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entaire Initial" sheetId="1" r:id="rId1"/>
    <sheet name="Inventaire Final" sheetId="2" r:id="rId2"/>
    <sheet name="Transferts" sheetId="3" r:id="rId3"/>
    <sheet name="Référentiel Articles" sheetId="4" r:id="rId4" state="hidden"/>
    <sheet name="Pertes" sheetId="5" r:id="rId5"/>
    <sheet name="P.Douane" sheetId="6" r:id="rId6"/>
    <sheet name="Offert" sheetId="7" r:id="rId7"/>
    <sheet name="Référentiel PMIX" sheetId="8" r:id="rId8" state="hidden"/>
    <sheet name="PMIX" sheetId="9" r:id="rId9"/>
  </sheets>
  <calcPr calcId="191029" calcMode="auto" fullCalcOnLoad="1" forceFullCalc="1"/>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22">
    <numFmt numFmtId="165" formatCode="dd/mm/yyyy"/>
    <numFmt numFmtId="166" formatCode="#,##0.##"/>
    <numFmt numFmtId="167" formatCode="#,##0.##"/>
    <numFmt numFmtId="168" formatCode="#,##0.##"/>
    <numFmt numFmtId="169" formatCode="#,##0.##"/>
    <numFmt numFmtId="170" formatCode="#,##0.##"/>
    <numFmt numFmtId="171" formatCode="#,##0.##"/>
    <numFmt numFmtId="172" formatCode="#,##0.##"/>
    <numFmt numFmtId="173" formatCode="#,##0.##"/>
    <numFmt numFmtId="174" formatCode="_(* #,##0_);_(* (#,##0);_(* &quot;-&quot;??_);_(@_)"/>
    <numFmt numFmtId="175" formatCode="_(* #,##0_);_(* (#,##0);_(* &quot;-&quot;??_);_(@_)"/>
    <numFmt numFmtId="176" formatCode="_(* #,##0_);_(* (#,##0);_(* &quot;-&quot;??_);_(@_)"/>
    <numFmt numFmtId="177" formatCode="_(* #,##0_);_(* (#,##0);_(* &quot;&quot;_);_(@_)"/>
    <numFmt numFmtId="178" formatCode="_(* #,##0_);_(* (#,##0);_(* &quot;&quot;_);_(@_)"/>
    <numFmt numFmtId="179" formatCode="_(* #,##0_);_(* (#,##0);_(* &quot;-&quot;??_);_(@_)"/>
    <numFmt numFmtId="180" formatCode="_(* #,##0_);_(* (#,##0);_(* &quot;-&quot;??_);_(@_)"/>
    <numFmt numFmtId="181" formatCode="_(* #,##0_);_(* (#,##0);_(* &quot;-&quot;??_);_(@_)"/>
    <numFmt numFmtId="182" formatCode="_(* #,##0_);_(* (#,##0);_(* &quot;&quot;_);_(@_)"/>
    <numFmt numFmtId="183" formatCode="#,##0.##"/>
    <numFmt numFmtId="184" formatCode="#,##0.##"/>
    <numFmt numFmtId="185" formatCode="#,##0.##"/>
    <numFmt numFmtId="186" formatCode="#,##0.##"/>
  </numFmts>
  <fonts count="127" x14ac:knownFonts="1">
    <font>
      <sz val="11"/>
      <name val="Calibri"/>
    </font>
    <font>
      <sz val="11"/>
      <name val="Calibri"/>
    </font>
    <font>
      <sz val="15"/>
      <name val="Calibri"/>
      <b/>
      <color rgb="FFFFFF"/>
    </font>
    <font>
      <sz val="10"/>
      <name val="Calibri"/>
      <b/>
      <color rgb="1565C0"/>
    </font>
    <font>
      <sz val="10"/>
      <name val="Calibri"/>
      <b/>
      <color rgb="2E7D32"/>
    </font>
    <font>
      <sz val="10"/>
      <name val="Calibri"/>
      <b/>
      <color rgb="E65100"/>
    </font>
    <font>
      <sz val="10"/>
      <name val="Calibri"/>
      <b/>
      <color rgb="6B7280"/>
    </font>
    <font>
      <sz val="10"/>
      <name val="Calibri"/>
      <color rgb="374151"/>
    </font>
    <font>
      <sz val="10"/>
      <name val="Calibri"/>
      <color rgb="374151"/>
    </font>
    <font>
      <sz val="10"/>
      <name val="Calibri"/>
      <i/>
      <color rgb="374151"/>
    </font>
    <font>
      <sz val="10"/>
      <name val="Calibri"/>
      <b/>
      <color rgb="FFFFFF"/>
    </font>
    <font>
      <sz val="10"/>
      <name val="Calibri"/>
      <b/>
      <color rgb="FFFFFF"/>
    </font>
    <font>
      <sz val="10"/>
      <name val="Calibri"/>
      <color rgb="6B7280"/>
    </font>
    <font>
      <sz val="10"/>
      <name val="Calibri"/>
      <color rgb="6B7280"/>
    </font>
    <font>
      <sz val="10"/>
      <name val="Calibri"/>
      <b/>
      <color rgb="1F2937"/>
    </font>
    <font>
      <sz val="10"/>
      <name val="Calibri"/>
      <color rgb="374151"/>
    </font>
    <font>
      <sz val="11"/>
      <name val="Calibri"/>
      <color rgb="2E7D32"/>
    </font>
    <font>
      <sz val="11"/>
      <name val="Calibri"/>
      <color rgb="2E7D32"/>
    </font>
    <font>
      <sz val="10"/>
      <name val="Calibri"/>
      <b/>
      <color rgb="E65100"/>
    </font>
    <font>
      <sz val="10"/>
      <name val="Calibri"/>
      <b/>
      <color rgb="E65100"/>
    </font>
    <font>
      <sz val="10"/>
      <name val="Calibri"/>
      <b/>
      <color rgb="1F2937"/>
    </font>
    <font>
      <sz val="11"/>
      <name val="Calibri"/>
      <color rgb="2E7D32"/>
    </font>
    <font>
      <sz val="11"/>
      <name val="Calibri"/>
      <color rgb="2E7D32"/>
    </font>
    <font>
      <sz val="10"/>
      <name val="Calibri"/>
      <b/>
      <color rgb="E65100"/>
    </font>
    <font>
      <sz val="10"/>
      <name val="Calibri"/>
      <b/>
      <color rgb="E65100"/>
    </font>
    <font>
      <sz val="10"/>
      <name val="Calibri"/>
      <color rgb="374151"/>
    </font>
    <font>
      <sz val="10"/>
      <name val="Calibri"/>
      <b/>
      <color rgb="E65100"/>
    </font>
    <font>
      <sz val="10"/>
      <name val="Calibri"/>
      <b/>
      <color rgb="E65100"/>
    </font>
    <font>
      <sz val="10"/>
      <name val="Calibri"/>
      <color rgb="6B7280"/>
    </font>
    <font>
      <sz val="10"/>
      <name val="Calibri"/>
      <color rgb="6B7280"/>
    </font>
    <font>
      <sz val="10"/>
      <name val="Calibri"/>
      <b/>
      <color rgb="1F2937"/>
    </font>
    <font>
      <sz val="10"/>
      <name val="Calibri"/>
      <color rgb="374151"/>
    </font>
    <font>
      <sz val="10"/>
      <name val="Calibri"/>
      <b/>
      <color rgb="1F2937"/>
    </font>
    <font>
      <sz val="10"/>
      <name val="Calibri"/>
      <color rgb="374151"/>
    </font>
    <font>
      <sz val="10"/>
      <name val="Calibri"/>
      <color rgb="6B7280"/>
    </font>
    <font>
      <sz val="10"/>
      <name val="Calibri"/>
      <color rgb="6B7280"/>
    </font>
    <font>
      <sz val="10"/>
      <name val="Calibri"/>
      <b/>
      <color rgb="1F2937"/>
    </font>
    <font>
      <sz val="10"/>
      <name val="Calibri"/>
      <color rgb="374151"/>
    </font>
    <font>
      <sz val="10"/>
      <name val="Calibri"/>
      <b/>
      <color rgb="1F2937"/>
    </font>
    <font>
      <sz val="10"/>
      <name val="Calibri"/>
      <color rgb="374151"/>
    </font>
    <font>
      <sz val="10"/>
      <name val="Calibri"/>
      <color rgb="6B7280"/>
    </font>
    <font>
      <sz val="10"/>
      <name val="Calibri"/>
      <color rgb="6B7280"/>
    </font>
    <font>
      <sz val="10"/>
      <name val="Calibri"/>
      <b/>
      <color rgb="1F2937"/>
    </font>
    <font>
      <sz val="10"/>
      <name val="Calibri"/>
      <color rgb="374151"/>
    </font>
    <font>
      <sz val="10"/>
      <name val="Calibri"/>
      <b/>
      <color rgb="1F2937"/>
    </font>
    <font>
      <sz val="10"/>
      <name val="Calibri"/>
      <color rgb="374151"/>
    </font>
    <font>
      <sz val="11"/>
      <name val="Calibri"/>
      <b/>
      <color rgb="D4531D"/>
    </font>
    <font>
      <sz val="11"/>
      <name val="Calibri"/>
      <b/>
      <color rgb="D4531D"/>
    </font>
    <font>
      <sz val="12"/>
      <name val="Calibri"/>
      <b/>
      <color rgb="1F2937"/>
    </font>
    <font>
      <sz val="12"/>
      <name val="Calibri"/>
      <b/>
      <color rgb="1F2937"/>
    </font>
    <font>
      <sz val="12"/>
      <name val="Calibri"/>
      <b/>
      <color rgb="1F2937"/>
    </font>
    <font>
      <sz val="12"/>
      <name val="Calibri"/>
      <b/>
      <color rgb="1F2937"/>
    </font>
    <font>
      <sz val="12"/>
      <name val="Calibri"/>
      <b/>
      <color rgb="1F2937"/>
    </font>
    <font>
      <sz val="12"/>
      <name val="Calibri"/>
      <b/>
      <color rgb="1F2937"/>
    </font>
    <font>
      <sz val="12"/>
      <name val="Calibri"/>
      <b/>
      <color rgb="1F2937"/>
    </font>
    <font>
      <sz val="12"/>
      <name val="Calibri"/>
      <b/>
      <color rgb="1F2937"/>
    </font>
    <font>
      <sz val="12"/>
      <name val="Calibri"/>
      <b/>
      <color rgb="1F2937"/>
    </font>
    <font>
      <sz val="12"/>
      <name val="Calibri"/>
      <b/>
      <color rgb="1F2937"/>
    </font>
    <font>
      <sz val="12"/>
      <name val="Calibri"/>
      <b/>
      <color rgb="1F2937"/>
    </font>
    <font>
      <sz val="12"/>
      <name val="Calibri"/>
      <b/>
      <color rgb="1F2937"/>
    </font>
    <font>
      <sz val="12"/>
      <name val="Calibri"/>
      <b/>
      <color rgb="FF0000"/>
    </font>
    <font>
      <sz val="12"/>
      <name val="Calibri"/>
      <b/>
      <color rgb="1F2937"/>
    </font>
    <font>
      <sz val="15"/>
      <name val="Calibri"/>
      <b/>
      <color rgb="FFFFFF"/>
    </font>
    <font>
      <sz val="11"/>
      <name val="Calibri"/>
      <b/>
      <color rgb="D4531D"/>
    </font>
    <font>
      <sz val="11"/>
      <name val="Calibri"/>
      <b/>
      <color rgb="D4531D"/>
    </font>
    <font>
      <sz val="11"/>
      <name val="Calibri"/>
      <b/>
      <color rgb="FFFFFF"/>
    </font>
    <font>
      <sz val="11"/>
      <name val="Calibri"/>
      <b/>
      <color rgb="FFFFFF"/>
    </font>
    <font>
      <sz val="10"/>
      <name val="Calibri"/>
      <color rgb="374151"/>
    </font>
    <font>
      <sz val="10"/>
      <name val="Calibri"/>
      <b/>
      <color rgb="FFFFFF"/>
    </font>
    <font>
      <sz val="10"/>
      <name val="Calibri"/>
      <b/>
      <color rgb="FFFFFF"/>
    </font>
    <font>
      <sz val="10"/>
      <name val="Calibri"/>
      <b/>
      <color rgb="FFFFFF"/>
    </font>
    <font>
      <sz val="11"/>
      <name val="Calibri"/>
      <b/>
      <color rgb="D4531D"/>
    </font>
    <font>
      <sz val="11"/>
      <name val="Calibri"/>
      <b/>
      <color rgb="D4531D"/>
    </font>
    <font>
      <sz val="10"/>
      <name val="Calibri"/>
      <color rgb="374151"/>
    </font>
    <font>
      <sz val="10"/>
      <name val="Calibri"/>
      <color rgb="6B7280"/>
    </font>
    <font>
      <sz val="10"/>
      <name val="Calibri"/>
      <color rgb="374151"/>
    </font>
    <font>
      <sz val="11"/>
      <name val="Calibri"/>
      <color rgb="2E7D32"/>
    </font>
    <font>
      <sz val="10"/>
      <name val="Calibri"/>
      <b/>
      <color rgb="E65100"/>
    </font>
    <font>
      <sz val="10"/>
      <name val="Calibri"/>
      <color rgb="6B7280"/>
    </font>
    <font>
      <sz val="10"/>
      <name val="Calibri"/>
      <color rgb="374151"/>
    </font>
    <font>
      <sz val="10"/>
      <name val="Calibri"/>
      <color rgb="374151"/>
    </font>
    <font>
      <sz val="10"/>
      <name val="Calibri"/>
      <color rgb="6B7280"/>
    </font>
    <font>
      <sz val="10"/>
      <name val="Calibri"/>
      <color rgb="6B7280"/>
    </font>
    <font>
      <sz val="10"/>
      <name val="Calibri"/>
      <color rgb="374151"/>
    </font>
    <font>
      <sz val="11"/>
      <name val="Calibri"/>
      <color rgb="2E7D32"/>
    </font>
    <font>
      <sz val="10"/>
      <name val="Calibri"/>
      <b/>
      <color rgb="E65100"/>
    </font>
    <font>
      <sz val="10"/>
      <name val="Calibri"/>
      <color rgb="6B7280"/>
    </font>
    <font>
      <sz val="10"/>
      <name val="Calibri"/>
      <b/>
      <color rgb="FFFFFF"/>
    </font>
    <font>
      <sz val="10"/>
      <name val="Calibri"/>
      <b/>
      <color rgb="FFFFFF"/>
    </font>
    <font>
      <sz val="10"/>
      <name val="Calibri"/>
      <b/>
      <color rgb="E65100"/>
    </font>
    <font>
      <sz val="10"/>
      <name val="Calibri"/>
      <color rgb="374151"/>
    </font>
    <font>
      <sz val="10"/>
      <name val="Calibri"/>
      <color rgb="374151"/>
    </font>
    <font>
      <sz val="10"/>
      <name val="Calibri"/>
      <b/>
      <color rgb="FFFFFF"/>
    </font>
    <font>
      <sz val="10"/>
      <name val="Calibri"/>
      <b/>
      <color rgb="FFFFFF"/>
    </font>
    <font>
      <sz val="11"/>
      <name val="Calibri"/>
      <b/>
      <color rgb="FFFFFF"/>
    </font>
    <font>
      <sz val="11"/>
      <name val="Calibri"/>
      <b/>
      <color rgb="FFFFFF"/>
    </font>
    <font>
      <sz val="10"/>
      <name val="Calibri"/>
      <color rgb="374151"/>
    </font>
    <font>
      <sz val="10"/>
      <name val="Calibri"/>
      <b/>
      <color rgb="2E7D32"/>
    </font>
    <font>
      <sz val="11"/>
      <name val="Calibri"/>
      <color rgb="2E7D32"/>
    </font>
    <font>
      <sz val="11"/>
      <name val="Calibri"/>
      <color rgb="2E7D32"/>
    </font>
    <font>
      <sz val="11"/>
      <name val="Calibri"/>
      <b/>
      <color rgb="7C3AED"/>
    </font>
    <font>
      <sz val="10"/>
      <name val="Calibri"/>
      <b/>
      <color rgb="E65100"/>
    </font>
    <font>
      <sz val="10"/>
      <name val="Calibri"/>
      <color rgb="E65100"/>
    </font>
    <font>
      <sz val="10"/>
      <name val="Calibri"/>
      <color rgb="E65100"/>
    </font>
    <font>
      <sz val="11"/>
      <name val="Calibri"/>
      <b/>
      <color rgb="7C3AED"/>
    </font>
    <font>
      <sz val="10"/>
      <name val="Calibri"/>
      <color rgb="E65100"/>
    </font>
    <font>
      <sz val="10"/>
      <name val="Calibri"/>
      <b/>
      <color rgb="E65100"/>
    </font>
    <font>
      <sz val="10"/>
      <name val="Calibri"/>
      <b/>
      <color rgb="1F2937"/>
    </font>
    <font>
      <sz val="10"/>
      <name val="Calibri"/>
      <color rgb="374151"/>
    </font>
    <font>
      <sz val="10"/>
      <name val="Calibri"/>
      <b/>
      <color rgb="E65100"/>
    </font>
    <font>
      <sz val="10"/>
      <name val="Calibri"/>
      <b/>
      <color rgb="E65100"/>
    </font>
    <font>
      <sz val="11"/>
      <name val="Calibri"/>
      <color rgb="2E7D32"/>
    </font>
    <font>
      <sz val="11"/>
      <name val="Calibri"/>
      <color rgb="2E7D32"/>
    </font>
    <font>
      <sz val="10"/>
      <name val="Calibri"/>
      <color rgb="374151"/>
    </font>
    <font>
      <sz val="10"/>
      <name val="Calibri"/>
      <color rgb="374151"/>
    </font>
    <font>
      <sz val="10"/>
      <name val="Calibri"/>
      <b/>
      <color rgb="1F2937"/>
    </font>
    <font>
      <sz val="10"/>
      <name val="Calibri"/>
      <b/>
      <color rgb="1F2937"/>
    </font>
    <font>
      <sz val="10"/>
      <name val="Calibri"/>
      <color rgb="374151"/>
    </font>
    <font>
      <sz val="11"/>
      <name val="Calibri"/>
      <b/>
      <color rgb="7C3AED"/>
    </font>
    <font>
      <sz val="11"/>
      <name val="Calibri"/>
      <b/>
      <color rgb="7C3AED"/>
    </font>
    <font>
      <sz val="15"/>
      <name val="Calibri"/>
      <b/>
      <color rgb="FFFFFF"/>
    </font>
    <font>
      <sz val="10"/>
      <name val="Calibri"/>
      <color rgb="E65100"/>
    </font>
    <font>
      <sz val="11"/>
      <name val="Calibri"/>
      <color rgb="2E7D32"/>
    </font>
    <font>
      <sz val="10"/>
      <name val="Calibri"/>
      <color rgb="E65100"/>
    </font>
    <font>
      <sz val="10"/>
      <name val="Calibri"/>
      <color rgb="E65100"/>
    </font>
    <font>
      <sz val="11"/>
      <name val="Calibri"/>
      <b/>
      <color rgb="7C3AED"/>
    </font>
    <font>
      <sz val="10"/>
      <name val="Calibri"/>
      <color rgb="374151"/>
    </font>
  </fonts>
  <fills count="124">
    <fill>
      <patternFill patternType="none">
        <bgColor/>
      </patternFill>
    </fill>
    <fill>
      <patternFill patternType="gray125">
        <bgColor/>
      </patternFill>
    </fill>
    <fill>
      <patternFill patternType="solid">
        <fgColor rgb="FFD4531D"/>
        <bgColor/>
      </patternFill>
    </fill>
    <fill>
      <patternFill patternType="solid">
        <fgColor rgb="FFBBDEFB"/>
        <bgColor/>
      </patternFill>
    </fill>
    <fill>
      <patternFill patternType="solid">
        <fgColor rgb="FFC8E6C9"/>
        <bgColor/>
      </patternFill>
    </fill>
    <fill>
      <patternFill patternType="solid">
        <fgColor rgb="FFFFE0B2"/>
        <bgColor/>
      </patternFill>
    </fill>
    <fill>
      <patternFill patternType="solid">
        <fgColor rgb="FFFFFDE7"/>
        <bgColor/>
      </patternFill>
    </fill>
    <fill>
      <patternFill patternType="solid">
        <fgColor rgb="FFD9E0E5"/>
        <bgColor/>
      </patternFill>
    </fill>
    <fill>
      <patternFill patternType="solid">
        <fgColor rgb="FFD9E0E5"/>
        <bgColor/>
      </patternFill>
    </fill>
    <fill>
      <patternFill patternType="solid">
        <fgColor rgb="FFF8CBAD"/>
        <bgColor/>
      </patternFill>
    </fill>
    <fill>
      <patternFill patternType="solid">
        <fgColor rgb="FFF8CBAD"/>
        <bgColor/>
      </patternFill>
    </fill>
    <fill>
      <patternFill patternType="solid">
        <fgColor rgb="FFF8CBAD"/>
        <bgColor/>
      </patternFill>
    </fill>
    <fill>
      <patternFill patternType="solid">
        <fgColor rgb="FFF8CBAD"/>
        <bgColor/>
      </patternFill>
    </fill>
    <fill>
      <patternFill patternType="solid">
        <fgColor rgb="FFE8F5E9"/>
        <bgColor/>
      </patternFill>
    </fill>
    <fill>
      <patternFill patternType="solid">
        <fgColor rgb="FFE8F5E9"/>
        <bgColor/>
      </patternFill>
    </fill>
    <fill>
      <patternFill patternType="solid">
        <fgColor rgb="FFFFF3E0"/>
        <bgColor/>
      </patternFill>
    </fill>
    <fill>
      <patternFill patternType="solid">
        <fgColor rgb="FFFFF3E0"/>
        <bgColor/>
      </patternFill>
    </fill>
    <fill>
      <patternFill patternType="solid">
        <fgColor rgb="FFF8CBAD"/>
        <bgColor/>
      </patternFill>
    </fill>
    <fill>
      <patternFill patternType="solid">
        <fgColor rgb="FFE8F5E9"/>
        <bgColor/>
      </patternFill>
    </fill>
    <fill>
      <patternFill patternType="solid">
        <fgColor rgb="FFE8F5E9"/>
        <bgColor/>
      </patternFill>
    </fill>
    <fill>
      <patternFill patternType="solid">
        <fgColor rgb="FFFFF3E0"/>
        <bgColor/>
      </patternFill>
    </fill>
    <fill>
      <patternFill patternType="solid">
        <fgColor rgb="FFFFF3E0"/>
        <bgColor/>
      </patternFill>
    </fill>
    <fill>
      <patternFill patternType="solid">
        <fgColor rgb="FFF8CBAD"/>
        <bgColor/>
      </patternFill>
    </fill>
    <fill>
      <patternFill patternType="solid">
        <fgColor rgb="FFFFF3E0"/>
        <bgColor/>
      </patternFill>
    </fill>
    <fill>
      <patternFill patternType="solid">
        <fgColor rgb="FFFFF3E0"/>
        <bgColor/>
      </patternFill>
    </fill>
    <fill>
      <patternFill patternType="solid">
        <fgColor rgb="FFDDEBF7"/>
        <bgColor/>
      </patternFill>
    </fill>
    <fill>
      <patternFill patternType="solid">
        <fgColor rgb="FFDDEBF7"/>
        <bgColor/>
      </patternFill>
    </fill>
    <fill>
      <patternFill patternType="solid">
        <fgColor rgb="FFDDEBF7"/>
        <bgColor/>
      </patternFill>
    </fill>
    <fill>
      <patternFill patternType="solid">
        <fgColor rgb="FFDDEBF7"/>
        <bgColor/>
      </patternFill>
    </fill>
    <fill>
      <patternFill patternType="solid">
        <fgColor rgb="FFDDEBF7"/>
        <bgColor/>
      </patternFill>
    </fill>
    <fill>
      <patternFill patternType="solid">
        <fgColor rgb="FFDDEBF7"/>
        <bgColor/>
      </patternFill>
    </fill>
    <fill>
      <patternFill patternType="solid">
        <fgColor rgb="FFFCE4D6"/>
        <bgColor/>
      </patternFill>
    </fill>
    <fill>
      <patternFill patternType="solid">
        <fgColor rgb="FFFCE4D6"/>
        <bgColor/>
      </patternFill>
    </fill>
    <fill>
      <patternFill patternType="solid">
        <fgColor rgb="FFFCE4D6"/>
        <bgColor/>
      </patternFill>
    </fill>
    <fill>
      <patternFill patternType="solid">
        <fgColor rgb="FFFCE4D6"/>
        <bgColor/>
      </patternFill>
    </fill>
    <fill>
      <patternFill patternType="solid">
        <fgColor rgb="FFFCE4D6"/>
        <bgColor/>
      </patternFill>
    </fill>
    <fill>
      <patternFill patternType="solid">
        <fgColor rgb="FFFCE4D6"/>
        <bgColor/>
      </patternFill>
    </fill>
    <fill>
      <patternFill patternType="solid">
        <fgColor rgb="FFE2F0D9"/>
        <bgColor/>
      </patternFill>
    </fill>
    <fill>
      <patternFill patternType="solid">
        <fgColor rgb="FFE2F0D9"/>
        <bgColor/>
      </patternFill>
    </fill>
    <fill>
      <patternFill patternType="solid">
        <fgColor rgb="FFE2F0D9"/>
        <bgColor/>
      </patternFill>
    </fill>
    <fill>
      <patternFill patternType="solid">
        <fgColor rgb="FFE2F0D9"/>
        <bgColor/>
      </patternFill>
    </fill>
    <fill>
      <patternFill patternType="solid">
        <fgColor rgb="FFE2F0D9"/>
        <bgColor/>
      </patternFill>
    </fill>
    <fill>
      <patternFill patternType="solid">
        <fgColor rgb="FFE2F0D9"/>
        <bgColor/>
      </patternFill>
    </fill>
    <fill>
      <patternFill patternType="solid">
        <fgColor rgb="FFFFF3EE"/>
        <bgColor/>
      </patternFill>
    </fill>
    <fill>
      <patternFill patternType="solid">
        <fgColor rgb="FFFFF3EE"/>
        <bgColor/>
      </patternFill>
    </fill>
    <fill>
      <patternFill patternType="solid">
        <fgColor rgb="FFF7CAAC"/>
        <bgColor/>
      </patternFill>
    </fill>
    <fill>
      <patternFill patternType="solid">
        <fgColor rgb="FFF7CAAC"/>
        <bgColor/>
      </patternFill>
    </fill>
    <fill>
      <patternFill patternType="solid">
        <fgColor rgb="FFBED7EE"/>
        <bgColor/>
      </patternFill>
    </fill>
    <fill>
      <patternFill patternType="solid">
        <fgColor rgb="FFBED7EE"/>
        <bgColor/>
      </patternFill>
    </fill>
    <fill>
      <patternFill patternType="solid">
        <fgColor rgb="FFBED7EE"/>
        <bgColor/>
      </patternFill>
    </fill>
    <fill>
      <patternFill patternType="solid">
        <fgColor rgb="FFBED7EE"/>
        <bgColor/>
      </patternFill>
    </fill>
    <fill>
      <patternFill patternType="solid">
        <fgColor rgb="FFBED7EE"/>
        <bgColor/>
      </patternFill>
    </fill>
    <fill>
      <patternFill patternType="solid">
        <fgColor rgb="FFFFD1D1"/>
        <bgColor/>
      </patternFill>
    </fill>
    <fill>
      <patternFill patternType="solid">
        <fgColor rgb="FFFFD1D1"/>
        <bgColor/>
      </patternFill>
    </fill>
    <fill>
      <patternFill patternType="solid">
        <fgColor rgb="FFE2EFD9"/>
        <bgColor/>
      </patternFill>
    </fill>
    <fill>
      <patternFill patternType="solid">
        <fgColor rgb="FFE2EFD9"/>
        <bgColor/>
      </patternFill>
    </fill>
    <fill>
      <patternFill patternType="solid">
        <fgColor rgb="FFFFFF00"/>
        <bgColor/>
      </patternFill>
    </fill>
    <fill>
      <patternFill patternType="solid">
        <fgColor rgb="FFFFFF00"/>
        <bgColor/>
      </patternFill>
    </fill>
    <fill>
      <patternFill patternType="solid">
        <fgColor rgb="FFD4531D"/>
        <bgColor/>
      </patternFill>
    </fill>
    <fill>
      <patternFill patternType="solid">
        <fgColor rgb="FFFFF3EE"/>
        <bgColor/>
      </patternFill>
    </fill>
    <fill>
      <patternFill patternType="solid">
        <fgColor rgb="FFFFF3EE"/>
        <bgColor/>
      </patternFill>
    </fill>
    <fill>
      <patternFill patternType="solid">
        <fgColor rgb="FF1F2937"/>
        <bgColor/>
      </patternFill>
    </fill>
    <fill>
      <patternFill patternType="solid">
        <fgColor rgb="FF1F2937"/>
        <bgColor/>
      </patternFill>
    </fill>
    <fill>
      <patternFill patternType="solid">
        <fgColor rgb="FF2E7D32"/>
        <bgColor/>
      </patternFill>
    </fill>
    <fill>
      <patternFill patternType="solid">
        <fgColor rgb="FF1565C0"/>
        <bgColor/>
      </patternFill>
    </fill>
    <fill>
      <patternFill patternType="solid">
        <fgColor rgb="FFE65100"/>
        <bgColor/>
      </patternFill>
    </fill>
    <fill>
      <patternFill patternType="solid">
        <fgColor rgb="FFFFF3EE"/>
        <bgColor/>
      </patternFill>
    </fill>
    <fill>
      <patternFill patternType="solid">
        <fgColor rgb="FFFFF3EE"/>
        <bgColor/>
      </patternFill>
    </fill>
    <fill>
      <patternFill patternType="solid">
        <fgColor rgb="FFC8E6C9"/>
        <bgColor/>
      </patternFill>
    </fill>
    <fill>
      <patternFill patternType="solid">
        <fgColor rgb="FFEBF5FB"/>
        <bgColor/>
      </patternFill>
    </fill>
    <fill>
      <patternFill patternType="solid">
        <fgColor rgb="FFEBF5FB"/>
        <bgColor/>
      </patternFill>
    </fill>
    <fill>
      <patternFill patternType="solid">
        <fgColor rgb="FFC8E6C9"/>
        <bgColor/>
      </patternFill>
    </fill>
    <fill>
      <patternFill patternType="solid">
        <fgColor rgb="FFFFE0B2"/>
        <bgColor/>
      </patternFill>
    </fill>
    <fill>
      <patternFill patternType="solid">
        <fgColor rgb="FFFFE0B2"/>
        <bgColor/>
      </patternFill>
    </fill>
    <fill>
      <patternFill patternType="solid">
        <fgColor rgb="FFE8F5E9"/>
        <bgColor/>
      </patternFill>
    </fill>
    <fill>
      <patternFill patternType="solid">
        <fgColor rgb="FFE8F5E9"/>
        <bgColor/>
      </patternFill>
    </fill>
    <fill>
      <patternFill patternType="solid">
        <fgColor rgb="FFE3F2FD"/>
        <bgColor/>
      </patternFill>
    </fill>
    <fill>
      <patternFill patternType="solid">
        <fgColor rgb="FFE3F2FD"/>
        <bgColor/>
      </patternFill>
    </fill>
    <fill>
      <patternFill patternType="solid">
        <fgColor rgb="FFE3F2FD"/>
        <bgColor/>
      </patternFill>
    </fill>
    <fill>
      <patternFill patternType="solid">
        <fgColor rgb="FFE8F5E9"/>
        <bgColor/>
      </patternFill>
    </fill>
    <fill>
      <patternFill patternType="solid">
        <fgColor rgb="FFFFF3E0"/>
        <bgColor/>
      </patternFill>
    </fill>
    <fill>
      <patternFill patternType="solid">
        <fgColor rgb="FFFFF3E0"/>
        <bgColor/>
      </patternFill>
    </fill>
    <fill>
      <patternFill patternType="solid">
        <fgColor rgb="FFD4531D"/>
        <bgColor/>
      </patternFill>
    </fill>
    <fill>
      <patternFill patternType="solid">
        <fgColor rgb="FFD4531D"/>
        <bgColor/>
      </patternFill>
    </fill>
    <fill>
      <patternFill patternType="solid">
        <fgColor rgb="FFFFF3E0"/>
        <bgColor/>
      </patternFill>
    </fill>
    <fill>
      <patternFill patternType="solid">
        <fgColor rgb="FFF7F8FA"/>
        <bgColor/>
      </patternFill>
    </fill>
    <fill>
      <patternFill patternType="solid">
        <fgColor rgb="FFF7F8FA"/>
        <bgColor/>
      </patternFill>
    </fill>
    <fill>
      <patternFill patternType="solid">
        <fgColor rgb="FFD4531D"/>
        <bgColor/>
      </patternFill>
    </fill>
    <fill>
      <patternFill patternType="solid">
        <fgColor rgb="FFD4531D"/>
        <bgColor/>
      </patternFill>
    </fill>
    <fill>
      <patternFill patternType="solid">
        <fgColor rgb="FF1F2937"/>
        <bgColor/>
      </patternFill>
    </fill>
    <fill>
      <patternFill patternType="solid">
        <fgColor rgb="FF1F2937"/>
        <bgColor/>
      </patternFill>
    </fill>
    <fill>
      <patternFill patternType="solid">
        <fgColor rgb="FFC8E6C9"/>
        <bgColor/>
      </patternFill>
    </fill>
    <fill>
      <patternFill patternType="solid">
        <fgColor rgb="FFE8F5E9"/>
        <bgColor/>
      </patternFill>
    </fill>
    <fill>
      <patternFill patternType="solid">
        <fgColor rgb="FFE8F5E9"/>
        <bgColor/>
      </patternFill>
    </fill>
    <fill>
      <patternFill patternType="solid">
        <fgColor rgb="FFF5F3FF"/>
        <bgColor/>
      </patternFill>
    </fill>
    <fill>
      <patternFill patternType="solid">
        <fgColor rgb="FFFFE0B2"/>
        <bgColor/>
      </patternFill>
    </fill>
    <fill>
      <patternFill patternType="solid">
        <fgColor rgb="FFFFF3E0"/>
        <bgColor/>
      </patternFill>
    </fill>
    <fill>
      <patternFill patternType="solid">
        <fgColor rgb="FFFFF3E0"/>
        <bgColor/>
      </patternFill>
    </fill>
    <fill>
      <patternFill patternType="solid">
        <fgColor rgb="FFF5F3FF"/>
        <bgColor/>
      </patternFill>
    </fill>
    <fill>
      <patternFill patternType="solid">
        <fgColor rgb="FFFFF3E0"/>
        <bgColor/>
      </patternFill>
    </fill>
    <fill>
      <patternFill patternType="solid">
        <fgColor rgb="FFFFF3E0"/>
        <bgColor/>
      </patternFill>
    </fill>
    <fill>
      <patternFill patternType="solid">
        <fgColor rgb="FFF8CBAD"/>
        <bgColor/>
      </patternFill>
    </fill>
    <fill>
      <patternFill patternType="solid">
        <fgColor rgb="FFF8CBAD"/>
        <bgColor/>
      </patternFill>
    </fill>
    <fill>
      <patternFill patternType="solid">
        <fgColor rgb="FFEBF5FB"/>
        <bgColor/>
      </patternFill>
    </fill>
    <fill>
      <patternFill patternType="solid">
        <fgColor rgb="FFFFE0B2"/>
        <bgColor/>
      </patternFill>
    </fill>
    <fill>
      <patternFill patternType="solid">
        <fgColor rgb="FFFFE0B2"/>
        <bgColor/>
      </patternFill>
    </fill>
    <fill>
      <patternFill patternType="solid">
        <fgColor rgb="FFC8E6C9"/>
        <bgColor/>
      </patternFill>
    </fill>
    <fill>
      <patternFill patternType="solid">
        <fgColor rgb="FFC8E6C9"/>
        <bgColor/>
      </patternFill>
    </fill>
    <fill>
      <patternFill patternType="solid">
        <fgColor rgb="FFE3F2FD"/>
        <bgColor/>
      </patternFill>
    </fill>
    <fill>
      <patternFill patternType="solid">
        <fgColor rgb="FFE3F2FD"/>
        <bgColor/>
      </patternFill>
    </fill>
    <fill>
      <patternFill patternType="solid">
        <fgColor rgb="FFDDEBF7"/>
        <bgColor/>
      </patternFill>
    </fill>
    <fill>
      <patternFill patternType="solid">
        <fgColor rgb="FFDDEBF7"/>
        <bgColor/>
      </patternFill>
    </fill>
    <fill>
      <patternFill patternType="solid">
        <fgColor rgb="FFF8FAFC"/>
        <bgColor/>
      </patternFill>
    </fill>
    <fill>
      <patternFill patternType="solid">
        <fgColor rgb="FFF8FAFC"/>
        <bgColor/>
      </patternFill>
    </fill>
    <fill>
      <patternFill patternType="solid">
        <fgColor rgb="FFE3F2FD"/>
        <bgColor/>
      </patternFill>
    </fill>
    <fill>
      <patternFill patternType="solid">
        <fgColor rgb="FFF5F3FF"/>
        <bgColor/>
      </patternFill>
    </fill>
    <fill>
      <patternFill patternType="solid">
        <fgColor rgb="FFF5F3FF"/>
        <bgColor/>
      </patternFill>
    </fill>
    <fill>
      <patternFill patternType="solid">
        <fgColor rgb="FF7C3AED"/>
        <bgColor/>
      </patternFill>
    </fill>
    <fill>
      <patternFill patternType="solid">
        <fgColor rgb="FFFFE0B2"/>
        <bgColor/>
      </patternFill>
    </fill>
    <fill>
      <patternFill patternType="solid">
        <fgColor rgb="FFE8F5E9"/>
        <bgColor/>
      </patternFill>
    </fill>
    <fill>
      <patternFill patternType="solid">
        <fgColor rgb="FFFFF3E0"/>
        <bgColor/>
      </patternFill>
    </fill>
    <fill>
      <patternFill patternType="solid">
        <fgColor rgb="FFFFF3E0"/>
        <bgColor/>
      </patternFill>
    </fill>
    <fill>
      <patternFill patternType="solid">
        <fgColor rgb="FFF5F3FF"/>
        <bgColor/>
      </patternFill>
    </fill>
    <fill>
      <patternFill patternType="solid">
        <fgColor rgb="FFF7F8FA"/>
        <bgColor/>
      </patternFill>
    </fill>
  </fills>
  <borders count="101">
    <border>
      <left/>
      <right/>
      <top/>
      <bottom/>
      <diagonal/>
    </border>
    <border>
      <left/>
      <right/>
      <top/>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medium">
        <color rgb="263238"/>
      </left>
      <right style="medium">
        <color rgb="263238"/>
      </right>
      <top style="thick">
        <color rgb="263238"/>
      </top>
      <bottom style="thick">
        <color rgb="263238"/>
      </bottom>
      <diagonal/>
    </border>
    <border>
      <left style="medium">
        <color rgb="263238"/>
      </left>
      <right style="medium">
        <color rgb="263238"/>
      </right>
      <top style="thick">
        <color rgb="263238"/>
      </top>
      <bottom style="thick">
        <color rgb="263238"/>
      </bottom>
      <diagonal/>
    </border>
    <border>
      <left style="medium">
        <color rgb="2E7D32"/>
      </left>
      <right style="medium">
        <color rgb="2E7D32"/>
      </right>
      <top style="thin">
        <color rgb="E5E7EB"/>
      </top>
      <bottom style="thin">
        <color rgb="E5E7EB"/>
      </bottom>
      <diagonal/>
    </border>
    <border>
      <left style="medium">
        <color rgb="2E7D32"/>
      </left>
      <right style="medium">
        <color rgb="2E7D32"/>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medium">
        <color rgb="2E7D32"/>
      </left>
      <right style="medium">
        <color rgb="2E7D32"/>
      </right>
      <top style="thin">
        <color rgb="E5E7EB"/>
      </top>
      <bottom style="thin">
        <color rgb="E5E7EB"/>
      </bottom>
      <diagonal/>
    </border>
    <border>
      <left style="medium">
        <color rgb="2E7D32"/>
      </left>
      <right style="medium">
        <color rgb="2E7D32"/>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medium">
        <color rgb="263238"/>
      </left>
      <right style="medium">
        <color rgb="263238"/>
      </right>
      <top style="thick">
        <color rgb="263238"/>
      </top>
      <bottom style="thick">
        <color rgb="263238"/>
      </bottom>
      <diagonal/>
    </border>
    <border>
      <left style="medium">
        <color rgb="263238"/>
      </left>
      <right style="medium">
        <color rgb="263238"/>
      </right>
      <top style="thick">
        <color rgb="263238"/>
      </top>
      <bottom style="thick">
        <color rgb="263238"/>
      </bottom>
      <diagonal/>
    </border>
    <border>
      <left style="medium">
        <color rgb="000000"/>
      </left>
      <right style="thin">
        <color rgb="000000"/>
      </right>
      <top style="medium">
        <color rgb="000000"/>
      </top>
      <bottom style="thin">
        <color rgb="000000"/>
      </bottom>
      <diagonal/>
    </border>
    <border>
      <left style="thin">
        <color rgb="000000"/>
      </left>
      <right style="medium">
        <color rgb="000000"/>
      </right>
      <top style="medium">
        <color rgb="000000"/>
      </top>
      <bottom style="thin">
        <color rgb="000000"/>
      </bottom>
      <diagonal/>
    </border>
    <border>
      <left style="medium">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medium">
        <color rgb="000000"/>
      </right>
      <top style="medium">
        <color rgb="000000"/>
      </top>
      <bottom style="none">
        <color rgb="000000"/>
      </bottom>
      <diagonal/>
    </border>
    <border>
      <left style="medium">
        <color rgb="000000"/>
      </left>
      <right style="medium">
        <color rgb="000000"/>
      </right>
      <top style="none">
        <color rgb="000000"/>
      </top>
      <bottom style="none">
        <color rgb="000000"/>
      </bottom>
      <diagonal/>
    </border>
    <border>
      <left style="medium">
        <color rgb="000000"/>
      </left>
      <right style="medium">
        <color rgb="000000"/>
      </right>
      <top style="none">
        <color rgb="000000"/>
      </top>
      <bottom style="medium">
        <color rgb="000000"/>
      </bottom>
      <diagonal/>
    </border>
    <border>
      <left style="medium">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thin">
        <color rgb="000000"/>
      </right>
      <top style="thin">
        <color rgb="000000"/>
      </top>
      <bottom style="medium">
        <color rgb="000000"/>
      </bottom>
      <diagonal/>
    </border>
    <border>
      <left style="thin">
        <color rgb="000000"/>
      </left>
      <right style="medium">
        <color rgb="000000"/>
      </right>
      <top style="thin">
        <color rgb="000000"/>
      </top>
      <bottom style="medium">
        <color rgb="000000"/>
      </bottom>
      <diagonal/>
    </border>
    <border>
      <left style="medium">
        <color rgb="263238"/>
      </left>
      <right style="medium">
        <color rgb="263238"/>
      </right>
      <top style="thick">
        <color rgb="263238"/>
      </top>
      <bottom style="thick">
        <color rgb="263238"/>
      </bottom>
      <diagonal/>
    </border>
    <border>
      <left style="medium">
        <color rgb="263238"/>
      </left>
      <right style="medium">
        <color rgb="263238"/>
      </right>
      <top style="thick">
        <color rgb="263238"/>
      </top>
      <bottom style="thick">
        <color rgb="263238"/>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medium">
        <color rgb="D4531D"/>
      </top>
      <bottom style="thin">
        <color rgb="E5E7EB"/>
      </bottom>
      <diagonal/>
    </border>
    <border>
      <left style="thin">
        <color rgb="E5E7EB"/>
      </left>
      <right style="thin">
        <color rgb="E5E7EB"/>
      </right>
      <top style="medium">
        <color rgb="D4531D"/>
      </top>
      <bottom style="thin">
        <color rgb="E5E7EB"/>
      </bottom>
      <diagonal/>
    </border>
    <border>
      <left style="medium">
        <color rgb="2E7D32"/>
      </left>
      <right style="medium">
        <color rgb="2E7D32"/>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medium">
        <color rgb="2E7D32"/>
      </left>
      <right style="medium">
        <color rgb="2E7D32"/>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medium">
        <color rgb="2E7D32"/>
      </left>
      <right style="medium">
        <color rgb="2E7D32"/>
      </right>
      <top style="thin">
        <color rgb="E5E7EB"/>
      </top>
      <bottom style="thin">
        <color rgb="E5E7EB"/>
      </bottom>
      <diagonal/>
    </border>
    <border>
      <left style="medium">
        <color rgb="2E7D32"/>
      </left>
      <right style="medium">
        <color rgb="2E7D32"/>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medium">
        <color rgb="2E7D32"/>
      </left>
      <right style="medium">
        <color rgb="2E7D32"/>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medium">
        <color rgb="7C3AED"/>
      </top>
      <bottom style="thin">
        <color rgb="E5E7EB"/>
      </bottom>
      <diagonal/>
    </border>
    <border>
      <left style="thin">
        <color rgb="E5E7EB"/>
      </left>
      <right style="thin">
        <color rgb="E5E7EB"/>
      </right>
      <top style="medium">
        <color rgb="7C3AED"/>
      </top>
      <bottom style="thin">
        <color rgb="E5E7EB"/>
      </bottom>
      <diagonal/>
    </border>
    <border>
      <left style="thin">
        <color rgb="E5E7EB"/>
      </left>
      <right style="thin">
        <color rgb="E5E7EB"/>
      </right>
      <top style="thin">
        <color rgb="E5E7EB"/>
      </top>
      <bottom style="thin">
        <color rgb="E5E7EB"/>
      </bottom>
      <diagonal/>
    </border>
    <border>
      <left style="medium">
        <color rgb="2E7D32"/>
      </left>
      <right style="medium">
        <color rgb="2E7D32"/>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thin">
        <color rgb="E5E7EB"/>
      </top>
      <bottom style="thin">
        <color rgb="E5E7EB"/>
      </bottom>
      <diagonal/>
    </border>
    <border>
      <left style="thin">
        <color rgb="E5E7EB"/>
      </left>
      <right style="thin">
        <color rgb="E5E7EB"/>
      </right>
      <top style="medium">
        <color rgb="7C3AED"/>
      </top>
      <bottom style="thin">
        <color rgb="E5E7EB"/>
      </bottom>
      <diagonal/>
    </border>
    <border>
      <left style="thin">
        <color rgb="E5E7EB"/>
      </left>
      <right style="thin">
        <color rgb="E5E7EB"/>
      </right>
      <top style="thin">
        <color rgb="E5E7EB"/>
      </top>
      <bottom style="thin">
        <color rgb="E5E7EB"/>
      </bottom>
      <diagonal/>
    </border>
  </borders>
  <cellStyleXfs>
    <xf numFmtId="0" fontId="0" fillId="0" borderId="0"/>
  </cellStyleXfs>
  <cellXfs count="131">
    <xf numFmtId="0" fontId="0" fillId="0" borderId="0" xfId="0"/>
    <xf numFmtId="0" fontId="1" fillId="1" borderId="1" xfId="0" applyFont="1" applyFill="1" applyBorder="1"/>
    <xf numFmtId="0" fontId="0" fillId="0" borderId="0" xfId="0"/>
    <xf numFmtId="0" fontId="2" fillId="2" borderId="0" xfId="0" applyFont="1" applyFill="1" applyAlignment="1">
      <alignment horizontal="left" vertical="center"/>
    </xf>
    <xf numFmtId="0" fontId="3" fillId="3" borderId="2" xfId="0" applyFont="1" applyFill="1" applyBorder="1" applyAlignment="1">
      <alignment horizontal="center" vertical="center"/>
    </xf>
    <xf numFmtId="0" fontId="4" fillId="4" borderId="3" xfId="0" applyFont="1" applyFill="1" applyBorder="1" applyAlignment="1">
      <alignment horizontal="center" vertical="center"/>
    </xf>
    <xf numFmtId="0" fontId="5" fillId="5" borderId="4" xfId="0" applyFont="1" applyFill="1" applyBorder="1" applyAlignment="1">
      <alignment horizontal="center" vertical="center"/>
    </xf>
    <xf numFmtId="0" fontId="6" fillId="0" borderId="0" xfId="0" applyFont="1" applyAlignment="1">
      <alignment horizontal="left" vertical="center"/>
    </xf>
    <xf numFmtId="0" fontId="7" fillId="0" borderId="5" xfId="0" applyFont="1" applyBorder="1" applyAlignment="1">
      <alignment horizontal="left" vertical="center"/>
    </xf>
    <xf numFmtId="165" fontId="8" fillId="0" borderId="6" xfId="0" applyFont="1" applyBorder="1" applyNumberFormat="1" applyAlignment="1">
      <alignment horizontal="left" vertical="center"/>
    </xf>
    <xf numFmtId="0" fontId="9" fillId="6" borderId="7" xfId="0" applyFont="1" applyFill="1" applyBorder="1" applyAlignment="1">
      <alignment horizontal="left" vertical="center"/>
    </xf>
    <xf numFmtId="0" fontId="10" fillId="7" borderId="8" xfId="0" applyFont="1" applyFill="1" applyBorder="1" applyAlignment="1">
      <alignment horizontal="left" vertical="center" wrapText="true"/>
    </xf>
    <xf numFmtId="0" fontId="11" fillId="8" borderId="9" xfId="0" applyFont="1" applyFill="1" applyBorder="1" applyAlignment="1">
      <alignment horizontal="left" vertical="center" wrapText="true"/>
    </xf>
    <xf numFmtId="0" fontId="12" fillId="9" borderId="0" xfId="0" applyFont="1" applyFill="1" applyAlignment="1">
      <alignment horizontal="left" vertical="center"/>
    </xf>
    <xf numFmtId="0" fontId="13" fillId="10" borderId="0" xfId="0" applyFont="1" applyFill="1" applyAlignment="1">
      <alignment horizontal="left" vertical="center"/>
    </xf>
    <xf numFmtId="0" fontId="14" fillId="11" borderId="0" xfId="0" applyFont="1" applyFill="1" applyAlignment="1">
      <alignment horizontal="left" vertical="center"/>
    </xf>
    <xf numFmtId="166" fontId="15" fillId="12" borderId="0" xfId="0" applyFont="1" applyFill="1" applyNumberFormat="1" applyAlignment="1">
      <alignment horizontal="right" vertical="center"/>
    </xf>
    <xf numFmtId="3" fontId="16" fillId="13" borderId="10" xfId="0" applyFont="1" applyFill="1" applyBorder="1" applyNumberFormat="1" applyAlignment="1">
      <alignment horizontal="right" vertical="center"/>
    </xf>
    <xf numFmtId="3" fontId="17" fillId="14" borderId="11" xfId="0" applyFont="1" applyFill="1" applyBorder="1" applyNumberFormat="1" applyAlignment="1">
      <alignment horizontal="right" vertical="center"/>
    </xf>
    <xf numFmtId="4" fontId="18" fillId="15" borderId="12" xfId="0" applyFont="1" applyFill="1" applyBorder="1" applyNumberFormat="1" applyAlignment="1">
      <alignment horizontal="right" vertical="center"/>
    </xf>
    <xf numFmtId="3" fontId="19" fillId="16" borderId="13" xfId="0" applyFont="1" applyFill="1" applyBorder="1" applyNumberFormat="1" applyAlignment="1">
      <alignment horizontal="right" vertical="center"/>
    </xf>
    <xf numFmtId="0" fontId="20" fillId="17" borderId="0" xfId="0" applyFont="1" applyFill="1" applyAlignment="1">
      <alignment horizontal="left" vertical="center"/>
    </xf>
    <xf numFmtId="3" fontId="21" fillId="18" borderId="14" xfId="0" applyFont="1" applyFill="1" applyBorder="1" applyNumberFormat="1" applyAlignment="1">
      <alignment horizontal="right" vertical="center"/>
    </xf>
    <xf numFmtId="3" fontId="22" fillId="19" borderId="15" xfId="0" applyFont="1" applyFill="1" applyBorder="1" applyNumberFormat="1" applyAlignment="1">
      <alignment horizontal="right" vertical="center"/>
    </xf>
    <xf numFmtId="4" fontId="23" fillId="20" borderId="16" xfId="0" applyFont="1" applyFill="1" applyBorder="1" applyNumberFormat="1" applyAlignment="1">
      <alignment horizontal="right" vertical="center"/>
    </xf>
    <xf numFmtId="3" fontId="24" fillId="21" borderId="17" xfId="0" applyFont="1" applyFill="1" applyBorder="1" applyNumberFormat="1" applyAlignment="1">
      <alignment horizontal="right" vertical="center"/>
    </xf>
    <xf numFmtId="167" fontId="25" fillId="22" borderId="0" xfId="0" applyFont="1" applyFill="1" applyNumberFormat="1" applyAlignment="1">
      <alignment horizontal="right" vertical="center"/>
    </xf>
    <xf numFmtId="4" fontId="26" fillId="23" borderId="18" xfId="0" applyFont="1" applyFill="1" applyBorder="1" applyNumberFormat="1" applyAlignment="1">
      <alignment horizontal="right" vertical="center"/>
    </xf>
    <xf numFmtId="4" fontId="27" fillId="24" borderId="19" xfId="0" applyFont="1" applyFill="1" applyBorder="1" applyNumberFormat="1" applyAlignment="1">
      <alignment horizontal="right" vertical="center"/>
    </xf>
    <xf numFmtId="0" fontId="28" fillId="25" borderId="0" xfId="0" applyFont="1" applyFill="1" applyAlignment="1">
      <alignment horizontal="left" vertical="center"/>
    </xf>
    <xf numFmtId="0" fontId="29" fillId="26" borderId="0" xfId="0" applyFont="1" applyFill="1" applyAlignment="1">
      <alignment horizontal="left" vertical="center"/>
    </xf>
    <xf numFmtId="0" fontId="30" fillId="27" borderId="0" xfId="0" applyFont="1" applyFill="1" applyAlignment="1">
      <alignment horizontal="left" vertical="center"/>
    </xf>
    <xf numFmtId="168" fontId="31" fillId="28" borderId="0" xfId="0" applyFont="1" applyFill="1" applyNumberFormat="1" applyAlignment="1">
      <alignment horizontal="right" vertical="center"/>
    </xf>
    <xf numFmtId="0" fontId="32" fillId="29" borderId="0" xfId="0" applyFont="1" applyFill="1" applyAlignment="1">
      <alignment horizontal="left" vertical="center"/>
    </xf>
    <xf numFmtId="169" fontId="33" fillId="30" borderId="0" xfId="0" applyFont="1" applyFill="1" applyNumberFormat="1" applyAlignment="1">
      <alignment horizontal="right" vertical="center"/>
    </xf>
    <xf numFmtId="0" fontId="34" fillId="31" borderId="0" xfId="0" applyFont="1" applyFill="1" applyAlignment="1">
      <alignment horizontal="left" vertical="center"/>
    </xf>
    <xf numFmtId="0" fontId="35" fillId="32" borderId="0" xfId="0" applyFont="1" applyFill="1" applyAlignment="1">
      <alignment horizontal="left" vertical="center"/>
    </xf>
    <xf numFmtId="0" fontId="36" fillId="33" borderId="0" xfId="0" applyFont="1" applyFill="1" applyAlignment="1">
      <alignment horizontal="left" vertical="center"/>
    </xf>
    <xf numFmtId="170" fontId="37" fillId="34" borderId="0" xfId="0" applyFont="1" applyFill="1" applyNumberFormat="1" applyAlignment="1">
      <alignment horizontal="right" vertical="center"/>
    </xf>
    <xf numFmtId="0" fontId="38" fillId="35" borderId="0" xfId="0" applyFont="1" applyFill="1" applyAlignment="1">
      <alignment horizontal="left" vertical="center"/>
    </xf>
    <xf numFmtId="171" fontId="39" fillId="36" borderId="0" xfId="0" applyFont="1" applyFill="1" applyNumberFormat="1" applyAlignment="1">
      <alignment horizontal="right" vertical="center"/>
    </xf>
    <xf numFmtId="0" fontId="40" fillId="37" borderId="0" xfId="0" applyFont="1" applyFill="1" applyAlignment="1">
      <alignment horizontal="left" vertical="center"/>
    </xf>
    <xf numFmtId="0" fontId="41" fillId="38" borderId="0" xfId="0" applyFont="1" applyFill="1" applyAlignment="1">
      <alignment horizontal="left" vertical="center"/>
    </xf>
    <xf numFmtId="0" fontId="42" fillId="39" borderId="0" xfId="0" applyFont="1" applyFill="1" applyAlignment="1">
      <alignment horizontal="left" vertical="center"/>
    </xf>
    <xf numFmtId="172" fontId="43" fillId="40" borderId="0" xfId="0" applyFont="1" applyFill="1" applyNumberFormat="1" applyAlignment="1">
      <alignment horizontal="right" vertical="center"/>
    </xf>
    <xf numFmtId="0" fontId="44" fillId="41" borderId="0" xfId="0" applyFont="1" applyFill="1" applyAlignment="1">
      <alignment horizontal="left" vertical="center"/>
    </xf>
    <xf numFmtId="173" fontId="45" fillId="42" borderId="0" xfId="0" applyFont="1" applyFill="1" applyNumberFormat="1" applyAlignment="1">
      <alignment horizontal="right" vertical="center"/>
    </xf>
    <xf numFmtId="0" fontId="46" fillId="43" borderId="20" xfId="0" applyFont="1" applyFill="1" applyBorder="1" applyAlignment="1">
      <alignment horizontal="left" vertical="center"/>
    </xf>
    <xf numFmtId="3" fontId="47" fillId="44" borderId="21" xfId="0" applyFont="1" applyFill="1" applyBorder="1" applyNumberFormat="1" applyAlignment="1">
      <alignment horizontal="right" vertical="center"/>
    </xf>
    <xf numFmtId="0" fontId="48" fillId="45" borderId="22" xfId="0" applyFont="1" applyFill="1" applyBorder="1" applyAlignment="1">
      <alignment horizontal="center" vertical="center"/>
    </xf>
    <xf numFmtId="174" fontId="49" fillId="46" borderId="23" xfId="0" applyFont="1" applyFill="1" applyBorder="1" applyNumberFormat="1" applyAlignment="1">
      <alignment horizontal="right" vertical="center"/>
    </xf>
    <xf numFmtId="0" fontId="50" fillId="47" borderId="24" xfId="0" applyFont="1" applyFill="1" applyBorder="1" applyAlignment="1">
      <alignment horizontal="center" vertical="center"/>
    </xf>
    <xf numFmtId="175" fontId="51" fillId="48" borderId="25" xfId="0" applyFont="1" applyFill="1" applyBorder="1" applyNumberFormat="1" applyAlignment="1">
      <alignment horizontal="right" vertical="center"/>
    </xf>
    <xf numFmtId="176" fontId="52" fillId="49" borderId="26" xfId="0" applyFont="1" applyFill="1" applyBorder="1" applyNumberFormat="1" applyAlignment="1">
      <alignment horizontal="right" vertical="center"/>
    </xf>
    <xf numFmtId="177" fontId="53" fillId="50" borderId="27" xfId="0" applyFont="1" applyFill="1" applyBorder="1" applyNumberFormat="1" applyAlignment="1">
      <alignment horizontal="right" vertical="center"/>
    </xf>
    <xf numFmtId="178" fontId="54" fillId="51" borderId="28" xfId="0" applyFont="1" applyFill="1" applyBorder="1" applyNumberFormat="1" applyAlignment="1">
      <alignment horizontal="right" vertical="center"/>
    </xf>
    <xf numFmtId="0" fontId="55" fillId="52" borderId="29" xfId="0" applyFont="1" applyFill="1" applyBorder="1" applyAlignment="1">
      <alignment horizontal="center" vertical="center"/>
    </xf>
    <xf numFmtId="179" fontId="56" fillId="53" borderId="30" xfId="0" applyFont="1" applyFill="1" applyBorder="1" applyNumberFormat="1" applyAlignment="1">
      <alignment horizontal="right" vertical="center"/>
    </xf>
    <xf numFmtId="0" fontId="57" fillId="54" borderId="31" xfId="0" applyFont="1" applyFill="1" applyBorder="1" applyAlignment="1">
      <alignment horizontal="center" vertical="center"/>
    </xf>
    <xf numFmtId="180" fontId="58" fillId="55" borderId="32" xfId="0" applyFont="1" applyFill="1" applyBorder="1" applyNumberFormat="1" applyAlignment="1">
      <alignment horizontal="right" vertical="center"/>
    </xf>
    <xf numFmtId="0" fontId="59" fillId="56" borderId="33" xfId="0" applyFont="1" applyFill="1" applyBorder="1" applyAlignment="1">
      <alignment horizontal="center" vertical="center"/>
    </xf>
    <xf numFmtId="181" fontId="60" fillId="57" borderId="34" xfId="0" applyFont="1" applyFill="1" applyBorder="1" applyNumberFormat="1" applyAlignment="1">
      <alignment horizontal="right" vertical="center"/>
    </xf>
    <xf numFmtId="182" fontId="61" fillId="0" borderId="0" xfId="0" applyFont="1" applyNumberFormat="1"/>
    <xf numFmtId="0" fontId="62" fillId="58" borderId="0" xfId="0" applyFont="1" applyFill="1" applyAlignment="1">
      <alignment horizontal="left" vertical="center"/>
    </xf>
    <xf numFmtId="0" fontId="63" fillId="59" borderId="35" xfId="0" applyFont="1" applyFill="1" applyBorder="1" applyAlignment="1">
      <alignment horizontal="left" vertical="center"/>
    </xf>
    <xf numFmtId="3" fontId="64" fillId="60" borderId="36" xfId="0" applyFont="1" applyFill="1" applyBorder="1" applyNumberFormat="1" applyAlignment="1">
      <alignment horizontal="right" vertical="center"/>
    </xf>
    <xf numFmtId="0" fontId="65" fillId="61" borderId="37" xfId="0" applyFont="1" applyFill="1" applyBorder="1" applyAlignment="1">
      <alignment horizontal="left" vertical="center"/>
    </xf>
    <xf numFmtId="0" fontId="66" fillId="62" borderId="38" xfId="0" applyFont="1" applyFill="1" applyBorder="1" applyAlignment="1">
      <alignment horizontal="right" vertical="center"/>
    </xf>
    <xf numFmtId="3" fontId="67" fillId="0" borderId="39" xfId="0" applyFont="1" applyBorder="1" applyNumberFormat="1" applyAlignment="1">
      <alignment horizontal="right" vertical="center"/>
    </xf>
    <xf numFmtId="0" fontId="68" fillId="63" borderId="40" xfId="0" applyFont="1" applyFill="1" applyBorder="1" applyAlignment="1">
      <alignment horizontal="left" vertical="center" wrapText="true"/>
    </xf>
    <xf numFmtId="0" fontId="69" fillId="64" borderId="41" xfId="0" applyFont="1" applyFill="1" applyBorder="1" applyAlignment="1">
      <alignment horizontal="left" vertical="center" wrapText="true"/>
    </xf>
    <xf numFmtId="0" fontId="70" fillId="65" borderId="42" xfId="0" applyFont="1" applyFill="1" applyBorder="1" applyAlignment="1">
      <alignment horizontal="left" vertical="center" wrapText="true"/>
    </xf>
    <xf numFmtId="0" fontId="71" fillId="66" borderId="43" xfId="0" applyFont="1" applyFill="1" applyBorder="1" applyAlignment="1">
      <alignment horizontal="left" vertical="center"/>
    </xf>
    <xf numFmtId="3" fontId="72" fillId="67" borderId="44" xfId="0" applyFont="1" applyFill="1" applyBorder="1" applyNumberFormat="1" applyAlignment="1">
      <alignment horizontal="right" vertical="center"/>
    </xf>
    <xf numFmtId="0" fontId="73" fillId="68" borderId="45" xfId="0" applyFont="1" applyFill="1" applyBorder="1" applyAlignment="1">
      <alignment horizontal="left" vertical="center"/>
    </xf>
    <xf numFmtId="0" fontId="74" fillId="69" borderId="46" xfId="0" applyFont="1" applyFill="1" applyBorder="1" applyAlignment="1">
      <alignment horizontal="left" vertical="center"/>
    </xf>
    <xf numFmtId="183" fontId="75" fillId="70" borderId="47" xfId="0" applyFont="1" applyFill="1" applyBorder="1" applyNumberFormat="1" applyAlignment="1">
      <alignment horizontal="right" vertical="center"/>
    </xf>
    <xf numFmtId="3" fontId="76" fillId="71" borderId="48" xfId="0" applyFont="1" applyFill="1" applyBorder="1" applyNumberFormat="1" applyAlignment="1">
      <alignment horizontal="right" vertical="center"/>
    </xf>
    <xf numFmtId="3" fontId="77" fillId="72" borderId="49" xfId="0" applyFont="1" applyFill="1" applyBorder="1" applyNumberFormat="1" applyAlignment="1">
      <alignment horizontal="right" vertical="center"/>
    </xf>
    <xf numFmtId="0" fontId="78" fillId="73" borderId="50" xfId="0" applyFont="1" applyFill="1" applyBorder="1" applyAlignment="1">
      <alignment horizontal="left" vertical="center"/>
    </xf>
    <xf numFmtId="0" fontId="79" fillId="74" borderId="51" xfId="0" applyFont="1" applyFill="1" applyBorder="1" applyAlignment="1">
      <alignment horizontal="left" vertical="center"/>
    </xf>
    <xf numFmtId="0" fontId="80" fillId="75" borderId="52" xfId="0" applyFont="1" applyFill="1" applyBorder="1" applyAlignment="1">
      <alignment horizontal="left" vertical="center"/>
    </xf>
    <xf numFmtId="0" fontId="81" fillId="76" borderId="53" xfId="0" applyFont="1" applyFill="1" applyBorder="1" applyAlignment="1">
      <alignment horizontal="left" vertical="center"/>
    </xf>
    <xf numFmtId="0" fontId="82" fillId="77" borderId="54" xfId="0" applyFont="1" applyFill="1" applyBorder="1" applyAlignment="1">
      <alignment horizontal="left" vertical="center"/>
    </xf>
    <xf numFmtId="184" fontId="83" fillId="78" borderId="55" xfId="0" applyFont="1" applyFill="1" applyBorder="1" applyNumberFormat="1" applyAlignment="1">
      <alignment horizontal="right" vertical="center"/>
    </xf>
    <xf numFmtId="3" fontId="84" fillId="79" borderId="56" xfId="0" applyFont="1" applyFill="1" applyBorder="1" applyNumberFormat="1" applyAlignment="1">
      <alignment horizontal="right" vertical="center"/>
    </xf>
    <xf numFmtId="3" fontId="85" fillId="80" borderId="57" xfId="0" applyFont="1" applyFill="1" applyBorder="1" applyNumberFormat="1" applyAlignment="1">
      <alignment horizontal="right" vertical="center"/>
    </xf>
    <xf numFmtId="0" fontId="86" fillId="81" borderId="58" xfId="0" applyFont="1" applyFill="1" applyBorder="1" applyAlignment="1">
      <alignment horizontal="left" vertical="center"/>
    </xf>
    <xf numFmtId="0" fontId="87" fillId="82" borderId="59" xfId="0" applyFont="1" applyFill="1" applyBorder="1" applyAlignment="1">
      <alignment horizontal="left" vertical="center" wrapText="true"/>
    </xf>
    <xf numFmtId="0" fontId="88" fillId="83" borderId="60" xfId="0" applyFont="1" applyFill="1" applyBorder="1" applyAlignment="1">
      <alignment horizontal="right" vertical="center" wrapText="true"/>
    </xf>
    <xf numFmtId="3" fontId="89" fillId="84" borderId="61" xfId="0" applyFont="1" applyFill="1" applyBorder="1" applyNumberFormat="1" applyAlignment="1">
      <alignment horizontal="right" vertical="center"/>
    </xf>
    <xf numFmtId="0" fontId="90" fillId="85" borderId="62" xfId="0" applyFont="1" applyFill="1" applyBorder="1" applyAlignment="1">
      <alignment horizontal="left" vertical="center"/>
    </xf>
    <xf numFmtId="3" fontId="91" fillId="86" borderId="63" xfId="0" applyFont="1" applyFill="1" applyBorder="1" applyNumberFormat="1" applyAlignment="1">
      <alignment horizontal="right" vertical="center"/>
    </xf>
    <xf numFmtId="0" fontId="92" fillId="87" borderId="64" xfId="0" applyFont="1" applyFill="1" applyBorder="1" applyAlignment="1">
      <alignment horizontal="left" vertical="center" wrapText="true"/>
    </xf>
    <xf numFmtId="0" fontId="93" fillId="88" borderId="65" xfId="0" applyFont="1" applyFill="1" applyBorder="1" applyAlignment="1">
      <alignment horizontal="right" vertical="center" wrapText="true"/>
    </xf>
    <xf numFmtId="0" fontId="94" fillId="89" borderId="66" xfId="0" applyFont="1" applyFill="1" applyBorder="1" applyAlignment="1">
      <alignment horizontal="left" vertical="center"/>
    </xf>
    <xf numFmtId="0" fontId="95" fillId="90" borderId="67" xfId="0" applyFont="1" applyFill="1" applyBorder="1" applyAlignment="1">
      <alignment horizontal="right" vertical="center"/>
    </xf>
    <xf numFmtId="185" fontId="96" fillId="0" borderId="68" xfId="0" applyFont="1" applyBorder="1" applyNumberFormat="1" applyAlignment="1">
      <alignment horizontal="right" vertical="center"/>
    </xf>
    <xf numFmtId="0" fontId="97" fillId="91" borderId="69" xfId="0" applyFont="1" applyFill="1" applyBorder="1" applyAlignment="1">
      <alignment horizontal="left" vertical="center"/>
    </xf>
    <xf numFmtId="3" fontId="98" fillId="92" borderId="70" xfId="0" applyFont="1" applyFill="1" applyBorder="1" applyNumberFormat="1" applyAlignment="1">
      <alignment horizontal="right" vertical="center"/>
    </xf>
    <xf numFmtId="3" fontId="99" fillId="93" borderId="71" xfId="0" applyFont="1" applyFill="1" applyBorder="1" applyNumberFormat="1" applyAlignment="1">
      <alignment horizontal="right" vertical="center"/>
    </xf>
    <xf numFmtId="3" fontId="100" fillId="94" borderId="72" xfId="0" applyFont="1" applyFill="1" applyBorder="1" applyNumberFormat="1" applyAlignment="1">
      <alignment horizontal="right" vertical="center"/>
    </xf>
    <xf numFmtId="0" fontId="101" fillId="95" borderId="73" xfId="0" applyFont="1" applyFill="1" applyBorder="1" applyAlignment="1">
      <alignment horizontal="left" vertical="center"/>
    </xf>
    <xf numFmtId="3" fontId="102" fillId="96" borderId="74" xfId="0" applyFont="1" applyFill="1" applyBorder="1" applyNumberFormat="1" applyAlignment="1">
      <alignment horizontal="right" vertical="center"/>
    </xf>
    <xf numFmtId="3" fontId="103" fillId="97" borderId="75" xfId="0" applyFont="1" applyFill="1" applyBorder="1" applyNumberFormat="1" applyAlignment="1">
      <alignment horizontal="right" vertical="center"/>
    </xf>
    <xf numFmtId="3" fontId="104" fillId="98" borderId="76" xfId="0" applyFont="1" applyFill="1" applyBorder="1" applyNumberFormat="1" applyAlignment="1">
      <alignment horizontal="right" vertical="center"/>
    </xf>
    <xf numFmtId="10" fontId="105" fillId="99" borderId="77" xfId="0" applyFont="1" applyFill="1" applyBorder="1" applyNumberFormat="1" applyAlignment="1">
      <alignment horizontal="right" vertical="center"/>
    </xf>
    <xf numFmtId="10" fontId="106" fillId="100" borderId="78" xfId="0" applyFont="1" applyFill="1" applyBorder="1" applyNumberFormat="1" applyAlignment="1">
      <alignment horizontal="right" vertical="center"/>
    </xf>
    <xf numFmtId="0" fontId="0" fillId="101" borderId="79" xfId="0" applyFill="1" applyBorder="1"/>
    <xf numFmtId="0" fontId="107" fillId="102" borderId="80" xfId="0" applyFont="1" applyFill="1" applyBorder="1"/>
    <xf numFmtId="3" fontId="108" fillId="103" borderId="81" xfId="0" applyFont="1" applyFill="1" applyBorder="1" applyNumberFormat="1" applyAlignment="1">
      <alignment horizontal="right" vertical="center"/>
    </xf>
    <xf numFmtId="4" fontId="109" fillId="104" borderId="82" xfId="0" applyFont="1" applyFill="1" applyBorder="1" applyNumberFormat="1" applyAlignment="1">
      <alignment horizontal="right" vertical="center"/>
    </xf>
    <xf numFmtId="3" fontId="110" fillId="105" borderId="83" xfId="0" applyFont="1" applyFill="1" applyBorder="1" applyNumberFormat="1" applyAlignment="1">
      <alignment horizontal="right" vertical="center"/>
    </xf>
    <xf numFmtId="3" fontId="111" fillId="106" borderId="84" xfId="0" applyFont="1" applyFill="1" applyBorder="1" applyNumberFormat="1" applyAlignment="1">
      <alignment horizontal="right" vertical="center"/>
    </xf>
    <xf numFmtId="3" fontId="112" fillId="107" borderId="85" xfId="0" applyFont="1" applyFill="1" applyBorder="1" applyNumberFormat="1" applyAlignment="1">
      <alignment horizontal="right" vertical="center"/>
    </xf>
    <xf numFmtId="186" fontId="113" fillId="108" borderId="86" xfId="0" applyFont="1" applyFill="1" applyBorder="1" applyNumberFormat="1" applyAlignment="1">
      <alignment horizontal="right" vertical="center"/>
    </xf>
    <xf numFmtId="3" fontId="114" fillId="109" borderId="87" xfId="0" applyFont="1" applyFill="1" applyBorder="1" applyNumberFormat="1" applyAlignment="1">
      <alignment horizontal="right" vertical="center"/>
    </xf>
    <xf numFmtId="0" fontId="0" fillId="110" borderId="88" xfId="0" applyFill="1" applyBorder="1"/>
    <xf numFmtId="0" fontId="115" fillId="111" borderId="89" xfId="0" applyFont="1" applyFill="1" applyBorder="1"/>
    <xf numFmtId="0" fontId="0" fillId="112" borderId="90" xfId="0" applyFill="1" applyBorder="1"/>
    <xf numFmtId="0" fontId="116" fillId="113" borderId="91" xfId="0" applyFont="1" applyFill="1" applyBorder="1"/>
    <xf numFmtId="0" fontId="117" fillId="114" borderId="92" xfId="0" applyFont="1" applyFill="1" applyBorder="1" applyAlignment="1">
      <alignment horizontal="right" vertical="center"/>
    </xf>
    <xf numFmtId="0" fontId="118" fillId="115" borderId="93" xfId="0" applyFont="1" applyFill="1" applyBorder="1" applyAlignment="1">
      <alignment horizontal="left" vertical="center"/>
    </xf>
    <xf numFmtId="3" fontId="119" fillId="116" borderId="94" xfId="0" applyFont="1" applyFill="1" applyBorder="1" applyNumberFormat="1" applyAlignment="1">
      <alignment horizontal="left" vertical="center"/>
    </xf>
    <xf numFmtId="0" fontId="120" fillId="117" borderId="0" xfId="0" applyFont="1" applyFill="1" applyAlignment="1">
      <alignment horizontal="left" vertical="center"/>
    </xf>
    <xf numFmtId="4" fontId="121" fillId="118" borderId="95" xfId="0" applyFont="1" applyFill="1" applyBorder="1" applyNumberFormat="1" applyAlignment="1">
      <alignment horizontal="right" vertical="center"/>
    </xf>
    <xf numFmtId="3" fontId="122" fillId="119" borderId="96" xfId="0" applyFont="1" applyFill="1" applyBorder="1" applyNumberFormat="1" applyAlignment="1">
      <alignment horizontal="right" vertical="center"/>
    </xf>
    <xf numFmtId="4" fontId="123" fillId="120" borderId="97" xfId="0" applyFont="1" applyFill="1" applyBorder="1" applyNumberFormat="1" applyAlignment="1">
      <alignment horizontal="right" vertical="center"/>
    </xf>
    <xf numFmtId="4" fontId="124" fillId="121" borderId="98" xfId="0" applyFont="1" applyFill="1" applyBorder="1" applyNumberFormat="1" applyAlignment="1">
      <alignment horizontal="right" vertical="center"/>
    </xf>
    <xf numFmtId="3" fontId="125" fillId="122" borderId="99" xfId="0" applyFont="1" applyFill="1" applyBorder="1" applyNumberFormat="1" applyAlignment="1">
      <alignment horizontal="right" vertical="center"/>
    </xf>
    <xf numFmtId="0" fontId="126" fillId="123" borderId="100" xfId="0" applyFont="1" applyFill="1" applyBorder="1" applyAlignment="1">
      <alignment horizontal="righ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logo_bk_servair.png"/></Relationships>
</file>

<file path=xl/drawings/_rels/drawing2.xml.rels><?xml version="1.0" encoding="UTF-8" standalone="yes"?>
<Relationships xmlns="http://schemas.openxmlformats.org/package/2006/relationships"><Relationship Id="rId1" Type="http://schemas.openxmlformats.org/officeDocument/2006/relationships/image" Target="../media/logo_bk_servair.png"/></Relationships>
</file>

<file path=xl/drawings/_rels/drawing3.xml.rels><?xml version="1.0" encoding="UTF-8" standalone="yes"?>
<Relationships xmlns="http://schemas.openxmlformats.org/package/2006/relationships"><Relationship Id="rId1" Type="http://schemas.openxmlformats.org/officeDocument/2006/relationships/image" Target="../media/logo_bk_servair.png"/></Relationships>
</file>

<file path=xl/drawings/_rels/drawing4.xml.rels><?xml version="1.0" encoding="UTF-8" standalone="yes"?>
<Relationships xmlns="http://schemas.openxmlformats.org/package/2006/relationships"><Relationship Id="rId1" Type="http://schemas.openxmlformats.org/officeDocument/2006/relationships/image" Target="../media/logo_bk_servair.png"/></Relationships>
</file>

<file path=xl/drawings/_rels/drawing5.xml.rels><?xml version="1.0" encoding="UTF-8" standalone="yes"?>
<Relationships xmlns="http://schemas.openxmlformats.org/package/2006/relationships"><Relationship Id="rId1" Type="http://schemas.openxmlformats.org/officeDocument/2006/relationships/image" Target="../media/logo_bk_servair.png"/></Relationships>
</file>

<file path=xl/drawings/_rels/drawing6.xml.rels><?xml version="1.0" encoding="UTF-8" standalone="yes"?>
<Relationships xmlns="http://schemas.openxmlformats.org/package/2006/relationships"><Relationship Id="rId1" Type="http://schemas.openxmlformats.org/officeDocument/2006/relationships/image" Target="../media/logo_bk_servair.png"/></Relationships>
</file>

<file path=xl/drawings/_rels/drawing7.xml.rels><?xml version="1.0" encoding="UTF-8" standalone="yes"?>
<Relationships xmlns="http://schemas.openxmlformats.org/package/2006/relationships"><Relationship Id="rId1" Type="http://schemas.openxmlformats.org/officeDocument/2006/relationships/image" Target="../media/logo_bk_servair.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19050</xdr:colOff>
      <xdr:row>0</xdr:row>
      <xdr:rowOff>19050</xdr:rowOff>
    </xdr:from>
    <xdr:ext cx="981075" cy="971550"/>
    <xdr:pic>
      <xdr:nvPicPr>
        <xdr:cNvPr id="1" name="Logo BK Servair"/>
        <xdr:cNvPicPr>
          <a:picLocks noChangeAspect="1"/>
        </xdr:cNvPicPr>
      </xdr:nvPicPr>
      <xdr:blipFill>
        <a:blip r:embed="rId1"/>
        <a:stretch>
          <a:fillRect/>
        </a:stretch>
      </xdr:blipFill>
      <xdr:spPr>
        <a:xfrm>
          <a:off x="0" y="0"/>
          <a:ext cx="981075" cy="9715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19050</xdr:colOff>
      <xdr:row>0</xdr:row>
      <xdr:rowOff>19050</xdr:rowOff>
    </xdr:from>
    <xdr:ext cx="981075" cy="971550"/>
    <xdr:pic>
      <xdr:nvPicPr>
        <xdr:cNvPr id="1" name="Logo BK Servair"/>
        <xdr:cNvPicPr>
          <a:picLocks noChangeAspect="1"/>
        </xdr:cNvPicPr>
      </xdr:nvPicPr>
      <xdr:blipFill>
        <a:blip r:embed="rId1"/>
        <a:stretch>
          <a:fillRect/>
        </a:stretch>
      </xdr:blipFill>
      <xdr:spPr>
        <a:xfrm>
          <a:off x="0" y="0"/>
          <a:ext cx="981075" cy="9715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19050</xdr:colOff>
      <xdr:row>0</xdr:row>
      <xdr:rowOff>19050</xdr:rowOff>
    </xdr:from>
    <xdr:ext cx="981075" cy="971550"/>
    <xdr:pic>
      <xdr:nvPicPr>
        <xdr:cNvPr id="1" name="Logo BK Servair"/>
        <xdr:cNvPicPr>
          <a:picLocks noChangeAspect="1"/>
        </xdr:cNvPicPr>
      </xdr:nvPicPr>
      <xdr:blipFill>
        <a:blip r:embed="rId1"/>
        <a:stretch>
          <a:fillRect/>
        </a:stretch>
      </xdr:blipFill>
      <xdr:spPr>
        <a:xfrm>
          <a:off x="0" y="0"/>
          <a:ext cx="981075" cy="97155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0</xdr:col>
      <xdr:colOff>19050</xdr:colOff>
      <xdr:row>0</xdr:row>
      <xdr:rowOff>19050</xdr:rowOff>
    </xdr:from>
    <xdr:ext cx="981075" cy="971550"/>
    <xdr:pic>
      <xdr:nvPicPr>
        <xdr:cNvPr id="1" name="Logo BK Servair"/>
        <xdr:cNvPicPr>
          <a:picLocks noChangeAspect="1"/>
        </xdr:cNvPicPr>
      </xdr:nvPicPr>
      <xdr:blipFill>
        <a:blip r:embed="rId1"/>
        <a:stretch>
          <a:fillRect/>
        </a:stretch>
      </xdr:blipFill>
      <xdr:spPr>
        <a:xfrm>
          <a:off x="0" y="0"/>
          <a:ext cx="981075" cy="9715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dr:from>
      <xdr:col>0</xdr:col>
      <xdr:colOff>19050</xdr:colOff>
      <xdr:row>0</xdr:row>
      <xdr:rowOff>19050</xdr:rowOff>
    </xdr:from>
    <xdr:ext cx="981075" cy="971550"/>
    <xdr:pic>
      <xdr:nvPicPr>
        <xdr:cNvPr id="1" name="Logo BK Servair"/>
        <xdr:cNvPicPr>
          <a:picLocks noChangeAspect="1"/>
        </xdr:cNvPicPr>
      </xdr:nvPicPr>
      <xdr:blipFill>
        <a:blip r:embed="rId1"/>
        <a:stretch>
          <a:fillRect/>
        </a:stretch>
      </xdr:blipFill>
      <xdr:spPr>
        <a:xfrm>
          <a:off x="0" y="0"/>
          <a:ext cx="981075" cy="9715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dr:oneCellAnchor>
    <xdr:from>
      <xdr:col>0</xdr:col>
      <xdr:colOff>19050</xdr:colOff>
      <xdr:row>0</xdr:row>
      <xdr:rowOff>19050</xdr:rowOff>
    </xdr:from>
    <xdr:ext cx="981075" cy="971550"/>
    <xdr:pic>
      <xdr:nvPicPr>
        <xdr:cNvPr id="1" name="Logo BK Servair"/>
        <xdr:cNvPicPr>
          <a:picLocks noChangeAspect="1"/>
        </xdr:cNvPicPr>
      </xdr:nvPicPr>
      <xdr:blipFill>
        <a:blip r:embed="rId1"/>
        <a:stretch>
          <a:fillRect/>
        </a:stretch>
      </xdr:blipFill>
      <xdr:spPr>
        <a:xfrm>
          <a:off x="0" y="0"/>
          <a:ext cx="981075" cy="9715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dr:oneCellAnchor>
    <xdr:from>
      <xdr:col>0</xdr:col>
      <xdr:colOff>19050</xdr:colOff>
      <xdr:row>0</xdr:row>
      <xdr:rowOff>19050</xdr:rowOff>
    </xdr:from>
    <xdr:ext cx="981075" cy="971550"/>
    <xdr:pic>
      <xdr:nvPicPr>
        <xdr:cNvPr id="1" name="Logo BK Servair"/>
        <xdr:cNvPicPr>
          <a:picLocks noChangeAspect="1"/>
        </xdr:cNvPicPr>
      </xdr:nvPicPr>
      <xdr:blipFill>
        <a:blip r:embed="rId1"/>
        <a:stretch>
          <a:fillRect/>
        </a:stretch>
      </xdr:blipFill>
      <xdr:spPr>
        <a:xfrm>
          <a:off x="0" y="0"/>
          <a:ext cx="981075" cy="9715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LogoBK"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LogoBK"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LogoBK"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LogoBK"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LogoBK"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LogoBK"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LogoBK"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dimension ref="A1:O333"/>
  <sheetViews>
    <sheetView workbookViewId="0">
      <pane xSplit="3" ySplit="6" topLeftCell="D7" activePane="bottomRight" state="frozen"/>
      <selection pane="bottomRight" activeCell="D7" sqref="D7"/>
    </sheetView>
  </sheetViews>
  <cols>
    <col min="1" max="1" width="19.71484375" customWidth="1"/>
    <col min="2" max="2" width="12.83203125" customWidth="1"/>
    <col min="3" max="3" width="40.83203125" customWidth="1"/>
    <col min="4" max="4" width="14.83203125" customWidth="1"/>
    <col min="5" max="5" width="18.83203125" customWidth="1"/>
    <col min="6" max="6" width="18.83203125" customWidth="1"/>
    <col min="7" max="7" width="10.83203125" customWidth="1"/>
    <col min="8" max="8" width="10.83203125" customWidth="1"/>
    <col min="9" max="9" width="10.83203125" customWidth="1"/>
    <col min="10" max="10" width="12.83203125" customWidth="1"/>
    <col min="11" max="11" width="18.83203125" customWidth="1"/>
    <col min="12" max="12" width="15.83203125" customWidth="1"/>
    <col min="13" max="13" width="3.83203125" customWidth="1"/>
    <col min="14" max="14" width="15.83203125" customWidth="1"/>
    <col min="15" max="15" width="18.83203125" customWidth="1"/>
  </cols>
  <sheetData>
    <row r="1" ht="80" customHeight="1">
      <c r="B1" s="3" t="str">
        <v>Inventaire Initial — BK1 · Octobre 2026</v>
      </c>
    </row>
    <row r="2" ht="18" customHeight="1">
      <c r="A2" s="4" t="str">
        <v>◀ RÉFÉRENTIEL</v>
      </c>
      <c r="F2" s="5" t="str">
        <v>✏️ SAISIE INVENTAIRE</v>
      </c>
      <c r="I2" s="6" t="str">
        <v>= CALCUL AUTOMATIQUE</v>
      </c>
    </row>
    <row r="3" ht="20" customHeight="1">
      <c r="B3" s="7" t="str">
        <v>Site</v>
      </c>
      <c r="C3" s="8" t="str">
        <v>BK1</v>
      </c>
      <c r="E3" s="7" t="str">
        <v>Date inventaire</v>
      </c>
      <c r="F3" s="9" t="str">
        <v/>
      </c>
      <c r="I3" s="7" t="str">
        <v>Période</v>
      </c>
      <c r="J3" s="9" t="str">
        <v>Octobre 2026</v>
      </c>
    </row>
    <row r="4" ht="16" customHeight="1">
      <c r="A4" s="10" t="str">
        <v>📌 Saisir uniquement les colonnes vertes : Carton, Inner et Unités.</v>
      </c>
    </row>
    <row r="5" ht="28" customHeight="1">
      <c r="A5" s="11" t="str">
        <v>CATEGORIE</v>
      </c>
      <c r="B5" s="12" t="str">
        <v>Frns</v>
      </c>
      <c r="C5" s="12" t="str">
        <v>ARTICLE</v>
      </c>
      <c r="D5" s="12" t="str">
        <v>COLISAGE</v>
      </c>
      <c r="E5" s="12" t="str">
        <v/>
      </c>
      <c r="F5" s="12" t="str">
        <v>INVENTAIRE</v>
      </c>
      <c r="G5" s="12" t="str">
        <v/>
      </c>
      <c r="H5" s="12" t="str">
        <v/>
      </c>
      <c r="I5" s="12" t="str">
        <v>STOCK FINAL</v>
      </c>
      <c r="J5" s="12" t="str">
        <v/>
      </c>
      <c r="K5" s="12" t="str">
        <v/>
      </c>
      <c r="L5" s="12" t="str">
        <v/>
      </c>
      <c r="N5" s="12" t="str">
        <v>REPORT OMEGA</v>
      </c>
      <c r="O5" s="12" t="str">
        <v/>
      </c>
    </row>
    <row r="6" ht="28" customHeight="1">
      <c r="A6" s="12" t="str">
        <v/>
      </c>
      <c r="B6" s="12" t="str">
        <v/>
      </c>
      <c r="C6" s="12" t="str">
        <v/>
      </c>
      <c r="D6" s="12" t="str">
        <v>Nb articles / carton</v>
      </c>
      <c r="E6" s="12" t="str">
        <v>Nb articles / inner</v>
      </c>
      <c r="F6" s="12" t="str">
        <v>Carton</v>
      </c>
      <c r="G6" s="12" t="str">
        <v>Inner</v>
      </c>
      <c r="H6" s="12" t="str">
        <v>Unités</v>
      </c>
      <c r="I6" s="12" t="str">
        <v>Nombre</v>
      </c>
      <c r="J6" s="12" t="str">
        <v>Unité</v>
      </c>
      <c r="K6" s="12" t="str">
        <v>Prix carton</v>
      </c>
      <c r="L6" s="12" t="str">
        <v>Valeur stock</v>
      </c>
      <c r="N6" s="12" t="str">
        <v>Code Article</v>
      </c>
      <c r="O6" s="12" t="str">
        <v>Quantité (unité)</v>
      </c>
    </row>
    <row r="7">
      <c r="A7" s="13" t="str">
        <v>Boissons</v>
      </c>
      <c r="B7" s="14" t="str">
        <v>SIA</v>
      </c>
      <c r="C7" s="15" t="str">
        <v>CAFE EN GRAINS 250 g</v>
      </c>
      <c r="D7" s="16">
        <v>1</v>
      </c>
      <c r="E7" s="16">
        <v>0</v>
      </c>
      <c r="F7" s="17">
        <v>0</v>
      </c>
      <c r="G7" s="18">
        <v>0</v>
      </c>
      <c r="H7" s="18">
        <v>0</v>
      </c>
      <c r="I7" s="19">
        <f>F7+IF(D7&gt;0,G7*E7/D7,0)+IF(D7&gt;0,H7/D7,0)</f>
      </c>
      <c r="J7" s="14" t="str">
        <v>Inner de 250 g</v>
      </c>
      <c r="K7" s="16">
        <v>3432</v>
      </c>
      <c r="L7" s="20">
        <f>I7*K7</f>
      </c>
      <c r="N7" s="14" t="str">
        <v>CAFG01</v>
      </c>
      <c r="O7" s="16">
        <f>F7*D7+G7*E7+H7</f>
      </c>
    </row>
    <row r="8">
      <c r="A8" s="13" t="str">
        <v>Boissons</v>
      </c>
      <c r="B8" s="13" t="str">
        <v>SIA</v>
      </c>
      <c r="C8" s="21" t="str">
        <v>PRESSEA - Ananas 200ML</v>
      </c>
      <c r="D8" s="16">
        <v>24</v>
      </c>
      <c r="E8" s="16">
        <v>24</v>
      </c>
      <c r="F8" s="22">
        <v>0</v>
      </c>
      <c r="G8" s="23">
        <v>0</v>
      </c>
      <c r="H8" s="23">
        <v>0</v>
      </c>
      <c r="I8" s="24">
        <f>F8+IF(D8&gt;0,G8*E8/D8,0)+IF(D8&gt;0,H8/D8,0)</f>
      </c>
      <c r="J8" s="14" t="str">
        <v>Carton de 24</v>
      </c>
      <c r="K8" s="16">
        <v>3051</v>
      </c>
      <c r="L8" s="25">
        <f>I8*K8</f>
      </c>
      <c r="N8" s="14" t="str">
        <v>BKPA200</v>
      </c>
      <c r="O8" s="16">
        <f>F8*D8+G8*E8+H8</f>
      </c>
    </row>
    <row r="9">
      <c r="A9" s="13" t="str">
        <v>Boissons</v>
      </c>
      <c r="B9" s="13" t="str">
        <v>SIA</v>
      </c>
      <c r="C9" s="21" t="str">
        <v>PRESSEA - Orange 200ML</v>
      </c>
      <c r="D9" s="26">
        <v>24</v>
      </c>
      <c r="E9" s="16">
        <v>24</v>
      </c>
      <c r="F9" s="18">
        <v>0</v>
      </c>
      <c r="G9" s="18">
        <v>0</v>
      </c>
      <c r="H9" s="18">
        <v>0</v>
      </c>
      <c r="I9" s="27">
        <f>F9+IF(D9&gt;0,G9*E9/D9,0)+IF(D9&gt;0,H9/D9,0)</f>
      </c>
      <c r="J9" s="14" t="str">
        <v>Carton de 24</v>
      </c>
      <c r="K9" s="16">
        <v>3051</v>
      </c>
      <c r="L9" s="20">
        <f>I9*K9</f>
      </c>
      <c r="N9" s="14" t="str">
        <v>BKPO200</v>
      </c>
      <c r="O9" s="16">
        <f>F9*D9+G9*E9+H9</f>
      </c>
    </row>
    <row r="10">
      <c r="A10" s="13" t="str">
        <v>Boissons</v>
      </c>
      <c r="B10" s="13" t="str">
        <v>SIA</v>
      </c>
      <c r="C10" s="21" t="str">
        <v>PRESSEA - Pomme 200ML</v>
      </c>
      <c r="D10" s="26">
        <v>24</v>
      </c>
      <c r="E10" s="26">
        <v>24</v>
      </c>
      <c r="F10" s="23">
        <v>0</v>
      </c>
      <c r="G10" s="23">
        <v>0</v>
      </c>
      <c r="H10" s="23">
        <v>0</v>
      </c>
      <c r="I10" s="28">
        <f>F10+IF(D10&gt;0,G10*E10/D10,0)+IF(D10&gt;0,H10/D10,0)</f>
      </c>
      <c r="J10" s="13" t="str">
        <v>Carton de 24</v>
      </c>
      <c r="K10" s="26">
        <v>3051</v>
      </c>
      <c r="L10" s="25">
        <f>I10*K10</f>
      </c>
      <c r="N10" s="13" t="str">
        <v>BKPP200</v>
      </c>
      <c r="O10" s="26">
        <f>F10*D10+G10*E10+H10</f>
      </c>
    </row>
    <row r="11">
      <c r="A11" s="13" t="str">
        <v>Boissons</v>
      </c>
      <c r="B11" s="13" t="str">
        <v>SIA</v>
      </c>
      <c r="C11" s="21" t="str">
        <v>PRESSEA - Cocktail 200ML</v>
      </c>
      <c r="D11" s="26">
        <v>24</v>
      </c>
      <c r="E11" s="26">
        <v>24</v>
      </c>
      <c r="F11" s="18">
        <v>0</v>
      </c>
      <c r="G11" s="18">
        <v>0</v>
      </c>
      <c r="H11" s="18">
        <v>0</v>
      </c>
      <c r="I11" s="27">
        <f>F11+IF(D11&gt;0,G11*E11/D11,0)+IF(D11&gt;0,H11/D11,0)</f>
      </c>
      <c r="J11" s="13" t="str">
        <v>Carton de 24</v>
      </c>
      <c r="K11" s="26">
        <v>3051</v>
      </c>
      <c r="L11" s="20">
        <f>I11*K11</f>
      </c>
      <c r="N11" s="13" t="str">
        <v>BKPC200</v>
      </c>
      <c r="O11" s="26">
        <f>F11*D11+G11*E11+H11</f>
      </c>
    </row>
    <row r="12">
      <c r="A12" s="13" t="str">
        <v>Boissons</v>
      </c>
      <c r="B12" s="13" t="str">
        <v>SIA</v>
      </c>
      <c r="C12" s="21" t="str">
        <v>PRESSEA - Goyave 200ML</v>
      </c>
      <c r="D12" s="26">
        <v>24</v>
      </c>
      <c r="E12" s="26">
        <v>24</v>
      </c>
      <c r="F12" s="23">
        <v>0</v>
      </c>
      <c r="G12" s="23">
        <v>0</v>
      </c>
      <c r="H12" s="23">
        <v>0</v>
      </c>
      <c r="I12" s="28">
        <f>F12+IF(D12&gt;0,G12*E12/D12,0)+IF(D12&gt;0,H12/D12,0)</f>
      </c>
      <c r="J12" s="13" t="str">
        <v>Carton de 24</v>
      </c>
      <c r="K12" s="26">
        <v>3051</v>
      </c>
      <c r="L12" s="25">
        <f>I12*K12</f>
      </c>
      <c r="N12" s="13" t="str">
        <v>BKPG200</v>
      </c>
      <c r="O12" s="26">
        <f>F12*D12+G12*E12+H12</f>
      </c>
    </row>
    <row r="13">
      <c r="A13" s="13" t="str">
        <v>Boissons</v>
      </c>
      <c r="B13" s="13" t="str">
        <v>SIA</v>
      </c>
      <c r="C13" s="21" t="str">
        <v>BOUTEILLE COCA COLA 50cL</v>
      </c>
      <c r="D13" s="26">
        <v>6</v>
      </c>
      <c r="E13" s="26">
        <v>6</v>
      </c>
      <c r="F13" s="18">
        <v>0</v>
      </c>
      <c r="G13" s="18">
        <v>0</v>
      </c>
      <c r="H13" s="18">
        <v>0</v>
      </c>
      <c r="I13" s="27">
        <f>F13+IF(D13&gt;0,G13*E13/D13,0)+IF(D13&gt;0,H13/D13,0)</f>
      </c>
      <c r="J13" s="13" t="str">
        <v>Pack de 6</v>
      </c>
      <c r="K13" s="26">
        <v>127.47175141242938</v>
      </c>
      <c r="L13" s="20">
        <f>I13*K13</f>
      </c>
      <c r="N13" s="13" t="str">
        <v>BTL-COCA 50CL</v>
      </c>
      <c r="O13" s="26">
        <f>F13*D13+G13*E13+H13</f>
      </c>
    </row>
    <row r="14">
      <c r="A14" s="13" t="str">
        <v>Boissons</v>
      </c>
      <c r="B14" s="13" t="str">
        <v>SIA</v>
      </c>
      <c r="C14" s="21" t="str">
        <v>BOUTEILLE COCA COLA 1.5L</v>
      </c>
      <c r="D14" s="26">
        <v>6</v>
      </c>
      <c r="E14" s="26">
        <v>6</v>
      </c>
      <c r="F14" s="23">
        <v>0</v>
      </c>
      <c r="G14" s="23">
        <v>0</v>
      </c>
      <c r="H14" s="23">
        <v>0</v>
      </c>
      <c r="I14" s="28">
        <f>F14+IF(D14&gt;0,G14*E14/D14,0)+IF(D14&gt;0,H14/D14,0)</f>
      </c>
      <c r="J14" s="13" t="str">
        <v>Pack de 6</v>
      </c>
      <c r="K14" s="26">
        <v>127.47175141242938</v>
      </c>
      <c r="L14" s="25">
        <f>I14*K14</f>
      </c>
      <c r="N14" s="13" t="str">
        <v>BTL-COCA 1.5L</v>
      </c>
      <c r="O14" s="26">
        <f>F14*D14+G14*E14+H14</f>
      </c>
    </row>
    <row r="15">
      <c r="A15" s="13" t="str">
        <v>Boissons</v>
      </c>
      <c r="B15" s="13" t="str">
        <v>SIA</v>
      </c>
      <c r="C15" s="21" t="str">
        <v>BOUTEILLE COCA COLA ZERO 50cL</v>
      </c>
      <c r="D15" s="26">
        <v>6</v>
      </c>
      <c r="E15" s="26">
        <v>6</v>
      </c>
      <c r="F15" s="18">
        <v>0</v>
      </c>
      <c r="G15" s="18">
        <v>0</v>
      </c>
      <c r="H15" s="18">
        <v>0</v>
      </c>
      <c r="I15" s="27">
        <f>F15+IF(D15&gt;0,G15*E15/D15,0)+IF(D15&gt;0,H15/D15,0)</f>
      </c>
      <c r="J15" s="13" t="str">
        <v>Pack de 6</v>
      </c>
      <c r="K15" s="26">
        <v>107.34463276836159</v>
      </c>
      <c r="L15" s="20">
        <f>I15*K15</f>
      </c>
      <c r="N15" s="13" t="str">
        <v>BTL-COCA Z 50CL</v>
      </c>
      <c r="O15" s="26">
        <f>F15*D15+G15*E15+H15</f>
      </c>
    </row>
    <row r="16">
      <c r="A16" s="13" t="str">
        <v>Boissons</v>
      </c>
      <c r="B16" s="13" t="str">
        <v>SIA</v>
      </c>
      <c r="C16" s="21" t="str">
        <v>BOUTEILLE COCA COLA 30cL</v>
      </c>
      <c r="D16" s="26">
        <v>12</v>
      </c>
      <c r="E16" s="26">
        <v>12</v>
      </c>
      <c r="F16" s="23">
        <v>0</v>
      </c>
      <c r="G16" s="23">
        <v>0</v>
      </c>
      <c r="H16" s="23">
        <v>0</v>
      </c>
      <c r="I16" s="28">
        <f>F16+IF(D16&gt;0,G16*E16/D16,0)+IF(D16&gt;0,H16/D16,0)</f>
      </c>
      <c r="J16" s="13" t="str">
        <v>Pack de 12</v>
      </c>
      <c r="K16" s="26">
        <v>127.47175141242938</v>
      </c>
      <c r="L16" s="25">
        <f>I16*K16</f>
      </c>
      <c r="N16" s="13" t="str">
        <v>BTL-COCA 30CL</v>
      </c>
      <c r="O16" s="26">
        <f>F16*D16+G16*E16+H16</f>
      </c>
    </row>
    <row r="17">
      <c r="A17" s="13" t="str">
        <v>Boissons</v>
      </c>
      <c r="B17" s="13" t="str">
        <v>SIA</v>
      </c>
      <c r="C17" s="21" t="str">
        <v>BOUTEILLE COCA COLA ZERO 30cL</v>
      </c>
      <c r="D17" s="26">
        <v>12</v>
      </c>
      <c r="E17" s="26">
        <v>12</v>
      </c>
      <c r="F17" s="18">
        <v>0</v>
      </c>
      <c r="G17" s="18">
        <v>0</v>
      </c>
      <c r="H17" s="18">
        <v>0</v>
      </c>
      <c r="I17" s="27">
        <f>F17+IF(D17&gt;0,G17*E17/D17,0)+IF(D17&gt;0,H17/D17,0)</f>
      </c>
      <c r="J17" s="13" t="str">
        <v>Pack de 12</v>
      </c>
      <c r="K17" s="26">
        <v>107.34463276836159</v>
      </c>
      <c r="L17" s="20">
        <f>I17*K17</f>
      </c>
      <c r="N17" s="13" t="str">
        <v>BTL-COCA Z 30CL</v>
      </c>
      <c r="O17" s="26">
        <f>F17*D17+G17*E17+H17</f>
      </c>
    </row>
    <row r="18">
      <c r="A18" s="13" t="str">
        <v>Boissons</v>
      </c>
      <c r="B18" s="13" t="str">
        <v>SIA</v>
      </c>
      <c r="C18" s="21" t="str">
        <v>EAU</v>
      </c>
      <c r="D18" s="26">
        <v>16</v>
      </c>
      <c r="E18" s="26">
        <v>16</v>
      </c>
      <c r="F18" s="23">
        <v>0</v>
      </c>
      <c r="G18" s="23">
        <v>0</v>
      </c>
      <c r="H18" s="23">
        <v>0</v>
      </c>
      <c r="I18" s="28">
        <f>F18+IF(D18&gt;0,G18*E18/D18,0)+IF(D18&gt;0,H18/D18,0)</f>
      </c>
      <c r="J18" s="13" t="str">
        <v>Pack de 9</v>
      </c>
      <c r="K18" s="26">
        <v>1288</v>
      </c>
      <c r="L18" s="25">
        <f>I18*K18</f>
      </c>
      <c r="N18" s="13" t="str">
        <v>BKCI-EAU</v>
      </c>
      <c r="O18" s="26">
        <f>F18*D18+G18*E18+H18</f>
      </c>
    </row>
    <row r="19">
      <c r="A19" s="13" t="str">
        <v>Boissons</v>
      </c>
      <c r="B19" s="13" t="str">
        <v>SIA</v>
      </c>
      <c r="C19" s="21" t="str">
        <v>EAU KIRENE 50cl 12</v>
      </c>
      <c r="D19" s="26">
        <v>12</v>
      </c>
      <c r="E19" s="26">
        <v>12</v>
      </c>
      <c r="F19" s="18">
        <v>0</v>
      </c>
      <c r="G19" s="18">
        <v>0</v>
      </c>
      <c r="H19" s="18">
        <v>0</v>
      </c>
      <c r="I19" s="27">
        <f>F19+IF(D19&gt;0,G19*E19/D19,0)+IF(D19&gt;0,H19/D19,0)</f>
      </c>
      <c r="J19" s="13" t="str">
        <v>Pack de 12</v>
      </c>
      <c r="K19" s="26">
        <v>966</v>
      </c>
      <c r="L19" s="20">
        <f>I19*K19</f>
      </c>
      <c r="N19" s="13" t="str">
        <v>BKCI-EAUK13</v>
      </c>
      <c r="O19" s="26">
        <f>F19*D19+G19*E19+H19</f>
      </c>
    </row>
    <row r="20">
      <c r="A20" s="13" t="str">
        <v>Boissons</v>
      </c>
      <c r="B20" s="13" t="str">
        <v>SIA</v>
      </c>
      <c r="C20" s="21" t="str">
        <v>EAU KIRENE 50cl</v>
      </c>
      <c r="D20" s="26">
        <v>16</v>
      </c>
      <c r="E20" s="26">
        <v>16</v>
      </c>
      <c r="F20" s="23">
        <v>0</v>
      </c>
      <c r="G20" s="23">
        <v>0</v>
      </c>
      <c r="H20" s="23">
        <v>0</v>
      </c>
      <c r="I20" s="28">
        <f>F20+IF(D20&gt;0,G20*E20/D20,0)+IF(D20&gt;0,H20/D20,0)</f>
      </c>
      <c r="J20" s="13" t="str">
        <v>Pack de 16</v>
      </c>
      <c r="K20" s="26">
        <v>1288</v>
      </c>
      <c r="L20" s="25">
        <f>I20*K20</f>
      </c>
      <c r="N20" s="13" t="str">
        <v>BKCI-EAUK</v>
      </c>
      <c r="O20" s="26">
        <f>F20*D20+G20*E20+H20</f>
      </c>
    </row>
    <row r="21">
      <c r="A21" s="13" t="str">
        <v>Boissons</v>
      </c>
      <c r="B21" s="13" t="str">
        <v>SIA</v>
      </c>
      <c r="C21" s="21" t="str">
        <v>BOUTEILLE FANTA 50cL</v>
      </c>
      <c r="D21" s="26">
        <v>6</v>
      </c>
      <c r="E21" s="26">
        <v>6</v>
      </c>
      <c r="F21" s="18">
        <v>0</v>
      </c>
      <c r="G21" s="18">
        <v>0</v>
      </c>
      <c r="H21" s="18">
        <v>0</v>
      </c>
      <c r="I21" s="27">
        <f>F21+IF(D21&gt;0,G21*E21/D21,0)+IF(D21&gt;0,H21/D21,0)</f>
      </c>
      <c r="J21" s="13" t="str">
        <v>Pack de 6</v>
      </c>
      <c r="K21" s="26">
        <v>2034</v>
      </c>
      <c r="L21" s="20">
        <f>I21*K21</f>
      </c>
      <c r="N21" s="13" t="str">
        <v>BTL-FANTA 50CL</v>
      </c>
      <c r="O21" s="26">
        <f>F21*D21+G21*E21+H21</f>
      </c>
    </row>
    <row r="22">
      <c r="A22" s="13" t="str">
        <v>Boissons</v>
      </c>
      <c r="B22" s="13" t="str">
        <v>SIA</v>
      </c>
      <c r="C22" s="21" t="str">
        <v>BOUTEILLE FANTA 1.5L</v>
      </c>
      <c r="D22" s="26">
        <v>6</v>
      </c>
      <c r="E22" s="26">
        <v>6</v>
      </c>
      <c r="F22" s="23">
        <v>0</v>
      </c>
      <c r="G22" s="23">
        <v>0</v>
      </c>
      <c r="H22" s="23">
        <v>0</v>
      </c>
      <c r="I22" s="28">
        <f>F22+IF(D22&gt;0,G22*E22/D22,0)+IF(D22&gt;0,H22/D22,0)</f>
      </c>
      <c r="J22" s="13" t="str">
        <v>Pack de 6</v>
      </c>
      <c r="K22" s="26">
        <v>3150</v>
      </c>
      <c r="L22" s="25">
        <f>I22*K22</f>
      </c>
      <c r="N22" s="13" t="str">
        <v>BTL-FANTA 1.5L</v>
      </c>
      <c r="O22" s="26">
        <f>F22*D22+G22*E22+H22</f>
      </c>
    </row>
    <row r="23">
      <c r="A23" s="13" t="str">
        <v>Boissons</v>
      </c>
      <c r="B23" s="13" t="str">
        <v>SIA</v>
      </c>
      <c r="C23" s="21" t="str">
        <v>BOUTEILLE FANTA 30cL</v>
      </c>
      <c r="D23" s="26">
        <v>12</v>
      </c>
      <c r="E23" s="26">
        <v>12</v>
      </c>
      <c r="F23" s="18">
        <v>0</v>
      </c>
      <c r="G23" s="18">
        <v>0</v>
      </c>
      <c r="H23" s="18">
        <v>0</v>
      </c>
      <c r="I23" s="27">
        <f>F23+IF(D23&gt;0,G23*E23/D23,0)+IF(D23&gt;0,H23/D23,0)</f>
      </c>
      <c r="J23" s="13" t="str">
        <v>Pack de 12</v>
      </c>
      <c r="K23" s="26">
        <v>1288</v>
      </c>
      <c r="L23" s="20">
        <f>I23*K23</f>
      </c>
      <c r="N23" s="13" t="str">
        <v>BTL-FANTA 30CL</v>
      </c>
      <c r="O23" s="26">
        <f>F23*D23+G23*E23+H23</f>
      </c>
    </row>
    <row r="24">
      <c r="A24" s="13" t="str">
        <v>Boissons</v>
      </c>
      <c r="B24" s="13" t="str">
        <v>SIA</v>
      </c>
      <c r="C24" s="21" t="str">
        <v>BOUTEILLE FANTA COCKTAIL 30cL</v>
      </c>
      <c r="D24" s="26">
        <v>12</v>
      </c>
      <c r="E24" s="26">
        <v>12</v>
      </c>
      <c r="F24" s="23">
        <v>0</v>
      </c>
      <c r="G24" s="23">
        <v>0</v>
      </c>
      <c r="H24" s="23">
        <v>0</v>
      </c>
      <c r="I24" s="28">
        <f>F24+IF(D24&gt;0,G24*E24/D24,0)+IF(D24&gt;0,H24/D24,0)</f>
      </c>
      <c r="J24" s="13" t="str">
        <v>Pack de 12</v>
      </c>
      <c r="K24" s="26">
        <v>1288</v>
      </c>
      <c r="L24" s="25">
        <f>I24*K24</f>
      </c>
      <c r="N24" s="13" t="str">
        <v>BTL-FANTA CKTL 30CL</v>
      </c>
      <c r="O24" s="26">
        <f>F24*D24+G24*E24+H24</f>
      </c>
    </row>
    <row r="25">
      <c r="A25" s="13" t="str">
        <v>Boissons</v>
      </c>
      <c r="B25" s="13" t="str">
        <v>SIA</v>
      </c>
      <c r="C25" s="21" t="str">
        <v>BOUTEILLE FANTA ANANAS 30cL</v>
      </c>
      <c r="D25" s="26">
        <v>12</v>
      </c>
      <c r="E25" s="26">
        <v>12</v>
      </c>
      <c r="F25" s="18">
        <v>0</v>
      </c>
      <c r="G25" s="18">
        <v>0</v>
      </c>
      <c r="H25" s="18">
        <v>0</v>
      </c>
      <c r="I25" s="27">
        <f>F25+IF(D25&gt;0,G25*E25/D25,0)+IF(D25&gt;0,H25/D25,0)</f>
      </c>
      <c r="J25" s="13" t="str">
        <v>Pack de 12</v>
      </c>
      <c r="K25" s="26">
        <v>1288</v>
      </c>
      <c r="L25" s="20">
        <f>I25*K25</f>
      </c>
      <c r="N25" s="13" t="str">
        <v>BTL-FANTA ANS 30CL</v>
      </c>
      <c r="O25" s="26">
        <f>F25*D25+G25*E25+H25</f>
      </c>
    </row>
    <row r="26">
      <c r="A26" s="13" t="str">
        <v>Boissons</v>
      </c>
      <c r="B26" s="13" t="str">
        <v>SIA</v>
      </c>
      <c r="C26" s="21" t="str">
        <v>BOUTEILLE FANTA FRUITS ROUGES 30cL</v>
      </c>
      <c r="D26" s="26">
        <v>12</v>
      </c>
      <c r="E26" s="26">
        <v>12</v>
      </c>
      <c r="F26" s="23">
        <v>0</v>
      </c>
      <c r="G26" s="23">
        <v>0</v>
      </c>
      <c r="H26" s="23">
        <v>0</v>
      </c>
      <c r="I26" s="28">
        <f>F26+IF(D26&gt;0,G26*E26/D26,0)+IF(D26&gt;0,H26/D26,0)</f>
      </c>
      <c r="J26" s="13" t="str">
        <v>Pack de 12</v>
      </c>
      <c r="K26" s="26">
        <v>1288</v>
      </c>
      <c r="L26" s="25">
        <f>I26*K26</f>
      </c>
      <c r="N26" s="13" t="str">
        <v>BTL-FANTA FR 30CL</v>
      </c>
      <c r="O26" s="26">
        <f>F26*D26+G26*E26+H26</f>
      </c>
    </row>
    <row r="27">
      <c r="A27" s="13" t="str">
        <v>Boissons</v>
      </c>
      <c r="B27" s="13" t="str">
        <v>SIA</v>
      </c>
      <c r="C27" s="21" t="str">
        <v>BOUTEILLE FANTA POMME 30cL</v>
      </c>
      <c r="D27" s="26">
        <v>12</v>
      </c>
      <c r="E27" s="26">
        <v>12</v>
      </c>
      <c r="F27" s="18">
        <v>0</v>
      </c>
      <c r="G27" s="18">
        <v>0</v>
      </c>
      <c r="H27" s="18">
        <v>0</v>
      </c>
      <c r="I27" s="27">
        <f>F27+IF(D27&gt;0,G27*E27/D27,0)+IF(D27&gt;0,H27/D27,0)</f>
      </c>
      <c r="J27" s="13" t="str">
        <v>Pack de 12</v>
      </c>
      <c r="K27" s="26">
        <v>1288</v>
      </c>
      <c r="L27" s="20">
        <f>I27*K27</f>
      </c>
      <c r="N27" s="13" t="str">
        <v>BTL-FANTA PM 30CL</v>
      </c>
      <c r="O27" s="26">
        <f>F27*D27+G27*E27+H27</f>
      </c>
    </row>
    <row r="28">
      <c r="A28" s="13" t="str">
        <v>Boissons</v>
      </c>
      <c r="B28" s="13" t="str">
        <v>SIA</v>
      </c>
      <c r="C28" s="21" t="str">
        <v>BOUTEILLE SCHWEPPES AGRUMES 30cL</v>
      </c>
      <c r="D28" s="26">
        <v>12</v>
      </c>
      <c r="E28" s="26">
        <v>12</v>
      </c>
      <c r="F28" s="23">
        <v>0</v>
      </c>
      <c r="G28" s="23">
        <v>0</v>
      </c>
      <c r="H28" s="23">
        <v>0</v>
      </c>
      <c r="I28" s="28">
        <f>F28+IF(D28&gt;0,G28*E28/D28,0)+IF(D28&gt;0,H28/D28,0)</f>
      </c>
      <c r="J28" s="13" t="str">
        <v>Pack de 12</v>
      </c>
      <c r="K28" s="26">
        <v>1288</v>
      </c>
      <c r="L28" s="25">
        <f>I28*K28</f>
      </c>
      <c r="N28" s="13" t="str">
        <v>BTL-SCHWAG 30CL</v>
      </c>
      <c r="O28" s="26">
        <f>F28*D28+G28*E28+H28</f>
      </c>
    </row>
    <row r="29">
      <c r="A29" s="13" t="str">
        <v>Boissons</v>
      </c>
      <c r="B29" s="13" t="str">
        <v>SIA</v>
      </c>
      <c r="C29" s="21" t="str">
        <v>BOUTEILLE MIRINDA ORANGE 30 CL</v>
      </c>
      <c r="D29" s="26">
        <v>12</v>
      </c>
      <c r="E29" s="26">
        <v>12</v>
      </c>
      <c r="F29" s="18">
        <v>0</v>
      </c>
      <c r="G29" s="18">
        <v>0</v>
      </c>
      <c r="H29" s="18">
        <v>0</v>
      </c>
      <c r="I29" s="27">
        <f>F29+IF(D29&gt;0,G29*E29/D29,0)+IF(D29&gt;0,H29/D29,0)</f>
      </c>
      <c r="J29" s="13" t="str">
        <v>Pack de 12</v>
      </c>
      <c r="K29" s="26">
        <v>1288</v>
      </c>
      <c r="L29" s="20">
        <f>I29*K29</f>
      </c>
      <c r="N29" s="13" t="str">
        <v>BTL-MIRORA 30CL</v>
      </c>
      <c r="O29" s="26">
        <f>F29*D29+G29*E29+H29</f>
      </c>
    </row>
    <row r="30">
      <c r="A30" s="13" t="str">
        <v>Boissons</v>
      </c>
      <c r="B30" s="13" t="str">
        <v>SIA</v>
      </c>
      <c r="C30" s="21" t="str">
        <v>BOUTEILLE PEPSI ZERO 30CL</v>
      </c>
      <c r="D30" s="26">
        <v>12</v>
      </c>
      <c r="E30" s="26">
        <v>12</v>
      </c>
      <c r="F30" s="23">
        <v>0</v>
      </c>
      <c r="G30" s="23">
        <v>0</v>
      </c>
      <c r="H30" s="23">
        <v>0</v>
      </c>
      <c r="I30" s="28">
        <f>F30+IF(D30&gt;0,G30*E30/D30,0)+IF(D30&gt;0,H30/D30,0)</f>
      </c>
      <c r="J30" s="13" t="str">
        <v>Pack de 12</v>
      </c>
      <c r="K30" s="26">
        <v>1288</v>
      </c>
      <c r="L30" s="25">
        <f>I30*K30</f>
      </c>
      <c r="N30" s="13" t="str">
        <v>BTL-PEPSIZERO 30CL</v>
      </c>
      <c r="O30" s="26">
        <f>F30*D30+G30*E30+H30</f>
      </c>
    </row>
    <row r="31">
      <c r="A31" s="13" t="str">
        <v>Boissons</v>
      </c>
      <c r="B31" s="13" t="str">
        <v>SIA</v>
      </c>
      <c r="C31" s="21" t="str">
        <v>BOUTEILLE PEPSI 30CL</v>
      </c>
      <c r="D31" s="26">
        <v>12</v>
      </c>
      <c r="E31" s="26">
        <v>12</v>
      </c>
      <c r="F31" s="18">
        <v>0</v>
      </c>
      <c r="G31" s="18">
        <v>0</v>
      </c>
      <c r="H31" s="18">
        <v>0</v>
      </c>
      <c r="I31" s="27">
        <f>F31+IF(D31&gt;0,G31*E31/D31,0)+IF(D31&gt;0,H31/D31,0)</f>
      </c>
      <c r="J31" s="13" t="str">
        <v>Pack de 12</v>
      </c>
      <c r="K31" s="26">
        <v>1520</v>
      </c>
      <c r="L31" s="20">
        <f>I31*K31</f>
      </c>
      <c r="N31" s="13" t="str">
        <v>BTL-PEPSI 30CL</v>
      </c>
      <c r="O31" s="26">
        <f>F31*D31+G31*E31+H31</f>
      </c>
    </row>
    <row r="32">
      <c r="A32" s="13" t="str">
        <v>Boissons</v>
      </c>
      <c r="B32" s="13" t="str">
        <v>SIA</v>
      </c>
      <c r="C32" s="21" t="str">
        <v>BOUTEILLE MIRINDA FRUIT ROUGE 30 CL</v>
      </c>
      <c r="D32" s="26">
        <v>12</v>
      </c>
      <c r="E32" s="26">
        <v>12</v>
      </c>
      <c r="F32" s="23">
        <v>0</v>
      </c>
      <c r="G32" s="23">
        <v>0</v>
      </c>
      <c r="H32" s="23">
        <v>0</v>
      </c>
      <c r="I32" s="28">
        <f>F32+IF(D32&gt;0,G32*E32/D32,0)+IF(D32&gt;0,H32/D32,0)</f>
      </c>
      <c r="J32" s="13" t="str">
        <v>Pack de 12</v>
      </c>
      <c r="K32" s="26">
        <v>1288</v>
      </c>
      <c r="L32" s="25">
        <f>I32*K32</f>
      </c>
      <c r="N32" s="13" t="str">
        <v>BTL-MIRFR 30CL</v>
      </c>
      <c r="O32" s="26">
        <f>F32*D32+G32*E32+H32</f>
      </c>
    </row>
    <row r="33">
      <c r="A33" s="13" t="str">
        <v>Boissons</v>
      </c>
      <c r="B33" s="13" t="str">
        <v>SIA</v>
      </c>
      <c r="C33" s="21" t="str">
        <v>7 UP 30 CL</v>
      </c>
      <c r="D33" s="26">
        <v>12</v>
      </c>
      <c r="E33" s="26">
        <v>12</v>
      </c>
      <c r="F33" s="18">
        <v>0</v>
      </c>
      <c r="G33" s="18">
        <v>0</v>
      </c>
      <c r="H33" s="18">
        <v>0</v>
      </c>
      <c r="I33" s="27">
        <f>F33+IF(D33&gt;0,G33*E33/D33,0)+IF(D33&gt;0,H33/D33,0)</f>
      </c>
      <c r="J33" s="13" t="str">
        <v>Pack de 12</v>
      </c>
      <c r="K33" s="26">
        <v>1288</v>
      </c>
      <c r="L33" s="20">
        <f>I33*K33</f>
      </c>
      <c r="N33" s="13" t="str">
        <v>BTL-7UP 30CL</v>
      </c>
      <c r="O33" s="26">
        <f>F33*D33+G33*E33+H33</f>
      </c>
    </row>
    <row r="34">
      <c r="A34" s="13" t="str">
        <v>Boissons</v>
      </c>
      <c r="B34" s="13" t="str">
        <v>SIA</v>
      </c>
      <c r="C34" s="21" t="str">
        <v>BOUTEILLE PEPSI 1,5L</v>
      </c>
      <c r="D34" s="26">
        <v>6</v>
      </c>
      <c r="E34" s="26">
        <v>6</v>
      </c>
      <c r="F34" s="23">
        <v>0</v>
      </c>
      <c r="G34" s="23">
        <v>0</v>
      </c>
      <c r="H34" s="23">
        <v>0</v>
      </c>
      <c r="I34" s="28">
        <f>F34+IF(D34&gt;0,G34*E34/D34,0)+IF(D34&gt;0,H34/D34,0)</f>
      </c>
      <c r="J34" s="13" t="str">
        <v>Pack de 6</v>
      </c>
      <c r="K34" s="26">
        <v>3150</v>
      </c>
      <c r="L34" s="25">
        <f>I34*K34</f>
      </c>
      <c r="N34" s="13" t="str">
        <v>BTL-PEPSI 1,5L</v>
      </c>
      <c r="O34" s="26">
        <f>F34*D34+G34*E34+H34</f>
      </c>
    </row>
    <row r="35">
      <c r="A35" s="13" t="str">
        <v>Boissons</v>
      </c>
      <c r="B35" s="13" t="str">
        <v>SIA</v>
      </c>
      <c r="C35" s="21" t="str">
        <v>CAN PEPSI 250 ml</v>
      </c>
      <c r="D35" s="26">
        <v>24</v>
      </c>
      <c r="E35" s="26">
        <v>24</v>
      </c>
      <c r="F35" s="18">
        <v>0</v>
      </c>
      <c r="G35" s="18">
        <v>0</v>
      </c>
      <c r="H35" s="18">
        <v>0</v>
      </c>
      <c r="I35" s="27">
        <f>F35+IF(D35&gt;0,G35*E35/D35,0)+IF(D35&gt;0,H35/D35,0)</f>
      </c>
      <c r="J35" s="13" t="str">
        <v>Pack de 24</v>
      </c>
      <c r="K35" s="26">
        <v>4576</v>
      </c>
      <c r="L35" s="20">
        <f>I35*K35</f>
      </c>
      <c r="N35" s="13" t="str">
        <v>BKCI-PEPSI</v>
      </c>
      <c r="O35" s="26">
        <f>F35*D35+G35*E35+H35</f>
      </c>
    </row>
    <row r="36">
      <c r="A36" s="13" t="str">
        <v>Boissons</v>
      </c>
      <c r="B36" s="13" t="str">
        <v>SIA</v>
      </c>
      <c r="C36" s="21" t="str">
        <v>CANETTE PEPSI ZERO 25 CL</v>
      </c>
      <c r="D36" s="26">
        <v>24</v>
      </c>
      <c r="E36" s="26">
        <v>24</v>
      </c>
      <c r="F36" s="23">
        <v>0</v>
      </c>
      <c r="G36" s="23">
        <v>0</v>
      </c>
      <c r="H36" s="23">
        <v>0</v>
      </c>
      <c r="I36" s="28">
        <f>F36+IF(D36&gt;0,G36*E36/D36,0)+IF(D36&gt;0,H36/D36,0)</f>
      </c>
      <c r="J36" s="13" t="str">
        <v>Pack de 25</v>
      </c>
      <c r="K36" s="26">
        <v>1530</v>
      </c>
      <c r="L36" s="25">
        <f>I36*K36</f>
      </c>
      <c r="N36" s="13" t="str">
        <v xml:space="preserve">CAN-PEPZER 25 CL </v>
      </c>
      <c r="O36" s="26">
        <f>F36*D36+G36*E36+H36</f>
      </c>
    </row>
    <row r="37">
      <c r="A37" s="13" t="str">
        <v>Boissons</v>
      </c>
      <c r="B37" s="13" t="str">
        <v>SIA</v>
      </c>
      <c r="C37" s="21" t="str">
        <v>BIERE BEAUFORT 33cl</v>
      </c>
      <c r="D37" s="26">
        <v>24</v>
      </c>
      <c r="E37" s="26">
        <v>24</v>
      </c>
      <c r="F37" s="18">
        <v>0</v>
      </c>
      <c r="G37" s="18">
        <v>0</v>
      </c>
      <c r="H37" s="18">
        <v>0</v>
      </c>
      <c r="I37" s="27">
        <f>F37+IF(D37&gt;0,G37*E37/D37,0)+IF(D37&gt;0,H37/D37,0)</f>
      </c>
      <c r="J37" s="13" t="str">
        <v>Pack de 24</v>
      </c>
      <c r="K37" s="26">
        <v>7950</v>
      </c>
      <c r="L37" s="20">
        <f>I37*K37</f>
      </c>
      <c r="N37" s="13" t="str">
        <v>BKCI-BIERE 33CL</v>
      </c>
      <c r="O37" s="26">
        <f>F37*D37+G37*E37+H37</f>
      </c>
    </row>
    <row r="38">
      <c r="A38" s="13" t="str">
        <v>Boissons</v>
      </c>
      <c r="B38" s="13" t="str">
        <v>SIA</v>
      </c>
      <c r="C38" s="21" t="str">
        <v>BIERE BOCK 33cl</v>
      </c>
      <c r="D38" s="26">
        <v>24</v>
      </c>
      <c r="E38" s="26">
        <v>24</v>
      </c>
      <c r="F38" s="23">
        <v>0</v>
      </c>
      <c r="G38" s="23">
        <v>0</v>
      </c>
      <c r="H38" s="23">
        <v>0</v>
      </c>
      <c r="I38" s="28">
        <f>F38+IF(D38&gt;0,G38*E38/D38,0)+IF(D38&gt;0,H38/D38,0)</f>
      </c>
      <c r="J38" s="13" t="str">
        <v>Pack de 24</v>
      </c>
      <c r="K38" s="26">
        <v>7950</v>
      </c>
      <c r="L38" s="25">
        <f>I38*K38</f>
      </c>
      <c r="N38" s="13" t="str">
        <v>BKCI-BOCK 33CL</v>
      </c>
      <c r="O38" s="26">
        <f>F38*D38+G38*E38+H38</f>
      </c>
    </row>
    <row r="39">
      <c r="A39" s="13" t="str">
        <v>Boissons</v>
      </c>
      <c r="B39" s="13" t="str">
        <v>SIA</v>
      </c>
      <c r="C39" s="21" t="str">
        <v>BIERE BOCK 50cl</v>
      </c>
      <c r="D39" s="26">
        <v>24</v>
      </c>
      <c r="E39" s="26">
        <v>24</v>
      </c>
      <c r="F39" s="18">
        <v>0</v>
      </c>
      <c r="G39" s="18">
        <v>0</v>
      </c>
      <c r="H39" s="18">
        <v>0</v>
      </c>
      <c r="I39" s="27">
        <f>F39+IF(D39&gt;0,G39*E39/D39,0)+IF(D39&gt;0,H39/D39,0)</f>
      </c>
      <c r="J39" s="13" t="str">
        <v>Pack de 24</v>
      </c>
      <c r="K39" s="26">
        <v>7950</v>
      </c>
      <c r="L39" s="20">
        <f>I39*K39</f>
      </c>
      <c r="N39" s="13" t="str">
        <v>BKCI-BOCK 50CL</v>
      </c>
      <c r="O39" s="26">
        <f>F39*D39+G39*E39+H39</f>
      </c>
    </row>
    <row r="40">
      <c r="A40" s="13" t="str">
        <v>Boissons</v>
      </c>
      <c r="B40" s="13" t="str">
        <v>SIA</v>
      </c>
      <c r="C40" s="21" t="str">
        <v>MILO</v>
      </c>
      <c r="D40" s="26">
        <v>300</v>
      </c>
      <c r="E40" s="26">
        <v>300</v>
      </c>
      <c r="F40" s="23">
        <v>0</v>
      </c>
      <c r="G40" s="23">
        <v>0</v>
      </c>
      <c r="H40" s="23">
        <v>0</v>
      </c>
      <c r="I40" s="28">
        <f>F40+IF(D40&gt;0,G40*E40/D40,0)+IF(D40&gt;0,H40/D40,0)</f>
      </c>
      <c r="J40" s="13" t="str">
        <v>Sachet individuel</v>
      </c>
      <c r="K40" s="26">
        <v>0</v>
      </c>
      <c r="L40" s="25">
        <f>I40*K40</f>
      </c>
      <c r="N40" s="13">
        <v>6033000083586</v>
      </c>
      <c r="O40" s="26">
        <f>F40*D40+G40*E40+H40</f>
      </c>
    </row>
    <row r="41">
      <c r="A41" s="13" t="str">
        <v>Boissons</v>
      </c>
      <c r="B41" s="13" t="str">
        <v>SIA</v>
      </c>
      <c r="C41" s="21" t="str">
        <v>BOUTEILLE SPRITE 50cL</v>
      </c>
      <c r="D41" s="26">
        <v>6</v>
      </c>
      <c r="E41" s="26">
        <v>6</v>
      </c>
      <c r="F41" s="18">
        <v>0</v>
      </c>
      <c r="G41" s="18">
        <v>0</v>
      </c>
      <c r="H41" s="18">
        <v>0</v>
      </c>
      <c r="I41" s="27">
        <f>F41+IF(D41&gt;0,G41*E41/D41,0)+IF(D41&gt;0,H41/D41,0)</f>
      </c>
      <c r="J41" s="13" t="str">
        <v>Pack de 6</v>
      </c>
      <c r="K41" s="26">
        <v>2034</v>
      </c>
      <c r="L41" s="20">
        <f>I41*K41</f>
      </c>
      <c r="N41" s="13" t="str">
        <v>BTL-SPRITE 50CL</v>
      </c>
      <c r="O41" s="26">
        <f>F41*D41+G41*E41+H41</f>
      </c>
    </row>
    <row r="42">
      <c r="A42" s="13" t="str">
        <v>Boissons</v>
      </c>
      <c r="B42" s="13" t="str">
        <v>SIA</v>
      </c>
      <c r="C42" s="21" t="str">
        <v>BOUTEILLE SPRITE 1.5L</v>
      </c>
      <c r="D42" s="26">
        <v>6</v>
      </c>
      <c r="E42" s="26">
        <v>6</v>
      </c>
      <c r="F42" s="23">
        <v>0</v>
      </c>
      <c r="G42" s="23">
        <v>0</v>
      </c>
      <c r="H42" s="23">
        <v>0</v>
      </c>
      <c r="I42" s="28">
        <f>F42+IF(D42&gt;0,G42*E42/D42,0)+IF(D42&gt;0,H42/D42,0)</f>
      </c>
      <c r="J42" s="13" t="str">
        <v>Pack de 6</v>
      </c>
      <c r="K42" s="26">
        <v>3150</v>
      </c>
      <c r="L42" s="25">
        <f>I42*K42</f>
      </c>
      <c r="N42" s="13" t="str">
        <v>BTL-SPRITE 1.5L</v>
      </c>
      <c r="O42" s="26">
        <f>F42*D42+G42*E42+H42</f>
      </c>
    </row>
    <row r="43">
      <c r="A43" s="13" t="str">
        <v>Boissons</v>
      </c>
      <c r="B43" s="13" t="str">
        <v>SIA</v>
      </c>
      <c r="C43" s="21" t="str">
        <v>BOUTEILLE SPRITE 30cL</v>
      </c>
      <c r="D43" s="26">
        <v>12</v>
      </c>
      <c r="E43" s="26">
        <v>12</v>
      </c>
      <c r="F43" s="18">
        <v>0</v>
      </c>
      <c r="G43" s="18">
        <v>0</v>
      </c>
      <c r="H43" s="18">
        <v>0</v>
      </c>
      <c r="I43" s="27">
        <f>F43+IF(D43&gt;0,G43*E43/D43,0)+IF(D43&gt;0,H43/D43,0)</f>
      </c>
      <c r="J43" s="13" t="str">
        <v>Pack de 12</v>
      </c>
      <c r="K43" s="26">
        <v>1288</v>
      </c>
      <c r="L43" s="20">
        <f>I43*K43</f>
      </c>
      <c r="N43" s="13" t="str">
        <v>BTL-SPRITE 30CL</v>
      </c>
      <c r="O43" s="26">
        <f>F43*D43+G43*E43+H43</f>
      </c>
    </row>
    <row r="44">
      <c r="A44" s="13" t="str">
        <v>Boissons</v>
      </c>
      <c r="B44" s="13" t="str">
        <v>SIA</v>
      </c>
      <c r="C44" s="21" t="str">
        <v>BOUTEILLE ORANGINA 50cL</v>
      </c>
      <c r="D44" s="26">
        <v>6</v>
      </c>
      <c r="E44" s="26">
        <v>6</v>
      </c>
      <c r="F44" s="23">
        <v>0</v>
      </c>
      <c r="G44" s="23">
        <v>0</v>
      </c>
      <c r="H44" s="23">
        <v>0</v>
      </c>
      <c r="I44" s="28">
        <f>F44+IF(D44&gt;0,G44*E44/D44,0)+IF(D44&gt;0,H44/D44,0)</f>
      </c>
      <c r="J44" s="13" t="str">
        <v>Pack de 6</v>
      </c>
      <c r="K44" s="26">
        <v>2034</v>
      </c>
      <c r="L44" s="25">
        <f>I44*K44</f>
      </c>
      <c r="N44" s="13" t="str">
        <v>BTL-ORANGINA 50CL</v>
      </c>
      <c r="O44" s="26">
        <f>F44*D44+G44*E44+H44</f>
      </c>
    </row>
    <row r="45">
      <c r="A45" s="13" t="str">
        <v>Boissons</v>
      </c>
      <c r="B45" s="13" t="str">
        <v>SIA</v>
      </c>
      <c r="C45" s="21" t="str">
        <v>ORANGINA 33CL</v>
      </c>
      <c r="D45" s="26">
        <v>24</v>
      </c>
      <c r="E45" s="26">
        <v>24</v>
      </c>
      <c r="F45" s="18">
        <v>0</v>
      </c>
      <c r="G45" s="18">
        <v>0</v>
      </c>
      <c r="H45" s="18">
        <v>0</v>
      </c>
      <c r="I45" s="27">
        <f>F45+IF(D45&gt;0,G45*E45/D45,0)+IF(D45&gt;0,H45/D45,0)</f>
      </c>
      <c r="J45" s="13" t="str">
        <v>Pack de 24</v>
      </c>
      <c r="K45" s="26">
        <v>7950</v>
      </c>
      <c r="L45" s="20">
        <f>I45*K45</f>
      </c>
      <c r="N45" s="13" t="str">
        <v>BKCI-ORANGINA</v>
      </c>
      <c r="O45" s="26">
        <f>F45*D45+G45*E45+H45</f>
      </c>
    </row>
    <row r="46">
      <c r="A46" s="29" t="str">
        <v>Nourriture - Surgelé</v>
      </c>
      <c r="B46" s="30" t="str">
        <v>SIA</v>
      </c>
      <c r="C46" s="31" t="str">
        <v>CHICKEN WINGS</v>
      </c>
      <c r="D46" s="32">
        <v>330</v>
      </c>
      <c r="E46" s="32">
        <v>66</v>
      </c>
      <c r="F46" s="23">
        <v>0</v>
      </c>
      <c r="G46" s="23">
        <v>0</v>
      </c>
      <c r="H46" s="23">
        <v>0</v>
      </c>
      <c r="I46" s="28">
        <f>F46+IF(D46&gt;0,G46*E46/D46,0)+IF(D46&gt;0,H46/D46,0)</f>
      </c>
      <c r="J46" s="30" t="str">
        <v>Carton</v>
      </c>
      <c r="K46" s="32">
        <v>0</v>
      </c>
      <c r="L46" s="25">
        <f>I46*K46</f>
      </c>
      <c r="N46" s="30" t="str">
        <v>BKFR10</v>
      </c>
      <c r="O46" s="32">
        <f>F46*D46+G46*E46+H46</f>
      </c>
    </row>
    <row r="47">
      <c r="A47" s="29" t="str">
        <v>Nourriture - Surgelé</v>
      </c>
      <c r="B47" s="29" t="str">
        <v>SIA</v>
      </c>
      <c r="C47" s="33" t="str">
        <v>CHICKEN WINGS - CAIRO</v>
      </c>
      <c r="D47" s="32">
        <v>340</v>
      </c>
      <c r="E47" s="32">
        <v>68</v>
      </c>
      <c r="F47" s="18">
        <v>0</v>
      </c>
      <c r="G47" s="18">
        <v>0</v>
      </c>
      <c r="H47" s="18">
        <v>0</v>
      </c>
      <c r="I47" s="27">
        <f>F47+IF(D47&gt;0,G47*E47/D47,0)+IF(D47&gt;0,H47/D47,0)</f>
      </c>
      <c r="J47" s="30" t="str">
        <v>Carton</v>
      </c>
      <c r="K47" s="32">
        <v>33024</v>
      </c>
      <c r="L47" s="20">
        <f>I47*K47</f>
      </c>
      <c r="N47" s="30" t="str">
        <v>BKFR101</v>
      </c>
      <c r="O47" s="32">
        <f>F47*D47+G47*E47+H47</f>
      </c>
    </row>
    <row r="48">
      <c r="A48" s="29" t="str">
        <v>Nourriture - Surgelé</v>
      </c>
      <c r="B48" s="29" t="str">
        <v>SIA</v>
      </c>
      <c r="C48" s="33" t="str">
        <v>CHICKEN WHOPPER GRILLED</v>
      </c>
      <c r="D48" s="34">
        <v>67</v>
      </c>
      <c r="E48" s="32">
        <v>67</v>
      </c>
      <c r="F48" s="23">
        <v>0</v>
      </c>
      <c r="G48" s="23">
        <v>0</v>
      </c>
      <c r="H48" s="23">
        <v>0</v>
      </c>
      <c r="I48" s="28">
        <f>F48+IF(D48&gt;0,G48*E48/D48,0)+IF(D48&gt;0,H48/D48,0)</f>
      </c>
      <c r="J48" s="30" t="str">
        <v>Carton</v>
      </c>
      <c r="K48" s="32">
        <v>54150</v>
      </c>
      <c r="L48" s="25">
        <f>I48*K48</f>
      </c>
      <c r="N48" s="30" t="str">
        <v>BKFR37</v>
      </c>
      <c r="O48" s="32">
        <f>F48*D48+G48*E48+H48</f>
      </c>
    </row>
    <row r="49">
      <c r="A49" s="29" t="str">
        <v>Nourriture - Surgelé</v>
      </c>
      <c r="B49" s="29" t="str">
        <v>SIA</v>
      </c>
      <c r="C49" s="33" t="str">
        <v>CHILI CHEESE BITES</v>
      </c>
      <c r="D49" s="34">
        <v>450</v>
      </c>
      <c r="E49" s="34">
        <v>50</v>
      </c>
      <c r="F49" s="18">
        <v>0</v>
      </c>
      <c r="G49" s="18">
        <v>0</v>
      </c>
      <c r="H49" s="18">
        <v>0</v>
      </c>
      <c r="I49" s="27">
        <f>F49+IF(D49&gt;0,G49*E49/D49,0)+IF(D49&gt;0,H49/D49,0)</f>
      </c>
      <c r="J49" s="29" t="str">
        <v>Carton</v>
      </c>
      <c r="K49" s="34">
        <v>35002</v>
      </c>
      <c r="L49" s="20">
        <f>I49*K49</f>
      </c>
      <c r="N49" s="29" t="str">
        <v>BKFR22</v>
      </c>
      <c r="O49" s="34">
        <f>F49*D49+G49*E49+H49</f>
      </c>
    </row>
    <row r="50">
      <c r="A50" s="29" t="str">
        <v>Nourriture - Surgelé</v>
      </c>
      <c r="B50" s="29" t="str">
        <v>SIA</v>
      </c>
      <c r="C50" s="33" t="str">
        <v>CHILI CHEESE BITES NEW</v>
      </c>
      <c r="D50" s="34">
        <v>450</v>
      </c>
      <c r="E50" s="34">
        <v>50</v>
      </c>
      <c r="F50" s="23">
        <v>0</v>
      </c>
      <c r="G50" s="23">
        <v>0</v>
      </c>
      <c r="H50" s="23">
        <v>0</v>
      </c>
      <c r="I50" s="28">
        <f>F50+IF(D50&gt;0,G50*E50/D50,0)+IF(D50&gt;0,H50/D50,0)</f>
      </c>
      <c r="J50" s="29" t="str">
        <v>Carton</v>
      </c>
      <c r="K50" s="34">
        <v>35002</v>
      </c>
      <c r="L50" s="25">
        <f>I50*K50</f>
      </c>
      <c r="N50" s="29" t="str">
        <v>BKFR22N</v>
      </c>
      <c r="O50" s="34">
        <f>F50*D50+G50*E50+H50</f>
      </c>
    </row>
    <row r="51">
      <c r="A51" s="29" t="str">
        <v>Nourriture - Surgelé</v>
      </c>
      <c r="B51" s="29" t="str">
        <v>SIA</v>
      </c>
      <c r="C51" s="33" t="str">
        <v>CHILI CHEESE BITES CONWAY</v>
      </c>
      <c r="D51" s="34">
        <v>208</v>
      </c>
      <c r="E51" s="34">
        <v>52</v>
      </c>
      <c r="F51" s="18">
        <v>0</v>
      </c>
      <c r="G51" s="18">
        <v>0</v>
      </c>
      <c r="H51" s="18">
        <v>0</v>
      </c>
      <c r="I51" s="27">
        <f>F51+IF(D51&gt;0,G51*E51/D51,0)+IF(D51&gt;0,H51/D51,0)</f>
      </c>
      <c r="J51" s="29" t="str">
        <v>Carton</v>
      </c>
      <c r="K51" s="34">
        <v>0</v>
      </c>
      <c r="L51" s="20">
        <f>I51*K51</f>
      </c>
      <c r="N51" s="29" t="str">
        <v>BKFR22CNW</v>
      </c>
      <c r="O51" s="34">
        <f>F51*D51+G51*E51+H51</f>
      </c>
    </row>
    <row r="52">
      <c r="A52" s="29" t="str">
        <v>Nourriture - Surgelé</v>
      </c>
      <c r="B52" s="29" t="str">
        <v>SIA</v>
      </c>
      <c r="C52" s="33" t="str">
        <v>CRISPY CHICKEN PATTY</v>
      </c>
      <c r="D52" s="34">
        <v>136</v>
      </c>
      <c r="E52" s="34">
        <v>17</v>
      </c>
      <c r="F52" s="23">
        <v>0</v>
      </c>
      <c r="G52" s="23">
        <v>0</v>
      </c>
      <c r="H52" s="23">
        <v>0</v>
      </c>
      <c r="I52" s="28">
        <f>F52+IF(D52&gt;0,G52*E52/D52,0)+IF(D52&gt;0,H52/D52,0)</f>
      </c>
      <c r="J52" s="29" t="str">
        <v>Carton</v>
      </c>
      <c r="K52" s="34">
        <v>0</v>
      </c>
      <c r="L52" s="25">
        <f>I52*K52</f>
      </c>
      <c r="N52" s="29" t="str">
        <v>BKFR11</v>
      </c>
      <c r="O52" s="34">
        <f>F52*D52+G52*E52+H52</f>
      </c>
    </row>
    <row r="53">
      <c r="A53" s="29" t="str">
        <v>Nourriture - Surgelé</v>
      </c>
      <c r="B53" s="29" t="str">
        <v>SIA</v>
      </c>
      <c r="C53" s="33" t="str">
        <v>CRISPY CHICKEN CAIRO</v>
      </c>
      <c r="D53" s="34">
        <v>112</v>
      </c>
      <c r="E53" s="34">
        <v>14</v>
      </c>
      <c r="F53" s="18">
        <v>0</v>
      </c>
      <c r="G53" s="18">
        <v>0</v>
      </c>
      <c r="H53" s="18">
        <v>0</v>
      </c>
      <c r="I53" s="27">
        <f>F53+IF(D53&gt;0,G53*E53/D53,0)+IF(D53&gt;0,H53/D53,0)</f>
      </c>
      <c r="J53" s="29" t="str">
        <v>Carton</v>
      </c>
      <c r="K53" s="34">
        <v>35193</v>
      </c>
      <c r="L53" s="20">
        <f>I53*K53</f>
      </c>
      <c r="N53" s="29" t="str">
        <v>BKFRCRO</v>
      </c>
      <c r="O53" s="34">
        <f>F53*D53+G53*E53+H53</f>
      </c>
    </row>
    <row r="54">
      <c r="A54" s="29" t="str">
        <v>Nourriture - Surgelé</v>
      </c>
      <c r="B54" s="29" t="str">
        <v>SIA</v>
      </c>
      <c r="C54" s="33" t="str">
        <v xml:space="preserve">CHICKEN CRUNCHY FILLER </v>
      </c>
      <c r="D54" s="34">
        <v>10</v>
      </c>
      <c r="E54" s="34">
        <v>10</v>
      </c>
      <c r="F54" s="23">
        <v>0</v>
      </c>
      <c r="G54" s="23">
        <v>0</v>
      </c>
      <c r="H54" s="23">
        <v>0</v>
      </c>
      <c r="I54" s="28">
        <f>F54+IF(D54&gt;0,G54*E54/D54,0)+IF(D54&gt;0,H54/D54,0)</f>
      </c>
      <c r="J54" s="29" t="str">
        <v>Carton</v>
      </c>
      <c r="K54" s="34">
        <v>65262</v>
      </c>
      <c r="L54" s="25">
        <f>I54*K54</f>
      </c>
      <c r="N54" s="29" t="str">
        <v>BKFR14N</v>
      </c>
      <c r="O54" s="34">
        <f>F54*D54+G54*E54+H54</f>
      </c>
    </row>
    <row r="55">
      <c r="A55" s="29" t="str">
        <v>Nourriture - Surgelé</v>
      </c>
      <c r="B55" s="29" t="str">
        <v>SIA</v>
      </c>
      <c r="C55" s="33" t="str">
        <v>VALUE PATTY CHICKEN  CRISPY</v>
      </c>
      <c r="D55" s="34">
        <v>250</v>
      </c>
      <c r="E55" s="34">
        <v>25</v>
      </c>
      <c r="F55" s="18">
        <v>0</v>
      </c>
      <c r="G55" s="18">
        <v>0</v>
      </c>
      <c r="H55" s="18">
        <v>0</v>
      </c>
      <c r="I55" s="27">
        <f>F55+IF(D55&gt;0,G55*E55/D55,0)+IF(D55&gt;0,H55/D55,0)</f>
      </c>
      <c r="J55" s="29" t="str">
        <v>Carton</v>
      </c>
      <c r="K55" s="34">
        <v>54326</v>
      </c>
      <c r="L55" s="20">
        <f>I55*K55</f>
      </c>
      <c r="N55" s="29" t="str">
        <v>BKFR39</v>
      </c>
      <c r="O55" s="34">
        <f>F55*D55+G55*E55+H55</f>
      </c>
    </row>
    <row r="56">
      <c r="A56" s="29" t="str">
        <v>Nourriture - Surgelé</v>
      </c>
      <c r="B56" s="29" t="str">
        <v>SIA</v>
      </c>
      <c r="C56" s="33" t="str">
        <v>CHICKEN STRIPS</v>
      </c>
      <c r="D56" s="34">
        <v>250</v>
      </c>
      <c r="E56" s="34">
        <v>21</v>
      </c>
      <c r="F56" s="23">
        <v>0</v>
      </c>
      <c r="G56" s="23">
        <v>0</v>
      </c>
      <c r="H56" s="23">
        <v>0</v>
      </c>
      <c r="I56" s="28">
        <f>F56+IF(D56&gt;0,G56*E56/D56,0)+IF(D56&gt;0,H56/D56,0)</f>
      </c>
      <c r="J56" s="29" t="str">
        <v>Carton</v>
      </c>
      <c r="K56" s="34">
        <v>59775</v>
      </c>
      <c r="L56" s="25">
        <f>I56*K56</f>
      </c>
      <c r="N56" s="29" t="str">
        <v>BKFR40</v>
      </c>
      <c r="O56" s="34">
        <f>F56*D56+G56*E56+H56</f>
      </c>
    </row>
    <row r="57">
      <c r="A57" s="29" t="str">
        <v>Nourriture - Surgelé</v>
      </c>
      <c r="B57" s="29" t="str">
        <v>SIA</v>
      </c>
      <c r="C57" s="33" t="str">
        <v>NUGGETS - CAIRO</v>
      </c>
      <c r="D57" s="34">
        <v>660</v>
      </c>
      <c r="E57" s="34">
        <v>55</v>
      </c>
      <c r="F57" s="18">
        <v>0</v>
      </c>
      <c r="G57" s="18">
        <v>0</v>
      </c>
      <c r="H57" s="18">
        <v>0</v>
      </c>
      <c r="I57" s="27">
        <f>F57+IF(D57&gt;0,G57*E57/D57,0)+IF(D57&gt;0,H57/D57,0)</f>
      </c>
      <c r="J57" s="29" t="str">
        <v>Carton</v>
      </c>
      <c r="K57" s="34">
        <v>49519</v>
      </c>
      <c r="L57" s="20">
        <f>I57*K57</f>
      </c>
      <c r="N57" s="29" t="str">
        <v>BKFR41</v>
      </c>
      <c r="O57" s="34">
        <f>F57*D57+G57*E57+H57</f>
      </c>
    </row>
    <row r="58">
      <c r="A58" s="29" t="str">
        <v>Nourriture - Surgelé</v>
      </c>
      <c r="B58" s="29" t="str">
        <v>SIA</v>
      </c>
      <c r="C58" s="33" t="str">
        <v>FISH PATTY</v>
      </c>
      <c r="D58" s="34">
        <v>40</v>
      </c>
      <c r="E58" s="34">
        <v>40</v>
      </c>
      <c r="F58" s="23">
        <v>0</v>
      </c>
      <c r="G58" s="23">
        <v>0</v>
      </c>
      <c r="H58" s="23">
        <v>0</v>
      </c>
      <c r="I58" s="28">
        <f>F58+IF(D58&gt;0,G58*E58/D58,0)+IF(D58&gt;0,H58/D58,0)</f>
      </c>
      <c r="J58" s="29" t="str">
        <v>Carton</v>
      </c>
      <c r="K58" s="34">
        <v>22512</v>
      </c>
      <c r="L58" s="25">
        <f>I58*K58</f>
      </c>
      <c r="N58" s="29" t="str">
        <v>BKFR24</v>
      </c>
      <c r="O58" s="34">
        <f>F58*D58+G58*E58+H58</f>
      </c>
    </row>
    <row r="59">
      <c r="A59" s="29" t="str">
        <v>Nourriture - Surgelé</v>
      </c>
      <c r="B59" s="29" t="str">
        <v>SIA</v>
      </c>
      <c r="C59" s="33" t="str">
        <v>FRITES</v>
      </c>
      <c r="D59" s="34">
        <v>5</v>
      </c>
      <c r="E59" s="34">
        <v>5</v>
      </c>
      <c r="F59" s="18">
        <v>0</v>
      </c>
      <c r="G59" s="18">
        <v>0</v>
      </c>
      <c r="H59" s="18">
        <v>0</v>
      </c>
      <c r="I59" s="27">
        <f>F59+IF(D59&gt;0,G59*E59/D59,0)+IF(D59&gt;0,H59/D59,0)</f>
      </c>
      <c r="J59" s="29" t="str">
        <v>Carton</v>
      </c>
      <c r="K59" s="34">
        <v>17643</v>
      </c>
      <c r="L59" s="20">
        <f>I59*K59</f>
      </c>
      <c r="N59" s="29" t="str">
        <v>BKFR07</v>
      </c>
      <c r="O59" s="34">
        <f>F59*D59+G59*E59+H59</f>
      </c>
    </row>
    <row r="60">
      <c r="A60" s="29" t="str">
        <v>Nourriture - Surgelé</v>
      </c>
      <c r="B60" s="29" t="str">
        <v>SIA</v>
      </c>
      <c r="C60" s="33" t="str">
        <v>H1 4' Bun</v>
      </c>
      <c r="D60" s="34">
        <v>120</v>
      </c>
      <c r="E60" s="34">
        <v>24</v>
      </c>
      <c r="F60" s="23">
        <v>0</v>
      </c>
      <c r="G60" s="23">
        <v>0</v>
      </c>
      <c r="H60" s="23">
        <v>0</v>
      </c>
      <c r="I60" s="28">
        <f>F60+IF(D60&gt;0,G60*E60/D60,0)+IF(D60&gt;0,H60/D60,0)</f>
      </c>
      <c r="J60" s="29" t="str">
        <v>Carton</v>
      </c>
      <c r="K60" s="34">
        <v>16440</v>
      </c>
      <c r="L60" s="25">
        <f>I60*K60</f>
      </c>
      <c r="N60" s="29" t="str">
        <v>BKFR01</v>
      </c>
      <c r="O60" s="34">
        <f>F60*D60+G60*E60+H60</f>
      </c>
    </row>
    <row r="61">
      <c r="A61" s="29" t="str">
        <v>Nourriture - Surgelé</v>
      </c>
      <c r="B61" s="29" t="str">
        <v>SIA</v>
      </c>
      <c r="C61" s="33" t="str">
        <v>4' Bun - Modern Bakeries</v>
      </c>
      <c r="D61" s="34">
        <v>120</v>
      </c>
      <c r="E61" s="34">
        <v>20</v>
      </c>
      <c r="F61" s="18">
        <v>0</v>
      </c>
      <c r="G61" s="18">
        <v>0</v>
      </c>
      <c r="H61" s="18">
        <v>0</v>
      </c>
      <c r="I61" s="27">
        <f>F61+IF(D61&gt;0,G61*E61/D61,0)+IF(D61&gt;0,H61/D61,0)</f>
      </c>
      <c r="J61" s="29" t="str">
        <v>Carton</v>
      </c>
      <c r="K61" s="34">
        <v>16440</v>
      </c>
      <c r="L61" s="20">
        <f>I61*K61</f>
      </c>
      <c r="N61" s="29" t="str">
        <v>BKFR25</v>
      </c>
      <c r="O61" s="34">
        <f>F61*D61+G61*E61+H61</f>
      </c>
    </row>
    <row r="62">
      <c r="A62" s="29" t="str">
        <v>Nourriture - Surgelé</v>
      </c>
      <c r="B62" s="29" t="str">
        <v>SIA</v>
      </c>
      <c r="C62" s="33" t="str">
        <v>H1 4' Bun Local</v>
      </c>
      <c r="D62" s="34">
        <v>1</v>
      </c>
      <c r="E62" s="34">
        <v>12</v>
      </c>
      <c r="F62" s="23">
        <v>0</v>
      </c>
      <c r="G62" s="23">
        <v>0</v>
      </c>
      <c r="H62" s="23">
        <v>0</v>
      </c>
      <c r="I62" s="28">
        <f>F62+IF(D62&gt;0,G62*E62/D62,0)+IF(D62&gt;0,H62/D62,0)</f>
      </c>
      <c r="J62" s="29" t="str">
        <v>Inner</v>
      </c>
      <c r="K62" s="34">
        <v>0</v>
      </c>
      <c r="L62" s="25">
        <f>I62*K62</f>
      </c>
      <c r="N62" s="29" t="str">
        <v>LOCFR01</v>
      </c>
      <c r="O62" s="34">
        <f>F62*D62+G62*E62+H62</f>
      </c>
    </row>
    <row r="63">
      <c r="A63" s="29" t="str">
        <v>Nourriture - Surgelé</v>
      </c>
      <c r="B63" s="29" t="str">
        <v>SIA</v>
      </c>
      <c r="C63" s="33" t="str">
        <v>H1 4' Bun Local 01</v>
      </c>
      <c r="D63" s="34">
        <v>1</v>
      </c>
      <c r="E63" s="34">
        <v>6</v>
      </c>
      <c r="F63" s="18">
        <v>0</v>
      </c>
      <c r="G63" s="18">
        <v>0</v>
      </c>
      <c r="H63" s="18">
        <v>0</v>
      </c>
      <c r="I63" s="27">
        <f>F63+IF(D63&gt;0,G63*E63/D63,0)+IF(D63&gt;0,H63/D63,0)</f>
      </c>
      <c r="J63" s="29" t="str">
        <v>Inner</v>
      </c>
      <c r="K63" s="34">
        <v>0</v>
      </c>
      <c r="L63" s="20">
        <f>I63*K63</f>
      </c>
      <c r="N63" s="29" t="str">
        <v>LOCFR04</v>
      </c>
      <c r="O63" s="34">
        <f>F63*D63+G63*E63+H63</f>
      </c>
    </row>
    <row r="64">
      <c r="A64" s="29" t="str">
        <v>Nourriture - Surgelé</v>
      </c>
      <c r="B64" s="29" t="str">
        <v>SIA</v>
      </c>
      <c r="C64" s="33" t="str">
        <v>H2 5' Bun</v>
      </c>
      <c r="D64" s="34">
        <v>72</v>
      </c>
      <c r="E64" s="34">
        <v>15</v>
      </c>
      <c r="F64" s="23">
        <v>0</v>
      </c>
      <c r="G64" s="23">
        <v>0</v>
      </c>
      <c r="H64" s="23">
        <v>0</v>
      </c>
      <c r="I64" s="28">
        <f>F64+IF(D64&gt;0,G64*E64/D64,0)+IF(D64&gt;0,H64/D64,0)</f>
      </c>
      <c r="J64" s="29" t="str">
        <v>Carton</v>
      </c>
      <c r="K64" s="34">
        <v>14472</v>
      </c>
      <c r="L64" s="25">
        <f>I64*K64</f>
      </c>
      <c r="N64" s="29" t="str">
        <v>BKFR02</v>
      </c>
      <c r="O64" s="34">
        <f>F64*D64+G64*E64+H64</f>
      </c>
    </row>
    <row r="65">
      <c r="A65" s="29" t="str">
        <v>Nourriture - Surgelé</v>
      </c>
      <c r="B65" s="29" t="str">
        <v>SIA</v>
      </c>
      <c r="C65" s="33" t="str">
        <v>H2 5' Bun Local</v>
      </c>
      <c r="D65" s="34">
        <v>1</v>
      </c>
      <c r="E65" s="34">
        <v>6</v>
      </c>
      <c r="F65" s="18">
        <v>0</v>
      </c>
      <c r="G65" s="18">
        <v>0</v>
      </c>
      <c r="H65" s="18">
        <v>0</v>
      </c>
      <c r="I65" s="27">
        <f>F65+IF(D65&gt;0,G65*E65/D65,0)+IF(D65&gt;0,H65/D65,0)</f>
      </c>
      <c r="J65" s="29" t="str">
        <v>Inner</v>
      </c>
      <c r="K65" s="34">
        <v>0</v>
      </c>
      <c r="L65" s="20">
        <f>I65*K65</f>
      </c>
      <c r="N65" s="29" t="str">
        <v>LOCFR02</v>
      </c>
      <c r="O65" s="34">
        <f>F65*D65+G65*E65+H65</f>
      </c>
    </row>
    <row r="66">
      <c r="A66" s="29" t="str">
        <v>Nourriture - Surgelé</v>
      </c>
      <c r="B66" s="29" t="str">
        <v>SIA</v>
      </c>
      <c r="C66" s="33" t="str">
        <v>5' Bun - Modern Bakeries</v>
      </c>
      <c r="D66" s="34">
        <v>72</v>
      </c>
      <c r="E66" s="34">
        <v>12</v>
      </c>
      <c r="F66" s="23">
        <v>0</v>
      </c>
      <c r="G66" s="23">
        <v>0</v>
      </c>
      <c r="H66" s="23">
        <v>0</v>
      </c>
      <c r="I66" s="28">
        <f>F66+IF(D66&gt;0,G66*E66/D66,0)+IF(D66&gt;0,H66/D66,0)</f>
      </c>
      <c r="J66" s="29" t="str">
        <v>Carton</v>
      </c>
      <c r="K66" s="34">
        <v>14472</v>
      </c>
      <c r="L66" s="25">
        <f>I66*K66</f>
      </c>
      <c r="N66" s="29" t="str">
        <v>BKFR26</v>
      </c>
      <c r="O66" s="34">
        <f>F66*D66+G66*E66+H66</f>
      </c>
    </row>
    <row r="67">
      <c r="A67" s="29" t="str">
        <v>Nourriture - Surgelé</v>
      </c>
      <c r="B67" s="29" t="str">
        <v>SIA</v>
      </c>
      <c r="C67" s="33" t="str">
        <v>H3 7' Bun</v>
      </c>
      <c r="D67" s="34">
        <v>96</v>
      </c>
      <c r="E67" s="34">
        <v>18</v>
      </c>
      <c r="F67" s="18">
        <v>0</v>
      </c>
      <c r="G67" s="18">
        <v>0</v>
      </c>
      <c r="H67" s="18">
        <v>0</v>
      </c>
      <c r="I67" s="27">
        <f>F67+IF(D67&gt;0,G67*E67/D67,0)+IF(D67&gt;0,H67/D67,0)</f>
      </c>
      <c r="J67" s="29" t="str">
        <v>Carton</v>
      </c>
      <c r="K67" s="34">
        <v>17472</v>
      </c>
      <c r="L67" s="20">
        <f>I67*K67</f>
      </c>
      <c r="N67" s="29" t="str">
        <v>BKFR03</v>
      </c>
      <c r="O67" s="34">
        <f>F67*D67+G67*E67+H67</f>
      </c>
    </row>
    <row r="68">
      <c r="A68" s="29" t="str">
        <v>Nourriture - Surgelé</v>
      </c>
      <c r="B68" s="29" t="str">
        <v>SIA</v>
      </c>
      <c r="C68" s="33" t="str">
        <v>7' Bun - Modern Bakeries</v>
      </c>
      <c r="D68" s="34">
        <v>96</v>
      </c>
      <c r="E68" s="34">
        <v>16</v>
      </c>
      <c r="F68" s="23">
        <v>0</v>
      </c>
      <c r="G68" s="23">
        <v>0</v>
      </c>
      <c r="H68" s="23">
        <v>0</v>
      </c>
      <c r="I68" s="28">
        <f>F68+IF(D68&gt;0,G68*E68/D68,0)+IF(D68&gt;0,H68/D68,0)</f>
      </c>
      <c r="J68" s="29" t="str">
        <v>Carton</v>
      </c>
      <c r="K68" s="34">
        <v>17472</v>
      </c>
      <c r="L68" s="25">
        <f>I68*K68</f>
      </c>
      <c r="N68" s="29" t="str">
        <v>BKFR27</v>
      </c>
      <c r="O68" s="34">
        <f>F68*D68+G68*E68+H68</f>
      </c>
    </row>
    <row r="69">
      <c r="A69" s="29" t="str">
        <v>Nourriture - Surgelé</v>
      </c>
      <c r="B69" s="29" t="str">
        <v>SIA</v>
      </c>
      <c r="C69" s="33" t="str">
        <v>H3 7' Bun Local</v>
      </c>
      <c r="D69" s="34">
        <v>1</v>
      </c>
      <c r="E69" s="34">
        <v>10</v>
      </c>
      <c r="F69" s="18">
        <v>0</v>
      </c>
      <c r="G69" s="18">
        <v>0</v>
      </c>
      <c r="H69" s="18">
        <v>0</v>
      </c>
      <c r="I69" s="27">
        <f>F69+IF(D69&gt;0,G69*E69/D69,0)+IF(D69&gt;0,H69/D69,0)</f>
      </c>
      <c r="J69" s="29" t="str">
        <v>Inner</v>
      </c>
      <c r="K69" s="34">
        <v>0</v>
      </c>
      <c r="L69" s="20">
        <f>I69*K69</f>
      </c>
      <c r="N69" s="29" t="str">
        <v>LOCFR03</v>
      </c>
      <c r="O69" s="34">
        <f>F69*D69+G69*E69+H69</f>
      </c>
    </row>
    <row r="70">
      <c r="A70" s="29" t="str">
        <v>Nourriture - Surgelé</v>
      </c>
      <c r="B70" s="29" t="str">
        <v>SIA</v>
      </c>
      <c r="C70" s="33" t="str">
        <v>H4 Corn dusted 4,5' Bun</v>
      </c>
      <c r="D70" s="34">
        <v>72</v>
      </c>
      <c r="E70" s="34">
        <v>15</v>
      </c>
      <c r="F70" s="23">
        <v>0</v>
      </c>
      <c r="G70" s="23">
        <v>0</v>
      </c>
      <c r="H70" s="23">
        <v>0</v>
      </c>
      <c r="I70" s="28">
        <f>F70+IF(D70&gt;0,G70*E70/D70,0)+IF(D70&gt;0,H70/D70,0)</f>
      </c>
      <c r="J70" s="29" t="str">
        <v>Carton</v>
      </c>
      <c r="K70" s="34">
        <v>15048</v>
      </c>
      <c r="L70" s="25">
        <f>I70*K70</f>
      </c>
      <c r="N70" s="29" t="str">
        <v>BKFR04</v>
      </c>
      <c r="O70" s="34">
        <f>F70*D70+G70*E70+H70</f>
      </c>
    </row>
    <row r="71">
      <c r="A71" s="29" t="str">
        <v>Nourriture - Surgelé</v>
      </c>
      <c r="B71" s="29" t="str">
        <v>SIA</v>
      </c>
      <c r="C71" s="33" t="str">
        <v>4,5' Bun Corn Dusted - Modern Bakeries</v>
      </c>
      <c r="D71" s="34">
        <v>72</v>
      </c>
      <c r="E71" s="34">
        <v>12</v>
      </c>
      <c r="F71" s="18">
        <v>0</v>
      </c>
      <c r="G71" s="18">
        <v>0</v>
      </c>
      <c r="H71" s="18">
        <v>0</v>
      </c>
      <c r="I71" s="27">
        <f>F71+IF(D71&gt;0,G71*E71/D71,0)+IF(D71&gt;0,H71/D71,0)</f>
      </c>
      <c r="J71" s="29" t="str">
        <v>Carton</v>
      </c>
      <c r="K71" s="34">
        <v>15048</v>
      </c>
      <c r="L71" s="20">
        <f>I71*K71</f>
      </c>
      <c r="N71" s="29" t="str">
        <v>BKFR28</v>
      </c>
      <c r="O71" s="34">
        <f>F71*D71+G71*E71+H71</f>
      </c>
    </row>
    <row r="72">
      <c r="A72" s="29" t="str">
        <v>Nourriture - Surgelé</v>
      </c>
      <c r="B72" s="29" t="str">
        <v>SIA</v>
      </c>
      <c r="C72" s="33" t="str">
        <v>4' Bun - Delico</v>
      </c>
      <c r="D72" s="34">
        <v>120</v>
      </c>
      <c r="E72" s="34">
        <v>20</v>
      </c>
      <c r="F72" s="23">
        <v>0</v>
      </c>
      <c r="G72" s="23">
        <v>0</v>
      </c>
      <c r="H72" s="23">
        <v>0</v>
      </c>
      <c r="I72" s="28">
        <f>F72+IF(D72&gt;0,G72*E72/D72,0)+IF(D72&gt;0,H72/D72,0)</f>
      </c>
      <c r="J72" s="29" t="str">
        <v>Carton</v>
      </c>
      <c r="K72" s="34">
        <v>16396</v>
      </c>
      <c r="L72" s="25">
        <f>I72*K72</f>
      </c>
      <c r="N72" s="29" t="str">
        <v>BKFR25-DF</v>
      </c>
      <c r="O72" s="34">
        <f>F72*D72+G72*E72+H72</f>
      </c>
    </row>
    <row r="73">
      <c r="A73" s="29" t="str">
        <v>Nourriture - Surgelé</v>
      </c>
      <c r="B73" s="29" t="str">
        <v>SIA</v>
      </c>
      <c r="C73" s="33" t="str">
        <v>5' Bun - Delico</v>
      </c>
      <c r="D73" s="34">
        <v>72</v>
      </c>
      <c r="E73" s="34">
        <v>12</v>
      </c>
      <c r="F73" s="18">
        <v>0</v>
      </c>
      <c r="G73" s="18">
        <v>0</v>
      </c>
      <c r="H73" s="18">
        <v>0</v>
      </c>
      <c r="I73" s="27">
        <f>F73+IF(D73&gt;0,G73*E73/D73,0)+IF(D73&gt;0,H73/D73,0)</f>
      </c>
      <c r="J73" s="29" t="str">
        <v>Carton</v>
      </c>
      <c r="K73" s="34">
        <v>12347</v>
      </c>
      <c r="L73" s="20">
        <f>I73*K73</f>
      </c>
      <c r="N73" s="29" t="str">
        <v>BKFR26-DF</v>
      </c>
      <c r="O73" s="34">
        <f>F73*D73+G73*E73+H73</f>
      </c>
    </row>
    <row r="74">
      <c r="A74" s="29" t="str">
        <v>Nourriture - Surgelé</v>
      </c>
      <c r="B74" s="29" t="str">
        <v>SIA</v>
      </c>
      <c r="C74" s="33" t="str">
        <v>7' Bun - Delico</v>
      </c>
      <c r="D74" s="34">
        <v>126</v>
      </c>
      <c r="E74" s="34">
        <v>21</v>
      </c>
      <c r="F74" s="23">
        <v>0</v>
      </c>
      <c r="G74" s="23">
        <v>0</v>
      </c>
      <c r="H74" s="23">
        <v>0</v>
      </c>
      <c r="I74" s="28">
        <f>F74+IF(D74&gt;0,G74*E74/D74,0)+IF(D74&gt;0,H74/D74,0)</f>
      </c>
      <c r="J74" s="29" t="str">
        <v>Carton</v>
      </c>
      <c r="K74" s="34">
        <v>19806</v>
      </c>
      <c r="L74" s="25">
        <f>I74*K74</f>
      </c>
      <c r="N74" s="29" t="str">
        <v>BKFR27-DF</v>
      </c>
      <c r="O74" s="34">
        <f>F74*D74+G74*E74+H74</f>
      </c>
    </row>
    <row r="75">
      <c r="A75" s="29" t="str">
        <v>Nourriture - Surgelé</v>
      </c>
      <c r="B75" s="29" t="str">
        <v>SIA</v>
      </c>
      <c r="C75" s="33" t="str">
        <v>4,5' Bun - Delico</v>
      </c>
      <c r="D75" s="34">
        <v>72</v>
      </c>
      <c r="E75" s="34">
        <v>12</v>
      </c>
      <c r="F75" s="18">
        <v>0</v>
      </c>
      <c r="G75" s="18">
        <v>0</v>
      </c>
      <c r="H75" s="18">
        <v>0</v>
      </c>
      <c r="I75" s="27">
        <f>F75+IF(D75&gt;0,G75*E75/D75,0)+IF(D75&gt;0,H75/D75,0)</f>
      </c>
      <c r="J75" s="29" t="str">
        <v>Carton</v>
      </c>
      <c r="K75" s="34">
        <v>14028</v>
      </c>
      <c r="L75" s="20">
        <f>I75*K75</f>
      </c>
      <c r="N75" s="29" t="str">
        <v>BKFR28-DF</v>
      </c>
      <c r="O75" s="34">
        <f>F75*D75+G75*E75+H75</f>
      </c>
    </row>
    <row r="76">
      <c r="A76" s="29" t="str">
        <v>Nourriture - Surgelé</v>
      </c>
      <c r="B76" s="29" t="str">
        <v>SIA</v>
      </c>
      <c r="C76" s="33" t="str">
        <v xml:space="preserve">BUN 4’’ NOUGATINE </v>
      </c>
      <c r="D76" s="34">
        <v>72</v>
      </c>
      <c r="E76" s="34">
        <v>12</v>
      </c>
      <c r="F76" s="23">
        <v>0</v>
      </c>
      <c r="G76" s="23">
        <v>0</v>
      </c>
      <c r="H76" s="23">
        <v>0</v>
      </c>
      <c r="I76" s="28">
        <f>F76+IF(D76&gt;0,G76*E76/D76,0)+IF(D76&gt;0,H76/D76,0)</f>
      </c>
      <c r="J76" s="29" t="str">
        <v>Unité</v>
      </c>
      <c r="K76" s="34">
        <v>8640</v>
      </c>
      <c r="L76" s="25">
        <f>I76*K76</f>
      </c>
      <c r="N76" s="29" t="str">
        <v>LOCFRNO4</v>
      </c>
      <c r="O76" s="34">
        <f>F76*D76+G76*E76+H76</f>
      </c>
    </row>
    <row r="77">
      <c r="A77" s="29" t="str">
        <v>Nourriture - Surgelé</v>
      </c>
      <c r="B77" s="29" t="str">
        <v>SIA</v>
      </c>
      <c r="C77" s="33" t="str">
        <v>BUN 5’’ NOUGATINE 48</v>
      </c>
      <c r="D77" s="34">
        <v>48</v>
      </c>
      <c r="E77" s="34">
        <v>8</v>
      </c>
      <c r="F77" s="18">
        <v>0</v>
      </c>
      <c r="G77" s="18">
        <v>0</v>
      </c>
      <c r="H77" s="18">
        <v>0</v>
      </c>
      <c r="I77" s="27">
        <f>F77+IF(D77&gt;0,G77*E77/D77,0)+IF(D77&gt;0,H77/D77,0)</f>
      </c>
      <c r="J77" s="29" t="str">
        <v>Unité</v>
      </c>
      <c r="K77" s="34">
        <v>19600</v>
      </c>
      <c r="L77" s="20">
        <f>I77*K77</f>
      </c>
      <c r="N77" s="29" t="str">
        <v xml:space="preserve">LOFRRNO548 </v>
      </c>
      <c r="O77" s="34">
        <f>F77*D77+G77*E77+H77</f>
      </c>
    </row>
    <row r="78">
      <c r="A78" s="29" t="str">
        <v>Nourriture - Surgelé</v>
      </c>
      <c r="B78" s="29" t="str">
        <v>SIA</v>
      </c>
      <c r="C78" s="33" t="str">
        <v>HAMBURGER PATTY - Americana</v>
      </c>
      <c r="D78" s="34">
        <v>240</v>
      </c>
      <c r="E78" s="34">
        <v>240</v>
      </c>
      <c r="F78" s="23">
        <v>0</v>
      </c>
      <c r="G78" s="23">
        <v>0</v>
      </c>
      <c r="H78" s="23">
        <v>0</v>
      </c>
      <c r="I78" s="28">
        <f>F78+IF(D78&gt;0,G78*E78/D78,0)+IF(D78&gt;0,H78/D78,0)</f>
      </c>
      <c r="J78" s="29" t="str">
        <v>Carton</v>
      </c>
      <c r="K78" s="34">
        <v>58905</v>
      </c>
      <c r="L78" s="25">
        <f>I78*K78</f>
      </c>
      <c r="N78" s="29" t="str">
        <v>BKFR15</v>
      </c>
      <c r="O78" s="34">
        <f>F78*D78+G78*E78+H78</f>
      </c>
    </row>
    <row r="79">
      <c r="A79" s="29" t="str">
        <v>Nourriture - Surgelé</v>
      </c>
      <c r="B79" s="29" t="str">
        <v>SIA</v>
      </c>
      <c r="C79" s="33" t="str">
        <v>HAMBURGER PATTY - Toledo</v>
      </c>
      <c r="D79" s="34">
        <v>373</v>
      </c>
      <c r="E79" s="34">
        <v>373</v>
      </c>
      <c r="F79" s="18">
        <v>0</v>
      </c>
      <c r="G79" s="18">
        <v>0</v>
      </c>
      <c r="H79" s="18">
        <v>0</v>
      </c>
      <c r="I79" s="27">
        <f>F79+IF(D79&gt;0,G79*E79/D79,0)+IF(D79&gt;0,H79/D79,0)</f>
      </c>
      <c r="J79" s="29" t="str">
        <v>Carton</v>
      </c>
      <c r="K79" s="34">
        <v>84534</v>
      </c>
      <c r="L79" s="20">
        <f>I79*K79</f>
      </c>
      <c r="N79" s="29" t="str">
        <v>BKFRTLH</v>
      </c>
      <c r="O79" s="34">
        <f>F79*D79+G79*E79+H79</f>
      </c>
    </row>
    <row r="80">
      <c r="A80" s="29" t="str">
        <v>Nourriture - Surgelé</v>
      </c>
      <c r="B80" s="29" t="str">
        <v>SIA</v>
      </c>
      <c r="C80" s="33" t="str">
        <v>LONG CHICKEN PATTY</v>
      </c>
      <c r="D80" s="34">
        <v>112</v>
      </c>
      <c r="E80" s="34">
        <v>14</v>
      </c>
      <c r="F80" s="23">
        <v>0</v>
      </c>
      <c r="G80" s="23">
        <v>0</v>
      </c>
      <c r="H80" s="23">
        <v>0</v>
      </c>
      <c r="I80" s="28">
        <f>F80+IF(D80&gt;0,G80*E80/D80,0)+IF(D80&gt;0,H80/D80,0)</f>
      </c>
      <c r="J80" s="29" t="str">
        <v>Carton</v>
      </c>
      <c r="K80" s="34">
        <v>0</v>
      </c>
      <c r="L80" s="25">
        <f>I80*K80</f>
      </c>
      <c r="N80" s="29" t="str">
        <v>BKFR09</v>
      </c>
      <c r="O80" s="34">
        <f>F80*D80+G80*E80+H80</f>
      </c>
    </row>
    <row r="81">
      <c r="A81" s="29" t="str">
        <v>Nourriture - Surgelé</v>
      </c>
      <c r="B81" s="29" t="str">
        <v>SIA</v>
      </c>
      <c r="C81" s="33" t="str">
        <v>LONG CHICKEN PATTY - CAIRO</v>
      </c>
      <c r="D81" s="34">
        <v>120</v>
      </c>
      <c r="E81" s="34">
        <v>12</v>
      </c>
      <c r="F81" s="18">
        <v>0</v>
      </c>
      <c r="G81" s="18">
        <v>0</v>
      </c>
      <c r="H81" s="18">
        <v>0</v>
      </c>
      <c r="I81" s="27">
        <f>F81+IF(D81&gt;0,G81*E81/D81,0)+IF(D81&gt;0,H81/D81,0)</f>
      </c>
      <c r="J81" s="29" t="str">
        <v>Carton</v>
      </c>
      <c r="K81" s="34">
        <v>56071</v>
      </c>
      <c r="L81" s="20">
        <f>I81*K81</f>
      </c>
      <c r="N81" s="29" t="str">
        <v>BKFR09CAIRO</v>
      </c>
      <c r="O81" s="34">
        <f>F81*D81+G81*E81+H81</f>
      </c>
    </row>
    <row r="82">
      <c r="A82" s="29" t="str">
        <v>Nourriture - Surgelé</v>
      </c>
      <c r="B82" s="29" t="str">
        <v>SIA</v>
      </c>
      <c r="C82" s="33" t="str">
        <v>MOZZARELLA STICKS BIS</v>
      </c>
      <c r="D82" s="34">
        <v>204</v>
      </c>
      <c r="E82" s="34">
        <v>34</v>
      </c>
      <c r="F82" s="23">
        <v>0</v>
      </c>
      <c r="G82" s="23">
        <v>0</v>
      </c>
      <c r="H82" s="23">
        <v>0</v>
      </c>
      <c r="I82" s="28">
        <f>F82+IF(D82&gt;0,G82*E82/D82,0)+IF(D82&gt;0,H82/D82,0)</f>
      </c>
      <c r="J82" s="29" t="str">
        <v>Carton</v>
      </c>
      <c r="K82" s="34">
        <v>30072.588088733424</v>
      </c>
      <c r="L82" s="25">
        <f>I82*K82</f>
      </c>
      <c r="N82" s="29" t="str">
        <v>BKFRMZB</v>
      </c>
      <c r="O82" s="34">
        <f>F82*D82+G82*E82+H82</f>
      </c>
    </row>
    <row r="83">
      <c r="A83" s="29" t="str">
        <v>Nourriture - Surgelé</v>
      </c>
      <c r="B83" s="29" t="str">
        <v>SIA</v>
      </c>
      <c r="C83" s="33" t="str">
        <v>MUFFIN CHOCOLAT</v>
      </c>
      <c r="D83" s="34">
        <v>60</v>
      </c>
      <c r="E83" s="34">
        <v>60</v>
      </c>
      <c r="F83" s="18">
        <v>0</v>
      </c>
      <c r="G83" s="18">
        <v>0</v>
      </c>
      <c r="H83" s="18">
        <v>0</v>
      </c>
      <c r="I83" s="27">
        <f>F83+IF(D83&gt;0,G83*E83/D83,0)+IF(D83&gt;0,H83/D83,0)</f>
      </c>
      <c r="J83" s="29" t="str">
        <v>Carton</v>
      </c>
      <c r="K83" s="34">
        <v>0</v>
      </c>
      <c r="L83" s="20">
        <f>I83*K83</f>
      </c>
      <c r="N83" s="29" t="str">
        <v>BKFR29</v>
      </c>
      <c r="O83" s="34">
        <f>F83*D83+G83*E83+H83</f>
      </c>
    </row>
    <row r="84">
      <c r="A84" s="29" t="str">
        <v>Nourriture - Surgelé</v>
      </c>
      <c r="B84" s="29" t="str">
        <v>SIA</v>
      </c>
      <c r="C84" s="33" t="str">
        <v>MUFFIN CHOCOLAT - NOUGATINE</v>
      </c>
      <c r="D84" s="34">
        <v>75</v>
      </c>
      <c r="E84" s="34">
        <v>25</v>
      </c>
      <c r="F84" s="23">
        <v>0</v>
      </c>
      <c r="G84" s="23">
        <v>0</v>
      </c>
      <c r="H84" s="23">
        <v>0</v>
      </c>
      <c r="I84" s="28">
        <f>F84+IF(D84&gt;0,G84*E84/D84,0)+IF(D84&gt;0,H84/D84,0)</f>
      </c>
      <c r="J84" s="29" t="str">
        <v>Carton</v>
      </c>
      <c r="K84" s="34">
        <v>0</v>
      </c>
      <c r="L84" s="25">
        <f>I84*K84</f>
      </c>
      <c r="N84" s="29" t="str">
        <v>BKFR29-NOUG</v>
      </c>
      <c r="O84" s="34">
        <f>F84*D84+G84*E84+H84</f>
      </c>
    </row>
    <row r="85">
      <c r="A85" s="29" t="str">
        <v>Nourriture - Surgelé</v>
      </c>
      <c r="B85" s="29" t="str">
        <v>SIA</v>
      </c>
      <c r="C85" s="33" t="str">
        <v>MUFFIN VANILLE - NOUGATINE</v>
      </c>
      <c r="D85" s="34">
        <v>75</v>
      </c>
      <c r="E85" s="34">
        <v>25</v>
      </c>
      <c r="F85" s="18">
        <v>0</v>
      </c>
      <c r="G85" s="18">
        <v>0</v>
      </c>
      <c r="H85" s="18">
        <v>0</v>
      </c>
      <c r="I85" s="27">
        <f>F85+IF(D85&gt;0,G85*E85/D85,0)+IF(D85&gt;0,H85/D85,0)</f>
      </c>
      <c r="J85" s="29" t="str">
        <v>Carton</v>
      </c>
      <c r="K85" s="34">
        <v>49922.49747398836</v>
      </c>
      <c r="L85" s="20">
        <f>I85*K85</f>
      </c>
      <c r="N85" s="29" t="str">
        <v>BKFR30-NOUG</v>
      </c>
      <c r="O85" s="34">
        <f>F85*D85+G85*E85+H85</f>
      </c>
    </row>
    <row r="86">
      <c r="A86" s="29" t="str">
        <v>Nourriture - Surgelé</v>
      </c>
      <c r="B86" s="29" t="str">
        <v>SIA</v>
      </c>
      <c r="C86" s="33" t="str">
        <v>NUGGETS (ALFEIN)</v>
      </c>
      <c r="D86" s="34">
        <v>568</v>
      </c>
      <c r="E86" s="34">
        <v>71</v>
      </c>
      <c r="F86" s="23">
        <v>0</v>
      </c>
      <c r="G86" s="23">
        <v>0</v>
      </c>
      <c r="H86" s="23">
        <v>0</v>
      </c>
      <c r="I86" s="28">
        <f>F86+IF(D86&gt;0,G86*E86/D86,0)+IF(D86&gt;0,H86/D86,0)</f>
      </c>
      <c r="J86" s="29" t="str">
        <v>Carton</v>
      </c>
      <c r="K86" s="34">
        <v>0</v>
      </c>
      <c r="L86" s="25">
        <f>I86*K86</f>
      </c>
      <c r="N86" s="29" t="str">
        <v>BKFR12A</v>
      </c>
      <c r="O86" s="34">
        <f>F86*D86+G86*E86+H86</f>
      </c>
    </row>
    <row r="87">
      <c r="A87" s="29" t="str">
        <v>Nourriture - Surgelé</v>
      </c>
      <c r="B87" s="29" t="str">
        <v>SIA</v>
      </c>
      <c r="C87" s="33" t="str">
        <v>ONION RINGS</v>
      </c>
      <c r="D87" s="34">
        <v>792</v>
      </c>
      <c r="E87" s="34">
        <v>66</v>
      </c>
      <c r="F87" s="18">
        <v>0</v>
      </c>
      <c r="G87" s="18">
        <v>0</v>
      </c>
      <c r="H87" s="18">
        <v>0</v>
      </c>
      <c r="I87" s="27">
        <f>F87+IF(D87&gt;0,G87*E87/D87,0)+IF(D87&gt;0,H87/D87,0)</f>
      </c>
      <c r="J87" s="29" t="str">
        <v>Carton</v>
      </c>
      <c r="K87" s="34">
        <v>17138.64882623057</v>
      </c>
      <c r="L87" s="20">
        <f>I87*K87</f>
      </c>
      <c r="N87" s="29" t="str">
        <v>BKFR08</v>
      </c>
      <c r="O87" s="34">
        <f>F87*D87+G87*E87+H87</f>
      </c>
    </row>
    <row r="88">
      <c r="A88" s="29" t="str">
        <v>Nourriture - Surgelé</v>
      </c>
      <c r="B88" s="29" t="str">
        <v>SIA</v>
      </c>
      <c r="C88" s="33" t="str">
        <v>ONION RINGS - Mc Cain</v>
      </c>
      <c r="D88" s="34">
        <v>630</v>
      </c>
      <c r="E88" s="34">
        <v>63</v>
      </c>
      <c r="F88" s="23">
        <v>0</v>
      </c>
      <c r="G88" s="23">
        <v>0</v>
      </c>
      <c r="H88" s="23">
        <v>0</v>
      </c>
      <c r="I88" s="28">
        <f>F88+IF(D88&gt;0,G88*E88/D88,0)+IF(D88&gt;0,H88/D88,0)</f>
      </c>
      <c r="J88" s="29" t="str">
        <v>Carton</v>
      </c>
      <c r="K88" s="34">
        <v>17779</v>
      </c>
      <c r="L88" s="25">
        <f>I88*K88</f>
      </c>
      <c r="N88" s="29">
        <v>110605</v>
      </c>
      <c r="O88" s="34">
        <f>F88*D88+G88*E88+H88</f>
      </c>
    </row>
    <row r="89">
      <c r="A89" s="29" t="str">
        <v>Nourriture - Surgelé</v>
      </c>
      <c r="B89" s="29" t="str">
        <v>SIA</v>
      </c>
      <c r="C89" s="33" t="str">
        <v>ŒUFS FRITS - ANGULAS AGUINAGA</v>
      </c>
      <c r="D89" s="34">
        <v>120</v>
      </c>
      <c r="E89" s="34">
        <v>12</v>
      </c>
      <c r="F89" s="18">
        <v>0</v>
      </c>
      <c r="G89" s="18">
        <v>0</v>
      </c>
      <c r="H89" s="18">
        <v>0</v>
      </c>
      <c r="I89" s="27">
        <f>F89+IF(D89&gt;0,G89*E89/D89,0)+IF(D89&gt;0,H89/D89,0)</f>
      </c>
      <c r="J89" s="29" t="str">
        <v>Carton</v>
      </c>
      <c r="K89" s="34">
        <v>45024.88848</v>
      </c>
      <c r="L89" s="20">
        <f>I89*K89</f>
      </c>
      <c r="N89" s="29" t="str">
        <v>BKFR33N</v>
      </c>
      <c r="O89" s="34">
        <f>F89*D89+G89*E89+H89</f>
      </c>
    </row>
    <row r="90">
      <c r="A90" s="29" t="str">
        <v>Nourriture - Surgelé</v>
      </c>
      <c r="B90" s="29" t="str">
        <v>SIA</v>
      </c>
      <c r="C90" s="33" t="str">
        <v>TENDERCRISP PATTY</v>
      </c>
      <c r="D90" s="34">
        <v>95</v>
      </c>
      <c r="E90" s="34">
        <v>12</v>
      </c>
      <c r="F90" s="23">
        <v>0</v>
      </c>
      <c r="G90" s="23">
        <v>0</v>
      </c>
      <c r="H90" s="23">
        <v>0</v>
      </c>
      <c r="I90" s="28">
        <f>F90+IF(D90&gt;0,G90*E90/D90,0)+IF(D90&gt;0,H90/D90,0)</f>
      </c>
      <c r="J90" s="29" t="str">
        <v>Carton</v>
      </c>
      <c r="K90" s="34">
        <v>86714</v>
      </c>
      <c r="L90" s="25">
        <f>I90*K90</f>
      </c>
      <c r="N90" s="29" t="str">
        <v>BKFR13</v>
      </c>
      <c r="O90" s="34">
        <f>F90*D90+G90*E90+H90</f>
      </c>
    </row>
    <row r="91">
      <c r="A91" s="29" t="str">
        <v>Nourriture - Surgelé</v>
      </c>
      <c r="B91" s="29" t="str">
        <v>SIA</v>
      </c>
      <c r="C91" s="33" t="str">
        <v>WHOPPER PATTY  - Americana</v>
      </c>
      <c r="D91" s="34">
        <v>112</v>
      </c>
      <c r="E91" s="34">
        <v>112</v>
      </c>
      <c r="F91" s="18">
        <v>0</v>
      </c>
      <c r="G91" s="18">
        <v>0</v>
      </c>
      <c r="H91" s="18">
        <v>0</v>
      </c>
      <c r="I91" s="27">
        <f>F91+IF(D91&gt;0,G91*E91/D91,0)+IF(D91&gt;0,H91/D91,0)</f>
      </c>
      <c r="J91" s="29" t="str">
        <v>Carton</v>
      </c>
      <c r="K91" s="34">
        <v>63637</v>
      </c>
      <c r="L91" s="20">
        <f>I91*K91</f>
      </c>
      <c r="N91" s="29" t="str">
        <v>BKFR16</v>
      </c>
      <c r="O91" s="34">
        <f>F91*D91+G91*E91+H91</f>
      </c>
    </row>
    <row r="92">
      <c r="A92" s="29" t="str">
        <v>Nourriture - Surgelé</v>
      </c>
      <c r="B92" s="29" t="str">
        <v>SIA</v>
      </c>
      <c r="C92" s="33" t="str">
        <v>WHOPPER PATTY  - Toledo</v>
      </c>
      <c r="D92" s="34">
        <v>152</v>
      </c>
      <c r="E92" s="34">
        <v>152</v>
      </c>
      <c r="F92" s="23">
        <v>0</v>
      </c>
      <c r="G92" s="23">
        <v>0</v>
      </c>
      <c r="H92" s="23">
        <v>0</v>
      </c>
      <c r="I92" s="28">
        <f>F92+IF(D92&gt;0,G92*E92/D92,0)+IF(D92&gt;0,H92/D92,0)</f>
      </c>
      <c r="J92" s="29" t="str">
        <v>Carton</v>
      </c>
      <c r="K92" s="34">
        <v>79777</v>
      </c>
      <c r="L92" s="25">
        <f>I92*K92</f>
      </c>
      <c r="N92" s="29" t="str">
        <v>BKFRTLW</v>
      </c>
      <c r="O92" s="34">
        <f>F92*D92+G92*E92+H92</f>
      </c>
    </row>
    <row r="93">
      <c r="A93" s="29" t="str">
        <v>Nourriture - Frais</v>
      </c>
      <c r="B93" s="29" t="str">
        <v>SIA</v>
      </c>
      <c r="C93" s="33" t="str">
        <v>FROMAGE TRANCHE</v>
      </c>
      <c r="D93" s="34">
        <v>1056</v>
      </c>
      <c r="E93" s="34">
        <v>176</v>
      </c>
      <c r="F93" s="18">
        <v>0</v>
      </c>
      <c r="G93" s="18">
        <v>0</v>
      </c>
      <c r="H93" s="18">
        <v>0</v>
      </c>
      <c r="I93" s="27">
        <f>F93+IF(D93&gt;0,G93*E93/D93,0)+IF(D93&gt;0,H93/D93,0)</f>
      </c>
      <c r="J93" s="29" t="str">
        <v>Carton</v>
      </c>
      <c r="K93" s="34">
        <v>65659</v>
      </c>
      <c r="L93" s="20">
        <f>I93*K93</f>
      </c>
      <c r="N93" s="29">
        <v>69740</v>
      </c>
      <c r="O93" s="34">
        <f>F93*D93+G93*E93+H93</f>
      </c>
    </row>
    <row r="94">
      <c r="A94" s="29" t="str">
        <v>Nourriture - Frais</v>
      </c>
      <c r="B94" s="29" t="str">
        <v>SIA</v>
      </c>
      <c r="C94" s="33" t="str">
        <v>FROMAGE TRANCHE CONWAY</v>
      </c>
      <c r="D94" s="34">
        <v>1104</v>
      </c>
      <c r="E94" s="34">
        <v>184</v>
      </c>
      <c r="F94" s="23">
        <v>0</v>
      </c>
      <c r="G94" s="23">
        <v>0</v>
      </c>
      <c r="H94" s="23">
        <v>0</v>
      </c>
      <c r="I94" s="28">
        <f>F94+IF(D94&gt;0,G94*E94/D94,0)+IF(D94&gt;0,H94/D94,0)</f>
      </c>
      <c r="J94" s="29" t="str">
        <v>Carton</v>
      </c>
      <c r="K94" s="34">
        <v>65426</v>
      </c>
      <c r="L94" s="25">
        <f>I94*K94</f>
      </c>
      <c r="N94" s="29" t="str">
        <v>FTC54295</v>
      </c>
      <c r="O94" s="34">
        <f>F94*D94+G94*E94+H94</f>
      </c>
    </row>
    <row r="95">
      <c r="A95" s="29" t="str">
        <v>Nourriture - Frais</v>
      </c>
      <c r="B95" s="29" t="str">
        <v>SIA</v>
      </c>
      <c r="C95" s="33" t="str">
        <v>FROMAGE MEDHDI NEW</v>
      </c>
      <c r="D95" s="34">
        <v>288</v>
      </c>
      <c r="E95" s="34">
        <v>24</v>
      </c>
      <c r="F95" s="18">
        <v>0</v>
      </c>
      <c r="G95" s="18">
        <v>0</v>
      </c>
      <c r="H95" s="18">
        <v>0</v>
      </c>
      <c r="I95" s="27">
        <f>F95+IF(D95&gt;0,G95*E95/D95,0)+IF(D95&gt;0,H95/D95,0)</f>
      </c>
      <c r="J95" s="29" t="str">
        <v>Carton</v>
      </c>
      <c r="K95" s="34">
        <v>57451.42144884304</v>
      </c>
      <c r="L95" s="20">
        <f>I95*K95</f>
      </c>
      <c r="N95" s="29" t="str">
        <v xml:space="preserve">CHEMEDH2 </v>
      </c>
      <c r="O95" s="34">
        <f>F95*D95+G95*E95+H95</f>
      </c>
    </row>
    <row r="96">
      <c r="A96" s="29" t="str">
        <v>Nourriture - Frais</v>
      </c>
      <c r="B96" s="29" t="str">
        <v>SIA</v>
      </c>
      <c r="C96" s="33" t="str">
        <v>KIT KAT MIX</v>
      </c>
      <c r="D96" s="34">
        <v>16</v>
      </c>
      <c r="E96" s="34">
        <v>16</v>
      </c>
      <c r="F96" s="23">
        <v>0</v>
      </c>
      <c r="G96" s="23">
        <v>0</v>
      </c>
      <c r="H96" s="23">
        <v>0</v>
      </c>
      <c r="I96" s="28">
        <f>F96+IF(D96&gt;0,G96*E96/D96,0)+IF(D96&gt;0,H96/D96,0)</f>
      </c>
      <c r="J96" s="29" t="str">
        <v>Carton</v>
      </c>
      <c r="K96" s="34">
        <v>54226</v>
      </c>
      <c r="L96" s="25">
        <f>I96*K96</f>
      </c>
      <c r="N96" s="29">
        <v>788042</v>
      </c>
      <c r="O96" s="34">
        <f>F96*D96+G96*E96+H96</f>
      </c>
    </row>
    <row r="97">
      <c r="A97" s="29" t="str">
        <v>Nourriture - Sec</v>
      </c>
      <c r="B97" s="29" t="str">
        <v>SIA</v>
      </c>
      <c r="C97" s="33" t="str">
        <v>CONE GLACE - Conway</v>
      </c>
      <c r="D97" s="34">
        <v>550</v>
      </c>
      <c r="E97" s="34">
        <v>550</v>
      </c>
      <c r="F97" s="18">
        <v>0</v>
      </c>
      <c r="G97" s="18">
        <v>0</v>
      </c>
      <c r="H97" s="18">
        <v>0</v>
      </c>
      <c r="I97" s="27">
        <f>F97+IF(D97&gt;0,G97*E97/D97,0)+IF(D97&gt;0,H97/D97,0)</f>
      </c>
      <c r="J97" s="29" t="str">
        <v>Carton</v>
      </c>
      <c r="K97" s="34">
        <v>26754</v>
      </c>
      <c r="L97" s="20">
        <f>I97*K97</f>
      </c>
      <c r="N97" s="29">
        <v>651901</v>
      </c>
      <c r="O97" s="34">
        <f>F97*D97+G97*E97+H97</f>
      </c>
    </row>
    <row r="98">
      <c r="A98" s="29" t="str">
        <v>Nourriture - Sec</v>
      </c>
      <c r="B98" s="29" t="str">
        <v>SIA</v>
      </c>
      <c r="C98" s="33" t="str">
        <v>CONE GLACE - Frosty Boy</v>
      </c>
      <c r="D98" s="34">
        <v>224</v>
      </c>
      <c r="E98" s="34">
        <v>224</v>
      </c>
      <c r="F98" s="23">
        <v>0</v>
      </c>
      <c r="G98" s="23">
        <v>0</v>
      </c>
      <c r="H98" s="23">
        <v>0</v>
      </c>
      <c r="I98" s="28">
        <f>F98+IF(D98&gt;0,G98*E98/D98,0)+IF(D98&gt;0,H98/D98,0)</f>
      </c>
      <c r="J98" s="29" t="str">
        <v>Carton</v>
      </c>
      <c r="K98" s="34">
        <v>6496</v>
      </c>
      <c r="L98" s="25">
        <f>I98*K98</f>
      </c>
      <c r="N98" s="29" t="str">
        <v>ASC224</v>
      </c>
      <c r="O98" s="34">
        <f>F98*D98+G98*E98+H98</f>
      </c>
    </row>
    <row r="99">
      <c r="A99" s="29" t="str">
        <v>Nourriture - Sec</v>
      </c>
      <c r="B99" s="29" t="str">
        <v>SIA</v>
      </c>
      <c r="C99" s="33" t="str">
        <v>CONE GLACE – MEHDI</v>
      </c>
      <c r="D99" s="34">
        <v>250</v>
      </c>
      <c r="E99" s="34">
        <v>10</v>
      </c>
      <c r="F99" s="18">
        <v>0</v>
      </c>
      <c r="G99" s="18">
        <v>0</v>
      </c>
      <c r="H99" s="18">
        <v>0</v>
      </c>
      <c r="I99" s="27">
        <f>F99+IF(D99&gt;0,G99*E99/D99,0)+IF(D99&gt;0,H99/D99,0)</f>
      </c>
      <c r="J99" s="29" t="str">
        <v>Carton</v>
      </c>
      <c r="K99" s="34">
        <v>12203</v>
      </c>
      <c r="L99" s="20">
        <f>I99*K99</f>
      </c>
      <c r="N99" s="29" t="str">
        <v>CG-MEHDI001</v>
      </c>
      <c r="O99" s="34">
        <f>F99*D99+G99*E99+H99</f>
      </c>
    </row>
    <row r="100">
      <c r="A100" s="29" t="str">
        <v>Nourriture - Sec</v>
      </c>
      <c r="B100" s="29" t="str">
        <v>SIA</v>
      </c>
      <c r="C100" s="33" t="str">
        <v>CONE GLACE 100</v>
      </c>
      <c r="D100" s="34">
        <v>100</v>
      </c>
      <c r="E100" s="34">
        <v>50</v>
      </c>
      <c r="F100" s="23">
        <v>0</v>
      </c>
      <c r="G100" s="23">
        <v>0</v>
      </c>
      <c r="H100" s="23">
        <v>0</v>
      </c>
      <c r="I100" s="28">
        <f>F100+IF(D100&gt;0,G100*E100/D100,0)+IF(D100&gt;0,H100/D100,0)</f>
      </c>
      <c r="J100" s="29" t="str">
        <v>Carton</v>
      </c>
      <c r="K100" s="34">
        <v>26188.21744912</v>
      </c>
      <c r="L100" s="25">
        <f>I100*K100</f>
      </c>
      <c r="N100" s="29" t="str">
        <v>CG-MEHDI002</v>
      </c>
      <c r="O100" s="34">
        <f>F100*D100+G100*E100+H100</f>
      </c>
    </row>
    <row r="101">
      <c r="A101" s="29" t="str">
        <v>Nourriture - Sec</v>
      </c>
      <c r="B101" s="29" t="str">
        <v>SIA</v>
      </c>
      <c r="C101" s="33" t="str">
        <v>CORNICHONS</v>
      </c>
      <c r="D101" s="34">
        <v>6</v>
      </c>
      <c r="E101" s="34">
        <v>6</v>
      </c>
      <c r="F101" s="18">
        <v>0</v>
      </c>
      <c r="G101" s="18">
        <v>0</v>
      </c>
      <c r="H101" s="18">
        <v>0</v>
      </c>
      <c r="I101" s="27">
        <f>F101+IF(D101&gt;0,G101*E101/D101,0)+IF(D101&gt;0,H101/D101,0)</f>
      </c>
      <c r="J101" s="29" t="str">
        <v>Carton</v>
      </c>
      <c r="K101" s="34">
        <v>17743.76230163202</v>
      </c>
      <c r="L101" s="20">
        <f>I101*K101</f>
      </c>
      <c r="N101" s="29">
        <v>845628</v>
      </c>
      <c r="O101" s="34">
        <f>F101*D101+G101*E101+H101</f>
      </c>
    </row>
    <row r="102">
      <c r="A102" s="29" t="str">
        <v>Nourriture - Sec</v>
      </c>
      <c r="B102" s="29" t="str">
        <v>SIA</v>
      </c>
      <c r="C102" s="33" t="str">
        <v>CORNICHONS MEHDI</v>
      </c>
      <c r="D102" s="34">
        <v>1</v>
      </c>
      <c r="E102" s="34">
        <v>0</v>
      </c>
      <c r="F102" s="23">
        <v>0</v>
      </c>
      <c r="G102" s="23">
        <v>0</v>
      </c>
      <c r="H102" s="23">
        <v>0</v>
      </c>
      <c r="I102" s="28">
        <f>F102+IF(D102&gt;0,G102*E102/D102,0)+IF(D102&gt;0,H102/D102,0)</f>
      </c>
      <c r="J102" s="29" t="str">
        <v>Pot de 10 Kg</v>
      </c>
      <c r="K102" s="34">
        <v>17743.76230163202</v>
      </c>
      <c r="L102" s="25">
        <f>I102*K102</f>
      </c>
      <c r="N102" s="29" t="str">
        <v>845628MEHDI</v>
      </c>
      <c r="O102" s="34">
        <f>F102*D102+G102*E102+H102</f>
      </c>
    </row>
    <row r="103">
      <c r="A103" s="29" t="str">
        <v>Nourriture - Sec</v>
      </c>
      <c r="B103" s="29" t="str">
        <v>SIA</v>
      </c>
      <c r="C103" s="33" t="str">
        <v>CRISPY ONIONS</v>
      </c>
      <c r="D103" s="34">
        <v>6</v>
      </c>
      <c r="E103" s="34">
        <v>6</v>
      </c>
      <c r="F103" s="18">
        <v>0</v>
      </c>
      <c r="G103" s="18">
        <v>0</v>
      </c>
      <c r="H103" s="18">
        <v>0</v>
      </c>
      <c r="I103" s="27">
        <f>F103+IF(D103&gt;0,G103*E103/D103,0)+IF(D103&gt;0,H103/D103,0)</f>
      </c>
      <c r="J103" s="29" t="str">
        <v>Carton</v>
      </c>
      <c r="K103" s="34">
        <v>26318</v>
      </c>
      <c r="L103" s="20">
        <f>I103*K103</f>
      </c>
      <c r="N103" s="29">
        <v>827915</v>
      </c>
      <c r="O103" s="34">
        <f>F103*D103+G103*E103+H103</f>
      </c>
    </row>
    <row r="104">
      <c r="A104" s="29" t="str">
        <v>Nourriture - Sec</v>
      </c>
      <c r="B104" s="29" t="str">
        <v>SIA</v>
      </c>
      <c r="C104" s="33" t="str">
        <v xml:space="preserve">SAUCE CARAMEL MONIN </v>
      </c>
      <c r="D104" s="34">
        <v>4</v>
      </c>
      <c r="E104" s="34">
        <v>4</v>
      </c>
      <c r="F104" s="23">
        <v>0</v>
      </c>
      <c r="G104" s="23">
        <v>0</v>
      </c>
      <c r="H104" s="23">
        <v>0</v>
      </c>
      <c r="I104" s="28">
        <f>F104+IF(D104&gt;0,G104*E104/D104,0)+IF(D104&gt;0,H104/D104,0)</f>
      </c>
      <c r="J104" s="29" t="str">
        <v>POT DE 1,89 L</v>
      </c>
      <c r="K104" s="34">
        <v>50847</v>
      </c>
      <c r="L104" s="25">
        <f>I104*K104</f>
      </c>
      <c r="N104" s="29" t="str">
        <v>999284-SCM</v>
      </c>
      <c r="O104" s="34">
        <f>F104*D104+G104*E104+H104</f>
      </c>
    </row>
    <row r="105">
      <c r="A105" s="29" t="str">
        <v>Nourriture - Sec</v>
      </c>
      <c r="B105" s="29" t="str">
        <v>SIA</v>
      </c>
      <c r="C105" s="33" t="str">
        <v>DIP BBQ</v>
      </c>
      <c r="D105" s="34">
        <v>150</v>
      </c>
      <c r="E105" s="34">
        <v>150</v>
      </c>
      <c r="F105" s="18">
        <v>0</v>
      </c>
      <c r="G105" s="18">
        <v>0</v>
      </c>
      <c r="H105" s="18">
        <v>0</v>
      </c>
      <c r="I105" s="27">
        <f>F105+IF(D105&gt;0,G105*E105/D105,0)+IF(D105&gt;0,H105/D105,0)</f>
      </c>
      <c r="J105" s="29" t="str">
        <v>Carton</v>
      </c>
      <c r="K105" s="34">
        <v>14756</v>
      </c>
      <c r="L105" s="20">
        <f>I105*K105</f>
      </c>
      <c r="N105" s="29">
        <v>58169</v>
      </c>
      <c r="O105" s="34">
        <f>F105*D105+G105*E105+H105</f>
      </c>
    </row>
    <row r="106">
      <c r="A106" s="29" t="str">
        <v>Nourriture - Sec</v>
      </c>
      <c r="B106" s="29" t="str">
        <v>SIA</v>
      </c>
      <c r="C106" s="33" t="str">
        <v xml:space="preserve">DIP CHIPOTLE RANCH </v>
      </c>
      <c r="D106" s="34">
        <v>150</v>
      </c>
      <c r="E106" s="34">
        <v>150</v>
      </c>
      <c r="F106" s="23">
        <v>0</v>
      </c>
      <c r="G106" s="23">
        <v>0</v>
      </c>
      <c r="H106" s="23">
        <v>0</v>
      </c>
      <c r="I106" s="28">
        <f>F106+IF(D106&gt;0,G106*E106/D106,0)+IF(D106&gt;0,H106/D106,0)</f>
      </c>
      <c r="J106" s="29" t="str">
        <v>Carton</v>
      </c>
      <c r="K106" s="34">
        <v>16603</v>
      </c>
      <c r="L106" s="25">
        <f>I106*K106</f>
      </c>
      <c r="N106" s="29" t="str">
        <v>DIP CHIPOTLE</v>
      </c>
      <c r="O106" s="34">
        <f>F106*D106+G106*E106+H106</f>
      </c>
    </row>
    <row r="107">
      <c r="A107" s="29" t="str">
        <v>Nourriture - Sec</v>
      </c>
      <c r="B107" s="29" t="str">
        <v>SIA</v>
      </c>
      <c r="C107" s="33" t="str">
        <v>DIP CURRY</v>
      </c>
      <c r="D107" s="34">
        <v>150</v>
      </c>
      <c r="E107" s="34">
        <v>150</v>
      </c>
      <c r="F107" s="18">
        <v>0</v>
      </c>
      <c r="G107" s="18">
        <v>0</v>
      </c>
      <c r="H107" s="18">
        <v>0</v>
      </c>
      <c r="I107" s="27">
        <f>F107+IF(D107&gt;0,G107*E107/D107,0)+IF(D107&gt;0,H107/D107,0)</f>
      </c>
      <c r="J107" s="29" t="str">
        <v>Carton</v>
      </c>
      <c r="K107" s="34">
        <v>14948</v>
      </c>
      <c r="L107" s="20">
        <f>I107*K107</f>
      </c>
      <c r="N107" s="29">
        <v>89784</v>
      </c>
      <c r="O107" s="34">
        <f>F107*D107+G107*E107+H107</f>
      </c>
    </row>
    <row r="108">
      <c r="A108" s="29" t="str">
        <v>Nourriture - Sec</v>
      </c>
      <c r="B108" s="29" t="str">
        <v>SIA</v>
      </c>
      <c r="C108" s="33" t="str">
        <v>DIP HOT SALSA</v>
      </c>
      <c r="D108" s="34">
        <v>150</v>
      </c>
      <c r="E108" s="34">
        <v>150</v>
      </c>
      <c r="F108" s="23">
        <v>0</v>
      </c>
      <c r="G108" s="23">
        <v>0</v>
      </c>
      <c r="H108" s="23">
        <v>0</v>
      </c>
      <c r="I108" s="28">
        <f>F108+IF(D108&gt;0,G108*E108/D108,0)+IF(D108&gt;0,H108/D108,0)</f>
      </c>
      <c r="J108" s="29" t="str">
        <v xml:space="preserve">Carton </v>
      </c>
      <c r="K108" s="34">
        <v>14756</v>
      </c>
      <c r="L108" s="25">
        <f>I108*K108</f>
      </c>
      <c r="N108" s="29">
        <v>58177</v>
      </c>
      <c r="O108" s="34">
        <f>F108*D108+G108*E108+H108</f>
      </c>
    </row>
    <row r="109">
      <c r="A109" s="29" t="str">
        <v>Nourriture - Sec</v>
      </c>
      <c r="B109" s="29" t="str">
        <v>SIA</v>
      </c>
      <c r="C109" s="33" t="str">
        <v>DIP FRITE SAUCE - 25GR</v>
      </c>
      <c r="D109" s="34">
        <v>100</v>
      </c>
      <c r="E109" s="34">
        <v>100</v>
      </c>
      <c r="F109" s="18">
        <v>0</v>
      </c>
      <c r="G109" s="18">
        <v>0</v>
      </c>
      <c r="H109" s="18">
        <v>0</v>
      </c>
      <c r="I109" s="27">
        <f>F109+IF(D109&gt;0,G109*E109/D109,0)+IF(D109&gt;0,H109/D109,0)</f>
      </c>
      <c r="J109" s="29" t="str">
        <v xml:space="preserve">Carton </v>
      </c>
      <c r="K109" s="34">
        <v>0</v>
      </c>
      <c r="L109" s="20">
        <f>I109*K109</f>
      </c>
      <c r="N109" s="29" t="str">
        <v>3534-1037</v>
      </c>
      <c r="O109" s="34">
        <f>F109*D109+G109*E109+H109</f>
      </c>
    </row>
    <row r="110">
      <c r="A110" s="29" t="str">
        <v>Nourriture - Sec</v>
      </c>
      <c r="B110" s="29" t="str">
        <v>SIA</v>
      </c>
      <c r="C110" s="33" t="str">
        <v>DOSETTE FRITE SAUCE PORTION - 10GR</v>
      </c>
      <c r="D110" s="34">
        <v>200</v>
      </c>
      <c r="E110" s="34">
        <v>200</v>
      </c>
      <c r="F110" s="23">
        <v>0</v>
      </c>
      <c r="G110" s="23">
        <v>0</v>
      </c>
      <c r="H110" s="23">
        <v>0</v>
      </c>
      <c r="I110" s="28">
        <f>F110+IF(D110&gt;0,G110*E110/D110,0)+IF(D110&gt;0,H110/D110,0)</f>
      </c>
      <c r="J110" s="29" t="str">
        <v>Carton</v>
      </c>
      <c r="K110" s="34">
        <v>7500</v>
      </c>
      <c r="L110" s="25">
        <f>I110*K110</f>
      </c>
      <c r="N110" s="29">
        <v>923482</v>
      </c>
      <c r="O110" s="34">
        <f>F110*D110+G110*E110+H110</f>
      </c>
    </row>
    <row r="111">
      <c r="A111" s="29" t="str">
        <v>Nourriture - Sec</v>
      </c>
      <c r="B111" s="29" t="str">
        <v>SIA</v>
      </c>
      <c r="C111" s="33" t="str">
        <v>DOSETTE KETCHUP PORTION - 10GR</v>
      </c>
      <c r="D111" s="34">
        <v>1500</v>
      </c>
      <c r="E111" s="34">
        <v>0</v>
      </c>
      <c r="F111" s="18">
        <v>0</v>
      </c>
      <c r="G111" s="18">
        <v>0</v>
      </c>
      <c r="H111" s="18">
        <v>0</v>
      </c>
      <c r="I111" s="27">
        <f>F111+IF(D111&gt;0,G111*E111/D111,0)+IF(D111&gt;0,H111/D111,0)</f>
      </c>
      <c r="J111" s="29" t="str">
        <v>Carton</v>
      </c>
      <c r="K111" s="34">
        <v>34412</v>
      </c>
      <c r="L111" s="20">
        <f>I111*K111</f>
      </c>
      <c r="N111" s="29">
        <v>518852</v>
      </c>
      <c r="O111" s="34">
        <f>F111*D111+G111*E111+H111</f>
      </c>
    </row>
    <row r="112">
      <c r="A112" s="29" t="str">
        <v>Nourriture - Sec</v>
      </c>
      <c r="B112" s="29" t="str">
        <v>SIA</v>
      </c>
      <c r="C112" s="33" t="str">
        <v>DOSETTE KETCHUP PUIDOR - 9GR</v>
      </c>
      <c r="D112" s="34">
        <v>1000</v>
      </c>
      <c r="E112" s="34">
        <v>1000</v>
      </c>
      <c r="F112" s="23">
        <v>0</v>
      </c>
      <c r="G112" s="23">
        <v>0</v>
      </c>
      <c r="H112" s="23">
        <v>0</v>
      </c>
      <c r="I112" s="28">
        <f>F112+IF(D112&gt;0,G112*E112/D112,0)+IF(D112&gt;0,H112/D112,0)</f>
      </c>
      <c r="J112" s="29" t="str">
        <v>Carton</v>
      </c>
      <c r="K112" s="34">
        <v>34411.69529515912</v>
      </c>
      <c r="L112" s="25">
        <f>I112*K112</f>
      </c>
      <c r="N112" s="29" t="str">
        <v>PUIDOR518852</v>
      </c>
      <c r="O112" s="34">
        <f>F112*D112+G112*E112+H112</f>
      </c>
    </row>
    <row r="113">
      <c r="A113" s="29" t="str">
        <v>Nourriture - Sec</v>
      </c>
      <c r="B113" s="29" t="str">
        <v>SIA</v>
      </c>
      <c r="C113" s="33" t="str">
        <v>DOSETTE KETCHUP MEHDI - 12ml</v>
      </c>
      <c r="D113" s="34">
        <v>288</v>
      </c>
      <c r="E113" s="34">
        <v>288</v>
      </c>
      <c r="F113" s="18">
        <v>0</v>
      </c>
      <c r="G113" s="18">
        <v>0</v>
      </c>
      <c r="H113" s="18">
        <v>0</v>
      </c>
      <c r="I113" s="27">
        <f>F113+IF(D113&gt;0,G113*E113/D113,0)+IF(D113&gt;0,H113/D113,0)</f>
      </c>
      <c r="J113" s="29" t="str">
        <v>Carton</v>
      </c>
      <c r="K113" s="34">
        <v>34411.69529515912</v>
      </c>
      <c r="L113" s="20">
        <f>I113*K113</f>
      </c>
      <c r="N113" s="29" t="str">
        <v>MEHDI518852</v>
      </c>
      <c r="O113" s="34">
        <f>F113*D113+G113*E113+H113</f>
      </c>
    </row>
    <row r="114">
      <c r="A114" s="29" t="str">
        <v>Nourriture - Sec</v>
      </c>
      <c r="B114" s="29" t="str">
        <v>SIA</v>
      </c>
      <c r="C114" s="33" t="str">
        <v>DOSETTE KETCHUP SIPRO - 11ml</v>
      </c>
      <c r="D114" s="34">
        <v>288</v>
      </c>
      <c r="E114" s="34">
        <v>288</v>
      </c>
      <c r="F114" s="23">
        <v>0</v>
      </c>
      <c r="G114" s="23">
        <v>0</v>
      </c>
      <c r="H114" s="23">
        <v>0</v>
      </c>
      <c r="I114" s="28">
        <f>F114+IF(D114&gt;0,G114*E114/D114,0)+IF(D114&gt;0,H114/D114,0)</f>
      </c>
      <c r="J114" s="29" t="str">
        <v>Carton</v>
      </c>
      <c r="K114" s="34">
        <v>34411.69529515912</v>
      </c>
      <c r="L114" s="25">
        <f>I114*K114</f>
      </c>
      <c r="N114" s="29" t="str">
        <v>SIPRO518852</v>
      </c>
      <c r="O114" s="34">
        <f>F114*D114+G114*E114+H114</f>
      </c>
    </row>
    <row r="115">
      <c r="A115" s="29" t="str">
        <v>Nourriture - Sec</v>
      </c>
      <c r="B115" s="29" t="str">
        <v>SIA</v>
      </c>
      <c r="C115" s="33" t="str">
        <v>HUILE AYA 25 L</v>
      </c>
      <c r="D115" s="34">
        <v>1</v>
      </c>
      <c r="E115" s="34">
        <v>0</v>
      </c>
      <c r="F115" s="18">
        <v>0</v>
      </c>
      <c r="G115" s="18">
        <v>0</v>
      </c>
      <c r="H115" s="18">
        <v>0</v>
      </c>
      <c r="I115" s="27">
        <f>F115+IF(D115&gt;0,G115*E115/D115,0)+IF(D115&gt;0,H115/D115,0)</f>
      </c>
      <c r="J115" s="29" t="str">
        <v>Bidon de 25 L</v>
      </c>
      <c r="K115" s="34">
        <v>21186.440677966104</v>
      </c>
      <c r="L115" s="20">
        <f>I115*K115</f>
      </c>
      <c r="N115" s="29" t="str">
        <v>A25L</v>
      </c>
      <c r="O115" s="34">
        <f>F115*D115+G115*E115+H115</f>
      </c>
    </row>
    <row r="116">
      <c r="A116" s="29" t="str">
        <v>Nourriture - Sec</v>
      </c>
      <c r="B116" s="29" t="str">
        <v>SIA</v>
      </c>
      <c r="C116" s="33" t="str">
        <v>JALAPENOS</v>
      </c>
      <c r="D116" s="34">
        <v>4</v>
      </c>
      <c r="E116" s="34">
        <v>4</v>
      </c>
      <c r="F116" s="23">
        <v>0</v>
      </c>
      <c r="G116" s="23">
        <v>0</v>
      </c>
      <c r="H116" s="23">
        <v>0</v>
      </c>
      <c r="I116" s="28">
        <f>F116+IF(D116&gt;0,G116*E116/D116,0)+IF(D116&gt;0,H116/D116,0)</f>
      </c>
      <c r="J116" s="29" t="str">
        <v>Carton</v>
      </c>
      <c r="K116" s="34">
        <v>21186.440677966104</v>
      </c>
      <c r="L116" s="25">
        <f>I116*K116</f>
      </c>
      <c r="N116" s="29">
        <v>99262</v>
      </c>
      <c r="O116" s="34">
        <f>F116*D116+G116*E116+H116</f>
      </c>
    </row>
    <row r="117">
      <c r="A117" s="29" t="str">
        <v>Nourriture - Sec</v>
      </c>
      <c r="B117" s="29" t="str">
        <v>SIA</v>
      </c>
      <c r="C117" s="33" t="str">
        <v>JALAPENOS - ZEYTURSAN</v>
      </c>
      <c r="D117" s="34">
        <v>6</v>
      </c>
      <c r="E117" s="34">
        <v>6</v>
      </c>
      <c r="F117" s="18">
        <v>0</v>
      </c>
      <c r="G117" s="18">
        <v>0</v>
      </c>
      <c r="H117" s="18">
        <v>0</v>
      </c>
      <c r="I117" s="27">
        <f>F117+IF(D117&gt;0,G117*E117/D117,0)+IF(D117&gt;0,H117/D117,0)</f>
      </c>
      <c r="J117" s="29" t="str">
        <v>Carton</v>
      </c>
      <c r="K117" s="34">
        <v>24129.012370294542</v>
      </c>
      <c r="L117" s="20">
        <f>I117*K117</f>
      </c>
      <c r="N117" s="29">
        <v>9926211</v>
      </c>
      <c r="O117" s="34">
        <f>F117*D117+G117*E117+H117</f>
      </c>
    </row>
    <row r="118">
      <c r="A118" s="29" t="str">
        <v>Nourriture - Sec</v>
      </c>
      <c r="B118" s="29" t="str">
        <v>SIA</v>
      </c>
      <c r="C118" s="33" t="str">
        <v>JALAPENOS - MEHDI</v>
      </c>
      <c r="D118" s="34">
        <v>6</v>
      </c>
      <c r="E118" s="34">
        <v>6</v>
      </c>
      <c r="F118" s="23">
        <v>0</v>
      </c>
      <c r="G118" s="23">
        <v>0</v>
      </c>
      <c r="H118" s="23">
        <v>0</v>
      </c>
      <c r="I118" s="28">
        <f>F118+IF(D118&gt;0,G118*E118/D118,0)+IF(D118&gt;0,H118/D118,0)</f>
      </c>
      <c r="J118" s="29" t="str">
        <v>Carton</v>
      </c>
      <c r="K118" s="34">
        <v>36000</v>
      </c>
      <c r="L118" s="25">
        <f>I118*K118</f>
      </c>
      <c r="N118" s="29" t="str">
        <v>MEHDI99262</v>
      </c>
      <c r="O118" s="34">
        <f>F118*D118+G118*E118+H118</f>
      </c>
    </row>
    <row r="119">
      <c r="A119" s="29" t="str">
        <v>Nourriture - Sec</v>
      </c>
      <c r="B119" s="29" t="str">
        <v>SIA</v>
      </c>
      <c r="C119" s="33" t="str">
        <v>JALAPENOS - MEHDI LOCAL</v>
      </c>
      <c r="D119" s="34">
        <v>6</v>
      </c>
      <c r="E119" s="34">
        <v>6</v>
      </c>
      <c r="F119" s="18">
        <v>0</v>
      </c>
      <c r="G119" s="18">
        <v>0</v>
      </c>
      <c r="H119" s="18">
        <v>0</v>
      </c>
      <c r="I119" s="27">
        <f>F119+IF(D119&gt;0,G119*E119/D119,0)+IF(D119&gt;0,H119/D119,0)</f>
      </c>
      <c r="J119" s="29" t="str">
        <v>Carton</v>
      </c>
      <c r="K119" s="34">
        <v>36000</v>
      </c>
      <c r="L119" s="20">
        <f>I119*K119</f>
      </c>
      <c r="N119" s="29" t="str">
        <v>MEHDI L</v>
      </c>
      <c r="O119" s="34">
        <f>F119*D119+G119*E119+H119</f>
      </c>
    </row>
    <row r="120">
      <c r="A120" s="29" t="str">
        <v>Nourriture - Sec</v>
      </c>
      <c r="B120" s="29" t="str">
        <v>SIA</v>
      </c>
      <c r="C120" s="33" t="str">
        <v>MAIS DOUX</v>
      </c>
      <c r="D120" s="34">
        <v>12</v>
      </c>
      <c r="E120" s="34">
        <v>12</v>
      </c>
      <c r="F120" s="23">
        <v>0</v>
      </c>
      <c r="G120" s="23">
        <v>0</v>
      </c>
      <c r="H120" s="23">
        <v>0</v>
      </c>
      <c r="I120" s="28">
        <f>F120+IF(D120&gt;0,G120*E120/D120,0)+IF(D120&gt;0,H120/D120,0)</f>
      </c>
      <c r="J120" s="29" t="str">
        <v>Pack de 12 boîtes</v>
      </c>
      <c r="K120" s="34">
        <v>11184</v>
      </c>
      <c r="L120" s="25">
        <f>I120*K120</f>
      </c>
      <c r="N120" s="29">
        <v>3256222114088</v>
      </c>
      <c r="O120" s="34">
        <f>F120*D120+G120*E120+H120</f>
      </c>
    </row>
    <row r="121">
      <c r="A121" s="29" t="str">
        <v>Nourriture - Sec</v>
      </c>
      <c r="B121" s="29" t="str">
        <v>SIA</v>
      </c>
      <c r="C121" s="33" t="str">
        <v>MAIS DOUX 600 g</v>
      </c>
      <c r="D121" s="34">
        <v>12</v>
      </c>
      <c r="E121" s="34">
        <v>12</v>
      </c>
      <c r="F121" s="18">
        <v>0</v>
      </c>
      <c r="G121" s="18">
        <v>0</v>
      </c>
      <c r="H121" s="18">
        <v>0</v>
      </c>
      <c r="I121" s="27">
        <f>F121+IF(D121&gt;0,G121*E121/D121,0)+IF(D121&gt;0,H121/D121,0)</f>
      </c>
      <c r="J121" s="29" t="str">
        <v>Pack de 12 boîtes</v>
      </c>
      <c r="K121" s="34">
        <v>39242.10526315789</v>
      </c>
      <c r="L121" s="20">
        <f>I121*K121</f>
      </c>
      <c r="N121" s="29" t="str">
        <v>CIVAMAIS600</v>
      </c>
      <c r="O121" s="34">
        <f>F121*D121+G121*E121+H121</f>
      </c>
    </row>
    <row r="122">
      <c r="A122" s="29" t="str">
        <v>Nourriture - Sec</v>
      </c>
      <c r="B122" s="29" t="str">
        <v>SIA</v>
      </c>
      <c r="C122" s="33" t="str">
        <v>MIX Poudre</v>
      </c>
      <c r="D122" s="34">
        <v>8</v>
      </c>
      <c r="E122" s="34">
        <v>8</v>
      </c>
      <c r="F122" s="23">
        <v>0</v>
      </c>
      <c r="G122" s="23">
        <v>0</v>
      </c>
      <c r="H122" s="23">
        <v>0</v>
      </c>
      <c r="I122" s="28">
        <f>F122+IF(D122&gt;0,G122*E122/D122,0)+IF(D122&gt;0,H122/D122,0)</f>
      </c>
      <c r="J122" s="29" t="str">
        <v>Carton</v>
      </c>
      <c r="K122" s="34">
        <v>32350</v>
      </c>
      <c r="L122" s="25">
        <f>I122*K122</f>
      </c>
      <c r="N122" s="29" t="str">
        <v>D098.00.BKI</v>
      </c>
      <c r="O122" s="34">
        <f>F122*D122+G122*E122+H122</f>
      </c>
    </row>
    <row r="123">
      <c r="A123" s="29" t="str">
        <v>Nourriture - Sec</v>
      </c>
      <c r="B123" s="29" t="str">
        <v>SIA</v>
      </c>
      <c r="C123" s="33" t="str">
        <v>OIGNONS FRITS KHUNE (PROSUMA)</v>
      </c>
      <c r="D123" s="34">
        <v>12</v>
      </c>
      <c r="E123" s="34">
        <v>12</v>
      </c>
      <c r="F123" s="18">
        <v>0</v>
      </c>
      <c r="G123" s="18">
        <v>0</v>
      </c>
      <c r="H123" s="18">
        <v>0</v>
      </c>
      <c r="I123" s="27">
        <f>F123+IF(D123&gt;0,G123*E123/D123,0)+IF(D123&gt;0,H123/D123,0)</f>
      </c>
      <c r="J123" s="29" t="str">
        <v>Carton</v>
      </c>
      <c r="K123" s="34">
        <v>1400</v>
      </c>
      <c r="L123" s="20">
        <f>I123*K123</f>
      </c>
      <c r="N123" s="29" t="str">
        <v>KHUFRIONPRO</v>
      </c>
      <c r="O123" s="34">
        <f>F123*D123+G123*E123+H123</f>
      </c>
    </row>
    <row r="124">
      <c r="A124" s="29" t="str">
        <v>Nourriture - Sec</v>
      </c>
      <c r="B124" s="29" t="str">
        <v>SIA</v>
      </c>
      <c r="C124" s="33" t="str">
        <v>OIGNONS FRITS KHUNE (SUPERMARCHE)</v>
      </c>
      <c r="D124" s="34">
        <v>12</v>
      </c>
      <c r="E124" s="34">
        <v>12</v>
      </c>
      <c r="F124" s="23">
        <v>0</v>
      </c>
      <c r="G124" s="23">
        <v>0</v>
      </c>
      <c r="H124" s="23">
        <v>0</v>
      </c>
      <c r="I124" s="28">
        <f>F124+IF(D124&gt;0,G124*E124/D124,0)+IF(D124&gt;0,H124/D124,0)</f>
      </c>
      <c r="J124" s="29" t="str">
        <v>inner</v>
      </c>
      <c r="K124" s="34">
        <v>850</v>
      </c>
      <c r="L124" s="25">
        <f>I124*K124</f>
      </c>
      <c r="N124" s="29" t="str">
        <v>KHUFRIONSPM</v>
      </c>
      <c r="O124" s="34">
        <f>F124*D124+G124*E124+H124</f>
      </c>
    </row>
    <row r="125">
      <c r="A125" s="29" t="str">
        <v>Nourriture - Sec</v>
      </c>
      <c r="B125" s="29" t="str">
        <v>SIA</v>
      </c>
      <c r="C125" s="33" t="str">
        <v>OREO MIX</v>
      </c>
      <c r="D125" s="34">
        <v>12</v>
      </c>
      <c r="E125" s="34">
        <v>12</v>
      </c>
      <c r="F125" s="18">
        <v>0</v>
      </c>
      <c r="G125" s="18">
        <v>0</v>
      </c>
      <c r="H125" s="18">
        <v>0</v>
      </c>
      <c r="I125" s="27">
        <f>F125+IF(D125&gt;0,G125*E125/D125,0)+IF(D125&gt;0,H125/D125,0)</f>
      </c>
      <c r="J125" s="29" t="str">
        <v>Carton</v>
      </c>
      <c r="K125" s="34">
        <v>38922.89746105597</v>
      </c>
      <c r="L125" s="20">
        <f>I125*K125</f>
      </c>
      <c r="N125" s="29">
        <v>994061</v>
      </c>
      <c r="O125" s="34">
        <f>F125*D125+G125*E125+H125</f>
      </c>
    </row>
    <row r="126">
      <c r="A126" s="29" t="str">
        <v>Nourriture - Sec</v>
      </c>
      <c r="B126" s="29" t="str">
        <v>SIA</v>
      </c>
      <c r="C126" s="33" t="str">
        <v>OREO MIX CREME</v>
      </c>
      <c r="D126" s="34">
        <v>12</v>
      </c>
      <c r="E126" s="34">
        <v>12</v>
      </c>
      <c r="F126" s="23">
        <v>0</v>
      </c>
      <c r="G126" s="23">
        <v>0</v>
      </c>
      <c r="H126" s="23">
        <v>0</v>
      </c>
      <c r="I126" s="28">
        <f>F126+IF(D126&gt;0,G126*E126/D126,0)+IF(D126&gt;0,H126/D126,0)</f>
      </c>
      <c r="J126" s="29" t="str">
        <v>Carton</v>
      </c>
      <c r="K126" s="34">
        <v>38989</v>
      </c>
      <c r="L126" s="25">
        <f>I126*K126</f>
      </c>
      <c r="N126" s="29">
        <v>4267031</v>
      </c>
      <c r="O126" s="34">
        <f>F126*D126+G126*E126+H126</f>
      </c>
    </row>
    <row r="127">
      <c r="A127" s="29" t="str">
        <v>Nourriture - Sec</v>
      </c>
      <c r="B127" s="29" t="str">
        <v>SIA</v>
      </c>
      <c r="C127" s="33" t="str">
        <v>TOBLERONE</v>
      </c>
      <c r="D127" s="34">
        <v>12</v>
      </c>
      <c r="E127" s="34">
        <v>12</v>
      </c>
      <c r="F127" s="18">
        <v>0</v>
      </c>
      <c r="G127" s="18">
        <v>0</v>
      </c>
      <c r="H127" s="18">
        <v>0</v>
      </c>
      <c r="I127" s="27">
        <f>F127+IF(D127&gt;0,G127*E127/D127,0)+IF(D127&gt;0,H127/D127,0)</f>
      </c>
      <c r="J127" s="29" t="str">
        <v>Carton</v>
      </c>
      <c r="K127" s="34">
        <v>0</v>
      </c>
      <c r="L127" s="20">
        <f>I127*K127</f>
      </c>
      <c r="N127" s="29" t="str">
        <v>TBL090508</v>
      </c>
      <c r="O127" s="34">
        <f>F127*D127+G127*E127+H127</f>
      </c>
    </row>
    <row r="128">
      <c r="A128" s="29" t="str">
        <v>Nourriture - Sec</v>
      </c>
      <c r="B128" s="29" t="str">
        <v>SIA</v>
      </c>
      <c r="C128" s="33" t="str">
        <v>SAUCE BBQ WESTERN</v>
      </c>
      <c r="D128" s="34">
        <v>8</v>
      </c>
      <c r="E128" s="34">
        <v>8</v>
      </c>
      <c r="F128" s="23">
        <v>0</v>
      </c>
      <c r="G128" s="23">
        <v>0</v>
      </c>
      <c r="H128" s="23">
        <v>0</v>
      </c>
      <c r="I128" s="28">
        <f>F128+IF(D128&gt;0,G128*E128/D128,0)+IF(D128&gt;0,H128/D128,0)</f>
      </c>
      <c r="J128" s="29" t="str">
        <v>Carton</v>
      </c>
      <c r="K128" s="34">
        <v>19955</v>
      </c>
      <c r="L128" s="25">
        <f>I128*K128</f>
      </c>
      <c r="N128" s="29">
        <v>460162</v>
      </c>
      <c r="O128" s="34">
        <f>F128*D128+G128*E128+H128</f>
      </c>
    </row>
    <row r="129">
      <c r="A129" s="29" t="str">
        <v>Nourriture - Sec</v>
      </c>
      <c r="B129" s="29" t="str">
        <v>SIA</v>
      </c>
      <c r="C129" s="33" t="str">
        <v xml:space="preserve">SAUCE BBQ SIPRO </v>
      </c>
      <c r="D129" s="34">
        <v>12</v>
      </c>
      <c r="E129" s="34">
        <v>12</v>
      </c>
      <c r="F129" s="18">
        <v>0</v>
      </c>
      <c r="G129" s="18">
        <v>0</v>
      </c>
      <c r="H129" s="18">
        <v>0</v>
      </c>
      <c r="I129" s="27">
        <f>F129+IF(D129&gt;0,G129*E129/D129,0)+IF(D129&gt;0,H129/D129,0)</f>
      </c>
      <c r="J129" s="29" t="str">
        <v>Carton</v>
      </c>
      <c r="K129" s="34">
        <v>11880</v>
      </c>
      <c r="L129" s="20">
        <f>I129*K129</f>
      </c>
      <c r="N129" s="29" t="str">
        <v>SIPRO460162</v>
      </c>
      <c r="O129" s="34">
        <f>F129*D129+G129*E129+H129</f>
      </c>
    </row>
    <row r="130">
      <c r="A130" s="29" t="str">
        <v>Nourriture - Sec</v>
      </c>
      <c r="B130" s="29" t="str">
        <v>SIA</v>
      </c>
      <c r="C130" s="33" t="str">
        <v>SAUCE BBQ PUIDOR</v>
      </c>
      <c r="D130" s="34">
        <v>1</v>
      </c>
      <c r="E130" s="34">
        <v>0</v>
      </c>
      <c r="F130" s="23">
        <v>0</v>
      </c>
      <c r="G130" s="23">
        <v>0</v>
      </c>
      <c r="H130" s="23">
        <v>0</v>
      </c>
      <c r="I130" s="28">
        <f>F130+IF(D130&gt;0,G130*E130/D130,0)+IF(D130&gt;0,H130/D130,0)</f>
      </c>
      <c r="J130" s="29" t="str">
        <v>Carton</v>
      </c>
      <c r="K130" s="34">
        <v>59403.465919999995</v>
      </c>
      <c r="L130" s="25">
        <f>I130*K130</f>
      </c>
      <c r="N130" s="29" t="str">
        <v>PUIDOR460162</v>
      </c>
      <c r="O130" s="34">
        <f>F130*D130+G130*E130+H130</f>
      </c>
    </row>
    <row r="131">
      <c r="A131" s="29" t="str">
        <v>Nourriture - Sec</v>
      </c>
      <c r="B131" s="29" t="str">
        <v>SIA</v>
      </c>
      <c r="C131" s="33" t="str">
        <v>SAUCE BIG KING</v>
      </c>
      <c r="D131" s="34">
        <v>14</v>
      </c>
      <c r="E131" s="34">
        <v>14</v>
      </c>
      <c r="F131" s="18">
        <v>0</v>
      </c>
      <c r="G131" s="18">
        <v>0</v>
      </c>
      <c r="H131" s="18">
        <v>0</v>
      </c>
      <c r="I131" s="27">
        <f>F131+IF(D131&gt;0,G131*E131/D131,0)+IF(D131&gt;0,H131/D131,0)</f>
      </c>
      <c r="J131" s="29" t="str">
        <v>Carton</v>
      </c>
      <c r="K131" s="34">
        <v>40082</v>
      </c>
      <c r="L131" s="20">
        <f>I131*K131</f>
      </c>
      <c r="N131" s="29">
        <v>284919</v>
      </c>
      <c r="O131" s="34">
        <f>F131*D131+G131*E131+H131</f>
      </c>
    </row>
    <row r="132">
      <c r="A132" s="29" t="str">
        <v>Nourriture - Sec</v>
      </c>
      <c r="B132" s="29" t="str">
        <v>SIA</v>
      </c>
      <c r="C132" s="33" t="str">
        <v>SAUCE CARAMEL</v>
      </c>
      <c r="D132" s="34">
        <v>6</v>
      </c>
      <c r="E132" s="34">
        <v>6</v>
      </c>
      <c r="F132" s="23">
        <v>0</v>
      </c>
      <c r="G132" s="23">
        <v>0</v>
      </c>
      <c r="H132" s="23">
        <v>0</v>
      </c>
      <c r="I132" s="28">
        <f>F132+IF(D132&gt;0,G132*E132/D132,0)+IF(D132&gt;0,H132/D132,0)</f>
      </c>
      <c r="J132" s="29" t="str">
        <v>Carton</v>
      </c>
      <c r="K132" s="34">
        <v>19557.4891464</v>
      </c>
      <c r="L132" s="25">
        <f>I132*K132</f>
      </c>
      <c r="N132" s="29">
        <v>902171</v>
      </c>
      <c r="O132" s="34">
        <f>F132*D132+G132*E132+H132</f>
      </c>
    </row>
    <row r="133">
      <c r="A133" s="29" t="str">
        <v>Nourriture - Sec</v>
      </c>
      <c r="B133" s="29" t="str">
        <v>SIA</v>
      </c>
      <c r="C133" s="33" t="str">
        <v>SAUCE CARAMEL SD</v>
      </c>
      <c r="D133" s="34">
        <v>6</v>
      </c>
      <c r="E133" s="34">
        <v>6</v>
      </c>
      <c r="F133" s="18">
        <v>0</v>
      </c>
      <c r="G133" s="18">
        <v>0</v>
      </c>
      <c r="H133" s="18">
        <v>0</v>
      </c>
      <c r="I133" s="27">
        <f>F133+IF(D133&gt;0,G133*E133/D133,0)+IF(D133&gt;0,H133/D133,0)</f>
      </c>
      <c r="J133" s="29" t="str">
        <v>Carton</v>
      </c>
      <c r="K133" s="34">
        <v>0</v>
      </c>
      <c r="L133" s="20">
        <f>I133*K133</f>
      </c>
      <c r="N133" s="29" t="str">
        <v>902171SD</v>
      </c>
      <c r="O133" s="34">
        <f>F133*D133+G133*E133+H133</f>
      </c>
    </row>
    <row r="134">
      <c r="A134" s="29" t="str">
        <v>Nourriture - Sec</v>
      </c>
      <c r="B134" s="29" t="str">
        <v>SIA</v>
      </c>
      <c r="C134" s="33" t="str">
        <v>SAUCE CHILI CHEESE</v>
      </c>
      <c r="D134" s="34">
        <v>8</v>
      </c>
      <c r="E134" s="34">
        <v>8</v>
      </c>
      <c r="F134" s="23">
        <v>0</v>
      </c>
      <c r="G134" s="23">
        <v>0</v>
      </c>
      <c r="H134" s="23">
        <v>0</v>
      </c>
      <c r="I134" s="28">
        <f>F134+IF(D134&gt;0,G134*E134/D134,0)+IF(D134&gt;0,H134/D134,0)</f>
      </c>
      <c r="J134" s="29" t="str">
        <v>Carton</v>
      </c>
      <c r="K134" s="34">
        <v>25316</v>
      </c>
      <c r="L134" s="25">
        <f>I134*K134</f>
      </c>
      <c r="N134" s="29">
        <v>950394</v>
      </c>
      <c r="O134" s="34">
        <f>F134*D134+G134*E134+H134</f>
      </c>
    </row>
    <row r="135">
      <c r="A135" s="29" t="str">
        <v>Nourriture - Sec</v>
      </c>
      <c r="B135" s="29" t="str">
        <v>SIA</v>
      </c>
      <c r="C135" s="33" t="str">
        <v>SAUCE CHOCOLAT CARAMEL MONIN</v>
      </c>
      <c r="D135" s="34">
        <v>4</v>
      </c>
      <c r="E135" s="34">
        <v>4</v>
      </c>
      <c r="F135" s="18">
        <v>0</v>
      </c>
      <c r="G135" s="18">
        <v>0</v>
      </c>
      <c r="H135" s="18">
        <v>0</v>
      </c>
      <c r="I135" s="27">
        <f>F135+IF(D135&gt;0,G135*E135/D135,0)+IF(D135&gt;0,H135/D135,0)</f>
      </c>
      <c r="J135" s="29" t="str">
        <v>Carton</v>
      </c>
      <c r="K135" s="34">
        <v>48136</v>
      </c>
      <c r="L135" s="20">
        <f>I135*K135</f>
      </c>
      <c r="N135" s="29" t="str">
        <v>999284-CCM</v>
      </c>
      <c r="O135" s="34">
        <f>F135*D135+G135*E135+H135</f>
      </c>
    </row>
    <row r="136">
      <c r="A136" s="29" t="str">
        <v>Nourriture - Sec</v>
      </c>
      <c r="B136" s="29" t="str">
        <v>SIA</v>
      </c>
      <c r="C136" s="33" t="str">
        <v>SAUCE CHOCOLAT NOIR MONIN</v>
      </c>
      <c r="D136" s="34">
        <v>4</v>
      </c>
      <c r="E136" s="34">
        <v>4</v>
      </c>
      <c r="F136" s="23">
        <v>0</v>
      </c>
      <c r="G136" s="23">
        <v>0</v>
      </c>
      <c r="H136" s="23">
        <v>0</v>
      </c>
      <c r="I136" s="28">
        <f>F136+IF(D136&gt;0,G136*E136/D136,0)+IF(D136&gt;0,H136/D136,0)</f>
      </c>
      <c r="J136" s="29" t="str">
        <v>Carton</v>
      </c>
      <c r="K136" s="34">
        <v>41017</v>
      </c>
      <c r="L136" s="25">
        <f>I136*K136</f>
      </c>
      <c r="N136" s="29" t="str">
        <v>999284-CNM</v>
      </c>
      <c r="O136" s="34">
        <f>F136*D136+G136*E136+H136</f>
      </c>
    </row>
    <row r="137">
      <c r="A137" s="29" t="str">
        <v>Nourriture - Sec</v>
      </c>
      <c r="B137" s="29" t="str">
        <v>SIA</v>
      </c>
      <c r="C137" s="33" t="str">
        <v>SAUCE CHOCOLAT</v>
      </c>
      <c r="D137" s="34">
        <v>6</v>
      </c>
      <c r="E137" s="34">
        <v>6</v>
      </c>
      <c r="F137" s="18">
        <v>0</v>
      </c>
      <c r="G137" s="18">
        <v>0</v>
      </c>
      <c r="H137" s="18">
        <v>0</v>
      </c>
      <c r="I137" s="27">
        <f>F137+IF(D137&gt;0,G137*E137/D137,0)+IF(D137&gt;0,H137/D137,0)</f>
      </c>
      <c r="J137" s="29" t="str">
        <v>Carton</v>
      </c>
      <c r="K137" s="34">
        <v>41016.949</v>
      </c>
      <c r="L137" s="20">
        <f>I137*K137</f>
      </c>
      <c r="N137" s="29">
        <v>999284</v>
      </c>
      <c r="O137" s="34">
        <f>F137*D137+G137*E137+H137</f>
      </c>
    </row>
    <row r="138">
      <c r="A138" s="29" t="str">
        <v>Nourriture - Sec</v>
      </c>
      <c r="B138" s="29" t="str">
        <v>SIA</v>
      </c>
      <c r="C138" s="33" t="str">
        <v>SAUCE FRAISE</v>
      </c>
      <c r="D138" s="34">
        <v>6</v>
      </c>
      <c r="E138" s="34">
        <v>6</v>
      </c>
      <c r="F138" s="23">
        <v>0</v>
      </c>
      <c r="G138" s="23">
        <v>0</v>
      </c>
      <c r="H138" s="23">
        <v>0</v>
      </c>
      <c r="I138" s="28">
        <f>F138+IF(D138&gt;0,G138*E138/D138,0)+IF(D138&gt;0,H138/D138,0)</f>
      </c>
      <c r="J138" s="29" t="str">
        <v>Carton</v>
      </c>
      <c r="K138" s="34">
        <v>0</v>
      </c>
      <c r="L138" s="25">
        <f>I138*K138</f>
      </c>
      <c r="N138" s="29">
        <v>68028</v>
      </c>
      <c r="O138" s="34">
        <f>F138*D138+G138*E138+H138</f>
      </c>
    </row>
    <row r="139">
      <c r="A139" s="29" t="str">
        <v>Nourriture - Sec</v>
      </c>
      <c r="B139" s="29" t="str">
        <v>SIA</v>
      </c>
      <c r="C139" s="33" t="str">
        <v>SAUCE KETCHUP</v>
      </c>
      <c r="D139" s="34">
        <v>1</v>
      </c>
      <c r="E139" s="34">
        <v>0</v>
      </c>
      <c r="F139" s="18">
        <v>0</v>
      </c>
      <c r="G139" s="18">
        <v>0</v>
      </c>
      <c r="H139" s="18">
        <v>0</v>
      </c>
      <c r="I139" s="27">
        <f>F139+IF(D139&gt;0,G139*E139/D139,0)+IF(D139&gt;0,H139/D139,0)</f>
      </c>
      <c r="J139" s="29" t="str">
        <v>Carton</v>
      </c>
      <c r="K139" s="34">
        <v>22192</v>
      </c>
      <c r="L139" s="20">
        <f>I139*K139</f>
      </c>
      <c r="N139" s="29">
        <v>258822</v>
      </c>
      <c r="O139" s="34">
        <f>F139*D139+G139*E139+H139</f>
      </c>
    </row>
    <row r="140">
      <c r="A140" s="29" t="str">
        <v>Nourriture - Sec</v>
      </c>
      <c r="B140" s="29" t="str">
        <v>SIA</v>
      </c>
      <c r="C140" s="33" t="str">
        <v>SAUCE KETCHUP DOLLYS</v>
      </c>
      <c r="D140" s="34">
        <v>4</v>
      </c>
      <c r="E140" s="34">
        <v>4</v>
      </c>
      <c r="F140" s="23">
        <v>0</v>
      </c>
      <c r="G140" s="23">
        <v>0</v>
      </c>
      <c r="H140" s="23">
        <v>0</v>
      </c>
      <c r="I140" s="28">
        <f>F140+IF(D140&gt;0,G140*E140/D140,0)+IF(D140&gt;0,H140/D140,0)</f>
      </c>
      <c r="J140" s="29" t="str">
        <v>Carton</v>
      </c>
      <c r="K140" s="34">
        <v>21864</v>
      </c>
      <c r="L140" s="25">
        <f>I140*K140</f>
      </c>
      <c r="N140" s="29" t="str">
        <v>DOLL258822</v>
      </c>
      <c r="O140" s="34">
        <f>F140*D140+G140*E140+H140</f>
      </c>
    </row>
    <row r="141">
      <c r="A141" s="29" t="str">
        <v>Nourriture - Sec</v>
      </c>
      <c r="B141" s="29" t="str">
        <v>SIA</v>
      </c>
      <c r="C141" s="33" t="str">
        <v>KETCHUP - Local</v>
      </c>
      <c r="D141" s="34">
        <v>4</v>
      </c>
      <c r="E141" s="34">
        <v>4</v>
      </c>
      <c r="F141" s="18">
        <v>0</v>
      </c>
      <c r="G141" s="18">
        <v>0</v>
      </c>
      <c r="H141" s="18">
        <v>0</v>
      </c>
      <c r="I141" s="27">
        <f>F141+IF(D141&gt;0,G141*E141/D141,0)+IF(D141&gt;0,H141/D141,0)</f>
      </c>
      <c r="J141" s="29" t="str">
        <v>Carton</v>
      </c>
      <c r="K141" s="34">
        <v>22192</v>
      </c>
      <c r="L141" s="20">
        <f>I141*K141</f>
      </c>
      <c r="N141" s="29" t="str">
        <v>KLOC258822</v>
      </c>
      <c r="O141" s="34">
        <f>F141*D141+G141*E141+H141</f>
      </c>
    </row>
    <row r="142">
      <c r="A142" s="29" t="str">
        <v>Nourriture - Sec</v>
      </c>
      <c r="B142" s="29" t="str">
        <v>SIA</v>
      </c>
      <c r="C142" s="33" t="str">
        <v>SAUCE KETCHUP SIPRO 1Kg</v>
      </c>
      <c r="D142" s="34">
        <v>6</v>
      </c>
      <c r="E142" s="34">
        <v>6</v>
      </c>
      <c r="F142" s="23">
        <v>0</v>
      </c>
      <c r="G142" s="23">
        <v>0</v>
      </c>
      <c r="H142" s="23">
        <v>0</v>
      </c>
      <c r="I142" s="28">
        <f>F142+IF(D142&gt;0,G142*E142/D142,0)+IF(D142&gt;0,H142/D142,0)</f>
      </c>
      <c r="J142" s="29" t="str">
        <v>Carton</v>
      </c>
      <c r="K142" s="34">
        <v>7119</v>
      </c>
      <c r="L142" s="25">
        <f>I142*K142</f>
      </c>
      <c r="N142" s="29" t="str">
        <v>SIPRO258822</v>
      </c>
      <c r="O142" s="34">
        <f>F142*D142+G142*E142+H142</f>
      </c>
    </row>
    <row r="143">
      <c r="A143" s="29" t="str">
        <v>Nourriture - Sec</v>
      </c>
      <c r="B143" s="29" t="str">
        <v>SIA</v>
      </c>
      <c r="C143" s="33" t="str">
        <v>SAUCE KETCHUP PUIDOR - MEHDI</v>
      </c>
      <c r="D143" s="34">
        <v>1</v>
      </c>
      <c r="E143" s="34">
        <v>0</v>
      </c>
      <c r="F143" s="18">
        <v>0</v>
      </c>
      <c r="G143" s="18">
        <v>0</v>
      </c>
      <c r="H143" s="18">
        <v>0</v>
      </c>
      <c r="I143" s="27">
        <f>F143+IF(D143&gt;0,G143*E143/D143,0)+IF(D143&gt;0,H143/D143,0)</f>
      </c>
      <c r="J143" s="29" t="str">
        <v>Carton</v>
      </c>
      <c r="K143" s="34">
        <v>22192</v>
      </c>
      <c r="L143" s="20">
        <f>I143*K143</f>
      </c>
      <c r="N143" s="29" t="str">
        <v>MEHDI258823</v>
      </c>
      <c r="O143" s="34">
        <f>F143*D143+G143*E143+H143</f>
      </c>
    </row>
    <row r="144">
      <c r="A144" s="29" t="str">
        <v>Nourriture - Sec</v>
      </c>
      <c r="B144" s="29" t="str">
        <v>SIA</v>
      </c>
      <c r="C144" s="33" t="str">
        <v>TOMATE KETCHUP - MEHDI</v>
      </c>
      <c r="D144" s="34">
        <v>6</v>
      </c>
      <c r="E144" s="34">
        <v>6</v>
      </c>
      <c r="F144" s="23">
        <v>0</v>
      </c>
      <c r="G144" s="23">
        <v>0</v>
      </c>
      <c r="H144" s="23">
        <v>0</v>
      </c>
      <c r="I144" s="28">
        <f>F144+IF(D144&gt;0,G144*E144/D144,0)+IF(D144&gt;0,H144/D144,0)</f>
      </c>
      <c r="J144" s="29" t="str">
        <v>Carton</v>
      </c>
      <c r="K144" s="34">
        <v>22192</v>
      </c>
      <c r="L144" s="25">
        <f>I144*K144</f>
      </c>
      <c r="N144" s="29" t="str">
        <v>MEHDI258822</v>
      </c>
      <c r="O144" s="34">
        <f>F144*D144+G144*E144+H144</f>
      </c>
    </row>
    <row r="145">
      <c r="A145" s="29" t="str">
        <v>Nourriture - Sec</v>
      </c>
      <c r="B145" s="29" t="str">
        <v>SIA</v>
      </c>
      <c r="C145" s="33" t="str">
        <v>SAUCE MAYONNAISE</v>
      </c>
      <c r="D145" s="34">
        <v>72</v>
      </c>
      <c r="E145" s="34">
        <v>72</v>
      </c>
      <c r="F145" s="18">
        <v>0</v>
      </c>
      <c r="G145" s="18">
        <v>0</v>
      </c>
      <c r="H145" s="18">
        <v>0</v>
      </c>
      <c r="I145" s="27">
        <f>F145+IF(D145&gt;0,G145*E145/D145,0)+IF(D145&gt;0,H145/D145,0)</f>
      </c>
      <c r="J145" s="29" t="str">
        <v>Carton</v>
      </c>
      <c r="K145" s="34">
        <v>37288</v>
      </c>
      <c r="L145" s="20">
        <f>I145*K145</f>
      </c>
      <c r="N145" s="29">
        <v>58185</v>
      </c>
      <c r="O145" s="34">
        <f>F145*D145+G145*E145+H145</f>
      </c>
    </row>
    <row r="146">
      <c r="A146" s="29" t="str">
        <v>Nourriture - Sec</v>
      </c>
      <c r="B146" s="29" t="str">
        <v>SIA</v>
      </c>
      <c r="C146" s="33" t="str">
        <v>MAYONNAISE - Local</v>
      </c>
      <c r="D146" s="34">
        <v>4</v>
      </c>
      <c r="E146" s="34">
        <v>4</v>
      </c>
      <c r="F146" s="23">
        <v>0</v>
      </c>
      <c r="G146" s="23">
        <v>0</v>
      </c>
      <c r="H146" s="23">
        <v>0</v>
      </c>
      <c r="I146" s="28">
        <f>F146+IF(D146&gt;0,G146*E146/D146,0)+IF(D146&gt;0,H146/D146,0)</f>
      </c>
      <c r="J146" s="29" t="str">
        <v>Carton</v>
      </c>
      <c r="K146" s="34">
        <v>37288</v>
      </c>
      <c r="L146" s="25">
        <f>I146*K146</f>
      </c>
      <c r="N146" s="29" t="str">
        <v>MLOC58185</v>
      </c>
      <c r="O146" s="34">
        <f>F146*D146+G146*E146+H146</f>
      </c>
    </row>
    <row r="147">
      <c r="A147" s="29" t="str">
        <v>Nourriture - Sec</v>
      </c>
      <c r="B147" s="29" t="str">
        <v>SIA</v>
      </c>
      <c r="C147" s="33" t="str">
        <v>SAUCE MAYO MEHDI</v>
      </c>
      <c r="D147" s="34">
        <v>4</v>
      </c>
      <c r="E147" s="34">
        <v>4</v>
      </c>
      <c r="F147" s="18">
        <v>0</v>
      </c>
      <c r="G147" s="18">
        <v>0</v>
      </c>
      <c r="H147" s="18">
        <v>0</v>
      </c>
      <c r="I147" s="27">
        <f>F147+IF(D147&gt;0,G147*E147/D147,0)+IF(D147&gt;0,H147/D147,0)</f>
      </c>
      <c r="J147" s="29" t="str">
        <v>Carton</v>
      </c>
      <c r="K147" s="34">
        <v>37288</v>
      </c>
      <c r="L147" s="20">
        <f>I147*K147</f>
      </c>
      <c r="N147" s="29" t="str">
        <v>MEHDI58185</v>
      </c>
      <c r="O147" s="34">
        <f>F147*D147+G147*E147+H147</f>
      </c>
    </row>
    <row r="148">
      <c r="A148" s="29" t="str">
        <v>Nourriture - Sec</v>
      </c>
      <c r="B148" s="29" t="str">
        <v>SIA</v>
      </c>
      <c r="C148" s="33" t="str">
        <v>SAUCE MAYO PUIDOR</v>
      </c>
      <c r="D148" s="34">
        <v>4</v>
      </c>
      <c r="E148" s="34">
        <v>4</v>
      </c>
      <c r="F148" s="23">
        <v>0</v>
      </c>
      <c r="G148" s="23">
        <v>0</v>
      </c>
      <c r="H148" s="23">
        <v>0</v>
      </c>
      <c r="I148" s="28">
        <f>F148+IF(D148&gt;0,G148*E148/D148,0)+IF(D148&gt;0,H148/D148,0)</f>
      </c>
      <c r="J148" s="29" t="str">
        <v>Carton</v>
      </c>
      <c r="K148" s="34">
        <v>37288</v>
      </c>
      <c r="L148" s="25">
        <f>I148*K148</f>
      </c>
      <c r="N148" s="29" t="str">
        <v>PUIDOR58185</v>
      </c>
      <c r="O148" s="34">
        <f>F148*D148+G148*E148+H148</f>
      </c>
    </row>
    <row r="149">
      <c r="A149" s="29" t="str">
        <v>Nourriture - Sec</v>
      </c>
      <c r="B149" s="29" t="str">
        <v>SIA</v>
      </c>
      <c r="C149" s="33" t="str">
        <v>MAYONNAISE PIMENTEE</v>
      </c>
      <c r="D149" s="34">
        <v>12</v>
      </c>
      <c r="E149" s="34">
        <v>12</v>
      </c>
      <c r="F149" s="18">
        <v>0</v>
      </c>
      <c r="G149" s="18">
        <v>0</v>
      </c>
      <c r="H149" s="18">
        <v>0</v>
      </c>
      <c r="I149" s="27">
        <f>F149+IF(D149&gt;0,G149*E149/D149,0)+IF(D149&gt;0,H149/D149,0)</f>
      </c>
      <c r="J149" s="29" t="str">
        <v>Carton</v>
      </c>
      <c r="K149" s="34">
        <v>9153</v>
      </c>
      <c r="L149" s="20">
        <f>I149*K149</f>
      </c>
      <c r="N149" s="29" t="str">
        <v>MAYOP350</v>
      </c>
      <c r="O149" s="34">
        <f>F149*D149+G149*E149+H149</f>
      </c>
    </row>
    <row r="150">
      <c r="A150" s="29" t="str">
        <v>Nourriture - Sec</v>
      </c>
      <c r="B150" s="29" t="str">
        <v>SIA</v>
      </c>
      <c r="C150" s="33" t="str">
        <v xml:space="preserve">MOUTARDE JAUNE BISKISHOP </v>
      </c>
      <c r="D150" s="34">
        <v>4</v>
      </c>
      <c r="E150" s="34">
        <v>4</v>
      </c>
      <c r="F150" s="23">
        <v>0</v>
      </c>
      <c r="G150" s="23">
        <v>0</v>
      </c>
      <c r="H150" s="23">
        <v>0</v>
      </c>
      <c r="I150" s="28">
        <f>F150+IF(D150&gt;0,G150*E150/D150,0)+IF(D150&gt;0,H150/D150,0)</f>
      </c>
      <c r="J150" s="29" t="str">
        <v>Bidon de 3,78 L</v>
      </c>
      <c r="K150" s="34">
        <v>6166</v>
      </c>
      <c r="L150" s="25">
        <f>I150*K150</f>
      </c>
      <c r="N150" s="29" t="str">
        <v xml:space="preserve"> MJBISK </v>
      </c>
      <c r="O150" s="34">
        <f>F150*D150+G150*E150+H150</f>
      </c>
    </row>
    <row r="151">
      <c r="A151" s="29" t="str">
        <v>Nourriture - Sec</v>
      </c>
      <c r="B151" s="29" t="str">
        <v>SIA</v>
      </c>
      <c r="C151" s="33" t="str">
        <v>VINAIGRETTE NATURE (500 ml)</v>
      </c>
      <c r="D151" s="34">
        <v>12</v>
      </c>
      <c r="E151" s="34">
        <v>12</v>
      </c>
      <c r="F151" s="18">
        <v>0</v>
      </c>
      <c r="G151" s="18">
        <v>0</v>
      </c>
      <c r="H151" s="18">
        <v>0</v>
      </c>
      <c r="I151" s="27">
        <f>F151+IF(D151&gt;0,G151*E151/D151,0)+IF(D151&gt;0,H151/D151,0)</f>
      </c>
      <c r="J151" s="29" t="str">
        <v>Carton (12*500ml)</v>
      </c>
      <c r="K151" s="34">
        <v>0</v>
      </c>
      <c r="L151" s="20">
        <f>I151*K151</f>
      </c>
      <c r="N151" s="29" t="str">
        <v>VNAT500</v>
      </c>
      <c r="O151" s="34">
        <f>F151*D151+G151*E151+H151</f>
      </c>
    </row>
    <row r="152">
      <c r="A152" s="29" t="str">
        <v>Nourriture - Sec</v>
      </c>
      <c r="B152" s="29" t="str">
        <v>SIA</v>
      </c>
      <c r="C152" s="33" t="str">
        <v>SAUCE MOUTARDE</v>
      </c>
      <c r="D152" s="34">
        <v>1</v>
      </c>
      <c r="E152" s="34">
        <v>0</v>
      </c>
      <c r="F152" s="23">
        <v>0</v>
      </c>
      <c r="G152" s="23">
        <v>0</v>
      </c>
      <c r="H152" s="23">
        <v>0</v>
      </c>
      <c r="I152" s="28">
        <f>F152+IF(D152&gt;0,G152*E152/D152,0)+IF(D152&gt;0,H152/D152,0)</f>
      </c>
      <c r="J152" s="29" t="str">
        <v>Carton</v>
      </c>
      <c r="K152" s="34">
        <v>20459</v>
      </c>
      <c r="L152" s="25">
        <f>I152*K152</f>
      </c>
      <c r="N152" s="29">
        <v>293506</v>
      </c>
      <c r="O152" s="34">
        <f>F152*D152+G152*E152+H152</f>
      </c>
    </row>
    <row r="153">
      <c r="A153" s="29" t="str">
        <v>Nourriture - Sec</v>
      </c>
      <c r="B153" s="29" t="str">
        <v>SIA</v>
      </c>
      <c r="C153" s="33" t="str">
        <v>SAUCE MOUTARDE - Local</v>
      </c>
      <c r="D153" s="34">
        <v>12</v>
      </c>
      <c r="E153" s="34">
        <v>12</v>
      </c>
      <c r="F153" s="18">
        <v>0</v>
      </c>
      <c r="G153" s="18">
        <v>0</v>
      </c>
      <c r="H153" s="18">
        <v>0</v>
      </c>
      <c r="I153" s="27">
        <f>F153+IF(D153&gt;0,G153*E153/D153,0)+IF(D153&gt;0,H153/D153,0)</f>
      </c>
      <c r="J153" s="29" t="str">
        <v>Carton</v>
      </c>
      <c r="K153" s="34">
        <v>20459</v>
      </c>
      <c r="L153" s="20">
        <f>I153*K153</f>
      </c>
      <c r="N153" s="29" t="str">
        <v>SMTAR350</v>
      </c>
      <c r="O153" s="34">
        <f>F153*D153+G153*E153+H153</f>
      </c>
    </row>
    <row r="154">
      <c r="A154" s="29" t="str">
        <v>Nourriture - Sec</v>
      </c>
      <c r="B154" s="29" t="str">
        <v>SIA</v>
      </c>
      <c r="C154" s="33" t="str">
        <v>SAUCE SALADE CESAR</v>
      </c>
      <c r="D154" s="34">
        <v>30</v>
      </c>
      <c r="E154" s="34">
        <v>30</v>
      </c>
      <c r="F154" s="23">
        <v>0</v>
      </c>
      <c r="G154" s="23">
        <v>0</v>
      </c>
      <c r="H154" s="23">
        <v>0</v>
      </c>
      <c r="I154" s="28">
        <f>F154+IF(D154&gt;0,G154*E154/D154,0)+IF(D154&gt;0,H154/D154,0)</f>
      </c>
      <c r="J154" s="29" t="str">
        <v>Carton</v>
      </c>
      <c r="K154" s="34">
        <v>12353.189151579652</v>
      </c>
      <c r="L154" s="25">
        <f>I154*K154</f>
      </c>
      <c r="N154" s="29">
        <v>950329</v>
      </c>
      <c r="O154" s="34">
        <f>F154*D154+G154*E154+H154</f>
      </c>
    </row>
    <row r="155">
      <c r="A155" s="29" t="str">
        <v>Nourriture - Sec</v>
      </c>
      <c r="B155" s="29" t="str">
        <v>SIA</v>
      </c>
      <c r="C155" s="33" t="str">
        <v>SAUCE SALADE CESAR 100</v>
      </c>
      <c r="D155" s="34">
        <v>100</v>
      </c>
      <c r="E155" s="34">
        <v>100</v>
      </c>
      <c r="F155" s="18">
        <v>0</v>
      </c>
      <c r="G155" s="18">
        <v>0</v>
      </c>
      <c r="H155" s="18">
        <v>0</v>
      </c>
      <c r="I155" s="27">
        <f>F155+IF(D155&gt;0,G155*E155/D155,0)+IF(D155&gt;0,H155/D155,0)</f>
      </c>
      <c r="J155" s="29" t="str">
        <v>Carton</v>
      </c>
      <c r="K155" s="34">
        <v>18087.52925293472</v>
      </c>
      <c r="L155" s="20">
        <f>I155*K155</f>
      </c>
      <c r="N155" s="29" t="str">
        <v>950329-100</v>
      </c>
      <c r="O155" s="34">
        <f>F155*D155+G155*E155+H155</f>
      </c>
    </row>
    <row r="156">
      <c r="A156" s="29" t="str">
        <v>Nourriture - Sec</v>
      </c>
      <c r="B156" s="29" t="str">
        <v>SIA</v>
      </c>
      <c r="C156" s="33" t="str">
        <v>SEL - Importé</v>
      </c>
      <c r="D156" s="34">
        <v>10</v>
      </c>
      <c r="E156" s="34">
        <v>10</v>
      </c>
      <c r="F156" s="23">
        <v>0</v>
      </c>
      <c r="G156" s="23">
        <v>0</v>
      </c>
      <c r="H156" s="23">
        <v>0</v>
      </c>
      <c r="I156" s="28">
        <f>F156+IF(D156&gt;0,G156*E156/D156,0)+IF(D156&gt;0,H156/D156,0)</f>
      </c>
      <c r="J156" s="29" t="str">
        <v>Sachet 1 Kg</v>
      </c>
      <c r="K156" s="34">
        <v>0</v>
      </c>
      <c r="L156" s="25">
        <f>I156*K156</f>
      </c>
      <c r="N156" s="29">
        <v>140000001</v>
      </c>
      <c r="O156" s="34">
        <f>F156*D156+G156*E156+H156</f>
      </c>
    </row>
    <row r="157">
      <c r="A157" s="29" t="str">
        <v>Nourriture - Sec</v>
      </c>
      <c r="B157" s="29" t="str">
        <v>SIA</v>
      </c>
      <c r="C157" s="33" t="str">
        <v>SEL - Local</v>
      </c>
      <c r="D157" s="34">
        <v>20</v>
      </c>
      <c r="E157" s="34">
        <v>20</v>
      </c>
      <c r="F157" s="18">
        <v>0</v>
      </c>
      <c r="G157" s="18">
        <v>0</v>
      </c>
      <c r="H157" s="18">
        <v>0</v>
      </c>
      <c r="I157" s="27">
        <f>F157+IF(D157&gt;0,G157*E157/D157,0)+IF(D157&gt;0,H157/D157,0)</f>
      </c>
      <c r="J157" s="29" t="str">
        <v>Sachet 0,9 Kg</v>
      </c>
      <c r="K157" s="34">
        <v>15000</v>
      </c>
      <c r="L157" s="20">
        <f>I157*K157</f>
      </c>
      <c r="N157" s="29">
        <v>4006724011915</v>
      </c>
      <c r="O157" s="34">
        <f>F157*D157+G157*E157+H157</f>
      </c>
    </row>
    <row r="158">
      <c r="A158" s="29" t="str">
        <v>Nourriture - Sec</v>
      </c>
      <c r="B158" s="29" t="str">
        <v>SIA</v>
      </c>
      <c r="C158" s="33" t="str">
        <v>SEL FIN 500g</v>
      </c>
      <c r="D158" s="34">
        <v>20</v>
      </c>
      <c r="E158" s="34">
        <v>20</v>
      </c>
      <c r="F158" s="23">
        <v>0</v>
      </c>
      <c r="G158" s="23">
        <v>0</v>
      </c>
      <c r="H158" s="23">
        <v>0</v>
      </c>
      <c r="I158" s="28">
        <f>F158+IF(D158&gt;0,G158*E158/D158,0)+IF(D158&gt;0,H158/D158,0)</f>
      </c>
      <c r="J158" s="29" t="str">
        <v>Sachet 0,5 Kg</v>
      </c>
      <c r="K158" s="34">
        <v>8333.333333333334</v>
      </c>
      <c r="L158" s="25">
        <f>I158*K158</f>
      </c>
      <c r="N158" s="29" t="str">
        <v>SFL500</v>
      </c>
      <c r="O158" s="34">
        <f>F158*D158+G158*E158+H158</f>
      </c>
    </row>
    <row r="159">
      <c r="A159" s="29" t="str">
        <v>Nourriture - Sec</v>
      </c>
      <c r="B159" s="29" t="str">
        <v>SIA</v>
      </c>
      <c r="C159" s="33" t="str">
        <v>SIROP CHOCOLAT SGG</v>
      </c>
      <c r="D159" s="34">
        <v>12</v>
      </c>
      <c r="E159" s="34">
        <v>12</v>
      </c>
      <c r="F159" s="18">
        <v>0</v>
      </c>
      <c r="G159" s="18">
        <v>0</v>
      </c>
      <c r="H159" s="18">
        <v>0</v>
      </c>
      <c r="I159" s="27">
        <f>F159+IF(D159&gt;0,G159*E159/D159,0)+IF(D159&gt;0,H159/D159,0)</f>
      </c>
      <c r="J159" s="29" t="str">
        <v>12*0,624 kg / carton</v>
      </c>
      <c r="K159" s="34">
        <v>30000</v>
      </c>
      <c r="L159" s="20">
        <f>I159*K159</f>
      </c>
      <c r="N159" s="29" t="str">
        <v>SGS</v>
      </c>
      <c r="O159" s="34">
        <f>F159*D159+G159*E159+H159</f>
      </c>
    </row>
    <row r="160">
      <c r="A160" s="29" t="str">
        <v>Nourriture - Frais</v>
      </c>
      <c r="B160" s="29" t="str">
        <v>SIA</v>
      </c>
      <c r="C160" s="33" t="str">
        <v>CONCOMBRE</v>
      </c>
      <c r="D160" s="34">
        <v>1</v>
      </c>
      <c r="E160" s="34">
        <v>0</v>
      </c>
      <c r="F160" s="23">
        <v>0</v>
      </c>
      <c r="G160" s="23">
        <v>0</v>
      </c>
      <c r="H160" s="23">
        <v>0</v>
      </c>
      <c r="I160" s="28">
        <f>F160+IF(D160&gt;0,G160*E160/D160,0)+IF(D160&gt;0,H160/D160,0)</f>
      </c>
      <c r="J160" s="29" t="str">
        <v>Gramme</v>
      </c>
      <c r="K160" s="34">
        <v>13</v>
      </c>
      <c r="L160" s="25">
        <f>I160*K160</f>
      </c>
      <c r="N160" s="29" t="str">
        <v>CONCOM</v>
      </c>
      <c r="O160" s="34">
        <f>F160*D160+G160*E160+H160</f>
      </c>
    </row>
    <row r="161">
      <c r="A161" s="29" t="str">
        <v>Nourriture - Frais</v>
      </c>
      <c r="B161" s="29" t="str">
        <v>SIA</v>
      </c>
      <c r="C161" s="33" t="str">
        <v>OIGNONS NON EPLUCHES</v>
      </c>
      <c r="D161" s="34">
        <v>1</v>
      </c>
      <c r="E161" s="34">
        <v>0</v>
      </c>
      <c r="F161" s="18">
        <v>0</v>
      </c>
      <c r="G161" s="18">
        <v>0</v>
      </c>
      <c r="H161" s="18">
        <v>0</v>
      </c>
      <c r="I161" s="27">
        <f>F161+IF(D161&gt;0,G161*E161/D161,0)+IF(D161&gt;0,H161/D161,0)</f>
      </c>
      <c r="J161" s="29" t="str">
        <v>Kg</v>
      </c>
      <c r="K161" s="34">
        <v>4000</v>
      </c>
      <c r="L161" s="20">
        <f>I161*K161</f>
      </c>
      <c r="N161" s="29" t="str">
        <v>NEPONION</v>
      </c>
      <c r="O161" s="34">
        <f>F161*D161+G161*E161+H161</f>
      </c>
    </row>
    <row r="162">
      <c r="A162" s="29" t="str">
        <v>Nourriture - Frais</v>
      </c>
      <c r="B162" s="29" t="str">
        <v>SIA</v>
      </c>
      <c r="C162" s="33" t="str">
        <v>SALADE ICEBERG - Boule (YG)</v>
      </c>
      <c r="D162" s="34">
        <v>1</v>
      </c>
      <c r="E162" s="34">
        <v>0</v>
      </c>
      <c r="F162" s="23">
        <v>0</v>
      </c>
      <c r="G162" s="23">
        <v>0</v>
      </c>
      <c r="H162" s="23">
        <v>0</v>
      </c>
      <c r="I162" s="28">
        <f>F162+IF(D162&gt;0,G162*E162/D162,0)+IF(D162&gt;0,H162/D162,0)</f>
      </c>
      <c r="J162" s="29" t="str">
        <v>Kg</v>
      </c>
      <c r="K162" s="34">
        <v>30000</v>
      </c>
      <c r="L162" s="25">
        <f>I162*K162</f>
      </c>
      <c r="N162" s="29" t="str">
        <v>SALADEYG</v>
      </c>
      <c r="O162" s="34">
        <f>F162*D162+G162*E162+H162</f>
      </c>
    </row>
    <row r="163">
      <c r="A163" s="29" t="str">
        <v>Nourriture - Frais</v>
      </c>
      <c r="B163" s="29" t="str">
        <v>SIA</v>
      </c>
      <c r="C163" s="33" t="str">
        <v>SALADE ICEBERG - Boule (SDB)</v>
      </c>
      <c r="D163" s="34">
        <v>1</v>
      </c>
      <c r="E163" s="34">
        <v>0</v>
      </c>
      <c r="F163" s="18">
        <v>0</v>
      </c>
      <c r="G163" s="18">
        <v>0</v>
      </c>
      <c r="H163" s="18">
        <v>0</v>
      </c>
      <c r="I163" s="27">
        <f>F163+IF(D163&gt;0,G163*E163/D163,0)+IF(D163&gt;0,H163/D163,0)</f>
      </c>
      <c r="J163" s="29" t="str">
        <v>Kg</v>
      </c>
      <c r="K163" s="34">
        <v>43500</v>
      </c>
      <c r="L163" s="20">
        <f>I163*K163</f>
      </c>
      <c r="N163" s="29" t="str">
        <v>SALADESDB</v>
      </c>
      <c r="O163" s="34">
        <f>F163*D163+G163*E163+H163</f>
      </c>
    </row>
    <row r="164">
      <c r="A164" s="29" t="str">
        <v>Nourriture - Frais</v>
      </c>
      <c r="B164" s="29" t="str">
        <v>SIA</v>
      </c>
      <c r="C164" s="33" t="str">
        <v>SALADE ICEBERG - Boule (SDB-06)</v>
      </c>
      <c r="D164" s="34">
        <v>1</v>
      </c>
      <c r="E164" s="34">
        <v>0</v>
      </c>
      <c r="F164" s="23">
        <v>0</v>
      </c>
      <c r="G164" s="23">
        <v>0</v>
      </c>
      <c r="H164" s="23">
        <v>0</v>
      </c>
      <c r="I164" s="28">
        <f>F164+IF(D164&gt;0,G164*E164/D164,0)+IF(D164&gt;0,H164/D164,0)</f>
      </c>
      <c r="J164" s="29" t="str">
        <v>Kg</v>
      </c>
      <c r="K164" s="34">
        <v>26100</v>
      </c>
      <c r="L164" s="25">
        <f>I164*K164</f>
      </c>
      <c r="N164" s="29" t="str">
        <v>SALADESDB06</v>
      </c>
      <c r="O164" s="34">
        <f>F164*D164+G164*E164+H164</f>
      </c>
    </row>
    <row r="165">
      <c r="A165" s="29" t="str">
        <v>Nourriture - Frais</v>
      </c>
      <c r="B165" s="29" t="str">
        <v>SIA</v>
      </c>
      <c r="C165" s="33" t="str">
        <v>SALADE ICEBERG - Boule (BS)</v>
      </c>
      <c r="D165" s="34">
        <v>1</v>
      </c>
      <c r="E165" s="34">
        <v>0</v>
      </c>
      <c r="F165" s="18">
        <v>0</v>
      </c>
      <c r="G165" s="18">
        <v>0</v>
      </c>
      <c r="H165" s="18">
        <v>0</v>
      </c>
      <c r="I165" s="27">
        <f>F165+IF(D165&gt;0,G165*E165/D165,0)+IF(D165&gt;0,H165/D165,0)</f>
      </c>
      <c r="J165" s="29" t="str">
        <v>Kg</v>
      </c>
      <c r="K165" s="34">
        <v>48159.9478268971</v>
      </c>
      <c r="L165" s="20">
        <f>I165*K165</f>
      </c>
      <c r="N165" s="29" t="str">
        <v>SALADEBS</v>
      </c>
      <c r="O165" s="34">
        <f>F165*D165+G165*E165+H165</f>
      </c>
    </row>
    <row r="166">
      <c r="A166" s="29" t="str">
        <v>Nourriture - Frais</v>
      </c>
      <c r="B166" s="29" t="str">
        <v>SIA</v>
      </c>
      <c r="C166" s="33" t="str">
        <v>SALADE ICEBERG BM</v>
      </c>
      <c r="D166" s="34">
        <v>1</v>
      </c>
      <c r="E166" s="34">
        <v>0</v>
      </c>
      <c r="F166" s="23">
        <v>0</v>
      </c>
      <c r="G166" s="23">
        <v>0</v>
      </c>
      <c r="H166" s="23">
        <v>0</v>
      </c>
      <c r="I166" s="28">
        <f>F166+IF(D166&gt;0,G166*E166/D166,0)+IF(D166&gt;0,H166/D166,0)</f>
      </c>
      <c r="J166" s="29" t="str">
        <v>Kg</v>
      </c>
      <c r="K166" s="34">
        <v>23000</v>
      </c>
      <c r="L166" s="25">
        <f>I166*K166</f>
      </c>
      <c r="N166" s="29" t="str">
        <v>SALADBM</v>
      </c>
      <c r="O166" s="34">
        <f>F166*D166+G166*E166+H166</f>
      </c>
    </row>
    <row r="167">
      <c r="A167" s="29" t="str">
        <v>Nourriture - Frais</v>
      </c>
      <c r="B167" s="29" t="str">
        <v>SIA</v>
      </c>
      <c r="C167" s="33" t="str">
        <v>SALADE ICEBERG - Boule ( HOREB)</v>
      </c>
      <c r="D167" s="34">
        <v>1</v>
      </c>
      <c r="E167" s="34">
        <v>0</v>
      </c>
      <c r="F167" s="18">
        <v>0</v>
      </c>
      <c r="G167" s="18">
        <v>0</v>
      </c>
      <c r="H167" s="18">
        <v>0</v>
      </c>
      <c r="I167" s="27">
        <f>F167+IF(D167&gt;0,G167*E167/D167,0)+IF(D167&gt;0,H167/D167,0)</f>
      </c>
      <c r="J167" s="29" t="str">
        <v>Kg</v>
      </c>
      <c r="K167" s="34">
        <v>55000</v>
      </c>
      <c r="L167" s="20">
        <f>I167*K167</f>
      </c>
      <c r="N167" s="29" t="str">
        <v>SALH10</v>
      </c>
      <c r="O167" s="34">
        <f>F167*D167+G167*E167+H167</f>
      </c>
    </row>
    <row r="168">
      <c r="A168" s="29" t="str">
        <v>Nourriture - Frais</v>
      </c>
      <c r="B168" s="29" t="str">
        <v>SIA</v>
      </c>
      <c r="C168" s="33" t="str">
        <v>TOMATES PFI</v>
      </c>
      <c r="D168" s="34">
        <v>1</v>
      </c>
      <c r="E168" s="34">
        <v>0</v>
      </c>
      <c r="F168" s="23">
        <v>0</v>
      </c>
      <c r="G168" s="23">
        <v>0</v>
      </c>
      <c r="H168" s="23">
        <v>0</v>
      </c>
      <c r="I168" s="28">
        <f>F168+IF(D168&gt;0,G168*E168/D168,0)+IF(D168&gt;0,H168/D168,0)</f>
      </c>
      <c r="J168" s="29" t="str">
        <v>Kg</v>
      </c>
      <c r="K168" s="34">
        <v>0</v>
      </c>
      <c r="L168" s="25">
        <f>I168*K168</f>
      </c>
      <c r="N168" s="29" t="str">
        <v>TOMAPFI01</v>
      </c>
      <c r="O168" s="34">
        <f>F168*D168+G168*E168+H168</f>
      </c>
    </row>
    <row r="169">
      <c r="A169" s="29" t="str">
        <v>Nourriture - Frais</v>
      </c>
      <c r="B169" s="29" t="str">
        <v>SIA</v>
      </c>
      <c r="C169" s="33" t="str">
        <v>TOMATES BENEVA</v>
      </c>
      <c r="D169" s="34">
        <v>1</v>
      </c>
      <c r="E169" s="34">
        <v>0</v>
      </c>
      <c r="F169" s="18">
        <v>0</v>
      </c>
      <c r="G169" s="18">
        <v>0</v>
      </c>
      <c r="H169" s="18">
        <v>0</v>
      </c>
      <c r="I169" s="27">
        <f>F169+IF(D169&gt;0,G169*E169/D169,0)+IF(D169&gt;0,H169/D169,0)</f>
      </c>
      <c r="J169" s="29" t="str">
        <v>Kg</v>
      </c>
      <c r="K169" s="34">
        <v>0</v>
      </c>
      <c r="L169" s="20">
        <f>I169*K169</f>
      </c>
      <c r="N169" s="29" t="str">
        <v>TOMABENEVA</v>
      </c>
      <c r="O169" s="34">
        <f>F169*D169+G169*E169+H169</f>
      </c>
    </row>
    <row r="170">
      <c r="A170" s="29" t="str">
        <v>Nourriture - Frais</v>
      </c>
      <c r="B170" s="29" t="str">
        <v>SIA</v>
      </c>
      <c r="C170" s="33" t="str">
        <v>BARBECUE SACHET 10 ML SIPRO</v>
      </c>
      <c r="D170" s="34">
        <v>250</v>
      </c>
      <c r="E170" s="34">
        <v>50</v>
      </c>
      <c r="F170" s="23">
        <v>0</v>
      </c>
      <c r="G170" s="23">
        <v>0</v>
      </c>
      <c r="H170" s="23">
        <v>0</v>
      </c>
      <c r="I170" s="28">
        <f>F170+IF(D170&gt;0,G170*E170/D170,0)+IF(D170&gt;0,H170/D170,0)</f>
      </c>
      <c r="J170" s="29" t="str">
        <v>250 sachet /Carton</v>
      </c>
      <c r="K170" s="34">
        <v>4026</v>
      </c>
      <c r="L170" s="25">
        <f>I170*K170</f>
      </c>
      <c r="N170" s="29" t="str">
        <v>SIPROBBQ</v>
      </c>
      <c r="O170" s="34">
        <f>F170*D170+G170*E170+H170</f>
      </c>
    </row>
    <row r="171">
      <c r="A171" s="29" t="str">
        <v>Nourriture - Frais</v>
      </c>
      <c r="B171" s="29" t="str">
        <v>SIA</v>
      </c>
      <c r="C171" s="33" t="str">
        <v>KETCHUP SACHET 10 ML SIPRO</v>
      </c>
      <c r="D171" s="34">
        <v>250</v>
      </c>
      <c r="E171" s="34">
        <v>50</v>
      </c>
      <c r="F171" s="18">
        <v>0</v>
      </c>
      <c r="G171" s="18">
        <v>0</v>
      </c>
      <c r="H171" s="18">
        <v>0</v>
      </c>
      <c r="I171" s="27">
        <f>F171+IF(D171&gt;0,G171*E171/D171,0)+IF(D171&gt;0,H171/D171,0)</f>
      </c>
      <c r="J171" s="29" t="str">
        <v>250 sachet /Carton</v>
      </c>
      <c r="K171" s="34">
        <v>4026</v>
      </c>
      <c r="L171" s="20">
        <f>I171*K171</f>
      </c>
      <c r="N171" s="29" t="str">
        <v>250K</v>
      </c>
      <c r="O171" s="34">
        <f>F171*D171+G171*E171+H171</f>
      </c>
    </row>
    <row r="172">
      <c r="A172" s="29" t="str">
        <v>Nourriture - Frais</v>
      </c>
      <c r="B172" s="29" t="str">
        <v>SIA</v>
      </c>
      <c r="C172" s="33" t="str">
        <v>MAYO CHILI SACHET 10 ML SIRPO</v>
      </c>
      <c r="D172" s="34">
        <v>250</v>
      </c>
      <c r="E172" s="34">
        <v>50</v>
      </c>
      <c r="F172" s="23">
        <v>0</v>
      </c>
      <c r="G172" s="23">
        <v>0</v>
      </c>
      <c r="H172" s="23">
        <v>0</v>
      </c>
      <c r="I172" s="28">
        <f>F172+IF(D172&gt;0,G172*E172/D172,0)+IF(D172&gt;0,H172/D172,0)</f>
      </c>
      <c r="J172" s="29" t="str">
        <v>250 sachet /Carton</v>
      </c>
      <c r="K172" s="34">
        <v>5250</v>
      </c>
      <c r="L172" s="25">
        <f>I172*K172</f>
      </c>
      <c r="N172" s="29" t="str">
        <v>SIPROMCS</v>
      </c>
      <c r="O172" s="34">
        <f>F172*D172+G172*E172+H172</f>
      </c>
    </row>
    <row r="173">
      <c r="A173" s="29" t="str">
        <v>Nourriture - Frais</v>
      </c>
      <c r="B173" s="29" t="str">
        <v>SIA</v>
      </c>
      <c r="C173" s="33" t="str">
        <v>DOSETTE FRITE SAUCE AMERIGO - 10GR</v>
      </c>
      <c r="D173" s="34">
        <v>288</v>
      </c>
      <c r="E173" s="34">
        <v>288</v>
      </c>
      <c r="F173" s="18">
        <v>0</v>
      </c>
      <c r="G173" s="18">
        <v>0</v>
      </c>
      <c r="H173" s="18">
        <v>0</v>
      </c>
      <c r="I173" s="27">
        <f>F173+IF(D173&gt;0,G173*E173/D173,0)+IF(D173&gt;0,H173/D173,0)</f>
      </c>
      <c r="J173" s="29" t="str">
        <v>Carton</v>
      </c>
      <c r="K173" s="34">
        <v>7500</v>
      </c>
      <c r="L173" s="20">
        <f>I173*K173</f>
      </c>
      <c r="N173" s="29" t="str">
        <v>AMGO923482</v>
      </c>
      <c r="O173" s="34">
        <f>F173*D173+G173*E173+H173</f>
      </c>
    </row>
    <row r="174">
      <c r="A174" s="29" t="str">
        <v>Nourriture - Frais</v>
      </c>
      <c r="B174" s="29" t="str">
        <v>SIA</v>
      </c>
      <c r="C174" s="33" t="str">
        <v>DOSETTE AMERIGO – 10 GR</v>
      </c>
      <c r="D174" s="34">
        <v>250</v>
      </c>
      <c r="E174" s="34">
        <v>250</v>
      </c>
      <c r="F174" s="23">
        <v>0</v>
      </c>
      <c r="G174" s="23">
        <v>0</v>
      </c>
      <c r="H174" s="23">
        <v>0</v>
      </c>
      <c r="I174" s="28">
        <f>F174+IF(D174&gt;0,G174*E174/D174,0)+IF(D174&gt;0,H174/D174,0)</f>
      </c>
      <c r="J174" s="29" t="str">
        <v>Carton</v>
      </c>
      <c r="K174" s="34">
        <v>6250</v>
      </c>
      <c r="L174" s="25">
        <f>I174*K174</f>
      </c>
      <c r="N174" s="29" t="str">
        <v>AMGNEW</v>
      </c>
      <c r="O174" s="34">
        <f>F174*D174+G174*E174+H174</f>
      </c>
    </row>
    <row r="175">
      <c r="A175" s="29" t="str">
        <v>Nourriture - Frais</v>
      </c>
      <c r="B175" s="29" t="str">
        <v>SIA</v>
      </c>
      <c r="C175" s="33" t="str">
        <v>SAUCE MAYONNAISE AMERIGO</v>
      </c>
      <c r="D175" s="34">
        <v>4</v>
      </c>
      <c r="E175" s="34">
        <v>4</v>
      </c>
      <c r="F175" s="18">
        <v>0</v>
      </c>
      <c r="G175" s="18">
        <v>0</v>
      </c>
      <c r="H175" s="18">
        <v>0</v>
      </c>
      <c r="I175" s="27">
        <f>F175+IF(D175&gt;0,G175*E175/D175,0)+IF(D175&gt;0,H175/D175,0)</f>
      </c>
      <c r="J175" s="29" t="str">
        <v>Carton de 4 * 3.8 kg</v>
      </c>
      <c r="K175" s="34">
        <v>37288</v>
      </c>
      <c r="L175" s="20">
        <f>I175*K175</f>
      </c>
      <c r="N175" s="29" t="str">
        <v>AMGO58185</v>
      </c>
      <c r="O175" s="34">
        <f>F175*D175+G175*E175+H175</f>
      </c>
    </row>
    <row r="176">
      <c r="A176" s="29" t="str">
        <v>Nourriture - Sec</v>
      </c>
      <c r="B176" s="29" t="str">
        <v>SIA</v>
      </c>
      <c r="C176" s="33" t="str">
        <v>SUCRE BUCHETTE</v>
      </c>
      <c r="D176" s="34">
        <v>1</v>
      </c>
      <c r="E176" s="34">
        <v>288</v>
      </c>
      <c r="F176" s="23">
        <v>0</v>
      </c>
      <c r="G176" s="23">
        <v>0</v>
      </c>
      <c r="H176" s="23">
        <v>0</v>
      </c>
      <c r="I176" s="28">
        <f>F176+IF(D176&gt;0,G176*E176/D176,0)+IF(D176&gt;0,H176/D176,0)</f>
      </c>
      <c r="J176" s="29" t="str">
        <v>Carton de 250 bûchettes</v>
      </c>
      <c r="K176" s="34">
        <v>0</v>
      </c>
      <c r="L176" s="25">
        <f>I176*K176</f>
      </c>
      <c r="N176" s="29" t="str">
        <v>BKSUC250</v>
      </c>
      <c r="O176" s="34">
        <f>F176*D176+G176*E176+H176</f>
      </c>
    </row>
    <row r="177">
      <c r="A177" s="35" t="str">
        <v>Packaging</v>
      </c>
      <c r="B177" s="36" t="str">
        <v>SIA</v>
      </c>
      <c r="C177" s="37" t="str">
        <v xml:space="preserve">AUTOCOLLANT LIVRAISON IMPRISUD </v>
      </c>
      <c r="D177" s="38">
        <v>1</v>
      </c>
      <c r="E177" s="38">
        <v>250</v>
      </c>
      <c r="F177" s="18">
        <v>0</v>
      </c>
      <c r="G177" s="18">
        <v>0</v>
      </c>
      <c r="H177" s="18">
        <v>0</v>
      </c>
      <c r="I177" s="27">
        <f>F177+IF(D177&gt;0,G177*E177/D177,0)+IF(D177&gt;0,H177/D177,0)</f>
      </c>
      <c r="J177" s="36" t="str">
        <v>8400 stickers par inner</v>
      </c>
      <c r="K177" s="38">
        <v>33432</v>
      </c>
      <c r="L177" s="20">
        <f>I177*K177</f>
      </c>
      <c r="N177" s="36" t="str">
        <v xml:space="preserve"> IFBAA</v>
      </c>
      <c r="O177" s="38">
        <f>F177*D177+G177*E177+H177</f>
      </c>
    </row>
    <row r="178">
      <c r="A178" s="35" t="str">
        <v>Packaging</v>
      </c>
      <c r="B178" s="35" t="str">
        <v>SIA</v>
      </c>
      <c r="C178" s="39" t="str">
        <v>AUTOCOLLANT LIVRAISON IMPRISUD BIS</v>
      </c>
      <c r="D178" s="38">
        <v>1</v>
      </c>
      <c r="E178" s="38">
        <v>4</v>
      </c>
      <c r="F178" s="23">
        <v>0</v>
      </c>
      <c r="G178" s="23">
        <v>0</v>
      </c>
      <c r="H178" s="23">
        <v>0</v>
      </c>
      <c r="I178" s="28">
        <f>F178+IF(D178&gt;0,G178*E178/D178,0)+IF(D178&gt;0,H178/D178,0)</f>
      </c>
      <c r="J178" s="36" t="str">
        <v>10500 stickers par inner</v>
      </c>
      <c r="K178" s="38">
        <v>33432</v>
      </c>
      <c r="L178" s="25">
        <f>I178*K178</f>
      </c>
      <c r="N178" s="36" t="str">
        <v xml:space="preserve"> IFBAABIS</v>
      </c>
      <c r="O178" s="38">
        <f>F178*D178+G178*E178+H178</f>
      </c>
    </row>
    <row r="179">
      <c r="A179" s="35" t="str">
        <v>Packaging</v>
      </c>
      <c r="B179" s="35" t="str">
        <v>SIA</v>
      </c>
      <c r="C179" s="39" t="str">
        <v>BOITE A GATEAU</v>
      </c>
      <c r="D179" s="40">
        <v>1</v>
      </c>
      <c r="E179" s="38">
        <v>50</v>
      </c>
      <c r="F179" s="18">
        <v>0</v>
      </c>
      <c r="G179" s="18">
        <v>0</v>
      </c>
      <c r="H179" s="18">
        <v>0</v>
      </c>
      <c r="I179" s="27">
        <f>F179+IF(D179&gt;0,G179*E179/D179,0)+IF(D179&gt;0,H179/D179,0)</f>
      </c>
      <c r="J179" s="36" t="str">
        <v>Inner de 50</v>
      </c>
      <c r="K179" s="38">
        <v>0</v>
      </c>
      <c r="L179" s="20">
        <f>I179*K179</f>
      </c>
      <c r="N179" s="36" t="str">
        <v>MFBAR001</v>
      </c>
      <c r="O179" s="38">
        <f>F179*D179+G179*E179+H179</f>
      </c>
    </row>
    <row r="180">
      <c r="A180" s="35" t="str">
        <v>Packaging</v>
      </c>
      <c r="B180" s="35" t="str">
        <v>SIA</v>
      </c>
      <c r="C180" s="39" t="str">
        <v>BOITE ENFANT</v>
      </c>
      <c r="D180" s="40">
        <v>180</v>
      </c>
      <c r="E180" s="40">
        <v>180</v>
      </c>
      <c r="F180" s="23">
        <v>0</v>
      </c>
      <c r="G180" s="23">
        <v>0</v>
      </c>
      <c r="H180" s="23">
        <v>0</v>
      </c>
      <c r="I180" s="28">
        <f>F180+IF(D180&gt;0,G180*E180/D180,0)+IF(D180&gt;0,H180/D180,0)</f>
      </c>
      <c r="J180" s="35" t="str">
        <v>Carton</v>
      </c>
      <c r="K180" s="40">
        <v>0</v>
      </c>
      <c r="L180" s="25">
        <f>I180*K180</f>
      </c>
      <c r="N180" s="35">
        <v>960294</v>
      </c>
      <c r="O180" s="40">
        <f>F180*D180+G180*E180+H180</f>
      </c>
    </row>
    <row r="181">
      <c r="A181" s="35" t="str">
        <v>Packaging</v>
      </c>
      <c r="B181" s="35" t="str">
        <v>SIA</v>
      </c>
      <c r="C181" s="39" t="str">
        <v>BOITE ENFANT 160</v>
      </c>
      <c r="D181" s="40">
        <v>160</v>
      </c>
      <c r="E181" s="40">
        <v>160</v>
      </c>
      <c r="F181" s="18">
        <v>0</v>
      </c>
      <c r="G181" s="18">
        <v>0</v>
      </c>
      <c r="H181" s="18">
        <v>0</v>
      </c>
      <c r="I181" s="27">
        <f>F181+IF(D181&gt;0,G181*E181/D181,0)+IF(D181&gt;0,H181/D181,0)</f>
      </c>
      <c r="J181" s="35" t="str">
        <v>Carton</v>
      </c>
      <c r="K181" s="40">
        <v>0</v>
      </c>
      <c r="L181" s="20">
        <f>I181*K181</f>
      </c>
      <c r="N181" s="35" t="str">
        <v>OP23-02496</v>
      </c>
      <c r="O181" s="40">
        <f>F181*D181+G181*E181+H181</f>
      </c>
    </row>
    <row r="182">
      <c r="A182" s="35" t="str">
        <v>Packaging</v>
      </c>
      <c r="B182" s="35" t="str">
        <v>SIA</v>
      </c>
      <c r="C182" s="39" t="str">
        <v>BOL A SALADE</v>
      </c>
      <c r="D182" s="40">
        <v>360</v>
      </c>
      <c r="E182" s="40">
        <v>40</v>
      </c>
      <c r="F182" s="23">
        <v>0</v>
      </c>
      <c r="G182" s="23">
        <v>0</v>
      </c>
      <c r="H182" s="23">
        <v>0</v>
      </c>
      <c r="I182" s="28">
        <f>F182+IF(D182&gt;0,G182*E182/D182,0)+IF(D182&gt;0,H182/D182,0)</f>
      </c>
      <c r="J182" s="35" t="str">
        <v>Carton</v>
      </c>
      <c r="K182" s="40">
        <v>0</v>
      </c>
      <c r="L182" s="25">
        <f>I182*K182</f>
      </c>
      <c r="N182" s="35">
        <v>952127</v>
      </c>
      <c r="O182" s="40">
        <f>F182*D182+G182*E182+H182</f>
      </c>
    </row>
    <row r="183">
      <c r="A183" s="35" t="str">
        <v>Packaging</v>
      </c>
      <c r="B183" s="35" t="str">
        <v>SIA</v>
      </c>
      <c r="C183" s="39" t="str">
        <v>BOL A SALADE NEW</v>
      </c>
      <c r="D183" s="40">
        <v>200</v>
      </c>
      <c r="E183" s="40">
        <v>200</v>
      </c>
      <c r="F183" s="18">
        <v>0</v>
      </c>
      <c r="G183" s="18">
        <v>0</v>
      </c>
      <c r="H183" s="18">
        <v>0</v>
      </c>
      <c r="I183" s="27">
        <f>F183+IF(D183&gt;0,G183*E183/D183,0)+IF(D183&gt;0,H183/D183,0)</f>
      </c>
      <c r="J183" s="35" t="str">
        <v>Carton</v>
      </c>
      <c r="K183" s="40">
        <v>26971</v>
      </c>
      <c r="L183" s="20">
        <f>I183*K183</f>
      </c>
      <c r="N183" s="35" t="str">
        <v>BZ08279</v>
      </c>
      <c r="O183" s="40">
        <f>F183*D183+G183*E183+H183</f>
      </c>
    </row>
    <row r="184">
      <c r="A184" s="35" t="str">
        <v>Packaging</v>
      </c>
      <c r="B184" s="35" t="str">
        <v>SIA</v>
      </c>
      <c r="C184" s="39" t="str">
        <v>BOL A SALADE NEW 200</v>
      </c>
      <c r="D184" s="40">
        <v>200</v>
      </c>
      <c r="E184" s="40">
        <v>200</v>
      </c>
      <c r="F184" s="23">
        <v>0</v>
      </c>
      <c r="G184" s="23">
        <v>0</v>
      </c>
      <c r="H184" s="23">
        <v>0</v>
      </c>
      <c r="I184" s="28">
        <f>F184+IF(D184&gt;0,G184*E184/D184,0)+IF(D184&gt;0,H184/D184,0)</f>
      </c>
      <c r="J184" s="35" t="str">
        <v>Carton</v>
      </c>
      <c r="K184" s="40">
        <v>26971</v>
      </c>
      <c r="L184" s="25">
        <f>I184*K184</f>
      </c>
      <c r="N184" s="35" t="str">
        <v>BSN200</v>
      </c>
      <c r="O184" s="40">
        <f>F184*D184+G184*E184+H184</f>
      </c>
    </row>
    <row r="185">
      <c r="A185" s="35" t="str">
        <v>Packaging</v>
      </c>
      <c r="B185" s="35" t="str">
        <v>SIA</v>
      </c>
      <c r="C185" s="39" t="str">
        <v>BOL PLASTIQUE 50 ml</v>
      </c>
      <c r="D185" s="40">
        <v>1</v>
      </c>
      <c r="E185" s="40">
        <v>50</v>
      </c>
      <c r="F185" s="18">
        <v>0</v>
      </c>
      <c r="G185" s="18">
        <v>0</v>
      </c>
      <c r="H185" s="18">
        <v>0</v>
      </c>
      <c r="I185" s="27">
        <f>F185+IF(D185&gt;0,G185*E185/D185,0)+IF(D185&gt;0,H185/D185,0)</f>
      </c>
      <c r="J185" s="35" t="str">
        <v>Inner de 50</v>
      </c>
      <c r="K185" s="40">
        <v>0</v>
      </c>
      <c r="L185" s="20">
        <f>I185*K185</f>
      </c>
      <c r="N185" s="35" t="str">
        <v>B50ML</v>
      </c>
      <c r="O185" s="40">
        <f>F185*D185+G185*E185+H185</f>
      </c>
    </row>
    <row r="186">
      <c r="A186" s="35" t="str">
        <v>Packaging</v>
      </c>
      <c r="B186" s="35" t="str">
        <v>SIA</v>
      </c>
      <c r="C186" s="39" t="str">
        <v xml:space="preserve">COFFRET A FRITE </v>
      </c>
      <c r="D186" s="40">
        <v>1000</v>
      </c>
      <c r="E186" s="40">
        <v>1000</v>
      </c>
      <c r="F186" s="23">
        <v>0</v>
      </c>
      <c r="G186" s="23">
        <v>0</v>
      </c>
      <c r="H186" s="23">
        <v>0</v>
      </c>
      <c r="I186" s="28">
        <f>F186+IF(D186&gt;0,G186*E186/D186,0)+IF(D186&gt;0,H186/D186,0)</f>
      </c>
      <c r="J186" s="35" t="str">
        <v>Unité</v>
      </c>
      <c r="K186" s="40">
        <v>50000</v>
      </c>
      <c r="L186" s="25">
        <f>I186*K186</f>
      </c>
      <c r="N186" s="35" t="str">
        <v>CAF</v>
      </c>
      <c r="O186" s="40">
        <f>F186*D186+G186*E186+H186</f>
      </c>
    </row>
    <row r="187">
      <c r="A187" s="35" t="str">
        <v>Packaging</v>
      </c>
      <c r="B187" s="35" t="str">
        <v>SIA</v>
      </c>
      <c r="C187" s="39" t="str">
        <v>COURONNE</v>
      </c>
      <c r="D187" s="40">
        <v>400</v>
      </c>
      <c r="E187" s="40">
        <v>400</v>
      </c>
      <c r="F187" s="18">
        <v>0</v>
      </c>
      <c r="G187" s="18">
        <v>0</v>
      </c>
      <c r="H187" s="18">
        <v>0</v>
      </c>
      <c r="I187" s="27">
        <f>F187+IF(D187&gt;0,G187*E187/D187,0)+IF(D187&gt;0,H187/D187,0)</f>
      </c>
      <c r="J187" s="35" t="str">
        <v>Carton</v>
      </c>
      <c r="K187" s="40">
        <v>16218</v>
      </c>
      <c r="L187" s="20">
        <f>I187*K187</f>
      </c>
      <c r="N187" s="35">
        <v>779587</v>
      </c>
      <c r="O187" s="40">
        <f>F187*D187+G187*E187+H187</f>
      </c>
    </row>
    <row r="188">
      <c r="A188" s="35" t="str">
        <v>Packaging</v>
      </c>
      <c r="B188" s="35" t="str">
        <v>SIA</v>
      </c>
      <c r="C188" s="39" t="str">
        <v>COURONNE 400</v>
      </c>
      <c r="D188" s="40">
        <v>400</v>
      </c>
      <c r="E188" s="40">
        <v>400</v>
      </c>
      <c r="F188" s="23">
        <v>0</v>
      </c>
      <c r="G188" s="23">
        <v>0</v>
      </c>
      <c r="H188" s="23">
        <v>0</v>
      </c>
      <c r="I188" s="28">
        <f>F188+IF(D188&gt;0,G188*E188/D188,0)+IF(D188&gt;0,H188/D188,0)</f>
      </c>
      <c r="J188" s="35" t="str">
        <v>Carton</v>
      </c>
      <c r="K188" s="40">
        <v>16218</v>
      </c>
      <c r="L188" s="25">
        <f>I188*K188</f>
      </c>
      <c r="N188" s="35" t="str">
        <v>779587-400</v>
      </c>
      <c r="O188" s="40">
        <f>F188*D188+G188*E188+H188</f>
      </c>
    </row>
    <row r="189">
      <c r="A189" s="35" t="str">
        <v>Packaging</v>
      </c>
      <c r="B189" s="35" t="str">
        <v>SIA</v>
      </c>
      <c r="C189" s="39" t="str">
        <v>COUVERCLE BOL A SALADE</v>
      </c>
      <c r="D189" s="40">
        <v>360</v>
      </c>
      <c r="E189" s="40">
        <v>30</v>
      </c>
      <c r="F189" s="18">
        <v>0</v>
      </c>
      <c r="G189" s="18">
        <v>0</v>
      </c>
      <c r="H189" s="18">
        <v>0</v>
      </c>
      <c r="I189" s="27">
        <f>F189+IF(D189&gt;0,G189*E189/D189,0)+IF(D189&gt;0,H189/D189,0)</f>
      </c>
      <c r="J189" s="35" t="str">
        <v>Carton</v>
      </c>
      <c r="K189" s="40">
        <v>0</v>
      </c>
      <c r="L189" s="20">
        <f>I189*K189</f>
      </c>
      <c r="N189" s="35">
        <v>729244</v>
      </c>
      <c r="O189" s="40">
        <f>F189*D189+G189*E189+H189</f>
      </c>
    </row>
    <row r="190">
      <c r="A190" s="35" t="str">
        <v>Packaging</v>
      </c>
      <c r="B190" s="35" t="str">
        <v>SIA</v>
      </c>
      <c r="C190" s="39" t="str">
        <v>COUVERCLE GOBELET 25 CL</v>
      </c>
      <c r="D190" s="40">
        <v>2000</v>
      </c>
      <c r="E190" s="40">
        <v>100</v>
      </c>
      <c r="F190" s="23">
        <v>0</v>
      </c>
      <c r="G190" s="23">
        <v>0</v>
      </c>
      <c r="H190" s="23">
        <v>0</v>
      </c>
      <c r="I190" s="28">
        <f>F190+IF(D190&gt;0,G190*E190/D190,0)+IF(D190&gt;0,H190/D190,0)</f>
      </c>
      <c r="J190" s="35" t="str">
        <v>Carton</v>
      </c>
      <c r="K190" s="40">
        <v>22985</v>
      </c>
      <c r="L190" s="25">
        <f>I190*K190</f>
      </c>
      <c r="N190" s="35">
        <v>916551</v>
      </c>
      <c r="O190" s="40">
        <f>F190*D190+G190*E190+H190</f>
      </c>
    </row>
    <row r="191">
      <c r="A191" s="35" t="str">
        <v>Packaging</v>
      </c>
      <c r="B191" s="35" t="str">
        <v>SIA</v>
      </c>
      <c r="C191" s="39" t="str">
        <v>COUVERCLE GOBELET 40/50CL</v>
      </c>
      <c r="D191" s="40">
        <v>3750</v>
      </c>
      <c r="E191" s="40">
        <v>100</v>
      </c>
      <c r="F191" s="18">
        <v>0</v>
      </c>
      <c r="G191" s="18">
        <v>0</v>
      </c>
      <c r="H191" s="18">
        <v>0</v>
      </c>
      <c r="I191" s="27">
        <f>F191+IF(D191&gt;0,G191*E191/D191,0)+IF(D191&gt;0,H191/D191,0)</f>
      </c>
      <c r="J191" s="35" t="str">
        <v>Carton</v>
      </c>
      <c r="K191" s="40">
        <v>48092</v>
      </c>
      <c r="L191" s="20">
        <f>I191*K191</f>
      </c>
      <c r="N191" s="35">
        <v>916544</v>
      </c>
      <c r="O191" s="40">
        <f>F191*D191+G191*E191+H191</f>
      </c>
    </row>
    <row r="192">
      <c r="A192" s="35" t="str">
        <v>Packaging</v>
      </c>
      <c r="B192" s="35" t="str">
        <v>SIA</v>
      </c>
      <c r="C192" s="39" t="str">
        <v>COUVERCLE GOBELET 40/50CL - Conway</v>
      </c>
      <c r="D192" s="40">
        <v>3750</v>
      </c>
      <c r="E192" s="40">
        <v>150</v>
      </c>
      <c r="F192" s="23">
        <v>0</v>
      </c>
      <c r="G192" s="23">
        <v>0</v>
      </c>
      <c r="H192" s="23">
        <v>0</v>
      </c>
      <c r="I192" s="28">
        <f>F192+IF(D192&gt;0,G192*E192/D192,0)+IF(D192&gt;0,H192/D192,0)</f>
      </c>
      <c r="J192" s="35" t="str">
        <v>Carton</v>
      </c>
      <c r="K192" s="40">
        <v>48092</v>
      </c>
      <c r="L192" s="25">
        <f>I192*K192</f>
      </c>
      <c r="N192" s="35" t="str">
        <v>BK-CG 40/50</v>
      </c>
      <c r="O192" s="40">
        <f>F192*D192+G192*E192+H192</f>
      </c>
    </row>
    <row r="193">
      <c r="A193" s="35" t="str">
        <v>Packaging</v>
      </c>
      <c r="B193" s="35" t="str">
        <v>SIA</v>
      </c>
      <c r="C193" s="39" t="str">
        <v>COUVERCLE TASSE CAFE 20 CL</v>
      </c>
      <c r="D193" s="40">
        <v>1000</v>
      </c>
      <c r="E193" s="40">
        <v>100</v>
      </c>
      <c r="F193" s="18">
        <v>0</v>
      </c>
      <c r="G193" s="18">
        <v>0</v>
      </c>
      <c r="H193" s="18">
        <v>0</v>
      </c>
      <c r="I193" s="27">
        <f>F193+IF(D193&gt;0,G193*E193/D193,0)+IF(D193&gt;0,H193/D193,0)</f>
      </c>
      <c r="J193" s="35" t="str">
        <v>Carton</v>
      </c>
      <c r="K193" s="40">
        <v>16399</v>
      </c>
      <c r="L193" s="20">
        <f>I193*K193</f>
      </c>
      <c r="N193" s="35">
        <v>977967</v>
      </c>
      <c r="O193" s="40">
        <f>F193*D193+G193*E193+H193</f>
      </c>
    </row>
    <row r="194">
      <c r="A194" s="35" t="str">
        <v>Packaging</v>
      </c>
      <c r="B194" s="35" t="str">
        <v>SIA</v>
      </c>
      <c r="C194" s="39" t="str">
        <v>COUVERCLE TASSE CAFE 30/40 CL</v>
      </c>
      <c r="D194" s="40">
        <v>1000</v>
      </c>
      <c r="E194" s="40">
        <v>100</v>
      </c>
      <c r="F194" s="23">
        <v>0</v>
      </c>
      <c r="G194" s="23">
        <v>0</v>
      </c>
      <c r="H194" s="23">
        <v>0</v>
      </c>
      <c r="I194" s="28">
        <f>F194+IF(D194&gt;0,G194*E194/D194,0)+IF(D194&gt;0,H194/D194,0)</f>
      </c>
      <c r="J194" s="35" t="str">
        <v>Carton</v>
      </c>
      <c r="K194" s="40">
        <v>18367</v>
      </c>
      <c r="L194" s="25">
        <f>I194*K194</f>
      </c>
      <c r="N194" s="35" t="str">
        <v>BK-CTC 30/40</v>
      </c>
      <c r="O194" s="40">
        <f>F194*D194+G194*E194+H194</f>
      </c>
    </row>
    <row r="195">
      <c r="A195" s="35" t="str">
        <v>Packaging</v>
      </c>
      <c r="B195" s="35" t="str">
        <v>SIA</v>
      </c>
      <c r="C195" s="39" t="str">
        <v>COUVERCLE TASSE EXPRESSO</v>
      </c>
      <c r="D195" s="40">
        <v>1000</v>
      </c>
      <c r="E195" s="40">
        <v>100</v>
      </c>
      <c r="F195" s="18">
        <v>0</v>
      </c>
      <c r="G195" s="18">
        <v>0</v>
      </c>
      <c r="H195" s="18">
        <v>0</v>
      </c>
      <c r="I195" s="27">
        <f>F195+IF(D195&gt;0,G195*E195/D195,0)+IF(D195&gt;0,H195/D195,0)</f>
      </c>
      <c r="J195" s="35" t="str">
        <v>Carton</v>
      </c>
      <c r="K195" s="40">
        <v>21446</v>
      </c>
      <c r="L195" s="20">
        <f>I195*K195</f>
      </c>
      <c r="N195" s="35">
        <v>669663</v>
      </c>
      <c r="O195" s="40">
        <f>F195*D195+G195*E195+H195</f>
      </c>
    </row>
    <row r="196">
      <c r="A196" s="35" t="str">
        <v>Packaging</v>
      </c>
      <c r="B196" s="35" t="str">
        <v>SIA</v>
      </c>
      <c r="C196" s="39" t="str">
        <v>FUSION COUVERCLE</v>
      </c>
      <c r="D196" s="40">
        <v>1440</v>
      </c>
      <c r="E196" s="40">
        <v>90</v>
      </c>
      <c r="F196" s="23">
        <v>0</v>
      </c>
      <c r="G196" s="23">
        <v>0</v>
      </c>
      <c r="H196" s="23">
        <v>0</v>
      </c>
      <c r="I196" s="28">
        <f>F196+IF(D196&gt;0,G196*E196/D196,0)+IF(D196&gt;0,H196/D196,0)</f>
      </c>
      <c r="J196" s="35" t="str">
        <v>Carton</v>
      </c>
      <c r="K196" s="40">
        <v>30688</v>
      </c>
      <c r="L196" s="25">
        <f>I196*K196</f>
      </c>
      <c r="N196" s="35">
        <v>553778</v>
      </c>
      <c r="O196" s="40">
        <f>F196*D196+G196*E196+H196</f>
      </c>
    </row>
    <row r="197">
      <c r="A197" s="35" t="str">
        <v>Packaging</v>
      </c>
      <c r="B197" s="35" t="str">
        <v>SIA</v>
      </c>
      <c r="C197" s="39" t="str">
        <v>FUSION CUILLERE</v>
      </c>
      <c r="D197" s="40">
        <v>1000</v>
      </c>
      <c r="E197" s="40">
        <v>500</v>
      </c>
      <c r="F197" s="18">
        <v>0</v>
      </c>
      <c r="G197" s="18">
        <v>0</v>
      </c>
      <c r="H197" s="18">
        <v>0</v>
      </c>
      <c r="I197" s="27">
        <f>F197+IF(D197&gt;0,G197*E197/D197,0)+IF(D197&gt;0,H197/D197,0)</f>
      </c>
      <c r="J197" s="35" t="str">
        <v>Carton</v>
      </c>
      <c r="K197" s="40">
        <v>65641</v>
      </c>
      <c r="L197" s="20">
        <f>I197*K197</f>
      </c>
      <c r="N197" s="35">
        <v>539163</v>
      </c>
      <c r="O197" s="40">
        <f>F197*D197+G197*E197+H197</f>
      </c>
    </row>
    <row r="198">
      <c r="A198" s="35" t="str">
        <v>Packaging</v>
      </c>
      <c r="B198" s="35" t="str">
        <v>SIA</v>
      </c>
      <c r="C198" s="39" t="str">
        <v>FUSION CUILLERE BOIS</v>
      </c>
      <c r="D198" s="40">
        <v>2000</v>
      </c>
      <c r="E198" s="40">
        <v>100</v>
      </c>
      <c r="F198" s="23">
        <v>0</v>
      </c>
      <c r="G198" s="23">
        <v>0</v>
      </c>
      <c r="H198" s="23">
        <v>0</v>
      </c>
      <c r="I198" s="28">
        <f>F198+IF(D198&gt;0,G198*E198/D198,0)+IF(D198&gt;0,H198/D198,0)</f>
      </c>
      <c r="J198" s="35" t="str">
        <v>Carton</v>
      </c>
      <c r="K198" s="40">
        <v>61249</v>
      </c>
      <c r="L198" s="25">
        <f>I198*K198</f>
      </c>
      <c r="N198" s="35" t="str">
        <v>WS00001</v>
      </c>
      <c r="O198" s="40">
        <f>F198*D198+G198*E198+H198</f>
      </c>
    </row>
    <row r="199">
      <c r="A199" s="35" t="str">
        <v>Packaging</v>
      </c>
      <c r="B199" s="35" t="str">
        <v>SIA</v>
      </c>
      <c r="C199" s="39" t="str">
        <v>FUSION CUP</v>
      </c>
      <c r="D199" s="40">
        <v>1440</v>
      </c>
      <c r="E199" s="40">
        <v>72</v>
      </c>
      <c r="F199" s="18">
        <v>0</v>
      </c>
      <c r="G199" s="18">
        <v>0</v>
      </c>
      <c r="H199" s="18">
        <v>0</v>
      </c>
      <c r="I199" s="27">
        <f>F199+IF(D199&gt;0,G199*E199/D199,0)+IF(D199&gt;0,H199/D199,0)</f>
      </c>
      <c r="J199" s="35" t="str">
        <v>Carton</v>
      </c>
      <c r="K199" s="40">
        <v>39672</v>
      </c>
      <c r="L199" s="20">
        <f>I199*K199</f>
      </c>
      <c r="N199" s="35">
        <v>27404</v>
      </c>
      <c r="O199" s="40">
        <f>F199*D199+G199*E199+H199</f>
      </c>
    </row>
    <row r="200">
      <c r="A200" s="35" t="str">
        <v>Packaging</v>
      </c>
      <c r="B200" s="35" t="str">
        <v>SIA</v>
      </c>
      <c r="C200" s="39" t="str">
        <v>FUSION CUP CONWAY</v>
      </c>
      <c r="D200" s="40">
        <v>1000</v>
      </c>
      <c r="E200" s="40">
        <v>50</v>
      </c>
      <c r="F200" s="23">
        <v>0</v>
      </c>
      <c r="G200" s="23">
        <v>0</v>
      </c>
      <c r="H200" s="23">
        <v>0</v>
      </c>
      <c r="I200" s="28">
        <f>F200+IF(D200&gt;0,G200*E200/D200,0)+IF(D200&gt;0,H200/D200,0)</f>
      </c>
      <c r="J200" s="35" t="str">
        <v>Carton</v>
      </c>
      <c r="K200" s="40">
        <v>45546.57670425389</v>
      </c>
      <c r="L200" s="25">
        <f>I200*K200</f>
      </c>
      <c r="N200" s="35" t="str">
        <v>27404A</v>
      </c>
      <c r="O200" s="40">
        <f>F200*D200+G200*E200+H200</f>
      </c>
    </row>
    <row r="201">
      <c r="A201" s="35" t="str">
        <v>Packaging</v>
      </c>
      <c r="B201" s="35" t="str">
        <v>SIA</v>
      </c>
      <c r="C201" s="39" t="str">
        <v>GOBELET 25 CL</v>
      </c>
      <c r="D201" s="40">
        <v>2000</v>
      </c>
      <c r="E201" s="40">
        <v>90</v>
      </c>
      <c r="F201" s="18">
        <v>0</v>
      </c>
      <c r="G201" s="18">
        <v>0</v>
      </c>
      <c r="H201" s="18">
        <v>0</v>
      </c>
      <c r="I201" s="27">
        <f>F201+IF(D201&gt;0,G201*E201/D201,0)+IF(D201&gt;0,H201/D201,0)</f>
      </c>
      <c r="J201" s="35" t="str">
        <v>Carton</v>
      </c>
      <c r="K201" s="40">
        <v>52240</v>
      </c>
      <c r="L201" s="20">
        <f>I201*K201</f>
      </c>
      <c r="N201" s="35">
        <v>951509</v>
      </c>
      <c r="O201" s="40">
        <f>F201*D201+G201*E201+H201</f>
      </c>
    </row>
    <row r="202">
      <c r="A202" s="35" t="str">
        <v>Packaging</v>
      </c>
      <c r="B202" s="35" t="str">
        <v>SIA</v>
      </c>
      <c r="C202" s="39" t="str">
        <v>GOBELET 25 CL - Conway</v>
      </c>
      <c r="D202" s="40">
        <v>2000</v>
      </c>
      <c r="E202" s="40">
        <v>100</v>
      </c>
      <c r="F202" s="23">
        <v>0</v>
      </c>
      <c r="G202" s="23">
        <v>0</v>
      </c>
      <c r="H202" s="23">
        <v>0</v>
      </c>
      <c r="I202" s="28">
        <f>F202+IF(D202&gt;0,G202*E202/D202,0)+IF(D202&gt;0,H202/D202,0)</f>
      </c>
      <c r="J202" s="35" t="str">
        <v>Carton</v>
      </c>
      <c r="K202" s="40">
        <v>52240</v>
      </c>
      <c r="L202" s="25">
        <f>I202*K202</f>
      </c>
      <c r="N202" s="35">
        <v>818779</v>
      </c>
      <c r="O202" s="40">
        <f>F202*D202+G202*E202+H202</f>
      </c>
    </row>
    <row r="203">
      <c r="A203" s="35" t="str">
        <v>Packaging</v>
      </c>
      <c r="B203" s="35" t="str">
        <v>SIA</v>
      </c>
      <c r="C203" s="39" t="str">
        <v>GOBELET 40 CL</v>
      </c>
      <c r="D203" s="40">
        <v>1000</v>
      </c>
      <c r="E203" s="40">
        <v>50</v>
      </c>
      <c r="F203" s="18">
        <v>0</v>
      </c>
      <c r="G203" s="18">
        <v>0</v>
      </c>
      <c r="H203" s="18">
        <v>0</v>
      </c>
      <c r="I203" s="27">
        <f>F203+IF(D203&gt;0,G203*E203/D203,0)+IF(D203&gt;0,H203/D203,0)</f>
      </c>
      <c r="J203" s="35" t="str">
        <v>Carton</v>
      </c>
      <c r="K203" s="40">
        <v>38042</v>
      </c>
      <c r="L203" s="20">
        <f>I203*K203</f>
      </c>
      <c r="N203" s="35">
        <v>952119</v>
      </c>
      <c r="O203" s="40">
        <f>F203*D203+G203*E203+H203</f>
      </c>
    </row>
    <row r="204">
      <c r="A204" s="35" t="str">
        <v>Packaging</v>
      </c>
      <c r="B204" s="35" t="str">
        <v>SIA</v>
      </c>
      <c r="C204" s="39" t="str">
        <v>GOBELET 50 CL</v>
      </c>
      <c r="D204" s="40">
        <v>1000</v>
      </c>
      <c r="E204" s="40">
        <v>50</v>
      </c>
      <c r="F204" s="23">
        <v>0</v>
      </c>
      <c r="G204" s="23">
        <v>0</v>
      </c>
      <c r="H204" s="23">
        <v>0</v>
      </c>
      <c r="I204" s="28">
        <f>F204+IF(D204&gt;0,G204*E204/D204,0)+IF(D204&gt;0,H204/D204,0)</f>
      </c>
      <c r="J204" s="35" t="str">
        <v>Carton</v>
      </c>
      <c r="K204" s="40">
        <v>42377</v>
      </c>
      <c r="L204" s="25">
        <f>I204*K204</f>
      </c>
      <c r="N204" s="35">
        <v>952085</v>
      </c>
      <c r="O204" s="40">
        <f>F204*D204+G204*E204+H204</f>
      </c>
    </row>
    <row r="205">
      <c r="A205" s="35" t="str">
        <v>Packaging</v>
      </c>
      <c r="B205" s="35" t="str">
        <v>SIA</v>
      </c>
      <c r="C205" s="39" t="str">
        <v>JOUETS ENFANT</v>
      </c>
      <c r="D205" s="40">
        <v>200</v>
      </c>
      <c r="E205" s="40">
        <v>200</v>
      </c>
      <c r="F205" s="18">
        <v>0</v>
      </c>
      <c r="G205" s="18">
        <v>0</v>
      </c>
      <c r="H205" s="18">
        <v>0</v>
      </c>
      <c r="I205" s="27">
        <f>F205+IF(D205&gt;0,G205*E205/D205,0)+IF(D205&gt;0,H205/D205,0)</f>
      </c>
      <c r="J205" s="35" t="str">
        <v>Carton</v>
      </c>
      <c r="K205" s="40">
        <v>140695</v>
      </c>
      <c r="L205" s="20">
        <f>I205*K205</f>
      </c>
      <c r="N205" s="35" t="str">
        <v>JOUETMAO</v>
      </c>
      <c r="O205" s="40">
        <f>F205*D205+G205*E205+H205</f>
      </c>
    </row>
    <row r="206">
      <c r="A206" s="35" t="str">
        <v>Packaging</v>
      </c>
      <c r="B206" s="35" t="str">
        <v>SIA</v>
      </c>
      <c r="C206" s="39" t="str">
        <v>LIVRET DE JEUX</v>
      </c>
      <c r="D206" s="40">
        <v>600</v>
      </c>
      <c r="E206" s="40">
        <v>600</v>
      </c>
      <c r="F206" s="23">
        <v>0</v>
      </c>
      <c r="G206" s="23">
        <v>0</v>
      </c>
      <c r="H206" s="23">
        <v>0</v>
      </c>
      <c r="I206" s="28">
        <f>F206+IF(D206&gt;0,G206*E206/D206,0)+IF(D206&gt;0,H206/D206,0)</f>
      </c>
      <c r="J206" s="35" t="str">
        <v>Carton</v>
      </c>
      <c r="K206" s="40">
        <v>0</v>
      </c>
      <c r="L206" s="25">
        <f>I206*K206</f>
      </c>
      <c r="N206" s="35" t="str">
        <v>LDJ001</v>
      </c>
      <c r="O206" s="40">
        <f>F206*D206+G206*E206+H206</f>
      </c>
    </row>
    <row r="207">
      <c r="A207" s="35" t="str">
        <v>Packaging</v>
      </c>
      <c r="B207" s="35" t="str">
        <v>SIA</v>
      </c>
      <c r="C207" s="39" t="str">
        <v>Kit Couvert - Bois</v>
      </c>
      <c r="D207" s="40">
        <v>250</v>
      </c>
      <c r="E207" s="40">
        <v>250</v>
      </c>
      <c r="F207" s="18">
        <v>0</v>
      </c>
      <c r="G207" s="18">
        <v>0</v>
      </c>
      <c r="H207" s="18">
        <v>0</v>
      </c>
      <c r="I207" s="27">
        <f>F207+IF(D207&gt;0,G207*E207/D207,0)+IF(D207&gt;0,H207/D207,0)</f>
      </c>
      <c r="J207" s="35" t="str">
        <v>Unité</v>
      </c>
      <c r="K207" s="40">
        <v>0</v>
      </c>
      <c r="L207" s="20">
        <f>I207*K207</f>
      </c>
      <c r="N207" s="35" t="str">
        <v>WOODCS250</v>
      </c>
      <c r="O207" s="40">
        <f>F207*D207+G207*E207+H207</f>
      </c>
    </row>
    <row r="208">
      <c r="A208" s="35" t="str">
        <v>Packaging</v>
      </c>
      <c r="B208" s="35" t="str">
        <v>SIA</v>
      </c>
      <c r="C208" s="39" t="str">
        <v xml:space="preserve">Kit couvert BISKISHOP </v>
      </c>
      <c r="D208" s="40">
        <v>500</v>
      </c>
      <c r="E208" s="40">
        <v>100</v>
      </c>
      <c r="F208" s="23">
        <v>0</v>
      </c>
      <c r="G208" s="23">
        <v>0</v>
      </c>
      <c r="H208" s="23">
        <v>0</v>
      </c>
      <c r="I208" s="28">
        <f>F208+IF(D208&gt;0,G208*E208/D208,0)+IF(D208&gt;0,H208/D208,0)</f>
      </c>
      <c r="J208" s="35" t="str">
        <v>Carton</v>
      </c>
      <c r="K208" s="40">
        <v>52542.372881355936</v>
      </c>
      <c r="L208" s="25">
        <f>I208*K208</f>
      </c>
      <c r="N208" s="35" t="str">
        <v>7778A</v>
      </c>
      <c r="O208" s="40">
        <f>F208*D208+G208*E208+H208</f>
      </c>
    </row>
    <row r="209">
      <c r="A209" s="35" t="str">
        <v>Packaging</v>
      </c>
      <c r="B209" s="35" t="str">
        <v>SIA</v>
      </c>
      <c r="C209" s="39" t="str">
        <v>PAILLE MILKSHAKE (PAPIER)</v>
      </c>
      <c r="D209" s="40">
        <v>200</v>
      </c>
      <c r="E209" s="40">
        <v>200</v>
      </c>
      <c r="F209" s="18">
        <v>0</v>
      </c>
      <c r="G209" s="18">
        <v>0</v>
      </c>
      <c r="H209" s="18">
        <v>0</v>
      </c>
      <c r="I209" s="27">
        <f>F209+IF(D209&gt;0,G209*E209/D209,0)+IF(D209&gt;0,H209/D209,0)</f>
      </c>
      <c r="J209" s="35" t="str">
        <v>Pack de 200</v>
      </c>
      <c r="K209" s="40">
        <v>3200</v>
      </c>
      <c r="L209" s="20">
        <f>I209*K209</f>
      </c>
      <c r="N209" s="35" t="str">
        <v>28725PAP</v>
      </c>
      <c r="O209" s="40">
        <f>F209*D209+G209*E209+H209</f>
      </c>
    </row>
    <row r="210">
      <c r="A210" s="35" t="str">
        <v>Packaging</v>
      </c>
      <c r="B210" s="35" t="str">
        <v>SIA</v>
      </c>
      <c r="C210" s="39" t="str">
        <v>PAILLE SODAS (PAPIER)</v>
      </c>
      <c r="D210" s="40">
        <v>3500</v>
      </c>
      <c r="E210" s="40">
        <v>500</v>
      </c>
      <c r="F210" s="23">
        <v>0</v>
      </c>
      <c r="G210" s="23">
        <v>0</v>
      </c>
      <c r="H210" s="23">
        <v>0</v>
      </c>
      <c r="I210" s="28">
        <f>F210+IF(D210&gt;0,G210*E210/D210,0)+IF(D210&gt;0,H210/D210,0)</f>
      </c>
      <c r="J210" s="35" t="str">
        <v>Carton de 3500</v>
      </c>
      <c r="K210" s="40">
        <v>35000</v>
      </c>
      <c r="L210" s="25">
        <f>I210*K210</f>
      </c>
      <c r="N210" s="35" t="str">
        <v>760611PAP</v>
      </c>
      <c r="O210" s="40">
        <f>F210*D210+G210*E210+H210</f>
      </c>
    </row>
    <row r="211">
      <c r="A211" s="35" t="str">
        <v>Packaging</v>
      </c>
      <c r="B211" s="35" t="str">
        <v>SIA</v>
      </c>
      <c r="C211" s="39" t="str">
        <v>PETITE CUILLERE SACHET INDIVIDUEL - Local</v>
      </c>
      <c r="D211" s="40">
        <v>100</v>
      </c>
      <c r="E211" s="40">
        <v>100</v>
      </c>
      <c r="F211" s="18">
        <v>0</v>
      </c>
      <c r="G211" s="18">
        <v>0</v>
      </c>
      <c r="H211" s="18">
        <v>0</v>
      </c>
      <c r="I211" s="27">
        <f>F211+IF(D211&gt;0,G211*E211/D211,0)+IF(D211&gt;0,H211/D211,0)</f>
      </c>
      <c r="J211" s="35" t="str">
        <v>Unité</v>
      </c>
      <c r="K211" s="40">
        <v>1403</v>
      </c>
      <c r="L211" s="20">
        <f>I211*K211</f>
      </c>
      <c r="N211" s="35" t="str">
        <v>LOC492744</v>
      </c>
      <c r="O211" s="40">
        <f>F211*D211+G211*E211+H211</f>
      </c>
    </row>
    <row r="212">
      <c r="A212" s="35" t="str">
        <v>Packaging</v>
      </c>
      <c r="B212" s="35" t="str">
        <v>SIA</v>
      </c>
      <c r="C212" s="39" t="str">
        <v>Porte Gobelet</v>
      </c>
      <c r="D212" s="40">
        <v>480</v>
      </c>
      <c r="E212" s="40">
        <v>480</v>
      </c>
      <c r="F212" s="23">
        <v>0</v>
      </c>
      <c r="G212" s="23">
        <v>0</v>
      </c>
      <c r="H212" s="23">
        <v>0</v>
      </c>
      <c r="I212" s="28">
        <f>F212+IF(D212&gt;0,G212*E212/D212,0)+IF(D212&gt;0,H212/D212,0)</f>
      </c>
      <c r="J212" s="35" t="str">
        <v>Unité</v>
      </c>
      <c r="K212" s="40">
        <v>28576</v>
      </c>
      <c r="L212" s="25">
        <f>I212*K212</f>
      </c>
      <c r="N212" s="35">
        <v>818773</v>
      </c>
      <c r="O212" s="40">
        <f>F212*D212+G212*E212+H212</f>
      </c>
    </row>
    <row r="213">
      <c r="A213" s="35" t="str">
        <v>Packaging</v>
      </c>
      <c r="B213" s="35" t="str">
        <v>SIA</v>
      </c>
      <c r="C213" s="39" t="str">
        <v>Sac à emporter grand (250p)</v>
      </c>
      <c r="D213" s="40">
        <v>250</v>
      </c>
      <c r="E213" s="40">
        <v>250</v>
      </c>
      <c r="F213" s="18">
        <v>0</v>
      </c>
      <c r="G213" s="18">
        <v>0</v>
      </c>
      <c r="H213" s="18">
        <v>0</v>
      </c>
      <c r="I213" s="27">
        <f>F213+IF(D213&gt;0,G213*E213/D213,0)+IF(D213&gt;0,H213/D213,0)</f>
      </c>
      <c r="J213" s="35" t="str">
        <v>Carton</v>
      </c>
      <c r="K213" s="40">
        <v>25431</v>
      </c>
      <c r="L213" s="20">
        <f>I213*K213</f>
      </c>
      <c r="N213" s="35">
        <v>25072</v>
      </c>
      <c r="O213" s="40">
        <f>F213*D213+G213*E213+H213</f>
      </c>
    </row>
    <row r="214">
      <c r="A214" s="35" t="str">
        <v>Packaging</v>
      </c>
      <c r="B214" s="35" t="str">
        <v>SIA</v>
      </c>
      <c r="C214" s="39" t="str">
        <v>Sac à emporter moyen (1000p)</v>
      </c>
      <c r="D214" s="40">
        <v>1000</v>
      </c>
      <c r="E214" s="40">
        <v>1000</v>
      </c>
      <c r="F214" s="23">
        <v>0</v>
      </c>
      <c r="G214" s="23">
        <v>0</v>
      </c>
      <c r="H214" s="23">
        <v>0</v>
      </c>
      <c r="I214" s="28">
        <f>F214+IF(D214&gt;0,G214*E214/D214,0)+IF(D214&gt;0,H214/D214,0)</f>
      </c>
      <c r="J214" s="35" t="str">
        <v>Carton</v>
      </c>
      <c r="K214" s="40">
        <v>31211</v>
      </c>
      <c r="L214" s="25">
        <f>I214*K214</f>
      </c>
      <c r="N214" s="35">
        <v>998724</v>
      </c>
      <c r="O214" s="40">
        <f>F214*D214+G214*E214+H214</f>
      </c>
    </row>
    <row r="215">
      <c r="A215" s="35" t="str">
        <v>Packaging</v>
      </c>
      <c r="B215" s="35" t="str">
        <v>SIA</v>
      </c>
      <c r="C215" s="39" t="str">
        <v>Sac à emporter petit (1000p)</v>
      </c>
      <c r="D215" s="40">
        <v>1000</v>
      </c>
      <c r="E215" s="40">
        <v>1000</v>
      </c>
      <c r="F215" s="18">
        <v>0</v>
      </c>
      <c r="G215" s="18">
        <v>0</v>
      </c>
      <c r="H215" s="18">
        <v>0</v>
      </c>
      <c r="I215" s="27">
        <f>F215+IF(D215&gt;0,G215*E215/D215,0)+IF(D215&gt;0,H215/D215,0)</f>
      </c>
      <c r="J215" s="35" t="str">
        <v>Carton</v>
      </c>
      <c r="K215" s="40">
        <v>27809</v>
      </c>
      <c r="L215" s="20">
        <f>I215*K215</f>
      </c>
      <c r="N215" s="35">
        <v>998757</v>
      </c>
      <c r="O215" s="40">
        <f>F215*D215+G215*E215+H215</f>
      </c>
    </row>
    <row r="216">
      <c r="A216" s="35" t="str">
        <v>Packaging</v>
      </c>
      <c r="B216" s="35" t="str">
        <v>SIA</v>
      </c>
      <c r="C216" s="39" t="str">
        <v>SAC ENFANT</v>
      </c>
      <c r="D216" s="40">
        <v>400</v>
      </c>
      <c r="E216" s="40">
        <v>400</v>
      </c>
      <c r="F216" s="23">
        <v>0</v>
      </c>
      <c r="G216" s="23">
        <v>0</v>
      </c>
      <c r="H216" s="23">
        <v>0</v>
      </c>
      <c r="I216" s="28">
        <f>F216+IF(D216&gt;0,G216*E216/D216,0)+IF(D216&gt;0,H216/D216,0)</f>
      </c>
      <c r="J216" s="35" t="str">
        <v>Carton</v>
      </c>
      <c r="K216" s="40">
        <v>0</v>
      </c>
      <c r="L216" s="25">
        <f>I216*K216</f>
      </c>
      <c r="N216" s="35" t="str">
        <v>SCEFT400</v>
      </c>
      <c r="O216" s="40">
        <f>F216*D216+G216*E216+H216</f>
      </c>
    </row>
    <row r="217">
      <c r="A217" s="35" t="str">
        <v>Packaging</v>
      </c>
      <c r="B217" s="35" t="str">
        <v>SIA</v>
      </c>
      <c r="C217" s="39" t="str">
        <v>SAC ENFANT 1000</v>
      </c>
      <c r="D217" s="40">
        <v>1000</v>
      </c>
      <c r="E217" s="40">
        <v>1000</v>
      </c>
      <c r="F217" s="18">
        <v>0</v>
      </c>
      <c r="G217" s="18">
        <v>0</v>
      </c>
      <c r="H217" s="18">
        <v>0</v>
      </c>
      <c r="I217" s="27">
        <f>F217+IF(D217&gt;0,G217*E217/D217,0)+IF(D217&gt;0,H217/D217,0)</f>
      </c>
      <c r="J217" s="35" t="str">
        <v>Carton</v>
      </c>
      <c r="K217" s="40">
        <v>65000</v>
      </c>
      <c r="L217" s="20">
        <f>I217*K217</f>
      </c>
      <c r="N217" s="35" t="str">
        <v>SCEFT1000</v>
      </c>
      <c r="O217" s="40">
        <f>F217*D217+G217*E217+H217</f>
      </c>
    </row>
    <row r="218">
      <c r="A218" s="35" t="str">
        <v>Packaging</v>
      </c>
      <c r="B218" s="35" t="str">
        <v>SIA</v>
      </c>
      <c r="C218" s="39" t="str">
        <v>SACHET FRITES GRAND</v>
      </c>
      <c r="D218" s="40">
        <v>6000</v>
      </c>
      <c r="E218" s="40">
        <v>100</v>
      </c>
      <c r="F218" s="23">
        <v>0</v>
      </c>
      <c r="G218" s="23">
        <v>0</v>
      </c>
      <c r="H218" s="23">
        <v>0</v>
      </c>
      <c r="I218" s="28">
        <f>F218+IF(D218&gt;0,G218*E218/D218,0)+IF(D218&gt;0,H218/D218,0)</f>
      </c>
      <c r="J218" s="35" t="str">
        <v>Carton</v>
      </c>
      <c r="K218" s="40">
        <v>50000.00000000001</v>
      </c>
      <c r="L218" s="25">
        <f>I218*K218</f>
      </c>
      <c r="N218" s="35">
        <v>998740</v>
      </c>
      <c r="O218" s="40">
        <f>F218*D218+G218*E218+H218</f>
      </c>
    </row>
    <row r="219">
      <c r="A219" s="35" t="str">
        <v>Packaging</v>
      </c>
      <c r="B219" s="35" t="str">
        <v>SIA</v>
      </c>
      <c r="C219" s="39" t="str">
        <v>SACHET FRITES MOYEN</v>
      </c>
      <c r="D219" s="40">
        <v>4000</v>
      </c>
      <c r="E219" s="40">
        <v>100</v>
      </c>
      <c r="F219" s="18">
        <v>0</v>
      </c>
      <c r="G219" s="18">
        <v>0</v>
      </c>
      <c r="H219" s="18">
        <v>0</v>
      </c>
      <c r="I219" s="27">
        <f>F219+IF(D219&gt;0,G219*E219/D219,0)+IF(D219&gt;0,H219/D219,0)</f>
      </c>
      <c r="J219" s="35" t="str">
        <v>Carton</v>
      </c>
      <c r="K219" s="40">
        <v>25714</v>
      </c>
      <c r="L219" s="20">
        <f>I219*K219</f>
      </c>
      <c r="N219" s="35">
        <v>73101</v>
      </c>
      <c r="O219" s="40">
        <f>F219*D219+G219*E219+H219</f>
      </c>
    </row>
    <row r="220">
      <c r="A220" s="35" t="str">
        <v>Packaging</v>
      </c>
      <c r="B220" s="35" t="str">
        <v>SIA</v>
      </c>
      <c r="C220" s="39" t="str">
        <v>SACHET FRITES PETIT</v>
      </c>
      <c r="D220" s="40">
        <v>5000</v>
      </c>
      <c r="E220" s="40">
        <v>200</v>
      </c>
      <c r="F220" s="23">
        <v>0</v>
      </c>
      <c r="G220" s="23">
        <v>0</v>
      </c>
      <c r="H220" s="23">
        <v>0</v>
      </c>
      <c r="I220" s="28">
        <f>F220+IF(D220&gt;0,G220*E220/D220,0)+IF(D220&gt;0,H220/D220,0)</f>
      </c>
      <c r="J220" s="35" t="str">
        <v>Carton</v>
      </c>
      <c r="K220" s="40">
        <v>20670.56688932533</v>
      </c>
      <c r="L220" s="25">
        <f>I220*K220</f>
      </c>
      <c r="N220" s="35">
        <v>64472</v>
      </c>
      <c r="O220" s="40">
        <f>F220*D220+G220*E220+H220</f>
      </c>
    </row>
    <row r="221">
      <c r="A221" s="35" t="str">
        <v>Packaging</v>
      </c>
      <c r="B221" s="35" t="str">
        <v>SIA</v>
      </c>
      <c r="C221" s="39" t="str">
        <v>SACHET FRITES PETIT 4000</v>
      </c>
      <c r="D221" s="40">
        <v>4000</v>
      </c>
      <c r="E221" s="40">
        <v>0</v>
      </c>
      <c r="F221" s="18">
        <v>0</v>
      </c>
      <c r="G221" s="18">
        <v>0</v>
      </c>
      <c r="H221" s="18">
        <v>0</v>
      </c>
      <c r="I221" s="27">
        <f>F221+IF(D221&gt;0,G221*E221/D221,0)+IF(D221&gt;0,H221/D221,0)</f>
      </c>
      <c r="J221" s="35" t="str">
        <v>Carton</v>
      </c>
      <c r="K221" s="40">
        <v>20282</v>
      </c>
      <c r="L221" s="20">
        <f>I221*K221</f>
      </c>
      <c r="N221" s="35" t="str">
        <v>SFP4000</v>
      </c>
      <c r="O221" s="40">
        <f>F221*D221+G221*E221+H221</f>
      </c>
    </row>
    <row r="222">
      <c r="A222" s="35" t="str">
        <v>Packaging</v>
      </c>
      <c r="B222" s="35" t="str">
        <v>SIA</v>
      </c>
      <c r="C222" s="39" t="str">
        <v>SACHET SNACK GRAND</v>
      </c>
      <c r="D222" s="40">
        <v>3000</v>
      </c>
      <c r="E222" s="40">
        <v>100</v>
      </c>
      <c r="F222" s="23">
        <v>0</v>
      </c>
      <c r="G222" s="23">
        <v>0</v>
      </c>
      <c r="H222" s="23">
        <v>0</v>
      </c>
      <c r="I222" s="28">
        <f>F222+IF(D222&gt;0,G222*E222/D222,0)+IF(D222&gt;0,H222/D222,0)</f>
      </c>
      <c r="J222" s="35" t="str">
        <v>Carton</v>
      </c>
      <c r="K222" s="40">
        <v>32611</v>
      </c>
      <c r="L222" s="25">
        <f>I222*K222</f>
      </c>
      <c r="N222" s="35">
        <v>962076</v>
      </c>
      <c r="O222" s="40">
        <f>F222*D222+G222*E222+H222</f>
      </c>
    </row>
    <row r="223">
      <c r="A223" s="35" t="str">
        <v>Packaging</v>
      </c>
      <c r="B223" s="35" t="str">
        <v>SIA</v>
      </c>
      <c r="C223" s="39" t="str">
        <v>SACHET SNACK GRAND 3000</v>
      </c>
      <c r="D223" s="40">
        <v>3000</v>
      </c>
      <c r="E223" s="40">
        <v>100</v>
      </c>
      <c r="F223" s="18">
        <v>0</v>
      </c>
      <c r="G223" s="18">
        <v>0</v>
      </c>
      <c r="H223" s="18">
        <v>0</v>
      </c>
      <c r="I223" s="27">
        <f>F223+IF(D223&gt;0,G223*E223/D223,0)+IF(D223&gt;0,H223/D223,0)</f>
      </c>
      <c r="J223" s="35" t="str">
        <v>Carton</v>
      </c>
      <c r="K223" s="40">
        <v>32611</v>
      </c>
      <c r="L223" s="20">
        <f>I223*K223</f>
      </c>
      <c r="N223" s="35" t="str">
        <v>SSG3000</v>
      </c>
      <c r="O223" s="40">
        <f>F223*D223+G223*E223+H223</f>
      </c>
    </row>
    <row r="224">
      <c r="A224" s="35" t="str">
        <v>Packaging</v>
      </c>
      <c r="B224" s="35" t="str">
        <v>SIA</v>
      </c>
      <c r="C224" s="39" t="str">
        <v>SACHET SNACK MOYEN</v>
      </c>
      <c r="D224" s="40">
        <v>4000</v>
      </c>
      <c r="E224" s="40">
        <v>100</v>
      </c>
      <c r="F224" s="23">
        <v>0</v>
      </c>
      <c r="G224" s="23">
        <v>0</v>
      </c>
      <c r="H224" s="23">
        <v>0</v>
      </c>
      <c r="I224" s="28">
        <f>F224+IF(D224&gt;0,G224*E224/D224,0)+IF(D224&gt;0,H224/D224,0)</f>
      </c>
      <c r="J224" s="35" t="str">
        <v>Carton</v>
      </c>
      <c r="K224" s="40">
        <v>42266</v>
      </c>
      <c r="L224" s="25">
        <f>I224*K224</f>
      </c>
      <c r="N224" s="35">
        <v>962092</v>
      </c>
      <c r="O224" s="40">
        <f>F224*D224+G224*E224+H224</f>
      </c>
    </row>
    <row r="225">
      <c r="A225" s="35" t="str">
        <v>Packaging</v>
      </c>
      <c r="B225" s="35" t="str">
        <v>SIA</v>
      </c>
      <c r="C225" s="39" t="str">
        <v>SACHET FRITES - SIKO</v>
      </c>
      <c r="D225" s="40">
        <v>1</v>
      </c>
      <c r="E225" s="40">
        <v>100</v>
      </c>
      <c r="F225" s="18">
        <v>0</v>
      </c>
      <c r="G225" s="18">
        <v>0</v>
      </c>
      <c r="H225" s="18">
        <v>0</v>
      </c>
      <c r="I225" s="27">
        <f>F225+IF(D225&gt;0,G225*E225/D225,0)+IF(D225&gt;0,H225/D225,0)</f>
      </c>
      <c r="J225" s="35" t="str">
        <v>Inner</v>
      </c>
      <c r="K225" s="40">
        <v>24077.99650003751</v>
      </c>
      <c r="L225" s="20">
        <f>I225*K225</f>
      </c>
      <c r="N225" s="35" t="str">
        <v>73101SIKO</v>
      </c>
      <c r="O225" s="40">
        <f>F225*D225+G225*E225+H225</f>
      </c>
    </row>
    <row r="226">
      <c r="A226" s="35" t="str">
        <v>Packaging</v>
      </c>
      <c r="B226" s="35" t="str">
        <v>SIA</v>
      </c>
      <c r="C226" s="39" t="str">
        <v>SACHET SNACK MOYEN 2000</v>
      </c>
      <c r="D226" s="40">
        <v>2000</v>
      </c>
      <c r="E226" s="40">
        <v>0</v>
      </c>
      <c r="F226" s="23">
        <v>0</v>
      </c>
      <c r="G226" s="23">
        <v>0</v>
      </c>
      <c r="H226" s="23">
        <v>0</v>
      </c>
      <c r="I226" s="28">
        <f>F226+IF(D226&gt;0,G226*E226/D226,0)+IF(D226&gt;0,H226/D226,0)</f>
      </c>
      <c r="J226" s="35" t="str">
        <v>Carton</v>
      </c>
      <c r="K226" s="40">
        <v>16712.256073114164</v>
      </c>
      <c r="L226" s="25">
        <f>I226*K226</f>
      </c>
      <c r="N226" s="35" t="str">
        <v>SSM30700</v>
      </c>
      <c r="O226" s="40">
        <f>F226*D226+G226*E226+H226</f>
      </c>
    </row>
    <row r="227">
      <c r="A227" s="35" t="str">
        <v>Packaging</v>
      </c>
      <c r="B227" s="35" t="str">
        <v>SIA</v>
      </c>
      <c r="C227" s="39" t="str">
        <v>SACHET SNACK MOYEN 4000</v>
      </c>
      <c r="D227" s="40">
        <v>4000</v>
      </c>
      <c r="E227" s="40">
        <v>0</v>
      </c>
      <c r="F227" s="18">
        <v>0</v>
      </c>
      <c r="G227" s="18">
        <v>0</v>
      </c>
      <c r="H227" s="18">
        <v>0</v>
      </c>
      <c r="I227" s="27">
        <f>F227+IF(D227&gt;0,G227*E227/D227,0)+IF(D227&gt;0,H227/D227,0)</f>
      </c>
      <c r="J227" s="35" t="str">
        <v>Carton</v>
      </c>
      <c r="K227" s="40">
        <v>42266</v>
      </c>
      <c r="L227" s="20">
        <f>I227*K227</f>
      </c>
      <c r="N227" s="35" t="str">
        <v>SSM4000</v>
      </c>
      <c r="O227" s="40">
        <f>F227*D227+G227*E227+H227</f>
      </c>
    </row>
    <row r="228">
      <c r="A228" s="35" t="str">
        <v>Packaging</v>
      </c>
      <c r="B228" s="35" t="str">
        <v>SIA</v>
      </c>
      <c r="C228" s="39" t="str">
        <v xml:space="preserve">SAC KRAFT BRUN 25 x 30 x 13 </v>
      </c>
      <c r="D228" s="40">
        <v>800</v>
      </c>
      <c r="E228" s="40">
        <v>800</v>
      </c>
      <c r="F228" s="23">
        <v>0</v>
      </c>
      <c r="G228" s="23">
        <v>0</v>
      </c>
      <c r="H228" s="23">
        <v>0</v>
      </c>
      <c r="I228" s="28">
        <f>F228+IF(D228&gt;0,G228*E228/D228,0)+IF(D228&gt;0,H228/D228,0)</f>
      </c>
      <c r="J228" s="35" t="str">
        <v>Carton</v>
      </c>
      <c r="K228" s="40">
        <v>88000</v>
      </c>
      <c r="L228" s="25">
        <f>I228*K228</f>
      </c>
      <c r="N228" s="35" t="str">
        <v>KRAFT800</v>
      </c>
      <c r="O228" s="40">
        <f>F228*D228+G228*E228+H228</f>
      </c>
    </row>
    <row r="229">
      <c r="A229" s="35" t="str">
        <v>Packaging</v>
      </c>
      <c r="B229" s="35" t="str">
        <v>SIA</v>
      </c>
      <c r="C229" s="39" t="str">
        <v>SANDY PAPER CUP</v>
      </c>
      <c r="D229" s="40">
        <v>1750</v>
      </c>
      <c r="E229" s="40">
        <v>50</v>
      </c>
      <c r="F229" s="18">
        <v>0</v>
      </c>
      <c r="G229" s="18">
        <v>0</v>
      </c>
      <c r="H229" s="18">
        <v>0</v>
      </c>
      <c r="I229" s="27">
        <f>F229+IF(D229&gt;0,G229*E229/D229,0)+IF(D229&gt;0,H229/D229,0)</f>
      </c>
      <c r="J229" s="35" t="str">
        <v>Carton</v>
      </c>
      <c r="K229" s="40">
        <v>76553</v>
      </c>
      <c r="L229" s="20">
        <f>I229*K229</f>
      </c>
      <c r="N229" s="35" t="str">
        <v>SPC3F180286</v>
      </c>
      <c r="O229" s="40">
        <f>F229*D229+G229*E229+H229</f>
      </c>
    </row>
    <row r="230">
      <c r="A230" s="35" t="str">
        <v>Packaging</v>
      </c>
      <c r="B230" s="35" t="str">
        <v>SIA</v>
      </c>
      <c r="C230" s="39" t="str">
        <v>SERVIETTES INTERFOLIE</v>
      </c>
      <c r="D230" s="40">
        <v>4800</v>
      </c>
      <c r="E230" s="40">
        <v>200</v>
      </c>
      <c r="F230" s="23">
        <v>0</v>
      </c>
      <c r="G230" s="23">
        <v>0</v>
      </c>
      <c r="H230" s="23">
        <v>0</v>
      </c>
      <c r="I230" s="28">
        <f>F230+IF(D230&gt;0,G230*E230/D230,0)+IF(D230&gt;0,H230/D230,0)</f>
      </c>
      <c r="J230" s="35" t="str">
        <v>Carton</v>
      </c>
      <c r="K230" s="40">
        <v>11434.771493282955</v>
      </c>
      <c r="L230" s="25">
        <f>I230*K230</f>
      </c>
      <c r="N230" s="35" t="str">
        <v>PAP00087</v>
      </c>
      <c r="O230" s="40">
        <f>F230*D230+G230*E230+H230</f>
      </c>
    </row>
    <row r="231">
      <c r="A231" s="35" t="str">
        <v>Packaging</v>
      </c>
      <c r="B231" s="35" t="str">
        <v>SIA</v>
      </c>
      <c r="C231" s="39" t="str">
        <v>SERVIETTES PAPYRUS</v>
      </c>
      <c r="D231" s="40">
        <v>3600</v>
      </c>
      <c r="E231" s="40">
        <v>100</v>
      </c>
      <c r="F231" s="18">
        <v>0</v>
      </c>
      <c r="G231" s="18">
        <v>0</v>
      </c>
      <c r="H231" s="18">
        <v>0</v>
      </c>
      <c r="I231" s="27">
        <f>F231+IF(D231&gt;0,G231*E231/D231,0)+IF(D231&gt;0,H231/D231,0)</f>
      </c>
      <c r="J231" s="35" t="str">
        <v>Carton</v>
      </c>
      <c r="K231" s="40">
        <v>10030</v>
      </c>
      <c r="L231" s="20">
        <f>I231*K231</f>
      </c>
      <c r="N231" s="35" t="str">
        <v>SSTBHT0400</v>
      </c>
      <c r="O231" s="40">
        <f>F231*D231+G231*E231+H231</f>
      </c>
    </row>
    <row r="232">
      <c r="A232" s="35" t="str">
        <v>Packaging</v>
      </c>
      <c r="B232" s="35" t="str">
        <v>SIA</v>
      </c>
      <c r="C232" s="39" t="str">
        <v>SERVIETTES NANO</v>
      </c>
      <c r="D232" s="40">
        <v>900</v>
      </c>
      <c r="E232" s="40">
        <v>100</v>
      </c>
      <c r="F232" s="23">
        <v>0</v>
      </c>
      <c r="G232" s="23">
        <v>0</v>
      </c>
      <c r="H232" s="23">
        <v>0</v>
      </c>
      <c r="I232" s="28">
        <f>F232+IF(D232&gt;0,G232*E232/D232,0)+IF(D232&gt;0,H232/D232,0)</f>
      </c>
      <c r="J232" s="35" t="str">
        <v>Carton</v>
      </c>
      <c r="K232" s="40">
        <v>0</v>
      </c>
      <c r="L232" s="25">
        <f>I232*K232</f>
      </c>
      <c r="N232" s="35" t="str">
        <v>SERVNANO001</v>
      </c>
      <c r="O232" s="40">
        <f>F232*D232+G232*E232+H232</f>
      </c>
    </row>
    <row r="233">
      <c r="A233" s="35" t="str">
        <v>Packaging</v>
      </c>
      <c r="B233" s="35" t="str">
        <v>SIA</v>
      </c>
      <c r="C233" s="39" t="str">
        <v>SET A PLATEAU</v>
      </c>
      <c r="D233" s="40">
        <v>500</v>
      </c>
      <c r="E233" s="40">
        <v>500</v>
      </c>
      <c r="F233" s="18">
        <v>0</v>
      </c>
      <c r="G233" s="18">
        <v>0</v>
      </c>
      <c r="H233" s="18">
        <v>0</v>
      </c>
      <c r="I233" s="27">
        <f>F233+IF(D233&gt;0,G233*E233/D233,0)+IF(D233&gt;0,H233/D233,0)</f>
      </c>
      <c r="J233" s="35" t="str">
        <v>Pack de 500</v>
      </c>
      <c r="K233" s="40">
        <v>6500</v>
      </c>
      <c r="L233" s="20">
        <f>I233*K233</f>
      </c>
      <c r="N233" s="35" t="str">
        <v>SAP001</v>
      </c>
      <c r="O233" s="40">
        <f>F233*D233+G233*E233+H233</f>
      </c>
    </row>
    <row r="234">
      <c r="A234" s="35" t="str">
        <v>Packaging</v>
      </c>
      <c r="B234" s="35" t="str">
        <v>SIA</v>
      </c>
      <c r="C234" s="39" t="str">
        <v>SNACK BUCKET</v>
      </c>
      <c r="D234" s="40">
        <v>400</v>
      </c>
      <c r="E234" s="40">
        <v>400</v>
      </c>
      <c r="F234" s="23">
        <v>0</v>
      </c>
      <c r="G234" s="23">
        <v>0</v>
      </c>
      <c r="H234" s="23">
        <v>0</v>
      </c>
      <c r="I234" s="28">
        <f>F234+IF(D234&gt;0,G234*E234/D234,0)+IF(D234&gt;0,H234/D234,0)</f>
      </c>
      <c r="J234" s="35" t="str">
        <v>Carton</v>
      </c>
      <c r="K234" s="40">
        <v>0</v>
      </c>
      <c r="L234" s="25">
        <f>I234*K234</f>
      </c>
      <c r="N234" s="35" t="str">
        <v>SNBU001</v>
      </c>
      <c r="O234" s="40">
        <f>F234*D234+G234*E234+H234</f>
      </c>
    </row>
    <row r="235">
      <c r="A235" s="35" t="str">
        <v>Packaging</v>
      </c>
      <c r="B235" s="35" t="str">
        <v>SIA</v>
      </c>
      <c r="C235" s="39" t="str">
        <v>SNACK BUCKET NEW</v>
      </c>
      <c r="D235" s="40">
        <v>240</v>
      </c>
      <c r="E235" s="40">
        <v>240</v>
      </c>
      <c r="F235" s="18">
        <v>0</v>
      </c>
      <c r="G235" s="18">
        <v>0</v>
      </c>
      <c r="H235" s="18">
        <v>0</v>
      </c>
      <c r="I235" s="27">
        <f>F235+IF(D235&gt;0,G235*E235/D235,0)+IF(D235&gt;0,H235/D235,0)</f>
      </c>
      <c r="J235" s="35" t="str">
        <v>Carton</v>
      </c>
      <c r="K235" s="40">
        <v>0</v>
      </c>
      <c r="L235" s="20">
        <f>I235*K235</f>
      </c>
      <c r="N235" s="35" t="str">
        <v>SNBU002</v>
      </c>
      <c r="O235" s="40">
        <f>F235*D235+G235*E235+H235</f>
      </c>
    </row>
    <row r="236">
      <c r="A236" s="35" t="str">
        <v>Packaging</v>
      </c>
      <c r="B236" s="35" t="str">
        <v>SIA</v>
      </c>
      <c r="C236" s="39" t="str">
        <v>COUVERCLE SNACK BUCKET NEW</v>
      </c>
      <c r="D236" s="40">
        <v>240</v>
      </c>
      <c r="E236" s="40">
        <v>240</v>
      </c>
      <c r="F236" s="23">
        <v>0</v>
      </c>
      <c r="G236" s="23">
        <v>0</v>
      </c>
      <c r="H236" s="23">
        <v>0</v>
      </c>
      <c r="I236" s="28">
        <f>F236+IF(D236&gt;0,G236*E236/D236,0)+IF(D236&gt;0,H236/D236,0)</f>
      </c>
      <c r="J236" s="35" t="str">
        <v>Carton</v>
      </c>
      <c r="K236" s="40">
        <v>0</v>
      </c>
      <c r="L236" s="25">
        <f>I236*K236</f>
      </c>
      <c r="N236" s="35" t="str">
        <v>LID-SNBU002</v>
      </c>
      <c r="O236" s="40">
        <f>F236*D236+G236*E236+H236</f>
      </c>
    </row>
    <row r="237">
      <c r="A237" s="35" t="str">
        <v>Packaging</v>
      </c>
      <c r="B237" s="35" t="str">
        <v>SIA</v>
      </c>
      <c r="C237" s="39" t="str">
        <v>Sundae Cup</v>
      </c>
      <c r="D237" s="40">
        <v>1380</v>
      </c>
      <c r="E237" s="40">
        <v>60</v>
      </c>
      <c r="F237" s="18">
        <v>0</v>
      </c>
      <c r="G237" s="18">
        <v>0</v>
      </c>
      <c r="H237" s="18">
        <v>0</v>
      </c>
      <c r="I237" s="27">
        <f>F237+IF(D237&gt;0,G237*E237/D237,0)+IF(D237&gt;0,H237/D237,0)</f>
      </c>
      <c r="J237" s="35" t="str">
        <v>Carton</v>
      </c>
      <c r="K237" s="40">
        <v>0</v>
      </c>
      <c r="L237" s="20">
        <f>I237*K237</f>
      </c>
      <c r="N237" s="35">
        <v>52659</v>
      </c>
      <c r="O237" s="40">
        <f>F237*D237+G237*E237+H237</f>
      </c>
    </row>
    <row r="238">
      <c r="A238" s="35" t="str">
        <v>Packaging</v>
      </c>
      <c r="B238" s="35" t="str">
        <v>SIA</v>
      </c>
      <c r="C238" s="39" t="str">
        <v>TASSE CAFE 20 CL</v>
      </c>
      <c r="D238" s="40">
        <v>1250</v>
      </c>
      <c r="E238" s="40">
        <v>50</v>
      </c>
      <c r="F238" s="23">
        <v>0</v>
      </c>
      <c r="G238" s="23">
        <v>0</v>
      </c>
      <c r="H238" s="23">
        <v>0</v>
      </c>
      <c r="I238" s="28">
        <f>F238+IF(D238&gt;0,G238*E238/D238,0)+IF(D238&gt;0,H238/D238,0)</f>
      </c>
      <c r="J238" s="35" t="str">
        <v>Carton</v>
      </c>
      <c r="K238" s="40">
        <v>0</v>
      </c>
      <c r="L238" s="25">
        <f>I238*K238</f>
      </c>
      <c r="N238" s="35" t="str">
        <v>BK-TC 20CL</v>
      </c>
      <c r="O238" s="40">
        <f>F238*D238+G238*E238+H238</f>
      </c>
    </row>
    <row r="239">
      <c r="A239" s="35" t="str">
        <v>Packaging</v>
      </c>
      <c r="B239" s="35" t="str">
        <v>SIA</v>
      </c>
      <c r="C239" s="39" t="str">
        <v>TASSE CAFE 20CL CONWAY</v>
      </c>
      <c r="D239" s="40">
        <v>1050</v>
      </c>
      <c r="E239" s="40">
        <v>30</v>
      </c>
      <c r="F239" s="18">
        <v>0</v>
      </c>
      <c r="G239" s="18">
        <v>0</v>
      </c>
      <c r="H239" s="18">
        <v>0</v>
      </c>
      <c r="I239" s="27">
        <f>F239+IF(D239&gt;0,G239*E239/D239,0)+IF(D239&gt;0,H239/D239,0)</f>
      </c>
      <c r="J239" s="35" t="str">
        <v>Carton</v>
      </c>
      <c r="K239" s="40">
        <v>0</v>
      </c>
      <c r="L239" s="20">
        <f>I239*K239</f>
      </c>
      <c r="N239" s="35" t="str">
        <v>BK-TC 20CL B</v>
      </c>
      <c r="O239" s="40">
        <f>F239*D239+G239*E239+H239</f>
      </c>
    </row>
    <row r="240">
      <c r="A240" s="35" t="str">
        <v>Packaging</v>
      </c>
      <c r="B240" s="35" t="str">
        <v>SIA</v>
      </c>
      <c r="C240" s="39" t="str">
        <v>TASSE CAFE 30CL</v>
      </c>
      <c r="D240" s="40">
        <v>800</v>
      </c>
      <c r="E240" s="40">
        <v>40</v>
      </c>
      <c r="F240" s="23">
        <v>0</v>
      </c>
      <c r="G240" s="23">
        <v>0</v>
      </c>
      <c r="H240" s="23">
        <v>0</v>
      </c>
      <c r="I240" s="28">
        <f>F240+IF(D240&gt;0,G240*E240/D240,0)+IF(D240&gt;0,H240/D240,0)</f>
      </c>
      <c r="J240" s="35" t="str">
        <v>Carton</v>
      </c>
      <c r="K240" s="40">
        <v>0</v>
      </c>
      <c r="L240" s="25">
        <f>I240*K240</f>
      </c>
      <c r="N240" s="35">
        <v>11572</v>
      </c>
      <c r="O240" s="40">
        <f>F240*D240+G240*E240+H240</f>
      </c>
    </row>
    <row r="241">
      <c r="A241" s="35" t="str">
        <v>Packaging</v>
      </c>
      <c r="B241" s="35" t="str">
        <v>SIA</v>
      </c>
      <c r="C241" s="39" t="str">
        <v>Tasse expresso</v>
      </c>
      <c r="D241" s="40">
        <v>2000</v>
      </c>
      <c r="E241" s="40">
        <v>80</v>
      </c>
      <c r="F241" s="18">
        <v>0</v>
      </c>
      <c r="G241" s="18">
        <v>0</v>
      </c>
      <c r="H241" s="18">
        <v>0</v>
      </c>
      <c r="I241" s="27">
        <f>F241+IF(D241&gt;0,G241*E241/D241,0)+IF(D241&gt;0,H241/D241,0)</f>
      </c>
      <c r="J241" s="35" t="str">
        <v>Carton</v>
      </c>
      <c r="K241" s="40">
        <v>36734</v>
      </c>
      <c r="L241" s="20">
        <f>I241*K241</f>
      </c>
      <c r="N241" s="35">
        <v>957464</v>
      </c>
      <c r="O241" s="40">
        <f>F241*D241+G241*E241+H241</f>
      </c>
    </row>
    <row r="242">
      <c r="A242" s="35" t="str">
        <v>Packaging</v>
      </c>
      <c r="B242" s="35" t="str">
        <v>SIA</v>
      </c>
      <c r="C242" s="39" t="str">
        <v>Wrap Big King XL</v>
      </c>
      <c r="D242" s="40">
        <v>3000</v>
      </c>
      <c r="E242" s="40">
        <v>1000</v>
      </c>
      <c r="F242" s="23">
        <v>0</v>
      </c>
      <c r="G242" s="23">
        <v>0</v>
      </c>
      <c r="H242" s="23">
        <v>0</v>
      </c>
      <c r="I242" s="28">
        <f>F242+IF(D242&gt;0,G242*E242/D242,0)+IF(D242&gt;0,H242/D242,0)</f>
      </c>
      <c r="J242" s="35" t="str">
        <v>Carton</v>
      </c>
      <c r="K242" s="40">
        <v>42196</v>
      </c>
      <c r="L242" s="25">
        <f>I242*K242</f>
      </c>
      <c r="N242" s="35">
        <v>2803</v>
      </c>
      <c r="O242" s="40">
        <f>F242*D242+G242*E242+H242</f>
      </c>
    </row>
    <row r="243">
      <c r="A243" s="35" t="str">
        <v>Packaging</v>
      </c>
      <c r="B243" s="35" t="str">
        <v>SIA</v>
      </c>
      <c r="C243" s="39" t="str">
        <v>WRAP DBL CHEESE/SMALL SPEC</v>
      </c>
      <c r="D243" s="40">
        <v>5000</v>
      </c>
      <c r="E243" s="40">
        <v>1000</v>
      </c>
      <c r="F243" s="18">
        <v>0</v>
      </c>
      <c r="G243" s="18">
        <v>0</v>
      </c>
      <c r="H243" s="18">
        <v>0</v>
      </c>
      <c r="I243" s="27">
        <f>F243+IF(D243&gt;0,G243*E243/D243,0)+IF(D243&gt;0,H243/D243,0)</f>
      </c>
      <c r="J243" s="35" t="str">
        <v>Carton</v>
      </c>
      <c r="K243" s="40">
        <v>0</v>
      </c>
      <c r="L243" s="20">
        <f>I243*K243</f>
      </c>
      <c r="N243" s="35">
        <v>2761</v>
      </c>
      <c r="O243" s="40">
        <f>F243*D243+G243*E243+H243</f>
      </c>
    </row>
    <row r="244">
      <c r="A244" s="35" t="str">
        <v>Packaging</v>
      </c>
      <c r="B244" s="35" t="str">
        <v>SIA</v>
      </c>
      <c r="C244" s="39" t="str">
        <v>WRAP GOURMET</v>
      </c>
      <c r="D244" s="40">
        <v>2000</v>
      </c>
      <c r="E244" s="40">
        <v>1000</v>
      </c>
      <c r="F244" s="23">
        <v>0</v>
      </c>
      <c r="G244" s="23">
        <v>0</v>
      </c>
      <c r="H244" s="23">
        <v>0</v>
      </c>
      <c r="I244" s="28">
        <f>F244+IF(D244&gt;0,G244*E244/D244,0)+IF(D244&gt;0,H244/D244,0)</f>
      </c>
      <c r="J244" s="35" t="str">
        <v>Carton</v>
      </c>
      <c r="K244" s="40">
        <v>16550.86393800051</v>
      </c>
      <c r="L244" s="25">
        <f>I244*K244</f>
      </c>
      <c r="N244" s="35" t="str">
        <v>WRAPG2X1000</v>
      </c>
      <c r="O244" s="40">
        <f>F244*D244+G244*E244+H244</f>
      </c>
    </row>
    <row r="245">
      <c r="A245" s="35" t="str">
        <v>Packaging</v>
      </c>
      <c r="B245" s="35" t="str">
        <v>SIA</v>
      </c>
      <c r="C245" s="39" t="str">
        <v>WRAP HAMB/CHEESEBURGER</v>
      </c>
      <c r="D245" s="40">
        <v>6000</v>
      </c>
      <c r="E245" s="40">
        <v>1000</v>
      </c>
      <c r="F245" s="18">
        <v>0</v>
      </c>
      <c r="G245" s="18">
        <v>0</v>
      </c>
      <c r="H245" s="18">
        <v>0</v>
      </c>
      <c r="I245" s="27">
        <f>F245+IF(D245&gt;0,G245*E245/D245,0)+IF(D245&gt;0,H245/D245,0)</f>
      </c>
      <c r="J245" s="35" t="str">
        <v>Carton</v>
      </c>
      <c r="K245" s="40">
        <v>16754.260345687817</v>
      </c>
      <c r="L245" s="20">
        <f>I245*K245</f>
      </c>
      <c r="N245" s="35">
        <v>2787</v>
      </c>
      <c r="O245" s="40">
        <f>F245*D245+G245*E245+H245</f>
      </c>
    </row>
    <row r="246">
      <c r="A246" s="35" t="str">
        <v>Packaging</v>
      </c>
      <c r="B246" s="35" t="str">
        <v>SIA</v>
      </c>
      <c r="C246" s="39" t="str">
        <v>WRAP HAMB/CHEESEBURGER-5000</v>
      </c>
      <c r="D246" s="40">
        <v>5000</v>
      </c>
      <c r="E246" s="40">
        <v>1000</v>
      </c>
      <c r="F246" s="23">
        <v>0</v>
      </c>
      <c r="G246" s="23">
        <v>0</v>
      </c>
      <c r="H246" s="23">
        <v>0</v>
      </c>
      <c r="I246" s="28">
        <f>F246+IF(D246&gt;0,G246*E246/D246,0)+IF(D246&gt;0,H246/D246,0)</f>
      </c>
      <c r="J246" s="35" t="str">
        <v>Carton</v>
      </c>
      <c r="K246" s="40">
        <v>0</v>
      </c>
      <c r="L246" s="25">
        <f>I246*K246</f>
      </c>
      <c r="N246" s="35" t="str">
        <v>WHCB5000</v>
      </c>
      <c r="O246" s="40">
        <f>F246*D246+G246*E246+H246</f>
      </c>
    </row>
    <row r="247">
      <c r="A247" s="35" t="str">
        <v>Packaging</v>
      </c>
      <c r="B247" s="35" t="str">
        <v>SIA</v>
      </c>
      <c r="C247" s="39" t="str">
        <v>Wrap Long Chicken</v>
      </c>
      <c r="D247" s="40">
        <v>3000</v>
      </c>
      <c r="E247" s="40">
        <v>1000</v>
      </c>
      <c r="F247" s="18">
        <v>0</v>
      </c>
      <c r="G247" s="18">
        <v>0</v>
      </c>
      <c r="H247" s="18">
        <v>0</v>
      </c>
      <c r="I247" s="27">
        <f>F247+IF(D247&gt;0,G247*E247/D247,0)+IF(D247&gt;0,H247/D247,0)</f>
      </c>
      <c r="J247" s="35" t="str">
        <v>Carton</v>
      </c>
      <c r="K247" s="40">
        <v>0</v>
      </c>
      <c r="L247" s="20">
        <f>I247*K247</f>
      </c>
      <c r="N247" s="35">
        <v>960500</v>
      </c>
      <c r="O247" s="40">
        <f>F247*D247+G247*E247+H247</f>
      </c>
    </row>
    <row r="248">
      <c r="A248" s="35" t="str">
        <v>Packaging</v>
      </c>
      <c r="B248" s="35" t="str">
        <v>SIA</v>
      </c>
      <c r="C248" s="39" t="str">
        <v>WRAP MULTI PETIT 5000</v>
      </c>
      <c r="D248" s="40">
        <v>5000</v>
      </c>
      <c r="E248" s="40">
        <v>1000</v>
      </c>
      <c r="F248" s="23">
        <v>0</v>
      </c>
      <c r="G248" s="23">
        <v>0</v>
      </c>
      <c r="H248" s="23">
        <v>0</v>
      </c>
      <c r="I248" s="28">
        <f>F248+IF(D248&gt;0,G248*E248/D248,0)+IF(D248&gt;0,H248/D248,0)</f>
      </c>
      <c r="J248" s="35" t="str">
        <v>Carton</v>
      </c>
      <c r="K248" s="40">
        <v>54196</v>
      </c>
      <c r="L248" s="25">
        <f>I248*K248</f>
      </c>
      <c r="N248" s="35" t="str">
        <v>WRAPMP5000</v>
      </c>
      <c r="O248" s="40">
        <f>F248*D248+G248*E248+H248</f>
      </c>
    </row>
    <row r="249">
      <c r="A249" s="35" t="str">
        <v>Packaging</v>
      </c>
      <c r="B249" s="35" t="str">
        <v>SIA</v>
      </c>
      <c r="C249" s="39" t="str">
        <v>WRAP MULTI GRAND 3000</v>
      </c>
      <c r="D249" s="40">
        <v>3000</v>
      </c>
      <c r="E249" s="40">
        <v>1000</v>
      </c>
      <c r="F249" s="18">
        <v>0</v>
      </c>
      <c r="G249" s="18">
        <v>0</v>
      </c>
      <c r="H249" s="18">
        <v>0</v>
      </c>
      <c r="I249" s="27">
        <f>F249+IF(D249&gt;0,G249*E249/D249,0)+IF(D249&gt;0,H249/D249,0)</f>
      </c>
      <c r="J249" s="35" t="str">
        <v>Carton</v>
      </c>
      <c r="K249" s="40">
        <v>53163</v>
      </c>
      <c r="L249" s="20">
        <f>I249*K249</f>
      </c>
      <c r="N249" s="35" t="str">
        <v>WRAPMG3000</v>
      </c>
      <c r="O249" s="40">
        <f>F249*D249+G249*E249+H249</f>
      </c>
    </row>
    <row r="250">
      <c r="A250" s="35" t="str">
        <v>Packaging</v>
      </c>
      <c r="B250" s="35" t="str">
        <v>SIA</v>
      </c>
      <c r="C250" s="39" t="str">
        <v>WRAP MULTI GRAND</v>
      </c>
      <c r="D250" s="40">
        <v>2000</v>
      </c>
      <c r="E250" s="40">
        <v>1000</v>
      </c>
      <c r="F250" s="23">
        <v>0</v>
      </c>
      <c r="G250" s="23">
        <v>0</v>
      </c>
      <c r="H250" s="23">
        <v>0</v>
      </c>
      <c r="I250" s="28">
        <f>F250+IF(D250&gt;0,G250*E250/D250,0)+IF(D250&gt;0,H250/D250,0)</f>
      </c>
      <c r="J250" s="35" t="str">
        <v>Carton</v>
      </c>
      <c r="K250" s="40">
        <v>30468</v>
      </c>
      <c r="L250" s="25">
        <f>I250*K250</f>
      </c>
      <c r="N250" s="35" t="str">
        <v>WRAPMG2000</v>
      </c>
      <c r="O250" s="40">
        <f>F250*D250+G250*E250+H250</f>
      </c>
    </row>
    <row r="251">
      <c r="A251" s="35" t="str">
        <v>Packaging</v>
      </c>
      <c r="B251" s="35" t="str">
        <v>SIA</v>
      </c>
      <c r="C251" s="39" t="str">
        <v>Wrap Steakhouse</v>
      </c>
      <c r="D251" s="40">
        <v>2000</v>
      </c>
      <c r="E251" s="40">
        <v>1000</v>
      </c>
      <c r="F251" s="18">
        <v>0</v>
      </c>
      <c r="G251" s="18">
        <v>0</v>
      </c>
      <c r="H251" s="18">
        <v>0</v>
      </c>
      <c r="I251" s="27">
        <f>F251+IF(D251&gt;0,G251*E251/D251,0)+IF(D251&gt;0,H251/D251,0)</f>
      </c>
      <c r="J251" s="35" t="str">
        <v>Carton</v>
      </c>
      <c r="K251" s="40">
        <v>0</v>
      </c>
      <c r="L251" s="20">
        <f>I251*K251</f>
      </c>
      <c r="N251" s="35">
        <v>2758</v>
      </c>
      <c r="O251" s="40">
        <f>F251*D251+G251*E251+H251</f>
      </c>
    </row>
    <row r="252">
      <c r="A252" s="35" t="str">
        <v>Packaging</v>
      </c>
      <c r="B252" s="35" t="str">
        <v>SIA</v>
      </c>
      <c r="C252" s="39" t="str">
        <v>Wrap Tendercrisp</v>
      </c>
      <c r="D252" s="40">
        <v>2000</v>
      </c>
      <c r="E252" s="40">
        <v>1000</v>
      </c>
      <c r="F252" s="23">
        <v>0</v>
      </c>
      <c r="G252" s="23">
        <v>0</v>
      </c>
      <c r="H252" s="23">
        <v>0</v>
      </c>
      <c r="I252" s="28">
        <f>F252+IF(D252&gt;0,G252*E252/D252,0)+IF(D252&gt;0,H252/D252,0)</f>
      </c>
      <c r="J252" s="35" t="str">
        <v>Carton</v>
      </c>
      <c r="K252" s="40">
        <v>0</v>
      </c>
      <c r="L252" s="25">
        <f>I252*K252</f>
      </c>
      <c r="N252" s="35">
        <v>960484</v>
      </c>
      <c r="O252" s="40">
        <f>F252*D252+G252*E252+H252</f>
      </c>
    </row>
    <row r="253">
      <c r="A253" s="35" t="str">
        <v>Packaging</v>
      </c>
      <c r="B253" s="35" t="str">
        <v>SIA</v>
      </c>
      <c r="C253" s="39" t="str">
        <v>Wrap Whopper</v>
      </c>
      <c r="D253" s="40">
        <v>2000</v>
      </c>
      <c r="E253" s="40">
        <v>1000</v>
      </c>
      <c r="F253" s="18">
        <v>0</v>
      </c>
      <c r="G253" s="18">
        <v>0</v>
      </c>
      <c r="H253" s="18">
        <v>0</v>
      </c>
      <c r="I253" s="27">
        <f>F253+IF(D253&gt;0,G253*E253/D253,0)+IF(D253&gt;0,H253/D253,0)</f>
      </c>
      <c r="J253" s="35" t="str">
        <v>Carton</v>
      </c>
      <c r="K253" s="40">
        <v>36734</v>
      </c>
      <c r="L253" s="20">
        <f>I253*K253</f>
      </c>
      <c r="N253" s="35">
        <v>2829</v>
      </c>
      <c r="O253" s="40">
        <f>F253*D253+G253*E253+H253</f>
      </c>
    </row>
    <row r="254">
      <c r="A254" s="35" t="str">
        <v>Packaging</v>
      </c>
      <c r="B254" s="35" t="str">
        <v>SIA</v>
      </c>
      <c r="C254" s="39" t="str">
        <v>Wrap Whopper Jr</v>
      </c>
      <c r="D254" s="40">
        <v>5000</v>
      </c>
      <c r="E254" s="40">
        <v>1000</v>
      </c>
      <c r="F254" s="23">
        <v>0</v>
      </c>
      <c r="G254" s="23">
        <v>0</v>
      </c>
      <c r="H254" s="23">
        <v>0</v>
      </c>
      <c r="I254" s="28">
        <f>F254+IF(D254&gt;0,G254*E254/D254,0)+IF(D254&gt;0,H254/D254,0)</f>
      </c>
      <c r="J254" s="35" t="str">
        <v>Carton</v>
      </c>
      <c r="K254" s="40">
        <v>0</v>
      </c>
      <c r="L254" s="25">
        <f>I254*K254</f>
      </c>
      <c r="N254" s="35">
        <v>2811</v>
      </c>
      <c r="O254" s="40">
        <f>F254*D254+G254*E254+H254</f>
      </c>
    </row>
    <row r="255">
      <c r="A255" s="41" t="str">
        <v>Produits de Nettoyage</v>
      </c>
      <c r="B255" s="42" t="str">
        <v>SIA</v>
      </c>
      <c r="C255" s="43" t="str">
        <v>ACTIGEL</v>
      </c>
      <c r="D255" s="44">
        <v>6</v>
      </c>
      <c r="E255" s="44">
        <v>6</v>
      </c>
      <c r="F255" s="18">
        <v>0</v>
      </c>
      <c r="G255" s="18">
        <v>0</v>
      </c>
      <c r="H255" s="18">
        <v>0</v>
      </c>
      <c r="I255" s="27">
        <f>F255+IF(D255&gt;0,G255*E255/D255,0)+IF(D255&gt;0,H255/D255,0)</f>
      </c>
      <c r="J255" s="42" t="str">
        <v>Carton</v>
      </c>
      <c r="K255" s="44">
        <v>16213</v>
      </c>
      <c r="L255" s="20">
        <f>I255*K255</f>
      </c>
      <c r="N255" s="42">
        <v>1000147</v>
      </c>
      <c r="O255" s="44">
        <f>F255*D255+G255*E255+H255</f>
      </c>
    </row>
    <row r="256">
      <c r="A256" s="41" t="str">
        <v>Produits de Nettoyage</v>
      </c>
      <c r="B256" s="41" t="str">
        <v>SIA</v>
      </c>
      <c r="C256" s="45" t="str">
        <v>ANTIBACTERIAL HAND SOAP &amp; EPICARE</v>
      </c>
      <c r="D256" s="44">
        <v>12</v>
      </c>
      <c r="E256" s="44">
        <v>12</v>
      </c>
      <c r="F256" s="23">
        <v>0</v>
      </c>
      <c r="G256" s="23">
        <v>0</v>
      </c>
      <c r="H256" s="23">
        <v>0</v>
      </c>
      <c r="I256" s="28">
        <f>F256+IF(D256&gt;0,G256*E256/D256,0)+IF(D256&gt;0,H256/D256,0)</f>
      </c>
      <c r="J256" s="42" t="str">
        <v>Carton</v>
      </c>
      <c r="K256" s="44">
        <v>29510</v>
      </c>
      <c r="L256" s="25">
        <f>I256*K256</f>
      </c>
      <c r="N256" s="42">
        <v>1000501</v>
      </c>
      <c r="O256" s="44">
        <f>F256*D256+G256*E256+H256</f>
      </c>
    </row>
    <row r="257">
      <c r="A257" s="41" t="str">
        <v>Produits de Nettoyage</v>
      </c>
      <c r="B257" s="41" t="str">
        <v>SIA</v>
      </c>
      <c r="C257" s="45" t="str">
        <v>AROMIST REFILL</v>
      </c>
      <c r="D257" s="46">
        <v>4</v>
      </c>
      <c r="E257" s="44">
        <v>4</v>
      </c>
      <c r="F257" s="18">
        <v>0</v>
      </c>
      <c r="G257" s="18">
        <v>0</v>
      </c>
      <c r="H257" s="18">
        <v>0</v>
      </c>
      <c r="I257" s="27">
        <f>F257+IF(D257&gt;0,G257*E257/D257,0)+IF(D257&gt;0,H257/D257,0)</f>
      </c>
      <c r="J257" s="42" t="str">
        <v>Carton</v>
      </c>
      <c r="K257" s="44">
        <v>24531</v>
      </c>
      <c r="L257" s="20">
        <f>I257*K257</f>
      </c>
      <c r="N257" s="42">
        <v>1000651</v>
      </c>
      <c r="O257" s="44">
        <f>F257*D257+G257*E257+H257</f>
      </c>
    </row>
    <row r="258">
      <c r="A258" s="41" t="str">
        <v>Produits de Nettoyage</v>
      </c>
      <c r="B258" s="41" t="str">
        <v>SIA</v>
      </c>
      <c r="C258" s="45" t="str">
        <v>AROMIST STARTER KIT</v>
      </c>
      <c r="D258" s="46">
        <v>1</v>
      </c>
      <c r="E258" s="46">
        <v>0</v>
      </c>
      <c r="F258" s="23">
        <v>0</v>
      </c>
      <c r="G258" s="23">
        <v>0</v>
      </c>
      <c r="H258" s="23">
        <v>0</v>
      </c>
      <c r="I258" s="28">
        <f>F258+IF(D258&gt;0,G258*E258/D258,0)+IF(D258&gt;0,H258/D258,0)</f>
      </c>
      <c r="J258" s="41" t="str">
        <v>Carton</v>
      </c>
      <c r="K258" s="46">
        <v>20941</v>
      </c>
      <c r="L258" s="25">
        <f>I258*K258</f>
      </c>
      <c r="N258" s="41">
        <v>92214514</v>
      </c>
      <c r="O258" s="46">
        <f>F258*D258+G258*E258+H258</f>
      </c>
    </row>
    <row r="259">
      <c r="A259" s="41" t="str">
        <v>Produits de Nettoyage</v>
      </c>
      <c r="B259" s="41" t="str">
        <v>SIA</v>
      </c>
      <c r="C259" s="45" t="str">
        <v>AMH FOAM</v>
      </c>
      <c r="D259" s="46">
        <v>2</v>
      </c>
      <c r="E259" s="46">
        <v>2</v>
      </c>
      <c r="F259" s="18">
        <v>0</v>
      </c>
      <c r="G259" s="18">
        <v>0</v>
      </c>
      <c r="H259" s="18">
        <v>0</v>
      </c>
      <c r="I259" s="27">
        <f>F259+IF(D259&gt;0,G259*E259/D259,0)+IF(D259&gt;0,H259/D259,0)</f>
      </c>
      <c r="J259" s="41" t="str">
        <v>Carton</v>
      </c>
      <c r="K259" s="46">
        <v>57477</v>
      </c>
      <c r="L259" s="20">
        <f>I259*K259</f>
      </c>
      <c r="N259" s="41">
        <v>1000803</v>
      </c>
      <c r="O259" s="46">
        <f>F259*D259+G259*E259+H259</f>
      </c>
    </row>
    <row r="260">
      <c r="A260" s="41" t="str">
        <v>Produits de Nettoyage</v>
      </c>
      <c r="B260" s="41" t="str">
        <v>SIA</v>
      </c>
      <c r="C260" s="45" t="str">
        <v>BACTIGEL GEL 1 LITRE</v>
      </c>
      <c r="D260" s="46">
        <v>12</v>
      </c>
      <c r="E260" s="46">
        <v>12</v>
      </c>
      <c r="F260" s="23">
        <v>0</v>
      </c>
      <c r="G260" s="23">
        <v>0</v>
      </c>
      <c r="H260" s="23">
        <v>0</v>
      </c>
      <c r="I260" s="28">
        <f>F260+IF(D260&gt;0,G260*E260/D260,0)+IF(D260&gt;0,H260/D260,0)</f>
      </c>
      <c r="J260" s="41" t="str">
        <v>Carton</v>
      </c>
      <c r="K260" s="46">
        <v>1144</v>
      </c>
      <c r="L260" s="25">
        <f>I260*K260</f>
      </c>
      <c r="N260" s="41" t="str">
        <v>BACT1</v>
      </c>
      <c r="O260" s="46">
        <f>F260*D260+G260*E260+H260</f>
      </c>
    </row>
    <row r="261">
      <c r="A261" s="41" t="str">
        <v>Produits de Nettoyage</v>
      </c>
      <c r="B261" s="41" t="str">
        <v>SIA</v>
      </c>
      <c r="C261" s="45" t="str">
        <v>BALAIS - Bleu</v>
      </c>
      <c r="D261" s="46">
        <v>2</v>
      </c>
      <c r="E261" s="46">
        <v>2</v>
      </c>
      <c r="F261" s="18">
        <v>0</v>
      </c>
      <c r="G261" s="18">
        <v>0</v>
      </c>
      <c r="H261" s="18">
        <v>0</v>
      </c>
      <c r="I261" s="27">
        <f>F261+IF(D261&gt;0,G261*E261/D261,0)+IF(D261&gt;0,H261/D261,0)</f>
      </c>
      <c r="J261" s="41" t="str">
        <v>Carton</v>
      </c>
      <c r="K261" s="46">
        <v>22568</v>
      </c>
      <c r="L261" s="20">
        <f>I261*K261</f>
      </c>
      <c r="N261" s="41">
        <v>10025521</v>
      </c>
      <c r="O261" s="46">
        <f>F261*D261+G261*E261+H261</f>
      </c>
    </row>
    <row r="262">
      <c r="A262" s="41" t="str">
        <v>Produits de Nettoyage</v>
      </c>
      <c r="B262" s="41" t="str">
        <v>SIA</v>
      </c>
      <c r="C262" s="45" t="str">
        <v>BALAIS - Jaune</v>
      </c>
      <c r="D262" s="46">
        <v>2</v>
      </c>
      <c r="E262" s="46">
        <v>2</v>
      </c>
      <c r="F262" s="23">
        <v>0</v>
      </c>
      <c r="G262" s="23">
        <v>0</v>
      </c>
      <c r="H262" s="23">
        <v>0</v>
      </c>
      <c r="I262" s="28">
        <f>F262+IF(D262&gt;0,G262*E262/D262,0)+IF(D262&gt;0,H262/D262,0)</f>
      </c>
      <c r="J262" s="41" t="str">
        <v>Carton</v>
      </c>
      <c r="K262" s="46">
        <v>20081</v>
      </c>
      <c r="L262" s="25">
        <f>I262*K262</f>
      </c>
      <c r="N262" s="41">
        <v>10025519</v>
      </c>
      <c r="O262" s="46">
        <f>F262*D262+G262*E262+H262</f>
      </c>
    </row>
    <row r="263">
      <c r="A263" s="41" t="str">
        <v>Produits de Nettoyage</v>
      </c>
      <c r="B263" s="41" t="str">
        <v>SIA</v>
      </c>
      <c r="C263" s="45" t="str">
        <v>BALAIS - Rouge</v>
      </c>
      <c r="D263" s="46">
        <v>2</v>
      </c>
      <c r="E263" s="46">
        <v>2</v>
      </c>
      <c r="F263" s="18">
        <v>0</v>
      </c>
      <c r="G263" s="18">
        <v>0</v>
      </c>
      <c r="H263" s="18">
        <v>0</v>
      </c>
      <c r="I263" s="27">
        <f>F263+IF(D263&gt;0,G263*E263/D263,0)+IF(D263&gt;0,H263/D263,0)</f>
      </c>
      <c r="J263" s="41" t="str">
        <v>Carton</v>
      </c>
      <c r="K263" s="46">
        <v>23513</v>
      </c>
      <c r="L263" s="20">
        <f>I263*K263</f>
      </c>
      <c r="N263" s="41">
        <v>10025520</v>
      </c>
      <c r="O263" s="46">
        <f>F263*D263+G263*E263+H263</f>
      </c>
    </row>
    <row r="264">
      <c r="A264" s="41" t="str">
        <v>Produits de Nettoyage</v>
      </c>
      <c r="B264" s="41" t="str">
        <v>SIA</v>
      </c>
      <c r="C264" s="45" t="str">
        <v>BROSSE - Bleu</v>
      </c>
      <c r="D264" s="46">
        <v>2</v>
      </c>
      <c r="E264" s="46">
        <v>2</v>
      </c>
      <c r="F264" s="23">
        <v>0</v>
      </c>
      <c r="G264" s="23">
        <v>0</v>
      </c>
      <c r="H264" s="23">
        <v>0</v>
      </c>
      <c r="I264" s="28">
        <f>F264+IF(D264&gt;0,G264*E264/D264,0)+IF(D264&gt;0,H264/D264,0)</f>
      </c>
      <c r="J264" s="41" t="str">
        <v>Carton</v>
      </c>
      <c r="K264" s="46">
        <v>18454</v>
      </c>
      <c r="L264" s="25">
        <f>I264*K264</f>
      </c>
      <c r="N264" s="41">
        <v>10025498</v>
      </c>
      <c r="O264" s="46">
        <f>F264*D264+G264*E264+H264</f>
      </c>
    </row>
    <row r="265">
      <c r="A265" s="41" t="str">
        <v>Produits de Nettoyage</v>
      </c>
      <c r="B265" s="41" t="str">
        <v>SIA</v>
      </c>
      <c r="C265" s="45" t="str">
        <v>BROSSE - Jaune</v>
      </c>
      <c r="D265" s="46">
        <v>2</v>
      </c>
      <c r="E265" s="46">
        <v>2</v>
      </c>
      <c r="F265" s="18">
        <v>0</v>
      </c>
      <c r="G265" s="18">
        <v>0</v>
      </c>
      <c r="H265" s="18">
        <v>0</v>
      </c>
      <c r="I265" s="27">
        <f>F265+IF(D265&gt;0,G265*E265/D265,0)+IF(D265&gt;0,H265/D265,0)</f>
      </c>
      <c r="J265" s="41" t="str">
        <v>Carton</v>
      </c>
      <c r="K265" s="46">
        <v>27523</v>
      </c>
      <c r="L265" s="20">
        <f>I265*K265</f>
      </c>
      <c r="N265" s="41">
        <v>10034973</v>
      </c>
      <c r="O265" s="46">
        <f>F265*D265+G265*E265+H265</f>
      </c>
    </row>
    <row r="266">
      <c r="A266" s="41" t="str">
        <v>Produits de Nettoyage</v>
      </c>
      <c r="B266" s="41" t="str">
        <v>SIA</v>
      </c>
      <c r="C266" s="45" t="str">
        <v>BROSSE - Rouge</v>
      </c>
      <c r="D266" s="46">
        <v>2</v>
      </c>
      <c r="E266" s="46">
        <v>2</v>
      </c>
      <c r="F266" s="23">
        <v>0</v>
      </c>
      <c r="G266" s="23">
        <v>0</v>
      </c>
      <c r="H266" s="23">
        <v>0</v>
      </c>
      <c r="I266" s="28">
        <f>F266+IF(D266&gt;0,G266*E266/D266,0)+IF(D266&gt;0,H266/D266,0)</f>
      </c>
      <c r="J266" s="41" t="str">
        <v>Carton</v>
      </c>
      <c r="K266" s="46">
        <v>18857</v>
      </c>
      <c r="L266" s="25">
        <f>I266*K266</f>
      </c>
      <c r="N266" s="41">
        <v>10025500</v>
      </c>
      <c r="O266" s="46">
        <f>F266*D266+G266*E266+H266</f>
      </c>
    </row>
    <row r="267">
      <c r="A267" s="41" t="str">
        <v>Produits de Nettoyage</v>
      </c>
      <c r="B267" s="41" t="str">
        <v>SIA</v>
      </c>
      <c r="C267" s="45" t="str">
        <v>BROSSE BOUTEILLE KETCHUP</v>
      </c>
      <c r="D267" s="46">
        <v>10</v>
      </c>
      <c r="E267" s="46">
        <v>10</v>
      </c>
      <c r="F267" s="18">
        <v>0</v>
      </c>
      <c r="G267" s="18">
        <v>0</v>
      </c>
      <c r="H267" s="18">
        <v>0</v>
      </c>
      <c r="I267" s="27">
        <f>F267+IF(D267&gt;0,G267*E267/D267,0)+IF(D267&gt;0,H267/D267,0)</f>
      </c>
      <c r="J267" s="41" t="str">
        <v>Carton</v>
      </c>
      <c r="K267" s="46">
        <v>5807</v>
      </c>
      <c r="L267" s="20">
        <f>I267*K267</f>
      </c>
      <c r="N267" s="41">
        <v>10099670</v>
      </c>
      <c r="O267" s="46">
        <f>F267*D267+G267*E267+H267</f>
      </c>
    </row>
    <row r="268">
      <c r="A268" s="41" t="str">
        <v>Produits de Nettoyage</v>
      </c>
      <c r="B268" s="41" t="str">
        <v>SIA</v>
      </c>
      <c r="C268" s="45" t="str">
        <v>BROSSE A ONGLES</v>
      </c>
      <c r="D268" s="46">
        <v>20</v>
      </c>
      <c r="E268" s="46">
        <v>20</v>
      </c>
      <c r="F268" s="23">
        <v>0</v>
      </c>
      <c r="G268" s="23">
        <v>0</v>
      </c>
      <c r="H268" s="23">
        <v>0</v>
      </c>
      <c r="I268" s="28">
        <f>F268+IF(D268&gt;0,G268*E268/D268,0)+IF(D268&gt;0,H268/D268,0)</f>
      </c>
      <c r="J268" s="41" t="str">
        <v>Carton</v>
      </c>
      <c r="K268" s="46">
        <v>10524</v>
      </c>
      <c r="L268" s="25">
        <f>I268*K268</f>
      </c>
      <c r="N268" s="41">
        <v>992662</v>
      </c>
      <c r="O268" s="46">
        <f>F268*D268+G268*E268+H268</f>
      </c>
    </row>
    <row r="269">
      <c r="A269" s="41" t="str">
        <v>Produits de Nettoyage</v>
      </c>
      <c r="B269" s="41" t="str">
        <v>SIA</v>
      </c>
      <c r="C269" s="45" t="str">
        <v>DEGREASER</v>
      </c>
      <c r="D269" s="46">
        <v>4</v>
      </c>
      <c r="E269" s="46">
        <v>4</v>
      </c>
      <c r="F269" s="18">
        <v>0</v>
      </c>
      <c r="G269" s="18">
        <v>0</v>
      </c>
      <c r="H269" s="18">
        <v>0</v>
      </c>
      <c r="I269" s="27">
        <f>F269+IF(D269&gt;0,G269*E269/D269,0)+IF(D269&gt;0,H269/D269,0)</f>
      </c>
      <c r="J269" s="41" t="str">
        <v>Carton</v>
      </c>
      <c r="K269" s="46">
        <v>18723</v>
      </c>
      <c r="L269" s="20">
        <f>I269*K269</f>
      </c>
      <c r="N269" s="41">
        <v>1000620</v>
      </c>
      <c r="O269" s="46">
        <f>F269*D269+G269*E269+H269</f>
      </c>
    </row>
    <row r="270">
      <c r="A270" s="41" t="str">
        <v>Produits de Nettoyage</v>
      </c>
      <c r="B270" s="41" t="str">
        <v>SIA</v>
      </c>
      <c r="C270" s="45" t="str">
        <v>DELIMER</v>
      </c>
      <c r="D270" s="46">
        <v>48</v>
      </c>
      <c r="E270" s="46">
        <v>48</v>
      </c>
      <c r="F270" s="23">
        <v>0</v>
      </c>
      <c r="G270" s="23">
        <v>0</v>
      </c>
      <c r="H270" s="23">
        <v>0</v>
      </c>
      <c r="I270" s="28">
        <f>F270+IF(D270&gt;0,G270*E270/D270,0)+IF(D270&gt;0,H270/D270,0)</f>
      </c>
      <c r="J270" s="41" t="str">
        <v>Carton</v>
      </c>
      <c r="K270" s="46">
        <v>10758</v>
      </c>
      <c r="L270" s="25">
        <f>I270*K270</f>
      </c>
      <c r="N270" s="41">
        <v>1000254</v>
      </c>
      <c r="O270" s="46">
        <f>F270*D270+G270*E270+H270</f>
      </c>
    </row>
    <row r="271">
      <c r="A271" s="41" t="str">
        <v>Produits de Nettoyage</v>
      </c>
      <c r="B271" s="41" t="str">
        <v>SIA</v>
      </c>
      <c r="C271" s="45" t="str">
        <v xml:space="preserve">CHARLOTTES PROMASTER </v>
      </c>
      <c r="D271" s="46">
        <v>100</v>
      </c>
      <c r="E271" s="46">
        <v>100</v>
      </c>
      <c r="F271" s="18">
        <v>0</v>
      </c>
      <c r="G271" s="18">
        <v>0</v>
      </c>
      <c r="H271" s="18">
        <v>0</v>
      </c>
      <c r="I271" s="27">
        <f>F271+IF(D271&gt;0,G271*E271/D271,0)+IF(D271&gt;0,H271/D271,0)</f>
      </c>
      <c r="J271" s="41" t="str">
        <v>Pack de 100</v>
      </c>
      <c r="K271" s="46">
        <v>1700</v>
      </c>
      <c r="L271" s="20">
        <f>I271*K271</f>
      </c>
      <c r="N271" s="41" t="str">
        <v>Y01000030 P</v>
      </c>
      <c r="O271" s="46">
        <f>F271*D271+G271*E271+H271</f>
      </c>
    </row>
    <row r="272">
      <c r="A272" s="41" t="str">
        <v>Produits de Nettoyage</v>
      </c>
      <c r="B272" s="41" t="str">
        <v>SIA</v>
      </c>
      <c r="C272" s="45" t="str">
        <v>CHLORINE TEST STRIPS</v>
      </c>
      <c r="D272" s="46">
        <v>2</v>
      </c>
      <c r="E272" s="46">
        <v>2</v>
      </c>
      <c r="F272" s="23">
        <v>0</v>
      </c>
      <c r="G272" s="23">
        <v>0</v>
      </c>
      <c r="H272" s="23">
        <v>0</v>
      </c>
      <c r="I272" s="28">
        <f>F272+IF(D272&gt;0,G272*E272/D272,0)+IF(D272&gt;0,H272/D272,0)</f>
      </c>
      <c r="J272" s="41" t="str">
        <v>Carton</v>
      </c>
      <c r="K272" s="46">
        <v>6969</v>
      </c>
      <c r="L272" s="25">
        <f>I272*K272</f>
      </c>
      <c r="N272" s="41">
        <v>10021341</v>
      </c>
      <c r="O272" s="46">
        <f>F272*D272+G272*E272+H272</f>
      </c>
    </row>
    <row r="273">
      <c r="A273" s="41" t="str">
        <v>Produits de Nettoyage</v>
      </c>
      <c r="B273" s="41" t="str">
        <v>SIA</v>
      </c>
      <c r="C273" s="45" t="str">
        <v>CHLORINE TEST STRIPS NEW</v>
      </c>
      <c r="D273" s="46">
        <v>200</v>
      </c>
      <c r="E273" s="46">
        <v>200</v>
      </c>
      <c r="F273" s="18">
        <v>0</v>
      </c>
      <c r="G273" s="18">
        <v>0</v>
      </c>
      <c r="H273" s="18">
        <v>0</v>
      </c>
      <c r="I273" s="27">
        <f>F273+IF(D273&gt;0,G273*E273/D273,0)+IF(D273&gt;0,H273/D273,0)</f>
      </c>
      <c r="J273" s="41" t="str">
        <v>Carton</v>
      </c>
      <c r="K273" s="46">
        <v>3558</v>
      </c>
      <c r="L273" s="20">
        <f>I273*K273</f>
      </c>
      <c r="N273" s="41" t="str">
        <v>10021341NEW</v>
      </c>
      <c r="O273" s="46">
        <f>F273*D273+G273*E273+H273</f>
      </c>
    </row>
    <row r="274">
      <c r="A274" s="41" t="str">
        <v>Produits de Nettoyage</v>
      </c>
      <c r="B274" s="41" t="str">
        <v>SIA</v>
      </c>
      <c r="C274" s="45" t="str">
        <v>FREEZER/COOLER CLEANER</v>
      </c>
      <c r="D274" s="46">
        <v>2</v>
      </c>
      <c r="E274" s="46">
        <v>2</v>
      </c>
      <c r="F274" s="23">
        <v>0</v>
      </c>
      <c r="G274" s="23">
        <v>0</v>
      </c>
      <c r="H274" s="23">
        <v>0</v>
      </c>
      <c r="I274" s="28">
        <f>F274+IF(D274&gt;0,G274*E274/D274,0)+IF(D274&gt;0,H274/D274,0)</f>
      </c>
      <c r="J274" s="41" t="str">
        <v>Carton</v>
      </c>
      <c r="K274" s="46">
        <v>33518</v>
      </c>
      <c r="L274" s="25">
        <f>I274*K274</f>
      </c>
      <c r="N274" s="41">
        <v>1000428</v>
      </c>
      <c r="O274" s="46">
        <f>F274*D274+G274*E274+H274</f>
      </c>
    </row>
    <row r="275">
      <c r="A275" s="41" t="str">
        <v>Produits de Nettoyage</v>
      </c>
      <c r="B275" s="41" t="str">
        <v>SIA</v>
      </c>
      <c r="C275" s="45" t="str">
        <v>FRYER CLEANSER</v>
      </c>
      <c r="D275" s="46">
        <v>6</v>
      </c>
      <c r="E275" s="46">
        <v>6</v>
      </c>
      <c r="F275" s="18">
        <v>0</v>
      </c>
      <c r="G275" s="18">
        <v>0</v>
      </c>
      <c r="H275" s="18">
        <v>0</v>
      </c>
      <c r="I275" s="27">
        <f>F275+IF(D275&gt;0,G275*E275/D275,0)+IF(D275&gt;0,H275/D275,0)</f>
      </c>
      <c r="J275" s="41" t="str">
        <v>Carton</v>
      </c>
      <c r="K275" s="46">
        <v>11633</v>
      </c>
      <c r="L275" s="20">
        <f>I275*K275</f>
      </c>
      <c r="N275" s="41">
        <v>1000105</v>
      </c>
      <c r="O275" s="46">
        <f>F275*D275+G275*E275+H275</f>
      </c>
    </row>
    <row r="276">
      <c r="A276" s="41" t="str">
        <v>Produits de Nettoyage</v>
      </c>
      <c r="B276" s="41" t="str">
        <v>SIA</v>
      </c>
      <c r="C276" s="45" t="str">
        <v>GANTS NITRILE BLEU NON POUDRE - boite 100</v>
      </c>
      <c r="D276" s="46">
        <v>1</v>
      </c>
      <c r="E276" s="46">
        <v>100</v>
      </c>
      <c r="F276" s="23">
        <v>0</v>
      </c>
      <c r="G276" s="23">
        <v>0</v>
      </c>
      <c r="H276" s="23">
        <v>0</v>
      </c>
      <c r="I276" s="28">
        <f>F276+IF(D276&gt;0,G276*E276/D276,0)+IF(D276&gt;0,H276/D276,0)</f>
      </c>
      <c r="J276" s="41" t="str">
        <v>Boîte</v>
      </c>
      <c r="K276" s="46">
        <v>3178</v>
      </c>
      <c r="L276" s="25">
        <f>I276*K276</f>
      </c>
      <c r="N276" s="41" t="str">
        <v>GNBNP-100</v>
      </c>
      <c r="O276" s="46">
        <f>F276*D276+G276*E276+H276</f>
      </c>
    </row>
    <row r="277">
      <c r="A277" s="41" t="str">
        <v>Produits de Nettoyage</v>
      </c>
      <c r="B277" s="41" t="str">
        <v>SIA</v>
      </c>
      <c r="C277" s="45" t="str">
        <v>GANTS VINYL BLEU NON POUDRE - boite 100</v>
      </c>
      <c r="D277" s="46">
        <v>10</v>
      </c>
      <c r="E277" s="46">
        <v>100</v>
      </c>
      <c r="F277" s="18">
        <v>0</v>
      </c>
      <c r="G277" s="18">
        <v>0</v>
      </c>
      <c r="H277" s="18">
        <v>0</v>
      </c>
      <c r="I277" s="27">
        <f>F277+IF(D277&gt;0,G277*E277/D277,0)+IF(D277&gt;0,H277/D277,0)</f>
      </c>
      <c r="J277" s="41" t="str">
        <v>Boîte</v>
      </c>
      <c r="K277" s="46">
        <v>3902</v>
      </c>
      <c r="L277" s="20">
        <f>I277*K277</f>
      </c>
      <c r="N277" s="41">
        <v>1501040004</v>
      </c>
      <c r="O277" s="46">
        <f>F277*D277+G277*E277+H277</f>
      </c>
    </row>
    <row r="278">
      <c r="A278" s="41" t="str">
        <v>Produits de Nettoyage</v>
      </c>
      <c r="B278" s="41" t="str">
        <v>SIA</v>
      </c>
      <c r="C278" s="45" t="str">
        <v>GANTS SACHET PACK DE 100</v>
      </c>
      <c r="D278" s="46">
        <v>100</v>
      </c>
      <c r="E278" s="46">
        <v>100</v>
      </c>
      <c r="F278" s="23">
        <v>0</v>
      </c>
      <c r="G278" s="23">
        <v>0</v>
      </c>
      <c r="H278" s="23">
        <v>0</v>
      </c>
      <c r="I278" s="28">
        <f>F278+IF(D278&gt;0,G278*E278/D278,0)+IF(D278&gt;0,H278/D278,0)</f>
      </c>
      <c r="J278" s="41" t="str">
        <v>Inner de 100</v>
      </c>
      <c r="K278" s="46">
        <v>552</v>
      </c>
      <c r="L278" s="25">
        <f>I278*K278</f>
      </c>
      <c r="N278" s="41">
        <v>1501040002</v>
      </c>
      <c r="O278" s="46">
        <f>F278*D278+G278*E278+H278</f>
      </c>
    </row>
    <row r="279">
      <c r="A279" s="41" t="str">
        <v>Produits de Nettoyage</v>
      </c>
      <c r="B279" s="41" t="str">
        <v>SIA</v>
      </c>
      <c r="C279" s="45" t="str">
        <v>GANTS SACHET PACK DE 500</v>
      </c>
      <c r="D279" s="46">
        <v>20</v>
      </c>
      <c r="E279" s="46">
        <v>500</v>
      </c>
      <c r="F279" s="18">
        <v>0</v>
      </c>
      <c r="G279" s="18">
        <v>0</v>
      </c>
      <c r="H279" s="18">
        <v>0</v>
      </c>
      <c r="I279" s="27">
        <f>F279+IF(D279&gt;0,G279*E279/D279,0)+IF(D279&gt;0,H279/D279,0)</f>
      </c>
      <c r="J279" s="41" t="str">
        <v>Boite de 500</v>
      </c>
      <c r="K279" s="46">
        <v>5297</v>
      </c>
      <c r="L279" s="20">
        <f>I279*K279</f>
      </c>
      <c r="N279" s="41">
        <v>1501040005</v>
      </c>
      <c r="O279" s="46">
        <f>F279*D279+G279*E279+H279</f>
      </c>
    </row>
    <row r="280">
      <c r="A280" s="41" t="str">
        <v>Produits de Nettoyage</v>
      </c>
      <c r="B280" s="41" t="str">
        <v>SIA</v>
      </c>
      <c r="C280" s="45" t="str">
        <v>GLASS &amp; MULTISURFACE CLEANER</v>
      </c>
      <c r="D280" s="46">
        <v>4</v>
      </c>
      <c r="E280" s="46">
        <v>4</v>
      </c>
      <c r="F280" s="23">
        <v>0</v>
      </c>
      <c r="G280" s="23">
        <v>0</v>
      </c>
      <c r="H280" s="23">
        <v>0</v>
      </c>
      <c r="I280" s="28">
        <f>F280+IF(D280&gt;0,G280*E280/D280,0)+IF(D280&gt;0,H280/D280,0)</f>
      </c>
      <c r="J280" s="41" t="str">
        <v>Carton</v>
      </c>
      <c r="K280" s="46">
        <v>17505</v>
      </c>
      <c r="L280" s="25">
        <f>I280*K280</f>
      </c>
      <c r="N280" s="41">
        <v>1000583</v>
      </c>
      <c r="O280" s="46">
        <f>F280*D280+G280*E280+H280</f>
      </c>
    </row>
    <row r="281">
      <c r="A281" s="41" t="str">
        <v>Produits de Nettoyage</v>
      </c>
      <c r="B281" s="41" t="str">
        <v>SIA</v>
      </c>
      <c r="C281" s="45" t="str">
        <v>GRAFFITI REMOVER (PEP-EX)</v>
      </c>
      <c r="D281" s="46">
        <v>6</v>
      </c>
      <c r="E281" s="46">
        <v>6</v>
      </c>
      <c r="F281" s="18">
        <v>0</v>
      </c>
      <c r="G281" s="18">
        <v>0</v>
      </c>
      <c r="H281" s="18">
        <v>0</v>
      </c>
      <c r="I281" s="27">
        <f>F281+IF(D281&gt;0,G281*E281/D281,0)+IF(D281&gt;0,H281/D281,0)</f>
      </c>
      <c r="J281" s="41" t="str">
        <v>Carton</v>
      </c>
      <c r="K281" s="46">
        <v>27631</v>
      </c>
      <c r="L281" s="20">
        <f>I281*K281</f>
      </c>
      <c r="N281" s="41">
        <v>1000495</v>
      </c>
      <c r="O281" s="46">
        <f>F281*D281+G281*E281+H281</f>
      </c>
    </row>
    <row r="282">
      <c r="A282" s="41" t="str">
        <v>Produits de Nettoyage</v>
      </c>
      <c r="B282" s="41" t="str">
        <v>SIA</v>
      </c>
      <c r="C282" s="45" t="str">
        <v>HEAT ACTIVATED GRILL &amp; TOASTER CLEANER</v>
      </c>
      <c r="D282" s="46">
        <v>4</v>
      </c>
      <c r="E282" s="46">
        <v>4</v>
      </c>
      <c r="F282" s="23">
        <v>0</v>
      </c>
      <c r="G282" s="23">
        <v>0</v>
      </c>
      <c r="H282" s="23">
        <v>0</v>
      </c>
      <c r="I282" s="28">
        <f>F282+IF(D282&gt;0,G282*E282/D282,0)+IF(D282&gt;0,H282/D282,0)</f>
      </c>
      <c r="J282" s="41" t="str">
        <v>Carton</v>
      </c>
      <c r="K282" s="46">
        <v>19046</v>
      </c>
      <c r="L282" s="25">
        <f>I282*K282</f>
      </c>
      <c r="N282" s="41">
        <v>1000672</v>
      </c>
      <c r="O282" s="46">
        <f>F282*D282+G282*E282+H282</f>
      </c>
    </row>
    <row r="283">
      <c r="A283" s="41" t="str">
        <v>Produits de Nettoyage</v>
      </c>
      <c r="B283" s="41" t="str">
        <v>SIA</v>
      </c>
      <c r="C283" s="45" t="str">
        <v>HI TEMP BROILER - NO SCRATCH PAD</v>
      </c>
      <c r="D283" s="46">
        <v>18</v>
      </c>
      <c r="E283" s="46">
        <v>18</v>
      </c>
      <c r="F283" s="18">
        <v>0</v>
      </c>
      <c r="G283" s="18">
        <v>0</v>
      </c>
      <c r="H283" s="18">
        <v>0</v>
      </c>
      <c r="I283" s="27">
        <f>F283+IF(D283&gt;0,G283*E283/D283,0)+IF(D283&gt;0,H283/D283,0)</f>
      </c>
      <c r="J283" s="41" t="str">
        <v>Carton</v>
      </c>
      <c r="K283" s="46">
        <v>11320</v>
      </c>
      <c r="L283" s="20">
        <f>I283*K283</f>
      </c>
      <c r="N283" s="41">
        <v>10010286</v>
      </c>
      <c r="O283" s="46">
        <f>F283*D283+G283*E283+H283</f>
      </c>
    </row>
    <row r="284">
      <c r="A284" s="41" t="str">
        <v>Produits de Nettoyage</v>
      </c>
      <c r="B284" s="41" t="str">
        <v>SIA</v>
      </c>
      <c r="C284" s="45" t="str">
        <v>HI TEMP FRYER - PAD</v>
      </c>
      <c r="D284" s="46">
        <v>10</v>
      </c>
      <c r="E284" s="46">
        <v>10</v>
      </c>
      <c r="F284" s="23">
        <v>0</v>
      </c>
      <c r="G284" s="23">
        <v>0</v>
      </c>
      <c r="H284" s="23">
        <v>0</v>
      </c>
      <c r="I284" s="28">
        <f>F284+IF(D284&gt;0,G284*E284/D284,0)+IF(D284&gt;0,H284/D284,0)</f>
      </c>
      <c r="J284" s="41" t="str">
        <v>Carton</v>
      </c>
      <c r="K284" s="46">
        <v>15464</v>
      </c>
      <c r="L284" s="25">
        <f>I284*K284</f>
      </c>
      <c r="N284" s="41">
        <v>10017829</v>
      </c>
      <c r="O284" s="46">
        <f>F284*D284+G284*E284+H284</f>
      </c>
    </row>
    <row r="285">
      <c r="A285" s="41" t="str">
        <v>Produits de Nettoyage</v>
      </c>
      <c r="B285" s="41" t="str">
        <v>SIA</v>
      </c>
      <c r="C285" s="45" t="str">
        <v>SUPER CONTACT CLEANER</v>
      </c>
      <c r="D285" s="46">
        <v>4</v>
      </c>
      <c r="E285" s="46">
        <v>4</v>
      </c>
      <c r="F285" s="18">
        <v>0</v>
      </c>
      <c r="G285" s="18">
        <v>0</v>
      </c>
      <c r="H285" s="18">
        <v>0</v>
      </c>
      <c r="I285" s="27">
        <f>F285+IF(D285&gt;0,G285*E285/D285,0)+IF(D285&gt;0,H285/D285,0)</f>
      </c>
      <c r="J285" s="41" t="str">
        <v>Carton</v>
      </c>
      <c r="K285" s="46">
        <v>17252</v>
      </c>
      <c r="L285" s="20">
        <f>I285*K285</f>
      </c>
      <c r="N285" s="41">
        <v>1000827</v>
      </c>
      <c r="O285" s="46">
        <f>F285*D285+G285*E285+H285</f>
      </c>
    </row>
    <row r="286">
      <c r="A286" s="41" t="str">
        <v>Produits de Nettoyage</v>
      </c>
      <c r="B286" s="41" t="str">
        <v>SIA</v>
      </c>
      <c r="C286" s="45" t="str">
        <v>KOTE SOIL SHIELD</v>
      </c>
      <c r="D286" s="46">
        <v>6</v>
      </c>
      <c r="E286" s="46">
        <v>6</v>
      </c>
      <c r="F286" s="23">
        <v>0</v>
      </c>
      <c r="G286" s="23">
        <v>0</v>
      </c>
      <c r="H286" s="23">
        <v>0</v>
      </c>
      <c r="I286" s="28">
        <f>F286+IF(D286&gt;0,G286*E286/D286,0)+IF(D286&gt;0,H286/D286,0)</f>
      </c>
      <c r="J286" s="41" t="str">
        <v>Carton</v>
      </c>
      <c r="K286" s="46">
        <v>17605</v>
      </c>
      <c r="L286" s="25">
        <f>I286*K286</f>
      </c>
      <c r="N286" s="41">
        <v>1000061</v>
      </c>
      <c r="O286" s="46">
        <f>F286*D286+G286*E286+H286</f>
      </c>
    </row>
    <row r="287">
      <c r="A287" s="41" t="str">
        <v>Produits de Nettoyage</v>
      </c>
      <c r="B287" s="41" t="str">
        <v>SIA</v>
      </c>
      <c r="C287" s="45" t="str">
        <v>KAY POWER PAD</v>
      </c>
      <c r="D287" s="46">
        <v>12</v>
      </c>
      <c r="E287" s="46">
        <v>12</v>
      </c>
      <c r="F287" s="18">
        <v>0</v>
      </c>
      <c r="G287" s="18">
        <v>0</v>
      </c>
      <c r="H287" s="18">
        <v>0</v>
      </c>
      <c r="I287" s="27">
        <f>F287+IF(D287&gt;0,G287*E287/D287,0)+IF(D287&gt;0,H287/D287,0)</f>
      </c>
      <c r="J287" s="41" t="str">
        <v>Carton</v>
      </c>
      <c r="K287" s="46">
        <v>18425</v>
      </c>
      <c r="L287" s="20">
        <f>I287*K287</f>
      </c>
      <c r="N287" s="41">
        <v>92212986</v>
      </c>
      <c r="O287" s="46">
        <f>F287*D287+G287*E287+H287</f>
      </c>
    </row>
    <row r="288">
      <c r="A288" s="41" t="str">
        <v>Produits de Nettoyage</v>
      </c>
      <c r="B288" s="41" t="str">
        <v>SIA</v>
      </c>
      <c r="C288" s="45" t="str">
        <v>KAY 5</v>
      </c>
      <c r="D288" s="46">
        <v>200</v>
      </c>
      <c r="E288" s="46">
        <v>200</v>
      </c>
      <c r="F288" s="23">
        <v>0</v>
      </c>
      <c r="G288" s="23">
        <v>0</v>
      </c>
      <c r="H288" s="23">
        <v>0</v>
      </c>
      <c r="I288" s="28">
        <f>F288+IF(D288&gt;0,G288*E288/D288,0)+IF(D288&gt;0,H288/D288,0)</f>
      </c>
      <c r="J288" s="41" t="str">
        <v>Carton</v>
      </c>
      <c r="K288" s="46">
        <v>21512</v>
      </c>
      <c r="L288" s="25">
        <f>I288*K288</f>
      </c>
      <c r="N288" s="41">
        <v>1000235</v>
      </c>
      <c r="O288" s="46">
        <f>F288*D288+G288*E288+H288</f>
      </c>
    </row>
    <row r="289">
      <c r="A289" s="41" t="str">
        <v>Produits de Nettoyage</v>
      </c>
      <c r="B289" s="41" t="str">
        <v>SIA</v>
      </c>
      <c r="C289" s="45" t="str">
        <v>KAY-5 SANITIZER</v>
      </c>
      <c r="D289" s="46">
        <v>4</v>
      </c>
      <c r="E289" s="46">
        <v>60</v>
      </c>
      <c r="F289" s="18">
        <v>0</v>
      </c>
      <c r="G289" s="18">
        <v>0</v>
      </c>
      <c r="H289" s="18">
        <v>0</v>
      </c>
      <c r="I289" s="27">
        <f>F289+IF(D289&gt;0,G289*E289/D289,0)+IF(D289&gt;0,H289/D289,0)</f>
      </c>
      <c r="J289" s="41" t="str">
        <v>Carton</v>
      </c>
      <c r="K289" s="46">
        <v>22995</v>
      </c>
      <c r="L289" s="20">
        <f>I289*K289</f>
      </c>
      <c r="N289" s="41">
        <v>1000723</v>
      </c>
      <c r="O289" s="46">
        <f>F289*D289+G289*E289+H289</f>
      </c>
    </row>
    <row r="290">
      <c r="A290" s="41" t="str">
        <v>Produits de Nettoyage</v>
      </c>
      <c r="B290" s="41" t="str">
        <v>SIA</v>
      </c>
      <c r="C290" s="45" t="str">
        <v>LAVETTE - Bleu</v>
      </c>
      <c r="D290" s="46">
        <v>100</v>
      </c>
      <c r="E290" s="46">
        <v>10</v>
      </c>
      <c r="F290" s="23">
        <v>0</v>
      </c>
      <c r="G290" s="23">
        <v>0</v>
      </c>
      <c r="H290" s="23">
        <v>0</v>
      </c>
      <c r="I290" s="28">
        <f>F290+IF(D290&gt;0,G290*E290/D290,0)+IF(D290&gt;0,H290/D290,0)</f>
      </c>
      <c r="J290" s="41" t="str">
        <v>Carton</v>
      </c>
      <c r="K290" s="46">
        <v>10708</v>
      </c>
      <c r="L290" s="25">
        <f>I290*K290</f>
      </c>
      <c r="N290" s="41">
        <v>940372</v>
      </c>
      <c r="O290" s="46">
        <f>F290*D290+G290*E290+H290</f>
      </c>
    </row>
    <row r="291">
      <c r="A291" s="41" t="str">
        <v>Produits de Nettoyage</v>
      </c>
      <c r="B291" s="41" t="str">
        <v>SIA</v>
      </c>
      <c r="C291" s="45" t="str">
        <v>LAVETTE - Jaune</v>
      </c>
      <c r="D291" s="46">
        <v>100</v>
      </c>
      <c r="E291" s="46">
        <v>10</v>
      </c>
      <c r="F291" s="18">
        <v>0</v>
      </c>
      <c r="G291" s="18">
        <v>0</v>
      </c>
      <c r="H291" s="18">
        <v>0</v>
      </c>
      <c r="I291" s="27">
        <f>F291+IF(D291&gt;0,G291*E291/D291,0)+IF(D291&gt;0,H291/D291,0)</f>
      </c>
      <c r="J291" s="41" t="str">
        <v>Carton</v>
      </c>
      <c r="K291" s="46">
        <v>11600</v>
      </c>
      <c r="L291" s="20">
        <f>I291*K291</f>
      </c>
      <c r="N291" s="41">
        <v>940374</v>
      </c>
      <c r="O291" s="46">
        <f>F291*D291+G291*E291+H291</f>
      </c>
    </row>
    <row r="292">
      <c r="A292" s="41" t="str">
        <v>Produits de Nettoyage</v>
      </c>
      <c r="B292" s="41" t="str">
        <v>SIA</v>
      </c>
      <c r="C292" s="45" t="str">
        <v>LAVETTE - Rouge</v>
      </c>
      <c r="D292" s="46">
        <v>100</v>
      </c>
      <c r="E292" s="46">
        <v>10</v>
      </c>
      <c r="F292" s="23">
        <v>0</v>
      </c>
      <c r="G292" s="23">
        <v>0</v>
      </c>
      <c r="H292" s="23">
        <v>0</v>
      </c>
      <c r="I292" s="28">
        <f>F292+IF(D292&gt;0,G292*E292/D292,0)+IF(D292&gt;0,H292/D292,0)</f>
      </c>
      <c r="J292" s="41" t="str">
        <v>Carton</v>
      </c>
      <c r="K292" s="46">
        <v>10886</v>
      </c>
      <c r="L292" s="25">
        <f>I292*K292</f>
      </c>
      <c r="N292" s="41">
        <v>940371</v>
      </c>
      <c r="O292" s="46">
        <f>F292*D292+G292*E292+H292</f>
      </c>
    </row>
    <row r="293">
      <c r="A293" s="41" t="str">
        <v>Produits de Nettoyage</v>
      </c>
      <c r="B293" s="41" t="str">
        <v>SIA</v>
      </c>
      <c r="C293" s="45" t="str">
        <v>LAVETTE - Vert</v>
      </c>
      <c r="D293" s="46">
        <v>100</v>
      </c>
      <c r="E293" s="46">
        <v>10</v>
      </c>
      <c r="F293" s="18">
        <v>0</v>
      </c>
      <c r="G293" s="18">
        <v>0</v>
      </c>
      <c r="H293" s="18">
        <v>0</v>
      </c>
      <c r="I293" s="27">
        <f>F293+IF(D293&gt;0,G293*E293/D293,0)+IF(D293&gt;0,H293/D293,0)</f>
      </c>
      <c r="J293" s="41" t="str">
        <v>Carton</v>
      </c>
      <c r="K293" s="46">
        <v>11397</v>
      </c>
      <c r="L293" s="20">
        <f>I293*K293</f>
      </c>
      <c r="N293" s="41">
        <v>940373</v>
      </c>
      <c r="O293" s="46">
        <f>F293*D293+G293*E293+H293</f>
      </c>
    </row>
    <row r="294">
      <c r="A294" s="41" t="str">
        <v>Produits de Nettoyage</v>
      </c>
      <c r="B294" s="41" t="str">
        <v>SIA</v>
      </c>
      <c r="C294" s="45" t="str">
        <v>MULTIPURPOSE CONCENTRATE</v>
      </c>
      <c r="D294" s="46">
        <v>1</v>
      </c>
      <c r="E294" s="46">
        <v>0</v>
      </c>
      <c r="F294" s="23">
        <v>0</v>
      </c>
      <c r="G294" s="23">
        <v>0</v>
      </c>
      <c r="H294" s="23">
        <v>0</v>
      </c>
      <c r="I294" s="28">
        <f>F294+IF(D294&gt;0,G294*E294/D294,0)+IF(D294&gt;0,H294/D294,0)</f>
      </c>
      <c r="J294" s="41" t="str">
        <v>Bidon de 10 L</v>
      </c>
      <c r="K294" s="46">
        <v>14323</v>
      </c>
      <c r="L294" s="25">
        <f>I294*K294</f>
      </c>
      <c r="N294" s="41">
        <v>1000231</v>
      </c>
      <c r="O294" s="46">
        <f>F294*D294+G294*E294+H294</f>
      </c>
    </row>
    <row r="295">
      <c r="A295" s="41" t="str">
        <v>Produits de Nettoyage</v>
      </c>
      <c r="B295" s="41" t="str">
        <v>SIA</v>
      </c>
      <c r="C295" s="45" t="str">
        <v>ORION SOFT CARE PLUS PURE</v>
      </c>
      <c r="D295" s="46">
        <v>2</v>
      </c>
      <c r="E295" s="46">
        <v>2</v>
      </c>
      <c r="F295" s="18">
        <v>0</v>
      </c>
      <c r="G295" s="18">
        <v>0</v>
      </c>
      <c r="H295" s="18">
        <v>0</v>
      </c>
      <c r="I295" s="27">
        <f>F295+IF(D295&gt;0,G295*E295/D295,0)+IF(D295&gt;0,H295/D295,0)</f>
      </c>
      <c r="J295" s="41" t="str">
        <v>Carton</v>
      </c>
      <c r="K295" s="46">
        <v>38339</v>
      </c>
      <c r="L295" s="20">
        <f>I295*K295</f>
      </c>
      <c r="N295" s="41">
        <v>70023852</v>
      </c>
      <c r="O295" s="46">
        <f>F295*D295+G295*E295+H295</f>
      </c>
    </row>
    <row r="296">
      <c r="A296" s="41" t="str">
        <v>Produits de Nettoyage</v>
      </c>
      <c r="B296" s="41" t="str">
        <v>SIA</v>
      </c>
      <c r="C296" s="45" t="str">
        <v>OVEN CLEANER</v>
      </c>
      <c r="D296" s="46">
        <v>6</v>
      </c>
      <c r="E296" s="46">
        <v>6</v>
      </c>
      <c r="F296" s="23">
        <v>0</v>
      </c>
      <c r="G296" s="23">
        <v>0</v>
      </c>
      <c r="H296" s="23">
        <v>0</v>
      </c>
      <c r="I296" s="28">
        <f>F296+IF(D296&gt;0,G296*E296/D296,0)+IF(D296&gt;0,H296/D296,0)</f>
      </c>
      <c r="J296" s="41" t="str">
        <v>Carton</v>
      </c>
      <c r="K296" s="46">
        <v>25141</v>
      </c>
      <c r="L296" s="25">
        <f>I296*K296</f>
      </c>
      <c r="N296" s="41">
        <v>1000646</v>
      </c>
      <c r="O296" s="46">
        <f>F296*D296+G296*E296+H296</f>
      </c>
    </row>
    <row r="297">
      <c r="A297" s="41" t="str">
        <v>Produits de Nettoyage</v>
      </c>
      <c r="B297" s="41" t="str">
        <v>SIA</v>
      </c>
      <c r="C297" s="45" t="str">
        <v>PAPIER TOILETTE JUMBO (18 ROULEAUX)</v>
      </c>
      <c r="D297" s="46">
        <v>18</v>
      </c>
      <c r="E297" s="46">
        <v>18</v>
      </c>
      <c r="F297" s="18">
        <v>0</v>
      </c>
      <c r="G297" s="18">
        <v>0</v>
      </c>
      <c r="H297" s="18">
        <v>0</v>
      </c>
      <c r="I297" s="27">
        <f>F297+IF(D297&gt;0,G297*E297/D297,0)+IF(D297&gt;0,H297/D297,0)</f>
      </c>
      <c r="J297" s="41" t="str">
        <v>Pack de 18</v>
      </c>
      <c r="K297" s="46">
        <v>18305</v>
      </c>
      <c r="L297" s="20">
        <f>I297*K297</f>
      </c>
      <c r="N297" s="41" t="str">
        <v>PAP00075</v>
      </c>
      <c r="O297" s="46">
        <f>F297*D297+G297*E297+H297</f>
      </c>
    </row>
    <row r="298">
      <c r="A298" s="41" t="str">
        <v>Produits de Nettoyage</v>
      </c>
      <c r="B298" s="41" t="str">
        <v>SIA</v>
      </c>
      <c r="C298" s="45" t="str">
        <v>QUARRY TILE FLOOR CLEANER</v>
      </c>
      <c r="D298" s="46">
        <v>120</v>
      </c>
      <c r="E298" s="46">
        <v>120</v>
      </c>
      <c r="F298" s="23">
        <v>0</v>
      </c>
      <c r="G298" s="23">
        <v>0</v>
      </c>
      <c r="H298" s="23">
        <v>0</v>
      </c>
      <c r="I298" s="28">
        <f>F298+IF(D298&gt;0,G298*E298/D298,0)+IF(D298&gt;0,H298/D298,0)</f>
      </c>
      <c r="J298" s="41" t="str">
        <v>Carton</v>
      </c>
      <c r="K298" s="46">
        <v>19904</v>
      </c>
      <c r="L298" s="25">
        <f>I298*K298</f>
      </c>
      <c r="N298" s="41">
        <v>1000236</v>
      </c>
      <c r="O298" s="46">
        <f>F298*D298+G298*E298+H298</f>
      </c>
    </row>
    <row r="299">
      <c r="A299" s="41" t="str">
        <v>Produits de Nettoyage</v>
      </c>
      <c r="B299" s="41" t="str">
        <v>SIA</v>
      </c>
      <c r="C299" s="45" t="str">
        <v>RACLETTE - Rouge</v>
      </c>
      <c r="D299" s="46">
        <v>2</v>
      </c>
      <c r="E299" s="46">
        <v>2</v>
      </c>
      <c r="F299" s="18">
        <v>0</v>
      </c>
      <c r="G299" s="18">
        <v>0</v>
      </c>
      <c r="H299" s="18">
        <v>0</v>
      </c>
      <c r="I299" s="27">
        <f>F299+IF(D299&gt;0,G299*E299/D299,0)+IF(D299&gt;0,H299/D299,0)</f>
      </c>
      <c r="J299" s="41" t="str">
        <v>Carton</v>
      </c>
      <c r="K299" s="46">
        <v>27894</v>
      </c>
      <c r="L299" s="20">
        <f>I299*K299</f>
      </c>
      <c r="N299" s="41">
        <v>10025531</v>
      </c>
      <c r="O299" s="46">
        <f>F299*D299+G299*E299+H299</f>
      </c>
    </row>
    <row r="300">
      <c r="A300" s="41" t="str">
        <v>Produits de Nettoyage</v>
      </c>
      <c r="B300" s="41" t="str">
        <v>SIA</v>
      </c>
      <c r="C300" s="45" t="str">
        <v>RACLETTE - Bleu</v>
      </c>
      <c r="D300" s="46">
        <v>2</v>
      </c>
      <c r="E300" s="46">
        <v>2</v>
      </c>
      <c r="F300" s="23">
        <v>0</v>
      </c>
      <c r="G300" s="23">
        <v>0</v>
      </c>
      <c r="H300" s="23">
        <v>0</v>
      </c>
      <c r="I300" s="28">
        <f>F300+IF(D300&gt;0,G300*E300/D300,0)+IF(D300&gt;0,H300/D300,0)</f>
      </c>
      <c r="J300" s="41" t="str">
        <v>Carton</v>
      </c>
      <c r="K300" s="46">
        <v>27894</v>
      </c>
      <c r="L300" s="25">
        <f>I300*K300</f>
      </c>
      <c r="N300" s="41">
        <v>10025532</v>
      </c>
      <c r="O300" s="46">
        <f>F300*D300+G300*E300+H300</f>
      </c>
    </row>
    <row r="301">
      <c r="A301" s="41" t="str">
        <v>Produits de Nettoyage</v>
      </c>
      <c r="B301" s="41" t="str">
        <v>SIA</v>
      </c>
      <c r="C301" s="45" t="str">
        <v>RESTROOM CLEANER</v>
      </c>
      <c r="D301" s="46">
        <v>6</v>
      </c>
      <c r="E301" s="46">
        <v>6</v>
      </c>
      <c r="F301" s="18">
        <v>0</v>
      </c>
      <c r="G301" s="18">
        <v>0</v>
      </c>
      <c r="H301" s="18">
        <v>0</v>
      </c>
      <c r="I301" s="27">
        <f>F301+IF(D301&gt;0,G301*E301/D301,0)+IF(D301&gt;0,H301/D301,0)</f>
      </c>
      <c r="J301" s="41" t="str">
        <v>Carton</v>
      </c>
      <c r="K301" s="46">
        <v>23074</v>
      </c>
      <c r="L301" s="20">
        <f>I301*K301</f>
      </c>
      <c r="N301" s="41">
        <v>1000638</v>
      </c>
      <c r="O301" s="46">
        <f>F301*D301+G301*E301+H301</f>
      </c>
    </row>
    <row r="302">
      <c r="A302" s="41" t="str">
        <v>Produits de Nettoyage</v>
      </c>
      <c r="B302" s="41" t="str">
        <v>SIA</v>
      </c>
      <c r="C302" s="45" t="str">
        <v>ROULEAU ADVANCED</v>
      </c>
      <c r="D302" s="46">
        <v>6</v>
      </c>
      <c r="E302" s="46">
        <v>6</v>
      </c>
      <c r="F302" s="23">
        <v>0</v>
      </c>
      <c r="G302" s="23">
        <v>0</v>
      </c>
      <c r="H302" s="23">
        <v>0</v>
      </c>
      <c r="I302" s="28">
        <f>F302+IF(D302&gt;0,G302*E302/D302,0)+IF(D302&gt;0,H302/D302,0)</f>
      </c>
      <c r="J302" s="41" t="str">
        <v>PACK</v>
      </c>
      <c r="K302" s="46">
        <v>36000</v>
      </c>
      <c r="L302" s="25">
        <f>I302*K302</f>
      </c>
      <c r="N302" s="41" t="str">
        <v>SESTIM0800</v>
      </c>
      <c r="O302" s="46">
        <f>F302*D302+G302*E302+H302</f>
      </c>
    </row>
    <row r="303">
      <c r="A303" s="41" t="str">
        <v>Produits de Nettoyage</v>
      </c>
      <c r="B303" s="41" t="str">
        <v>SIA</v>
      </c>
      <c r="C303" s="45" t="str">
        <v>ROULEAU ESSUIE TOUT</v>
      </c>
      <c r="D303" s="46">
        <v>6</v>
      </c>
      <c r="E303" s="46">
        <v>6</v>
      </c>
      <c r="F303" s="18">
        <v>0</v>
      </c>
      <c r="G303" s="18">
        <v>0</v>
      </c>
      <c r="H303" s="18">
        <v>0</v>
      </c>
      <c r="I303" s="27">
        <f>F303+IF(D303&gt;0,G303*E303/D303,0)+IF(D303&gt;0,H303/D303,0)</f>
      </c>
      <c r="J303" s="41" t="str">
        <v>Unité</v>
      </c>
      <c r="K303" s="46">
        <v>13600</v>
      </c>
      <c r="L303" s="20">
        <f>I303*K303</f>
      </c>
      <c r="N303" s="41" t="str">
        <v>PAP00129</v>
      </c>
      <c r="O303" s="46">
        <f>F303*D303+G303*E303+H303</f>
      </c>
    </row>
    <row r="304">
      <c r="A304" s="41" t="str">
        <v>Produits de Nettoyage</v>
      </c>
      <c r="B304" s="41" t="str">
        <v>SIA</v>
      </c>
      <c r="C304" s="45" t="str">
        <v>ROULEAU ESSUIE TOUT - NANO</v>
      </c>
      <c r="D304" s="46">
        <v>6</v>
      </c>
      <c r="E304" s="46">
        <v>6</v>
      </c>
      <c r="F304" s="23">
        <v>0</v>
      </c>
      <c r="G304" s="23">
        <v>0</v>
      </c>
      <c r="H304" s="23">
        <v>0</v>
      </c>
      <c r="I304" s="28">
        <f>F304+IF(D304&gt;0,G304*E304/D304,0)+IF(D304&gt;0,H304/D304,0)</f>
      </c>
      <c r="J304" s="41" t="str">
        <v>PACK</v>
      </c>
      <c r="K304" s="46">
        <v>9322</v>
      </c>
      <c r="L304" s="25">
        <f>I304*K304</f>
      </c>
      <c r="N304" s="41" t="str">
        <v>PAP001NANO</v>
      </c>
      <c r="O304" s="46">
        <f>F304*D304+G304*E304+H304</f>
      </c>
    </row>
    <row r="305">
      <c r="A305" s="41" t="str">
        <v>Produits de Nettoyage</v>
      </c>
      <c r="B305" s="41" t="str">
        <v>SIA</v>
      </c>
      <c r="C305" s="45" t="str">
        <v>ROULEAU ESSUIE TOUT - 1*3</v>
      </c>
      <c r="D305" s="46">
        <v>3</v>
      </c>
      <c r="E305" s="46">
        <v>3</v>
      </c>
      <c r="F305" s="18">
        <v>0</v>
      </c>
      <c r="G305" s="18">
        <v>0</v>
      </c>
      <c r="H305" s="18">
        <v>0</v>
      </c>
      <c r="I305" s="27">
        <f>F305+IF(D305&gt;0,G305*E305/D305,0)+IF(D305&gt;0,H305/D305,0)</f>
      </c>
      <c r="J305" s="41" t="str">
        <v>Pack de 03</v>
      </c>
      <c r="K305" s="46">
        <v>7379</v>
      </c>
      <c r="L305" s="20">
        <f>I305*K305</f>
      </c>
      <c r="N305" s="41" t="str">
        <v>PAP00130</v>
      </c>
      <c r="O305" s="46">
        <f>F305*D305+G305*E305+H305</f>
      </c>
    </row>
    <row r="306">
      <c r="A306" s="41" t="str">
        <v>Produits de Nettoyage</v>
      </c>
      <c r="B306" s="41" t="str">
        <v>SIA</v>
      </c>
      <c r="C306" s="45" t="str">
        <v>ROULEAU PH SMARTON 1*1</v>
      </c>
      <c r="D306" s="46">
        <v>1</v>
      </c>
      <c r="E306" s="46">
        <v>0</v>
      </c>
      <c r="F306" s="23">
        <v>0</v>
      </c>
      <c r="G306" s="23">
        <v>0</v>
      </c>
      <c r="H306" s="23">
        <v>0</v>
      </c>
      <c r="I306" s="28">
        <f>F306+IF(D306&gt;0,G306*E306/D306,0)+IF(D306&gt;0,H306/D306,0)</f>
      </c>
      <c r="J306" s="41" t="str">
        <v>Unité</v>
      </c>
      <c r="K306" s="46">
        <v>2850</v>
      </c>
      <c r="L306" s="25">
        <f>I306*K306</f>
      </c>
      <c r="N306" s="41" t="str">
        <v>SESTIM0050</v>
      </c>
      <c r="O306" s="46">
        <f>F306*D306+G306*E306+H306</f>
      </c>
    </row>
    <row r="307">
      <c r="A307" s="41" t="str">
        <v>Produits de Nettoyage</v>
      </c>
      <c r="B307" s="41" t="str">
        <v>SIA</v>
      </c>
      <c r="C307" s="45" t="str">
        <v>ROOM CARE ECO</v>
      </c>
      <c r="D307" s="46">
        <v>6</v>
      </c>
      <c r="E307" s="46">
        <v>6</v>
      </c>
      <c r="F307" s="18">
        <v>0</v>
      </c>
      <c r="G307" s="18">
        <v>0</v>
      </c>
      <c r="H307" s="18">
        <v>0</v>
      </c>
      <c r="I307" s="27">
        <f>F307+IF(D307&gt;0,G307*E307/D307,0)+IF(D307&gt;0,H307/D307,0)</f>
      </c>
      <c r="J307" s="41" t="str">
        <v>6 X 1L / carton</v>
      </c>
      <c r="K307" s="46">
        <v>18457</v>
      </c>
      <c r="L307" s="20">
        <f>I307*K307</f>
      </c>
      <c r="N307" s="41" t="str">
        <v xml:space="preserve"> rom2025</v>
      </c>
      <c r="O307" s="46">
        <f>F307*D307+G307*E307+H307</f>
      </c>
    </row>
    <row r="308">
      <c r="A308" s="41" t="str">
        <v>Produits de Nettoyage</v>
      </c>
      <c r="B308" s="41" t="str">
        <v>SIA</v>
      </c>
      <c r="C308" s="45" t="str">
        <v>SAC POUBELLE - GM - Transparent</v>
      </c>
      <c r="D308" s="46">
        <v>50</v>
      </c>
      <c r="E308" s="46">
        <v>50</v>
      </c>
      <c r="F308" s="23">
        <v>0</v>
      </c>
      <c r="G308" s="23">
        <v>0</v>
      </c>
      <c r="H308" s="23">
        <v>0</v>
      </c>
      <c r="I308" s="28">
        <f>F308+IF(D308&gt;0,G308*E308/D308,0)+IF(D308&gt;0,H308/D308,0)</f>
      </c>
      <c r="J308" s="41" t="str">
        <v>Pack de 50</v>
      </c>
      <c r="K308" s="46">
        <v>7550</v>
      </c>
      <c r="L308" s="25">
        <f>I308*K308</f>
      </c>
      <c r="N308" s="41" t="str">
        <v>SAC60*100T</v>
      </c>
      <c r="O308" s="46">
        <f>F308*D308+G308*E308+H308</f>
      </c>
    </row>
    <row r="309">
      <c r="A309" s="41" t="str">
        <v>Produits de Nettoyage</v>
      </c>
      <c r="B309" s="41" t="str">
        <v>SIA</v>
      </c>
      <c r="C309" s="45" t="str">
        <v>SAC POUBELLE - PM - Transparent</v>
      </c>
      <c r="D309" s="46">
        <v>250</v>
      </c>
      <c r="E309" s="46">
        <v>250</v>
      </c>
      <c r="F309" s="18">
        <v>0</v>
      </c>
      <c r="G309" s="18">
        <v>0</v>
      </c>
      <c r="H309" s="18">
        <v>0</v>
      </c>
      <c r="I309" s="27">
        <f>F309+IF(D309&gt;0,G309*E309/D309,0)+IF(D309&gt;0,H309/D309,0)</f>
      </c>
      <c r="J309" s="41" t="str">
        <v>Pack de 250</v>
      </c>
      <c r="K309" s="46">
        <v>22000</v>
      </c>
      <c r="L309" s="20">
        <f>I309*K309</f>
      </c>
      <c r="N309" s="41" t="str">
        <v>SAC55*80</v>
      </c>
      <c r="O309" s="46">
        <f>F309*D309+G309*E309+H309</f>
      </c>
    </row>
    <row r="310">
      <c r="A310" s="41" t="str">
        <v>Produits de Nettoyage</v>
      </c>
      <c r="B310" s="41" t="str">
        <v>SIA</v>
      </c>
      <c r="C310" s="45" t="str">
        <v>SANICHLOR</v>
      </c>
      <c r="D310" s="46">
        <v>960</v>
      </c>
      <c r="E310" s="46">
        <v>160</v>
      </c>
      <c r="F310" s="23">
        <v>0</v>
      </c>
      <c r="G310" s="23">
        <v>0</v>
      </c>
      <c r="H310" s="23">
        <v>0</v>
      </c>
      <c r="I310" s="28">
        <f>F310+IF(D310&gt;0,G310*E310/D310,0)+IF(D310&gt;0,H310/D310,0)</f>
      </c>
      <c r="J310" s="41" t="str">
        <v>Carton</v>
      </c>
      <c r="K310" s="46">
        <v>38621</v>
      </c>
      <c r="L310" s="25">
        <f>I310*K310</f>
      </c>
      <c r="N310" s="41">
        <v>1000088</v>
      </c>
      <c r="O310" s="46">
        <f>F310*D310+G310*E310+H310</f>
      </c>
    </row>
    <row r="311">
      <c r="A311" s="41" t="str">
        <v>Produits de Nettoyage</v>
      </c>
      <c r="B311" s="41" t="str">
        <v>SIA</v>
      </c>
      <c r="C311" s="45" t="str">
        <v xml:space="preserve">SANITIZER TABLETTE </v>
      </c>
      <c r="D311" s="46">
        <v>1380</v>
      </c>
      <c r="E311" s="46">
        <v>230</v>
      </c>
      <c r="F311" s="18">
        <v>0</v>
      </c>
      <c r="G311" s="18">
        <v>0</v>
      </c>
      <c r="H311" s="18">
        <v>0</v>
      </c>
      <c r="I311" s="27">
        <f>F311+IF(D311&gt;0,G311*E311/D311,0)+IF(D311&gt;0,H311/D311,0)</f>
      </c>
      <c r="J311" s="41" t="str">
        <v>Carton</v>
      </c>
      <c r="K311" s="46">
        <v>62935</v>
      </c>
      <c r="L311" s="20">
        <f>I311*K311</f>
      </c>
      <c r="N311" s="41" t="str">
        <v>2600320ST</v>
      </c>
      <c r="O311" s="46">
        <f>F311*D311+G311*E311+H311</f>
      </c>
    </row>
    <row r="312">
      <c r="A312" s="41"/>
      <c r="B312" s="41"/>
      <c r="C312" s="45"/>
      <c r="D312" s="46"/>
      <c r="E312" s="46"/>
      <c r="F312" s="23">
        <v>0</v>
      </c>
      <c r="G312" s="23">
        <v>0</v>
      </c>
      <c r="H312" s="23">
        <v>0</v>
      </c>
      <c r="I312" s="28">
        <f>F312+IF(D312&gt;0,G312*E312/D312,0)+IF(D312&gt;0,H312/D312,0)</f>
      </c>
      <c r="J312" s="41"/>
      <c r="K312" s="46"/>
      <c r="L312" s="25">
        <f>I312*K312</f>
      </c>
      <c r="N312" s="41"/>
      <c r="O312" s="46">
        <f>F312*D312+G312*E312+H312</f>
      </c>
    </row>
    <row r="313">
      <c r="A313" s="41" t="str">
        <v>Produits de Nettoyage</v>
      </c>
      <c r="B313" s="41" t="str">
        <v>SIA</v>
      </c>
      <c r="C313" s="45" t="str">
        <v>SERPILLERE - Bleu</v>
      </c>
      <c r="D313" s="46">
        <v>10</v>
      </c>
      <c r="E313" s="46">
        <v>10</v>
      </c>
      <c r="F313" s="18">
        <v>0</v>
      </c>
      <c r="G313" s="18">
        <v>0</v>
      </c>
      <c r="H313" s="18">
        <v>0</v>
      </c>
      <c r="I313" s="27">
        <f>F313+IF(D313&gt;0,G313*E313/D313,0)+IF(D313&gt;0,H313/D313,0)</f>
      </c>
      <c r="J313" s="41" t="str">
        <v>Carton</v>
      </c>
      <c r="K313" s="46">
        <v>42739</v>
      </c>
      <c r="L313" s="20">
        <f>I313*K313</f>
      </c>
      <c r="N313" s="41" t="str">
        <v>940902BK</v>
      </c>
      <c r="O313" s="46">
        <f>F313*D313+G313*E313+H313</f>
      </c>
    </row>
    <row r="314">
      <c r="A314" s="41" t="str">
        <v>Produits de Nettoyage</v>
      </c>
      <c r="B314" s="41" t="str">
        <v>SIA</v>
      </c>
      <c r="C314" s="45" t="str">
        <v>SERPILLERE - Jaune</v>
      </c>
      <c r="D314" s="46">
        <v>10</v>
      </c>
      <c r="E314" s="46">
        <v>10</v>
      </c>
      <c r="F314" s="23">
        <v>0</v>
      </c>
      <c r="G314" s="23">
        <v>0</v>
      </c>
      <c r="H314" s="23">
        <v>0</v>
      </c>
      <c r="I314" s="28">
        <f>F314+IF(D314&gt;0,G314*E314/D314,0)+IF(D314&gt;0,H314/D314,0)</f>
      </c>
      <c r="J314" s="41" t="str">
        <v>Carton</v>
      </c>
      <c r="K314" s="46">
        <v>37600</v>
      </c>
      <c r="L314" s="25">
        <f>I314*K314</f>
      </c>
      <c r="N314" s="41" t="str">
        <v>940906BK</v>
      </c>
      <c r="O314" s="46">
        <f>F314*D314+G314*E314+H314</f>
      </c>
    </row>
    <row r="315">
      <c r="A315" s="41" t="str">
        <v>Produits de Nettoyage</v>
      </c>
      <c r="B315" s="41" t="str">
        <v>SIA</v>
      </c>
      <c r="C315" s="45" t="str">
        <v>SERPILLERE - Rouge</v>
      </c>
      <c r="D315" s="46">
        <v>10</v>
      </c>
      <c r="E315" s="46">
        <v>10</v>
      </c>
      <c r="F315" s="18">
        <v>0</v>
      </c>
      <c r="G315" s="18">
        <v>0</v>
      </c>
      <c r="H315" s="18">
        <v>0</v>
      </c>
      <c r="I315" s="27">
        <f>F315+IF(D315&gt;0,G315*E315/D315,0)+IF(D315&gt;0,H315/D315,0)</f>
      </c>
      <c r="J315" s="41" t="str">
        <v>Carton</v>
      </c>
      <c r="K315" s="46">
        <v>41540</v>
      </c>
      <c r="L315" s="20">
        <f>I315*K315</f>
      </c>
      <c r="N315" s="41">
        <v>940898</v>
      </c>
      <c r="O315" s="46">
        <f>F315*D315+G315*E315+H315</f>
      </c>
    </row>
    <row r="316">
      <c r="A316" s="41" t="str">
        <v>Produits de Nettoyage</v>
      </c>
      <c r="B316" s="41" t="str">
        <v>SIA</v>
      </c>
      <c r="C316" s="45" t="str">
        <v>SERPILLERE - Vert</v>
      </c>
      <c r="D316" s="46">
        <v>10</v>
      </c>
      <c r="E316" s="46">
        <v>10</v>
      </c>
      <c r="F316" s="23">
        <v>0</v>
      </c>
      <c r="G316" s="23">
        <v>0</v>
      </c>
      <c r="H316" s="23">
        <v>0</v>
      </c>
      <c r="I316" s="28">
        <f>F316+IF(D316&gt;0,G316*E316/D316,0)+IF(D316&gt;0,H316/D316,0)</f>
      </c>
      <c r="J316" s="41" t="str">
        <v>Carton</v>
      </c>
      <c r="K316" s="46">
        <v>41540</v>
      </c>
      <c r="L316" s="25">
        <f>I316*K316</f>
      </c>
      <c r="N316" s="41" t="str">
        <v>940910BK</v>
      </c>
      <c r="O316" s="46">
        <f>F316*D316+G316*E316+H316</f>
      </c>
    </row>
    <row r="317">
      <c r="A317" s="41" t="str">
        <v>Produits de Nettoyage</v>
      </c>
      <c r="B317" s="41" t="str">
        <v>SIA</v>
      </c>
      <c r="C317" s="45" t="str">
        <v>SINK SANITIZER</v>
      </c>
      <c r="D317" s="46">
        <v>200</v>
      </c>
      <c r="E317" s="46">
        <v>200</v>
      </c>
      <c r="F317" s="18">
        <v>0</v>
      </c>
      <c r="G317" s="18">
        <v>0</v>
      </c>
      <c r="H317" s="18">
        <v>0</v>
      </c>
      <c r="I317" s="27">
        <f>F317+IF(D317&gt;0,G317*E317/D317,0)+IF(D317&gt;0,H317/D317,0)</f>
      </c>
      <c r="J317" s="41" t="str">
        <v>Carton</v>
      </c>
      <c r="K317" s="46">
        <v>16988</v>
      </c>
      <c r="L317" s="20">
        <f>I317*K317</f>
      </c>
      <c r="N317" s="41">
        <v>1000234</v>
      </c>
      <c r="O317" s="46">
        <f>F317*D317+G317*E317+H317</f>
      </c>
    </row>
    <row r="318">
      <c r="A318" s="41" t="str">
        <v>Produits de Nettoyage</v>
      </c>
      <c r="B318" s="41" t="str">
        <v>SIA</v>
      </c>
      <c r="C318" s="45" t="str">
        <v>SINK SANITIZER TABLETS</v>
      </c>
      <c r="D318" s="46">
        <v>200</v>
      </c>
      <c r="E318" s="46">
        <v>200</v>
      </c>
      <c r="F318" s="23">
        <v>0</v>
      </c>
      <c r="G318" s="23">
        <v>0</v>
      </c>
      <c r="H318" s="23">
        <v>0</v>
      </c>
      <c r="I318" s="28">
        <f>F318+IF(D318&gt;0,G318*E318/D318,0)+IF(D318&gt;0,H318/D318,0)</f>
      </c>
      <c r="J318" s="41" t="str">
        <v>Carton</v>
      </c>
      <c r="K318" s="46">
        <v>20573</v>
      </c>
      <c r="L318" s="25">
        <f>I318*K318</f>
      </c>
      <c r="N318" s="41" t="str">
        <v>1000234TBL</v>
      </c>
      <c r="O318" s="46">
        <f>F318*D318+G318*E318+H318</f>
      </c>
    </row>
    <row r="319">
      <c r="A319" s="41" t="str">
        <v>Produits de Nettoyage</v>
      </c>
      <c r="B319" s="41" t="str">
        <v>SIA</v>
      </c>
      <c r="C319" s="45" t="str">
        <v>STAINLESS CLEANER &amp; POLISH</v>
      </c>
      <c r="D319" s="46">
        <v>6</v>
      </c>
      <c r="E319" s="46">
        <v>6</v>
      </c>
      <c r="F319" s="18">
        <v>0</v>
      </c>
      <c r="G319" s="18">
        <v>0</v>
      </c>
      <c r="H319" s="18">
        <v>0</v>
      </c>
      <c r="I319" s="27">
        <f>F319+IF(D319&gt;0,G319*E319/D319,0)+IF(D319&gt;0,H319/D319,0)</f>
      </c>
      <c r="J319" s="41" t="str">
        <v>Carton</v>
      </c>
      <c r="K319" s="46">
        <v>10060</v>
      </c>
      <c r="L319" s="20">
        <f>I319*K319</f>
      </c>
      <c r="N319" s="41">
        <v>1000649</v>
      </c>
      <c r="O319" s="46">
        <f>F319*D319+G319*E319+H319</f>
      </c>
    </row>
    <row r="320">
      <c r="A320" s="41" t="str">
        <v>Produits de Nettoyage</v>
      </c>
      <c r="B320" s="41" t="str">
        <v>SIA</v>
      </c>
      <c r="C320" s="45" t="str">
        <v>SUPERSOAK CONCENTRATE</v>
      </c>
      <c r="D320" s="46">
        <v>1</v>
      </c>
      <c r="E320" s="46">
        <v>0</v>
      </c>
      <c r="F320" s="23">
        <v>0</v>
      </c>
      <c r="G320" s="23">
        <v>0</v>
      </c>
      <c r="H320" s="23">
        <v>0</v>
      </c>
      <c r="I320" s="28">
        <f>F320+IF(D320&gt;0,G320*E320/D320,0)+IF(D320&gt;0,H320/D320,0)</f>
      </c>
      <c r="J320" s="41" t="str">
        <v>Bidon 10 L</v>
      </c>
      <c r="K320" s="46">
        <v>27346</v>
      </c>
      <c r="L320" s="25">
        <f>I320*K320</f>
      </c>
      <c r="N320" s="41">
        <v>1000585</v>
      </c>
      <c r="O320" s="46">
        <f>F320*D320+G320*E320+H320</f>
      </c>
    </row>
    <row r="321">
      <c r="A321" s="41" t="str">
        <v>Produits de Nettoyage</v>
      </c>
      <c r="B321" s="41" t="str">
        <v>SIA</v>
      </c>
      <c r="C321" s="45" t="str">
        <v>SUMA CARBON REMOVER</v>
      </c>
      <c r="D321" s="46">
        <v>2</v>
      </c>
      <c r="E321" s="46">
        <v>2</v>
      </c>
      <c r="F321" s="18">
        <v>0</v>
      </c>
      <c r="G321" s="18">
        <v>0</v>
      </c>
      <c r="H321" s="18">
        <v>0</v>
      </c>
      <c r="I321" s="27">
        <f>F321+IF(D321&gt;0,G321*E321/D321,0)+IF(D321&gt;0,H321/D321,0)</f>
      </c>
      <c r="J321" s="41" t="str">
        <v>Carton</v>
      </c>
      <c r="K321" s="46">
        <v>26823</v>
      </c>
      <c r="L321" s="20">
        <f>I321*K321</f>
      </c>
      <c r="N321" s="41">
        <v>100868415</v>
      </c>
      <c r="O321" s="46">
        <f>F321*D321+G321*E321+H321</f>
      </c>
    </row>
    <row r="322">
      <c r="A322" s="41" t="str">
        <v>Produits de Nettoyage</v>
      </c>
      <c r="B322" s="41" t="str">
        <v>SIA</v>
      </c>
      <c r="C322" s="45" t="str">
        <v>PULY CAFF POWER</v>
      </c>
      <c r="D322" s="46">
        <v>5</v>
      </c>
      <c r="E322" s="46">
        <v>5</v>
      </c>
      <c r="F322" s="23">
        <v>0</v>
      </c>
      <c r="G322" s="23">
        <v>0</v>
      </c>
      <c r="H322" s="23">
        <v>0</v>
      </c>
      <c r="I322" s="28">
        <f>F322+IF(D322&gt;0,G322*E322/D322,0)+IF(D322&gt;0,H322/D322,0)</f>
      </c>
      <c r="J322" s="41" t="str">
        <v>Carton</v>
      </c>
      <c r="K322" s="46">
        <v>12712</v>
      </c>
      <c r="L322" s="25">
        <f>I322*K322</f>
      </c>
      <c r="N322" s="41" t="str">
        <v>PCAF591208</v>
      </c>
      <c r="O322" s="46">
        <f>F322*D322+G322*E322+H322</f>
      </c>
    </row>
    <row r="323">
      <c r="A323" s="41" t="str">
        <v>Produits de Nettoyage</v>
      </c>
      <c r="B323" s="41" t="str">
        <v>SIA</v>
      </c>
      <c r="C323" s="45" t="str">
        <v>WMF LIQUIDE BLEU</v>
      </c>
      <c r="D323" s="46">
        <v>1</v>
      </c>
      <c r="E323" s="46">
        <v>0</v>
      </c>
      <c r="F323" s="18">
        <v>0</v>
      </c>
      <c r="G323" s="18">
        <v>0</v>
      </c>
      <c r="H323" s="18">
        <v>0</v>
      </c>
      <c r="I323" s="27">
        <f>F323+IF(D323&gt;0,G323*E323/D323,0)+IF(D323&gt;0,H323/D323,0)</f>
      </c>
      <c r="J323" s="41" t="str">
        <v>Bidon</v>
      </c>
      <c r="K323" s="46">
        <v>9991</v>
      </c>
      <c r="L323" s="20">
        <f>I323*K323</f>
      </c>
      <c r="N323" s="41" t="str">
        <v>o314006206</v>
      </c>
      <c r="O323" s="46">
        <f>F323*D323+G323*E323+H323</f>
      </c>
    </row>
    <row r="324">
      <c r="A324" s="41" t="str">
        <v>Produits de Nettoyage</v>
      </c>
      <c r="B324" s="41" t="str">
        <v>SIA</v>
      </c>
      <c r="C324" s="45" t="str">
        <v>WMF PASTILLES</v>
      </c>
      <c r="D324" s="46">
        <v>1</v>
      </c>
      <c r="E324" s="46">
        <v>100</v>
      </c>
      <c r="F324" s="23">
        <v>0</v>
      </c>
      <c r="G324" s="23">
        <v>0</v>
      </c>
      <c r="H324" s="23">
        <v>0</v>
      </c>
      <c r="I324" s="28">
        <f>F324+IF(D324&gt;0,G324*E324/D324,0)+IF(D324&gt;0,H324/D324,0)</f>
      </c>
      <c r="J324" s="41" t="str">
        <v>Pot de 100 pastilles</v>
      </c>
      <c r="K324" s="46">
        <v>6888</v>
      </c>
      <c r="L324" s="25">
        <f>I324*K324</f>
      </c>
      <c r="N324" s="41" t="str">
        <v>o394696021</v>
      </c>
      <c r="O324" s="46">
        <f>F324*D324+G324*E324+H324</f>
      </c>
    </row>
    <row r="325">
      <c r="B325" s="47" t="str">
        <v>TOTAL STOCK</v>
      </c>
      <c r="L325" s="48">
        <f>SUM(L7:L324)</f>
      </c>
    </row>
    <row r="326"/>
    <row r="327" ht="16.5" customHeight="1">
      <c r="C327" s="49" t="str">
        <v>Boissons</v>
      </c>
      <c r="D327" s="50">
        <f>SUMIF($A$7:$A$324,C327,$L$7:$L$324)</f>
      </c>
    </row>
    <row r="328" ht="16.5" customHeight="1">
      <c r="C328" s="51" t="str">
        <v>Nourriture - Surgelé</v>
      </c>
      <c r="D328" s="52">
        <f>SUMIF($A$7:$A$324,C328,$L$7:$L$324)</f>
      </c>
      <c r="E328" s="53">
        <f>SUM(D328:D330)</f>
      </c>
    </row>
    <row r="329" ht="16.5" customHeight="1">
      <c r="C329" s="51" t="str">
        <v>Nourriture - Frais</v>
      </c>
      <c r="D329" s="52">
        <f>SUMIF($A$7:$A$324,C329,$L$7:$L$324)</f>
      </c>
      <c r="E329" s="54">
        <v>0</v>
      </c>
    </row>
    <row r="330" ht="16.5" customHeight="1">
      <c r="C330" s="51" t="str">
        <v>Nourriture - Sec</v>
      </c>
      <c r="D330" s="52">
        <f>SUMIF($A$7:$A$324,C330,$L$7:$L$324)</f>
      </c>
      <c r="E330" s="55">
        <v>0</v>
      </c>
    </row>
    <row r="331" ht="16.5" customHeight="1">
      <c r="C331" s="56" t="str">
        <v>Packaging</v>
      </c>
      <c r="D331" s="57">
        <f>SUMIF($A$7:$A$324,C331,$L$7:$L$324)</f>
      </c>
    </row>
    <row r="332" ht="16.5" customHeight="1">
      <c r="C332" s="58" t="str">
        <v>Produits de Nettoyage</v>
      </c>
      <c r="D332" s="59">
        <f>SUMIF($A$7:$A$324,C332,$L$7:$L$324)</f>
      </c>
    </row>
    <row r="333" ht="16.5" customHeight="1">
      <c r="C333" s="60" t="str">
        <v>TOTAL</v>
      </c>
      <c r="D333" s="61">
        <f>SUM(D327:D332)</f>
      </c>
      <c r="E333" s="62">
        <f>L325-D333</f>
        <v>0</v>
      </c>
    </row>
  </sheetData>
  <mergeCells count="13">
    <mergeCell ref="B1:O1"/>
    <mergeCell ref="A2:E2"/>
    <mergeCell ref="F2:H2"/>
    <mergeCell ref="I2:L2"/>
    <mergeCell ref="A4:O4"/>
    <mergeCell ref="A5:A6"/>
    <mergeCell ref="B5:B6"/>
    <mergeCell ref="C5:C6"/>
    <mergeCell ref="D5:E5"/>
    <mergeCell ref="F5:H5"/>
    <mergeCell ref="I5:L5"/>
    <mergeCell ref="N5:O5"/>
    <mergeCell ref="E328:E330"/>
  </mergeCells>
  <pageMargins left="0.4" right="0.4" top="0.5" bottom="0.5" header="0.3" footer="0.3"/>
  <ignoredErrors>
    <ignoredError numberStoredAsText="1" sqref="A1:O333"/>
  </ignoredErrors>
  <drawing r:id="rIdLogoBK"/>
</worksheet>
</file>

<file path=xl/worksheets/sheet2.xml><?xml version="1.0" encoding="utf-8"?>
<worksheet xmlns="http://schemas.openxmlformats.org/spreadsheetml/2006/main" xmlns:r="http://schemas.openxmlformats.org/officeDocument/2006/relationships">
  <dimension ref="A1:O333"/>
  <sheetViews>
    <sheetView workbookViewId="0">
      <pane xSplit="3" ySplit="6" topLeftCell="D7" activePane="bottomRight" state="frozen"/>
      <selection pane="bottomRight" activeCell="D7" sqref="D7"/>
    </sheetView>
  </sheetViews>
  <cols>
    <col min="1" max="1" width="19.71484375" customWidth="1"/>
    <col min="2" max="2" width="12.83203125" customWidth="1"/>
    <col min="3" max="3" width="40.83203125" customWidth="1"/>
    <col min="4" max="4" width="14.83203125" customWidth="1"/>
    <col min="5" max="5" width="18.83203125" customWidth="1"/>
    <col min="6" max="6" width="18.83203125" customWidth="1"/>
    <col min="7" max="7" width="10.83203125" customWidth="1"/>
    <col min="8" max="8" width="10.83203125" customWidth="1"/>
    <col min="9" max="9" width="10.83203125" customWidth="1"/>
    <col min="10" max="10" width="12.83203125" customWidth="1"/>
    <col min="11" max="11" width="18.83203125" customWidth="1"/>
    <col min="12" max="12" width="15.83203125" customWidth="1"/>
    <col min="13" max="13" width="3.83203125" customWidth="1"/>
    <col min="14" max="14" width="15.83203125" customWidth="1"/>
    <col min="15" max="15" width="18.83203125" customWidth="1"/>
  </cols>
  <sheetData>
    <row r="1" ht="80" customHeight="1">
      <c r="B1" s="63" t="str">
        <v>Inventaire Final — BK1 · Octobre 2026</v>
      </c>
    </row>
    <row r="2" ht="18" customHeight="1">
      <c r="A2" s="4" t="str">
        <v>◀ RÉFÉRENTIEL</v>
      </c>
      <c r="F2" s="5" t="str">
        <v>✏️ SAISIE INVENTAIRE</v>
      </c>
      <c r="I2" s="6" t="str">
        <v>= CALCUL AUTOMATIQUE</v>
      </c>
    </row>
    <row r="3" ht="20" customHeight="1">
      <c r="B3" s="7" t="str">
        <v>Site</v>
      </c>
      <c r="C3" s="9" t="str">
        <v>BK1</v>
      </c>
      <c r="E3" s="7" t="str">
        <v>Date inventaire</v>
      </c>
      <c r="F3" s="9" t="str">
        <v/>
      </c>
      <c r="I3" s="7" t="str">
        <v>Période</v>
      </c>
      <c r="J3" s="9" t="str">
        <v>Octobre 2026</v>
      </c>
    </row>
    <row r="4" ht="16" customHeight="1">
      <c r="A4" s="10" t="str">
        <v>📌 Saisir uniquement les colonnes vertes : Carton, Inner et Unités.</v>
      </c>
    </row>
    <row r="5" ht="28" customHeight="1">
      <c r="A5" s="11" t="str">
        <v>CATEGORIE</v>
      </c>
      <c r="B5" s="11" t="str">
        <v>Frns</v>
      </c>
      <c r="C5" s="11" t="str">
        <v>ARTICLE</v>
      </c>
      <c r="D5" s="11" t="str">
        <v>COLISAGE</v>
      </c>
      <c r="E5" s="11" t="str">
        <v/>
      </c>
      <c r="F5" s="11" t="str">
        <v>INVENTAIRE</v>
      </c>
      <c r="G5" s="11" t="str">
        <v/>
      </c>
      <c r="H5" s="11" t="str">
        <v/>
      </c>
      <c r="I5" s="11" t="str">
        <v>STOCK FINAL</v>
      </c>
      <c r="J5" s="11" t="str">
        <v/>
      </c>
      <c r="K5" s="11" t="str">
        <v/>
      </c>
      <c r="L5" s="11" t="str">
        <v/>
      </c>
      <c r="N5" s="11" t="str">
        <v>REPORT OMEGA</v>
      </c>
      <c r="O5" s="11" t="str">
        <v/>
      </c>
    </row>
    <row r="6" ht="28" customHeight="1">
      <c r="A6" s="11" t="str">
        <v/>
      </c>
      <c r="B6" s="11" t="str">
        <v/>
      </c>
      <c r="C6" s="11" t="str">
        <v/>
      </c>
      <c r="D6" s="11" t="str">
        <v>Nb articles / carton</v>
      </c>
      <c r="E6" s="11" t="str">
        <v>Nb articles / inner</v>
      </c>
      <c r="F6" s="11" t="str">
        <v>Carton</v>
      </c>
      <c r="G6" s="11" t="str">
        <v>Inner</v>
      </c>
      <c r="H6" s="11" t="str">
        <v>Unités</v>
      </c>
      <c r="I6" s="11" t="str">
        <v>Nombre</v>
      </c>
      <c r="J6" s="11" t="str">
        <v>Unité</v>
      </c>
      <c r="K6" s="11" t="str">
        <v>Prix carton</v>
      </c>
      <c r="L6" s="11" t="str">
        <v>Valeur stock</v>
      </c>
      <c r="N6" s="11" t="str">
        <v>Code Article</v>
      </c>
      <c r="O6" s="11" t="str">
        <v>Quantité (unité)</v>
      </c>
    </row>
    <row r="7">
      <c r="A7" s="13" t="str">
        <v>Boissons</v>
      </c>
      <c r="B7" s="13" t="str">
        <v>SIA</v>
      </c>
      <c r="C7" s="21" t="str">
        <v>CAFE EN GRAINS 250 g</v>
      </c>
      <c r="D7" s="26">
        <v>1</v>
      </c>
      <c r="E7" s="26">
        <v>0</v>
      </c>
      <c r="F7" s="18">
        <v>0</v>
      </c>
      <c r="G7" s="18">
        <v>0</v>
      </c>
      <c r="H7" s="18">
        <v>0</v>
      </c>
      <c r="I7" s="27">
        <f>F7+IF(D7&gt;0,G7*E7/D7,0)+IF(D7&gt;0,H7/D7,0)</f>
      </c>
      <c r="J7" s="13" t="str">
        <v>Inner de 250 g</v>
      </c>
      <c r="K7" s="26">
        <v>3432</v>
      </c>
      <c r="L7" s="20">
        <f>I7*K7</f>
      </c>
      <c r="N7" s="13" t="str">
        <v>CAFG01</v>
      </c>
      <c r="O7" s="26">
        <f>F7*D7+G7*E7+H7</f>
      </c>
    </row>
    <row r="8">
      <c r="A8" s="13" t="str">
        <v>Boissons</v>
      </c>
      <c r="B8" s="13" t="str">
        <v>SIA</v>
      </c>
      <c r="C8" s="21" t="str">
        <v>PRESSEA - Ananas 200ML</v>
      </c>
      <c r="D8" s="26">
        <v>24</v>
      </c>
      <c r="E8" s="26">
        <v>24</v>
      </c>
      <c r="F8" s="23">
        <v>0</v>
      </c>
      <c r="G8" s="23">
        <v>0</v>
      </c>
      <c r="H8" s="23">
        <v>0</v>
      </c>
      <c r="I8" s="28">
        <f>F8+IF(D8&gt;0,G8*E8/D8,0)+IF(D8&gt;0,H8/D8,0)</f>
      </c>
      <c r="J8" s="13" t="str">
        <v>Carton de 24</v>
      </c>
      <c r="K8" s="26">
        <v>3051</v>
      </c>
      <c r="L8" s="25">
        <f>I8*K8</f>
      </c>
      <c r="N8" s="13" t="str">
        <v>BKPA200</v>
      </c>
      <c r="O8" s="26">
        <f>F8*D8+G8*E8+H8</f>
      </c>
    </row>
    <row r="9">
      <c r="A9" s="13" t="str">
        <v>Boissons</v>
      </c>
      <c r="B9" s="13" t="str">
        <v>SIA</v>
      </c>
      <c r="C9" s="21" t="str">
        <v>PRESSEA - Orange 200ML</v>
      </c>
      <c r="D9" s="26">
        <v>24</v>
      </c>
      <c r="E9" s="26">
        <v>24</v>
      </c>
      <c r="F9" s="18">
        <v>0</v>
      </c>
      <c r="G9" s="18">
        <v>0</v>
      </c>
      <c r="H9" s="18">
        <v>0</v>
      </c>
      <c r="I9" s="27">
        <f>F9+IF(D9&gt;0,G9*E9/D9,0)+IF(D9&gt;0,H9/D9,0)</f>
      </c>
      <c r="J9" s="13" t="str">
        <v>Carton de 24</v>
      </c>
      <c r="K9" s="26">
        <v>3051</v>
      </c>
      <c r="L9" s="20">
        <f>I9*K9</f>
      </c>
      <c r="N9" s="13" t="str">
        <v>BKPO200</v>
      </c>
      <c r="O9" s="26">
        <f>F9*D9+G9*E9+H9</f>
      </c>
    </row>
    <row r="10">
      <c r="A10" s="13" t="str">
        <v>Boissons</v>
      </c>
      <c r="B10" s="13" t="str">
        <v>SIA</v>
      </c>
      <c r="C10" s="21" t="str">
        <v>PRESSEA - Pomme 200ML</v>
      </c>
      <c r="D10" s="26">
        <v>24</v>
      </c>
      <c r="E10" s="26">
        <v>24</v>
      </c>
      <c r="F10" s="23">
        <v>0</v>
      </c>
      <c r="G10" s="23">
        <v>0</v>
      </c>
      <c r="H10" s="23">
        <v>0</v>
      </c>
      <c r="I10" s="28">
        <f>F10+IF(D10&gt;0,G10*E10/D10,0)+IF(D10&gt;0,H10/D10,0)</f>
      </c>
      <c r="J10" s="13" t="str">
        <v>Carton de 24</v>
      </c>
      <c r="K10" s="26">
        <v>3051</v>
      </c>
      <c r="L10" s="25">
        <f>I10*K10</f>
      </c>
      <c r="N10" s="13" t="str">
        <v>BKPP200</v>
      </c>
      <c r="O10" s="26">
        <f>F10*D10+G10*E10+H10</f>
      </c>
    </row>
    <row r="11">
      <c r="A11" s="13" t="str">
        <v>Boissons</v>
      </c>
      <c r="B11" s="13" t="str">
        <v>SIA</v>
      </c>
      <c r="C11" s="21" t="str">
        <v>PRESSEA - Cocktail 200ML</v>
      </c>
      <c r="D11" s="26">
        <v>24</v>
      </c>
      <c r="E11" s="26">
        <v>24</v>
      </c>
      <c r="F11" s="18">
        <v>0</v>
      </c>
      <c r="G11" s="18">
        <v>0</v>
      </c>
      <c r="H11" s="18">
        <v>0</v>
      </c>
      <c r="I11" s="27">
        <f>F11+IF(D11&gt;0,G11*E11/D11,0)+IF(D11&gt;0,H11/D11,0)</f>
      </c>
      <c r="J11" s="13" t="str">
        <v>Carton de 24</v>
      </c>
      <c r="K11" s="26">
        <v>3051</v>
      </c>
      <c r="L11" s="20">
        <f>I11*K11</f>
      </c>
      <c r="N11" s="13" t="str">
        <v>BKPC200</v>
      </c>
      <c r="O11" s="26">
        <f>F11*D11+G11*E11+H11</f>
      </c>
    </row>
    <row r="12">
      <c r="A12" s="13" t="str">
        <v>Boissons</v>
      </c>
      <c r="B12" s="13" t="str">
        <v>SIA</v>
      </c>
      <c r="C12" s="21" t="str">
        <v>PRESSEA - Goyave 200ML</v>
      </c>
      <c r="D12" s="26">
        <v>24</v>
      </c>
      <c r="E12" s="26">
        <v>24</v>
      </c>
      <c r="F12" s="23">
        <v>0</v>
      </c>
      <c r="G12" s="23">
        <v>0</v>
      </c>
      <c r="H12" s="23">
        <v>0</v>
      </c>
      <c r="I12" s="28">
        <f>F12+IF(D12&gt;0,G12*E12/D12,0)+IF(D12&gt;0,H12/D12,0)</f>
      </c>
      <c r="J12" s="13" t="str">
        <v>Carton de 24</v>
      </c>
      <c r="K12" s="26">
        <v>3051</v>
      </c>
      <c r="L12" s="25">
        <f>I12*K12</f>
      </c>
      <c r="N12" s="13" t="str">
        <v>BKPG200</v>
      </c>
      <c r="O12" s="26">
        <f>F12*D12+G12*E12+H12</f>
      </c>
    </row>
    <row r="13">
      <c r="A13" s="13" t="str">
        <v>Boissons</v>
      </c>
      <c r="B13" s="13" t="str">
        <v>SIA</v>
      </c>
      <c r="C13" s="21" t="str">
        <v>BOUTEILLE COCA COLA 50cL</v>
      </c>
      <c r="D13" s="26">
        <v>6</v>
      </c>
      <c r="E13" s="26">
        <v>6</v>
      </c>
      <c r="F13" s="18">
        <v>0</v>
      </c>
      <c r="G13" s="18">
        <v>0</v>
      </c>
      <c r="H13" s="18">
        <v>0</v>
      </c>
      <c r="I13" s="27">
        <f>F13+IF(D13&gt;0,G13*E13/D13,0)+IF(D13&gt;0,H13/D13,0)</f>
      </c>
      <c r="J13" s="13" t="str">
        <v>Pack de 6</v>
      </c>
      <c r="K13" s="26">
        <v>127.47175141242938</v>
      </c>
      <c r="L13" s="20">
        <f>I13*K13</f>
      </c>
      <c r="N13" s="13" t="str">
        <v>BTL-COCA 50CL</v>
      </c>
      <c r="O13" s="26">
        <f>F13*D13+G13*E13+H13</f>
      </c>
    </row>
    <row r="14">
      <c r="A14" s="13" t="str">
        <v>Boissons</v>
      </c>
      <c r="B14" s="13" t="str">
        <v>SIA</v>
      </c>
      <c r="C14" s="21" t="str">
        <v>BOUTEILLE COCA COLA 1.5L</v>
      </c>
      <c r="D14" s="26">
        <v>6</v>
      </c>
      <c r="E14" s="26">
        <v>6</v>
      </c>
      <c r="F14" s="23">
        <v>0</v>
      </c>
      <c r="G14" s="23">
        <v>0</v>
      </c>
      <c r="H14" s="23">
        <v>0</v>
      </c>
      <c r="I14" s="28">
        <f>F14+IF(D14&gt;0,G14*E14/D14,0)+IF(D14&gt;0,H14/D14,0)</f>
      </c>
      <c r="J14" s="13" t="str">
        <v>Pack de 6</v>
      </c>
      <c r="K14" s="26">
        <v>127.47175141242938</v>
      </c>
      <c r="L14" s="25">
        <f>I14*K14</f>
      </c>
      <c r="N14" s="13" t="str">
        <v>BTL-COCA 1.5L</v>
      </c>
      <c r="O14" s="26">
        <f>F14*D14+G14*E14+H14</f>
      </c>
    </row>
    <row r="15">
      <c r="A15" s="13" t="str">
        <v>Boissons</v>
      </c>
      <c r="B15" s="13" t="str">
        <v>SIA</v>
      </c>
      <c r="C15" s="21" t="str">
        <v>BOUTEILLE COCA COLA ZERO 50cL</v>
      </c>
      <c r="D15" s="26">
        <v>6</v>
      </c>
      <c r="E15" s="26">
        <v>6</v>
      </c>
      <c r="F15" s="18">
        <v>0</v>
      </c>
      <c r="G15" s="18">
        <v>0</v>
      </c>
      <c r="H15" s="18">
        <v>0</v>
      </c>
      <c r="I15" s="27">
        <f>F15+IF(D15&gt;0,G15*E15/D15,0)+IF(D15&gt;0,H15/D15,0)</f>
      </c>
      <c r="J15" s="13" t="str">
        <v>Pack de 6</v>
      </c>
      <c r="K15" s="26">
        <v>107.34463276836159</v>
      </c>
      <c r="L15" s="20">
        <f>I15*K15</f>
      </c>
      <c r="N15" s="13" t="str">
        <v>BTL-COCA Z 50CL</v>
      </c>
      <c r="O15" s="26">
        <f>F15*D15+G15*E15+H15</f>
      </c>
    </row>
    <row r="16">
      <c r="A16" s="13" t="str">
        <v>Boissons</v>
      </c>
      <c r="B16" s="13" t="str">
        <v>SIA</v>
      </c>
      <c r="C16" s="21" t="str">
        <v>BOUTEILLE COCA COLA 30cL</v>
      </c>
      <c r="D16" s="26">
        <v>12</v>
      </c>
      <c r="E16" s="26">
        <v>12</v>
      </c>
      <c r="F16" s="23">
        <v>0</v>
      </c>
      <c r="G16" s="23">
        <v>0</v>
      </c>
      <c r="H16" s="23">
        <v>0</v>
      </c>
      <c r="I16" s="28">
        <f>F16+IF(D16&gt;0,G16*E16/D16,0)+IF(D16&gt;0,H16/D16,0)</f>
      </c>
      <c r="J16" s="13" t="str">
        <v>Pack de 12</v>
      </c>
      <c r="K16" s="26">
        <v>127.47175141242938</v>
      </c>
      <c r="L16" s="25">
        <f>I16*K16</f>
      </c>
      <c r="N16" s="13" t="str">
        <v>BTL-COCA 30CL</v>
      </c>
      <c r="O16" s="26">
        <f>F16*D16+G16*E16+H16</f>
      </c>
    </row>
    <row r="17">
      <c r="A17" s="13" t="str">
        <v>Boissons</v>
      </c>
      <c r="B17" s="13" t="str">
        <v>SIA</v>
      </c>
      <c r="C17" s="21" t="str">
        <v>BOUTEILLE COCA COLA ZERO 30cL</v>
      </c>
      <c r="D17" s="26">
        <v>12</v>
      </c>
      <c r="E17" s="26">
        <v>12</v>
      </c>
      <c r="F17" s="18">
        <v>0</v>
      </c>
      <c r="G17" s="18">
        <v>0</v>
      </c>
      <c r="H17" s="18">
        <v>0</v>
      </c>
      <c r="I17" s="27">
        <f>F17+IF(D17&gt;0,G17*E17/D17,0)+IF(D17&gt;0,H17/D17,0)</f>
      </c>
      <c r="J17" s="13" t="str">
        <v>Pack de 12</v>
      </c>
      <c r="K17" s="26">
        <v>107.34463276836159</v>
      </c>
      <c r="L17" s="20">
        <f>I17*K17</f>
      </c>
      <c r="N17" s="13" t="str">
        <v>BTL-COCA Z 30CL</v>
      </c>
      <c r="O17" s="26">
        <f>F17*D17+G17*E17+H17</f>
      </c>
    </row>
    <row r="18">
      <c r="A18" s="13" t="str">
        <v>Boissons</v>
      </c>
      <c r="B18" s="13" t="str">
        <v>SIA</v>
      </c>
      <c r="C18" s="21" t="str">
        <v>EAU</v>
      </c>
      <c r="D18" s="26">
        <v>16</v>
      </c>
      <c r="E18" s="26">
        <v>16</v>
      </c>
      <c r="F18" s="23">
        <v>0</v>
      </c>
      <c r="G18" s="23">
        <v>0</v>
      </c>
      <c r="H18" s="23">
        <v>0</v>
      </c>
      <c r="I18" s="28">
        <f>F18+IF(D18&gt;0,G18*E18/D18,0)+IF(D18&gt;0,H18/D18,0)</f>
      </c>
      <c r="J18" s="13" t="str">
        <v>Pack de 9</v>
      </c>
      <c r="K18" s="26">
        <v>1288</v>
      </c>
      <c r="L18" s="25">
        <f>I18*K18</f>
      </c>
      <c r="N18" s="13" t="str">
        <v>BKCI-EAU</v>
      </c>
      <c r="O18" s="26">
        <f>F18*D18+G18*E18+H18</f>
      </c>
    </row>
    <row r="19">
      <c r="A19" s="13" t="str">
        <v>Boissons</v>
      </c>
      <c r="B19" s="13" t="str">
        <v>SIA</v>
      </c>
      <c r="C19" s="21" t="str">
        <v>EAU KIRENE 50cl 12</v>
      </c>
      <c r="D19" s="26">
        <v>12</v>
      </c>
      <c r="E19" s="26">
        <v>12</v>
      </c>
      <c r="F19" s="18">
        <v>0</v>
      </c>
      <c r="G19" s="18">
        <v>0</v>
      </c>
      <c r="H19" s="18">
        <v>0</v>
      </c>
      <c r="I19" s="27">
        <f>F19+IF(D19&gt;0,G19*E19/D19,0)+IF(D19&gt;0,H19/D19,0)</f>
      </c>
      <c r="J19" s="13" t="str">
        <v>Pack de 12</v>
      </c>
      <c r="K19" s="26">
        <v>966</v>
      </c>
      <c r="L19" s="20">
        <f>I19*K19</f>
      </c>
      <c r="N19" s="13" t="str">
        <v>BKCI-EAUK13</v>
      </c>
      <c r="O19" s="26">
        <f>F19*D19+G19*E19+H19</f>
      </c>
    </row>
    <row r="20">
      <c r="A20" s="13" t="str">
        <v>Boissons</v>
      </c>
      <c r="B20" s="13" t="str">
        <v>SIA</v>
      </c>
      <c r="C20" s="21" t="str">
        <v>EAU KIRENE 50cl</v>
      </c>
      <c r="D20" s="26">
        <v>16</v>
      </c>
      <c r="E20" s="26">
        <v>16</v>
      </c>
      <c r="F20" s="23">
        <v>0</v>
      </c>
      <c r="G20" s="23">
        <v>0</v>
      </c>
      <c r="H20" s="23">
        <v>0</v>
      </c>
      <c r="I20" s="28">
        <f>F20+IF(D20&gt;0,G20*E20/D20,0)+IF(D20&gt;0,H20/D20,0)</f>
      </c>
      <c r="J20" s="13" t="str">
        <v>Pack de 16</v>
      </c>
      <c r="K20" s="26">
        <v>1288</v>
      </c>
      <c r="L20" s="25">
        <f>I20*K20</f>
      </c>
      <c r="N20" s="13" t="str">
        <v>BKCI-EAUK</v>
      </c>
      <c r="O20" s="26">
        <f>F20*D20+G20*E20+H20</f>
      </c>
    </row>
    <row r="21">
      <c r="A21" s="13" t="str">
        <v>Boissons</v>
      </c>
      <c r="B21" s="13" t="str">
        <v>SIA</v>
      </c>
      <c r="C21" s="21" t="str">
        <v>BOUTEILLE FANTA 50cL</v>
      </c>
      <c r="D21" s="26">
        <v>6</v>
      </c>
      <c r="E21" s="26">
        <v>6</v>
      </c>
      <c r="F21" s="18">
        <v>0</v>
      </c>
      <c r="G21" s="18">
        <v>0</v>
      </c>
      <c r="H21" s="18">
        <v>0</v>
      </c>
      <c r="I21" s="27">
        <f>F21+IF(D21&gt;0,G21*E21/D21,0)+IF(D21&gt;0,H21/D21,0)</f>
      </c>
      <c r="J21" s="13" t="str">
        <v>Pack de 6</v>
      </c>
      <c r="K21" s="26">
        <v>2034</v>
      </c>
      <c r="L21" s="20">
        <f>I21*K21</f>
      </c>
      <c r="N21" s="13" t="str">
        <v>BTL-FANTA 50CL</v>
      </c>
      <c r="O21" s="26">
        <f>F21*D21+G21*E21+H21</f>
      </c>
    </row>
    <row r="22">
      <c r="A22" s="13" t="str">
        <v>Boissons</v>
      </c>
      <c r="B22" s="13" t="str">
        <v>SIA</v>
      </c>
      <c r="C22" s="21" t="str">
        <v>BOUTEILLE FANTA 1.5L</v>
      </c>
      <c r="D22" s="26">
        <v>6</v>
      </c>
      <c r="E22" s="26">
        <v>6</v>
      </c>
      <c r="F22" s="23">
        <v>0</v>
      </c>
      <c r="G22" s="23">
        <v>0</v>
      </c>
      <c r="H22" s="23">
        <v>0</v>
      </c>
      <c r="I22" s="28">
        <f>F22+IF(D22&gt;0,G22*E22/D22,0)+IF(D22&gt;0,H22/D22,0)</f>
      </c>
      <c r="J22" s="13" t="str">
        <v>Pack de 6</v>
      </c>
      <c r="K22" s="26">
        <v>3150</v>
      </c>
      <c r="L22" s="25">
        <f>I22*K22</f>
      </c>
      <c r="N22" s="13" t="str">
        <v>BTL-FANTA 1.5L</v>
      </c>
      <c r="O22" s="26">
        <f>F22*D22+G22*E22+H22</f>
      </c>
    </row>
    <row r="23">
      <c r="A23" s="13" t="str">
        <v>Boissons</v>
      </c>
      <c r="B23" s="13" t="str">
        <v>SIA</v>
      </c>
      <c r="C23" s="21" t="str">
        <v>BOUTEILLE FANTA 30cL</v>
      </c>
      <c r="D23" s="26">
        <v>12</v>
      </c>
      <c r="E23" s="26">
        <v>12</v>
      </c>
      <c r="F23" s="18">
        <v>0</v>
      </c>
      <c r="G23" s="18">
        <v>0</v>
      </c>
      <c r="H23" s="18">
        <v>0</v>
      </c>
      <c r="I23" s="27">
        <f>F23+IF(D23&gt;0,G23*E23/D23,0)+IF(D23&gt;0,H23/D23,0)</f>
      </c>
      <c r="J23" s="13" t="str">
        <v>Pack de 12</v>
      </c>
      <c r="K23" s="26">
        <v>1288</v>
      </c>
      <c r="L23" s="20">
        <f>I23*K23</f>
      </c>
      <c r="N23" s="13" t="str">
        <v>BTL-FANTA 30CL</v>
      </c>
      <c r="O23" s="26">
        <f>F23*D23+G23*E23+H23</f>
      </c>
    </row>
    <row r="24">
      <c r="A24" s="13" t="str">
        <v>Boissons</v>
      </c>
      <c r="B24" s="13" t="str">
        <v>SIA</v>
      </c>
      <c r="C24" s="21" t="str">
        <v>BOUTEILLE FANTA COCKTAIL 30cL</v>
      </c>
      <c r="D24" s="26">
        <v>12</v>
      </c>
      <c r="E24" s="26">
        <v>12</v>
      </c>
      <c r="F24" s="23">
        <v>0</v>
      </c>
      <c r="G24" s="23">
        <v>0</v>
      </c>
      <c r="H24" s="23">
        <v>0</v>
      </c>
      <c r="I24" s="28">
        <f>F24+IF(D24&gt;0,G24*E24/D24,0)+IF(D24&gt;0,H24/D24,0)</f>
      </c>
      <c r="J24" s="13" t="str">
        <v>Pack de 12</v>
      </c>
      <c r="K24" s="26">
        <v>1288</v>
      </c>
      <c r="L24" s="25">
        <f>I24*K24</f>
      </c>
      <c r="N24" s="13" t="str">
        <v>BTL-FANTA CKTL 30CL</v>
      </c>
      <c r="O24" s="26">
        <f>F24*D24+G24*E24+H24</f>
      </c>
    </row>
    <row r="25">
      <c r="A25" s="13" t="str">
        <v>Boissons</v>
      </c>
      <c r="B25" s="13" t="str">
        <v>SIA</v>
      </c>
      <c r="C25" s="21" t="str">
        <v>BOUTEILLE FANTA ANANAS 30cL</v>
      </c>
      <c r="D25" s="26">
        <v>12</v>
      </c>
      <c r="E25" s="26">
        <v>12</v>
      </c>
      <c r="F25" s="18">
        <v>0</v>
      </c>
      <c r="G25" s="18">
        <v>0</v>
      </c>
      <c r="H25" s="18">
        <v>0</v>
      </c>
      <c r="I25" s="27">
        <f>F25+IF(D25&gt;0,G25*E25/D25,0)+IF(D25&gt;0,H25/D25,0)</f>
      </c>
      <c r="J25" s="13" t="str">
        <v>Pack de 12</v>
      </c>
      <c r="K25" s="26">
        <v>1288</v>
      </c>
      <c r="L25" s="20">
        <f>I25*K25</f>
      </c>
      <c r="N25" s="13" t="str">
        <v>BTL-FANTA ANS 30CL</v>
      </c>
      <c r="O25" s="26">
        <f>F25*D25+G25*E25+H25</f>
      </c>
    </row>
    <row r="26">
      <c r="A26" s="13" t="str">
        <v>Boissons</v>
      </c>
      <c r="B26" s="13" t="str">
        <v>SIA</v>
      </c>
      <c r="C26" s="21" t="str">
        <v>BOUTEILLE FANTA FRUITS ROUGES 30cL</v>
      </c>
      <c r="D26" s="26">
        <v>12</v>
      </c>
      <c r="E26" s="26">
        <v>12</v>
      </c>
      <c r="F26" s="23">
        <v>0</v>
      </c>
      <c r="G26" s="23">
        <v>0</v>
      </c>
      <c r="H26" s="23">
        <v>0</v>
      </c>
      <c r="I26" s="28">
        <f>F26+IF(D26&gt;0,G26*E26/D26,0)+IF(D26&gt;0,H26/D26,0)</f>
      </c>
      <c r="J26" s="13" t="str">
        <v>Pack de 12</v>
      </c>
      <c r="K26" s="26">
        <v>1288</v>
      </c>
      <c r="L26" s="25">
        <f>I26*K26</f>
      </c>
      <c r="N26" s="13" t="str">
        <v>BTL-FANTA FR 30CL</v>
      </c>
      <c r="O26" s="26">
        <f>F26*D26+G26*E26+H26</f>
      </c>
    </row>
    <row r="27">
      <c r="A27" s="13" t="str">
        <v>Boissons</v>
      </c>
      <c r="B27" s="13" t="str">
        <v>SIA</v>
      </c>
      <c r="C27" s="21" t="str">
        <v>BOUTEILLE FANTA POMME 30cL</v>
      </c>
      <c r="D27" s="26">
        <v>12</v>
      </c>
      <c r="E27" s="26">
        <v>12</v>
      </c>
      <c r="F27" s="18">
        <v>0</v>
      </c>
      <c r="G27" s="18">
        <v>0</v>
      </c>
      <c r="H27" s="18">
        <v>0</v>
      </c>
      <c r="I27" s="27">
        <f>F27+IF(D27&gt;0,G27*E27/D27,0)+IF(D27&gt;0,H27/D27,0)</f>
      </c>
      <c r="J27" s="13" t="str">
        <v>Pack de 12</v>
      </c>
      <c r="K27" s="26">
        <v>1288</v>
      </c>
      <c r="L27" s="20">
        <f>I27*K27</f>
      </c>
      <c r="N27" s="13" t="str">
        <v>BTL-FANTA PM 30CL</v>
      </c>
      <c r="O27" s="26">
        <f>F27*D27+G27*E27+H27</f>
      </c>
    </row>
    <row r="28">
      <c r="A28" s="13" t="str">
        <v>Boissons</v>
      </c>
      <c r="B28" s="13" t="str">
        <v>SIA</v>
      </c>
      <c r="C28" s="21" t="str">
        <v>BOUTEILLE SCHWEPPES AGRUMES 30cL</v>
      </c>
      <c r="D28" s="26">
        <v>12</v>
      </c>
      <c r="E28" s="26">
        <v>12</v>
      </c>
      <c r="F28" s="23">
        <v>0</v>
      </c>
      <c r="G28" s="23">
        <v>0</v>
      </c>
      <c r="H28" s="23">
        <v>0</v>
      </c>
      <c r="I28" s="28">
        <f>F28+IF(D28&gt;0,G28*E28/D28,0)+IF(D28&gt;0,H28/D28,0)</f>
      </c>
      <c r="J28" s="13" t="str">
        <v>Pack de 12</v>
      </c>
      <c r="K28" s="26">
        <v>1288</v>
      </c>
      <c r="L28" s="25">
        <f>I28*K28</f>
      </c>
      <c r="N28" s="13" t="str">
        <v>BTL-SCHWAG 30CL</v>
      </c>
      <c r="O28" s="26">
        <f>F28*D28+G28*E28+H28</f>
      </c>
    </row>
    <row r="29">
      <c r="A29" s="13" t="str">
        <v>Boissons</v>
      </c>
      <c r="B29" s="13" t="str">
        <v>SIA</v>
      </c>
      <c r="C29" s="21" t="str">
        <v>BOUTEILLE MIRINDA ORANGE 30 CL</v>
      </c>
      <c r="D29" s="26">
        <v>12</v>
      </c>
      <c r="E29" s="26">
        <v>12</v>
      </c>
      <c r="F29" s="18">
        <v>0</v>
      </c>
      <c r="G29" s="18">
        <v>0</v>
      </c>
      <c r="H29" s="18">
        <v>0</v>
      </c>
      <c r="I29" s="27">
        <f>F29+IF(D29&gt;0,G29*E29/D29,0)+IF(D29&gt;0,H29/D29,0)</f>
      </c>
      <c r="J29" s="13" t="str">
        <v>Pack de 12</v>
      </c>
      <c r="K29" s="26">
        <v>1288</v>
      </c>
      <c r="L29" s="20">
        <f>I29*K29</f>
      </c>
      <c r="N29" s="13" t="str">
        <v>BTL-MIRORA 30CL</v>
      </c>
      <c r="O29" s="26">
        <f>F29*D29+G29*E29+H29</f>
      </c>
    </row>
    <row r="30">
      <c r="A30" s="13" t="str">
        <v>Boissons</v>
      </c>
      <c r="B30" s="13" t="str">
        <v>SIA</v>
      </c>
      <c r="C30" s="21" t="str">
        <v>BOUTEILLE PEPSI ZERO 30CL</v>
      </c>
      <c r="D30" s="26">
        <v>12</v>
      </c>
      <c r="E30" s="26">
        <v>12</v>
      </c>
      <c r="F30" s="23">
        <v>0</v>
      </c>
      <c r="G30" s="23">
        <v>0</v>
      </c>
      <c r="H30" s="23">
        <v>0</v>
      </c>
      <c r="I30" s="28">
        <f>F30+IF(D30&gt;0,G30*E30/D30,0)+IF(D30&gt;0,H30/D30,0)</f>
      </c>
      <c r="J30" s="13" t="str">
        <v>Pack de 12</v>
      </c>
      <c r="K30" s="26">
        <v>1288</v>
      </c>
      <c r="L30" s="25">
        <f>I30*K30</f>
      </c>
      <c r="N30" s="13" t="str">
        <v>BTL-PEPSIZERO 30CL</v>
      </c>
      <c r="O30" s="26">
        <f>F30*D30+G30*E30+H30</f>
      </c>
    </row>
    <row r="31">
      <c r="A31" s="13" t="str">
        <v>Boissons</v>
      </c>
      <c r="B31" s="13" t="str">
        <v>SIA</v>
      </c>
      <c r="C31" s="21" t="str">
        <v>BOUTEILLE PEPSI 30CL</v>
      </c>
      <c r="D31" s="26">
        <v>12</v>
      </c>
      <c r="E31" s="26">
        <v>12</v>
      </c>
      <c r="F31" s="18">
        <v>0</v>
      </c>
      <c r="G31" s="18">
        <v>0</v>
      </c>
      <c r="H31" s="18">
        <v>0</v>
      </c>
      <c r="I31" s="27">
        <f>F31+IF(D31&gt;0,G31*E31/D31,0)+IF(D31&gt;0,H31/D31,0)</f>
      </c>
      <c r="J31" s="13" t="str">
        <v>Pack de 12</v>
      </c>
      <c r="K31" s="26">
        <v>1520</v>
      </c>
      <c r="L31" s="20">
        <f>I31*K31</f>
      </c>
      <c r="N31" s="13" t="str">
        <v>BTL-PEPSI 30CL</v>
      </c>
      <c r="O31" s="26">
        <f>F31*D31+G31*E31+H31</f>
      </c>
    </row>
    <row r="32">
      <c r="A32" s="13" t="str">
        <v>Boissons</v>
      </c>
      <c r="B32" s="13" t="str">
        <v>SIA</v>
      </c>
      <c r="C32" s="21" t="str">
        <v>BOUTEILLE MIRINDA FRUIT ROUGE 30 CL</v>
      </c>
      <c r="D32" s="26">
        <v>12</v>
      </c>
      <c r="E32" s="26">
        <v>12</v>
      </c>
      <c r="F32" s="23">
        <v>0</v>
      </c>
      <c r="G32" s="23">
        <v>0</v>
      </c>
      <c r="H32" s="23">
        <v>0</v>
      </c>
      <c r="I32" s="28">
        <f>F32+IF(D32&gt;0,G32*E32/D32,0)+IF(D32&gt;0,H32/D32,0)</f>
      </c>
      <c r="J32" s="13" t="str">
        <v>Pack de 12</v>
      </c>
      <c r="K32" s="26">
        <v>1288</v>
      </c>
      <c r="L32" s="25">
        <f>I32*K32</f>
      </c>
      <c r="N32" s="13" t="str">
        <v>BTL-MIRFR 30CL</v>
      </c>
      <c r="O32" s="26">
        <f>F32*D32+G32*E32+H32</f>
      </c>
    </row>
    <row r="33">
      <c r="A33" s="13" t="str">
        <v>Boissons</v>
      </c>
      <c r="B33" s="13" t="str">
        <v>SIA</v>
      </c>
      <c r="C33" s="21" t="str">
        <v>7 UP 30 CL</v>
      </c>
      <c r="D33" s="26">
        <v>12</v>
      </c>
      <c r="E33" s="26">
        <v>12</v>
      </c>
      <c r="F33" s="18">
        <v>0</v>
      </c>
      <c r="G33" s="18">
        <v>0</v>
      </c>
      <c r="H33" s="18">
        <v>0</v>
      </c>
      <c r="I33" s="27">
        <f>F33+IF(D33&gt;0,G33*E33/D33,0)+IF(D33&gt;0,H33/D33,0)</f>
      </c>
      <c r="J33" s="13" t="str">
        <v>Pack de 12</v>
      </c>
      <c r="K33" s="26">
        <v>1288</v>
      </c>
      <c r="L33" s="20">
        <f>I33*K33</f>
      </c>
      <c r="N33" s="13" t="str">
        <v>BTL-7UP 30CL</v>
      </c>
      <c r="O33" s="26">
        <f>F33*D33+G33*E33+H33</f>
      </c>
    </row>
    <row r="34">
      <c r="A34" s="13" t="str">
        <v>Boissons</v>
      </c>
      <c r="B34" s="13" t="str">
        <v>SIA</v>
      </c>
      <c r="C34" s="21" t="str">
        <v>BOUTEILLE PEPSI 1,5L</v>
      </c>
      <c r="D34" s="26">
        <v>6</v>
      </c>
      <c r="E34" s="26">
        <v>6</v>
      </c>
      <c r="F34" s="23">
        <v>0</v>
      </c>
      <c r="G34" s="23">
        <v>0</v>
      </c>
      <c r="H34" s="23">
        <v>0</v>
      </c>
      <c r="I34" s="28">
        <f>F34+IF(D34&gt;0,G34*E34/D34,0)+IF(D34&gt;0,H34/D34,0)</f>
      </c>
      <c r="J34" s="13" t="str">
        <v>Pack de 6</v>
      </c>
      <c r="K34" s="26">
        <v>3150</v>
      </c>
      <c r="L34" s="25">
        <f>I34*K34</f>
      </c>
      <c r="N34" s="13" t="str">
        <v>BTL-PEPSI 1,5L</v>
      </c>
      <c r="O34" s="26">
        <f>F34*D34+G34*E34+H34</f>
      </c>
    </row>
    <row r="35">
      <c r="A35" s="13" t="str">
        <v>Boissons</v>
      </c>
      <c r="B35" s="13" t="str">
        <v>SIA</v>
      </c>
      <c r="C35" s="21" t="str">
        <v>CAN PEPSI 250 ml</v>
      </c>
      <c r="D35" s="26">
        <v>24</v>
      </c>
      <c r="E35" s="26">
        <v>24</v>
      </c>
      <c r="F35" s="18">
        <v>0</v>
      </c>
      <c r="G35" s="18">
        <v>0</v>
      </c>
      <c r="H35" s="18">
        <v>0</v>
      </c>
      <c r="I35" s="27">
        <f>F35+IF(D35&gt;0,G35*E35/D35,0)+IF(D35&gt;0,H35/D35,0)</f>
      </c>
      <c r="J35" s="13" t="str">
        <v>Pack de 24</v>
      </c>
      <c r="K35" s="26">
        <v>4576</v>
      </c>
      <c r="L35" s="20">
        <f>I35*K35</f>
      </c>
      <c r="N35" s="13" t="str">
        <v>BKCI-PEPSI</v>
      </c>
      <c r="O35" s="26">
        <f>F35*D35+G35*E35+H35</f>
      </c>
    </row>
    <row r="36">
      <c r="A36" s="13" t="str">
        <v>Boissons</v>
      </c>
      <c r="B36" s="13" t="str">
        <v>SIA</v>
      </c>
      <c r="C36" s="21" t="str">
        <v>CANETTE PEPSI ZERO 25 CL</v>
      </c>
      <c r="D36" s="26">
        <v>24</v>
      </c>
      <c r="E36" s="26">
        <v>24</v>
      </c>
      <c r="F36" s="23">
        <v>0</v>
      </c>
      <c r="G36" s="23">
        <v>0</v>
      </c>
      <c r="H36" s="23">
        <v>0</v>
      </c>
      <c r="I36" s="28">
        <f>F36+IF(D36&gt;0,G36*E36/D36,0)+IF(D36&gt;0,H36/D36,0)</f>
      </c>
      <c r="J36" s="13" t="str">
        <v>Pack de 25</v>
      </c>
      <c r="K36" s="26">
        <v>1530</v>
      </c>
      <c r="L36" s="25">
        <f>I36*K36</f>
      </c>
      <c r="N36" s="13" t="str">
        <v xml:space="preserve">CAN-PEPZER 25 CL </v>
      </c>
      <c r="O36" s="26">
        <f>F36*D36+G36*E36+H36</f>
      </c>
    </row>
    <row r="37">
      <c r="A37" s="13" t="str">
        <v>Boissons</v>
      </c>
      <c r="B37" s="13" t="str">
        <v>SIA</v>
      </c>
      <c r="C37" s="21" t="str">
        <v>BIERE BEAUFORT 33cl</v>
      </c>
      <c r="D37" s="26">
        <v>24</v>
      </c>
      <c r="E37" s="26">
        <v>24</v>
      </c>
      <c r="F37" s="18">
        <v>0</v>
      </c>
      <c r="G37" s="18">
        <v>0</v>
      </c>
      <c r="H37" s="18">
        <v>0</v>
      </c>
      <c r="I37" s="27">
        <f>F37+IF(D37&gt;0,G37*E37/D37,0)+IF(D37&gt;0,H37/D37,0)</f>
      </c>
      <c r="J37" s="13" t="str">
        <v>Pack de 24</v>
      </c>
      <c r="K37" s="26">
        <v>7950</v>
      </c>
      <c r="L37" s="20">
        <f>I37*K37</f>
      </c>
      <c r="N37" s="13" t="str">
        <v>BKCI-BIERE 33CL</v>
      </c>
      <c r="O37" s="26">
        <f>F37*D37+G37*E37+H37</f>
      </c>
    </row>
    <row r="38">
      <c r="A38" s="13" t="str">
        <v>Boissons</v>
      </c>
      <c r="B38" s="13" t="str">
        <v>SIA</v>
      </c>
      <c r="C38" s="21" t="str">
        <v>BIERE BOCK 33cl</v>
      </c>
      <c r="D38" s="26">
        <v>24</v>
      </c>
      <c r="E38" s="26">
        <v>24</v>
      </c>
      <c r="F38" s="23">
        <v>0</v>
      </c>
      <c r="G38" s="23">
        <v>0</v>
      </c>
      <c r="H38" s="23">
        <v>0</v>
      </c>
      <c r="I38" s="28">
        <f>F38+IF(D38&gt;0,G38*E38/D38,0)+IF(D38&gt;0,H38/D38,0)</f>
      </c>
      <c r="J38" s="13" t="str">
        <v>Pack de 24</v>
      </c>
      <c r="K38" s="26">
        <v>7950</v>
      </c>
      <c r="L38" s="25">
        <f>I38*K38</f>
      </c>
      <c r="N38" s="13" t="str">
        <v>BKCI-BOCK 33CL</v>
      </c>
      <c r="O38" s="26">
        <f>F38*D38+G38*E38+H38</f>
      </c>
    </row>
    <row r="39">
      <c r="A39" s="13" t="str">
        <v>Boissons</v>
      </c>
      <c r="B39" s="13" t="str">
        <v>SIA</v>
      </c>
      <c r="C39" s="21" t="str">
        <v>BIERE BOCK 50cl</v>
      </c>
      <c r="D39" s="26">
        <v>24</v>
      </c>
      <c r="E39" s="26">
        <v>24</v>
      </c>
      <c r="F39" s="18">
        <v>0</v>
      </c>
      <c r="G39" s="18">
        <v>0</v>
      </c>
      <c r="H39" s="18">
        <v>0</v>
      </c>
      <c r="I39" s="27">
        <f>F39+IF(D39&gt;0,G39*E39/D39,0)+IF(D39&gt;0,H39/D39,0)</f>
      </c>
      <c r="J39" s="13" t="str">
        <v>Pack de 24</v>
      </c>
      <c r="K39" s="26">
        <v>7950</v>
      </c>
      <c r="L39" s="20">
        <f>I39*K39</f>
      </c>
      <c r="N39" s="13" t="str">
        <v>BKCI-BOCK 50CL</v>
      </c>
      <c r="O39" s="26">
        <f>F39*D39+G39*E39+H39</f>
      </c>
    </row>
    <row r="40">
      <c r="A40" s="13" t="str">
        <v>Boissons</v>
      </c>
      <c r="B40" s="13" t="str">
        <v>SIA</v>
      </c>
      <c r="C40" s="21" t="str">
        <v>MILO</v>
      </c>
      <c r="D40" s="26">
        <v>300</v>
      </c>
      <c r="E40" s="26">
        <v>300</v>
      </c>
      <c r="F40" s="23">
        <v>0</v>
      </c>
      <c r="G40" s="23">
        <v>0</v>
      </c>
      <c r="H40" s="23">
        <v>0</v>
      </c>
      <c r="I40" s="28">
        <f>F40+IF(D40&gt;0,G40*E40/D40,0)+IF(D40&gt;0,H40/D40,0)</f>
      </c>
      <c r="J40" s="13" t="str">
        <v>Sachet individuel</v>
      </c>
      <c r="K40" s="26">
        <v>0</v>
      </c>
      <c r="L40" s="25">
        <f>I40*K40</f>
      </c>
      <c r="N40" s="13">
        <v>6033000083586</v>
      </c>
      <c r="O40" s="26">
        <f>F40*D40+G40*E40+H40</f>
      </c>
    </row>
    <row r="41">
      <c r="A41" s="13" t="str">
        <v>Boissons</v>
      </c>
      <c r="B41" s="13" t="str">
        <v>SIA</v>
      </c>
      <c r="C41" s="21" t="str">
        <v>BOUTEILLE SPRITE 50cL</v>
      </c>
      <c r="D41" s="26">
        <v>6</v>
      </c>
      <c r="E41" s="26">
        <v>6</v>
      </c>
      <c r="F41" s="18">
        <v>0</v>
      </c>
      <c r="G41" s="18">
        <v>0</v>
      </c>
      <c r="H41" s="18">
        <v>0</v>
      </c>
      <c r="I41" s="27">
        <f>F41+IF(D41&gt;0,G41*E41/D41,0)+IF(D41&gt;0,H41/D41,0)</f>
      </c>
      <c r="J41" s="13" t="str">
        <v>Pack de 6</v>
      </c>
      <c r="K41" s="26">
        <v>2034</v>
      </c>
      <c r="L41" s="20">
        <f>I41*K41</f>
      </c>
      <c r="N41" s="13" t="str">
        <v>BTL-SPRITE 50CL</v>
      </c>
      <c r="O41" s="26">
        <f>F41*D41+G41*E41+H41</f>
      </c>
    </row>
    <row r="42">
      <c r="A42" s="13" t="str">
        <v>Boissons</v>
      </c>
      <c r="B42" s="13" t="str">
        <v>SIA</v>
      </c>
      <c r="C42" s="21" t="str">
        <v>BOUTEILLE SPRITE 1.5L</v>
      </c>
      <c r="D42" s="26">
        <v>6</v>
      </c>
      <c r="E42" s="26">
        <v>6</v>
      </c>
      <c r="F42" s="23">
        <v>0</v>
      </c>
      <c r="G42" s="23">
        <v>0</v>
      </c>
      <c r="H42" s="23">
        <v>0</v>
      </c>
      <c r="I42" s="28">
        <f>F42+IF(D42&gt;0,G42*E42/D42,0)+IF(D42&gt;0,H42/D42,0)</f>
      </c>
      <c r="J42" s="13" t="str">
        <v>Pack de 6</v>
      </c>
      <c r="K42" s="26">
        <v>3150</v>
      </c>
      <c r="L42" s="25">
        <f>I42*K42</f>
      </c>
      <c r="N42" s="13" t="str">
        <v>BTL-SPRITE 1.5L</v>
      </c>
      <c r="O42" s="26">
        <f>F42*D42+G42*E42+H42</f>
      </c>
    </row>
    <row r="43">
      <c r="A43" s="13" t="str">
        <v>Boissons</v>
      </c>
      <c r="B43" s="13" t="str">
        <v>SIA</v>
      </c>
      <c r="C43" s="21" t="str">
        <v>BOUTEILLE SPRITE 30cL</v>
      </c>
      <c r="D43" s="26">
        <v>12</v>
      </c>
      <c r="E43" s="26">
        <v>12</v>
      </c>
      <c r="F43" s="18">
        <v>0</v>
      </c>
      <c r="G43" s="18">
        <v>0</v>
      </c>
      <c r="H43" s="18">
        <v>0</v>
      </c>
      <c r="I43" s="27">
        <f>F43+IF(D43&gt;0,G43*E43/D43,0)+IF(D43&gt;0,H43/D43,0)</f>
      </c>
      <c r="J43" s="13" t="str">
        <v>Pack de 12</v>
      </c>
      <c r="K43" s="26">
        <v>1288</v>
      </c>
      <c r="L43" s="20">
        <f>I43*K43</f>
      </c>
      <c r="N43" s="13" t="str">
        <v>BTL-SPRITE 30CL</v>
      </c>
      <c r="O43" s="26">
        <f>F43*D43+G43*E43+H43</f>
      </c>
    </row>
    <row r="44">
      <c r="A44" s="13" t="str">
        <v>Boissons</v>
      </c>
      <c r="B44" s="13" t="str">
        <v>SIA</v>
      </c>
      <c r="C44" s="21" t="str">
        <v>BOUTEILLE ORANGINA 50cL</v>
      </c>
      <c r="D44" s="26">
        <v>6</v>
      </c>
      <c r="E44" s="26">
        <v>6</v>
      </c>
      <c r="F44" s="23">
        <v>0</v>
      </c>
      <c r="G44" s="23">
        <v>0</v>
      </c>
      <c r="H44" s="23">
        <v>0</v>
      </c>
      <c r="I44" s="28">
        <f>F44+IF(D44&gt;0,G44*E44/D44,0)+IF(D44&gt;0,H44/D44,0)</f>
      </c>
      <c r="J44" s="13" t="str">
        <v>Pack de 6</v>
      </c>
      <c r="K44" s="26">
        <v>2034</v>
      </c>
      <c r="L44" s="25">
        <f>I44*K44</f>
      </c>
      <c r="N44" s="13" t="str">
        <v>BTL-ORANGINA 50CL</v>
      </c>
      <c r="O44" s="26">
        <f>F44*D44+G44*E44+H44</f>
      </c>
    </row>
    <row r="45">
      <c r="A45" s="13" t="str">
        <v>Boissons</v>
      </c>
      <c r="B45" s="13" t="str">
        <v>SIA</v>
      </c>
      <c r="C45" s="21" t="str">
        <v>ORANGINA 33CL</v>
      </c>
      <c r="D45" s="26">
        <v>24</v>
      </c>
      <c r="E45" s="26">
        <v>24</v>
      </c>
      <c r="F45" s="18">
        <v>0</v>
      </c>
      <c r="G45" s="18">
        <v>0</v>
      </c>
      <c r="H45" s="18">
        <v>0</v>
      </c>
      <c r="I45" s="27">
        <f>F45+IF(D45&gt;0,G45*E45/D45,0)+IF(D45&gt;0,H45/D45,0)</f>
      </c>
      <c r="J45" s="13" t="str">
        <v>Pack de 24</v>
      </c>
      <c r="K45" s="26">
        <v>7950</v>
      </c>
      <c r="L45" s="20">
        <f>I45*K45</f>
      </c>
      <c r="N45" s="13" t="str">
        <v>BKCI-ORANGINA</v>
      </c>
      <c r="O45" s="26">
        <f>F45*D45+G45*E45+H45</f>
      </c>
    </row>
    <row r="46">
      <c r="A46" s="29" t="str">
        <v>Nourriture - Surgelé</v>
      </c>
      <c r="B46" s="29" t="str">
        <v>SIA</v>
      </c>
      <c r="C46" s="33" t="str">
        <v>CHICKEN WINGS</v>
      </c>
      <c r="D46" s="34">
        <v>330</v>
      </c>
      <c r="E46" s="34">
        <v>66</v>
      </c>
      <c r="F46" s="23">
        <v>0</v>
      </c>
      <c r="G46" s="23">
        <v>0</v>
      </c>
      <c r="H46" s="23">
        <v>0</v>
      </c>
      <c r="I46" s="28">
        <f>F46+IF(D46&gt;0,G46*E46/D46,0)+IF(D46&gt;0,H46/D46,0)</f>
      </c>
      <c r="J46" s="29" t="str">
        <v>Carton</v>
      </c>
      <c r="K46" s="34">
        <v>0</v>
      </c>
      <c r="L46" s="25">
        <f>I46*K46</f>
      </c>
      <c r="N46" s="29" t="str">
        <v>BKFR10</v>
      </c>
      <c r="O46" s="34">
        <f>F46*D46+G46*E46+H46</f>
      </c>
    </row>
    <row r="47">
      <c r="A47" s="29" t="str">
        <v>Nourriture - Surgelé</v>
      </c>
      <c r="B47" s="29" t="str">
        <v>SIA</v>
      </c>
      <c r="C47" s="33" t="str">
        <v>CHICKEN WINGS - CAIRO</v>
      </c>
      <c r="D47" s="34">
        <v>340</v>
      </c>
      <c r="E47" s="34">
        <v>68</v>
      </c>
      <c r="F47" s="18">
        <v>0</v>
      </c>
      <c r="G47" s="18">
        <v>0</v>
      </c>
      <c r="H47" s="18">
        <v>0</v>
      </c>
      <c r="I47" s="27">
        <f>F47+IF(D47&gt;0,G47*E47/D47,0)+IF(D47&gt;0,H47/D47,0)</f>
      </c>
      <c r="J47" s="29" t="str">
        <v>Carton</v>
      </c>
      <c r="K47" s="34">
        <v>33024</v>
      </c>
      <c r="L47" s="20">
        <f>I47*K47</f>
      </c>
      <c r="N47" s="29" t="str">
        <v>BKFR101</v>
      </c>
      <c r="O47" s="34">
        <f>F47*D47+G47*E47+H47</f>
      </c>
    </row>
    <row r="48">
      <c r="A48" s="29" t="str">
        <v>Nourriture - Surgelé</v>
      </c>
      <c r="B48" s="29" t="str">
        <v>SIA</v>
      </c>
      <c r="C48" s="33" t="str">
        <v>CHICKEN WHOPPER GRILLED</v>
      </c>
      <c r="D48" s="34">
        <v>67</v>
      </c>
      <c r="E48" s="34">
        <v>67</v>
      </c>
      <c r="F48" s="23">
        <v>0</v>
      </c>
      <c r="G48" s="23">
        <v>0</v>
      </c>
      <c r="H48" s="23">
        <v>0</v>
      </c>
      <c r="I48" s="28">
        <f>F48+IF(D48&gt;0,G48*E48/D48,0)+IF(D48&gt;0,H48/D48,0)</f>
      </c>
      <c r="J48" s="29" t="str">
        <v>Carton</v>
      </c>
      <c r="K48" s="34">
        <v>54150</v>
      </c>
      <c r="L48" s="25">
        <f>I48*K48</f>
      </c>
      <c r="N48" s="29" t="str">
        <v>BKFR37</v>
      </c>
      <c r="O48" s="34">
        <f>F48*D48+G48*E48+H48</f>
      </c>
    </row>
    <row r="49">
      <c r="A49" s="29" t="str">
        <v>Nourriture - Surgelé</v>
      </c>
      <c r="B49" s="29" t="str">
        <v>SIA</v>
      </c>
      <c r="C49" s="33" t="str">
        <v>CHILI CHEESE BITES</v>
      </c>
      <c r="D49" s="34">
        <v>450</v>
      </c>
      <c r="E49" s="34">
        <v>50</v>
      </c>
      <c r="F49" s="18">
        <v>0</v>
      </c>
      <c r="G49" s="18">
        <v>0</v>
      </c>
      <c r="H49" s="18">
        <v>0</v>
      </c>
      <c r="I49" s="27">
        <f>F49+IF(D49&gt;0,G49*E49/D49,0)+IF(D49&gt;0,H49/D49,0)</f>
      </c>
      <c r="J49" s="29" t="str">
        <v>Carton</v>
      </c>
      <c r="K49" s="34">
        <v>35002</v>
      </c>
      <c r="L49" s="20">
        <f>I49*K49</f>
      </c>
      <c r="N49" s="29" t="str">
        <v>BKFR22</v>
      </c>
      <c r="O49" s="34">
        <f>F49*D49+G49*E49+H49</f>
      </c>
    </row>
    <row r="50">
      <c r="A50" s="29" t="str">
        <v>Nourriture - Surgelé</v>
      </c>
      <c r="B50" s="29" t="str">
        <v>SIA</v>
      </c>
      <c r="C50" s="33" t="str">
        <v>CHILI CHEESE BITES NEW</v>
      </c>
      <c r="D50" s="34">
        <v>450</v>
      </c>
      <c r="E50" s="34">
        <v>50</v>
      </c>
      <c r="F50" s="23">
        <v>0</v>
      </c>
      <c r="G50" s="23">
        <v>0</v>
      </c>
      <c r="H50" s="23">
        <v>0</v>
      </c>
      <c r="I50" s="28">
        <f>F50+IF(D50&gt;0,G50*E50/D50,0)+IF(D50&gt;0,H50/D50,0)</f>
      </c>
      <c r="J50" s="29" t="str">
        <v>Carton</v>
      </c>
      <c r="K50" s="34">
        <v>35002</v>
      </c>
      <c r="L50" s="25">
        <f>I50*K50</f>
      </c>
      <c r="N50" s="29" t="str">
        <v>BKFR22N</v>
      </c>
      <c r="O50" s="34">
        <f>F50*D50+G50*E50+H50</f>
      </c>
    </row>
    <row r="51">
      <c r="A51" s="29" t="str">
        <v>Nourriture - Surgelé</v>
      </c>
      <c r="B51" s="29" t="str">
        <v>SIA</v>
      </c>
      <c r="C51" s="33" t="str">
        <v>CHILI CHEESE BITES CONWAY</v>
      </c>
      <c r="D51" s="34">
        <v>208</v>
      </c>
      <c r="E51" s="34">
        <v>52</v>
      </c>
      <c r="F51" s="18">
        <v>0</v>
      </c>
      <c r="G51" s="18">
        <v>0</v>
      </c>
      <c r="H51" s="18">
        <v>0</v>
      </c>
      <c r="I51" s="27">
        <f>F51+IF(D51&gt;0,G51*E51/D51,0)+IF(D51&gt;0,H51/D51,0)</f>
      </c>
      <c r="J51" s="29" t="str">
        <v>Carton</v>
      </c>
      <c r="K51" s="34">
        <v>0</v>
      </c>
      <c r="L51" s="20">
        <f>I51*K51</f>
      </c>
      <c r="N51" s="29" t="str">
        <v>BKFR22CNW</v>
      </c>
      <c r="O51" s="34">
        <f>F51*D51+G51*E51+H51</f>
      </c>
    </row>
    <row r="52">
      <c r="A52" s="29" t="str">
        <v>Nourriture - Surgelé</v>
      </c>
      <c r="B52" s="29" t="str">
        <v>SIA</v>
      </c>
      <c r="C52" s="33" t="str">
        <v>CRISPY CHICKEN PATTY</v>
      </c>
      <c r="D52" s="34">
        <v>136</v>
      </c>
      <c r="E52" s="34">
        <v>17</v>
      </c>
      <c r="F52" s="23">
        <v>0</v>
      </c>
      <c r="G52" s="23">
        <v>0</v>
      </c>
      <c r="H52" s="23">
        <v>0</v>
      </c>
      <c r="I52" s="28">
        <f>F52+IF(D52&gt;0,G52*E52/D52,0)+IF(D52&gt;0,H52/D52,0)</f>
      </c>
      <c r="J52" s="29" t="str">
        <v>Carton</v>
      </c>
      <c r="K52" s="34">
        <v>0</v>
      </c>
      <c r="L52" s="25">
        <f>I52*K52</f>
      </c>
      <c r="N52" s="29" t="str">
        <v>BKFR11</v>
      </c>
      <c r="O52" s="34">
        <f>F52*D52+G52*E52+H52</f>
      </c>
    </row>
    <row r="53">
      <c r="A53" s="29" t="str">
        <v>Nourriture - Surgelé</v>
      </c>
      <c r="B53" s="29" t="str">
        <v>SIA</v>
      </c>
      <c r="C53" s="33" t="str">
        <v>CRISPY CHICKEN CAIRO</v>
      </c>
      <c r="D53" s="34">
        <v>112</v>
      </c>
      <c r="E53" s="34">
        <v>14</v>
      </c>
      <c r="F53" s="18">
        <v>0</v>
      </c>
      <c r="G53" s="18">
        <v>0</v>
      </c>
      <c r="H53" s="18">
        <v>0</v>
      </c>
      <c r="I53" s="27">
        <f>F53+IF(D53&gt;0,G53*E53/D53,0)+IF(D53&gt;0,H53/D53,0)</f>
      </c>
      <c r="J53" s="29" t="str">
        <v>Carton</v>
      </c>
      <c r="K53" s="34">
        <v>35193</v>
      </c>
      <c r="L53" s="20">
        <f>I53*K53</f>
      </c>
      <c r="N53" s="29" t="str">
        <v>BKFRCRO</v>
      </c>
      <c r="O53" s="34">
        <f>F53*D53+G53*E53+H53</f>
      </c>
    </row>
    <row r="54">
      <c r="A54" s="29" t="str">
        <v>Nourriture - Surgelé</v>
      </c>
      <c r="B54" s="29" t="str">
        <v>SIA</v>
      </c>
      <c r="C54" s="33" t="str">
        <v xml:space="preserve">CHICKEN CRUNCHY FILLER </v>
      </c>
      <c r="D54" s="34">
        <v>10</v>
      </c>
      <c r="E54" s="34">
        <v>10</v>
      </c>
      <c r="F54" s="23">
        <v>0</v>
      </c>
      <c r="G54" s="23">
        <v>0</v>
      </c>
      <c r="H54" s="23">
        <v>0</v>
      </c>
      <c r="I54" s="28">
        <f>F54+IF(D54&gt;0,G54*E54/D54,0)+IF(D54&gt;0,H54/D54,0)</f>
      </c>
      <c r="J54" s="29" t="str">
        <v>Carton</v>
      </c>
      <c r="K54" s="34">
        <v>65262</v>
      </c>
      <c r="L54" s="25">
        <f>I54*K54</f>
      </c>
      <c r="N54" s="29" t="str">
        <v>BKFR14N</v>
      </c>
      <c r="O54" s="34">
        <f>F54*D54+G54*E54+H54</f>
      </c>
    </row>
    <row r="55">
      <c r="A55" s="29" t="str">
        <v>Nourriture - Surgelé</v>
      </c>
      <c r="B55" s="29" t="str">
        <v>SIA</v>
      </c>
      <c r="C55" s="33" t="str">
        <v>VALUE PATTY CHICKEN  CRISPY</v>
      </c>
      <c r="D55" s="34">
        <v>250</v>
      </c>
      <c r="E55" s="34">
        <v>25</v>
      </c>
      <c r="F55" s="18">
        <v>0</v>
      </c>
      <c r="G55" s="18">
        <v>0</v>
      </c>
      <c r="H55" s="18">
        <v>0</v>
      </c>
      <c r="I55" s="27">
        <f>F55+IF(D55&gt;0,G55*E55/D55,0)+IF(D55&gt;0,H55/D55,0)</f>
      </c>
      <c r="J55" s="29" t="str">
        <v>Carton</v>
      </c>
      <c r="K55" s="34">
        <v>54326</v>
      </c>
      <c r="L55" s="20">
        <f>I55*K55</f>
      </c>
      <c r="N55" s="29" t="str">
        <v>BKFR39</v>
      </c>
      <c r="O55" s="34">
        <f>F55*D55+G55*E55+H55</f>
      </c>
    </row>
    <row r="56">
      <c r="A56" s="29" t="str">
        <v>Nourriture - Surgelé</v>
      </c>
      <c r="B56" s="29" t="str">
        <v>SIA</v>
      </c>
      <c r="C56" s="33" t="str">
        <v>CHICKEN STRIPS</v>
      </c>
      <c r="D56" s="34">
        <v>250</v>
      </c>
      <c r="E56" s="34">
        <v>21</v>
      </c>
      <c r="F56" s="23">
        <v>0</v>
      </c>
      <c r="G56" s="23">
        <v>0</v>
      </c>
      <c r="H56" s="23">
        <v>0</v>
      </c>
      <c r="I56" s="28">
        <f>F56+IF(D56&gt;0,G56*E56/D56,0)+IF(D56&gt;0,H56/D56,0)</f>
      </c>
      <c r="J56" s="29" t="str">
        <v>Carton</v>
      </c>
      <c r="K56" s="34">
        <v>59775</v>
      </c>
      <c r="L56" s="25">
        <f>I56*K56</f>
      </c>
      <c r="N56" s="29" t="str">
        <v>BKFR40</v>
      </c>
      <c r="O56" s="34">
        <f>F56*D56+G56*E56+H56</f>
      </c>
    </row>
    <row r="57">
      <c r="A57" s="29" t="str">
        <v>Nourriture - Surgelé</v>
      </c>
      <c r="B57" s="29" t="str">
        <v>SIA</v>
      </c>
      <c r="C57" s="33" t="str">
        <v>NUGGETS - CAIRO</v>
      </c>
      <c r="D57" s="34">
        <v>660</v>
      </c>
      <c r="E57" s="34">
        <v>55</v>
      </c>
      <c r="F57" s="18">
        <v>0</v>
      </c>
      <c r="G57" s="18">
        <v>0</v>
      </c>
      <c r="H57" s="18">
        <v>0</v>
      </c>
      <c r="I57" s="27">
        <f>F57+IF(D57&gt;0,G57*E57/D57,0)+IF(D57&gt;0,H57/D57,0)</f>
      </c>
      <c r="J57" s="29" t="str">
        <v>Carton</v>
      </c>
      <c r="K57" s="34">
        <v>49519</v>
      </c>
      <c r="L57" s="20">
        <f>I57*K57</f>
      </c>
      <c r="N57" s="29" t="str">
        <v>BKFR41</v>
      </c>
      <c r="O57" s="34">
        <f>F57*D57+G57*E57+H57</f>
      </c>
    </row>
    <row r="58">
      <c r="A58" s="29" t="str">
        <v>Nourriture - Surgelé</v>
      </c>
      <c r="B58" s="29" t="str">
        <v>SIA</v>
      </c>
      <c r="C58" s="33" t="str">
        <v>FISH PATTY</v>
      </c>
      <c r="D58" s="34">
        <v>40</v>
      </c>
      <c r="E58" s="34">
        <v>40</v>
      </c>
      <c r="F58" s="23">
        <v>0</v>
      </c>
      <c r="G58" s="23">
        <v>0</v>
      </c>
      <c r="H58" s="23">
        <v>0</v>
      </c>
      <c r="I58" s="28">
        <f>F58+IF(D58&gt;0,G58*E58/D58,0)+IF(D58&gt;0,H58/D58,0)</f>
      </c>
      <c r="J58" s="29" t="str">
        <v>Carton</v>
      </c>
      <c r="K58" s="34">
        <v>22512</v>
      </c>
      <c r="L58" s="25">
        <f>I58*K58</f>
      </c>
      <c r="N58" s="29" t="str">
        <v>BKFR24</v>
      </c>
      <c r="O58" s="34">
        <f>F58*D58+G58*E58+H58</f>
      </c>
    </row>
    <row r="59">
      <c r="A59" s="29" t="str">
        <v>Nourriture - Surgelé</v>
      </c>
      <c r="B59" s="29" t="str">
        <v>SIA</v>
      </c>
      <c r="C59" s="33" t="str">
        <v>FRITES</v>
      </c>
      <c r="D59" s="34">
        <v>5</v>
      </c>
      <c r="E59" s="34">
        <v>5</v>
      </c>
      <c r="F59" s="18">
        <v>0</v>
      </c>
      <c r="G59" s="18">
        <v>0</v>
      </c>
      <c r="H59" s="18">
        <v>0</v>
      </c>
      <c r="I59" s="27">
        <f>F59+IF(D59&gt;0,G59*E59/D59,0)+IF(D59&gt;0,H59/D59,0)</f>
      </c>
      <c r="J59" s="29" t="str">
        <v>Carton</v>
      </c>
      <c r="K59" s="34">
        <v>17643</v>
      </c>
      <c r="L59" s="20">
        <f>I59*K59</f>
      </c>
      <c r="N59" s="29" t="str">
        <v>BKFR07</v>
      </c>
      <c r="O59" s="34">
        <f>F59*D59+G59*E59+H59</f>
      </c>
    </row>
    <row r="60">
      <c r="A60" s="29" t="str">
        <v>Nourriture - Surgelé</v>
      </c>
      <c r="B60" s="29" t="str">
        <v>SIA</v>
      </c>
      <c r="C60" s="33" t="str">
        <v>H1 4' Bun</v>
      </c>
      <c r="D60" s="34">
        <v>120</v>
      </c>
      <c r="E60" s="34">
        <v>24</v>
      </c>
      <c r="F60" s="23">
        <v>0</v>
      </c>
      <c r="G60" s="23">
        <v>0</v>
      </c>
      <c r="H60" s="23">
        <v>0</v>
      </c>
      <c r="I60" s="28">
        <f>F60+IF(D60&gt;0,G60*E60/D60,0)+IF(D60&gt;0,H60/D60,0)</f>
      </c>
      <c r="J60" s="29" t="str">
        <v>Carton</v>
      </c>
      <c r="K60" s="34">
        <v>16440</v>
      </c>
      <c r="L60" s="25">
        <f>I60*K60</f>
      </c>
      <c r="N60" s="29" t="str">
        <v>BKFR01</v>
      </c>
      <c r="O60" s="34">
        <f>F60*D60+G60*E60+H60</f>
      </c>
    </row>
    <row r="61">
      <c r="A61" s="29" t="str">
        <v>Nourriture - Surgelé</v>
      </c>
      <c r="B61" s="29" t="str">
        <v>SIA</v>
      </c>
      <c r="C61" s="33" t="str">
        <v>4' Bun - Modern Bakeries</v>
      </c>
      <c r="D61" s="34">
        <v>120</v>
      </c>
      <c r="E61" s="34">
        <v>20</v>
      </c>
      <c r="F61" s="18">
        <v>0</v>
      </c>
      <c r="G61" s="18">
        <v>0</v>
      </c>
      <c r="H61" s="18">
        <v>0</v>
      </c>
      <c r="I61" s="27">
        <f>F61+IF(D61&gt;0,G61*E61/D61,0)+IF(D61&gt;0,H61/D61,0)</f>
      </c>
      <c r="J61" s="29" t="str">
        <v>Carton</v>
      </c>
      <c r="K61" s="34">
        <v>16440</v>
      </c>
      <c r="L61" s="20">
        <f>I61*K61</f>
      </c>
      <c r="N61" s="29" t="str">
        <v>BKFR25</v>
      </c>
      <c r="O61" s="34">
        <f>F61*D61+G61*E61+H61</f>
      </c>
    </row>
    <row r="62">
      <c r="A62" s="29" t="str">
        <v>Nourriture - Surgelé</v>
      </c>
      <c r="B62" s="29" t="str">
        <v>SIA</v>
      </c>
      <c r="C62" s="33" t="str">
        <v>H1 4' Bun Local</v>
      </c>
      <c r="D62" s="34">
        <v>1</v>
      </c>
      <c r="E62" s="34">
        <v>12</v>
      </c>
      <c r="F62" s="23">
        <v>0</v>
      </c>
      <c r="G62" s="23">
        <v>0</v>
      </c>
      <c r="H62" s="23">
        <v>0</v>
      </c>
      <c r="I62" s="28">
        <f>F62+IF(D62&gt;0,G62*E62/D62,0)+IF(D62&gt;0,H62/D62,0)</f>
      </c>
      <c r="J62" s="29" t="str">
        <v>Inner</v>
      </c>
      <c r="K62" s="34">
        <v>0</v>
      </c>
      <c r="L62" s="25">
        <f>I62*K62</f>
      </c>
      <c r="N62" s="29" t="str">
        <v>LOCFR01</v>
      </c>
      <c r="O62" s="34">
        <f>F62*D62+G62*E62+H62</f>
      </c>
    </row>
    <row r="63">
      <c r="A63" s="29" t="str">
        <v>Nourriture - Surgelé</v>
      </c>
      <c r="B63" s="29" t="str">
        <v>SIA</v>
      </c>
      <c r="C63" s="33" t="str">
        <v>H1 4' Bun Local 01</v>
      </c>
      <c r="D63" s="34">
        <v>1</v>
      </c>
      <c r="E63" s="34">
        <v>6</v>
      </c>
      <c r="F63" s="18">
        <v>0</v>
      </c>
      <c r="G63" s="18">
        <v>0</v>
      </c>
      <c r="H63" s="18">
        <v>0</v>
      </c>
      <c r="I63" s="27">
        <f>F63+IF(D63&gt;0,G63*E63/D63,0)+IF(D63&gt;0,H63/D63,0)</f>
      </c>
      <c r="J63" s="29" t="str">
        <v>Inner</v>
      </c>
      <c r="K63" s="34">
        <v>0</v>
      </c>
      <c r="L63" s="20">
        <f>I63*K63</f>
      </c>
      <c r="N63" s="29" t="str">
        <v>LOCFR04</v>
      </c>
      <c r="O63" s="34">
        <f>F63*D63+G63*E63+H63</f>
      </c>
    </row>
    <row r="64">
      <c r="A64" s="29" t="str">
        <v>Nourriture - Surgelé</v>
      </c>
      <c r="B64" s="29" t="str">
        <v>SIA</v>
      </c>
      <c r="C64" s="33" t="str">
        <v>H2 5' Bun</v>
      </c>
      <c r="D64" s="34">
        <v>72</v>
      </c>
      <c r="E64" s="34">
        <v>15</v>
      </c>
      <c r="F64" s="23">
        <v>0</v>
      </c>
      <c r="G64" s="23">
        <v>0</v>
      </c>
      <c r="H64" s="23">
        <v>0</v>
      </c>
      <c r="I64" s="28">
        <f>F64+IF(D64&gt;0,G64*E64/D64,0)+IF(D64&gt;0,H64/D64,0)</f>
      </c>
      <c r="J64" s="29" t="str">
        <v>Carton</v>
      </c>
      <c r="K64" s="34">
        <v>14472</v>
      </c>
      <c r="L64" s="25">
        <f>I64*K64</f>
      </c>
      <c r="N64" s="29" t="str">
        <v>BKFR02</v>
      </c>
      <c r="O64" s="34">
        <f>F64*D64+G64*E64+H64</f>
      </c>
    </row>
    <row r="65">
      <c r="A65" s="29" t="str">
        <v>Nourriture - Surgelé</v>
      </c>
      <c r="B65" s="29" t="str">
        <v>SIA</v>
      </c>
      <c r="C65" s="33" t="str">
        <v>H2 5' Bun Local</v>
      </c>
      <c r="D65" s="34">
        <v>1</v>
      </c>
      <c r="E65" s="34">
        <v>6</v>
      </c>
      <c r="F65" s="18">
        <v>0</v>
      </c>
      <c r="G65" s="18">
        <v>0</v>
      </c>
      <c r="H65" s="18">
        <v>0</v>
      </c>
      <c r="I65" s="27">
        <f>F65+IF(D65&gt;0,G65*E65/D65,0)+IF(D65&gt;0,H65/D65,0)</f>
      </c>
      <c r="J65" s="29" t="str">
        <v>Inner</v>
      </c>
      <c r="K65" s="34">
        <v>0</v>
      </c>
      <c r="L65" s="20">
        <f>I65*K65</f>
      </c>
      <c r="N65" s="29" t="str">
        <v>LOCFR02</v>
      </c>
      <c r="O65" s="34">
        <f>F65*D65+G65*E65+H65</f>
      </c>
    </row>
    <row r="66">
      <c r="A66" s="29" t="str">
        <v>Nourriture - Surgelé</v>
      </c>
      <c r="B66" s="29" t="str">
        <v>SIA</v>
      </c>
      <c r="C66" s="33" t="str">
        <v>5' Bun - Modern Bakeries</v>
      </c>
      <c r="D66" s="34">
        <v>72</v>
      </c>
      <c r="E66" s="34">
        <v>12</v>
      </c>
      <c r="F66" s="23">
        <v>0</v>
      </c>
      <c r="G66" s="23">
        <v>0</v>
      </c>
      <c r="H66" s="23">
        <v>0</v>
      </c>
      <c r="I66" s="28">
        <f>F66+IF(D66&gt;0,G66*E66/D66,0)+IF(D66&gt;0,H66/D66,0)</f>
      </c>
      <c r="J66" s="29" t="str">
        <v>Carton</v>
      </c>
      <c r="K66" s="34">
        <v>14472</v>
      </c>
      <c r="L66" s="25">
        <f>I66*K66</f>
      </c>
      <c r="N66" s="29" t="str">
        <v>BKFR26</v>
      </c>
      <c r="O66" s="34">
        <f>F66*D66+G66*E66+H66</f>
      </c>
    </row>
    <row r="67">
      <c r="A67" s="29" t="str">
        <v>Nourriture - Surgelé</v>
      </c>
      <c r="B67" s="29" t="str">
        <v>SIA</v>
      </c>
      <c r="C67" s="33" t="str">
        <v>H3 7' Bun</v>
      </c>
      <c r="D67" s="34">
        <v>96</v>
      </c>
      <c r="E67" s="34">
        <v>18</v>
      </c>
      <c r="F67" s="18">
        <v>0</v>
      </c>
      <c r="G67" s="18">
        <v>0</v>
      </c>
      <c r="H67" s="18">
        <v>0</v>
      </c>
      <c r="I67" s="27">
        <f>F67+IF(D67&gt;0,G67*E67/D67,0)+IF(D67&gt;0,H67/D67,0)</f>
      </c>
      <c r="J67" s="29" t="str">
        <v>Carton</v>
      </c>
      <c r="K67" s="34">
        <v>17472</v>
      </c>
      <c r="L67" s="20">
        <f>I67*K67</f>
      </c>
      <c r="N67" s="29" t="str">
        <v>BKFR03</v>
      </c>
      <c r="O67" s="34">
        <f>F67*D67+G67*E67+H67</f>
      </c>
    </row>
    <row r="68">
      <c r="A68" s="29" t="str">
        <v>Nourriture - Surgelé</v>
      </c>
      <c r="B68" s="29" t="str">
        <v>SIA</v>
      </c>
      <c r="C68" s="33" t="str">
        <v>7' Bun - Modern Bakeries</v>
      </c>
      <c r="D68" s="34">
        <v>96</v>
      </c>
      <c r="E68" s="34">
        <v>16</v>
      </c>
      <c r="F68" s="23">
        <v>0</v>
      </c>
      <c r="G68" s="23">
        <v>0</v>
      </c>
      <c r="H68" s="23">
        <v>0</v>
      </c>
      <c r="I68" s="28">
        <f>F68+IF(D68&gt;0,G68*E68/D68,0)+IF(D68&gt;0,H68/D68,0)</f>
      </c>
      <c r="J68" s="29" t="str">
        <v>Carton</v>
      </c>
      <c r="K68" s="34">
        <v>17472</v>
      </c>
      <c r="L68" s="25">
        <f>I68*K68</f>
      </c>
      <c r="N68" s="29" t="str">
        <v>BKFR27</v>
      </c>
      <c r="O68" s="34">
        <f>F68*D68+G68*E68+H68</f>
      </c>
    </row>
    <row r="69">
      <c r="A69" s="29" t="str">
        <v>Nourriture - Surgelé</v>
      </c>
      <c r="B69" s="29" t="str">
        <v>SIA</v>
      </c>
      <c r="C69" s="33" t="str">
        <v>H3 7' Bun Local</v>
      </c>
      <c r="D69" s="34">
        <v>1</v>
      </c>
      <c r="E69" s="34">
        <v>10</v>
      </c>
      <c r="F69" s="18">
        <v>0</v>
      </c>
      <c r="G69" s="18">
        <v>0</v>
      </c>
      <c r="H69" s="18">
        <v>0</v>
      </c>
      <c r="I69" s="27">
        <f>F69+IF(D69&gt;0,G69*E69/D69,0)+IF(D69&gt;0,H69/D69,0)</f>
      </c>
      <c r="J69" s="29" t="str">
        <v>Inner</v>
      </c>
      <c r="K69" s="34">
        <v>0</v>
      </c>
      <c r="L69" s="20">
        <f>I69*K69</f>
      </c>
      <c r="N69" s="29" t="str">
        <v>LOCFR03</v>
      </c>
      <c r="O69" s="34">
        <f>F69*D69+G69*E69+H69</f>
      </c>
    </row>
    <row r="70">
      <c r="A70" s="29" t="str">
        <v>Nourriture - Surgelé</v>
      </c>
      <c r="B70" s="29" t="str">
        <v>SIA</v>
      </c>
      <c r="C70" s="33" t="str">
        <v>H4 Corn dusted 4,5' Bun</v>
      </c>
      <c r="D70" s="34">
        <v>72</v>
      </c>
      <c r="E70" s="34">
        <v>15</v>
      </c>
      <c r="F70" s="23">
        <v>0</v>
      </c>
      <c r="G70" s="23">
        <v>0</v>
      </c>
      <c r="H70" s="23">
        <v>0</v>
      </c>
      <c r="I70" s="28">
        <f>F70+IF(D70&gt;0,G70*E70/D70,0)+IF(D70&gt;0,H70/D70,0)</f>
      </c>
      <c r="J70" s="29" t="str">
        <v>Carton</v>
      </c>
      <c r="K70" s="34">
        <v>15048</v>
      </c>
      <c r="L70" s="25">
        <f>I70*K70</f>
      </c>
      <c r="N70" s="29" t="str">
        <v>BKFR04</v>
      </c>
      <c r="O70" s="34">
        <f>F70*D70+G70*E70+H70</f>
      </c>
    </row>
    <row r="71">
      <c r="A71" s="29" t="str">
        <v>Nourriture - Surgelé</v>
      </c>
      <c r="B71" s="29" t="str">
        <v>SIA</v>
      </c>
      <c r="C71" s="33" t="str">
        <v>4,5' Bun Corn Dusted - Modern Bakeries</v>
      </c>
      <c r="D71" s="34">
        <v>72</v>
      </c>
      <c r="E71" s="34">
        <v>12</v>
      </c>
      <c r="F71" s="18">
        <v>0</v>
      </c>
      <c r="G71" s="18">
        <v>0</v>
      </c>
      <c r="H71" s="18">
        <v>0</v>
      </c>
      <c r="I71" s="27">
        <f>F71+IF(D71&gt;0,G71*E71/D71,0)+IF(D71&gt;0,H71/D71,0)</f>
      </c>
      <c r="J71" s="29" t="str">
        <v>Carton</v>
      </c>
      <c r="K71" s="34">
        <v>15048</v>
      </c>
      <c r="L71" s="20">
        <f>I71*K71</f>
      </c>
      <c r="N71" s="29" t="str">
        <v>BKFR28</v>
      </c>
      <c r="O71" s="34">
        <f>F71*D71+G71*E71+H71</f>
      </c>
    </row>
    <row r="72">
      <c r="A72" s="29" t="str">
        <v>Nourriture - Surgelé</v>
      </c>
      <c r="B72" s="29" t="str">
        <v>SIA</v>
      </c>
      <c r="C72" s="33" t="str">
        <v>4' Bun - Delico</v>
      </c>
      <c r="D72" s="34">
        <v>120</v>
      </c>
      <c r="E72" s="34">
        <v>20</v>
      </c>
      <c r="F72" s="23">
        <v>0</v>
      </c>
      <c r="G72" s="23">
        <v>0</v>
      </c>
      <c r="H72" s="23">
        <v>0</v>
      </c>
      <c r="I72" s="28">
        <f>F72+IF(D72&gt;0,G72*E72/D72,0)+IF(D72&gt;0,H72/D72,0)</f>
      </c>
      <c r="J72" s="29" t="str">
        <v>Carton</v>
      </c>
      <c r="K72" s="34">
        <v>16396</v>
      </c>
      <c r="L72" s="25">
        <f>I72*K72</f>
      </c>
      <c r="N72" s="29" t="str">
        <v>BKFR25-DF</v>
      </c>
      <c r="O72" s="34">
        <f>F72*D72+G72*E72+H72</f>
      </c>
    </row>
    <row r="73">
      <c r="A73" s="29" t="str">
        <v>Nourriture - Surgelé</v>
      </c>
      <c r="B73" s="29" t="str">
        <v>SIA</v>
      </c>
      <c r="C73" s="33" t="str">
        <v>5' Bun - Delico</v>
      </c>
      <c r="D73" s="34">
        <v>72</v>
      </c>
      <c r="E73" s="34">
        <v>12</v>
      </c>
      <c r="F73" s="18">
        <v>0</v>
      </c>
      <c r="G73" s="18">
        <v>0</v>
      </c>
      <c r="H73" s="18">
        <v>0</v>
      </c>
      <c r="I73" s="27">
        <f>F73+IF(D73&gt;0,G73*E73/D73,0)+IF(D73&gt;0,H73/D73,0)</f>
      </c>
      <c r="J73" s="29" t="str">
        <v>Carton</v>
      </c>
      <c r="K73" s="34">
        <v>12347</v>
      </c>
      <c r="L73" s="20">
        <f>I73*K73</f>
      </c>
      <c r="N73" s="29" t="str">
        <v>BKFR26-DF</v>
      </c>
      <c r="O73" s="34">
        <f>F73*D73+G73*E73+H73</f>
      </c>
    </row>
    <row r="74">
      <c r="A74" s="29" t="str">
        <v>Nourriture - Surgelé</v>
      </c>
      <c r="B74" s="29" t="str">
        <v>SIA</v>
      </c>
      <c r="C74" s="33" t="str">
        <v>7' Bun - Delico</v>
      </c>
      <c r="D74" s="34">
        <v>126</v>
      </c>
      <c r="E74" s="34">
        <v>21</v>
      </c>
      <c r="F74" s="23">
        <v>0</v>
      </c>
      <c r="G74" s="23">
        <v>0</v>
      </c>
      <c r="H74" s="23">
        <v>0</v>
      </c>
      <c r="I74" s="28">
        <f>F74+IF(D74&gt;0,G74*E74/D74,0)+IF(D74&gt;0,H74/D74,0)</f>
      </c>
      <c r="J74" s="29" t="str">
        <v>Carton</v>
      </c>
      <c r="K74" s="34">
        <v>19806</v>
      </c>
      <c r="L74" s="25">
        <f>I74*K74</f>
      </c>
      <c r="N74" s="29" t="str">
        <v>BKFR27-DF</v>
      </c>
      <c r="O74" s="34">
        <f>F74*D74+G74*E74+H74</f>
      </c>
    </row>
    <row r="75">
      <c r="A75" s="29" t="str">
        <v>Nourriture - Surgelé</v>
      </c>
      <c r="B75" s="29" t="str">
        <v>SIA</v>
      </c>
      <c r="C75" s="33" t="str">
        <v>4,5' Bun - Delico</v>
      </c>
      <c r="D75" s="34">
        <v>72</v>
      </c>
      <c r="E75" s="34">
        <v>12</v>
      </c>
      <c r="F75" s="18">
        <v>0</v>
      </c>
      <c r="G75" s="18">
        <v>0</v>
      </c>
      <c r="H75" s="18">
        <v>0</v>
      </c>
      <c r="I75" s="27">
        <f>F75+IF(D75&gt;0,G75*E75/D75,0)+IF(D75&gt;0,H75/D75,0)</f>
      </c>
      <c r="J75" s="29" t="str">
        <v>Carton</v>
      </c>
      <c r="K75" s="34">
        <v>14028</v>
      </c>
      <c r="L75" s="20">
        <f>I75*K75</f>
      </c>
      <c r="N75" s="29" t="str">
        <v>BKFR28-DF</v>
      </c>
      <c r="O75" s="34">
        <f>F75*D75+G75*E75+H75</f>
      </c>
    </row>
    <row r="76">
      <c r="A76" s="29" t="str">
        <v>Nourriture - Surgelé</v>
      </c>
      <c r="B76" s="29" t="str">
        <v>SIA</v>
      </c>
      <c r="C76" s="33" t="str">
        <v xml:space="preserve">BUN 4’’ NOUGATINE </v>
      </c>
      <c r="D76" s="34">
        <v>72</v>
      </c>
      <c r="E76" s="34">
        <v>12</v>
      </c>
      <c r="F76" s="23">
        <v>0</v>
      </c>
      <c r="G76" s="23">
        <v>0</v>
      </c>
      <c r="H76" s="23">
        <v>0</v>
      </c>
      <c r="I76" s="28">
        <f>F76+IF(D76&gt;0,G76*E76/D76,0)+IF(D76&gt;0,H76/D76,0)</f>
      </c>
      <c r="J76" s="29" t="str">
        <v>Unité</v>
      </c>
      <c r="K76" s="34">
        <v>8640</v>
      </c>
      <c r="L76" s="25">
        <f>I76*K76</f>
      </c>
      <c r="N76" s="29" t="str">
        <v>LOCFRNO4</v>
      </c>
      <c r="O76" s="34">
        <f>F76*D76+G76*E76+H76</f>
      </c>
    </row>
    <row r="77">
      <c r="A77" s="29" t="str">
        <v>Nourriture - Surgelé</v>
      </c>
      <c r="B77" s="29" t="str">
        <v>SIA</v>
      </c>
      <c r="C77" s="33" t="str">
        <v>BUN 5’’ NOUGATINE 48</v>
      </c>
      <c r="D77" s="34">
        <v>48</v>
      </c>
      <c r="E77" s="34">
        <v>8</v>
      </c>
      <c r="F77" s="18">
        <v>0</v>
      </c>
      <c r="G77" s="18">
        <v>0</v>
      </c>
      <c r="H77" s="18">
        <v>0</v>
      </c>
      <c r="I77" s="27">
        <f>F77+IF(D77&gt;0,G77*E77/D77,0)+IF(D77&gt;0,H77/D77,0)</f>
      </c>
      <c r="J77" s="29" t="str">
        <v>Unité</v>
      </c>
      <c r="K77" s="34">
        <v>19600</v>
      </c>
      <c r="L77" s="20">
        <f>I77*K77</f>
      </c>
      <c r="N77" s="29" t="str">
        <v xml:space="preserve">LOFRRNO548 </v>
      </c>
      <c r="O77" s="34">
        <f>F77*D77+G77*E77+H77</f>
      </c>
    </row>
    <row r="78">
      <c r="A78" s="29" t="str">
        <v>Nourriture - Surgelé</v>
      </c>
      <c r="B78" s="29" t="str">
        <v>SIA</v>
      </c>
      <c r="C78" s="33" t="str">
        <v>HAMBURGER PATTY - Americana</v>
      </c>
      <c r="D78" s="34">
        <v>240</v>
      </c>
      <c r="E78" s="34">
        <v>240</v>
      </c>
      <c r="F78" s="23">
        <v>0</v>
      </c>
      <c r="G78" s="23">
        <v>0</v>
      </c>
      <c r="H78" s="23">
        <v>0</v>
      </c>
      <c r="I78" s="28">
        <f>F78+IF(D78&gt;0,G78*E78/D78,0)+IF(D78&gt;0,H78/D78,0)</f>
      </c>
      <c r="J78" s="29" t="str">
        <v>Carton</v>
      </c>
      <c r="K78" s="34">
        <v>58905</v>
      </c>
      <c r="L78" s="25">
        <f>I78*K78</f>
      </c>
      <c r="N78" s="29" t="str">
        <v>BKFR15</v>
      </c>
      <c r="O78" s="34">
        <f>F78*D78+G78*E78+H78</f>
      </c>
    </row>
    <row r="79">
      <c r="A79" s="29" t="str">
        <v>Nourriture - Surgelé</v>
      </c>
      <c r="B79" s="29" t="str">
        <v>SIA</v>
      </c>
      <c r="C79" s="33" t="str">
        <v>HAMBURGER PATTY - Toledo</v>
      </c>
      <c r="D79" s="34">
        <v>373</v>
      </c>
      <c r="E79" s="34">
        <v>373</v>
      </c>
      <c r="F79" s="18">
        <v>0</v>
      </c>
      <c r="G79" s="18">
        <v>0</v>
      </c>
      <c r="H79" s="18">
        <v>0</v>
      </c>
      <c r="I79" s="27">
        <f>F79+IF(D79&gt;0,G79*E79/D79,0)+IF(D79&gt;0,H79/D79,0)</f>
      </c>
      <c r="J79" s="29" t="str">
        <v>Carton</v>
      </c>
      <c r="K79" s="34">
        <v>84534</v>
      </c>
      <c r="L79" s="20">
        <f>I79*K79</f>
      </c>
      <c r="N79" s="29" t="str">
        <v>BKFRTLH</v>
      </c>
      <c r="O79" s="34">
        <f>F79*D79+G79*E79+H79</f>
      </c>
    </row>
    <row r="80">
      <c r="A80" s="29" t="str">
        <v>Nourriture - Surgelé</v>
      </c>
      <c r="B80" s="29" t="str">
        <v>SIA</v>
      </c>
      <c r="C80" s="33" t="str">
        <v>LONG CHICKEN PATTY</v>
      </c>
      <c r="D80" s="34">
        <v>112</v>
      </c>
      <c r="E80" s="34">
        <v>14</v>
      </c>
      <c r="F80" s="23">
        <v>0</v>
      </c>
      <c r="G80" s="23">
        <v>0</v>
      </c>
      <c r="H80" s="23">
        <v>0</v>
      </c>
      <c r="I80" s="28">
        <f>F80+IF(D80&gt;0,G80*E80/D80,0)+IF(D80&gt;0,H80/D80,0)</f>
      </c>
      <c r="J80" s="29" t="str">
        <v>Carton</v>
      </c>
      <c r="K80" s="34">
        <v>0</v>
      </c>
      <c r="L80" s="25">
        <f>I80*K80</f>
      </c>
      <c r="N80" s="29" t="str">
        <v>BKFR09</v>
      </c>
      <c r="O80" s="34">
        <f>F80*D80+G80*E80+H80</f>
      </c>
    </row>
    <row r="81">
      <c r="A81" s="29" t="str">
        <v>Nourriture - Surgelé</v>
      </c>
      <c r="B81" s="29" t="str">
        <v>SIA</v>
      </c>
      <c r="C81" s="33" t="str">
        <v>LONG CHICKEN PATTY - CAIRO</v>
      </c>
      <c r="D81" s="34">
        <v>120</v>
      </c>
      <c r="E81" s="34">
        <v>12</v>
      </c>
      <c r="F81" s="18">
        <v>0</v>
      </c>
      <c r="G81" s="18">
        <v>0</v>
      </c>
      <c r="H81" s="18">
        <v>0</v>
      </c>
      <c r="I81" s="27">
        <f>F81+IF(D81&gt;0,G81*E81/D81,0)+IF(D81&gt;0,H81/D81,0)</f>
      </c>
      <c r="J81" s="29" t="str">
        <v>Carton</v>
      </c>
      <c r="K81" s="34">
        <v>56071</v>
      </c>
      <c r="L81" s="20">
        <f>I81*K81</f>
      </c>
      <c r="N81" s="29" t="str">
        <v>BKFR09CAIRO</v>
      </c>
      <c r="O81" s="34">
        <f>F81*D81+G81*E81+H81</f>
      </c>
    </row>
    <row r="82">
      <c r="A82" s="29" t="str">
        <v>Nourriture - Surgelé</v>
      </c>
      <c r="B82" s="29" t="str">
        <v>SIA</v>
      </c>
      <c r="C82" s="33" t="str">
        <v>MOZZARELLA STICKS BIS</v>
      </c>
      <c r="D82" s="34">
        <v>204</v>
      </c>
      <c r="E82" s="34">
        <v>34</v>
      </c>
      <c r="F82" s="23">
        <v>0</v>
      </c>
      <c r="G82" s="23">
        <v>0</v>
      </c>
      <c r="H82" s="23">
        <v>0</v>
      </c>
      <c r="I82" s="28">
        <f>F82+IF(D82&gt;0,G82*E82/D82,0)+IF(D82&gt;0,H82/D82,0)</f>
      </c>
      <c r="J82" s="29" t="str">
        <v>Carton</v>
      </c>
      <c r="K82" s="34">
        <v>30072.588088733424</v>
      </c>
      <c r="L82" s="25">
        <f>I82*K82</f>
      </c>
      <c r="N82" s="29" t="str">
        <v>BKFRMZB</v>
      </c>
      <c r="O82" s="34">
        <f>F82*D82+G82*E82+H82</f>
      </c>
    </row>
    <row r="83">
      <c r="A83" s="29" t="str">
        <v>Nourriture - Surgelé</v>
      </c>
      <c r="B83" s="29" t="str">
        <v>SIA</v>
      </c>
      <c r="C83" s="33" t="str">
        <v>MUFFIN CHOCOLAT</v>
      </c>
      <c r="D83" s="34">
        <v>60</v>
      </c>
      <c r="E83" s="34">
        <v>60</v>
      </c>
      <c r="F83" s="18">
        <v>0</v>
      </c>
      <c r="G83" s="18">
        <v>0</v>
      </c>
      <c r="H83" s="18">
        <v>0</v>
      </c>
      <c r="I83" s="27">
        <f>F83+IF(D83&gt;0,G83*E83/D83,0)+IF(D83&gt;0,H83/D83,0)</f>
      </c>
      <c r="J83" s="29" t="str">
        <v>Carton</v>
      </c>
      <c r="K83" s="34">
        <v>0</v>
      </c>
      <c r="L83" s="20">
        <f>I83*K83</f>
      </c>
      <c r="N83" s="29" t="str">
        <v>BKFR29</v>
      </c>
      <c r="O83" s="34">
        <f>F83*D83+G83*E83+H83</f>
      </c>
    </row>
    <row r="84">
      <c r="A84" s="29" t="str">
        <v>Nourriture - Surgelé</v>
      </c>
      <c r="B84" s="29" t="str">
        <v>SIA</v>
      </c>
      <c r="C84" s="33" t="str">
        <v>MUFFIN CHOCOLAT - NOUGATINE</v>
      </c>
      <c r="D84" s="34">
        <v>75</v>
      </c>
      <c r="E84" s="34">
        <v>25</v>
      </c>
      <c r="F84" s="23">
        <v>0</v>
      </c>
      <c r="G84" s="23">
        <v>0</v>
      </c>
      <c r="H84" s="23">
        <v>0</v>
      </c>
      <c r="I84" s="28">
        <f>F84+IF(D84&gt;0,G84*E84/D84,0)+IF(D84&gt;0,H84/D84,0)</f>
      </c>
      <c r="J84" s="29" t="str">
        <v>Carton</v>
      </c>
      <c r="K84" s="34">
        <v>0</v>
      </c>
      <c r="L84" s="25">
        <f>I84*K84</f>
      </c>
      <c r="N84" s="29" t="str">
        <v>BKFR29-NOUG</v>
      </c>
      <c r="O84" s="34">
        <f>F84*D84+G84*E84+H84</f>
      </c>
    </row>
    <row r="85">
      <c r="A85" s="29" t="str">
        <v>Nourriture - Surgelé</v>
      </c>
      <c r="B85" s="29" t="str">
        <v>SIA</v>
      </c>
      <c r="C85" s="33" t="str">
        <v>MUFFIN VANILLE - NOUGATINE</v>
      </c>
      <c r="D85" s="34">
        <v>75</v>
      </c>
      <c r="E85" s="34">
        <v>25</v>
      </c>
      <c r="F85" s="18">
        <v>0</v>
      </c>
      <c r="G85" s="18">
        <v>0</v>
      </c>
      <c r="H85" s="18">
        <v>0</v>
      </c>
      <c r="I85" s="27">
        <f>F85+IF(D85&gt;0,G85*E85/D85,0)+IF(D85&gt;0,H85/D85,0)</f>
      </c>
      <c r="J85" s="29" t="str">
        <v>Carton</v>
      </c>
      <c r="K85" s="34">
        <v>49922.49747398836</v>
      </c>
      <c r="L85" s="20">
        <f>I85*K85</f>
      </c>
      <c r="N85" s="29" t="str">
        <v>BKFR30-NOUG</v>
      </c>
      <c r="O85" s="34">
        <f>F85*D85+G85*E85+H85</f>
      </c>
    </row>
    <row r="86">
      <c r="A86" s="29" t="str">
        <v>Nourriture - Surgelé</v>
      </c>
      <c r="B86" s="29" t="str">
        <v>SIA</v>
      </c>
      <c r="C86" s="33" t="str">
        <v>NUGGETS (ALFEIN)</v>
      </c>
      <c r="D86" s="34">
        <v>568</v>
      </c>
      <c r="E86" s="34">
        <v>71</v>
      </c>
      <c r="F86" s="23">
        <v>0</v>
      </c>
      <c r="G86" s="23">
        <v>0</v>
      </c>
      <c r="H86" s="23">
        <v>0</v>
      </c>
      <c r="I86" s="28">
        <f>F86+IF(D86&gt;0,G86*E86/D86,0)+IF(D86&gt;0,H86/D86,0)</f>
      </c>
      <c r="J86" s="29" t="str">
        <v>Carton</v>
      </c>
      <c r="K86" s="34">
        <v>0</v>
      </c>
      <c r="L86" s="25">
        <f>I86*K86</f>
      </c>
      <c r="N86" s="29" t="str">
        <v>BKFR12A</v>
      </c>
      <c r="O86" s="34">
        <f>F86*D86+G86*E86+H86</f>
      </c>
    </row>
    <row r="87">
      <c r="A87" s="29" t="str">
        <v>Nourriture - Surgelé</v>
      </c>
      <c r="B87" s="29" t="str">
        <v>SIA</v>
      </c>
      <c r="C87" s="33" t="str">
        <v>ONION RINGS</v>
      </c>
      <c r="D87" s="34">
        <v>792</v>
      </c>
      <c r="E87" s="34">
        <v>66</v>
      </c>
      <c r="F87" s="18">
        <v>0</v>
      </c>
      <c r="G87" s="18">
        <v>0</v>
      </c>
      <c r="H87" s="18">
        <v>0</v>
      </c>
      <c r="I87" s="27">
        <f>F87+IF(D87&gt;0,G87*E87/D87,0)+IF(D87&gt;0,H87/D87,0)</f>
      </c>
      <c r="J87" s="29" t="str">
        <v>Carton</v>
      </c>
      <c r="K87" s="34">
        <v>17138.64882623057</v>
      </c>
      <c r="L87" s="20">
        <f>I87*K87</f>
      </c>
      <c r="N87" s="29" t="str">
        <v>BKFR08</v>
      </c>
      <c r="O87" s="34">
        <f>F87*D87+G87*E87+H87</f>
      </c>
    </row>
    <row r="88">
      <c r="A88" s="29" t="str">
        <v>Nourriture - Surgelé</v>
      </c>
      <c r="B88" s="29" t="str">
        <v>SIA</v>
      </c>
      <c r="C88" s="33" t="str">
        <v>ONION RINGS - Mc Cain</v>
      </c>
      <c r="D88" s="34">
        <v>630</v>
      </c>
      <c r="E88" s="34">
        <v>63</v>
      </c>
      <c r="F88" s="23">
        <v>0</v>
      </c>
      <c r="G88" s="23">
        <v>0</v>
      </c>
      <c r="H88" s="23">
        <v>0</v>
      </c>
      <c r="I88" s="28">
        <f>F88+IF(D88&gt;0,G88*E88/D88,0)+IF(D88&gt;0,H88/D88,0)</f>
      </c>
      <c r="J88" s="29" t="str">
        <v>Carton</v>
      </c>
      <c r="K88" s="34">
        <v>17779</v>
      </c>
      <c r="L88" s="25">
        <f>I88*K88</f>
      </c>
      <c r="N88" s="29">
        <v>110605</v>
      </c>
      <c r="O88" s="34">
        <f>F88*D88+G88*E88+H88</f>
      </c>
    </row>
    <row r="89">
      <c r="A89" s="29" t="str">
        <v>Nourriture - Surgelé</v>
      </c>
      <c r="B89" s="29" t="str">
        <v>SIA</v>
      </c>
      <c r="C89" s="33" t="str">
        <v>ŒUFS FRITS - ANGULAS AGUINAGA</v>
      </c>
      <c r="D89" s="34">
        <v>120</v>
      </c>
      <c r="E89" s="34">
        <v>12</v>
      </c>
      <c r="F89" s="18">
        <v>0</v>
      </c>
      <c r="G89" s="18">
        <v>0</v>
      </c>
      <c r="H89" s="18">
        <v>0</v>
      </c>
      <c r="I89" s="27">
        <f>F89+IF(D89&gt;0,G89*E89/D89,0)+IF(D89&gt;0,H89/D89,0)</f>
      </c>
      <c r="J89" s="29" t="str">
        <v>Carton</v>
      </c>
      <c r="K89" s="34">
        <v>45024.88848</v>
      </c>
      <c r="L89" s="20">
        <f>I89*K89</f>
      </c>
      <c r="N89" s="29" t="str">
        <v>BKFR33N</v>
      </c>
      <c r="O89" s="34">
        <f>F89*D89+G89*E89+H89</f>
      </c>
    </row>
    <row r="90">
      <c r="A90" s="29" t="str">
        <v>Nourriture - Surgelé</v>
      </c>
      <c r="B90" s="29" t="str">
        <v>SIA</v>
      </c>
      <c r="C90" s="33" t="str">
        <v>TENDERCRISP PATTY</v>
      </c>
      <c r="D90" s="34">
        <v>95</v>
      </c>
      <c r="E90" s="34">
        <v>12</v>
      </c>
      <c r="F90" s="23">
        <v>0</v>
      </c>
      <c r="G90" s="23">
        <v>0</v>
      </c>
      <c r="H90" s="23">
        <v>0</v>
      </c>
      <c r="I90" s="28">
        <f>F90+IF(D90&gt;0,G90*E90/D90,0)+IF(D90&gt;0,H90/D90,0)</f>
      </c>
      <c r="J90" s="29" t="str">
        <v>Carton</v>
      </c>
      <c r="K90" s="34">
        <v>86714</v>
      </c>
      <c r="L90" s="25">
        <f>I90*K90</f>
      </c>
      <c r="N90" s="29" t="str">
        <v>BKFR13</v>
      </c>
      <c r="O90" s="34">
        <f>F90*D90+G90*E90+H90</f>
      </c>
    </row>
    <row r="91">
      <c r="A91" s="29" t="str">
        <v>Nourriture - Surgelé</v>
      </c>
      <c r="B91" s="29" t="str">
        <v>SIA</v>
      </c>
      <c r="C91" s="33" t="str">
        <v>WHOPPER PATTY  - Americana</v>
      </c>
      <c r="D91" s="34">
        <v>112</v>
      </c>
      <c r="E91" s="34">
        <v>112</v>
      </c>
      <c r="F91" s="18">
        <v>0</v>
      </c>
      <c r="G91" s="18">
        <v>0</v>
      </c>
      <c r="H91" s="18">
        <v>0</v>
      </c>
      <c r="I91" s="27">
        <f>F91+IF(D91&gt;0,G91*E91/D91,0)+IF(D91&gt;0,H91/D91,0)</f>
      </c>
      <c r="J91" s="29" t="str">
        <v>Carton</v>
      </c>
      <c r="K91" s="34">
        <v>63637</v>
      </c>
      <c r="L91" s="20">
        <f>I91*K91</f>
      </c>
      <c r="N91" s="29" t="str">
        <v>BKFR16</v>
      </c>
      <c r="O91" s="34">
        <f>F91*D91+G91*E91+H91</f>
      </c>
    </row>
    <row r="92">
      <c r="A92" s="29" t="str">
        <v>Nourriture - Surgelé</v>
      </c>
      <c r="B92" s="29" t="str">
        <v>SIA</v>
      </c>
      <c r="C92" s="33" t="str">
        <v>WHOPPER PATTY  - Toledo</v>
      </c>
      <c r="D92" s="34">
        <v>152</v>
      </c>
      <c r="E92" s="34">
        <v>152</v>
      </c>
      <c r="F92" s="23">
        <v>0</v>
      </c>
      <c r="G92" s="23">
        <v>0</v>
      </c>
      <c r="H92" s="23">
        <v>0</v>
      </c>
      <c r="I92" s="28">
        <f>F92+IF(D92&gt;0,G92*E92/D92,0)+IF(D92&gt;0,H92/D92,0)</f>
      </c>
      <c r="J92" s="29" t="str">
        <v>Carton</v>
      </c>
      <c r="K92" s="34">
        <v>79777</v>
      </c>
      <c r="L92" s="25">
        <f>I92*K92</f>
      </c>
      <c r="N92" s="29" t="str">
        <v>BKFRTLW</v>
      </c>
      <c r="O92" s="34">
        <f>F92*D92+G92*E92+H92</f>
      </c>
    </row>
    <row r="93">
      <c r="A93" s="29" t="str">
        <v>Nourriture - Frais</v>
      </c>
      <c r="B93" s="29" t="str">
        <v>SIA</v>
      </c>
      <c r="C93" s="33" t="str">
        <v>FROMAGE TRANCHE</v>
      </c>
      <c r="D93" s="34">
        <v>1056</v>
      </c>
      <c r="E93" s="34">
        <v>176</v>
      </c>
      <c r="F93" s="18">
        <v>0</v>
      </c>
      <c r="G93" s="18">
        <v>0</v>
      </c>
      <c r="H93" s="18">
        <v>0</v>
      </c>
      <c r="I93" s="27">
        <f>F93+IF(D93&gt;0,G93*E93/D93,0)+IF(D93&gt;0,H93/D93,0)</f>
      </c>
      <c r="J93" s="29" t="str">
        <v>Carton</v>
      </c>
      <c r="K93" s="34">
        <v>65659</v>
      </c>
      <c r="L93" s="20">
        <f>I93*K93</f>
      </c>
      <c r="N93" s="29">
        <v>69740</v>
      </c>
      <c r="O93" s="34">
        <f>F93*D93+G93*E93+H93</f>
      </c>
    </row>
    <row r="94">
      <c r="A94" s="29" t="str">
        <v>Nourriture - Frais</v>
      </c>
      <c r="B94" s="29" t="str">
        <v>SIA</v>
      </c>
      <c r="C94" s="33" t="str">
        <v>FROMAGE TRANCHE CONWAY</v>
      </c>
      <c r="D94" s="34">
        <v>1104</v>
      </c>
      <c r="E94" s="34">
        <v>184</v>
      </c>
      <c r="F94" s="23">
        <v>0</v>
      </c>
      <c r="G94" s="23">
        <v>0</v>
      </c>
      <c r="H94" s="23">
        <v>0</v>
      </c>
      <c r="I94" s="28">
        <f>F94+IF(D94&gt;0,G94*E94/D94,0)+IF(D94&gt;0,H94/D94,0)</f>
      </c>
      <c r="J94" s="29" t="str">
        <v>Carton</v>
      </c>
      <c r="K94" s="34">
        <v>65426</v>
      </c>
      <c r="L94" s="25">
        <f>I94*K94</f>
      </c>
      <c r="N94" s="29" t="str">
        <v>FTC54295</v>
      </c>
      <c r="O94" s="34">
        <f>F94*D94+G94*E94+H94</f>
      </c>
    </row>
    <row r="95">
      <c r="A95" s="29" t="str">
        <v>Nourriture - Frais</v>
      </c>
      <c r="B95" s="29" t="str">
        <v>SIA</v>
      </c>
      <c r="C95" s="33" t="str">
        <v>FROMAGE MEDHDI NEW</v>
      </c>
      <c r="D95" s="34">
        <v>288</v>
      </c>
      <c r="E95" s="34">
        <v>24</v>
      </c>
      <c r="F95" s="18">
        <v>0</v>
      </c>
      <c r="G95" s="18">
        <v>0</v>
      </c>
      <c r="H95" s="18">
        <v>0</v>
      </c>
      <c r="I95" s="27">
        <f>F95+IF(D95&gt;0,G95*E95/D95,0)+IF(D95&gt;0,H95/D95,0)</f>
      </c>
      <c r="J95" s="29" t="str">
        <v>Carton</v>
      </c>
      <c r="K95" s="34">
        <v>57451.42144884304</v>
      </c>
      <c r="L95" s="20">
        <f>I95*K95</f>
      </c>
      <c r="N95" s="29" t="str">
        <v xml:space="preserve">CHEMEDH2 </v>
      </c>
      <c r="O95" s="34">
        <f>F95*D95+G95*E95+H95</f>
      </c>
    </row>
    <row r="96">
      <c r="A96" s="29" t="str">
        <v>Nourriture - Frais</v>
      </c>
      <c r="B96" s="29" t="str">
        <v>SIA</v>
      </c>
      <c r="C96" s="33" t="str">
        <v>KIT KAT MIX</v>
      </c>
      <c r="D96" s="34">
        <v>16</v>
      </c>
      <c r="E96" s="34">
        <v>16</v>
      </c>
      <c r="F96" s="23">
        <v>0</v>
      </c>
      <c r="G96" s="23">
        <v>0</v>
      </c>
      <c r="H96" s="23">
        <v>0</v>
      </c>
      <c r="I96" s="28">
        <f>F96+IF(D96&gt;0,G96*E96/D96,0)+IF(D96&gt;0,H96/D96,0)</f>
      </c>
      <c r="J96" s="29" t="str">
        <v>Carton</v>
      </c>
      <c r="K96" s="34">
        <v>54226</v>
      </c>
      <c r="L96" s="25">
        <f>I96*K96</f>
      </c>
      <c r="N96" s="29">
        <v>788042</v>
      </c>
      <c r="O96" s="34">
        <f>F96*D96+G96*E96+H96</f>
      </c>
    </row>
    <row r="97">
      <c r="A97" s="29" t="str">
        <v>Nourriture - Sec</v>
      </c>
      <c r="B97" s="29" t="str">
        <v>SIA</v>
      </c>
      <c r="C97" s="33" t="str">
        <v>CONE GLACE - Conway</v>
      </c>
      <c r="D97" s="34">
        <v>550</v>
      </c>
      <c r="E97" s="34">
        <v>550</v>
      </c>
      <c r="F97" s="18">
        <v>0</v>
      </c>
      <c r="G97" s="18">
        <v>0</v>
      </c>
      <c r="H97" s="18">
        <v>0</v>
      </c>
      <c r="I97" s="27">
        <f>F97+IF(D97&gt;0,G97*E97/D97,0)+IF(D97&gt;0,H97/D97,0)</f>
      </c>
      <c r="J97" s="29" t="str">
        <v>Carton</v>
      </c>
      <c r="K97" s="34">
        <v>26754</v>
      </c>
      <c r="L97" s="20">
        <f>I97*K97</f>
      </c>
      <c r="N97" s="29">
        <v>651901</v>
      </c>
      <c r="O97" s="34">
        <f>F97*D97+G97*E97+H97</f>
      </c>
    </row>
    <row r="98">
      <c r="A98" s="29" t="str">
        <v>Nourriture - Sec</v>
      </c>
      <c r="B98" s="29" t="str">
        <v>SIA</v>
      </c>
      <c r="C98" s="33" t="str">
        <v>CONE GLACE - Frosty Boy</v>
      </c>
      <c r="D98" s="34">
        <v>224</v>
      </c>
      <c r="E98" s="34">
        <v>224</v>
      </c>
      <c r="F98" s="23">
        <v>0</v>
      </c>
      <c r="G98" s="23">
        <v>0</v>
      </c>
      <c r="H98" s="23">
        <v>0</v>
      </c>
      <c r="I98" s="28">
        <f>F98+IF(D98&gt;0,G98*E98/D98,0)+IF(D98&gt;0,H98/D98,0)</f>
      </c>
      <c r="J98" s="29" t="str">
        <v>Carton</v>
      </c>
      <c r="K98" s="34">
        <v>6496</v>
      </c>
      <c r="L98" s="25">
        <f>I98*K98</f>
      </c>
      <c r="N98" s="29" t="str">
        <v>ASC224</v>
      </c>
      <c r="O98" s="34">
        <f>F98*D98+G98*E98+H98</f>
      </c>
    </row>
    <row r="99">
      <c r="A99" s="29" t="str">
        <v>Nourriture - Sec</v>
      </c>
      <c r="B99" s="29" t="str">
        <v>SIA</v>
      </c>
      <c r="C99" s="33" t="str">
        <v>CONE GLACE – MEHDI</v>
      </c>
      <c r="D99" s="34">
        <v>250</v>
      </c>
      <c r="E99" s="34">
        <v>10</v>
      </c>
      <c r="F99" s="18">
        <v>0</v>
      </c>
      <c r="G99" s="18">
        <v>0</v>
      </c>
      <c r="H99" s="18">
        <v>0</v>
      </c>
      <c r="I99" s="27">
        <f>F99+IF(D99&gt;0,G99*E99/D99,0)+IF(D99&gt;0,H99/D99,0)</f>
      </c>
      <c r="J99" s="29" t="str">
        <v>Carton</v>
      </c>
      <c r="K99" s="34">
        <v>12203</v>
      </c>
      <c r="L99" s="20">
        <f>I99*K99</f>
      </c>
      <c r="N99" s="29" t="str">
        <v>CG-MEHDI001</v>
      </c>
      <c r="O99" s="34">
        <f>F99*D99+G99*E99+H99</f>
      </c>
    </row>
    <row r="100">
      <c r="A100" s="29" t="str">
        <v>Nourriture - Sec</v>
      </c>
      <c r="B100" s="29" t="str">
        <v>SIA</v>
      </c>
      <c r="C100" s="33" t="str">
        <v>CONE GLACE 100</v>
      </c>
      <c r="D100" s="34">
        <v>100</v>
      </c>
      <c r="E100" s="34">
        <v>50</v>
      </c>
      <c r="F100" s="23">
        <v>0</v>
      </c>
      <c r="G100" s="23">
        <v>0</v>
      </c>
      <c r="H100" s="23">
        <v>0</v>
      </c>
      <c r="I100" s="28">
        <f>F100+IF(D100&gt;0,G100*E100/D100,0)+IF(D100&gt;0,H100/D100,0)</f>
      </c>
      <c r="J100" s="29" t="str">
        <v>Carton</v>
      </c>
      <c r="K100" s="34">
        <v>26188.21744912</v>
      </c>
      <c r="L100" s="25">
        <f>I100*K100</f>
      </c>
      <c r="N100" s="29" t="str">
        <v>CG-MEHDI002</v>
      </c>
      <c r="O100" s="34">
        <f>F100*D100+G100*E100+H100</f>
      </c>
    </row>
    <row r="101">
      <c r="A101" s="29" t="str">
        <v>Nourriture - Sec</v>
      </c>
      <c r="B101" s="29" t="str">
        <v>SIA</v>
      </c>
      <c r="C101" s="33" t="str">
        <v>CORNICHONS</v>
      </c>
      <c r="D101" s="34">
        <v>6</v>
      </c>
      <c r="E101" s="34">
        <v>6</v>
      </c>
      <c r="F101" s="18">
        <v>0</v>
      </c>
      <c r="G101" s="18">
        <v>0</v>
      </c>
      <c r="H101" s="18">
        <v>0</v>
      </c>
      <c r="I101" s="27">
        <f>F101+IF(D101&gt;0,G101*E101/D101,0)+IF(D101&gt;0,H101/D101,0)</f>
      </c>
      <c r="J101" s="29" t="str">
        <v>Carton</v>
      </c>
      <c r="K101" s="34">
        <v>17743.76230163202</v>
      </c>
      <c r="L101" s="20">
        <f>I101*K101</f>
      </c>
      <c r="N101" s="29">
        <v>845628</v>
      </c>
      <c r="O101" s="34">
        <f>F101*D101+G101*E101+H101</f>
      </c>
    </row>
    <row r="102">
      <c r="A102" s="29" t="str">
        <v>Nourriture - Sec</v>
      </c>
      <c r="B102" s="29" t="str">
        <v>SIA</v>
      </c>
      <c r="C102" s="33" t="str">
        <v>CORNICHONS MEHDI</v>
      </c>
      <c r="D102" s="34">
        <v>1</v>
      </c>
      <c r="E102" s="34">
        <v>0</v>
      </c>
      <c r="F102" s="23">
        <v>0</v>
      </c>
      <c r="G102" s="23">
        <v>0</v>
      </c>
      <c r="H102" s="23">
        <v>0</v>
      </c>
      <c r="I102" s="28">
        <f>F102+IF(D102&gt;0,G102*E102/D102,0)+IF(D102&gt;0,H102/D102,0)</f>
      </c>
      <c r="J102" s="29" t="str">
        <v>Pot de 10 Kg</v>
      </c>
      <c r="K102" s="34">
        <v>17743.76230163202</v>
      </c>
      <c r="L102" s="25">
        <f>I102*K102</f>
      </c>
      <c r="N102" s="29" t="str">
        <v>845628MEHDI</v>
      </c>
      <c r="O102" s="34">
        <f>F102*D102+G102*E102+H102</f>
      </c>
    </row>
    <row r="103">
      <c r="A103" s="29" t="str">
        <v>Nourriture - Sec</v>
      </c>
      <c r="B103" s="29" t="str">
        <v>SIA</v>
      </c>
      <c r="C103" s="33" t="str">
        <v>CRISPY ONIONS</v>
      </c>
      <c r="D103" s="34">
        <v>6</v>
      </c>
      <c r="E103" s="34">
        <v>6</v>
      </c>
      <c r="F103" s="18">
        <v>0</v>
      </c>
      <c r="G103" s="18">
        <v>0</v>
      </c>
      <c r="H103" s="18">
        <v>0</v>
      </c>
      <c r="I103" s="27">
        <f>F103+IF(D103&gt;0,G103*E103/D103,0)+IF(D103&gt;0,H103/D103,0)</f>
      </c>
      <c r="J103" s="29" t="str">
        <v>Carton</v>
      </c>
      <c r="K103" s="34">
        <v>26318</v>
      </c>
      <c r="L103" s="20">
        <f>I103*K103</f>
      </c>
      <c r="N103" s="29">
        <v>827915</v>
      </c>
      <c r="O103" s="34">
        <f>F103*D103+G103*E103+H103</f>
      </c>
    </row>
    <row r="104">
      <c r="A104" s="29" t="str">
        <v>Nourriture - Sec</v>
      </c>
      <c r="B104" s="29" t="str">
        <v>SIA</v>
      </c>
      <c r="C104" s="33" t="str">
        <v xml:space="preserve">SAUCE CARAMEL MONIN </v>
      </c>
      <c r="D104" s="34">
        <v>4</v>
      </c>
      <c r="E104" s="34">
        <v>4</v>
      </c>
      <c r="F104" s="23">
        <v>0</v>
      </c>
      <c r="G104" s="23">
        <v>0</v>
      </c>
      <c r="H104" s="23">
        <v>0</v>
      </c>
      <c r="I104" s="28">
        <f>F104+IF(D104&gt;0,G104*E104/D104,0)+IF(D104&gt;0,H104/D104,0)</f>
      </c>
      <c r="J104" s="29" t="str">
        <v>POT DE 1,89 L</v>
      </c>
      <c r="K104" s="34">
        <v>50847</v>
      </c>
      <c r="L104" s="25">
        <f>I104*K104</f>
      </c>
      <c r="N104" s="29" t="str">
        <v>999284-SCM</v>
      </c>
      <c r="O104" s="34">
        <f>F104*D104+G104*E104+H104</f>
      </c>
    </row>
    <row r="105">
      <c r="A105" s="29" t="str">
        <v>Nourriture - Sec</v>
      </c>
      <c r="B105" s="29" t="str">
        <v>SIA</v>
      </c>
      <c r="C105" s="33" t="str">
        <v>DIP BBQ</v>
      </c>
      <c r="D105" s="34">
        <v>150</v>
      </c>
      <c r="E105" s="34">
        <v>150</v>
      </c>
      <c r="F105" s="18">
        <v>0</v>
      </c>
      <c r="G105" s="18">
        <v>0</v>
      </c>
      <c r="H105" s="18">
        <v>0</v>
      </c>
      <c r="I105" s="27">
        <f>F105+IF(D105&gt;0,G105*E105/D105,0)+IF(D105&gt;0,H105/D105,0)</f>
      </c>
      <c r="J105" s="29" t="str">
        <v>Carton</v>
      </c>
      <c r="K105" s="34">
        <v>14756</v>
      </c>
      <c r="L105" s="20">
        <f>I105*K105</f>
      </c>
      <c r="N105" s="29">
        <v>58169</v>
      </c>
      <c r="O105" s="34">
        <f>F105*D105+G105*E105+H105</f>
      </c>
    </row>
    <row r="106">
      <c r="A106" s="29" t="str">
        <v>Nourriture - Sec</v>
      </c>
      <c r="B106" s="29" t="str">
        <v>SIA</v>
      </c>
      <c r="C106" s="33" t="str">
        <v xml:space="preserve">DIP CHIPOTLE RANCH </v>
      </c>
      <c r="D106" s="34">
        <v>150</v>
      </c>
      <c r="E106" s="34">
        <v>150</v>
      </c>
      <c r="F106" s="23">
        <v>0</v>
      </c>
      <c r="G106" s="23">
        <v>0</v>
      </c>
      <c r="H106" s="23">
        <v>0</v>
      </c>
      <c r="I106" s="28">
        <f>F106+IF(D106&gt;0,G106*E106/D106,0)+IF(D106&gt;0,H106/D106,0)</f>
      </c>
      <c r="J106" s="29" t="str">
        <v>Carton</v>
      </c>
      <c r="K106" s="34">
        <v>16603</v>
      </c>
      <c r="L106" s="25">
        <f>I106*K106</f>
      </c>
      <c r="N106" s="29" t="str">
        <v>DIP CHIPOTLE</v>
      </c>
      <c r="O106" s="34">
        <f>F106*D106+G106*E106+H106</f>
      </c>
    </row>
    <row r="107">
      <c r="A107" s="29" t="str">
        <v>Nourriture - Sec</v>
      </c>
      <c r="B107" s="29" t="str">
        <v>SIA</v>
      </c>
      <c r="C107" s="33" t="str">
        <v>DIP CURRY</v>
      </c>
      <c r="D107" s="34">
        <v>150</v>
      </c>
      <c r="E107" s="34">
        <v>150</v>
      </c>
      <c r="F107" s="18">
        <v>0</v>
      </c>
      <c r="G107" s="18">
        <v>0</v>
      </c>
      <c r="H107" s="18">
        <v>0</v>
      </c>
      <c r="I107" s="27">
        <f>F107+IF(D107&gt;0,G107*E107/D107,0)+IF(D107&gt;0,H107/D107,0)</f>
      </c>
      <c r="J107" s="29" t="str">
        <v>Carton</v>
      </c>
      <c r="K107" s="34">
        <v>14948</v>
      </c>
      <c r="L107" s="20">
        <f>I107*K107</f>
      </c>
      <c r="N107" s="29">
        <v>89784</v>
      </c>
      <c r="O107" s="34">
        <f>F107*D107+G107*E107+H107</f>
      </c>
    </row>
    <row r="108">
      <c r="A108" s="29" t="str">
        <v>Nourriture - Sec</v>
      </c>
      <c r="B108" s="29" t="str">
        <v>SIA</v>
      </c>
      <c r="C108" s="33" t="str">
        <v>DIP HOT SALSA</v>
      </c>
      <c r="D108" s="34">
        <v>150</v>
      </c>
      <c r="E108" s="34">
        <v>150</v>
      </c>
      <c r="F108" s="23">
        <v>0</v>
      </c>
      <c r="G108" s="23">
        <v>0</v>
      </c>
      <c r="H108" s="23">
        <v>0</v>
      </c>
      <c r="I108" s="28">
        <f>F108+IF(D108&gt;0,G108*E108/D108,0)+IF(D108&gt;0,H108/D108,0)</f>
      </c>
      <c r="J108" s="29" t="str">
        <v xml:space="preserve">Carton </v>
      </c>
      <c r="K108" s="34">
        <v>14756</v>
      </c>
      <c r="L108" s="25">
        <f>I108*K108</f>
      </c>
      <c r="N108" s="29">
        <v>58177</v>
      </c>
      <c r="O108" s="34">
        <f>F108*D108+G108*E108+H108</f>
      </c>
    </row>
    <row r="109">
      <c r="A109" s="29" t="str">
        <v>Nourriture - Sec</v>
      </c>
      <c r="B109" s="29" t="str">
        <v>SIA</v>
      </c>
      <c r="C109" s="33" t="str">
        <v>DIP FRITE SAUCE - 25GR</v>
      </c>
      <c r="D109" s="34">
        <v>100</v>
      </c>
      <c r="E109" s="34">
        <v>100</v>
      </c>
      <c r="F109" s="18">
        <v>0</v>
      </c>
      <c r="G109" s="18">
        <v>0</v>
      </c>
      <c r="H109" s="18">
        <v>0</v>
      </c>
      <c r="I109" s="27">
        <f>F109+IF(D109&gt;0,G109*E109/D109,0)+IF(D109&gt;0,H109/D109,0)</f>
      </c>
      <c r="J109" s="29" t="str">
        <v xml:space="preserve">Carton </v>
      </c>
      <c r="K109" s="34">
        <v>0</v>
      </c>
      <c r="L109" s="20">
        <f>I109*K109</f>
      </c>
      <c r="N109" s="29" t="str">
        <v>3534-1037</v>
      </c>
      <c r="O109" s="34">
        <f>F109*D109+G109*E109+H109</f>
      </c>
    </row>
    <row r="110">
      <c r="A110" s="29" t="str">
        <v>Nourriture - Sec</v>
      </c>
      <c r="B110" s="29" t="str">
        <v>SIA</v>
      </c>
      <c r="C110" s="33" t="str">
        <v>DOSETTE FRITE SAUCE PORTION - 10GR</v>
      </c>
      <c r="D110" s="34">
        <v>200</v>
      </c>
      <c r="E110" s="34">
        <v>200</v>
      </c>
      <c r="F110" s="23">
        <v>0</v>
      </c>
      <c r="G110" s="23">
        <v>0</v>
      </c>
      <c r="H110" s="23">
        <v>0</v>
      </c>
      <c r="I110" s="28">
        <f>F110+IF(D110&gt;0,G110*E110/D110,0)+IF(D110&gt;0,H110/D110,0)</f>
      </c>
      <c r="J110" s="29" t="str">
        <v>Carton</v>
      </c>
      <c r="K110" s="34">
        <v>7500</v>
      </c>
      <c r="L110" s="25">
        <f>I110*K110</f>
      </c>
      <c r="N110" s="29">
        <v>923482</v>
      </c>
      <c r="O110" s="34">
        <f>F110*D110+G110*E110+H110</f>
      </c>
    </row>
    <row r="111">
      <c r="A111" s="29" t="str">
        <v>Nourriture - Sec</v>
      </c>
      <c r="B111" s="29" t="str">
        <v>SIA</v>
      </c>
      <c r="C111" s="33" t="str">
        <v>DOSETTE KETCHUP PORTION - 10GR</v>
      </c>
      <c r="D111" s="34">
        <v>1500</v>
      </c>
      <c r="E111" s="34">
        <v>0</v>
      </c>
      <c r="F111" s="18">
        <v>0</v>
      </c>
      <c r="G111" s="18">
        <v>0</v>
      </c>
      <c r="H111" s="18">
        <v>0</v>
      </c>
      <c r="I111" s="27">
        <f>F111+IF(D111&gt;0,G111*E111/D111,0)+IF(D111&gt;0,H111/D111,0)</f>
      </c>
      <c r="J111" s="29" t="str">
        <v>Carton</v>
      </c>
      <c r="K111" s="34">
        <v>34412</v>
      </c>
      <c r="L111" s="20">
        <f>I111*K111</f>
      </c>
      <c r="N111" s="29">
        <v>518852</v>
      </c>
      <c r="O111" s="34">
        <f>F111*D111+G111*E111+H111</f>
      </c>
    </row>
    <row r="112">
      <c r="A112" s="29" t="str">
        <v>Nourriture - Sec</v>
      </c>
      <c r="B112" s="29" t="str">
        <v>SIA</v>
      </c>
      <c r="C112" s="33" t="str">
        <v>DOSETTE KETCHUP PUIDOR - 9GR</v>
      </c>
      <c r="D112" s="34">
        <v>1000</v>
      </c>
      <c r="E112" s="34">
        <v>1000</v>
      </c>
      <c r="F112" s="23">
        <v>0</v>
      </c>
      <c r="G112" s="23">
        <v>0</v>
      </c>
      <c r="H112" s="23">
        <v>0</v>
      </c>
      <c r="I112" s="28">
        <f>F112+IF(D112&gt;0,G112*E112/D112,0)+IF(D112&gt;0,H112/D112,0)</f>
      </c>
      <c r="J112" s="29" t="str">
        <v>Carton</v>
      </c>
      <c r="K112" s="34">
        <v>34411.69529515912</v>
      </c>
      <c r="L112" s="25">
        <f>I112*K112</f>
      </c>
      <c r="N112" s="29" t="str">
        <v>PUIDOR518852</v>
      </c>
      <c r="O112" s="34">
        <f>F112*D112+G112*E112+H112</f>
      </c>
    </row>
    <row r="113">
      <c r="A113" s="29" t="str">
        <v>Nourriture - Sec</v>
      </c>
      <c r="B113" s="29" t="str">
        <v>SIA</v>
      </c>
      <c r="C113" s="33" t="str">
        <v>DOSETTE KETCHUP MEHDI - 12ml</v>
      </c>
      <c r="D113" s="34">
        <v>288</v>
      </c>
      <c r="E113" s="34">
        <v>288</v>
      </c>
      <c r="F113" s="18">
        <v>0</v>
      </c>
      <c r="G113" s="18">
        <v>0</v>
      </c>
      <c r="H113" s="18">
        <v>0</v>
      </c>
      <c r="I113" s="27">
        <f>F113+IF(D113&gt;0,G113*E113/D113,0)+IF(D113&gt;0,H113/D113,0)</f>
      </c>
      <c r="J113" s="29" t="str">
        <v>Carton</v>
      </c>
      <c r="K113" s="34">
        <v>34411.69529515912</v>
      </c>
      <c r="L113" s="20">
        <f>I113*K113</f>
      </c>
      <c r="N113" s="29" t="str">
        <v>MEHDI518852</v>
      </c>
      <c r="O113" s="34">
        <f>F113*D113+G113*E113+H113</f>
      </c>
    </row>
    <row r="114">
      <c r="A114" s="29" t="str">
        <v>Nourriture - Sec</v>
      </c>
      <c r="B114" s="29" t="str">
        <v>SIA</v>
      </c>
      <c r="C114" s="33" t="str">
        <v>DOSETTE KETCHUP SIPRO - 11ml</v>
      </c>
      <c r="D114" s="34">
        <v>288</v>
      </c>
      <c r="E114" s="34">
        <v>288</v>
      </c>
      <c r="F114" s="23">
        <v>0</v>
      </c>
      <c r="G114" s="23">
        <v>0</v>
      </c>
      <c r="H114" s="23">
        <v>0</v>
      </c>
      <c r="I114" s="28">
        <f>F114+IF(D114&gt;0,G114*E114/D114,0)+IF(D114&gt;0,H114/D114,0)</f>
      </c>
      <c r="J114" s="29" t="str">
        <v>Carton</v>
      </c>
      <c r="K114" s="34">
        <v>34411.69529515912</v>
      </c>
      <c r="L114" s="25">
        <f>I114*K114</f>
      </c>
      <c r="N114" s="29" t="str">
        <v>SIPRO518852</v>
      </c>
      <c r="O114" s="34">
        <f>F114*D114+G114*E114+H114</f>
      </c>
    </row>
    <row r="115">
      <c r="A115" s="29" t="str">
        <v>Nourriture - Sec</v>
      </c>
      <c r="B115" s="29" t="str">
        <v>SIA</v>
      </c>
      <c r="C115" s="33" t="str">
        <v>HUILE AYA 25 L</v>
      </c>
      <c r="D115" s="34">
        <v>1</v>
      </c>
      <c r="E115" s="34">
        <v>0</v>
      </c>
      <c r="F115" s="18">
        <v>0</v>
      </c>
      <c r="G115" s="18">
        <v>0</v>
      </c>
      <c r="H115" s="18">
        <v>0</v>
      </c>
      <c r="I115" s="27">
        <f>F115+IF(D115&gt;0,G115*E115/D115,0)+IF(D115&gt;0,H115/D115,0)</f>
      </c>
      <c r="J115" s="29" t="str">
        <v>Bidon de 25 L</v>
      </c>
      <c r="K115" s="34">
        <v>21186.440677966104</v>
      </c>
      <c r="L115" s="20">
        <f>I115*K115</f>
      </c>
      <c r="N115" s="29" t="str">
        <v>A25L</v>
      </c>
      <c r="O115" s="34">
        <f>F115*D115+G115*E115+H115</f>
      </c>
    </row>
    <row r="116">
      <c r="A116" s="29" t="str">
        <v>Nourriture - Sec</v>
      </c>
      <c r="B116" s="29" t="str">
        <v>SIA</v>
      </c>
      <c r="C116" s="33" t="str">
        <v>JALAPENOS</v>
      </c>
      <c r="D116" s="34">
        <v>4</v>
      </c>
      <c r="E116" s="34">
        <v>4</v>
      </c>
      <c r="F116" s="23">
        <v>0</v>
      </c>
      <c r="G116" s="23">
        <v>0</v>
      </c>
      <c r="H116" s="23">
        <v>0</v>
      </c>
      <c r="I116" s="28">
        <f>F116+IF(D116&gt;0,G116*E116/D116,0)+IF(D116&gt;0,H116/D116,0)</f>
      </c>
      <c r="J116" s="29" t="str">
        <v>Carton</v>
      </c>
      <c r="K116" s="34">
        <v>21186.440677966104</v>
      </c>
      <c r="L116" s="25">
        <f>I116*K116</f>
      </c>
      <c r="N116" s="29">
        <v>99262</v>
      </c>
      <c r="O116" s="34">
        <f>F116*D116+G116*E116+H116</f>
      </c>
    </row>
    <row r="117">
      <c r="A117" s="29" t="str">
        <v>Nourriture - Sec</v>
      </c>
      <c r="B117" s="29" t="str">
        <v>SIA</v>
      </c>
      <c r="C117" s="33" t="str">
        <v>JALAPENOS - ZEYTURSAN</v>
      </c>
      <c r="D117" s="34">
        <v>6</v>
      </c>
      <c r="E117" s="34">
        <v>6</v>
      </c>
      <c r="F117" s="18">
        <v>0</v>
      </c>
      <c r="G117" s="18">
        <v>0</v>
      </c>
      <c r="H117" s="18">
        <v>0</v>
      </c>
      <c r="I117" s="27">
        <f>F117+IF(D117&gt;0,G117*E117/D117,0)+IF(D117&gt;0,H117/D117,0)</f>
      </c>
      <c r="J117" s="29" t="str">
        <v>Carton</v>
      </c>
      <c r="K117" s="34">
        <v>24129.012370294542</v>
      </c>
      <c r="L117" s="20">
        <f>I117*K117</f>
      </c>
      <c r="N117" s="29">
        <v>9926211</v>
      </c>
      <c r="O117" s="34">
        <f>F117*D117+G117*E117+H117</f>
      </c>
    </row>
    <row r="118">
      <c r="A118" s="29" t="str">
        <v>Nourriture - Sec</v>
      </c>
      <c r="B118" s="29" t="str">
        <v>SIA</v>
      </c>
      <c r="C118" s="33" t="str">
        <v>JALAPENOS - MEHDI</v>
      </c>
      <c r="D118" s="34">
        <v>6</v>
      </c>
      <c r="E118" s="34">
        <v>6</v>
      </c>
      <c r="F118" s="23">
        <v>0</v>
      </c>
      <c r="G118" s="23">
        <v>0</v>
      </c>
      <c r="H118" s="23">
        <v>0</v>
      </c>
      <c r="I118" s="28">
        <f>F118+IF(D118&gt;0,G118*E118/D118,0)+IF(D118&gt;0,H118/D118,0)</f>
      </c>
      <c r="J118" s="29" t="str">
        <v>Carton</v>
      </c>
      <c r="K118" s="34">
        <v>36000</v>
      </c>
      <c r="L118" s="25">
        <f>I118*K118</f>
      </c>
      <c r="N118" s="29" t="str">
        <v>MEHDI99262</v>
      </c>
      <c r="O118" s="34">
        <f>F118*D118+G118*E118+H118</f>
      </c>
    </row>
    <row r="119">
      <c r="A119" s="29" t="str">
        <v>Nourriture - Sec</v>
      </c>
      <c r="B119" s="29" t="str">
        <v>SIA</v>
      </c>
      <c r="C119" s="33" t="str">
        <v>JALAPENOS - MEHDI LOCAL</v>
      </c>
      <c r="D119" s="34">
        <v>6</v>
      </c>
      <c r="E119" s="34">
        <v>6</v>
      </c>
      <c r="F119" s="18">
        <v>0</v>
      </c>
      <c r="G119" s="18">
        <v>0</v>
      </c>
      <c r="H119" s="18">
        <v>0</v>
      </c>
      <c r="I119" s="27">
        <f>F119+IF(D119&gt;0,G119*E119/D119,0)+IF(D119&gt;0,H119/D119,0)</f>
      </c>
      <c r="J119" s="29" t="str">
        <v>Carton</v>
      </c>
      <c r="K119" s="34">
        <v>36000</v>
      </c>
      <c r="L119" s="20">
        <f>I119*K119</f>
      </c>
      <c r="N119" s="29" t="str">
        <v>MEHDI L</v>
      </c>
      <c r="O119" s="34">
        <f>F119*D119+G119*E119+H119</f>
      </c>
    </row>
    <row r="120">
      <c r="A120" s="29" t="str">
        <v>Nourriture - Sec</v>
      </c>
      <c r="B120" s="29" t="str">
        <v>SIA</v>
      </c>
      <c r="C120" s="33" t="str">
        <v>MAIS DOUX</v>
      </c>
      <c r="D120" s="34">
        <v>12</v>
      </c>
      <c r="E120" s="34">
        <v>12</v>
      </c>
      <c r="F120" s="23">
        <v>0</v>
      </c>
      <c r="G120" s="23">
        <v>0</v>
      </c>
      <c r="H120" s="23">
        <v>0</v>
      </c>
      <c r="I120" s="28">
        <f>F120+IF(D120&gt;0,G120*E120/D120,0)+IF(D120&gt;0,H120/D120,0)</f>
      </c>
      <c r="J120" s="29" t="str">
        <v>Pack de 12 boîtes</v>
      </c>
      <c r="K120" s="34">
        <v>11184</v>
      </c>
      <c r="L120" s="25">
        <f>I120*K120</f>
      </c>
      <c r="N120" s="29">
        <v>3256222114088</v>
      </c>
      <c r="O120" s="34">
        <f>F120*D120+G120*E120+H120</f>
      </c>
    </row>
    <row r="121">
      <c r="A121" s="29" t="str">
        <v>Nourriture - Sec</v>
      </c>
      <c r="B121" s="29" t="str">
        <v>SIA</v>
      </c>
      <c r="C121" s="33" t="str">
        <v>MAIS DOUX 600 g</v>
      </c>
      <c r="D121" s="34">
        <v>12</v>
      </c>
      <c r="E121" s="34">
        <v>12</v>
      </c>
      <c r="F121" s="18">
        <v>0</v>
      </c>
      <c r="G121" s="18">
        <v>0</v>
      </c>
      <c r="H121" s="18">
        <v>0</v>
      </c>
      <c r="I121" s="27">
        <f>F121+IF(D121&gt;0,G121*E121/D121,0)+IF(D121&gt;0,H121/D121,0)</f>
      </c>
      <c r="J121" s="29" t="str">
        <v>Pack de 12 boîtes</v>
      </c>
      <c r="K121" s="34">
        <v>39242.10526315789</v>
      </c>
      <c r="L121" s="20">
        <f>I121*K121</f>
      </c>
      <c r="N121" s="29" t="str">
        <v>CIVAMAIS600</v>
      </c>
      <c r="O121" s="34">
        <f>F121*D121+G121*E121+H121</f>
      </c>
    </row>
    <row r="122">
      <c r="A122" s="29" t="str">
        <v>Nourriture - Sec</v>
      </c>
      <c r="B122" s="29" t="str">
        <v>SIA</v>
      </c>
      <c r="C122" s="33" t="str">
        <v>MIX Poudre</v>
      </c>
      <c r="D122" s="34">
        <v>8</v>
      </c>
      <c r="E122" s="34">
        <v>8</v>
      </c>
      <c r="F122" s="23">
        <v>0</v>
      </c>
      <c r="G122" s="23">
        <v>0</v>
      </c>
      <c r="H122" s="23">
        <v>0</v>
      </c>
      <c r="I122" s="28">
        <f>F122+IF(D122&gt;0,G122*E122/D122,0)+IF(D122&gt;0,H122/D122,0)</f>
      </c>
      <c r="J122" s="29" t="str">
        <v>Carton</v>
      </c>
      <c r="K122" s="34">
        <v>32350</v>
      </c>
      <c r="L122" s="25">
        <f>I122*K122</f>
      </c>
      <c r="N122" s="29" t="str">
        <v>D098.00.BKI</v>
      </c>
      <c r="O122" s="34">
        <f>F122*D122+G122*E122+H122</f>
      </c>
    </row>
    <row r="123">
      <c r="A123" s="29" t="str">
        <v>Nourriture - Sec</v>
      </c>
      <c r="B123" s="29" t="str">
        <v>SIA</v>
      </c>
      <c r="C123" s="33" t="str">
        <v>OIGNONS FRITS KHUNE (PROSUMA)</v>
      </c>
      <c r="D123" s="34">
        <v>12</v>
      </c>
      <c r="E123" s="34">
        <v>12</v>
      </c>
      <c r="F123" s="18">
        <v>0</v>
      </c>
      <c r="G123" s="18">
        <v>0</v>
      </c>
      <c r="H123" s="18">
        <v>0</v>
      </c>
      <c r="I123" s="27">
        <f>F123+IF(D123&gt;0,G123*E123/D123,0)+IF(D123&gt;0,H123/D123,0)</f>
      </c>
      <c r="J123" s="29" t="str">
        <v>Carton</v>
      </c>
      <c r="K123" s="34">
        <v>1400</v>
      </c>
      <c r="L123" s="20">
        <f>I123*K123</f>
      </c>
      <c r="N123" s="29" t="str">
        <v>KHUFRIONPRO</v>
      </c>
      <c r="O123" s="34">
        <f>F123*D123+G123*E123+H123</f>
      </c>
    </row>
    <row r="124">
      <c r="A124" s="29" t="str">
        <v>Nourriture - Sec</v>
      </c>
      <c r="B124" s="29" t="str">
        <v>SIA</v>
      </c>
      <c r="C124" s="33" t="str">
        <v>OIGNONS FRITS KHUNE (SUPERMARCHE)</v>
      </c>
      <c r="D124" s="34">
        <v>12</v>
      </c>
      <c r="E124" s="34">
        <v>12</v>
      </c>
      <c r="F124" s="23">
        <v>0</v>
      </c>
      <c r="G124" s="23">
        <v>0</v>
      </c>
      <c r="H124" s="23">
        <v>0</v>
      </c>
      <c r="I124" s="28">
        <f>F124+IF(D124&gt;0,G124*E124/D124,0)+IF(D124&gt;0,H124/D124,0)</f>
      </c>
      <c r="J124" s="29" t="str">
        <v>inner</v>
      </c>
      <c r="K124" s="34">
        <v>850</v>
      </c>
      <c r="L124" s="25">
        <f>I124*K124</f>
      </c>
      <c r="N124" s="29" t="str">
        <v>KHUFRIONSPM</v>
      </c>
      <c r="O124" s="34">
        <f>F124*D124+G124*E124+H124</f>
      </c>
    </row>
    <row r="125">
      <c r="A125" s="29" t="str">
        <v>Nourriture - Sec</v>
      </c>
      <c r="B125" s="29" t="str">
        <v>SIA</v>
      </c>
      <c r="C125" s="33" t="str">
        <v>OREO MIX</v>
      </c>
      <c r="D125" s="34">
        <v>12</v>
      </c>
      <c r="E125" s="34">
        <v>12</v>
      </c>
      <c r="F125" s="18">
        <v>0</v>
      </c>
      <c r="G125" s="18">
        <v>0</v>
      </c>
      <c r="H125" s="18">
        <v>0</v>
      </c>
      <c r="I125" s="27">
        <f>F125+IF(D125&gt;0,G125*E125/D125,0)+IF(D125&gt;0,H125/D125,0)</f>
      </c>
      <c r="J125" s="29" t="str">
        <v>Carton</v>
      </c>
      <c r="K125" s="34">
        <v>38922.89746105597</v>
      </c>
      <c r="L125" s="20">
        <f>I125*K125</f>
      </c>
      <c r="N125" s="29">
        <v>994061</v>
      </c>
      <c r="O125" s="34">
        <f>F125*D125+G125*E125+H125</f>
      </c>
    </row>
    <row r="126">
      <c r="A126" s="29" t="str">
        <v>Nourriture - Sec</v>
      </c>
      <c r="B126" s="29" t="str">
        <v>SIA</v>
      </c>
      <c r="C126" s="33" t="str">
        <v>OREO MIX CREME</v>
      </c>
      <c r="D126" s="34">
        <v>12</v>
      </c>
      <c r="E126" s="34">
        <v>12</v>
      </c>
      <c r="F126" s="23">
        <v>0</v>
      </c>
      <c r="G126" s="23">
        <v>0</v>
      </c>
      <c r="H126" s="23">
        <v>0</v>
      </c>
      <c r="I126" s="28">
        <f>F126+IF(D126&gt;0,G126*E126/D126,0)+IF(D126&gt;0,H126/D126,0)</f>
      </c>
      <c r="J126" s="29" t="str">
        <v>Carton</v>
      </c>
      <c r="K126" s="34">
        <v>38989</v>
      </c>
      <c r="L126" s="25">
        <f>I126*K126</f>
      </c>
      <c r="N126" s="29">
        <v>4267031</v>
      </c>
      <c r="O126" s="34">
        <f>F126*D126+G126*E126+H126</f>
      </c>
    </row>
    <row r="127">
      <c r="A127" s="29" t="str">
        <v>Nourriture - Sec</v>
      </c>
      <c r="B127" s="29" t="str">
        <v>SIA</v>
      </c>
      <c r="C127" s="33" t="str">
        <v>TOBLERONE</v>
      </c>
      <c r="D127" s="34">
        <v>12</v>
      </c>
      <c r="E127" s="34">
        <v>12</v>
      </c>
      <c r="F127" s="18">
        <v>0</v>
      </c>
      <c r="G127" s="18">
        <v>0</v>
      </c>
      <c r="H127" s="18">
        <v>0</v>
      </c>
      <c r="I127" s="27">
        <f>F127+IF(D127&gt;0,G127*E127/D127,0)+IF(D127&gt;0,H127/D127,0)</f>
      </c>
      <c r="J127" s="29" t="str">
        <v>Carton</v>
      </c>
      <c r="K127" s="34">
        <v>0</v>
      </c>
      <c r="L127" s="20">
        <f>I127*K127</f>
      </c>
      <c r="N127" s="29" t="str">
        <v>TBL090508</v>
      </c>
      <c r="O127" s="34">
        <f>F127*D127+G127*E127+H127</f>
      </c>
    </row>
    <row r="128">
      <c r="A128" s="29" t="str">
        <v>Nourriture - Sec</v>
      </c>
      <c r="B128" s="29" t="str">
        <v>SIA</v>
      </c>
      <c r="C128" s="33" t="str">
        <v>SAUCE BBQ WESTERN</v>
      </c>
      <c r="D128" s="34">
        <v>8</v>
      </c>
      <c r="E128" s="34">
        <v>8</v>
      </c>
      <c r="F128" s="23">
        <v>0</v>
      </c>
      <c r="G128" s="23">
        <v>0</v>
      </c>
      <c r="H128" s="23">
        <v>0</v>
      </c>
      <c r="I128" s="28">
        <f>F128+IF(D128&gt;0,G128*E128/D128,0)+IF(D128&gt;0,H128/D128,0)</f>
      </c>
      <c r="J128" s="29" t="str">
        <v>Carton</v>
      </c>
      <c r="K128" s="34">
        <v>19955</v>
      </c>
      <c r="L128" s="25">
        <f>I128*K128</f>
      </c>
      <c r="N128" s="29">
        <v>460162</v>
      </c>
      <c r="O128" s="34">
        <f>F128*D128+G128*E128+H128</f>
      </c>
    </row>
    <row r="129">
      <c r="A129" s="29" t="str">
        <v>Nourriture - Sec</v>
      </c>
      <c r="B129" s="29" t="str">
        <v>SIA</v>
      </c>
      <c r="C129" s="33" t="str">
        <v xml:space="preserve">SAUCE BBQ SIPRO </v>
      </c>
      <c r="D129" s="34">
        <v>12</v>
      </c>
      <c r="E129" s="34">
        <v>12</v>
      </c>
      <c r="F129" s="18">
        <v>0</v>
      </c>
      <c r="G129" s="18">
        <v>0</v>
      </c>
      <c r="H129" s="18">
        <v>0</v>
      </c>
      <c r="I129" s="27">
        <f>F129+IF(D129&gt;0,G129*E129/D129,0)+IF(D129&gt;0,H129/D129,0)</f>
      </c>
      <c r="J129" s="29" t="str">
        <v>Carton</v>
      </c>
      <c r="K129" s="34">
        <v>11880</v>
      </c>
      <c r="L129" s="20">
        <f>I129*K129</f>
      </c>
      <c r="N129" s="29" t="str">
        <v>SIPRO460162</v>
      </c>
      <c r="O129" s="34">
        <f>F129*D129+G129*E129+H129</f>
      </c>
    </row>
    <row r="130">
      <c r="A130" s="29" t="str">
        <v>Nourriture - Sec</v>
      </c>
      <c r="B130" s="29" t="str">
        <v>SIA</v>
      </c>
      <c r="C130" s="33" t="str">
        <v>SAUCE BBQ PUIDOR</v>
      </c>
      <c r="D130" s="34">
        <v>1</v>
      </c>
      <c r="E130" s="34">
        <v>0</v>
      </c>
      <c r="F130" s="23">
        <v>0</v>
      </c>
      <c r="G130" s="23">
        <v>0</v>
      </c>
      <c r="H130" s="23">
        <v>0</v>
      </c>
      <c r="I130" s="28">
        <f>F130+IF(D130&gt;0,G130*E130/D130,0)+IF(D130&gt;0,H130/D130,0)</f>
      </c>
      <c r="J130" s="29" t="str">
        <v>Carton</v>
      </c>
      <c r="K130" s="34">
        <v>59403.465919999995</v>
      </c>
      <c r="L130" s="25">
        <f>I130*K130</f>
      </c>
      <c r="N130" s="29" t="str">
        <v>PUIDOR460162</v>
      </c>
      <c r="O130" s="34">
        <f>F130*D130+G130*E130+H130</f>
      </c>
    </row>
    <row r="131">
      <c r="A131" s="29" t="str">
        <v>Nourriture - Sec</v>
      </c>
      <c r="B131" s="29" t="str">
        <v>SIA</v>
      </c>
      <c r="C131" s="33" t="str">
        <v>SAUCE BIG KING</v>
      </c>
      <c r="D131" s="34">
        <v>14</v>
      </c>
      <c r="E131" s="34">
        <v>14</v>
      </c>
      <c r="F131" s="18">
        <v>0</v>
      </c>
      <c r="G131" s="18">
        <v>0</v>
      </c>
      <c r="H131" s="18">
        <v>0</v>
      </c>
      <c r="I131" s="27">
        <f>F131+IF(D131&gt;0,G131*E131/D131,0)+IF(D131&gt;0,H131/D131,0)</f>
      </c>
      <c r="J131" s="29" t="str">
        <v>Carton</v>
      </c>
      <c r="K131" s="34">
        <v>40082</v>
      </c>
      <c r="L131" s="20">
        <f>I131*K131</f>
      </c>
      <c r="N131" s="29">
        <v>284919</v>
      </c>
      <c r="O131" s="34">
        <f>F131*D131+G131*E131+H131</f>
      </c>
    </row>
    <row r="132">
      <c r="A132" s="29" t="str">
        <v>Nourriture - Sec</v>
      </c>
      <c r="B132" s="29" t="str">
        <v>SIA</v>
      </c>
      <c r="C132" s="33" t="str">
        <v>SAUCE CARAMEL</v>
      </c>
      <c r="D132" s="34">
        <v>6</v>
      </c>
      <c r="E132" s="34">
        <v>6</v>
      </c>
      <c r="F132" s="23">
        <v>0</v>
      </c>
      <c r="G132" s="23">
        <v>0</v>
      </c>
      <c r="H132" s="23">
        <v>0</v>
      </c>
      <c r="I132" s="28">
        <f>F132+IF(D132&gt;0,G132*E132/D132,0)+IF(D132&gt;0,H132/D132,0)</f>
      </c>
      <c r="J132" s="29" t="str">
        <v>Carton</v>
      </c>
      <c r="K132" s="34">
        <v>19557.4891464</v>
      </c>
      <c r="L132" s="25">
        <f>I132*K132</f>
      </c>
      <c r="N132" s="29">
        <v>902171</v>
      </c>
      <c r="O132" s="34">
        <f>F132*D132+G132*E132+H132</f>
      </c>
    </row>
    <row r="133">
      <c r="A133" s="29" t="str">
        <v>Nourriture - Sec</v>
      </c>
      <c r="B133" s="29" t="str">
        <v>SIA</v>
      </c>
      <c r="C133" s="33" t="str">
        <v>SAUCE CARAMEL SD</v>
      </c>
      <c r="D133" s="34">
        <v>6</v>
      </c>
      <c r="E133" s="34">
        <v>6</v>
      </c>
      <c r="F133" s="18">
        <v>0</v>
      </c>
      <c r="G133" s="18">
        <v>0</v>
      </c>
      <c r="H133" s="18">
        <v>0</v>
      </c>
      <c r="I133" s="27">
        <f>F133+IF(D133&gt;0,G133*E133/D133,0)+IF(D133&gt;0,H133/D133,0)</f>
      </c>
      <c r="J133" s="29" t="str">
        <v>Carton</v>
      </c>
      <c r="K133" s="34">
        <v>0</v>
      </c>
      <c r="L133" s="20">
        <f>I133*K133</f>
      </c>
      <c r="N133" s="29" t="str">
        <v>902171SD</v>
      </c>
      <c r="O133" s="34">
        <f>F133*D133+G133*E133+H133</f>
      </c>
    </row>
    <row r="134">
      <c r="A134" s="29" t="str">
        <v>Nourriture - Sec</v>
      </c>
      <c r="B134" s="29" t="str">
        <v>SIA</v>
      </c>
      <c r="C134" s="33" t="str">
        <v>SAUCE CHILI CHEESE</v>
      </c>
      <c r="D134" s="34">
        <v>8</v>
      </c>
      <c r="E134" s="34">
        <v>8</v>
      </c>
      <c r="F134" s="23">
        <v>0</v>
      </c>
      <c r="G134" s="23">
        <v>0</v>
      </c>
      <c r="H134" s="23">
        <v>0</v>
      </c>
      <c r="I134" s="28">
        <f>F134+IF(D134&gt;0,G134*E134/D134,0)+IF(D134&gt;0,H134/D134,0)</f>
      </c>
      <c r="J134" s="29" t="str">
        <v>Carton</v>
      </c>
      <c r="K134" s="34">
        <v>25316</v>
      </c>
      <c r="L134" s="25">
        <f>I134*K134</f>
      </c>
      <c r="N134" s="29">
        <v>950394</v>
      </c>
      <c r="O134" s="34">
        <f>F134*D134+G134*E134+H134</f>
      </c>
    </row>
    <row r="135">
      <c r="A135" s="29" t="str">
        <v>Nourriture - Sec</v>
      </c>
      <c r="B135" s="29" t="str">
        <v>SIA</v>
      </c>
      <c r="C135" s="33" t="str">
        <v>SAUCE CHOCOLAT CARAMEL MONIN</v>
      </c>
      <c r="D135" s="34">
        <v>4</v>
      </c>
      <c r="E135" s="34">
        <v>4</v>
      </c>
      <c r="F135" s="18">
        <v>0</v>
      </c>
      <c r="G135" s="18">
        <v>0</v>
      </c>
      <c r="H135" s="18">
        <v>0</v>
      </c>
      <c r="I135" s="27">
        <f>F135+IF(D135&gt;0,G135*E135/D135,0)+IF(D135&gt;0,H135/D135,0)</f>
      </c>
      <c r="J135" s="29" t="str">
        <v>Carton</v>
      </c>
      <c r="K135" s="34">
        <v>48136</v>
      </c>
      <c r="L135" s="20">
        <f>I135*K135</f>
      </c>
      <c r="N135" s="29" t="str">
        <v>999284-CCM</v>
      </c>
      <c r="O135" s="34">
        <f>F135*D135+G135*E135+H135</f>
      </c>
    </row>
    <row r="136">
      <c r="A136" s="29" t="str">
        <v>Nourriture - Sec</v>
      </c>
      <c r="B136" s="29" t="str">
        <v>SIA</v>
      </c>
      <c r="C136" s="33" t="str">
        <v>SAUCE CHOCOLAT NOIR MONIN</v>
      </c>
      <c r="D136" s="34">
        <v>4</v>
      </c>
      <c r="E136" s="34">
        <v>4</v>
      </c>
      <c r="F136" s="23">
        <v>0</v>
      </c>
      <c r="G136" s="23">
        <v>0</v>
      </c>
      <c r="H136" s="23">
        <v>0</v>
      </c>
      <c r="I136" s="28">
        <f>F136+IF(D136&gt;0,G136*E136/D136,0)+IF(D136&gt;0,H136/D136,0)</f>
      </c>
      <c r="J136" s="29" t="str">
        <v>Carton</v>
      </c>
      <c r="K136" s="34">
        <v>41017</v>
      </c>
      <c r="L136" s="25">
        <f>I136*K136</f>
      </c>
      <c r="N136" s="29" t="str">
        <v>999284-CNM</v>
      </c>
      <c r="O136" s="34">
        <f>F136*D136+G136*E136+H136</f>
      </c>
    </row>
    <row r="137">
      <c r="A137" s="29" t="str">
        <v>Nourriture - Sec</v>
      </c>
      <c r="B137" s="29" t="str">
        <v>SIA</v>
      </c>
      <c r="C137" s="33" t="str">
        <v>SAUCE CHOCOLAT</v>
      </c>
      <c r="D137" s="34">
        <v>6</v>
      </c>
      <c r="E137" s="34">
        <v>6</v>
      </c>
      <c r="F137" s="18">
        <v>0</v>
      </c>
      <c r="G137" s="18">
        <v>0</v>
      </c>
      <c r="H137" s="18">
        <v>0</v>
      </c>
      <c r="I137" s="27">
        <f>F137+IF(D137&gt;0,G137*E137/D137,0)+IF(D137&gt;0,H137/D137,0)</f>
      </c>
      <c r="J137" s="29" t="str">
        <v>Carton</v>
      </c>
      <c r="K137" s="34">
        <v>41016.949</v>
      </c>
      <c r="L137" s="20">
        <f>I137*K137</f>
      </c>
      <c r="N137" s="29">
        <v>999284</v>
      </c>
      <c r="O137" s="34">
        <f>F137*D137+G137*E137+H137</f>
      </c>
    </row>
    <row r="138">
      <c r="A138" s="29" t="str">
        <v>Nourriture - Sec</v>
      </c>
      <c r="B138" s="29" t="str">
        <v>SIA</v>
      </c>
      <c r="C138" s="33" t="str">
        <v>SAUCE FRAISE</v>
      </c>
      <c r="D138" s="34">
        <v>6</v>
      </c>
      <c r="E138" s="34">
        <v>6</v>
      </c>
      <c r="F138" s="23">
        <v>0</v>
      </c>
      <c r="G138" s="23">
        <v>0</v>
      </c>
      <c r="H138" s="23">
        <v>0</v>
      </c>
      <c r="I138" s="28">
        <f>F138+IF(D138&gt;0,G138*E138/D138,0)+IF(D138&gt;0,H138/D138,0)</f>
      </c>
      <c r="J138" s="29" t="str">
        <v>Carton</v>
      </c>
      <c r="K138" s="34">
        <v>0</v>
      </c>
      <c r="L138" s="25">
        <f>I138*K138</f>
      </c>
      <c r="N138" s="29">
        <v>68028</v>
      </c>
      <c r="O138" s="34">
        <f>F138*D138+G138*E138+H138</f>
      </c>
    </row>
    <row r="139">
      <c r="A139" s="29" t="str">
        <v>Nourriture - Sec</v>
      </c>
      <c r="B139" s="29" t="str">
        <v>SIA</v>
      </c>
      <c r="C139" s="33" t="str">
        <v>SAUCE KETCHUP</v>
      </c>
      <c r="D139" s="34">
        <v>1</v>
      </c>
      <c r="E139" s="34">
        <v>0</v>
      </c>
      <c r="F139" s="18">
        <v>0</v>
      </c>
      <c r="G139" s="18">
        <v>0</v>
      </c>
      <c r="H139" s="18">
        <v>0</v>
      </c>
      <c r="I139" s="27">
        <f>F139+IF(D139&gt;0,G139*E139/D139,0)+IF(D139&gt;0,H139/D139,0)</f>
      </c>
      <c r="J139" s="29" t="str">
        <v>Carton</v>
      </c>
      <c r="K139" s="34">
        <v>22192</v>
      </c>
      <c r="L139" s="20">
        <f>I139*K139</f>
      </c>
      <c r="N139" s="29">
        <v>258822</v>
      </c>
      <c r="O139" s="34">
        <f>F139*D139+G139*E139+H139</f>
      </c>
    </row>
    <row r="140">
      <c r="A140" s="29" t="str">
        <v>Nourriture - Sec</v>
      </c>
      <c r="B140" s="29" t="str">
        <v>SIA</v>
      </c>
      <c r="C140" s="33" t="str">
        <v>SAUCE KETCHUP DOLLYS</v>
      </c>
      <c r="D140" s="34">
        <v>4</v>
      </c>
      <c r="E140" s="34">
        <v>4</v>
      </c>
      <c r="F140" s="23">
        <v>0</v>
      </c>
      <c r="G140" s="23">
        <v>0</v>
      </c>
      <c r="H140" s="23">
        <v>0</v>
      </c>
      <c r="I140" s="28">
        <f>F140+IF(D140&gt;0,G140*E140/D140,0)+IF(D140&gt;0,H140/D140,0)</f>
      </c>
      <c r="J140" s="29" t="str">
        <v>Carton</v>
      </c>
      <c r="K140" s="34">
        <v>21864</v>
      </c>
      <c r="L140" s="25">
        <f>I140*K140</f>
      </c>
      <c r="N140" s="29" t="str">
        <v>DOLL258822</v>
      </c>
      <c r="O140" s="34">
        <f>F140*D140+G140*E140+H140</f>
      </c>
    </row>
    <row r="141">
      <c r="A141" s="29" t="str">
        <v>Nourriture - Sec</v>
      </c>
      <c r="B141" s="29" t="str">
        <v>SIA</v>
      </c>
      <c r="C141" s="33" t="str">
        <v>KETCHUP - Local</v>
      </c>
      <c r="D141" s="34">
        <v>4</v>
      </c>
      <c r="E141" s="34">
        <v>4</v>
      </c>
      <c r="F141" s="18">
        <v>0</v>
      </c>
      <c r="G141" s="18">
        <v>0</v>
      </c>
      <c r="H141" s="18">
        <v>0</v>
      </c>
      <c r="I141" s="27">
        <f>F141+IF(D141&gt;0,G141*E141/D141,0)+IF(D141&gt;0,H141/D141,0)</f>
      </c>
      <c r="J141" s="29" t="str">
        <v>Carton</v>
      </c>
      <c r="K141" s="34">
        <v>22192</v>
      </c>
      <c r="L141" s="20">
        <f>I141*K141</f>
      </c>
      <c r="N141" s="29" t="str">
        <v>KLOC258822</v>
      </c>
      <c r="O141" s="34">
        <f>F141*D141+G141*E141+H141</f>
      </c>
    </row>
    <row r="142">
      <c r="A142" s="29" t="str">
        <v>Nourriture - Sec</v>
      </c>
      <c r="B142" s="29" t="str">
        <v>SIA</v>
      </c>
      <c r="C142" s="33" t="str">
        <v>SAUCE KETCHUP SIPRO 1Kg</v>
      </c>
      <c r="D142" s="34">
        <v>6</v>
      </c>
      <c r="E142" s="34">
        <v>6</v>
      </c>
      <c r="F142" s="23">
        <v>0</v>
      </c>
      <c r="G142" s="23">
        <v>0</v>
      </c>
      <c r="H142" s="23">
        <v>0</v>
      </c>
      <c r="I142" s="28">
        <f>F142+IF(D142&gt;0,G142*E142/D142,0)+IF(D142&gt;0,H142/D142,0)</f>
      </c>
      <c r="J142" s="29" t="str">
        <v>Carton</v>
      </c>
      <c r="K142" s="34">
        <v>7119</v>
      </c>
      <c r="L142" s="25">
        <f>I142*K142</f>
      </c>
      <c r="N142" s="29" t="str">
        <v>SIPRO258822</v>
      </c>
      <c r="O142" s="34">
        <f>F142*D142+G142*E142+H142</f>
      </c>
    </row>
    <row r="143">
      <c r="A143" s="29" t="str">
        <v>Nourriture - Sec</v>
      </c>
      <c r="B143" s="29" t="str">
        <v>SIA</v>
      </c>
      <c r="C143" s="33" t="str">
        <v>SAUCE KETCHUP PUIDOR - MEHDI</v>
      </c>
      <c r="D143" s="34">
        <v>1</v>
      </c>
      <c r="E143" s="34">
        <v>0</v>
      </c>
      <c r="F143" s="18">
        <v>0</v>
      </c>
      <c r="G143" s="18">
        <v>0</v>
      </c>
      <c r="H143" s="18">
        <v>0</v>
      </c>
      <c r="I143" s="27">
        <f>F143+IF(D143&gt;0,G143*E143/D143,0)+IF(D143&gt;0,H143/D143,0)</f>
      </c>
      <c r="J143" s="29" t="str">
        <v>Carton</v>
      </c>
      <c r="K143" s="34">
        <v>22192</v>
      </c>
      <c r="L143" s="20">
        <f>I143*K143</f>
      </c>
      <c r="N143" s="29" t="str">
        <v>MEHDI258823</v>
      </c>
      <c r="O143" s="34">
        <f>F143*D143+G143*E143+H143</f>
      </c>
    </row>
    <row r="144">
      <c r="A144" s="29" t="str">
        <v>Nourriture - Sec</v>
      </c>
      <c r="B144" s="29" t="str">
        <v>SIA</v>
      </c>
      <c r="C144" s="33" t="str">
        <v>TOMATE KETCHUP - MEHDI</v>
      </c>
      <c r="D144" s="34">
        <v>6</v>
      </c>
      <c r="E144" s="34">
        <v>6</v>
      </c>
      <c r="F144" s="23">
        <v>0</v>
      </c>
      <c r="G144" s="23">
        <v>0</v>
      </c>
      <c r="H144" s="23">
        <v>0</v>
      </c>
      <c r="I144" s="28">
        <f>F144+IF(D144&gt;0,G144*E144/D144,0)+IF(D144&gt;0,H144/D144,0)</f>
      </c>
      <c r="J144" s="29" t="str">
        <v>Carton</v>
      </c>
      <c r="K144" s="34">
        <v>22192</v>
      </c>
      <c r="L144" s="25">
        <f>I144*K144</f>
      </c>
      <c r="N144" s="29" t="str">
        <v>MEHDI258822</v>
      </c>
      <c r="O144" s="34">
        <f>F144*D144+G144*E144+H144</f>
      </c>
    </row>
    <row r="145">
      <c r="A145" s="29" t="str">
        <v>Nourriture - Sec</v>
      </c>
      <c r="B145" s="29" t="str">
        <v>SIA</v>
      </c>
      <c r="C145" s="33" t="str">
        <v>SAUCE MAYONNAISE</v>
      </c>
      <c r="D145" s="34">
        <v>72</v>
      </c>
      <c r="E145" s="34">
        <v>72</v>
      </c>
      <c r="F145" s="18">
        <v>0</v>
      </c>
      <c r="G145" s="18">
        <v>0</v>
      </c>
      <c r="H145" s="18">
        <v>0</v>
      </c>
      <c r="I145" s="27">
        <f>F145+IF(D145&gt;0,G145*E145/D145,0)+IF(D145&gt;0,H145/D145,0)</f>
      </c>
      <c r="J145" s="29" t="str">
        <v>Carton</v>
      </c>
      <c r="K145" s="34">
        <v>37288</v>
      </c>
      <c r="L145" s="20">
        <f>I145*K145</f>
      </c>
      <c r="N145" s="29">
        <v>58185</v>
      </c>
      <c r="O145" s="34">
        <f>F145*D145+G145*E145+H145</f>
      </c>
    </row>
    <row r="146">
      <c r="A146" s="29" t="str">
        <v>Nourriture - Sec</v>
      </c>
      <c r="B146" s="29" t="str">
        <v>SIA</v>
      </c>
      <c r="C146" s="33" t="str">
        <v>MAYONNAISE - Local</v>
      </c>
      <c r="D146" s="34">
        <v>4</v>
      </c>
      <c r="E146" s="34">
        <v>4</v>
      </c>
      <c r="F146" s="23">
        <v>0</v>
      </c>
      <c r="G146" s="23">
        <v>0</v>
      </c>
      <c r="H146" s="23">
        <v>0</v>
      </c>
      <c r="I146" s="28">
        <f>F146+IF(D146&gt;0,G146*E146/D146,0)+IF(D146&gt;0,H146/D146,0)</f>
      </c>
      <c r="J146" s="29" t="str">
        <v>Carton</v>
      </c>
      <c r="K146" s="34">
        <v>37288</v>
      </c>
      <c r="L146" s="25">
        <f>I146*K146</f>
      </c>
      <c r="N146" s="29" t="str">
        <v>MLOC58185</v>
      </c>
      <c r="O146" s="34">
        <f>F146*D146+G146*E146+H146</f>
      </c>
    </row>
    <row r="147">
      <c r="A147" s="29" t="str">
        <v>Nourriture - Sec</v>
      </c>
      <c r="B147" s="29" t="str">
        <v>SIA</v>
      </c>
      <c r="C147" s="33" t="str">
        <v>SAUCE MAYO MEHDI</v>
      </c>
      <c r="D147" s="34">
        <v>4</v>
      </c>
      <c r="E147" s="34">
        <v>4</v>
      </c>
      <c r="F147" s="18">
        <v>0</v>
      </c>
      <c r="G147" s="18">
        <v>0</v>
      </c>
      <c r="H147" s="18">
        <v>0</v>
      </c>
      <c r="I147" s="27">
        <f>F147+IF(D147&gt;0,G147*E147/D147,0)+IF(D147&gt;0,H147/D147,0)</f>
      </c>
      <c r="J147" s="29" t="str">
        <v>Carton</v>
      </c>
      <c r="K147" s="34">
        <v>37288</v>
      </c>
      <c r="L147" s="20">
        <f>I147*K147</f>
      </c>
      <c r="N147" s="29" t="str">
        <v>MEHDI58185</v>
      </c>
      <c r="O147" s="34">
        <f>F147*D147+G147*E147+H147</f>
      </c>
    </row>
    <row r="148">
      <c r="A148" s="29" t="str">
        <v>Nourriture - Sec</v>
      </c>
      <c r="B148" s="29" t="str">
        <v>SIA</v>
      </c>
      <c r="C148" s="33" t="str">
        <v>SAUCE MAYO PUIDOR</v>
      </c>
      <c r="D148" s="34">
        <v>4</v>
      </c>
      <c r="E148" s="34">
        <v>4</v>
      </c>
      <c r="F148" s="23">
        <v>0</v>
      </c>
      <c r="G148" s="23">
        <v>0</v>
      </c>
      <c r="H148" s="23">
        <v>0</v>
      </c>
      <c r="I148" s="28">
        <f>F148+IF(D148&gt;0,G148*E148/D148,0)+IF(D148&gt;0,H148/D148,0)</f>
      </c>
      <c r="J148" s="29" t="str">
        <v>Carton</v>
      </c>
      <c r="K148" s="34">
        <v>37288</v>
      </c>
      <c r="L148" s="25">
        <f>I148*K148</f>
      </c>
      <c r="N148" s="29" t="str">
        <v>PUIDOR58185</v>
      </c>
      <c r="O148" s="34">
        <f>F148*D148+G148*E148+H148</f>
      </c>
    </row>
    <row r="149">
      <c r="A149" s="29" t="str">
        <v>Nourriture - Sec</v>
      </c>
      <c r="B149" s="29" t="str">
        <v>SIA</v>
      </c>
      <c r="C149" s="33" t="str">
        <v>MAYONNAISE PIMENTEE</v>
      </c>
      <c r="D149" s="34">
        <v>12</v>
      </c>
      <c r="E149" s="34">
        <v>12</v>
      </c>
      <c r="F149" s="18">
        <v>0</v>
      </c>
      <c r="G149" s="18">
        <v>0</v>
      </c>
      <c r="H149" s="18">
        <v>0</v>
      </c>
      <c r="I149" s="27">
        <f>F149+IF(D149&gt;0,G149*E149/D149,0)+IF(D149&gt;0,H149/D149,0)</f>
      </c>
      <c r="J149" s="29" t="str">
        <v>Carton</v>
      </c>
      <c r="K149" s="34">
        <v>9153</v>
      </c>
      <c r="L149" s="20">
        <f>I149*K149</f>
      </c>
      <c r="N149" s="29" t="str">
        <v>MAYOP350</v>
      </c>
      <c r="O149" s="34">
        <f>F149*D149+G149*E149+H149</f>
      </c>
    </row>
    <row r="150">
      <c r="A150" s="29" t="str">
        <v>Nourriture - Sec</v>
      </c>
      <c r="B150" s="29" t="str">
        <v>SIA</v>
      </c>
      <c r="C150" s="33" t="str">
        <v xml:space="preserve">MOUTARDE JAUNE BISKISHOP </v>
      </c>
      <c r="D150" s="34">
        <v>4</v>
      </c>
      <c r="E150" s="34">
        <v>4</v>
      </c>
      <c r="F150" s="23">
        <v>0</v>
      </c>
      <c r="G150" s="23">
        <v>0</v>
      </c>
      <c r="H150" s="23">
        <v>0</v>
      </c>
      <c r="I150" s="28">
        <f>F150+IF(D150&gt;0,G150*E150/D150,0)+IF(D150&gt;0,H150/D150,0)</f>
      </c>
      <c r="J150" s="29" t="str">
        <v>Bidon de 3,78 L</v>
      </c>
      <c r="K150" s="34">
        <v>6166</v>
      </c>
      <c r="L150" s="25">
        <f>I150*K150</f>
      </c>
      <c r="N150" s="29" t="str">
        <v xml:space="preserve"> MJBISK </v>
      </c>
      <c r="O150" s="34">
        <f>F150*D150+G150*E150+H150</f>
      </c>
    </row>
    <row r="151">
      <c r="A151" s="29" t="str">
        <v>Nourriture - Sec</v>
      </c>
      <c r="B151" s="29" t="str">
        <v>SIA</v>
      </c>
      <c r="C151" s="33" t="str">
        <v>VINAIGRETTE NATURE (500 ml)</v>
      </c>
      <c r="D151" s="34">
        <v>12</v>
      </c>
      <c r="E151" s="34">
        <v>12</v>
      </c>
      <c r="F151" s="18">
        <v>0</v>
      </c>
      <c r="G151" s="18">
        <v>0</v>
      </c>
      <c r="H151" s="18">
        <v>0</v>
      </c>
      <c r="I151" s="27">
        <f>F151+IF(D151&gt;0,G151*E151/D151,0)+IF(D151&gt;0,H151/D151,0)</f>
      </c>
      <c r="J151" s="29" t="str">
        <v>Carton (12*500ml)</v>
      </c>
      <c r="K151" s="34">
        <v>0</v>
      </c>
      <c r="L151" s="20">
        <f>I151*K151</f>
      </c>
      <c r="N151" s="29" t="str">
        <v>VNAT500</v>
      </c>
      <c r="O151" s="34">
        <f>F151*D151+G151*E151+H151</f>
      </c>
    </row>
    <row r="152">
      <c r="A152" s="29" t="str">
        <v>Nourriture - Sec</v>
      </c>
      <c r="B152" s="29" t="str">
        <v>SIA</v>
      </c>
      <c r="C152" s="33" t="str">
        <v>SAUCE MOUTARDE</v>
      </c>
      <c r="D152" s="34">
        <v>1</v>
      </c>
      <c r="E152" s="34">
        <v>0</v>
      </c>
      <c r="F152" s="23">
        <v>0</v>
      </c>
      <c r="G152" s="23">
        <v>0</v>
      </c>
      <c r="H152" s="23">
        <v>0</v>
      </c>
      <c r="I152" s="28">
        <f>F152+IF(D152&gt;0,G152*E152/D152,0)+IF(D152&gt;0,H152/D152,0)</f>
      </c>
      <c r="J152" s="29" t="str">
        <v>Carton</v>
      </c>
      <c r="K152" s="34">
        <v>20459</v>
      </c>
      <c r="L152" s="25">
        <f>I152*K152</f>
      </c>
      <c r="N152" s="29">
        <v>293506</v>
      </c>
      <c r="O152" s="34">
        <f>F152*D152+G152*E152+H152</f>
      </c>
    </row>
    <row r="153">
      <c r="A153" s="29" t="str">
        <v>Nourriture - Sec</v>
      </c>
      <c r="B153" s="29" t="str">
        <v>SIA</v>
      </c>
      <c r="C153" s="33" t="str">
        <v>SAUCE MOUTARDE - Local</v>
      </c>
      <c r="D153" s="34">
        <v>12</v>
      </c>
      <c r="E153" s="34">
        <v>12</v>
      </c>
      <c r="F153" s="18">
        <v>0</v>
      </c>
      <c r="G153" s="18">
        <v>0</v>
      </c>
      <c r="H153" s="18">
        <v>0</v>
      </c>
      <c r="I153" s="27">
        <f>F153+IF(D153&gt;0,G153*E153/D153,0)+IF(D153&gt;0,H153/D153,0)</f>
      </c>
      <c r="J153" s="29" t="str">
        <v>Carton</v>
      </c>
      <c r="K153" s="34">
        <v>20459</v>
      </c>
      <c r="L153" s="20">
        <f>I153*K153</f>
      </c>
      <c r="N153" s="29" t="str">
        <v>SMTAR350</v>
      </c>
      <c r="O153" s="34">
        <f>F153*D153+G153*E153+H153</f>
      </c>
    </row>
    <row r="154">
      <c r="A154" s="29" t="str">
        <v>Nourriture - Sec</v>
      </c>
      <c r="B154" s="29" t="str">
        <v>SIA</v>
      </c>
      <c r="C154" s="33" t="str">
        <v>SAUCE SALADE CESAR</v>
      </c>
      <c r="D154" s="34">
        <v>30</v>
      </c>
      <c r="E154" s="34">
        <v>30</v>
      </c>
      <c r="F154" s="23">
        <v>0</v>
      </c>
      <c r="G154" s="23">
        <v>0</v>
      </c>
      <c r="H154" s="23">
        <v>0</v>
      </c>
      <c r="I154" s="28">
        <f>F154+IF(D154&gt;0,G154*E154/D154,0)+IF(D154&gt;0,H154/D154,0)</f>
      </c>
      <c r="J154" s="29" t="str">
        <v>Carton</v>
      </c>
      <c r="K154" s="34">
        <v>12353.189151579652</v>
      </c>
      <c r="L154" s="25">
        <f>I154*K154</f>
      </c>
      <c r="N154" s="29">
        <v>950329</v>
      </c>
      <c r="O154" s="34">
        <f>F154*D154+G154*E154+H154</f>
      </c>
    </row>
    <row r="155">
      <c r="A155" s="29" t="str">
        <v>Nourriture - Sec</v>
      </c>
      <c r="B155" s="29" t="str">
        <v>SIA</v>
      </c>
      <c r="C155" s="33" t="str">
        <v>SAUCE SALADE CESAR 100</v>
      </c>
      <c r="D155" s="34">
        <v>100</v>
      </c>
      <c r="E155" s="34">
        <v>100</v>
      </c>
      <c r="F155" s="18">
        <v>0</v>
      </c>
      <c r="G155" s="18">
        <v>0</v>
      </c>
      <c r="H155" s="18">
        <v>0</v>
      </c>
      <c r="I155" s="27">
        <f>F155+IF(D155&gt;0,G155*E155/D155,0)+IF(D155&gt;0,H155/D155,0)</f>
      </c>
      <c r="J155" s="29" t="str">
        <v>Carton</v>
      </c>
      <c r="K155" s="34">
        <v>18087.52925293472</v>
      </c>
      <c r="L155" s="20">
        <f>I155*K155</f>
      </c>
      <c r="N155" s="29" t="str">
        <v>950329-100</v>
      </c>
      <c r="O155" s="34">
        <f>F155*D155+G155*E155+H155</f>
      </c>
    </row>
    <row r="156">
      <c r="A156" s="29" t="str">
        <v>Nourriture - Sec</v>
      </c>
      <c r="B156" s="29" t="str">
        <v>SIA</v>
      </c>
      <c r="C156" s="33" t="str">
        <v>SEL - Importé</v>
      </c>
      <c r="D156" s="34">
        <v>10</v>
      </c>
      <c r="E156" s="34">
        <v>10</v>
      </c>
      <c r="F156" s="23">
        <v>0</v>
      </c>
      <c r="G156" s="23">
        <v>0</v>
      </c>
      <c r="H156" s="23">
        <v>0</v>
      </c>
      <c r="I156" s="28">
        <f>F156+IF(D156&gt;0,G156*E156/D156,0)+IF(D156&gt;0,H156/D156,0)</f>
      </c>
      <c r="J156" s="29" t="str">
        <v>Sachet 1 Kg</v>
      </c>
      <c r="K156" s="34">
        <v>0</v>
      </c>
      <c r="L156" s="25">
        <f>I156*K156</f>
      </c>
      <c r="N156" s="29">
        <v>140000001</v>
      </c>
      <c r="O156" s="34">
        <f>F156*D156+G156*E156+H156</f>
      </c>
    </row>
    <row r="157">
      <c r="A157" s="29" t="str">
        <v>Nourriture - Sec</v>
      </c>
      <c r="B157" s="29" t="str">
        <v>SIA</v>
      </c>
      <c r="C157" s="33" t="str">
        <v>SEL - Local</v>
      </c>
      <c r="D157" s="34">
        <v>20</v>
      </c>
      <c r="E157" s="34">
        <v>20</v>
      </c>
      <c r="F157" s="18">
        <v>0</v>
      </c>
      <c r="G157" s="18">
        <v>0</v>
      </c>
      <c r="H157" s="18">
        <v>0</v>
      </c>
      <c r="I157" s="27">
        <f>F157+IF(D157&gt;0,G157*E157/D157,0)+IF(D157&gt;0,H157/D157,0)</f>
      </c>
      <c r="J157" s="29" t="str">
        <v>Sachet 0,9 Kg</v>
      </c>
      <c r="K157" s="34">
        <v>15000</v>
      </c>
      <c r="L157" s="20">
        <f>I157*K157</f>
      </c>
      <c r="N157" s="29">
        <v>4006724011915</v>
      </c>
      <c r="O157" s="34">
        <f>F157*D157+G157*E157+H157</f>
      </c>
    </row>
    <row r="158">
      <c r="A158" s="29" t="str">
        <v>Nourriture - Sec</v>
      </c>
      <c r="B158" s="29" t="str">
        <v>SIA</v>
      </c>
      <c r="C158" s="33" t="str">
        <v>SEL FIN 500g</v>
      </c>
      <c r="D158" s="34">
        <v>20</v>
      </c>
      <c r="E158" s="34">
        <v>20</v>
      </c>
      <c r="F158" s="23">
        <v>0</v>
      </c>
      <c r="G158" s="23">
        <v>0</v>
      </c>
      <c r="H158" s="23">
        <v>0</v>
      </c>
      <c r="I158" s="28">
        <f>F158+IF(D158&gt;0,G158*E158/D158,0)+IF(D158&gt;0,H158/D158,0)</f>
      </c>
      <c r="J158" s="29" t="str">
        <v>Sachet 0,5 Kg</v>
      </c>
      <c r="K158" s="34">
        <v>8333.333333333334</v>
      </c>
      <c r="L158" s="25">
        <f>I158*K158</f>
      </c>
      <c r="N158" s="29" t="str">
        <v>SFL500</v>
      </c>
      <c r="O158" s="34">
        <f>F158*D158+G158*E158+H158</f>
      </c>
    </row>
    <row r="159">
      <c r="A159" s="29" t="str">
        <v>Nourriture - Sec</v>
      </c>
      <c r="B159" s="29" t="str">
        <v>SIA</v>
      </c>
      <c r="C159" s="33" t="str">
        <v>SIROP CHOCOLAT SGG</v>
      </c>
      <c r="D159" s="34">
        <v>12</v>
      </c>
      <c r="E159" s="34">
        <v>12</v>
      </c>
      <c r="F159" s="18">
        <v>0</v>
      </c>
      <c r="G159" s="18">
        <v>0</v>
      </c>
      <c r="H159" s="18">
        <v>0</v>
      </c>
      <c r="I159" s="27">
        <f>F159+IF(D159&gt;0,G159*E159/D159,0)+IF(D159&gt;0,H159/D159,0)</f>
      </c>
      <c r="J159" s="29" t="str">
        <v>12*0,624 kg / carton</v>
      </c>
      <c r="K159" s="34">
        <v>30000</v>
      </c>
      <c r="L159" s="20">
        <f>I159*K159</f>
      </c>
      <c r="N159" s="29" t="str">
        <v>SGS</v>
      </c>
      <c r="O159" s="34">
        <f>F159*D159+G159*E159+H159</f>
      </c>
    </row>
    <row r="160">
      <c r="A160" s="29" t="str">
        <v>Nourriture - Frais</v>
      </c>
      <c r="B160" s="29" t="str">
        <v>SIA</v>
      </c>
      <c r="C160" s="33" t="str">
        <v>CONCOMBRE</v>
      </c>
      <c r="D160" s="34">
        <v>1</v>
      </c>
      <c r="E160" s="34">
        <v>0</v>
      </c>
      <c r="F160" s="23">
        <v>0</v>
      </c>
      <c r="G160" s="23">
        <v>0</v>
      </c>
      <c r="H160" s="23">
        <v>0</v>
      </c>
      <c r="I160" s="28">
        <f>F160+IF(D160&gt;0,G160*E160/D160,0)+IF(D160&gt;0,H160/D160,0)</f>
      </c>
      <c r="J160" s="29" t="str">
        <v>Gramme</v>
      </c>
      <c r="K160" s="34">
        <v>13</v>
      </c>
      <c r="L160" s="25">
        <f>I160*K160</f>
      </c>
      <c r="N160" s="29" t="str">
        <v>CONCOM</v>
      </c>
      <c r="O160" s="34">
        <f>F160*D160+G160*E160+H160</f>
      </c>
    </row>
    <row r="161">
      <c r="A161" s="29" t="str">
        <v>Nourriture - Frais</v>
      </c>
      <c r="B161" s="29" t="str">
        <v>SIA</v>
      </c>
      <c r="C161" s="33" t="str">
        <v>OIGNONS NON EPLUCHES</v>
      </c>
      <c r="D161" s="34">
        <v>1</v>
      </c>
      <c r="E161" s="34">
        <v>0</v>
      </c>
      <c r="F161" s="18">
        <v>0</v>
      </c>
      <c r="G161" s="18">
        <v>0</v>
      </c>
      <c r="H161" s="18">
        <v>0</v>
      </c>
      <c r="I161" s="27">
        <f>F161+IF(D161&gt;0,G161*E161/D161,0)+IF(D161&gt;0,H161/D161,0)</f>
      </c>
      <c r="J161" s="29" t="str">
        <v>Kg</v>
      </c>
      <c r="K161" s="34">
        <v>4000</v>
      </c>
      <c r="L161" s="20">
        <f>I161*K161</f>
      </c>
      <c r="N161" s="29" t="str">
        <v>NEPONION</v>
      </c>
      <c r="O161" s="34">
        <f>F161*D161+G161*E161+H161</f>
      </c>
    </row>
    <row r="162">
      <c r="A162" s="29" t="str">
        <v>Nourriture - Frais</v>
      </c>
      <c r="B162" s="29" t="str">
        <v>SIA</v>
      </c>
      <c r="C162" s="33" t="str">
        <v>SALADE ICEBERG - Boule (YG)</v>
      </c>
      <c r="D162" s="34">
        <v>1</v>
      </c>
      <c r="E162" s="34">
        <v>0</v>
      </c>
      <c r="F162" s="23">
        <v>0</v>
      </c>
      <c r="G162" s="23">
        <v>0</v>
      </c>
      <c r="H162" s="23">
        <v>0</v>
      </c>
      <c r="I162" s="28">
        <f>F162+IF(D162&gt;0,G162*E162/D162,0)+IF(D162&gt;0,H162/D162,0)</f>
      </c>
      <c r="J162" s="29" t="str">
        <v>Kg</v>
      </c>
      <c r="K162" s="34">
        <v>30000</v>
      </c>
      <c r="L162" s="25">
        <f>I162*K162</f>
      </c>
      <c r="N162" s="29" t="str">
        <v>SALADEYG</v>
      </c>
      <c r="O162" s="34">
        <f>F162*D162+G162*E162+H162</f>
      </c>
    </row>
    <row r="163">
      <c r="A163" s="29" t="str">
        <v>Nourriture - Frais</v>
      </c>
      <c r="B163" s="29" t="str">
        <v>SIA</v>
      </c>
      <c r="C163" s="33" t="str">
        <v>SALADE ICEBERG - Boule (SDB)</v>
      </c>
      <c r="D163" s="34">
        <v>1</v>
      </c>
      <c r="E163" s="34">
        <v>0</v>
      </c>
      <c r="F163" s="18">
        <v>0</v>
      </c>
      <c r="G163" s="18">
        <v>0</v>
      </c>
      <c r="H163" s="18">
        <v>0</v>
      </c>
      <c r="I163" s="27">
        <f>F163+IF(D163&gt;0,G163*E163/D163,0)+IF(D163&gt;0,H163/D163,0)</f>
      </c>
      <c r="J163" s="29" t="str">
        <v>Kg</v>
      </c>
      <c r="K163" s="34">
        <v>43500</v>
      </c>
      <c r="L163" s="20">
        <f>I163*K163</f>
      </c>
      <c r="N163" s="29" t="str">
        <v>SALADESDB</v>
      </c>
      <c r="O163" s="34">
        <f>F163*D163+G163*E163+H163</f>
      </c>
    </row>
    <row r="164">
      <c r="A164" s="29" t="str">
        <v>Nourriture - Frais</v>
      </c>
      <c r="B164" s="29" t="str">
        <v>SIA</v>
      </c>
      <c r="C164" s="33" t="str">
        <v>SALADE ICEBERG - Boule (SDB-06)</v>
      </c>
      <c r="D164" s="34">
        <v>1</v>
      </c>
      <c r="E164" s="34">
        <v>0</v>
      </c>
      <c r="F164" s="23">
        <v>0</v>
      </c>
      <c r="G164" s="23">
        <v>0</v>
      </c>
      <c r="H164" s="23">
        <v>0</v>
      </c>
      <c r="I164" s="28">
        <f>F164+IF(D164&gt;0,G164*E164/D164,0)+IF(D164&gt;0,H164/D164,0)</f>
      </c>
      <c r="J164" s="29" t="str">
        <v>Kg</v>
      </c>
      <c r="K164" s="34">
        <v>26100</v>
      </c>
      <c r="L164" s="25">
        <f>I164*K164</f>
      </c>
      <c r="N164" s="29" t="str">
        <v>SALADESDB06</v>
      </c>
      <c r="O164" s="34">
        <f>F164*D164+G164*E164+H164</f>
      </c>
    </row>
    <row r="165">
      <c r="A165" s="29" t="str">
        <v>Nourriture - Frais</v>
      </c>
      <c r="B165" s="29" t="str">
        <v>SIA</v>
      </c>
      <c r="C165" s="33" t="str">
        <v>SALADE ICEBERG - Boule (BS)</v>
      </c>
      <c r="D165" s="34">
        <v>1</v>
      </c>
      <c r="E165" s="34">
        <v>0</v>
      </c>
      <c r="F165" s="18">
        <v>0</v>
      </c>
      <c r="G165" s="18">
        <v>0</v>
      </c>
      <c r="H165" s="18">
        <v>0</v>
      </c>
      <c r="I165" s="27">
        <f>F165+IF(D165&gt;0,G165*E165/D165,0)+IF(D165&gt;0,H165/D165,0)</f>
      </c>
      <c r="J165" s="29" t="str">
        <v>Kg</v>
      </c>
      <c r="K165" s="34">
        <v>48159.9478268971</v>
      </c>
      <c r="L165" s="20">
        <f>I165*K165</f>
      </c>
      <c r="N165" s="29" t="str">
        <v>SALADEBS</v>
      </c>
      <c r="O165" s="34">
        <f>F165*D165+G165*E165+H165</f>
      </c>
    </row>
    <row r="166">
      <c r="A166" s="29" t="str">
        <v>Nourriture - Frais</v>
      </c>
      <c r="B166" s="29" t="str">
        <v>SIA</v>
      </c>
      <c r="C166" s="33" t="str">
        <v>SALADE ICEBERG BM</v>
      </c>
      <c r="D166" s="34">
        <v>1</v>
      </c>
      <c r="E166" s="34">
        <v>0</v>
      </c>
      <c r="F166" s="23">
        <v>0</v>
      </c>
      <c r="G166" s="23">
        <v>0</v>
      </c>
      <c r="H166" s="23">
        <v>0</v>
      </c>
      <c r="I166" s="28">
        <f>F166+IF(D166&gt;0,G166*E166/D166,0)+IF(D166&gt;0,H166/D166,0)</f>
      </c>
      <c r="J166" s="29" t="str">
        <v>Kg</v>
      </c>
      <c r="K166" s="34">
        <v>23000</v>
      </c>
      <c r="L166" s="25">
        <f>I166*K166</f>
      </c>
      <c r="N166" s="29" t="str">
        <v>SALADBM</v>
      </c>
      <c r="O166" s="34">
        <f>F166*D166+G166*E166+H166</f>
      </c>
    </row>
    <row r="167">
      <c r="A167" s="29" t="str">
        <v>Nourriture - Frais</v>
      </c>
      <c r="B167" s="29" t="str">
        <v>SIA</v>
      </c>
      <c r="C167" s="33" t="str">
        <v>SALADE ICEBERG - Boule ( HOREB)</v>
      </c>
      <c r="D167" s="34">
        <v>1</v>
      </c>
      <c r="E167" s="34">
        <v>0</v>
      </c>
      <c r="F167" s="18">
        <v>0</v>
      </c>
      <c r="G167" s="18">
        <v>0</v>
      </c>
      <c r="H167" s="18">
        <v>0</v>
      </c>
      <c r="I167" s="27">
        <f>F167+IF(D167&gt;0,G167*E167/D167,0)+IF(D167&gt;0,H167/D167,0)</f>
      </c>
      <c r="J167" s="29" t="str">
        <v>Kg</v>
      </c>
      <c r="K167" s="34">
        <v>55000</v>
      </c>
      <c r="L167" s="20">
        <f>I167*K167</f>
      </c>
      <c r="N167" s="29" t="str">
        <v>SALH10</v>
      </c>
      <c r="O167" s="34">
        <f>F167*D167+G167*E167+H167</f>
      </c>
    </row>
    <row r="168">
      <c r="A168" s="29" t="str">
        <v>Nourriture - Frais</v>
      </c>
      <c r="B168" s="29" t="str">
        <v>SIA</v>
      </c>
      <c r="C168" s="33" t="str">
        <v>TOMATES PFI</v>
      </c>
      <c r="D168" s="34">
        <v>1</v>
      </c>
      <c r="E168" s="34">
        <v>0</v>
      </c>
      <c r="F168" s="23">
        <v>0</v>
      </c>
      <c r="G168" s="23">
        <v>0</v>
      </c>
      <c r="H168" s="23">
        <v>0</v>
      </c>
      <c r="I168" s="28">
        <f>F168+IF(D168&gt;0,G168*E168/D168,0)+IF(D168&gt;0,H168/D168,0)</f>
      </c>
      <c r="J168" s="29" t="str">
        <v>Kg</v>
      </c>
      <c r="K168" s="34">
        <v>0</v>
      </c>
      <c r="L168" s="25">
        <f>I168*K168</f>
      </c>
      <c r="N168" s="29" t="str">
        <v>TOMAPFI01</v>
      </c>
      <c r="O168" s="34">
        <f>F168*D168+G168*E168+H168</f>
      </c>
    </row>
    <row r="169">
      <c r="A169" s="29" t="str">
        <v>Nourriture - Frais</v>
      </c>
      <c r="B169" s="29" t="str">
        <v>SIA</v>
      </c>
      <c r="C169" s="33" t="str">
        <v>TOMATES BENEVA</v>
      </c>
      <c r="D169" s="34">
        <v>1</v>
      </c>
      <c r="E169" s="34">
        <v>0</v>
      </c>
      <c r="F169" s="18">
        <v>0</v>
      </c>
      <c r="G169" s="18">
        <v>0</v>
      </c>
      <c r="H169" s="18">
        <v>0</v>
      </c>
      <c r="I169" s="27">
        <f>F169+IF(D169&gt;0,G169*E169/D169,0)+IF(D169&gt;0,H169/D169,0)</f>
      </c>
      <c r="J169" s="29" t="str">
        <v>Kg</v>
      </c>
      <c r="K169" s="34">
        <v>0</v>
      </c>
      <c r="L169" s="20">
        <f>I169*K169</f>
      </c>
      <c r="N169" s="29" t="str">
        <v>TOMABENEVA</v>
      </c>
      <c r="O169" s="34">
        <f>F169*D169+G169*E169+H169</f>
      </c>
    </row>
    <row r="170">
      <c r="A170" s="29" t="str">
        <v>Nourriture - Frais</v>
      </c>
      <c r="B170" s="29" t="str">
        <v>SIA</v>
      </c>
      <c r="C170" s="33" t="str">
        <v>BARBECUE SACHET 10 ML SIPRO</v>
      </c>
      <c r="D170" s="34">
        <v>250</v>
      </c>
      <c r="E170" s="34">
        <v>50</v>
      </c>
      <c r="F170" s="23">
        <v>0</v>
      </c>
      <c r="G170" s="23">
        <v>0</v>
      </c>
      <c r="H170" s="23">
        <v>0</v>
      </c>
      <c r="I170" s="28">
        <f>F170+IF(D170&gt;0,G170*E170/D170,0)+IF(D170&gt;0,H170/D170,0)</f>
      </c>
      <c r="J170" s="29" t="str">
        <v>250 sachet /Carton</v>
      </c>
      <c r="K170" s="34">
        <v>4026</v>
      </c>
      <c r="L170" s="25">
        <f>I170*K170</f>
      </c>
      <c r="N170" s="29" t="str">
        <v>SIPROBBQ</v>
      </c>
      <c r="O170" s="34">
        <f>F170*D170+G170*E170+H170</f>
      </c>
    </row>
    <row r="171">
      <c r="A171" s="29" t="str">
        <v>Nourriture - Frais</v>
      </c>
      <c r="B171" s="29" t="str">
        <v>SIA</v>
      </c>
      <c r="C171" s="33" t="str">
        <v>KETCHUP SACHET 10 ML SIPRO</v>
      </c>
      <c r="D171" s="34">
        <v>250</v>
      </c>
      <c r="E171" s="34">
        <v>50</v>
      </c>
      <c r="F171" s="18">
        <v>0</v>
      </c>
      <c r="G171" s="18">
        <v>0</v>
      </c>
      <c r="H171" s="18">
        <v>0</v>
      </c>
      <c r="I171" s="27">
        <f>F171+IF(D171&gt;0,G171*E171/D171,0)+IF(D171&gt;0,H171/D171,0)</f>
      </c>
      <c r="J171" s="29" t="str">
        <v>250 sachet /Carton</v>
      </c>
      <c r="K171" s="34">
        <v>4026</v>
      </c>
      <c r="L171" s="20">
        <f>I171*K171</f>
      </c>
      <c r="N171" s="29" t="str">
        <v>250K</v>
      </c>
      <c r="O171" s="34">
        <f>F171*D171+G171*E171+H171</f>
      </c>
    </row>
    <row r="172">
      <c r="A172" s="29" t="str">
        <v>Nourriture - Frais</v>
      </c>
      <c r="B172" s="29" t="str">
        <v>SIA</v>
      </c>
      <c r="C172" s="33" t="str">
        <v>MAYO CHILI SACHET 10 ML SIRPO</v>
      </c>
      <c r="D172" s="34">
        <v>250</v>
      </c>
      <c r="E172" s="34">
        <v>50</v>
      </c>
      <c r="F172" s="23">
        <v>0</v>
      </c>
      <c r="G172" s="23">
        <v>0</v>
      </c>
      <c r="H172" s="23">
        <v>0</v>
      </c>
      <c r="I172" s="28">
        <f>F172+IF(D172&gt;0,G172*E172/D172,0)+IF(D172&gt;0,H172/D172,0)</f>
      </c>
      <c r="J172" s="29" t="str">
        <v>250 sachet /Carton</v>
      </c>
      <c r="K172" s="34">
        <v>5250</v>
      </c>
      <c r="L172" s="25">
        <f>I172*K172</f>
      </c>
      <c r="N172" s="29" t="str">
        <v>SIPROMCS</v>
      </c>
      <c r="O172" s="34">
        <f>F172*D172+G172*E172+H172</f>
      </c>
    </row>
    <row r="173">
      <c r="A173" s="29" t="str">
        <v>Nourriture - Frais</v>
      </c>
      <c r="B173" s="29" t="str">
        <v>SIA</v>
      </c>
      <c r="C173" s="33" t="str">
        <v>DOSETTE FRITE SAUCE AMERIGO - 10GR</v>
      </c>
      <c r="D173" s="34">
        <v>288</v>
      </c>
      <c r="E173" s="34">
        <v>288</v>
      </c>
      <c r="F173" s="18">
        <v>0</v>
      </c>
      <c r="G173" s="18">
        <v>0</v>
      </c>
      <c r="H173" s="18">
        <v>0</v>
      </c>
      <c r="I173" s="27">
        <f>F173+IF(D173&gt;0,G173*E173/D173,0)+IF(D173&gt;0,H173/D173,0)</f>
      </c>
      <c r="J173" s="29" t="str">
        <v>Carton</v>
      </c>
      <c r="K173" s="34">
        <v>7500</v>
      </c>
      <c r="L173" s="20">
        <f>I173*K173</f>
      </c>
      <c r="N173" s="29" t="str">
        <v>AMGO923482</v>
      </c>
      <c r="O173" s="34">
        <f>F173*D173+G173*E173+H173</f>
      </c>
    </row>
    <row r="174">
      <c r="A174" s="29" t="str">
        <v>Nourriture - Frais</v>
      </c>
      <c r="B174" s="29" t="str">
        <v>SIA</v>
      </c>
      <c r="C174" s="33" t="str">
        <v>DOSETTE AMERIGO – 10 GR</v>
      </c>
      <c r="D174" s="34">
        <v>250</v>
      </c>
      <c r="E174" s="34">
        <v>250</v>
      </c>
      <c r="F174" s="23">
        <v>0</v>
      </c>
      <c r="G174" s="23">
        <v>0</v>
      </c>
      <c r="H174" s="23">
        <v>0</v>
      </c>
      <c r="I174" s="28">
        <f>F174+IF(D174&gt;0,G174*E174/D174,0)+IF(D174&gt;0,H174/D174,0)</f>
      </c>
      <c r="J174" s="29" t="str">
        <v>Carton</v>
      </c>
      <c r="K174" s="34">
        <v>6250</v>
      </c>
      <c r="L174" s="25">
        <f>I174*K174</f>
      </c>
      <c r="N174" s="29" t="str">
        <v>AMGNEW</v>
      </c>
      <c r="O174" s="34">
        <f>F174*D174+G174*E174+H174</f>
      </c>
    </row>
    <row r="175">
      <c r="A175" s="29" t="str">
        <v>Nourriture - Frais</v>
      </c>
      <c r="B175" s="29" t="str">
        <v>SIA</v>
      </c>
      <c r="C175" s="33" t="str">
        <v>SAUCE MAYONNAISE AMERIGO</v>
      </c>
      <c r="D175" s="34">
        <v>4</v>
      </c>
      <c r="E175" s="34">
        <v>4</v>
      </c>
      <c r="F175" s="18">
        <v>0</v>
      </c>
      <c r="G175" s="18">
        <v>0</v>
      </c>
      <c r="H175" s="18">
        <v>0</v>
      </c>
      <c r="I175" s="27">
        <f>F175+IF(D175&gt;0,G175*E175/D175,0)+IF(D175&gt;0,H175/D175,0)</f>
      </c>
      <c r="J175" s="29" t="str">
        <v>Carton de 4 * 3.8 kg</v>
      </c>
      <c r="K175" s="34">
        <v>37288</v>
      </c>
      <c r="L175" s="20">
        <f>I175*K175</f>
      </c>
      <c r="N175" s="29" t="str">
        <v>AMGO58185</v>
      </c>
      <c r="O175" s="34">
        <f>F175*D175+G175*E175+H175</f>
      </c>
    </row>
    <row r="176">
      <c r="A176" s="29" t="str">
        <v>Nourriture - Sec</v>
      </c>
      <c r="B176" s="29" t="str">
        <v>SIA</v>
      </c>
      <c r="C176" s="33" t="str">
        <v>SUCRE BUCHETTE</v>
      </c>
      <c r="D176" s="34">
        <v>1</v>
      </c>
      <c r="E176" s="34">
        <v>288</v>
      </c>
      <c r="F176" s="23">
        <v>0</v>
      </c>
      <c r="G176" s="23">
        <v>0</v>
      </c>
      <c r="H176" s="23">
        <v>0</v>
      </c>
      <c r="I176" s="28">
        <f>F176+IF(D176&gt;0,G176*E176/D176,0)+IF(D176&gt;0,H176/D176,0)</f>
      </c>
      <c r="J176" s="29" t="str">
        <v>Carton de 250 bûchettes</v>
      </c>
      <c r="K176" s="34">
        <v>0</v>
      </c>
      <c r="L176" s="25">
        <f>I176*K176</f>
      </c>
      <c r="N176" s="29" t="str">
        <v>BKSUC250</v>
      </c>
      <c r="O176" s="34">
        <f>F176*D176+G176*E176+H176</f>
      </c>
    </row>
    <row r="177">
      <c r="A177" s="35" t="str">
        <v>Packaging</v>
      </c>
      <c r="B177" s="35" t="str">
        <v>SIA</v>
      </c>
      <c r="C177" s="39" t="str">
        <v xml:space="preserve">AUTOCOLLANT LIVRAISON IMPRISUD </v>
      </c>
      <c r="D177" s="40">
        <v>1</v>
      </c>
      <c r="E177" s="40">
        <v>250</v>
      </c>
      <c r="F177" s="18">
        <v>0</v>
      </c>
      <c r="G177" s="18">
        <v>0</v>
      </c>
      <c r="H177" s="18">
        <v>0</v>
      </c>
      <c r="I177" s="27">
        <f>F177+IF(D177&gt;0,G177*E177/D177,0)+IF(D177&gt;0,H177/D177,0)</f>
      </c>
      <c r="J177" s="35" t="str">
        <v>8400 stickers par inner</v>
      </c>
      <c r="K177" s="40">
        <v>33432</v>
      </c>
      <c r="L177" s="20">
        <f>I177*K177</f>
      </c>
      <c r="N177" s="35" t="str">
        <v xml:space="preserve"> IFBAA</v>
      </c>
      <c r="O177" s="40">
        <f>F177*D177+G177*E177+H177</f>
      </c>
    </row>
    <row r="178">
      <c r="A178" s="35" t="str">
        <v>Packaging</v>
      </c>
      <c r="B178" s="35" t="str">
        <v>SIA</v>
      </c>
      <c r="C178" s="39" t="str">
        <v>AUTOCOLLANT LIVRAISON IMPRISUD BIS</v>
      </c>
      <c r="D178" s="40">
        <v>1</v>
      </c>
      <c r="E178" s="40">
        <v>4</v>
      </c>
      <c r="F178" s="23">
        <v>0</v>
      </c>
      <c r="G178" s="23">
        <v>0</v>
      </c>
      <c r="H178" s="23">
        <v>0</v>
      </c>
      <c r="I178" s="28">
        <f>F178+IF(D178&gt;0,G178*E178/D178,0)+IF(D178&gt;0,H178/D178,0)</f>
      </c>
      <c r="J178" s="35" t="str">
        <v>10500 stickers par inner</v>
      </c>
      <c r="K178" s="40">
        <v>33432</v>
      </c>
      <c r="L178" s="25">
        <f>I178*K178</f>
      </c>
      <c r="N178" s="35" t="str">
        <v xml:space="preserve"> IFBAABIS</v>
      </c>
      <c r="O178" s="40">
        <f>F178*D178+G178*E178+H178</f>
      </c>
    </row>
    <row r="179">
      <c r="A179" s="35" t="str">
        <v>Packaging</v>
      </c>
      <c r="B179" s="35" t="str">
        <v>SIA</v>
      </c>
      <c r="C179" s="39" t="str">
        <v>BOITE A GATEAU</v>
      </c>
      <c r="D179" s="40">
        <v>1</v>
      </c>
      <c r="E179" s="40">
        <v>50</v>
      </c>
      <c r="F179" s="18">
        <v>0</v>
      </c>
      <c r="G179" s="18">
        <v>0</v>
      </c>
      <c r="H179" s="18">
        <v>0</v>
      </c>
      <c r="I179" s="27">
        <f>F179+IF(D179&gt;0,G179*E179/D179,0)+IF(D179&gt;0,H179/D179,0)</f>
      </c>
      <c r="J179" s="35" t="str">
        <v>Inner de 50</v>
      </c>
      <c r="K179" s="40">
        <v>0</v>
      </c>
      <c r="L179" s="20">
        <f>I179*K179</f>
      </c>
      <c r="N179" s="35" t="str">
        <v>MFBAR001</v>
      </c>
      <c r="O179" s="40">
        <f>F179*D179+G179*E179+H179</f>
      </c>
    </row>
    <row r="180">
      <c r="A180" s="35" t="str">
        <v>Packaging</v>
      </c>
      <c r="B180" s="35" t="str">
        <v>SIA</v>
      </c>
      <c r="C180" s="39" t="str">
        <v>BOITE ENFANT</v>
      </c>
      <c r="D180" s="40">
        <v>180</v>
      </c>
      <c r="E180" s="40">
        <v>180</v>
      </c>
      <c r="F180" s="23">
        <v>0</v>
      </c>
      <c r="G180" s="23">
        <v>0</v>
      </c>
      <c r="H180" s="23">
        <v>0</v>
      </c>
      <c r="I180" s="28">
        <f>F180+IF(D180&gt;0,G180*E180/D180,0)+IF(D180&gt;0,H180/D180,0)</f>
      </c>
      <c r="J180" s="35" t="str">
        <v>Carton</v>
      </c>
      <c r="K180" s="40">
        <v>0</v>
      </c>
      <c r="L180" s="25">
        <f>I180*K180</f>
      </c>
      <c r="N180" s="35">
        <v>960294</v>
      </c>
      <c r="O180" s="40">
        <f>F180*D180+G180*E180+H180</f>
      </c>
    </row>
    <row r="181">
      <c r="A181" s="35" t="str">
        <v>Packaging</v>
      </c>
      <c r="B181" s="35" t="str">
        <v>SIA</v>
      </c>
      <c r="C181" s="39" t="str">
        <v>BOITE ENFANT 160</v>
      </c>
      <c r="D181" s="40">
        <v>160</v>
      </c>
      <c r="E181" s="40">
        <v>160</v>
      </c>
      <c r="F181" s="18">
        <v>0</v>
      </c>
      <c r="G181" s="18">
        <v>0</v>
      </c>
      <c r="H181" s="18">
        <v>0</v>
      </c>
      <c r="I181" s="27">
        <f>F181+IF(D181&gt;0,G181*E181/D181,0)+IF(D181&gt;0,H181/D181,0)</f>
      </c>
      <c r="J181" s="35" t="str">
        <v>Carton</v>
      </c>
      <c r="K181" s="40">
        <v>0</v>
      </c>
      <c r="L181" s="20">
        <f>I181*K181</f>
      </c>
      <c r="N181" s="35" t="str">
        <v>OP23-02496</v>
      </c>
      <c r="O181" s="40">
        <f>F181*D181+G181*E181+H181</f>
      </c>
    </row>
    <row r="182">
      <c r="A182" s="35" t="str">
        <v>Packaging</v>
      </c>
      <c r="B182" s="35" t="str">
        <v>SIA</v>
      </c>
      <c r="C182" s="39" t="str">
        <v>BOL A SALADE</v>
      </c>
      <c r="D182" s="40">
        <v>360</v>
      </c>
      <c r="E182" s="40">
        <v>40</v>
      </c>
      <c r="F182" s="23">
        <v>0</v>
      </c>
      <c r="G182" s="23">
        <v>0</v>
      </c>
      <c r="H182" s="23">
        <v>0</v>
      </c>
      <c r="I182" s="28">
        <f>F182+IF(D182&gt;0,G182*E182/D182,0)+IF(D182&gt;0,H182/D182,0)</f>
      </c>
      <c r="J182" s="35" t="str">
        <v>Carton</v>
      </c>
      <c r="K182" s="40">
        <v>0</v>
      </c>
      <c r="L182" s="25">
        <f>I182*K182</f>
      </c>
      <c r="N182" s="35">
        <v>952127</v>
      </c>
      <c r="O182" s="40">
        <f>F182*D182+G182*E182+H182</f>
      </c>
    </row>
    <row r="183">
      <c r="A183" s="35" t="str">
        <v>Packaging</v>
      </c>
      <c r="B183" s="35" t="str">
        <v>SIA</v>
      </c>
      <c r="C183" s="39" t="str">
        <v>BOL A SALADE NEW</v>
      </c>
      <c r="D183" s="40">
        <v>200</v>
      </c>
      <c r="E183" s="40">
        <v>200</v>
      </c>
      <c r="F183" s="18">
        <v>0</v>
      </c>
      <c r="G183" s="18">
        <v>0</v>
      </c>
      <c r="H183" s="18">
        <v>0</v>
      </c>
      <c r="I183" s="27">
        <f>F183+IF(D183&gt;0,G183*E183/D183,0)+IF(D183&gt;0,H183/D183,0)</f>
      </c>
      <c r="J183" s="35" t="str">
        <v>Carton</v>
      </c>
      <c r="K183" s="40">
        <v>26971</v>
      </c>
      <c r="L183" s="20">
        <f>I183*K183</f>
      </c>
      <c r="N183" s="35" t="str">
        <v>BZ08279</v>
      </c>
      <c r="O183" s="40">
        <f>F183*D183+G183*E183+H183</f>
      </c>
    </row>
    <row r="184">
      <c r="A184" s="35" t="str">
        <v>Packaging</v>
      </c>
      <c r="B184" s="35" t="str">
        <v>SIA</v>
      </c>
      <c r="C184" s="39" t="str">
        <v>BOL A SALADE NEW 200</v>
      </c>
      <c r="D184" s="40">
        <v>200</v>
      </c>
      <c r="E184" s="40">
        <v>200</v>
      </c>
      <c r="F184" s="23">
        <v>0</v>
      </c>
      <c r="G184" s="23">
        <v>0</v>
      </c>
      <c r="H184" s="23">
        <v>0</v>
      </c>
      <c r="I184" s="28">
        <f>F184+IF(D184&gt;0,G184*E184/D184,0)+IF(D184&gt;0,H184/D184,0)</f>
      </c>
      <c r="J184" s="35" t="str">
        <v>Carton</v>
      </c>
      <c r="K184" s="40">
        <v>26971</v>
      </c>
      <c r="L184" s="25">
        <f>I184*K184</f>
      </c>
      <c r="N184" s="35" t="str">
        <v>BSN200</v>
      </c>
      <c r="O184" s="40">
        <f>F184*D184+G184*E184+H184</f>
      </c>
    </row>
    <row r="185">
      <c r="A185" s="35" t="str">
        <v>Packaging</v>
      </c>
      <c r="B185" s="35" t="str">
        <v>SIA</v>
      </c>
      <c r="C185" s="39" t="str">
        <v>BOL PLASTIQUE 50 ml</v>
      </c>
      <c r="D185" s="40">
        <v>1</v>
      </c>
      <c r="E185" s="40">
        <v>50</v>
      </c>
      <c r="F185" s="18">
        <v>0</v>
      </c>
      <c r="G185" s="18">
        <v>0</v>
      </c>
      <c r="H185" s="18">
        <v>0</v>
      </c>
      <c r="I185" s="27">
        <f>F185+IF(D185&gt;0,G185*E185/D185,0)+IF(D185&gt;0,H185/D185,0)</f>
      </c>
      <c r="J185" s="35" t="str">
        <v>Inner de 50</v>
      </c>
      <c r="K185" s="40">
        <v>0</v>
      </c>
      <c r="L185" s="20">
        <f>I185*K185</f>
      </c>
      <c r="N185" s="35" t="str">
        <v>B50ML</v>
      </c>
      <c r="O185" s="40">
        <f>F185*D185+G185*E185+H185</f>
      </c>
    </row>
    <row r="186">
      <c r="A186" s="35" t="str">
        <v>Packaging</v>
      </c>
      <c r="B186" s="35" t="str">
        <v>SIA</v>
      </c>
      <c r="C186" s="39" t="str">
        <v xml:space="preserve">COFFRET A FRITE </v>
      </c>
      <c r="D186" s="40">
        <v>1000</v>
      </c>
      <c r="E186" s="40">
        <v>1000</v>
      </c>
      <c r="F186" s="23">
        <v>0</v>
      </c>
      <c r="G186" s="23">
        <v>0</v>
      </c>
      <c r="H186" s="23">
        <v>0</v>
      </c>
      <c r="I186" s="28">
        <f>F186+IF(D186&gt;0,G186*E186/D186,0)+IF(D186&gt;0,H186/D186,0)</f>
      </c>
      <c r="J186" s="35" t="str">
        <v>Unité</v>
      </c>
      <c r="K186" s="40">
        <v>50000</v>
      </c>
      <c r="L186" s="25">
        <f>I186*K186</f>
      </c>
      <c r="N186" s="35" t="str">
        <v>CAF</v>
      </c>
      <c r="O186" s="40">
        <f>F186*D186+G186*E186+H186</f>
      </c>
    </row>
    <row r="187">
      <c r="A187" s="35" t="str">
        <v>Packaging</v>
      </c>
      <c r="B187" s="35" t="str">
        <v>SIA</v>
      </c>
      <c r="C187" s="39" t="str">
        <v>COURONNE</v>
      </c>
      <c r="D187" s="40">
        <v>400</v>
      </c>
      <c r="E187" s="40">
        <v>400</v>
      </c>
      <c r="F187" s="18">
        <v>0</v>
      </c>
      <c r="G187" s="18">
        <v>0</v>
      </c>
      <c r="H187" s="18">
        <v>0</v>
      </c>
      <c r="I187" s="27">
        <f>F187+IF(D187&gt;0,G187*E187/D187,0)+IF(D187&gt;0,H187/D187,0)</f>
      </c>
      <c r="J187" s="35" t="str">
        <v>Carton</v>
      </c>
      <c r="K187" s="40">
        <v>16218</v>
      </c>
      <c r="L187" s="20">
        <f>I187*K187</f>
      </c>
      <c r="N187" s="35">
        <v>779587</v>
      </c>
      <c r="O187" s="40">
        <f>F187*D187+G187*E187+H187</f>
      </c>
    </row>
    <row r="188">
      <c r="A188" s="35" t="str">
        <v>Packaging</v>
      </c>
      <c r="B188" s="35" t="str">
        <v>SIA</v>
      </c>
      <c r="C188" s="39" t="str">
        <v>COURONNE 400</v>
      </c>
      <c r="D188" s="40">
        <v>400</v>
      </c>
      <c r="E188" s="40">
        <v>400</v>
      </c>
      <c r="F188" s="23">
        <v>0</v>
      </c>
      <c r="G188" s="23">
        <v>0</v>
      </c>
      <c r="H188" s="23">
        <v>0</v>
      </c>
      <c r="I188" s="28">
        <f>F188+IF(D188&gt;0,G188*E188/D188,0)+IF(D188&gt;0,H188/D188,0)</f>
      </c>
      <c r="J188" s="35" t="str">
        <v>Carton</v>
      </c>
      <c r="K188" s="40">
        <v>16218</v>
      </c>
      <c r="L188" s="25">
        <f>I188*K188</f>
      </c>
      <c r="N188" s="35" t="str">
        <v>779587-400</v>
      </c>
      <c r="O188" s="40">
        <f>F188*D188+G188*E188+H188</f>
      </c>
    </row>
    <row r="189">
      <c r="A189" s="35" t="str">
        <v>Packaging</v>
      </c>
      <c r="B189" s="35" t="str">
        <v>SIA</v>
      </c>
      <c r="C189" s="39" t="str">
        <v>COUVERCLE BOL A SALADE</v>
      </c>
      <c r="D189" s="40">
        <v>360</v>
      </c>
      <c r="E189" s="40">
        <v>30</v>
      </c>
      <c r="F189" s="18">
        <v>0</v>
      </c>
      <c r="G189" s="18">
        <v>0</v>
      </c>
      <c r="H189" s="18">
        <v>0</v>
      </c>
      <c r="I189" s="27">
        <f>F189+IF(D189&gt;0,G189*E189/D189,0)+IF(D189&gt;0,H189/D189,0)</f>
      </c>
      <c r="J189" s="35" t="str">
        <v>Carton</v>
      </c>
      <c r="K189" s="40">
        <v>0</v>
      </c>
      <c r="L189" s="20">
        <f>I189*K189</f>
      </c>
      <c r="N189" s="35">
        <v>729244</v>
      </c>
      <c r="O189" s="40">
        <f>F189*D189+G189*E189+H189</f>
      </c>
    </row>
    <row r="190">
      <c r="A190" s="35" t="str">
        <v>Packaging</v>
      </c>
      <c r="B190" s="35" t="str">
        <v>SIA</v>
      </c>
      <c r="C190" s="39" t="str">
        <v>COUVERCLE GOBELET 25 CL</v>
      </c>
      <c r="D190" s="40">
        <v>2000</v>
      </c>
      <c r="E190" s="40">
        <v>100</v>
      </c>
      <c r="F190" s="23">
        <v>0</v>
      </c>
      <c r="G190" s="23">
        <v>0</v>
      </c>
      <c r="H190" s="23">
        <v>0</v>
      </c>
      <c r="I190" s="28">
        <f>F190+IF(D190&gt;0,G190*E190/D190,0)+IF(D190&gt;0,H190/D190,0)</f>
      </c>
      <c r="J190" s="35" t="str">
        <v>Carton</v>
      </c>
      <c r="K190" s="40">
        <v>22985</v>
      </c>
      <c r="L190" s="25">
        <f>I190*K190</f>
      </c>
      <c r="N190" s="35">
        <v>916551</v>
      </c>
      <c r="O190" s="40">
        <f>F190*D190+G190*E190+H190</f>
      </c>
    </row>
    <row r="191">
      <c r="A191" s="35" t="str">
        <v>Packaging</v>
      </c>
      <c r="B191" s="35" t="str">
        <v>SIA</v>
      </c>
      <c r="C191" s="39" t="str">
        <v>COUVERCLE GOBELET 40/50CL</v>
      </c>
      <c r="D191" s="40">
        <v>3750</v>
      </c>
      <c r="E191" s="40">
        <v>100</v>
      </c>
      <c r="F191" s="18">
        <v>0</v>
      </c>
      <c r="G191" s="18">
        <v>0</v>
      </c>
      <c r="H191" s="18">
        <v>0</v>
      </c>
      <c r="I191" s="27">
        <f>F191+IF(D191&gt;0,G191*E191/D191,0)+IF(D191&gt;0,H191/D191,0)</f>
      </c>
      <c r="J191" s="35" t="str">
        <v>Carton</v>
      </c>
      <c r="K191" s="40">
        <v>48092</v>
      </c>
      <c r="L191" s="20">
        <f>I191*K191</f>
      </c>
      <c r="N191" s="35">
        <v>916544</v>
      </c>
      <c r="O191" s="40">
        <f>F191*D191+G191*E191+H191</f>
      </c>
    </row>
    <row r="192">
      <c r="A192" s="35" t="str">
        <v>Packaging</v>
      </c>
      <c r="B192" s="35" t="str">
        <v>SIA</v>
      </c>
      <c r="C192" s="39" t="str">
        <v>COUVERCLE GOBELET 40/50CL - Conway</v>
      </c>
      <c r="D192" s="40">
        <v>3750</v>
      </c>
      <c r="E192" s="40">
        <v>150</v>
      </c>
      <c r="F192" s="23">
        <v>0</v>
      </c>
      <c r="G192" s="23">
        <v>0</v>
      </c>
      <c r="H192" s="23">
        <v>0</v>
      </c>
      <c r="I192" s="28">
        <f>F192+IF(D192&gt;0,G192*E192/D192,0)+IF(D192&gt;0,H192/D192,0)</f>
      </c>
      <c r="J192" s="35" t="str">
        <v>Carton</v>
      </c>
      <c r="K192" s="40">
        <v>48092</v>
      </c>
      <c r="L192" s="25">
        <f>I192*K192</f>
      </c>
      <c r="N192" s="35" t="str">
        <v>BK-CG 40/50</v>
      </c>
      <c r="O192" s="40">
        <f>F192*D192+G192*E192+H192</f>
      </c>
    </row>
    <row r="193">
      <c r="A193" s="35" t="str">
        <v>Packaging</v>
      </c>
      <c r="B193" s="35" t="str">
        <v>SIA</v>
      </c>
      <c r="C193" s="39" t="str">
        <v>COUVERCLE TASSE CAFE 20 CL</v>
      </c>
      <c r="D193" s="40">
        <v>1000</v>
      </c>
      <c r="E193" s="40">
        <v>100</v>
      </c>
      <c r="F193" s="18">
        <v>0</v>
      </c>
      <c r="G193" s="18">
        <v>0</v>
      </c>
      <c r="H193" s="18">
        <v>0</v>
      </c>
      <c r="I193" s="27">
        <f>F193+IF(D193&gt;0,G193*E193/D193,0)+IF(D193&gt;0,H193/D193,0)</f>
      </c>
      <c r="J193" s="35" t="str">
        <v>Carton</v>
      </c>
      <c r="K193" s="40">
        <v>16399</v>
      </c>
      <c r="L193" s="20">
        <f>I193*K193</f>
      </c>
      <c r="N193" s="35">
        <v>977967</v>
      </c>
      <c r="O193" s="40">
        <f>F193*D193+G193*E193+H193</f>
      </c>
    </row>
    <row r="194">
      <c r="A194" s="35" t="str">
        <v>Packaging</v>
      </c>
      <c r="B194" s="35" t="str">
        <v>SIA</v>
      </c>
      <c r="C194" s="39" t="str">
        <v>COUVERCLE TASSE CAFE 30/40 CL</v>
      </c>
      <c r="D194" s="40">
        <v>1000</v>
      </c>
      <c r="E194" s="40">
        <v>100</v>
      </c>
      <c r="F194" s="23">
        <v>0</v>
      </c>
      <c r="G194" s="23">
        <v>0</v>
      </c>
      <c r="H194" s="23">
        <v>0</v>
      </c>
      <c r="I194" s="28">
        <f>F194+IF(D194&gt;0,G194*E194/D194,0)+IF(D194&gt;0,H194/D194,0)</f>
      </c>
      <c r="J194" s="35" t="str">
        <v>Carton</v>
      </c>
      <c r="K194" s="40">
        <v>18367</v>
      </c>
      <c r="L194" s="25">
        <f>I194*K194</f>
      </c>
      <c r="N194" s="35" t="str">
        <v>BK-CTC 30/40</v>
      </c>
      <c r="O194" s="40">
        <f>F194*D194+G194*E194+H194</f>
      </c>
    </row>
    <row r="195">
      <c r="A195" s="35" t="str">
        <v>Packaging</v>
      </c>
      <c r="B195" s="35" t="str">
        <v>SIA</v>
      </c>
      <c r="C195" s="39" t="str">
        <v>COUVERCLE TASSE EXPRESSO</v>
      </c>
      <c r="D195" s="40">
        <v>1000</v>
      </c>
      <c r="E195" s="40">
        <v>100</v>
      </c>
      <c r="F195" s="18">
        <v>0</v>
      </c>
      <c r="G195" s="18">
        <v>0</v>
      </c>
      <c r="H195" s="18">
        <v>0</v>
      </c>
      <c r="I195" s="27">
        <f>F195+IF(D195&gt;0,G195*E195/D195,0)+IF(D195&gt;0,H195/D195,0)</f>
      </c>
      <c r="J195" s="35" t="str">
        <v>Carton</v>
      </c>
      <c r="K195" s="40">
        <v>21446</v>
      </c>
      <c r="L195" s="20">
        <f>I195*K195</f>
      </c>
      <c r="N195" s="35">
        <v>669663</v>
      </c>
      <c r="O195" s="40">
        <f>F195*D195+G195*E195+H195</f>
      </c>
    </row>
    <row r="196">
      <c r="A196" s="35" t="str">
        <v>Packaging</v>
      </c>
      <c r="B196" s="35" t="str">
        <v>SIA</v>
      </c>
      <c r="C196" s="39" t="str">
        <v>FUSION COUVERCLE</v>
      </c>
      <c r="D196" s="40">
        <v>1440</v>
      </c>
      <c r="E196" s="40">
        <v>90</v>
      </c>
      <c r="F196" s="23">
        <v>0</v>
      </c>
      <c r="G196" s="23">
        <v>0</v>
      </c>
      <c r="H196" s="23">
        <v>0</v>
      </c>
      <c r="I196" s="28">
        <f>F196+IF(D196&gt;0,G196*E196/D196,0)+IF(D196&gt;0,H196/D196,0)</f>
      </c>
      <c r="J196" s="35" t="str">
        <v>Carton</v>
      </c>
      <c r="K196" s="40">
        <v>30688</v>
      </c>
      <c r="L196" s="25">
        <f>I196*K196</f>
      </c>
      <c r="N196" s="35">
        <v>553778</v>
      </c>
      <c r="O196" s="40">
        <f>F196*D196+G196*E196+H196</f>
      </c>
    </row>
    <row r="197">
      <c r="A197" s="35" t="str">
        <v>Packaging</v>
      </c>
      <c r="B197" s="35" t="str">
        <v>SIA</v>
      </c>
      <c r="C197" s="39" t="str">
        <v>FUSION CUILLERE</v>
      </c>
      <c r="D197" s="40">
        <v>1000</v>
      </c>
      <c r="E197" s="40">
        <v>500</v>
      </c>
      <c r="F197" s="18">
        <v>0</v>
      </c>
      <c r="G197" s="18">
        <v>0</v>
      </c>
      <c r="H197" s="18">
        <v>0</v>
      </c>
      <c r="I197" s="27">
        <f>F197+IF(D197&gt;0,G197*E197/D197,0)+IF(D197&gt;0,H197/D197,0)</f>
      </c>
      <c r="J197" s="35" t="str">
        <v>Carton</v>
      </c>
      <c r="K197" s="40">
        <v>65641</v>
      </c>
      <c r="L197" s="20">
        <f>I197*K197</f>
      </c>
      <c r="N197" s="35">
        <v>539163</v>
      </c>
      <c r="O197" s="40">
        <f>F197*D197+G197*E197+H197</f>
      </c>
    </row>
    <row r="198">
      <c r="A198" s="35" t="str">
        <v>Packaging</v>
      </c>
      <c r="B198" s="35" t="str">
        <v>SIA</v>
      </c>
      <c r="C198" s="39" t="str">
        <v>FUSION CUILLERE BOIS</v>
      </c>
      <c r="D198" s="40">
        <v>2000</v>
      </c>
      <c r="E198" s="40">
        <v>100</v>
      </c>
      <c r="F198" s="23">
        <v>0</v>
      </c>
      <c r="G198" s="23">
        <v>0</v>
      </c>
      <c r="H198" s="23">
        <v>0</v>
      </c>
      <c r="I198" s="28">
        <f>F198+IF(D198&gt;0,G198*E198/D198,0)+IF(D198&gt;0,H198/D198,0)</f>
      </c>
      <c r="J198" s="35" t="str">
        <v>Carton</v>
      </c>
      <c r="K198" s="40">
        <v>61249</v>
      </c>
      <c r="L198" s="25">
        <f>I198*K198</f>
      </c>
      <c r="N198" s="35" t="str">
        <v>WS00001</v>
      </c>
      <c r="O198" s="40">
        <f>F198*D198+G198*E198+H198</f>
      </c>
    </row>
    <row r="199">
      <c r="A199" s="35" t="str">
        <v>Packaging</v>
      </c>
      <c r="B199" s="35" t="str">
        <v>SIA</v>
      </c>
      <c r="C199" s="39" t="str">
        <v>FUSION CUP</v>
      </c>
      <c r="D199" s="40">
        <v>1440</v>
      </c>
      <c r="E199" s="40">
        <v>72</v>
      </c>
      <c r="F199" s="18">
        <v>0</v>
      </c>
      <c r="G199" s="18">
        <v>0</v>
      </c>
      <c r="H199" s="18">
        <v>0</v>
      </c>
      <c r="I199" s="27">
        <f>F199+IF(D199&gt;0,G199*E199/D199,0)+IF(D199&gt;0,H199/D199,0)</f>
      </c>
      <c r="J199" s="35" t="str">
        <v>Carton</v>
      </c>
      <c r="K199" s="40">
        <v>39672</v>
      </c>
      <c r="L199" s="20">
        <f>I199*K199</f>
      </c>
      <c r="N199" s="35">
        <v>27404</v>
      </c>
      <c r="O199" s="40">
        <f>F199*D199+G199*E199+H199</f>
      </c>
    </row>
    <row r="200">
      <c r="A200" s="35" t="str">
        <v>Packaging</v>
      </c>
      <c r="B200" s="35" t="str">
        <v>SIA</v>
      </c>
      <c r="C200" s="39" t="str">
        <v>FUSION CUP CONWAY</v>
      </c>
      <c r="D200" s="40">
        <v>1000</v>
      </c>
      <c r="E200" s="40">
        <v>50</v>
      </c>
      <c r="F200" s="23">
        <v>0</v>
      </c>
      <c r="G200" s="23">
        <v>0</v>
      </c>
      <c r="H200" s="23">
        <v>0</v>
      </c>
      <c r="I200" s="28">
        <f>F200+IF(D200&gt;0,G200*E200/D200,0)+IF(D200&gt;0,H200/D200,0)</f>
      </c>
      <c r="J200" s="35" t="str">
        <v>Carton</v>
      </c>
      <c r="K200" s="40">
        <v>45546.57670425389</v>
      </c>
      <c r="L200" s="25">
        <f>I200*K200</f>
      </c>
      <c r="N200" s="35" t="str">
        <v>27404A</v>
      </c>
      <c r="O200" s="40">
        <f>F200*D200+G200*E200+H200</f>
      </c>
    </row>
    <row r="201">
      <c r="A201" s="35" t="str">
        <v>Packaging</v>
      </c>
      <c r="B201" s="35" t="str">
        <v>SIA</v>
      </c>
      <c r="C201" s="39" t="str">
        <v>GOBELET 25 CL</v>
      </c>
      <c r="D201" s="40">
        <v>2000</v>
      </c>
      <c r="E201" s="40">
        <v>90</v>
      </c>
      <c r="F201" s="18">
        <v>0</v>
      </c>
      <c r="G201" s="18">
        <v>0</v>
      </c>
      <c r="H201" s="18">
        <v>0</v>
      </c>
      <c r="I201" s="27">
        <f>F201+IF(D201&gt;0,G201*E201/D201,0)+IF(D201&gt;0,H201/D201,0)</f>
      </c>
      <c r="J201" s="35" t="str">
        <v>Carton</v>
      </c>
      <c r="K201" s="40">
        <v>52240</v>
      </c>
      <c r="L201" s="20">
        <f>I201*K201</f>
      </c>
      <c r="N201" s="35">
        <v>951509</v>
      </c>
      <c r="O201" s="40">
        <f>F201*D201+G201*E201+H201</f>
      </c>
    </row>
    <row r="202">
      <c r="A202" s="35" t="str">
        <v>Packaging</v>
      </c>
      <c r="B202" s="35" t="str">
        <v>SIA</v>
      </c>
      <c r="C202" s="39" t="str">
        <v>GOBELET 25 CL - Conway</v>
      </c>
      <c r="D202" s="40">
        <v>2000</v>
      </c>
      <c r="E202" s="40">
        <v>100</v>
      </c>
      <c r="F202" s="23">
        <v>0</v>
      </c>
      <c r="G202" s="23">
        <v>0</v>
      </c>
      <c r="H202" s="23">
        <v>0</v>
      </c>
      <c r="I202" s="28">
        <f>F202+IF(D202&gt;0,G202*E202/D202,0)+IF(D202&gt;0,H202/D202,0)</f>
      </c>
      <c r="J202" s="35" t="str">
        <v>Carton</v>
      </c>
      <c r="K202" s="40">
        <v>52240</v>
      </c>
      <c r="L202" s="25">
        <f>I202*K202</f>
      </c>
      <c r="N202" s="35">
        <v>818779</v>
      </c>
      <c r="O202" s="40">
        <f>F202*D202+G202*E202+H202</f>
      </c>
    </row>
    <row r="203">
      <c r="A203" s="35" t="str">
        <v>Packaging</v>
      </c>
      <c r="B203" s="35" t="str">
        <v>SIA</v>
      </c>
      <c r="C203" s="39" t="str">
        <v>GOBELET 40 CL</v>
      </c>
      <c r="D203" s="40">
        <v>1000</v>
      </c>
      <c r="E203" s="40">
        <v>50</v>
      </c>
      <c r="F203" s="18">
        <v>0</v>
      </c>
      <c r="G203" s="18">
        <v>0</v>
      </c>
      <c r="H203" s="18">
        <v>0</v>
      </c>
      <c r="I203" s="27">
        <f>F203+IF(D203&gt;0,G203*E203/D203,0)+IF(D203&gt;0,H203/D203,0)</f>
      </c>
      <c r="J203" s="35" t="str">
        <v>Carton</v>
      </c>
      <c r="K203" s="40">
        <v>38042</v>
      </c>
      <c r="L203" s="20">
        <f>I203*K203</f>
      </c>
      <c r="N203" s="35">
        <v>952119</v>
      </c>
      <c r="O203" s="40">
        <f>F203*D203+G203*E203+H203</f>
      </c>
    </row>
    <row r="204">
      <c r="A204" s="35" t="str">
        <v>Packaging</v>
      </c>
      <c r="B204" s="35" t="str">
        <v>SIA</v>
      </c>
      <c r="C204" s="39" t="str">
        <v>GOBELET 50 CL</v>
      </c>
      <c r="D204" s="40">
        <v>1000</v>
      </c>
      <c r="E204" s="40">
        <v>50</v>
      </c>
      <c r="F204" s="23">
        <v>0</v>
      </c>
      <c r="G204" s="23">
        <v>0</v>
      </c>
      <c r="H204" s="23">
        <v>0</v>
      </c>
      <c r="I204" s="28">
        <f>F204+IF(D204&gt;0,G204*E204/D204,0)+IF(D204&gt;0,H204/D204,0)</f>
      </c>
      <c r="J204" s="35" t="str">
        <v>Carton</v>
      </c>
      <c r="K204" s="40">
        <v>42377</v>
      </c>
      <c r="L204" s="25">
        <f>I204*K204</f>
      </c>
      <c r="N204" s="35">
        <v>952085</v>
      </c>
      <c r="O204" s="40">
        <f>F204*D204+G204*E204+H204</f>
      </c>
    </row>
    <row r="205">
      <c r="A205" s="35" t="str">
        <v>Packaging</v>
      </c>
      <c r="B205" s="35" t="str">
        <v>SIA</v>
      </c>
      <c r="C205" s="39" t="str">
        <v>JOUETS ENFANT</v>
      </c>
      <c r="D205" s="40">
        <v>200</v>
      </c>
      <c r="E205" s="40">
        <v>200</v>
      </c>
      <c r="F205" s="18">
        <v>0</v>
      </c>
      <c r="G205" s="18">
        <v>0</v>
      </c>
      <c r="H205" s="18">
        <v>0</v>
      </c>
      <c r="I205" s="27">
        <f>F205+IF(D205&gt;0,G205*E205/D205,0)+IF(D205&gt;0,H205/D205,0)</f>
      </c>
      <c r="J205" s="35" t="str">
        <v>Carton</v>
      </c>
      <c r="K205" s="40">
        <v>140695</v>
      </c>
      <c r="L205" s="20">
        <f>I205*K205</f>
      </c>
      <c r="N205" s="35" t="str">
        <v>JOUETMAO</v>
      </c>
      <c r="O205" s="40">
        <f>F205*D205+G205*E205+H205</f>
      </c>
    </row>
    <row r="206">
      <c r="A206" s="35" t="str">
        <v>Packaging</v>
      </c>
      <c r="B206" s="35" t="str">
        <v>SIA</v>
      </c>
      <c r="C206" s="39" t="str">
        <v>LIVRET DE JEUX</v>
      </c>
      <c r="D206" s="40">
        <v>600</v>
      </c>
      <c r="E206" s="40">
        <v>600</v>
      </c>
      <c r="F206" s="23">
        <v>0</v>
      </c>
      <c r="G206" s="23">
        <v>0</v>
      </c>
      <c r="H206" s="23">
        <v>0</v>
      </c>
      <c r="I206" s="28">
        <f>F206+IF(D206&gt;0,G206*E206/D206,0)+IF(D206&gt;0,H206/D206,0)</f>
      </c>
      <c r="J206" s="35" t="str">
        <v>Carton</v>
      </c>
      <c r="K206" s="40">
        <v>0</v>
      </c>
      <c r="L206" s="25">
        <f>I206*K206</f>
      </c>
      <c r="N206" s="35" t="str">
        <v>LDJ001</v>
      </c>
      <c r="O206" s="40">
        <f>F206*D206+G206*E206+H206</f>
      </c>
    </row>
    <row r="207">
      <c r="A207" s="35" t="str">
        <v>Packaging</v>
      </c>
      <c r="B207" s="35" t="str">
        <v>SIA</v>
      </c>
      <c r="C207" s="39" t="str">
        <v>Kit Couvert - Bois</v>
      </c>
      <c r="D207" s="40">
        <v>250</v>
      </c>
      <c r="E207" s="40">
        <v>250</v>
      </c>
      <c r="F207" s="18">
        <v>0</v>
      </c>
      <c r="G207" s="18">
        <v>0</v>
      </c>
      <c r="H207" s="18">
        <v>0</v>
      </c>
      <c r="I207" s="27">
        <f>F207+IF(D207&gt;0,G207*E207/D207,0)+IF(D207&gt;0,H207/D207,0)</f>
      </c>
      <c r="J207" s="35" t="str">
        <v>Unité</v>
      </c>
      <c r="K207" s="40">
        <v>0</v>
      </c>
      <c r="L207" s="20">
        <f>I207*K207</f>
      </c>
      <c r="N207" s="35" t="str">
        <v>WOODCS250</v>
      </c>
      <c r="O207" s="40">
        <f>F207*D207+G207*E207+H207</f>
      </c>
    </row>
    <row r="208">
      <c r="A208" s="35" t="str">
        <v>Packaging</v>
      </c>
      <c r="B208" s="35" t="str">
        <v>SIA</v>
      </c>
      <c r="C208" s="39" t="str">
        <v xml:space="preserve">Kit couvert BISKISHOP </v>
      </c>
      <c r="D208" s="40">
        <v>500</v>
      </c>
      <c r="E208" s="40">
        <v>100</v>
      </c>
      <c r="F208" s="23">
        <v>0</v>
      </c>
      <c r="G208" s="23">
        <v>0</v>
      </c>
      <c r="H208" s="23">
        <v>0</v>
      </c>
      <c r="I208" s="28">
        <f>F208+IF(D208&gt;0,G208*E208/D208,0)+IF(D208&gt;0,H208/D208,0)</f>
      </c>
      <c r="J208" s="35" t="str">
        <v>Carton</v>
      </c>
      <c r="K208" s="40">
        <v>52542.372881355936</v>
      </c>
      <c r="L208" s="25">
        <f>I208*K208</f>
      </c>
      <c r="N208" s="35" t="str">
        <v>7778A</v>
      </c>
      <c r="O208" s="40">
        <f>F208*D208+G208*E208+H208</f>
      </c>
    </row>
    <row r="209">
      <c r="A209" s="35" t="str">
        <v>Packaging</v>
      </c>
      <c r="B209" s="35" t="str">
        <v>SIA</v>
      </c>
      <c r="C209" s="39" t="str">
        <v>PAILLE MILKSHAKE (PAPIER)</v>
      </c>
      <c r="D209" s="40">
        <v>200</v>
      </c>
      <c r="E209" s="40">
        <v>200</v>
      </c>
      <c r="F209" s="18">
        <v>0</v>
      </c>
      <c r="G209" s="18">
        <v>0</v>
      </c>
      <c r="H209" s="18">
        <v>0</v>
      </c>
      <c r="I209" s="27">
        <f>F209+IF(D209&gt;0,G209*E209/D209,0)+IF(D209&gt;0,H209/D209,0)</f>
      </c>
      <c r="J209" s="35" t="str">
        <v>Pack de 200</v>
      </c>
      <c r="K209" s="40">
        <v>3200</v>
      </c>
      <c r="L209" s="20">
        <f>I209*K209</f>
      </c>
      <c r="N209" s="35" t="str">
        <v>28725PAP</v>
      </c>
      <c r="O209" s="40">
        <f>F209*D209+G209*E209+H209</f>
      </c>
    </row>
    <row r="210">
      <c r="A210" s="35" t="str">
        <v>Packaging</v>
      </c>
      <c r="B210" s="35" t="str">
        <v>SIA</v>
      </c>
      <c r="C210" s="39" t="str">
        <v>PAILLE SODAS (PAPIER)</v>
      </c>
      <c r="D210" s="40">
        <v>3500</v>
      </c>
      <c r="E210" s="40">
        <v>500</v>
      </c>
      <c r="F210" s="23">
        <v>0</v>
      </c>
      <c r="G210" s="23">
        <v>0</v>
      </c>
      <c r="H210" s="23">
        <v>0</v>
      </c>
      <c r="I210" s="28">
        <f>F210+IF(D210&gt;0,G210*E210/D210,0)+IF(D210&gt;0,H210/D210,0)</f>
      </c>
      <c r="J210" s="35" t="str">
        <v>Carton de 3500</v>
      </c>
      <c r="K210" s="40">
        <v>35000</v>
      </c>
      <c r="L210" s="25">
        <f>I210*K210</f>
      </c>
      <c r="N210" s="35" t="str">
        <v>760611PAP</v>
      </c>
      <c r="O210" s="40">
        <f>F210*D210+G210*E210+H210</f>
      </c>
    </row>
    <row r="211">
      <c r="A211" s="35" t="str">
        <v>Packaging</v>
      </c>
      <c r="B211" s="35" t="str">
        <v>SIA</v>
      </c>
      <c r="C211" s="39" t="str">
        <v>PETITE CUILLERE SACHET INDIVIDUEL - Local</v>
      </c>
      <c r="D211" s="40">
        <v>100</v>
      </c>
      <c r="E211" s="40">
        <v>100</v>
      </c>
      <c r="F211" s="18">
        <v>0</v>
      </c>
      <c r="G211" s="18">
        <v>0</v>
      </c>
      <c r="H211" s="18">
        <v>0</v>
      </c>
      <c r="I211" s="27">
        <f>F211+IF(D211&gt;0,G211*E211/D211,0)+IF(D211&gt;0,H211/D211,0)</f>
      </c>
      <c r="J211" s="35" t="str">
        <v>Unité</v>
      </c>
      <c r="K211" s="40">
        <v>1403</v>
      </c>
      <c r="L211" s="20">
        <f>I211*K211</f>
      </c>
      <c r="N211" s="35" t="str">
        <v>LOC492744</v>
      </c>
      <c r="O211" s="40">
        <f>F211*D211+G211*E211+H211</f>
      </c>
    </row>
    <row r="212">
      <c r="A212" s="35" t="str">
        <v>Packaging</v>
      </c>
      <c r="B212" s="35" t="str">
        <v>SIA</v>
      </c>
      <c r="C212" s="39" t="str">
        <v>Porte Gobelet</v>
      </c>
      <c r="D212" s="40">
        <v>480</v>
      </c>
      <c r="E212" s="40">
        <v>480</v>
      </c>
      <c r="F212" s="23">
        <v>0</v>
      </c>
      <c r="G212" s="23">
        <v>0</v>
      </c>
      <c r="H212" s="23">
        <v>0</v>
      </c>
      <c r="I212" s="28">
        <f>F212+IF(D212&gt;0,G212*E212/D212,0)+IF(D212&gt;0,H212/D212,0)</f>
      </c>
      <c r="J212" s="35" t="str">
        <v>Unité</v>
      </c>
      <c r="K212" s="40">
        <v>28576</v>
      </c>
      <c r="L212" s="25">
        <f>I212*K212</f>
      </c>
      <c r="N212" s="35">
        <v>818773</v>
      </c>
      <c r="O212" s="40">
        <f>F212*D212+G212*E212+H212</f>
      </c>
    </row>
    <row r="213">
      <c r="A213" s="35" t="str">
        <v>Packaging</v>
      </c>
      <c r="B213" s="35" t="str">
        <v>SIA</v>
      </c>
      <c r="C213" s="39" t="str">
        <v>Sac à emporter grand (250p)</v>
      </c>
      <c r="D213" s="40">
        <v>250</v>
      </c>
      <c r="E213" s="40">
        <v>250</v>
      </c>
      <c r="F213" s="18">
        <v>0</v>
      </c>
      <c r="G213" s="18">
        <v>0</v>
      </c>
      <c r="H213" s="18">
        <v>0</v>
      </c>
      <c r="I213" s="27">
        <f>F213+IF(D213&gt;0,G213*E213/D213,0)+IF(D213&gt;0,H213/D213,0)</f>
      </c>
      <c r="J213" s="35" t="str">
        <v>Carton</v>
      </c>
      <c r="K213" s="40">
        <v>25431</v>
      </c>
      <c r="L213" s="20">
        <f>I213*K213</f>
      </c>
      <c r="N213" s="35">
        <v>25072</v>
      </c>
      <c r="O213" s="40">
        <f>F213*D213+G213*E213+H213</f>
      </c>
    </row>
    <row r="214">
      <c r="A214" s="35" t="str">
        <v>Packaging</v>
      </c>
      <c r="B214" s="35" t="str">
        <v>SIA</v>
      </c>
      <c r="C214" s="39" t="str">
        <v>Sac à emporter moyen (1000p)</v>
      </c>
      <c r="D214" s="40">
        <v>1000</v>
      </c>
      <c r="E214" s="40">
        <v>1000</v>
      </c>
      <c r="F214" s="23">
        <v>0</v>
      </c>
      <c r="G214" s="23">
        <v>0</v>
      </c>
      <c r="H214" s="23">
        <v>0</v>
      </c>
      <c r="I214" s="28">
        <f>F214+IF(D214&gt;0,G214*E214/D214,0)+IF(D214&gt;0,H214/D214,0)</f>
      </c>
      <c r="J214" s="35" t="str">
        <v>Carton</v>
      </c>
      <c r="K214" s="40">
        <v>31211</v>
      </c>
      <c r="L214" s="25">
        <f>I214*K214</f>
      </c>
      <c r="N214" s="35">
        <v>998724</v>
      </c>
      <c r="O214" s="40">
        <f>F214*D214+G214*E214+H214</f>
      </c>
    </row>
    <row r="215">
      <c r="A215" s="35" t="str">
        <v>Packaging</v>
      </c>
      <c r="B215" s="35" t="str">
        <v>SIA</v>
      </c>
      <c r="C215" s="39" t="str">
        <v>Sac à emporter petit (1000p)</v>
      </c>
      <c r="D215" s="40">
        <v>1000</v>
      </c>
      <c r="E215" s="40">
        <v>1000</v>
      </c>
      <c r="F215" s="18">
        <v>0</v>
      </c>
      <c r="G215" s="18">
        <v>0</v>
      </c>
      <c r="H215" s="18">
        <v>0</v>
      </c>
      <c r="I215" s="27">
        <f>F215+IF(D215&gt;0,G215*E215/D215,0)+IF(D215&gt;0,H215/D215,0)</f>
      </c>
      <c r="J215" s="35" t="str">
        <v>Carton</v>
      </c>
      <c r="K215" s="40">
        <v>27809</v>
      </c>
      <c r="L215" s="20">
        <f>I215*K215</f>
      </c>
      <c r="N215" s="35">
        <v>998757</v>
      </c>
      <c r="O215" s="40">
        <f>F215*D215+G215*E215+H215</f>
      </c>
    </row>
    <row r="216">
      <c r="A216" s="35" t="str">
        <v>Packaging</v>
      </c>
      <c r="B216" s="35" t="str">
        <v>SIA</v>
      </c>
      <c r="C216" s="39" t="str">
        <v>SAC ENFANT</v>
      </c>
      <c r="D216" s="40">
        <v>400</v>
      </c>
      <c r="E216" s="40">
        <v>400</v>
      </c>
      <c r="F216" s="23">
        <v>0</v>
      </c>
      <c r="G216" s="23">
        <v>0</v>
      </c>
      <c r="H216" s="23">
        <v>0</v>
      </c>
      <c r="I216" s="28">
        <f>F216+IF(D216&gt;0,G216*E216/D216,0)+IF(D216&gt;0,H216/D216,0)</f>
      </c>
      <c r="J216" s="35" t="str">
        <v>Carton</v>
      </c>
      <c r="K216" s="40">
        <v>0</v>
      </c>
      <c r="L216" s="25">
        <f>I216*K216</f>
      </c>
      <c r="N216" s="35" t="str">
        <v>SCEFT400</v>
      </c>
      <c r="O216" s="40">
        <f>F216*D216+G216*E216+H216</f>
      </c>
    </row>
    <row r="217">
      <c r="A217" s="35" t="str">
        <v>Packaging</v>
      </c>
      <c r="B217" s="35" t="str">
        <v>SIA</v>
      </c>
      <c r="C217" s="39" t="str">
        <v>SAC ENFANT 1000</v>
      </c>
      <c r="D217" s="40">
        <v>1000</v>
      </c>
      <c r="E217" s="40">
        <v>1000</v>
      </c>
      <c r="F217" s="18">
        <v>0</v>
      </c>
      <c r="G217" s="18">
        <v>0</v>
      </c>
      <c r="H217" s="18">
        <v>0</v>
      </c>
      <c r="I217" s="27">
        <f>F217+IF(D217&gt;0,G217*E217/D217,0)+IF(D217&gt;0,H217/D217,0)</f>
      </c>
      <c r="J217" s="35" t="str">
        <v>Carton</v>
      </c>
      <c r="K217" s="40">
        <v>65000</v>
      </c>
      <c r="L217" s="20">
        <f>I217*K217</f>
      </c>
      <c r="N217" s="35" t="str">
        <v>SCEFT1000</v>
      </c>
      <c r="O217" s="40">
        <f>F217*D217+G217*E217+H217</f>
      </c>
    </row>
    <row r="218">
      <c r="A218" s="35" t="str">
        <v>Packaging</v>
      </c>
      <c r="B218" s="35" t="str">
        <v>SIA</v>
      </c>
      <c r="C218" s="39" t="str">
        <v>SACHET FRITES GRAND</v>
      </c>
      <c r="D218" s="40">
        <v>6000</v>
      </c>
      <c r="E218" s="40">
        <v>100</v>
      </c>
      <c r="F218" s="23">
        <v>0</v>
      </c>
      <c r="G218" s="23">
        <v>0</v>
      </c>
      <c r="H218" s="23">
        <v>0</v>
      </c>
      <c r="I218" s="28">
        <f>F218+IF(D218&gt;0,G218*E218/D218,0)+IF(D218&gt;0,H218/D218,0)</f>
      </c>
      <c r="J218" s="35" t="str">
        <v>Carton</v>
      </c>
      <c r="K218" s="40">
        <v>50000.00000000001</v>
      </c>
      <c r="L218" s="25">
        <f>I218*K218</f>
      </c>
      <c r="N218" s="35">
        <v>998740</v>
      </c>
      <c r="O218" s="40">
        <f>F218*D218+G218*E218+H218</f>
      </c>
    </row>
    <row r="219">
      <c r="A219" s="35" t="str">
        <v>Packaging</v>
      </c>
      <c r="B219" s="35" t="str">
        <v>SIA</v>
      </c>
      <c r="C219" s="39" t="str">
        <v>SACHET FRITES MOYEN</v>
      </c>
      <c r="D219" s="40">
        <v>4000</v>
      </c>
      <c r="E219" s="40">
        <v>100</v>
      </c>
      <c r="F219" s="18">
        <v>0</v>
      </c>
      <c r="G219" s="18">
        <v>0</v>
      </c>
      <c r="H219" s="18">
        <v>0</v>
      </c>
      <c r="I219" s="27">
        <f>F219+IF(D219&gt;0,G219*E219/D219,0)+IF(D219&gt;0,H219/D219,0)</f>
      </c>
      <c r="J219" s="35" t="str">
        <v>Carton</v>
      </c>
      <c r="K219" s="40">
        <v>25714</v>
      </c>
      <c r="L219" s="20">
        <f>I219*K219</f>
      </c>
      <c r="N219" s="35">
        <v>73101</v>
      </c>
      <c r="O219" s="40">
        <f>F219*D219+G219*E219+H219</f>
      </c>
    </row>
    <row r="220">
      <c r="A220" s="35" t="str">
        <v>Packaging</v>
      </c>
      <c r="B220" s="35" t="str">
        <v>SIA</v>
      </c>
      <c r="C220" s="39" t="str">
        <v>SACHET FRITES PETIT</v>
      </c>
      <c r="D220" s="40">
        <v>5000</v>
      </c>
      <c r="E220" s="40">
        <v>200</v>
      </c>
      <c r="F220" s="23">
        <v>0</v>
      </c>
      <c r="G220" s="23">
        <v>0</v>
      </c>
      <c r="H220" s="23">
        <v>0</v>
      </c>
      <c r="I220" s="28">
        <f>F220+IF(D220&gt;0,G220*E220/D220,0)+IF(D220&gt;0,H220/D220,0)</f>
      </c>
      <c r="J220" s="35" t="str">
        <v>Carton</v>
      </c>
      <c r="K220" s="40">
        <v>20670.56688932533</v>
      </c>
      <c r="L220" s="25">
        <f>I220*K220</f>
      </c>
      <c r="N220" s="35">
        <v>64472</v>
      </c>
      <c r="O220" s="40">
        <f>F220*D220+G220*E220+H220</f>
      </c>
    </row>
    <row r="221">
      <c r="A221" s="35" t="str">
        <v>Packaging</v>
      </c>
      <c r="B221" s="35" t="str">
        <v>SIA</v>
      </c>
      <c r="C221" s="39" t="str">
        <v>SACHET FRITES PETIT 4000</v>
      </c>
      <c r="D221" s="40">
        <v>4000</v>
      </c>
      <c r="E221" s="40">
        <v>0</v>
      </c>
      <c r="F221" s="18">
        <v>0</v>
      </c>
      <c r="G221" s="18">
        <v>0</v>
      </c>
      <c r="H221" s="18">
        <v>0</v>
      </c>
      <c r="I221" s="27">
        <f>F221+IF(D221&gt;0,G221*E221/D221,0)+IF(D221&gt;0,H221/D221,0)</f>
      </c>
      <c r="J221" s="35" t="str">
        <v>Carton</v>
      </c>
      <c r="K221" s="40">
        <v>20282</v>
      </c>
      <c r="L221" s="20">
        <f>I221*K221</f>
      </c>
      <c r="N221" s="35" t="str">
        <v>SFP4000</v>
      </c>
      <c r="O221" s="40">
        <f>F221*D221+G221*E221+H221</f>
      </c>
    </row>
    <row r="222">
      <c r="A222" s="35" t="str">
        <v>Packaging</v>
      </c>
      <c r="B222" s="35" t="str">
        <v>SIA</v>
      </c>
      <c r="C222" s="39" t="str">
        <v>SACHET SNACK GRAND</v>
      </c>
      <c r="D222" s="40">
        <v>3000</v>
      </c>
      <c r="E222" s="40">
        <v>100</v>
      </c>
      <c r="F222" s="23">
        <v>0</v>
      </c>
      <c r="G222" s="23">
        <v>0</v>
      </c>
      <c r="H222" s="23">
        <v>0</v>
      </c>
      <c r="I222" s="28">
        <f>F222+IF(D222&gt;0,G222*E222/D222,0)+IF(D222&gt;0,H222/D222,0)</f>
      </c>
      <c r="J222" s="35" t="str">
        <v>Carton</v>
      </c>
      <c r="K222" s="40">
        <v>32611</v>
      </c>
      <c r="L222" s="25">
        <f>I222*K222</f>
      </c>
      <c r="N222" s="35">
        <v>962076</v>
      </c>
      <c r="O222" s="40">
        <f>F222*D222+G222*E222+H222</f>
      </c>
    </row>
    <row r="223">
      <c r="A223" s="35" t="str">
        <v>Packaging</v>
      </c>
      <c r="B223" s="35" t="str">
        <v>SIA</v>
      </c>
      <c r="C223" s="39" t="str">
        <v>SACHET SNACK GRAND 3000</v>
      </c>
      <c r="D223" s="40">
        <v>3000</v>
      </c>
      <c r="E223" s="40">
        <v>100</v>
      </c>
      <c r="F223" s="18">
        <v>0</v>
      </c>
      <c r="G223" s="18">
        <v>0</v>
      </c>
      <c r="H223" s="18">
        <v>0</v>
      </c>
      <c r="I223" s="27">
        <f>F223+IF(D223&gt;0,G223*E223/D223,0)+IF(D223&gt;0,H223/D223,0)</f>
      </c>
      <c r="J223" s="35" t="str">
        <v>Carton</v>
      </c>
      <c r="K223" s="40">
        <v>32611</v>
      </c>
      <c r="L223" s="20">
        <f>I223*K223</f>
      </c>
      <c r="N223" s="35" t="str">
        <v>SSG3000</v>
      </c>
      <c r="O223" s="40">
        <f>F223*D223+G223*E223+H223</f>
      </c>
    </row>
    <row r="224">
      <c r="A224" s="35" t="str">
        <v>Packaging</v>
      </c>
      <c r="B224" s="35" t="str">
        <v>SIA</v>
      </c>
      <c r="C224" s="39" t="str">
        <v>SACHET SNACK MOYEN</v>
      </c>
      <c r="D224" s="40">
        <v>4000</v>
      </c>
      <c r="E224" s="40">
        <v>100</v>
      </c>
      <c r="F224" s="23">
        <v>0</v>
      </c>
      <c r="G224" s="23">
        <v>0</v>
      </c>
      <c r="H224" s="23">
        <v>0</v>
      </c>
      <c r="I224" s="28">
        <f>F224+IF(D224&gt;0,G224*E224/D224,0)+IF(D224&gt;0,H224/D224,0)</f>
      </c>
      <c r="J224" s="35" t="str">
        <v>Carton</v>
      </c>
      <c r="K224" s="40">
        <v>42266</v>
      </c>
      <c r="L224" s="25">
        <f>I224*K224</f>
      </c>
      <c r="N224" s="35">
        <v>962092</v>
      </c>
      <c r="O224" s="40">
        <f>F224*D224+G224*E224+H224</f>
      </c>
    </row>
    <row r="225">
      <c r="A225" s="35" t="str">
        <v>Packaging</v>
      </c>
      <c r="B225" s="35" t="str">
        <v>SIA</v>
      </c>
      <c r="C225" s="39" t="str">
        <v>SACHET FRITES - SIKO</v>
      </c>
      <c r="D225" s="40">
        <v>1</v>
      </c>
      <c r="E225" s="40">
        <v>100</v>
      </c>
      <c r="F225" s="18">
        <v>0</v>
      </c>
      <c r="G225" s="18">
        <v>0</v>
      </c>
      <c r="H225" s="18">
        <v>0</v>
      </c>
      <c r="I225" s="27">
        <f>F225+IF(D225&gt;0,G225*E225/D225,0)+IF(D225&gt;0,H225/D225,0)</f>
      </c>
      <c r="J225" s="35" t="str">
        <v>Inner</v>
      </c>
      <c r="K225" s="40">
        <v>24077.99650003751</v>
      </c>
      <c r="L225" s="20">
        <f>I225*K225</f>
      </c>
      <c r="N225" s="35" t="str">
        <v>73101SIKO</v>
      </c>
      <c r="O225" s="40">
        <f>F225*D225+G225*E225+H225</f>
      </c>
    </row>
    <row r="226">
      <c r="A226" s="35" t="str">
        <v>Packaging</v>
      </c>
      <c r="B226" s="35" t="str">
        <v>SIA</v>
      </c>
      <c r="C226" s="39" t="str">
        <v>SACHET SNACK MOYEN 2000</v>
      </c>
      <c r="D226" s="40">
        <v>2000</v>
      </c>
      <c r="E226" s="40">
        <v>0</v>
      </c>
      <c r="F226" s="23">
        <v>0</v>
      </c>
      <c r="G226" s="23">
        <v>0</v>
      </c>
      <c r="H226" s="23">
        <v>0</v>
      </c>
      <c r="I226" s="28">
        <f>F226+IF(D226&gt;0,G226*E226/D226,0)+IF(D226&gt;0,H226/D226,0)</f>
      </c>
      <c r="J226" s="35" t="str">
        <v>Carton</v>
      </c>
      <c r="K226" s="40">
        <v>16712.256073114164</v>
      </c>
      <c r="L226" s="25">
        <f>I226*K226</f>
      </c>
      <c r="N226" s="35" t="str">
        <v>SSM30700</v>
      </c>
      <c r="O226" s="40">
        <f>F226*D226+G226*E226+H226</f>
      </c>
    </row>
    <row r="227">
      <c r="A227" s="35" t="str">
        <v>Packaging</v>
      </c>
      <c r="B227" s="35" t="str">
        <v>SIA</v>
      </c>
      <c r="C227" s="39" t="str">
        <v>SACHET SNACK MOYEN 4000</v>
      </c>
      <c r="D227" s="40">
        <v>4000</v>
      </c>
      <c r="E227" s="40">
        <v>0</v>
      </c>
      <c r="F227" s="18">
        <v>0</v>
      </c>
      <c r="G227" s="18">
        <v>0</v>
      </c>
      <c r="H227" s="18">
        <v>0</v>
      </c>
      <c r="I227" s="27">
        <f>F227+IF(D227&gt;0,G227*E227/D227,0)+IF(D227&gt;0,H227/D227,0)</f>
      </c>
      <c r="J227" s="35" t="str">
        <v>Carton</v>
      </c>
      <c r="K227" s="40">
        <v>42266</v>
      </c>
      <c r="L227" s="20">
        <f>I227*K227</f>
      </c>
      <c r="N227" s="35" t="str">
        <v>SSM4000</v>
      </c>
      <c r="O227" s="40">
        <f>F227*D227+G227*E227+H227</f>
      </c>
    </row>
    <row r="228">
      <c r="A228" s="35" t="str">
        <v>Packaging</v>
      </c>
      <c r="B228" s="35" t="str">
        <v>SIA</v>
      </c>
      <c r="C228" s="39" t="str">
        <v xml:space="preserve">SAC KRAFT BRUN 25 x 30 x 13 </v>
      </c>
      <c r="D228" s="40">
        <v>800</v>
      </c>
      <c r="E228" s="40">
        <v>800</v>
      </c>
      <c r="F228" s="23">
        <v>0</v>
      </c>
      <c r="G228" s="23">
        <v>0</v>
      </c>
      <c r="H228" s="23">
        <v>0</v>
      </c>
      <c r="I228" s="28">
        <f>F228+IF(D228&gt;0,G228*E228/D228,0)+IF(D228&gt;0,H228/D228,0)</f>
      </c>
      <c r="J228" s="35" t="str">
        <v>Carton</v>
      </c>
      <c r="K228" s="40">
        <v>88000</v>
      </c>
      <c r="L228" s="25">
        <f>I228*K228</f>
      </c>
      <c r="N228" s="35" t="str">
        <v>KRAFT800</v>
      </c>
      <c r="O228" s="40">
        <f>F228*D228+G228*E228+H228</f>
      </c>
    </row>
    <row r="229">
      <c r="A229" s="35" t="str">
        <v>Packaging</v>
      </c>
      <c r="B229" s="35" t="str">
        <v>SIA</v>
      </c>
      <c r="C229" s="39" t="str">
        <v>SANDY PAPER CUP</v>
      </c>
      <c r="D229" s="40">
        <v>1750</v>
      </c>
      <c r="E229" s="40">
        <v>50</v>
      </c>
      <c r="F229" s="18">
        <v>0</v>
      </c>
      <c r="G229" s="18">
        <v>0</v>
      </c>
      <c r="H229" s="18">
        <v>0</v>
      </c>
      <c r="I229" s="27">
        <f>F229+IF(D229&gt;0,G229*E229/D229,0)+IF(D229&gt;0,H229/D229,0)</f>
      </c>
      <c r="J229" s="35" t="str">
        <v>Carton</v>
      </c>
      <c r="K229" s="40">
        <v>76553</v>
      </c>
      <c r="L229" s="20">
        <f>I229*K229</f>
      </c>
      <c r="N229" s="35" t="str">
        <v>SPC3F180286</v>
      </c>
      <c r="O229" s="40">
        <f>F229*D229+G229*E229+H229</f>
      </c>
    </row>
    <row r="230">
      <c r="A230" s="35" t="str">
        <v>Packaging</v>
      </c>
      <c r="B230" s="35" t="str">
        <v>SIA</v>
      </c>
      <c r="C230" s="39" t="str">
        <v>SERVIETTES INTERFOLIE</v>
      </c>
      <c r="D230" s="40">
        <v>4800</v>
      </c>
      <c r="E230" s="40">
        <v>200</v>
      </c>
      <c r="F230" s="23">
        <v>0</v>
      </c>
      <c r="G230" s="23">
        <v>0</v>
      </c>
      <c r="H230" s="23">
        <v>0</v>
      </c>
      <c r="I230" s="28">
        <f>F230+IF(D230&gt;0,G230*E230/D230,0)+IF(D230&gt;0,H230/D230,0)</f>
      </c>
      <c r="J230" s="35" t="str">
        <v>Carton</v>
      </c>
      <c r="K230" s="40">
        <v>11434.771493282955</v>
      </c>
      <c r="L230" s="25">
        <f>I230*K230</f>
      </c>
      <c r="N230" s="35" t="str">
        <v>PAP00087</v>
      </c>
      <c r="O230" s="40">
        <f>F230*D230+G230*E230+H230</f>
      </c>
    </row>
    <row r="231">
      <c r="A231" s="35" t="str">
        <v>Packaging</v>
      </c>
      <c r="B231" s="35" t="str">
        <v>SIA</v>
      </c>
      <c r="C231" s="39" t="str">
        <v>SERVIETTES PAPYRUS</v>
      </c>
      <c r="D231" s="40">
        <v>3600</v>
      </c>
      <c r="E231" s="40">
        <v>100</v>
      </c>
      <c r="F231" s="18">
        <v>0</v>
      </c>
      <c r="G231" s="18">
        <v>0</v>
      </c>
      <c r="H231" s="18">
        <v>0</v>
      </c>
      <c r="I231" s="27">
        <f>F231+IF(D231&gt;0,G231*E231/D231,0)+IF(D231&gt;0,H231/D231,0)</f>
      </c>
      <c r="J231" s="35" t="str">
        <v>Carton</v>
      </c>
      <c r="K231" s="40">
        <v>10030</v>
      </c>
      <c r="L231" s="20">
        <f>I231*K231</f>
      </c>
      <c r="N231" s="35" t="str">
        <v>SSTBHT0400</v>
      </c>
      <c r="O231" s="40">
        <f>F231*D231+G231*E231+H231</f>
      </c>
    </row>
    <row r="232">
      <c r="A232" s="35" t="str">
        <v>Packaging</v>
      </c>
      <c r="B232" s="35" t="str">
        <v>SIA</v>
      </c>
      <c r="C232" s="39" t="str">
        <v>SERVIETTES NANO</v>
      </c>
      <c r="D232" s="40">
        <v>900</v>
      </c>
      <c r="E232" s="40">
        <v>100</v>
      </c>
      <c r="F232" s="23">
        <v>0</v>
      </c>
      <c r="G232" s="23">
        <v>0</v>
      </c>
      <c r="H232" s="23">
        <v>0</v>
      </c>
      <c r="I232" s="28">
        <f>F232+IF(D232&gt;0,G232*E232/D232,0)+IF(D232&gt;0,H232/D232,0)</f>
      </c>
      <c r="J232" s="35" t="str">
        <v>Carton</v>
      </c>
      <c r="K232" s="40">
        <v>0</v>
      </c>
      <c r="L232" s="25">
        <f>I232*K232</f>
      </c>
      <c r="N232" s="35" t="str">
        <v>SERVNANO001</v>
      </c>
      <c r="O232" s="40">
        <f>F232*D232+G232*E232+H232</f>
      </c>
    </row>
    <row r="233">
      <c r="A233" s="35" t="str">
        <v>Packaging</v>
      </c>
      <c r="B233" s="35" t="str">
        <v>SIA</v>
      </c>
      <c r="C233" s="39" t="str">
        <v>SET A PLATEAU</v>
      </c>
      <c r="D233" s="40">
        <v>500</v>
      </c>
      <c r="E233" s="40">
        <v>500</v>
      </c>
      <c r="F233" s="18">
        <v>0</v>
      </c>
      <c r="G233" s="18">
        <v>0</v>
      </c>
      <c r="H233" s="18">
        <v>0</v>
      </c>
      <c r="I233" s="27">
        <f>F233+IF(D233&gt;0,G233*E233/D233,0)+IF(D233&gt;0,H233/D233,0)</f>
      </c>
      <c r="J233" s="35" t="str">
        <v>Pack de 500</v>
      </c>
      <c r="K233" s="40">
        <v>6500</v>
      </c>
      <c r="L233" s="20">
        <f>I233*K233</f>
      </c>
      <c r="N233" s="35" t="str">
        <v>SAP001</v>
      </c>
      <c r="O233" s="40">
        <f>F233*D233+G233*E233+H233</f>
      </c>
    </row>
    <row r="234">
      <c r="A234" s="35" t="str">
        <v>Packaging</v>
      </c>
      <c r="B234" s="35" t="str">
        <v>SIA</v>
      </c>
      <c r="C234" s="39" t="str">
        <v>SNACK BUCKET</v>
      </c>
      <c r="D234" s="40">
        <v>400</v>
      </c>
      <c r="E234" s="40">
        <v>400</v>
      </c>
      <c r="F234" s="23">
        <v>0</v>
      </c>
      <c r="G234" s="23">
        <v>0</v>
      </c>
      <c r="H234" s="23">
        <v>0</v>
      </c>
      <c r="I234" s="28">
        <f>F234+IF(D234&gt;0,G234*E234/D234,0)+IF(D234&gt;0,H234/D234,0)</f>
      </c>
      <c r="J234" s="35" t="str">
        <v>Carton</v>
      </c>
      <c r="K234" s="40">
        <v>0</v>
      </c>
      <c r="L234" s="25">
        <f>I234*K234</f>
      </c>
      <c r="N234" s="35" t="str">
        <v>SNBU001</v>
      </c>
      <c r="O234" s="40">
        <f>F234*D234+G234*E234+H234</f>
      </c>
    </row>
    <row r="235">
      <c r="A235" s="35" t="str">
        <v>Packaging</v>
      </c>
      <c r="B235" s="35" t="str">
        <v>SIA</v>
      </c>
      <c r="C235" s="39" t="str">
        <v>SNACK BUCKET NEW</v>
      </c>
      <c r="D235" s="40">
        <v>240</v>
      </c>
      <c r="E235" s="40">
        <v>240</v>
      </c>
      <c r="F235" s="18">
        <v>0</v>
      </c>
      <c r="G235" s="18">
        <v>0</v>
      </c>
      <c r="H235" s="18">
        <v>0</v>
      </c>
      <c r="I235" s="27">
        <f>F235+IF(D235&gt;0,G235*E235/D235,0)+IF(D235&gt;0,H235/D235,0)</f>
      </c>
      <c r="J235" s="35" t="str">
        <v>Carton</v>
      </c>
      <c r="K235" s="40">
        <v>0</v>
      </c>
      <c r="L235" s="20">
        <f>I235*K235</f>
      </c>
      <c r="N235" s="35" t="str">
        <v>SNBU002</v>
      </c>
      <c r="O235" s="40">
        <f>F235*D235+G235*E235+H235</f>
      </c>
    </row>
    <row r="236">
      <c r="A236" s="35" t="str">
        <v>Packaging</v>
      </c>
      <c r="B236" s="35" t="str">
        <v>SIA</v>
      </c>
      <c r="C236" s="39" t="str">
        <v>COUVERCLE SNACK BUCKET NEW</v>
      </c>
      <c r="D236" s="40">
        <v>240</v>
      </c>
      <c r="E236" s="40">
        <v>240</v>
      </c>
      <c r="F236" s="23">
        <v>0</v>
      </c>
      <c r="G236" s="23">
        <v>0</v>
      </c>
      <c r="H236" s="23">
        <v>0</v>
      </c>
      <c r="I236" s="28">
        <f>F236+IF(D236&gt;0,G236*E236/D236,0)+IF(D236&gt;0,H236/D236,0)</f>
      </c>
      <c r="J236" s="35" t="str">
        <v>Carton</v>
      </c>
      <c r="K236" s="40">
        <v>0</v>
      </c>
      <c r="L236" s="25">
        <f>I236*K236</f>
      </c>
      <c r="N236" s="35" t="str">
        <v>LID-SNBU002</v>
      </c>
      <c r="O236" s="40">
        <f>F236*D236+G236*E236+H236</f>
      </c>
    </row>
    <row r="237">
      <c r="A237" s="35" t="str">
        <v>Packaging</v>
      </c>
      <c r="B237" s="35" t="str">
        <v>SIA</v>
      </c>
      <c r="C237" s="39" t="str">
        <v>Sundae Cup</v>
      </c>
      <c r="D237" s="40">
        <v>1380</v>
      </c>
      <c r="E237" s="40">
        <v>60</v>
      </c>
      <c r="F237" s="18">
        <v>0</v>
      </c>
      <c r="G237" s="18">
        <v>0</v>
      </c>
      <c r="H237" s="18">
        <v>0</v>
      </c>
      <c r="I237" s="27">
        <f>F237+IF(D237&gt;0,G237*E237/D237,0)+IF(D237&gt;0,H237/D237,0)</f>
      </c>
      <c r="J237" s="35" t="str">
        <v>Carton</v>
      </c>
      <c r="K237" s="40">
        <v>0</v>
      </c>
      <c r="L237" s="20">
        <f>I237*K237</f>
      </c>
      <c r="N237" s="35">
        <v>52659</v>
      </c>
      <c r="O237" s="40">
        <f>F237*D237+G237*E237+H237</f>
      </c>
    </row>
    <row r="238">
      <c r="A238" s="35" t="str">
        <v>Packaging</v>
      </c>
      <c r="B238" s="35" t="str">
        <v>SIA</v>
      </c>
      <c r="C238" s="39" t="str">
        <v>TASSE CAFE 20 CL</v>
      </c>
      <c r="D238" s="40">
        <v>1250</v>
      </c>
      <c r="E238" s="40">
        <v>50</v>
      </c>
      <c r="F238" s="23">
        <v>0</v>
      </c>
      <c r="G238" s="23">
        <v>0</v>
      </c>
      <c r="H238" s="23">
        <v>0</v>
      </c>
      <c r="I238" s="28">
        <f>F238+IF(D238&gt;0,G238*E238/D238,0)+IF(D238&gt;0,H238/D238,0)</f>
      </c>
      <c r="J238" s="35" t="str">
        <v>Carton</v>
      </c>
      <c r="K238" s="40">
        <v>0</v>
      </c>
      <c r="L238" s="25">
        <f>I238*K238</f>
      </c>
      <c r="N238" s="35" t="str">
        <v>BK-TC 20CL</v>
      </c>
      <c r="O238" s="40">
        <f>F238*D238+G238*E238+H238</f>
      </c>
    </row>
    <row r="239">
      <c r="A239" s="35" t="str">
        <v>Packaging</v>
      </c>
      <c r="B239" s="35" t="str">
        <v>SIA</v>
      </c>
      <c r="C239" s="39" t="str">
        <v>TASSE CAFE 20CL CONWAY</v>
      </c>
      <c r="D239" s="40">
        <v>1050</v>
      </c>
      <c r="E239" s="40">
        <v>30</v>
      </c>
      <c r="F239" s="18">
        <v>0</v>
      </c>
      <c r="G239" s="18">
        <v>0</v>
      </c>
      <c r="H239" s="18">
        <v>0</v>
      </c>
      <c r="I239" s="27">
        <f>F239+IF(D239&gt;0,G239*E239/D239,0)+IF(D239&gt;0,H239/D239,0)</f>
      </c>
      <c r="J239" s="35" t="str">
        <v>Carton</v>
      </c>
      <c r="K239" s="40">
        <v>0</v>
      </c>
      <c r="L239" s="20">
        <f>I239*K239</f>
      </c>
      <c r="N239" s="35" t="str">
        <v>BK-TC 20CL B</v>
      </c>
      <c r="O239" s="40">
        <f>F239*D239+G239*E239+H239</f>
      </c>
    </row>
    <row r="240">
      <c r="A240" s="35" t="str">
        <v>Packaging</v>
      </c>
      <c r="B240" s="35" t="str">
        <v>SIA</v>
      </c>
      <c r="C240" s="39" t="str">
        <v>TASSE CAFE 30CL</v>
      </c>
      <c r="D240" s="40">
        <v>800</v>
      </c>
      <c r="E240" s="40">
        <v>40</v>
      </c>
      <c r="F240" s="23">
        <v>0</v>
      </c>
      <c r="G240" s="23">
        <v>0</v>
      </c>
      <c r="H240" s="23">
        <v>0</v>
      </c>
      <c r="I240" s="28">
        <f>F240+IF(D240&gt;0,G240*E240/D240,0)+IF(D240&gt;0,H240/D240,0)</f>
      </c>
      <c r="J240" s="35" t="str">
        <v>Carton</v>
      </c>
      <c r="K240" s="40">
        <v>0</v>
      </c>
      <c r="L240" s="25">
        <f>I240*K240</f>
      </c>
      <c r="N240" s="35">
        <v>11572</v>
      </c>
      <c r="O240" s="40">
        <f>F240*D240+G240*E240+H240</f>
      </c>
    </row>
    <row r="241">
      <c r="A241" s="35" t="str">
        <v>Packaging</v>
      </c>
      <c r="B241" s="35" t="str">
        <v>SIA</v>
      </c>
      <c r="C241" s="39" t="str">
        <v>Tasse expresso</v>
      </c>
      <c r="D241" s="40">
        <v>2000</v>
      </c>
      <c r="E241" s="40">
        <v>80</v>
      </c>
      <c r="F241" s="18">
        <v>0</v>
      </c>
      <c r="G241" s="18">
        <v>0</v>
      </c>
      <c r="H241" s="18">
        <v>0</v>
      </c>
      <c r="I241" s="27">
        <f>F241+IF(D241&gt;0,G241*E241/D241,0)+IF(D241&gt;0,H241/D241,0)</f>
      </c>
      <c r="J241" s="35" t="str">
        <v>Carton</v>
      </c>
      <c r="K241" s="40">
        <v>36734</v>
      </c>
      <c r="L241" s="20">
        <f>I241*K241</f>
      </c>
      <c r="N241" s="35">
        <v>957464</v>
      </c>
      <c r="O241" s="40">
        <f>F241*D241+G241*E241+H241</f>
      </c>
    </row>
    <row r="242">
      <c r="A242" s="35" t="str">
        <v>Packaging</v>
      </c>
      <c r="B242" s="35" t="str">
        <v>SIA</v>
      </c>
      <c r="C242" s="39" t="str">
        <v>Wrap Big King XL</v>
      </c>
      <c r="D242" s="40">
        <v>3000</v>
      </c>
      <c r="E242" s="40">
        <v>1000</v>
      </c>
      <c r="F242" s="23">
        <v>0</v>
      </c>
      <c r="G242" s="23">
        <v>0</v>
      </c>
      <c r="H242" s="23">
        <v>0</v>
      </c>
      <c r="I242" s="28">
        <f>F242+IF(D242&gt;0,G242*E242/D242,0)+IF(D242&gt;0,H242/D242,0)</f>
      </c>
      <c r="J242" s="35" t="str">
        <v>Carton</v>
      </c>
      <c r="K242" s="40">
        <v>42196</v>
      </c>
      <c r="L242" s="25">
        <f>I242*K242</f>
      </c>
      <c r="N242" s="35">
        <v>2803</v>
      </c>
      <c r="O242" s="40">
        <f>F242*D242+G242*E242+H242</f>
      </c>
    </row>
    <row r="243">
      <c r="A243" s="35" t="str">
        <v>Packaging</v>
      </c>
      <c r="B243" s="35" t="str">
        <v>SIA</v>
      </c>
      <c r="C243" s="39" t="str">
        <v>WRAP DBL CHEESE/SMALL SPEC</v>
      </c>
      <c r="D243" s="40">
        <v>5000</v>
      </c>
      <c r="E243" s="40">
        <v>1000</v>
      </c>
      <c r="F243" s="18">
        <v>0</v>
      </c>
      <c r="G243" s="18">
        <v>0</v>
      </c>
      <c r="H243" s="18">
        <v>0</v>
      </c>
      <c r="I243" s="27">
        <f>F243+IF(D243&gt;0,G243*E243/D243,0)+IF(D243&gt;0,H243/D243,0)</f>
      </c>
      <c r="J243" s="35" t="str">
        <v>Carton</v>
      </c>
      <c r="K243" s="40">
        <v>0</v>
      </c>
      <c r="L243" s="20">
        <f>I243*K243</f>
      </c>
      <c r="N243" s="35">
        <v>2761</v>
      </c>
      <c r="O243" s="40">
        <f>F243*D243+G243*E243+H243</f>
      </c>
    </row>
    <row r="244">
      <c r="A244" s="35" t="str">
        <v>Packaging</v>
      </c>
      <c r="B244" s="35" t="str">
        <v>SIA</v>
      </c>
      <c r="C244" s="39" t="str">
        <v>WRAP GOURMET</v>
      </c>
      <c r="D244" s="40">
        <v>2000</v>
      </c>
      <c r="E244" s="40">
        <v>1000</v>
      </c>
      <c r="F244" s="23">
        <v>0</v>
      </c>
      <c r="G244" s="23">
        <v>0</v>
      </c>
      <c r="H244" s="23">
        <v>0</v>
      </c>
      <c r="I244" s="28">
        <f>F244+IF(D244&gt;0,G244*E244/D244,0)+IF(D244&gt;0,H244/D244,0)</f>
      </c>
      <c r="J244" s="35" t="str">
        <v>Carton</v>
      </c>
      <c r="K244" s="40">
        <v>16550.86393800051</v>
      </c>
      <c r="L244" s="25">
        <f>I244*K244</f>
      </c>
      <c r="N244" s="35" t="str">
        <v>WRAPG2X1000</v>
      </c>
      <c r="O244" s="40">
        <f>F244*D244+G244*E244+H244</f>
      </c>
    </row>
    <row r="245">
      <c r="A245" s="35" t="str">
        <v>Packaging</v>
      </c>
      <c r="B245" s="35" t="str">
        <v>SIA</v>
      </c>
      <c r="C245" s="39" t="str">
        <v>WRAP HAMB/CHEESEBURGER</v>
      </c>
      <c r="D245" s="40">
        <v>6000</v>
      </c>
      <c r="E245" s="40">
        <v>1000</v>
      </c>
      <c r="F245" s="18">
        <v>0</v>
      </c>
      <c r="G245" s="18">
        <v>0</v>
      </c>
      <c r="H245" s="18">
        <v>0</v>
      </c>
      <c r="I245" s="27">
        <f>F245+IF(D245&gt;0,G245*E245/D245,0)+IF(D245&gt;0,H245/D245,0)</f>
      </c>
      <c r="J245" s="35" t="str">
        <v>Carton</v>
      </c>
      <c r="K245" s="40">
        <v>16754.260345687817</v>
      </c>
      <c r="L245" s="20">
        <f>I245*K245</f>
      </c>
      <c r="N245" s="35">
        <v>2787</v>
      </c>
      <c r="O245" s="40">
        <f>F245*D245+G245*E245+H245</f>
      </c>
    </row>
    <row r="246">
      <c r="A246" s="35" t="str">
        <v>Packaging</v>
      </c>
      <c r="B246" s="35" t="str">
        <v>SIA</v>
      </c>
      <c r="C246" s="39" t="str">
        <v>WRAP HAMB/CHEESEBURGER-5000</v>
      </c>
      <c r="D246" s="40">
        <v>5000</v>
      </c>
      <c r="E246" s="40">
        <v>1000</v>
      </c>
      <c r="F246" s="23">
        <v>0</v>
      </c>
      <c r="G246" s="23">
        <v>0</v>
      </c>
      <c r="H246" s="23">
        <v>0</v>
      </c>
      <c r="I246" s="28">
        <f>F246+IF(D246&gt;0,G246*E246/D246,0)+IF(D246&gt;0,H246/D246,0)</f>
      </c>
      <c r="J246" s="35" t="str">
        <v>Carton</v>
      </c>
      <c r="K246" s="40">
        <v>0</v>
      </c>
      <c r="L246" s="25">
        <f>I246*K246</f>
      </c>
      <c r="N246" s="35" t="str">
        <v>WHCB5000</v>
      </c>
      <c r="O246" s="40">
        <f>F246*D246+G246*E246+H246</f>
      </c>
    </row>
    <row r="247">
      <c r="A247" s="35" t="str">
        <v>Packaging</v>
      </c>
      <c r="B247" s="35" t="str">
        <v>SIA</v>
      </c>
      <c r="C247" s="39" t="str">
        <v>Wrap Long Chicken</v>
      </c>
      <c r="D247" s="40">
        <v>3000</v>
      </c>
      <c r="E247" s="40">
        <v>1000</v>
      </c>
      <c r="F247" s="18">
        <v>0</v>
      </c>
      <c r="G247" s="18">
        <v>0</v>
      </c>
      <c r="H247" s="18">
        <v>0</v>
      </c>
      <c r="I247" s="27">
        <f>F247+IF(D247&gt;0,G247*E247/D247,0)+IF(D247&gt;0,H247/D247,0)</f>
      </c>
      <c r="J247" s="35" t="str">
        <v>Carton</v>
      </c>
      <c r="K247" s="40">
        <v>0</v>
      </c>
      <c r="L247" s="20">
        <f>I247*K247</f>
      </c>
      <c r="N247" s="35">
        <v>960500</v>
      </c>
      <c r="O247" s="40">
        <f>F247*D247+G247*E247+H247</f>
      </c>
    </row>
    <row r="248">
      <c r="A248" s="35" t="str">
        <v>Packaging</v>
      </c>
      <c r="B248" s="35" t="str">
        <v>SIA</v>
      </c>
      <c r="C248" s="39" t="str">
        <v>WRAP MULTI PETIT 5000</v>
      </c>
      <c r="D248" s="40">
        <v>5000</v>
      </c>
      <c r="E248" s="40">
        <v>1000</v>
      </c>
      <c r="F248" s="23">
        <v>0</v>
      </c>
      <c r="G248" s="23">
        <v>0</v>
      </c>
      <c r="H248" s="23">
        <v>0</v>
      </c>
      <c r="I248" s="28">
        <f>F248+IF(D248&gt;0,G248*E248/D248,0)+IF(D248&gt;0,H248/D248,0)</f>
      </c>
      <c r="J248" s="35" t="str">
        <v>Carton</v>
      </c>
      <c r="K248" s="40">
        <v>54196</v>
      </c>
      <c r="L248" s="25">
        <f>I248*K248</f>
      </c>
      <c r="N248" s="35" t="str">
        <v>WRAPMP5000</v>
      </c>
      <c r="O248" s="40">
        <f>F248*D248+G248*E248+H248</f>
      </c>
    </row>
    <row r="249">
      <c r="A249" s="35" t="str">
        <v>Packaging</v>
      </c>
      <c r="B249" s="35" t="str">
        <v>SIA</v>
      </c>
      <c r="C249" s="39" t="str">
        <v>WRAP MULTI GRAND 3000</v>
      </c>
      <c r="D249" s="40">
        <v>3000</v>
      </c>
      <c r="E249" s="40">
        <v>1000</v>
      </c>
      <c r="F249" s="18">
        <v>0</v>
      </c>
      <c r="G249" s="18">
        <v>0</v>
      </c>
      <c r="H249" s="18">
        <v>0</v>
      </c>
      <c r="I249" s="27">
        <f>F249+IF(D249&gt;0,G249*E249/D249,0)+IF(D249&gt;0,H249/D249,0)</f>
      </c>
      <c r="J249" s="35" t="str">
        <v>Carton</v>
      </c>
      <c r="K249" s="40">
        <v>53163</v>
      </c>
      <c r="L249" s="20">
        <f>I249*K249</f>
      </c>
      <c r="N249" s="35" t="str">
        <v>WRAPMG3000</v>
      </c>
      <c r="O249" s="40">
        <f>F249*D249+G249*E249+H249</f>
      </c>
    </row>
    <row r="250">
      <c r="A250" s="35" t="str">
        <v>Packaging</v>
      </c>
      <c r="B250" s="35" t="str">
        <v>SIA</v>
      </c>
      <c r="C250" s="39" t="str">
        <v>WRAP MULTI GRAND</v>
      </c>
      <c r="D250" s="40">
        <v>2000</v>
      </c>
      <c r="E250" s="40">
        <v>1000</v>
      </c>
      <c r="F250" s="23">
        <v>0</v>
      </c>
      <c r="G250" s="23">
        <v>0</v>
      </c>
      <c r="H250" s="23">
        <v>0</v>
      </c>
      <c r="I250" s="28">
        <f>F250+IF(D250&gt;0,G250*E250/D250,0)+IF(D250&gt;0,H250/D250,0)</f>
      </c>
      <c r="J250" s="35" t="str">
        <v>Carton</v>
      </c>
      <c r="K250" s="40">
        <v>30468</v>
      </c>
      <c r="L250" s="25">
        <f>I250*K250</f>
      </c>
      <c r="N250" s="35" t="str">
        <v>WRAPMG2000</v>
      </c>
      <c r="O250" s="40">
        <f>F250*D250+G250*E250+H250</f>
      </c>
    </row>
    <row r="251">
      <c r="A251" s="35" t="str">
        <v>Packaging</v>
      </c>
      <c r="B251" s="35" t="str">
        <v>SIA</v>
      </c>
      <c r="C251" s="39" t="str">
        <v>Wrap Steakhouse</v>
      </c>
      <c r="D251" s="40">
        <v>2000</v>
      </c>
      <c r="E251" s="40">
        <v>1000</v>
      </c>
      <c r="F251" s="18">
        <v>0</v>
      </c>
      <c r="G251" s="18">
        <v>0</v>
      </c>
      <c r="H251" s="18">
        <v>0</v>
      </c>
      <c r="I251" s="27">
        <f>F251+IF(D251&gt;0,G251*E251/D251,0)+IF(D251&gt;0,H251/D251,0)</f>
      </c>
      <c r="J251" s="35" t="str">
        <v>Carton</v>
      </c>
      <c r="K251" s="40">
        <v>0</v>
      </c>
      <c r="L251" s="20">
        <f>I251*K251</f>
      </c>
      <c r="N251" s="35">
        <v>2758</v>
      </c>
      <c r="O251" s="40">
        <f>F251*D251+G251*E251+H251</f>
      </c>
    </row>
    <row r="252">
      <c r="A252" s="35" t="str">
        <v>Packaging</v>
      </c>
      <c r="B252" s="35" t="str">
        <v>SIA</v>
      </c>
      <c r="C252" s="39" t="str">
        <v>Wrap Tendercrisp</v>
      </c>
      <c r="D252" s="40">
        <v>2000</v>
      </c>
      <c r="E252" s="40">
        <v>1000</v>
      </c>
      <c r="F252" s="23">
        <v>0</v>
      </c>
      <c r="G252" s="23">
        <v>0</v>
      </c>
      <c r="H252" s="23">
        <v>0</v>
      </c>
      <c r="I252" s="28">
        <f>F252+IF(D252&gt;0,G252*E252/D252,0)+IF(D252&gt;0,H252/D252,0)</f>
      </c>
      <c r="J252" s="35" t="str">
        <v>Carton</v>
      </c>
      <c r="K252" s="40">
        <v>0</v>
      </c>
      <c r="L252" s="25">
        <f>I252*K252</f>
      </c>
      <c r="N252" s="35">
        <v>960484</v>
      </c>
      <c r="O252" s="40">
        <f>F252*D252+G252*E252+H252</f>
      </c>
    </row>
    <row r="253">
      <c r="A253" s="35" t="str">
        <v>Packaging</v>
      </c>
      <c r="B253" s="35" t="str">
        <v>SIA</v>
      </c>
      <c r="C253" s="39" t="str">
        <v>Wrap Whopper</v>
      </c>
      <c r="D253" s="40">
        <v>2000</v>
      </c>
      <c r="E253" s="40">
        <v>1000</v>
      </c>
      <c r="F253" s="18">
        <v>0</v>
      </c>
      <c r="G253" s="18">
        <v>0</v>
      </c>
      <c r="H253" s="18">
        <v>0</v>
      </c>
      <c r="I253" s="27">
        <f>F253+IF(D253&gt;0,G253*E253/D253,0)+IF(D253&gt;0,H253/D253,0)</f>
      </c>
      <c r="J253" s="35" t="str">
        <v>Carton</v>
      </c>
      <c r="K253" s="40">
        <v>36734</v>
      </c>
      <c r="L253" s="20">
        <f>I253*K253</f>
      </c>
      <c r="N253" s="35">
        <v>2829</v>
      </c>
      <c r="O253" s="40">
        <f>F253*D253+G253*E253+H253</f>
      </c>
    </row>
    <row r="254">
      <c r="A254" s="35" t="str">
        <v>Packaging</v>
      </c>
      <c r="B254" s="35" t="str">
        <v>SIA</v>
      </c>
      <c r="C254" s="39" t="str">
        <v>Wrap Whopper Jr</v>
      </c>
      <c r="D254" s="40">
        <v>5000</v>
      </c>
      <c r="E254" s="40">
        <v>1000</v>
      </c>
      <c r="F254" s="23">
        <v>0</v>
      </c>
      <c r="G254" s="23">
        <v>0</v>
      </c>
      <c r="H254" s="23">
        <v>0</v>
      </c>
      <c r="I254" s="28">
        <f>F254+IF(D254&gt;0,G254*E254/D254,0)+IF(D254&gt;0,H254/D254,0)</f>
      </c>
      <c r="J254" s="35" t="str">
        <v>Carton</v>
      </c>
      <c r="K254" s="40">
        <v>0</v>
      </c>
      <c r="L254" s="25">
        <f>I254*K254</f>
      </c>
      <c r="N254" s="35">
        <v>2811</v>
      </c>
      <c r="O254" s="40">
        <f>F254*D254+G254*E254+H254</f>
      </c>
    </row>
    <row r="255">
      <c r="A255" s="41" t="str">
        <v>Produits de Nettoyage</v>
      </c>
      <c r="B255" s="41" t="str">
        <v>SIA</v>
      </c>
      <c r="C255" s="45" t="str">
        <v>ACTIGEL</v>
      </c>
      <c r="D255" s="46">
        <v>6</v>
      </c>
      <c r="E255" s="46">
        <v>6</v>
      </c>
      <c r="F255" s="18">
        <v>0</v>
      </c>
      <c r="G255" s="18">
        <v>0</v>
      </c>
      <c r="H255" s="18">
        <v>0</v>
      </c>
      <c r="I255" s="27">
        <f>F255+IF(D255&gt;0,G255*E255/D255,0)+IF(D255&gt;0,H255/D255,0)</f>
      </c>
      <c r="J255" s="41" t="str">
        <v>Carton</v>
      </c>
      <c r="K255" s="46">
        <v>16213</v>
      </c>
      <c r="L255" s="20">
        <f>I255*K255</f>
      </c>
      <c r="N255" s="41">
        <v>1000147</v>
      </c>
      <c r="O255" s="46">
        <f>F255*D255+G255*E255+H255</f>
      </c>
    </row>
    <row r="256">
      <c r="A256" s="41" t="str">
        <v>Produits de Nettoyage</v>
      </c>
      <c r="B256" s="41" t="str">
        <v>SIA</v>
      </c>
      <c r="C256" s="45" t="str">
        <v>ANTIBACTERIAL HAND SOAP &amp; EPICARE</v>
      </c>
      <c r="D256" s="46">
        <v>12</v>
      </c>
      <c r="E256" s="46">
        <v>12</v>
      </c>
      <c r="F256" s="23">
        <v>0</v>
      </c>
      <c r="G256" s="23">
        <v>0</v>
      </c>
      <c r="H256" s="23">
        <v>0</v>
      </c>
      <c r="I256" s="28">
        <f>F256+IF(D256&gt;0,G256*E256/D256,0)+IF(D256&gt;0,H256/D256,0)</f>
      </c>
      <c r="J256" s="41" t="str">
        <v>Carton</v>
      </c>
      <c r="K256" s="46">
        <v>29510</v>
      </c>
      <c r="L256" s="25">
        <f>I256*K256</f>
      </c>
      <c r="N256" s="41">
        <v>1000501</v>
      </c>
      <c r="O256" s="46">
        <f>F256*D256+G256*E256+H256</f>
      </c>
    </row>
    <row r="257">
      <c r="A257" s="41" t="str">
        <v>Produits de Nettoyage</v>
      </c>
      <c r="B257" s="41" t="str">
        <v>SIA</v>
      </c>
      <c r="C257" s="45" t="str">
        <v>AROMIST REFILL</v>
      </c>
      <c r="D257" s="46">
        <v>4</v>
      </c>
      <c r="E257" s="46">
        <v>4</v>
      </c>
      <c r="F257" s="18">
        <v>0</v>
      </c>
      <c r="G257" s="18">
        <v>0</v>
      </c>
      <c r="H257" s="18">
        <v>0</v>
      </c>
      <c r="I257" s="27">
        <f>F257+IF(D257&gt;0,G257*E257/D257,0)+IF(D257&gt;0,H257/D257,0)</f>
      </c>
      <c r="J257" s="41" t="str">
        <v>Carton</v>
      </c>
      <c r="K257" s="46">
        <v>24531</v>
      </c>
      <c r="L257" s="20">
        <f>I257*K257</f>
      </c>
      <c r="N257" s="41">
        <v>1000651</v>
      </c>
      <c r="O257" s="46">
        <f>F257*D257+G257*E257+H257</f>
      </c>
    </row>
    <row r="258">
      <c r="A258" s="41" t="str">
        <v>Produits de Nettoyage</v>
      </c>
      <c r="B258" s="41" t="str">
        <v>SIA</v>
      </c>
      <c r="C258" s="45" t="str">
        <v>AROMIST STARTER KIT</v>
      </c>
      <c r="D258" s="46">
        <v>1</v>
      </c>
      <c r="E258" s="46">
        <v>0</v>
      </c>
      <c r="F258" s="23">
        <v>0</v>
      </c>
      <c r="G258" s="23">
        <v>0</v>
      </c>
      <c r="H258" s="23">
        <v>0</v>
      </c>
      <c r="I258" s="28">
        <f>F258+IF(D258&gt;0,G258*E258/D258,0)+IF(D258&gt;0,H258/D258,0)</f>
      </c>
      <c r="J258" s="41" t="str">
        <v>Carton</v>
      </c>
      <c r="K258" s="46">
        <v>20941</v>
      </c>
      <c r="L258" s="25">
        <f>I258*K258</f>
      </c>
      <c r="N258" s="41">
        <v>92214514</v>
      </c>
      <c r="O258" s="46">
        <f>F258*D258+G258*E258+H258</f>
      </c>
    </row>
    <row r="259">
      <c r="A259" s="41" t="str">
        <v>Produits de Nettoyage</v>
      </c>
      <c r="B259" s="41" t="str">
        <v>SIA</v>
      </c>
      <c r="C259" s="45" t="str">
        <v>AMH FOAM</v>
      </c>
      <c r="D259" s="46">
        <v>2</v>
      </c>
      <c r="E259" s="46">
        <v>2</v>
      </c>
      <c r="F259" s="18">
        <v>0</v>
      </c>
      <c r="G259" s="18">
        <v>0</v>
      </c>
      <c r="H259" s="18">
        <v>0</v>
      </c>
      <c r="I259" s="27">
        <f>F259+IF(D259&gt;0,G259*E259/D259,0)+IF(D259&gt;0,H259/D259,0)</f>
      </c>
      <c r="J259" s="41" t="str">
        <v>Carton</v>
      </c>
      <c r="K259" s="46">
        <v>57477</v>
      </c>
      <c r="L259" s="20">
        <f>I259*K259</f>
      </c>
      <c r="N259" s="41">
        <v>1000803</v>
      </c>
      <c r="O259" s="46">
        <f>F259*D259+G259*E259+H259</f>
      </c>
    </row>
    <row r="260">
      <c r="A260" s="41" t="str">
        <v>Produits de Nettoyage</v>
      </c>
      <c r="B260" s="41" t="str">
        <v>SIA</v>
      </c>
      <c r="C260" s="45" t="str">
        <v>BACTIGEL GEL 1 LITRE</v>
      </c>
      <c r="D260" s="46">
        <v>12</v>
      </c>
      <c r="E260" s="46">
        <v>12</v>
      </c>
      <c r="F260" s="23">
        <v>0</v>
      </c>
      <c r="G260" s="23">
        <v>0</v>
      </c>
      <c r="H260" s="23">
        <v>0</v>
      </c>
      <c r="I260" s="28">
        <f>F260+IF(D260&gt;0,G260*E260/D260,0)+IF(D260&gt;0,H260/D260,0)</f>
      </c>
      <c r="J260" s="41" t="str">
        <v>Carton</v>
      </c>
      <c r="K260" s="46">
        <v>1144</v>
      </c>
      <c r="L260" s="25">
        <f>I260*K260</f>
      </c>
      <c r="N260" s="41" t="str">
        <v>BACT1</v>
      </c>
      <c r="O260" s="46">
        <f>F260*D260+G260*E260+H260</f>
      </c>
    </row>
    <row r="261">
      <c r="A261" s="41" t="str">
        <v>Produits de Nettoyage</v>
      </c>
      <c r="B261" s="41" t="str">
        <v>SIA</v>
      </c>
      <c r="C261" s="45" t="str">
        <v>BALAIS - Bleu</v>
      </c>
      <c r="D261" s="46">
        <v>2</v>
      </c>
      <c r="E261" s="46">
        <v>2</v>
      </c>
      <c r="F261" s="18">
        <v>0</v>
      </c>
      <c r="G261" s="18">
        <v>0</v>
      </c>
      <c r="H261" s="18">
        <v>0</v>
      </c>
      <c r="I261" s="27">
        <f>F261+IF(D261&gt;0,G261*E261/D261,0)+IF(D261&gt;0,H261/D261,0)</f>
      </c>
      <c r="J261" s="41" t="str">
        <v>Carton</v>
      </c>
      <c r="K261" s="46">
        <v>22568</v>
      </c>
      <c r="L261" s="20">
        <f>I261*K261</f>
      </c>
      <c r="N261" s="41">
        <v>10025521</v>
      </c>
      <c r="O261" s="46">
        <f>F261*D261+G261*E261+H261</f>
      </c>
    </row>
    <row r="262">
      <c r="A262" s="41" t="str">
        <v>Produits de Nettoyage</v>
      </c>
      <c r="B262" s="41" t="str">
        <v>SIA</v>
      </c>
      <c r="C262" s="45" t="str">
        <v>BALAIS - Jaune</v>
      </c>
      <c r="D262" s="46">
        <v>2</v>
      </c>
      <c r="E262" s="46">
        <v>2</v>
      </c>
      <c r="F262" s="23">
        <v>0</v>
      </c>
      <c r="G262" s="23">
        <v>0</v>
      </c>
      <c r="H262" s="23">
        <v>0</v>
      </c>
      <c r="I262" s="28">
        <f>F262+IF(D262&gt;0,G262*E262/D262,0)+IF(D262&gt;0,H262/D262,0)</f>
      </c>
      <c r="J262" s="41" t="str">
        <v>Carton</v>
      </c>
      <c r="K262" s="46">
        <v>20081</v>
      </c>
      <c r="L262" s="25">
        <f>I262*K262</f>
      </c>
      <c r="N262" s="41">
        <v>10025519</v>
      </c>
      <c r="O262" s="46">
        <f>F262*D262+G262*E262+H262</f>
      </c>
    </row>
    <row r="263">
      <c r="A263" s="41" t="str">
        <v>Produits de Nettoyage</v>
      </c>
      <c r="B263" s="41" t="str">
        <v>SIA</v>
      </c>
      <c r="C263" s="45" t="str">
        <v>BALAIS - Rouge</v>
      </c>
      <c r="D263" s="46">
        <v>2</v>
      </c>
      <c r="E263" s="46">
        <v>2</v>
      </c>
      <c r="F263" s="18">
        <v>0</v>
      </c>
      <c r="G263" s="18">
        <v>0</v>
      </c>
      <c r="H263" s="18">
        <v>0</v>
      </c>
      <c r="I263" s="27">
        <f>F263+IF(D263&gt;0,G263*E263/D263,0)+IF(D263&gt;0,H263/D263,0)</f>
      </c>
      <c r="J263" s="41" t="str">
        <v>Carton</v>
      </c>
      <c r="K263" s="46">
        <v>23513</v>
      </c>
      <c r="L263" s="20">
        <f>I263*K263</f>
      </c>
      <c r="N263" s="41">
        <v>10025520</v>
      </c>
      <c r="O263" s="46">
        <f>F263*D263+G263*E263+H263</f>
      </c>
    </row>
    <row r="264">
      <c r="A264" s="41" t="str">
        <v>Produits de Nettoyage</v>
      </c>
      <c r="B264" s="41" t="str">
        <v>SIA</v>
      </c>
      <c r="C264" s="45" t="str">
        <v>BROSSE - Bleu</v>
      </c>
      <c r="D264" s="46">
        <v>2</v>
      </c>
      <c r="E264" s="46">
        <v>2</v>
      </c>
      <c r="F264" s="23">
        <v>0</v>
      </c>
      <c r="G264" s="23">
        <v>0</v>
      </c>
      <c r="H264" s="23">
        <v>0</v>
      </c>
      <c r="I264" s="28">
        <f>F264+IF(D264&gt;0,G264*E264/D264,0)+IF(D264&gt;0,H264/D264,0)</f>
      </c>
      <c r="J264" s="41" t="str">
        <v>Carton</v>
      </c>
      <c r="K264" s="46">
        <v>18454</v>
      </c>
      <c r="L264" s="25">
        <f>I264*K264</f>
      </c>
      <c r="N264" s="41">
        <v>10025498</v>
      </c>
      <c r="O264" s="46">
        <f>F264*D264+G264*E264+H264</f>
      </c>
    </row>
    <row r="265">
      <c r="A265" s="41" t="str">
        <v>Produits de Nettoyage</v>
      </c>
      <c r="B265" s="41" t="str">
        <v>SIA</v>
      </c>
      <c r="C265" s="45" t="str">
        <v>BROSSE - Jaune</v>
      </c>
      <c r="D265" s="46">
        <v>2</v>
      </c>
      <c r="E265" s="46">
        <v>2</v>
      </c>
      <c r="F265" s="18">
        <v>0</v>
      </c>
      <c r="G265" s="18">
        <v>0</v>
      </c>
      <c r="H265" s="18">
        <v>0</v>
      </c>
      <c r="I265" s="27">
        <f>F265+IF(D265&gt;0,G265*E265/D265,0)+IF(D265&gt;0,H265/D265,0)</f>
      </c>
      <c r="J265" s="41" t="str">
        <v>Carton</v>
      </c>
      <c r="K265" s="46">
        <v>27523</v>
      </c>
      <c r="L265" s="20">
        <f>I265*K265</f>
      </c>
      <c r="N265" s="41">
        <v>10034973</v>
      </c>
      <c r="O265" s="46">
        <f>F265*D265+G265*E265+H265</f>
      </c>
    </row>
    <row r="266">
      <c r="A266" s="41" t="str">
        <v>Produits de Nettoyage</v>
      </c>
      <c r="B266" s="41" t="str">
        <v>SIA</v>
      </c>
      <c r="C266" s="45" t="str">
        <v>BROSSE - Rouge</v>
      </c>
      <c r="D266" s="46">
        <v>2</v>
      </c>
      <c r="E266" s="46">
        <v>2</v>
      </c>
      <c r="F266" s="23">
        <v>0</v>
      </c>
      <c r="G266" s="23">
        <v>0</v>
      </c>
      <c r="H266" s="23">
        <v>0</v>
      </c>
      <c r="I266" s="28">
        <f>F266+IF(D266&gt;0,G266*E266/D266,0)+IF(D266&gt;0,H266/D266,0)</f>
      </c>
      <c r="J266" s="41" t="str">
        <v>Carton</v>
      </c>
      <c r="K266" s="46">
        <v>18857</v>
      </c>
      <c r="L266" s="25">
        <f>I266*K266</f>
      </c>
      <c r="N266" s="41">
        <v>10025500</v>
      </c>
      <c r="O266" s="46">
        <f>F266*D266+G266*E266+H266</f>
      </c>
    </row>
    <row r="267">
      <c r="A267" s="41" t="str">
        <v>Produits de Nettoyage</v>
      </c>
      <c r="B267" s="41" t="str">
        <v>SIA</v>
      </c>
      <c r="C267" s="45" t="str">
        <v>BROSSE BOUTEILLE KETCHUP</v>
      </c>
      <c r="D267" s="46">
        <v>10</v>
      </c>
      <c r="E267" s="46">
        <v>10</v>
      </c>
      <c r="F267" s="18">
        <v>0</v>
      </c>
      <c r="G267" s="18">
        <v>0</v>
      </c>
      <c r="H267" s="18">
        <v>0</v>
      </c>
      <c r="I267" s="27">
        <f>F267+IF(D267&gt;0,G267*E267/D267,0)+IF(D267&gt;0,H267/D267,0)</f>
      </c>
      <c r="J267" s="41" t="str">
        <v>Carton</v>
      </c>
      <c r="K267" s="46">
        <v>5807</v>
      </c>
      <c r="L267" s="20">
        <f>I267*K267</f>
      </c>
      <c r="N267" s="41">
        <v>10099670</v>
      </c>
      <c r="O267" s="46">
        <f>F267*D267+G267*E267+H267</f>
      </c>
    </row>
    <row r="268">
      <c r="A268" s="41" t="str">
        <v>Produits de Nettoyage</v>
      </c>
      <c r="B268" s="41" t="str">
        <v>SIA</v>
      </c>
      <c r="C268" s="45" t="str">
        <v>BROSSE A ONGLES</v>
      </c>
      <c r="D268" s="46">
        <v>20</v>
      </c>
      <c r="E268" s="46">
        <v>20</v>
      </c>
      <c r="F268" s="23">
        <v>0</v>
      </c>
      <c r="G268" s="23">
        <v>0</v>
      </c>
      <c r="H268" s="23">
        <v>0</v>
      </c>
      <c r="I268" s="28">
        <f>F268+IF(D268&gt;0,G268*E268/D268,0)+IF(D268&gt;0,H268/D268,0)</f>
      </c>
      <c r="J268" s="41" t="str">
        <v>Carton</v>
      </c>
      <c r="K268" s="46">
        <v>10524</v>
      </c>
      <c r="L268" s="25">
        <f>I268*K268</f>
      </c>
      <c r="N268" s="41">
        <v>992662</v>
      </c>
      <c r="O268" s="46">
        <f>F268*D268+G268*E268+H268</f>
      </c>
    </row>
    <row r="269">
      <c r="A269" s="41" t="str">
        <v>Produits de Nettoyage</v>
      </c>
      <c r="B269" s="41" t="str">
        <v>SIA</v>
      </c>
      <c r="C269" s="45" t="str">
        <v>DEGREASER</v>
      </c>
      <c r="D269" s="46">
        <v>4</v>
      </c>
      <c r="E269" s="46">
        <v>4</v>
      </c>
      <c r="F269" s="18">
        <v>0</v>
      </c>
      <c r="G269" s="18">
        <v>0</v>
      </c>
      <c r="H269" s="18">
        <v>0</v>
      </c>
      <c r="I269" s="27">
        <f>F269+IF(D269&gt;0,G269*E269/D269,0)+IF(D269&gt;0,H269/D269,0)</f>
      </c>
      <c r="J269" s="41" t="str">
        <v>Carton</v>
      </c>
      <c r="K269" s="46">
        <v>18723</v>
      </c>
      <c r="L269" s="20">
        <f>I269*K269</f>
      </c>
      <c r="N269" s="41">
        <v>1000620</v>
      </c>
      <c r="O269" s="46">
        <f>F269*D269+G269*E269+H269</f>
      </c>
    </row>
    <row r="270">
      <c r="A270" s="41" t="str">
        <v>Produits de Nettoyage</v>
      </c>
      <c r="B270" s="41" t="str">
        <v>SIA</v>
      </c>
      <c r="C270" s="45" t="str">
        <v>DELIMER</v>
      </c>
      <c r="D270" s="46">
        <v>48</v>
      </c>
      <c r="E270" s="46">
        <v>48</v>
      </c>
      <c r="F270" s="23">
        <v>0</v>
      </c>
      <c r="G270" s="23">
        <v>0</v>
      </c>
      <c r="H270" s="23">
        <v>0</v>
      </c>
      <c r="I270" s="28">
        <f>F270+IF(D270&gt;0,G270*E270/D270,0)+IF(D270&gt;0,H270/D270,0)</f>
      </c>
      <c r="J270" s="41" t="str">
        <v>Carton</v>
      </c>
      <c r="K270" s="46">
        <v>10758</v>
      </c>
      <c r="L270" s="25">
        <f>I270*K270</f>
      </c>
      <c r="N270" s="41">
        <v>1000254</v>
      </c>
      <c r="O270" s="46">
        <f>F270*D270+G270*E270+H270</f>
      </c>
    </row>
    <row r="271">
      <c r="A271" s="41" t="str">
        <v>Produits de Nettoyage</v>
      </c>
      <c r="B271" s="41" t="str">
        <v>SIA</v>
      </c>
      <c r="C271" s="45" t="str">
        <v xml:space="preserve">CHARLOTTES PROMASTER </v>
      </c>
      <c r="D271" s="46">
        <v>100</v>
      </c>
      <c r="E271" s="46">
        <v>100</v>
      </c>
      <c r="F271" s="18">
        <v>0</v>
      </c>
      <c r="G271" s="18">
        <v>0</v>
      </c>
      <c r="H271" s="18">
        <v>0</v>
      </c>
      <c r="I271" s="27">
        <f>F271+IF(D271&gt;0,G271*E271/D271,0)+IF(D271&gt;0,H271/D271,0)</f>
      </c>
      <c r="J271" s="41" t="str">
        <v>Pack de 100</v>
      </c>
      <c r="K271" s="46">
        <v>1700</v>
      </c>
      <c r="L271" s="20">
        <f>I271*K271</f>
      </c>
      <c r="N271" s="41" t="str">
        <v>Y01000030 P</v>
      </c>
      <c r="O271" s="46">
        <f>F271*D271+G271*E271+H271</f>
      </c>
    </row>
    <row r="272">
      <c r="A272" s="41" t="str">
        <v>Produits de Nettoyage</v>
      </c>
      <c r="B272" s="41" t="str">
        <v>SIA</v>
      </c>
      <c r="C272" s="45" t="str">
        <v>CHLORINE TEST STRIPS</v>
      </c>
      <c r="D272" s="46">
        <v>2</v>
      </c>
      <c r="E272" s="46">
        <v>2</v>
      </c>
      <c r="F272" s="23">
        <v>0</v>
      </c>
      <c r="G272" s="23">
        <v>0</v>
      </c>
      <c r="H272" s="23">
        <v>0</v>
      </c>
      <c r="I272" s="28">
        <f>F272+IF(D272&gt;0,G272*E272/D272,0)+IF(D272&gt;0,H272/D272,0)</f>
      </c>
      <c r="J272" s="41" t="str">
        <v>Carton</v>
      </c>
      <c r="K272" s="46">
        <v>6969</v>
      </c>
      <c r="L272" s="25">
        <f>I272*K272</f>
      </c>
      <c r="N272" s="41">
        <v>10021341</v>
      </c>
      <c r="O272" s="46">
        <f>F272*D272+G272*E272+H272</f>
      </c>
    </row>
    <row r="273">
      <c r="A273" s="41" t="str">
        <v>Produits de Nettoyage</v>
      </c>
      <c r="B273" s="41" t="str">
        <v>SIA</v>
      </c>
      <c r="C273" s="45" t="str">
        <v>CHLORINE TEST STRIPS NEW</v>
      </c>
      <c r="D273" s="46">
        <v>200</v>
      </c>
      <c r="E273" s="46">
        <v>200</v>
      </c>
      <c r="F273" s="18">
        <v>0</v>
      </c>
      <c r="G273" s="18">
        <v>0</v>
      </c>
      <c r="H273" s="18">
        <v>0</v>
      </c>
      <c r="I273" s="27">
        <f>F273+IF(D273&gt;0,G273*E273/D273,0)+IF(D273&gt;0,H273/D273,0)</f>
      </c>
      <c r="J273" s="41" t="str">
        <v>Carton</v>
      </c>
      <c r="K273" s="46">
        <v>3558</v>
      </c>
      <c r="L273" s="20">
        <f>I273*K273</f>
      </c>
      <c r="N273" s="41" t="str">
        <v>10021341NEW</v>
      </c>
      <c r="O273" s="46">
        <f>F273*D273+G273*E273+H273</f>
      </c>
    </row>
    <row r="274">
      <c r="A274" s="41" t="str">
        <v>Produits de Nettoyage</v>
      </c>
      <c r="B274" s="41" t="str">
        <v>SIA</v>
      </c>
      <c r="C274" s="45" t="str">
        <v>FREEZER/COOLER CLEANER</v>
      </c>
      <c r="D274" s="46">
        <v>2</v>
      </c>
      <c r="E274" s="46">
        <v>2</v>
      </c>
      <c r="F274" s="23">
        <v>0</v>
      </c>
      <c r="G274" s="23">
        <v>0</v>
      </c>
      <c r="H274" s="23">
        <v>0</v>
      </c>
      <c r="I274" s="28">
        <f>F274+IF(D274&gt;0,G274*E274/D274,0)+IF(D274&gt;0,H274/D274,0)</f>
      </c>
      <c r="J274" s="41" t="str">
        <v>Carton</v>
      </c>
      <c r="K274" s="46">
        <v>33518</v>
      </c>
      <c r="L274" s="25">
        <f>I274*K274</f>
      </c>
      <c r="N274" s="41">
        <v>1000428</v>
      </c>
      <c r="O274" s="46">
        <f>F274*D274+G274*E274+H274</f>
      </c>
    </row>
    <row r="275">
      <c r="A275" s="41" t="str">
        <v>Produits de Nettoyage</v>
      </c>
      <c r="B275" s="41" t="str">
        <v>SIA</v>
      </c>
      <c r="C275" s="45" t="str">
        <v>FRYER CLEANSER</v>
      </c>
      <c r="D275" s="46">
        <v>6</v>
      </c>
      <c r="E275" s="46">
        <v>6</v>
      </c>
      <c r="F275" s="18">
        <v>0</v>
      </c>
      <c r="G275" s="18">
        <v>0</v>
      </c>
      <c r="H275" s="18">
        <v>0</v>
      </c>
      <c r="I275" s="27">
        <f>F275+IF(D275&gt;0,G275*E275/D275,0)+IF(D275&gt;0,H275/D275,0)</f>
      </c>
      <c r="J275" s="41" t="str">
        <v>Carton</v>
      </c>
      <c r="K275" s="46">
        <v>11633</v>
      </c>
      <c r="L275" s="20">
        <f>I275*K275</f>
      </c>
      <c r="N275" s="41">
        <v>1000105</v>
      </c>
      <c r="O275" s="46">
        <f>F275*D275+G275*E275+H275</f>
      </c>
    </row>
    <row r="276">
      <c r="A276" s="41" t="str">
        <v>Produits de Nettoyage</v>
      </c>
      <c r="B276" s="41" t="str">
        <v>SIA</v>
      </c>
      <c r="C276" s="45" t="str">
        <v>GANTS NITRILE BLEU NON POUDRE - boite 100</v>
      </c>
      <c r="D276" s="46">
        <v>1</v>
      </c>
      <c r="E276" s="46">
        <v>100</v>
      </c>
      <c r="F276" s="23">
        <v>0</v>
      </c>
      <c r="G276" s="23">
        <v>0</v>
      </c>
      <c r="H276" s="23">
        <v>0</v>
      </c>
      <c r="I276" s="28">
        <f>F276+IF(D276&gt;0,G276*E276/D276,0)+IF(D276&gt;0,H276/D276,0)</f>
      </c>
      <c r="J276" s="41" t="str">
        <v>Boîte</v>
      </c>
      <c r="K276" s="46">
        <v>3178</v>
      </c>
      <c r="L276" s="25">
        <f>I276*K276</f>
      </c>
      <c r="N276" s="41" t="str">
        <v>GNBNP-100</v>
      </c>
      <c r="O276" s="46">
        <f>F276*D276+G276*E276+H276</f>
      </c>
    </row>
    <row r="277">
      <c r="A277" s="41" t="str">
        <v>Produits de Nettoyage</v>
      </c>
      <c r="B277" s="41" t="str">
        <v>SIA</v>
      </c>
      <c r="C277" s="45" t="str">
        <v>GANTS VINYL BLEU NON POUDRE - boite 100</v>
      </c>
      <c r="D277" s="46">
        <v>10</v>
      </c>
      <c r="E277" s="46">
        <v>100</v>
      </c>
      <c r="F277" s="18">
        <v>0</v>
      </c>
      <c r="G277" s="18">
        <v>0</v>
      </c>
      <c r="H277" s="18">
        <v>0</v>
      </c>
      <c r="I277" s="27">
        <f>F277+IF(D277&gt;0,G277*E277/D277,0)+IF(D277&gt;0,H277/D277,0)</f>
      </c>
      <c r="J277" s="41" t="str">
        <v>Boîte</v>
      </c>
      <c r="K277" s="46">
        <v>3902</v>
      </c>
      <c r="L277" s="20">
        <f>I277*K277</f>
      </c>
      <c r="N277" s="41">
        <v>1501040004</v>
      </c>
      <c r="O277" s="46">
        <f>F277*D277+G277*E277+H277</f>
      </c>
    </row>
    <row r="278">
      <c r="A278" s="41" t="str">
        <v>Produits de Nettoyage</v>
      </c>
      <c r="B278" s="41" t="str">
        <v>SIA</v>
      </c>
      <c r="C278" s="45" t="str">
        <v>GANTS SACHET PACK DE 100</v>
      </c>
      <c r="D278" s="46">
        <v>100</v>
      </c>
      <c r="E278" s="46">
        <v>100</v>
      </c>
      <c r="F278" s="23">
        <v>0</v>
      </c>
      <c r="G278" s="23">
        <v>0</v>
      </c>
      <c r="H278" s="23">
        <v>0</v>
      </c>
      <c r="I278" s="28">
        <f>F278+IF(D278&gt;0,G278*E278/D278,0)+IF(D278&gt;0,H278/D278,0)</f>
      </c>
      <c r="J278" s="41" t="str">
        <v>Inner de 100</v>
      </c>
      <c r="K278" s="46">
        <v>552</v>
      </c>
      <c r="L278" s="25">
        <f>I278*K278</f>
      </c>
      <c r="N278" s="41">
        <v>1501040002</v>
      </c>
      <c r="O278" s="46">
        <f>F278*D278+G278*E278+H278</f>
      </c>
    </row>
    <row r="279">
      <c r="A279" s="41" t="str">
        <v>Produits de Nettoyage</v>
      </c>
      <c r="B279" s="41" t="str">
        <v>SIA</v>
      </c>
      <c r="C279" s="45" t="str">
        <v>GANTS SACHET PACK DE 500</v>
      </c>
      <c r="D279" s="46">
        <v>20</v>
      </c>
      <c r="E279" s="46">
        <v>500</v>
      </c>
      <c r="F279" s="18">
        <v>0</v>
      </c>
      <c r="G279" s="18">
        <v>0</v>
      </c>
      <c r="H279" s="18">
        <v>0</v>
      </c>
      <c r="I279" s="27">
        <f>F279+IF(D279&gt;0,G279*E279/D279,0)+IF(D279&gt;0,H279/D279,0)</f>
      </c>
      <c r="J279" s="41" t="str">
        <v>Boite de 500</v>
      </c>
      <c r="K279" s="46">
        <v>5297</v>
      </c>
      <c r="L279" s="20">
        <f>I279*K279</f>
      </c>
      <c r="N279" s="41">
        <v>1501040005</v>
      </c>
      <c r="O279" s="46">
        <f>F279*D279+G279*E279+H279</f>
      </c>
    </row>
    <row r="280">
      <c r="A280" s="41" t="str">
        <v>Produits de Nettoyage</v>
      </c>
      <c r="B280" s="41" t="str">
        <v>SIA</v>
      </c>
      <c r="C280" s="45" t="str">
        <v>GLASS &amp; MULTISURFACE CLEANER</v>
      </c>
      <c r="D280" s="46">
        <v>4</v>
      </c>
      <c r="E280" s="46">
        <v>4</v>
      </c>
      <c r="F280" s="23">
        <v>0</v>
      </c>
      <c r="G280" s="23">
        <v>0</v>
      </c>
      <c r="H280" s="23">
        <v>0</v>
      </c>
      <c r="I280" s="28">
        <f>F280+IF(D280&gt;0,G280*E280/D280,0)+IF(D280&gt;0,H280/D280,0)</f>
      </c>
      <c r="J280" s="41" t="str">
        <v>Carton</v>
      </c>
      <c r="K280" s="46">
        <v>17505</v>
      </c>
      <c r="L280" s="25">
        <f>I280*K280</f>
      </c>
      <c r="N280" s="41">
        <v>1000583</v>
      </c>
      <c r="O280" s="46">
        <f>F280*D280+G280*E280+H280</f>
      </c>
    </row>
    <row r="281">
      <c r="A281" s="41" t="str">
        <v>Produits de Nettoyage</v>
      </c>
      <c r="B281" s="41" t="str">
        <v>SIA</v>
      </c>
      <c r="C281" s="45" t="str">
        <v>GRAFFITI REMOVER (PEP-EX)</v>
      </c>
      <c r="D281" s="46">
        <v>6</v>
      </c>
      <c r="E281" s="46">
        <v>6</v>
      </c>
      <c r="F281" s="18">
        <v>0</v>
      </c>
      <c r="G281" s="18">
        <v>0</v>
      </c>
      <c r="H281" s="18">
        <v>0</v>
      </c>
      <c r="I281" s="27">
        <f>F281+IF(D281&gt;0,G281*E281/D281,0)+IF(D281&gt;0,H281/D281,0)</f>
      </c>
      <c r="J281" s="41" t="str">
        <v>Carton</v>
      </c>
      <c r="K281" s="46">
        <v>27631</v>
      </c>
      <c r="L281" s="20">
        <f>I281*K281</f>
      </c>
      <c r="N281" s="41">
        <v>1000495</v>
      </c>
      <c r="O281" s="46">
        <f>F281*D281+G281*E281+H281</f>
      </c>
    </row>
    <row r="282">
      <c r="A282" s="41" t="str">
        <v>Produits de Nettoyage</v>
      </c>
      <c r="B282" s="41" t="str">
        <v>SIA</v>
      </c>
      <c r="C282" s="45" t="str">
        <v>HEAT ACTIVATED GRILL &amp; TOASTER CLEANER</v>
      </c>
      <c r="D282" s="46">
        <v>4</v>
      </c>
      <c r="E282" s="46">
        <v>4</v>
      </c>
      <c r="F282" s="23">
        <v>0</v>
      </c>
      <c r="G282" s="23">
        <v>0</v>
      </c>
      <c r="H282" s="23">
        <v>0</v>
      </c>
      <c r="I282" s="28">
        <f>F282+IF(D282&gt;0,G282*E282/D282,0)+IF(D282&gt;0,H282/D282,0)</f>
      </c>
      <c r="J282" s="41" t="str">
        <v>Carton</v>
      </c>
      <c r="K282" s="46">
        <v>19046</v>
      </c>
      <c r="L282" s="25">
        <f>I282*K282</f>
      </c>
      <c r="N282" s="41">
        <v>1000672</v>
      </c>
      <c r="O282" s="46">
        <f>F282*D282+G282*E282+H282</f>
      </c>
    </row>
    <row r="283">
      <c r="A283" s="41" t="str">
        <v>Produits de Nettoyage</v>
      </c>
      <c r="B283" s="41" t="str">
        <v>SIA</v>
      </c>
      <c r="C283" s="45" t="str">
        <v>HI TEMP BROILER - NO SCRATCH PAD</v>
      </c>
      <c r="D283" s="46">
        <v>18</v>
      </c>
      <c r="E283" s="46">
        <v>18</v>
      </c>
      <c r="F283" s="18">
        <v>0</v>
      </c>
      <c r="G283" s="18">
        <v>0</v>
      </c>
      <c r="H283" s="18">
        <v>0</v>
      </c>
      <c r="I283" s="27">
        <f>F283+IF(D283&gt;0,G283*E283/D283,0)+IF(D283&gt;0,H283/D283,0)</f>
      </c>
      <c r="J283" s="41" t="str">
        <v>Carton</v>
      </c>
      <c r="K283" s="46">
        <v>11320</v>
      </c>
      <c r="L283" s="20">
        <f>I283*K283</f>
      </c>
      <c r="N283" s="41">
        <v>10010286</v>
      </c>
      <c r="O283" s="46">
        <f>F283*D283+G283*E283+H283</f>
      </c>
    </row>
    <row r="284">
      <c r="A284" s="41" t="str">
        <v>Produits de Nettoyage</v>
      </c>
      <c r="B284" s="41" t="str">
        <v>SIA</v>
      </c>
      <c r="C284" s="45" t="str">
        <v>HI TEMP FRYER - PAD</v>
      </c>
      <c r="D284" s="46">
        <v>10</v>
      </c>
      <c r="E284" s="46">
        <v>10</v>
      </c>
      <c r="F284" s="23">
        <v>0</v>
      </c>
      <c r="G284" s="23">
        <v>0</v>
      </c>
      <c r="H284" s="23">
        <v>0</v>
      </c>
      <c r="I284" s="28">
        <f>F284+IF(D284&gt;0,G284*E284/D284,0)+IF(D284&gt;0,H284/D284,0)</f>
      </c>
      <c r="J284" s="41" t="str">
        <v>Carton</v>
      </c>
      <c r="K284" s="46">
        <v>15464</v>
      </c>
      <c r="L284" s="25">
        <f>I284*K284</f>
      </c>
      <c r="N284" s="41">
        <v>10017829</v>
      </c>
      <c r="O284" s="46">
        <f>F284*D284+G284*E284+H284</f>
      </c>
    </row>
    <row r="285">
      <c r="A285" s="41" t="str">
        <v>Produits de Nettoyage</v>
      </c>
      <c r="B285" s="41" t="str">
        <v>SIA</v>
      </c>
      <c r="C285" s="45" t="str">
        <v>SUPER CONTACT CLEANER</v>
      </c>
      <c r="D285" s="46">
        <v>4</v>
      </c>
      <c r="E285" s="46">
        <v>4</v>
      </c>
      <c r="F285" s="18">
        <v>0</v>
      </c>
      <c r="G285" s="18">
        <v>0</v>
      </c>
      <c r="H285" s="18">
        <v>0</v>
      </c>
      <c r="I285" s="27">
        <f>F285+IF(D285&gt;0,G285*E285/D285,0)+IF(D285&gt;0,H285/D285,0)</f>
      </c>
      <c r="J285" s="41" t="str">
        <v>Carton</v>
      </c>
      <c r="K285" s="46">
        <v>17252</v>
      </c>
      <c r="L285" s="20">
        <f>I285*K285</f>
      </c>
      <c r="N285" s="41">
        <v>1000827</v>
      </c>
      <c r="O285" s="46">
        <f>F285*D285+G285*E285+H285</f>
      </c>
    </row>
    <row r="286">
      <c r="A286" s="41" t="str">
        <v>Produits de Nettoyage</v>
      </c>
      <c r="B286" s="41" t="str">
        <v>SIA</v>
      </c>
      <c r="C286" s="45" t="str">
        <v>KOTE SOIL SHIELD</v>
      </c>
      <c r="D286" s="46">
        <v>6</v>
      </c>
      <c r="E286" s="46">
        <v>6</v>
      </c>
      <c r="F286" s="23">
        <v>0</v>
      </c>
      <c r="G286" s="23">
        <v>0</v>
      </c>
      <c r="H286" s="23">
        <v>0</v>
      </c>
      <c r="I286" s="28">
        <f>F286+IF(D286&gt;0,G286*E286/D286,0)+IF(D286&gt;0,H286/D286,0)</f>
      </c>
      <c r="J286" s="41" t="str">
        <v>Carton</v>
      </c>
      <c r="K286" s="46">
        <v>17605</v>
      </c>
      <c r="L286" s="25">
        <f>I286*K286</f>
      </c>
      <c r="N286" s="41">
        <v>1000061</v>
      </c>
      <c r="O286" s="46">
        <f>F286*D286+G286*E286+H286</f>
      </c>
    </row>
    <row r="287">
      <c r="A287" s="41" t="str">
        <v>Produits de Nettoyage</v>
      </c>
      <c r="B287" s="41" t="str">
        <v>SIA</v>
      </c>
      <c r="C287" s="45" t="str">
        <v>KAY POWER PAD</v>
      </c>
      <c r="D287" s="46">
        <v>12</v>
      </c>
      <c r="E287" s="46">
        <v>12</v>
      </c>
      <c r="F287" s="18">
        <v>0</v>
      </c>
      <c r="G287" s="18">
        <v>0</v>
      </c>
      <c r="H287" s="18">
        <v>0</v>
      </c>
      <c r="I287" s="27">
        <f>F287+IF(D287&gt;0,G287*E287/D287,0)+IF(D287&gt;0,H287/D287,0)</f>
      </c>
      <c r="J287" s="41" t="str">
        <v>Carton</v>
      </c>
      <c r="K287" s="46">
        <v>18425</v>
      </c>
      <c r="L287" s="20">
        <f>I287*K287</f>
      </c>
      <c r="N287" s="41">
        <v>92212986</v>
      </c>
      <c r="O287" s="46">
        <f>F287*D287+G287*E287+H287</f>
      </c>
    </row>
    <row r="288">
      <c r="A288" s="41" t="str">
        <v>Produits de Nettoyage</v>
      </c>
      <c r="B288" s="41" t="str">
        <v>SIA</v>
      </c>
      <c r="C288" s="45" t="str">
        <v>KAY 5</v>
      </c>
      <c r="D288" s="46">
        <v>200</v>
      </c>
      <c r="E288" s="46">
        <v>200</v>
      </c>
      <c r="F288" s="23">
        <v>0</v>
      </c>
      <c r="G288" s="23">
        <v>0</v>
      </c>
      <c r="H288" s="23">
        <v>0</v>
      </c>
      <c r="I288" s="28">
        <f>F288+IF(D288&gt;0,G288*E288/D288,0)+IF(D288&gt;0,H288/D288,0)</f>
      </c>
      <c r="J288" s="41" t="str">
        <v>Carton</v>
      </c>
      <c r="K288" s="46">
        <v>21512</v>
      </c>
      <c r="L288" s="25">
        <f>I288*K288</f>
      </c>
      <c r="N288" s="41">
        <v>1000235</v>
      </c>
      <c r="O288" s="46">
        <f>F288*D288+G288*E288+H288</f>
      </c>
    </row>
    <row r="289">
      <c r="A289" s="41" t="str">
        <v>Produits de Nettoyage</v>
      </c>
      <c r="B289" s="41" t="str">
        <v>SIA</v>
      </c>
      <c r="C289" s="45" t="str">
        <v>KAY-5 SANITIZER</v>
      </c>
      <c r="D289" s="46">
        <v>4</v>
      </c>
      <c r="E289" s="46">
        <v>60</v>
      </c>
      <c r="F289" s="18">
        <v>0</v>
      </c>
      <c r="G289" s="18">
        <v>0</v>
      </c>
      <c r="H289" s="18">
        <v>0</v>
      </c>
      <c r="I289" s="27">
        <f>F289+IF(D289&gt;0,G289*E289/D289,0)+IF(D289&gt;0,H289/D289,0)</f>
      </c>
      <c r="J289" s="41" t="str">
        <v>Carton</v>
      </c>
      <c r="K289" s="46">
        <v>22995</v>
      </c>
      <c r="L289" s="20">
        <f>I289*K289</f>
      </c>
      <c r="N289" s="41">
        <v>1000723</v>
      </c>
      <c r="O289" s="46">
        <f>F289*D289+G289*E289+H289</f>
      </c>
    </row>
    <row r="290">
      <c r="A290" s="41" t="str">
        <v>Produits de Nettoyage</v>
      </c>
      <c r="B290" s="41" t="str">
        <v>SIA</v>
      </c>
      <c r="C290" s="45" t="str">
        <v>LAVETTE - Bleu</v>
      </c>
      <c r="D290" s="46">
        <v>100</v>
      </c>
      <c r="E290" s="46">
        <v>10</v>
      </c>
      <c r="F290" s="23">
        <v>0</v>
      </c>
      <c r="G290" s="23">
        <v>0</v>
      </c>
      <c r="H290" s="23">
        <v>0</v>
      </c>
      <c r="I290" s="28">
        <f>F290+IF(D290&gt;0,G290*E290/D290,0)+IF(D290&gt;0,H290/D290,0)</f>
      </c>
      <c r="J290" s="41" t="str">
        <v>Carton</v>
      </c>
      <c r="K290" s="46">
        <v>10708</v>
      </c>
      <c r="L290" s="25">
        <f>I290*K290</f>
      </c>
      <c r="N290" s="41">
        <v>940372</v>
      </c>
      <c r="O290" s="46">
        <f>F290*D290+G290*E290+H290</f>
      </c>
    </row>
    <row r="291">
      <c r="A291" s="41" t="str">
        <v>Produits de Nettoyage</v>
      </c>
      <c r="B291" s="41" t="str">
        <v>SIA</v>
      </c>
      <c r="C291" s="45" t="str">
        <v>LAVETTE - Jaune</v>
      </c>
      <c r="D291" s="46">
        <v>100</v>
      </c>
      <c r="E291" s="46">
        <v>10</v>
      </c>
      <c r="F291" s="18">
        <v>0</v>
      </c>
      <c r="G291" s="18">
        <v>0</v>
      </c>
      <c r="H291" s="18">
        <v>0</v>
      </c>
      <c r="I291" s="27">
        <f>F291+IF(D291&gt;0,G291*E291/D291,0)+IF(D291&gt;0,H291/D291,0)</f>
      </c>
      <c r="J291" s="41" t="str">
        <v>Carton</v>
      </c>
      <c r="K291" s="46">
        <v>11600</v>
      </c>
      <c r="L291" s="20">
        <f>I291*K291</f>
      </c>
      <c r="N291" s="41">
        <v>940374</v>
      </c>
      <c r="O291" s="46">
        <f>F291*D291+G291*E291+H291</f>
      </c>
    </row>
    <row r="292">
      <c r="A292" s="41" t="str">
        <v>Produits de Nettoyage</v>
      </c>
      <c r="B292" s="41" t="str">
        <v>SIA</v>
      </c>
      <c r="C292" s="45" t="str">
        <v>LAVETTE - Rouge</v>
      </c>
      <c r="D292" s="46">
        <v>100</v>
      </c>
      <c r="E292" s="46">
        <v>10</v>
      </c>
      <c r="F292" s="23">
        <v>0</v>
      </c>
      <c r="G292" s="23">
        <v>0</v>
      </c>
      <c r="H292" s="23">
        <v>0</v>
      </c>
      <c r="I292" s="28">
        <f>F292+IF(D292&gt;0,G292*E292/D292,0)+IF(D292&gt;0,H292/D292,0)</f>
      </c>
      <c r="J292" s="41" t="str">
        <v>Carton</v>
      </c>
      <c r="K292" s="46">
        <v>10886</v>
      </c>
      <c r="L292" s="25">
        <f>I292*K292</f>
      </c>
      <c r="N292" s="41">
        <v>940371</v>
      </c>
      <c r="O292" s="46">
        <f>F292*D292+G292*E292+H292</f>
      </c>
    </row>
    <row r="293">
      <c r="A293" s="41" t="str">
        <v>Produits de Nettoyage</v>
      </c>
      <c r="B293" s="41" t="str">
        <v>SIA</v>
      </c>
      <c r="C293" s="45" t="str">
        <v>LAVETTE - Vert</v>
      </c>
      <c r="D293" s="46">
        <v>100</v>
      </c>
      <c r="E293" s="46">
        <v>10</v>
      </c>
      <c r="F293" s="18">
        <v>0</v>
      </c>
      <c r="G293" s="18">
        <v>0</v>
      </c>
      <c r="H293" s="18">
        <v>0</v>
      </c>
      <c r="I293" s="27">
        <f>F293+IF(D293&gt;0,G293*E293/D293,0)+IF(D293&gt;0,H293/D293,0)</f>
      </c>
      <c r="J293" s="41" t="str">
        <v>Carton</v>
      </c>
      <c r="K293" s="46">
        <v>11397</v>
      </c>
      <c r="L293" s="20">
        <f>I293*K293</f>
      </c>
      <c r="N293" s="41">
        <v>940373</v>
      </c>
      <c r="O293" s="46">
        <f>F293*D293+G293*E293+H293</f>
      </c>
    </row>
    <row r="294">
      <c r="A294" s="41" t="str">
        <v>Produits de Nettoyage</v>
      </c>
      <c r="B294" s="41" t="str">
        <v>SIA</v>
      </c>
      <c r="C294" s="45" t="str">
        <v>MULTIPURPOSE CONCENTRATE</v>
      </c>
      <c r="D294" s="46">
        <v>1</v>
      </c>
      <c r="E294" s="46">
        <v>0</v>
      </c>
      <c r="F294" s="23">
        <v>0</v>
      </c>
      <c r="G294" s="23">
        <v>0</v>
      </c>
      <c r="H294" s="23">
        <v>0</v>
      </c>
      <c r="I294" s="28">
        <f>F294+IF(D294&gt;0,G294*E294/D294,0)+IF(D294&gt;0,H294/D294,0)</f>
      </c>
      <c r="J294" s="41" t="str">
        <v>Bidon de 10 L</v>
      </c>
      <c r="K294" s="46">
        <v>14323</v>
      </c>
      <c r="L294" s="25">
        <f>I294*K294</f>
      </c>
      <c r="N294" s="41">
        <v>1000231</v>
      </c>
      <c r="O294" s="46">
        <f>F294*D294+G294*E294+H294</f>
      </c>
    </row>
    <row r="295">
      <c r="A295" s="41" t="str">
        <v>Produits de Nettoyage</v>
      </c>
      <c r="B295" s="41" t="str">
        <v>SIA</v>
      </c>
      <c r="C295" s="45" t="str">
        <v>ORION SOFT CARE PLUS PURE</v>
      </c>
      <c r="D295" s="46">
        <v>2</v>
      </c>
      <c r="E295" s="46">
        <v>2</v>
      </c>
      <c r="F295" s="18">
        <v>0</v>
      </c>
      <c r="G295" s="18">
        <v>0</v>
      </c>
      <c r="H295" s="18">
        <v>0</v>
      </c>
      <c r="I295" s="27">
        <f>F295+IF(D295&gt;0,G295*E295/D295,0)+IF(D295&gt;0,H295/D295,0)</f>
      </c>
      <c r="J295" s="41" t="str">
        <v>Carton</v>
      </c>
      <c r="K295" s="46">
        <v>38339</v>
      </c>
      <c r="L295" s="20">
        <f>I295*K295</f>
      </c>
      <c r="N295" s="41">
        <v>70023852</v>
      </c>
      <c r="O295" s="46">
        <f>F295*D295+G295*E295+H295</f>
      </c>
    </row>
    <row r="296">
      <c r="A296" s="41" t="str">
        <v>Produits de Nettoyage</v>
      </c>
      <c r="B296" s="41" t="str">
        <v>SIA</v>
      </c>
      <c r="C296" s="45" t="str">
        <v>OVEN CLEANER</v>
      </c>
      <c r="D296" s="46">
        <v>6</v>
      </c>
      <c r="E296" s="46">
        <v>6</v>
      </c>
      <c r="F296" s="23">
        <v>0</v>
      </c>
      <c r="G296" s="23">
        <v>0</v>
      </c>
      <c r="H296" s="23">
        <v>0</v>
      </c>
      <c r="I296" s="28">
        <f>F296+IF(D296&gt;0,G296*E296/D296,0)+IF(D296&gt;0,H296/D296,0)</f>
      </c>
      <c r="J296" s="41" t="str">
        <v>Carton</v>
      </c>
      <c r="K296" s="46">
        <v>25141</v>
      </c>
      <c r="L296" s="25">
        <f>I296*K296</f>
      </c>
      <c r="N296" s="41">
        <v>1000646</v>
      </c>
      <c r="O296" s="46">
        <f>F296*D296+G296*E296+H296</f>
      </c>
    </row>
    <row r="297">
      <c r="A297" s="41" t="str">
        <v>Produits de Nettoyage</v>
      </c>
      <c r="B297" s="41" t="str">
        <v>SIA</v>
      </c>
      <c r="C297" s="45" t="str">
        <v>PAPIER TOILETTE JUMBO (18 ROULEAUX)</v>
      </c>
      <c r="D297" s="46">
        <v>18</v>
      </c>
      <c r="E297" s="46">
        <v>18</v>
      </c>
      <c r="F297" s="18">
        <v>0</v>
      </c>
      <c r="G297" s="18">
        <v>0</v>
      </c>
      <c r="H297" s="18">
        <v>0</v>
      </c>
      <c r="I297" s="27">
        <f>F297+IF(D297&gt;0,G297*E297/D297,0)+IF(D297&gt;0,H297/D297,0)</f>
      </c>
      <c r="J297" s="41" t="str">
        <v>Pack de 18</v>
      </c>
      <c r="K297" s="46">
        <v>18305</v>
      </c>
      <c r="L297" s="20">
        <f>I297*K297</f>
      </c>
      <c r="N297" s="41" t="str">
        <v>PAP00075</v>
      </c>
      <c r="O297" s="46">
        <f>F297*D297+G297*E297+H297</f>
      </c>
    </row>
    <row r="298">
      <c r="A298" s="41" t="str">
        <v>Produits de Nettoyage</v>
      </c>
      <c r="B298" s="41" t="str">
        <v>SIA</v>
      </c>
      <c r="C298" s="45" t="str">
        <v>QUARRY TILE FLOOR CLEANER</v>
      </c>
      <c r="D298" s="46">
        <v>120</v>
      </c>
      <c r="E298" s="46">
        <v>120</v>
      </c>
      <c r="F298" s="23">
        <v>0</v>
      </c>
      <c r="G298" s="23">
        <v>0</v>
      </c>
      <c r="H298" s="23">
        <v>0</v>
      </c>
      <c r="I298" s="28">
        <f>F298+IF(D298&gt;0,G298*E298/D298,0)+IF(D298&gt;0,H298/D298,0)</f>
      </c>
      <c r="J298" s="41" t="str">
        <v>Carton</v>
      </c>
      <c r="K298" s="46">
        <v>19904</v>
      </c>
      <c r="L298" s="25">
        <f>I298*K298</f>
      </c>
      <c r="N298" s="41">
        <v>1000236</v>
      </c>
      <c r="O298" s="46">
        <f>F298*D298+G298*E298+H298</f>
      </c>
    </row>
    <row r="299">
      <c r="A299" s="41" t="str">
        <v>Produits de Nettoyage</v>
      </c>
      <c r="B299" s="41" t="str">
        <v>SIA</v>
      </c>
      <c r="C299" s="45" t="str">
        <v>RACLETTE - Rouge</v>
      </c>
      <c r="D299" s="46">
        <v>2</v>
      </c>
      <c r="E299" s="46">
        <v>2</v>
      </c>
      <c r="F299" s="18">
        <v>0</v>
      </c>
      <c r="G299" s="18">
        <v>0</v>
      </c>
      <c r="H299" s="18">
        <v>0</v>
      </c>
      <c r="I299" s="27">
        <f>F299+IF(D299&gt;0,G299*E299/D299,0)+IF(D299&gt;0,H299/D299,0)</f>
      </c>
      <c r="J299" s="41" t="str">
        <v>Carton</v>
      </c>
      <c r="K299" s="46">
        <v>27894</v>
      </c>
      <c r="L299" s="20">
        <f>I299*K299</f>
      </c>
      <c r="N299" s="41">
        <v>10025531</v>
      </c>
      <c r="O299" s="46">
        <f>F299*D299+G299*E299+H299</f>
      </c>
    </row>
    <row r="300">
      <c r="A300" s="41" t="str">
        <v>Produits de Nettoyage</v>
      </c>
      <c r="B300" s="41" t="str">
        <v>SIA</v>
      </c>
      <c r="C300" s="45" t="str">
        <v>RACLETTE - Bleu</v>
      </c>
      <c r="D300" s="46">
        <v>2</v>
      </c>
      <c r="E300" s="46">
        <v>2</v>
      </c>
      <c r="F300" s="23">
        <v>0</v>
      </c>
      <c r="G300" s="23">
        <v>0</v>
      </c>
      <c r="H300" s="23">
        <v>0</v>
      </c>
      <c r="I300" s="28">
        <f>F300+IF(D300&gt;0,G300*E300/D300,0)+IF(D300&gt;0,H300/D300,0)</f>
      </c>
      <c r="J300" s="41" t="str">
        <v>Carton</v>
      </c>
      <c r="K300" s="46">
        <v>27894</v>
      </c>
      <c r="L300" s="25">
        <f>I300*K300</f>
      </c>
      <c r="N300" s="41">
        <v>10025532</v>
      </c>
      <c r="O300" s="46">
        <f>F300*D300+G300*E300+H300</f>
      </c>
    </row>
    <row r="301">
      <c r="A301" s="41" t="str">
        <v>Produits de Nettoyage</v>
      </c>
      <c r="B301" s="41" t="str">
        <v>SIA</v>
      </c>
      <c r="C301" s="45" t="str">
        <v>RESTROOM CLEANER</v>
      </c>
      <c r="D301" s="46">
        <v>6</v>
      </c>
      <c r="E301" s="46">
        <v>6</v>
      </c>
      <c r="F301" s="18">
        <v>0</v>
      </c>
      <c r="G301" s="18">
        <v>0</v>
      </c>
      <c r="H301" s="18">
        <v>0</v>
      </c>
      <c r="I301" s="27">
        <f>F301+IF(D301&gt;0,G301*E301/D301,0)+IF(D301&gt;0,H301/D301,0)</f>
      </c>
      <c r="J301" s="41" t="str">
        <v>Carton</v>
      </c>
      <c r="K301" s="46">
        <v>23074</v>
      </c>
      <c r="L301" s="20">
        <f>I301*K301</f>
      </c>
      <c r="N301" s="41">
        <v>1000638</v>
      </c>
      <c r="O301" s="46">
        <f>F301*D301+G301*E301+H301</f>
      </c>
    </row>
    <row r="302">
      <c r="A302" s="41" t="str">
        <v>Produits de Nettoyage</v>
      </c>
      <c r="B302" s="41" t="str">
        <v>SIA</v>
      </c>
      <c r="C302" s="45" t="str">
        <v>ROULEAU ADVANCED</v>
      </c>
      <c r="D302" s="46">
        <v>6</v>
      </c>
      <c r="E302" s="46">
        <v>6</v>
      </c>
      <c r="F302" s="23">
        <v>0</v>
      </c>
      <c r="G302" s="23">
        <v>0</v>
      </c>
      <c r="H302" s="23">
        <v>0</v>
      </c>
      <c r="I302" s="28">
        <f>F302+IF(D302&gt;0,G302*E302/D302,0)+IF(D302&gt;0,H302/D302,0)</f>
      </c>
      <c r="J302" s="41" t="str">
        <v>PACK</v>
      </c>
      <c r="K302" s="46">
        <v>36000</v>
      </c>
      <c r="L302" s="25">
        <f>I302*K302</f>
      </c>
      <c r="N302" s="41" t="str">
        <v>SESTIM0800</v>
      </c>
      <c r="O302" s="46">
        <f>F302*D302+G302*E302+H302</f>
      </c>
    </row>
    <row r="303">
      <c r="A303" s="41" t="str">
        <v>Produits de Nettoyage</v>
      </c>
      <c r="B303" s="41" t="str">
        <v>SIA</v>
      </c>
      <c r="C303" s="45" t="str">
        <v>ROULEAU ESSUIE TOUT</v>
      </c>
      <c r="D303" s="46">
        <v>6</v>
      </c>
      <c r="E303" s="46">
        <v>6</v>
      </c>
      <c r="F303" s="18">
        <v>0</v>
      </c>
      <c r="G303" s="18">
        <v>0</v>
      </c>
      <c r="H303" s="18">
        <v>0</v>
      </c>
      <c r="I303" s="27">
        <f>F303+IF(D303&gt;0,G303*E303/D303,0)+IF(D303&gt;0,H303/D303,0)</f>
      </c>
      <c r="J303" s="41" t="str">
        <v>Unité</v>
      </c>
      <c r="K303" s="46">
        <v>13600</v>
      </c>
      <c r="L303" s="20">
        <f>I303*K303</f>
      </c>
      <c r="N303" s="41" t="str">
        <v>PAP00129</v>
      </c>
      <c r="O303" s="46">
        <f>F303*D303+G303*E303+H303</f>
      </c>
    </row>
    <row r="304">
      <c r="A304" s="41" t="str">
        <v>Produits de Nettoyage</v>
      </c>
      <c r="B304" s="41" t="str">
        <v>SIA</v>
      </c>
      <c r="C304" s="45" t="str">
        <v>ROULEAU ESSUIE TOUT - NANO</v>
      </c>
      <c r="D304" s="46">
        <v>6</v>
      </c>
      <c r="E304" s="46">
        <v>6</v>
      </c>
      <c r="F304" s="23">
        <v>0</v>
      </c>
      <c r="G304" s="23">
        <v>0</v>
      </c>
      <c r="H304" s="23">
        <v>0</v>
      </c>
      <c r="I304" s="28">
        <f>F304+IF(D304&gt;0,G304*E304/D304,0)+IF(D304&gt;0,H304/D304,0)</f>
      </c>
      <c r="J304" s="41" t="str">
        <v>PACK</v>
      </c>
      <c r="K304" s="46">
        <v>9322</v>
      </c>
      <c r="L304" s="25">
        <f>I304*K304</f>
      </c>
      <c r="N304" s="41" t="str">
        <v>PAP001NANO</v>
      </c>
      <c r="O304" s="46">
        <f>F304*D304+G304*E304+H304</f>
      </c>
    </row>
    <row r="305">
      <c r="A305" s="41" t="str">
        <v>Produits de Nettoyage</v>
      </c>
      <c r="B305" s="41" t="str">
        <v>SIA</v>
      </c>
      <c r="C305" s="45" t="str">
        <v>ROULEAU ESSUIE TOUT - 1*3</v>
      </c>
      <c r="D305" s="46">
        <v>3</v>
      </c>
      <c r="E305" s="46">
        <v>3</v>
      </c>
      <c r="F305" s="18">
        <v>0</v>
      </c>
      <c r="G305" s="18">
        <v>0</v>
      </c>
      <c r="H305" s="18">
        <v>0</v>
      </c>
      <c r="I305" s="27">
        <f>F305+IF(D305&gt;0,G305*E305/D305,0)+IF(D305&gt;0,H305/D305,0)</f>
      </c>
      <c r="J305" s="41" t="str">
        <v>Pack de 03</v>
      </c>
      <c r="K305" s="46">
        <v>7379</v>
      </c>
      <c r="L305" s="20">
        <f>I305*K305</f>
      </c>
      <c r="N305" s="41" t="str">
        <v>PAP00130</v>
      </c>
      <c r="O305" s="46">
        <f>F305*D305+G305*E305+H305</f>
      </c>
    </row>
    <row r="306">
      <c r="A306" s="41" t="str">
        <v>Produits de Nettoyage</v>
      </c>
      <c r="B306" s="41" t="str">
        <v>SIA</v>
      </c>
      <c r="C306" s="45" t="str">
        <v>ROULEAU PH SMARTON 1*1</v>
      </c>
      <c r="D306" s="46">
        <v>1</v>
      </c>
      <c r="E306" s="46">
        <v>0</v>
      </c>
      <c r="F306" s="23">
        <v>0</v>
      </c>
      <c r="G306" s="23">
        <v>0</v>
      </c>
      <c r="H306" s="23">
        <v>0</v>
      </c>
      <c r="I306" s="28">
        <f>F306+IF(D306&gt;0,G306*E306/D306,0)+IF(D306&gt;0,H306/D306,0)</f>
      </c>
      <c r="J306" s="41" t="str">
        <v>Unité</v>
      </c>
      <c r="K306" s="46">
        <v>2850</v>
      </c>
      <c r="L306" s="25">
        <f>I306*K306</f>
      </c>
      <c r="N306" s="41" t="str">
        <v>SESTIM0050</v>
      </c>
      <c r="O306" s="46">
        <f>F306*D306+G306*E306+H306</f>
      </c>
    </row>
    <row r="307">
      <c r="A307" s="41" t="str">
        <v>Produits de Nettoyage</v>
      </c>
      <c r="B307" s="41" t="str">
        <v>SIA</v>
      </c>
      <c r="C307" s="45" t="str">
        <v>ROOM CARE ECO</v>
      </c>
      <c r="D307" s="46">
        <v>6</v>
      </c>
      <c r="E307" s="46">
        <v>6</v>
      </c>
      <c r="F307" s="18">
        <v>0</v>
      </c>
      <c r="G307" s="18">
        <v>0</v>
      </c>
      <c r="H307" s="18">
        <v>0</v>
      </c>
      <c r="I307" s="27">
        <f>F307+IF(D307&gt;0,G307*E307/D307,0)+IF(D307&gt;0,H307/D307,0)</f>
      </c>
      <c r="J307" s="41" t="str">
        <v>6 X 1L / carton</v>
      </c>
      <c r="K307" s="46">
        <v>18457</v>
      </c>
      <c r="L307" s="20">
        <f>I307*K307</f>
      </c>
      <c r="N307" s="41" t="str">
        <v xml:space="preserve"> rom2025</v>
      </c>
      <c r="O307" s="46">
        <f>F307*D307+G307*E307+H307</f>
      </c>
    </row>
    <row r="308">
      <c r="A308" s="41" t="str">
        <v>Produits de Nettoyage</v>
      </c>
      <c r="B308" s="41" t="str">
        <v>SIA</v>
      </c>
      <c r="C308" s="45" t="str">
        <v>SAC POUBELLE - GM - Transparent</v>
      </c>
      <c r="D308" s="46">
        <v>50</v>
      </c>
      <c r="E308" s="46">
        <v>50</v>
      </c>
      <c r="F308" s="23">
        <v>0</v>
      </c>
      <c r="G308" s="23">
        <v>0</v>
      </c>
      <c r="H308" s="23">
        <v>0</v>
      </c>
      <c r="I308" s="28">
        <f>F308+IF(D308&gt;0,G308*E308/D308,0)+IF(D308&gt;0,H308/D308,0)</f>
      </c>
      <c r="J308" s="41" t="str">
        <v>Pack de 50</v>
      </c>
      <c r="K308" s="46">
        <v>7550</v>
      </c>
      <c r="L308" s="25">
        <f>I308*K308</f>
      </c>
      <c r="N308" s="41" t="str">
        <v>SAC60*100T</v>
      </c>
      <c r="O308" s="46">
        <f>F308*D308+G308*E308+H308</f>
      </c>
    </row>
    <row r="309">
      <c r="A309" s="41" t="str">
        <v>Produits de Nettoyage</v>
      </c>
      <c r="B309" s="41" t="str">
        <v>SIA</v>
      </c>
      <c r="C309" s="45" t="str">
        <v>SAC POUBELLE - PM - Transparent</v>
      </c>
      <c r="D309" s="46">
        <v>250</v>
      </c>
      <c r="E309" s="46">
        <v>250</v>
      </c>
      <c r="F309" s="18">
        <v>0</v>
      </c>
      <c r="G309" s="18">
        <v>0</v>
      </c>
      <c r="H309" s="18">
        <v>0</v>
      </c>
      <c r="I309" s="27">
        <f>F309+IF(D309&gt;0,G309*E309/D309,0)+IF(D309&gt;0,H309/D309,0)</f>
      </c>
      <c r="J309" s="41" t="str">
        <v>Pack de 250</v>
      </c>
      <c r="K309" s="46">
        <v>22000</v>
      </c>
      <c r="L309" s="20">
        <f>I309*K309</f>
      </c>
      <c r="N309" s="41" t="str">
        <v>SAC55*80</v>
      </c>
      <c r="O309" s="46">
        <f>F309*D309+G309*E309+H309</f>
      </c>
    </row>
    <row r="310">
      <c r="A310" s="41" t="str">
        <v>Produits de Nettoyage</v>
      </c>
      <c r="B310" s="41" t="str">
        <v>SIA</v>
      </c>
      <c r="C310" s="45" t="str">
        <v>SANICHLOR</v>
      </c>
      <c r="D310" s="46">
        <v>960</v>
      </c>
      <c r="E310" s="46">
        <v>160</v>
      </c>
      <c r="F310" s="23">
        <v>0</v>
      </c>
      <c r="G310" s="23">
        <v>0</v>
      </c>
      <c r="H310" s="23">
        <v>0</v>
      </c>
      <c r="I310" s="28">
        <f>F310+IF(D310&gt;0,G310*E310/D310,0)+IF(D310&gt;0,H310/D310,0)</f>
      </c>
      <c r="J310" s="41" t="str">
        <v>Carton</v>
      </c>
      <c r="K310" s="46">
        <v>38621</v>
      </c>
      <c r="L310" s="25">
        <f>I310*K310</f>
      </c>
      <c r="N310" s="41">
        <v>1000088</v>
      </c>
      <c r="O310" s="46">
        <f>F310*D310+G310*E310+H310</f>
      </c>
    </row>
    <row r="311">
      <c r="A311" s="41" t="str">
        <v>Produits de Nettoyage</v>
      </c>
      <c r="B311" s="41" t="str">
        <v>SIA</v>
      </c>
      <c r="C311" s="45" t="str">
        <v xml:space="preserve">SANITIZER TABLETTE </v>
      </c>
      <c r="D311" s="46">
        <v>1380</v>
      </c>
      <c r="E311" s="46">
        <v>230</v>
      </c>
      <c r="F311" s="18">
        <v>0</v>
      </c>
      <c r="G311" s="18">
        <v>0</v>
      </c>
      <c r="H311" s="18">
        <v>0</v>
      </c>
      <c r="I311" s="27">
        <f>F311+IF(D311&gt;0,G311*E311/D311,0)+IF(D311&gt;0,H311/D311,0)</f>
      </c>
      <c r="J311" s="41" t="str">
        <v>Carton</v>
      </c>
      <c r="K311" s="46">
        <v>62935</v>
      </c>
      <c r="L311" s="20">
        <f>I311*K311</f>
      </c>
      <c r="N311" s="41" t="str">
        <v>2600320ST</v>
      </c>
      <c r="O311" s="46">
        <f>F311*D311+G311*E311+H311</f>
      </c>
    </row>
    <row r="312">
      <c r="A312" s="41"/>
      <c r="B312" s="41"/>
      <c r="C312" s="45"/>
      <c r="D312" s="46"/>
      <c r="E312" s="46"/>
      <c r="F312" s="23">
        <v>0</v>
      </c>
      <c r="G312" s="23">
        <v>0</v>
      </c>
      <c r="H312" s="23">
        <v>0</v>
      </c>
      <c r="I312" s="28">
        <f>F312+IF(D312&gt;0,G312*E312/D312,0)+IF(D312&gt;0,H312/D312,0)</f>
      </c>
      <c r="J312" s="41"/>
      <c r="K312" s="46"/>
      <c r="L312" s="25">
        <f>I312*K312</f>
      </c>
      <c r="N312" s="41"/>
      <c r="O312" s="46">
        <f>F312*D312+G312*E312+H312</f>
      </c>
    </row>
    <row r="313">
      <c r="A313" s="41" t="str">
        <v>Produits de Nettoyage</v>
      </c>
      <c r="B313" s="41" t="str">
        <v>SIA</v>
      </c>
      <c r="C313" s="45" t="str">
        <v>SERPILLERE - Bleu</v>
      </c>
      <c r="D313" s="46">
        <v>10</v>
      </c>
      <c r="E313" s="46">
        <v>10</v>
      </c>
      <c r="F313" s="18">
        <v>0</v>
      </c>
      <c r="G313" s="18">
        <v>0</v>
      </c>
      <c r="H313" s="18">
        <v>0</v>
      </c>
      <c r="I313" s="27">
        <f>F313+IF(D313&gt;0,G313*E313/D313,0)+IF(D313&gt;0,H313/D313,0)</f>
      </c>
      <c r="J313" s="41" t="str">
        <v>Carton</v>
      </c>
      <c r="K313" s="46">
        <v>42739</v>
      </c>
      <c r="L313" s="20">
        <f>I313*K313</f>
      </c>
      <c r="N313" s="41" t="str">
        <v>940902BK</v>
      </c>
      <c r="O313" s="46">
        <f>F313*D313+G313*E313+H313</f>
      </c>
    </row>
    <row r="314">
      <c r="A314" s="41" t="str">
        <v>Produits de Nettoyage</v>
      </c>
      <c r="B314" s="41" t="str">
        <v>SIA</v>
      </c>
      <c r="C314" s="45" t="str">
        <v>SERPILLERE - Jaune</v>
      </c>
      <c r="D314" s="46">
        <v>10</v>
      </c>
      <c r="E314" s="46">
        <v>10</v>
      </c>
      <c r="F314" s="23">
        <v>0</v>
      </c>
      <c r="G314" s="23">
        <v>0</v>
      </c>
      <c r="H314" s="23">
        <v>0</v>
      </c>
      <c r="I314" s="28">
        <f>F314+IF(D314&gt;0,G314*E314/D314,0)+IF(D314&gt;0,H314/D314,0)</f>
      </c>
      <c r="J314" s="41" t="str">
        <v>Carton</v>
      </c>
      <c r="K314" s="46">
        <v>37600</v>
      </c>
      <c r="L314" s="25">
        <f>I314*K314</f>
      </c>
      <c r="N314" s="41" t="str">
        <v>940906BK</v>
      </c>
      <c r="O314" s="46">
        <f>F314*D314+G314*E314+H314</f>
      </c>
    </row>
    <row r="315">
      <c r="A315" s="41" t="str">
        <v>Produits de Nettoyage</v>
      </c>
      <c r="B315" s="41" t="str">
        <v>SIA</v>
      </c>
      <c r="C315" s="45" t="str">
        <v>SERPILLERE - Rouge</v>
      </c>
      <c r="D315" s="46">
        <v>10</v>
      </c>
      <c r="E315" s="46">
        <v>10</v>
      </c>
      <c r="F315" s="18">
        <v>0</v>
      </c>
      <c r="G315" s="18">
        <v>0</v>
      </c>
      <c r="H315" s="18">
        <v>0</v>
      </c>
      <c r="I315" s="27">
        <f>F315+IF(D315&gt;0,G315*E315/D315,0)+IF(D315&gt;0,H315/D315,0)</f>
      </c>
      <c r="J315" s="41" t="str">
        <v>Carton</v>
      </c>
      <c r="K315" s="46">
        <v>41540</v>
      </c>
      <c r="L315" s="20">
        <f>I315*K315</f>
      </c>
      <c r="N315" s="41">
        <v>940898</v>
      </c>
      <c r="O315" s="46">
        <f>F315*D315+G315*E315+H315</f>
      </c>
    </row>
    <row r="316">
      <c r="A316" s="41" t="str">
        <v>Produits de Nettoyage</v>
      </c>
      <c r="B316" s="41" t="str">
        <v>SIA</v>
      </c>
      <c r="C316" s="45" t="str">
        <v>SERPILLERE - Vert</v>
      </c>
      <c r="D316" s="46">
        <v>10</v>
      </c>
      <c r="E316" s="46">
        <v>10</v>
      </c>
      <c r="F316" s="23">
        <v>0</v>
      </c>
      <c r="G316" s="23">
        <v>0</v>
      </c>
      <c r="H316" s="23">
        <v>0</v>
      </c>
      <c r="I316" s="28">
        <f>F316+IF(D316&gt;0,G316*E316/D316,0)+IF(D316&gt;0,H316/D316,0)</f>
      </c>
      <c r="J316" s="41" t="str">
        <v>Carton</v>
      </c>
      <c r="K316" s="46">
        <v>41540</v>
      </c>
      <c r="L316" s="25">
        <f>I316*K316</f>
      </c>
      <c r="N316" s="41" t="str">
        <v>940910BK</v>
      </c>
      <c r="O316" s="46">
        <f>F316*D316+G316*E316+H316</f>
      </c>
    </row>
    <row r="317">
      <c r="A317" s="41" t="str">
        <v>Produits de Nettoyage</v>
      </c>
      <c r="B317" s="41" t="str">
        <v>SIA</v>
      </c>
      <c r="C317" s="45" t="str">
        <v>SINK SANITIZER</v>
      </c>
      <c r="D317" s="46">
        <v>200</v>
      </c>
      <c r="E317" s="46">
        <v>200</v>
      </c>
      <c r="F317" s="18">
        <v>0</v>
      </c>
      <c r="G317" s="18">
        <v>0</v>
      </c>
      <c r="H317" s="18">
        <v>0</v>
      </c>
      <c r="I317" s="27">
        <f>F317+IF(D317&gt;0,G317*E317/D317,0)+IF(D317&gt;0,H317/D317,0)</f>
      </c>
      <c r="J317" s="41" t="str">
        <v>Carton</v>
      </c>
      <c r="K317" s="46">
        <v>16988</v>
      </c>
      <c r="L317" s="20">
        <f>I317*K317</f>
      </c>
      <c r="N317" s="41">
        <v>1000234</v>
      </c>
      <c r="O317" s="46">
        <f>F317*D317+G317*E317+H317</f>
      </c>
    </row>
    <row r="318">
      <c r="A318" s="41" t="str">
        <v>Produits de Nettoyage</v>
      </c>
      <c r="B318" s="41" t="str">
        <v>SIA</v>
      </c>
      <c r="C318" s="45" t="str">
        <v>SINK SANITIZER TABLETS</v>
      </c>
      <c r="D318" s="46">
        <v>200</v>
      </c>
      <c r="E318" s="46">
        <v>200</v>
      </c>
      <c r="F318" s="23">
        <v>0</v>
      </c>
      <c r="G318" s="23">
        <v>0</v>
      </c>
      <c r="H318" s="23">
        <v>0</v>
      </c>
      <c r="I318" s="28">
        <f>F318+IF(D318&gt;0,G318*E318/D318,0)+IF(D318&gt;0,H318/D318,0)</f>
      </c>
      <c r="J318" s="41" t="str">
        <v>Carton</v>
      </c>
      <c r="K318" s="46">
        <v>20573</v>
      </c>
      <c r="L318" s="25">
        <f>I318*K318</f>
      </c>
      <c r="N318" s="41" t="str">
        <v>1000234TBL</v>
      </c>
      <c r="O318" s="46">
        <f>F318*D318+G318*E318+H318</f>
      </c>
    </row>
    <row r="319">
      <c r="A319" s="41" t="str">
        <v>Produits de Nettoyage</v>
      </c>
      <c r="B319" s="41" t="str">
        <v>SIA</v>
      </c>
      <c r="C319" s="45" t="str">
        <v>STAINLESS CLEANER &amp; POLISH</v>
      </c>
      <c r="D319" s="46">
        <v>6</v>
      </c>
      <c r="E319" s="46">
        <v>6</v>
      </c>
      <c r="F319" s="18">
        <v>0</v>
      </c>
      <c r="G319" s="18">
        <v>0</v>
      </c>
      <c r="H319" s="18">
        <v>0</v>
      </c>
      <c r="I319" s="27">
        <f>F319+IF(D319&gt;0,G319*E319/D319,0)+IF(D319&gt;0,H319/D319,0)</f>
      </c>
      <c r="J319" s="41" t="str">
        <v>Carton</v>
      </c>
      <c r="K319" s="46">
        <v>10060</v>
      </c>
      <c r="L319" s="20">
        <f>I319*K319</f>
      </c>
      <c r="N319" s="41">
        <v>1000649</v>
      </c>
      <c r="O319" s="46">
        <f>F319*D319+G319*E319+H319</f>
      </c>
    </row>
    <row r="320">
      <c r="A320" s="41" t="str">
        <v>Produits de Nettoyage</v>
      </c>
      <c r="B320" s="41" t="str">
        <v>SIA</v>
      </c>
      <c r="C320" s="45" t="str">
        <v>SUPERSOAK CONCENTRATE</v>
      </c>
      <c r="D320" s="46">
        <v>1</v>
      </c>
      <c r="E320" s="46">
        <v>0</v>
      </c>
      <c r="F320" s="23">
        <v>0</v>
      </c>
      <c r="G320" s="23">
        <v>0</v>
      </c>
      <c r="H320" s="23">
        <v>0</v>
      </c>
      <c r="I320" s="28">
        <f>F320+IF(D320&gt;0,G320*E320/D320,0)+IF(D320&gt;0,H320/D320,0)</f>
      </c>
      <c r="J320" s="41" t="str">
        <v>Bidon 10 L</v>
      </c>
      <c r="K320" s="46">
        <v>27346</v>
      </c>
      <c r="L320" s="25">
        <f>I320*K320</f>
      </c>
      <c r="N320" s="41">
        <v>1000585</v>
      </c>
      <c r="O320" s="46">
        <f>F320*D320+G320*E320+H320</f>
      </c>
    </row>
    <row r="321">
      <c r="A321" s="41" t="str">
        <v>Produits de Nettoyage</v>
      </c>
      <c r="B321" s="41" t="str">
        <v>SIA</v>
      </c>
      <c r="C321" s="45" t="str">
        <v>SUMA CARBON REMOVER</v>
      </c>
      <c r="D321" s="46">
        <v>2</v>
      </c>
      <c r="E321" s="46">
        <v>2</v>
      </c>
      <c r="F321" s="18">
        <v>0</v>
      </c>
      <c r="G321" s="18">
        <v>0</v>
      </c>
      <c r="H321" s="18">
        <v>0</v>
      </c>
      <c r="I321" s="27">
        <f>F321+IF(D321&gt;0,G321*E321/D321,0)+IF(D321&gt;0,H321/D321,0)</f>
      </c>
      <c r="J321" s="41" t="str">
        <v>Carton</v>
      </c>
      <c r="K321" s="46">
        <v>26823</v>
      </c>
      <c r="L321" s="20">
        <f>I321*K321</f>
      </c>
      <c r="N321" s="41">
        <v>100868415</v>
      </c>
      <c r="O321" s="46">
        <f>F321*D321+G321*E321+H321</f>
      </c>
    </row>
    <row r="322">
      <c r="A322" s="41" t="str">
        <v>Produits de Nettoyage</v>
      </c>
      <c r="B322" s="41" t="str">
        <v>SIA</v>
      </c>
      <c r="C322" s="45" t="str">
        <v>PULY CAFF POWER</v>
      </c>
      <c r="D322" s="46">
        <v>5</v>
      </c>
      <c r="E322" s="46">
        <v>5</v>
      </c>
      <c r="F322" s="23">
        <v>0</v>
      </c>
      <c r="G322" s="23">
        <v>0</v>
      </c>
      <c r="H322" s="23">
        <v>0</v>
      </c>
      <c r="I322" s="28">
        <f>F322+IF(D322&gt;0,G322*E322/D322,0)+IF(D322&gt;0,H322/D322,0)</f>
      </c>
      <c r="J322" s="41" t="str">
        <v>Carton</v>
      </c>
      <c r="K322" s="46">
        <v>12712</v>
      </c>
      <c r="L322" s="25">
        <f>I322*K322</f>
      </c>
      <c r="N322" s="41" t="str">
        <v>PCAF591208</v>
      </c>
      <c r="O322" s="46">
        <f>F322*D322+G322*E322+H322</f>
      </c>
    </row>
    <row r="323">
      <c r="A323" s="41" t="str">
        <v>Produits de Nettoyage</v>
      </c>
      <c r="B323" s="41" t="str">
        <v>SIA</v>
      </c>
      <c r="C323" s="45" t="str">
        <v>WMF LIQUIDE BLEU</v>
      </c>
      <c r="D323" s="46">
        <v>1</v>
      </c>
      <c r="E323" s="46">
        <v>0</v>
      </c>
      <c r="F323" s="18">
        <v>0</v>
      </c>
      <c r="G323" s="18">
        <v>0</v>
      </c>
      <c r="H323" s="18">
        <v>0</v>
      </c>
      <c r="I323" s="27">
        <f>F323+IF(D323&gt;0,G323*E323/D323,0)+IF(D323&gt;0,H323/D323,0)</f>
      </c>
      <c r="J323" s="41" t="str">
        <v>Bidon</v>
      </c>
      <c r="K323" s="46">
        <v>9991</v>
      </c>
      <c r="L323" s="20">
        <f>I323*K323</f>
      </c>
      <c r="N323" s="41" t="str">
        <v>o314006206</v>
      </c>
      <c r="O323" s="46">
        <f>F323*D323+G323*E323+H323</f>
      </c>
    </row>
    <row r="324">
      <c r="A324" s="41" t="str">
        <v>Produits de Nettoyage</v>
      </c>
      <c r="B324" s="41" t="str">
        <v>SIA</v>
      </c>
      <c r="C324" s="45" t="str">
        <v>WMF PASTILLES</v>
      </c>
      <c r="D324" s="46">
        <v>1</v>
      </c>
      <c r="E324" s="46">
        <v>100</v>
      </c>
      <c r="F324" s="23">
        <v>0</v>
      </c>
      <c r="G324" s="23">
        <v>0</v>
      </c>
      <c r="H324" s="23">
        <v>0</v>
      </c>
      <c r="I324" s="28">
        <f>F324+IF(D324&gt;0,G324*E324/D324,0)+IF(D324&gt;0,H324/D324,0)</f>
      </c>
      <c r="J324" s="41" t="str">
        <v>Pot de 100 pastilles</v>
      </c>
      <c r="K324" s="46">
        <v>6888</v>
      </c>
      <c r="L324" s="25">
        <f>I324*K324</f>
      </c>
      <c r="N324" s="41" t="str">
        <v>o394696021</v>
      </c>
      <c r="O324" s="46">
        <f>F324*D324+G324*E324+H324</f>
      </c>
    </row>
    <row r="325">
      <c r="B325" s="64" t="str">
        <v>TOTAL STOCK</v>
      </c>
      <c r="L325" s="65">
        <f>SUM(L7:L324)</f>
      </c>
    </row>
    <row r="326"/>
    <row r="327" ht="16.5" customHeight="1">
      <c r="C327" s="49" t="str">
        <v>Boissons</v>
      </c>
      <c r="D327" s="50">
        <f>SUMIF($A$7:$A$324,C327,$L$7:$L$324)</f>
      </c>
    </row>
    <row r="328" ht="16.5" customHeight="1">
      <c r="C328" s="51" t="str">
        <v>Nourriture - Surgelé</v>
      </c>
      <c r="D328" s="52">
        <f>SUMIF($A$7:$A$324,C328,$L$7:$L$324)</f>
      </c>
      <c r="E328" s="53">
        <f>SUM(D328:D330)</f>
      </c>
    </row>
    <row r="329" ht="16.5" customHeight="1">
      <c r="C329" s="51" t="str">
        <v>Nourriture - Frais</v>
      </c>
      <c r="D329" s="52">
        <f>SUMIF($A$7:$A$324,C329,$L$7:$L$324)</f>
      </c>
      <c r="E329" s="54">
        <v>0</v>
      </c>
    </row>
    <row r="330" ht="16.5" customHeight="1">
      <c r="C330" s="51" t="str">
        <v>Nourriture - Sec</v>
      </c>
      <c r="D330" s="52">
        <f>SUMIF($A$7:$A$324,C330,$L$7:$L$324)</f>
      </c>
      <c r="E330" s="55">
        <v>0</v>
      </c>
    </row>
    <row r="331" ht="16.5" customHeight="1">
      <c r="C331" s="56" t="str">
        <v>Packaging</v>
      </c>
      <c r="D331" s="57">
        <f>SUMIF($A$7:$A$324,C331,$L$7:$L$324)</f>
      </c>
    </row>
    <row r="332" ht="16.5" customHeight="1">
      <c r="C332" s="58" t="str">
        <v>Produits de Nettoyage</v>
      </c>
      <c r="D332" s="59">
        <f>SUMIF($A$7:$A$324,C332,$L$7:$L$324)</f>
      </c>
    </row>
    <row r="333" ht="16.5" customHeight="1">
      <c r="C333" s="60" t="str">
        <v>TOTAL</v>
      </c>
      <c r="D333" s="61">
        <f>SUM(D327:D332)</f>
      </c>
      <c r="E333" s="62">
        <f>L325-D333</f>
        <v>0</v>
      </c>
    </row>
  </sheetData>
  <mergeCells count="13">
    <mergeCell ref="B1:O1"/>
    <mergeCell ref="A2:E2"/>
    <mergeCell ref="F2:H2"/>
    <mergeCell ref="I2:L2"/>
    <mergeCell ref="A4:O4"/>
    <mergeCell ref="A5:A6"/>
    <mergeCell ref="B5:B6"/>
    <mergeCell ref="C5:C6"/>
    <mergeCell ref="D5:E5"/>
    <mergeCell ref="F5:H5"/>
    <mergeCell ref="I5:L5"/>
    <mergeCell ref="N5:O5"/>
    <mergeCell ref="E328:E330"/>
  </mergeCells>
  <pageMargins left="0.4" right="0.4" top="0.5" bottom="0.5" header="0.3" footer="0.3"/>
  <ignoredErrors>
    <ignoredError numberStoredAsText="1" sqref="A1:O333"/>
  </ignoredErrors>
  <drawing r:id="rIdLogoBK"/>
</worksheet>
</file>

<file path=xl/worksheets/sheet3.xml><?xml version="1.0" encoding="utf-8"?>
<worksheet xmlns="http://schemas.openxmlformats.org/spreadsheetml/2006/main" xmlns:r="http://schemas.openxmlformats.org/officeDocument/2006/relationships">
  <dimension ref="A1:O20021"/>
  <sheetViews>
    <sheetView workbookViewId="0">
      <pane xSplit="3" ySplit="4" topLeftCell="D5" activePane="bottomRight" state="frozen"/>
      <selection pane="bottomRight" activeCell="D5" sqref="D5"/>
    </sheetView>
  </sheetViews>
  <cols>
    <col min="1" max="1" width="19.71484375" customWidth="1"/>
    <col min="2" max="2" width="14.83203125" customWidth="1"/>
    <col min="3" max="3" width="36.83203125" customWidth="1"/>
    <col min="4" max="4" width="20.83203125" customWidth="1"/>
    <col min="5" max="5" width="16.83203125" customWidth="1"/>
    <col min="6" max="6" width="8.83203125" customWidth="1"/>
    <col min="7" max="7" width="12.83203125" customWidth="1"/>
    <col min="8" max="8" width="12.83203125" customWidth="1"/>
    <col min="9" max="9" width="14.83203125" customWidth="1"/>
    <col min="10" max="10" width="16.83203125" customWidth="1"/>
    <col min="11" max="11" width="22.83203125" customWidth="1"/>
    <col min="12" max="12" width="3.83203125" customWidth="1"/>
    <col min="13" max="13" width="3.83203125" customWidth="1"/>
    <col min="14" max="14" width="30.83203125" customWidth="1"/>
    <col min="15" max="15" width="16.83203125" customWidth="1"/>
  </cols>
  <sheetData>
    <row r="1" ht="80" customHeight="1">
      <c r="B1" s="63" t="str">
        <v>Transferts (AGL → BK) — BK1 · Octobre 2026</v>
      </c>
      <c r="N1" s="66" t="str">
        <v>RÉCAP TRANSFERTS — BK1</v>
      </c>
      <c r="O1" s="67" t="str">
        <v>VALEUR (FCFA)</v>
      </c>
    </row>
    <row r="2" ht="16" customHeight="1">
      <c r="A2" s="5" t="str">
        <v>✏️  SAISIE</v>
      </c>
      <c r="C2" s="4" t="str">
        <v>= AUTO (via code)</v>
      </c>
      <c r="E2" s="5" t="str">
        <v>✏️  CODE / DÉSIGNATION</v>
      </c>
      <c r="F2" s="4" t="str">
        <v>= AUTO</v>
      </c>
      <c r="H2" s="5" t="str">
        <v>✏️  QTÉ</v>
      </c>
      <c r="I2" s="4" t="str">
        <v>= AUTO</v>
      </c>
      <c r="J2" s="6" t="str">
        <v>= CALCUL AUTO</v>
      </c>
      <c r="N2" s="9" t="str">
        <v>Lignes saisies (code en E)</v>
      </c>
      <c r="O2" s="68">
        <f>SUMPRODUCT(--($E$5:$E$20004&lt;&gt;""))</f>
      </c>
    </row>
    <row r="3" ht="30" customHeight="1">
      <c r="A3" s="10" t="str">
        <v>📌 Saisir : Date (A), BK destinataire (B), Code article (E — ou la désignation exacte si l'article n'a pas de code), Quantité (H). Les infos produit s'affichent automatiquement via la clé. Un même article peut apparaître sur plusieurs lignes (transferts vers des restaurants différents).</v>
      </c>
      <c r="N3" s="9" t="str">
        <v>dont code sans prix trouvé</v>
      </c>
      <c r="O3" s="68">
        <f>SUMPRODUCT(--($E$5:$E$20004&lt;&gt;""),--($I$5:$I$20004=""))</f>
      </c>
    </row>
    <row r="4" ht="32" customHeight="1">
      <c r="A4" s="69" t="str">
        <v>Date</v>
      </c>
      <c r="B4" s="69" t="str">
        <v>BK</v>
      </c>
      <c r="C4" s="70" t="str">
        <v>Désignation</v>
      </c>
      <c r="D4" s="70" t="str">
        <v>Catégorie</v>
      </c>
      <c r="E4" s="69" t="str">
        <v>Code / Désignation</v>
      </c>
      <c r="F4" s="70" t="str">
        <v>Unité</v>
      </c>
      <c r="G4" s="70" t="str">
        <v>Cond.</v>
      </c>
      <c r="H4" s="69" t="str">
        <v>Quantité</v>
      </c>
      <c r="I4" s="70" t="str">
        <v>Prix carton</v>
      </c>
      <c r="J4" s="71" t="str">
        <v>Valeur sortie</v>
      </c>
      <c r="K4" s="71" t="str">
        <v>CTRL</v>
      </c>
      <c r="N4" s="72" t="str">
        <v>TOTAL TRANSFERTS</v>
      </c>
      <c r="O4" s="73">
        <f>SUM($J$5:$J$20004)</f>
      </c>
    </row>
    <row r="5">
      <c r="A5" s="74" t="str">
        <v/>
      </c>
      <c r="B5" s="74" t="str">
        <v/>
      </c>
      <c r="C5" s="75">
        <f>IF($E5="","",IFERROR(VLOOKUP(TRIM(E5&amp;""),'Référentiel Articles'!$A$2:$F$634,2,FALSE),""))</f>
      </c>
      <c r="D5" s="75">
        <f>IF($E5="","",IFERROR(VLOOKUP(TRIM(E5&amp;""),'Référentiel Articles'!$A$2:$F$634,3,FALSE),""))</f>
      </c>
      <c r="E5" s="74" t="str">
        <v/>
      </c>
      <c r="F5" s="75">
        <f>IF($E5="","",IFERROR(VLOOKUP(TRIM(E5&amp;""),'Référentiel Articles'!$A$2:$F$634,4,FALSE),""))</f>
      </c>
      <c r="G5" s="76">
        <f>IF($E5="","",IFERROR(VLOOKUP(TRIM(E5&amp;""),'Référentiel Articles'!$A$2:$F$634,5,FALSE),""))</f>
      </c>
      <c r="H5" s="77" t="str">
        <v/>
      </c>
      <c r="I5" s="76">
        <f>IF($E5="","",IFERROR(VLOOKUP(TRIM(E5&amp;""),'Référentiel Articles'!$A$2:$F$634,6,FALSE),""))</f>
      </c>
      <c r="J5" s="78">
        <f>IF(OR($E5="",$H5=""),"",$H5*$I5)</f>
      </c>
      <c r="K5" s="79" t="str">
        <v/>
      </c>
    </row>
    <row r="6">
      <c r="A6" s="80" t="str">
        <v/>
      </c>
      <c r="B6" s="81" t="str">
        <v/>
      </c>
      <c r="C6" s="82">
        <f>IF($E6="","",IFERROR(VLOOKUP(TRIM(E6&amp;""),'Référentiel Articles'!$A$2:$F$634,2,FALSE),""))</f>
      </c>
      <c r="D6" s="83">
        <f>IF($E6="","",IFERROR(VLOOKUP(TRIM(E6&amp;""),'Référentiel Articles'!$A$2:$F$634,3,FALSE),""))</f>
      </c>
      <c r="E6" s="81" t="str">
        <v/>
      </c>
      <c r="F6" s="83">
        <f>IF($E6="","",IFERROR(VLOOKUP(TRIM(E6&amp;""),'Référentiel Articles'!$A$2:$F$634,4,FALSE),""))</f>
      </c>
      <c r="G6" s="84">
        <f>IF($E6="","",IFERROR(VLOOKUP(TRIM(E6&amp;""),'Référentiel Articles'!$A$2:$F$634,5,FALSE),""))</f>
      </c>
      <c r="H6" s="85" t="str">
        <v/>
      </c>
      <c r="I6" s="84">
        <f>IF($E6="","",IFERROR(VLOOKUP(TRIM(E6&amp;""),'Référentiel Articles'!$A$2:$F$634,6,FALSE),""))</f>
      </c>
      <c r="J6" s="86">
        <f>IF(OR($E6="",$H6=""),"",$H6*$I6)</f>
      </c>
      <c r="K6" s="87" t="str">
        <v/>
      </c>
      <c r="N6" s="88" t="str">
        <v>CATÉGORIE</v>
      </c>
      <c r="O6" s="89" t="str">
        <v>VALEUR (FCFA)</v>
      </c>
    </row>
    <row r="7">
      <c r="A7" s="74" t="str">
        <v/>
      </c>
      <c r="B7" s="74" t="str">
        <v/>
      </c>
      <c r="C7" s="75">
        <f>IF($E7="","",IFERROR(VLOOKUP(TRIM(E7&amp;""),'Référentiel Articles'!$A$2:$F$634,2,FALSE),""))</f>
      </c>
      <c r="D7" s="75">
        <f>IF($E7="","",IFERROR(VLOOKUP(TRIM(E7&amp;""),'Référentiel Articles'!$A$2:$F$634,3,FALSE),""))</f>
      </c>
      <c r="E7" s="74" t="str">
        <v/>
      </c>
      <c r="F7" s="75">
        <f>IF($E7="","",IFERROR(VLOOKUP(TRIM(E7&amp;""),'Référentiel Articles'!$A$2:$F$634,4,FALSE),""))</f>
      </c>
      <c r="G7" s="76">
        <f>IF($E7="","",IFERROR(VLOOKUP(TRIM(E7&amp;""),'Référentiel Articles'!$A$2:$F$634,5,FALSE),""))</f>
      </c>
      <c r="H7" s="77" t="str">
        <v/>
      </c>
      <c r="I7" s="76">
        <f>IF($E7="","",IFERROR(VLOOKUP(TRIM(E7&amp;""),'Référentiel Articles'!$A$2:$F$634,6,FALSE),""))</f>
      </c>
      <c r="J7" s="78">
        <f>IF(OR($E7="",$H7=""),"",$H7*$I7)</f>
      </c>
      <c r="K7" s="79" t="str">
        <v/>
      </c>
      <c r="N7" s="9" t="str">
        <v>Boissons</v>
      </c>
      <c r="O7" s="68">
        <f>SUMIF($D$5:$D$20004,"Boissons",$J$5:$J$20004)</f>
      </c>
    </row>
    <row r="8">
      <c r="A8" s="81" t="str">
        <v/>
      </c>
      <c r="B8" s="81" t="str">
        <v/>
      </c>
      <c r="C8" s="83">
        <f>IF($E8="","",IFERROR(VLOOKUP(TRIM(E8&amp;""),'Référentiel Articles'!$A$2:$F$634,2,FALSE),""))</f>
      </c>
      <c r="D8" s="83">
        <f>IF($E8="","",IFERROR(VLOOKUP(TRIM(E8&amp;""),'Référentiel Articles'!$A$2:$F$634,3,FALSE),""))</f>
      </c>
      <c r="E8" s="81" t="str">
        <v/>
      </c>
      <c r="F8" s="83">
        <f>IF($E8="","",IFERROR(VLOOKUP(TRIM(E8&amp;""),'Référentiel Articles'!$A$2:$F$634,4,FALSE),""))</f>
      </c>
      <c r="G8" s="84">
        <f>IF($E8="","",IFERROR(VLOOKUP(TRIM(E8&amp;""),'Référentiel Articles'!$A$2:$F$634,5,FALSE),""))</f>
      </c>
      <c r="H8" s="85" t="str">
        <v/>
      </c>
      <c r="I8" s="84">
        <f>IF($E8="","",IFERROR(VLOOKUP(TRIM(E8&amp;""),'Référentiel Articles'!$A$2:$F$634,6,FALSE),""))</f>
      </c>
      <c r="J8" s="90">
        <f>IF(OR($E8="",$H8=""),"",$H8*$I8)</f>
      </c>
      <c r="K8" s="87" t="str">
        <v/>
      </c>
      <c r="N8" s="91" t="str">
        <v>Nourriture - Surgelé</v>
      </c>
      <c r="O8" s="92">
        <f>SUMIF($D$5:$D$20004,"Nourriture - Surgelé",$J$5:$J$20004)</f>
      </c>
    </row>
    <row r="9">
      <c r="A9" s="74" t="str">
        <v/>
      </c>
      <c r="B9" s="74" t="str">
        <v/>
      </c>
      <c r="C9" s="75">
        <f>IF($E9="","",IFERROR(VLOOKUP(TRIM(E9&amp;""),'Référentiel Articles'!$A$2:$F$634,2,FALSE),""))</f>
      </c>
      <c r="D9" s="75">
        <f>IF($E9="","",IFERROR(VLOOKUP(TRIM(E9&amp;""),'Référentiel Articles'!$A$2:$F$634,3,FALSE),""))</f>
      </c>
      <c r="E9" s="74" t="str">
        <v/>
      </c>
      <c r="F9" s="75">
        <f>IF($E9="","",IFERROR(VLOOKUP(TRIM(E9&amp;""),'Référentiel Articles'!$A$2:$F$634,4,FALSE),""))</f>
      </c>
      <c r="G9" s="76">
        <f>IF($E9="","",IFERROR(VLOOKUP(TRIM(E9&amp;""),'Référentiel Articles'!$A$2:$F$634,5,FALSE),""))</f>
      </c>
      <c r="H9" s="77" t="str">
        <v/>
      </c>
      <c r="I9" s="76">
        <f>IF($E9="","",IFERROR(VLOOKUP(TRIM(E9&amp;""),'Référentiel Articles'!$A$2:$F$634,6,FALSE),""))</f>
      </c>
      <c r="J9" s="78">
        <f>IF(OR($E9="",$H9=""),"",$H9*$I9)</f>
      </c>
      <c r="K9" s="79" t="str">
        <v/>
      </c>
      <c r="N9" s="9" t="str">
        <v>Nourriture - Frais</v>
      </c>
      <c r="O9" s="68">
        <f>SUMIF($D$5:$D$20004,"Nourriture - Frais",$J$5:$J$20004)</f>
      </c>
    </row>
    <row r="10">
      <c r="A10" s="81" t="str">
        <v/>
      </c>
      <c r="B10" s="81" t="str">
        <v/>
      </c>
      <c r="C10" s="83">
        <f>IF($E10="","",IFERROR(VLOOKUP(TRIM(E10&amp;""),'Référentiel Articles'!$A$2:$F$634,2,FALSE),""))</f>
      </c>
      <c r="D10" s="83">
        <f>IF($E10="","",IFERROR(VLOOKUP(TRIM(E10&amp;""),'Référentiel Articles'!$A$2:$F$634,3,FALSE),""))</f>
      </c>
      <c r="E10" s="81" t="str">
        <v/>
      </c>
      <c r="F10" s="83">
        <f>IF($E10="","",IFERROR(VLOOKUP(TRIM(E10&amp;""),'Référentiel Articles'!$A$2:$F$634,4,FALSE),""))</f>
      </c>
      <c r="G10" s="84">
        <f>IF($E10="","",IFERROR(VLOOKUP(TRIM(E10&amp;""),'Référentiel Articles'!$A$2:$F$634,5,FALSE),""))</f>
      </c>
      <c r="H10" s="85" t="str">
        <v/>
      </c>
      <c r="I10" s="84">
        <f>IF($E10="","",IFERROR(VLOOKUP(TRIM(E10&amp;""),'Référentiel Articles'!$A$2:$F$634,6,FALSE),""))</f>
      </c>
      <c r="J10" s="90">
        <f>IF(OR($E10="",$H10=""),"",$H10*$I10)</f>
      </c>
      <c r="K10" s="87" t="str">
        <v/>
      </c>
      <c r="N10" s="91" t="str">
        <v>Nourriture - Sec</v>
      </c>
      <c r="O10" s="92">
        <f>SUMIF($D$5:$D$20004,"Nourriture - Sec",$J$5:$J$20004)</f>
      </c>
    </row>
    <row r="11">
      <c r="A11" s="74" t="str">
        <v/>
      </c>
      <c r="B11" s="74" t="str">
        <v/>
      </c>
      <c r="C11" s="75">
        <f>IF($E11="","",IFERROR(VLOOKUP(TRIM(E11&amp;""),'Référentiel Articles'!$A$2:$F$634,2,FALSE),""))</f>
      </c>
      <c r="D11" s="75">
        <f>IF($E11="","",IFERROR(VLOOKUP(TRIM(E11&amp;""),'Référentiel Articles'!$A$2:$F$634,3,FALSE),""))</f>
      </c>
      <c r="E11" s="74" t="str">
        <v/>
      </c>
      <c r="F11" s="75">
        <f>IF($E11="","",IFERROR(VLOOKUP(TRIM(E11&amp;""),'Référentiel Articles'!$A$2:$F$634,4,FALSE),""))</f>
      </c>
      <c r="G11" s="76">
        <f>IF($E11="","",IFERROR(VLOOKUP(TRIM(E11&amp;""),'Référentiel Articles'!$A$2:$F$634,5,FALSE),""))</f>
      </c>
      <c r="H11" s="77" t="str">
        <v/>
      </c>
      <c r="I11" s="76">
        <f>IF($E11="","",IFERROR(VLOOKUP(TRIM(E11&amp;""),'Référentiel Articles'!$A$2:$F$634,6,FALSE),""))</f>
      </c>
      <c r="J11" s="78">
        <f>IF(OR($E11="",$H11=""),"",$H11*$I11)</f>
      </c>
      <c r="K11" s="79" t="str">
        <v/>
      </c>
      <c r="N11" s="9" t="str">
        <v>Packaging</v>
      </c>
      <c r="O11" s="68">
        <f>SUMIF($D$5:$D$20004,"Packaging",$J$5:$J$20004)</f>
      </c>
    </row>
    <row r="12">
      <c r="A12" s="81" t="str">
        <v/>
      </c>
      <c r="B12" s="81" t="str">
        <v/>
      </c>
      <c r="C12" s="83">
        <f>IF($E12="","",IFERROR(VLOOKUP(TRIM(E12&amp;""),'Référentiel Articles'!$A$2:$F$634,2,FALSE),""))</f>
      </c>
      <c r="D12" s="83">
        <f>IF($E12="","",IFERROR(VLOOKUP(TRIM(E12&amp;""),'Référentiel Articles'!$A$2:$F$634,3,FALSE),""))</f>
      </c>
      <c r="E12" s="81" t="str">
        <v/>
      </c>
      <c r="F12" s="83">
        <f>IF($E12="","",IFERROR(VLOOKUP(TRIM(E12&amp;""),'Référentiel Articles'!$A$2:$F$634,4,FALSE),""))</f>
      </c>
      <c r="G12" s="84">
        <f>IF($E12="","",IFERROR(VLOOKUP(TRIM(E12&amp;""),'Référentiel Articles'!$A$2:$F$634,5,FALSE),""))</f>
      </c>
      <c r="H12" s="85" t="str">
        <v/>
      </c>
      <c r="I12" s="84">
        <f>IF($E12="","",IFERROR(VLOOKUP(TRIM(E12&amp;""),'Référentiel Articles'!$A$2:$F$634,6,FALSE),""))</f>
      </c>
      <c r="J12" s="90">
        <f>IF(OR($E12="",$H12=""),"",$H12*$I12)</f>
      </c>
      <c r="K12" s="87" t="str">
        <v/>
      </c>
      <c r="N12" s="91" t="str">
        <v>Produits de Nettoyage</v>
      </c>
      <c r="O12" s="92">
        <f>SUMIF($D$5:$D$20004,"Produits de Nettoyage",$J$5:$J$20004)</f>
      </c>
    </row>
    <row r="13">
      <c r="A13" s="74" t="str">
        <v/>
      </c>
      <c r="B13" s="74" t="str">
        <v/>
      </c>
      <c r="C13" s="75">
        <f>IF($E13="","",IFERROR(VLOOKUP(TRIM(E13&amp;""),'Référentiel Articles'!$A$2:$F$634,2,FALSE),""))</f>
      </c>
      <c r="D13" s="75">
        <f>IF($E13="","",IFERROR(VLOOKUP(TRIM(E13&amp;""),'Référentiel Articles'!$A$2:$F$634,3,FALSE),""))</f>
      </c>
      <c r="E13" s="74" t="str">
        <v/>
      </c>
      <c r="F13" s="75">
        <f>IF($E13="","",IFERROR(VLOOKUP(TRIM(E13&amp;""),'Référentiel Articles'!$A$2:$F$634,4,FALSE),""))</f>
      </c>
      <c r="G13" s="76">
        <f>IF($E13="","",IFERROR(VLOOKUP(TRIM(E13&amp;""),'Référentiel Articles'!$A$2:$F$634,5,FALSE),""))</f>
      </c>
      <c r="H13" s="77" t="str">
        <v/>
      </c>
      <c r="I13" s="76">
        <f>IF($E13="","",IFERROR(VLOOKUP(TRIM(E13&amp;""),'Référentiel Articles'!$A$2:$F$634,6,FALSE),""))</f>
      </c>
      <c r="J13" s="78">
        <f>IF(OR($E13="",$H13=""),"",$H13*$I13)</f>
      </c>
      <c r="K13" s="79" t="str">
        <v/>
      </c>
    </row>
    <row r="14">
      <c r="A14" s="81" t="str">
        <v/>
      </c>
      <c r="B14" s="81" t="str">
        <v/>
      </c>
      <c r="C14" s="83">
        <f>IF($E14="","",IFERROR(VLOOKUP(TRIM(E14&amp;""),'Référentiel Articles'!$A$2:$F$634,2,FALSE),""))</f>
      </c>
      <c r="D14" s="83">
        <f>IF($E14="","",IFERROR(VLOOKUP(TRIM(E14&amp;""),'Référentiel Articles'!$A$2:$F$634,3,FALSE),""))</f>
      </c>
      <c r="E14" s="81" t="str">
        <v/>
      </c>
      <c r="F14" s="83">
        <f>IF($E14="","",IFERROR(VLOOKUP(TRIM(E14&amp;""),'Référentiel Articles'!$A$2:$F$634,4,FALSE),""))</f>
      </c>
      <c r="G14" s="84">
        <f>IF($E14="","",IFERROR(VLOOKUP(TRIM(E14&amp;""),'Référentiel Articles'!$A$2:$F$634,5,FALSE),""))</f>
      </c>
      <c r="H14" s="85" t="str">
        <v/>
      </c>
      <c r="I14" s="84">
        <f>IF($E14="","",IFERROR(VLOOKUP(TRIM(E14&amp;""),'Référentiel Articles'!$A$2:$F$634,6,FALSE),""))</f>
      </c>
      <c r="J14" s="90">
        <f>IF(OR($E14="",$H14=""),"",$H14*$I14)</f>
      </c>
      <c r="K14" s="87" t="str">
        <v/>
      </c>
      <c r="N14" s="93" t="str">
        <v>BK DESTINATAIRE</v>
      </c>
      <c r="O14" s="94" t="str">
        <v>VALEUR (FCFA)</v>
      </c>
    </row>
    <row r="15">
      <c r="A15" s="74" t="str">
        <v/>
      </c>
      <c r="B15" s="74" t="str">
        <v/>
      </c>
      <c r="C15" s="75">
        <f>IF($E15="","",IFERROR(VLOOKUP(TRIM(E15&amp;""),'Référentiel Articles'!$A$2:$F$634,2,FALSE),""))</f>
      </c>
      <c r="D15" s="75">
        <f>IF($E15="","",IFERROR(VLOOKUP(TRIM(E15&amp;""),'Référentiel Articles'!$A$2:$F$634,3,FALSE),""))</f>
      </c>
      <c r="E15" s="74" t="str">
        <v/>
      </c>
      <c r="F15" s="75">
        <f>IF($E15="","",IFERROR(VLOOKUP(TRIM(E15&amp;""),'Référentiel Articles'!$A$2:$F$634,4,FALSE),""))</f>
      </c>
      <c r="G15" s="76">
        <f>IF($E15="","",IFERROR(VLOOKUP(TRIM(E15&amp;""),'Référentiel Articles'!$A$2:$F$634,5,FALSE),""))</f>
      </c>
      <c r="H15" s="77" t="str">
        <v/>
      </c>
      <c r="I15" s="76">
        <f>IF($E15="","",IFERROR(VLOOKUP(TRIM(E15&amp;""),'Référentiel Articles'!$A$2:$F$634,6,FALSE),""))</f>
      </c>
      <c r="J15" s="78">
        <f>IF(OR($E15="",$H15=""),"",$H15*$I15)</f>
      </c>
      <c r="K15" s="79" t="str">
        <v/>
      </c>
      <c r="N15" s="9" t="str">
        <v>→ BK1</v>
      </c>
      <c r="O15" s="68">
        <f>SUMIF($B$5:$B$20004,"BK1",$J$5:$J$20004)+SUMIF($B$5:$B$20004,"1",$J$5:$J$20004)+SUMIF($B$5:$B$20004,"BK 1",$J$5:$J$20004)</f>
      </c>
    </row>
    <row r="16">
      <c r="A16" s="81" t="str">
        <v/>
      </c>
      <c r="B16" s="81" t="str">
        <v/>
      </c>
      <c r="C16" s="83">
        <f>IF($E16="","",IFERROR(VLOOKUP(TRIM(E16&amp;""),'Référentiel Articles'!$A$2:$F$634,2,FALSE),""))</f>
      </c>
      <c r="D16" s="83">
        <f>IF($E16="","",IFERROR(VLOOKUP(TRIM(E16&amp;""),'Référentiel Articles'!$A$2:$F$634,3,FALSE),""))</f>
      </c>
      <c r="E16" s="81" t="str">
        <v/>
      </c>
      <c r="F16" s="83">
        <f>IF($E16="","",IFERROR(VLOOKUP(TRIM(E16&amp;""),'Référentiel Articles'!$A$2:$F$634,4,FALSE),""))</f>
      </c>
      <c r="G16" s="84">
        <f>IF($E16="","",IFERROR(VLOOKUP(TRIM(E16&amp;""),'Référentiel Articles'!$A$2:$F$634,5,FALSE),""))</f>
      </c>
      <c r="H16" s="85" t="str">
        <v/>
      </c>
      <c r="I16" s="84">
        <f>IF($E16="","",IFERROR(VLOOKUP(TRIM(E16&amp;""),'Référentiel Articles'!$A$2:$F$634,6,FALSE),""))</f>
      </c>
      <c r="J16" s="90">
        <f>IF(OR($E16="",$H16=""),"",$H16*$I16)</f>
      </c>
      <c r="K16" s="87" t="str">
        <v/>
      </c>
    </row>
    <row r="17">
      <c r="A17" s="74" t="str">
        <v/>
      </c>
      <c r="B17" s="74" t="str">
        <v/>
      </c>
      <c r="C17" s="75">
        <f>IF($E17="","",IFERROR(VLOOKUP(TRIM(E17&amp;""),'Référentiel Articles'!$A$2:$F$634,2,FALSE),""))</f>
      </c>
      <c r="D17" s="75">
        <f>IF($E17="","",IFERROR(VLOOKUP(TRIM(E17&amp;""),'Référentiel Articles'!$A$2:$F$634,3,FALSE),""))</f>
      </c>
      <c r="E17" s="74" t="str">
        <v/>
      </c>
      <c r="F17" s="75">
        <f>IF($E17="","",IFERROR(VLOOKUP(TRIM(E17&amp;""),'Référentiel Articles'!$A$2:$F$634,4,FALSE),""))</f>
      </c>
      <c r="G17" s="76">
        <f>IF($E17="","",IFERROR(VLOOKUP(TRIM(E17&amp;""),'Référentiel Articles'!$A$2:$F$634,5,FALSE),""))</f>
      </c>
      <c r="H17" s="77" t="str">
        <v/>
      </c>
      <c r="I17" s="76">
        <f>IF($E17="","",IFERROR(VLOOKUP(TRIM(E17&amp;""),'Référentiel Articles'!$A$2:$F$634,6,FALSE),""))</f>
      </c>
      <c r="J17" s="78">
        <f>IF(OR($E17="",$H17=""),"",$H17*$I17)</f>
      </c>
      <c r="K17" s="79" t="str">
        <v/>
      </c>
    </row>
    <row r="18">
      <c r="A18" s="81" t="str">
        <v/>
      </c>
      <c r="B18" s="81" t="str">
        <v/>
      </c>
      <c r="C18" s="83">
        <f>IF($E18="","",IFERROR(VLOOKUP(TRIM(E18&amp;""),'Référentiel Articles'!$A$2:$F$634,2,FALSE),""))</f>
      </c>
      <c r="D18" s="83">
        <f>IF($E18="","",IFERROR(VLOOKUP(TRIM(E18&amp;""),'Référentiel Articles'!$A$2:$F$634,3,FALSE),""))</f>
      </c>
      <c r="E18" s="81" t="str">
        <v/>
      </c>
      <c r="F18" s="83">
        <f>IF($E18="","",IFERROR(VLOOKUP(TRIM(E18&amp;""),'Référentiel Articles'!$A$2:$F$634,4,FALSE),""))</f>
      </c>
      <c r="G18" s="84">
        <f>IF($E18="","",IFERROR(VLOOKUP(TRIM(E18&amp;""),'Référentiel Articles'!$A$2:$F$634,5,FALSE),""))</f>
      </c>
      <c r="H18" s="85" t="str">
        <v/>
      </c>
      <c r="I18" s="84">
        <f>IF($E18="","",IFERROR(VLOOKUP(TRIM(E18&amp;""),'Référentiel Articles'!$A$2:$F$634,6,FALSE),""))</f>
      </c>
      <c r="J18" s="90">
        <f>IF(OR($E18="",$H18=""),"",$H18*$I18)</f>
      </c>
      <c r="K18" s="87" t="str">
        <v/>
      </c>
    </row>
    <row r="19">
      <c r="A19" s="74" t="str">
        <v/>
      </c>
      <c r="B19" s="74" t="str">
        <v/>
      </c>
      <c r="C19" s="75">
        <f>IF($E19="","",IFERROR(VLOOKUP(TRIM(E19&amp;""),'Référentiel Articles'!$A$2:$F$634,2,FALSE),""))</f>
      </c>
      <c r="D19" s="75">
        <f>IF($E19="","",IFERROR(VLOOKUP(TRIM(E19&amp;""),'Référentiel Articles'!$A$2:$F$634,3,FALSE),""))</f>
      </c>
      <c r="E19" s="74" t="str">
        <v/>
      </c>
      <c r="F19" s="75">
        <f>IF($E19="","",IFERROR(VLOOKUP(TRIM(E19&amp;""),'Référentiel Articles'!$A$2:$F$634,4,FALSE),""))</f>
      </c>
      <c r="G19" s="76">
        <f>IF($E19="","",IFERROR(VLOOKUP(TRIM(E19&amp;""),'Référentiel Articles'!$A$2:$F$634,5,FALSE),""))</f>
      </c>
      <c r="H19" s="77" t="str">
        <v/>
      </c>
      <c r="I19" s="76">
        <f>IF($E19="","",IFERROR(VLOOKUP(TRIM(E19&amp;""),'Référentiel Articles'!$A$2:$F$634,6,FALSE),""))</f>
      </c>
      <c r="J19" s="78">
        <f>IF(OR($E19="",$H19=""),"",$H19*$I19)</f>
      </c>
      <c r="K19" s="79" t="str">
        <v/>
      </c>
    </row>
    <row r="20">
      <c r="A20" s="81" t="str">
        <v/>
      </c>
      <c r="B20" s="81" t="str">
        <v/>
      </c>
      <c r="C20" s="83">
        <f>IF($E20="","",IFERROR(VLOOKUP(TRIM(E20&amp;""),'Référentiel Articles'!$A$2:$F$634,2,FALSE),""))</f>
      </c>
      <c r="D20" s="83">
        <f>IF($E20="","",IFERROR(VLOOKUP(TRIM(E20&amp;""),'Référentiel Articles'!$A$2:$F$634,3,FALSE),""))</f>
      </c>
      <c r="E20" s="81" t="str">
        <v/>
      </c>
      <c r="F20" s="83">
        <f>IF($E20="","",IFERROR(VLOOKUP(TRIM(E20&amp;""),'Référentiel Articles'!$A$2:$F$634,4,FALSE),""))</f>
      </c>
      <c r="G20" s="84">
        <f>IF($E20="","",IFERROR(VLOOKUP(TRIM(E20&amp;""),'Référentiel Articles'!$A$2:$F$634,5,FALSE),""))</f>
      </c>
      <c r="H20" s="85" t="str">
        <v/>
      </c>
      <c r="I20" s="84">
        <f>IF($E20="","",IFERROR(VLOOKUP(TRIM(E20&amp;""),'Référentiel Articles'!$A$2:$F$634,6,FALSE),""))</f>
      </c>
      <c r="J20" s="90">
        <f>IF(OR($E20="",$H20=""),"",$H20*$I20)</f>
      </c>
      <c r="K20" s="87" t="str">
        <v/>
      </c>
    </row>
    <row r="21">
      <c r="A21" s="74" t="str">
        <v/>
      </c>
      <c r="B21" s="74" t="str">
        <v/>
      </c>
      <c r="C21" s="75">
        <f>IF($E21="","",IFERROR(VLOOKUP(TRIM(E21&amp;""),'Référentiel Articles'!$A$2:$F$634,2,FALSE),""))</f>
      </c>
      <c r="D21" s="75">
        <f>IF($E21="","",IFERROR(VLOOKUP(TRIM(E21&amp;""),'Référentiel Articles'!$A$2:$F$634,3,FALSE),""))</f>
      </c>
      <c r="E21" s="74" t="str">
        <v/>
      </c>
      <c r="F21" s="75">
        <f>IF($E21="","",IFERROR(VLOOKUP(TRIM(E21&amp;""),'Référentiel Articles'!$A$2:$F$634,4,FALSE),""))</f>
      </c>
      <c r="G21" s="76">
        <f>IF($E21="","",IFERROR(VLOOKUP(TRIM(E21&amp;""),'Référentiel Articles'!$A$2:$F$634,5,FALSE),""))</f>
      </c>
      <c r="H21" s="77" t="str">
        <v/>
      </c>
      <c r="I21" s="76">
        <f>IF($E21="","",IFERROR(VLOOKUP(TRIM(E21&amp;""),'Référentiel Articles'!$A$2:$F$634,6,FALSE),""))</f>
      </c>
      <c r="J21" s="78">
        <f>IF(OR($E21="",$H21=""),"",$H21*$I21)</f>
      </c>
      <c r="K21" s="79" t="str">
        <v/>
      </c>
    </row>
    <row r="22">
      <c r="A22" s="81" t="str">
        <v/>
      </c>
      <c r="B22" s="81" t="str">
        <v/>
      </c>
      <c r="C22" s="83">
        <f>IF($E22="","",IFERROR(VLOOKUP(TRIM(E22&amp;""),'Référentiel Articles'!$A$2:$F$634,2,FALSE),""))</f>
      </c>
      <c r="D22" s="83">
        <f>IF($E22="","",IFERROR(VLOOKUP(TRIM(E22&amp;""),'Référentiel Articles'!$A$2:$F$634,3,FALSE),""))</f>
      </c>
      <c r="E22" s="81" t="str">
        <v/>
      </c>
      <c r="F22" s="83">
        <f>IF($E22="","",IFERROR(VLOOKUP(TRIM(E22&amp;""),'Référentiel Articles'!$A$2:$F$634,4,FALSE),""))</f>
      </c>
      <c r="G22" s="84">
        <f>IF($E22="","",IFERROR(VLOOKUP(TRIM(E22&amp;""),'Référentiel Articles'!$A$2:$F$634,5,FALSE),""))</f>
      </c>
      <c r="H22" s="85" t="str">
        <v/>
      </c>
      <c r="I22" s="84">
        <f>IF($E22="","",IFERROR(VLOOKUP(TRIM(E22&amp;""),'Référentiel Articles'!$A$2:$F$634,6,FALSE),""))</f>
      </c>
      <c r="J22" s="90">
        <f>IF(OR($E22="",$H22=""),"",$H22*$I22)</f>
      </c>
      <c r="K22" s="87" t="str">
        <v/>
      </c>
    </row>
    <row r="23">
      <c r="A23" s="74" t="str">
        <v/>
      </c>
      <c r="B23" s="74" t="str">
        <v/>
      </c>
      <c r="C23" s="75">
        <f>IF($E23="","",IFERROR(VLOOKUP(TRIM(E23&amp;""),'Référentiel Articles'!$A$2:$F$634,2,FALSE),""))</f>
      </c>
      <c r="D23" s="75">
        <f>IF($E23="","",IFERROR(VLOOKUP(TRIM(E23&amp;""),'Référentiel Articles'!$A$2:$F$634,3,FALSE),""))</f>
      </c>
      <c r="E23" s="74" t="str">
        <v/>
      </c>
      <c r="F23" s="75">
        <f>IF($E23="","",IFERROR(VLOOKUP(TRIM(E23&amp;""),'Référentiel Articles'!$A$2:$F$634,4,FALSE),""))</f>
      </c>
      <c r="G23" s="76">
        <f>IF($E23="","",IFERROR(VLOOKUP(TRIM(E23&amp;""),'Référentiel Articles'!$A$2:$F$634,5,FALSE),""))</f>
      </c>
      <c r="H23" s="77" t="str">
        <v/>
      </c>
      <c r="I23" s="76">
        <f>IF($E23="","",IFERROR(VLOOKUP(TRIM(E23&amp;""),'Référentiel Articles'!$A$2:$F$634,6,FALSE),""))</f>
      </c>
      <c r="J23" s="78">
        <f>IF(OR($E23="",$H23=""),"",$H23*$I23)</f>
      </c>
      <c r="K23" s="79" t="str">
        <v/>
      </c>
    </row>
    <row r="24">
      <c r="A24" s="81" t="str">
        <v/>
      </c>
      <c r="B24" s="81" t="str">
        <v/>
      </c>
      <c r="C24" s="83">
        <f>IF($E24="","",IFERROR(VLOOKUP(TRIM(E24&amp;""),'Référentiel Articles'!$A$2:$F$634,2,FALSE),""))</f>
      </c>
      <c r="D24" s="83">
        <f>IF($E24="","",IFERROR(VLOOKUP(TRIM(E24&amp;""),'Référentiel Articles'!$A$2:$F$634,3,FALSE),""))</f>
      </c>
      <c r="E24" s="81" t="str">
        <v/>
      </c>
      <c r="F24" s="83">
        <f>IF($E24="","",IFERROR(VLOOKUP(TRIM(E24&amp;""),'Référentiel Articles'!$A$2:$F$634,4,FALSE),""))</f>
      </c>
      <c r="G24" s="84">
        <f>IF($E24="","",IFERROR(VLOOKUP(TRIM(E24&amp;""),'Référentiel Articles'!$A$2:$F$634,5,FALSE),""))</f>
      </c>
      <c r="H24" s="85" t="str">
        <v/>
      </c>
      <c r="I24" s="84">
        <f>IF($E24="","",IFERROR(VLOOKUP(TRIM(E24&amp;""),'Référentiel Articles'!$A$2:$F$634,6,FALSE),""))</f>
      </c>
      <c r="J24" s="90">
        <f>IF(OR($E24="",$H24=""),"",$H24*$I24)</f>
      </c>
      <c r="K24" s="87" t="str">
        <v/>
      </c>
    </row>
    <row r="25">
      <c r="A25" s="74" t="str">
        <v/>
      </c>
      <c r="B25" s="74" t="str">
        <v/>
      </c>
      <c r="C25" s="75">
        <f>IF($E25="","",IFERROR(VLOOKUP(TRIM(E25&amp;""),'Référentiel Articles'!$A$2:$F$634,2,FALSE),""))</f>
      </c>
      <c r="D25" s="75">
        <f>IF($E25="","",IFERROR(VLOOKUP(TRIM(E25&amp;""),'Référentiel Articles'!$A$2:$F$634,3,FALSE),""))</f>
      </c>
      <c r="E25" s="74" t="str">
        <v/>
      </c>
      <c r="F25" s="75">
        <f>IF($E25="","",IFERROR(VLOOKUP(TRIM(E25&amp;""),'Référentiel Articles'!$A$2:$F$634,4,FALSE),""))</f>
      </c>
      <c r="G25" s="76">
        <f>IF($E25="","",IFERROR(VLOOKUP(TRIM(E25&amp;""),'Référentiel Articles'!$A$2:$F$634,5,FALSE),""))</f>
      </c>
      <c r="H25" s="77" t="str">
        <v/>
      </c>
      <c r="I25" s="76">
        <f>IF($E25="","",IFERROR(VLOOKUP(TRIM(E25&amp;""),'Référentiel Articles'!$A$2:$F$634,6,FALSE),""))</f>
      </c>
      <c r="J25" s="78">
        <f>IF(OR($E25="",$H25=""),"",$H25*$I25)</f>
      </c>
      <c r="K25" s="79" t="str">
        <v/>
      </c>
    </row>
    <row r="26">
      <c r="A26" s="81" t="str">
        <v/>
      </c>
      <c r="B26" s="81" t="str">
        <v/>
      </c>
      <c r="C26" s="83">
        <f>IF($E26="","",IFERROR(VLOOKUP(TRIM(E26&amp;""),'Référentiel Articles'!$A$2:$F$634,2,FALSE),""))</f>
      </c>
      <c r="D26" s="83">
        <f>IF($E26="","",IFERROR(VLOOKUP(TRIM(E26&amp;""),'Référentiel Articles'!$A$2:$F$634,3,FALSE),""))</f>
      </c>
      <c r="E26" s="81" t="str">
        <v/>
      </c>
      <c r="F26" s="83">
        <f>IF($E26="","",IFERROR(VLOOKUP(TRIM(E26&amp;""),'Référentiel Articles'!$A$2:$F$634,4,FALSE),""))</f>
      </c>
      <c r="G26" s="84">
        <f>IF($E26="","",IFERROR(VLOOKUP(TRIM(E26&amp;""),'Référentiel Articles'!$A$2:$F$634,5,FALSE),""))</f>
      </c>
      <c r="H26" s="85" t="str">
        <v/>
      </c>
      <c r="I26" s="84">
        <f>IF($E26="","",IFERROR(VLOOKUP(TRIM(E26&amp;""),'Référentiel Articles'!$A$2:$F$634,6,FALSE),""))</f>
      </c>
      <c r="J26" s="90">
        <f>IF(OR($E26="",$H26=""),"",$H26*$I26)</f>
      </c>
      <c r="K26" s="87" t="str">
        <v/>
      </c>
    </row>
    <row r="27">
      <c r="A27" s="74" t="str">
        <v/>
      </c>
      <c r="B27" s="74" t="str">
        <v/>
      </c>
      <c r="C27" s="75">
        <f>IF($E27="","",IFERROR(VLOOKUP(TRIM(E27&amp;""),'Référentiel Articles'!$A$2:$F$634,2,FALSE),""))</f>
      </c>
      <c r="D27" s="75">
        <f>IF($E27="","",IFERROR(VLOOKUP(TRIM(E27&amp;""),'Référentiel Articles'!$A$2:$F$634,3,FALSE),""))</f>
      </c>
      <c r="E27" s="74" t="str">
        <v/>
      </c>
      <c r="F27" s="75">
        <f>IF($E27="","",IFERROR(VLOOKUP(TRIM(E27&amp;""),'Référentiel Articles'!$A$2:$F$634,4,FALSE),""))</f>
      </c>
      <c r="G27" s="76">
        <f>IF($E27="","",IFERROR(VLOOKUP(TRIM(E27&amp;""),'Référentiel Articles'!$A$2:$F$634,5,FALSE),""))</f>
      </c>
      <c r="H27" s="77" t="str">
        <v/>
      </c>
      <c r="I27" s="76">
        <f>IF($E27="","",IFERROR(VLOOKUP(TRIM(E27&amp;""),'Référentiel Articles'!$A$2:$F$634,6,FALSE),""))</f>
      </c>
      <c r="J27" s="78">
        <f>IF(OR($E27="",$H27=""),"",$H27*$I27)</f>
      </c>
      <c r="K27" s="79" t="str">
        <v/>
      </c>
    </row>
    <row r="28">
      <c r="A28" s="81" t="str">
        <v/>
      </c>
      <c r="B28" s="81" t="str">
        <v/>
      </c>
      <c r="C28" s="83">
        <f>IF($E28="","",IFERROR(VLOOKUP(TRIM(E28&amp;""),'Référentiel Articles'!$A$2:$F$634,2,FALSE),""))</f>
      </c>
      <c r="D28" s="83">
        <f>IF($E28="","",IFERROR(VLOOKUP(TRIM(E28&amp;""),'Référentiel Articles'!$A$2:$F$634,3,FALSE),""))</f>
      </c>
      <c r="E28" s="81" t="str">
        <v/>
      </c>
      <c r="F28" s="83">
        <f>IF($E28="","",IFERROR(VLOOKUP(TRIM(E28&amp;""),'Référentiel Articles'!$A$2:$F$634,4,FALSE),""))</f>
      </c>
      <c r="G28" s="84">
        <f>IF($E28="","",IFERROR(VLOOKUP(TRIM(E28&amp;""),'Référentiel Articles'!$A$2:$F$634,5,FALSE),""))</f>
      </c>
      <c r="H28" s="85" t="str">
        <v/>
      </c>
      <c r="I28" s="84">
        <f>IF($E28="","",IFERROR(VLOOKUP(TRIM(E28&amp;""),'Référentiel Articles'!$A$2:$F$634,6,FALSE),""))</f>
      </c>
      <c r="J28" s="90">
        <f>IF(OR($E28="",$H28=""),"",$H28*$I28)</f>
      </c>
      <c r="K28" s="87" t="str">
        <v/>
      </c>
    </row>
    <row r="29">
      <c r="A29" s="74" t="str">
        <v/>
      </c>
      <c r="B29" s="74" t="str">
        <v/>
      </c>
      <c r="C29" s="75">
        <f>IF($E29="","",IFERROR(VLOOKUP(TRIM(E29&amp;""),'Référentiel Articles'!$A$2:$F$634,2,FALSE),""))</f>
      </c>
      <c r="D29" s="75">
        <f>IF($E29="","",IFERROR(VLOOKUP(TRIM(E29&amp;""),'Référentiel Articles'!$A$2:$F$634,3,FALSE),""))</f>
      </c>
      <c r="E29" s="74" t="str">
        <v/>
      </c>
      <c r="F29" s="75">
        <f>IF($E29="","",IFERROR(VLOOKUP(TRIM(E29&amp;""),'Référentiel Articles'!$A$2:$F$634,4,FALSE),""))</f>
      </c>
      <c r="G29" s="76">
        <f>IF($E29="","",IFERROR(VLOOKUP(TRIM(E29&amp;""),'Référentiel Articles'!$A$2:$F$634,5,FALSE),""))</f>
      </c>
      <c r="H29" s="77" t="str">
        <v/>
      </c>
      <c r="I29" s="76">
        <f>IF($E29="","",IFERROR(VLOOKUP(TRIM(E29&amp;""),'Référentiel Articles'!$A$2:$F$634,6,FALSE),""))</f>
      </c>
      <c r="J29" s="78">
        <f>IF(OR($E29="",$H29=""),"",$H29*$I29)</f>
      </c>
      <c r="K29" s="79" t="str">
        <v/>
      </c>
    </row>
    <row r="30">
      <c r="A30" s="81" t="str">
        <v/>
      </c>
      <c r="B30" s="81" t="str">
        <v/>
      </c>
      <c r="C30" s="83">
        <f>IF($E30="","",IFERROR(VLOOKUP(TRIM(E30&amp;""),'Référentiel Articles'!$A$2:$F$634,2,FALSE),""))</f>
      </c>
      <c r="D30" s="83">
        <f>IF($E30="","",IFERROR(VLOOKUP(TRIM(E30&amp;""),'Référentiel Articles'!$A$2:$F$634,3,FALSE),""))</f>
      </c>
      <c r="E30" s="81" t="str">
        <v/>
      </c>
      <c r="F30" s="83">
        <f>IF($E30="","",IFERROR(VLOOKUP(TRIM(E30&amp;""),'Référentiel Articles'!$A$2:$F$634,4,FALSE),""))</f>
      </c>
      <c r="G30" s="84">
        <f>IF($E30="","",IFERROR(VLOOKUP(TRIM(E30&amp;""),'Référentiel Articles'!$A$2:$F$634,5,FALSE),""))</f>
      </c>
      <c r="H30" s="85" t="str">
        <v/>
      </c>
      <c r="I30" s="84">
        <f>IF($E30="","",IFERROR(VLOOKUP(TRIM(E30&amp;""),'Référentiel Articles'!$A$2:$F$634,6,FALSE),""))</f>
      </c>
      <c r="J30" s="90">
        <f>IF(OR($E30="",$H30=""),"",$H30*$I30)</f>
      </c>
      <c r="K30" s="87" t="str">
        <v/>
      </c>
    </row>
    <row r="31">
      <c r="A31" s="74" t="str">
        <v/>
      </c>
      <c r="B31" s="74" t="str">
        <v/>
      </c>
      <c r="C31" s="75">
        <f>IF($E31="","",IFERROR(VLOOKUP(TRIM(E31&amp;""),'Référentiel Articles'!$A$2:$F$634,2,FALSE),""))</f>
      </c>
      <c r="D31" s="75">
        <f>IF($E31="","",IFERROR(VLOOKUP(TRIM(E31&amp;""),'Référentiel Articles'!$A$2:$F$634,3,FALSE),""))</f>
      </c>
      <c r="E31" s="74" t="str">
        <v/>
      </c>
      <c r="F31" s="75">
        <f>IF($E31="","",IFERROR(VLOOKUP(TRIM(E31&amp;""),'Référentiel Articles'!$A$2:$F$634,4,FALSE),""))</f>
      </c>
      <c r="G31" s="76">
        <f>IF($E31="","",IFERROR(VLOOKUP(TRIM(E31&amp;""),'Référentiel Articles'!$A$2:$F$634,5,FALSE),""))</f>
      </c>
      <c r="H31" s="77" t="str">
        <v/>
      </c>
      <c r="I31" s="76">
        <f>IF($E31="","",IFERROR(VLOOKUP(TRIM(E31&amp;""),'Référentiel Articles'!$A$2:$F$634,6,FALSE),""))</f>
      </c>
      <c r="J31" s="78">
        <f>IF(OR($E31="",$H31=""),"",$H31*$I31)</f>
      </c>
      <c r="K31" s="79" t="str">
        <v/>
      </c>
    </row>
    <row r="32">
      <c r="A32" s="81" t="str">
        <v/>
      </c>
      <c r="B32" s="81" t="str">
        <v/>
      </c>
      <c r="C32" s="83">
        <f>IF($E32="","",IFERROR(VLOOKUP(TRIM(E32&amp;""),'Référentiel Articles'!$A$2:$F$634,2,FALSE),""))</f>
      </c>
      <c r="D32" s="83">
        <f>IF($E32="","",IFERROR(VLOOKUP(TRIM(E32&amp;""),'Référentiel Articles'!$A$2:$F$634,3,FALSE),""))</f>
      </c>
      <c r="E32" s="81" t="str">
        <v/>
      </c>
      <c r="F32" s="83">
        <f>IF($E32="","",IFERROR(VLOOKUP(TRIM(E32&amp;""),'Référentiel Articles'!$A$2:$F$634,4,FALSE),""))</f>
      </c>
      <c r="G32" s="84">
        <f>IF($E32="","",IFERROR(VLOOKUP(TRIM(E32&amp;""),'Référentiel Articles'!$A$2:$F$634,5,FALSE),""))</f>
      </c>
      <c r="H32" s="85" t="str">
        <v/>
      </c>
      <c r="I32" s="84">
        <f>IF($E32="","",IFERROR(VLOOKUP(TRIM(E32&amp;""),'Référentiel Articles'!$A$2:$F$634,6,FALSE),""))</f>
      </c>
      <c r="J32" s="90">
        <f>IF(OR($E32="",$H32=""),"",$H32*$I32)</f>
      </c>
      <c r="K32" s="87" t="str">
        <v/>
      </c>
    </row>
    <row r="33">
      <c r="A33" s="74" t="str">
        <v/>
      </c>
      <c r="B33" s="74" t="str">
        <v/>
      </c>
      <c r="C33" s="75">
        <f>IF($E33="","",IFERROR(VLOOKUP(TRIM(E33&amp;""),'Référentiel Articles'!$A$2:$F$634,2,FALSE),""))</f>
      </c>
      <c r="D33" s="75">
        <f>IF($E33="","",IFERROR(VLOOKUP(TRIM(E33&amp;""),'Référentiel Articles'!$A$2:$F$634,3,FALSE),""))</f>
      </c>
      <c r="E33" s="74" t="str">
        <v/>
      </c>
      <c r="F33" s="75">
        <f>IF($E33="","",IFERROR(VLOOKUP(TRIM(E33&amp;""),'Référentiel Articles'!$A$2:$F$634,4,FALSE),""))</f>
      </c>
      <c r="G33" s="76">
        <f>IF($E33="","",IFERROR(VLOOKUP(TRIM(E33&amp;""),'Référentiel Articles'!$A$2:$F$634,5,FALSE),""))</f>
      </c>
      <c r="H33" s="77" t="str">
        <v/>
      </c>
      <c r="I33" s="76">
        <f>IF($E33="","",IFERROR(VLOOKUP(TRIM(E33&amp;""),'Référentiel Articles'!$A$2:$F$634,6,FALSE),""))</f>
      </c>
      <c r="J33" s="78">
        <f>IF(OR($E33="",$H33=""),"",$H33*$I33)</f>
      </c>
      <c r="K33" s="79" t="str">
        <v/>
      </c>
    </row>
    <row r="34">
      <c r="A34" s="81" t="str">
        <v/>
      </c>
      <c r="B34" s="81" t="str">
        <v/>
      </c>
      <c r="C34" s="83">
        <f>IF($E34="","",IFERROR(VLOOKUP(TRIM(E34&amp;""),'Référentiel Articles'!$A$2:$F$634,2,FALSE),""))</f>
      </c>
      <c r="D34" s="83">
        <f>IF($E34="","",IFERROR(VLOOKUP(TRIM(E34&amp;""),'Référentiel Articles'!$A$2:$F$634,3,FALSE),""))</f>
      </c>
      <c r="E34" s="81" t="str">
        <v/>
      </c>
      <c r="F34" s="83">
        <f>IF($E34="","",IFERROR(VLOOKUP(TRIM(E34&amp;""),'Référentiel Articles'!$A$2:$F$634,4,FALSE),""))</f>
      </c>
      <c r="G34" s="84">
        <f>IF($E34="","",IFERROR(VLOOKUP(TRIM(E34&amp;""),'Référentiel Articles'!$A$2:$F$634,5,FALSE),""))</f>
      </c>
      <c r="H34" s="85" t="str">
        <v/>
      </c>
      <c r="I34" s="84">
        <f>IF($E34="","",IFERROR(VLOOKUP(TRIM(E34&amp;""),'Référentiel Articles'!$A$2:$F$634,6,FALSE),""))</f>
      </c>
      <c r="J34" s="90">
        <f>IF(OR($E34="",$H34=""),"",$H34*$I34)</f>
      </c>
      <c r="K34" s="87" t="str">
        <v/>
      </c>
    </row>
    <row r="35">
      <c r="A35" s="74" t="str">
        <v/>
      </c>
      <c r="B35" s="74" t="str">
        <v/>
      </c>
      <c r="C35" s="75">
        <f>IF($E35="","",IFERROR(VLOOKUP(TRIM(E35&amp;""),'Référentiel Articles'!$A$2:$F$634,2,FALSE),""))</f>
      </c>
      <c r="D35" s="75">
        <f>IF($E35="","",IFERROR(VLOOKUP(TRIM(E35&amp;""),'Référentiel Articles'!$A$2:$F$634,3,FALSE),""))</f>
      </c>
      <c r="E35" s="74" t="str">
        <v/>
      </c>
      <c r="F35" s="75">
        <f>IF($E35="","",IFERROR(VLOOKUP(TRIM(E35&amp;""),'Référentiel Articles'!$A$2:$F$634,4,FALSE),""))</f>
      </c>
      <c r="G35" s="76">
        <f>IF($E35="","",IFERROR(VLOOKUP(TRIM(E35&amp;""),'Référentiel Articles'!$A$2:$F$634,5,FALSE),""))</f>
      </c>
      <c r="H35" s="77" t="str">
        <v/>
      </c>
      <c r="I35" s="76">
        <f>IF($E35="","",IFERROR(VLOOKUP(TRIM(E35&amp;""),'Référentiel Articles'!$A$2:$F$634,6,FALSE),""))</f>
      </c>
      <c r="J35" s="78">
        <f>IF(OR($E35="",$H35=""),"",$H35*$I35)</f>
      </c>
      <c r="K35" s="79" t="str">
        <v/>
      </c>
    </row>
    <row r="36">
      <c r="A36" s="81" t="str">
        <v/>
      </c>
      <c r="B36" s="81" t="str">
        <v/>
      </c>
      <c r="C36" s="83">
        <f>IF($E36="","",IFERROR(VLOOKUP(TRIM(E36&amp;""),'Référentiel Articles'!$A$2:$F$634,2,FALSE),""))</f>
      </c>
      <c r="D36" s="83">
        <f>IF($E36="","",IFERROR(VLOOKUP(TRIM(E36&amp;""),'Référentiel Articles'!$A$2:$F$634,3,FALSE),""))</f>
      </c>
      <c r="E36" s="81" t="str">
        <v/>
      </c>
      <c r="F36" s="83">
        <f>IF($E36="","",IFERROR(VLOOKUP(TRIM(E36&amp;""),'Référentiel Articles'!$A$2:$F$634,4,FALSE),""))</f>
      </c>
      <c r="G36" s="84">
        <f>IF($E36="","",IFERROR(VLOOKUP(TRIM(E36&amp;""),'Référentiel Articles'!$A$2:$F$634,5,FALSE),""))</f>
      </c>
      <c r="H36" s="85" t="str">
        <v/>
      </c>
      <c r="I36" s="84">
        <f>IF($E36="","",IFERROR(VLOOKUP(TRIM(E36&amp;""),'Référentiel Articles'!$A$2:$F$634,6,FALSE),""))</f>
      </c>
      <c r="J36" s="90">
        <f>IF(OR($E36="",$H36=""),"",$H36*$I36)</f>
      </c>
      <c r="K36" s="87" t="str">
        <v/>
      </c>
    </row>
    <row r="37">
      <c r="A37" s="74" t="str">
        <v/>
      </c>
      <c r="B37" s="74" t="str">
        <v/>
      </c>
      <c r="C37" s="75">
        <f>IF($E37="","",IFERROR(VLOOKUP(TRIM(E37&amp;""),'Référentiel Articles'!$A$2:$F$634,2,FALSE),""))</f>
      </c>
      <c r="D37" s="75">
        <f>IF($E37="","",IFERROR(VLOOKUP(TRIM(E37&amp;""),'Référentiel Articles'!$A$2:$F$634,3,FALSE),""))</f>
      </c>
      <c r="E37" s="74" t="str">
        <v/>
      </c>
      <c r="F37" s="75">
        <f>IF($E37="","",IFERROR(VLOOKUP(TRIM(E37&amp;""),'Référentiel Articles'!$A$2:$F$634,4,FALSE),""))</f>
      </c>
      <c r="G37" s="76">
        <f>IF($E37="","",IFERROR(VLOOKUP(TRIM(E37&amp;""),'Référentiel Articles'!$A$2:$F$634,5,FALSE),""))</f>
      </c>
      <c r="H37" s="77" t="str">
        <v/>
      </c>
      <c r="I37" s="76">
        <f>IF($E37="","",IFERROR(VLOOKUP(TRIM(E37&amp;""),'Référentiel Articles'!$A$2:$F$634,6,FALSE),""))</f>
      </c>
      <c r="J37" s="78">
        <f>IF(OR($E37="",$H37=""),"",$H37*$I37)</f>
      </c>
      <c r="K37" s="79" t="str">
        <v/>
      </c>
    </row>
    <row r="38">
      <c r="A38" s="81" t="str">
        <v/>
      </c>
      <c r="B38" s="81" t="str">
        <v/>
      </c>
      <c r="C38" s="83">
        <f>IF($E38="","",IFERROR(VLOOKUP(TRIM(E38&amp;""),'Référentiel Articles'!$A$2:$F$634,2,FALSE),""))</f>
      </c>
      <c r="D38" s="83">
        <f>IF($E38="","",IFERROR(VLOOKUP(TRIM(E38&amp;""),'Référentiel Articles'!$A$2:$F$634,3,FALSE),""))</f>
      </c>
      <c r="E38" s="81" t="str">
        <v/>
      </c>
      <c r="F38" s="83">
        <f>IF($E38="","",IFERROR(VLOOKUP(TRIM(E38&amp;""),'Référentiel Articles'!$A$2:$F$634,4,FALSE),""))</f>
      </c>
      <c r="G38" s="84">
        <f>IF($E38="","",IFERROR(VLOOKUP(TRIM(E38&amp;""),'Référentiel Articles'!$A$2:$F$634,5,FALSE),""))</f>
      </c>
      <c r="H38" s="85" t="str">
        <v/>
      </c>
      <c r="I38" s="84">
        <f>IF($E38="","",IFERROR(VLOOKUP(TRIM(E38&amp;""),'Référentiel Articles'!$A$2:$F$634,6,FALSE),""))</f>
      </c>
      <c r="J38" s="90">
        <f>IF(OR($E38="",$H38=""),"",$H38*$I38)</f>
      </c>
      <c r="K38" s="87" t="str">
        <v/>
      </c>
    </row>
    <row r="39">
      <c r="A39" s="74" t="str">
        <v/>
      </c>
      <c r="B39" s="74" t="str">
        <v/>
      </c>
      <c r="C39" s="75">
        <f>IF($E39="","",IFERROR(VLOOKUP(TRIM(E39&amp;""),'Référentiel Articles'!$A$2:$F$634,2,FALSE),""))</f>
      </c>
      <c r="D39" s="75">
        <f>IF($E39="","",IFERROR(VLOOKUP(TRIM(E39&amp;""),'Référentiel Articles'!$A$2:$F$634,3,FALSE),""))</f>
      </c>
      <c r="E39" s="74" t="str">
        <v/>
      </c>
      <c r="F39" s="75">
        <f>IF($E39="","",IFERROR(VLOOKUP(TRIM(E39&amp;""),'Référentiel Articles'!$A$2:$F$634,4,FALSE),""))</f>
      </c>
      <c r="G39" s="76">
        <f>IF($E39="","",IFERROR(VLOOKUP(TRIM(E39&amp;""),'Référentiel Articles'!$A$2:$F$634,5,FALSE),""))</f>
      </c>
      <c r="H39" s="77" t="str">
        <v/>
      </c>
      <c r="I39" s="76">
        <f>IF($E39="","",IFERROR(VLOOKUP(TRIM(E39&amp;""),'Référentiel Articles'!$A$2:$F$634,6,FALSE),""))</f>
      </c>
      <c r="J39" s="78">
        <f>IF(OR($E39="",$H39=""),"",$H39*$I39)</f>
      </c>
      <c r="K39" s="79" t="str">
        <v/>
      </c>
    </row>
    <row r="40">
      <c r="A40" s="81" t="str">
        <v/>
      </c>
      <c r="B40" s="81" t="str">
        <v/>
      </c>
      <c r="C40" s="83">
        <f>IF($E40="","",IFERROR(VLOOKUP(TRIM(E40&amp;""),'Référentiel Articles'!$A$2:$F$634,2,FALSE),""))</f>
      </c>
      <c r="D40" s="83">
        <f>IF($E40="","",IFERROR(VLOOKUP(TRIM(E40&amp;""),'Référentiel Articles'!$A$2:$F$634,3,FALSE),""))</f>
      </c>
      <c r="E40" s="81" t="str">
        <v/>
      </c>
      <c r="F40" s="83">
        <f>IF($E40="","",IFERROR(VLOOKUP(TRIM(E40&amp;""),'Référentiel Articles'!$A$2:$F$634,4,FALSE),""))</f>
      </c>
      <c r="G40" s="84">
        <f>IF($E40="","",IFERROR(VLOOKUP(TRIM(E40&amp;""),'Référentiel Articles'!$A$2:$F$634,5,FALSE),""))</f>
      </c>
      <c r="H40" s="85" t="str">
        <v/>
      </c>
      <c r="I40" s="84">
        <f>IF($E40="","",IFERROR(VLOOKUP(TRIM(E40&amp;""),'Référentiel Articles'!$A$2:$F$634,6,FALSE),""))</f>
      </c>
      <c r="J40" s="90">
        <f>IF(OR($E40="",$H40=""),"",$H40*$I40)</f>
      </c>
      <c r="K40" s="87" t="str">
        <v/>
      </c>
    </row>
    <row r="41">
      <c r="A41" s="74" t="str">
        <v/>
      </c>
      <c r="B41" s="74" t="str">
        <v/>
      </c>
      <c r="C41" s="75">
        <f>IF($E41="","",IFERROR(VLOOKUP(TRIM(E41&amp;""),'Référentiel Articles'!$A$2:$F$634,2,FALSE),""))</f>
      </c>
      <c r="D41" s="75">
        <f>IF($E41="","",IFERROR(VLOOKUP(TRIM(E41&amp;""),'Référentiel Articles'!$A$2:$F$634,3,FALSE),""))</f>
      </c>
      <c r="E41" s="74" t="str">
        <v/>
      </c>
      <c r="F41" s="75">
        <f>IF($E41="","",IFERROR(VLOOKUP(TRIM(E41&amp;""),'Référentiel Articles'!$A$2:$F$634,4,FALSE),""))</f>
      </c>
      <c r="G41" s="76">
        <f>IF($E41="","",IFERROR(VLOOKUP(TRIM(E41&amp;""),'Référentiel Articles'!$A$2:$F$634,5,FALSE),""))</f>
      </c>
      <c r="H41" s="77" t="str">
        <v/>
      </c>
      <c r="I41" s="76">
        <f>IF($E41="","",IFERROR(VLOOKUP(TRIM(E41&amp;""),'Référentiel Articles'!$A$2:$F$634,6,FALSE),""))</f>
      </c>
      <c r="J41" s="78">
        <f>IF(OR($E41="",$H41=""),"",$H41*$I41)</f>
      </c>
      <c r="K41" s="79" t="str">
        <v/>
      </c>
    </row>
    <row r="42">
      <c r="A42" s="81" t="str">
        <v/>
      </c>
      <c r="B42" s="81" t="str">
        <v/>
      </c>
      <c r="C42" s="83">
        <f>IF($E42="","",IFERROR(VLOOKUP(TRIM(E42&amp;""),'Référentiel Articles'!$A$2:$F$634,2,FALSE),""))</f>
      </c>
      <c r="D42" s="83">
        <f>IF($E42="","",IFERROR(VLOOKUP(TRIM(E42&amp;""),'Référentiel Articles'!$A$2:$F$634,3,FALSE),""))</f>
      </c>
      <c r="E42" s="81" t="str">
        <v/>
      </c>
      <c r="F42" s="83">
        <f>IF($E42="","",IFERROR(VLOOKUP(TRIM(E42&amp;""),'Référentiel Articles'!$A$2:$F$634,4,FALSE),""))</f>
      </c>
      <c r="G42" s="84">
        <f>IF($E42="","",IFERROR(VLOOKUP(TRIM(E42&amp;""),'Référentiel Articles'!$A$2:$F$634,5,FALSE),""))</f>
      </c>
      <c r="H42" s="85" t="str">
        <v/>
      </c>
      <c r="I42" s="84">
        <f>IF($E42="","",IFERROR(VLOOKUP(TRIM(E42&amp;""),'Référentiel Articles'!$A$2:$F$634,6,FALSE),""))</f>
      </c>
      <c r="J42" s="90">
        <f>IF(OR($E42="",$H42=""),"",$H42*$I42)</f>
      </c>
      <c r="K42" s="87" t="str">
        <v/>
      </c>
    </row>
    <row r="43">
      <c r="A43" s="74" t="str">
        <v/>
      </c>
      <c r="B43" s="74" t="str">
        <v/>
      </c>
      <c r="C43" s="75">
        <f>IF($E43="","",IFERROR(VLOOKUP(TRIM(E43&amp;""),'Référentiel Articles'!$A$2:$F$634,2,FALSE),""))</f>
      </c>
      <c r="D43" s="75">
        <f>IF($E43="","",IFERROR(VLOOKUP(TRIM(E43&amp;""),'Référentiel Articles'!$A$2:$F$634,3,FALSE),""))</f>
      </c>
      <c r="E43" s="74" t="str">
        <v/>
      </c>
      <c r="F43" s="75">
        <f>IF($E43="","",IFERROR(VLOOKUP(TRIM(E43&amp;""),'Référentiel Articles'!$A$2:$F$634,4,FALSE),""))</f>
      </c>
      <c r="G43" s="76">
        <f>IF($E43="","",IFERROR(VLOOKUP(TRIM(E43&amp;""),'Référentiel Articles'!$A$2:$F$634,5,FALSE),""))</f>
      </c>
      <c r="H43" s="77" t="str">
        <v/>
      </c>
      <c r="I43" s="76">
        <f>IF($E43="","",IFERROR(VLOOKUP(TRIM(E43&amp;""),'Référentiel Articles'!$A$2:$F$634,6,FALSE),""))</f>
      </c>
      <c r="J43" s="78">
        <f>IF(OR($E43="",$H43=""),"",$H43*$I43)</f>
      </c>
      <c r="K43" s="79" t="str">
        <v/>
      </c>
    </row>
    <row r="44">
      <c r="A44" s="81" t="str">
        <v/>
      </c>
      <c r="B44" s="81" t="str">
        <v/>
      </c>
      <c r="C44" s="83">
        <f>IF($E44="","",IFERROR(VLOOKUP(TRIM(E44&amp;""),'Référentiel Articles'!$A$2:$F$634,2,FALSE),""))</f>
      </c>
      <c r="D44" s="83">
        <f>IF($E44="","",IFERROR(VLOOKUP(TRIM(E44&amp;""),'Référentiel Articles'!$A$2:$F$634,3,FALSE),""))</f>
      </c>
      <c r="E44" s="81" t="str">
        <v/>
      </c>
      <c r="F44" s="83">
        <f>IF($E44="","",IFERROR(VLOOKUP(TRIM(E44&amp;""),'Référentiel Articles'!$A$2:$F$634,4,FALSE),""))</f>
      </c>
      <c r="G44" s="84">
        <f>IF($E44="","",IFERROR(VLOOKUP(TRIM(E44&amp;""),'Référentiel Articles'!$A$2:$F$634,5,FALSE),""))</f>
      </c>
      <c r="H44" s="85" t="str">
        <v/>
      </c>
      <c r="I44" s="84">
        <f>IF($E44="","",IFERROR(VLOOKUP(TRIM(E44&amp;""),'Référentiel Articles'!$A$2:$F$634,6,FALSE),""))</f>
      </c>
      <c r="J44" s="90">
        <f>IF(OR($E44="",$H44=""),"",$H44*$I44)</f>
      </c>
      <c r="K44" s="87" t="str">
        <v/>
      </c>
    </row>
    <row r="45">
      <c r="A45" s="74" t="str">
        <v/>
      </c>
      <c r="B45" s="74" t="str">
        <v/>
      </c>
      <c r="C45" s="75">
        <f>IF($E45="","",IFERROR(VLOOKUP(TRIM(E45&amp;""),'Référentiel Articles'!$A$2:$F$634,2,FALSE),""))</f>
      </c>
      <c r="D45" s="75">
        <f>IF($E45="","",IFERROR(VLOOKUP(TRIM(E45&amp;""),'Référentiel Articles'!$A$2:$F$634,3,FALSE),""))</f>
      </c>
      <c r="E45" s="74" t="str">
        <v/>
      </c>
      <c r="F45" s="75">
        <f>IF($E45="","",IFERROR(VLOOKUP(TRIM(E45&amp;""),'Référentiel Articles'!$A$2:$F$634,4,FALSE),""))</f>
      </c>
      <c r="G45" s="76">
        <f>IF($E45="","",IFERROR(VLOOKUP(TRIM(E45&amp;""),'Référentiel Articles'!$A$2:$F$634,5,FALSE),""))</f>
      </c>
      <c r="H45" s="77" t="str">
        <v/>
      </c>
      <c r="I45" s="76">
        <f>IF($E45="","",IFERROR(VLOOKUP(TRIM(E45&amp;""),'Référentiel Articles'!$A$2:$F$634,6,FALSE),""))</f>
      </c>
      <c r="J45" s="78">
        <f>IF(OR($E45="",$H45=""),"",$H45*$I45)</f>
      </c>
      <c r="K45" s="79" t="str">
        <v/>
      </c>
    </row>
    <row r="46">
      <c r="A46" s="81" t="str">
        <v/>
      </c>
      <c r="B46" s="81" t="str">
        <v/>
      </c>
      <c r="C46" s="83">
        <f>IF($E46="","",IFERROR(VLOOKUP(TRIM(E46&amp;""),'Référentiel Articles'!$A$2:$F$634,2,FALSE),""))</f>
      </c>
      <c r="D46" s="83">
        <f>IF($E46="","",IFERROR(VLOOKUP(TRIM(E46&amp;""),'Référentiel Articles'!$A$2:$F$634,3,FALSE),""))</f>
      </c>
      <c r="E46" s="81" t="str">
        <v/>
      </c>
      <c r="F46" s="83">
        <f>IF($E46="","",IFERROR(VLOOKUP(TRIM(E46&amp;""),'Référentiel Articles'!$A$2:$F$634,4,FALSE),""))</f>
      </c>
      <c r="G46" s="84">
        <f>IF($E46="","",IFERROR(VLOOKUP(TRIM(E46&amp;""),'Référentiel Articles'!$A$2:$F$634,5,FALSE),""))</f>
      </c>
      <c r="H46" s="85" t="str">
        <v/>
      </c>
      <c r="I46" s="84">
        <f>IF($E46="","",IFERROR(VLOOKUP(TRIM(E46&amp;""),'Référentiel Articles'!$A$2:$F$634,6,FALSE),""))</f>
      </c>
      <c r="J46" s="90">
        <f>IF(OR($E46="",$H46=""),"",$H46*$I46)</f>
      </c>
      <c r="K46" s="87" t="str">
        <v/>
      </c>
    </row>
    <row r="47">
      <c r="A47" s="74" t="str">
        <v/>
      </c>
      <c r="B47" s="74" t="str">
        <v/>
      </c>
      <c r="C47" s="75">
        <f>IF($E47="","",IFERROR(VLOOKUP(TRIM(E47&amp;""),'Référentiel Articles'!$A$2:$F$634,2,FALSE),""))</f>
      </c>
      <c r="D47" s="75">
        <f>IF($E47="","",IFERROR(VLOOKUP(TRIM(E47&amp;""),'Référentiel Articles'!$A$2:$F$634,3,FALSE),""))</f>
      </c>
      <c r="E47" s="74" t="str">
        <v/>
      </c>
      <c r="F47" s="75">
        <f>IF($E47="","",IFERROR(VLOOKUP(TRIM(E47&amp;""),'Référentiel Articles'!$A$2:$F$634,4,FALSE),""))</f>
      </c>
      <c r="G47" s="76">
        <f>IF($E47="","",IFERROR(VLOOKUP(TRIM(E47&amp;""),'Référentiel Articles'!$A$2:$F$634,5,FALSE),""))</f>
      </c>
      <c r="H47" s="77" t="str">
        <v/>
      </c>
      <c r="I47" s="76">
        <f>IF($E47="","",IFERROR(VLOOKUP(TRIM(E47&amp;""),'Référentiel Articles'!$A$2:$F$634,6,FALSE),""))</f>
      </c>
      <c r="J47" s="78">
        <f>IF(OR($E47="",$H47=""),"",$H47*$I47)</f>
      </c>
      <c r="K47" s="79" t="str">
        <v/>
      </c>
    </row>
    <row r="48">
      <c r="A48" s="81" t="str">
        <v/>
      </c>
      <c r="B48" s="81" t="str">
        <v/>
      </c>
      <c r="C48" s="83">
        <f>IF($E48="","",IFERROR(VLOOKUP(TRIM(E48&amp;""),'Référentiel Articles'!$A$2:$F$634,2,FALSE),""))</f>
      </c>
      <c r="D48" s="83">
        <f>IF($E48="","",IFERROR(VLOOKUP(TRIM(E48&amp;""),'Référentiel Articles'!$A$2:$F$634,3,FALSE),""))</f>
      </c>
      <c r="E48" s="81" t="str">
        <v/>
      </c>
      <c r="F48" s="83">
        <f>IF($E48="","",IFERROR(VLOOKUP(TRIM(E48&amp;""),'Référentiel Articles'!$A$2:$F$634,4,FALSE),""))</f>
      </c>
      <c r="G48" s="84">
        <f>IF($E48="","",IFERROR(VLOOKUP(TRIM(E48&amp;""),'Référentiel Articles'!$A$2:$F$634,5,FALSE),""))</f>
      </c>
      <c r="H48" s="85" t="str">
        <v/>
      </c>
      <c r="I48" s="84">
        <f>IF($E48="","",IFERROR(VLOOKUP(TRIM(E48&amp;""),'Référentiel Articles'!$A$2:$F$634,6,FALSE),""))</f>
      </c>
      <c r="J48" s="90">
        <f>IF(OR($E48="",$H48=""),"",$H48*$I48)</f>
      </c>
      <c r="K48" s="87" t="str">
        <v/>
      </c>
    </row>
    <row r="49">
      <c r="A49" s="74" t="str">
        <v/>
      </c>
      <c r="B49" s="74" t="str">
        <v/>
      </c>
      <c r="C49" s="75">
        <f>IF($E49="","",IFERROR(VLOOKUP(TRIM(E49&amp;""),'Référentiel Articles'!$A$2:$F$634,2,FALSE),""))</f>
      </c>
      <c r="D49" s="75">
        <f>IF($E49="","",IFERROR(VLOOKUP(TRIM(E49&amp;""),'Référentiel Articles'!$A$2:$F$634,3,FALSE),""))</f>
      </c>
      <c r="E49" s="74" t="str">
        <v/>
      </c>
      <c r="F49" s="75">
        <f>IF($E49="","",IFERROR(VLOOKUP(TRIM(E49&amp;""),'Référentiel Articles'!$A$2:$F$634,4,FALSE),""))</f>
      </c>
      <c r="G49" s="76">
        <f>IF($E49="","",IFERROR(VLOOKUP(TRIM(E49&amp;""),'Référentiel Articles'!$A$2:$F$634,5,FALSE),""))</f>
      </c>
      <c r="H49" s="77" t="str">
        <v/>
      </c>
      <c r="I49" s="76">
        <f>IF($E49="","",IFERROR(VLOOKUP(TRIM(E49&amp;""),'Référentiel Articles'!$A$2:$F$634,6,FALSE),""))</f>
      </c>
      <c r="J49" s="78">
        <f>IF(OR($E49="",$H49=""),"",$H49*$I49)</f>
      </c>
      <c r="K49" s="79" t="str">
        <v/>
      </c>
    </row>
    <row r="50">
      <c r="A50" s="81" t="str">
        <v/>
      </c>
      <c r="B50" s="81" t="str">
        <v/>
      </c>
      <c r="C50" s="83">
        <f>IF($E50="","",IFERROR(VLOOKUP(TRIM(E50&amp;""),'Référentiel Articles'!$A$2:$F$634,2,FALSE),""))</f>
      </c>
      <c r="D50" s="83">
        <f>IF($E50="","",IFERROR(VLOOKUP(TRIM(E50&amp;""),'Référentiel Articles'!$A$2:$F$634,3,FALSE),""))</f>
      </c>
      <c r="E50" s="81" t="str">
        <v/>
      </c>
      <c r="F50" s="83">
        <f>IF($E50="","",IFERROR(VLOOKUP(TRIM(E50&amp;""),'Référentiel Articles'!$A$2:$F$634,4,FALSE),""))</f>
      </c>
      <c r="G50" s="84">
        <f>IF($E50="","",IFERROR(VLOOKUP(TRIM(E50&amp;""),'Référentiel Articles'!$A$2:$F$634,5,FALSE),""))</f>
      </c>
      <c r="H50" s="85" t="str">
        <v/>
      </c>
      <c r="I50" s="84">
        <f>IF($E50="","",IFERROR(VLOOKUP(TRIM(E50&amp;""),'Référentiel Articles'!$A$2:$F$634,6,FALSE),""))</f>
      </c>
      <c r="J50" s="90">
        <f>IF(OR($E50="",$H50=""),"",$H50*$I50)</f>
      </c>
      <c r="K50" s="87" t="str">
        <v/>
      </c>
    </row>
    <row r="51">
      <c r="A51" s="74" t="str">
        <v/>
      </c>
      <c r="B51" s="74" t="str">
        <v/>
      </c>
      <c r="C51" s="75">
        <f>IF($E51="","",IFERROR(VLOOKUP(TRIM(E51&amp;""),'Référentiel Articles'!$A$2:$F$634,2,FALSE),""))</f>
      </c>
      <c r="D51" s="75">
        <f>IF($E51="","",IFERROR(VLOOKUP(TRIM(E51&amp;""),'Référentiel Articles'!$A$2:$F$634,3,FALSE),""))</f>
      </c>
      <c r="E51" s="74" t="str">
        <v/>
      </c>
      <c r="F51" s="75">
        <f>IF($E51="","",IFERROR(VLOOKUP(TRIM(E51&amp;""),'Référentiel Articles'!$A$2:$F$634,4,FALSE),""))</f>
      </c>
      <c r="G51" s="76">
        <f>IF($E51="","",IFERROR(VLOOKUP(TRIM(E51&amp;""),'Référentiel Articles'!$A$2:$F$634,5,FALSE),""))</f>
      </c>
      <c r="H51" s="77" t="str">
        <v/>
      </c>
      <c r="I51" s="76">
        <f>IF($E51="","",IFERROR(VLOOKUP(TRIM(E51&amp;""),'Référentiel Articles'!$A$2:$F$634,6,FALSE),""))</f>
      </c>
      <c r="J51" s="78">
        <f>IF(OR($E51="",$H51=""),"",$H51*$I51)</f>
      </c>
      <c r="K51" s="79" t="str">
        <v/>
      </c>
    </row>
    <row r="52">
      <c r="A52" s="81" t="str">
        <v/>
      </c>
      <c r="B52" s="81" t="str">
        <v/>
      </c>
      <c r="C52" s="83">
        <f>IF($E52="","",IFERROR(VLOOKUP(TRIM(E52&amp;""),'Référentiel Articles'!$A$2:$F$634,2,FALSE),""))</f>
      </c>
      <c r="D52" s="83">
        <f>IF($E52="","",IFERROR(VLOOKUP(TRIM(E52&amp;""),'Référentiel Articles'!$A$2:$F$634,3,FALSE),""))</f>
      </c>
      <c r="E52" s="81" t="str">
        <v/>
      </c>
      <c r="F52" s="83">
        <f>IF($E52="","",IFERROR(VLOOKUP(TRIM(E52&amp;""),'Référentiel Articles'!$A$2:$F$634,4,FALSE),""))</f>
      </c>
      <c r="G52" s="84">
        <f>IF($E52="","",IFERROR(VLOOKUP(TRIM(E52&amp;""),'Référentiel Articles'!$A$2:$F$634,5,FALSE),""))</f>
      </c>
      <c r="H52" s="85" t="str">
        <v/>
      </c>
      <c r="I52" s="84">
        <f>IF($E52="","",IFERROR(VLOOKUP(TRIM(E52&amp;""),'Référentiel Articles'!$A$2:$F$634,6,FALSE),""))</f>
      </c>
      <c r="J52" s="90">
        <f>IF(OR($E52="",$H52=""),"",$H52*$I52)</f>
      </c>
      <c r="K52" s="87" t="str">
        <v/>
      </c>
    </row>
    <row r="53">
      <c r="A53" s="74" t="str">
        <v/>
      </c>
      <c r="B53" s="74" t="str">
        <v/>
      </c>
      <c r="C53" s="75">
        <f>IF($E53="","",IFERROR(VLOOKUP(TRIM(E53&amp;""),'Référentiel Articles'!$A$2:$F$634,2,FALSE),""))</f>
      </c>
      <c r="D53" s="75">
        <f>IF($E53="","",IFERROR(VLOOKUP(TRIM(E53&amp;""),'Référentiel Articles'!$A$2:$F$634,3,FALSE),""))</f>
      </c>
      <c r="E53" s="74" t="str">
        <v/>
      </c>
      <c r="F53" s="75">
        <f>IF($E53="","",IFERROR(VLOOKUP(TRIM(E53&amp;""),'Référentiel Articles'!$A$2:$F$634,4,FALSE),""))</f>
      </c>
      <c r="G53" s="76">
        <f>IF($E53="","",IFERROR(VLOOKUP(TRIM(E53&amp;""),'Référentiel Articles'!$A$2:$F$634,5,FALSE),""))</f>
      </c>
      <c r="H53" s="77" t="str">
        <v/>
      </c>
      <c r="I53" s="76">
        <f>IF($E53="","",IFERROR(VLOOKUP(TRIM(E53&amp;""),'Référentiel Articles'!$A$2:$F$634,6,FALSE),""))</f>
      </c>
      <c r="J53" s="78">
        <f>IF(OR($E53="",$H53=""),"",$H53*$I53)</f>
      </c>
      <c r="K53" s="79" t="str">
        <v/>
      </c>
    </row>
    <row r="54">
      <c r="A54" s="81" t="str">
        <v/>
      </c>
      <c r="B54" s="81" t="str">
        <v/>
      </c>
      <c r="C54" s="83">
        <f>IF($E54="","",IFERROR(VLOOKUP(TRIM(E54&amp;""),'Référentiel Articles'!$A$2:$F$634,2,FALSE),""))</f>
      </c>
      <c r="D54" s="83">
        <f>IF($E54="","",IFERROR(VLOOKUP(TRIM(E54&amp;""),'Référentiel Articles'!$A$2:$F$634,3,FALSE),""))</f>
      </c>
      <c r="E54" s="81" t="str">
        <v/>
      </c>
      <c r="F54" s="83">
        <f>IF($E54="","",IFERROR(VLOOKUP(TRIM(E54&amp;""),'Référentiel Articles'!$A$2:$F$634,4,FALSE),""))</f>
      </c>
      <c r="G54" s="84">
        <f>IF($E54="","",IFERROR(VLOOKUP(TRIM(E54&amp;""),'Référentiel Articles'!$A$2:$F$634,5,FALSE),""))</f>
      </c>
      <c r="H54" s="85" t="str">
        <v/>
      </c>
      <c r="I54" s="84">
        <f>IF($E54="","",IFERROR(VLOOKUP(TRIM(E54&amp;""),'Référentiel Articles'!$A$2:$F$634,6,FALSE),""))</f>
      </c>
      <c r="J54" s="90">
        <f>IF(OR($E54="",$H54=""),"",$H54*$I54)</f>
      </c>
      <c r="K54" s="87" t="str">
        <v/>
      </c>
    </row>
    <row r="55">
      <c r="A55" s="74" t="str">
        <v/>
      </c>
      <c r="B55" s="74" t="str">
        <v/>
      </c>
      <c r="C55" s="75">
        <f>IF($E55="","",IFERROR(VLOOKUP(TRIM(E55&amp;""),'Référentiel Articles'!$A$2:$F$634,2,FALSE),""))</f>
      </c>
      <c r="D55" s="75">
        <f>IF($E55="","",IFERROR(VLOOKUP(TRIM(E55&amp;""),'Référentiel Articles'!$A$2:$F$634,3,FALSE),""))</f>
      </c>
      <c r="E55" s="74" t="str">
        <v/>
      </c>
      <c r="F55" s="75">
        <f>IF($E55="","",IFERROR(VLOOKUP(TRIM(E55&amp;""),'Référentiel Articles'!$A$2:$F$634,4,FALSE),""))</f>
      </c>
      <c r="G55" s="76">
        <f>IF($E55="","",IFERROR(VLOOKUP(TRIM(E55&amp;""),'Référentiel Articles'!$A$2:$F$634,5,FALSE),""))</f>
      </c>
      <c r="H55" s="77" t="str">
        <v/>
      </c>
      <c r="I55" s="76">
        <f>IF($E55="","",IFERROR(VLOOKUP(TRIM(E55&amp;""),'Référentiel Articles'!$A$2:$F$634,6,FALSE),""))</f>
      </c>
      <c r="J55" s="78">
        <f>IF(OR($E55="",$H55=""),"",$H55*$I55)</f>
      </c>
      <c r="K55" s="79" t="str">
        <v/>
      </c>
    </row>
    <row r="56">
      <c r="A56" s="81" t="str">
        <v/>
      </c>
      <c r="B56" s="81" t="str">
        <v/>
      </c>
      <c r="C56" s="83">
        <f>IF($E56="","",IFERROR(VLOOKUP(TRIM(E56&amp;""),'Référentiel Articles'!$A$2:$F$634,2,FALSE),""))</f>
      </c>
      <c r="D56" s="83">
        <f>IF($E56="","",IFERROR(VLOOKUP(TRIM(E56&amp;""),'Référentiel Articles'!$A$2:$F$634,3,FALSE),""))</f>
      </c>
      <c r="E56" s="81" t="str">
        <v/>
      </c>
      <c r="F56" s="83">
        <f>IF($E56="","",IFERROR(VLOOKUP(TRIM(E56&amp;""),'Référentiel Articles'!$A$2:$F$634,4,FALSE),""))</f>
      </c>
      <c r="G56" s="84">
        <f>IF($E56="","",IFERROR(VLOOKUP(TRIM(E56&amp;""),'Référentiel Articles'!$A$2:$F$634,5,FALSE),""))</f>
      </c>
      <c r="H56" s="85" t="str">
        <v/>
      </c>
      <c r="I56" s="84">
        <f>IF($E56="","",IFERROR(VLOOKUP(TRIM(E56&amp;""),'Référentiel Articles'!$A$2:$F$634,6,FALSE),""))</f>
      </c>
      <c r="J56" s="90">
        <f>IF(OR($E56="",$H56=""),"",$H56*$I56)</f>
      </c>
      <c r="K56" s="87" t="str">
        <v/>
      </c>
    </row>
    <row r="57">
      <c r="A57" s="74" t="str">
        <v/>
      </c>
      <c r="B57" s="74" t="str">
        <v/>
      </c>
      <c r="C57" s="75">
        <f>IF($E57="","",IFERROR(VLOOKUP(TRIM(E57&amp;""),'Référentiel Articles'!$A$2:$F$634,2,FALSE),""))</f>
      </c>
      <c r="D57" s="75">
        <f>IF($E57="","",IFERROR(VLOOKUP(TRIM(E57&amp;""),'Référentiel Articles'!$A$2:$F$634,3,FALSE),""))</f>
      </c>
      <c r="E57" s="74" t="str">
        <v/>
      </c>
      <c r="F57" s="75">
        <f>IF($E57="","",IFERROR(VLOOKUP(TRIM(E57&amp;""),'Référentiel Articles'!$A$2:$F$634,4,FALSE),""))</f>
      </c>
      <c r="G57" s="76">
        <f>IF($E57="","",IFERROR(VLOOKUP(TRIM(E57&amp;""),'Référentiel Articles'!$A$2:$F$634,5,FALSE),""))</f>
      </c>
      <c r="H57" s="77" t="str">
        <v/>
      </c>
      <c r="I57" s="76">
        <f>IF($E57="","",IFERROR(VLOOKUP(TRIM(E57&amp;""),'Référentiel Articles'!$A$2:$F$634,6,FALSE),""))</f>
      </c>
      <c r="J57" s="78">
        <f>IF(OR($E57="",$H57=""),"",$H57*$I57)</f>
      </c>
      <c r="K57" s="79" t="str">
        <v/>
      </c>
    </row>
    <row r="58">
      <c r="A58" s="81" t="str">
        <v/>
      </c>
      <c r="B58" s="81" t="str">
        <v/>
      </c>
      <c r="C58" s="83">
        <f>IF($E58="","",IFERROR(VLOOKUP(TRIM(E58&amp;""),'Référentiel Articles'!$A$2:$F$634,2,FALSE),""))</f>
      </c>
      <c r="D58" s="83">
        <f>IF($E58="","",IFERROR(VLOOKUP(TRIM(E58&amp;""),'Référentiel Articles'!$A$2:$F$634,3,FALSE),""))</f>
      </c>
      <c r="E58" s="81" t="str">
        <v/>
      </c>
      <c r="F58" s="83">
        <f>IF($E58="","",IFERROR(VLOOKUP(TRIM(E58&amp;""),'Référentiel Articles'!$A$2:$F$634,4,FALSE),""))</f>
      </c>
      <c r="G58" s="84">
        <f>IF($E58="","",IFERROR(VLOOKUP(TRIM(E58&amp;""),'Référentiel Articles'!$A$2:$F$634,5,FALSE),""))</f>
      </c>
      <c r="H58" s="85" t="str">
        <v/>
      </c>
      <c r="I58" s="84">
        <f>IF($E58="","",IFERROR(VLOOKUP(TRIM(E58&amp;""),'Référentiel Articles'!$A$2:$F$634,6,FALSE),""))</f>
      </c>
      <c r="J58" s="90">
        <f>IF(OR($E58="",$H58=""),"",$H58*$I58)</f>
      </c>
      <c r="K58" s="87" t="str">
        <v/>
      </c>
    </row>
    <row r="59">
      <c r="A59" s="74" t="str">
        <v/>
      </c>
      <c r="B59" s="74" t="str">
        <v/>
      </c>
      <c r="C59" s="75">
        <f>IF($E59="","",IFERROR(VLOOKUP(TRIM(E59&amp;""),'Référentiel Articles'!$A$2:$F$634,2,FALSE),""))</f>
      </c>
      <c r="D59" s="75">
        <f>IF($E59="","",IFERROR(VLOOKUP(TRIM(E59&amp;""),'Référentiel Articles'!$A$2:$F$634,3,FALSE),""))</f>
      </c>
      <c r="E59" s="74" t="str">
        <v/>
      </c>
      <c r="F59" s="75">
        <f>IF($E59="","",IFERROR(VLOOKUP(TRIM(E59&amp;""),'Référentiel Articles'!$A$2:$F$634,4,FALSE),""))</f>
      </c>
      <c r="G59" s="76">
        <f>IF($E59="","",IFERROR(VLOOKUP(TRIM(E59&amp;""),'Référentiel Articles'!$A$2:$F$634,5,FALSE),""))</f>
      </c>
      <c r="H59" s="77" t="str">
        <v/>
      </c>
      <c r="I59" s="76">
        <f>IF($E59="","",IFERROR(VLOOKUP(TRIM(E59&amp;""),'Référentiel Articles'!$A$2:$F$634,6,FALSE),""))</f>
      </c>
      <c r="J59" s="78">
        <f>IF(OR($E59="",$H59=""),"",$H59*$I59)</f>
      </c>
      <c r="K59" s="79" t="str">
        <v/>
      </c>
    </row>
    <row r="60">
      <c r="A60" s="81" t="str">
        <v/>
      </c>
      <c r="B60" s="81" t="str">
        <v/>
      </c>
      <c r="C60" s="83">
        <f>IF($E60="","",IFERROR(VLOOKUP(TRIM(E60&amp;""),'Référentiel Articles'!$A$2:$F$634,2,FALSE),""))</f>
      </c>
      <c r="D60" s="83">
        <f>IF($E60="","",IFERROR(VLOOKUP(TRIM(E60&amp;""),'Référentiel Articles'!$A$2:$F$634,3,FALSE),""))</f>
      </c>
      <c r="E60" s="81" t="str">
        <v/>
      </c>
      <c r="F60" s="83">
        <f>IF($E60="","",IFERROR(VLOOKUP(TRIM(E60&amp;""),'Référentiel Articles'!$A$2:$F$634,4,FALSE),""))</f>
      </c>
      <c r="G60" s="84">
        <f>IF($E60="","",IFERROR(VLOOKUP(TRIM(E60&amp;""),'Référentiel Articles'!$A$2:$F$634,5,FALSE),""))</f>
      </c>
      <c r="H60" s="85" t="str">
        <v/>
      </c>
      <c r="I60" s="84">
        <f>IF($E60="","",IFERROR(VLOOKUP(TRIM(E60&amp;""),'Référentiel Articles'!$A$2:$F$634,6,FALSE),""))</f>
      </c>
      <c r="J60" s="90">
        <f>IF(OR($E60="",$H60=""),"",$H60*$I60)</f>
      </c>
      <c r="K60" s="87" t="str">
        <v/>
      </c>
    </row>
    <row r="61">
      <c r="A61" s="74" t="str">
        <v/>
      </c>
      <c r="B61" s="74" t="str">
        <v/>
      </c>
      <c r="C61" s="75">
        <f>IF($E61="","",IFERROR(VLOOKUP(TRIM(E61&amp;""),'Référentiel Articles'!$A$2:$F$634,2,FALSE),""))</f>
      </c>
      <c r="D61" s="75">
        <f>IF($E61="","",IFERROR(VLOOKUP(TRIM(E61&amp;""),'Référentiel Articles'!$A$2:$F$634,3,FALSE),""))</f>
      </c>
      <c r="E61" s="74" t="str">
        <v/>
      </c>
      <c r="F61" s="75">
        <f>IF($E61="","",IFERROR(VLOOKUP(TRIM(E61&amp;""),'Référentiel Articles'!$A$2:$F$634,4,FALSE),""))</f>
      </c>
      <c r="G61" s="76">
        <f>IF($E61="","",IFERROR(VLOOKUP(TRIM(E61&amp;""),'Référentiel Articles'!$A$2:$F$634,5,FALSE),""))</f>
      </c>
      <c r="H61" s="77" t="str">
        <v/>
      </c>
      <c r="I61" s="76">
        <f>IF($E61="","",IFERROR(VLOOKUP(TRIM(E61&amp;""),'Référentiel Articles'!$A$2:$F$634,6,FALSE),""))</f>
      </c>
      <c r="J61" s="78">
        <f>IF(OR($E61="",$H61=""),"",$H61*$I61)</f>
      </c>
      <c r="K61" s="79" t="str">
        <v/>
      </c>
    </row>
    <row r="62">
      <c r="A62" s="81" t="str">
        <v/>
      </c>
      <c r="B62" s="81" t="str">
        <v/>
      </c>
      <c r="C62" s="83">
        <f>IF($E62="","",IFERROR(VLOOKUP(TRIM(E62&amp;""),'Référentiel Articles'!$A$2:$F$634,2,FALSE),""))</f>
      </c>
      <c r="D62" s="83">
        <f>IF($E62="","",IFERROR(VLOOKUP(TRIM(E62&amp;""),'Référentiel Articles'!$A$2:$F$634,3,FALSE),""))</f>
      </c>
      <c r="E62" s="81" t="str">
        <v/>
      </c>
      <c r="F62" s="83">
        <f>IF($E62="","",IFERROR(VLOOKUP(TRIM(E62&amp;""),'Référentiel Articles'!$A$2:$F$634,4,FALSE),""))</f>
      </c>
      <c r="G62" s="84">
        <f>IF($E62="","",IFERROR(VLOOKUP(TRIM(E62&amp;""),'Référentiel Articles'!$A$2:$F$634,5,FALSE),""))</f>
      </c>
      <c r="H62" s="85" t="str">
        <v/>
      </c>
      <c r="I62" s="84">
        <f>IF($E62="","",IFERROR(VLOOKUP(TRIM(E62&amp;""),'Référentiel Articles'!$A$2:$F$634,6,FALSE),""))</f>
      </c>
      <c r="J62" s="90">
        <f>IF(OR($E62="",$H62=""),"",$H62*$I62)</f>
      </c>
      <c r="K62" s="87" t="str">
        <v/>
      </c>
    </row>
    <row r="63">
      <c r="A63" s="74" t="str">
        <v/>
      </c>
      <c r="B63" s="74" t="str">
        <v/>
      </c>
      <c r="C63" s="75">
        <f>IF($E63="","",IFERROR(VLOOKUP(TRIM(E63&amp;""),'Référentiel Articles'!$A$2:$F$634,2,FALSE),""))</f>
      </c>
      <c r="D63" s="75">
        <f>IF($E63="","",IFERROR(VLOOKUP(TRIM(E63&amp;""),'Référentiel Articles'!$A$2:$F$634,3,FALSE),""))</f>
      </c>
      <c r="E63" s="74" t="str">
        <v/>
      </c>
      <c r="F63" s="75">
        <f>IF($E63="","",IFERROR(VLOOKUP(TRIM(E63&amp;""),'Référentiel Articles'!$A$2:$F$634,4,FALSE),""))</f>
      </c>
      <c r="G63" s="76">
        <f>IF($E63="","",IFERROR(VLOOKUP(TRIM(E63&amp;""),'Référentiel Articles'!$A$2:$F$634,5,FALSE),""))</f>
      </c>
      <c r="H63" s="77" t="str">
        <v/>
      </c>
      <c r="I63" s="76">
        <f>IF($E63="","",IFERROR(VLOOKUP(TRIM(E63&amp;""),'Référentiel Articles'!$A$2:$F$634,6,FALSE),""))</f>
      </c>
      <c r="J63" s="78">
        <f>IF(OR($E63="",$H63=""),"",$H63*$I63)</f>
      </c>
      <c r="K63" s="79" t="str">
        <v/>
      </c>
    </row>
    <row r="64">
      <c r="A64" s="81" t="str">
        <v/>
      </c>
      <c r="B64" s="81" t="str">
        <v/>
      </c>
      <c r="C64" s="83">
        <f>IF($E64="","",IFERROR(VLOOKUP(TRIM(E64&amp;""),'Référentiel Articles'!$A$2:$F$634,2,FALSE),""))</f>
      </c>
      <c r="D64" s="83">
        <f>IF($E64="","",IFERROR(VLOOKUP(TRIM(E64&amp;""),'Référentiel Articles'!$A$2:$F$634,3,FALSE),""))</f>
      </c>
      <c r="E64" s="81" t="str">
        <v/>
      </c>
      <c r="F64" s="83">
        <f>IF($E64="","",IFERROR(VLOOKUP(TRIM(E64&amp;""),'Référentiel Articles'!$A$2:$F$634,4,FALSE),""))</f>
      </c>
      <c r="G64" s="84">
        <f>IF($E64="","",IFERROR(VLOOKUP(TRIM(E64&amp;""),'Référentiel Articles'!$A$2:$F$634,5,FALSE),""))</f>
      </c>
      <c r="H64" s="85" t="str">
        <v/>
      </c>
      <c r="I64" s="84">
        <f>IF($E64="","",IFERROR(VLOOKUP(TRIM(E64&amp;""),'Référentiel Articles'!$A$2:$F$634,6,FALSE),""))</f>
      </c>
      <c r="J64" s="90">
        <f>IF(OR($E64="",$H64=""),"",$H64*$I64)</f>
      </c>
      <c r="K64" s="87" t="str">
        <v/>
      </c>
    </row>
    <row r="65">
      <c r="A65" s="74" t="str">
        <v/>
      </c>
      <c r="B65" s="74" t="str">
        <v/>
      </c>
      <c r="C65" s="75">
        <f>IF($E65="","",IFERROR(VLOOKUP(TRIM(E65&amp;""),'Référentiel Articles'!$A$2:$F$634,2,FALSE),""))</f>
      </c>
      <c r="D65" s="75">
        <f>IF($E65="","",IFERROR(VLOOKUP(TRIM(E65&amp;""),'Référentiel Articles'!$A$2:$F$634,3,FALSE),""))</f>
      </c>
      <c r="E65" s="74" t="str">
        <v/>
      </c>
      <c r="F65" s="75">
        <f>IF($E65="","",IFERROR(VLOOKUP(TRIM(E65&amp;""),'Référentiel Articles'!$A$2:$F$634,4,FALSE),""))</f>
      </c>
      <c r="G65" s="76">
        <f>IF($E65="","",IFERROR(VLOOKUP(TRIM(E65&amp;""),'Référentiel Articles'!$A$2:$F$634,5,FALSE),""))</f>
      </c>
      <c r="H65" s="77" t="str">
        <v/>
      </c>
      <c r="I65" s="76">
        <f>IF($E65="","",IFERROR(VLOOKUP(TRIM(E65&amp;""),'Référentiel Articles'!$A$2:$F$634,6,FALSE),""))</f>
      </c>
      <c r="J65" s="78">
        <f>IF(OR($E65="",$H65=""),"",$H65*$I65)</f>
      </c>
      <c r="K65" s="79" t="str">
        <v/>
      </c>
    </row>
    <row r="66">
      <c r="A66" s="81" t="str">
        <v/>
      </c>
      <c r="B66" s="81" t="str">
        <v/>
      </c>
      <c r="C66" s="83">
        <f>IF($E66="","",IFERROR(VLOOKUP(TRIM(E66&amp;""),'Référentiel Articles'!$A$2:$F$634,2,FALSE),""))</f>
      </c>
      <c r="D66" s="83">
        <f>IF($E66="","",IFERROR(VLOOKUP(TRIM(E66&amp;""),'Référentiel Articles'!$A$2:$F$634,3,FALSE),""))</f>
      </c>
      <c r="E66" s="81" t="str">
        <v/>
      </c>
      <c r="F66" s="83">
        <f>IF($E66="","",IFERROR(VLOOKUP(TRIM(E66&amp;""),'Référentiel Articles'!$A$2:$F$634,4,FALSE),""))</f>
      </c>
      <c r="G66" s="84">
        <f>IF($E66="","",IFERROR(VLOOKUP(TRIM(E66&amp;""),'Référentiel Articles'!$A$2:$F$634,5,FALSE),""))</f>
      </c>
      <c r="H66" s="85" t="str">
        <v/>
      </c>
      <c r="I66" s="84">
        <f>IF($E66="","",IFERROR(VLOOKUP(TRIM(E66&amp;""),'Référentiel Articles'!$A$2:$F$634,6,FALSE),""))</f>
      </c>
      <c r="J66" s="90">
        <f>IF(OR($E66="",$H66=""),"",$H66*$I66)</f>
      </c>
      <c r="K66" s="87" t="str">
        <v/>
      </c>
    </row>
    <row r="67">
      <c r="A67" s="74" t="str">
        <v/>
      </c>
      <c r="B67" s="74" t="str">
        <v/>
      </c>
      <c r="C67" s="75">
        <f>IF($E67="","",IFERROR(VLOOKUP(TRIM(E67&amp;""),'Référentiel Articles'!$A$2:$F$634,2,FALSE),""))</f>
      </c>
      <c r="D67" s="75">
        <f>IF($E67="","",IFERROR(VLOOKUP(TRIM(E67&amp;""),'Référentiel Articles'!$A$2:$F$634,3,FALSE),""))</f>
      </c>
      <c r="E67" s="74" t="str">
        <v/>
      </c>
      <c r="F67" s="75">
        <f>IF($E67="","",IFERROR(VLOOKUP(TRIM(E67&amp;""),'Référentiel Articles'!$A$2:$F$634,4,FALSE),""))</f>
      </c>
      <c r="G67" s="76">
        <f>IF($E67="","",IFERROR(VLOOKUP(TRIM(E67&amp;""),'Référentiel Articles'!$A$2:$F$634,5,FALSE),""))</f>
      </c>
      <c r="H67" s="77" t="str">
        <v/>
      </c>
      <c r="I67" s="76">
        <f>IF($E67="","",IFERROR(VLOOKUP(TRIM(E67&amp;""),'Référentiel Articles'!$A$2:$F$634,6,FALSE),""))</f>
      </c>
      <c r="J67" s="78">
        <f>IF(OR($E67="",$H67=""),"",$H67*$I67)</f>
      </c>
      <c r="K67" s="79" t="str">
        <v/>
      </c>
    </row>
    <row r="68">
      <c r="A68" s="81" t="str">
        <v/>
      </c>
      <c r="B68" s="81" t="str">
        <v/>
      </c>
      <c r="C68" s="83">
        <f>IF($E68="","",IFERROR(VLOOKUP(TRIM(E68&amp;""),'Référentiel Articles'!$A$2:$F$634,2,FALSE),""))</f>
      </c>
      <c r="D68" s="83">
        <f>IF($E68="","",IFERROR(VLOOKUP(TRIM(E68&amp;""),'Référentiel Articles'!$A$2:$F$634,3,FALSE),""))</f>
      </c>
      <c r="E68" s="81" t="str">
        <v/>
      </c>
      <c r="F68" s="83">
        <f>IF($E68="","",IFERROR(VLOOKUP(TRIM(E68&amp;""),'Référentiel Articles'!$A$2:$F$634,4,FALSE),""))</f>
      </c>
      <c r="G68" s="84">
        <f>IF($E68="","",IFERROR(VLOOKUP(TRIM(E68&amp;""),'Référentiel Articles'!$A$2:$F$634,5,FALSE),""))</f>
      </c>
      <c r="H68" s="85" t="str">
        <v/>
      </c>
      <c r="I68" s="84">
        <f>IF($E68="","",IFERROR(VLOOKUP(TRIM(E68&amp;""),'Référentiel Articles'!$A$2:$F$634,6,FALSE),""))</f>
      </c>
      <c r="J68" s="90">
        <f>IF(OR($E68="",$H68=""),"",$H68*$I68)</f>
      </c>
      <c r="K68" s="87" t="str">
        <v/>
      </c>
    </row>
    <row r="69">
      <c r="A69" s="74" t="str">
        <v/>
      </c>
      <c r="B69" s="74" t="str">
        <v/>
      </c>
      <c r="C69" s="75">
        <f>IF($E69="","",IFERROR(VLOOKUP(TRIM(E69&amp;""),'Référentiel Articles'!$A$2:$F$634,2,FALSE),""))</f>
      </c>
      <c r="D69" s="75">
        <f>IF($E69="","",IFERROR(VLOOKUP(TRIM(E69&amp;""),'Référentiel Articles'!$A$2:$F$634,3,FALSE),""))</f>
      </c>
      <c r="E69" s="74" t="str">
        <v/>
      </c>
      <c r="F69" s="75">
        <f>IF($E69="","",IFERROR(VLOOKUP(TRIM(E69&amp;""),'Référentiel Articles'!$A$2:$F$634,4,FALSE),""))</f>
      </c>
      <c r="G69" s="76">
        <f>IF($E69="","",IFERROR(VLOOKUP(TRIM(E69&amp;""),'Référentiel Articles'!$A$2:$F$634,5,FALSE),""))</f>
      </c>
      <c r="H69" s="77" t="str">
        <v/>
      </c>
      <c r="I69" s="76">
        <f>IF($E69="","",IFERROR(VLOOKUP(TRIM(E69&amp;""),'Référentiel Articles'!$A$2:$F$634,6,FALSE),""))</f>
      </c>
      <c r="J69" s="78">
        <f>IF(OR($E69="",$H69=""),"",$H69*$I69)</f>
      </c>
      <c r="K69" s="79" t="str">
        <v/>
      </c>
    </row>
    <row r="70">
      <c r="A70" s="81" t="str">
        <v/>
      </c>
      <c r="B70" s="81" t="str">
        <v/>
      </c>
      <c r="C70" s="83">
        <f>IF($E70="","",IFERROR(VLOOKUP(TRIM(E70&amp;""),'Référentiel Articles'!$A$2:$F$634,2,FALSE),""))</f>
      </c>
      <c r="D70" s="83">
        <f>IF($E70="","",IFERROR(VLOOKUP(TRIM(E70&amp;""),'Référentiel Articles'!$A$2:$F$634,3,FALSE),""))</f>
      </c>
      <c r="E70" s="81" t="str">
        <v/>
      </c>
      <c r="F70" s="83">
        <f>IF($E70="","",IFERROR(VLOOKUP(TRIM(E70&amp;""),'Référentiel Articles'!$A$2:$F$634,4,FALSE),""))</f>
      </c>
      <c r="G70" s="84">
        <f>IF($E70="","",IFERROR(VLOOKUP(TRIM(E70&amp;""),'Référentiel Articles'!$A$2:$F$634,5,FALSE),""))</f>
      </c>
      <c r="H70" s="85" t="str">
        <v/>
      </c>
      <c r="I70" s="84">
        <f>IF($E70="","",IFERROR(VLOOKUP(TRIM(E70&amp;""),'Référentiel Articles'!$A$2:$F$634,6,FALSE),""))</f>
      </c>
      <c r="J70" s="90">
        <f>IF(OR($E70="",$H70=""),"",$H70*$I70)</f>
      </c>
      <c r="K70" s="87" t="str">
        <v/>
      </c>
    </row>
    <row r="71">
      <c r="A71" s="74" t="str">
        <v/>
      </c>
      <c r="B71" s="74" t="str">
        <v/>
      </c>
      <c r="C71" s="75">
        <f>IF($E71="","",IFERROR(VLOOKUP(TRIM(E71&amp;""),'Référentiel Articles'!$A$2:$F$634,2,FALSE),""))</f>
      </c>
      <c r="D71" s="75">
        <f>IF($E71="","",IFERROR(VLOOKUP(TRIM(E71&amp;""),'Référentiel Articles'!$A$2:$F$634,3,FALSE),""))</f>
      </c>
      <c r="E71" s="74" t="str">
        <v/>
      </c>
      <c r="F71" s="75">
        <f>IF($E71="","",IFERROR(VLOOKUP(TRIM(E71&amp;""),'Référentiel Articles'!$A$2:$F$634,4,FALSE),""))</f>
      </c>
      <c r="G71" s="76">
        <f>IF($E71="","",IFERROR(VLOOKUP(TRIM(E71&amp;""),'Référentiel Articles'!$A$2:$F$634,5,FALSE),""))</f>
      </c>
      <c r="H71" s="77" t="str">
        <v/>
      </c>
      <c r="I71" s="76">
        <f>IF($E71="","",IFERROR(VLOOKUP(TRIM(E71&amp;""),'Référentiel Articles'!$A$2:$F$634,6,FALSE),""))</f>
      </c>
      <c r="J71" s="78">
        <f>IF(OR($E71="",$H71=""),"",$H71*$I71)</f>
      </c>
      <c r="K71" s="79" t="str">
        <v/>
      </c>
    </row>
    <row r="72">
      <c r="A72" s="81" t="str">
        <v/>
      </c>
      <c r="B72" s="81" t="str">
        <v/>
      </c>
      <c r="C72" s="83">
        <f>IF($E72="","",IFERROR(VLOOKUP(TRIM(E72&amp;""),'Référentiel Articles'!$A$2:$F$634,2,FALSE),""))</f>
      </c>
      <c r="D72" s="83">
        <f>IF($E72="","",IFERROR(VLOOKUP(TRIM(E72&amp;""),'Référentiel Articles'!$A$2:$F$634,3,FALSE),""))</f>
      </c>
      <c r="E72" s="81" t="str">
        <v/>
      </c>
      <c r="F72" s="83">
        <f>IF($E72="","",IFERROR(VLOOKUP(TRIM(E72&amp;""),'Référentiel Articles'!$A$2:$F$634,4,FALSE),""))</f>
      </c>
      <c r="G72" s="84">
        <f>IF($E72="","",IFERROR(VLOOKUP(TRIM(E72&amp;""),'Référentiel Articles'!$A$2:$F$634,5,FALSE),""))</f>
      </c>
      <c r="H72" s="85" t="str">
        <v/>
      </c>
      <c r="I72" s="84">
        <f>IF($E72="","",IFERROR(VLOOKUP(TRIM(E72&amp;""),'Référentiel Articles'!$A$2:$F$634,6,FALSE),""))</f>
      </c>
      <c r="J72" s="90">
        <f>IF(OR($E72="",$H72=""),"",$H72*$I72)</f>
      </c>
      <c r="K72" s="87" t="str">
        <v/>
      </c>
    </row>
    <row r="73">
      <c r="A73" s="74" t="str">
        <v/>
      </c>
      <c r="B73" s="74" t="str">
        <v/>
      </c>
      <c r="C73" s="75">
        <f>IF($E73="","",IFERROR(VLOOKUP(TRIM(E73&amp;""),'Référentiel Articles'!$A$2:$F$634,2,FALSE),""))</f>
      </c>
      <c r="D73" s="75">
        <f>IF($E73="","",IFERROR(VLOOKUP(TRIM(E73&amp;""),'Référentiel Articles'!$A$2:$F$634,3,FALSE),""))</f>
      </c>
      <c r="E73" s="74" t="str">
        <v/>
      </c>
      <c r="F73" s="75">
        <f>IF($E73="","",IFERROR(VLOOKUP(TRIM(E73&amp;""),'Référentiel Articles'!$A$2:$F$634,4,FALSE),""))</f>
      </c>
      <c r="G73" s="76">
        <f>IF($E73="","",IFERROR(VLOOKUP(TRIM(E73&amp;""),'Référentiel Articles'!$A$2:$F$634,5,FALSE),""))</f>
      </c>
      <c r="H73" s="77" t="str">
        <v/>
      </c>
      <c r="I73" s="76">
        <f>IF($E73="","",IFERROR(VLOOKUP(TRIM(E73&amp;""),'Référentiel Articles'!$A$2:$F$634,6,FALSE),""))</f>
      </c>
      <c r="J73" s="78">
        <f>IF(OR($E73="",$H73=""),"",$H73*$I73)</f>
      </c>
      <c r="K73" s="79" t="str">
        <v/>
      </c>
    </row>
    <row r="74">
      <c r="A74" s="81" t="str">
        <v/>
      </c>
      <c r="B74" s="81" t="str">
        <v/>
      </c>
      <c r="C74" s="83">
        <f>IF($E74="","",IFERROR(VLOOKUP(TRIM(E74&amp;""),'Référentiel Articles'!$A$2:$F$634,2,FALSE),""))</f>
      </c>
      <c r="D74" s="83">
        <f>IF($E74="","",IFERROR(VLOOKUP(TRIM(E74&amp;""),'Référentiel Articles'!$A$2:$F$634,3,FALSE),""))</f>
      </c>
      <c r="E74" s="81" t="str">
        <v/>
      </c>
      <c r="F74" s="83">
        <f>IF($E74="","",IFERROR(VLOOKUP(TRIM(E74&amp;""),'Référentiel Articles'!$A$2:$F$634,4,FALSE),""))</f>
      </c>
      <c r="G74" s="84">
        <f>IF($E74="","",IFERROR(VLOOKUP(TRIM(E74&amp;""),'Référentiel Articles'!$A$2:$F$634,5,FALSE),""))</f>
      </c>
      <c r="H74" s="85" t="str">
        <v/>
      </c>
      <c r="I74" s="84">
        <f>IF($E74="","",IFERROR(VLOOKUP(TRIM(E74&amp;""),'Référentiel Articles'!$A$2:$F$634,6,FALSE),""))</f>
      </c>
      <c r="J74" s="90">
        <f>IF(OR($E74="",$H74=""),"",$H74*$I74)</f>
      </c>
      <c r="K74" s="87" t="str">
        <v/>
      </c>
    </row>
    <row r="75">
      <c r="A75" s="74" t="str">
        <v/>
      </c>
      <c r="B75" s="74" t="str">
        <v/>
      </c>
      <c r="C75" s="75">
        <f>IF($E75="","",IFERROR(VLOOKUP(TRIM(E75&amp;""),'Référentiel Articles'!$A$2:$F$634,2,FALSE),""))</f>
      </c>
      <c r="D75" s="75">
        <f>IF($E75="","",IFERROR(VLOOKUP(TRIM(E75&amp;""),'Référentiel Articles'!$A$2:$F$634,3,FALSE),""))</f>
      </c>
      <c r="E75" s="74" t="str">
        <v/>
      </c>
      <c r="F75" s="75">
        <f>IF($E75="","",IFERROR(VLOOKUP(TRIM(E75&amp;""),'Référentiel Articles'!$A$2:$F$634,4,FALSE),""))</f>
      </c>
      <c r="G75" s="76">
        <f>IF($E75="","",IFERROR(VLOOKUP(TRIM(E75&amp;""),'Référentiel Articles'!$A$2:$F$634,5,FALSE),""))</f>
      </c>
      <c r="H75" s="77" t="str">
        <v/>
      </c>
      <c r="I75" s="76">
        <f>IF($E75="","",IFERROR(VLOOKUP(TRIM(E75&amp;""),'Référentiel Articles'!$A$2:$F$634,6,FALSE),""))</f>
      </c>
      <c r="J75" s="78">
        <f>IF(OR($E75="",$H75=""),"",$H75*$I75)</f>
      </c>
      <c r="K75" s="79" t="str">
        <v/>
      </c>
    </row>
    <row r="76">
      <c r="A76" s="81" t="str">
        <v/>
      </c>
      <c r="B76" s="81" t="str">
        <v/>
      </c>
      <c r="C76" s="83">
        <f>IF($E76="","",IFERROR(VLOOKUP(TRIM(E76&amp;""),'Référentiel Articles'!$A$2:$F$634,2,FALSE),""))</f>
      </c>
      <c r="D76" s="83">
        <f>IF($E76="","",IFERROR(VLOOKUP(TRIM(E76&amp;""),'Référentiel Articles'!$A$2:$F$634,3,FALSE),""))</f>
      </c>
      <c r="E76" s="81" t="str">
        <v/>
      </c>
      <c r="F76" s="83">
        <f>IF($E76="","",IFERROR(VLOOKUP(TRIM(E76&amp;""),'Référentiel Articles'!$A$2:$F$634,4,FALSE),""))</f>
      </c>
      <c r="G76" s="84">
        <f>IF($E76="","",IFERROR(VLOOKUP(TRIM(E76&amp;""),'Référentiel Articles'!$A$2:$F$634,5,FALSE),""))</f>
      </c>
      <c r="H76" s="85" t="str">
        <v/>
      </c>
      <c r="I76" s="84">
        <f>IF($E76="","",IFERROR(VLOOKUP(TRIM(E76&amp;""),'Référentiel Articles'!$A$2:$F$634,6,FALSE),""))</f>
      </c>
      <c r="J76" s="90">
        <f>IF(OR($E76="",$H76=""),"",$H76*$I76)</f>
      </c>
      <c r="K76" s="87" t="str">
        <v/>
      </c>
    </row>
    <row r="77">
      <c r="A77" s="74" t="str">
        <v/>
      </c>
      <c r="B77" s="74" t="str">
        <v/>
      </c>
      <c r="C77" s="75">
        <f>IF($E77="","",IFERROR(VLOOKUP(TRIM(E77&amp;""),'Référentiel Articles'!$A$2:$F$634,2,FALSE),""))</f>
      </c>
      <c r="D77" s="75">
        <f>IF($E77="","",IFERROR(VLOOKUP(TRIM(E77&amp;""),'Référentiel Articles'!$A$2:$F$634,3,FALSE),""))</f>
      </c>
      <c r="E77" s="74" t="str">
        <v/>
      </c>
      <c r="F77" s="75">
        <f>IF($E77="","",IFERROR(VLOOKUP(TRIM(E77&amp;""),'Référentiel Articles'!$A$2:$F$634,4,FALSE),""))</f>
      </c>
      <c r="G77" s="76">
        <f>IF($E77="","",IFERROR(VLOOKUP(TRIM(E77&amp;""),'Référentiel Articles'!$A$2:$F$634,5,FALSE),""))</f>
      </c>
      <c r="H77" s="77" t="str">
        <v/>
      </c>
      <c r="I77" s="76">
        <f>IF($E77="","",IFERROR(VLOOKUP(TRIM(E77&amp;""),'Référentiel Articles'!$A$2:$F$634,6,FALSE),""))</f>
      </c>
      <c r="J77" s="78">
        <f>IF(OR($E77="",$H77=""),"",$H77*$I77)</f>
      </c>
      <c r="K77" s="79" t="str">
        <v/>
      </c>
    </row>
    <row r="78">
      <c r="A78" s="81" t="str">
        <v/>
      </c>
      <c r="B78" s="81" t="str">
        <v/>
      </c>
      <c r="C78" s="83">
        <f>IF($E78="","",IFERROR(VLOOKUP(TRIM(E78&amp;""),'Référentiel Articles'!$A$2:$F$634,2,FALSE),""))</f>
      </c>
      <c r="D78" s="83">
        <f>IF($E78="","",IFERROR(VLOOKUP(TRIM(E78&amp;""),'Référentiel Articles'!$A$2:$F$634,3,FALSE),""))</f>
      </c>
      <c r="E78" s="81" t="str">
        <v/>
      </c>
      <c r="F78" s="83">
        <f>IF($E78="","",IFERROR(VLOOKUP(TRIM(E78&amp;""),'Référentiel Articles'!$A$2:$F$634,4,FALSE),""))</f>
      </c>
      <c r="G78" s="84">
        <f>IF($E78="","",IFERROR(VLOOKUP(TRIM(E78&amp;""),'Référentiel Articles'!$A$2:$F$634,5,FALSE),""))</f>
      </c>
      <c r="H78" s="85" t="str">
        <v/>
      </c>
      <c r="I78" s="84">
        <f>IF($E78="","",IFERROR(VLOOKUP(TRIM(E78&amp;""),'Référentiel Articles'!$A$2:$F$634,6,FALSE),""))</f>
      </c>
      <c r="J78" s="90">
        <f>IF(OR($E78="",$H78=""),"",$H78*$I78)</f>
      </c>
      <c r="K78" s="87" t="str">
        <v/>
      </c>
    </row>
    <row r="79">
      <c r="A79" s="74" t="str">
        <v/>
      </c>
      <c r="B79" s="74" t="str">
        <v/>
      </c>
      <c r="C79" s="75">
        <f>IF($E79="","",IFERROR(VLOOKUP(TRIM(E79&amp;""),'Référentiel Articles'!$A$2:$F$634,2,FALSE),""))</f>
      </c>
      <c r="D79" s="75">
        <f>IF($E79="","",IFERROR(VLOOKUP(TRIM(E79&amp;""),'Référentiel Articles'!$A$2:$F$634,3,FALSE),""))</f>
      </c>
      <c r="E79" s="74" t="str">
        <v/>
      </c>
      <c r="F79" s="75">
        <f>IF($E79="","",IFERROR(VLOOKUP(TRIM(E79&amp;""),'Référentiel Articles'!$A$2:$F$634,4,FALSE),""))</f>
      </c>
      <c r="G79" s="76">
        <f>IF($E79="","",IFERROR(VLOOKUP(TRIM(E79&amp;""),'Référentiel Articles'!$A$2:$F$634,5,FALSE),""))</f>
      </c>
      <c r="H79" s="77" t="str">
        <v/>
      </c>
      <c r="I79" s="76">
        <f>IF($E79="","",IFERROR(VLOOKUP(TRIM(E79&amp;""),'Référentiel Articles'!$A$2:$F$634,6,FALSE),""))</f>
      </c>
      <c r="J79" s="78">
        <f>IF(OR($E79="",$H79=""),"",$H79*$I79)</f>
      </c>
      <c r="K79" s="79" t="str">
        <v/>
      </c>
    </row>
    <row r="80">
      <c r="A80" s="81" t="str">
        <v/>
      </c>
      <c r="B80" s="81" t="str">
        <v/>
      </c>
      <c r="C80" s="83">
        <f>IF($E80="","",IFERROR(VLOOKUP(TRIM(E80&amp;""),'Référentiel Articles'!$A$2:$F$634,2,FALSE),""))</f>
      </c>
      <c r="D80" s="83">
        <f>IF($E80="","",IFERROR(VLOOKUP(TRIM(E80&amp;""),'Référentiel Articles'!$A$2:$F$634,3,FALSE),""))</f>
      </c>
      <c r="E80" s="81" t="str">
        <v/>
      </c>
      <c r="F80" s="83">
        <f>IF($E80="","",IFERROR(VLOOKUP(TRIM(E80&amp;""),'Référentiel Articles'!$A$2:$F$634,4,FALSE),""))</f>
      </c>
      <c r="G80" s="84">
        <f>IF($E80="","",IFERROR(VLOOKUP(TRIM(E80&amp;""),'Référentiel Articles'!$A$2:$F$634,5,FALSE),""))</f>
      </c>
      <c r="H80" s="85" t="str">
        <v/>
      </c>
      <c r="I80" s="84">
        <f>IF($E80="","",IFERROR(VLOOKUP(TRIM(E80&amp;""),'Référentiel Articles'!$A$2:$F$634,6,FALSE),""))</f>
      </c>
      <c r="J80" s="90">
        <f>IF(OR($E80="",$H80=""),"",$H80*$I80)</f>
      </c>
      <c r="K80" s="87" t="str">
        <v/>
      </c>
    </row>
    <row r="81">
      <c r="A81" s="74" t="str">
        <v/>
      </c>
      <c r="B81" s="74" t="str">
        <v/>
      </c>
      <c r="C81" s="75">
        <f>IF($E81="","",IFERROR(VLOOKUP(TRIM(E81&amp;""),'Référentiel Articles'!$A$2:$F$634,2,FALSE),""))</f>
      </c>
      <c r="D81" s="75">
        <f>IF($E81="","",IFERROR(VLOOKUP(TRIM(E81&amp;""),'Référentiel Articles'!$A$2:$F$634,3,FALSE),""))</f>
      </c>
      <c r="E81" s="74" t="str">
        <v/>
      </c>
      <c r="F81" s="75">
        <f>IF($E81="","",IFERROR(VLOOKUP(TRIM(E81&amp;""),'Référentiel Articles'!$A$2:$F$634,4,FALSE),""))</f>
      </c>
      <c r="G81" s="76">
        <f>IF($E81="","",IFERROR(VLOOKUP(TRIM(E81&amp;""),'Référentiel Articles'!$A$2:$F$634,5,FALSE),""))</f>
      </c>
      <c r="H81" s="77" t="str">
        <v/>
      </c>
      <c r="I81" s="76">
        <f>IF($E81="","",IFERROR(VLOOKUP(TRIM(E81&amp;""),'Référentiel Articles'!$A$2:$F$634,6,FALSE),""))</f>
      </c>
      <c r="J81" s="78">
        <f>IF(OR($E81="",$H81=""),"",$H81*$I81)</f>
      </c>
      <c r="K81" s="79" t="str">
        <v/>
      </c>
    </row>
    <row r="82">
      <c r="A82" s="81" t="str">
        <v/>
      </c>
      <c r="B82" s="81" t="str">
        <v/>
      </c>
      <c r="C82" s="83">
        <f>IF($E82="","",IFERROR(VLOOKUP(TRIM(E82&amp;""),'Référentiel Articles'!$A$2:$F$634,2,FALSE),""))</f>
      </c>
      <c r="D82" s="83">
        <f>IF($E82="","",IFERROR(VLOOKUP(TRIM(E82&amp;""),'Référentiel Articles'!$A$2:$F$634,3,FALSE),""))</f>
      </c>
      <c r="E82" s="81" t="str">
        <v/>
      </c>
      <c r="F82" s="83">
        <f>IF($E82="","",IFERROR(VLOOKUP(TRIM(E82&amp;""),'Référentiel Articles'!$A$2:$F$634,4,FALSE),""))</f>
      </c>
      <c r="G82" s="84">
        <f>IF($E82="","",IFERROR(VLOOKUP(TRIM(E82&amp;""),'Référentiel Articles'!$A$2:$F$634,5,FALSE),""))</f>
      </c>
      <c r="H82" s="85" t="str">
        <v/>
      </c>
      <c r="I82" s="84">
        <f>IF($E82="","",IFERROR(VLOOKUP(TRIM(E82&amp;""),'Référentiel Articles'!$A$2:$F$634,6,FALSE),""))</f>
      </c>
      <c r="J82" s="90">
        <f>IF(OR($E82="",$H82=""),"",$H82*$I82)</f>
      </c>
      <c r="K82" s="87" t="str">
        <v/>
      </c>
    </row>
    <row r="83">
      <c r="A83" s="74" t="str">
        <v/>
      </c>
      <c r="B83" s="74" t="str">
        <v/>
      </c>
      <c r="C83" s="75">
        <f>IF($E83="","",IFERROR(VLOOKUP(TRIM(E83&amp;""),'Référentiel Articles'!$A$2:$F$634,2,FALSE),""))</f>
      </c>
      <c r="D83" s="75">
        <f>IF($E83="","",IFERROR(VLOOKUP(TRIM(E83&amp;""),'Référentiel Articles'!$A$2:$F$634,3,FALSE),""))</f>
      </c>
      <c r="E83" s="74" t="str">
        <v/>
      </c>
      <c r="F83" s="75">
        <f>IF($E83="","",IFERROR(VLOOKUP(TRIM(E83&amp;""),'Référentiel Articles'!$A$2:$F$634,4,FALSE),""))</f>
      </c>
      <c r="G83" s="76">
        <f>IF($E83="","",IFERROR(VLOOKUP(TRIM(E83&amp;""),'Référentiel Articles'!$A$2:$F$634,5,FALSE),""))</f>
      </c>
      <c r="H83" s="77" t="str">
        <v/>
      </c>
      <c r="I83" s="76">
        <f>IF($E83="","",IFERROR(VLOOKUP(TRIM(E83&amp;""),'Référentiel Articles'!$A$2:$F$634,6,FALSE),""))</f>
      </c>
      <c r="J83" s="78">
        <f>IF(OR($E83="",$H83=""),"",$H83*$I83)</f>
      </c>
      <c r="K83" s="79" t="str">
        <v/>
      </c>
    </row>
    <row r="84">
      <c r="A84" s="81" t="str">
        <v/>
      </c>
      <c r="B84" s="81" t="str">
        <v/>
      </c>
      <c r="C84" s="83">
        <f>IF($E84="","",IFERROR(VLOOKUP(TRIM(E84&amp;""),'Référentiel Articles'!$A$2:$F$634,2,FALSE),""))</f>
      </c>
      <c r="D84" s="83">
        <f>IF($E84="","",IFERROR(VLOOKUP(TRIM(E84&amp;""),'Référentiel Articles'!$A$2:$F$634,3,FALSE),""))</f>
      </c>
      <c r="E84" s="81" t="str">
        <v/>
      </c>
      <c r="F84" s="83">
        <f>IF($E84="","",IFERROR(VLOOKUP(TRIM(E84&amp;""),'Référentiel Articles'!$A$2:$F$634,4,FALSE),""))</f>
      </c>
      <c r="G84" s="84">
        <f>IF($E84="","",IFERROR(VLOOKUP(TRIM(E84&amp;""),'Référentiel Articles'!$A$2:$F$634,5,FALSE),""))</f>
      </c>
      <c r="H84" s="85" t="str">
        <v/>
      </c>
      <c r="I84" s="84">
        <f>IF($E84="","",IFERROR(VLOOKUP(TRIM(E84&amp;""),'Référentiel Articles'!$A$2:$F$634,6,FALSE),""))</f>
      </c>
      <c r="J84" s="90">
        <f>IF(OR($E84="",$H84=""),"",$H84*$I84)</f>
      </c>
      <c r="K84" s="87" t="str">
        <v/>
      </c>
    </row>
    <row r="85">
      <c r="A85" s="74" t="str">
        <v/>
      </c>
      <c r="B85" s="74" t="str">
        <v/>
      </c>
      <c r="C85" s="75">
        <f>IF($E85="","",IFERROR(VLOOKUP(TRIM(E85&amp;""),'Référentiel Articles'!$A$2:$F$634,2,FALSE),""))</f>
      </c>
      <c r="D85" s="75">
        <f>IF($E85="","",IFERROR(VLOOKUP(TRIM(E85&amp;""),'Référentiel Articles'!$A$2:$F$634,3,FALSE),""))</f>
      </c>
      <c r="E85" s="74" t="str">
        <v/>
      </c>
      <c r="F85" s="75">
        <f>IF($E85="","",IFERROR(VLOOKUP(TRIM(E85&amp;""),'Référentiel Articles'!$A$2:$F$634,4,FALSE),""))</f>
      </c>
      <c r="G85" s="76">
        <f>IF($E85="","",IFERROR(VLOOKUP(TRIM(E85&amp;""),'Référentiel Articles'!$A$2:$F$634,5,FALSE),""))</f>
      </c>
      <c r="H85" s="77" t="str">
        <v/>
      </c>
      <c r="I85" s="76">
        <f>IF($E85="","",IFERROR(VLOOKUP(TRIM(E85&amp;""),'Référentiel Articles'!$A$2:$F$634,6,FALSE),""))</f>
      </c>
      <c r="J85" s="78">
        <f>IF(OR($E85="",$H85=""),"",$H85*$I85)</f>
      </c>
      <c r="K85" s="79" t="str">
        <v/>
      </c>
    </row>
    <row r="86">
      <c r="A86" s="81" t="str">
        <v/>
      </c>
      <c r="B86" s="81" t="str">
        <v/>
      </c>
      <c r="C86" s="83">
        <f>IF($E86="","",IFERROR(VLOOKUP(TRIM(E86&amp;""),'Référentiel Articles'!$A$2:$F$634,2,FALSE),""))</f>
      </c>
      <c r="D86" s="83">
        <f>IF($E86="","",IFERROR(VLOOKUP(TRIM(E86&amp;""),'Référentiel Articles'!$A$2:$F$634,3,FALSE),""))</f>
      </c>
      <c r="E86" s="81" t="str">
        <v/>
      </c>
      <c r="F86" s="83">
        <f>IF($E86="","",IFERROR(VLOOKUP(TRIM(E86&amp;""),'Référentiel Articles'!$A$2:$F$634,4,FALSE),""))</f>
      </c>
      <c r="G86" s="84">
        <f>IF($E86="","",IFERROR(VLOOKUP(TRIM(E86&amp;""),'Référentiel Articles'!$A$2:$F$634,5,FALSE),""))</f>
      </c>
      <c r="H86" s="85" t="str">
        <v/>
      </c>
      <c r="I86" s="84">
        <f>IF($E86="","",IFERROR(VLOOKUP(TRIM(E86&amp;""),'Référentiel Articles'!$A$2:$F$634,6,FALSE),""))</f>
      </c>
      <c r="J86" s="90">
        <f>IF(OR($E86="",$H86=""),"",$H86*$I86)</f>
      </c>
      <c r="K86" s="87" t="str">
        <v/>
      </c>
    </row>
    <row r="87">
      <c r="A87" s="74" t="str">
        <v/>
      </c>
      <c r="B87" s="74" t="str">
        <v/>
      </c>
      <c r="C87" s="75">
        <f>IF($E87="","",IFERROR(VLOOKUP(TRIM(E87&amp;""),'Référentiel Articles'!$A$2:$F$634,2,FALSE),""))</f>
      </c>
      <c r="D87" s="75">
        <f>IF($E87="","",IFERROR(VLOOKUP(TRIM(E87&amp;""),'Référentiel Articles'!$A$2:$F$634,3,FALSE),""))</f>
      </c>
      <c r="E87" s="74" t="str">
        <v/>
      </c>
      <c r="F87" s="75">
        <f>IF($E87="","",IFERROR(VLOOKUP(TRIM(E87&amp;""),'Référentiel Articles'!$A$2:$F$634,4,FALSE),""))</f>
      </c>
      <c r="G87" s="76">
        <f>IF($E87="","",IFERROR(VLOOKUP(TRIM(E87&amp;""),'Référentiel Articles'!$A$2:$F$634,5,FALSE),""))</f>
      </c>
      <c r="H87" s="77" t="str">
        <v/>
      </c>
      <c r="I87" s="76">
        <f>IF($E87="","",IFERROR(VLOOKUP(TRIM(E87&amp;""),'Référentiel Articles'!$A$2:$F$634,6,FALSE),""))</f>
      </c>
      <c r="J87" s="78">
        <f>IF(OR($E87="",$H87=""),"",$H87*$I87)</f>
      </c>
      <c r="K87" s="79" t="str">
        <v/>
      </c>
    </row>
    <row r="88">
      <c r="A88" s="81" t="str">
        <v/>
      </c>
      <c r="B88" s="81" t="str">
        <v/>
      </c>
      <c r="C88" s="83">
        <f>IF($E88="","",IFERROR(VLOOKUP(TRIM(E88&amp;""),'Référentiel Articles'!$A$2:$F$634,2,FALSE),""))</f>
      </c>
      <c r="D88" s="83">
        <f>IF($E88="","",IFERROR(VLOOKUP(TRIM(E88&amp;""),'Référentiel Articles'!$A$2:$F$634,3,FALSE),""))</f>
      </c>
      <c r="E88" s="81" t="str">
        <v/>
      </c>
      <c r="F88" s="83">
        <f>IF($E88="","",IFERROR(VLOOKUP(TRIM(E88&amp;""),'Référentiel Articles'!$A$2:$F$634,4,FALSE),""))</f>
      </c>
      <c r="G88" s="84">
        <f>IF($E88="","",IFERROR(VLOOKUP(TRIM(E88&amp;""),'Référentiel Articles'!$A$2:$F$634,5,FALSE),""))</f>
      </c>
      <c r="H88" s="85" t="str">
        <v/>
      </c>
      <c r="I88" s="84">
        <f>IF($E88="","",IFERROR(VLOOKUP(TRIM(E88&amp;""),'Référentiel Articles'!$A$2:$F$634,6,FALSE),""))</f>
      </c>
      <c r="J88" s="90">
        <f>IF(OR($E88="",$H88=""),"",$H88*$I88)</f>
      </c>
      <c r="K88" s="87" t="str">
        <v/>
      </c>
    </row>
    <row r="89">
      <c r="A89" s="74" t="str">
        <v/>
      </c>
      <c r="B89" s="74" t="str">
        <v/>
      </c>
      <c r="C89" s="75">
        <f>IF($E89="","",IFERROR(VLOOKUP(TRIM(E89&amp;""),'Référentiel Articles'!$A$2:$F$634,2,FALSE),""))</f>
      </c>
      <c r="D89" s="75">
        <f>IF($E89="","",IFERROR(VLOOKUP(TRIM(E89&amp;""),'Référentiel Articles'!$A$2:$F$634,3,FALSE),""))</f>
      </c>
      <c r="E89" s="74" t="str">
        <v/>
      </c>
      <c r="F89" s="75">
        <f>IF($E89="","",IFERROR(VLOOKUP(TRIM(E89&amp;""),'Référentiel Articles'!$A$2:$F$634,4,FALSE),""))</f>
      </c>
      <c r="G89" s="76">
        <f>IF($E89="","",IFERROR(VLOOKUP(TRIM(E89&amp;""),'Référentiel Articles'!$A$2:$F$634,5,FALSE),""))</f>
      </c>
      <c r="H89" s="77" t="str">
        <v/>
      </c>
      <c r="I89" s="76">
        <f>IF($E89="","",IFERROR(VLOOKUP(TRIM(E89&amp;""),'Référentiel Articles'!$A$2:$F$634,6,FALSE),""))</f>
      </c>
      <c r="J89" s="78">
        <f>IF(OR($E89="",$H89=""),"",$H89*$I89)</f>
      </c>
      <c r="K89" s="79" t="str">
        <v/>
      </c>
    </row>
    <row r="90">
      <c r="A90" s="81" t="str">
        <v/>
      </c>
      <c r="B90" s="81" t="str">
        <v/>
      </c>
      <c r="C90" s="83">
        <f>IF($E90="","",IFERROR(VLOOKUP(TRIM(E90&amp;""),'Référentiel Articles'!$A$2:$F$634,2,FALSE),""))</f>
      </c>
      <c r="D90" s="83">
        <f>IF($E90="","",IFERROR(VLOOKUP(TRIM(E90&amp;""),'Référentiel Articles'!$A$2:$F$634,3,FALSE),""))</f>
      </c>
      <c r="E90" s="81" t="str">
        <v/>
      </c>
      <c r="F90" s="83">
        <f>IF($E90="","",IFERROR(VLOOKUP(TRIM(E90&amp;""),'Référentiel Articles'!$A$2:$F$634,4,FALSE),""))</f>
      </c>
      <c r="G90" s="84">
        <f>IF($E90="","",IFERROR(VLOOKUP(TRIM(E90&amp;""),'Référentiel Articles'!$A$2:$F$634,5,FALSE),""))</f>
      </c>
      <c r="H90" s="85" t="str">
        <v/>
      </c>
      <c r="I90" s="84">
        <f>IF($E90="","",IFERROR(VLOOKUP(TRIM(E90&amp;""),'Référentiel Articles'!$A$2:$F$634,6,FALSE),""))</f>
      </c>
      <c r="J90" s="90">
        <f>IF(OR($E90="",$H90=""),"",$H90*$I90)</f>
      </c>
      <c r="K90" s="87" t="str">
        <v/>
      </c>
    </row>
    <row r="91">
      <c r="A91" s="74" t="str">
        <v/>
      </c>
      <c r="B91" s="74" t="str">
        <v/>
      </c>
      <c r="C91" s="75">
        <f>IF($E91="","",IFERROR(VLOOKUP(TRIM(E91&amp;""),'Référentiel Articles'!$A$2:$F$634,2,FALSE),""))</f>
      </c>
      <c r="D91" s="75">
        <f>IF($E91="","",IFERROR(VLOOKUP(TRIM(E91&amp;""),'Référentiel Articles'!$A$2:$F$634,3,FALSE),""))</f>
      </c>
      <c r="E91" s="74" t="str">
        <v/>
      </c>
      <c r="F91" s="75">
        <f>IF($E91="","",IFERROR(VLOOKUP(TRIM(E91&amp;""),'Référentiel Articles'!$A$2:$F$634,4,FALSE),""))</f>
      </c>
      <c r="G91" s="76">
        <f>IF($E91="","",IFERROR(VLOOKUP(TRIM(E91&amp;""),'Référentiel Articles'!$A$2:$F$634,5,FALSE),""))</f>
      </c>
      <c r="H91" s="77" t="str">
        <v/>
      </c>
      <c r="I91" s="76">
        <f>IF($E91="","",IFERROR(VLOOKUP(TRIM(E91&amp;""),'Référentiel Articles'!$A$2:$F$634,6,FALSE),""))</f>
      </c>
      <c r="J91" s="78">
        <f>IF(OR($E91="",$H91=""),"",$H91*$I91)</f>
      </c>
      <c r="K91" s="79" t="str">
        <v/>
      </c>
    </row>
    <row r="92">
      <c r="A92" s="81" t="str">
        <v/>
      </c>
      <c r="B92" s="81" t="str">
        <v/>
      </c>
      <c r="C92" s="83">
        <f>IF($E92="","",IFERROR(VLOOKUP(TRIM(E92&amp;""),'Référentiel Articles'!$A$2:$F$634,2,FALSE),""))</f>
      </c>
      <c r="D92" s="83">
        <f>IF($E92="","",IFERROR(VLOOKUP(TRIM(E92&amp;""),'Référentiel Articles'!$A$2:$F$634,3,FALSE),""))</f>
      </c>
      <c r="E92" s="81" t="str">
        <v/>
      </c>
      <c r="F92" s="83">
        <f>IF($E92="","",IFERROR(VLOOKUP(TRIM(E92&amp;""),'Référentiel Articles'!$A$2:$F$634,4,FALSE),""))</f>
      </c>
      <c r="G92" s="84">
        <f>IF($E92="","",IFERROR(VLOOKUP(TRIM(E92&amp;""),'Référentiel Articles'!$A$2:$F$634,5,FALSE),""))</f>
      </c>
      <c r="H92" s="85" t="str">
        <v/>
      </c>
      <c r="I92" s="84">
        <f>IF($E92="","",IFERROR(VLOOKUP(TRIM(E92&amp;""),'Référentiel Articles'!$A$2:$F$634,6,FALSE),""))</f>
      </c>
      <c r="J92" s="90">
        <f>IF(OR($E92="",$H92=""),"",$H92*$I92)</f>
      </c>
      <c r="K92" s="87" t="str">
        <v/>
      </c>
    </row>
    <row r="93">
      <c r="A93" s="74" t="str">
        <v/>
      </c>
      <c r="B93" s="74" t="str">
        <v/>
      </c>
      <c r="C93" s="75">
        <f>IF($E93="","",IFERROR(VLOOKUP(TRIM(E93&amp;""),'Référentiel Articles'!$A$2:$F$634,2,FALSE),""))</f>
      </c>
      <c r="D93" s="75">
        <f>IF($E93="","",IFERROR(VLOOKUP(TRIM(E93&amp;""),'Référentiel Articles'!$A$2:$F$634,3,FALSE),""))</f>
      </c>
      <c r="E93" s="74" t="str">
        <v/>
      </c>
      <c r="F93" s="75">
        <f>IF($E93="","",IFERROR(VLOOKUP(TRIM(E93&amp;""),'Référentiel Articles'!$A$2:$F$634,4,FALSE),""))</f>
      </c>
      <c r="G93" s="76">
        <f>IF($E93="","",IFERROR(VLOOKUP(TRIM(E93&amp;""),'Référentiel Articles'!$A$2:$F$634,5,FALSE),""))</f>
      </c>
      <c r="H93" s="77" t="str">
        <v/>
      </c>
      <c r="I93" s="76">
        <f>IF($E93="","",IFERROR(VLOOKUP(TRIM(E93&amp;""),'Référentiel Articles'!$A$2:$F$634,6,FALSE),""))</f>
      </c>
      <c r="J93" s="78">
        <f>IF(OR($E93="",$H93=""),"",$H93*$I93)</f>
      </c>
      <c r="K93" s="79" t="str">
        <v/>
      </c>
    </row>
    <row r="94">
      <c r="A94" s="81" t="str">
        <v/>
      </c>
      <c r="B94" s="81" t="str">
        <v/>
      </c>
      <c r="C94" s="83">
        <f>IF($E94="","",IFERROR(VLOOKUP(TRIM(E94&amp;""),'Référentiel Articles'!$A$2:$F$634,2,FALSE),""))</f>
      </c>
      <c r="D94" s="83">
        <f>IF($E94="","",IFERROR(VLOOKUP(TRIM(E94&amp;""),'Référentiel Articles'!$A$2:$F$634,3,FALSE),""))</f>
      </c>
      <c r="E94" s="81" t="str">
        <v/>
      </c>
      <c r="F94" s="83">
        <f>IF($E94="","",IFERROR(VLOOKUP(TRIM(E94&amp;""),'Référentiel Articles'!$A$2:$F$634,4,FALSE),""))</f>
      </c>
      <c r="G94" s="84">
        <f>IF($E94="","",IFERROR(VLOOKUP(TRIM(E94&amp;""),'Référentiel Articles'!$A$2:$F$634,5,FALSE),""))</f>
      </c>
      <c r="H94" s="85" t="str">
        <v/>
      </c>
      <c r="I94" s="84">
        <f>IF($E94="","",IFERROR(VLOOKUP(TRIM(E94&amp;""),'Référentiel Articles'!$A$2:$F$634,6,FALSE),""))</f>
      </c>
      <c r="J94" s="90">
        <f>IF(OR($E94="",$H94=""),"",$H94*$I94)</f>
      </c>
      <c r="K94" s="87" t="str">
        <v/>
      </c>
    </row>
    <row r="95">
      <c r="A95" s="74" t="str">
        <v/>
      </c>
      <c r="B95" s="74" t="str">
        <v/>
      </c>
      <c r="C95" s="75">
        <f>IF($E95="","",IFERROR(VLOOKUP(TRIM(E95&amp;""),'Référentiel Articles'!$A$2:$F$634,2,FALSE),""))</f>
      </c>
      <c r="D95" s="75">
        <f>IF($E95="","",IFERROR(VLOOKUP(TRIM(E95&amp;""),'Référentiel Articles'!$A$2:$F$634,3,FALSE),""))</f>
      </c>
      <c r="E95" s="74" t="str">
        <v/>
      </c>
      <c r="F95" s="75">
        <f>IF($E95="","",IFERROR(VLOOKUP(TRIM(E95&amp;""),'Référentiel Articles'!$A$2:$F$634,4,FALSE),""))</f>
      </c>
      <c r="G95" s="76">
        <f>IF($E95="","",IFERROR(VLOOKUP(TRIM(E95&amp;""),'Référentiel Articles'!$A$2:$F$634,5,FALSE),""))</f>
      </c>
      <c r="H95" s="77" t="str">
        <v/>
      </c>
      <c r="I95" s="76">
        <f>IF($E95="","",IFERROR(VLOOKUP(TRIM(E95&amp;""),'Référentiel Articles'!$A$2:$F$634,6,FALSE),""))</f>
      </c>
      <c r="J95" s="78">
        <f>IF(OR($E95="",$H95=""),"",$H95*$I95)</f>
      </c>
      <c r="K95" s="79" t="str">
        <v/>
      </c>
    </row>
    <row r="96">
      <c r="A96" s="81" t="str">
        <v/>
      </c>
      <c r="B96" s="81" t="str">
        <v/>
      </c>
      <c r="C96" s="83">
        <f>IF($E96="","",IFERROR(VLOOKUP(TRIM(E96&amp;""),'Référentiel Articles'!$A$2:$F$634,2,FALSE),""))</f>
      </c>
      <c r="D96" s="83">
        <f>IF($E96="","",IFERROR(VLOOKUP(TRIM(E96&amp;""),'Référentiel Articles'!$A$2:$F$634,3,FALSE),""))</f>
      </c>
      <c r="E96" s="81" t="str">
        <v/>
      </c>
      <c r="F96" s="83">
        <f>IF($E96="","",IFERROR(VLOOKUP(TRIM(E96&amp;""),'Référentiel Articles'!$A$2:$F$634,4,FALSE),""))</f>
      </c>
      <c r="G96" s="84">
        <f>IF($E96="","",IFERROR(VLOOKUP(TRIM(E96&amp;""),'Référentiel Articles'!$A$2:$F$634,5,FALSE),""))</f>
      </c>
      <c r="H96" s="85" t="str">
        <v/>
      </c>
      <c r="I96" s="84">
        <f>IF($E96="","",IFERROR(VLOOKUP(TRIM(E96&amp;""),'Référentiel Articles'!$A$2:$F$634,6,FALSE),""))</f>
      </c>
      <c r="J96" s="90">
        <f>IF(OR($E96="",$H96=""),"",$H96*$I96)</f>
      </c>
      <c r="K96" s="87" t="str">
        <v/>
      </c>
    </row>
    <row r="97">
      <c r="A97" s="74" t="str">
        <v/>
      </c>
      <c r="B97" s="74" t="str">
        <v/>
      </c>
      <c r="C97" s="75">
        <f>IF($E97="","",IFERROR(VLOOKUP(TRIM(E97&amp;""),'Référentiel Articles'!$A$2:$F$634,2,FALSE),""))</f>
      </c>
      <c r="D97" s="75">
        <f>IF($E97="","",IFERROR(VLOOKUP(TRIM(E97&amp;""),'Référentiel Articles'!$A$2:$F$634,3,FALSE),""))</f>
      </c>
      <c r="E97" s="74" t="str">
        <v/>
      </c>
      <c r="F97" s="75">
        <f>IF($E97="","",IFERROR(VLOOKUP(TRIM(E97&amp;""),'Référentiel Articles'!$A$2:$F$634,4,FALSE),""))</f>
      </c>
      <c r="G97" s="76">
        <f>IF($E97="","",IFERROR(VLOOKUP(TRIM(E97&amp;""),'Référentiel Articles'!$A$2:$F$634,5,FALSE),""))</f>
      </c>
      <c r="H97" s="77" t="str">
        <v/>
      </c>
      <c r="I97" s="76">
        <f>IF($E97="","",IFERROR(VLOOKUP(TRIM(E97&amp;""),'Référentiel Articles'!$A$2:$F$634,6,FALSE),""))</f>
      </c>
      <c r="J97" s="78">
        <f>IF(OR($E97="",$H97=""),"",$H97*$I97)</f>
      </c>
      <c r="K97" s="79" t="str">
        <v/>
      </c>
    </row>
    <row r="98">
      <c r="A98" s="81" t="str">
        <v/>
      </c>
      <c r="B98" s="81" t="str">
        <v/>
      </c>
      <c r="C98" s="83">
        <f>IF($E98="","",IFERROR(VLOOKUP(TRIM(E98&amp;""),'Référentiel Articles'!$A$2:$F$634,2,FALSE),""))</f>
      </c>
      <c r="D98" s="83">
        <f>IF($E98="","",IFERROR(VLOOKUP(TRIM(E98&amp;""),'Référentiel Articles'!$A$2:$F$634,3,FALSE),""))</f>
      </c>
      <c r="E98" s="81" t="str">
        <v/>
      </c>
      <c r="F98" s="83">
        <f>IF($E98="","",IFERROR(VLOOKUP(TRIM(E98&amp;""),'Référentiel Articles'!$A$2:$F$634,4,FALSE),""))</f>
      </c>
      <c r="G98" s="84">
        <f>IF($E98="","",IFERROR(VLOOKUP(TRIM(E98&amp;""),'Référentiel Articles'!$A$2:$F$634,5,FALSE),""))</f>
      </c>
      <c r="H98" s="85" t="str">
        <v/>
      </c>
      <c r="I98" s="84">
        <f>IF($E98="","",IFERROR(VLOOKUP(TRIM(E98&amp;""),'Référentiel Articles'!$A$2:$F$634,6,FALSE),""))</f>
      </c>
      <c r="J98" s="90">
        <f>IF(OR($E98="",$H98=""),"",$H98*$I98)</f>
      </c>
      <c r="K98" s="87" t="str">
        <v/>
      </c>
    </row>
    <row r="99">
      <c r="A99" s="74" t="str">
        <v/>
      </c>
      <c r="B99" s="74" t="str">
        <v/>
      </c>
      <c r="C99" s="75">
        <f>IF($E99="","",IFERROR(VLOOKUP(TRIM(E99&amp;""),'Référentiel Articles'!$A$2:$F$634,2,FALSE),""))</f>
      </c>
      <c r="D99" s="75">
        <f>IF($E99="","",IFERROR(VLOOKUP(TRIM(E99&amp;""),'Référentiel Articles'!$A$2:$F$634,3,FALSE),""))</f>
      </c>
      <c r="E99" s="74" t="str">
        <v/>
      </c>
      <c r="F99" s="75">
        <f>IF($E99="","",IFERROR(VLOOKUP(TRIM(E99&amp;""),'Référentiel Articles'!$A$2:$F$634,4,FALSE),""))</f>
      </c>
      <c r="G99" s="76">
        <f>IF($E99="","",IFERROR(VLOOKUP(TRIM(E99&amp;""),'Référentiel Articles'!$A$2:$F$634,5,FALSE),""))</f>
      </c>
      <c r="H99" s="77" t="str">
        <v/>
      </c>
      <c r="I99" s="76">
        <f>IF($E99="","",IFERROR(VLOOKUP(TRIM(E99&amp;""),'Référentiel Articles'!$A$2:$F$634,6,FALSE),""))</f>
      </c>
      <c r="J99" s="78">
        <f>IF(OR($E99="",$H99=""),"",$H99*$I99)</f>
      </c>
      <c r="K99" s="79" t="str">
        <v/>
      </c>
    </row>
    <row r="100">
      <c r="A100" s="81" t="str">
        <v/>
      </c>
      <c r="B100" s="81" t="str">
        <v/>
      </c>
      <c r="C100" s="83">
        <f>IF($E100="","",IFERROR(VLOOKUP(TRIM(E100&amp;""),'Référentiel Articles'!$A$2:$F$634,2,FALSE),""))</f>
      </c>
      <c r="D100" s="83">
        <f>IF($E100="","",IFERROR(VLOOKUP(TRIM(E100&amp;""),'Référentiel Articles'!$A$2:$F$634,3,FALSE),""))</f>
      </c>
      <c r="E100" s="81" t="str">
        <v/>
      </c>
      <c r="F100" s="83">
        <f>IF($E100="","",IFERROR(VLOOKUP(TRIM(E100&amp;""),'Référentiel Articles'!$A$2:$F$634,4,FALSE),""))</f>
      </c>
      <c r="G100" s="84">
        <f>IF($E100="","",IFERROR(VLOOKUP(TRIM(E100&amp;""),'Référentiel Articles'!$A$2:$F$634,5,FALSE),""))</f>
      </c>
      <c r="H100" s="85" t="str">
        <v/>
      </c>
      <c r="I100" s="84">
        <f>IF($E100="","",IFERROR(VLOOKUP(TRIM(E100&amp;""),'Référentiel Articles'!$A$2:$F$634,6,FALSE),""))</f>
      </c>
      <c r="J100" s="90">
        <f>IF(OR($E100="",$H100=""),"",$H100*$I100)</f>
      </c>
      <c r="K100" s="87" t="str">
        <v/>
      </c>
    </row>
    <row r="101">
      <c r="A101" s="74" t="str">
        <v/>
      </c>
      <c r="B101" s="74" t="str">
        <v/>
      </c>
      <c r="C101" s="75">
        <f>IF($E101="","",IFERROR(VLOOKUP(TRIM(E101&amp;""),'Référentiel Articles'!$A$2:$F$634,2,FALSE),""))</f>
      </c>
      <c r="D101" s="75">
        <f>IF($E101="","",IFERROR(VLOOKUP(TRIM(E101&amp;""),'Référentiel Articles'!$A$2:$F$634,3,FALSE),""))</f>
      </c>
      <c r="E101" s="74" t="str">
        <v/>
      </c>
      <c r="F101" s="75">
        <f>IF($E101="","",IFERROR(VLOOKUP(TRIM(E101&amp;""),'Référentiel Articles'!$A$2:$F$634,4,FALSE),""))</f>
      </c>
      <c r="G101" s="76">
        <f>IF($E101="","",IFERROR(VLOOKUP(TRIM(E101&amp;""),'Référentiel Articles'!$A$2:$F$634,5,FALSE),""))</f>
      </c>
      <c r="H101" s="77" t="str">
        <v/>
      </c>
      <c r="I101" s="76">
        <f>IF($E101="","",IFERROR(VLOOKUP(TRIM(E101&amp;""),'Référentiel Articles'!$A$2:$F$634,6,FALSE),""))</f>
      </c>
      <c r="J101" s="78">
        <f>IF(OR($E101="",$H101=""),"",$H101*$I101)</f>
      </c>
      <c r="K101" s="79" t="str">
        <v/>
      </c>
    </row>
    <row r="102">
      <c r="A102" s="81" t="str">
        <v/>
      </c>
      <c r="B102" s="81" t="str">
        <v/>
      </c>
      <c r="C102" s="83">
        <f>IF($E102="","",IFERROR(VLOOKUP(TRIM(E102&amp;""),'Référentiel Articles'!$A$2:$F$634,2,FALSE),""))</f>
      </c>
      <c r="D102" s="83">
        <f>IF($E102="","",IFERROR(VLOOKUP(TRIM(E102&amp;""),'Référentiel Articles'!$A$2:$F$634,3,FALSE),""))</f>
      </c>
      <c r="E102" s="81" t="str">
        <v/>
      </c>
      <c r="F102" s="83">
        <f>IF($E102="","",IFERROR(VLOOKUP(TRIM(E102&amp;""),'Référentiel Articles'!$A$2:$F$634,4,FALSE),""))</f>
      </c>
      <c r="G102" s="84">
        <f>IF($E102="","",IFERROR(VLOOKUP(TRIM(E102&amp;""),'Référentiel Articles'!$A$2:$F$634,5,FALSE),""))</f>
      </c>
      <c r="H102" s="85" t="str">
        <v/>
      </c>
      <c r="I102" s="84">
        <f>IF($E102="","",IFERROR(VLOOKUP(TRIM(E102&amp;""),'Référentiel Articles'!$A$2:$F$634,6,FALSE),""))</f>
      </c>
      <c r="J102" s="90">
        <f>IF(OR($E102="",$H102=""),"",$H102*$I102)</f>
      </c>
      <c r="K102" s="87" t="str">
        <v/>
      </c>
    </row>
    <row r="103">
      <c r="A103" s="74" t="str">
        <v/>
      </c>
      <c r="B103" s="74" t="str">
        <v/>
      </c>
      <c r="C103" s="75">
        <f>IF($E103="","",IFERROR(VLOOKUP(TRIM(E103&amp;""),'Référentiel Articles'!$A$2:$F$634,2,FALSE),""))</f>
      </c>
      <c r="D103" s="75">
        <f>IF($E103="","",IFERROR(VLOOKUP(TRIM(E103&amp;""),'Référentiel Articles'!$A$2:$F$634,3,FALSE),""))</f>
      </c>
      <c r="E103" s="74" t="str">
        <v/>
      </c>
      <c r="F103" s="75">
        <f>IF($E103="","",IFERROR(VLOOKUP(TRIM(E103&amp;""),'Référentiel Articles'!$A$2:$F$634,4,FALSE),""))</f>
      </c>
      <c r="G103" s="76">
        <f>IF($E103="","",IFERROR(VLOOKUP(TRIM(E103&amp;""),'Référentiel Articles'!$A$2:$F$634,5,FALSE),""))</f>
      </c>
      <c r="H103" s="77" t="str">
        <v/>
      </c>
      <c r="I103" s="76">
        <f>IF($E103="","",IFERROR(VLOOKUP(TRIM(E103&amp;""),'Référentiel Articles'!$A$2:$F$634,6,FALSE),""))</f>
      </c>
      <c r="J103" s="78">
        <f>IF(OR($E103="",$H103=""),"",$H103*$I103)</f>
      </c>
      <c r="K103" s="79" t="str">
        <v/>
      </c>
    </row>
    <row r="104">
      <c r="A104" s="81" t="str">
        <v/>
      </c>
      <c r="B104" s="81" t="str">
        <v/>
      </c>
      <c r="C104" s="83">
        <f>IF($E104="","",IFERROR(VLOOKUP(TRIM(E104&amp;""),'Référentiel Articles'!$A$2:$F$634,2,FALSE),""))</f>
      </c>
      <c r="D104" s="83">
        <f>IF($E104="","",IFERROR(VLOOKUP(TRIM(E104&amp;""),'Référentiel Articles'!$A$2:$F$634,3,FALSE),""))</f>
      </c>
      <c r="E104" s="81" t="str">
        <v/>
      </c>
      <c r="F104" s="83">
        <f>IF($E104="","",IFERROR(VLOOKUP(TRIM(E104&amp;""),'Référentiel Articles'!$A$2:$F$634,4,FALSE),""))</f>
      </c>
      <c r="G104" s="84">
        <f>IF($E104="","",IFERROR(VLOOKUP(TRIM(E104&amp;""),'Référentiel Articles'!$A$2:$F$634,5,FALSE),""))</f>
      </c>
      <c r="H104" s="85" t="str">
        <v/>
      </c>
      <c r="I104" s="84">
        <f>IF($E104="","",IFERROR(VLOOKUP(TRIM(E104&amp;""),'Référentiel Articles'!$A$2:$F$634,6,FALSE),""))</f>
      </c>
      <c r="J104" s="90">
        <f>IF(OR($E104="",$H104=""),"",$H104*$I104)</f>
      </c>
      <c r="K104" s="87" t="str">
        <v/>
      </c>
    </row>
    <row r="105">
      <c r="A105" s="74" t="str">
        <v/>
      </c>
      <c r="B105" s="74" t="str">
        <v/>
      </c>
      <c r="C105" s="75">
        <f>IF($E105="","",IFERROR(VLOOKUP(TRIM(E105&amp;""),'Référentiel Articles'!$A$2:$F$634,2,FALSE),""))</f>
      </c>
      <c r="D105" s="75">
        <f>IF($E105="","",IFERROR(VLOOKUP(TRIM(E105&amp;""),'Référentiel Articles'!$A$2:$F$634,3,FALSE),""))</f>
      </c>
      <c r="E105" s="74" t="str">
        <v/>
      </c>
      <c r="F105" s="75">
        <f>IF($E105="","",IFERROR(VLOOKUP(TRIM(E105&amp;""),'Référentiel Articles'!$A$2:$F$634,4,FALSE),""))</f>
      </c>
      <c r="G105" s="76">
        <f>IF($E105="","",IFERROR(VLOOKUP(TRIM(E105&amp;""),'Référentiel Articles'!$A$2:$F$634,5,FALSE),""))</f>
      </c>
      <c r="H105" s="77" t="str">
        <v/>
      </c>
      <c r="I105" s="76">
        <f>IF($E105="","",IFERROR(VLOOKUP(TRIM(E105&amp;""),'Référentiel Articles'!$A$2:$F$634,6,FALSE),""))</f>
      </c>
      <c r="J105" s="78">
        <f>IF(OR($E105="",$H105=""),"",$H105*$I105)</f>
      </c>
      <c r="K105" s="79" t="str">
        <v/>
      </c>
    </row>
    <row r="106">
      <c r="A106" s="81" t="str">
        <v/>
      </c>
      <c r="B106" s="81" t="str">
        <v/>
      </c>
      <c r="C106" s="83">
        <f>IF($E106="","",IFERROR(VLOOKUP(TRIM(E106&amp;""),'Référentiel Articles'!$A$2:$F$634,2,FALSE),""))</f>
      </c>
      <c r="D106" s="83">
        <f>IF($E106="","",IFERROR(VLOOKUP(TRIM(E106&amp;""),'Référentiel Articles'!$A$2:$F$634,3,FALSE),""))</f>
      </c>
      <c r="E106" s="81" t="str">
        <v/>
      </c>
      <c r="F106" s="83">
        <f>IF($E106="","",IFERROR(VLOOKUP(TRIM(E106&amp;""),'Référentiel Articles'!$A$2:$F$634,4,FALSE),""))</f>
      </c>
      <c r="G106" s="84">
        <f>IF($E106="","",IFERROR(VLOOKUP(TRIM(E106&amp;""),'Référentiel Articles'!$A$2:$F$634,5,FALSE),""))</f>
      </c>
      <c r="H106" s="85" t="str">
        <v/>
      </c>
      <c r="I106" s="84">
        <f>IF($E106="","",IFERROR(VLOOKUP(TRIM(E106&amp;""),'Référentiel Articles'!$A$2:$F$634,6,FALSE),""))</f>
      </c>
      <c r="J106" s="90">
        <f>IF(OR($E106="",$H106=""),"",$H106*$I106)</f>
      </c>
      <c r="K106" s="87" t="str">
        <v/>
      </c>
    </row>
    <row r="107">
      <c r="A107" s="74" t="str">
        <v/>
      </c>
      <c r="B107" s="74" t="str">
        <v/>
      </c>
      <c r="C107" s="75">
        <f>IF($E107="","",IFERROR(VLOOKUP(TRIM(E107&amp;""),'Référentiel Articles'!$A$2:$F$634,2,FALSE),""))</f>
      </c>
      <c r="D107" s="75">
        <f>IF($E107="","",IFERROR(VLOOKUP(TRIM(E107&amp;""),'Référentiel Articles'!$A$2:$F$634,3,FALSE),""))</f>
      </c>
      <c r="E107" s="74" t="str">
        <v/>
      </c>
      <c r="F107" s="75">
        <f>IF($E107="","",IFERROR(VLOOKUP(TRIM(E107&amp;""),'Référentiel Articles'!$A$2:$F$634,4,FALSE),""))</f>
      </c>
      <c r="G107" s="76">
        <f>IF($E107="","",IFERROR(VLOOKUP(TRIM(E107&amp;""),'Référentiel Articles'!$A$2:$F$634,5,FALSE),""))</f>
      </c>
      <c r="H107" s="77" t="str">
        <v/>
      </c>
      <c r="I107" s="76">
        <f>IF($E107="","",IFERROR(VLOOKUP(TRIM(E107&amp;""),'Référentiel Articles'!$A$2:$F$634,6,FALSE),""))</f>
      </c>
      <c r="J107" s="78">
        <f>IF(OR($E107="",$H107=""),"",$H107*$I107)</f>
      </c>
      <c r="K107" s="79" t="str">
        <v/>
      </c>
    </row>
    <row r="108">
      <c r="A108" s="81" t="str">
        <v/>
      </c>
      <c r="B108" s="81" t="str">
        <v/>
      </c>
      <c r="C108" s="83">
        <f>IF($E108="","",IFERROR(VLOOKUP(TRIM(E108&amp;""),'Référentiel Articles'!$A$2:$F$634,2,FALSE),""))</f>
      </c>
      <c r="D108" s="83">
        <f>IF($E108="","",IFERROR(VLOOKUP(TRIM(E108&amp;""),'Référentiel Articles'!$A$2:$F$634,3,FALSE),""))</f>
      </c>
      <c r="E108" s="81" t="str">
        <v/>
      </c>
      <c r="F108" s="83">
        <f>IF($E108="","",IFERROR(VLOOKUP(TRIM(E108&amp;""),'Référentiel Articles'!$A$2:$F$634,4,FALSE),""))</f>
      </c>
      <c r="G108" s="84">
        <f>IF($E108="","",IFERROR(VLOOKUP(TRIM(E108&amp;""),'Référentiel Articles'!$A$2:$F$634,5,FALSE),""))</f>
      </c>
      <c r="H108" s="85" t="str">
        <v/>
      </c>
      <c r="I108" s="84">
        <f>IF($E108="","",IFERROR(VLOOKUP(TRIM(E108&amp;""),'Référentiel Articles'!$A$2:$F$634,6,FALSE),""))</f>
      </c>
      <c r="J108" s="90">
        <f>IF(OR($E108="",$H108=""),"",$H108*$I108)</f>
      </c>
      <c r="K108" s="87" t="str">
        <v/>
      </c>
    </row>
    <row r="109">
      <c r="A109" s="74" t="str">
        <v/>
      </c>
      <c r="B109" s="74" t="str">
        <v/>
      </c>
      <c r="C109" s="75">
        <f>IF($E109="","",IFERROR(VLOOKUP(TRIM(E109&amp;""),'Référentiel Articles'!$A$2:$F$634,2,FALSE),""))</f>
      </c>
      <c r="D109" s="75">
        <f>IF($E109="","",IFERROR(VLOOKUP(TRIM(E109&amp;""),'Référentiel Articles'!$A$2:$F$634,3,FALSE),""))</f>
      </c>
      <c r="E109" s="74" t="str">
        <v/>
      </c>
      <c r="F109" s="75">
        <f>IF($E109="","",IFERROR(VLOOKUP(TRIM(E109&amp;""),'Référentiel Articles'!$A$2:$F$634,4,FALSE),""))</f>
      </c>
      <c r="G109" s="76">
        <f>IF($E109="","",IFERROR(VLOOKUP(TRIM(E109&amp;""),'Référentiel Articles'!$A$2:$F$634,5,FALSE),""))</f>
      </c>
      <c r="H109" s="77" t="str">
        <v/>
      </c>
      <c r="I109" s="76">
        <f>IF($E109="","",IFERROR(VLOOKUP(TRIM(E109&amp;""),'Référentiel Articles'!$A$2:$F$634,6,FALSE),""))</f>
      </c>
      <c r="J109" s="78">
        <f>IF(OR($E109="",$H109=""),"",$H109*$I109)</f>
      </c>
      <c r="K109" s="79" t="str">
        <v/>
      </c>
    </row>
    <row r="110">
      <c r="A110" s="81" t="str">
        <v/>
      </c>
      <c r="B110" s="81" t="str">
        <v/>
      </c>
      <c r="C110" s="83">
        <f>IF($E110="","",IFERROR(VLOOKUP(TRIM(E110&amp;""),'Référentiel Articles'!$A$2:$F$634,2,FALSE),""))</f>
      </c>
      <c r="D110" s="83">
        <f>IF($E110="","",IFERROR(VLOOKUP(TRIM(E110&amp;""),'Référentiel Articles'!$A$2:$F$634,3,FALSE),""))</f>
      </c>
      <c r="E110" s="81" t="str">
        <v/>
      </c>
      <c r="F110" s="83">
        <f>IF($E110="","",IFERROR(VLOOKUP(TRIM(E110&amp;""),'Référentiel Articles'!$A$2:$F$634,4,FALSE),""))</f>
      </c>
      <c r="G110" s="84">
        <f>IF($E110="","",IFERROR(VLOOKUP(TRIM(E110&amp;""),'Référentiel Articles'!$A$2:$F$634,5,FALSE),""))</f>
      </c>
      <c r="H110" s="85" t="str">
        <v/>
      </c>
      <c r="I110" s="84">
        <f>IF($E110="","",IFERROR(VLOOKUP(TRIM(E110&amp;""),'Référentiel Articles'!$A$2:$F$634,6,FALSE),""))</f>
      </c>
      <c r="J110" s="90">
        <f>IF(OR($E110="",$H110=""),"",$H110*$I110)</f>
      </c>
      <c r="K110" s="87" t="str">
        <v/>
      </c>
    </row>
    <row r="111">
      <c r="A111" s="74" t="str">
        <v/>
      </c>
      <c r="B111" s="74" t="str">
        <v/>
      </c>
      <c r="C111" s="75">
        <f>IF($E111="","",IFERROR(VLOOKUP(TRIM(E111&amp;""),'Référentiel Articles'!$A$2:$F$634,2,FALSE),""))</f>
      </c>
      <c r="D111" s="75">
        <f>IF($E111="","",IFERROR(VLOOKUP(TRIM(E111&amp;""),'Référentiel Articles'!$A$2:$F$634,3,FALSE),""))</f>
      </c>
      <c r="E111" s="74" t="str">
        <v/>
      </c>
      <c r="F111" s="75">
        <f>IF($E111="","",IFERROR(VLOOKUP(TRIM(E111&amp;""),'Référentiel Articles'!$A$2:$F$634,4,FALSE),""))</f>
      </c>
      <c r="G111" s="76">
        <f>IF($E111="","",IFERROR(VLOOKUP(TRIM(E111&amp;""),'Référentiel Articles'!$A$2:$F$634,5,FALSE),""))</f>
      </c>
      <c r="H111" s="77" t="str">
        <v/>
      </c>
      <c r="I111" s="76">
        <f>IF($E111="","",IFERROR(VLOOKUP(TRIM(E111&amp;""),'Référentiel Articles'!$A$2:$F$634,6,FALSE),""))</f>
      </c>
      <c r="J111" s="78">
        <f>IF(OR($E111="",$H111=""),"",$H111*$I111)</f>
      </c>
      <c r="K111" s="79" t="str">
        <v/>
      </c>
    </row>
    <row r="112">
      <c r="A112" s="81" t="str">
        <v/>
      </c>
      <c r="B112" s="81" t="str">
        <v/>
      </c>
      <c r="C112" s="83">
        <f>IF($E112="","",IFERROR(VLOOKUP(TRIM(E112&amp;""),'Référentiel Articles'!$A$2:$F$634,2,FALSE),""))</f>
      </c>
      <c r="D112" s="83">
        <f>IF($E112="","",IFERROR(VLOOKUP(TRIM(E112&amp;""),'Référentiel Articles'!$A$2:$F$634,3,FALSE),""))</f>
      </c>
      <c r="E112" s="81" t="str">
        <v/>
      </c>
      <c r="F112" s="83">
        <f>IF($E112="","",IFERROR(VLOOKUP(TRIM(E112&amp;""),'Référentiel Articles'!$A$2:$F$634,4,FALSE),""))</f>
      </c>
      <c r="G112" s="84">
        <f>IF($E112="","",IFERROR(VLOOKUP(TRIM(E112&amp;""),'Référentiel Articles'!$A$2:$F$634,5,FALSE),""))</f>
      </c>
      <c r="H112" s="85" t="str">
        <v/>
      </c>
      <c r="I112" s="84">
        <f>IF($E112="","",IFERROR(VLOOKUP(TRIM(E112&amp;""),'Référentiel Articles'!$A$2:$F$634,6,FALSE),""))</f>
      </c>
      <c r="J112" s="90">
        <f>IF(OR($E112="",$H112=""),"",$H112*$I112)</f>
      </c>
      <c r="K112" s="87" t="str">
        <v/>
      </c>
    </row>
    <row r="113">
      <c r="A113" s="74" t="str">
        <v/>
      </c>
      <c r="B113" s="74" t="str">
        <v/>
      </c>
      <c r="C113" s="75">
        <f>IF($E113="","",IFERROR(VLOOKUP(TRIM(E113&amp;""),'Référentiel Articles'!$A$2:$F$634,2,FALSE),""))</f>
      </c>
      <c r="D113" s="75">
        <f>IF($E113="","",IFERROR(VLOOKUP(TRIM(E113&amp;""),'Référentiel Articles'!$A$2:$F$634,3,FALSE),""))</f>
      </c>
      <c r="E113" s="74" t="str">
        <v/>
      </c>
      <c r="F113" s="75">
        <f>IF($E113="","",IFERROR(VLOOKUP(TRIM(E113&amp;""),'Référentiel Articles'!$A$2:$F$634,4,FALSE),""))</f>
      </c>
      <c r="G113" s="76">
        <f>IF($E113="","",IFERROR(VLOOKUP(TRIM(E113&amp;""),'Référentiel Articles'!$A$2:$F$634,5,FALSE),""))</f>
      </c>
      <c r="H113" s="77" t="str">
        <v/>
      </c>
      <c r="I113" s="76">
        <f>IF($E113="","",IFERROR(VLOOKUP(TRIM(E113&amp;""),'Référentiel Articles'!$A$2:$F$634,6,FALSE),""))</f>
      </c>
      <c r="J113" s="78">
        <f>IF(OR($E113="",$H113=""),"",$H113*$I113)</f>
      </c>
      <c r="K113" s="79" t="str">
        <v/>
      </c>
    </row>
    <row r="114">
      <c r="A114" s="81" t="str">
        <v/>
      </c>
      <c r="B114" s="81" t="str">
        <v/>
      </c>
      <c r="C114" s="83">
        <f>IF($E114="","",IFERROR(VLOOKUP(TRIM(E114&amp;""),'Référentiel Articles'!$A$2:$F$634,2,FALSE),""))</f>
      </c>
      <c r="D114" s="83">
        <f>IF($E114="","",IFERROR(VLOOKUP(TRIM(E114&amp;""),'Référentiel Articles'!$A$2:$F$634,3,FALSE),""))</f>
      </c>
      <c r="E114" s="81" t="str">
        <v/>
      </c>
      <c r="F114" s="83">
        <f>IF($E114="","",IFERROR(VLOOKUP(TRIM(E114&amp;""),'Référentiel Articles'!$A$2:$F$634,4,FALSE),""))</f>
      </c>
      <c r="G114" s="84">
        <f>IF($E114="","",IFERROR(VLOOKUP(TRIM(E114&amp;""),'Référentiel Articles'!$A$2:$F$634,5,FALSE),""))</f>
      </c>
      <c r="H114" s="85" t="str">
        <v/>
      </c>
      <c r="I114" s="84">
        <f>IF($E114="","",IFERROR(VLOOKUP(TRIM(E114&amp;""),'Référentiel Articles'!$A$2:$F$634,6,FALSE),""))</f>
      </c>
      <c r="J114" s="90">
        <f>IF(OR($E114="",$H114=""),"",$H114*$I114)</f>
      </c>
      <c r="K114" s="87" t="str">
        <v/>
      </c>
    </row>
    <row r="115">
      <c r="A115" s="74" t="str">
        <v/>
      </c>
      <c r="B115" s="74" t="str">
        <v/>
      </c>
      <c r="C115" s="75">
        <f>IF($E115="","",IFERROR(VLOOKUP(TRIM(E115&amp;""),'Référentiel Articles'!$A$2:$F$634,2,FALSE),""))</f>
      </c>
      <c r="D115" s="75">
        <f>IF($E115="","",IFERROR(VLOOKUP(TRIM(E115&amp;""),'Référentiel Articles'!$A$2:$F$634,3,FALSE),""))</f>
      </c>
      <c r="E115" s="74" t="str">
        <v/>
      </c>
      <c r="F115" s="75">
        <f>IF($E115="","",IFERROR(VLOOKUP(TRIM(E115&amp;""),'Référentiel Articles'!$A$2:$F$634,4,FALSE),""))</f>
      </c>
      <c r="G115" s="76">
        <f>IF($E115="","",IFERROR(VLOOKUP(TRIM(E115&amp;""),'Référentiel Articles'!$A$2:$F$634,5,FALSE),""))</f>
      </c>
      <c r="H115" s="77" t="str">
        <v/>
      </c>
      <c r="I115" s="76">
        <f>IF($E115="","",IFERROR(VLOOKUP(TRIM(E115&amp;""),'Référentiel Articles'!$A$2:$F$634,6,FALSE),""))</f>
      </c>
      <c r="J115" s="78">
        <f>IF(OR($E115="",$H115=""),"",$H115*$I115)</f>
      </c>
      <c r="K115" s="79" t="str">
        <v/>
      </c>
    </row>
    <row r="116">
      <c r="A116" s="81" t="str">
        <v/>
      </c>
      <c r="B116" s="81" t="str">
        <v/>
      </c>
      <c r="C116" s="83">
        <f>IF($E116="","",IFERROR(VLOOKUP(TRIM(E116&amp;""),'Référentiel Articles'!$A$2:$F$634,2,FALSE),""))</f>
      </c>
      <c r="D116" s="83">
        <f>IF($E116="","",IFERROR(VLOOKUP(TRIM(E116&amp;""),'Référentiel Articles'!$A$2:$F$634,3,FALSE),""))</f>
      </c>
      <c r="E116" s="81" t="str">
        <v/>
      </c>
      <c r="F116" s="83">
        <f>IF($E116="","",IFERROR(VLOOKUP(TRIM(E116&amp;""),'Référentiel Articles'!$A$2:$F$634,4,FALSE),""))</f>
      </c>
      <c r="G116" s="84">
        <f>IF($E116="","",IFERROR(VLOOKUP(TRIM(E116&amp;""),'Référentiel Articles'!$A$2:$F$634,5,FALSE),""))</f>
      </c>
      <c r="H116" s="85" t="str">
        <v/>
      </c>
      <c r="I116" s="84">
        <f>IF($E116="","",IFERROR(VLOOKUP(TRIM(E116&amp;""),'Référentiel Articles'!$A$2:$F$634,6,FALSE),""))</f>
      </c>
      <c r="J116" s="90">
        <f>IF(OR($E116="",$H116=""),"",$H116*$I116)</f>
      </c>
      <c r="K116" s="87" t="str">
        <v/>
      </c>
    </row>
    <row r="117">
      <c r="A117" s="74" t="str">
        <v/>
      </c>
      <c r="B117" s="74" t="str">
        <v/>
      </c>
      <c r="C117" s="75">
        <f>IF($E117="","",IFERROR(VLOOKUP(TRIM(E117&amp;""),'Référentiel Articles'!$A$2:$F$634,2,FALSE),""))</f>
      </c>
      <c r="D117" s="75">
        <f>IF($E117="","",IFERROR(VLOOKUP(TRIM(E117&amp;""),'Référentiel Articles'!$A$2:$F$634,3,FALSE),""))</f>
      </c>
      <c r="E117" s="74" t="str">
        <v/>
      </c>
      <c r="F117" s="75">
        <f>IF($E117="","",IFERROR(VLOOKUP(TRIM(E117&amp;""),'Référentiel Articles'!$A$2:$F$634,4,FALSE),""))</f>
      </c>
      <c r="G117" s="76">
        <f>IF($E117="","",IFERROR(VLOOKUP(TRIM(E117&amp;""),'Référentiel Articles'!$A$2:$F$634,5,FALSE),""))</f>
      </c>
      <c r="H117" s="77" t="str">
        <v/>
      </c>
      <c r="I117" s="76">
        <f>IF($E117="","",IFERROR(VLOOKUP(TRIM(E117&amp;""),'Référentiel Articles'!$A$2:$F$634,6,FALSE),""))</f>
      </c>
      <c r="J117" s="78">
        <f>IF(OR($E117="",$H117=""),"",$H117*$I117)</f>
      </c>
      <c r="K117" s="79" t="str">
        <v/>
      </c>
    </row>
    <row r="118">
      <c r="A118" s="81" t="str">
        <v/>
      </c>
      <c r="B118" s="81" t="str">
        <v/>
      </c>
      <c r="C118" s="83">
        <f>IF($E118="","",IFERROR(VLOOKUP(TRIM(E118&amp;""),'Référentiel Articles'!$A$2:$F$634,2,FALSE),""))</f>
      </c>
      <c r="D118" s="83">
        <f>IF($E118="","",IFERROR(VLOOKUP(TRIM(E118&amp;""),'Référentiel Articles'!$A$2:$F$634,3,FALSE),""))</f>
      </c>
      <c r="E118" s="81" t="str">
        <v/>
      </c>
      <c r="F118" s="83">
        <f>IF($E118="","",IFERROR(VLOOKUP(TRIM(E118&amp;""),'Référentiel Articles'!$A$2:$F$634,4,FALSE),""))</f>
      </c>
      <c r="G118" s="84">
        <f>IF($E118="","",IFERROR(VLOOKUP(TRIM(E118&amp;""),'Référentiel Articles'!$A$2:$F$634,5,FALSE),""))</f>
      </c>
      <c r="H118" s="85" t="str">
        <v/>
      </c>
      <c r="I118" s="84">
        <f>IF($E118="","",IFERROR(VLOOKUP(TRIM(E118&amp;""),'Référentiel Articles'!$A$2:$F$634,6,FALSE),""))</f>
      </c>
      <c r="J118" s="90">
        <f>IF(OR($E118="",$H118=""),"",$H118*$I118)</f>
      </c>
      <c r="K118" s="87" t="str">
        <v/>
      </c>
    </row>
    <row r="119">
      <c r="A119" s="74" t="str">
        <v/>
      </c>
      <c r="B119" s="74" t="str">
        <v/>
      </c>
      <c r="C119" s="75">
        <f>IF($E119="","",IFERROR(VLOOKUP(TRIM(E119&amp;""),'Référentiel Articles'!$A$2:$F$634,2,FALSE),""))</f>
      </c>
      <c r="D119" s="75">
        <f>IF($E119="","",IFERROR(VLOOKUP(TRIM(E119&amp;""),'Référentiel Articles'!$A$2:$F$634,3,FALSE),""))</f>
      </c>
      <c r="E119" s="74" t="str">
        <v/>
      </c>
      <c r="F119" s="75">
        <f>IF($E119="","",IFERROR(VLOOKUP(TRIM(E119&amp;""),'Référentiel Articles'!$A$2:$F$634,4,FALSE),""))</f>
      </c>
      <c r="G119" s="76">
        <f>IF($E119="","",IFERROR(VLOOKUP(TRIM(E119&amp;""),'Référentiel Articles'!$A$2:$F$634,5,FALSE),""))</f>
      </c>
      <c r="H119" s="77" t="str">
        <v/>
      </c>
      <c r="I119" s="76">
        <f>IF($E119="","",IFERROR(VLOOKUP(TRIM(E119&amp;""),'Référentiel Articles'!$A$2:$F$634,6,FALSE),""))</f>
      </c>
      <c r="J119" s="78">
        <f>IF(OR($E119="",$H119=""),"",$H119*$I119)</f>
      </c>
      <c r="K119" s="79" t="str">
        <v/>
      </c>
    </row>
    <row r="120">
      <c r="A120" s="81" t="str">
        <v/>
      </c>
      <c r="B120" s="81" t="str">
        <v/>
      </c>
      <c r="C120" s="83">
        <f>IF($E120="","",IFERROR(VLOOKUP(TRIM(E120&amp;""),'Référentiel Articles'!$A$2:$F$634,2,FALSE),""))</f>
      </c>
      <c r="D120" s="83">
        <f>IF($E120="","",IFERROR(VLOOKUP(TRIM(E120&amp;""),'Référentiel Articles'!$A$2:$F$634,3,FALSE),""))</f>
      </c>
      <c r="E120" s="81" t="str">
        <v/>
      </c>
      <c r="F120" s="83">
        <f>IF($E120="","",IFERROR(VLOOKUP(TRIM(E120&amp;""),'Référentiel Articles'!$A$2:$F$634,4,FALSE),""))</f>
      </c>
      <c r="G120" s="84">
        <f>IF($E120="","",IFERROR(VLOOKUP(TRIM(E120&amp;""),'Référentiel Articles'!$A$2:$F$634,5,FALSE),""))</f>
      </c>
      <c r="H120" s="85" t="str">
        <v/>
      </c>
      <c r="I120" s="84">
        <f>IF($E120="","",IFERROR(VLOOKUP(TRIM(E120&amp;""),'Référentiel Articles'!$A$2:$F$634,6,FALSE),""))</f>
      </c>
      <c r="J120" s="90">
        <f>IF(OR($E120="",$H120=""),"",$H120*$I120)</f>
      </c>
      <c r="K120" s="87" t="str">
        <v/>
      </c>
    </row>
    <row r="121">
      <c r="A121" s="74" t="str">
        <v/>
      </c>
      <c r="B121" s="74" t="str">
        <v/>
      </c>
      <c r="C121" s="75">
        <f>IF($E121="","",IFERROR(VLOOKUP(TRIM(E121&amp;""),'Référentiel Articles'!$A$2:$F$634,2,FALSE),""))</f>
      </c>
      <c r="D121" s="75">
        <f>IF($E121="","",IFERROR(VLOOKUP(TRIM(E121&amp;""),'Référentiel Articles'!$A$2:$F$634,3,FALSE),""))</f>
      </c>
      <c r="E121" s="74" t="str">
        <v/>
      </c>
      <c r="F121" s="75">
        <f>IF($E121="","",IFERROR(VLOOKUP(TRIM(E121&amp;""),'Référentiel Articles'!$A$2:$F$634,4,FALSE),""))</f>
      </c>
      <c r="G121" s="76">
        <f>IF($E121="","",IFERROR(VLOOKUP(TRIM(E121&amp;""),'Référentiel Articles'!$A$2:$F$634,5,FALSE),""))</f>
      </c>
      <c r="H121" s="77" t="str">
        <v/>
      </c>
      <c r="I121" s="76">
        <f>IF($E121="","",IFERROR(VLOOKUP(TRIM(E121&amp;""),'Référentiel Articles'!$A$2:$F$634,6,FALSE),""))</f>
      </c>
      <c r="J121" s="78">
        <f>IF(OR($E121="",$H121=""),"",$H121*$I121)</f>
      </c>
      <c r="K121" s="79" t="str">
        <v/>
      </c>
    </row>
    <row r="122">
      <c r="A122" s="81" t="str">
        <v/>
      </c>
      <c r="B122" s="81" t="str">
        <v/>
      </c>
      <c r="C122" s="83">
        <f>IF($E122="","",IFERROR(VLOOKUP(TRIM(E122&amp;""),'Référentiel Articles'!$A$2:$F$634,2,FALSE),""))</f>
      </c>
      <c r="D122" s="83">
        <f>IF($E122="","",IFERROR(VLOOKUP(TRIM(E122&amp;""),'Référentiel Articles'!$A$2:$F$634,3,FALSE),""))</f>
      </c>
      <c r="E122" s="81" t="str">
        <v/>
      </c>
      <c r="F122" s="83">
        <f>IF($E122="","",IFERROR(VLOOKUP(TRIM(E122&amp;""),'Référentiel Articles'!$A$2:$F$634,4,FALSE),""))</f>
      </c>
      <c r="G122" s="84">
        <f>IF($E122="","",IFERROR(VLOOKUP(TRIM(E122&amp;""),'Référentiel Articles'!$A$2:$F$634,5,FALSE),""))</f>
      </c>
      <c r="H122" s="85" t="str">
        <v/>
      </c>
      <c r="I122" s="84">
        <f>IF($E122="","",IFERROR(VLOOKUP(TRIM(E122&amp;""),'Référentiel Articles'!$A$2:$F$634,6,FALSE),""))</f>
      </c>
      <c r="J122" s="90">
        <f>IF(OR($E122="",$H122=""),"",$H122*$I122)</f>
      </c>
      <c r="K122" s="87" t="str">
        <v/>
      </c>
    </row>
    <row r="123">
      <c r="A123" s="74" t="str">
        <v/>
      </c>
      <c r="B123" s="74" t="str">
        <v/>
      </c>
      <c r="C123" s="75">
        <f>IF($E123="","",IFERROR(VLOOKUP(TRIM(E123&amp;""),'Référentiel Articles'!$A$2:$F$634,2,FALSE),""))</f>
      </c>
      <c r="D123" s="75">
        <f>IF($E123="","",IFERROR(VLOOKUP(TRIM(E123&amp;""),'Référentiel Articles'!$A$2:$F$634,3,FALSE),""))</f>
      </c>
      <c r="E123" s="74" t="str">
        <v/>
      </c>
      <c r="F123" s="75">
        <f>IF($E123="","",IFERROR(VLOOKUP(TRIM(E123&amp;""),'Référentiel Articles'!$A$2:$F$634,4,FALSE),""))</f>
      </c>
      <c r="G123" s="76">
        <f>IF($E123="","",IFERROR(VLOOKUP(TRIM(E123&amp;""),'Référentiel Articles'!$A$2:$F$634,5,FALSE),""))</f>
      </c>
      <c r="H123" s="77" t="str">
        <v/>
      </c>
      <c r="I123" s="76">
        <f>IF($E123="","",IFERROR(VLOOKUP(TRIM(E123&amp;""),'Référentiel Articles'!$A$2:$F$634,6,FALSE),""))</f>
      </c>
      <c r="J123" s="78">
        <f>IF(OR($E123="",$H123=""),"",$H123*$I123)</f>
      </c>
      <c r="K123" s="79" t="str">
        <v/>
      </c>
    </row>
    <row r="124">
      <c r="A124" s="81" t="str">
        <v/>
      </c>
      <c r="B124" s="81" t="str">
        <v/>
      </c>
      <c r="C124" s="83">
        <f>IF($E124="","",IFERROR(VLOOKUP(TRIM(E124&amp;""),'Référentiel Articles'!$A$2:$F$634,2,FALSE),""))</f>
      </c>
      <c r="D124" s="83">
        <f>IF($E124="","",IFERROR(VLOOKUP(TRIM(E124&amp;""),'Référentiel Articles'!$A$2:$F$634,3,FALSE),""))</f>
      </c>
      <c r="E124" s="81" t="str">
        <v/>
      </c>
      <c r="F124" s="83">
        <f>IF($E124="","",IFERROR(VLOOKUP(TRIM(E124&amp;""),'Référentiel Articles'!$A$2:$F$634,4,FALSE),""))</f>
      </c>
      <c r="G124" s="84">
        <f>IF($E124="","",IFERROR(VLOOKUP(TRIM(E124&amp;""),'Référentiel Articles'!$A$2:$F$634,5,FALSE),""))</f>
      </c>
      <c r="H124" s="85" t="str">
        <v/>
      </c>
      <c r="I124" s="84">
        <f>IF($E124="","",IFERROR(VLOOKUP(TRIM(E124&amp;""),'Référentiel Articles'!$A$2:$F$634,6,FALSE),""))</f>
      </c>
      <c r="J124" s="90">
        <f>IF(OR($E124="",$H124=""),"",$H124*$I124)</f>
      </c>
      <c r="K124" s="87" t="str">
        <v/>
      </c>
    </row>
    <row r="125">
      <c r="A125" s="74" t="str">
        <v/>
      </c>
      <c r="B125" s="74" t="str">
        <v/>
      </c>
      <c r="C125" s="75">
        <f>IF($E125="","",IFERROR(VLOOKUP(TRIM(E125&amp;""),'Référentiel Articles'!$A$2:$F$634,2,FALSE),""))</f>
      </c>
      <c r="D125" s="75">
        <f>IF($E125="","",IFERROR(VLOOKUP(TRIM(E125&amp;""),'Référentiel Articles'!$A$2:$F$634,3,FALSE),""))</f>
      </c>
      <c r="E125" s="74" t="str">
        <v/>
      </c>
      <c r="F125" s="75">
        <f>IF($E125="","",IFERROR(VLOOKUP(TRIM(E125&amp;""),'Référentiel Articles'!$A$2:$F$634,4,FALSE),""))</f>
      </c>
      <c r="G125" s="76">
        <f>IF($E125="","",IFERROR(VLOOKUP(TRIM(E125&amp;""),'Référentiel Articles'!$A$2:$F$634,5,FALSE),""))</f>
      </c>
      <c r="H125" s="77" t="str">
        <v/>
      </c>
      <c r="I125" s="76">
        <f>IF($E125="","",IFERROR(VLOOKUP(TRIM(E125&amp;""),'Référentiel Articles'!$A$2:$F$634,6,FALSE),""))</f>
      </c>
      <c r="J125" s="78">
        <f>IF(OR($E125="",$H125=""),"",$H125*$I125)</f>
      </c>
      <c r="K125" s="79" t="str">
        <v/>
      </c>
    </row>
    <row r="126">
      <c r="A126" s="81" t="str">
        <v/>
      </c>
      <c r="B126" s="81" t="str">
        <v/>
      </c>
      <c r="C126" s="83">
        <f>IF($E126="","",IFERROR(VLOOKUP(TRIM(E126&amp;""),'Référentiel Articles'!$A$2:$F$634,2,FALSE),""))</f>
      </c>
      <c r="D126" s="83">
        <f>IF($E126="","",IFERROR(VLOOKUP(TRIM(E126&amp;""),'Référentiel Articles'!$A$2:$F$634,3,FALSE),""))</f>
      </c>
      <c r="E126" s="81" t="str">
        <v/>
      </c>
      <c r="F126" s="83">
        <f>IF($E126="","",IFERROR(VLOOKUP(TRIM(E126&amp;""),'Référentiel Articles'!$A$2:$F$634,4,FALSE),""))</f>
      </c>
      <c r="G126" s="84">
        <f>IF($E126="","",IFERROR(VLOOKUP(TRIM(E126&amp;""),'Référentiel Articles'!$A$2:$F$634,5,FALSE),""))</f>
      </c>
      <c r="H126" s="85" t="str">
        <v/>
      </c>
      <c r="I126" s="84">
        <f>IF($E126="","",IFERROR(VLOOKUP(TRIM(E126&amp;""),'Référentiel Articles'!$A$2:$F$634,6,FALSE),""))</f>
      </c>
      <c r="J126" s="90">
        <f>IF(OR($E126="",$H126=""),"",$H126*$I126)</f>
      </c>
      <c r="K126" s="87" t="str">
        <v/>
      </c>
    </row>
    <row r="127">
      <c r="A127" s="74" t="str">
        <v/>
      </c>
      <c r="B127" s="74" t="str">
        <v/>
      </c>
      <c r="C127" s="75">
        <f>IF($E127="","",IFERROR(VLOOKUP(TRIM(E127&amp;""),'Référentiel Articles'!$A$2:$F$634,2,FALSE),""))</f>
      </c>
      <c r="D127" s="75">
        <f>IF($E127="","",IFERROR(VLOOKUP(TRIM(E127&amp;""),'Référentiel Articles'!$A$2:$F$634,3,FALSE),""))</f>
      </c>
      <c r="E127" s="74" t="str">
        <v/>
      </c>
      <c r="F127" s="75">
        <f>IF($E127="","",IFERROR(VLOOKUP(TRIM(E127&amp;""),'Référentiel Articles'!$A$2:$F$634,4,FALSE),""))</f>
      </c>
      <c r="G127" s="76">
        <f>IF($E127="","",IFERROR(VLOOKUP(TRIM(E127&amp;""),'Référentiel Articles'!$A$2:$F$634,5,FALSE),""))</f>
      </c>
      <c r="H127" s="77" t="str">
        <v/>
      </c>
      <c r="I127" s="76">
        <f>IF($E127="","",IFERROR(VLOOKUP(TRIM(E127&amp;""),'Référentiel Articles'!$A$2:$F$634,6,FALSE),""))</f>
      </c>
      <c r="J127" s="78">
        <f>IF(OR($E127="",$H127=""),"",$H127*$I127)</f>
      </c>
      <c r="K127" s="79" t="str">
        <v/>
      </c>
    </row>
    <row r="128">
      <c r="A128" s="81" t="str">
        <v/>
      </c>
      <c r="B128" s="81" t="str">
        <v/>
      </c>
      <c r="C128" s="83">
        <f>IF($E128="","",IFERROR(VLOOKUP(TRIM(E128&amp;""),'Référentiel Articles'!$A$2:$F$634,2,FALSE),""))</f>
      </c>
      <c r="D128" s="83">
        <f>IF($E128="","",IFERROR(VLOOKUP(TRIM(E128&amp;""),'Référentiel Articles'!$A$2:$F$634,3,FALSE),""))</f>
      </c>
      <c r="E128" s="81" t="str">
        <v/>
      </c>
      <c r="F128" s="83">
        <f>IF($E128="","",IFERROR(VLOOKUP(TRIM(E128&amp;""),'Référentiel Articles'!$A$2:$F$634,4,FALSE),""))</f>
      </c>
      <c r="G128" s="84">
        <f>IF($E128="","",IFERROR(VLOOKUP(TRIM(E128&amp;""),'Référentiel Articles'!$A$2:$F$634,5,FALSE),""))</f>
      </c>
      <c r="H128" s="85" t="str">
        <v/>
      </c>
      <c r="I128" s="84">
        <f>IF($E128="","",IFERROR(VLOOKUP(TRIM(E128&amp;""),'Référentiel Articles'!$A$2:$F$634,6,FALSE),""))</f>
      </c>
      <c r="J128" s="90">
        <f>IF(OR($E128="",$H128=""),"",$H128*$I128)</f>
      </c>
      <c r="K128" s="87" t="str">
        <v/>
      </c>
    </row>
    <row r="129">
      <c r="A129" s="74" t="str">
        <v/>
      </c>
      <c r="B129" s="74" t="str">
        <v/>
      </c>
      <c r="C129" s="75">
        <f>IF($E129="","",IFERROR(VLOOKUP(TRIM(E129&amp;""),'Référentiel Articles'!$A$2:$F$634,2,FALSE),""))</f>
      </c>
      <c r="D129" s="75">
        <f>IF($E129="","",IFERROR(VLOOKUP(TRIM(E129&amp;""),'Référentiel Articles'!$A$2:$F$634,3,FALSE),""))</f>
      </c>
      <c r="E129" s="74" t="str">
        <v/>
      </c>
      <c r="F129" s="75">
        <f>IF($E129="","",IFERROR(VLOOKUP(TRIM(E129&amp;""),'Référentiel Articles'!$A$2:$F$634,4,FALSE),""))</f>
      </c>
      <c r="G129" s="76">
        <f>IF($E129="","",IFERROR(VLOOKUP(TRIM(E129&amp;""),'Référentiel Articles'!$A$2:$F$634,5,FALSE),""))</f>
      </c>
      <c r="H129" s="77" t="str">
        <v/>
      </c>
      <c r="I129" s="76">
        <f>IF($E129="","",IFERROR(VLOOKUP(TRIM(E129&amp;""),'Référentiel Articles'!$A$2:$F$634,6,FALSE),""))</f>
      </c>
      <c r="J129" s="78">
        <f>IF(OR($E129="",$H129=""),"",$H129*$I129)</f>
      </c>
      <c r="K129" s="79" t="str">
        <v/>
      </c>
    </row>
    <row r="130">
      <c r="A130" s="81" t="str">
        <v/>
      </c>
      <c r="B130" s="81" t="str">
        <v/>
      </c>
      <c r="C130" s="83">
        <f>IF($E130="","",IFERROR(VLOOKUP(TRIM(E130&amp;""),'Référentiel Articles'!$A$2:$F$634,2,FALSE),""))</f>
      </c>
      <c r="D130" s="83">
        <f>IF($E130="","",IFERROR(VLOOKUP(TRIM(E130&amp;""),'Référentiel Articles'!$A$2:$F$634,3,FALSE),""))</f>
      </c>
      <c r="E130" s="81" t="str">
        <v/>
      </c>
      <c r="F130" s="83">
        <f>IF($E130="","",IFERROR(VLOOKUP(TRIM(E130&amp;""),'Référentiel Articles'!$A$2:$F$634,4,FALSE),""))</f>
      </c>
      <c r="G130" s="84">
        <f>IF($E130="","",IFERROR(VLOOKUP(TRIM(E130&amp;""),'Référentiel Articles'!$A$2:$F$634,5,FALSE),""))</f>
      </c>
      <c r="H130" s="85" t="str">
        <v/>
      </c>
      <c r="I130" s="84">
        <f>IF($E130="","",IFERROR(VLOOKUP(TRIM(E130&amp;""),'Référentiel Articles'!$A$2:$F$634,6,FALSE),""))</f>
      </c>
      <c r="J130" s="90">
        <f>IF(OR($E130="",$H130=""),"",$H130*$I130)</f>
      </c>
      <c r="K130" s="87" t="str">
        <v/>
      </c>
    </row>
    <row r="131">
      <c r="A131" s="74" t="str">
        <v/>
      </c>
      <c r="B131" s="74" t="str">
        <v/>
      </c>
      <c r="C131" s="75">
        <f>IF($E131="","",IFERROR(VLOOKUP(TRIM(E131&amp;""),'Référentiel Articles'!$A$2:$F$634,2,FALSE),""))</f>
      </c>
      <c r="D131" s="75">
        <f>IF($E131="","",IFERROR(VLOOKUP(TRIM(E131&amp;""),'Référentiel Articles'!$A$2:$F$634,3,FALSE),""))</f>
      </c>
      <c r="E131" s="74" t="str">
        <v/>
      </c>
      <c r="F131" s="75">
        <f>IF($E131="","",IFERROR(VLOOKUP(TRIM(E131&amp;""),'Référentiel Articles'!$A$2:$F$634,4,FALSE),""))</f>
      </c>
      <c r="G131" s="76">
        <f>IF($E131="","",IFERROR(VLOOKUP(TRIM(E131&amp;""),'Référentiel Articles'!$A$2:$F$634,5,FALSE),""))</f>
      </c>
      <c r="H131" s="77" t="str">
        <v/>
      </c>
      <c r="I131" s="76">
        <f>IF($E131="","",IFERROR(VLOOKUP(TRIM(E131&amp;""),'Référentiel Articles'!$A$2:$F$634,6,FALSE),""))</f>
      </c>
      <c r="J131" s="78">
        <f>IF(OR($E131="",$H131=""),"",$H131*$I131)</f>
      </c>
      <c r="K131" s="79" t="str">
        <v/>
      </c>
    </row>
    <row r="132">
      <c r="A132" s="81" t="str">
        <v/>
      </c>
      <c r="B132" s="81" t="str">
        <v/>
      </c>
      <c r="C132" s="83">
        <f>IF($E132="","",IFERROR(VLOOKUP(TRIM(E132&amp;""),'Référentiel Articles'!$A$2:$F$634,2,FALSE),""))</f>
      </c>
      <c r="D132" s="83">
        <f>IF($E132="","",IFERROR(VLOOKUP(TRIM(E132&amp;""),'Référentiel Articles'!$A$2:$F$634,3,FALSE),""))</f>
      </c>
      <c r="E132" s="81" t="str">
        <v/>
      </c>
      <c r="F132" s="83">
        <f>IF($E132="","",IFERROR(VLOOKUP(TRIM(E132&amp;""),'Référentiel Articles'!$A$2:$F$634,4,FALSE),""))</f>
      </c>
      <c r="G132" s="84">
        <f>IF($E132="","",IFERROR(VLOOKUP(TRIM(E132&amp;""),'Référentiel Articles'!$A$2:$F$634,5,FALSE),""))</f>
      </c>
      <c r="H132" s="85" t="str">
        <v/>
      </c>
      <c r="I132" s="84">
        <f>IF($E132="","",IFERROR(VLOOKUP(TRIM(E132&amp;""),'Référentiel Articles'!$A$2:$F$634,6,FALSE),""))</f>
      </c>
      <c r="J132" s="90">
        <f>IF(OR($E132="",$H132=""),"",$H132*$I132)</f>
      </c>
      <c r="K132" s="87" t="str">
        <v/>
      </c>
    </row>
    <row r="133">
      <c r="A133" s="74" t="str">
        <v/>
      </c>
      <c r="B133" s="74" t="str">
        <v/>
      </c>
      <c r="C133" s="75">
        <f>IF($E133="","",IFERROR(VLOOKUP(TRIM(E133&amp;""),'Référentiel Articles'!$A$2:$F$634,2,FALSE),""))</f>
      </c>
      <c r="D133" s="75">
        <f>IF($E133="","",IFERROR(VLOOKUP(TRIM(E133&amp;""),'Référentiel Articles'!$A$2:$F$634,3,FALSE),""))</f>
      </c>
      <c r="E133" s="74" t="str">
        <v/>
      </c>
      <c r="F133" s="75">
        <f>IF($E133="","",IFERROR(VLOOKUP(TRIM(E133&amp;""),'Référentiel Articles'!$A$2:$F$634,4,FALSE),""))</f>
      </c>
      <c r="G133" s="76">
        <f>IF($E133="","",IFERROR(VLOOKUP(TRIM(E133&amp;""),'Référentiel Articles'!$A$2:$F$634,5,FALSE),""))</f>
      </c>
      <c r="H133" s="77" t="str">
        <v/>
      </c>
      <c r="I133" s="76">
        <f>IF($E133="","",IFERROR(VLOOKUP(TRIM(E133&amp;""),'Référentiel Articles'!$A$2:$F$634,6,FALSE),""))</f>
      </c>
      <c r="J133" s="78">
        <f>IF(OR($E133="",$H133=""),"",$H133*$I133)</f>
      </c>
      <c r="K133" s="79" t="str">
        <v/>
      </c>
    </row>
    <row r="134">
      <c r="A134" s="81" t="str">
        <v/>
      </c>
      <c r="B134" s="81" t="str">
        <v/>
      </c>
      <c r="C134" s="83">
        <f>IF($E134="","",IFERROR(VLOOKUP(TRIM(E134&amp;""),'Référentiel Articles'!$A$2:$F$634,2,FALSE),""))</f>
      </c>
      <c r="D134" s="83">
        <f>IF($E134="","",IFERROR(VLOOKUP(TRIM(E134&amp;""),'Référentiel Articles'!$A$2:$F$634,3,FALSE),""))</f>
      </c>
      <c r="E134" s="81" t="str">
        <v/>
      </c>
      <c r="F134" s="83">
        <f>IF($E134="","",IFERROR(VLOOKUP(TRIM(E134&amp;""),'Référentiel Articles'!$A$2:$F$634,4,FALSE),""))</f>
      </c>
      <c r="G134" s="84">
        <f>IF($E134="","",IFERROR(VLOOKUP(TRIM(E134&amp;""),'Référentiel Articles'!$A$2:$F$634,5,FALSE),""))</f>
      </c>
      <c r="H134" s="85" t="str">
        <v/>
      </c>
      <c r="I134" s="84">
        <f>IF($E134="","",IFERROR(VLOOKUP(TRIM(E134&amp;""),'Référentiel Articles'!$A$2:$F$634,6,FALSE),""))</f>
      </c>
      <c r="J134" s="90">
        <f>IF(OR($E134="",$H134=""),"",$H134*$I134)</f>
      </c>
      <c r="K134" s="87" t="str">
        <v/>
      </c>
    </row>
    <row r="135">
      <c r="A135" s="74" t="str">
        <v/>
      </c>
      <c r="B135" s="74" t="str">
        <v/>
      </c>
      <c r="C135" s="75">
        <f>IF($E135="","",IFERROR(VLOOKUP(TRIM(E135&amp;""),'Référentiel Articles'!$A$2:$F$634,2,FALSE),""))</f>
      </c>
      <c r="D135" s="75">
        <f>IF($E135="","",IFERROR(VLOOKUP(TRIM(E135&amp;""),'Référentiel Articles'!$A$2:$F$634,3,FALSE),""))</f>
      </c>
      <c r="E135" s="74" t="str">
        <v/>
      </c>
      <c r="F135" s="75">
        <f>IF($E135="","",IFERROR(VLOOKUP(TRIM(E135&amp;""),'Référentiel Articles'!$A$2:$F$634,4,FALSE),""))</f>
      </c>
      <c r="G135" s="76">
        <f>IF($E135="","",IFERROR(VLOOKUP(TRIM(E135&amp;""),'Référentiel Articles'!$A$2:$F$634,5,FALSE),""))</f>
      </c>
      <c r="H135" s="77" t="str">
        <v/>
      </c>
      <c r="I135" s="76">
        <f>IF($E135="","",IFERROR(VLOOKUP(TRIM(E135&amp;""),'Référentiel Articles'!$A$2:$F$634,6,FALSE),""))</f>
      </c>
      <c r="J135" s="78">
        <f>IF(OR($E135="",$H135=""),"",$H135*$I135)</f>
      </c>
      <c r="K135" s="79" t="str">
        <v/>
      </c>
    </row>
    <row r="136">
      <c r="A136" s="81" t="str">
        <v/>
      </c>
      <c r="B136" s="81" t="str">
        <v/>
      </c>
      <c r="C136" s="83">
        <f>IF($E136="","",IFERROR(VLOOKUP(TRIM(E136&amp;""),'Référentiel Articles'!$A$2:$F$634,2,FALSE),""))</f>
      </c>
      <c r="D136" s="83">
        <f>IF($E136="","",IFERROR(VLOOKUP(TRIM(E136&amp;""),'Référentiel Articles'!$A$2:$F$634,3,FALSE),""))</f>
      </c>
      <c r="E136" s="81" t="str">
        <v/>
      </c>
      <c r="F136" s="83">
        <f>IF($E136="","",IFERROR(VLOOKUP(TRIM(E136&amp;""),'Référentiel Articles'!$A$2:$F$634,4,FALSE),""))</f>
      </c>
      <c r="G136" s="84">
        <f>IF($E136="","",IFERROR(VLOOKUP(TRIM(E136&amp;""),'Référentiel Articles'!$A$2:$F$634,5,FALSE),""))</f>
      </c>
      <c r="H136" s="85" t="str">
        <v/>
      </c>
      <c r="I136" s="84">
        <f>IF($E136="","",IFERROR(VLOOKUP(TRIM(E136&amp;""),'Référentiel Articles'!$A$2:$F$634,6,FALSE),""))</f>
      </c>
      <c r="J136" s="90">
        <f>IF(OR($E136="",$H136=""),"",$H136*$I136)</f>
      </c>
      <c r="K136" s="87" t="str">
        <v/>
      </c>
    </row>
    <row r="137">
      <c r="A137" s="74" t="str">
        <v/>
      </c>
      <c r="B137" s="74" t="str">
        <v/>
      </c>
      <c r="C137" s="75">
        <f>IF($E137="","",IFERROR(VLOOKUP(TRIM(E137&amp;""),'Référentiel Articles'!$A$2:$F$634,2,FALSE),""))</f>
      </c>
      <c r="D137" s="75">
        <f>IF($E137="","",IFERROR(VLOOKUP(TRIM(E137&amp;""),'Référentiel Articles'!$A$2:$F$634,3,FALSE),""))</f>
      </c>
      <c r="E137" s="74" t="str">
        <v/>
      </c>
      <c r="F137" s="75">
        <f>IF($E137="","",IFERROR(VLOOKUP(TRIM(E137&amp;""),'Référentiel Articles'!$A$2:$F$634,4,FALSE),""))</f>
      </c>
      <c r="G137" s="76">
        <f>IF($E137="","",IFERROR(VLOOKUP(TRIM(E137&amp;""),'Référentiel Articles'!$A$2:$F$634,5,FALSE),""))</f>
      </c>
      <c r="H137" s="77" t="str">
        <v/>
      </c>
      <c r="I137" s="76">
        <f>IF($E137="","",IFERROR(VLOOKUP(TRIM(E137&amp;""),'Référentiel Articles'!$A$2:$F$634,6,FALSE),""))</f>
      </c>
      <c r="J137" s="78">
        <f>IF(OR($E137="",$H137=""),"",$H137*$I137)</f>
      </c>
      <c r="K137" s="79" t="str">
        <v/>
      </c>
    </row>
    <row r="138">
      <c r="A138" s="81" t="str">
        <v/>
      </c>
      <c r="B138" s="81" t="str">
        <v/>
      </c>
      <c r="C138" s="83">
        <f>IF($E138="","",IFERROR(VLOOKUP(TRIM(E138&amp;""),'Référentiel Articles'!$A$2:$F$634,2,FALSE),""))</f>
      </c>
      <c r="D138" s="83">
        <f>IF($E138="","",IFERROR(VLOOKUP(TRIM(E138&amp;""),'Référentiel Articles'!$A$2:$F$634,3,FALSE),""))</f>
      </c>
      <c r="E138" s="81" t="str">
        <v/>
      </c>
      <c r="F138" s="83">
        <f>IF($E138="","",IFERROR(VLOOKUP(TRIM(E138&amp;""),'Référentiel Articles'!$A$2:$F$634,4,FALSE),""))</f>
      </c>
      <c r="G138" s="84">
        <f>IF($E138="","",IFERROR(VLOOKUP(TRIM(E138&amp;""),'Référentiel Articles'!$A$2:$F$634,5,FALSE),""))</f>
      </c>
      <c r="H138" s="85" t="str">
        <v/>
      </c>
      <c r="I138" s="84">
        <f>IF($E138="","",IFERROR(VLOOKUP(TRIM(E138&amp;""),'Référentiel Articles'!$A$2:$F$634,6,FALSE),""))</f>
      </c>
      <c r="J138" s="90">
        <f>IF(OR($E138="",$H138=""),"",$H138*$I138)</f>
      </c>
      <c r="K138" s="87" t="str">
        <v/>
      </c>
    </row>
    <row r="139">
      <c r="A139" s="74" t="str">
        <v/>
      </c>
      <c r="B139" s="74" t="str">
        <v/>
      </c>
      <c r="C139" s="75">
        <f>IF($E139="","",IFERROR(VLOOKUP(TRIM(E139&amp;""),'Référentiel Articles'!$A$2:$F$634,2,FALSE),""))</f>
      </c>
      <c r="D139" s="75">
        <f>IF($E139="","",IFERROR(VLOOKUP(TRIM(E139&amp;""),'Référentiel Articles'!$A$2:$F$634,3,FALSE),""))</f>
      </c>
      <c r="E139" s="74" t="str">
        <v/>
      </c>
      <c r="F139" s="75">
        <f>IF($E139="","",IFERROR(VLOOKUP(TRIM(E139&amp;""),'Référentiel Articles'!$A$2:$F$634,4,FALSE),""))</f>
      </c>
      <c r="G139" s="76">
        <f>IF($E139="","",IFERROR(VLOOKUP(TRIM(E139&amp;""),'Référentiel Articles'!$A$2:$F$634,5,FALSE),""))</f>
      </c>
      <c r="H139" s="77" t="str">
        <v/>
      </c>
      <c r="I139" s="76">
        <f>IF($E139="","",IFERROR(VLOOKUP(TRIM(E139&amp;""),'Référentiel Articles'!$A$2:$F$634,6,FALSE),""))</f>
      </c>
      <c r="J139" s="78">
        <f>IF(OR($E139="",$H139=""),"",$H139*$I139)</f>
      </c>
      <c r="K139" s="79" t="str">
        <v/>
      </c>
    </row>
    <row r="140">
      <c r="A140" s="81" t="str">
        <v/>
      </c>
      <c r="B140" s="81" t="str">
        <v/>
      </c>
      <c r="C140" s="83">
        <f>IF($E140="","",IFERROR(VLOOKUP(TRIM(E140&amp;""),'Référentiel Articles'!$A$2:$F$634,2,FALSE),""))</f>
      </c>
      <c r="D140" s="83">
        <f>IF($E140="","",IFERROR(VLOOKUP(TRIM(E140&amp;""),'Référentiel Articles'!$A$2:$F$634,3,FALSE),""))</f>
      </c>
      <c r="E140" s="81" t="str">
        <v/>
      </c>
      <c r="F140" s="83">
        <f>IF($E140="","",IFERROR(VLOOKUP(TRIM(E140&amp;""),'Référentiel Articles'!$A$2:$F$634,4,FALSE),""))</f>
      </c>
      <c r="G140" s="84">
        <f>IF($E140="","",IFERROR(VLOOKUP(TRIM(E140&amp;""),'Référentiel Articles'!$A$2:$F$634,5,FALSE),""))</f>
      </c>
      <c r="H140" s="85" t="str">
        <v/>
      </c>
      <c r="I140" s="84">
        <f>IF($E140="","",IFERROR(VLOOKUP(TRIM(E140&amp;""),'Référentiel Articles'!$A$2:$F$634,6,FALSE),""))</f>
      </c>
      <c r="J140" s="90">
        <f>IF(OR($E140="",$H140=""),"",$H140*$I140)</f>
      </c>
      <c r="K140" s="87" t="str">
        <v/>
      </c>
    </row>
    <row r="141">
      <c r="A141" s="74" t="str">
        <v/>
      </c>
      <c r="B141" s="74" t="str">
        <v/>
      </c>
      <c r="C141" s="75">
        <f>IF($E141="","",IFERROR(VLOOKUP(TRIM(E141&amp;""),'Référentiel Articles'!$A$2:$F$634,2,FALSE),""))</f>
      </c>
      <c r="D141" s="75">
        <f>IF($E141="","",IFERROR(VLOOKUP(TRIM(E141&amp;""),'Référentiel Articles'!$A$2:$F$634,3,FALSE),""))</f>
      </c>
      <c r="E141" s="74" t="str">
        <v/>
      </c>
      <c r="F141" s="75">
        <f>IF($E141="","",IFERROR(VLOOKUP(TRIM(E141&amp;""),'Référentiel Articles'!$A$2:$F$634,4,FALSE),""))</f>
      </c>
      <c r="G141" s="76">
        <f>IF($E141="","",IFERROR(VLOOKUP(TRIM(E141&amp;""),'Référentiel Articles'!$A$2:$F$634,5,FALSE),""))</f>
      </c>
      <c r="H141" s="77" t="str">
        <v/>
      </c>
      <c r="I141" s="76">
        <f>IF($E141="","",IFERROR(VLOOKUP(TRIM(E141&amp;""),'Référentiel Articles'!$A$2:$F$634,6,FALSE),""))</f>
      </c>
      <c r="J141" s="78">
        <f>IF(OR($E141="",$H141=""),"",$H141*$I141)</f>
      </c>
      <c r="K141" s="79" t="str">
        <v/>
      </c>
    </row>
    <row r="142">
      <c r="A142" s="81" t="str">
        <v/>
      </c>
      <c r="B142" s="81" t="str">
        <v/>
      </c>
      <c r="C142" s="83">
        <f>IF($E142="","",IFERROR(VLOOKUP(TRIM(E142&amp;""),'Référentiel Articles'!$A$2:$F$634,2,FALSE),""))</f>
      </c>
      <c r="D142" s="83">
        <f>IF($E142="","",IFERROR(VLOOKUP(TRIM(E142&amp;""),'Référentiel Articles'!$A$2:$F$634,3,FALSE),""))</f>
      </c>
      <c r="E142" s="81" t="str">
        <v/>
      </c>
      <c r="F142" s="83">
        <f>IF($E142="","",IFERROR(VLOOKUP(TRIM(E142&amp;""),'Référentiel Articles'!$A$2:$F$634,4,FALSE),""))</f>
      </c>
      <c r="G142" s="84">
        <f>IF($E142="","",IFERROR(VLOOKUP(TRIM(E142&amp;""),'Référentiel Articles'!$A$2:$F$634,5,FALSE),""))</f>
      </c>
      <c r="H142" s="85" t="str">
        <v/>
      </c>
      <c r="I142" s="84">
        <f>IF($E142="","",IFERROR(VLOOKUP(TRIM(E142&amp;""),'Référentiel Articles'!$A$2:$F$634,6,FALSE),""))</f>
      </c>
      <c r="J142" s="90">
        <f>IF(OR($E142="",$H142=""),"",$H142*$I142)</f>
      </c>
      <c r="K142" s="87" t="str">
        <v/>
      </c>
    </row>
    <row r="143">
      <c r="A143" s="74" t="str">
        <v/>
      </c>
      <c r="B143" s="74" t="str">
        <v/>
      </c>
      <c r="C143" s="75">
        <f>IF($E143="","",IFERROR(VLOOKUP(TRIM(E143&amp;""),'Référentiel Articles'!$A$2:$F$634,2,FALSE),""))</f>
      </c>
      <c r="D143" s="75">
        <f>IF($E143="","",IFERROR(VLOOKUP(TRIM(E143&amp;""),'Référentiel Articles'!$A$2:$F$634,3,FALSE),""))</f>
      </c>
      <c r="E143" s="74" t="str">
        <v/>
      </c>
      <c r="F143" s="75">
        <f>IF($E143="","",IFERROR(VLOOKUP(TRIM(E143&amp;""),'Référentiel Articles'!$A$2:$F$634,4,FALSE),""))</f>
      </c>
      <c r="G143" s="76">
        <f>IF($E143="","",IFERROR(VLOOKUP(TRIM(E143&amp;""),'Référentiel Articles'!$A$2:$F$634,5,FALSE),""))</f>
      </c>
      <c r="H143" s="77" t="str">
        <v/>
      </c>
      <c r="I143" s="76">
        <f>IF($E143="","",IFERROR(VLOOKUP(TRIM(E143&amp;""),'Référentiel Articles'!$A$2:$F$634,6,FALSE),""))</f>
      </c>
      <c r="J143" s="78">
        <f>IF(OR($E143="",$H143=""),"",$H143*$I143)</f>
      </c>
      <c r="K143" s="79" t="str">
        <v/>
      </c>
    </row>
    <row r="144">
      <c r="A144" s="81" t="str">
        <v/>
      </c>
      <c r="B144" s="81" t="str">
        <v/>
      </c>
      <c r="C144" s="83">
        <f>IF($E144="","",IFERROR(VLOOKUP(TRIM(E144&amp;""),'Référentiel Articles'!$A$2:$F$634,2,FALSE),""))</f>
      </c>
      <c r="D144" s="83">
        <f>IF($E144="","",IFERROR(VLOOKUP(TRIM(E144&amp;""),'Référentiel Articles'!$A$2:$F$634,3,FALSE),""))</f>
      </c>
      <c r="E144" s="81" t="str">
        <v/>
      </c>
      <c r="F144" s="83">
        <f>IF($E144="","",IFERROR(VLOOKUP(TRIM(E144&amp;""),'Référentiel Articles'!$A$2:$F$634,4,FALSE),""))</f>
      </c>
      <c r="G144" s="84">
        <f>IF($E144="","",IFERROR(VLOOKUP(TRIM(E144&amp;""),'Référentiel Articles'!$A$2:$F$634,5,FALSE),""))</f>
      </c>
      <c r="H144" s="85" t="str">
        <v/>
      </c>
      <c r="I144" s="84">
        <f>IF($E144="","",IFERROR(VLOOKUP(TRIM(E144&amp;""),'Référentiel Articles'!$A$2:$F$634,6,FALSE),""))</f>
      </c>
      <c r="J144" s="90">
        <f>IF(OR($E144="",$H144=""),"",$H144*$I144)</f>
      </c>
      <c r="K144" s="87" t="str">
        <v/>
      </c>
    </row>
    <row r="145">
      <c r="A145" s="74" t="str">
        <v/>
      </c>
      <c r="B145" s="74" t="str">
        <v/>
      </c>
      <c r="C145" s="75">
        <f>IF($E145="","",IFERROR(VLOOKUP(TRIM(E145&amp;""),'Référentiel Articles'!$A$2:$F$634,2,FALSE),""))</f>
      </c>
      <c r="D145" s="75">
        <f>IF($E145="","",IFERROR(VLOOKUP(TRIM(E145&amp;""),'Référentiel Articles'!$A$2:$F$634,3,FALSE),""))</f>
      </c>
      <c r="E145" s="74" t="str">
        <v/>
      </c>
      <c r="F145" s="75">
        <f>IF($E145="","",IFERROR(VLOOKUP(TRIM(E145&amp;""),'Référentiel Articles'!$A$2:$F$634,4,FALSE),""))</f>
      </c>
      <c r="G145" s="76">
        <f>IF($E145="","",IFERROR(VLOOKUP(TRIM(E145&amp;""),'Référentiel Articles'!$A$2:$F$634,5,FALSE),""))</f>
      </c>
      <c r="H145" s="77" t="str">
        <v/>
      </c>
      <c r="I145" s="76">
        <f>IF($E145="","",IFERROR(VLOOKUP(TRIM(E145&amp;""),'Référentiel Articles'!$A$2:$F$634,6,FALSE),""))</f>
      </c>
      <c r="J145" s="78">
        <f>IF(OR($E145="",$H145=""),"",$H145*$I145)</f>
      </c>
      <c r="K145" s="79" t="str">
        <v/>
      </c>
    </row>
    <row r="146">
      <c r="A146" s="81" t="str">
        <v/>
      </c>
      <c r="B146" s="81" t="str">
        <v/>
      </c>
      <c r="C146" s="83">
        <f>IF($E146="","",IFERROR(VLOOKUP(TRIM(E146&amp;""),'Référentiel Articles'!$A$2:$F$634,2,FALSE),""))</f>
      </c>
      <c r="D146" s="83">
        <f>IF($E146="","",IFERROR(VLOOKUP(TRIM(E146&amp;""),'Référentiel Articles'!$A$2:$F$634,3,FALSE),""))</f>
      </c>
      <c r="E146" s="81" t="str">
        <v/>
      </c>
      <c r="F146" s="83">
        <f>IF($E146="","",IFERROR(VLOOKUP(TRIM(E146&amp;""),'Référentiel Articles'!$A$2:$F$634,4,FALSE),""))</f>
      </c>
      <c r="G146" s="84">
        <f>IF($E146="","",IFERROR(VLOOKUP(TRIM(E146&amp;""),'Référentiel Articles'!$A$2:$F$634,5,FALSE),""))</f>
      </c>
      <c r="H146" s="85" t="str">
        <v/>
      </c>
      <c r="I146" s="84">
        <f>IF($E146="","",IFERROR(VLOOKUP(TRIM(E146&amp;""),'Référentiel Articles'!$A$2:$F$634,6,FALSE),""))</f>
      </c>
      <c r="J146" s="90">
        <f>IF(OR($E146="",$H146=""),"",$H146*$I146)</f>
      </c>
      <c r="K146" s="87" t="str">
        <v/>
      </c>
    </row>
    <row r="147">
      <c r="A147" s="74" t="str">
        <v/>
      </c>
      <c r="B147" s="74" t="str">
        <v/>
      </c>
      <c r="C147" s="75">
        <f>IF($E147="","",IFERROR(VLOOKUP(TRIM(E147&amp;""),'Référentiel Articles'!$A$2:$F$634,2,FALSE),""))</f>
      </c>
      <c r="D147" s="75">
        <f>IF($E147="","",IFERROR(VLOOKUP(TRIM(E147&amp;""),'Référentiel Articles'!$A$2:$F$634,3,FALSE),""))</f>
      </c>
      <c r="E147" s="74" t="str">
        <v/>
      </c>
      <c r="F147" s="75">
        <f>IF($E147="","",IFERROR(VLOOKUP(TRIM(E147&amp;""),'Référentiel Articles'!$A$2:$F$634,4,FALSE),""))</f>
      </c>
      <c r="G147" s="76">
        <f>IF($E147="","",IFERROR(VLOOKUP(TRIM(E147&amp;""),'Référentiel Articles'!$A$2:$F$634,5,FALSE),""))</f>
      </c>
      <c r="H147" s="77" t="str">
        <v/>
      </c>
      <c r="I147" s="76">
        <f>IF($E147="","",IFERROR(VLOOKUP(TRIM(E147&amp;""),'Référentiel Articles'!$A$2:$F$634,6,FALSE),""))</f>
      </c>
      <c r="J147" s="78">
        <f>IF(OR($E147="",$H147=""),"",$H147*$I147)</f>
      </c>
      <c r="K147" s="79" t="str">
        <v/>
      </c>
    </row>
    <row r="148">
      <c r="A148" s="81" t="str">
        <v/>
      </c>
      <c r="B148" s="81" t="str">
        <v/>
      </c>
      <c r="C148" s="83">
        <f>IF($E148="","",IFERROR(VLOOKUP(TRIM(E148&amp;""),'Référentiel Articles'!$A$2:$F$634,2,FALSE),""))</f>
      </c>
      <c r="D148" s="83">
        <f>IF($E148="","",IFERROR(VLOOKUP(TRIM(E148&amp;""),'Référentiel Articles'!$A$2:$F$634,3,FALSE),""))</f>
      </c>
      <c r="E148" s="81" t="str">
        <v/>
      </c>
      <c r="F148" s="83">
        <f>IF($E148="","",IFERROR(VLOOKUP(TRIM(E148&amp;""),'Référentiel Articles'!$A$2:$F$634,4,FALSE),""))</f>
      </c>
      <c r="G148" s="84">
        <f>IF($E148="","",IFERROR(VLOOKUP(TRIM(E148&amp;""),'Référentiel Articles'!$A$2:$F$634,5,FALSE),""))</f>
      </c>
      <c r="H148" s="85" t="str">
        <v/>
      </c>
      <c r="I148" s="84">
        <f>IF($E148="","",IFERROR(VLOOKUP(TRIM(E148&amp;""),'Référentiel Articles'!$A$2:$F$634,6,FALSE),""))</f>
      </c>
      <c r="J148" s="90">
        <f>IF(OR($E148="",$H148=""),"",$H148*$I148)</f>
      </c>
      <c r="K148" s="87" t="str">
        <v/>
      </c>
    </row>
    <row r="149">
      <c r="A149" s="74" t="str">
        <v/>
      </c>
      <c r="B149" s="74" t="str">
        <v/>
      </c>
      <c r="C149" s="75">
        <f>IF($E149="","",IFERROR(VLOOKUP(TRIM(E149&amp;""),'Référentiel Articles'!$A$2:$F$634,2,FALSE),""))</f>
      </c>
      <c r="D149" s="75">
        <f>IF($E149="","",IFERROR(VLOOKUP(TRIM(E149&amp;""),'Référentiel Articles'!$A$2:$F$634,3,FALSE),""))</f>
      </c>
      <c r="E149" s="74" t="str">
        <v/>
      </c>
      <c r="F149" s="75">
        <f>IF($E149="","",IFERROR(VLOOKUP(TRIM(E149&amp;""),'Référentiel Articles'!$A$2:$F$634,4,FALSE),""))</f>
      </c>
      <c r="G149" s="76">
        <f>IF($E149="","",IFERROR(VLOOKUP(TRIM(E149&amp;""),'Référentiel Articles'!$A$2:$F$634,5,FALSE),""))</f>
      </c>
      <c r="H149" s="77" t="str">
        <v/>
      </c>
      <c r="I149" s="76">
        <f>IF($E149="","",IFERROR(VLOOKUP(TRIM(E149&amp;""),'Référentiel Articles'!$A$2:$F$634,6,FALSE),""))</f>
      </c>
      <c r="J149" s="78">
        <f>IF(OR($E149="",$H149=""),"",$H149*$I149)</f>
      </c>
      <c r="K149" s="79" t="str">
        <v/>
      </c>
    </row>
    <row r="150">
      <c r="A150" s="81" t="str">
        <v/>
      </c>
      <c r="B150" s="81" t="str">
        <v/>
      </c>
      <c r="C150" s="83">
        <f>IF($E150="","",IFERROR(VLOOKUP(TRIM(E150&amp;""),'Référentiel Articles'!$A$2:$F$634,2,FALSE),""))</f>
      </c>
      <c r="D150" s="83">
        <f>IF($E150="","",IFERROR(VLOOKUP(TRIM(E150&amp;""),'Référentiel Articles'!$A$2:$F$634,3,FALSE),""))</f>
      </c>
      <c r="E150" s="81" t="str">
        <v/>
      </c>
      <c r="F150" s="83">
        <f>IF($E150="","",IFERROR(VLOOKUP(TRIM(E150&amp;""),'Référentiel Articles'!$A$2:$F$634,4,FALSE),""))</f>
      </c>
      <c r="G150" s="84">
        <f>IF($E150="","",IFERROR(VLOOKUP(TRIM(E150&amp;""),'Référentiel Articles'!$A$2:$F$634,5,FALSE),""))</f>
      </c>
      <c r="H150" s="85" t="str">
        <v/>
      </c>
      <c r="I150" s="84">
        <f>IF($E150="","",IFERROR(VLOOKUP(TRIM(E150&amp;""),'Référentiel Articles'!$A$2:$F$634,6,FALSE),""))</f>
      </c>
      <c r="J150" s="90">
        <f>IF(OR($E150="",$H150=""),"",$H150*$I150)</f>
      </c>
      <c r="K150" s="87" t="str">
        <v/>
      </c>
    </row>
    <row r="151">
      <c r="A151" s="74" t="str">
        <v/>
      </c>
      <c r="B151" s="74" t="str">
        <v/>
      </c>
      <c r="C151" s="75">
        <f>IF($E151="","",IFERROR(VLOOKUP(TRIM(E151&amp;""),'Référentiel Articles'!$A$2:$F$634,2,FALSE),""))</f>
      </c>
      <c r="D151" s="75">
        <f>IF($E151="","",IFERROR(VLOOKUP(TRIM(E151&amp;""),'Référentiel Articles'!$A$2:$F$634,3,FALSE),""))</f>
      </c>
      <c r="E151" s="74" t="str">
        <v/>
      </c>
      <c r="F151" s="75">
        <f>IF($E151="","",IFERROR(VLOOKUP(TRIM(E151&amp;""),'Référentiel Articles'!$A$2:$F$634,4,FALSE),""))</f>
      </c>
      <c r="G151" s="76">
        <f>IF($E151="","",IFERROR(VLOOKUP(TRIM(E151&amp;""),'Référentiel Articles'!$A$2:$F$634,5,FALSE),""))</f>
      </c>
      <c r="H151" s="77" t="str">
        <v/>
      </c>
      <c r="I151" s="76">
        <f>IF($E151="","",IFERROR(VLOOKUP(TRIM(E151&amp;""),'Référentiel Articles'!$A$2:$F$634,6,FALSE),""))</f>
      </c>
      <c r="J151" s="78">
        <f>IF(OR($E151="",$H151=""),"",$H151*$I151)</f>
      </c>
      <c r="K151" s="79" t="str">
        <v/>
      </c>
    </row>
    <row r="152">
      <c r="A152" s="81" t="str">
        <v/>
      </c>
      <c r="B152" s="81" t="str">
        <v/>
      </c>
      <c r="C152" s="83">
        <f>IF($E152="","",IFERROR(VLOOKUP(TRIM(E152&amp;""),'Référentiel Articles'!$A$2:$F$634,2,FALSE),""))</f>
      </c>
      <c r="D152" s="83">
        <f>IF($E152="","",IFERROR(VLOOKUP(TRIM(E152&amp;""),'Référentiel Articles'!$A$2:$F$634,3,FALSE),""))</f>
      </c>
      <c r="E152" s="81" t="str">
        <v/>
      </c>
      <c r="F152" s="83">
        <f>IF($E152="","",IFERROR(VLOOKUP(TRIM(E152&amp;""),'Référentiel Articles'!$A$2:$F$634,4,FALSE),""))</f>
      </c>
      <c r="G152" s="84">
        <f>IF($E152="","",IFERROR(VLOOKUP(TRIM(E152&amp;""),'Référentiel Articles'!$A$2:$F$634,5,FALSE),""))</f>
      </c>
      <c r="H152" s="85" t="str">
        <v/>
      </c>
      <c r="I152" s="84">
        <f>IF($E152="","",IFERROR(VLOOKUP(TRIM(E152&amp;""),'Référentiel Articles'!$A$2:$F$634,6,FALSE),""))</f>
      </c>
      <c r="J152" s="90">
        <f>IF(OR($E152="",$H152=""),"",$H152*$I152)</f>
      </c>
      <c r="K152" s="87" t="str">
        <v/>
      </c>
    </row>
    <row r="153">
      <c r="A153" s="74" t="str">
        <v/>
      </c>
      <c r="B153" s="74" t="str">
        <v/>
      </c>
      <c r="C153" s="75">
        <f>IF($E153="","",IFERROR(VLOOKUP(TRIM(E153&amp;""),'Référentiel Articles'!$A$2:$F$634,2,FALSE),""))</f>
      </c>
      <c r="D153" s="75">
        <f>IF($E153="","",IFERROR(VLOOKUP(TRIM(E153&amp;""),'Référentiel Articles'!$A$2:$F$634,3,FALSE),""))</f>
      </c>
      <c r="E153" s="74" t="str">
        <v/>
      </c>
      <c r="F153" s="75">
        <f>IF($E153="","",IFERROR(VLOOKUP(TRIM(E153&amp;""),'Référentiel Articles'!$A$2:$F$634,4,FALSE),""))</f>
      </c>
      <c r="G153" s="76">
        <f>IF($E153="","",IFERROR(VLOOKUP(TRIM(E153&amp;""),'Référentiel Articles'!$A$2:$F$634,5,FALSE),""))</f>
      </c>
      <c r="H153" s="77" t="str">
        <v/>
      </c>
      <c r="I153" s="76">
        <f>IF($E153="","",IFERROR(VLOOKUP(TRIM(E153&amp;""),'Référentiel Articles'!$A$2:$F$634,6,FALSE),""))</f>
      </c>
      <c r="J153" s="78">
        <f>IF(OR($E153="",$H153=""),"",$H153*$I153)</f>
      </c>
      <c r="K153" s="79" t="str">
        <v/>
      </c>
    </row>
    <row r="154">
      <c r="A154" s="81" t="str">
        <v/>
      </c>
      <c r="B154" s="81" t="str">
        <v/>
      </c>
      <c r="C154" s="83">
        <f>IF($E154="","",IFERROR(VLOOKUP(TRIM(E154&amp;""),'Référentiel Articles'!$A$2:$F$634,2,FALSE),""))</f>
      </c>
      <c r="D154" s="83">
        <f>IF($E154="","",IFERROR(VLOOKUP(TRIM(E154&amp;""),'Référentiel Articles'!$A$2:$F$634,3,FALSE),""))</f>
      </c>
      <c r="E154" s="81" t="str">
        <v/>
      </c>
      <c r="F154" s="83">
        <f>IF($E154="","",IFERROR(VLOOKUP(TRIM(E154&amp;""),'Référentiel Articles'!$A$2:$F$634,4,FALSE),""))</f>
      </c>
      <c r="G154" s="84">
        <f>IF($E154="","",IFERROR(VLOOKUP(TRIM(E154&amp;""),'Référentiel Articles'!$A$2:$F$634,5,FALSE),""))</f>
      </c>
      <c r="H154" s="85" t="str">
        <v/>
      </c>
      <c r="I154" s="84">
        <f>IF($E154="","",IFERROR(VLOOKUP(TRIM(E154&amp;""),'Référentiel Articles'!$A$2:$F$634,6,FALSE),""))</f>
      </c>
      <c r="J154" s="90">
        <f>IF(OR($E154="",$H154=""),"",$H154*$I154)</f>
      </c>
      <c r="K154" s="87" t="str">
        <v/>
      </c>
    </row>
    <row r="155">
      <c r="A155" s="74" t="str">
        <v/>
      </c>
      <c r="B155" s="74" t="str">
        <v/>
      </c>
      <c r="C155" s="75">
        <f>IF($E155="","",IFERROR(VLOOKUP(TRIM(E155&amp;""),'Référentiel Articles'!$A$2:$F$634,2,FALSE),""))</f>
      </c>
      <c r="D155" s="75">
        <f>IF($E155="","",IFERROR(VLOOKUP(TRIM(E155&amp;""),'Référentiel Articles'!$A$2:$F$634,3,FALSE),""))</f>
      </c>
      <c r="E155" s="74" t="str">
        <v/>
      </c>
      <c r="F155" s="75">
        <f>IF($E155="","",IFERROR(VLOOKUP(TRIM(E155&amp;""),'Référentiel Articles'!$A$2:$F$634,4,FALSE),""))</f>
      </c>
      <c r="G155" s="76">
        <f>IF($E155="","",IFERROR(VLOOKUP(TRIM(E155&amp;""),'Référentiel Articles'!$A$2:$F$634,5,FALSE),""))</f>
      </c>
      <c r="H155" s="77" t="str">
        <v/>
      </c>
      <c r="I155" s="76">
        <f>IF($E155="","",IFERROR(VLOOKUP(TRIM(E155&amp;""),'Référentiel Articles'!$A$2:$F$634,6,FALSE),""))</f>
      </c>
      <c r="J155" s="78">
        <f>IF(OR($E155="",$H155=""),"",$H155*$I155)</f>
      </c>
      <c r="K155" s="79" t="str">
        <v/>
      </c>
    </row>
    <row r="156">
      <c r="A156" s="81" t="str">
        <v/>
      </c>
      <c r="B156" s="81" t="str">
        <v/>
      </c>
      <c r="C156" s="83">
        <f>IF($E156="","",IFERROR(VLOOKUP(TRIM(E156&amp;""),'Référentiel Articles'!$A$2:$F$634,2,FALSE),""))</f>
      </c>
      <c r="D156" s="83">
        <f>IF($E156="","",IFERROR(VLOOKUP(TRIM(E156&amp;""),'Référentiel Articles'!$A$2:$F$634,3,FALSE),""))</f>
      </c>
      <c r="E156" s="81" t="str">
        <v/>
      </c>
      <c r="F156" s="83">
        <f>IF($E156="","",IFERROR(VLOOKUP(TRIM(E156&amp;""),'Référentiel Articles'!$A$2:$F$634,4,FALSE),""))</f>
      </c>
      <c r="G156" s="84">
        <f>IF($E156="","",IFERROR(VLOOKUP(TRIM(E156&amp;""),'Référentiel Articles'!$A$2:$F$634,5,FALSE),""))</f>
      </c>
      <c r="H156" s="85" t="str">
        <v/>
      </c>
      <c r="I156" s="84">
        <f>IF($E156="","",IFERROR(VLOOKUP(TRIM(E156&amp;""),'Référentiel Articles'!$A$2:$F$634,6,FALSE),""))</f>
      </c>
      <c r="J156" s="90">
        <f>IF(OR($E156="",$H156=""),"",$H156*$I156)</f>
      </c>
      <c r="K156" s="87" t="str">
        <v/>
      </c>
    </row>
    <row r="157">
      <c r="A157" s="74" t="str">
        <v/>
      </c>
      <c r="B157" s="74" t="str">
        <v/>
      </c>
      <c r="C157" s="75">
        <f>IF($E157="","",IFERROR(VLOOKUP(TRIM(E157&amp;""),'Référentiel Articles'!$A$2:$F$634,2,FALSE),""))</f>
      </c>
      <c r="D157" s="75">
        <f>IF($E157="","",IFERROR(VLOOKUP(TRIM(E157&amp;""),'Référentiel Articles'!$A$2:$F$634,3,FALSE),""))</f>
      </c>
      <c r="E157" s="74" t="str">
        <v/>
      </c>
      <c r="F157" s="75">
        <f>IF($E157="","",IFERROR(VLOOKUP(TRIM(E157&amp;""),'Référentiel Articles'!$A$2:$F$634,4,FALSE),""))</f>
      </c>
      <c r="G157" s="76">
        <f>IF($E157="","",IFERROR(VLOOKUP(TRIM(E157&amp;""),'Référentiel Articles'!$A$2:$F$634,5,FALSE),""))</f>
      </c>
      <c r="H157" s="77" t="str">
        <v/>
      </c>
      <c r="I157" s="76">
        <f>IF($E157="","",IFERROR(VLOOKUP(TRIM(E157&amp;""),'Référentiel Articles'!$A$2:$F$634,6,FALSE),""))</f>
      </c>
      <c r="J157" s="78">
        <f>IF(OR($E157="",$H157=""),"",$H157*$I157)</f>
      </c>
      <c r="K157" s="79" t="str">
        <v/>
      </c>
    </row>
    <row r="158">
      <c r="A158" s="81" t="str">
        <v/>
      </c>
      <c r="B158" s="81" t="str">
        <v/>
      </c>
      <c r="C158" s="83">
        <f>IF($E158="","",IFERROR(VLOOKUP(TRIM(E158&amp;""),'Référentiel Articles'!$A$2:$F$634,2,FALSE),""))</f>
      </c>
      <c r="D158" s="83">
        <f>IF($E158="","",IFERROR(VLOOKUP(TRIM(E158&amp;""),'Référentiel Articles'!$A$2:$F$634,3,FALSE),""))</f>
      </c>
      <c r="E158" s="81" t="str">
        <v/>
      </c>
      <c r="F158" s="83">
        <f>IF($E158="","",IFERROR(VLOOKUP(TRIM(E158&amp;""),'Référentiel Articles'!$A$2:$F$634,4,FALSE),""))</f>
      </c>
      <c r="G158" s="84">
        <f>IF($E158="","",IFERROR(VLOOKUP(TRIM(E158&amp;""),'Référentiel Articles'!$A$2:$F$634,5,FALSE),""))</f>
      </c>
      <c r="H158" s="85" t="str">
        <v/>
      </c>
      <c r="I158" s="84">
        <f>IF($E158="","",IFERROR(VLOOKUP(TRIM(E158&amp;""),'Référentiel Articles'!$A$2:$F$634,6,FALSE),""))</f>
      </c>
      <c r="J158" s="90">
        <f>IF(OR($E158="",$H158=""),"",$H158*$I158)</f>
      </c>
      <c r="K158" s="87" t="str">
        <v/>
      </c>
    </row>
    <row r="159">
      <c r="A159" s="74" t="str">
        <v/>
      </c>
      <c r="B159" s="74" t="str">
        <v/>
      </c>
      <c r="C159" s="75">
        <f>IF($E159="","",IFERROR(VLOOKUP(TRIM(E159&amp;""),'Référentiel Articles'!$A$2:$F$634,2,FALSE),""))</f>
      </c>
      <c r="D159" s="75">
        <f>IF($E159="","",IFERROR(VLOOKUP(TRIM(E159&amp;""),'Référentiel Articles'!$A$2:$F$634,3,FALSE),""))</f>
      </c>
      <c r="E159" s="74" t="str">
        <v/>
      </c>
      <c r="F159" s="75">
        <f>IF($E159="","",IFERROR(VLOOKUP(TRIM(E159&amp;""),'Référentiel Articles'!$A$2:$F$634,4,FALSE),""))</f>
      </c>
      <c r="G159" s="76">
        <f>IF($E159="","",IFERROR(VLOOKUP(TRIM(E159&amp;""),'Référentiel Articles'!$A$2:$F$634,5,FALSE),""))</f>
      </c>
      <c r="H159" s="77" t="str">
        <v/>
      </c>
      <c r="I159" s="76">
        <f>IF($E159="","",IFERROR(VLOOKUP(TRIM(E159&amp;""),'Référentiel Articles'!$A$2:$F$634,6,FALSE),""))</f>
      </c>
      <c r="J159" s="78">
        <f>IF(OR($E159="",$H159=""),"",$H159*$I159)</f>
      </c>
      <c r="K159" s="79" t="str">
        <v/>
      </c>
    </row>
    <row r="160">
      <c r="A160" s="81" t="str">
        <v/>
      </c>
      <c r="B160" s="81" t="str">
        <v/>
      </c>
      <c r="C160" s="83">
        <f>IF($E160="","",IFERROR(VLOOKUP(TRIM(E160&amp;""),'Référentiel Articles'!$A$2:$F$634,2,FALSE),""))</f>
      </c>
      <c r="D160" s="83">
        <f>IF($E160="","",IFERROR(VLOOKUP(TRIM(E160&amp;""),'Référentiel Articles'!$A$2:$F$634,3,FALSE),""))</f>
      </c>
      <c r="E160" s="81" t="str">
        <v/>
      </c>
      <c r="F160" s="83">
        <f>IF($E160="","",IFERROR(VLOOKUP(TRIM(E160&amp;""),'Référentiel Articles'!$A$2:$F$634,4,FALSE),""))</f>
      </c>
      <c r="G160" s="84">
        <f>IF($E160="","",IFERROR(VLOOKUP(TRIM(E160&amp;""),'Référentiel Articles'!$A$2:$F$634,5,FALSE),""))</f>
      </c>
      <c r="H160" s="85" t="str">
        <v/>
      </c>
      <c r="I160" s="84">
        <f>IF($E160="","",IFERROR(VLOOKUP(TRIM(E160&amp;""),'Référentiel Articles'!$A$2:$F$634,6,FALSE),""))</f>
      </c>
      <c r="J160" s="90">
        <f>IF(OR($E160="",$H160=""),"",$H160*$I160)</f>
      </c>
      <c r="K160" s="87" t="str">
        <v/>
      </c>
    </row>
    <row r="161">
      <c r="A161" s="74" t="str">
        <v/>
      </c>
      <c r="B161" s="74" t="str">
        <v/>
      </c>
      <c r="C161" s="75">
        <f>IF($E161="","",IFERROR(VLOOKUP(TRIM(E161&amp;""),'Référentiel Articles'!$A$2:$F$634,2,FALSE),""))</f>
      </c>
      <c r="D161" s="75">
        <f>IF($E161="","",IFERROR(VLOOKUP(TRIM(E161&amp;""),'Référentiel Articles'!$A$2:$F$634,3,FALSE),""))</f>
      </c>
      <c r="E161" s="74" t="str">
        <v/>
      </c>
      <c r="F161" s="75">
        <f>IF($E161="","",IFERROR(VLOOKUP(TRIM(E161&amp;""),'Référentiel Articles'!$A$2:$F$634,4,FALSE),""))</f>
      </c>
      <c r="G161" s="76">
        <f>IF($E161="","",IFERROR(VLOOKUP(TRIM(E161&amp;""),'Référentiel Articles'!$A$2:$F$634,5,FALSE),""))</f>
      </c>
      <c r="H161" s="77" t="str">
        <v/>
      </c>
      <c r="I161" s="76">
        <f>IF($E161="","",IFERROR(VLOOKUP(TRIM(E161&amp;""),'Référentiel Articles'!$A$2:$F$634,6,FALSE),""))</f>
      </c>
      <c r="J161" s="78">
        <f>IF(OR($E161="",$H161=""),"",$H161*$I161)</f>
      </c>
      <c r="K161" s="79" t="str">
        <v/>
      </c>
    </row>
    <row r="162">
      <c r="A162" s="81" t="str">
        <v/>
      </c>
      <c r="B162" s="81" t="str">
        <v/>
      </c>
      <c r="C162" s="83">
        <f>IF($E162="","",IFERROR(VLOOKUP(TRIM(E162&amp;""),'Référentiel Articles'!$A$2:$F$634,2,FALSE),""))</f>
      </c>
      <c r="D162" s="83">
        <f>IF($E162="","",IFERROR(VLOOKUP(TRIM(E162&amp;""),'Référentiel Articles'!$A$2:$F$634,3,FALSE),""))</f>
      </c>
      <c r="E162" s="81" t="str">
        <v/>
      </c>
      <c r="F162" s="83">
        <f>IF($E162="","",IFERROR(VLOOKUP(TRIM(E162&amp;""),'Référentiel Articles'!$A$2:$F$634,4,FALSE),""))</f>
      </c>
      <c r="G162" s="84">
        <f>IF($E162="","",IFERROR(VLOOKUP(TRIM(E162&amp;""),'Référentiel Articles'!$A$2:$F$634,5,FALSE),""))</f>
      </c>
      <c r="H162" s="85" t="str">
        <v/>
      </c>
      <c r="I162" s="84">
        <f>IF($E162="","",IFERROR(VLOOKUP(TRIM(E162&amp;""),'Référentiel Articles'!$A$2:$F$634,6,FALSE),""))</f>
      </c>
      <c r="J162" s="90">
        <f>IF(OR($E162="",$H162=""),"",$H162*$I162)</f>
      </c>
      <c r="K162" s="87" t="str">
        <v/>
      </c>
    </row>
    <row r="163">
      <c r="A163" s="74" t="str">
        <v/>
      </c>
      <c r="B163" s="74" t="str">
        <v/>
      </c>
      <c r="C163" s="75">
        <f>IF($E163="","",IFERROR(VLOOKUP(TRIM(E163&amp;""),'Référentiel Articles'!$A$2:$F$634,2,FALSE),""))</f>
      </c>
      <c r="D163" s="75">
        <f>IF($E163="","",IFERROR(VLOOKUP(TRIM(E163&amp;""),'Référentiel Articles'!$A$2:$F$634,3,FALSE),""))</f>
      </c>
      <c r="E163" s="74" t="str">
        <v/>
      </c>
      <c r="F163" s="75">
        <f>IF($E163="","",IFERROR(VLOOKUP(TRIM(E163&amp;""),'Référentiel Articles'!$A$2:$F$634,4,FALSE),""))</f>
      </c>
      <c r="G163" s="76">
        <f>IF($E163="","",IFERROR(VLOOKUP(TRIM(E163&amp;""),'Référentiel Articles'!$A$2:$F$634,5,FALSE),""))</f>
      </c>
      <c r="H163" s="77" t="str">
        <v/>
      </c>
      <c r="I163" s="76">
        <f>IF($E163="","",IFERROR(VLOOKUP(TRIM(E163&amp;""),'Référentiel Articles'!$A$2:$F$634,6,FALSE),""))</f>
      </c>
      <c r="J163" s="78">
        <f>IF(OR($E163="",$H163=""),"",$H163*$I163)</f>
      </c>
      <c r="K163" s="79" t="str">
        <v/>
      </c>
    </row>
    <row r="164">
      <c r="A164" s="81" t="str">
        <v/>
      </c>
      <c r="B164" s="81" t="str">
        <v/>
      </c>
      <c r="C164" s="83">
        <f>IF($E164="","",IFERROR(VLOOKUP(TRIM(E164&amp;""),'Référentiel Articles'!$A$2:$F$634,2,FALSE),""))</f>
      </c>
      <c r="D164" s="83">
        <f>IF($E164="","",IFERROR(VLOOKUP(TRIM(E164&amp;""),'Référentiel Articles'!$A$2:$F$634,3,FALSE),""))</f>
      </c>
      <c r="E164" s="81" t="str">
        <v/>
      </c>
      <c r="F164" s="83">
        <f>IF($E164="","",IFERROR(VLOOKUP(TRIM(E164&amp;""),'Référentiel Articles'!$A$2:$F$634,4,FALSE),""))</f>
      </c>
      <c r="G164" s="84">
        <f>IF($E164="","",IFERROR(VLOOKUP(TRIM(E164&amp;""),'Référentiel Articles'!$A$2:$F$634,5,FALSE),""))</f>
      </c>
      <c r="H164" s="85" t="str">
        <v/>
      </c>
      <c r="I164" s="84">
        <f>IF($E164="","",IFERROR(VLOOKUP(TRIM(E164&amp;""),'Référentiel Articles'!$A$2:$F$634,6,FALSE),""))</f>
      </c>
      <c r="J164" s="90">
        <f>IF(OR($E164="",$H164=""),"",$H164*$I164)</f>
      </c>
      <c r="K164" s="87" t="str">
        <v/>
      </c>
    </row>
    <row r="165">
      <c r="A165" s="74" t="str">
        <v/>
      </c>
      <c r="B165" s="74" t="str">
        <v/>
      </c>
      <c r="C165" s="75">
        <f>IF($E165="","",IFERROR(VLOOKUP(TRIM(E165&amp;""),'Référentiel Articles'!$A$2:$F$634,2,FALSE),""))</f>
      </c>
      <c r="D165" s="75">
        <f>IF($E165="","",IFERROR(VLOOKUP(TRIM(E165&amp;""),'Référentiel Articles'!$A$2:$F$634,3,FALSE),""))</f>
      </c>
      <c r="E165" s="74" t="str">
        <v/>
      </c>
      <c r="F165" s="75">
        <f>IF($E165="","",IFERROR(VLOOKUP(TRIM(E165&amp;""),'Référentiel Articles'!$A$2:$F$634,4,FALSE),""))</f>
      </c>
      <c r="G165" s="76">
        <f>IF($E165="","",IFERROR(VLOOKUP(TRIM(E165&amp;""),'Référentiel Articles'!$A$2:$F$634,5,FALSE),""))</f>
      </c>
      <c r="H165" s="77" t="str">
        <v/>
      </c>
      <c r="I165" s="76">
        <f>IF($E165="","",IFERROR(VLOOKUP(TRIM(E165&amp;""),'Référentiel Articles'!$A$2:$F$634,6,FALSE),""))</f>
      </c>
      <c r="J165" s="78">
        <f>IF(OR($E165="",$H165=""),"",$H165*$I165)</f>
      </c>
      <c r="K165" s="79" t="str">
        <v/>
      </c>
    </row>
    <row r="166">
      <c r="A166" s="81" t="str">
        <v/>
      </c>
      <c r="B166" s="81" t="str">
        <v/>
      </c>
      <c r="C166" s="83">
        <f>IF($E166="","",IFERROR(VLOOKUP(TRIM(E166&amp;""),'Référentiel Articles'!$A$2:$F$634,2,FALSE),""))</f>
      </c>
      <c r="D166" s="83">
        <f>IF($E166="","",IFERROR(VLOOKUP(TRIM(E166&amp;""),'Référentiel Articles'!$A$2:$F$634,3,FALSE),""))</f>
      </c>
      <c r="E166" s="81" t="str">
        <v/>
      </c>
      <c r="F166" s="83">
        <f>IF($E166="","",IFERROR(VLOOKUP(TRIM(E166&amp;""),'Référentiel Articles'!$A$2:$F$634,4,FALSE),""))</f>
      </c>
      <c r="G166" s="84">
        <f>IF($E166="","",IFERROR(VLOOKUP(TRIM(E166&amp;""),'Référentiel Articles'!$A$2:$F$634,5,FALSE),""))</f>
      </c>
      <c r="H166" s="85" t="str">
        <v/>
      </c>
      <c r="I166" s="84">
        <f>IF($E166="","",IFERROR(VLOOKUP(TRIM(E166&amp;""),'Référentiel Articles'!$A$2:$F$634,6,FALSE),""))</f>
      </c>
      <c r="J166" s="90">
        <f>IF(OR($E166="",$H166=""),"",$H166*$I166)</f>
      </c>
      <c r="K166" s="87" t="str">
        <v/>
      </c>
    </row>
    <row r="167">
      <c r="A167" s="74" t="str">
        <v/>
      </c>
      <c r="B167" s="74" t="str">
        <v/>
      </c>
      <c r="C167" s="75">
        <f>IF($E167="","",IFERROR(VLOOKUP(TRIM(E167&amp;""),'Référentiel Articles'!$A$2:$F$634,2,FALSE),""))</f>
      </c>
      <c r="D167" s="75">
        <f>IF($E167="","",IFERROR(VLOOKUP(TRIM(E167&amp;""),'Référentiel Articles'!$A$2:$F$634,3,FALSE),""))</f>
      </c>
      <c r="E167" s="74" t="str">
        <v/>
      </c>
      <c r="F167" s="75">
        <f>IF($E167="","",IFERROR(VLOOKUP(TRIM(E167&amp;""),'Référentiel Articles'!$A$2:$F$634,4,FALSE),""))</f>
      </c>
      <c r="G167" s="76">
        <f>IF($E167="","",IFERROR(VLOOKUP(TRIM(E167&amp;""),'Référentiel Articles'!$A$2:$F$634,5,FALSE),""))</f>
      </c>
      <c r="H167" s="77" t="str">
        <v/>
      </c>
      <c r="I167" s="76">
        <f>IF($E167="","",IFERROR(VLOOKUP(TRIM(E167&amp;""),'Référentiel Articles'!$A$2:$F$634,6,FALSE),""))</f>
      </c>
      <c r="J167" s="78">
        <f>IF(OR($E167="",$H167=""),"",$H167*$I167)</f>
      </c>
      <c r="K167" s="79" t="str">
        <v/>
      </c>
    </row>
    <row r="168">
      <c r="A168" s="81" t="str">
        <v/>
      </c>
      <c r="B168" s="81" t="str">
        <v/>
      </c>
      <c r="C168" s="83">
        <f>IF($E168="","",IFERROR(VLOOKUP(TRIM(E168&amp;""),'Référentiel Articles'!$A$2:$F$634,2,FALSE),""))</f>
      </c>
      <c r="D168" s="83">
        <f>IF($E168="","",IFERROR(VLOOKUP(TRIM(E168&amp;""),'Référentiel Articles'!$A$2:$F$634,3,FALSE),""))</f>
      </c>
      <c r="E168" s="81" t="str">
        <v/>
      </c>
      <c r="F168" s="83">
        <f>IF($E168="","",IFERROR(VLOOKUP(TRIM(E168&amp;""),'Référentiel Articles'!$A$2:$F$634,4,FALSE),""))</f>
      </c>
      <c r="G168" s="84">
        <f>IF($E168="","",IFERROR(VLOOKUP(TRIM(E168&amp;""),'Référentiel Articles'!$A$2:$F$634,5,FALSE),""))</f>
      </c>
      <c r="H168" s="85" t="str">
        <v/>
      </c>
      <c r="I168" s="84">
        <f>IF($E168="","",IFERROR(VLOOKUP(TRIM(E168&amp;""),'Référentiel Articles'!$A$2:$F$634,6,FALSE),""))</f>
      </c>
      <c r="J168" s="90">
        <f>IF(OR($E168="",$H168=""),"",$H168*$I168)</f>
      </c>
      <c r="K168" s="87" t="str">
        <v/>
      </c>
    </row>
    <row r="169">
      <c r="A169" s="74" t="str">
        <v/>
      </c>
      <c r="B169" s="74" t="str">
        <v/>
      </c>
      <c r="C169" s="75">
        <f>IF($E169="","",IFERROR(VLOOKUP(TRIM(E169&amp;""),'Référentiel Articles'!$A$2:$F$634,2,FALSE),""))</f>
      </c>
      <c r="D169" s="75">
        <f>IF($E169="","",IFERROR(VLOOKUP(TRIM(E169&amp;""),'Référentiel Articles'!$A$2:$F$634,3,FALSE),""))</f>
      </c>
      <c r="E169" s="74" t="str">
        <v/>
      </c>
      <c r="F169" s="75">
        <f>IF($E169="","",IFERROR(VLOOKUP(TRIM(E169&amp;""),'Référentiel Articles'!$A$2:$F$634,4,FALSE),""))</f>
      </c>
      <c r="G169" s="76">
        <f>IF($E169="","",IFERROR(VLOOKUP(TRIM(E169&amp;""),'Référentiel Articles'!$A$2:$F$634,5,FALSE),""))</f>
      </c>
      <c r="H169" s="77" t="str">
        <v/>
      </c>
      <c r="I169" s="76">
        <f>IF($E169="","",IFERROR(VLOOKUP(TRIM(E169&amp;""),'Référentiel Articles'!$A$2:$F$634,6,FALSE),""))</f>
      </c>
      <c r="J169" s="78">
        <f>IF(OR($E169="",$H169=""),"",$H169*$I169)</f>
      </c>
      <c r="K169" s="79" t="str">
        <v/>
      </c>
    </row>
    <row r="170">
      <c r="A170" s="81" t="str">
        <v/>
      </c>
      <c r="B170" s="81" t="str">
        <v/>
      </c>
      <c r="C170" s="83">
        <f>IF($E170="","",IFERROR(VLOOKUP(TRIM(E170&amp;""),'Référentiel Articles'!$A$2:$F$634,2,FALSE),""))</f>
      </c>
      <c r="D170" s="83">
        <f>IF($E170="","",IFERROR(VLOOKUP(TRIM(E170&amp;""),'Référentiel Articles'!$A$2:$F$634,3,FALSE),""))</f>
      </c>
      <c r="E170" s="81" t="str">
        <v/>
      </c>
      <c r="F170" s="83">
        <f>IF($E170="","",IFERROR(VLOOKUP(TRIM(E170&amp;""),'Référentiel Articles'!$A$2:$F$634,4,FALSE),""))</f>
      </c>
      <c r="G170" s="84">
        <f>IF($E170="","",IFERROR(VLOOKUP(TRIM(E170&amp;""),'Référentiel Articles'!$A$2:$F$634,5,FALSE),""))</f>
      </c>
      <c r="H170" s="85" t="str">
        <v/>
      </c>
      <c r="I170" s="84">
        <f>IF($E170="","",IFERROR(VLOOKUP(TRIM(E170&amp;""),'Référentiel Articles'!$A$2:$F$634,6,FALSE),""))</f>
      </c>
      <c r="J170" s="90">
        <f>IF(OR($E170="",$H170=""),"",$H170*$I170)</f>
      </c>
      <c r="K170" s="87" t="str">
        <v/>
      </c>
    </row>
    <row r="171">
      <c r="A171" s="74" t="str">
        <v/>
      </c>
      <c r="B171" s="74" t="str">
        <v/>
      </c>
      <c r="C171" s="75">
        <f>IF($E171="","",IFERROR(VLOOKUP(TRIM(E171&amp;""),'Référentiel Articles'!$A$2:$F$634,2,FALSE),""))</f>
      </c>
      <c r="D171" s="75">
        <f>IF($E171="","",IFERROR(VLOOKUP(TRIM(E171&amp;""),'Référentiel Articles'!$A$2:$F$634,3,FALSE),""))</f>
      </c>
      <c r="E171" s="74" t="str">
        <v/>
      </c>
      <c r="F171" s="75">
        <f>IF($E171="","",IFERROR(VLOOKUP(TRIM(E171&amp;""),'Référentiel Articles'!$A$2:$F$634,4,FALSE),""))</f>
      </c>
      <c r="G171" s="76">
        <f>IF($E171="","",IFERROR(VLOOKUP(TRIM(E171&amp;""),'Référentiel Articles'!$A$2:$F$634,5,FALSE),""))</f>
      </c>
      <c r="H171" s="77" t="str">
        <v/>
      </c>
      <c r="I171" s="76">
        <f>IF($E171="","",IFERROR(VLOOKUP(TRIM(E171&amp;""),'Référentiel Articles'!$A$2:$F$634,6,FALSE),""))</f>
      </c>
      <c r="J171" s="78">
        <f>IF(OR($E171="",$H171=""),"",$H171*$I171)</f>
      </c>
      <c r="K171" s="79" t="str">
        <v/>
      </c>
    </row>
    <row r="172">
      <c r="A172" s="81" t="str">
        <v/>
      </c>
      <c r="B172" s="81" t="str">
        <v/>
      </c>
      <c r="C172" s="83">
        <f>IF($E172="","",IFERROR(VLOOKUP(TRIM(E172&amp;""),'Référentiel Articles'!$A$2:$F$634,2,FALSE),""))</f>
      </c>
      <c r="D172" s="83">
        <f>IF($E172="","",IFERROR(VLOOKUP(TRIM(E172&amp;""),'Référentiel Articles'!$A$2:$F$634,3,FALSE),""))</f>
      </c>
      <c r="E172" s="81" t="str">
        <v/>
      </c>
      <c r="F172" s="83">
        <f>IF($E172="","",IFERROR(VLOOKUP(TRIM(E172&amp;""),'Référentiel Articles'!$A$2:$F$634,4,FALSE),""))</f>
      </c>
      <c r="G172" s="84">
        <f>IF($E172="","",IFERROR(VLOOKUP(TRIM(E172&amp;""),'Référentiel Articles'!$A$2:$F$634,5,FALSE),""))</f>
      </c>
      <c r="H172" s="85" t="str">
        <v/>
      </c>
      <c r="I172" s="84">
        <f>IF($E172="","",IFERROR(VLOOKUP(TRIM(E172&amp;""),'Référentiel Articles'!$A$2:$F$634,6,FALSE),""))</f>
      </c>
      <c r="J172" s="90">
        <f>IF(OR($E172="",$H172=""),"",$H172*$I172)</f>
      </c>
      <c r="K172" s="87" t="str">
        <v/>
      </c>
    </row>
    <row r="173">
      <c r="A173" s="74" t="str">
        <v/>
      </c>
      <c r="B173" s="74" t="str">
        <v/>
      </c>
      <c r="C173" s="75">
        <f>IF($E173="","",IFERROR(VLOOKUP(TRIM(E173&amp;""),'Référentiel Articles'!$A$2:$F$634,2,FALSE),""))</f>
      </c>
      <c r="D173" s="75">
        <f>IF($E173="","",IFERROR(VLOOKUP(TRIM(E173&amp;""),'Référentiel Articles'!$A$2:$F$634,3,FALSE),""))</f>
      </c>
      <c r="E173" s="74" t="str">
        <v/>
      </c>
      <c r="F173" s="75">
        <f>IF($E173="","",IFERROR(VLOOKUP(TRIM(E173&amp;""),'Référentiel Articles'!$A$2:$F$634,4,FALSE),""))</f>
      </c>
      <c r="G173" s="76">
        <f>IF($E173="","",IFERROR(VLOOKUP(TRIM(E173&amp;""),'Référentiel Articles'!$A$2:$F$634,5,FALSE),""))</f>
      </c>
      <c r="H173" s="77" t="str">
        <v/>
      </c>
      <c r="I173" s="76">
        <f>IF($E173="","",IFERROR(VLOOKUP(TRIM(E173&amp;""),'Référentiel Articles'!$A$2:$F$634,6,FALSE),""))</f>
      </c>
      <c r="J173" s="78">
        <f>IF(OR($E173="",$H173=""),"",$H173*$I173)</f>
      </c>
      <c r="K173" s="79" t="str">
        <v/>
      </c>
    </row>
    <row r="174">
      <c r="A174" s="81" t="str">
        <v/>
      </c>
      <c r="B174" s="81" t="str">
        <v/>
      </c>
      <c r="C174" s="83">
        <f>IF($E174="","",IFERROR(VLOOKUP(TRIM(E174&amp;""),'Référentiel Articles'!$A$2:$F$634,2,FALSE),""))</f>
      </c>
      <c r="D174" s="83">
        <f>IF($E174="","",IFERROR(VLOOKUP(TRIM(E174&amp;""),'Référentiel Articles'!$A$2:$F$634,3,FALSE),""))</f>
      </c>
      <c r="E174" s="81" t="str">
        <v/>
      </c>
      <c r="F174" s="83">
        <f>IF($E174="","",IFERROR(VLOOKUP(TRIM(E174&amp;""),'Référentiel Articles'!$A$2:$F$634,4,FALSE),""))</f>
      </c>
      <c r="G174" s="84">
        <f>IF($E174="","",IFERROR(VLOOKUP(TRIM(E174&amp;""),'Référentiel Articles'!$A$2:$F$634,5,FALSE),""))</f>
      </c>
      <c r="H174" s="85" t="str">
        <v/>
      </c>
      <c r="I174" s="84">
        <f>IF($E174="","",IFERROR(VLOOKUP(TRIM(E174&amp;""),'Référentiel Articles'!$A$2:$F$634,6,FALSE),""))</f>
      </c>
      <c r="J174" s="90">
        <f>IF(OR($E174="",$H174=""),"",$H174*$I174)</f>
      </c>
      <c r="K174" s="87" t="str">
        <v/>
      </c>
    </row>
    <row r="175">
      <c r="A175" s="74" t="str">
        <v/>
      </c>
      <c r="B175" s="74" t="str">
        <v/>
      </c>
      <c r="C175" s="75">
        <f>IF($E175="","",IFERROR(VLOOKUP(TRIM(E175&amp;""),'Référentiel Articles'!$A$2:$F$634,2,FALSE),""))</f>
      </c>
      <c r="D175" s="75">
        <f>IF($E175="","",IFERROR(VLOOKUP(TRIM(E175&amp;""),'Référentiel Articles'!$A$2:$F$634,3,FALSE),""))</f>
      </c>
      <c r="E175" s="74" t="str">
        <v/>
      </c>
      <c r="F175" s="75">
        <f>IF($E175="","",IFERROR(VLOOKUP(TRIM(E175&amp;""),'Référentiel Articles'!$A$2:$F$634,4,FALSE),""))</f>
      </c>
      <c r="G175" s="76">
        <f>IF($E175="","",IFERROR(VLOOKUP(TRIM(E175&amp;""),'Référentiel Articles'!$A$2:$F$634,5,FALSE),""))</f>
      </c>
      <c r="H175" s="77" t="str">
        <v/>
      </c>
      <c r="I175" s="76">
        <f>IF($E175="","",IFERROR(VLOOKUP(TRIM(E175&amp;""),'Référentiel Articles'!$A$2:$F$634,6,FALSE),""))</f>
      </c>
      <c r="J175" s="78">
        <f>IF(OR($E175="",$H175=""),"",$H175*$I175)</f>
      </c>
      <c r="K175" s="79" t="str">
        <v/>
      </c>
    </row>
    <row r="176">
      <c r="A176" s="81" t="str">
        <v/>
      </c>
      <c r="B176" s="81" t="str">
        <v/>
      </c>
      <c r="C176" s="83">
        <f>IF($E176="","",IFERROR(VLOOKUP(TRIM(E176&amp;""),'Référentiel Articles'!$A$2:$F$634,2,FALSE),""))</f>
      </c>
      <c r="D176" s="83">
        <f>IF($E176="","",IFERROR(VLOOKUP(TRIM(E176&amp;""),'Référentiel Articles'!$A$2:$F$634,3,FALSE),""))</f>
      </c>
      <c r="E176" s="81" t="str">
        <v/>
      </c>
      <c r="F176" s="83">
        <f>IF($E176="","",IFERROR(VLOOKUP(TRIM(E176&amp;""),'Référentiel Articles'!$A$2:$F$634,4,FALSE),""))</f>
      </c>
      <c r="G176" s="84">
        <f>IF($E176="","",IFERROR(VLOOKUP(TRIM(E176&amp;""),'Référentiel Articles'!$A$2:$F$634,5,FALSE),""))</f>
      </c>
      <c r="H176" s="85" t="str">
        <v/>
      </c>
      <c r="I176" s="84">
        <f>IF($E176="","",IFERROR(VLOOKUP(TRIM(E176&amp;""),'Référentiel Articles'!$A$2:$F$634,6,FALSE),""))</f>
      </c>
      <c r="J176" s="90">
        <f>IF(OR($E176="",$H176=""),"",$H176*$I176)</f>
      </c>
      <c r="K176" s="87" t="str">
        <v/>
      </c>
    </row>
    <row r="177">
      <c r="A177" s="74" t="str">
        <v/>
      </c>
      <c r="B177" s="74" t="str">
        <v/>
      </c>
      <c r="C177" s="75">
        <f>IF($E177="","",IFERROR(VLOOKUP(TRIM(E177&amp;""),'Référentiel Articles'!$A$2:$F$634,2,FALSE),""))</f>
      </c>
      <c r="D177" s="75">
        <f>IF($E177="","",IFERROR(VLOOKUP(TRIM(E177&amp;""),'Référentiel Articles'!$A$2:$F$634,3,FALSE),""))</f>
      </c>
      <c r="E177" s="74" t="str">
        <v/>
      </c>
      <c r="F177" s="75">
        <f>IF($E177="","",IFERROR(VLOOKUP(TRIM(E177&amp;""),'Référentiel Articles'!$A$2:$F$634,4,FALSE),""))</f>
      </c>
      <c r="G177" s="76">
        <f>IF($E177="","",IFERROR(VLOOKUP(TRIM(E177&amp;""),'Référentiel Articles'!$A$2:$F$634,5,FALSE),""))</f>
      </c>
      <c r="H177" s="77" t="str">
        <v/>
      </c>
      <c r="I177" s="76">
        <f>IF($E177="","",IFERROR(VLOOKUP(TRIM(E177&amp;""),'Référentiel Articles'!$A$2:$F$634,6,FALSE),""))</f>
      </c>
      <c r="J177" s="78">
        <f>IF(OR($E177="",$H177=""),"",$H177*$I177)</f>
      </c>
      <c r="K177" s="79" t="str">
        <v/>
      </c>
    </row>
    <row r="178">
      <c r="A178" s="81" t="str">
        <v/>
      </c>
      <c r="B178" s="81" t="str">
        <v/>
      </c>
      <c r="C178" s="83">
        <f>IF($E178="","",IFERROR(VLOOKUP(TRIM(E178&amp;""),'Référentiel Articles'!$A$2:$F$634,2,FALSE),""))</f>
      </c>
      <c r="D178" s="83">
        <f>IF($E178="","",IFERROR(VLOOKUP(TRIM(E178&amp;""),'Référentiel Articles'!$A$2:$F$634,3,FALSE),""))</f>
      </c>
      <c r="E178" s="81" t="str">
        <v/>
      </c>
      <c r="F178" s="83">
        <f>IF($E178="","",IFERROR(VLOOKUP(TRIM(E178&amp;""),'Référentiel Articles'!$A$2:$F$634,4,FALSE),""))</f>
      </c>
      <c r="G178" s="84">
        <f>IF($E178="","",IFERROR(VLOOKUP(TRIM(E178&amp;""),'Référentiel Articles'!$A$2:$F$634,5,FALSE),""))</f>
      </c>
      <c r="H178" s="85" t="str">
        <v/>
      </c>
      <c r="I178" s="84">
        <f>IF($E178="","",IFERROR(VLOOKUP(TRIM(E178&amp;""),'Référentiel Articles'!$A$2:$F$634,6,FALSE),""))</f>
      </c>
      <c r="J178" s="90">
        <f>IF(OR($E178="",$H178=""),"",$H178*$I178)</f>
      </c>
      <c r="K178" s="87" t="str">
        <v/>
      </c>
    </row>
    <row r="179">
      <c r="A179" s="74" t="str">
        <v/>
      </c>
      <c r="B179" s="74" t="str">
        <v/>
      </c>
      <c r="C179" s="75">
        <f>IF($E179="","",IFERROR(VLOOKUP(TRIM(E179&amp;""),'Référentiel Articles'!$A$2:$F$634,2,FALSE),""))</f>
      </c>
      <c r="D179" s="75">
        <f>IF($E179="","",IFERROR(VLOOKUP(TRIM(E179&amp;""),'Référentiel Articles'!$A$2:$F$634,3,FALSE),""))</f>
      </c>
      <c r="E179" s="74" t="str">
        <v/>
      </c>
      <c r="F179" s="75">
        <f>IF($E179="","",IFERROR(VLOOKUP(TRIM(E179&amp;""),'Référentiel Articles'!$A$2:$F$634,4,FALSE),""))</f>
      </c>
      <c r="G179" s="76">
        <f>IF($E179="","",IFERROR(VLOOKUP(TRIM(E179&amp;""),'Référentiel Articles'!$A$2:$F$634,5,FALSE),""))</f>
      </c>
      <c r="H179" s="77" t="str">
        <v/>
      </c>
      <c r="I179" s="76">
        <f>IF($E179="","",IFERROR(VLOOKUP(TRIM(E179&amp;""),'Référentiel Articles'!$A$2:$F$634,6,FALSE),""))</f>
      </c>
      <c r="J179" s="78">
        <f>IF(OR($E179="",$H179=""),"",$H179*$I179)</f>
      </c>
      <c r="K179" s="79" t="str">
        <v/>
      </c>
    </row>
    <row r="180">
      <c r="A180" s="81" t="str">
        <v/>
      </c>
      <c r="B180" s="81" t="str">
        <v/>
      </c>
      <c r="C180" s="83">
        <f>IF($E180="","",IFERROR(VLOOKUP(TRIM(E180&amp;""),'Référentiel Articles'!$A$2:$F$634,2,FALSE),""))</f>
      </c>
      <c r="D180" s="83">
        <f>IF($E180="","",IFERROR(VLOOKUP(TRIM(E180&amp;""),'Référentiel Articles'!$A$2:$F$634,3,FALSE),""))</f>
      </c>
      <c r="E180" s="81" t="str">
        <v/>
      </c>
      <c r="F180" s="83">
        <f>IF($E180="","",IFERROR(VLOOKUP(TRIM(E180&amp;""),'Référentiel Articles'!$A$2:$F$634,4,FALSE),""))</f>
      </c>
      <c r="G180" s="84">
        <f>IF($E180="","",IFERROR(VLOOKUP(TRIM(E180&amp;""),'Référentiel Articles'!$A$2:$F$634,5,FALSE),""))</f>
      </c>
      <c r="H180" s="85" t="str">
        <v/>
      </c>
      <c r="I180" s="84">
        <f>IF($E180="","",IFERROR(VLOOKUP(TRIM(E180&amp;""),'Référentiel Articles'!$A$2:$F$634,6,FALSE),""))</f>
      </c>
      <c r="J180" s="90">
        <f>IF(OR($E180="",$H180=""),"",$H180*$I180)</f>
      </c>
      <c r="K180" s="87" t="str">
        <v/>
      </c>
    </row>
    <row r="181">
      <c r="A181" s="74" t="str">
        <v/>
      </c>
      <c r="B181" s="74" t="str">
        <v/>
      </c>
      <c r="C181" s="75">
        <f>IF($E181="","",IFERROR(VLOOKUP(TRIM(E181&amp;""),'Référentiel Articles'!$A$2:$F$634,2,FALSE),""))</f>
      </c>
      <c r="D181" s="75">
        <f>IF($E181="","",IFERROR(VLOOKUP(TRIM(E181&amp;""),'Référentiel Articles'!$A$2:$F$634,3,FALSE),""))</f>
      </c>
      <c r="E181" s="74" t="str">
        <v/>
      </c>
      <c r="F181" s="75">
        <f>IF($E181="","",IFERROR(VLOOKUP(TRIM(E181&amp;""),'Référentiel Articles'!$A$2:$F$634,4,FALSE),""))</f>
      </c>
      <c r="G181" s="76">
        <f>IF($E181="","",IFERROR(VLOOKUP(TRIM(E181&amp;""),'Référentiel Articles'!$A$2:$F$634,5,FALSE),""))</f>
      </c>
      <c r="H181" s="77" t="str">
        <v/>
      </c>
      <c r="I181" s="76">
        <f>IF($E181="","",IFERROR(VLOOKUP(TRIM(E181&amp;""),'Référentiel Articles'!$A$2:$F$634,6,FALSE),""))</f>
      </c>
      <c r="J181" s="78">
        <f>IF(OR($E181="",$H181=""),"",$H181*$I181)</f>
      </c>
      <c r="K181" s="79" t="str">
        <v/>
      </c>
    </row>
    <row r="182">
      <c r="A182" s="81" t="str">
        <v/>
      </c>
      <c r="B182" s="81" t="str">
        <v/>
      </c>
      <c r="C182" s="83">
        <f>IF($E182="","",IFERROR(VLOOKUP(TRIM(E182&amp;""),'Référentiel Articles'!$A$2:$F$634,2,FALSE),""))</f>
      </c>
      <c r="D182" s="83">
        <f>IF($E182="","",IFERROR(VLOOKUP(TRIM(E182&amp;""),'Référentiel Articles'!$A$2:$F$634,3,FALSE),""))</f>
      </c>
      <c r="E182" s="81" t="str">
        <v/>
      </c>
      <c r="F182" s="83">
        <f>IF($E182="","",IFERROR(VLOOKUP(TRIM(E182&amp;""),'Référentiel Articles'!$A$2:$F$634,4,FALSE),""))</f>
      </c>
      <c r="G182" s="84">
        <f>IF($E182="","",IFERROR(VLOOKUP(TRIM(E182&amp;""),'Référentiel Articles'!$A$2:$F$634,5,FALSE),""))</f>
      </c>
      <c r="H182" s="85" t="str">
        <v/>
      </c>
      <c r="I182" s="84">
        <f>IF($E182="","",IFERROR(VLOOKUP(TRIM(E182&amp;""),'Référentiel Articles'!$A$2:$F$634,6,FALSE),""))</f>
      </c>
      <c r="J182" s="90">
        <f>IF(OR($E182="",$H182=""),"",$H182*$I182)</f>
      </c>
      <c r="K182" s="87" t="str">
        <v/>
      </c>
    </row>
    <row r="183">
      <c r="A183" s="74" t="str">
        <v/>
      </c>
      <c r="B183" s="74" t="str">
        <v/>
      </c>
      <c r="C183" s="75">
        <f>IF($E183="","",IFERROR(VLOOKUP(TRIM(E183&amp;""),'Référentiel Articles'!$A$2:$F$634,2,FALSE),""))</f>
      </c>
      <c r="D183" s="75">
        <f>IF($E183="","",IFERROR(VLOOKUP(TRIM(E183&amp;""),'Référentiel Articles'!$A$2:$F$634,3,FALSE),""))</f>
      </c>
      <c r="E183" s="74" t="str">
        <v/>
      </c>
      <c r="F183" s="75">
        <f>IF($E183="","",IFERROR(VLOOKUP(TRIM(E183&amp;""),'Référentiel Articles'!$A$2:$F$634,4,FALSE),""))</f>
      </c>
      <c r="G183" s="76">
        <f>IF($E183="","",IFERROR(VLOOKUP(TRIM(E183&amp;""),'Référentiel Articles'!$A$2:$F$634,5,FALSE),""))</f>
      </c>
      <c r="H183" s="77" t="str">
        <v/>
      </c>
      <c r="I183" s="76">
        <f>IF($E183="","",IFERROR(VLOOKUP(TRIM(E183&amp;""),'Référentiel Articles'!$A$2:$F$634,6,FALSE),""))</f>
      </c>
      <c r="J183" s="78">
        <f>IF(OR($E183="",$H183=""),"",$H183*$I183)</f>
      </c>
      <c r="K183" s="79" t="str">
        <v/>
      </c>
    </row>
    <row r="184">
      <c r="A184" s="81" t="str">
        <v/>
      </c>
      <c r="B184" s="81" t="str">
        <v/>
      </c>
      <c r="C184" s="83">
        <f>IF($E184="","",IFERROR(VLOOKUP(TRIM(E184&amp;""),'Référentiel Articles'!$A$2:$F$634,2,FALSE),""))</f>
      </c>
      <c r="D184" s="83">
        <f>IF($E184="","",IFERROR(VLOOKUP(TRIM(E184&amp;""),'Référentiel Articles'!$A$2:$F$634,3,FALSE),""))</f>
      </c>
      <c r="E184" s="81" t="str">
        <v/>
      </c>
      <c r="F184" s="83">
        <f>IF($E184="","",IFERROR(VLOOKUP(TRIM(E184&amp;""),'Référentiel Articles'!$A$2:$F$634,4,FALSE),""))</f>
      </c>
      <c r="G184" s="84">
        <f>IF($E184="","",IFERROR(VLOOKUP(TRIM(E184&amp;""),'Référentiel Articles'!$A$2:$F$634,5,FALSE),""))</f>
      </c>
      <c r="H184" s="85" t="str">
        <v/>
      </c>
      <c r="I184" s="84">
        <f>IF($E184="","",IFERROR(VLOOKUP(TRIM(E184&amp;""),'Référentiel Articles'!$A$2:$F$634,6,FALSE),""))</f>
      </c>
      <c r="J184" s="90">
        <f>IF(OR($E184="",$H184=""),"",$H184*$I184)</f>
      </c>
      <c r="K184" s="87" t="str">
        <v/>
      </c>
    </row>
    <row r="185">
      <c r="A185" s="74" t="str">
        <v/>
      </c>
      <c r="B185" s="74" t="str">
        <v/>
      </c>
      <c r="C185" s="75">
        <f>IF($E185="","",IFERROR(VLOOKUP(TRIM(E185&amp;""),'Référentiel Articles'!$A$2:$F$634,2,FALSE),""))</f>
      </c>
      <c r="D185" s="75">
        <f>IF($E185="","",IFERROR(VLOOKUP(TRIM(E185&amp;""),'Référentiel Articles'!$A$2:$F$634,3,FALSE),""))</f>
      </c>
      <c r="E185" s="74" t="str">
        <v/>
      </c>
      <c r="F185" s="75">
        <f>IF($E185="","",IFERROR(VLOOKUP(TRIM(E185&amp;""),'Référentiel Articles'!$A$2:$F$634,4,FALSE),""))</f>
      </c>
      <c r="G185" s="76">
        <f>IF($E185="","",IFERROR(VLOOKUP(TRIM(E185&amp;""),'Référentiel Articles'!$A$2:$F$634,5,FALSE),""))</f>
      </c>
      <c r="H185" s="77" t="str">
        <v/>
      </c>
      <c r="I185" s="76">
        <f>IF($E185="","",IFERROR(VLOOKUP(TRIM(E185&amp;""),'Référentiel Articles'!$A$2:$F$634,6,FALSE),""))</f>
      </c>
      <c r="J185" s="78">
        <f>IF(OR($E185="",$H185=""),"",$H185*$I185)</f>
      </c>
      <c r="K185" s="79" t="str">
        <v/>
      </c>
    </row>
    <row r="186">
      <c r="A186" s="81" t="str">
        <v/>
      </c>
      <c r="B186" s="81" t="str">
        <v/>
      </c>
      <c r="C186" s="83">
        <f>IF($E186="","",IFERROR(VLOOKUP(TRIM(E186&amp;""),'Référentiel Articles'!$A$2:$F$634,2,FALSE),""))</f>
      </c>
      <c r="D186" s="83">
        <f>IF($E186="","",IFERROR(VLOOKUP(TRIM(E186&amp;""),'Référentiel Articles'!$A$2:$F$634,3,FALSE),""))</f>
      </c>
      <c r="E186" s="81" t="str">
        <v/>
      </c>
      <c r="F186" s="83">
        <f>IF($E186="","",IFERROR(VLOOKUP(TRIM(E186&amp;""),'Référentiel Articles'!$A$2:$F$634,4,FALSE),""))</f>
      </c>
      <c r="G186" s="84">
        <f>IF($E186="","",IFERROR(VLOOKUP(TRIM(E186&amp;""),'Référentiel Articles'!$A$2:$F$634,5,FALSE),""))</f>
      </c>
      <c r="H186" s="85" t="str">
        <v/>
      </c>
      <c r="I186" s="84">
        <f>IF($E186="","",IFERROR(VLOOKUP(TRIM(E186&amp;""),'Référentiel Articles'!$A$2:$F$634,6,FALSE),""))</f>
      </c>
      <c r="J186" s="90">
        <f>IF(OR($E186="",$H186=""),"",$H186*$I186)</f>
      </c>
      <c r="K186" s="87" t="str">
        <v/>
      </c>
    </row>
    <row r="187">
      <c r="A187" s="74" t="str">
        <v/>
      </c>
      <c r="B187" s="74" t="str">
        <v/>
      </c>
      <c r="C187" s="75">
        <f>IF($E187="","",IFERROR(VLOOKUP(TRIM(E187&amp;""),'Référentiel Articles'!$A$2:$F$634,2,FALSE),""))</f>
      </c>
      <c r="D187" s="75">
        <f>IF($E187="","",IFERROR(VLOOKUP(TRIM(E187&amp;""),'Référentiel Articles'!$A$2:$F$634,3,FALSE),""))</f>
      </c>
      <c r="E187" s="74" t="str">
        <v/>
      </c>
      <c r="F187" s="75">
        <f>IF($E187="","",IFERROR(VLOOKUP(TRIM(E187&amp;""),'Référentiel Articles'!$A$2:$F$634,4,FALSE),""))</f>
      </c>
      <c r="G187" s="76">
        <f>IF($E187="","",IFERROR(VLOOKUP(TRIM(E187&amp;""),'Référentiel Articles'!$A$2:$F$634,5,FALSE),""))</f>
      </c>
      <c r="H187" s="77" t="str">
        <v/>
      </c>
      <c r="I187" s="76">
        <f>IF($E187="","",IFERROR(VLOOKUP(TRIM(E187&amp;""),'Référentiel Articles'!$A$2:$F$634,6,FALSE),""))</f>
      </c>
      <c r="J187" s="78">
        <f>IF(OR($E187="",$H187=""),"",$H187*$I187)</f>
      </c>
      <c r="K187" s="79" t="str">
        <v/>
      </c>
    </row>
    <row r="188">
      <c r="A188" s="81" t="str">
        <v/>
      </c>
      <c r="B188" s="81" t="str">
        <v/>
      </c>
      <c r="C188" s="83">
        <f>IF($E188="","",IFERROR(VLOOKUP(TRIM(E188&amp;""),'Référentiel Articles'!$A$2:$F$634,2,FALSE),""))</f>
      </c>
      <c r="D188" s="83">
        <f>IF($E188="","",IFERROR(VLOOKUP(TRIM(E188&amp;""),'Référentiel Articles'!$A$2:$F$634,3,FALSE),""))</f>
      </c>
      <c r="E188" s="81" t="str">
        <v/>
      </c>
      <c r="F188" s="83">
        <f>IF($E188="","",IFERROR(VLOOKUP(TRIM(E188&amp;""),'Référentiel Articles'!$A$2:$F$634,4,FALSE),""))</f>
      </c>
      <c r="G188" s="84">
        <f>IF($E188="","",IFERROR(VLOOKUP(TRIM(E188&amp;""),'Référentiel Articles'!$A$2:$F$634,5,FALSE),""))</f>
      </c>
      <c r="H188" s="85" t="str">
        <v/>
      </c>
      <c r="I188" s="84">
        <f>IF($E188="","",IFERROR(VLOOKUP(TRIM(E188&amp;""),'Référentiel Articles'!$A$2:$F$634,6,FALSE),""))</f>
      </c>
      <c r="J188" s="90">
        <f>IF(OR($E188="",$H188=""),"",$H188*$I188)</f>
      </c>
      <c r="K188" s="87" t="str">
        <v/>
      </c>
    </row>
    <row r="189">
      <c r="A189" s="74" t="str">
        <v/>
      </c>
      <c r="B189" s="74" t="str">
        <v/>
      </c>
      <c r="C189" s="75">
        <f>IF($E189="","",IFERROR(VLOOKUP(TRIM(E189&amp;""),'Référentiel Articles'!$A$2:$F$634,2,FALSE),""))</f>
      </c>
      <c r="D189" s="75">
        <f>IF($E189="","",IFERROR(VLOOKUP(TRIM(E189&amp;""),'Référentiel Articles'!$A$2:$F$634,3,FALSE),""))</f>
      </c>
      <c r="E189" s="74" t="str">
        <v/>
      </c>
      <c r="F189" s="75">
        <f>IF($E189="","",IFERROR(VLOOKUP(TRIM(E189&amp;""),'Référentiel Articles'!$A$2:$F$634,4,FALSE),""))</f>
      </c>
      <c r="G189" s="76">
        <f>IF($E189="","",IFERROR(VLOOKUP(TRIM(E189&amp;""),'Référentiel Articles'!$A$2:$F$634,5,FALSE),""))</f>
      </c>
      <c r="H189" s="77" t="str">
        <v/>
      </c>
      <c r="I189" s="76">
        <f>IF($E189="","",IFERROR(VLOOKUP(TRIM(E189&amp;""),'Référentiel Articles'!$A$2:$F$634,6,FALSE),""))</f>
      </c>
      <c r="J189" s="78">
        <f>IF(OR($E189="",$H189=""),"",$H189*$I189)</f>
      </c>
      <c r="K189" s="79" t="str">
        <v/>
      </c>
    </row>
    <row r="190">
      <c r="A190" s="81" t="str">
        <v/>
      </c>
      <c r="B190" s="81" t="str">
        <v/>
      </c>
      <c r="C190" s="83">
        <f>IF($E190="","",IFERROR(VLOOKUP(TRIM(E190&amp;""),'Référentiel Articles'!$A$2:$F$634,2,FALSE),""))</f>
      </c>
      <c r="D190" s="83">
        <f>IF($E190="","",IFERROR(VLOOKUP(TRIM(E190&amp;""),'Référentiel Articles'!$A$2:$F$634,3,FALSE),""))</f>
      </c>
      <c r="E190" s="81" t="str">
        <v/>
      </c>
      <c r="F190" s="83">
        <f>IF($E190="","",IFERROR(VLOOKUP(TRIM(E190&amp;""),'Référentiel Articles'!$A$2:$F$634,4,FALSE),""))</f>
      </c>
      <c r="G190" s="84">
        <f>IF($E190="","",IFERROR(VLOOKUP(TRIM(E190&amp;""),'Référentiel Articles'!$A$2:$F$634,5,FALSE),""))</f>
      </c>
      <c r="H190" s="85" t="str">
        <v/>
      </c>
      <c r="I190" s="84">
        <f>IF($E190="","",IFERROR(VLOOKUP(TRIM(E190&amp;""),'Référentiel Articles'!$A$2:$F$634,6,FALSE),""))</f>
      </c>
      <c r="J190" s="90">
        <f>IF(OR($E190="",$H190=""),"",$H190*$I190)</f>
      </c>
      <c r="K190" s="87" t="str">
        <v/>
      </c>
    </row>
    <row r="191">
      <c r="A191" s="74" t="str">
        <v/>
      </c>
      <c r="B191" s="74" t="str">
        <v/>
      </c>
      <c r="C191" s="75">
        <f>IF($E191="","",IFERROR(VLOOKUP(TRIM(E191&amp;""),'Référentiel Articles'!$A$2:$F$634,2,FALSE),""))</f>
      </c>
      <c r="D191" s="75">
        <f>IF($E191="","",IFERROR(VLOOKUP(TRIM(E191&amp;""),'Référentiel Articles'!$A$2:$F$634,3,FALSE),""))</f>
      </c>
      <c r="E191" s="74" t="str">
        <v/>
      </c>
      <c r="F191" s="75">
        <f>IF($E191="","",IFERROR(VLOOKUP(TRIM(E191&amp;""),'Référentiel Articles'!$A$2:$F$634,4,FALSE),""))</f>
      </c>
      <c r="G191" s="76">
        <f>IF($E191="","",IFERROR(VLOOKUP(TRIM(E191&amp;""),'Référentiel Articles'!$A$2:$F$634,5,FALSE),""))</f>
      </c>
      <c r="H191" s="77" t="str">
        <v/>
      </c>
      <c r="I191" s="76">
        <f>IF($E191="","",IFERROR(VLOOKUP(TRIM(E191&amp;""),'Référentiel Articles'!$A$2:$F$634,6,FALSE),""))</f>
      </c>
      <c r="J191" s="78">
        <f>IF(OR($E191="",$H191=""),"",$H191*$I191)</f>
      </c>
      <c r="K191" s="79" t="str">
        <v/>
      </c>
    </row>
    <row r="192">
      <c r="A192" s="81" t="str">
        <v/>
      </c>
      <c r="B192" s="81" t="str">
        <v/>
      </c>
      <c r="C192" s="83">
        <f>IF($E192="","",IFERROR(VLOOKUP(TRIM(E192&amp;""),'Référentiel Articles'!$A$2:$F$634,2,FALSE),""))</f>
      </c>
      <c r="D192" s="83">
        <f>IF($E192="","",IFERROR(VLOOKUP(TRIM(E192&amp;""),'Référentiel Articles'!$A$2:$F$634,3,FALSE),""))</f>
      </c>
      <c r="E192" s="81" t="str">
        <v/>
      </c>
      <c r="F192" s="83">
        <f>IF($E192="","",IFERROR(VLOOKUP(TRIM(E192&amp;""),'Référentiel Articles'!$A$2:$F$634,4,FALSE),""))</f>
      </c>
      <c r="G192" s="84">
        <f>IF($E192="","",IFERROR(VLOOKUP(TRIM(E192&amp;""),'Référentiel Articles'!$A$2:$F$634,5,FALSE),""))</f>
      </c>
      <c r="H192" s="85" t="str">
        <v/>
      </c>
      <c r="I192" s="84">
        <f>IF($E192="","",IFERROR(VLOOKUP(TRIM(E192&amp;""),'Référentiel Articles'!$A$2:$F$634,6,FALSE),""))</f>
      </c>
      <c r="J192" s="90">
        <f>IF(OR($E192="",$H192=""),"",$H192*$I192)</f>
      </c>
      <c r="K192" s="87" t="str">
        <v/>
      </c>
    </row>
    <row r="193">
      <c r="A193" s="74" t="str">
        <v/>
      </c>
      <c r="B193" s="74" t="str">
        <v/>
      </c>
      <c r="C193" s="75">
        <f>IF($E193="","",IFERROR(VLOOKUP(TRIM(E193&amp;""),'Référentiel Articles'!$A$2:$F$634,2,FALSE),""))</f>
      </c>
      <c r="D193" s="75">
        <f>IF($E193="","",IFERROR(VLOOKUP(TRIM(E193&amp;""),'Référentiel Articles'!$A$2:$F$634,3,FALSE),""))</f>
      </c>
      <c r="E193" s="74" t="str">
        <v/>
      </c>
      <c r="F193" s="75">
        <f>IF($E193="","",IFERROR(VLOOKUP(TRIM(E193&amp;""),'Référentiel Articles'!$A$2:$F$634,4,FALSE),""))</f>
      </c>
      <c r="G193" s="76">
        <f>IF($E193="","",IFERROR(VLOOKUP(TRIM(E193&amp;""),'Référentiel Articles'!$A$2:$F$634,5,FALSE),""))</f>
      </c>
      <c r="H193" s="77" t="str">
        <v/>
      </c>
      <c r="I193" s="76">
        <f>IF($E193="","",IFERROR(VLOOKUP(TRIM(E193&amp;""),'Référentiel Articles'!$A$2:$F$634,6,FALSE),""))</f>
      </c>
      <c r="J193" s="78">
        <f>IF(OR($E193="",$H193=""),"",$H193*$I193)</f>
      </c>
      <c r="K193" s="79" t="str">
        <v/>
      </c>
    </row>
    <row r="194">
      <c r="A194" s="81" t="str">
        <v/>
      </c>
      <c r="B194" s="81" t="str">
        <v/>
      </c>
      <c r="C194" s="83">
        <f>IF($E194="","",IFERROR(VLOOKUP(TRIM(E194&amp;""),'Référentiel Articles'!$A$2:$F$634,2,FALSE),""))</f>
      </c>
      <c r="D194" s="83">
        <f>IF($E194="","",IFERROR(VLOOKUP(TRIM(E194&amp;""),'Référentiel Articles'!$A$2:$F$634,3,FALSE),""))</f>
      </c>
      <c r="E194" s="81" t="str">
        <v/>
      </c>
      <c r="F194" s="83">
        <f>IF($E194="","",IFERROR(VLOOKUP(TRIM(E194&amp;""),'Référentiel Articles'!$A$2:$F$634,4,FALSE),""))</f>
      </c>
      <c r="G194" s="84">
        <f>IF($E194="","",IFERROR(VLOOKUP(TRIM(E194&amp;""),'Référentiel Articles'!$A$2:$F$634,5,FALSE),""))</f>
      </c>
      <c r="H194" s="85" t="str">
        <v/>
      </c>
      <c r="I194" s="84">
        <f>IF($E194="","",IFERROR(VLOOKUP(TRIM(E194&amp;""),'Référentiel Articles'!$A$2:$F$634,6,FALSE),""))</f>
      </c>
      <c r="J194" s="90">
        <f>IF(OR($E194="",$H194=""),"",$H194*$I194)</f>
      </c>
      <c r="K194" s="87" t="str">
        <v/>
      </c>
    </row>
    <row r="195">
      <c r="A195" s="74" t="str">
        <v/>
      </c>
      <c r="B195" s="74" t="str">
        <v/>
      </c>
      <c r="C195" s="75">
        <f>IF($E195="","",IFERROR(VLOOKUP(TRIM(E195&amp;""),'Référentiel Articles'!$A$2:$F$634,2,FALSE),""))</f>
      </c>
      <c r="D195" s="75">
        <f>IF($E195="","",IFERROR(VLOOKUP(TRIM(E195&amp;""),'Référentiel Articles'!$A$2:$F$634,3,FALSE),""))</f>
      </c>
      <c r="E195" s="74" t="str">
        <v/>
      </c>
      <c r="F195" s="75">
        <f>IF($E195="","",IFERROR(VLOOKUP(TRIM(E195&amp;""),'Référentiel Articles'!$A$2:$F$634,4,FALSE),""))</f>
      </c>
      <c r="G195" s="76">
        <f>IF($E195="","",IFERROR(VLOOKUP(TRIM(E195&amp;""),'Référentiel Articles'!$A$2:$F$634,5,FALSE),""))</f>
      </c>
      <c r="H195" s="77" t="str">
        <v/>
      </c>
      <c r="I195" s="76">
        <f>IF($E195="","",IFERROR(VLOOKUP(TRIM(E195&amp;""),'Référentiel Articles'!$A$2:$F$634,6,FALSE),""))</f>
      </c>
      <c r="J195" s="78">
        <f>IF(OR($E195="",$H195=""),"",$H195*$I195)</f>
      </c>
      <c r="K195" s="79" t="str">
        <v/>
      </c>
    </row>
    <row r="196">
      <c r="A196" s="81" t="str">
        <v/>
      </c>
      <c r="B196" s="81" t="str">
        <v/>
      </c>
      <c r="C196" s="83">
        <f>IF($E196="","",IFERROR(VLOOKUP(TRIM(E196&amp;""),'Référentiel Articles'!$A$2:$F$634,2,FALSE),""))</f>
      </c>
      <c r="D196" s="83">
        <f>IF($E196="","",IFERROR(VLOOKUP(TRIM(E196&amp;""),'Référentiel Articles'!$A$2:$F$634,3,FALSE),""))</f>
      </c>
      <c r="E196" s="81" t="str">
        <v/>
      </c>
      <c r="F196" s="83">
        <f>IF($E196="","",IFERROR(VLOOKUP(TRIM(E196&amp;""),'Référentiel Articles'!$A$2:$F$634,4,FALSE),""))</f>
      </c>
      <c r="G196" s="84">
        <f>IF($E196="","",IFERROR(VLOOKUP(TRIM(E196&amp;""),'Référentiel Articles'!$A$2:$F$634,5,FALSE),""))</f>
      </c>
      <c r="H196" s="85" t="str">
        <v/>
      </c>
      <c r="I196" s="84">
        <f>IF($E196="","",IFERROR(VLOOKUP(TRIM(E196&amp;""),'Référentiel Articles'!$A$2:$F$634,6,FALSE),""))</f>
      </c>
      <c r="J196" s="90">
        <f>IF(OR($E196="",$H196=""),"",$H196*$I196)</f>
      </c>
      <c r="K196" s="87" t="str">
        <v/>
      </c>
    </row>
    <row r="197">
      <c r="A197" s="74" t="str">
        <v/>
      </c>
      <c r="B197" s="74" t="str">
        <v/>
      </c>
      <c r="C197" s="75">
        <f>IF($E197="","",IFERROR(VLOOKUP(TRIM(E197&amp;""),'Référentiel Articles'!$A$2:$F$634,2,FALSE),""))</f>
      </c>
      <c r="D197" s="75">
        <f>IF($E197="","",IFERROR(VLOOKUP(TRIM(E197&amp;""),'Référentiel Articles'!$A$2:$F$634,3,FALSE),""))</f>
      </c>
      <c r="E197" s="74" t="str">
        <v/>
      </c>
      <c r="F197" s="75">
        <f>IF($E197="","",IFERROR(VLOOKUP(TRIM(E197&amp;""),'Référentiel Articles'!$A$2:$F$634,4,FALSE),""))</f>
      </c>
      <c r="G197" s="76">
        <f>IF($E197="","",IFERROR(VLOOKUP(TRIM(E197&amp;""),'Référentiel Articles'!$A$2:$F$634,5,FALSE),""))</f>
      </c>
      <c r="H197" s="77" t="str">
        <v/>
      </c>
      <c r="I197" s="76">
        <f>IF($E197="","",IFERROR(VLOOKUP(TRIM(E197&amp;""),'Référentiel Articles'!$A$2:$F$634,6,FALSE),""))</f>
      </c>
      <c r="J197" s="78">
        <f>IF(OR($E197="",$H197=""),"",$H197*$I197)</f>
      </c>
      <c r="K197" s="79" t="str">
        <v/>
      </c>
    </row>
    <row r="198">
      <c r="A198" s="81" t="str">
        <v/>
      </c>
      <c r="B198" s="81" t="str">
        <v/>
      </c>
      <c r="C198" s="83">
        <f>IF($E198="","",IFERROR(VLOOKUP(TRIM(E198&amp;""),'Référentiel Articles'!$A$2:$F$634,2,FALSE),""))</f>
      </c>
      <c r="D198" s="83">
        <f>IF($E198="","",IFERROR(VLOOKUP(TRIM(E198&amp;""),'Référentiel Articles'!$A$2:$F$634,3,FALSE),""))</f>
      </c>
      <c r="E198" s="81" t="str">
        <v/>
      </c>
      <c r="F198" s="83">
        <f>IF($E198="","",IFERROR(VLOOKUP(TRIM(E198&amp;""),'Référentiel Articles'!$A$2:$F$634,4,FALSE),""))</f>
      </c>
      <c r="G198" s="84">
        <f>IF($E198="","",IFERROR(VLOOKUP(TRIM(E198&amp;""),'Référentiel Articles'!$A$2:$F$634,5,FALSE),""))</f>
      </c>
      <c r="H198" s="85" t="str">
        <v/>
      </c>
      <c r="I198" s="84">
        <f>IF($E198="","",IFERROR(VLOOKUP(TRIM(E198&amp;""),'Référentiel Articles'!$A$2:$F$634,6,FALSE),""))</f>
      </c>
      <c r="J198" s="90">
        <f>IF(OR($E198="",$H198=""),"",$H198*$I198)</f>
      </c>
      <c r="K198" s="87" t="str">
        <v/>
      </c>
    </row>
    <row r="199">
      <c r="A199" s="74" t="str">
        <v/>
      </c>
      <c r="B199" s="74" t="str">
        <v/>
      </c>
      <c r="C199" s="75">
        <f>IF($E199="","",IFERROR(VLOOKUP(TRIM(E199&amp;""),'Référentiel Articles'!$A$2:$F$634,2,FALSE),""))</f>
      </c>
      <c r="D199" s="75">
        <f>IF($E199="","",IFERROR(VLOOKUP(TRIM(E199&amp;""),'Référentiel Articles'!$A$2:$F$634,3,FALSE),""))</f>
      </c>
      <c r="E199" s="74" t="str">
        <v/>
      </c>
      <c r="F199" s="75">
        <f>IF($E199="","",IFERROR(VLOOKUP(TRIM(E199&amp;""),'Référentiel Articles'!$A$2:$F$634,4,FALSE),""))</f>
      </c>
      <c r="G199" s="76">
        <f>IF($E199="","",IFERROR(VLOOKUP(TRIM(E199&amp;""),'Référentiel Articles'!$A$2:$F$634,5,FALSE),""))</f>
      </c>
      <c r="H199" s="77" t="str">
        <v/>
      </c>
      <c r="I199" s="76">
        <f>IF($E199="","",IFERROR(VLOOKUP(TRIM(E199&amp;""),'Référentiel Articles'!$A$2:$F$634,6,FALSE),""))</f>
      </c>
      <c r="J199" s="78">
        <f>IF(OR($E199="",$H199=""),"",$H199*$I199)</f>
      </c>
      <c r="K199" s="79" t="str">
        <v/>
      </c>
    </row>
    <row r="200">
      <c r="A200" s="81" t="str">
        <v/>
      </c>
      <c r="B200" s="81" t="str">
        <v/>
      </c>
      <c r="C200" s="83">
        <f>IF($E200="","",IFERROR(VLOOKUP(TRIM(E200&amp;""),'Référentiel Articles'!$A$2:$F$634,2,FALSE),""))</f>
      </c>
      <c r="D200" s="83">
        <f>IF($E200="","",IFERROR(VLOOKUP(TRIM(E200&amp;""),'Référentiel Articles'!$A$2:$F$634,3,FALSE),""))</f>
      </c>
      <c r="E200" s="81" t="str">
        <v/>
      </c>
      <c r="F200" s="83">
        <f>IF($E200="","",IFERROR(VLOOKUP(TRIM(E200&amp;""),'Référentiel Articles'!$A$2:$F$634,4,FALSE),""))</f>
      </c>
      <c r="G200" s="84">
        <f>IF($E200="","",IFERROR(VLOOKUP(TRIM(E200&amp;""),'Référentiel Articles'!$A$2:$F$634,5,FALSE),""))</f>
      </c>
      <c r="H200" s="85" t="str">
        <v/>
      </c>
      <c r="I200" s="84">
        <f>IF($E200="","",IFERROR(VLOOKUP(TRIM(E200&amp;""),'Référentiel Articles'!$A$2:$F$634,6,FALSE),""))</f>
      </c>
      <c r="J200" s="90">
        <f>IF(OR($E200="",$H200=""),"",$H200*$I200)</f>
      </c>
      <c r="K200" s="87" t="str">
        <v/>
      </c>
    </row>
    <row r="201">
      <c r="A201" s="74" t="str">
        <v/>
      </c>
      <c r="B201" s="74" t="str">
        <v/>
      </c>
      <c r="C201" s="75">
        <f>IF($E201="","",IFERROR(VLOOKUP(TRIM(E201&amp;""),'Référentiel Articles'!$A$2:$F$634,2,FALSE),""))</f>
      </c>
      <c r="D201" s="75">
        <f>IF($E201="","",IFERROR(VLOOKUP(TRIM(E201&amp;""),'Référentiel Articles'!$A$2:$F$634,3,FALSE),""))</f>
      </c>
      <c r="E201" s="74" t="str">
        <v/>
      </c>
      <c r="F201" s="75">
        <f>IF($E201="","",IFERROR(VLOOKUP(TRIM(E201&amp;""),'Référentiel Articles'!$A$2:$F$634,4,FALSE),""))</f>
      </c>
      <c r="G201" s="76">
        <f>IF($E201="","",IFERROR(VLOOKUP(TRIM(E201&amp;""),'Référentiel Articles'!$A$2:$F$634,5,FALSE),""))</f>
      </c>
      <c r="H201" s="77" t="str">
        <v/>
      </c>
      <c r="I201" s="76">
        <f>IF($E201="","",IFERROR(VLOOKUP(TRIM(E201&amp;""),'Référentiel Articles'!$A$2:$F$634,6,FALSE),""))</f>
      </c>
      <c r="J201" s="78">
        <f>IF(OR($E201="",$H201=""),"",$H201*$I201)</f>
      </c>
      <c r="K201" s="79" t="str">
        <v/>
      </c>
    </row>
    <row r="202">
      <c r="A202" s="81" t="str">
        <v/>
      </c>
      <c r="B202" s="81" t="str">
        <v/>
      </c>
      <c r="C202" s="83">
        <f>IF($E202="","",IFERROR(VLOOKUP(TRIM(E202&amp;""),'Référentiel Articles'!$A$2:$F$634,2,FALSE),""))</f>
      </c>
      <c r="D202" s="83">
        <f>IF($E202="","",IFERROR(VLOOKUP(TRIM(E202&amp;""),'Référentiel Articles'!$A$2:$F$634,3,FALSE),""))</f>
      </c>
      <c r="E202" s="81" t="str">
        <v/>
      </c>
      <c r="F202" s="83">
        <f>IF($E202="","",IFERROR(VLOOKUP(TRIM(E202&amp;""),'Référentiel Articles'!$A$2:$F$634,4,FALSE),""))</f>
      </c>
      <c r="G202" s="84">
        <f>IF($E202="","",IFERROR(VLOOKUP(TRIM(E202&amp;""),'Référentiel Articles'!$A$2:$F$634,5,FALSE),""))</f>
      </c>
      <c r="H202" s="85" t="str">
        <v/>
      </c>
      <c r="I202" s="84">
        <f>IF($E202="","",IFERROR(VLOOKUP(TRIM(E202&amp;""),'Référentiel Articles'!$A$2:$F$634,6,FALSE),""))</f>
      </c>
      <c r="J202" s="90">
        <f>IF(OR($E202="",$H202=""),"",$H202*$I202)</f>
      </c>
      <c r="K202" s="87" t="str">
        <v/>
      </c>
    </row>
    <row r="203">
      <c r="A203" s="74" t="str">
        <v/>
      </c>
      <c r="B203" s="74" t="str">
        <v/>
      </c>
      <c r="C203" s="75">
        <f>IF($E203="","",IFERROR(VLOOKUP(TRIM(E203&amp;""),'Référentiel Articles'!$A$2:$F$634,2,FALSE),""))</f>
      </c>
      <c r="D203" s="75">
        <f>IF($E203="","",IFERROR(VLOOKUP(TRIM(E203&amp;""),'Référentiel Articles'!$A$2:$F$634,3,FALSE),""))</f>
      </c>
      <c r="E203" s="74" t="str">
        <v/>
      </c>
      <c r="F203" s="75">
        <f>IF($E203="","",IFERROR(VLOOKUP(TRIM(E203&amp;""),'Référentiel Articles'!$A$2:$F$634,4,FALSE),""))</f>
      </c>
      <c r="G203" s="76">
        <f>IF($E203="","",IFERROR(VLOOKUP(TRIM(E203&amp;""),'Référentiel Articles'!$A$2:$F$634,5,FALSE),""))</f>
      </c>
      <c r="H203" s="77" t="str">
        <v/>
      </c>
      <c r="I203" s="76">
        <f>IF($E203="","",IFERROR(VLOOKUP(TRIM(E203&amp;""),'Référentiel Articles'!$A$2:$F$634,6,FALSE),""))</f>
      </c>
      <c r="J203" s="78">
        <f>IF(OR($E203="",$H203=""),"",$H203*$I203)</f>
      </c>
      <c r="K203" s="79" t="str">
        <v/>
      </c>
    </row>
    <row r="204">
      <c r="A204" s="81" t="str">
        <v/>
      </c>
      <c r="B204" s="81" t="str">
        <v/>
      </c>
      <c r="C204" s="83">
        <f>IF($E204="","",IFERROR(VLOOKUP(TRIM(E204&amp;""),'Référentiel Articles'!$A$2:$F$634,2,FALSE),""))</f>
      </c>
      <c r="D204" s="83">
        <f>IF($E204="","",IFERROR(VLOOKUP(TRIM(E204&amp;""),'Référentiel Articles'!$A$2:$F$634,3,FALSE),""))</f>
      </c>
      <c r="E204" s="81" t="str">
        <v/>
      </c>
      <c r="F204" s="83">
        <f>IF($E204="","",IFERROR(VLOOKUP(TRIM(E204&amp;""),'Référentiel Articles'!$A$2:$F$634,4,FALSE),""))</f>
      </c>
      <c r="G204" s="84">
        <f>IF($E204="","",IFERROR(VLOOKUP(TRIM(E204&amp;""),'Référentiel Articles'!$A$2:$F$634,5,FALSE),""))</f>
      </c>
      <c r="H204" s="85" t="str">
        <v/>
      </c>
      <c r="I204" s="84">
        <f>IF($E204="","",IFERROR(VLOOKUP(TRIM(E204&amp;""),'Référentiel Articles'!$A$2:$F$634,6,FALSE),""))</f>
      </c>
      <c r="J204" s="90">
        <f>IF(OR($E204="",$H204=""),"",$H204*$I204)</f>
      </c>
      <c r="K204" s="87" t="str">
        <v/>
      </c>
    </row>
    <row r="205">
      <c r="A205" s="74" t="str">
        <v/>
      </c>
      <c r="B205" s="74" t="str">
        <v/>
      </c>
      <c r="C205" s="75">
        <f>IF($E205="","",IFERROR(VLOOKUP(TRIM(E205&amp;""),'Référentiel Articles'!$A$2:$F$634,2,FALSE),""))</f>
      </c>
      <c r="D205" s="75">
        <f>IF($E205="","",IFERROR(VLOOKUP(TRIM(E205&amp;""),'Référentiel Articles'!$A$2:$F$634,3,FALSE),""))</f>
      </c>
      <c r="E205" s="74" t="str">
        <v/>
      </c>
      <c r="F205" s="75">
        <f>IF($E205="","",IFERROR(VLOOKUP(TRIM(E205&amp;""),'Référentiel Articles'!$A$2:$F$634,4,FALSE),""))</f>
      </c>
      <c r="G205" s="76">
        <f>IF($E205="","",IFERROR(VLOOKUP(TRIM(E205&amp;""),'Référentiel Articles'!$A$2:$F$634,5,FALSE),""))</f>
      </c>
      <c r="H205" s="77" t="str">
        <v/>
      </c>
      <c r="I205" s="76">
        <f>IF($E205="","",IFERROR(VLOOKUP(TRIM(E205&amp;""),'Référentiel Articles'!$A$2:$F$634,6,FALSE),""))</f>
      </c>
      <c r="J205" s="78">
        <f>IF(OR($E205="",$H205=""),"",$H205*$I205)</f>
      </c>
      <c r="K205" s="79" t="str">
        <v/>
      </c>
    </row>
    <row r="206">
      <c r="A206" s="81" t="str">
        <v/>
      </c>
      <c r="B206" s="81" t="str">
        <v/>
      </c>
      <c r="C206" s="83">
        <f>IF($E206="","",IFERROR(VLOOKUP(TRIM(E206&amp;""),'Référentiel Articles'!$A$2:$F$634,2,FALSE),""))</f>
      </c>
      <c r="D206" s="83">
        <f>IF($E206="","",IFERROR(VLOOKUP(TRIM(E206&amp;""),'Référentiel Articles'!$A$2:$F$634,3,FALSE),""))</f>
      </c>
      <c r="E206" s="81" t="str">
        <v/>
      </c>
      <c r="F206" s="83">
        <f>IF($E206="","",IFERROR(VLOOKUP(TRIM(E206&amp;""),'Référentiel Articles'!$A$2:$F$634,4,FALSE),""))</f>
      </c>
      <c r="G206" s="84">
        <f>IF($E206="","",IFERROR(VLOOKUP(TRIM(E206&amp;""),'Référentiel Articles'!$A$2:$F$634,5,FALSE),""))</f>
      </c>
      <c r="H206" s="85" t="str">
        <v/>
      </c>
      <c r="I206" s="84">
        <f>IF($E206="","",IFERROR(VLOOKUP(TRIM(E206&amp;""),'Référentiel Articles'!$A$2:$F$634,6,FALSE),""))</f>
      </c>
      <c r="J206" s="90">
        <f>IF(OR($E206="",$H206=""),"",$H206*$I206)</f>
      </c>
      <c r="K206" s="87" t="str">
        <v/>
      </c>
    </row>
    <row r="207">
      <c r="A207" s="74" t="str">
        <v/>
      </c>
      <c r="B207" s="74" t="str">
        <v/>
      </c>
      <c r="C207" s="75">
        <f>IF($E207="","",IFERROR(VLOOKUP(TRIM(E207&amp;""),'Référentiel Articles'!$A$2:$F$634,2,FALSE),""))</f>
      </c>
      <c r="D207" s="75">
        <f>IF($E207="","",IFERROR(VLOOKUP(TRIM(E207&amp;""),'Référentiel Articles'!$A$2:$F$634,3,FALSE),""))</f>
      </c>
      <c r="E207" s="74" t="str">
        <v/>
      </c>
      <c r="F207" s="75">
        <f>IF($E207="","",IFERROR(VLOOKUP(TRIM(E207&amp;""),'Référentiel Articles'!$A$2:$F$634,4,FALSE),""))</f>
      </c>
      <c r="G207" s="76">
        <f>IF($E207="","",IFERROR(VLOOKUP(TRIM(E207&amp;""),'Référentiel Articles'!$A$2:$F$634,5,FALSE),""))</f>
      </c>
      <c r="H207" s="77" t="str">
        <v/>
      </c>
      <c r="I207" s="76">
        <f>IF($E207="","",IFERROR(VLOOKUP(TRIM(E207&amp;""),'Référentiel Articles'!$A$2:$F$634,6,FALSE),""))</f>
      </c>
      <c r="J207" s="78">
        <f>IF(OR($E207="",$H207=""),"",$H207*$I207)</f>
      </c>
      <c r="K207" s="79" t="str">
        <v/>
      </c>
    </row>
    <row r="208">
      <c r="A208" s="81" t="str">
        <v/>
      </c>
      <c r="B208" s="81" t="str">
        <v/>
      </c>
      <c r="C208" s="83">
        <f>IF($E208="","",IFERROR(VLOOKUP(TRIM(E208&amp;""),'Référentiel Articles'!$A$2:$F$634,2,FALSE),""))</f>
      </c>
      <c r="D208" s="83">
        <f>IF($E208="","",IFERROR(VLOOKUP(TRIM(E208&amp;""),'Référentiel Articles'!$A$2:$F$634,3,FALSE),""))</f>
      </c>
      <c r="E208" s="81" t="str">
        <v/>
      </c>
      <c r="F208" s="83">
        <f>IF($E208="","",IFERROR(VLOOKUP(TRIM(E208&amp;""),'Référentiel Articles'!$A$2:$F$634,4,FALSE),""))</f>
      </c>
      <c r="G208" s="84">
        <f>IF($E208="","",IFERROR(VLOOKUP(TRIM(E208&amp;""),'Référentiel Articles'!$A$2:$F$634,5,FALSE),""))</f>
      </c>
      <c r="H208" s="85" t="str">
        <v/>
      </c>
      <c r="I208" s="84">
        <f>IF($E208="","",IFERROR(VLOOKUP(TRIM(E208&amp;""),'Référentiel Articles'!$A$2:$F$634,6,FALSE),""))</f>
      </c>
      <c r="J208" s="90">
        <f>IF(OR($E208="",$H208=""),"",$H208*$I208)</f>
      </c>
      <c r="K208" s="87" t="str">
        <v/>
      </c>
    </row>
    <row r="209">
      <c r="A209" s="74" t="str">
        <v/>
      </c>
      <c r="B209" s="74" t="str">
        <v/>
      </c>
      <c r="C209" s="75">
        <f>IF($E209="","",IFERROR(VLOOKUP(TRIM(E209&amp;""),'Référentiel Articles'!$A$2:$F$634,2,FALSE),""))</f>
      </c>
      <c r="D209" s="75">
        <f>IF($E209="","",IFERROR(VLOOKUP(TRIM(E209&amp;""),'Référentiel Articles'!$A$2:$F$634,3,FALSE),""))</f>
      </c>
      <c r="E209" s="74" t="str">
        <v/>
      </c>
      <c r="F209" s="75">
        <f>IF($E209="","",IFERROR(VLOOKUP(TRIM(E209&amp;""),'Référentiel Articles'!$A$2:$F$634,4,FALSE),""))</f>
      </c>
      <c r="G209" s="76">
        <f>IF($E209="","",IFERROR(VLOOKUP(TRIM(E209&amp;""),'Référentiel Articles'!$A$2:$F$634,5,FALSE),""))</f>
      </c>
      <c r="H209" s="77" t="str">
        <v/>
      </c>
      <c r="I209" s="76">
        <f>IF($E209="","",IFERROR(VLOOKUP(TRIM(E209&amp;""),'Référentiel Articles'!$A$2:$F$634,6,FALSE),""))</f>
      </c>
      <c r="J209" s="78">
        <f>IF(OR($E209="",$H209=""),"",$H209*$I209)</f>
      </c>
      <c r="K209" s="79" t="str">
        <v/>
      </c>
    </row>
    <row r="210">
      <c r="A210" s="81" t="str">
        <v/>
      </c>
      <c r="B210" s="81" t="str">
        <v/>
      </c>
      <c r="C210" s="83">
        <f>IF($E210="","",IFERROR(VLOOKUP(TRIM(E210&amp;""),'Référentiel Articles'!$A$2:$F$634,2,FALSE),""))</f>
      </c>
      <c r="D210" s="83">
        <f>IF($E210="","",IFERROR(VLOOKUP(TRIM(E210&amp;""),'Référentiel Articles'!$A$2:$F$634,3,FALSE),""))</f>
      </c>
      <c r="E210" s="81" t="str">
        <v/>
      </c>
      <c r="F210" s="83">
        <f>IF($E210="","",IFERROR(VLOOKUP(TRIM(E210&amp;""),'Référentiel Articles'!$A$2:$F$634,4,FALSE),""))</f>
      </c>
      <c r="G210" s="84">
        <f>IF($E210="","",IFERROR(VLOOKUP(TRIM(E210&amp;""),'Référentiel Articles'!$A$2:$F$634,5,FALSE),""))</f>
      </c>
      <c r="H210" s="85" t="str">
        <v/>
      </c>
      <c r="I210" s="84">
        <f>IF($E210="","",IFERROR(VLOOKUP(TRIM(E210&amp;""),'Référentiel Articles'!$A$2:$F$634,6,FALSE),""))</f>
      </c>
      <c r="J210" s="90">
        <f>IF(OR($E210="",$H210=""),"",$H210*$I210)</f>
      </c>
      <c r="K210" s="87" t="str">
        <v/>
      </c>
    </row>
    <row r="211">
      <c r="A211" s="74" t="str">
        <v/>
      </c>
      <c r="B211" s="74" t="str">
        <v/>
      </c>
      <c r="C211" s="75">
        <f>IF($E211="","",IFERROR(VLOOKUP(TRIM(E211&amp;""),'Référentiel Articles'!$A$2:$F$634,2,FALSE),""))</f>
      </c>
      <c r="D211" s="75">
        <f>IF($E211="","",IFERROR(VLOOKUP(TRIM(E211&amp;""),'Référentiel Articles'!$A$2:$F$634,3,FALSE),""))</f>
      </c>
      <c r="E211" s="74" t="str">
        <v/>
      </c>
      <c r="F211" s="75">
        <f>IF($E211="","",IFERROR(VLOOKUP(TRIM(E211&amp;""),'Référentiel Articles'!$A$2:$F$634,4,FALSE),""))</f>
      </c>
      <c r="G211" s="76">
        <f>IF($E211="","",IFERROR(VLOOKUP(TRIM(E211&amp;""),'Référentiel Articles'!$A$2:$F$634,5,FALSE),""))</f>
      </c>
      <c r="H211" s="77" t="str">
        <v/>
      </c>
      <c r="I211" s="76">
        <f>IF($E211="","",IFERROR(VLOOKUP(TRIM(E211&amp;""),'Référentiel Articles'!$A$2:$F$634,6,FALSE),""))</f>
      </c>
      <c r="J211" s="78">
        <f>IF(OR($E211="",$H211=""),"",$H211*$I211)</f>
      </c>
      <c r="K211" s="79" t="str">
        <v/>
      </c>
    </row>
    <row r="212">
      <c r="A212" s="81" t="str">
        <v/>
      </c>
      <c r="B212" s="81" t="str">
        <v/>
      </c>
      <c r="C212" s="83">
        <f>IF($E212="","",IFERROR(VLOOKUP(TRIM(E212&amp;""),'Référentiel Articles'!$A$2:$F$634,2,FALSE),""))</f>
      </c>
      <c r="D212" s="83">
        <f>IF($E212="","",IFERROR(VLOOKUP(TRIM(E212&amp;""),'Référentiel Articles'!$A$2:$F$634,3,FALSE),""))</f>
      </c>
      <c r="E212" s="81" t="str">
        <v/>
      </c>
      <c r="F212" s="83">
        <f>IF($E212="","",IFERROR(VLOOKUP(TRIM(E212&amp;""),'Référentiel Articles'!$A$2:$F$634,4,FALSE),""))</f>
      </c>
      <c r="G212" s="84">
        <f>IF($E212="","",IFERROR(VLOOKUP(TRIM(E212&amp;""),'Référentiel Articles'!$A$2:$F$634,5,FALSE),""))</f>
      </c>
      <c r="H212" s="85" t="str">
        <v/>
      </c>
      <c r="I212" s="84">
        <f>IF($E212="","",IFERROR(VLOOKUP(TRIM(E212&amp;""),'Référentiel Articles'!$A$2:$F$634,6,FALSE),""))</f>
      </c>
      <c r="J212" s="90">
        <f>IF(OR($E212="",$H212=""),"",$H212*$I212)</f>
      </c>
      <c r="K212" s="87" t="str">
        <v/>
      </c>
    </row>
    <row r="213">
      <c r="A213" s="74" t="str">
        <v/>
      </c>
      <c r="B213" s="74" t="str">
        <v/>
      </c>
      <c r="C213" s="75">
        <f>IF($E213="","",IFERROR(VLOOKUP(TRIM(E213&amp;""),'Référentiel Articles'!$A$2:$F$634,2,FALSE),""))</f>
      </c>
      <c r="D213" s="75">
        <f>IF($E213="","",IFERROR(VLOOKUP(TRIM(E213&amp;""),'Référentiel Articles'!$A$2:$F$634,3,FALSE),""))</f>
      </c>
      <c r="E213" s="74" t="str">
        <v/>
      </c>
      <c r="F213" s="75">
        <f>IF($E213="","",IFERROR(VLOOKUP(TRIM(E213&amp;""),'Référentiel Articles'!$A$2:$F$634,4,FALSE),""))</f>
      </c>
      <c r="G213" s="76">
        <f>IF($E213="","",IFERROR(VLOOKUP(TRIM(E213&amp;""),'Référentiel Articles'!$A$2:$F$634,5,FALSE),""))</f>
      </c>
      <c r="H213" s="77" t="str">
        <v/>
      </c>
      <c r="I213" s="76">
        <f>IF($E213="","",IFERROR(VLOOKUP(TRIM(E213&amp;""),'Référentiel Articles'!$A$2:$F$634,6,FALSE),""))</f>
      </c>
      <c r="J213" s="78">
        <f>IF(OR($E213="",$H213=""),"",$H213*$I213)</f>
      </c>
      <c r="K213" s="79" t="str">
        <v/>
      </c>
    </row>
    <row r="214">
      <c r="A214" s="81" t="str">
        <v/>
      </c>
      <c r="B214" s="81" t="str">
        <v/>
      </c>
      <c r="C214" s="83">
        <f>IF($E214="","",IFERROR(VLOOKUP(TRIM(E214&amp;""),'Référentiel Articles'!$A$2:$F$634,2,FALSE),""))</f>
      </c>
      <c r="D214" s="83">
        <f>IF($E214="","",IFERROR(VLOOKUP(TRIM(E214&amp;""),'Référentiel Articles'!$A$2:$F$634,3,FALSE),""))</f>
      </c>
      <c r="E214" s="81" t="str">
        <v/>
      </c>
      <c r="F214" s="83">
        <f>IF($E214="","",IFERROR(VLOOKUP(TRIM(E214&amp;""),'Référentiel Articles'!$A$2:$F$634,4,FALSE),""))</f>
      </c>
      <c r="G214" s="84">
        <f>IF($E214="","",IFERROR(VLOOKUP(TRIM(E214&amp;""),'Référentiel Articles'!$A$2:$F$634,5,FALSE),""))</f>
      </c>
      <c r="H214" s="85" t="str">
        <v/>
      </c>
      <c r="I214" s="84">
        <f>IF($E214="","",IFERROR(VLOOKUP(TRIM(E214&amp;""),'Référentiel Articles'!$A$2:$F$634,6,FALSE),""))</f>
      </c>
      <c r="J214" s="90">
        <f>IF(OR($E214="",$H214=""),"",$H214*$I214)</f>
      </c>
      <c r="K214" s="87" t="str">
        <v/>
      </c>
    </row>
    <row r="215">
      <c r="A215" s="74" t="str">
        <v/>
      </c>
      <c r="B215" s="74" t="str">
        <v/>
      </c>
      <c r="C215" s="75">
        <f>IF($E215="","",IFERROR(VLOOKUP(TRIM(E215&amp;""),'Référentiel Articles'!$A$2:$F$634,2,FALSE),""))</f>
      </c>
      <c r="D215" s="75">
        <f>IF($E215="","",IFERROR(VLOOKUP(TRIM(E215&amp;""),'Référentiel Articles'!$A$2:$F$634,3,FALSE),""))</f>
      </c>
      <c r="E215" s="74" t="str">
        <v/>
      </c>
      <c r="F215" s="75">
        <f>IF($E215="","",IFERROR(VLOOKUP(TRIM(E215&amp;""),'Référentiel Articles'!$A$2:$F$634,4,FALSE),""))</f>
      </c>
      <c r="G215" s="76">
        <f>IF($E215="","",IFERROR(VLOOKUP(TRIM(E215&amp;""),'Référentiel Articles'!$A$2:$F$634,5,FALSE),""))</f>
      </c>
      <c r="H215" s="77" t="str">
        <v/>
      </c>
      <c r="I215" s="76">
        <f>IF($E215="","",IFERROR(VLOOKUP(TRIM(E215&amp;""),'Référentiel Articles'!$A$2:$F$634,6,FALSE),""))</f>
      </c>
      <c r="J215" s="78">
        <f>IF(OR($E215="",$H215=""),"",$H215*$I215)</f>
      </c>
      <c r="K215" s="79" t="str">
        <v/>
      </c>
    </row>
    <row r="216">
      <c r="A216" s="81" t="str">
        <v/>
      </c>
      <c r="B216" s="81" t="str">
        <v/>
      </c>
      <c r="C216" s="83">
        <f>IF($E216="","",IFERROR(VLOOKUP(TRIM(E216&amp;""),'Référentiel Articles'!$A$2:$F$634,2,FALSE),""))</f>
      </c>
      <c r="D216" s="83">
        <f>IF($E216="","",IFERROR(VLOOKUP(TRIM(E216&amp;""),'Référentiel Articles'!$A$2:$F$634,3,FALSE),""))</f>
      </c>
      <c r="E216" s="81" t="str">
        <v/>
      </c>
      <c r="F216" s="83">
        <f>IF($E216="","",IFERROR(VLOOKUP(TRIM(E216&amp;""),'Référentiel Articles'!$A$2:$F$634,4,FALSE),""))</f>
      </c>
      <c r="G216" s="84">
        <f>IF($E216="","",IFERROR(VLOOKUP(TRIM(E216&amp;""),'Référentiel Articles'!$A$2:$F$634,5,FALSE),""))</f>
      </c>
      <c r="H216" s="85" t="str">
        <v/>
      </c>
      <c r="I216" s="84">
        <f>IF($E216="","",IFERROR(VLOOKUP(TRIM(E216&amp;""),'Référentiel Articles'!$A$2:$F$634,6,FALSE),""))</f>
      </c>
      <c r="J216" s="90">
        <f>IF(OR($E216="",$H216=""),"",$H216*$I216)</f>
      </c>
      <c r="K216" s="87" t="str">
        <v/>
      </c>
    </row>
    <row r="217">
      <c r="A217" s="74" t="str">
        <v/>
      </c>
      <c r="B217" s="74" t="str">
        <v/>
      </c>
      <c r="C217" s="75">
        <f>IF($E217="","",IFERROR(VLOOKUP(TRIM(E217&amp;""),'Référentiel Articles'!$A$2:$F$634,2,FALSE),""))</f>
      </c>
      <c r="D217" s="75">
        <f>IF($E217="","",IFERROR(VLOOKUP(TRIM(E217&amp;""),'Référentiel Articles'!$A$2:$F$634,3,FALSE),""))</f>
      </c>
      <c r="E217" s="74" t="str">
        <v/>
      </c>
      <c r="F217" s="75">
        <f>IF($E217="","",IFERROR(VLOOKUP(TRIM(E217&amp;""),'Référentiel Articles'!$A$2:$F$634,4,FALSE),""))</f>
      </c>
      <c r="G217" s="76">
        <f>IF($E217="","",IFERROR(VLOOKUP(TRIM(E217&amp;""),'Référentiel Articles'!$A$2:$F$634,5,FALSE),""))</f>
      </c>
      <c r="H217" s="77" t="str">
        <v/>
      </c>
      <c r="I217" s="76">
        <f>IF($E217="","",IFERROR(VLOOKUP(TRIM(E217&amp;""),'Référentiel Articles'!$A$2:$F$634,6,FALSE),""))</f>
      </c>
      <c r="J217" s="78">
        <f>IF(OR($E217="",$H217=""),"",$H217*$I217)</f>
      </c>
      <c r="K217" s="79" t="str">
        <v/>
      </c>
    </row>
    <row r="218">
      <c r="A218" s="81" t="str">
        <v/>
      </c>
      <c r="B218" s="81" t="str">
        <v/>
      </c>
      <c r="C218" s="83">
        <f>IF($E218="","",IFERROR(VLOOKUP(TRIM(E218&amp;""),'Référentiel Articles'!$A$2:$F$634,2,FALSE),""))</f>
      </c>
      <c r="D218" s="83">
        <f>IF($E218="","",IFERROR(VLOOKUP(TRIM(E218&amp;""),'Référentiel Articles'!$A$2:$F$634,3,FALSE),""))</f>
      </c>
      <c r="E218" s="81" t="str">
        <v/>
      </c>
      <c r="F218" s="83">
        <f>IF($E218="","",IFERROR(VLOOKUP(TRIM(E218&amp;""),'Référentiel Articles'!$A$2:$F$634,4,FALSE),""))</f>
      </c>
      <c r="G218" s="84">
        <f>IF($E218="","",IFERROR(VLOOKUP(TRIM(E218&amp;""),'Référentiel Articles'!$A$2:$F$634,5,FALSE),""))</f>
      </c>
      <c r="H218" s="85" t="str">
        <v/>
      </c>
      <c r="I218" s="84">
        <f>IF($E218="","",IFERROR(VLOOKUP(TRIM(E218&amp;""),'Référentiel Articles'!$A$2:$F$634,6,FALSE),""))</f>
      </c>
      <c r="J218" s="90">
        <f>IF(OR($E218="",$H218=""),"",$H218*$I218)</f>
      </c>
      <c r="K218" s="87" t="str">
        <v/>
      </c>
    </row>
    <row r="219">
      <c r="A219" s="74" t="str">
        <v/>
      </c>
      <c r="B219" s="74" t="str">
        <v/>
      </c>
      <c r="C219" s="75">
        <f>IF($E219="","",IFERROR(VLOOKUP(TRIM(E219&amp;""),'Référentiel Articles'!$A$2:$F$634,2,FALSE),""))</f>
      </c>
      <c r="D219" s="75">
        <f>IF($E219="","",IFERROR(VLOOKUP(TRIM(E219&amp;""),'Référentiel Articles'!$A$2:$F$634,3,FALSE),""))</f>
      </c>
      <c r="E219" s="74" t="str">
        <v/>
      </c>
      <c r="F219" s="75">
        <f>IF($E219="","",IFERROR(VLOOKUP(TRIM(E219&amp;""),'Référentiel Articles'!$A$2:$F$634,4,FALSE),""))</f>
      </c>
      <c r="G219" s="76">
        <f>IF($E219="","",IFERROR(VLOOKUP(TRIM(E219&amp;""),'Référentiel Articles'!$A$2:$F$634,5,FALSE),""))</f>
      </c>
      <c r="H219" s="77" t="str">
        <v/>
      </c>
      <c r="I219" s="76">
        <f>IF($E219="","",IFERROR(VLOOKUP(TRIM(E219&amp;""),'Référentiel Articles'!$A$2:$F$634,6,FALSE),""))</f>
      </c>
      <c r="J219" s="78">
        <f>IF(OR($E219="",$H219=""),"",$H219*$I219)</f>
      </c>
      <c r="K219" s="79" t="str">
        <v/>
      </c>
    </row>
    <row r="220">
      <c r="A220" s="81" t="str">
        <v/>
      </c>
      <c r="B220" s="81" t="str">
        <v/>
      </c>
      <c r="C220" s="83">
        <f>IF($E220="","",IFERROR(VLOOKUP(TRIM(E220&amp;""),'Référentiel Articles'!$A$2:$F$634,2,FALSE),""))</f>
      </c>
      <c r="D220" s="83">
        <f>IF($E220="","",IFERROR(VLOOKUP(TRIM(E220&amp;""),'Référentiel Articles'!$A$2:$F$634,3,FALSE),""))</f>
      </c>
      <c r="E220" s="81" t="str">
        <v/>
      </c>
      <c r="F220" s="83">
        <f>IF($E220="","",IFERROR(VLOOKUP(TRIM(E220&amp;""),'Référentiel Articles'!$A$2:$F$634,4,FALSE),""))</f>
      </c>
      <c r="G220" s="84">
        <f>IF($E220="","",IFERROR(VLOOKUP(TRIM(E220&amp;""),'Référentiel Articles'!$A$2:$F$634,5,FALSE),""))</f>
      </c>
      <c r="H220" s="85" t="str">
        <v/>
      </c>
      <c r="I220" s="84">
        <f>IF($E220="","",IFERROR(VLOOKUP(TRIM(E220&amp;""),'Référentiel Articles'!$A$2:$F$634,6,FALSE),""))</f>
      </c>
      <c r="J220" s="90">
        <f>IF(OR($E220="",$H220=""),"",$H220*$I220)</f>
      </c>
      <c r="K220" s="87" t="str">
        <v/>
      </c>
    </row>
    <row r="221">
      <c r="A221" s="74" t="str">
        <v/>
      </c>
      <c r="B221" s="74" t="str">
        <v/>
      </c>
      <c r="C221" s="75">
        <f>IF($E221="","",IFERROR(VLOOKUP(TRIM(E221&amp;""),'Référentiel Articles'!$A$2:$F$634,2,FALSE),""))</f>
      </c>
      <c r="D221" s="75">
        <f>IF($E221="","",IFERROR(VLOOKUP(TRIM(E221&amp;""),'Référentiel Articles'!$A$2:$F$634,3,FALSE),""))</f>
      </c>
      <c r="E221" s="74" t="str">
        <v/>
      </c>
      <c r="F221" s="75">
        <f>IF($E221="","",IFERROR(VLOOKUP(TRIM(E221&amp;""),'Référentiel Articles'!$A$2:$F$634,4,FALSE),""))</f>
      </c>
      <c r="G221" s="76">
        <f>IF($E221="","",IFERROR(VLOOKUP(TRIM(E221&amp;""),'Référentiel Articles'!$A$2:$F$634,5,FALSE),""))</f>
      </c>
      <c r="H221" s="77" t="str">
        <v/>
      </c>
      <c r="I221" s="76">
        <f>IF($E221="","",IFERROR(VLOOKUP(TRIM(E221&amp;""),'Référentiel Articles'!$A$2:$F$634,6,FALSE),""))</f>
      </c>
      <c r="J221" s="78">
        <f>IF(OR($E221="",$H221=""),"",$H221*$I221)</f>
      </c>
      <c r="K221" s="79" t="str">
        <v/>
      </c>
    </row>
    <row r="222">
      <c r="A222" s="81" t="str">
        <v/>
      </c>
      <c r="B222" s="81" t="str">
        <v/>
      </c>
      <c r="C222" s="83">
        <f>IF($E222="","",IFERROR(VLOOKUP(TRIM(E222&amp;""),'Référentiel Articles'!$A$2:$F$634,2,FALSE),""))</f>
      </c>
      <c r="D222" s="83">
        <f>IF($E222="","",IFERROR(VLOOKUP(TRIM(E222&amp;""),'Référentiel Articles'!$A$2:$F$634,3,FALSE),""))</f>
      </c>
      <c r="E222" s="81" t="str">
        <v/>
      </c>
      <c r="F222" s="83">
        <f>IF($E222="","",IFERROR(VLOOKUP(TRIM(E222&amp;""),'Référentiel Articles'!$A$2:$F$634,4,FALSE),""))</f>
      </c>
      <c r="G222" s="84">
        <f>IF($E222="","",IFERROR(VLOOKUP(TRIM(E222&amp;""),'Référentiel Articles'!$A$2:$F$634,5,FALSE),""))</f>
      </c>
      <c r="H222" s="85" t="str">
        <v/>
      </c>
      <c r="I222" s="84">
        <f>IF($E222="","",IFERROR(VLOOKUP(TRIM(E222&amp;""),'Référentiel Articles'!$A$2:$F$634,6,FALSE),""))</f>
      </c>
      <c r="J222" s="90">
        <f>IF(OR($E222="",$H222=""),"",$H222*$I222)</f>
      </c>
      <c r="K222" s="87" t="str">
        <v/>
      </c>
    </row>
    <row r="223">
      <c r="A223" s="74" t="str">
        <v/>
      </c>
      <c r="B223" s="74" t="str">
        <v/>
      </c>
      <c r="C223" s="75">
        <f>IF($E223="","",IFERROR(VLOOKUP(TRIM(E223&amp;""),'Référentiel Articles'!$A$2:$F$634,2,FALSE),""))</f>
      </c>
      <c r="D223" s="75">
        <f>IF($E223="","",IFERROR(VLOOKUP(TRIM(E223&amp;""),'Référentiel Articles'!$A$2:$F$634,3,FALSE),""))</f>
      </c>
      <c r="E223" s="74" t="str">
        <v/>
      </c>
      <c r="F223" s="75">
        <f>IF($E223="","",IFERROR(VLOOKUP(TRIM(E223&amp;""),'Référentiel Articles'!$A$2:$F$634,4,FALSE),""))</f>
      </c>
      <c r="G223" s="76">
        <f>IF($E223="","",IFERROR(VLOOKUP(TRIM(E223&amp;""),'Référentiel Articles'!$A$2:$F$634,5,FALSE),""))</f>
      </c>
      <c r="H223" s="77" t="str">
        <v/>
      </c>
      <c r="I223" s="76">
        <f>IF($E223="","",IFERROR(VLOOKUP(TRIM(E223&amp;""),'Référentiel Articles'!$A$2:$F$634,6,FALSE),""))</f>
      </c>
      <c r="J223" s="78">
        <f>IF(OR($E223="",$H223=""),"",$H223*$I223)</f>
      </c>
      <c r="K223" s="79" t="str">
        <v/>
      </c>
    </row>
    <row r="224">
      <c r="A224" s="81" t="str">
        <v/>
      </c>
      <c r="B224" s="81" t="str">
        <v/>
      </c>
      <c r="C224" s="83">
        <f>IF($E224="","",IFERROR(VLOOKUP(TRIM(E224&amp;""),'Référentiel Articles'!$A$2:$F$634,2,FALSE),""))</f>
      </c>
      <c r="D224" s="83">
        <f>IF($E224="","",IFERROR(VLOOKUP(TRIM(E224&amp;""),'Référentiel Articles'!$A$2:$F$634,3,FALSE),""))</f>
      </c>
      <c r="E224" s="81" t="str">
        <v/>
      </c>
      <c r="F224" s="83">
        <f>IF($E224="","",IFERROR(VLOOKUP(TRIM(E224&amp;""),'Référentiel Articles'!$A$2:$F$634,4,FALSE),""))</f>
      </c>
      <c r="G224" s="84">
        <f>IF($E224="","",IFERROR(VLOOKUP(TRIM(E224&amp;""),'Référentiel Articles'!$A$2:$F$634,5,FALSE),""))</f>
      </c>
      <c r="H224" s="85" t="str">
        <v/>
      </c>
      <c r="I224" s="84">
        <f>IF($E224="","",IFERROR(VLOOKUP(TRIM(E224&amp;""),'Référentiel Articles'!$A$2:$F$634,6,FALSE),""))</f>
      </c>
      <c r="J224" s="90">
        <f>IF(OR($E224="",$H224=""),"",$H224*$I224)</f>
      </c>
      <c r="K224" s="87" t="str">
        <v/>
      </c>
    </row>
    <row r="225">
      <c r="A225" s="74" t="str">
        <v/>
      </c>
      <c r="B225" s="74" t="str">
        <v/>
      </c>
      <c r="C225" s="75">
        <f>IF($E225="","",IFERROR(VLOOKUP(TRIM(E225&amp;""),'Référentiel Articles'!$A$2:$F$634,2,FALSE),""))</f>
      </c>
      <c r="D225" s="75">
        <f>IF($E225="","",IFERROR(VLOOKUP(TRIM(E225&amp;""),'Référentiel Articles'!$A$2:$F$634,3,FALSE),""))</f>
      </c>
      <c r="E225" s="74" t="str">
        <v/>
      </c>
      <c r="F225" s="75">
        <f>IF($E225="","",IFERROR(VLOOKUP(TRIM(E225&amp;""),'Référentiel Articles'!$A$2:$F$634,4,FALSE),""))</f>
      </c>
      <c r="G225" s="76">
        <f>IF($E225="","",IFERROR(VLOOKUP(TRIM(E225&amp;""),'Référentiel Articles'!$A$2:$F$634,5,FALSE),""))</f>
      </c>
      <c r="H225" s="77" t="str">
        <v/>
      </c>
      <c r="I225" s="76">
        <f>IF($E225="","",IFERROR(VLOOKUP(TRIM(E225&amp;""),'Référentiel Articles'!$A$2:$F$634,6,FALSE),""))</f>
      </c>
      <c r="J225" s="78">
        <f>IF(OR($E225="",$H225=""),"",$H225*$I225)</f>
      </c>
      <c r="K225" s="79" t="str">
        <v/>
      </c>
    </row>
    <row r="226">
      <c r="A226" s="81" t="str">
        <v/>
      </c>
      <c r="B226" s="81" t="str">
        <v/>
      </c>
      <c r="C226" s="83">
        <f>IF($E226="","",IFERROR(VLOOKUP(TRIM(E226&amp;""),'Référentiel Articles'!$A$2:$F$634,2,FALSE),""))</f>
      </c>
      <c r="D226" s="83">
        <f>IF($E226="","",IFERROR(VLOOKUP(TRIM(E226&amp;""),'Référentiel Articles'!$A$2:$F$634,3,FALSE),""))</f>
      </c>
      <c r="E226" s="81" t="str">
        <v/>
      </c>
      <c r="F226" s="83">
        <f>IF($E226="","",IFERROR(VLOOKUP(TRIM(E226&amp;""),'Référentiel Articles'!$A$2:$F$634,4,FALSE),""))</f>
      </c>
      <c r="G226" s="84">
        <f>IF($E226="","",IFERROR(VLOOKUP(TRIM(E226&amp;""),'Référentiel Articles'!$A$2:$F$634,5,FALSE),""))</f>
      </c>
      <c r="H226" s="85" t="str">
        <v/>
      </c>
      <c r="I226" s="84">
        <f>IF($E226="","",IFERROR(VLOOKUP(TRIM(E226&amp;""),'Référentiel Articles'!$A$2:$F$634,6,FALSE),""))</f>
      </c>
      <c r="J226" s="90">
        <f>IF(OR($E226="",$H226=""),"",$H226*$I226)</f>
      </c>
      <c r="K226" s="87" t="str">
        <v/>
      </c>
    </row>
    <row r="227">
      <c r="A227" s="74" t="str">
        <v/>
      </c>
      <c r="B227" s="74" t="str">
        <v/>
      </c>
      <c r="C227" s="75">
        <f>IF($E227="","",IFERROR(VLOOKUP(TRIM(E227&amp;""),'Référentiel Articles'!$A$2:$F$634,2,FALSE),""))</f>
      </c>
      <c r="D227" s="75">
        <f>IF($E227="","",IFERROR(VLOOKUP(TRIM(E227&amp;""),'Référentiel Articles'!$A$2:$F$634,3,FALSE),""))</f>
      </c>
      <c r="E227" s="74" t="str">
        <v/>
      </c>
      <c r="F227" s="75">
        <f>IF($E227="","",IFERROR(VLOOKUP(TRIM(E227&amp;""),'Référentiel Articles'!$A$2:$F$634,4,FALSE),""))</f>
      </c>
      <c r="G227" s="76">
        <f>IF($E227="","",IFERROR(VLOOKUP(TRIM(E227&amp;""),'Référentiel Articles'!$A$2:$F$634,5,FALSE),""))</f>
      </c>
      <c r="H227" s="77" t="str">
        <v/>
      </c>
      <c r="I227" s="76">
        <f>IF($E227="","",IFERROR(VLOOKUP(TRIM(E227&amp;""),'Référentiel Articles'!$A$2:$F$634,6,FALSE),""))</f>
      </c>
      <c r="J227" s="78">
        <f>IF(OR($E227="",$H227=""),"",$H227*$I227)</f>
      </c>
      <c r="K227" s="79" t="str">
        <v/>
      </c>
    </row>
    <row r="228">
      <c r="A228" s="81" t="str">
        <v/>
      </c>
      <c r="B228" s="81" t="str">
        <v/>
      </c>
      <c r="C228" s="83">
        <f>IF($E228="","",IFERROR(VLOOKUP(TRIM(E228&amp;""),'Référentiel Articles'!$A$2:$F$634,2,FALSE),""))</f>
      </c>
      <c r="D228" s="83">
        <f>IF($E228="","",IFERROR(VLOOKUP(TRIM(E228&amp;""),'Référentiel Articles'!$A$2:$F$634,3,FALSE),""))</f>
      </c>
      <c r="E228" s="81" t="str">
        <v/>
      </c>
      <c r="F228" s="83">
        <f>IF($E228="","",IFERROR(VLOOKUP(TRIM(E228&amp;""),'Référentiel Articles'!$A$2:$F$634,4,FALSE),""))</f>
      </c>
      <c r="G228" s="84">
        <f>IF($E228="","",IFERROR(VLOOKUP(TRIM(E228&amp;""),'Référentiel Articles'!$A$2:$F$634,5,FALSE),""))</f>
      </c>
      <c r="H228" s="85" t="str">
        <v/>
      </c>
      <c r="I228" s="84">
        <f>IF($E228="","",IFERROR(VLOOKUP(TRIM(E228&amp;""),'Référentiel Articles'!$A$2:$F$634,6,FALSE),""))</f>
      </c>
      <c r="J228" s="90">
        <f>IF(OR($E228="",$H228=""),"",$H228*$I228)</f>
      </c>
      <c r="K228" s="87" t="str">
        <v/>
      </c>
    </row>
    <row r="229">
      <c r="A229" s="74" t="str">
        <v/>
      </c>
      <c r="B229" s="74" t="str">
        <v/>
      </c>
      <c r="C229" s="75">
        <f>IF($E229="","",IFERROR(VLOOKUP(TRIM(E229&amp;""),'Référentiel Articles'!$A$2:$F$634,2,FALSE),""))</f>
      </c>
      <c r="D229" s="75">
        <f>IF($E229="","",IFERROR(VLOOKUP(TRIM(E229&amp;""),'Référentiel Articles'!$A$2:$F$634,3,FALSE),""))</f>
      </c>
      <c r="E229" s="74" t="str">
        <v/>
      </c>
      <c r="F229" s="75">
        <f>IF($E229="","",IFERROR(VLOOKUP(TRIM(E229&amp;""),'Référentiel Articles'!$A$2:$F$634,4,FALSE),""))</f>
      </c>
      <c r="G229" s="76">
        <f>IF($E229="","",IFERROR(VLOOKUP(TRIM(E229&amp;""),'Référentiel Articles'!$A$2:$F$634,5,FALSE),""))</f>
      </c>
      <c r="H229" s="77" t="str">
        <v/>
      </c>
      <c r="I229" s="76">
        <f>IF($E229="","",IFERROR(VLOOKUP(TRIM(E229&amp;""),'Référentiel Articles'!$A$2:$F$634,6,FALSE),""))</f>
      </c>
      <c r="J229" s="78">
        <f>IF(OR($E229="",$H229=""),"",$H229*$I229)</f>
      </c>
      <c r="K229" s="79" t="str">
        <v/>
      </c>
    </row>
    <row r="230">
      <c r="A230" s="81" t="str">
        <v/>
      </c>
      <c r="B230" s="81" t="str">
        <v/>
      </c>
      <c r="C230" s="83">
        <f>IF($E230="","",IFERROR(VLOOKUP(TRIM(E230&amp;""),'Référentiel Articles'!$A$2:$F$634,2,FALSE),""))</f>
      </c>
      <c r="D230" s="83">
        <f>IF($E230="","",IFERROR(VLOOKUP(TRIM(E230&amp;""),'Référentiel Articles'!$A$2:$F$634,3,FALSE),""))</f>
      </c>
      <c r="E230" s="81" t="str">
        <v/>
      </c>
      <c r="F230" s="83">
        <f>IF($E230="","",IFERROR(VLOOKUP(TRIM(E230&amp;""),'Référentiel Articles'!$A$2:$F$634,4,FALSE),""))</f>
      </c>
      <c r="G230" s="84">
        <f>IF($E230="","",IFERROR(VLOOKUP(TRIM(E230&amp;""),'Référentiel Articles'!$A$2:$F$634,5,FALSE),""))</f>
      </c>
      <c r="H230" s="85" t="str">
        <v/>
      </c>
      <c r="I230" s="84">
        <f>IF($E230="","",IFERROR(VLOOKUP(TRIM(E230&amp;""),'Référentiel Articles'!$A$2:$F$634,6,FALSE),""))</f>
      </c>
      <c r="J230" s="90">
        <f>IF(OR($E230="",$H230=""),"",$H230*$I230)</f>
      </c>
      <c r="K230" s="87" t="str">
        <v/>
      </c>
    </row>
    <row r="231">
      <c r="A231" s="74" t="str">
        <v/>
      </c>
      <c r="B231" s="74" t="str">
        <v/>
      </c>
      <c r="C231" s="75">
        <f>IF($E231="","",IFERROR(VLOOKUP(TRIM(E231&amp;""),'Référentiel Articles'!$A$2:$F$634,2,FALSE),""))</f>
      </c>
      <c r="D231" s="75">
        <f>IF($E231="","",IFERROR(VLOOKUP(TRIM(E231&amp;""),'Référentiel Articles'!$A$2:$F$634,3,FALSE),""))</f>
      </c>
      <c r="E231" s="74" t="str">
        <v/>
      </c>
      <c r="F231" s="75">
        <f>IF($E231="","",IFERROR(VLOOKUP(TRIM(E231&amp;""),'Référentiel Articles'!$A$2:$F$634,4,FALSE),""))</f>
      </c>
      <c r="G231" s="76">
        <f>IF($E231="","",IFERROR(VLOOKUP(TRIM(E231&amp;""),'Référentiel Articles'!$A$2:$F$634,5,FALSE),""))</f>
      </c>
      <c r="H231" s="77" t="str">
        <v/>
      </c>
      <c r="I231" s="76">
        <f>IF($E231="","",IFERROR(VLOOKUP(TRIM(E231&amp;""),'Référentiel Articles'!$A$2:$F$634,6,FALSE),""))</f>
      </c>
      <c r="J231" s="78">
        <f>IF(OR($E231="",$H231=""),"",$H231*$I231)</f>
      </c>
      <c r="K231" s="79" t="str">
        <v/>
      </c>
    </row>
    <row r="232">
      <c r="A232" s="81" t="str">
        <v/>
      </c>
      <c r="B232" s="81" t="str">
        <v/>
      </c>
      <c r="C232" s="83">
        <f>IF($E232="","",IFERROR(VLOOKUP(TRIM(E232&amp;""),'Référentiel Articles'!$A$2:$F$634,2,FALSE),""))</f>
      </c>
      <c r="D232" s="83">
        <f>IF($E232="","",IFERROR(VLOOKUP(TRIM(E232&amp;""),'Référentiel Articles'!$A$2:$F$634,3,FALSE),""))</f>
      </c>
      <c r="E232" s="81" t="str">
        <v/>
      </c>
      <c r="F232" s="83">
        <f>IF($E232="","",IFERROR(VLOOKUP(TRIM(E232&amp;""),'Référentiel Articles'!$A$2:$F$634,4,FALSE),""))</f>
      </c>
      <c r="G232" s="84">
        <f>IF($E232="","",IFERROR(VLOOKUP(TRIM(E232&amp;""),'Référentiel Articles'!$A$2:$F$634,5,FALSE),""))</f>
      </c>
      <c r="H232" s="85" t="str">
        <v/>
      </c>
      <c r="I232" s="84">
        <f>IF($E232="","",IFERROR(VLOOKUP(TRIM(E232&amp;""),'Référentiel Articles'!$A$2:$F$634,6,FALSE),""))</f>
      </c>
      <c r="J232" s="90">
        <f>IF(OR($E232="",$H232=""),"",$H232*$I232)</f>
      </c>
      <c r="K232" s="87" t="str">
        <v/>
      </c>
    </row>
    <row r="233">
      <c r="A233" s="74" t="str">
        <v/>
      </c>
      <c r="B233" s="74" t="str">
        <v/>
      </c>
      <c r="C233" s="75">
        <f>IF($E233="","",IFERROR(VLOOKUP(TRIM(E233&amp;""),'Référentiel Articles'!$A$2:$F$634,2,FALSE),""))</f>
      </c>
      <c r="D233" s="75">
        <f>IF($E233="","",IFERROR(VLOOKUP(TRIM(E233&amp;""),'Référentiel Articles'!$A$2:$F$634,3,FALSE),""))</f>
      </c>
      <c r="E233" s="74" t="str">
        <v/>
      </c>
      <c r="F233" s="75">
        <f>IF($E233="","",IFERROR(VLOOKUP(TRIM(E233&amp;""),'Référentiel Articles'!$A$2:$F$634,4,FALSE),""))</f>
      </c>
      <c r="G233" s="76">
        <f>IF($E233="","",IFERROR(VLOOKUP(TRIM(E233&amp;""),'Référentiel Articles'!$A$2:$F$634,5,FALSE),""))</f>
      </c>
      <c r="H233" s="77" t="str">
        <v/>
      </c>
      <c r="I233" s="76">
        <f>IF($E233="","",IFERROR(VLOOKUP(TRIM(E233&amp;""),'Référentiel Articles'!$A$2:$F$634,6,FALSE),""))</f>
      </c>
      <c r="J233" s="78">
        <f>IF(OR($E233="",$H233=""),"",$H233*$I233)</f>
      </c>
      <c r="K233" s="79" t="str">
        <v/>
      </c>
    </row>
    <row r="234">
      <c r="A234" s="81" t="str">
        <v/>
      </c>
      <c r="B234" s="81" t="str">
        <v/>
      </c>
      <c r="C234" s="83">
        <f>IF($E234="","",IFERROR(VLOOKUP(TRIM(E234&amp;""),'Référentiel Articles'!$A$2:$F$634,2,FALSE),""))</f>
      </c>
      <c r="D234" s="83">
        <f>IF($E234="","",IFERROR(VLOOKUP(TRIM(E234&amp;""),'Référentiel Articles'!$A$2:$F$634,3,FALSE),""))</f>
      </c>
      <c r="E234" s="81" t="str">
        <v/>
      </c>
      <c r="F234" s="83">
        <f>IF($E234="","",IFERROR(VLOOKUP(TRIM(E234&amp;""),'Référentiel Articles'!$A$2:$F$634,4,FALSE),""))</f>
      </c>
      <c r="G234" s="84">
        <f>IF($E234="","",IFERROR(VLOOKUP(TRIM(E234&amp;""),'Référentiel Articles'!$A$2:$F$634,5,FALSE),""))</f>
      </c>
      <c r="H234" s="85" t="str">
        <v/>
      </c>
      <c r="I234" s="84">
        <f>IF($E234="","",IFERROR(VLOOKUP(TRIM(E234&amp;""),'Référentiel Articles'!$A$2:$F$634,6,FALSE),""))</f>
      </c>
      <c r="J234" s="90">
        <f>IF(OR($E234="",$H234=""),"",$H234*$I234)</f>
      </c>
      <c r="K234" s="87" t="str">
        <v/>
      </c>
    </row>
    <row r="235">
      <c r="A235" s="74" t="str">
        <v/>
      </c>
      <c r="B235" s="74" t="str">
        <v/>
      </c>
      <c r="C235" s="75">
        <f>IF($E235="","",IFERROR(VLOOKUP(TRIM(E235&amp;""),'Référentiel Articles'!$A$2:$F$634,2,FALSE),""))</f>
      </c>
      <c r="D235" s="75">
        <f>IF($E235="","",IFERROR(VLOOKUP(TRIM(E235&amp;""),'Référentiel Articles'!$A$2:$F$634,3,FALSE),""))</f>
      </c>
      <c r="E235" s="74" t="str">
        <v/>
      </c>
      <c r="F235" s="75">
        <f>IF($E235="","",IFERROR(VLOOKUP(TRIM(E235&amp;""),'Référentiel Articles'!$A$2:$F$634,4,FALSE),""))</f>
      </c>
      <c r="G235" s="76">
        <f>IF($E235="","",IFERROR(VLOOKUP(TRIM(E235&amp;""),'Référentiel Articles'!$A$2:$F$634,5,FALSE),""))</f>
      </c>
      <c r="H235" s="77" t="str">
        <v/>
      </c>
      <c r="I235" s="76">
        <f>IF($E235="","",IFERROR(VLOOKUP(TRIM(E235&amp;""),'Référentiel Articles'!$A$2:$F$634,6,FALSE),""))</f>
      </c>
      <c r="J235" s="78">
        <f>IF(OR($E235="",$H235=""),"",$H235*$I235)</f>
      </c>
      <c r="K235" s="79" t="str">
        <v/>
      </c>
    </row>
    <row r="236">
      <c r="A236" s="81" t="str">
        <v/>
      </c>
      <c r="B236" s="81" t="str">
        <v/>
      </c>
      <c r="C236" s="83">
        <f>IF($E236="","",IFERROR(VLOOKUP(TRIM(E236&amp;""),'Référentiel Articles'!$A$2:$F$634,2,FALSE),""))</f>
      </c>
      <c r="D236" s="83">
        <f>IF($E236="","",IFERROR(VLOOKUP(TRIM(E236&amp;""),'Référentiel Articles'!$A$2:$F$634,3,FALSE),""))</f>
      </c>
      <c r="E236" s="81" t="str">
        <v/>
      </c>
      <c r="F236" s="83">
        <f>IF($E236="","",IFERROR(VLOOKUP(TRIM(E236&amp;""),'Référentiel Articles'!$A$2:$F$634,4,FALSE),""))</f>
      </c>
      <c r="G236" s="84">
        <f>IF($E236="","",IFERROR(VLOOKUP(TRIM(E236&amp;""),'Référentiel Articles'!$A$2:$F$634,5,FALSE),""))</f>
      </c>
      <c r="H236" s="85" t="str">
        <v/>
      </c>
      <c r="I236" s="84">
        <f>IF($E236="","",IFERROR(VLOOKUP(TRIM(E236&amp;""),'Référentiel Articles'!$A$2:$F$634,6,FALSE),""))</f>
      </c>
      <c r="J236" s="90">
        <f>IF(OR($E236="",$H236=""),"",$H236*$I236)</f>
      </c>
      <c r="K236" s="87" t="str">
        <v/>
      </c>
    </row>
    <row r="237">
      <c r="A237" s="74" t="str">
        <v/>
      </c>
      <c r="B237" s="74" t="str">
        <v/>
      </c>
      <c r="C237" s="75">
        <f>IF($E237="","",IFERROR(VLOOKUP(TRIM(E237&amp;""),'Référentiel Articles'!$A$2:$F$634,2,FALSE),""))</f>
      </c>
      <c r="D237" s="75">
        <f>IF($E237="","",IFERROR(VLOOKUP(TRIM(E237&amp;""),'Référentiel Articles'!$A$2:$F$634,3,FALSE),""))</f>
      </c>
      <c r="E237" s="74" t="str">
        <v/>
      </c>
      <c r="F237" s="75">
        <f>IF($E237="","",IFERROR(VLOOKUP(TRIM(E237&amp;""),'Référentiel Articles'!$A$2:$F$634,4,FALSE),""))</f>
      </c>
      <c r="G237" s="76">
        <f>IF($E237="","",IFERROR(VLOOKUP(TRIM(E237&amp;""),'Référentiel Articles'!$A$2:$F$634,5,FALSE),""))</f>
      </c>
      <c r="H237" s="77" t="str">
        <v/>
      </c>
      <c r="I237" s="76">
        <f>IF($E237="","",IFERROR(VLOOKUP(TRIM(E237&amp;""),'Référentiel Articles'!$A$2:$F$634,6,FALSE),""))</f>
      </c>
      <c r="J237" s="78">
        <f>IF(OR($E237="",$H237=""),"",$H237*$I237)</f>
      </c>
      <c r="K237" s="79" t="str">
        <v/>
      </c>
    </row>
    <row r="238">
      <c r="A238" s="81" t="str">
        <v/>
      </c>
      <c r="B238" s="81" t="str">
        <v/>
      </c>
      <c r="C238" s="83">
        <f>IF($E238="","",IFERROR(VLOOKUP(TRIM(E238&amp;""),'Référentiel Articles'!$A$2:$F$634,2,FALSE),""))</f>
      </c>
      <c r="D238" s="83">
        <f>IF($E238="","",IFERROR(VLOOKUP(TRIM(E238&amp;""),'Référentiel Articles'!$A$2:$F$634,3,FALSE),""))</f>
      </c>
      <c r="E238" s="81" t="str">
        <v/>
      </c>
      <c r="F238" s="83">
        <f>IF($E238="","",IFERROR(VLOOKUP(TRIM(E238&amp;""),'Référentiel Articles'!$A$2:$F$634,4,FALSE),""))</f>
      </c>
      <c r="G238" s="84">
        <f>IF($E238="","",IFERROR(VLOOKUP(TRIM(E238&amp;""),'Référentiel Articles'!$A$2:$F$634,5,FALSE),""))</f>
      </c>
      <c r="H238" s="85" t="str">
        <v/>
      </c>
      <c r="I238" s="84">
        <f>IF($E238="","",IFERROR(VLOOKUP(TRIM(E238&amp;""),'Référentiel Articles'!$A$2:$F$634,6,FALSE),""))</f>
      </c>
      <c r="J238" s="90">
        <f>IF(OR($E238="",$H238=""),"",$H238*$I238)</f>
      </c>
      <c r="K238" s="87" t="str">
        <v/>
      </c>
    </row>
    <row r="239">
      <c r="A239" s="74" t="str">
        <v/>
      </c>
      <c r="B239" s="74" t="str">
        <v/>
      </c>
      <c r="C239" s="75">
        <f>IF($E239="","",IFERROR(VLOOKUP(TRIM(E239&amp;""),'Référentiel Articles'!$A$2:$F$634,2,FALSE),""))</f>
      </c>
      <c r="D239" s="75">
        <f>IF($E239="","",IFERROR(VLOOKUP(TRIM(E239&amp;""),'Référentiel Articles'!$A$2:$F$634,3,FALSE),""))</f>
      </c>
      <c r="E239" s="74" t="str">
        <v/>
      </c>
      <c r="F239" s="75">
        <f>IF($E239="","",IFERROR(VLOOKUP(TRIM(E239&amp;""),'Référentiel Articles'!$A$2:$F$634,4,FALSE),""))</f>
      </c>
      <c r="G239" s="76">
        <f>IF($E239="","",IFERROR(VLOOKUP(TRIM(E239&amp;""),'Référentiel Articles'!$A$2:$F$634,5,FALSE),""))</f>
      </c>
      <c r="H239" s="77" t="str">
        <v/>
      </c>
      <c r="I239" s="76">
        <f>IF($E239="","",IFERROR(VLOOKUP(TRIM(E239&amp;""),'Référentiel Articles'!$A$2:$F$634,6,FALSE),""))</f>
      </c>
      <c r="J239" s="78">
        <f>IF(OR($E239="",$H239=""),"",$H239*$I239)</f>
      </c>
      <c r="K239" s="79" t="str">
        <v/>
      </c>
    </row>
    <row r="240">
      <c r="A240" s="81" t="str">
        <v/>
      </c>
      <c r="B240" s="81" t="str">
        <v/>
      </c>
      <c r="C240" s="83">
        <f>IF($E240="","",IFERROR(VLOOKUP(TRIM(E240&amp;""),'Référentiel Articles'!$A$2:$F$634,2,FALSE),""))</f>
      </c>
      <c r="D240" s="83">
        <f>IF($E240="","",IFERROR(VLOOKUP(TRIM(E240&amp;""),'Référentiel Articles'!$A$2:$F$634,3,FALSE),""))</f>
      </c>
      <c r="E240" s="81" t="str">
        <v/>
      </c>
      <c r="F240" s="83">
        <f>IF($E240="","",IFERROR(VLOOKUP(TRIM(E240&amp;""),'Référentiel Articles'!$A$2:$F$634,4,FALSE),""))</f>
      </c>
      <c r="G240" s="84">
        <f>IF($E240="","",IFERROR(VLOOKUP(TRIM(E240&amp;""),'Référentiel Articles'!$A$2:$F$634,5,FALSE),""))</f>
      </c>
      <c r="H240" s="85" t="str">
        <v/>
      </c>
      <c r="I240" s="84">
        <f>IF($E240="","",IFERROR(VLOOKUP(TRIM(E240&amp;""),'Référentiel Articles'!$A$2:$F$634,6,FALSE),""))</f>
      </c>
      <c r="J240" s="90">
        <f>IF(OR($E240="",$H240=""),"",$H240*$I240)</f>
      </c>
      <c r="K240" s="87" t="str">
        <v/>
      </c>
    </row>
    <row r="241">
      <c r="A241" s="74" t="str">
        <v/>
      </c>
      <c r="B241" s="74" t="str">
        <v/>
      </c>
      <c r="C241" s="75">
        <f>IF($E241="","",IFERROR(VLOOKUP(TRIM(E241&amp;""),'Référentiel Articles'!$A$2:$F$634,2,FALSE),""))</f>
      </c>
      <c r="D241" s="75">
        <f>IF($E241="","",IFERROR(VLOOKUP(TRIM(E241&amp;""),'Référentiel Articles'!$A$2:$F$634,3,FALSE),""))</f>
      </c>
      <c r="E241" s="74" t="str">
        <v/>
      </c>
      <c r="F241" s="75">
        <f>IF($E241="","",IFERROR(VLOOKUP(TRIM(E241&amp;""),'Référentiel Articles'!$A$2:$F$634,4,FALSE),""))</f>
      </c>
      <c r="G241" s="76">
        <f>IF($E241="","",IFERROR(VLOOKUP(TRIM(E241&amp;""),'Référentiel Articles'!$A$2:$F$634,5,FALSE),""))</f>
      </c>
      <c r="H241" s="77" t="str">
        <v/>
      </c>
      <c r="I241" s="76">
        <f>IF($E241="","",IFERROR(VLOOKUP(TRIM(E241&amp;""),'Référentiel Articles'!$A$2:$F$634,6,FALSE),""))</f>
      </c>
      <c r="J241" s="78">
        <f>IF(OR($E241="",$H241=""),"",$H241*$I241)</f>
      </c>
      <c r="K241" s="79" t="str">
        <v/>
      </c>
    </row>
    <row r="242">
      <c r="A242" s="81" t="str">
        <v/>
      </c>
      <c r="B242" s="81" t="str">
        <v/>
      </c>
      <c r="C242" s="83">
        <f>IF($E242="","",IFERROR(VLOOKUP(TRIM(E242&amp;""),'Référentiel Articles'!$A$2:$F$634,2,FALSE),""))</f>
      </c>
      <c r="D242" s="83">
        <f>IF($E242="","",IFERROR(VLOOKUP(TRIM(E242&amp;""),'Référentiel Articles'!$A$2:$F$634,3,FALSE),""))</f>
      </c>
      <c r="E242" s="81" t="str">
        <v/>
      </c>
      <c r="F242" s="83">
        <f>IF($E242="","",IFERROR(VLOOKUP(TRIM(E242&amp;""),'Référentiel Articles'!$A$2:$F$634,4,FALSE),""))</f>
      </c>
      <c r="G242" s="84">
        <f>IF($E242="","",IFERROR(VLOOKUP(TRIM(E242&amp;""),'Référentiel Articles'!$A$2:$F$634,5,FALSE),""))</f>
      </c>
      <c r="H242" s="85" t="str">
        <v/>
      </c>
      <c r="I242" s="84">
        <f>IF($E242="","",IFERROR(VLOOKUP(TRIM(E242&amp;""),'Référentiel Articles'!$A$2:$F$634,6,FALSE),""))</f>
      </c>
      <c r="J242" s="90">
        <f>IF(OR($E242="",$H242=""),"",$H242*$I242)</f>
      </c>
      <c r="K242" s="87" t="str">
        <v/>
      </c>
    </row>
    <row r="243">
      <c r="A243" s="74" t="str">
        <v/>
      </c>
      <c r="B243" s="74" t="str">
        <v/>
      </c>
      <c r="C243" s="75">
        <f>IF($E243="","",IFERROR(VLOOKUP(TRIM(E243&amp;""),'Référentiel Articles'!$A$2:$F$634,2,FALSE),""))</f>
      </c>
      <c r="D243" s="75">
        <f>IF($E243="","",IFERROR(VLOOKUP(TRIM(E243&amp;""),'Référentiel Articles'!$A$2:$F$634,3,FALSE),""))</f>
      </c>
      <c r="E243" s="74" t="str">
        <v/>
      </c>
      <c r="F243" s="75">
        <f>IF($E243="","",IFERROR(VLOOKUP(TRIM(E243&amp;""),'Référentiel Articles'!$A$2:$F$634,4,FALSE),""))</f>
      </c>
      <c r="G243" s="76">
        <f>IF($E243="","",IFERROR(VLOOKUP(TRIM(E243&amp;""),'Référentiel Articles'!$A$2:$F$634,5,FALSE),""))</f>
      </c>
      <c r="H243" s="77" t="str">
        <v/>
      </c>
      <c r="I243" s="76">
        <f>IF($E243="","",IFERROR(VLOOKUP(TRIM(E243&amp;""),'Référentiel Articles'!$A$2:$F$634,6,FALSE),""))</f>
      </c>
      <c r="J243" s="78">
        <f>IF(OR($E243="",$H243=""),"",$H243*$I243)</f>
      </c>
      <c r="K243" s="79" t="str">
        <v/>
      </c>
    </row>
    <row r="244">
      <c r="A244" s="81" t="str">
        <v/>
      </c>
      <c r="B244" s="81" t="str">
        <v/>
      </c>
      <c r="C244" s="83">
        <f>IF($E244="","",IFERROR(VLOOKUP(TRIM(E244&amp;""),'Référentiel Articles'!$A$2:$F$634,2,FALSE),""))</f>
      </c>
      <c r="D244" s="83">
        <f>IF($E244="","",IFERROR(VLOOKUP(TRIM(E244&amp;""),'Référentiel Articles'!$A$2:$F$634,3,FALSE),""))</f>
      </c>
      <c r="E244" s="81" t="str">
        <v/>
      </c>
      <c r="F244" s="83">
        <f>IF($E244="","",IFERROR(VLOOKUP(TRIM(E244&amp;""),'Référentiel Articles'!$A$2:$F$634,4,FALSE),""))</f>
      </c>
      <c r="G244" s="84">
        <f>IF($E244="","",IFERROR(VLOOKUP(TRIM(E244&amp;""),'Référentiel Articles'!$A$2:$F$634,5,FALSE),""))</f>
      </c>
      <c r="H244" s="85" t="str">
        <v/>
      </c>
      <c r="I244" s="84">
        <f>IF($E244="","",IFERROR(VLOOKUP(TRIM(E244&amp;""),'Référentiel Articles'!$A$2:$F$634,6,FALSE),""))</f>
      </c>
      <c r="J244" s="90">
        <f>IF(OR($E244="",$H244=""),"",$H244*$I244)</f>
      </c>
      <c r="K244" s="87" t="str">
        <v/>
      </c>
    </row>
    <row r="245">
      <c r="A245" s="74" t="str">
        <v/>
      </c>
      <c r="B245" s="74" t="str">
        <v/>
      </c>
      <c r="C245" s="75">
        <f>IF($E245="","",IFERROR(VLOOKUP(TRIM(E245&amp;""),'Référentiel Articles'!$A$2:$F$634,2,FALSE),""))</f>
      </c>
      <c r="D245" s="75">
        <f>IF($E245="","",IFERROR(VLOOKUP(TRIM(E245&amp;""),'Référentiel Articles'!$A$2:$F$634,3,FALSE),""))</f>
      </c>
      <c r="E245" s="74" t="str">
        <v/>
      </c>
      <c r="F245" s="75">
        <f>IF($E245="","",IFERROR(VLOOKUP(TRIM(E245&amp;""),'Référentiel Articles'!$A$2:$F$634,4,FALSE),""))</f>
      </c>
      <c r="G245" s="76">
        <f>IF($E245="","",IFERROR(VLOOKUP(TRIM(E245&amp;""),'Référentiel Articles'!$A$2:$F$634,5,FALSE),""))</f>
      </c>
      <c r="H245" s="77" t="str">
        <v/>
      </c>
      <c r="I245" s="76">
        <f>IF($E245="","",IFERROR(VLOOKUP(TRIM(E245&amp;""),'Référentiel Articles'!$A$2:$F$634,6,FALSE),""))</f>
      </c>
      <c r="J245" s="78">
        <f>IF(OR($E245="",$H245=""),"",$H245*$I245)</f>
      </c>
      <c r="K245" s="79" t="str">
        <v/>
      </c>
    </row>
    <row r="246">
      <c r="A246" s="81" t="str">
        <v/>
      </c>
      <c r="B246" s="81" t="str">
        <v/>
      </c>
      <c r="C246" s="83">
        <f>IF($E246="","",IFERROR(VLOOKUP(TRIM(E246&amp;""),'Référentiel Articles'!$A$2:$F$634,2,FALSE),""))</f>
      </c>
      <c r="D246" s="83">
        <f>IF($E246="","",IFERROR(VLOOKUP(TRIM(E246&amp;""),'Référentiel Articles'!$A$2:$F$634,3,FALSE),""))</f>
      </c>
      <c r="E246" s="81" t="str">
        <v/>
      </c>
      <c r="F246" s="83">
        <f>IF($E246="","",IFERROR(VLOOKUP(TRIM(E246&amp;""),'Référentiel Articles'!$A$2:$F$634,4,FALSE),""))</f>
      </c>
      <c r="G246" s="84">
        <f>IF($E246="","",IFERROR(VLOOKUP(TRIM(E246&amp;""),'Référentiel Articles'!$A$2:$F$634,5,FALSE),""))</f>
      </c>
      <c r="H246" s="85" t="str">
        <v/>
      </c>
      <c r="I246" s="84">
        <f>IF($E246="","",IFERROR(VLOOKUP(TRIM(E246&amp;""),'Référentiel Articles'!$A$2:$F$634,6,FALSE),""))</f>
      </c>
      <c r="J246" s="90">
        <f>IF(OR($E246="",$H246=""),"",$H246*$I246)</f>
      </c>
      <c r="K246" s="87" t="str">
        <v/>
      </c>
    </row>
    <row r="247">
      <c r="A247" s="74" t="str">
        <v/>
      </c>
      <c r="B247" s="74" t="str">
        <v/>
      </c>
      <c r="C247" s="75">
        <f>IF($E247="","",IFERROR(VLOOKUP(TRIM(E247&amp;""),'Référentiel Articles'!$A$2:$F$634,2,FALSE),""))</f>
      </c>
      <c r="D247" s="75">
        <f>IF($E247="","",IFERROR(VLOOKUP(TRIM(E247&amp;""),'Référentiel Articles'!$A$2:$F$634,3,FALSE),""))</f>
      </c>
      <c r="E247" s="74" t="str">
        <v/>
      </c>
      <c r="F247" s="75">
        <f>IF($E247="","",IFERROR(VLOOKUP(TRIM(E247&amp;""),'Référentiel Articles'!$A$2:$F$634,4,FALSE),""))</f>
      </c>
      <c r="G247" s="76">
        <f>IF($E247="","",IFERROR(VLOOKUP(TRIM(E247&amp;""),'Référentiel Articles'!$A$2:$F$634,5,FALSE),""))</f>
      </c>
      <c r="H247" s="77" t="str">
        <v/>
      </c>
      <c r="I247" s="76">
        <f>IF($E247="","",IFERROR(VLOOKUP(TRIM(E247&amp;""),'Référentiel Articles'!$A$2:$F$634,6,FALSE),""))</f>
      </c>
      <c r="J247" s="78">
        <f>IF(OR($E247="",$H247=""),"",$H247*$I247)</f>
      </c>
      <c r="K247" s="79" t="str">
        <v/>
      </c>
    </row>
    <row r="248">
      <c r="A248" s="81" t="str">
        <v/>
      </c>
      <c r="B248" s="81" t="str">
        <v/>
      </c>
      <c r="C248" s="83">
        <f>IF($E248="","",IFERROR(VLOOKUP(TRIM(E248&amp;""),'Référentiel Articles'!$A$2:$F$634,2,FALSE),""))</f>
      </c>
      <c r="D248" s="83">
        <f>IF($E248="","",IFERROR(VLOOKUP(TRIM(E248&amp;""),'Référentiel Articles'!$A$2:$F$634,3,FALSE),""))</f>
      </c>
      <c r="E248" s="81" t="str">
        <v/>
      </c>
      <c r="F248" s="83">
        <f>IF($E248="","",IFERROR(VLOOKUP(TRIM(E248&amp;""),'Référentiel Articles'!$A$2:$F$634,4,FALSE),""))</f>
      </c>
      <c r="G248" s="84">
        <f>IF($E248="","",IFERROR(VLOOKUP(TRIM(E248&amp;""),'Référentiel Articles'!$A$2:$F$634,5,FALSE),""))</f>
      </c>
      <c r="H248" s="85" t="str">
        <v/>
      </c>
      <c r="I248" s="84">
        <f>IF($E248="","",IFERROR(VLOOKUP(TRIM(E248&amp;""),'Référentiel Articles'!$A$2:$F$634,6,FALSE),""))</f>
      </c>
      <c r="J248" s="90">
        <f>IF(OR($E248="",$H248=""),"",$H248*$I248)</f>
      </c>
      <c r="K248" s="87" t="str">
        <v/>
      </c>
    </row>
    <row r="249">
      <c r="A249" s="74" t="str">
        <v/>
      </c>
      <c r="B249" s="74" t="str">
        <v/>
      </c>
      <c r="C249" s="75">
        <f>IF($E249="","",IFERROR(VLOOKUP(TRIM(E249&amp;""),'Référentiel Articles'!$A$2:$F$634,2,FALSE),""))</f>
      </c>
      <c r="D249" s="75">
        <f>IF($E249="","",IFERROR(VLOOKUP(TRIM(E249&amp;""),'Référentiel Articles'!$A$2:$F$634,3,FALSE),""))</f>
      </c>
      <c r="E249" s="74" t="str">
        <v/>
      </c>
      <c r="F249" s="75">
        <f>IF($E249="","",IFERROR(VLOOKUP(TRIM(E249&amp;""),'Référentiel Articles'!$A$2:$F$634,4,FALSE),""))</f>
      </c>
      <c r="G249" s="76">
        <f>IF($E249="","",IFERROR(VLOOKUP(TRIM(E249&amp;""),'Référentiel Articles'!$A$2:$F$634,5,FALSE),""))</f>
      </c>
      <c r="H249" s="77" t="str">
        <v/>
      </c>
      <c r="I249" s="76">
        <f>IF($E249="","",IFERROR(VLOOKUP(TRIM(E249&amp;""),'Référentiel Articles'!$A$2:$F$634,6,FALSE),""))</f>
      </c>
      <c r="J249" s="78">
        <f>IF(OR($E249="",$H249=""),"",$H249*$I249)</f>
      </c>
      <c r="K249" s="79" t="str">
        <v/>
      </c>
    </row>
    <row r="250">
      <c r="A250" s="81" t="str">
        <v/>
      </c>
      <c r="B250" s="81" t="str">
        <v/>
      </c>
      <c r="C250" s="83">
        <f>IF($E250="","",IFERROR(VLOOKUP(TRIM(E250&amp;""),'Référentiel Articles'!$A$2:$F$634,2,FALSE),""))</f>
      </c>
      <c r="D250" s="83">
        <f>IF($E250="","",IFERROR(VLOOKUP(TRIM(E250&amp;""),'Référentiel Articles'!$A$2:$F$634,3,FALSE),""))</f>
      </c>
      <c r="E250" s="81" t="str">
        <v/>
      </c>
      <c r="F250" s="83">
        <f>IF($E250="","",IFERROR(VLOOKUP(TRIM(E250&amp;""),'Référentiel Articles'!$A$2:$F$634,4,FALSE),""))</f>
      </c>
      <c r="G250" s="84">
        <f>IF($E250="","",IFERROR(VLOOKUP(TRIM(E250&amp;""),'Référentiel Articles'!$A$2:$F$634,5,FALSE),""))</f>
      </c>
      <c r="H250" s="85" t="str">
        <v/>
      </c>
      <c r="I250" s="84">
        <f>IF($E250="","",IFERROR(VLOOKUP(TRIM(E250&amp;""),'Référentiel Articles'!$A$2:$F$634,6,FALSE),""))</f>
      </c>
      <c r="J250" s="90">
        <f>IF(OR($E250="",$H250=""),"",$H250*$I250)</f>
      </c>
      <c r="K250" s="87" t="str">
        <v/>
      </c>
    </row>
    <row r="251">
      <c r="A251" s="74" t="str">
        <v/>
      </c>
      <c r="B251" s="74" t="str">
        <v/>
      </c>
      <c r="C251" s="75">
        <f>IF($E251="","",IFERROR(VLOOKUP(TRIM(E251&amp;""),'Référentiel Articles'!$A$2:$F$634,2,FALSE),""))</f>
      </c>
      <c r="D251" s="75">
        <f>IF($E251="","",IFERROR(VLOOKUP(TRIM(E251&amp;""),'Référentiel Articles'!$A$2:$F$634,3,FALSE),""))</f>
      </c>
      <c r="E251" s="74" t="str">
        <v/>
      </c>
      <c r="F251" s="75">
        <f>IF($E251="","",IFERROR(VLOOKUP(TRIM(E251&amp;""),'Référentiel Articles'!$A$2:$F$634,4,FALSE),""))</f>
      </c>
      <c r="G251" s="76">
        <f>IF($E251="","",IFERROR(VLOOKUP(TRIM(E251&amp;""),'Référentiel Articles'!$A$2:$F$634,5,FALSE),""))</f>
      </c>
      <c r="H251" s="77" t="str">
        <v/>
      </c>
      <c r="I251" s="76">
        <f>IF($E251="","",IFERROR(VLOOKUP(TRIM(E251&amp;""),'Référentiel Articles'!$A$2:$F$634,6,FALSE),""))</f>
      </c>
      <c r="J251" s="78">
        <f>IF(OR($E251="",$H251=""),"",$H251*$I251)</f>
      </c>
      <c r="K251" s="79" t="str">
        <v/>
      </c>
    </row>
    <row r="252">
      <c r="A252" s="81" t="str">
        <v/>
      </c>
      <c r="B252" s="81" t="str">
        <v/>
      </c>
      <c r="C252" s="83">
        <f>IF($E252="","",IFERROR(VLOOKUP(TRIM(E252&amp;""),'Référentiel Articles'!$A$2:$F$634,2,FALSE),""))</f>
      </c>
      <c r="D252" s="83">
        <f>IF($E252="","",IFERROR(VLOOKUP(TRIM(E252&amp;""),'Référentiel Articles'!$A$2:$F$634,3,FALSE),""))</f>
      </c>
      <c r="E252" s="81" t="str">
        <v/>
      </c>
      <c r="F252" s="83">
        <f>IF($E252="","",IFERROR(VLOOKUP(TRIM(E252&amp;""),'Référentiel Articles'!$A$2:$F$634,4,FALSE),""))</f>
      </c>
      <c r="G252" s="84">
        <f>IF($E252="","",IFERROR(VLOOKUP(TRIM(E252&amp;""),'Référentiel Articles'!$A$2:$F$634,5,FALSE),""))</f>
      </c>
      <c r="H252" s="85" t="str">
        <v/>
      </c>
      <c r="I252" s="84">
        <f>IF($E252="","",IFERROR(VLOOKUP(TRIM(E252&amp;""),'Référentiel Articles'!$A$2:$F$634,6,FALSE),""))</f>
      </c>
      <c r="J252" s="90">
        <f>IF(OR($E252="",$H252=""),"",$H252*$I252)</f>
      </c>
      <c r="K252" s="87" t="str">
        <v/>
      </c>
    </row>
    <row r="253">
      <c r="A253" s="74" t="str">
        <v/>
      </c>
      <c r="B253" s="74" t="str">
        <v/>
      </c>
      <c r="C253" s="75">
        <f>IF($E253="","",IFERROR(VLOOKUP(TRIM(E253&amp;""),'Référentiel Articles'!$A$2:$F$634,2,FALSE),""))</f>
      </c>
      <c r="D253" s="75">
        <f>IF($E253="","",IFERROR(VLOOKUP(TRIM(E253&amp;""),'Référentiel Articles'!$A$2:$F$634,3,FALSE),""))</f>
      </c>
      <c r="E253" s="74" t="str">
        <v/>
      </c>
      <c r="F253" s="75">
        <f>IF($E253="","",IFERROR(VLOOKUP(TRIM(E253&amp;""),'Référentiel Articles'!$A$2:$F$634,4,FALSE),""))</f>
      </c>
      <c r="G253" s="76">
        <f>IF($E253="","",IFERROR(VLOOKUP(TRIM(E253&amp;""),'Référentiel Articles'!$A$2:$F$634,5,FALSE),""))</f>
      </c>
      <c r="H253" s="77" t="str">
        <v/>
      </c>
      <c r="I253" s="76">
        <f>IF($E253="","",IFERROR(VLOOKUP(TRIM(E253&amp;""),'Référentiel Articles'!$A$2:$F$634,6,FALSE),""))</f>
      </c>
      <c r="J253" s="78">
        <f>IF(OR($E253="",$H253=""),"",$H253*$I253)</f>
      </c>
      <c r="K253" s="79" t="str">
        <v/>
      </c>
    </row>
    <row r="254">
      <c r="A254" s="81" t="str">
        <v/>
      </c>
      <c r="B254" s="81" t="str">
        <v/>
      </c>
      <c r="C254" s="83">
        <f>IF($E254="","",IFERROR(VLOOKUP(TRIM(E254&amp;""),'Référentiel Articles'!$A$2:$F$634,2,FALSE),""))</f>
      </c>
      <c r="D254" s="83">
        <f>IF($E254="","",IFERROR(VLOOKUP(TRIM(E254&amp;""),'Référentiel Articles'!$A$2:$F$634,3,FALSE),""))</f>
      </c>
      <c r="E254" s="81" t="str">
        <v/>
      </c>
      <c r="F254" s="83">
        <f>IF($E254="","",IFERROR(VLOOKUP(TRIM(E254&amp;""),'Référentiel Articles'!$A$2:$F$634,4,FALSE),""))</f>
      </c>
      <c r="G254" s="84">
        <f>IF($E254="","",IFERROR(VLOOKUP(TRIM(E254&amp;""),'Référentiel Articles'!$A$2:$F$634,5,FALSE),""))</f>
      </c>
      <c r="H254" s="85" t="str">
        <v/>
      </c>
      <c r="I254" s="84">
        <f>IF($E254="","",IFERROR(VLOOKUP(TRIM(E254&amp;""),'Référentiel Articles'!$A$2:$F$634,6,FALSE),""))</f>
      </c>
      <c r="J254" s="90">
        <f>IF(OR($E254="",$H254=""),"",$H254*$I254)</f>
      </c>
      <c r="K254" s="87" t="str">
        <v/>
      </c>
    </row>
    <row r="255">
      <c r="A255" s="74" t="str">
        <v/>
      </c>
      <c r="B255" s="74" t="str">
        <v/>
      </c>
      <c r="C255" s="75">
        <f>IF($E255="","",IFERROR(VLOOKUP(TRIM(E255&amp;""),'Référentiel Articles'!$A$2:$F$634,2,FALSE),""))</f>
      </c>
      <c r="D255" s="75">
        <f>IF($E255="","",IFERROR(VLOOKUP(TRIM(E255&amp;""),'Référentiel Articles'!$A$2:$F$634,3,FALSE),""))</f>
      </c>
      <c r="E255" s="74" t="str">
        <v/>
      </c>
      <c r="F255" s="75">
        <f>IF($E255="","",IFERROR(VLOOKUP(TRIM(E255&amp;""),'Référentiel Articles'!$A$2:$F$634,4,FALSE),""))</f>
      </c>
      <c r="G255" s="76">
        <f>IF($E255="","",IFERROR(VLOOKUP(TRIM(E255&amp;""),'Référentiel Articles'!$A$2:$F$634,5,FALSE),""))</f>
      </c>
      <c r="H255" s="77" t="str">
        <v/>
      </c>
      <c r="I255" s="76">
        <f>IF($E255="","",IFERROR(VLOOKUP(TRIM(E255&amp;""),'Référentiel Articles'!$A$2:$F$634,6,FALSE),""))</f>
      </c>
      <c r="J255" s="78">
        <f>IF(OR($E255="",$H255=""),"",$H255*$I255)</f>
      </c>
      <c r="K255" s="79" t="str">
        <v/>
      </c>
    </row>
    <row r="256">
      <c r="A256" s="81" t="str">
        <v/>
      </c>
      <c r="B256" s="81" t="str">
        <v/>
      </c>
      <c r="C256" s="83">
        <f>IF($E256="","",IFERROR(VLOOKUP(TRIM(E256&amp;""),'Référentiel Articles'!$A$2:$F$634,2,FALSE),""))</f>
      </c>
      <c r="D256" s="83">
        <f>IF($E256="","",IFERROR(VLOOKUP(TRIM(E256&amp;""),'Référentiel Articles'!$A$2:$F$634,3,FALSE),""))</f>
      </c>
      <c r="E256" s="81" t="str">
        <v/>
      </c>
      <c r="F256" s="83">
        <f>IF($E256="","",IFERROR(VLOOKUP(TRIM(E256&amp;""),'Référentiel Articles'!$A$2:$F$634,4,FALSE),""))</f>
      </c>
      <c r="G256" s="84">
        <f>IF($E256="","",IFERROR(VLOOKUP(TRIM(E256&amp;""),'Référentiel Articles'!$A$2:$F$634,5,FALSE),""))</f>
      </c>
      <c r="H256" s="85" t="str">
        <v/>
      </c>
      <c r="I256" s="84">
        <f>IF($E256="","",IFERROR(VLOOKUP(TRIM(E256&amp;""),'Référentiel Articles'!$A$2:$F$634,6,FALSE),""))</f>
      </c>
      <c r="J256" s="90">
        <f>IF(OR($E256="",$H256=""),"",$H256*$I256)</f>
      </c>
      <c r="K256" s="87" t="str">
        <v/>
      </c>
    </row>
    <row r="257">
      <c r="A257" s="74" t="str">
        <v/>
      </c>
      <c r="B257" s="74" t="str">
        <v/>
      </c>
      <c r="C257" s="75">
        <f>IF($E257="","",IFERROR(VLOOKUP(TRIM(E257&amp;""),'Référentiel Articles'!$A$2:$F$634,2,FALSE),""))</f>
      </c>
      <c r="D257" s="75">
        <f>IF($E257="","",IFERROR(VLOOKUP(TRIM(E257&amp;""),'Référentiel Articles'!$A$2:$F$634,3,FALSE),""))</f>
      </c>
      <c r="E257" s="74" t="str">
        <v/>
      </c>
      <c r="F257" s="75">
        <f>IF($E257="","",IFERROR(VLOOKUP(TRIM(E257&amp;""),'Référentiel Articles'!$A$2:$F$634,4,FALSE),""))</f>
      </c>
      <c r="G257" s="76">
        <f>IF($E257="","",IFERROR(VLOOKUP(TRIM(E257&amp;""),'Référentiel Articles'!$A$2:$F$634,5,FALSE),""))</f>
      </c>
      <c r="H257" s="77" t="str">
        <v/>
      </c>
      <c r="I257" s="76">
        <f>IF($E257="","",IFERROR(VLOOKUP(TRIM(E257&amp;""),'Référentiel Articles'!$A$2:$F$634,6,FALSE),""))</f>
      </c>
      <c r="J257" s="78">
        <f>IF(OR($E257="",$H257=""),"",$H257*$I257)</f>
      </c>
      <c r="K257" s="79" t="str">
        <v/>
      </c>
    </row>
    <row r="258">
      <c r="A258" s="81" t="str">
        <v/>
      </c>
      <c r="B258" s="81" t="str">
        <v/>
      </c>
      <c r="C258" s="83">
        <f>IF($E258="","",IFERROR(VLOOKUP(TRIM(E258&amp;""),'Référentiel Articles'!$A$2:$F$634,2,FALSE),""))</f>
      </c>
      <c r="D258" s="83">
        <f>IF($E258="","",IFERROR(VLOOKUP(TRIM(E258&amp;""),'Référentiel Articles'!$A$2:$F$634,3,FALSE),""))</f>
      </c>
      <c r="E258" s="81" t="str">
        <v/>
      </c>
      <c r="F258" s="83">
        <f>IF($E258="","",IFERROR(VLOOKUP(TRIM(E258&amp;""),'Référentiel Articles'!$A$2:$F$634,4,FALSE),""))</f>
      </c>
      <c r="G258" s="84">
        <f>IF($E258="","",IFERROR(VLOOKUP(TRIM(E258&amp;""),'Référentiel Articles'!$A$2:$F$634,5,FALSE),""))</f>
      </c>
      <c r="H258" s="85" t="str">
        <v/>
      </c>
      <c r="I258" s="84">
        <f>IF($E258="","",IFERROR(VLOOKUP(TRIM(E258&amp;""),'Référentiel Articles'!$A$2:$F$634,6,FALSE),""))</f>
      </c>
      <c r="J258" s="90">
        <f>IF(OR($E258="",$H258=""),"",$H258*$I258)</f>
      </c>
      <c r="K258" s="87" t="str">
        <v/>
      </c>
    </row>
    <row r="259">
      <c r="A259" s="74" t="str">
        <v/>
      </c>
      <c r="B259" s="74" t="str">
        <v/>
      </c>
      <c r="C259" s="75">
        <f>IF($E259="","",IFERROR(VLOOKUP(TRIM(E259&amp;""),'Référentiel Articles'!$A$2:$F$634,2,FALSE),""))</f>
      </c>
      <c r="D259" s="75">
        <f>IF($E259="","",IFERROR(VLOOKUP(TRIM(E259&amp;""),'Référentiel Articles'!$A$2:$F$634,3,FALSE),""))</f>
      </c>
      <c r="E259" s="74" t="str">
        <v/>
      </c>
      <c r="F259" s="75">
        <f>IF($E259="","",IFERROR(VLOOKUP(TRIM(E259&amp;""),'Référentiel Articles'!$A$2:$F$634,4,FALSE),""))</f>
      </c>
      <c r="G259" s="76">
        <f>IF($E259="","",IFERROR(VLOOKUP(TRIM(E259&amp;""),'Référentiel Articles'!$A$2:$F$634,5,FALSE),""))</f>
      </c>
      <c r="H259" s="77" t="str">
        <v/>
      </c>
      <c r="I259" s="76">
        <f>IF($E259="","",IFERROR(VLOOKUP(TRIM(E259&amp;""),'Référentiel Articles'!$A$2:$F$634,6,FALSE),""))</f>
      </c>
      <c r="J259" s="78">
        <f>IF(OR($E259="",$H259=""),"",$H259*$I259)</f>
      </c>
      <c r="K259" s="79" t="str">
        <v/>
      </c>
    </row>
    <row r="260">
      <c r="A260" s="81" t="str">
        <v/>
      </c>
      <c r="B260" s="81" t="str">
        <v/>
      </c>
      <c r="C260" s="83">
        <f>IF($E260="","",IFERROR(VLOOKUP(TRIM(E260&amp;""),'Référentiel Articles'!$A$2:$F$634,2,FALSE),""))</f>
      </c>
      <c r="D260" s="83">
        <f>IF($E260="","",IFERROR(VLOOKUP(TRIM(E260&amp;""),'Référentiel Articles'!$A$2:$F$634,3,FALSE),""))</f>
      </c>
      <c r="E260" s="81" t="str">
        <v/>
      </c>
      <c r="F260" s="83">
        <f>IF($E260="","",IFERROR(VLOOKUP(TRIM(E260&amp;""),'Référentiel Articles'!$A$2:$F$634,4,FALSE),""))</f>
      </c>
      <c r="G260" s="84">
        <f>IF($E260="","",IFERROR(VLOOKUP(TRIM(E260&amp;""),'Référentiel Articles'!$A$2:$F$634,5,FALSE),""))</f>
      </c>
      <c r="H260" s="85" t="str">
        <v/>
      </c>
      <c r="I260" s="84">
        <f>IF($E260="","",IFERROR(VLOOKUP(TRIM(E260&amp;""),'Référentiel Articles'!$A$2:$F$634,6,FALSE),""))</f>
      </c>
      <c r="J260" s="90">
        <f>IF(OR($E260="",$H260=""),"",$H260*$I260)</f>
      </c>
      <c r="K260" s="87" t="str">
        <v/>
      </c>
    </row>
    <row r="261">
      <c r="A261" s="74" t="str">
        <v/>
      </c>
      <c r="B261" s="74" t="str">
        <v/>
      </c>
      <c r="C261" s="75">
        <f>IF($E261="","",IFERROR(VLOOKUP(TRIM(E261&amp;""),'Référentiel Articles'!$A$2:$F$634,2,FALSE),""))</f>
      </c>
      <c r="D261" s="75">
        <f>IF($E261="","",IFERROR(VLOOKUP(TRIM(E261&amp;""),'Référentiel Articles'!$A$2:$F$634,3,FALSE),""))</f>
      </c>
      <c r="E261" s="74" t="str">
        <v/>
      </c>
      <c r="F261" s="75">
        <f>IF($E261="","",IFERROR(VLOOKUP(TRIM(E261&amp;""),'Référentiel Articles'!$A$2:$F$634,4,FALSE),""))</f>
      </c>
      <c r="G261" s="76">
        <f>IF($E261="","",IFERROR(VLOOKUP(TRIM(E261&amp;""),'Référentiel Articles'!$A$2:$F$634,5,FALSE),""))</f>
      </c>
      <c r="H261" s="77" t="str">
        <v/>
      </c>
      <c r="I261" s="76">
        <f>IF($E261="","",IFERROR(VLOOKUP(TRIM(E261&amp;""),'Référentiel Articles'!$A$2:$F$634,6,FALSE),""))</f>
      </c>
      <c r="J261" s="78">
        <f>IF(OR($E261="",$H261=""),"",$H261*$I261)</f>
      </c>
      <c r="K261" s="79" t="str">
        <v/>
      </c>
    </row>
    <row r="262">
      <c r="A262" s="81" t="str">
        <v/>
      </c>
      <c r="B262" s="81" t="str">
        <v/>
      </c>
      <c r="C262" s="83">
        <f>IF($E262="","",IFERROR(VLOOKUP(TRIM(E262&amp;""),'Référentiel Articles'!$A$2:$F$634,2,FALSE),""))</f>
      </c>
      <c r="D262" s="83">
        <f>IF($E262="","",IFERROR(VLOOKUP(TRIM(E262&amp;""),'Référentiel Articles'!$A$2:$F$634,3,FALSE),""))</f>
      </c>
      <c r="E262" s="81" t="str">
        <v/>
      </c>
      <c r="F262" s="83">
        <f>IF($E262="","",IFERROR(VLOOKUP(TRIM(E262&amp;""),'Référentiel Articles'!$A$2:$F$634,4,FALSE),""))</f>
      </c>
      <c r="G262" s="84">
        <f>IF($E262="","",IFERROR(VLOOKUP(TRIM(E262&amp;""),'Référentiel Articles'!$A$2:$F$634,5,FALSE),""))</f>
      </c>
      <c r="H262" s="85" t="str">
        <v/>
      </c>
      <c r="I262" s="84">
        <f>IF($E262="","",IFERROR(VLOOKUP(TRIM(E262&amp;""),'Référentiel Articles'!$A$2:$F$634,6,FALSE),""))</f>
      </c>
      <c r="J262" s="90">
        <f>IF(OR($E262="",$H262=""),"",$H262*$I262)</f>
      </c>
      <c r="K262" s="87" t="str">
        <v/>
      </c>
    </row>
    <row r="263">
      <c r="A263" s="74" t="str">
        <v/>
      </c>
      <c r="B263" s="74" t="str">
        <v/>
      </c>
      <c r="C263" s="75">
        <f>IF($E263="","",IFERROR(VLOOKUP(TRIM(E263&amp;""),'Référentiel Articles'!$A$2:$F$634,2,FALSE),""))</f>
      </c>
      <c r="D263" s="75">
        <f>IF($E263="","",IFERROR(VLOOKUP(TRIM(E263&amp;""),'Référentiel Articles'!$A$2:$F$634,3,FALSE),""))</f>
      </c>
      <c r="E263" s="74" t="str">
        <v/>
      </c>
      <c r="F263" s="75">
        <f>IF($E263="","",IFERROR(VLOOKUP(TRIM(E263&amp;""),'Référentiel Articles'!$A$2:$F$634,4,FALSE),""))</f>
      </c>
      <c r="G263" s="76">
        <f>IF($E263="","",IFERROR(VLOOKUP(TRIM(E263&amp;""),'Référentiel Articles'!$A$2:$F$634,5,FALSE),""))</f>
      </c>
      <c r="H263" s="77" t="str">
        <v/>
      </c>
      <c r="I263" s="76">
        <f>IF($E263="","",IFERROR(VLOOKUP(TRIM(E263&amp;""),'Référentiel Articles'!$A$2:$F$634,6,FALSE),""))</f>
      </c>
      <c r="J263" s="78">
        <f>IF(OR($E263="",$H263=""),"",$H263*$I263)</f>
      </c>
      <c r="K263" s="79" t="str">
        <v/>
      </c>
    </row>
    <row r="264">
      <c r="A264" s="81" t="str">
        <v/>
      </c>
      <c r="B264" s="81" t="str">
        <v/>
      </c>
      <c r="C264" s="83">
        <f>IF($E264="","",IFERROR(VLOOKUP(TRIM(E264&amp;""),'Référentiel Articles'!$A$2:$F$634,2,FALSE),""))</f>
      </c>
      <c r="D264" s="83">
        <f>IF($E264="","",IFERROR(VLOOKUP(TRIM(E264&amp;""),'Référentiel Articles'!$A$2:$F$634,3,FALSE),""))</f>
      </c>
      <c r="E264" s="81" t="str">
        <v/>
      </c>
      <c r="F264" s="83">
        <f>IF($E264="","",IFERROR(VLOOKUP(TRIM(E264&amp;""),'Référentiel Articles'!$A$2:$F$634,4,FALSE),""))</f>
      </c>
      <c r="G264" s="84">
        <f>IF($E264="","",IFERROR(VLOOKUP(TRIM(E264&amp;""),'Référentiel Articles'!$A$2:$F$634,5,FALSE),""))</f>
      </c>
      <c r="H264" s="85" t="str">
        <v/>
      </c>
      <c r="I264" s="84">
        <f>IF($E264="","",IFERROR(VLOOKUP(TRIM(E264&amp;""),'Référentiel Articles'!$A$2:$F$634,6,FALSE),""))</f>
      </c>
      <c r="J264" s="90">
        <f>IF(OR($E264="",$H264=""),"",$H264*$I264)</f>
      </c>
      <c r="K264" s="87" t="str">
        <v/>
      </c>
    </row>
    <row r="265">
      <c r="A265" s="74" t="str">
        <v/>
      </c>
      <c r="B265" s="74" t="str">
        <v/>
      </c>
      <c r="C265" s="75">
        <f>IF($E265="","",IFERROR(VLOOKUP(TRIM(E265&amp;""),'Référentiel Articles'!$A$2:$F$634,2,FALSE),""))</f>
      </c>
      <c r="D265" s="75">
        <f>IF($E265="","",IFERROR(VLOOKUP(TRIM(E265&amp;""),'Référentiel Articles'!$A$2:$F$634,3,FALSE),""))</f>
      </c>
      <c r="E265" s="74" t="str">
        <v/>
      </c>
      <c r="F265" s="75">
        <f>IF($E265="","",IFERROR(VLOOKUP(TRIM(E265&amp;""),'Référentiel Articles'!$A$2:$F$634,4,FALSE),""))</f>
      </c>
      <c r="G265" s="76">
        <f>IF($E265="","",IFERROR(VLOOKUP(TRIM(E265&amp;""),'Référentiel Articles'!$A$2:$F$634,5,FALSE),""))</f>
      </c>
      <c r="H265" s="77" t="str">
        <v/>
      </c>
      <c r="I265" s="76">
        <f>IF($E265="","",IFERROR(VLOOKUP(TRIM(E265&amp;""),'Référentiel Articles'!$A$2:$F$634,6,FALSE),""))</f>
      </c>
      <c r="J265" s="78">
        <f>IF(OR($E265="",$H265=""),"",$H265*$I265)</f>
      </c>
      <c r="K265" s="79" t="str">
        <v/>
      </c>
    </row>
    <row r="266">
      <c r="A266" s="81" t="str">
        <v/>
      </c>
      <c r="B266" s="81" t="str">
        <v/>
      </c>
      <c r="C266" s="83">
        <f>IF($E266="","",IFERROR(VLOOKUP(TRIM(E266&amp;""),'Référentiel Articles'!$A$2:$F$634,2,FALSE),""))</f>
      </c>
      <c r="D266" s="83">
        <f>IF($E266="","",IFERROR(VLOOKUP(TRIM(E266&amp;""),'Référentiel Articles'!$A$2:$F$634,3,FALSE),""))</f>
      </c>
      <c r="E266" s="81" t="str">
        <v/>
      </c>
      <c r="F266" s="83">
        <f>IF($E266="","",IFERROR(VLOOKUP(TRIM(E266&amp;""),'Référentiel Articles'!$A$2:$F$634,4,FALSE),""))</f>
      </c>
      <c r="G266" s="84">
        <f>IF($E266="","",IFERROR(VLOOKUP(TRIM(E266&amp;""),'Référentiel Articles'!$A$2:$F$634,5,FALSE),""))</f>
      </c>
      <c r="H266" s="85" t="str">
        <v/>
      </c>
      <c r="I266" s="84">
        <f>IF($E266="","",IFERROR(VLOOKUP(TRIM(E266&amp;""),'Référentiel Articles'!$A$2:$F$634,6,FALSE),""))</f>
      </c>
      <c r="J266" s="90">
        <f>IF(OR($E266="",$H266=""),"",$H266*$I266)</f>
      </c>
      <c r="K266" s="87" t="str">
        <v/>
      </c>
    </row>
    <row r="267">
      <c r="A267" s="74" t="str">
        <v/>
      </c>
      <c r="B267" s="74" t="str">
        <v/>
      </c>
      <c r="C267" s="75">
        <f>IF($E267="","",IFERROR(VLOOKUP(TRIM(E267&amp;""),'Référentiel Articles'!$A$2:$F$634,2,FALSE),""))</f>
      </c>
      <c r="D267" s="75">
        <f>IF($E267="","",IFERROR(VLOOKUP(TRIM(E267&amp;""),'Référentiel Articles'!$A$2:$F$634,3,FALSE),""))</f>
      </c>
      <c r="E267" s="74" t="str">
        <v/>
      </c>
      <c r="F267" s="75">
        <f>IF($E267="","",IFERROR(VLOOKUP(TRIM(E267&amp;""),'Référentiel Articles'!$A$2:$F$634,4,FALSE),""))</f>
      </c>
      <c r="G267" s="76">
        <f>IF($E267="","",IFERROR(VLOOKUP(TRIM(E267&amp;""),'Référentiel Articles'!$A$2:$F$634,5,FALSE),""))</f>
      </c>
      <c r="H267" s="77" t="str">
        <v/>
      </c>
      <c r="I267" s="76">
        <f>IF($E267="","",IFERROR(VLOOKUP(TRIM(E267&amp;""),'Référentiel Articles'!$A$2:$F$634,6,FALSE),""))</f>
      </c>
      <c r="J267" s="78">
        <f>IF(OR($E267="",$H267=""),"",$H267*$I267)</f>
      </c>
      <c r="K267" s="79" t="str">
        <v/>
      </c>
    </row>
    <row r="268">
      <c r="A268" s="81" t="str">
        <v/>
      </c>
      <c r="B268" s="81" t="str">
        <v/>
      </c>
      <c r="C268" s="83">
        <f>IF($E268="","",IFERROR(VLOOKUP(TRIM(E268&amp;""),'Référentiel Articles'!$A$2:$F$634,2,FALSE),""))</f>
      </c>
      <c r="D268" s="83">
        <f>IF($E268="","",IFERROR(VLOOKUP(TRIM(E268&amp;""),'Référentiel Articles'!$A$2:$F$634,3,FALSE),""))</f>
      </c>
      <c r="E268" s="81" t="str">
        <v/>
      </c>
      <c r="F268" s="83">
        <f>IF($E268="","",IFERROR(VLOOKUP(TRIM(E268&amp;""),'Référentiel Articles'!$A$2:$F$634,4,FALSE),""))</f>
      </c>
      <c r="G268" s="84">
        <f>IF($E268="","",IFERROR(VLOOKUP(TRIM(E268&amp;""),'Référentiel Articles'!$A$2:$F$634,5,FALSE),""))</f>
      </c>
      <c r="H268" s="85" t="str">
        <v/>
      </c>
      <c r="I268" s="84">
        <f>IF($E268="","",IFERROR(VLOOKUP(TRIM(E268&amp;""),'Référentiel Articles'!$A$2:$F$634,6,FALSE),""))</f>
      </c>
      <c r="J268" s="90">
        <f>IF(OR($E268="",$H268=""),"",$H268*$I268)</f>
      </c>
      <c r="K268" s="87" t="str">
        <v/>
      </c>
    </row>
    <row r="269">
      <c r="A269" s="74" t="str">
        <v/>
      </c>
      <c r="B269" s="74" t="str">
        <v/>
      </c>
      <c r="C269" s="75">
        <f>IF($E269="","",IFERROR(VLOOKUP(TRIM(E269&amp;""),'Référentiel Articles'!$A$2:$F$634,2,FALSE),""))</f>
      </c>
      <c r="D269" s="75">
        <f>IF($E269="","",IFERROR(VLOOKUP(TRIM(E269&amp;""),'Référentiel Articles'!$A$2:$F$634,3,FALSE),""))</f>
      </c>
      <c r="E269" s="74" t="str">
        <v/>
      </c>
      <c r="F269" s="75">
        <f>IF($E269="","",IFERROR(VLOOKUP(TRIM(E269&amp;""),'Référentiel Articles'!$A$2:$F$634,4,FALSE),""))</f>
      </c>
      <c r="G269" s="76">
        <f>IF($E269="","",IFERROR(VLOOKUP(TRIM(E269&amp;""),'Référentiel Articles'!$A$2:$F$634,5,FALSE),""))</f>
      </c>
      <c r="H269" s="77" t="str">
        <v/>
      </c>
      <c r="I269" s="76">
        <f>IF($E269="","",IFERROR(VLOOKUP(TRIM(E269&amp;""),'Référentiel Articles'!$A$2:$F$634,6,FALSE),""))</f>
      </c>
      <c r="J269" s="78">
        <f>IF(OR($E269="",$H269=""),"",$H269*$I269)</f>
      </c>
      <c r="K269" s="79" t="str">
        <v/>
      </c>
    </row>
    <row r="270">
      <c r="A270" s="81" t="str">
        <v/>
      </c>
      <c r="B270" s="81" t="str">
        <v/>
      </c>
      <c r="C270" s="83">
        <f>IF($E270="","",IFERROR(VLOOKUP(TRIM(E270&amp;""),'Référentiel Articles'!$A$2:$F$634,2,FALSE),""))</f>
      </c>
      <c r="D270" s="83">
        <f>IF($E270="","",IFERROR(VLOOKUP(TRIM(E270&amp;""),'Référentiel Articles'!$A$2:$F$634,3,FALSE),""))</f>
      </c>
      <c r="E270" s="81" t="str">
        <v/>
      </c>
      <c r="F270" s="83">
        <f>IF($E270="","",IFERROR(VLOOKUP(TRIM(E270&amp;""),'Référentiel Articles'!$A$2:$F$634,4,FALSE),""))</f>
      </c>
      <c r="G270" s="84">
        <f>IF($E270="","",IFERROR(VLOOKUP(TRIM(E270&amp;""),'Référentiel Articles'!$A$2:$F$634,5,FALSE),""))</f>
      </c>
      <c r="H270" s="85" t="str">
        <v/>
      </c>
      <c r="I270" s="84">
        <f>IF($E270="","",IFERROR(VLOOKUP(TRIM(E270&amp;""),'Référentiel Articles'!$A$2:$F$634,6,FALSE),""))</f>
      </c>
      <c r="J270" s="90">
        <f>IF(OR($E270="",$H270=""),"",$H270*$I270)</f>
      </c>
      <c r="K270" s="87" t="str">
        <v/>
      </c>
    </row>
    <row r="271">
      <c r="A271" s="74" t="str">
        <v/>
      </c>
      <c r="B271" s="74" t="str">
        <v/>
      </c>
      <c r="C271" s="75">
        <f>IF($E271="","",IFERROR(VLOOKUP(TRIM(E271&amp;""),'Référentiel Articles'!$A$2:$F$634,2,FALSE),""))</f>
      </c>
      <c r="D271" s="75">
        <f>IF($E271="","",IFERROR(VLOOKUP(TRIM(E271&amp;""),'Référentiel Articles'!$A$2:$F$634,3,FALSE),""))</f>
      </c>
      <c r="E271" s="74" t="str">
        <v/>
      </c>
      <c r="F271" s="75">
        <f>IF($E271="","",IFERROR(VLOOKUP(TRIM(E271&amp;""),'Référentiel Articles'!$A$2:$F$634,4,FALSE),""))</f>
      </c>
      <c r="G271" s="76">
        <f>IF($E271="","",IFERROR(VLOOKUP(TRIM(E271&amp;""),'Référentiel Articles'!$A$2:$F$634,5,FALSE),""))</f>
      </c>
      <c r="H271" s="77" t="str">
        <v/>
      </c>
      <c r="I271" s="76">
        <f>IF($E271="","",IFERROR(VLOOKUP(TRIM(E271&amp;""),'Référentiel Articles'!$A$2:$F$634,6,FALSE),""))</f>
      </c>
      <c r="J271" s="78">
        <f>IF(OR($E271="",$H271=""),"",$H271*$I271)</f>
      </c>
      <c r="K271" s="79" t="str">
        <v/>
      </c>
    </row>
    <row r="272">
      <c r="A272" s="81" t="str">
        <v/>
      </c>
      <c r="B272" s="81" t="str">
        <v/>
      </c>
      <c r="C272" s="83">
        <f>IF($E272="","",IFERROR(VLOOKUP(TRIM(E272&amp;""),'Référentiel Articles'!$A$2:$F$634,2,FALSE),""))</f>
      </c>
      <c r="D272" s="83">
        <f>IF($E272="","",IFERROR(VLOOKUP(TRIM(E272&amp;""),'Référentiel Articles'!$A$2:$F$634,3,FALSE),""))</f>
      </c>
      <c r="E272" s="81" t="str">
        <v/>
      </c>
      <c r="F272" s="83">
        <f>IF($E272="","",IFERROR(VLOOKUP(TRIM(E272&amp;""),'Référentiel Articles'!$A$2:$F$634,4,FALSE),""))</f>
      </c>
      <c r="G272" s="84">
        <f>IF($E272="","",IFERROR(VLOOKUP(TRIM(E272&amp;""),'Référentiel Articles'!$A$2:$F$634,5,FALSE),""))</f>
      </c>
      <c r="H272" s="85" t="str">
        <v/>
      </c>
      <c r="I272" s="84">
        <f>IF($E272="","",IFERROR(VLOOKUP(TRIM(E272&amp;""),'Référentiel Articles'!$A$2:$F$634,6,FALSE),""))</f>
      </c>
      <c r="J272" s="90">
        <f>IF(OR($E272="",$H272=""),"",$H272*$I272)</f>
      </c>
      <c r="K272" s="87" t="str">
        <v/>
      </c>
    </row>
    <row r="273">
      <c r="A273" s="74" t="str">
        <v/>
      </c>
      <c r="B273" s="74" t="str">
        <v/>
      </c>
      <c r="C273" s="75">
        <f>IF($E273="","",IFERROR(VLOOKUP(TRIM(E273&amp;""),'Référentiel Articles'!$A$2:$F$634,2,FALSE),""))</f>
      </c>
      <c r="D273" s="75">
        <f>IF($E273="","",IFERROR(VLOOKUP(TRIM(E273&amp;""),'Référentiel Articles'!$A$2:$F$634,3,FALSE),""))</f>
      </c>
      <c r="E273" s="74" t="str">
        <v/>
      </c>
      <c r="F273" s="75">
        <f>IF($E273="","",IFERROR(VLOOKUP(TRIM(E273&amp;""),'Référentiel Articles'!$A$2:$F$634,4,FALSE),""))</f>
      </c>
      <c r="G273" s="76">
        <f>IF($E273="","",IFERROR(VLOOKUP(TRIM(E273&amp;""),'Référentiel Articles'!$A$2:$F$634,5,FALSE),""))</f>
      </c>
      <c r="H273" s="77" t="str">
        <v/>
      </c>
      <c r="I273" s="76">
        <f>IF($E273="","",IFERROR(VLOOKUP(TRIM(E273&amp;""),'Référentiel Articles'!$A$2:$F$634,6,FALSE),""))</f>
      </c>
      <c r="J273" s="78">
        <f>IF(OR($E273="",$H273=""),"",$H273*$I273)</f>
      </c>
      <c r="K273" s="79" t="str">
        <v/>
      </c>
    </row>
    <row r="274">
      <c r="A274" s="81" t="str">
        <v/>
      </c>
      <c r="B274" s="81" t="str">
        <v/>
      </c>
      <c r="C274" s="83">
        <f>IF($E274="","",IFERROR(VLOOKUP(TRIM(E274&amp;""),'Référentiel Articles'!$A$2:$F$634,2,FALSE),""))</f>
      </c>
      <c r="D274" s="83">
        <f>IF($E274="","",IFERROR(VLOOKUP(TRIM(E274&amp;""),'Référentiel Articles'!$A$2:$F$634,3,FALSE),""))</f>
      </c>
      <c r="E274" s="81" t="str">
        <v/>
      </c>
      <c r="F274" s="83">
        <f>IF($E274="","",IFERROR(VLOOKUP(TRIM(E274&amp;""),'Référentiel Articles'!$A$2:$F$634,4,FALSE),""))</f>
      </c>
      <c r="G274" s="84">
        <f>IF($E274="","",IFERROR(VLOOKUP(TRIM(E274&amp;""),'Référentiel Articles'!$A$2:$F$634,5,FALSE),""))</f>
      </c>
      <c r="H274" s="85" t="str">
        <v/>
      </c>
      <c r="I274" s="84">
        <f>IF($E274="","",IFERROR(VLOOKUP(TRIM(E274&amp;""),'Référentiel Articles'!$A$2:$F$634,6,FALSE),""))</f>
      </c>
      <c r="J274" s="90">
        <f>IF(OR($E274="",$H274=""),"",$H274*$I274)</f>
      </c>
      <c r="K274" s="87" t="str">
        <v/>
      </c>
    </row>
    <row r="275">
      <c r="A275" s="74" t="str">
        <v/>
      </c>
      <c r="B275" s="74" t="str">
        <v/>
      </c>
      <c r="C275" s="75">
        <f>IF($E275="","",IFERROR(VLOOKUP(TRIM(E275&amp;""),'Référentiel Articles'!$A$2:$F$634,2,FALSE),""))</f>
      </c>
      <c r="D275" s="75">
        <f>IF($E275="","",IFERROR(VLOOKUP(TRIM(E275&amp;""),'Référentiel Articles'!$A$2:$F$634,3,FALSE),""))</f>
      </c>
      <c r="E275" s="74" t="str">
        <v/>
      </c>
      <c r="F275" s="75">
        <f>IF($E275="","",IFERROR(VLOOKUP(TRIM(E275&amp;""),'Référentiel Articles'!$A$2:$F$634,4,FALSE),""))</f>
      </c>
      <c r="G275" s="76">
        <f>IF($E275="","",IFERROR(VLOOKUP(TRIM(E275&amp;""),'Référentiel Articles'!$A$2:$F$634,5,FALSE),""))</f>
      </c>
      <c r="H275" s="77" t="str">
        <v/>
      </c>
      <c r="I275" s="76">
        <f>IF($E275="","",IFERROR(VLOOKUP(TRIM(E275&amp;""),'Référentiel Articles'!$A$2:$F$634,6,FALSE),""))</f>
      </c>
      <c r="J275" s="78">
        <f>IF(OR($E275="",$H275=""),"",$H275*$I275)</f>
      </c>
      <c r="K275" s="79" t="str">
        <v/>
      </c>
    </row>
    <row r="276">
      <c r="A276" s="81" t="str">
        <v/>
      </c>
      <c r="B276" s="81" t="str">
        <v/>
      </c>
      <c r="C276" s="83">
        <f>IF($E276="","",IFERROR(VLOOKUP(TRIM(E276&amp;""),'Référentiel Articles'!$A$2:$F$634,2,FALSE),""))</f>
      </c>
      <c r="D276" s="83">
        <f>IF($E276="","",IFERROR(VLOOKUP(TRIM(E276&amp;""),'Référentiel Articles'!$A$2:$F$634,3,FALSE),""))</f>
      </c>
      <c r="E276" s="81" t="str">
        <v/>
      </c>
      <c r="F276" s="83">
        <f>IF($E276="","",IFERROR(VLOOKUP(TRIM(E276&amp;""),'Référentiel Articles'!$A$2:$F$634,4,FALSE),""))</f>
      </c>
      <c r="G276" s="84">
        <f>IF($E276="","",IFERROR(VLOOKUP(TRIM(E276&amp;""),'Référentiel Articles'!$A$2:$F$634,5,FALSE),""))</f>
      </c>
      <c r="H276" s="85" t="str">
        <v/>
      </c>
      <c r="I276" s="84">
        <f>IF($E276="","",IFERROR(VLOOKUP(TRIM(E276&amp;""),'Référentiel Articles'!$A$2:$F$634,6,FALSE),""))</f>
      </c>
      <c r="J276" s="90">
        <f>IF(OR($E276="",$H276=""),"",$H276*$I276)</f>
      </c>
      <c r="K276" s="87" t="str">
        <v/>
      </c>
    </row>
    <row r="277">
      <c r="A277" s="74" t="str">
        <v/>
      </c>
      <c r="B277" s="74" t="str">
        <v/>
      </c>
      <c r="C277" s="75">
        <f>IF($E277="","",IFERROR(VLOOKUP(TRIM(E277&amp;""),'Référentiel Articles'!$A$2:$F$634,2,FALSE),""))</f>
      </c>
      <c r="D277" s="75">
        <f>IF($E277="","",IFERROR(VLOOKUP(TRIM(E277&amp;""),'Référentiel Articles'!$A$2:$F$634,3,FALSE),""))</f>
      </c>
      <c r="E277" s="74" t="str">
        <v/>
      </c>
      <c r="F277" s="75">
        <f>IF($E277="","",IFERROR(VLOOKUP(TRIM(E277&amp;""),'Référentiel Articles'!$A$2:$F$634,4,FALSE),""))</f>
      </c>
      <c r="G277" s="76">
        <f>IF($E277="","",IFERROR(VLOOKUP(TRIM(E277&amp;""),'Référentiel Articles'!$A$2:$F$634,5,FALSE),""))</f>
      </c>
      <c r="H277" s="77" t="str">
        <v/>
      </c>
      <c r="I277" s="76">
        <f>IF($E277="","",IFERROR(VLOOKUP(TRIM(E277&amp;""),'Référentiel Articles'!$A$2:$F$634,6,FALSE),""))</f>
      </c>
      <c r="J277" s="78">
        <f>IF(OR($E277="",$H277=""),"",$H277*$I277)</f>
      </c>
      <c r="K277" s="79" t="str">
        <v/>
      </c>
    </row>
    <row r="278">
      <c r="A278" s="81" t="str">
        <v/>
      </c>
      <c r="B278" s="81" t="str">
        <v/>
      </c>
      <c r="C278" s="83">
        <f>IF($E278="","",IFERROR(VLOOKUP(TRIM(E278&amp;""),'Référentiel Articles'!$A$2:$F$634,2,FALSE),""))</f>
      </c>
      <c r="D278" s="83">
        <f>IF($E278="","",IFERROR(VLOOKUP(TRIM(E278&amp;""),'Référentiel Articles'!$A$2:$F$634,3,FALSE),""))</f>
      </c>
      <c r="E278" s="81" t="str">
        <v/>
      </c>
      <c r="F278" s="83">
        <f>IF($E278="","",IFERROR(VLOOKUP(TRIM(E278&amp;""),'Référentiel Articles'!$A$2:$F$634,4,FALSE),""))</f>
      </c>
      <c r="G278" s="84">
        <f>IF($E278="","",IFERROR(VLOOKUP(TRIM(E278&amp;""),'Référentiel Articles'!$A$2:$F$634,5,FALSE),""))</f>
      </c>
      <c r="H278" s="85" t="str">
        <v/>
      </c>
      <c r="I278" s="84">
        <f>IF($E278="","",IFERROR(VLOOKUP(TRIM(E278&amp;""),'Référentiel Articles'!$A$2:$F$634,6,FALSE),""))</f>
      </c>
      <c r="J278" s="90">
        <f>IF(OR($E278="",$H278=""),"",$H278*$I278)</f>
      </c>
      <c r="K278" s="87" t="str">
        <v/>
      </c>
    </row>
    <row r="279">
      <c r="A279" s="74" t="str">
        <v/>
      </c>
      <c r="B279" s="74" t="str">
        <v/>
      </c>
      <c r="C279" s="75">
        <f>IF($E279="","",IFERROR(VLOOKUP(TRIM(E279&amp;""),'Référentiel Articles'!$A$2:$F$634,2,FALSE),""))</f>
      </c>
      <c r="D279" s="75">
        <f>IF($E279="","",IFERROR(VLOOKUP(TRIM(E279&amp;""),'Référentiel Articles'!$A$2:$F$634,3,FALSE),""))</f>
      </c>
      <c r="E279" s="74" t="str">
        <v/>
      </c>
      <c r="F279" s="75">
        <f>IF($E279="","",IFERROR(VLOOKUP(TRIM(E279&amp;""),'Référentiel Articles'!$A$2:$F$634,4,FALSE),""))</f>
      </c>
      <c r="G279" s="76">
        <f>IF($E279="","",IFERROR(VLOOKUP(TRIM(E279&amp;""),'Référentiel Articles'!$A$2:$F$634,5,FALSE),""))</f>
      </c>
      <c r="H279" s="77" t="str">
        <v/>
      </c>
      <c r="I279" s="76">
        <f>IF($E279="","",IFERROR(VLOOKUP(TRIM(E279&amp;""),'Référentiel Articles'!$A$2:$F$634,6,FALSE),""))</f>
      </c>
      <c r="J279" s="78">
        <f>IF(OR($E279="",$H279=""),"",$H279*$I279)</f>
      </c>
      <c r="K279" s="79" t="str">
        <v/>
      </c>
    </row>
    <row r="280">
      <c r="A280" s="81" t="str">
        <v/>
      </c>
      <c r="B280" s="81" t="str">
        <v/>
      </c>
      <c r="C280" s="83">
        <f>IF($E280="","",IFERROR(VLOOKUP(TRIM(E280&amp;""),'Référentiel Articles'!$A$2:$F$634,2,FALSE),""))</f>
      </c>
      <c r="D280" s="83">
        <f>IF($E280="","",IFERROR(VLOOKUP(TRIM(E280&amp;""),'Référentiel Articles'!$A$2:$F$634,3,FALSE),""))</f>
      </c>
      <c r="E280" s="81" t="str">
        <v/>
      </c>
      <c r="F280" s="83">
        <f>IF($E280="","",IFERROR(VLOOKUP(TRIM(E280&amp;""),'Référentiel Articles'!$A$2:$F$634,4,FALSE),""))</f>
      </c>
      <c r="G280" s="84">
        <f>IF($E280="","",IFERROR(VLOOKUP(TRIM(E280&amp;""),'Référentiel Articles'!$A$2:$F$634,5,FALSE),""))</f>
      </c>
      <c r="H280" s="85" t="str">
        <v/>
      </c>
      <c r="I280" s="84">
        <f>IF($E280="","",IFERROR(VLOOKUP(TRIM(E280&amp;""),'Référentiel Articles'!$A$2:$F$634,6,FALSE),""))</f>
      </c>
      <c r="J280" s="90">
        <f>IF(OR($E280="",$H280=""),"",$H280*$I280)</f>
      </c>
      <c r="K280" s="87" t="str">
        <v/>
      </c>
    </row>
    <row r="281">
      <c r="A281" s="74" t="str">
        <v/>
      </c>
      <c r="B281" s="74" t="str">
        <v/>
      </c>
      <c r="C281" s="75">
        <f>IF($E281="","",IFERROR(VLOOKUP(TRIM(E281&amp;""),'Référentiel Articles'!$A$2:$F$634,2,FALSE),""))</f>
      </c>
      <c r="D281" s="75">
        <f>IF($E281="","",IFERROR(VLOOKUP(TRIM(E281&amp;""),'Référentiel Articles'!$A$2:$F$634,3,FALSE),""))</f>
      </c>
      <c r="E281" s="74" t="str">
        <v/>
      </c>
      <c r="F281" s="75">
        <f>IF($E281="","",IFERROR(VLOOKUP(TRIM(E281&amp;""),'Référentiel Articles'!$A$2:$F$634,4,FALSE),""))</f>
      </c>
      <c r="G281" s="76">
        <f>IF($E281="","",IFERROR(VLOOKUP(TRIM(E281&amp;""),'Référentiel Articles'!$A$2:$F$634,5,FALSE),""))</f>
      </c>
      <c r="H281" s="77" t="str">
        <v/>
      </c>
      <c r="I281" s="76">
        <f>IF($E281="","",IFERROR(VLOOKUP(TRIM(E281&amp;""),'Référentiel Articles'!$A$2:$F$634,6,FALSE),""))</f>
      </c>
      <c r="J281" s="78">
        <f>IF(OR($E281="",$H281=""),"",$H281*$I281)</f>
      </c>
      <c r="K281" s="79" t="str">
        <v/>
      </c>
    </row>
    <row r="282">
      <c r="A282" s="81" t="str">
        <v/>
      </c>
      <c r="B282" s="81" t="str">
        <v/>
      </c>
      <c r="C282" s="83">
        <f>IF($E282="","",IFERROR(VLOOKUP(TRIM(E282&amp;""),'Référentiel Articles'!$A$2:$F$634,2,FALSE),""))</f>
      </c>
      <c r="D282" s="83">
        <f>IF($E282="","",IFERROR(VLOOKUP(TRIM(E282&amp;""),'Référentiel Articles'!$A$2:$F$634,3,FALSE),""))</f>
      </c>
      <c r="E282" s="81" t="str">
        <v/>
      </c>
      <c r="F282" s="83">
        <f>IF($E282="","",IFERROR(VLOOKUP(TRIM(E282&amp;""),'Référentiel Articles'!$A$2:$F$634,4,FALSE),""))</f>
      </c>
      <c r="G282" s="84">
        <f>IF($E282="","",IFERROR(VLOOKUP(TRIM(E282&amp;""),'Référentiel Articles'!$A$2:$F$634,5,FALSE),""))</f>
      </c>
      <c r="H282" s="85" t="str">
        <v/>
      </c>
      <c r="I282" s="84">
        <f>IF($E282="","",IFERROR(VLOOKUP(TRIM(E282&amp;""),'Référentiel Articles'!$A$2:$F$634,6,FALSE),""))</f>
      </c>
      <c r="J282" s="90">
        <f>IF(OR($E282="",$H282=""),"",$H282*$I282)</f>
      </c>
      <c r="K282" s="87" t="str">
        <v/>
      </c>
    </row>
    <row r="283">
      <c r="A283" s="74" t="str">
        <v/>
      </c>
      <c r="B283" s="74" t="str">
        <v/>
      </c>
      <c r="C283" s="75">
        <f>IF($E283="","",IFERROR(VLOOKUP(TRIM(E283&amp;""),'Référentiel Articles'!$A$2:$F$634,2,FALSE),""))</f>
      </c>
      <c r="D283" s="75">
        <f>IF($E283="","",IFERROR(VLOOKUP(TRIM(E283&amp;""),'Référentiel Articles'!$A$2:$F$634,3,FALSE),""))</f>
      </c>
      <c r="E283" s="74" t="str">
        <v/>
      </c>
      <c r="F283" s="75">
        <f>IF($E283="","",IFERROR(VLOOKUP(TRIM(E283&amp;""),'Référentiel Articles'!$A$2:$F$634,4,FALSE),""))</f>
      </c>
      <c r="G283" s="76">
        <f>IF($E283="","",IFERROR(VLOOKUP(TRIM(E283&amp;""),'Référentiel Articles'!$A$2:$F$634,5,FALSE),""))</f>
      </c>
      <c r="H283" s="77" t="str">
        <v/>
      </c>
      <c r="I283" s="76">
        <f>IF($E283="","",IFERROR(VLOOKUP(TRIM(E283&amp;""),'Référentiel Articles'!$A$2:$F$634,6,FALSE),""))</f>
      </c>
      <c r="J283" s="78">
        <f>IF(OR($E283="",$H283=""),"",$H283*$I283)</f>
      </c>
      <c r="K283" s="79" t="str">
        <v/>
      </c>
    </row>
    <row r="284">
      <c r="A284" s="81" t="str">
        <v/>
      </c>
      <c r="B284" s="81" t="str">
        <v/>
      </c>
      <c r="C284" s="83">
        <f>IF($E284="","",IFERROR(VLOOKUP(TRIM(E284&amp;""),'Référentiel Articles'!$A$2:$F$634,2,FALSE),""))</f>
      </c>
      <c r="D284" s="83">
        <f>IF($E284="","",IFERROR(VLOOKUP(TRIM(E284&amp;""),'Référentiel Articles'!$A$2:$F$634,3,FALSE),""))</f>
      </c>
      <c r="E284" s="81" t="str">
        <v/>
      </c>
      <c r="F284" s="83">
        <f>IF($E284="","",IFERROR(VLOOKUP(TRIM(E284&amp;""),'Référentiel Articles'!$A$2:$F$634,4,FALSE),""))</f>
      </c>
      <c r="G284" s="84">
        <f>IF($E284="","",IFERROR(VLOOKUP(TRIM(E284&amp;""),'Référentiel Articles'!$A$2:$F$634,5,FALSE),""))</f>
      </c>
      <c r="H284" s="85" t="str">
        <v/>
      </c>
      <c r="I284" s="84">
        <f>IF($E284="","",IFERROR(VLOOKUP(TRIM(E284&amp;""),'Référentiel Articles'!$A$2:$F$634,6,FALSE),""))</f>
      </c>
      <c r="J284" s="90">
        <f>IF(OR($E284="",$H284=""),"",$H284*$I284)</f>
      </c>
      <c r="K284" s="87" t="str">
        <v/>
      </c>
    </row>
    <row r="285">
      <c r="A285" s="74" t="str">
        <v/>
      </c>
      <c r="B285" s="74" t="str">
        <v/>
      </c>
      <c r="C285" s="75">
        <f>IF($E285="","",IFERROR(VLOOKUP(TRIM(E285&amp;""),'Référentiel Articles'!$A$2:$F$634,2,FALSE),""))</f>
      </c>
      <c r="D285" s="75">
        <f>IF($E285="","",IFERROR(VLOOKUP(TRIM(E285&amp;""),'Référentiel Articles'!$A$2:$F$634,3,FALSE),""))</f>
      </c>
      <c r="E285" s="74" t="str">
        <v/>
      </c>
      <c r="F285" s="75">
        <f>IF($E285="","",IFERROR(VLOOKUP(TRIM(E285&amp;""),'Référentiel Articles'!$A$2:$F$634,4,FALSE),""))</f>
      </c>
      <c r="G285" s="76">
        <f>IF($E285="","",IFERROR(VLOOKUP(TRIM(E285&amp;""),'Référentiel Articles'!$A$2:$F$634,5,FALSE),""))</f>
      </c>
      <c r="H285" s="77" t="str">
        <v/>
      </c>
      <c r="I285" s="76">
        <f>IF($E285="","",IFERROR(VLOOKUP(TRIM(E285&amp;""),'Référentiel Articles'!$A$2:$F$634,6,FALSE),""))</f>
      </c>
      <c r="J285" s="78">
        <f>IF(OR($E285="",$H285=""),"",$H285*$I285)</f>
      </c>
      <c r="K285" s="79" t="str">
        <v/>
      </c>
    </row>
    <row r="286">
      <c r="A286" s="81" t="str">
        <v/>
      </c>
      <c r="B286" s="81" t="str">
        <v/>
      </c>
      <c r="C286" s="83">
        <f>IF($E286="","",IFERROR(VLOOKUP(TRIM(E286&amp;""),'Référentiel Articles'!$A$2:$F$634,2,FALSE),""))</f>
      </c>
      <c r="D286" s="83">
        <f>IF($E286="","",IFERROR(VLOOKUP(TRIM(E286&amp;""),'Référentiel Articles'!$A$2:$F$634,3,FALSE),""))</f>
      </c>
      <c r="E286" s="81" t="str">
        <v/>
      </c>
      <c r="F286" s="83">
        <f>IF($E286="","",IFERROR(VLOOKUP(TRIM(E286&amp;""),'Référentiel Articles'!$A$2:$F$634,4,FALSE),""))</f>
      </c>
      <c r="G286" s="84">
        <f>IF($E286="","",IFERROR(VLOOKUP(TRIM(E286&amp;""),'Référentiel Articles'!$A$2:$F$634,5,FALSE),""))</f>
      </c>
      <c r="H286" s="85" t="str">
        <v/>
      </c>
      <c r="I286" s="84">
        <f>IF($E286="","",IFERROR(VLOOKUP(TRIM(E286&amp;""),'Référentiel Articles'!$A$2:$F$634,6,FALSE),""))</f>
      </c>
      <c r="J286" s="90">
        <f>IF(OR($E286="",$H286=""),"",$H286*$I286)</f>
      </c>
      <c r="K286" s="87" t="str">
        <v/>
      </c>
    </row>
    <row r="287">
      <c r="A287" s="74" t="str">
        <v/>
      </c>
      <c r="B287" s="74" t="str">
        <v/>
      </c>
      <c r="C287" s="75">
        <f>IF($E287="","",IFERROR(VLOOKUP(TRIM(E287&amp;""),'Référentiel Articles'!$A$2:$F$634,2,FALSE),""))</f>
      </c>
      <c r="D287" s="75">
        <f>IF($E287="","",IFERROR(VLOOKUP(TRIM(E287&amp;""),'Référentiel Articles'!$A$2:$F$634,3,FALSE),""))</f>
      </c>
      <c r="E287" s="74" t="str">
        <v/>
      </c>
      <c r="F287" s="75">
        <f>IF($E287="","",IFERROR(VLOOKUP(TRIM(E287&amp;""),'Référentiel Articles'!$A$2:$F$634,4,FALSE),""))</f>
      </c>
      <c r="G287" s="76">
        <f>IF($E287="","",IFERROR(VLOOKUP(TRIM(E287&amp;""),'Référentiel Articles'!$A$2:$F$634,5,FALSE),""))</f>
      </c>
      <c r="H287" s="77" t="str">
        <v/>
      </c>
      <c r="I287" s="76">
        <f>IF($E287="","",IFERROR(VLOOKUP(TRIM(E287&amp;""),'Référentiel Articles'!$A$2:$F$634,6,FALSE),""))</f>
      </c>
      <c r="J287" s="78">
        <f>IF(OR($E287="",$H287=""),"",$H287*$I287)</f>
      </c>
      <c r="K287" s="79" t="str">
        <v/>
      </c>
    </row>
    <row r="288">
      <c r="A288" s="81" t="str">
        <v/>
      </c>
      <c r="B288" s="81" t="str">
        <v/>
      </c>
      <c r="C288" s="83">
        <f>IF($E288="","",IFERROR(VLOOKUP(TRIM(E288&amp;""),'Référentiel Articles'!$A$2:$F$634,2,FALSE),""))</f>
      </c>
      <c r="D288" s="83">
        <f>IF($E288="","",IFERROR(VLOOKUP(TRIM(E288&amp;""),'Référentiel Articles'!$A$2:$F$634,3,FALSE),""))</f>
      </c>
      <c r="E288" s="81" t="str">
        <v/>
      </c>
      <c r="F288" s="83">
        <f>IF($E288="","",IFERROR(VLOOKUP(TRIM(E288&amp;""),'Référentiel Articles'!$A$2:$F$634,4,FALSE),""))</f>
      </c>
      <c r="G288" s="84">
        <f>IF($E288="","",IFERROR(VLOOKUP(TRIM(E288&amp;""),'Référentiel Articles'!$A$2:$F$634,5,FALSE),""))</f>
      </c>
      <c r="H288" s="85" t="str">
        <v/>
      </c>
      <c r="I288" s="84">
        <f>IF($E288="","",IFERROR(VLOOKUP(TRIM(E288&amp;""),'Référentiel Articles'!$A$2:$F$634,6,FALSE),""))</f>
      </c>
      <c r="J288" s="90">
        <f>IF(OR($E288="",$H288=""),"",$H288*$I288)</f>
      </c>
      <c r="K288" s="87" t="str">
        <v/>
      </c>
    </row>
    <row r="289">
      <c r="A289" s="74" t="str">
        <v/>
      </c>
      <c r="B289" s="74" t="str">
        <v/>
      </c>
      <c r="C289" s="75">
        <f>IF($E289="","",IFERROR(VLOOKUP(TRIM(E289&amp;""),'Référentiel Articles'!$A$2:$F$634,2,FALSE),""))</f>
      </c>
      <c r="D289" s="75">
        <f>IF($E289="","",IFERROR(VLOOKUP(TRIM(E289&amp;""),'Référentiel Articles'!$A$2:$F$634,3,FALSE),""))</f>
      </c>
      <c r="E289" s="74" t="str">
        <v/>
      </c>
      <c r="F289" s="75">
        <f>IF($E289="","",IFERROR(VLOOKUP(TRIM(E289&amp;""),'Référentiel Articles'!$A$2:$F$634,4,FALSE),""))</f>
      </c>
      <c r="G289" s="76">
        <f>IF($E289="","",IFERROR(VLOOKUP(TRIM(E289&amp;""),'Référentiel Articles'!$A$2:$F$634,5,FALSE),""))</f>
      </c>
      <c r="H289" s="77" t="str">
        <v/>
      </c>
      <c r="I289" s="76">
        <f>IF($E289="","",IFERROR(VLOOKUP(TRIM(E289&amp;""),'Référentiel Articles'!$A$2:$F$634,6,FALSE),""))</f>
      </c>
      <c r="J289" s="78">
        <f>IF(OR($E289="",$H289=""),"",$H289*$I289)</f>
      </c>
      <c r="K289" s="79" t="str">
        <v/>
      </c>
    </row>
    <row r="290">
      <c r="A290" s="81" t="str">
        <v/>
      </c>
      <c r="B290" s="81" t="str">
        <v/>
      </c>
      <c r="C290" s="83">
        <f>IF($E290="","",IFERROR(VLOOKUP(TRIM(E290&amp;""),'Référentiel Articles'!$A$2:$F$634,2,FALSE),""))</f>
      </c>
      <c r="D290" s="83">
        <f>IF($E290="","",IFERROR(VLOOKUP(TRIM(E290&amp;""),'Référentiel Articles'!$A$2:$F$634,3,FALSE),""))</f>
      </c>
      <c r="E290" s="81" t="str">
        <v/>
      </c>
      <c r="F290" s="83">
        <f>IF($E290="","",IFERROR(VLOOKUP(TRIM(E290&amp;""),'Référentiel Articles'!$A$2:$F$634,4,FALSE),""))</f>
      </c>
      <c r="G290" s="84">
        <f>IF($E290="","",IFERROR(VLOOKUP(TRIM(E290&amp;""),'Référentiel Articles'!$A$2:$F$634,5,FALSE),""))</f>
      </c>
      <c r="H290" s="85" t="str">
        <v/>
      </c>
      <c r="I290" s="84">
        <f>IF($E290="","",IFERROR(VLOOKUP(TRIM(E290&amp;""),'Référentiel Articles'!$A$2:$F$634,6,FALSE),""))</f>
      </c>
      <c r="J290" s="90">
        <f>IF(OR($E290="",$H290=""),"",$H290*$I290)</f>
      </c>
      <c r="K290" s="87" t="str">
        <v/>
      </c>
    </row>
    <row r="291">
      <c r="A291" s="74" t="str">
        <v/>
      </c>
      <c r="B291" s="74" t="str">
        <v/>
      </c>
      <c r="C291" s="75">
        <f>IF($E291="","",IFERROR(VLOOKUP(TRIM(E291&amp;""),'Référentiel Articles'!$A$2:$F$634,2,FALSE),""))</f>
      </c>
      <c r="D291" s="75">
        <f>IF($E291="","",IFERROR(VLOOKUP(TRIM(E291&amp;""),'Référentiel Articles'!$A$2:$F$634,3,FALSE),""))</f>
      </c>
      <c r="E291" s="74" t="str">
        <v/>
      </c>
      <c r="F291" s="75">
        <f>IF($E291="","",IFERROR(VLOOKUP(TRIM(E291&amp;""),'Référentiel Articles'!$A$2:$F$634,4,FALSE),""))</f>
      </c>
      <c r="G291" s="76">
        <f>IF($E291="","",IFERROR(VLOOKUP(TRIM(E291&amp;""),'Référentiel Articles'!$A$2:$F$634,5,FALSE),""))</f>
      </c>
      <c r="H291" s="77" t="str">
        <v/>
      </c>
      <c r="I291" s="76">
        <f>IF($E291="","",IFERROR(VLOOKUP(TRIM(E291&amp;""),'Référentiel Articles'!$A$2:$F$634,6,FALSE),""))</f>
      </c>
      <c r="J291" s="78">
        <f>IF(OR($E291="",$H291=""),"",$H291*$I291)</f>
      </c>
      <c r="K291" s="79" t="str">
        <v/>
      </c>
    </row>
    <row r="292">
      <c r="A292" s="81" t="str">
        <v/>
      </c>
      <c r="B292" s="81" t="str">
        <v/>
      </c>
      <c r="C292" s="83">
        <f>IF($E292="","",IFERROR(VLOOKUP(TRIM(E292&amp;""),'Référentiel Articles'!$A$2:$F$634,2,FALSE),""))</f>
      </c>
      <c r="D292" s="83">
        <f>IF($E292="","",IFERROR(VLOOKUP(TRIM(E292&amp;""),'Référentiel Articles'!$A$2:$F$634,3,FALSE),""))</f>
      </c>
      <c r="E292" s="81" t="str">
        <v/>
      </c>
      <c r="F292" s="83">
        <f>IF($E292="","",IFERROR(VLOOKUP(TRIM(E292&amp;""),'Référentiel Articles'!$A$2:$F$634,4,FALSE),""))</f>
      </c>
      <c r="G292" s="84">
        <f>IF($E292="","",IFERROR(VLOOKUP(TRIM(E292&amp;""),'Référentiel Articles'!$A$2:$F$634,5,FALSE),""))</f>
      </c>
      <c r="H292" s="85" t="str">
        <v/>
      </c>
      <c r="I292" s="84">
        <f>IF($E292="","",IFERROR(VLOOKUP(TRIM(E292&amp;""),'Référentiel Articles'!$A$2:$F$634,6,FALSE),""))</f>
      </c>
      <c r="J292" s="90">
        <f>IF(OR($E292="",$H292=""),"",$H292*$I292)</f>
      </c>
      <c r="K292" s="87" t="str">
        <v/>
      </c>
    </row>
    <row r="293">
      <c r="A293" s="74" t="str">
        <v/>
      </c>
      <c r="B293" s="74" t="str">
        <v/>
      </c>
      <c r="C293" s="75">
        <f>IF($E293="","",IFERROR(VLOOKUP(TRIM(E293&amp;""),'Référentiel Articles'!$A$2:$F$634,2,FALSE),""))</f>
      </c>
      <c r="D293" s="75">
        <f>IF($E293="","",IFERROR(VLOOKUP(TRIM(E293&amp;""),'Référentiel Articles'!$A$2:$F$634,3,FALSE),""))</f>
      </c>
      <c r="E293" s="74" t="str">
        <v/>
      </c>
      <c r="F293" s="75">
        <f>IF($E293="","",IFERROR(VLOOKUP(TRIM(E293&amp;""),'Référentiel Articles'!$A$2:$F$634,4,FALSE),""))</f>
      </c>
      <c r="G293" s="76">
        <f>IF($E293="","",IFERROR(VLOOKUP(TRIM(E293&amp;""),'Référentiel Articles'!$A$2:$F$634,5,FALSE),""))</f>
      </c>
      <c r="H293" s="77" t="str">
        <v/>
      </c>
      <c r="I293" s="76">
        <f>IF($E293="","",IFERROR(VLOOKUP(TRIM(E293&amp;""),'Référentiel Articles'!$A$2:$F$634,6,FALSE),""))</f>
      </c>
      <c r="J293" s="78">
        <f>IF(OR($E293="",$H293=""),"",$H293*$I293)</f>
      </c>
      <c r="K293" s="79" t="str">
        <v/>
      </c>
    </row>
    <row r="294">
      <c r="A294" s="81" t="str">
        <v/>
      </c>
      <c r="B294" s="81" t="str">
        <v/>
      </c>
      <c r="C294" s="83">
        <f>IF($E294="","",IFERROR(VLOOKUP(TRIM(E294&amp;""),'Référentiel Articles'!$A$2:$F$634,2,FALSE),""))</f>
      </c>
      <c r="D294" s="83">
        <f>IF($E294="","",IFERROR(VLOOKUP(TRIM(E294&amp;""),'Référentiel Articles'!$A$2:$F$634,3,FALSE),""))</f>
      </c>
      <c r="E294" s="81" t="str">
        <v/>
      </c>
      <c r="F294" s="83">
        <f>IF($E294="","",IFERROR(VLOOKUP(TRIM(E294&amp;""),'Référentiel Articles'!$A$2:$F$634,4,FALSE),""))</f>
      </c>
      <c r="G294" s="84">
        <f>IF($E294="","",IFERROR(VLOOKUP(TRIM(E294&amp;""),'Référentiel Articles'!$A$2:$F$634,5,FALSE),""))</f>
      </c>
      <c r="H294" s="85" t="str">
        <v/>
      </c>
      <c r="I294" s="84">
        <f>IF($E294="","",IFERROR(VLOOKUP(TRIM(E294&amp;""),'Référentiel Articles'!$A$2:$F$634,6,FALSE),""))</f>
      </c>
      <c r="J294" s="90">
        <f>IF(OR($E294="",$H294=""),"",$H294*$I294)</f>
      </c>
      <c r="K294" s="87" t="str">
        <v/>
      </c>
    </row>
    <row r="295">
      <c r="A295" s="74" t="str">
        <v/>
      </c>
      <c r="B295" s="74" t="str">
        <v/>
      </c>
      <c r="C295" s="75">
        <f>IF($E295="","",IFERROR(VLOOKUP(TRIM(E295&amp;""),'Référentiel Articles'!$A$2:$F$634,2,FALSE),""))</f>
      </c>
      <c r="D295" s="75">
        <f>IF($E295="","",IFERROR(VLOOKUP(TRIM(E295&amp;""),'Référentiel Articles'!$A$2:$F$634,3,FALSE),""))</f>
      </c>
      <c r="E295" s="74" t="str">
        <v/>
      </c>
      <c r="F295" s="75">
        <f>IF($E295="","",IFERROR(VLOOKUP(TRIM(E295&amp;""),'Référentiel Articles'!$A$2:$F$634,4,FALSE),""))</f>
      </c>
      <c r="G295" s="76">
        <f>IF($E295="","",IFERROR(VLOOKUP(TRIM(E295&amp;""),'Référentiel Articles'!$A$2:$F$634,5,FALSE),""))</f>
      </c>
      <c r="H295" s="77" t="str">
        <v/>
      </c>
      <c r="I295" s="76">
        <f>IF($E295="","",IFERROR(VLOOKUP(TRIM(E295&amp;""),'Référentiel Articles'!$A$2:$F$634,6,FALSE),""))</f>
      </c>
      <c r="J295" s="78">
        <f>IF(OR($E295="",$H295=""),"",$H295*$I295)</f>
      </c>
      <c r="K295" s="79" t="str">
        <v/>
      </c>
    </row>
    <row r="296">
      <c r="A296" s="81" t="str">
        <v/>
      </c>
      <c r="B296" s="81" t="str">
        <v/>
      </c>
      <c r="C296" s="83">
        <f>IF($E296="","",IFERROR(VLOOKUP(TRIM(E296&amp;""),'Référentiel Articles'!$A$2:$F$634,2,FALSE),""))</f>
      </c>
      <c r="D296" s="83">
        <f>IF($E296="","",IFERROR(VLOOKUP(TRIM(E296&amp;""),'Référentiel Articles'!$A$2:$F$634,3,FALSE),""))</f>
      </c>
      <c r="E296" s="81" t="str">
        <v/>
      </c>
      <c r="F296" s="83">
        <f>IF($E296="","",IFERROR(VLOOKUP(TRIM(E296&amp;""),'Référentiel Articles'!$A$2:$F$634,4,FALSE),""))</f>
      </c>
      <c r="G296" s="84">
        <f>IF($E296="","",IFERROR(VLOOKUP(TRIM(E296&amp;""),'Référentiel Articles'!$A$2:$F$634,5,FALSE),""))</f>
      </c>
      <c r="H296" s="85" t="str">
        <v/>
      </c>
      <c r="I296" s="84">
        <f>IF($E296="","",IFERROR(VLOOKUP(TRIM(E296&amp;""),'Référentiel Articles'!$A$2:$F$634,6,FALSE),""))</f>
      </c>
      <c r="J296" s="90">
        <f>IF(OR($E296="",$H296=""),"",$H296*$I296)</f>
      </c>
      <c r="K296" s="87" t="str">
        <v/>
      </c>
    </row>
    <row r="297">
      <c r="A297" s="74" t="str">
        <v/>
      </c>
      <c r="B297" s="74" t="str">
        <v/>
      </c>
      <c r="C297" s="75">
        <f>IF($E297="","",IFERROR(VLOOKUP(TRIM(E297&amp;""),'Référentiel Articles'!$A$2:$F$634,2,FALSE),""))</f>
      </c>
      <c r="D297" s="75">
        <f>IF($E297="","",IFERROR(VLOOKUP(TRIM(E297&amp;""),'Référentiel Articles'!$A$2:$F$634,3,FALSE),""))</f>
      </c>
      <c r="E297" s="74" t="str">
        <v/>
      </c>
      <c r="F297" s="75">
        <f>IF($E297="","",IFERROR(VLOOKUP(TRIM(E297&amp;""),'Référentiel Articles'!$A$2:$F$634,4,FALSE),""))</f>
      </c>
      <c r="G297" s="76">
        <f>IF($E297="","",IFERROR(VLOOKUP(TRIM(E297&amp;""),'Référentiel Articles'!$A$2:$F$634,5,FALSE),""))</f>
      </c>
      <c r="H297" s="77" t="str">
        <v/>
      </c>
      <c r="I297" s="76">
        <f>IF($E297="","",IFERROR(VLOOKUP(TRIM(E297&amp;""),'Référentiel Articles'!$A$2:$F$634,6,FALSE),""))</f>
      </c>
      <c r="J297" s="78">
        <f>IF(OR($E297="",$H297=""),"",$H297*$I297)</f>
      </c>
      <c r="K297" s="79" t="str">
        <v/>
      </c>
    </row>
    <row r="298">
      <c r="A298" s="81" t="str">
        <v/>
      </c>
      <c r="B298" s="81" t="str">
        <v/>
      </c>
      <c r="C298" s="83">
        <f>IF($E298="","",IFERROR(VLOOKUP(TRIM(E298&amp;""),'Référentiel Articles'!$A$2:$F$634,2,FALSE),""))</f>
      </c>
      <c r="D298" s="83">
        <f>IF($E298="","",IFERROR(VLOOKUP(TRIM(E298&amp;""),'Référentiel Articles'!$A$2:$F$634,3,FALSE),""))</f>
      </c>
      <c r="E298" s="81" t="str">
        <v/>
      </c>
      <c r="F298" s="83">
        <f>IF($E298="","",IFERROR(VLOOKUP(TRIM(E298&amp;""),'Référentiel Articles'!$A$2:$F$634,4,FALSE),""))</f>
      </c>
      <c r="G298" s="84">
        <f>IF($E298="","",IFERROR(VLOOKUP(TRIM(E298&amp;""),'Référentiel Articles'!$A$2:$F$634,5,FALSE),""))</f>
      </c>
      <c r="H298" s="85" t="str">
        <v/>
      </c>
      <c r="I298" s="84">
        <f>IF($E298="","",IFERROR(VLOOKUP(TRIM(E298&amp;""),'Référentiel Articles'!$A$2:$F$634,6,FALSE),""))</f>
      </c>
      <c r="J298" s="90">
        <f>IF(OR($E298="",$H298=""),"",$H298*$I298)</f>
      </c>
      <c r="K298" s="87" t="str">
        <v/>
      </c>
    </row>
    <row r="299">
      <c r="A299" s="74" t="str">
        <v/>
      </c>
      <c r="B299" s="74" t="str">
        <v/>
      </c>
      <c r="C299" s="75">
        <f>IF($E299="","",IFERROR(VLOOKUP(TRIM(E299&amp;""),'Référentiel Articles'!$A$2:$F$634,2,FALSE),""))</f>
      </c>
      <c r="D299" s="75">
        <f>IF($E299="","",IFERROR(VLOOKUP(TRIM(E299&amp;""),'Référentiel Articles'!$A$2:$F$634,3,FALSE),""))</f>
      </c>
      <c r="E299" s="74" t="str">
        <v/>
      </c>
      <c r="F299" s="75">
        <f>IF($E299="","",IFERROR(VLOOKUP(TRIM(E299&amp;""),'Référentiel Articles'!$A$2:$F$634,4,FALSE),""))</f>
      </c>
      <c r="G299" s="76">
        <f>IF($E299="","",IFERROR(VLOOKUP(TRIM(E299&amp;""),'Référentiel Articles'!$A$2:$F$634,5,FALSE),""))</f>
      </c>
      <c r="H299" s="77" t="str">
        <v/>
      </c>
      <c r="I299" s="76">
        <f>IF($E299="","",IFERROR(VLOOKUP(TRIM(E299&amp;""),'Référentiel Articles'!$A$2:$F$634,6,FALSE),""))</f>
      </c>
      <c r="J299" s="78">
        <f>IF(OR($E299="",$H299=""),"",$H299*$I299)</f>
      </c>
      <c r="K299" s="79" t="str">
        <v/>
      </c>
    </row>
    <row r="300">
      <c r="A300" s="81" t="str">
        <v/>
      </c>
      <c r="B300" s="81" t="str">
        <v/>
      </c>
      <c r="C300" s="83">
        <f>IF($E300="","",IFERROR(VLOOKUP(TRIM(E300&amp;""),'Référentiel Articles'!$A$2:$F$634,2,FALSE),""))</f>
      </c>
      <c r="D300" s="83">
        <f>IF($E300="","",IFERROR(VLOOKUP(TRIM(E300&amp;""),'Référentiel Articles'!$A$2:$F$634,3,FALSE),""))</f>
      </c>
      <c r="E300" s="81" t="str">
        <v/>
      </c>
      <c r="F300" s="83">
        <f>IF($E300="","",IFERROR(VLOOKUP(TRIM(E300&amp;""),'Référentiel Articles'!$A$2:$F$634,4,FALSE),""))</f>
      </c>
      <c r="G300" s="84">
        <f>IF($E300="","",IFERROR(VLOOKUP(TRIM(E300&amp;""),'Référentiel Articles'!$A$2:$F$634,5,FALSE),""))</f>
      </c>
      <c r="H300" s="85" t="str">
        <v/>
      </c>
      <c r="I300" s="84">
        <f>IF($E300="","",IFERROR(VLOOKUP(TRIM(E300&amp;""),'Référentiel Articles'!$A$2:$F$634,6,FALSE),""))</f>
      </c>
      <c r="J300" s="90">
        <f>IF(OR($E300="",$H300=""),"",$H300*$I300)</f>
      </c>
      <c r="K300" s="87" t="str">
        <v/>
      </c>
    </row>
    <row r="301">
      <c r="A301" s="74" t="str">
        <v/>
      </c>
      <c r="B301" s="74" t="str">
        <v/>
      </c>
      <c r="C301" s="75">
        <f>IF($E301="","",IFERROR(VLOOKUP(TRIM(E301&amp;""),'Référentiel Articles'!$A$2:$F$634,2,FALSE),""))</f>
      </c>
      <c r="D301" s="75">
        <f>IF($E301="","",IFERROR(VLOOKUP(TRIM(E301&amp;""),'Référentiel Articles'!$A$2:$F$634,3,FALSE),""))</f>
      </c>
      <c r="E301" s="74" t="str">
        <v/>
      </c>
      <c r="F301" s="75">
        <f>IF($E301="","",IFERROR(VLOOKUP(TRIM(E301&amp;""),'Référentiel Articles'!$A$2:$F$634,4,FALSE),""))</f>
      </c>
      <c r="G301" s="76">
        <f>IF($E301="","",IFERROR(VLOOKUP(TRIM(E301&amp;""),'Référentiel Articles'!$A$2:$F$634,5,FALSE),""))</f>
      </c>
      <c r="H301" s="77" t="str">
        <v/>
      </c>
      <c r="I301" s="76">
        <f>IF($E301="","",IFERROR(VLOOKUP(TRIM(E301&amp;""),'Référentiel Articles'!$A$2:$F$634,6,FALSE),""))</f>
      </c>
      <c r="J301" s="78">
        <f>IF(OR($E301="",$H301=""),"",$H301*$I301)</f>
      </c>
      <c r="K301" s="79" t="str">
        <v/>
      </c>
    </row>
    <row r="302">
      <c r="A302" s="81" t="str">
        <v/>
      </c>
      <c r="B302" s="81" t="str">
        <v/>
      </c>
      <c r="C302" s="83">
        <f>IF($E302="","",IFERROR(VLOOKUP(TRIM(E302&amp;""),'Référentiel Articles'!$A$2:$F$634,2,FALSE),""))</f>
      </c>
      <c r="D302" s="83">
        <f>IF($E302="","",IFERROR(VLOOKUP(TRIM(E302&amp;""),'Référentiel Articles'!$A$2:$F$634,3,FALSE),""))</f>
      </c>
      <c r="E302" s="81" t="str">
        <v/>
      </c>
      <c r="F302" s="83">
        <f>IF($E302="","",IFERROR(VLOOKUP(TRIM(E302&amp;""),'Référentiel Articles'!$A$2:$F$634,4,FALSE),""))</f>
      </c>
      <c r="G302" s="84">
        <f>IF($E302="","",IFERROR(VLOOKUP(TRIM(E302&amp;""),'Référentiel Articles'!$A$2:$F$634,5,FALSE),""))</f>
      </c>
      <c r="H302" s="85" t="str">
        <v/>
      </c>
      <c r="I302" s="84">
        <f>IF($E302="","",IFERROR(VLOOKUP(TRIM(E302&amp;""),'Référentiel Articles'!$A$2:$F$634,6,FALSE),""))</f>
      </c>
      <c r="J302" s="90">
        <f>IF(OR($E302="",$H302=""),"",$H302*$I302)</f>
      </c>
      <c r="K302" s="87" t="str">
        <v/>
      </c>
    </row>
    <row r="303">
      <c r="A303" s="74" t="str">
        <v/>
      </c>
      <c r="B303" s="74" t="str">
        <v/>
      </c>
      <c r="C303" s="75">
        <f>IF($E303="","",IFERROR(VLOOKUP(TRIM(E303&amp;""),'Référentiel Articles'!$A$2:$F$634,2,FALSE),""))</f>
      </c>
      <c r="D303" s="75">
        <f>IF($E303="","",IFERROR(VLOOKUP(TRIM(E303&amp;""),'Référentiel Articles'!$A$2:$F$634,3,FALSE),""))</f>
      </c>
      <c r="E303" s="74" t="str">
        <v/>
      </c>
      <c r="F303" s="75">
        <f>IF($E303="","",IFERROR(VLOOKUP(TRIM(E303&amp;""),'Référentiel Articles'!$A$2:$F$634,4,FALSE),""))</f>
      </c>
      <c r="G303" s="76">
        <f>IF($E303="","",IFERROR(VLOOKUP(TRIM(E303&amp;""),'Référentiel Articles'!$A$2:$F$634,5,FALSE),""))</f>
      </c>
      <c r="H303" s="77" t="str">
        <v/>
      </c>
      <c r="I303" s="76">
        <f>IF($E303="","",IFERROR(VLOOKUP(TRIM(E303&amp;""),'Référentiel Articles'!$A$2:$F$634,6,FALSE),""))</f>
      </c>
      <c r="J303" s="78">
        <f>IF(OR($E303="",$H303=""),"",$H303*$I303)</f>
      </c>
      <c r="K303" s="79" t="str">
        <v/>
      </c>
    </row>
    <row r="304">
      <c r="A304" s="81" t="str">
        <v/>
      </c>
      <c r="B304" s="81" t="str">
        <v/>
      </c>
      <c r="C304" s="83">
        <f>IF($E304="","",IFERROR(VLOOKUP(TRIM(E304&amp;""),'Référentiel Articles'!$A$2:$F$634,2,FALSE),""))</f>
      </c>
      <c r="D304" s="83">
        <f>IF($E304="","",IFERROR(VLOOKUP(TRIM(E304&amp;""),'Référentiel Articles'!$A$2:$F$634,3,FALSE),""))</f>
      </c>
      <c r="E304" s="81" t="str">
        <v/>
      </c>
      <c r="F304" s="83">
        <f>IF($E304="","",IFERROR(VLOOKUP(TRIM(E304&amp;""),'Référentiel Articles'!$A$2:$F$634,4,FALSE),""))</f>
      </c>
      <c r="G304" s="84">
        <f>IF($E304="","",IFERROR(VLOOKUP(TRIM(E304&amp;""),'Référentiel Articles'!$A$2:$F$634,5,FALSE),""))</f>
      </c>
      <c r="H304" s="85" t="str">
        <v/>
      </c>
      <c r="I304" s="84">
        <f>IF($E304="","",IFERROR(VLOOKUP(TRIM(E304&amp;""),'Référentiel Articles'!$A$2:$F$634,6,FALSE),""))</f>
      </c>
      <c r="J304" s="90">
        <f>IF(OR($E304="",$H304=""),"",$H304*$I304)</f>
      </c>
      <c r="K304" s="87" t="str">
        <v/>
      </c>
    </row>
    <row r="305">
      <c r="A305" s="74" t="str">
        <v/>
      </c>
      <c r="B305" s="74" t="str">
        <v/>
      </c>
      <c r="C305" s="75">
        <f>IF($E305="","",IFERROR(VLOOKUP(TRIM(E305&amp;""),'Référentiel Articles'!$A$2:$F$634,2,FALSE),""))</f>
      </c>
      <c r="D305" s="75">
        <f>IF($E305="","",IFERROR(VLOOKUP(TRIM(E305&amp;""),'Référentiel Articles'!$A$2:$F$634,3,FALSE),""))</f>
      </c>
      <c r="E305" s="74" t="str">
        <v/>
      </c>
      <c r="F305" s="75">
        <f>IF($E305="","",IFERROR(VLOOKUP(TRIM(E305&amp;""),'Référentiel Articles'!$A$2:$F$634,4,FALSE),""))</f>
      </c>
      <c r="G305" s="76">
        <f>IF($E305="","",IFERROR(VLOOKUP(TRIM(E305&amp;""),'Référentiel Articles'!$A$2:$F$634,5,FALSE),""))</f>
      </c>
      <c r="H305" s="77" t="str">
        <v/>
      </c>
      <c r="I305" s="76">
        <f>IF($E305="","",IFERROR(VLOOKUP(TRIM(E305&amp;""),'Référentiel Articles'!$A$2:$F$634,6,FALSE),""))</f>
      </c>
      <c r="J305" s="78">
        <f>IF(OR($E305="",$H305=""),"",$H305*$I305)</f>
      </c>
      <c r="K305" s="79" t="str">
        <v/>
      </c>
    </row>
    <row r="306">
      <c r="A306" s="81" t="str">
        <v/>
      </c>
      <c r="B306" s="81" t="str">
        <v/>
      </c>
      <c r="C306" s="83">
        <f>IF($E306="","",IFERROR(VLOOKUP(TRIM(E306&amp;""),'Référentiel Articles'!$A$2:$F$634,2,FALSE),""))</f>
      </c>
      <c r="D306" s="83">
        <f>IF($E306="","",IFERROR(VLOOKUP(TRIM(E306&amp;""),'Référentiel Articles'!$A$2:$F$634,3,FALSE),""))</f>
      </c>
      <c r="E306" s="81" t="str">
        <v/>
      </c>
      <c r="F306" s="83">
        <f>IF($E306="","",IFERROR(VLOOKUP(TRIM(E306&amp;""),'Référentiel Articles'!$A$2:$F$634,4,FALSE),""))</f>
      </c>
      <c r="G306" s="84">
        <f>IF($E306="","",IFERROR(VLOOKUP(TRIM(E306&amp;""),'Référentiel Articles'!$A$2:$F$634,5,FALSE),""))</f>
      </c>
      <c r="H306" s="85" t="str">
        <v/>
      </c>
      <c r="I306" s="84">
        <f>IF($E306="","",IFERROR(VLOOKUP(TRIM(E306&amp;""),'Référentiel Articles'!$A$2:$F$634,6,FALSE),""))</f>
      </c>
      <c r="J306" s="90">
        <f>IF(OR($E306="",$H306=""),"",$H306*$I306)</f>
      </c>
      <c r="K306" s="87" t="str">
        <v/>
      </c>
    </row>
    <row r="307">
      <c r="A307" s="74" t="str">
        <v/>
      </c>
      <c r="B307" s="74" t="str">
        <v/>
      </c>
      <c r="C307" s="75">
        <f>IF($E307="","",IFERROR(VLOOKUP(TRIM(E307&amp;""),'Référentiel Articles'!$A$2:$F$634,2,FALSE),""))</f>
      </c>
      <c r="D307" s="75">
        <f>IF($E307="","",IFERROR(VLOOKUP(TRIM(E307&amp;""),'Référentiel Articles'!$A$2:$F$634,3,FALSE),""))</f>
      </c>
      <c r="E307" s="74" t="str">
        <v/>
      </c>
      <c r="F307" s="75">
        <f>IF($E307="","",IFERROR(VLOOKUP(TRIM(E307&amp;""),'Référentiel Articles'!$A$2:$F$634,4,FALSE),""))</f>
      </c>
      <c r="G307" s="76">
        <f>IF($E307="","",IFERROR(VLOOKUP(TRIM(E307&amp;""),'Référentiel Articles'!$A$2:$F$634,5,FALSE),""))</f>
      </c>
      <c r="H307" s="77" t="str">
        <v/>
      </c>
      <c r="I307" s="76">
        <f>IF($E307="","",IFERROR(VLOOKUP(TRIM(E307&amp;""),'Référentiel Articles'!$A$2:$F$634,6,FALSE),""))</f>
      </c>
      <c r="J307" s="78">
        <f>IF(OR($E307="",$H307=""),"",$H307*$I307)</f>
      </c>
      <c r="K307" s="79" t="str">
        <v/>
      </c>
    </row>
    <row r="308">
      <c r="A308" s="81" t="str">
        <v/>
      </c>
      <c r="B308" s="81" t="str">
        <v/>
      </c>
      <c r="C308" s="83">
        <f>IF($E308="","",IFERROR(VLOOKUP(TRIM(E308&amp;""),'Référentiel Articles'!$A$2:$F$634,2,FALSE),""))</f>
      </c>
      <c r="D308" s="83">
        <f>IF($E308="","",IFERROR(VLOOKUP(TRIM(E308&amp;""),'Référentiel Articles'!$A$2:$F$634,3,FALSE),""))</f>
      </c>
      <c r="E308" s="81" t="str">
        <v/>
      </c>
      <c r="F308" s="83">
        <f>IF($E308="","",IFERROR(VLOOKUP(TRIM(E308&amp;""),'Référentiel Articles'!$A$2:$F$634,4,FALSE),""))</f>
      </c>
      <c r="G308" s="84">
        <f>IF($E308="","",IFERROR(VLOOKUP(TRIM(E308&amp;""),'Référentiel Articles'!$A$2:$F$634,5,FALSE),""))</f>
      </c>
      <c r="H308" s="85" t="str">
        <v/>
      </c>
      <c r="I308" s="84">
        <f>IF($E308="","",IFERROR(VLOOKUP(TRIM(E308&amp;""),'Référentiel Articles'!$A$2:$F$634,6,FALSE),""))</f>
      </c>
      <c r="J308" s="90">
        <f>IF(OR($E308="",$H308=""),"",$H308*$I308)</f>
      </c>
      <c r="K308" s="87" t="str">
        <v/>
      </c>
    </row>
    <row r="309">
      <c r="A309" s="74" t="str">
        <v/>
      </c>
      <c r="B309" s="74" t="str">
        <v/>
      </c>
      <c r="C309" s="75">
        <f>IF($E309="","",IFERROR(VLOOKUP(TRIM(E309&amp;""),'Référentiel Articles'!$A$2:$F$634,2,FALSE),""))</f>
      </c>
      <c r="D309" s="75">
        <f>IF($E309="","",IFERROR(VLOOKUP(TRIM(E309&amp;""),'Référentiel Articles'!$A$2:$F$634,3,FALSE),""))</f>
      </c>
      <c r="E309" s="74" t="str">
        <v/>
      </c>
      <c r="F309" s="75">
        <f>IF($E309="","",IFERROR(VLOOKUP(TRIM(E309&amp;""),'Référentiel Articles'!$A$2:$F$634,4,FALSE),""))</f>
      </c>
      <c r="G309" s="76">
        <f>IF($E309="","",IFERROR(VLOOKUP(TRIM(E309&amp;""),'Référentiel Articles'!$A$2:$F$634,5,FALSE),""))</f>
      </c>
      <c r="H309" s="77" t="str">
        <v/>
      </c>
      <c r="I309" s="76">
        <f>IF($E309="","",IFERROR(VLOOKUP(TRIM(E309&amp;""),'Référentiel Articles'!$A$2:$F$634,6,FALSE),""))</f>
      </c>
      <c r="J309" s="78">
        <f>IF(OR($E309="",$H309=""),"",$H309*$I309)</f>
      </c>
      <c r="K309" s="79" t="str">
        <v/>
      </c>
    </row>
    <row r="310">
      <c r="A310" s="81" t="str">
        <v/>
      </c>
      <c r="B310" s="81" t="str">
        <v/>
      </c>
      <c r="C310" s="83">
        <f>IF($E310="","",IFERROR(VLOOKUP(TRIM(E310&amp;""),'Référentiel Articles'!$A$2:$F$634,2,FALSE),""))</f>
      </c>
      <c r="D310" s="83">
        <f>IF($E310="","",IFERROR(VLOOKUP(TRIM(E310&amp;""),'Référentiel Articles'!$A$2:$F$634,3,FALSE),""))</f>
      </c>
      <c r="E310" s="81" t="str">
        <v/>
      </c>
      <c r="F310" s="83">
        <f>IF($E310="","",IFERROR(VLOOKUP(TRIM(E310&amp;""),'Référentiel Articles'!$A$2:$F$634,4,FALSE),""))</f>
      </c>
      <c r="G310" s="84">
        <f>IF($E310="","",IFERROR(VLOOKUP(TRIM(E310&amp;""),'Référentiel Articles'!$A$2:$F$634,5,FALSE),""))</f>
      </c>
      <c r="H310" s="85" t="str">
        <v/>
      </c>
      <c r="I310" s="84">
        <f>IF($E310="","",IFERROR(VLOOKUP(TRIM(E310&amp;""),'Référentiel Articles'!$A$2:$F$634,6,FALSE),""))</f>
      </c>
      <c r="J310" s="90">
        <f>IF(OR($E310="",$H310=""),"",$H310*$I310)</f>
      </c>
      <c r="K310" s="87" t="str">
        <v/>
      </c>
    </row>
    <row r="311">
      <c r="A311" s="74" t="str">
        <v/>
      </c>
      <c r="B311" s="74" t="str">
        <v/>
      </c>
      <c r="C311" s="75">
        <f>IF($E311="","",IFERROR(VLOOKUP(TRIM(E311&amp;""),'Référentiel Articles'!$A$2:$F$634,2,FALSE),""))</f>
      </c>
      <c r="D311" s="75">
        <f>IF($E311="","",IFERROR(VLOOKUP(TRIM(E311&amp;""),'Référentiel Articles'!$A$2:$F$634,3,FALSE),""))</f>
      </c>
      <c r="E311" s="74" t="str">
        <v/>
      </c>
      <c r="F311" s="75">
        <f>IF($E311="","",IFERROR(VLOOKUP(TRIM(E311&amp;""),'Référentiel Articles'!$A$2:$F$634,4,FALSE),""))</f>
      </c>
      <c r="G311" s="76">
        <f>IF($E311="","",IFERROR(VLOOKUP(TRIM(E311&amp;""),'Référentiel Articles'!$A$2:$F$634,5,FALSE),""))</f>
      </c>
      <c r="H311" s="77" t="str">
        <v/>
      </c>
      <c r="I311" s="76">
        <f>IF($E311="","",IFERROR(VLOOKUP(TRIM(E311&amp;""),'Référentiel Articles'!$A$2:$F$634,6,FALSE),""))</f>
      </c>
      <c r="J311" s="78">
        <f>IF(OR($E311="",$H311=""),"",$H311*$I311)</f>
      </c>
      <c r="K311" s="79" t="str">
        <v/>
      </c>
    </row>
    <row r="312">
      <c r="A312" s="81" t="str">
        <v/>
      </c>
      <c r="B312" s="81" t="str">
        <v/>
      </c>
      <c r="C312" s="83">
        <f>IF($E312="","",IFERROR(VLOOKUP(TRIM(E312&amp;""),'Référentiel Articles'!$A$2:$F$634,2,FALSE),""))</f>
      </c>
      <c r="D312" s="83">
        <f>IF($E312="","",IFERROR(VLOOKUP(TRIM(E312&amp;""),'Référentiel Articles'!$A$2:$F$634,3,FALSE),""))</f>
      </c>
      <c r="E312" s="81" t="str">
        <v/>
      </c>
      <c r="F312" s="83">
        <f>IF($E312="","",IFERROR(VLOOKUP(TRIM(E312&amp;""),'Référentiel Articles'!$A$2:$F$634,4,FALSE),""))</f>
      </c>
      <c r="G312" s="84">
        <f>IF($E312="","",IFERROR(VLOOKUP(TRIM(E312&amp;""),'Référentiel Articles'!$A$2:$F$634,5,FALSE),""))</f>
      </c>
      <c r="H312" s="85" t="str">
        <v/>
      </c>
      <c r="I312" s="84">
        <f>IF($E312="","",IFERROR(VLOOKUP(TRIM(E312&amp;""),'Référentiel Articles'!$A$2:$F$634,6,FALSE),""))</f>
      </c>
      <c r="J312" s="90">
        <f>IF(OR($E312="",$H312=""),"",$H312*$I312)</f>
      </c>
      <c r="K312" s="87" t="str">
        <v/>
      </c>
    </row>
    <row r="313">
      <c r="A313" s="74" t="str">
        <v/>
      </c>
      <c r="B313" s="74" t="str">
        <v/>
      </c>
      <c r="C313" s="75">
        <f>IF($E313="","",IFERROR(VLOOKUP(TRIM(E313&amp;""),'Référentiel Articles'!$A$2:$F$634,2,FALSE),""))</f>
      </c>
      <c r="D313" s="75">
        <f>IF($E313="","",IFERROR(VLOOKUP(TRIM(E313&amp;""),'Référentiel Articles'!$A$2:$F$634,3,FALSE),""))</f>
      </c>
      <c r="E313" s="74" t="str">
        <v/>
      </c>
      <c r="F313" s="75">
        <f>IF($E313="","",IFERROR(VLOOKUP(TRIM(E313&amp;""),'Référentiel Articles'!$A$2:$F$634,4,FALSE),""))</f>
      </c>
      <c r="G313" s="76">
        <f>IF($E313="","",IFERROR(VLOOKUP(TRIM(E313&amp;""),'Référentiel Articles'!$A$2:$F$634,5,FALSE),""))</f>
      </c>
      <c r="H313" s="77" t="str">
        <v/>
      </c>
      <c r="I313" s="76">
        <f>IF($E313="","",IFERROR(VLOOKUP(TRIM(E313&amp;""),'Référentiel Articles'!$A$2:$F$634,6,FALSE),""))</f>
      </c>
      <c r="J313" s="78">
        <f>IF(OR($E313="",$H313=""),"",$H313*$I313)</f>
      </c>
      <c r="K313" s="79" t="str">
        <v/>
      </c>
    </row>
    <row r="314">
      <c r="A314" s="81" t="str">
        <v/>
      </c>
      <c r="B314" s="81" t="str">
        <v/>
      </c>
      <c r="C314" s="83">
        <f>IF($E314="","",IFERROR(VLOOKUP(TRIM(E314&amp;""),'Référentiel Articles'!$A$2:$F$634,2,FALSE),""))</f>
      </c>
      <c r="D314" s="83">
        <f>IF($E314="","",IFERROR(VLOOKUP(TRIM(E314&amp;""),'Référentiel Articles'!$A$2:$F$634,3,FALSE),""))</f>
      </c>
      <c r="E314" s="81" t="str">
        <v/>
      </c>
      <c r="F314" s="83">
        <f>IF($E314="","",IFERROR(VLOOKUP(TRIM(E314&amp;""),'Référentiel Articles'!$A$2:$F$634,4,FALSE),""))</f>
      </c>
      <c r="G314" s="84">
        <f>IF($E314="","",IFERROR(VLOOKUP(TRIM(E314&amp;""),'Référentiel Articles'!$A$2:$F$634,5,FALSE),""))</f>
      </c>
      <c r="H314" s="85" t="str">
        <v/>
      </c>
      <c r="I314" s="84">
        <f>IF($E314="","",IFERROR(VLOOKUP(TRIM(E314&amp;""),'Référentiel Articles'!$A$2:$F$634,6,FALSE),""))</f>
      </c>
      <c r="J314" s="90">
        <f>IF(OR($E314="",$H314=""),"",$H314*$I314)</f>
      </c>
      <c r="K314" s="87" t="str">
        <v/>
      </c>
    </row>
    <row r="315">
      <c r="A315" s="74" t="str">
        <v/>
      </c>
      <c r="B315" s="74" t="str">
        <v/>
      </c>
      <c r="C315" s="75">
        <f>IF($E315="","",IFERROR(VLOOKUP(TRIM(E315&amp;""),'Référentiel Articles'!$A$2:$F$634,2,FALSE),""))</f>
      </c>
      <c r="D315" s="75">
        <f>IF($E315="","",IFERROR(VLOOKUP(TRIM(E315&amp;""),'Référentiel Articles'!$A$2:$F$634,3,FALSE),""))</f>
      </c>
      <c r="E315" s="74" t="str">
        <v/>
      </c>
      <c r="F315" s="75">
        <f>IF($E315="","",IFERROR(VLOOKUP(TRIM(E315&amp;""),'Référentiel Articles'!$A$2:$F$634,4,FALSE),""))</f>
      </c>
      <c r="G315" s="76">
        <f>IF($E315="","",IFERROR(VLOOKUP(TRIM(E315&amp;""),'Référentiel Articles'!$A$2:$F$634,5,FALSE),""))</f>
      </c>
      <c r="H315" s="77" t="str">
        <v/>
      </c>
      <c r="I315" s="76">
        <f>IF($E315="","",IFERROR(VLOOKUP(TRIM(E315&amp;""),'Référentiel Articles'!$A$2:$F$634,6,FALSE),""))</f>
      </c>
      <c r="J315" s="78">
        <f>IF(OR($E315="",$H315=""),"",$H315*$I315)</f>
      </c>
      <c r="K315" s="79" t="str">
        <v/>
      </c>
    </row>
    <row r="316">
      <c r="A316" s="81" t="str">
        <v/>
      </c>
      <c r="B316" s="81" t="str">
        <v/>
      </c>
      <c r="C316" s="83">
        <f>IF($E316="","",IFERROR(VLOOKUP(TRIM(E316&amp;""),'Référentiel Articles'!$A$2:$F$634,2,FALSE),""))</f>
      </c>
      <c r="D316" s="83">
        <f>IF($E316="","",IFERROR(VLOOKUP(TRIM(E316&amp;""),'Référentiel Articles'!$A$2:$F$634,3,FALSE),""))</f>
      </c>
      <c r="E316" s="81" t="str">
        <v/>
      </c>
      <c r="F316" s="83">
        <f>IF($E316="","",IFERROR(VLOOKUP(TRIM(E316&amp;""),'Référentiel Articles'!$A$2:$F$634,4,FALSE),""))</f>
      </c>
      <c r="G316" s="84">
        <f>IF($E316="","",IFERROR(VLOOKUP(TRIM(E316&amp;""),'Référentiel Articles'!$A$2:$F$634,5,FALSE),""))</f>
      </c>
      <c r="H316" s="85" t="str">
        <v/>
      </c>
      <c r="I316" s="84">
        <f>IF($E316="","",IFERROR(VLOOKUP(TRIM(E316&amp;""),'Référentiel Articles'!$A$2:$F$634,6,FALSE),""))</f>
      </c>
      <c r="J316" s="90">
        <f>IF(OR($E316="",$H316=""),"",$H316*$I316)</f>
      </c>
      <c r="K316" s="87" t="str">
        <v/>
      </c>
    </row>
    <row r="317">
      <c r="A317" s="74" t="str">
        <v/>
      </c>
      <c r="B317" s="74" t="str">
        <v/>
      </c>
      <c r="C317" s="75">
        <f>IF($E317="","",IFERROR(VLOOKUP(TRIM(E317&amp;""),'Référentiel Articles'!$A$2:$F$634,2,FALSE),""))</f>
      </c>
      <c r="D317" s="75">
        <f>IF($E317="","",IFERROR(VLOOKUP(TRIM(E317&amp;""),'Référentiel Articles'!$A$2:$F$634,3,FALSE),""))</f>
      </c>
      <c r="E317" s="74" t="str">
        <v/>
      </c>
      <c r="F317" s="75">
        <f>IF($E317="","",IFERROR(VLOOKUP(TRIM(E317&amp;""),'Référentiel Articles'!$A$2:$F$634,4,FALSE),""))</f>
      </c>
      <c r="G317" s="76">
        <f>IF($E317="","",IFERROR(VLOOKUP(TRIM(E317&amp;""),'Référentiel Articles'!$A$2:$F$634,5,FALSE),""))</f>
      </c>
      <c r="H317" s="77" t="str">
        <v/>
      </c>
      <c r="I317" s="76">
        <f>IF($E317="","",IFERROR(VLOOKUP(TRIM(E317&amp;""),'Référentiel Articles'!$A$2:$F$634,6,FALSE),""))</f>
      </c>
      <c r="J317" s="78">
        <f>IF(OR($E317="",$H317=""),"",$H317*$I317)</f>
      </c>
      <c r="K317" s="79" t="str">
        <v/>
      </c>
    </row>
    <row r="318">
      <c r="A318" s="81" t="str">
        <v/>
      </c>
      <c r="B318" s="81" t="str">
        <v/>
      </c>
      <c r="C318" s="83">
        <f>IF($E318="","",IFERROR(VLOOKUP(TRIM(E318&amp;""),'Référentiel Articles'!$A$2:$F$634,2,FALSE),""))</f>
      </c>
      <c r="D318" s="83">
        <f>IF($E318="","",IFERROR(VLOOKUP(TRIM(E318&amp;""),'Référentiel Articles'!$A$2:$F$634,3,FALSE),""))</f>
      </c>
      <c r="E318" s="81" t="str">
        <v/>
      </c>
      <c r="F318" s="83">
        <f>IF($E318="","",IFERROR(VLOOKUP(TRIM(E318&amp;""),'Référentiel Articles'!$A$2:$F$634,4,FALSE),""))</f>
      </c>
      <c r="G318" s="84">
        <f>IF($E318="","",IFERROR(VLOOKUP(TRIM(E318&amp;""),'Référentiel Articles'!$A$2:$F$634,5,FALSE),""))</f>
      </c>
      <c r="H318" s="85" t="str">
        <v/>
      </c>
      <c r="I318" s="84">
        <f>IF($E318="","",IFERROR(VLOOKUP(TRIM(E318&amp;""),'Référentiel Articles'!$A$2:$F$634,6,FALSE),""))</f>
      </c>
      <c r="J318" s="90">
        <f>IF(OR($E318="",$H318=""),"",$H318*$I318)</f>
      </c>
      <c r="K318" s="87" t="str">
        <v/>
      </c>
    </row>
    <row r="319">
      <c r="A319" s="74" t="str">
        <v/>
      </c>
      <c r="B319" s="74" t="str">
        <v/>
      </c>
      <c r="C319" s="75">
        <f>IF($E319="","",IFERROR(VLOOKUP(TRIM(E319&amp;""),'Référentiel Articles'!$A$2:$F$634,2,FALSE),""))</f>
      </c>
      <c r="D319" s="75">
        <f>IF($E319="","",IFERROR(VLOOKUP(TRIM(E319&amp;""),'Référentiel Articles'!$A$2:$F$634,3,FALSE),""))</f>
      </c>
      <c r="E319" s="74" t="str">
        <v/>
      </c>
      <c r="F319" s="75">
        <f>IF($E319="","",IFERROR(VLOOKUP(TRIM(E319&amp;""),'Référentiel Articles'!$A$2:$F$634,4,FALSE),""))</f>
      </c>
      <c r="G319" s="76">
        <f>IF($E319="","",IFERROR(VLOOKUP(TRIM(E319&amp;""),'Référentiel Articles'!$A$2:$F$634,5,FALSE),""))</f>
      </c>
      <c r="H319" s="77" t="str">
        <v/>
      </c>
      <c r="I319" s="76">
        <f>IF($E319="","",IFERROR(VLOOKUP(TRIM(E319&amp;""),'Référentiel Articles'!$A$2:$F$634,6,FALSE),""))</f>
      </c>
      <c r="J319" s="78">
        <f>IF(OR($E319="",$H319=""),"",$H319*$I319)</f>
      </c>
      <c r="K319" s="79" t="str">
        <v/>
      </c>
    </row>
    <row r="320">
      <c r="A320" s="81" t="str">
        <v/>
      </c>
      <c r="B320" s="81" t="str">
        <v/>
      </c>
      <c r="C320" s="83">
        <f>IF($E320="","",IFERROR(VLOOKUP(TRIM(E320&amp;""),'Référentiel Articles'!$A$2:$F$634,2,FALSE),""))</f>
      </c>
      <c r="D320" s="83">
        <f>IF($E320="","",IFERROR(VLOOKUP(TRIM(E320&amp;""),'Référentiel Articles'!$A$2:$F$634,3,FALSE),""))</f>
      </c>
      <c r="E320" s="81" t="str">
        <v/>
      </c>
      <c r="F320" s="83">
        <f>IF($E320="","",IFERROR(VLOOKUP(TRIM(E320&amp;""),'Référentiel Articles'!$A$2:$F$634,4,FALSE),""))</f>
      </c>
      <c r="G320" s="84">
        <f>IF($E320="","",IFERROR(VLOOKUP(TRIM(E320&amp;""),'Référentiel Articles'!$A$2:$F$634,5,FALSE),""))</f>
      </c>
      <c r="H320" s="85" t="str">
        <v/>
      </c>
      <c r="I320" s="84">
        <f>IF($E320="","",IFERROR(VLOOKUP(TRIM(E320&amp;""),'Référentiel Articles'!$A$2:$F$634,6,FALSE),""))</f>
      </c>
      <c r="J320" s="90">
        <f>IF(OR($E320="",$H320=""),"",$H320*$I320)</f>
      </c>
      <c r="K320" s="87" t="str">
        <v/>
      </c>
    </row>
    <row r="321">
      <c r="A321" s="74" t="str">
        <v/>
      </c>
      <c r="B321" s="74" t="str">
        <v/>
      </c>
      <c r="C321" s="75">
        <f>IF($E321="","",IFERROR(VLOOKUP(TRIM(E321&amp;""),'Référentiel Articles'!$A$2:$F$634,2,FALSE),""))</f>
      </c>
      <c r="D321" s="75">
        <f>IF($E321="","",IFERROR(VLOOKUP(TRIM(E321&amp;""),'Référentiel Articles'!$A$2:$F$634,3,FALSE),""))</f>
      </c>
      <c r="E321" s="74" t="str">
        <v/>
      </c>
      <c r="F321" s="75">
        <f>IF($E321="","",IFERROR(VLOOKUP(TRIM(E321&amp;""),'Référentiel Articles'!$A$2:$F$634,4,FALSE),""))</f>
      </c>
      <c r="G321" s="76">
        <f>IF($E321="","",IFERROR(VLOOKUP(TRIM(E321&amp;""),'Référentiel Articles'!$A$2:$F$634,5,FALSE),""))</f>
      </c>
      <c r="H321" s="77" t="str">
        <v/>
      </c>
      <c r="I321" s="76">
        <f>IF($E321="","",IFERROR(VLOOKUP(TRIM(E321&amp;""),'Référentiel Articles'!$A$2:$F$634,6,FALSE),""))</f>
      </c>
      <c r="J321" s="78">
        <f>IF(OR($E321="",$H321=""),"",$H321*$I321)</f>
      </c>
      <c r="K321" s="79" t="str">
        <v/>
      </c>
    </row>
    <row r="322">
      <c r="A322" s="81" t="str">
        <v/>
      </c>
      <c r="B322" s="81" t="str">
        <v/>
      </c>
      <c r="C322" s="83">
        <f>IF($E322="","",IFERROR(VLOOKUP(TRIM(E322&amp;""),'Référentiel Articles'!$A$2:$F$634,2,FALSE),""))</f>
      </c>
      <c r="D322" s="83">
        <f>IF($E322="","",IFERROR(VLOOKUP(TRIM(E322&amp;""),'Référentiel Articles'!$A$2:$F$634,3,FALSE),""))</f>
      </c>
      <c r="E322" s="81" t="str">
        <v/>
      </c>
      <c r="F322" s="83">
        <f>IF($E322="","",IFERROR(VLOOKUP(TRIM(E322&amp;""),'Référentiel Articles'!$A$2:$F$634,4,FALSE),""))</f>
      </c>
      <c r="G322" s="84">
        <f>IF($E322="","",IFERROR(VLOOKUP(TRIM(E322&amp;""),'Référentiel Articles'!$A$2:$F$634,5,FALSE),""))</f>
      </c>
      <c r="H322" s="85" t="str">
        <v/>
      </c>
      <c r="I322" s="84">
        <f>IF($E322="","",IFERROR(VLOOKUP(TRIM(E322&amp;""),'Référentiel Articles'!$A$2:$F$634,6,FALSE),""))</f>
      </c>
      <c r="J322" s="90">
        <f>IF(OR($E322="",$H322=""),"",$H322*$I322)</f>
      </c>
      <c r="K322" s="87" t="str">
        <v/>
      </c>
    </row>
    <row r="323">
      <c r="A323" s="74" t="str">
        <v/>
      </c>
      <c r="B323" s="74" t="str">
        <v/>
      </c>
      <c r="C323" s="75">
        <f>IF($E323="","",IFERROR(VLOOKUP(TRIM(E323&amp;""),'Référentiel Articles'!$A$2:$F$634,2,FALSE),""))</f>
      </c>
      <c r="D323" s="75">
        <f>IF($E323="","",IFERROR(VLOOKUP(TRIM(E323&amp;""),'Référentiel Articles'!$A$2:$F$634,3,FALSE),""))</f>
      </c>
      <c r="E323" s="74" t="str">
        <v/>
      </c>
      <c r="F323" s="75">
        <f>IF($E323="","",IFERROR(VLOOKUP(TRIM(E323&amp;""),'Référentiel Articles'!$A$2:$F$634,4,FALSE),""))</f>
      </c>
      <c r="G323" s="76">
        <f>IF($E323="","",IFERROR(VLOOKUP(TRIM(E323&amp;""),'Référentiel Articles'!$A$2:$F$634,5,FALSE),""))</f>
      </c>
      <c r="H323" s="77" t="str">
        <v/>
      </c>
      <c r="I323" s="76">
        <f>IF($E323="","",IFERROR(VLOOKUP(TRIM(E323&amp;""),'Référentiel Articles'!$A$2:$F$634,6,FALSE),""))</f>
      </c>
      <c r="J323" s="78">
        <f>IF(OR($E323="",$H323=""),"",$H323*$I323)</f>
      </c>
      <c r="K323" s="79" t="str">
        <v/>
      </c>
    </row>
    <row r="324">
      <c r="A324" s="81" t="str">
        <v/>
      </c>
      <c r="B324" s="81" t="str">
        <v/>
      </c>
      <c r="C324" s="83">
        <f>IF($E324="","",IFERROR(VLOOKUP(TRIM(E324&amp;""),'Référentiel Articles'!$A$2:$F$634,2,FALSE),""))</f>
      </c>
      <c r="D324" s="83">
        <f>IF($E324="","",IFERROR(VLOOKUP(TRIM(E324&amp;""),'Référentiel Articles'!$A$2:$F$634,3,FALSE),""))</f>
      </c>
      <c r="E324" s="81" t="str">
        <v/>
      </c>
      <c r="F324" s="83">
        <f>IF($E324="","",IFERROR(VLOOKUP(TRIM(E324&amp;""),'Référentiel Articles'!$A$2:$F$634,4,FALSE),""))</f>
      </c>
      <c r="G324" s="84">
        <f>IF($E324="","",IFERROR(VLOOKUP(TRIM(E324&amp;""),'Référentiel Articles'!$A$2:$F$634,5,FALSE),""))</f>
      </c>
      <c r="H324" s="85" t="str">
        <v/>
      </c>
      <c r="I324" s="84">
        <f>IF($E324="","",IFERROR(VLOOKUP(TRIM(E324&amp;""),'Référentiel Articles'!$A$2:$F$634,6,FALSE),""))</f>
      </c>
      <c r="J324" s="90">
        <f>IF(OR($E324="",$H324=""),"",$H324*$I324)</f>
      </c>
      <c r="K324" s="87" t="str">
        <v/>
      </c>
    </row>
    <row r="325">
      <c r="A325" s="74" t="str">
        <v/>
      </c>
      <c r="B325" s="74" t="str">
        <v/>
      </c>
      <c r="C325" s="75">
        <f>IF($E325="","",IFERROR(VLOOKUP(TRIM(E325&amp;""),'Référentiel Articles'!$A$2:$F$634,2,FALSE),""))</f>
      </c>
      <c r="D325" s="75">
        <f>IF($E325="","",IFERROR(VLOOKUP(TRIM(E325&amp;""),'Référentiel Articles'!$A$2:$F$634,3,FALSE),""))</f>
      </c>
      <c r="E325" s="74" t="str">
        <v/>
      </c>
      <c r="F325" s="75">
        <f>IF($E325="","",IFERROR(VLOOKUP(TRIM(E325&amp;""),'Référentiel Articles'!$A$2:$F$634,4,FALSE),""))</f>
      </c>
      <c r="G325" s="76">
        <f>IF($E325="","",IFERROR(VLOOKUP(TRIM(E325&amp;""),'Référentiel Articles'!$A$2:$F$634,5,FALSE),""))</f>
      </c>
      <c r="H325" s="77" t="str">
        <v/>
      </c>
      <c r="I325" s="76">
        <f>IF($E325="","",IFERROR(VLOOKUP(TRIM(E325&amp;""),'Référentiel Articles'!$A$2:$F$634,6,FALSE),""))</f>
      </c>
      <c r="J325" s="78">
        <f>IF(OR($E325="",$H325=""),"",$H325*$I325)</f>
      </c>
      <c r="K325" s="79" t="str">
        <v/>
      </c>
    </row>
    <row r="326">
      <c r="A326" s="81" t="str">
        <v/>
      </c>
      <c r="B326" s="81" t="str">
        <v/>
      </c>
      <c r="C326" s="83">
        <f>IF($E326="","",IFERROR(VLOOKUP(TRIM(E326&amp;""),'Référentiel Articles'!$A$2:$F$634,2,FALSE),""))</f>
      </c>
      <c r="D326" s="83">
        <f>IF($E326="","",IFERROR(VLOOKUP(TRIM(E326&amp;""),'Référentiel Articles'!$A$2:$F$634,3,FALSE),""))</f>
      </c>
      <c r="E326" s="81" t="str">
        <v/>
      </c>
      <c r="F326" s="83">
        <f>IF($E326="","",IFERROR(VLOOKUP(TRIM(E326&amp;""),'Référentiel Articles'!$A$2:$F$634,4,FALSE),""))</f>
      </c>
      <c r="G326" s="84">
        <f>IF($E326="","",IFERROR(VLOOKUP(TRIM(E326&amp;""),'Référentiel Articles'!$A$2:$F$634,5,FALSE),""))</f>
      </c>
      <c r="H326" s="85" t="str">
        <v/>
      </c>
      <c r="I326" s="84">
        <f>IF($E326="","",IFERROR(VLOOKUP(TRIM(E326&amp;""),'Référentiel Articles'!$A$2:$F$634,6,FALSE),""))</f>
      </c>
      <c r="J326" s="90">
        <f>IF(OR($E326="",$H326=""),"",$H326*$I326)</f>
      </c>
      <c r="K326" s="87" t="str">
        <v/>
      </c>
    </row>
    <row r="327">
      <c r="A327" s="74" t="str">
        <v/>
      </c>
      <c r="B327" s="74" t="str">
        <v/>
      </c>
      <c r="C327" s="75">
        <f>IF($E327="","",IFERROR(VLOOKUP(TRIM(E327&amp;""),'Référentiel Articles'!$A$2:$F$634,2,FALSE),""))</f>
      </c>
      <c r="D327" s="75">
        <f>IF($E327="","",IFERROR(VLOOKUP(TRIM(E327&amp;""),'Référentiel Articles'!$A$2:$F$634,3,FALSE),""))</f>
      </c>
      <c r="E327" s="74" t="str">
        <v/>
      </c>
      <c r="F327" s="75">
        <f>IF($E327="","",IFERROR(VLOOKUP(TRIM(E327&amp;""),'Référentiel Articles'!$A$2:$F$634,4,FALSE),""))</f>
      </c>
      <c r="G327" s="76">
        <f>IF($E327="","",IFERROR(VLOOKUP(TRIM(E327&amp;""),'Référentiel Articles'!$A$2:$F$634,5,FALSE),""))</f>
      </c>
      <c r="H327" s="77" t="str">
        <v/>
      </c>
      <c r="I327" s="76">
        <f>IF($E327="","",IFERROR(VLOOKUP(TRIM(E327&amp;""),'Référentiel Articles'!$A$2:$F$634,6,FALSE),""))</f>
      </c>
      <c r="J327" s="78">
        <f>IF(OR($E327="",$H327=""),"",$H327*$I327)</f>
      </c>
      <c r="K327" s="79" t="str">
        <v/>
      </c>
    </row>
    <row r="328">
      <c r="A328" s="81" t="str">
        <v/>
      </c>
      <c r="B328" s="81" t="str">
        <v/>
      </c>
      <c r="C328" s="83">
        <f>IF($E328="","",IFERROR(VLOOKUP(TRIM(E328&amp;""),'Référentiel Articles'!$A$2:$F$634,2,FALSE),""))</f>
      </c>
      <c r="D328" s="83">
        <f>IF($E328="","",IFERROR(VLOOKUP(TRIM(E328&amp;""),'Référentiel Articles'!$A$2:$F$634,3,FALSE),""))</f>
      </c>
      <c r="E328" s="81" t="str">
        <v/>
      </c>
      <c r="F328" s="83">
        <f>IF($E328="","",IFERROR(VLOOKUP(TRIM(E328&amp;""),'Référentiel Articles'!$A$2:$F$634,4,FALSE),""))</f>
      </c>
      <c r="G328" s="84">
        <f>IF($E328="","",IFERROR(VLOOKUP(TRIM(E328&amp;""),'Référentiel Articles'!$A$2:$F$634,5,FALSE),""))</f>
      </c>
      <c r="H328" s="85" t="str">
        <v/>
      </c>
      <c r="I328" s="84">
        <f>IF($E328="","",IFERROR(VLOOKUP(TRIM(E328&amp;""),'Référentiel Articles'!$A$2:$F$634,6,FALSE),""))</f>
      </c>
      <c r="J328" s="90">
        <f>IF(OR($E328="",$H328=""),"",$H328*$I328)</f>
      </c>
      <c r="K328" s="87" t="str">
        <v/>
      </c>
    </row>
    <row r="329">
      <c r="A329" s="74" t="str">
        <v/>
      </c>
      <c r="B329" s="74" t="str">
        <v/>
      </c>
      <c r="C329" s="75">
        <f>IF($E329="","",IFERROR(VLOOKUP(TRIM(E329&amp;""),'Référentiel Articles'!$A$2:$F$634,2,FALSE),""))</f>
      </c>
      <c r="D329" s="75">
        <f>IF($E329="","",IFERROR(VLOOKUP(TRIM(E329&amp;""),'Référentiel Articles'!$A$2:$F$634,3,FALSE),""))</f>
      </c>
      <c r="E329" s="74" t="str">
        <v/>
      </c>
      <c r="F329" s="75">
        <f>IF($E329="","",IFERROR(VLOOKUP(TRIM(E329&amp;""),'Référentiel Articles'!$A$2:$F$634,4,FALSE),""))</f>
      </c>
      <c r="G329" s="76">
        <f>IF($E329="","",IFERROR(VLOOKUP(TRIM(E329&amp;""),'Référentiel Articles'!$A$2:$F$634,5,FALSE),""))</f>
      </c>
      <c r="H329" s="77" t="str">
        <v/>
      </c>
      <c r="I329" s="76">
        <f>IF($E329="","",IFERROR(VLOOKUP(TRIM(E329&amp;""),'Référentiel Articles'!$A$2:$F$634,6,FALSE),""))</f>
      </c>
      <c r="J329" s="78">
        <f>IF(OR($E329="",$H329=""),"",$H329*$I329)</f>
      </c>
      <c r="K329" s="79" t="str">
        <v/>
      </c>
    </row>
    <row r="330">
      <c r="A330" s="81" t="str">
        <v/>
      </c>
      <c r="B330" s="81" t="str">
        <v/>
      </c>
      <c r="C330" s="83">
        <f>IF($E330="","",IFERROR(VLOOKUP(TRIM(E330&amp;""),'Référentiel Articles'!$A$2:$F$634,2,FALSE),""))</f>
      </c>
      <c r="D330" s="83">
        <f>IF($E330="","",IFERROR(VLOOKUP(TRIM(E330&amp;""),'Référentiel Articles'!$A$2:$F$634,3,FALSE),""))</f>
      </c>
      <c r="E330" s="81" t="str">
        <v/>
      </c>
      <c r="F330" s="83">
        <f>IF($E330="","",IFERROR(VLOOKUP(TRIM(E330&amp;""),'Référentiel Articles'!$A$2:$F$634,4,FALSE),""))</f>
      </c>
      <c r="G330" s="84">
        <f>IF($E330="","",IFERROR(VLOOKUP(TRIM(E330&amp;""),'Référentiel Articles'!$A$2:$F$634,5,FALSE),""))</f>
      </c>
      <c r="H330" s="85" t="str">
        <v/>
      </c>
      <c r="I330" s="84">
        <f>IF($E330="","",IFERROR(VLOOKUP(TRIM(E330&amp;""),'Référentiel Articles'!$A$2:$F$634,6,FALSE),""))</f>
      </c>
      <c r="J330" s="90">
        <f>IF(OR($E330="",$H330=""),"",$H330*$I330)</f>
      </c>
      <c r="K330" s="87" t="str">
        <v/>
      </c>
    </row>
    <row r="331">
      <c r="A331" s="74" t="str">
        <v/>
      </c>
      <c r="B331" s="74" t="str">
        <v/>
      </c>
      <c r="C331" s="75">
        <f>IF($E331="","",IFERROR(VLOOKUP(TRIM(E331&amp;""),'Référentiel Articles'!$A$2:$F$634,2,FALSE),""))</f>
      </c>
      <c r="D331" s="75">
        <f>IF($E331="","",IFERROR(VLOOKUP(TRIM(E331&amp;""),'Référentiel Articles'!$A$2:$F$634,3,FALSE),""))</f>
      </c>
      <c r="E331" s="74" t="str">
        <v/>
      </c>
      <c r="F331" s="75">
        <f>IF($E331="","",IFERROR(VLOOKUP(TRIM(E331&amp;""),'Référentiel Articles'!$A$2:$F$634,4,FALSE),""))</f>
      </c>
      <c r="G331" s="76">
        <f>IF($E331="","",IFERROR(VLOOKUP(TRIM(E331&amp;""),'Référentiel Articles'!$A$2:$F$634,5,FALSE),""))</f>
      </c>
      <c r="H331" s="77" t="str">
        <v/>
      </c>
      <c r="I331" s="76">
        <f>IF($E331="","",IFERROR(VLOOKUP(TRIM(E331&amp;""),'Référentiel Articles'!$A$2:$F$634,6,FALSE),""))</f>
      </c>
      <c r="J331" s="78">
        <f>IF(OR($E331="",$H331=""),"",$H331*$I331)</f>
      </c>
      <c r="K331" s="79" t="str">
        <v/>
      </c>
    </row>
    <row r="332">
      <c r="A332" s="81" t="str">
        <v/>
      </c>
      <c r="B332" s="81" t="str">
        <v/>
      </c>
      <c r="C332" s="83">
        <f>IF($E332="","",IFERROR(VLOOKUP(TRIM(E332&amp;""),'Référentiel Articles'!$A$2:$F$634,2,FALSE),""))</f>
      </c>
      <c r="D332" s="83">
        <f>IF($E332="","",IFERROR(VLOOKUP(TRIM(E332&amp;""),'Référentiel Articles'!$A$2:$F$634,3,FALSE),""))</f>
      </c>
      <c r="E332" s="81" t="str">
        <v/>
      </c>
      <c r="F332" s="83">
        <f>IF($E332="","",IFERROR(VLOOKUP(TRIM(E332&amp;""),'Référentiel Articles'!$A$2:$F$634,4,FALSE),""))</f>
      </c>
      <c r="G332" s="84">
        <f>IF($E332="","",IFERROR(VLOOKUP(TRIM(E332&amp;""),'Référentiel Articles'!$A$2:$F$634,5,FALSE),""))</f>
      </c>
      <c r="H332" s="85" t="str">
        <v/>
      </c>
      <c r="I332" s="84">
        <f>IF($E332="","",IFERROR(VLOOKUP(TRIM(E332&amp;""),'Référentiel Articles'!$A$2:$F$634,6,FALSE),""))</f>
      </c>
      <c r="J332" s="90">
        <f>IF(OR($E332="",$H332=""),"",$H332*$I332)</f>
      </c>
      <c r="K332" s="87" t="str">
        <v/>
      </c>
    </row>
    <row r="333">
      <c r="A333" s="74" t="str">
        <v/>
      </c>
      <c r="B333" s="74" t="str">
        <v/>
      </c>
      <c r="C333" s="75">
        <f>IF($E333="","",IFERROR(VLOOKUP(TRIM(E333&amp;""),'Référentiel Articles'!$A$2:$F$634,2,FALSE),""))</f>
      </c>
      <c r="D333" s="75">
        <f>IF($E333="","",IFERROR(VLOOKUP(TRIM(E333&amp;""),'Référentiel Articles'!$A$2:$F$634,3,FALSE),""))</f>
      </c>
      <c r="E333" s="74" t="str">
        <v/>
      </c>
      <c r="F333" s="75">
        <f>IF($E333="","",IFERROR(VLOOKUP(TRIM(E333&amp;""),'Référentiel Articles'!$A$2:$F$634,4,FALSE),""))</f>
      </c>
      <c r="G333" s="76">
        <f>IF($E333="","",IFERROR(VLOOKUP(TRIM(E333&amp;""),'Référentiel Articles'!$A$2:$F$634,5,FALSE),""))</f>
      </c>
      <c r="H333" s="77" t="str">
        <v/>
      </c>
      <c r="I333" s="76">
        <f>IF($E333="","",IFERROR(VLOOKUP(TRIM(E333&amp;""),'Référentiel Articles'!$A$2:$F$634,6,FALSE),""))</f>
      </c>
      <c r="J333" s="78">
        <f>IF(OR($E333="",$H333=""),"",$H333*$I333)</f>
      </c>
      <c r="K333" s="79" t="str">
        <v/>
      </c>
    </row>
    <row r="334">
      <c r="A334" s="81" t="str">
        <v/>
      </c>
      <c r="B334" s="81" t="str">
        <v/>
      </c>
      <c r="C334" s="83">
        <f>IF($E334="","",IFERROR(VLOOKUP(TRIM(E334&amp;""),'Référentiel Articles'!$A$2:$F$634,2,FALSE),""))</f>
      </c>
      <c r="D334" s="83">
        <f>IF($E334="","",IFERROR(VLOOKUP(TRIM(E334&amp;""),'Référentiel Articles'!$A$2:$F$634,3,FALSE),""))</f>
      </c>
      <c r="E334" s="81" t="str">
        <v/>
      </c>
      <c r="F334" s="83">
        <f>IF($E334="","",IFERROR(VLOOKUP(TRIM(E334&amp;""),'Référentiel Articles'!$A$2:$F$634,4,FALSE),""))</f>
      </c>
      <c r="G334" s="84">
        <f>IF($E334="","",IFERROR(VLOOKUP(TRIM(E334&amp;""),'Référentiel Articles'!$A$2:$F$634,5,FALSE),""))</f>
      </c>
      <c r="H334" s="85" t="str">
        <v/>
      </c>
      <c r="I334" s="84">
        <f>IF($E334="","",IFERROR(VLOOKUP(TRIM(E334&amp;""),'Référentiel Articles'!$A$2:$F$634,6,FALSE),""))</f>
      </c>
      <c r="J334" s="90">
        <f>IF(OR($E334="",$H334=""),"",$H334*$I334)</f>
      </c>
      <c r="K334" s="87" t="str">
        <v/>
      </c>
    </row>
    <row r="335">
      <c r="A335" s="74" t="str">
        <v/>
      </c>
      <c r="B335" s="74" t="str">
        <v/>
      </c>
      <c r="C335" s="75">
        <f>IF($E335="","",IFERROR(VLOOKUP(TRIM(E335&amp;""),'Référentiel Articles'!$A$2:$F$634,2,FALSE),""))</f>
      </c>
      <c r="D335" s="75">
        <f>IF($E335="","",IFERROR(VLOOKUP(TRIM(E335&amp;""),'Référentiel Articles'!$A$2:$F$634,3,FALSE),""))</f>
      </c>
      <c r="E335" s="74" t="str">
        <v/>
      </c>
      <c r="F335" s="75">
        <f>IF($E335="","",IFERROR(VLOOKUP(TRIM(E335&amp;""),'Référentiel Articles'!$A$2:$F$634,4,FALSE),""))</f>
      </c>
      <c r="G335" s="76">
        <f>IF($E335="","",IFERROR(VLOOKUP(TRIM(E335&amp;""),'Référentiel Articles'!$A$2:$F$634,5,FALSE),""))</f>
      </c>
      <c r="H335" s="77" t="str">
        <v/>
      </c>
      <c r="I335" s="76">
        <f>IF($E335="","",IFERROR(VLOOKUP(TRIM(E335&amp;""),'Référentiel Articles'!$A$2:$F$634,6,FALSE),""))</f>
      </c>
      <c r="J335" s="78">
        <f>IF(OR($E335="",$H335=""),"",$H335*$I335)</f>
      </c>
      <c r="K335" s="79" t="str">
        <v/>
      </c>
    </row>
    <row r="336">
      <c r="A336" s="81" t="str">
        <v/>
      </c>
      <c r="B336" s="81" t="str">
        <v/>
      </c>
      <c r="C336" s="83">
        <f>IF($E336="","",IFERROR(VLOOKUP(TRIM(E336&amp;""),'Référentiel Articles'!$A$2:$F$634,2,FALSE),""))</f>
      </c>
      <c r="D336" s="83">
        <f>IF($E336="","",IFERROR(VLOOKUP(TRIM(E336&amp;""),'Référentiel Articles'!$A$2:$F$634,3,FALSE),""))</f>
      </c>
      <c r="E336" s="81" t="str">
        <v/>
      </c>
      <c r="F336" s="83">
        <f>IF($E336="","",IFERROR(VLOOKUP(TRIM(E336&amp;""),'Référentiel Articles'!$A$2:$F$634,4,FALSE),""))</f>
      </c>
      <c r="G336" s="84">
        <f>IF($E336="","",IFERROR(VLOOKUP(TRIM(E336&amp;""),'Référentiel Articles'!$A$2:$F$634,5,FALSE),""))</f>
      </c>
      <c r="H336" s="85" t="str">
        <v/>
      </c>
      <c r="I336" s="84">
        <f>IF($E336="","",IFERROR(VLOOKUP(TRIM(E336&amp;""),'Référentiel Articles'!$A$2:$F$634,6,FALSE),""))</f>
      </c>
      <c r="J336" s="90">
        <f>IF(OR($E336="",$H336=""),"",$H336*$I336)</f>
      </c>
      <c r="K336" s="87" t="str">
        <v/>
      </c>
    </row>
    <row r="337">
      <c r="A337" s="74" t="str">
        <v/>
      </c>
      <c r="B337" s="74" t="str">
        <v/>
      </c>
      <c r="C337" s="75">
        <f>IF($E337="","",IFERROR(VLOOKUP(TRIM(E337&amp;""),'Référentiel Articles'!$A$2:$F$634,2,FALSE),""))</f>
      </c>
      <c r="D337" s="75">
        <f>IF($E337="","",IFERROR(VLOOKUP(TRIM(E337&amp;""),'Référentiel Articles'!$A$2:$F$634,3,FALSE),""))</f>
      </c>
      <c r="E337" s="74" t="str">
        <v/>
      </c>
      <c r="F337" s="75">
        <f>IF($E337="","",IFERROR(VLOOKUP(TRIM(E337&amp;""),'Référentiel Articles'!$A$2:$F$634,4,FALSE),""))</f>
      </c>
      <c r="G337" s="76">
        <f>IF($E337="","",IFERROR(VLOOKUP(TRIM(E337&amp;""),'Référentiel Articles'!$A$2:$F$634,5,FALSE),""))</f>
      </c>
      <c r="H337" s="77" t="str">
        <v/>
      </c>
      <c r="I337" s="76">
        <f>IF($E337="","",IFERROR(VLOOKUP(TRIM(E337&amp;""),'Référentiel Articles'!$A$2:$F$634,6,FALSE),""))</f>
      </c>
      <c r="J337" s="78">
        <f>IF(OR($E337="",$H337=""),"",$H337*$I337)</f>
      </c>
      <c r="K337" s="79" t="str">
        <v/>
      </c>
    </row>
    <row r="338">
      <c r="A338" s="81" t="str">
        <v/>
      </c>
      <c r="B338" s="81" t="str">
        <v/>
      </c>
      <c r="C338" s="83">
        <f>IF($E338="","",IFERROR(VLOOKUP(TRIM(E338&amp;""),'Référentiel Articles'!$A$2:$F$634,2,FALSE),""))</f>
      </c>
      <c r="D338" s="83">
        <f>IF($E338="","",IFERROR(VLOOKUP(TRIM(E338&amp;""),'Référentiel Articles'!$A$2:$F$634,3,FALSE),""))</f>
      </c>
      <c r="E338" s="81" t="str">
        <v/>
      </c>
      <c r="F338" s="83">
        <f>IF($E338="","",IFERROR(VLOOKUP(TRIM(E338&amp;""),'Référentiel Articles'!$A$2:$F$634,4,FALSE),""))</f>
      </c>
      <c r="G338" s="84">
        <f>IF($E338="","",IFERROR(VLOOKUP(TRIM(E338&amp;""),'Référentiel Articles'!$A$2:$F$634,5,FALSE),""))</f>
      </c>
      <c r="H338" s="85" t="str">
        <v/>
      </c>
      <c r="I338" s="84">
        <f>IF($E338="","",IFERROR(VLOOKUP(TRIM(E338&amp;""),'Référentiel Articles'!$A$2:$F$634,6,FALSE),""))</f>
      </c>
      <c r="J338" s="90">
        <f>IF(OR($E338="",$H338=""),"",$H338*$I338)</f>
      </c>
      <c r="K338" s="87" t="str">
        <v/>
      </c>
    </row>
    <row r="339">
      <c r="A339" s="74" t="str">
        <v/>
      </c>
      <c r="B339" s="74" t="str">
        <v/>
      </c>
      <c r="C339" s="75">
        <f>IF($E339="","",IFERROR(VLOOKUP(TRIM(E339&amp;""),'Référentiel Articles'!$A$2:$F$634,2,FALSE),""))</f>
      </c>
      <c r="D339" s="75">
        <f>IF($E339="","",IFERROR(VLOOKUP(TRIM(E339&amp;""),'Référentiel Articles'!$A$2:$F$634,3,FALSE),""))</f>
      </c>
      <c r="E339" s="74" t="str">
        <v/>
      </c>
      <c r="F339" s="75">
        <f>IF($E339="","",IFERROR(VLOOKUP(TRIM(E339&amp;""),'Référentiel Articles'!$A$2:$F$634,4,FALSE),""))</f>
      </c>
      <c r="G339" s="76">
        <f>IF($E339="","",IFERROR(VLOOKUP(TRIM(E339&amp;""),'Référentiel Articles'!$A$2:$F$634,5,FALSE),""))</f>
      </c>
      <c r="H339" s="77" t="str">
        <v/>
      </c>
      <c r="I339" s="76">
        <f>IF($E339="","",IFERROR(VLOOKUP(TRIM(E339&amp;""),'Référentiel Articles'!$A$2:$F$634,6,FALSE),""))</f>
      </c>
      <c r="J339" s="78">
        <f>IF(OR($E339="",$H339=""),"",$H339*$I339)</f>
      </c>
      <c r="K339" s="79" t="str">
        <v/>
      </c>
    </row>
    <row r="340">
      <c r="A340" s="81" t="str">
        <v/>
      </c>
      <c r="B340" s="81" t="str">
        <v/>
      </c>
      <c r="C340" s="83">
        <f>IF($E340="","",IFERROR(VLOOKUP(TRIM(E340&amp;""),'Référentiel Articles'!$A$2:$F$634,2,FALSE),""))</f>
      </c>
      <c r="D340" s="83">
        <f>IF($E340="","",IFERROR(VLOOKUP(TRIM(E340&amp;""),'Référentiel Articles'!$A$2:$F$634,3,FALSE),""))</f>
      </c>
      <c r="E340" s="81" t="str">
        <v/>
      </c>
      <c r="F340" s="83">
        <f>IF($E340="","",IFERROR(VLOOKUP(TRIM(E340&amp;""),'Référentiel Articles'!$A$2:$F$634,4,FALSE),""))</f>
      </c>
      <c r="G340" s="84">
        <f>IF($E340="","",IFERROR(VLOOKUP(TRIM(E340&amp;""),'Référentiel Articles'!$A$2:$F$634,5,FALSE),""))</f>
      </c>
      <c r="H340" s="85" t="str">
        <v/>
      </c>
      <c r="I340" s="84">
        <f>IF($E340="","",IFERROR(VLOOKUP(TRIM(E340&amp;""),'Référentiel Articles'!$A$2:$F$634,6,FALSE),""))</f>
      </c>
      <c r="J340" s="90">
        <f>IF(OR($E340="",$H340=""),"",$H340*$I340)</f>
      </c>
      <c r="K340" s="87" t="str">
        <v/>
      </c>
    </row>
    <row r="341">
      <c r="A341" s="74" t="str">
        <v/>
      </c>
      <c r="B341" s="74" t="str">
        <v/>
      </c>
      <c r="C341" s="75">
        <f>IF($E341="","",IFERROR(VLOOKUP(TRIM(E341&amp;""),'Référentiel Articles'!$A$2:$F$634,2,FALSE),""))</f>
      </c>
      <c r="D341" s="75">
        <f>IF($E341="","",IFERROR(VLOOKUP(TRIM(E341&amp;""),'Référentiel Articles'!$A$2:$F$634,3,FALSE),""))</f>
      </c>
      <c r="E341" s="74" t="str">
        <v/>
      </c>
      <c r="F341" s="75">
        <f>IF($E341="","",IFERROR(VLOOKUP(TRIM(E341&amp;""),'Référentiel Articles'!$A$2:$F$634,4,FALSE),""))</f>
      </c>
      <c r="G341" s="76">
        <f>IF($E341="","",IFERROR(VLOOKUP(TRIM(E341&amp;""),'Référentiel Articles'!$A$2:$F$634,5,FALSE),""))</f>
      </c>
      <c r="H341" s="77" t="str">
        <v/>
      </c>
      <c r="I341" s="76">
        <f>IF($E341="","",IFERROR(VLOOKUP(TRIM(E341&amp;""),'Référentiel Articles'!$A$2:$F$634,6,FALSE),""))</f>
      </c>
      <c r="J341" s="78">
        <f>IF(OR($E341="",$H341=""),"",$H341*$I341)</f>
      </c>
      <c r="K341" s="79" t="str">
        <v/>
      </c>
    </row>
    <row r="342">
      <c r="A342" s="81" t="str">
        <v/>
      </c>
      <c r="B342" s="81" t="str">
        <v/>
      </c>
      <c r="C342" s="83">
        <f>IF($E342="","",IFERROR(VLOOKUP(TRIM(E342&amp;""),'Référentiel Articles'!$A$2:$F$634,2,FALSE),""))</f>
      </c>
      <c r="D342" s="83">
        <f>IF($E342="","",IFERROR(VLOOKUP(TRIM(E342&amp;""),'Référentiel Articles'!$A$2:$F$634,3,FALSE),""))</f>
      </c>
      <c r="E342" s="81" t="str">
        <v/>
      </c>
      <c r="F342" s="83">
        <f>IF($E342="","",IFERROR(VLOOKUP(TRIM(E342&amp;""),'Référentiel Articles'!$A$2:$F$634,4,FALSE),""))</f>
      </c>
      <c r="G342" s="84">
        <f>IF($E342="","",IFERROR(VLOOKUP(TRIM(E342&amp;""),'Référentiel Articles'!$A$2:$F$634,5,FALSE),""))</f>
      </c>
      <c r="H342" s="85" t="str">
        <v/>
      </c>
      <c r="I342" s="84">
        <f>IF($E342="","",IFERROR(VLOOKUP(TRIM(E342&amp;""),'Référentiel Articles'!$A$2:$F$634,6,FALSE),""))</f>
      </c>
      <c r="J342" s="90">
        <f>IF(OR($E342="",$H342=""),"",$H342*$I342)</f>
      </c>
      <c r="K342" s="87" t="str">
        <v/>
      </c>
    </row>
    <row r="343">
      <c r="A343" s="74" t="str">
        <v/>
      </c>
      <c r="B343" s="74" t="str">
        <v/>
      </c>
      <c r="C343" s="75">
        <f>IF($E343="","",IFERROR(VLOOKUP(TRIM(E343&amp;""),'Référentiel Articles'!$A$2:$F$634,2,FALSE),""))</f>
      </c>
      <c r="D343" s="75">
        <f>IF($E343="","",IFERROR(VLOOKUP(TRIM(E343&amp;""),'Référentiel Articles'!$A$2:$F$634,3,FALSE),""))</f>
      </c>
      <c r="E343" s="74" t="str">
        <v/>
      </c>
      <c r="F343" s="75">
        <f>IF($E343="","",IFERROR(VLOOKUP(TRIM(E343&amp;""),'Référentiel Articles'!$A$2:$F$634,4,FALSE),""))</f>
      </c>
      <c r="G343" s="76">
        <f>IF($E343="","",IFERROR(VLOOKUP(TRIM(E343&amp;""),'Référentiel Articles'!$A$2:$F$634,5,FALSE),""))</f>
      </c>
      <c r="H343" s="77" t="str">
        <v/>
      </c>
      <c r="I343" s="76">
        <f>IF($E343="","",IFERROR(VLOOKUP(TRIM(E343&amp;""),'Référentiel Articles'!$A$2:$F$634,6,FALSE),""))</f>
      </c>
      <c r="J343" s="78">
        <f>IF(OR($E343="",$H343=""),"",$H343*$I343)</f>
      </c>
      <c r="K343" s="79" t="str">
        <v/>
      </c>
    </row>
    <row r="344">
      <c r="A344" s="81" t="str">
        <v/>
      </c>
      <c r="B344" s="81" t="str">
        <v/>
      </c>
      <c r="C344" s="83">
        <f>IF($E344="","",IFERROR(VLOOKUP(TRIM(E344&amp;""),'Référentiel Articles'!$A$2:$F$634,2,FALSE),""))</f>
      </c>
      <c r="D344" s="83">
        <f>IF($E344="","",IFERROR(VLOOKUP(TRIM(E344&amp;""),'Référentiel Articles'!$A$2:$F$634,3,FALSE),""))</f>
      </c>
      <c r="E344" s="81" t="str">
        <v/>
      </c>
      <c r="F344" s="83">
        <f>IF($E344="","",IFERROR(VLOOKUP(TRIM(E344&amp;""),'Référentiel Articles'!$A$2:$F$634,4,FALSE),""))</f>
      </c>
      <c r="G344" s="84">
        <f>IF($E344="","",IFERROR(VLOOKUP(TRIM(E344&amp;""),'Référentiel Articles'!$A$2:$F$634,5,FALSE),""))</f>
      </c>
      <c r="H344" s="85" t="str">
        <v/>
      </c>
      <c r="I344" s="84">
        <f>IF($E344="","",IFERROR(VLOOKUP(TRIM(E344&amp;""),'Référentiel Articles'!$A$2:$F$634,6,FALSE),""))</f>
      </c>
      <c r="J344" s="90">
        <f>IF(OR($E344="",$H344=""),"",$H344*$I344)</f>
      </c>
      <c r="K344" s="87" t="str">
        <v/>
      </c>
    </row>
    <row r="345">
      <c r="A345" s="74" t="str">
        <v/>
      </c>
      <c r="B345" s="74" t="str">
        <v/>
      </c>
      <c r="C345" s="75">
        <f>IF($E345="","",IFERROR(VLOOKUP(TRIM(E345&amp;""),'Référentiel Articles'!$A$2:$F$634,2,FALSE),""))</f>
      </c>
      <c r="D345" s="75">
        <f>IF($E345="","",IFERROR(VLOOKUP(TRIM(E345&amp;""),'Référentiel Articles'!$A$2:$F$634,3,FALSE),""))</f>
      </c>
      <c r="E345" s="74" t="str">
        <v/>
      </c>
      <c r="F345" s="75">
        <f>IF($E345="","",IFERROR(VLOOKUP(TRIM(E345&amp;""),'Référentiel Articles'!$A$2:$F$634,4,FALSE),""))</f>
      </c>
      <c r="G345" s="76">
        <f>IF($E345="","",IFERROR(VLOOKUP(TRIM(E345&amp;""),'Référentiel Articles'!$A$2:$F$634,5,FALSE),""))</f>
      </c>
      <c r="H345" s="77" t="str">
        <v/>
      </c>
      <c r="I345" s="76">
        <f>IF($E345="","",IFERROR(VLOOKUP(TRIM(E345&amp;""),'Référentiel Articles'!$A$2:$F$634,6,FALSE),""))</f>
      </c>
      <c r="J345" s="78">
        <f>IF(OR($E345="",$H345=""),"",$H345*$I345)</f>
      </c>
      <c r="K345" s="79" t="str">
        <v/>
      </c>
    </row>
    <row r="346">
      <c r="A346" s="81" t="str">
        <v/>
      </c>
      <c r="B346" s="81" t="str">
        <v/>
      </c>
      <c r="C346" s="83">
        <f>IF($E346="","",IFERROR(VLOOKUP(TRIM(E346&amp;""),'Référentiel Articles'!$A$2:$F$634,2,FALSE),""))</f>
      </c>
      <c r="D346" s="83">
        <f>IF($E346="","",IFERROR(VLOOKUP(TRIM(E346&amp;""),'Référentiel Articles'!$A$2:$F$634,3,FALSE),""))</f>
      </c>
      <c r="E346" s="81" t="str">
        <v/>
      </c>
      <c r="F346" s="83">
        <f>IF($E346="","",IFERROR(VLOOKUP(TRIM(E346&amp;""),'Référentiel Articles'!$A$2:$F$634,4,FALSE),""))</f>
      </c>
      <c r="G346" s="84">
        <f>IF($E346="","",IFERROR(VLOOKUP(TRIM(E346&amp;""),'Référentiel Articles'!$A$2:$F$634,5,FALSE),""))</f>
      </c>
      <c r="H346" s="85" t="str">
        <v/>
      </c>
      <c r="I346" s="84">
        <f>IF($E346="","",IFERROR(VLOOKUP(TRIM(E346&amp;""),'Référentiel Articles'!$A$2:$F$634,6,FALSE),""))</f>
      </c>
      <c r="J346" s="90">
        <f>IF(OR($E346="",$H346=""),"",$H346*$I346)</f>
      </c>
      <c r="K346" s="87" t="str">
        <v/>
      </c>
    </row>
    <row r="347">
      <c r="A347" s="74" t="str">
        <v/>
      </c>
      <c r="B347" s="74" t="str">
        <v/>
      </c>
      <c r="C347" s="75">
        <f>IF($E347="","",IFERROR(VLOOKUP(TRIM(E347&amp;""),'Référentiel Articles'!$A$2:$F$634,2,FALSE),""))</f>
      </c>
      <c r="D347" s="75">
        <f>IF($E347="","",IFERROR(VLOOKUP(TRIM(E347&amp;""),'Référentiel Articles'!$A$2:$F$634,3,FALSE),""))</f>
      </c>
      <c r="E347" s="74" t="str">
        <v/>
      </c>
      <c r="F347" s="75">
        <f>IF($E347="","",IFERROR(VLOOKUP(TRIM(E347&amp;""),'Référentiel Articles'!$A$2:$F$634,4,FALSE),""))</f>
      </c>
      <c r="G347" s="76">
        <f>IF($E347="","",IFERROR(VLOOKUP(TRIM(E347&amp;""),'Référentiel Articles'!$A$2:$F$634,5,FALSE),""))</f>
      </c>
      <c r="H347" s="77" t="str">
        <v/>
      </c>
      <c r="I347" s="76">
        <f>IF($E347="","",IFERROR(VLOOKUP(TRIM(E347&amp;""),'Référentiel Articles'!$A$2:$F$634,6,FALSE),""))</f>
      </c>
      <c r="J347" s="78">
        <f>IF(OR($E347="",$H347=""),"",$H347*$I347)</f>
      </c>
      <c r="K347" s="79" t="str">
        <v/>
      </c>
    </row>
    <row r="348">
      <c r="A348" s="81" t="str">
        <v/>
      </c>
      <c r="B348" s="81" t="str">
        <v/>
      </c>
      <c r="C348" s="83">
        <f>IF($E348="","",IFERROR(VLOOKUP(TRIM(E348&amp;""),'Référentiel Articles'!$A$2:$F$634,2,FALSE),""))</f>
      </c>
      <c r="D348" s="83">
        <f>IF($E348="","",IFERROR(VLOOKUP(TRIM(E348&amp;""),'Référentiel Articles'!$A$2:$F$634,3,FALSE),""))</f>
      </c>
      <c r="E348" s="81" t="str">
        <v/>
      </c>
      <c r="F348" s="83">
        <f>IF($E348="","",IFERROR(VLOOKUP(TRIM(E348&amp;""),'Référentiel Articles'!$A$2:$F$634,4,FALSE),""))</f>
      </c>
      <c r="G348" s="84">
        <f>IF($E348="","",IFERROR(VLOOKUP(TRIM(E348&amp;""),'Référentiel Articles'!$A$2:$F$634,5,FALSE),""))</f>
      </c>
      <c r="H348" s="85" t="str">
        <v/>
      </c>
      <c r="I348" s="84">
        <f>IF($E348="","",IFERROR(VLOOKUP(TRIM(E348&amp;""),'Référentiel Articles'!$A$2:$F$634,6,FALSE),""))</f>
      </c>
      <c r="J348" s="90">
        <f>IF(OR($E348="",$H348=""),"",$H348*$I348)</f>
      </c>
      <c r="K348" s="87" t="str">
        <v/>
      </c>
    </row>
    <row r="349">
      <c r="A349" s="74" t="str">
        <v/>
      </c>
      <c r="B349" s="74" t="str">
        <v/>
      </c>
      <c r="C349" s="75">
        <f>IF($E349="","",IFERROR(VLOOKUP(TRIM(E349&amp;""),'Référentiel Articles'!$A$2:$F$634,2,FALSE),""))</f>
      </c>
      <c r="D349" s="75">
        <f>IF($E349="","",IFERROR(VLOOKUP(TRIM(E349&amp;""),'Référentiel Articles'!$A$2:$F$634,3,FALSE),""))</f>
      </c>
      <c r="E349" s="74" t="str">
        <v/>
      </c>
      <c r="F349" s="75">
        <f>IF($E349="","",IFERROR(VLOOKUP(TRIM(E349&amp;""),'Référentiel Articles'!$A$2:$F$634,4,FALSE),""))</f>
      </c>
      <c r="G349" s="76">
        <f>IF($E349="","",IFERROR(VLOOKUP(TRIM(E349&amp;""),'Référentiel Articles'!$A$2:$F$634,5,FALSE),""))</f>
      </c>
      <c r="H349" s="77" t="str">
        <v/>
      </c>
      <c r="I349" s="76">
        <f>IF($E349="","",IFERROR(VLOOKUP(TRIM(E349&amp;""),'Référentiel Articles'!$A$2:$F$634,6,FALSE),""))</f>
      </c>
      <c r="J349" s="78">
        <f>IF(OR($E349="",$H349=""),"",$H349*$I349)</f>
      </c>
      <c r="K349" s="79" t="str">
        <v/>
      </c>
    </row>
    <row r="350">
      <c r="A350" s="81" t="str">
        <v/>
      </c>
      <c r="B350" s="81" t="str">
        <v/>
      </c>
      <c r="C350" s="83">
        <f>IF($E350="","",IFERROR(VLOOKUP(TRIM(E350&amp;""),'Référentiel Articles'!$A$2:$F$634,2,FALSE),""))</f>
      </c>
      <c r="D350" s="83">
        <f>IF($E350="","",IFERROR(VLOOKUP(TRIM(E350&amp;""),'Référentiel Articles'!$A$2:$F$634,3,FALSE),""))</f>
      </c>
      <c r="E350" s="81" t="str">
        <v/>
      </c>
      <c r="F350" s="83">
        <f>IF($E350="","",IFERROR(VLOOKUP(TRIM(E350&amp;""),'Référentiel Articles'!$A$2:$F$634,4,FALSE),""))</f>
      </c>
      <c r="G350" s="84">
        <f>IF($E350="","",IFERROR(VLOOKUP(TRIM(E350&amp;""),'Référentiel Articles'!$A$2:$F$634,5,FALSE),""))</f>
      </c>
      <c r="H350" s="85" t="str">
        <v/>
      </c>
      <c r="I350" s="84">
        <f>IF($E350="","",IFERROR(VLOOKUP(TRIM(E350&amp;""),'Référentiel Articles'!$A$2:$F$634,6,FALSE),""))</f>
      </c>
      <c r="J350" s="90">
        <f>IF(OR($E350="",$H350=""),"",$H350*$I350)</f>
      </c>
      <c r="K350" s="87" t="str">
        <v/>
      </c>
    </row>
    <row r="351">
      <c r="A351" s="74" t="str">
        <v/>
      </c>
      <c r="B351" s="74" t="str">
        <v/>
      </c>
      <c r="C351" s="75">
        <f>IF($E351="","",IFERROR(VLOOKUP(TRIM(E351&amp;""),'Référentiel Articles'!$A$2:$F$634,2,FALSE),""))</f>
      </c>
      <c r="D351" s="75">
        <f>IF($E351="","",IFERROR(VLOOKUP(TRIM(E351&amp;""),'Référentiel Articles'!$A$2:$F$634,3,FALSE),""))</f>
      </c>
      <c r="E351" s="74" t="str">
        <v/>
      </c>
      <c r="F351" s="75">
        <f>IF($E351="","",IFERROR(VLOOKUP(TRIM(E351&amp;""),'Référentiel Articles'!$A$2:$F$634,4,FALSE),""))</f>
      </c>
      <c r="G351" s="76">
        <f>IF($E351="","",IFERROR(VLOOKUP(TRIM(E351&amp;""),'Référentiel Articles'!$A$2:$F$634,5,FALSE),""))</f>
      </c>
      <c r="H351" s="77" t="str">
        <v/>
      </c>
      <c r="I351" s="76">
        <f>IF($E351="","",IFERROR(VLOOKUP(TRIM(E351&amp;""),'Référentiel Articles'!$A$2:$F$634,6,FALSE),""))</f>
      </c>
      <c r="J351" s="78">
        <f>IF(OR($E351="",$H351=""),"",$H351*$I351)</f>
      </c>
      <c r="K351" s="79" t="str">
        <v/>
      </c>
    </row>
    <row r="352">
      <c r="A352" s="81" t="str">
        <v/>
      </c>
      <c r="B352" s="81" t="str">
        <v/>
      </c>
      <c r="C352" s="83">
        <f>IF($E352="","",IFERROR(VLOOKUP(TRIM(E352&amp;""),'Référentiel Articles'!$A$2:$F$634,2,FALSE),""))</f>
      </c>
      <c r="D352" s="83">
        <f>IF($E352="","",IFERROR(VLOOKUP(TRIM(E352&amp;""),'Référentiel Articles'!$A$2:$F$634,3,FALSE),""))</f>
      </c>
      <c r="E352" s="81" t="str">
        <v/>
      </c>
      <c r="F352" s="83">
        <f>IF($E352="","",IFERROR(VLOOKUP(TRIM(E352&amp;""),'Référentiel Articles'!$A$2:$F$634,4,FALSE),""))</f>
      </c>
      <c r="G352" s="84">
        <f>IF($E352="","",IFERROR(VLOOKUP(TRIM(E352&amp;""),'Référentiel Articles'!$A$2:$F$634,5,FALSE),""))</f>
      </c>
      <c r="H352" s="85" t="str">
        <v/>
      </c>
      <c r="I352" s="84">
        <f>IF($E352="","",IFERROR(VLOOKUP(TRIM(E352&amp;""),'Référentiel Articles'!$A$2:$F$634,6,FALSE),""))</f>
      </c>
      <c r="J352" s="90">
        <f>IF(OR($E352="",$H352=""),"",$H352*$I352)</f>
      </c>
      <c r="K352" s="87" t="str">
        <v/>
      </c>
    </row>
    <row r="353">
      <c r="A353" s="74" t="str">
        <v/>
      </c>
      <c r="B353" s="74" t="str">
        <v/>
      </c>
      <c r="C353" s="75">
        <f>IF($E353="","",IFERROR(VLOOKUP(TRIM(E353&amp;""),'Référentiel Articles'!$A$2:$F$634,2,FALSE),""))</f>
      </c>
      <c r="D353" s="75">
        <f>IF($E353="","",IFERROR(VLOOKUP(TRIM(E353&amp;""),'Référentiel Articles'!$A$2:$F$634,3,FALSE),""))</f>
      </c>
      <c r="E353" s="74" t="str">
        <v/>
      </c>
      <c r="F353" s="75">
        <f>IF($E353="","",IFERROR(VLOOKUP(TRIM(E353&amp;""),'Référentiel Articles'!$A$2:$F$634,4,FALSE),""))</f>
      </c>
      <c r="G353" s="76">
        <f>IF($E353="","",IFERROR(VLOOKUP(TRIM(E353&amp;""),'Référentiel Articles'!$A$2:$F$634,5,FALSE),""))</f>
      </c>
      <c r="H353" s="77" t="str">
        <v/>
      </c>
      <c r="I353" s="76">
        <f>IF($E353="","",IFERROR(VLOOKUP(TRIM(E353&amp;""),'Référentiel Articles'!$A$2:$F$634,6,FALSE),""))</f>
      </c>
      <c r="J353" s="78">
        <f>IF(OR($E353="",$H353=""),"",$H353*$I353)</f>
      </c>
      <c r="K353" s="79" t="str">
        <v/>
      </c>
    </row>
    <row r="354">
      <c r="A354" s="81" t="str">
        <v/>
      </c>
      <c r="B354" s="81" t="str">
        <v/>
      </c>
      <c r="C354" s="83">
        <f>IF($E354="","",IFERROR(VLOOKUP(TRIM(E354&amp;""),'Référentiel Articles'!$A$2:$F$634,2,FALSE),""))</f>
      </c>
      <c r="D354" s="83">
        <f>IF($E354="","",IFERROR(VLOOKUP(TRIM(E354&amp;""),'Référentiel Articles'!$A$2:$F$634,3,FALSE),""))</f>
      </c>
      <c r="E354" s="81" t="str">
        <v/>
      </c>
      <c r="F354" s="83">
        <f>IF($E354="","",IFERROR(VLOOKUP(TRIM(E354&amp;""),'Référentiel Articles'!$A$2:$F$634,4,FALSE),""))</f>
      </c>
      <c r="G354" s="84">
        <f>IF($E354="","",IFERROR(VLOOKUP(TRIM(E354&amp;""),'Référentiel Articles'!$A$2:$F$634,5,FALSE),""))</f>
      </c>
      <c r="H354" s="85" t="str">
        <v/>
      </c>
      <c r="I354" s="84">
        <f>IF($E354="","",IFERROR(VLOOKUP(TRIM(E354&amp;""),'Référentiel Articles'!$A$2:$F$634,6,FALSE),""))</f>
      </c>
      <c r="J354" s="90">
        <f>IF(OR($E354="",$H354=""),"",$H354*$I354)</f>
      </c>
      <c r="K354" s="87" t="str">
        <v/>
      </c>
    </row>
    <row r="355">
      <c r="A355" s="74" t="str">
        <v/>
      </c>
      <c r="B355" s="74" t="str">
        <v/>
      </c>
      <c r="C355" s="75">
        <f>IF($E355="","",IFERROR(VLOOKUP(TRIM(E355&amp;""),'Référentiel Articles'!$A$2:$F$634,2,FALSE),""))</f>
      </c>
      <c r="D355" s="75">
        <f>IF($E355="","",IFERROR(VLOOKUP(TRIM(E355&amp;""),'Référentiel Articles'!$A$2:$F$634,3,FALSE),""))</f>
      </c>
      <c r="E355" s="74" t="str">
        <v/>
      </c>
      <c r="F355" s="75">
        <f>IF($E355="","",IFERROR(VLOOKUP(TRIM(E355&amp;""),'Référentiel Articles'!$A$2:$F$634,4,FALSE),""))</f>
      </c>
      <c r="G355" s="76">
        <f>IF($E355="","",IFERROR(VLOOKUP(TRIM(E355&amp;""),'Référentiel Articles'!$A$2:$F$634,5,FALSE),""))</f>
      </c>
      <c r="H355" s="77" t="str">
        <v/>
      </c>
      <c r="I355" s="76">
        <f>IF($E355="","",IFERROR(VLOOKUP(TRIM(E355&amp;""),'Référentiel Articles'!$A$2:$F$634,6,FALSE),""))</f>
      </c>
      <c r="J355" s="78">
        <f>IF(OR($E355="",$H355=""),"",$H355*$I355)</f>
      </c>
      <c r="K355" s="79" t="str">
        <v/>
      </c>
    </row>
    <row r="356">
      <c r="A356" s="81" t="str">
        <v/>
      </c>
      <c r="B356" s="81" t="str">
        <v/>
      </c>
      <c r="C356" s="83">
        <f>IF($E356="","",IFERROR(VLOOKUP(TRIM(E356&amp;""),'Référentiel Articles'!$A$2:$F$634,2,FALSE),""))</f>
      </c>
      <c r="D356" s="83">
        <f>IF($E356="","",IFERROR(VLOOKUP(TRIM(E356&amp;""),'Référentiel Articles'!$A$2:$F$634,3,FALSE),""))</f>
      </c>
      <c r="E356" s="81" t="str">
        <v/>
      </c>
      <c r="F356" s="83">
        <f>IF($E356="","",IFERROR(VLOOKUP(TRIM(E356&amp;""),'Référentiel Articles'!$A$2:$F$634,4,FALSE),""))</f>
      </c>
      <c r="G356" s="84">
        <f>IF($E356="","",IFERROR(VLOOKUP(TRIM(E356&amp;""),'Référentiel Articles'!$A$2:$F$634,5,FALSE),""))</f>
      </c>
      <c r="H356" s="85" t="str">
        <v/>
      </c>
      <c r="I356" s="84">
        <f>IF($E356="","",IFERROR(VLOOKUP(TRIM(E356&amp;""),'Référentiel Articles'!$A$2:$F$634,6,FALSE),""))</f>
      </c>
      <c r="J356" s="90">
        <f>IF(OR($E356="",$H356=""),"",$H356*$I356)</f>
      </c>
      <c r="K356" s="87" t="str">
        <v/>
      </c>
    </row>
    <row r="357">
      <c r="A357" s="74" t="str">
        <v/>
      </c>
      <c r="B357" s="74" t="str">
        <v/>
      </c>
      <c r="C357" s="75">
        <f>IF($E357="","",IFERROR(VLOOKUP(TRIM(E357&amp;""),'Référentiel Articles'!$A$2:$F$634,2,FALSE),""))</f>
      </c>
      <c r="D357" s="75">
        <f>IF($E357="","",IFERROR(VLOOKUP(TRIM(E357&amp;""),'Référentiel Articles'!$A$2:$F$634,3,FALSE),""))</f>
      </c>
      <c r="E357" s="74" t="str">
        <v/>
      </c>
      <c r="F357" s="75">
        <f>IF($E357="","",IFERROR(VLOOKUP(TRIM(E357&amp;""),'Référentiel Articles'!$A$2:$F$634,4,FALSE),""))</f>
      </c>
      <c r="G357" s="76">
        <f>IF($E357="","",IFERROR(VLOOKUP(TRIM(E357&amp;""),'Référentiel Articles'!$A$2:$F$634,5,FALSE),""))</f>
      </c>
      <c r="H357" s="77" t="str">
        <v/>
      </c>
      <c r="I357" s="76">
        <f>IF($E357="","",IFERROR(VLOOKUP(TRIM(E357&amp;""),'Référentiel Articles'!$A$2:$F$634,6,FALSE),""))</f>
      </c>
      <c r="J357" s="78">
        <f>IF(OR($E357="",$H357=""),"",$H357*$I357)</f>
      </c>
      <c r="K357" s="79" t="str">
        <v/>
      </c>
    </row>
    <row r="358">
      <c r="A358" s="81" t="str">
        <v/>
      </c>
      <c r="B358" s="81" t="str">
        <v/>
      </c>
      <c r="C358" s="83">
        <f>IF($E358="","",IFERROR(VLOOKUP(TRIM(E358&amp;""),'Référentiel Articles'!$A$2:$F$634,2,FALSE),""))</f>
      </c>
      <c r="D358" s="83">
        <f>IF($E358="","",IFERROR(VLOOKUP(TRIM(E358&amp;""),'Référentiel Articles'!$A$2:$F$634,3,FALSE),""))</f>
      </c>
      <c r="E358" s="81" t="str">
        <v/>
      </c>
      <c r="F358" s="83">
        <f>IF($E358="","",IFERROR(VLOOKUP(TRIM(E358&amp;""),'Référentiel Articles'!$A$2:$F$634,4,FALSE),""))</f>
      </c>
      <c r="G358" s="84">
        <f>IF($E358="","",IFERROR(VLOOKUP(TRIM(E358&amp;""),'Référentiel Articles'!$A$2:$F$634,5,FALSE),""))</f>
      </c>
      <c r="H358" s="85" t="str">
        <v/>
      </c>
      <c r="I358" s="84">
        <f>IF($E358="","",IFERROR(VLOOKUP(TRIM(E358&amp;""),'Référentiel Articles'!$A$2:$F$634,6,FALSE),""))</f>
      </c>
      <c r="J358" s="90">
        <f>IF(OR($E358="",$H358=""),"",$H358*$I358)</f>
      </c>
      <c r="K358" s="87" t="str">
        <v/>
      </c>
    </row>
    <row r="359">
      <c r="A359" s="74" t="str">
        <v/>
      </c>
      <c r="B359" s="74" t="str">
        <v/>
      </c>
      <c r="C359" s="75">
        <f>IF($E359="","",IFERROR(VLOOKUP(TRIM(E359&amp;""),'Référentiel Articles'!$A$2:$F$634,2,FALSE),""))</f>
      </c>
      <c r="D359" s="75">
        <f>IF($E359="","",IFERROR(VLOOKUP(TRIM(E359&amp;""),'Référentiel Articles'!$A$2:$F$634,3,FALSE),""))</f>
      </c>
      <c r="E359" s="74" t="str">
        <v/>
      </c>
      <c r="F359" s="75">
        <f>IF($E359="","",IFERROR(VLOOKUP(TRIM(E359&amp;""),'Référentiel Articles'!$A$2:$F$634,4,FALSE),""))</f>
      </c>
      <c r="G359" s="76">
        <f>IF($E359="","",IFERROR(VLOOKUP(TRIM(E359&amp;""),'Référentiel Articles'!$A$2:$F$634,5,FALSE),""))</f>
      </c>
      <c r="H359" s="77" t="str">
        <v/>
      </c>
      <c r="I359" s="76">
        <f>IF($E359="","",IFERROR(VLOOKUP(TRIM(E359&amp;""),'Référentiel Articles'!$A$2:$F$634,6,FALSE),""))</f>
      </c>
      <c r="J359" s="78">
        <f>IF(OR($E359="",$H359=""),"",$H359*$I359)</f>
      </c>
      <c r="K359" s="79" t="str">
        <v/>
      </c>
    </row>
    <row r="360">
      <c r="A360" s="81" t="str">
        <v/>
      </c>
      <c r="B360" s="81" t="str">
        <v/>
      </c>
      <c r="C360" s="83">
        <f>IF($E360="","",IFERROR(VLOOKUP(TRIM(E360&amp;""),'Référentiel Articles'!$A$2:$F$634,2,FALSE),""))</f>
      </c>
      <c r="D360" s="83">
        <f>IF($E360="","",IFERROR(VLOOKUP(TRIM(E360&amp;""),'Référentiel Articles'!$A$2:$F$634,3,FALSE),""))</f>
      </c>
      <c r="E360" s="81" t="str">
        <v/>
      </c>
      <c r="F360" s="83">
        <f>IF($E360="","",IFERROR(VLOOKUP(TRIM(E360&amp;""),'Référentiel Articles'!$A$2:$F$634,4,FALSE),""))</f>
      </c>
      <c r="G360" s="84">
        <f>IF($E360="","",IFERROR(VLOOKUP(TRIM(E360&amp;""),'Référentiel Articles'!$A$2:$F$634,5,FALSE),""))</f>
      </c>
      <c r="H360" s="85" t="str">
        <v/>
      </c>
      <c r="I360" s="84">
        <f>IF($E360="","",IFERROR(VLOOKUP(TRIM(E360&amp;""),'Référentiel Articles'!$A$2:$F$634,6,FALSE),""))</f>
      </c>
      <c r="J360" s="90">
        <f>IF(OR($E360="",$H360=""),"",$H360*$I360)</f>
      </c>
      <c r="K360" s="87" t="str">
        <v/>
      </c>
    </row>
    <row r="361">
      <c r="A361" s="74" t="str">
        <v/>
      </c>
      <c r="B361" s="74" t="str">
        <v/>
      </c>
      <c r="C361" s="75">
        <f>IF($E361="","",IFERROR(VLOOKUP(TRIM(E361&amp;""),'Référentiel Articles'!$A$2:$F$634,2,FALSE),""))</f>
      </c>
      <c r="D361" s="75">
        <f>IF($E361="","",IFERROR(VLOOKUP(TRIM(E361&amp;""),'Référentiel Articles'!$A$2:$F$634,3,FALSE),""))</f>
      </c>
      <c r="E361" s="74" t="str">
        <v/>
      </c>
      <c r="F361" s="75">
        <f>IF($E361="","",IFERROR(VLOOKUP(TRIM(E361&amp;""),'Référentiel Articles'!$A$2:$F$634,4,FALSE),""))</f>
      </c>
      <c r="G361" s="76">
        <f>IF($E361="","",IFERROR(VLOOKUP(TRIM(E361&amp;""),'Référentiel Articles'!$A$2:$F$634,5,FALSE),""))</f>
      </c>
      <c r="H361" s="77" t="str">
        <v/>
      </c>
      <c r="I361" s="76">
        <f>IF($E361="","",IFERROR(VLOOKUP(TRIM(E361&amp;""),'Référentiel Articles'!$A$2:$F$634,6,FALSE),""))</f>
      </c>
      <c r="J361" s="78">
        <f>IF(OR($E361="",$H361=""),"",$H361*$I361)</f>
      </c>
      <c r="K361" s="79" t="str">
        <v/>
      </c>
    </row>
    <row r="362">
      <c r="A362" s="81" t="str">
        <v/>
      </c>
      <c r="B362" s="81" t="str">
        <v/>
      </c>
      <c r="C362" s="83">
        <f>IF($E362="","",IFERROR(VLOOKUP(TRIM(E362&amp;""),'Référentiel Articles'!$A$2:$F$634,2,FALSE),""))</f>
      </c>
      <c r="D362" s="83">
        <f>IF($E362="","",IFERROR(VLOOKUP(TRIM(E362&amp;""),'Référentiel Articles'!$A$2:$F$634,3,FALSE),""))</f>
      </c>
      <c r="E362" s="81" t="str">
        <v/>
      </c>
      <c r="F362" s="83">
        <f>IF($E362="","",IFERROR(VLOOKUP(TRIM(E362&amp;""),'Référentiel Articles'!$A$2:$F$634,4,FALSE),""))</f>
      </c>
      <c r="G362" s="84">
        <f>IF($E362="","",IFERROR(VLOOKUP(TRIM(E362&amp;""),'Référentiel Articles'!$A$2:$F$634,5,FALSE),""))</f>
      </c>
      <c r="H362" s="85" t="str">
        <v/>
      </c>
      <c r="I362" s="84">
        <f>IF($E362="","",IFERROR(VLOOKUP(TRIM(E362&amp;""),'Référentiel Articles'!$A$2:$F$634,6,FALSE),""))</f>
      </c>
      <c r="J362" s="90">
        <f>IF(OR($E362="",$H362=""),"",$H362*$I362)</f>
      </c>
      <c r="K362" s="87" t="str">
        <v/>
      </c>
    </row>
    <row r="363">
      <c r="A363" s="74" t="str">
        <v/>
      </c>
      <c r="B363" s="74" t="str">
        <v/>
      </c>
      <c r="C363" s="75">
        <f>IF($E363="","",IFERROR(VLOOKUP(TRIM(E363&amp;""),'Référentiel Articles'!$A$2:$F$634,2,FALSE),""))</f>
      </c>
      <c r="D363" s="75">
        <f>IF($E363="","",IFERROR(VLOOKUP(TRIM(E363&amp;""),'Référentiel Articles'!$A$2:$F$634,3,FALSE),""))</f>
      </c>
      <c r="E363" s="74" t="str">
        <v/>
      </c>
      <c r="F363" s="75">
        <f>IF($E363="","",IFERROR(VLOOKUP(TRIM(E363&amp;""),'Référentiel Articles'!$A$2:$F$634,4,FALSE),""))</f>
      </c>
      <c r="G363" s="76">
        <f>IF($E363="","",IFERROR(VLOOKUP(TRIM(E363&amp;""),'Référentiel Articles'!$A$2:$F$634,5,FALSE),""))</f>
      </c>
      <c r="H363" s="77" t="str">
        <v/>
      </c>
      <c r="I363" s="76">
        <f>IF($E363="","",IFERROR(VLOOKUP(TRIM(E363&amp;""),'Référentiel Articles'!$A$2:$F$634,6,FALSE),""))</f>
      </c>
      <c r="J363" s="78">
        <f>IF(OR($E363="",$H363=""),"",$H363*$I363)</f>
      </c>
      <c r="K363" s="79" t="str">
        <v/>
      </c>
    </row>
    <row r="364">
      <c r="A364" s="81" t="str">
        <v/>
      </c>
      <c r="B364" s="81" t="str">
        <v/>
      </c>
      <c r="C364" s="83">
        <f>IF($E364="","",IFERROR(VLOOKUP(TRIM(E364&amp;""),'Référentiel Articles'!$A$2:$F$634,2,FALSE),""))</f>
      </c>
      <c r="D364" s="83">
        <f>IF($E364="","",IFERROR(VLOOKUP(TRIM(E364&amp;""),'Référentiel Articles'!$A$2:$F$634,3,FALSE),""))</f>
      </c>
      <c r="E364" s="81" t="str">
        <v/>
      </c>
      <c r="F364" s="83">
        <f>IF($E364="","",IFERROR(VLOOKUP(TRIM(E364&amp;""),'Référentiel Articles'!$A$2:$F$634,4,FALSE),""))</f>
      </c>
      <c r="G364" s="84">
        <f>IF($E364="","",IFERROR(VLOOKUP(TRIM(E364&amp;""),'Référentiel Articles'!$A$2:$F$634,5,FALSE),""))</f>
      </c>
      <c r="H364" s="85" t="str">
        <v/>
      </c>
      <c r="I364" s="84">
        <f>IF($E364="","",IFERROR(VLOOKUP(TRIM(E364&amp;""),'Référentiel Articles'!$A$2:$F$634,6,FALSE),""))</f>
      </c>
      <c r="J364" s="90">
        <f>IF(OR($E364="",$H364=""),"",$H364*$I364)</f>
      </c>
      <c r="K364" s="87" t="str">
        <v/>
      </c>
    </row>
    <row r="365">
      <c r="A365" s="74" t="str">
        <v/>
      </c>
      <c r="B365" s="74" t="str">
        <v/>
      </c>
      <c r="C365" s="75">
        <f>IF($E365="","",IFERROR(VLOOKUP(TRIM(E365&amp;""),'Référentiel Articles'!$A$2:$F$634,2,FALSE),""))</f>
      </c>
      <c r="D365" s="75">
        <f>IF($E365="","",IFERROR(VLOOKUP(TRIM(E365&amp;""),'Référentiel Articles'!$A$2:$F$634,3,FALSE),""))</f>
      </c>
      <c r="E365" s="74" t="str">
        <v/>
      </c>
      <c r="F365" s="75">
        <f>IF($E365="","",IFERROR(VLOOKUP(TRIM(E365&amp;""),'Référentiel Articles'!$A$2:$F$634,4,FALSE),""))</f>
      </c>
      <c r="G365" s="76">
        <f>IF($E365="","",IFERROR(VLOOKUP(TRIM(E365&amp;""),'Référentiel Articles'!$A$2:$F$634,5,FALSE),""))</f>
      </c>
      <c r="H365" s="77" t="str">
        <v/>
      </c>
      <c r="I365" s="76">
        <f>IF($E365="","",IFERROR(VLOOKUP(TRIM(E365&amp;""),'Référentiel Articles'!$A$2:$F$634,6,FALSE),""))</f>
      </c>
      <c r="J365" s="78">
        <f>IF(OR($E365="",$H365=""),"",$H365*$I365)</f>
      </c>
      <c r="K365" s="79" t="str">
        <v/>
      </c>
    </row>
    <row r="366">
      <c r="A366" s="81" t="str">
        <v/>
      </c>
      <c r="B366" s="81" t="str">
        <v/>
      </c>
      <c r="C366" s="83">
        <f>IF($E366="","",IFERROR(VLOOKUP(TRIM(E366&amp;""),'Référentiel Articles'!$A$2:$F$634,2,FALSE),""))</f>
      </c>
      <c r="D366" s="83">
        <f>IF($E366="","",IFERROR(VLOOKUP(TRIM(E366&amp;""),'Référentiel Articles'!$A$2:$F$634,3,FALSE),""))</f>
      </c>
      <c r="E366" s="81" t="str">
        <v/>
      </c>
      <c r="F366" s="83">
        <f>IF($E366="","",IFERROR(VLOOKUP(TRIM(E366&amp;""),'Référentiel Articles'!$A$2:$F$634,4,FALSE),""))</f>
      </c>
      <c r="G366" s="84">
        <f>IF($E366="","",IFERROR(VLOOKUP(TRIM(E366&amp;""),'Référentiel Articles'!$A$2:$F$634,5,FALSE),""))</f>
      </c>
      <c r="H366" s="85" t="str">
        <v/>
      </c>
      <c r="I366" s="84">
        <f>IF($E366="","",IFERROR(VLOOKUP(TRIM(E366&amp;""),'Référentiel Articles'!$A$2:$F$634,6,FALSE),""))</f>
      </c>
      <c r="J366" s="90">
        <f>IF(OR($E366="",$H366=""),"",$H366*$I366)</f>
      </c>
      <c r="K366" s="87" t="str">
        <v/>
      </c>
    </row>
    <row r="367">
      <c r="A367" s="74" t="str">
        <v/>
      </c>
      <c r="B367" s="74" t="str">
        <v/>
      </c>
      <c r="C367" s="75">
        <f>IF($E367="","",IFERROR(VLOOKUP(TRIM(E367&amp;""),'Référentiel Articles'!$A$2:$F$634,2,FALSE),""))</f>
      </c>
      <c r="D367" s="75">
        <f>IF($E367="","",IFERROR(VLOOKUP(TRIM(E367&amp;""),'Référentiel Articles'!$A$2:$F$634,3,FALSE),""))</f>
      </c>
      <c r="E367" s="74" t="str">
        <v/>
      </c>
      <c r="F367" s="75">
        <f>IF($E367="","",IFERROR(VLOOKUP(TRIM(E367&amp;""),'Référentiel Articles'!$A$2:$F$634,4,FALSE),""))</f>
      </c>
      <c r="G367" s="76">
        <f>IF($E367="","",IFERROR(VLOOKUP(TRIM(E367&amp;""),'Référentiel Articles'!$A$2:$F$634,5,FALSE),""))</f>
      </c>
      <c r="H367" s="77" t="str">
        <v/>
      </c>
      <c r="I367" s="76">
        <f>IF($E367="","",IFERROR(VLOOKUP(TRIM(E367&amp;""),'Référentiel Articles'!$A$2:$F$634,6,FALSE),""))</f>
      </c>
      <c r="J367" s="78">
        <f>IF(OR($E367="",$H367=""),"",$H367*$I367)</f>
      </c>
      <c r="K367" s="79" t="str">
        <v/>
      </c>
    </row>
    <row r="368">
      <c r="A368" s="81" t="str">
        <v/>
      </c>
      <c r="B368" s="81" t="str">
        <v/>
      </c>
      <c r="C368" s="83">
        <f>IF($E368="","",IFERROR(VLOOKUP(TRIM(E368&amp;""),'Référentiel Articles'!$A$2:$F$634,2,FALSE),""))</f>
      </c>
      <c r="D368" s="83">
        <f>IF($E368="","",IFERROR(VLOOKUP(TRIM(E368&amp;""),'Référentiel Articles'!$A$2:$F$634,3,FALSE),""))</f>
      </c>
      <c r="E368" s="81" t="str">
        <v/>
      </c>
      <c r="F368" s="83">
        <f>IF($E368="","",IFERROR(VLOOKUP(TRIM(E368&amp;""),'Référentiel Articles'!$A$2:$F$634,4,FALSE),""))</f>
      </c>
      <c r="G368" s="84">
        <f>IF($E368="","",IFERROR(VLOOKUP(TRIM(E368&amp;""),'Référentiel Articles'!$A$2:$F$634,5,FALSE),""))</f>
      </c>
      <c r="H368" s="85" t="str">
        <v/>
      </c>
      <c r="I368" s="84">
        <f>IF($E368="","",IFERROR(VLOOKUP(TRIM(E368&amp;""),'Référentiel Articles'!$A$2:$F$634,6,FALSE),""))</f>
      </c>
      <c r="J368" s="90">
        <f>IF(OR($E368="",$H368=""),"",$H368*$I368)</f>
      </c>
      <c r="K368" s="87" t="str">
        <v/>
      </c>
    </row>
    <row r="369">
      <c r="A369" s="74" t="str">
        <v/>
      </c>
      <c r="B369" s="74" t="str">
        <v/>
      </c>
      <c r="C369" s="75">
        <f>IF($E369="","",IFERROR(VLOOKUP(TRIM(E369&amp;""),'Référentiel Articles'!$A$2:$F$634,2,FALSE),""))</f>
      </c>
      <c r="D369" s="75">
        <f>IF($E369="","",IFERROR(VLOOKUP(TRIM(E369&amp;""),'Référentiel Articles'!$A$2:$F$634,3,FALSE),""))</f>
      </c>
      <c r="E369" s="74" t="str">
        <v/>
      </c>
      <c r="F369" s="75">
        <f>IF($E369="","",IFERROR(VLOOKUP(TRIM(E369&amp;""),'Référentiel Articles'!$A$2:$F$634,4,FALSE),""))</f>
      </c>
      <c r="G369" s="76">
        <f>IF($E369="","",IFERROR(VLOOKUP(TRIM(E369&amp;""),'Référentiel Articles'!$A$2:$F$634,5,FALSE),""))</f>
      </c>
      <c r="H369" s="77" t="str">
        <v/>
      </c>
      <c r="I369" s="76">
        <f>IF($E369="","",IFERROR(VLOOKUP(TRIM(E369&amp;""),'Référentiel Articles'!$A$2:$F$634,6,FALSE),""))</f>
      </c>
      <c r="J369" s="78">
        <f>IF(OR($E369="",$H369=""),"",$H369*$I369)</f>
      </c>
      <c r="K369" s="79" t="str">
        <v/>
      </c>
    </row>
    <row r="370">
      <c r="A370" s="81" t="str">
        <v/>
      </c>
      <c r="B370" s="81" t="str">
        <v/>
      </c>
      <c r="C370" s="83">
        <f>IF($E370="","",IFERROR(VLOOKUP(TRIM(E370&amp;""),'Référentiel Articles'!$A$2:$F$634,2,FALSE),""))</f>
      </c>
      <c r="D370" s="83">
        <f>IF($E370="","",IFERROR(VLOOKUP(TRIM(E370&amp;""),'Référentiel Articles'!$A$2:$F$634,3,FALSE),""))</f>
      </c>
      <c r="E370" s="81" t="str">
        <v/>
      </c>
      <c r="F370" s="83">
        <f>IF($E370="","",IFERROR(VLOOKUP(TRIM(E370&amp;""),'Référentiel Articles'!$A$2:$F$634,4,FALSE),""))</f>
      </c>
      <c r="G370" s="84">
        <f>IF($E370="","",IFERROR(VLOOKUP(TRIM(E370&amp;""),'Référentiel Articles'!$A$2:$F$634,5,FALSE),""))</f>
      </c>
      <c r="H370" s="85" t="str">
        <v/>
      </c>
      <c r="I370" s="84">
        <f>IF($E370="","",IFERROR(VLOOKUP(TRIM(E370&amp;""),'Référentiel Articles'!$A$2:$F$634,6,FALSE),""))</f>
      </c>
      <c r="J370" s="90">
        <f>IF(OR($E370="",$H370=""),"",$H370*$I370)</f>
      </c>
      <c r="K370" s="87" t="str">
        <v/>
      </c>
    </row>
    <row r="371">
      <c r="A371" s="74" t="str">
        <v/>
      </c>
      <c r="B371" s="74" t="str">
        <v/>
      </c>
      <c r="C371" s="75">
        <f>IF($E371="","",IFERROR(VLOOKUP(TRIM(E371&amp;""),'Référentiel Articles'!$A$2:$F$634,2,FALSE),""))</f>
      </c>
      <c r="D371" s="75">
        <f>IF($E371="","",IFERROR(VLOOKUP(TRIM(E371&amp;""),'Référentiel Articles'!$A$2:$F$634,3,FALSE),""))</f>
      </c>
      <c r="E371" s="74" t="str">
        <v/>
      </c>
      <c r="F371" s="75">
        <f>IF($E371="","",IFERROR(VLOOKUP(TRIM(E371&amp;""),'Référentiel Articles'!$A$2:$F$634,4,FALSE),""))</f>
      </c>
      <c r="G371" s="76">
        <f>IF($E371="","",IFERROR(VLOOKUP(TRIM(E371&amp;""),'Référentiel Articles'!$A$2:$F$634,5,FALSE),""))</f>
      </c>
      <c r="H371" s="77" t="str">
        <v/>
      </c>
      <c r="I371" s="76">
        <f>IF($E371="","",IFERROR(VLOOKUP(TRIM(E371&amp;""),'Référentiel Articles'!$A$2:$F$634,6,FALSE),""))</f>
      </c>
      <c r="J371" s="78">
        <f>IF(OR($E371="",$H371=""),"",$H371*$I371)</f>
      </c>
      <c r="K371" s="79" t="str">
        <v/>
      </c>
    </row>
    <row r="372">
      <c r="A372" s="81" t="str">
        <v/>
      </c>
      <c r="B372" s="81" t="str">
        <v/>
      </c>
      <c r="C372" s="83">
        <f>IF($E372="","",IFERROR(VLOOKUP(TRIM(E372&amp;""),'Référentiel Articles'!$A$2:$F$634,2,FALSE),""))</f>
      </c>
      <c r="D372" s="83">
        <f>IF($E372="","",IFERROR(VLOOKUP(TRIM(E372&amp;""),'Référentiel Articles'!$A$2:$F$634,3,FALSE),""))</f>
      </c>
      <c r="E372" s="81" t="str">
        <v/>
      </c>
      <c r="F372" s="83">
        <f>IF($E372="","",IFERROR(VLOOKUP(TRIM(E372&amp;""),'Référentiel Articles'!$A$2:$F$634,4,FALSE),""))</f>
      </c>
      <c r="G372" s="84">
        <f>IF($E372="","",IFERROR(VLOOKUP(TRIM(E372&amp;""),'Référentiel Articles'!$A$2:$F$634,5,FALSE),""))</f>
      </c>
      <c r="H372" s="85" t="str">
        <v/>
      </c>
      <c r="I372" s="84">
        <f>IF($E372="","",IFERROR(VLOOKUP(TRIM(E372&amp;""),'Référentiel Articles'!$A$2:$F$634,6,FALSE),""))</f>
      </c>
      <c r="J372" s="90">
        <f>IF(OR($E372="",$H372=""),"",$H372*$I372)</f>
      </c>
      <c r="K372" s="87" t="str">
        <v/>
      </c>
    </row>
    <row r="373">
      <c r="A373" s="74" t="str">
        <v/>
      </c>
      <c r="B373" s="74" t="str">
        <v/>
      </c>
      <c r="C373" s="75">
        <f>IF($E373="","",IFERROR(VLOOKUP(TRIM(E373&amp;""),'Référentiel Articles'!$A$2:$F$634,2,FALSE),""))</f>
      </c>
      <c r="D373" s="75">
        <f>IF($E373="","",IFERROR(VLOOKUP(TRIM(E373&amp;""),'Référentiel Articles'!$A$2:$F$634,3,FALSE),""))</f>
      </c>
      <c r="E373" s="74" t="str">
        <v/>
      </c>
      <c r="F373" s="75">
        <f>IF($E373="","",IFERROR(VLOOKUP(TRIM(E373&amp;""),'Référentiel Articles'!$A$2:$F$634,4,FALSE),""))</f>
      </c>
      <c r="G373" s="76">
        <f>IF($E373="","",IFERROR(VLOOKUP(TRIM(E373&amp;""),'Référentiel Articles'!$A$2:$F$634,5,FALSE),""))</f>
      </c>
      <c r="H373" s="77" t="str">
        <v/>
      </c>
      <c r="I373" s="76">
        <f>IF($E373="","",IFERROR(VLOOKUP(TRIM(E373&amp;""),'Référentiel Articles'!$A$2:$F$634,6,FALSE),""))</f>
      </c>
      <c r="J373" s="78">
        <f>IF(OR($E373="",$H373=""),"",$H373*$I373)</f>
      </c>
      <c r="K373" s="79" t="str">
        <v/>
      </c>
    </row>
    <row r="374">
      <c r="A374" s="81" t="str">
        <v/>
      </c>
      <c r="B374" s="81" t="str">
        <v/>
      </c>
      <c r="C374" s="83">
        <f>IF($E374="","",IFERROR(VLOOKUP(TRIM(E374&amp;""),'Référentiel Articles'!$A$2:$F$634,2,FALSE),""))</f>
      </c>
      <c r="D374" s="83">
        <f>IF($E374="","",IFERROR(VLOOKUP(TRIM(E374&amp;""),'Référentiel Articles'!$A$2:$F$634,3,FALSE),""))</f>
      </c>
      <c r="E374" s="81" t="str">
        <v/>
      </c>
      <c r="F374" s="83">
        <f>IF($E374="","",IFERROR(VLOOKUP(TRIM(E374&amp;""),'Référentiel Articles'!$A$2:$F$634,4,FALSE),""))</f>
      </c>
      <c r="G374" s="84">
        <f>IF($E374="","",IFERROR(VLOOKUP(TRIM(E374&amp;""),'Référentiel Articles'!$A$2:$F$634,5,FALSE),""))</f>
      </c>
      <c r="H374" s="85" t="str">
        <v/>
      </c>
      <c r="I374" s="84">
        <f>IF($E374="","",IFERROR(VLOOKUP(TRIM(E374&amp;""),'Référentiel Articles'!$A$2:$F$634,6,FALSE),""))</f>
      </c>
      <c r="J374" s="90">
        <f>IF(OR($E374="",$H374=""),"",$H374*$I374)</f>
      </c>
      <c r="K374" s="87" t="str">
        <v/>
      </c>
    </row>
    <row r="375">
      <c r="A375" s="74" t="str">
        <v/>
      </c>
      <c r="B375" s="74" t="str">
        <v/>
      </c>
      <c r="C375" s="75">
        <f>IF($E375="","",IFERROR(VLOOKUP(TRIM(E375&amp;""),'Référentiel Articles'!$A$2:$F$634,2,FALSE),""))</f>
      </c>
      <c r="D375" s="75">
        <f>IF($E375="","",IFERROR(VLOOKUP(TRIM(E375&amp;""),'Référentiel Articles'!$A$2:$F$634,3,FALSE),""))</f>
      </c>
      <c r="E375" s="74" t="str">
        <v/>
      </c>
      <c r="F375" s="75">
        <f>IF($E375="","",IFERROR(VLOOKUP(TRIM(E375&amp;""),'Référentiel Articles'!$A$2:$F$634,4,FALSE),""))</f>
      </c>
      <c r="G375" s="76">
        <f>IF($E375="","",IFERROR(VLOOKUP(TRIM(E375&amp;""),'Référentiel Articles'!$A$2:$F$634,5,FALSE),""))</f>
      </c>
      <c r="H375" s="77" t="str">
        <v/>
      </c>
      <c r="I375" s="76">
        <f>IF($E375="","",IFERROR(VLOOKUP(TRIM(E375&amp;""),'Référentiel Articles'!$A$2:$F$634,6,FALSE),""))</f>
      </c>
      <c r="J375" s="78">
        <f>IF(OR($E375="",$H375=""),"",$H375*$I375)</f>
      </c>
      <c r="K375" s="79" t="str">
        <v/>
      </c>
    </row>
    <row r="376">
      <c r="A376" s="81" t="str">
        <v/>
      </c>
      <c r="B376" s="81" t="str">
        <v/>
      </c>
      <c r="C376" s="83">
        <f>IF($E376="","",IFERROR(VLOOKUP(TRIM(E376&amp;""),'Référentiel Articles'!$A$2:$F$634,2,FALSE),""))</f>
      </c>
      <c r="D376" s="83">
        <f>IF($E376="","",IFERROR(VLOOKUP(TRIM(E376&amp;""),'Référentiel Articles'!$A$2:$F$634,3,FALSE),""))</f>
      </c>
      <c r="E376" s="81" t="str">
        <v/>
      </c>
      <c r="F376" s="83">
        <f>IF($E376="","",IFERROR(VLOOKUP(TRIM(E376&amp;""),'Référentiel Articles'!$A$2:$F$634,4,FALSE),""))</f>
      </c>
      <c r="G376" s="84">
        <f>IF($E376="","",IFERROR(VLOOKUP(TRIM(E376&amp;""),'Référentiel Articles'!$A$2:$F$634,5,FALSE),""))</f>
      </c>
      <c r="H376" s="85" t="str">
        <v/>
      </c>
      <c r="I376" s="84">
        <f>IF($E376="","",IFERROR(VLOOKUP(TRIM(E376&amp;""),'Référentiel Articles'!$A$2:$F$634,6,FALSE),""))</f>
      </c>
      <c r="J376" s="90">
        <f>IF(OR($E376="",$H376=""),"",$H376*$I376)</f>
      </c>
      <c r="K376" s="87" t="str">
        <v/>
      </c>
    </row>
    <row r="377">
      <c r="A377" s="74" t="str">
        <v/>
      </c>
      <c r="B377" s="74" t="str">
        <v/>
      </c>
      <c r="C377" s="75">
        <f>IF($E377="","",IFERROR(VLOOKUP(TRIM(E377&amp;""),'Référentiel Articles'!$A$2:$F$634,2,FALSE),""))</f>
      </c>
      <c r="D377" s="75">
        <f>IF($E377="","",IFERROR(VLOOKUP(TRIM(E377&amp;""),'Référentiel Articles'!$A$2:$F$634,3,FALSE),""))</f>
      </c>
      <c r="E377" s="74" t="str">
        <v/>
      </c>
      <c r="F377" s="75">
        <f>IF($E377="","",IFERROR(VLOOKUP(TRIM(E377&amp;""),'Référentiel Articles'!$A$2:$F$634,4,FALSE),""))</f>
      </c>
      <c r="G377" s="76">
        <f>IF($E377="","",IFERROR(VLOOKUP(TRIM(E377&amp;""),'Référentiel Articles'!$A$2:$F$634,5,FALSE),""))</f>
      </c>
      <c r="H377" s="77" t="str">
        <v/>
      </c>
      <c r="I377" s="76">
        <f>IF($E377="","",IFERROR(VLOOKUP(TRIM(E377&amp;""),'Référentiel Articles'!$A$2:$F$634,6,FALSE),""))</f>
      </c>
      <c r="J377" s="78">
        <f>IF(OR($E377="",$H377=""),"",$H377*$I377)</f>
      </c>
      <c r="K377" s="79" t="str">
        <v/>
      </c>
    </row>
    <row r="378">
      <c r="A378" s="81" t="str">
        <v/>
      </c>
      <c r="B378" s="81" t="str">
        <v/>
      </c>
      <c r="C378" s="83">
        <f>IF($E378="","",IFERROR(VLOOKUP(TRIM(E378&amp;""),'Référentiel Articles'!$A$2:$F$634,2,FALSE),""))</f>
      </c>
      <c r="D378" s="83">
        <f>IF($E378="","",IFERROR(VLOOKUP(TRIM(E378&amp;""),'Référentiel Articles'!$A$2:$F$634,3,FALSE),""))</f>
      </c>
      <c r="E378" s="81" t="str">
        <v/>
      </c>
      <c r="F378" s="83">
        <f>IF($E378="","",IFERROR(VLOOKUP(TRIM(E378&amp;""),'Référentiel Articles'!$A$2:$F$634,4,FALSE),""))</f>
      </c>
      <c r="G378" s="84">
        <f>IF($E378="","",IFERROR(VLOOKUP(TRIM(E378&amp;""),'Référentiel Articles'!$A$2:$F$634,5,FALSE),""))</f>
      </c>
      <c r="H378" s="85" t="str">
        <v/>
      </c>
      <c r="I378" s="84">
        <f>IF($E378="","",IFERROR(VLOOKUP(TRIM(E378&amp;""),'Référentiel Articles'!$A$2:$F$634,6,FALSE),""))</f>
      </c>
      <c r="J378" s="90">
        <f>IF(OR($E378="",$H378=""),"",$H378*$I378)</f>
      </c>
      <c r="K378" s="87" t="str">
        <v/>
      </c>
    </row>
    <row r="379">
      <c r="A379" s="74" t="str">
        <v/>
      </c>
      <c r="B379" s="74" t="str">
        <v/>
      </c>
      <c r="C379" s="75">
        <f>IF($E379="","",IFERROR(VLOOKUP(TRIM(E379&amp;""),'Référentiel Articles'!$A$2:$F$634,2,FALSE),""))</f>
      </c>
      <c r="D379" s="75">
        <f>IF($E379="","",IFERROR(VLOOKUP(TRIM(E379&amp;""),'Référentiel Articles'!$A$2:$F$634,3,FALSE),""))</f>
      </c>
      <c r="E379" s="74" t="str">
        <v/>
      </c>
      <c r="F379" s="75">
        <f>IF($E379="","",IFERROR(VLOOKUP(TRIM(E379&amp;""),'Référentiel Articles'!$A$2:$F$634,4,FALSE),""))</f>
      </c>
      <c r="G379" s="76">
        <f>IF($E379="","",IFERROR(VLOOKUP(TRIM(E379&amp;""),'Référentiel Articles'!$A$2:$F$634,5,FALSE),""))</f>
      </c>
      <c r="H379" s="77" t="str">
        <v/>
      </c>
      <c r="I379" s="76">
        <f>IF($E379="","",IFERROR(VLOOKUP(TRIM(E379&amp;""),'Référentiel Articles'!$A$2:$F$634,6,FALSE),""))</f>
      </c>
      <c r="J379" s="78">
        <f>IF(OR($E379="",$H379=""),"",$H379*$I379)</f>
      </c>
      <c r="K379" s="79" t="str">
        <v/>
      </c>
    </row>
    <row r="380">
      <c r="A380" s="81" t="str">
        <v/>
      </c>
      <c r="B380" s="81" t="str">
        <v/>
      </c>
      <c r="C380" s="83">
        <f>IF($E380="","",IFERROR(VLOOKUP(TRIM(E380&amp;""),'Référentiel Articles'!$A$2:$F$634,2,FALSE),""))</f>
      </c>
      <c r="D380" s="83">
        <f>IF($E380="","",IFERROR(VLOOKUP(TRIM(E380&amp;""),'Référentiel Articles'!$A$2:$F$634,3,FALSE),""))</f>
      </c>
      <c r="E380" s="81" t="str">
        <v/>
      </c>
      <c r="F380" s="83">
        <f>IF($E380="","",IFERROR(VLOOKUP(TRIM(E380&amp;""),'Référentiel Articles'!$A$2:$F$634,4,FALSE),""))</f>
      </c>
      <c r="G380" s="84">
        <f>IF($E380="","",IFERROR(VLOOKUP(TRIM(E380&amp;""),'Référentiel Articles'!$A$2:$F$634,5,FALSE),""))</f>
      </c>
      <c r="H380" s="85" t="str">
        <v/>
      </c>
      <c r="I380" s="84">
        <f>IF($E380="","",IFERROR(VLOOKUP(TRIM(E380&amp;""),'Référentiel Articles'!$A$2:$F$634,6,FALSE),""))</f>
      </c>
      <c r="J380" s="90">
        <f>IF(OR($E380="",$H380=""),"",$H380*$I380)</f>
      </c>
      <c r="K380" s="87" t="str">
        <v/>
      </c>
    </row>
    <row r="381">
      <c r="A381" s="74" t="str">
        <v/>
      </c>
      <c r="B381" s="74" t="str">
        <v/>
      </c>
      <c r="C381" s="75">
        <f>IF($E381="","",IFERROR(VLOOKUP(TRIM(E381&amp;""),'Référentiel Articles'!$A$2:$F$634,2,FALSE),""))</f>
      </c>
      <c r="D381" s="75">
        <f>IF($E381="","",IFERROR(VLOOKUP(TRIM(E381&amp;""),'Référentiel Articles'!$A$2:$F$634,3,FALSE),""))</f>
      </c>
      <c r="E381" s="74" t="str">
        <v/>
      </c>
      <c r="F381" s="75">
        <f>IF($E381="","",IFERROR(VLOOKUP(TRIM(E381&amp;""),'Référentiel Articles'!$A$2:$F$634,4,FALSE),""))</f>
      </c>
      <c r="G381" s="76">
        <f>IF($E381="","",IFERROR(VLOOKUP(TRIM(E381&amp;""),'Référentiel Articles'!$A$2:$F$634,5,FALSE),""))</f>
      </c>
      <c r="H381" s="77" t="str">
        <v/>
      </c>
      <c r="I381" s="76">
        <f>IF($E381="","",IFERROR(VLOOKUP(TRIM(E381&amp;""),'Référentiel Articles'!$A$2:$F$634,6,FALSE),""))</f>
      </c>
      <c r="J381" s="78">
        <f>IF(OR($E381="",$H381=""),"",$H381*$I381)</f>
      </c>
      <c r="K381" s="79" t="str">
        <v/>
      </c>
    </row>
    <row r="382">
      <c r="A382" s="81" t="str">
        <v/>
      </c>
      <c r="B382" s="81" t="str">
        <v/>
      </c>
      <c r="C382" s="83">
        <f>IF($E382="","",IFERROR(VLOOKUP(TRIM(E382&amp;""),'Référentiel Articles'!$A$2:$F$634,2,FALSE),""))</f>
      </c>
      <c r="D382" s="83">
        <f>IF($E382="","",IFERROR(VLOOKUP(TRIM(E382&amp;""),'Référentiel Articles'!$A$2:$F$634,3,FALSE),""))</f>
      </c>
      <c r="E382" s="81" t="str">
        <v/>
      </c>
      <c r="F382" s="83">
        <f>IF($E382="","",IFERROR(VLOOKUP(TRIM(E382&amp;""),'Référentiel Articles'!$A$2:$F$634,4,FALSE),""))</f>
      </c>
      <c r="G382" s="84">
        <f>IF($E382="","",IFERROR(VLOOKUP(TRIM(E382&amp;""),'Référentiel Articles'!$A$2:$F$634,5,FALSE),""))</f>
      </c>
      <c r="H382" s="85" t="str">
        <v/>
      </c>
      <c r="I382" s="84">
        <f>IF($E382="","",IFERROR(VLOOKUP(TRIM(E382&amp;""),'Référentiel Articles'!$A$2:$F$634,6,FALSE),""))</f>
      </c>
      <c r="J382" s="90">
        <f>IF(OR($E382="",$H382=""),"",$H382*$I382)</f>
      </c>
      <c r="K382" s="87" t="str">
        <v/>
      </c>
    </row>
    <row r="383">
      <c r="A383" s="74" t="str">
        <v/>
      </c>
      <c r="B383" s="74" t="str">
        <v/>
      </c>
      <c r="C383" s="75">
        <f>IF($E383="","",IFERROR(VLOOKUP(TRIM(E383&amp;""),'Référentiel Articles'!$A$2:$F$634,2,FALSE),""))</f>
      </c>
      <c r="D383" s="75">
        <f>IF($E383="","",IFERROR(VLOOKUP(TRIM(E383&amp;""),'Référentiel Articles'!$A$2:$F$634,3,FALSE),""))</f>
      </c>
      <c r="E383" s="74" t="str">
        <v/>
      </c>
      <c r="F383" s="75">
        <f>IF($E383="","",IFERROR(VLOOKUP(TRIM(E383&amp;""),'Référentiel Articles'!$A$2:$F$634,4,FALSE),""))</f>
      </c>
      <c r="G383" s="76">
        <f>IF($E383="","",IFERROR(VLOOKUP(TRIM(E383&amp;""),'Référentiel Articles'!$A$2:$F$634,5,FALSE),""))</f>
      </c>
      <c r="H383" s="77" t="str">
        <v/>
      </c>
      <c r="I383" s="76">
        <f>IF($E383="","",IFERROR(VLOOKUP(TRIM(E383&amp;""),'Référentiel Articles'!$A$2:$F$634,6,FALSE),""))</f>
      </c>
      <c r="J383" s="78">
        <f>IF(OR($E383="",$H383=""),"",$H383*$I383)</f>
      </c>
      <c r="K383" s="79" t="str">
        <v/>
      </c>
    </row>
    <row r="384">
      <c r="A384" s="81" t="str">
        <v/>
      </c>
      <c r="B384" s="81" t="str">
        <v/>
      </c>
      <c r="C384" s="83">
        <f>IF($E384="","",IFERROR(VLOOKUP(TRIM(E384&amp;""),'Référentiel Articles'!$A$2:$F$634,2,FALSE),""))</f>
      </c>
      <c r="D384" s="83">
        <f>IF($E384="","",IFERROR(VLOOKUP(TRIM(E384&amp;""),'Référentiel Articles'!$A$2:$F$634,3,FALSE),""))</f>
      </c>
      <c r="E384" s="81" t="str">
        <v/>
      </c>
      <c r="F384" s="83">
        <f>IF($E384="","",IFERROR(VLOOKUP(TRIM(E384&amp;""),'Référentiel Articles'!$A$2:$F$634,4,FALSE),""))</f>
      </c>
      <c r="G384" s="84">
        <f>IF($E384="","",IFERROR(VLOOKUP(TRIM(E384&amp;""),'Référentiel Articles'!$A$2:$F$634,5,FALSE),""))</f>
      </c>
      <c r="H384" s="85" t="str">
        <v/>
      </c>
      <c r="I384" s="84">
        <f>IF($E384="","",IFERROR(VLOOKUP(TRIM(E384&amp;""),'Référentiel Articles'!$A$2:$F$634,6,FALSE),""))</f>
      </c>
      <c r="J384" s="90">
        <f>IF(OR($E384="",$H384=""),"",$H384*$I384)</f>
      </c>
      <c r="K384" s="87" t="str">
        <v/>
      </c>
    </row>
    <row r="385">
      <c r="A385" s="74" t="str">
        <v/>
      </c>
      <c r="B385" s="74" t="str">
        <v/>
      </c>
      <c r="C385" s="75">
        <f>IF($E385="","",IFERROR(VLOOKUP(TRIM(E385&amp;""),'Référentiel Articles'!$A$2:$F$634,2,FALSE),""))</f>
      </c>
      <c r="D385" s="75">
        <f>IF($E385="","",IFERROR(VLOOKUP(TRIM(E385&amp;""),'Référentiel Articles'!$A$2:$F$634,3,FALSE),""))</f>
      </c>
      <c r="E385" s="74" t="str">
        <v/>
      </c>
      <c r="F385" s="75">
        <f>IF($E385="","",IFERROR(VLOOKUP(TRIM(E385&amp;""),'Référentiel Articles'!$A$2:$F$634,4,FALSE),""))</f>
      </c>
      <c r="G385" s="76">
        <f>IF($E385="","",IFERROR(VLOOKUP(TRIM(E385&amp;""),'Référentiel Articles'!$A$2:$F$634,5,FALSE),""))</f>
      </c>
      <c r="H385" s="77" t="str">
        <v/>
      </c>
      <c r="I385" s="76">
        <f>IF($E385="","",IFERROR(VLOOKUP(TRIM(E385&amp;""),'Référentiel Articles'!$A$2:$F$634,6,FALSE),""))</f>
      </c>
      <c r="J385" s="78">
        <f>IF(OR($E385="",$H385=""),"",$H385*$I385)</f>
      </c>
      <c r="K385" s="79" t="str">
        <v/>
      </c>
    </row>
    <row r="386">
      <c r="A386" s="81" t="str">
        <v/>
      </c>
      <c r="B386" s="81" t="str">
        <v/>
      </c>
      <c r="C386" s="83">
        <f>IF($E386="","",IFERROR(VLOOKUP(TRIM(E386&amp;""),'Référentiel Articles'!$A$2:$F$634,2,FALSE),""))</f>
      </c>
      <c r="D386" s="83">
        <f>IF($E386="","",IFERROR(VLOOKUP(TRIM(E386&amp;""),'Référentiel Articles'!$A$2:$F$634,3,FALSE),""))</f>
      </c>
      <c r="E386" s="81" t="str">
        <v/>
      </c>
      <c r="F386" s="83">
        <f>IF($E386="","",IFERROR(VLOOKUP(TRIM(E386&amp;""),'Référentiel Articles'!$A$2:$F$634,4,FALSE),""))</f>
      </c>
      <c r="G386" s="84">
        <f>IF($E386="","",IFERROR(VLOOKUP(TRIM(E386&amp;""),'Référentiel Articles'!$A$2:$F$634,5,FALSE),""))</f>
      </c>
      <c r="H386" s="85" t="str">
        <v/>
      </c>
      <c r="I386" s="84">
        <f>IF($E386="","",IFERROR(VLOOKUP(TRIM(E386&amp;""),'Référentiel Articles'!$A$2:$F$634,6,FALSE),""))</f>
      </c>
      <c r="J386" s="90">
        <f>IF(OR($E386="",$H386=""),"",$H386*$I386)</f>
      </c>
      <c r="K386" s="87" t="str">
        <v/>
      </c>
    </row>
    <row r="387">
      <c r="A387" s="74" t="str">
        <v/>
      </c>
      <c r="B387" s="74" t="str">
        <v/>
      </c>
      <c r="C387" s="75">
        <f>IF($E387="","",IFERROR(VLOOKUP(TRIM(E387&amp;""),'Référentiel Articles'!$A$2:$F$634,2,FALSE),""))</f>
      </c>
      <c r="D387" s="75">
        <f>IF($E387="","",IFERROR(VLOOKUP(TRIM(E387&amp;""),'Référentiel Articles'!$A$2:$F$634,3,FALSE),""))</f>
      </c>
      <c r="E387" s="74" t="str">
        <v/>
      </c>
      <c r="F387" s="75">
        <f>IF($E387="","",IFERROR(VLOOKUP(TRIM(E387&amp;""),'Référentiel Articles'!$A$2:$F$634,4,FALSE),""))</f>
      </c>
      <c r="G387" s="76">
        <f>IF($E387="","",IFERROR(VLOOKUP(TRIM(E387&amp;""),'Référentiel Articles'!$A$2:$F$634,5,FALSE),""))</f>
      </c>
      <c r="H387" s="77" t="str">
        <v/>
      </c>
      <c r="I387" s="76">
        <f>IF($E387="","",IFERROR(VLOOKUP(TRIM(E387&amp;""),'Référentiel Articles'!$A$2:$F$634,6,FALSE),""))</f>
      </c>
      <c r="J387" s="78">
        <f>IF(OR($E387="",$H387=""),"",$H387*$I387)</f>
      </c>
      <c r="K387" s="79" t="str">
        <v/>
      </c>
    </row>
    <row r="388">
      <c r="A388" s="81" t="str">
        <v/>
      </c>
      <c r="B388" s="81" t="str">
        <v/>
      </c>
      <c r="C388" s="83">
        <f>IF($E388="","",IFERROR(VLOOKUP(TRIM(E388&amp;""),'Référentiel Articles'!$A$2:$F$634,2,FALSE),""))</f>
      </c>
      <c r="D388" s="83">
        <f>IF($E388="","",IFERROR(VLOOKUP(TRIM(E388&amp;""),'Référentiel Articles'!$A$2:$F$634,3,FALSE),""))</f>
      </c>
      <c r="E388" s="81" t="str">
        <v/>
      </c>
      <c r="F388" s="83">
        <f>IF($E388="","",IFERROR(VLOOKUP(TRIM(E388&amp;""),'Référentiel Articles'!$A$2:$F$634,4,FALSE),""))</f>
      </c>
      <c r="G388" s="84">
        <f>IF($E388="","",IFERROR(VLOOKUP(TRIM(E388&amp;""),'Référentiel Articles'!$A$2:$F$634,5,FALSE),""))</f>
      </c>
      <c r="H388" s="85" t="str">
        <v/>
      </c>
      <c r="I388" s="84">
        <f>IF($E388="","",IFERROR(VLOOKUP(TRIM(E388&amp;""),'Référentiel Articles'!$A$2:$F$634,6,FALSE),""))</f>
      </c>
      <c r="J388" s="90">
        <f>IF(OR($E388="",$H388=""),"",$H388*$I388)</f>
      </c>
      <c r="K388" s="87" t="str">
        <v/>
      </c>
    </row>
    <row r="389">
      <c r="A389" s="74" t="str">
        <v/>
      </c>
      <c r="B389" s="74" t="str">
        <v/>
      </c>
      <c r="C389" s="75">
        <f>IF($E389="","",IFERROR(VLOOKUP(TRIM(E389&amp;""),'Référentiel Articles'!$A$2:$F$634,2,FALSE),""))</f>
      </c>
      <c r="D389" s="75">
        <f>IF($E389="","",IFERROR(VLOOKUP(TRIM(E389&amp;""),'Référentiel Articles'!$A$2:$F$634,3,FALSE),""))</f>
      </c>
      <c r="E389" s="74" t="str">
        <v/>
      </c>
      <c r="F389" s="75">
        <f>IF($E389="","",IFERROR(VLOOKUP(TRIM(E389&amp;""),'Référentiel Articles'!$A$2:$F$634,4,FALSE),""))</f>
      </c>
      <c r="G389" s="76">
        <f>IF($E389="","",IFERROR(VLOOKUP(TRIM(E389&amp;""),'Référentiel Articles'!$A$2:$F$634,5,FALSE),""))</f>
      </c>
      <c r="H389" s="77" t="str">
        <v/>
      </c>
      <c r="I389" s="76">
        <f>IF($E389="","",IFERROR(VLOOKUP(TRIM(E389&amp;""),'Référentiel Articles'!$A$2:$F$634,6,FALSE),""))</f>
      </c>
      <c r="J389" s="78">
        <f>IF(OR($E389="",$H389=""),"",$H389*$I389)</f>
      </c>
      <c r="K389" s="79" t="str">
        <v/>
      </c>
    </row>
    <row r="390">
      <c r="A390" s="81" t="str">
        <v/>
      </c>
      <c r="B390" s="81" t="str">
        <v/>
      </c>
      <c r="C390" s="83">
        <f>IF($E390="","",IFERROR(VLOOKUP(TRIM(E390&amp;""),'Référentiel Articles'!$A$2:$F$634,2,FALSE),""))</f>
      </c>
      <c r="D390" s="83">
        <f>IF($E390="","",IFERROR(VLOOKUP(TRIM(E390&amp;""),'Référentiel Articles'!$A$2:$F$634,3,FALSE),""))</f>
      </c>
      <c r="E390" s="81" t="str">
        <v/>
      </c>
      <c r="F390" s="83">
        <f>IF($E390="","",IFERROR(VLOOKUP(TRIM(E390&amp;""),'Référentiel Articles'!$A$2:$F$634,4,FALSE),""))</f>
      </c>
      <c r="G390" s="84">
        <f>IF($E390="","",IFERROR(VLOOKUP(TRIM(E390&amp;""),'Référentiel Articles'!$A$2:$F$634,5,FALSE),""))</f>
      </c>
      <c r="H390" s="85" t="str">
        <v/>
      </c>
      <c r="I390" s="84">
        <f>IF($E390="","",IFERROR(VLOOKUP(TRIM(E390&amp;""),'Référentiel Articles'!$A$2:$F$634,6,FALSE),""))</f>
      </c>
      <c r="J390" s="90">
        <f>IF(OR($E390="",$H390=""),"",$H390*$I390)</f>
      </c>
      <c r="K390" s="87" t="str">
        <v/>
      </c>
    </row>
    <row r="391">
      <c r="A391" s="74" t="str">
        <v/>
      </c>
      <c r="B391" s="74" t="str">
        <v/>
      </c>
      <c r="C391" s="75">
        <f>IF($E391="","",IFERROR(VLOOKUP(TRIM(E391&amp;""),'Référentiel Articles'!$A$2:$F$634,2,FALSE),""))</f>
      </c>
      <c r="D391" s="75">
        <f>IF($E391="","",IFERROR(VLOOKUP(TRIM(E391&amp;""),'Référentiel Articles'!$A$2:$F$634,3,FALSE),""))</f>
      </c>
      <c r="E391" s="74" t="str">
        <v/>
      </c>
      <c r="F391" s="75">
        <f>IF($E391="","",IFERROR(VLOOKUP(TRIM(E391&amp;""),'Référentiel Articles'!$A$2:$F$634,4,FALSE),""))</f>
      </c>
      <c r="G391" s="76">
        <f>IF($E391="","",IFERROR(VLOOKUP(TRIM(E391&amp;""),'Référentiel Articles'!$A$2:$F$634,5,FALSE),""))</f>
      </c>
      <c r="H391" s="77" t="str">
        <v/>
      </c>
      <c r="I391" s="76">
        <f>IF($E391="","",IFERROR(VLOOKUP(TRIM(E391&amp;""),'Référentiel Articles'!$A$2:$F$634,6,FALSE),""))</f>
      </c>
      <c r="J391" s="78">
        <f>IF(OR($E391="",$H391=""),"",$H391*$I391)</f>
      </c>
      <c r="K391" s="79" t="str">
        <v/>
      </c>
    </row>
    <row r="392">
      <c r="A392" s="81" t="str">
        <v/>
      </c>
      <c r="B392" s="81" t="str">
        <v/>
      </c>
      <c r="C392" s="83">
        <f>IF($E392="","",IFERROR(VLOOKUP(TRIM(E392&amp;""),'Référentiel Articles'!$A$2:$F$634,2,FALSE),""))</f>
      </c>
      <c r="D392" s="83">
        <f>IF($E392="","",IFERROR(VLOOKUP(TRIM(E392&amp;""),'Référentiel Articles'!$A$2:$F$634,3,FALSE),""))</f>
      </c>
      <c r="E392" s="81" t="str">
        <v/>
      </c>
      <c r="F392" s="83">
        <f>IF($E392="","",IFERROR(VLOOKUP(TRIM(E392&amp;""),'Référentiel Articles'!$A$2:$F$634,4,FALSE),""))</f>
      </c>
      <c r="G392" s="84">
        <f>IF($E392="","",IFERROR(VLOOKUP(TRIM(E392&amp;""),'Référentiel Articles'!$A$2:$F$634,5,FALSE),""))</f>
      </c>
      <c r="H392" s="85" t="str">
        <v/>
      </c>
      <c r="I392" s="84">
        <f>IF($E392="","",IFERROR(VLOOKUP(TRIM(E392&amp;""),'Référentiel Articles'!$A$2:$F$634,6,FALSE),""))</f>
      </c>
      <c r="J392" s="90">
        <f>IF(OR($E392="",$H392=""),"",$H392*$I392)</f>
      </c>
      <c r="K392" s="87" t="str">
        <v/>
      </c>
    </row>
    <row r="393">
      <c r="A393" s="74" t="str">
        <v/>
      </c>
      <c r="B393" s="74" t="str">
        <v/>
      </c>
      <c r="C393" s="75">
        <f>IF($E393="","",IFERROR(VLOOKUP(TRIM(E393&amp;""),'Référentiel Articles'!$A$2:$F$634,2,FALSE),""))</f>
      </c>
      <c r="D393" s="75">
        <f>IF($E393="","",IFERROR(VLOOKUP(TRIM(E393&amp;""),'Référentiel Articles'!$A$2:$F$634,3,FALSE),""))</f>
      </c>
      <c r="E393" s="74" t="str">
        <v/>
      </c>
      <c r="F393" s="75">
        <f>IF($E393="","",IFERROR(VLOOKUP(TRIM(E393&amp;""),'Référentiel Articles'!$A$2:$F$634,4,FALSE),""))</f>
      </c>
      <c r="G393" s="76">
        <f>IF($E393="","",IFERROR(VLOOKUP(TRIM(E393&amp;""),'Référentiel Articles'!$A$2:$F$634,5,FALSE),""))</f>
      </c>
      <c r="H393" s="77" t="str">
        <v/>
      </c>
      <c r="I393" s="76">
        <f>IF($E393="","",IFERROR(VLOOKUP(TRIM(E393&amp;""),'Référentiel Articles'!$A$2:$F$634,6,FALSE),""))</f>
      </c>
      <c r="J393" s="78">
        <f>IF(OR($E393="",$H393=""),"",$H393*$I393)</f>
      </c>
      <c r="K393" s="79" t="str">
        <v/>
      </c>
    </row>
    <row r="394">
      <c r="A394" s="81" t="str">
        <v/>
      </c>
      <c r="B394" s="81" t="str">
        <v/>
      </c>
      <c r="C394" s="83">
        <f>IF($E394="","",IFERROR(VLOOKUP(TRIM(E394&amp;""),'Référentiel Articles'!$A$2:$F$634,2,FALSE),""))</f>
      </c>
      <c r="D394" s="83">
        <f>IF($E394="","",IFERROR(VLOOKUP(TRIM(E394&amp;""),'Référentiel Articles'!$A$2:$F$634,3,FALSE),""))</f>
      </c>
      <c r="E394" s="81" t="str">
        <v/>
      </c>
      <c r="F394" s="83">
        <f>IF($E394="","",IFERROR(VLOOKUP(TRIM(E394&amp;""),'Référentiel Articles'!$A$2:$F$634,4,FALSE),""))</f>
      </c>
      <c r="G394" s="84">
        <f>IF($E394="","",IFERROR(VLOOKUP(TRIM(E394&amp;""),'Référentiel Articles'!$A$2:$F$634,5,FALSE),""))</f>
      </c>
      <c r="H394" s="85" t="str">
        <v/>
      </c>
      <c r="I394" s="84">
        <f>IF($E394="","",IFERROR(VLOOKUP(TRIM(E394&amp;""),'Référentiel Articles'!$A$2:$F$634,6,FALSE),""))</f>
      </c>
      <c r="J394" s="90">
        <f>IF(OR($E394="",$H394=""),"",$H394*$I394)</f>
      </c>
      <c r="K394" s="87" t="str">
        <v/>
      </c>
    </row>
    <row r="395">
      <c r="A395" s="74" t="str">
        <v/>
      </c>
      <c r="B395" s="74" t="str">
        <v/>
      </c>
      <c r="C395" s="75">
        <f>IF($E395="","",IFERROR(VLOOKUP(TRIM(E395&amp;""),'Référentiel Articles'!$A$2:$F$634,2,FALSE),""))</f>
      </c>
      <c r="D395" s="75">
        <f>IF($E395="","",IFERROR(VLOOKUP(TRIM(E395&amp;""),'Référentiel Articles'!$A$2:$F$634,3,FALSE),""))</f>
      </c>
      <c r="E395" s="74" t="str">
        <v/>
      </c>
      <c r="F395" s="75">
        <f>IF($E395="","",IFERROR(VLOOKUP(TRIM(E395&amp;""),'Référentiel Articles'!$A$2:$F$634,4,FALSE),""))</f>
      </c>
      <c r="G395" s="76">
        <f>IF($E395="","",IFERROR(VLOOKUP(TRIM(E395&amp;""),'Référentiel Articles'!$A$2:$F$634,5,FALSE),""))</f>
      </c>
      <c r="H395" s="77" t="str">
        <v/>
      </c>
      <c r="I395" s="76">
        <f>IF($E395="","",IFERROR(VLOOKUP(TRIM(E395&amp;""),'Référentiel Articles'!$A$2:$F$634,6,FALSE),""))</f>
      </c>
      <c r="J395" s="78">
        <f>IF(OR($E395="",$H395=""),"",$H395*$I395)</f>
      </c>
      <c r="K395" s="79" t="str">
        <v/>
      </c>
    </row>
    <row r="396">
      <c r="A396" s="81" t="str">
        <v/>
      </c>
      <c r="B396" s="81" t="str">
        <v/>
      </c>
      <c r="C396" s="83">
        <f>IF($E396="","",IFERROR(VLOOKUP(TRIM(E396&amp;""),'Référentiel Articles'!$A$2:$F$634,2,FALSE),""))</f>
      </c>
      <c r="D396" s="83">
        <f>IF($E396="","",IFERROR(VLOOKUP(TRIM(E396&amp;""),'Référentiel Articles'!$A$2:$F$634,3,FALSE),""))</f>
      </c>
      <c r="E396" s="81" t="str">
        <v/>
      </c>
      <c r="F396" s="83">
        <f>IF($E396="","",IFERROR(VLOOKUP(TRIM(E396&amp;""),'Référentiel Articles'!$A$2:$F$634,4,FALSE),""))</f>
      </c>
      <c r="G396" s="84">
        <f>IF($E396="","",IFERROR(VLOOKUP(TRIM(E396&amp;""),'Référentiel Articles'!$A$2:$F$634,5,FALSE),""))</f>
      </c>
      <c r="H396" s="85" t="str">
        <v/>
      </c>
      <c r="I396" s="84">
        <f>IF($E396="","",IFERROR(VLOOKUP(TRIM(E396&amp;""),'Référentiel Articles'!$A$2:$F$634,6,FALSE),""))</f>
      </c>
      <c r="J396" s="90">
        <f>IF(OR($E396="",$H396=""),"",$H396*$I396)</f>
      </c>
      <c r="K396" s="87" t="str">
        <v/>
      </c>
    </row>
    <row r="397">
      <c r="A397" s="74" t="str">
        <v/>
      </c>
      <c r="B397" s="74" t="str">
        <v/>
      </c>
      <c r="C397" s="75">
        <f>IF($E397="","",IFERROR(VLOOKUP(TRIM(E397&amp;""),'Référentiel Articles'!$A$2:$F$634,2,FALSE),""))</f>
      </c>
      <c r="D397" s="75">
        <f>IF($E397="","",IFERROR(VLOOKUP(TRIM(E397&amp;""),'Référentiel Articles'!$A$2:$F$634,3,FALSE),""))</f>
      </c>
      <c r="E397" s="74" t="str">
        <v/>
      </c>
      <c r="F397" s="75">
        <f>IF($E397="","",IFERROR(VLOOKUP(TRIM(E397&amp;""),'Référentiel Articles'!$A$2:$F$634,4,FALSE),""))</f>
      </c>
      <c r="G397" s="76">
        <f>IF($E397="","",IFERROR(VLOOKUP(TRIM(E397&amp;""),'Référentiel Articles'!$A$2:$F$634,5,FALSE),""))</f>
      </c>
      <c r="H397" s="77" t="str">
        <v/>
      </c>
      <c r="I397" s="76">
        <f>IF($E397="","",IFERROR(VLOOKUP(TRIM(E397&amp;""),'Référentiel Articles'!$A$2:$F$634,6,FALSE),""))</f>
      </c>
      <c r="J397" s="78">
        <f>IF(OR($E397="",$H397=""),"",$H397*$I397)</f>
      </c>
      <c r="K397" s="79" t="str">
        <v/>
      </c>
    </row>
    <row r="398">
      <c r="A398" s="81" t="str">
        <v/>
      </c>
      <c r="B398" s="81" t="str">
        <v/>
      </c>
      <c r="C398" s="83">
        <f>IF($E398="","",IFERROR(VLOOKUP(TRIM(E398&amp;""),'Référentiel Articles'!$A$2:$F$634,2,FALSE),""))</f>
      </c>
      <c r="D398" s="83">
        <f>IF($E398="","",IFERROR(VLOOKUP(TRIM(E398&amp;""),'Référentiel Articles'!$A$2:$F$634,3,FALSE),""))</f>
      </c>
      <c r="E398" s="81" t="str">
        <v/>
      </c>
      <c r="F398" s="83">
        <f>IF($E398="","",IFERROR(VLOOKUP(TRIM(E398&amp;""),'Référentiel Articles'!$A$2:$F$634,4,FALSE),""))</f>
      </c>
      <c r="G398" s="84">
        <f>IF($E398="","",IFERROR(VLOOKUP(TRIM(E398&amp;""),'Référentiel Articles'!$A$2:$F$634,5,FALSE),""))</f>
      </c>
      <c r="H398" s="85" t="str">
        <v/>
      </c>
      <c r="I398" s="84">
        <f>IF($E398="","",IFERROR(VLOOKUP(TRIM(E398&amp;""),'Référentiel Articles'!$A$2:$F$634,6,FALSE),""))</f>
      </c>
      <c r="J398" s="90">
        <f>IF(OR($E398="",$H398=""),"",$H398*$I398)</f>
      </c>
      <c r="K398" s="87" t="str">
        <v/>
      </c>
    </row>
    <row r="399">
      <c r="A399" s="74" t="str">
        <v/>
      </c>
      <c r="B399" s="74" t="str">
        <v/>
      </c>
      <c r="C399" s="75">
        <f>IF($E399="","",IFERROR(VLOOKUP(TRIM(E399&amp;""),'Référentiel Articles'!$A$2:$F$634,2,FALSE),""))</f>
      </c>
      <c r="D399" s="75">
        <f>IF($E399="","",IFERROR(VLOOKUP(TRIM(E399&amp;""),'Référentiel Articles'!$A$2:$F$634,3,FALSE),""))</f>
      </c>
      <c r="E399" s="74" t="str">
        <v/>
      </c>
      <c r="F399" s="75">
        <f>IF($E399="","",IFERROR(VLOOKUP(TRIM(E399&amp;""),'Référentiel Articles'!$A$2:$F$634,4,FALSE),""))</f>
      </c>
      <c r="G399" s="76">
        <f>IF($E399="","",IFERROR(VLOOKUP(TRIM(E399&amp;""),'Référentiel Articles'!$A$2:$F$634,5,FALSE),""))</f>
      </c>
      <c r="H399" s="77" t="str">
        <v/>
      </c>
      <c r="I399" s="76">
        <f>IF($E399="","",IFERROR(VLOOKUP(TRIM(E399&amp;""),'Référentiel Articles'!$A$2:$F$634,6,FALSE),""))</f>
      </c>
      <c r="J399" s="78">
        <f>IF(OR($E399="",$H399=""),"",$H399*$I399)</f>
      </c>
      <c r="K399" s="79" t="str">
        <v/>
      </c>
    </row>
    <row r="400">
      <c r="A400" s="81" t="str">
        <v/>
      </c>
      <c r="B400" s="81" t="str">
        <v/>
      </c>
      <c r="C400" s="83">
        <f>IF($E400="","",IFERROR(VLOOKUP(TRIM(E400&amp;""),'Référentiel Articles'!$A$2:$F$634,2,FALSE),""))</f>
      </c>
      <c r="D400" s="83">
        <f>IF($E400="","",IFERROR(VLOOKUP(TRIM(E400&amp;""),'Référentiel Articles'!$A$2:$F$634,3,FALSE),""))</f>
      </c>
      <c r="E400" s="81" t="str">
        <v/>
      </c>
      <c r="F400" s="83">
        <f>IF($E400="","",IFERROR(VLOOKUP(TRIM(E400&amp;""),'Référentiel Articles'!$A$2:$F$634,4,FALSE),""))</f>
      </c>
      <c r="G400" s="84">
        <f>IF($E400="","",IFERROR(VLOOKUP(TRIM(E400&amp;""),'Référentiel Articles'!$A$2:$F$634,5,FALSE),""))</f>
      </c>
      <c r="H400" s="85" t="str">
        <v/>
      </c>
      <c r="I400" s="84">
        <f>IF($E400="","",IFERROR(VLOOKUP(TRIM(E400&amp;""),'Référentiel Articles'!$A$2:$F$634,6,FALSE),""))</f>
      </c>
      <c r="J400" s="90">
        <f>IF(OR($E400="",$H400=""),"",$H400*$I400)</f>
      </c>
      <c r="K400" s="87" t="str">
        <v/>
      </c>
    </row>
    <row r="401">
      <c r="A401" s="74" t="str">
        <v/>
      </c>
      <c r="B401" s="74" t="str">
        <v/>
      </c>
      <c r="C401" s="75">
        <f>IF($E401="","",IFERROR(VLOOKUP(TRIM(E401&amp;""),'Référentiel Articles'!$A$2:$F$634,2,FALSE),""))</f>
      </c>
      <c r="D401" s="75">
        <f>IF($E401="","",IFERROR(VLOOKUP(TRIM(E401&amp;""),'Référentiel Articles'!$A$2:$F$634,3,FALSE),""))</f>
      </c>
      <c r="E401" s="74" t="str">
        <v/>
      </c>
      <c r="F401" s="75">
        <f>IF($E401="","",IFERROR(VLOOKUP(TRIM(E401&amp;""),'Référentiel Articles'!$A$2:$F$634,4,FALSE),""))</f>
      </c>
      <c r="G401" s="76">
        <f>IF($E401="","",IFERROR(VLOOKUP(TRIM(E401&amp;""),'Référentiel Articles'!$A$2:$F$634,5,FALSE),""))</f>
      </c>
      <c r="H401" s="77" t="str">
        <v/>
      </c>
      <c r="I401" s="76">
        <f>IF($E401="","",IFERROR(VLOOKUP(TRIM(E401&amp;""),'Référentiel Articles'!$A$2:$F$634,6,FALSE),""))</f>
      </c>
      <c r="J401" s="78">
        <f>IF(OR($E401="",$H401=""),"",$H401*$I401)</f>
      </c>
      <c r="K401" s="79" t="str">
        <v/>
      </c>
    </row>
    <row r="402">
      <c r="A402" s="81" t="str">
        <v/>
      </c>
      <c r="B402" s="81" t="str">
        <v/>
      </c>
      <c r="C402" s="83">
        <f>IF($E402="","",IFERROR(VLOOKUP(TRIM(E402&amp;""),'Référentiel Articles'!$A$2:$F$634,2,FALSE),""))</f>
      </c>
      <c r="D402" s="83">
        <f>IF($E402="","",IFERROR(VLOOKUP(TRIM(E402&amp;""),'Référentiel Articles'!$A$2:$F$634,3,FALSE),""))</f>
      </c>
      <c r="E402" s="81" t="str">
        <v/>
      </c>
      <c r="F402" s="83">
        <f>IF($E402="","",IFERROR(VLOOKUP(TRIM(E402&amp;""),'Référentiel Articles'!$A$2:$F$634,4,FALSE),""))</f>
      </c>
      <c r="G402" s="84">
        <f>IF($E402="","",IFERROR(VLOOKUP(TRIM(E402&amp;""),'Référentiel Articles'!$A$2:$F$634,5,FALSE),""))</f>
      </c>
      <c r="H402" s="85" t="str">
        <v/>
      </c>
      <c r="I402" s="84">
        <f>IF($E402="","",IFERROR(VLOOKUP(TRIM(E402&amp;""),'Référentiel Articles'!$A$2:$F$634,6,FALSE),""))</f>
      </c>
      <c r="J402" s="90">
        <f>IF(OR($E402="",$H402=""),"",$H402*$I402)</f>
      </c>
      <c r="K402" s="87" t="str">
        <v/>
      </c>
    </row>
    <row r="403">
      <c r="A403" s="74" t="str">
        <v/>
      </c>
      <c r="B403" s="74" t="str">
        <v/>
      </c>
      <c r="C403" s="75">
        <f>IF($E403="","",IFERROR(VLOOKUP(TRIM(E403&amp;""),'Référentiel Articles'!$A$2:$F$634,2,FALSE),""))</f>
      </c>
      <c r="D403" s="75">
        <f>IF($E403="","",IFERROR(VLOOKUP(TRIM(E403&amp;""),'Référentiel Articles'!$A$2:$F$634,3,FALSE),""))</f>
      </c>
      <c r="E403" s="74" t="str">
        <v/>
      </c>
      <c r="F403" s="75">
        <f>IF($E403="","",IFERROR(VLOOKUP(TRIM(E403&amp;""),'Référentiel Articles'!$A$2:$F$634,4,FALSE),""))</f>
      </c>
      <c r="G403" s="76">
        <f>IF($E403="","",IFERROR(VLOOKUP(TRIM(E403&amp;""),'Référentiel Articles'!$A$2:$F$634,5,FALSE),""))</f>
      </c>
      <c r="H403" s="77" t="str">
        <v/>
      </c>
      <c r="I403" s="76">
        <f>IF($E403="","",IFERROR(VLOOKUP(TRIM(E403&amp;""),'Référentiel Articles'!$A$2:$F$634,6,FALSE),""))</f>
      </c>
      <c r="J403" s="78">
        <f>IF(OR($E403="",$H403=""),"",$H403*$I403)</f>
      </c>
      <c r="K403" s="79" t="str">
        <v/>
      </c>
    </row>
    <row r="404">
      <c r="A404" s="81" t="str">
        <v/>
      </c>
      <c r="B404" s="81" t="str">
        <v/>
      </c>
      <c r="C404" s="83">
        <f>IF($E404="","",IFERROR(VLOOKUP(TRIM(E404&amp;""),'Référentiel Articles'!$A$2:$F$634,2,FALSE),""))</f>
      </c>
      <c r="D404" s="83">
        <f>IF($E404="","",IFERROR(VLOOKUP(TRIM(E404&amp;""),'Référentiel Articles'!$A$2:$F$634,3,FALSE),""))</f>
      </c>
      <c r="E404" s="81" t="str">
        <v/>
      </c>
      <c r="F404" s="83">
        <f>IF($E404="","",IFERROR(VLOOKUP(TRIM(E404&amp;""),'Référentiel Articles'!$A$2:$F$634,4,FALSE),""))</f>
      </c>
      <c r="G404" s="84">
        <f>IF($E404="","",IFERROR(VLOOKUP(TRIM(E404&amp;""),'Référentiel Articles'!$A$2:$F$634,5,FALSE),""))</f>
      </c>
      <c r="H404" s="85" t="str">
        <v/>
      </c>
      <c r="I404" s="84">
        <f>IF($E404="","",IFERROR(VLOOKUP(TRIM(E404&amp;""),'Référentiel Articles'!$A$2:$F$634,6,FALSE),""))</f>
      </c>
      <c r="J404" s="90">
        <f>IF(OR($E404="",$H404=""),"",$H404*$I404)</f>
      </c>
      <c r="K404" s="87" t="str">
        <v/>
      </c>
    </row>
    <row r="405">
      <c r="A405" s="74" t="str">
        <v/>
      </c>
      <c r="B405" s="74" t="str">
        <v/>
      </c>
      <c r="C405" s="75">
        <f>IF($E405="","",IFERROR(VLOOKUP(TRIM(E405&amp;""),'Référentiel Articles'!$A$2:$F$634,2,FALSE),""))</f>
      </c>
      <c r="D405" s="75">
        <f>IF($E405="","",IFERROR(VLOOKUP(TRIM(E405&amp;""),'Référentiel Articles'!$A$2:$F$634,3,FALSE),""))</f>
      </c>
      <c r="E405" s="74" t="str">
        <v/>
      </c>
      <c r="F405" s="75">
        <f>IF($E405="","",IFERROR(VLOOKUP(TRIM(E405&amp;""),'Référentiel Articles'!$A$2:$F$634,4,FALSE),""))</f>
      </c>
      <c r="G405" s="76">
        <f>IF($E405="","",IFERROR(VLOOKUP(TRIM(E405&amp;""),'Référentiel Articles'!$A$2:$F$634,5,FALSE),""))</f>
      </c>
      <c r="H405" s="77" t="str">
        <v/>
      </c>
      <c r="I405" s="76">
        <f>IF($E405="","",IFERROR(VLOOKUP(TRIM(E405&amp;""),'Référentiel Articles'!$A$2:$F$634,6,FALSE),""))</f>
      </c>
      <c r="J405" s="78">
        <f>IF(OR($E405="",$H405=""),"",$H405*$I405)</f>
      </c>
      <c r="K405" s="79" t="str">
        <v/>
      </c>
    </row>
    <row r="406">
      <c r="A406" s="81" t="str">
        <v/>
      </c>
      <c r="B406" s="81" t="str">
        <v/>
      </c>
      <c r="C406" s="83">
        <f>IF($E406="","",IFERROR(VLOOKUP(TRIM(E406&amp;""),'Référentiel Articles'!$A$2:$F$634,2,FALSE),""))</f>
      </c>
      <c r="D406" s="83">
        <f>IF($E406="","",IFERROR(VLOOKUP(TRIM(E406&amp;""),'Référentiel Articles'!$A$2:$F$634,3,FALSE),""))</f>
      </c>
      <c r="E406" s="81" t="str">
        <v/>
      </c>
      <c r="F406" s="83">
        <f>IF($E406="","",IFERROR(VLOOKUP(TRIM(E406&amp;""),'Référentiel Articles'!$A$2:$F$634,4,FALSE),""))</f>
      </c>
      <c r="G406" s="84">
        <f>IF($E406="","",IFERROR(VLOOKUP(TRIM(E406&amp;""),'Référentiel Articles'!$A$2:$F$634,5,FALSE),""))</f>
      </c>
      <c r="H406" s="85" t="str">
        <v/>
      </c>
      <c r="I406" s="84">
        <f>IF($E406="","",IFERROR(VLOOKUP(TRIM(E406&amp;""),'Référentiel Articles'!$A$2:$F$634,6,FALSE),""))</f>
      </c>
      <c r="J406" s="90">
        <f>IF(OR($E406="",$H406=""),"",$H406*$I406)</f>
      </c>
      <c r="K406" s="87" t="str">
        <v/>
      </c>
    </row>
    <row r="407">
      <c r="A407" s="74" t="str">
        <v/>
      </c>
      <c r="B407" s="74" t="str">
        <v/>
      </c>
      <c r="C407" s="75">
        <f>IF($E407="","",IFERROR(VLOOKUP(TRIM(E407&amp;""),'Référentiel Articles'!$A$2:$F$634,2,FALSE),""))</f>
      </c>
      <c r="D407" s="75">
        <f>IF($E407="","",IFERROR(VLOOKUP(TRIM(E407&amp;""),'Référentiel Articles'!$A$2:$F$634,3,FALSE),""))</f>
      </c>
      <c r="E407" s="74" t="str">
        <v/>
      </c>
      <c r="F407" s="75">
        <f>IF($E407="","",IFERROR(VLOOKUP(TRIM(E407&amp;""),'Référentiel Articles'!$A$2:$F$634,4,FALSE),""))</f>
      </c>
      <c r="G407" s="76">
        <f>IF($E407="","",IFERROR(VLOOKUP(TRIM(E407&amp;""),'Référentiel Articles'!$A$2:$F$634,5,FALSE),""))</f>
      </c>
      <c r="H407" s="77" t="str">
        <v/>
      </c>
      <c r="I407" s="76">
        <f>IF($E407="","",IFERROR(VLOOKUP(TRIM(E407&amp;""),'Référentiel Articles'!$A$2:$F$634,6,FALSE),""))</f>
      </c>
      <c r="J407" s="78">
        <f>IF(OR($E407="",$H407=""),"",$H407*$I407)</f>
      </c>
      <c r="K407" s="79" t="str">
        <v/>
      </c>
    </row>
    <row r="408">
      <c r="A408" s="81" t="str">
        <v/>
      </c>
      <c r="B408" s="81" t="str">
        <v/>
      </c>
      <c r="C408" s="83">
        <f>IF($E408="","",IFERROR(VLOOKUP(TRIM(E408&amp;""),'Référentiel Articles'!$A$2:$F$634,2,FALSE),""))</f>
      </c>
      <c r="D408" s="83">
        <f>IF($E408="","",IFERROR(VLOOKUP(TRIM(E408&amp;""),'Référentiel Articles'!$A$2:$F$634,3,FALSE),""))</f>
      </c>
      <c r="E408" s="81" t="str">
        <v/>
      </c>
      <c r="F408" s="83">
        <f>IF($E408="","",IFERROR(VLOOKUP(TRIM(E408&amp;""),'Référentiel Articles'!$A$2:$F$634,4,FALSE),""))</f>
      </c>
      <c r="G408" s="84">
        <f>IF($E408="","",IFERROR(VLOOKUP(TRIM(E408&amp;""),'Référentiel Articles'!$A$2:$F$634,5,FALSE),""))</f>
      </c>
      <c r="H408" s="85" t="str">
        <v/>
      </c>
      <c r="I408" s="84">
        <f>IF($E408="","",IFERROR(VLOOKUP(TRIM(E408&amp;""),'Référentiel Articles'!$A$2:$F$634,6,FALSE),""))</f>
      </c>
      <c r="J408" s="90">
        <f>IF(OR($E408="",$H408=""),"",$H408*$I408)</f>
      </c>
      <c r="K408" s="87" t="str">
        <v/>
      </c>
    </row>
    <row r="409">
      <c r="A409" s="74" t="str">
        <v/>
      </c>
      <c r="B409" s="74" t="str">
        <v/>
      </c>
      <c r="C409" s="75">
        <f>IF($E409="","",IFERROR(VLOOKUP(TRIM(E409&amp;""),'Référentiel Articles'!$A$2:$F$634,2,FALSE),""))</f>
      </c>
      <c r="D409" s="75">
        <f>IF($E409="","",IFERROR(VLOOKUP(TRIM(E409&amp;""),'Référentiel Articles'!$A$2:$F$634,3,FALSE),""))</f>
      </c>
      <c r="E409" s="74" t="str">
        <v/>
      </c>
      <c r="F409" s="75">
        <f>IF($E409="","",IFERROR(VLOOKUP(TRIM(E409&amp;""),'Référentiel Articles'!$A$2:$F$634,4,FALSE),""))</f>
      </c>
      <c r="G409" s="76">
        <f>IF($E409="","",IFERROR(VLOOKUP(TRIM(E409&amp;""),'Référentiel Articles'!$A$2:$F$634,5,FALSE),""))</f>
      </c>
      <c r="H409" s="77" t="str">
        <v/>
      </c>
      <c r="I409" s="76">
        <f>IF($E409="","",IFERROR(VLOOKUP(TRIM(E409&amp;""),'Référentiel Articles'!$A$2:$F$634,6,FALSE),""))</f>
      </c>
      <c r="J409" s="78">
        <f>IF(OR($E409="",$H409=""),"",$H409*$I409)</f>
      </c>
      <c r="K409" s="79" t="str">
        <v/>
      </c>
    </row>
    <row r="410">
      <c r="A410" s="81" t="str">
        <v/>
      </c>
      <c r="B410" s="81" t="str">
        <v/>
      </c>
      <c r="C410" s="83">
        <f>IF($E410="","",IFERROR(VLOOKUP(TRIM(E410&amp;""),'Référentiel Articles'!$A$2:$F$634,2,FALSE),""))</f>
      </c>
      <c r="D410" s="83">
        <f>IF($E410="","",IFERROR(VLOOKUP(TRIM(E410&amp;""),'Référentiel Articles'!$A$2:$F$634,3,FALSE),""))</f>
      </c>
      <c r="E410" s="81" t="str">
        <v/>
      </c>
      <c r="F410" s="83">
        <f>IF($E410="","",IFERROR(VLOOKUP(TRIM(E410&amp;""),'Référentiel Articles'!$A$2:$F$634,4,FALSE),""))</f>
      </c>
      <c r="G410" s="84">
        <f>IF($E410="","",IFERROR(VLOOKUP(TRIM(E410&amp;""),'Référentiel Articles'!$A$2:$F$634,5,FALSE),""))</f>
      </c>
      <c r="H410" s="85" t="str">
        <v/>
      </c>
      <c r="I410" s="84">
        <f>IF($E410="","",IFERROR(VLOOKUP(TRIM(E410&amp;""),'Référentiel Articles'!$A$2:$F$634,6,FALSE),""))</f>
      </c>
      <c r="J410" s="90">
        <f>IF(OR($E410="",$H410=""),"",$H410*$I410)</f>
      </c>
      <c r="K410" s="87" t="str">
        <v/>
      </c>
    </row>
    <row r="411">
      <c r="A411" s="74" t="str">
        <v/>
      </c>
      <c r="B411" s="74" t="str">
        <v/>
      </c>
      <c r="C411" s="75">
        <f>IF($E411="","",IFERROR(VLOOKUP(TRIM(E411&amp;""),'Référentiel Articles'!$A$2:$F$634,2,FALSE),""))</f>
      </c>
      <c r="D411" s="75">
        <f>IF($E411="","",IFERROR(VLOOKUP(TRIM(E411&amp;""),'Référentiel Articles'!$A$2:$F$634,3,FALSE),""))</f>
      </c>
      <c r="E411" s="74" t="str">
        <v/>
      </c>
      <c r="F411" s="75">
        <f>IF($E411="","",IFERROR(VLOOKUP(TRIM(E411&amp;""),'Référentiel Articles'!$A$2:$F$634,4,FALSE),""))</f>
      </c>
      <c r="G411" s="76">
        <f>IF($E411="","",IFERROR(VLOOKUP(TRIM(E411&amp;""),'Référentiel Articles'!$A$2:$F$634,5,FALSE),""))</f>
      </c>
      <c r="H411" s="77" t="str">
        <v/>
      </c>
      <c r="I411" s="76">
        <f>IF($E411="","",IFERROR(VLOOKUP(TRIM(E411&amp;""),'Référentiel Articles'!$A$2:$F$634,6,FALSE),""))</f>
      </c>
      <c r="J411" s="78">
        <f>IF(OR($E411="",$H411=""),"",$H411*$I411)</f>
      </c>
      <c r="K411" s="79" t="str">
        <v/>
      </c>
    </row>
    <row r="412">
      <c r="A412" s="81" t="str">
        <v/>
      </c>
      <c r="B412" s="81" t="str">
        <v/>
      </c>
      <c r="C412" s="83">
        <f>IF($E412="","",IFERROR(VLOOKUP(TRIM(E412&amp;""),'Référentiel Articles'!$A$2:$F$634,2,FALSE),""))</f>
      </c>
      <c r="D412" s="83">
        <f>IF($E412="","",IFERROR(VLOOKUP(TRIM(E412&amp;""),'Référentiel Articles'!$A$2:$F$634,3,FALSE),""))</f>
      </c>
      <c r="E412" s="81" t="str">
        <v/>
      </c>
      <c r="F412" s="83">
        <f>IF($E412="","",IFERROR(VLOOKUP(TRIM(E412&amp;""),'Référentiel Articles'!$A$2:$F$634,4,FALSE),""))</f>
      </c>
      <c r="G412" s="84">
        <f>IF($E412="","",IFERROR(VLOOKUP(TRIM(E412&amp;""),'Référentiel Articles'!$A$2:$F$634,5,FALSE),""))</f>
      </c>
      <c r="H412" s="85" t="str">
        <v/>
      </c>
      <c r="I412" s="84">
        <f>IF($E412="","",IFERROR(VLOOKUP(TRIM(E412&amp;""),'Référentiel Articles'!$A$2:$F$634,6,FALSE),""))</f>
      </c>
      <c r="J412" s="90">
        <f>IF(OR($E412="",$H412=""),"",$H412*$I412)</f>
      </c>
      <c r="K412" s="87" t="str">
        <v/>
      </c>
    </row>
    <row r="413">
      <c r="A413" s="74" t="str">
        <v/>
      </c>
      <c r="B413" s="74" t="str">
        <v/>
      </c>
      <c r="C413" s="75">
        <f>IF($E413="","",IFERROR(VLOOKUP(TRIM(E413&amp;""),'Référentiel Articles'!$A$2:$F$634,2,FALSE),""))</f>
      </c>
      <c r="D413" s="75">
        <f>IF($E413="","",IFERROR(VLOOKUP(TRIM(E413&amp;""),'Référentiel Articles'!$A$2:$F$634,3,FALSE),""))</f>
      </c>
      <c r="E413" s="74" t="str">
        <v/>
      </c>
      <c r="F413" s="75">
        <f>IF($E413="","",IFERROR(VLOOKUP(TRIM(E413&amp;""),'Référentiel Articles'!$A$2:$F$634,4,FALSE),""))</f>
      </c>
      <c r="G413" s="76">
        <f>IF($E413="","",IFERROR(VLOOKUP(TRIM(E413&amp;""),'Référentiel Articles'!$A$2:$F$634,5,FALSE),""))</f>
      </c>
      <c r="H413" s="77" t="str">
        <v/>
      </c>
      <c r="I413" s="76">
        <f>IF($E413="","",IFERROR(VLOOKUP(TRIM(E413&amp;""),'Référentiel Articles'!$A$2:$F$634,6,FALSE),""))</f>
      </c>
      <c r="J413" s="78">
        <f>IF(OR($E413="",$H413=""),"",$H413*$I413)</f>
      </c>
      <c r="K413" s="79" t="str">
        <v/>
      </c>
    </row>
    <row r="414">
      <c r="A414" s="81" t="str">
        <v/>
      </c>
      <c r="B414" s="81" t="str">
        <v/>
      </c>
      <c r="C414" s="83">
        <f>IF($E414="","",IFERROR(VLOOKUP(TRIM(E414&amp;""),'Référentiel Articles'!$A$2:$F$634,2,FALSE),""))</f>
      </c>
      <c r="D414" s="83">
        <f>IF($E414="","",IFERROR(VLOOKUP(TRIM(E414&amp;""),'Référentiel Articles'!$A$2:$F$634,3,FALSE),""))</f>
      </c>
      <c r="E414" s="81" t="str">
        <v/>
      </c>
      <c r="F414" s="83">
        <f>IF($E414="","",IFERROR(VLOOKUP(TRIM(E414&amp;""),'Référentiel Articles'!$A$2:$F$634,4,FALSE),""))</f>
      </c>
      <c r="G414" s="84">
        <f>IF($E414="","",IFERROR(VLOOKUP(TRIM(E414&amp;""),'Référentiel Articles'!$A$2:$F$634,5,FALSE),""))</f>
      </c>
      <c r="H414" s="85" t="str">
        <v/>
      </c>
      <c r="I414" s="84">
        <f>IF($E414="","",IFERROR(VLOOKUP(TRIM(E414&amp;""),'Référentiel Articles'!$A$2:$F$634,6,FALSE),""))</f>
      </c>
      <c r="J414" s="90">
        <f>IF(OR($E414="",$H414=""),"",$H414*$I414)</f>
      </c>
      <c r="K414" s="87" t="str">
        <v/>
      </c>
    </row>
    <row r="415">
      <c r="A415" s="74" t="str">
        <v/>
      </c>
      <c r="B415" s="74" t="str">
        <v/>
      </c>
      <c r="C415" s="75">
        <f>IF($E415="","",IFERROR(VLOOKUP(TRIM(E415&amp;""),'Référentiel Articles'!$A$2:$F$634,2,FALSE),""))</f>
      </c>
      <c r="D415" s="75">
        <f>IF($E415="","",IFERROR(VLOOKUP(TRIM(E415&amp;""),'Référentiel Articles'!$A$2:$F$634,3,FALSE),""))</f>
      </c>
      <c r="E415" s="74" t="str">
        <v/>
      </c>
      <c r="F415" s="75">
        <f>IF($E415="","",IFERROR(VLOOKUP(TRIM(E415&amp;""),'Référentiel Articles'!$A$2:$F$634,4,FALSE),""))</f>
      </c>
      <c r="G415" s="76">
        <f>IF($E415="","",IFERROR(VLOOKUP(TRIM(E415&amp;""),'Référentiel Articles'!$A$2:$F$634,5,FALSE),""))</f>
      </c>
      <c r="H415" s="77" t="str">
        <v/>
      </c>
      <c r="I415" s="76">
        <f>IF($E415="","",IFERROR(VLOOKUP(TRIM(E415&amp;""),'Référentiel Articles'!$A$2:$F$634,6,FALSE),""))</f>
      </c>
      <c r="J415" s="78">
        <f>IF(OR($E415="",$H415=""),"",$H415*$I415)</f>
      </c>
      <c r="K415" s="79" t="str">
        <v/>
      </c>
    </row>
    <row r="416">
      <c r="A416" s="81" t="str">
        <v/>
      </c>
      <c r="B416" s="81" t="str">
        <v/>
      </c>
      <c r="C416" s="83">
        <f>IF($E416="","",IFERROR(VLOOKUP(TRIM(E416&amp;""),'Référentiel Articles'!$A$2:$F$634,2,FALSE),""))</f>
      </c>
      <c r="D416" s="83">
        <f>IF($E416="","",IFERROR(VLOOKUP(TRIM(E416&amp;""),'Référentiel Articles'!$A$2:$F$634,3,FALSE),""))</f>
      </c>
      <c r="E416" s="81" t="str">
        <v/>
      </c>
      <c r="F416" s="83">
        <f>IF($E416="","",IFERROR(VLOOKUP(TRIM(E416&amp;""),'Référentiel Articles'!$A$2:$F$634,4,FALSE),""))</f>
      </c>
      <c r="G416" s="84">
        <f>IF($E416="","",IFERROR(VLOOKUP(TRIM(E416&amp;""),'Référentiel Articles'!$A$2:$F$634,5,FALSE),""))</f>
      </c>
      <c r="H416" s="85" t="str">
        <v/>
      </c>
      <c r="I416" s="84">
        <f>IF($E416="","",IFERROR(VLOOKUP(TRIM(E416&amp;""),'Référentiel Articles'!$A$2:$F$634,6,FALSE),""))</f>
      </c>
      <c r="J416" s="90">
        <f>IF(OR($E416="",$H416=""),"",$H416*$I416)</f>
      </c>
      <c r="K416" s="87" t="str">
        <v/>
      </c>
    </row>
    <row r="417">
      <c r="A417" s="74" t="str">
        <v/>
      </c>
      <c r="B417" s="74" t="str">
        <v/>
      </c>
      <c r="C417" s="75">
        <f>IF($E417="","",IFERROR(VLOOKUP(TRIM(E417&amp;""),'Référentiel Articles'!$A$2:$F$634,2,FALSE),""))</f>
      </c>
      <c r="D417" s="75">
        <f>IF($E417="","",IFERROR(VLOOKUP(TRIM(E417&amp;""),'Référentiel Articles'!$A$2:$F$634,3,FALSE),""))</f>
      </c>
      <c r="E417" s="74" t="str">
        <v/>
      </c>
      <c r="F417" s="75">
        <f>IF($E417="","",IFERROR(VLOOKUP(TRIM(E417&amp;""),'Référentiel Articles'!$A$2:$F$634,4,FALSE),""))</f>
      </c>
      <c r="G417" s="76">
        <f>IF($E417="","",IFERROR(VLOOKUP(TRIM(E417&amp;""),'Référentiel Articles'!$A$2:$F$634,5,FALSE),""))</f>
      </c>
      <c r="H417" s="77" t="str">
        <v/>
      </c>
      <c r="I417" s="76">
        <f>IF($E417="","",IFERROR(VLOOKUP(TRIM(E417&amp;""),'Référentiel Articles'!$A$2:$F$634,6,FALSE),""))</f>
      </c>
      <c r="J417" s="78">
        <f>IF(OR($E417="",$H417=""),"",$H417*$I417)</f>
      </c>
      <c r="K417" s="79" t="str">
        <v/>
      </c>
    </row>
    <row r="418">
      <c r="A418" s="81" t="str">
        <v/>
      </c>
      <c r="B418" s="81" t="str">
        <v/>
      </c>
      <c r="C418" s="83">
        <f>IF($E418="","",IFERROR(VLOOKUP(TRIM(E418&amp;""),'Référentiel Articles'!$A$2:$F$634,2,FALSE),""))</f>
      </c>
      <c r="D418" s="83">
        <f>IF($E418="","",IFERROR(VLOOKUP(TRIM(E418&amp;""),'Référentiel Articles'!$A$2:$F$634,3,FALSE),""))</f>
      </c>
      <c r="E418" s="81" t="str">
        <v/>
      </c>
      <c r="F418" s="83">
        <f>IF($E418="","",IFERROR(VLOOKUP(TRIM(E418&amp;""),'Référentiel Articles'!$A$2:$F$634,4,FALSE),""))</f>
      </c>
      <c r="G418" s="84">
        <f>IF($E418="","",IFERROR(VLOOKUP(TRIM(E418&amp;""),'Référentiel Articles'!$A$2:$F$634,5,FALSE),""))</f>
      </c>
      <c r="H418" s="85" t="str">
        <v/>
      </c>
      <c r="I418" s="84">
        <f>IF($E418="","",IFERROR(VLOOKUP(TRIM(E418&amp;""),'Référentiel Articles'!$A$2:$F$634,6,FALSE),""))</f>
      </c>
      <c r="J418" s="90">
        <f>IF(OR($E418="",$H418=""),"",$H418*$I418)</f>
      </c>
      <c r="K418" s="87" t="str">
        <v/>
      </c>
    </row>
    <row r="419">
      <c r="A419" s="74" t="str">
        <v/>
      </c>
      <c r="B419" s="74" t="str">
        <v/>
      </c>
      <c r="C419" s="75">
        <f>IF($E419="","",IFERROR(VLOOKUP(TRIM(E419&amp;""),'Référentiel Articles'!$A$2:$F$634,2,FALSE),""))</f>
      </c>
      <c r="D419" s="75">
        <f>IF($E419="","",IFERROR(VLOOKUP(TRIM(E419&amp;""),'Référentiel Articles'!$A$2:$F$634,3,FALSE),""))</f>
      </c>
      <c r="E419" s="74" t="str">
        <v/>
      </c>
      <c r="F419" s="75">
        <f>IF($E419="","",IFERROR(VLOOKUP(TRIM(E419&amp;""),'Référentiel Articles'!$A$2:$F$634,4,FALSE),""))</f>
      </c>
      <c r="G419" s="76">
        <f>IF($E419="","",IFERROR(VLOOKUP(TRIM(E419&amp;""),'Référentiel Articles'!$A$2:$F$634,5,FALSE),""))</f>
      </c>
      <c r="H419" s="77" t="str">
        <v/>
      </c>
      <c r="I419" s="76">
        <f>IF($E419="","",IFERROR(VLOOKUP(TRIM(E419&amp;""),'Référentiel Articles'!$A$2:$F$634,6,FALSE),""))</f>
      </c>
      <c r="J419" s="78">
        <f>IF(OR($E419="",$H419=""),"",$H419*$I419)</f>
      </c>
      <c r="K419" s="79" t="str">
        <v/>
      </c>
    </row>
    <row r="420">
      <c r="A420" s="81" t="str">
        <v/>
      </c>
      <c r="B420" s="81" t="str">
        <v/>
      </c>
      <c r="C420" s="83">
        <f>IF($E420="","",IFERROR(VLOOKUP(TRIM(E420&amp;""),'Référentiel Articles'!$A$2:$F$634,2,FALSE),""))</f>
      </c>
      <c r="D420" s="83">
        <f>IF($E420="","",IFERROR(VLOOKUP(TRIM(E420&amp;""),'Référentiel Articles'!$A$2:$F$634,3,FALSE),""))</f>
      </c>
      <c r="E420" s="81" t="str">
        <v/>
      </c>
      <c r="F420" s="83">
        <f>IF($E420="","",IFERROR(VLOOKUP(TRIM(E420&amp;""),'Référentiel Articles'!$A$2:$F$634,4,FALSE),""))</f>
      </c>
      <c r="G420" s="84">
        <f>IF($E420="","",IFERROR(VLOOKUP(TRIM(E420&amp;""),'Référentiel Articles'!$A$2:$F$634,5,FALSE),""))</f>
      </c>
      <c r="H420" s="85" t="str">
        <v/>
      </c>
      <c r="I420" s="84">
        <f>IF($E420="","",IFERROR(VLOOKUP(TRIM(E420&amp;""),'Référentiel Articles'!$A$2:$F$634,6,FALSE),""))</f>
      </c>
      <c r="J420" s="90">
        <f>IF(OR($E420="",$H420=""),"",$H420*$I420)</f>
      </c>
      <c r="K420" s="87" t="str">
        <v/>
      </c>
    </row>
    <row r="421">
      <c r="A421" s="74" t="str">
        <v/>
      </c>
      <c r="B421" s="74" t="str">
        <v/>
      </c>
      <c r="C421" s="75">
        <f>IF($E421="","",IFERROR(VLOOKUP(TRIM(E421&amp;""),'Référentiel Articles'!$A$2:$F$634,2,FALSE),""))</f>
      </c>
      <c r="D421" s="75">
        <f>IF($E421="","",IFERROR(VLOOKUP(TRIM(E421&amp;""),'Référentiel Articles'!$A$2:$F$634,3,FALSE),""))</f>
      </c>
      <c r="E421" s="74" t="str">
        <v/>
      </c>
      <c r="F421" s="75">
        <f>IF($E421="","",IFERROR(VLOOKUP(TRIM(E421&amp;""),'Référentiel Articles'!$A$2:$F$634,4,FALSE),""))</f>
      </c>
      <c r="G421" s="76">
        <f>IF($E421="","",IFERROR(VLOOKUP(TRIM(E421&amp;""),'Référentiel Articles'!$A$2:$F$634,5,FALSE),""))</f>
      </c>
      <c r="H421" s="77" t="str">
        <v/>
      </c>
      <c r="I421" s="76">
        <f>IF($E421="","",IFERROR(VLOOKUP(TRIM(E421&amp;""),'Référentiel Articles'!$A$2:$F$634,6,FALSE),""))</f>
      </c>
      <c r="J421" s="78">
        <f>IF(OR($E421="",$H421=""),"",$H421*$I421)</f>
      </c>
      <c r="K421" s="79" t="str">
        <v/>
      </c>
    </row>
    <row r="422">
      <c r="A422" s="81" t="str">
        <v/>
      </c>
      <c r="B422" s="81" t="str">
        <v/>
      </c>
      <c r="C422" s="83">
        <f>IF($E422="","",IFERROR(VLOOKUP(TRIM(E422&amp;""),'Référentiel Articles'!$A$2:$F$634,2,FALSE),""))</f>
      </c>
      <c r="D422" s="83">
        <f>IF($E422="","",IFERROR(VLOOKUP(TRIM(E422&amp;""),'Référentiel Articles'!$A$2:$F$634,3,FALSE),""))</f>
      </c>
      <c r="E422" s="81" t="str">
        <v/>
      </c>
      <c r="F422" s="83">
        <f>IF($E422="","",IFERROR(VLOOKUP(TRIM(E422&amp;""),'Référentiel Articles'!$A$2:$F$634,4,FALSE),""))</f>
      </c>
      <c r="G422" s="84">
        <f>IF($E422="","",IFERROR(VLOOKUP(TRIM(E422&amp;""),'Référentiel Articles'!$A$2:$F$634,5,FALSE),""))</f>
      </c>
      <c r="H422" s="85" t="str">
        <v/>
      </c>
      <c r="I422" s="84">
        <f>IF($E422="","",IFERROR(VLOOKUP(TRIM(E422&amp;""),'Référentiel Articles'!$A$2:$F$634,6,FALSE),""))</f>
      </c>
      <c r="J422" s="90">
        <f>IF(OR($E422="",$H422=""),"",$H422*$I422)</f>
      </c>
      <c r="K422" s="87" t="str">
        <v/>
      </c>
    </row>
    <row r="423">
      <c r="A423" s="74" t="str">
        <v/>
      </c>
      <c r="B423" s="74" t="str">
        <v/>
      </c>
      <c r="C423" s="75">
        <f>IF($E423="","",IFERROR(VLOOKUP(TRIM(E423&amp;""),'Référentiel Articles'!$A$2:$F$634,2,FALSE),""))</f>
      </c>
      <c r="D423" s="75">
        <f>IF($E423="","",IFERROR(VLOOKUP(TRIM(E423&amp;""),'Référentiel Articles'!$A$2:$F$634,3,FALSE),""))</f>
      </c>
      <c r="E423" s="74" t="str">
        <v/>
      </c>
      <c r="F423" s="75">
        <f>IF($E423="","",IFERROR(VLOOKUP(TRIM(E423&amp;""),'Référentiel Articles'!$A$2:$F$634,4,FALSE),""))</f>
      </c>
      <c r="G423" s="76">
        <f>IF($E423="","",IFERROR(VLOOKUP(TRIM(E423&amp;""),'Référentiel Articles'!$A$2:$F$634,5,FALSE),""))</f>
      </c>
      <c r="H423" s="77" t="str">
        <v/>
      </c>
      <c r="I423" s="76">
        <f>IF($E423="","",IFERROR(VLOOKUP(TRIM(E423&amp;""),'Référentiel Articles'!$A$2:$F$634,6,FALSE),""))</f>
      </c>
      <c r="J423" s="78">
        <f>IF(OR($E423="",$H423=""),"",$H423*$I423)</f>
      </c>
      <c r="K423" s="79" t="str">
        <v/>
      </c>
    </row>
    <row r="424">
      <c r="A424" s="81" t="str">
        <v/>
      </c>
      <c r="B424" s="81" t="str">
        <v/>
      </c>
      <c r="C424" s="83">
        <f>IF($E424="","",IFERROR(VLOOKUP(TRIM(E424&amp;""),'Référentiel Articles'!$A$2:$F$634,2,FALSE),""))</f>
      </c>
      <c r="D424" s="83">
        <f>IF($E424="","",IFERROR(VLOOKUP(TRIM(E424&amp;""),'Référentiel Articles'!$A$2:$F$634,3,FALSE),""))</f>
      </c>
      <c r="E424" s="81" t="str">
        <v/>
      </c>
      <c r="F424" s="83">
        <f>IF($E424="","",IFERROR(VLOOKUP(TRIM(E424&amp;""),'Référentiel Articles'!$A$2:$F$634,4,FALSE),""))</f>
      </c>
      <c r="G424" s="84">
        <f>IF($E424="","",IFERROR(VLOOKUP(TRIM(E424&amp;""),'Référentiel Articles'!$A$2:$F$634,5,FALSE),""))</f>
      </c>
      <c r="H424" s="85" t="str">
        <v/>
      </c>
      <c r="I424" s="84">
        <f>IF($E424="","",IFERROR(VLOOKUP(TRIM(E424&amp;""),'Référentiel Articles'!$A$2:$F$634,6,FALSE),""))</f>
      </c>
      <c r="J424" s="90">
        <f>IF(OR($E424="",$H424=""),"",$H424*$I424)</f>
      </c>
      <c r="K424" s="87" t="str">
        <v/>
      </c>
    </row>
    <row r="425">
      <c r="A425" s="74" t="str">
        <v/>
      </c>
      <c r="B425" s="74" t="str">
        <v/>
      </c>
      <c r="C425" s="75">
        <f>IF($E425="","",IFERROR(VLOOKUP(TRIM(E425&amp;""),'Référentiel Articles'!$A$2:$F$634,2,FALSE),""))</f>
      </c>
      <c r="D425" s="75">
        <f>IF($E425="","",IFERROR(VLOOKUP(TRIM(E425&amp;""),'Référentiel Articles'!$A$2:$F$634,3,FALSE),""))</f>
      </c>
      <c r="E425" s="74" t="str">
        <v/>
      </c>
      <c r="F425" s="75">
        <f>IF($E425="","",IFERROR(VLOOKUP(TRIM(E425&amp;""),'Référentiel Articles'!$A$2:$F$634,4,FALSE),""))</f>
      </c>
      <c r="G425" s="76">
        <f>IF($E425="","",IFERROR(VLOOKUP(TRIM(E425&amp;""),'Référentiel Articles'!$A$2:$F$634,5,FALSE),""))</f>
      </c>
      <c r="H425" s="77" t="str">
        <v/>
      </c>
      <c r="I425" s="76">
        <f>IF($E425="","",IFERROR(VLOOKUP(TRIM(E425&amp;""),'Référentiel Articles'!$A$2:$F$634,6,FALSE),""))</f>
      </c>
      <c r="J425" s="78">
        <f>IF(OR($E425="",$H425=""),"",$H425*$I425)</f>
      </c>
      <c r="K425" s="79" t="str">
        <v/>
      </c>
    </row>
    <row r="426">
      <c r="A426" s="81" t="str">
        <v/>
      </c>
      <c r="B426" s="81" t="str">
        <v/>
      </c>
      <c r="C426" s="83">
        <f>IF($E426="","",IFERROR(VLOOKUP(TRIM(E426&amp;""),'Référentiel Articles'!$A$2:$F$634,2,FALSE),""))</f>
      </c>
      <c r="D426" s="83">
        <f>IF($E426="","",IFERROR(VLOOKUP(TRIM(E426&amp;""),'Référentiel Articles'!$A$2:$F$634,3,FALSE),""))</f>
      </c>
      <c r="E426" s="81" t="str">
        <v/>
      </c>
      <c r="F426" s="83">
        <f>IF($E426="","",IFERROR(VLOOKUP(TRIM(E426&amp;""),'Référentiel Articles'!$A$2:$F$634,4,FALSE),""))</f>
      </c>
      <c r="G426" s="84">
        <f>IF($E426="","",IFERROR(VLOOKUP(TRIM(E426&amp;""),'Référentiel Articles'!$A$2:$F$634,5,FALSE),""))</f>
      </c>
      <c r="H426" s="85" t="str">
        <v/>
      </c>
      <c r="I426" s="84">
        <f>IF($E426="","",IFERROR(VLOOKUP(TRIM(E426&amp;""),'Référentiel Articles'!$A$2:$F$634,6,FALSE),""))</f>
      </c>
      <c r="J426" s="90">
        <f>IF(OR($E426="",$H426=""),"",$H426*$I426)</f>
      </c>
      <c r="K426" s="87" t="str">
        <v/>
      </c>
    </row>
    <row r="427">
      <c r="A427" s="74" t="str">
        <v/>
      </c>
      <c r="B427" s="74" t="str">
        <v/>
      </c>
      <c r="C427" s="75">
        <f>IF($E427="","",IFERROR(VLOOKUP(TRIM(E427&amp;""),'Référentiel Articles'!$A$2:$F$634,2,FALSE),""))</f>
      </c>
      <c r="D427" s="75">
        <f>IF($E427="","",IFERROR(VLOOKUP(TRIM(E427&amp;""),'Référentiel Articles'!$A$2:$F$634,3,FALSE),""))</f>
      </c>
      <c r="E427" s="74" t="str">
        <v/>
      </c>
      <c r="F427" s="75">
        <f>IF($E427="","",IFERROR(VLOOKUP(TRIM(E427&amp;""),'Référentiel Articles'!$A$2:$F$634,4,FALSE),""))</f>
      </c>
      <c r="G427" s="76">
        <f>IF($E427="","",IFERROR(VLOOKUP(TRIM(E427&amp;""),'Référentiel Articles'!$A$2:$F$634,5,FALSE),""))</f>
      </c>
      <c r="H427" s="77" t="str">
        <v/>
      </c>
      <c r="I427" s="76">
        <f>IF($E427="","",IFERROR(VLOOKUP(TRIM(E427&amp;""),'Référentiel Articles'!$A$2:$F$634,6,FALSE),""))</f>
      </c>
      <c r="J427" s="78">
        <f>IF(OR($E427="",$H427=""),"",$H427*$I427)</f>
      </c>
      <c r="K427" s="79" t="str">
        <v/>
      </c>
    </row>
    <row r="428">
      <c r="A428" s="81" t="str">
        <v/>
      </c>
      <c r="B428" s="81" t="str">
        <v/>
      </c>
      <c r="C428" s="83">
        <f>IF($E428="","",IFERROR(VLOOKUP(TRIM(E428&amp;""),'Référentiel Articles'!$A$2:$F$634,2,FALSE),""))</f>
      </c>
      <c r="D428" s="83">
        <f>IF($E428="","",IFERROR(VLOOKUP(TRIM(E428&amp;""),'Référentiel Articles'!$A$2:$F$634,3,FALSE),""))</f>
      </c>
      <c r="E428" s="81" t="str">
        <v/>
      </c>
      <c r="F428" s="83">
        <f>IF($E428="","",IFERROR(VLOOKUP(TRIM(E428&amp;""),'Référentiel Articles'!$A$2:$F$634,4,FALSE),""))</f>
      </c>
      <c r="G428" s="84">
        <f>IF($E428="","",IFERROR(VLOOKUP(TRIM(E428&amp;""),'Référentiel Articles'!$A$2:$F$634,5,FALSE),""))</f>
      </c>
      <c r="H428" s="85" t="str">
        <v/>
      </c>
      <c r="I428" s="84">
        <f>IF($E428="","",IFERROR(VLOOKUP(TRIM(E428&amp;""),'Référentiel Articles'!$A$2:$F$634,6,FALSE),""))</f>
      </c>
      <c r="J428" s="90">
        <f>IF(OR($E428="",$H428=""),"",$H428*$I428)</f>
      </c>
      <c r="K428" s="87" t="str">
        <v/>
      </c>
    </row>
    <row r="429">
      <c r="A429" s="74" t="str">
        <v/>
      </c>
      <c r="B429" s="74" t="str">
        <v/>
      </c>
      <c r="C429" s="75">
        <f>IF($E429="","",IFERROR(VLOOKUP(TRIM(E429&amp;""),'Référentiel Articles'!$A$2:$F$634,2,FALSE),""))</f>
      </c>
      <c r="D429" s="75">
        <f>IF($E429="","",IFERROR(VLOOKUP(TRIM(E429&amp;""),'Référentiel Articles'!$A$2:$F$634,3,FALSE),""))</f>
      </c>
      <c r="E429" s="74" t="str">
        <v/>
      </c>
      <c r="F429" s="75">
        <f>IF($E429="","",IFERROR(VLOOKUP(TRIM(E429&amp;""),'Référentiel Articles'!$A$2:$F$634,4,FALSE),""))</f>
      </c>
      <c r="G429" s="76">
        <f>IF($E429="","",IFERROR(VLOOKUP(TRIM(E429&amp;""),'Référentiel Articles'!$A$2:$F$634,5,FALSE),""))</f>
      </c>
      <c r="H429" s="77" t="str">
        <v/>
      </c>
      <c r="I429" s="76">
        <f>IF($E429="","",IFERROR(VLOOKUP(TRIM(E429&amp;""),'Référentiel Articles'!$A$2:$F$634,6,FALSE),""))</f>
      </c>
      <c r="J429" s="78">
        <f>IF(OR($E429="",$H429=""),"",$H429*$I429)</f>
      </c>
      <c r="K429" s="79" t="str">
        <v/>
      </c>
    </row>
    <row r="430">
      <c r="A430" s="81" t="str">
        <v/>
      </c>
      <c r="B430" s="81" t="str">
        <v/>
      </c>
      <c r="C430" s="83">
        <f>IF($E430="","",IFERROR(VLOOKUP(TRIM(E430&amp;""),'Référentiel Articles'!$A$2:$F$634,2,FALSE),""))</f>
      </c>
      <c r="D430" s="83">
        <f>IF($E430="","",IFERROR(VLOOKUP(TRIM(E430&amp;""),'Référentiel Articles'!$A$2:$F$634,3,FALSE),""))</f>
      </c>
      <c r="E430" s="81" t="str">
        <v/>
      </c>
      <c r="F430" s="83">
        <f>IF($E430="","",IFERROR(VLOOKUP(TRIM(E430&amp;""),'Référentiel Articles'!$A$2:$F$634,4,FALSE),""))</f>
      </c>
      <c r="G430" s="84">
        <f>IF($E430="","",IFERROR(VLOOKUP(TRIM(E430&amp;""),'Référentiel Articles'!$A$2:$F$634,5,FALSE),""))</f>
      </c>
      <c r="H430" s="85" t="str">
        <v/>
      </c>
      <c r="I430" s="84">
        <f>IF($E430="","",IFERROR(VLOOKUP(TRIM(E430&amp;""),'Référentiel Articles'!$A$2:$F$634,6,FALSE),""))</f>
      </c>
      <c r="J430" s="90">
        <f>IF(OR($E430="",$H430=""),"",$H430*$I430)</f>
      </c>
      <c r="K430" s="87" t="str">
        <v/>
      </c>
    </row>
    <row r="431">
      <c r="A431" s="74" t="str">
        <v/>
      </c>
      <c r="B431" s="74" t="str">
        <v/>
      </c>
      <c r="C431" s="75">
        <f>IF($E431="","",IFERROR(VLOOKUP(TRIM(E431&amp;""),'Référentiel Articles'!$A$2:$F$634,2,FALSE),""))</f>
      </c>
      <c r="D431" s="75">
        <f>IF($E431="","",IFERROR(VLOOKUP(TRIM(E431&amp;""),'Référentiel Articles'!$A$2:$F$634,3,FALSE),""))</f>
      </c>
      <c r="E431" s="74" t="str">
        <v/>
      </c>
      <c r="F431" s="75">
        <f>IF($E431="","",IFERROR(VLOOKUP(TRIM(E431&amp;""),'Référentiel Articles'!$A$2:$F$634,4,FALSE),""))</f>
      </c>
      <c r="G431" s="76">
        <f>IF($E431="","",IFERROR(VLOOKUP(TRIM(E431&amp;""),'Référentiel Articles'!$A$2:$F$634,5,FALSE),""))</f>
      </c>
      <c r="H431" s="77" t="str">
        <v/>
      </c>
      <c r="I431" s="76">
        <f>IF($E431="","",IFERROR(VLOOKUP(TRIM(E431&amp;""),'Référentiel Articles'!$A$2:$F$634,6,FALSE),""))</f>
      </c>
      <c r="J431" s="78">
        <f>IF(OR($E431="",$H431=""),"",$H431*$I431)</f>
      </c>
      <c r="K431" s="79" t="str">
        <v/>
      </c>
    </row>
    <row r="432">
      <c r="A432" s="81" t="str">
        <v/>
      </c>
      <c r="B432" s="81" t="str">
        <v/>
      </c>
      <c r="C432" s="83">
        <f>IF($E432="","",IFERROR(VLOOKUP(TRIM(E432&amp;""),'Référentiel Articles'!$A$2:$F$634,2,FALSE),""))</f>
      </c>
      <c r="D432" s="83">
        <f>IF($E432="","",IFERROR(VLOOKUP(TRIM(E432&amp;""),'Référentiel Articles'!$A$2:$F$634,3,FALSE),""))</f>
      </c>
      <c r="E432" s="81" t="str">
        <v/>
      </c>
      <c r="F432" s="83">
        <f>IF($E432="","",IFERROR(VLOOKUP(TRIM(E432&amp;""),'Référentiel Articles'!$A$2:$F$634,4,FALSE),""))</f>
      </c>
      <c r="G432" s="84">
        <f>IF($E432="","",IFERROR(VLOOKUP(TRIM(E432&amp;""),'Référentiel Articles'!$A$2:$F$634,5,FALSE),""))</f>
      </c>
      <c r="H432" s="85" t="str">
        <v/>
      </c>
      <c r="I432" s="84">
        <f>IF($E432="","",IFERROR(VLOOKUP(TRIM(E432&amp;""),'Référentiel Articles'!$A$2:$F$634,6,FALSE),""))</f>
      </c>
      <c r="J432" s="90">
        <f>IF(OR($E432="",$H432=""),"",$H432*$I432)</f>
      </c>
      <c r="K432" s="87" t="str">
        <v/>
      </c>
    </row>
    <row r="433">
      <c r="A433" s="74" t="str">
        <v/>
      </c>
      <c r="B433" s="74" t="str">
        <v/>
      </c>
      <c r="C433" s="75">
        <f>IF($E433="","",IFERROR(VLOOKUP(TRIM(E433&amp;""),'Référentiel Articles'!$A$2:$F$634,2,FALSE),""))</f>
      </c>
      <c r="D433" s="75">
        <f>IF($E433="","",IFERROR(VLOOKUP(TRIM(E433&amp;""),'Référentiel Articles'!$A$2:$F$634,3,FALSE),""))</f>
      </c>
      <c r="E433" s="74" t="str">
        <v/>
      </c>
      <c r="F433" s="75">
        <f>IF($E433="","",IFERROR(VLOOKUP(TRIM(E433&amp;""),'Référentiel Articles'!$A$2:$F$634,4,FALSE),""))</f>
      </c>
      <c r="G433" s="76">
        <f>IF($E433="","",IFERROR(VLOOKUP(TRIM(E433&amp;""),'Référentiel Articles'!$A$2:$F$634,5,FALSE),""))</f>
      </c>
      <c r="H433" s="77" t="str">
        <v/>
      </c>
      <c r="I433" s="76">
        <f>IF($E433="","",IFERROR(VLOOKUP(TRIM(E433&amp;""),'Référentiel Articles'!$A$2:$F$634,6,FALSE),""))</f>
      </c>
      <c r="J433" s="78">
        <f>IF(OR($E433="",$H433=""),"",$H433*$I433)</f>
      </c>
      <c r="K433" s="79" t="str">
        <v/>
      </c>
    </row>
    <row r="434">
      <c r="A434" s="81" t="str">
        <v/>
      </c>
      <c r="B434" s="81" t="str">
        <v/>
      </c>
      <c r="C434" s="83">
        <f>IF($E434="","",IFERROR(VLOOKUP(TRIM(E434&amp;""),'Référentiel Articles'!$A$2:$F$634,2,FALSE),""))</f>
      </c>
      <c r="D434" s="83">
        <f>IF($E434="","",IFERROR(VLOOKUP(TRIM(E434&amp;""),'Référentiel Articles'!$A$2:$F$634,3,FALSE),""))</f>
      </c>
      <c r="E434" s="81" t="str">
        <v/>
      </c>
      <c r="F434" s="83">
        <f>IF($E434="","",IFERROR(VLOOKUP(TRIM(E434&amp;""),'Référentiel Articles'!$A$2:$F$634,4,FALSE),""))</f>
      </c>
      <c r="G434" s="84">
        <f>IF($E434="","",IFERROR(VLOOKUP(TRIM(E434&amp;""),'Référentiel Articles'!$A$2:$F$634,5,FALSE),""))</f>
      </c>
      <c r="H434" s="85" t="str">
        <v/>
      </c>
      <c r="I434" s="84">
        <f>IF($E434="","",IFERROR(VLOOKUP(TRIM(E434&amp;""),'Référentiel Articles'!$A$2:$F$634,6,FALSE),""))</f>
      </c>
      <c r="J434" s="90">
        <f>IF(OR($E434="",$H434=""),"",$H434*$I434)</f>
      </c>
      <c r="K434" s="87" t="str">
        <v/>
      </c>
    </row>
    <row r="435">
      <c r="A435" s="74" t="str">
        <v/>
      </c>
      <c r="B435" s="74" t="str">
        <v/>
      </c>
      <c r="C435" s="75">
        <f>IF($E435="","",IFERROR(VLOOKUP(TRIM(E435&amp;""),'Référentiel Articles'!$A$2:$F$634,2,FALSE),""))</f>
      </c>
      <c r="D435" s="75">
        <f>IF($E435="","",IFERROR(VLOOKUP(TRIM(E435&amp;""),'Référentiel Articles'!$A$2:$F$634,3,FALSE),""))</f>
      </c>
      <c r="E435" s="74" t="str">
        <v/>
      </c>
      <c r="F435" s="75">
        <f>IF($E435="","",IFERROR(VLOOKUP(TRIM(E435&amp;""),'Référentiel Articles'!$A$2:$F$634,4,FALSE),""))</f>
      </c>
      <c r="G435" s="76">
        <f>IF($E435="","",IFERROR(VLOOKUP(TRIM(E435&amp;""),'Référentiel Articles'!$A$2:$F$634,5,FALSE),""))</f>
      </c>
      <c r="H435" s="77" t="str">
        <v/>
      </c>
      <c r="I435" s="76">
        <f>IF($E435="","",IFERROR(VLOOKUP(TRIM(E435&amp;""),'Référentiel Articles'!$A$2:$F$634,6,FALSE),""))</f>
      </c>
      <c r="J435" s="78">
        <f>IF(OR($E435="",$H435=""),"",$H435*$I435)</f>
      </c>
      <c r="K435" s="79" t="str">
        <v/>
      </c>
    </row>
    <row r="436">
      <c r="A436" s="81" t="str">
        <v/>
      </c>
      <c r="B436" s="81" t="str">
        <v/>
      </c>
      <c r="C436" s="83">
        <f>IF($E436="","",IFERROR(VLOOKUP(TRIM(E436&amp;""),'Référentiel Articles'!$A$2:$F$634,2,FALSE),""))</f>
      </c>
      <c r="D436" s="83">
        <f>IF($E436="","",IFERROR(VLOOKUP(TRIM(E436&amp;""),'Référentiel Articles'!$A$2:$F$634,3,FALSE),""))</f>
      </c>
      <c r="E436" s="81" t="str">
        <v/>
      </c>
      <c r="F436" s="83">
        <f>IF($E436="","",IFERROR(VLOOKUP(TRIM(E436&amp;""),'Référentiel Articles'!$A$2:$F$634,4,FALSE),""))</f>
      </c>
      <c r="G436" s="84">
        <f>IF($E436="","",IFERROR(VLOOKUP(TRIM(E436&amp;""),'Référentiel Articles'!$A$2:$F$634,5,FALSE),""))</f>
      </c>
      <c r="H436" s="85" t="str">
        <v/>
      </c>
      <c r="I436" s="84">
        <f>IF($E436="","",IFERROR(VLOOKUP(TRIM(E436&amp;""),'Référentiel Articles'!$A$2:$F$634,6,FALSE),""))</f>
      </c>
      <c r="J436" s="90">
        <f>IF(OR($E436="",$H436=""),"",$H436*$I436)</f>
      </c>
      <c r="K436" s="87" t="str">
        <v/>
      </c>
    </row>
    <row r="437">
      <c r="A437" s="74" t="str">
        <v/>
      </c>
      <c r="B437" s="74" t="str">
        <v/>
      </c>
      <c r="C437" s="75">
        <f>IF($E437="","",IFERROR(VLOOKUP(TRIM(E437&amp;""),'Référentiel Articles'!$A$2:$F$634,2,FALSE),""))</f>
      </c>
      <c r="D437" s="75">
        <f>IF($E437="","",IFERROR(VLOOKUP(TRIM(E437&amp;""),'Référentiel Articles'!$A$2:$F$634,3,FALSE),""))</f>
      </c>
      <c r="E437" s="74" t="str">
        <v/>
      </c>
      <c r="F437" s="75">
        <f>IF($E437="","",IFERROR(VLOOKUP(TRIM(E437&amp;""),'Référentiel Articles'!$A$2:$F$634,4,FALSE),""))</f>
      </c>
      <c r="G437" s="76">
        <f>IF($E437="","",IFERROR(VLOOKUP(TRIM(E437&amp;""),'Référentiel Articles'!$A$2:$F$634,5,FALSE),""))</f>
      </c>
      <c r="H437" s="77" t="str">
        <v/>
      </c>
      <c r="I437" s="76">
        <f>IF($E437="","",IFERROR(VLOOKUP(TRIM(E437&amp;""),'Référentiel Articles'!$A$2:$F$634,6,FALSE),""))</f>
      </c>
      <c r="J437" s="78">
        <f>IF(OR($E437="",$H437=""),"",$H437*$I437)</f>
      </c>
      <c r="K437" s="79" t="str">
        <v/>
      </c>
    </row>
    <row r="438">
      <c r="A438" s="81" t="str">
        <v/>
      </c>
      <c r="B438" s="81" t="str">
        <v/>
      </c>
      <c r="C438" s="83">
        <f>IF($E438="","",IFERROR(VLOOKUP(TRIM(E438&amp;""),'Référentiel Articles'!$A$2:$F$634,2,FALSE),""))</f>
      </c>
      <c r="D438" s="83">
        <f>IF($E438="","",IFERROR(VLOOKUP(TRIM(E438&amp;""),'Référentiel Articles'!$A$2:$F$634,3,FALSE),""))</f>
      </c>
      <c r="E438" s="81" t="str">
        <v/>
      </c>
      <c r="F438" s="83">
        <f>IF($E438="","",IFERROR(VLOOKUP(TRIM(E438&amp;""),'Référentiel Articles'!$A$2:$F$634,4,FALSE),""))</f>
      </c>
      <c r="G438" s="84">
        <f>IF($E438="","",IFERROR(VLOOKUP(TRIM(E438&amp;""),'Référentiel Articles'!$A$2:$F$634,5,FALSE),""))</f>
      </c>
      <c r="H438" s="85" t="str">
        <v/>
      </c>
      <c r="I438" s="84">
        <f>IF($E438="","",IFERROR(VLOOKUP(TRIM(E438&amp;""),'Référentiel Articles'!$A$2:$F$634,6,FALSE),""))</f>
      </c>
      <c r="J438" s="90">
        <f>IF(OR($E438="",$H438=""),"",$H438*$I438)</f>
      </c>
      <c r="K438" s="87" t="str">
        <v/>
      </c>
    </row>
    <row r="439">
      <c r="A439" s="74" t="str">
        <v/>
      </c>
      <c r="B439" s="74" t="str">
        <v/>
      </c>
      <c r="C439" s="75">
        <f>IF($E439="","",IFERROR(VLOOKUP(TRIM(E439&amp;""),'Référentiel Articles'!$A$2:$F$634,2,FALSE),""))</f>
      </c>
      <c r="D439" s="75">
        <f>IF($E439="","",IFERROR(VLOOKUP(TRIM(E439&amp;""),'Référentiel Articles'!$A$2:$F$634,3,FALSE),""))</f>
      </c>
      <c r="E439" s="74" t="str">
        <v/>
      </c>
      <c r="F439" s="75">
        <f>IF($E439="","",IFERROR(VLOOKUP(TRIM(E439&amp;""),'Référentiel Articles'!$A$2:$F$634,4,FALSE),""))</f>
      </c>
      <c r="G439" s="76">
        <f>IF($E439="","",IFERROR(VLOOKUP(TRIM(E439&amp;""),'Référentiel Articles'!$A$2:$F$634,5,FALSE),""))</f>
      </c>
      <c r="H439" s="77" t="str">
        <v/>
      </c>
      <c r="I439" s="76">
        <f>IF($E439="","",IFERROR(VLOOKUP(TRIM(E439&amp;""),'Référentiel Articles'!$A$2:$F$634,6,FALSE),""))</f>
      </c>
      <c r="J439" s="78">
        <f>IF(OR($E439="",$H439=""),"",$H439*$I439)</f>
      </c>
      <c r="K439" s="79" t="str">
        <v/>
      </c>
    </row>
    <row r="440">
      <c r="A440" s="81" t="str">
        <v/>
      </c>
      <c r="B440" s="81" t="str">
        <v/>
      </c>
      <c r="C440" s="83">
        <f>IF($E440="","",IFERROR(VLOOKUP(TRIM(E440&amp;""),'Référentiel Articles'!$A$2:$F$634,2,FALSE),""))</f>
      </c>
      <c r="D440" s="83">
        <f>IF($E440="","",IFERROR(VLOOKUP(TRIM(E440&amp;""),'Référentiel Articles'!$A$2:$F$634,3,FALSE),""))</f>
      </c>
      <c r="E440" s="81" t="str">
        <v/>
      </c>
      <c r="F440" s="83">
        <f>IF($E440="","",IFERROR(VLOOKUP(TRIM(E440&amp;""),'Référentiel Articles'!$A$2:$F$634,4,FALSE),""))</f>
      </c>
      <c r="G440" s="84">
        <f>IF($E440="","",IFERROR(VLOOKUP(TRIM(E440&amp;""),'Référentiel Articles'!$A$2:$F$634,5,FALSE),""))</f>
      </c>
      <c r="H440" s="85" t="str">
        <v/>
      </c>
      <c r="I440" s="84">
        <f>IF($E440="","",IFERROR(VLOOKUP(TRIM(E440&amp;""),'Référentiel Articles'!$A$2:$F$634,6,FALSE),""))</f>
      </c>
      <c r="J440" s="90">
        <f>IF(OR($E440="",$H440=""),"",$H440*$I440)</f>
      </c>
      <c r="K440" s="87" t="str">
        <v/>
      </c>
    </row>
    <row r="441">
      <c r="A441" s="74" t="str">
        <v/>
      </c>
      <c r="B441" s="74" t="str">
        <v/>
      </c>
      <c r="C441" s="75">
        <f>IF($E441="","",IFERROR(VLOOKUP(TRIM(E441&amp;""),'Référentiel Articles'!$A$2:$F$634,2,FALSE),""))</f>
      </c>
      <c r="D441" s="75">
        <f>IF($E441="","",IFERROR(VLOOKUP(TRIM(E441&amp;""),'Référentiel Articles'!$A$2:$F$634,3,FALSE),""))</f>
      </c>
      <c r="E441" s="74" t="str">
        <v/>
      </c>
      <c r="F441" s="75">
        <f>IF($E441="","",IFERROR(VLOOKUP(TRIM(E441&amp;""),'Référentiel Articles'!$A$2:$F$634,4,FALSE),""))</f>
      </c>
      <c r="G441" s="76">
        <f>IF($E441="","",IFERROR(VLOOKUP(TRIM(E441&amp;""),'Référentiel Articles'!$A$2:$F$634,5,FALSE),""))</f>
      </c>
      <c r="H441" s="77" t="str">
        <v/>
      </c>
      <c r="I441" s="76">
        <f>IF($E441="","",IFERROR(VLOOKUP(TRIM(E441&amp;""),'Référentiel Articles'!$A$2:$F$634,6,FALSE),""))</f>
      </c>
      <c r="J441" s="78">
        <f>IF(OR($E441="",$H441=""),"",$H441*$I441)</f>
      </c>
      <c r="K441" s="79" t="str">
        <v/>
      </c>
    </row>
    <row r="442">
      <c r="A442" s="81" t="str">
        <v/>
      </c>
      <c r="B442" s="81" t="str">
        <v/>
      </c>
      <c r="C442" s="83">
        <f>IF($E442="","",IFERROR(VLOOKUP(TRIM(E442&amp;""),'Référentiel Articles'!$A$2:$F$634,2,FALSE),""))</f>
      </c>
      <c r="D442" s="83">
        <f>IF($E442="","",IFERROR(VLOOKUP(TRIM(E442&amp;""),'Référentiel Articles'!$A$2:$F$634,3,FALSE),""))</f>
      </c>
      <c r="E442" s="81" t="str">
        <v/>
      </c>
      <c r="F442" s="83">
        <f>IF($E442="","",IFERROR(VLOOKUP(TRIM(E442&amp;""),'Référentiel Articles'!$A$2:$F$634,4,FALSE),""))</f>
      </c>
      <c r="G442" s="84">
        <f>IF($E442="","",IFERROR(VLOOKUP(TRIM(E442&amp;""),'Référentiel Articles'!$A$2:$F$634,5,FALSE),""))</f>
      </c>
      <c r="H442" s="85" t="str">
        <v/>
      </c>
      <c r="I442" s="84">
        <f>IF($E442="","",IFERROR(VLOOKUP(TRIM(E442&amp;""),'Référentiel Articles'!$A$2:$F$634,6,FALSE),""))</f>
      </c>
      <c r="J442" s="90">
        <f>IF(OR($E442="",$H442=""),"",$H442*$I442)</f>
      </c>
      <c r="K442" s="87" t="str">
        <v/>
      </c>
    </row>
    <row r="443">
      <c r="A443" s="74" t="str">
        <v/>
      </c>
      <c r="B443" s="74" t="str">
        <v/>
      </c>
      <c r="C443" s="75">
        <f>IF($E443="","",IFERROR(VLOOKUP(TRIM(E443&amp;""),'Référentiel Articles'!$A$2:$F$634,2,FALSE),""))</f>
      </c>
      <c r="D443" s="75">
        <f>IF($E443="","",IFERROR(VLOOKUP(TRIM(E443&amp;""),'Référentiel Articles'!$A$2:$F$634,3,FALSE),""))</f>
      </c>
      <c r="E443" s="74" t="str">
        <v/>
      </c>
      <c r="F443" s="75">
        <f>IF($E443="","",IFERROR(VLOOKUP(TRIM(E443&amp;""),'Référentiel Articles'!$A$2:$F$634,4,FALSE),""))</f>
      </c>
      <c r="G443" s="76">
        <f>IF($E443="","",IFERROR(VLOOKUP(TRIM(E443&amp;""),'Référentiel Articles'!$A$2:$F$634,5,FALSE),""))</f>
      </c>
      <c r="H443" s="77" t="str">
        <v/>
      </c>
      <c r="I443" s="76">
        <f>IF($E443="","",IFERROR(VLOOKUP(TRIM(E443&amp;""),'Référentiel Articles'!$A$2:$F$634,6,FALSE),""))</f>
      </c>
      <c r="J443" s="78">
        <f>IF(OR($E443="",$H443=""),"",$H443*$I443)</f>
      </c>
      <c r="K443" s="79" t="str">
        <v/>
      </c>
    </row>
    <row r="444">
      <c r="A444" s="81" t="str">
        <v/>
      </c>
      <c r="B444" s="81" t="str">
        <v/>
      </c>
      <c r="C444" s="83">
        <f>IF($E444="","",IFERROR(VLOOKUP(TRIM(E444&amp;""),'Référentiel Articles'!$A$2:$F$634,2,FALSE),""))</f>
      </c>
      <c r="D444" s="83">
        <f>IF($E444="","",IFERROR(VLOOKUP(TRIM(E444&amp;""),'Référentiel Articles'!$A$2:$F$634,3,FALSE),""))</f>
      </c>
      <c r="E444" s="81" t="str">
        <v/>
      </c>
      <c r="F444" s="83">
        <f>IF($E444="","",IFERROR(VLOOKUP(TRIM(E444&amp;""),'Référentiel Articles'!$A$2:$F$634,4,FALSE),""))</f>
      </c>
      <c r="G444" s="84">
        <f>IF($E444="","",IFERROR(VLOOKUP(TRIM(E444&amp;""),'Référentiel Articles'!$A$2:$F$634,5,FALSE),""))</f>
      </c>
      <c r="H444" s="85" t="str">
        <v/>
      </c>
      <c r="I444" s="84">
        <f>IF($E444="","",IFERROR(VLOOKUP(TRIM(E444&amp;""),'Référentiel Articles'!$A$2:$F$634,6,FALSE),""))</f>
      </c>
      <c r="J444" s="90">
        <f>IF(OR($E444="",$H444=""),"",$H444*$I444)</f>
      </c>
      <c r="K444" s="87" t="str">
        <v/>
      </c>
    </row>
    <row r="445">
      <c r="A445" s="74" t="str">
        <v/>
      </c>
      <c r="B445" s="74" t="str">
        <v/>
      </c>
      <c r="C445" s="75">
        <f>IF($E445="","",IFERROR(VLOOKUP(TRIM(E445&amp;""),'Référentiel Articles'!$A$2:$F$634,2,FALSE),""))</f>
      </c>
      <c r="D445" s="75">
        <f>IF($E445="","",IFERROR(VLOOKUP(TRIM(E445&amp;""),'Référentiel Articles'!$A$2:$F$634,3,FALSE),""))</f>
      </c>
      <c r="E445" s="74" t="str">
        <v/>
      </c>
      <c r="F445" s="75">
        <f>IF($E445="","",IFERROR(VLOOKUP(TRIM(E445&amp;""),'Référentiel Articles'!$A$2:$F$634,4,FALSE),""))</f>
      </c>
      <c r="G445" s="76">
        <f>IF($E445="","",IFERROR(VLOOKUP(TRIM(E445&amp;""),'Référentiel Articles'!$A$2:$F$634,5,FALSE),""))</f>
      </c>
      <c r="H445" s="77" t="str">
        <v/>
      </c>
      <c r="I445" s="76">
        <f>IF($E445="","",IFERROR(VLOOKUP(TRIM(E445&amp;""),'Référentiel Articles'!$A$2:$F$634,6,FALSE),""))</f>
      </c>
      <c r="J445" s="78">
        <f>IF(OR($E445="",$H445=""),"",$H445*$I445)</f>
      </c>
      <c r="K445" s="79" t="str">
        <v/>
      </c>
    </row>
    <row r="446">
      <c r="A446" s="81" t="str">
        <v/>
      </c>
      <c r="B446" s="81" t="str">
        <v/>
      </c>
      <c r="C446" s="83">
        <f>IF($E446="","",IFERROR(VLOOKUP(TRIM(E446&amp;""),'Référentiel Articles'!$A$2:$F$634,2,FALSE),""))</f>
      </c>
      <c r="D446" s="83">
        <f>IF($E446="","",IFERROR(VLOOKUP(TRIM(E446&amp;""),'Référentiel Articles'!$A$2:$F$634,3,FALSE),""))</f>
      </c>
      <c r="E446" s="81" t="str">
        <v/>
      </c>
      <c r="F446" s="83">
        <f>IF($E446="","",IFERROR(VLOOKUP(TRIM(E446&amp;""),'Référentiel Articles'!$A$2:$F$634,4,FALSE),""))</f>
      </c>
      <c r="G446" s="84">
        <f>IF($E446="","",IFERROR(VLOOKUP(TRIM(E446&amp;""),'Référentiel Articles'!$A$2:$F$634,5,FALSE),""))</f>
      </c>
      <c r="H446" s="85" t="str">
        <v/>
      </c>
      <c r="I446" s="84">
        <f>IF($E446="","",IFERROR(VLOOKUP(TRIM(E446&amp;""),'Référentiel Articles'!$A$2:$F$634,6,FALSE),""))</f>
      </c>
      <c r="J446" s="90">
        <f>IF(OR($E446="",$H446=""),"",$H446*$I446)</f>
      </c>
      <c r="K446" s="87" t="str">
        <v/>
      </c>
    </row>
    <row r="447">
      <c r="A447" s="74" t="str">
        <v/>
      </c>
      <c r="B447" s="74" t="str">
        <v/>
      </c>
      <c r="C447" s="75">
        <f>IF($E447="","",IFERROR(VLOOKUP(TRIM(E447&amp;""),'Référentiel Articles'!$A$2:$F$634,2,FALSE),""))</f>
      </c>
      <c r="D447" s="75">
        <f>IF($E447="","",IFERROR(VLOOKUP(TRIM(E447&amp;""),'Référentiel Articles'!$A$2:$F$634,3,FALSE),""))</f>
      </c>
      <c r="E447" s="74" t="str">
        <v/>
      </c>
      <c r="F447" s="75">
        <f>IF($E447="","",IFERROR(VLOOKUP(TRIM(E447&amp;""),'Référentiel Articles'!$A$2:$F$634,4,FALSE),""))</f>
      </c>
      <c r="G447" s="76">
        <f>IF($E447="","",IFERROR(VLOOKUP(TRIM(E447&amp;""),'Référentiel Articles'!$A$2:$F$634,5,FALSE),""))</f>
      </c>
      <c r="H447" s="77" t="str">
        <v/>
      </c>
      <c r="I447" s="76">
        <f>IF($E447="","",IFERROR(VLOOKUP(TRIM(E447&amp;""),'Référentiel Articles'!$A$2:$F$634,6,FALSE),""))</f>
      </c>
      <c r="J447" s="78">
        <f>IF(OR($E447="",$H447=""),"",$H447*$I447)</f>
      </c>
      <c r="K447" s="79" t="str">
        <v/>
      </c>
    </row>
    <row r="448">
      <c r="A448" s="81" t="str">
        <v/>
      </c>
      <c r="B448" s="81" t="str">
        <v/>
      </c>
      <c r="C448" s="83">
        <f>IF($E448="","",IFERROR(VLOOKUP(TRIM(E448&amp;""),'Référentiel Articles'!$A$2:$F$634,2,FALSE),""))</f>
      </c>
      <c r="D448" s="83">
        <f>IF($E448="","",IFERROR(VLOOKUP(TRIM(E448&amp;""),'Référentiel Articles'!$A$2:$F$634,3,FALSE),""))</f>
      </c>
      <c r="E448" s="81" t="str">
        <v/>
      </c>
      <c r="F448" s="83">
        <f>IF($E448="","",IFERROR(VLOOKUP(TRIM(E448&amp;""),'Référentiel Articles'!$A$2:$F$634,4,FALSE),""))</f>
      </c>
      <c r="G448" s="84">
        <f>IF($E448="","",IFERROR(VLOOKUP(TRIM(E448&amp;""),'Référentiel Articles'!$A$2:$F$634,5,FALSE),""))</f>
      </c>
      <c r="H448" s="85" t="str">
        <v/>
      </c>
      <c r="I448" s="84">
        <f>IF($E448="","",IFERROR(VLOOKUP(TRIM(E448&amp;""),'Référentiel Articles'!$A$2:$F$634,6,FALSE),""))</f>
      </c>
      <c r="J448" s="90">
        <f>IF(OR($E448="",$H448=""),"",$H448*$I448)</f>
      </c>
      <c r="K448" s="87" t="str">
        <v/>
      </c>
    </row>
    <row r="449">
      <c r="A449" s="74" t="str">
        <v/>
      </c>
      <c r="B449" s="74" t="str">
        <v/>
      </c>
      <c r="C449" s="75">
        <f>IF($E449="","",IFERROR(VLOOKUP(TRIM(E449&amp;""),'Référentiel Articles'!$A$2:$F$634,2,FALSE),""))</f>
      </c>
      <c r="D449" s="75">
        <f>IF($E449="","",IFERROR(VLOOKUP(TRIM(E449&amp;""),'Référentiel Articles'!$A$2:$F$634,3,FALSE),""))</f>
      </c>
      <c r="E449" s="74" t="str">
        <v/>
      </c>
      <c r="F449" s="75">
        <f>IF($E449="","",IFERROR(VLOOKUP(TRIM(E449&amp;""),'Référentiel Articles'!$A$2:$F$634,4,FALSE),""))</f>
      </c>
      <c r="G449" s="76">
        <f>IF($E449="","",IFERROR(VLOOKUP(TRIM(E449&amp;""),'Référentiel Articles'!$A$2:$F$634,5,FALSE),""))</f>
      </c>
      <c r="H449" s="77" t="str">
        <v/>
      </c>
      <c r="I449" s="76">
        <f>IF($E449="","",IFERROR(VLOOKUP(TRIM(E449&amp;""),'Référentiel Articles'!$A$2:$F$634,6,FALSE),""))</f>
      </c>
      <c r="J449" s="78">
        <f>IF(OR($E449="",$H449=""),"",$H449*$I449)</f>
      </c>
      <c r="K449" s="79" t="str">
        <v/>
      </c>
    </row>
    <row r="450">
      <c r="A450" s="81" t="str">
        <v/>
      </c>
      <c r="B450" s="81" t="str">
        <v/>
      </c>
      <c r="C450" s="83">
        <f>IF($E450="","",IFERROR(VLOOKUP(TRIM(E450&amp;""),'Référentiel Articles'!$A$2:$F$634,2,FALSE),""))</f>
      </c>
      <c r="D450" s="83">
        <f>IF($E450="","",IFERROR(VLOOKUP(TRIM(E450&amp;""),'Référentiel Articles'!$A$2:$F$634,3,FALSE),""))</f>
      </c>
      <c r="E450" s="81" t="str">
        <v/>
      </c>
      <c r="F450" s="83">
        <f>IF($E450="","",IFERROR(VLOOKUP(TRIM(E450&amp;""),'Référentiel Articles'!$A$2:$F$634,4,FALSE),""))</f>
      </c>
      <c r="G450" s="84">
        <f>IF($E450="","",IFERROR(VLOOKUP(TRIM(E450&amp;""),'Référentiel Articles'!$A$2:$F$634,5,FALSE),""))</f>
      </c>
      <c r="H450" s="85" t="str">
        <v/>
      </c>
      <c r="I450" s="84">
        <f>IF($E450="","",IFERROR(VLOOKUP(TRIM(E450&amp;""),'Référentiel Articles'!$A$2:$F$634,6,FALSE),""))</f>
      </c>
      <c r="J450" s="90">
        <f>IF(OR($E450="",$H450=""),"",$H450*$I450)</f>
      </c>
      <c r="K450" s="87" t="str">
        <v/>
      </c>
    </row>
    <row r="451">
      <c r="A451" s="74" t="str">
        <v/>
      </c>
      <c r="B451" s="74" t="str">
        <v/>
      </c>
      <c r="C451" s="75">
        <f>IF($E451="","",IFERROR(VLOOKUP(TRIM(E451&amp;""),'Référentiel Articles'!$A$2:$F$634,2,FALSE),""))</f>
      </c>
      <c r="D451" s="75">
        <f>IF($E451="","",IFERROR(VLOOKUP(TRIM(E451&amp;""),'Référentiel Articles'!$A$2:$F$634,3,FALSE),""))</f>
      </c>
      <c r="E451" s="74" t="str">
        <v/>
      </c>
      <c r="F451" s="75">
        <f>IF($E451="","",IFERROR(VLOOKUP(TRIM(E451&amp;""),'Référentiel Articles'!$A$2:$F$634,4,FALSE),""))</f>
      </c>
      <c r="G451" s="76">
        <f>IF($E451="","",IFERROR(VLOOKUP(TRIM(E451&amp;""),'Référentiel Articles'!$A$2:$F$634,5,FALSE),""))</f>
      </c>
      <c r="H451" s="77" t="str">
        <v/>
      </c>
      <c r="I451" s="76">
        <f>IF($E451="","",IFERROR(VLOOKUP(TRIM(E451&amp;""),'Référentiel Articles'!$A$2:$F$634,6,FALSE),""))</f>
      </c>
      <c r="J451" s="78">
        <f>IF(OR($E451="",$H451=""),"",$H451*$I451)</f>
      </c>
      <c r="K451" s="79" t="str">
        <v/>
      </c>
    </row>
    <row r="452">
      <c r="A452" s="81" t="str">
        <v/>
      </c>
      <c r="B452" s="81" t="str">
        <v/>
      </c>
      <c r="C452" s="83">
        <f>IF($E452="","",IFERROR(VLOOKUP(TRIM(E452&amp;""),'Référentiel Articles'!$A$2:$F$634,2,FALSE),""))</f>
      </c>
      <c r="D452" s="83">
        <f>IF($E452="","",IFERROR(VLOOKUP(TRIM(E452&amp;""),'Référentiel Articles'!$A$2:$F$634,3,FALSE),""))</f>
      </c>
      <c r="E452" s="81" t="str">
        <v/>
      </c>
      <c r="F452" s="83">
        <f>IF($E452="","",IFERROR(VLOOKUP(TRIM(E452&amp;""),'Référentiel Articles'!$A$2:$F$634,4,FALSE),""))</f>
      </c>
      <c r="G452" s="84">
        <f>IF($E452="","",IFERROR(VLOOKUP(TRIM(E452&amp;""),'Référentiel Articles'!$A$2:$F$634,5,FALSE),""))</f>
      </c>
      <c r="H452" s="85" t="str">
        <v/>
      </c>
      <c r="I452" s="84">
        <f>IF($E452="","",IFERROR(VLOOKUP(TRIM(E452&amp;""),'Référentiel Articles'!$A$2:$F$634,6,FALSE),""))</f>
      </c>
      <c r="J452" s="90">
        <f>IF(OR($E452="",$H452=""),"",$H452*$I452)</f>
      </c>
      <c r="K452" s="87" t="str">
        <v/>
      </c>
    </row>
    <row r="453">
      <c r="A453" s="74" t="str">
        <v/>
      </c>
      <c r="B453" s="74" t="str">
        <v/>
      </c>
      <c r="C453" s="75">
        <f>IF($E453="","",IFERROR(VLOOKUP(TRIM(E453&amp;""),'Référentiel Articles'!$A$2:$F$634,2,FALSE),""))</f>
      </c>
      <c r="D453" s="75">
        <f>IF($E453="","",IFERROR(VLOOKUP(TRIM(E453&amp;""),'Référentiel Articles'!$A$2:$F$634,3,FALSE),""))</f>
      </c>
      <c r="E453" s="74" t="str">
        <v/>
      </c>
      <c r="F453" s="75">
        <f>IF($E453="","",IFERROR(VLOOKUP(TRIM(E453&amp;""),'Référentiel Articles'!$A$2:$F$634,4,FALSE),""))</f>
      </c>
      <c r="G453" s="76">
        <f>IF($E453="","",IFERROR(VLOOKUP(TRIM(E453&amp;""),'Référentiel Articles'!$A$2:$F$634,5,FALSE),""))</f>
      </c>
      <c r="H453" s="77" t="str">
        <v/>
      </c>
      <c r="I453" s="76">
        <f>IF($E453="","",IFERROR(VLOOKUP(TRIM(E453&amp;""),'Référentiel Articles'!$A$2:$F$634,6,FALSE),""))</f>
      </c>
      <c r="J453" s="78">
        <f>IF(OR($E453="",$H453=""),"",$H453*$I453)</f>
      </c>
      <c r="K453" s="79" t="str">
        <v/>
      </c>
    </row>
    <row r="454">
      <c r="A454" s="81" t="str">
        <v/>
      </c>
      <c r="B454" s="81" t="str">
        <v/>
      </c>
      <c r="C454" s="83">
        <f>IF($E454="","",IFERROR(VLOOKUP(TRIM(E454&amp;""),'Référentiel Articles'!$A$2:$F$634,2,FALSE),""))</f>
      </c>
      <c r="D454" s="83">
        <f>IF($E454="","",IFERROR(VLOOKUP(TRIM(E454&amp;""),'Référentiel Articles'!$A$2:$F$634,3,FALSE),""))</f>
      </c>
      <c r="E454" s="81" t="str">
        <v/>
      </c>
      <c r="F454" s="83">
        <f>IF($E454="","",IFERROR(VLOOKUP(TRIM(E454&amp;""),'Référentiel Articles'!$A$2:$F$634,4,FALSE),""))</f>
      </c>
      <c r="G454" s="84">
        <f>IF($E454="","",IFERROR(VLOOKUP(TRIM(E454&amp;""),'Référentiel Articles'!$A$2:$F$634,5,FALSE),""))</f>
      </c>
      <c r="H454" s="85" t="str">
        <v/>
      </c>
      <c r="I454" s="84">
        <f>IF($E454="","",IFERROR(VLOOKUP(TRIM(E454&amp;""),'Référentiel Articles'!$A$2:$F$634,6,FALSE),""))</f>
      </c>
      <c r="J454" s="90">
        <f>IF(OR($E454="",$H454=""),"",$H454*$I454)</f>
      </c>
      <c r="K454" s="87" t="str">
        <v/>
      </c>
    </row>
    <row r="455">
      <c r="A455" s="74" t="str">
        <v/>
      </c>
      <c r="B455" s="74" t="str">
        <v/>
      </c>
      <c r="C455" s="75">
        <f>IF($E455="","",IFERROR(VLOOKUP(TRIM(E455&amp;""),'Référentiel Articles'!$A$2:$F$634,2,FALSE),""))</f>
      </c>
      <c r="D455" s="75">
        <f>IF($E455="","",IFERROR(VLOOKUP(TRIM(E455&amp;""),'Référentiel Articles'!$A$2:$F$634,3,FALSE),""))</f>
      </c>
      <c r="E455" s="74" t="str">
        <v/>
      </c>
      <c r="F455" s="75">
        <f>IF($E455="","",IFERROR(VLOOKUP(TRIM(E455&amp;""),'Référentiel Articles'!$A$2:$F$634,4,FALSE),""))</f>
      </c>
      <c r="G455" s="76">
        <f>IF($E455="","",IFERROR(VLOOKUP(TRIM(E455&amp;""),'Référentiel Articles'!$A$2:$F$634,5,FALSE),""))</f>
      </c>
      <c r="H455" s="77" t="str">
        <v/>
      </c>
      <c r="I455" s="76">
        <f>IF($E455="","",IFERROR(VLOOKUP(TRIM(E455&amp;""),'Référentiel Articles'!$A$2:$F$634,6,FALSE),""))</f>
      </c>
      <c r="J455" s="78">
        <f>IF(OR($E455="",$H455=""),"",$H455*$I455)</f>
      </c>
      <c r="K455" s="79" t="str">
        <v/>
      </c>
    </row>
    <row r="456">
      <c r="A456" s="81" t="str">
        <v/>
      </c>
      <c r="B456" s="81" t="str">
        <v/>
      </c>
      <c r="C456" s="83">
        <f>IF($E456="","",IFERROR(VLOOKUP(TRIM(E456&amp;""),'Référentiel Articles'!$A$2:$F$634,2,FALSE),""))</f>
      </c>
      <c r="D456" s="83">
        <f>IF($E456="","",IFERROR(VLOOKUP(TRIM(E456&amp;""),'Référentiel Articles'!$A$2:$F$634,3,FALSE),""))</f>
      </c>
      <c r="E456" s="81" t="str">
        <v/>
      </c>
      <c r="F456" s="83">
        <f>IF($E456="","",IFERROR(VLOOKUP(TRIM(E456&amp;""),'Référentiel Articles'!$A$2:$F$634,4,FALSE),""))</f>
      </c>
      <c r="G456" s="84">
        <f>IF($E456="","",IFERROR(VLOOKUP(TRIM(E456&amp;""),'Référentiel Articles'!$A$2:$F$634,5,FALSE),""))</f>
      </c>
      <c r="H456" s="85" t="str">
        <v/>
      </c>
      <c r="I456" s="84">
        <f>IF($E456="","",IFERROR(VLOOKUP(TRIM(E456&amp;""),'Référentiel Articles'!$A$2:$F$634,6,FALSE),""))</f>
      </c>
      <c r="J456" s="90">
        <f>IF(OR($E456="",$H456=""),"",$H456*$I456)</f>
      </c>
      <c r="K456" s="87" t="str">
        <v/>
      </c>
    </row>
    <row r="457">
      <c r="A457" s="74" t="str">
        <v/>
      </c>
      <c r="B457" s="74" t="str">
        <v/>
      </c>
      <c r="C457" s="75">
        <f>IF($E457="","",IFERROR(VLOOKUP(TRIM(E457&amp;""),'Référentiel Articles'!$A$2:$F$634,2,FALSE),""))</f>
      </c>
      <c r="D457" s="75">
        <f>IF($E457="","",IFERROR(VLOOKUP(TRIM(E457&amp;""),'Référentiel Articles'!$A$2:$F$634,3,FALSE),""))</f>
      </c>
      <c r="E457" s="74" t="str">
        <v/>
      </c>
      <c r="F457" s="75">
        <f>IF($E457="","",IFERROR(VLOOKUP(TRIM(E457&amp;""),'Référentiel Articles'!$A$2:$F$634,4,FALSE),""))</f>
      </c>
      <c r="G457" s="76">
        <f>IF($E457="","",IFERROR(VLOOKUP(TRIM(E457&amp;""),'Référentiel Articles'!$A$2:$F$634,5,FALSE),""))</f>
      </c>
      <c r="H457" s="77" t="str">
        <v/>
      </c>
      <c r="I457" s="76">
        <f>IF($E457="","",IFERROR(VLOOKUP(TRIM(E457&amp;""),'Référentiel Articles'!$A$2:$F$634,6,FALSE),""))</f>
      </c>
      <c r="J457" s="78">
        <f>IF(OR($E457="",$H457=""),"",$H457*$I457)</f>
      </c>
      <c r="K457" s="79" t="str">
        <v/>
      </c>
    </row>
    <row r="458">
      <c r="A458" s="81" t="str">
        <v/>
      </c>
      <c r="B458" s="81" t="str">
        <v/>
      </c>
      <c r="C458" s="83">
        <f>IF($E458="","",IFERROR(VLOOKUP(TRIM(E458&amp;""),'Référentiel Articles'!$A$2:$F$634,2,FALSE),""))</f>
      </c>
      <c r="D458" s="83">
        <f>IF($E458="","",IFERROR(VLOOKUP(TRIM(E458&amp;""),'Référentiel Articles'!$A$2:$F$634,3,FALSE),""))</f>
      </c>
      <c r="E458" s="81" t="str">
        <v/>
      </c>
      <c r="F458" s="83">
        <f>IF($E458="","",IFERROR(VLOOKUP(TRIM(E458&amp;""),'Référentiel Articles'!$A$2:$F$634,4,FALSE),""))</f>
      </c>
      <c r="G458" s="84">
        <f>IF($E458="","",IFERROR(VLOOKUP(TRIM(E458&amp;""),'Référentiel Articles'!$A$2:$F$634,5,FALSE),""))</f>
      </c>
      <c r="H458" s="85" t="str">
        <v/>
      </c>
      <c r="I458" s="84">
        <f>IF($E458="","",IFERROR(VLOOKUP(TRIM(E458&amp;""),'Référentiel Articles'!$A$2:$F$634,6,FALSE),""))</f>
      </c>
      <c r="J458" s="90">
        <f>IF(OR($E458="",$H458=""),"",$H458*$I458)</f>
      </c>
      <c r="K458" s="87" t="str">
        <v/>
      </c>
    </row>
    <row r="459">
      <c r="A459" s="74" t="str">
        <v/>
      </c>
      <c r="B459" s="74" t="str">
        <v/>
      </c>
      <c r="C459" s="75">
        <f>IF($E459="","",IFERROR(VLOOKUP(TRIM(E459&amp;""),'Référentiel Articles'!$A$2:$F$634,2,FALSE),""))</f>
      </c>
      <c r="D459" s="75">
        <f>IF($E459="","",IFERROR(VLOOKUP(TRIM(E459&amp;""),'Référentiel Articles'!$A$2:$F$634,3,FALSE),""))</f>
      </c>
      <c r="E459" s="74" t="str">
        <v/>
      </c>
      <c r="F459" s="75">
        <f>IF($E459="","",IFERROR(VLOOKUP(TRIM(E459&amp;""),'Référentiel Articles'!$A$2:$F$634,4,FALSE),""))</f>
      </c>
      <c r="G459" s="76">
        <f>IF($E459="","",IFERROR(VLOOKUP(TRIM(E459&amp;""),'Référentiel Articles'!$A$2:$F$634,5,FALSE),""))</f>
      </c>
      <c r="H459" s="77" t="str">
        <v/>
      </c>
      <c r="I459" s="76">
        <f>IF($E459="","",IFERROR(VLOOKUP(TRIM(E459&amp;""),'Référentiel Articles'!$A$2:$F$634,6,FALSE),""))</f>
      </c>
      <c r="J459" s="78">
        <f>IF(OR($E459="",$H459=""),"",$H459*$I459)</f>
      </c>
      <c r="K459" s="79" t="str">
        <v/>
      </c>
    </row>
    <row r="460">
      <c r="A460" s="81" t="str">
        <v/>
      </c>
      <c r="B460" s="81" t="str">
        <v/>
      </c>
      <c r="C460" s="83">
        <f>IF($E460="","",IFERROR(VLOOKUP(TRIM(E460&amp;""),'Référentiel Articles'!$A$2:$F$634,2,FALSE),""))</f>
      </c>
      <c r="D460" s="83">
        <f>IF($E460="","",IFERROR(VLOOKUP(TRIM(E460&amp;""),'Référentiel Articles'!$A$2:$F$634,3,FALSE),""))</f>
      </c>
      <c r="E460" s="81" t="str">
        <v/>
      </c>
      <c r="F460" s="83">
        <f>IF($E460="","",IFERROR(VLOOKUP(TRIM(E460&amp;""),'Référentiel Articles'!$A$2:$F$634,4,FALSE),""))</f>
      </c>
      <c r="G460" s="84">
        <f>IF($E460="","",IFERROR(VLOOKUP(TRIM(E460&amp;""),'Référentiel Articles'!$A$2:$F$634,5,FALSE),""))</f>
      </c>
      <c r="H460" s="85" t="str">
        <v/>
      </c>
      <c r="I460" s="84">
        <f>IF($E460="","",IFERROR(VLOOKUP(TRIM(E460&amp;""),'Référentiel Articles'!$A$2:$F$634,6,FALSE),""))</f>
      </c>
      <c r="J460" s="90">
        <f>IF(OR($E460="",$H460=""),"",$H460*$I460)</f>
      </c>
      <c r="K460" s="87" t="str">
        <v/>
      </c>
    </row>
    <row r="461">
      <c r="A461" s="74" t="str">
        <v/>
      </c>
      <c r="B461" s="74" t="str">
        <v/>
      </c>
      <c r="C461" s="75">
        <f>IF($E461="","",IFERROR(VLOOKUP(TRIM(E461&amp;""),'Référentiel Articles'!$A$2:$F$634,2,FALSE),""))</f>
      </c>
      <c r="D461" s="75">
        <f>IF($E461="","",IFERROR(VLOOKUP(TRIM(E461&amp;""),'Référentiel Articles'!$A$2:$F$634,3,FALSE),""))</f>
      </c>
      <c r="E461" s="74" t="str">
        <v/>
      </c>
      <c r="F461" s="75">
        <f>IF($E461="","",IFERROR(VLOOKUP(TRIM(E461&amp;""),'Référentiel Articles'!$A$2:$F$634,4,FALSE),""))</f>
      </c>
      <c r="G461" s="76">
        <f>IF($E461="","",IFERROR(VLOOKUP(TRIM(E461&amp;""),'Référentiel Articles'!$A$2:$F$634,5,FALSE),""))</f>
      </c>
      <c r="H461" s="77" t="str">
        <v/>
      </c>
      <c r="I461" s="76">
        <f>IF($E461="","",IFERROR(VLOOKUP(TRIM(E461&amp;""),'Référentiel Articles'!$A$2:$F$634,6,FALSE),""))</f>
      </c>
      <c r="J461" s="78">
        <f>IF(OR($E461="",$H461=""),"",$H461*$I461)</f>
      </c>
      <c r="K461" s="79" t="str">
        <v/>
      </c>
    </row>
    <row r="462">
      <c r="A462" s="81" t="str">
        <v/>
      </c>
      <c r="B462" s="81" t="str">
        <v/>
      </c>
      <c r="C462" s="83">
        <f>IF($E462="","",IFERROR(VLOOKUP(TRIM(E462&amp;""),'Référentiel Articles'!$A$2:$F$634,2,FALSE),""))</f>
      </c>
      <c r="D462" s="83">
        <f>IF($E462="","",IFERROR(VLOOKUP(TRIM(E462&amp;""),'Référentiel Articles'!$A$2:$F$634,3,FALSE),""))</f>
      </c>
      <c r="E462" s="81" t="str">
        <v/>
      </c>
      <c r="F462" s="83">
        <f>IF($E462="","",IFERROR(VLOOKUP(TRIM(E462&amp;""),'Référentiel Articles'!$A$2:$F$634,4,FALSE),""))</f>
      </c>
      <c r="G462" s="84">
        <f>IF($E462="","",IFERROR(VLOOKUP(TRIM(E462&amp;""),'Référentiel Articles'!$A$2:$F$634,5,FALSE),""))</f>
      </c>
      <c r="H462" s="85" t="str">
        <v/>
      </c>
      <c r="I462" s="84">
        <f>IF($E462="","",IFERROR(VLOOKUP(TRIM(E462&amp;""),'Référentiel Articles'!$A$2:$F$634,6,FALSE),""))</f>
      </c>
      <c r="J462" s="90">
        <f>IF(OR($E462="",$H462=""),"",$H462*$I462)</f>
      </c>
      <c r="K462" s="87" t="str">
        <v/>
      </c>
    </row>
    <row r="463">
      <c r="A463" s="74" t="str">
        <v/>
      </c>
      <c r="B463" s="74" t="str">
        <v/>
      </c>
      <c r="C463" s="75">
        <f>IF($E463="","",IFERROR(VLOOKUP(TRIM(E463&amp;""),'Référentiel Articles'!$A$2:$F$634,2,FALSE),""))</f>
      </c>
      <c r="D463" s="75">
        <f>IF($E463="","",IFERROR(VLOOKUP(TRIM(E463&amp;""),'Référentiel Articles'!$A$2:$F$634,3,FALSE),""))</f>
      </c>
      <c r="E463" s="74" t="str">
        <v/>
      </c>
      <c r="F463" s="75">
        <f>IF($E463="","",IFERROR(VLOOKUP(TRIM(E463&amp;""),'Référentiel Articles'!$A$2:$F$634,4,FALSE),""))</f>
      </c>
      <c r="G463" s="76">
        <f>IF($E463="","",IFERROR(VLOOKUP(TRIM(E463&amp;""),'Référentiel Articles'!$A$2:$F$634,5,FALSE),""))</f>
      </c>
      <c r="H463" s="77" t="str">
        <v/>
      </c>
      <c r="I463" s="76">
        <f>IF($E463="","",IFERROR(VLOOKUP(TRIM(E463&amp;""),'Référentiel Articles'!$A$2:$F$634,6,FALSE),""))</f>
      </c>
      <c r="J463" s="78">
        <f>IF(OR($E463="",$H463=""),"",$H463*$I463)</f>
      </c>
      <c r="K463" s="79" t="str">
        <v/>
      </c>
    </row>
    <row r="464">
      <c r="A464" s="81" t="str">
        <v/>
      </c>
      <c r="B464" s="81" t="str">
        <v/>
      </c>
      <c r="C464" s="83">
        <f>IF($E464="","",IFERROR(VLOOKUP(TRIM(E464&amp;""),'Référentiel Articles'!$A$2:$F$634,2,FALSE),""))</f>
      </c>
      <c r="D464" s="83">
        <f>IF($E464="","",IFERROR(VLOOKUP(TRIM(E464&amp;""),'Référentiel Articles'!$A$2:$F$634,3,FALSE),""))</f>
      </c>
      <c r="E464" s="81" t="str">
        <v/>
      </c>
      <c r="F464" s="83">
        <f>IF($E464="","",IFERROR(VLOOKUP(TRIM(E464&amp;""),'Référentiel Articles'!$A$2:$F$634,4,FALSE),""))</f>
      </c>
      <c r="G464" s="84">
        <f>IF($E464="","",IFERROR(VLOOKUP(TRIM(E464&amp;""),'Référentiel Articles'!$A$2:$F$634,5,FALSE),""))</f>
      </c>
      <c r="H464" s="85" t="str">
        <v/>
      </c>
      <c r="I464" s="84">
        <f>IF($E464="","",IFERROR(VLOOKUP(TRIM(E464&amp;""),'Référentiel Articles'!$A$2:$F$634,6,FALSE),""))</f>
      </c>
      <c r="J464" s="90">
        <f>IF(OR($E464="",$H464=""),"",$H464*$I464)</f>
      </c>
      <c r="K464" s="87" t="str">
        <v/>
      </c>
    </row>
    <row r="465">
      <c r="A465" s="74" t="str">
        <v/>
      </c>
      <c r="B465" s="74" t="str">
        <v/>
      </c>
      <c r="C465" s="75">
        <f>IF($E465="","",IFERROR(VLOOKUP(TRIM(E465&amp;""),'Référentiel Articles'!$A$2:$F$634,2,FALSE),""))</f>
      </c>
      <c r="D465" s="75">
        <f>IF($E465="","",IFERROR(VLOOKUP(TRIM(E465&amp;""),'Référentiel Articles'!$A$2:$F$634,3,FALSE),""))</f>
      </c>
      <c r="E465" s="74" t="str">
        <v/>
      </c>
      <c r="F465" s="75">
        <f>IF($E465="","",IFERROR(VLOOKUP(TRIM(E465&amp;""),'Référentiel Articles'!$A$2:$F$634,4,FALSE),""))</f>
      </c>
      <c r="G465" s="76">
        <f>IF($E465="","",IFERROR(VLOOKUP(TRIM(E465&amp;""),'Référentiel Articles'!$A$2:$F$634,5,FALSE),""))</f>
      </c>
      <c r="H465" s="77" t="str">
        <v/>
      </c>
      <c r="I465" s="76">
        <f>IF($E465="","",IFERROR(VLOOKUP(TRIM(E465&amp;""),'Référentiel Articles'!$A$2:$F$634,6,FALSE),""))</f>
      </c>
      <c r="J465" s="78">
        <f>IF(OR($E465="",$H465=""),"",$H465*$I465)</f>
      </c>
      <c r="K465" s="79" t="str">
        <v/>
      </c>
    </row>
    <row r="466">
      <c r="A466" s="81" t="str">
        <v/>
      </c>
      <c r="B466" s="81" t="str">
        <v/>
      </c>
      <c r="C466" s="83">
        <f>IF($E466="","",IFERROR(VLOOKUP(TRIM(E466&amp;""),'Référentiel Articles'!$A$2:$F$634,2,FALSE),""))</f>
      </c>
      <c r="D466" s="83">
        <f>IF($E466="","",IFERROR(VLOOKUP(TRIM(E466&amp;""),'Référentiel Articles'!$A$2:$F$634,3,FALSE),""))</f>
      </c>
      <c r="E466" s="81" t="str">
        <v/>
      </c>
      <c r="F466" s="83">
        <f>IF($E466="","",IFERROR(VLOOKUP(TRIM(E466&amp;""),'Référentiel Articles'!$A$2:$F$634,4,FALSE),""))</f>
      </c>
      <c r="G466" s="84">
        <f>IF($E466="","",IFERROR(VLOOKUP(TRIM(E466&amp;""),'Référentiel Articles'!$A$2:$F$634,5,FALSE),""))</f>
      </c>
      <c r="H466" s="85" t="str">
        <v/>
      </c>
      <c r="I466" s="84">
        <f>IF($E466="","",IFERROR(VLOOKUP(TRIM(E466&amp;""),'Référentiel Articles'!$A$2:$F$634,6,FALSE),""))</f>
      </c>
      <c r="J466" s="90">
        <f>IF(OR($E466="",$H466=""),"",$H466*$I466)</f>
      </c>
      <c r="K466" s="87" t="str">
        <v/>
      </c>
    </row>
    <row r="467">
      <c r="A467" s="74" t="str">
        <v/>
      </c>
      <c r="B467" s="74" t="str">
        <v/>
      </c>
      <c r="C467" s="75">
        <f>IF($E467="","",IFERROR(VLOOKUP(TRIM(E467&amp;""),'Référentiel Articles'!$A$2:$F$634,2,FALSE),""))</f>
      </c>
      <c r="D467" s="75">
        <f>IF($E467="","",IFERROR(VLOOKUP(TRIM(E467&amp;""),'Référentiel Articles'!$A$2:$F$634,3,FALSE),""))</f>
      </c>
      <c r="E467" s="74" t="str">
        <v/>
      </c>
      <c r="F467" s="75">
        <f>IF($E467="","",IFERROR(VLOOKUP(TRIM(E467&amp;""),'Référentiel Articles'!$A$2:$F$634,4,FALSE),""))</f>
      </c>
      <c r="G467" s="76">
        <f>IF($E467="","",IFERROR(VLOOKUP(TRIM(E467&amp;""),'Référentiel Articles'!$A$2:$F$634,5,FALSE),""))</f>
      </c>
      <c r="H467" s="77" t="str">
        <v/>
      </c>
      <c r="I467" s="76">
        <f>IF($E467="","",IFERROR(VLOOKUP(TRIM(E467&amp;""),'Référentiel Articles'!$A$2:$F$634,6,FALSE),""))</f>
      </c>
      <c r="J467" s="78">
        <f>IF(OR($E467="",$H467=""),"",$H467*$I467)</f>
      </c>
      <c r="K467" s="79" t="str">
        <v/>
      </c>
    </row>
    <row r="468">
      <c r="A468" s="81" t="str">
        <v/>
      </c>
      <c r="B468" s="81" t="str">
        <v/>
      </c>
      <c r="C468" s="83">
        <f>IF($E468="","",IFERROR(VLOOKUP(TRIM(E468&amp;""),'Référentiel Articles'!$A$2:$F$634,2,FALSE),""))</f>
      </c>
      <c r="D468" s="83">
        <f>IF($E468="","",IFERROR(VLOOKUP(TRIM(E468&amp;""),'Référentiel Articles'!$A$2:$F$634,3,FALSE),""))</f>
      </c>
      <c r="E468" s="81" t="str">
        <v/>
      </c>
      <c r="F468" s="83">
        <f>IF($E468="","",IFERROR(VLOOKUP(TRIM(E468&amp;""),'Référentiel Articles'!$A$2:$F$634,4,FALSE),""))</f>
      </c>
      <c r="G468" s="84">
        <f>IF($E468="","",IFERROR(VLOOKUP(TRIM(E468&amp;""),'Référentiel Articles'!$A$2:$F$634,5,FALSE),""))</f>
      </c>
      <c r="H468" s="85" t="str">
        <v/>
      </c>
      <c r="I468" s="84">
        <f>IF($E468="","",IFERROR(VLOOKUP(TRIM(E468&amp;""),'Référentiel Articles'!$A$2:$F$634,6,FALSE),""))</f>
      </c>
      <c r="J468" s="90">
        <f>IF(OR($E468="",$H468=""),"",$H468*$I468)</f>
      </c>
      <c r="K468" s="87" t="str">
        <v/>
      </c>
    </row>
    <row r="469">
      <c r="A469" s="74" t="str">
        <v/>
      </c>
      <c r="B469" s="74" t="str">
        <v/>
      </c>
      <c r="C469" s="75">
        <f>IF($E469="","",IFERROR(VLOOKUP(TRIM(E469&amp;""),'Référentiel Articles'!$A$2:$F$634,2,FALSE),""))</f>
      </c>
      <c r="D469" s="75">
        <f>IF($E469="","",IFERROR(VLOOKUP(TRIM(E469&amp;""),'Référentiel Articles'!$A$2:$F$634,3,FALSE),""))</f>
      </c>
      <c r="E469" s="74" t="str">
        <v/>
      </c>
      <c r="F469" s="75">
        <f>IF($E469="","",IFERROR(VLOOKUP(TRIM(E469&amp;""),'Référentiel Articles'!$A$2:$F$634,4,FALSE),""))</f>
      </c>
      <c r="G469" s="76">
        <f>IF($E469="","",IFERROR(VLOOKUP(TRIM(E469&amp;""),'Référentiel Articles'!$A$2:$F$634,5,FALSE),""))</f>
      </c>
      <c r="H469" s="77" t="str">
        <v/>
      </c>
      <c r="I469" s="76">
        <f>IF($E469="","",IFERROR(VLOOKUP(TRIM(E469&amp;""),'Référentiel Articles'!$A$2:$F$634,6,FALSE),""))</f>
      </c>
      <c r="J469" s="78">
        <f>IF(OR($E469="",$H469=""),"",$H469*$I469)</f>
      </c>
      <c r="K469" s="79" t="str">
        <v/>
      </c>
    </row>
    <row r="470">
      <c r="A470" s="81" t="str">
        <v/>
      </c>
      <c r="B470" s="81" t="str">
        <v/>
      </c>
      <c r="C470" s="83">
        <f>IF($E470="","",IFERROR(VLOOKUP(TRIM(E470&amp;""),'Référentiel Articles'!$A$2:$F$634,2,FALSE),""))</f>
      </c>
      <c r="D470" s="83">
        <f>IF($E470="","",IFERROR(VLOOKUP(TRIM(E470&amp;""),'Référentiel Articles'!$A$2:$F$634,3,FALSE),""))</f>
      </c>
      <c r="E470" s="81" t="str">
        <v/>
      </c>
      <c r="F470" s="83">
        <f>IF($E470="","",IFERROR(VLOOKUP(TRIM(E470&amp;""),'Référentiel Articles'!$A$2:$F$634,4,FALSE),""))</f>
      </c>
      <c r="G470" s="84">
        <f>IF($E470="","",IFERROR(VLOOKUP(TRIM(E470&amp;""),'Référentiel Articles'!$A$2:$F$634,5,FALSE),""))</f>
      </c>
      <c r="H470" s="85" t="str">
        <v/>
      </c>
      <c r="I470" s="84">
        <f>IF($E470="","",IFERROR(VLOOKUP(TRIM(E470&amp;""),'Référentiel Articles'!$A$2:$F$634,6,FALSE),""))</f>
      </c>
      <c r="J470" s="90">
        <f>IF(OR($E470="",$H470=""),"",$H470*$I470)</f>
      </c>
      <c r="K470" s="87" t="str">
        <v/>
      </c>
    </row>
    <row r="471">
      <c r="A471" s="74" t="str">
        <v/>
      </c>
      <c r="B471" s="74" t="str">
        <v/>
      </c>
      <c r="C471" s="75">
        <f>IF($E471="","",IFERROR(VLOOKUP(TRIM(E471&amp;""),'Référentiel Articles'!$A$2:$F$634,2,FALSE),""))</f>
      </c>
      <c r="D471" s="75">
        <f>IF($E471="","",IFERROR(VLOOKUP(TRIM(E471&amp;""),'Référentiel Articles'!$A$2:$F$634,3,FALSE),""))</f>
      </c>
      <c r="E471" s="74" t="str">
        <v/>
      </c>
      <c r="F471" s="75">
        <f>IF($E471="","",IFERROR(VLOOKUP(TRIM(E471&amp;""),'Référentiel Articles'!$A$2:$F$634,4,FALSE),""))</f>
      </c>
      <c r="G471" s="76">
        <f>IF($E471="","",IFERROR(VLOOKUP(TRIM(E471&amp;""),'Référentiel Articles'!$A$2:$F$634,5,FALSE),""))</f>
      </c>
      <c r="H471" s="77" t="str">
        <v/>
      </c>
      <c r="I471" s="76">
        <f>IF($E471="","",IFERROR(VLOOKUP(TRIM(E471&amp;""),'Référentiel Articles'!$A$2:$F$634,6,FALSE),""))</f>
      </c>
      <c r="J471" s="78">
        <f>IF(OR($E471="",$H471=""),"",$H471*$I471)</f>
      </c>
      <c r="K471" s="79" t="str">
        <v/>
      </c>
    </row>
    <row r="472">
      <c r="A472" s="81" t="str">
        <v/>
      </c>
      <c r="B472" s="81" t="str">
        <v/>
      </c>
      <c r="C472" s="83">
        <f>IF($E472="","",IFERROR(VLOOKUP(TRIM(E472&amp;""),'Référentiel Articles'!$A$2:$F$634,2,FALSE),""))</f>
      </c>
      <c r="D472" s="83">
        <f>IF($E472="","",IFERROR(VLOOKUP(TRIM(E472&amp;""),'Référentiel Articles'!$A$2:$F$634,3,FALSE),""))</f>
      </c>
      <c r="E472" s="81" t="str">
        <v/>
      </c>
      <c r="F472" s="83">
        <f>IF($E472="","",IFERROR(VLOOKUP(TRIM(E472&amp;""),'Référentiel Articles'!$A$2:$F$634,4,FALSE),""))</f>
      </c>
      <c r="G472" s="84">
        <f>IF($E472="","",IFERROR(VLOOKUP(TRIM(E472&amp;""),'Référentiel Articles'!$A$2:$F$634,5,FALSE),""))</f>
      </c>
      <c r="H472" s="85" t="str">
        <v/>
      </c>
      <c r="I472" s="84">
        <f>IF($E472="","",IFERROR(VLOOKUP(TRIM(E472&amp;""),'Référentiel Articles'!$A$2:$F$634,6,FALSE),""))</f>
      </c>
      <c r="J472" s="90">
        <f>IF(OR($E472="",$H472=""),"",$H472*$I472)</f>
      </c>
      <c r="K472" s="87" t="str">
        <v/>
      </c>
    </row>
    <row r="473">
      <c r="A473" s="74" t="str">
        <v/>
      </c>
      <c r="B473" s="74" t="str">
        <v/>
      </c>
      <c r="C473" s="75">
        <f>IF($E473="","",IFERROR(VLOOKUP(TRIM(E473&amp;""),'Référentiel Articles'!$A$2:$F$634,2,FALSE),""))</f>
      </c>
      <c r="D473" s="75">
        <f>IF($E473="","",IFERROR(VLOOKUP(TRIM(E473&amp;""),'Référentiel Articles'!$A$2:$F$634,3,FALSE),""))</f>
      </c>
      <c r="E473" s="74" t="str">
        <v/>
      </c>
      <c r="F473" s="75">
        <f>IF($E473="","",IFERROR(VLOOKUP(TRIM(E473&amp;""),'Référentiel Articles'!$A$2:$F$634,4,FALSE),""))</f>
      </c>
      <c r="G473" s="76">
        <f>IF($E473="","",IFERROR(VLOOKUP(TRIM(E473&amp;""),'Référentiel Articles'!$A$2:$F$634,5,FALSE),""))</f>
      </c>
      <c r="H473" s="77" t="str">
        <v/>
      </c>
      <c r="I473" s="76">
        <f>IF($E473="","",IFERROR(VLOOKUP(TRIM(E473&amp;""),'Référentiel Articles'!$A$2:$F$634,6,FALSE),""))</f>
      </c>
      <c r="J473" s="78">
        <f>IF(OR($E473="",$H473=""),"",$H473*$I473)</f>
      </c>
      <c r="K473" s="79" t="str">
        <v/>
      </c>
    </row>
    <row r="474">
      <c r="A474" s="81" t="str">
        <v/>
      </c>
      <c r="B474" s="81" t="str">
        <v/>
      </c>
      <c r="C474" s="83">
        <f>IF($E474="","",IFERROR(VLOOKUP(TRIM(E474&amp;""),'Référentiel Articles'!$A$2:$F$634,2,FALSE),""))</f>
      </c>
      <c r="D474" s="83">
        <f>IF($E474="","",IFERROR(VLOOKUP(TRIM(E474&amp;""),'Référentiel Articles'!$A$2:$F$634,3,FALSE),""))</f>
      </c>
      <c r="E474" s="81" t="str">
        <v/>
      </c>
      <c r="F474" s="83">
        <f>IF($E474="","",IFERROR(VLOOKUP(TRIM(E474&amp;""),'Référentiel Articles'!$A$2:$F$634,4,FALSE),""))</f>
      </c>
      <c r="G474" s="84">
        <f>IF($E474="","",IFERROR(VLOOKUP(TRIM(E474&amp;""),'Référentiel Articles'!$A$2:$F$634,5,FALSE),""))</f>
      </c>
      <c r="H474" s="85" t="str">
        <v/>
      </c>
      <c r="I474" s="84">
        <f>IF($E474="","",IFERROR(VLOOKUP(TRIM(E474&amp;""),'Référentiel Articles'!$A$2:$F$634,6,FALSE),""))</f>
      </c>
      <c r="J474" s="90">
        <f>IF(OR($E474="",$H474=""),"",$H474*$I474)</f>
      </c>
      <c r="K474" s="87" t="str">
        <v/>
      </c>
    </row>
    <row r="475">
      <c r="A475" s="74" t="str">
        <v/>
      </c>
      <c r="B475" s="74" t="str">
        <v/>
      </c>
      <c r="C475" s="75">
        <f>IF($E475="","",IFERROR(VLOOKUP(TRIM(E475&amp;""),'Référentiel Articles'!$A$2:$F$634,2,FALSE),""))</f>
      </c>
      <c r="D475" s="75">
        <f>IF($E475="","",IFERROR(VLOOKUP(TRIM(E475&amp;""),'Référentiel Articles'!$A$2:$F$634,3,FALSE),""))</f>
      </c>
      <c r="E475" s="74" t="str">
        <v/>
      </c>
      <c r="F475" s="75">
        <f>IF($E475="","",IFERROR(VLOOKUP(TRIM(E475&amp;""),'Référentiel Articles'!$A$2:$F$634,4,FALSE),""))</f>
      </c>
      <c r="G475" s="76">
        <f>IF($E475="","",IFERROR(VLOOKUP(TRIM(E475&amp;""),'Référentiel Articles'!$A$2:$F$634,5,FALSE),""))</f>
      </c>
      <c r="H475" s="77" t="str">
        <v/>
      </c>
      <c r="I475" s="76">
        <f>IF($E475="","",IFERROR(VLOOKUP(TRIM(E475&amp;""),'Référentiel Articles'!$A$2:$F$634,6,FALSE),""))</f>
      </c>
      <c r="J475" s="78">
        <f>IF(OR($E475="",$H475=""),"",$H475*$I475)</f>
      </c>
      <c r="K475" s="79" t="str">
        <v/>
      </c>
    </row>
    <row r="476">
      <c r="A476" s="81" t="str">
        <v/>
      </c>
      <c r="B476" s="81" t="str">
        <v/>
      </c>
      <c r="C476" s="83">
        <f>IF($E476="","",IFERROR(VLOOKUP(TRIM(E476&amp;""),'Référentiel Articles'!$A$2:$F$634,2,FALSE),""))</f>
      </c>
      <c r="D476" s="83">
        <f>IF($E476="","",IFERROR(VLOOKUP(TRIM(E476&amp;""),'Référentiel Articles'!$A$2:$F$634,3,FALSE),""))</f>
      </c>
      <c r="E476" s="81" t="str">
        <v/>
      </c>
      <c r="F476" s="83">
        <f>IF($E476="","",IFERROR(VLOOKUP(TRIM(E476&amp;""),'Référentiel Articles'!$A$2:$F$634,4,FALSE),""))</f>
      </c>
      <c r="G476" s="84">
        <f>IF($E476="","",IFERROR(VLOOKUP(TRIM(E476&amp;""),'Référentiel Articles'!$A$2:$F$634,5,FALSE),""))</f>
      </c>
      <c r="H476" s="85" t="str">
        <v/>
      </c>
      <c r="I476" s="84">
        <f>IF($E476="","",IFERROR(VLOOKUP(TRIM(E476&amp;""),'Référentiel Articles'!$A$2:$F$634,6,FALSE),""))</f>
      </c>
      <c r="J476" s="90">
        <f>IF(OR($E476="",$H476=""),"",$H476*$I476)</f>
      </c>
      <c r="K476" s="87" t="str">
        <v/>
      </c>
    </row>
    <row r="477">
      <c r="A477" s="74" t="str">
        <v/>
      </c>
      <c r="B477" s="74" t="str">
        <v/>
      </c>
      <c r="C477" s="75">
        <f>IF($E477="","",IFERROR(VLOOKUP(TRIM(E477&amp;""),'Référentiel Articles'!$A$2:$F$634,2,FALSE),""))</f>
      </c>
      <c r="D477" s="75">
        <f>IF($E477="","",IFERROR(VLOOKUP(TRIM(E477&amp;""),'Référentiel Articles'!$A$2:$F$634,3,FALSE),""))</f>
      </c>
      <c r="E477" s="74" t="str">
        <v/>
      </c>
      <c r="F477" s="75">
        <f>IF($E477="","",IFERROR(VLOOKUP(TRIM(E477&amp;""),'Référentiel Articles'!$A$2:$F$634,4,FALSE),""))</f>
      </c>
      <c r="G477" s="76">
        <f>IF($E477="","",IFERROR(VLOOKUP(TRIM(E477&amp;""),'Référentiel Articles'!$A$2:$F$634,5,FALSE),""))</f>
      </c>
      <c r="H477" s="77" t="str">
        <v/>
      </c>
      <c r="I477" s="76">
        <f>IF($E477="","",IFERROR(VLOOKUP(TRIM(E477&amp;""),'Référentiel Articles'!$A$2:$F$634,6,FALSE),""))</f>
      </c>
      <c r="J477" s="78">
        <f>IF(OR($E477="",$H477=""),"",$H477*$I477)</f>
      </c>
      <c r="K477" s="79" t="str">
        <v/>
      </c>
    </row>
    <row r="478">
      <c r="A478" s="81" t="str">
        <v/>
      </c>
      <c r="B478" s="81" t="str">
        <v/>
      </c>
      <c r="C478" s="83">
        <f>IF($E478="","",IFERROR(VLOOKUP(TRIM(E478&amp;""),'Référentiel Articles'!$A$2:$F$634,2,FALSE),""))</f>
      </c>
      <c r="D478" s="83">
        <f>IF($E478="","",IFERROR(VLOOKUP(TRIM(E478&amp;""),'Référentiel Articles'!$A$2:$F$634,3,FALSE),""))</f>
      </c>
      <c r="E478" s="81" t="str">
        <v/>
      </c>
      <c r="F478" s="83">
        <f>IF($E478="","",IFERROR(VLOOKUP(TRIM(E478&amp;""),'Référentiel Articles'!$A$2:$F$634,4,FALSE),""))</f>
      </c>
      <c r="G478" s="84">
        <f>IF($E478="","",IFERROR(VLOOKUP(TRIM(E478&amp;""),'Référentiel Articles'!$A$2:$F$634,5,FALSE),""))</f>
      </c>
      <c r="H478" s="85" t="str">
        <v/>
      </c>
      <c r="I478" s="84">
        <f>IF($E478="","",IFERROR(VLOOKUP(TRIM(E478&amp;""),'Référentiel Articles'!$A$2:$F$634,6,FALSE),""))</f>
      </c>
      <c r="J478" s="90">
        <f>IF(OR($E478="",$H478=""),"",$H478*$I478)</f>
      </c>
      <c r="K478" s="87" t="str">
        <v/>
      </c>
    </row>
    <row r="479">
      <c r="A479" s="74" t="str">
        <v/>
      </c>
      <c r="B479" s="74" t="str">
        <v/>
      </c>
      <c r="C479" s="75">
        <f>IF($E479="","",IFERROR(VLOOKUP(TRIM(E479&amp;""),'Référentiel Articles'!$A$2:$F$634,2,FALSE),""))</f>
      </c>
      <c r="D479" s="75">
        <f>IF($E479="","",IFERROR(VLOOKUP(TRIM(E479&amp;""),'Référentiel Articles'!$A$2:$F$634,3,FALSE),""))</f>
      </c>
      <c r="E479" s="74" t="str">
        <v/>
      </c>
      <c r="F479" s="75">
        <f>IF($E479="","",IFERROR(VLOOKUP(TRIM(E479&amp;""),'Référentiel Articles'!$A$2:$F$634,4,FALSE),""))</f>
      </c>
      <c r="G479" s="76">
        <f>IF($E479="","",IFERROR(VLOOKUP(TRIM(E479&amp;""),'Référentiel Articles'!$A$2:$F$634,5,FALSE),""))</f>
      </c>
      <c r="H479" s="77" t="str">
        <v/>
      </c>
      <c r="I479" s="76">
        <f>IF($E479="","",IFERROR(VLOOKUP(TRIM(E479&amp;""),'Référentiel Articles'!$A$2:$F$634,6,FALSE),""))</f>
      </c>
      <c r="J479" s="78">
        <f>IF(OR($E479="",$H479=""),"",$H479*$I479)</f>
      </c>
      <c r="K479" s="79" t="str">
        <v/>
      </c>
    </row>
    <row r="480">
      <c r="A480" s="81" t="str">
        <v/>
      </c>
      <c r="B480" s="81" t="str">
        <v/>
      </c>
      <c r="C480" s="83">
        <f>IF($E480="","",IFERROR(VLOOKUP(TRIM(E480&amp;""),'Référentiel Articles'!$A$2:$F$634,2,FALSE),""))</f>
      </c>
      <c r="D480" s="83">
        <f>IF($E480="","",IFERROR(VLOOKUP(TRIM(E480&amp;""),'Référentiel Articles'!$A$2:$F$634,3,FALSE),""))</f>
      </c>
      <c r="E480" s="81" t="str">
        <v/>
      </c>
      <c r="F480" s="83">
        <f>IF($E480="","",IFERROR(VLOOKUP(TRIM(E480&amp;""),'Référentiel Articles'!$A$2:$F$634,4,FALSE),""))</f>
      </c>
      <c r="G480" s="84">
        <f>IF($E480="","",IFERROR(VLOOKUP(TRIM(E480&amp;""),'Référentiel Articles'!$A$2:$F$634,5,FALSE),""))</f>
      </c>
      <c r="H480" s="85" t="str">
        <v/>
      </c>
      <c r="I480" s="84">
        <f>IF($E480="","",IFERROR(VLOOKUP(TRIM(E480&amp;""),'Référentiel Articles'!$A$2:$F$634,6,FALSE),""))</f>
      </c>
      <c r="J480" s="90">
        <f>IF(OR($E480="",$H480=""),"",$H480*$I480)</f>
      </c>
      <c r="K480" s="87" t="str">
        <v/>
      </c>
    </row>
    <row r="481">
      <c r="A481" s="74" t="str">
        <v/>
      </c>
      <c r="B481" s="74" t="str">
        <v/>
      </c>
      <c r="C481" s="75">
        <f>IF($E481="","",IFERROR(VLOOKUP(TRIM(E481&amp;""),'Référentiel Articles'!$A$2:$F$634,2,FALSE),""))</f>
      </c>
      <c r="D481" s="75">
        <f>IF($E481="","",IFERROR(VLOOKUP(TRIM(E481&amp;""),'Référentiel Articles'!$A$2:$F$634,3,FALSE),""))</f>
      </c>
      <c r="E481" s="74" t="str">
        <v/>
      </c>
      <c r="F481" s="75">
        <f>IF($E481="","",IFERROR(VLOOKUP(TRIM(E481&amp;""),'Référentiel Articles'!$A$2:$F$634,4,FALSE),""))</f>
      </c>
      <c r="G481" s="76">
        <f>IF($E481="","",IFERROR(VLOOKUP(TRIM(E481&amp;""),'Référentiel Articles'!$A$2:$F$634,5,FALSE),""))</f>
      </c>
      <c r="H481" s="77" t="str">
        <v/>
      </c>
      <c r="I481" s="76">
        <f>IF($E481="","",IFERROR(VLOOKUP(TRIM(E481&amp;""),'Référentiel Articles'!$A$2:$F$634,6,FALSE),""))</f>
      </c>
      <c r="J481" s="78">
        <f>IF(OR($E481="",$H481=""),"",$H481*$I481)</f>
      </c>
      <c r="K481" s="79" t="str">
        <v/>
      </c>
    </row>
    <row r="482">
      <c r="A482" s="81" t="str">
        <v/>
      </c>
      <c r="B482" s="81" t="str">
        <v/>
      </c>
      <c r="C482" s="83">
        <f>IF($E482="","",IFERROR(VLOOKUP(TRIM(E482&amp;""),'Référentiel Articles'!$A$2:$F$634,2,FALSE),""))</f>
      </c>
      <c r="D482" s="83">
        <f>IF($E482="","",IFERROR(VLOOKUP(TRIM(E482&amp;""),'Référentiel Articles'!$A$2:$F$634,3,FALSE),""))</f>
      </c>
      <c r="E482" s="81" t="str">
        <v/>
      </c>
      <c r="F482" s="83">
        <f>IF($E482="","",IFERROR(VLOOKUP(TRIM(E482&amp;""),'Référentiel Articles'!$A$2:$F$634,4,FALSE),""))</f>
      </c>
      <c r="G482" s="84">
        <f>IF($E482="","",IFERROR(VLOOKUP(TRIM(E482&amp;""),'Référentiel Articles'!$A$2:$F$634,5,FALSE),""))</f>
      </c>
      <c r="H482" s="85" t="str">
        <v/>
      </c>
      <c r="I482" s="84">
        <f>IF($E482="","",IFERROR(VLOOKUP(TRIM(E482&amp;""),'Référentiel Articles'!$A$2:$F$634,6,FALSE),""))</f>
      </c>
      <c r="J482" s="90">
        <f>IF(OR($E482="",$H482=""),"",$H482*$I482)</f>
      </c>
      <c r="K482" s="87" t="str">
        <v/>
      </c>
    </row>
    <row r="483">
      <c r="A483" s="74" t="str">
        <v/>
      </c>
      <c r="B483" s="74" t="str">
        <v/>
      </c>
      <c r="C483" s="75">
        <f>IF($E483="","",IFERROR(VLOOKUP(TRIM(E483&amp;""),'Référentiel Articles'!$A$2:$F$634,2,FALSE),""))</f>
      </c>
      <c r="D483" s="75">
        <f>IF($E483="","",IFERROR(VLOOKUP(TRIM(E483&amp;""),'Référentiel Articles'!$A$2:$F$634,3,FALSE),""))</f>
      </c>
      <c r="E483" s="74" t="str">
        <v/>
      </c>
      <c r="F483" s="75">
        <f>IF($E483="","",IFERROR(VLOOKUP(TRIM(E483&amp;""),'Référentiel Articles'!$A$2:$F$634,4,FALSE),""))</f>
      </c>
      <c r="G483" s="76">
        <f>IF($E483="","",IFERROR(VLOOKUP(TRIM(E483&amp;""),'Référentiel Articles'!$A$2:$F$634,5,FALSE),""))</f>
      </c>
      <c r="H483" s="77" t="str">
        <v/>
      </c>
      <c r="I483" s="76">
        <f>IF($E483="","",IFERROR(VLOOKUP(TRIM(E483&amp;""),'Référentiel Articles'!$A$2:$F$634,6,FALSE),""))</f>
      </c>
      <c r="J483" s="78">
        <f>IF(OR($E483="",$H483=""),"",$H483*$I483)</f>
      </c>
      <c r="K483" s="79" t="str">
        <v/>
      </c>
    </row>
    <row r="484">
      <c r="A484" s="81" t="str">
        <v/>
      </c>
      <c r="B484" s="81" t="str">
        <v/>
      </c>
      <c r="C484" s="83">
        <f>IF($E484="","",IFERROR(VLOOKUP(TRIM(E484&amp;""),'Référentiel Articles'!$A$2:$F$634,2,FALSE),""))</f>
      </c>
      <c r="D484" s="83">
        <f>IF($E484="","",IFERROR(VLOOKUP(TRIM(E484&amp;""),'Référentiel Articles'!$A$2:$F$634,3,FALSE),""))</f>
      </c>
      <c r="E484" s="81" t="str">
        <v/>
      </c>
      <c r="F484" s="83">
        <f>IF($E484="","",IFERROR(VLOOKUP(TRIM(E484&amp;""),'Référentiel Articles'!$A$2:$F$634,4,FALSE),""))</f>
      </c>
      <c r="G484" s="84">
        <f>IF($E484="","",IFERROR(VLOOKUP(TRIM(E484&amp;""),'Référentiel Articles'!$A$2:$F$634,5,FALSE),""))</f>
      </c>
      <c r="H484" s="85" t="str">
        <v/>
      </c>
      <c r="I484" s="84">
        <f>IF($E484="","",IFERROR(VLOOKUP(TRIM(E484&amp;""),'Référentiel Articles'!$A$2:$F$634,6,FALSE),""))</f>
      </c>
      <c r="J484" s="90">
        <f>IF(OR($E484="",$H484=""),"",$H484*$I484)</f>
      </c>
      <c r="K484" s="87" t="str">
        <v/>
      </c>
    </row>
    <row r="485">
      <c r="A485" s="74" t="str">
        <v/>
      </c>
      <c r="B485" s="74" t="str">
        <v/>
      </c>
      <c r="C485" s="75">
        <f>IF($E485="","",IFERROR(VLOOKUP(TRIM(E485&amp;""),'Référentiel Articles'!$A$2:$F$634,2,FALSE),""))</f>
      </c>
      <c r="D485" s="75">
        <f>IF($E485="","",IFERROR(VLOOKUP(TRIM(E485&amp;""),'Référentiel Articles'!$A$2:$F$634,3,FALSE),""))</f>
      </c>
      <c r="E485" s="74" t="str">
        <v/>
      </c>
      <c r="F485" s="75">
        <f>IF($E485="","",IFERROR(VLOOKUP(TRIM(E485&amp;""),'Référentiel Articles'!$A$2:$F$634,4,FALSE),""))</f>
      </c>
      <c r="G485" s="76">
        <f>IF($E485="","",IFERROR(VLOOKUP(TRIM(E485&amp;""),'Référentiel Articles'!$A$2:$F$634,5,FALSE),""))</f>
      </c>
      <c r="H485" s="77" t="str">
        <v/>
      </c>
      <c r="I485" s="76">
        <f>IF($E485="","",IFERROR(VLOOKUP(TRIM(E485&amp;""),'Référentiel Articles'!$A$2:$F$634,6,FALSE),""))</f>
      </c>
      <c r="J485" s="78">
        <f>IF(OR($E485="",$H485=""),"",$H485*$I485)</f>
      </c>
      <c r="K485" s="79" t="str">
        <v/>
      </c>
    </row>
    <row r="486">
      <c r="A486" s="81" t="str">
        <v/>
      </c>
      <c r="B486" s="81" t="str">
        <v/>
      </c>
      <c r="C486" s="83">
        <f>IF($E486="","",IFERROR(VLOOKUP(TRIM(E486&amp;""),'Référentiel Articles'!$A$2:$F$634,2,FALSE),""))</f>
      </c>
      <c r="D486" s="83">
        <f>IF($E486="","",IFERROR(VLOOKUP(TRIM(E486&amp;""),'Référentiel Articles'!$A$2:$F$634,3,FALSE),""))</f>
      </c>
      <c r="E486" s="81" t="str">
        <v/>
      </c>
      <c r="F486" s="83">
        <f>IF($E486="","",IFERROR(VLOOKUP(TRIM(E486&amp;""),'Référentiel Articles'!$A$2:$F$634,4,FALSE),""))</f>
      </c>
      <c r="G486" s="84">
        <f>IF($E486="","",IFERROR(VLOOKUP(TRIM(E486&amp;""),'Référentiel Articles'!$A$2:$F$634,5,FALSE),""))</f>
      </c>
      <c r="H486" s="85" t="str">
        <v/>
      </c>
      <c r="I486" s="84">
        <f>IF($E486="","",IFERROR(VLOOKUP(TRIM(E486&amp;""),'Référentiel Articles'!$A$2:$F$634,6,FALSE),""))</f>
      </c>
      <c r="J486" s="90">
        <f>IF(OR($E486="",$H486=""),"",$H486*$I486)</f>
      </c>
      <c r="K486" s="87" t="str">
        <v/>
      </c>
    </row>
    <row r="487">
      <c r="A487" s="74" t="str">
        <v/>
      </c>
      <c r="B487" s="74" t="str">
        <v/>
      </c>
      <c r="C487" s="75">
        <f>IF($E487="","",IFERROR(VLOOKUP(TRIM(E487&amp;""),'Référentiel Articles'!$A$2:$F$634,2,FALSE),""))</f>
      </c>
      <c r="D487" s="75">
        <f>IF($E487="","",IFERROR(VLOOKUP(TRIM(E487&amp;""),'Référentiel Articles'!$A$2:$F$634,3,FALSE),""))</f>
      </c>
      <c r="E487" s="74" t="str">
        <v/>
      </c>
      <c r="F487" s="75">
        <f>IF($E487="","",IFERROR(VLOOKUP(TRIM(E487&amp;""),'Référentiel Articles'!$A$2:$F$634,4,FALSE),""))</f>
      </c>
      <c r="G487" s="76">
        <f>IF($E487="","",IFERROR(VLOOKUP(TRIM(E487&amp;""),'Référentiel Articles'!$A$2:$F$634,5,FALSE),""))</f>
      </c>
      <c r="H487" s="77" t="str">
        <v/>
      </c>
      <c r="I487" s="76">
        <f>IF($E487="","",IFERROR(VLOOKUP(TRIM(E487&amp;""),'Référentiel Articles'!$A$2:$F$634,6,FALSE),""))</f>
      </c>
      <c r="J487" s="78">
        <f>IF(OR($E487="",$H487=""),"",$H487*$I487)</f>
      </c>
      <c r="K487" s="79" t="str">
        <v/>
      </c>
    </row>
    <row r="488">
      <c r="A488" s="81" t="str">
        <v/>
      </c>
      <c r="B488" s="81" t="str">
        <v/>
      </c>
      <c r="C488" s="83">
        <f>IF($E488="","",IFERROR(VLOOKUP(TRIM(E488&amp;""),'Référentiel Articles'!$A$2:$F$634,2,FALSE),""))</f>
      </c>
      <c r="D488" s="83">
        <f>IF($E488="","",IFERROR(VLOOKUP(TRIM(E488&amp;""),'Référentiel Articles'!$A$2:$F$634,3,FALSE),""))</f>
      </c>
      <c r="E488" s="81" t="str">
        <v/>
      </c>
      <c r="F488" s="83">
        <f>IF($E488="","",IFERROR(VLOOKUP(TRIM(E488&amp;""),'Référentiel Articles'!$A$2:$F$634,4,FALSE),""))</f>
      </c>
      <c r="G488" s="84">
        <f>IF($E488="","",IFERROR(VLOOKUP(TRIM(E488&amp;""),'Référentiel Articles'!$A$2:$F$634,5,FALSE),""))</f>
      </c>
      <c r="H488" s="85" t="str">
        <v/>
      </c>
      <c r="I488" s="84">
        <f>IF($E488="","",IFERROR(VLOOKUP(TRIM(E488&amp;""),'Référentiel Articles'!$A$2:$F$634,6,FALSE),""))</f>
      </c>
      <c r="J488" s="90">
        <f>IF(OR($E488="",$H488=""),"",$H488*$I488)</f>
      </c>
      <c r="K488" s="87" t="str">
        <v/>
      </c>
    </row>
    <row r="489">
      <c r="A489" s="74" t="str">
        <v/>
      </c>
      <c r="B489" s="74" t="str">
        <v/>
      </c>
      <c r="C489" s="75">
        <f>IF($E489="","",IFERROR(VLOOKUP(TRIM(E489&amp;""),'Référentiel Articles'!$A$2:$F$634,2,FALSE),""))</f>
      </c>
      <c r="D489" s="75">
        <f>IF($E489="","",IFERROR(VLOOKUP(TRIM(E489&amp;""),'Référentiel Articles'!$A$2:$F$634,3,FALSE),""))</f>
      </c>
      <c r="E489" s="74" t="str">
        <v/>
      </c>
      <c r="F489" s="75">
        <f>IF($E489="","",IFERROR(VLOOKUP(TRIM(E489&amp;""),'Référentiel Articles'!$A$2:$F$634,4,FALSE),""))</f>
      </c>
      <c r="G489" s="76">
        <f>IF($E489="","",IFERROR(VLOOKUP(TRIM(E489&amp;""),'Référentiel Articles'!$A$2:$F$634,5,FALSE),""))</f>
      </c>
      <c r="H489" s="77" t="str">
        <v/>
      </c>
      <c r="I489" s="76">
        <f>IF($E489="","",IFERROR(VLOOKUP(TRIM(E489&amp;""),'Référentiel Articles'!$A$2:$F$634,6,FALSE),""))</f>
      </c>
      <c r="J489" s="78">
        <f>IF(OR($E489="",$H489=""),"",$H489*$I489)</f>
      </c>
      <c r="K489" s="79" t="str">
        <v/>
      </c>
    </row>
    <row r="490">
      <c r="A490" s="81" t="str">
        <v/>
      </c>
      <c r="B490" s="81" t="str">
        <v/>
      </c>
      <c r="C490" s="83">
        <f>IF($E490="","",IFERROR(VLOOKUP(TRIM(E490&amp;""),'Référentiel Articles'!$A$2:$F$634,2,FALSE),""))</f>
      </c>
      <c r="D490" s="83">
        <f>IF($E490="","",IFERROR(VLOOKUP(TRIM(E490&amp;""),'Référentiel Articles'!$A$2:$F$634,3,FALSE),""))</f>
      </c>
      <c r="E490" s="81" t="str">
        <v/>
      </c>
      <c r="F490" s="83">
        <f>IF($E490="","",IFERROR(VLOOKUP(TRIM(E490&amp;""),'Référentiel Articles'!$A$2:$F$634,4,FALSE),""))</f>
      </c>
      <c r="G490" s="84">
        <f>IF($E490="","",IFERROR(VLOOKUP(TRIM(E490&amp;""),'Référentiel Articles'!$A$2:$F$634,5,FALSE),""))</f>
      </c>
      <c r="H490" s="85" t="str">
        <v/>
      </c>
      <c r="I490" s="84">
        <f>IF($E490="","",IFERROR(VLOOKUP(TRIM(E490&amp;""),'Référentiel Articles'!$A$2:$F$634,6,FALSE),""))</f>
      </c>
      <c r="J490" s="90">
        <f>IF(OR($E490="",$H490=""),"",$H490*$I490)</f>
      </c>
      <c r="K490" s="87" t="str">
        <v/>
      </c>
    </row>
    <row r="491">
      <c r="A491" s="74" t="str">
        <v/>
      </c>
      <c r="B491" s="74" t="str">
        <v/>
      </c>
      <c r="C491" s="75">
        <f>IF($E491="","",IFERROR(VLOOKUP(TRIM(E491&amp;""),'Référentiel Articles'!$A$2:$F$634,2,FALSE),""))</f>
      </c>
      <c r="D491" s="75">
        <f>IF($E491="","",IFERROR(VLOOKUP(TRIM(E491&amp;""),'Référentiel Articles'!$A$2:$F$634,3,FALSE),""))</f>
      </c>
      <c r="E491" s="74" t="str">
        <v/>
      </c>
      <c r="F491" s="75">
        <f>IF($E491="","",IFERROR(VLOOKUP(TRIM(E491&amp;""),'Référentiel Articles'!$A$2:$F$634,4,FALSE),""))</f>
      </c>
      <c r="G491" s="76">
        <f>IF($E491="","",IFERROR(VLOOKUP(TRIM(E491&amp;""),'Référentiel Articles'!$A$2:$F$634,5,FALSE),""))</f>
      </c>
      <c r="H491" s="77" t="str">
        <v/>
      </c>
      <c r="I491" s="76">
        <f>IF($E491="","",IFERROR(VLOOKUP(TRIM(E491&amp;""),'Référentiel Articles'!$A$2:$F$634,6,FALSE),""))</f>
      </c>
      <c r="J491" s="78">
        <f>IF(OR($E491="",$H491=""),"",$H491*$I491)</f>
      </c>
      <c r="K491" s="79" t="str">
        <v/>
      </c>
    </row>
    <row r="492">
      <c r="A492" s="81" t="str">
        <v/>
      </c>
      <c r="B492" s="81" t="str">
        <v/>
      </c>
      <c r="C492" s="83">
        <f>IF($E492="","",IFERROR(VLOOKUP(TRIM(E492&amp;""),'Référentiel Articles'!$A$2:$F$634,2,FALSE),""))</f>
      </c>
      <c r="D492" s="83">
        <f>IF($E492="","",IFERROR(VLOOKUP(TRIM(E492&amp;""),'Référentiel Articles'!$A$2:$F$634,3,FALSE),""))</f>
      </c>
      <c r="E492" s="81" t="str">
        <v/>
      </c>
      <c r="F492" s="83">
        <f>IF($E492="","",IFERROR(VLOOKUP(TRIM(E492&amp;""),'Référentiel Articles'!$A$2:$F$634,4,FALSE),""))</f>
      </c>
      <c r="G492" s="84">
        <f>IF($E492="","",IFERROR(VLOOKUP(TRIM(E492&amp;""),'Référentiel Articles'!$A$2:$F$634,5,FALSE),""))</f>
      </c>
      <c r="H492" s="85" t="str">
        <v/>
      </c>
      <c r="I492" s="84">
        <f>IF($E492="","",IFERROR(VLOOKUP(TRIM(E492&amp;""),'Référentiel Articles'!$A$2:$F$634,6,FALSE),""))</f>
      </c>
      <c r="J492" s="90">
        <f>IF(OR($E492="",$H492=""),"",$H492*$I492)</f>
      </c>
      <c r="K492" s="87" t="str">
        <v/>
      </c>
    </row>
    <row r="493">
      <c r="A493" s="74" t="str">
        <v/>
      </c>
      <c r="B493" s="74" t="str">
        <v/>
      </c>
      <c r="C493" s="75">
        <f>IF($E493="","",IFERROR(VLOOKUP(TRIM(E493&amp;""),'Référentiel Articles'!$A$2:$F$634,2,FALSE),""))</f>
      </c>
      <c r="D493" s="75">
        <f>IF($E493="","",IFERROR(VLOOKUP(TRIM(E493&amp;""),'Référentiel Articles'!$A$2:$F$634,3,FALSE),""))</f>
      </c>
      <c r="E493" s="74" t="str">
        <v/>
      </c>
      <c r="F493" s="75">
        <f>IF($E493="","",IFERROR(VLOOKUP(TRIM(E493&amp;""),'Référentiel Articles'!$A$2:$F$634,4,FALSE),""))</f>
      </c>
      <c r="G493" s="76">
        <f>IF($E493="","",IFERROR(VLOOKUP(TRIM(E493&amp;""),'Référentiel Articles'!$A$2:$F$634,5,FALSE),""))</f>
      </c>
      <c r="H493" s="77" t="str">
        <v/>
      </c>
      <c r="I493" s="76">
        <f>IF($E493="","",IFERROR(VLOOKUP(TRIM(E493&amp;""),'Référentiel Articles'!$A$2:$F$634,6,FALSE),""))</f>
      </c>
      <c r="J493" s="78">
        <f>IF(OR($E493="",$H493=""),"",$H493*$I493)</f>
      </c>
      <c r="K493" s="79" t="str">
        <v/>
      </c>
    </row>
    <row r="494">
      <c r="A494" s="81" t="str">
        <v/>
      </c>
      <c r="B494" s="81" t="str">
        <v/>
      </c>
      <c r="C494" s="83">
        <f>IF($E494="","",IFERROR(VLOOKUP(TRIM(E494&amp;""),'Référentiel Articles'!$A$2:$F$634,2,FALSE),""))</f>
      </c>
      <c r="D494" s="83">
        <f>IF($E494="","",IFERROR(VLOOKUP(TRIM(E494&amp;""),'Référentiel Articles'!$A$2:$F$634,3,FALSE),""))</f>
      </c>
      <c r="E494" s="81" t="str">
        <v/>
      </c>
      <c r="F494" s="83">
        <f>IF($E494="","",IFERROR(VLOOKUP(TRIM(E494&amp;""),'Référentiel Articles'!$A$2:$F$634,4,FALSE),""))</f>
      </c>
      <c r="G494" s="84">
        <f>IF($E494="","",IFERROR(VLOOKUP(TRIM(E494&amp;""),'Référentiel Articles'!$A$2:$F$634,5,FALSE),""))</f>
      </c>
      <c r="H494" s="85" t="str">
        <v/>
      </c>
      <c r="I494" s="84">
        <f>IF($E494="","",IFERROR(VLOOKUP(TRIM(E494&amp;""),'Référentiel Articles'!$A$2:$F$634,6,FALSE),""))</f>
      </c>
      <c r="J494" s="90">
        <f>IF(OR($E494="",$H494=""),"",$H494*$I494)</f>
      </c>
      <c r="K494" s="87" t="str">
        <v/>
      </c>
    </row>
    <row r="495">
      <c r="A495" s="74" t="str">
        <v/>
      </c>
      <c r="B495" s="74" t="str">
        <v/>
      </c>
      <c r="C495" s="75">
        <f>IF($E495="","",IFERROR(VLOOKUP(TRIM(E495&amp;""),'Référentiel Articles'!$A$2:$F$634,2,FALSE),""))</f>
      </c>
      <c r="D495" s="75">
        <f>IF($E495="","",IFERROR(VLOOKUP(TRIM(E495&amp;""),'Référentiel Articles'!$A$2:$F$634,3,FALSE),""))</f>
      </c>
      <c r="E495" s="74" t="str">
        <v/>
      </c>
      <c r="F495" s="75">
        <f>IF($E495="","",IFERROR(VLOOKUP(TRIM(E495&amp;""),'Référentiel Articles'!$A$2:$F$634,4,FALSE),""))</f>
      </c>
      <c r="G495" s="76">
        <f>IF($E495="","",IFERROR(VLOOKUP(TRIM(E495&amp;""),'Référentiel Articles'!$A$2:$F$634,5,FALSE),""))</f>
      </c>
      <c r="H495" s="77" t="str">
        <v/>
      </c>
      <c r="I495" s="76">
        <f>IF($E495="","",IFERROR(VLOOKUP(TRIM(E495&amp;""),'Référentiel Articles'!$A$2:$F$634,6,FALSE),""))</f>
      </c>
      <c r="J495" s="78">
        <f>IF(OR($E495="",$H495=""),"",$H495*$I495)</f>
      </c>
      <c r="K495" s="79" t="str">
        <v/>
      </c>
    </row>
    <row r="496">
      <c r="A496" s="81" t="str">
        <v/>
      </c>
      <c r="B496" s="81" t="str">
        <v/>
      </c>
      <c r="C496" s="83">
        <f>IF($E496="","",IFERROR(VLOOKUP(TRIM(E496&amp;""),'Référentiel Articles'!$A$2:$F$634,2,FALSE),""))</f>
      </c>
      <c r="D496" s="83">
        <f>IF($E496="","",IFERROR(VLOOKUP(TRIM(E496&amp;""),'Référentiel Articles'!$A$2:$F$634,3,FALSE),""))</f>
      </c>
      <c r="E496" s="81" t="str">
        <v/>
      </c>
      <c r="F496" s="83">
        <f>IF($E496="","",IFERROR(VLOOKUP(TRIM(E496&amp;""),'Référentiel Articles'!$A$2:$F$634,4,FALSE),""))</f>
      </c>
      <c r="G496" s="84">
        <f>IF($E496="","",IFERROR(VLOOKUP(TRIM(E496&amp;""),'Référentiel Articles'!$A$2:$F$634,5,FALSE),""))</f>
      </c>
      <c r="H496" s="85" t="str">
        <v/>
      </c>
      <c r="I496" s="84">
        <f>IF($E496="","",IFERROR(VLOOKUP(TRIM(E496&amp;""),'Référentiel Articles'!$A$2:$F$634,6,FALSE),""))</f>
      </c>
      <c r="J496" s="90">
        <f>IF(OR($E496="",$H496=""),"",$H496*$I496)</f>
      </c>
      <c r="K496" s="87" t="str">
        <v/>
      </c>
    </row>
    <row r="497">
      <c r="A497" s="74" t="str">
        <v/>
      </c>
      <c r="B497" s="74" t="str">
        <v/>
      </c>
      <c r="C497" s="75">
        <f>IF($E497="","",IFERROR(VLOOKUP(TRIM(E497&amp;""),'Référentiel Articles'!$A$2:$F$634,2,FALSE),""))</f>
      </c>
      <c r="D497" s="75">
        <f>IF($E497="","",IFERROR(VLOOKUP(TRIM(E497&amp;""),'Référentiel Articles'!$A$2:$F$634,3,FALSE),""))</f>
      </c>
      <c r="E497" s="74" t="str">
        <v/>
      </c>
      <c r="F497" s="75">
        <f>IF($E497="","",IFERROR(VLOOKUP(TRIM(E497&amp;""),'Référentiel Articles'!$A$2:$F$634,4,FALSE),""))</f>
      </c>
      <c r="G497" s="76">
        <f>IF($E497="","",IFERROR(VLOOKUP(TRIM(E497&amp;""),'Référentiel Articles'!$A$2:$F$634,5,FALSE),""))</f>
      </c>
      <c r="H497" s="77" t="str">
        <v/>
      </c>
      <c r="I497" s="76">
        <f>IF($E497="","",IFERROR(VLOOKUP(TRIM(E497&amp;""),'Référentiel Articles'!$A$2:$F$634,6,FALSE),""))</f>
      </c>
      <c r="J497" s="78">
        <f>IF(OR($E497="",$H497=""),"",$H497*$I497)</f>
      </c>
      <c r="K497" s="79" t="str">
        <v/>
      </c>
    </row>
    <row r="498">
      <c r="A498" s="81" t="str">
        <v/>
      </c>
      <c r="B498" s="81" t="str">
        <v/>
      </c>
      <c r="C498" s="83">
        <f>IF($E498="","",IFERROR(VLOOKUP(TRIM(E498&amp;""),'Référentiel Articles'!$A$2:$F$634,2,FALSE),""))</f>
      </c>
      <c r="D498" s="83">
        <f>IF($E498="","",IFERROR(VLOOKUP(TRIM(E498&amp;""),'Référentiel Articles'!$A$2:$F$634,3,FALSE),""))</f>
      </c>
      <c r="E498" s="81" t="str">
        <v/>
      </c>
      <c r="F498" s="83">
        <f>IF($E498="","",IFERROR(VLOOKUP(TRIM(E498&amp;""),'Référentiel Articles'!$A$2:$F$634,4,FALSE),""))</f>
      </c>
      <c r="G498" s="84">
        <f>IF($E498="","",IFERROR(VLOOKUP(TRIM(E498&amp;""),'Référentiel Articles'!$A$2:$F$634,5,FALSE),""))</f>
      </c>
      <c r="H498" s="85" t="str">
        <v/>
      </c>
      <c r="I498" s="84">
        <f>IF($E498="","",IFERROR(VLOOKUP(TRIM(E498&amp;""),'Référentiel Articles'!$A$2:$F$634,6,FALSE),""))</f>
      </c>
      <c r="J498" s="90">
        <f>IF(OR($E498="",$H498=""),"",$H498*$I498)</f>
      </c>
      <c r="K498" s="87" t="str">
        <v/>
      </c>
    </row>
    <row r="499">
      <c r="A499" s="74" t="str">
        <v/>
      </c>
      <c r="B499" s="74" t="str">
        <v/>
      </c>
      <c r="C499" s="75">
        <f>IF($E499="","",IFERROR(VLOOKUP(TRIM(E499&amp;""),'Référentiel Articles'!$A$2:$F$634,2,FALSE),""))</f>
      </c>
      <c r="D499" s="75">
        <f>IF($E499="","",IFERROR(VLOOKUP(TRIM(E499&amp;""),'Référentiel Articles'!$A$2:$F$634,3,FALSE),""))</f>
      </c>
      <c r="E499" s="74" t="str">
        <v/>
      </c>
      <c r="F499" s="75">
        <f>IF($E499="","",IFERROR(VLOOKUP(TRIM(E499&amp;""),'Référentiel Articles'!$A$2:$F$634,4,FALSE),""))</f>
      </c>
      <c r="G499" s="76">
        <f>IF($E499="","",IFERROR(VLOOKUP(TRIM(E499&amp;""),'Référentiel Articles'!$A$2:$F$634,5,FALSE),""))</f>
      </c>
      <c r="H499" s="77" t="str">
        <v/>
      </c>
      <c r="I499" s="76">
        <f>IF($E499="","",IFERROR(VLOOKUP(TRIM(E499&amp;""),'Référentiel Articles'!$A$2:$F$634,6,FALSE),""))</f>
      </c>
      <c r="J499" s="78">
        <f>IF(OR($E499="",$H499=""),"",$H499*$I499)</f>
      </c>
      <c r="K499" s="79" t="str">
        <v/>
      </c>
    </row>
    <row r="500">
      <c r="A500" s="81" t="str">
        <v/>
      </c>
      <c r="B500" s="81" t="str">
        <v/>
      </c>
      <c r="C500" s="83">
        <f>IF($E500="","",IFERROR(VLOOKUP(TRIM(E500&amp;""),'Référentiel Articles'!$A$2:$F$634,2,FALSE),""))</f>
      </c>
      <c r="D500" s="83">
        <f>IF($E500="","",IFERROR(VLOOKUP(TRIM(E500&amp;""),'Référentiel Articles'!$A$2:$F$634,3,FALSE),""))</f>
      </c>
      <c r="E500" s="81" t="str">
        <v/>
      </c>
      <c r="F500" s="83">
        <f>IF($E500="","",IFERROR(VLOOKUP(TRIM(E500&amp;""),'Référentiel Articles'!$A$2:$F$634,4,FALSE),""))</f>
      </c>
      <c r="G500" s="84">
        <f>IF($E500="","",IFERROR(VLOOKUP(TRIM(E500&amp;""),'Référentiel Articles'!$A$2:$F$634,5,FALSE),""))</f>
      </c>
      <c r="H500" s="85" t="str">
        <v/>
      </c>
      <c r="I500" s="84">
        <f>IF($E500="","",IFERROR(VLOOKUP(TRIM(E500&amp;""),'Référentiel Articles'!$A$2:$F$634,6,FALSE),""))</f>
      </c>
      <c r="J500" s="90">
        <f>IF(OR($E500="",$H500=""),"",$H500*$I500)</f>
      </c>
      <c r="K500" s="87" t="str">
        <v/>
      </c>
    </row>
    <row r="501">
      <c r="A501" s="74" t="str">
        <v/>
      </c>
      <c r="B501" s="74" t="str">
        <v/>
      </c>
      <c r="C501" s="75">
        <f>IF($E501="","",IFERROR(VLOOKUP(TRIM(E501&amp;""),'Référentiel Articles'!$A$2:$F$634,2,FALSE),""))</f>
      </c>
      <c r="D501" s="75">
        <f>IF($E501="","",IFERROR(VLOOKUP(TRIM(E501&amp;""),'Référentiel Articles'!$A$2:$F$634,3,FALSE),""))</f>
      </c>
      <c r="E501" s="74" t="str">
        <v/>
      </c>
      <c r="F501" s="75">
        <f>IF($E501="","",IFERROR(VLOOKUP(TRIM(E501&amp;""),'Référentiel Articles'!$A$2:$F$634,4,FALSE),""))</f>
      </c>
      <c r="G501" s="76">
        <f>IF($E501="","",IFERROR(VLOOKUP(TRIM(E501&amp;""),'Référentiel Articles'!$A$2:$F$634,5,FALSE),""))</f>
      </c>
      <c r="H501" s="77" t="str">
        <v/>
      </c>
      <c r="I501" s="76">
        <f>IF($E501="","",IFERROR(VLOOKUP(TRIM(E501&amp;""),'Référentiel Articles'!$A$2:$F$634,6,FALSE),""))</f>
      </c>
      <c r="J501" s="78">
        <f>IF(OR($E501="",$H501=""),"",$H501*$I501)</f>
      </c>
      <c r="K501" s="79" t="str">
        <v/>
      </c>
    </row>
    <row r="502">
      <c r="A502" s="81" t="str">
        <v/>
      </c>
      <c r="B502" s="81" t="str">
        <v/>
      </c>
      <c r="C502" s="83">
        <f>IF($E502="","",IFERROR(VLOOKUP(TRIM(E502&amp;""),'Référentiel Articles'!$A$2:$F$634,2,FALSE),""))</f>
      </c>
      <c r="D502" s="83">
        <f>IF($E502="","",IFERROR(VLOOKUP(TRIM(E502&amp;""),'Référentiel Articles'!$A$2:$F$634,3,FALSE),""))</f>
      </c>
      <c r="E502" s="81" t="str">
        <v/>
      </c>
      <c r="F502" s="83">
        <f>IF($E502="","",IFERROR(VLOOKUP(TRIM(E502&amp;""),'Référentiel Articles'!$A$2:$F$634,4,FALSE),""))</f>
      </c>
      <c r="G502" s="84">
        <f>IF($E502="","",IFERROR(VLOOKUP(TRIM(E502&amp;""),'Référentiel Articles'!$A$2:$F$634,5,FALSE),""))</f>
      </c>
      <c r="H502" s="85" t="str">
        <v/>
      </c>
      <c r="I502" s="84">
        <f>IF($E502="","",IFERROR(VLOOKUP(TRIM(E502&amp;""),'Référentiel Articles'!$A$2:$F$634,6,FALSE),""))</f>
      </c>
      <c r="J502" s="90">
        <f>IF(OR($E502="",$H502=""),"",$H502*$I502)</f>
      </c>
      <c r="K502" s="87" t="str">
        <v/>
      </c>
    </row>
    <row r="503">
      <c r="A503" s="74" t="str">
        <v/>
      </c>
      <c r="B503" s="74" t="str">
        <v/>
      </c>
      <c r="C503" s="75">
        <f>IF($E503="","",IFERROR(VLOOKUP(TRIM(E503&amp;""),'Référentiel Articles'!$A$2:$F$634,2,FALSE),""))</f>
      </c>
      <c r="D503" s="75">
        <f>IF($E503="","",IFERROR(VLOOKUP(TRIM(E503&amp;""),'Référentiel Articles'!$A$2:$F$634,3,FALSE),""))</f>
      </c>
      <c r="E503" s="74" t="str">
        <v/>
      </c>
      <c r="F503" s="75">
        <f>IF($E503="","",IFERROR(VLOOKUP(TRIM(E503&amp;""),'Référentiel Articles'!$A$2:$F$634,4,FALSE),""))</f>
      </c>
      <c r="G503" s="76">
        <f>IF($E503="","",IFERROR(VLOOKUP(TRIM(E503&amp;""),'Référentiel Articles'!$A$2:$F$634,5,FALSE),""))</f>
      </c>
      <c r="H503" s="77" t="str">
        <v/>
      </c>
      <c r="I503" s="76">
        <f>IF($E503="","",IFERROR(VLOOKUP(TRIM(E503&amp;""),'Référentiel Articles'!$A$2:$F$634,6,FALSE),""))</f>
      </c>
      <c r="J503" s="78">
        <f>IF(OR($E503="",$H503=""),"",$H503*$I503)</f>
      </c>
      <c r="K503" s="79" t="str">
        <v/>
      </c>
    </row>
    <row r="504">
      <c r="A504" s="81" t="str">
        <v/>
      </c>
      <c r="B504" s="81" t="str">
        <v/>
      </c>
      <c r="C504" s="83">
        <f>IF($E504="","",IFERROR(VLOOKUP(TRIM(E504&amp;""),'Référentiel Articles'!$A$2:$F$634,2,FALSE),""))</f>
      </c>
      <c r="D504" s="83">
        <f>IF($E504="","",IFERROR(VLOOKUP(TRIM(E504&amp;""),'Référentiel Articles'!$A$2:$F$634,3,FALSE),""))</f>
      </c>
      <c r="E504" s="81" t="str">
        <v/>
      </c>
      <c r="F504" s="83">
        <f>IF($E504="","",IFERROR(VLOOKUP(TRIM(E504&amp;""),'Référentiel Articles'!$A$2:$F$634,4,FALSE),""))</f>
      </c>
      <c r="G504" s="84">
        <f>IF($E504="","",IFERROR(VLOOKUP(TRIM(E504&amp;""),'Référentiel Articles'!$A$2:$F$634,5,FALSE),""))</f>
      </c>
      <c r="H504" s="85" t="str">
        <v/>
      </c>
      <c r="I504" s="84">
        <f>IF($E504="","",IFERROR(VLOOKUP(TRIM(E504&amp;""),'Référentiel Articles'!$A$2:$F$634,6,FALSE),""))</f>
      </c>
      <c r="J504" s="90">
        <f>IF(OR($E504="",$H504=""),"",$H504*$I504)</f>
      </c>
      <c r="K504" s="87" t="str">
        <v/>
      </c>
    </row>
    <row r="505">
      <c r="A505" s="74" t="str">
        <v/>
      </c>
      <c r="B505" s="74" t="str">
        <v/>
      </c>
      <c r="C505" s="75">
        <f>IF($E505="","",IFERROR(VLOOKUP(TRIM(E505&amp;""),'Référentiel Articles'!$A$2:$F$634,2,FALSE),""))</f>
      </c>
      <c r="D505" s="75">
        <f>IF($E505="","",IFERROR(VLOOKUP(TRIM(E505&amp;""),'Référentiel Articles'!$A$2:$F$634,3,FALSE),""))</f>
      </c>
      <c r="E505" s="74" t="str">
        <v/>
      </c>
      <c r="F505" s="75">
        <f>IF($E505="","",IFERROR(VLOOKUP(TRIM(E505&amp;""),'Référentiel Articles'!$A$2:$F$634,4,FALSE),""))</f>
      </c>
      <c r="G505" s="76">
        <f>IF($E505="","",IFERROR(VLOOKUP(TRIM(E505&amp;""),'Référentiel Articles'!$A$2:$F$634,5,FALSE),""))</f>
      </c>
      <c r="H505" s="77" t="str">
        <v/>
      </c>
      <c r="I505" s="76">
        <f>IF($E505="","",IFERROR(VLOOKUP(TRIM(E505&amp;""),'Référentiel Articles'!$A$2:$F$634,6,FALSE),""))</f>
      </c>
      <c r="J505" s="78">
        <f>IF(OR($E505="",$H505=""),"",$H505*$I505)</f>
      </c>
      <c r="K505" s="79" t="str">
        <v/>
      </c>
    </row>
    <row r="506">
      <c r="A506" s="81" t="str">
        <v/>
      </c>
      <c r="B506" s="81" t="str">
        <v/>
      </c>
      <c r="C506" s="83">
        <f>IF($E506="","",IFERROR(VLOOKUP(TRIM(E506&amp;""),'Référentiel Articles'!$A$2:$F$634,2,FALSE),""))</f>
      </c>
      <c r="D506" s="83">
        <f>IF($E506="","",IFERROR(VLOOKUP(TRIM(E506&amp;""),'Référentiel Articles'!$A$2:$F$634,3,FALSE),""))</f>
      </c>
      <c r="E506" s="81" t="str">
        <v/>
      </c>
      <c r="F506" s="83">
        <f>IF($E506="","",IFERROR(VLOOKUP(TRIM(E506&amp;""),'Référentiel Articles'!$A$2:$F$634,4,FALSE),""))</f>
      </c>
      <c r="G506" s="84">
        <f>IF($E506="","",IFERROR(VLOOKUP(TRIM(E506&amp;""),'Référentiel Articles'!$A$2:$F$634,5,FALSE),""))</f>
      </c>
      <c r="H506" s="85" t="str">
        <v/>
      </c>
      <c r="I506" s="84">
        <f>IF($E506="","",IFERROR(VLOOKUP(TRIM(E506&amp;""),'Référentiel Articles'!$A$2:$F$634,6,FALSE),""))</f>
      </c>
      <c r="J506" s="90">
        <f>IF(OR($E506="",$H506=""),"",$H506*$I506)</f>
      </c>
      <c r="K506" s="87" t="str">
        <v/>
      </c>
    </row>
    <row r="507">
      <c r="A507" s="74" t="str">
        <v/>
      </c>
      <c r="B507" s="74" t="str">
        <v/>
      </c>
      <c r="C507" s="75">
        <f>IF($E507="","",IFERROR(VLOOKUP(TRIM(E507&amp;""),'Référentiel Articles'!$A$2:$F$634,2,FALSE),""))</f>
      </c>
      <c r="D507" s="75">
        <f>IF($E507="","",IFERROR(VLOOKUP(TRIM(E507&amp;""),'Référentiel Articles'!$A$2:$F$634,3,FALSE),""))</f>
      </c>
      <c r="E507" s="74" t="str">
        <v/>
      </c>
      <c r="F507" s="75">
        <f>IF($E507="","",IFERROR(VLOOKUP(TRIM(E507&amp;""),'Référentiel Articles'!$A$2:$F$634,4,FALSE),""))</f>
      </c>
      <c r="G507" s="76">
        <f>IF($E507="","",IFERROR(VLOOKUP(TRIM(E507&amp;""),'Référentiel Articles'!$A$2:$F$634,5,FALSE),""))</f>
      </c>
      <c r="H507" s="77" t="str">
        <v/>
      </c>
      <c r="I507" s="76">
        <f>IF($E507="","",IFERROR(VLOOKUP(TRIM(E507&amp;""),'Référentiel Articles'!$A$2:$F$634,6,FALSE),""))</f>
      </c>
      <c r="J507" s="78">
        <f>IF(OR($E507="",$H507=""),"",$H507*$I507)</f>
      </c>
      <c r="K507" s="79" t="str">
        <v/>
      </c>
    </row>
    <row r="508">
      <c r="A508" s="81" t="str">
        <v/>
      </c>
      <c r="B508" s="81" t="str">
        <v/>
      </c>
      <c r="C508" s="83">
        <f>IF($E508="","",IFERROR(VLOOKUP(TRIM(E508&amp;""),'Référentiel Articles'!$A$2:$F$634,2,FALSE),""))</f>
      </c>
      <c r="D508" s="83">
        <f>IF($E508="","",IFERROR(VLOOKUP(TRIM(E508&amp;""),'Référentiel Articles'!$A$2:$F$634,3,FALSE),""))</f>
      </c>
      <c r="E508" s="81" t="str">
        <v/>
      </c>
      <c r="F508" s="83">
        <f>IF($E508="","",IFERROR(VLOOKUP(TRIM(E508&amp;""),'Référentiel Articles'!$A$2:$F$634,4,FALSE),""))</f>
      </c>
      <c r="G508" s="84">
        <f>IF($E508="","",IFERROR(VLOOKUP(TRIM(E508&amp;""),'Référentiel Articles'!$A$2:$F$634,5,FALSE),""))</f>
      </c>
      <c r="H508" s="85" t="str">
        <v/>
      </c>
      <c r="I508" s="84">
        <f>IF($E508="","",IFERROR(VLOOKUP(TRIM(E508&amp;""),'Référentiel Articles'!$A$2:$F$634,6,FALSE),""))</f>
      </c>
      <c r="J508" s="90">
        <f>IF(OR($E508="",$H508=""),"",$H508*$I508)</f>
      </c>
      <c r="K508" s="87" t="str">
        <v/>
      </c>
    </row>
    <row r="509">
      <c r="A509" s="74" t="str">
        <v/>
      </c>
      <c r="B509" s="74" t="str">
        <v/>
      </c>
      <c r="C509" s="75">
        <f>IF($E509="","",IFERROR(VLOOKUP(TRIM(E509&amp;""),'Référentiel Articles'!$A$2:$F$634,2,FALSE),""))</f>
      </c>
      <c r="D509" s="75">
        <f>IF($E509="","",IFERROR(VLOOKUP(TRIM(E509&amp;""),'Référentiel Articles'!$A$2:$F$634,3,FALSE),""))</f>
      </c>
      <c r="E509" s="74" t="str">
        <v/>
      </c>
      <c r="F509" s="75">
        <f>IF($E509="","",IFERROR(VLOOKUP(TRIM(E509&amp;""),'Référentiel Articles'!$A$2:$F$634,4,FALSE),""))</f>
      </c>
      <c r="G509" s="76">
        <f>IF($E509="","",IFERROR(VLOOKUP(TRIM(E509&amp;""),'Référentiel Articles'!$A$2:$F$634,5,FALSE),""))</f>
      </c>
      <c r="H509" s="77" t="str">
        <v/>
      </c>
      <c r="I509" s="76">
        <f>IF($E509="","",IFERROR(VLOOKUP(TRIM(E509&amp;""),'Référentiel Articles'!$A$2:$F$634,6,FALSE),""))</f>
      </c>
      <c r="J509" s="78">
        <f>IF(OR($E509="",$H509=""),"",$H509*$I509)</f>
      </c>
      <c r="K509" s="79" t="str">
        <v/>
      </c>
    </row>
    <row r="510">
      <c r="A510" s="81" t="str">
        <v/>
      </c>
      <c r="B510" s="81" t="str">
        <v/>
      </c>
      <c r="C510" s="83">
        <f>IF($E510="","",IFERROR(VLOOKUP(TRIM(E510&amp;""),'Référentiel Articles'!$A$2:$F$634,2,FALSE),""))</f>
      </c>
      <c r="D510" s="83">
        <f>IF($E510="","",IFERROR(VLOOKUP(TRIM(E510&amp;""),'Référentiel Articles'!$A$2:$F$634,3,FALSE),""))</f>
      </c>
      <c r="E510" s="81" t="str">
        <v/>
      </c>
      <c r="F510" s="83">
        <f>IF($E510="","",IFERROR(VLOOKUP(TRIM(E510&amp;""),'Référentiel Articles'!$A$2:$F$634,4,FALSE),""))</f>
      </c>
      <c r="G510" s="84">
        <f>IF($E510="","",IFERROR(VLOOKUP(TRIM(E510&amp;""),'Référentiel Articles'!$A$2:$F$634,5,FALSE),""))</f>
      </c>
      <c r="H510" s="85" t="str">
        <v/>
      </c>
      <c r="I510" s="84">
        <f>IF($E510="","",IFERROR(VLOOKUP(TRIM(E510&amp;""),'Référentiel Articles'!$A$2:$F$634,6,FALSE),""))</f>
      </c>
      <c r="J510" s="90">
        <f>IF(OR($E510="",$H510=""),"",$H510*$I510)</f>
      </c>
      <c r="K510" s="87" t="str">
        <v/>
      </c>
    </row>
    <row r="511">
      <c r="A511" s="74" t="str">
        <v/>
      </c>
      <c r="B511" s="74" t="str">
        <v/>
      </c>
      <c r="C511" s="75">
        <f>IF($E511="","",IFERROR(VLOOKUP(TRIM(E511&amp;""),'Référentiel Articles'!$A$2:$F$634,2,FALSE),""))</f>
      </c>
      <c r="D511" s="75">
        <f>IF($E511="","",IFERROR(VLOOKUP(TRIM(E511&amp;""),'Référentiel Articles'!$A$2:$F$634,3,FALSE),""))</f>
      </c>
      <c r="E511" s="74" t="str">
        <v/>
      </c>
      <c r="F511" s="75">
        <f>IF($E511="","",IFERROR(VLOOKUP(TRIM(E511&amp;""),'Référentiel Articles'!$A$2:$F$634,4,FALSE),""))</f>
      </c>
      <c r="G511" s="76">
        <f>IF($E511="","",IFERROR(VLOOKUP(TRIM(E511&amp;""),'Référentiel Articles'!$A$2:$F$634,5,FALSE),""))</f>
      </c>
      <c r="H511" s="77" t="str">
        <v/>
      </c>
      <c r="I511" s="76">
        <f>IF($E511="","",IFERROR(VLOOKUP(TRIM(E511&amp;""),'Référentiel Articles'!$A$2:$F$634,6,FALSE),""))</f>
      </c>
      <c r="J511" s="78">
        <f>IF(OR($E511="",$H511=""),"",$H511*$I511)</f>
      </c>
      <c r="K511" s="79" t="str">
        <v/>
      </c>
    </row>
    <row r="512">
      <c r="A512" s="81" t="str">
        <v/>
      </c>
      <c r="B512" s="81" t="str">
        <v/>
      </c>
      <c r="C512" s="83">
        <f>IF($E512="","",IFERROR(VLOOKUP(TRIM(E512&amp;""),'Référentiel Articles'!$A$2:$F$634,2,FALSE),""))</f>
      </c>
      <c r="D512" s="83">
        <f>IF($E512="","",IFERROR(VLOOKUP(TRIM(E512&amp;""),'Référentiel Articles'!$A$2:$F$634,3,FALSE),""))</f>
      </c>
      <c r="E512" s="81" t="str">
        <v/>
      </c>
      <c r="F512" s="83">
        <f>IF($E512="","",IFERROR(VLOOKUP(TRIM(E512&amp;""),'Référentiel Articles'!$A$2:$F$634,4,FALSE),""))</f>
      </c>
      <c r="G512" s="84">
        <f>IF($E512="","",IFERROR(VLOOKUP(TRIM(E512&amp;""),'Référentiel Articles'!$A$2:$F$634,5,FALSE),""))</f>
      </c>
      <c r="H512" s="85" t="str">
        <v/>
      </c>
      <c r="I512" s="84">
        <f>IF($E512="","",IFERROR(VLOOKUP(TRIM(E512&amp;""),'Référentiel Articles'!$A$2:$F$634,6,FALSE),""))</f>
      </c>
      <c r="J512" s="90">
        <f>IF(OR($E512="",$H512=""),"",$H512*$I512)</f>
      </c>
      <c r="K512" s="87" t="str">
        <v/>
      </c>
    </row>
    <row r="513">
      <c r="A513" s="74" t="str">
        <v/>
      </c>
      <c r="B513" s="74" t="str">
        <v/>
      </c>
      <c r="C513" s="75">
        <f>IF($E513="","",IFERROR(VLOOKUP(TRIM(E513&amp;""),'Référentiel Articles'!$A$2:$F$634,2,FALSE),""))</f>
      </c>
      <c r="D513" s="75">
        <f>IF($E513="","",IFERROR(VLOOKUP(TRIM(E513&amp;""),'Référentiel Articles'!$A$2:$F$634,3,FALSE),""))</f>
      </c>
      <c r="E513" s="74" t="str">
        <v/>
      </c>
      <c r="F513" s="75">
        <f>IF($E513="","",IFERROR(VLOOKUP(TRIM(E513&amp;""),'Référentiel Articles'!$A$2:$F$634,4,FALSE),""))</f>
      </c>
      <c r="G513" s="76">
        <f>IF($E513="","",IFERROR(VLOOKUP(TRIM(E513&amp;""),'Référentiel Articles'!$A$2:$F$634,5,FALSE),""))</f>
      </c>
      <c r="H513" s="77" t="str">
        <v/>
      </c>
      <c r="I513" s="76">
        <f>IF($E513="","",IFERROR(VLOOKUP(TRIM(E513&amp;""),'Référentiel Articles'!$A$2:$F$634,6,FALSE),""))</f>
      </c>
      <c r="J513" s="78">
        <f>IF(OR($E513="",$H513=""),"",$H513*$I513)</f>
      </c>
      <c r="K513" s="79" t="str">
        <v/>
      </c>
    </row>
    <row r="514">
      <c r="A514" s="81" t="str">
        <v/>
      </c>
      <c r="B514" s="81" t="str">
        <v/>
      </c>
      <c r="C514" s="83">
        <f>IF($E514="","",IFERROR(VLOOKUP(TRIM(E514&amp;""),'Référentiel Articles'!$A$2:$F$634,2,FALSE),""))</f>
      </c>
      <c r="D514" s="83">
        <f>IF($E514="","",IFERROR(VLOOKUP(TRIM(E514&amp;""),'Référentiel Articles'!$A$2:$F$634,3,FALSE),""))</f>
      </c>
      <c r="E514" s="81" t="str">
        <v/>
      </c>
      <c r="F514" s="83">
        <f>IF($E514="","",IFERROR(VLOOKUP(TRIM(E514&amp;""),'Référentiel Articles'!$A$2:$F$634,4,FALSE),""))</f>
      </c>
      <c r="G514" s="84">
        <f>IF($E514="","",IFERROR(VLOOKUP(TRIM(E514&amp;""),'Référentiel Articles'!$A$2:$F$634,5,FALSE),""))</f>
      </c>
      <c r="H514" s="85" t="str">
        <v/>
      </c>
      <c r="I514" s="84">
        <f>IF($E514="","",IFERROR(VLOOKUP(TRIM(E514&amp;""),'Référentiel Articles'!$A$2:$F$634,6,FALSE),""))</f>
      </c>
      <c r="J514" s="90">
        <f>IF(OR($E514="",$H514=""),"",$H514*$I514)</f>
      </c>
      <c r="K514" s="87" t="str">
        <v/>
      </c>
    </row>
    <row r="515">
      <c r="A515" s="74" t="str">
        <v/>
      </c>
      <c r="B515" s="74" t="str">
        <v/>
      </c>
      <c r="C515" s="75">
        <f>IF($E515="","",IFERROR(VLOOKUP(TRIM(E515&amp;""),'Référentiel Articles'!$A$2:$F$634,2,FALSE),""))</f>
      </c>
      <c r="D515" s="75">
        <f>IF($E515="","",IFERROR(VLOOKUP(TRIM(E515&amp;""),'Référentiel Articles'!$A$2:$F$634,3,FALSE),""))</f>
      </c>
      <c r="E515" s="74" t="str">
        <v/>
      </c>
      <c r="F515" s="75">
        <f>IF($E515="","",IFERROR(VLOOKUP(TRIM(E515&amp;""),'Référentiel Articles'!$A$2:$F$634,4,FALSE),""))</f>
      </c>
      <c r="G515" s="76">
        <f>IF($E515="","",IFERROR(VLOOKUP(TRIM(E515&amp;""),'Référentiel Articles'!$A$2:$F$634,5,FALSE),""))</f>
      </c>
      <c r="H515" s="77" t="str">
        <v/>
      </c>
      <c r="I515" s="76">
        <f>IF($E515="","",IFERROR(VLOOKUP(TRIM(E515&amp;""),'Référentiel Articles'!$A$2:$F$634,6,FALSE),""))</f>
      </c>
      <c r="J515" s="78">
        <f>IF(OR($E515="",$H515=""),"",$H515*$I515)</f>
      </c>
      <c r="K515" s="79" t="str">
        <v/>
      </c>
    </row>
    <row r="516">
      <c r="A516" s="81" t="str">
        <v/>
      </c>
      <c r="B516" s="81" t="str">
        <v/>
      </c>
      <c r="C516" s="83">
        <f>IF($E516="","",IFERROR(VLOOKUP(TRIM(E516&amp;""),'Référentiel Articles'!$A$2:$F$634,2,FALSE),""))</f>
      </c>
      <c r="D516" s="83">
        <f>IF($E516="","",IFERROR(VLOOKUP(TRIM(E516&amp;""),'Référentiel Articles'!$A$2:$F$634,3,FALSE),""))</f>
      </c>
      <c r="E516" s="81" t="str">
        <v/>
      </c>
      <c r="F516" s="83">
        <f>IF($E516="","",IFERROR(VLOOKUP(TRIM(E516&amp;""),'Référentiel Articles'!$A$2:$F$634,4,FALSE),""))</f>
      </c>
      <c r="G516" s="84">
        <f>IF($E516="","",IFERROR(VLOOKUP(TRIM(E516&amp;""),'Référentiel Articles'!$A$2:$F$634,5,FALSE),""))</f>
      </c>
      <c r="H516" s="85" t="str">
        <v/>
      </c>
      <c r="I516" s="84">
        <f>IF($E516="","",IFERROR(VLOOKUP(TRIM(E516&amp;""),'Référentiel Articles'!$A$2:$F$634,6,FALSE),""))</f>
      </c>
      <c r="J516" s="90">
        <f>IF(OR($E516="",$H516=""),"",$H516*$I516)</f>
      </c>
      <c r="K516" s="87" t="str">
        <v/>
      </c>
    </row>
    <row r="517">
      <c r="A517" s="74" t="str">
        <v/>
      </c>
      <c r="B517" s="74" t="str">
        <v/>
      </c>
      <c r="C517" s="75">
        <f>IF($E517="","",IFERROR(VLOOKUP(TRIM(E517&amp;""),'Référentiel Articles'!$A$2:$F$634,2,FALSE),""))</f>
      </c>
      <c r="D517" s="75">
        <f>IF($E517="","",IFERROR(VLOOKUP(TRIM(E517&amp;""),'Référentiel Articles'!$A$2:$F$634,3,FALSE),""))</f>
      </c>
      <c r="E517" s="74" t="str">
        <v/>
      </c>
      <c r="F517" s="75">
        <f>IF($E517="","",IFERROR(VLOOKUP(TRIM(E517&amp;""),'Référentiel Articles'!$A$2:$F$634,4,FALSE),""))</f>
      </c>
      <c r="G517" s="76">
        <f>IF($E517="","",IFERROR(VLOOKUP(TRIM(E517&amp;""),'Référentiel Articles'!$A$2:$F$634,5,FALSE),""))</f>
      </c>
      <c r="H517" s="77" t="str">
        <v/>
      </c>
      <c r="I517" s="76">
        <f>IF($E517="","",IFERROR(VLOOKUP(TRIM(E517&amp;""),'Référentiel Articles'!$A$2:$F$634,6,FALSE),""))</f>
      </c>
      <c r="J517" s="78">
        <f>IF(OR($E517="",$H517=""),"",$H517*$I517)</f>
      </c>
      <c r="K517" s="79" t="str">
        <v/>
      </c>
    </row>
    <row r="518">
      <c r="A518" s="81" t="str">
        <v/>
      </c>
      <c r="B518" s="81" t="str">
        <v/>
      </c>
      <c r="C518" s="83">
        <f>IF($E518="","",IFERROR(VLOOKUP(TRIM(E518&amp;""),'Référentiel Articles'!$A$2:$F$634,2,FALSE),""))</f>
      </c>
      <c r="D518" s="83">
        <f>IF($E518="","",IFERROR(VLOOKUP(TRIM(E518&amp;""),'Référentiel Articles'!$A$2:$F$634,3,FALSE),""))</f>
      </c>
      <c r="E518" s="81" t="str">
        <v/>
      </c>
      <c r="F518" s="83">
        <f>IF($E518="","",IFERROR(VLOOKUP(TRIM(E518&amp;""),'Référentiel Articles'!$A$2:$F$634,4,FALSE),""))</f>
      </c>
      <c r="G518" s="84">
        <f>IF($E518="","",IFERROR(VLOOKUP(TRIM(E518&amp;""),'Référentiel Articles'!$A$2:$F$634,5,FALSE),""))</f>
      </c>
      <c r="H518" s="85" t="str">
        <v/>
      </c>
      <c r="I518" s="84">
        <f>IF($E518="","",IFERROR(VLOOKUP(TRIM(E518&amp;""),'Référentiel Articles'!$A$2:$F$634,6,FALSE),""))</f>
      </c>
      <c r="J518" s="90">
        <f>IF(OR($E518="",$H518=""),"",$H518*$I518)</f>
      </c>
      <c r="K518" s="87" t="str">
        <v/>
      </c>
    </row>
    <row r="519">
      <c r="A519" s="74" t="str">
        <v/>
      </c>
      <c r="B519" s="74" t="str">
        <v/>
      </c>
      <c r="C519" s="75">
        <f>IF($E519="","",IFERROR(VLOOKUP(TRIM(E519&amp;""),'Référentiel Articles'!$A$2:$F$634,2,FALSE),""))</f>
      </c>
      <c r="D519" s="75">
        <f>IF($E519="","",IFERROR(VLOOKUP(TRIM(E519&amp;""),'Référentiel Articles'!$A$2:$F$634,3,FALSE),""))</f>
      </c>
      <c r="E519" s="74" t="str">
        <v/>
      </c>
      <c r="F519" s="75">
        <f>IF($E519="","",IFERROR(VLOOKUP(TRIM(E519&amp;""),'Référentiel Articles'!$A$2:$F$634,4,FALSE),""))</f>
      </c>
      <c r="G519" s="76">
        <f>IF($E519="","",IFERROR(VLOOKUP(TRIM(E519&amp;""),'Référentiel Articles'!$A$2:$F$634,5,FALSE),""))</f>
      </c>
      <c r="H519" s="77" t="str">
        <v/>
      </c>
      <c r="I519" s="76">
        <f>IF($E519="","",IFERROR(VLOOKUP(TRIM(E519&amp;""),'Référentiel Articles'!$A$2:$F$634,6,FALSE),""))</f>
      </c>
      <c r="J519" s="78">
        <f>IF(OR($E519="",$H519=""),"",$H519*$I519)</f>
      </c>
      <c r="K519" s="79" t="str">
        <v/>
      </c>
    </row>
    <row r="520">
      <c r="A520" s="81" t="str">
        <v/>
      </c>
      <c r="B520" s="81" t="str">
        <v/>
      </c>
      <c r="C520" s="83">
        <f>IF($E520="","",IFERROR(VLOOKUP(TRIM(E520&amp;""),'Référentiel Articles'!$A$2:$F$634,2,FALSE),""))</f>
      </c>
      <c r="D520" s="83">
        <f>IF($E520="","",IFERROR(VLOOKUP(TRIM(E520&amp;""),'Référentiel Articles'!$A$2:$F$634,3,FALSE),""))</f>
      </c>
      <c r="E520" s="81" t="str">
        <v/>
      </c>
      <c r="F520" s="83">
        <f>IF($E520="","",IFERROR(VLOOKUP(TRIM(E520&amp;""),'Référentiel Articles'!$A$2:$F$634,4,FALSE),""))</f>
      </c>
      <c r="G520" s="84">
        <f>IF($E520="","",IFERROR(VLOOKUP(TRIM(E520&amp;""),'Référentiel Articles'!$A$2:$F$634,5,FALSE),""))</f>
      </c>
      <c r="H520" s="85" t="str">
        <v/>
      </c>
      <c r="I520" s="84">
        <f>IF($E520="","",IFERROR(VLOOKUP(TRIM(E520&amp;""),'Référentiel Articles'!$A$2:$F$634,6,FALSE),""))</f>
      </c>
      <c r="J520" s="90">
        <f>IF(OR($E520="",$H520=""),"",$H520*$I520)</f>
      </c>
      <c r="K520" s="87" t="str">
        <v/>
      </c>
    </row>
    <row r="521">
      <c r="A521" s="74" t="str">
        <v/>
      </c>
      <c r="B521" s="74" t="str">
        <v/>
      </c>
      <c r="C521" s="75">
        <f>IF($E521="","",IFERROR(VLOOKUP(TRIM(E521&amp;""),'Référentiel Articles'!$A$2:$F$634,2,FALSE),""))</f>
      </c>
      <c r="D521" s="75">
        <f>IF($E521="","",IFERROR(VLOOKUP(TRIM(E521&amp;""),'Référentiel Articles'!$A$2:$F$634,3,FALSE),""))</f>
      </c>
      <c r="E521" s="74" t="str">
        <v/>
      </c>
      <c r="F521" s="75">
        <f>IF($E521="","",IFERROR(VLOOKUP(TRIM(E521&amp;""),'Référentiel Articles'!$A$2:$F$634,4,FALSE),""))</f>
      </c>
      <c r="G521" s="76">
        <f>IF($E521="","",IFERROR(VLOOKUP(TRIM(E521&amp;""),'Référentiel Articles'!$A$2:$F$634,5,FALSE),""))</f>
      </c>
      <c r="H521" s="77" t="str">
        <v/>
      </c>
      <c r="I521" s="76">
        <f>IF($E521="","",IFERROR(VLOOKUP(TRIM(E521&amp;""),'Référentiel Articles'!$A$2:$F$634,6,FALSE),""))</f>
      </c>
      <c r="J521" s="78">
        <f>IF(OR($E521="",$H521=""),"",$H521*$I521)</f>
      </c>
      <c r="K521" s="79" t="str">
        <v/>
      </c>
    </row>
    <row r="522">
      <c r="A522" s="81" t="str">
        <v/>
      </c>
      <c r="B522" s="81" t="str">
        <v/>
      </c>
      <c r="C522" s="83">
        <f>IF($E522="","",IFERROR(VLOOKUP(TRIM(E522&amp;""),'Référentiel Articles'!$A$2:$F$634,2,FALSE),""))</f>
      </c>
      <c r="D522" s="83">
        <f>IF($E522="","",IFERROR(VLOOKUP(TRIM(E522&amp;""),'Référentiel Articles'!$A$2:$F$634,3,FALSE),""))</f>
      </c>
      <c r="E522" s="81" t="str">
        <v/>
      </c>
      <c r="F522" s="83">
        <f>IF($E522="","",IFERROR(VLOOKUP(TRIM(E522&amp;""),'Référentiel Articles'!$A$2:$F$634,4,FALSE),""))</f>
      </c>
      <c r="G522" s="84">
        <f>IF($E522="","",IFERROR(VLOOKUP(TRIM(E522&amp;""),'Référentiel Articles'!$A$2:$F$634,5,FALSE),""))</f>
      </c>
      <c r="H522" s="85" t="str">
        <v/>
      </c>
      <c r="I522" s="84">
        <f>IF($E522="","",IFERROR(VLOOKUP(TRIM(E522&amp;""),'Référentiel Articles'!$A$2:$F$634,6,FALSE),""))</f>
      </c>
      <c r="J522" s="90">
        <f>IF(OR($E522="",$H522=""),"",$H522*$I522)</f>
      </c>
      <c r="K522" s="87" t="str">
        <v/>
      </c>
    </row>
    <row r="523">
      <c r="A523" s="74" t="str">
        <v/>
      </c>
      <c r="B523" s="74" t="str">
        <v/>
      </c>
      <c r="C523" s="75">
        <f>IF($E523="","",IFERROR(VLOOKUP(TRIM(E523&amp;""),'Référentiel Articles'!$A$2:$F$634,2,FALSE),""))</f>
      </c>
      <c r="D523" s="75">
        <f>IF($E523="","",IFERROR(VLOOKUP(TRIM(E523&amp;""),'Référentiel Articles'!$A$2:$F$634,3,FALSE),""))</f>
      </c>
      <c r="E523" s="74" t="str">
        <v/>
      </c>
      <c r="F523" s="75">
        <f>IF($E523="","",IFERROR(VLOOKUP(TRIM(E523&amp;""),'Référentiel Articles'!$A$2:$F$634,4,FALSE),""))</f>
      </c>
      <c r="G523" s="76">
        <f>IF($E523="","",IFERROR(VLOOKUP(TRIM(E523&amp;""),'Référentiel Articles'!$A$2:$F$634,5,FALSE),""))</f>
      </c>
      <c r="H523" s="77" t="str">
        <v/>
      </c>
      <c r="I523" s="76">
        <f>IF($E523="","",IFERROR(VLOOKUP(TRIM(E523&amp;""),'Référentiel Articles'!$A$2:$F$634,6,FALSE),""))</f>
      </c>
      <c r="J523" s="78">
        <f>IF(OR($E523="",$H523=""),"",$H523*$I523)</f>
      </c>
      <c r="K523" s="79" t="str">
        <v/>
      </c>
    </row>
    <row r="524">
      <c r="A524" s="81" t="str">
        <v/>
      </c>
      <c r="B524" s="81" t="str">
        <v/>
      </c>
      <c r="C524" s="83">
        <f>IF($E524="","",IFERROR(VLOOKUP(TRIM(E524&amp;""),'Référentiel Articles'!$A$2:$F$634,2,FALSE),""))</f>
      </c>
      <c r="D524" s="83">
        <f>IF($E524="","",IFERROR(VLOOKUP(TRIM(E524&amp;""),'Référentiel Articles'!$A$2:$F$634,3,FALSE),""))</f>
      </c>
      <c r="E524" s="81" t="str">
        <v/>
      </c>
      <c r="F524" s="83">
        <f>IF($E524="","",IFERROR(VLOOKUP(TRIM(E524&amp;""),'Référentiel Articles'!$A$2:$F$634,4,FALSE),""))</f>
      </c>
      <c r="G524" s="84">
        <f>IF($E524="","",IFERROR(VLOOKUP(TRIM(E524&amp;""),'Référentiel Articles'!$A$2:$F$634,5,FALSE),""))</f>
      </c>
      <c r="H524" s="85" t="str">
        <v/>
      </c>
      <c r="I524" s="84">
        <f>IF($E524="","",IFERROR(VLOOKUP(TRIM(E524&amp;""),'Référentiel Articles'!$A$2:$F$634,6,FALSE),""))</f>
      </c>
      <c r="J524" s="90">
        <f>IF(OR($E524="",$H524=""),"",$H524*$I524)</f>
      </c>
      <c r="K524" s="87" t="str">
        <v/>
      </c>
    </row>
    <row r="525">
      <c r="A525" s="74" t="str">
        <v/>
      </c>
      <c r="B525" s="74" t="str">
        <v/>
      </c>
      <c r="C525" s="75">
        <f>IF($E525="","",IFERROR(VLOOKUP(TRIM(E525&amp;""),'Référentiel Articles'!$A$2:$F$634,2,FALSE),""))</f>
      </c>
      <c r="D525" s="75">
        <f>IF($E525="","",IFERROR(VLOOKUP(TRIM(E525&amp;""),'Référentiel Articles'!$A$2:$F$634,3,FALSE),""))</f>
      </c>
      <c r="E525" s="74" t="str">
        <v/>
      </c>
      <c r="F525" s="75">
        <f>IF($E525="","",IFERROR(VLOOKUP(TRIM(E525&amp;""),'Référentiel Articles'!$A$2:$F$634,4,FALSE),""))</f>
      </c>
      <c r="G525" s="76">
        <f>IF($E525="","",IFERROR(VLOOKUP(TRIM(E525&amp;""),'Référentiel Articles'!$A$2:$F$634,5,FALSE),""))</f>
      </c>
      <c r="H525" s="77" t="str">
        <v/>
      </c>
      <c r="I525" s="76">
        <f>IF($E525="","",IFERROR(VLOOKUP(TRIM(E525&amp;""),'Référentiel Articles'!$A$2:$F$634,6,FALSE),""))</f>
      </c>
      <c r="J525" s="78">
        <f>IF(OR($E525="",$H525=""),"",$H525*$I525)</f>
      </c>
      <c r="K525" s="79" t="str">
        <v/>
      </c>
    </row>
    <row r="526">
      <c r="A526" s="81" t="str">
        <v/>
      </c>
      <c r="B526" s="81" t="str">
        <v/>
      </c>
      <c r="C526" s="83">
        <f>IF($E526="","",IFERROR(VLOOKUP(TRIM(E526&amp;""),'Référentiel Articles'!$A$2:$F$634,2,FALSE),""))</f>
      </c>
      <c r="D526" s="83">
        <f>IF($E526="","",IFERROR(VLOOKUP(TRIM(E526&amp;""),'Référentiel Articles'!$A$2:$F$634,3,FALSE),""))</f>
      </c>
      <c r="E526" s="81" t="str">
        <v/>
      </c>
      <c r="F526" s="83">
        <f>IF($E526="","",IFERROR(VLOOKUP(TRIM(E526&amp;""),'Référentiel Articles'!$A$2:$F$634,4,FALSE),""))</f>
      </c>
      <c r="G526" s="84">
        <f>IF($E526="","",IFERROR(VLOOKUP(TRIM(E526&amp;""),'Référentiel Articles'!$A$2:$F$634,5,FALSE),""))</f>
      </c>
      <c r="H526" s="85" t="str">
        <v/>
      </c>
      <c r="I526" s="84">
        <f>IF($E526="","",IFERROR(VLOOKUP(TRIM(E526&amp;""),'Référentiel Articles'!$A$2:$F$634,6,FALSE),""))</f>
      </c>
      <c r="J526" s="90">
        <f>IF(OR($E526="",$H526=""),"",$H526*$I526)</f>
      </c>
      <c r="K526" s="87" t="str">
        <v/>
      </c>
    </row>
    <row r="527">
      <c r="A527" s="74" t="str">
        <v/>
      </c>
      <c r="B527" s="74" t="str">
        <v/>
      </c>
      <c r="C527" s="75">
        <f>IF($E527="","",IFERROR(VLOOKUP(TRIM(E527&amp;""),'Référentiel Articles'!$A$2:$F$634,2,FALSE),""))</f>
      </c>
      <c r="D527" s="75">
        <f>IF($E527="","",IFERROR(VLOOKUP(TRIM(E527&amp;""),'Référentiel Articles'!$A$2:$F$634,3,FALSE),""))</f>
      </c>
      <c r="E527" s="74" t="str">
        <v/>
      </c>
      <c r="F527" s="75">
        <f>IF($E527="","",IFERROR(VLOOKUP(TRIM(E527&amp;""),'Référentiel Articles'!$A$2:$F$634,4,FALSE),""))</f>
      </c>
      <c r="G527" s="76">
        <f>IF($E527="","",IFERROR(VLOOKUP(TRIM(E527&amp;""),'Référentiel Articles'!$A$2:$F$634,5,FALSE),""))</f>
      </c>
      <c r="H527" s="77" t="str">
        <v/>
      </c>
      <c r="I527" s="76">
        <f>IF($E527="","",IFERROR(VLOOKUP(TRIM(E527&amp;""),'Référentiel Articles'!$A$2:$F$634,6,FALSE),""))</f>
      </c>
      <c r="J527" s="78">
        <f>IF(OR($E527="",$H527=""),"",$H527*$I527)</f>
      </c>
      <c r="K527" s="79" t="str">
        <v/>
      </c>
    </row>
    <row r="528">
      <c r="A528" s="81" t="str">
        <v/>
      </c>
      <c r="B528" s="81" t="str">
        <v/>
      </c>
      <c r="C528" s="83">
        <f>IF($E528="","",IFERROR(VLOOKUP(TRIM(E528&amp;""),'Référentiel Articles'!$A$2:$F$634,2,FALSE),""))</f>
      </c>
      <c r="D528" s="83">
        <f>IF($E528="","",IFERROR(VLOOKUP(TRIM(E528&amp;""),'Référentiel Articles'!$A$2:$F$634,3,FALSE),""))</f>
      </c>
      <c r="E528" s="81" t="str">
        <v/>
      </c>
      <c r="F528" s="83">
        <f>IF($E528="","",IFERROR(VLOOKUP(TRIM(E528&amp;""),'Référentiel Articles'!$A$2:$F$634,4,FALSE),""))</f>
      </c>
      <c r="G528" s="84">
        <f>IF($E528="","",IFERROR(VLOOKUP(TRIM(E528&amp;""),'Référentiel Articles'!$A$2:$F$634,5,FALSE),""))</f>
      </c>
      <c r="H528" s="85" t="str">
        <v/>
      </c>
      <c r="I528" s="84">
        <f>IF($E528="","",IFERROR(VLOOKUP(TRIM(E528&amp;""),'Référentiel Articles'!$A$2:$F$634,6,FALSE),""))</f>
      </c>
      <c r="J528" s="90">
        <f>IF(OR($E528="",$H528=""),"",$H528*$I528)</f>
      </c>
      <c r="K528" s="87" t="str">
        <v/>
      </c>
    </row>
    <row r="529">
      <c r="A529" s="74" t="str">
        <v/>
      </c>
      <c r="B529" s="74" t="str">
        <v/>
      </c>
      <c r="C529" s="75">
        <f>IF($E529="","",IFERROR(VLOOKUP(TRIM(E529&amp;""),'Référentiel Articles'!$A$2:$F$634,2,FALSE),""))</f>
      </c>
      <c r="D529" s="75">
        <f>IF($E529="","",IFERROR(VLOOKUP(TRIM(E529&amp;""),'Référentiel Articles'!$A$2:$F$634,3,FALSE),""))</f>
      </c>
      <c r="E529" s="74" t="str">
        <v/>
      </c>
      <c r="F529" s="75">
        <f>IF($E529="","",IFERROR(VLOOKUP(TRIM(E529&amp;""),'Référentiel Articles'!$A$2:$F$634,4,FALSE),""))</f>
      </c>
      <c r="G529" s="76">
        <f>IF($E529="","",IFERROR(VLOOKUP(TRIM(E529&amp;""),'Référentiel Articles'!$A$2:$F$634,5,FALSE),""))</f>
      </c>
      <c r="H529" s="77" t="str">
        <v/>
      </c>
      <c r="I529" s="76">
        <f>IF($E529="","",IFERROR(VLOOKUP(TRIM(E529&amp;""),'Référentiel Articles'!$A$2:$F$634,6,FALSE),""))</f>
      </c>
      <c r="J529" s="78">
        <f>IF(OR($E529="",$H529=""),"",$H529*$I529)</f>
      </c>
      <c r="K529" s="79" t="str">
        <v/>
      </c>
    </row>
    <row r="530">
      <c r="A530" s="81" t="str">
        <v/>
      </c>
      <c r="B530" s="81" t="str">
        <v/>
      </c>
      <c r="C530" s="83">
        <f>IF($E530="","",IFERROR(VLOOKUP(TRIM(E530&amp;""),'Référentiel Articles'!$A$2:$F$634,2,FALSE),""))</f>
      </c>
      <c r="D530" s="83">
        <f>IF($E530="","",IFERROR(VLOOKUP(TRIM(E530&amp;""),'Référentiel Articles'!$A$2:$F$634,3,FALSE),""))</f>
      </c>
      <c r="E530" s="81" t="str">
        <v/>
      </c>
      <c r="F530" s="83">
        <f>IF($E530="","",IFERROR(VLOOKUP(TRIM(E530&amp;""),'Référentiel Articles'!$A$2:$F$634,4,FALSE),""))</f>
      </c>
      <c r="G530" s="84">
        <f>IF($E530="","",IFERROR(VLOOKUP(TRIM(E530&amp;""),'Référentiel Articles'!$A$2:$F$634,5,FALSE),""))</f>
      </c>
      <c r="H530" s="85" t="str">
        <v/>
      </c>
      <c r="I530" s="84">
        <f>IF($E530="","",IFERROR(VLOOKUP(TRIM(E530&amp;""),'Référentiel Articles'!$A$2:$F$634,6,FALSE),""))</f>
      </c>
      <c r="J530" s="90">
        <f>IF(OR($E530="",$H530=""),"",$H530*$I530)</f>
      </c>
      <c r="K530" s="87" t="str">
        <v/>
      </c>
    </row>
    <row r="531">
      <c r="A531" s="74" t="str">
        <v/>
      </c>
      <c r="B531" s="74" t="str">
        <v/>
      </c>
      <c r="C531" s="75">
        <f>IF($E531="","",IFERROR(VLOOKUP(TRIM(E531&amp;""),'Référentiel Articles'!$A$2:$F$634,2,FALSE),""))</f>
      </c>
      <c r="D531" s="75">
        <f>IF($E531="","",IFERROR(VLOOKUP(TRIM(E531&amp;""),'Référentiel Articles'!$A$2:$F$634,3,FALSE),""))</f>
      </c>
      <c r="E531" s="74" t="str">
        <v/>
      </c>
      <c r="F531" s="75">
        <f>IF($E531="","",IFERROR(VLOOKUP(TRIM(E531&amp;""),'Référentiel Articles'!$A$2:$F$634,4,FALSE),""))</f>
      </c>
      <c r="G531" s="76">
        <f>IF($E531="","",IFERROR(VLOOKUP(TRIM(E531&amp;""),'Référentiel Articles'!$A$2:$F$634,5,FALSE),""))</f>
      </c>
      <c r="H531" s="77" t="str">
        <v/>
      </c>
      <c r="I531" s="76">
        <f>IF($E531="","",IFERROR(VLOOKUP(TRIM(E531&amp;""),'Référentiel Articles'!$A$2:$F$634,6,FALSE),""))</f>
      </c>
      <c r="J531" s="78">
        <f>IF(OR($E531="",$H531=""),"",$H531*$I531)</f>
      </c>
      <c r="K531" s="79" t="str">
        <v/>
      </c>
    </row>
    <row r="532">
      <c r="A532" s="81" t="str">
        <v/>
      </c>
      <c r="B532" s="81" t="str">
        <v/>
      </c>
      <c r="C532" s="83">
        <f>IF($E532="","",IFERROR(VLOOKUP(TRIM(E532&amp;""),'Référentiel Articles'!$A$2:$F$634,2,FALSE),""))</f>
      </c>
      <c r="D532" s="83">
        <f>IF($E532="","",IFERROR(VLOOKUP(TRIM(E532&amp;""),'Référentiel Articles'!$A$2:$F$634,3,FALSE),""))</f>
      </c>
      <c r="E532" s="81" t="str">
        <v/>
      </c>
      <c r="F532" s="83">
        <f>IF($E532="","",IFERROR(VLOOKUP(TRIM(E532&amp;""),'Référentiel Articles'!$A$2:$F$634,4,FALSE),""))</f>
      </c>
      <c r="G532" s="84">
        <f>IF($E532="","",IFERROR(VLOOKUP(TRIM(E532&amp;""),'Référentiel Articles'!$A$2:$F$634,5,FALSE),""))</f>
      </c>
      <c r="H532" s="85" t="str">
        <v/>
      </c>
      <c r="I532" s="84">
        <f>IF($E532="","",IFERROR(VLOOKUP(TRIM(E532&amp;""),'Référentiel Articles'!$A$2:$F$634,6,FALSE),""))</f>
      </c>
      <c r="J532" s="90">
        <f>IF(OR($E532="",$H532=""),"",$H532*$I532)</f>
      </c>
      <c r="K532" s="87" t="str">
        <v/>
      </c>
    </row>
    <row r="533">
      <c r="A533" s="74" t="str">
        <v/>
      </c>
      <c r="B533" s="74" t="str">
        <v/>
      </c>
      <c r="C533" s="75">
        <f>IF($E533="","",IFERROR(VLOOKUP(TRIM(E533&amp;""),'Référentiel Articles'!$A$2:$F$634,2,FALSE),""))</f>
      </c>
      <c r="D533" s="75">
        <f>IF($E533="","",IFERROR(VLOOKUP(TRIM(E533&amp;""),'Référentiel Articles'!$A$2:$F$634,3,FALSE),""))</f>
      </c>
      <c r="E533" s="74" t="str">
        <v/>
      </c>
      <c r="F533" s="75">
        <f>IF($E533="","",IFERROR(VLOOKUP(TRIM(E533&amp;""),'Référentiel Articles'!$A$2:$F$634,4,FALSE),""))</f>
      </c>
      <c r="G533" s="76">
        <f>IF($E533="","",IFERROR(VLOOKUP(TRIM(E533&amp;""),'Référentiel Articles'!$A$2:$F$634,5,FALSE),""))</f>
      </c>
      <c r="H533" s="77" t="str">
        <v/>
      </c>
      <c r="I533" s="76">
        <f>IF($E533="","",IFERROR(VLOOKUP(TRIM(E533&amp;""),'Référentiel Articles'!$A$2:$F$634,6,FALSE),""))</f>
      </c>
      <c r="J533" s="78">
        <f>IF(OR($E533="",$H533=""),"",$H533*$I533)</f>
      </c>
      <c r="K533" s="79" t="str">
        <v/>
      </c>
    </row>
    <row r="534">
      <c r="A534" s="81" t="str">
        <v/>
      </c>
      <c r="B534" s="81" t="str">
        <v/>
      </c>
      <c r="C534" s="83">
        <f>IF($E534="","",IFERROR(VLOOKUP(TRIM(E534&amp;""),'Référentiel Articles'!$A$2:$F$634,2,FALSE),""))</f>
      </c>
      <c r="D534" s="83">
        <f>IF($E534="","",IFERROR(VLOOKUP(TRIM(E534&amp;""),'Référentiel Articles'!$A$2:$F$634,3,FALSE),""))</f>
      </c>
      <c r="E534" s="81" t="str">
        <v/>
      </c>
      <c r="F534" s="83">
        <f>IF($E534="","",IFERROR(VLOOKUP(TRIM(E534&amp;""),'Référentiel Articles'!$A$2:$F$634,4,FALSE),""))</f>
      </c>
      <c r="G534" s="84">
        <f>IF($E534="","",IFERROR(VLOOKUP(TRIM(E534&amp;""),'Référentiel Articles'!$A$2:$F$634,5,FALSE),""))</f>
      </c>
      <c r="H534" s="85" t="str">
        <v/>
      </c>
      <c r="I534" s="84">
        <f>IF($E534="","",IFERROR(VLOOKUP(TRIM(E534&amp;""),'Référentiel Articles'!$A$2:$F$634,6,FALSE),""))</f>
      </c>
      <c r="J534" s="90">
        <f>IF(OR($E534="",$H534=""),"",$H534*$I534)</f>
      </c>
      <c r="K534" s="87" t="str">
        <v/>
      </c>
    </row>
    <row r="535">
      <c r="A535" s="74" t="str">
        <v/>
      </c>
      <c r="B535" s="74" t="str">
        <v/>
      </c>
      <c r="C535" s="75">
        <f>IF($E535="","",IFERROR(VLOOKUP(TRIM(E535&amp;""),'Référentiel Articles'!$A$2:$F$634,2,FALSE),""))</f>
      </c>
      <c r="D535" s="75">
        <f>IF($E535="","",IFERROR(VLOOKUP(TRIM(E535&amp;""),'Référentiel Articles'!$A$2:$F$634,3,FALSE),""))</f>
      </c>
      <c r="E535" s="74" t="str">
        <v/>
      </c>
      <c r="F535" s="75">
        <f>IF($E535="","",IFERROR(VLOOKUP(TRIM(E535&amp;""),'Référentiel Articles'!$A$2:$F$634,4,FALSE),""))</f>
      </c>
      <c r="G535" s="76">
        <f>IF($E535="","",IFERROR(VLOOKUP(TRIM(E535&amp;""),'Référentiel Articles'!$A$2:$F$634,5,FALSE),""))</f>
      </c>
      <c r="H535" s="77" t="str">
        <v/>
      </c>
      <c r="I535" s="76">
        <f>IF($E535="","",IFERROR(VLOOKUP(TRIM(E535&amp;""),'Référentiel Articles'!$A$2:$F$634,6,FALSE),""))</f>
      </c>
      <c r="J535" s="78">
        <f>IF(OR($E535="",$H535=""),"",$H535*$I535)</f>
      </c>
      <c r="K535" s="79" t="str">
        <v/>
      </c>
    </row>
    <row r="536">
      <c r="A536" s="81" t="str">
        <v/>
      </c>
      <c r="B536" s="81" t="str">
        <v/>
      </c>
      <c r="C536" s="83">
        <f>IF($E536="","",IFERROR(VLOOKUP(TRIM(E536&amp;""),'Référentiel Articles'!$A$2:$F$634,2,FALSE),""))</f>
      </c>
      <c r="D536" s="83">
        <f>IF($E536="","",IFERROR(VLOOKUP(TRIM(E536&amp;""),'Référentiel Articles'!$A$2:$F$634,3,FALSE),""))</f>
      </c>
      <c r="E536" s="81" t="str">
        <v/>
      </c>
      <c r="F536" s="83">
        <f>IF($E536="","",IFERROR(VLOOKUP(TRIM(E536&amp;""),'Référentiel Articles'!$A$2:$F$634,4,FALSE),""))</f>
      </c>
      <c r="G536" s="84">
        <f>IF($E536="","",IFERROR(VLOOKUP(TRIM(E536&amp;""),'Référentiel Articles'!$A$2:$F$634,5,FALSE),""))</f>
      </c>
      <c r="H536" s="85" t="str">
        <v/>
      </c>
      <c r="I536" s="84">
        <f>IF($E536="","",IFERROR(VLOOKUP(TRIM(E536&amp;""),'Référentiel Articles'!$A$2:$F$634,6,FALSE),""))</f>
      </c>
      <c r="J536" s="90">
        <f>IF(OR($E536="",$H536=""),"",$H536*$I536)</f>
      </c>
      <c r="K536" s="87" t="str">
        <v/>
      </c>
    </row>
    <row r="537">
      <c r="A537" s="74" t="str">
        <v/>
      </c>
      <c r="B537" s="74" t="str">
        <v/>
      </c>
      <c r="C537" s="75">
        <f>IF($E537="","",IFERROR(VLOOKUP(TRIM(E537&amp;""),'Référentiel Articles'!$A$2:$F$634,2,FALSE),""))</f>
      </c>
      <c r="D537" s="75">
        <f>IF($E537="","",IFERROR(VLOOKUP(TRIM(E537&amp;""),'Référentiel Articles'!$A$2:$F$634,3,FALSE),""))</f>
      </c>
      <c r="E537" s="74" t="str">
        <v/>
      </c>
      <c r="F537" s="75">
        <f>IF($E537="","",IFERROR(VLOOKUP(TRIM(E537&amp;""),'Référentiel Articles'!$A$2:$F$634,4,FALSE),""))</f>
      </c>
      <c r="G537" s="76">
        <f>IF($E537="","",IFERROR(VLOOKUP(TRIM(E537&amp;""),'Référentiel Articles'!$A$2:$F$634,5,FALSE),""))</f>
      </c>
      <c r="H537" s="77" t="str">
        <v/>
      </c>
      <c r="I537" s="76">
        <f>IF($E537="","",IFERROR(VLOOKUP(TRIM(E537&amp;""),'Référentiel Articles'!$A$2:$F$634,6,FALSE),""))</f>
      </c>
      <c r="J537" s="78">
        <f>IF(OR($E537="",$H537=""),"",$H537*$I537)</f>
      </c>
      <c r="K537" s="79" t="str">
        <v/>
      </c>
    </row>
    <row r="538">
      <c r="A538" s="81" t="str">
        <v/>
      </c>
      <c r="B538" s="81" t="str">
        <v/>
      </c>
      <c r="C538" s="83">
        <f>IF($E538="","",IFERROR(VLOOKUP(TRIM(E538&amp;""),'Référentiel Articles'!$A$2:$F$634,2,FALSE),""))</f>
      </c>
      <c r="D538" s="83">
        <f>IF($E538="","",IFERROR(VLOOKUP(TRIM(E538&amp;""),'Référentiel Articles'!$A$2:$F$634,3,FALSE),""))</f>
      </c>
      <c r="E538" s="81" t="str">
        <v/>
      </c>
      <c r="F538" s="83">
        <f>IF($E538="","",IFERROR(VLOOKUP(TRIM(E538&amp;""),'Référentiel Articles'!$A$2:$F$634,4,FALSE),""))</f>
      </c>
      <c r="G538" s="84">
        <f>IF($E538="","",IFERROR(VLOOKUP(TRIM(E538&amp;""),'Référentiel Articles'!$A$2:$F$634,5,FALSE),""))</f>
      </c>
      <c r="H538" s="85" t="str">
        <v/>
      </c>
      <c r="I538" s="84">
        <f>IF($E538="","",IFERROR(VLOOKUP(TRIM(E538&amp;""),'Référentiel Articles'!$A$2:$F$634,6,FALSE),""))</f>
      </c>
      <c r="J538" s="90">
        <f>IF(OR($E538="",$H538=""),"",$H538*$I538)</f>
      </c>
      <c r="K538" s="87" t="str">
        <v/>
      </c>
    </row>
    <row r="539">
      <c r="A539" s="74" t="str">
        <v/>
      </c>
      <c r="B539" s="74" t="str">
        <v/>
      </c>
      <c r="C539" s="75">
        <f>IF($E539="","",IFERROR(VLOOKUP(TRIM(E539&amp;""),'Référentiel Articles'!$A$2:$F$634,2,FALSE),""))</f>
      </c>
      <c r="D539" s="75">
        <f>IF($E539="","",IFERROR(VLOOKUP(TRIM(E539&amp;""),'Référentiel Articles'!$A$2:$F$634,3,FALSE),""))</f>
      </c>
      <c r="E539" s="74" t="str">
        <v/>
      </c>
      <c r="F539" s="75">
        <f>IF($E539="","",IFERROR(VLOOKUP(TRIM(E539&amp;""),'Référentiel Articles'!$A$2:$F$634,4,FALSE),""))</f>
      </c>
      <c r="G539" s="76">
        <f>IF($E539="","",IFERROR(VLOOKUP(TRIM(E539&amp;""),'Référentiel Articles'!$A$2:$F$634,5,FALSE),""))</f>
      </c>
      <c r="H539" s="77" t="str">
        <v/>
      </c>
      <c r="I539" s="76">
        <f>IF($E539="","",IFERROR(VLOOKUP(TRIM(E539&amp;""),'Référentiel Articles'!$A$2:$F$634,6,FALSE),""))</f>
      </c>
      <c r="J539" s="78">
        <f>IF(OR($E539="",$H539=""),"",$H539*$I539)</f>
      </c>
      <c r="K539" s="79" t="str">
        <v/>
      </c>
    </row>
    <row r="540">
      <c r="A540" s="81" t="str">
        <v/>
      </c>
      <c r="B540" s="81" t="str">
        <v/>
      </c>
      <c r="C540" s="83">
        <f>IF($E540="","",IFERROR(VLOOKUP(TRIM(E540&amp;""),'Référentiel Articles'!$A$2:$F$634,2,FALSE),""))</f>
      </c>
      <c r="D540" s="83">
        <f>IF($E540="","",IFERROR(VLOOKUP(TRIM(E540&amp;""),'Référentiel Articles'!$A$2:$F$634,3,FALSE),""))</f>
      </c>
      <c r="E540" s="81" t="str">
        <v/>
      </c>
      <c r="F540" s="83">
        <f>IF($E540="","",IFERROR(VLOOKUP(TRIM(E540&amp;""),'Référentiel Articles'!$A$2:$F$634,4,FALSE),""))</f>
      </c>
      <c r="G540" s="84">
        <f>IF($E540="","",IFERROR(VLOOKUP(TRIM(E540&amp;""),'Référentiel Articles'!$A$2:$F$634,5,FALSE),""))</f>
      </c>
      <c r="H540" s="85" t="str">
        <v/>
      </c>
      <c r="I540" s="84">
        <f>IF($E540="","",IFERROR(VLOOKUP(TRIM(E540&amp;""),'Référentiel Articles'!$A$2:$F$634,6,FALSE),""))</f>
      </c>
      <c r="J540" s="90">
        <f>IF(OR($E540="",$H540=""),"",$H540*$I540)</f>
      </c>
      <c r="K540" s="87" t="str">
        <v/>
      </c>
    </row>
    <row r="541">
      <c r="A541" s="74" t="str">
        <v/>
      </c>
      <c r="B541" s="74" t="str">
        <v/>
      </c>
      <c r="C541" s="75">
        <f>IF($E541="","",IFERROR(VLOOKUP(TRIM(E541&amp;""),'Référentiel Articles'!$A$2:$F$634,2,FALSE),""))</f>
      </c>
      <c r="D541" s="75">
        <f>IF($E541="","",IFERROR(VLOOKUP(TRIM(E541&amp;""),'Référentiel Articles'!$A$2:$F$634,3,FALSE),""))</f>
      </c>
      <c r="E541" s="74" t="str">
        <v/>
      </c>
      <c r="F541" s="75">
        <f>IF($E541="","",IFERROR(VLOOKUP(TRIM(E541&amp;""),'Référentiel Articles'!$A$2:$F$634,4,FALSE),""))</f>
      </c>
      <c r="G541" s="76">
        <f>IF($E541="","",IFERROR(VLOOKUP(TRIM(E541&amp;""),'Référentiel Articles'!$A$2:$F$634,5,FALSE),""))</f>
      </c>
      <c r="H541" s="77" t="str">
        <v/>
      </c>
      <c r="I541" s="76">
        <f>IF($E541="","",IFERROR(VLOOKUP(TRIM(E541&amp;""),'Référentiel Articles'!$A$2:$F$634,6,FALSE),""))</f>
      </c>
      <c r="J541" s="78">
        <f>IF(OR($E541="",$H541=""),"",$H541*$I541)</f>
      </c>
      <c r="K541" s="79" t="str">
        <v/>
      </c>
    </row>
    <row r="542">
      <c r="A542" s="81" t="str">
        <v/>
      </c>
      <c r="B542" s="81" t="str">
        <v/>
      </c>
      <c r="C542" s="83">
        <f>IF($E542="","",IFERROR(VLOOKUP(TRIM(E542&amp;""),'Référentiel Articles'!$A$2:$F$634,2,FALSE),""))</f>
      </c>
      <c r="D542" s="83">
        <f>IF($E542="","",IFERROR(VLOOKUP(TRIM(E542&amp;""),'Référentiel Articles'!$A$2:$F$634,3,FALSE),""))</f>
      </c>
      <c r="E542" s="81" t="str">
        <v/>
      </c>
      <c r="F542" s="83">
        <f>IF($E542="","",IFERROR(VLOOKUP(TRIM(E542&amp;""),'Référentiel Articles'!$A$2:$F$634,4,FALSE),""))</f>
      </c>
      <c r="G542" s="84">
        <f>IF($E542="","",IFERROR(VLOOKUP(TRIM(E542&amp;""),'Référentiel Articles'!$A$2:$F$634,5,FALSE),""))</f>
      </c>
      <c r="H542" s="85" t="str">
        <v/>
      </c>
      <c r="I542" s="84">
        <f>IF($E542="","",IFERROR(VLOOKUP(TRIM(E542&amp;""),'Référentiel Articles'!$A$2:$F$634,6,FALSE),""))</f>
      </c>
      <c r="J542" s="90">
        <f>IF(OR($E542="",$H542=""),"",$H542*$I542)</f>
      </c>
      <c r="K542" s="87" t="str">
        <v/>
      </c>
    </row>
    <row r="543">
      <c r="A543" s="74" t="str">
        <v/>
      </c>
      <c r="B543" s="74" t="str">
        <v/>
      </c>
      <c r="C543" s="75">
        <f>IF($E543="","",IFERROR(VLOOKUP(TRIM(E543&amp;""),'Référentiel Articles'!$A$2:$F$634,2,FALSE),""))</f>
      </c>
      <c r="D543" s="75">
        <f>IF($E543="","",IFERROR(VLOOKUP(TRIM(E543&amp;""),'Référentiel Articles'!$A$2:$F$634,3,FALSE),""))</f>
      </c>
      <c r="E543" s="74" t="str">
        <v/>
      </c>
      <c r="F543" s="75">
        <f>IF($E543="","",IFERROR(VLOOKUP(TRIM(E543&amp;""),'Référentiel Articles'!$A$2:$F$634,4,FALSE),""))</f>
      </c>
      <c r="G543" s="76">
        <f>IF($E543="","",IFERROR(VLOOKUP(TRIM(E543&amp;""),'Référentiel Articles'!$A$2:$F$634,5,FALSE),""))</f>
      </c>
      <c r="H543" s="77" t="str">
        <v/>
      </c>
      <c r="I543" s="76">
        <f>IF($E543="","",IFERROR(VLOOKUP(TRIM(E543&amp;""),'Référentiel Articles'!$A$2:$F$634,6,FALSE),""))</f>
      </c>
      <c r="J543" s="78">
        <f>IF(OR($E543="",$H543=""),"",$H543*$I543)</f>
      </c>
      <c r="K543" s="79" t="str">
        <v/>
      </c>
    </row>
    <row r="544">
      <c r="A544" s="81" t="str">
        <v/>
      </c>
      <c r="B544" s="81" t="str">
        <v/>
      </c>
      <c r="C544" s="83">
        <f>IF($E544="","",IFERROR(VLOOKUP(TRIM(E544&amp;""),'Référentiel Articles'!$A$2:$F$634,2,FALSE),""))</f>
      </c>
      <c r="D544" s="83">
        <f>IF($E544="","",IFERROR(VLOOKUP(TRIM(E544&amp;""),'Référentiel Articles'!$A$2:$F$634,3,FALSE),""))</f>
      </c>
      <c r="E544" s="81" t="str">
        <v/>
      </c>
      <c r="F544" s="83">
        <f>IF($E544="","",IFERROR(VLOOKUP(TRIM(E544&amp;""),'Référentiel Articles'!$A$2:$F$634,4,FALSE),""))</f>
      </c>
      <c r="G544" s="84">
        <f>IF($E544="","",IFERROR(VLOOKUP(TRIM(E544&amp;""),'Référentiel Articles'!$A$2:$F$634,5,FALSE),""))</f>
      </c>
      <c r="H544" s="85" t="str">
        <v/>
      </c>
      <c r="I544" s="84">
        <f>IF($E544="","",IFERROR(VLOOKUP(TRIM(E544&amp;""),'Référentiel Articles'!$A$2:$F$634,6,FALSE),""))</f>
      </c>
      <c r="J544" s="90">
        <f>IF(OR($E544="",$H544=""),"",$H544*$I544)</f>
      </c>
      <c r="K544" s="87" t="str">
        <v/>
      </c>
    </row>
    <row r="545">
      <c r="A545" s="74" t="str">
        <v/>
      </c>
      <c r="B545" s="74" t="str">
        <v/>
      </c>
      <c r="C545" s="75">
        <f>IF($E545="","",IFERROR(VLOOKUP(TRIM(E545&amp;""),'Référentiel Articles'!$A$2:$F$634,2,FALSE),""))</f>
      </c>
      <c r="D545" s="75">
        <f>IF($E545="","",IFERROR(VLOOKUP(TRIM(E545&amp;""),'Référentiel Articles'!$A$2:$F$634,3,FALSE),""))</f>
      </c>
      <c r="E545" s="74" t="str">
        <v/>
      </c>
      <c r="F545" s="75">
        <f>IF($E545="","",IFERROR(VLOOKUP(TRIM(E545&amp;""),'Référentiel Articles'!$A$2:$F$634,4,FALSE),""))</f>
      </c>
      <c r="G545" s="76">
        <f>IF($E545="","",IFERROR(VLOOKUP(TRIM(E545&amp;""),'Référentiel Articles'!$A$2:$F$634,5,FALSE),""))</f>
      </c>
      <c r="H545" s="77" t="str">
        <v/>
      </c>
      <c r="I545" s="76">
        <f>IF($E545="","",IFERROR(VLOOKUP(TRIM(E545&amp;""),'Référentiel Articles'!$A$2:$F$634,6,FALSE),""))</f>
      </c>
      <c r="J545" s="78">
        <f>IF(OR($E545="",$H545=""),"",$H545*$I545)</f>
      </c>
      <c r="K545" s="79" t="str">
        <v/>
      </c>
    </row>
    <row r="546">
      <c r="A546" s="81" t="str">
        <v/>
      </c>
      <c r="B546" s="81" t="str">
        <v/>
      </c>
      <c r="C546" s="83">
        <f>IF($E546="","",IFERROR(VLOOKUP(TRIM(E546&amp;""),'Référentiel Articles'!$A$2:$F$634,2,FALSE),""))</f>
      </c>
      <c r="D546" s="83">
        <f>IF($E546="","",IFERROR(VLOOKUP(TRIM(E546&amp;""),'Référentiel Articles'!$A$2:$F$634,3,FALSE),""))</f>
      </c>
      <c r="E546" s="81" t="str">
        <v/>
      </c>
      <c r="F546" s="83">
        <f>IF($E546="","",IFERROR(VLOOKUP(TRIM(E546&amp;""),'Référentiel Articles'!$A$2:$F$634,4,FALSE),""))</f>
      </c>
      <c r="G546" s="84">
        <f>IF($E546="","",IFERROR(VLOOKUP(TRIM(E546&amp;""),'Référentiel Articles'!$A$2:$F$634,5,FALSE),""))</f>
      </c>
      <c r="H546" s="85" t="str">
        <v/>
      </c>
      <c r="I546" s="84">
        <f>IF($E546="","",IFERROR(VLOOKUP(TRIM(E546&amp;""),'Référentiel Articles'!$A$2:$F$634,6,FALSE),""))</f>
      </c>
      <c r="J546" s="90">
        <f>IF(OR($E546="",$H546=""),"",$H546*$I546)</f>
      </c>
      <c r="K546" s="87" t="str">
        <v/>
      </c>
    </row>
    <row r="547">
      <c r="A547" s="74" t="str">
        <v/>
      </c>
      <c r="B547" s="74" t="str">
        <v/>
      </c>
      <c r="C547" s="75">
        <f>IF($E547="","",IFERROR(VLOOKUP(TRIM(E547&amp;""),'Référentiel Articles'!$A$2:$F$634,2,FALSE),""))</f>
      </c>
      <c r="D547" s="75">
        <f>IF($E547="","",IFERROR(VLOOKUP(TRIM(E547&amp;""),'Référentiel Articles'!$A$2:$F$634,3,FALSE),""))</f>
      </c>
      <c r="E547" s="74" t="str">
        <v/>
      </c>
      <c r="F547" s="75">
        <f>IF($E547="","",IFERROR(VLOOKUP(TRIM(E547&amp;""),'Référentiel Articles'!$A$2:$F$634,4,FALSE),""))</f>
      </c>
      <c r="G547" s="76">
        <f>IF($E547="","",IFERROR(VLOOKUP(TRIM(E547&amp;""),'Référentiel Articles'!$A$2:$F$634,5,FALSE),""))</f>
      </c>
      <c r="H547" s="77" t="str">
        <v/>
      </c>
      <c r="I547" s="76">
        <f>IF($E547="","",IFERROR(VLOOKUP(TRIM(E547&amp;""),'Référentiel Articles'!$A$2:$F$634,6,FALSE),""))</f>
      </c>
      <c r="J547" s="78">
        <f>IF(OR($E547="",$H547=""),"",$H547*$I547)</f>
      </c>
      <c r="K547" s="79" t="str">
        <v/>
      </c>
    </row>
    <row r="548">
      <c r="A548" s="81" t="str">
        <v/>
      </c>
      <c r="B548" s="81" t="str">
        <v/>
      </c>
      <c r="C548" s="83">
        <f>IF($E548="","",IFERROR(VLOOKUP(TRIM(E548&amp;""),'Référentiel Articles'!$A$2:$F$634,2,FALSE),""))</f>
      </c>
      <c r="D548" s="83">
        <f>IF($E548="","",IFERROR(VLOOKUP(TRIM(E548&amp;""),'Référentiel Articles'!$A$2:$F$634,3,FALSE),""))</f>
      </c>
      <c r="E548" s="81" t="str">
        <v/>
      </c>
      <c r="F548" s="83">
        <f>IF($E548="","",IFERROR(VLOOKUP(TRIM(E548&amp;""),'Référentiel Articles'!$A$2:$F$634,4,FALSE),""))</f>
      </c>
      <c r="G548" s="84">
        <f>IF($E548="","",IFERROR(VLOOKUP(TRIM(E548&amp;""),'Référentiel Articles'!$A$2:$F$634,5,FALSE),""))</f>
      </c>
      <c r="H548" s="85" t="str">
        <v/>
      </c>
      <c r="I548" s="84">
        <f>IF($E548="","",IFERROR(VLOOKUP(TRIM(E548&amp;""),'Référentiel Articles'!$A$2:$F$634,6,FALSE),""))</f>
      </c>
      <c r="J548" s="90">
        <f>IF(OR($E548="",$H548=""),"",$H548*$I548)</f>
      </c>
      <c r="K548" s="87" t="str">
        <v/>
      </c>
    </row>
    <row r="549">
      <c r="A549" s="74" t="str">
        <v/>
      </c>
      <c r="B549" s="74" t="str">
        <v/>
      </c>
      <c r="C549" s="75">
        <f>IF($E549="","",IFERROR(VLOOKUP(TRIM(E549&amp;""),'Référentiel Articles'!$A$2:$F$634,2,FALSE),""))</f>
      </c>
      <c r="D549" s="75">
        <f>IF($E549="","",IFERROR(VLOOKUP(TRIM(E549&amp;""),'Référentiel Articles'!$A$2:$F$634,3,FALSE),""))</f>
      </c>
      <c r="E549" s="74" t="str">
        <v/>
      </c>
      <c r="F549" s="75">
        <f>IF($E549="","",IFERROR(VLOOKUP(TRIM(E549&amp;""),'Référentiel Articles'!$A$2:$F$634,4,FALSE),""))</f>
      </c>
      <c r="G549" s="76">
        <f>IF($E549="","",IFERROR(VLOOKUP(TRIM(E549&amp;""),'Référentiel Articles'!$A$2:$F$634,5,FALSE),""))</f>
      </c>
      <c r="H549" s="77" t="str">
        <v/>
      </c>
      <c r="I549" s="76">
        <f>IF($E549="","",IFERROR(VLOOKUP(TRIM(E549&amp;""),'Référentiel Articles'!$A$2:$F$634,6,FALSE),""))</f>
      </c>
      <c r="J549" s="78">
        <f>IF(OR($E549="",$H549=""),"",$H549*$I549)</f>
      </c>
      <c r="K549" s="79" t="str">
        <v/>
      </c>
    </row>
    <row r="550">
      <c r="A550" s="81" t="str">
        <v/>
      </c>
      <c r="B550" s="81" t="str">
        <v/>
      </c>
      <c r="C550" s="83">
        <f>IF($E550="","",IFERROR(VLOOKUP(TRIM(E550&amp;""),'Référentiel Articles'!$A$2:$F$634,2,FALSE),""))</f>
      </c>
      <c r="D550" s="83">
        <f>IF($E550="","",IFERROR(VLOOKUP(TRIM(E550&amp;""),'Référentiel Articles'!$A$2:$F$634,3,FALSE),""))</f>
      </c>
      <c r="E550" s="81" t="str">
        <v/>
      </c>
      <c r="F550" s="83">
        <f>IF($E550="","",IFERROR(VLOOKUP(TRIM(E550&amp;""),'Référentiel Articles'!$A$2:$F$634,4,FALSE),""))</f>
      </c>
      <c r="G550" s="84">
        <f>IF($E550="","",IFERROR(VLOOKUP(TRIM(E550&amp;""),'Référentiel Articles'!$A$2:$F$634,5,FALSE),""))</f>
      </c>
      <c r="H550" s="85" t="str">
        <v/>
      </c>
      <c r="I550" s="84">
        <f>IF($E550="","",IFERROR(VLOOKUP(TRIM(E550&amp;""),'Référentiel Articles'!$A$2:$F$634,6,FALSE),""))</f>
      </c>
      <c r="J550" s="90">
        <f>IF(OR($E550="",$H550=""),"",$H550*$I550)</f>
      </c>
      <c r="K550" s="87" t="str">
        <v/>
      </c>
    </row>
    <row r="551">
      <c r="A551" s="74" t="str">
        <v/>
      </c>
      <c r="B551" s="74" t="str">
        <v/>
      </c>
      <c r="C551" s="75">
        <f>IF($E551="","",IFERROR(VLOOKUP(TRIM(E551&amp;""),'Référentiel Articles'!$A$2:$F$634,2,FALSE),""))</f>
      </c>
      <c r="D551" s="75">
        <f>IF($E551="","",IFERROR(VLOOKUP(TRIM(E551&amp;""),'Référentiel Articles'!$A$2:$F$634,3,FALSE),""))</f>
      </c>
      <c r="E551" s="74" t="str">
        <v/>
      </c>
      <c r="F551" s="75">
        <f>IF($E551="","",IFERROR(VLOOKUP(TRIM(E551&amp;""),'Référentiel Articles'!$A$2:$F$634,4,FALSE),""))</f>
      </c>
      <c r="G551" s="76">
        <f>IF($E551="","",IFERROR(VLOOKUP(TRIM(E551&amp;""),'Référentiel Articles'!$A$2:$F$634,5,FALSE),""))</f>
      </c>
      <c r="H551" s="77" t="str">
        <v/>
      </c>
      <c r="I551" s="76">
        <f>IF($E551="","",IFERROR(VLOOKUP(TRIM(E551&amp;""),'Référentiel Articles'!$A$2:$F$634,6,FALSE),""))</f>
      </c>
      <c r="J551" s="78">
        <f>IF(OR($E551="",$H551=""),"",$H551*$I551)</f>
      </c>
      <c r="K551" s="79" t="str">
        <v/>
      </c>
    </row>
    <row r="552">
      <c r="A552" s="81" t="str">
        <v/>
      </c>
      <c r="B552" s="81" t="str">
        <v/>
      </c>
      <c r="C552" s="83">
        <f>IF($E552="","",IFERROR(VLOOKUP(TRIM(E552&amp;""),'Référentiel Articles'!$A$2:$F$634,2,FALSE),""))</f>
      </c>
      <c r="D552" s="83">
        <f>IF($E552="","",IFERROR(VLOOKUP(TRIM(E552&amp;""),'Référentiel Articles'!$A$2:$F$634,3,FALSE),""))</f>
      </c>
      <c r="E552" s="81" t="str">
        <v/>
      </c>
      <c r="F552" s="83">
        <f>IF($E552="","",IFERROR(VLOOKUP(TRIM(E552&amp;""),'Référentiel Articles'!$A$2:$F$634,4,FALSE),""))</f>
      </c>
      <c r="G552" s="84">
        <f>IF($E552="","",IFERROR(VLOOKUP(TRIM(E552&amp;""),'Référentiel Articles'!$A$2:$F$634,5,FALSE),""))</f>
      </c>
      <c r="H552" s="85" t="str">
        <v/>
      </c>
      <c r="I552" s="84">
        <f>IF($E552="","",IFERROR(VLOOKUP(TRIM(E552&amp;""),'Référentiel Articles'!$A$2:$F$634,6,FALSE),""))</f>
      </c>
      <c r="J552" s="90">
        <f>IF(OR($E552="",$H552=""),"",$H552*$I552)</f>
      </c>
      <c r="K552" s="87" t="str">
        <v/>
      </c>
    </row>
    <row r="553">
      <c r="A553" s="74" t="str">
        <v/>
      </c>
      <c r="B553" s="74" t="str">
        <v/>
      </c>
      <c r="C553" s="75">
        <f>IF($E553="","",IFERROR(VLOOKUP(TRIM(E553&amp;""),'Référentiel Articles'!$A$2:$F$634,2,FALSE),""))</f>
      </c>
      <c r="D553" s="75">
        <f>IF($E553="","",IFERROR(VLOOKUP(TRIM(E553&amp;""),'Référentiel Articles'!$A$2:$F$634,3,FALSE),""))</f>
      </c>
      <c r="E553" s="74" t="str">
        <v/>
      </c>
      <c r="F553" s="75">
        <f>IF($E553="","",IFERROR(VLOOKUP(TRIM(E553&amp;""),'Référentiel Articles'!$A$2:$F$634,4,FALSE),""))</f>
      </c>
      <c r="G553" s="76">
        <f>IF($E553="","",IFERROR(VLOOKUP(TRIM(E553&amp;""),'Référentiel Articles'!$A$2:$F$634,5,FALSE),""))</f>
      </c>
      <c r="H553" s="77" t="str">
        <v/>
      </c>
      <c r="I553" s="76">
        <f>IF($E553="","",IFERROR(VLOOKUP(TRIM(E553&amp;""),'Référentiel Articles'!$A$2:$F$634,6,FALSE),""))</f>
      </c>
      <c r="J553" s="78">
        <f>IF(OR($E553="",$H553=""),"",$H553*$I553)</f>
      </c>
      <c r="K553" s="79" t="str">
        <v/>
      </c>
    </row>
    <row r="554">
      <c r="A554" s="81" t="str">
        <v/>
      </c>
      <c r="B554" s="81" t="str">
        <v/>
      </c>
      <c r="C554" s="83">
        <f>IF($E554="","",IFERROR(VLOOKUP(TRIM(E554&amp;""),'Référentiel Articles'!$A$2:$F$634,2,FALSE),""))</f>
      </c>
      <c r="D554" s="83">
        <f>IF($E554="","",IFERROR(VLOOKUP(TRIM(E554&amp;""),'Référentiel Articles'!$A$2:$F$634,3,FALSE),""))</f>
      </c>
      <c r="E554" s="81" t="str">
        <v/>
      </c>
      <c r="F554" s="83">
        <f>IF($E554="","",IFERROR(VLOOKUP(TRIM(E554&amp;""),'Référentiel Articles'!$A$2:$F$634,4,FALSE),""))</f>
      </c>
      <c r="G554" s="84">
        <f>IF($E554="","",IFERROR(VLOOKUP(TRIM(E554&amp;""),'Référentiel Articles'!$A$2:$F$634,5,FALSE),""))</f>
      </c>
      <c r="H554" s="85" t="str">
        <v/>
      </c>
      <c r="I554" s="84">
        <f>IF($E554="","",IFERROR(VLOOKUP(TRIM(E554&amp;""),'Référentiel Articles'!$A$2:$F$634,6,FALSE),""))</f>
      </c>
      <c r="J554" s="90">
        <f>IF(OR($E554="",$H554=""),"",$H554*$I554)</f>
      </c>
      <c r="K554" s="87" t="str">
        <v/>
      </c>
    </row>
    <row r="555">
      <c r="A555" s="74" t="str">
        <v/>
      </c>
      <c r="B555" s="74" t="str">
        <v/>
      </c>
      <c r="C555" s="75">
        <f>IF($E555="","",IFERROR(VLOOKUP(TRIM(E555&amp;""),'Référentiel Articles'!$A$2:$F$634,2,FALSE),""))</f>
      </c>
      <c r="D555" s="75">
        <f>IF($E555="","",IFERROR(VLOOKUP(TRIM(E555&amp;""),'Référentiel Articles'!$A$2:$F$634,3,FALSE),""))</f>
      </c>
      <c r="E555" s="74" t="str">
        <v/>
      </c>
      <c r="F555" s="75">
        <f>IF($E555="","",IFERROR(VLOOKUP(TRIM(E555&amp;""),'Référentiel Articles'!$A$2:$F$634,4,FALSE),""))</f>
      </c>
      <c r="G555" s="76">
        <f>IF($E555="","",IFERROR(VLOOKUP(TRIM(E555&amp;""),'Référentiel Articles'!$A$2:$F$634,5,FALSE),""))</f>
      </c>
      <c r="H555" s="77" t="str">
        <v/>
      </c>
      <c r="I555" s="76">
        <f>IF($E555="","",IFERROR(VLOOKUP(TRIM(E555&amp;""),'Référentiel Articles'!$A$2:$F$634,6,FALSE),""))</f>
      </c>
      <c r="J555" s="78">
        <f>IF(OR($E555="",$H555=""),"",$H555*$I555)</f>
      </c>
      <c r="K555" s="79" t="str">
        <v/>
      </c>
    </row>
    <row r="556">
      <c r="A556" s="81" t="str">
        <v/>
      </c>
      <c r="B556" s="81" t="str">
        <v/>
      </c>
      <c r="C556" s="83">
        <f>IF($E556="","",IFERROR(VLOOKUP(TRIM(E556&amp;""),'Référentiel Articles'!$A$2:$F$634,2,FALSE),""))</f>
      </c>
      <c r="D556" s="83">
        <f>IF($E556="","",IFERROR(VLOOKUP(TRIM(E556&amp;""),'Référentiel Articles'!$A$2:$F$634,3,FALSE),""))</f>
      </c>
      <c r="E556" s="81" t="str">
        <v/>
      </c>
      <c r="F556" s="83">
        <f>IF($E556="","",IFERROR(VLOOKUP(TRIM(E556&amp;""),'Référentiel Articles'!$A$2:$F$634,4,FALSE),""))</f>
      </c>
      <c r="G556" s="84">
        <f>IF($E556="","",IFERROR(VLOOKUP(TRIM(E556&amp;""),'Référentiel Articles'!$A$2:$F$634,5,FALSE),""))</f>
      </c>
      <c r="H556" s="85" t="str">
        <v/>
      </c>
      <c r="I556" s="84">
        <f>IF($E556="","",IFERROR(VLOOKUP(TRIM(E556&amp;""),'Référentiel Articles'!$A$2:$F$634,6,FALSE),""))</f>
      </c>
      <c r="J556" s="90">
        <f>IF(OR($E556="",$H556=""),"",$H556*$I556)</f>
      </c>
      <c r="K556" s="87" t="str">
        <v/>
      </c>
    </row>
    <row r="557">
      <c r="A557" s="74" t="str">
        <v/>
      </c>
      <c r="B557" s="74" t="str">
        <v/>
      </c>
      <c r="C557" s="75">
        <f>IF($E557="","",IFERROR(VLOOKUP(TRIM(E557&amp;""),'Référentiel Articles'!$A$2:$F$634,2,FALSE),""))</f>
      </c>
      <c r="D557" s="75">
        <f>IF($E557="","",IFERROR(VLOOKUP(TRIM(E557&amp;""),'Référentiel Articles'!$A$2:$F$634,3,FALSE),""))</f>
      </c>
      <c r="E557" s="74" t="str">
        <v/>
      </c>
      <c r="F557" s="75">
        <f>IF($E557="","",IFERROR(VLOOKUP(TRIM(E557&amp;""),'Référentiel Articles'!$A$2:$F$634,4,FALSE),""))</f>
      </c>
      <c r="G557" s="76">
        <f>IF($E557="","",IFERROR(VLOOKUP(TRIM(E557&amp;""),'Référentiel Articles'!$A$2:$F$634,5,FALSE),""))</f>
      </c>
      <c r="H557" s="77" t="str">
        <v/>
      </c>
      <c r="I557" s="76">
        <f>IF($E557="","",IFERROR(VLOOKUP(TRIM(E557&amp;""),'Référentiel Articles'!$A$2:$F$634,6,FALSE),""))</f>
      </c>
      <c r="J557" s="78">
        <f>IF(OR($E557="",$H557=""),"",$H557*$I557)</f>
      </c>
      <c r="K557" s="79" t="str">
        <v/>
      </c>
    </row>
    <row r="558">
      <c r="A558" s="81" t="str">
        <v/>
      </c>
      <c r="B558" s="81" t="str">
        <v/>
      </c>
      <c r="C558" s="83">
        <f>IF($E558="","",IFERROR(VLOOKUP(TRIM(E558&amp;""),'Référentiel Articles'!$A$2:$F$634,2,FALSE),""))</f>
      </c>
      <c r="D558" s="83">
        <f>IF($E558="","",IFERROR(VLOOKUP(TRIM(E558&amp;""),'Référentiel Articles'!$A$2:$F$634,3,FALSE),""))</f>
      </c>
      <c r="E558" s="81" t="str">
        <v/>
      </c>
      <c r="F558" s="83">
        <f>IF($E558="","",IFERROR(VLOOKUP(TRIM(E558&amp;""),'Référentiel Articles'!$A$2:$F$634,4,FALSE),""))</f>
      </c>
      <c r="G558" s="84">
        <f>IF($E558="","",IFERROR(VLOOKUP(TRIM(E558&amp;""),'Référentiel Articles'!$A$2:$F$634,5,FALSE),""))</f>
      </c>
      <c r="H558" s="85" t="str">
        <v/>
      </c>
      <c r="I558" s="84">
        <f>IF($E558="","",IFERROR(VLOOKUP(TRIM(E558&amp;""),'Référentiel Articles'!$A$2:$F$634,6,FALSE),""))</f>
      </c>
      <c r="J558" s="90">
        <f>IF(OR($E558="",$H558=""),"",$H558*$I558)</f>
      </c>
      <c r="K558" s="87" t="str">
        <v/>
      </c>
    </row>
    <row r="559">
      <c r="A559" s="74" t="str">
        <v/>
      </c>
      <c r="B559" s="74" t="str">
        <v/>
      </c>
      <c r="C559" s="75">
        <f>IF($E559="","",IFERROR(VLOOKUP(TRIM(E559&amp;""),'Référentiel Articles'!$A$2:$F$634,2,FALSE),""))</f>
      </c>
      <c r="D559" s="75">
        <f>IF($E559="","",IFERROR(VLOOKUP(TRIM(E559&amp;""),'Référentiel Articles'!$A$2:$F$634,3,FALSE),""))</f>
      </c>
      <c r="E559" s="74" t="str">
        <v/>
      </c>
      <c r="F559" s="75">
        <f>IF($E559="","",IFERROR(VLOOKUP(TRIM(E559&amp;""),'Référentiel Articles'!$A$2:$F$634,4,FALSE),""))</f>
      </c>
      <c r="G559" s="76">
        <f>IF($E559="","",IFERROR(VLOOKUP(TRIM(E559&amp;""),'Référentiel Articles'!$A$2:$F$634,5,FALSE),""))</f>
      </c>
      <c r="H559" s="77" t="str">
        <v/>
      </c>
      <c r="I559" s="76">
        <f>IF($E559="","",IFERROR(VLOOKUP(TRIM(E559&amp;""),'Référentiel Articles'!$A$2:$F$634,6,FALSE),""))</f>
      </c>
      <c r="J559" s="78">
        <f>IF(OR($E559="",$H559=""),"",$H559*$I559)</f>
      </c>
      <c r="K559" s="79" t="str">
        <v/>
      </c>
    </row>
    <row r="560">
      <c r="A560" s="81" t="str">
        <v/>
      </c>
      <c r="B560" s="81" t="str">
        <v/>
      </c>
      <c r="C560" s="83">
        <f>IF($E560="","",IFERROR(VLOOKUP(TRIM(E560&amp;""),'Référentiel Articles'!$A$2:$F$634,2,FALSE),""))</f>
      </c>
      <c r="D560" s="83">
        <f>IF($E560="","",IFERROR(VLOOKUP(TRIM(E560&amp;""),'Référentiel Articles'!$A$2:$F$634,3,FALSE),""))</f>
      </c>
      <c r="E560" s="81" t="str">
        <v/>
      </c>
      <c r="F560" s="83">
        <f>IF($E560="","",IFERROR(VLOOKUP(TRIM(E560&amp;""),'Référentiel Articles'!$A$2:$F$634,4,FALSE),""))</f>
      </c>
      <c r="G560" s="84">
        <f>IF($E560="","",IFERROR(VLOOKUP(TRIM(E560&amp;""),'Référentiel Articles'!$A$2:$F$634,5,FALSE),""))</f>
      </c>
      <c r="H560" s="85" t="str">
        <v/>
      </c>
      <c r="I560" s="84">
        <f>IF($E560="","",IFERROR(VLOOKUP(TRIM(E560&amp;""),'Référentiel Articles'!$A$2:$F$634,6,FALSE),""))</f>
      </c>
      <c r="J560" s="90">
        <f>IF(OR($E560="",$H560=""),"",$H560*$I560)</f>
      </c>
      <c r="K560" s="87" t="str">
        <v/>
      </c>
    </row>
    <row r="561">
      <c r="A561" s="74" t="str">
        <v/>
      </c>
      <c r="B561" s="74" t="str">
        <v/>
      </c>
      <c r="C561" s="75">
        <f>IF($E561="","",IFERROR(VLOOKUP(TRIM(E561&amp;""),'Référentiel Articles'!$A$2:$F$634,2,FALSE),""))</f>
      </c>
      <c r="D561" s="75">
        <f>IF($E561="","",IFERROR(VLOOKUP(TRIM(E561&amp;""),'Référentiel Articles'!$A$2:$F$634,3,FALSE),""))</f>
      </c>
      <c r="E561" s="74" t="str">
        <v/>
      </c>
      <c r="F561" s="75">
        <f>IF($E561="","",IFERROR(VLOOKUP(TRIM(E561&amp;""),'Référentiel Articles'!$A$2:$F$634,4,FALSE),""))</f>
      </c>
      <c r="G561" s="76">
        <f>IF($E561="","",IFERROR(VLOOKUP(TRIM(E561&amp;""),'Référentiel Articles'!$A$2:$F$634,5,FALSE),""))</f>
      </c>
      <c r="H561" s="77" t="str">
        <v/>
      </c>
      <c r="I561" s="76">
        <f>IF($E561="","",IFERROR(VLOOKUP(TRIM(E561&amp;""),'Référentiel Articles'!$A$2:$F$634,6,FALSE),""))</f>
      </c>
      <c r="J561" s="78">
        <f>IF(OR($E561="",$H561=""),"",$H561*$I561)</f>
      </c>
      <c r="K561" s="79" t="str">
        <v/>
      </c>
    </row>
    <row r="562">
      <c r="A562" s="81" t="str">
        <v/>
      </c>
      <c r="B562" s="81" t="str">
        <v/>
      </c>
      <c r="C562" s="83">
        <f>IF($E562="","",IFERROR(VLOOKUP(TRIM(E562&amp;""),'Référentiel Articles'!$A$2:$F$634,2,FALSE),""))</f>
      </c>
      <c r="D562" s="83">
        <f>IF($E562="","",IFERROR(VLOOKUP(TRIM(E562&amp;""),'Référentiel Articles'!$A$2:$F$634,3,FALSE),""))</f>
      </c>
      <c r="E562" s="81" t="str">
        <v/>
      </c>
      <c r="F562" s="83">
        <f>IF($E562="","",IFERROR(VLOOKUP(TRIM(E562&amp;""),'Référentiel Articles'!$A$2:$F$634,4,FALSE),""))</f>
      </c>
      <c r="G562" s="84">
        <f>IF($E562="","",IFERROR(VLOOKUP(TRIM(E562&amp;""),'Référentiel Articles'!$A$2:$F$634,5,FALSE),""))</f>
      </c>
      <c r="H562" s="85" t="str">
        <v/>
      </c>
      <c r="I562" s="84">
        <f>IF($E562="","",IFERROR(VLOOKUP(TRIM(E562&amp;""),'Référentiel Articles'!$A$2:$F$634,6,FALSE),""))</f>
      </c>
      <c r="J562" s="90">
        <f>IF(OR($E562="",$H562=""),"",$H562*$I562)</f>
      </c>
      <c r="K562" s="87" t="str">
        <v/>
      </c>
    </row>
    <row r="563">
      <c r="A563" s="74" t="str">
        <v/>
      </c>
      <c r="B563" s="74" t="str">
        <v/>
      </c>
      <c r="C563" s="75">
        <f>IF($E563="","",IFERROR(VLOOKUP(TRIM(E563&amp;""),'Référentiel Articles'!$A$2:$F$634,2,FALSE),""))</f>
      </c>
      <c r="D563" s="75">
        <f>IF($E563="","",IFERROR(VLOOKUP(TRIM(E563&amp;""),'Référentiel Articles'!$A$2:$F$634,3,FALSE),""))</f>
      </c>
      <c r="E563" s="74" t="str">
        <v/>
      </c>
      <c r="F563" s="75">
        <f>IF($E563="","",IFERROR(VLOOKUP(TRIM(E563&amp;""),'Référentiel Articles'!$A$2:$F$634,4,FALSE),""))</f>
      </c>
      <c r="G563" s="76">
        <f>IF($E563="","",IFERROR(VLOOKUP(TRIM(E563&amp;""),'Référentiel Articles'!$A$2:$F$634,5,FALSE),""))</f>
      </c>
      <c r="H563" s="77" t="str">
        <v/>
      </c>
      <c r="I563" s="76">
        <f>IF($E563="","",IFERROR(VLOOKUP(TRIM(E563&amp;""),'Référentiel Articles'!$A$2:$F$634,6,FALSE),""))</f>
      </c>
      <c r="J563" s="78">
        <f>IF(OR($E563="",$H563=""),"",$H563*$I563)</f>
      </c>
      <c r="K563" s="79" t="str">
        <v/>
      </c>
    </row>
    <row r="564">
      <c r="A564" s="81" t="str">
        <v/>
      </c>
      <c r="B564" s="81" t="str">
        <v/>
      </c>
      <c r="C564" s="83">
        <f>IF($E564="","",IFERROR(VLOOKUP(TRIM(E564&amp;""),'Référentiel Articles'!$A$2:$F$634,2,FALSE),""))</f>
      </c>
      <c r="D564" s="83">
        <f>IF($E564="","",IFERROR(VLOOKUP(TRIM(E564&amp;""),'Référentiel Articles'!$A$2:$F$634,3,FALSE),""))</f>
      </c>
      <c r="E564" s="81" t="str">
        <v/>
      </c>
      <c r="F564" s="83">
        <f>IF($E564="","",IFERROR(VLOOKUP(TRIM(E564&amp;""),'Référentiel Articles'!$A$2:$F$634,4,FALSE),""))</f>
      </c>
      <c r="G564" s="84">
        <f>IF($E564="","",IFERROR(VLOOKUP(TRIM(E564&amp;""),'Référentiel Articles'!$A$2:$F$634,5,FALSE),""))</f>
      </c>
      <c r="H564" s="85" t="str">
        <v/>
      </c>
      <c r="I564" s="84">
        <f>IF($E564="","",IFERROR(VLOOKUP(TRIM(E564&amp;""),'Référentiel Articles'!$A$2:$F$634,6,FALSE),""))</f>
      </c>
      <c r="J564" s="90">
        <f>IF(OR($E564="",$H564=""),"",$H564*$I564)</f>
      </c>
      <c r="K564" s="87" t="str">
        <v/>
      </c>
    </row>
    <row r="565">
      <c r="A565" s="74" t="str">
        <v/>
      </c>
      <c r="B565" s="74" t="str">
        <v/>
      </c>
      <c r="C565" s="75">
        <f>IF($E565="","",IFERROR(VLOOKUP(TRIM(E565&amp;""),'Référentiel Articles'!$A$2:$F$634,2,FALSE),""))</f>
      </c>
      <c r="D565" s="75">
        <f>IF($E565="","",IFERROR(VLOOKUP(TRIM(E565&amp;""),'Référentiel Articles'!$A$2:$F$634,3,FALSE),""))</f>
      </c>
      <c r="E565" s="74" t="str">
        <v/>
      </c>
      <c r="F565" s="75">
        <f>IF($E565="","",IFERROR(VLOOKUP(TRIM(E565&amp;""),'Référentiel Articles'!$A$2:$F$634,4,FALSE),""))</f>
      </c>
      <c r="G565" s="76">
        <f>IF($E565="","",IFERROR(VLOOKUP(TRIM(E565&amp;""),'Référentiel Articles'!$A$2:$F$634,5,FALSE),""))</f>
      </c>
      <c r="H565" s="77" t="str">
        <v/>
      </c>
      <c r="I565" s="76">
        <f>IF($E565="","",IFERROR(VLOOKUP(TRIM(E565&amp;""),'Référentiel Articles'!$A$2:$F$634,6,FALSE),""))</f>
      </c>
      <c r="J565" s="78">
        <f>IF(OR($E565="",$H565=""),"",$H565*$I565)</f>
      </c>
      <c r="K565" s="79" t="str">
        <v/>
      </c>
    </row>
    <row r="566">
      <c r="A566" s="81" t="str">
        <v/>
      </c>
      <c r="B566" s="81" t="str">
        <v/>
      </c>
      <c r="C566" s="83">
        <f>IF($E566="","",IFERROR(VLOOKUP(TRIM(E566&amp;""),'Référentiel Articles'!$A$2:$F$634,2,FALSE),""))</f>
      </c>
      <c r="D566" s="83">
        <f>IF($E566="","",IFERROR(VLOOKUP(TRIM(E566&amp;""),'Référentiel Articles'!$A$2:$F$634,3,FALSE),""))</f>
      </c>
      <c r="E566" s="81" t="str">
        <v/>
      </c>
      <c r="F566" s="83">
        <f>IF($E566="","",IFERROR(VLOOKUP(TRIM(E566&amp;""),'Référentiel Articles'!$A$2:$F$634,4,FALSE),""))</f>
      </c>
      <c r="G566" s="84">
        <f>IF($E566="","",IFERROR(VLOOKUP(TRIM(E566&amp;""),'Référentiel Articles'!$A$2:$F$634,5,FALSE),""))</f>
      </c>
      <c r="H566" s="85" t="str">
        <v/>
      </c>
      <c r="I566" s="84">
        <f>IF($E566="","",IFERROR(VLOOKUP(TRIM(E566&amp;""),'Référentiel Articles'!$A$2:$F$634,6,FALSE),""))</f>
      </c>
      <c r="J566" s="90">
        <f>IF(OR($E566="",$H566=""),"",$H566*$I566)</f>
      </c>
      <c r="K566" s="87" t="str">
        <v/>
      </c>
    </row>
    <row r="567">
      <c r="A567" s="74" t="str">
        <v/>
      </c>
      <c r="B567" s="74" t="str">
        <v/>
      </c>
      <c r="C567" s="75">
        <f>IF($E567="","",IFERROR(VLOOKUP(TRIM(E567&amp;""),'Référentiel Articles'!$A$2:$F$634,2,FALSE),""))</f>
      </c>
      <c r="D567" s="75">
        <f>IF($E567="","",IFERROR(VLOOKUP(TRIM(E567&amp;""),'Référentiel Articles'!$A$2:$F$634,3,FALSE),""))</f>
      </c>
      <c r="E567" s="74" t="str">
        <v/>
      </c>
      <c r="F567" s="75">
        <f>IF($E567="","",IFERROR(VLOOKUP(TRIM(E567&amp;""),'Référentiel Articles'!$A$2:$F$634,4,FALSE),""))</f>
      </c>
      <c r="G567" s="76">
        <f>IF($E567="","",IFERROR(VLOOKUP(TRIM(E567&amp;""),'Référentiel Articles'!$A$2:$F$634,5,FALSE),""))</f>
      </c>
      <c r="H567" s="77" t="str">
        <v/>
      </c>
      <c r="I567" s="76">
        <f>IF($E567="","",IFERROR(VLOOKUP(TRIM(E567&amp;""),'Référentiel Articles'!$A$2:$F$634,6,FALSE),""))</f>
      </c>
      <c r="J567" s="78">
        <f>IF(OR($E567="",$H567=""),"",$H567*$I567)</f>
      </c>
      <c r="K567" s="79" t="str">
        <v/>
      </c>
    </row>
    <row r="568">
      <c r="A568" s="81" t="str">
        <v/>
      </c>
      <c r="B568" s="81" t="str">
        <v/>
      </c>
      <c r="C568" s="83">
        <f>IF($E568="","",IFERROR(VLOOKUP(TRIM(E568&amp;""),'Référentiel Articles'!$A$2:$F$634,2,FALSE),""))</f>
      </c>
      <c r="D568" s="83">
        <f>IF($E568="","",IFERROR(VLOOKUP(TRIM(E568&amp;""),'Référentiel Articles'!$A$2:$F$634,3,FALSE),""))</f>
      </c>
      <c r="E568" s="81" t="str">
        <v/>
      </c>
      <c r="F568" s="83">
        <f>IF($E568="","",IFERROR(VLOOKUP(TRIM(E568&amp;""),'Référentiel Articles'!$A$2:$F$634,4,FALSE),""))</f>
      </c>
      <c r="G568" s="84">
        <f>IF($E568="","",IFERROR(VLOOKUP(TRIM(E568&amp;""),'Référentiel Articles'!$A$2:$F$634,5,FALSE),""))</f>
      </c>
      <c r="H568" s="85" t="str">
        <v/>
      </c>
      <c r="I568" s="84">
        <f>IF($E568="","",IFERROR(VLOOKUP(TRIM(E568&amp;""),'Référentiel Articles'!$A$2:$F$634,6,FALSE),""))</f>
      </c>
      <c r="J568" s="90">
        <f>IF(OR($E568="",$H568=""),"",$H568*$I568)</f>
      </c>
      <c r="K568" s="87" t="str">
        <v/>
      </c>
    </row>
    <row r="569">
      <c r="A569" s="74" t="str">
        <v/>
      </c>
      <c r="B569" s="74" t="str">
        <v/>
      </c>
      <c r="C569" s="75">
        <f>IF($E569="","",IFERROR(VLOOKUP(TRIM(E569&amp;""),'Référentiel Articles'!$A$2:$F$634,2,FALSE),""))</f>
      </c>
      <c r="D569" s="75">
        <f>IF($E569="","",IFERROR(VLOOKUP(TRIM(E569&amp;""),'Référentiel Articles'!$A$2:$F$634,3,FALSE),""))</f>
      </c>
      <c r="E569" s="74" t="str">
        <v/>
      </c>
      <c r="F569" s="75">
        <f>IF($E569="","",IFERROR(VLOOKUP(TRIM(E569&amp;""),'Référentiel Articles'!$A$2:$F$634,4,FALSE),""))</f>
      </c>
      <c r="G569" s="76">
        <f>IF($E569="","",IFERROR(VLOOKUP(TRIM(E569&amp;""),'Référentiel Articles'!$A$2:$F$634,5,FALSE),""))</f>
      </c>
      <c r="H569" s="77" t="str">
        <v/>
      </c>
      <c r="I569" s="76">
        <f>IF($E569="","",IFERROR(VLOOKUP(TRIM(E569&amp;""),'Référentiel Articles'!$A$2:$F$634,6,FALSE),""))</f>
      </c>
      <c r="J569" s="78">
        <f>IF(OR($E569="",$H569=""),"",$H569*$I569)</f>
      </c>
      <c r="K569" s="79" t="str">
        <v/>
      </c>
    </row>
    <row r="570">
      <c r="A570" s="81" t="str">
        <v/>
      </c>
      <c r="B570" s="81" t="str">
        <v/>
      </c>
      <c r="C570" s="83">
        <f>IF($E570="","",IFERROR(VLOOKUP(TRIM(E570&amp;""),'Référentiel Articles'!$A$2:$F$634,2,FALSE),""))</f>
      </c>
      <c r="D570" s="83">
        <f>IF($E570="","",IFERROR(VLOOKUP(TRIM(E570&amp;""),'Référentiel Articles'!$A$2:$F$634,3,FALSE),""))</f>
      </c>
      <c r="E570" s="81" t="str">
        <v/>
      </c>
      <c r="F570" s="83">
        <f>IF($E570="","",IFERROR(VLOOKUP(TRIM(E570&amp;""),'Référentiel Articles'!$A$2:$F$634,4,FALSE),""))</f>
      </c>
      <c r="G570" s="84">
        <f>IF($E570="","",IFERROR(VLOOKUP(TRIM(E570&amp;""),'Référentiel Articles'!$A$2:$F$634,5,FALSE),""))</f>
      </c>
      <c r="H570" s="85" t="str">
        <v/>
      </c>
      <c r="I570" s="84">
        <f>IF($E570="","",IFERROR(VLOOKUP(TRIM(E570&amp;""),'Référentiel Articles'!$A$2:$F$634,6,FALSE),""))</f>
      </c>
      <c r="J570" s="90">
        <f>IF(OR($E570="",$H570=""),"",$H570*$I570)</f>
      </c>
      <c r="K570" s="87" t="str">
        <v/>
      </c>
    </row>
    <row r="571">
      <c r="A571" s="74" t="str">
        <v/>
      </c>
      <c r="B571" s="74" t="str">
        <v/>
      </c>
      <c r="C571" s="75">
        <f>IF($E571="","",IFERROR(VLOOKUP(TRIM(E571&amp;""),'Référentiel Articles'!$A$2:$F$634,2,FALSE),""))</f>
      </c>
      <c r="D571" s="75">
        <f>IF($E571="","",IFERROR(VLOOKUP(TRIM(E571&amp;""),'Référentiel Articles'!$A$2:$F$634,3,FALSE),""))</f>
      </c>
      <c r="E571" s="74" t="str">
        <v/>
      </c>
      <c r="F571" s="75">
        <f>IF($E571="","",IFERROR(VLOOKUP(TRIM(E571&amp;""),'Référentiel Articles'!$A$2:$F$634,4,FALSE),""))</f>
      </c>
      <c r="G571" s="76">
        <f>IF($E571="","",IFERROR(VLOOKUP(TRIM(E571&amp;""),'Référentiel Articles'!$A$2:$F$634,5,FALSE),""))</f>
      </c>
      <c r="H571" s="77" t="str">
        <v/>
      </c>
      <c r="I571" s="76">
        <f>IF($E571="","",IFERROR(VLOOKUP(TRIM(E571&amp;""),'Référentiel Articles'!$A$2:$F$634,6,FALSE),""))</f>
      </c>
      <c r="J571" s="78">
        <f>IF(OR($E571="",$H571=""),"",$H571*$I571)</f>
      </c>
      <c r="K571" s="79" t="str">
        <v/>
      </c>
    </row>
    <row r="572">
      <c r="A572" s="81" t="str">
        <v/>
      </c>
      <c r="B572" s="81" t="str">
        <v/>
      </c>
      <c r="C572" s="83">
        <f>IF($E572="","",IFERROR(VLOOKUP(TRIM(E572&amp;""),'Référentiel Articles'!$A$2:$F$634,2,FALSE),""))</f>
      </c>
      <c r="D572" s="83">
        <f>IF($E572="","",IFERROR(VLOOKUP(TRIM(E572&amp;""),'Référentiel Articles'!$A$2:$F$634,3,FALSE),""))</f>
      </c>
      <c r="E572" s="81" t="str">
        <v/>
      </c>
      <c r="F572" s="83">
        <f>IF($E572="","",IFERROR(VLOOKUP(TRIM(E572&amp;""),'Référentiel Articles'!$A$2:$F$634,4,FALSE),""))</f>
      </c>
      <c r="G572" s="84">
        <f>IF($E572="","",IFERROR(VLOOKUP(TRIM(E572&amp;""),'Référentiel Articles'!$A$2:$F$634,5,FALSE),""))</f>
      </c>
      <c r="H572" s="85" t="str">
        <v/>
      </c>
      <c r="I572" s="84">
        <f>IF($E572="","",IFERROR(VLOOKUP(TRIM(E572&amp;""),'Référentiel Articles'!$A$2:$F$634,6,FALSE),""))</f>
      </c>
      <c r="J572" s="90">
        <f>IF(OR($E572="",$H572=""),"",$H572*$I572)</f>
      </c>
      <c r="K572" s="87" t="str">
        <v/>
      </c>
    </row>
    <row r="573">
      <c r="A573" s="74" t="str">
        <v/>
      </c>
      <c r="B573" s="74" t="str">
        <v/>
      </c>
      <c r="C573" s="75">
        <f>IF($E573="","",IFERROR(VLOOKUP(TRIM(E573&amp;""),'Référentiel Articles'!$A$2:$F$634,2,FALSE),""))</f>
      </c>
      <c r="D573" s="75">
        <f>IF($E573="","",IFERROR(VLOOKUP(TRIM(E573&amp;""),'Référentiel Articles'!$A$2:$F$634,3,FALSE),""))</f>
      </c>
      <c r="E573" s="74" t="str">
        <v/>
      </c>
      <c r="F573" s="75">
        <f>IF($E573="","",IFERROR(VLOOKUP(TRIM(E573&amp;""),'Référentiel Articles'!$A$2:$F$634,4,FALSE),""))</f>
      </c>
      <c r="G573" s="76">
        <f>IF($E573="","",IFERROR(VLOOKUP(TRIM(E573&amp;""),'Référentiel Articles'!$A$2:$F$634,5,FALSE),""))</f>
      </c>
      <c r="H573" s="77" t="str">
        <v/>
      </c>
      <c r="I573" s="76">
        <f>IF($E573="","",IFERROR(VLOOKUP(TRIM(E573&amp;""),'Référentiel Articles'!$A$2:$F$634,6,FALSE),""))</f>
      </c>
      <c r="J573" s="78">
        <f>IF(OR($E573="",$H573=""),"",$H573*$I573)</f>
      </c>
      <c r="K573" s="79" t="str">
        <v/>
      </c>
    </row>
    <row r="574">
      <c r="A574" s="81" t="str">
        <v/>
      </c>
      <c r="B574" s="81" t="str">
        <v/>
      </c>
      <c r="C574" s="83">
        <f>IF($E574="","",IFERROR(VLOOKUP(TRIM(E574&amp;""),'Référentiel Articles'!$A$2:$F$634,2,FALSE),""))</f>
      </c>
      <c r="D574" s="83">
        <f>IF($E574="","",IFERROR(VLOOKUP(TRIM(E574&amp;""),'Référentiel Articles'!$A$2:$F$634,3,FALSE),""))</f>
      </c>
      <c r="E574" s="81" t="str">
        <v/>
      </c>
      <c r="F574" s="83">
        <f>IF($E574="","",IFERROR(VLOOKUP(TRIM(E574&amp;""),'Référentiel Articles'!$A$2:$F$634,4,FALSE),""))</f>
      </c>
      <c r="G574" s="84">
        <f>IF($E574="","",IFERROR(VLOOKUP(TRIM(E574&amp;""),'Référentiel Articles'!$A$2:$F$634,5,FALSE),""))</f>
      </c>
      <c r="H574" s="85" t="str">
        <v/>
      </c>
      <c r="I574" s="84">
        <f>IF($E574="","",IFERROR(VLOOKUP(TRIM(E574&amp;""),'Référentiel Articles'!$A$2:$F$634,6,FALSE),""))</f>
      </c>
      <c r="J574" s="90">
        <f>IF(OR($E574="",$H574=""),"",$H574*$I574)</f>
      </c>
      <c r="K574" s="87" t="str">
        <v/>
      </c>
    </row>
    <row r="575">
      <c r="A575" s="74" t="str">
        <v/>
      </c>
      <c r="B575" s="74" t="str">
        <v/>
      </c>
      <c r="C575" s="75">
        <f>IF($E575="","",IFERROR(VLOOKUP(TRIM(E575&amp;""),'Référentiel Articles'!$A$2:$F$634,2,FALSE),""))</f>
      </c>
      <c r="D575" s="75">
        <f>IF($E575="","",IFERROR(VLOOKUP(TRIM(E575&amp;""),'Référentiel Articles'!$A$2:$F$634,3,FALSE),""))</f>
      </c>
      <c r="E575" s="74" t="str">
        <v/>
      </c>
      <c r="F575" s="75">
        <f>IF($E575="","",IFERROR(VLOOKUP(TRIM(E575&amp;""),'Référentiel Articles'!$A$2:$F$634,4,FALSE),""))</f>
      </c>
      <c r="G575" s="76">
        <f>IF($E575="","",IFERROR(VLOOKUP(TRIM(E575&amp;""),'Référentiel Articles'!$A$2:$F$634,5,FALSE),""))</f>
      </c>
      <c r="H575" s="77" t="str">
        <v/>
      </c>
      <c r="I575" s="76">
        <f>IF($E575="","",IFERROR(VLOOKUP(TRIM(E575&amp;""),'Référentiel Articles'!$A$2:$F$634,6,FALSE),""))</f>
      </c>
      <c r="J575" s="78">
        <f>IF(OR($E575="",$H575=""),"",$H575*$I575)</f>
      </c>
      <c r="K575" s="79" t="str">
        <v/>
      </c>
    </row>
    <row r="576">
      <c r="A576" s="81" t="str">
        <v/>
      </c>
      <c r="B576" s="81" t="str">
        <v/>
      </c>
      <c r="C576" s="83">
        <f>IF($E576="","",IFERROR(VLOOKUP(TRIM(E576&amp;""),'Référentiel Articles'!$A$2:$F$634,2,FALSE),""))</f>
      </c>
      <c r="D576" s="83">
        <f>IF($E576="","",IFERROR(VLOOKUP(TRIM(E576&amp;""),'Référentiel Articles'!$A$2:$F$634,3,FALSE),""))</f>
      </c>
      <c r="E576" s="81" t="str">
        <v/>
      </c>
      <c r="F576" s="83">
        <f>IF($E576="","",IFERROR(VLOOKUP(TRIM(E576&amp;""),'Référentiel Articles'!$A$2:$F$634,4,FALSE),""))</f>
      </c>
      <c r="G576" s="84">
        <f>IF($E576="","",IFERROR(VLOOKUP(TRIM(E576&amp;""),'Référentiel Articles'!$A$2:$F$634,5,FALSE),""))</f>
      </c>
      <c r="H576" s="85" t="str">
        <v/>
      </c>
      <c r="I576" s="84">
        <f>IF($E576="","",IFERROR(VLOOKUP(TRIM(E576&amp;""),'Référentiel Articles'!$A$2:$F$634,6,FALSE),""))</f>
      </c>
      <c r="J576" s="90">
        <f>IF(OR($E576="",$H576=""),"",$H576*$I576)</f>
      </c>
      <c r="K576" s="87" t="str">
        <v/>
      </c>
    </row>
    <row r="577">
      <c r="A577" s="74" t="str">
        <v/>
      </c>
      <c r="B577" s="74" t="str">
        <v/>
      </c>
      <c r="C577" s="75">
        <f>IF($E577="","",IFERROR(VLOOKUP(TRIM(E577&amp;""),'Référentiel Articles'!$A$2:$F$634,2,FALSE),""))</f>
      </c>
      <c r="D577" s="75">
        <f>IF($E577="","",IFERROR(VLOOKUP(TRIM(E577&amp;""),'Référentiel Articles'!$A$2:$F$634,3,FALSE),""))</f>
      </c>
      <c r="E577" s="74" t="str">
        <v/>
      </c>
      <c r="F577" s="75">
        <f>IF($E577="","",IFERROR(VLOOKUP(TRIM(E577&amp;""),'Référentiel Articles'!$A$2:$F$634,4,FALSE),""))</f>
      </c>
      <c r="G577" s="76">
        <f>IF($E577="","",IFERROR(VLOOKUP(TRIM(E577&amp;""),'Référentiel Articles'!$A$2:$F$634,5,FALSE),""))</f>
      </c>
      <c r="H577" s="77" t="str">
        <v/>
      </c>
      <c r="I577" s="76">
        <f>IF($E577="","",IFERROR(VLOOKUP(TRIM(E577&amp;""),'Référentiel Articles'!$A$2:$F$634,6,FALSE),""))</f>
      </c>
      <c r="J577" s="78">
        <f>IF(OR($E577="",$H577=""),"",$H577*$I577)</f>
      </c>
      <c r="K577" s="79" t="str">
        <v/>
      </c>
    </row>
    <row r="578">
      <c r="A578" s="81" t="str">
        <v/>
      </c>
      <c r="B578" s="81" t="str">
        <v/>
      </c>
      <c r="C578" s="83">
        <f>IF($E578="","",IFERROR(VLOOKUP(TRIM(E578&amp;""),'Référentiel Articles'!$A$2:$F$634,2,FALSE),""))</f>
      </c>
      <c r="D578" s="83">
        <f>IF($E578="","",IFERROR(VLOOKUP(TRIM(E578&amp;""),'Référentiel Articles'!$A$2:$F$634,3,FALSE),""))</f>
      </c>
      <c r="E578" s="81" t="str">
        <v/>
      </c>
      <c r="F578" s="83">
        <f>IF($E578="","",IFERROR(VLOOKUP(TRIM(E578&amp;""),'Référentiel Articles'!$A$2:$F$634,4,FALSE),""))</f>
      </c>
      <c r="G578" s="84">
        <f>IF($E578="","",IFERROR(VLOOKUP(TRIM(E578&amp;""),'Référentiel Articles'!$A$2:$F$634,5,FALSE),""))</f>
      </c>
      <c r="H578" s="85" t="str">
        <v/>
      </c>
      <c r="I578" s="84">
        <f>IF($E578="","",IFERROR(VLOOKUP(TRIM(E578&amp;""),'Référentiel Articles'!$A$2:$F$634,6,FALSE),""))</f>
      </c>
      <c r="J578" s="90">
        <f>IF(OR($E578="",$H578=""),"",$H578*$I578)</f>
      </c>
      <c r="K578" s="87" t="str">
        <v/>
      </c>
    </row>
    <row r="579">
      <c r="A579" s="74" t="str">
        <v/>
      </c>
      <c r="B579" s="74" t="str">
        <v/>
      </c>
      <c r="C579" s="75">
        <f>IF($E579="","",IFERROR(VLOOKUP(TRIM(E579&amp;""),'Référentiel Articles'!$A$2:$F$634,2,FALSE),""))</f>
      </c>
      <c r="D579" s="75">
        <f>IF($E579="","",IFERROR(VLOOKUP(TRIM(E579&amp;""),'Référentiel Articles'!$A$2:$F$634,3,FALSE),""))</f>
      </c>
      <c r="E579" s="74" t="str">
        <v/>
      </c>
      <c r="F579" s="75">
        <f>IF($E579="","",IFERROR(VLOOKUP(TRIM(E579&amp;""),'Référentiel Articles'!$A$2:$F$634,4,FALSE),""))</f>
      </c>
      <c r="G579" s="76">
        <f>IF($E579="","",IFERROR(VLOOKUP(TRIM(E579&amp;""),'Référentiel Articles'!$A$2:$F$634,5,FALSE),""))</f>
      </c>
      <c r="H579" s="77" t="str">
        <v/>
      </c>
      <c r="I579" s="76">
        <f>IF($E579="","",IFERROR(VLOOKUP(TRIM(E579&amp;""),'Référentiel Articles'!$A$2:$F$634,6,FALSE),""))</f>
      </c>
      <c r="J579" s="78">
        <f>IF(OR($E579="",$H579=""),"",$H579*$I579)</f>
      </c>
      <c r="K579" s="79" t="str">
        <v/>
      </c>
    </row>
    <row r="580">
      <c r="A580" s="81" t="str">
        <v/>
      </c>
      <c r="B580" s="81" t="str">
        <v/>
      </c>
      <c r="C580" s="83">
        <f>IF($E580="","",IFERROR(VLOOKUP(TRIM(E580&amp;""),'Référentiel Articles'!$A$2:$F$634,2,FALSE),""))</f>
      </c>
      <c r="D580" s="83">
        <f>IF($E580="","",IFERROR(VLOOKUP(TRIM(E580&amp;""),'Référentiel Articles'!$A$2:$F$634,3,FALSE),""))</f>
      </c>
      <c r="E580" s="81" t="str">
        <v/>
      </c>
      <c r="F580" s="83">
        <f>IF($E580="","",IFERROR(VLOOKUP(TRIM(E580&amp;""),'Référentiel Articles'!$A$2:$F$634,4,FALSE),""))</f>
      </c>
      <c r="G580" s="84">
        <f>IF($E580="","",IFERROR(VLOOKUP(TRIM(E580&amp;""),'Référentiel Articles'!$A$2:$F$634,5,FALSE),""))</f>
      </c>
      <c r="H580" s="85" t="str">
        <v/>
      </c>
      <c r="I580" s="84">
        <f>IF($E580="","",IFERROR(VLOOKUP(TRIM(E580&amp;""),'Référentiel Articles'!$A$2:$F$634,6,FALSE),""))</f>
      </c>
      <c r="J580" s="90">
        <f>IF(OR($E580="",$H580=""),"",$H580*$I580)</f>
      </c>
      <c r="K580" s="87" t="str">
        <v/>
      </c>
    </row>
    <row r="581">
      <c r="A581" s="74" t="str">
        <v/>
      </c>
      <c r="B581" s="74" t="str">
        <v/>
      </c>
      <c r="C581" s="75">
        <f>IF($E581="","",IFERROR(VLOOKUP(TRIM(E581&amp;""),'Référentiel Articles'!$A$2:$F$634,2,FALSE),""))</f>
      </c>
      <c r="D581" s="75">
        <f>IF($E581="","",IFERROR(VLOOKUP(TRIM(E581&amp;""),'Référentiel Articles'!$A$2:$F$634,3,FALSE),""))</f>
      </c>
      <c r="E581" s="74" t="str">
        <v/>
      </c>
      <c r="F581" s="75">
        <f>IF($E581="","",IFERROR(VLOOKUP(TRIM(E581&amp;""),'Référentiel Articles'!$A$2:$F$634,4,FALSE),""))</f>
      </c>
      <c r="G581" s="76">
        <f>IF($E581="","",IFERROR(VLOOKUP(TRIM(E581&amp;""),'Référentiel Articles'!$A$2:$F$634,5,FALSE),""))</f>
      </c>
      <c r="H581" s="77" t="str">
        <v/>
      </c>
      <c r="I581" s="76">
        <f>IF($E581="","",IFERROR(VLOOKUP(TRIM(E581&amp;""),'Référentiel Articles'!$A$2:$F$634,6,FALSE),""))</f>
      </c>
      <c r="J581" s="78">
        <f>IF(OR($E581="",$H581=""),"",$H581*$I581)</f>
      </c>
      <c r="K581" s="79" t="str">
        <v/>
      </c>
    </row>
    <row r="582">
      <c r="A582" s="81" t="str">
        <v/>
      </c>
      <c r="B582" s="81" t="str">
        <v/>
      </c>
      <c r="C582" s="83">
        <f>IF($E582="","",IFERROR(VLOOKUP(TRIM(E582&amp;""),'Référentiel Articles'!$A$2:$F$634,2,FALSE),""))</f>
      </c>
      <c r="D582" s="83">
        <f>IF($E582="","",IFERROR(VLOOKUP(TRIM(E582&amp;""),'Référentiel Articles'!$A$2:$F$634,3,FALSE),""))</f>
      </c>
      <c r="E582" s="81" t="str">
        <v/>
      </c>
      <c r="F582" s="83">
        <f>IF($E582="","",IFERROR(VLOOKUP(TRIM(E582&amp;""),'Référentiel Articles'!$A$2:$F$634,4,FALSE),""))</f>
      </c>
      <c r="G582" s="84">
        <f>IF($E582="","",IFERROR(VLOOKUP(TRIM(E582&amp;""),'Référentiel Articles'!$A$2:$F$634,5,FALSE),""))</f>
      </c>
      <c r="H582" s="85" t="str">
        <v/>
      </c>
      <c r="I582" s="84">
        <f>IF($E582="","",IFERROR(VLOOKUP(TRIM(E582&amp;""),'Référentiel Articles'!$A$2:$F$634,6,FALSE),""))</f>
      </c>
      <c r="J582" s="90">
        <f>IF(OR($E582="",$H582=""),"",$H582*$I582)</f>
      </c>
      <c r="K582" s="87" t="str">
        <v/>
      </c>
    </row>
    <row r="583">
      <c r="A583" s="74" t="str">
        <v/>
      </c>
      <c r="B583" s="74" t="str">
        <v/>
      </c>
      <c r="C583" s="75">
        <f>IF($E583="","",IFERROR(VLOOKUP(TRIM(E583&amp;""),'Référentiel Articles'!$A$2:$F$634,2,FALSE),""))</f>
      </c>
      <c r="D583" s="75">
        <f>IF($E583="","",IFERROR(VLOOKUP(TRIM(E583&amp;""),'Référentiel Articles'!$A$2:$F$634,3,FALSE),""))</f>
      </c>
      <c r="E583" s="74" t="str">
        <v/>
      </c>
      <c r="F583" s="75">
        <f>IF($E583="","",IFERROR(VLOOKUP(TRIM(E583&amp;""),'Référentiel Articles'!$A$2:$F$634,4,FALSE),""))</f>
      </c>
      <c r="G583" s="76">
        <f>IF($E583="","",IFERROR(VLOOKUP(TRIM(E583&amp;""),'Référentiel Articles'!$A$2:$F$634,5,FALSE),""))</f>
      </c>
      <c r="H583" s="77" t="str">
        <v/>
      </c>
      <c r="I583" s="76">
        <f>IF($E583="","",IFERROR(VLOOKUP(TRIM(E583&amp;""),'Référentiel Articles'!$A$2:$F$634,6,FALSE),""))</f>
      </c>
      <c r="J583" s="78">
        <f>IF(OR($E583="",$H583=""),"",$H583*$I583)</f>
      </c>
      <c r="K583" s="79" t="str">
        <v/>
      </c>
    </row>
    <row r="584">
      <c r="A584" s="81" t="str">
        <v/>
      </c>
      <c r="B584" s="81" t="str">
        <v/>
      </c>
      <c r="C584" s="83">
        <f>IF($E584="","",IFERROR(VLOOKUP(TRIM(E584&amp;""),'Référentiel Articles'!$A$2:$F$634,2,FALSE),""))</f>
      </c>
      <c r="D584" s="83">
        <f>IF($E584="","",IFERROR(VLOOKUP(TRIM(E584&amp;""),'Référentiel Articles'!$A$2:$F$634,3,FALSE),""))</f>
      </c>
      <c r="E584" s="81" t="str">
        <v/>
      </c>
      <c r="F584" s="83">
        <f>IF($E584="","",IFERROR(VLOOKUP(TRIM(E584&amp;""),'Référentiel Articles'!$A$2:$F$634,4,FALSE),""))</f>
      </c>
      <c r="G584" s="84">
        <f>IF($E584="","",IFERROR(VLOOKUP(TRIM(E584&amp;""),'Référentiel Articles'!$A$2:$F$634,5,FALSE),""))</f>
      </c>
      <c r="H584" s="85" t="str">
        <v/>
      </c>
      <c r="I584" s="84">
        <f>IF($E584="","",IFERROR(VLOOKUP(TRIM(E584&amp;""),'Référentiel Articles'!$A$2:$F$634,6,FALSE),""))</f>
      </c>
      <c r="J584" s="90">
        <f>IF(OR($E584="",$H584=""),"",$H584*$I584)</f>
      </c>
      <c r="K584" s="87" t="str">
        <v/>
      </c>
    </row>
    <row r="585">
      <c r="A585" s="74" t="str">
        <v/>
      </c>
      <c r="B585" s="74" t="str">
        <v/>
      </c>
      <c r="C585" s="75">
        <f>IF($E585="","",IFERROR(VLOOKUP(TRIM(E585&amp;""),'Référentiel Articles'!$A$2:$F$634,2,FALSE),""))</f>
      </c>
      <c r="D585" s="75">
        <f>IF($E585="","",IFERROR(VLOOKUP(TRIM(E585&amp;""),'Référentiel Articles'!$A$2:$F$634,3,FALSE),""))</f>
      </c>
      <c r="E585" s="74" t="str">
        <v/>
      </c>
      <c r="F585" s="75">
        <f>IF($E585="","",IFERROR(VLOOKUP(TRIM(E585&amp;""),'Référentiel Articles'!$A$2:$F$634,4,FALSE),""))</f>
      </c>
      <c r="G585" s="76">
        <f>IF($E585="","",IFERROR(VLOOKUP(TRIM(E585&amp;""),'Référentiel Articles'!$A$2:$F$634,5,FALSE),""))</f>
      </c>
      <c r="H585" s="77" t="str">
        <v/>
      </c>
      <c r="I585" s="76">
        <f>IF($E585="","",IFERROR(VLOOKUP(TRIM(E585&amp;""),'Référentiel Articles'!$A$2:$F$634,6,FALSE),""))</f>
      </c>
      <c r="J585" s="78">
        <f>IF(OR($E585="",$H585=""),"",$H585*$I585)</f>
      </c>
      <c r="K585" s="79" t="str">
        <v/>
      </c>
    </row>
    <row r="586">
      <c r="A586" s="81" t="str">
        <v/>
      </c>
      <c r="B586" s="81" t="str">
        <v/>
      </c>
      <c r="C586" s="83">
        <f>IF($E586="","",IFERROR(VLOOKUP(TRIM(E586&amp;""),'Référentiel Articles'!$A$2:$F$634,2,FALSE),""))</f>
      </c>
      <c r="D586" s="83">
        <f>IF($E586="","",IFERROR(VLOOKUP(TRIM(E586&amp;""),'Référentiel Articles'!$A$2:$F$634,3,FALSE),""))</f>
      </c>
      <c r="E586" s="81" t="str">
        <v/>
      </c>
      <c r="F586" s="83">
        <f>IF($E586="","",IFERROR(VLOOKUP(TRIM(E586&amp;""),'Référentiel Articles'!$A$2:$F$634,4,FALSE),""))</f>
      </c>
      <c r="G586" s="84">
        <f>IF($E586="","",IFERROR(VLOOKUP(TRIM(E586&amp;""),'Référentiel Articles'!$A$2:$F$634,5,FALSE),""))</f>
      </c>
      <c r="H586" s="85" t="str">
        <v/>
      </c>
      <c r="I586" s="84">
        <f>IF($E586="","",IFERROR(VLOOKUP(TRIM(E586&amp;""),'Référentiel Articles'!$A$2:$F$634,6,FALSE),""))</f>
      </c>
      <c r="J586" s="90">
        <f>IF(OR($E586="",$H586=""),"",$H586*$I586)</f>
      </c>
      <c r="K586" s="87" t="str">
        <v/>
      </c>
    </row>
    <row r="587">
      <c r="A587" s="74" t="str">
        <v/>
      </c>
      <c r="B587" s="74" t="str">
        <v/>
      </c>
      <c r="C587" s="75">
        <f>IF($E587="","",IFERROR(VLOOKUP(TRIM(E587&amp;""),'Référentiel Articles'!$A$2:$F$634,2,FALSE),""))</f>
      </c>
      <c r="D587" s="75">
        <f>IF($E587="","",IFERROR(VLOOKUP(TRIM(E587&amp;""),'Référentiel Articles'!$A$2:$F$634,3,FALSE),""))</f>
      </c>
      <c r="E587" s="74" t="str">
        <v/>
      </c>
      <c r="F587" s="75">
        <f>IF($E587="","",IFERROR(VLOOKUP(TRIM(E587&amp;""),'Référentiel Articles'!$A$2:$F$634,4,FALSE),""))</f>
      </c>
      <c r="G587" s="76">
        <f>IF($E587="","",IFERROR(VLOOKUP(TRIM(E587&amp;""),'Référentiel Articles'!$A$2:$F$634,5,FALSE),""))</f>
      </c>
      <c r="H587" s="77" t="str">
        <v/>
      </c>
      <c r="I587" s="76">
        <f>IF($E587="","",IFERROR(VLOOKUP(TRIM(E587&amp;""),'Référentiel Articles'!$A$2:$F$634,6,FALSE),""))</f>
      </c>
      <c r="J587" s="78">
        <f>IF(OR($E587="",$H587=""),"",$H587*$I587)</f>
      </c>
      <c r="K587" s="79" t="str">
        <v/>
      </c>
    </row>
    <row r="588">
      <c r="A588" s="81" t="str">
        <v/>
      </c>
      <c r="B588" s="81" t="str">
        <v/>
      </c>
      <c r="C588" s="83">
        <f>IF($E588="","",IFERROR(VLOOKUP(TRIM(E588&amp;""),'Référentiel Articles'!$A$2:$F$634,2,FALSE),""))</f>
      </c>
      <c r="D588" s="83">
        <f>IF($E588="","",IFERROR(VLOOKUP(TRIM(E588&amp;""),'Référentiel Articles'!$A$2:$F$634,3,FALSE),""))</f>
      </c>
      <c r="E588" s="81" t="str">
        <v/>
      </c>
      <c r="F588" s="83">
        <f>IF($E588="","",IFERROR(VLOOKUP(TRIM(E588&amp;""),'Référentiel Articles'!$A$2:$F$634,4,FALSE),""))</f>
      </c>
      <c r="G588" s="84">
        <f>IF($E588="","",IFERROR(VLOOKUP(TRIM(E588&amp;""),'Référentiel Articles'!$A$2:$F$634,5,FALSE),""))</f>
      </c>
      <c r="H588" s="85" t="str">
        <v/>
      </c>
      <c r="I588" s="84">
        <f>IF($E588="","",IFERROR(VLOOKUP(TRIM(E588&amp;""),'Référentiel Articles'!$A$2:$F$634,6,FALSE),""))</f>
      </c>
      <c r="J588" s="90">
        <f>IF(OR($E588="",$H588=""),"",$H588*$I588)</f>
      </c>
      <c r="K588" s="87" t="str">
        <v/>
      </c>
    </row>
    <row r="589">
      <c r="A589" s="74" t="str">
        <v/>
      </c>
      <c r="B589" s="74" t="str">
        <v/>
      </c>
      <c r="C589" s="75">
        <f>IF($E589="","",IFERROR(VLOOKUP(TRIM(E589&amp;""),'Référentiel Articles'!$A$2:$F$634,2,FALSE),""))</f>
      </c>
      <c r="D589" s="75">
        <f>IF($E589="","",IFERROR(VLOOKUP(TRIM(E589&amp;""),'Référentiel Articles'!$A$2:$F$634,3,FALSE),""))</f>
      </c>
      <c r="E589" s="74" t="str">
        <v/>
      </c>
      <c r="F589" s="75">
        <f>IF($E589="","",IFERROR(VLOOKUP(TRIM(E589&amp;""),'Référentiel Articles'!$A$2:$F$634,4,FALSE),""))</f>
      </c>
      <c r="G589" s="76">
        <f>IF($E589="","",IFERROR(VLOOKUP(TRIM(E589&amp;""),'Référentiel Articles'!$A$2:$F$634,5,FALSE),""))</f>
      </c>
      <c r="H589" s="77" t="str">
        <v/>
      </c>
      <c r="I589" s="76">
        <f>IF($E589="","",IFERROR(VLOOKUP(TRIM(E589&amp;""),'Référentiel Articles'!$A$2:$F$634,6,FALSE),""))</f>
      </c>
      <c r="J589" s="78">
        <f>IF(OR($E589="",$H589=""),"",$H589*$I589)</f>
      </c>
      <c r="K589" s="79" t="str">
        <v/>
      </c>
    </row>
    <row r="590">
      <c r="A590" s="81" t="str">
        <v/>
      </c>
      <c r="B590" s="81" t="str">
        <v/>
      </c>
      <c r="C590" s="83">
        <f>IF($E590="","",IFERROR(VLOOKUP(TRIM(E590&amp;""),'Référentiel Articles'!$A$2:$F$634,2,FALSE),""))</f>
      </c>
      <c r="D590" s="83">
        <f>IF($E590="","",IFERROR(VLOOKUP(TRIM(E590&amp;""),'Référentiel Articles'!$A$2:$F$634,3,FALSE),""))</f>
      </c>
      <c r="E590" s="81" t="str">
        <v/>
      </c>
      <c r="F590" s="83">
        <f>IF($E590="","",IFERROR(VLOOKUP(TRIM(E590&amp;""),'Référentiel Articles'!$A$2:$F$634,4,FALSE),""))</f>
      </c>
      <c r="G590" s="84">
        <f>IF($E590="","",IFERROR(VLOOKUP(TRIM(E590&amp;""),'Référentiel Articles'!$A$2:$F$634,5,FALSE),""))</f>
      </c>
      <c r="H590" s="85" t="str">
        <v/>
      </c>
      <c r="I590" s="84">
        <f>IF($E590="","",IFERROR(VLOOKUP(TRIM(E590&amp;""),'Référentiel Articles'!$A$2:$F$634,6,FALSE),""))</f>
      </c>
      <c r="J590" s="90">
        <f>IF(OR($E590="",$H590=""),"",$H590*$I590)</f>
      </c>
      <c r="K590" s="87" t="str">
        <v/>
      </c>
    </row>
    <row r="591">
      <c r="A591" s="74" t="str">
        <v/>
      </c>
      <c r="B591" s="74" t="str">
        <v/>
      </c>
      <c r="C591" s="75">
        <f>IF($E591="","",IFERROR(VLOOKUP(TRIM(E591&amp;""),'Référentiel Articles'!$A$2:$F$634,2,FALSE),""))</f>
      </c>
      <c r="D591" s="75">
        <f>IF($E591="","",IFERROR(VLOOKUP(TRIM(E591&amp;""),'Référentiel Articles'!$A$2:$F$634,3,FALSE),""))</f>
      </c>
      <c r="E591" s="74" t="str">
        <v/>
      </c>
      <c r="F591" s="75">
        <f>IF($E591="","",IFERROR(VLOOKUP(TRIM(E591&amp;""),'Référentiel Articles'!$A$2:$F$634,4,FALSE),""))</f>
      </c>
      <c r="G591" s="76">
        <f>IF($E591="","",IFERROR(VLOOKUP(TRIM(E591&amp;""),'Référentiel Articles'!$A$2:$F$634,5,FALSE),""))</f>
      </c>
      <c r="H591" s="77" t="str">
        <v/>
      </c>
      <c r="I591" s="76">
        <f>IF($E591="","",IFERROR(VLOOKUP(TRIM(E591&amp;""),'Référentiel Articles'!$A$2:$F$634,6,FALSE),""))</f>
      </c>
      <c r="J591" s="78">
        <f>IF(OR($E591="",$H591=""),"",$H591*$I591)</f>
      </c>
      <c r="K591" s="79" t="str">
        <v/>
      </c>
    </row>
    <row r="592">
      <c r="A592" s="81" t="str">
        <v/>
      </c>
      <c r="B592" s="81" t="str">
        <v/>
      </c>
      <c r="C592" s="83">
        <f>IF($E592="","",IFERROR(VLOOKUP(TRIM(E592&amp;""),'Référentiel Articles'!$A$2:$F$634,2,FALSE),""))</f>
      </c>
      <c r="D592" s="83">
        <f>IF($E592="","",IFERROR(VLOOKUP(TRIM(E592&amp;""),'Référentiel Articles'!$A$2:$F$634,3,FALSE),""))</f>
      </c>
      <c r="E592" s="81" t="str">
        <v/>
      </c>
      <c r="F592" s="83">
        <f>IF($E592="","",IFERROR(VLOOKUP(TRIM(E592&amp;""),'Référentiel Articles'!$A$2:$F$634,4,FALSE),""))</f>
      </c>
      <c r="G592" s="84">
        <f>IF($E592="","",IFERROR(VLOOKUP(TRIM(E592&amp;""),'Référentiel Articles'!$A$2:$F$634,5,FALSE),""))</f>
      </c>
      <c r="H592" s="85" t="str">
        <v/>
      </c>
      <c r="I592" s="84">
        <f>IF($E592="","",IFERROR(VLOOKUP(TRIM(E592&amp;""),'Référentiel Articles'!$A$2:$F$634,6,FALSE),""))</f>
      </c>
      <c r="J592" s="90">
        <f>IF(OR($E592="",$H592=""),"",$H592*$I592)</f>
      </c>
      <c r="K592" s="87" t="str">
        <v/>
      </c>
    </row>
    <row r="593">
      <c r="A593" s="74" t="str">
        <v/>
      </c>
      <c r="B593" s="74" t="str">
        <v/>
      </c>
      <c r="C593" s="75">
        <f>IF($E593="","",IFERROR(VLOOKUP(TRIM(E593&amp;""),'Référentiel Articles'!$A$2:$F$634,2,FALSE),""))</f>
      </c>
      <c r="D593" s="75">
        <f>IF($E593="","",IFERROR(VLOOKUP(TRIM(E593&amp;""),'Référentiel Articles'!$A$2:$F$634,3,FALSE),""))</f>
      </c>
      <c r="E593" s="74" t="str">
        <v/>
      </c>
      <c r="F593" s="75">
        <f>IF($E593="","",IFERROR(VLOOKUP(TRIM(E593&amp;""),'Référentiel Articles'!$A$2:$F$634,4,FALSE),""))</f>
      </c>
      <c r="G593" s="76">
        <f>IF($E593="","",IFERROR(VLOOKUP(TRIM(E593&amp;""),'Référentiel Articles'!$A$2:$F$634,5,FALSE),""))</f>
      </c>
      <c r="H593" s="77" t="str">
        <v/>
      </c>
      <c r="I593" s="76">
        <f>IF($E593="","",IFERROR(VLOOKUP(TRIM(E593&amp;""),'Référentiel Articles'!$A$2:$F$634,6,FALSE),""))</f>
      </c>
      <c r="J593" s="78">
        <f>IF(OR($E593="",$H593=""),"",$H593*$I593)</f>
      </c>
      <c r="K593" s="79" t="str">
        <v/>
      </c>
    </row>
    <row r="594">
      <c r="A594" s="81" t="str">
        <v/>
      </c>
      <c r="B594" s="81" t="str">
        <v/>
      </c>
      <c r="C594" s="83">
        <f>IF($E594="","",IFERROR(VLOOKUP(TRIM(E594&amp;""),'Référentiel Articles'!$A$2:$F$634,2,FALSE),""))</f>
      </c>
      <c r="D594" s="83">
        <f>IF($E594="","",IFERROR(VLOOKUP(TRIM(E594&amp;""),'Référentiel Articles'!$A$2:$F$634,3,FALSE),""))</f>
      </c>
      <c r="E594" s="81" t="str">
        <v/>
      </c>
      <c r="F594" s="83">
        <f>IF($E594="","",IFERROR(VLOOKUP(TRIM(E594&amp;""),'Référentiel Articles'!$A$2:$F$634,4,FALSE),""))</f>
      </c>
      <c r="G594" s="84">
        <f>IF($E594="","",IFERROR(VLOOKUP(TRIM(E594&amp;""),'Référentiel Articles'!$A$2:$F$634,5,FALSE),""))</f>
      </c>
      <c r="H594" s="85" t="str">
        <v/>
      </c>
      <c r="I594" s="84">
        <f>IF($E594="","",IFERROR(VLOOKUP(TRIM(E594&amp;""),'Référentiel Articles'!$A$2:$F$634,6,FALSE),""))</f>
      </c>
      <c r="J594" s="90">
        <f>IF(OR($E594="",$H594=""),"",$H594*$I594)</f>
      </c>
      <c r="K594" s="87" t="str">
        <v/>
      </c>
    </row>
    <row r="595">
      <c r="A595" s="74" t="str">
        <v/>
      </c>
      <c r="B595" s="74" t="str">
        <v/>
      </c>
      <c r="C595" s="75">
        <f>IF($E595="","",IFERROR(VLOOKUP(TRIM(E595&amp;""),'Référentiel Articles'!$A$2:$F$634,2,FALSE),""))</f>
      </c>
      <c r="D595" s="75">
        <f>IF($E595="","",IFERROR(VLOOKUP(TRIM(E595&amp;""),'Référentiel Articles'!$A$2:$F$634,3,FALSE),""))</f>
      </c>
      <c r="E595" s="74" t="str">
        <v/>
      </c>
      <c r="F595" s="75">
        <f>IF($E595="","",IFERROR(VLOOKUP(TRIM(E595&amp;""),'Référentiel Articles'!$A$2:$F$634,4,FALSE),""))</f>
      </c>
      <c r="G595" s="76">
        <f>IF($E595="","",IFERROR(VLOOKUP(TRIM(E595&amp;""),'Référentiel Articles'!$A$2:$F$634,5,FALSE),""))</f>
      </c>
      <c r="H595" s="77" t="str">
        <v/>
      </c>
      <c r="I595" s="76">
        <f>IF($E595="","",IFERROR(VLOOKUP(TRIM(E595&amp;""),'Référentiel Articles'!$A$2:$F$634,6,FALSE),""))</f>
      </c>
      <c r="J595" s="78">
        <f>IF(OR($E595="",$H595=""),"",$H595*$I595)</f>
      </c>
      <c r="K595" s="79" t="str">
        <v/>
      </c>
    </row>
    <row r="596">
      <c r="A596" s="81" t="str">
        <v/>
      </c>
      <c r="B596" s="81" t="str">
        <v/>
      </c>
      <c r="C596" s="83">
        <f>IF($E596="","",IFERROR(VLOOKUP(TRIM(E596&amp;""),'Référentiel Articles'!$A$2:$F$634,2,FALSE),""))</f>
      </c>
      <c r="D596" s="83">
        <f>IF($E596="","",IFERROR(VLOOKUP(TRIM(E596&amp;""),'Référentiel Articles'!$A$2:$F$634,3,FALSE),""))</f>
      </c>
      <c r="E596" s="81" t="str">
        <v/>
      </c>
      <c r="F596" s="83">
        <f>IF($E596="","",IFERROR(VLOOKUP(TRIM(E596&amp;""),'Référentiel Articles'!$A$2:$F$634,4,FALSE),""))</f>
      </c>
      <c r="G596" s="84">
        <f>IF($E596="","",IFERROR(VLOOKUP(TRIM(E596&amp;""),'Référentiel Articles'!$A$2:$F$634,5,FALSE),""))</f>
      </c>
      <c r="H596" s="85" t="str">
        <v/>
      </c>
      <c r="I596" s="84">
        <f>IF($E596="","",IFERROR(VLOOKUP(TRIM(E596&amp;""),'Référentiel Articles'!$A$2:$F$634,6,FALSE),""))</f>
      </c>
      <c r="J596" s="90">
        <f>IF(OR($E596="",$H596=""),"",$H596*$I596)</f>
      </c>
      <c r="K596" s="87" t="str">
        <v/>
      </c>
    </row>
    <row r="597">
      <c r="A597" s="74" t="str">
        <v/>
      </c>
      <c r="B597" s="74" t="str">
        <v/>
      </c>
      <c r="C597" s="75">
        <f>IF($E597="","",IFERROR(VLOOKUP(TRIM(E597&amp;""),'Référentiel Articles'!$A$2:$F$634,2,FALSE),""))</f>
      </c>
      <c r="D597" s="75">
        <f>IF($E597="","",IFERROR(VLOOKUP(TRIM(E597&amp;""),'Référentiel Articles'!$A$2:$F$634,3,FALSE),""))</f>
      </c>
      <c r="E597" s="74" t="str">
        <v/>
      </c>
      <c r="F597" s="75">
        <f>IF($E597="","",IFERROR(VLOOKUP(TRIM(E597&amp;""),'Référentiel Articles'!$A$2:$F$634,4,FALSE),""))</f>
      </c>
      <c r="G597" s="76">
        <f>IF($E597="","",IFERROR(VLOOKUP(TRIM(E597&amp;""),'Référentiel Articles'!$A$2:$F$634,5,FALSE),""))</f>
      </c>
      <c r="H597" s="77" t="str">
        <v/>
      </c>
      <c r="I597" s="76">
        <f>IF($E597="","",IFERROR(VLOOKUP(TRIM(E597&amp;""),'Référentiel Articles'!$A$2:$F$634,6,FALSE),""))</f>
      </c>
      <c r="J597" s="78">
        <f>IF(OR($E597="",$H597=""),"",$H597*$I597)</f>
      </c>
      <c r="K597" s="79" t="str">
        <v/>
      </c>
    </row>
    <row r="598">
      <c r="A598" s="81" t="str">
        <v/>
      </c>
      <c r="B598" s="81" t="str">
        <v/>
      </c>
      <c r="C598" s="83">
        <f>IF($E598="","",IFERROR(VLOOKUP(TRIM(E598&amp;""),'Référentiel Articles'!$A$2:$F$634,2,FALSE),""))</f>
      </c>
      <c r="D598" s="83">
        <f>IF($E598="","",IFERROR(VLOOKUP(TRIM(E598&amp;""),'Référentiel Articles'!$A$2:$F$634,3,FALSE),""))</f>
      </c>
      <c r="E598" s="81" t="str">
        <v/>
      </c>
      <c r="F598" s="83">
        <f>IF($E598="","",IFERROR(VLOOKUP(TRIM(E598&amp;""),'Référentiel Articles'!$A$2:$F$634,4,FALSE),""))</f>
      </c>
      <c r="G598" s="84">
        <f>IF($E598="","",IFERROR(VLOOKUP(TRIM(E598&amp;""),'Référentiel Articles'!$A$2:$F$634,5,FALSE),""))</f>
      </c>
      <c r="H598" s="85" t="str">
        <v/>
      </c>
      <c r="I598" s="84">
        <f>IF($E598="","",IFERROR(VLOOKUP(TRIM(E598&amp;""),'Référentiel Articles'!$A$2:$F$634,6,FALSE),""))</f>
      </c>
      <c r="J598" s="90">
        <f>IF(OR($E598="",$H598=""),"",$H598*$I598)</f>
      </c>
      <c r="K598" s="87" t="str">
        <v/>
      </c>
    </row>
    <row r="599">
      <c r="A599" s="74" t="str">
        <v/>
      </c>
      <c r="B599" s="74" t="str">
        <v/>
      </c>
      <c r="C599" s="75">
        <f>IF($E599="","",IFERROR(VLOOKUP(TRIM(E599&amp;""),'Référentiel Articles'!$A$2:$F$634,2,FALSE),""))</f>
      </c>
      <c r="D599" s="75">
        <f>IF($E599="","",IFERROR(VLOOKUP(TRIM(E599&amp;""),'Référentiel Articles'!$A$2:$F$634,3,FALSE),""))</f>
      </c>
      <c r="E599" s="74" t="str">
        <v/>
      </c>
      <c r="F599" s="75">
        <f>IF($E599="","",IFERROR(VLOOKUP(TRIM(E599&amp;""),'Référentiel Articles'!$A$2:$F$634,4,FALSE),""))</f>
      </c>
      <c r="G599" s="76">
        <f>IF($E599="","",IFERROR(VLOOKUP(TRIM(E599&amp;""),'Référentiel Articles'!$A$2:$F$634,5,FALSE),""))</f>
      </c>
      <c r="H599" s="77" t="str">
        <v/>
      </c>
      <c r="I599" s="76">
        <f>IF($E599="","",IFERROR(VLOOKUP(TRIM(E599&amp;""),'Référentiel Articles'!$A$2:$F$634,6,FALSE),""))</f>
      </c>
      <c r="J599" s="78">
        <f>IF(OR($E599="",$H599=""),"",$H599*$I599)</f>
      </c>
      <c r="K599" s="79" t="str">
        <v/>
      </c>
    </row>
    <row r="600">
      <c r="A600" s="81" t="str">
        <v/>
      </c>
      <c r="B600" s="81" t="str">
        <v/>
      </c>
      <c r="C600" s="83">
        <f>IF($E600="","",IFERROR(VLOOKUP(TRIM(E600&amp;""),'Référentiel Articles'!$A$2:$F$634,2,FALSE),""))</f>
      </c>
      <c r="D600" s="83">
        <f>IF($E600="","",IFERROR(VLOOKUP(TRIM(E600&amp;""),'Référentiel Articles'!$A$2:$F$634,3,FALSE),""))</f>
      </c>
      <c r="E600" s="81" t="str">
        <v/>
      </c>
      <c r="F600" s="83">
        <f>IF($E600="","",IFERROR(VLOOKUP(TRIM(E600&amp;""),'Référentiel Articles'!$A$2:$F$634,4,FALSE),""))</f>
      </c>
      <c r="G600" s="84">
        <f>IF($E600="","",IFERROR(VLOOKUP(TRIM(E600&amp;""),'Référentiel Articles'!$A$2:$F$634,5,FALSE),""))</f>
      </c>
      <c r="H600" s="85" t="str">
        <v/>
      </c>
      <c r="I600" s="84">
        <f>IF($E600="","",IFERROR(VLOOKUP(TRIM(E600&amp;""),'Référentiel Articles'!$A$2:$F$634,6,FALSE),""))</f>
      </c>
      <c r="J600" s="90">
        <f>IF(OR($E600="",$H600=""),"",$H600*$I600)</f>
      </c>
      <c r="K600" s="87" t="str">
        <v/>
      </c>
    </row>
    <row r="601">
      <c r="A601" s="74" t="str">
        <v/>
      </c>
      <c r="B601" s="74" t="str">
        <v/>
      </c>
      <c r="C601" s="75">
        <f>IF($E601="","",IFERROR(VLOOKUP(TRIM(E601&amp;""),'Référentiel Articles'!$A$2:$F$634,2,FALSE),""))</f>
      </c>
      <c r="D601" s="75">
        <f>IF($E601="","",IFERROR(VLOOKUP(TRIM(E601&amp;""),'Référentiel Articles'!$A$2:$F$634,3,FALSE),""))</f>
      </c>
      <c r="E601" s="74" t="str">
        <v/>
      </c>
      <c r="F601" s="75">
        <f>IF($E601="","",IFERROR(VLOOKUP(TRIM(E601&amp;""),'Référentiel Articles'!$A$2:$F$634,4,FALSE),""))</f>
      </c>
      <c r="G601" s="76">
        <f>IF($E601="","",IFERROR(VLOOKUP(TRIM(E601&amp;""),'Référentiel Articles'!$A$2:$F$634,5,FALSE),""))</f>
      </c>
      <c r="H601" s="77" t="str">
        <v/>
      </c>
      <c r="I601" s="76">
        <f>IF($E601="","",IFERROR(VLOOKUP(TRIM(E601&amp;""),'Référentiel Articles'!$A$2:$F$634,6,FALSE),""))</f>
      </c>
      <c r="J601" s="78">
        <f>IF(OR($E601="",$H601=""),"",$H601*$I601)</f>
      </c>
      <c r="K601" s="79" t="str">
        <v/>
      </c>
    </row>
    <row r="602">
      <c r="A602" s="81" t="str">
        <v/>
      </c>
      <c r="B602" s="81" t="str">
        <v/>
      </c>
      <c r="C602" s="83">
        <f>IF($E602="","",IFERROR(VLOOKUP(TRIM(E602&amp;""),'Référentiel Articles'!$A$2:$F$634,2,FALSE),""))</f>
      </c>
      <c r="D602" s="83">
        <f>IF($E602="","",IFERROR(VLOOKUP(TRIM(E602&amp;""),'Référentiel Articles'!$A$2:$F$634,3,FALSE),""))</f>
      </c>
      <c r="E602" s="81" t="str">
        <v/>
      </c>
      <c r="F602" s="83">
        <f>IF($E602="","",IFERROR(VLOOKUP(TRIM(E602&amp;""),'Référentiel Articles'!$A$2:$F$634,4,FALSE),""))</f>
      </c>
      <c r="G602" s="84">
        <f>IF($E602="","",IFERROR(VLOOKUP(TRIM(E602&amp;""),'Référentiel Articles'!$A$2:$F$634,5,FALSE),""))</f>
      </c>
      <c r="H602" s="85" t="str">
        <v/>
      </c>
      <c r="I602" s="84">
        <f>IF($E602="","",IFERROR(VLOOKUP(TRIM(E602&amp;""),'Référentiel Articles'!$A$2:$F$634,6,FALSE),""))</f>
      </c>
      <c r="J602" s="90">
        <f>IF(OR($E602="",$H602=""),"",$H602*$I602)</f>
      </c>
      <c r="K602" s="87" t="str">
        <v/>
      </c>
    </row>
    <row r="603">
      <c r="A603" s="74" t="str">
        <v/>
      </c>
      <c r="B603" s="74" t="str">
        <v/>
      </c>
      <c r="C603" s="75">
        <f>IF($E603="","",IFERROR(VLOOKUP(TRIM(E603&amp;""),'Référentiel Articles'!$A$2:$F$634,2,FALSE),""))</f>
      </c>
      <c r="D603" s="75">
        <f>IF($E603="","",IFERROR(VLOOKUP(TRIM(E603&amp;""),'Référentiel Articles'!$A$2:$F$634,3,FALSE),""))</f>
      </c>
      <c r="E603" s="74" t="str">
        <v/>
      </c>
      <c r="F603" s="75">
        <f>IF($E603="","",IFERROR(VLOOKUP(TRIM(E603&amp;""),'Référentiel Articles'!$A$2:$F$634,4,FALSE),""))</f>
      </c>
      <c r="G603" s="76">
        <f>IF($E603="","",IFERROR(VLOOKUP(TRIM(E603&amp;""),'Référentiel Articles'!$A$2:$F$634,5,FALSE),""))</f>
      </c>
      <c r="H603" s="77" t="str">
        <v/>
      </c>
      <c r="I603" s="76">
        <f>IF($E603="","",IFERROR(VLOOKUP(TRIM(E603&amp;""),'Référentiel Articles'!$A$2:$F$634,6,FALSE),""))</f>
      </c>
      <c r="J603" s="78">
        <f>IF(OR($E603="",$H603=""),"",$H603*$I603)</f>
      </c>
      <c r="K603" s="79" t="str">
        <v/>
      </c>
    </row>
    <row r="604">
      <c r="A604" s="81" t="str">
        <v/>
      </c>
      <c r="B604" s="81" t="str">
        <v/>
      </c>
      <c r="C604" s="83">
        <f>IF($E604="","",IFERROR(VLOOKUP(TRIM(E604&amp;""),'Référentiel Articles'!$A$2:$F$634,2,FALSE),""))</f>
      </c>
      <c r="D604" s="83">
        <f>IF($E604="","",IFERROR(VLOOKUP(TRIM(E604&amp;""),'Référentiel Articles'!$A$2:$F$634,3,FALSE),""))</f>
      </c>
      <c r="E604" s="81" t="str">
        <v/>
      </c>
      <c r="F604" s="83">
        <f>IF($E604="","",IFERROR(VLOOKUP(TRIM(E604&amp;""),'Référentiel Articles'!$A$2:$F$634,4,FALSE),""))</f>
      </c>
      <c r="G604" s="84">
        <f>IF($E604="","",IFERROR(VLOOKUP(TRIM(E604&amp;""),'Référentiel Articles'!$A$2:$F$634,5,FALSE),""))</f>
      </c>
      <c r="H604" s="85" t="str">
        <v/>
      </c>
      <c r="I604" s="84">
        <f>IF($E604="","",IFERROR(VLOOKUP(TRIM(E604&amp;""),'Référentiel Articles'!$A$2:$F$634,6,FALSE),""))</f>
      </c>
      <c r="J604" s="90">
        <f>IF(OR($E604="",$H604=""),"",$H604*$I604)</f>
      </c>
      <c r="K604" s="87" t="str">
        <v/>
      </c>
    </row>
    <row r="605">
      <c r="A605" s="74" t="str">
        <v/>
      </c>
      <c r="B605" s="74" t="str">
        <v/>
      </c>
      <c r="C605" s="75">
        <f>IF($E605="","",IFERROR(VLOOKUP(TRIM(E605&amp;""),'Référentiel Articles'!$A$2:$F$634,2,FALSE),""))</f>
      </c>
      <c r="D605" s="75">
        <f>IF($E605="","",IFERROR(VLOOKUP(TRIM(E605&amp;""),'Référentiel Articles'!$A$2:$F$634,3,FALSE),""))</f>
      </c>
      <c r="E605" s="74" t="str">
        <v/>
      </c>
      <c r="F605" s="75">
        <f>IF($E605="","",IFERROR(VLOOKUP(TRIM(E605&amp;""),'Référentiel Articles'!$A$2:$F$634,4,FALSE),""))</f>
      </c>
      <c r="G605" s="76">
        <f>IF($E605="","",IFERROR(VLOOKUP(TRIM(E605&amp;""),'Référentiel Articles'!$A$2:$F$634,5,FALSE),""))</f>
      </c>
      <c r="H605" s="77" t="str">
        <v/>
      </c>
      <c r="I605" s="76">
        <f>IF($E605="","",IFERROR(VLOOKUP(TRIM(E605&amp;""),'Référentiel Articles'!$A$2:$F$634,6,FALSE),""))</f>
      </c>
      <c r="J605" s="78">
        <f>IF(OR($E605="",$H605=""),"",$H605*$I605)</f>
      </c>
      <c r="K605" s="79" t="str">
        <v/>
      </c>
    </row>
    <row r="606">
      <c r="A606" s="81" t="str">
        <v/>
      </c>
      <c r="B606" s="81" t="str">
        <v/>
      </c>
      <c r="C606" s="83">
        <f>IF($E606="","",IFERROR(VLOOKUP(TRIM(E606&amp;""),'Référentiel Articles'!$A$2:$F$634,2,FALSE),""))</f>
      </c>
      <c r="D606" s="83">
        <f>IF($E606="","",IFERROR(VLOOKUP(TRIM(E606&amp;""),'Référentiel Articles'!$A$2:$F$634,3,FALSE),""))</f>
      </c>
      <c r="E606" s="81" t="str">
        <v/>
      </c>
      <c r="F606" s="83">
        <f>IF($E606="","",IFERROR(VLOOKUP(TRIM(E606&amp;""),'Référentiel Articles'!$A$2:$F$634,4,FALSE),""))</f>
      </c>
      <c r="G606" s="84">
        <f>IF($E606="","",IFERROR(VLOOKUP(TRIM(E606&amp;""),'Référentiel Articles'!$A$2:$F$634,5,FALSE),""))</f>
      </c>
      <c r="H606" s="85" t="str">
        <v/>
      </c>
      <c r="I606" s="84">
        <f>IF($E606="","",IFERROR(VLOOKUP(TRIM(E606&amp;""),'Référentiel Articles'!$A$2:$F$634,6,FALSE),""))</f>
      </c>
      <c r="J606" s="90">
        <f>IF(OR($E606="",$H606=""),"",$H606*$I606)</f>
      </c>
      <c r="K606" s="87" t="str">
        <v/>
      </c>
    </row>
    <row r="607">
      <c r="A607" s="74" t="str">
        <v/>
      </c>
      <c r="B607" s="74" t="str">
        <v/>
      </c>
      <c r="C607" s="75">
        <f>IF($E607="","",IFERROR(VLOOKUP(TRIM(E607&amp;""),'Référentiel Articles'!$A$2:$F$634,2,FALSE),""))</f>
      </c>
      <c r="D607" s="75">
        <f>IF($E607="","",IFERROR(VLOOKUP(TRIM(E607&amp;""),'Référentiel Articles'!$A$2:$F$634,3,FALSE),""))</f>
      </c>
      <c r="E607" s="74" t="str">
        <v/>
      </c>
      <c r="F607" s="75">
        <f>IF($E607="","",IFERROR(VLOOKUP(TRIM(E607&amp;""),'Référentiel Articles'!$A$2:$F$634,4,FALSE),""))</f>
      </c>
      <c r="G607" s="76">
        <f>IF($E607="","",IFERROR(VLOOKUP(TRIM(E607&amp;""),'Référentiel Articles'!$A$2:$F$634,5,FALSE),""))</f>
      </c>
      <c r="H607" s="77" t="str">
        <v/>
      </c>
      <c r="I607" s="76">
        <f>IF($E607="","",IFERROR(VLOOKUP(TRIM(E607&amp;""),'Référentiel Articles'!$A$2:$F$634,6,FALSE),""))</f>
      </c>
      <c r="J607" s="78">
        <f>IF(OR($E607="",$H607=""),"",$H607*$I607)</f>
      </c>
      <c r="K607" s="79" t="str">
        <v/>
      </c>
    </row>
    <row r="608">
      <c r="A608" s="81" t="str">
        <v/>
      </c>
      <c r="B608" s="81" t="str">
        <v/>
      </c>
      <c r="C608" s="83">
        <f>IF($E608="","",IFERROR(VLOOKUP(TRIM(E608&amp;""),'Référentiel Articles'!$A$2:$F$634,2,FALSE),""))</f>
      </c>
      <c r="D608" s="83">
        <f>IF($E608="","",IFERROR(VLOOKUP(TRIM(E608&amp;""),'Référentiel Articles'!$A$2:$F$634,3,FALSE),""))</f>
      </c>
      <c r="E608" s="81" t="str">
        <v/>
      </c>
      <c r="F608" s="83">
        <f>IF($E608="","",IFERROR(VLOOKUP(TRIM(E608&amp;""),'Référentiel Articles'!$A$2:$F$634,4,FALSE),""))</f>
      </c>
      <c r="G608" s="84">
        <f>IF($E608="","",IFERROR(VLOOKUP(TRIM(E608&amp;""),'Référentiel Articles'!$A$2:$F$634,5,FALSE),""))</f>
      </c>
      <c r="H608" s="85" t="str">
        <v/>
      </c>
      <c r="I608" s="84">
        <f>IF($E608="","",IFERROR(VLOOKUP(TRIM(E608&amp;""),'Référentiel Articles'!$A$2:$F$634,6,FALSE),""))</f>
      </c>
      <c r="J608" s="90">
        <f>IF(OR($E608="",$H608=""),"",$H608*$I608)</f>
      </c>
      <c r="K608" s="87" t="str">
        <v/>
      </c>
    </row>
    <row r="609">
      <c r="A609" s="74" t="str">
        <v/>
      </c>
      <c r="B609" s="74" t="str">
        <v/>
      </c>
      <c r="C609" s="75">
        <f>IF($E609="","",IFERROR(VLOOKUP(TRIM(E609&amp;""),'Référentiel Articles'!$A$2:$F$634,2,FALSE),""))</f>
      </c>
      <c r="D609" s="75">
        <f>IF($E609="","",IFERROR(VLOOKUP(TRIM(E609&amp;""),'Référentiel Articles'!$A$2:$F$634,3,FALSE),""))</f>
      </c>
      <c r="E609" s="74" t="str">
        <v/>
      </c>
      <c r="F609" s="75">
        <f>IF($E609="","",IFERROR(VLOOKUP(TRIM(E609&amp;""),'Référentiel Articles'!$A$2:$F$634,4,FALSE),""))</f>
      </c>
      <c r="G609" s="76">
        <f>IF($E609="","",IFERROR(VLOOKUP(TRIM(E609&amp;""),'Référentiel Articles'!$A$2:$F$634,5,FALSE),""))</f>
      </c>
      <c r="H609" s="77" t="str">
        <v/>
      </c>
      <c r="I609" s="76">
        <f>IF($E609="","",IFERROR(VLOOKUP(TRIM(E609&amp;""),'Référentiel Articles'!$A$2:$F$634,6,FALSE),""))</f>
      </c>
      <c r="J609" s="78">
        <f>IF(OR($E609="",$H609=""),"",$H609*$I609)</f>
      </c>
      <c r="K609" s="79" t="str">
        <v/>
      </c>
    </row>
    <row r="610">
      <c r="A610" s="81" t="str">
        <v/>
      </c>
      <c r="B610" s="81" t="str">
        <v/>
      </c>
      <c r="C610" s="83">
        <f>IF($E610="","",IFERROR(VLOOKUP(TRIM(E610&amp;""),'Référentiel Articles'!$A$2:$F$634,2,FALSE),""))</f>
      </c>
      <c r="D610" s="83">
        <f>IF($E610="","",IFERROR(VLOOKUP(TRIM(E610&amp;""),'Référentiel Articles'!$A$2:$F$634,3,FALSE),""))</f>
      </c>
      <c r="E610" s="81" t="str">
        <v/>
      </c>
      <c r="F610" s="83">
        <f>IF($E610="","",IFERROR(VLOOKUP(TRIM(E610&amp;""),'Référentiel Articles'!$A$2:$F$634,4,FALSE),""))</f>
      </c>
      <c r="G610" s="84">
        <f>IF($E610="","",IFERROR(VLOOKUP(TRIM(E610&amp;""),'Référentiel Articles'!$A$2:$F$634,5,FALSE),""))</f>
      </c>
      <c r="H610" s="85" t="str">
        <v/>
      </c>
      <c r="I610" s="84">
        <f>IF($E610="","",IFERROR(VLOOKUP(TRIM(E610&amp;""),'Référentiel Articles'!$A$2:$F$634,6,FALSE),""))</f>
      </c>
      <c r="J610" s="90">
        <f>IF(OR($E610="",$H610=""),"",$H610*$I610)</f>
      </c>
      <c r="K610" s="87" t="str">
        <v/>
      </c>
    </row>
    <row r="611">
      <c r="A611" s="74" t="str">
        <v/>
      </c>
      <c r="B611" s="74" t="str">
        <v/>
      </c>
      <c r="C611" s="75">
        <f>IF($E611="","",IFERROR(VLOOKUP(TRIM(E611&amp;""),'Référentiel Articles'!$A$2:$F$634,2,FALSE),""))</f>
      </c>
      <c r="D611" s="75">
        <f>IF($E611="","",IFERROR(VLOOKUP(TRIM(E611&amp;""),'Référentiel Articles'!$A$2:$F$634,3,FALSE),""))</f>
      </c>
      <c r="E611" s="74" t="str">
        <v/>
      </c>
      <c r="F611" s="75">
        <f>IF($E611="","",IFERROR(VLOOKUP(TRIM(E611&amp;""),'Référentiel Articles'!$A$2:$F$634,4,FALSE),""))</f>
      </c>
      <c r="G611" s="76">
        <f>IF($E611="","",IFERROR(VLOOKUP(TRIM(E611&amp;""),'Référentiel Articles'!$A$2:$F$634,5,FALSE),""))</f>
      </c>
      <c r="H611" s="77" t="str">
        <v/>
      </c>
      <c r="I611" s="76">
        <f>IF($E611="","",IFERROR(VLOOKUP(TRIM(E611&amp;""),'Référentiel Articles'!$A$2:$F$634,6,FALSE),""))</f>
      </c>
      <c r="J611" s="78">
        <f>IF(OR($E611="",$H611=""),"",$H611*$I611)</f>
      </c>
      <c r="K611" s="79" t="str">
        <v/>
      </c>
    </row>
    <row r="612">
      <c r="A612" s="81" t="str">
        <v/>
      </c>
      <c r="B612" s="81" t="str">
        <v/>
      </c>
      <c r="C612" s="83">
        <f>IF($E612="","",IFERROR(VLOOKUP(TRIM(E612&amp;""),'Référentiel Articles'!$A$2:$F$634,2,FALSE),""))</f>
      </c>
      <c r="D612" s="83">
        <f>IF($E612="","",IFERROR(VLOOKUP(TRIM(E612&amp;""),'Référentiel Articles'!$A$2:$F$634,3,FALSE),""))</f>
      </c>
      <c r="E612" s="81" t="str">
        <v/>
      </c>
      <c r="F612" s="83">
        <f>IF($E612="","",IFERROR(VLOOKUP(TRIM(E612&amp;""),'Référentiel Articles'!$A$2:$F$634,4,FALSE),""))</f>
      </c>
      <c r="G612" s="84">
        <f>IF($E612="","",IFERROR(VLOOKUP(TRIM(E612&amp;""),'Référentiel Articles'!$A$2:$F$634,5,FALSE),""))</f>
      </c>
      <c r="H612" s="85" t="str">
        <v/>
      </c>
      <c r="I612" s="84">
        <f>IF($E612="","",IFERROR(VLOOKUP(TRIM(E612&amp;""),'Référentiel Articles'!$A$2:$F$634,6,FALSE),""))</f>
      </c>
      <c r="J612" s="90">
        <f>IF(OR($E612="",$H612=""),"",$H612*$I612)</f>
      </c>
      <c r="K612" s="87" t="str">
        <v/>
      </c>
    </row>
    <row r="613">
      <c r="A613" s="74" t="str">
        <v/>
      </c>
      <c r="B613" s="74" t="str">
        <v/>
      </c>
      <c r="C613" s="75">
        <f>IF($E613="","",IFERROR(VLOOKUP(TRIM(E613&amp;""),'Référentiel Articles'!$A$2:$F$634,2,FALSE),""))</f>
      </c>
      <c r="D613" s="75">
        <f>IF($E613="","",IFERROR(VLOOKUP(TRIM(E613&amp;""),'Référentiel Articles'!$A$2:$F$634,3,FALSE),""))</f>
      </c>
      <c r="E613" s="74" t="str">
        <v/>
      </c>
      <c r="F613" s="75">
        <f>IF($E613="","",IFERROR(VLOOKUP(TRIM(E613&amp;""),'Référentiel Articles'!$A$2:$F$634,4,FALSE),""))</f>
      </c>
      <c r="G613" s="76">
        <f>IF($E613="","",IFERROR(VLOOKUP(TRIM(E613&amp;""),'Référentiel Articles'!$A$2:$F$634,5,FALSE),""))</f>
      </c>
      <c r="H613" s="77" t="str">
        <v/>
      </c>
      <c r="I613" s="76">
        <f>IF($E613="","",IFERROR(VLOOKUP(TRIM(E613&amp;""),'Référentiel Articles'!$A$2:$F$634,6,FALSE),""))</f>
      </c>
      <c r="J613" s="78">
        <f>IF(OR($E613="",$H613=""),"",$H613*$I613)</f>
      </c>
      <c r="K613" s="79" t="str">
        <v/>
      </c>
    </row>
    <row r="614">
      <c r="A614" s="81" t="str">
        <v/>
      </c>
      <c r="B614" s="81" t="str">
        <v/>
      </c>
      <c r="C614" s="83">
        <f>IF($E614="","",IFERROR(VLOOKUP(TRIM(E614&amp;""),'Référentiel Articles'!$A$2:$F$634,2,FALSE),""))</f>
      </c>
      <c r="D614" s="83">
        <f>IF($E614="","",IFERROR(VLOOKUP(TRIM(E614&amp;""),'Référentiel Articles'!$A$2:$F$634,3,FALSE),""))</f>
      </c>
      <c r="E614" s="81" t="str">
        <v/>
      </c>
      <c r="F614" s="83">
        <f>IF($E614="","",IFERROR(VLOOKUP(TRIM(E614&amp;""),'Référentiel Articles'!$A$2:$F$634,4,FALSE),""))</f>
      </c>
      <c r="G614" s="84">
        <f>IF($E614="","",IFERROR(VLOOKUP(TRIM(E614&amp;""),'Référentiel Articles'!$A$2:$F$634,5,FALSE),""))</f>
      </c>
      <c r="H614" s="85" t="str">
        <v/>
      </c>
      <c r="I614" s="84">
        <f>IF($E614="","",IFERROR(VLOOKUP(TRIM(E614&amp;""),'Référentiel Articles'!$A$2:$F$634,6,FALSE),""))</f>
      </c>
      <c r="J614" s="90">
        <f>IF(OR($E614="",$H614=""),"",$H614*$I614)</f>
      </c>
      <c r="K614" s="87" t="str">
        <v/>
      </c>
    </row>
    <row r="615">
      <c r="A615" s="74" t="str">
        <v/>
      </c>
      <c r="B615" s="74" t="str">
        <v/>
      </c>
      <c r="C615" s="75">
        <f>IF($E615="","",IFERROR(VLOOKUP(TRIM(E615&amp;""),'Référentiel Articles'!$A$2:$F$634,2,FALSE),""))</f>
      </c>
      <c r="D615" s="75">
        <f>IF($E615="","",IFERROR(VLOOKUP(TRIM(E615&amp;""),'Référentiel Articles'!$A$2:$F$634,3,FALSE),""))</f>
      </c>
      <c r="E615" s="74" t="str">
        <v/>
      </c>
      <c r="F615" s="75">
        <f>IF($E615="","",IFERROR(VLOOKUP(TRIM(E615&amp;""),'Référentiel Articles'!$A$2:$F$634,4,FALSE),""))</f>
      </c>
      <c r="G615" s="76">
        <f>IF($E615="","",IFERROR(VLOOKUP(TRIM(E615&amp;""),'Référentiel Articles'!$A$2:$F$634,5,FALSE),""))</f>
      </c>
      <c r="H615" s="77" t="str">
        <v/>
      </c>
      <c r="I615" s="76">
        <f>IF($E615="","",IFERROR(VLOOKUP(TRIM(E615&amp;""),'Référentiel Articles'!$A$2:$F$634,6,FALSE),""))</f>
      </c>
      <c r="J615" s="78">
        <f>IF(OR($E615="",$H615=""),"",$H615*$I615)</f>
      </c>
      <c r="K615" s="79" t="str">
        <v/>
      </c>
    </row>
    <row r="616">
      <c r="A616" s="81" t="str">
        <v/>
      </c>
      <c r="B616" s="81" t="str">
        <v/>
      </c>
      <c r="C616" s="83">
        <f>IF($E616="","",IFERROR(VLOOKUP(TRIM(E616&amp;""),'Référentiel Articles'!$A$2:$F$634,2,FALSE),""))</f>
      </c>
      <c r="D616" s="83">
        <f>IF($E616="","",IFERROR(VLOOKUP(TRIM(E616&amp;""),'Référentiel Articles'!$A$2:$F$634,3,FALSE),""))</f>
      </c>
      <c r="E616" s="81" t="str">
        <v/>
      </c>
      <c r="F616" s="83">
        <f>IF($E616="","",IFERROR(VLOOKUP(TRIM(E616&amp;""),'Référentiel Articles'!$A$2:$F$634,4,FALSE),""))</f>
      </c>
      <c r="G616" s="84">
        <f>IF($E616="","",IFERROR(VLOOKUP(TRIM(E616&amp;""),'Référentiel Articles'!$A$2:$F$634,5,FALSE),""))</f>
      </c>
      <c r="H616" s="85" t="str">
        <v/>
      </c>
      <c r="I616" s="84">
        <f>IF($E616="","",IFERROR(VLOOKUP(TRIM(E616&amp;""),'Référentiel Articles'!$A$2:$F$634,6,FALSE),""))</f>
      </c>
      <c r="J616" s="90">
        <f>IF(OR($E616="",$H616=""),"",$H616*$I616)</f>
      </c>
      <c r="K616" s="87" t="str">
        <v/>
      </c>
    </row>
    <row r="617">
      <c r="A617" s="74" t="str">
        <v/>
      </c>
      <c r="B617" s="74" t="str">
        <v/>
      </c>
      <c r="C617" s="75">
        <f>IF($E617="","",IFERROR(VLOOKUP(TRIM(E617&amp;""),'Référentiel Articles'!$A$2:$F$634,2,FALSE),""))</f>
      </c>
      <c r="D617" s="75">
        <f>IF($E617="","",IFERROR(VLOOKUP(TRIM(E617&amp;""),'Référentiel Articles'!$A$2:$F$634,3,FALSE),""))</f>
      </c>
      <c r="E617" s="74" t="str">
        <v/>
      </c>
      <c r="F617" s="75">
        <f>IF($E617="","",IFERROR(VLOOKUP(TRIM(E617&amp;""),'Référentiel Articles'!$A$2:$F$634,4,FALSE),""))</f>
      </c>
      <c r="G617" s="76">
        <f>IF($E617="","",IFERROR(VLOOKUP(TRIM(E617&amp;""),'Référentiel Articles'!$A$2:$F$634,5,FALSE),""))</f>
      </c>
      <c r="H617" s="77" t="str">
        <v/>
      </c>
      <c r="I617" s="76">
        <f>IF($E617="","",IFERROR(VLOOKUP(TRIM(E617&amp;""),'Référentiel Articles'!$A$2:$F$634,6,FALSE),""))</f>
      </c>
      <c r="J617" s="78">
        <f>IF(OR($E617="",$H617=""),"",$H617*$I617)</f>
      </c>
      <c r="K617" s="79" t="str">
        <v/>
      </c>
    </row>
    <row r="618">
      <c r="A618" s="81" t="str">
        <v/>
      </c>
      <c r="B618" s="81" t="str">
        <v/>
      </c>
      <c r="C618" s="83">
        <f>IF($E618="","",IFERROR(VLOOKUP(TRIM(E618&amp;""),'Référentiel Articles'!$A$2:$F$634,2,FALSE),""))</f>
      </c>
      <c r="D618" s="83">
        <f>IF($E618="","",IFERROR(VLOOKUP(TRIM(E618&amp;""),'Référentiel Articles'!$A$2:$F$634,3,FALSE),""))</f>
      </c>
      <c r="E618" s="81" t="str">
        <v/>
      </c>
      <c r="F618" s="83">
        <f>IF($E618="","",IFERROR(VLOOKUP(TRIM(E618&amp;""),'Référentiel Articles'!$A$2:$F$634,4,FALSE),""))</f>
      </c>
      <c r="G618" s="84">
        <f>IF($E618="","",IFERROR(VLOOKUP(TRIM(E618&amp;""),'Référentiel Articles'!$A$2:$F$634,5,FALSE),""))</f>
      </c>
      <c r="H618" s="85" t="str">
        <v/>
      </c>
      <c r="I618" s="84">
        <f>IF($E618="","",IFERROR(VLOOKUP(TRIM(E618&amp;""),'Référentiel Articles'!$A$2:$F$634,6,FALSE),""))</f>
      </c>
      <c r="J618" s="90">
        <f>IF(OR($E618="",$H618=""),"",$H618*$I618)</f>
      </c>
      <c r="K618" s="87" t="str">
        <v/>
      </c>
    </row>
    <row r="619">
      <c r="A619" s="74" t="str">
        <v/>
      </c>
      <c r="B619" s="74" t="str">
        <v/>
      </c>
      <c r="C619" s="75">
        <f>IF($E619="","",IFERROR(VLOOKUP(TRIM(E619&amp;""),'Référentiel Articles'!$A$2:$F$634,2,FALSE),""))</f>
      </c>
      <c r="D619" s="75">
        <f>IF($E619="","",IFERROR(VLOOKUP(TRIM(E619&amp;""),'Référentiel Articles'!$A$2:$F$634,3,FALSE),""))</f>
      </c>
      <c r="E619" s="74" t="str">
        <v/>
      </c>
      <c r="F619" s="75">
        <f>IF($E619="","",IFERROR(VLOOKUP(TRIM(E619&amp;""),'Référentiel Articles'!$A$2:$F$634,4,FALSE),""))</f>
      </c>
      <c r="G619" s="76">
        <f>IF($E619="","",IFERROR(VLOOKUP(TRIM(E619&amp;""),'Référentiel Articles'!$A$2:$F$634,5,FALSE),""))</f>
      </c>
      <c r="H619" s="77" t="str">
        <v/>
      </c>
      <c r="I619" s="76">
        <f>IF($E619="","",IFERROR(VLOOKUP(TRIM(E619&amp;""),'Référentiel Articles'!$A$2:$F$634,6,FALSE),""))</f>
      </c>
      <c r="J619" s="78">
        <f>IF(OR($E619="",$H619=""),"",$H619*$I619)</f>
      </c>
      <c r="K619" s="79" t="str">
        <v/>
      </c>
    </row>
    <row r="620">
      <c r="A620" s="81" t="str">
        <v/>
      </c>
      <c r="B620" s="81" t="str">
        <v/>
      </c>
      <c r="C620" s="83">
        <f>IF($E620="","",IFERROR(VLOOKUP(TRIM(E620&amp;""),'Référentiel Articles'!$A$2:$F$634,2,FALSE),""))</f>
      </c>
      <c r="D620" s="83">
        <f>IF($E620="","",IFERROR(VLOOKUP(TRIM(E620&amp;""),'Référentiel Articles'!$A$2:$F$634,3,FALSE),""))</f>
      </c>
      <c r="E620" s="81" t="str">
        <v/>
      </c>
      <c r="F620" s="83">
        <f>IF($E620="","",IFERROR(VLOOKUP(TRIM(E620&amp;""),'Référentiel Articles'!$A$2:$F$634,4,FALSE),""))</f>
      </c>
      <c r="G620" s="84">
        <f>IF($E620="","",IFERROR(VLOOKUP(TRIM(E620&amp;""),'Référentiel Articles'!$A$2:$F$634,5,FALSE),""))</f>
      </c>
      <c r="H620" s="85" t="str">
        <v/>
      </c>
      <c r="I620" s="84">
        <f>IF($E620="","",IFERROR(VLOOKUP(TRIM(E620&amp;""),'Référentiel Articles'!$A$2:$F$634,6,FALSE),""))</f>
      </c>
      <c r="J620" s="90">
        <f>IF(OR($E620="",$H620=""),"",$H620*$I620)</f>
      </c>
      <c r="K620" s="87" t="str">
        <v/>
      </c>
    </row>
    <row r="621">
      <c r="A621" s="74" t="str">
        <v/>
      </c>
      <c r="B621" s="74" t="str">
        <v/>
      </c>
      <c r="C621" s="75">
        <f>IF($E621="","",IFERROR(VLOOKUP(TRIM(E621&amp;""),'Référentiel Articles'!$A$2:$F$634,2,FALSE),""))</f>
      </c>
      <c r="D621" s="75">
        <f>IF($E621="","",IFERROR(VLOOKUP(TRIM(E621&amp;""),'Référentiel Articles'!$A$2:$F$634,3,FALSE),""))</f>
      </c>
      <c r="E621" s="74" t="str">
        <v/>
      </c>
      <c r="F621" s="75">
        <f>IF($E621="","",IFERROR(VLOOKUP(TRIM(E621&amp;""),'Référentiel Articles'!$A$2:$F$634,4,FALSE),""))</f>
      </c>
      <c r="G621" s="76">
        <f>IF($E621="","",IFERROR(VLOOKUP(TRIM(E621&amp;""),'Référentiel Articles'!$A$2:$F$634,5,FALSE),""))</f>
      </c>
      <c r="H621" s="77" t="str">
        <v/>
      </c>
      <c r="I621" s="76">
        <f>IF($E621="","",IFERROR(VLOOKUP(TRIM(E621&amp;""),'Référentiel Articles'!$A$2:$F$634,6,FALSE),""))</f>
      </c>
      <c r="J621" s="78">
        <f>IF(OR($E621="",$H621=""),"",$H621*$I621)</f>
      </c>
      <c r="K621" s="79" t="str">
        <v/>
      </c>
    </row>
    <row r="622">
      <c r="A622" s="81" t="str">
        <v/>
      </c>
      <c r="B622" s="81" t="str">
        <v/>
      </c>
      <c r="C622" s="83">
        <f>IF($E622="","",IFERROR(VLOOKUP(TRIM(E622&amp;""),'Référentiel Articles'!$A$2:$F$634,2,FALSE),""))</f>
      </c>
      <c r="D622" s="83">
        <f>IF($E622="","",IFERROR(VLOOKUP(TRIM(E622&amp;""),'Référentiel Articles'!$A$2:$F$634,3,FALSE),""))</f>
      </c>
      <c r="E622" s="81" t="str">
        <v/>
      </c>
      <c r="F622" s="83">
        <f>IF($E622="","",IFERROR(VLOOKUP(TRIM(E622&amp;""),'Référentiel Articles'!$A$2:$F$634,4,FALSE),""))</f>
      </c>
      <c r="G622" s="84">
        <f>IF($E622="","",IFERROR(VLOOKUP(TRIM(E622&amp;""),'Référentiel Articles'!$A$2:$F$634,5,FALSE),""))</f>
      </c>
      <c r="H622" s="85" t="str">
        <v/>
      </c>
      <c r="I622" s="84">
        <f>IF($E622="","",IFERROR(VLOOKUP(TRIM(E622&amp;""),'Référentiel Articles'!$A$2:$F$634,6,FALSE),""))</f>
      </c>
      <c r="J622" s="90">
        <f>IF(OR($E622="",$H622=""),"",$H622*$I622)</f>
      </c>
      <c r="K622" s="87" t="str">
        <v/>
      </c>
    </row>
    <row r="623">
      <c r="A623" s="74" t="str">
        <v/>
      </c>
      <c r="B623" s="74" t="str">
        <v/>
      </c>
      <c r="C623" s="75">
        <f>IF($E623="","",IFERROR(VLOOKUP(TRIM(E623&amp;""),'Référentiel Articles'!$A$2:$F$634,2,FALSE),""))</f>
      </c>
      <c r="D623" s="75">
        <f>IF($E623="","",IFERROR(VLOOKUP(TRIM(E623&amp;""),'Référentiel Articles'!$A$2:$F$634,3,FALSE),""))</f>
      </c>
      <c r="E623" s="74" t="str">
        <v/>
      </c>
      <c r="F623" s="75">
        <f>IF($E623="","",IFERROR(VLOOKUP(TRIM(E623&amp;""),'Référentiel Articles'!$A$2:$F$634,4,FALSE),""))</f>
      </c>
      <c r="G623" s="76">
        <f>IF($E623="","",IFERROR(VLOOKUP(TRIM(E623&amp;""),'Référentiel Articles'!$A$2:$F$634,5,FALSE),""))</f>
      </c>
      <c r="H623" s="77" t="str">
        <v/>
      </c>
      <c r="I623" s="76">
        <f>IF($E623="","",IFERROR(VLOOKUP(TRIM(E623&amp;""),'Référentiel Articles'!$A$2:$F$634,6,FALSE),""))</f>
      </c>
      <c r="J623" s="78">
        <f>IF(OR($E623="",$H623=""),"",$H623*$I623)</f>
      </c>
      <c r="K623" s="79" t="str">
        <v/>
      </c>
    </row>
    <row r="624">
      <c r="A624" s="81" t="str">
        <v/>
      </c>
      <c r="B624" s="81" t="str">
        <v/>
      </c>
      <c r="C624" s="83">
        <f>IF($E624="","",IFERROR(VLOOKUP(TRIM(E624&amp;""),'Référentiel Articles'!$A$2:$F$634,2,FALSE),""))</f>
      </c>
      <c r="D624" s="83">
        <f>IF($E624="","",IFERROR(VLOOKUP(TRIM(E624&amp;""),'Référentiel Articles'!$A$2:$F$634,3,FALSE),""))</f>
      </c>
      <c r="E624" s="81" t="str">
        <v/>
      </c>
      <c r="F624" s="83">
        <f>IF($E624="","",IFERROR(VLOOKUP(TRIM(E624&amp;""),'Référentiel Articles'!$A$2:$F$634,4,FALSE),""))</f>
      </c>
      <c r="G624" s="84">
        <f>IF($E624="","",IFERROR(VLOOKUP(TRIM(E624&amp;""),'Référentiel Articles'!$A$2:$F$634,5,FALSE),""))</f>
      </c>
      <c r="H624" s="85" t="str">
        <v/>
      </c>
      <c r="I624" s="84">
        <f>IF($E624="","",IFERROR(VLOOKUP(TRIM(E624&amp;""),'Référentiel Articles'!$A$2:$F$634,6,FALSE),""))</f>
      </c>
      <c r="J624" s="90">
        <f>IF(OR($E624="",$H624=""),"",$H624*$I624)</f>
      </c>
      <c r="K624" s="87" t="str">
        <v/>
      </c>
    </row>
    <row r="625">
      <c r="A625" s="74" t="str">
        <v/>
      </c>
      <c r="B625" s="74" t="str">
        <v/>
      </c>
      <c r="C625" s="75">
        <f>IF($E625="","",IFERROR(VLOOKUP(TRIM(E625&amp;""),'Référentiel Articles'!$A$2:$F$634,2,FALSE),""))</f>
      </c>
      <c r="D625" s="75">
        <f>IF($E625="","",IFERROR(VLOOKUP(TRIM(E625&amp;""),'Référentiel Articles'!$A$2:$F$634,3,FALSE),""))</f>
      </c>
      <c r="E625" s="74" t="str">
        <v/>
      </c>
      <c r="F625" s="75">
        <f>IF($E625="","",IFERROR(VLOOKUP(TRIM(E625&amp;""),'Référentiel Articles'!$A$2:$F$634,4,FALSE),""))</f>
      </c>
      <c r="G625" s="76">
        <f>IF($E625="","",IFERROR(VLOOKUP(TRIM(E625&amp;""),'Référentiel Articles'!$A$2:$F$634,5,FALSE),""))</f>
      </c>
      <c r="H625" s="77" t="str">
        <v/>
      </c>
      <c r="I625" s="76">
        <f>IF($E625="","",IFERROR(VLOOKUP(TRIM(E625&amp;""),'Référentiel Articles'!$A$2:$F$634,6,FALSE),""))</f>
      </c>
      <c r="J625" s="78">
        <f>IF(OR($E625="",$H625=""),"",$H625*$I625)</f>
      </c>
      <c r="K625" s="79" t="str">
        <v/>
      </c>
    </row>
    <row r="626">
      <c r="A626" s="81" t="str">
        <v/>
      </c>
      <c r="B626" s="81" t="str">
        <v/>
      </c>
      <c r="C626" s="83">
        <f>IF($E626="","",IFERROR(VLOOKUP(TRIM(E626&amp;""),'Référentiel Articles'!$A$2:$F$634,2,FALSE),""))</f>
      </c>
      <c r="D626" s="83">
        <f>IF($E626="","",IFERROR(VLOOKUP(TRIM(E626&amp;""),'Référentiel Articles'!$A$2:$F$634,3,FALSE),""))</f>
      </c>
      <c r="E626" s="81" t="str">
        <v/>
      </c>
      <c r="F626" s="83">
        <f>IF($E626="","",IFERROR(VLOOKUP(TRIM(E626&amp;""),'Référentiel Articles'!$A$2:$F$634,4,FALSE),""))</f>
      </c>
      <c r="G626" s="84">
        <f>IF($E626="","",IFERROR(VLOOKUP(TRIM(E626&amp;""),'Référentiel Articles'!$A$2:$F$634,5,FALSE),""))</f>
      </c>
      <c r="H626" s="85" t="str">
        <v/>
      </c>
      <c r="I626" s="84">
        <f>IF($E626="","",IFERROR(VLOOKUP(TRIM(E626&amp;""),'Référentiel Articles'!$A$2:$F$634,6,FALSE),""))</f>
      </c>
      <c r="J626" s="90">
        <f>IF(OR($E626="",$H626=""),"",$H626*$I626)</f>
      </c>
      <c r="K626" s="87" t="str">
        <v/>
      </c>
    </row>
    <row r="627">
      <c r="A627" s="74" t="str">
        <v/>
      </c>
      <c r="B627" s="74" t="str">
        <v/>
      </c>
      <c r="C627" s="75">
        <f>IF($E627="","",IFERROR(VLOOKUP(TRIM(E627&amp;""),'Référentiel Articles'!$A$2:$F$634,2,FALSE),""))</f>
      </c>
      <c r="D627" s="75">
        <f>IF($E627="","",IFERROR(VLOOKUP(TRIM(E627&amp;""),'Référentiel Articles'!$A$2:$F$634,3,FALSE),""))</f>
      </c>
      <c r="E627" s="74" t="str">
        <v/>
      </c>
      <c r="F627" s="75">
        <f>IF($E627="","",IFERROR(VLOOKUP(TRIM(E627&amp;""),'Référentiel Articles'!$A$2:$F$634,4,FALSE),""))</f>
      </c>
      <c r="G627" s="76">
        <f>IF($E627="","",IFERROR(VLOOKUP(TRIM(E627&amp;""),'Référentiel Articles'!$A$2:$F$634,5,FALSE),""))</f>
      </c>
      <c r="H627" s="77" t="str">
        <v/>
      </c>
      <c r="I627" s="76">
        <f>IF($E627="","",IFERROR(VLOOKUP(TRIM(E627&amp;""),'Référentiel Articles'!$A$2:$F$634,6,FALSE),""))</f>
      </c>
      <c r="J627" s="78">
        <f>IF(OR($E627="",$H627=""),"",$H627*$I627)</f>
      </c>
      <c r="K627" s="79" t="str">
        <v/>
      </c>
    </row>
    <row r="628">
      <c r="A628" s="81" t="str">
        <v/>
      </c>
      <c r="B628" s="81" t="str">
        <v/>
      </c>
      <c r="C628" s="83">
        <f>IF($E628="","",IFERROR(VLOOKUP(TRIM(E628&amp;""),'Référentiel Articles'!$A$2:$F$634,2,FALSE),""))</f>
      </c>
      <c r="D628" s="83">
        <f>IF($E628="","",IFERROR(VLOOKUP(TRIM(E628&amp;""),'Référentiel Articles'!$A$2:$F$634,3,FALSE),""))</f>
      </c>
      <c r="E628" s="81" t="str">
        <v/>
      </c>
      <c r="F628" s="83">
        <f>IF($E628="","",IFERROR(VLOOKUP(TRIM(E628&amp;""),'Référentiel Articles'!$A$2:$F$634,4,FALSE),""))</f>
      </c>
      <c r="G628" s="84">
        <f>IF($E628="","",IFERROR(VLOOKUP(TRIM(E628&amp;""),'Référentiel Articles'!$A$2:$F$634,5,FALSE),""))</f>
      </c>
      <c r="H628" s="85" t="str">
        <v/>
      </c>
      <c r="I628" s="84">
        <f>IF($E628="","",IFERROR(VLOOKUP(TRIM(E628&amp;""),'Référentiel Articles'!$A$2:$F$634,6,FALSE),""))</f>
      </c>
      <c r="J628" s="90">
        <f>IF(OR($E628="",$H628=""),"",$H628*$I628)</f>
      </c>
      <c r="K628" s="87" t="str">
        <v/>
      </c>
    </row>
    <row r="629">
      <c r="A629" s="74" t="str">
        <v/>
      </c>
      <c r="B629" s="74" t="str">
        <v/>
      </c>
      <c r="C629" s="75">
        <f>IF($E629="","",IFERROR(VLOOKUP(TRIM(E629&amp;""),'Référentiel Articles'!$A$2:$F$634,2,FALSE),""))</f>
      </c>
      <c r="D629" s="75">
        <f>IF($E629="","",IFERROR(VLOOKUP(TRIM(E629&amp;""),'Référentiel Articles'!$A$2:$F$634,3,FALSE),""))</f>
      </c>
      <c r="E629" s="74" t="str">
        <v/>
      </c>
      <c r="F629" s="75">
        <f>IF($E629="","",IFERROR(VLOOKUP(TRIM(E629&amp;""),'Référentiel Articles'!$A$2:$F$634,4,FALSE),""))</f>
      </c>
      <c r="G629" s="76">
        <f>IF($E629="","",IFERROR(VLOOKUP(TRIM(E629&amp;""),'Référentiel Articles'!$A$2:$F$634,5,FALSE),""))</f>
      </c>
      <c r="H629" s="77" t="str">
        <v/>
      </c>
      <c r="I629" s="76">
        <f>IF($E629="","",IFERROR(VLOOKUP(TRIM(E629&amp;""),'Référentiel Articles'!$A$2:$F$634,6,FALSE),""))</f>
      </c>
      <c r="J629" s="78">
        <f>IF(OR($E629="",$H629=""),"",$H629*$I629)</f>
      </c>
      <c r="K629" s="79" t="str">
        <v/>
      </c>
    </row>
    <row r="630">
      <c r="A630" s="81" t="str">
        <v/>
      </c>
      <c r="B630" s="81" t="str">
        <v/>
      </c>
      <c r="C630" s="83">
        <f>IF($E630="","",IFERROR(VLOOKUP(TRIM(E630&amp;""),'Référentiel Articles'!$A$2:$F$634,2,FALSE),""))</f>
      </c>
      <c r="D630" s="83">
        <f>IF($E630="","",IFERROR(VLOOKUP(TRIM(E630&amp;""),'Référentiel Articles'!$A$2:$F$634,3,FALSE),""))</f>
      </c>
      <c r="E630" s="81" t="str">
        <v/>
      </c>
      <c r="F630" s="83">
        <f>IF($E630="","",IFERROR(VLOOKUP(TRIM(E630&amp;""),'Référentiel Articles'!$A$2:$F$634,4,FALSE),""))</f>
      </c>
      <c r="G630" s="84">
        <f>IF($E630="","",IFERROR(VLOOKUP(TRIM(E630&amp;""),'Référentiel Articles'!$A$2:$F$634,5,FALSE),""))</f>
      </c>
      <c r="H630" s="85" t="str">
        <v/>
      </c>
      <c r="I630" s="84">
        <f>IF($E630="","",IFERROR(VLOOKUP(TRIM(E630&amp;""),'Référentiel Articles'!$A$2:$F$634,6,FALSE),""))</f>
      </c>
      <c r="J630" s="90">
        <f>IF(OR($E630="",$H630=""),"",$H630*$I630)</f>
      </c>
      <c r="K630" s="87" t="str">
        <v/>
      </c>
    </row>
    <row r="631">
      <c r="A631" s="74" t="str">
        <v/>
      </c>
      <c r="B631" s="74" t="str">
        <v/>
      </c>
      <c r="C631" s="75">
        <f>IF($E631="","",IFERROR(VLOOKUP(TRIM(E631&amp;""),'Référentiel Articles'!$A$2:$F$634,2,FALSE),""))</f>
      </c>
      <c r="D631" s="75">
        <f>IF($E631="","",IFERROR(VLOOKUP(TRIM(E631&amp;""),'Référentiel Articles'!$A$2:$F$634,3,FALSE),""))</f>
      </c>
      <c r="E631" s="74" t="str">
        <v/>
      </c>
      <c r="F631" s="75">
        <f>IF($E631="","",IFERROR(VLOOKUP(TRIM(E631&amp;""),'Référentiel Articles'!$A$2:$F$634,4,FALSE),""))</f>
      </c>
      <c r="G631" s="76">
        <f>IF($E631="","",IFERROR(VLOOKUP(TRIM(E631&amp;""),'Référentiel Articles'!$A$2:$F$634,5,FALSE),""))</f>
      </c>
      <c r="H631" s="77" t="str">
        <v/>
      </c>
      <c r="I631" s="76">
        <f>IF($E631="","",IFERROR(VLOOKUP(TRIM(E631&amp;""),'Référentiel Articles'!$A$2:$F$634,6,FALSE),""))</f>
      </c>
      <c r="J631" s="78">
        <f>IF(OR($E631="",$H631=""),"",$H631*$I631)</f>
      </c>
      <c r="K631" s="79" t="str">
        <v/>
      </c>
    </row>
    <row r="632">
      <c r="A632" s="81" t="str">
        <v/>
      </c>
      <c r="B632" s="81" t="str">
        <v/>
      </c>
      <c r="C632" s="83">
        <f>IF($E632="","",IFERROR(VLOOKUP(TRIM(E632&amp;""),'Référentiel Articles'!$A$2:$F$634,2,FALSE),""))</f>
      </c>
      <c r="D632" s="83">
        <f>IF($E632="","",IFERROR(VLOOKUP(TRIM(E632&amp;""),'Référentiel Articles'!$A$2:$F$634,3,FALSE),""))</f>
      </c>
      <c r="E632" s="81" t="str">
        <v/>
      </c>
      <c r="F632" s="83">
        <f>IF($E632="","",IFERROR(VLOOKUP(TRIM(E632&amp;""),'Référentiel Articles'!$A$2:$F$634,4,FALSE),""))</f>
      </c>
      <c r="G632" s="84">
        <f>IF($E632="","",IFERROR(VLOOKUP(TRIM(E632&amp;""),'Référentiel Articles'!$A$2:$F$634,5,FALSE),""))</f>
      </c>
      <c r="H632" s="85" t="str">
        <v/>
      </c>
      <c r="I632" s="84">
        <f>IF($E632="","",IFERROR(VLOOKUP(TRIM(E632&amp;""),'Référentiel Articles'!$A$2:$F$634,6,FALSE),""))</f>
      </c>
      <c r="J632" s="90">
        <f>IF(OR($E632="",$H632=""),"",$H632*$I632)</f>
      </c>
      <c r="K632" s="87" t="str">
        <v/>
      </c>
    </row>
    <row r="633">
      <c r="A633" s="74" t="str">
        <v/>
      </c>
      <c r="B633" s="74" t="str">
        <v/>
      </c>
      <c r="C633" s="75">
        <f>IF($E633="","",IFERROR(VLOOKUP(TRIM(E633&amp;""),'Référentiel Articles'!$A$2:$F$634,2,FALSE),""))</f>
      </c>
      <c r="D633" s="75">
        <f>IF($E633="","",IFERROR(VLOOKUP(TRIM(E633&amp;""),'Référentiel Articles'!$A$2:$F$634,3,FALSE),""))</f>
      </c>
      <c r="E633" s="74" t="str">
        <v/>
      </c>
      <c r="F633" s="75">
        <f>IF($E633="","",IFERROR(VLOOKUP(TRIM(E633&amp;""),'Référentiel Articles'!$A$2:$F$634,4,FALSE),""))</f>
      </c>
      <c r="G633" s="76">
        <f>IF($E633="","",IFERROR(VLOOKUP(TRIM(E633&amp;""),'Référentiel Articles'!$A$2:$F$634,5,FALSE),""))</f>
      </c>
      <c r="H633" s="77" t="str">
        <v/>
      </c>
      <c r="I633" s="76">
        <f>IF($E633="","",IFERROR(VLOOKUP(TRIM(E633&amp;""),'Référentiel Articles'!$A$2:$F$634,6,FALSE),""))</f>
      </c>
      <c r="J633" s="78">
        <f>IF(OR($E633="",$H633=""),"",$H633*$I633)</f>
      </c>
      <c r="K633" s="79" t="str">
        <v/>
      </c>
    </row>
    <row r="634">
      <c r="A634" s="81" t="str">
        <v/>
      </c>
      <c r="B634" s="81" t="str">
        <v/>
      </c>
      <c r="C634" s="83">
        <f>IF($E634="","",IFERROR(VLOOKUP(TRIM(E634&amp;""),'Référentiel Articles'!$A$2:$F$634,2,FALSE),""))</f>
      </c>
      <c r="D634" s="83">
        <f>IF($E634="","",IFERROR(VLOOKUP(TRIM(E634&amp;""),'Référentiel Articles'!$A$2:$F$634,3,FALSE),""))</f>
      </c>
      <c r="E634" s="81" t="str">
        <v/>
      </c>
      <c r="F634" s="83">
        <f>IF($E634="","",IFERROR(VLOOKUP(TRIM(E634&amp;""),'Référentiel Articles'!$A$2:$F$634,4,FALSE),""))</f>
      </c>
      <c r="G634" s="84">
        <f>IF($E634="","",IFERROR(VLOOKUP(TRIM(E634&amp;""),'Référentiel Articles'!$A$2:$F$634,5,FALSE),""))</f>
      </c>
      <c r="H634" s="85" t="str">
        <v/>
      </c>
      <c r="I634" s="84">
        <f>IF($E634="","",IFERROR(VLOOKUP(TRIM(E634&amp;""),'Référentiel Articles'!$A$2:$F$634,6,FALSE),""))</f>
      </c>
      <c r="J634" s="90">
        <f>IF(OR($E634="",$H634=""),"",$H634*$I634)</f>
      </c>
      <c r="K634" s="87" t="str">
        <v/>
      </c>
    </row>
    <row r="635">
      <c r="A635" s="74" t="str">
        <v/>
      </c>
      <c r="B635" s="74" t="str">
        <v/>
      </c>
      <c r="C635" s="75">
        <f>IF($E635="","",IFERROR(VLOOKUP(TRIM(E635&amp;""),'Référentiel Articles'!$A$2:$F$634,2,FALSE),""))</f>
      </c>
      <c r="D635" s="75">
        <f>IF($E635="","",IFERROR(VLOOKUP(TRIM(E635&amp;""),'Référentiel Articles'!$A$2:$F$634,3,FALSE),""))</f>
      </c>
      <c r="E635" s="74" t="str">
        <v/>
      </c>
      <c r="F635" s="75">
        <f>IF($E635="","",IFERROR(VLOOKUP(TRIM(E635&amp;""),'Référentiel Articles'!$A$2:$F$634,4,FALSE),""))</f>
      </c>
      <c r="G635" s="76">
        <f>IF($E635="","",IFERROR(VLOOKUP(TRIM(E635&amp;""),'Référentiel Articles'!$A$2:$F$634,5,FALSE),""))</f>
      </c>
      <c r="H635" s="77" t="str">
        <v/>
      </c>
      <c r="I635" s="76">
        <f>IF($E635="","",IFERROR(VLOOKUP(TRIM(E635&amp;""),'Référentiel Articles'!$A$2:$F$634,6,FALSE),""))</f>
      </c>
      <c r="J635" s="78">
        <f>IF(OR($E635="",$H635=""),"",$H635*$I635)</f>
      </c>
      <c r="K635" s="79" t="str">
        <v/>
      </c>
    </row>
    <row r="636">
      <c r="A636" s="81" t="str">
        <v/>
      </c>
      <c r="B636" s="81" t="str">
        <v/>
      </c>
      <c r="C636" s="83">
        <f>IF($E636="","",IFERROR(VLOOKUP(TRIM(E636&amp;""),'Référentiel Articles'!$A$2:$F$634,2,FALSE),""))</f>
      </c>
      <c r="D636" s="83">
        <f>IF($E636="","",IFERROR(VLOOKUP(TRIM(E636&amp;""),'Référentiel Articles'!$A$2:$F$634,3,FALSE),""))</f>
      </c>
      <c r="E636" s="81" t="str">
        <v/>
      </c>
      <c r="F636" s="83">
        <f>IF($E636="","",IFERROR(VLOOKUP(TRIM(E636&amp;""),'Référentiel Articles'!$A$2:$F$634,4,FALSE),""))</f>
      </c>
      <c r="G636" s="84">
        <f>IF($E636="","",IFERROR(VLOOKUP(TRIM(E636&amp;""),'Référentiel Articles'!$A$2:$F$634,5,FALSE),""))</f>
      </c>
      <c r="H636" s="85" t="str">
        <v/>
      </c>
      <c r="I636" s="84">
        <f>IF($E636="","",IFERROR(VLOOKUP(TRIM(E636&amp;""),'Référentiel Articles'!$A$2:$F$634,6,FALSE),""))</f>
      </c>
      <c r="J636" s="90">
        <f>IF(OR($E636="",$H636=""),"",$H636*$I636)</f>
      </c>
      <c r="K636" s="87" t="str">
        <v/>
      </c>
    </row>
    <row r="637">
      <c r="A637" s="74" t="str">
        <v/>
      </c>
      <c r="B637" s="74" t="str">
        <v/>
      </c>
      <c r="C637" s="75">
        <f>IF($E637="","",IFERROR(VLOOKUP(TRIM(E637&amp;""),'Référentiel Articles'!$A$2:$F$634,2,FALSE),""))</f>
      </c>
      <c r="D637" s="75">
        <f>IF($E637="","",IFERROR(VLOOKUP(TRIM(E637&amp;""),'Référentiel Articles'!$A$2:$F$634,3,FALSE),""))</f>
      </c>
      <c r="E637" s="74" t="str">
        <v/>
      </c>
      <c r="F637" s="75">
        <f>IF($E637="","",IFERROR(VLOOKUP(TRIM(E637&amp;""),'Référentiel Articles'!$A$2:$F$634,4,FALSE),""))</f>
      </c>
      <c r="G637" s="76">
        <f>IF($E637="","",IFERROR(VLOOKUP(TRIM(E637&amp;""),'Référentiel Articles'!$A$2:$F$634,5,FALSE),""))</f>
      </c>
      <c r="H637" s="77" t="str">
        <v/>
      </c>
      <c r="I637" s="76">
        <f>IF($E637="","",IFERROR(VLOOKUP(TRIM(E637&amp;""),'Référentiel Articles'!$A$2:$F$634,6,FALSE),""))</f>
      </c>
      <c r="J637" s="78">
        <f>IF(OR($E637="",$H637=""),"",$H637*$I637)</f>
      </c>
      <c r="K637" s="79" t="str">
        <v/>
      </c>
    </row>
    <row r="638">
      <c r="A638" s="81" t="str">
        <v/>
      </c>
      <c r="B638" s="81" t="str">
        <v/>
      </c>
      <c r="C638" s="83">
        <f>IF($E638="","",IFERROR(VLOOKUP(TRIM(E638&amp;""),'Référentiel Articles'!$A$2:$F$634,2,FALSE),""))</f>
      </c>
      <c r="D638" s="83">
        <f>IF($E638="","",IFERROR(VLOOKUP(TRIM(E638&amp;""),'Référentiel Articles'!$A$2:$F$634,3,FALSE),""))</f>
      </c>
      <c r="E638" s="81" t="str">
        <v/>
      </c>
      <c r="F638" s="83">
        <f>IF($E638="","",IFERROR(VLOOKUP(TRIM(E638&amp;""),'Référentiel Articles'!$A$2:$F$634,4,FALSE),""))</f>
      </c>
      <c r="G638" s="84">
        <f>IF($E638="","",IFERROR(VLOOKUP(TRIM(E638&amp;""),'Référentiel Articles'!$A$2:$F$634,5,FALSE),""))</f>
      </c>
      <c r="H638" s="85" t="str">
        <v/>
      </c>
      <c r="I638" s="84">
        <f>IF($E638="","",IFERROR(VLOOKUP(TRIM(E638&amp;""),'Référentiel Articles'!$A$2:$F$634,6,FALSE),""))</f>
      </c>
      <c r="J638" s="90">
        <f>IF(OR($E638="",$H638=""),"",$H638*$I638)</f>
      </c>
      <c r="K638" s="87" t="str">
        <v/>
      </c>
    </row>
    <row r="639">
      <c r="A639" s="74" t="str">
        <v/>
      </c>
      <c r="B639" s="74" t="str">
        <v/>
      </c>
      <c r="C639" s="75">
        <f>IF($E639="","",IFERROR(VLOOKUP(TRIM(E639&amp;""),'Référentiel Articles'!$A$2:$F$634,2,FALSE),""))</f>
      </c>
      <c r="D639" s="75">
        <f>IF($E639="","",IFERROR(VLOOKUP(TRIM(E639&amp;""),'Référentiel Articles'!$A$2:$F$634,3,FALSE),""))</f>
      </c>
      <c r="E639" s="74" t="str">
        <v/>
      </c>
      <c r="F639" s="75">
        <f>IF($E639="","",IFERROR(VLOOKUP(TRIM(E639&amp;""),'Référentiel Articles'!$A$2:$F$634,4,FALSE),""))</f>
      </c>
      <c r="G639" s="76">
        <f>IF($E639="","",IFERROR(VLOOKUP(TRIM(E639&amp;""),'Référentiel Articles'!$A$2:$F$634,5,FALSE),""))</f>
      </c>
      <c r="H639" s="77" t="str">
        <v/>
      </c>
      <c r="I639" s="76">
        <f>IF($E639="","",IFERROR(VLOOKUP(TRIM(E639&amp;""),'Référentiel Articles'!$A$2:$F$634,6,FALSE),""))</f>
      </c>
      <c r="J639" s="78">
        <f>IF(OR($E639="",$H639=""),"",$H639*$I639)</f>
      </c>
      <c r="K639" s="79" t="str">
        <v/>
      </c>
    </row>
    <row r="640">
      <c r="A640" s="81" t="str">
        <v/>
      </c>
      <c r="B640" s="81" t="str">
        <v/>
      </c>
      <c r="C640" s="83">
        <f>IF($E640="","",IFERROR(VLOOKUP(TRIM(E640&amp;""),'Référentiel Articles'!$A$2:$F$634,2,FALSE),""))</f>
      </c>
      <c r="D640" s="83">
        <f>IF($E640="","",IFERROR(VLOOKUP(TRIM(E640&amp;""),'Référentiel Articles'!$A$2:$F$634,3,FALSE),""))</f>
      </c>
      <c r="E640" s="81" t="str">
        <v/>
      </c>
      <c r="F640" s="83">
        <f>IF($E640="","",IFERROR(VLOOKUP(TRIM(E640&amp;""),'Référentiel Articles'!$A$2:$F$634,4,FALSE),""))</f>
      </c>
      <c r="G640" s="84">
        <f>IF($E640="","",IFERROR(VLOOKUP(TRIM(E640&amp;""),'Référentiel Articles'!$A$2:$F$634,5,FALSE),""))</f>
      </c>
      <c r="H640" s="85" t="str">
        <v/>
      </c>
      <c r="I640" s="84">
        <f>IF($E640="","",IFERROR(VLOOKUP(TRIM(E640&amp;""),'Référentiel Articles'!$A$2:$F$634,6,FALSE),""))</f>
      </c>
      <c r="J640" s="90">
        <f>IF(OR($E640="",$H640=""),"",$H640*$I640)</f>
      </c>
      <c r="K640" s="87" t="str">
        <v/>
      </c>
    </row>
    <row r="641">
      <c r="A641" s="74" t="str">
        <v/>
      </c>
      <c r="B641" s="74" t="str">
        <v/>
      </c>
      <c r="C641" s="75">
        <f>IF($E641="","",IFERROR(VLOOKUP(TRIM(E641&amp;""),'Référentiel Articles'!$A$2:$F$634,2,FALSE),""))</f>
      </c>
      <c r="D641" s="75">
        <f>IF($E641="","",IFERROR(VLOOKUP(TRIM(E641&amp;""),'Référentiel Articles'!$A$2:$F$634,3,FALSE),""))</f>
      </c>
      <c r="E641" s="74" t="str">
        <v/>
      </c>
      <c r="F641" s="75">
        <f>IF($E641="","",IFERROR(VLOOKUP(TRIM(E641&amp;""),'Référentiel Articles'!$A$2:$F$634,4,FALSE),""))</f>
      </c>
      <c r="G641" s="76">
        <f>IF($E641="","",IFERROR(VLOOKUP(TRIM(E641&amp;""),'Référentiel Articles'!$A$2:$F$634,5,FALSE),""))</f>
      </c>
      <c r="H641" s="77" t="str">
        <v/>
      </c>
      <c r="I641" s="76">
        <f>IF($E641="","",IFERROR(VLOOKUP(TRIM(E641&amp;""),'Référentiel Articles'!$A$2:$F$634,6,FALSE),""))</f>
      </c>
      <c r="J641" s="78">
        <f>IF(OR($E641="",$H641=""),"",$H641*$I641)</f>
      </c>
      <c r="K641" s="79" t="str">
        <v/>
      </c>
    </row>
    <row r="642">
      <c r="A642" s="81" t="str">
        <v/>
      </c>
      <c r="B642" s="81" t="str">
        <v/>
      </c>
      <c r="C642" s="83">
        <f>IF($E642="","",IFERROR(VLOOKUP(TRIM(E642&amp;""),'Référentiel Articles'!$A$2:$F$634,2,FALSE),""))</f>
      </c>
      <c r="D642" s="83">
        <f>IF($E642="","",IFERROR(VLOOKUP(TRIM(E642&amp;""),'Référentiel Articles'!$A$2:$F$634,3,FALSE),""))</f>
      </c>
      <c r="E642" s="81" t="str">
        <v/>
      </c>
      <c r="F642" s="83">
        <f>IF($E642="","",IFERROR(VLOOKUP(TRIM(E642&amp;""),'Référentiel Articles'!$A$2:$F$634,4,FALSE),""))</f>
      </c>
      <c r="G642" s="84">
        <f>IF($E642="","",IFERROR(VLOOKUP(TRIM(E642&amp;""),'Référentiel Articles'!$A$2:$F$634,5,FALSE),""))</f>
      </c>
      <c r="H642" s="85" t="str">
        <v/>
      </c>
      <c r="I642" s="84">
        <f>IF($E642="","",IFERROR(VLOOKUP(TRIM(E642&amp;""),'Référentiel Articles'!$A$2:$F$634,6,FALSE),""))</f>
      </c>
      <c r="J642" s="90">
        <f>IF(OR($E642="",$H642=""),"",$H642*$I642)</f>
      </c>
      <c r="K642" s="87" t="str">
        <v/>
      </c>
    </row>
    <row r="643">
      <c r="A643" s="74" t="str">
        <v/>
      </c>
      <c r="B643" s="74" t="str">
        <v/>
      </c>
      <c r="C643" s="75">
        <f>IF($E643="","",IFERROR(VLOOKUP(TRIM(E643&amp;""),'Référentiel Articles'!$A$2:$F$634,2,FALSE),""))</f>
      </c>
      <c r="D643" s="75">
        <f>IF($E643="","",IFERROR(VLOOKUP(TRIM(E643&amp;""),'Référentiel Articles'!$A$2:$F$634,3,FALSE),""))</f>
      </c>
      <c r="E643" s="74" t="str">
        <v/>
      </c>
      <c r="F643" s="75">
        <f>IF($E643="","",IFERROR(VLOOKUP(TRIM(E643&amp;""),'Référentiel Articles'!$A$2:$F$634,4,FALSE),""))</f>
      </c>
      <c r="G643" s="76">
        <f>IF($E643="","",IFERROR(VLOOKUP(TRIM(E643&amp;""),'Référentiel Articles'!$A$2:$F$634,5,FALSE),""))</f>
      </c>
      <c r="H643" s="77" t="str">
        <v/>
      </c>
      <c r="I643" s="76">
        <f>IF($E643="","",IFERROR(VLOOKUP(TRIM(E643&amp;""),'Référentiel Articles'!$A$2:$F$634,6,FALSE),""))</f>
      </c>
      <c r="J643" s="78">
        <f>IF(OR($E643="",$H643=""),"",$H643*$I643)</f>
      </c>
      <c r="K643" s="79" t="str">
        <v/>
      </c>
    </row>
    <row r="644">
      <c r="A644" s="81" t="str">
        <v/>
      </c>
      <c r="B644" s="81" t="str">
        <v/>
      </c>
      <c r="C644" s="83">
        <f>IF($E644="","",IFERROR(VLOOKUP(TRIM(E644&amp;""),'Référentiel Articles'!$A$2:$F$634,2,FALSE),""))</f>
      </c>
      <c r="D644" s="83">
        <f>IF($E644="","",IFERROR(VLOOKUP(TRIM(E644&amp;""),'Référentiel Articles'!$A$2:$F$634,3,FALSE),""))</f>
      </c>
      <c r="E644" s="81" t="str">
        <v/>
      </c>
      <c r="F644" s="83">
        <f>IF($E644="","",IFERROR(VLOOKUP(TRIM(E644&amp;""),'Référentiel Articles'!$A$2:$F$634,4,FALSE),""))</f>
      </c>
      <c r="G644" s="84">
        <f>IF($E644="","",IFERROR(VLOOKUP(TRIM(E644&amp;""),'Référentiel Articles'!$A$2:$F$634,5,FALSE),""))</f>
      </c>
      <c r="H644" s="85" t="str">
        <v/>
      </c>
      <c r="I644" s="84">
        <f>IF($E644="","",IFERROR(VLOOKUP(TRIM(E644&amp;""),'Référentiel Articles'!$A$2:$F$634,6,FALSE),""))</f>
      </c>
      <c r="J644" s="90">
        <f>IF(OR($E644="",$H644=""),"",$H644*$I644)</f>
      </c>
      <c r="K644" s="87" t="str">
        <v/>
      </c>
    </row>
    <row r="645">
      <c r="A645" s="74" t="str">
        <v/>
      </c>
      <c r="B645" s="74" t="str">
        <v/>
      </c>
      <c r="C645" s="75">
        <f>IF($E645="","",IFERROR(VLOOKUP(TRIM(E645&amp;""),'Référentiel Articles'!$A$2:$F$634,2,FALSE),""))</f>
      </c>
      <c r="D645" s="75">
        <f>IF($E645="","",IFERROR(VLOOKUP(TRIM(E645&amp;""),'Référentiel Articles'!$A$2:$F$634,3,FALSE),""))</f>
      </c>
      <c r="E645" s="74" t="str">
        <v/>
      </c>
      <c r="F645" s="75">
        <f>IF($E645="","",IFERROR(VLOOKUP(TRIM(E645&amp;""),'Référentiel Articles'!$A$2:$F$634,4,FALSE),""))</f>
      </c>
      <c r="G645" s="76">
        <f>IF($E645="","",IFERROR(VLOOKUP(TRIM(E645&amp;""),'Référentiel Articles'!$A$2:$F$634,5,FALSE),""))</f>
      </c>
      <c r="H645" s="77" t="str">
        <v/>
      </c>
      <c r="I645" s="76">
        <f>IF($E645="","",IFERROR(VLOOKUP(TRIM(E645&amp;""),'Référentiel Articles'!$A$2:$F$634,6,FALSE),""))</f>
      </c>
      <c r="J645" s="78">
        <f>IF(OR($E645="",$H645=""),"",$H645*$I645)</f>
      </c>
      <c r="K645" s="79" t="str">
        <v/>
      </c>
    </row>
    <row r="646">
      <c r="A646" s="81" t="str">
        <v/>
      </c>
      <c r="B646" s="81" t="str">
        <v/>
      </c>
      <c r="C646" s="83">
        <f>IF($E646="","",IFERROR(VLOOKUP(TRIM(E646&amp;""),'Référentiel Articles'!$A$2:$F$634,2,FALSE),""))</f>
      </c>
      <c r="D646" s="83">
        <f>IF($E646="","",IFERROR(VLOOKUP(TRIM(E646&amp;""),'Référentiel Articles'!$A$2:$F$634,3,FALSE),""))</f>
      </c>
      <c r="E646" s="81" t="str">
        <v/>
      </c>
      <c r="F646" s="83">
        <f>IF($E646="","",IFERROR(VLOOKUP(TRIM(E646&amp;""),'Référentiel Articles'!$A$2:$F$634,4,FALSE),""))</f>
      </c>
      <c r="G646" s="84">
        <f>IF($E646="","",IFERROR(VLOOKUP(TRIM(E646&amp;""),'Référentiel Articles'!$A$2:$F$634,5,FALSE),""))</f>
      </c>
      <c r="H646" s="85" t="str">
        <v/>
      </c>
      <c r="I646" s="84">
        <f>IF($E646="","",IFERROR(VLOOKUP(TRIM(E646&amp;""),'Référentiel Articles'!$A$2:$F$634,6,FALSE),""))</f>
      </c>
      <c r="J646" s="90">
        <f>IF(OR($E646="",$H646=""),"",$H646*$I646)</f>
      </c>
      <c r="K646" s="87" t="str">
        <v/>
      </c>
    </row>
    <row r="647">
      <c r="A647" s="74" t="str">
        <v/>
      </c>
      <c r="B647" s="74" t="str">
        <v/>
      </c>
      <c r="C647" s="75">
        <f>IF($E647="","",IFERROR(VLOOKUP(TRIM(E647&amp;""),'Référentiel Articles'!$A$2:$F$634,2,FALSE),""))</f>
      </c>
      <c r="D647" s="75">
        <f>IF($E647="","",IFERROR(VLOOKUP(TRIM(E647&amp;""),'Référentiel Articles'!$A$2:$F$634,3,FALSE),""))</f>
      </c>
      <c r="E647" s="74" t="str">
        <v/>
      </c>
      <c r="F647" s="75">
        <f>IF($E647="","",IFERROR(VLOOKUP(TRIM(E647&amp;""),'Référentiel Articles'!$A$2:$F$634,4,FALSE),""))</f>
      </c>
      <c r="G647" s="76">
        <f>IF($E647="","",IFERROR(VLOOKUP(TRIM(E647&amp;""),'Référentiel Articles'!$A$2:$F$634,5,FALSE),""))</f>
      </c>
      <c r="H647" s="77" t="str">
        <v/>
      </c>
      <c r="I647" s="76">
        <f>IF($E647="","",IFERROR(VLOOKUP(TRIM(E647&amp;""),'Référentiel Articles'!$A$2:$F$634,6,FALSE),""))</f>
      </c>
      <c r="J647" s="78">
        <f>IF(OR($E647="",$H647=""),"",$H647*$I647)</f>
      </c>
      <c r="K647" s="79" t="str">
        <v/>
      </c>
    </row>
    <row r="648">
      <c r="A648" s="81" t="str">
        <v/>
      </c>
      <c r="B648" s="81" t="str">
        <v/>
      </c>
      <c r="C648" s="83">
        <f>IF($E648="","",IFERROR(VLOOKUP(TRIM(E648&amp;""),'Référentiel Articles'!$A$2:$F$634,2,FALSE),""))</f>
      </c>
      <c r="D648" s="83">
        <f>IF($E648="","",IFERROR(VLOOKUP(TRIM(E648&amp;""),'Référentiel Articles'!$A$2:$F$634,3,FALSE),""))</f>
      </c>
      <c r="E648" s="81" t="str">
        <v/>
      </c>
      <c r="F648" s="83">
        <f>IF($E648="","",IFERROR(VLOOKUP(TRIM(E648&amp;""),'Référentiel Articles'!$A$2:$F$634,4,FALSE),""))</f>
      </c>
      <c r="G648" s="84">
        <f>IF($E648="","",IFERROR(VLOOKUP(TRIM(E648&amp;""),'Référentiel Articles'!$A$2:$F$634,5,FALSE),""))</f>
      </c>
      <c r="H648" s="85" t="str">
        <v/>
      </c>
      <c r="I648" s="84">
        <f>IF($E648="","",IFERROR(VLOOKUP(TRIM(E648&amp;""),'Référentiel Articles'!$A$2:$F$634,6,FALSE),""))</f>
      </c>
      <c r="J648" s="90">
        <f>IF(OR($E648="",$H648=""),"",$H648*$I648)</f>
      </c>
      <c r="K648" s="87" t="str">
        <v/>
      </c>
    </row>
    <row r="649">
      <c r="A649" s="74" t="str">
        <v/>
      </c>
      <c r="B649" s="74" t="str">
        <v/>
      </c>
      <c r="C649" s="75">
        <f>IF($E649="","",IFERROR(VLOOKUP(TRIM(E649&amp;""),'Référentiel Articles'!$A$2:$F$634,2,FALSE),""))</f>
      </c>
      <c r="D649" s="75">
        <f>IF($E649="","",IFERROR(VLOOKUP(TRIM(E649&amp;""),'Référentiel Articles'!$A$2:$F$634,3,FALSE),""))</f>
      </c>
      <c r="E649" s="74" t="str">
        <v/>
      </c>
      <c r="F649" s="75">
        <f>IF($E649="","",IFERROR(VLOOKUP(TRIM(E649&amp;""),'Référentiel Articles'!$A$2:$F$634,4,FALSE),""))</f>
      </c>
      <c r="G649" s="76">
        <f>IF($E649="","",IFERROR(VLOOKUP(TRIM(E649&amp;""),'Référentiel Articles'!$A$2:$F$634,5,FALSE),""))</f>
      </c>
      <c r="H649" s="77" t="str">
        <v/>
      </c>
      <c r="I649" s="76">
        <f>IF($E649="","",IFERROR(VLOOKUP(TRIM(E649&amp;""),'Référentiel Articles'!$A$2:$F$634,6,FALSE),""))</f>
      </c>
      <c r="J649" s="78">
        <f>IF(OR($E649="",$H649=""),"",$H649*$I649)</f>
      </c>
      <c r="K649" s="79" t="str">
        <v/>
      </c>
    </row>
    <row r="650">
      <c r="A650" s="81" t="str">
        <v/>
      </c>
      <c r="B650" s="81" t="str">
        <v/>
      </c>
      <c r="C650" s="83">
        <f>IF($E650="","",IFERROR(VLOOKUP(TRIM(E650&amp;""),'Référentiel Articles'!$A$2:$F$634,2,FALSE),""))</f>
      </c>
      <c r="D650" s="83">
        <f>IF($E650="","",IFERROR(VLOOKUP(TRIM(E650&amp;""),'Référentiel Articles'!$A$2:$F$634,3,FALSE),""))</f>
      </c>
      <c r="E650" s="81" t="str">
        <v/>
      </c>
      <c r="F650" s="83">
        <f>IF($E650="","",IFERROR(VLOOKUP(TRIM(E650&amp;""),'Référentiel Articles'!$A$2:$F$634,4,FALSE),""))</f>
      </c>
      <c r="G650" s="84">
        <f>IF($E650="","",IFERROR(VLOOKUP(TRIM(E650&amp;""),'Référentiel Articles'!$A$2:$F$634,5,FALSE),""))</f>
      </c>
      <c r="H650" s="85" t="str">
        <v/>
      </c>
      <c r="I650" s="84">
        <f>IF($E650="","",IFERROR(VLOOKUP(TRIM(E650&amp;""),'Référentiel Articles'!$A$2:$F$634,6,FALSE),""))</f>
      </c>
      <c r="J650" s="90">
        <f>IF(OR($E650="",$H650=""),"",$H650*$I650)</f>
      </c>
      <c r="K650" s="87" t="str">
        <v/>
      </c>
    </row>
    <row r="651">
      <c r="A651" s="74" t="str">
        <v/>
      </c>
      <c r="B651" s="74" t="str">
        <v/>
      </c>
      <c r="C651" s="75">
        <f>IF($E651="","",IFERROR(VLOOKUP(TRIM(E651&amp;""),'Référentiel Articles'!$A$2:$F$634,2,FALSE),""))</f>
      </c>
      <c r="D651" s="75">
        <f>IF($E651="","",IFERROR(VLOOKUP(TRIM(E651&amp;""),'Référentiel Articles'!$A$2:$F$634,3,FALSE),""))</f>
      </c>
      <c r="E651" s="74" t="str">
        <v/>
      </c>
      <c r="F651" s="75">
        <f>IF($E651="","",IFERROR(VLOOKUP(TRIM(E651&amp;""),'Référentiel Articles'!$A$2:$F$634,4,FALSE),""))</f>
      </c>
      <c r="G651" s="76">
        <f>IF($E651="","",IFERROR(VLOOKUP(TRIM(E651&amp;""),'Référentiel Articles'!$A$2:$F$634,5,FALSE),""))</f>
      </c>
      <c r="H651" s="77" t="str">
        <v/>
      </c>
      <c r="I651" s="76">
        <f>IF($E651="","",IFERROR(VLOOKUP(TRIM(E651&amp;""),'Référentiel Articles'!$A$2:$F$634,6,FALSE),""))</f>
      </c>
      <c r="J651" s="78">
        <f>IF(OR($E651="",$H651=""),"",$H651*$I651)</f>
      </c>
      <c r="K651" s="79" t="str">
        <v/>
      </c>
    </row>
    <row r="652">
      <c r="A652" s="81" t="str">
        <v/>
      </c>
      <c r="B652" s="81" t="str">
        <v/>
      </c>
      <c r="C652" s="83">
        <f>IF($E652="","",IFERROR(VLOOKUP(TRIM(E652&amp;""),'Référentiel Articles'!$A$2:$F$634,2,FALSE),""))</f>
      </c>
      <c r="D652" s="83">
        <f>IF($E652="","",IFERROR(VLOOKUP(TRIM(E652&amp;""),'Référentiel Articles'!$A$2:$F$634,3,FALSE),""))</f>
      </c>
      <c r="E652" s="81" t="str">
        <v/>
      </c>
      <c r="F652" s="83">
        <f>IF($E652="","",IFERROR(VLOOKUP(TRIM(E652&amp;""),'Référentiel Articles'!$A$2:$F$634,4,FALSE),""))</f>
      </c>
      <c r="G652" s="84">
        <f>IF($E652="","",IFERROR(VLOOKUP(TRIM(E652&amp;""),'Référentiel Articles'!$A$2:$F$634,5,FALSE),""))</f>
      </c>
      <c r="H652" s="85" t="str">
        <v/>
      </c>
      <c r="I652" s="84">
        <f>IF($E652="","",IFERROR(VLOOKUP(TRIM(E652&amp;""),'Référentiel Articles'!$A$2:$F$634,6,FALSE),""))</f>
      </c>
      <c r="J652" s="90">
        <f>IF(OR($E652="",$H652=""),"",$H652*$I652)</f>
      </c>
      <c r="K652" s="87" t="str">
        <v/>
      </c>
    </row>
    <row r="653">
      <c r="A653" s="74" t="str">
        <v/>
      </c>
      <c r="B653" s="74" t="str">
        <v/>
      </c>
      <c r="C653" s="75">
        <f>IF($E653="","",IFERROR(VLOOKUP(TRIM(E653&amp;""),'Référentiel Articles'!$A$2:$F$634,2,FALSE),""))</f>
      </c>
      <c r="D653" s="75">
        <f>IF($E653="","",IFERROR(VLOOKUP(TRIM(E653&amp;""),'Référentiel Articles'!$A$2:$F$634,3,FALSE),""))</f>
      </c>
      <c r="E653" s="74" t="str">
        <v/>
      </c>
      <c r="F653" s="75">
        <f>IF($E653="","",IFERROR(VLOOKUP(TRIM(E653&amp;""),'Référentiel Articles'!$A$2:$F$634,4,FALSE),""))</f>
      </c>
      <c r="G653" s="76">
        <f>IF($E653="","",IFERROR(VLOOKUP(TRIM(E653&amp;""),'Référentiel Articles'!$A$2:$F$634,5,FALSE),""))</f>
      </c>
      <c r="H653" s="77" t="str">
        <v/>
      </c>
      <c r="I653" s="76">
        <f>IF($E653="","",IFERROR(VLOOKUP(TRIM(E653&amp;""),'Référentiel Articles'!$A$2:$F$634,6,FALSE),""))</f>
      </c>
      <c r="J653" s="78">
        <f>IF(OR($E653="",$H653=""),"",$H653*$I653)</f>
      </c>
      <c r="K653" s="79" t="str">
        <v/>
      </c>
    </row>
    <row r="654">
      <c r="A654" s="81" t="str">
        <v/>
      </c>
      <c r="B654" s="81" t="str">
        <v/>
      </c>
      <c r="C654" s="83">
        <f>IF($E654="","",IFERROR(VLOOKUP(TRIM(E654&amp;""),'Référentiel Articles'!$A$2:$F$634,2,FALSE),""))</f>
      </c>
      <c r="D654" s="83">
        <f>IF($E654="","",IFERROR(VLOOKUP(TRIM(E654&amp;""),'Référentiel Articles'!$A$2:$F$634,3,FALSE),""))</f>
      </c>
      <c r="E654" s="81" t="str">
        <v/>
      </c>
      <c r="F654" s="83">
        <f>IF($E654="","",IFERROR(VLOOKUP(TRIM(E654&amp;""),'Référentiel Articles'!$A$2:$F$634,4,FALSE),""))</f>
      </c>
      <c r="G654" s="84">
        <f>IF($E654="","",IFERROR(VLOOKUP(TRIM(E654&amp;""),'Référentiel Articles'!$A$2:$F$634,5,FALSE),""))</f>
      </c>
      <c r="H654" s="85" t="str">
        <v/>
      </c>
      <c r="I654" s="84">
        <f>IF($E654="","",IFERROR(VLOOKUP(TRIM(E654&amp;""),'Référentiel Articles'!$A$2:$F$634,6,FALSE),""))</f>
      </c>
      <c r="J654" s="90">
        <f>IF(OR($E654="",$H654=""),"",$H654*$I654)</f>
      </c>
      <c r="K654" s="87" t="str">
        <v/>
      </c>
    </row>
    <row r="655">
      <c r="A655" s="74" t="str">
        <v/>
      </c>
      <c r="B655" s="74" t="str">
        <v/>
      </c>
      <c r="C655" s="75">
        <f>IF($E655="","",IFERROR(VLOOKUP(TRIM(E655&amp;""),'Référentiel Articles'!$A$2:$F$634,2,FALSE),""))</f>
      </c>
      <c r="D655" s="75">
        <f>IF($E655="","",IFERROR(VLOOKUP(TRIM(E655&amp;""),'Référentiel Articles'!$A$2:$F$634,3,FALSE),""))</f>
      </c>
      <c r="E655" s="74" t="str">
        <v/>
      </c>
      <c r="F655" s="75">
        <f>IF($E655="","",IFERROR(VLOOKUP(TRIM(E655&amp;""),'Référentiel Articles'!$A$2:$F$634,4,FALSE),""))</f>
      </c>
      <c r="G655" s="76">
        <f>IF($E655="","",IFERROR(VLOOKUP(TRIM(E655&amp;""),'Référentiel Articles'!$A$2:$F$634,5,FALSE),""))</f>
      </c>
      <c r="H655" s="77" t="str">
        <v/>
      </c>
      <c r="I655" s="76">
        <f>IF($E655="","",IFERROR(VLOOKUP(TRIM(E655&amp;""),'Référentiel Articles'!$A$2:$F$634,6,FALSE),""))</f>
      </c>
      <c r="J655" s="78">
        <f>IF(OR($E655="",$H655=""),"",$H655*$I655)</f>
      </c>
      <c r="K655" s="79" t="str">
        <v/>
      </c>
    </row>
    <row r="656">
      <c r="A656" s="81" t="str">
        <v/>
      </c>
      <c r="B656" s="81" t="str">
        <v/>
      </c>
      <c r="C656" s="83">
        <f>IF($E656="","",IFERROR(VLOOKUP(TRIM(E656&amp;""),'Référentiel Articles'!$A$2:$F$634,2,FALSE),""))</f>
      </c>
      <c r="D656" s="83">
        <f>IF($E656="","",IFERROR(VLOOKUP(TRIM(E656&amp;""),'Référentiel Articles'!$A$2:$F$634,3,FALSE),""))</f>
      </c>
      <c r="E656" s="81" t="str">
        <v/>
      </c>
      <c r="F656" s="83">
        <f>IF($E656="","",IFERROR(VLOOKUP(TRIM(E656&amp;""),'Référentiel Articles'!$A$2:$F$634,4,FALSE),""))</f>
      </c>
      <c r="G656" s="84">
        <f>IF($E656="","",IFERROR(VLOOKUP(TRIM(E656&amp;""),'Référentiel Articles'!$A$2:$F$634,5,FALSE),""))</f>
      </c>
      <c r="H656" s="85" t="str">
        <v/>
      </c>
      <c r="I656" s="84">
        <f>IF($E656="","",IFERROR(VLOOKUP(TRIM(E656&amp;""),'Référentiel Articles'!$A$2:$F$634,6,FALSE),""))</f>
      </c>
      <c r="J656" s="90">
        <f>IF(OR($E656="",$H656=""),"",$H656*$I656)</f>
      </c>
      <c r="K656" s="87" t="str">
        <v/>
      </c>
    </row>
    <row r="657">
      <c r="A657" s="74" t="str">
        <v/>
      </c>
      <c r="B657" s="74" t="str">
        <v/>
      </c>
      <c r="C657" s="75">
        <f>IF($E657="","",IFERROR(VLOOKUP(TRIM(E657&amp;""),'Référentiel Articles'!$A$2:$F$634,2,FALSE),""))</f>
      </c>
      <c r="D657" s="75">
        <f>IF($E657="","",IFERROR(VLOOKUP(TRIM(E657&amp;""),'Référentiel Articles'!$A$2:$F$634,3,FALSE),""))</f>
      </c>
      <c r="E657" s="74" t="str">
        <v/>
      </c>
      <c r="F657" s="75">
        <f>IF($E657="","",IFERROR(VLOOKUP(TRIM(E657&amp;""),'Référentiel Articles'!$A$2:$F$634,4,FALSE),""))</f>
      </c>
      <c r="G657" s="76">
        <f>IF($E657="","",IFERROR(VLOOKUP(TRIM(E657&amp;""),'Référentiel Articles'!$A$2:$F$634,5,FALSE),""))</f>
      </c>
      <c r="H657" s="77" t="str">
        <v/>
      </c>
      <c r="I657" s="76">
        <f>IF($E657="","",IFERROR(VLOOKUP(TRIM(E657&amp;""),'Référentiel Articles'!$A$2:$F$634,6,FALSE),""))</f>
      </c>
      <c r="J657" s="78">
        <f>IF(OR($E657="",$H657=""),"",$H657*$I657)</f>
      </c>
      <c r="K657" s="79" t="str">
        <v/>
      </c>
    </row>
    <row r="658">
      <c r="A658" s="81" t="str">
        <v/>
      </c>
      <c r="B658" s="81" t="str">
        <v/>
      </c>
      <c r="C658" s="83">
        <f>IF($E658="","",IFERROR(VLOOKUP(TRIM(E658&amp;""),'Référentiel Articles'!$A$2:$F$634,2,FALSE),""))</f>
      </c>
      <c r="D658" s="83">
        <f>IF($E658="","",IFERROR(VLOOKUP(TRIM(E658&amp;""),'Référentiel Articles'!$A$2:$F$634,3,FALSE),""))</f>
      </c>
      <c r="E658" s="81" t="str">
        <v/>
      </c>
      <c r="F658" s="83">
        <f>IF($E658="","",IFERROR(VLOOKUP(TRIM(E658&amp;""),'Référentiel Articles'!$A$2:$F$634,4,FALSE),""))</f>
      </c>
      <c r="G658" s="84">
        <f>IF($E658="","",IFERROR(VLOOKUP(TRIM(E658&amp;""),'Référentiel Articles'!$A$2:$F$634,5,FALSE),""))</f>
      </c>
      <c r="H658" s="85" t="str">
        <v/>
      </c>
      <c r="I658" s="84">
        <f>IF($E658="","",IFERROR(VLOOKUP(TRIM(E658&amp;""),'Référentiel Articles'!$A$2:$F$634,6,FALSE),""))</f>
      </c>
      <c r="J658" s="90">
        <f>IF(OR($E658="",$H658=""),"",$H658*$I658)</f>
      </c>
      <c r="K658" s="87" t="str">
        <v/>
      </c>
    </row>
    <row r="659">
      <c r="A659" s="74" t="str">
        <v/>
      </c>
      <c r="B659" s="74" t="str">
        <v/>
      </c>
      <c r="C659" s="75">
        <f>IF($E659="","",IFERROR(VLOOKUP(TRIM(E659&amp;""),'Référentiel Articles'!$A$2:$F$634,2,FALSE),""))</f>
      </c>
      <c r="D659" s="75">
        <f>IF($E659="","",IFERROR(VLOOKUP(TRIM(E659&amp;""),'Référentiel Articles'!$A$2:$F$634,3,FALSE),""))</f>
      </c>
      <c r="E659" s="74" t="str">
        <v/>
      </c>
      <c r="F659" s="75">
        <f>IF($E659="","",IFERROR(VLOOKUP(TRIM(E659&amp;""),'Référentiel Articles'!$A$2:$F$634,4,FALSE),""))</f>
      </c>
      <c r="G659" s="76">
        <f>IF($E659="","",IFERROR(VLOOKUP(TRIM(E659&amp;""),'Référentiel Articles'!$A$2:$F$634,5,FALSE),""))</f>
      </c>
      <c r="H659" s="77" t="str">
        <v/>
      </c>
      <c r="I659" s="76">
        <f>IF($E659="","",IFERROR(VLOOKUP(TRIM(E659&amp;""),'Référentiel Articles'!$A$2:$F$634,6,FALSE),""))</f>
      </c>
      <c r="J659" s="78">
        <f>IF(OR($E659="",$H659=""),"",$H659*$I659)</f>
      </c>
      <c r="K659" s="79" t="str">
        <v/>
      </c>
    </row>
    <row r="660">
      <c r="A660" s="81" t="str">
        <v/>
      </c>
      <c r="B660" s="81" t="str">
        <v/>
      </c>
      <c r="C660" s="83">
        <f>IF($E660="","",IFERROR(VLOOKUP(TRIM(E660&amp;""),'Référentiel Articles'!$A$2:$F$634,2,FALSE),""))</f>
      </c>
      <c r="D660" s="83">
        <f>IF($E660="","",IFERROR(VLOOKUP(TRIM(E660&amp;""),'Référentiel Articles'!$A$2:$F$634,3,FALSE),""))</f>
      </c>
      <c r="E660" s="81" t="str">
        <v/>
      </c>
      <c r="F660" s="83">
        <f>IF($E660="","",IFERROR(VLOOKUP(TRIM(E660&amp;""),'Référentiel Articles'!$A$2:$F$634,4,FALSE),""))</f>
      </c>
      <c r="G660" s="84">
        <f>IF($E660="","",IFERROR(VLOOKUP(TRIM(E660&amp;""),'Référentiel Articles'!$A$2:$F$634,5,FALSE),""))</f>
      </c>
      <c r="H660" s="85" t="str">
        <v/>
      </c>
      <c r="I660" s="84">
        <f>IF($E660="","",IFERROR(VLOOKUP(TRIM(E660&amp;""),'Référentiel Articles'!$A$2:$F$634,6,FALSE),""))</f>
      </c>
      <c r="J660" s="90">
        <f>IF(OR($E660="",$H660=""),"",$H660*$I660)</f>
      </c>
      <c r="K660" s="87" t="str">
        <v/>
      </c>
    </row>
    <row r="661">
      <c r="A661" s="74" t="str">
        <v/>
      </c>
      <c r="B661" s="74" t="str">
        <v/>
      </c>
      <c r="C661" s="75">
        <f>IF($E661="","",IFERROR(VLOOKUP(TRIM(E661&amp;""),'Référentiel Articles'!$A$2:$F$634,2,FALSE),""))</f>
      </c>
      <c r="D661" s="75">
        <f>IF($E661="","",IFERROR(VLOOKUP(TRIM(E661&amp;""),'Référentiel Articles'!$A$2:$F$634,3,FALSE),""))</f>
      </c>
      <c r="E661" s="74" t="str">
        <v/>
      </c>
      <c r="F661" s="75">
        <f>IF($E661="","",IFERROR(VLOOKUP(TRIM(E661&amp;""),'Référentiel Articles'!$A$2:$F$634,4,FALSE),""))</f>
      </c>
      <c r="G661" s="76">
        <f>IF($E661="","",IFERROR(VLOOKUP(TRIM(E661&amp;""),'Référentiel Articles'!$A$2:$F$634,5,FALSE),""))</f>
      </c>
      <c r="H661" s="77" t="str">
        <v/>
      </c>
      <c r="I661" s="76">
        <f>IF($E661="","",IFERROR(VLOOKUP(TRIM(E661&amp;""),'Référentiel Articles'!$A$2:$F$634,6,FALSE),""))</f>
      </c>
      <c r="J661" s="78">
        <f>IF(OR($E661="",$H661=""),"",$H661*$I661)</f>
      </c>
      <c r="K661" s="79" t="str">
        <v/>
      </c>
    </row>
    <row r="662">
      <c r="A662" s="81" t="str">
        <v/>
      </c>
      <c r="B662" s="81" t="str">
        <v/>
      </c>
      <c r="C662" s="83">
        <f>IF($E662="","",IFERROR(VLOOKUP(TRIM(E662&amp;""),'Référentiel Articles'!$A$2:$F$634,2,FALSE),""))</f>
      </c>
      <c r="D662" s="83">
        <f>IF($E662="","",IFERROR(VLOOKUP(TRIM(E662&amp;""),'Référentiel Articles'!$A$2:$F$634,3,FALSE),""))</f>
      </c>
      <c r="E662" s="81" t="str">
        <v/>
      </c>
      <c r="F662" s="83">
        <f>IF($E662="","",IFERROR(VLOOKUP(TRIM(E662&amp;""),'Référentiel Articles'!$A$2:$F$634,4,FALSE),""))</f>
      </c>
      <c r="G662" s="84">
        <f>IF($E662="","",IFERROR(VLOOKUP(TRIM(E662&amp;""),'Référentiel Articles'!$A$2:$F$634,5,FALSE),""))</f>
      </c>
      <c r="H662" s="85" t="str">
        <v/>
      </c>
      <c r="I662" s="84">
        <f>IF($E662="","",IFERROR(VLOOKUP(TRIM(E662&amp;""),'Référentiel Articles'!$A$2:$F$634,6,FALSE),""))</f>
      </c>
      <c r="J662" s="90">
        <f>IF(OR($E662="",$H662=""),"",$H662*$I662)</f>
      </c>
      <c r="K662" s="87" t="str">
        <v/>
      </c>
    </row>
    <row r="663">
      <c r="A663" s="74" t="str">
        <v/>
      </c>
      <c r="B663" s="74" t="str">
        <v/>
      </c>
      <c r="C663" s="75">
        <f>IF($E663="","",IFERROR(VLOOKUP(TRIM(E663&amp;""),'Référentiel Articles'!$A$2:$F$634,2,FALSE),""))</f>
      </c>
      <c r="D663" s="75">
        <f>IF($E663="","",IFERROR(VLOOKUP(TRIM(E663&amp;""),'Référentiel Articles'!$A$2:$F$634,3,FALSE),""))</f>
      </c>
      <c r="E663" s="74" t="str">
        <v/>
      </c>
      <c r="F663" s="75">
        <f>IF($E663="","",IFERROR(VLOOKUP(TRIM(E663&amp;""),'Référentiel Articles'!$A$2:$F$634,4,FALSE),""))</f>
      </c>
      <c r="G663" s="76">
        <f>IF($E663="","",IFERROR(VLOOKUP(TRIM(E663&amp;""),'Référentiel Articles'!$A$2:$F$634,5,FALSE),""))</f>
      </c>
      <c r="H663" s="77" t="str">
        <v/>
      </c>
      <c r="I663" s="76">
        <f>IF($E663="","",IFERROR(VLOOKUP(TRIM(E663&amp;""),'Référentiel Articles'!$A$2:$F$634,6,FALSE),""))</f>
      </c>
      <c r="J663" s="78">
        <f>IF(OR($E663="",$H663=""),"",$H663*$I663)</f>
      </c>
      <c r="K663" s="79" t="str">
        <v/>
      </c>
    </row>
    <row r="664">
      <c r="A664" s="81" t="str">
        <v/>
      </c>
      <c r="B664" s="81" t="str">
        <v/>
      </c>
      <c r="C664" s="83">
        <f>IF($E664="","",IFERROR(VLOOKUP(TRIM(E664&amp;""),'Référentiel Articles'!$A$2:$F$634,2,FALSE),""))</f>
      </c>
      <c r="D664" s="83">
        <f>IF($E664="","",IFERROR(VLOOKUP(TRIM(E664&amp;""),'Référentiel Articles'!$A$2:$F$634,3,FALSE),""))</f>
      </c>
      <c r="E664" s="81" t="str">
        <v/>
      </c>
      <c r="F664" s="83">
        <f>IF($E664="","",IFERROR(VLOOKUP(TRIM(E664&amp;""),'Référentiel Articles'!$A$2:$F$634,4,FALSE),""))</f>
      </c>
      <c r="G664" s="84">
        <f>IF($E664="","",IFERROR(VLOOKUP(TRIM(E664&amp;""),'Référentiel Articles'!$A$2:$F$634,5,FALSE),""))</f>
      </c>
      <c r="H664" s="85" t="str">
        <v/>
      </c>
      <c r="I664" s="84">
        <f>IF($E664="","",IFERROR(VLOOKUP(TRIM(E664&amp;""),'Référentiel Articles'!$A$2:$F$634,6,FALSE),""))</f>
      </c>
      <c r="J664" s="90">
        <f>IF(OR($E664="",$H664=""),"",$H664*$I664)</f>
      </c>
      <c r="K664" s="87" t="str">
        <v/>
      </c>
    </row>
    <row r="665">
      <c r="A665" s="74" t="str">
        <v/>
      </c>
      <c r="B665" s="74" t="str">
        <v/>
      </c>
      <c r="C665" s="75">
        <f>IF($E665="","",IFERROR(VLOOKUP(TRIM(E665&amp;""),'Référentiel Articles'!$A$2:$F$634,2,FALSE),""))</f>
      </c>
      <c r="D665" s="75">
        <f>IF($E665="","",IFERROR(VLOOKUP(TRIM(E665&amp;""),'Référentiel Articles'!$A$2:$F$634,3,FALSE),""))</f>
      </c>
      <c r="E665" s="74" t="str">
        <v/>
      </c>
      <c r="F665" s="75">
        <f>IF($E665="","",IFERROR(VLOOKUP(TRIM(E665&amp;""),'Référentiel Articles'!$A$2:$F$634,4,FALSE),""))</f>
      </c>
      <c r="G665" s="76">
        <f>IF($E665="","",IFERROR(VLOOKUP(TRIM(E665&amp;""),'Référentiel Articles'!$A$2:$F$634,5,FALSE),""))</f>
      </c>
      <c r="H665" s="77" t="str">
        <v/>
      </c>
      <c r="I665" s="76">
        <f>IF($E665="","",IFERROR(VLOOKUP(TRIM(E665&amp;""),'Référentiel Articles'!$A$2:$F$634,6,FALSE),""))</f>
      </c>
      <c r="J665" s="78">
        <f>IF(OR($E665="",$H665=""),"",$H665*$I665)</f>
      </c>
      <c r="K665" s="79" t="str">
        <v/>
      </c>
    </row>
    <row r="666">
      <c r="A666" s="81" t="str">
        <v/>
      </c>
      <c r="B666" s="81" t="str">
        <v/>
      </c>
      <c r="C666" s="83">
        <f>IF($E666="","",IFERROR(VLOOKUP(TRIM(E666&amp;""),'Référentiel Articles'!$A$2:$F$634,2,FALSE),""))</f>
      </c>
      <c r="D666" s="83">
        <f>IF($E666="","",IFERROR(VLOOKUP(TRIM(E666&amp;""),'Référentiel Articles'!$A$2:$F$634,3,FALSE),""))</f>
      </c>
      <c r="E666" s="81" t="str">
        <v/>
      </c>
      <c r="F666" s="83">
        <f>IF($E666="","",IFERROR(VLOOKUP(TRIM(E666&amp;""),'Référentiel Articles'!$A$2:$F$634,4,FALSE),""))</f>
      </c>
      <c r="G666" s="84">
        <f>IF($E666="","",IFERROR(VLOOKUP(TRIM(E666&amp;""),'Référentiel Articles'!$A$2:$F$634,5,FALSE),""))</f>
      </c>
      <c r="H666" s="85" t="str">
        <v/>
      </c>
      <c r="I666" s="84">
        <f>IF($E666="","",IFERROR(VLOOKUP(TRIM(E666&amp;""),'Référentiel Articles'!$A$2:$F$634,6,FALSE),""))</f>
      </c>
      <c r="J666" s="90">
        <f>IF(OR($E666="",$H666=""),"",$H666*$I666)</f>
      </c>
      <c r="K666" s="87" t="str">
        <v/>
      </c>
    </row>
    <row r="667">
      <c r="A667" s="74" t="str">
        <v/>
      </c>
      <c r="B667" s="74" t="str">
        <v/>
      </c>
      <c r="C667" s="75">
        <f>IF($E667="","",IFERROR(VLOOKUP(TRIM(E667&amp;""),'Référentiel Articles'!$A$2:$F$634,2,FALSE),""))</f>
      </c>
      <c r="D667" s="75">
        <f>IF($E667="","",IFERROR(VLOOKUP(TRIM(E667&amp;""),'Référentiel Articles'!$A$2:$F$634,3,FALSE),""))</f>
      </c>
      <c r="E667" s="74" t="str">
        <v/>
      </c>
      <c r="F667" s="75">
        <f>IF($E667="","",IFERROR(VLOOKUP(TRIM(E667&amp;""),'Référentiel Articles'!$A$2:$F$634,4,FALSE),""))</f>
      </c>
      <c r="G667" s="76">
        <f>IF($E667="","",IFERROR(VLOOKUP(TRIM(E667&amp;""),'Référentiel Articles'!$A$2:$F$634,5,FALSE),""))</f>
      </c>
      <c r="H667" s="77" t="str">
        <v/>
      </c>
      <c r="I667" s="76">
        <f>IF($E667="","",IFERROR(VLOOKUP(TRIM(E667&amp;""),'Référentiel Articles'!$A$2:$F$634,6,FALSE),""))</f>
      </c>
      <c r="J667" s="78">
        <f>IF(OR($E667="",$H667=""),"",$H667*$I667)</f>
      </c>
      <c r="K667" s="79" t="str">
        <v/>
      </c>
    </row>
    <row r="668">
      <c r="A668" s="81" t="str">
        <v/>
      </c>
      <c r="B668" s="81" t="str">
        <v/>
      </c>
      <c r="C668" s="83">
        <f>IF($E668="","",IFERROR(VLOOKUP(TRIM(E668&amp;""),'Référentiel Articles'!$A$2:$F$634,2,FALSE),""))</f>
      </c>
      <c r="D668" s="83">
        <f>IF($E668="","",IFERROR(VLOOKUP(TRIM(E668&amp;""),'Référentiel Articles'!$A$2:$F$634,3,FALSE),""))</f>
      </c>
      <c r="E668" s="81" t="str">
        <v/>
      </c>
      <c r="F668" s="83">
        <f>IF($E668="","",IFERROR(VLOOKUP(TRIM(E668&amp;""),'Référentiel Articles'!$A$2:$F$634,4,FALSE),""))</f>
      </c>
      <c r="G668" s="84">
        <f>IF($E668="","",IFERROR(VLOOKUP(TRIM(E668&amp;""),'Référentiel Articles'!$A$2:$F$634,5,FALSE),""))</f>
      </c>
      <c r="H668" s="85" t="str">
        <v/>
      </c>
      <c r="I668" s="84">
        <f>IF($E668="","",IFERROR(VLOOKUP(TRIM(E668&amp;""),'Référentiel Articles'!$A$2:$F$634,6,FALSE),""))</f>
      </c>
      <c r="J668" s="90">
        <f>IF(OR($E668="",$H668=""),"",$H668*$I668)</f>
      </c>
      <c r="K668" s="87" t="str">
        <v/>
      </c>
    </row>
    <row r="669">
      <c r="A669" s="74" t="str">
        <v/>
      </c>
      <c r="B669" s="74" t="str">
        <v/>
      </c>
      <c r="C669" s="75">
        <f>IF($E669="","",IFERROR(VLOOKUP(TRIM(E669&amp;""),'Référentiel Articles'!$A$2:$F$634,2,FALSE),""))</f>
      </c>
      <c r="D669" s="75">
        <f>IF($E669="","",IFERROR(VLOOKUP(TRIM(E669&amp;""),'Référentiel Articles'!$A$2:$F$634,3,FALSE),""))</f>
      </c>
      <c r="E669" s="74" t="str">
        <v/>
      </c>
      <c r="F669" s="75">
        <f>IF($E669="","",IFERROR(VLOOKUP(TRIM(E669&amp;""),'Référentiel Articles'!$A$2:$F$634,4,FALSE),""))</f>
      </c>
      <c r="G669" s="76">
        <f>IF($E669="","",IFERROR(VLOOKUP(TRIM(E669&amp;""),'Référentiel Articles'!$A$2:$F$634,5,FALSE),""))</f>
      </c>
      <c r="H669" s="77" t="str">
        <v/>
      </c>
      <c r="I669" s="76">
        <f>IF($E669="","",IFERROR(VLOOKUP(TRIM(E669&amp;""),'Référentiel Articles'!$A$2:$F$634,6,FALSE),""))</f>
      </c>
      <c r="J669" s="78">
        <f>IF(OR($E669="",$H669=""),"",$H669*$I669)</f>
      </c>
      <c r="K669" s="79" t="str">
        <v/>
      </c>
    </row>
    <row r="670">
      <c r="A670" s="81" t="str">
        <v/>
      </c>
      <c r="B670" s="81" t="str">
        <v/>
      </c>
      <c r="C670" s="83">
        <f>IF($E670="","",IFERROR(VLOOKUP(TRIM(E670&amp;""),'Référentiel Articles'!$A$2:$F$634,2,FALSE),""))</f>
      </c>
      <c r="D670" s="83">
        <f>IF($E670="","",IFERROR(VLOOKUP(TRIM(E670&amp;""),'Référentiel Articles'!$A$2:$F$634,3,FALSE),""))</f>
      </c>
      <c r="E670" s="81" t="str">
        <v/>
      </c>
      <c r="F670" s="83">
        <f>IF($E670="","",IFERROR(VLOOKUP(TRIM(E670&amp;""),'Référentiel Articles'!$A$2:$F$634,4,FALSE),""))</f>
      </c>
      <c r="G670" s="84">
        <f>IF($E670="","",IFERROR(VLOOKUP(TRIM(E670&amp;""),'Référentiel Articles'!$A$2:$F$634,5,FALSE),""))</f>
      </c>
      <c r="H670" s="85" t="str">
        <v/>
      </c>
      <c r="I670" s="84">
        <f>IF($E670="","",IFERROR(VLOOKUP(TRIM(E670&amp;""),'Référentiel Articles'!$A$2:$F$634,6,FALSE),""))</f>
      </c>
      <c r="J670" s="90">
        <f>IF(OR($E670="",$H670=""),"",$H670*$I670)</f>
      </c>
      <c r="K670" s="87" t="str">
        <v/>
      </c>
    </row>
    <row r="671">
      <c r="A671" s="74" t="str">
        <v/>
      </c>
      <c r="B671" s="74" t="str">
        <v/>
      </c>
      <c r="C671" s="75">
        <f>IF($E671="","",IFERROR(VLOOKUP(TRIM(E671&amp;""),'Référentiel Articles'!$A$2:$F$634,2,FALSE),""))</f>
      </c>
      <c r="D671" s="75">
        <f>IF($E671="","",IFERROR(VLOOKUP(TRIM(E671&amp;""),'Référentiel Articles'!$A$2:$F$634,3,FALSE),""))</f>
      </c>
      <c r="E671" s="74" t="str">
        <v/>
      </c>
      <c r="F671" s="75">
        <f>IF($E671="","",IFERROR(VLOOKUP(TRIM(E671&amp;""),'Référentiel Articles'!$A$2:$F$634,4,FALSE),""))</f>
      </c>
      <c r="G671" s="76">
        <f>IF($E671="","",IFERROR(VLOOKUP(TRIM(E671&amp;""),'Référentiel Articles'!$A$2:$F$634,5,FALSE),""))</f>
      </c>
      <c r="H671" s="77" t="str">
        <v/>
      </c>
      <c r="I671" s="76">
        <f>IF($E671="","",IFERROR(VLOOKUP(TRIM(E671&amp;""),'Référentiel Articles'!$A$2:$F$634,6,FALSE),""))</f>
      </c>
      <c r="J671" s="78">
        <f>IF(OR($E671="",$H671=""),"",$H671*$I671)</f>
      </c>
      <c r="K671" s="79" t="str">
        <v/>
      </c>
    </row>
    <row r="672">
      <c r="A672" s="81" t="str">
        <v/>
      </c>
      <c r="B672" s="81" t="str">
        <v/>
      </c>
      <c r="C672" s="83">
        <f>IF($E672="","",IFERROR(VLOOKUP(TRIM(E672&amp;""),'Référentiel Articles'!$A$2:$F$634,2,FALSE),""))</f>
      </c>
      <c r="D672" s="83">
        <f>IF($E672="","",IFERROR(VLOOKUP(TRIM(E672&amp;""),'Référentiel Articles'!$A$2:$F$634,3,FALSE),""))</f>
      </c>
      <c r="E672" s="81" t="str">
        <v/>
      </c>
      <c r="F672" s="83">
        <f>IF($E672="","",IFERROR(VLOOKUP(TRIM(E672&amp;""),'Référentiel Articles'!$A$2:$F$634,4,FALSE),""))</f>
      </c>
      <c r="G672" s="84">
        <f>IF($E672="","",IFERROR(VLOOKUP(TRIM(E672&amp;""),'Référentiel Articles'!$A$2:$F$634,5,FALSE),""))</f>
      </c>
      <c r="H672" s="85" t="str">
        <v/>
      </c>
      <c r="I672" s="84">
        <f>IF($E672="","",IFERROR(VLOOKUP(TRIM(E672&amp;""),'Référentiel Articles'!$A$2:$F$634,6,FALSE),""))</f>
      </c>
      <c r="J672" s="90">
        <f>IF(OR($E672="",$H672=""),"",$H672*$I672)</f>
      </c>
      <c r="K672" s="87" t="str">
        <v/>
      </c>
    </row>
    <row r="673">
      <c r="A673" s="74" t="str">
        <v/>
      </c>
      <c r="B673" s="74" t="str">
        <v/>
      </c>
      <c r="C673" s="75">
        <f>IF($E673="","",IFERROR(VLOOKUP(TRIM(E673&amp;""),'Référentiel Articles'!$A$2:$F$634,2,FALSE),""))</f>
      </c>
      <c r="D673" s="75">
        <f>IF($E673="","",IFERROR(VLOOKUP(TRIM(E673&amp;""),'Référentiel Articles'!$A$2:$F$634,3,FALSE),""))</f>
      </c>
      <c r="E673" s="74" t="str">
        <v/>
      </c>
      <c r="F673" s="75">
        <f>IF($E673="","",IFERROR(VLOOKUP(TRIM(E673&amp;""),'Référentiel Articles'!$A$2:$F$634,4,FALSE),""))</f>
      </c>
      <c r="G673" s="76">
        <f>IF($E673="","",IFERROR(VLOOKUP(TRIM(E673&amp;""),'Référentiel Articles'!$A$2:$F$634,5,FALSE),""))</f>
      </c>
      <c r="H673" s="77" t="str">
        <v/>
      </c>
      <c r="I673" s="76">
        <f>IF($E673="","",IFERROR(VLOOKUP(TRIM(E673&amp;""),'Référentiel Articles'!$A$2:$F$634,6,FALSE),""))</f>
      </c>
      <c r="J673" s="78">
        <f>IF(OR($E673="",$H673=""),"",$H673*$I673)</f>
      </c>
      <c r="K673" s="79" t="str">
        <v/>
      </c>
    </row>
    <row r="674">
      <c r="A674" s="81" t="str">
        <v/>
      </c>
      <c r="B674" s="81" t="str">
        <v/>
      </c>
      <c r="C674" s="83">
        <f>IF($E674="","",IFERROR(VLOOKUP(TRIM(E674&amp;""),'Référentiel Articles'!$A$2:$F$634,2,FALSE),""))</f>
      </c>
      <c r="D674" s="83">
        <f>IF($E674="","",IFERROR(VLOOKUP(TRIM(E674&amp;""),'Référentiel Articles'!$A$2:$F$634,3,FALSE),""))</f>
      </c>
      <c r="E674" s="81" t="str">
        <v/>
      </c>
      <c r="F674" s="83">
        <f>IF($E674="","",IFERROR(VLOOKUP(TRIM(E674&amp;""),'Référentiel Articles'!$A$2:$F$634,4,FALSE),""))</f>
      </c>
      <c r="G674" s="84">
        <f>IF($E674="","",IFERROR(VLOOKUP(TRIM(E674&amp;""),'Référentiel Articles'!$A$2:$F$634,5,FALSE),""))</f>
      </c>
      <c r="H674" s="85" t="str">
        <v/>
      </c>
      <c r="I674" s="84">
        <f>IF($E674="","",IFERROR(VLOOKUP(TRIM(E674&amp;""),'Référentiel Articles'!$A$2:$F$634,6,FALSE),""))</f>
      </c>
      <c r="J674" s="90">
        <f>IF(OR($E674="",$H674=""),"",$H674*$I674)</f>
      </c>
      <c r="K674" s="87" t="str">
        <v/>
      </c>
    </row>
    <row r="675">
      <c r="A675" s="74" t="str">
        <v/>
      </c>
      <c r="B675" s="74" t="str">
        <v/>
      </c>
      <c r="C675" s="75">
        <f>IF($E675="","",IFERROR(VLOOKUP(TRIM(E675&amp;""),'Référentiel Articles'!$A$2:$F$634,2,FALSE),""))</f>
      </c>
      <c r="D675" s="75">
        <f>IF($E675="","",IFERROR(VLOOKUP(TRIM(E675&amp;""),'Référentiel Articles'!$A$2:$F$634,3,FALSE),""))</f>
      </c>
      <c r="E675" s="74" t="str">
        <v/>
      </c>
      <c r="F675" s="75">
        <f>IF($E675="","",IFERROR(VLOOKUP(TRIM(E675&amp;""),'Référentiel Articles'!$A$2:$F$634,4,FALSE),""))</f>
      </c>
      <c r="G675" s="76">
        <f>IF($E675="","",IFERROR(VLOOKUP(TRIM(E675&amp;""),'Référentiel Articles'!$A$2:$F$634,5,FALSE),""))</f>
      </c>
      <c r="H675" s="77" t="str">
        <v/>
      </c>
      <c r="I675" s="76">
        <f>IF($E675="","",IFERROR(VLOOKUP(TRIM(E675&amp;""),'Référentiel Articles'!$A$2:$F$634,6,FALSE),""))</f>
      </c>
      <c r="J675" s="78">
        <f>IF(OR($E675="",$H675=""),"",$H675*$I675)</f>
      </c>
      <c r="K675" s="79" t="str">
        <v/>
      </c>
    </row>
    <row r="676">
      <c r="A676" s="81" t="str">
        <v/>
      </c>
      <c r="B676" s="81" t="str">
        <v/>
      </c>
      <c r="C676" s="83">
        <f>IF($E676="","",IFERROR(VLOOKUP(TRIM(E676&amp;""),'Référentiel Articles'!$A$2:$F$634,2,FALSE),""))</f>
      </c>
      <c r="D676" s="83">
        <f>IF($E676="","",IFERROR(VLOOKUP(TRIM(E676&amp;""),'Référentiel Articles'!$A$2:$F$634,3,FALSE),""))</f>
      </c>
      <c r="E676" s="81" t="str">
        <v/>
      </c>
      <c r="F676" s="83">
        <f>IF($E676="","",IFERROR(VLOOKUP(TRIM(E676&amp;""),'Référentiel Articles'!$A$2:$F$634,4,FALSE),""))</f>
      </c>
      <c r="G676" s="84">
        <f>IF($E676="","",IFERROR(VLOOKUP(TRIM(E676&amp;""),'Référentiel Articles'!$A$2:$F$634,5,FALSE),""))</f>
      </c>
      <c r="H676" s="85" t="str">
        <v/>
      </c>
      <c r="I676" s="84">
        <f>IF($E676="","",IFERROR(VLOOKUP(TRIM(E676&amp;""),'Référentiel Articles'!$A$2:$F$634,6,FALSE),""))</f>
      </c>
      <c r="J676" s="90">
        <f>IF(OR($E676="",$H676=""),"",$H676*$I676)</f>
      </c>
      <c r="K676" s="87" t="str">
        <v/>
      </c>
    </row>
    <row r="677">
      <c r="A677" s="74" t="str">
        <v/>
      </c>
      <c r="B677" s="74" t="str">
        <v/>
      </c>
      <c r="C677" s="75">
        <f>IF($E677="","",IFERROR(VLOOKUP(TRIM(E677&amp;""),'Référentiel Articles'!$A$2:$F$634,2,FALSE),""))</f>
      </c>
      <c r="D677" s="75">
        <f>IF($E677="","",IFERROR(VLOOKUP(TRIM(E677&amp;""),'Référentiel Articles'!$A$2:$F$634,3,FALSE),""))</f>
      </c>
      <c r="E677" s="74" t="str">
        <v/>
      </c>
      <c r="F677" s="75">
        <f>IF($E677="","",IFERROR(VLOOKUP(TRIM(E677&amp;""),'Référentiel Articles'!$A$2:$F$634,4,FALSE),""))</f>
      </c>
      <c r="G677" s="76">
        <f>IF($E677="","",IFERROR(VLOOKUP(TRIM(E677&amp;""),'Référentiel Articles'!$A$2:$F$634,5,FALSE),""))</f>
      </c>
      <c r="H677" s="77" t="str">
        <v/>
      </c>
      <c r="I677" s="76">
        <f>IF($E677="","",IFERROR(VLOOKUP(TRIM(E677&amp;""),'Référentiel Articles'!$A$2:$F$634,6,FALSE),""))</f>
      </c>
      <c r="J677" s="78">
        <f>IF(OR($E677="",$H677=""),"",$H677*$I677)</f>
      </c>
      <c r="K677" s="79" t="str">
        <v/>
      </c>
    </row>
    <row r="678">
      <c r="A678" s="81" t="str">
        <v/>
      </c>
      <c r="B678" s="81" t="str">
        <v/>
      </c>
      <c r="C678" s="83">
        <f>IF($E678="","",IFERROR(VLOOKUP(TRIM(E678&amp;""),'Référentiel Articles'!$A$2:$F$634,2,FALSE),""))</f>
      </c>
      <c r="D678" s="83">
        <f>IF($E678="","",IFERROR(VLOOKUP(TRIM(E678&amp;""),'Référentiel Articles'!$A$2:$F$634,3,FALSE),""))</f>
      </c>
      <c r="E678" s="81" t="str">
        <v/>
      </c>
      <c r="F678" s="83">
        <f>IF($E678="","",IFERROR(VLOOKUP(TRIM(E678&amp;""),'Référentiel Articles'!$A$2:$F$634,4,FALSE),""))</f>
      </c>
      <c r="G678" s="84">
        <f>IF($E678="","",IFERROR(VLOOKUP(TRIM(E678&amp;""),'Référentiel Articles'!$A$2:$F$634,5,FALSE),""))</f>
      </c>
      <c r="H678" s="85" t="str">
        <v/>
      </c>
      <c r="I678" s="84">
        <f>IF($E678="","",IFERROR(VLOOKUP(TRIM(E678&amp;""),'Référentiel Articles'!$A$2:$F$634,6,FALSE),""))</f>
      </c>
      <c r="J678" s="90">
        <f>IF(OR($E678="",$H678=""),"",$H678*$I678)</f>
      </c>
      <c r="K678" s="87" t="str">
        <v/>
      </c>
    </row>
    <row r="679">
      <c r="A679" s="74" t="str">
        <v/>
      </c>
      <c r="B679" s="74" t="str">
        <v/>
      </c>
      <c r="C679" s="75">
        <f>IF($E679="","",IFERROR(VLOOKUP(TRIM(E679&amp;""),'Référentiel Articles'!$A$2:$F$634,2,FALSE),""))</f>
      </c>
      <c r="D679" s="75">
        <f>IF($E679="","",IFERROR(VLOOKUP(TRIM(E679&amp;""),'Référentiel Articles'!$A$2:$F$634,3,FALSE),""))</f>
      </c>
      <c r="E679" s="74" t="str">
        <v/>
      </c>
      <c r="F679" s="75">
        <f>IF($E679="","",IFERROR(VLOOKUP(TRIM(E679&amp;""),'Référentiel Articles'!$A$2:$F$634,4,FALSE),""))</f>
      </c>
      <c r="G679" s="76">
        <f>IF($E679="","",IFERROR(VLOOKUP(TRIM(E679&amp;""),'Référentiel Articles'!$A$2:$F$634,5,FALSE),""))</f>
      </c>
      <c r="H679" s="77" t="str">
        <v/>
      </c>
      <c r="I679" s="76">
        <f>IF($E679="","",IFERROR(VLOOKUP(TRIM(E679&amp;""),'Référentiel Articles'!$A$2:$F$634,6,FALSE),""))</f>
      </c>
      <c r="J679" s="78">
        <f>IF(OR($E679="",$H679=""),"",$H679*$I679)</f>
      </c>
      <c r="K679" s="79" t="str">
        <v/>
      </c>
    </row>
    <row r="680">
      <c r="A680" s="81" t="str">
        <v/>
      </c>
      <c r="B680" s="81" t="str">
        <v/>
      </c>
      <c r="C680" s="83">
        <f>IF($E680="","",IFERROR(VLOOKUP(TRIM(E680&amp;""),'Référentiel Articles'!$A$2:$F$634,2,FALSE),""))</f>
      </c>
      <c r="D680" s="83">
        <f>IF($E680="","",IFERROR(VLOOKUP(TRIM(E680&amp;""),'Référentiel Articles'!$A$2:$F$634,3,FALSE),""))</f>
      </c>
      <c r="E680" s="81" t="str">
        <v/>
      </c>
      <c r="F680" s="83">
        <f>IF($E680="","",IFERROR(VLOOKUP(TRIM(E680&amp;""),'Référentiel Articles'!$A$2:$F$634,4,FALSE),""))</f>
      </c>
      <c r="G680" s="84">
        <f>IF($E680="","",IFERROR(VLOOKUP(TRIM(E680&amp;""),'Référentiel Articles'!$A$2:$F$634,5,FALSE),""))</f>
      </c>
      <c r="H680" s="85" t="str">
        <v/>
      </c>
      <c r="I680" s="84">
        <f>IF($E680="","",IFERROR(VLOOKUP(TRIM(E680&amp;""),'Référentiel Articles'!$A$2:$F$634,6,FALSE),""))</f>
      </c>
      <c r="J680" s="90">
        <f>IF(OR($E680="",$H680=""),"",$H680*$I680)</f>
      </c>
      <c r="K680" s="87" t="str">
        <v/>
      </c>
    </row>
    <row r="681">
      <c r="A681" s="74" t="str">
        <v/>
      </c>
      <c r="B681" s="74" t="str">
        <v/>
      </c>
      <c r="C681" s="75">
        <f>IF($E681="","",IFERROR(VLOOKUP(TRIM(E681&amp;""),'Référentiel Articles'!$A$2:$F$634,2,FALSE),""))</f>
      </c>
      <c r="D681" s="75">
        <f>IF($E681="","",IFERROR(VLOOKUP(TRIM(E681&amp;""),'Référentiel Articles'!$A$2:$F$634,3,FALSE),""))</f>
      </c>
      <c r="E681" s="74" t="str">
        <v/>
      </c>
      <c r="F681" s="75">
        <f>IF($E681="","",IFERROR(VLOOKUP(TRIM(E681&amp;""),'Référentiel Articles'!$A$2:$F$634,4,FALSE),""))</f>
      </c>
      <c r="G681" s="76">
        <f>IF($E681="","",IFERROR(VLOOKUP(TRIM(E681&amp;""),'Référentiel Articles'!$A$2:$F$634,5,FALSE),""))</f>
      </c>
      <c r="H681" s="77" t="str">
        <v/>
      </c>
      <c r="I681" s="76">
        <f>IF($E681="","",IFERROR(VLOOKUP(TRIM(E681&amp;""),'Référentiel Articles'!$A$2:$F$634,6,FALSE),""))</f>
      </c>
      <c r="J681" s="78">
        <f>IF(OR($E681="",$H681=""),"",$H681*$I681)</f>
      </c>
      <c r="K681" s="79" t="str">
        <v/>
      </c>
    </row>
    <row r="682">
      <c r="A682" s="81" t="str">
        <v/>
      </c>
      <c r="B682" s="81" t="str">
        <v/>
      </c>
      <c r="C682" s="83">
        <f>IF($E682="","",IFERROR(VLOOKUP(TRIM(E682&amp;""),'Référentiel Articles'!$A$2:$F$634,2,FALSE),""))</f>
      </c>
      <c r="D682" s="83">
        <f>IF($E682="","",IFERROR(VLOOKUP(TRIM(E682&amp;""),'Référentiel Articles'!$A$2:$F$634,3,FALSE),""))</f>
      </c>
      <c r="E682" s="81" t="str">
        <v/>
      </c>
      <c r="F682" s="83">
        <f>IF($E682="","",IFERROR(VLOOKUP(TRIM(E682&amp;""),'Référentiel Articles'!$A$2:$F$634,4,FALSE),""))</f>
      </c>
      <c r="G682" s="84">
        <f>IF($E682="","",IFERROR(VLOOKUP(TRIM(E682&amp;""),'Référentiel Articles'!$A$2:$F$634,5,FALSE),""))</f>
      </c>
      <c r="H682" s="85" t="str">
        <v/>
      </c>
      <c r="I682" s="84">
        <f>IF($E682="","",IFERROR(VLOOKUP(TRIM(E682&amp;""),'Référentiel Articles'!$A$2:$F$634,6,FALSE),""))</f>
      </c>
      <c r="J682" s="90">
        <f>IF(OR($E682="",$H682=""),"",$H682*$I682)</f>
      </c>
      <c r="K682" s="87" t="str">
        <v/>
      </c>
    </row>
    <row r="683">
      <c r="A683" s="74" t="str">
        <v/>
      </c>
      <c r="B683" s="74" t="str">
        <v/>
      </c>
      <c r="C683" s="75">
        <f>IF($E683="","",IFERROR(VLOOKUP(TRIM(E683&amp;""),'Référentiel Articles'!$A$2:$F$634,2,FALSE),""))</f>
      </c>
      <c r="D683" s="75">
        <f>IF($E683="","",IFERROR(VLOOKUP(TRIM(E683&amp;""),'Référentiel Articles'!$A$2:$F$634,3,FALSE),""))</f>
      </c>
      <c r="E683" s="74" t="str">
        <v/>
      </c>
      <c r="F683" s="75">
        <f>IF($E683="","",IFERROR(VLOOKUP(TRIM(E683&amp;""),'Référentiel Articles'!$A$2:$F$634,4,FALSE),""))</f>
      </c>
      <c r="G683" s="76">
        <f>IF($E683="","",IFERROR(VLOOKUP(TRIM(E683&amp;""),'Référentiel Articles'!$A$2:$F$634,5,FALSE),""))</f>
      </c>
      <c r="H683" s="77" t="str">
        <v/>
      </c>
      <c r="I683" s="76">
        <f>IF($E683="","",IFERROR(VLOOKUP(TRIM(E683&amp;""),'Référentiel Articles'!$A$2:$F$634,6,FALSE),""))</f>
      </c>
      <c r="J683" s="78">
        <f>IF(OR($E683="",$H683=""),"",$H683*$I683)</f>
      </c>
      <c r="K683" s="79" t="str">
        <v/>
      </c>
    </row>
    <row r="684">
      <c r="A684" s="81" t="str">
        <v/>
      </c>
      <c r="B684" s="81" t="str">
        <v/>
      </c>
      <c r="C684" s="83">
        <f>IF($E684="","",IFERROR(VLOOKUP(TRIM(E684&amp;""),'Référentiel Articles'!$A$2:$F$634,2,FALSE),""))</f>
      </c>
      <c r="D684" s="83">
        <f>IF($E684="","",IFERROR(VLOOKUP(TRIM(E684&amp;""),'Référentiel Articles'!$A$2:$F$634,3,FALSE),""))</f>
      </c>
      <c r="E684" s="81" t="str">
        <v/>
      </c>
      <c r="F684" s="83">
        <f>IF($E684="","",IFERROR(VLOOKUP(TRIM(E684&amp;""),'Référentiel Articles'!$A$2:$F$634,4,FALSE),""))</f>
      </c>
      <c r="G684" s="84">
        <f>IF($E684="","",IFERROR(VLOOKUP(TRIM(E684&amp;""),'Référentiel Articles'!$A$2:$F$634,5,FALSE),""))</f>
      </c>
      <c r="H684" s="85" t="str">
        <v/>
      </c>
      <c r="I684" s="84">
        <f>IF($E684="","",IFERROR(VLOOKUP(TRIM(E684&amp;""),'Référentiel Articles'!$A$2:$F$634,6,FALSE),""))</f>
      </c>
      <c r="J684" s="90">
        <f>IF(OR($E684="",$H684=""),"",$H684*$I684)</f>
      </c>
      <c r="K684" s="87" t="str">
        <v/>
      </c>
    </row>
    <row r="685">
      <c r="A685" s="74" t="str">
        <v/>
      </c>
      <c r="B685" s="74" t="str">
        <v/>
      </c>
      <c r="C685" s="75">
        <f>IF($E685="","",IFERROR(VLOOKUP(TRIM(E685&amp;""),'Référentiel Articles'!$A$2:$F$634,2,FALSE),""))</f>
      </c>
      <c r="D685" s="75">
        <f>IF($E685="","",IFERROR(VLOOKUP(TRIM(E685&amp;""),'Référentiel Articles'!$A$2:$F$634,3,FALSE),""))</f>
      </c>
      <c r="E685" s="74" t="str">
        <v/>
      </c>
      <c r="F685" s="75">
        <f>IF($E685="","",IFERROR(VLOOKUP(TRIM(E685&amp;""),'Référentiel Articles'!$A$2:$F$634,4,FALSE),""))</f>
      </c>
      <c r="G685" s="76">
        <f>IF($E685="","",IFERROR(VLOOKUP(TRIM(E685&amp;""),'Référentiel Articles'!$A$2:$F$634,5,FALSE),""))</f>
      </c>
      <c r="H685" s="77" t="str">
        <v/>
      </c>
      <c r="I685" s="76">
        <f>IF($E685="","",IFERROR(VLOOKUP(TRIM(E685&amp;""),'Référentiel Articles'!$A$2:$F$634,6,FALSE),""))</f>
      </c>
      <c r="J685" s="78">
        <f>IF(OR($E685="",$H685=""),"",$H685*$I685)</f>
      </c>
      <c r="K685" s="79" t="str">
        <v/>
      </c>
    </row>
    <row r="686">
      <c r="A686" s="81" t="str">
        <v/>
      </c>
      <c r="B686" s="81" t="str">
        <v/>
      </c>
      <c r="C686" s="83">
        <f>IF($E686="","",IFERROR(VLOOKUP(TRIM(E686&amp;""),'Référentiel Articles'!$A$2:$F$634,2,FALSE),""))</f>
      </c>
      <c r="D686" s="83">
        <f>IF($E686="","",IFERROR(VLOOKUP(TRIM(E686&amp;""),'Référentiel Articles'!$A$2:$F$634,3,FALSE),""))</f>
      </c>
      <c r="E686" s="81" t="str">
        <v/>
      </c>
      <c r="F686" s="83">
        <f>IF($E686="","",IFERROR(VLOOKUP(TRIM(E686&amp;""),'Référentiel Articles'!$A$2:$F$634,4,FALSE),""))</f>
      </c>
      <c r="G686" s="84">
        <f>IF($E686="","",IFERROR(VLOOKUP(TRIM(E686&amp;""),'Référentiel Articles'!$A$2:$F$634,5,FALSE),""))</f>
      </c>
      <c r="H686" s="85" t="str">
        <v/>
      </c>
      <c r="I686" s="84">
        <f>IF($E686="","",IFERROR(VLOOKUP(TRIM(E686&amp;""),'Référentiel Articles'!$A$2:$F$634,6,FALSE),""))</f>
      </c>
      <c r="J686" s="90">
        <f>IF(OR($E686="",$H686=""),"",$H686*$I686)</f>
      </c>
      <c r="K686" s="87" t="str">
        <v/>
      </c>
    </row>
    <row r="687">
      <c r="A687" s="74" t="str">
        <v/>
      </c>
      <c r="B687" s="74" t="str">
        <v/>
      </c>
      <c r="C687" s="75">
        <f>IF($E687="","",IFERROR(VLOOKUP(TRIM(E687&amp;""),'Référentiel Articles'!$A$2:$F$634,2,FALSE),""))</f>
      </c>
      <c r="D687" s="75">
        <f>IF($E687="","",IFERROR(VLOOKUP(TRIM(E687&amp;""),'Référentiel Articles'!$A$2:$F$634,3,FALSE),""))</f>
      </c>
      <c r="E687" s="74" t="str">
        <v/>
      </c>
      <c r="F687" s="75">
        <f>IF($E687="","",IFERROR(VLOOKUP(TRIM(E687&amp;""),'Référentiel Articles'!$A$2:$F$634,4,FALSE),""))</f>
      </c>
      <c r="G687" s="76">
        <f>IF($E687="","",IFERROR(VLOOKUP(TRIM(E687&amp;""),'Référentiel Articles'!$A$2:$F$634,5,FALSE),""))</f>
      </c>
      <c r="H687" s="77" t="str">
        <v/>
      </c>
      <c r="I687" s="76">
        <f>IF($E687="","",IFERROR(VLOOKUP(TRIM(E687&amp;""),'Référentiel Articles'!$A$2:$F$634,6,FALSE),""))</f>
      </c>
      <c r="J687" s="78">
        <f>IF(OR($E687="",$H687=""),"",$H687*$I687)</f>
      </c>
      <c r="K687" s="79" t="str">
        <v/>
      </c>
    </row>
    <row r="688">
      <c r="A688" s="81" t="str">
        <v/>
      </c>
      <c r="B688" s="81" t="str">
        <v/>
      </c>
      <c r="C688" s="83">
        <f>IF($E688="","",IFERROR(VLOOKUP(TRIM(E688&amp;""),'Référentiel Articles'!$A$2:$F$634,2,FALSE),""))</f>
      </c>
      <c r="D688" s="83">
        <f>IF($E688="","",IFERROR(VLOOKUP(TRIM(E688&amp;""),'Référentiel Articles'!$A$2:$F$634,3,FALSE),""))</f>
      </c>
      <c r="E688" s="81" t="str">
        <v/>
      </c>
      <c r="F688" s="83">
        <f>IF($E688="","",IFERROR(VLOOKUP(TRIM(E688&amp;""),'Référentiel Articles'!$A$2:$F$634,4,FALSE),""))</f>
      </c>
      <c r="G688" s="84">
        <f>IF($E688="","",IFERROR(VLOOKUP(TRIM(E688&amp;""),'Référentiel Articles'!$A$2:$F$634,5,FALSE),""))</f>
      </c>
      <c r="H688" s="85" t="str">
        <v/>
      </c>
      <c r="I688" s="84">
        <f>IF($E688="","",IFERROR(VLOOKUP(TRIM(E688&amp;""),'Référentiel Articles'!$A$2:$F$634,6,FALSE),""))</f>
      </c>
      <c r="J688" s="90">
        <f>IF(OR($E688="",$H688=""),"",$H688*$I688)</f>
      </c>
      <c r="K688" s="87" t="str">
        <v/>
      </c>
    </row>
    <row r="689">
      <c r="A689" s="74" t="str">
        <v/>
      </c>
      <c r="B689" s="74" t="str">
        <v/>
      </c>
      <c r="C689" s="75">
        <f>IF($E689="","",IFERROR(VLOOKUP(TRIM(E689&amp;""),'Référentiel Articles'!$A$2:$F$634,2,FALSE),""))</f>
      </c>
      <c r="D689" s="75">
        <f>IF($E689="","",IFERROR(VLOOKUP(TRIM(E689&amp;""),'Référentiel Articles'!$A$2:$F$634,3,FALSE),""))</f>
      </c>
      <c r="E689" s="74" t="str">
        <v/>
      </c>
      <c r="F689" s="75">
        <f>IF($E689="","",IFERROR(VLOOKUP(TRIM(E689&amp;""),'Référentiel Articles'!$A$2:$F$634,4,FALSE),""))</f>
      </c>
      <c r="G689" s="76">
        <f>IF($E689="","",IFERROR(VLOOKUP(TRIM(E689&amp;""),'Référentiel Articles'!$A$2:$F$634,5,FALSE),""))</f>
      </c>
      <c r="H689" s="77" t="str">
        <v/>
      </c>
      <c r="I689" s="76">
        <f>IF($E689="","",IFERROR(VLOOKUP(TRIM(E689&amp;""),'Référentiel Articles'!$A$2:$F$634,6,FALSE),""))</f>
      </c>
      <c r="J689" s="78">
        <f>IF(OR($E689="",$H689=""),"",$H689*$I689)</f>
      </c>
      <c r="K689" s="79" t="str">
        <v/>
      </c>
    </row>
    <row r="690">
      <c r="A690" s="81" t="str">
        <v/>
      </c>
      <c r="B690" s="81" t="str">
        <v/>
      </c>
      <c r="C690" s="83">
        <f>IF($E690="","",IFERROR(VLOOKUP(TRIM(E690&amp;""),'Référentiel Articles'!$A$2:$F$634,2,FALSE),""))</f>
      </c>
      <c r="D690" s="83">
        <f>IF($E690="","",IFERROR(VLOOKUP(TRIM(E690&amp;""),'Référentiel Articles'!$A$2:$F$634,3,FALSE),""))</f>
      </c>
      <c r="E690" s="81" t="str">
        <v/>
      </c>
      <c r="F690" s="83">
        <f>IF($E690="","",IFERROR(VLOOKUP(TRIM(E690&amp;""),'Référentiel Articles'!$A$2:$F$634,4,FALSE),""))</f>
      </c>
      <c r="G690" s="84">
        <f>IF($E690="","",IFERROR(VLOOKUP(TRIM(E690&amp;""),'Référentiel Articles'!$A$2:$F$634,5,FALSE),""))</f>
      </c>
      <c r="H690" s="85" t="str">
        <v/>
      </c>
      <c r="I690" s="84">
        <f>IF($E690="","",IFERROR(VLOOKUP(TRIM(E690&amp;""),'Référentiel Articles'!$A$2:$F$634,6,FALSE),""))</f>
      </c>
      <c r="J690" s="90">
        <f>IF(OR($E690="",$H690=""),"",$H690*$I690)</f>
      </c>
      <c r="K690" s="87" t="str">
        <v/>
      </c>
    </row>
    <row r="691">
      <c r="A691" s="74" t="str">
        <v/>
      </c>
      <c r="B691" s="74" t="str">
        <v/>
      </c>
      <c r="C691" s="75">
        <f>IF($E691="","",IFERROR(VLOOKUP(TRIM(E691&amp;""),'Référentiel Articles'!$A$2:$F$634,2,FALSE),""))</f>
      </c>
      <c r="D691" s="75">
        <f>IF($E691="","",IFERROR(VLOOKUP(TRIM(E691&amp;""),'Référentiel Articles'!$A$2:$F$634,3,FALSE),""))</f>
      </c>
      <c r="E691" s="74" t="str">
        <v/>
      </c>
      <c r="F691" s="75">
        <f>IF($E691="","",IFERROR(VLOOKUP(TRIM(E691&amp;""),'Référentiel Articles'!$A$2:$F$634,4,FALSE),""))</f>
      </c>
      <c r="G691" s="76">
        <f>IF($E691="","",IFERROR(VLOOKUP(TRIM(E691&amp;""),'Référentiel Articles'!$A$2:$F$634,5,FALSE),""))</f>
      </c>
      <c r="H691" s="77" t="str">
        <v/>
      </c>
      <c r="I691" s="76">
        <f>IF($E691="","",IFERROR(VLOOKUP(TRIM(E691&amp;""),'Référentiel Articles'!$A$2:$F$634,6,FALSE),""))</f>
      </c>
      <c r="J691" s="78">
        <f>IF(OR($E691="",$H691=""),"",$H691*$I691)</f>
      </c>
      <c r="K691" s="79" t="str">
        <v/>
      </c>
    </row>
    <row r="692">
      <c r="A692" s="81" t="str">
        <v/>
      </c>
      <c r="B692" s="81" t="str">
        <v/>
      </c>
      <c r="C692" s="83">
        <f>IF($E692="","",IFERROR(VLOOKUP(TRIM(E692&amp;""),'Référentiel Articles'!$A$2:$F$634,2,FALSE),""))</f>
      </c>
      <c r="D692" s="83">
        <f>IF($E692="","",IFERROR(VLOOKUP(TRIM(E692&amp;""),'Référentiel Articles'!$A$2:$F$634,3,FALSE),""))</f>
      </c>
      <c r="E692" s="81" t="str">
        <v/>
      </c>
      <c r="F692" s="83">
        <f>IF($E692="","",IFERROR(VLOOKUP(TRIM(E692&amp;""),'Référentiel Articles'!$A$2:$F$634,4,FALSE),""))</f>
      </c>
      <c r="G692" s="84">
        <f>IF($E692="","",IFERROR(VLOOKUP(TRIM(E692&amp;""),'Référentiel Articles'!$A$2:$F$634,5,FALSE),""))</f>
      </c>
      <c r="H692" s="85" t="str">
        <v/>
      </c>
      <c r="I692" s="84">
        <f>IF($E692="","",IFERROR(VLOOKUP(TRIM(E692&amp;""),'Référentiel Articles'!$A$2:$F$634,6,FALSE),""))</f>
      </c>
      <c r="J692" s="90">
        <f>IF(OR($E692="",$H692=""),"",$H692*$I692)</f>
      </c>
      <c r="K692" s="87" t="str">
        <v/>
      </c>
    </row>
    <row r="693">
      <c r="A693" s="74" t="str">
        <v/>
      </c>
      <c r="B693" s="74" t="str">
        <v/>
      </c>
      <c r="C693" s="75">
        <f>IF($E693="","",IFERROR(VLOOKUP(TRIM(E693&amp;""),'Référentiel Articles'!$A$2:$F$634,2,FALSE),""))</f>
      </c>
      <c r="D693" s="75">
        <f>IF($E693="","",IFERROR(VLOOKUP(TRIM(E693&amp;""),'Référentiel Articles'!$A$2:$F$634,3,FALSE),""))</f>
      </c>
      <c r="E693" s="74" t="str">
        <v/>
      </c>
      <c r="F693" s="75">
        <f>IF($E693="","",IFERROR(VLOOKUP(TRIM(E693&amp;""),'Référentiel Articles'!$A$2:$F$634,4,FALSE),""))</f>
      </c>
      <c r="G693" s="76">
        <f>IF($E693="","",IFERROR(VLOOKUP(TRIM(E693&amp;""),'Référentiel Articles'!$A$2:$F$634,5,FALSE),""))</f>
      </c>
      <c r="H693" s="77" t="str">
        <v/>
      </c>
      <c r="I693" s="76">
        <f>IF($E693="","",IFERROR(VLOOKUP(TRIM(E693&amp;""),'Référentiel Articles'!$A$2:$F$634,6,FALSE),""))</f>
      </c>
      <c r="J693" s="78">
        <f>IF(OR($E693="",$H693=""),"",$H693*$I693)</f>
      </c>
      <c r="K693" s="79" t="str">
        <v/>
      </c>
    </row>
    <row r="694">
      <c r="A694" s="81" t="str">
        <v/>
      </c>
      <c r="B694" s="81" t="str">
        <v/>
      </c>
      <c r="C694" s="83">
        <f>IF($E694="","",IFERROR(VLOOKUP(TRIM(E694&amp;""),'Référentiel Articles'!$A$2:$F$634,2,FALSE),""))</f>
      </c>
      <c r="D694" s="83">
        <f>IF($E694="","",IFERROR(VLOOKUP(TRIM(E694&amp;""),'Référentiel Articles'!$A$2:$F$634,3,FALSE),""))</f>
      </c>
      <c r="E694" s="81" t="str">
        <v/>
      </c>
      <c r="F694" s="83">
        <f>IF($E694="","",IFERROR(VLOOKUP(TRIM(E694&amp;""),'Référentiel Articles'!$A$2:$F$634,4,FALSE),""))</f>
      </c>
      <c r="G694" s="84">
        <f>IF($E694="","",IFERROR(VLOOKUP(TRIM(E694&amp;""),'Référentiel Articles'!$A$2:$F$634,5,FALSE),""))</f>
      </c>
      <c r="H694" s="85" t="str">
        <v/>
      </c>
      <c r="I694" s="84">
        <f>IF($E694="","",IFERROR(VLOOKUP(TRIM(E694&amp;""),'Référentiel Articles'!$A$2:$F$634,6,FALSE),""))</f>
      </c>
      <c r="J694" s="90">
        <f>IF(OR($E694="",$H694=""),"",$H694*$I694)</f>
      </c>
      <c r="K694" s="87" t="str">
        <v/>
      </c>
    </row>
    <row r="695">
      <c r="A695" s="74" t="str">
        <v/>
      </c>
      <c r="B695" s="74" t="str">
        <v/>
      </c>
      <c r="C695" s="75">
        <f>IF($E695="","",IFERROR(VLOOKUP(TRIM(E695&amp;""),'Référentiel Articles'!$A$2:$F$634,2,FALSE),""))</f>
      </c>
      <c r="D695" s="75">
        <f>IF($E695="","",IFERROR(VLOOKUP(TRIM(E695&amp;""),'Référentiel Articles'!$A$2:$F$634,3,FALSE),""))</f>
      </c>
      <c r="E695" s="74" t="str">
        <v/>
      </c>
      <c r="F695" s="75">
        <f>IF($E695="","",IFERROR(VLOOKUP(TRIM(E695&amp;""),'Référentiel Articles'!$A$2:$F$634,4,FALSE),""))</f>
      </c>
      <c r="G695" s="76">
        <f>IF($E695="","",IFERROR(VLOOKUP(TRIM(E695&amp;""),'Référentiel Articles'!$A$2:$F$634,5,FALSE),""))</f>
      </c>
      <c r="H695" s="77" t="str">
        <v/>
      </c>
      <c r="I695" s="76">
        <f>IF($E695="","",IFERROR(VLOOKUP(TRIM(E695&amp;""),'Référentiel Articles'!$A$2:$F$634,6,FALSE),""))</f>
      </c>
      <c r="J695" s="78">
        <f>IF(OR($E695="",$H695=""),"",$H695*$I695)</f>
      </c>
      <c r="K695" s="79" t="str">
        <v/>
      </c>
    </row>
    <row r="696">
      <c r="A696" s="81" t="str">
        <v/>
      </c>
      <c r="B696" s="81" t="str">
        <v/>
      </c>
      <c r="C696" s="83">
        <f>IF($E696="","",IFERROR(VLOOKUP(TRIM(E696&amp;""),'Référentiel Articles'!$A$2:$F$634,2,FALSE),""))</f>
      </c>
      <c r="D696" s="83">
        <f>IF($E696="","",IFERROR(VLOOKUP(TRIM(E696&amp;""),'Référentiel Articles'!$A$2:$F$634,3,FALSE),""))</f>
      </c>
      <c r="E696" s="81" t="str">
        <v/>
      </c>
      <c r="F696" s="83">
        <f>IF($E696="","",IFERROR(VLOOKUP(TRIM(E696&amp;""),'Référentiel Articles'!$A$2:$F$634,4,FALSE),""))</f>
      </c>
      <c r="G696" s="84">
        <f>IF($E696="","",IFERROR(VLOOKUP(TRIM(E696&amp;""),'Référentiel Articles'!$A$2:$F$634,5,FALSE),""))</f>
      </c>
      <c r="H696" s="85" t="str">
        <v/>
      </c>
      <c r="I696" s="84">
        <f>IF($E696="","",IFERROR(VLOOKUP(TRIM(E696&amp;""),'Référentiel Articles'!$A$2:$F$634,6,FALSE),""))</f>
      </c>
      <c r="J696" s="90">
        <f>IF(OR($E696="",$H696=""),"",$H696*$I696)</f>
      </c>
      <c r="K696" s="87" t="str">
        <v/>
      </c>
    </row>
    <row r="697">
      <c r="A697" s="74" t="str">
        <v/>
      </c>
      <c r="B697" s="74" t="str">
        <v/>
      </c>
      <c r="C697" s="75">
        <f>IF($E697="","",IFERROR(VLOOKUP(TRIM(E697&amp;""),'Référentiel Articles'!$A$2:$F$634,2,FALSE),""))</f>
      </c>
      <c r="D697" s="75">
        <f>IF($E697="","",IFERROR(VLOOKUP(TRIM(E697&amp;""),'Référentiel Articles'!$A$2:$F$634,3,FALSE),""))</f>
      </c>
      <c r="E697" s="74" t="str">
        <v/>
      </c>
      <c r="F697" s="75">
        <f>IF($E697="","",IFERROR(VLOOKUP(TRIM(E697&amp;""),'Référentiel Articles'!$A$2:$F$634,4,FALSE),""))</f>
      </c>
      <c r="G697" s="76">
        <f>IF($E697="","",IFERROR(VLOOKUP(TRIM(E697&amp;""),'Référentiel Articles'!$A$2:$F$634,5,FALSE),""))</f>
      </c>
      <c r="H697" s="77" t="str">
        <v/>
      </c>
      <c r="I697" s="76">
        <f>IF($E697="","",IFERROR(VLOOKUP(TRIM(E697&amp;""),'Référentiel Articles'!$A$2:$F$634,6,FALSE),""))</f>
      </c>
      <c r="J697" s="78">
        <f>IF(OR($E697="",$H697=""),"",$H697*$I697)</f>
      </c>
      <c r="K697" s="79" t="str">
        <v/>
      </c>
    </row>
    <row r="698">
      <c r="A698" s="81" t="str">
        <v/>
      </c>
      <c r="B698" s="81" t="str">
        <v/>
      </c>
      <c r="C698" s="83">
        <f>IF($E698="","",IFERROR(VLOOKUP(TRIM(E698&amp;""),'Référentiel Articles'!$A$2:$F$634,2,FALSE),""))</f>
      </c>
      <c r="D698" s="83">
        <f>IF($E698="","",IFERROR(VLOOKUP(TRIM(E698&amp;""),'Référentiel Articles'!$A$2:$F$634,3,FALSE),""))</f>
      </c>
      <c r="E698" s="81" t="str">
        <v/>
      </c>
      <c r="F698" s="83">
        <f>IF($E698="","",IFERROR(VLOOKUP(TRIM(E698&amp;""),'Référentiel Articles'!$A$2:$F$634,4,FALSE),""))</f>
      </c>
      <c r="G698" s="84">
        <f>IF($E698="","",IFERROR(VLOOKUP(TRIM(E698&amp;""),'Référentiel Articles'!$A$2:$F$634,5,FALSE),""))</f>
      </c>
      <c r="H698" s="85" t="str">
        <v/>
      </c>
      <c r="I698" s="84">
        <f>IF($E698="","",IFERROR(VLOOKUP(TRIM(E698&amp;""),'Référentiel Articles'!$A$2:$F$634,6,FALSE),""))</f>
      </c>
      <c r="J698" s="90">
        <f>IF(OR($E698="",$H698=""),"",$H698*$I698)</f>
      </c>
      <c r="K698" s="87" t="str">
        <v/>
      </c>
    </row>
    <row r="699">
      <c r="A699" s="74" t="str">
        <v/>
      </c>
      <c r="B699" s="74" t="str">
        <v/>
      </c>
      <c r="C699" s="75">
        <f>IF($E699="","",IFERROR(VLOOKUP(TRIM(E699&amp;""),'Référentiel Articles'!$A$2:$F$634,2,FALSE),""))</f>
      </c>
      <c r="D699" s="75">
        <f>IF($E699="","",IFERROR(VLOOKUP(TRIM(E699&amp;""),'Référentiel Articles'!$A$2:$F$634,3,FALSE),""))</f>
      </c>
      <c r="E699" s="74" t="str">
        <v/>
      </c>
      <c r="F699" s="75">
        <f>IF($E699="","",IFERROR(VLOOKUP(TRIM(E699&amp;""),'Référentiel Articles'!$A$2:$F$634,4,FALSE),""))</f>
      </c>
      <c r="G699" s="76">
        <f>IF($E699="","",IFERROR(VLOOKUP(TRIM(E699&amp;""),'Référentiel Articles'!$A$2:$F$634,5,FALSE),""))</f>
      </c>
      <c r="H699" s="77" t="str">
        <v/>
      </c>
      <c r="I699" s="76">
        <f>IF($E699="","",IFERROR(VLOOKUP(TRIM(E699&amp;""),'Référentiel Articles'!$A$2:$F$634,6,FALSE),""))</f>
      </c>
      <c r="J699" s="78">
        <f>IF(OR($E699="",$H699=""),"",$H699*$I699)</f>
      </c>
      <c r="K699" s="79" t="str">
        <v/>
      </c>
    </row>
    <row r="700">
      <c r="A700" s="81" t="str">
        <v/>
      </c>
      <c r="B700" s="81" t="str">
        <v/>
      </c>
      <c r="C700" s="83">
        <f>IF($E700="","",IFERROR(VLOOKUP(TRIM(E700&amp;""),'Référentiel Articles'!$A$2:$F$634,2,FALSE),""))</f>
      </c>
      <c r="D700" s="83">
        <f>IF($E700="","",IFERROR(VLOOKUP(TRIM(E700&amp;""),'Référentiel Articles'!$A$2:$F$634,3,FALSE),""))</f>
      </c>
      <c r="E700" s="81" t="str">
        <v/>
      </c>
      <c r="F700" s="83">
        <f>IF($E700="","",IFERROR(VLOOKUP(TRIM(E700&amp;""),'Référentiel Articles'!$A$2:$F$634,4,FALSE),""))</f>
      </c>
      <c r="G700" s="84">
        <f>IF($E700="","",IFERROR(VLOOKUP(TRIM(E700&amp;""),'Référentiel Articles'!$A$2:$F$634,5,FALSE),""))</f>
      </c>
      <c r="H700" s="85" t="str">
        <v/>
      </c>
      <c r="I700" s="84">
        <f>IF($E700="","",IFERROR(VLOOKUP(TRIM(E700&amp;""),'Référentiel Articles'!$A$2:$F$634,6,FALSE),""))</f>
      </c>
      <c r="J700" s="90">
        <f>IF(OR($E700="",$H700=""),"",$H700*$I700)</f>
      </c>
      <c r="K700" s="87" t="str">
        <v/>
      </c>
    </row>
    <row r="701">
      <c r="A701" s="74" t="str">
        <v/>
      </c>
      <c r="B701" s="74" t="str">
        <v/>
      </c>
      <c r="C701" s="75">
        <f>IF($E701="","",IFERROR(VLOOKUP(TRIM(E701&amp;""),'Référentiel Articles'!$A$2:$F$634,2,FALSE),""))</f>
      </c>
      <c r="D701" s="75">
        <f>IF($E701="","",IFERROR(VLOOKUP(TRIM(E701&amp;""),'Référentiel Articles'!$A$2:$F$634,3,FALSE),""))</f>
      </c>
      <c r="E701" s="74" t="str">
        <v/>
      </c>
      <c r="F701" s="75">
        <f>IF($E701="","",IFERROR(VLOOKUP(TRIM(E701&amp;""),'Référentiel Articles'!$A$2:$F$634,4,FALSE),""))</f>
      </c>
      <c r="G701" s="76">
        <f>IF($E701="","",IFERROR(VLOOKUP(TRIM(E701&amp;""),'Référentiel Articles'!$A$2:$F$634,5,FALSE),""))</f>
      </c>
      <c r="H701" s="77" t="str">
        <v/>
      </c>
      <c r="I701" s="76">
        <f>IF($E701="","",IFERROR(VLOOKUP(TRIM(E701&amp;""),'Référentiel Articles'!$A$2:$F$634,6,FALSE),""))</f>
      </c>
      <c r="J701" s="78">
        <f>IF(OR($E701="",$H701=""),"",$H701*$I701)</f>
      </c>
      <c r="K701" s="79" t="str">
        <v/>
      </c>
    </row>
    <row r="702">
      <c r="A702" s="81" t="str">
        <v/>
      </c>
      <c r="B702" s="81" t="str">
        <v/>
      </c>
      <c r="C702" s="83">
        <f>IF($E702="","",IFERROR(VLOOKUP(TRIM(E702&amp;""),'Référentiel Articles'!$A$2:$F$634,2,FALSE),""))</f>
      </c>
      <c r="D702" s="83">
        <f>IF($E702="","",IFERROR(VLOOKUP(TRIM(E702&amp;""),'Référentiel Articles'!$A$2:$F$634,3,FALSE),""))</f>
      </c>
      <c r="E702" s="81" t="str">
        <v/>
      </c>
      <c r="F702" s="83">
        <f>IF($E702="","",IFERROR(VLOOKUP(TRIM(E702&amp;""),'Référentiel Articles'!$A$2:$F$634,4,FALSE),""))</f>
      </c>
      <c r="G702" s="84">
        <f>IF($E702="","",IFERROR(VLOOKUP(TRIM(E702&amp;""),'Référentiel Articles'!$A$2:$F$634,5,FALSE),""))</f>
      </c>
      <c r="H702" s="85" t="str">
        <v/>
      </c>
      <c r="I702" s="84">
        <f>IF($E702="","",IFERROR(VLOOKUP(TRIM(E702&amp;""),'Référentiel Articles'!$A$2:$F$634,6,FALSE),""))</f>
      </c>
      <c r="J702" s="90">
        <f>IF(OR($E702="",$H702=""),"",$H702*$I702)</f>
      </c>
      <c r="K702" s="87" t="str">
        <v/>
      </c>
    </row>
    <row r="703">
      <c r="A703" s="74" t="str">
        <v/>
      </c>
      <c r="B703" s="74" t="str">
        <v/>
      </c>
      <c r="C703" s="75">
        <f>IF($E703="","",IFERROR(VLOOKUP(TRIM(E703&amp;""),'Référentiel Articles'!$A$2:$F$634,2,FALSE),""))</f>
      </c>
      <c r="D703" s="75">
        <f>IF($E703="","",IFERROR(VLOOKUP(TRIM(E703&amp;""),'Référentiel Articles'!$A$2:$F$634,3,FALSE),""))</f>
      </c>
      <c r="E703" s="74" t="str">
        <v/>
      </c>
      <c r="F703" s="75">
        <f>IF($E703="","",IFERROR(VLOOKUP(TRIM(E703&amp;""),'Référentiel Articles'!$A$2:$F$634,4,FALSE),""))</f>
      </c>
      <c r="G703" s="76">
        <f>IF($E703="","",IFERROR(VLOOKUP(TRIM(E703&amp;""),'Référentiel Articles'!$A$2:$F$634,5,FALSE),""))</f>
      </c>
      <c r="H703" s="77" t="str">
        <v/>
      </c>
      <c r="I703" s="76">
        <f>IF($E703="","",IFERROR(VLOOKUP(TRIM(E703&amp;""),'Référentiel Articles'!$A$2:$F$634,6,FALSE),""))</f>
      </c>
      <c r="J703" s="78">
        <f>IF(OR($E703="",$H703=""),"",$H703*$I703)</f>
      </c>
      <c r="K703" s="79" t="str">
        <v/>
      </c>
    </row>
    <row r="704">
      <c r="A704" s="81" t="str">
        <v/>
      </c>
      <c r="B704" s="81" t="str">
        <v/>
      </c>
      <c r="C704" s="83">
        <f>IF($E704="","",IFERROR(VLOOKUP(TRIM(E704&amp;""),'Référentiel Articles'!$A$2:$F$634,2,FALSE),""))</f>
      </c>
      <c r="D704" s="83">
        <f>IF($E704="","",IFERROR(VLOOKUP(TRIM(E704&amp;""),'Référentiel Articles'!$A$2:$F$634,3,FALSE),""))</f>
      </c>
      <c r="E704" s="81" t="str">
        <v/>
      </c>
      <c r="F704" s="83">
        <f>IF($E704="","",IFERROR(VLOOKUP(TRIM(E704&amp;""),'Référentiel Articles'!$A$2:$F$634,4,FALSE),""))</f>
      </c>
      <c r="G704" s="84">
        <f>IF($E704="","",IFERROR(VLOOKUP(TRIM(E704&amp;""),'Référentiel Articles'!$A$2:$F$634,5,FALSE),""))</f>
      </c>
      <c r="H704" s="85" t="str">
        <v/>
      </c>
      <c r="I704" s="84">
        <f>IF($E704="","",IFERROR(VLOOKUP(TRIM(E704&amp;""),'Référentiel Articles'!$A$2:$F$634,6,FALSE),""))</f>
      </c>
      <c r="J704" s="90">
        <f>IF(OR($E704="",$H704=""),"",$H704*$I704)</f>
      </c>
      <c r="K704" s="87" t="str">
        <v/>
      </c>
    </row>
    <row r="705">
      <c r="A705" s="74" t="str">
        <v/>
      </c>
      <c r="B705" s="74" t="str">
        <v/>
      </c>
      <c r="C705" s="75">
        <f>IF($E705="","",IFERROR(VLOOKUP(TRIM(E705&amp;""),'Référentiel Articles'!$A$2:$F$634,2,FALSE),""))</f>
      </c>
      <c r="D705" s="75">
        <f>IF($E705="","",IFERROR(VLOOKUP(TRIM(E705&amp;""),'Référentiel Articles'!$A$2:$F$634,3,FALSE),""))</f>
      </c>
      <c r="E705" s="74" t="str">
        <v/>
      </c>
      <c r="F705" s="75">
        <f>IF($E705="","",IFERROR(VLOOKUP(TRIM(E705&amp;""),'Référentiel Articles'!$A$2:$F$634,4,FALSE),""))</f>
      </c>
      <c r="G705" s="76">
        <f>IF($E705="","",IFERROR(VLOOKUP(TRIM(E705&amp;""),'Référentiel Articles'!$A$2:$F$634,5,FALSE),""))</f>
      </c>
      <c r="H705" s="77" t="str">
        <v/>
      </c>
      <c r="I705" s="76">
        <f>IF($E705="","",IFERROR(VLOOKUP(TRIM(E705&amp;""),'Référentiel Articles'!$A$2:$F$634,6,FALSE),""))</f>
      </c>
      <c r="J705" s="78">
        <f>IF(OR($E705="",$H705=""),"",$H705*$I705)</f>
      </c>
      <c r="K705" s="79" t="str">
        <v/>
      </c>
    </row>
    <row r="706">
      <c r="A706" s="81" t="str">
        <v/>
      </c>
      <c r="B706" s="81" t="str">
        <v/>
      </c>
      <c r="C706" s="83">
        <f>IF($E706="","",IFERROR(VLOOKUP(TRIM(E706&amp;""),'Référentiel Articles'!$A$2:$F$634,2,FALSE),""))</f>
      </c>
      <c r="D706" s="83">
        <f>IF($E706="","",IFERROR(VLOOKUP(TRIM(E706&amp;""),'Référentiel Articles'!$A$2:$F$634,3,FALSE),""))</f>
      </c>
      <c r="E706" s="81" t="str">
        <v/>
      </c>
      <c r="F706" s="83">
        <f>IF($E706="","",IFERROR(VLOOKUP(TRIM(E706&amp;""),'Référentiel Articles'!$A$2:$F$634,4,FALSE),""))</f>
      </c>
      <c r="G706" s="84">
        <f>IF($E706="","",IFERROR(VLOOKUP(TRIM(E706&amp;""),'Référentiel Articles'!$A$2:$F$634,5,FALSE),""))</f>
      </c>
      <c r="H706" s="85" t="str">
        <v/>
      </c>
      <c r="I706" s="84">
        <f>IF($E706="","",IFERROR(VLOOKUP(TRIM(E706&amp;""),'Référentiel Articles'!$A$2:$F$634,6,FALSE),""))</f>
      </c>
      <c r="J706" s="90">
        <f>IF(OR($E706="",$H706=""),"",$H706*$I706)</f>
      </c>
      <c r="K706" s="87" t="str">
        <v/>
      </c>
    </row>
    <row r="707">
      <c r="A707" s="74" t="str">
        <v/>
      </c>
      <c r="B707" s="74" t="str">
        <v/>
      </c>
      <c r="C707" s="75">
        <f>IF($E707="","",IFERROR(VLOOKUP(TRIM(E707&amp;""),'Référentiel Articles'!$A$2:$F$634,2,FALSE),""))</f>
      </c>
      <c r="D707" s="75">
        <f>IF($E707="","",IFERROR(VLOOKUP(TRIM(E707&amp;""),'Référentiel Articles'!$A$2:$F$634,3,FALSE),""))</f>
      </c>
      <c r="E707" s="74" t="str">
        <v/>
      </c>
      <c r="F707" s="75">
        <f>IF($E707="","",IFERROR(VLOOKUP(TRIM(E707&amp;""),'Référentiel Articles'!$A$2:$F$634,4,FALSE),""))</f>
      </c>
      <c r="G707" s="76">
        <f>IF($E707="","",IFERROR(VLOOKUP(TRIM(E707&amp;""),'Référentiel Articles'!$A$2:$F$634,5,FALSE),""))</f>
      </c>
      <c r="H707" s="77" t="str">
        <v/>
      </c>
      <c r="I707" s="76">
        <f>IF($E707="","",IFERROR(VLOOKUP(TRIM(E707&amp;""),'Référentiel Articles'!$A$2:$F$634,6,FALSE),""))</f>
      </c>
      <c r="J707" s="78">
        <f>IF(OR($E707="",$H707=""),"",$H707*$I707)</f>
      </c>
      <c r="K707" s="79" t="str">
        <v/>
      </c>
    </row>
    <row r="708">
      <c r="A708" s="81" t="str">
        <v/>
      </c>
      <c r="B708" s="81" t="str">
        <v/>
      </c>
      <c r="C708" s="83">
        <f>IF($E708="","",IFERROR(VLOOKUP(TRIM(E708&amp;""),'Référentiel Articles'!$A$2:$F$634,2,FALSE),""))</f>
      </c>
      <c r="D708" s="83">
        <f>IF($E708="","",IFERROR(VLOOKUP(TRIM(E708&amp;""),'Référentiel Articles'!$A$2:$F$634,3,FALSE),""))</f>
      </c>
      <c r="E708" s="81" t="str">
        <v/>
      </c>
      <c r="F708" s="83">
        <f>IF($E708="","",IFERROR(VLOOKUP(TRIM(E708&amp;""),'Référentiel Articles'!$A$2:$F$634,4,FALSE),""))</f>
      </c>
      <c r="G708" s="84">
        <f>IF($E708="","",IFERROR(VLOOKUP(TRIM(E708&amp;""),'Référentiel Articles'!$A$2:$F$634,5,FALSE),""))</f>
      </c>
      <c r="H708" s="85" t="str">
        <v/>
      </c>
      <c r="I708" s="84">
        <f>IF($E708="","",IFERROR(VLOOKUP(TRIM(E708&amp;""),'Référentiel Articles'!$A$2:$F$634,6,FALSE),""))</f>
      </c>
      <c r="J708" s="90">
        <f>IF(OR($E708="",$H708=""),"",$H708*$I708)</f>
      </c>
      <c r="K708" s="87" t="str">
        <v/>
      </c>
    </row>
    <row r="709">
      <c r="A709" s="74" t="str">
        <v/>
      </c>
      <c r="B709" s="74" t="str">
        <v/>
      </c>
      <c r="C709" s="75">
        <f>IF($E709="","",IFERROR(VLOOKUP(TRIM(E709&amp;""),'Référentiel Articles'!$A$2:$F$634,2,FALSE),""))</f>
      </c>
      <c r="D709" s="75">
        <f>IF($E709="","",IFERROR(VLOOKUP(TRIM(E709&amp;""),'Référentiel Articles'!$A$2:$F$634,3,FALSE),""))</f>
      </c>
      <c r="E709" s="74" t="str">
        <v/>
      </c>
      <c r="F709" s="75">
        <f>IF($E709="","",IFERROR(VLOOKUP(TRIM(E709&amp;""),'Référentiel Articles'!$A$2:$F$634,4,FALSE),""))</f>
      </c>
      <c r="G709" s="76">
        <f>IF($E709="","",IFERROR(VLOOKUP(TRIM(E709&amp;""),'Référentiel Articles'!$A$2:$F$634,5,FALSE),""))</f>
      </c>
      <c r="H709" s="77" t="str">
        <v/>
      </c>
      <c r="I709" s="76">
        <f>IF($E709="","",IFERROR(VLOOKUP(TRIM(E709&amp;""),'Référentiel Articles'!$A$2:$F$634,6,FALSE),""))</f>
      </c>
      <c r="J709" s="78">
        <f>IF(OR($E709="",$H709=""),"",$H709*$I709)</f>
      </c>
      <c r="K709" s="79" t="str">
        <v/>
      </c>
    </row>
    <row r="710">
      <c r="A710" s="81" t="str">
        <v/>
      </c>
      <c r="B710" s="81" t="str">
        <v/>
      </c>
      <c r="C710" s="83">
        <f>IF($E710="","",IFERROR(VLOOKUP(TRIM(E710&amp;""),'Référentiel Articles'!$A$2:$F$634,2,FALSE),""))</f>
      </c>
      <c r="D710" s="83">
        <f>IF($E710="","",IFERROR(VLOOKUP(TRIM(E710&amp;""),'Référentiel Articles'!$A$2:$F$634,3,FALSE),""))</f>
      </c>
      <c r="E710" s="81" t="str">
        <v/>
      </c>
      <c r="F710" s="83">
        <f>IF($E710="","",IFERROR(VLOOKUP(TRIM(E710&amp;""),'Référentiel Articles'!$A$2:$F$634,4,FALSE),""))</f>
      </c>
      <c r="G710" s="84">
        <f>IF($E710="","",IFERROR(VLOOKUP(TRIM(E710&amp;""),'Référentiel Articles'!$A$2:$F$634,5,FALSE),""))</f>
      </c>
      <c r="H710" s="85" t="str">
        <v/>
      </c>
      <c r="I710" s="84">
        <f>IF($E710="","",IFERROR(VLOOKUP(TRIM(E710&amp;""),'Référentiel Articles'!$A$2:$F$634,6,FALSE),""))</f>
      </c>
      <c r="J710" s="90">
        <f>IF(OR($E710="",$H710=""),"",$H710*$I710)</f>
      </c>
      <c r="K710" s="87" t="str">
        <v/>
      </c>
    </row>
    <row r="711">
      <c r="A711" s="74" t="str">
        <v/>
      </c>
      <c r="B711" s="74" t="str">
        <v/>
      </c>
      <c r="C711" s="75">
        <f>IF($E711="","",IFERROR(VLOOKUP(TRIM(E711&amp;""),'Référentiel Articles'!$A$2:$F$634,2,FALSE),""))</f>
      </c>
      <c r="D711" s="75">
        <f>IF($E711="","",IFERROR(VLOOKUP(TRIM(E711&amp;""),'Référentiel Articles'!$A$2:$F$634,3,FALSE),""))</f>
      </c>
      <c r="E711" s="74" t="str">
        <v/>
      </c>
      <c r="F711" s="75">
        <f>IF($E711="","",IFERROR(VLOOKUP(TRIM(E711&amp;""),'Référentiel Articles'!$A$2:$F$634,4,FALSE),""))</f>
      </c>
      <c r="G711" s="76">
        <f>IF($E711="","",IFERROR(VLOOKUP(TRIM(E711&amp;""),'Référentiel Articles'!$A$2:$F$634,5,FALSE),""))</f>
      </c>
      <c r="H711" s="77" t="str">
        <v/>
      </c>
      <c r="I711" s="76">
        <f>IF($E711="","",IFERROR(VLOOKUP(TRIM(E711&amp;""),'Référentiel Articles'!$A$2:$F$634,6,FALSE),""))</f>
      </c>
      <c r="J711" s="78">
        <f>IF(OR($E711="",$H711=""),"",$H711*$I711)</f>
      </c>
      <c r="K711" s="79" t="str">
        <v/>
      </c>
    </row>
    <row r="712">
      <c r="A712" s="81" t="str">
        <v/>
      </c>
      <c r="B712" s="81" t="str">
        <v/>
      </c>
      <c r="C712" s="83">
        <f>IF($E712="","",IFERROR(VLOOKUP(TRIM(E712&amp;""),'Référentiel Articles'!$A$2:$F$634,2,FALSE),""))</f>
      </c>
      <c r="D712" s="83">
        <f>IF($E712="","",IFERROR(VLOOKUP(TRIM(E712&amp;""),'Référentiel Articles'!$A$2:$F$634,3,FALSE),""))</f>
      </c>
      <c r="E712" s="81" t="str">
        <v/>
      </c>
      <c r="F712" s="83">
        <f>IF($E712="","",IFERROR(VLOOKUP(TRIM(E712&amp;""),'Référentiel Articles'!$A$2:$F$634,4,FALSE),""))</f>
      </c>
      <c r="G712" s="84">
        <f>IF($E712="","",IFERROR(VLOOKUP(TRIM(E712&amp;""),'Référentiel Articles'!$A$2:$F$634,5,FALSE),""))</f>
      </c>
      <c r="H712" s="85" t="str">
        <v/>
      </c>
      <c r="I712" s="84">
        <f>IF($E712="","",IFERROR(VLOOKUP(TRIM(E712&amp;""),'Référentiel Articles'!$A$2:$F$634,6,FALSE),""))</f>
      </c>
      <c r="J712" s="90">
        <f>IF(OR($E712="",$H712=""),"",$H712*$I712)</f>
      </c>
      <c r="K712" s="87" t="str">
        <v/>
      </c>
    </row>
    <row r="713">
      <c r="A713" s="74" t="str">
        <v/>
      </c>
      <c r="B713" s="74" t="str">
        <v/>
      </c>
      <c r="C713" s="75">
        <f>IF($E713="","",IFERROR(VLOOKUP(TRIM(E713&amp;""),'Référentiel Articles'!$A$2:$F$634,2,FALSE),""))</f>
      </c>
      <c r="D713" s="75">
        <f>IF($E713="","",IFERROR(VLOOKUP(TRIM(E713&amp;""),'Référentiel Articles'!$A$2:$F$634,3,FALSE),""))</f>
      </c>
      <c r="E713" s="74" t="str">
        <v/>
      </c>
      <c r="F713" s="75">
        <f>IF($E713="","",IFERROR(VLOOKUP(TRIM(E713&amp;""),'Référentiel Articles'!$A$2:$F$634,4,FALSE),""))</f>
      </c>
      <c r="G713" s="76">
        <f>IF($E713="","",IFERROR(VLOOKUP(TRIM(E713&amp;""),'Référentiel Articles'!$A$2:$F$634,5,FALSE),""))</f>
      </c>
      <c r="H713" s="77" t="str">
        <v/>
      </c>
      <c r="I713" s="76">
        <f>IF($E713="","",IFERROR(VLOOKUP(TRIM(E713&amp;""),'Référentiel Articles'!$A$2:$F$634,6,FALSE),""))</f>
      </c>
      <c r="J713" s="78">
        <f>IF(OR($E713="",$H713=""),"",$H713*$I713)</f>
      </c>
      <c r="K713" s="79" t="str">
        <v/>
      </c>
    </row>
    <row r="714">
      <c r="A714" s="81" t="str">
        <v/>
      </c>
      <c r="B714" s="81" t="str">
        <v/>
      </c>
      <c r="C714" s="83">
        <f>IF($E714="","",IFERROR(VLOOKUP(TRIM(E714&amp;""),'Référentiel Articles'!$A$2:$F$634,2,FALSE),""))</f>
      </c>
      <c r="D714" s="83">
        <f>IF($E714="","",IFERROR(VLOOKUP(TRIM(E714&amp;""),'Référentiel Articles'!$A$2:$F$634,3,FALSE),""))</f>
      </c>
      <c r="E714" s="81" t="str">
        <v/>
      </c>
      <c r="F714" s="83">
        <f>IF($E714="","",IFERROR(VLOOKUP(TRIM(E714&amp;""),'Référentiel Articles'!$A$2:$F$634,4,FALSE),""))</f>
      </c>
      <c r="G714" s="84">
        <f>IF($E714="","",IFERROR(VLOOKUP(TRIM(E714&amp;""),'Référentiel Articles'!$A$2:$F$634,5,FALSE),""))</f>
      </c>
      <c r="H714" s="85" t="str">
        <v/>
      </c>
      <c r="I714" s="84">
        <f>IF($E714="","",IFERROR(VLOOKUP(TRIM(E714&amp;""),'Référentiel Articles'!$A$2:$F$634,6,FALSE),""))</f>
      </c>
      <c r="J714" s="90">
        <f>IF(OR($E714="",$H714=""),"",$H714*$I714)</f>
      </c>
      <c r="K714" s="87" t="str">
        <v/>
      </c>
    </row>
    <row r="715">
      <c r="A715" s="74" t="str">
        <v/>
      </c>
      <c r="B715" s="74" t="str">
        <v/>
      </c>
      <c r="C715" s="75">
        <f>IF($E715="","",IFERROR(VLOOKUP(TRIM(E715&amp;""),'Référentiel Articles'!$A$2:$F$634,2,FALSE),""))</f>
      </c>
      <c r="D715" s="75">
        <f>IF($E715="","",IFERROR(VLOOKUP(TRIM(E715&amp;""),'Référentiel Articles'!$A$2:$F$634,3,FALSE),""))</f>
      </c>
      <c r="E715" s="74" t="str">
        <v/>
      </c>
      <c r="F715" s="75">
        <f>IF($E715="","",IFERROR(VLOOKUP(TRIM(E715&amp;""),'Référentiel Articles'!$A$2:$F$634,4,FALSE),""))</f>
      </c>
      <c r="G715" s="76">
        <f>IF($E715="","",IFERROR(VLOOKUP(TRIM(E715&amp;""),'Référentiel Articles'!$A$2:$F$634,5,FALSE),""))</f>
      </c>
      <c r="H715" s="77" t="str">
        <v/>
      </c>
      <c r="I715" s="76">
        <f>IF($E715="","",IFERROR(VLOOKUP(TRIM(E715&amp;""),'Référentiel Articles'!$A$2:$F$634,6,FALSE),""))</f>
      </c>
      <c r="J715" s="78">
        <f>IF(OR($E715="",$H715=""),"",$H715*$I715)</f>
      </c>
      <c r="K715" s="79" t="str">
        <v/>
      </c>
    </row>
    <row r="716">
      <c r="A716" s="81" t="str">
        <v/>
      </c>
      <c r="B716" s="81" t="str">
        <v/>
      </c>
      <c r="C716" s="83">
        <f>IF($E716="","",IFERROR(VLOOKUP(TRIM(E716&amp;""),'Référentiel Articles'!$A$2:$F$634,2,FALSE),""))</f>
      </c>
      <c r="D716" s="83">
        <f>IF($E716="","",IFERROR(VLOOKUP(TRIM(E716&amp;""),'Référentiel Articles'!$A$2:$F$634,3,FALSE),""))</f>
      </c>
      <c r="E716" s="81" t="str">
        <v/>
      </c>
      <c r="F716" s="83">
        <f>IF($E716="","",IFERROR(VLOOKUP(TRIM(E716&amp;""),'Référentiel Articles'!$A$2:$F$634,4,FALSE),""))</f>
      </c>
      <c r="G716" s="84">
        <f>IF($E716="","",IFERROR(VLOOKUP(TRIM(E716&amp;""),'Référentiel Articles'!$A$2:$F$634,5,FALSE),""))</f>
      </c>
      <c r="H716" s="85" t="str">
        <v/>
      </c>
      <c r="I716" s="84">
        <f>IF($E716="","",IFERROR(VLOOKUP(TRIM(E716&amp;""),'Référentiel Articles'!$A$2:$F$634,6,FALSE),""))</f>
      </c>
      <c r="J716" s="90">
        <f>IF(OR($E716="",$H716=""),"",$H716*$I716)</f>
      </c>
      <c r="K716" s="87" t="str">
        <v/>
      </c>
    </row>
    <row r="717">
      <c r="A717" s="74" t="str">
        <v/>
      </c>
      <c r="B717" s="74" t="str">
        <v/>
      </c>
      <c r="C717" s="75">
        <f>IF($E717="","",IFERROR(VLOOKUP(TRIM(E717&amp;""),'Référentiel Articles'!$A$2:$F$634,2,FALSE),""))</f>
      </c>
      <c r="D717" s="75">
        <f>IF($E717="","",IFERROR(VLOOKUP(TRIM(E717&amp;""),'Référentiel Articles'!$A$2:$F$634,3,FALSE),""))</f>
      </c>
      <c r="E717" s="74" t="str">
        <v/>
      </c>
      <c r="F717" s="75">
        <f>IF($E717="","",IFERROR(VLOOKUP(TRIM(E717&amp;""),'Référentiel Articles'!$A$2:$F$634,4,FALSE),""))</f>
      </c>
      <c r="G717" s="76">
        <f>IF($E717="","",IFERROR(VLOOKUP(TRIM(E717&amp;""),'Référentiel Articles'!$A$2:$F$634,5,FALSE),""))</f>
      </c>
      <c r="H717" s="77" t="str">
        <v/>
      </c>
      <c r="I717" s="76">
        <f>IF($E717="","",IFERROR(VLOOKUP(TRIM(E717&amp;""),'Référentiel Articles'!$A$2:$F$634,6,FALSE),""))</f>
      </c>
      <c r="J717" s="78">
        <f>IF(OR($E717="",$H717=""),"",$H717*$I717)</f>
      </c>
      <c r="K717" s="79" t="str">
        <v/>
      </c>
    </row>
    <row r="718">
      <c r="A718" s="81" t="str">
        <v/>
      </c>
      <c r="B718" s="81" t="str">
        <v/>
      </c>
      <c r="C718" s="83">
        <f>IF($E718="","",IFERROR(VLOOKUP(TRIM(E718&amp;""),'Référentiel Articles'!$A$2:$F$634,2,FALSE),""))</f>
      </c>
      <c r="D718" s="83">
        <f>IF($E718="","",IFERROR(VLOOKUP(TRIM(E718&amp;""),'Référentiel Articles'!$A$2:$F$634,3,FALSE),""))</f>
      </c>
      <c r="E718" s="81" t="str">
        <v/>
      </c>
      <c r="F718" s="83">
        <f>IF($E718="","",IFERROR(VLOOKUP(TRIM(E718&amp;""),'Référentiel Articles'!$A$2:$F$634,4,FALSE),""))</f>
      </c>
      <c r="G718" s="84">
        <f>IF($E718="","",IFERROR(VLOOKUP(TRIM(E718&amp;""),'Référentiel Articles'!$A$2:$F$634,5,FALSE),""))</f>
      </c>
      <c r="H718" s="85" t="str">
        <v/>
      </c>
      <c r="I718" s="84">
        <f>IF($E718="","",IFERROR(VLOOKUP(TRIM(E718&amp;""),'Référentiel Articles'!$A$2:$F$634,6,FALSE),""))</f>
      </c>
      <c r="J718" s="90">
        <f>IF(OR($E718="",$H718=""),"",$H718*$I718)</f>
      </c>
      <c r="K718" s="87" t="str">
        <v/>
      </c>
    </row>
    <row r="719">
      <c r="A719" s="74" t="str">
        <v/>
      </c>
      <c r="B719" s="74" t="str">
        <v/>
      </c>
      <c r="C719" s="75">
        <f>IF($E719="","",IFERROR(VLOOKUP(TRIM(E719&amp;""),'Référentiel Articles'!$A$2:$F$634,2,FALSE),""))</f>
      </c>
      <c r="D719" s="75">
        <f>IF($E719="","",IFERROR(VLOOKUP(TRIM(E719&amp;""),'Référentiel Articles'!$A$2:$F$634,3,FALSE),""))</f>
      </c>
      <c r="E719" s="74" t="str">
        <v/>
      </c>
      <c r="F719" s="75">
        <f>IF($E719="","",IFERROR(VLOOKUP(TRIM(E719&amp;""),'Référentiel Articles'!$A$2:$F$634,4,FALSE),""))</f>
      </c>
      <c r="G719" s="76">
        <f>IF($E719="","",IFERROR(VLOOKUP(TRIM(E719&amp;""),'Référentiel Articles'!$A$2:$F$634,5,FALSE),""))</f>
      </c>
      <c r="H719" s="77" t="str">
        <v/>
      </c>
      <c r="I719" s="76">
        <f>IF($E719="","",IFERROR(VLOOKUP(TRIM(E719&amp;""),'Référentiel Articles'!$A$2:$F$634,6,FALSE),""))</f>
      </c>
      <c r="J719" s="78">
        <f>IF(OR($E719="",$H719=""),"",$H719*$I719)</f>
      </c>
      <c r="K719" s="79" t="str">
        <v/>
      </c>
    </row>
    <row r="720">
      <c r="A720" s="81" t="str">
        <v/>
      </c>
      <c r="B720" s="81" t="str">
        <v/>
      </c>
      <c r="C720" s="83">
        <f>IF($E720="","",IFERROR(VLOOKUP(TRIM(E720&amp;""),'Référentiel Articles'!$A$2:$F$634,2,FALSE),""))</f>
      </c>
      <c r="D720" s="83">
        <f>IF($E720="","",IFERROR(VLOOKUP(TRIM(E720&amp;""),'Référentiel Articles'!$A$2:$F$634,3,FALSE),""))</f>
      </c>
      <c r="E720" s="81" t="str">
        <v/>
      </c>
      <c r="F720" s="83">
        <f>IF($E720="","",IFERROR(VLOOKUP(TRIM(E720&amp;""),'Référentiel Articles'!$A$2:$F$634,4,FALSE),""))</f>
      </c>
      <c r="G720" s="84">
        <f>IF($E720="","",IFERROR(VLOOKUP(TRIM(E720&amp;""),'Référentiel Articles'!$A$2:$F$634,5,FALSE),""))</f>
      </c>
      <c r="H720" s="85" t="str">
        <v/>
      </c>
      <c r="I720" s="84">
        <f>IF($E720="","",IFERROR(VLOOKUP(TRIM(E720&amp;""),'Référentiel Articles'!$A$2:$F$634,6,FALSE),""))</f>
      </c>
      <c r="J720" s="90">
        <f>IF(OR($E720="",$H720=""),"",$H720*$I720)</f>
      </c>
      <c r="K720" s="87" t="str">
        <v/>
      </c>
    </row>
    <row r="721">
      <c r="A721" s="74" t="str">
        <v/>
      </c>
      <c r="B721" s="74" t="str">
        <v/>
      </c>
      <c r="C721" s="75">
        <f>IF($E721="","",IFERROR(VLOOKUP(TRIM(E721&amp;""),'Référentiel Articles'!$A$2:$F$634,2,FALSE),""))</f>
      </c>
      <c r="D721" s="75">
        <f>IF($E721="","",IFERROR(VLOOKUP(TRIM(E721&amp;""),'Référentiel Articles'!$A$2:$F$634,3,FALSE),""))</f>
      </c>
      <c r="E721" s="74" t="str">
        <v/>
      </c>
      <c r="F721" s="75">
        <f>IF($E721="","",IFERROR(VLOOKUP(TRIM(E721&amp;""),'Référentiel Articles'!$A$2:$F$634,4,FALSE),""))</f>
      </c>
      <c r="G721" s="76">
        <f>IF($E721="","",IFERROR(VLOOKUP(TRIM(E721&amp;""),'Référentiel Articles'!$A$2:$F$634,5,FALSE),""))</f>
      </c>
      <c r="H721" s="77" t="str">
        <v/>
      </c>
      <c r="I721" s="76">
        <f>IF($E721="","",IFERROR(VLOOKUP(TRIM(E721&amp;""),'Référentiel Articles'!$A$2:$F$634,6,FALSE),""))</f>
      </c>
      <c r="J721" s="78">
        <f>IF(OR($E721="",$H721=""),"",$H721*$I721)</f>
      </c>
      <c r="K721" s="79" t="str">
        <v/>
      </c>
    </row>
    <row r="722">
      <c r="A722" s="81" t="str">
        <v/>
      </c>
      <c r="B722" s="81" t="str">
        <v/>
      </c>
      <c r="C722" s="83">
        <f>IF($E722="","",IFERROR(VLOOKUP(TRIM(E722&amp;""),'Référentiel Articles'!$A$2:$F$634,2,FALSE),""))</f>
      </c>
      <c r="D722" s="83">
        <f>IF($E722="","",IFERROR(VLOOKUP(TRIM(E722&amp;""),'Référentiel Articles'!$A$2:$F$634,3,FALSE),""))</f>
      </c>
      <c r="E722" s="81" t="str">
        <v/>
      </c>
      <c r="F722" s="83">
        <f>IF($E722="","",IFERROR(VLOOKUP(TRIM(E722&amp;""),'Référentiel Articles'!$A$2:$F$634,4,FALSE),""))</f>
      </c>
      <c r="G722" s="84">
        <f>IF($E722="","",IFERROR(VLOOKUP(TRIM(E722&amp;""),'Référentiel Articles'!$A$2:$F$634,5,FALSE),""))</f>
      </c>
      <c r="H722" s="85" t="str">
        <v/>
      </c>
      <c r="I722" s="84">
        <f>IF($E722="","",IFERROR(VLOOKUP(TRIM(E722&amp;""),'Référentiel Articles'!$A$2:$F$634,6,FALSE),""))</f>
      </c>
      <c r="J722" s="90">
        <f>IF(OR($E722="",$H722=""),"",$H722*$I722)</f>
      </c>
      <c r="K722" s="87" t="str">
        <v/>
      </c>
    </row>
    <row r="723">
      <c r="A723" s="74" t="str">
        <v/>
      </c>
      <c r="B723" s="74" t="str">
        <v/>
      </c>
      <c r="C723" s="75">
        <f>IF($E723="","",IFERROR(VLOOKUP(TRIM(E723&amp;""),'Référentiel Articles'!$A$2:$F$634,2,FALSE),""))</f>
      </c>
      <c r="D723" s="75">
        <f>IF($E723="","",IFERROR(VLOOKUP(TRIM(E723&amp;""),'Référentiel Articles'!$A$2:$F$634,3,FALSE),""))</f>
      </c>
      <c r="E723" s="74" t="str">
        <v/>
      </c>
      <c r="F723" s="75">
        <f>IF($E723="","",IFERROR(VLOOKUP(TRIM(E723&amp;""),'Référentiel Articles'!$A$2:$F$634,4,FALSE),""))</f>
      </c>
      <c r="G723" s="76">
        <f>IF($E723="","",IFERROR(VLOOKUP(TRIM(E723&amp;""),'Référentiel Articles'!$A$2:$F$634,5,FALSE),""))</f>
      </c>
      <c r="H723" s="77" t="str">
        <v/>
      </c>
      <c r="I723" s="76">
        <f>IF($E723="","",IFERROR(VLOOKUP(TRIM(E723&amp;""),'Référentiel Articles'!$A$2:$F$634,6,FALSE),""))</f>
      </c>
      <c r="J723" s="78">
        <f>IF(OR($E723="",$H723=""),"",$H723*$I723)</f>
      </c>
      <c r="K723" s="79" t="str">
        <v/>
      </c>
    </row>
    <row r="724">
      <c r="A724" s="81" t="str">
        <v/>
      </c>
      <c r="B724" s="81" t="str">
        <v/>
      </c>
      <c r="C724" s="83">
        <f>IF($E724="","",IFERROR(VLOOKUP(TRIM(E724&amp;""),'Référentiel Articles'!$A$2:$F$634,2,FALSE),""))</f>
      </c>
      <c r="D724" s="83">
        <f>IF($E724="","",IFERROR(VLOOKUP(TRIM(E724&amp;""),'Référentiel Articles'!$A$2:$F$634,3,FALSE),""))</f>
      </c>
      <c r="E724" s="81" t="str">
        <v/>
      </c>
      <c r="F724" s="83">
        <f>IF($E724="","",IFERROR(VLOOKUP(TRIM(E724&amp;""),'Référentiel Articles'!$A$2:$F$634,4,FALSE),""))</f>
      </c>
      <c r="G724" s="84">
        <f>IF($E724="","",IFERROR(VLOOKUP(TRIM(E724&amp;""),'Référentiel Articles'!$A$2:$F$634,5,FALSE),""))</f>
      </c>
      <c r="H724" s="85" t="str">
        <v/>
      </c>
      <c r="I724" s="84">
        <f>IF($E724="","",IFERROR(VLOOKUP(TRIM(E724&amp;""),'Référentiel Articles'!$A$2:$F$634,6,FALSE),""))</f>
      </c>
      <c r="J724" s="90">
        <f>IF(OR($E724="",$H724=""),"",$H724*$I724)</f>
      </c>
      <c r="K724" s="87" t="str">
        <v/>
      </c>
    </row>
    <row r="725">
      <c r="A725" s="74" t="str">
        <v/>
      </c>
      <c r="B725" s="74" t="str">
        <v/>
      </c>
      <c r="C725" s="75">
        <f>IF($E725="","",IFERROR(VLOOKUP(TRIM(E725&amp;""),'Référentiel Articles'!$A$2:$F$634,2,FALSE),""))</f>
      </c>
      <c r="D725" s="75">
        <f>IF($E725="","",IFERROR(VLOOKUP(TRIM(E725&amp;""),'Référentiel Articles'!$A$2:$F$634,3,FALSE),""))</f>
      </c>
      <c r="E725" s="74" t="str">
        <v/>
      </c>
      <c r="F725" s="75">
        <f>IF($E725="","",IFERROR(VLOOKUP(TRIM(E725&amp;""),'Référentiel Articles'!$A$2:$F$634,4,FALSE),""))</f>
      </c>
      <c r="G725" s="76">
        <f>IF($E725="","",IFERROR(VLOOKUP(TRIM(E725&amp;""),'Référentiel Articles'!$A$2:$F$634,5,FALSE),""))</f>
      </c>
      <c r="H725" s="77" t="str">
        <v/>
      </c>
      <c r="I725" s="76">
        <f>IF($E725="","",IFERROR(VLOOKUP(TRIM(E725&amp;""),'Référentiel Articles'!$A$2:$F$634,6,FALSE),""))</f>
      </c>
      <c r="J725" s="78">
        <f>IF(OR($E725="",$H725=""),"",$H725*$I725)</f>
      </c>
      <c r="K725" s="79" t="str">
        <v/>
      </c>
    </row>
    <row r="726">
      <c r="A726" s="81" t="str">
        <v/>
      </c>
      <c r="B726" s="81" t="str">
        <v/>
      </c>
      <c r="C726" s="83">
        <f>IF($E726="","",IFERROR(VLOOKUP(TRIM(E726&amp;""),'Référentiel Articles'!$A$2:$F$634,2,FALSE),""))</f>
      </c>
      <c r="D726" s="83">
        <f>IF($E726="","",IFERROR(VLOOKUP(TRIM(E726&amp;""),'Référentiel Articles'!$A$2:$F$634,3,FALSE),""))</f>
      </c>
      <c r="E726" s="81" t="str">
        <v/>
      </c>
      <c r="F726" s="83">
        <f>IF($E726="","",IFERROR(VLOOKUP(TRIM(E726&amp;""),'Référentiel Articles'!$A$2:$F$634,4,FALSE),""))</f>
      </c>
      <c r="G726" s="84">
        <f>IF($E726="","",IFERROR(VLOOKUP(TRIM(E726&amp;""),'Référentiel Articles'!$A$2:$F$634,5,FALSE),""))</f>
      </c>
      <c r="H726" s="85" t="str">
        <v/>
      </c>
      <c r="I726" s="84">
        <f>IF($E726="","",IFERROR(VLOOKUP(TRIM(E726&amp;""),'Référentiel Articles'!$A$2:$F$634,6,FALSE),""))</f>
      </c>
      <c r="J726" s="90">
        <f>IF(OR($E726="",$H726=""),"",$H726*$I726)</f>
      </c>
      <c r="K726" s="87" t="str">
        <v/>
      </c>
    </row>
    <row r="727">
      <c r="A727" s="74" t="str">
        <v/>
      </c>
      <c r="B727" s="74" t="str">
        <v/>
      </c>
      <c r="C727" s="75">
        <f>IF($E727="","",IFERROR(VLOOKUP(TRIM(E727&amp;""),'Référentiel Articles'!$A$2:$F$634,2,FALSE),""))</f>
      </c>
      <c r="D727" s="75">
        <f>IF($E727="","",IFERROR(VLOOKUP(TRIM(E727&amp;""),'Référentiel Articles'!$A$2:$F$634,3,FALSE),""))</f>
      </c>
      <c r="E727" s="74" t="str">
        <v/>
      </c>
      <c r="F727" s="75">
        <f>IF($E727="","",IFERROR(VLOOKUP(TRIM(E727&amp;""),'Référentiel Articles'!$A$2:$F$634,4,FALSE),""))</f>
      </c>
      <c r="G727" s="76">
        <f>IF($E727="","",IFERROR(VLOOKUP(TRIM(E727&amp;""),'Référentiel Articles'!$A$2:$F$634,5,FALSE),""))</f>
      </c>
      <c r="H727" s="77" t="str">
        <v/>
      </c>
      <c r="I727" s="76">
        <f>IF($E727="","",IFERROR(VLOOKUP(TRIM(E727&amp;""),'Référentiel Articles'!$A$2:$F$634,6,FALSE),""))</f>
      </c>
      <c r="J727" s="78">
        <f>IF(OR($E727="",$H727=""),"",$H727*$I727)</f>
      </c>
      <c r="K727" s="79" t="str">
        <v/>
      </c>
    </row>
    <row r="728">
      <c r="A728" s="81" t="str">
        <v/>
      </c>
      <c r="B728" s="81" t="str">
        <v/>
      </c>
      <c r="C728" s="83">
        <f>IF($E728="","",IFERROR(VLOOKUP(TRIM(E728&amp;""),'Référentiel Articles'!$A$2:$F$634,2,FALSE),""))</f>
      </c>
      <c r="D728" s="83">
        <f>IF($E728="","",IFERROR(VLOOKUP(TRIM(E728&amp;""),'Référentiel Articles'!$A$2:$F$634,3,FALSE),""))</f>
      </c>
      <c r="E728" s="81" t="str">
        <v/>
      </c>
      <c r="F728" s="83">
        <f>IF($E728="","",IFERROR(VLOOKUP(TRIM(E728&amp;""),'Référentiel Articles'!$A$2:$F$634,4,FALSE),""))</f>
      </c>
      <c r="G728" s="84">
        <f>IF($E728="","",IFERROR(VLOOKUP(TRIM(E728&amp;""),'Référentiel Articles'!$A$2:$F$634,5,FALSE),""))</f>
      </c>
      <c r="H728" s="85" t="str">
        <v/>
      </c>
      <c r="I728" s="84">
        <f>IF($E728="","",IFERROR(VLOOKUP(TRIM(E728&amp;""),'Référentiel Articles'!$A$2:$F$634,6,FALSE),""))</f>
      </c>
      <c r="J728" s="90">
        <f>IF(OR($E728="",$H728=""),"",$H728*$I728)</f>
      </c>
      <c r="K728" s="87" t="str">
        <v/>
      </c>
    </row>
    <row r="729">
      <c r="A729" s="74" t="str">
        <v/>
      </c>
      <c r="B729" s="74" t="str">
        <v/>
      </c>
      <c r="C729" s="75">
        <f>IF($E729="","",IFERROR(VLOOKUP(TRIM(E729&amp;""),'Référentiel Articles'!$A$2:$F$634,2,FALSE),""))</f>
      </c>
      <c r="D729" s="75">
        <f>IF($E729="","",IFERROR(VLOOKUP(TRIM(E729&amp;""),'Référentiel Articles'!$A$2:$F$634,3,FALSE),""))</f>
      </c>
      <c r="E729" s="74" t="str">
        <v/>
      </c>
      <c r="F729" s="75">
        <f>IF($E729="","",IFERROR(VLOOKUP(TRIM(E729&amp;""),'Référentiel Articles'!$A$2:$F$634,4,FALSE),""))</f>
      </c>
      <c r="G729" s="76">
        <f>IF($E729="","",IFERROR(VLOOKUP(TRIM(E729&amp;""),'Référentiel Articles'!$A$2:$F$634,5,FALSE),""))</f>
      </c>
      <c r="H729" s="77" t="str">
        <v/>
      </c>
      <c r="I729" s="76">
        <f>IF($E729="","",IFERROR(VLOOKUP(TRIM(E729&amp;""),'Référentiel Articles'!$A$2:$F$634,6,FALSE),""))</f>
      </c>
      <c r="J729" s="78">
        <f>IF(OR($E729="",$H729=""),"",$H729*$I729)</f>
      </c>
      <c r="K729" s="79" t="str">
        <v/>
      </c>
    </row>
    <row r="730">
      <c r="A730" s="81" t="str">
        <v/>
      </c>
      <c r="B730" s="81" t="str">
        <v/>
      </c>
      <c r="C730" s="83">
        <f>IF($E730="","",IFERROR(VLOOKUP(TRIM(E730&amp;""),'Référentiel Articles'!$A$2:$F$634,2,FALSE),""))</f>
      </c>
      <c r="D730" s="83">
        <f>IF($E730="","",IFERROR(VLOOKUP(TRIM(E730&amp;""),'Référentiel Articles'!$A$2:$F$634,3,FALSE),""))</f>
      </c>
      <c r="E730" s="81" t="str">
        <v/>
      </c>
      <c r="F730" s="83">
        <f>IF($E730="","",IFERROR(VLOOKUP(TRIM(E730&amp;""),'Référentiel Articles'!$A$2:$F$634,4,FALSE),""))</f>
      </c>
      <c r="G730" s="84">
        <f>IF($E730="","",IFERROR(VLOOKUP(TRIM(E730&amp;""),'Référentiel Articles'!$A$2:$F$634,5,FALSE),""))</f>
      </c>
      <c r="H730" s="85" t="str">
        <v/>
      </c>
      <c r="I730" s="84">
        <f>IF($E730="","",IFERROR(VLOOKUP(TRIM(E730&amp;""),'Référentiel Articles'!$A$2:$F$634,6,FALSE),""))</f>
      </c>
      <c r="J730" s="90">
        <f>IF(OR($E730="",$H730=""),"",$H730*$I730)</f>
      </c>
      <c r="K730" s="87" t="str">
        <v/>
      </c>
    </row>
    <row r="731">
      <c r="A731" s="74" t="str">
        <v/>
      </c>
      <c r="B731" s="74" t="str">
        <v/>
      </c>
      <c r="C731" s="75">
        <f>IF($E731="","",IFERROR(VLOOKUP(TRIM(E731&amp;""),'Référentiel Articles'!$A$2:$F$634,2,FALSE),""))</f>
      </c>
      <c r="D731" s="75">
        <f>IF($E731="","",IFERROR(VLOOKUP(TRIM(E731&amp;""),'Référentiel Articles'!$A$2:$F$634,3,FALSE),""))</f>
      </c>
      <c r="E731" s="74" t="str">
        <v/>
      </c>
      <c r="F731" s="75">
        <f>IF($E731="","",IFERROR(VLOOKUP(TRIM(E731&amp;""),'Référentiel Articles'!$A$2:$F$634,4,FALSE),""))</f>
      </c>
      <c r="G731" s="76">
        <f>IF($E731="","",IFERROR(VLOOKUP(TRIM(E731&amp;""),'Référentiel Articles'!$A$2:$F$634,5,FALSE),""))</f>
      </c>
      <c r="H731" s="77" t="str">
        <v/>
      </c>
      <c r="I731" s="76">
        <f>IF($E731="","",IFERROR(VLOOKUP(TRIM(E731&amp;""),'Référentiel Articles'!$A$2:$F$634,6,FALSE),""))</f>
      </c>
      <c r="J731" s="78">
        <f>IF(OR($E731="",$H731=""),"",$H731*$I731)</f>
      </c>
      <c r="K731" s="79" t="str">
        <v/>
      </c>
    </row>
    <row r="732">
      <c r="A732" s="81" t="str">
        <v/>
      </c>
      <c r="B732" s="81" t="str">
        <v/>
      </c>
      <c r="C732" s="83">
        <f>IF($E732="","",IFERROR(VLOOKUP(TRIM(E732&amp;""),'Référentiel Articles'!$A$2:$F$634,2,FALSE),""))</f>
      </c>
      <c r="D732" s="83">
        <f>IF($E732="","",IFERROR(VLOOKUP(TRIM(E732&amp;""),'Référentiel Articles'!$A$2:$F$634,3,FALSE),""))</f>
      </c>
      <c r="E732" s="81" t="str">
        <v/>
      </c>
      <c r="F732" s="83">
        <f>IF($E732="","",IFERROR(VLOOKUP(TRIM(E732&amp;""),'Référentiel Articles'!$A$2:$F$634,4,FALSE),""))</f>
      </c>
      <c r="G732" s="84">
        <f>IF($E732="","",IFERROR(VLOOKUP(TRIM(E732&amp;""),'Référentiel Articles'!$A$2:$F$634,5,FALSE),""))</f>
      </c>
      <c r="H732" s="85" t="str">
        <v/>
      </c>
      <c r="I732" s="84">
        <f>IF($E732="","",IFERROR(VLOOKUP(TRIM(E732&amp;""),'Référentiel Articles'!$A$2:$F$634,6,FALSE),""))</f>
      </c>
      <c r="J732" s="90">
        <f>IF(OR($E732="",$H732=""),"",$H732*$I732)</f>
      </c>
      <c r="K732" s="87" t="str">
        <v/>
      </c>
    </row>
    <row r="733">
      <c r="A733" s="74" t="str">
        <v/>
      </c>
      <c r="B733" s="74" t="str">
        <v/>
      </c>
      <c r="C733" s="75">
        <f>IF($E733="","",IFERROR(VLOOKUP(TRIM(E733&amp;""),'Référentiel Articles'!$A$2:$F$634,2,FALSE),""))</f>
      </c>
      <c r="D733" s="75">
        <f>IF($E733="","",IFERROR(VLOOKUP(TRIM(E733&amp;""),'Référentiel Articles'!$A$2:$F$634,3,FALSE),""))</f>
      </c>
      <c r="E733" s="74" t="str">
        <v/>
      </c>
      <c r="F733" s="75">
        <f>IF($E733="","",IFERROR(VLOOKUP(TRIM(E733&amp;""),'Référentiel Articles'!$A$2:$F$634,4,FALSE),""))</f>
      </c>
      <c r="G733" s="76">
        <f>IF($E733="","",IFERROR(VLOOKUP(TRIM(E733&amp;""),'Référentiel Articles'!$A$2:$F$634,5,FALSE),""))</f>
      </c>
      <c r="H733" s="77" t="str">
        <v/>
      </c>
      <c r="I733" s="76">
        <f>IF($E733="","",IFERROR(VLOOKUP(TRIM(E733&amp;""),'Référentiel Articles'!$A$2:$F$634,6,FALSE),""))</f>
      </c>
      <c r="J733" s="78">
        <f>IF(OR($E733="",$H733=""),"",$H733*$I733)</f>
      </c>
      <c r="K733" s="79" t="str">
        <v/>
      </c>
    </row>
    <row r="734">
      <c r="A734" s="81" t="str">
        <v/>
      </c>
      <c r="B734" s="81" t="str">
        <v/>
      </c>
      <c r="C734" s="83">
        <f>IF($E734="","",IFERROR(VLOOKUP(TRIM(E734&amp;""),'Référentiel Articles'!$A$2:$F$634,2,FALSE),""))</f>
      </c>
      <c r="D734" s="83">
        <f>IF($E734="","",IFERROR(VLOOKUP(TRIM(E734&amp;""),'Référentiel Articles'!$A$2:$F$634,3,FALSE),""))</f>
      </c>
      <c r="E734" s="81" t="str">
        <v/>
      </c>
      <c r="F734" s="83">
        <f>IF($E734="","",IFERROR(VLOOKUP(TRIM(E734&amp;""),'Référentiel Articles'!$A$2:$F$634,4,FALSE),""))</f>
      </c>
      <c r="G734" s="84">
        <f>IF($E734="","",IFERROR(VLOOKUP(TRIM(E734&amp;""),'Référentiel Articles'!$A$2:$F$634,5,FALSE),""))</f>
      </c>
      <c r="H734" s="85" t="str">
        <v/>
      </c>
      <c r="I734" s="84">
        <f>IF($E734="","",IFERROR(VLOOKUP(TRIM(E734&amp;""),'Référentiel Articles'!$A$2:$F$634,6,FALSE),""))</f>
      </c>
      <c r="J734" s="90">
        <f>IF(OR($E734="",$H734=""),"",$H734*$I734)</f>
      </c>
      <c r="K734" s="87" t="str">
        <v/>
      </c>
    </row>
    <row r="735">
      <c r="A735" s="74" t="str">
        <v/>
      </c>
      <c r="B735" s="74" t="str">
        <v/>
      </c>
      <c r="C735" s="75">
        <f>IF($E735="","",IFERROR(VLOOKUP(TRIM(E735&amp;""),'Référentiel Articles'!$A$2:$F$634,2,FALSE),""))</f>
      </c>
      <c r="D735" s="75">
        <f>IF($E735="","",IFERROR(VLOOKUP(TRIM(E735&amp;""),'Référentiel Articles'!$A$2:$F$634,3,FALSE),""))</f>
      </c>
      <c r="E735" s="74" t="str">
        <v/>
      </c>
      <c r="F735" s="75">
        <f>IF($E735="","",IFERROR(VLOOKUP(TRIM(E735&amp;""),'Référentiel Articles'!$A$2:$F$634,4,FALSE),""))</f>
      </c>
      <c r="G735" s="76">
        <f>IF($E735="","",IFERROR(VLOOKUP(TRIM(E735&amp;""),'Référentiel Articles'!$A$2:$F$634,5,FALSE),""))</f>
      </c>
      <c r="H735" s="77" t="str">
        <v/>
      </c>
      <c r="I735" s="76">
        <f>IF($E735="","",IFERROR(VLOOKUP(TRIM(E735&amp;""),'Référentiel Articles'!$A$2:$F$634,6,FALSE),""))</f>
      </c>
      <c r="J735" s="78">
        <f>IF(OR($E735="",$H735=""),"",$H735*$I735)</f>
      </c>
      <c r="K735" s="79" t="str">
        <v/>
      </c>
    </row>
    <row r="736">
      <c r="A736" s="81" t="str">
        <v/>
      </c>
      <c r="B736" s="81" t="str">
        <v/>
      </c>
      <c r="C736" s="83">
        <f>IF($E736="","",IFERROR(VLOOKUP(TRIM(E736&amp;""),'Référentiel Articles'!$A$2:$F$634,2,FALSE),""))</f>
      </c>
      <c r="D736" s="83">
        <f>IF($E736="","",IFERROR(VLOOKUP(TRIM(E736&amp;""),'Référentiel Articles'!$A$2:$F$634,3,FALSE),""))</f>
      </c>
      <c r="E736" s="81" t="str">
        <v/>
      </c>
      <c r="F736" s="83">
        <f>IF($E736="","",IFERROR(VLOOKUP(TRIM(E736&amp;""),'Référentiel Articles'!$A$2:$F$634,4,FALSE),""))</f>
      </c>
      <c r="G736" s="84">
        <f>IF($E736="","",IFERROR(VLOOKUP(TRIM(E736&amp;""),'Référentiel Articles'!$A$2:$F$634,5,FALSE),""))</f>
      </c>
      <c r="H736" s="85" t="str">
        <v/>
      </c>
      <c r="I736" s="84">
        <f>IF($E736="","",IFERROR(VLOOKUP(TRIM(E736&amp;""),'Référentiel Articles'!$A$2:$F$634,6,FALSE),""))</f>
      </c>
      <c r="J736" s="90">
        <f>IF(OR($E736="",$H736=""),"",$H736*$I736)</f>
      </c>
      <c r="K736" s="87" t="str">
        <v/>
      </c>
    </row>
    <row r="737">
      <c r="A737" s="74" t="str">
        <v/>
      </c>
      <c r="B737" s="74" t="str">
        <v/>
      </c>
      <c r="C737" s="75">
        <f>IF($E737="","",IFERROR(VLOOKUP(TRIM(E737&amp;""),'Référentiel Articles'!$A$2:$F$634,2,FALSE),""))</f>
      </c>
      <c r="D737" s="75">
        <f>IF($E737="","",IFERROR(VLOOKUP(TRIM(E737&amp;""),'Référentiel Articles'!$A$2:$F$634,3,FALSE),""))</f>
      </c>
      <c r="E737" s="74" t="str">
        <v/>
      </c>
      <c r="F737" s="75">
        <f>IF($E737="","",IFERROR(VLOOKUP(TRIM(E737&amp;""),'Référentiel Articles'!$A$2:$F$634,4,FALSE),""))</f>
      </c>
      <c r="G737" s="76">
        <f>IF($E737="","",IFERROR(VLOOKUP(TRIM(E737&amp;""),'Référentiel Articles'!$A$2:$F$634,5,FALSE),""))</f>
      </c>
      <c r="H737" s="77" t="str">
        <v/>
      </c>
      <c r="I737" s="76">
        <f>IF($E737="","",IFERROR(VLOOKUP(TRIM(E737&amp;""),'Référentiel Articles'!$A$2:$F$634,6,FALSE),""))</f>
      </c>
      <c r="J737" s="78">
        <f>IF(OR($E737="",$H737=""),"",$H737*$I737)</f>
      </c>
      <c r="K737" s="79" t="str">
        <v/>
      </c>
    </row>
    <row r="738">
      <c r="A738" s="81" t="str">
        <v/>
      </c>
      <c r="B738" s="81" t="str">
        <v/>
      </c>
      <c r="C738" s="83">
        <f>IF($E738="","",IFERROR(VLOOKUP(TRIM(E738&amp;""),'Référentiel Articles'!$A$2:$F$634,2,FALSE),""))</f>
      </c>
      <c r="D738" s="83">
        <f>IF($E738="","",IFERROR(VLOOKUP(TRIM(E738&amp;""),'Référentiel Articles'!$A$2:$F$634,3,FALSE),""))</f>
      </c>
      <c r="E738" s="81" t="str">
        <v/>
      </c>
      <c r="F738" s="83">
        <f>IF($E738="","",IFERROR(VLOOKUP(TRIM(E738&amp;""),'Référentiel Articles'!$A$2:$F$634,4,FALSE),""))</f>
      </c>
      <c r="G738" s="84">
        <f>IF($E738="","",IFERROR(VLOOKUP(TRIM(E738&amp;""),'Référentiel Articles'!$A$2:$F$634,5,FALSE),""))</f>
      </c>
      <c r="H738" s="85" t="str">
        <v/>
      </c>
      <c r="I738" s="84">
        <f>IF($E738="","",IFERROR(VLOOKUP(TRIM(E738&amp;""),'Référentiel Articles'!$A$2:$F$634,6,FALSE),""))</f>
      </c>
      <c r="J738" s="90">
        <f>IF(OR($E738="",$H738=""),"",$H738*$I738)</f>
      </c>
      <c r="K738" s="87" t="str">
        <v/>
      </c>
    </row>
    <row r="739">
      <c r="A739" s="74" t="str">
        <v/>
      </c>
      <c r="B739" s="74" t="str">
        <v/>
      </c>
      <c r="C739" s="75">
        <f>IF($E739="","",IFERROR(VLOOKUP(TRIM(E739&amp;""),'Référentiel Articles'!$A$2:$F$634,2,FALSE),""))</f>
      </c>
      <c r="D739" s="75">
        <f>IF($E739="","",IFERROR(VLOOKUP(TRIM(E739&amp;""),'Référentiel Articles'!$A$2:$F$634,3,FALSE),""))</f>
      </c>
      <c r="E739" s="74" t="str">
        <v/>
      </c>
      <c r="F739" s="75">
        <f>IF($E739="","",IFERROR(VLOOKUP(TRIM(E739&amp;""),'Référentiel Articles'!$A$2:$F$634,4,FALSE),""))</f>
      </c>
      <c r="G739" s="76">
        <f>IF($E739="","",IFERROR(VLOOKUP(TRIM(E739&amp;""),'Référentiel Articles'!$A$2:$F$634,5,FALSE),""))</f>
      </c>
      <c r="H739" s="77" t="str">
        <v/>
      </c>
      <c r="I739" s="76">
        <f>IF($E739="","",IFERROR(VLOOKUP(TRIM(E739&amp;""),'Référentiel Articles'!$A$2:$F$634,6,FALSE),""))</f>
      </c>
      <c r="J739" s="78">
        <f>IF(OR($E739="",$H739=""),"",$H739*$I739)</f>
      </c>
      <c r="K739" s="79" t="str">
        <v/>
      </c>
    </row>
    <row r="740">
      <c r="A740" s="81" t="str">
        <v/>
      </c>
      <c r="B740" s="81" t="str">
        <v/>
      </c>
      <c r="C740" s="83">
        <f>IF($E740="","",IFERROR(VLOOKUP(TRIM(E740&amp;""),'Référentiel Articles'!$A$2:$F$634,2,FALSE),""))</f>
      </c>
      <c r="D740" s="83">
        <f>IF($E740="","",IFERROR(VLOOKUP(TRIM(E740&amp;""),'Référentiel Articles'!$A$2:$F$634,3,FALSE),""))</f>
      </c>
      <c r="E740" s="81" t="str">
        <v/>
      </c>
      <c r="F740" s="83">
        <f>IF($E740="","",IFERROR(VLOOKUP(TRIM(E740&amp;""),'Référentiel Articles'!$A$2:$F$634,4,FALSE),""))</f>
      </c>
      <c r="G740" s="84">
        <f>IF($E740="","",IFERROR(VLOOKUP(TRIM(E740&amp;""),'Référentiel Articles'!$A$2:$F$634,5,FALSE),""))</f>
      </c>
      <c r="H740" s="85" t="str">
        <v/>
      </c>
      <c r="I740" s="84">
        <f>IF($E740="","",IFERROR(VLOOKUP(TRIM(E740&amp;""),'Référentiel Articles'!$A$2:$F$634,6,FALSE),""))</f>
      </c>
      <c r="J740" s="90">
        <f>IF(OR($E740="",$H740=""),"",$H740*$I740)</f>
      </c>
      <c r="K740" s="87" t="str">
        <v/>
      </c>
    </row>
    <row r="741">
      <c r="A741" s="74" t="str">
        <v/>
      </c>
      <c r="B741" s="74" t="str">
        <v/>
      </c>
      <c r="C741" s="75">
        <f>IF($E741="","",IFERROR(VLOOKUP(TRIM(E741&amp;""),'Référentiel Articles'!$A$2:$F$634,2,FALSE),""))</f>
      </c>
      <c r="D741" s="75">
        <f>IF($E741="","",IFERROR(VLOOKUP(TRIM(E741&amp;""),'Référentiel Articles'!$A$2:$F$634,3,FALSE),""))</f>
      </c>
      <c r="E741" s="74" t="str">
        <v/>
      </c>
      <c r="F741" s="75">
        <f>IF($E741="","",IFERROR(VLOOKUP(TRIM(E741&amp;""),'Référentiel Articles'!$A$2:$F$634,4,FALSE),""))</f>
      </c>
      <c r="G741" s="76">
        <f>IF($E741="","",IFERROR(VLOOKUP(TRIM(E741&amp;""),'Référentiel Articles'!$A$2:$F$634,5,FALSE),""))</f>
      </c>
      <c r="H741" s="77" t="str">
        <v/>
      </c>
      <c r="I741" s="76">
        <f>IF($E741="","",IFERROR(VLOOKUP(TRIM(E741&amp;""),'Référentiel Articles'!$A$2:$F$634,6,FALSE),""))</f>
      </c>
      <c r="J741" s="78">
        <f>IF(OR($E741="",$H741=""),"",$H741*$I741)</f>
      </c>
      <c r="K741" s="79" t="str">
        <v/>
      </c>
    </row>
    <row r="742">
      <c r="A742" s="81" t="str">
        <v/>
      </c>
      <c r="B742" s="81" t="str">
        <v/>
      </c>
      <c r="C742" s="83">
        <f>IF($E742="","",IFERROR(VLOOKUP(TRIM(E742&amp;""),'Référentiel Articles'!$A$2:$F$634,2,FALSE),""))</f>
      </c>
      <c r="D742" s="83">
        <f>IF($E742="","",IFERROR(VLOOKUP(TRIM(E742&amp;""),'Référentiel Articles'!$A$2:$F$634,3,FALSE),""))</f>
      </c>
      <c r="E742" s="81" t="str">
        <v/>
      </c>
      <c r="F742" s="83">
        <f>IF($E742="","",IFERROR(VLOOKUP(TRIM(E742&amp;""),'Référentiel Articles'!$A$2:$F$634,4,FALSE),""))</f>
      </c>
      <c r="G742" s="84">
        <f>IF($E742="","",IFERROR(VLOOKUP(TRIM(E742&amp;""),'Référentiel Articles'!$A$2:$F$634,5,FALSE),""))</f>
      </c>
      <c r="H742" s="85" t="str">
        <v/>
      </c>
      <c r="I742" s="84">
        <f>IF($E742="","",IFERROR(VLOOKUP(TRIM(E742&amp;""),'Référentiel Articles'!$A$2:$F$634,6,FALSE),""))</f>
      </c>
      <c r="J742" s="90">
        <f>IF(OR($E742="",$H742=""),"",$H742*$I742)</f>
      </c>
      <c r="K742" s="87" t="str">
        <v/>
      </c>
    </row>
    <row r="743">
      <c r="A743" s="74" t="str">
        <v/>
      </c>
      <c r="B743" s="74" t="str">
        <v/>
      </c>
      <c r="C743" s="75">
        <f>IF($E743="","",IFERROR(VLOOKUP(TRIM(E743&amp;""),'Référentiel Articles'!$A$2:$F$634,2,FALSE),""))</f>
      </c>
      <c r="D743" s="75">
        <f>IF($E743="","",IFERROR(VLOOKUP(TRIM(E743&amp;""),'Référentiel Articles'!$A$2:$F$634,3,FALSE),""))</f>
      </c>
      <c r="E743" s="74" t="str">
        <v/>
      </c>
      <c r="F743" s="75">
        <f>IF($E743="","",IFERROR(VLOOKUP(TRIM(E743&amp;""),'Référentiel Articles'!$A$2:$F$634,4,FALSE),""))</f>
      </c>
      <c r="G743" s="76">
        <f>IF($E743="","",IFERROR(VLOOKUP(TRIM(E743&amp;""),'Référentiel Articles'!$A$2:$F$634,5,FALSE),""))</f>
      </c>
      <c r="H743" s="77" t="str">
        <v/>
      </c>
      <c r="I743" s="76">
        <f>IF($E743="","",IFERROR(VLOOKUP(TRIM(E743&amp;""),'Référentiel Articles'!$A$2:$F$634,6,FALSE),""))</f>
      </c>
      <c r="J743" s="78">
        <f>IF(OR($E743="",$H743=""),"",$H743*$I743)</f>
      </c>
      <c r="K743" s="79" t="str">
        <v/>
      </c>
    </row>
    <row r="744">
      <c r="A744" s="81" t="str">
        <v/>
      </c>
      <c r="B744" s="81" t="str">
        <v/>
      </c>
      <c r="C744" s="83">
        <f>IF($E744="","",IFERROR(VLOOKUP(TRIM(E744&amp;""),'Référentiel Articles'!$A$2:$F$634,2,FALSE),""))</f>
      </c>
      <c r="D744" s="83">
        <f>IF($E744="","",IFERROR(VLOOKUP(TRIM(E744&amp;""),'Référentiel Articles'!$A$2:$F$634,3,FALSE),""))</f>
      </c>
      <c r="E744" s="81" t="str">
        <v/>
      </c>
      <c r="F744" s="83">
        <f>IF($E744="","",IFERROR(VLOOKUP(TRIM(E744&amp;""),'Référentiel Articles'!$A$2:$F$634,4,FALSE),""))</f>
      </c>
      <c r="G744" s="84">
        <f>IF($E744="","",IFERROR(VLOOKUP(TRIM(E744&amp;""),'Référentiel Articles'!$A$2:$F$634,5,FALSE),""))</f>
      </c>
      <c r="H744" s="85" t="str">
        <v/>
      </c>
      <c r="I744" s="84">
        <f>IF($E744="","",IFERROR(VLOOKUP(TRIM(E744&amp;""),'Référentiel Articles'!$A$2:$F$634,6,FALSE),""))</f>
      </c>
      <c r="J744" s="90">
        <f>IF(OR($E744="",$H744=""),"",$H744*$I744)</f>
      </c>
      <c r="K744" s="87" t="str">
        <v/>
      </c>
    </row>
    <row r="745">
      <c r="A745" s="74" t="str">
        <v/>
      </c>
      <c r="B745" s="74" t="str">
        <v/>
      </c>
      <c r="C745" s="75">
        <f>IF($E745="","",IFERROR(VLOOKUP(TRIM(E745&amp;""),'Référentiel Articles'!$A$2:$F$634,2,FALSE),""))</f>
      </c>
      <c r="D745" s="75">
        <f>IF($E745="","",IFERROR(VLOOKUP(TRIM(E745&amp;""),'Référentiel Articles'!$A$2:$F$634,3,FALSE),""))</f>
      </c>
      <c r="E745" s="74" t="str">
        <v/>
      </c>
      <c r="F745" s="75">
        <f>IF($E745="","",IFERROR(VLOOKUP(TRIM(E745&amp;""),'Référentiel Articles'!$A$2:$F$634,4,FALSE),""))</f>
      </c>
      <c r="G745" s="76">
        <f>IF($E745="","",IFERROR(VLOOKUP(TRIM(E745&amp;""),'Référentiel Articles'!$A$2:$F$634,5,FALSE),""))</f>
      </c>
      <c r="H745" s="77" t="str">
        <v/>
      </c>
      <c r="I745" s="76">
        <f>IF($E745="","",IFERROR(VLOOKUP(TRIM(E745&amp;""),'Référentiel Articles'!$A$2:$F$634,6,FALSE),""))</f>
      </c>
      <c r="J745" s="78">
        <f>IF(OR($E745="",$H745=""),"",$H745*$I745)</f>
      </c>
      <c r="K745" s="79" t="str">
        <v/>
      </c>
    </row>
    <row r="746">
      <c r="A746" s="81" t="str">
        <v/>
      </c>
      <c r="B746" s="81" t="str">
        <v/>
      </c>
      <c r="C746" s="83">
        <f>IF($E746="","",IFERROR(VLOOKUP(TRIM(E746&amp;""),'Référentiel Articles'!$A$2:$F$634,2,FALSE),""))</f>
      </c>
      <c r="D746" s="83">
        <f>IF($E746="","",IFERROR(VLOOKUP(TRIM(E746&amp;""),'Référentiel Articles'!$A$2:$F$634,3,FALSE),""))</f>
      </c>
      <c r="E746" s="81" t="str">
        <v/>
      </c>
      <c r="F746" s="83">
        <f>IF($E746="","",IFERROR(VLOOKUP(TRIM(E746&amp;""),'Référentiel Articles'!$A$2:$F$634,4,FALSE),""))</f>
      </c>
      <c r="G746" s="84">
        <f>IF($E746="","",IFERROR(VLOOKUP(TRIM(E746&amp;""),'Référentiel Articles'!$A$2:$F$634,5,FALSE),""))</f>
      </c>
      <c r="H746" s="85" t="str">
        <v/>
      </c>
      <c r="I746" s="84">
        <f>IF($E746="","",IFERROR(VLOOKUP(TRIM(E746&amp;""),'Référentiel Articles'!$A$2:$F$634,6,FALSE),""))</f>
      </c>
      <c r="J746" s="90">
        <f>IF(OR($E746="",$H746=""),"",$H746*$I746)</f>
      </c>
      <c r="K746" s="87" t="str">
        <v/>
      </c>
    </row>
    <row r="747">
      <c r="A747" s="74" t="str">
        <v/>
      </c>
      <c r="B747" s="74" t="str">
        <v/>
      </c>
      <c r="C747" s="75">
        <f>IF($E747="","",IFERROR(VLOOKUP(TRIM(E747&amp;""),'Référentiel Articles'!$A$2:$F$634,2,FALSE),""))</f>
      </c>
      <c r="D747" s="75">
        <f>IF($E747="","",IFERROR(VLOOKUP(TRIM(E747&amp;""),'Référentiel Articles'!$A$2:$F$634,3,FALSE),""))</f>
      </c>
      <c r="E747" s="74" t="str">
        <v/>
      </c>
      <c r="F747" s="75">
        <f>IF($E747="","",IFERROR(VLOOKUP(TRIM(E747&amp;""),'Référentiel Articles'!$A$2:$F$634,4,FALSE),""))</f>
      </c>
      <c r="G747" s="76">
        <f>IF($E747="","",IFERROR(VLOOKUP(TRIM(E747&amp;""),'Référentiel Articles'!$A$2:$F$634,5,FALSE),""))</f>
      </c>
      <c r="H747" s="77" t="str">
        <v/>
      </c>
      <c r="I747" s="76">
        <f>IF($E747="","",IFERROR(VLOOKUP(TRIM(E747&amp;""),'Référentiel Articles'!$A$2:$F$634,6,FALSE),""))</f>
      </c>
      <c r="J747" s="78">
        <f>IF(OR($E747="",$H747=""),"",$H747*$I747)</f>
      </c>
      <c r="K747" s="79" t="str">
        <v/>
      </c>
    </row>
    <row r="748">
      <c r="A748" s="81" t="str">
        <v/>
      </c>
      <c r="B748" s="81" t="str">
        <v/>
      </c>
      <c r="C748" s="83">
        <f>IF($E748="","",IFERROR(VLOOKUP(TRIM(E748&amp;""),'Référentiel Articles'!$A$2:$F$634,2,FALSE),""))</f>
      </c>
      <c r="D748" s="83">
        <f>IF($E748="","",IFERROR(VLOOKUP(TRIM(E748&amp;""),'Référentiel Articles'!$A$2:$F$634,3,FALSE),""))</f>
      </c>
      <c r="E748" s="81" t="str">
        <v/>
      </c>
      <c r="F748" s="83">
        <f>IF($E748="","",IFERROR(VLOOKUP(TRIM(E748&amp;""),'Référentiel Articles'!$A$2:$F$634,4,FALSE),""))</f>
      </c>
      <c r="G748" s="84">
        <f>IF($E748="","",IFERROR(VLOOKUP(TRIM(E748&amp;""),'Référentiel Articles'!$A$2:$F$634,5,FALSE),""))</f>
      </c>
      <c r="H748" s="85" t="str">
        <v/>
      </c>
      <c r="I748" s="84">
        <f>IF($E748="","",IFERROR(VLOOKUP(TRIM(E748&amp;""),'Référentiel Articles'!$A$2:$F$634,6,FALSE),""))</f>
      </c>
      <c r="J748" s="90">
        <f>IF(OR($E748="",$H748=""),"",$H748*$I748)</f>
      </c>
      <c r="K748" s="87" t="str">
        <v/>
      </c>
    </row>
    <row r="749">
      <c r="A749" s="74" t="str">
        <v/>
      </c>
      <c r="B749" s="74" t="str">
        <v/>
      </c>
      <c r="C749" s="75">
        <f>IF($E749="","",IFERROR(VLOOKUP(TRIM(E749&amp;""),'Référentiel Articles'!$A$2:$F$634,2,FALSE),""))</f>
      </c>
      <c r="D749" s="75">
        <f>IF($E749="","",IFERROR(VLOOKUP(TRIM(E749&amp;""),'Référentiel Articles'!$A$2:$F$634,3,FALSE),""))</f>
      </c>
      <c r="E749" s="74" t="str">
        <v/>
      </c>
      <c r="F749" s="75">
        <f>IF($E749="","",IFERROR(VLOOKUP(TRIM(E749&amp;""),'Référentiel Articles'!$A$2:$F$634,4,FALSE),""))</f>
      </c>
      <c r="G749" s="76">
        <f>IF($E749="","",IFERROR(VLOOKUP(TRIM(E749&amp;""),'Référentiel Articles'!$A$2:$F$634,5,FALSE),""))</f>
      </c>
      <c r="H749" s="77" t="str">
        <v/>
      </c>
      <c r="I749" s="76">
        <f>IF($E749="","",IFERROR(VLOOKUP(TRIM(E749&amp;""),'Référentiel Articles'!$A$2:$F$634,6,FALSE),""))</f>
      </c>
      <c r="J749" s="78">
        <f>IF(OR($E749="",$H749=""),"",$H749*$I749)</f>
      </c>
      <c r="K749" s="79" t="str">
        <v/>
      </c>
    </row>
    <row r="750">
      <c r="A750" s="81" t="str">
        <v/>
      </c>
      <c r="B750" s="81" t="str">
        <v/>
      </c>
      <c r="C750" s="83">
        <f>IF($E750="","",IFERROR(VLOOKUP(TRIM(E750&amp;""),'Référentiel Articles'!$A$2:$F$634,2,FALSE),""))</f>
      </c>
      <c r="D750" s="83">
        <f>IF($E750="","",IFERROR(VLOOKUP(TRIM(E750&amp;""),'Référentiel Articles'!$A$2:$F$634,3,FALSE),""))</f>
      </c>
      <c r="E750" s="81" t="str">
        <v/>
      </c>
      <c r="F750" s="83">
        <f>IF($E750="","",IFERROR(VLOOKUP(TRIM(E750&amp;""),'Référentiel Articles'!$A$2:$F$634,4,FALSE),""))</f>
      </c>
      <c r="G750" s="84">
        <f>IF($E750="","",IFERROR(VLOOKUP(TRIM(E750&amp;""),'Référentiel Articles'!$A$2:$F$634,5,FALSE),""))</f>
      </c>
      <c r="H750" s="85" t="str">
        <v/>
      </c>
      <c r="I750" s="84">
        <f>IF($E750="","",IFERROR(VLOOKUP(TRIM(E750&amp;""),'Référentiel Articles'!$A$2:$F$634,6,FALSE),""))</f>
      </c>
      <c r="J750" s="90">
        <f>IF(OR($E750="",$H750=""),"",$H750*$I750)</f>
      </c>
      <c r="K750" s="87" t="str">
        <v/>
      </c>
    </row>
    <row r="751">
      <c r="A751" s="74" t="str">
        <v/>
      </c>
      <c r="B751" s="74" t="str">
        <v/>
      </c>
      <c r="C751" s="75">
        <f>IF($E751="","",IFERROR(VLOOKUP(TRIM(E751&amp;""),'Référentiel Articles'!$A$2:$F$634,2,FALSE),""))</f>
      </c>
      <c r="D751" s="75">
        <f>IF($E751="","",IFERROR(VLOOKUP(TRIM(E751&amp;""),'Référentiel Articles'!$A$2:$F$634,3,FALSE),""))</f>
      </c>
      <c r="E751" s="74" t="str">
        <v/>
      </c>
      <c r="F751" s="75">
        <f>IF($E751="","",IFERROR(VLOOKUP(TRIM(E751&amp;""),'Référentiel Articles'!$A$2:$F$634,4,FALSE),""))</f>
      </c>
      <c r="G751" s="76">
        <f>IF($E751="","",IFERROR(VLOOKUP(TRIM(E751&amp;""),'Référentiel Articles'!$A$2:$F$634,5,FALSE),""))</f>
      </c>
      <c r="H751" s="77" t="str">
        <v/>
      </c>
      <c r="I751" s="76">
        <f>IF($E751="","",IFERROR(VLOOKUP(TRIM(E751&amp;""),'Référentiel Articles'!$A$2:$F$634,6,FALSE),""))</f>
      </c>
      <c r="J751" s="78">
        <f>IF(OR($E751="",$H751=""),"",$H751*$I751)</f>
      </c>
      <c r="K751" s="79" t="str">
        <v/>
      </c>
    </row>
    <row r="752">
      <c r="A752" s="81" t="str">
        <v/>
      </c>
      <c r="B752" s="81" t="str">
        <v/>
      </c>
      <c r="C752" s="83">
        <f>IF($E752="","",IFERROR(VLOOKUP(TRIM(E752&amp;""),'Référentiel Articles'!$A$2:$F$634,2,FALSE),""))</f>
      </c>
      <c r="D752" s="83">
        <f>IF($E752="","",IFERROR(VLOOKUP(TRIM(E752&amp;""),'Référentiel Articles'!$A$2:$F$634,3,FALSE),""))</f>
      </c>
      <c r="E752" s="81" t="str">
        <v/>
      </c>
      <c r="F752" s="83">
        <f>IF($E752="","",IFERROR(VLOOKUP(TRIM(E752&amp;""),'Référentiel Articles'!$A$2:$F$634,4,FALSE),""))</f>
      </c>
      <c r="G752" s="84">
        <f>IF($E752="","",IFERROR(VLOOKUP(TRIM(E752&amp;""),'Référentiel Articles'!$A$2:$F$634,5,FALSE),""))</f>
      </c>
      <c r="H752" s="85" t="str">
        <v/>
      </c>
      <c r="I752" s="84">
        <f>IF($E752="","",IFERROR(VLOOKUP(TRIM(E752&amp;""),'Référentiel Articles'!$A$2:$F$634,6,FALSE),""))</f>
      </c>
      <c r="J752" s="90">
        <f>IF(OR($E752="",$H752=""),"",$H752*$I752)</f>
      </c>
      <c r="K752" s="87" t="str">
        <v/>
      </c>
    </row>
    <row r="753">
      <c r="A753" s="74" t="str">
        <v/>
      </c>
      <c r="B753" s="74" t="str">
        <v/>
      </c>
      <c r="C753" s="75">
        <f>IF($E753="","",IFERROR(VLOOKUP(TRIM(E753&amp;""),'Référentiel Articles'!$A$2:$F$634,2,FALSE),""))</f>
      </c>
      <c r="D753" s="75">
        <f>IF($E753="","",IFERROR(VLOOKUP(TRIM(E753&amp;""),'Référentiel Articles'!$A$2:$F$634,3,FALSE),""))</f>
      </c>
      <c r="E753" s="74" t="str">
        <v/>
      </c>
      <c r="F753" s="75">
        <f>IF($E753="","",IFERROR(VLOOKUP(TRIM(E753&amp;""),'Référentiel Articles'!$A$2:$F$634,4,FALSE),""))</f>
      </c>
      <c r="G753" s="76">
        <f>IF($E753="","",IFERROR(VLOOKUP(TRIM(E753&amp;""),'Référentiel Articles'!$A$2:$F$634,5,FALSE),""))</f>
      </c>
      <c r="H753" s="77" t="str">
        <v/>
      </c>
      <c r="I753" s="76">
        <f>IF($E753="","",IFERROR(VLOOKUP(TRIM(E753&amp;""),'Référentiel Articles'!$A$2:$F$634,6,FALSE),""))</f>
      </c>
      <c r="J753" s="78">
        <f>IF(OR($E753="",$H753=""),"",$H753*$I753)</f>
      </c>
      <c r="K753" s="79" t="str">
        <v/>
      </c>
    </row>
    <row r="754">
      <c r="A754" s="81" t="str">
        <v/>
      </c>
      <c r="B754" s="81" t="str">
        <v/>
      </c>
      <c r="C754" s="83">
        <f>IF($E754="","",IFERROR(VLOOKUP(TRIM(E754&amp;""),'Référentiel Articles'!$A$2:$F$634,2,FALSE),""))</f>
      </c>
      <c r="D754" s="83">
        <f>IF($E754="","",IFERROR(VLOOKUP(TRIM(E754&amp;""),'Référentiel Articles'!$A$2:$F$634,3,FALSE),""))</f>
      </c>
      <c r="E754" s="81" t="str">
        <v/>
      </c>
      <c r="F754" s="83">
        <f>IF($E754="","",IFERROR(VLOOKUP(TRIM(E754&amp;""),'Référentiel Articles'!$A$2:$F$634,4,FALSE),""))</f>
      </c>
      <c r="G754" s="84">
        <f>IF($E754="","",IFERROR(VLOOKUP(TRIM(E754&amp;""),'Référentiel Articles'!$A$2:$F$634,5,FALSE),""))</f>
      </c>
      <c r="H754" s="85" t="str">
        <v/>
      </c>
      <c r="I754" s="84">
        <f>IF($E754="","",IFERROR(VLOOKUP(TRIM(E754&amp;""),'Référentiel Articles'!$A$2:$F$634,6,FALSE),""))</f>
      </c>
      <c r="J754" s="90">
        <f>IF(OR($E754="",$H754=""),"",$H754*$I754)</f>
      </c>
      <c r="K754" s="87" t="str">
        <v/>
      </c>
    </row>
    <row r="755">
      <c r="A755" s="74" t="str">
        <v/>
      </c>
      <c r="B755" s="74" t="str">
        <v/>
      </c>
      <c r="C755" s="75">
        <f>IF($E755="","",IFERROR(VLOOKUP(TRIM(E755&amp;""),'Référentiel Articles'!$A$2:$F$634,2,FALSE),""))</f>
      </c>
      <c r="D755" s="75">
        <f>IF($E755="","",IFERROR(VLOOKUP(TRIM(E755&amp;""),'Référentiel Articles'!$A$2:$F$634,3,FALSE),""))</f>
      </c>
      <c r="E755" s="74" t="str">
        <v/>
      </c>
      <c r="F755" s="75">
        <f>IF($E755="","",IFERROR(VLOOKUP(TRIM(E755&amp;""),'Référentiel Articles'!$A$2:$F$634,4,FALSE),""))</f>
      </c>
      <c r="G755" s="76">
        <f>IF($E755="","",IFERROR(VLOOKUP(TRIM(E755&amp;""),'Référentiel Articles'!$A$2:$F$634,5,FALSE),""))</f>
      </c>
      <c r="H755" s="77" t="str">
        <v/>
      </c>
      <c r="I755" s="76">
        <f>IF($E755="","",IFERROR(VLOOKUP(TRIM(E755&amp;""),'Référentiel Articles'!$A$2:$F$634,6,FALSE),""))</f>
      </c>
      <c r="J755" s="78">
        <f>IF(OR($E755="",$H755=""),"",$H755*$I755)</f>
      </c>
      <c r="K755" s="79" t="str">
        <v/>
      </c>
    </row>
    <row r="756">
      <c r="A756" s="81" t="str">
        <v/>
      </c>
      <c r="B756" s="81" t="str">
        <v/>
      </c>
      <c r="C756" s="83">
        <f>IF($E756="","",IFERROR(VLOOKUP(TRIM(E756&amp;""),'Référentiel Articles'!$A$2:$F$634,2,FALSE),""))</f>
      </c>
      <c r="D756" s="83">
        <f>IF($E756="","",IFERROR(VLOOKUP(TRIM(E756&amp;""),'Référentiel Articles'!$A$2:$F$634,3,FALSE),""))</f>
      </c>
      <c r="E756" s="81" t="str">
        <v/>
      </c>
      <c r="F756" s="83">
        <f>IF($E756="","",IFERROR(VLOOKUP(TRIM(E756&amp;""),'Référentiel Articles'!$A$2:$F$634,4,FALSE),""))</f>
      </c>
      <c r="G756" s="84">
        <f>IF($E756="","",IFERROR(VLOOKUP(TRIM(E756&amp;""),'Référentiel Articles'!$A$2:$F$634,5,FALSE),""))</f>
      </c>
      <c r="H756" s="85" t="str">
        <v/>
      </c>
      <c r="I756" s="84">
        <f>IF($E756="","",IFERROR(VLOOKUP(TRIM(E756&amp;""),'Référentiel Articles'!$A$2:$F$634,6,FALSE),""))</f>
      </c>
      <c r="J756" s="90">
        <f>IF(OR($E756="",$H756=""),"",$H756*$I756)</f>
      </c>
      <c r="K756" s="87" t="str">
        <v/>
      </c>
    </row>
    <row r="757">
      <c r="A757" s="74" t="str">
        <v/>
      </c>
      <c r="B757" s="74" t="str">
        <v/>
      </c>
      <c r="C757" s="75">
        <f>IF($E757="","",IFERROR(VLOOKUP(TRIM(E757&amp;""),'Référentiel Articles'!$A$2:$F$634,2,FALSE),""))</f>
      </c>
      <c r="D757" s="75">
        <f>IF($E757="","",IFERROR(VLOOKUP(TRIM(E757&amp;""),'Référentiel Articles'!$A$2:$F$634,3,FALSE),""))</f>
      </c>
      <c r="E757" s="74" t="str">
        <v/>
      </c>
      <c r="F757" s="75">
        <f>IF($E757="","",IFERROR(VLOOKUP(TRIM(E757&amp;""),'Référentiel Articles'!$A$2:$F$634,4,FALSE),""))</f>
      </c>
      <c r="G757" s="76">
        <f>IF($E757="","",IFERROR(VLOOKUP(TRIM(E757&amp;""),'Référentiel Articles'!$A$2:$F$634,5,FALSE),""))</f>
      </c>
      <c r="H757" s="77" t="str">
        <v/>
      </c>
      <c r="I757" s="76">
        <f>IF($E757="","",IFERROR(VLOOKUP(TRIM(E757&amp;""),'Référentiel Articles'!$A$2:$F$634,6,FALSE),""))</f>
      </c>
      <c r="J757" s="78">
        <f>IF(OR($E757="",$H757=""),"",$H757*$I757)</f>
      </c>
      <c r="K757" s="79" t="str">
        <v/>
      </c>
    </row>
    <row r="758">
      <c r="A758" s="81" t="str">
        <v/>
      </c>
      <c r="B758" s="81" t="str">
        <v/>
      </c>
      <c r="C758" s="83">
        <f>IF($E758="","",IFERROR(VLOOKUP(TRIM(E758&amp;""),'Référentiel Articles'!$A$2:$F$634,2,FALSE),""))</f>
      </c>
      <c r="D758" s="83">
        <f>IF($E758="","",IFERROR(VLOOKUP(TRIM(E758&amp;""),'Référentiel Articles'!$A$2:$F$634,3,FALSE),""))</f>
      </c>
      <c r="E758" s="81" t="str">
        <v/>
      </c>
      <c r="F758" s="83">
        <f>IF($E758="","",IFERROR(VLOOKUP(TRIM(E758&amp;""),'Référentiel Articles'!$A$2:$F$634,4,FALSE),""))</f>
      </c>
      <c r="G758" s="84">
        <f>IF($E758="","",IFERROR(VLOOKUP(TRIM(E758&amp;""),'Référentiel Articles'!$A$2:$F$634,5,FALSE),""))</f>
      </c>
      <c r="H758" s="85" t="str">
        <v/>
      </c>
      <c r="I758" s="84">
        <f>IF($E758="","",IFERROR(VLOOKUP(TRIM(E758&amp;""),'Référentiel Articles'!$A$2:$F$634,6,FALSE),""))</f>
      </c>
      <c r="J758" s="90">
        <f>IF(OR($E758="",$H758=""),"",$H758*$I758)</f>
      </c>
      <c r="K758" s="87" t="str">
        <v/>
      </c>
    </row>
    <row r="759">
      <c r="A759" s="74" t="str">
        <v/>
      </c>
      <c r="B759" s="74" t="str">
        <v/>
      </c>
      <c r="C759" s="75">
        <f>IF($E759="","",IFERROR(VLOOKUP(TRIM(E759&amp;""),'Référentiel Articles'!$A$2:$F$634,2,FALSE),""))</f>
      </c>
      <c r="D759" s="75">
        <f>IF($E759="","",IFERROR(VLOOKUP(TRIM(E759&amp;""),'Référentiel Articles'!$A$2:$F$634,3,FALSE),""))</f>
      </c>
      <c r="E759" s="74" t="str">
        <v/>
      </c>
      <c r="F759" s="75">
        <f>IF($E759="","",IFERROR(VLOOKUP(TRIM(E759&amp;""),'Référentiel Articles'!$A$2:$F$634,4,FALSE),""))</f>
      </c>
      <c r="G759" s="76">
        <f>IF($E759="","",IFERROR(VLOOKUP(TRIM(E759&amp;""),'Référentiel Articles'!$A$2:$F$634,5,FALSE),""))</f>
      </c>
      <c r="H759" s="77" t="str">
        <v/>
      </c>
      <c r="I759" s="76">
        <f>IF($E759="","",IFERROR(VLOOKUP(TRIM(E759&amp;""),'Référentiel Articles'!$A$2:$F$634,6,FALSE),""))</f>
      </c>
      <c r="J759" s="78">
        <f>IF(OR($E759="",$H759=""),"",$H759*$I759)</f>
      </c>
      <c r="K759" s="79" t="str">
        <v/>
      </c>
    </row>
    <row r="760">
      <c r="A760" s="81" t="str">
        <v/>
      </c>
      <c r="B760" s="81" t="str">
        <v/>
      </c>
      <c r="C760" s="83">
        <f>IF($E760="","",IFERROR(VLOOKUP(TRIM(E760&amp;""),'Référentiel Articles'!$A$2:$F$634,2,FALSE),""))</f>
      </c>
      <c r="D760" s="83">
        <f>IF($E760="","",IFERROR(VLOOKUP(TRIM(E760&amp;""),'Référentiel Articles'!$A$2:$F$634,3,FALSE),""))</f>
      </c>
      <c r="E760" s="81" t="str">
        <v/>
      </c>
      <c r="F760" s="83">
        <f>IF($E760="","",IFERROR(VLOOKUP(TRIM(E760&amp;""),'Référentiel Articles'!$A$2:$F$634,4,FALSE),""))</f>
      </c>
      <c r="G760" s="84">
        <f>IF($E760="","",IFERROR(VLOOKUP(TRIM(E760&amp;""),'Référentiel Articles'!$A$2:$F$634,5,FALSE),""))</f>
      </c>
      <c r="H760" s="85" t="str">
        <v/>
      </c>
      <c r="I760" s="84">
        <f>IF($E760="","",IFERROR(VLOOKUP(TRIM(E760&amp;""),'Référentiel Articles'!$A$2:$F$634,6,FALSE),""))</f>
      </c>
      <c r="J760" s="90">
        <f>IF(OR($E760="",$H760=""),"",$H760*$I760)</f>
      </c>
      <c r="K760" s="87" t="str">
        <v/>
      </c>
    </row>
    <row r="761">
      <c r="A761" s="74" t="str">
        <v/>
      </c>
      <c r="B761" s="74" t="str">
        <v/>
      </c>
      <c r="C761" s="75">
        <f>IF($E761="","",IFERROR(VLOOKUP(TRIM(E761&amp;""),'Référentiel Articles'!$A$2:$F$634,2,FALSE),""))</f>
      </c>
      <c r="D761" s="75">
        <f>IF($E761="","",IFERROR(VLOOKUP(TRIM(E761&amp;""),'Référentiel Articles'!$A$2:$F$634,3,FALSE),""))</f>
      </c>
      <c r="E761" s="74" t="str">
        <v/>
      </c>
      <c r="F761" s="75">
        <f>IF($E761="","",IFERROR(VLOOKUP(TRIM(E761&amp;""),'Référentiel Articles'!$A$2:$F$634,4,FALSE),""))</f>
      </c>
      <c r="G761" s="76">
        <f>IF($E761="","",IFERROR(VLOOKUP(TRIM(E761&amp;""),'Référentiel Articles'!$A$2:$F$634,5,FALSE),""))</f>
      </c>
      <c r="H761" s="77" t="str">
        <v/>
      </c>
      <c r="I761" s="76">
        <f>IF($E761="","",IFERROR(VLOOKUP(TRIM(E761&amp;""),'Référentiel Articles'!$A$2:$F$634,6,FALSE),""))</f>
      </c>
      <c r="J761" s="78">
        <f>IF(OR($E761="",$H761=""),"",$H761*$I761)</f>
      </c>
      <c r="K761" s="79" t="str">
        <v/>
      </c>
    </row>
    <row r="762">
      <c r="A762" s="81" t="str">
        <v/>
      </c>
      <c r="B762" s="81" t="str">
        <v/>
      </c>
      <c r="C762" s="83">
        <f>IF($E762="","",IFERROR(VLOOKUP(TRIM(E762&amp;""),'Référentiel Articles'!$A$2:$F$634,2,FALSE),""))</f>
      </c>
      <c r="D762" s="83">
        <f>IF($E762="","",IFERROR(VLOOKUP(TRIM(E762&amp;""),'Référentiel Articles'!$A$2:$F$634,3,FALSE),""))</f>
      </c>
      <c r="E762" s="81" t="str">
        <v/>
      </c>
      <c r="F762" s="83">
        <f>IF($E762="","",IFERROR(VLOOKUP(TRIM(E762&amp;""),'Référentiel Articles'!$A$2:$F$634,4,FALSE),""))</f>
      </c>
      <c r="G762" s="84">
        <f>IF($E762="","",IFERROR(VLOOKUP(TRIM(E762&amp;""),'Référentiel Articles'!$A$2:$F$634,5,FALSE),""))</f>
      </c>
      <c r="H762" s="85" t="str">
        <v/>
      </c>
      <c r="I762" s="84">
        <f>IF($E762="","",IFERROR(VLOOKUP(TRIM(E762&amp;""),'Référentiel Articles'!$A$2:$F$634,6,FALSE),""))</f>
      </c>
      <c r="J762" s="90">
        <f>IF(OR($E762="",$H762=""),"",$H762*$I762)</f>
      </c>
      <c r="K762" s="87" t="str">
        <v/>
      </c>
    </row>
    <row r="763">
      <c r="A763" s="74" t="str">
        <v/>
      </c>
      <c r="B763" s="74" t="str">
        <v/>
      </c>
      <c r="C763" s="75">
        <f>IF($E763="","",IFERROR(VLOOKUP(TRIM(E763&amp;""),'Référentiel Articles'!$A$2:$F$634,2,FALSE),""))</f>
      </c>
      <c r="D763" s="75">
        <f>IF($E763="","",IFERROR(VLOOKUP(TRIM(E763&amp;""),'Référentiel Articles'!$A$2:$F$634,3,FALSE),""))</f>
      </c>
      <c r="E763" s="74" t="str">
        <v/>
      </c>
      <c r="F763" s="75">
        <f>IF($E763="","",IFERROR(VLOOKUP(TRIM(E763&amp;""),'Référentiel Articles'!$A$2:$F$634,4,FALSE),""))</f>
      </c>
      <c r="G763" s="76">
        <f>IF($E763="","",IFERROR(VLOOKUP(TRIM(E763&amp;""),'Référentiel Articles'!$A$2:$F$634,5,FALSE),""))</f>
      </c>
      <c r="H763" s="77" t="str">
        <v/>
      </c>
      <c r="I763" s="76">
        <f>IF($E763="","",IFERROR(VLOOKUP(TRIM(E763&amp;""),'Référentiel Articles'!$A$2:$F$634,6,FALSE),""))</f>
      </c>
      <c r="J763" s="78">
        <f>IF(OR($E763="",$H763=""),"",$H763*$I763)</f>
      </c>
      <c r="K763" s="79" t="str">
        <v/>
      </c>
    </row>
    <row r="764">
      <c r="A764" s="81" t="str">
        <v/>
      </c>
      <c r="B764" s="81" t="str">
        <v/>
      </c>
      <c r="C764" s="83">
        <f>IF($E764="","",IFERROR(VLOOKUP(TRIM(E764&amp;""),'Référentiel Articles'!$A$2:$F$634,2,FALSE),""))</f>
      </c>
      <c r="D764" s="83">
        <f>IF($E764="","",IFERROR(VLOOKUP(TRIM(E764&amp;""),'Référentiel Articles'!$A$2:$F$634,3,FALSE),""))</f>
      </c>
      <c r="E764" s="81" t="str">
        <v/>
      </c>
      <c r="F764" s="83">
        <f>IF($E764="","",IFERROR(VLOOKUP(TRIM(E764&amp;""),'Référentiel Articles'!$A$2:$F$634,4,FALSE),""))</f>
      </c>
      <c r="G764" s="84">
        <f>IF($E764="","",IFERROR(VLOOKUP(TRIM(E764&amp;""),'Référentiel Articles'!$A$2:$F$634,5,FALSE),""))</f>
      </c>
      <c r="H764" s="85" t="str">
        <v/>
      </c>
      <c r="I764" s="84">
        <f>IF($E764="","",IFERROR(VLOOKUP(TRIM(E764&amp;""),'Référentiel Articles'!$A$2:$F$634,6,FALSE),""))</f>
      </c>
      <c r="J764" s="90">
        <f>IF(OR($E764="",$H764=""),"",$H764*$I764)</f>
      </c>
      <c r="K764" s="87" t="str">
        <v/>
      </c>
    </row>
    <row r="765">
      <c r="A765" s="74" t="str">
        <v/>
      </c>
      <c r="B765" s="74" t="str">
        <v/>
      </c>
      <c r="C765" s="75">
        <f>IF($E765="","",IFERROR(VLOOKUP(TRIM(E765&amp;""),'Référentiel Articles'!$A$2:$F$634,2,FALSE),""))</f>
      </c>
      <c r="D765" s="75">
        <f>IF($E765="","",IFERROR(VLOOKUP(TRIM(E765&amp;""),'Référentiel Articles'!$A$2:$F$634,3,FALSE),""))</f>
      </c>
      <c r="E765" s="74" t="str">
        <v/>
      </c>
      <c r="F765" s="75">
        <f>IF($E765="","",IFERROR(VLOOKUP(TRIM(E765&amp;""),'Référentiel Articles'!$A$2:$F$634,4,FALSE),""))</f>
      </c>
      <c r="G765" s="76">
        <f>IF($E765="","",IFERROR(VLOOKUP(TRIM(E765&amp;""),'Référentiel Articles'!$A$2:$F$634,5,FALSE),""))</f>
      </c>
      <c r="H765" s="77" t="str">
        <v/>
      </c>
      <c r="I765" s="76">
        <f>IF($E765="","",IFERROR(VLOOKUP(TRIM(E765&amp;""),'Référentiel Articles'!$A$2:$F$634,6,FALSE),""))</f>
      </c>
      <c r="J765" s="78">
        <f>IF(OR($E765="",$H765=""),"",$H765*$I765)</f>
      </c>
      <c r="K765" s="79" t="str">
        <v/>
      </c>
    </row>
    <row r="766">
      <c r="A766" s="81" t="str">
        <v/>
      </c>
      <c r="B766" s="81" t="str">
        <v/>
      </c>
      <c r="C766" s="83">
        <f>IF($E766="","",IFERROR(VLOOKUP(TRIM(E766&amp;""),'Référentiel Articles'!$A$2:$F$634,2,FALSE),""))</f>
      </c>
      <c r="D766" s="83">
        <f>IF($E766="","",IFERROR(VLOOKUP(TRIM(E766&amp;""),'Référentiel Articles'!$A$2:$F$634,3,FALSE),""))</f>
      </c>
      <c r="E766" s="81" t="str">
        <v/>
      </c>
      <c r="F766" s="83">
        <f>IF($E766="","",IFERROR(VLOOKUP(TRIM(E766&amp;""),'Référentiel Articles'!$A$2:$F$634,4,FALSE),""))</f>
      </c>
      <c r="G766" s="84">
        <f>IF($E766="","",IFERROR(VLOOKUP(TRIM(E766&amp;""),'Référentiel Articles'!$A$2:$F$634,5,FALSE),""))</f>
      </c>
      <c r="H766" s="85" t="str">
        <v/>
      </c>
      <c r="I766" s="84">
        <f>IF($E766="","",IFERROR(VLOOKUP(TRIM(E766&amp;""),'Référentiel Articles'!$A$2:$F$634,6,FALSE),""))</f>
      </c>
      <c r="J766" s="90">
        <f>IF(OR($E766="",$H766=""),"",$H766*$I766)</f>
      </c>
      <c r="K766" s="87" t="str">
        <v/>
      </c>
    </row>
    <row r="767">
      <c r="A767" s="74" t="str">
        <v/>
      </c>
      <c r="B767" s="74" t="str">
        <v/>
      </c>
      <c r="C767" s="75">
        <f>IF($E767="","",IFERROR(VLOOKUP(TRIM(E767&amp;""),'Référentiel Articles'!$A$2:$F$634,2,FALSE),""))</f>
      </c>
      <c r="D767" s="75">
        <f>IF($E767="","",IFERROR(VLOOKUP(TRIM(E767&amp;""),'Référentiel Articles'!$A$2:$F$634,3,FALSE),""))</f>
      </c>
      <c r="E767" s="74" t="str">
        <v/>
      </c>
      <c r="F767" s="75">
        <f>IF($E767="","",IFERROR(VLOOKUP(TRIM(E767&amp;""),'Référentiel Articles'!$A$2:$F$634,4,FALSE),""))</f>
      </c>
      <c r="G767" s="76">
        <f>IF($E767="","",IFERROR(VLOOKUP(TRIM(E767&amp;""),'Référentiel Articles'!$A$2:$F$634,5,FALSE),""))</f>
      </c>
      <c r="H767" s="77" t="str">
        <v/>
      </c>
      <c r="I767" s="76">
        <f>IF($E767="","",IFERROR(VLOOKUP(TRIM(E767&amp;""),'Référentiel Articles'!$A$2:$F$634,6,FALSE),""))</f>
      </c>
      <c r="J767" s="78">
        <f>IF(OR($E767="",$H767=""),"",$H767*$I767)</f>
      </c>
      <c r="K767" s="79" t="str">
        <v/>
      </c>
    </row>
    <row r="768">
      <c r="A768" s="81" t="str">
        <v/>
      </c>
      <c r="B768" s="81" t="str">
        <v/>
      </c>
      <c r="C768" s="83">
        <f>IF($E768="","",IFERROR(VLOOKUP(TRIM(E768&amp;""),'Référentiel Articles'!$A$2:$F$634,2,FALSE),""))</f>
      </c>
      <c r="D768" s="83">
        <f>IF($E768="","",IFERROR(VLOOKUP(TRIM(E768&amp;""),'Référentiel Articles'!$A$2:$F$634,3,FALSE),""))</f>
      </c>
      <c r="E768" s="81" t="str">
        <v/>
      </c>
      <c r="F768" s="83">
        <f>IF($E768="","",IFERROR(VLOOKUP(TRIM(E768&amp;""),'Référentiel Articles'!$A$2:$F$634,4,FALSE),""))</f>
      </c>
      <c r="G768" s="84">
        <f>IF($E768="","",IFERROR(VLOOKUP(TRIM(E768&amp;""),'Référentiel Articles'!$A$2:$F$634,5,FALSE),""))</f>
      </c>
      <c r="H768" s="85" t="str">
        <v/>
      </c>
      <c r="I768" s="84">
        <f>IF($E768="","",IFERROR(VLOOKUP(TRIM(E768&amp;""),'Référentiel Articles'!$A$2:$F$634,6,FALSE),""))</f>
      </c>
      <c r="J768" s="90">
        <f>IF(OR($E768="",$H768=""),"",$H768*$I768)</f>
      </c>
      <c r="K768" s="87" t="str">
        <v/>
      </c>
    </row>
    <row r="769">
      <c r="A769" s="74" t="str">
        <v/>
      </c>
      <c r="B769" s="74" t="str">
        <v/>
      </c>
      <c r="C769" s="75">
        <f>IF($E769="","",IFERROR(VLOOKUP(TRIM(E769&amp;""),'Référentiel Articles'!$A$2:$F$634,2,FALSE),""))</f>
      </c>
      <c r="D769" s="75">
        <f>IF($E769="","",IFERROR(VLOOKUP(TRIM(E769&amp;""),'Référentiel Articles'!$A$2:$F$634,3,FALSE),""))</f>
      </c>
      <c r="E769" s="74" t="str">
        <v/>
      </c>
      <c r="F769" s="75">
        <f>IF($E769="","",IFERROR(VLOOKUP(TRIM(E769&amp;""),'Référentiel Articles'!$A$2:$F$634,4,FALSE),""))</f>
      </c>
      <c r="G769" s="76">
        <f>IF($E769="","",IFERROR(VLOOKUP(TRIM(E769&amp;""),'Référentiel Articles'!$A$2:$F$634,5,FALSE),""))</f>
      </c>
      <c r="H769" s="77" t="str">
        <v/>
      </c>
      <c r="I769" s="76">
        <f>IF($E769="","",IFERROR(VLOOKUP(TRIM(E769&amp;""),'Référentiel Articles'!$A$2:$F$634,6,FALSE),""))</f>
      </c>
      <c r="J769" s="78">
        <f>IF(OR($E769="",$H769=""),"",$H769*$I769)</f>
      </c>
      <c r="K769" s="79" t="str">
        <v/>
      </c>
    </row>
    <row r="770">
      <c r="A770" s="81" t="str">
        <v/>
      </c>
      <c r="B770" s="81" t="str">
        <v/>
      </c>
      <c r="C770" s="83">
        <f>IF($E770="","",IFERROR(VLOOKUP(TRIM(E770&amp;""),'Référentiel Articles'!$A$2:$F$634,2,FALSE),""))</f>
      </c>
      <c r="D770" s="83">
        <f>IF($E770="","",IFERROR(VLOOKUP(TRIM(E770&amp;""),'Référentiel Articles'!$A$2:$F$634,3,FALSE),""))</f>
      </c>
      <c r="E770" s="81" t="str">
        <v/>
      </c>
      <c r="F770" s="83">
        <f>IF($E770="","",IFERROR(VLOOKUP(TRIM(E770&amp;""),'Référentiel Articles'!$A$2:$F$634,4,FALSE),""))</f>
      </c>
      <c r="G770" s="84">
        <f>IF($E770="","",IFERROR(VLOOKUP(TRIM(E770&amp;""),'Référentiel Articles'!$A$2:$F$634,5,FALSE),""))</f>
      </c>
      <c r="H770" s="85" t="str">
        <v/>
      </c>
      <c r="I770" s="84">
        <f>IF($E770="","",IFERROR(VLOOKUP(TRIM(E770&amp;""),'Référentiel Articles'!$A$2:$F$634,6,FALSE),""))</f>
      </c>
      <c r="J770" s="90">
        <f>IF(OR($E770="",$H770=""),"",$H770*$I770)</f>
      </c>
      <c r="K770" s="87" t="str">
        <v/>
      </c>
    </row>
    <row r="771">
      <c r="A771" s="74" t="str">
        <v/>
      </c>
      <c r="B771" s="74" t="str">
        <v/>
      </c>
      <c r="C771" s="75">
        <f>IF($E771="","",IFERROR(VLOOKUP(TRIM(E771&amp;""),'Référentiel Articles'!$A$2:$F$634,2,FALSE),""))</f>
      </c>
      <c r="D771" s="75">
        <f>IF($E771="","",IFERROR(VLOOKUP(TRIM(E771&amp;""),'Référentiel Articles'!$A$2:$F$634,3,FALSE),""))</f>
      </c>
      <c r="E771" s="74" t="str">
        <v/>
      </c>
      <c r="F771" s="75">
        <f>IF($E771="","",IFERROR(VLOOKUP(TRIM(E771&amp;""),'Référentiel Articles'!$A$2:$F$634,4,FALSE),""))</f>
      </c>
      <c r="G771" s="76">
        <f>IF($E771="","",IFERROR(VLOOKUP(TRIM(E771&amp;""),'Référentiel Articles'!$A$2:$F$634,5,FALSE),""))</f>
      </c>
      <c r="H771" s="77" t="str">
        <v/>
      </c>
      <c r="I771" s="76">
        <f>IF($E771="","",IFERROR(VLOOKUP(TRIM(E771&amp;""),'Référentiel Articles'!$A$2:$F$634,6,FALSE),""))</f>
      </c>
      <c r="J771" s="78">
        <f>IF(OR($E771="",$H771=""),"",$H771*$I771)</f>
      </c>
      <c r="K771" s="79" t="str">
        <v/>
      </c>
    </row>
    <row r="772">
      <c r="A772" s="81" t="str">
        <v/>
      </c>
      <c r="B772" s="81" t="str">
        <v/>
      </c>
      <c r="C772" s="83">
        <f>IF($E772="","",IFERROR(VLOOKUP(TRIM(E772&amp;""),'Référentiel Articles'!$A$2:$F$634,2,FALSE),""))</f>
      </c>
      <c r="D772" s="83">
        <f>IF($E772="","",IFERROR(VLOOKUP(TRIM(E772&amp;""),'Référentiel Articles'!$A$2:$F$634,3,FALSE),""))</f>
      </c>
      <c r="E772" s="81" t="str">
        <v/>
      </c>
      <c r="F772" s="83">
        <f>IF($E772="","",IFERROR(VLOOKUP(TRIM(E772&amp;""),'Référentiel Articles'!$A$2:$F$634,4,FALSE),""))</f>
      </c>
      <c r="G772" s="84">
        <f>IF($E772="","",IFERROR(VLOOKUP(TRIM(E772&amp;""),'Référentiel Articles'!$A$2:$F$634,5,FALSE),""))</f>
      </c>
      <c r="H772" s="85" t="str">
        <v/>
      </c>
      <c r="I772" s="84">
        <f>IF($E772="","",IFERROR(VLOOKUP(TRIM(E772&amp;""),'Référentiel Articles'!$A$2:$F$634,6,FALSE),""))</f>
      </c>
      <c r="J772" s="90">
        <f>IF(OR($E772="",$H772=""),"",$H772*$I772)</f>
      </c>
      <c r="K772" s="87" t="str">
        <v/>
      </c>
    </row>
    <row r="773">
      <c r="A773" s="74" t="str">
        <v/>
      </c>
      <c r="B773" s="74" t="str">
        <v/>
      </c>
      <c r="C773" s="75">
        <f>IF($E773="","",IFERROR(VLOOKUP(TRIM(E773&amp;""),'Référentiel Articles'!$A$2:$F$634,2,FALSE),""))</f>
      </c>
      <c r="D773" s="75">
        <f>IF($E773="","",IFERROR(VLOOKUP(TRIM(E773&amp;""),'Référentiel Articles'!$A$2:$F$634,3,FALSE),""))</f>
      </c>
      <c r="E773" s="74" t="str">
        <v/>
      </c>
      <c r="F773" s="75">
        <f>IF($E773="","",IFERROR(VLOOKUP(TRIM(E773&amp;""),'Référentiel Articles'!$A$2:$F$634,4,FALSE),""))</f>
      </c>
      <c r="G773" s="76">
        <f>IF($E773="","",IFERROR(VLOOKUP(TRIM(E773&amp;""),'Référentiel Articles'!$A$2:$F$634,5,FALSE),""))</f>
      </c>
      <c r="H773" s="77" t="str">
        <v/>
      </c>
      <c r="I773" s="76">
        <f>IF($E773="","",IFERROR(VLOOKUP(TRIM(E773&amp;""),'Référentiel Articles'!$A$2:$F$634,6,FALSE),""))</f>
      </c>
      <c r="J773" s="78">
        <f>IF(OR($E773="",$H773=""),"",$H773*$I773)</f>
      </c>
      <c r="K773" s="79" t="str">
        <v/>
      </c>
    </row>
    <row r="774">
      <c r="A774" s="81" t="str">
        <v/>
      </c>
      <c r="B774" s="81" t="str">
        <v/>
      </c>
      <c r="C774" s="83">
        <f>IF($E774="","",IFERROR(VLOOKUP(TRIM(E774&amp;""),'Référentiel Articles'!$A$2:$F$634,2,FALSE),""))</f>
      </c>
      <c r="D774" s="83">
        <f>IF($E774="","",IFERROR(VLOOKUP(TRIM(E774&amp;""),'Référentiel Articles'!$A$2:$F$634,3,FALSE),""))</f>
      </c>
      <c r="E774" s="81" t="str">
        <v/>
      </c>
      <c r="F774" s="83">
        <f>IF($E774="","",IFERROR(VLOOKUP(TRIM(E774&amp;""),'Référentiel Articles'!$A$2:$F$634,4,FALSE),""))</f>
      </c>
      <c r="G774" s="84">
        <f>IF($E774="","",IFERROR(VLOOKUP(TRIM(E774&amp;""),'Référentiel Articles'!$A$2:$F$634,5,FALSE),""))</f>
      </c>
      <c r="H774" s="85" t="str">
        <v/>
      </c>
      <c r="I774" s="84">
        <f>IF($E774="","",IFERROR(VLOOKUP(TRIM(E774&amp;""),'Référentiel Articles'!$A$2:$F$634,6,FALSE),""))</f>
      </c>
      <c r="J774" s="90">
        <f>IF(OR($E774="",$H774=""),"",$H774*$I774)</f>
      </c>
      <c r="K774" s="87" t="str">
        <v/>
      </c>
    </row>
    <row r="775">
      <c r="A775" s="74" t="str">
        <v/>
      </c>
      <c r="B775" s="74" t="str">
        <v/>
      </c>
      <c r="C775" s="75">
        <f>IF($E775="","",IFERROR(VLOOKUP(TRIM(E775&amp;""),'Référentiel Articles'!$A$2:$F$634,2,FALSE),""))</f>
      </c>
      <c r="D775" s="75">
        <f>IF($E775="","",IFERROR(VLOOKUP(TRIM(E775&amp;""),'Référentiel Articles'!$A$2:$F$634,3,FALSE),""))</f>
      </c>
      <c r="E775" s="74" t="str">
        <v/>
      </c>
      <c r="F775" s="75">
        <f>IF($E775="","",IFERROR(VLOOKUP(TRIM(E775&amp;""),'Référentiel Articles'!$A$2:$F$634,4,FALSE),""))</f>
      </c>
      <c r="G775" s="76">
        <f>IF($E775="","",IFERROR(VLOOKUP(TRIM(E775&amp;""),'Référentiel Articles'!$A$2:$F$634,5,FALSE),""))</f>
      </c>
      <c r="H775" s="77" t="str">
        <v/>
      </c>
      <c r="I775" s="76">
        <f>IF($E775="","",IFERROR(VLOOKUP(TRIM(E775&amp;""),'Référentiel Articles'!$A$2:$F$634,6,FALSE),""))</f>
      </c>
      <c r="J775" s="78">
        <f>IF(OR($E775="",$H775=""),"",$H775*$I775)</f>
      </c>
      <c r="K775" s="79" t="str">
        <v/>
      </c>
    </row>
    <row r="776">
      <c r="A776" s="81" t="str">
        <v/>
      </c>
      <c r="B776" s="81" t="str">
        <v/>
      </c>
      <c r="C776" s="83">
        <f>IF($E776="","",IFERROR(VLOOKUP(TRIM(E776&amp;""),'Référentiel Articles'!$A$2:$F$634,2,FALSE),""))</f>
      </c>
      <c r="D776" s="83">
        <f>IF($E776="","",IFERROR(VLOOKUP(TRIM(E776&amp;""),'Référentiel Articles'!$A$2:$F$634,3,FALSE),""))</f>
      </c>
      <c r="E776" s="81" t="str">
        <v/>
      </c>
      <c r="F776" s="83">
        <f>IF($E776="","",IFERROR(VLOOKUP(TRIM(E776&amp;""),'Référentiel Articles'!$A$2:$F$634,4,FALSE),""))</f>
      </c>
      <c r="G776" s="84">
        <f>IF($E776="","",IFERROR(VLOOKUP(TRIM(E776&amp;""),'Référentiel Articles'!$A$2:$F$634,5,FALSE),""))</f>
      </c>
      <c r="H776" s="85" t="str">
        <v/>
      </c>
      <c r="I776" s="84">
        <f>IF($E776="","",IFERROR(VLOOKUP(TRIM(E776&amp;""),'Référentiel Articles'!$A$2:$F$634,6,FALSE),""))</f>
      </c>
      <c r="J776" s="90">
        <f>IF(OR($E776="",$H776=""),"",$H776*$I776)</f>
      </c>
      <c r="K776" s="87" t="str">
        <v/>
      </c>
    </row>
    <row r="777">
      <c r="A777" s="74" t="str">
        <v/>
      </c>
      <c r="B777" s="74" t="str">
        <v/>
      </c>
      <c r="C777" s="75">
        <f>IF($E777="","",IFERROR(VLOOKUP(TRIM(E777&amp;""),'Référentiel Articles'!$A$2:$F$634,2,FALSE),""))</f>
      </c>
      <c r="D777" s="75">
        <f>IF($E777="","",IFERROR(VLOOKUP(TRIM(E777&amp;""),'Référentiel Articles'!$A$2:$F$634,3,FALSE),""))</f>
      </c>
      <c r="E777" s="74" t="str">
        <v/>
      </c>
      <c r="F777" s="75">
        <f>IF($E777="","",IFERROR(VLOOKUP(TRIM(E777&amp;""),'Référentiel Articles'!$A$2:$F$634,4,FALSE),""))</f>
      </c>
      <c r="G777" s="76">
        <f>IF($E777="","",IFERROR(VLOOKUP(TRIM(E777&amp;""),'Référentiel Articles'!$A$2:$F$634,5,FALSE),""))</f>
      </c>
      <c r="H777" s="77" t="str">
        <v/>
      </c>
      <c r="I777" s="76">
        <f>IF($E777="","",IFERROR(VLOOKUP(TRIM(E777&amp;""),'Référentiel Articles'!$A$2:$F$634,6,FALSE),""))</f>
      </c>
      <c r="J777" s="78">
        <f>IF(OR($E777="",$H777=""),"",$H777*$I777)</f>
      </c>
      <c r="K777" s="79" t="str">
        <v/>
      </c>
    </row>
    <row r="778">
      <c r="A778" s="81" t="str">
        <v/>
      </c>
      <c r="B778" s="81" t="str">
        <v/>
      </c>
      <c r="C778" s="83">
        <f>IF($E778="","",IFERROR(VLOOKUP(TRIM(E778&amp;""),'Référentiel Articles'!$A$2:$F$634,2,FALSE),""))</f>
      </c>
      <c r="D778" s="83">
        <f>IF($E778="","",IFERROR(VLOOKUP(TRIM(E778&amp;""),'Référentiel Articles'!$A$2:$F$634,3,FALSE),""))</f>
      </c>
      <c r="E778" s="81" t="str">
        <v/>
      </c>
      <c r="F778" s="83">
        <f>IF($E778="","",IFERROR(VLOOKUP(TRIM(E778&amp;""),'Référentiel Articles'!$A$2:$F$634,4,FALSE),""))</f>
      </c>
      <c r="G778" s="84">
        <f>IF($E778="","",IFERROR(VLOOKUP(TRIM(E778&amp;""),'Référentiel Articles'!$A$2:$F$634,5,FALSE),""))</f>
      </c>
      <c r="H778" s="85" t="str">
        <v/>
      </c>
      <c r="I778" s="84">
        <f>IF($E778="","",IFERROR(VLOOKUP(TRIM(E778&amp;""),'Référentiel Articles'!$A$2:$F$634,6,FALSE),""))</f>
      </c>
      <c r="J778" s="90">
        <f>IF(OR($E778="",$H778=""),"",$H778*$I778)</f>
      </c>
      <c r="K778" s="87" t="str">
        <v/>
      </c>
    </row>
    <row r="779">
      <c r="A779" s="74" t="str">
        <v/>
      </c>
      <c r="B779" s="74" t="str">
        <v/>
      </c>
      <c r="C779" s="75">
        <f>IF($E779="","",IFERROR(VLOOKUP(TRIM(E779&amp;""),'Référentiel Articles'!$A$2:$F$634,2,FALSE),""))</f>
      </c>
      <c r="D779" s="75">
        <f>IF($E779="","",IFERROR(VLOOKUP(TRIM(E779&amp;""),'Référentiel Articles'!$A$2:$F$634,3,FALSE),""))</f>
      </c>
      <c r="E779" s="74" t="str">
        <v/>
      </c>
      <c r="F779" s="75">
        <f>IF($E779="","",IFERROR(VLOOKUP(TRIM(E779&amp;""),'Référentiel Articles'!$A$2:$F$634,4,FALSE),""))</f>
      </c>
      <c r="G779" s="76">
        <f>IF($E779="","",IFERROR(VLOOKUP(TRIM(E779&amp;""),'Référentiel Articles'!$A$2:$F$634,5,FALSE),""))</f>
      </c>
      <c r="H779" s="77" t="str">
        <v/>
      </c>
      <c r="I779" s="76">
        <f>IF($E779="","",IFERROR(VLOOKUP(TRIM(E779&amp;""),'Référentiel Articles'!$A$2:$F$634,6,FALSE),""))</f>
      </c>
      <c r="J779" s="78">
        <f>IF(OR($E779="",$H779=""),"",$H779*$I779)</f>
      </c>
      <c r="K779" s="79" t="str">
        <v/>
      </c>
    </row>
    <row r="780">
      <c r="A780" s="81" t="str">
        <v/>
      </c>
      <c r="B780" s="81" t="str">
        <v/>
      </c>
      <c r="C780" s="83">
        <f>IF($E780="","",IFERROR(VLOOKUP(TRIM(E780&amp;""),'Référentiel Articles'!$A$2:$F$634,2,FALSE),""))</f>
      </c>
      <c r="D780" s="83">
        <f>IF($E780="","",IFERROR(VLOOKUP(TRIM(E780&amp;""),'Référentiel Articles'!$A$2:$F$634,3,FALSE),""))</f>
      </c>
      <c r="E780" s="81" t="str">
        <v/>
      </c>
      <c r="F780" s="83">
        <f>IF($E780="","",IFERROR(VLOOKUP(TRIM(E780&amp;""),'Référentiel Articles'!$A$2:$F$634,4,FALSE),""))</f>
      </c>
      <c r="G780" s="84">
        <f>IF($E780="","",IFERROR(VLOOKUP(TRIM(E780&amp;""),'Référentiel Articles'!$A$2:$F$634,5,FALSE),""))</f>
      </c>
      <c r="H780" s="85" t="str">
        <v/>
      </c>
      <c r="I780" s="84">
        <f>IF($E780="","",IFERROR(VLOOKUP(TRIM(E780&amp;""),'Référentiel Articles'!$A$2:$F$634,6,FALSE),""))</f>
      </c>
      <c r="J780" s="90">
        <f>IF(OR($E780="",$H780=""),"",$H780*$I780)</f>
      </c>
      <c r="K780" s="87" t="str">
        <v/>
      </c>
    </row>
    <row r="781">
      <c r="A781" s="74" t="str">
        <v/>
      </c>
      <c r="B781" s="74" t="str">
        <v/>
      </c>
      <c r="C781" s="75">
        <f>IF($E781="","",IFERROR(VLOOKUP(TRIM(E781&amp;""),'Référentiel Articles'!$A$2:$F$634,2,FALSE),""))</f>
      </c>
      <c r="D781" s="75">
        <f>IF($E781="","",IFERROR(VLOOKUP(TRIM(E781&amp;""),'Référentiel Articles'!$A$2:$F$634,3,FALSE),""))</f>
      </c>
      <c r="E781" s="74" t="str">
        <v/>
      </c>
      <c r="F781" s="75">
        <f>IF($E781="","",IFERROR(VLOOKUP(TRIM(E781&amp;""),'Référentiel Articles'!$A$2:$F$634,4,FALSE),""))</f>
      </c>
      <c r="G781" s="76">
        <f>IF($E781="","",IFERROR(VLOOKUP(TRIM(E781&amp;""),'Référentiel Articles'!$A$2:$F$634,5,FALSE),""))</f>
      </c>
      <c r="H781" s="77" t="str">
        <v/>
      </c>
      <c r="I781" s="76">
        <f>IF($E781="","",IFERROR(VLOOKUP(TRIM(E781&amp;""),'Référentiel Articles'!$A$2:$F$634,6,FALSE),""))</f>
      </c>
      <c r="J781" s="78">
        <f>IF(OR($E781="",$H781=""),"",$H781*$I781)</f>
      </c>
      <c r="K781" s="79" t="str">
        <v/>
      </c>
    </row>
    <row r="782">
      <c r="A782" s="81" t="str">
        <v/>
      </c>
      <c r="B782" s="81" t="str">
        <v/>
      </c>
      <c r="C782" s="83">
        <f>IF($E782="","",IFERROR(VLOOKUP(TRIM(E782&amp;""),'Référentiel Articles'!$A$2:$F$634,2,FALSE),""))</f>
      </c>
      <c r="D782" s="83">
        <f>IF($E782="","",IFERROR(VLOOKUP(TRIM(E782&amp;""),'Référentiel Articles'!$A$2:$F$634,3,FALSE),""))</f>
      </c>
      <c r="E782" s="81" t="str">
        <v/>
      </c>
      <c r="F782" s="83">
        <f>IF($E782="","",IFERROR(VLOOKUP(TRIM(E782&amp;""),'Référentiel Articles'!$A$2:$F$634,4,FALSE),""))</f>
      </c>
      <c r="G782" s="84">
        <f>IF($E782="","",IFERROR(VLOOKUP(TRIM(E782&amp;""),'Référentiel Articles'!$A$2:$F$634,5,FALSE),""))</f>
      </c>
      <c r="H782" s="85" t="str">
        <v/>
      </c>
      <c r="I782" s="84">
        <f>IF($E782="","",IFERROR(VLOOKUP(TRIM(E782&amp;""),'Référentiel Articles'!$A$2:$F$634,6,FALSE),""))</f>
      </c>
      <c r="J782" s="90">
        <f>IF(OR($E782="",$H782=""),"",$H782*$I782)</f>
      </c>
      <c r="K782" s="87" t="str">
        <v/>
      </c>
    </row>
    <row r="783">
      <c r="A783" s="74" t="str">
        <v/>
      </c>
      <c r="B783" s="74" t="str">
        <v/>
      </c>
      <c r="C783" s="75">
        <f>IF($E783="","",IFERROR(VLOOKUP(TRIM(E783&amp;""),'Référentiel Articles'!$A$2:$F$634,2,FALSE),""))</f>
      </c>
      <c r="D783" s="75">
        <f>IF($E783="","",IFERROR(VLOOKUP(TRIM(E783&amp;""),'Référentiel Articles'!$A$2:$F$634,3,FALSE),""))</f>
      </c>
      <c r="E783" s="74" t="str">
        <v/>
      </c>
      <c r="F783" s="75">
        <f>IF($E783="","",IFERROR(VLOOKUP(TRIM(E783&amp;""),'Référentiel Articles'!$A$2:$F$634,4,FALSE),""))</f>
      </c>
      <c r="G783" s="76">
        <f>IF($E783="","",IFERROR(VLOOKUP(TRIM(E783&amp;""),'Référentiel Articles'!$A$2:$F$634,5,FALSE),""))</f>
      </c>
      <c r="H783" s="77" t="str">
        <v/>
      </c>
      <c r="I783" s="76">
        <f>IF($E783="","",IFERROR(VLOOKUP(TRIM(E783&amp;""),'Référentiel Articles'!$A$2:$F$634,6,FALSE),""))</f>
      </c>
      <c r="J783" s="78">
        <f>IF(OR($E783="",$H783=""),"",$H783*$I783)</f>
      </c>
      <c r="K783" s="79" t="str">
        <v/>
      </c>
    </row>
    <row r="784">
      <c r="A784" s="81" t="str">
        <v/>
      </c>
      <c r="B784" s="81" t="str">
        <v/>
      </c>
      <c r="C784" s="83">
        <f>IF($E784="","",IFERROR(VLOOKUP(TRIM(E784&amp;""),'Référentiel Articles'!$A$2:$F$634,2,FALSE),""))</f>
      </c>
      <c r="D784" s="83">
        <f>IF($E784="","",IFERROR(VLOOKUP(TRIM(E784&amp;""),'Référentiel Articles'!$A$2:$F$634,3,FALSE),""))</f>
      </c>
      <c r="E784" s="81" t="str">
        <v/>
      </c>
      <c r="F784" s="83">
        <f>IF($E784="","",IFERROR(VLOOKUP(TRIM(E784&amp;""),'Référentiel Articles'!$A$2:$F$634,4,FALSE),""))</f>
      </c>
      <c r="G784" s="84">
        <f>IF($E784="","",IFERROR(VLOOKUP(TRIM(E784&amp;""),'Référentiel Articles'!$A$2:$F$634,5,FALSE),""))</f>
      </c>
      <c r="H784" s="85" t="str">
        <v/>
      </c>
      <c r="I784" s="84">
        <f>IF($E784="","",IFERROR(VLOOKUP(TRIM(E784&amp;""),'Référentiel Articles'!$A$2:$F$634,6,FALSE),""))</f>
      </c>
      <c r="J784" s="90">
        <f>IF(OR($E784="",$H784=""),"",$H784*$I784)</f>
      </c>
      <c r="K784" s="87" t="str">
        <v/>
      </c>
    </row>
    <row r="785">
      <c r="A785" s="74" t="str">
        <v/>
      </c>
      <c r="B785" s="74" t="str">
        <v/>
      </c>
      <c r="C785" s="75">
        <f>IF($E785="","",IFERROR(VLOOKUP(TRIM(E785&amp;""),'Référentiel Articles'!$A$2:$F$634,2,FALSE),""))</f>
      </c>
      <c r="D785" s="75">
        <f>IF($E785="","",IFERROR(VLOOKUP(TRIM(E785&amp;""),'Référentiel Articles'!$A$2:$F$634,3,FALSE),""))</f>
      </c>
      <c r="E785" s="74" t="str">
        <v/>
      </c>
      <c r="F785" s="75">
        <f>IF($E785="","",IFERROR(VLOOKUP(TRIM(E785&amp;""),'Référentiel Articles'!$A$2:$F$634,4,FALSE),""))</f>
      </c>
      <c r="G785" s="76">
        <f>IF($E785="","",IFERROR(VLOOKUP(TRIM(E785&amp;""),'Référentiel Articles'!$A$2:$F$634,5,FALSE),""))</f>
      </c>
      <c r="H785" s="77" t="str">
        <v/>
      </c>
      <c r="I785" s="76">
        <f>IF($E785="","",IFERROR(VLOOKUP(TRIM(E785&amp;""),'Référentiel Articles'!$A$2:$F$634,6,FALSE),""))</f>
      </c>
      <c r="J785" s="78">
        <f>IF(OR($E785="",$H785=""),"",$H785*$I785)</f>
      </c>
      <c r="K785" s="79" t="str">
        <v/>
      </c>
    </row>
    <row r="786">
      <c r="A786" s="81" t="str">
        <v/>
      </c>
      <c r="B786" s="81" t="str">
        <v/>
      </c>
      <c r="C786" s="83">
        <f>IF($E786="","",IFERROR(VLOOKUP(TRIM(E786&amp;""),'Référentiel Articles'!$A$2:$F$634,2,FALSE),""))</f>
      </c>
      <c r="D786" s="83">
        <f>IF($E786="","",IFERROR(VLOOKUP(TRIM(E786&amp;""),'Référentiel Articles'!$A$2:$F$634,3,FALSE),""))</f>
      </c>
      <c r="E786" s="81" t="str">
        <v/>
      </c>
      <c r="F786" s="83">
        <f>IF($E786="","",IFERROR(VLOOKUP(TRIM(E786&amp;""),'Référentiel Articles'!$A$2:$F$634,4,FALSE),""))</f>
      </c>
      <c r="G786" s="84">
        <f>IF($E786="","",IFERROR(VLOOKUP(TRIM(E786&amp;""),'Référentiel Articles'!$A$2:$F$634,5,FALSE),""))</f>
      </c>
      <c r="H786" s="85" t="str">
        <v/>
      </c>
      <c r="I786" s="84">
        <f>IF($E786="","",IFERROR(VLOOKUP(TRIM(E786&amp;""),'Référentiel Articles'!$A$2:$F$634,6,FALSE),""))</f>
      </c>
      <c r="J786" s="90">
        <f>IF(OR($E786="",$H786=""),"",$H786*$I786)</f>
      </c>
      <c r="K786" s="87" t="str">
        <v/>
      </c>
    </row>
    <row r="787">
      <c r="A787" s="74" t="str">
        <v/>
      </c>
      <c r="B787" s="74" t="str">
        <v/>
      </c>
      <c r="C787" s="75">
        <f>IF($E787="","",IFERROR(VLOOKUP(TRIM(E787&amp;""),'Référentiel Articles'!$A$2:$F$634,2,FALSE),""))</f>
      </c>
      <c r="D787" s="75">
        <f>IF($E787="","",IFERROR(VLOOKUP(TRIM(E787&amp;""),'Référentiel Articles'!$A$2:$F$634,3,FALSE),""))</f>
      </c>
      <c r="E787" s="74" t="str">
        <v/>
      </c>
      <c r="F787" s="75">
        <f>IF($E787="","",IFERROR(VLOOKUP(TRIM(E787&amp;""),'Référentiel Articles'!$A$2:$F$634,4,FALSE),""))</f>
      </c>
      <c r="G787" s="76">
        <f>IF($E787="","",IFERROR(VLOOKUP(TRIM(E787&amp;""),'Référentiel Articles'!$A$2:$F$634,5,FALSE),""))</f>
      </c>
      <c r="H787" s="77" t="str">
        <v/>
      </c>
      <c r="I787" s="76">
        <f>IF($E787="","",IFERROR(VLOOKUP(TRIM(E787&amp;""),'Référentiel Articles'!$A$2:$F$634,6,FALSE),""))</f>
      </c>
      <c r="J787" s="78">
        <f>IF(OR($E787="",$H787=""),"",$H787*$I787)</f>
      </c>
      <c r="K787" s="79" t="str">
        <v/>
      </c>
    </row>
    <row r="788">
      <c r="A788" s="81" t="str">
        <v/>
      </c>
      <c r="B788" s="81" t="str">
        <v/>
      </c>
      <c r="C788" s="83">
        <f>IF($E788="","",IFERROR(VLOOKUP(TRIM(E788&amp;""),'Référentiel Articles'!$A$2:$F$634,2,FALSE),""))</f>
      </c>
      <c r="D788" s="83">
        <f>IF($E788="","",IFERROR(VLOOKUP(TRIM(E788&amp;""),'Référentiel Articles'!$A$2:$F$634,3,FALSE),""))</f>
      </c>
      <c r="E788" s="81" t="str">
        <v/>
      </c>
      <c r="F788" s="83">
        <f>IF($E788="","",IFERROR(VLOOKUP(TRIM(E788&amp;""),'Référentiel Articles'!$A$2:$F$634,4,FALSE),""))</f>
      </c>
      <c r="G788" s="84">
        <f>IF($E788="","",IFERROR(VLOOKUP(TRIM(E788&amp;""),'Référentiel Articles'!$A$2:$F$634,5,FALSE),""))</f>
      </c>
      <c r="H788" s="85" t="str">
        <v/>
      </c>
      <c r="I788" s="84">
        <f>IF($E788="","",IFERROR(VLOOKUP(TRIM(E788&amp;""),'Référentiel Articles'!$A$2:$F$634,6,FALSE),""))</f>
      </c>
      <c r="J788" s="90">
        <f>IF(OR($E788="",$H788=""),"",$H788*$I788)</f>
      </c>
      <c r="K788" s="87" t="str">
        <v/>
      </c>
    </row>
    <row r="789">
      <c r="A789" s="74" t="str">
        <v/>
      </c>
      <c r="B789" s="74" t="str">
        <v/>
      </c>
      <c r="C789" s="75">
        <f>IF($E789="","",IFERROR(VLOOKUP(TRIM(E789&amp;""),'Référentiel Articles'!$A$2:$F$634,2,FALSE),""))</f>
      </c>
      <c r="D789" s="75">
        <f>IF($E789="","",IFERROR(VLOOKUP(TRIM(E789&amp;""),'Référentiel Articles'!$A$2:$F$634,3,FALSE),""))</f>
      </c>
      <c r="E789" s="74" t="str">
        <v/>
      </c>
      <c r="F789" s="75">
        <f>IF($E789="","",IFERROR(VLOOKUP(TRIM(E789&amp;""),'Référentiel Articles'!$A$2:$F$634,4,FALSE),""))</f>
      </c>
      <c r="G789" s="76">
        <f>IF($E789="","",IFERROR(VLOOKUP(TRIM(E789&amp;""),'Référentiel Articles'!$A$2:$F$634,5,FALSE),""))</f>
      </c>
      <c r="H789" s="77" t="str">
        <v/>
      </c>
      <c r="I789" s="76">
        <f>IF($E789="","",IFERROR(VLOOKUP(TRIM(E789&amp;""),'Référentiel Articles'!$A$2:$F$634,6,FALSE),""))</f>
      </c>
      <c r="J789" s="78">
        <f>IF(OR($E789="",$H789=""),"",$H789*$I789)</f>
      </c>
      <c r="K789" s="79" t="str">
        <v/>
      </c>
    </row>
    <row r="790">
      <c r="A790" s="81" t="str">
        <v/>
      </c>
      <c r="B790" s="81" t="str">
        <v/>
      </c>
      <c r="C790" s="83">
        <f>IF($E790="","",IFERROR(VLOOKUP(TRIM(E790&amp;""),'Référentiel Articles'!$A$2:$F$634,2,FALSE),""))</f>
      </c>
      <c r="D790" s="83">
        <f>IF($E790="","",IFERROR(VLOOKUP(TRIM(E790&amp;""),'Référentiel Articles'!$A$2:$F$634,3,FALSE),""))</f>
      </c>
      <c r="E790" s="81" t="str">
        <v/>
      </c>
      <c r="F790" s="83">
        <f>IF($E790="","",IFERROR(VLOOKUP(TRIM(E790&amp;""),'Référentiel Articles'!$A$2:$F$634,4,FALSE),""))</f>
      </c>
      <c r="G790" s="84">
        <f>IF($E790="","",IFERROR(VLOOKUP(TRIM(E790&amp;""),'Référentiel Articles'!$A$2:$F$634,5,FALSE),""))</f>
      </c>
      <c r="H790" s="85" t="str">
        <v/>
      </c>
      <c r="I790" s="84">
        <f>IF($E790="","",IFERROR(VLOOKUP(TRIM(E790&amp;""),'Référentiel Articles'!$A$2:$F$634,6,FALSE),""))</f>
      </c>
      <c r="J790" s="90">
        <f>IF(OR($E790="",$H790=""),"",$H790*$I790)</f>
      </c>
      <c r="K790" s="87" t="str">
        <v/>
      </c>
    </row>
    <row r="791">
      <c r="A791" s="74" t="str">
        <v/>
      </c>
      <c r="B791" s="74" t="str">
        <v/>
      </c>
      <c r="C791" s="75">
        <f>IF($E791="","",IFERROR(VLOOKUP(TRIM(E791&amp;""),'Référentiel Articles'!$A$2:$F$634,2,FALSE),""))</f>
      </c>
      <c r="D791" s="75">
        <f>IF($E791="","",IFERROR(VLOOKUP(TRIM(E791&amp;""),'Référentiel Articles'!$A$2:$F$634,3,FALSE),""))</f>
      </c>
      <c r="E791" s="74" t="str">
        <v/>
      </c>
      <c r="F791" s="75">
        <f>IF($E791="","",IFERROR(VLOOKUP(TRIM(E791&amp;""),'Référentiel Articles'!$A$2:$F$634,4,FALSE),""))</f>
      </c>
      <c r="G791" s="76">
        <f>IF($E791="","",IFERROR(VLOOKUP(TRIM(E791&amp;""),'Référentiel Articles'!$A$2:$F$634,5,FALSE),""))</f>
      </c>
      <c r="H791" s="77" t="str">
        <v/>
      </c>
      <c r="I791" s="76">
        <f>IF($E791="","",IFERROR(VLOOKUP(TRIM(E791&amp;""),'Référentiel Articles'!$A$2:$F$634,6,FALSE),""))</f>
      </c>
      <c r="J791" s="78">
        <f>IF(OR($E791="",$H791=""),"",$H791*$I791)</f>
      </c>
      <c r="K791" s="79" t="str">
        <v/>
      </c>
    </row>
    <row r="792">
      <c r="A792" s="81" t="str">
        <v/>
      </c>
      <c r="B792" s="81" t="str">
        <v/>
      </c>
      <c r="C792" s="83">
        <f>IF($E792="","",IFERROR(VLOOKUP(TRIM(E792&amp;""),'Référentiel Articles'!$A$2:$F$634,2,FALSE),""))</f>
      </c>
      <c r="D792" s="83">
        <f>IF($E792="","",IFERROR(VLOOKUP(TRIM(E792&amp;""),'Référentiel Articles'!$A$2:$F$634,3,FALSE),""))</f>
      </c>
      <c r="E792" s="81" t="str">
        <v/>
      </c>
      <c r="F792" s="83">
        <f>IF($E792="","",IFERROR(VLOOKUP(TRIM(E792&amp;""),'Référentiel Articles'!$A$2:$F$634,4,FALSE),""))</f>
      </c>
      <c r="G792" s="84">
        <f>IF($E792="","",IFERROR(VLOOKUP(TRIM(E792&amp;""),'Référentiel Articles'!$A$2:$F$634,5,FALSE),""))</f>
      </c>
      <c r="H792" s="85" t="str">
        <v/>
      </c>
      <c r="I792" s="84">
        <f>IF($E792="","",IFERROR(VLOOKUP(TRIM(E792&amp;""),'Référentiel Articles'!$A$2:$F$634,6,FALSE),""))</f>
      </c>
      <c r="J792" s="90">
        <f>IF(OR($E792="",$H792=""),"",$H792*$I792)</f>
      </c>
      <c r="K792" s="87" t="str">
        <v/>
      </c>
    </row>
    <row r="793">
      <c r="A793" s="74" t="str">
        <v/>
      </c>
      <c r="B793" s="74" t="str">
        <v/>
      </c>
      <c r="C793" s="75">
        <f>IF($E793="","",IFERROR(VLOOKUP(TRIM(E793&amp;""),'Référentiel Articles'!$A$2:$F$634,2,FALSE),""))</f>
      </c>
      <c r="D793" s="75">
        <f>IF($E793="","",IFERROR(VLOOKUP(TRIM(E793&amp;""),'Référentiel Articles'!$A$2:$F$634,3,FALSE),""))</f>
      </c>
      <c r="E793" s="74" t="str">
        <v/>
      </c>
      <c r="F793" s="75">
        <f>IF($E793="","",IFERROR(VLOOKUP(TRIM(E793&amp;""),'Référentiel Articles'!$A$2:$F$634,4,FALSE),""))</f>
      </c>
      <c r="G793" s="76">
        <f>IF($E793="","",IFERROR(VLOOKUP(TRIM(E793&amp;""),'Référentiel Articles'!$A$2:$F$634,5,FALSE),""))</f>
      </c>
      <c r="H793" s="77" t="str">
        <v/>
      </c>
      <c r="I793" s="76">
        <f>IF($E793="","",IFERROR(VLOOKUP(TRIM(E793&amp;""),'Référentiel Articles'!$A$2:$F$634,6,FALSE),""))</f>
      </c>
      <c r="J793" s="78">
        <f>IF(OR($E793="",$H793=""),"",$H793*$I793)</f>
      </c>
      <c r="K793" s="79" t="str">
        <v/>
      </c>
    </row>
    <row r="794">
      <c r="A794" s="81" t="str">
        <v/>
      </c>
      <c r="B794" s="81" t="str">
        <v/>
      </c>
      <c r="C794" s="83">
        <f>IF($E794="","",IFERROR(VLOOKUP(TRIM(E794&amp;""),'Référentiel Articles'!$A$2:$F$634,2,FALSE),""))</f>
      </c>
      <c r="D794" s="83">
        <f>IF($E794="","",IFERROR(VLOOKUP(TRIM(E794&amp;""),'Référentiel Articles'!$A$2:$F$634,3,FALSE),""))</f>
      </c>
      <c r="E794" s="81" t="str">
        <v/>
      </c>
      <c r="F794" s="83">
        <f>IF($E794="","",IFERROR(VLOOKUP(TRIM(E794&amp;""),'Référentiel Articles'!$A$2:$F$634,4,FALSE),""))</f>
      </c>
      <c r="G794" s="84">
        <f>IF($E794="","",IFERROR(VLOOKUP(TRIM(E794&amp;""),'Référentiel Articles'!$A$2:$F$634,5,FALSE),""))</f>
      </c>
      <c r="H794" s="85" t="str">
        <v/>
      </c>
      <c r="I794" s="84">
        <f>IF($E794="","",IFERROR(VLOOKUP(TRIM(E794&amp;""),'Référentiel Articles'!$A$2:$F$634,6,FALSE),""))</f>
      </c>
      <c r="J794" s="90">
        <f>IF(OR($E794="",$H794=""),"",$H794*$I794)</f>
      </c>
      <c r="K794" s="87" t="str">
        <v/>
      </c>
    </row>
    <row r="795">
      <c r="A795" s="74" t="str">
        <v/>
      </c>
      <c r="B795" s="74" t="str">
        <v/>
      </c>
      <c r="C795" s="75">
        <f>IF($E795="","",IFERROR(VLOOKUP(TRIM(E795&amp;""),'Référentiel Articles'!$A$2:$F$634,2,FALSE),""))</f>
      </c>
      <c r="D795" s="75">
        <f>IF($E795="","",IFERROR(VLOOKUP(TRIM(E795&amp;""),'Référentiel Articles'!$A$2:$F$634,3,FALSE),""))</f>
      </c>
      <c r="E795" s="74" t="str">
        <v/>
      </c>
      <c r="F795" s="75">
        <f>IF($E795="","",IFERROR(VLOOKUP(TRIM(E795&amp;""),'Référentiel Articles'!$A$2:$F$634,4,FALSE),""))</f>
      </c>
      <c r="G795" s="76">
        <f>IF($E795="","",IFERROR(VLOOKUP(TRIM(E795&amp;""),'Référentiel Articles'!$A$2:$F$634,5,FALSE),""))</f>
      </c>
      <c r="H795" s="77" t="str">
        <v/>
      </c>
      <c r="I795" s="76">
        <f>IF($E795="","",IFERROR(VLOOKUP(TRIM(E795&amp;""),'Référentiel Articles'!$A$2:$F$634,6,FALSE),""))</f>
      </c>
      <c r="J795" s="78">
        <f>IF(OR($E795="",$H795=""),"",$H795*$I795)</f>
      </c>
      <c r="K795" s="79" t="str">
        <v/>
      </c>
    </row>
    <row r="796">
      <c r="A796" s="81" t="str">
        <v/>
      </c>
      <c r="B796" s="81" t="str">
        <v/>
      </c>
      <c r="C796" s="83">
        <f>IF($E796="","",IFERROR(VLOOKUP(TRIM(E796&amp;""),'Référentiel Articles'!$A$2:$F$634,2,FALSE),""))</f>
      </c>
      <c r="D796" s="83">
        <f>IF($E796="","",IFERROR(VLOOKUP(TRIM(E796&amp;""),'Référentiel Articles'!$A$2:$F$634,3,FALSE),""))</f>
      </c>
      <c r="E796" s="81" t="str">
        <v/>
      </c>
      <c r="F796" s="83">
        <f>IF($E796="","",IFERROR(VLOOKUP(TRIM(E796&amp;""),'Référentiel Articles'!$A$2:$F$634,4,FALSE),""))</f>
      </c>
      <c r="G796" s="84">
        <f>IF($E796="","",IFERROR(VLOOKUP(TRIM(E796&amp;""),'Référentiel Articles'!$A$2:$F$634,5,FALSE),""))</f>
      </c>
      <c r="H796" s="85" t="str">
        <v/>
      </c>
      <c r="I796" s="84">
        <f>IF($E796="","",IFERROR(VLOOKUP(TRIM(E796&amp;""),'Référentiel Articles'!$A$2:$F$634,6,FALSE),""))</f>
      </c>
      <c r="J796" s="90">
        <f>IF(OR($E796="",$H796=""),"",$H796*$I796)</f>
      </c>
      <c r="K796" s="87" t="str">
        <v/>
      </c>
    </row>
    <row r="797">
      <c r="A797" s="74" t="str">
        <v/>
      </c>
      <c r="B797" s="74" t="str">
        <v/>
      </c>
      <c r="C797" s="75">
        <f>IF($E797="","",IFERROR(VLOOKUP(TRIM(E797&amp;""),'Référentiel Articles'!$A$2:$F$634,2,FALSE),""))</f>
      </c>
      <c r="D797" s="75">
        <f>IF($E797="","",IFERROR(VLOOKUP(TRIM(E797&amp;""),'Référentiel Articles'!$A$2:$F$634,3,FALSE),""))</f>
      </c>
      <c r="E797" s="74" t="str">
        <v/>
      </c>
      <c r="F797" s="75">
        <f>IF($E797="","",IFERROR(VLOOKUP(TRIM(E797&amp;""),'Référentiel Articles'!$A$2:$F$634,4,FALSE),""))</f>
      </c>
      <c r="G797" s="76">
        <f>IF($E797="","",IFERROR(VLOOKUP(TRIM(E797&amp;""),'Référentiel Articles'!$A$2:$F$634,5,FALSE),""))</f>
      </c>
      <c r="H797" s="77" t="str">
        <v/>
      </c>
      <c r="I797" s="76">
        <f>IF($E797="","",IFERROR(VLOOKUP(TRIM(E797&amp;""),'Référentiel Articles'!$A$2:$F$634,6,FALSE),""))</f>
      </c>
      <c r="J797" s="78">
        <f>IF(OR($E797="",$H797=""),"",$H797*$I797)</f>
      </c>
      <c r="K797" s="79" t="str">
        <v/>
      </c>
    </row>
    <row r="798">
      <c r="A798" s="81" t="str">
        <v/>
      </c>
      <c r="B798" s="81" t="str">
        <v/>
      </c>
      <c r="C798" s="83">
        <f>IF($E798="","",IFERROR(VLOOKUP(TRIM(E798&amp;""),'Référentiel Articles'!$A$2:$F$634,2,FALSE),""))</f>
      </c>
      <c r="D798" s="83">
        <f>IF($E798="","",IFERROR(VLOOKUP(TRIM(E798&amp;""),'Référentiel Articles'!$A$2:$F$634,3,FALSE),""))</f>
      </c>
      <c r="E798" s="81" t="str">
        <v/>
      </c>
      <c r="F798" s="83">
        <f>IF($E798="","",IFERROR(VLOOKUP(TRIM(E798&amp;""),'Référentiel Articles'!$A$2:$F$634,4,FALSE),""))</f>
      </c>
      <c r="G798" s="84">
        <f>IF($E798="","",IFERROR(VLOOKUP(TRIM(E798&amp;""),'Référentiel Articles'!$A$2:$F$634,5,FALSE),""))</f>
      </c>
      <c r="H798" s="85" t="str">
        <v/>
      </c>
      <c r="I798" s="84">
        <f>IF($E798="","",IFERROR(VLOOKUP(TRIM(E798&amp;""),'Référentiel Articles'!$A$2:$F$634,6,FALSE),""))</f>
      </c>
      <c r="J798" s="90">
        <f>IF(OR($E798="",$H798=""),"",$H798*$I798)</f>
      </c>
      <c r="K798" s="87" t="str">
        <v/>
      </c>
    </row>
    <row r="799">
      <c r="A799" s="74" t="str">
        <v/>
      </c>
      <c r="B799" s="74" t="str">
        <v/>
      </c>
      <c r="C799" s="75">
        <f>IF($E799="","",IFERROR(VLOOKUP(TRIM(E799&amp;""),'Référentiel Articles'!$A$2:$F$634,2,FALSE),""))</f>
      </c>
      <c r="D799" s="75">
        <f>IF($E799="","",IFERROR(VLOOKUP(TRIM(E799&amp;""),'Référentiel Articles'!$A$2:$F$634,3,FALSE),""))</f>
      </c>
      <c r="E799" s="74" t="str">
        <v/>
      </c>
      <c r="F799" s="75">
        <f>IF($E799="","",IFERROR(VLOOKUP(TRIM(E799&amp;""),'Référentiel Articles'!$A$2:$F$634,4,FALSE),""))</f>
      </c>
      <c r="G799" s="76">
        <f>IF($E799="","",IFERROR(VLOOKUP(TRIM(E799&amp;""),'Référentiel Articles'!$A$2:$F$634,5,FALSE),""))</f>
      </c>
      <c r="H799" s="77" t="str">
        <v/>
      </c>
      <c r="I799" s="76">
        <f>IF($E799="","",IFERROR(VLOOKUP(TRIM(E799&amp;""),'Référentiel Articles'!$A$2:$F$634,6,FALSE),""))</f>
      </c>
      <c r="J799" s="78">
        <f>IF(OR($E799="",$H799=""),"",$H799*$I799)</f>
      </c>
      <c r="K799" s="79" t="str">
        <v/>
      </c>
    </row>
    <row r="800">
      <c r="A800" s="81" t="str">
        <v/>
      </c>
      <c r="B800" s="81" t="str">
        <v/>
      </c>
      <c r="C800" s="83">
        <f>IF($E800="","",IFERROR(VLOOKUP(TRIM(E800&amp;""),'Référentiel Articles'!$A$2:$F$634,2,FALSE),""))</f>
      </c>
      <c r="D800" s="83">
        <f>IF($E800="","",IFERROR(VLOOKUP(TRIM(E800&amp;""),'Référentiel Articles'!$A$2:$F$634,3,FALSE),""))</f>
      </c>
      <c r="E800" s="81" t="str">
        <v/>
      </c>
      <c r="F800" s="83">
        <f>IF($E800="","",IFERROR(VLOOKUP(TRIM(E800&amp;""),'Référentiel Articles'!$A$2:$F$634,4,FALSE),""))</f>
      </c>
      <c r="G800" s="84">
        <f>IF($E800="","",IFERROR(VLOOKUP(TRIM(E800&amp;""),'Référentiel Articles'!$A$2:$F$634,5,FALSE),""))</f>
      </c>
      <c r="H800" s="85" t="str">
        <v/>
      </c>
      <c r="I800" s="84">
        <f>IF($E800="","",IFERROR(VLOOKUP(TRIM(E800&amp;""),'Référentiel Articles'!$A$2:$F$634,6,FALSE),""))</f>
      </c>
      <c r="J800" s="90">
        <f>IF(OR($E800="",$H800=""),"",$H800*$I800)</f>
      </c>
      <c r="K800" s="87" t="str">
        <v/>
      </c>
    </row>
    <row r="801">
      <c r="A801" s="74" t="str">
        <v/>
      </c>
      <c r="B801" s="74" t="str">
        <v/>
      </c>
      <c r="C801" s="75">
        <f>IF($E801="","",IFERROR(VLOOKUP(TRIM(E801&amp;""),'Référentiel Articles'!$A$2:$F$634,2,FALSE),""))</f>
      </c>
      <c r="D801" s="75">
        <f>IF($E801="","",IFERROR(VLOOKUP(TRIM(E801&amp;""),'Référentiel Articles'!$A$2:$F$634,3,FALSE),""))</f>
      </c>
      <c r="E801" s="74" t="str">
        <v/>
      </c>
      <c r="F801" s="75">
        <f>IF($E801="","",IFERROR(VLOOKUP(TRIM(E801&amp;""),'Référentiel Articles'!$A$2:$F$634,4,FALSE),""))</f>
      </c>
      <c r="G801" s="76">
        <f>IF($E801="","",IFERROR(VLOOKUP(TRIM(E801&amp;""),'Référentiel Articles'!$A$2:$F$634,5,FALSE),""))</f>
      </c>
      <c r="H801" s="77" t="str">
        <v/>
      </c>
      <c r="I801" s="76">
        <f>IF($E801="","",IFERROR(VLOOKUP(TRIM(E801&amp;""),'Référentiel Articles'!$A$2:$F$634,6,FALSE),""))</f>
      </c>
      <c r="J801" s="78">
        <f>IF(OR($E801="",$H801=""),"",$H801*$I801)</f>
      </c>
      <c r="K801" s="79" t="str">
        <v/>
      </c>
    </row>
    <row r="802">
      <c r="A802" s="81" t="str">
        <v/>
      </c>
      <c r="B802" s="81" t="str">
        <v/>
      </c>
      <c r="C802" s="83">
        <f>IF($E802="","",IFERROR(VLOOKUP(TRIM(E802&amp;""),'Référentiel Articles'!$A$2:$F$634,2,FALSE),""))</f>
      </c>
      <c r="D802" s="83">
        <f>IF($E802="","",IFERROR(VLOOKUP(TRIM(E802&amp;""),'Référentiel Articles'!$A$2:$F$634,3,FALSE),""))</f>
      </c>
      <c r="E802" s="81" t="str">
        <v/>
      </c>
      <c r="F802" s="83">
        <f>IF($E802="","",IFERROR(VLOOKUP(TRIM(E802&amp;""),'Référentiel Articles'!$A$2:$F$634,4,FALSE),""))</f>
      </c>
      <c r="G802" s="84">
        <f>IF($E802="","",IFERROR(VLOOKUP(TRIM(E802&amp;""),'Référentiel Articles'!$A$2:$F$634,5,FALSE),""))</f>
      </c>
      <c r="H802" s="85" t="str">
        <v/>
      </c>
      <c r="I802" s="84">
        <f>IF($E802="","",IFERROR(VLOOKUP(TRIM(E802&amp;""),'Référentiel Articles'!$A$2:$F$634,6,FALSE),""))</f>
      </c>
      <c r="J802" s="90">
        <f>IF(OR($E802="",$H802=""),"",$H802*$I802)</f>
      </c>
      <c r="K802" s="87" t="str">
        <v/>
      </c>
    </row>
    <row r="803">
      <c r="A803" s="74" t="str">
        <v/>
      </c>
      <c r="B803" s="74" t="str">
        <v/>
      </c>
      <c r="C803" s="75">
        <f>IF($E803="","",IFERROR(VLOOKUP(TRIM(E803&amp;""),'Référentiel Articles'!$A$2:$F$634,2,FALSE),""))</f>
      </c>
      <c r="D803" s="75">
        <f>IF($E803="","",IFERROR(VLOOKUP(TRIM(E803&amp;""),'Référentiel Articles'!$A$2:$F$634,3,FALSE),""))</f>
      </c>
      <c r="E803" s="74" t="str">
        <v/>
      </c>
      <c r="F803" s="75">
        <f>IF($E803="","",IFERROR(VLOOKUP(TRIM(E803&amp;""),'Référentiel Articles'!$A$2:$F$634,4,FALSE),""))</f>
      </c>
      <c r="G803" s="76">
        <f>IF($E803="","",IFERROR(VLOOKUP(TRIM(E803&amp;""),'Référentiel Articles'!$A$2:$F$634,5,FALSE),""))</f>
      </c>
      <c r="H803" s="77" t="str">
        <v/>
      </c>
      <c r="I803" s="76">
        <f>IF($E803="","",IFERROR(VLOOKUP(TRIM(E803&amp;""),'Référentiel Articles'!$A$2:$F$634,6,FALSE),""))</f>
      </c>
      <c r="J803" s="78">
        <f>IF(OR($E803="",$H803=""),"",$H803*$I803)</f>
      </c>
      <c r="K803" s="79" t="str">
        <v/>
      </c>
    </row>
    <row r="804">
      <c r="A804" s="81" t="str">
        <v/>
      </c>
      <c r="B804" s="81" t="str">
        <v/>
      </c>
      <c r="C804" s="83">
        <f>IF($E804="","",IFERROR(VLOOKUP(TRIM(E804&amp;""),'Référentiel Articles'!$A$2:$F$634,2,FALSE),""))</f>
      </c>
      <c r="D804" s="83">
        <f>IF($E804="","",IFERROR(VLOOKUP(TRIM(E804&amp;""),'Référentiel Articles'!$A$2:$F$634,3,FALSE),""))</f>
      </c>
      <c r="E804" s="81" t="str">
        <v/>
      </c>
      <c r="F804" s="83">
        <f>IF($E804="","",IFERROR(VLOOKUP(TRIM(E804&amp;""),'Référentiel Articles'!$A$2:$F$634,4,FALSE),""))</f>
      </c>
      <c r="G804" s="84">
        <f>IF($E804="","",IFERROR(VLOOKUP(TRIM(E804&amp;""),'Référentiel Articles'!$A$2:$F$634,5,FALSE),""))</f>
      </c>
      <c r="H804" s="85" t="str">
        <v/>
      </c>
      <c r="I804" s="84">
        <f>IF($E804="","",IFERROR(VLOOKUP(TRIM(E804&amp;""),'Référentiel Articles'!$A$2:$F$634,6,FALSE),""))</f>
      </c>
      <c r="J804" s="90">
        <f>IF(OR($E804="",$H804=""),"",$H804*$I804)</f>
      </c>
      <c r="K804" s="87" t="str">
        <v/>
      </c>
    </row>
    <row r="805">
      <c r="A805" s="74" t="str">
        <v/>
      </c>
      <c r="B805" s="74" t="str">
        <v/>
      </c>
      <c r="C805" s="75">
        <f>IF($E805="","",IFERROR(VLOOKUP(TRIM(E805&amp;""),'Référentiel Articles'!$A$2:$F$634,2,FALSE),""))</f>
      </c>
      <c r="D805" s="75">
        <f>IF($E805="","",IFERROR(VLOOKUP(TRIM(E805&amp;""),'Référentiel Articles'!$A$2:$F$634,3,FALSE),""))</f>
      </c>
      <c r="E805" s="74" t="str">
        <v/>
      </c>
      <c r="F805" s="75">
        <f>IF($E805="","",IFERROR(VLOOKUP(TRIM(E805&amp;""),'Référentiel Articles'!$A$2:$F$634,4,FALSE),""))</f>
      </c>
      <c r="G805" s="76">
        <f>IF($E805="","",IFERROR(VLOOKUP(TRIM(E805&amp;""),'Référentiel Articles'!$A$2:$F$634,5,FALSE),""))</f>
      </c>
      <c r="H805" s="77" t="str">
        <v/>
      </c>
      <c r="I805" s="76">
        <f>IF($E805="","",IFERROR(VLOOKUP(TRIM(E805&amp;""),'Référentiel Articles'!$A$2:$F$634,6,FALSE),""))</f>
      </c>
      <c r="J805" s="78">
        <f>IF(OR($E805="",$H805=""),"",$H805*$I805)</f>
      </c>
      <c r="K805" s="79" t="str">
        <v/>
      </c>
    </row>
    <row r="806">
      <c r="A806" s="81" t="str">
        <v/>
      </c>
      <c r="B806" s="81" t="str">
        <v/>
      </c>
      <c r="C806" s="83">
        <f>IF($E806="","",IFERROR(VLOOKUP(TRIM(E806&amp;""),'Référentiel Articles'!$A$2:$F$634,2,FALSE),""))</f>
      </c>
      <c r="D806" s="83">
        <f>IF($E806="","",IFERROR(VLOOKUP(TRIM(E806&amp;""),'Référentiel Articles'!$A$2:$F$634,3,FALSE),""))</f>
      </c>
      <c r="E806" s="81" t="str">
        <v/>
      </c>
      <c r="F806" s="83">
        <f>IF($E806="","",IFERROR(VLOOKUP(TRIM(E806&amp;""),'Référentiel Articles'!$A$2:$F$634,4,FALSE),""))</f>
      </c>
      <c r="G806" s="84">
        <f>IF($E806="","",IFERROR(VLOOKUP(TRIM(E806&amp;""),'Référentiel Articles'!$A$2:$F$634,5,FALSE),""))</f>
      </c>
      <c r="H806" s="85" t="str">
        <v/>
      </c>
      <c r="I806" s="84">
        <f>IF($E806="","",IFERROR(VLOOKUP(TRIM(E806&amp;""),'Référentiel Articles'!$A$2:$F$634,6,FALSE),""))</f>
      </c>
      <c r="J806" s="90">
        <f>IF(OR($E806="",$H806=""),"",$H806*$I806)</f>
      </c>
      <c r="K806" s="87" t="str">
        <v/>
      </c>
    </row>
    <row r="807">
      <c r="A807" s="74" t="str">
        <v/>
      </c>
      <c r="B807" s="74" t="str">
        <v/>
      </c>
      <c r="C807" s="75">
        <f>IF($E807="","",IFERROR(VLOOKUP(TRIM(E807&amp;""),'Référentiel Articles'!$A$2:$F$634,2,FALSE),""))</f>
      </c>
      <c r="D807" s="75">
        <f>IF($E807="","",IFERROR(VLOOKUP(TRIM(E807&amp;""),'Référentiel Articles'!$A$2:$F$634,3,FALSE),""))</f>
      </c>
      <c r="E807" s="74" t="str">
        <v/>
      </c>
      <c r="F807" s="75">
        <f>IF($E807="","",IFERROR(VLOOKUP(TRIM(E807&amp;""),'Référentiel Articles'!$A$2:$F$634,4,FALSE),""))</f>
      </c>
      <c r="G807" s="76">
        <f>IF($E807="","",IFERROR(VLOOKUP(TRIM(E807&amp;""),'Référentiel Articles'!$A$2:$F$634,5,FALSE),""))</f>
      </c>
      <c r="H807" s="77" t="str">
        <v/>
      </c>
      <c r="I807" s="76">
        <f>IF($E807="","",IFERROR(VLOOKUP(TRIM(E807&amp;""),'Référentiel Articles'!$A$2:$F$634,6,FALSE),""))</f>
      </c>
      <c r="J807" s="78">
        <f>IF(OR($E807="",$H807=""),"",$H807*$I807)</f>
      </c>
      <c r="K807" s="79" t="str">
        <v/>
      </c>
    </row>
    <row r="808">
      <c r="A808" s="81" t="str">
        <v/>
      </c>
      <c r="B808" s="81" t="str">
        <v/>
      </c>
      <c r="C808" s="83">
        <f>IF($E808="","",IFERROR(VLOOKUP(TRIM(E808&amp;""),'Référentiel Articles'!$A$2:$F$634,2,FALSE),""))</f>
      </c>
      <c r="D808" s="83">
        <f>IF($E808="","",IFERROR(VLOOKUP(TRIM(E808&amp;""),'Référentiel Articles'!$A$2:$F$634,3,FALSE),""))</f>
      </c>
      <c r="E808" s="81" t="str">
        <v/>
      </c>
      <c r="F808" s="83">
        <f>IF($E808="","",IFERROR(VLOOKUP(TRIM(E808&amp;""),'Référentiel Articles'!$A$2:$F$634,4,FALSE),""))</f>
      </c>
      <c r="G808" s="84">
        <f>IF($E808="","",IFERROR(VLOOKUP(TRIM(E808&amp;""),'Référentiel Articles'!$A$2:$F$634,5,FALSE),""))</f>
      </c>
      <c r="H808" s="85" t="str">
        <v/>
      </c>
      <c r="I808" s="84">
        <f>IF($E808="","",IFERROR(VLOOKUP(TRIM(E808&amp;""),'Référentiel Articles'!$A$2:$F$634,6,FALSE),""))</f>
      </c>
      <c r="J808" s="90">
        <f>IF(OR($E808="",$H808=""),"",$H808*$I808)</f>
      </c>
      <c r="K808" s="87" t="str">
        <v/>
      </c>
    </row>
    <row r="809">
      <c r="A809" s="74" t="str">
        <v/>
      </c>
      <c r="B809" s="74" t="str">
        <v/>
      </c>
      <c r="C809" s="75">
        <f>IF($E809="","",IFERROR(VLOOKUP(TRIM(E809&amp;""),'Référentiel Articles'!$A$2:$F$634,2,FALSE),""))</f>
      </c>
      <c r="D809" s="75">
        <f>IF($E809="","",IFERROR(VLOOKUP(TRIM(E809&amp;""),'Référentiel Articles'!$A$2:$F$634,3,FALSE),""))</f>
      </c>
      <c r="E809" s="74" t="str">
        <v/>
      </c>
      <c r="F809" s="75">
        <f>IF($E809="","",IFERROR(VLOOKUP(TRIM(E809&amp;""),'Référentiel Articles'!$A$2:$F$634,4,FALSE),""))</f>
      </c>
      <c r="G809" s="76">
        <f>IF($E809="","",IFERROR(VLOOKUP(TRIM(E809&amp;""),'Référentiel Articles'!$A$2:$F$634,5,FALSE),""))</f>
      </c>
      <c r="H809" s="77" t="str">
        <v/>
      </c>
      <c r="I809" s="76">
        <f>IF($E809="","",IFERROR(VLOOKUP(TRIM(E809&amp;""),'Référentiel Articles'!$A$2:$F$634,6,FALSE),""))</f>
      </c>
      <c r="J809" s="78">
        <f>IF(OR($E809="",$H809=""),"",$H809*$I809)</f>
      </c>
      <c r="K809" s="79" t="str">
        <v/>
      </c>
    </row>
    <row r="810">
      <c r="A810" s="81" t="str">
        <v/>
      </c>
      <c r="B810" s="81" t="str">
        <v/>
      </c>
      <c r="C810" s="83">
        <f>IF($E810="","",IFERROR(VLOOKUP(TRIM(E810&amp;""),'Référentiel Articles'!$A$2:$F$634,2,FALSE),""))</f>
      </c>
      <c r="D810" s="83">
        <f>IF($E810="","",IFERROR(VLOOKUP(TRIM(E810&amp;""),'Référentiel Articles'!$A$2:$F$634,3,FALSE),""))</f>
      </c>
      <c r="E810" s="81" t="str">
        <v/>
      </c>
      <c r="F810" s="83">
        <f>IF($E810="","",IFERROR(VLOOKUP(TRIM(E810&amp;""),'Référentiel Articles'!$A$2:$F$634,4,FALSE),""))</f>
      </c>
      <c r="G810" s="84">
        <f>IF($E810="","",IFERROR(VLOOKUP(TRIM(E810&amp;""),'Référentiel Articles'!$A$2:$F$634,5,FALSE),""))</f>
      </c>
      <c r="H810" s="85" t="str">
        <v/>
      </c>
      <c r="I810" s="84">
        <f>IF($E810="","",IFERROR(VLOOKUP(TRIM(E810&amp;""),'Référentiel Articles'!$A$2:$F$634,6,FALSE),""))</f>
      </c>
      <c r="J810" s="90">
        <f>IF(OR($E810="",$H810=""),"",$H810*$I810)</f>
      </c>
      <c r="K810" s="87" t="str">
        <v/>
      </c>
    </row>
    <row r="811">
      <c r="A811" s="74" t="str">
        <v/>
      </c>
      <c r="B811" s="74" t="str">
        <v/>
      </c>
      <c r="C811" s="75">
        <f>IF($E811="","",IFERROR(VLOOKUP(TRIM(E811&amp;""),'Référentiel Articles'!$A$2:$F$634,2,FALSE),""))</f>
      </c>
      <c r="D811" s="75">
        <f>IF($E811="","",IFERROR(VLOOKUP(TRIM(E811&amp;""),'Référentiel Articles'!$A$2:$F$634,3,FALSE),""))</f>
      </c>
      <c r="E811" s="74" t="str">
        <v/>
      </c>
      <c r="F811" s="75">
        <f>IF($E811="","",IFERROR(VLOOKUP(TRIM(E811&amp;""),'Référentiel Articles'!$A$2:$F$634,4,FALSE),""))</f>
      </c>
      <c r="G811" s="76">
        <f>IF($E811="","",IFERROR(VLOOKUP(TRIM(E811&amp;""),'Référentiel Articles'!$A$2:$F$634,5,FALSE),""))</f>
      </c>
      <c r="H811" s="77" t="str">
        <v/>
      </c>
      <c r="I811" s="76">
        <f>IF($E811="","",IFERROR(VLOOKUP(TRIM(E811&amp;""),'Référentiel Articles'!$A$2:$F$634,6,FALSE),""))</f>
      </c>
      <c r="J811" s="78">
        <f>IF(OR($E811="",$H811=""),"",$H811*$I811)</f>
      </c>
      <c r="K811" s="79" t="str">
        <v/>
      </c>
    </row>
    <row r="812">
      <c r="A812" s="81" t="str">
        <v/>
      </c>
      <c r="B812" s="81" t="str">
        <v/>
      </c>
      <c r="C812" s="83">
        <f>IF($E812="","",IFERROR(VLOOKUP(TRIM(E812&amp;""),'Référentiel Articles'!$A$2:$F$634,2,FALSE),""))</f>
      </c>
      <c r="D812" s="83">
        <f>IF($E812="","",IFERROR(VLOOKUP(TRIM(E812&amp;""),'Référentiel Articles'!$A$2:$F$634,3,FALSE),""))</f>
      </c>
      <c r="E812" s="81" t="str">
        <v/>
      </c>
      <c r="F812" s="83">
        <f>IF($E812="","",IFERROR(VLOOKUP(TRIM(E812&amp;""),'Référentiel Articles'!$A$2:$F$634,4,FALSE),""))</f>
      </c>
      <c r="G812" s="84">
        <f>IF($E812="","",IFERROR(VLOOKUP(TRIM(E812&amp;""),'Référentiel Articles'!$A$2:$F$634,5,FALSE),""))</f>
      </c>
      <c r="H812" s="85" t="str">
        <v/>
      </c>
      <c r="I812" s="84">
        <f>IF($E812="","",IFERROR(VLOOKUP(TRIM(E812&amp;""),'Référentiel Articles'!$A$2:$F$634,6,FALSE),""))</f>
      </c>
      <c r="J812" s="90">
        <f>IF(OR($E812="",$H812=""),"",$H812*$I812)</f>
      </c>
      <c r="K812" s="87" t="str">
        <v/>
      </c>
    </row>
    <row r="813">
      <c r="A813" s="74" t="str">
        <v/>
      </c>
      <c r="B813" s="74" t="str">
        <v/>
      </c>
      <c r="C813" s="75">
        <f>IF($E813="","",IFERROR(VLOOKUP(TRIM(E813&amp;""),'Référentiel Articles'!$A$2:$F$634,2,FALSE),""))</f>
      </c>
      <c r="D813" s="75">
        <f>IF($E813="","",IFERROR(VLOOKUP(TRIM(E813&amp;""),'Référentiel Articles'!$A$2:$F$634,3,FALSE),""))</f>
      </c>
      <c r="E813" s="74" t="str">
        <v/>
      </c>
      <c r="F813" s="75">
        <f>IF($E813="","",IFERROR(VLOOKUP(TRIM(E813&amp;""),'Référentiel Articles'!$A$2:$F$634,4,FALSE),""))</f>
      </c>
      <c r="G813" s="76">
        <f>IF($E813="","",IFERROR(VLOOKUP(TRIM(E813&amp;""),'Référentiel Articles'!$A$2:$F$634,5,FALSE),""))</f>
      </c>
      <c r="H813" s="77" t="str">
        <v/>
      </c>
      <c r="I813" s="76">
        <f>IF($E813="","",IFERROR(VLOOKUP(TRIM(E813&amp;""),'Référentiel Articles'!$A$2:$F$634,6,FALSE),""))</f>
      </c>
      <c r="J813" s="78">
        <f>IF(OR($E813="",$H813=""),"",$H813*$I813)</f>
      </c>
      <c r="K813" s="79" t="str">
        <v/>
      </c>
    </row>
    <row r="814">
      <c r="A814" s="81" t="str">
        <v/>
      </c>
      <c r="B814" s="81" t="str">
        <v/>
      </c>
      <c r="C814" s="83">
        <f>IF($E814="","",IFERROR(VLOOKUP(TRIM(E814&amp;""),'Référentiel Articles'!$A$2:$F$634,2,FALSE),""))</f>
      </c>
      <c r="D814" s="83">
        <f>IF($E814="","",IFERROR(VLOOKUP(TRIM(E814&amp;""),'Référentiel Articles'!$A$2:$F$634,3,FALSE),""))</f>
      </c>
      <c r="E814" s="81" t="str">
        <v/>
      </c>
      <c r="F814" s="83">
        <f>IF($E814="","",IFERROR(VLOOKUP(TRIM(E814&amp;""),'Référentiel Articles'!$A$2:$F$634,4,FALSE),""))</f>
      </c>
      <c r="G814" s="84">
        <f>IF($E814="","",IFERROR(VLOOKUP(TRIM(E814&amp;""),'Référentiel Articles'!$A$2:$F$634,5,FALSE),""))</f>
      </c>
      <c r="H814" s="85" t="str">
        <v/>
      </c>
      <c r="I814" s="84">
        <f>IF($E814="","",IFERROR(VLOOKUP(TRIM(E814&amp;""),'Référentiel Articles'!$A$2:$F$634,6,FALSE),""))</f>
      </c>
      <c r="J814" s="90">
        <f>IF(OR($E814="",$H814=""),"",$H814*$I814)</f>
      </c>
      <c r="K814" s="87" t="str">
        <v/>
      </c>
    </row>
    <row r="815">
      <c r="A815" s="74" t="str">
        <v/>
      </c>
      <c r="B815" s="74" t="str">
        <v/>
      </c>
      <c r="C815" s="75">
        <f>IF($E815="","",IFERROR(VLOOKUP(TRIM(E815&amp;""),'Référentiel Articles'!$A$2:$F$634,2,FALSE),""))</f>
      </c>
      <c r="D815" s="75">
        <f>IF($E815="","",IFERROR(VLOOKUP(TRIM(E815&amp;""),'Référentiel Articles'!$A$2:$F$634,3,FALSE),""))</f>
      </c>
      <c r="E815" s="74" t="str">
        <v/>
      </c>
      <c r="F815" s="75">
        <f>IF($E815="","",IFERROR(VLOOKUP(TRIM(E815&amp;""),'Référentiel Articles'!$A$2:$F$634,4,FALSE),""))</f>
      </c>
      <c r="G815" s="76">
        <f>IF($E815="","",IFERROR(VLOOKUP(TRIM(E815&amp;""),'Référentiel Articles'!$A$2:$F$634,5,FALSE),""))</f>
      </c>
      <c r="H815" s="77" t="str">
        <v/>
      </c>
      <c r="I815" s="76">
        <f>IF($E815="","",IFERROR(VLOOKUP(TRIM(E815&amp;""),'Référentiel Articles'!$A$2:$F$634,6,FALSE),""))</f>
      </c>
      <c r="J815" s="78">
        <f>IF(OR($E815="",$H815=""),"",$H815*$I815)</f>
      </c>
      <c r="K815" s="79" t="str">
        <v/>
      </c>
    </row>
    <row r="816">
      <c r="A816" s="81" t="str">
        <v/>
      </c>
      <c r="B816" s="81" t="str">
        <v/>
      </c>
      <c r="C816" s="83">
        <f>IF($E816="","",IFERROR(VLOOKUP(TRIM(E816&amp;""),'Référentiel Articles'!$A$2:$F$634,2,FALSE),""))</f>
      </c>
      <c r="D816" s="83">
        <f>IF($E816="","",IFERROR(VLOOKUP(TRIM(E816&amp;""),'Référentiel Articles'!$A$2:$F$634,3,FALSE),""))</f>
      </c>
      <c r="E816" s="81" t="str">
        <v/>
      </c>
      <c r="F816" s="83">
        <f>IF($E816="","",IFERROR(VLOOKUP(TRIM(E816&amp;""),'Référentiel Articles'!$A$2:$F$634,4,FALSE),""))</f>
      </c>
      <c r="G816" s="84">
        <f>IF($E816="","",IFERROR(VLOOKUP(TRIM(E816&amp;""),'Référentiel Articles'!$A$2:$F$634,5,FALSE),""))</f>
      </c>
      <c r="H816" s="85" t="str">
        <v/>
      </c>
      <c r="I816" s="84">
        <f>IF($E816="","",IFERROR(VLOOKUP(TRIM(E816&amp;""),'Référentiel Articles'!$A$2:$F$634,6,FALSE),""))</f>
      </c>
      <c r="J816" s="90">
        <f>IF(OR($E816="",$H816=""),"",$H816*$I816)</f>
      </c>
      <c r="K816" s="87" t="str">
        <v/>
      </c>
    </row>
    <row r="817">
      <c r="A817" s="74" t="str">
        <v/>
      </c>
      <c r="B817" s="74" t="str">
        <v/>
      </c>
      <c r="C817" s="75">
        <f>IF($E817="","",IFERROR(VLOOKUP(TRIM(E817&amp;""),'Référentiel Articles'!$A$2:$F$634,2,FALSE),""))</f>
      </c>
      <c r="D817" s="75">
        <f>IF($E817="","",IFERROR(VLOOKUP(TRIM(E817&amp;""),'Référentiel Articles'!$A$2:$F$634,3,FALSE),""))</f>
      </c>
      <c r="E817" s="74" t="str">
        <v/>
      </c>
      <c r="F817" s="75">
        <f>IF($E817="","",IFERROR(VLOOKUP(TRIM(E817&amp;""),'Référentiel Articles'!$A$2:$F$634,4,FALSE),""))</f>
      </c>
      <c r="G817" s="76">
        <f>IF($E817="","",IFERROR(VLOOKUP(TRIM(E817&amp;""),'Référentiel Articles'!$A$2:$F$634,5,FALSE),""))</f>
      </c>
      <c r="H817" s="77" t="str">
        <v/>
      </c>
      <c r="I817" s="76">
        <f>IF($E817="","",IFERROR(VLOOKUP(TRIM(E817&amp;""),'Référentiel Articles'!$A$2:$F$634,6,FALSE),""))</f>
      </c>
      <c r="J817" s="78">
        <f>IF(OR($E817="",$H817=""),"",$H817*$I817)</f>
      </c>
      <c r="K817" s="79" t="str">
        <v/>
      </c>
    </row>
    <row r="818">
      <c r="A818" s="81" t="str">
        <v/>
      </c>
      <c r="B818" s="81" t="str">
        <v/>
      </c>
      <c r="C818" s="83">
        <f>IF($E818="","",IFERROR(VLOOKUP(TRIM(E818&amp;""),'Référentiel Articles'!$A$2:$F$634,2,FALSE),""))</f>
      </c>
      <c r="D818" s="83">
        <f>IF($E818="","",IFERROR(VLOOKUP(TRIM(E818&amp;""),'Référentiel Articles'!$A$2:$F$634,3,FALSE),""))</f>
      </c>
      <c r="E818" s="81" t="str">
        <v/>
      </c>
      <c r="F818" s="83">
        <f>IF($E818="","",IFERROR(VLOOKUP(TRIM(E818&amp;""),'Référentiel Articles'!$A$2:$F$634,4,FALSE),""))</f>
      </c>
      <c r="G818" s="84">
        <f>IF($E818="","",IFERROR(VLOOKUP(TRIM(E818&amp;""),'Référentiel Articles'!$A$2:$F$634,5,FALSE),""))</f>
      </c>
      <c r="H818" s="85" t="str">
        <v/>
      </c>
      <c r="I818" s="84">
        <f>IF($E818="","",IFERROR(VLOOKUP(TRIM(E818&amp;""),'Référentiel Articles'!$A$2:$F$634,6,FALSE),""))</f>
      </c>
      <c r="J818" s="90">
        <f>IF(OR($E818="",$H818=""),"",$H818*$I818)</f>
      </c>
      <c r="K818" s="87" t="str">
        <v/>
      </c>
    </row>
    <row r="819">
      <c r="A819" s="74" t="str">
        <v/>
      </c>
      <c r="B819" s="74" t="str">
        <v/>
      </c>
      <c r="C819" s="75">
        <f>IF($E819="","",IFERROR(VLOOKUP(TRIM(E819&amp;""),'Référentiel Articles'!$A$2:$F$634,2,FALSE),""))</f>
      </c>
      <c r="D819" s="75">
        <f>IF($E819="","",IFERROR(VLOOKUP(TRIM(E819&amp;""),'Référentiel Articles'!$A$2:$F$634,3,FALSE),""))</f>
      </c>
      <c r="E819" s="74" t="str">
        <v/>
      </c>
      <c r="F819" s="75">
        <f>IF($E819="","",IFERROR(VLOOKUP(TRIM(E819&amp;""),'Référentiel Articles'!$A$2:$F$634,4,FALSE),""))</f>
      </c>
      <c r="G819" s="76">
        <f>IF($E819="","",IFERROR(VLOOKUP(TRIM(E819&amp;""),'Référentiel Articles'!$A$2:$F$634,5,FALSE),""))</f>
      </c>
      <c r="H819" s="77" t="str">
        <v/>
      </c>
      <c r="I819" s="76">
        <f>IF($E819="","",IFERROR(VLOOKUP(TRIM(E819&amp;""),'Référentiel Articles'!$A$2:$F$634,6,FALSE),""))</f>
      </c>
      <c r="J819" s="78">
        <f>IF(OR($E819="",$H819=""),"",$H819*$I819)</f>
      </c>
      <c r="K819" s="79" t="str">
        <v/>
      </c>
    </row>
    <row r="820">
      <c r="A820" s="81" t="str">
        <v/>
      </c>
      <c r="B820" s="81" t="str">
        <v/>
      </c>
      <c r="C820" s="83">
        <f>IF($E820="","",IFERROR(VLOOKUP(TRIM(E820&amp;""),'Référentiel Articles'!$A$2:$F$634,2,FALSE),""))</f>
      </c>
      <c r="D820" s="83">
        <f>IF($E820="","",IFERROR(VLOOKUP(TRIM(E820&amp;""),'Référentiel Articles'!$A$2:$F$634,3,FALSE),""))</f>
      </c>
      <c r="E820" s="81" t="str">
        <v/>
      </c>
      <c r="F820" s="83">
        <f>IF($E820="","",IFERROR(VLOOKUP(TRIM(E820&amp;""),'Référentiel Articles'!$A$2:$F$634,4,FALSE),""))</f>
      </c>
      <c r="G820" s="84">
        <f>IF($E820="","",IFERROR(VLOOKUP(TRIM(E820&amp;""),'Référentiel Articles'!$A$2:$F$634,5,FALSE),""))</f>
      </c>
      <c r="H820" s="85" t="str">
        <v/>
      </c>
      <c r="I820" s="84">
        <f>IF($E820="","",IFERROR(VLOOKUP(TRIM(E820&amp;""),'Référentiel Articles'!$A$2:$F$634,6,FALSE),""))</f>
      </c>
      <c r="J820" s="90">
        <f>IF(OR($E820="",$H820=""),"",$H820*$I820)</f>
      </c>
      <c r="K820" s="87" t="str">
        <v/>
      </c>
    </row>
    <row r="821">
      <c r="A821" s="74" t="str">
        <v/>
      </c>
      <c r="B821" s="74" t="str">
        <v/>
      </c>
      <c r="C821" s="75">
        <f>IF($E821="","",IFERROR(VLOOKUP(TRIM(E821&amp;""),'Référentiel Articles'!$A$2:$F$634,2,FALSE),""))</f>
      </c>
      <c r="D821" s="75">
        <f>IF($E821="","",IFERROR(VLOOKUP(TRIM(E821&amp;""),'Référentiel Articles'!$A$2:$F$634,3,FALSE),""))</f>
      </c>
      <c r="E821" s="74" t="str">
        <v/>
      </c>
      <c r="F821" s="75">
        <f>IF($E821="","",IFERROR(VLOOKUP(TRIM(E821&amp;""),'Référentiel Articles'!$A$2:$F$634,4,FALSE),""))</f>
      </c>
      <c r="G821" s="76">
        <f>IF($E821="","",IFERROR(VLOOKUP(TRIM(E821&amp;""),'Référentiel Articles'!$A$2:$F$634,5,FALSE),""))</f>
      </c>
      <c r="H821" s="77" t="str">
        <v/>
      </c>
      <c r="I821" s="76">
        <f>IF($E821="","",IFERROR(VLOOKUP(TRIM(E821&amp;""),'Référentiel Articles'!$A$2:$F$634,6,FALSE),""))</f>
      </c>
      <c r="J821" s="78">
        <f>IF(OR($E821="",$H821=""),"",$H821*$I821)</f>
      </c>
      <c r="K821" s="79" t="str">
        <v/>
      </c>
    </row>
    <row r="822">
      <c r="A822" s="81" t="str">
        <v/>
      </c>
      <c r="B822" s="81" t="str">
        <v/>
      </c>
      <c r="C822" s="83">
        <f>IF($E822="","",IFERROR(VLOOKUP(TRIM(E822&amp;""),'Référentiel Articles'!$A$2:$F$634,2,FALSE),""))</f>
      </c>
      <c r="D822" s="83">
        <f>IF($E822="","",IFERROR(VLOOKUP(TRIM(E822&amp;""),'Référentiel Articles'!$A$2:$F$634,3,FALSE),""))</f>
      </c>
      <c r="E822" s="81" t="str">
        <v/>
      </c>
      <c r="F822" s="83">
        <f>IF($E822="","",IFERROR(VLOOKUP(TRIM(E822&amp;""),'Référentiel Articles'!$A$2:$F$634,4,FALSE),""))</f>
      </c>
      <c r="G822" s="84">
        <f>IF($E822="","",IFERROR(VLOOKUP(TRIM(E822&amp;""),'Référentiel Articles'!$A$2:$F$634,5,FALSE),""))</f>
      </c>
      <c r="H822" s="85" t="str">
        <v/>
      </c>
      <c r="I822" s="84">
        <f>IF($E822="","",IFERROR(VLOOKUP(TRIM(E822&amp;""),'Référentiel Articles'!$A$2:$F$634,6,FALSE),""))</f>
      </c>
      <c r="J822" s="90">
        <f>IF(OR($E822="",$H822=""),"",$H822*$I822)</f>
      </c>
      <c r="K822" s="87" t="str">
        <v/>
      </c>
    </row>
    <row r="823">
      <c r="A823" s="74" t="str">
        <v/>
      </c>
      <c r="B823" s="74" t="str">
        <v/>
      </c>
      <c r="C823" s="75">
        <f>IF($E823="","",IFERROR(VLOOKUP(TRIM(E823&amp;""),'Référentiel Articles'!$A$2:$F$634,2,FALSE),""))</f>
      </c>
      <c r="D823" s="75">
        <f>IF($E823="","",IFERROR(VLOOKUP(TRIM(E823&amp;""),'Référentiel Articles'!$A$2:$F$634,3,FALSE),""))</f>
      </c>
      <c r="E823" s="74" t="str">
        <v/>
      </c>
      <c r="F823" s="75">
        <f>IF($E823="","",IFERROR(VLOOKUP(TRIM(E823&amp;""),'Référentiel Articles'!$A$2:$F$634,4,FALSE),""))</f>
      </c>
      <c r="G823" s="76">
        <f>IF($E823="","",IFERROR(VLOOKUP(TRIM(E823&amp;""),'Référentiel Articles'!$A$2:$F$634,5,FALSE),""))</f>
      </c>
      <c r="H823" s="77" t="str">
        <v/>
      </c>
      <c r="I823" s="76">
        <f>IF($E823="","",IFERROR(VLOOKUP(TRIM(E823&amp;""),'Référentiel Articles'!$A$2:$F$634,6,FALSE),""))</f>
      </c>
      <c r="J823" s="78">
        <f>IF(OR($E823="",$H823=""),"",$H823*$I823)</f>
      </c>
      <c r="K823" s="79" t="str">
        <v/>
      </c>
    </row>
    <row r="824">
      <c r="A824" s="81" t="str">
        <v/>
      </c>
      <c r="B824" s="81" t="str">
        <v/>
      </c>
      <c r="C824" s="83">
        <f>IF($E824="","",IFERROR(VLOOKUP(TRIM(E824&amp;""),'Référentiel Articles'!$A$2:$F$634,2,FALSE),""))</f>
      </c>
      <c r="D824" s="83">
        <f>IF($E824="","",IFERROR(VLOOKUP(TRIM(E824&amp;""),'Référentiel Articles'!$A$2:$F$634,3,FALSE),""))</f>
      </c>
      <c r="E824" s="81" t="str">
        <v/>
      </c>
      <c r="F824" s="83">
        <f>IF($E824="","",IFERROR(VLOOKUP(TRIM(E824&amp;""),'Référentiel Articles'!$A$2:$F$634,4,FALSE),""))</f>
      </c>
      <c r="G824" s="84">
        <f>IF($E824="","",IFERROR(VLOOKUP(TRIM(E824&amp;""),'Référentiel Articles'!$A$2:$F$634,5,FALSE),""))</f>
      </c>
      <c r="H824" s="85" t="str">
        <v/>
      </c>
      <c r="I824" s="84">
        <f>IF($E824="","",IFERROR(VLOOKUP(TRIM(E824&amp;""),'Référentiel Articles'!$A$2:$F$634,6,FALSE),""))</f>
      </c>
      <c r="J824" s="90">
        <f>IF(OR($E824="",$H824=""),"",$H824*$I824)</f>
      </c>
      <c r="K824" s="87" t="str">
        <v/>
      </c>
    </row>
    <row r="825">
      <c r="A825" s="74" t="str">
        <v/>
      </c>
      <c r="B825" s="74" t="str">
        <v/>
      </c>
      <c r="C825" s="75">
        <f>IF($E825="","",IFERROR(VLOOKUP(TRIM(E825&amp;""),'Référentiel Articles'!$A$2:$F$634,2,FALSE),""))</f>
      </c>
      <c r="D825" s="75">
        <f>IF($E825="","",IFERROR(VLOOKUP(TRIM(E825&amp;""),'Référentiel Articles'!$A$2:$F$634,3,FALSE),""))</f>
      </c>
      <c r="E825" s="74" t="str">
        <v/>
      </c>
      <c r="F825" s="75">
        <f>IF($E825="","",IFERROR(VLOOKUP(TRIM(E825&amp;""),'Référentiel Articles'!$A$2:$F$634,4,FALSE),""))</f>
      </c>
      <c r="G825" s="76">
        <f>IF($E825="","",IFERROR(VLOOKUP(TRIM(E825&amp;""),'Référentiel Articles'!$A$2:$F$634,5,FALSE),""))</f>
      </c>
      <c r="H825" s="77" t="str">
        <v/>
      </c>
      <c r="I825" s="76">
        <f>IF($E825="","",IFERROR(VLOOKUP(TRIM(E825&amp;""),'Référentiel Articles'!$A$2:$F$634,6,FALSE),""))</f>
      </c>
      <c r="J825" s="78">
        <f>IF(OR($E825="",$H825=""),"",$H825*$I825)</f>
      </c>
      <c r="K825" s="79" t="str">
        <v/>
      </c>
    </row>
    <row r="826">
      <c r="A826" s="81" t="str">
        <v/>
      </c>
      <c r="B826" s="81" t="str">
        <v/>
      </c>
      <c r="C826" s="83">
        <f>IF($E826="","",IFERROR(VLOOKUP(TRIM(E826&amp;""),'Référentiel Articles'!$A$2:$F$634,2,FALSE),""))</f>
      </c>
      <c r="D826" s="83">
        <f>IF($E826="","",IFERROR(VLOOKUP(TRIM(E826&amp;""),'Référentiel Articles'!$A$2:$F$634,3,FALSE),""))</f>
      </c>
      <c r="E826" s="81" t="str">
        <v/>
      </c>
      <c r="F826" s="83">
        <f>IF($E826="","",IFERROR(VLOOKUP(TRIM(E826&amp;""),'Référentiel Articles'!$A$2:$F$634,4,FALSE),""))</f>
      </c>
      <c r="G826" s="84">
        <f>IF($E826="","",IFERROR(VLOOKUP(TRIM(E826&amp;""),'Référentiel Articles'!$A$2:$F$634,5,FALSE),""))</f>
      </c>
      <c r="H826" s="85" t="str">
        <v/>
      </c>
      <c r="I826" s="84">
        <f>IF($E826="","",IFERROR(VLOOKUP(TRIM(E826&amp;""),'Référentiel Articles'!$A$2:$F$634,6,FALSE),""))</f>
      </c>
      <c r="J826" s="90">
        <f>IF(OR($E826="",$H826=""),"",$H826*$I826)</f>
      </c>
      <c r="K826" s="87" t="str">
        <v/>
      </c>
    </row>
    <row r="827">
      <c r="A827" s="74" t="str">
        <v/>
      </c>
      <c r="B827" s="74" t="str">
        <v/>
      </c>
      <c r="C827" s="75">
        <f>IF($E827="","",IFERROR(VLOOKUP(TRIM(E827&amp;""),'Référentiel Articles'!$A$2:$F$634,2,FALSE),""))</f>
      </c>
      <c r="D827" s="75">
        <f>IF($E827="","",IFERROR(VLOOKUP(TRIM(E827&amp;""),'Référentiel Articles'!$A$2:$F$634,3,FALSE),""))</f>
      </c>
      <c r="E827" s="74" t="str">
        <v/>
      </c>
      <c r="F827" s="75">
        <f>IF($E827="","",IFERROR(VLOOKUP(TRIM(E827&amp;""),'Référentiel Articles'!$A$2:$F$634,4,FALSE),""))</f>
      </c>
      <c r="G827" s="76">
        <f>IF($E827="","",IFERROR(VLOOKUP(TRIM(E827&amp;""),'Référentiel Articles'!$A$2:$F$634,5,FALSE),""))</f>
      </c>
      <c r="H827" s="77" t="str">
        <v/>
      </c>
      <c r="I827" s="76">
        <f>IF($E827="","",IFERROR(VLOOKUP(TRIM(E827&amp;""),'Référentiel Articles'!$A$2:$F$634,6,FALSE),""))</f>
      </c>
      <c r="J827" s="78">
        <f>IF(OR($E827="",$H827=""),"",$H827*$I827)</f>
      </c>
      <c r="K827" s="79" t="str">
        <v/>
      </c>
    </row>
    <row r="828">
      <c r="A828" s="81" t="str">
        <v/>
      </c>
      <c r="B828" s="81" t="str">
        <v/>
      </c>
      <c r="C828" s="83">
        <f>IF($E828="","",IFERROR(VLOOKUP(TRIM(E828&amp;""),'Référentiel Articles'!$A$2:$F$634,2,FALSE),""))</f>
      </c>
      <c r="D828" s="83">
        <f>IF($E828="","",IFERROR(VLOOKUP(TRIM(E828&amp;""),'Référentiel Articles'!$A$2:$F$634,3,FALSE),""))</f>
      </c>
      <c r="E828" s="81" t="str">
        <v/>
      </c>
      <c r="F828" s="83">
        <f>IF($E828="","",IFERROR(VLOOKUP(TRIM(E828&amp;""),'Référentiel Articles'!$A$2:$F$634,4,FALSE),""))</f>
      </c>
      <c r="G828" s="84">
        <f>IF($E828="","",IFERROR(VLOOKUP(TRIM(E828&amp;""),'Référentiel Articles'!$A$2:$F$634,5,FALSE),""))</f>
      </c>
      <c r="H828" s="85" t="str">
        <v/>
      </c>
      <c r="I828" s="84">
        <f>IF($E828="","",IFERROR(VLOOKUP(TRIM(E828&amp;""),'Référentiel Articles'!$A$2:$F$634,6,FALSE),""))</f>
      </c>
      <c r="J828" s="90">
        <f>IF(OR($E828="",$H828=""),"",$H828*$I828)</f>
      </c>
      <c r="K828" s="87" t="str">
        <v/>
      </c>
    </row>
    <row r="829">
      <c r="A829" s="74" t="str">
        <v/>
      </c>
      <c r="B829" s="74" t="str">
        <v/>
      </c>
      <c r="C829" s="75">
        <f>IF($E829="","",IFERROR(VLOOKUP(TRIM(E829&amp;""),'Référentiel Articles'!$A$2:$F$634,2,FALSE),""))</f>
      </c>
      <c r="D829" s="75">
        <f>IF($E829="","",IFERROR(VLOOKUP(TRIM(E829&amp;""),'Référentiel Articles'!$A$2:$F$634,3,FALSE),""))</f>
      </c>
      <c r="E829" s="74" t="str">
        <v/>
      </c>
      <c r="F829" s="75">
        <f>IF($E829="","",IFERROR(VLOOKUP(TRIM(E829&amp;""),'Référentiel Articles'!$A$2:$F$634,4,FALSE),""))</f>
      </c>
      <c r="G829" s="76">
        <f>IF($E829="","",IFERROR(VLOOKUP(TRIM(E829&amp;""),'Référentiel Articles'!$A$2:$F$634,5,FALSE),""))</f>
      </c>
      <c r="H829" s="77" t="str">
        <v/>
      </c>
      <c r="I829" s="76">
        <f>IF($E829="","",IFERROR(VLOOKUP(TRIM(E829&amp;""),'Référentiel Articles'!$A$2:$F$634,6,FALSE),""))</f>
      </c>
      <c r="J829" s="78">
        <f>IF(OR($E829="",$H829=""),"",$H829*$I829)</f>
      </c>
      <c r="K829" s="79" t="str">
        <v/>
      </c>
    </row>
    <row r="830">
      <c r="A830" s="81" t="str">
        <v/>
      </c>
      <c r="B830" s="81" t="str">
        <v/>
      </c>
      <c r="C830" s="83">
        <f>IF($E830="","",IFERROR(VLOOKUP(TRIM(E830&amp;""),'Référentiel Articles'!$A$2:$F$634,2,FALSE),""))</f>
      </c>
      <c r="D830" s="83">
        <f>IF($E830="","",IFERROR(VLOOKUP(TRIM(E830&amp;""),'Référentiel Articles'!$A$2:$F$634,3,FALSE),""))</f>
      </c>
      <c r="E830" s="81" t="str">
        <v/>
      </c>
      <c r="F830" s="83">
        <f>IF($E830="","",IFERROR(VLOOKUP(TRIM(E830&amp;""),'Référentiel Articles'!$A$2:$F$634,4,FALSE),""))</f>
      </c>
      <c r="G830" s="84">
        <f>IF($E830="","",IFERROR(VLOOKUP(TRIM(E830&amp;""),'Référentiel Articles'!$A$2:$F$634,5,FALSE),""))</f>
      </c>
      <c r="H830" s="85" t="str">
        <v/>
      </c>
      <c r="I830" s="84">
        <f>IF($E830="","",IFERROR(VLOOKUP(TRIM(E830&amp;""),'Référentiel Articles'!$A$2:$F$634,6,FALSE),""))</f>
      </c>
      <c r="J830" s="90">
        <f>IF(OR($E830="",$H830=""),"",$H830*$I830)</f>
      </c>
      <c r="K830" s="87" t="str">
        <v/>
      </c>
    </row>
    <row r="831">
      <c r="A831" s="74" t="str">
        <v/>
      </c>
      <c r="B831" s="74" t="str">
        <v/>
      </c>
      <c r="C831" s="75">
        <f>IF($E831="","",IFERROR(VLOOKUP(TRIM(E831&amp;""),'Référentiel Articles'!$A$2:$F$634,2,FALSE),""))</f>
      </c>
      <c r="D831" s="75">
        <f>IF($E831="","",IFERROR(VLOOKUP(TRIM(E831&amp;""),'Référentiel Articles'!$A$2:$F$634,3,FALSE),""))</f>
      </c>
      <c r="E831" s="74" t="str">
        <v/>
      </c>
      <c r="F831" s="75">
        <f>IF($E831="","",IFERROR(VLOOKUP(TRIM(E831&amp;""),'Référentiel Articles'!$A$2:$F$634,4,FALSE),""))</f>
      </c>
      <c r="G831" s="76">
        <f>IF($E831="","",IFERROR(VLOOKUP(TRIM(E831&amp;""),'Référentiel Articles'!$A$2:$F$634,5,FALSE),""))</f>
      </c>
      <c r="H831" s="77" t="str">
        <v/>
      </c>
      <c r="I831" s="76">
        <f>IF($E831="","",IFERROR(VLOOKUP(TRIM(E831&amp;""),'Référentiel Articles'!$A$2:$F$634,6,FALSE),""))</f>
      </c>
      <c r="J831" s="78">
        <f>IF(OR($E831="",$H831=""),"",$H831*$I831)</f>
      </c>
      <c r="K831" s="79" t="str">
        <v/>
      </c>
    </row>
    <row r="832">
      <c r="A832" s="81" t="str">
        <v/>
      </c>
      <c r="B832" s="81" t="str">
        <v/>
      </c>
      <c r="C832" s="83">
        <f>IF($E832="","",IFERROR(VLOOKUP(TRIM(E832&amp;""),'Référentiel Articles'!$A$2:$F$634,2,FALSE),""))</f>
      </c>
      <c r="D832" s="83">
        <f>IF($E832="","",IFERROR(VLOOKUP(TRIM(E832&amp;""),'Référentiel Articles'!$A$2:$F$634,3,FALSE),""))</f>
      </c>
      <c r="E832" s="81" t="str">
        <v/>
      </c>
      <c r="F832" s="83">
        <f>IF($E832="","",IFERROR(VLOOKUP(TRIM(E832&amp;""),'Référentiel Articles'!$A$2:$F$634,4,FALSE),""))</f>
      </c>
      <c r="G832" s="84">
        <f>IF($E832="","",IFERROR(VLOOKUP(TRIM(E832&amp;""),'Référentiel Articles'!$A$2:$F$634,5,FALSE),""))</f>
      </c>
      <c r="H832" s="85" t="str">
        <v/>
      </c>
      <c r="I832" s="84">
        <f>IF($E832="","",IFERROR(VLOOKUP(TRIM(E832&amp;""),'Référentiel Articles'!$A$2:$F$634,6,FALSE),""))</f>
      </c>
      <c r="J832" s="90">
        <f>IF(OR($E832="",$H832=""),"",$H832*$I832)</f>
      </c>
      <c r="K832" s="87" t="str">
        <v/>
      </c>
    </row>
    <row r="833">
      <c r="A833" s="74" t="str">
        <v/>
      </c>
      <c r="B833" s="74" t="str">
        <v/>
      </c>
      <c r="C833" s="75">
        <f>IF($E833="","",IFERROR(VLOOKUP(TRIM(E833&amp;""),'Référentiel Articles'!$A$2:$F$634,2,FALSE),""))</f>
      </c>
      <c r="D833" s="75">
        <f>IF($E833="","",IFERROR(VLOOKUP(TRIM(E833&amp;""),'Référentiel Articles'!$A$2:$F$634,3,FALSE),""))</f>
      </c>
      <c r="E833" s="74" t="str">
        <v/>
      </c>
      <c r="F833" s="75">
        <f>IF($E833="","",IFERROR(VLOOKUP(TRIM(E833&amp;""),'Référentiel Articles'!$A$2:$F$634,4,FALSE),""))</f>
      </c>
      <c r="G833" s="76">
        <f>IF($E833="","",IFERROR(VLOOKUP(TRIM(E833&amp;""),'Référentiel Articles'!$A$2:$F$634,5,FALSE),""))</f>
      </c>
      <c r="H833" s="77" t="str">
        <v/>
      </c>
      <c r="I833" s="76">
        <f>IF($E833="","",IFERROR(VLOOKUP(TRIM(E833&amp;""),'Référentiel Articles'!$A$2:$F$634,6,FALSE),""))</f>
      </c>
      <c r="J833" s="78">
        <f>IF(OR($E833="",$H833=""),"",$H833*$I833)</f>
      </c>
      <c r="K833" s="79" t="str">
        <v/>
      </c>
    </row>
    <row r="834">
      <c r="A834" s="81" t="str">
        <v/>
      </c>
      <c r="B834" s="81" t="str">
        <v/>
      </c>
      <c r="C834" s="83">
        <f>IF($E834="","",IFERROR(VLOOKUP(TRIM(E834&amp;""),'Référentiel Articles'!$A$2:$F$634,2,FALSE),""))</f>
      </c>
      <c r="D834" s="83">
        <f>IF($E834="","",IFERROR(VLOOKUP(TRIM(E834&amp;""),'Référentiel Articles'!$A$2:$F$634,3,FALSE),""))</f>
      </c>
      <c r="E834" s="81" t="str">
        <v/>
      </c>
      <c r="F834" s="83">
        <f>IF($E834="","",IFERROR(VLOOKUP(TRIM(E834&amp;""),'Référentiel Articles'!$A$2:$F$634,4,FALSE),""))</f>
      </c>
      <c r="G834" s="84">
        <f>IF($E834="","",IFERROR(VLOOKUP(TRIM(E834&amp;""),'Référentiel Articles'!$A$2:$F$634,5,FALSE),""))</f>
      </c>
      <c r="H834" s="85" t="str">
        <v/>
      </c>
      <c r="I834" s="84">
        <f>IF($E834="","",IFERROR(VLOOKUP(TRIM(E834&amp;""),'Référentiel Articles'!$A$2:$F$634,6,FALSE),""))</f>
      </c>
      <c r="J834" s="90">
        <f>IF(OR($E834="",$H834=""),"",$H834*$I834)</f>
      </c>
      <c r="K834" s="87" t="str">
        <v/>
      </c>
    </row>
    <row r="835">
      <c r="A835" s="74" t="str">
        <v/>
      </c>
      <c r="B835" s="74" t="str">
        <v/>
      </c>
      <c r="C835" s="75">
        <f>IF($E835="","",IFERROR(VLOOKUP(TRIM(E835&amp;""),'Référentiel Articles'!$A$2:$F$634,2,FALSE),""))</f>
      </c>
      <c r="D835" s="75">
        <f>IF($E835="","",IFERROR(VLOOKUP(TRIM(E835&amp;""),'Référentiel Articles'!$A$2:$F$634,3,FALSE),""))</f>
      </c>
      <c r="E835" s="74" t="str">
        <v/>
      </c>
      <c r="F835" s="75">
        <f>IF($E835="","",IFERROR(VLOOKUP(TRIM(E835&amp;""),'Référentiel Articles'!$A$2:$F$634,4,FALSE),""))</f>
      </c>
      <c r="G835" s="76">
        <f>IF($E835="","",IFERROR(VLOOKUP(TRIM(E835&amp;""),'Référentiel Articles'!$A$2:$F$634,5,FALSE),""))</f>
      </c>
      <c r="H835" s="77" t="str">
        <v/>
      </c>
      <c r="I835" s="76">
        <f>IF($E835="","",IFERROR(VLOOKUP(TRIM(E835&amp;""),'Référentiel Articles'!$A$2:$F$634,6,FALSE),""))</f>
      </c>
      <c r="J835" s="78">
        <f>IF(OR($E835="",$H835=""),"",$H835*$I835)</f>
      </c>
      <c r="K835" s="79" t="str">
        <v/>
      </c>
    </row>
    <row r="836">
      <c r="A836" s="81" t="str">
        <v/>
      </c>
      <c r="B836" s="81" t="str">
        <v/>
      </c>
      <c r="C836" s="83">
        <f>IF($E836="","",IFERROR(VLOOKUP(TRIM(E836&amp;""),'Référentiel Articles'!$A$2:$F$634,2,FALSE),""))</f>
      </c>
      <c r="D836" s="83">
        <f>IF($E836="","",IFERROR(VLOOKUP(TRIM(E836&amp;""),'Référentiel Articles'!$A$2:$F$634,3,FALSE),""))</f>
      </c>
      <c r="E836" s="81" t="str">
        <v/>
      </c>
      <c r="F836" s="83">
        <f>IF($E836="","",IFERROR(VLOOKUP(TRIM(E836&amp;""),'Référentiel Articles'!$A$2:$F$634,4,FALSE),""))</f>
      </c>
      <c r="G836" s="84">
        <f>IF($E836="","",IFERROR(VLOOKUP(TRIM(E836&amp;""),'Référentiel Articles'!$A$2:$F$634,5,FALSE),""))</f>
      </c>
      <c r="H836" s="85" t="str">
        <v/>
      </c>
      <c r="I836" s="84">
        <f>IF($E836="","",IFERROR(VLOOKUP(TRIM(E836&amp;""),'Référentiel Articles'!$A$2:$F$634,6,FALSE),""))</f>
      </c>
      <c r="J836" s="90">
        <f>IF(OR($E836="",$H836=""),"",$H836*$I836)</f>
      </c>
      <c r="K836" s="87" t="str">
        <v/>
      </c>
    </row>
    <row r="837">
      <c r="A837" s="74" t="str">
        <v/>
      </c>
      <c r="B837" s="74" t="str">
        <v/>
      </c>
      <c r="C837" s="75">
        <f>IF($E837="","",IFERROR(VLOOKUP(TRIM(E837&amp;""),'Référentiel Articles'!$A$2:$F$634,2,FALSE),""))</f>
      </c>
      <c r="D837" s="75">
        <f>IF($E837="","",IFERROR(VLOOKUP(TRIM(E837&amp;""),'Référentiel Articles'!$A$2:$F$634,3,FALSE),""))</f>
      </c>
      <c r="E837" s="74" t="str">
        <v/>
      </c>
      <c r="F837" s="75">
        <f>IF($E837="","",IFERROR(VLOOKUP(TRIM(E837&amp;""),'Référentiel Articles'!$A$2:$F$634,4,FALSE),""))</f>
      </c>
      <c r="G837" s="76">
        <f>IF($E837="","",IFERROR(VLOOKUP(TRIM(E837&amp;""),'Référentiel Articles'!$A$2:$F$634,5,FALSE),""))</f>
      </c>
      <c r="H837" s="77" t="str">
        <v/>
      </c>
      <c r="I837" s="76">
        <f>IF($E837="","",IFERROR(VLOOKUP(TRIM(E837&amp;""),'Référentiel Articles'!$A$2:$F$634,6,FALSE),""))</f>
      </c>
      <c r="J837" s="78">
        <f>IF(OR($E837="",$H837=""),"",$H837*$I837)</f>
      </c>
      <c r="K837" s="79" t="str">
        <v/>
      </c>
    </row>
    <row r="838">
      <c r="A838" s="81" t="str">
        <v/>
      </c>
      <c r="B838" s="81" t="str">
        <v/>
      </c>
      <c r="C838" s="83">
        <f>IF($E838="","",IFERROR(VLOOKUP(TRIM(E838&amp;""),'Référentiel Articles'!$A$2:$F$634,2,FALSE),""))</f>
      </c>
      <c r="D838" s="83">
        <f>IF($E838="","",IFERROR(VLOOKUP(TRIM(E838&amp;""),'Référentiel Articles'!$A$2:$F$634,3,FALSE),""))</f>
      </c>
      <c r="E838" s="81" t="str">
        <v/>
      </c>
      <c r="F838" s="83">
        <f>IF($E838="","",IFERROR(VLOOKUP(TRIM(E838&amp;""),'Référentiel Articles'!$A$2:$F$634,4,FALSE),""))</f>
      </c>
      <c r="G838" s="84">
        <f>IF($E838="","",IFERROR(VLOOKUP(TRIM(E838&amp;""),'Référentiel Articles'!$A$2:$F$634,5,FALSE),""))</f>
      </c>
      <c r="H838" s="85" t="str">
        <v/>
      </c>
      <c r="I838" s="84">
        <f>IF($E838="","",IFERROR(VLOOKUP(TRIM(E838&amp;""),'Référentiel Articles'!$A$2:$F$634,6,FALSE),""))</f>
      </c>
      <c r="J838" s="90">
        <f>IF(OR($E838="",$H838=""),"",$H838*$I838)</f>
      </c>
      <c r="K838" s="87" t="str">
        <v/>
      </c>
    </row>
    <row r="839">
      <c r="A839" s="74" t="str">
        <v/>
      </c>
      <c r="B839" s="74" t="str">
        <v/>
      </c>
      <c r="C839" s="75">
        <f>IF($E839="","",IFERROR(VLOOKUP(TRIM(E839&amp;""),'Référentiel Articles'!$A$2:$F$634,2,FALSE),""))</f>
      </c>
      <c r="D839" s="75">
        <f>IF($E839="","",IFERROR(VLOOKUP(TRIM(E839&amp;""),'Référentiel Articles'!$A$2:$F$634,3,FALSE),""))</f>
      </c>
      <c r="E839" s="74" t="str">
        <v/>
      </c>
      <c r="F839" s="75">
        <f>IF($E839="","",IFERROR(VLOOKUP(TRIM(E839&amp;""),'Référentiel Articles'!$A$2:$F$634,4,FALSE),""))</f>
      </c>
      <c r="G839" s="76">
        <f>IF($E839="","",IFERROR(VLOOKUP(TRIM(E839&amp;""),'Référentiel Articles'!$A$2:$F$634,5,FALSE),""))</f>
      </c>
      <c r="H839" s="77" t="str">
        <v/>
      </c>
      <c r="I839" s="76">
        <f>IF($E839="","",IFERROR(VLOOKUP(TRIM(E839&amp;""),'Référentiel Articles'!$A$2:$F$634,6,FALSE),""))</f>
      </c>
      <c r="J839" s="78">
        <f>IF(OR($E839="",$H839=""),"",$H839*$I839)</f>
      </c>
      <c r="K839" s="79" t="str">
        <v/>
      </c>
    </row>
    <row r="840">
      <c r="A840" s="81" t="str">
        <v/>
      </c>
      <c r="B840" s="81" t="str">
        <v/>
      </c>
      <c r="C840" s="83">
        <f>IF($E840="","",IFERROR(VLOOKUP(TRIM(E840&amp;""),'Référentiel Articles'!$A$2:$F$634,2,FALSE),""))</f>
      </c>
      <c r="D840" s="83">
        <f>IF($E840="","",IFERROR(VLOOKUP(TRIM(E840&amp;""),'Référentiel Articles'!$A$2:$F$634,3,FALSE),""))</f>
      </c>
      <c r="E840" s="81" t="str">
        <v/>
      </c>
      <c r="F840" s="83">
        <f>IF($E840="","",IFERROR(VLOOKUP(TRIM(E840&amp;""),'Référentiel Articles'!$A$2:$F$634,4,FALSE),""))</f>
      </c>
      <c r="G840" s="84">
        <f>IF($E840="","",IFERROR(VLOOKUP(TRIM(E840&amp;""),'Référentiel Articles'!$A$2:$F$634,5,FALSE),""))</f>
      </c>
      <c r="H840" s="85" t="str">
        <v/>
      </c>
      <c r="I840" s="84">
        <f>IF($E840="","",IFERROR(VLOOKUP(TRIM(E840&amp;""),'Référentiel Articles'!$A$2:$F$634,6,FALSE),""))</f>
      </c>
      <c r="J840" s="90">
        <f>IF(OR($E840="",$H840=""),"",$H840*$I840)</f>
      </c>
      <c r="K840" s="87" t="str">
        <v/>
      </c>
    </row>
    <row r="841">
      <c r="A841" s="74" t="str">
        <v/>
      </c>
      <c r="B841" s="74" t="str">
        <v/>
      </c>
      <c r="C841" s="75">
        <f>IF($E841="","",IFERROR(VLOOKUP(TRIM(E841&amp;""),'Référentiel Articles'!$A$2:$F$634,2,FALSE),""))</f>
      </c>
      <c r="D841" s="75">
        <f>IF($E841="","",IFERROR(VLOOKUP(TRIM(E841&amp;""),'Référentiel Articles'!$A$2:$F$634,3,FALSE),""))</f>
      </c>
      <c r="E841" s="74" t="str">
        <v/>
      </c>
      <c r="F841" s="75">
        <f>IF($E841="","",IFERROR(VLOOKUP(TRIM(E841&amp;""),'Référentiel Articles'!$A$2:$F$634,4,FALSE),""))</f>
      </c>
      <c r="G841" s="76">
        <f>IF($E841="","",IFERROR(VLOOKUP(TRIM(E841&amp;""),'Référentiel Articles'!$A$2:$F$634,5,FALSE),""))</f>
      </c>
      <c r="H841" s="77" t="str">
        <v/>
      </c>
      <c r="I841" s="76">
        <f>IF($E841="","",IFERROR(VLOOKUP(TRIM(E841&amp;""),'Référentiel Articles'!$A$2:$F$634,6,FALSE),""))</f>
      </c>
      <c r="J841" s="78">
        <f>IF(OR($E841="",$H841=""),"",$H841*$I841)</f>
      </c>
      <c r="K841" s="79" t="str">
        <v/>
      </c>
    </row>
    <row r="842">
      <c r="A842" s="81" t="str">
        <v/>
      </c>
      <c r="B842" s="81" t="str">
        <v/>
      </c>
      <c r="C842" s="83">
        <f>IF($E842="","",IFERROR(VLOOKUP(TRIM(E842&amp;""),'Référentiel Articles'!$A$2:$F$634,2,FALSE),""))</f>
      </c>
      <c r="D842" s="83">
        <f>IF($E842="","",IFERROR(VLOOKUP(TRIM(E842&amp;""),'Référentiel Articles'!$A$2:$F$634,3,FALSE),""))</f>
      </c>
      <c r="E842" s="81" t="str">
        <v/>
      </c>
      <c r="F842" s="83">
        <f>IF($E842="","",IFERROR(VLOOKUP(TRIM(E842&amp;""),'Référentiel Articles'!$A$2:$F$634,4,FALSE),""))</f>
      </c>
      <c r="G842" s="84">
        <f>IF($E842="","",IFERROR(VLOOKUP(TRIM(E842&amp;""),'Référentiel Articles'!$A$2:$F$634,5,FALSE),""))</f>
      </c>
      <c r="H842" s="85" t="str">
        <v/>
      </c>
      <c r="I842" s="84">
        <f>IF($E842="","",IFERROR(VLOOKUP(TRIM(E842&amp;""),'Référentiel Articles'!$A$2:$F$634,6,FALSE),""))</f>
      </c>
      <c r="J842" s="90">
        <f>IF(OR($E842="",$H842=""),"",$H842*$I842)</f>
      </c>
      <c r="K842" s="87" t="str">
        <v/>
      </c>
    </row>
    <row r="843">
      <c r="A843" s="74" t="str">
        <v/>
      </c>
      <c r="B843" s="74" t="str">
        <v/>
      </c>
      <c r="C843" s="75">
        <f>IF($E843="","",IFERROR(VLOOKUP(TRIM(E843&amp;""),'Référentiel Articles'!$A$2:$F$634,2,FALSE),""))</f>
      </c>
      <c r="D843" s="75">
        <f>IF($E843="","",IFERROR(VLOOKUP(TRIM(E843&amp;""),'Référentiel Articles'!$A$2:$F$634,3,FALSE),""))</f>
      </c>
      <c r="E843" s="74" t="str">
        <v/>
      </c>
      <c r="F843" s="75">
        <f>IF($E843="","",IFERROR(VLOOKUP(TRIM(E843&amp;""),'Référentiel Articles'!$A$2:$F$634,4,FALSE),""))</f>
      </c>
      <c r="G843" s="76">
        <f>IF($E843="","",IFERROR(VLOOKUP(TRIM(E843&amp;""),'Référentiel Articles'!$A$2:$F$634,5,FALSE),""))</f>
      </c>
      <c r="H843" s="77" t="str">
        <v/>
      </c>
      <c r="I843" s="76">
        <f>IF($E843="","",IFERROR(VLOOKUP(TRIM(E843&amp;""),'Référentiel Articles'!$A$2:$F$634,6,FALSE),""))</f>
      </c>
      <c r="J843" s="78">
        <f>IF(OR($E843="",$H843=""),"",$H843*$I843)</f>
      </c>
      <c r="K843" s="79" t="str">
        <v/>
      </c>
    </row>
    <row r="844">
      <c r="A844" s="81" t="str">
        <v/>
      </c>
      <c r="B844" s="81" t="str">
        <v/>
      </c>
      <c r="C844" s="83">
        <f>IF($E844="","",IFERROR(VLOOKUP(TRIM(E844&amp;""),'Référentiel Articles'!$A$2:$F$634,2,FALSE),""))</f>
      </c>
      <c r="D844" s="83">
        <f>IF($E844="","",IFERROR(VLOOKUP(TRIM(E844&amp;""),'Référentiel Articles'!$A$2:$F$634,3,FALSE),""))</f>
      </c>
      <c r="E844" s="81" t="str">
        <v/>
      </c>
      <c r="F844" s="83">
        <f>IF($E844="","",IFERROR(VLOOKUP(TRIM(E844&amp;""),'Référentiel Articles'!$A$2:$F$634,4,FALSE),""))</f>
      </c>
      <c r="G844" s="84">
        <f>IF($E844="","",IFERROR(VLOOKUP(TRIM(E844&amp;""),'Référentiel Articles'!$A$2:$F$634,5,FALSE),""))</f>
      </c>
      <c r="H844" s="85" t="str">
        <v/>
      </c>
      <c r="I844" s="84">
        <f>IF($E844="","",IFERROR(VLOOKUP(TRIM(E844&amp;""),'Référentiel Articles'!$A$2:$F$634,6,FALSE),""))</f>
      </c>
      <c r="J844" s="90">
        <f>IF(OR($E844="",$H844=""),"",$H844*$I844)</f>
      </c>
      <c r="K844" s="87" t="str">
        <v/>
      </c>
    </row>
    <row r="845">
      <c r="A845" s="74" t="str">
        <v/>
      </c>
      <c r="B845" s="74" t="str">
        <v/>
      </c>
      <c r="C845" s="75">
        <f>IF($E845="","",IFERROR(VLOOKUP(TRIM(E845&amp;""),'Référentiel Articles'!$A$2:$F$634,2,FALSE),""))</f>
      </c>
      <c r="D845" s="75">
        <f>IF($E845="","",IFERROR(VLOOKUP(TRIM(E845&amp;""),'Référentiel Articles'!$A$2:$F$634,3,FALSE),""))</f>
      </c>
      <c r="E845" s="74" t="str">
        <v/>
      </c>
      <c r="F845" s="75">
        <f>IF($E845="","",IFERROR(VLOOKUP(TRIM(E845&amp;""),'Référentiel Articles'!$A$2:$F$634,4,FALSE),""))</f>
      </c>
      <c r="G845" s="76">
        <f>IF($E845="","",IFERROR(VLOOKUP(TRIM(E845&amp;""),'Référentiel Articles'!$A$2:$F$634,5,FALSE),""))</f>
      </c>
      <c r="H845" s="77" t="str">
        <v/>
      </c>
      <c r="I845" s="76">
        <f>IF($E845="","",IFERROR(VLOOKUP(TRIM(E845&amp;""),'Référentiel Articles'!$A$2:$F$634,6,FALSE),""))</f>
      </c>
      <c r="J845" s="78">
        <f>IF(OR($E845="",$H845=""),"",$H845*$I845)</f>
      </c>
      <c r="K845" s="79" t="str">
        <v/>
      </c>
    </row>
    <row r="846">
      <c r="A846" s="81" t="str">
        <v/>
      </c>
      <c r="B846" s="81" t="str">
        <v/>
      </c>
      <c r="C846" s="83">
        <f>IF($E846="","",IFERROR(VLOOKUP(TRIM(E846&amp;""),'Référentiel Articles'!$A$2:$F$634,2,FALSE),""))</f>
      </c>
      <c r="D846" s="83">
        <f>IF($E846="","",IFERROR(VLOOKUP(TRIM(E846&amp;""),'Référentiel Articles'!$A$2:$F$634,3,FALSE),""))</f>
      </c>
      <c r="E846" s="81" t="str">
        <v/>
      </c>
      <c r="F846" s="83">
        <f>IF($E846="","",IFERROR(VLOOKUP(TRIM(E846&amp;""),'Référentiel Articles'!$A$2:$F$634,4,FALSE),""))</f>
      </c>
      <c r="G846" s="84">
        <f>IF($E846="","",IFERROR(VLOOKUP(TRIM(E846&amp;""),'Référentiel Articles'!$A$2:$F$634,5,FALSE),""))</f>
      </c>
      <c r="H846" s="85" t="str">
        <v/>
      </c>
      <c r="I846" s="84">
        <f>IF($E846="","",IFERROR(VLOOKUP(TRIM(E846&amp;""),'Référentiel Articles'!$A$2:$F$634,6,FALSE),""))</f>
      </c>
      <c r="J846" s="90">
        <f>IF(OR($E846="",$H846=""),"",$H846*$I846)</f>
      </c>
      <c r="K846" s="87" t="str">
        <v/>
      </c>
    </row>
    <row r="847">
      <c r="A847" s="74" t="str">
        <v/>
      </c>
      <c r="B847" s="74" t="str">
        <v/>
      </c>
      <c r="C847" s="75">
        <f>IF($E847="","",IFERROR(VLOOKUP(TRIM(E847&amp;""),'Référentiel Articles'!$A$2:$F$634,2,FALSE),""))</f>
      </c>
      <c r="D847" s="75">
        <f>IF($E847="","",IFERROR(VLOOKUP(TRIM(E847&amp;""),'Référentiel Articles'!$A$2:$F$634,3,FALSE),""))</f>
      </c>
      <c r="E847" s="74" t="str">
        <v/>
      </c>
      <c r="F847" s="75">
        <f>IF($E847="","",IFERROR(VLOOKUP(TRIM(E847&amp;""),'Référentiel Articles'!$A$2:$F$634,4,FALSE),""))</f>
      </c>
      <c r="G847" s="76">
        <f>IF($E847="","",IFERROR(VLOOKUP(TRIM(E847&amp;""),'Référentiel Articles'!$A$2:$F$634,5,FALSE),""))</f>
      </c>
      <c r="H847" s="77" t="str">
        <v/>
      </c>
      <c r="I847" s="76">
        <f>IF($E847="","",IFERROR(VLOOKUP(TRIM(E847&amp;""),'Référentiel Articles'!$A$2:$F$634,6,FALSE),""))</f>
      </c>
      <c r="J847" s="78">
        <f>IF(OR($E847="",$H847=""),"",$H847*$I847)</f>
      </c>
      <c r="K847" s="79" t="str">
        <v/>
      </c>
    </row>
    <row r="848">
      <c r="A848" s="81" t="str">
        <v/>
      </c>
      <c r="B848" s="81" t="str">
        <v/>
      </c>
      <c r="C848" s="83">
        <f>IF($E848="","",IFERROR(VLOOKUP(TRIM(E848&amp;""),'Référentiel Articles'!$A$2:$F$634,2,FALSE),""))</f>
      </c>
      <c r="D848" s="83">
        <f>IF($E848="","",IFERROR(VLOOKUP(TRIM(E848&amp;""),'Référentiel Articles'!$A$2:$F$634,3,FALSE),""))</f>
      </c>
      <c r="E848" s="81" t="str">
        <v/>
      </c>
      <c r="F848" s="83">
        <f>IF($E848="","",IFERROR(VLOOKUP(TRIM(E848&amp;""),'Référentiel Articles'!$A$2:$F$634,4,FALSE),""))</f>
      </c>
      <c r="G848" s="84">
        <f>IF($E848="","",IFERROR(VLOOKUP(TRIM(E848&amp;""),'Référentiel Articles'!$A$2:$F$634,5,FALSE),""))</f>
      </c>
      <c r="H848" s="85" t="str">
        <v/>
      </c>
      <c r="I848" s="84">
        <f>IF($E848="","",IFERROR(VLOOKUP(TRIM(E848&amp;""),'Référentiel Articles'!$A$2:$F$634,6,FALSE),""))</f>
      </c>
      <c r="J848" s="90">
        <f>IF(OR($E848="",$H848=""),"",$H848*$I848)</f>
      </c>
      <c r="K848" s="87" t="str">
        <v/>
      </c>
    </row>
    <row r="849">
      <c r="A849" s="74" t="str">
        <v/>
      </c>
      <c r="B849" s="74" t="str">
        <v/>
      </c>
      <c r="C849" s="75">
        <f>IF($E849="","",IFERROR(VLOOKUP(TRIM(E849&amp;""),'Référentiel Articles'!$A$2:$F$634,2,FALSE),""))</f>
      </c>
      <c r="D849" s="75">
        <f>IF($E849="","",IFERROR(VLOOKUP(TRIM(E849&amp;""),'Référentiel Articles'!$A$2:$F$634,3,FALSE),""))</f>
      </c>
      <c r="E849" s="74" t="str">
        <v/>
      </c>
      <c r="F849" s="75">
        <f>IF($E849="","",IFERROR(VLOOKUP(TRIM(E849&amp;""),'Référentiel Articles'!$A$2:$F$634,4,FALSE),""))</f>
      </c>
      <c r="G849" s="76">
        <f>IF($E849="","",IFERROR(VLOOKUP(TRIM(E849&amp;""),'Référentiel Articles'!$A$2:$F$634,5,FALSE),""))</f>
      </c>
      <c r="H849" s="77" t="str">
        <v/>
      </c>
      <c r="I849" s="76">
        <f>IF($E849="","",IFERROR(VLOOKUP(TRIM(E849&amp;""),'Référentiel Articles'!$A$2:$F$634,6,FALSE),""))</f>
      </c>
      <c r="J849" s="78">
        <f>IF(OR($E849="",$H849=""),"",$H849*$I849)</f>
      </c>
      <c r="K849" s="79" t="str">
        <v/>
      </c>
    </row>
    <row r="850">
      <c r="A850" s="81" t="str">
        <v/>
      </c>
      <c r="B850" s="81" t="str">
        <v/>
      </c>
      <c r="C850" s="83">
        <f>IF($E850="","",IFERROR(VLOOKUP(TRIM(E850&amp;""),'Référentiel Articles'!$A$2:$F$634,2,FALSE),""))</f>
      </c>
      <c r="D850" s="83">
        <f>IF($E850="","",IFERROR(VLOOKUP(TRIM(E850&amp;""),'Référentiel Articles'!$A$2:$F$634,3,FALSE),""))</f>
      </c>
      <c r="E850" s="81" t="str">
        <v/>
      </c>
      <c r="F850" s="83">
        <f>IF($E850="","",IFERROR(VLOOKUP(TRIM(E850&amp;""),'Référentiel Articles'!$A$2:$F$634,4,FALSE),""))</f>
      </c>
      <c r="G850" s="84">
        <f>IF($E850="","",IFERROR(VLOOKUP(TRIM(E850&amp;""),'Référentiel Articles'!$A$2:$F$634,5,FALSE),""))</f>
      </c>
      <c r="H850" s="85" t="str">
        <v/>
      </c>
      <c r="I850" s="84">
        <f>IF($E850="","",IFERROR(VLOOKUP(TRIM(E850&amp;""),'Référentiel Articles'!$A$2:$F$634,6,FALSE),""))</f>
      </c>
      <c r="J850" s="90">
        <f>IF(OR($E850="",$H850=""),"",$H850*$I850)</f>
      </c>
      <c r="K850" s="87" t="str">
        <v/>
      </c>
    </row>
    <row r="851">
      <c r="A851" s="74" t="str">
        <v/>
      </c>
      <c r="B851" s="74" t="str">
        <v/>
      </c>
      <c r="C851" s="75">
        <f>IF($E851="","",IFERROR(VLOOKUP(TRIM(E851&amp;""),'Référentiel Articles'!$A$2:$F$634,2,FALSE),""))</f>
      </c>
      <c r="D851" s="75">
        <f>IF($E851="","",IFERROR(VLOOKUP(TRIM(E851&amp;""),'Référentiel Articles'!$A$2:$F$634,3,FALSE),""))</f>
      </c>
      <c r="E851" s="74" t="str">
        <v/>
      </c>
      <c r="F851" s="75">
        <f>IF($E851="","",IFERROR(VLOOKUP(TRIM(E851&amp;""),'Référentiel Articles'!$A$2:$F$634,4,FALSE),""))</f>
      </c>
      <c r="G851" s="76">
        <f>IF($E851="","",IFERROR(VLOOKUP(TRIM(E851&amp;""),'Référentiel Articles'!$A$2:$F$634,5,FALSE),""))</f>
      </c>
      <c r="H851" s="77" t="str">
        <v/>
      </c>
      <c r="I851" s="76">
        <f>IF($E851="","",IFERROR(VLOOKUP(TRIM(E851&amp;""),'Référentiel Articles'!$A$2:$F$634,6,FALSE),""))</f>
      </c>
      <c r="J851" s="78">
        <f>IF(OR($E851="",$H851=""),"",$H851*$I851)</f>
      </c>
      <c r="K851" s="79" t="str">
        <v/>
      </c>
    </row>
    <row r="852">
      <c r="A852" s="81" t="str">
        <v/>
      </c>
      <c r="B852" s="81" t="str">
        <v/>
      </c>
      <c r="C852" s="83">
        <f>IF($E852="","",IFERROR(VLOOKUP(TRIM(E852&amp;""),'Référentiel Articles'!$A$2:$F$634,2,FALSE),""))</f>
      </c>
      <c r="D852" s="83">
        <f>IF($E852="","",IFERROR(VLOOKUP(TRIM(E852&amp;""),'Référentiel Articles'!$A$2:$F$634,3,FALSE),""))</f>
      </c>
      <c r="E852" s="81" t="str">
        <v/>
      </c>
      <c r="F852" s="83">
        <f>IF($E852="","",IFERROR(VLOOKUP(TRIM(E852&amp;""),'Référentiel Articles'!$A$2:$F$634,4,FALSE),""))</f>
      </c>
      <c r="G852" s="84">
        <f>IF($E852="","",IFERROR(VLOOKUP(TRIM(E852&amp;""),'Référentiel Articles'!$A$2:$F$634,5,FALSE),""))</f>
      </c>
      <c r="H852" s="85" t="str">
        <v/>
      </c>
      <c r="I852" s="84">
        <f>IF($E852="","",IFERROR(VLOOKUP(TRIM(E852&amp;""),'Référentiel Articles'!$A$2:$F$634,6,FALSE),""))</f>
      </c>
      <c r="J852" s="90">
        <f>IF(OR($E852="",$H852=""),"",$H852*$I852)</f>
      </c>
      <c r="K852" s="87" t="str">
        <v/>
      </c>
    </row>
    <row r="853">
      <c r="A853" s="74" t="str">
        <v/>
      </c>
      <c r="B853" s="74" t="str">
        <v/>
      </c>
      <c r="C853" s="75">
        <f>IF($E853="","",IFERROR(VLOOKUP(TRIM(E853&amp;""),'Référentiel Articles'!$A$2:$F$634,2,FALSE),""))</f>
      </c>
      <c r="D853" s="75">
        <f>IF($E853="","",IFERROR(VLOOKUP(TRIM(E853&amp;""),'Référentiel Articles'!$A$2:$F$634,3,FALSE),""))</f>
      </c>
      <c r="E853" s="74" t="str">
        <v/>
      </c>
      <c r="F853" s="75">
        <f>IF($E853="","",IFERROR(VLOOKUP(TRIM(E853&amp;""),'Référentiel Articles'!$A$2:$F$634,4,FALSE),""))</f>
      </c>
      <c r="G853" s="76">
        <f>IF($E853="","",IFERROR(VLOOKUP(TRIM(E853&amp;""),'Référentiel Articles'!$A$2:$F$634,5,FALSE),""))</f>
      </c>
      <c r="H853" s="77" t="str">
        <v/>
      </c>
      <c r="I853" s="76">
        <f>IF($E853="","",IFERROR(VLOOKUP(TRIM(E853&amp;""),'Référentiel Articles'!$A$2:$F$634,6,FALSE),""))</f>
      </c>
      <c r="J853" s="78">
        <f>IF(OR($E853="",$H853=""),"",$H853*$I853)</f>
      </c>
      <c r="K853" s="79" t="str">
        <v/>
      </c>
    </row>
    <row r="854">
      <c r="A854" s="81" t="str">
        <v/>
      </c>
      <c r="B854" s="81" t="str">
        <v/>
      </c>
      <c r="C854" s="83">
        <f>IF($E854="","",IFERROR(VLOOKUP(TRIM(E854&amp;""),'Référentiel Articles'!$A$2:$F$634,2,FALSE),""))</f>
      </c>
      <c r="D854" s="83">
        <f>IF($E854="","",IFERROR(VLOOKUP(TRIM(E854&amp;""),'Référentiel Articles'!$A$2:$F$634,3,FALSE),""))</f>
      </c>
      <c r="E854" s="81" t="str">
        <v/>
      </c>
      <c r="F854" s="83">
        <f>IF($E854="","",IFERROR(VLOOKUP(TRIM(E854&amp;""),'Référentiel Articles'!$A$2:$F$634,4,FALSE),""))</f>
      </c>
      <c r="G854" s="84">
        <f>IF($E854="","",IFERROR(VLOOKUP(TRIM(E854&amp;""),'Référentiel Articles'!$A$2:$F$634,5,FALSE),""))</f>
      </c>
      <c r="H854" s="85" t="str">
        <v/>
      </c>
      <c r="I854" s="84">
        <f>IF($E854="","",IFERROR(VLOOKUP(TRIM(E854&amp;""),'Référentiel Articles'!$A$2:$F$634,6,FALSE),""))</f>
      </c>
      <c r="J854" s="90">
        <f>IF(OR($E854="",$H854=""),"",$H854*$I854)</f>
      </c>
      <c r="K854" s="87" t="str">
        <v/>
      </c>
    </row>
    <row r="855">
      <c r="A855" s="74" t="str">
        <v/>
      </c>
      <c r="B855" s="74" t="str">
        <v/>
      </c>
      <c r="C855" s="75">
        <f>IF($E855="","",IFERROR(VLOOKUP(TRIM(E855&amp;""),'Référentiel Articles'!$A$2:$F$634,2,FALSE),""))</f>
      </c>
      <c r="D855" s="75">
        <f>IF($E855="","",IFERROR(VLOOKUP(TRIM(E855&amp;""),'Référentiel Articles'!$A$2:$F$634,3,FALSE),""))</f>
      </c>
      <c r="E855" s="74" t="str">
        <v/>
      </c>
      <c r="F855" s="75">
        <f>IF($E855="","",IFERROR(VLOOKUP(TRIM(E855&amp;""),'Référentiel Articles'!$A$2:$F$634,4,FALSE),""))</f>
      </c>
      <c r="G855" s="76">
        <f>IF($E855="","",IFERROR(VLOOKUP(TRIM(E855&amp;""),'Référentiel Articles'!$A$2:$F$634,5,FALSE),""))</f>
      </c>
      <c r="H855" s="77" t="str">
        <v/>
      </c>
      <c r="I855" s="76">
        <f>IF($E855="","",IFERROR(VLOOKUP(TRIM(E855&amp;""),'Référentiel Articles'!$A$2:$F$634,6,FALSE),""))</f>
      </c>
      <c r="J855" s="78">
        <f>IF(OR($E855="",$H855=""),"",$H855*$I855)</f>
      </c>
      <c r="K855" s="79" t="str">
        <v/>
      </c>
    </row>
    <row r="856">
      <c r="A856" s="81" t="str">
        <v/>
      </c>
      <c r="B856" s="81" t="str">
        <v/>
      </c>
      <c r="C856" s="83">
        <f>IF($E856="","",IFERROR(VLOOKUP(TRIM(E856&amp;""),'Référentiel Articles'!$A$2:$F$634,2,FALSE),""))</f>
      </c>
      <c r="D856" s="83">
        <f>IF($E856="","",IFERROR(VLOOKUP(TRIM(E856&amp;""),'Référentiel Articles'!$A$2:$F$634,3,FALSE),""))</f>
      </c>
      <c r="E856" s="81" t="str">
        <v/>
      </c>
      <c r="F856" s="83">
        <f>IF($E856="","",IFERROR(VLOOKUP(TRIM(E856&amp;""),'Référentiel Articles'!$A$2:$F$634,4,FALSE),""))</f>
      </c>
      <c r="G856" s="84">
        <f>IF($E856="","",IFERROR(VLOOKUP(TRIM(E856&amp;""),'Référentiel Articles'!$A$2:$F$634,5,FALSE),""))</f>
      </c>
      <c r="H856" s="85" t="str">
        <v/>
      </c>
      <c r="I856" s="84">
        <f>IF($E856="","",IFERROR(VLOOKUP(TRIM(E856&amp;""),'Référentiel Articles'!$A$2:$F$634,6,FALSE),""))</f>
      </c>
      <c r="J856" s="90">
        <f>IF(OR($E856="",$H856=""),"",$H856*$I856)</f>
      </c>
      <c r="K856" s="87" t="str">
        <v/>
      </c>
    </row>
    <row r="857">
      <c r="A857" s="74" t="str">
        <v/>
      </c>
      <c r="B857" s="74" t="str">
        <v/>
      </c>
      <c r="C857" s="75">
        <f>IF($E857="","",IFERROR(VLOOKUP(TRIM(E857&amp;""),'Référentiel Articles'!$A$2:$F$634,2,FALSE),""))</f>
      </c>
      <c r="D857" s="75">
        <f>IF($E857="","",IFERROR(VLOOKUP(TRIM(E857&amp;""),'Référentiel Articles'!$A$2:$F$634,3,FALSE),""))</f>
      </c>
      <c r="E857" s="74" t="str">
        <v/>
      </c>
      <c r="F857" s="75">
        <f>IF($E857="","",IFERROR(VLOOKUP(TRIM(E857&amp;""),'Référentiel Articles'!$A$2:$F$634,4,FALSE),""))</f>
      </c>
      <c r="G857" s="76">
        <f>IF($E857="","",IFERROR(VLOOKUP(TRIM(E857&amp;""),'Référentiel Articles'!$A$2:$F$634,5,FALSE),""))</f>
      </c>
      <c r="H857" s="77" t="str">
        <v/>
      </c>
      <c r="I857" s="76">
        <f>IF($E857="","",IFERROR(VLOOKUP(TRIM(E857&amp;""),'Référentiel Articles'!$A$2:$F$634,6,FALSE),""))</f>
      </c>
      <c r="J857" s="78">
        <f>IF(OR($E857="",$H857=""),"",$H857*$I857)</f>
      </c>
      <c r="K857" s="79" t="str">
        <v/>
      </c>
    </row>
    <row r="858">
      <c r="A858" s="81" t="str">
        <v/>
      </c>
      <c r="B858" s="81" t="str">
        <v/>
      </c>
      <c r="C858" s="83">
        <f>IF($E858="","",IFERROR(VLOOKUP(TRIM(E858&amp;""),'Référentiel Articles'!$A$2:$F$634,2,FALSE),""))</f>
      </c>
      <c r="D858" s="83">
        <f>IF($E858="","",IFERROR(VLOOKUP(TRIM(E858&amp;""),'Référentiel Articles'!$A$2:$F$634,3,FALSE),""))</f>
      </c>
      <c r="E858" s="81" t="str">
        <v/>
      </c>
      <c r="F858" s="83">
        <f>IF($E858="","",IFERROR(VLOOKUP(TRIM(E858&amp;""),'Référentiel Articles'!$A$2:$F$634,4,FALSE),""))</f>
      </c>
      <c r="G858" s="84">
        <f>IF($E858="","",IFERROR(VLOOKUP(TRIM(E858&amp;""),'Référentiel Articles'!$A$2:$F$634,5,FALSE),""))</f>
      </c>
      <c r="H858" s="85" t="str">
        <v/>
      </c>
      <c r="I858" s="84">
        <f>IF($E858="","",IFERROR(VLOOKUP(TRIM(E858&amp;""),'Référentiel Articles'!$A$2:$F$634,6,FALSE),""))</f>
      </c>
      <c r="J858" s="90">
        <f>IF(OR($E858="",$H858=""),"",$H858*$I858)</f>
      </c>
      <c r="K858" s="87" t="str">
        <v/>
      </c>
    </row>
    <row r="859">
      <c r="A859" s="74" t="str">
        <v/>
      </c>
      <c r="B859" s="74" t="str">
        <v/>
      </c>
      <c r="C859" s="75">
        <f>IF($E859="","",IFERROR(VLOOKUP(TRIM(E859&amp;""),'Référentiel Articles'!$A$2:$F$634,2,FALSE),""))</f>
      </c>
      <c r="D859" s="75">
        <f>IF($E859="","",IFERROR(VLOOKUP(TRIM(E859&amp;""),'Référentiel Articles'!$A$2:$F$634,3,FALSE),""))</f>
      </c>
      <c r="E859" s="74" t="str">
        <v/>
      </c>
      <c r="F859" s="75">
        <f>IF($E859="","",IFERROR(VLOOKUP(TRIM(E859&amp;""),'Référentiel Articles'!$A$2:$F$634,4,FALSE),""))</f>
      </c>
      <c r="G859" s="76">
        <f>IF($E859="","",IFERROR(VLOOKUP(TRIM(E859&amp;""),'Référentiel Articles'!$A$2:$F$634,5,FALSE),""))</f>
      </c>
      <c r="H859" s="77" t="str">
        <v/>
      </c>
      <c r="I859" s="76">
        <f>IF($E859="","",IFERROR(VLOOKUP(TRIM(E859&amp;""),'Référentiel Articles'!$A$2:$F$634,6,FALSE),""))</f>
      </c>
      <c r="J859" s="78">
        <f>IF(OR($E859="",$H859=""),"",$H859*$I859)</f>
      </c>
      <c r="K859" s="79" t="str">
        <v/>
      </c>
    </row>
    <row r="860">
      <c r="A860" s="81" t="str">
        <v/>
      </c>
      <c r="B860" s="81" t="str">
        <v/>
      </c>
      <c r="C860" s="83">
        <f>IF($E860="","",IFERROR(VLOOKUP(TRIM(E860&amp;""),'Référentiel Articles'!$A$2:$F$634,2,FALSE),""))</f>
      </c>
      <c r="D860" s="83">
        <f>IF($E860="","",IFERROR(VLOOKUP(TRIM(E860&amp;""),'Référentiel Articles'!$A$2:$F$634,3,FALSE),""))</f>
      </c>
      <c r="E860" s="81" t="str">
        <v/>
      </c>
      <c r="F860" s="83">
        <f>IF($E860="","",IFERROR(VLOOKUP(TRIM(E860&amp;""),'Référentiel Articles'!$A$2:$F$634,4,FALSE),""))</f>
      </c>
      <c r="G860" s="84">
        <f>IF($E860="","",IFERROR(VLOOKUP(TRIM(E860&amp;""),'Référentiel Articles'!$A$2:$F$634,5,FALSE),""))</f>
      </c>
      <c r="H860" s="85" t="str">
        <v/>
      </c>
      <c r="I860" s="84">
        <f>IF($E860="","",IFERROR(VLOOKUP(TRIM(E860&amp;""),'Référentiel Articles'!$A$2:$F$634,6,FALSE),""))</f>
      </c>
      <c r="J860" s="90">
        <f>IF(OR($E860="",$H860=""),"",$H860*$I860)</f>
      </c>
      <c r="K860" s="87" t="str">
        <v/>
      </c>
    </row>
    <row r="861">
      <c r="A861" s="74" t="str">
        <v/>
      </c>
      <c r="B861" s="74" t="str">
        <v/>
      </c>
      <c r="C861" s="75">
        <f>IF($E861="","",IFERROR(VLOOKUP(TRIM(E861&amp;""),'Référentiel Articles'!$A$2:$F$634,2,FALSE),""))</f>
      </c>
      <c r="D861" s="75">
        <f>IF($E861="","",IFERROR(VLOOKUP(TRIM(E861&amp;""),'Référentiel Articles'!$A$2:$F$634,3,FALSE),""))</f>
      </c>
      <c r="E861" s="74" t="str">
        <v/>
      </c>
      <c r="F861" s="75">
        <f>IF($E861="","",IFERROR(VLOOKUP(TRIM(E861&amp;""),'Référentiel Articles'!$A$2:$F$634,4,FALSE),""))</f>
      </c>
      <c r="G861" s="76">
        <f>IF($E861="","",IFERROR(VLOOKUP(TRIM(E861&amp;""),'Référentiel Articles'!$A$2:$F$634,5,FALSE),""))</f>
      </c>
      <c r="H861" s="77" t="str">
        <v/>
      </c>
      <c r="I861" s="76">
        <f>IF($E861="","",IFERROR(VLOOKUP(TRIM(E861&amp;""),'Référentiel Articles'!$A$2:$F$634,6,FALSE),""))</f>
      </c>
      <c r="J861" s="78">
        <f>IF(OR($E861="",$H861=""),"",$H861*$I861)</f>
      </c>
      <c r="K861" s="79" t="str">
        <v/>
      </c>
    </row>
    <row r="862">
      <c r="A862" s="81" t="str">
        <v/>
      </c>
      <c r="B862" s="81" t="str">
        <v/>
      </c>
      <c r="C862" s="83">
        <f>IF($E862="","",IFERROR(VLOOKUP(TRIM(E862&amp;""),'Référentiel Articles'!$A$2:$F$634,2,FALSE),""))</f>
      </c>
      <c r="D862" s="83">
        <f>IF($E862="","",IFERROR(VLOOKUP(TRIM(E862&amp;""),'Référentiel Articles'!$A$2:$F$634,3,FALSE),""))</f>
      </c>
      <c r="E862" s="81" t="str">
        <v/>
      </c>
      <c r="F862" s="83">
        <f>IF($E862="","",IFERROR(VLOOKUP(TRIM(E862&amp;""),'Référentiel Articles'!$A$2:$F$634,4,FALSE),""))</f>
      </c>
      <c r="G862" s="84">
        <f>IF($E862="","",IFERROR(VLOOKUP(TRIM(E862&amp;""),'Référentiel Articles'!$A$2:$F$634,5,FALSE),""))</f>
      </c>
      <c r="H862" s="85" t="str">
        <v/>
      </c>
      <c r="I862" s="84">
        <f>IF($E862="","",IFERROR(VLOOKUP(TRIM(E862&amp;""),'Référentiel Articles'!$A$2:$F$634,6,FALSE),""))</f>
      </c>
      <c r="J862" s="90">
        <f>IF(OR($E862="",$H862=""),"",$H862*$I862)</f>
      </c>
      <c r="K862" s="87" t="str">
        <v/>
      </c>
    </row>
    <row r="863">
      <c r="A863" s="74" t="str">
        <v/>
      </c>
      <c r="B863" s="74" t="str">
        <v/>
      </c>
      <c r="C863" s="75">
        <f>IF($E863="","",IFERROR(VLOOKUP(TRIM(E863&amp;""),'Référentiel Articles'!$A$2:$F$634,2,FALSE),""))</f>
      </c>
      <c r="D863" s="75">
        <f>IF($E863="","",IFERROR(VLOOKUP(TRIM(E863&amp;""),'Référentiel Articles'!$A$2:$F$634,3,FALSE),""))</f>
      </c>
      <c r="E863" s="74" t="str">
        <v/>
      </c>
      <c r="F863" s="75">
        <f>IF($E863="","",IFERROR(VLOOKUP(TRIM(E863&amp;""),'Référentiel Articles'!$A$2:$F$634,4,FALSE),""))</f>
      </c>
      <c r="G863" s="76">
        <f>IF($E863="","",IFERROR(VLOOKUP(TRIM(E863&amp;""),'Référentiel Articles'!$A$2:$F$634,5,FALSE),""))</f>
      </c>
      <c r="H863" s="77" t="str">
        <v/>
      </c>
      <c r="I863" s="76">
        <f>IF($E863="","",IFERROR(VLOOKUP(TRIM(E863&amp;""),'Référentiel Articles'!$A$2:$F$634,6,FALSE),""))</f>
      </c>
      <c r="J863" s="78">
        <f>IF(OR($E863="",$H863=""),"",$H863*$I863)</f>
      </c>
      <c r="K863" s="79" t="str">
        <v/>
      </c>
    </row>
    <row r="864">
      <c r="A864" s="81" t="str">
        <v/>
      </c>
      <c r="B864" s="81" t="str">
        <v/>
      </c>
      <c r="C864" s="83">
        <f>IF($E864="","",IFERROR(VLOOKUP(TRIM(E864&amp;""),'Référentiel Articles'!$A$2:$F$634,2,FALSE),""))</f>
      </c>
      <c r="D864" s="83">
        <f>IF($E864="","",IFERROR(VLOOKUP(TRIM(E864&amp;""),'Référentiel Articles'!$A$2:$F$634,3,FALSE),""))</f>
      </c>
      <c r="E864" s="81" t="str">
        <v/>
      </c>
      <c r="F864" s="83">
        <f>IF($E864="","",IFERROR(VLOOKUP(TRIM(E864&amp;""),'Référentiel Articles'!$A$2:$F$634,4,FALSE),""))</f>
      </c>
      <c r="G864" s="84">
        <f>IF($E864="","",IFERROR(VLOOKUP(TRIM(E864&amp;""),'Référentiel Articles'!$A$2:$F$634,5,FALSE),""))</f>
      </c>
      <c r="H864" s="85" t="str">
        <v/>
      </c>
      <c r="I864" s="84">
        <f>IF($E864="","",IFERROR(VLOOKUP(TRIM(E864&amp;""),'Référentiel Articles'!$A$2:$F$634,6,FALSE),""))</f>
      </c>
      <c r="J864" s="90">
        <f>IF(OR($E864="",$H864=""),"",$H864*$I864)</f>
      </c>
      <c r="K864" s="87" t="str">
        <v/>
      </c>
    </row>
    <row r="865">
      <c r="A865" s="74" t="str">
        <v/>
      </c>
      <c r="B865" s="74" t="str">
        <v/>
      </c>
      <c r="C865" s="75">
        <f>IF($E865="","",IFERROR(VLOOKUP(TRIM(E865&amp;""),'Référentiel Articles'!$A$2:$F$634,2,FALSE),""))</f>
      </c>
      <c r="D865" s="75">
        <f>IF($E865="","",IFERROR(VLOOKUP(TRIM(E865&amp;""),'Référentiel Articles'!$A$2:$F$634,3,FALSE),""))</f>
      </c>
      <c r="E865" s="74" t="str">
        <v/>
      </c>
      <c r="F865" s="75">
        <f>IF($E865="","",IFERROR(VLOOKUP(TRIM(E865&amp;""),'Référentiel Articles'!$A$2:$F$634,4,FALSE),""))</f>
      </c>
      <c r="G865" s="76">
        <f>IF($E865="","",IFERROR(VLOOKUP(TRIM(E865&amp;""),'Référentiel Articles'!$A$2:$F$634,5,FALSE),""))</f>
      </c>
      <c r="H865" s="77" t="str">
        <v/>
      </c>
      <c r="I865" s="76">
        <f>IF($E865="","",IFERROR(VLOOKUP(TRIM(E865&amp;""),'Référentiel Articles'!$A$2:$F$634,6,FALSE),""))</f>
      </c>
      <c r="J865" s="78">
        <f>IF(OR($E865="",$H865=""),"",$H865*$I865)</f>
      </c>
      <c r="K865" s="79" t="str">
        <v/>
      </c>
    </row>
    <row r="866">
      <c r="A866" s="81" t="str">
        <v/>
      </c>
      <c r="B866" s="81" t="str">
        <v/>
      </c>
      <c r="C866" s="83">
        <f>IF($E866="","",IFERROR(VLOOKUP(TRIM(E866&amp;""),'Référentiel Articles'!$A$2:$F$634,2,FALSE),""))</f>
      </c>
      <c r="D866" s="83">
        <f>IF($E866="","",IFERROR(VLOOKUP(TRIM(E866&amp;""),'Référentiel Articles'!$A$2:$F$634,3,FALSE),""))</f>
      </c>
      <c r="E866" s="81" t="str">
        <v/>
      </c>
      <c r="F866" s="83">
        <f>IF($E866="","",IFERROR(VLOOKUP(TRIM(E866&amp;""),'Référentiel Articles'!$A$2:$F$634,4,FALSE),""))</f>
      </c>
      <c r="G866" s="84">
        <f>IF($E866="","",IFERROR(VLOOKUP(TRIM(E866&amp;""),'Référentiel Articles'!$A$2:$F$634,5,FALSE),""))</f>
      </c>
      <c r="H866" s="85" t="str">
        <v/>
      </c>
      <c r="I866" s="84">
        <f>IF($E866="","",IFERROR(VLOOKUP(TRIM(E866&amp;""),'Référentiel Articles'!$A$2:$F$634,6,FALSE),""))</f>
      </c>
      <c r="J866" s="90">
        <f>IF(OR($E866="",$H866=""),"",$H866*$I866)</f>
      </c>
      <c r="K866" s="87" t="str">
        <v/>
      </c>
    </row>
    <row r="867">
      <c r="A867" s="74" t="str">
        <v/>
      </c>
      <c r="B867" s="74" t="str">
        <v/>
      </c>
      <c r="C867" s="75">
        <f>IF($E867="","",IFERROR(VLOOKUP(TRIM(E867&amp;""),'Référentiel Articles'!$A$2:$F$634,2,FALSE),""))</f>
      </c>
      <c r="D867" s="75">
        <f>IF($E867="","",IFERROR(VLOOKUP(TRIM(E867&amp;""),'Référentiel Articles'!$A$2:$F$634,3,FALSE),""))</f>
      </c>
      <c r="E867" s="74" t="str">
        <v/>
      </c>
      <c r="F867" s="75">
        <f>IF($E867="","",IFERROR(VLOOKUP(TRIM(E867&amp;""),'Référentiel Articles'!$A$2:$F$634,4,FALSE),""))</f>
      </c>
      <c r="G867" s="76">
        <f>IF($E867="","",IFERROR(VLOOKUP(TRIM(E867&amp;""),'Référentiel Articles'!$A$2:$F$634,5,FALSE),""))</f>
      </c>
      <c r="H867" s="77" t="str">
        <v/>
      </c>
      <c r="I867" s="76">
        <f>IF($E867="","",IFERROR(VLOOKUP(TRIM(E867&amp;""),'Référentiel Articles'!$A$2:$F$634,6,FALSE),""))</f>
      </c>
      <c r="J867" s="78">
        <f>IF(OR($E867="",$H867=""),"",$H867*$I867)</f>
      </c>
      <c r="K867" s="79" t="str">
        <v/>
      </c>
    </row>
    <row r="868">
      <c r="A868" s="81" t="str">
        <v/>
      </c>
      <c r="B868" s="81" t="str">
        <v/>
      </c>
      <c r="C868" s="83">
        <f>IF($E868="","",IFERROR(VLOOKUP(TRIM(E868&amp;""),'Référentiel Articles'!$A$2:$F$634,2,FALSE),""))</f>
      </c>
      <c r="D868" s="83">
        <f>IF($E868="","",IFERROR(VLOOKUP(TRIM(E868&amp;""),'Référentiel Articles'!$A$2:$F$634,3,FALSE),""))</f>
      </c>
      <c r="E868" s="81" t="str">
        <v/>
      </c>
      <c r="F868" s="83">
        <f>IF($E868="","",IFERROR(VLOOKUP(TRIM(E868&amp;""),'Référentiel Articles'!$A$2:$F$634,4,FALSE),""))</f>
      </c>
      <c r="G868" s="84">
        <f>IF($E868="","",IFERROR(VLOOKUP(TRIM(E868&amp;""),'Référentiel Articles'!$A$2:$F$634,5,FALSE),""))</f>
      </c>
      <c r="H868" s="85" t="str">
        <v/>
      </c>
      <c r="I868" s="84">
        <f>IF($E868="","",IFERROR(VLOOKUP(TRIM(E868&amp;""),'Référentiel Articles'!$A$2:$F$634,6,FALSE),""))</f>
      </c>
      <c r="J868" s="90">
        <f>IF(OR($E868="",$H868=""),"",$H868*$I868)</f>
      </c>
      <c r="K868" s="87" t="str">
        <v/>
      </c>
    </row>
    <row r="869">
      <c r="A869" s="74" t="str">
        <v/>
      </c>
      <c r="B869" s="74" t="str">
        <v/>
      </c>
      <c r="C869" s="75">
        <f>IF($E869="","",IFERROR(VLOOKUP(TRIM(E869&amp;""),'Référentiel Articles'!$A$2:$F$634,2,FALSE),""))</f>
      </c>
      <c r="D869" s="75">
        <f>IF($E869="","",IFERROR(VLOOKUP(TRIM(E869&amp;""),'Référentiel Articles'!$A$2:$F$634,3,FALSE),""))</f>
      </c>
      <c r="E869" s="74" t="str">
        <v/>
      </c>
      <c r="F869" s="75">
        <f>IF($E869="","",IFERROR(VLOOKUP(TRIM(E869&amp;""),'Référentiel Articles'!$A$2:$F$634,4,FALSE),""))</f>
      </c>
      <c r="G869" s="76">
        <f>IF($E869="","",IFERROR(VLOOKUP(TRIM(E869&amp;""),'Référentiel Articles'!$A$2:$F$634,5,FALSE),""))</f>
      </c>
      <c r="H869" s="77" t="str">
        <v/>
      </c>
      <c r="I869" s="76">
        <f>IF($E869="","",IFERROR(VLOOKUP(TRIM(E869&amp;""),'Référentiel Articles'!$A$2:$F$634,6,FALSE),""))</f>
      </c>
      <c r="J869" s="78">
        <f>IF(OR($E869="",$H869=""),"",$H869*$I869)</f>
      </c>
      <c r="K869" s="79" t="str">
        <v/>
      </c>
    </row>
    <row r="870">
      <c r="A870" s="81" t="str">
        <v/>
      </c>
      <c r="B870" s="81" t="str">
        <v/>
      </c>
      <c r="C870" s="83">
        <f>IF($E870="","",IFERROR(VLOOKUP(TRIM(E870&amp;""),'Référentiel Articles'!$A$2:$F$634,2,FALSE),""))</f>
      </c>
      <c r="D870" s="83">
        <f>IF($E870="","",IFERROR(VLOOKUP(TRIM(E870&amp;""),'Référentiel Articles'!$A$2:$F$634,3,FALSE),""))</f>
      </c>
      <c r="E870" s="81" t="str">
        <v/>
      </c>
      <c r="F870" s="83">
        <f>IF($E870="","",IFERROR(VLOOKUP(TRIM(E870&amp;""),'Référentiel Articles'!$A$2:$F$634,4,FALSE),""))</f>
      </c>
      <c r="G870" s="84">
        <f>IF($E870="","",IFERROR(VLOOKUP(TRIM(E870&amp;""),'Référentiel Articles'!$A$2:$F$634,5,FALSE),""))</f>
      </c>
      <c r="H870" s="85" t="str">
        <v/>
      </c>
      <c r="I870" s="84">
        <f>IF($E870="","",IFERROR(VLOOKUP(TRIM(E870&amp;""),'Référentiel Articles'!$A$2:$F$634,6,FALSE),""))</f>
      </c>
      <c r="J870" s="90">
        <f>IF(OR($E870="",$H870=""),"",$H870*$I870)</f>
      </c>
      <c r="K870" s="87" t="str">
        <v/>
      </c>
    </row>
    <row r="871">
      <c r="A871" s="74" t="str">
        <v/>
      </c>
      <c r="B871" s="74" t="str">
        <v/>
      </c>
      <c r="C871" s="75">
        <f>IF($E871="","",IFERROR(VLOOKUP(TRIM(E871&amp;""),'Référentiel Articles'!$A$2:$F$634,2,FALSE),""))</f>
      </c>
      <c r="D871" s="75">
        <f>IF($E871="","",IFERROR(VLOOKUP(TRIM(E871&amp;""),'Référentiel Articles'!$A$2:$F$634,3,FALSE),""))</f>
      </c>
      <c r="E871" s="74" t="str">
        <v/>
      </c>
      <c r="F871" s="75">
        <f>IF($E871="","",IFERROR(VLOOKUP(TRIM(E871&amp;""),'Référentiel Articles'!$A$2:$F$634,4,FALSE),""))</f>
      </c>
      <c r="G871" s="76">
        <f>IF($E871="","",IFERROR(VLOOKUP(TRIM(E871&amp;""),'Référentiel Articles'!$A$2:$F$634,5,FALSE),""))</f>
      </c>
      <c r="H871" s="77" t="str">
        <v/>
      </c>
      <c r="I871" s="76">
        <f>IF($E871="","",IFERROR(VLOOKUP(TRIM(E871&amp;""),'Référentiel Articles'!$A$2:$F$634,6,FALSE),""))</f>
      </c>
      <c r="J871" s="78">
        <f>IF(OR($E871="",$H871=""),"",$H871*$I871)</f>
      </c>
      <c r="K871" s="79" t="str">
        <v/>
      </c>
    </row>
    <row r="872">
      <c r="A872" s="81" t="str">
        <v/>
      </c>
      <c r="B872" s="81" t="str">
        <v/>
      </c>
      <c r="C872" s="83">
        <f>IF($E872="","",IFERROR(VLOOKUP(TRIM(E872&amp;""),'Référentiel Articles'!$A$2:$F$634,2,FALSE),""))</f>
      </c>
      <c r="D872" s="83">
        <f>IF($E872="","",IFERROR(VLOOKUP(TRIM(E872&amp;""),'Référentiel Articles'!$A$2:$F$634,3,FALSE),""))</f>
      </c>
      <c r="E872" s="81" t="str">
        <v/>
      </c>
      <c r="F872" s="83">
        <f>IF($E872="","",IFERROR(VLOOKUP(TRIM(E872&amp;""),'Référentiel Articles'!$A$2:$F$634,4,FALSE),""))</f>
      </c>
      <c r="G872" s="84">
        <f>IF($E872="","",IFERROR(VLOOKUP(TRIM(E872&amp;""),'Référentiel Articles'!$A$2:$F$634,5,FALSE),""))</f>
      </c>
      <c r="H872" s="85" t="str">
        <v/>
      </c>
      <c r="I872" s="84">
        <f>IF($E872="","",IFERROR(VLOOKUP(TRIM(E872&amp;""),'Référentiel Articles'!$A$2:$F$634,6,FALSE),""))</f>
      </c>
      <c r="J872" s="90">
        <f>IF(OR($E872="",$H872=""),"",$H872*$I872)</f>
      </c>
      <c r="K872" s="87" t="str">
        <v/>
      </c>
    </row>
    <row r="873">
      <c r="A873" s="74" t="str">
        <v/>
      </c>
      <c r="B873" s="74" t="str">
        <v/>
      </c>
      <c r="C873" s="75">
        <f>IF($E873="","",IFERROR(VLOOKUP(TRIM(E873&amp;""),'Référentiel Articles'!$A$2:$F$634,2,FALSE),""))</f>
      </c>
      <c r="D873" s="75">
        <f>IF($E873="","",IFERROR(VLOOKUP(TRIM(E873&amp;""),'Référentiel Articles'!$A$2:$F$634,3,FALSE),""))</f>
      </c>
      <c r="E873" s="74" t="str">
        <v/>
      </c>
      <c r="F873" s="75">
        <f>IF($E873="","",IFERROR(VLOOKUP(TRIM(E873&amp;""),'Référentiel Articles'!$A$2:$F$634,4,FALSE),""))</f>
      </c>
      <c r="G873" s="76">
        <f>IF($E873="","",IFERROR(VLOOKUP(TRIM(E873&amp;""),'Référentiel Articles'!$A$2:$F$634,5,FALSE),""))</f>
      </c>
      <c r="H873" s="77" t="str">
        <v/>
      </c>
      <c r="I873" s="76">
        <f>IF($E873="","",IFERROR(VLOOKUP(TRIM(E873&amp;""),'Référentiel Articles'!$A$2:$F$634,6,FALSE),""))</f>
      </c>
      <c r="J873" s="78">
        <f>IF(OR($E873="",$H873=""),"",$H873*$I873)</f>
      </c>
      <c r="K873" s="79" t="str">
        <v/>
      </c>
    </row>
    <row r="874">
      <c r="A874" s="81" t="str">
        <v/>
      </c>
      <c r="B874" s="81" t="str">
        <v/>
      </c>
      <c r="C874" s="83">
        <f>IF($E874="","",IFERROR(VLOOKUP(TRIM(E874&amp;""),'Référentiel Articles'!$A$2:$F$634,2,FALSE),""))</f>
      </c>
      <c r="D874" s="83">
        <f>IF($E874="","",IFERROR(VLOOKUP(TRIM(E874&amp;""),'Référentiel Articles'!$A$2:$F$634,3,FALSE),""))</f>
      </c>
      <c r="E874" s="81" t="str">
        <v/>
      </c>
      <c r="F874" s="83">
        <f>IF($E874="","",IFERROR(VLOOKUP(TRIM(E874&amp;""),'Référentiel Articles'!$A$2:$F$634,4,FALSE),""))</f>
      </c>
      <c r="G874" s="84">
        <f>IF($E874="","",IFERROR(VLOOKUP(TRIM(E874&amp;""),'Référentiel Articles'!$A$2:$F$634,5,FALSE),""))</f>
      </c>
      <c r="H874" s="85" t="str">
        <v/>
      </c>
      <c r="I874" s="84">
        <f>IF($E874="","",IFERROR(VLOOKUP(TRIM(E874&amp;""),'Référentiel Articles'!$A$2:$F$634,6,FALSE),""))</f>
      </c>
      <c r="J874" s="90">
        <f>IF(OR($E874="",$H874=""),"",$H874*$I874)</f>
      </c>
      <c r="K874" s="87" t="str">
        <v/>
      </c>
    </row>
    <row r="875">
      <c r="A875" s="74" t="str">
        <v/>
      </c>
      <c r="B875" s="74" t="str">
        <v/>
      </c>
      <c r="C875" s="75">
        <f>IF($E875="","",IFERROR(VLOOKUP(TRIM(E875&amp;""),'Référentiel Articles'!$A$2:$F$634,2,FALSE),""))</f>
      </c>
      <c r="D875" s="75">
        <f>IF($E875="","",IFERROR(VLOOKUP(TRIM(E875&amp;""),'Référentiel Articles'!$A$2:$F$634,3,FALSE),""))</f>
      </c>
      <c r="E875" s="74" t="str">
        <v/>
      </c>
      <c r="F875" s="75">
        <f>IF($E875="","",IFERROR(VLOOKUP(TRIM(E875&amp;""),'Référentiel Articles'!$A$2:$F$634,4,FALSE),""))</f>
      </c>
      <c r="G875" s="76">
        <f>IF($E875="","",IFERROR(VLOOKUP(TRIM(E875&amp;""),'Référentiel Articles'!$A$2:$F$634,5,FALSE),""))</f>
      </c>
      <c r="H875" s="77" t="str">
        <v/>
      </c>
      <c r="I875" s="76">
        <f>IF($E875="","",IFERROR(VLOOKUP(TRIM(E875&amp;""),'Référentiel Articles'!$A$2:$F$634,6,FALSE),""))</f>
      </c>
      <c r="J875" s="78">
        <f>IF(OR($E875="",$H875=""),"",$H875*$I875)</f>
      </c>
      <c r="K875" s="79" t="str">
        <v/>
      </c>
    </row>
    <row r="876">
      <c r="A876" s="81" t="str">
        <v/>
      </c>
      <c r="B876" s="81" t="str">
        <v/>
      </c>
      <c r="C876" s="83">
        <f>IF($E876="","",IFERROR(VLOOKUP(TRIM(E876&amp;""),'Référentiel Articles'!$A$2:$F$634,2,FALSE),""))</f>
      </c>
      <c r="D876" s="83">
        <f>IF($E876="","",IFERROR(VLOOKUP(TRIM(E876&amp;""),'Référentiel Articles'!$A$2:$F$634,3,FALSE),""))</f>
      </c>
      <c r="E876" s="81" t="str">
        <v/>
      </c>
      <c r="F876" s="83">
        <f>IF($E876="","",IFERROR(VLOOKUP(TRIM(E876&amp;""),'Référentiel Articles'!$A$2:$F$634,4,FALSE),""))</f>
      </c>
      <c r="G876" s="84">
        <f>IF($E876="","",IFERROR(VLOOKUP(TRIM(E876&amp;""),'Référentiel Articles'!$A$2:$F$634,5,FALSE),""))</f>
      </c>
      <c r="H876" s="85" t="str">
        <v/>
      </c>
      <c r="I876" s="84">
        <f>IF($E876="","",IFERROR(VLOOKUP(TRIM(E876&amp;""),'Référentiel Articles'!$A$2:$F$634,6,FALSE),""))</f>
      </c>
      <c r="J876" s="90">
        <f>IF(OR($E876="",$H876=""),"",$H876*$I876)</f>
      </c>
      <c r="K876" s="87" t="str">
        <v/>
      </c>
    </row>
    <row r="877">
      <c r="A877" s="74" t="str">
        <v/>
      </c>
      <c r="B877" s="74" t="str">
        <v/>
      </c>
      <c r="C877" s="75">
        <f>IF($E877="","",IFERROR(VLOOKUP(TRIM(E877&amp;""),'Référentiel Articles'!$A$2:$F$634,2,FALSE),""))</f>
      </c>
      <c r="D877" s="75">
        <f>IF($E877="","",IFERROR(VLOOKUP(TRIM(E877&amp;""),'Référentiel Articles'!$A$2:$F$634,3,FALSE),""))</f>
      </c>
      <c r="E877" s="74" t="str">
        <v/>
      </c>
      <c r="F877" s="75">
        <f>IF($E877="","",IFERROR(VLOOKUP(TRIM(E877&amp;""),'Référentiel Articles'!$A$2:$F$634,4,FALSE),""))</f>
      </c>
      <c r="G877" s="76">
        <f>IF($E877="","",IFERROR(VLOOKUP(TRIM(E877&amp;""),'Référentiel Articles'!$A$2:$F$634,5,FALSE),""))</f>
      </c>
      <c r="H877" s="77" t="str">
        <v/>
      </c>
      <c r="I877" s="76">
        <f>IF($E877="","",IFERROR(VLOOKUP(TRIM(E877&amp;""),'Référentiel Articles'!$A$2:$F$634,6,FALSE),""))</f>
      </c>
      <c r="J877" s="78">
        <f>IF(OR($E877="",$H877=""),"",$H877*$I877)</f>
      </c>
      <c r="K877" s="79" t="str">
        <v/>
      </c>
    </row>
    <row r="878">
      <c r="A878" s="81" t="str">
        <v/>
      </c>
      <c r="B878" s="81" t="str">
        <v/>
      </c>
      <c r="C878" s="83">
        <f>IF($E878="","",IFERROR(VLOOKUP(TRIM(E878&amp;""),'Référentiel Articles'!$A$2:$F$634,2,FALSE),""))</f>
      </c>
      <c r="D878" s="83">
        <f>IF($E878="","",IFERROR(VLOOKUP(TRIM(E878&amp;""),'Référentiel Articles'!$A$2:$F$634,3,FALSE),""))</f>
      </c>
      <c r="E878" s="81" t="str">
        <v/>
      </c>
      <c r="F878" s="83">
        <f>IF($E878="","",IFERROR(VLOOKUP(TRIM(E878&amp;""),'Référentiel Articles'!$A$2:$F$634,4,FALSE),""))</f>
      </c>
      <c r="G878" s="84">
        <f>IF($E878="","",IFERROR(VLOOKUP(TRIM(E878&amp;""),'Référentiel Articles'!$A$2:$F$634,5,FALSE),""))</f>
      </c>
      <c r="H878" s="85" t="str">
        <v/>
      </c>
      <c r="I878" s="84">
        <f>IF($E878="","",IFERROR(VLOOKUP(TRIM(E878&amp;""),'Référentiel Articles'!$A$2:$F$634,6,FALSE),""))</f>
      </c>
      <c r="J878" s="90">
        <f>IF(OR($E878="",$H878=""),"",$H878*$I878)</f>
      </c>
      <c r="K878" s="87" t="str">
        <v/>
      </c>
    </row>
    <row r="879">
      <c r="A879" s="74" t="str">
        <v/>
      </c>
      <c r="B879" s="74" t="str">
        <v/>
      </c>
      <c r="C879" s="75">
        <f>IF($E879="","",IFERROR(VLOOKUP(TRIM(E879&amp;""),'Référentiel Articles'!$A$2:$F$634,2,FALSE),""))</f>
      </c>
      <c r="D879" s="75">
        <f>IF($E879="","",IFERROR(VLOOKUP(TRIM(E879&amp;""),'Référentiel Articles'!$A$2:$F$634,3,FALSE),""))</f>
      </c>
      <c r="E879" s="74" t="str">
        <v/>
      </c>
      <c r="F879" s="75">
        <f>IF($E879="","",IFERROR(VLOOKUP(TRIM(E879&amp;""),'Référentiel Articles'!$A$2:$F$634,4,FALSE),""))</f>
      </c>
      <c r="G879" s="76">
        <f>IF($E879="","",IFERROR(VLOOKUP(TRIM(E879&amp;""),'Référentiel Articles'!$A$2:$F$634,5,FALSE),""))</f>
      </c>
      <c r="H879" s="77" t="str">
        <v/>
      </c>
      <c r="I879" s="76">
        <f>IF($E879="","",IFERROR(VLOOKUP(TRIM(E879&amp;""),'Référentiel Articles'!$A$2:$F$634,6,FALSE),""))</f>
      </c>
      <c r="J879" s="78">
        <f>IF(OR($E879="",$H879=""),"",$H879*$I879)</f>
      </c>
      <c r="K879" s="79" t="str">
        <v/>
      </c>
    </row>
    <row r="880">
      <c r="A880" s="81" t="str">
        <v/>
      </c>
      <c r="B880" s="81" t="str">
        <v/>
      </c>
      <c r="C880" s="83">
        <f>IF($E880="","",IFERROR(VLOOKUP(TRIM(E880&amp;""),'Référentiel Articles'!$A$2:$F$634,2,FALSE),""))</f>
      </c>
      <c r="D880" s="83">
        <f>IF($E880="","",IFERROR(VLOOKUP(TRIM(E880&amp;""),'Référentiel Articles'!$A$2:$F$634,3,FALSE),""))</f>
      </c>
      <c r="E880" s="81" t="str">
        <v/>
      </c>
      <c r="F880" s="83">
        <f>IF($E880="","",IFERROR(VLOOKUP(TRIM(E880&amp;""),'Référentiel Articles'!$A$2:$F$634,4,FALSE),""))</f>
      </c>
      <c r="G880" s="84">
        <f>IF($E880="","",IFERROR(VLOOKUP(TRIM(E880&amp;""),'Référentiel Articles'!$A$2:$F$634,5,FALSE),""))</f>
      </c>
      <c r="H880" s="85" t="str">
        <v/>
      </c>
      <c r="I880" s="84">
        <f>IF($E880="","",IFERROR(VLOOKUP(TRIM(E880&amp;""),'Référentiel Articles'!$A$2:$F$634,6,FALSE),""))</f>
      </c>
      <c r="J880" s="90">
        <f>IF(OR($E880="",$H880=""),"",$H880*$I880)</f>
      </c>
      <c r="K880" s="87" t="str">
        <v/>
      </c>
    </row>
    <row r="881">
      <c r="A881" s="74" t="str">
        <v/>
      </c>
      <c r="B881" s="74" t="str">
        <v/>
      </c>
      <c r="C881" s="75">
        <f>IF($E881="","",IFERROR(VLOOKUP(TRIM(E881&amp;""),'Référentiel Articles'!$A$2:$F$634,2,FALSE),""))</f>
      </c>
      <c r="D881" s="75">
        <f>IF($E881="","",IFERROR(VLOOKUP(TRIM(E881&amp;""),'Référentiel Articles'!$A$2:$F$634,3,FALSE),""))</f>
      </c>
      <c r="E881" s="74" t="str">
        <v/>
      </c>
      <c r="F881" s="75">
        <f>IF($E881="","",IFERROR(VLOOKUP(TRIM(E881&amp;""),'Référentiel Articles'!$A$2:$F$634,4,FALSE),""))</f>
      </c>
      <c r="G881" s="76">
        <f>IF($E881="","",IFERROR(VLOOKUP(TRIM(E881&amp;""),'Référentiel Articles'!$A$2:$F$634,5,FALSE),""))</f>
      </c>
      <c r="H881" s="77" t="str">
        <v/>
      </c>
      <c r="I881" s="76">
        <f>IF($E881="","",IFERROR(VLOOKUP(TRIM(E881&amp;""),'Référentiel Articles'!$A$2:$F$634,6,FALSE),""))</f>
      </c>
      <c r="J881" s="78">
        <f>IF(OR($E881="",$H881=""),"",$H881*$I881)</f>
      </c>
      <c r="K881" s="79" t="str">
        <v/>
      </c>
    </row>
    <row r="882">
      <c r="A882" s="81" t="str">
        <v/>
      </c>
      <c r="B882" s="81" t="str">
        <v/>
      </c>
      <c r="C882" s="83">
        <f>IF($E882="","",IFERROR(VLOOKUP(TRIM(E882&amp;""),'Référentiel Articles'!$A$2:$F$634,2,FALSE),""))</f>
      </c>
      <c r="D882" s="83">
        <f>IF($E882="","",IFERROR(VLOOKUP(TRIM(E882&amp;""),'Référentiel Articles'!$A$2:$F$634,3,FALSE),""))</f>
      </c>
      <c r="E882" s="81" t="str">
        <v/>
      </c>
      <c r="F882" s="83">
        <f>IF($E882="","",IFERROR(VLOOKUP(TRIM(E882&amp;""),'Référentiel Articles'!$A$2:$F$634,4,FALSE),""))</f>
      </c>
      <c r="G882" s="84">
        <f>IF($E882="","",IFERROR(VLOOKUP(TRIM(E882&amp;""),'Référentiel Articles'!$A$2:$F$634,5,FALSE),""))</f>
      </c>
      <c r="H882" s="85" t="str">
        <v/>
      </c>
      <c r="I882" s="84">
        <f>IF($E882="","",IFERROR(VLOOKUP(TRIM(E882&amp;""),'Référentiel Articles'!$A$2:$F$634,6,FALSE),""))</f>
      </c>
      <c r="J882" s="90">
        <f>IF(OR($E882="",$H882=""),"",$H882*$I882)</f>
      </c>
      <c r="K882" s="87" t="str">
        <v/>
      </c>
    </row>
    <row r="883">
      <c r="A883" s="74" t="str">
        <v/>
      </c>
      <c r="B883" s="74" t="str">
        <v/>
      </c>
      <c r="C883" s="75">
        <f>IF($E883="","",IFERROR(VLOOKUP(TRIM(E883&amp;""),'Référentiel Articles'!$A$2:$F$634,2,FALSE),""))</f>
      </c>
      <c r="D883" s="75">
        <f>IF($E883="","",IFERROR(VLOOKUP(TRIM(E883&amp;""),'Référentiel Articles'!$A$2:$F$634,3,FALSE),""))</f>
      </c>
      <c r="E883" s="74" t="str">
        <v/>
      </c>
      <c r="F883" s="75">
        <f>IF($E883="","",IFERROR(VLOOKUP(TRIM(E883&amp;""),'Référentiel Articles'!$A$2:$F$634,4,FALSE),""))</f>
      </c>
      <c r="G883" s="76">
        <f>IF($E883="","",IFERROR(VLOOKUP(TRIM(E883&amp;""),'Référentiel Articles'!$A$2:$F$634,5,FALSE),""))</f>
      </c>
      <c r="H883" s="77" t="str">
        <v/>
      </c>
      <c r="I883" s="76">
        <f>IF($E883="","",IFERROR(VLOOKUP(TRIM(E883&amp;""),'Référentiel Articles'!$A$2:$F$634,6,FALSE),""))</f>
      </c>
      <c r="J883" s="78">
        <f>IF(OR($E883="",$H883=""),"",$H883*$I883)</f>
      </c>
      <c r="K883" s="79" t="str">
        <v/>
      </c>
    </row>
    <row r="884">
      <c r="A884" s="81" t="str">
        <v/>
      </c>
      <c r="B884" s="81" t="str">
        <v/>
      </c>
      <c r="C884" s="83">
        <f>IF($E884="","",IFERROR(VLOOKUP(TRIM(E884&amp;""),'Référentiel Articles'!$A$2:$F$634,2,FALSE),""))</f>
      </c>
      <c r="D884" s="83">
        <f>IF($E884="","",IFERROR(VLOOKUP(TRIM(E884&amp;""),'Référentiel Articles'!$A$2:$F$634,3,FALSE),""))</f>
      </c>
      <c r="E884" s="81" t="str">
        <v/>
      </c>
      <c r="F884" s="83">
        <f>IF($E884="","",IFERROR(VLOOKUP(TRIM(E884&amp;""),'Référentiel Articles'!$A$2:$F$634,4,FALSE),""))</f>
      </c>
      <c r="G884" s="84">
        <f>IF($E884="","",IFERROR(VLOOKUP(TRIM(E884&amp;""),'Référentiel Articles'!$A$2:$F$634,5,FALSE),""))</f>
      </c>
      <c r="H884" s="85" t="str">
        <v/>
      </c>
      <c r="I884" s="84">
        <f>IF($E884="","",IFERROR(VLOOKUP(TRIM(E884&amp;""),'Référentiel Articles'!$A$2:$F$634,6,FALSE),""))</f>
      </c>
      <c r="J884" s="90">
        <f>IF(OR($E884="",$H884=""),"",$H884*$I884)</f>
      </c>
      <c r="K884" s="87" t="str">
        <v/>
      </c>
    </row>
    <row r="885">
      <c r="A885" s="74" t="str">
        <v/>
      </c>
      <c r="B885" s="74" t="str">
        <v/>
      </c>
      <c r="C885" s="75">
        <f>IF($E885="","",IFERROR(VLOOKUP(TRIM(E885&amp;""),'Référentiel Articles'!$A$2:$F$634,2,FALSE),""))</f>
      </c>
      <c r="D885" s="75">
        <f>IF($E885="","",IFERROR(VLOOKUP(TRIM(E885&amp;""),'Référentiel Articles'!$A$2:$F$634,3,FALSE),""))</f>
      </c>
      <c r="E885" s="74" t="str">
        <v/>
      </c>
      <c r="F885" s="75">
        <f>IF($E885="","",IFERROR(VLOOKUP(TRIM(E885&amp;""),'Référentiel Articles'!$A$2:$F$634,4,FALSE),""))</f>
      </c>
      <c r="G885" s="76">
        <f>IF($E885="","",IFERROR(VLOOKUP(TRIM(E885&amp;""),'Référentiel Articles'!$A$2:$F$634,5,FALSE),""))</f>
      </c>
      <c r="H885" s="77" t="str">
        <v/>
      </c>
      <c r="I885" s="76">
        <f>IF($E885="","",IFERROR(VLOOKUP(TRIM(E885&amp;""),'Référentiel Articles'!$A$2:$F$634,6,FALSE),""))</f>
      </c>
      <c r="J885" s="78">
        <f>IF(OR($E885="",$H885=""),"",$H885*$I885)</f>
      </c>
      <c r="K885" s="79" t="str">
        <v/>
      </c>
    </row>
    <row r="886">
      <c r="A886" s="81" t="str">
        <v/>
      </c>
      <c r="B886" s="81" t="str">
        <v/>
      </c>
      <c r="C886" s="83">
        <f>IF($E886="","",IFERROR(VLOOKUP(TRIM(E886&amp;""),'Référentiel Articles'!$A$2:$F$634,2,FALSE),""))</f>
      </c>
      <c r="D886" s="83">
        <f>IF($E886="","",IFERROR(VLOOKUP(TRIM(E886&amp;""),'Référentiel Articles'!$A$2:$F$634,3,FALSE),""))</f>
      </c>
      <c r="E886" s="81" t="str">
        <v/>
      </c>
      <c r="F886" s="83">
        <f>IF($E886="","",IFERROR(VLOOKUP(TRIM(E886&amp;""),'Référentiel Articles'!$A$2:$F$634,4,FALSE),""))</f>
      </c>
      <c r="G886" s="84">
        <f>IF($E886="","",IFERROR(VLOOKUP(TRIM(E886&amp;""),'Référentiel Articles'!$A$2:$F$634,5,FALSE),""))</f>
      </c>
      <c r="H886" s="85" t="str">
        <v/>
      </c>
      <c r="I886" s="84">
        <f>IF($E886="","",IFERROR(VLOOKUP(TRIM(E886&amp;""),'Référentiel Articles'!$A$2:$F$634,6,FALSE),""))</f>
      </c>
      <c r="J886" s="90">
        <f>IF(OR($E886="",$H886=""),"",$H886*$I886)</f>
      </c>
      <c r="K886" s="87" t="str">
        <v/>
      </c>
    </row>
    <row r="887">
      <c r="A887" s="74" t="str">
        <v/>
      </c>
      <c r="B887" s="74" t="str">
        <v/>
      </c>
      <c r="C887" s="75">
        <f>IF($E887="","",IFERROR(VLOOKUP(TRIM(E887&amp;""),'Référentiel Articles'!$A$2:$F$634,2,FALSE),""))</f>
      </c>
      <c r="D887" s="75">
        <f>IF($E887="","",IFERROR(VLOOKUP(TRIM(E887&amp;""),'Référentiel Articles'!$A$2:$F$634,3,FALSE),""))</f>
      </c>
      <c r="E887" s="74" t="str">
        <v/>
      </c>
      <c r="F887" s="75">
        <f>IF($E887="","",IFERROR(VLOOKUP(TRIM(E887&amp;""),'Référentiel Articles'!$A$2:$F$634,4,FALSE),""))</f>
      </c>
      <c r="G887" s="76">
        <f>IF($E887="","",IFERROR(VLOOKUP(TRIM(E887&amp;""),'Référentiel Articles'!$A$2:$F$634,5,FALSE),""))</f>
      </c>
      <c r="H887" s="77" t="str">
        <v/>
      </c>
      <c r="I887" s="76">
        <f>IF($E887="","",IFERROR(VLOOKUP(TRIM(E887&amp;""),'Référentiel Articles'!$A$2:$F$634,6,FALSE),""))</f>
      </c>
      <c r="J887" s="78">
        <f>IF(OR($E887="",$H887=""),"",$H887*$I887)</f>
      </c>
      <c r="K887" s="79" t="str">
        <v/>
      </c>
    </row>
    <row r="888">
      <c r="A888" s="81" t="str">
        <v/>
      </c>
      <c r="B888" s="81" t="str">
        <v/>
      </c>
      <c r="C888" s="83">
        <f>IF($E888="","",IFERROR(VLOOKUP(TRIM(E888&amp;""),'Référentiel Articles'!$A$2:$F$634,2,FALSE),""))</f>
      </c>
      <c r="D888" s="83">
        <f>IF($E888="","",IFERROR(VLOOKUP(TRIM(E888&amp;""),'Référentiel Articles'!$A$2:$F$634,3,FALSE),""))</f>
      </c>
      <c r="E888" s="81" t="str">
        <v/>
      </c>
      <c r="F888" s="83">
        <f>IF($E888="","",IFERROR(VLOOKUP(TRIM(E888&amp;""),'Référentiel Articles'!$A$2:$F$634,4,FALSE),""))</f>
      </c>
      <c r="G888" s="84">
        <f>IF($E888="","",IFERROR(VLOOKUP(TRIM(E888&amp;""),'Référentiel Articles'!$A$2:$F$634,5,FALSE),""))</f>
      </c>
      <c r="H888" s="85" t="str">
        <v/>
      </c>
      <c r="I888" s="84">
        <f>IF($E888="","",IFERROR(VLOOKUP(TRIM(E888&amp;""),'Référentiel Articles'!$A$2:$F$634,6,FALSE),""))</f>
      </c>
      <c r="J888" s="90">
        <f>IF(OR($E888="",$H888=""),"",$H888*$I888)</f>
      </c>
      <c r="K888" s="87" t="str">
        <v/>
      </c>
    </row>
    <row r="889">
      <c r="A889" s="74" t="str">
        <v/>
      </c>
      <c r="B889" s="74" t="str">
        <v/>
      </c>
      <c r="C889" s="75">
        <f>IF($E889="","",IFERROR(VLOOKUP(TRIM(E889&amp;""),'Référentiel Articles'!$A$2:$F$634,2,FALSE),""))</f>
      </c>
      <c r="D889" s="75">
        <f>IF($E889="","",IFERROR(VLOOKUP(TRIM(E889&amp;""),'Référentiel Articles'!$A$2:$F$634,3,FALSE),""))</f>
      </c>
      <c r="E889" s="74" t="str">
        <v/>
      </c>
      <c r="F889" s="75">
        <f>IF($E889="","",IFERROR(VLOOKUP(TRIM(E889&amp;""),'Référentiel Articles'!$A$2:$F$634,4,FALSE),""))</f>
      </c>
      <c r="G889" s="76">
        <f>IF($E889="","",IFERROR(VLOOKUP(TRIM(E889&amp;""),'Référentiel Articles'!$A$2:$F$634,5,FALSE),""))</f>
      </c>
      <c r="H889" s="77" t="str">
        <v/>
      </c>
      <c r="I889" s="76">
        <f>IF($E889="","",IFERROR(VLOOKUP(TRIM(E889&amp;""),'Référentiel Articles'!$A$2:$F$634,6,FALSE),""))</f>
      </c>
      <c r="J889" s="78">
        <f>IF(OR($E889="",$H889=""),"",$H889*$I889)</f>
      </c>
      <c r="K889" s="79" t="str">
        <v/>
      </c>
    </row>
    <row r="890">
      <c r="A890" s="81" t="str">
        <v/>
      </c>
      <c r="B890" s="81" t="str">
        <v/>
      </c>
      <c r="C890" s="83">
        <f>IF($E890="","",IFERROR(VLOOKUP(TRIM(E890&amp;""),'Référentiel Articles'!$A$2:$F$634,2,FALSE),""))</f>
      </c>
      <c r="D890" s="83">
        <f>IF($E890="","",IFERROR(VLOOKUP(TRIM(E890&amp;""),'Référentiel Articles'!$A$2:$F$634,3,FALSE),""))</f>
      </c>
      <c r="E890" s="81" t="str">
        <v/>
      </c>
      <c r="F890" s="83">
        <f>IF($E890="","",IFERROR(VLOOKUP(TRIM(E890&amp;""),'Référentiel Articles'!$A$2:$F$634,4,FALSE),""))</f>
      </c>
      <c r="G890" s="84">
        <f>IF($E890="","",IFERROR(VLOOKUP(TRIM(E890&amp;""),'Référentiel Articles'!$A$2:$F$634,5,FALSE),""))</f>
      </c>
      <c r="H890" s="85" t="str">
        <v/>
      </c>
      <c r="I890" s="84">
        <f>IF($E890="","",IFERROR(VLOOKUP(TRIM(E890&amp;""),'Référentiel Articles'!$A$2:$F$634,6,FALSE),""))</f>
      </c>
      <c r="J890" s="90">
        <f>IF(OR($E890="",$H890=""),"",$H890*$I890)</f>
      </c>
      <c r="K890" s="87" t="str">
        <v/>
      </c>
    </row>
    <row r="891">
      <c r="A891" s="74" t="str">
        <v/>
      </c>
      <c r="B891" s="74" t="str">
        <v/>
      </c>
      <c r="C891" s="75">
        <f>IF($E891="","",IFERROR(VLOOKUP(TRIM(E891&amp;""),'Référentiel Articles'!$A$2:$F$634,2,FALSE),""))</f>
      </c>
      <c r="D891" s="75">
        <f>IF($E891="","",IFERROR(VLOOKUP(TRIM(E891&amp;""),'Référentiel Articles'!$A$2:$F$634,3,FALSE),""))</f>
      </c>
      <c r="E891" s="74" t="str">
        <v/>
      </c>
      <c r="F891" s="75">
        <f>IF($E891="","",IFERROR(VLOOKUP(TRIM(E891&amp;""),'Référentiel Articles'!$A$2:$F$634,4,FALSE),""))</f>
      </c>
      <c r="G891" s="76">
        <f>IF($E891="","",IFERROR(VLOOKUP(TRIM(E891&amp;""),'Référentiel Articles'!$A$2:$F$634,5,FALSE),""))</f>
      </c>
      <c r="H891" s="77" t="str">
        <v/>
      </c>
      <c r="I891" s="76">
        <f>IF($E891="","",IFERROR(VLOOKUP(TRIM(E891&amp;""),'Référentiel Articles'!$A$2:$F$634,6,FALSE),""))</f>
      </c>
      <c r="J891" s="78">
        <f>IF(OR($E891="",$H891=""),"",$H891*$I891)</f>
      </c>
      <c r="K891" s="79" t="str">
        <v/>
      </c>
    </row>
    <row r="892">
      <c r="A892" s="81" t="str">
        <v/>
      </c>
      <c r="B892" s="81" t="str">
        <v/>
      </c>
      <c r="C892" s="83">
        <f>IF($E892="","",IFERROR(VLOOKUP(TRIM(E892&amp;""),'Référentiel Articles'!$A$2:$F$634,2,FALSE),""))</f>
      </c>
      <c r="D892" s="83">
        <f>IF($E892="","",IFERROR(VLOOKUP(TRIM(E892&amp;""),'Référentiel Articles'!$A$2:$F$634,3,FALSE),""))</f>
      </c>
      <c r="E892" s="81" t="str">
        <v/>
      </c>
      <c r="F892" s="83">
        <f>IF($E892="","",IFERROR(VLOOKUP(TRIM(E892&amp;""),'Référentiel Articles'!$A$2:$F$634,4,FALSE),""))</f>
      </c>
      <c r="G892" s="84">
        <f>IF($E892="","",IFERROR(VLOOKUP(TRIM(E892&amp;""),'Référentiel Articles'!$A$2:$F$634,5,FALSE),""))</f>
      </c>
      <c r="H892" s="85" t="str">
        <v/>
      </c>
      <c r="I892" s="84">
        <f>IF($E892="","",IFERROR(VLOOKUP(TRIM(E892&amp;""),'Référentiel Articles'!$A$2:$F$634,6,FALSE),""))</f>
      </c>
      <c r="J892" s="90">
        <f>IF(OR($E892="",$H892=""),"",$H892*$I892)</f>
      </c>
      <c r="K892" s="87" t="str">
        <v/>
      </c>
    </row>
    <row r="893">
      <c r="A893" s="74" t="str">
        <v/>
      </c>
      <c r="B893" s="74" t="str">
        <v/>
      </c>
      <c r="C893" s="75">
        <f>IF($E893="","",IFERROR(VLOOKUP(TRIM(E893&amp;""),'Référentiel Articles'!$A$2:$F$634,2,FALSE),""))</f>
      </c>
      <c r="D893" s="75">
        <f>IF($E893="","",IFERROR(VLOOKUP(TRIM(E893&amp;""),'Référentiel Articles'!$A$2:$F$634,3,FALSE),""))</f>
      </c>
      <c r="E893" s="74" t="str">
        <v/>
      </c>
      <c r="F893" s="75">
        <f>IF($E893="","",IFERROR(VLOOKUP(TRIM(E893&amp;""),'Référentiel Articles'!$A$2:$F$634,4,FALSE),""))</f>
      </c>
      <c r="G893" s="76">
        <f>IF($E893="","",IFERROR(VLOOKUP(TRIM(E893&amp;""),'Référentiel Articles'!$A$2:$F$634,5,FALSE),""))</f>
      </c>
      <c r="H893" s="77" t="str">
        <v/>
      </c>
      <c r="I893" s="76">
        <f>IF($E893="","",IFERROR(VLOOKUP(TRIM(E893&amp;""),'Référentiel Articles'!$A$2:$F$634,6,FALSE),""))</f>
      </c>
      <c r="J893" s="78">
        <f>IF(OR($E893="",$H893=""),"",$H893*$I893)</f>
      </c>
      <c r="K893" s="79" t="str">
        <v/>
      </c>
    </row>
    <row r="894">
      <c r="A894" s="81" t="str">
        <v/>
      </c>
      <c r="B894" s="81" t="str">
        <v/>
      </c>
      <c r="C894" s="83">
        <f>IF($E894="","",IFERROR(VLOOKUP(TRIM(E894&amp;""),'Référentiel Articles'!$A$2:$F$634,2,FALSE),""))</f>
      </c>
      <c r="D894" s="83">
        <f>IF($E894="","",IFERROR(VLOOKUP(TRIM(E894&amp;""),'Référentiel Articles'!$A$2:$F$634,3,FALSE),""))</f>
      </c>
      <c r="E894" s="81" t="str">
        <v/>
      </c>
      <c r="F894" s="83">
        <f>IF($E894="","",IFERROR(VLOOKUP(TRIM(E894&amp;""),'Référentiel Articles'!$A$2:$F$634,4,FALSE),""))</f>
      </c>
      <c r="G894" s="84">
        <f>IF($E894="","",IFERROR(VLOOKUP(TRIM(E894&amp;""),'Référentiel Articles'!$A$2:$F$634,5,FALSE),""))</f>
      </c>
      <c r="H894" s="85" t="str">
        <v/>
      </c>
      <c r="I894" s="84">
        <f>IF($E894="","",IFERROR(VLOOKUP(TRIM(E894&amp;""),'Référentiel Articles'!$A$2:$F$634,6,FALSE),""))</f>
      </c>
      <c r="J894" s="90">
        <f>IF(OR($E894="",$H894=""),"",$H894*$I894)</f>
      </c>
      <c r="K894" s="87" t="str">
        <v/>
      </c>
    </row>
    <row r="895">
      <c r="A895" s="74" t="str">
        <v/>
      </c>
      <c r="B895" s="74" t="str">
        <v/>
      </c>
      <c r="C895" s="75">
        <f>IF($E895="","",IFERROR(VLOOKUP(TRIM(E895&amp;""),'Référentiel Articles'!$A$2:$F$634,2,FALSE),""))</f>
      </c>
      <c r="D895" s="75">
        <f>IF($E895="","",IFERROR(VLOOKUP(TRIM(E895&amp;""),'Référentiel Articles'!$A$2:$F$634,3,FALSE),""))</f>
      </c>
      <c r="E895" s="74" t="str">
        <v/>
      </c>
      <c r="F895" s="75">
        <f>IF($E895="","",IFERROR(VLOOKUP(TRIM(E895&amp;""),'Référentiel Articles'!$A$2:$F$634,4,FALSE),""))</f>
      </c>
      <c r="G895" s="76">
        <f>IF($E895="","",IFERROR(VLOOKUP(TRIM(E895&amp;""),'Référentiel Articles'!$A$2:$F$634,5,FALSE),""))</f>
      </c>
      <c r="H895" s="77" t="str">
        <v/>
      </c>
      <c r="I895" s="76">
        <f>IF($E895="","",IFERROR(VLOOKUP(TRIM(E895&amp;""),'Référentiel Articles'!$A$2:$F$634,6,FALSE),""))</f>
      </c>
      <c r="J895" s="78">
        <f>IF(OR($E895="",$H895=""),"",$H895*$I895)</f>
      </c>
      <c r="K895" s="79" t="str">
        <v/>
      </c>
    </row>
    <row r="896">
      <c r="A896" s="81" t="str">
        <v/>
      </c>
      <c r="B896" s="81" t="str">
        <v/>
      </c>
      <c r="C896" s="83">
        <f>IF($E896="","",IFERROR(VLOOKUP(TRIM(E896&amp;""),'Référentiel Articles'!$A$2:$F$634,2,FALSE),""))</f>
      </c>
      <c r="D896" s="83">
        <f>IF($E896="","",IFERROR(VLOOKUP(TRIM(E896&amp;""),'Référentiel Articles'!$A$2:$F$634,3,FALSE),""))</f>
      </c>
      <c r="E896" s="81" t="str">
        <v/>
      </c>
      <c r="F896" s="83">
        <f>IF($E896="","",IFERROR(VLOOKUP(TRIM(E896&amp;""),'Référentiel Articles'!$A$2:$F$634,4,FALSE),""))</f>
      </c>
      <c r="G896" s="84">
        <f>IF($E896="","",IFERROR(VLOOKUP(TRIM(E896&amp;""),'Référentiel Articles'!$A$2:$F$634,5,FALSE),""))</f>
      </c>
      <c r="H896" s="85" t="str">
        <v/>
      </c>
      <c r="I896" s="84">
        <f>IF($E896="","",IFERROR(VLOOKUP(TRIM(E896&amp;""),'Référentiel Articles'!$A$2:$F$634,6,FALSE),""))</f>
      </c>
      <c r="J896" s="90">
        <f>IF(OR($E896="",$H896=""),"",$H896*$I896)</f>
      </c>
      <c r="K896" s="87" t="str">
        <v/>
      </c>
    </row>
    <row r="897">
      <c r="A897" s="74" t="str">
        <v/>
      </c>
      <c r="B897" s="74" t="str">
        <v/>
      </c>
      <c r="C897" s="75">
        <f>IF($E897="","",IFERROR(VLOOKUP(TRIM(E897&amp;""),'Référentiel Articles'!$A$2:$F$634,2,FALSE),""))</f>
      </c>
      <c r="D897" s="75">
        <f>IF($E897="","",IFERROR(VLOOKUP(TRIM(E897&amp;""),'Référentiel Articles'!$A$2:$F$634,3,FALSE),""))</f>
      </c>
      <c r="E897" s="74" t="str">
        <v/>
      </c>
      <c r="F897" s="75">
        <f>IF($E897="","",IFERROR(VLOOKUP(TRIM(E897&amp;""),'Référentiel Articles'!$A$2:$F$634,4,FALSE),""))</f>
      </c>
      <c r="G897" s="76">
        <f>IF($E897="","",IFERROR(VLOOKUP(TRIM(E897&amp;""),'Référentiel Articles'!$A$2:$F$634,5,FALSE),""))</f>
      </c>
      <c r="H897" s="77" t="str">
        <v/>
      </c>
      <c r="I897" s="76">
        <f>IF($E897="","",IFERROR(VLOOKUP(TRIM(E897&amp;""),'Référentiel Articles'!$A$2:$F$634,6,FALSE),""))</f>
      </c>
      <c r="J897" s="78">
        <f>IF(OR($E897="",$H897=""),"",$H897*$I897)</f>
      </c>
      <c r="K897" s="79" t="str">
        <v/>
      </c>
    </row>
    <row r="898">
      <c r="A898" s="81" t="str">
        <v/>
      </c>
      <c r="B898" s="81" t="str">
        <v/>
      </c>
      <c r="C898" s="83">
        <f>IF($E898="","",IFERROR(VLOOKUP(TRIM(E898&amp;""),'Référentiel Articles'!$A$2:$F$634,2,FALSE),""))</f>
      </c>
      <c r="D898" s="83">
        <f>IF($E898="","",IFERROR(VLOOKUP(TRIM(E898&amp;""),'Référentiel Articles'!$A$2:$F$634,3,FALSE),""))</f>
      </c>
      <c r="E898" s="81" t="str">
        <v/>
      </c>
      <c r="F898" s="83">
        <f>IF($E898="","",IFERROR(VLOOKUP(TRIM(E898&amp;""),'Référentiel Articles'!$A$2:$F$634,4,FALSE),""))</f>
      </c>
      <c r="G898" s="84">
        <f>IF($E898="","",IFERROR(VLOOKUP(TRIM(E898&amp;""),'Référentiel Articles'!$A$2:$F$634,5,FALSE),""))</f>
      </c>
      <c r="H898" s="85" t="str">
        <v/>
      </c>
      <c r="I898" s="84">
        <f>IF($E898="","",IFERROR(VLOOKUP(TRIM(E898&amp;""),'Référentiel Articles'!$A$2:$F$634,6,FALSE),""))</f>
      </c>
      <c r="J898" s="90">
        <f>IF(OR($E898="",$H898=""),"",$H898*$I898)</f>
      </c>
      <c r="K898" s="87" t="str">
        <v/>
      </c>
    </row>
    <row r="899">
      <c r="A899" s="74" t="str">
        <v/>
      </c>
      <c r="B899" s="74" t="str">
        <v/>
      </c>
      <c r="C899" s="75">
        <f>IF($E899="","",IFERROR(VLOOKUP(TRIM(E899&amp;""),'Référentiel Articles'!$A$2:$F$634,2,FALSE),""))</f>
      </c>
      <c r="D899" s="75">
        <f>IF($E899="","",IFERROR(VLOOKUP(TRIM(E899&amp;""),'Référentiel Articles'!$A$2:$F$634,3,FALSE),""))</f>
      </c>
      <c r="E899" s="74" t="str">
        <v/>
      </c>
      <c r="F899" s="75">
        <f>IF($E899="","",IFERROR(VLOOKUP(TRIM(E899&amp;""),'Référentiel Articles'!$A$2:$F$634,4,FALSE),""))</f>
      </c>
      <c r="G899" s="76">
        <f>IF($E899="","",IFERROR(VLOOKUP(TRIM(E899&amp;""),'Référentiel Articles'!$A$2:$F$634,5,FALSE),""))</f>
      </c>
      <c r="H899" s="77" t="str">
        <v/>
      </c>
      <c r="I899" s="76">
        <f>IF($E899="","",IFERROR(VLOOKUP(TRIM(E899&amp;""),'Référentiel Articles'!$A$2:$F$634,6,FALSE),""))</f>
      </c>
      <c r="J899" s="78">
        <f>IF(OR($E899="",$H899=""),"",$H899*$I899)</f>
      </c>
      <c r="K899" s="79" t="str">
        <v/>
      </c>
    </row>
    <row r="900">
      <c r="A900" s="81" t="str">
        <v/>
      </c>
      <c r="B900" s="81" t="str">
        <v/>
      </c>
      <c r="C900" s="83">
        <f>IF($E900="","",IFERROR(VLOOKUP(TRIM(E900&amp;""),'Référentiel Articles'!$A$2:$F$634,2,FALSE),""))</f>
      </c>
      <c r="D900" s="83">
        <f>IF($E900="","",IFERROR(VLOOKUP(TRIM(E900&amp;""),'Référentiel Articles'!$A$2:$F$634,3,FALSE),""))</f>
      </c>
      <c r="E900" s="81" t="str">
        <v/>
      </c>
      <c r="F900" s="83">
        <f>IF($E900="","",IFERROR(VLOOKUP(TRIM(E900&amp;""),'Référentiel Articles'!$A$2:$F$634,4,FALSE),""))</f>
      </c>
      <c r="G900" s="84">
        <f>IF($E900="","",IFERROR(VLOOKUP(TRIM(E900&amp;""),'Référentiel Articles'!$A$2:$F$634,5,FALSE),""))</f>
      </c>
      <c r="H900" s="85" t="str">
        <v/>
      </c>
      <c r="I900" s="84">
        <f>IF($E900="","",IFERROR(VLOOKUP(TRIM(E900&amp;""),'Référentiel Articles'!$A$2:$F$634,6,FALSE),""))</f>
      </c>
      <c r="J900" s="90">
        <f>IF(OR($E900="",$H900=""),"",$H900*$I900)</f>
      </c>
      <c r="K900" s="87" t="str">
        <v/>
      </c>
    </row>
    <row r="901">
      <c r="A901" s="74" t="str">
        <v/>
      </c>
      <c r="B901" s="74" t="str">
        <v/>
      </c>
      <c r="C901" s="75">
        <f>IF($E901="","",IFERROR(VLOOKUP(TRIM(E901&amp;""),'Référentiel Articles'!$A$2:$F$634,2,FALSE),""))</f>
      </c>
      <c r="D901" s="75">
        <f>IF($E901="","",IFERROR(VLOOKUP(TRIM(E901&amp;""),'Référentiel Articles'!$A$2:$F$634,3,FALSE),""))</f>
      </c>
      <c r="E901" s="74" t="str">
        <v/>
      </c>
      <c r="F901" s="75">
        <f>IF($E901="","",IFERROR(VLOOKUP(TRIM(E901&amp;""),'Référentiel Articles'!$A$2:$F$634,4,FALSE),""))</f>
      </c>
      <c r="G901" s="76">
        <f>IF($E901="","",IFERROR(VLOOKUP(TRIM(E901&amp;""),'Référentiel Articles'!$A$2:$F$634,5,FALSE),""))</f>
      </c>
      <c r="H901" s="77" t="str">
        <v/>
      </c>
      <c r="I901" s="76">
        <f>IF($E901="","",IFERROR(VLOOKUP(TRIM(E901&amp;""),'Référentiel Articles'!$A$2:$F$634,6,FALSE),""))</f>
      </c>
      <c r="J901" s="78">
        <f>IF(OR($E901="",$H901=""),"",$H901*$I901)</f>
      </c>
      <c r="K901" s="79" t="str">
        <v/>
      </c>
    </row>
    <row r="902">
      <c r="A902" s="81" t="str">
        <v/>
      </c>
      <c r="B902" s="81" t="str">
        <v/>
      </c>
      <c r="C902" s="83">
        <f>IF($E902="","",IFERROR(VLOOKUP(TRIM(E902&amp;""),'Référentiel Articles'!$A$2:$F$634,2,FALSE),""))</f>
      </c>
      <c r="D902" s="83">
        <f>IF($E902="","",IFERROR(VLOOKUP(TRIM(E902&amp;""),'Référentiel Articles'!$A$2:$F$634,3,FALSE),""))</f>
      </c>
      <c r="E902" s="81" t="str">
        <v/>
      </c>
      <c r="F902" s="83">
        <f>IF($E902="","",IFERROR(VLOOKUP(TRIM(E902&amp;""),'Référentiel Articles'!$A$2:$F$634,4,FALSE),""))</f>
      </c>
      <c r="G902" s="84">
        <f>IF($E902="","",IFERROR(VLOOKUP(TRIM(E902&amp;""),'Référentiel Articles'!$A$2:$F$634,5,FALSE),""))</f>
      </c>
      <c r="H902" s="85" t="str">
        <v/>
      </c>
      <c r="I902" s="84">
        <f>IF($E902="","",IFERROR(VLOOKUP(TRIM(E902&amp;""),'Référentiel Articles'!$A$2:$F$634,6,FALSE),""))</f>
      </c>
      <c r="J902" s="90">
        <f>IF(OR($E902="",$H902=""),"",$H902*$I902)</f>
      </c>
      <c r="K902" s="87" t="str">
        <v/>
      </c>
    </row>
    <row r="903">
      <c r="A903" s="74" t="str">
        <v/>
      </c>
      <c r="B903" s="74" t="str">
        <v/>
      </c>
      <c r="C903" s="75">
        <f>IF($E903="","",IFERROR(VLOOKUP(TRIM(E903&amp;""),'Référentiel Articles'!$A$2:$F$634,2,FALSE),""))</f>
      </c>
      <c r="D903" s="75">
        <f>IF($E903="","",IFERROR(VLOOKUP(TRIM(E903&amp;""),'Référentiel Articles'!$A$2:$F$634,3,FALSE),""))</f>
      </c>
      <c r="E903" s="74" t="str">
        <v/>
      </c>
      <c r="F903" s="75">
        <f>IF($E903="","",IFERROR(VLOOKUP(TRIM(E903&amp;""),'Référentiel Articles'!$A$2:$F$634,4,FALSE),""))</f>
      </c>
      <c r="G903" s="76">
        <f>IF($E903="","",IFERROR(VLOOKUP(TRIM(E903&amp;""),'Référentiel Articles'!$A$2:$F$634,5,FALSE),""))</f>
      </c>
      <c r="H903" s="77" t="str">
        <v/>
      </c>
      <c r="I903" s="76">
        <f>IF($E903="","",IFERROR(VLOOKUP(TRIM(E903&amp;""),'Référentiel Articles'!$A$2:$F$634,6,FALSE),""))</f>
      </c>
      <c r="J903" s="78">
        <f>IF(OR($E903="",$H903=""),"",$H903*$I903)</f>
      </c>
      <c r="K903" s="79" t="str">
        <v/>
      </c>
    </row>
    <row r="904">
      <c r="A904" s="81" t="str">
        <v/>
      </c>
      <c r="B904" s="81" t="str">
        <v/>
      </c>
      <c r="C904" s="83">
        <f>IF($E904="","",IFERROR(VLOOKUP(TRIM(E904&amp;""),'Référentiel Articles'!$A$2:$F$634,2,FALSE),""))</f>
      </c>
      <c r="D904" s="83">
        <f>IF($E904="","",IFERROR(VLOOKUP(TRIM(E904&amp;""),'Référentiel Articles'!$A$2:$F$634,3,FALSE),""))</f>
      </c>
      <c r="E904" s="81" t="str">
        <v/>
      </c>
      <c r="F904" s="83">
        <f>IF($E904="","",IFERROR(VLOOKUP(TRIM(E904&amp;""),'Référentiel Articles'!$A$2:$F$634,4,FALSE),""))</f>
      </c>
      <c r="G904" s="84">
        <f>IF($E904="","",IFERROR(VLOOKUP(TRIM(E904&amp;""),'Référentiel Articles'!$A$2:$F$634,5,FALSE),""))</f>
      </c>
      <c r="H904" s="85" t="str">
        <v/>
      </c>
      <c r="I904" s="84">
        <f>IF($E904="","",IFERROR(VLOOKUP(TRIM(E904&amp;""),'Référentiel Articles'!$A$2:$F$634,6,FALSE),""))</f>
      </c>
      <c r="J904" s="90">
        <f>IF(OR($E904="",$H904=""),"",$H904*$I904)</f>
      </c>
      <c r="K904" s="87" t="str">
        <v/>
      </c>
    </row>
    <row r="905">
      <c r="A905" s="74" t="str">
        <v/>
      </c>
      <c r="B905" s="74" t="str">
        <v/>
      </c>
      <c r="C905" s="75">
        <f>IF($E905="","",IFERROR(VLOOKUP(TRIM(E905&amp;""),'Référentiel Articles'!$A$2:$F$634,2,FALSE),""))</f>
      </c>
      <c r="D905" s="75">
        <f>IF($E905="","",IFERROR(VLOOKUP(TRIM(E905&amp;""),'Référentiel Articles'!$A$2:$F$634,3,FALSE),""))</f>
      </c>
      <c r="E905" s="74" t="str">
        <v/>
      </c>
      <c r="F905" s="75">
        <f>IF($E905="","",IFERROR(VLOOKUP(TRIM(E905&amp;""),'Référentiel Articles'!$A$2:$F$634,4,FALSE),""))</f>
      </c>
      <c r="G905" s="76">
        <f>IF($E905="","",IFERROR(VLOOKUP(TRIM(E905&amp;""),'Référentiel Articles'!$A$2:$F$634,5,FALSE),""))</f>
      </c>
      <c r="H905" s="77" t="str">
        <v/>
      </c>
      <c r="I905" s="76">
        <f>IF($E905="","",IFERROR(VLOOKUP(TRIM(E905&amp;""),'Référentiel Articles'!$A$2:$F$634,6,FALSE),""))</f>
      </c>
      <c r="J905" s="78">
        <f>IF(OR($E905="",$H905=""),"",$H905*$I905)</f>
      </c>
      <c r="K905" s="79" t="str">
        <v/>
      </c>
    </row>
    <row r="906">
      <c r="A906" s="81" t="str">
        <v/>
      </c>
      <c r="B906" s="81" t="str">
        <v/>
      </c>
      <c r="C906" s="83">
        <f>IF($E906="","",IFERROR(VLOOKUP(TRIM(E906&amp;""),'Référentiel Articles'!$A$2:$F$634,2,FALSE),""))</f>
      </c>
      <c r="D906" s="83">
        <f>IF($E906="","",IFERROR(VLOOKUP(TRIM(E906&amp;""),'Référentiel Articles'!$A$2:$F$634,3,FALSE),""))</f>
      </c>
      <c r="E906" s="81" t="str">
        <v/>
      </c>
      <c r="F906" s="83">
        <f>IF($E906="","",IFERROR(VLOOKUP(TRIM(E906&amp;""),'Référentiel Articles'!$A$2:$F$634,4,FALSE),""))</f>
      </c>
      <c r="G906" s="84">
        <f>IF($E906="","",IFERROR(VLOOKUP(TRIM(E906&amp;""),'Référentiel Articles'!$A$2:$F$634,5,FALSE),""))</f>
      </c>
      <c r="H906" s="85" t="str">
        <v/>
      </c>
      <c r="I906" s="84">
        <f>IF($E906="","",IFERROR(VLOOKUP(TRIM(E906&amp;""),'Référentiel Articles'!$A$2:$F$634,6,FALSE),""))</f>
      </c>
      <c r="J906" s="90">
        <f>IF(OR($E906="",$H906=""),"",$H906*$I906)</f>
      </c>
      <c r="K906" s="87" t="str">
        <v/>
      </c>
    </row>
    <row r="907">
      <c r="A907" s="74" t="str">
        <v/>
      </c>
      <c r="B907" s="74" t="str">
        <v/>
      </c>
      <c r="C907" s="75">
        <f>IF($E907="","",IFERROR(VLOOKUP(TRIM(E907&amp;""),'Référentiel Articles'!$A$2:$F$634,2,FALSE),""))</f>
      </c>
      <c r="D907" s="75">
        <f>IF($E907="","",IFERROR(VLOOKUP(TRIM(E907&amp;""),'Référentiel Articles'!$A$2:$F$634,3,FALSE),""))</f>
      </c>
      <c r="E907" s="74" t="str">
        <v/>
      </c>
      <c r="F907" s="75">
        <f>IF($E907="","",IFERROR(VLOOKUP(TRIM(E907&amp;""),'Référentiel Articles'!$A$2:$F$634,4,FALSE),""))</f>
      </c>
      <c r="G907" s="76">
        <f>IF($E907="","",IFERROR(VLOOKUP(TRIM(E907&amp;""),'Référentiel Articles'!$A$2:$F$634,5,FALSE),""))</f>
      </c>
      <c r="H907" s="77" t="str">
        <v/>
      </c>
      <c r="I907" s="76">
        <f>IF($E907="","",IFERROR(VLOOKUP(TRIM(E907&amp;""),'Référentiel Articles'!$A$2:$F$634,6,FALSE),""))</f>
      </c>
      <c r="J907" s="78">
        <f>IF(OR($E907="",$H907=""),"",$H907*$I907)</f>
      </c>
      <c r="K907" s="79" t="str">
        <v/>
      </c>
    </row>
    <row r="908">
      <c r="A908" s="81" t="str">
        <v/>
      </c>
      <c r="B908" s="81" t="str">
        <v/>
      </c>
      <c r="C908" s="83">
        <f>IF($E908="","",IFERROR(VLOOKUP(TRIM(E908&amp;""),'Référentiel Articles'!$A$2:$F$634,2,FALSE),""))</f>
      </c>
      <c r="D908" s="83">
        <f>IF($E908="","",IFERROR(VLOOKUP(TRIM(E908&amp;""),'Référentiel Articles'!$A$2:$F$634,3,FALSE),""))</f>
      </c>
      <c r="E908" s="81" t="str">
        <v/>
      </c>
      <c r="F908" s="83">
        <f>IF($E908="","",IFERROR(VLOOKUP(TRIM(E908&amp;""),'Référentiel Articles'!$A$2:$F$634,4,FALSE),""))</f>
      </c>
      <c r="G908" s="84">
        <f>IF($E908="","",IFERROR(VLOOKUP(TRIM(E908&amp;""),'Référentiel Articles'!$A$2:$F$634,5,FALSE),""))</f>
      </c>
      <c r="H908" s="85" t="str">
        <v/>
      </c>
      <c r="I908" s="84">
        <f>IF($E908="","",IFERROR(VLOOKUP(TRIM(E908&amp;""),'Référentiel Articles'!$A$2:$F$634,6,FALSE),""))</f>
      </c>
      <c r="J908" s="90">
        <f>IF(OR($E908="",$H908=""),"",$H908*$I908)</f>
      </c>
      <c r="K908" s="87" t="str">
        <v/>
      </c>
    </row>
    <row r="909">
      <c r="A909" s="74" t="str">
        <v/>
      </c>
      <c r="B909" s="74" t="str">
        <v/>
      </c>
      <c r="C909" s="75">
        <f>IF($E909="","",IFERROR(VLOOKUP(TRIM(E909&amp;""),'Référentiel Articles'!$A$2:$F$634,2,FALSE),""))</f>
      </c>
      <c r="D909" s="75">
        <f>IF($E909="","",IFERROR(VLOOKUP(TRIM(E909&amp;""),'Référentiel Articles'!$A$2:$F$634,3,FALSE),""))</f>
      </c>
      <c r="E909" s="74" t="str">
        <v/>
      </c>
      <c r="F909" s="75">
        <f>IF($E909="","",IFERROR(VLOOKUP(TRIM(E909&amp;""),'Référentiel Articles'!$A$2:$F$634,4,FALSE),""))</f>
      </c>
      <c r="G909" s="76">
        <f>IF($E909="","",IFERROR(VLOOKUP(TRIM(E909&amp;""),'Référentiel Articles'!$A$2:$F$634,5,FALSE),""))</f>
      </c>
      <c r="H909" s="77" t="str">
        <v/>
      </c>
      <c r="I909" s="76">
        <f>IF($E909="","",IFERROR(VLOOKUP(TRIM(E909&amp;""),'Référentiel Articles'!$A$2:$F$634,6,FALSE),""))</f>
      </c>
      <c r="J909" s="78">
        <f>IF(OR($E909="",$H909=""),"",$H909*$I909)</f>
      </c>
      <c r="K909" s="79" t="str">
        <v/>
      </c>
    </row>
    <row r="910">
      <c r="A910" s="81" t="str">
        <v/>
      </c>
      <c r="B910" s="81" t="str">
        <v/>
      </c>
      <c r="C910" s="83">
        <f>IF($E910="","",IFERROR(VLOOKUP(TRIM(E910&amp;""),'Référentiel Articles'!$A$2:$F$634,2,FALSE),""))</f>
      </c>
      <c r="D910" s="83">
        <f>IF($E910="","",IFERROR(VLOOKUP(TRIM(E910&amp;""),'Référentiel Articles'!$A$2:$F$634,3,FALSE),""))</f>
      </c>
      <c r="E910" s="81" t="str">
        <v/>
      </c>
      <c r="F910" s="83">
        <f>IF($E910="","",IFERROR(VLOOKUP(TRIM(E910&amp;""),'Référentiel Articles'!$A$2:$F$634,4,FALSE),""))</f>
      </c>
      <c r="G910" s="84">
        <f>IF($E910="","",IFERROR(VLOOKUP(TRIM(E910&amp;""),'Référentiel Articles'!$A$2:$F$634,5,FALSE),""))</f>
      </c>
      <c r="H910" s="85" t="str">
        <v/>
      </c>
      <c r="I910" s="84">
        <f>IF($E910="","",IFERROR(VLOOKUP(TRIM(E910&amp;""),'Référentiel Articles'!$A$2:$F$634,6,FALSE),""))</f>
      </c>
      <c r="J910" s="90">
        <f>IF(OR($E910="",$H910=""),"",$H910*$I910)</f>
      </c>
      <c r="K910" s="87" t="str">
        <v/>
      </c>
    </row>
    <row r="911">
      <c r="A911" s="74" t="str">
        <v/>
      </c>
      <c r="B911" s="74" t="str">
        <v/>
      </c>
      <c r="C911" s="75">
        <f>IF($E911="","",IFERROR(VLOOKUP(TRIM(E911&amp;""),'Référentiel Articles'!$A$2:$F$634,2,FALSE),""))</f>
      </c>
      <c r="D911" s="75">
        <f>IF($E911="","",IFERROR(VLOOKUP(TRIM(E911&amp;""),'Référentiel Articles'!$A$2:$F$634,3,FALSE),""))</f>
      </c>
      <c r="E911" s="74" t="str">
        <v/>
      </c>
      <c r="F911" s="75">
        <f>IF($E911="","",IFERROR(VLOOKUP(TRIM(E911&amp;""),'Référentiel Articles'!$A$2:$F$634,4,FALSE),""))</f>
      </c>
      <c r="G911" s="76">
        <f>IF($E911="","",IFERROR(VLOOKUP(TRIM(E911&amp;""),'Référentiel Articles'!$A$2:$F$634,5,FALSE),""))</f>
      </c>
      <c r="H911" s="77" t="str">
        <v/>
      </c>
      <c r="I911" s="76">
        <f>IF($E911="","",IFERROR(VLOOKUP(TRIM(E911&amp;""),'Référentiel Articles'!$A$2:$F$634,6,FALSE),""))</f>
      </c>
      <c r="J911" s="78">
        <f>IF(OR($E911="",$H911=""),"",$H911*$I911)</f>
      </c>
      <c r="K911" s="79" t="str">
        <v/>
      </c>
    </row>
    <row r="912">
      <c r="A912" s="81" t="str">
        <v/>
      </c>
      <c r="B912" s="81" t="str">
        <v/>
      </c>
      <c r="C912" s="83">
        <f>IF($E912="","",IFERROR(VLOOKUP(TRIM(E912&amp;""),'Référentiel Articles'!$A$2:$F$634,2,FALSE),""))</f>
      </c>
      <c r="D912" s="83">
        <f>IF($E912="","",IFERROR(VLOOKUP(TRIM(E912&amp;""),'Référentiel Articles'!$A$2:$F$634,3,FALSE),""))</f>
      </c>
      <c r="E912" s="81" t="str">
        <v/>
      </c>
      <c r="F912" s="83">
        <f>IF($E912="","",IFERROR(VLOOKUP(TRIM(E912&amp;""),'Référentiel Articles'!$A$2:$F$634,4,FALSE),""))</f>
      </c>
      <c r="G912" s="84">
        <f>IF($E912="","",IFERROR(VLOOKUP(TRIM(E912&amp;""),'Référentiel Articles'!$A$2:$F$634,5,FALSE),""))</f>
      </c>
      <c r="H912" s="85" t="str">
        <v/>
      </c>
      <c r="I912" s="84">
        <f>IF($E912="","",IFERROR(VLOOKUP(TRIM(E912&amp;""),'Référentiel Articles'!$A$2:$F$634,6,FALSE),""))</f>
      </c>
      <c r="J912" s="90">
        <f>IF(OR($E912="",$H912=""),"",$H912*$I912)</f>
      </c>
      <c r="K912" s="87" t="str">
        <v/>
      </c>
    </row>
    <row r="913">
      <c r="A913" s="74" t="str">
        <v/>
      </c>
      <c r="B913" s="74" t="str">
        <v/>
      </c>
      <c r="C913" s="75">
        <f>IF($E913="","",IFERROR(VLOOKUP(TRIM(E913&amp;""),'Référentiel Articles'!$A$2:$F$634,2,FALSE),""))</f>
      </c>
      <c r="D913" s="75">
        <f>IF($E913="","",IFERROR(VLOOKUP(TRIM(E913&amp;""),'Référentiel Articles'!$A$2:$F$634,3,FALSE),""))</f>
      </c>
      <c r="E913" s="74" t="str">
        <v/>
      </c>
      <c r="F913" s="75">
        <f>IF($E913="","",IFERROR(VLOOKUP(TRIM(E913&amp;""),'Référentiel Articles'!$A$2:$F$634,4,FALSE),""))</f>
      </c>
      <c r="G913" s="76">
        <f>IF($E913="","",IFERROR(VLOOKUP(TRIM(E913&amp;""),'Référentiel Articles'!$A$2:$F$634,5,FALSE),""))</f>
      </c>
      <c r="H913" s="77" t="str">
        <v/>
      </c>
      <c r="I913" s="76">
        <f>IF($E913="","",IFERROR(VLOOKUP(TRIM(E913&amp;""),'Référentiel Articles'!$A$2:$F$634,6,FALSE),""))</f>
      </c>
      <c r="J913" s="78">
        <f>IF(OR($E913="",$H913=""),"",$H913*$I913)</f>
      </c>
      <c r="K913" s="79" t="str">
        <v/>
      </c>
    </row>
    <row r="914">
      <c r="A914" s="81" t="str">
        <v/>
      </c>
      <c r="B914" s="81" t="str">
        <v/>
      </c>
      <c r="C914" s="83">
        <f>IF($E914="","",IFERROR(VLOOKUP(TRIM(E914&amp;""),'Référentiel Articles'!$A$2:$F$634,2,FALSE),""))</f>
      </c>
      <c r="D914" s="83">
        <f>IF($E914="","",IFERROR(VLOOKUP(TRIM(E914&amp;""),'Référentiel Articles'!$A$2:$F$634,3,FALSE),""))</f>
      </c>
      <c r="E914" s="81" t="str">
        <v/>
      </c>
      <c r="F914" s="83">
        <f>IF($E914="","",IFERROR(VLOOKUP(TRIM(E914&amp;""),'Référentiel Articles'!$A$2:$F$634,4,FALSE),""))</f>
      </c>
      <c r="G914" s="84">
        <f>IF($E914="","",IFERROR(VLOOKUP(TRIM(E914&amp;""),'Référentiel Articles'!$A$2:$F$634,5,FALSE),""))</f>
      </c>
      <c r="H914" s="85" t="str">
        <v/>
      </c>
      <c r="I914" s="84">
        <f>IF($E914="","",IFERROR(VLOOKUP(TRIM(E914&amp;""),'Référentiel Articles'!$A$2:$F$634,6,FALSE),""))</f>
      </c>
      <c r="J914" s="90">
        <f>IF(OR($E914="",$H914=""),"",$H914*$I914)</f>
      </c>
      <c r="K914" s="87" t="str">
        <v/>
      </c>
    </row>
    <row r="915">
      <c r="A915" s="74" t="str">
        <v/>
      </c>
      <c r="B915" s="74" t="str">
        <v/>
      </c>
      <c r="C915" s="75">
        <f>IF($E915="","",IFERROR(VLOOKUP(TRIM(E915&amp;""),'Référentiel Articles'!$A$2:$F$634,2,FALSE),""))</f>
      </c>
      <c r="D915" s="75">
        <f>IF($E915="","",IFERROR(VLOOKUP(TRIM(E915&amp;""),'Référentiel Articles'!$A$2:$F$634,3,FALSE),""))</f>
      </c>
      <c r="E915" s="74" t="str">
        <v/>
      </c>
      <c r="F915" s="75">
        <f>IF($E915="","",IFERROR(VLOOKUP(TRIM(E915&amp;""),'Référentiel Articles'!$A$2:$F$634,4,FALSE),""))</f>
      </c>
      <c r="G915" s="76">
        <f>IF($E915="","",IFERROR(VLOOKUP(TRIM(E915&amp;""),'Référentiel Articles'!$A$2:$F$634,5,FALSE),""))</f>
      </c>
      <c r="H915" s="77" t="str">
        <v/>
      </c>
      <c r="I915" s="76">
        <f>IF($E915="","",IFERROR(VLOOKUP(TRIM(E915&amp;""),'Référentiel Articles'!$A$2:$F$634,6,FALSE),""))</f>
      </c>
      <c r="J915" s="78">
        <f>IF(OR($E915="",$H915=""),"",$H915*$I915)</f>
      </c>
      <c r="K915" s="79" t="str">
        <v/>
      </c>
    </row>
    <row r="916">
      <c r="A916" s="81" t="str">
        <v/>
      </c>
      <c r="B916" s="81" t="str">
        <v/>
      </c>
      <c r="C916" s="83">
        <f>IF($E916="","",IFERROR(VLOOKUP(TRIM(E916&amp;""),'Référentiel Articles'!$A$2:$F$634,2,FALSE),""))</f>
      </c>
      <c r="D916" s="83">
        <f>IF($E916="","",IFERROR(VLOOKUP(TRIM(E916&amp;""),'Référentiel Articles'!$A$2:$F$634,3,FALSE),""))</f>
      </c>
      <c r="E916" s="81" t="str">
        <v/>
      </c>
      <c r="F916" s="83">
        <f>IF($E916="","",IFERROR(VLOOKUP(TRIM(E916&amp;""),'Référentiel Articles'!$A$2:$F$634,4,FALSE),""))</f>
      </c>
      <c r="G916" s="84">
        <f>IF($E916="","",IFERROR(VLOOKUP(TRIM(E916&amp;""),'Référentiel Articles'!$A$2:$F$634,5,FALSE),""))</f>
      </c>
      <c r="H916" s="85" t="str">
        <v/>
      </c>
      <c r="I916" s="84">
        <f>IF($E916="","",IFERROR(VLOOKUP(TRIM(E916&amp;""),'Référentiel Articles'!$A$2:$F$634,6,FALSE),""))</f>
      </c>
      <c r="J916" s="90">
        <f>IF(OR($E916="",$H916=""),"",$H916*$I916)</f>
      </c>
      <c r="K916" s="87" t="str">
        <v/>
      </c>
    </row>
    <row r="917">
      <c r="A917" s="74" t="str">
        <v/>
      </c>
      <c r="B917" s="74" t="str">
        <v/>
      </c>
      <c r="C917" s="75">
        <f>IF($E917="","",IFERROR(VLOOKUP(TRIM(E917&amp;""),'Référentiel Articles'!$A$2:$F$634,2,FALSE),""))</f>
      </c>
      <c r="D917" s="75">
        <f>IF($E917="","",IFERROR(VLOOKUP(TRIM(E917&amp;""),'Référentiel Articles'!$A$2:$F$634,3,FALSE),""))</f>
      </c>
      <c r="E917" s="74" t="str">
        <v/>
      </c>
      <c r="F917" s="75">
        <f>IF($E917="","",IFERROR(VLOOKUP(TRIM(E917&amp;""),'Référentiel Articles'!$A$2:$F$634,4,FALSE),""))</f>
      </c>
      <c r="G917" s="76">
        <f>IF($E917="","",IFERROR(VLOOKUP(TRIM(E917&amp;""),'Référentiel Articles'!$A$2:$F$634,5,FALSE),""))</f>
      </c>
      <c r="H917" s="77" t="str">
        <v/>
      </c>
      <c r="I917" s="76">
        <f>IF($E917="","",IFERROR(VLOOKUP(TRIM(E917&amp;""),'Référentiel Articles'!$A$2:$F$634,6,FALSE),""))</f>
      </c>
      <c r="J917" s="78">
        <f>IF(OR($E917="",$H917=""),"",$H917*$I917)</f>
      </c>
      <c r="K917" s="79" t="str">
        <v/>
      </c>
    </row>
    <row r="918">
      <c r="A918" s="81" t="str">
        <v/>
      </c>
      <c r="B918" s="81" t="str">
        <v/>
      </c>
      <c r="C918" s="83">
        <f>IF($E918="","",IFERROR(VLOOKUP(TRIM(E918&amp;""),'Référentiel Articles'!$A$2:$F$634,2,FALSE),""))</f>
      </c>
      <c r="D918" s="83">
        <f>IF($E918="","",IFERROR(VLOOKUP(TRIM(E918&amp;""),'Référentiel Articles'!$A$2:$F$634,3,FALSE),""))</f>
      </c>
      <c r="E918" s="81" t="str">
        <v/>
      </c>
      <c r="F918" s="83">
        <f>IF($E918="","",IFERROR(VLOOKUP(TRIM(E918&amp;""),'Référentiel Articles'!$A$2:$F$634,4,FALSE),""))</f>
      </c>
      <c r="G918" s="84">
        <f>IF($E918="","",IFERROR(VLOOKUP(TRIM(E918&amp;""),'Référentiel Articles'!$A$2:$F$634,5,FALSE),""))</f>
      </c>
      <c r="H918" s="85" t="str">
        <v/>
      </c>
      <c r="I918" s="84">
        <f>IF($E918="","",IFERROR(VLOOKUP(TRIM(E918&amp;""),'Référentiel Articles'!$A$2:$F$634,6,FALSE),""))</f>
      </c>
      <c r="J918" s="90">
        <f>IF(OR($E918="",$H918=""),"",$H918*$I918)</f>
      </c>
      <c r="K918" s="87" t="str">
        <v/>
      </c>
    </row>
    <row r="919">
      <c r="A919" s="74" t="str">
        <v/>
      </c>
      <c r="B919" s="74" t="str">
        <v/>
      </c>
      <c r="C919" s="75">
        <f>IF($E919="","",IFERROR(VLOOKUP(TRIM(E919&amp;""),'Référentiel Articles'!$A$2:$F$634,2,FALSE),""))</f>
      </c>
      <c r="D919" s="75">
        <f>IF($E919="","",IFERROR(VLOOKUP(TRIM(E919&amp;""),'Référentiel Articles'!$A$2:$F$634,3,FALSE),""))</f>
      </c>
      <c r="E919" s="74" t="str">
        <v/>
      </c>
      <c r="F919" s="75">
        <f>IF($E919="","",IFERROR(VLOOKUP(TRIM(E919&amp;""),'Référentiel Articles'!$A$2:$F$634,4,FALSE),""))</f>
      </c>
      <c r="G919" s="76">
        <f>IF($E919="","",IFERROR(VLOOKUP(TRIM(E919&amp;""),'Référentiel Articles'!$A$2:$F$634,5,FALSE),""))</f>
      </c>
      <c r="H919" s="77" t="str">
        <v/>
      </c>
      <c r="I919" s="76">
        <f>IF($E919="","",IFERROR(VLOOKUP(TRIM(E919&amp;""),'Référentiel Articles'!$A$2:$F$634,6,FALSE),""))</f>
      </c>
      <c r="J919" s="78">
        <f>IF(OR($E919="",$H919=""),"",$H919*$I919)</f>
      </c>
      <c r="K919" s="79" t="str">
        <v/>
      </c>
    </row>
    <row r="920">
      <c r="A920" s="81" t="str">
        <v/>
      </c>
      <c r="B920" s="81" t="str">
        <v/>
      </c>
      <c r="C920" s="83">
        <f>IF($E920="","",IFERROR(VLOOKUP(TRIM(E920&amp;""),'Référentiel Articles'!$A$2:$F$634,2,FALSE),""))</f>
      </c>
      <c r="D920" s="83">
        <f>IF($E920="","",IFERROR(VLOOKUP(TRIM(E920&amp;""),'Référentiel Articles'!$A$2:$F$634,3,FALSE),""))</f>
      </c>
      <c r="E920" s="81" t="str">
        <v/>
      </c>
      <c r="F920" s="83">
        <f>IF($E920="","",IFERROR(VLOOKUP(TRIM(E920&amp;""),'Référentiel Articles'!$A$2:$F$634,4,FALSE),""))</f>
      </c>
      <c r="G920" s="84">
        <f>IF($E920="","",IFERROR(VLOOKUP(TRIM(E920&amp;""),'Référentiel Articles'!$A$2:$F$634,5,FALSE),""))</f>
      </c>
      <c r="H920" s="85" t="str">
        <v/>
      </c>
      <c r="I920" s="84">
        <f>IF($E920="","",IFERROR(VLOOKUP(TRIM(E920&amp;""),'Référentiel Articles'!$A$2:$F$634,6,FALSE),""))</f>
      </c>
      <c r="J920" s="90">
        <f>IF(OR($E920="",$H920=""),"",$H920*$I920)</f>
      </c>
      <c r="K920" s="87" t="str">
        <v/>
      </c>
    </row>
    <row r="921">
      <c r="A921" s="74" t="str">
        <v/>
      </c>
      <c r="B921" s="74" t="str">
        <v/>
      </c>
      <c r="C921" s="75">
        <f>IF($E921="","",IFERROR(VLOOKUP(TRIM(E921&amp;""),'Référentiel Articles'!$A$2:$F$634,2,FALSE),""))</f>
      </c>
      <c r="D921" s="75">
        <f>IF($E921="","",IFERROR(VLOOKUP(TRIM(E921&amp;""),'Référentiel Articles'!$A$2:$F$634,3,FALSE),""))</f>
      </c>
      <c r="E921" s="74" t="str">
        <v/>
      </c>
      <c r="F921" s="75">
        <f>IF($E921="","",IFERROR(VLOOKUP(TRIM(E921&amp;""),'Référentiel Articles'!$A$2:$F$634,4,FALSE),""))</f>
      </c>
      <c r="G921" s="76">
        <f>IF($E921="","",IFERROR(VLOOKUP(TRIM(E921&amp;""),'Référentiel Articles'!$A$2:$F$634,5,FALSE),""))</f>
      </c>
      <c r="H921" s="77" t="str">
        <v/>
      </c>
      <c r="I921" s="76">
        <f>IF($E921="","",IFERROR(VLOOKUP(TRIM(E921&amp;""),'Référentiel Articles'!$A$2:$F$634,6,FALSE),""))</f>
      </c>
      <c r="J921" s="78">
        <f>IF(OR($E921="",$H921=""),"",$H921*$I921)</f>
      </c>
      <c r="K921" s="79" t="str">
        <v/>
      </c>
    </row>
    <row r="922">
      <c r="A922" s="81" t="str">
        <v/>
      </c>
      <c r="B922" s="81" t="str">
        <v/>
      </c>
      <c r="C922" s="83">
        <f>IF($E922="","",IFERROR(VLOOKUP(TRIM(E922&amp;""),'Référentiel Articles'!$A$2:$F$634,2,FALSE),""))</f>
      </c>
      <c r="D922" s="83">
        <f>IF($E922="","",IFERROR(VLOOKUP(TRIM(E922&amp;""),'Référentiel Articles'!$A$2:$F$634,3,FALSE),""))</f>
      </c>
      <c r="E922" s="81" t="str">
        <v/>
      </c>
      <c r="F922" s="83">
        <f>IF($E922="","",IFERROR(VLOOKUP(TRIM(E922&amp;""),'Référentiel Articles'!$A$2:$F$634,4,FALSE),""))</f>
      </c>
      <c r="G922" s="84">
        <f>IF($E922="","",IFERROR(VLOOKUP(TRIM(E922&amp;""),'Référentiel Articles'!$A$2:$F$634,5,FALSE),""))</f>
      </c>
      <c r="H922" s="85" t="str">
        <v/>
      </c>
      <c r="I922" s="84">
        <f>IF($E922="","",IFERROR(VLOOKUP(TRIM(E922&amp;""),'Référentiel Articles'!$A$2:$F$634,6,FALSE),""))</f>
      </c>
      <c r="J922" s="90">
        <f>IF(OR($E922="",$H922=""),"",$H922*$I922)</f>
      </c>
      <c r="K922" s="87" t="str">
        <v/>
      </c>
    </row>
    <row r="923">
      <c r="A923" s="74" t="str">
        <v/>
      </c>
      <c r="B923" s="74" t="str">
        <v/>
      </c>
      <c r="C923" s="75">
        <f>IF($E923="","",IFERROR(VLOOKUP(TRIM(E923&amp;""),'Référentiel Articles'!$A$2:$F$634,2,FALSE),""))</f>
      </c>
      <c r="D923" s="75">
        <f>IF($E923="","",IFERROR(VLOOKUP(TRIM(E923&amp;""),'Référentiel Articles'!$A$2:$F$634,3,FALSE),""))</f>
      </c>
      <c r="E923" s="74" t="str">
        <v/>
      </c>
      <c r="F923" s="75">
        <f>IF($E923="","",IFERROR(VLOOKUP(TRIM(E923&amp;""),'Référentiel Articles'!$A$2:$F$634,4,FALSE),""))</f>
      </c>
      <c r="G923" s="76">
        <f>IF($E923="","",IFERROR(VLOOKUP(TRIM(E923&amp;""),'Référentiel Articles'!$A$2:$F$634,5,FALSE),""))</f>
      </c>
      <c r="H923" s="77" t="str">
        <v/>
      </c>
      <c r="I923" s="76">
        <f>IF($E923="","",IFERROR(VLOOKUP(TRIM(E923&amp;""),'Référentiel Articles'!$A$2:$F$634,6,FALSE),""))</f>
      </c>
      <c r="J923" s="78">
        <f>IF(OR($E923="",$H923=""),"",$H923*$I923)</f>
      </c>
      <c r="K923" s="79" t="str">
        <v/>
      </c>
    </row>
    <row r="924">
      <c r="A924" s="81" t="str">
        <v/>
      </c>
      <c r="B924" s="81" t="str">
        <v/>
      </c>
      <c r="C924" s="83">
        <f>IF($E924="","",IFERROR(VLOOKUP(TRIM(E924&amp;""),'Référentiel Articles'!$A$2:$F$634,2,FALSE),""))</f>
      </c>
      <c r="D924" s="83">
        <f>IF($E924="","",IFERROR(VLOOKUP(TRIM(E924&amp;""),'Référentiel Articles'!$A$2:$F$634,3,FALSE),""))</f>
      </c>
      <c r="E924" s="81" t="str">
        <v/>
      </c>
      <c r="F924" s="83">
        <f>IF($E924="","",IFERROR(VLOOKUP(TRIM(E924&amp;""),'Référentiel Articles'!$A$2:$F$634,4,FALSE),""))</f>
      </c>
      <c r="G924" s="84">
        <f>IF($E924="","",IFERROR(VLOOKUP(TRIM(E924&amp;""),'Référentiel Articles'!$A$2:$F$634,5,FALSE),""))</f>
      </c>
      <c r="H924" s="85" t="str">
        <v/>
      </c>
      <c r="I924" s="84">
        <f>IF($E924="","",IFERROR(VLOOKUP(TRIM(E924&amp;""),'Référentiel Articles'!$A$2:$F$634,6,FALSE),""))</f>
      </c>
      <c r="J924" s="90">
        <f>IF(OR($E924="",$H924=""),"",$H924*$I924)</f>
      </c>
      <c r="K924" s="87" t="str">
        <v/>
      </c>
    </row>
    <row r="925">
      <c r="A925" s="74" t="str">
        <v/>
      </c>
      <c r="B925" s="74" t="str">
        <v/>
      </c>
      <c r="C925" s="75">
        <f>IF($E925="","",IFERROR(VLOOKUP(TRIM(E925&amp;""),'Référentiel Articles'!$A$2:$F$634,2,FALSE),""))</f>
      </c>
      <c r="D925" s="75">
        <f>IF($E925="","",IFERROR(VLOOKUP(TRIM(E925&amp;""),'Référentiel Articles'!$A$2:$F$634,3,FALSE),""))</f>
      </c>
      <c r="E925" s="74" t="str">
        <v/>
      </c>
      <c r="F925" s="75">
        <f>IF($E925="","",IFERROR(VLOOKUP(TRIM(E925&amp;""),'Référentiel Articles'!$A$2:$F$634,4,FALSE),""))</f>
      </c>
      <c r="G925" s="76">
        <f>IF($E925="","",IFERROR(VLOOKUP(TRIM(E925&amp;""),'Référentiel Articles'!$A$2:$F$634,5,FALSE),""))</f>
      </c>
      <c r="H925" s="77" t="str">
        <v/>
      </c>
      <c r="I925" s="76">
        <f>IF($E925="","",IFERROR(VLOOKUP(TRIM(E925&amp;""),'Référentiel Articles'!$A$2:$F$634,6,FALSE),""))</f>
      </c>
      <c r="J925" s="78">
        <f>IF(OR($E925="",$H925=""),"",$H925*$I925)</f>
      </c>
      <c r="K925" s="79" t="str">
        <v/>
      </c>
    </row>
    <row r="926">
      <c r="A926" s="81" t="str">
        <v/>
      </c>
      <c r="B926" s="81" t="str">
        <v/>
      </c>
      <c r="C926" s="83">
        <f>IF($E926="","",IFERROR(VLOOKUP(TRIM(E926&amp;""),'Référentiel Articles'!$A$2:$F$634,2,FALSE),""))</f>
      </c>
      <c r="D926" s="83">
        <f>IF($E926="","",IFERROR(VLOOKUP(TRIM(E926&amp;""),'Référentiel Articles'!$A$2:$F$634,3,FALSE),""))</f>
      </c>
      <c r="E926" s="81" t="str">
        <v/>
      </c>
      <c r="F926" s="83">
        <f>IF($E926="","",IFERROR(VLOOKUP(TRIM(E926&amp;""),'Référentiel Articles'!$A$2:$F$634,4,FALSE),""))</f>
      </c>
      <c r="G926" s="84">
        <f>IF($E926="","",IFERROR(VLOOKUP(TRIM(E926&amp;""),'Référentiel Articles'!$A$2:$F$634,5,FALSE),""))</f>
      </c>
      <c r="H926" s="85" t="str">
        <v/>
      </c>
      <c r="I926" s="84">
        <f>IF($E926="","",IFERROR(VLOOKUP(TRIM(E926&amp;""),'Référentiel Articles'!$A$2:$F$634,6,FALSE),""))</f>
      </c>
      <c r="J926" s="90">
        <f>IF(OR($E926="",$H926=""),"",$H926*$I926)</f>
      </c>
      <c r="K926" s="87" t="str">
        <v/>
      </c>
    </row>
    <row r="927">
      <c r="A927" s="74" t="str">
        <v/>
      </c>
      <c r="B927" s="74" t="str">
        <v/>
      </c>
      <c r="C927" s="75">
        <f>IF($E927="","",IFERROR(VLOOKUP(TRIM(E927&amp;""),'Référentiel Articles'!$A$2:$F$634,2,FALSE),""))</f>
      </c>
      <c r="D927" s="75">
        <f>IF($E927="","",IFERROR(VLOOKUP(TRIM(E927&amp;""),'Référentiel Articles'!$A$2:$F$634,3,FALSE),""))</f>
      </c>
      <c r="E927" s="74" t="str">
        <v/>
      </c>
      <c r="F927" s="75">
        <f>IF($E927="","",IFERROR(VLOOKUP(TRIM(E927&amp;""),'Référentiel Articles'!$A$2:$F$634,4,FALSE),""))</f>
      </c>
      <c r="G927" s="76">
        <f>IF($E927="","",IFERROR(VLOOKUP(TRIM(E927&amp;""),'Référentiel Articles'!$A$2:$F$634,5,FALSE),""))</f>
      </c>
      <c r="H927" s="77" t="str">
        <v/>
      </c>
      <c r="I927" s="76">
        <f>IF($E927="","",IFERROR(VLOOKUP(TRIM(E927&amp;""),'Référentiel Articles'!$A$2:$F$634,6,FALSE),""))</f>
      </c>
      <c r="J927" s="78">
        <f>IF(OR($E927="",$H927=""),"",$H927*$I927)</f>
      </c>
      <c r="K927" s="79" t="str">
        <v/>
      </c>
    </row>
    <row r="928">
      <c r="A928" s="81" t="str">
        <v/>
      </c>
      <c r="B928" s="81" t="str">
        <v/>
      </c>
      <c r="C928" s="83">
        <f>IF($E928="","",IFERROR(VLOOKUP(TRIM(E928&amp;""),'Référentiel Articles'!$A$2:$F$634,2,FALSE),""))</f>
      </c>
      <c r="D928" s="83">
        <f>IF($E928="","",IFERROR(VLOOKUP(TRIM(E928&amp;""),'Référentiel Articles'!$A$2:$F$634,3,FALSE),""))</f>
      </c>
      <c r="E928" s="81" t="str">
        <v/>
      </c>
      <c r="F928" s="83">
        <f>IF($E928="","",IFERROR(VLOOKUP(TRIM(E928&amp;""),'Référentiel Articles'!$A$2:$F$634,4,FALSE),""))</f>
      </c>
      <c r="G928" s="84">
        <f>IF($E928="","",IFERROR(VLOOKUP(TRIM(E928&amp;""),'Référentiel Articles'!$A$2:$F$634,5,FALSE),""))</f>
      </c>
      <c r="H928" s="85" t="str">
        <v/>
      </c>
      <c r="I928" s="84">
        <f>IF($E928="","",IFERROR(VLOOKUP(TRIM(E928&amp;""),'Référentiel Articles'!$A$2:$F$634,6,FALSE),""))</f>
      </c>
      <c r="J928" s="90">
        <f>IF(OR($E928="",$H928=""),"",$H928*$I928)</f>
      </c>
      <c r="K928" s="87" t="str">
        <v/>
      </c>
    </row>
    <row r="929">
      <c r="A929" s="74" t="str">
        <v/>
      </c>
      <c r="B929" s="74" t="str">
        <v/>
      </c>
      <c r="C929" s="75">
        <f>IF($E929="","",IFERROR(VLOOKUP(TRIM(E929&amp;""),'Référentiel Articles'!$A$2:$F$634,2,FALSE),""))</f>
      </c>
      <c r="D929" s="75">
        <f>IF($E929="","",IFERROR(VLOOKUP(TRIM(E929&amp;""),'Référentiel Articles'!$A$2:$F$634,3,FALSE),""))</f>
      </c>
      <c r="E929" s="74" t="str">
        <v/>
      </c>
      <c r="F929" s="75">
        <f>IF($E929="","",IFERROR(VLOOKUP(TRIM(E929&amp;""),'Référentiel Articles'!$A$2:$F$634,4,FALSE),""))</f>
      </c>
      <c r="G929" s="76">
        <f>IF($E929="","",IFERROR(VLOOKUP(TRIM(E929&amp;""),'Référentiel Articles'!$A$2:$F$634,5,FALSE),""))</f>
      </c>
      <c r="H929" s="77" t="str">
        <v/>
      </c>
      <c r="I929" s="76">
        <f>IF($E929="","",IFERROR(VLOOKUP(TRIM(E929&amp;""),'Référentiel Articles'!$A$2:$F$634,6,FALSE),""))</f>
      </c>
      <c r="J929" s="78">
        <f>IF(OR($E929="",$H929=""),"",$H929*$I929)</f>
      </c>
      <c r="K929" s="79" t="str">
        <v/>
      </c>
    </row>
    <row r="930">
      <c r="A930" s="81" t="str">
        <v/>
      </c>
      <c r="B930" s="81" t="str">
        <v/>
      </c>
      <c r="C930" s="83">
        <f>IF($E930="","",IFERROR(VLOOKUP(TRIM(E930&amp;""),'Référentiel Articles'!$A$2:$F$634,2,FALSE),""))</f>
      </c>
      <c r="D930" s="83">
        <f>IF($E930="","",IFERROR(VLOOKUP(TRIM(E930&amp;""),'Référentiel Articles'!$A$2:$F$634,3,FALSE),""))</f>
      </c>
      <c r="E930" s="81" t="str">
        <v/>
      </c>
      <c r="F930" s="83">
        <f>IF($E930="","",IFERROR(VLOOKUP(TRIM(E930&amp;""),'Référentiel Articles'!$A$2:$F$634,4,FALSE),""))</f>
      </c>
      <c r="G930" s="84">
        <f>IF($E930="","",IFERROR(VLOOKUP(TRIM(E930&amp;""),'Référentiel Articles'!$A$2:$F$634,5,FALSE),""))</f>
      </c>
      <c r="H930" s="85" t="str">
        <v/>
      </c>
      <c r="I930" s="84">
        <f>IF($E930="","",IFERROR(VLOOKUP(TRIM(E930&amp;""),'Référentiel Articles'!$A$2:$F$634,6,FALSE),""))</f>
      </c>
      <c r="J930" s="90">
        <f>IF(OR($E930="",$H930=""),"",$H930*$I930)</f>
      </c>
      <c r="K930" s="87" t="str">
        <v/>
      </c>
    </row>
    <row r="931">
      <c r="A931" s="74" t="str">
        <v/>
      </c>
      <c r="B931" s="74" t="str">
        <v/>
      </c>
      <c r="C931" s="75">
        <f>IF($E931="","",IFERROR(VLOOKUP(TRIM(E931&amp;""),'Référentiel Articles'!$A$2:$F$634,2,FALSE),""))</f>
      </c>
      <c r="D931" s="75">
        <f>IF($E931="","",IFERROR(VLOOKUP(TRIM(E931&amp;""),'Référentiel Articles'!$A$2:$F$634,3,FALSE),""))</f>
      </c>
      <c r="E931" s="74" t="str">
        <v/>
      </c>
      <c r="F931" s="75">
        <f>IF($E931="","",IFERROR(VLOOKUP(TRIM(E931&amp;""),'Référentiel Articles'!$A$2:$F$634,4,FALSE),""))</f>
      </c>
      <c r="G931" s="76">
        <f>IF($E931="","",IFERROR(VLOOKUP(TRIM(E931&amp;""),'Référentiel Articles'!$A$2:$F$634,5,FALSE),""))</f>
      </c>
      <c r="H931" s="77" t="str">
        <v/>
      </c>
      <c r="I931" s="76">
        <f>IF($E931="","",IFERROR(VLOOKUP(TRIM(E931&amp;""),'Référentiel Articles'!$A$2:$F$634,6,FALSE),""))</f>
      </c>
      <c r="J931" s="78">
        <f>IF(OR($E931="",$H931=""),"",$H931*$I931)</f>
      </c>
      <c r="K931" s="79" t="str">
        <v/>
      </c>
    </row>
    <row r="932">
      <c r="A932" s="81" t="str">
        <v/>
      </c>
      <c r="B932" s="81" t="str">
        <v/>
      </c>
      <c r="C932" s="83">
        <f>IF($E932="","",IFERROR(VLOOKUP(TRIM(E932&amp;""),'Référentiel Articles'!$A$2:$F$634,2,FALSE),""))</f>
      </c>
      <c r="D932" s="83">
        <f>IF($E932="","",IFERROR(VLOOKUP(TRIM(E932&amp;""),'Référentiel Articles'!$A$2:$F$634,3,FALSE),""))</f>
      </c>
      <c r="E932" s="81" t="str">
        <v/>
      </c>
      <c r="F932" s="83">
        <f>IF($E932="","",IFERROR(VLOOKUP(TRIM(E932&amp;""),'Référentiel Articles'!$A$2:$F$634,4,FALSE),""))</f>
      </c>
      <c r="G932" s="84">
        <f>IF($E932="","",IFERROR(VLOOKUP(TRIM(E932&amp;""),'Référentiel Articles'!$A$2:$F$634,5,FALSE),""))</f>
      </c>
      <c r="H932" s="85" t="str">
        <v/>
      </c>
      <c r="I932" s="84">
        <f>IF($E932="","",IFERROR(VLOOKUP(TRIM(E932&amp;""),'Référentiel Articles'!$A$2:$F$634,6,FALSE),""))</f>
      </c>
      <c r="J932" s="90">
        <f>IF(OR($E932="",$H932=""),"",$H932*$I932)</f>
      </c>
      <c r="K932" s="87" t="str">
        <v/>
      </c>
    </row>
    <row r="933">
      <c r="A933" s="74" t="str">
        <v/>
      </c>
      <c r="B933" s="74" t="str">
        <v/>
      </c>
      <c r="C933" s="75">
        <f>IF($E933="","",IFERROR(VLOOKUP(TRIM(E933&amp;""),'Référentiel Articles'!$A$2:$F$634,2,FALSE),""))</f>
      </c>
      <c r="D933" s="75">
        <f>IF($E933="","",IFERROR(VLOOKUP(TRIM(E933&amp;""),'Référentiel Articles'!$A$2:$F$634,3,FALSE),""))</f>
      </c>
      <c r="E933" s="74" t="str">
        <v/>
      </c>
      <c r="F933" s="75">
        <f>IF($E933="","",IFERROR(VLOOKUP(TRIM(E933&amp;""),'Référentiel Articles'!$A$2:$F$634,4,FALSE),""))</f>
      </c>
      <c r="G933" s="76">
        <f>IF($E933="","",IFERROR(VLOOKUP(TRIM(E933&amp;""),'Référentiel Articles'!$A$2:$F$634,5,FALSE),""))</f>
      </c>
      <c r="H933" s="77" t="str">
        <v/>
      </c>
      <c r="I933" s="76">
        <f>IF($E933="","",IFERROR(VLOOKUP(TRIM(E933&amp;""),'Référentiel Articles'!$A$2:$F$634,6,FALSE),""))</f>
      </c>
      <c r="J933" s="78">
        <f>IF(OR($E933="",$H933=""),"",$H933*$I933)</f>
      </c>
      <c r="K933" s="79" t="str">
        <v/>
      </c>
    </row>
    <row r="934">
      <c r="A934" s="81" t="str">
        <v/>
      </c>
      <c r="B934" s="81" t="str">
        <v/>
      </c>
      <c r="C934" s="83">
        <f>IF($E934="","",IFERROR(VLOOKUP(TRIM(E934&amp;""),'Référentiel Articles'!$A$2:$F$634,2,FALSE),""))</f>
      </c>
      <c r="D934" s="83">
        <f>IF($E934="","",IFERROR(VLOOKUP(TRIM(E934&amp;""),'Référentiel Articles'!$A$2:$F$634,3,FALSE),""))</f>
      </c>
      <c r="E934" s="81" t="str">
        <v/>
      </c>
      <c r="F934" s="83">
        <f>IF($E934="","",IFERROR(VLOOKUP(TRIM(E934&amp;""),'Référentiel Articles'!$A$2:$F$634,4,FALSE),""))</f>
      </c>
      <c r="G934" s="84">
        <f>IF($E934="","",IFERROR(VLOOKUP(TRIM(E934&amp;""),'Référentiel Articles'!$A$2:$F$634,5,FALSE),""))</f>
      </c>
      <c r="H934" s="85" t="str">
        <v/>
      </c>
      <c r="I934" s="84">
        <f>IF($E934="","",IFERROR(VLOOKUP(TRIM(E934&amp;""),'Référentiel Articles'!$A$2:$F$634,6,FALSE),""))</f>
      </c>
      <c r="J934" s="90">
        <f>IF(OR($E934="",$H934=""),"",$H934*$I934)</f>
      </c>
      <c r="K934" s="87" t="str">
        <v/>
      </c>
    </row>
    <row r="935">
      <c r="A935" s="74" t="str">
        <v/>
      </c>
      <c r="B935" s="74" t="str">
        <v/>
      </c>
      <c r="C935" s="75">
        <f>IF($E935="","",IFERROR(VLOOKUP(TRIM(E935&amp;""),'Référentiel Articles'!$A$2:$F$634,2,FALSE),""))</f>
      </c>
      <c r="D935" s="75">
        <f>IF($E935="","",IFERROR(VLOOKUP(TRIM(E935&amp;""),'Référentiel Articles'!$A$2:$F$634,3,FALSE),""))</f>
      </c>
      <c r="E935" s="74" t="str">
        <v/>
      </c>
      <c r="F935" s="75">
        <f>IF($E935="","",IFERROR(VLOOKUP(TRIM(E935&amp;""),'Référentiel Articles'!$A$2:$F$634,4,FALSE),""))</f>
      </c>
      <c r="G935" s="76">
        <f>IF($E935="","",IFERROR(VLOOKUP(TRIM(E935&amp;""),'Référentiel Articles'!$A$2:$F$634,5,FALSE),""))</f>
      </c>
      <c r="H935" s="77" t="str">
        <v/>
      </c>
      <c r="I935" s="76">
        <f>IF($E935="","",IFERROR(VLOOKUP(TRIM(E935&amp;""),'Référentiel Articles'!$A$2:$F$634,6,FALSE),""))</f>
      </c>
      <c r="J935" s="78">
        <f>IF(OR($E935="",$H935=""),"",$H935*$I935)</f>
      </c>
      <c r="K935" s="79" t="str">
        <v/>
      </c>
    </row>
    <row r="936">
      <c r="A936" s="81" t="str">
        <v/>
      </c>
      <c r="B936" s="81" t="str">
        <v/>
      </c>
      <c r="C936" s="83">
        <f>IF($E936="","",IFERROR(VLOOKUP(TRIM(E936&amp;""),'Référentiel Articles'!$A$2:$F$634,2,FALSE),""))</f>
      </c>
      <c r="D936" s="83">
        <f>IF($E936="","",IFERROR(VLOOKUP(TRIM(E936&amp;""),'Référentiel Articles'!$A$2:$F$634,3,FALSE),""))</f>
      </c>
      <c r="E936" s="81" t="str">
        <v/>
      </c>
      <c r="F936" s="83">
        <f>IF($E936="","",IFERROR(VLOOKUP(TRIM(E936&amp;""),'Référentiel Articles'!$A$2:$F$634,4,FALSE),""))</f>
      </c>
      <c r="G936" s="84">
        <f>IF($E936="","",IFERROR(VLOOKUP(TRIM(E936&amp;""),'Référentiel Articles'!$A$2:$F$634,5,FALSE),""))</f>
      </c>
      <c r="H936" s="85" t="str">
        <v/>
      </c>
      <c r="I936" s="84">
        <f>IF($E936="","",IFERROR(VLOOKUP(TRIM(E936&amp;""),'Référentiel Articles'!$A$2:$F$634,6,FALSE),""))</f>
      </c>
      <c r="J936" s="90">
        <f>IF(OR($E936="",$H936=""),"",$H936*$I936)</f>
      </c>
      <c r="K936" s="87" t="str">
        <v/>
      </c>
    </row>
    <row r="937">
      <c r="A937" s="74" t="str">
        <v/>
      </c>
      <c r="B937" s="74" t="str">
        <v/>
      </c>
      <c r="C937" s="75">
        <f>IF($E937="","",IFERROR(VLOOKUP(TRIM(E937&amp;""),'Référentiel Articles'!$A$2:$F$634,2,FALSE),""))</f>
      </c>
      <c r="D937" s="75">
        <f>IF($E937="","",IFERROR(VLOOKUP(TRIM(E937&amp;""),'Référentiel Articles'!$A$2:$F$634,3,FALSE),""))</f>
      </c>
      <c r="E937" s="74" t="str">
        <v/>
      </c>
      <c r="F937" s="75">
        <f>IF($E937="","",IFERROR(VLOOKUP(TRIM(E937&amp;""),'Référentiel Articles'!$A$2:$F$634,4,FALSE),""))</f>
      </c>
      <c r="G937" s="76">
        <f>IF($E937="","",IFERROR(VLOOKUP(TRIM(E937&amp;""),'Référentiel Articles'!$A$2:$F$634,5,FALSE),""))</f>
      </c>
      <c r="H937" s="77" t="str">
        <v/>
      </c>
      <c r="I937" s="76">
        <f>IF($E937="","",IFERROR(VLOOKUP(TRIM(E937&amp;""),'Référentiel Articles'!$A$2:$F$634,6,FALSE),""))</f>
      </c>
      <c r="J937" s="78">
        <f>IF(OR($E937="",$H937=""),"",$H937*$I937)</f>
      </c>
      <c r="K937" s="79" t="str">
        <v/>
      </c>
    </row>
    <row r="938">
      <c r="A938" s="81" t="str">
        <v/>
      </c>
      <c r="B938" s="81" t="str">
        <v/>
      </c>
      <c r="C938" s="83">
        <f>IF($E938="","",IFERROR(VLOOKUP(TRIM(E938&amp;""),'Référentiel Articles'!$A$2:$F$634,2,FALSE),""))</f>
      </c>
      <c r="D938" s="83">
        <f>IF($E938="","",IFERROR(VLOOKUP(TRIM(E938&amp;""),'Référentiel Articles'!$A$2:$F$634,3,FALSE),""))</f>
      </c>
      <c r="E938" s="81" t="str">
        <v/>
      </c>
      <c r="F938" s="83">
        <f>IF($E938="","",IFERROR(VLOOKUP(TRIM(E938&amp;""),'Référentiel Articles'!$A$2:$F$634,4,FALSE),""))</f>
      </c>
      <c r="G938" s="84">
        <f>IF($E938="","",IFERROR(VLOOKUP(TRIM(E938&amp;""),'Référentiel Articles'!$A$2:$F$634,5,FALSE),""))</f>
      </c>
      <c r="H938" s="85" t="str">
        <v/>
      </c>
      <c r="I938" s="84">
        <f>IF($E938="","",IFERROR(VLOOKUP(TRIM(E938&amp;""),'Référentiel Articles'!$A$2:$F$634,6,FALSE),""))</f>
      </c>
      <c r="J938" s="90">
        <f>IF(OR($E938="",$H938=""),"",$H938*$I938)</f>
      </c>
      <c r="K938" s="87" t="str">
        <v/>
      </c>
    </row>
    <row r="939">
      <c r="A939" s="74" t="str">
        <v/>
      </c>
      <c r="B939" s="74" t="str">
        <v/>
      </c>
      <c r="C939" s="75">
        <f>IF($E939="","",IFERROR(VLOOKUP(TRIM(E939&amp;""),'Référentiel Articles'!$A$2:$F$634,2,FALSE),""))</f>
      </c>
      <c r="D939" s="75">
        <f>IF($E939="","",IFERROR(VLOOKUP(TRIM(E939&amp;""),'Référentiel Articles'!$A$2:$F$634,3,FALSE),""))</f>
      </c>
      <c r="E939" s="74" t="str">
        <v/>
      </c>
      <c r="F939" s="75">
        <f>IF($E939="","",IFERROR(VLOOKUP(TRIM(E939&amp;""),'Référentiel Articles'!$A$2:$F$634,4,FALSE),""))</f>
      </c>
      <c r="G939" s="76">
        <f>IF($E939="","",IFERROR(VLOOKUP(TRIM(E939&amp;""),'Référentiel Articles'!$A$2:$F$634,5,FALSE),""))</f>
      </c>
      <c r="H939" s="77" t="str">
        <v/>
      </c>
      <c r="I939" s="76">
        <f>IF($E939="","",IFERROR(VLOOKUP(TRIM(E939&amp;""),'Référentiel Articles'!$A$2:$F$634,6,FALSE),""))</f>
      </c>
      <c r="J939" s="78">
        <f>IF(OR($E939="",$H939=""),"",$H939*$I939)</f>
      </c>
      <c r="K939" s="79" t="str">
        <v/>
      </c>
    </row>
    <row r="940">
      <c r="A940" s="81" t="str">
        <v/>
      </c>
      <c r="B940" s="81" t="str">
        <v/>
      </c>
      <c r="C940" s="83">
        <f>IF($E940="","",IFERROR(VLOOKUP(TRIM(E940&amp;""),'Référentiel Articles'!$A$2:$F$634,2,FALSE),""))</f>
      </c>
      <c r="D940" s="83">
        <f>IF($E940="","",IFERROR(VLOOKUP(TRIM(E940&amp;""),'Référentiel Articles'!$A$2:$F$634,3,FALSE),""))</f>
      </c>
      <c r="E940" s="81" t="str">
        <v/>
      </c>
      <c r="F940" s="83">
        <f>IF($E940="","",IFERROR(VLOOKUP(TRIM(E940&amp;""),'Référentiel Articles'!$A$2:$F$634,4,FALSE),""))</f>
      </c>
      <c r="G940" s="84">
        <f>IF($E940="","",IFERROR(VLOOKUP(TRIM(E940&amp;""),'Référentiel Articles'!$A$2:$F$634,5,FALSE),""))</f>
      </c>
      <c r="H940" s="85" t="str">
        <v/>
      </c>
      <c r="I940" s="84">
        <f>IF($E940="","",IFERROR(VLOOKUP(TRIM(E940&amp;""),'Référentiel Articles'!$A$2:$F$634,6,FALSE),""))</f>
      </c>
      <c r="J940" s="90">
        <f>IF(OR($E940="",$H940=""),"",$H940*$I940)</f>
      </c>
      <c r="K940" s="87" t="str">
        <v/>
      </c>
    </row>
    <row r="941">
      <c r="A941" s="74" t="str">
        <v/>
      </c>
      <c r="B941" s="74" t="str">
        <v/>
      </c>
      <c r="C941" s="75">
        <f>IF($E941="","",IFERROR(VLOOKUP(TRIM(E941&amp;""),'Référentiel Articles'!$A$2:$F$634,2,FALSE),""))</f>
      </c>
      <c r="D941" s="75">
        <f>IF($E941="","",IFERROR(VLOOKUP(TRIM(E941&amp;""),'Référentiel Articles'!$A$2:$F$634,3,FALSE),""))</f>
      </c>
      <c r="E941" s="74" t="str">
        <v/>
      </c>
      <c r="F941" s="75">
        <f>IF($E941="","",IFERROR(VLOOKUP(TRIM(E941&amp;""),'Référentiel Articles'!$A$2:$F$634,4,FALSE),""))</f>
      </c>
      <c r="G941" s="76">
        <f>IF($E941="","",IFERROR(VLOOKUP(TRIM(E941&amp;""),'Référentiel Articles'!$A$2:$F$634,5,FALSE),""))</f>
      </c>
      <c r="H941" s="77" t="str">
        <v/>
      </c>
      <c r="I941" s="76">
        <f>IF($E941="","",IFERROR(VLOOKUP(TRIM(E941&amp;""),'Référentiel Articles'!$A$2:$F$634,6,FALSE),""))</f>
      </c>
      <c r="J941" s="78">
        <f>IF(OR($E941="",$H941=""),"",$H941*$I941)</f>
      </c>
      <c r="K941" s="79" t="str">
        <v/>
      </c>
    </row>
    <row r="942">
      <c r="A942" s="81" t="str">
        <v/>
      </c>
      <c r="B942" s="81" t="str">
        <v/>
      </c>
      <c r="C942" s="83">
        <f>IF($E942="","",IFERROR(VLOOKUP(TRIM(E942&amp;""),'Référentiel Articles'!$A$2:$F$634,2,FALSE),""))</f>
      </c>
      <c r="D942" s="83">
        <f>IF($E942="","",IFERROR(VLOOKUP(TRIM(E942&amp;""),'Référentiel Articles'!$A$2:$F$634,3,FALSE),""))</f>
      </c>
      <c r="E942" s="81" t="str">
        <v/>
      </c>
      <c r="F942" s="83">
        <f>IF($E942="","",IFERROR(VLOOKUP(TRIM(E942&amp;""),'Référentiel Articles'!$A$2:$F$634,4,FALSE),""))</f>
      </c>
      <c r="G942" s="84">
        <f>IF($E942="","",IFERROR(VLOOKUP(TRIM(E942&amp;""),'Référentiel Articles'!$A$2:$F$634,5,FALSE),""))</f>
      </c>
      <c r="H942" s="85" t="str">
        <v/>
      </c>
      <c r="I942" s="84">
        <f>IF($E942="","",IFERROR(VLOOKUP(TRIM(E942&amp;""),'Référentiel Articles'!$A$2:$F$634,6,FALSE),""))</f>
      </c>
      <c r="J942" s="90">
        <f>IF(OR($E942="",$H942=""),"",$H942*$I942)</f>
      </c>
      <c r="K942" s="87" t="str">
        <v/>
      </c>
    </row>
    <row r="943">
      <c r="A943" s="74" t="str">
        <v/>
      </c>
      <c r="B943" s="74" t="str">
        <v/>
      </c>
      <c r="C943" s="75">
        <f>IF($E943="","",IFERROR(VLOOKUP(TRIM(E943&amp;""),'Référentiel Articles'!$A$2:$F$634,2,FALSE),""))</f>
      </c>
      <c r="D943" s="75">
        <f>IF($E943="","",IFERROR(VLOOKUP(TRIM(E943&amp;""),'Référentiel Articles'!$A$2:$F$634,3,FALSE),""))</f>
      </c>
      <c r="E943" s="74" t="str">
        <v/>
      </c>
      <c r="F943" s="75">
        <f>IF($E943="","",IFERROR(VLOOKUP(TRIM(E943&amp;""),'Référentiel Articles'!$A$2:$F$634,4,FALSE),""))</f>
      </c>
      <c r="G943" s="76">
        <f>IF($E943="","",IFERROR(VLOOKUP(TRIM(E943&amp;""),'Référentiel Articles'!$A$2:$F$634,5,FALSE),""))</f>
      </c>
      <c r="H943" s="77" t="str">
        <v/>
      </c>
      <c r="I943" s="76">
        <f>IF($E943="","",IFERROR(VLOOKUP(TRIM(E943&amp;""),'Référentiel Articles'!$A$2:$F$634,6,FALSE),""))</f>
      </c>
      <c r="J943" s="78">
        <f>IF(OR($E943="",$H943=""),"",$H943*$I943)</f>
      </c>
      <c r="K943" s="79" t="str">
        <v/>
      </c>
    </row>
    <row r="944">
      <c r="A944" s="81" t="str">
        <v/>
      </c>
      <c r="B944" s="81" t="str">
        <v/>
      </c>
      <c r="C944" s="83">
        <f>IF($E944="","",IFERROR(VLOOKUP(TRIM(E944&amp;""),'Référentiel Articles'!$A$2:$F$634,2,FALSE),""))</f>
      </c>
      <c r="D944" s="83">
        <f>IF($E944="","",IFERROR(VLOOKUP(TRIM(E944&amp;""),'Référentiel Articles'!$A$2:$F$634,3,FALSE),""))</f>
      </c>
      <c r="E944" s="81" t="str">
        <v/>
      </c>
      <c r="F944" s="83">
        <f>IF($E944="","",IFERROR(VLOOKUP(TRIM(E944&amp;""),'Référentiel Articles'!$A$2:$F$634,4,FALSE),""))</f>
      </c>
      <c r="G944" s="84">
        <f>IF($E944="","",IFERROR(VLOOKUP(TRIM(E944&amp;""),'Référentiel Articles'!$A$2:$F$634,5,FALSE),""))</f>
      </c>
      <c r="H944" s="85" t="str">
        <v/>
      </c>
      <c r="I944" s="84">
        <f>IF($E944="","",IFERROR(VLOOKUP(TRIM(E944&amp;""),'Référentiel Articles'!$A$2:$F$634,6,FALSE),""))</f>
      </c>
      <c r="J944" s="90">
        <f>IF(OR($E944="",$H944=""),"",$H944*$I944)</f>
      </c>
      <c r="K944" s="87" t="str">
        <v/>
      </c>
    </row>
    <row r="945">
      <c r="A945" s="74" t="str">
        <v/>
      </c>
      <c r="B945" s="74" t="str">
        <v/>
      </c>
      <c r="C945" s="75">
        <f>IF($E945="","",IFERROR(VLOOKUP(TRIM(E945&amp;""),'Référentiel Articles'!$A$2:$F$634,2,FALSE),""))</f>
      </c>
      <c r="D945" s="75">
        <f>IF($E945="","",IFERROR(VLOOKUP(TRIM(E945&amp;""),'Référentiel Articles'!$A$2:$F$634,3,FALSE),""))</f>
      </c>
      <c r="E945" s="74" t="str">
        <v/>
      </c>
      <c r="F945" s="75">
        <f>IF($E945="","",IFERROR(VLOOKUP(TRIM(E945&amp;""),'Référentiel Articles'!$A$2:$F$634,4,FALSE),""))</f>
      </c>
      <c r="G945" s="76">
        <f>IF($E945="","",IFERROR(VLOOKUP(TRIM(E945&amp;""),'Référentiel Articles'!$A$2:$F$634,5,FALSE),""))</f>
      </c>
      <c r="H945" s="77" t="str">
        <v/>
      </c>
      <c r="I945" s="76">
        <f>IF($E945="","",IFERROR(VLOOKUP(TRIM(E945&amp;""),'Référentiel Articles'!$A$2:$F$634,6,FALSE),""))</f>
      </c>
      <c r="J945" s="78">
        <f>IF(OR($E945="",$H945=""),"",$H945*$I945)</f>
      </c>
      <c r="K945" s="79" t="str">
        <v/>
      </c>
    </row>
    <row r="946">
      <c r="A946" s="81" t="str">
        <v/>
      </c>
      <c r="B946" s="81" t="str">
        <v/>
      </c>
      <c r="C946" s="83">
        <f>IF($E946="","",IFERROR(VLOOKUP(TRIM(E946&amp;""),'Référentiel Articles'!$A$2:$F$634,2,FALSE),""))</f>
      </c>
      <c r="D946" s="83">
        <f>IF($E946="","",IFERROR(VLOOKUP(TRIM(E946&amp;""),'Référentiel Articles'!$A$2:$F$634,3,FALSE),""))</f>
      </c>
      <c r="E946" s="81" t="str">
        <v/>
      </c>
      <c r="F946" s="83">
        <f>IF($E946="","",IFERROR(VLOOKUP(TRIM(E946&amp;""),'Référentiel Articles'!$A$2:$F$634,4,FALSE),""))</f>
      </c>
      <c r="G946" s="84">
        <f>IF($E946="","",IFERROR(VLOOKUP(TRIM(E946&amp;""),'Référentiel Articles'!$A$2:$F$634,5,FALSE),""))</f>
      </c>
      <c r="H946" s="85" t="str">
        <v/>
      </c>
      <c r="I946" s="84">
        <f>IF($E946="","",IFERROR(VLOOKUP(TRIM(E946&amp;""),'Référentiel Articles'!$A$2:$F$634,6,FALSE),""))</f>
      </c>
      <c r="J946" s="90">
        <f>IF(OR($E946="",$H946=""),"",$H946*$I946)</f>
      </c>
      <c r="K946" s="87" t="str">
        <v/>
      </c>
    </row>
    <row r="947">
      <c r="A947" s="74" t="str">
        <v/>
      </c>
      <c r="B947" s="74" t="str">
        <v/>
      </c>
      <c r="C947" s="75">
        <f>IF($E947="","",IFERROR(VLOOKUP(TRIM(E947&amp;""),'Référentiel Articles'!$A$2:$F$634,2,FALSE),""))</f>
      </c>
      <c r="D947" s="75">
        <f>IF($E947="","",IFERROR(VLOOKUP(TRIM(E947&amp;""),'Référentiel Articles'!$A$2:$F$634,3,FALSE),""))</f>
      </c>
      <c r="E947" s="74" t="str">
        <v/>
      </c>
      <c r="F947" s="75">
        <f>IF($E947="","",IFERROR(VLOOKUP(TRIM(E947&amp;""),'Référentiel Articles'!$A$2:$F$634,4,FALSE),""))</f>
      </c>
      <c r="G947" s="76">
        <f>IF($E947="","",IFERROR(VLOOKUP(TRIM(E947&amp;""),'Référentiel Articles'!$A$2:$F$634,5,FALSE),""))</f>
      </c>
      <c r="H947" s="77" t="str">
        <v/>
      </c>
      <c r="I947" s="76">
        <f>IF($E947="","",IFERROR(VLOOKUP(TRIM(E947&amp;""),'Référentiel Articles'!$A$2:$F$634,6,FALSE),""))</f>
      </c>
      <c r="J947" s="78">
        <f>IF(OR($E947="",$H947=""),"",$H947*$I947)</f>
      </c>
      <c r="K947" s="79" t="str">
        <v/>
      </c>
    </row>
    <row r="948">
      <c r="A948" s="81" t="str">
        <v/>
      </c>
      <c r="B948" s="81" t="str">
        <v/>
      </c>
      <c r="C948" s="83">
        <f>IF($E948="","",IFERROR(VLOOKUP(TRIM(E948&amp;""),'Référentiel Articles'!$A$2:$F$634,2,FALSE),""))</f>
      </c>
      <c r="D948" s="83">
        <f>IF($E948="","",IFERROR(VLOOKUP(TRIM(E948&amp;""),'Référentiel Articles'!$A$2:$F$634,3,FALSE),""))</f>
      </c>
      <c r="E948" s="81" t="str">
        <v/>
      </c>
      <c r="F948" s="83">
        <f>IF($E948="","",IFERROR(VLOOKUP(TRIM(E948&amp;""),'Référentiel Articles'!$A$2:$F$634,4,FALSE),""))</f>
      </c>
      <c r="G948" s="84">
        <f>IF($E948="","",IFERROR(VLOOKUP(TRIM(E948&amp;""),'Référentiel Articles'!$A$2:$F$634,5,FALSE),""))</f>
      </c>
      <c r="H948" s="85" t="str">
        <v/>
      </c>
      <c r="I948" s="84">
        <f>IF($E948="","",IFERROR(VLOOKUP(TRIM(E948&amp;""),'Référentiel Articles'!$A$2:$F$634,6,FALSE),""))</f>
      </c>
      <c r="J948" s="90">
        <f>IF(OR($E948="",$H948=""),"",$H948*$I948)</f>
      </c>
      <c r="K948" s="87" t="str">
        <v/>
      </c>
    </row>
    <row r="949">
      <c r="A949" s="74" t="str">
        <v/>
      </c>
      <c r="B949" s="74" t="str">
        <v/>
      </c>
      <c r="C949" s="75">
        <f>IF($E949="","",IFERROR(VLOOKUP(TRIM(E949&amp;""),'Référentiel Articles'!$A$2:$F$634,2,FALSE),""))</f>
      </c>
      <c r="D949" s="75">
        <f>IF($E949="","",IFERROR(VLOOKUP(TRIM(E949&amp;""),'Référentiel Articles'!$A$2:$F$634,3,FALSE),""))</f>
      </c>
      <c r="E949" s="74" t="str">
        <v/>
      </c>
      <c r="F949" s="75">
        <f>IF($E949="","",IFERROR(VLOOKUP(TRIM(E949&amp;""),'Référentiel Articles'!$A$2:$F$634,4,FALSE),""))</f>
      </c>
      <c r="G949" s="76">
        <f>IF($E949="","",IFERROR(VLOOKUP(TRIM(E949&amp;""),'Référentiel Articles'!$A$2:$F$634,5,FALSE),""))</f>
      </c>
      <c r="H949" s="77" t="str">
        <v/>
      </c>
      <c r="I949" s="76">
        <f>IF($E949="","",IFERROR(VLOOKUP(TRIM(E949&amp;""),'Référentiel Articles'!$A$2:$F$634,6,FALSE),""))</f>
      </c>
      <c r="J949" s="78">
        <f>IF(OR($E949="",$H949=""),"",$H949*$I949)</f>
      </c>
      <c r="K949" s="79" t="str">
        <v/>
      </c>
    </row>
    <row r="950">
      <c r="A950" s="81" t="str">
        <v/>
      </c>
      <c r="B950" s="81" t="str">
        <v/>
      </c>
      <c r="C950" s="83">
        <f>IF($E950="","",IFERROR(VLOOKUP(TRIM(E950&amp;""),'Référentiel Articles'!$A$2:$F$634,2,FALSE),""))</f>
      </c>
      <c r="D950" s="83">
        <f>IF($E950="","",IFERROR(VLOOKUP(TRIM(E950&amp;""),'Référentiel Articles'!$A$2:$F$634,3,FALSE),""))</f>
      </c>
      <c r="E950" s="81" t="str">
        <v/>
      </c>
      <c r="F950" s="83">
        <f>IF($E950="","",IFERROR(VLOOKUP(TRIM(E950&amp;""),'Référentiel Articles'!$A$2:$F$634,4,FALSE),""))</f>
      </c>
      <c r="G950" s="84">
        <f>IF($E950="","",IFERROR(VLOOKUP(TRIM(E950&amp;""),'Référentiel Articles'!$A$2:$F$634,5,FALSE),""))</f>
      </c>
      <c r="H950" s="85" t="str">
        <v/>
      </c>
      <c r="I950" s="84">
        <f>IF($E950="","",IFERROR(VLOOKUP(TRIM(E950&amp;""),'Référentiel Articles'!$A$2:$F$634,6,FALSE),""))</f>
      </c>
      <c r="J950" s="90">
        <f>IF(OR($E950="",$H950=""),"",$H950*$I950)</f>
      </c>
      <c r="K950" s="87" t="str">
        <v/>
      </c>
    </row>
    <row r="951">
      <c r="A951" s="74" t="str">
        <v/>
      </c>
      <c r="B951" s="74" t="str">
        <v/>
      </c>
      <c r="C951" s="75">
        <f>IF($E951="","",IFERROR(VLOOKUP(TRIM(E951&amp;""),'Référentiel Articles'!$A$2:$F$634,2,FALSE),""))</f>
      </c>
      <c r="D951" s="75">
        <f>IF($E951="","",IFERROR(VLOOKUP(TRIM(E951&amp;""),'Référentiel Articles'!$A$2:$F$634,3,FALSE),""))</f>
      </c>
      <c r="E951" s="74" t="str">
        <v/>
      </c>
      <c r="F951" s="75">
        <f>IF($E951="","",IFERROR(VLOOKUP(TRIM(E951&amp;""),'Référentiel Articles'!$A$2:$F$634,4,FALSE),""))</f>
      </c>
      <c r="G951" s="76">
        <f>IF($E951="","",IFERROR(VLOOKUP(TRIM(E951&amp;""),'Référentiel Articles'!$A$2:$F$634,5,FALSE),""))</f>
      </c>
      <c r="H951" s="77" t="str">
        <v/>
      </c>
      <c r="I951" s="76">
        <f>IF($E951="","",IFERROR(VLOOKUP(TRIM(E951&amp;""),'Référentiel Articles'!$A$2:$F$634,6,FALSE),""))</f>
      </c>
      <c r="J951" s="78">
        <f>IF(OR($E951="",$H951=""),"",$H951*$I951)</f>
      </c>
      <c r="K951" s="79" t="str">
        <v/>
      </c>
    </row>
    <row r="952">
      <c r="A952" s="81" t="str">
        <v/>
      </c>
      <c r="B952" s="81" t="str">
        <v/>
      </c>
      <c r="C952" s="83">
        <f>IF($E952="","",IFERROR(VLOOKUP(TRIM(E952&amp;""),'Référentiel Articles'!$A$2:$F$634,2,FALSE),""))</f>
      </c>
      <c r="D952" s="83">
        <f>IF($E952="","",IFERROR(VLOOKUP(TRIM(E952&amp;""),'Référentiel Articles'!$A$2:$F$634,3,FALSE),""))</f>
      </c>
      <c r="E952" s="81" t="str">
        <v/>
      </c>
      <c r="F952" s="83">
        <f>IF($E952="","",IFERROR(VLOOKUP(TRIM(E952&amp;""),'Référentiel Articles'!$A$2:$F$634,4,FALSE),""))</f>
      </c>
      <c r="G952" s="84">
        <f>IF($E952="","",IFERROR(VLOOKUP(TRIM(E952&amp;""),'Référentiel Articles'!$A$2:$F$634,5,FALSE),""))</f>
      </c>
      <c r="H952" s="85" t="str">
        <v/>
      </c>
      <c r="I952" s="84">
        <f>IF($E952="","",IFERROR(VLOOKUP(TRIM(E952&amp;""),'Référentiel Articles'!$A$2:$F$634,6,FALSE),""))</f>
      </c>
      <c r="J952" s="90">
        <f>IF(OR($E952="",$H952=""),"",$H952*$I952)</f>
      </c>
      <c r="K952" s="87" t="str">
        <v/>
      </c>
    </row>
    <row r="953">
      <c r="A953" s="74" t="str">
        <v/>
      </c>
      <c r="B953" s="74" t="str">
        <v/>
      </c>
      <c r="C953" s="75">
        <f>IF($E953="","",IFERROR(VLOOKUP(TRIM(E953&amp;""),'Référentiel Articles'!$A$2:$F$634,2,FALSE),""))</f>
      </c>
      <c r="D953" s="75">
        <f>IF($E953="","",IFERROR(VLOOKUP(TRIM(E953&amp;""),'Référentiel Articles'!$A$2:$F$634,3,FALSE),""))</f>
      </c>
      <c r="E953" s="74" t="str">
        <v/>
      </c>
      <c r="F953" s="75">
        <f>IF($E953="","",IFERROR(VLOOKUP(TRIM(E953&amp;""),'Référentiel Articles'!$A$2:$F$634,4,FALSE),""))</f>
      </c>
      <c r="G953" s="76">
        <f>IF($E953="","",IFERROR(VLOOKUP(TRIM(E953&amp;""),'Référentiel Articles'!$A$2:$F$634,5,FALSE),""))</f>
      </c>
      <c r="H953" s="77" t="str">
        <v/>
      </c>
      <c r="I953" s="76">
        <f>IF($E953="","",IFERROR(VLOOKUP(TRIM(E953&amp;""),'Référentiel Articles'!$A$2:$F$634,6,FALSE),""))</f>
      </c>
      <c r="J953" s="78">
        <f>IF(OR($E953="",$H953=""),"",$H953*$I953)</f>
      </c>
      <c r="K953" s="79" t="str">
        <v/>
      </c>
    </row>
    <row r="954">
      <c r="A954" s="81" t="str">
        <v/>
      </c>
      <c r="B954" s="81" t="str">
        <v/>
      </c>
      <c r="C954" s="83">
        <f>IF($E954="","",IFERROR(VLOOKUP(TRIM(E954&amp;""),'Référentiel Articles'!$A$2:$F$634,2,FALSE),""))</f>
      </c>
      <c r="D954" s="83">
        <f>IF($E954="","",IFERROR(VLOOKUP(TRIM(E954&amp;""),'Référentiel Articles'!$A$2:$F$634,3,FALSE),""))</f>
      </c>
      <c r="E954" s="81" t="str">
        <v/>
      </c>
      <c r="F954" s="83">
        <f>IF($E954="","",IFERROR(VLOOKUP(TRIM(E954&amp;""),'Référentiel Articles'!$A$2:$F$634,4,FALSE),""))</f>
      </c>
      <c r="G954" s="84">
        <f>IF($E954="","",IFERROR(VLOOKUP(TRIM(E954&amp;""),'Référentiel Articles'!$A$2:$F$634,5,FALSE),""))</f>
      </c>
      <c r="H954" s="85" t="str">
        <v/>
      </c>
      <c r="I954" s="84">
        <f>IF($E954="","",IFERROR(VLOOKUP(TRIM(E954&amp;""),'Référentiel Articles'!$A$2:$F$634,6,FALSE),""))</f>
      </c>
      <c r="J954" s="90">
        <f>IF(OR($E954="",$H954=""),"",$H954*$I954)</f>
      </c>
      <c r="K954" s="87" t="str">
        <v/>
      </c>
    </row>
    <row r="955">
      <c r="A955" s="74" t="str">
        <v/>
      </c>
      <c r="B955" s="74" t="str">
        <v/>
      </c>
      <c r="C955" s="75">
        <f>IF($E955="","",IFERROR(VLOOKUP(TRIM(E955&amp;""),'Référentiel Articles'!$A$2:$F$634,2,FALSE),""))</f>
      </c>
      <c r="D955" s="75">
        <f>IF($E955="","",IFERROR(VLOOKUP(TRIM(E955&amp;""),'Référentiel Articles'!$A$2:$F$634,3,FALSE),""))</f>
      </c>
      <c r="E955" s="74" t="str">
        <v/>
      </c>
      <c r="F955" s="75">
        <f>IF($E955="","",IFERROR(VLOOKUP(TRIM(E955&amp;""),'Référentiel Articles'!$A$2:$F$634,4,FALSE),""))</f>
      </c>
      <c r="G955" s="76">
        <f>IF($E955="","",IFERROR(VLOOKUP(TRIM(E955&amp;""),'Référentiel Articles'!$A$2:$F$634,5,FALSE),""))</f>
      </c>
      <c r="H955" s="77" t="str">
        <v/>
      </c>
      <c r="I955" s="76">
        <f>IF($E955="","",IFERROR(VLOOKUP(TRIM(E955&amp;""),'Référentiel Articles'!$A$2:$F$634,6,FALSE),""))</f>
      </c>
      <c r="J955" s="78">
        <f>IF(OR($E955="",$H955=""),"",$H955*$I955)</f>
      </c>
      <c r="K955" s="79" t="str">
        <v/>
      </c>
    </row>
    <row r="956">
      <c r="A956" s="81" t="str">
        <v/>
      </c>
      <c r="B956" s="81" t="str">
        <v/>
      </c>
      <c r="C956" s="83">
        <f>IF($E956="","",IFERROR(VLOOKUP(TRIM(E956&amp;""),'Référentiel Articles'!$A$2:$F$634,2,FALSE),""))</f>
      </c>
      <c r="D956" s="83">
        <f>IF($E956="","",IFERROR(VLOOKUP(TRIM(E956&amp;""),'Référentiel Articles'!$A$2:$F$634,3,FALSE),""))</f>
      </c>
      <c r="E956" s="81" t="str">
        <v/>
      </c>
      <c r="F956" s="83">
        <f>IF($E956="","",IFERROR(VLOOKUP(TRIM(E956&amp;""),'Référentiel Articles'!$A$2:$F$634,4,FALSE),""))</f>
      </c>
      <c r="G956" s="84">
        <f>IF($E956="","",IFERROR(VLOOKUP(TRIM(E956&amp;""),'Référentiel Articles'!$A$2:$F$634,5,FALSE),""))</f>
      </c>
      <c r="H956" s="85" t="str">
        <v/>
      </c>
      <c r="I956" s="84">
        <f>IF($E956="","",IFERROR(VLOOKUP(TRIM(E956&amp;""),'Référentiel Articles'!$A$2:$F$634,6,FALSE),""))</f>
      </c>
      <c r="J956" s="90">
        <f>IF(OR($E956="",$H956=""),"",$H956*$I956)</f>
      </c>
      <c r="K956" s="87" t="str">
        <v/>
      </c>
    </row>
    <row r="957">
      <c r="A957" s="74" t="str">
        <v/>
      </c>
      <c r="B957" s="74" t="str">
        <v/>
      </c>
      <c r="C957" s="75">
        <f>IF($E957="","",IFERROR(VLOOKUP(TRIM(E957&amp;""),'Référentiel Articles'!$A$2:$F$634,2,FALSE),""))</f>
      </c>
      <c r="D957" s="75">
        <f>IF($E957="","",IFERROR(VLOOKUP(TRIM(E957&amp;""),'Référentiel Articles'!$A$2:$F$634,3,FALSE),""))</f>
      </c>
      <c r="E957" s="74" t="str">
        <v/>
      </c>
      <c r="F957" s="75">
        <f>IF($E957="","",IFERROR(VLOOKUP(TRIM(E957&amp;""),'Référentiel Articles'!$A$2:$F$634,4,FALSE),""))</f>
      </c>
      <c r="G957" s="76">
        <f>IF($E957="","",IFERROR(VLOOKUP(TRIM(E957&amp;""),'Référentiel Articles'!$A$2:$F$634,5,FALSE),""))</f>
      </c>
      <c r="H957" s="77" t="str">
        <v/>
      </c>
      <c r="I957" s="76">
        <f>IF($E957="","",IFERROR(VLOOKUP(TRIM(E957&amp;""),'Référentiel Articles'!$A$2:$F$634,6,FALSE),""))</f>
      </c>
      <c r="J957" s="78">
        <f>IF(OR($E957="",$H957=""),"",$H957*$I957)</f>
      </c>
      <c r="K957" s="79" t="str">
        <v/>
      </c>
    </row>
    <row r="958">
      <c r="A958" s="81" t="str">
        <v/>
      </c>
      <c r="B958" s="81" t="str">
        <v/>
      </c>
      <c r="C958" s="83">
        <f>IF($E958="","",IFERROR(VLOOKUP(TRIM(E958&amp;""),'Référentiel Articles'!$A$2:$F$634,2,FALSE),""))</f>
      </c>
      <c r="D958" s="83">
        <f>IF($E958="","",IFERROR(VLOOKUP(TRIM(E958&amp;""),'Référentiel Articles'!$A$2:$F$634,3,FALSE),""))</f>
      </c>
      <c r="E958" s="81" t="str">
        <v/>
      </c>
      <c r="F958" s="83">
        <f>IF($E958="","",IFERROR(VLOOKUP(TRIM(E958&amp;""),'Référentiel Articles'!$A$2:$F$634,4,FALSE),""))</f>
      </c>
      <c r="G958" s="84">
        <f>IF($E958="","",IFERROR(VLOOKUP(TRIM(E958&amp;""),'Référentiel Articles'!$A$2:$F$634,5,FALSE),""))</f>
      </c>
      <c r="H958" s="85" t="str">
        <v/>
      </c>
      <c r="I958" s="84">
        <f>IF($E958="","",IFERROR(VLOOKUP(TRIM(E958&amp;""),'Référentiel Articles'!$A$2:$F$634,6,FALSE),""))</f>
      </c>
      <c r="J958" s="90">
        <f>IF(OR($E958="",$H958=""),"",$H958*$I958)</f>
      </c>
      <c r="K958" s="87" t="str">
        <v/>
      </c>
    </row>
    <row r="959">
      <c r="A959" s="74" t="str">
        <v/>
      </c>
      <c r="B959" s="74" t="str">
        <v/>
      </c>
      <c r="C959" s="75">
        <f>IF($E959="","",IFERROR(VLOOKUP(TRIM(E959&amp;""),'Référentiel Articles'!$A$2:$F$634,2,FALSE),""))</f>
      </c>
      <c r="D959" s="75">
        <f>IF($E959="","",IFERROR(VLOOKUP(TRIM(E959&amp;""),'Référentiel Articles'!$A$2:$F$634,3,FALSE),""))</f>
      </c>
      <c r="E959" s="74" t="str">
        <v/>
      </c>
      <c r="F959" s="75">
        <f>IF($E959="","",IFERROR(VLOOKUP(TRIM(E959&amp;""),'Référentiel Articles'!$A$2:$F$634,4,FALSE),""))</f>
      </c>
      <c r="G959" s="76">
        <f>IF($E959="","",IFERROR(VLOOKUP(TRIM(E959&amp;""),'Référentiel Articles'!$A$2:$F$634,5,FALSE),""))</f>
      </c>
      <c r="H959" s="77" t="str">
        <v/>
      </c>
      <c r="I959" s="76">
        <f>IF($E959="","",IFERROR(VLOOKUP(TRIM(E959&amp;""),'Référentiel Articles'!$A$2:$F$634,6,FALSE),""))</f>
      </c>
      <c r="J959" s="78">
        <f>IF(OR($E959="",$H959=""),"",$H959*$I959)</f>
      </c>
      <c r="K959" s="79" t="str">
        <v/>
      </c>
    </row>
    <row r="960">
      <c r="A960" s="81" t="str">
        <v/>
      </c>
      <c r="B960" s="81" t="str">
        <v/>
      </c>
      <c r="C960" s="83">
        <f>IF($E960="","",IFERROR(VLOOKUP(TRIM(E960&amp;""),'Référentiel Articles'!$A$2:$F$634,2,FALSE),""))</f>
      </c>
      <c r="D960" s="83">
        <f>IF($E960="","",IFERROR(VLOOKUP(TRIM(E960&amp;""),'Référentiel Articles'!$A$2:$F$634,3,FALSE),""))</f>
      </c>
      <c r="E960" s="81" t="str">
        <v/>
      </c>
      <c r="F960" s="83">
        <f>IF($E960="","",IFERROR(VLOOKUP(TRIM(E960&amp;""),'Référentiel Articles'!$A$2:$F$634,4,FALSE),""))</f>
      </c>
      <c r="G960" s="84">
        <f>IF($E960="","",IFERROR(VLOOKUP(TRIM(E960&amp;""),'Référentiel Articles'!$A$2:$F$634,5,FALSE),""))</f>
      </c>
      <c r="H960" s="85" t="str">
        <v/>
      </c>
      <c r="I960" s="84">
        <f>IF($E960="","",IFERROR(VLOOKUP(TRIM(E960&amp;""),'Référentiel Articles'!$A$2:$F$634,6,FALSE),""))</f>
      </c>
      <c r="J960" s="90">
        <f>IF(OR($E960="",$H960=""),"",$H960*$I960)</f>
      </c>
      <c r="K960" s="87" t="str">
        <v/>
      </c>
    </row>
    <row r="961">
      <c r="A961" s="74" t="str">
        <v/>
      </c>
      <c r="B961" s="74" t="str">
        <v/>
      </c>
      <c r="C961" s="75">
        <f>IF($E961="","",IFERROR(VLOOKUP(TRIM(E961&amp;""),'Référentiel Articles'!$A$2:$F$634,2,FALSE),""))</f>
      </c>
      <c r="D961" s="75">
        <f>IF($E961="","",IFERROR(VLOOKUP(TRIM(E961&amp;""),'Référentiel Articles'!$A$2:$F$634,3,FALSE),""))</f>
      </c>
      <c r="E961" s="74" t="str">
        <v/>
      </c>
      <c r="F961" s="75">
        <f>IF($E961="","",IFERROR(VLOOKUP(TRIM(E961&amp;""),'Référentiel Articles'!$A$2:$F$634,4,FALSE),""))</f>
      </c>
      <c r="G961" s="76">
        <f>IF($E961="","",IFERROR(VLOOKUP(TRIM(E961&amp;""),'Référentiel Articles'!$A$2:$F$634,5,FALSE),""))</f>
      </c>
      <c r="H961" s="77" t="str">
        <v/>
      </c>
      <c r="I961" s="76">
        <f>IF($E961="","",IFERROR(VLOOKUP(TRIM(E961&amp;""),'Référentiel Articles'!$A$2:$F$634,6,FALSE),""))</f>
      </c>
      <c r="J961" s="78">
        <f>IF(OR($E961="",$H961=""),"",$H961*$I961)</f>
      </c>
      <c r="K961" s="79" t="str">
        <v/>
      </c>
    </row>
    <row r="962">
      <c r="A962" s="81" t="str">
        <v/>
      </c>
      <c r="B962" s="81" t="str">
        <v/>
      </c>
      <c r="C962" s="83">
        <f>IF($E962="","",IFERROR(VLOOKUP(TRIM(E962&amp;""),'Référentiel Articles'!$A$2:$F$634,2,FALSE),""))</f>
      </c>
      <c r="D962" s="83">
        <f>IF($E962="","",IFERROR(VLOOKUP(TRIM(E962&amp;""),'Référentiel Articles'!$A$2:$F$634,3,FALSE),""))</f>
      </c>
      <c r="E962" s="81" t="str">
        <v/>
      </c>
      <c r="F962" s="83">
        <f>IF($E962="","",IFERROR(VLOOKUP(TRIM(E962&amp;""),'Référentiel Articles'!$A$2:$F$634,4,FALSE),""))</f>
      </c>
      <c r="G962" s="84">
        <f>IF($E962="","",IFERROR(VLOOKUP(TRIM(E962&amp;""),'Référentiel Articles'!$A$2:$F$634,5,FALSE),""))</f>
      </c>
      <c r="H962" s="85" t="str">
        <v/>
      </c>
      <c r="I962" s="84">
        <f>IF($E962="","",IFERROR(VLOOKUP(TRIM(E962&amp;""),'Référentiel Articles'!$A$2:$F$634,6,FALSE),""))</f>
      </c>
      <c r="J962" s="90">
        <f>IF(OR($E962="",$H962=""),"",$H962*$I962)</f>
      </c>
      <c r="K962" s="87" t="str">
        <v/>
      </c>
    </row>
    <row r="963">
      <c r="A963" s="74" t="str">
        <v/>
      </c>
      <c r="B963" s="74" t="str">
        <v/>
      </c>
      <c r="C963" s="75">
        <f>IF($E963="","",IFERROR(VLOOKUP(TRIM(E963&amp;""),'Référentiel Articles'!$A$2:$F$634,2,FALSE),""))</f>
      </c>
      <c r="D963" s="75">
        <f>IF($E963="","",IFERROR(VLOOKUP(TRIM(E963&amp;""),'Référentiel Articles'!$A$2:$F$634,3,FALSE),""))</f>
      </c>
      <c r="E963" s="74" t="str">
        <v/>
      </c>
      <c r="F963" s="75">
        <f>IF($E963="","",IFERROR(VLOOKUP(TRIM(E963&amp;""),'Référentiel Articles'!$A$2:$F$634,4,FALSE),""))</f>
      </c>
      <c r="G963" s="76">
        <f>IF($E963="","",IFERROR(VLOOKUP(TRIM(E963&amp;""),'Référentiel Articles'!$A$2:$F$634,5,FALSE),""))</f>
      </c>
      <c r="H963" s="77" t="str">
        <v/>
      </c>
      <c r="I963" s="76">
        <f>IF($E963="","",IFERROR(VLOOKUP(TRIM(E963&amp;""),'Référentiel Articles'!$A$2:$F$634,6,FALSE),""))</f>
      </c>
      <c r="J963" s="78">
        <f>IF(OR($E963="",$H963=""),"",$H963*$I963)</f>
      </c>
      <c r="K963" s="79" t="str">
        <v/>
      </c>
    </row>
    <row r="964">
      <c r="A964" s="81" t="str">
        <v/>
      </c>
      <c r="B964" s="81" t="str">
        <v/>
      </c>
      <c r="C964" s="83">
        <f>IF($E964="","",IFERROR(VLOOKUP(TRIM(E964&amp;""),'Référentiel Articles'!$A$2:$F$634,2,FALSE),""))</f>
      </c>
      <c r="D964" s="83">
        <f>IF($E964="","",IFERROR(VLOOKUP(TRIM(E964&amp;""),'Référentiel Articles'!$A$2:$F$634,3,FALSE),""))</f>
      </c>
      <c r="E964" s="81" t="str">
        <v/>
      </c>
      <c r="F964" s="83">
        <f>IF($E964="","",IFERROR(VLOOKUP(TRIM(E964&amp;""),'Référentiel Articles'!$A$2:$F$634,4,FALSE),""))</f>
      </c>
      <c r="G964" s="84">
        <f>IF($E964="","",IFERROR(VLOOKUP(TRIM(E964&amp;""),'Référentiel Articles'!$A$2:$F$634,5,FALSE),""))</f>
      </c>
      <c r="H964" s="85" t="str">
        <v/>
      </c>
      <c r="I964" s="84">
        <f>IF($E964="","",IFERROR(VLOOKUP(TRIM(E964&amp;""),'Référentiel Articles'!$A$2:$F$634,6,FALSE),""))</f>
      </c>
      <c r="J964" s="90">
        <f>IF(OR($E964="",$H964=""),"",$H964*$I964)</f>
      </c>
      <c r="K964" s="87" t="str">
        <v/>
      </c>
    </row>
    <row r="965">
      <c r="A965" s="74" t="str">
        <v/>
      </c>
      <c r="B965" s="74" t="str">
        <v/>
      </c>
      <c r="C965" s="75">
        <f>IF($E965="","",IFERROR(VLOOKUP(TRIM(E965&amp;""),'Référentiel Articles'!$A$2:$F$634,2,FALSE),""))</f>
      </c>
      <c r="D965" s="75">
        <f>IF($E965="","",IFERROR(VLOOKUP(TRIM(E965&amp;""),'Référentiel Articles'!$A$2:$F$634,3,FALSE),""))</f>
      </c>
      <c r="E965" s="74" t="str">
        <v/>
      </c>
      <c r="F965" s="75">
        <f>IF($E965="","",IFERROR(VLOOKUP(TRIM(E965&amp;""),'Référentiel Articles'!$A$2:$F$634,4,FALSE),""))</f>
      </c>
      <c r="G965" s="76">
        <f>IF($E965="","",IFERROR(VLOOKUP(TRIM(E965&amp;""),'Référentiel Articles'!$A$2:$F$634,5,FALSE),""))</f>
      </c>
      <c r="H965" s="77" t="str">
        <v/>
      </c>
      <c r="I965" s="76">
        <f>IF($E965="","",IFERROR(VLOOKUP(TRIM(E965&amp;""),'Référentiel Articles'!$A$2:$F$634,6,FALSE),""))</f>
      </c>
      <c r="J965" s="78">
        <f>IF(OR($E965="",$H965=""),"",$H965*$I965)</f>
      </c>
      <c r="K965" s="79" t="str">
        <v/>
      </c>
    </row>
    <row r="966">
      <c r="A966" s="81" t="str">
        <v/>
      </c>
      <c r="B966" s="81" t="str">
        <v/>
      </c>
      <c r="C966" s="83">
        <f>IF($E966="","",IFERROR(VLOOKUP(TRIM(E966&amp;""),'Référentiel Articles'!$A$2:$F$634,2,FALSE),""))</f>
      </c>
      <c r="D966" s="83">
        <f>IF($E966="","",IFERROR(VLOOKUP(TRIM(E966&amp;""),'Référentiel Articles'!$A$2:$F$634,3,FALSE),""))</f>
      </c>
      <c r="E966" s="81" t="str">
        <v/>
      </c>
      <c r="F966" s="83">
        <f>IF($E966="","",IFERROR(VLOOKUP(TRIM(E966&amp;""),'Référentiel Articles'!$A$2:$F$634,4,FALSE),""))</f>
      </c>
      <c r="G966" s="84">
        <f>IF($E966="","",IFERROR(VLOOKUP(TRIM(E966&amp;""),'Référentiel Articles'!$A$2:$F$634,5,FALSE),""))</f>
      </c>
      <c r="H966" s="85" t="str">
        <v/>
      </c>
      <c r="I966" s="84">
        <f>IF($E966="","",IFERROR(VLOOKUP(TRIM(E966&amp;""),'Référentiel Articles'!$A$2:$F$634,6,FALSE),""))</f>
      </c>
      <c r="J966" s="90">
        <f>IF(OR($E966="",$H966=""),"",$H966*$I966)</f>
      </c>
      <c r="K966" s="87" t="str">
        <v/>
      </c>
    </row>
    <row r="967">
      <c r="A967" s="74" t="str">
        <v/>
      </c>
      <c r="B967" s="74" t="str">
        <v/>
      </c>
      <c r="C967" s="75">
        <f>IF($E967="","",IFERROR(VLOOKUP(TRIM(E967&amp;""),'Référentiel Articles'!$A$2:$F$634,2,FALSE),""))</f>
      </c>
      <c r="D967" s="75">
        <f>IF($E967="","",IFERROR(VLOOKUP(TRIM(E967&amp;""),'Référentiel Articles'!$A$2:$F$634,3,FALSE),""))</f>
      </c>
      <c r="E967" s="74" t="str">
        <v/>
      </c>
      <c r="F967" s="75">
        <f>IF($E967="","",IFERROR(VLOOKUP(TRIM(E967&amp;""),'Référentiel Articles'!$A$2:$F$634,4,FALSE),""))</f>
      </c>
      <c r="G967" s="76">
        <f>IF($E967="","",IFERROR(VLOOKUP(TRIM(E967&amp;""),'Référentiel Articles'!$A$2:$F$634,5,FALSE),""))</f>
      </c>
      <c r="H967" s="77" t="str">
        <v/>
      </c>
      <c r="I967" s="76">
        <f>IF($E967="","",IFERROR(VLOOKUP(TRIM(E967&amp;""),'Référentiel Articles'!$A$2:$F$634,6,FALSE),""))</f>
      </c>
      <c r="J967" s="78">
        <f>IF(OR($E967="",$H967=""),"",$H967*$I967)</f>
      </c>
      <c r="K967" s="79" t="str">
        <v/>
      </c>
    </row>
    <row r="968">
      <c r="A968" s="81" t="str">
        <v/>
      </c>
      <c r="B968" s="81" t="str">
        <v/>
      </c>
      <c r="C968" s="83">
        <f>IF($E968="","",IFERROR(VLOOKUP(TRIM(E968&amp;""),'Référentiel Articles'!$A$2:$F$634,2,FALSE),""))</f>
      </c>
      <c r="D968" s="83">
        <f>IF($E968="","",IFERROR(VLOOKUP(TRIM(E968&amp;""),'Référentiel Articles'!$A$2:$F$634,3,FALSE),""))</f>
      </c>
      <c r="E968" s="81" t="str">
        <v/>
      </c>
      <c r="F968" s="83">
        <f>IF($E968="","",IFERROR(VLOOKUP(TRIM(E968&amp;""),'Référentiel Articles'!$A$2:$F$634,4,FALSE),""))</f>
      </c>
      <c r="G968" s="84">
        <f>IF($E968="","",IFERROR(VLOOKUP(TRIM(E968&amp;""),'Référentiel Articles'!$A$2:$F$634,5,FALSE),""))</f>
      </c>
      <c r="H968" s="85" t="str">
        <v/>
      </c>
      <c r="I968" s="84">
        <f>IF($E968="","",IFERROR(VLOOKUP(TRIM(E968&amp;""),'Référentiel Articles'!$A$2:$F$634,6,FALSE),""))</f>
      </c>
      <c r="J968" s="90">
        <f>IF(OR($E968="",$H968=""),"",$H968*$I968)</f>
      </c>
      <c r="K968" s="87" t="str">
        <v/>
      </c>
    </row>
    <row r="969">
      <c r="A969" s="74" t="str">
        <v/>
      </c>
      <c r="B969" s="74" t="str">
        <v/>
      </c>
      <c r="C969" s="75">
        <f>IF($E969="","",IFERROR(VLOOKUP(TRIM(E969&amp;""),'Référentiel Articles'!$A$2:$F$634,2,FALSE),""))</f>
      </c>
      <c r="D969" s="75">
        <f>IF($E969="","",IFERROR(VLOOKUP(TRIM(E969&amp;""),'Référentiel Articles'!$A$2:$F$634,3,FALSE),""))</f>
      </c>
      <c r="E969" s="74" t="str">
        <v/>
      </c>
      <c r="F969" s="75">
        <f>IF($E969="","",IFERROR(VLOOKUP(TRIM(E969&amp;""),'Référentiel Articles'!$A$2:$F$634,4,FALSE),""))</f>
      </c>
      <c r="G969" s="76">
        <f>IF($E969="","",IFERROR(VLOOKUP(TRIM(E969&amp;""),'Référentiel Articles'!$A$2:$F$634,5,FALSE),""))</f>
      </c>
      <c r="H969" s="77" t="str">
        <v/>
      </c>
      <c r="I969" s="76">
        <f>IF($E969="","",IFERROR(VLOOKUP(TRIM(E969&amp;""),'Référentiel Articles'!$A$2:$F$634,6,FALSE),""))</f>
      </c>
      <c r="J969" s="78">
        <f>IF(OR($E969="",$H969=""),"",$H969*$I969)</f>
      </c>
      <c r="K969" s="79" t="str">
        <v/>
      </c>
    </row>
    <row r="970">
      <c r="A970" s="81" t="str">
        <v/>
      </c>
      <c r="B970" s="81" t="str">
        <v/>
      </c>
      <c r="C970" s="83">
        <f>IF($E970="","",IFERROR(VLOOKUP(TRIM(E970&amp;""),'Référentiel Articles'!$A$2:$F$634,2,FALSE),""))</f>
      </c>
      <c r="D970" s="83">
        <f>IF($E970="","",IFERROR(VLOOKUP(TRIM(E970&amp;""),'Référentiel Articles'!$A$2:$F$634,3,FALSE),""))</f>
      </c>
      <c r="E970" s="81" t="str">
        <v/>
      </c>
      <c r="F970" s="83">
        <f>IF($E970="","",IFERROR(VLOOKUP(TRIM(E970&amp;""),'Référentiel Articles'!$A$2:$F$634,4,FALSE),""))</f>
      </c>
      <c r="G970" s="84">
        <f>IF($E970="","",IFERROR(VLOOKUP(TRIM(E970&amp;""),'Référentiel Articles'!$A$2:$F$634,5,FALSE),""))</f>
      </c>
      <c r="H970" s="85" t="str">
        <v/>
      </c>
      <c r="I970" s="84">
        <f>IF($E970="","",IFERROR(VLOOKUP(TRIM(E970&amp;""),'Référentiel Articles'!$A$2:$F$634,6,FALSE),""))</f>
      </c>
      <c r="J970" s="90">
        <f>IF(OR($E970="",$H970=""),"",$H970*$I970)</f>
      </c>
      <c r="K970" s="87" t="str">
        <v/>
      </c>
    </row>
    <row r="971">
      <c r="A971" s="74" t="str">
        <v/>
      </c>
      <c r="B971" s="74" t="str">
        <v/>
      </c>
      <c r="C971" s="75">
        <f>IF($E971="","",IFERROR(VLOOKUP(TRIM(E971&amp;""),'Référentiel Articles'!$A$2:$F$634,2,FALSE),""))</f>
      </c>
      <c r="D971" s="75">
        <f>IF($E971="","",IFERROR(VLOOKUP(TRIM(E971&amp;""),'Référentiel Articles'!$A$2:$F$634,3,FALSE),""))</f>
      </c>
      <c r="E971" s="74" t="str">
        <v/>
      </c>
      <c r="F971" s="75">
        <f>IF($E971="","",IFERROR(VLOOKUP(TRIM(E971&amp;""),'Référentiel Articles'!$A$2:$F$634,4,FALSE),""))</f>
      </c>
      <c r="G971" s="76">
        <f>IF($E971="","",IFERROR(VLOOKUP(TRIM(E971&amp;""),'Référentiel Articles'!$A$2:$F$634,5,FALSE),""))</f>
      </c>
      <c r="H971" s="77" t="str">
        <v/>
      </c>
      <c r="I971" s="76">
        <f>IF($E971="","",IFERROR(VLOOKUP(TRIM(E971&amp;""),'Référentiel Articles'!$A$2:$F$634,6,FALSE),""))</f>
      </c>
      <c r="J971" s="78">
        <f>IF(OR($E971="",$H971=""),"",$H971*$I971)</f>
      </c>
      <c r="K971" s="79" t="str">
        <v/>
      </c>
    </row>
    <row r="972">
      <c r="A972" s="81" t="str">
        <v/>
      </c>
      <c r="B972" s="81" t="str">
        <v/>
      </c>
      <c r="C972" s="83">
        <f>IF($E972="","",IFERROR(VLOOKUP(TRIM(E972&amp;""),'Référentiel Articles'!$A$2:$F$634,2,FALSE),""))</f>
      </c>
      <c r="D972" s="83">
        <f>IF($E972="","",IFERROR(VLOOKUP(TRIM(E972&amp;""),'Référentiel Articles'!$A$2:$F$634,3,FALSE),""))</f>
      </c>
      <c r="E972" s="81" t="str">
        <v/>
      </c>
      <c r="F972" s="83">
        <f>IF($E972="","",IFERROR(VLOOKUP(TRIM(E972&amp;""),'Référentiel Articles'!$A$2:$F$634,4,FALSE),""))</f>
      </c>
      <c r="G972" s="84">
        <f>IF($E972="","",IFERROR(VLOOKUP(TRIM(E972&amp;""),'Référentiel Articles'!$A$2:$F$634,5,FALSE),""))</f>
      </c>
      <c r="H972" s="85" t="str">
        <v/>
      </c>
      <c r="I972" s="84">
        <f>IF($E972="","",IFERROR(VLOOKUP(TRIM(E972&amp;""),'Référentiel Articles'!$A$2:$F$634,6,FALSE),""))</f>
      </c>
      <c r="J972" s="90">
        <f>IF(OR($E972="",$H972=""),"",$H972*$I972)</f>
      </c>
      <c r="K972" s="87" t="str">
        <v/>
      </c>
    </row>
    <row r="973">
      <c r="A973" s="74" t="str">
        <v/>
      </c>
      <c r="B973" s="74" t="str">
        <v/>
      </c>
      <c r="C973" s="75">
        <f>IF($E973="","",IFERROR(VLOOKUP(TRIM(E973&amp;""),'Référentiel Articles'!$A$2:$F$634,2,FALSE),""))</f>
      </c>
      <c r="D973" s="75">
        <f>IF($E973="","",IFERROR(VLOOKUP(TRIM(E973&amp;""),'Référentiel Articles'!$A$2:$F$634,3,FALSE),""))</f>
      </c>
      <c r="E973" s="74" t="str">
        <v/>
      </c>
      <c r="F973" s="75">
        <f>IF($E973="","",IFERROR(VLOOKUP(TRIM(E973&amp;""),'Référentiel Articles'!$A$2:$F$634,4,FALSE),""))</f>
      </c>
      <c r="G973" s="76">
        <f>IF($E973="","",IFERROR(VLOOKUP(TRIM(E973&amp;""),'Référentiel Articles'!$A$2:$F$634,5,FALSE),""))</f>
      </c>
      <c r="H973" s="77" t="str">
        <v/>
      </c>
      <c r="I973" s="76">
        <f>IF($E973="","",IFERROR(VLOOKUP(TRIM(E973&amp;""),'Référentiel Articles'!$A$2:$F$634,6,FALSE),""))</f>
      </c>
      <c r="J973" s="78">
        <f>IF(OR($E973="",$H973=""),"",$H973*$I973)</f>
      </c>
      <c r="K973" s="79" t="str">
        <v/>
      </c>
    </row>
    <row r="974">
      <c r="A974" s="81" t="str">
        <v/>
      </c>
      <c r="B974" s="81" t="str">
        <v/>
      </c>
      <c r="C974" s="83">
        <f>IF($E974="","",IFERROR(VLOOKUP(TRIM(E974&amp;""),'Référentiel Articles'!$A$2:$F$634,2,FALSE),""))</f>
      </c>
      <c r="D974" s="83">
        <f>IF($E974="","",IFERROR(VLOOKUP(TRIM(E974&amp;""),'Référentiel Articles'!$A$2:$F$634,3,FALSE),""))</f>
      </c>
      <c r="E974" s="81" t="str">
        <v/>
      </c>
      <c r="F974" s="83">
        <f>IF($E974="","",IFERROR(VLOOKUP(TRIM(E974&amp;""),'Référentiel Articles'!$A$2:$F$634,4,FALSE),""))</f>
      </c>
      <c r="G974" s="84">
        <f>IF($E974="","",IFERROR(VLOOKUP(TRIM(E974&amp;""),'Référentiel Articles'!$A$2:$F$634,5,FALSE),""))</f>
      </c>
      <c r="H974" s="85" t="str">
        <v/>
      </c>
      <c r="I974" s="84">
        <f>IF($E974="","",IFERROR(VLOOKUP(TRIM(E974&amp;""),'Référentiel Articles'!$A$2:$F$634,6,FALSE),""))</f>
      </c>
      <c r="J974" s="90">
        <f>IF(OR($E974="",$H974=""),"",$H974*$I974)</f>
      </c>
      <c r="K974" s="87" t="str">
        <v/>
      </c>
    </row>
    <row r="975">
      <c r="A975" s="74" t="str">
        <v/>
      </c>
      <c r="B975" s="74" t="str">
        <v/>
      </c>
      <c r="C975" s="75">
        <f>IF($E975="","",IFERROR(VLOOKUP(TRIM(E975&amp;""),'Référentiel Articles'!$A$2:$F$634,2,FALSE),""))</f>
      </c>
      <c r="D975" s="75">
        <f>IF($E975="","",IFERROR(VLOOKUP(TRIM(E975&amp;""),'Référentiel Articles'!$A$2:$F$634,3,FALSE),""))</f>
      </c>
      <c r="E975" s="74" t="str">
        <v/>
      </c>
      <c r="F975" s="75">
        <f>IF($E975="","",IFERROR(VLOOKUP(TRIM(E975&amp;""),'Référentiel Articles'!$A$2:$F$634,4,FALSE),""))</f>
      </c>
      <c r="G975" s="76">
        <f>IF($E975="","",IFERROR(VLOOKUP(TRIM(E975&amp;""),'Référentiel Articles'!$A$2:$F$634,5,FALSE),""))</f>
      </c>
      <c r="H975" s="77" t="str">
        <v/>
      </c>
      <c r="I975" s="76">
        <f>IF($E975="","",IFERROR(VLOOKUP(TRIM(E975&amp;""),'Référentiel Articles'!$A$2:$F$634,6,FALSE),""))</f>
      </c>
      <c r="J975" s="78">
        <f>IF(OR($E975="",$H975=""),"",$H975*$I975)</f>
      </c>
      <c r="K975" s="79" t="str">
        <v/>
      </c>
    </row>
    <row r="976">
      <c r="A976" s="81" t="str">
        <v/>
      </c>
      <c r="B976" s="81" t="str">
        <v/>
      </c>
      <c r="C976" s="83">
        <f>IF($E976="","",IFERROR(VLOOKUP(TRIM(E976&amp;""),'Référentiel Articles'!$A$2:$F$634,2,FALSE),""))</f>
      </c>
      <c r="D976" s="83">
        <f>IF($E976="","",IFERROR(VLOOKUP(TRIM(E976&amp;""),'Référentiel Articles'!$A$2:$F$634,3,FALSE),""))</f>
      </c>
      <c r="E976" s="81" t="str">
        <v/>
      </c>
      <c r="F976" s="83">
        <f>IF($E976="","",IFERROR(VLOOKUP(TRIM(E976&amp;""),'Référentiel Articles'!$A$2:$F$634,4,FALSE),""))</f>
      </c>
      <c r="G976" s="84">
        <f>IF($E976="","",IFERROR(VLOOKUP(TRIM(E976&amp;""),'Référentiel Articles'!$A$2:$F$634,5,FALSE),""))</f>
      </c>
      <c r="H976" s="85" t="str">
        <v/>
      </c>
      <c r="I976" s="84">
        <f>IF($E976="","",IFERROR(VLOOKUP(TRIM(E976&amp;""),'Référentiel Articles'!$A$2:$F$634,6,FALSE),""))</f>
      </c>
      <c r="J976" s="90">
        <f>IF(OR($E976="",$H976=""),"",$H976*$I976)</f>
      </c>
      <c r="K976" s="87" t="str">
        <v/>
      </c>
    </row>
    <row r="977">
      <c r="A977" s="74" t="str">
        <v/>
      </c>
      <c r="B977" s="74" t="str">
        <v/>
      </c>
      <c r="C977" s="75">
        <f>IF($E977="","",IFERROR(VLOOKUP(TRIM(E977&amp;""),'Référentiel Articles'!$A$2:$F$634,2,FALSE),""))</f>
      </c>
      <c r="D977" s="75">
        <f>IF($E977="","",IFERROR(VLOOKUP(TRIM(E977&amp;""),'Référentiel Articles'!$A$2:$F$634,3,FALSE),""))</f>
      </c>
      <c r="E977" s="74" t="str">
        <v/>
      </c>
      <c r="F977" s="75">
        <f>IF($E977="","",IFERROR(VLOOKUP(TRIM(E977&amp;""),'Référentiel Articles'!$A$2:$F$634,4,FALSE),""))</f>
      </c>
      <c r="G977" s="76">
        <f>IF($E977="","",IFERROR(VLOOKUP(TRIM(E977&amp;""),'Référentiel Articles'!$A$2:$F$634,5,FALSE),""))</f>
      </c>
      <c r="H977" s="77" t="str">
        <v/>
      </c>
      <c r="I977" s="76">
        <f>IF($E977="","",IFERROR(VLOOKUP(TRIM(E977&amp;""),'Référentiel Articles'!$A$2:$F$634,6,FALSE),""))</f>
      </c>
      <c r="J977" s="78">
        <f>IF(OR($E977="",$H977=""),"",$H977*$I977)</f>
      </c>
      <c r="K977" s="79" t="str">
        <v/>
      </c>
    </row>
    <row r="978">
      <c r="A978" s="81" t="str">
        <v/>
      </c>
      <c r="B978" s="81" t="str">
        <v/>
      </c>
      <c r="C978" s="83">
        <f>IF($E978="","",IFERROR(VLOOKUP(TRIM(E978&amp;""),'Référentiel Articles'!$A$2:$F$634,2,FALSE),""))</f>
      </c>
      <c r="D978" s="83">
        <f>IF($E978="","",IFERROR(VLOOKUP(TRIM(E978&amp;""),'Référentiel Articles'!$A$2:$F$634,3,FALSE),""))</f>
      </c>
      <c r="E978" s="81" t="str">
        <v/>
      </c>
      <c r="F978" s="83">
        <f>IF($E978="","",IFERROR(VLOOKUP(TRIM(E978&amp;""),'Référentiel Articles'!$A$2:$F$634,4,FALSE),""))</f>
      </c>
      <c r="G978" s="84">
        <f>IF($E978="","",IFERROR(VLOOKUP(TRIM(E978&amp;""),'Référentiel Articles'!$A$2:$F$634,5,FALSE),""))</f>
      </c>
      <c r="H978" s="85" t="str">
        <v/>
      </c>
      <c r="I978" s="84">
        <f>IF($E978="","",IFERROR(VLOOKUP(TRIM(E978&amp;""),'Référentiel Articles'!$A$2:$F$634,6,FALSE),""))</f>
      </c>
      <c r="J978" s="90">
        <f>IF(OR($E978="",$H978=""),"",$H978*$I978)</f>
      </c>
      <c r="K978" s="87" t="str">
        <v/>
      </c>
    </row>
    <row r="979">
      <c r="A979" s="74" t="str">
        <v/>
      </c>
      <c r="B979" s="74" t="str">
        <v/>
      </c>
      <c r="C979" s="75">
        <f>IF($E979="","",IFERROR(VLOOKUP(TRIM(E979&amp;""),'Référentiel Articles'!$A$2:$F$634,2,FALSE),""))</f>
      </c>
      <c r="D979" s="75">
        <f>IF($E979="","",IFERROR(VLOOKUP(TRIM(E979&amp;""),'Référentiel Articles'!$A$2:$F$634,3,FALSE),""))</f>
      </c>
      <c r="E979" s="74" t="str">
        <v/>
      </c>
      <c r="F979" s="75">
        <f>IF($E979="","",IFERROR(VLOOKUP(TRIM(E979&amp;""),'Référentiel Articles'!$A$2:$F$634,4,FALSE),""))</f>
      </c>
      <c r="G979" s="76">
        <f>IF($E979="","",IFERROR(VLOOKUP(TRIM(E979&amp;""),'Référentiel Articles'!$A$2:$F$634,5,FALSE),""))</f>
      </c>
      <c r="H979" s="77" t="str">
        <v/>
      </c>
      <c r="I979" s="76">
        <f>IF($E979="","",IFERROR(VLOOKUP(TRIM(E979&amp;""),'Référentiel Articles'!$A$2:$F$634,6,FALSE),""))</f>
      </c>
      <c r="J979" s="78">
        <f>IF(OR($E979="",$H979=""),"",$H979*$I979)</f>
      </c>
      <c r="K979" s="79" t="str">
        <v/>
      </c>
    </row>
    <row r="980">
      <c r="A980" s="81" t="str">
        <v/>
      </c>
      <c r="B980" s="81" t="str">
        <v/>
      </c>
      <c r="C980" s="83">
        <f>IF($E980="","",IFERROR(VLOOKUP(TRIM(E980&amp;""),'Référentiel Articles'!$A$2:$F$634,2,FALSE),""))</f>
      </c>
      <c r="D980" s="83">
        <f>IF($E980="","",IFERROR(VLOOKUP(TRIM(E980&amp;""),'Référentiel Articles'!$A$2:$F$634,3,FALSE),""))</f>
      </c>
      <c r="E980" s="81" t="str">
        <v/>
      </c>
      <c r="F980" s="83">
        <f>IF($E980="","",IFERROR(VLOOKUP(TRIM(E980&amp;""),'Référentiel Articles'!$A$2:$F$634,4,FALSE),""))</f>
      </c>
      <c r="G980" s="84">
        <f>IF($E980="","",IFERROR(VLOOKUP(TRIM(E980&amp;""),'Référentiel Articles'!$A$2:$F$634,5,FALSE),""))</f>
      </c>
      <c r="H980" s="85" t="str">
        <v/>
      </c>
      <c r="I980" s="84">
        <f>IF($E980="","",IFERROR(VLOOKUP(TRIM(E980&amp;""),'Référentiel Articles'!$A$2:$F$634,6,FALSE),""))</f>
      </c>
      <c r="J980" s="90">
        <f>IF(OR($E980="",$H980=""),"",$H980*$I980)</f>
      </c>
      <c r="K980" s="87" t="str">
        <v/>
      </c>
    </row>
    <row r="981">
      <c r="A981" s="74" t="str">
        <v/>
      </c>
      <c r="B981" s="74" t="str">
        <v/>
      </c>
      <c r="C981" s="75">
        <f>IF($E981="","",IFERROR(VLOOKUP(TRIM(E981&amp;""),'Référentiel Articles'!$A$2:$F$634,2,FALSE),""))</f>
      </c>
      <c r="D981" s="75">
        <f>IF($E981="","",IFERROR(VLOOKUP(TRIM(E981&amp;""),'Référentiel Articles'!$A$2:$F$634,3,FALSE),""))</f>
      </c>
      <c r="E981" s="74" t="str">
        <v/>
      </c>
      <c r="F981" s="75">
        <f>IF($E981="","",IFERROR(VLOOKUP(TRIM(E981&amp;""),'Référentiel Articles'!$A$2:$F$634,4,FALSE),""))</f>
      </c>
      <c r="G981" s="76">
        <f>IF($E981="","",IFERROR(VLOOKUP(TRIM(E981&amp;""),'Référentiel Articles'!$A$2:$F$634,5,FALSE),""))</f>
      </c>
      <c r="H981" s="77" t="str">
        <v/>
      </c>
      <c r="I981" s="76">
        <f>IF($E981="","",IFERROR(VLOOKUP(TRIM(E981&amp;""),'Référentiel Articles'!$A$2:$F$634,6,FALSE),""))</f>
      </c>
      <c r="J981" s="78">
        <f>IF(OR($E981="",$H981=""),"",$H981*$I981)</f>
      </c>
      <c r="K981" s="79" t="str">
        <v/>
      </c>
    </row>
    <row r="982">
      <c r="A982" s="81" t="str">
        <v/>
      </c>
      <c r="B982" s="81" t="str">
        <v/>
      </c>
      <c r="C982" s="83">
        <f>IF($E982="","",IFERROR(VLOOKUP(TRIM(E982&amp;""),'Référentiel Articles'!$A$2:$F$634,2,FALSE),""))</f>
      </c>
      <c r="D982" s="83">
        <f>IF($E982="","",IFERROR(VLOOKUP(TRIM(E982&amp;""),'Référentiel Articles'!$A$2:$F$634,3,FALSE),""))</f>
      </c>
      <c r="E982" s="81" t="str">
        <v/>
      </c>
      <c r="F982" s="83">
        <f>IF($E982="","",IFERROR(VLOOKUP(TRIM(E982&amp;""),'Référentiel Articles'!$A$2:$F$634,4,FALSE),""))</f>
      </c>
      <c r="G982" s="84">
        <f>IF($E982="","",IFERROR(VLOOKUP(TRIM(E982&amp;""),'Référentiel Articles'!$A$2:$F$634,5,FALSE),""))</f>
      </c>
      <c r="H982" s="85" t="str">
        <v/>
      </c>
      <c r="I982" s="84">
        <f>IF($E982="","",IFERROR(VLOOKUP(TRIM(E982&amp;""),'Référentiel Articles'!$A$2:$F$634,6,FALSE),""))</f>
      </c>
      <c r="J982" s="90">
        <f>IF(OR($E982="",$H982=""),"",$H982*$I982)</f>
      </c>
      <c r="K982" s="87" t="str">
        <v/>
      </c>
    </row>
    <row r="983">
      <c r="A983" s="74" t="str">
        <v/>
      </c>
      <c r="B983" s="74" t="str">
        <v/>
      </c>
      <c r="C983" s="75">
        <f>IF($E983="","",IFERROR(VLOOKUP(TRIM(E983&amp;""),'Référentiel Articles'!$A$2:$F$634,2,FALSE),""))</f>
      </c>
      <c r="D983" s="75">
        <f>IF($E983="","",IFERROR(VLOOKUP(TRIM(E983&amp;""),'Référentiel Articles'!$A$2:$F$634,3,FALSE),""))</f>
      </c>
      <c r="E983" s="74" t="str">
        <v/>
      </c>
      <c r="F983" s="75">
        <f>IF($E983="","",IFERROR(VLOOKUP(TRIM(E983&amp;""),'Référentiel Articles'!$A$2:$F$634,4,FALSE),""))</f>
      </c>
      <c r="G983" s="76">
        <f>IF($E983="","",IFERROR(VLOOKUP(TRIM(E983&amp;""),'Référentiel Articles'!$A$2:$F$634,5,FALSE),""))</f>
      </c>
      <c r="H983" s="77" t="str">
        <v/>
      </c>
      <c r="I983" s="76">
        <f>IF($E983="","",IFERROR(VLOOKUP(TRIM(E983&amp;""),'Référentiel Articles'!$A$2:$F$634,6,FALSE),""))</f>
      </c>
      <c r="J983" s="78">
        <f>IF(OR($E983="",$H983=""),"",$H983*$I983)</f>
      </c>
      <c r="K983" s="79" t="str">
        <v/>
      </c>
    </row>
    <row r="984">
      <c r="A984" s="81" t="str">
        <v/>
      </c>
      <c r="B984" s="81" t="str">
        <v/>
      </c>
      <c r="C984" s="83">
        <f>IF($E984="","",IFERROR(VLOOKUP(TRIM(E984&amp;""),'Référentiel Articles'!$A$2:$F$634,2,FALSE),""))</f>
      </c>
      <c r="D984" s="83">
        <f>IF($E984="","",IFERROR(VLOOKUP(TRIM(E984&amp;""),'Référentiel Articles'!$A$2:$F$634,3,FALSE),""))</f>
      </c>
      <c r="E984" s="81" t="str">
        <v/>
      </c>
      <c r="F984" s="83">
        <f>IF($E984="","",IFERROR(VLOOKUP(TRIM(E984&amp;""),'Référentiel Articles'!$A$2:$F$634,4,FALSE),""))</f>
      </c>
      <c r="G984" s="84">
        <f>IF($E984="","",IFERROR(VLOOKUP(TRIM(E984&amp;""),'Référentiel Articles'!$A$2:$F$634,5,FALSE),""))</f>
      </c>
      <c r="H984" s="85" t="str">
        <v/>
      </c>
      <c r="I984" s="84">
        <f>IF($E984="","",IFERROR(VLOOKUP(TRIM(E984&amp;""),'Référentiel Articles'!$A$2:$F$634,6,FALSE),""))</f>
      </c>
      <c r="J984" s="90">
        <f>IF(OR($E984="",$H984=""),"",$H984*$I984)</f>
      </c>
      <c r="K984" s="87" t="str">
        <v/>
      </c>
    </row>
    <row r="985">
      <c r="A985" s="74" t="str">
        <v/>
      </c>
      <c r="B985" s="74" t="str">
        <v/>
      </c>
      <c r="C985" s="75">
        <f>IF($E985="","",IFERROR(VLOOKUP(TRIM(E985&amp;""),'Référentiel Articles'!$A$2:$F$634,2,FALSE),""))</f>
      </c>
      <c r="D985" s="75">
        <f>IF($E985="","",IFERROR(VLOOKUP(TRIM(E985&amp;""),'Référentiel Articles'!$A$2:$F$634,3,FALSE),""))</f>
      </c>
      <c r="E985" s="74" t="str">
        <v/>
      </c>
      <c r="F985" s="75">
        <f>IF($E985="","",IFERROR(VLOOKUP(TRIM(E985&amp;""),'Référentiel Articles'!$A$2:$F$634,4,FALSE),""))</f>
      </c>
      <c r="G985" s="76">
        <f>IF($E985="","",IFERROR(VLOOKUP(TRIM(E985&amp;""),'Référentiel Articles'!$A$2:$F$634,5,FALSE),""))</f>
      </c>
      <c r="H985" s="77" t="str">
        <v/>
      </c>
      <c r="I985" s="76">
        <f>IF($E985="","",IFERROR(VLOOKUP(TRIM(E985&amp;""),'Référentiel Articles'!$A$2:$F$634,6,FALSE),""))</f>
      </c>
      <c r="J985" s="78">
        <f>IF(OR($E985="",$H985=""),"",$H985*$I985)</f>
      </c>
      <c r="K985" s="79" t="str">
        <v/>
      </c>
    </row>
    <row r="986">
      <c r="A986" s="81" t="str">
        <v/>
      </c>
      <c r="B986" s="81" t="str">
        <v/>
      </c>
      <c r="C986" s="83">
        <f>IF($E986="","",IFERROR(VLOOKUP(TRIM(E986&amp;""),'Référentiel Articles'!$A$2:$F$634,2,FALSE),""))</f>
      </c>
      <c r="D986" s="83">
        <f>IF($E986="","",IFERROR(VLOOKUP(TRIM(E986&amp;""),'Référentiel Articles'!$A$2:$F$634,3,FALSE),""))</f>
      </c>
      <c r="E986" s="81" t="str">
        <v/>
      </c>
      <c r="F986" s="83">
        <f>IF($E986="","",IFERROR(VLOOKUP(TRIM(E986&amp;""),'Référentiel Articles'!$A$2:$F$634,4,FALSE),""))</f>
      </c>
      <c r="G986" s="84">
        <f>IF($E986="","",IFERROR(VLOOKUP(TRIM(E986&amp;""),'Référentiel Articles'!$A$2:$F$634,5,FALSE),""))</f>
      </c>
      <c r="H986" s="85" t="str">
        <v/>
      </c>
      <c r="I986" s="84">
        <f>IF($E986="","",IFERROR(VLOOKUP(TRIM(E986&amp;""),'Référentiel Articles'!$A$2:$F$634,6,FALSE),""))</f>
      </c>
      <c r="J986" s="90">
        <f>IF(OR($E986="",$H986=""),"",$H986*$I986)</f>
      </c>
      <c r="K986" s="87" t="str">
        <v/>
      </c>
    </row>
    <row r="987">
      <c r="A987" s="74" t="str">
        <v/>
      </c>
      <c r="B987" s="74" t="str">
        <v/>
      </c>
      <c r="C987" s="75">
        <f>IF($E987="","",IFERROR(VLOOKUP(TRIM(E987&amp;""),'Référentiel Articles'!$A$2:$F$634,2,FALSE),""))</f>
      </c>
      <c r="D987" s="75">
        <f>IF($E987="","",IFERROR(VLOOKUP(TRIM(E987&amp;""),'Référentiel Articles'!$A$2:$F$634,3,FALSE),""))</f>
      </c>
      <c r="E987" s="74" t="str">
        <v/>
      </c>
      <c r="F987" s="75">
        <f>IF($E987="","",IFERROR(VLOOKUP(TRIM(E987&amp;""),'Référentiel Articles'!$A$2:$F$634,4,FALSE),""))</f>
      </c>
      <c r="G987" s="76">
        <f>IF($E987="","",IFERROR(VLOOKUP(TRIM(E987&amp;""),'Référentiel Articles'!$A$2:$F$634,5,FALSE),""))</f>
      </c>
      <c r="H987" s="77" t="str">
        <v/>
      </c>
      <c r="I987" s="76">
        <f>IF($E987="","",IFERROR(VLOOKUP(TRIM(E987&amp;""),'Référentiel Articles'!$A$2:$F$634,6,FALSE),""))</f>
      </c>
      <c r="J987" s="78">
        <f>IF(OR($E987="",$H987=""),"",$H987*$I987)</f>
      </c>
      <c r="K987" s="79" t="str">
        <v/>
      </c>
    </row>
    <row r="988">
      <c r="A988" s="81" t="str">
        <v/>
      </c>
      <c r="B988" s="81" t="str">
        <v/>
      </c>
      <c r="C988" s="83">
        <f>IF($E988="","",IFERROR(VLOOKUP(TRIM(E988&amp;""),'Référentiel Articles'!$A$2:$F$634,2,FALSE),""))</f>
      </c>
      <c r="D988" s="83">
        <f>IF($E988="","",IFERROR(VLOOKUP(TRIM(E988&amp;""),'Référentiel Articles'!$A$2:$F$634,3,FALSE),""))</f>
      </c>
      <c r="E988" s="81" t="str">
        <v/>
      </c>
      <c r="F988" s="83">
        <f>IF($E988="","",IFERROR(VLOOKUP(TRIM(E988&amp;""),'Référentiel Articles'!$A$2:$F$634,4,FALSE),""))</f>
      </c>
      <c r="G988" s="84">
        <f>IF($E988="","",IFERROR(VLOOKUP(TRIM(E988&amp;""),'Référentiel Articles'!$A$2:$F$634,5,FALSE),""))</f>
      </c>
      <c r="H988" s="85" t="str">
        <v/>
      </c>
      <c r="I988" s="84">
        <f>IF($E988="","",IFERROR(VLOOKUP(TRIM(E988&amp;""),'Référentiel Articles'!$A$2:$F$634,6,FALSE),""))</f>
      </c>
      <c r="J988" s="90">
        <f>IF(OR($E988="",$H988=""),"",$H988*$I988)</f>
      </c>
      <c r="K988" s="87" t="str">
        <v/>
      </c>
    </row>
    <row r="989">
      <c r="A989" s="74" t="str">
        <v/>
      </c>
      <c r="B989" s="74" t="str">
        <v/>
      </c>
      <c r="C989" s="75">
        <f>IF($E989="","",IFERROR(VLOOKUP(TRIM(E989&amp;""),'Référentiel Articles'!$A$2:$F$634,2,FALSE),""))</f>
      </c>
      <c r="D989" s="75">
        <f>IF($E989="","",IFERROR(VLOOKUP(TRIM(E989&amp;""),'Référentiel Articles'!$A$2:$F$634,3,FALSE),""))</f>
      </c>
      <c r="E989" s="74" t="str">
        <v/>
      </c>
      <c r="F989" s="75">
        <f>IF($E989="","",IFERROR(VLOOKUP(TRIM(E989&amp;""),'Référentiel Articles'!$A$2:$F$634,4,FALSE),""))</f>
      </c>
      <c r="G989" s="76">
        <f>IF($E989="","",IFERROR(VLOOKUP(TRIM(E989&amp;""),'Référentiel Articles'!$A$2:$F$634,5,FALSE),""))</f>
      </c>
      <c r="H989" s="77" t="str">
        <v/>
      </c>
      <c r="I989" s="76">
        <f>IF($E989="","",IFERROR(VLOOKUP(TRIM(E989&amp;""),'Référentiel Articles'!$A$2:$F$634,6,FALSE),""))</f>
      </c>
      <c r="J989" s="78">
        <f>IF(OR($E989="",$H989=""),"",$H989*$I989)</f>
      </c>
      <c r="K989" s="79" t="str">
        <v/>
      </c>
    </row>
    <row r="990">
      <c r="A990" s="81" t="str">
        <v/>
      </c>
      <c r="B990" s="81" t="str">
        <v/>
      </c>
      <c r="C990" s="83">
        <f>IF($E990="","",IFERROR(VLOOKUP(TRIM(E990&amp;""),'Référentiel Articles'!$A$2:$F$634,2,FALSE),""))</f>
      </c>
      <c r="D990" s="83">
        <f>IF($E990="","",IFERROR(VLOOKUP(TRIM(E990&amp;""),'Référentiel Articles'!$A$2:$F$634,3,FALSE),""))</f>
      </c>
      <c r="E990" s="81" t="str">
        <v/>
      </c>
      <c r="F990" s="83">
        <f>IF($E990="","",IFERROR(VLOOKUP(TRIM(E990&amp;""),'Référentiel Articles'!$A$2:$F$634,4,FALSE),""))</f>
      </c>
      <c r="G990" s="84">
        <f>IF($E990="","",IFERROR(VLOOKUP(TRIM(E990&amp;""),'Référentiel Articles'!$A$2:$F$634,5,FALSE),""))</f>
      </c>
      <c r="H990" s="85" t="str">
        <v/>
      </c>
      <c r="I990" s="84">
        <f>IF($E990="","",IFERROR(VLOOKUP(TRIM(E990&amp;""),'Référentiel Articles'!$A$2:$F$634,6,FALSE),""))</f>
      </c>
      <c r="J990" s="90">
        <f>IF(OR($E990="",$H990=""),"",$H990*$I990)</f>
      </c>
      <c r="K990" s="87" t="str">
        <v/>
      </c>
    </row>
    <row r="991">
      <c r="A991" s="74" t="str">
        <v/>
      </c>
      <c r="B991" s="74" t="str">
        <v/>
      </c>
      <c r="C991" s="75">
        <f>IF($E991="","",IFERROR(VLOOKUP(TRIM(E991&amp;""),'Référentiel Articles'!$A$2:$F$634,2,FALSE),""))</f>
      </c>
      <c r="D991" s="75">
        <f>IF($E991="","",IFERROR(VLOOKUP(TRIM(E991&amp;""),'Référentiel Articles'!$A$2:$F$634,3,FALSE),""))</f>
      </c>
      <c r="E991" s="74" t="str">
        <v/>
      </c>
      <c r="F991" s="75">
        <f>IF($E991="","",IFERROR(VLOOKUP(TRIM(E991&amp;""),'Référentiel Articles'!$A$2:$F$634,4,FALSE),""))</f>
      </c>
      <c r="G991" s="76">
        <f>IF($E991="","",IFERROR(VLOOKUP(TRIM(E991&amp;""),'Référentiel Articles'!$A$2:$F$634,5,FALSE),""))</f>
      </c>
      <c r="H991" s="77" t="str">
        <v/>
      </c>
      <c r="I991" s="76">
        <f>IF($E991="","",IFERROR(VLOOKUP(TRIM(E991&amp;""),'Référentiel Articles'!$A$2:$F$634,6,FALSE),""))</f>
      </c>
      <c r="J991" s="78">
        <f>IF(OR($E991="",$H991=""),"",$H991*$I991)</f>
      </c>
      <c r="K991" s="79" t="str">
        <v/>
      </c>
    </row>
    <row r="992">
      <c r="A992" s="81" t="str">
        <v/>
      </c>
      <c r="B992" s="81" t="str">
        <v/>
      </c>
      <c r="C992" s="83">
        <f>IF($E992="","",IFERROR(VLOOKUP(TRIM(E992&amp;""),'Référentiel Articles'!$A$2:$F$634,2,FALSE),""))</f>
      </c>
      <c r="D992" s="83">
        <f>IF($E992="","",IFERROR(VLOOKUP(TRIM(E992&amp;""),'Référentiel Articles'!$A$2:$F$634,3,FALSE),""))</f>
      </c>
      <c r="E992" s="81" t="str">
        <v/>
      </c>
      <c r="F992" s="83">
        <f>IF($E992="","",IFERROR(VLOOKUP(TRIM(E992&amp;""),'Référentiel Articles'!$A$2:$F$634,4,FALSE),""))</f>
      </c>
      <c r="G992" s="84">
        <f>IF($E992="","",IFERROR(VLOOKUP(TRIM(E992&amp;""),'Référentiel Articles'!$A$2:$F$634,5,FALSE),""))</f>
      </c>
      <c r="H992" s="85" t="str">
        <v/>
      </c>
      <c r="I992" s="84">
        <f>IF($E992="","",IFERROR(VLOOKUP(TRIM(E992&amp;""),'Référentiel Articles'!$A$2:$F$634,6,FALSE),""))</f>
      </c>
      <c r="J992" s="90">
        <f>IF(OR($E992="",$H992=""),"",$H992*$I992)</f>
      </c>
      <c r="K992" s="87" t="str">
        <v/>
      </c>
    </row>
    <row r="993">
      <c r="A993" s="74" t="str">
        <v/>
      </c>
      <c r="B993" s="74" t="str">
        <v/>
      </c>
      <c r="C993" s="75">
        <f>IF($E993="","",IFERROR(VLOOKUP(TRIM(E993&amp;""),'Référentiel Articles'!$A$2:$F$634,2,FALSE),""))</f>
      </c>
      <c r="D993" s="75">
        <f>IF($E993="","",IFERROR(VLOOKUP(TRIM(E993&amp;""),'Référentiel Articles'!$A$2:$F$634,3,FALSE),""))</f>
      </c>
      <c r="E993" s="74" t="str">
        <v/>
      </c>
      <c r="F993" s="75">
        <f>IF($E993="","",IFERROR(VLOOKUP(TRIM(E993&amp;""),'Référentiel Articles'!$A$2:$F$634,4,FALSE),""))</f>
      </c>
      <c r="G993" s="76">
        <f>IF($E993="","",IFERROR(VLOOKUP(TRIM(E993&amp;""),'Référentiel Articles'!$A$2:$F$634,5,FALSE),""))</f>
      </c>
      <c r="H993" s="77" t="str">
        <v/>
      </c>
      <c r="I993" s="76">
        <f>IF($E993="","",IFERROR(VLOOKUP(TRIM(E993&amp;""),'Référentiel Articles'!$A$2:$F$634,6,FALSE),""))</f>
      </c>
      <c r="J993" s="78">
        <f>IF(OR($E993="",$H993=""),"",$H993*$I993)</f>
      </c>
      <c r="K993" s="79" t="str">
        <v/>
      </c>
    </row>
    <row r="994">
      <c r="A994" s="81" t="str">
        <v/>
      </c>
      <c r="B994" s="81" t="str">
        <v/>
      </c>
      <c r="C994" s="83">
        <f>IF($E994="","",IFERROR(VLOOKUP(TRIM(E994&amp;""),'Référentiel Articles'!$A$2:$F$634,2,FALSE),""))</f>
      </c>
      <c r="D994" s="83">
        <f>IF($E994="","",IFERROR(VLOOKUP(TRIM(E994&amp;""),'Référentiel Articles'!$A$2:$F$634,3,FALSE),""))</f>
      </c>
      <c r="E994" s="81" t="str">
        <v/>
      </c>
      <c r="F994" s="83">
        <f>IF($E994="","",IFERROR(VLOOKUP(TRIM(E994&amp;""),'Référentiel Articles'!$A$2:$F$634,4,FALSE),""))</f>
      </c>
      <c r="G994" s="84">
        <f>IF($E994="","",IFERROR(VLOOKUP(TRIM(E994&amp;""),'Référentiel Articles'!$A$2:$F$634,5,FALSE),""))</f>
      </c>
      <c r="H994" s="85" t="str">
        <v/>
      </c>
      <c r="I994" s="84">
        <f>IF($E994="","",IFERROR(VLOOKUP(TRIM(E994&amp;""),'Référentiel Articles'!$A$2:$F$634,6,FALSE),""))</f>
      </c>
      <c r="J994" s="90">
        <f>IF(OR($E994="",$H994=""),"",$H994*$I994)</f>
      </c>
      <c r="K994" s="87" t="str">
        <v/>
      </c>
    </row>
    <row r="995">
      <c r="A995" s="74" t="str">
        <v/>
      </c>
      <c r="B995" s="74" t="str">
        <v/>
      </c>
      <c r="C995" s="75">
        <f>IF($E995="","",IFERROR(VLOOKUP(TRIM(E995&amp;""),'Référentiel Articles'!$A$2:$F$634,2,FALSE),""))</f>
      </c>
      <c r="D995" s="75">
        <f>IF($E995="","",IFERROR(VLOOKUP(TRIM(E995&amp;""),'Référentiel Articles'!$A$2:$F$634,3,FALSE),""))</f>
      </c>
      <c r="E995" s="74" t="str">
        <v/>
      </c>
      <c r="F995" s="75">
        <f>IF($E995="","",IFERROR(VLOOKUP(TRIM(E995&amp;""),'Référentiel Articles'!$A$2:$F$634,4,FALSE),""))</f>
      </c>
      <c r="G995" s="76">
        <f>IF($E995="","",IFERROR(VLOOKUP(TRIM(E995&amp;""),'Référentiel Articles'!$A$2:$F$634,5,FALSE),""))</f>
      </c>
      <c r="H995" s="77" t="str">
        <v/>
      </c>
      <c r="I995" s="76">
        <f>IF($E995="","",IFERROR(VLOOKUP(TRIM(E995&amp;""),'Référentiel Articles'!$A$2:$F$634,6,FALSE),""))</f>
      </c>
      <c r="J995" s="78">
        <f>IF(OR($E995="",$H995=""),"",$H995*$I995)</f>
      </c>
      <c r="K995" s="79" t="str">
        <v/>
      </c>
    </row>
    <row r="996">
      <c r="A996" s="81" t="str">
        <v/>
      </c>
      <c r="B996" s="81" t="str">
        <v/>
      </c>
      <c r="C996" s="83">
        <f>IF($E996="","",IFERROR(VLOOKUP(TRIM(E996&amp;""),'Référentiel Articles'!$A$2:$F$634,2,FALSE),""))</f>
      </c>
      <c r="D996" s="83">
        <f>IF($E996="","",IFERROR(VLOOKUP(TRIM(E996&amp;""),'Référentiel Articles'!$A$2:$F$634,3,FALSE),""))</f>
      </c>
      <c r="E996" s="81" t="str">
        <v/>
      </c>
      <c r="F996" s="83">
        <f>IF($E996="","",IFERROR(VLOOKUP(TRIM(E996&amp;""),'Référentiel Articles'!$A$2:$F$634,4,FALSE),""))</f>
      </c>
      <c r="G996" s="84">
        <f>IF($E996="","",IFERROR(VLOOKUP(TRIM(E996&amp;""),'Référentiel Articles'!$A$2:$F$634,5,FALSE),""))</f>
      </c>
      <c r="H996" s="85" t="str">
        <v/>
      </c>
      <c r="I996" s="84">
        <f>IF($E996="","",IFERROR(VLOOKUP(TRIM(E996&amp;""),'Référentiel Articles'!$A$2:$F$634,6,FALSE),""))</f>
      </c>
      <c r="J996" s="90">
        <f>IF(OR($E996="",$H996=""),"",$H996*$I996)</f>
      </c>
      <c r="K996" s="87" t="str">
        <v/>
      </c>
    </row>
    <row r="997">
      <c r="A997" s="74" t="str">
        <v/>
      </c>
      <c r="B997" s="74" t="str">
        <v/>
      </c>
      <c r="C997" s="75">
        <f>IF($E997="","",IFERROR(VLOOKUP(TRIM(E997&amp;""),'Référentiel Articles'!$A$2:$F$634,2,FALSE),""))</f>
      </c>
      <c r="D997" s="75">
        <f>IF($E997="","",IFERROR(VLOOKUP(TRIM(E997&amp;""),'Référentiel Articles'!$A$2:$F$634,3,FALSE),""))</f>
      </c>
      <c r="E997" s="74" t="str">
        <v/>
      </c>
      <c r="F997" s="75">
        <f>IF($E997="","",IFERROR(VLOOKUP(TRIM(E997&amp;""),'Référentiel Articles'!$A$2:$F$634,4,FALSE),""))</f>
      </c>
      <c r="G997" s="76">
        <f>IF($E997="","",IFERROR(VLOOKUP(TRIM(E997&amp;""),'Référentiel Articles'!$A$2:$F$634,5,FALSE),""))</f>
      </c>
      <c r="H997" s="77" t="str">
        <v/>
      </c>
      <c r="I997" s="76">
        <f>IF($E997="","",IFERROR(VLOOKUP(TRIM(E997&amp;""),'Référentiel Articles'!$A$2:$F$634,6,FALSE),""))</f>
      </c>
      <c r="J997" s="78">
        <f>IF(OR($E997="",$H997=""),"",$H997*$I997)</f>
      </c>
      <c r="K997" s="79" t="str">
        <v/>
      </c>
    </row>
    <row r="998">
      <c r="A998" s="81" t="str">
        <v/>
      </c>
      <c r="B998" s="81" t="str">
        <v/>
      </c>
      <c r="C998" s="83">
        <f>IF($E998="","",IFERROR(VLOOKUP(TRIM(E998&amp;""),'Référentiel Articles'!$A$2:$F$634,2,FALSE),""))</f>
      </c>
      <c r="D998" s="83">
        <f>IF($E998="","",IFERROR(VLOOKUP(TRIM(E998&amp;""),'Référentiel Articles'!$A$2:$F$634,3,FALSE),""))</f>
      </c>
      <c r="E998" s="81" t="str">
        <v/>
      </c>
      <c r="F998" s="83">
        <f>IF($E998="","",IFERROR(VLOOKUP(TRIM(E998&amp;""),'Référentiel Articles'!$A$2:$F$634,4,FALSE),""))</f>
      </c>
      <c r="G998" s="84">
        <f>IF($E998="","",IFERROR(VLOOKUP(TRIM(E998&amp;""),'Référentiel Articles'!$A$2:$F$634,5,FALSE),""))</f>
      </c>
      <c r="H998" s="85" t="str">
        <v/>
      </c>
      <c r="I998" s="84">
        <f>IF($E998="","",IFERROR(VLOOKUP(TRIM(E998&amp;""),'Référentiel Articles'!$A$2:$F$634,6,FALSE),""))</f>
      </c>
      <c r="J998" s="90">
        <f>IF(OR($E998="",$H998=""),"",$H998*$I998)</f>
      </c>
      <c r="K998" s="87" t="str">
        <v/>
      </c>
    </row>
    <row r="999">
      <c r="A999" s="74" t="str">
        <v/>
      </c>
      <c r="B999" s="74" t="str">
        <v/>
      </c>
      <c r="C999" s="75">
        <f>IF($E999="","",IFERROR(VLOOKUP(TRIM(E999&amp;""),'Référentiel Articles'!$A$2:$F$634,2,FALSE),""))</f>
      </c>
      <c r="D999" s="75">
        <f>IF($E999="","",IFERROR(VLOOKUP(TRIM(E999&amp;""),'Référentiel Articles'!$A$2:$F$634,3,FALSE),""))</f>
      </c>
      <c r="E999" s="74" t="str">
        <v/>
      </c>
      <c r="F999" s="75">
        <f>IF($E999="","",IFERROR(VLOOKUP(TRIM(E999&amp;""),'Référentiel Articles'!$A$2:$F$634,4,FALSE),""))</f>
      </c>
      <c r="G999" s="76">
        <f>IF($E999="","",IFERROR(VLOOKUP(TRIM(E999&amp;""),'Référentiel Articles'!$A$2:$F$634,5,FALSE),""))</f>
      </c>
      <c r="H999" s="77" t="str">
        <v/>
      </c>
      <c r="I999" s="76">
        <f>IF($E999="","",IFERROR(VLOOKUP(TRIM(E999&amp;""),'Référentiel Articles'!$A$2:$F$634,6,FALSE),""))</f>
      </c>
      <c r="J999" s="78">
        <f>IF(OR($E999="",$H999=""),"",$H999*$I999)</f>
      </c>
      <c r="K999" s="79" t="str">
        <v/>
      </c>
    </row>
    <row r="1000">
      <c r="A1000" s="81" t="str">
        <v/>
      </c>
      <c r="B1000" s="81" t="str">
        <v/>
      </c>
      <c r="C1000" s="83">
        <f>IF($E1000="","",IFERROR(VLOOKUP(TRIM(E1000&amp;""),'Référentiel Articles'!$A$2:$F$634,2,FALSE),""))</f>
      </c>
      <c r="D1000" s="83">
        <f>IF($E1000="","",IFERROR(VLOOKUP(TRIM(E1000&amp;""),'Référentiel Articles'!$A$2:$F$634,3,FALSE),""))</f>
      </c>
      <c r="E1000" s="81" t="str">
        <v/>
      </c>
      <c r="F1000" s="83">
        <f>IF($E1000="","",IFERROR(VLOOKUP(TRIM(E1000&amp;""),'Référentiel Articles'!$A$2:$F$634,4,FALSE),""))</f>
      </c>
      <c r="G1000" s="84">
        <f>IF($E1000="","",IFERROR(VLOOKUP(TRIM(E1000&amp;""),'Référentiel Articles'!$A$2:$F$634,5,FALSE),""))</f>
      </c>
      <c r="H1000" s="85" t="str">
        <v/>
      </c>
      <c r="I1000" s="84">
        <f>IF($E1000="","",IFERROR(VLOOKUP(TRIM(E1000&amp;""),'Référentiel Articles'!$A$2:$F$634,6,FALSE),""))</f>
      </c>
      <c r="J1000" s="90">
        <f>IF(OR($E1000="",$H1000=""),"",$H1000*$I1000)</f>
      </c>
      <c r="K1000" s="87" t="str">
        <v/>
      </c>
    </row>
    <row r="1001">
      <c r="A1001" s="74" t="str">
        <v/>
      </c>
      <c r="B1001" s="74" t="str">
        <v/>
      </c>
      <c r="C1001" s="75">
        <f>IF($E1001="","",IFERROR(VLOOKUP(TRIM(E1001&amp;""),'Référentiel Articles'!$A$2:$F$634,2,FALSE),""))</f>
      </c>
      <c r="D1001" s="75">
        <f>IF($E1001="","",IFERROR(VLOOKUP(TRIM(E1001&amp;""),'Référentiel Articles'!$A$2:$F$634,3,FALSE),""))</f>
      </c>
      <c r="E1001" s="74" t="str">
        <v/>
      </c>
      <c r="F1001" s="75">
        <f>IF($E1001="","",IFERROR(VLOOKUP(TRIM(E1001&amp;""),'Référentiel Articles'!$A$2:$F$634,4,FALSE),""))</f>
      </c>
      <c r="G1001" s="76">
        <f>IF($E1001="","",IFERROR(VLOOKUP(TRIM(E1001&amp;""),'Référentiel Articles'!$A$2:$F$634,5,FALSE),""))</f>
      </c>
      <c r="H1001" s="77" t="str">
        <v/>
      </c>
      <c r="I1001" s="76">
        <f>IF($E1001="","",IFERROR(VLOOKUP(TRIM(E1001&amp;""),'Référentiel Articles'!$A$2:$F$634,6,FALSE),""))</f>
      </c>
      <c r="J1001" s="78">
        <f>IF(OR($E1001="",$H1001=""),"",$H1001*$I1001)</f>
      </c>
      <c r="K1001" s="79" t="str">
        <v/>
      </c>
    </row>
    <row r="1002">
      <c r="A1002" s="81" t="str">
        <v/>
      </c>
      <c r="B1002" s="81" t="str">
        <v/>
      </c>
      <c r="C1002" s="83">
        <f>IF($E1002="","",IFERROR(VLOOKUP(TRIM(E1002&amp;""),'Référentiel Articles'!$A$2:$F$634,2,FALSE),""))</f>
      </c>
      <c r="D1002" s="83">
        <f>IF($E1002="","",IFERROR(VLOOKUP(TRIM(E1002&amp;""),'Référentiel Articles'!$A$2:$F$634,3,FALSE),""))</f>
      </c>
      <c r="E1002" s="81" t="str">
        <v/>
      </c>
      <c r="F1002" s="83">
        <f>IF($E1002="","",IFERROR(VLOOKUP(TRIM(E1002&amp;""),'Référentiel Articles'!$A$2:$F$634,4,FALSE),""))</f>
      </c>
      <c r="G1002" s="84">
        <f>IF($E1002="","",IFERROR(VLOOKUP(TRIM(E1002&amp;""),'Référentiel Articles'!$A$2:$F$634,5,FALSE),""))</f>
      </c>
      <c r="H1002" s="85" t="str">
        <v/>
      </c>
      <c r="I1002" s="84">
        <f>IF($E1002="","",IFERROR(VLOOKUP(TRIM(E1002&amp;""),'Référentiel Articles'!$A$2:$F$634,6,FALSE),""))</f>
      </c>
      <c r="J1002" s="90">
        <f>IF(OR($E1002="",$H1002=""),"",$H1002*$I1002)</f>
      </c>
      <c r="K1002" s="87" t="str">
        <v/>
      </c>
    </row>
    <row r="1003">
      <c r="A1003" s="74" t="str">
        <v/>
      </c>
      <c r="B1003" s="74" t="str">
        <v/>
      </c>
      <c r="C1003" s="75">
        <f>IF($E1003="","",IFERROR(VLOOKUP(TRIM(E1003&amp;""),'Référentiel Articles'!$A$2:$F$634,2,FALSE),""))</f>
      </c>
      <c r="D1003" s="75">
        <f>IF($E1003="","",IFERROR(VLOOKUP(TRIM(E1003&amp;""),'Référentiel Articles'!$A$2:$F$634,3,FALSE),""))</f>
      </c>
      <c r="E1003" s="74" t="str">
        <v/>
      </c>
      <c r="F1003" s="75">
        <f>IF($E1003="","",IFERROR(VLOOKUP(TRIM(E1003&amp;""),'Référentiel Articles'!$A$2:$F$634,4,FALSE),""))</f>
      </c>
      <c r="G1003" s="76">
        <f>IF($E1003="","",IFERROR(VLOOKUP(TRIM(E1003&amp;""),'Référentiel Articles'!$A$2:$F$634,5,FALSE),""))</f>
      </c>
      <c r="H1003" s="77" t="str">
        <v/>
      </c>
      <c r="I1003" s="76">
        <f>IF($E1003="","",IFERROR(VLOOKUP(TRIM(E1003&amp;""),'Référentiel Articles'!$A$2:$F$634,6,FALSE),""))</f>
      </c>
      <c r="J1003" s="78">
        <f>IF(OR($E1003="",$H1003=""),"",$H1003*$I1003)</f>
      </c>
      <c r="K1003" s="79" t="str">
        <v/>
      </c>
    </row>
    <row r="1004">
      <c r="A1004" s="81" t="str">
        <v/>
      </c>
      <c r="B1004" s="81" t="str">
        <v/>
      </c>
      <c r="C1004" s="83">
        <f>IF($E1004="","",IFERROR(VLOOKUP(TRIM(E1004&amp;""),'Référentiel Articles'!$A$2:$F$634,2,FALSE),""))</f>
      </c>
      <c r="D1004" s="83">
        <f>IF($E1004="","",IFERROR(VLOOKUP(TRIM(E1004&amp;""),'Référentiel Articles'!$A$2:$F$634,3,FALSE),""))</f>
      </c>
      <c r="E1004" s="81" t="str">
        <v/>
      </c>
      <c r="F1004" s="83">
        <f>IF($E1004="","",IFERROR(VLOOKUP(TRIM(E1004&amp;""),'Référentiel Articles'!$A$2:$F$634,4,FALSE),""))</f>
      </c>
      <c r="G1004" s="84">
        <f>IF($E1004="","",IFERROR(VLOOKUP(TRIM(E1004&amp;""),'Référentiel Articles'!$A$2:$F$634,5,FALSE),""))</f>
      </c>
      <c r="H1004" s="85" t="str">
        <v/>
      </c>
      <c r="I1004" s="84">
        <f>IF($E1004="","",IFERROR(VLOOKUP(TRIM(E1004&amp;""),'Référentiel Articles'!$A$2:$F$634,6,FALSE),""))</f>
      </c>
      <c r="J1004" s="90">
        <f>IF(OR($E1004="",$H1004=""),"",$H1004*$I1004)</f>
      </c>
      <c r="K1004" s="87" t="str">
        <v/>
      </c>
    </row>
    <row r="1005">
      <c r="A1005" s="74" t="str">
        <v/>
      </c>
      <c r="B1005" s="74" t="str">
        <v/>
      </c>
      <c r="C1005" s="75">
        <f>IF($E1005="","",IFERROR(VLOOKUP(TRIM(E1005&amp;""),'Référentiel Articles'!$A$2:$F$634,2,FALSE),""))</f>
      </c>
      <c r="D1005" s="75">
        <f>IF($E1005="","",IFERROR(VLOOKUP(TRIM(E1005&amp;""),'Référentiel Articles'!$A$2:$F$634,3,FALSE),""))</f>
      </c>
      <c r="E1005" s="74" t="str">
        <v/>
      </c>
      <c r="F1005" s="75">
        <f>IF($E1005="","",IFERROR(VLOOKUP(TRIM(E1005&amp;""),'Référentiel Articles'!$A$2:$F$634,4,FALSE),""))</f>
      </c>
      <c r="G1005" s="76">
        <f>IF($E1005="","",IFERROR(VLOOKUP(TRIM(E1005&amp;""),'Référentiel Articles'!$A$2:$F$634,5,FALSE),""))</f>
      </c>
      <c r="H1005" s="77" t="str">
        <v/>
      </c>
      <c r="I1005" s="76">
        <f>IF($E1005="","",IFERROR(VLOOKUP(TRIM(E1005&amp;""),'Référentiel Articles'!$A$2:$F$634,6,FALSE),""))</f>
      </c>
      <c r="J1005" s="78">
        <f>IF(OR($E1005="",$H1005=""),"",$H1005*$I1005)</f>
      </c>
      <c r="K1005" s="79" t="str">
        <v/>
      </c>
    </row>
    <row r="1006">
      <c r="A1006" s="81" t="str">
        <v/>
      </c>
      <c r="B1006" s="81" t="str">
        <v/>
      </c>
      <c r="C1006" s="83">
        <f>IF($E1006="","",IFERROR(VLOOKUP(TRIM(E1006&amp;""),'Référentiel Articles'!$A$2:$F$634,2,FALSE),""))</f>
      </c>
      <c r="D1006" s="83">
        <f>IF($E1006="","",IFERROR(VLOOKUP(TRIM(E1006&amp;""),'Référentiel Articles'!$A$2:$F$634,3,FALSE),""))</f>
      </c>
      <c r="E1006" s="81" t="str">
        <v/>
      </c>
      <c r="F1006" s="83">
        <f>IF($E1006="","",IFERROR(VLOOKUP(TRIM(E1006&amp;""),'Référentiel Articles'!$A$2:$F$634,4,FALSE),""))</f>
      </c>
      <c r="G1006" s="84">
        <f>IF($E1006="","",IFERROR(VLOOKUP(TRIM(E1006&amp;""),'Référentiel Articles'!$A$2:$F$634,5,FALSE),""))</f>
      </c>
      <c r="H1006" s="85" t="str">
        <v/>
      </c>
      <c r="I1006" s="84">
        <f>IF($E1006="","",IFERROR(VLOOKUP(TRIM(E1006&amp;""),'Référentiel Articles'!$A$2:$F$634,6,FALSE),""))</f>
      </c>
      <c r="J1006" s="90">
        <f>IF(OR($E1006="",$H1006=""),"",$H1006*$I1006)</f>
      </c>
      <c r="K1006" s="87" t="str">
        <v/>
      </c>
    </row>
    <row r="1007">
      <c r="A1007" s="74" t="str">
        <v/>
      </c>
      <c r="B1007" s="74" t="str">
        <v/>
      </c>
      <c r="C1007" s="75">
        <f>IF($E1007="","",IFERROR(VLOOKUP(TRIM(E1007&amp;""),'Référentiel Articles'!$A$2:$F$634,2,FALSE),""))</f>
      </c>
      <c r="D1007" s="75">
        <f>IF($E1007="","",IFERROR(VLOOKUP(TRIM(E1007&amp;""),'Référentiel Articles'!$A$2:$F$634,3,FALSE),""))</f>
      </c>
      <c r="E1007" s="74" t="str">
        <v/>
      </c>
      <c r="F1007" s="75">
        <f>IF($E1007="","",IFERROR(VLOOKUP(TRIM(E1007&amp;""),'Référentiel Articles'!$A$2:$F$634,4,FALSE),""))</f>
      </c>
      <c r="G1007" s="76">
        <f>IF($E1007="","",IFERROR(VLOOKUP(TRIM(E1007&amp;""),'Référentiel Articles'!$A$2:$F$634,5,FALSE),""))</f>
      </c>
      <c r="H1007" s="77" t="str">
        <v/>
      </c>
      <c r="I1007" s="76">
        <f>IF($E1007="","",IFERROR(VLOOKUP(TRIM(E1007&amp;""),'Référentiel Articles'!$A$2:$F$634,6,FALSE),""))</f>
      </c>
      <c r="J1007" s="78">
        <f>IF(OR($E1007="",$H1007=""),"",$H1007*$I1007)</f>
      </c>
      <c r="K1007" s="79" t="str">
        <v/>
      </c>
    </row>
    <row r="1008">
      <c r="A1008" s="81" t="str">
        <v/>
      </c>
      <c r="B1008" s="81" t="str">
        <v/>
      </c>
      <c r="C1008" s="83">
        <f>IF($E1008="","",IFERROR(VLOOKUP(TRIM(E1008&amp;""),'Référentiel Articles'!$A$2:$F$634,2,FALSE),""))</f>
      </c>
      <c r="D1008" s="83">
        <f>IF($E1008="","",IFERROR(VLOOKUP(TRIM(E1008&amp;""),'Référentiel Articles'!$A$2:$F$634,3,FALSE),""))</f>
      </c>
      <c r="E1008" s="81" t="str">
        <v/>
      </c>
      <c r="F1008" s="83">
        <f>IF($E1008="","",IFERROR(VLOOKUP(TRIM(E1008&amp;""),'Référentiel Articles'!$A$2:$F$634,4,FALSE),""))</f>
      </c>
      <c r="G1008" s="84">
        <f>IF($E1008="","",IFERROR(VLOOKUP(TRIM(E1008&amp;""),'Référentiel Articles'!$A$2:$F$634,5,FALSE),""))</f>
      </c>
      <c r="H1008" s="85" t="str">
        <v/>
      </c>
      <c r="I1008" s="84">
        <f>IF($E1008="","",IFERROR(VLOOKUP(TRIM(E1008&amp;""),'Référentiel Articles'!$A$2:$F$634,6,FALSE),""))</f>
      </c>
      <c r="J1008" s="90">
        <f>IF(OR($E1008="",$H1008=""),"",$H1008*$I1008)</f>
      </c>
      <c r="K1008" s="87" t="str">
        <v/>
      </c>
    </row>
    <row r="1009">
      <c r="A1009" s="74" t="str">
        <v/>
      </c>
      <c r="B1009" s="74" t="str">
        <v/>
      </c>
      <c r="C1009" s="75">
        <f>IF($E1009="","",IFERROR(VLOOKUP(TRIM(E1009&amp;""),'Référentiel Articles'!$A$2:$F$634,2,FALSE),""))</f>
      </c>
      <c r="D1009" s="75">
        <f>IF($E1009="","",IFERROR(VLOOKUP(TRIM(E1009&amp;""),'Référentiel Articles'!$A$2:$F$634,3,FALSE),""))</f>
      </c>
      <c r="E1009" s="74" t="str">
        <v/>
      </c>
      <c r="F1009" s="75">
        <f>IF($E1009="","",IFERROR(VLOOKUP(TRIM(E1009&amp;""),'Référentiel Articles'!$A$2:$F$634,4,FALSE),""))</f>
      </c>
      <c r="G1009" s="76">
        <f>IF($E1009="","",IFERROR(VLOOKUP(TRIM(E1009&amp;""),'Référentiel Articles'!$A$2:$F$634,5,FALSE),""))</f>
      </c>
      <c r="H1009" s="77" t="str">
        <v/>
      </c>
      <c r="I1009" s="76">
        <f>IF($E1009="","",IFERROR(VLOOKUP(TRIM(E1009&amp;""),'Référentiel Articles'!$A$2:$F$634,6,FALSE),""))</f>
      </c>
      <c r="J1009" s="78">
        <f>IF(OR($E1009="",$H1009=""),"",$H1009*$I1009)</f>
      </c>
      <c r="K1009" s="79" t="str">
        <v/>
      </c>
    </row>
    <row r="1010">
      <c r="A1010" s="81" t="str">
        <v/>
      </c>
      <c r="B1010" s="81" t="str">
        <v/>
      </c>
      <c r="C1010" s="83">
        <f>IF($E1010="","",IFERROR(VLOOKUP(TRIM(E1010&amp;""),'Référentiel Articles'!$A$2:$F$634,2,FALSE),""))</f>
      </c>
      <c r="D1010" s="83">
        <f>IF($E1010="","",IFERROR(VLOOKUP(TRIM(E1010&amp;""),'Référentiel Articles'!$A$2:$F$634,3,FALSE),""))</f>
      </c>
      <c r="E1010" s="81" t="str">
        <v/>
      </c>
      <c r="F1010" s="83">
        <f>IF($E1010="","",IFERROR(VLOOKUP(TRIM(E1010&amp;""),'Référentiel Articles'!$A$2:$F$634,4,FALSE),""))</f>
      </c>
      <c r="G1010" s="84">
        <f>IF($E1010="","",IFERROR(VLOOKUP(TRIM(E1010&amp;""),'Référentiel Articles'!$A$2:$F$634,5,FALSE),""))</f>
      </c>
      <c r="H1010" s="85" t="str">
        <v/>
      </c>
      <c r="I1010" s="84">
        <f>IF($E1010="","",IFERROR(VLOOKUP(TRIM(E1010&amp;""),'Référentiel Articles'!$A$2:$F$634,6,FALSE),""))</f>
      </c>
      <c r="J1010" s="90">
        <f>IF(OR($E1010="",$H1010=""),"",$H1010*$I1010)</f>
      </c>
      <c r="K1010" s="87" t="str">
        <v/>
      </c>
    </row>
    <row r="1011">
      <c r="A1011" s="74" t="str">
        <v/>
      </c>
      <c r="B1011" s="74" t="str">
        <v/>
      </c>
      <c r="C1011" s="75">
        <f>IF($E1011="","",IFERROR(VLOOKUP(TRIM(E1011&amp;""),'Référentiel Articles'!$A$2:$F$634,2,FALSE),""))</f>
      </c>
      <c r="D1011" s="75">
        <f>IF($E1011="","",IFERROR(VLOOKUP(TRIM(E1011&amp;""),'Référentiel Articles'!$A$2:$F$634,3,FALSE),""))</f>
      </c>
      <c r="E1011" s="74" t="str">
        <v/>
      </c>
      <c r="F1011" s="75">
        <f>IF($E1011="","",IFERROR(VLOOKUP(TRIM(E1011&amp;""),'Référentiel Articles'!$A$2:$F$634,4,FALSE),""))</f>
      </c>
      <c r="G1011" s="76">
        <f>IF($E1011="","",IFERROR(VLOOKUP(TRIM(E1011&amp;""),'Référentiel Articles'!$A$2:$F$634,5,FALSE),""))</f>
      </c>
      <c r="H1011" s="77" t="str">
        <v/>
      </c>
      <c r="I1011" s="76">
        <f>IF($E1011="","",IFERROR(VLOOKUP(TRIM(E1011&amp;""),'Référentiel Articles'!$A$2:$F$634,6,FALSE),""))</f>
      </c>
      <c r="J1011" s="78">
        <f>IF(OR($E1011="",$H1011=""),"",$H1011*$I1011)</f>
      </c>
      <c r="K1011" s="79" t="str">
        <v/>
      </c>
    </row>
    <row r="1012">
      <c r="A1012" s="81" t="str">
        <v/>
      </c>
      <c r="B1012" s="81" t="str">
        <v/>
      </c>
      <c r="C1012" s="83">
        <f>IF($E1012="","",IFERROR(VLOOKUP(TRIM(E1012&amp;""),'Référentiel Articles'!$A$2:$F$634,2,FALSE),""))</f>
      </c>
      <c r="D1012" s="83">
        <f>IF($E1012="","",IFERROR(VLOOKUP(TRIM(E1012&amp;""),'Référentiel Articles'!$A$2:$F$634,3,FALSE),""))</f>
      </c>
      <c r="E1012" s="81" t="str">
        <v/>
      </c>
      <c r="F1012" s="83">
        <f>IF($E1012="","",IFERROR(VLOOKUP(TRIM(E1012&amp;""),'Référentiel Articles'!$A$2:$F$634,4,FALSE),""))</f>
      </c>
      <c r="G1012" s="84">
        <f>IF($E1012="","",IFERROR(VLOOKUP(TRIM(E1012&amp;""),'Référentiel Articles'!$A$2:$F$634,5,FALSE),""))</f>
      </c>
      <c r="H1012" s="85" t="str">
        <v/>
      </c>
      <c r="I1012" s="84">
        <f>IF($E1012="","",IFERROR(VLOOKUP(TRIM(E1012&amp;""),'Référentiel Articles'!$A$2:$F$634,6,FALSE),""))</f>
      </c>
      <c r="J1012" s="90">
        <f>IF(OR($E1012="",$H1012=""),"",$H1012*$I1012)</f>
      </c>
      <c r="K1012" s="87" t="str">
        <v/>
      </c>
    </row>
    <row r="1013">
      <c r="A1013" s="74" t="str">
        <v/>
      </c>
      <c r="B1013" s="74" t="str">
        <v/>
      </c>
      <c r="C1013" s="75">
        <f>IF($E1013="","",IFERROR(VLOOKUP(TRIM(E1013&amp;""),'Référentiel Articles'!$A$2:$F$634,2,FALSE),""))</f>
      </c>
      <c r="D1013" s="75">
        <f>IF($E1013="","",IFERROR(VLOOKUP(TRIM(E1013&amp;""),'Référentiel Articles'!$A$2:$F$634,3,FALSE),""))</f>
      </c>
      <c r="E1013" s="74" t="str">
        <v/>
      </c>
      <c r="F1013" s="75">
        <f>IF($E1013="","",IFERROR(VLOOKUP(TRIM(E1013&amp;""),'Référentiel Articles'!$A$2:$F$634,4,FALSE),""))</f>
      </c>
      <c r="G1013" s="76">
        <f>IF($E1013="","",IFERROR(VLOOKUP(TRIM(E1013&amp;""),'Référentiel Articles'!$A$2:$F$634,5,FALSE),""))</f>
      </c>
      <c r="H1013" s="77" t="str">
        <v/>
      </c>
      <c r="I1013" s="76">
        <f>IF($E1013="","",IFERROR(VLOOKUP(TRIM(E1013&amp;""),'Référentiel Articles'!$A$2:$F$634,6,FALSE),""))</f>
      </c>
      <c r="J1013" s="78">
        <f>IF(OR($E1013="",$H1013=""),"",$H1013*$I1013)</f>
      </c>
      <c r="K1013" s="79" t="str">
        <v/>
      </c>
    </row>
    <row r="1014">
      <c r="A1014" s="81" t="str">
        <v/>
      </c>
      <c r="B1014" s="81" t="str">
        <v/>
      </c>
      <c r="C1014" s="83">
        <f>IF($E1014="","",IFERROR(VLOOKUP(TRIM(E1014&amp;""),'Référentiel Articles'!$A$2:$F$634,2,FALSE),""))</f>
      </c>
      <c r="D1014" s="83">
        <f>IF($E1014="","",IFERROR(VLOOKUP(TRIM(E1014&amp;""),'Référentiel Articles'!$A$2:$F$634,3,FALSE),""))</f>
      </c>
      <c r="E1014" s="81" t="str">
        <v/>
      </c>
      <c r="F1014" s="83">
        <f>IF($E1014="","",IFERROR(VLOOKUP(TRIM(E1014&amp;""),'Référentiel Articles'!$A$2:$F$634,4,FALSE),""))</f>
      </c>
      <c r="G1014" s="84">
        <f>IF($E1014="","",IFERROR(VLOOKUP(TRIM(E1014&amp;""),'Référentiel Articles'!$A$2:$F$634,5,FALSE),""))</f>
      </c>
      <c r="H1014" s="85" t="str">
        <v/>
      </c>
      <c r="I1014" s="84">
        <f>IF($E1014="","",IFERROR(VLOOKUP(TRIM(E1014&amp;""),'Référentiel Articles'!$A$2:$F$634,6,FALSE),""))</f>
      </c>
      <c r="J1014" s="90">
        <f>IF(OR($E1014="",$H1014=""),"",$H1014*$I1014)</f>
      </c>
      <c r="K1014" s="87" t="str">
        <v/>
      </c>
    </row>
    <row r="1015">
      <c r="A1015" s="74" t="str">
        <v/>
      </c>
      <c r="B1015" s="74" t="str">
        <v/>
      </c>
      <c r="C1015" s="75">
        <f>IF($E1015="","",IFERROR(VLOOKUP(TRIM(E1015&amp;""),'Référentiel Articles'!$A$2:$F$634,2,FALSE),""))</f>
      </c>
      <c r="D1015" s="75">
        <f>IF($E1015="","",IFERROR(VLOOKUP(TRIM(E1015&amp;""),'Référentiel Articles'!$A$2:$F$634,3,FALSE),""))</f>
      </c>
      <c r="E1015" s="74" t="str">
        <v/>
      </c>
      <c r="F1015" s="75">
        <f>IF($E1015="","",IFERROR(VLOOKUP(TRIM(E1015&amp;""),'Référentiel Articles'!$A$2:$F$634,4,FALSE),""))</f>
      </c>
      <c r="G1015" s="76">
        <f>IF($E1015="","",IFERROR(VLOOKUP(TRIM(E1015&amp;""),'Référentiel Articles'!$A$2:$F$634,5,FALSE),""))</f>
      </c>
      <c r="H1015" s="77" t="str">
        <v/>
      </c>
      <c r="I1015" s="76">
        <f>IF($E1015="","",IFERROR(VLOOKUP(TRIM(E1015&amp;""),'Référentiel Articles'!$A$2:$F$634,6,FALSE),""))</f>
      </c>
      <c r="J1015" s="78">
        <f>IF(OR($E1015="",$H1015=""),"",$H1015*$I1015)</f>
      </c>
      <c r="K1015" s="79" t="str">
        <v/>
      </c>
    </row>
    <row r="1016">
      <c r="A1016" s="81" t="str">
        <v/>
      </c>
      <c r="B1016" s="81" t="str">
        <v/>
      </c>
      <c r="C1016" s="83">
        <f>IF($E1016="","",IFERROR(VLOOKUP(TRIM(E1016&amp;""),'Référentiel Articles'!$A$2:$F$634,2,FALSE),""))</f>
      </c>
      <c r="D1016" s="83">
        <f>IF($E1016="","",IFERROR(VLOOKUP(TRIM(E1016&amp;""),'Référentiel Articles'!$A$2:$F$634,3,FALSE),""))</f>
      </c>
      <c r="E1016" s="81" t="str">
        <v/>
      </c>
      <c r="F1016" s="83">
        <f>IF($E1016="","",IFERROR(VLOOKUP(TRIM(E1016&amp;""),'Référentiel Articles'!$A$2:$F$634,4,FALSE),""))</f>
      </c>
      <c r="G1016" s="84">
        <f>IF($E1016="","",IFERROR(VLOOKUP(TRIM(E1016&amp;""),'Référentiel Articles'!$A$2:$F$634,5,FALSE),""))</f>
      </c>
      <c r="H1016" s="85" t="str">
        <v/>
      </c>
      <c r="I1016" s="84">
        <f>IF($E1016="","",IFERROR(VLOOKUP(TRIM(E1016&amp;""),'Référentiel Articles'!$A$2:$F$634,6,FALSE),""))</f>
      </c>
      <c r="J1016" s="90">
        <f>IF(OR($E1016="",$H1016=""),"",$H1016*$I1016)</f>
      </c>
      <c r="K1016" s="87" t="str">
        <v/>
      </c>
    </row>
    <row r="1017">
      <c r="A1017" s="74" t="str">
        <v/>
      </c>
      <c r="B1017" s="74" t="str">
        <v/>
      </c>
      <c r="C1017" s="75">
        <f>IF($E1017="","",IFERROR(VLOOKUP(TRIM(E1017&amp;""),'Référentiel Articles'!$A$2:$F$634,2,FALSE),""))</f>
      </c>
      <c r="D1017" s="75">
        <f>IF($E1017="","",IFERROR(VLOOKUP(TRIM(E1017&amp;""),'Référentiel Articles'!$A$2:$F$634,3,FALSE),""))</f>
      </c>
      <c r="E1017" s="74" t="str">
        <v/>
      </c>
      <c r="F1017" s="75">
        <f>IF($E1017="","",IFERROR(VLOOKUP(TRIM(E1017&amp;""),'Référentiel Articles'!$A$2:$F$634,4,FALSE),""))</f>
      </c>
      <c r="G1017" s="76">
        <f>IF($E1017="","",IFERROR(VLOOKUP(TRIM(E1017&amp;""),'Référentiel Articles'!$A$2:$F$634,5,FALSE),""))</f>
      </c>
      <c r="H1017" s="77" t="str">
        <v/>
      </c>
      <c r="I1017" s="76">
        <f>IF($E1017="","",IFERROR(VLOOKUP(TRIM(E1017&amp;""),'Référentiel Articles'!$A$2:$F$634,6,FALSE),""))</f>
      </c>
      <c r="J1017" s="78">
        <f>IF(OR($E1017="",$H1017=""),"",$H1017*$I1017)</f>
      </c>
      <c r="K1017" s="79" t="str">
        <v/>
      </c>
    </row>
    <row r="1018">
      <c r="A1018" s="81" t="str">
        <v/>
      </c>
      <c r="B1018" s="81" t="str">
        <v/>
      </c>
      <c r="C1018" s="83">
        <f>IF($E1018="","",IFERROR(VLOOKUP(TRIM(E1018&amp;""),'Référentiel Articles'!$A$2:$F$634,2,FALSE),""))</f>
      </c>
      <c r="D1018" s="83">
        <f>IF($E1018="","",IFERROR(VLOOKUP(TRIM(E1018&amp;""),'Référentiel Articles'!$A$2:$F$634,3,FALSE),""))</f>
      </c>
      <c r="E1018" s="81" t="str">
        <v/>
      </c>
      <c r="F1018" s="83">
        <f>IF($E1018="","",IFERROR(VLOOKUP(TRIM(E1018&amp;""),'Référentiel Articles'!$A$2:$F$634,4,FALSE),""))</f>
      </c>
      <c r="G1018" s="84">
        <f>IF($E1018="","",IFERROR(VLOOKUP(TRIM(E1018&amp;""),'Référentiel Articles'!$A$2:$F$634,5,FALSE),""))</f>
      </c>
      <c r="H1018" s="85" t="str">
        <v/>
      </c>
      <c r="I1018" s="84">
        <f>IF($E1018="","",IFERROR(VLOOKUP(TRIM(E1018&amp;""),'Référentiel Articles'!$A$2:$F$634,6,FALSE),""))</f>
      </c>
      <c r="J1018" s="90">
        <f>IF(OR($E1018="",$H1018=""),"",$H1018*$I1018)</f>
      </c>
      <c r="K1018" s="87" t="str">
        <v/>
      </c>
    </row>
    <row r="1019">
      <c r="A1019" s="74" t="str">
        <v/>
      </c>
      <c r="B1019" s="74" t="str">
        <v/>
      </c>
      <c r="C1019" s="75">
        <f>IF($E1019="","",IFERROR(VLOOKUP(TRIM(E1019&amp;""),'Référentiel Articles'!$A$2:$F$634,2,FALSE),""))</f>
      </c>
      <c r="D1019" s="75">
        <f>IF($E1019="","",IFERROR(VLOOKUP(TRIM(E1019&amp;""),'Référentiel Articles'!$A$2:$F$634,3,FALSE),""))</f>
      </c>
      <c r="E1019" s="74" t="str">
        <v/>
      </c>
      <c r="F1019" s="75">
        <f>IF($E1019="","",IFERROR(VLOOKUP(TRIM(E1019&amp;""),'Référentiel Articles'!$A$2:$F$634,4,FALSE),""))</f>
      </c>
      <c r="G1019" s="76">
        <f>IF($E1019="","",IFERROR(VLOOKUP(TRIM(E1019&amp;""),'Référentiel Articles'!$A$2:$F$634,5,FALSE),""))</f>
      </c>
      <c r="H1019" s="77" t="str">
        <v/>
      </c>
      <c r="I1019" s="76">
        <f>IF($E1019="","",IFERROR(VLOOKUP(TRIM(E1019&amp;""),'Référentiel Articles'!$A$2:$F$634,6,FALSE),""))</f>
      </c>
      <c r="J1019" s="78">
        <f>IF(OR($E1019="",$H1019=""),"",$H1019*$I1019)</f>
      </c>
      <c r="K1019" s="79" t="str">
        <v/>
      </c>
    </row>
    <row r="1020">
      <c r="A1020" s="81" t="str">
        <v/>
      </c>
      <c r="B1020" s="81" t="str">
        <v/>
      </c>
      <c r="C1020" s="83">
        <f>IF($E1020="","",IFERROR(VLOOKUP(TRIM(E1020&amp;""),'Référentiel Articles'!$A$2:$F$634,2,FALSE),""))</f>
      </c>
      <c r="D1020" s="83">
        <f>IF($E1020="","",IFERROR(VLOOKUP(TRIM(E1020&amp;""),'Référentiel Articles'!$A$2:$F$634,3,FALSE),""))</f>
      </c>
      <c r="E1020" s="81" t="str">
        <v/>
      </c>
      <c r="F1020" s="83">
        <f>IF($E1020="","",IFERROR(VLOOKUP(TRIM(E1020&amp;""),'Référentiel Articles'!$A$2:$F$634,4,FALSE),""))</f>
      </c>
      <c r="G1020" s="84">
        <f>IF($E1020="","",IFERROR(VLOOKUP(TRIM(E1020&amp;""),'Référentiel Articles'!$A$2:$F$634,5,FALSE),""))</f>
      </c>
      <c r="H1020" s="85" t="str">
        <v/>
      </c>
      <c r="I1020" s="84">
        <f>IF($E1020="","",IFERROR(VLOOKUP(TRIM(E1020&amp;""),'Référentiel Articles'!$A$2:$F$634,6,FALSE),""))</f>
      </c>
      <c r="J1020" s="90">
        <f>IF(OR($E1020="",$H1020=""),"",$H1020*$I1020)</f>
      </c>
      <c r="K1020" s="87" t="str">
        <v/>
      </c>
    </row>
    <row r="1021">
      <c r="A1021" s="74" t="str">
        <v/>
      </c>
      <c r="B1021" s="74" t="str">
        <v/>
      </c>
      <c r="C1021" s="75">
        <f>IF($E1021="","",IFERROR(VLOOKUP(TRIM(E1021&amp;""),'Référentiel Articles'!$A$2:$F$634,2,FALSE),""))</f>
      </c>
      <c r="D1021" s="75">
        <f>IF($E1021="","",IFERROR(VLOOKUP(TRIM(E1021&amp;""),'Référentiel Articles'!$A$2:$F$634,3,FALSE),""))</f>
      </c>
      <c r="E1021" s="74" t="str">
        <v/>
      </c>
      <c r="F1021" s="75">
        <f>IF($E1021="","",IFERROR(VLOOKUP(TRIM(E1021&amp;""),'Référentiel Articles'!$A$2:$F$634,4,FALSE),""))</f>
      </c>
      <c r="G1021" s="76">
        <f>IF($E1021="","",IFERROR(VLOOKUP(TRIM(E1021&amp;""),'Référentiel Articles'!$A$2:$F$634,5,FALSE),""))</f>
      </c>
      <c r="H1021" s="77" t="str">
        <v/>
      </c>
      <c r="I1021" s="76">
        <f>IF($E1021="","",IFERROR(VLOOKUP(TRIM(E1021&amp;""),'Référentiel Articles'!$A$2:$F$634,6,FALSE),""))</f>
      </c>
      <c r="J1021" s="78">
        <f>IF(OR($E1021="",$H1021=""),"",$H1021*$I1021)</f>
      </c>
      <c r="K1021" s="79" t="str">
        <v/>
      </c>
    </row>
    <row r="1022">
      <c r="A1022" s="81" t="str">
        <v/>
      </c>
      <c r="B1022" s="81" t="str">
        <v/>
      </c>
      <c r="C1022" s="83">
        <f>IF($E1022="","",IFERROR(VLOOKUP(TRIM(E1022&amp;""),'Référentiel Articles'!$A$2:$F$634,2,FALSE),""))</f>
      </c>
      <c r="D1022" s="83">
        <f>IF($E1022="","",IFERROR(VLOOKUP(TRIM(E1022&amp;""),'Référentiel Articles'!$A$2:$F$634,3,FALSE),""))</f>
      </c>
      <c r="E1022" s="81" t="str">
        <v/>
      </c>
      <c r="F1022" s="83">
        <f>IF($E1022="","",IFERROR(VLOOKUP(TRIM(E1022&amp;""),'Référentiel Articles'!$A$2:$F$634,4,FALSE),""))</f>
      </c>
      <c r="G1022" s="84">
        <f>IF($E1022="","",IFERROR(VLOOKUP(TRIM(E1022&amp;""),'Référentiel Articles'!$A$2:$F$634,5,FALSE),""))</f>
      </c>
      <c r="H1022" s="85" t="str">
        <v/>
      </c>
      <c r="I1022" s="84">
        <f>IF($E1022="","",IFERROR(VLOOKUP(TRIM(E1022&amp;""),'Référentiel Articles'!$A$2:$F$634,6,FALSE),""))</f>
      </c>
      <c r="J1022" s="90">
        <f>IF(OR($E1022="",$H1022=""),"",$H1022*$I1022)</f>
      </c>
      <c r="K1022" s="87" t="str">
        <v/>
      </c>
    </row>
    <row r="1023">
      <c r="A1023" s="74" t="str">
        <v/>
      </c>
      <c r="B1023" s="74" t="str">
        <v/>
      </c>
      <c r="C1023" s="75">
        <f>IF($E1023="","",IFERROR(VLOOKUP(TRIM(E1023&amp;""),'Référentiel Articles'!$A$2:$F$634,2,FALSE),""))</f>
      </c>
      <c r="D1023" s="75">
        <f>IF($E1023="","",IFERROR(VLOOKUP(TRIM(E1023&amp;""),'Référentiel Articles'!$A$2:$F$634,3,FALSE),""))</f>
      </c>
      <c r="E1023" s="74" t="str">
        <v/>
      </c>
      <c r="F1023" s="75">
        <f>IF($E1023="","",IFERROR(VLOOKUP(TRIM(E1023&amp;""),'Référentiel Articles'!$A$2:$F$634,4,FALSE),""))</f>
      </c>
      <c r="G1023" s="76">
        <f>IF($E1023="","",IFERROR(VLOOKUP(TRIM(E1023&amp;""),'Référentiel Articles'!$A$2:$F$634,5,FALSE),""))</f>
      </c>
      <c r="H1023" s="77" t="str">
        <v/>
      </c>
      <c r="I1023" s="76">
        <f>IF($E1023="","",IFERROR(VLOOKUP(TRIM(E1023&amp;""),'Référentiel Articles'!$A$2:$F$634,6,FALSE),""))</f>
      </c>
      <c r="J1023" s="78">
        <f>IF(OR($E1023="",$H1023=""),"",$H1023*$I1023)</f>
      </c>
      <c r="K1023" s="79" t="str">
        <v/>
      </c>
    </row>
    <row r="1024">
      <c r="A1024" s="81" t="str">
        <v/>
      </c>
      <c r="B1024" s="81" t="str">
        <v/>
      </c>
      <c r="C1024" s="83">
        <f>IF($E1024="","",IFERROR(VLOOKUP(TRIM(E1024&amp;""),'Référentiel Articles'!$A$2:$F$634,2,FALSE),""))</f>
      </c>
      <c r="D1024" s="83">
        <f>IF($E1024="","",IFERROR(VLOOKUP(TRIM(E1024&amp;""),'Référentiel Articles'!$A$2:$F$634,3,FALSE),""))</f>
      </c>
      <c r="E1024" s="81" t="str">
        <v/>
      </c>
      <c r="F1024" s="83">
        <f>IF($E1024="","",IFERROR(VLOOKUP(TRIM(E1024&amp;""),'Référentiel Articles'!$A$2:$F$634,4,FALSE),""))</f>
      </c>
      <c r="G1024" s="84">
        <f>IF($E1024="","",IFERROR(VLOOKUP(TRIM(E1024&amp;""),'Référentiel Articles'!$A$2:$F$634,5,FALSE),""))</f>
      </c>
      <c r="H1024" s="85" t="str">
        <v/>
      </c>
      <c r="I1024" s="84">
        <f>IF($E1024="","",IFERROR(VLOOKUP(TRIM(E1024&amp;""),'Référentiel Articles'!$A$2:$F$634,6,FALSE),""))</f>
      </c>
      <c r="J1024" s="90">
        <f>IF(OR($E1024="",$H1024=""),"",$H1024*$I1024)</f>
      </c>
      <c r="K1024" s="87" t="str">
        <v/>
      </c>
    </row>
    <row r="1025">
      <c r="A1025" s="74" t="str">
        <v/>
      </c>
      <c r="B1025" s="74" t="str">
        <v/>
      </c>
      <c r="C1025" s="75">
        <f>IF($E1025="","",IFERROR(VLOOKUP(TRIM(E1025&amp;""),'Référentiel Articles'!$A$2:$F$634,2,FALSE),""))</f>
      </c>
      <c r="D1025" s="75">
        <f>IF($E1025="","",IFERROR(VLOOKUP(TRIM(E1025&amp;""),'Référentiel Articles'!$A$2:$F$634,3,FALSE),""))</f>
      </c>
      <c r="E1025" s="74" t="str">
        <v/>
      </c>
      <c r="F1025" s="75">
        <f>IF($E1025="","",IFERROR(VLOOKUP(TRIM(E1025&amp;""),'Référentiel Articles'!$A$2:$F$634,4,FALSE),""))</f>
      </c>
      <c r="G1025" s="76">
        <f>IF($E1025="","",IFERROR(VLOOKUP(TRIM(E1025&amp;""),'Référentiel Articles'!$A$2:$F$634,5,FALSE),""))</f>
      </c>
      <c r="H1025" s="77" t="str">
        <v/>
      </c>
      <c r="I1025" s="76">
        <f>IF($E1025="","",IFERROR(VLOOKUP(TRIM(E1025&amp;""),'Référentiel Articles'!$A$2:$F$634,6,FALSE),""))</f>
      </c>
      <c r="J1025" s="78">
        <f>IF(OR($E1025="",$H1025=""),"",$H1025*$I1025)</f>
      </c>
      <c r="K1025" s="79" t="str">
        <v/>
      </c>
    </row>
    <row r="1026">
      <c r="A1026" s="81" t="str">
        <v/>
      </c>
      <c r="B1026" s="81" t="str">
        <v/>
      </c>
      <c r="C1026" s="83">
        <f>IF($E1026="","",IFERROR(VLOOKUP(TRIM(E1026&amp;""),'Référentiel Articles'!$A$2:$F$634,2,FALSE),""))</f>
      </c>
      <c r="D1026" s="83">
        <f>IF($E1026="","",IFERROR(VLOOKUP(TRIM(E1026&amp;""),'Référentiel Articles'!$A$2:$F$634,3,FALSE),""))</f>
      </c>
      <c r="E1026" s="81" t="str">
        <v/>
      </c>
      <c r="F1026" s="83">
        <f>IF($E1026="","",IFERROR(VLOOKUP(TRIM(E1026&amp;""),'Référentiel Articles'!$A$2:$F$634,4,FALSE),""))</f>
      </c>
      <c r="G1026" s="84">
        <f>IF($E1026="","",IFERROR(VLOOKUP(TRIM(E1026&amp;""),'Référentiel Articles'!$A$2:$F$634,5,FALSE),""))</f>
      </c>
      <c r="H1026" s="85" t="str">
        <v/>
      </c>
      <c r="I1026" s="84">
        <f>IF($E1026="","",IFERROR(VLOOKUP(TRIM(E1026&amp;""),'Référentiel Articles'!$A$2:$F$634,6,FALSE),""))</f>
      </c>
      <c r="J1026" s="90">
        <f>IF(OR($E1026="",$H1026=""),"",$H1026*$I1026)</f>
      </c>
      <c r="K1026" s="87" t="str">
        <v/>
      </c>
    </row>
    <row r="1027">
      <c r="A1027" s="74" t="str">
        <v/>
      </c>
      <c r="B1027" s="74" t="str">
        <v/>
      </c>
      <c r="C1027" s="75">
        <f>IF($E1027="","",IFERROR(VLOOKUP(TRIM(E1027&amp;""),'Référentiel Articles'!$A$2:$F$634,2,FALSE),""))</f>
      </c>
      <c r="D1027" s="75">
        <f>IF($E1027="","",IFERROR(VLOOKUP(TRIM(E1027&amp;""),'Référentiel Articles'!$A$2:$F$634,3,FALSE),""))</f>
      </c>
      <c r="E1027" s="74" t="str">
        <v/>
      </c>
      <c r="F1027" s="75">
        <f>IF($E1027="","",IFERROR(VLOOKUP(TRIM(E1027&amp;""),'Référentiel Articles'!$A$2:$F$634,4,FALSE),""))</f>
      </c>
      <c r="G1027" s="76">
        <f>IF($E1027="","",IFERROR(VLOOKUP(TRIM(E1027&amp;""),'Référentiel Articles'!$A$2:$F$634,5,FALSE),""))</f>
      </c>
      <c r="H1027" s="77" t="str">
        <v/>
      </c>
      <c r="I1027" s="76">
        <f>IF($E1027="","",IFERROR(VLOOKUP(TRIM(E1027&amp;""),'Référentiel Articles'!$A$2:$F$634,6,FALSE),""))</f>
      </c>
      <c r="J1027" s="78">
        <f>IF(OR($E1027="",$H1027=""),"",$H1027*$I1027)</f>
      </c>
      <c r="K1027" s="79" t="str">
        <v/>
      </c>
    </row>
    <row r="1028">
      <c r="A1028" s="81" t="str">
        <v/>
      </c>
      <c r="B1028" s="81" t="str">
        <v/>
      </c>
      <c r="C1028" s="83">
        <f>IF($E1028="","",IFERROR(VLOOKUP(TRIM(E1028&amp;""),'Référentiel Articles'!$A$2:$F$634,2,FALSE),""))</f>
      </c>
      <c r="D1028" s="83">
        <f>IF($E1028="","",IFERROR(VLOOKUP(TRIM(E1028&amp;""),'Référentiel Articles'!$A$2:$F$634,3,FALSE),""))</f>
      </c>
      <c r="E1028" s="81" t="str">
        <v/>
      </c>
      <c r="F1028" s="83">
        <f>IF($E1028="","",IFERROR(VLOOKUP(TRIM(E1028&amp;""),'Référentiel Articles'!$A$2:$F$634,4,FALSE),""))</f>
      </c>
      <c r="G1028" s="84">
        <f>IF($E1028="","",IFERROR(VLOOKUP(TRIM(E1028&amp;""),'Référentiel Articles'!$A$2:$F$634,5,FALSE),""))</f>
      </c>
      <c r="H1028" s="85" t="str">
        <v/>
      </c>
      <c r="I1028" s="84">
        <f>IF($E1028="","",IFERROR(VLOOKUP(TRIM(E1028&amp;""),'Référentiel Articles'!$A$2:$F$634,6,FALSE),""))</f>
      </c>
      <c r="J1028" s="90">
        <f>IF(OR($E1028="",$H1028=""),"",$H1028*$I1028)</f>
      </c>
      <c r="K1028" s="87" t="str">
        <v/>
      </c>
    </row>
    <row r="1029">
      <c r="A1029" s="74" t="str">
        <v/>
      </c>
      <c r="B1029" s="74" t="str">
        <v/>
      </c>
      <c r="C1029" s="75">
        <f>IF($E1029="","",IFERROR(VLOOKUP(TRIM(E1029&amp;""),'Référentiel Articles'!$A$2:$F$634,2,FALSE),""))</f>
      </c>
      <c r="D1029" s="75">
        <f>IF($E1029="","",IFERROR(VLOOKUP(TRIM(E1029&amp;""),'Référentiel Articles'!$A$2:$F$634,3,FALSE),""))</f>
      </c>
      <c r="E1029" s="74" t="str">
        <v/>
      </c>
      <c r="F1029" s="75">
        <f>IF($E1029="","",IFERROR(VLOOKUP(TRIM(E1029&amp;""),'Référentiel Articles'!$A$2:$F$634,4,FALSE),""))</f>
      </c>
      <c r="G1029" s="76">
        <f>IF($E1029="","",IFERROR(VLOOKUP(TRIM(E1029&amp;""),'Référentiel Articles'!$A$2:$F$634,5,FALSE),""))</f>
      </c>
      <c r="H1029" s="77" t="str">
        <v/>
      </c>
      <c r="I1029" s="76">
        <f>IF($E1029="","",IFERROR(VLOOKUP(TRIM(E1029&amp;""),'Référentiel Articles'!$A$2:$F$634,6,FALSE),""))</f>
      </c>
      <c r="J1029" s="78">
        <f>IF(OR($E1029="",$H1029=""),"",$H1029*$I1029)</f>
      </c>
      <c r="K1029" s="79" t="str">
        <v/>
      </c>
    </row>
    <row r="1030">
      <c r="A1030" s="81" t="str">
        <v/>
      </c>
      <c r="B1030" s="81" t="str">
        <v/>
      </c>
      <c r="C1030" s="83">
        <f>IF($E1030="","",IFERROR(VLOOKUP(TRIM(E1030&amp;""),'Référentiel Articles'!$A$2:$F$634,2,FALSE),""))</f>
      </c>
      <c r="D1030" s="83">
        <f>IF($E1030="","",IFERROR(VLOOKUP(TRIM(E1030&amp;""),'Référentiel Articles'!$A$2:$F$634,3,FALSE),""))</f>
      </c>
      <c r="E1030" s="81" t="str">
        <v/>
      </c>
      <c r="F1030" s="83">
        <f>IF($E1030="","",IFERROR(VLOOKUP(TRIM(E1030&amp;""),'Référentiel Articles'!$A$2:$F$634,4,FALSE),""))</f>
      </c>
      <c r="G1030" s="84">
        <f>IF($E1030="","",IFERROR(VLOOKUP(TRIM(E1030&amp;""),'Référentiel Articles'!$A$2:$F$634,5,FALSE),""))</f>
      </c>
      <c r="H1030" s="85" t="str">
        <v/>
      </c>
      <c r="I1030" s="84">
        <f>IF($E1030="","",IFERROR(VLOOKUP(TRIM(E1030&amp;""),'Référentiel Articles'!$A$2:$F$634,6,FALSE),""))</f>
      </c>
      <c r="J1030" s="90">
        <f>IF(OR($E1030="",$H1030=""),"",$H1030*$I1030)</f>
      </c>
      <c r="K1030" s="87" t="str">
        <v/>
      </c>
    </row>
    <row r="1031">
      <c r="A1031" s="74" t="str">
        <v/>
      </c>
      <c r="B1031" s="74" t="str">
        <v/>
      </c>
      <c r="C1031" s="75">
        <f>IF($E1031="","",IFERROR(VLOOKUP(TRIM(E1031&amp;""),'Référentiel Articles'!$A$2:$F$634,2,FALSE),""))</f>
      </c>
      <c r="D1031" s="75">
        <f>IF($E1031="","",IFERROR(VLOOKUP(TRIM(E1031&amp;""),'Référentiel Articles'!$A$2:$F$634,3,FALSE),""))</f>
      </c>
      <c r="E1031" s="74" t="str">
        <v/>
      </c>
      <c r="F1031" s="75">
        <f>IF($E1031="","",IFERROR(VLOOKUP(TRIM(E1031&amp;""),'Référentiel Articles'!$A$2:$F$634,4,FALSE),""))</f>
      </c>
      <c r="G1031" s="76">
        <f>IF($E1031="","",IFERROR(VLOOKUP(TRIM(E1031&amp;""),'Référentiel Articles'!$A$2:$F$634,5,FALSE),""))</f>
      </c>
      <c r="H1031" s="77" t="str">
        <v/>
      </c>
      <c r="I1031" s="76">
        <f>IF($E1031="","",IFERROR(VLOOKUP(TRIM(E1031&amp;""),'Référentiel Articles'!$A$2:$F$634,6,FALSE),""))</f>
      </c>
      <c r="J1031" s="78">
        <f>IF(OR($E1031="",$H1031=""),"",$H1031*$I1031)</f>
      </c>
      <c r="K1031" s="79" t="str">
        <v/>
      </c>
    </row>
    <row r="1032">
      <c r="A1032" s="81" t="str">
        <v/>
      </c>
      <c r="B1032" s="81" t="str">
        <v/>
      </c>
      <c r="C1032" s="83">
        <f>IF($E1032="","",IFERROR(VLOOKUP(TRIM(E1032&amp;""),'Référentiel Articles'!$A$2:$F$634,2,FALSE),""))</f>
      </c>
      <c r="D1032" s="83">
        <f>IF($E1032="","",IFERROR(VLOOKUP(TRIM(E1032&amp;""),'Référentiel Articles'!$A$2:$F$634,3,FALSE),""))</f>
      </c>
      <c r="E1032" s="81" t="str">
        <v/>
      </c>
      <c r="F1032" s="83">
        <f>IF($E1032="","",IFERROR(VLOOKUP(TRIM(E1032&amp;""),'Référentiel Articles'!$A$2:$F$634,4,FALSE),""))</f>
      </c>
      <c r="G1032" s="84">
        <f>IF($E1032="","",IFERROR(VLOOKUP(TRIM(E1032&amp;""),'Référentiel Articles'!$A$2:$F$634,5,FALSE),""))</f>
      </c>
      <c r="H1032" s="85" t="str">
        <v/>
      </c>
      <c r="I1032" s="84">
        <f>IF($E1032="","",IFERROR(VLOOKUP(TRIM(E1032&amp;""),'Référentiel Articles'!$A$2:$F$634,6,FALSE),""))</f>
      </c>
      <c r="J1032" s="90">
        <f>IF(OR($E1032="",$H1032=""),"",$H1032*$I1032)</f>
      </c>
      <c r="K1032" s="87" t="str">
        <v/>
      </c>
    </row>
    <row r="1033">
      <c r="A1033" s="74" t="str">
        <v/>
      </c>
      <c r="B1033" s="74" t="str">
        <v/>
      </c>
      <c r="C1033" s="75">
        <f>IF($E1033="","",IFERROR(VLOOKUP(TRIM(E1033&amp;""),'Référentiel Articles'!$A$2:$F$634,2,FALSE),""))</f>
      </c>
      <c r="D1033" s="75">
        <f>IF($E1033="","",IFERROR(VLOOKUP(TRIM(E1033&amp;""),'Référentiel Articles'!$A$2:$F$634,3,FALSE),""))</f>
      </c>
      <c r="E1033" s="74" t="str">
        <v/>
      </c>
      <c r="F1033" s="75">
        <f>IF($E1033="","",IFERROR(VLOOKUP(TRIM(E1033&amp;""),'Référentiel Articles'!$A$2:$F$634,4,FALSE),""))</f>
      </c>
      <c r="G1033" s="76">
        <f>IF($E1033="","",IFERROR(VLOOKUP(TRIM(E1033&amp;""),'Référentiel Articles'!$A$2:$F$634,5,FALSE),""))</f>
      </c>
      <c r="H1033" s="77" t="str">
        <v/>
      </c>
      <c r="I1033" s="76">
        <f>IF($E1033="","",IFERROR(VLOOKUP(TRIM(E1033&amp;""),'Référentiel Articles'!$A$2:$F$634,6,FALSE),""))</f>
      </c>
      <c r="J1033" s="78">
        <f>IF(OR($E1033="",$H1033=""),"",$H1033*$I1033)</f>
      </c>
      <c r="K1033" s="79" t="str">
        <v/>
      </c>
    </row>
    <row r="1034">
      <c r="A1034" s="81" t="str">
        <v/>
      </c>
      <c r="B1034" s="81" t="str">
        <v/>
      </c>
      <c r="C1034" s="83">
        <f>IF($E1034="","",IFERROR(VLOOKUP(TRIM(E1034&amp;""),'Référentiel Articles'!$A$2:$F$634,2,FALSE),""))</f>
      </c>
      <c r="D1034" s="83">
        <f>IF($E1034="","",IFERROR(VLOOKUP(TRIM(E1034&amp;""),'Référentiel Articles'!$A$2:$F$634,3,FALSE),""))</f>
      </c>
      <c r="E1034" s="81" t="str">
        <v/>
      </c>
      <c r="F1034" s="83">
        <f>IF($E1034="","",IFERROR(VLOOKUP(TRIM(E1034&amp;""),'Référentiel Articles'!$A$2:$F$634,4,FALSE),""))</f>
      </c>
      <c r="G1034" s="84">
        <f>IF($E1034="","",IFERROR(VLOOKUP(TRIM(E1034&amp;""),'Référentiel Articles'!$A$2:$F$634,5,FALSE),""))</f>
      </c>
      <c r="H1034" s="85" t="str">
        <v/>
      </c>
      <c r="I1034" s="84">
        <f>IF($E1034="","",IFERROR(VLOOKUP(TRIM(E1034&amp;""),'Référentiel Articles'!$A$2:$F$634,6,FALSE),""))</f>
      </c>
      <c r="J1034" s="90">
        <f>IF(OR($E1034="",$H1034=""),"",$H1034*$I1034)</f>
      </c>
      <c r="K1034" s="87" t="str">
        <v/>
      </c>
    </row>
    <row r="1035">
      <c r="A1035" s="74" t="str">
        <v/>
      </c>
      <c r="B1035" s="74" t="str">
        <v/>
      </c>
      <c r="C1035" s="75">
        <f>IF($E1035="","",IFERROR(VLOOKUP(TRIM(E1035&amp;""),'Référentiel Articles'!$A$2:$F$634,2,FALSE),""))</f>
      </c>
      <c r="D1035" s="75">
        <f>IF($E1035="","",IFERROR(VLOOKUP(TRIM(E1035&amp;""),'Référentiel Articles'!$A$2:$F$634,3,FALSE),""))</f>
      </c>
      <c r="E1035" s="74" t="str">
        <v/>
      </c>
      <c r="F1035" s="75">
        <f>IF($E1035="","",IFERROR(VLOOKUP(TRIM(E1035&amp;""),'Référentiel Articles'!$A$2:$F$634,4,FALSE),""))</f>
      </c>
      <c r="G1035" s="76">
        <f>IF($E1035="","",IFERROR(VLOOKUP(TRIM(E1035&amp;""),'Référentiel Articles'!$A$2:$F$634,5,FALSE),""))</f>
      </c>
      <c r="H1035" s="77" t="str">
        <v/>
      </c>
      <c r="I1035" s="76">
        <f>IF($E1035="","",IFERROR(VLOOKUP(TRIM(E1035&amp;""),'Référentiel Articles'!$A$2:$F$634,6,FALSE),""))</f>
      </c>
      <c r="J1035" s="78">
        <f>IF(OR($E1035="",$H1035=""),"",$H1035*$I1035)</f>
      </c>
      <c r="K1035" s="79" t="str">
        <v/>
      </c>
    </row>
    <row r="1036">
      <c r="A1036" s="81" t="str">
        <v/>
      </c>
      <c r="B1036" s="81" t="str">
        <v/>
      </c>
      <c r="C1036" s="83">
        <f>IF($E1036="","",IFERROR(VLOOKUP(TRIM(E1036&amp;""),'Référentiel Articles'!$A$2:$F$634,2,FALSE),""))</f>
      </c>
      <c r="D1036" s="83">
        <f>IF($E1036="","",IFERROR(VLOOKUP(TRIM(E1036&amp;""),'Référentiel Articles'!$A$2:$F$634,3,FALSE),""))</f>
      </c>
      <c r="E1036" s="81" t="str">
        <v/>
      </c>
      <c r="F1036" s="83">
        <f>IF($E1036="","",IFERROR(VLOOKUP(TRIM(E1036&amp;""),'Référentiel Articles'!$A$2:$F$634,4,FALSE),""))</f>
      </c>
      <c r="G1036" s="84">
        <f>IF($E1036="","",IFERROR(VLOOKUP(TRIM(E1036&amp;""),'Référentiel Articles'!$A$2:$F$634,5,FALSE),""))</f>
      </c>
      <c r="H1036" s="85" t="str">
        <v/>
      </c>
      <c r="I1036" s="84">
        <f>IF($E1036="","",IFERROR(VLOOKUP(TRIM(E1036&amp;""),'Référentiel Articles'!$A$2:$F$634,6,FALSE),""))</f>
      </c>
      <c r="J1036" s="90">
        <f>IF(OR($E1036="",$H1036=""),"",$H1036*$I1036)</f>
      </c>
      <c r="K1036" s="87" t="str">
        <v/>
      </c>
    </row>
    <row r="1037">
      <c r="A1037" s="74" t="str">
        <v/>
      </c>
      <c r="B1037" s="74" t="str">
        <v/>
      </c>
      <c r="C1037" s="75">
        <f>IF($E1037="","",IFERROR(VLOOKUP(TRIM(E1037&amp;""),'Référentiel Articles'!$A$2:$F$634,2,FALSE),""))</f>
      </c>
      <c r="D1037" s="75">
        <f>IF($E1037="","",IFERROR(VLOOKUP(TRIM(E1037&amp;""),'Référentiel Articles'!$A$2:$F$634,3,FALSE),""))</f>
      </c>
      <c r="E1037" s="74" t="str">
        <v/>
      </c>
      <c r="F1037" s="75">
        <f>IF($E1037="","",IFERROR(VLOOKUP(TRIM(E1037&amp;""),'Référentiel Articles'!$A$2:$F$634,4,FALSE),""))</f>
      </c>
      <c r="G1037" s="76">
        <f>IF($E1037="","",IFERROR(VLOOKUP(TRIM(E1037&amp;""),'Référentiel Articles'!$A$2:$F$634,5,FALSE),""))</f>
      </c>
      <c r="H1037" s="77" t="str">
        <v/>
      </c>
      <c r="I1037" s="76">
        <f>IF($E1037="","",IFERROR(VLOOKUP(TRIM(E1037&amp;""),'Référentiel Articles'!$A$2:$F$634,6,FALSE),""))</f>
      </c>
      <c r="J1037" s="78">
        <f>IF(OR($E1037="",$H1037=""),"",$H1037*$I1037)</f>
      </c>
      <c r="K1037" s="79" t="str">
        <v/>
      </c>
    </row>
    <row r="1038">
      <c r="A1038" s="81" t="str">
        <v/>
      </c>
      <c r="B1038" s="81" t="str">
        <v/>
      </c>
      <c r="C1038" s="83">
        <f>IF($E1038="","",IFERROR(VLOOKUP(TRIM(E1038&amp;""),'Référentiel Articles'!$A$2:$F$634,2,FALSE),""))</f>
      </c>
      <c r="D1038" s="83">
        <f>IF($E1038="","",IFERROR(VLOOKUP(TRIM(E1038&amp;""),'Référentiel Articles'!$A$2:$F$634,3,FALSE),""))</f>
      </c>
      <c r="E1038" s="81" t="str">
        <v/>
      </c>
      <c r="F1038" s="83">
        <f>IF($E1038="","",IFERROR(VLOOKUP(TRIM(E1038&amp;""),'Référentiel Articles'!$A$2:$F$634,4,FALSE),""))</f>
      </c>
      <c r="G1038" s="84">
        <f>IF($E1038="","",IFERROR(VLOOKUP(TRIM(E1038&amp;""),'Référentiel Articles'!$A$2:$F$634,5,FALSE),""))</f>
      </c>
      <c r="H1038" s="85" t="str">
        <v/>
      </c>
      <c r="I1038" s="84">
        <f>IF($E1038="","",IFERROR(VLOOKUP(TRIM(E1038&amp;""),'Référentiel Articles'!$A$2:$F$634,6,FALSE),""))</f>
      </c>
      <c r="J1038" s="90">
        <f>IF(OR($E1038="",$H1038=""),"",$H1038*$I1038)</f>
      </c>
      <c r="K1038" s="87" t="str">
        <v/>
      </c>
    </row>
    <row r="1039">
      <c r="A1039" s="74" t="str">
        <v/>
      </c>
      <c r="B1039" s="74" t="str">
        <v/>
      </c>
      <c r="C1039" s="75">
        <f>IF($E1039="","",IFERROR(VLOOKUP(TRIM(E1039&amp;""),'Référentiel Articles'!$A$2:$F$634,2,FALSE),""))</f>
      </c>
      <c r="D1039" s="75">
        <f>IF($E1039="","",IFERROR(VLOOKUP(TRIM(E1039&amp;""),'Référentiel Articles'!$A$2:$F$634,3,FALSE),""))</f>
      </c>
      <c r="E1039" s="74" t="str">
        <v/>
      </c>
      <c r="F1039" s="75">
        <f>IF($E1039="","",IFERROR(VLOOKUP(TRIM(E1039&amp;""),'Référentiel Articles'!$A$2:$F$634,4,FALSE),""))</f>
      </c>
      <c r="G1039" s="76">
        <f>IF($E1039="","",IFERROR(VLOOKUP(TRIM(E1039&amp;""),'Référentiel Articles'!$A$2:$F$634,5,FALSE),""))</f>
      </c>
      <c r="H1039" s="77" t="str">
        <v/>
      </c>
      <c r="I1039" s="76">
        <f>IF($E1039="","",IFERROR(VLOOKUP(TRIM(E1039&amp;""),'Référentiel Articles'!$A$2:$F$634,6,FALSE),""))</f>
      </c>
      <c r="J1039" s="78">
        <f>IF(OR($E1039="",$H1039=""),"",$H1039*$I1039)</f>
      </c>
      <c r="K1039" s="79" t="str">
        <v/>
      </c>
    </row>
    <row r="1040">
      <c r="A1040" s="81" t="str">
        <v/>
      </c>
      <c r="B1040" s="81" t="str">
        <v/>
      </c>
      <c r="C1040" s="83">
        <f>IF($E1040="","",IFERROR(VLOOKUP(TRIM(E1040&amp;""),'Référentiel Articles'!$A$2:$F$634,2,FALSE),""))</f>
      </c>
      <c r="D1040" s="83">
        <f>IF($E1040="","",IFERROR(VLOOKUP(TRIM(E1040&amp;""),'Référentiel Articles'!$A$2:$F$634,3,FALSE),""))</f>
      </c>
      <c r="E1040" s="81" t="str">
        <v/>
      </c>
      <c r="F1040" s="83">
        <f>IF($E1040="","",IFERROR(VLOOKUP(TRIM(E1040&amp;""),'Référentiel Articles'!$A$2:$F$634,4,FALSE),""))</f>
      </c>
      <c r="G1040" s="84">
        <f>IF($E1040="","",IFERROR(VLOOKUP(TRIM(E1040&amp;""),'Référentiel Articles'!$A$2:$F$634,5,FALSE),""))</f>
      </c>
      <c r="H1040" s="85" t="str">
        <v/>
      </c>
      <c r="I1040" s="84">
        <f>IF($E1040="","",IFERROR(VLOOKUP(TRIM(E1040&amp;""),'Référentiel Articles'!$A$2:$F$634,6,FALSE),""))</f>
      </c>
      <c r="J1040" s="90">
        <f>IF(OR($E1040="",$H1040=""),"",$H1040*$I1040)</f>
      </c>
      <c r="K1040" s="87" t="str">
        <v/>
      </c>
    </row>
    <row r="1041">
      <c r="A1041" s="74" t="str">
        <v/>
      </c>
      <c r="B1041" s="74" t="str">
        <v/>
      </c>
      <c r="C1041" s="75">
        <f>IF($E1041="","",IFERROR(VLOOKUP(TRIM(E1041&amp;""),'Référentiel Articles'!$A$2:$F$634,2,FALSE),""))</f>
      </c>
      <c r="D1041" s="75">
        <f>IF($E1041="","",IFERROR(VLOOKUP(TRIM(E1041&amp;""),'Référentiel Articles'!$A$2:$F$634,3,FALSE),""))</f>
      </c>
      <c r="E1041" s="74" t="str">
        <v/>
      </c>
      <c r="F1041" s="75">
        <f>IF($E1041="","",IFERROR(VLOOKUP(TRIM(E1041&amp;""),'Référentiel Articles'!$A$2:$F$634,4,FALSE),""))</f>
      </c>
      <c r="G1041" s="76">
        <f>IF($E1041="","",IFERROR(VLOOKUP(TRIM(E1041&amp;""),'Référentiel Articles'!$A$2:$F$634,5,FALSE),""))</f>
      </c>
      <c r="H1041" s="77" t="str">
        <v/>
      </c>
      <c r="I1041" s="76">
        <f>IF($E1041="","",IFERROR(VLOOKUP(TRIM(E1041&amp;""),'Référentiel Articles'!$A$2:$F$634,6,FALSE),""))</f>
      </c>
      <c r="J1041" s="78">
        <f>IF(OR($E1041="",$H1041=""),"",$H1041*$I1041)</f>
      </c>
      <c r="K1041" s="79" t="str">
        <v/>
      </c>
    </row>
    <row r="1042">
      <c r="A1042" s="81" t="str">
        <v/>
      </c>
      <c r="B1042" s="81" t="str">
        <v/>
      </c>
      <c r="C1042" s="83">
        <f>IF($E1042="","",IFERROR(VLOOKUP(TRIM(E1042&amp;""),'Référentiel Articles'!$A$2:$F$634,2,FALSE),""))</f>
      </c>
      <c r="D1042" s="83">
        <f>IF($E1042="","",IFERROR(VLOOKUP(TRIM(E1042&amp;""),'Référentiel Articles'!$A$2:$F$634,3,FALSE),""))</f>
      </c>
      <c r="E1042" s="81" t="str">
        <v/>
      </c>
      <c r="F1042" s="83">
        <f>IF($E1042="","",IFERROR(VLOOKUP(TRIM(E1042&amp;""),'Référentiel Articles'!$A$2:$F$634,4,FALSE),""))</f>
      </c>
      <c r="G1042" s="84">
        <f>IF($E1042="","",IFERROR(VLOOKUP(TRIM(E1042&amp;""),'Référentiel Articles'!$A$2:$F$634,5,FALSE),""))</f>
      </c>
      <c r="H1042" s="85" t="str">
        <v/>
      </c>
      <c r="I1042" s="84">
        <f>IF($E1042="","",IFERROR(VLOOKUP(TRIM(E1042&amp;""),'Référentiel Articles'!$A$2:$F$634,6,FALSE),""))</f>
      </c>
      <c r="J1042" s="90">
        <f>IF(OR($E1042="",$H1042=""),"",$H1042*$I1042)</f>
      </c>
      <c r="K1042" s="87" t="str">
        <v/>
      </c>
    </row>
    <row r="1043">
      <c r="A1043" s="74" t="str">
        <v/>
      </c>
      <c r="B1043" s="74" t="str">
        <v/>
      </c>
      <c r="C1043" s="75">
        <f>IF($E1043="","",IFERROR(VLOOKUP(TRIM(E1043&amp;""),'Référentiel Articles'!$A$2:$F$634,2,FALSE),""))</f>
      </c>
      <c r="D1043" s="75">
        <f>IF($E1043="","",IFERROR(VLOOKUP(TRIM(E1043&amp;""),'Référentiel Articles'!$A$2:$F$634,3,FALSE),""))</f>
      </c>
      <c r="E1043" s="74" t="str">
        <v/>
      </c>
      <c r="F1043" s="75">
        <f>IF($E1043="","",IFERROR(VLOOKUP(TRIM(E1043&amp;""),'Référentiel Articles'!$A$2:$F$634,4,FALSE),""))</f>
      </c>
      <c r="G1043" s="76">
        <f>IF($E1043="","",IFERROR(VLOOKUP(TRIM(E1043&amp;""),'Référentiel Articles'!$A$2:$F$634,5,FALSE),""))</f>
      </c>
      <c r="H1043" s="77" t="str">
        <v/>
      </c>
      <c r="I1043" s="76">
        <f>IF($E1043="","",IFERROR(VLOOKUP(TRIM(E1043&amp;""),'Référentiel Articles'!$A$2:$F$634,6,FALSE),""))</f>
      </c>
      <c r="J1043" s="78">
        <f>IF(OR($E1043="",$H1043=""),"",$H1043*$I1043)</f>
      </c>
      <c r="K1043" s="79" t="str">
        <v/>
      </c>
    </row>
    <row r="1044">
      <c r="A1044" s="81" t="str">
        <v/>
      </c>
      <c r="B1044" s="81" t="str">
        <v/>
      </c>
      <c r="C1044" s="83">
        <f>IF($E1044="","",IFERROR(VLOOKUP(TRIM(E1044&amp;""),'Référentiel Articles'!$A$2:$F$634,2,FALSE),""))</f>
      </c>
      <c r="D1044" s="83">
        <f>IF($E1044="","",IFERROR(VLOOKUP(TRIM(E1044&amp;""),'Référentiel Articles'!$A$2:$F$634,3,FALSE),""))</f>
      </c>
      <c r="E1044" s="81" t="str">
        <v/>
      </c>
      <c r="F1044" s="83">
        <f>IF($E1044="","",IFERROR(VLOOKUP(TRIM(E1044&amp;""),'Référentiel Articles'!$A$2:$F$634,4,FALSE),""))</f>
      </c>
      <c r="G1044" s="84">
        <f>IF($E1044="","",IFERROR(VLOOKUP(TRIM(E1044&amp;""),'Référentiel Articles'!$A$2:$F$634,5,FALSE),""))</f>
      </c>
      <c r="H1044" s="85" t="str">
        <v/>
      </c>
      <c r="I1044" s="84">
        <f>IF($E1044="","",IFERROR(VLOOKUP(TRIM(E1044&amp;""),'Référentiel Articles'!$A$2:$F$634,6,FALSE),""))</f>
      </c>
      <c r="J1044" s="90">
        <f>IF(OR($E1044="",$H1044=""),"",$H1044*$I1044)</f>
      </c>
      <c r="K1044" s="87" t="str">
        <v/>
      </c>
    </row>
    <row r="1045">
      <c r="A1045" s="74" t="str">
        <v/>
      </c>
      <c r="B1045" s="74" t="str">
        <v/>
      </c>
      <c r="C1045" s="75">
        <f>IF($E1045="","",IFERROR(VLOOKUP(TRIM(E1045&amp;""),'Référentiel Articles'!$A$2:$F$634,2,FALSE),""))</f>
      </c>
      <c r="D1045" s="75">
        <f>IF($E1045="","",IFERROR(VLOOKUP(TRIM(E1045&amp;""),'Référentiel Articles'!$A$2:$F$634,3,FALSE),""))</f>
      </c>
      <c r="E1045" s="74" t="str">
        <v/>
      </c>
      <c r="F1045" s="75">
        <f>IF($E1045="","",IFERROR(VLOOKUP(TRIM(E1045&amp;""),'Référentiel Articles'!$A$2:$F$634,4,FALSE),""))</f>
      </c>
      <c r="G1045" s="76">
        <f>IF($E1045="","",IFERROR(VLOOKUP(TRIM(E1045&amp;""),'Référentiel Articles'!$A$2:$F$634,5,FALSE),""))</f>
      </c>
      <c r="H1045" s="77" t="str">
        <v/>
      </c>
      <c r="I1045" s="76">
        <f>IF($E1045="","",IFERROR(VLOOKUP(TRIM(E1045&amp;""),'Référentiel Articles'!$A$2:$F$634,6,FALSE),""))</f>
      </c>
      <c r="J1045" s="78">
        <f>IF(OR($E1045="",$H1045=""),"",$H1045*$I1045)</f>
      </c>
      <c r="K1045" s="79" t="str">
        <v/>
      </c>
    </row>
    <row r="1046">
      <c r="A1046" s="81" t="str">
        <v/>
      </c>
      <c r="B1046" s="81" t="str">
        <v/>
      </c>
      <c r="C1046" s="83">
        <f>IF($E1046="","",IFERROR(VLOOKUP(TRIM(E1046&amp;""),'Référentiel Articles'!$A$2:$F$634,2,FALSE),""))</f>
      </c>
      <c r="D1046" s="83">
        <f>IF($E1046="","",IFERROR(VLOOKUP(TRIM(E1046&amp;""),'Référentiel Articles'!$A$2:$F$634,3,FALSE),""))</f>
      </c>
      <c r="E1046" s="81" t="str">
        <v/>
      </c>
      <c r="F1046" s="83">
        <f>IF($E1046="","",IFERROR(VLOOKUP(TRIM(E1046&amp;""),'Référentiel Articles'!$A$2:$F$634,4,FALSE),""))</f>
      </c>
      <c r="G1046" s="84">
        <f>IF($E1046="","",IFERROR(VLOOKUP(TRIM(E1046&amp;""),'Référentiel Articles'!$A$2:$F$634,5,FALSE),""))</f>
      </c>
      <c r="H1046" s="85" t="str">
        <v/>
      </c>
      <c r="I1046" s="84">
        <f>IF($E1046="","",IFERROR(VLOOKUP(TRIM(E1046&amp;""),'Référentiel Articles'!$A$2:$F$634,6,FALSE),""))</f>
      </c>
      <c r="J1046" s="90">
        <f>IF(OR($E1046="",$H1046=""),"",$H1046*$I1046)</f>
      </c>
      <c r="K1046" s="87" t="str">
        <v/>
      </c>
    </row>
    <row r="1047">
      <c r="A1047" s="74" t="str">
        <v/>
      </c>
      <c r="B1047" s="74" t="str">
        <v/>
      </c>
      <c r="C1047" s="75">
        <f>IF($E1047="","",IFERROR(VLOOKUP(TRIM(E1047&amp;""),'Référentiel Articles'!$A$2:$F$634,2,FALSE),""))</f>
      </c>
      <c r="D1047" s="75">
        <f>IF($E1047="","",IFERROR(VLOOKUP(TRIM(E1047&amp;""),'Référentiel Articles'!$A$2:$F$634,3,FALSE),""))</f>
      </c>
      <c r="E1047" s="74" t="str">
        <v/>
      </c>
      <c r="F1047" s="75">
        <f>IF($E1047="","",IFERROR(VLOOKUP(TRIM(E1047&amp;""),'Référentiel Articles'!$A$2:$F$634,4,FALSE),""))</f>
      </c>
      <c r="G1047" s="76">
        <f>IF($E1047="","",IFERROR(VLOOKUP(TRIM(E1047&amp;""),'Référentiel Articles'!$A$2:$F$634,5,FALSE),""))</f>
      </c>
      <c r="H1047" s="77" t="str">
        <v/>
      </c>
      <c r="I1047" s="76">
        <f>IF($E1047="","",IFERROR(VLOOKUP(TRIM(E1047&amp;""),'Référentiel Articles'!$A$2:$F$634,6,FALSE),""))</f>
      </c>
      <c r="J1047" s="78">
        <f>IF(OR($E1047="",$H1047=""),"",$H1047*$I1047)</f>
      </c>
      <c r="K1047" s="79" t="str">
        <v/>
      </c>
    </row>
    <row r="1048">
      <c r="A1048" s="81" t="str">
        <v/>
      </c>
      <c r="B1048" s="81" t="str">
        <v/>
      </c>
      <c r="C1048" s="83">
        <f>IF($E1048="","",IFERROR(VLOOKUP(TRIM(E1048&amp;""),'Référentiel Articles'!$A$2:$F$634,2,FALSE),""))</f>
      </c>
      <c r="D1048" s="83">
        <f>IF($E1048="","",IFERROR(VLOOKUP(TRIM(E1048&amp;""),'Référentiel Articles'!$A$2:$F$634,3,FALSE),""))</f>
      </c>
      <c r="E1048" s="81" t="str">
        <v/>
      </c>
      <c r="F1048" s="83">
        <f>IF($E1048="","",IFERROR(VLOOKUP(TRIM(E1048&amp;""),'Référentiel Articles'!$A$2:$F$634,4,FALSE),""))</f>
      </c>
      <c r="G1048" s="84">
        <f>IF($E1048="","",IFERROR(VLOOKUP(TRIM(E1048&amp;""),'Référentiel Articles'!$A$2:$F$634,5,FALSE),""))</f>
      </c>
      <c r="H1048" s="85" t="str">
        <v/>
      </c>
      <c r="I1048" s="84">
        <f>IF($E1048="","",IFERROR(VLOOKUP(TRIM(E1048&amp;""),'Référentiel Articles'!$A$2:$F$634,6,FALSE),""))</f>
      </c>
      <c r="J1048" s="90">
        <f>IF(OR($E1048="",$H1048=""),"",$H1048*$I1048)</f>
      </c>
      <c r="K1048" s="87" t="str">
        <v/>
      </c>
    </row>
    <row r="1049">
      <c r="A1049" s="74" t="str">
        <v/>
      </c>
      <c r="B1049" s="74" t="str">
        <v/>
      </c>
      <c r="C1049" s="75">
        <f>IF($E1049="","",IFERROR(VLOOKUP(TRIM(E1049&amp;""),'Référentiel Articles'!$A$2:$F$634,2,FALSE),""))</f>
      </c>
      <c r="D1049" s="75">
        <f>IF($E1049="","",IFERROR(VLOOKUP(TRIM(E1049&amp;""),'Référentiel Articles'!$A$2:$F$634,3,FALSE),""))</f>
      </c>
      <c r="E1049" s="74" t="str">
        <v/>
      </c>
      <c r="F1049" s="75">
        <f>IF($E1049="","",IFERROR(VLOOKUP(TRIM(E1049&amp;""),'Référentiel Articles'!$A$2:$F$634,4,FALSE),""))</f>
      </c>
      <c r="G1049" s="76">
        <f>IF($E1049="","",IFERROR(VLOOKUP(TRIM(E1049&amp;""),'Référentiel Articles'!$A$2:$F$634,5,FALSE),""))</f>
      </c>
      <c r="H1049" s="77" t="str">
        <v/>
      </c>
      <c r="I1049" s="76">
        <f>IF($E1049="","",IFERROR(VLOOKUP(TRIM(E1049&amp;""),'Référentiel Articles'!$A$2:$F$634,6,FALSE),""))</f>
      </c>
      <c r="J1049" s="78">
        <f>IF(OR($E1049="",$H1049=""),"",$H1049*$I1049)</f>
      </c>
      <c r="K1049" s="79" t="str">
        <v/>
      </c>
    </row>
    <row r="1050">
      <c r="A1050" s="81" t="str">
        <v/>
      </c>
      <c r="B1050" s="81" t="str">
        <v/>
      </c>
      <c r="C1050" s="83">
        <f>IF($E1050="","",IFERROR(VLOOKUP(TRIM(E1050&amp;""),'Référentiel Articles'!$A$2:$F$634,2,FALSE),""))</f>
      </c>
      <c r="D1050" s="83">
        <f>IF($E1050="","",IFERROR(VLOOKUP(TRIM(E1050&amp;""),'Référentiel Articles'!$A$2:$F$634,3,FALSE),""))</f>
      </c>
      <c r="E1050" s="81" t="str">
        <v/>
      </c>
      <c r="F1050" s="83">
        <f>IF($E1050="","",IFERROR(VLOOKUP(TRIM(E1050&amp;""),'Référentiel Articles'!$A$2:$F$634,4,FALSE),""))</f>
      </c>
      <c r="G1050" s="84">
        <f>IF($E1050="","",IFERROR(VLOOKUP(TRIM(E1050&amp;""),'Référentiel Articles'!$A$2:$F$634,5,FALSE),""))</f>
      </c>
      <c r="H1050" s="85" t="str">
        <v/>
      </c>
      <c r="I1050" s="84">
        <f>IF($E1050="","",IFERROR(VLOOKUP(TRIM(E1050&amp;""),'Référentiel Articles'!$A$2:$F$634,6,FALSE),""))</f>
      </c>
      <c r="J1050" s="90">
        <f>IF(OR($E1050="",$H1050=""),"",$H1050*$I1050)</f>
      </c>
      <c r="K1050" s="87" t="str">
        <v/>
      </c>
    </row>
    <row r="1051">
      <c r="A1051" s="74" t="str">
        <v/>
      </c>
      <c r="B1051" s="74" t="str">
        <v/>
      </c>
      <c r="C1051" s="75">
        <f>IF($E1051="","",IFERROR(VLOOKUP(TRIM(E1051&amp;""),'Référentiel Articles'!$A$2:$F$634,2,FALSE),""))</f>
      </c>
      <c r="D1051" s="75">
        <f>IF($E1051="","",IFERROR(VLOOKUP(TRIM(E1051&amp;""),'Référentiel Articles'!$A$2:$F$634,3,FALSE),""))</f>
      </c>
      <c r="E1051" s="74" t="str">
        <v/>
      </c>
      <c r="F1051" s="75">
        <f>IF($E1051="","",IFERROR(VLOOKUP(TRIM(E1051&amp;""),'Référentiel Articles'!$A$2:$F$634,4,FALSE),""))</f>
      </c>
      <c r="G1051" s="76">
        <f>IF($E1051="","",IFERROR(VLOOKUP(TRIM(E1051&amp;""),'Référentiel Articles'!$A$2:$F$634,5,FALSE),""))</f>
      </c>
      <c r="H1051" s="77" t="str">
        <v/>
      </c>
      <c r="I1051" s="76">
        <f>IF($E1051="","",IFERROR(VLOOKUP(TRIM(E1051&amp;""),'Référentiel Articles'!$A$2:$F$634,6,FALSE),""))</f>
      </c>
      <c r="J1051" s="78">
        <f>IF(OR($E1051="",$H1051=""),"",$H1051*$I1051)</f>
      </c>
      <c r="K1051" s="79" t="str">
        <v/>
      </c>
    </row>
    <row r="1052">
      <c r="A1052" s="81" t="str">
        <v/>
      </c>
      <c r="B1052" s="81" t="str">
        <v/>
      </c>
      <c r="C1052" s="83">
        <f>IF($E1052="","",IFERROR(VLOOKUP(TRIM(E1052&amp;""),'Référentiel Articles'!$A$2:$F$634,2,FALSE),""))</f>
      </c>
      <c r="D1052" s="83">
        <f>IF($E1052="","",IFERROR(VLOOKUP(TRIM(E1052&amp;""),'Référentiel Articles'!$A$2:$F$634,3,FALSE),""))</f>
      </c>
      <c r="E1052" s="81" t="str">
        <v/>
      </c>
      <c r="F1052" s="83">
        <f>IF($E1052="","",IFERROR(VLOOKUP(TRIM(E1052&amp;""),'Référentiel Articles'!$A$2:$F$634,4,FALSE),""))</f>
      </c>
      <c r="G1052" s="84">
        <f>IF($E1052="","",IFERROR(VLOOKUP(TRIM(E1052&amp;""),'Référentiel Articles'!$A$2:$F$634,5,FALSE),""))</f>
      </c>
      <c r="H1052" s="85" t="str">
        <v/>
      </c>
      <c r="I1052" s="84">
        <f>IF($E1052="","",IFERROR(VLOOKUP(TRIM(E1052&amp;""),'Référentiel Articles'!$A$2:$F$634,6,FALSE),""))</f>
      </c>
      <c r="J1052" s="90">
        <f>IF(OR($E1052="",$H1052=""),"",$H1052*$I1052)</f>
      </c>
      <c r="K1052" s="87" t="str">
        <v/>
      </c>
    </row>
    <row r="1053">
      <c r="A1053" s="74" t="str">
        <v/>
      </c>
      <c r="B1053" s="74" t="str">
        <v/>
      </c>
      <c r="C1053" s="75">
        <f>IF($E1053="","",IFERROR(VLOOKUP(TRIM(E1053&amp;""),'Référentiel Articles'!$A$2:$F$634,2,FALSE),""))</f>
      </c>
      <c r="D1053" s="75">
        <f>IF($E1053="","",IFERROR(VLOOKUP(TRIM(E1053&amp;""),'Référentiel Articles'!$A$2:$F$634,3,FALSE),""))</f>
      </c>
      <c r="E1053" s="74" t="str">
        <v/>
      </c>
      <c r="F1053" s="75">
        <f>IF($E1053="","",IFERROR(VLOOKUP(TRIM(E1053&amp;""),'Référentiel Articles'!$A$2:$F$634,4,FALSE),""))</f>
      </c>
      <c r="G1053" s="76">
        <f>IF($E1053="","",IFERROR(VLOOKUP(TRIM(E1053&amp;""),'Référentiel Articles'!$A$2:$F$634,5,FALSE),""))</f>
      </c>
      <c r="H1053" s="77" t="str">
        <v/>
      </c>
      <c r="I1053" s="76">
        <f>IF($E1053="","",IFERROR(VLOOKUP(TRIM(E1053&amp;""),'Référentiel Articles'!$A$2:$F$634,6,FALSE),""))</f>
      </c>
      <c r="J1053" s="78">
        <f>IF(OR($E1053="",$H1053=""),"",$H1053*$I1053)</f>
      </c>
      <c r="K1053" s="79" t="str">
        <v/>
      </c>
    </row>
    <row r="1054">
      <c r="A1054" s="81" t="str">
        <v/>
      </c>
      <c r="B1054" s="81" t="str">
        <v/>
      </c>
      <c r="C1054" s="83">
        <f>IF($E1054="","",IFERROR(VLOOKUP(TRIM(E1054&amp;""),'Référentiel Articles'!$A$2:$F$634,2,FALSE),""))</f>
      </c>
      <c r="D1054" s="83">
        <f>IF($E1054="","",IFERROR(VLOOKUP(TRIM(E1054&amp;""),'Référentiel Articles'!$A$2:$F$634,3,FALSE),""))</f>
      </c>
      <c r="E1054" s="81" t="str">
        <v/>
      </c>
      <c r="F1054" s="83">
        <f>IF($E1054="","",IFERROR(VLOOKUP(TRIM(E1054&amp;""),'Référentiel Articles'!$A$2:$F$634,4,FALSE),""))</f>
      </c>
      <c r="G1054" s="84">
        <f>IF($E1054="","",IFERROR(VLOOKUP(TRIM(E1054&amp;""),'Référentiel Articles'!$A$2:$F$634,5,FALSE),""))</f>
      </c>
      <c r="H1054" s="85" t="str">
        <v/>
      </c>
      <c r="I1054" s="84">
        <f>IF($E1054="","",IFERROR(VLOOKUP(TRIM(E1054&amp;""),'Référentiel Articles'!$A$2:$F$634,6,FALSE),""))</f>
      </c>
      <c r="J1054" s="90">
        <f>IF(OR($E1054="",$H1054=""),"",$H1054*$I1054)</f>
      </c>
      <c r="K1054" s="87" t="str">
        <v/>
      </c>
    </row>
    <row r="1055">
      <c r="A1055" s="74" t="str">
        <v/>
      </c>
      <c r="B1055" s="74" t="str">
        <v/>
      </c>
      <c r="C1055" s="75">
        <f>IF($E1055="","",IFERROR(VLOOKUP(TRIM(E1055&amp;""),'Référentiel Articles'!$A$2:$F$634,2,FALSE),""))</f>
      </c>
      <c r="D1055" s="75">
        <f>IF($E1055="","",IFERROR(VLOOKUP(TRIM(E1055&amp;""),'Référentiel Articles'!$A$2:$F$634,3,FALSE),""))</f>
      </c>
      <c r="E1055" s="74" t="str">
        <v/>
      </c>
      <c r="F1055" s="75">
        <f>IF($E1055="","",IFERROR(VLOOKUP(TRIM(E1055&amp;""),'Référentiel Articles'!$A$2:$F$634,4,FALSE),""))</f>
      </c>
      <c r="G1055" s="76">
        <f>IF($E1055="","",IFERROR(VLOOKUP(TRIM(E1055&amp;""),'Référentiel Articles'!$A$2:$F$634,5,FALSE),""))</f>
      </c>
      <c r="H1055" s="77" t="str">
        <v/>
      </c>
      <c r="I1055" s="76">
        <f>IF($E1055="","",IFERROR(VLOOKUP(TRIM(E1055&amp;""),'Référentiel Articles'!$A$2:$F$634,6,FALSE),""))</f>
      </c>
      <c r="J1055" s="78">
        <f>IF(OR($E1055="",$H1055=""),"",$H1055*$I1055)</f>
      </c>
      <c r="K1055" s="79" t="str">
        <v/>
      </c>
    </row>
    <row r="1056">
      <c r="A1056" s="81" t="str">
        <v/>
      </c>
      <c r="B1056" s="81" t="str">
        <v/>
      </c>
      <c r="C1056" s="83">
        <f>IF($E1056="","",IFERROR(VLOOKUP(TRIM(E1056&amp;""),'Référentiel Articles'!$A$2:$F$634,2,FALSE),""))</f>
      </c>
      <c r="D1056" s="83">
        <f>IF($E1056="","",IFERROR(VLOOKUP(TRIM(E1056&amp;""),'Référentiel Articles'!$A$2:$F$634,3,FALSE),""))</f>
      </c>
      <c r="E1056" s="81" t="str">
        <v/>
      </c>
      <c r="F1056" s="83">
        <f>IF($E1056="","",IFERROR(VLOOKUP(TRIM(E1056&amp;""),'Référentiel Articles'!$A$2:$F$634,4,FALSE),""))</f>
      </c>
      <c r="G1056" s="84">
        <f>IF($E1056="","",IFERROR(VLOOKUP(TRIM(E1056&amp;""),'Référentiel Articles'!$A$2:$F$634,5,FALSE),""))</f>
      </c>
      <c r="H1056" s="85" t="str">
        <v/>
      </c>
      <c r="I1056" s="84">
        <f>IF($E1056="","",IFERROR(VLOOKUP(TRIM(E1056&amp;""),'Référentiel Articles'!$A$2:$F$634,6,FALSE),""))</f>
      </c>
      <c r="J1056" s="90">
        <f>IF(OR($E1056="",$H1056=""),"",$H1056*$I1056)</f>
      </c>
      <c r="K1056" s="87" t="str">
        <v/>
      </c>
    </row>
    <row r="1057">
      <c r="A1057" s="74" t="str">
        <v/>
      </c>
      <c r="B1057" s="74" t="str">
        <v/>
      </c>
      <c r="C1057" s="75">
        <f>IF($E1057="","",IFERROR(VLOOKUP(TRIM(E1057&amp;""),'Référentiel Articles'!$A$2:$F$634,2,FALSE),""))</f>
      </c>
      <c r="D1057" s="75">
        <f>IF($E1057="","",IFERROR(VLOOKUP(TRIM(E1057&amp;""),'Référentiel Articles'!$A$2:$F$634,3,FALSE),""))</f>
      </c>
      <c r="E1057" s="74" t="str">
        <v/>
      </c>
      <c r="F1057" s="75">
        <f>IF($E1057="","",IFERROR(VLOOKUP(TRIM(E1057&amp;""),'Référentiel Articles'!$A$2:$F$634,4,FALSE),""))</f>
      </c>
      <c r="G1057" s="76">
        <f>IF($E1057="","",IFERROR(VLOOKUP(TRIM(E1057&amp;""),'Référentiel Articles'!$A$2:$F$634,5,FALSE),""))</f>
      </c>
      <c r="H1057" s="77" t="str">
        <v/>
      </c>
      <c r="I1057" s="76">
        <f>IF($E1057="","",IFERROR(VLOOKUP(TRIM(E1057&amp;""),'Référentiel Articles'!$A$2:$F$634,6,FALSE),""))</f>
      </c>
      <c r="J1057" s="78">
        <f>IF(OR($E1057="",$H1057=""),"",$H1057*$I1057)</f>
      </c>
      <c r="K1057" s="79" t="str">
        <v/>
      </c>
    </row>
    <row r="1058">
      <c r="A1058" s="81" t="str">
        <v/>
      </c>
      <c r="B1058" s="81" t="str">
        <v/>
      </c>
      <c r="C1058" s="83">
        <f>IF($E1058="","",IFERROR(VLOOKUP(TRIM(E1058&amp;""),'Référentiel Articles'!$A$2:$F$634,2,FALSE),""))</f>
      </c>
      <c r="D1058" s="83">
        <f>IF($E1058="","",IFERROR(VLOOKUP(TRIM(E1058&amp;""),'Référentiel Articles'!$A$2:$F$634,3,FALSE),""))</f>
      </c>
      <c r="E1058" s="81" t="str">
        <v/>
      </c>
      <c r="F1058" s="83">
        <f>IF($E1058="","",IFERROR(VLOOKUP(TRIM(E1058&amp;""),'Référentiel Articles'!$A$2:$F$634,4,FALSE),""))</f>
      </c>
      <c r="G1058" s="84">
        <f>IF($E1058="","",IFERROR(VLOOKUP(TRIM(E1058&amp;""),'Référentiel Articles'!$A$2:$F$634,5,FALSE),""))</f>
      </c>
      <c r="H1058" s="85" t="str">
        <v/>
      </c>
      <c r="I1058" s="84">
        <f>IF($E1058="","",IFERROR(VLOOKUP(TRIM(E1058&amp;""),'Référentiel Articles'!$A$2:$F$634,6,FALSE),""))</f>
      </c>
      <c r="J1058" s="90">
        <f>IF(OR($E1058="",$H1058=""),"",$H1058*$I1058)</f>
      </c>
      <c r="K1058" s="87" t="str">
        <v/>
      </c>
    </row>
    <row r="1059">
      <c r="A1059" s="74" t="str">
        <v/>
      </c>
      <c r="B1059" s="74" t="str">
        <v/>
      </c>
      <c r="C1059" s="75">
        <f>IF($E1059="","",IFERROR(VLOOKUP(TRIM(E1059&amp;""),'Référentiel Articles'!$A$2:$F$634,2,FALSE),""))</f>
      </c>
      <c r="D1059" s="75">
        <f>IF($E1059="","",IFERROR(VLOOKUP(TRIM(E1059&amp;""),'Référentiel Articles'!$A$2:$F$634,3,FALSE),""))</f>
      </c>
      <c r="E1059" s="74" t="str">
        <v/>
      </c>
      <c r="F1059" s="75">
        <f>IF($E1059="","",IFERROR(VLOOKUP(TRIM(E1059&amp;""),'Référentiel Articles'!$A$2:$F$634,4,FALSE),""))</f>
      </c>
      <c r="G1059" s="76">
        <f>IF($E1059="","",IFERROR(VLOOKUP(TRIM(E1059&amp;""),'Référentiel Articles'!$A$2:$F$634,5,FALSE),""))</f>
      </c>
      <c r="H1059" s="77" t="str">
        <v/>
      </c>
      <c r="I1059" s="76">
        <f>IF($E1059="","",IFERROR(VLOOKUP(TRIM(E1059&amp;""),'Référentiel Articles'!$A$2:$F$634,6,FALSE),""))</f>
      </c>
      <c r="J1059" s="78">
        <f>IF(OR($E1059="",$H1059=""),"",$H1059*$I1059)</f>
      </c>
      <c r="K1059" s="79" t="str">
        <v/>
      </c>
    </row>
    <row r="1060">
      <c r="A1060" s="81" t="str">
        <v/>
      </c>
      <c r="B1060" s="81" t="str">
        <v/>
      </c>
      <c r="C1060" s="83">
        <f>IF($E1060="","",IFERROR(VLOOKUP(TRIM(E1060&amp;""),'Référentiel Articles'!$A$2:$F$634,2,FALSE),""))</f>
      </c>
      <c r="D1060" s="83">
        <f>IF($E1060="","",IFERROR(VLOOKUP(TRIM(E1060&amp;""),'Référentiel Articles'!$A$2:$F$634,3,FALSE),""))</f>
      </c>
      <c r="E1060" s="81" t="str">
        <v/>
      </c>
      <c r="F1060" s="83">
        <f>IF($E1060="","",IFERROR(VLOOKUP(TRIM(E1060&amp;""),'Référentiel Articles'!$A$2:$F$634,4,FALSE),""))</f>
      </c>
      <c r="G1060" s="84">
        <f>IF($E1060="","",IFERROR(VLOOKUP(TRIM(E1060&amp;""),'Référentiel Articles'!$A$2:$F$634,5,FALSE),""))</f>
      </c>
      <c r="H1060" s="85" t="str">
        <v/>
      </c>
      <c r="I1060" s="84">
        <f>IF($E1060="","",IFERROR(VLOOKUP(TRIM(E1060&amp;""),'Référentiel Articles'!$A$2:$F$634,6,FALSE),""))</f>
      </c>
      <c r="J1060" s="90">
        <f>IF(OR($E1060="",$H1060=""),"",$H1060*$I1060)</f>
      </c>
      <c r="K1060" s="87" t="str">
        <v/>
      </c>
    </row>
    <row r="1061">
      <c r="A1061" s="74" t="str">
        <v/>
      </c>
      <c r="B1061" s="74" t="str">
        <v/>
      </c>
      <c r="C1061" s="75">
        <f>IF($E1061="","",IFERROR(VLOOKUP(TRIM(E1061&amp;""),'Référentiel Articles'!$A$2:$F$634,2,FALSE),""))</f>
      </c>
      <c r="D1061" s="75">
        <f>IF($E1061="","",IFERROR(VLOOKUP(TRIM(E1061&amp;""),'Référentiel Articles'!$A$2:$F$634,3,FALSE),""))</f>
      </c>
      <c r="E1061" s="74" t="str">
        <v/>
      </c>
      <c r="F1061" s="75">
        <f>IF($E1061="","",IFERROR(VLOOKUP(TRIM(E1061&amp;""),'Référentiel Articles'!$A$2:$F$634,4,FALSE),""))</f>
      </c>
      <c r="G1061" s="76">
        <f>IF($E1061="","",IFERROR(VLOOKUP(TRIM(E1061&amp;""),'Référentiel Articles'!$A$2:$F$634,5,FALSE),""))</f>
      </c>
      <c r="H1061" s="77" t="str">
        <v/>
      </c>
      <c r="I1061" s="76">
        <f>IF($E1061="","",IFERROR(VLOOKUP(TRIM(E1061&amp;""),'Référentiel Articles'!$A$2:$F$634,6,FALSE),""))</f>
      </c>
      <c r="J1061" s="78">
        <f>IF(OR($E1061="",$H1061=""),"",$H1061*$I1061)</f>
      </c>
      <c r="K1061" s="79" t="str">
        <v/>
      </c>
    </row>
    <row r="1062">
      <c r="A1062" s="81" t="str">
        <v/>
      </c>
      <c r="B1062" s="81" t="str">
        <v/>
      </c>
      <c r="C1062" s="83">
        <f>IF($E1062="","",IFERROR(VLOOKUP(TRIM(E1062&amp;""),'Référentiel Articles'!$A$2:$F$634,2,FALSE),""))</f>
      </c>
      <c r="D1062" s="83">
        <f>IF($E1062="","",IFERROR(VLOOKUP(TRIM(E1062&amp;""),'Référentiel Articles'!$A$2:$F$634,3,FALSE),""))</f>
      </c>
      <c r="E1062" s="81" t="str">
        <v/>
      </c>
      <c r="F1062" s="83">
        <f>IF($E1062="","",IFERROR(VLOOKUP(TRIM(E1062&amp;""),'Référentiel Articles'!$A$2:$F$634,4,FALSE),""))</f>
      </c>
      <c r="G1062" s="84">
        <f>IF($E1062="","",IFERROR(VLOOKUP(TRIM(E1062&amp;""),'Référentiel Articles'!$A$2:$F$634,5,FALSE),""))</f>
      </c>
      <c r="H1062" s="85" t="str">
        <v/>
      </c>
      <c r="I1062" s="84">
        <f>IF($E1062="","",IFERROR(VLOOKUP(TRIM(E1062&amp;""),'Référentiel Articles'!$A$2:$F$634,6,FALSE),""))</f>
      </c>
      <c r="J1062" s="90">
        <f>IF(OR($E1062="",$H1062=""),"",$H1062*$I1062)</f>
      </c>
      <c r="K1062" s="87" t="str">
        <v/>
      </c>
    </row>
    <row r="1063">
      <c r="A1063" s="74" t="str">
        <v/>
      </c>
      <c r="B1063" s="74" t="str">
        <v/>
      </c>
      <c r="C1063" s="75">
        <f>IF($E1063="","",IFERROR(VLOOKUP(TRIM(E1063&amp;""),'Référentiel Articles'!$A$2:$F$634,2,FALSE),""))</f>
      </c>
      <c r="D1063" s="75">
        <f>IF($E1063="","",IFERROR(VLOOKUP(TRIM(E1063&amp;""),'Référentiel Articles'!$A$2:$F$634,3,FALSE),""))</f>
      </c>
      <c r="E1063" s="74" t="str">
        <v/>
      </c>
      <c r="F1063" s="75">
        <f>IF($E1063="","",IFERROR(VLOOKUP(TRIM(E1063&amp;""),'Référentiel Articles'!$A$2:$F$634,4,FALSE),""))</f>
      </c>
      <c r="G1063" s="76">
        <f>IF($E1063="","",IFERROR(VLOOKUP(TRIM(E1063&amp;""),'Référentiel Articles'!$A$2:$F$634,5,FALSE),""))</f>
      </c>
      <c r="H1063" s="77" t="str">
        <v/>
      </c>
      <c r="I1063" s="76">
        <f>IF($E1063="","",IFERROR(VLOOKUP(TRIM(E1063&amp;""),'Référentiel Articles'!$A$2:$F$634,6,FALSE),""))</f>
      </c>
      <c r="J1063" s="78">
        <f>IF(OR($E1063="",$H1063=""),"",$H1063*$I1063)</f>
      </c>
      <c r="K1063" s="79" t="str">
        <v/>
      </c>
    </row>
    <row r="1064">
      <c r="A1064" s="81" t="str">
        <v/>
      </c>
      <c r="B1064" s="81" t="str">
        <v/>
      </c>
      <c r="C1064" s="83">
        <f>IF($E1064="","",IFERROR(VLOOKUP(TRIM(E1064&amp;""),'Référentiel Articles'!$A$2:$F$634,2,FALSE),""))</f>
      </c>
      <c r="D1064" s="83">
        <f>IF($E1064="","",IFERROR(VLOOKUP(TRIM(E1064&amp;""),'Référentiel Articles'!$A$2:$F$634,3,FALSE),""))</f>
      </c>
      <c r="E1064" s="81" t="str">
        <v/>
      </c>
      <c r="F1064" s="83">
        <f>IF($E1064="","",IFERROR(VLOOKUP(TRIM(E1064&amp;""),'Référentiel Articles'!$A$2:$F$634,4,FALSE),""))</f>
      </c>
      <c r="G1064" s="84">
        <f>IF($E1064="","",IFERROR(VLOOKUP(TRIM(E1064&amp;""),'Référentiel Articles'!$A$2:$F$634,5,FALSE),""))</f>
      </c>
      <c r="H1064" s="85" t="str">
        <v/>
      </c>
      <c r="I1064" s="84">
        <f>IF($E1064="","",IFERROR(VLOOKUP(TRIM(E1064&amp;""),'Référentiel Articles'!$A$2:$F$634,6,FALSE),""))</f>
      </c>
      <c r="J1064" s="90">
        <f>IF(OR($E1064="",$H1064=""),"",$H1064*$I1064)</f>
      </c>
      <c r="K1064" s="87" t="str">
        <v/>
      </c>
    </row>
    <row r="1065">
      <c r="A1065" s="74" t="str">
        <v/>
      </c>
      <c r="B1065" s="74" t="str">
        <v/>
      </c>
      <c r="C1065" s="75">
        <f>IF($E1065="","",IFERROR(VLOOKUP(TRIM(E1065&amp;""),'Référentiel Articles'!$A$2:$F$634,2,FALSE),""))</f>
      </c>
      <c r="D1065" s="75">
        <f>IF($E1065="","",IFERROR(VLOOKUP(TRIM(E1065&amp;""),'Référentiel Articles'!$A$2:$F$634,3,FALSE),""))</f>
      </c>
      <c r="E1065" s="74" t="str">
        <v/>
      </c>
      <c r="F1065" s="75">
        <f>IF($E1065="","",IFERROR(VLOOKUP(TRIM(E1065&amp;""),'Référentiel Articles'!$A$2:$F$634,4,FALSE),""))</f>
      </c>
      <c r="G1065" s="76">
        <f>IF($E1065="","",IFERROR(VLOOKUP(TRIM(E1065&amp;""),'Référentiel Articles'!$A$2:$F$634,5,FALSE),""))</f>
      </c>
      <c r="H1065" s="77" t="str">
        <v/>
      </c>
      <c r="I1065" s="76">
        <f>IF($E1065="","",IFERROR(VLOOKUP(TRIM(E1065&amp;""),'Référentiel Articles'!$A$2:$F$634,6,FALSE),""))</f>
      </c>
      <c r="J1065" s="78">
        <f>IF(OR($E1065="",$H1065=""),"",$H1065*$I1065)</f>
      </c>
      <c r="K1065" s="79" t="str">
        <v/>
      </c>
    </row>
    <row r="1066">
      <c r="A1066" s="81" t="str">
        <v/>
      </c>
      <c r="B1066" s="81" t="str">
        <v/>
      </c>
      <c r="C1066" s="83">
        <f>IF($E1066="","",IFERROR(VLOOKUP(TRIM(E1066&amp;""),'Référentiel Articles'!$A$2:$F$634,2,FALSE),""))</f>
      </c>
      <c r="D1066" s="83">
        <f>IF($E1066="","",IFERROR(VLOOKUP(TRIM(E1066&amp;""),'Référentiel Articles'!$A$2:$F$634,3,FALSE),""))</f>
      </c>
      <c r="E1066" s="81" t="str">
        <v/>
      </c>
      <c r="F1066" s="83">
        <f>IF($E1066="","",IFERROR(VLOOKUP(TRIM(E1066&amp;""),'Référentiel Articles'!$A$2:$F$634,4,FALSE),""))</f>
      </c>
      <c r="G1066" s="84">
        <f>IF($E1066="","",IFERROR(VLOOKUP(TRIM(E1066&amp;""),'Référentiel Articles'!$A$2:$F$634,5,FALSE),""))</f>
      </c>
      <c r="H1066" s="85" t="str">
        <v/>
      </c>
      <c r="I1066" s="84">
        <f>IF($E1066="","",IFERROR(VLOOKUP(TRIM(E1066&amp;""),'Référentiel Articles'!$A$2:$F$634,6,FALSE),""))</f>
      </c>
      <c r="J1066" s="90">
        <f>IF(OR($E1066="",$H1066=""),"",$H1066*$I1066)</f>
      </c>
      <c r="K1066" s="87" t="str">
        <v/>
      </c>
    </row>
    <row r="1067">
      <c r="A1067" s="74" t="str">
        <v/>
      </c>
      <c r="B1067" s="74" t="str">
        <v/>
      </c>
      <c r="C1067" s="75">
        <f>IF($E1067="","",IFERROR(VLOOKUP(TRIM(E1067&amp;""),'Référentiel Articles'!$A$2:$F$634,2,FALSE),""))</f>
      </c>
      <c r="D1067" s="75">
        <f>IF($E1067="","",IFERROR(VLOOKUP(TRIM(E1067&amp;""),'Référentiel Articles'!$A$2:$F$634,3,FALSE),""))</f>
      </c>
      <c r="E1067" s="74" t="str">
        <v/>
      </c>
      <c r="F1067" s="75">
        <f>IF($E1067="","",IFERROR(VLOOKUP(TRIM(E1067&amp;""),'Référentiel Articles'!$A$2:$F$634,4,FALSE),""))</f>
      </c>
      <c r="G1067" s="76">
        <f>IF($E1067="","",IFERROR(VLOOKUP(TRIM(E1067&amp;""),'Référentiel Articles'!$A$2:$F$634,5,FALSE),""))</f>
      </c>
      <c r="H1067" s="77" t="str">
        <v/>
      </c>
      <c r="I1067" s="76">
        <f>IF($E1067="","",IFERROR(VLOOKUP(TRIM(E1067&amp;""),'Référentiel Articles'!$A$2:$F$634,6,FALSE),""))</f>
      </c>
      <c r="J1067" s="78">
        <f>IF(OR($E1067="",$H1067=""),"",$H1067*$I1067)</f>
      </c>
      <c r="K1067" s="79" t="str">
        <v/>
      </c>
    </row>
    <row r="1068">
      <c r="A1068" s="81" t="str">
        <v/>
      </c>
      <c r="B1068" s="81" t="str">
        <v/>
      </c>
      <c r="C1068" s="83">
        <f>IF($E1068="","",IFERROR(VLOOKUP(TRIM(E1068&amp;""),'Référentiel Articles'!$A$2:$F$634,2,FALSE),""))</f>
      </c>
      <c r="D1068" s="83">
        <f>IF($E1068="","",IFERROR(VLOOKUP(TRIM(E1068&amp;""),'Référentiel Articles'!$A$2:$F$634,3,FALSE),""))</f>
      </c>
      <c r="E1068" s="81" t="str">
        <v/>
      </c>
      <c r="F1068" s="83">
        <f>IF($E1068="","",IFERROR(VLOOKUP(TRIM(E1068&amp;""),'Référentiel Articles'!$A$2:$F$634,4,FALSE),""))</f>
      </c>
      <c r="G1068" s="84">
        <f>IF($E1068="","",IFERROR(VLOOKUP(TRIM(E1068&amp;""),'Référentiel Articles'!$A$2:$F$634,5,FALSE),""))</f>
      </c>
      <c r="H1068" s="85" t="str">
        <v/>
      </c>
      <c r="I1068" s="84">
        <f>IF($E1068="","",IFERROR(VLOOKUP(TRIM(E1068&amp;""),'Référentiel Articles'!$A$2:$F$634,6,FALSE),""))</f>
      </c>
      <c r="J1068" s="90">
        <f>IF(OR($E1068="",$H1068=""),"",$H1068*$I1068)</f>
      </c>
      <c r="K1068" s="87" t="str">
        <v/>
      </c>
    </row>
    <row r="1069">
      <c r="A1069" s="74" t="str">
        <v/>
      </c>
      <c r="B1069" s="74" t="str">
        <v/>
      </c>
      <c r="C1069" s="75">
        <f>IF($E1069="","",IFERROR(VLOOKUP(TRIM(E1069&amp;""),'Référentiel Articles'!$A$2:$F$634,2,FALSE),""))</f>
      </c>
      <c r="D1069" s="75">
        <f>IF($E1069="","",IFERROR(VLOOKUP(TRIM(E1069&amp;""),'Référentiel Articles'!$A$2:$F$634,3,FALSE),""))</f>
      </c>
      <c r="E1069" s="74" t="str">
        <v/>
      </c>
      <c r="F1069" s="75">
        <f>IF($E1069="","",IFERROR(VLOOKUP(TRIM(E1069&amp;""),'Référentiel Articles'!$A$2:$F$634,4,FALSE),""))</f>
      </c>
      <c r="G1069" s="76">
        <f>IF($E1069="","",IFERROR(VLOOKUP(TRIM(E1069&amp;""),'Référentiel Articles'!$A$2:$F$634,5,FALSE),""))</f>
      </c>
      <c r="H1069" s="77" t="str">
        <v/>
      </c>
      <c r="I1069" s="76">
        <f>IF($E1069="","",IFERROR(VLOOKUP(TRIM(E1069&amp;""),'Référentiel Articles'!$A$2:$F$634,6,FALSE),""))</f>
      </c>
      <c r="J1069" s="78">
        <f>IF(OR($E1069="",$H1069=""),"",$H1069*$I1069)</f>
      </c>
      <c r="K1069" s="79" t="str">
        <v/>
      </c>
    </row>
    <row r="1070">
      <c r="A1070" s="81" t="str">
        <v/>
      </c>
      <c r="B1070" s="81" t="str">
        <v/>
      </c>
      <c r="C1070" s="83">
        <f>IF($E1070="","",IFERROR(VLOOKUP(TRIM(E1070&amp;""),'Référentiel Articles'!$A$2:$F$634,2,FALSE),""))</f>
      </c>
      <c r="D1070" s="83">
        <f>IF($E1070="","",IFERROR(VLOOKUP(TRIM(E1070&amp;""),'Référentiel Articles'!$A$2:$F$634,3,FALSE),""))</f>
      </c>
      <c r="E1070" s="81" t="str">
        <v/>
      </c>
      <c r="F1070" s="83">
        <f>IF($E1070="","",IFERROR(VLOOKUP(TRIM(E1070&amp;""),'Référentiel Articles'!$A$2:$F$634,4,FALSE),""))</f>
      </c>
      <c r="G1070" s="84">
        <f>IF($E1070="","",IFERROR(VLOOKUP(TRIM(E1070&amp;""),'Référentiel Articles'!$A$2:$F$634,5,FALSE),""))</f>
      </c>
      <c r="H1070" s="85" t="str">
        <v/>
      </c>
      <c r="I1070" s="84">
        <f>IF($E1070="","",IFERROR(VLOOKUP(TRIM(E1070&amp;""),'Référentiel Articles'!$A$2:$F$634,6,FALSE),""))</f>
      </c>
      <c r="J1070" s="90">
        <f>IF(OR($E1070="",$H1070=""),"",$H1070*$I1070)</f>
      </c>
      <c r="K1070" s="87" t="str">
        <v/>
      </c>
    </row>
    <row r="1071">
      <c r="A1071" s="74" t="str">
        <v/>
      </c>
      <c r="B1071" s="74" t="str">
        <v/>
      </c>
      <c r="C1071" s="75">
        <f>IF($E1071="","",IFERROR(VLOOKUP(TRIM(E1071&amp;""),'Référentiel Articles'!$A$2:$F$634,2,FALSE),""))</f>
      </c>
      <c r="D1071" s="75">
        <f>IF($E1071="","",IFERROR(VLOOKUP(TRIM(E1071&amp;""),'Référentiel Articles'!$A$2:$F$634,3,FALSE),""))</f>
      </c>
      <c r="E1071" s="74" t="str">
        <v/>
      </c>
      <c r="F1071" s="75">
        <f>IF($E1071="","",IFERROR(VLOOKUP(TRIM(E1071&amp;""),'Référentiel Articles'!$A$2:$F$634,4,FALSE),""))</f>
      </c>
      <c r="G1071" s="76">
        <f>IF($E1071="","",IFERROR(VLOOKUP(TRIM(E1071&amp;""),'Référentiel Articles'!$A$2:$F$634,5,FALSE),""))</f>
      </c>
      <c r="H1071" s="77" t="str">
        <v/>
      </c>
      <c r="I1071" s="76">
        <f>IF($E1071="","",IFERROR(VLOOKUP(TRIM(E1071&amp;""),'Référentiel Articles'!$A$2:$F$634,6,FALSE),""))</f>
      </c>
      <c r="J1071" s="78">
        <f>IF(OR($E1071="",$H1071=""),"",$H1071*$I1071)</f>
      </c>
      <c r="K1071" s="79" t="str">
        <v/>
      </c>
    </row>
    <row r="1072">
      <c r="A1072" s="81" t="str">
        <v/>
      </c>
      <c r="B1072" s="81" t="str">
        <v/>
      </c>
      <c r="C1072" s="83">
        <f>IF($E1072="","",IFERROR(VLOOKUP(TRIM(E1072&amp;""),'Référentiel Articles'!$A$2:$F$634,2,FALSE),""))</f>
      </c>
      <c r="D1072" s="83">
        <f>IF($E1072="","",IFERROR(VLOOKUP(TRIM(E1072&amp;""),'Référentiel Articles'!$A$2:$F$634,3,FALSE),""))</f>
      </c>
      <c r="E1072" s="81" t="str">
        <v/>
      </c>
      <c r="F1072" s="83">
        <f>IF($E1072="","",IFERROR(VLOOKUP(TRIM(E1072&amp;""),'Référentiel Articles'!$A$2:$F$634,4,FALSE),""))</f>
      </c>
      <c r="G1072" s="84">
        <f>IF($E1072="","",IFERROR(VLOOKUP(TRIM(E1072&amp;""),'Référentiel Articles'!$A$2:$F$634,5,FALSE),""))</f>
      </c>
      <c r="H1072" s="85" t="str">
        <v/>
      </c>
      <c r="I1072" s="84">
        <f>IF($E1072="","",IFERROR(VLOOKUP(TRIM(E1072&amp;""),'Référentiel Articles'!$A$2:$F$634,6,FALSE),""))</f>
      </c>
      <c r="J1072" s="90">
        <f>IF(OR($E1072="",$H1072=""),"",$H1072*$I1072)</f>
      </c>
      <c r="K1072" s="87" t="str">
        <v/>
      </c>
    </row>
    <row r="1073">
      <c r="A1073" s="74" t="str">
        <v/>
      </c>
      <c r="B1073" s="74" t="str">
        <v/>
      </c>
      <c r="C1073" s="75">
        <f>IF($E1073="","",IFERROR(VLOOKUP(TRIM(E1073&amp;""),'Référentiel Articles'!$A$2:$F$634,2,FALSE),""))</f>
      </c>
      <c r="D1073" s="75">
        <f>IF($E1073="","",IFERROR(VLOOKUP(TRIM(E1073&amp;""),'Référentiel Articles'!$A$2:$F$634,3,FALSE),""))</f>
      </c>
      <c r="E1073" s="74" t="str">
        <v/>
      </c>
      <c r="F1073" s="75">
        <f>IF($E1073="","",IFERROR(VLOOKUP(TRIM(E1073&amp;""),'Référentiel Articles'!$A$2:$F$634,4,FALSE),""))</f>
      </c>
      <c r="G1073" s="76">
        <f>IF($E1073="","",IFERROR(VLOOKUP(TRIM(E1073&amp;""),'Référentiel Articles'!$A$2:$F$634,5,FALSE),""))</f>
      </c>
      <c r="H1073" s="77" t="str">
        <v/>
      </c>
      <c r="I1073" s="76">
        <f>IF($E1073="","",IFERROR(VLOOKUP(TRIM(E1073&amp;""),'Référentiel Articles'!$A$2:$F$634,6,FALSE),""))</f>
      </c>
      <c r="J1073" s="78">
        <f>IF(OR($E1073="",$H1073=""),"",$H1073*$I1073)</f>
      </c>
      <c r="K1073" s="79" t="str">
        <v/>
      </c>
    </row>
    <row r="1074">
      <c r="A1074" s="81" t="str">
        <v/>
      </c>
      <c r="B1074" s="81" t="str">
        <v/>
      </c>
      <c r="C1074" s="83">
        <f>IF($E1074="","",IFERROR(VLOOKUP(TRIM(E1074&amp;""),'Référentiel Articles'!$A$2:$F$634,2,FALSE),""))</f>
      </c>
      <c r="D1074" s="83">
        <f>IF($E1074="","",IFERROR(VLOOKUP(TRIM(E1074&amp;""),'Référentiel Articles'!$A$2:$F$634,3,FALSE),""))</f>
      </c>
      <c r="E1074" s="81" t="str">
        <v/>
      </c>
      <c r="F1074" s="83">
        <f>IF($E1074="","",IFERROR(VLOOKUP(TRIM(E1074&amp;""),'Référentiel Articles'!$A$2:$F$634,4,FALSE),""))</f>
      </c>
      <c r="G1074" s="84">
        <f>IF($E1074="","",IFERROR(VLOOKUP(TRIM(E1074&amp;""),'Référentiel Articles'!$A$2:$F$634,5,FALSE),""))</f>
      </c>
      <c r="H1074" s="85" t="str">
        <v/>
      </c>
      <c r="I1074" s="84">
        <f>IF($E1074="","",IFERROR(VLOOKUP(TRIM(E1074&amp;""),'Référentiel Articles'!$A$2:$F$634,6,FALSE),""))</f>
      </c>
      <c r="J1074" s="90">
        <f>IF(OR($E1074="",$H1074=""),"",$H1074*$I1074)</f>
      </c>
      <c r="K1074" s="87" t="str">
        <v/>
      </c>
    </row>
    <row r="1075">
      <c r="A1075" s="74" t="str">
        <v/>
      </c>
      <c r="B1075" s="74" t="str">
        <v/>
      </c>
      <c r="C1075" s="75">
        <f>IF($E1075="","",IFERROR(VLOOKUP(TRIM(E1075&amp;""),'Référentiel Articles'!$A$2:$F$634,2,FALSE),""))</f>
      </c>
      <c r="D1075" s="75">
        <f>IF($E1075="","",IFERROR(VLOOKUP(TRIM(E1075&amp;""),'Référentiel Articles'!$A$2:$F$634,3,FALSE),""))</f>
      </c>
      <c r="E1075" s="74" t="str">
        <v/>
      </c>
      <c r="F1075" s="75">
        <f>IF($E1075="","",IFERROR(VLOOKUP(TRIM(E1075&amp;""),'Référentiel Articles'!$A$2:$F$634,4,FALSE),""))</f>
      </c>
      <c r="G1075" s="76">
        <f>IF($E1075="","",IFERROR(VLOOKUP(TRIM(E1075&amp;""),'Référentiel Articles'!$A$2:$F$634,5,FALSE),""))</f>
      </c>
      <c r="H1075" s="77" t="str">
        <v/>
      </c>
      <c r="I1075" s="76">
        <f>IF($E1075="","",IFERROR(VLOOKUP(TRIM(E1075&amp;""),'Référentiel Articles'!$A$2:$F$634,6,FALSE),""))</f>
      </c>
      <c r="J1075" s="78">
        <f>IF(OR($E1075="",$H1075=""),"",$H1075*$I1075)</f>
      </c>
      <c r="K1075" s="79" t="str">
        <v/>
      </c>
    </row>
    <row r="1076">
      <c r="A1076" s="81" t="str">
        <v/>
      </c>
      <c r="B1076" s="81" t="str">
        <v/>
      </c>
      <c r="C1076" s="83">
        <f>IF($E1076="","",IFERROR(VLOOKUP(TRIM(E1076&amp;""),'Référentiel Articles'!$A$2:$F$634,2,FALSE),""))</f>
      </c>
      <c r="D1076" s="83">
        <f>IF($E1076="","",IFERROR(VLOOKUP(TRIM(E1076&amp;""),'Référentiel Articles'!$A$2:$F$634,3,FALSE),""))</f>
      </c>
      <c r="E1076" s="81" t="str">
        <v/>
      </c>
      <c r="F1076" s="83">
        <f>IF($E1076="","",IFERROR(VLOOKUP(TRIM(E1076&amp;""),'Référentiel Articles'!$A$2:$F$634,4,FALSE),""))</f>
      </c>
      <c r="G1076" s="84">
        <f>IF($E1076="","",IFERROR(VLOOKUP(TRIM(E1076&amp;""),'Référentiel Articles'!$A$2:$F$634,5,FALSE),""))</f>
      </c>
      <c r="H1076" s="85" t="str">
        <v/>
      </c>
      <c r="I1076" s="84">
        <f>IF($E1076="","",IFERROR(VLOOKUP(TRIM(E1076&amp;""),'Référentiel Articles'!$A$2:$F$634,6,FALSE),""))</f>
      </c>
      <c r="J1076" s="90">
        <f>IF(OR($E1076="",$H1076=""),"",$H1076*$I1076)</f>
      </c>
      <c r="K1076" s="87" t="str">
        <v/>
      </c>
    </row>
    <row r="1077">
      <c r="A1077" s="74" t="str">
        <v/>
      </c>
      <c r="B1077" s="74" t="str">
        <v/>
      </c>
      <c r="C1077" s="75">
        <f>IF($E1077="","",IFERROR(VLOOKUP(TRIM(E1077&amp;""),'Référentiel Articles'!$A$2:$F$634,2,FALSE),""))</f>
      </c>
      <c r="D1077" s="75">
        <f>IF($E1077="","",IFERROR(VLOOKUP(TRIM(E1077&amp;""),'Référentiel Articles'!$A$2:$F$634,3,FALSE),""))</f>
      </c>
      <c r="E1077" s="74" t="str">
        <v/>
      </c>
      <c r="F1077" s="75">
        <f>IF($E1077="","",IFERROR(VLOOKUP(TRIM(E1077&amp;""),'Référentiel Articles'!$A$2:$F$634,4,FALSE),""))</f>
      </c>
      <c r="G1077" s="76">
        <f>IF($E1077="","",IFERROR(VLOOKUP(TRIM(E1077&amp;""),'Référentiel Articles'!$A$2:$F$634,5,FALSE),""))</f>
      </c>
      <c r="H1077" s="77" t="str">
        <v/>
      </c>
      <c r="I1077" s="76">
        <f>IF($E1077="","",IFERROR(VLOOKUP(TRIM(E1077&amp;""),'Référentiel Articles'!$A$2:$F$634,6,FALSE),""))</f>
      </c>
      <c r="J1077" s="78">
        <f>IF(OR($E1077="",$H1077=""),"",$H1077*$I1077)</f>
      </c>
      <c r="K1077" s="79" t="str">
        <v/>
      </c>
    </row>
    <row r="1078">
      <c r="A1078" s="81" t="str">
        <v/>
      </c>
      <c r="B1078" s="81" t="str">
        <v/>
      </c>
      <c r="C1078" s="83">
        <f>IF($E1078="","",IFERROR(VLOOKUP(TRIM(E1078&amp;""),'Référentiel Articles'!$A$2:$F$634,2,FALSE),""))</f>
      </c>
      <c r="D1078" s="83">
        <f>IF($E1078="","",IFERROR(VLOOKUP(TRIM(E1078&amp;""),'Référentiel Articles'!$A$2:$F$634,3,FALSE),""))</f>
      </c>
      <c r="E1078" s="81" t="str">
        <v/>
      </c>
      <c r="F1078" s="83">
        <f>IF($E1078="","",IFERROR(VLOOKUP(TRIM(E1078&amp;""),'Référentiel Articles'!$A$2:$F$634,4,FALSE),""))</f>
      </c>
      <c r="G1078" s="84">
        <f>IF($E1078="","",IFERROR(VLOOKUP(TRIM(E1078&amp;""),'Référentiel Articles'!$A$2:$F$634,5,FALSE),""))</f>
      </c>
      <c r="H1078" s="85" t="str">
        <v/>
      </c>
      <c r="I1078" s="84">
        <f>IF($E1078="","",IFERROR(VLOOKUP(TRIM(E1078&amp;""),'Référentiel Articles'!$A$2:$F$634,6,FALSE),""))</f>
      </c>
      <c r="J1078" s="90">
        <f>IF(OR($E1078="",$H1078=""),"",$H1078*$I1078)</f>
      </c>
      <c r="K1078" s="87" t="str">
        <v/>
      </c>
    </row>
    <row r="1079">
      <c r="A1079" s="74" t="str">
        <v/>
      </c>
      <c r="B1079" s="74" t="str">
        <v/>
      </c>
      <c r="C1079" s="75">
        <f>IF($E1079="","",IFERROR(VLOOKUP(TRIM(E1079&amp;""),'Référentiel Articles'!$A$2:$F$634,2,FALSE),""))</f>
      </c>
      <c r="D1079" s="75">
        <f>IF($E1079="","",IFERROR(VLOOKUP(TRIM(E1079&amp;""),'Référentiel Articles'!$A$2:$F$634,3,FALSE),""))</f>
      </c>
      <c r="E1079" s="74" t="str">
        <v/>
      </c>
      <c r="F1079" s="75">
        <f>IF($E1079="","",IFERROR(VLOOKUP(TRIM(E1079&amp;""),'Référentiel Articles'!$A$2:$F$634,4,FALSE),""))</f>
      </c>
      <c r="G1079" s="76">
        <f>IF($E1079="","",IFERROR(VLOOKUP(TRIM(E1079&amp;""),'Référentiel Articles'!$A$2:$F$634,5,FALSE),""))</f>
      </c>
      <c r="H1079" s="77" t="str">
        <v/>
      </c>
      <c r="I1079" s="76">
        <f>IF($E1079="","",IFERROR(VLOOKUP(TRIM(E1079&amp;""),'Référentiel Articles'!$A$2:$F$634,6,FALSE),""))</f>
      </c>
      <c r="J1079" s="78">
        <f>IF(OR($E1079="",$H1079=""),"",$H1079*$I1079)</f>
      </c>
      <c r="K1079" s="79" t="str">
        <v/>
      </c>
    </row>
    <row r="1080">
      <c r="A1080" s="81" t="str">
        <v/>
      </c>
      <c r="B1080" s="81" t="str">
        <v/>
      </c>
      <c r="C1080" s="83">
        <f>IF($E1080="","",IFERROR(VLOOKUP(TRIM(E1080&amp;""),'Référentiel Articles'!$A$2:$F$634,2,FALSE),""))</f>
      </c>
      <c r="D1080" s="83">
        <f>IF($E1080="","",IFERROR(VLOOKUP(TRIM(E1080&amp;""),'Référentiel Articles'!$A$2:$F$634,3,FALSE),""))</f>
      </c>
      <c r="E1080" s="81" t="str">
        <v/>
      </c>
      <c r="F1080" s="83">
        <f>IF($E1080="","",IFERROR(VLOOKUP(TRIM(E1080&amp;""),'Référentiel Articles'!$A$2:$F$634,4,FALSE),""))</f>
      </c>
      <c r="G1080" s="84">
        <f>IF($E1080="","",IFERROR(VLOOKUP(TRIM(E1080&amp;""),'Référentiel Articles'!$A$2:$F$634,5,FALSE),""))</f>
      </c>
      <c r="H1080" s="85" t="str">
        <v/>
      </c>
      <c r="I1080" s="84">
        <f>IF($E1080="","",IFERROR(VLOOKUP(TRIM(E1080&amp;""),'Référentiel Articles'!$A$2:$F$634,6,FALSE),""))</f>
      </c>
      <c r="J1080" s="90">
        <f>IF(OR($E1080="",$H1080=""),"",$H1080*$I1080)</f>
      </c>
      <c r="K1080" s="87" t="str">
        <v/>
      </c>
    </row>
    <row r="1081">
      <c r="A1081" s="74" t="str">
        <v/>
      </c>
      <c r="B1081" s="74" t="str">
        <v/>
      </c>
      <c r="C1081" s="75">
        <f>IF($E1081="","",IFERROR(VLOOKUP(TRIM(E1081&amp;""),'Référentiel Articles'!$A$2:$F$634,2,FALSE),""))</f>
      </c>
      <c r="D1081" s="75">
        <f>IF($E1081="","",IFERROR(VLOOKUP(TRIM(E1081&amp;""),'Référentiel Articles'!$A$2:$F$634,3,FALSE),""))</f>
      </c>
      <c r="E1081" s="74" t="str">
        <v/>
      </c>
      <c r="F1081" s="75">
        <f>IF($E1081="","",IFERROR(VLOOKUP(TRIM(E1081&amp;""),'Référentiel Articles'!$A$2:$F$634,4,FALSE),""))</f>
      </c>
      <c r="G1081" s="76">
        <f>IF($E1081="","",IFERROR(VLOOKUP(TRIM(E1081&amp;""),'Référentiel Articles'!$A$2:$F$634,5,FALSE),""))</f>
      </c>
      <c r="H1081" s="77" t="str">
        <v/>
      </c>
      <c r="I1081" s="76">
        <f>IF($E1081="","",IFERROR(VLOOKUP(TRIM(E1081&amp;""),'Référentiel Articles'!$A$2:$F$634,6,FALSE),""))</f>
      </c>
      <c r="J1081" s="78">
        <f>IF(OR($E1081="",$H1081=""),"",$H1081*$I1081)</f>
      </c>
      <c r="K1081" s="79" t="str">
        <v/>
      </c>
    </row>
    <row r="1082">
      <c r="A1082" s="81" t="str">
        <v/>
      </c>
      <c r="B1082" s="81" t="str">
        <v/>
      </c>
      <c r="C1082" s="83">
        <f>IF($E1082="","",IFERROR(VLOOKUP(TRIM(E1082&amp;""),'Référentiel Articles'!$A$2:$F$634,2,FALSE),""))</f>
      </c>
      <c r="D1082" s="83">
        <f>IF($E1082="","",IFERROR(VLOOKUP(TRIM(E1082&amp;""),'Référentiel Articles'!$A$2:$F$634,3,FALSE),""))</f>
      </c>
      <c r="E1082" s="81" t="str">
        <v/>
      </c>
      <c r="F1082" s="83">
        <f>IF($E1082="","",IFERROR(VLOOKUP(TRIM(E1082&amp;""),'Référentiel Articles'!$A$2:$F$634,4,FALSE),""))</f>
      </c>
      <c r="G1082" s="84">
        <f>IF($E1082="","",IFERROR(VLOOKUP(TRIM(E1082&amp;""),'Référentiel Articles'!$A$2:$F$634,5,FALSE),""))</f>
      </c>
      <c r="H1082" s="85" t="str">
        <v/>
      </c>
      <c r="I1082" s="84">
        <f>IF($E1082="","",IFERROR(VLOOKUP(TRIM(E1082&amp;""),'Référentiel Articles'!$A$2:$F$634,6,FALSE),""))</f>
      </c>
      <c r="J1082" s="90">
        <f>IF(OR($E1082="",$H1082=""),"",$H1082*$I1082)</f>
      </c>
      <c r="K1082" s="87" t="str">
        <v/>
      </c>
    </row>
    <row r="1083">
      <c r="A1083" s="74" t="str">
        <v/>
      </c>
      <c r="B1083" s="74" t="str">
        <v/>
      </c>
      <c r="C1083" s="75">
        <f>IF($E1083="","",IFERROR(VLOOKUP(TRIM(E1083&amp;""),'Référentiel Articles'!$A$2:$F$634,2,FALSE),""))</f>
      </c>
      <c r="D1083" s="75">
        <f>IF($E1083="","",IFERROR(VLOOKUP(TRIM(E1083&amp;""),'Référentiel Articles'!$A$2:$F$634,3,FALSE),""))</f>
      </c>
      <c r="E1083" s="74" t="str">
        <v/>
      </c>
      <c r="F1083" s="75">
        <f>IF($E1083="","",IFERROR(VLOOKUP(TRIM(E1083&amp;""),'Référentiel Articles'!$A$2:$F$634,4,FALSE),""))</f>
      </c>
      <c r="G1083" s="76">
        <f>IF($E1083="","",IFERROR(VLOOKUP(TRIM(E1083&amp;""),'Référentiel Articles'!$A$2:$F$634,5,FALSE),""))</f>
      </c>
      <c r="H1083" s="77" t="str">
        <v/>
      </c>
      <c r="I1083" s="76">
        <f>IF($E1083="","",IFERROR(VLOOKUP(TRIM(E1083&amp;""),'Référentiel Articles'!$A$2:$F$634,6,FALSE),""))</f>
      </c>
      <c r="J1083" s="78">
        <f>IF(OR($E1083="",$H1083=""),"",$H1083*$I1083)</f>
      </c>
      <c r="K1083" s="79" t="str">
        <v/>
      </c>
    </row>
    <row r="1084">
      <c r="A1084" s="81" t="str">
        <v/>
      </c>
      <c r="B1084" s="81" t="str">
        <v/>
      </c>
      <c r="C1084" s="83">
        <f>IF($E1084="","",IFERROR(VLOOKUP(TRIM(E1084&amp;""),'Référentiel Articles'!$A$2:$F$634,2,FALSE),""))</f>
      </c>
      <c r="D1084" s="83">
        <f>IF($E1084="","",IFERROR(VLOOKUP(TRIM(E1084&amp;""),'Référentiel Articles'!$A$2:$F$634,3,FALSE),""))</f>
      </c>
      <c r="E1084" s="81" t="str">
        <v/>
      </c>
      <c r="F1084" s="83">
        <f>IF($E1084="","",IFERROR(VLOOKUP(TRIM(E1084&amp;""),'Référentiel Articles'!$A$2:$F$634,4,FALSE),""))</f>
      </c>
      <c r="G1084" s="84">
        <f>IF($E1084="","",IFERROR(VLOOKUP(TRIM(E1084&amp;""),'Référentiel Articles'!$A$2:$F$634,5,FALSE),""))</f>
      </c>
      <c r="H1084" s="85" t="str">
        <v/>
      </c>
      <c r="I1084" s="84">
        <f>IF($E1084="","",IFERROR(VLOOKUP(TRIM(E1084&amp;""),'Référentiel Articles'!$A$2:$F$634,6,FALSE),""))</f>
      </c>
      <c r="J1084" s="90">
        <f>IF(OR($E1084="",$H1084=""),"",$H1084*$I1084)</f>
      </c>
      <c r="K1084" s="87" t="str">
        <v/>
      </c>
    </row>
    <row r="1085">
      <c r="A1085" s="74" t="str">
        <v/>
      </c>
      <c r="B1085" s="74" t="str">
        <v/>
      </c>
      <c r="C1085" s="75">
        <f>IF($E1085="","",IFERROR(VLOOKUP(TRIM(E1085&amp;""),'Référentiel Articles'!$A$2:$F$634,2,FALSE),""))</f>
      </c>
      <c r="D1085" s="75">
        <f>IF($E1085="","",IFERROR(VLOOKUP(TRIM(E1085&amp;""),'Référentiel Articles'!$A$2:$F$634,3,FALSE),""))</f>
      </c>
      <c r="E1085" s="74" t="str">
        <v/>
      </c>
      <c r="F1085" s="75">
        <f>IF($E1085="","",IFERROR(VLOOKUP(TRIM(E1085&amp;""),'Référentiel Articles'!$A$2:$F$634,4,FALSE),""))</f>
      </c>
      <c r="G1085" s="76">
        <f>IF($E1085="","",IFERROR(VLOOKUP(TRIM(E1085&amp;""),'Référentiel Articles'!$A$2:$F$634,5,FALSE),""))</f>
      </c>
      <c r="H1085" s="77" t="str">
        <v/>
      </c>
      <c r="I1085" s="76">
        <f>IF($E1085="","",IFERROR(VLOOKUP(TRIM(E1085&amp;""),'Référentiel Articles'!$A$2:$F$634,6,FALSE),""))</f>
      </c>
      <c r="J1085" s="78">
        <f>IF(OR($E1085="",$H1085=""),"",$H1085*$I1085)</f>
      </c>
      <c r="K1085" s="79" t="str">
        <v/>
      </c>
    </row>
    <row r="1086">
      <c r="A1086" s="81" t="str">
        <v/>
      </c>
      <c r="B1086" s="81" t="str">
        <v/>
      </c>
      <c r="C1086" s="83">
        <f>IF($E1086="","",IFERROR(VLOOKUP(TRIM(E1086&amp;""),'Référentiel Articles'!$A$2:$F$634,2,FALSE),""))</f>
      </c>
      <c r="D1086" s="83">
        <f>IF($E1086="","",IFERROR(VLOOKUP(TRIM(E1086&amp;""),'Référentiel Articles'!$A$2:$F$634,3,FALSE),""))</f>
      </c>
      <c r="E1086" s="81" t="str">
        <v/>
      </c>
      <c r="F1086" s="83">
        <f>IF($E1086="","",IFERROR(VLOOKUP(TRIM(E1086&amp;""),'Référentiel Articles'!$A$2:$F$634,4,FALSE),""))</f>
      </c>
      <c r="G1086" s="84">
        <f>IF($E1086="","",IFERROR(VLOOKUP(TRIM(E1086&amp;""),'Référentiel Articles'!$A$2:$F$634,5,FALSE),""))</f>
      </c>
      <c r="H1086" s="85" t="str">
        <v/>
      </c>
      <c r="I1086" s="84">
        <f>IF($E1086="","",IFERROR(VLOOKUP(TRIM(E1086&amp;""),'Référentiel Articles'!$A$2:$F$634,6,FALSE),""))</f>
      </c>
      <c r="J1086" s="90">
        <f>IF(OR($E1086="",$H1086=""),"",$H1086*$I1086)</f>
      </c>
      <c r="K1086" s="87" t="str">
        <v/>
      </c>
    </row>
    <row r="1087">
      <c r="A1087" s="74" t="str">
        <v/>
      </c>
      <c r="B1087" s="74" t="str">
        <v/>
      </c>
      <c r="C1087" s="75">
        <f>IF($E1087="","",IFERROR(VLOOKUP(TRIM(E1087&amp;""),'Référentiel Articles'!$A$2:$F$634,2,FALSE),""))</f>
      </c>
      <c r="D1087" s="75">
        <f>IF($E1087="","",IFERROR(VLOOKUP(TRIM(E1087&amp;""),'Référentiel Articles'!$A$2:$F$634,3,FALSE),""))</f>
      </c>
      <c r="E1087" s="74" t="str">
        <v/>
      </c>
      <c r="F1087" s="75">
        <f>IF($E1087="","",IFERROR(VLOOKUP(TRIM(E1087&amp;""),'Référentiel Articles'!$A$2:$F$634,4,FALSE),""))</f>
      </c>
      <c r="G1087" s="76">
        <f>IF($E1087="","",IFERROR(VLOOKUP(TRIM(E1087&amp;""),'Référentiel Articles'!$A$2:$F$634,5,FALSE),""))</f>
      </c>
      <c r="H1087" s="77" t="str">
        <v/>
      </c>
      <c r="I1087" s="76">
        <f>IF($E1087="","",IFERROR(VLOOKUP(TRIM(E1087&amp;""),'Référentiel Articles'!$A$2:$F$634,6,FALSE),""))</f>
      </c>
      <c r="J1087" s="78">
        <f>IF(OR($E1087="",$H1087=""),"",$H1087*$I1087)</f>
      </c>
      <c r="K1087" s="79" t="str">
        <v/>
      </c>
    </row>
    <row r="1088">
      <c r="A1088" s="81" t="str">
        <v/>
      </c>
      <c r="B1088" s="81" t="str">
        <v/>
      </c>
      <c r="C1088" s="83">
        <f>IF($E1088="","",IFERROR(VLOOKUP(TRIM(E1088&amp;""),'Référentiel Articles'!$A$2:$F$634,2,FALSE),""))</f>
      </c>
      <c r="D1088" s="83">
        <f>IF($E1088="","",IFERROR(VLOOKUP(TRIM(E1088&amp;""),'Référentiel Articles'!$A$2:$F$634,3,FALSE),""))</f>
      </c>
      <c r="E1088" s="81" t="str">
        <v/>
      </c>
      <c r="F1088" s="83">
        <f>IF($E1088="","",IFERROR(VLOOKUP(TRIM(E1088&amp;""),'Référentiel Articles'!$A$2:$F$634,4,FALSE),""))</f>
      </c>
      <c r="G1088" s="84">
        <f>IF($E1088="","",IFERROR(VLOOKUP(TRIM(E1088&amp;""),'Référentiel Articles'!$A$2:$F$634,5,FALSE),""))</f>
      </c>
      <c r="H1088" s="85" t="str">
        <v/>
      </c>
      <c r="I1088" s="84">
        <f>IF($E1088="","",IFERROR(VLOOKUP(TRIM(E1088&amp;""),'Référentiel Articles'!$A$2:$F$634,6,FALSE),""))</f>
      </c>
      <c r="J1088" s="90">
        <f>IF(OR($E1088="",$H1088=""),"",$H1088*$I1088)</f>
      </c>
      <c r="K1088" s="87" t="str">
        <v/>
      </c>
    </row>
    <row r="1089">
      <c r="A1089" s="74" t="str">
        <v/>
      </c>
      <c r="B1089" s="74" t="str">
        <v/>
      </c>
      <c r="C1089" s="75">
        <f>IF($E1089="","",IFERROR(VLOOKUP(TRIM(E1089&amp;""),'Référentiel Articles'!$A$2:$F$634,2,FALSE),""))</f>
      </c>
      <c r="D1089" s="75">
        <f>IF($E1089="","",IFERROR(VLOOKUP(TRIM(E1089&amp;""),'Référentiel Articles'!$A$2:$F$634,3,FALSE),""))</f>
      </c>
      <c r="E1089" s="74" t="str">
        <v/>
      </c>
      <c r="F1089" s="75">
        <f>IF($E1089="","",IFERROR(VLOOKUP(TRIM(E1089&amp;""),'Référentiel Articles'!$A$2:$F$634,4,FALSE),""))</f>
      </c>
      <c r="G1089" s="76">
        <f>IF($E1089="","",IFERROR(VLOOKUP(TRIM(E1089&amp;""),'Référentiel Articles'!$A$2:$F$634,5,FALSE),""))</f>
      </c>
      <c r="H1089" s="77" t="str">
        <v/>
      </c>
      <c r="I1089" s="76">
        <f>IF($E1089="","",IFERROR(VLOOKUP(TRIM(E1089&amp;""),'Référentiel Articles'!$A$2:$F$634,6,FALSE),""))</f>
      </c>
      <c r="J1089" s="78">
        <f>IF(OR($E1089="",$H1089=""),"",$H1089*$I1089)</f>
      </c>
      <c r="K1089" s="79" t="str">
        <v/>
      </c>
    </row>
    <row r="1090">
      <c r="A1090" s="81" t="str">
        <v/>
      </c>
      <c r="B1090" s="81" t="str">
        <v/>
      </c>
      <c r="C1090" s="83">
        <f>IF($E1090="","",IFERROR(VLOOKUP(TRIM(E1090&amp;""),'Référentiel Articles'!$A$2:$F$634,2,FALSE),""))</f>
      </c>
      <c r="D1090" s="83">
        <f>IF($E1090="","",IFERROR(VLOOKUP(TRIM(E1090&amp;""),'Référentiel Articles'!$A$2:$F$634,3,FALSE),""))</f>
      </c>
      <c r="E1090" s="81" t="str">
        <v/>
      </c>
      <c r="F1090" s="83">
        <f>IF($E1090="","",IFERROR(VLOOKUP(TRIM(E1090&amp;""),'Référentiel Articles'!$A$2:$F$634,4,FALSE),""))</f>
      </c>
      <c r="G1090" s="84">
        <f>IF($E1090="","",IFERROR(VLOOKUP(TRIM(E1090&amp;""),'Référentiel Articles'!$A$2:$F$634,5,FALSE),""))</f>
      </c>
      <c r="H1090" s="85" t="str">
        <v/>
      </c>
      <c r="I1090" s="84">
        <f>IF($E1090="","",IFERROR(VLOOKUP(TRIM(E1090&amp;""),'Référentiel Articles'!$A$2:$F$634,6,FALSE),""))</f>
      </c>
      <c r="J1090" s="90">
        <f>IF(OR($E1090="",$H1090=""),"",$H1090*$I1090)</f>
      </c>
      <c r="K1090" s="87" t="str">
        <v/>
      </c>
    </row>
    <row r="1091">
      <c r="A1091" s="74" t="str">
        <v/>
      </c>
      <c r="B1091" s="74" t="str">
        <v/>
      </c>
      <c r="C1091" s="75">
        <f>IF($E1091="","",IFERROR(VLOOKUP(TRIM(E1091&amp;""),'Référentiel Articles'!$A$2:$F$634,2,FALSE),""))</f>
      </c>
      <c r="D1091" s="75">
        <f>IF($E1091="","",IFERROR(VLOOKUP(TRIM(E1091&amp;""),'Référentiel Articles'!$A$2:$F$634,3,FALSE),""))</f>
      </c>
      <c r="E1091" s="74" t="str">
        <v/>
      </c>
      <c r="F1091" s="75">
        <f>IF($E1091="","",IFERROR(VLOOKUP(TRIM(E1091&amp;""),'Référentiel Articles'!$A$2:$F$634,4,FALSE),""))</f>
      </c>
      <c r="G1091" s="76">
        <f>IF($E1091="","",IFERROR(VLOOKUP(TRIM(E1091&amp;""),'Référentiel Articles'!$A$2:$F$634,5,FALSE),""))</f>
      </c>
      <c r="H1091" s="77" t="str">
        <v/>
      </c>
      <c r="I1091" s="76">
        <f>IF($E1091="","",IFERROR(VLOOKUP(TRIM(E1091&amp;""),'Référentiel Articles'!$A$2:$F$634,6,FALSE),""))</f>
      </c>
      <c r="J1091" s="78">
        <f>IF(OR($E1091="",$H1091=""),"",$H1091*$I1091)</f>
      </c>
      <c r="K1091" s="79" t="str">
        <v/>
      </c>
    </row>
    <row r="1092">
      <c r="A1092" s="81" t="str">
        <v/>
      </c>
      <c r="B1092" s="81" t="str">
        <v/>
      </c>
      <c r="C1092" s="83">
        <f>IF($E1092="","",IFERROR(VLOOKUP(TRIM(E1092&amp;""),'Référentiel Articles'!$A$2:$F$634,2,FALSE),""))</f>
      </c>
      <c r="D1092" s="83">
        <f>IF($E1092="","",IFERROR(VLOOKUP(TRIM(E1092&amp;""),'Référentiel Articles'!$A$2:$F$634,3,FALSE),""))</f>
      </c>
      <c r="E1092" s="81" t="str">
        <v/>
      </c>
      <c r="F1092" s="83">
        <f>IF($E1092="","",IFERROR(VLOOKUP(TRIM(E1092&amp;""),'Référentiel Articles'!$A$2:$F$634,4,FALSE),""))</f>
      </c>
      <c r="G1092" s="84">
        <f>IF($E1092="","",IFERROR(VLOOKUP(TRIM(E1092&amp;""),'Référentiel Articles'!$A$2:$F$634,5,FALSE),""))</f>
      </c>
      <c r="H1092" s="85" t="str">
        <v/>
      </c>
      <c r="I1092" s="84">
        <f>IF($E1092="","",IFERROR(VLOOKUP(TRIM(E1092&amp;""),'Référentiel Articles'!$A$2:$F$634,6,FALSE),""))</f>
      </c>
      <c r="J1092" s="90">
        <f>IF(OR($E1092="",$H1092=""),"",$H1092*$I1092)</f>
      </c>
      <c r="K1092" s="87" t="str">
        <v/>
      </c>
    </row>
    <row r="1093">
      <c r="A1093" s="74" t="str">
        <v/>
      </c>
      <c r="B1093" s="74" t="str">
        <v/>
      </c>
      <c r="C1093" s="75">
        <f>IF($E1093="","",IFERROR(VLOOKUP(TRIM(E1093&amp;""),'Référentiel Articles'!$A$2:$F$634,2,FALSE),""))</f>
      </c>
      <c r="D1093" s="75">
        <f>IF($E1093="","",IFERROR(VLOOKUP(TRIM(E1093&amp;""),'Référentiel Articles'!$A$2:$F$634,3,FALSE),""))</f>
      </c>
      <c r="E1093" s="74" t="str">
        <v/>
      </c>
      <c r="F1093" s="75">
        <f>IF($E1093="","",IFERROR(VLOOKUP(TRIM(E1093&amp;""),'Référentiel Articles'!$A$2:$F$634,4,FALSE),""))</f>
      </c>
      <c r="G1093" s="76">
        <f>IF($E1093="","",IFERROR(VLOOKUP(TRIM(E1093&amp;""),'Référentiel Articles'!$A$2:$F$634,5,FALSE),""))</f>
      </c>
      <c r="H1093" s="77" t="str">
        <v/>
      </c>
      <c r="I1093" s="76">
        <f>IF($E1093="","",IFERROR(VLOOKUP(TRIM(E1093&amp;""),'Référentiel Articles'!$A$2:$F$634,6,FALSE),""))</f>
      </c>
      <c r="J1093" s="78">
        <f>IF(OR($E1093="",$H1093=""),"",$H1093*$I1093)</f>
      </c>
      <c r="K1093" s="79" t="str">
        <v/>
      </c>
    </row>
    <row r="1094">
      <c r="A1094" s="81" t="str">
        <v/>
      </c>
      <c r="B1094" s="81" t="str">
        <v/>
      </c>
      <c r="C1094" s="83">
        <f>IF($E1094="","",IFERROR(VLOOKUP(TRIM(E1094&amp;""),'Référentiel Articles'!$A$2:$F$634,2,FALSE),""))</f>
      </c>
      <c r="D1094" s="83">
        <f>IF($E1094="","",IFERROR(VLOOKUP(TRIM(E1094&amp;""),'Référentiel Articles'!$A$2:$F$634,3,FALSE),""))</f>
      </c>
      <c r="E1094" s="81" t="str">
        <v/>
      </c>
      <c r="F1094" s="83">
        <f>IF($E1094="","",IFERROR(VLOOKUP(TRIM(E1094&amp;""),'Référentiel Articles'!$A$2:$F$634,4,FALSE),""))</f>
      </c>
      <c r="G1094" s="84">
        <f>IF($E1094="","",IFERROR(VLOOKUP(TRIM(E1094&amp;""),'Référentiel Articles'!$A$2:$F$634,5,FALSE),""))</f>
      </c>
      <c r="H1094" s="85" t="str">
        <v/>
      </c>
      <c r="I1094" s="84">
        <f>IF($E1094="","",IFERROR(VLOOKUP(TRIM(E1094&amp;""),'Référentiel Articles'!$A$2:$F$634,6,FALSE),""))</f>
      </c>
      <c r="J1094" s="90">
        <f>IF(OR($E1094="",$H1094=""),"",$H1094*$I1094)</f>
      </c>
      <c r="K1094" s="87" t="str">
        <v/>
      </c>
    </row>
    <row r="1095">
      <c r="A1095" s="74" t="str">
        <v/>
      </c>
      <c r="B1095" s="74" t="str">
        <v/>
      </c>
      <c r="C1095" s="75">
        <f>IF($E1095="","",IFERROR(VLOOKUP(TRIM(E1095&amp;""),'Référentiel Articles'!$A$2:$F$634,2,FALSE),""))</f>
      </c>
      <c r="D1095" s="75">
        <f>IF($E1095="","",IFERROR(VLOOKUP(TRIM(E1095&amp;""),'Référentiel Articles'!$A$2:$F$634,3,FALSE),""))</f>
      </c>
      <c r="E1095" s="74" t="str">
        <v/>
      </c>
      <c r="F1095" s="75">
        <f>IF($E1095="","",IFERROR(VLOOKUP(TRIM(E1095&amp;""),'Référentiel Articles'!$A$2:$F$634,4,FALSE),""))</f>
      </c>
      <c r="G1095" s="76">
        <f>IF($E1095="","",IFERROR(VLOOKUP(TRIM(E1095&amp;""),'Référentiel Articles'!$A$2:$F$634,5,FALSE),""))</f>
      </c>
      <c r="H1095" s="77" t="str">
        <v/>
      </c>
      <c r="I1095" s="76">
        <f>IF($E1095="","",IFERROR(VLOOKUP(TRIM(E1095&amp;""),'Référentiel Articles'!$A$2:$F$634,6,FALSE),""))</f>
      </c>
      <c r="J1095" s="78">
        <f>IF(OR($E1095="",$H1095=""),"",$H1095*$I1095)</f>
      </c>
      <c r="K1095" s="79" t="str">
        <v/>
      </c>
    </row>
    <row r="1096">
      <c r="A1096" s="81" t="str">
        <v/>
      </c>
      <c r="B1096" s="81" t="str">
        <v/>
      </c>
      <c r="C1096" s="83">
        <f>IF($E1096="","",IFERROR(VLOOKUP(TRIM(E1096&amp;""),'Référentiel Articles'!$A$2:$F$634,2,FALSE),""))</f>
      </c>
      <c r="D1096" s="83">
        <f>IF($E1096="","",IFERROR(VLOOKUP(TRIM(E1096&amp;""),'Référentiel Articles'!$A$2:$F$634,3,FALSE),""))</f>
      </c>
      <c r="E1096" s="81" t="str">
        <v/>
      </c>
      <c r="F1096" s="83">
        <f>IF($E1096="","",IFERROR(VLOOKUP(TRIM(E1096&amp;""),'Référentiel Articles'!$A$2:$F$634,4,FALSE),""))</f>
      </c>
      <c r="G1096" s="84">
        <f>IF($E1096="","",IFERROR(VLOOKUP(TRIM(E1096&amp;""),'Référentiel Articles'!$A$2:$F$634,5,FALSE),""))</f>
      </c>
      <c r="H1096" s="85" t="str">
        <v/>
      </c>
      <c r="I1096" s="84">
        <f>IF($E1096="","",IFERROR(VLOOKUP(TRIM(E1096&amp;""),'Référentiel Articles'!$A$2:$F$634,6,FALSE),""))</f>
      </c>
      <c r="J1096" s="90">
        <f>IF(OR($E1096="",$H1096=""),"",$H1096*$I1096)</f>
      </c>
      <c r="K1096" s="87" t="str">
        <v/>
      </c>
    </row>
    <row r="1097">
      <c r="A1097" s="74" t="str">
        <v/>
      </c>
      <c r="B1097" s="74" t="str">
        <v/>
      </c>
      <c r="C1097" s="75">
        <f>IF($E1097="","",IFERROR(VLOOKUP(TRIM(E1097&amp;""),'Référentiel Articles'!$A$2:$F$634,2,FALSE),""))</f>
      </c>
      <c r="D1097" s="75">
        <f>IF($E1097="","",IFERROR(VLOOKUP(TRIM(E1097&amp;""),'Référentiel Articles'!$A$2:$F$634,3,FALSE),""))</f>
      </c>
      <c r="E1097" s="74" t="str">
        <v/>
      </c>
      <c r="F1097" s="75">
        <f>IF($E1097="","",IFERROR(VLOOKUP(TRIM(E1097&amp;""),'Référentiel Articles'!$A$2:$F$634,4,FALSE),""))</f>
      </c>
      <c r="G1097" s="76">
        <f>IF($E1097="","",IFERROR(VLOOKUP(TRIM(E1097&amp;""),'Référentiel Articles'!$A$2:$F$634,5,FALSE),""))</f>
      </c>
      <c r="H1097" s="77" t="str">
        <v/>
      </c>
      <c r="I1097" s="76">
        <f>IF($E1097="","",IFERROR(VLOOKUP(TRIM(E1097&amp;""),'Référentiel Articles'!$A$2:$F$634,6,FALSE),""))</f>
      </c>
      <c r="J1097" s="78">
        <f>IF(OR($E1097="",$H1097=""),"",$H1097*$I1097)</f>
      </c>
      <c r="K1097" s="79" t="str">
        <v/>
      </c>
    </row>
    <row r="1098">
      <c r="A1098" s="81" t="str">
        <v/>
      </c>
      <c r="B1098" s="81" t="str">
        <v/>
      </c>
      <c r="C1098" s="83">
        <f>IF($E1098="","",IFERROR(VLOOKUP(TRIM(E1098&amp;""),'Référentiel Articles'!$A$2:$F$634,2,FALSE),""))</f>
      </c>
      <c r="D1098" s="83">
        <f>IF($E1098="","",IFERROR(VLOOKUP(TRIM(E1098&amp;""),'Référentiel Articles'!$A$2:$F$634,3,FALSE),""))</f>
      </c>
      <c r="E1098" s="81" t="str">
        <v/>
      </c>
      <c r="F1098" s="83">
        <f>IF($E1098="","",IFERROR(VLOOKUP(TRIM(E1098&amp;""),'Référentiel Articles'!$A$2:$F$634,4,FALSE),""))</f>
      </c>
      <c r="G1098" s="84">
        <f>IF($E1098="","",IFERROR(VLOOKUP(TRIM(E1098&amp;""),'Référentiel Articles'!$A$2:$F$634,5,FALSE),""))</f>
      </c>
      <c r="H1098" s="85" t="str">
        <v/>
      </c>
      <c r="I1098" s="84">
        <f>IF($E1098="","",IFERROR(VLOOKUP(TRIM(E1098&amp;""),'Référentiel Articles'!$A$2:$F$634,6,FALSE),""))</f>
      </c>
      <c r="J1098" s="90">
        <f>IF(OR($E1098="",$H1098=""),"",$H1098*$I1098)</f>
      </c>
      <c r="K1098" s="87" t="str">
        <v/>
      </c>
    </row>
    <row r="1099">
      <c r="A1099" s="74" t="str">
        <v/>
      </c>
      <c r="B1099" s="74" t="str">
        <v/>
      </c>
      <c r="C1099" s="75">
        <f>IF($E1099="","",IFERROR(VLOOKUP(TRIM(E1099&amp;""),'Référentiel Articles'!$A$2:$F$634,2,FALSE),""))</f>
      </c>
      <c r="D1099" s="75">
        <f>IF($E1099="","",IFERROR(VLOOKUP(TRIM(E1099&amp;""),'Référentiel Articles'!$A$2:$F$634,3,FALSE),""))</f>
      </c>
      <c r="E1099" s="74" t="str">
        <v/>
      </c>
      <c r="F1099" s="75">
        <f>IF($E1099="","",IFERROR(VLOOKUP(TRIM(E1099&amp;""),'Référentiel Articles'!$A$2:$F$634,4,FALSE),""))</f>
      </c>
      <c r="G1099" s="76">
        <f>IF($E1099="","",IFERROR(VLOOKUP(TRIM(E1099&amp;""),'Référentiel Articles'!$A$2:$F$634,5,FALSE),""))</f>
      </c>
      <c r="H1099" s="77" t="str">
        <v/>
      </c>
      <c r="I1099" s="76">
        <f>IF($E1099="","",IFERROR(VLOOKUP(TRIM(E1099&amp;""),'Référentiel Articles'!$A$2:$F$634,6,FALSE),""))</f>
      </c>
      <c r="J1099" s="78">
        <f>IF(OR($E1099="",$H1099=""),"",$H1099*$I1099)</f>
      </c>
      <c r="K1099" s="79" t="str">
        <v/>
      </c>
    </row>
    <row r="1100">
      <c r="A1100" s="81" t="str">
        <v/>
      </c>
      <c r="B1100" s="81" t="str">
        <v/>
      </c>
      <c r="C1100" s="83">
        <f>IF($E1100="","",IFERROR(VLOOKUP(TRIM(E1100&amp;""),'Référentiel Articles'!$A$2:$F$634,2,FALSE),""))</f>
      </c>
      <c r="D1100" s="83">
        <f>IF($E1100="","",IFERROR(VLOOKUP(TRIM(E1100&amp;""),'Référentiel Articles'!$A$2:$F$634,3,FALSE),""))</f>
      </c>
      <c r="E1100" s="81" t="str">
        <v/>
      </c>
      <c r="F1100" s="83">
        <f>IF($E1100="","",IFERROR(VLOOKUP(TRIM(E1100&amp;""),'Référentiel Articles'!$A$2:$F$634,4,FALSE),""))</f>
      </c>
      <c r="G1100" s="84">
        <f>IF($E1100="","",IFERROR(VLOOKUP(TRIM(E1100&amp;""),'Référentiel Articles'!$A$2:$F$634,5,FALSE),""))</f>
      </c>
      <c r="H1100" s="85" t="str">
        <v/>
      </c>
      <c r="I1100" s="84">
        <f>IF($E1100="","",IFERROR(VLOOKUP(TRIM(E1100&amp;""),'Référentiel Articles'!$A$2:$F$634,6,FALSE),""))</f>
      </c>
      <c r="J1100" s="90">
        <f>IF(OR($E1100="",$H1100=""),"",$H1100*$I1100)</f>
      </c>
      <c r="K1100" s="87" t="str">
        <v/>
      </c>
    </row>
    <row r="1101">
      <c r="A1101" s="74" t="str">
        <v/>
      </c>
      <c r="B1101" s="74" t="str">
        <v/>
      </c>
      <c r="C1101" s="75">
        <f>IF($E1101="","",IFERROR(VLOOKUP(TRIM(E1101&amp;""),'Référentiel Articles'!$A$2:$F$634,2,FALSE),""))</f>
      </c>
      <c r="D1101" s="75">
        <f>IF($E1101="","",IFERROR(VLOOKUP(TRIM(E1101&amp;""),'Référentiel Articles'!$A$2:$F$634,3,FALSE),""))</f>
      </c>
      <c r="E1101" s="74" t="str">
        <v/>
      </c>
      <c r="F1101" s="75">
        <f>IF($E1101="","",IFERROR(VLOOKUP(TRIM(E1101&amp;""),'Référentiel Articles'!$A$2:$F$634,4,FALSE),""))</f>
      </c>
      <c r="G1101" s="76">
        <f>IF($E1101="","",IFERROR(VLOOKUP(TRIM(E1101&amp;""),'Référentiel Articles'!$A$2:$F$634,5,FALSE),""))</f>
      </c>
      <c r="H1101" s="77" t="str">
        <v/>
      </c>
      <c r="I1101" s="76">
        <f>IF($E1101="","",IFERROR(VLOOKUP(TRIM(E1101&amp;""),'Référentiel Articles'!$A$2:$F$634,6,FALSE),""))</f>
      </c>
      <c r="J1101" s="78">
        <f>IF(OR($E1101="",$H1101=""),"",$H1101*$I1101)</f>
      </c>
      <c r="K1101" s="79" t="str">
        <v/>
      </c>
    </row>
    <row r="1102">
      <c r="A1102" s="81" t="str">
        <v/>
      </c>
      <c r="B1102" s="81" t="str">
        <v/>
      </c>
      <c r="C1102" s="83">
        <f>IF($E1102="","",IFERROR(VLOOKUP(TRIM(E1102&amp;""),'Référentiel Articles'!$A$2:$F$634,2,FALSE),""))</f>
      </c>
      <c r="D1102" s="83">
        <f>IF($E1102="","",IFERROR(VLOOKUP(TRIM(E1102&amp;""),'Référentiel Articles'!$A$2:$F$634,3,FALSE),""))</f>
      </c>
      <c r="E1102" s="81" t="str">
        <v/>
      </c>
      <c r="F1102" s="83">
        <f>IF($E1102="","",IFERROR(VLOOKUP(TRIM(E1102&amp;""),'Référentiel Articles'!$A$2:$F$634,4,FALSE),""))</f>
      </c>
      <c r="G1102" s="84">
        <f>IF($E1102="","",IFERROR(VLOOKUP(TRIM(E1102&amp;""),'Référentiel Articles'!$A$2:$F$634,5,FALSE),""))</f>
      </c>
      <c r="H1102" s="85" t="str">
        <v/>
      </c>
      <c r="I1102" s="84">
        <f>IF($E1102="","",IFERROR(VLOOKUP(TRIM(E1102&amp;""),'Référentiel Articles'!$A$2:$F$634,6,FALSE),""))</f>
      </c>
      <c r="J1102" s="90">
        <f>IF(OR($E1102="",$H1102=""),"",$H1102*$I1102)</f>
      </c>
      <c r="K1102" s="87" t="str">
        <v/>
      </c>
    </row>
    <row r="1103">
      <c r="A1103" s="74" t="str">
        <v/>
      </c>
      <c r="B1103" s="74" t="str">
        <v/>
      </c>
      <c r="C1103" s="75">
        <f>IF($E1103="","",IFERROR(VLOOKUP(TRIM(E1103&amp;""),'Référentiel Articles'!$A$2:$F$634,2,FALSE),""))</f>
      </c>
      <c r="D1103" s="75">
        <f>IF($E1103="","",IFERROR(VLOOKUP(TRIM(E1103&amp;""),'Référentiel Articles'!$A$2:$F$634,3,FALSE),""))</f>
      </c>
      <c r="E1103" s="74" t="str">
        <v/>
      </c>
      <c r="F1103" s="75">
        <f>IF($E1103="","",IFERROR(VLOOKUP(TRIM(E1103&amp;""),'Référentiel Articles'!$A$2:$F$634,4,FALSE),""))</f>
      </c>
      <c r="G1103" s="76">
        <f>IF($E1103="","",IFERROR(VLOOKUP(TRIM(E1103&amp;""),'Référentiel Articles'!$A$2:$F$634,5,FALSE),""))</f>
      </c>
      <c r="H1103" s="77" t="str">
        <v/>
      </c>
      <c r="I1103" s="76">
        <f>IF($E1103="","",IFERROR(VLOOKUP(TRIM(E1103&amp;""),'Référentiel Articles'!$A$2:$F$634,6,FALSE),""))</f>
      </c>
      <c r="J1103" s="78">
        <f>IF(OR($E1103="",$H1103=""),"",$H1103*$I1103)</f>
      </c>
      <c r="K1103" s="79" t="str">
        <v/>
      </c>
    </row>
    <row r="1104">
      <c r="A1104" s="81" t="str">
        <v/>
      </c>
      <c r="B1104" s="81" t="str">
        <v/>
      </c>
      <c r="C1104" s="83">
        <f>IF($E1104="","",IFERROR(VLOOKUP(TRIM(E1104&amp;""),'Référentiel Articles'!$A$2:$F$634,2,FALSE),""))</f>
      </c>
      <c r="D1104" s="83">
        <f>IF($E1104="","",IFERROR(VLOOKUP(TRIM(E1104&amp;""),'Référentiel Articles'!$A$2:$F$634,3,FALSE),""))</f>
      </c>
      <c r="E1104" s="81" t="str">
        <v/>
      </c>
      <c r="F1104" s="83">
        <f>IF($E1104="","",IFERROR(VLOOKUP(TRIM(E1104&amp;""),'Référentiel Articles'!$A$2:$F$634,4,FALSE),""))</f>
      </c>
      <c r="G1104" s="84">
        <f>IF($E1104="","",IFERROR(VLOOKUP(TRIM(E1104&amp;""),'Référentiel Articles'!$A$2:$F$634,5,FALSE),""))</f>
      </c>
      <c r="H1104" s="85" t="str">
        <v/>
      </c>
      <c r="I1104" s="84">
        <f>IF($E1104="","",IFERROR(VLOOKUP(TRIM(E1104&amp;""),'Référentiel Articles'!$A$2:$F$634,6,FALSE),""))</f>
      </c>
      <c r="J1104" s="90">
        <f>IF(OR($E1104="",$H1104=""),"",$H1104*$I1104)</f>
      </c>
      <c r="K1104" s="87" t="str">
        <v/>
      </c>
    </row>
    <row r="1105">
      <c r="A1105" s="74" t="str">
        <v/>
      </c>
      <c r="B1105" s="74" t="str">
        <v/>
      </c>
      <c r="C1105" s="75">
        <f>IF($E1105="","",IFERROR(VLOOKUP(TRIM(E1105&amp;""),'Référentiel Articles'!$A$2:$F$634,2,FALSE),""))</f>
      </c>
      <c r="D1105" s="75">
        <f>IF($E1105="","",IFERROR(VLOOKUP(TRIM(E1105&amp;""),'Référentiel Articles'!$A$2:$F$634,3,FALSE),""))</f>
      </c>
      <c r="E1105" s="74" t="str">
        <v/>
      </c>
      <c r="F1105" s="75">
        <f>IF($E1105="","",IFERROR(VLOOKUP(TRIM(E1105&amp;""),'Référentiel Articles'!$A$2:$F$634,4,FALSE),""))</f>
      </c>
      <c r="G1105" s="76">
        <f>IF($E1105="","",IFERROR(VLOOKUP(TRIM(E1105&amp;""),'Référentiel Articles'!$A$2:$F$634,5,FALSE),""))</f>
      </c>
      <c r="H1105" s="77" t="str">
        <v/>
      </c>
      <c r="I1105" s="76">
        <f>IF($E1105="","",IFERROR(VLOOKUP(TRIM(E1105&amp;""),'Référentiel Articles'!$A$2:$F$634,6,FALSE),""))</f>
      </c>
      <c r="J1105" s="78">
        <f>IF(OR($E1105="",$H1105=""),"",$H1105*$I1105)</f>
      </c>
      <c r="K1105" s="79" t="str">
        <v/>
      </c>
    </row>
    <row r="1106">
      <c r="A1106" s="81" t="str">
        <v/>
      </c>
      <c r="B1106" s="81" t="str">
        <v/>
      </c>
      <c r="C1106" s="83">
        <f>IF($E1106="","",IFERROR(VLOOKUP(TRIM(E1106&amp;""),'Référentiel Articles'!$A$2:$F$634,2,FALSE),""))</f>
      </c>
      <c r="D1106" s="83">
        <f>IF($E1106="","",IFERROR(VLOOKUP(TRIM(E1106&amp;""),'Référentiel Articles'!$A$2:$F$634,3,FALSE),""))</f>
      </c>
      <c r="E1106" s="81" t="str">
        <v/>
      </c>
      <c r="F1106" s="83">
        <f>IF($E1106="","",IFERROR(VLOOKUP(TRIM(E1106&amp;""),'Référentiel Articles'!$A$2:$F$634,4,FALSE),""))</f>
      </c>
      <c r="G1106" s="84">
        <f>IF($E1106="","",IFERROR(VLOOKUP(TRIM(E1106&amp;""),'Référentiel Articles'!$A$2:$F$634,5,FALSE),""))</f>
      </c>
      <c r="H1106" s="85" t="str">
        <v/>
      </c>
      <c r="I1106" s="84">
        <f>IF($E1106="","",IFERROR(VLOOKUP(TRIM(E1106&amp;""),'Référentiel Articles'!$A$2:$F$634,6,FALSE),""))</f>
      </c>
      <c r="J1106" s="90">
        <f>IF(OR($E1106="",$H1106=""),"",$H1106*$I1106)</f>
      </c>
      <c r="K1106" s="87" t="str">
        <v/>
      </c>
    </row>
    <row r="1107">
      <c r="A1107" s="74" t="str">
        <v/>
      </c>
      <c r="B1107" s="74" t="str">
        <v/>
      </c>
      <c r="C1107" s="75">
        <f>IF($E1107="","",IFERROR(VLOOKUP(TRIM(E1107&amp;""),'Référentiel Articles'!$A$2:$F$634,2,FALSE),""))</f>
      </c>
      <c r="D1107" s="75">
        <f>IF($E1107="","",IFERROR(VLOOKUP(TRIM(E1107&amp;""),'Référentiel Articles'!$A$2:$F$634,3,FALSE),""))</f>
      </c>
      <c r="E1107" s="74" t="str">
        <v/>
      </c>
      <c r="F1107" s="75">
        <f>IF($E1107="","",IFERROR(VLOOKUP(TRIM(E1107&amp;""),'Référentiel Articles'!$A$2:$F$634,4,FALSE),""))</f>
      </c>
      <c r="G1107" s="76">
        <f>IF($E1107="","",IFERROR(VLOOKUP(TRIM(E1107&amp;""),'Référentiel Articles'!$A$2:$F$634,5,FALSE),""))</f>
      </c>
      <c r="H1107" s="77" t="str">
        <v/>
      </c>
      <c r="I1107" s="76">
        <f>IF($E1107="","",IFERROR(VLOOKUP(TRIM(E1107&amp;""),'Référentiel Articles'!$A$2:$F$634,6,FALSE),""))</f>
      </c>
      <c r="J1107" s="78">
        <f>IF(OR($E1107="",$H1107=""),"",$H1107*$I1107)</f>
      </c>
      <c r="K1107" s="79" t="str">
        <v/>
      </c>
    </row>
    <row r="1108">
      <c r="A1108" s="81" t="str">
        <v/>
      </c>
      <c r="B1108" s="81" t="str">
        <v/>
      </c>
      <c r="C1108" s="83">
        <f>IF($E1108="","",IFERROR(VLOOKUP(TRIM(E1108&amp;""),'Référentiel Articles'!$A$2:$F$634,2,FALSE),""))</f>
      </c>
      <c r="D1108" s="83">
        <f>IF($E1108="","",IFERROR(VLOOKUP(TRIM(E1108&amp;""),'Référentiel Articles'!$A$2:$F$634,3,FALSE),""))</f>
      </c>
      <c r="E1108" s="81" t="str">
        <v/>
      </c>
      <c r="F1108" s="83">
        <f>IF($E1108="","",IFERROR(VLOOKUP(TRIM(E1108&amp;""),'Référentiel Articles'!$A$2:$F$634,4,FALSE),""))</f>
      </c>
      <c r="G1108" s="84">
        <f>IF($E1108="","",IFERROR(VLOOKUP(TRIM(E1108&amp;""),'Référentiel Articles'!$A$2:$F$634,5,FALSE),""))</f>
      </c>
      <c r="H1108" s="85" t="str">
        <v/>
      </c>
      <c r="I1108" s="84">
        <f>IF($E1108="","",IFERROR(VLOOKUP(TRIM(E1108&amp;""),'Référentiel Articles'!$A$2:$F$634,6,FALSE),""))</f>
      </c>
      <c r="J1108" s="90">
        <f>IF(OR($E1108="",$H1108=""),"",$H1108*$I1108)</f>
      </c>
      <c r="K1108" s="87" t="str">
        <v/>
      </c>
    </row>
    <row r="1109">
      <c r="A1109" s="74" t="str">
        <v/>
      </c>
      <c r="B1109" s="74" t="str">
        <v/>
      </c>
      <c r="C1109" s="75">
        <f>IF($E1109="","",IFERROR(VLOOKUP(TRIM(E1109&amp;""),'Référentiel Articles'!$A$2:$F$634,2,FALSE),""))</f>
      </c>
      <c r="D1109" s="75">
        <f>IF($E1109="","",IFERROR(VLOOKUP(TRIM(E1109&amp;""),'Référentiel Articles'!$A$2:$F$634,3,FALSE),""))</f>
      </c>
      <c r="E1109" s="74" t="str">
        <v/>
      </c>
      <c r="F1109" s="75">
        <f>IF($E1109="","",IFERROR(VLOOKUP(TRIM(E1109&amp;""),'Référentiel Articles'!$A$2:$F$634,4,FALSE),""))</f>
      </c>
      <c r="G1109" s="76">
        <f>IF($E1109="","",IFERROR(VLOOKUP(TRIM(E1109&amp;""),'Référentiel Articles'!$A$2:$F$634,5,FALSE),""))</f>
      </c>
      <c r="H1109" s="77" t="str">
        <v/>
      </c>
      <c r="I1109" s="76">
        <f>IF($E1109="","",IFERROR(VLOOKUP(TRIM(E1109&amp;""),'Référentiel Articles'!$A$2:$F$634,6,FALSE),""))</f>
      </c>
      <c r="J1109" s="78">
        <f>IF(OR($E1109="",$H1109=""),"",$H1109*$I1109)</f>
      </c>
      <c r="K1109" s="79" t="str">
        <v/>
      </c>
    </row>
    <row r="1110">
      <c r="A1110" s="81" t="str">
        <v/>
      </c>
      <c r="B1110" s="81" t="str">
        <v/>
      </c>
      <c r="C1110" s="83">
        <f>IF($E1110="","",IFERROR(VLOOKUP(TRIM(E1110&amp;""),'Référentiel Articles'!$A$2:$F$634,2,FALSE),""))</f>
      </c>
      <c r="D1110" s="83">
        <f>IF($E1110="","",IFERROR(VLOOKUP(TRIM(E1110&amp;""),'Référentiel Articles'!$A$2:$F$634,3,FALSE),""))</f>
      </c>
      <c r="E1110" s="81" t="str">
        <v/>
      </c>
      <c r="F1110" s="83">
        <f>IF($E1110="","",IFERROR(VLOOKUP(TRIM(E1110&amp;""),'Référentiel Articles'!$A$2:$F$634,4,FALSE),""))</f>
      </c>
      <c r="G1110" s="84">
        <f>IF($E1110="","",IFERROR(VLOOKUP(TRIM(E1110&amp;""),'Référentiel Articles'!$A$2:$F$634,5,FALSE),""))</f>
      </c>
      <c r="H1110" s="85" t="str">
        <v/>
      </c>
      <c r="I1110" s="84">
        <f>IF($E1110="","",IFERROR(VLOOKUP(TRIM(E1110&amp;""),'Référentiel Articles'!$A$2:$F$634,6,FALSE),""))</f>
      </c>
      <c r="J1110" s="90">
        <f>IF(OR($E1110="",$H1110=""),"",$H1110*$I1110)</f>
      </c>
      <c r="K1110" s="87" t="str">
        <v/>
      </c>
    </row>
    <row r="1111">
      <c r="A1111" s="74" t="str">
        <v/>
      </c>
      <c r="B1111" s="74" t="str">
        <v/>
      </c>
      <c r="C1111" s="75">
        <f>IF($E1111="","",IFERROR(VLOOKUP(TRIM(E1111&amp;""),'Référentiel Articles'!$A$2:$F$634,2,FALSE),""))</f>
      </c>
      <c r="D1111" s="75">
        <f>IF($E1111="","",IFERROR(VLOOKUP(TRIM(E1111&amp;""),'Référentiel Articles'!$A$2:$F$634,3,FALSE),""))</f>
      </c>
      <c r="E1111" s="74" t="str">
        <v/>
      </c>
      <c r="F1111" s="75">
        <f>IF($E1111="","",IFERROR(VLOOKUP(TRIM(E1111&amp;""),'Référentiel Articles'!$A$2:$F$634,4,FALSE),""))</f>
      </c>
      <c r="G1111" s="76">
        <f>IF($E1111="","",IFERROR(VLOOKUP(TRIM(E1111&amp;""),'Référentiel Articles'!$A$2:$F$634,5,FALSE),""))</f>
      </c>
      <c r="H1111" s="77" t="str">
        <v/>
      </c>
      <c r="I1111" s="76">
        <f>IF($E1111="","",IFERROR(VLOOKUP(TRIM(E1111&amp;""),'Référentiel Articles'!$A$2:$F$634,6,FALSE),""))</f>
      </c>
      <c r="J1111" s="78">
        <f>IF(OR($E1111="",$H1111=""),"",$H1111*$I1111)</f>
      </c>
      <c r="K1111" s="79" t="str">
        <v/>
      </c>
    </row>
    <row r="1112">
      <c r="A1112" s="81" t="str">
        <v/>
      </c>
      <c r="B1112" s="81" t="str">
        <v/>
      </c>
      <c r="C1112" s="83">
        <f>IF($E1112="","",IFERROR(VLOOKUP(TRIM(E1112&amp;""),'Référentiel Articles'!$A$2:$F$634,2,FALSE),""))</f>
      </c>
      <c r="D1112" s="83">
        <f>IF($E1112="","",IFERROR(VLOOKUP(TRIM(E1112&amp;""),'Référentiel Articles'!$A$2:$F$634,3,FALSE),""))</f>
      </c>
      <c r="E1112" s="81" t="str">
        <v/>
      </c>
      <c r="F1112" s="83">
        <f>IF($E1112="","",IFERROR(VLOOKUP(TRIM(E1112&amp;""),'Référentiel Articles'!$A$2:$F$634,4,FALSE),""))</f>
      </c>
      <c r="G1112" s="84">
        <f>IF($E1112="","",IFERROR(VLOOKUP(TRIM(E1112&amp;""),'Référentiel Articles'!$A$2:$F$634,5,FALSE),""))</f>
      </c>
      <c r="H1112" s="85" t="str">
        <v/>
      </c>
      <c r="I1112" s="84">
        <f>IF($E1112="","",IFERROR(VLOOKUP(TRIM(E1112&amp;""),'Référentiel Articles'!$A$2:$F$634,6,FALSE),""))</f>
      </c>
      <c r="J1112" s="90">
        <f>IF(OR($E1112="",$H1112=""),"",$H1112*$I1112)</f>
      </c>
      <c r="K1112" s="87" t="str">
        <v/>
      </c>
    </row>
    <row r="1113">
      <c r="A1113" s="74" t="str">
        <v/>
      </c>
      <c r="B1113" s="74" t="str">
        <v/>
      </c>
      <c r="C1113" s="75">
        <f>IF($E1113="","",IFERROR(VLOOKUP(TRIM(E1113&amp;""),'Référentiel Articles'!$A$2:$F$634,2,FALSE),""))</f>
      </c>
      <c r="D1113" s="75">
        <f>IF($E1113="","",IFERROR(VLOOKUP(TRIM(E1113&amp;""),'Référentiel Articles'!$A$2:$F$634,3,FALSE),""))</f>
      </c>
      <c r="E1113" s="74" t="str">
        <v/>
      </c>
      <c r="F1113" s="75">
        <f>IF($E1113="","",IFERROR(VLOOKUP(TRIM(E1113&amp;""),'Référentiel Articles'!$A$2:$F$634,4,FALSE),""))</f>
      </c>
      <c r="G1113" s="76">
        <f>IF($E1113="","",IFERROR(VLOOKUP(TRIM(E1113&amp;""),'Référentiel Articles'!$A$2:$F$634,5,FALSE),""))</f>
      </c>
      <c r="H1113" s="77" t="str">
        <v/>
      </c>
      <c r="I1113" s="76">
        <f>IF($E1113="","",IFERROR(VLOOKUP(TRIM(E1113&amp;""),'Référentiel Articles'!$A$2:$F$634,6,FALSE),""))</f>
      </c>
      <c r="J1113" s="78">
        <f>IF(OR($E1113="",$H1113=""),"",$H1113*$I1113)</f>
      </c>
      <c r="K1113" s="79" t="str">
        <v/>
      </c>
    </row>
    <row r="1114">
      <c r="A1114" s="81" t="str">
        <v/>
      </c>
      <c r="B1114" s="81" t="str">
        <v/>
      </c>
      <c r="C1114" s="83">
        <f>IF($E1114="","",IFERROR(VLOOKUP(TRIM(E1114&amp;""),'Référentiel Articles'!$A$2:$F$634,2,FALSE),""))</f>
      </c>
      <c r="D1114" s="83">
        <f>IF($E1114="","",IFERROR(VLOOKUP(TRIM(E1114&amp;""),'Référentiel Articles'!$A$2:$F$634,3,FALSE),""))</f>
      </c>
      <c r="E1114" s="81" t="str">
        <v/>
      </c>
      <c r="F1114" s="83">
        <f>IF($E1114="","",IFERROR(VLOOKUP(TRIM(E1114&amp;""),'Référentiel Articles'!$A$2:$F$634,4,FALSE),""))</f>
      </c>
      <c r="G1114" s="84">
        <f>IF($E1114="","",IFERROR(VLOOKUP(TRIM(E1114&amp;""),'Référentiel Articles'!$A$2:$F$634,5,FALSE),""))</f>
      </c>
      <c r="H1114" s="85" t="str">
        <v/>
      </c>
      <c r="I1114" s="84">
        <f>IF($E1114="","",IFERROR(VLOOKUP(TRIM(E1114&amp;""),'Référentiel Articles'!$A$2:$F$634,6,FALSE),""))</f>
      </c>
      <c r="J1114" s="90">
        <f>IF(OR($E1114="",$H1114=""),"",$H1114*$I1114)</f>
      </c>
      <c r="K1114" s="87" t="str">
        <v/>
      </c>
    </row>
    <row r="1115">
      <c r="A1115" s="74" t="str">
        <v/>
      </c>
      <c r="B1115" s="74" t="str">
        <v/>
      </c>
      <c r="C1115" s="75">
        <f>IF($E1115="","",IFERROR(VLOOKUP(TRIM(E1115&amp;""),'Référentiel Articles'!$A$2:$F$634,2,FALSE),""))</f>
      </c>
      <c r="D1115" s="75">
        <f>IF($E1115="","",IFERROR(VLOOKUP(TRIM(E1115&amp;""),'Référentiel Articles'!$A$2:$F$634,3,FALSE),""))</f>
      </c>
      <c r="E1115" s="74" t="str">
        <v/>
      </c>
      <c r="F1115" s="75">
        <f>IF($E1115="","",IFERROR(VLOOKUP(TRIM(E1115&amp;""),'Référentiel Articles'!$A$2:$F$634,4,FALSE),""))</f>
      </c>
      <c r="G1115" s="76">
        <f>IF($E1115="","",IFERROR(VLOOKUP(TRIM(E1115&amp;""),'Référentiel Articles'!$A$2:$F$634,5,FALSE),""))</f>
      </c>
      <c r="H1115" s="77" t="str">
        <v/>
      </c>
      <c r="I1115" s="76">
        <f>IF($E1115="","",IFERROR(VLOOKUP(TRIM(E1115&amp;""),'Référentiel Articles'!$A$2:$F$634,6,FALSE),""))</f>
      </c>
      <c r="J1115" s="78">
        <f>IF(OR($E1115="",$H1115=""),"",$H1115*$I1115)</f>
      </c>
      <c r="K1115" s="79" t="str">
        <v/>
      </c>
    </row>
    <row r="1116">
      <c r="A1116" s="81" t="str">
        <v/>
      </c>
      <c r="B1116" s="81" t="str">
        <v/>
      </c>
      <c r="C1116" s="83">
        <f>IF($E1116="","",IFERROR(VLOOKUP(TRIM(E1116&amp;""),'Référentiel Articles'!$A$2:$F$634,2,FALSE),""))</f>
      </c>
      <c r="D1116" s="83">
        <f>IF($E1116="","",IFERROR(VLOOKUP(TRIM(E1116&amp;""),'Référentiel Articles'!$A$2:$F$634,3,FALSE),""))</f>
      </c>
      <c r="E1116" s="81" t="str">
        <v/>
      </c>
      <c r="F1116" s="83">
        <f>IF($E1116="","",IFERROR(VLOOKUP(TRIM(E1116&amp;""),'Référentiel Articles'!$A$2:$F$634,4,FALSE),""))</f>
      </c>
      <c r="G1116" s="84">
        <f>IF($E1116="","",IFERROR(VLOOKUP(TRIM(E1116&amp;""),'Référentiel Articles'!$A$2:$F$634,5,FALSE),""))</f>
      </c>
      <c r="H1116" s="85" t="str">
        <v/>
      </c>
      <c r="I1116" s="84">
        <f>IF($E1116="","",IFERROR(VLOOKUP(TRIM(E1116&amp;""),'Référentiel Articles'!$A$2:$F$634,6,FALSE),""))</f>
      </c>
      <c r="J1116" s="90">
        <f>IF(OR($E1116="",$H1116=""),"",$H1116*$I1116)</f>
      </c>
      <c r="K1116" s="87" t="str">
        <v/>
      </c>
    </row>
    <row r="1117">
      <c r="A1117" s="74" t="str">
        <v/>
      </c>
      <c r="B1117" s="74" t="str">
        <v/>
      </c>
      <c r="C1117" s="75">
        <f>IF($E1117="","",IFERROR(VLOOKUP(TRIM(E1117&amp;""),'Référentiel Articles'!$A$2:$F$634,2,FALSE),""))</f>
      </c>
      <c r="D1117" s="75">
        <f>IF($E1117="","",IFERROR(VLOOKUP(TRIM(E1117&amp;""),'Référentiel Articles'!$A$2:$F$634,3,FALSE),""))</f>
      </c>
      <c r="E1117" s="74" t="str">
        <v/>
      </c>
      <c r="F1117" s="75">
        <f>IF($E1117="","",IFERROR(VLOOKUP(TRIM(E1117&amp;""),'Référentiel Articles'!$A$2:$F$634,4,FALSE),""))</f>
      </c>
      <c r="G1117" s="76">
        <f>IF($E1117="","",IFERROR(VLOOKUP(TRIM(E1117&amp;""),'Référentiel Articles'!$A$2:$F$634,5,FALSE),""))</f>
      </c>
      <c r="H1117" s="77" t="str">
        <v/>
      </c>
      <c r="I1117" s="76">
        <f>IF($E1117="","",IFERROR(VLOOKUP(TRIM(E1117&amp;""),'Référentiel Articles'!$A$2:$F$634,6,FALSE),""))</f>
      </c>
      <c r="J1117" s="78">
        <f>IF(OR($E1117="",$H1117=""),"",$H1117*$I1117)</f>
      </c>
      <c r="K1117" s="79" t="str">
        <v/>
      </c>
    </row>
    <row r="1118">
      <c r="A1118" s="81" t="str">
        <v/>
      </c>
      <c r="B1118" s="81" t="str">
        <v/>
      </c>
      <c r="C1118" s="83">
        <f>IF($E1118="","",IFERROR(VLOOKUP(TRIM(E1118&amp;""),'Référentiel Articles'!$A$2:$F$634,2,FALSE),""))</f>
      </c>
      <c r="D1118" s="83">
        <f>IF($E1118="","",IFERROR(VLOOKUP(TRIM(E1118&amp;""),'Référentiel Articles'!$A$2:$F$634,3,FALSE),""))</f>
      </c>
      <c r="E1118" s="81" t="str">
        <v/>
      </c>
      <c r="F1118" s="83">
        <f>IF($E1118="","",IFERROR(VLOOKUP(TRIM(E1118&amp;""),'Référentiel Articles'!$A$2:$F$634,4,FALSE),""))</f>
      </c>
      <c r="G1118" s="84">
        <f>IF($E1118="","",IFERROR(VLOOKUP(TRIM(E1118&amp;""),'Référentiel Articles'!$A$2:$F$634,5,FALSE),""))</f>
      </c>
      <c r="H1118" s="85" t="str">
        <v/>
      </c>
      <c r="I1118" s="84">
        <f>IF($E1118="","",IFERROR(VLOOKUP(TRIM(E1118&amp;""),'Référentiel Articles'!$A$2:$F$634,6,FALSE),""))</f>
      </c>
      <c r="J1118" s="90">
        <f>IF(OR($E1118="",$H1118=""),"",$H1118*$I1118)</f>
      </c>
      <c r="K1118" s="87" t="str">
        <v/>
      </c>
    </row>
    <row r="1119">
      <c r="A1119" s="74" t="str">
        <v/>
      </c>
      <c r="B1119" s="74" t="str">
        <v/>
      </c>
      <c r="C1119" s="75">
        <f>IF($E1119="","",IFERROR(VLOOKUP(TRIM(E1119&amp;""),'Référentiel Articles'!$A$2:$F$634,2,FALSE),""))</f>
      </c>
      <c r="D1119" s="75">
        <f>IF($E1119="","",IFERROR(VLOOKUP(TRIM(E1119&amp;""),'Référentiel Articles'!$A$2:$F$634,3,FALSE),""))</f>
      </c>
      <c r="E1119" s="74" t="str">
        <v/>
      </c>
      <c r="F1119" s="75">
        <f>IF($E1119="","",IFERROR(VLOOKUP(TRIM(E1119&amp;""),'Référentiel Articles'!$A$2:$F$634,4,FALSE),""))</f>
      </c>
      <c r="G1119" s="76">
        <f>IF($E1119="","",IFERROR(VLOOKUP(TRIM(E1119&amp;""),'Référentiel Articles'!$A$2:$F$634,5,FALSE),""))</f>
      </c>
      <c r="H1119" s="77" t="str">
        <v/>
      </c>
      <c r="I1119" s="76">
        <f>IF($E1119="","",IFERROR(VLOOKUP(TRIM(E1119&amp;""),'Référentiel Articles'!$A$2:$F$634,6,FALSE),""))</f>
      </c>
      <c r="J1119" s="78">
        <f>IF(OR($E1119="",$H1119=""),"",$H1119*$I1119)</f>
      </c>
      <c r="K1119" s="79" t="str">
        <v/>
      </c>
    </row>
    <row r="1120">
      <c r="A1120" s="81" t="str">
        <v/>
      </c>
      <c r="B1120" s="81" t="str">
        <v/>
      </c>
      <c r="C1120" s="83">
        <f>IF($E1120="","",IFERROR(VLOOKUP(TRIM(E1120&amp;""),'Référentiel Articles'!$A$2:$F$634,2,FALSE),""))</f>
      </c>
      <c r="D1120" s="83">
        <f>IF($E1120="","",IFERROR(VLOOKUP(TRIM(E1120&amp;""),'Référentiel Articles'!$A$2:$F$634,3,FALSE),""))</f>
      </c>
      <c r="E1120" s="81" t="str">
        <v/>
      </c>
      <c r="F1120" s="83">
        <f>IF($E1120="","",IFERROR(VLOOKUP(TRIM(E1120&amp;""),'Référentiel Articles'!$A$2:$F$634,4,FALSE),""))</f>
      </c>
      <c r="G1120" s="84">
        <f>IF($E1120="","",IFERROR(VLOOKUP(TRIM(E1120&amp;""),'Référentiel Articles'!$A$2:$F$634,5,FALSE),""))</f>
      </c>
      <c r="H1120" s="85" t="str">
        <v/>
      </c>
      <c r="I1120" s="84">
        <f>IF($E1120="","",IFERROR(VLOOKUP(TRIM(E1120&amp;""),'Référentiel Articles'!$A$2:$F$634,6,FALSE),""))</f>
      </c>
      <c r="J1120" s="90">
        <f>IF(OR($E1120="",$H1120=""),"",$H1120*$I1120)</f>
      </c>
      <c r="K1120" s="87" t="str">
        <v/>
      </c>
    </row>
    <row r="1121">
      <c r="A1121" s="74" t="str">
        <v/>
      </c>
      <c r="B1121" s="74" t="str">
        <v/>
      </c>
      <c r="C1121" s="75">
        <f>IF($E1121="","",IFERROR(VLOOKUP(TRIM(E1121&amp;""),'Référentiel Articles'!$A$2:$F$634,2,FALSE),""))</f>
      </c>
      <c r="D1121" s="75">
        <f>IF($E1121="","",IFERROR(VLOOKUP(TRIM(E1121&amp;""),'Référentiel Articles'!$A$2:$F$634,3,FALSE),""))</f>
      </c>
      <c r="E1121" s="74" t="str">
        <v/>
      </c>
      <c r="F1121" s="75">
        <f>IF($E1121="","",IFERROR(VLOOKUP(TRIM(E1121&amp;""),'Référentiel Articles'!$A$2:$F$634,4,FALSE),""))</f>
      </c>
      <c r="G1121" s="76">
        <f>IF($E1121="","",IFERROR(VLOOKUP(TRIM(E1121&amp;""),'Référentiel Articles'!$A$2:$F$634,5,FALSE),""))</f>
      </c>
      <c r="H1121" s="77" t="str">
        <v/>
      </c>
      <c r="I1121" s="76">
        <f>IF($E1121="","",IFERROR(VLOOKUP(TRIM(E1121&amp;""),'Référentiel Articles'!$A$2:$F$634,6,FALSE),""))</f>
      </c>
      <c r="J1121" s="78">
        <f>IF(OR($E1121="",$H1121=""),"",$H1121*$I1121)</f>
      </c>
      <c r="K1121" s="79" t="str">
        <v/>
      </c>
    </row>
    <row r="1122">
      <c r="A1122" s="81" t="str">
        <v/>
      </c>
      <c r="B1122" s="81" t="str">
        <v/>
      </c>
      <c r="C1122" s="83">
        <f>IF($E1122="","",IFERROR(VLOOKUP(TRIM(E1122&amp;""),'Référentiel Articles'!$A$2:$F$634,2,FALSE),""))</f>
      </c>
      <c r="D1122" s="83">
        <f>IF($E1122="","",IFERROR(VLOOKUP(TRIM(E1122&amp;""),'Référentiel Articles'!$A$2:$F$634,3,FALSE),""))</f>
      </c>
      <c r="E1122" s="81" t="str">
        <v/>
      </c>
      <c r="F1122" s="83">
        <f>IF($E1122="","",IFERROR(VLOOKUP(TRIM(E1122&amp;""),'Référentiel Articles'!$A$2:$F$634,4,FALSE),""))</f>
      </c>
      <c r="G1122" s="84">
        <f>IF($E1122="","",IFERROR(VLOOKUP(TRIM(E1122&amp;""),'Référentiel Articles'!$A$2:$F$634,5,FALSE),""))</f>
      </c>
      <c r="H1122" s="85" t="str">
        <v/>
      </c>
      <c r="I1122" s="84">
        <f>IF($E1122="","",IFERROR(VLOOKUP(TRIM(E1122&amp;""),'Référentiel Articles'!$A$2:$F$634,6,FALSE),""))</f>
      </c>
      <c r="J1122" s="90">
        <f>IF(OR($E1122="",$H1122=""),"",$H1122*$I1122)</f>
      </c>
      <c r="K1122" s="87" t="str">
        <v/>
      </c>
    </row>
    <row r="1123">
      <c r="A1123" s="74" t="str">
        <v/>
      </c>
      <c r="B1123" s="74" t="str">
        <v/>
      </c>
      <c r="C1123" s="75">
        <f>IF($E1123="","",IFERROR(VLOOKUP(TRIM(E1123&amp;""),'Référentiel Articles'!$A$2:$F$634,2,FALSE),""))</f>
      </c>
      <c r="D1123" s="75">
        <f>IF($E1123="","",IFERROR(VLOOKUP(TRIM(E1123&amp;""),'Référentiel Articles'!$A$2:$F$634,3,FALSE),""))</f>
      </c>
      <c r="E1123" s="74" t="str">
        <v/>
      </c>
      <c r="F1123" s="75">
        <f>IF($E1123="","",IFERROR(VLOOKUP(TRIM(E1123&amp;""),'Référentiel Articles'!$A$2:$F$634,4,FALSE),""))</f>
      </c>
      <c r="G1123" s="76">
        <f>IF($E1123="","",IFERROR(VLOOKUP(TRIM(E1123&amp;""),'Référentiel Articles'!$A$2:$F$634,5,FALSE),""))</f>
      </c>
      <c r="H1123" s="77" t="str">
        <v/>
      </c>
      <c r="I1123" s="76">
        <f>IF($E1123="","",IFERROR(VLOOKUP(TRIM(E1123&amp;""),'Référentiel Articles'!$A$2:$F$634,6,FALSE),""))</f>
      </c>
      <c r="J1123" s="78">
        <f>IF(OR($E1123="",$H1123=""),"",$H1123*$I1123)</f>
      </c>
      <c r="K1123" s="79" t="str">
        <v/>
      </c>
    </row>
    <row r="1124">
      <c r="A1124" s="81" t="str">
        <v/>
      </c>
      <c r="B1124" s="81" t="str">
        <v/>
      </c>
      <c r="C1124" s="83">
        <f>IF($E1124="","",IFERROR(VLOOKUP(TRIM(E1124&amp;""),'Référentiel Articles'!$A$2:$F$634,2,FALSE),""))</f>
      </c>
      <c r="D1124" s="83">
        <f>IF($E1124="","",IFERROR(VLOOKUP(TRIM(E1124&amp;""),'Référentiel Articles'!$A$2:$F$634,3,FALSE),""))</f>
      </c>
      <c r="E1124" s="81" t="str">
        <v/>
      </c>
      <c r="F1124" s="83">
        <f>IF($E1124="","",IFERROR(VLOOKUP(TRIM(E1124&amp;""),'Référentiel Articles'!$A$2:$F$634,4,FALSE),""))</f>
      </c>
      <c r="G1124" s="84">
        <f>IF($E1124="","",IFERROR(VLOOKUP(TRIM(E1124&amp;""),'Référentiel Articles'!$A$2:$F$634,5,FALSE),""))</f>
      </c>
      <c r="H1124" s="85" t="str">
        <v/>
      </c>
      <c r="I1124" s="84">
        <f>IF($E1124="","",IFERROR(VLOOKUP(TRIM(E1124&amp;""),'Référentiel Articles'!$A$2:$F$634,6,FALSE),""))</f>
      </c>
      <c r="J1124" s="90">
        <f>IF(OR($E1124="",$H1124=""),"",$H1124*$I1124)</f>
      </c>
      <c r="K1124" s="87" t="str">
        <v/>
      </c>
    </row>
    <row r="1125">
      <c r="A1125" s="74" t="str">
        <v/>
      </c>
      <c r="B1125" s="74" t="str">
        <v/>
      </c>
      <c r="C1125" s="75">
        <f>IF($E1125="","",IFERROR(VLOOKUP(TRIM(E1125&amp;""),'Référentiel Articles'!$A$2:$F$634,2,FALSE),""))</f>
      </c>
      <c r="D1125" s="75">
        <f>IF($E1125="","",IFERROR(VLOOKUP(TRIM(E1125&amp;""),'Référentiel Articles'!$A$2:$F$634,3,FALSE),""))</f>
      </c>
      <c r="E1125" s="74" t="str">
        <v/>
      </c>
      <c r="F1125" s="75">
        <f>IF($E1125="","",IFERROR(VLOOKUP(TRIM(E1125&amp;""),'Référentiel Articles'!$A$2:$F$634,4,FALSE),""))</f>
      </c>
      <c r="G1125" s="76">
        <f>IF($E1125="","",IFERROR(VLOOKUP(TRIM(E1125&amp;""),'Référentiel Articles'!$A$2:$F$634,5,FALSE),""))</f>
      </c>
      <c r="H1125" s="77" t="str">
        <v/>
      </c>
      <c r="I1125" s="76">
        <f>IF($E1125="","",IFERROR(VLOOKUP(TRIM(E1125&amp;""),'Référentiel Articles'!$A$2:$F$634,6,FALSE),""))</f>
      </c>
      <c r="J1125" s="78">
        <f>IF(OR($E1125="",$H1125=""),"",$H1125*$I1125)</f>
      </c>
      <c r="K1125" s="79" t="str">
        <v/>
      </c>
    </row>
    <row r="1126">
      <c r="A1126" s="81" t="str">
        <v/>
      </c>
      <c r="B1126" s="81" t="str">
        <v/>
      </c>
      <c r="C1126" s="83">
        <f>IF($E1126="","",IFERROR(VLOOKUP(TRIM(E1126&amp;""),'Référentiel Articles'!$A$2:$F$634,2,FALSE),""))</f>
      </c>
      <c r="D1126" s="83">
        <f>IF($E1126="","",IFERROR(VLOOKUP(TRIM(E1126&amp;""),'Référentiel Articles'!$A$2:$F$634,3,FALSE),""))</f>
      </c>
      <c r="E1126" s="81" t="str">
        <v/>
      </c>
      <c r="F1126" s="83">
        <f>IF($E1126="","",IFERROR(VLOOKUP(TRIM(E1126&amp;""),'Référentiel Articles'!$A$2:$F$634,4,FALSE),""))</f>
      </c>
      <c r="G1126" s="84">
        <f>IF($E1126="","",IFERROR(VLOOKUP(TRIM(E1126&amp;""),'Référentiel Articles'!$A$2:$F$634,5,FALSE),""))</f>
      </c>
      <c r="H1126" s="85" t="str">
        <v/>
      </c>
      <c r="I1126" s="84">
        <f>IF($E1126="","",IFERROR(VLOOKUP(TRIM(E1126&amp;""),'Référentiel Articles'!$A$2:$F$634,6,FALSE),""))</f>
      </c>
      <c r="J1126" s="90">
        <f>IF(OR($E1126="",$H1126=""),"",$H1126*$I1126)</f>
      </c>
      <c r="K1126" s="87" t="str">
        <v/>
      </c>
    </row>
    <row r="1127">
      <c r="A1127" s="74" t="str">
        <v/>
      </c>
      <c r="B1127" s="74" t="str">
        <v/>
      </c>
      <c r="C1127" s="75">
        <f>IF($E1127="","",IFERROR(VLOOKUP(TRIM(E1127&amp;""),'Référentiel Articles'!$A$2:$F$634,2,FALSE),""))</f>
      </c>
      <c r="D1127" s="75">
        <f>IF($E1127="","",IFERROR(VLOOKUP(TRIM(E1127&amp;""),'Référentiel Articles'!$A$2:$F$634,3,FALSE),""))</f>
      </c>
      <c r="E1127" s="74" t="str">
        <v/>
      </c>
      <c r="F1127" s="75">
        <f>IF($E1127="","",IFERROR(VLOOKUP(TRIM(E1127&amp;""),'Référentiel Articles'!$A$2:$F$634,4,FALSE),""))</f>
      </c>
      <c r="G1127" s="76">
        <f>IF($E1127="","",IFERROR(VLOOKUP(TRIM(E1127&amp;""),'Référentiel Articles'!$A$2:$F$634,5,FALSE),""))</f>
      </c>
      <c r="H1127" s="77" t="str">
        <v/>
      </c>
      <c r="I1127" s="76">
        <f>IF($E1127="","",IFERROR(VLOOKUP(TRIM(E1127&amp;""),'Référentiel Articles'!$A$2:$F$634,6,FALSE),""))</f>
      </c>
      <c r="J1127" s="78">
        <f>IF(OR($E1127="",$H1127=""),"",$H1127*$I1127)</f>
      </c>
      <c r="K1127" s="79" t="str">
        <v/>
      </c>
    </row>
    <row r="1128">
      <c r="A1128" s="81" t="str">
        <v/>
      </c>
      <c r="B1128" s="81" t="str">
        <v/>
      </c>
      <c r="C1128" s="83">
        <f>IF($E1128="","",IFERROR(VLOOKUP(TRIM(E1128&amp;""),'Référentiel Articles'!$A$2:$F$634,2,FALSE),""))</f>
      </c>
      <c r="D1128" s="83">
        <f>IF($E1128="","",IFERROR(VLOOKUP(TRIM(E1128&amp;""),'Référentiel Articles'!$A$2:$F$634,3,FALSE),""))</f>
      </c>
      <c r="E1128" s="81" t="str">
        <v/>
      </c>
      <c r="F1128" s="83">
        <f>IF($E1128="","",IFERROR(VLOOKUP(TRIM(E1128&amp;""),'Référentiel Articles'!$A$2:$F$634,4,FALSE),""))</f>
      </c>
      <c r="G1128" s="84">
        <f>IF($E1128="","",IFERROR(VLOOKUP(TRIM(E1128&amp;""),'Référentiel Articles'!$A$2:$F$634,5,FALSE),""))</f>
      </c>
      <c r="H1128" s="85" t="str">
        <v/>
      </c>
      <c r="I1128" s="84">
        <f>IF($E1128="","",IFERROR(VLOOKUP(TRIM(E1128&amp;""),'Référentiel Articles'!$A$2:$F$634,6,FALSE),""))</f>
      </c>
      <c r="J1128" s="90">
        <f>IF(OR($E1128="",$H1128=""),"",$H1128*$I1128)</f>
      </c>
      <c r="K1128" s="87" t="str">
        <v/>
      </c>
    </row>
    <row r="1129">
      <c r="A1129" s="74" t="str">
        <v/>
      </c>
      <c r="B1129" s="74" t="str">
        <v/>
      </c>
      <c r="C1129" s="75">
        <f>IF($E1129="","",IFERROR(VLOOKUP(TRIM(E1129&amp;""),'Référentiel Articles'!$A$2:$F$634,2,FALSE),""))</f>
      </c>
      <c r="D1129" s="75">
        <f>IF($E1129="","",IFERROR(VLOOKUP(TRIM(E1129&amp;""),'Référentiel Articles'!$A$2:$F$634,3,FALSE),""))</f>
      </c>
      <c r="E1129" s="74" t="str">
        <v/>
      </c>
      <c r="F1129" s="75">
        <f>IF($E1129="","",IFERROR(VLOOKUP(TRIM(E1129&amp;""),'Référentiel Articles'!$A$2:$F$634,4,FALSE),""))</f>
      </c>
      <c r="G1129" s="76">
        <f>IF($E1129="","",IFERROR(VLOOKUP(TRIM(E1129&amp;""),'Référentiel Articles'!$A$2:$F$634,5,FALSE),""))</f>
      </c>
      <c r="H1129" s="77" t="str">
        <v/>
      </c>
      <c r="I1129" s="76">
        <f>IF($E1129="","",IFERROR(VLOOKUP(TRIM(E1129&amp;""),'Référentiel Articles'!$A$2:$F$634,6,FALSE),""))</f>
      </c>
      <c r="J1129" s="78">
        <f>IF(OR($E1129="",$H1129=""),"",$H1129*$I1129)</f>
      </c>
      <c r="K1129" s="79" t="str">
        <v/>
      </c>
    </row>
    <row r="1130">
      <c r="A1130" s="81" t="str">
        <v/>
      </c>
      <c r="B1130" s="81" t="str">
        <v/>
      </c>
      <c r="C1130" s="83">
        <f>IF($E1130="","",IFERROR(VLOOKUP(TRIM(E1130&amp;""),'Référentiel Articles'!$A$2:$F$634,2,FALSE),""))</f>
      </c>
      <c r="D1130" s="83">
        <f>IF($E1130="","",IFERROR(VLOOKUP(TRIM(E1130&amp;""),'Référentiel Articles'!$A$2:$F$634,3,FALSE),""))</f>
      </c>
      <c r="E1130" s="81" t="str">
        <v/>
      </c>
      <c r="F1130" s="83">
        <f>IF($E1130="","",IFERROR(VLOOKUP(TRIM(E1130&amp;""),'Référentiel Articles'!$A$2:$F$634,4,FALSE),""))</f>
      </c>
      <c r="G1130" s="84">
        <f>IF($E1130="","",IFERROR(VLOOKUP(TRIM(E1130&amp;""),'Référentiel Articles'!$A$2:$F$634,5,FALSE),""))</f>
      </c>
      <c r="H1130" s="85" t="str">
        <v/>
      </c>
      <c r="I1130" s="84">
        <f>IF($E1130="","",IFERROR(VLOOKUP(TRIM(E1130&amp;""),'Référentiel Articles'!$A$2:$F$634,6,FALSE),""))</f>
      </c>
      <c r="J1130" s="90">
        <f>IF(OR($E1130="",$H1130=""),"",$H1130*$I1130)</f>
      </c>
      <c r="K1130" s="87" t="str">
        <v/>
      </c>
    </row>
    <row r="1131">
      <c r="A1131" s="74" t="str">
        <v/>
      </c>
      <c r="B1131" s="74" t="str">
        <v/>
      </c>
      <c r="C1131" s="75">
        <f>IF($E1131="","",IFERROR(VLOOKUP(TRIM(E1131&amp;""),'Référentiel Articles'!$A$2:$F$634,2,FALSE),""))</f>
      </c>
      <c r="D1131" s="75">
        <f>IF($E1131="","",IFERROR(VLOOKUP(TRIM(E1131&amp;""),'Référentiel Articles'!$A$2:$F$634,3,FALSE),""))</f>
      </c>
      <c r="E1131" s="74" t="str">
        <v/>
      </c>
      <c r="F1131" s="75">
        <f>IF($E1131="","",IFERROR(VLOOKUP(TRIM(E1131&amp;""),'Référentiel Articles'!$A$2:$F$634,4,FALSE),""))</f>
      </c>
      <c r="G1131" s="76">
        <f>IF($E1131="","",IFERROR(VLOOKUP(TRIM(E1131&amp;""),'Référentiel Articles'!$A$2:$F$634,5,FALSE),""))</f>
      </c>
      <c r="H1131" s="77" t="str">
        <v/>
      </c>
      <c r="I1131" s="76">
        <f>IF($E1131="","",IFERROR(VLOOKUP(TRIM(E1131&amp;""),'Référentiel Articles'!$A$2:$F$634,6,FALSE),""))</f>
      </c>
      <c r="J1131" s="78">
        <f>IF(OR($E1131="",$H1131=""),"",$H1131*$I1131)</f>
      </c>
      <c r="K1131" s="79" t="str">
        <v/>
      </c>
    </row>
    <row r="1132">
      <c r="A1132" s="81" t="str">
        <v/>
      </c>
      <c r="B1132" s="81" t="str">
        <v/>
      </c>
      <c r="C1132" s="83">
        <f>IF($E1132="","",IFERROR(VLOOKUP(TRIM(E1132&amp;""),'Référentiel Articles'!$A$2:$F$634,2,FALSE),""))</f>
      </c>
      <c r="D1132" s="83">
        <f>IF($E1132="","",IFERROR(VLOOKUP(TRIM(E1132&amp;""),'Référentiel Articles'!$A$2:$F$634,3,FALSE),""))</f>
      </c>
      <c r="E1132" s="81" t="str">
        <v/>
      </c>
      <c r="F1132" s="83">
        <f>IF($E1132="","",IFERROR(VLOOKUP(TRIM(E1132&amp;""),'Référentiel Articles'!$A$2:$F$634,4,FALSE),""))</f>
      </c>
      <c r="G1132" s="84">
        <f>IF($E1132="","",IFERROR(VLOOKUP(TRIM(E1132&amp;""),'Référentiel Articles'!$A$2:$F$634,5,FALSE),""))</f>
      </c>
      <c r="H1132" s="85" t="str">
        <v/>
      </c>
      <c r="I1132" s="84">
        <f>IF($E1132="","",IFERROR(VLOOKUP(TRIM(E1132&amp;""),'Référentiel Articles'!$A$2:$F$634,6,FALSE),""))</f>
      </c>
      <c r="J1132" s="90">
        <f>IF(OR($E1132="",$H1132=""),"",$H1132*$I1132)</f>
      </c>
      <c r="K1132" s="87" t="str">
        <v/>
      </c>
    </row>
    <row r="1133">
      <c r="A1133" s="74" t="str">
        <v/>
      </c>
      <c r="B1133" s="74" t="str">
        <v/>
      </c>
      <c r="C1133" s="75">
        <f>IF($E1133="","",IFERROR(VLOOKUP(TRIM(E1133&amp;""),'Référentiel Articles'!$A$2:$F$634,2,FALSE),""))</f>
      </c>
      <c r="D1133" s="75">
        <f>IF($E1133="","",IFERROR(VLOOKUP(TRIM(E1133&amp;""),'Référentiel Articles'!$A$2:$F$634,3,FALSE),""))</f>
      </c>
      <c r="E1133" s="74" t="str">
        <v/>
      </c>
      <c r="F1133" s="75">
        <f>IF($E1133="","",IFERROR(VLOOKUP(TRIM(E1133&amp;""),'Référentiel Articles'!$A$2:$F$634,4,FALSE),""))</f>
      </c>
      <c r="G1133" s="76">
        <f>IF($E1133="","",IFERROR(VLOOKUP(TRIM(E1133&amp;""),'Référentiel Articles'!$A$2:$F$634,5,FALSE),""))</f>
      </c>
      <c r="H1133" s="77" t="str">
        <v/>
      </c>
      <c r="I1133" s="76">
        <f>IF($E1133="","",IFERROR(VLOOKUP(TRIM(E1133&amp;""),'Référentiel Articles'!$A$2:$F$634,6,FALSE),""))</f>
      </c>
      <c r="J1133" s="78">
        <f>IF(OR($E1133="",$H1133=""),"",$H1133*$I1133)</f>
      </c>
      <c r="K1133" s="79" t="str">
        <v/>
      </c>
    </row>
    <row r="1134">
      <c r="A1134" s="81" t="str">
        <v/>
      </c>
      <c r="B1134" s="81" t="str">
        <v/>
      </c>
      <c r="C1134" s="83">
        <f>IF($E1134="","",IFERROR(VLOOKUP(TRIM(E1134&amp;""),'Référentiel Articles'!$A$2:$F$634,2,FALSE),""))</f>
      </c>
      <c r="D1134" s="83">
        <f>IF($E1134="","",IFERROR(VLOOKUP(TRIM(E1134&amp;""),'Référentiel Articles'!$A$2:$F$634,3,FALSE),""))</f>
      </c>
      <c r="E1134" s="81" t="str">
        <v/>
      </c>
      <c r="F1134" s="83">
        <f>IF($E1134="","",IFERROR(VLOOKUP(TRIM(E1134&amp;""),'Référentiel Articles'!$A$2:$F$634,4,FALSE),""))</f>
      </c>
      <c r="G1134" s="84">
        <f>IF($E1134="","",IFERROR(VLOOKUP(TRIM(E1134&amp;""),'Référentiel Articles'!$A$2:$F$634,5,FALSE),""))</f>
      </c>
      <c r="H1134" s="85" t="str">
        <v/>
      </c>
      <c r="I1134" s="84">
        <f>IF($E1134="","",IFERROR(VLOOKUP(TRIM(E1134&amp;""),'Référentiel Articles'!$A$2:$F$634,6,FALSE),""))</f>
      </c>
      <c r="J1134" s="90">
        <f>IF(OR($E1134="",$H1134=""),"",$H1134*$I1134)</f>
      </c>
      <c r="K1134" s="87" t="str">
        <v/>
      </c>
    </row>
    <row r="1135">
      <c r="A1135" s="74" t="str">
        <v/>
      </c>
      <c r="B1135" s="74" t="str">
        <v/>
      </c>
      <c r="C1135" s="75">
        <f>IF($E1135="","",IFERROR(VLOOKUP(TRIM(E1135&amp;""),'Référentiel Articles'!$A$2:$F$634,2,FALSE),""))</f>
      </c>
      <c r="D1135" s="75">
        <f>IF($E1135="","",IFERROR(VLOOKUP(TRIM(E1135&amp;""),'Référentiel Articles'!$A$2:$F$634,3,FALSE),""))</f>
      </c>
      <c r="E1135" s="74" t="str">
        <v/>
      </c>
      <c r="F1135" s="75">
        <f>IF($E1135="","",IFERROR(VLOOKUP(TRIM(E1135&amp;""),'Référentiel Articles'!$A$2:$F$634,4,FALSE),""))</f>
      </c>
      <c r="G1135" s="76">
        <f>IF($E1135="","",IFERROR(VLOOKUP(TRIM(E1135&amp;""),'Référentiel Articles'!$A$2:$F$634,5,FALSE),""))</f>
      </c>
      <c r="H1135" s="77" t="str">
        <v/>
      </c>
      <c r="I1135" s="76">
        <f>IF($E1135="","",IFERROR(VLOOKUP(TRIM(E1135&amp;""),'Référentiel Articles'!$A$2:$F$634,6,FALSE),""))</f>
      </c>
      <c r="J1135" s="78">
        <f>IF(OR($E1135="",$H1135=""),"",$H1135*$I1135)</f>
      </c>
      <c r="K1135" s="79" t="str">
        <v/>
      </c>
    </row>
    <row r="1136">
      <c r="A1136" s="81" t="str">
        <v/>
      </c>
      <c r="B1136" s="81" t="str">
        <v/>
      </c>
      <c r="C1136" s="83">
        <f>IF($E1136="","",IFERROR(VLOOKUP(TRIM(E1136&amp;""),'Référentiel Articles'!$A$2:$F$634,2,FALSE),""))</f>
      </c>
      <c r="D1136" s="83">
        <f>IF($E1136="","",IFERROR(VLOOKUP(TRIM(E1136&amp;""),'Référentiel Articles'!$A$2:$F$634,3,FALSE),""))</f>
      </c>
      <c r="E1136" s="81" t="str">
        <v/>
      </c>
      <c r="F1136" s="83">
        <f>IF($E1136="","",IFERROR(VLOOKUP(TRIM(E1136&amp;""),'Référentiel Articles'!$A$2:$F$634,4,FALSE),""))</f>
      </c>
      <c r="G1136" s="84">
        <f>IF($E1136="","",IFERROR(VLOOKUP(TRIM(E1136&amp;""),'Référentiel Articles'!$A$2:$F$634,5,FALSE),""))</f>
      </c>
      <c r="H1136" s="85" t="str">
        <v/>
      </c>
      <c r="I1136" s="84">
        <f>IF($E1136="","",IFERROR(VLOOKUP(TRIM(E1136&amp;""),'Référentiel Articles'!$A$2:$F$634,6,FALSE),""))</f>
      </c>
      <c r="J1136" s="90">
        <f>IF(OR($E1136="",$H1136=""),"",$H1136*$I1136)</f>
      </c>
      <c r="K1136" s="87" t="str">
        <v/>
      </c>
    </row>
    <row r="1137">
      <c r="A1137" s="74" t="str">
        <v/>
      </c>
      <c r="B1137" s="74" t="str">
        <v/>
      </c>
      <c r="C1137" s="75">
        <f>IF($E1137="","",IFERROR(VLOOKUP(TRIM(E1137&amp;""),'Référentiel Articles'!$A$2:$F$634,2,FALSE),""))</f>
      </c>
      <c r="D1137" s="75">
        <f>IF($E1137="","",IFERROR(VLOOKUP(TRIM(E1137&amp;""),'Référentiel Articles'!$A$2:$F$634,3,FALSE),""))</f>
      </c>
      <c r="E1137" s="74" t="str">
        <v/>
      </c>
      <c r="F1137" s="75">
        <f>IF($E1137="","",IFERROR(VLOOKUP(TRIM(E1137&amp;""),'Référentiel Articles'!$A$2:$F$634,4,FALSE),""))</f>
      </c>
      <c r="G1137" s="76">
        <f>IF($E1137="","",IFERROR(VLOOKUP(TRIM(E1137&amp;""),'Référentiel Articles'!$A$2:$F$634,5,FALSE),""))</f>
      </c>
      <c r="H1137" s="77" t="str">
        <v/>
      </c>
      <c r="I1137" s="76">
        <f>IF($E1137="","",IFERROR(VLOOKUP(TRIM(E1137&amp;""),'Référentiel Articles'!$A$2:$F$634,6,FALSE),""))</f>
      </c>
      <c r="J1137" s="78">
        <f>IF(OR($E1137="",$H1137=""),"",$H1137*$I1137)</f>
      </c>
      <c r="K1137" s="79" t="str">
        <v/>
      </c>
    </row>
    <row r="1138">
      <c r="A1138" s="81" t="str">
        <v/>
      </c>
      <c r="B1138" s="81" t="str">
        <v/>
      </c>
      <c r="C1138" s="83">
        <f>IF($E1138="","",IFERROR(VLOOKUP(TRIM(E1138&amp;""),'Référentiel Articles'!$A$2:$F$634,2,FALSE),""))</f>
      </c>
      <c r="D1138" s="83">
        <f>IF($E1138="","",IFERROR(VLOOKUP(TRIM(E1138&amp;""),'Référentiel Articles'!$A$2:$F$634,3,FALSE),""))</f>
      </c>
      <c r="E1138" s="81" t="str">
        <v/>
      </c>
      <c r="F1138" s="83">
        <f>IF($E1138="","",IFERROR(VLOOKUP(TRIM(E1138&amp;""),'Référentiel Articles'!$A$2:$F$634,4,FALSE),""))</f>
      </c>
      <c r="G1138" s="84">
        <f>IF($E1138="","",IFERROR(VLOOKUP(TRIM(E1138&amp;""),'Référentiel Articles'!$A$2:$F$634,5,FALSE),""))</f>
      </c>
      <c r="H1138" s="85" t="str">
        <v/>
      </c>
      <c r="I1138" s="84">
        <f>IF($E1138="","",IFERROR(VLOOKUP(TRIM(E1138&amp;""),'Référentiel Articles'!$A$2:$F$634,6,FALSE),""))</f>
      </c>
      <c r="J1138" s="90">
        <f>IF(OR($E1138="",$H1138=""),"",$H1138*$I1138)</f>
      </c>
      <c r="K1138" s="87" t="str">
        <v/>
      </c>
    </row>
    <row r="1139">
      <c r="A1139" s="74" t="str">
        <v/>
      </c>
      <c r="B1139" s="74" t="str">
        <v/>
      </c>
      <c r="C1139" s="75">
        <f>IF($E1139="","",IFERROR(VLOOKUP(TRIM(E1139&amp;""),'Référentiel Articles'!$A$2:$F$634,2,FALSE),""))</f>
      </c>
      <c r="D1139" s="75">
        <f>IF($E1139="","",IFERROR(VLOOKUP(TRIM(E1139&amp;""),'Référentiel Articles'!$A$2:$F$634,3,FALSE),""))</f>
      </c>
      <c r="E1139" s="74" t="str">
        <v/>
      </c>
      <c r="F1139" s="75">
        <f>IF($E1139="","",IFERROR(VLOOKUP(TRIM(E1139&amp;""),'Référentiel Articles'!$A$2:$F$634,4,FALSE),""))</f>
      </c>
      <c r="G1139" s="76">
        <f>IF($E1139="","",IFERROR(VLOOKUP(TRIM(E1139&amp;""),'Référentiel Articles'!$A$2:$F$634,5,FALSE),""))</f>
      </c>
      <c r="H1139" s="77" t="str">
        <v/>
      </c>
      <c r="I1139" s="76">
        <f>IF($E1139="","",IFERROR(VLOOKUP(TRIM(E1139&amp;""),'Référentiel Articles'!$A$2:$F$634,6,FALSE),""))</f>
      </c>
      <c r="J1139" s="78">
        <f>IF(OR($E1139="",$H1139=""),"",$H1139*$I1139)</f>
      </c>
      <c r="K1139" s="79" t="str">
        <v/>
      </c>
    </row>
    <row r="1140">
      <c r="A1140" s="81" t="str">
        <v/>
      </c>
      <c r="B1140" s="81" t="str">
        <v/>
      </c>
      <c r="C1140" s="83">
        <f>IF($E1140="","",IFERROR(VLOOKUP(TRIM(E1140&amp;""),'Référentiel Articles'!$A$2:$F$634,2,FALSE),""))</f>
      </c>
      <c r="D1140" s="83">
        <f>IF($E1140="","",IFERROR(VLOOKUP(TRIM(E1140&amp;""),'Référentiel Articles'!$A$2:$F$634,3,FALSE),""))</f>
      </c>
      <c r="E1140" s="81" t="str">
        <v/>
      </c>
      <c r="F1140" s="83">
        <f>IF($E1140="","",IFERROR(VLOOKUP(TRIM(E1140&amp;""),'Référentiel Articles'!$A$2:$F$634,4,FALSE),""))</f>
      </c>
      <c r="G1140" s="84">
        <f>IF($E1140="","",IFERROR(VLOOKUP(TRIM(E1140&amp;""),'Référentiel Articles'!$A$2:$F$634,5,FALSE),""))</f>
      </c>
      <c r="H1140" s="85" t="str">
        <v/>
      </c>
      <c r="I1140" s="84">
        <f>IF($E1140="","",IFERROR(VLOOKUP(TRIM(E1140&amp;""),'Référentiel Articles'!$A$2:$F$634,6,FALSE),""))</f>
      </c>
      <c r="J1140" s="90">
        <f>IF(OR($E1140="",$H1140=""),"",$H1140*$I1140)</f>
      </c>
      <c r="K1140" s="87" t="str">
        <v/>
      </c>
    </row>
    <row r="1141">
      <c r="A1141" s="74" t="str">
        <v/>
      </c>
      <c r="B1141" s="74" t="str">
        <v/>
      </c>
      <c r="C1141" s="75">
        <f>IF($E1141="","",IFERROR(VLOOKUP(TRIM(E1141&amp;""),'Référentiel Articles'!$A$2:$F$634,2,FALSE),""))</f>
      </c>
      <c r="D1141" s="75">
        <f>IF($E1141="","",IFERROR(VLOOKUP(TRIM(E1141&amp;""),'Référentiel Articles'!$A$2:$F$634,3,FALSE),""))</f>
      </c>
      <c r="E1141" s="74" t="str">
        <v/>
      </c>
      <c r="F1141" s="75">
        <f>IF($E1141="","",IFERROR(VLOOKUP(TRIM(E1141&amp;""),'Référentiel Articles'!$A$2:$F$634,4,FALSE),""))</f>
      </c>
      <c r="G1141" s="76">
        <f>IF($E1141="","",IFERROR(VLOOKUP(TRIM(E1141&amp;""),'Référentiel Articles'!$A$2:$F$634,5,FALSE),""))</f>
      </c>
      <c r="H1141" s="77" t="str">
        <v/>
      </c>
      <c r="I1141" s="76">
        <f>IF($E1141="","",IFERROR(VLOOKUP(TRIM(E1141&amp;""),'Référentiel Articles'!$A$2:$F$634,6,FALSE),""))</f>
      </c>
      <c r="J1141" s="78">
        <f>IF(OR($E1141="",$H1141=""),"",$H1141*$I1141)</f>
      </c>
      <c r="K1141" s="79" t="str">
        <v/>
      </c>
    </row>
    <row r="1142">
      <c r="A1142" s="81" t="str">
        <v/>
      </c>
      <c r="B1142" s="81" t="str">
        <v/>
      </c>
      <c r="C1142" s="83">
        <f>IF($E1142="","",IFERROR(VLOOKUP(TRIM(E1142&amp;""),'Référentiel Articles'!$A$2:$F$634,2,FALSE),""))</f>
      </c>
      <c r="D1142" s="83">
        <f>IF($E1142="","",IFERROR(VLOOKUP(TRIM(E1142&amp;""),'Référentiel Articles'!$A$2:$F$634,3,FALSE),""))</f>
      </c>
      <c r="E1142" s="81" t="str">
        <v/>
      </c>
      <c r="F1142" s="83">
        <f>IF($E1142="","",IFERROR(VLOOKUP(TRIM(E1142&amp;""),'Référentiel Articles'!$A$2:$F$634,4,FALSE),""))</f>
      </c>
      <c r="G1142" s="84">
        <f>IF($E1142="","",IFERROR(VLOOKUP(TRIM(E1142&amp;""),'Référentiel Articles'!$A$2:$F$634,5,FALSE),""))</f>
      </c>
      <c r="H1142" s="85" t="str">
        <v/>
      </c>
      <c r="I1142" s="84">
        <f>IF($E1142="","",IFERROR(VLOOKUP(TRIM(E1142&amp;""),'Référentiel Articles'!$A$2:$F$634,6,FALSE),""))</f>
      </c>
      <c r="J1142" s="90">
        <f>IF(OR($E1142="",$H1142=""),"",$H1142*$I1142)</f>
      </c>
      <c r="K1142" s="87" t="str">
        <v/>
      </c>
    </row>
    <row r="1143">
      <c r="A1143" s="74" t="str">
        <v/>
      </c>
      <c r="B1143" s="74" t="str">
        <v/>
      </c>
      <c r="C1143" s="75">
        <f>IF($E1143="","",IFERROR(VLOOKUP(TRIM(E1143&amp;""),'Référentiel Articles'!$A$2:$F$634,2,FALSE),""))</f>
      </c>
      <c r="D1143" s="75">
        <f>IF($E1143="","",IFERROR(VLOOKUP(TRIM(E1143&amp;""),'Référentiel Articles'!$A$2:$F$634,3,FALSE),""))</f>
      </c>
      <c r="E1143" s="74" t="str">
        <v/>
      </c>
      <c r="F1143" s="75">
        <f>IF($E1143="","",IFERROR(VLOOKUP(TRIM(E1143&amp;""),'Référentiel Articles'!$A$2:$F$634,4,FALSE),""))</f>
      </c>
      <c r="G1143" s="76">
        <f>IF($E1143="","",IFERROR(VLOOKUP(TRIM(E1143&amp;""),'Référentiel Articles'!$A$2:$F$634,5,FALSE),""))</f>
      </c>
      <c r="H1143" s="77" t="str">
        <v/>
      </c>
      <c r="I1143" s="76">
        <f>IF($E1143="","",IFERROR(VLOOKUP(TRIM(E1143&amp;""),'Référentiel Articles'!$A$2:$F$634,6,FALSE),""))</f>
      </c>
      <c r="J1143" s="78">
        <f>IF(OR($E1143="",$H1143=""),"",$H1143*$I1143)</f>
      </c>
      <c r="K1143" s="79" t="str">
        <v/>
      </c>
    </row>
    <row r="1144">
      <c r="A1144" s="81" t="str">
        <v/>
      </c>
      <c r="B1144" s="81" t="str">
        <v/>
      </c>
      <c r="C1144" s="83">
        <f>IF($E1144="","",IFERROR(VLOOKUP(TRIM(E1144&amp;""),'Référentiel Articles'!$A$2:$F$634,2,FALSE),""))</f>
      </c>
      <c r="D1144" s="83">
        <f>IF($E1144="","",IFERROR(VLOOKUP(TRIM(E1144&amp;""),'Référentiel Articles'!$A$2:$F$634,3,FALSE),""))</f>
      </c>
      <c r="E1144" s="81" t="str">
        <v/>
      </c>
      <c r="F1144" s="83">
        <f>IF($E1144="","",IFERROR(VLOOKUP(TRIM(E1144&amp;""),'Référentiel Articles'!$A$2:$F$634,4,FALSE),""))</f>
      </c>
      <c r="G1144" s="84">
        <f>IF($E1144="","",IFERROR(VLOOKUP(TRIM(E1144&amp;""),'Référentiel Articles'!$A$2:$F$634,5,FALSE),""))</f>
      </c>
      <c r="H1144" s="85" t="str">
        <v/>
      </c>
      <c r="I1144" s="84">
        <f>IF($E1144="","",IFERROR(VLOOKUP(TRIM(E1144&amp;""),'Référentiel Articles'!$A$2:$F$634,6,FALSE),""))</f>
      </c>
      <c r="J1144" s="90">
        <f>IF(OR($E1144="",$H1144=""),"",$H1144*$I1144)</f>
      </c>
      <c r="K1144" s="87" t="str">
        <v/>
      </c>
    </row>
    <row r="1145">
      <c r="A1145" s="74" t="str">
        <v/>
      </c>
      <c r="B1145" s="74" t="str">
        <v/>
      </c>
      <c r="C1145" s="75">
        <f>IF($E1145="","",IFERROR(VLOOKUP(TRIM(E1145&amp;""),'Référentiel Articles'!$A$2:$F$634,2,FALSE),""))</f>
      </c>
      <c r="D1145" s="75">
        <f>IF($E1145="","",IFERROR(VLOOKUP(TRIM(E1145&amp;""),'Référentiel Articles'!$A$2:$F$634,3,FALSE),""))</f>
      </c>
      <c r="E1145" s="74" t="str">
        <v/>
      </c>
      <c r="F1145" s="75">
        <f>IF($E1145="","",IFERROR(VLOOKUP(TRIM(E1145&amp;""),'Référentiel Articles'!$A$2:$F$634,4,FALSE),""))</f>
      </c>
      <c r="G1145" s="76">
        <f>IF($E1145="","",IFERROR(VLOOKUP(TRIM(E1145&amp;""),'Référentiel Articles'!$A$2:$F$634,5,FALSE),""))</f>
      </c>
      <c r="H1145" s="77" t="str">
        <v/>
      </c>
      <c r="I1145" s="76">
        <f>IF($E1145="","",IFERROR(VLOOKUP(TRIM(E1145&amp;""),'Référentiel Articles'!$A$2:$F$634,6,FALSE),""))</f>
      </c>
      <c r="J1145" s="78">
        <f>IF(OR($E1145="",$H1145=""),"",$H1145*$I1145)</f>
      </c>
      <c r="K1145" s="79" t="str">
        <v/>
      </c>
    </row>
    <row r="1146">
      <c r="A1146" s="81" t="str">
        <v/>
      </c>
      <c r="B1146" s="81" t="str">
        <v/>
      </c>
      <c r="C1146" s="83">
        <f>IF($E1146="","",IFERROR(VLOOKUP(TRIM(E1146&amp;""),'Référentiel Articles'!$A$2:$F$634,2,FALSE),""))</f>
      </c>
      <c r="D1146" s="83">
        <f>IF($E1146="","",IFERROR(VLOOKUP(TRIM(E1146&amp;""),'Référentiel Articles'!$A$2:$F$634,3,FALSE),""))</f>
      </c>
      <c r="E1146" s="81" t="str">
        <v/>
      </c>
      <c r="F1146" s="83">
        <f>IF($E1146="","",IFERROR(VLOOKUP(TRIM(E1146&amp;""),'Référentiel Articles'!$A$2:$F$634,4,FALSE),""))</f>
      </c>
      <c r="G1146" s="84">
        <f>IF($E1146="","",IFERROR(VLOOKUP(TRIM(E1146&amp;""),'Référentiel Articles'!$A$2:$F$634,5,FALSE),""))</f>
      </c>
      <c r="H1146" s="85" t="str">
        <v/>
      </c>
      <c r="I1146" s="84">
        <f>IF($E1146="","",IFERROR(VLOOKUP(TRIM(E1146&amp;""),'Référentiel Articles'!$A$2:$F$634,6,FALSE),""))</f>
      </c>
      <c r="J1146" s="90">
        <f>IF(OR($E1146="",$H1146=""),"",$H1146*$I1146)</f>
      </c>
      <c r="K1146" s="87" t="str">
        <v/>
      </c>
    </row>
    <row r="1147">
      <c r="A1147" s="74" t="str">
        <v/>
      </c>
      <c r="B1147" s="74" t="str">
        <v/>
      </c>
      <c r="C1147" s="75">
        <f>IF($E1147="","",IFERROR(VLOOKUP(TRIM(E1147&amp;""),'Référentiel Articles'!$A$2:$F$634,2,FALSE),""))</f>
      </c>
      <c r="D1147" s="75">
        <f>IF($E1147="","",IFERROR(VLOOKUP(TRIM(E1147&amp;""),'Référentiel Articles'!$A$2:$F$634,3,FALSE),""))</f>
      </c>
      <c r="E1147" s="74" t="str">
        <v/>
      </c>
      <c r="F1147" s="75">
        <f>IF($E1147="","",IFERROR(VLOOKUP(TRIM(E1147&amp;""),'Référentiel Articles'!$A$2:$F$634,4,FALSE),""))</f>
      </c>
      <c r="G1147" s="76">
        <f>IF($E1147="","",IFERROR(VLOOKUP(TRIM(E1147&amp;""),'Référentiel Articles'!$A$2:$F$634,5,FALSE),""))</f>
      </c>
      <c r="H1147" s="77" t="str">
        <v/>
      </c>
      <c r="I1147" s="76">
        <f>IF($E1147="","",IFERROR(VLOOKUP(TRIM(E1147&amp;""),'Référentiel Articles'!$A$2:$F$634,6,FALSE),""))</f>
      </c>
      <c r="J1147" s="78">
        <f>IF(OR($E1147="",$H1147=""),"",$H1147*$I1147)</f>
      </c>
      <c r="K1147" s="79" t="str">
        <v/>
      </c>
    </row>
    <row r="1148">
      <c r="A1148" s="81" t="str">
        <v/>
      </c>
      <c r="B1148" s="81" t="str">
        <v/>
      </c>
      <c r="C1148" s="83">
        <f>IF($E1148="","",IFERROR(VLOOKUP(TRIM(E1148&amp;""),'Référentiel Articles'!$A$2:$F$634,2,FALSE),""))</f>
      </c>
      <c r="D1148" s="83">
        <f>IF($E1148="","",IFERROR(VLOOKUP(TRIM(E1148&amp;""),'Référentiel Articles'!$A$2:$F$634,3,FALSE),""))</f>
      </c>
      <c r="E1148" s="81" t="str">
        <v/>
      </c>
      <c r="F1148" s="83">
        <f>IF($E1148="","",IFERROR(VLOOKUP(TRIM(E1148&amp;""),'Référentiel Articles'!$A$2:$F$634,4,FALSE),""))</f>
      </c>
      <c r="G1148" s="84">
        <f>IF($E1148="","",IFERROR(VLOOKUP(TRIM(E1148&amp;""),'Référentiel Articles'!$A$2:$F$634,5,FALSE),""))</f>
      </c>
      <c r="H1148" s="85" t="str">
        <v/>
      </c>
      <c r="I1148" s="84">
        <f>IF($E1148="","",IFERROR(VLOOKUP(TRIM(E1148&amp;""),'Référentiel Articles'!$A$2:$F$634,6,FALSE),""))</f>
      </c>
      <c r="J1148" s="90">
        <f>IF(OR($E1148="",$H1148=""),"",$H1148*$I1148)</f>
      </c>
      <c r="K1148" s="87" t="str">
        <v/>
      </c>
    </row>
    <row r="1149">
      <c r="A1149" s="74" t="str">
        <v/>
      </c>
      <c r="B1149" s="74" t="str">
        <v/>
      </c>
      <c r="C1149" s="75">
        <f>IF($E1149="","",IFERROR(VLOOKUP(TRIM(E1149&amp;""),'Référentiel Articles'!$A$2:$F$634,2,FALSE),""))</f>
      </c>
      <c r="D1149" s="75">
        <f>IF($E1149="","",IFERROR(VLOOKUP(TRIM(E1149&amp;""),'Référentiel Articles'!$A$2:$F$634,3,FALSE),""))</f>
      </c>
      <c r="E1149" s="74" t="str">
        <v/>
      </c>
      <c r="F1149" s="75">
        <f>IF($E1149="","",IFERROR(VLOOKUP(TRIM(E1149&amp;""),'Référentiel Articles'!$A$2:$F$634,4,FALSE),""))</f>
      </c>
      <c r="G1149" s="76">
        <f>IF($E1149="","",IFERROR(VLOOKUP(TRIM(E1149&amp;""),'Référentiel Articles'!$A$2:$F$634,5,FALSE),""))</f>
      </c>
      <c r="H1149" s="77" t="str">
        <v/>
      </c>
      <c r="I1149" s="76">
        <f>IF($E1149="","",IFERROR(VLOOKUP(TRIM(E1149&amp;""),'Référentiel Articles'!$A$2:$F$634,6,FALSE),""))</f>
      </c>
      <c r="J1149" s="78">
        <f>IF(OR($E1149="",$H1149=""),"",$H1149*$I1149)</f>
      </c>
      <c r="K1149" s="79" t="str">
        <v/>
      </c>
    </row>
    <row r="1150">
      <c r="A1150" s="81" t="str">
        <v/>
      </c>
      <c r="B1150" s="81" t="str">
        <v/>
      </c>
      <c r="C1150" s="83">
        <f>IF($E1150="","",IFERROR(VLOOKUP(TRIM(E1150&amp;""),'Référentiel Articles'!$A$2:$F$634,2,FALSE),""))</f>
      </c>
      <c r="D1150" s="83">
        <f>IF($E1150="","",IFERROR(VLOOKUP(TRIM(E1150&amp;""),'Référentiel Articles'!$A$2:$F$634,3,FALSE),""))</f>
      </c>
      <c r="E1150" s="81" t="str">
        <v/>
      </c>
      <c r="F1150" s="83">
        <f>IF($E1150="","",IFERROR(VLOOKUP(TRIM(E1150&amp;""),'Référentiel Articles'!$A$2:$F$634,4,FALSE),""))</f>
      </c>
      <c r="G1150" s="84">
        <f>IF($E1150="","",IFERROR(VLOOKUP(TRIM(E1150&amp;""),'Référentiel Articles'!$A$2:$F$634,5,FALSE),""))</f>
      </c>
      <c r="H1150" s="85" t="str">
        <v/>
      </c>
      <c r="I1150" s="84">
        <f>IF($E1150="","",IFERROR(VLOOKUP(TRIM(E1150&amp;""),'Référentiel Articles'!$A$2:$F$634,6,FALSE),""))</f>
      </c>
      <c r="J1150" s="90">
        <f>IF(OR($E1150="",$H1150=""),"",$H1150*$I1150)</f>
      </c>
      <c r="K1150" s="87" t="str">
        <v/>
      </c>
    </row>
    <row r="1151">
      <c r="A1151" s="74" t="str">
        <v/>
      </c>
      <c r="B1151" s="74" t="str">
        <v/>
      </c>
      <c r="C1151" s="75">
        <f>IF($E1151="","",IFERROR(VLOOKUP(TRIM(E1151&amp;""),'Référentiel Articles'!$A$2:$F$634,2,FALSE),""))</f>
      </c>
      <c r="D1151" s="75">
        <f>IF($E1151="","",IFERROR(VLOOKUP(TRIM(E1151&amp;""),'Référentiel Articles'!$A$2:$F$634,3,FALSE),""))</f>
      </c>
      <c r="E1151" s="74" t="str">
        <v/>
      </c>
      <c r="F1151" s="75">
        <f>IF($E1151="","",IFERROR(VLOOKUP(TRIM(E1151&amp;""),'Référentiel Articles'!$A$2:$F$634,4,FALSE),""))</f>
      </c>
      <c r="G1151" s="76">
        <f>IF($E1151="","",IFERROR(VLOOKUP(TRIM(E1151&amp;""),'Référentiel Articles'!$A$2:$F$634,5,FALSE),""))</f>
      </c>
      <c r="H1151" s="77" t="str">
        <v/>
      </c>
      <c r="I1151" s="76">
        <f>IF($E1151="","",IFERROR(VLOOKUP(TRIM(E1151&amp;""),'Référentiel Articles'!$A$2:$F$634,6,FALSE),""))</f>
      </c>
      <c r="J1151" s="78">
        <f>IF(OR($E1151="",$H1151=""),"",$H1151*$I1151)</f>
      </c>
      <c r="K1151" s="79" t="str">
        <v/>
      </c>
    </row>
    <row r="1152">
      <c r="A1152" s="81" t="str">
        <v/>
      </c>
      <c r="B1152" s="81" t="str">
        <v/>
      </c>
      <c r="C1152" s="83">
        <f>IF($E1152="","",IFERROR(VLOOKUP(TRIM(E1152&amp;""),'Référentiel Articles'!$A$2:$F$634,2,FALSE),""))</f>
      </c>
      <c r="D1152" s="83">
        <f>IF($E1152="","",IFERROR(VLOOKUP(TRIM(E1152&amp;""),'Référentiel Articles'!$A$2:$F$634,3,FALSE),""))</f>
      </c>
      <c r="E1152" s="81" t="str">
        <v/>
      </c>
      <c r="F1152" s="83">
        <f>IF($E1152="","",IFERROR(VLOOKUP(TRIM(E1152&amp;""),'Référentiel Articles'!$A$2:$F$634,4,FALSE),""))</f>
      </c>
      <c r="G1152" s="84">
        <f>IF($E1152="","",IFERROR(VLOOKUP(TRIM(E1152&amp;""),'Référentiel Articles'!$A$2:$F$634,5,FALSE),""))</f>
      </c>
      <c r="H1152" s="85" t="str">
        <v/>
      </c>
      <c r="I1152" s="84">
        <f>IF($E1152="","",IFERROR(VLOOKUP(TRIM(E1152&amp;""),'Référentiel Articles'!$A$2:$F$634,6,FALSE),""))</f>
      </c>
      <c r="J1152" s="90">
        <f>IF(OR($E1152="",$H1152=""),"",$H1152*$I1152)</f>
      </c>
      <c r="K1152" s="87" t="str">
        <v/>
      </c>
    </row>
    <row r="1153">
      <c r="A1153" s="74" t="str">
        <v/>
      </c>
      <c r="B1153" s="74" t="str">
        <v/>
      </c>
      <c r="C1153" s="75">
        <f>IF($E1153="","",IFERROR(VLOOKUP(TRIM(E1153&amp;""),'Référentiel Articles'!$A$2:$F$634,2,FALSE),""))</f>
      </c>
      <c r="D1153" s="75">
        <f>IF($E1153="","",IFERROR(VLOOKUP(TRIM(E1153&amp;""),'Référentiel Articles'!$A$2:$F$634,3,FALSE),""))</f>
      </c>
      <c r="E1153" s="74" t="str">
        <v/>
      </c>
      <c r="F1153" s="75">
        <f>IF($E1153="","",IFERROR(VLOOKUP(TRIM(E1153&amp;""),'Référentiel Articles'!$A$2:$F$634,4,FALSE),""))</f>
      </c>
      <c r="G1153" s="76">
        <f>IF($E1153="","",IFERROR(VLOOKUP(TRIM(E1153&amp;""),'Référentiel Articles'!$A$2:$F$634,5,FALSE),""))</f>
      </c>
      <c r="H1153" s="77" t="str">
        <v/>
      </c>
      <c r="I1153" s="76">
        <f>IF($E1153="","",IFERROR(VLOOKUP(TRIM(E1153&amp;""),'Référentiel Articles'!$A$2:$F$634,6,FALSE),""))</f>
      </c>
      <c r="J1153" s="78">
        <f>IF(OR($E1153="",$H1153=""),"",$H1153*$I1153)</f>
      </c>
      <c r="K1153" s="79" t="str">
        <v/>
      </c>
    </row>
    <row r="1154">
      <c r="A1154" s="81" t="str">
        <v/>
      </c>
      <c r="B1154" s="81" t="str">
        <v/>
      </c>
      <c r="C1154" s="83">
        <f>IF($E1154="","",IFERROR(VLOOKUP(TRIM(E1154&amp;""),'Référentiel Articles'!$A$2:$F$634,2,FALSE),""))</f>
      </c>
      <c r="D1154" s="83">
        <f>IF($E1154="","",IFERROR(VLOOKUP(TRIM(E1154&amp;""),'Référentiel Articles'!$A$2:$F$634,3,FALSE),""))</f>
      </c>
      <c r="E1154" s="81" t="str">
        <v/>
      </c>
      <c r="F1154" s="83">
        <f>IF($E1154="","",IFERROR(VLOOKUP(TRIM(E1154&amp;""),'Référentiel Articles'!$A$2:$F$634,4,FALSE),""))</f>
      </c>
      <c r="G1154" s="84">
        <f>IF($E1154="","",IFERROR(VLOOKUP(TRIM(E1154&amp;""),'Référentiel Articles'!$A$2:$F$634,5,FALSE),""))</f>
      </c>
      <c r="H1154" s="85" t="str">
        <v/>
      </c>
      <c r="I1154" s="84">
        <f>IF($E1154="","",IFERROR(VLOOKUP(TRIM(E1154&amp;""),'Référentiel Articles'!$A$2:$F$634,6,FALSE),""))</f>
      </c>
      <c r="J1154" s="90">
        <f>IF(OR($E1154="",$H1154=""),"",$H1154*$I1154)</f>
      </c>
      <c r="K1154" s="87" t="str">
        <v/>
      </c>
    </row>
    <row r="1155">
      <c r="A1155" s="74" t="str">
        <v/>
      </c>
      <c r="B1155" s="74" t="str">
        <v/>
      </c>
      <c r="C1155" s="75">
        <f>IF($E1155="","",IFERROR(VLOOKUP(TRIM(E1155&amp;""),'Référentiel Articles'!$A$2:$F$634,2,FALSE),""))</f>
      </c>
      <c r="D1155" s="75">
        <f>IF($E1155="","",IFERROR(VLOOKUP(TRIM(E1155&amp;""),'Référentiel Articles'!$A$2:$F$634,3,FALSE),""))</f>
      </c>
      <c r="E1155" s="74" t="str">
        <v/>
      </c>
      <c r="F1155" s="75">
        <f>IF($E1155="","",IFERROR(VLOOKUP(TRIM(E1155&amp;""),'Référentiel Articles'!$A$2:$F$634,4,FALSE),""))</f>
      </c>
      <c r="G1155" s="76">
        <f>IF($E1155="","",IFERROR(VLOOKUP(TRIM(E1155&amp;""),'Référentiel Articles'!$A$2:$F$634,5,FALSE),""))</f>
      </c>
      <c r="H1155" s="77" t="str">
        <v/>
      </c>
      <c r="I1155" s="76">
        <f>IF($E1155="","",IFERROR(VLOOKUP(TRIM(E1155&amp;""),'Référentiel Articles'!$A$2:$F$634,6,FALSE),""))</f>
      </c>
      <c r="J1155" s="78">
        <f>IF(OR($E1155="",$H1155=""),"",$H1155*$I1155)</f>
      </c>
      <c r="K1155" s="79" t="str">
        <v/>
      </c>
    </row>
    <row r="1156">
      <c r="A1156" s="81" t="str">
        <v/>
      </c>
      <c r="B1156" s="81" t="str">
        <v/>
      </c>
      <c r="C1156" s="83">
        <f>IF($E1156="","",IFERROR(VLOOKUP(TRIM(E1156&amp;""),'Référentiel Articles'!$A$2:$F$634,2,FALSE),""))</f>
      </c>
      <c r="D1156" s="83">
        <f>IF($E1156="","",IFERROR(VLOOKUP(TRIM(E1156&amp;""),'Référentiel Articles'!$A$2:$F$634,3,FALSE),""))</f>
      </c>
      <c r="E1156" s="81" t="str">
        <v/>
      </c>
      <c r="F1156" s="83">
        <f>IF($E1156="","",IFERROR(VLOOKUP(TRIM(E1156&amp;""),'Référentiel Articles'!$A$2:$F$634,4,FALSE),""))</f>
      </c>
      <c r="G1156" s="84">
        <f>IF($E1156="","",IFERROR(VLOOKUP(TRIM(E1156&amp;""),'Référentiel Articles'!$A$2:$F$634,5,FALSE),""))</f>
      </c>
      <c r="H1156" s="85" t="str">
        <v/>
      </c>
      <c r="I1156" s="84">
        <f>IF($E1156="","",IFERROR(VLOOKUP(TRIM(E1156&amp;""),'Référentiel Articles'!$A$2:$F$634,6,FALSE),""))</f>
      </c>
      <c r="J1156" s="90">
        <f>IF(OR($E1156="",$H1156=""),"",$H1156*$I1156)</f>
      </c>
      <c r="K1156" s="87" t="str">
        <v/>
      </c>
    </row>
    <row r="1157">
      <c r="A1157" s="74" t="str">
        <v/>
      </c>
      <c r="B1157" s="74" t="str">
        <v/>
      </c>
      <c r="C1157" s="75">
        <f>IF($E1157="","",IFERROR(VLOOKUP(TRIM(E1157&amp;""),'Référentiel Articles'!$A$2:$F$634,2,FALSE),""))</f>
      </c>
      <c r="D1157" s="75">
        <f>IF($E1157="","",IFERROR(VLOOKUP(TRIM(E1157&amp;""),'Référentiel Articles'!$A$2:$F$634,3,FALSE),""))</f>
      </c>
      <c r="E1157" s="74" t="str">
        <v/>
      </c>
      <c r="F1157" s="75">
        <f>IF($E1157="","",IFERROR(VLOOKUP(TRIM(E1157&amp;""),'Référentiel Articles'!$A$2:$F$634,4,FALSE),""))</f>
      </c>
      <c r="G1157" s="76">
        <f>IF($E1157="","",IFERROR(VLOOKUP(TRIM(E1157&amp;""),'Référentiel Articles'!$A$2:$F$634,5,FALSE),""))</f>
      </c>
      <c r="H1157" s="77" t="str">
        <v/>
      </c>
      <c r="I1157" s="76">
        <f>IF($E1157="","",IFERROR(VLOOKUP(TRIM(E1157&amp;""),'Référentiel Articles'!$A$2:$F$634,6,FALSE),""))</f>
      </c>
      <c r="J1157" s="78">
        <f>IF(OR($E1157="",$H1157=""),"",$H1157*$I1157)</f>
      </c>
      <c r="K1157" s="79" t="str">
        <v/>
      </c>
    </row>
    <row r="1158">
      <c r="A1158" s="81" t="str">
        <v/>
      </c>
      <c r="B1158" s="81" t="str">
        <v/>
      </c>
      <c r="C1158" s="83">
        <f>IF($E1158="","",IFERROR(VLOOKUP(TRIM(E1158&amp;""),'Référentiel Articles'!$A$2:$F$634,2,FALSE),""))</f>
      </c>
      <c r="D1158" s="83">
        <f>IF($E1158="","",IFERROR(VLOOKUP(TRIM(E1158&amp;""),'Référentiel Articles'!$A$2:$F$634,3,FALSE),""))</f>
      </c>
      <c r="E1158" s="81" t="str">
        <v/>
      </c>
      <c r="F1158" s="83">
        <f>IF($E1158="","",IFERROR(VLOOKUP(TRIM(E1158&amp;""),'Référentiel Articles'!$A$2:$F$634,4,FALSE),""))</f>
      </c>
      <c r="G1158" s="84">
        <f>IF($E1158="","",IFERROR(VLOOKUP(TRIM(E1158&amp;""),'Référentiel Articles'!$A$2:$F$634,5,FALSE),""))</f>
      </c>
      <c r="H1158" s="85" t="str">
        <v/>
      </c>
      <c r="I1158" s="84">
        <f>IF($E1158="","",IFERROR(VLOOKUP(TRIM(E1158&amp;""),'Référentiel Articles'!$A$2:$F$634,6,FALSE),""))</f>
      </c>
      <c r="J1158" s="90">
        <f>IF(OR($E1158="",$H1158=""),"",$H1158*$I1158)</f>
      </c>
      <c r="K1158" s="87" t="str">
        <v/>
      </c>
    </row>
    <row r="1159">
      <c r="A1159" s="74" t="str">
        <v/>
      </c>
      <c r="B1159" s="74" t="str">
        <v/>
      </c>
      <c r="C1159" s="75">
        <f>IF($E1159="","",IFERROR(VLOOKUP(TRIM(E1159&amp;""),'Référentiel Articles'!$A$2:$F$634,2,FALSE),""))</f>
      </c>
      <c r="D1159" s="75">
        <f>IF($E1159="","",IFERROR(VLOOKUP(TRIM(E1159&amp;""),'Référentiel Articles'!$A$2:$F$634,3,FALSE),""))</f>
      </c>
      <c r="E1159" s="74" t="str">
        <v/>
      </c>
      <c r="F1159" s="75">
        <f>IF($E1159="","",IFERROR(VLOOKUP(TRIM(E1159&amp;""),'Référentiel Articles'!$A$2:$F$634,4,FALSE),""))</f>
      </c>
      <c r="G1159" s="76">
        <f>IF($E1159="","",IFERROR(VLOOKUP(TRIM(E1159&amp;""),'Référentiel Articles'!$A$2:$F$634,5,FALSE),""))</f>
      </c>
      <c r="H1159" s="77" t="str">
        <v/>
      </c>
      <c r="I1159" s="76">
        <f>IF($E1159="","",IFERROR(VLOOKUP(TRIM(E1159&amp;""),'Référentiel Articles'!$A$2:$F$634,6,FALSE),""))</f>
      </c>
      <c r="J1159" s="78">
        <f>IF(OR($E1159="",$H1159=""),"",$H1159*$I1159)</f>
      </c>
      <c r="K1159" s="79" t="str">
        <v/>
      </c>
    </row>
    <row r="1160">
      <c r="A1160" s="81" t="str">
        <v/>
      </c>
      <c r="B1160" s="81" t="str">
        <v/>
      </c>
      <c r="C1160" s="83">
        <f>IF($E1160="","",IFERROR(VLOOKUP(TRIM(E1160&amp;""),'Référentiel Articles'!$A$2:$F$634,2,FALSE),""))</f>
      </c>
      <c r="D1160" s="83">
        <f>IF($E1160="","",IFERROR(VLOOKUP(TRIM(E1160&amp;""),'Référentiel Articles'!$A$2:$F$634,3,FALSE),""))</f>
      </c>
      <c r="E1160" s="81" t="str">
        <v/>
      </c>
      <c r="F1160" s="83">
        <f>IF($E1160="","",IFERROR(VLOOKUP(TRIM(E1160&amp;""),'Référentiel Articles'!$A$2:$F$634,4,FALSE),""))</f>
      </c>
      <c r="G1160" s="84">
        <f>IF($E1160="","",IFERROR(VLOOKUP(TRIM(E1160&amp;""),'Référentiel Articles'!$A$2:$F$634,5,FALSE),""))</f>
      </c>
      <c r="H1160" s="85" t="str">
        <v/>
      </c>
      <c r="I1160" s="84">
        <f>IF($E1160="","",IFERROR(VLOOKUP(TRIM(E1160&amp;""),'Référentiel Articles'!$A$2:$F$634,6,FALSE),""))</f>
      </c>
      <c r="J1160" s="90">
        <f>IF(OR($E1160="",$H1160=""),"",$H1160*$I1160)</f>
      </c>
      <c r="K1160" s="87" t="str">
        <v/>
      </c>
    </row>
    <row r="1161">
      <c r="A1161" s="74" t="str">
        <v/>
      </c>
      <c r="B1161" s="74" t="str">
        <v/>
      </c>
      <c r="C1161" s="75">
        <f>IF($E1161="","",IFERROR(VLOOKUP(TRIM(E1161&amp;""),'Référentiel Articles'!$A$2:$F$634,2,FALSE),""))</f>
      </c>
      <c r="D1161" s="75">
        <f>IF($E1161="","",IFERROR(VLOOKUP(TRIM(E1161&amp;""),'Référentiel Articles'!$A$2:$F$634,3,FALSE),""))</f>
      </c>
      <c r="E1161" s="74" t="str">
        <v/>
      </c>
      <c r="F1161" s="75">
        <f>IF($E1161="","",IFERROR(VLOOKUP(TRIM(E1161&amp;""),'Référentiel Articles'!$A$2:$F$634,4,FALSE),""))</f>
      </c>
      <c r="G1161" s="76">
        <f>IF($E1161="","",IFERROR(VLOOKUP(TRIM(E1161&amp;""),'Référentiel Articles'!$A$2:$F$634,5,FALSE),""))</f>
      </c>
      <c r="H1161" s="77" t="str">
        <v/>
      </c>
      <c r="I1161" s="76">
        <f>IF($E1161="","",IFERROR(VLOOKUP(TRIM(E1161&amp;""),'Référentiel Articles'!$A$2:$F$634,6,FALSE),""))</f>
      </c>
      <c r="J1161" s="78">
        <f>IF(OR($E1161="",$H1161=""),"",$H1161*$I1161)</f>
      </c>
      <c r="K1161" s="79" t="str">
        <v/>
      </c>
    </row>
    <row r="1162">
      <c r="A1162" s="81" t="str">
        <v/>
      </c>
      <c r="B1162" s="81" t="str">
        <v/>
      </c>
      <c r="C1162" s="83">
        <f>IF($E1162="","",IFERROR(VLOOKUP(TRIM(E1162&amp;""),'Référentiel Articles'!$A$2:$F$634,2,FALSE),""))</f>
      </c>
      <c r="D1162" s="83">
        <f>IF($E1162="","",IFERROR(VLOOKUP(TRIM(E1162&amp;""),'Référentiel Articles'!$A$2:$F$634,3,FALSE),""))</f>
      </c>
      <c r="E1162" s="81" t="str">
        <v/>
      </c>
      <c r="F1162" s="83">
        <f>IF($E1162="","",IFERROR(VLOOKUP(TRIM(E1162&amp;""),'Référentiel Articles'!$A$2:$F$634,4,FALSE),""))</f>
      </c>
      <c r="G1162" s="84">
        <f>IF($E1162="","",IFERROR(VLOOKUP(TRIM(E1162&amp;""),'Référentiel Articles'!$A$2:$F$634,5,FALSE),""))</f>
      </c>
      <c r="H1162" s="85" t="str">
        <v/>
      </c>
      <c r="I1162" s="84">
        <f>IF($E1162="","",IFERROR(VLOOKUP(TRIM(E1162&amp;""),'Référentiel Articles'!$A$2:$F$634,6,FALSE),""))</f>
      </c>
      <c r="J1162" s="90">
        <f>IF(OR($E1162="",$H1162=""),"",$H1162*$I1162)</f>
      </c>
      <c r="K1162" s="87" t="str">
        <v/>
      </c>
    </row>
    <row r="1163">
      <c r="A1163" s="74" t="str">
        <v/>
      </c>
      <c r="B1163" s="74" t="str">
        <v/>
      </c>
      <c r="C1163" s="75">
        <f>IF($E1163="","",IFERROR(VLOOKUP(TRIM(E1163&amp;""),'Référentiel Articles'!$A$2:$F$634,2,FALSE),""))</f>
      </c>
      <c r="D1163" s="75">
        <f>IF($E1163="","",IFERROR(VLOOKUP(TRIM(E1163&amp;""),'Référentiel Articles'!$A$2:$F$634,3,FALSE),""))</f>
      </c>
      <c r="E1163" s="74" t="str">
        <v/>
      </c>
      <c r="F1163" s="75">
        <f>IF($E1163="","",IFERROR(VLOOKUP(TRIM(E1163&amp;""),'Référentiel Articles'!$A$2:$F$634,4,FALSE),""))</f>
      </c>
      <c r="G1163" s="76">
        <f>IF($E1163="","",IFERROR(VLOOKUP(TRIM(E1163&amp;""),'Référentiel Articles'!$A$2:$F$634,5,FALSE),""))</f>
      </c>
      <c r="H1163" s="77" t="str">
        <v/>
      </c>
      <c r="I1163" s="76">
        <f>IF($E1163="","",IFERROR(VLOOKUP(TRIM(E1163&amp;""),'Référentiel Articles'!$A$2:$F$634,6,FALSE),""))</f>
      </c>
      <c r="J1163" s="78">
        <f>IF(OR($E1163="",$H1163=""),"",$H1163*$I1163)</f>
      </c>
      <c r="K1163" s="79" t="str">
        <v/>
      </c>
    </row>
    <row r="1164">
      <c r="A1164" s="81" t="str">
        <v/>
      </c>
      <c r="B1164" s="81" t="str">
        <v/>
      </c>
      <c r="C1164" s="83">
        <f>IF($E1164="","",IFERROR(VLOOKUP(TRIM(E1164&amp;""),'Référentiel Articles'!$A$2:$F$634,2,FALSE),""))</f>
      </c>
      <c r="D1164" s="83">
        <f>IF($E1164="","",IFERROR(VLOOKUP(TRIM(E1164&amp;""),'Référentiel Articles'!$A$2:$F$634,3,FALSE),""))</f>
      </c>
      <c r="E1164" s="81" t="str">
        <v/>
      </c>
      <c r="F1164" s="83">
        <f>IF($E1164="","",IFERROR(VLOOKUP(TRIM(E1164&amp;""),'Référentiel Articles'!$A$2:$F$634,4,FALSE),""))</f>
      </c>
      <c r="G1164" s="84">
        <f>IF($E1164="","",IFERROR(VLOOKUP(TRIM(E1164&amp;""),'Référentiel Articles'!$A$2:$F$634,5,FALSE),""))</f>
      </c>
      <c r="H1164" s="85" t="str">
        <v/>
      </c>
      <c r="I1164" s="84">
        <f>IF($E1164="","",IFERROR(VLOOKUP(TRIM(E1164&amp;""),'Référentiel Articles'!$A$2:$F$634,6,FALSE),""))</f>
      </c>
      <c r="J1164" s="90">
        <f>IF(OR($E1164="",$H1164=""),"",$H1164*$I1164)</f>
      </c>
      <c r="K1164" s="87" t="str">
        <v/>
      </c>
    </row>
    <row r="1165">
      <c r="A1165" s="74" t="str">
        <v/>
      </c>
      <c r="B1165" s="74" t="str">
        <v/>
      </c>
      <c r="C1165" s="75">
        <f>IF($E1165="","",IFERROR(VLOOKUP(TRIM(E1165&amp;""),'Référentiel Articles'!$A$2:$F$634,2,FALSE),""))</f>
      </c>
      <c r="D1165" s="75">
        <f>IF($E1165="","",IFERROR(VLOOKUP(TRIM(E1165&amp;""),'Référentiel Articles'!$A$2:$F$634,3,FALSE),""))</f>
      </c>
      <c r="E1165" s="74" t="str">
        <v/>
      </c>
      <c r="F1165" s="75">
        <f>IF($E1165="","",IFERROR(VLOOKUP(TRIM(E1165&amp;""),'Référentiel Articles'!$A$2:$F$634,4,FALSE),""))</f>
      </c>
      <c r="G1165" s="76">
        <f>IF($E1165="","",IFERROR(VLOOKUP(TRIM(E1165&amp;""),'Référentiel Articles'!$A$2:$F$634,5,FALSE),""))</f>
      </c>
      <c r="H1165" s="77" t="str">
        <v/>
      </c>
      <c r="I1165" s="76">
        <f>IF($E1165="","",IFERROR(VLOOKUP(TRIM(E1165&amp;""),'Référentiel Articles'!$A$2:$F$634,6,FALSE),""))</f>
      </c>
      <c r="J1165" s="78">
        <f>IF(OR($E1165="",$H1165=""),"",$H1165*$I1165)</f>
      </c>
      <c r="K1165" s="79" t="str">
        <v/>
      </c>
    </row>
    <row r="1166">
      <c r="A1166" s="81" t="str">
        <v/>
      </c>
      <c r="B1166" s="81" t="str">
        <v/>
      </c>
      <c r="C1166" s="83">
        <f>IF($E1166="","",IFERROR(VLOOKUP(TRIM(E1166&amp;""),'Référentiel Articles'!$A$2:$F$634,2,FALSE),""))</f>
      </c>
      <c r="D1166" s="83">
        <f>IF($E1166="","",IFERROR(VLOOKUP(TRIM(E1166&amp;""),'Référentiel Articles'!$A$2:$F$634,3,FALSE),""))</f>
      </c>
      <c r="E1166" s="81" t="str">
        <v/>
      </c>
      <c r="F1166" s="83">
        <f>IF($E1166="","",IFERROR(VLOOKUP(TRIM(E1166&amp;""),'Référentiel Articles'!$A$2:$F$634,4,FALSE),""))</f>
      </c>
      <c r="G1166" s="84">
        <f>IF($E1166="","",IFERROR(VLOOKUP(TRIM(E1166&amp;""),'Référentiel Articles'!$A$2:$F$634,5,FALSE),""))</f>
      </c>
      <c r="H1166" s="85" t="str">
        <v/>
      </c>
      <c r="I1166" s="84">
        <f>IF($E1166="","",IFERROR(VLOOKUP(TRIM(E1166&amp;""),'Référentiel Articles'!$A$2:$F$634,6,FALSE),""))</f>
      </c>
      <c r="J1166" s="90">
        <f>IF(OR($E1166="",$H1166=""),"",$H1166*$I1166)</f>
      </c>
      <c r="K1166" s="87" t="str">
        <v/>
      </c>
    </row>
    <row r="1167">
      <c r="A1167" s="74" t="str">
        <v/>
      </c>
      <c r="B1167" s="74" t="str">
        <v/>
      </c>
      <c r="C1167" s="75">
        <f>IF($E1167="","",IFERROR(VLOOKUP(TRIM(E1167&amp;""),'Référentiel Articles'!$A$2:$F$634,2,FALSE),""))</f>
      </c>
      <c r="D1167" s="75">
        <f>IF($E1167="","",IFERROR(VLOOKUP(TRIM(E1167&amp;""),'Référentiel Articles'!$A$2:$F$634,3,FALSE),""))</f>
      </c>
      <c r="E1167" s="74" t="str">
        <v/>
      </c>
      <c r="F1167" s="75">
        <f>IF($E1167="","",IFERROR(VLOOKUP(TRIM(E1167&amp;""),'Référentiel Articles'!$A$2:$F$634,4,FALSE),""))</f>
      </c>
      <c r="G1167" s="76">
        <f>IF($E1167="","",IFERROR(VLOOKUP(TRIM(E1167&amp;""),'Référentiel Articles'!$A$2:$F$634,5,FALSE),""))</f>
      </c>
      <c r="H1167" s="77" t="str">
        <v/>
      </c>
      <c r="I1167" s="76">
        <f>IF($E1167="","",IFERROR(VLOOKUP(TRIM(E1167&amp;""),'Référentiel Articles'!$A$2:$F$634,6,FALSE),""))</f>
      </c>
      <c r="J1167" s="78">
        <f>IF(OR($E1167="",$H1167=""),"",$H1167*$I1167)</f>
      </c>
      <c r="K1167" s="79" t="str">
        <v/>
      </c>
    </row>
    <row r="1168">
      <c r="A1168" s="81" t="str">
        <v/>
      </c>
      <c r="B1168" s="81" t="str">
        <v/>
      </c>
      <c r="C1168" s="83">
        <f>IF($E1168="","",IFERROR(VLOOKUP(TRIM(E1168&amp;""),'Référentiel Articles'!$A$2:$F$634,2,FALSE),""))</f>
      </c>
      <c r="D1168" s="83">
        <f>IF($E1168="","",IFERROR(VLOOKUP(TRIM(E1168&amp;""),'Référentiel Articles'!$A$2:$F$634,3,FALSE),""))</f>
      </c>
      <c r="E1168" s="81" t="str">
        <v/>
      </c>
      <c r="F1168" s="83">
        <f>IF($E1168="","",IFERROR(VLOOKUP(TRIM(E1168&amp;""),'Référentiel Articles'!$A$2:$F$634,4,FALSE),""))</f>
      </c>
      <c r="G1168" s="84">
        <f>IF($E1168="","",IFERROR(VLOOKUP(TRIM(E1168&amp;""),'Référentiel Articles'!$A$2:$F$634,5,FALSE),""))</f>
      </c>
      <c r="H1168" s="85" t="str">
        <v/>
      </c>
      <c r="I1168" s="84">
        <f>IF($E1168="","",IFERROR(VLOOKUP(TRIM(E1168&amp;""),'Référentiel Articles'!$A$2:$F$634,6,FALSE),""))</f>
      </c>
      <c r="J1168" s="90">
        <f>IF(OR($E1168="",$H1168=""),"",$H1168*$I1168)</f>
      </c>
      <c r="K1168" s="87" t="str">
        <v/>
      </c>
    </row>
    <row r="1169">
      <c r="A1169" s="74" t="str">
        <v/>
      </c>
      <c r="B1169" s="74" t="str">
        <v/>
      </c>
      <c r="C1169" s="75">
        <f>IF($E1169="","",IFERROR(VLOOKUP(TRIM(E1169&amp;""),'Référentiel Articles'!$A$2:$F$634,2,FALSE),""))</f>
      </c>
      <c r="D1169" s="75">
        <f>IF($E1169="","",IFERROR(VLOOKUP(TRIM(E1169&amp;""),'Référentiel Articles'!$A$2:$F$634,3,FALSE),""))</f>
      </c>
      <c r="E1169" s="74" t="str">
        <v/>
      </c>
      <c r="F1169" s="75">
        <f>IF($E1169="","",IFERROR(VLOOKUP(TRIM(E1169&amp;""),'Référentiel Articles'!$A$2:$F$634,4,FALSE),""))</f>
      </c>
      <c r="G1169" s="76">
        <f>IF($E1169="","",IFERROR(VLOOKUP(TRIM(E1169&amp;""),'Référentiel Articles'!$A$2:$F$634,5,FALSE),""))</f>
      </c>
      <c r="H1169" s="77" t="str">
        <v/>
      </c>
      <c r="I1169" s="76">
        <f>IF($E1169="","",IFERROR(VLOOKUP(TRIM(E1169&amp;""),'Référentiel Articles'!$A$2:$F$634,6,FALSE),""))</f>
      </c>
      <c r="J1169" s="78">
        <f>IF(OR($E1169="",$H1169=""),"",$H1169*$I1169)</f>
      </c>
      <c r="K1169" s="79" t="str">
        <v/>
      </c>
    </row>
    <row r="1170">
      <c r="A1170" s="81" t="str">
        <v/>
      </c>
      <c r="B1170" s="81" t="str">
        <v/>
      </c>
      <c r="C1170" s="83">
        <f>IF($E1170="","",IFERROR(VLOOKUP(TRIM(E1170&amp;""),'Référentiel Articles'!$A$2:$F$634,2,FALSE),""))</f>
      </c>
      <c r="D1170" s="83">
        <f>IF($E1170="","",IFERROR(VLOOKUP(TRIM(E1170&amp;""),'Référentiel Articles'!$A$2:$F$634,3,FALSE),""))</f>
      </c>
      <c r="E1170" s="81" t="str">
        <v/>
      </c>
      <c r="F1170" s="83">
        <f>IF($E1170="","",IFERROR(VLOOKUP(TRIM(E1170&amp;""),'Référentiel Articles'!$A$2:$F$634,4,FALSE),""))</f>
      </c>
      <c r="G1170" s="84">
        <f>IF($E1170="","",IFERROR(VLOOKUP(TRIM(E1170&amp;""),'Référentiel Articles'!$A$2:$F$634,5,FALSE),""))</f>
      </c>
      <c r="H1170" s="85" t="str">
        <v/>
      </c>
      <c r="I1170" s="84">
        <f>IF($E1170="","",IFERROR(VLOOKUP(TRIM(E1170&amp;""),'Référentiel Articles'!$A$2:$F$634,6,FALSE),""))</f>
      </c>
      <c r="J1170" s="90">
        <f>IF(OR($E1170="",$H1170=""),"",$H1170*$I1170)</f>
      </c>
      <c r="K1170" s="87" t="str">
        <v/>
      </c>
    </row>
    <row r="1171">
      <c r="A1171" s="74" t="str">
        <v/>
      </c>
      <c r="B1171" s="74" t="str">
        <v/>
      </c>
      <c r="C1171" s="75">
        <f>IF($E1171="","",IFERROR(VLOOKUP(TRIM(E1171&amp;""),'Référentiel Articles'!$A$2:$F$634,2,FALSE),""))</f>
      </c>
      <c r="D1171" s="75">
        <f>IF($E1171="","",IFERROR(VLOOKUP(TRIM(E1171&amp;""),'Référentiel Articles'!$A$2:$F$634,3,FALSE),""))</f>
      </c>
      <c r="E1171" s="74" t="str">
        <v/>
      </c>
      <c r="F1171" s="75">
        <f>IF($E1171="","",IFERROR(VLOOKUP(TRIM(E1171&amp;""),'Référentiel Articles'!$A$2:$F$634,4,FALSE),""))</f>
      </c>
      <c r="G1171" s="76">
        <f>IF($E1171="","",IFERROR(VLOOKUP(TRIM(E1171&amp;""),'Référentiel Articles'!$A$2:$F$634,5,FALSE),""))</f>
      </c>
      <c r="H1171" s="77" t="str">
        <v/>
      </c>
      <c r="I1171" s="76">
        <f>IF($E1171="","",IFERROR(VLOOKUP(TRIM(E1171&amp;""),'Référentiel Articles'!$A$2:$F$634,6,FALSE),""))</f>
      </c>
      <c r="J1171" s="78">
        <f>IF(OR($E1171="",$H1171=""),"",$H1171*$I1171)</f>
      </c>
      <c r="K1171" s="79" t="str">
        <v/>
      </c>
    </row>
    <row r="1172">
      <c r="A1172" s="81" t="str">
        <v/>
      </c>
      <c r="B1172" s="81" t="str">
        <v/>
      </c>
      <c r="C1172" s="83">
        <f>IF($E1172="","",IFERROR(VLOOKUP(TRIM(E1172&amp;""),'Référentiel Articles'!$A$2:$F$634,2,FALSE),""))</f>
      </c>
      <c r="D1172" s="83">
        <f>IF($E1172="","",IFERROR(VLOOKUP(TRIM(E1172&amp;""),'Référentiel Articles'!$A$2:$F$634,3,FALSE),""))</f>
      </c>
      <c r="E1172" s="81" t="str">
        <v/>
      </c>
      <c r="F1172" s="83">
        <f>IF($E1172="","",IFERROR(VLOOKUP(TRIM(E1172&amp;""),'Référentiel Articles'!$A$2:$F$634,4,FALSE),""))</f>
      </c>
      <c r="G1172" s="84">
        <f>IF($E1172="","",IFERROR(VLOOKUP(TRIM(E1172&amp;""),'Référentiel Articles'!$A$2:$F$634,5,FALSE),""))</f>
      </c>
      <c r="H1172" s="85" t="str">
        <v/>
      </c>
      <c r="I1172" s="84">
        <f>IF($E1172="","",IFERROR(VLOOKUP(TRIM(E1172&amp;""),'Référentiel Articles'!$A$2:$F$634,6,FALSE),""))</f>
      </c>
      <c r="J1172" s="90">
        <f>IF(OR($E1172="",$H1172=""),"",$H1172*$I1172)</f>
      </c>
      <c r="K1172" s="87" t="str">
        <v/>
      </c>
    </row>
    <row r="1173">
      <c r="A1173" s="74" t="str">
        <v/>
      </c>
      <c r="B1173" s="74" t="str">
        <v/>
      </c>
      <c r="C1173" s="75">
        <f>IF($E1173="","",IFERROR(VLOOKUP(TRIM(E1173&amp;""),'Référentiel Articles'!$A$2:$F$634,2,FALSE),""))</f>
      </c>
      <c r="D1173" s="75">
        <f>IF($E1173="","",IFERROR(VLOOKUP(TRIM(E1173&amp;""),'Référentiel Articles'!$A$2:$F$634,3,FALSE),""))</f>
      </c>
      <c r="E1173" s="74" t="str">
        <v/>
      </c>
      <c r="F1173" s="75">
        <f>IF($E1173="","",IFERROR(VLOOKUP(TRIM(E1173&amp;""),'Référentiel Articles'!$A$2:$F$634,4,FALSE),""))</f>
      </c>
      <c r="G1173" s="76">
        <f>IF($E1173="","",IFERROR(VLOOKUP(TRIM(E1173&amp;""),'Référentiel Articles'!$A$2:$F$634,5,FALSE),""))</f>
      </c>
      <c r="H1173" s="77" t="str">
        <v/>
      </c>
      <c r="I1173" s="76">
        <f>IF($E1173="","",IFERROR(VLOOKUP(TRIM(E1173&amp;""),'Référentiel Articles'!$A$2:$F$634,6,FALSE),""))</f>
      </c>
      <c r="J1173" s="78">
        <f>IF(OR($E1173="",$H1173=""),"",$H1173*$I1173)</f>
      </c>
      <c r="K1173" s="79" t="str">
        <v/>
      </c>
    </row>
    <row r="1174">
      <c r="A1174" s="81" t="str">
        <v/>
      </c>
      <c r="B1174" s="81" t="str">
        <v/>
      </c>
      <c r="C1174" s="83">
        <f>IF($E1174="","",IFERROR(VLOOKUP(TRIM(E1174&amp;""),'Référentiel Articles'!$A$2:$F$634,2,FALSE),""))</f>
      </c>
      <c r="D1174" s="83">
        <f>IF($E1174="","",IFERROR(VLOOKUP(TRIM(E1174&amp;""),'Référentiel Articles'!$A$2:$F$634,3,FALSE),""))</f>
      </c>
      <c r="E1174" s="81" t="str">
        <v/>
      </c>
      <c r="F1174" s="83">
        <f>IF($E1174="","",IFERROR(VLOOKUP(TRIM(E1174&amp;""),'Référentiel Articles'!$A$2:$F$634,4,FALSE),""))</f>
      </c>
      <c r="G1174" s="84">
        <f>IF($E1174="","",IFERROR(VLOOKUP(TRIM(E1174&amp;""),'Référentiel Articles'!$A$2:$F$634,5,FALSE),""))</f>
      </c>
      <c r="H1174" s="85" t="str">
        <v/>
      </c>
      <c r="I1174" s="84">
        <f>IF($E1174="","",IFERROR(VLOOKUP(TRIM(E1174&amp;""),'Référentiel Articles'!$A$2:$F$634,6,FALSE),""))</f>
      </c>
      <c r="J1174" s="90">
        <f>IF(OR($E1174="",$H1174=""),"",$H1174*$I1174)</f>
      </c>
      <c r="K1174" s="87" t="str">
        <v/>
      </c>
    </row>
    <row r="1175">
      <c r="A1175" s="74" t="str">
        <v/>
      </c>
      <c r="B1175" s="74" t="str">
        <v/>
      </c>
      <c r="C1175" s="75">
        <f>IF($E1175="","",IFERROR(VLOOKUP(TRIM(E1175&amp;""),'Référentiel Articles'!$A$2:$F$634,2,FALSE),""))</f>
      </c>
      <c r="D1175" s="75">
        <f>IF($E1175="","",IFERROR(VLOOKUP(TRIM(E1175&amp;""),'Référentiel Articles'!$A$2:$F$634,3,FALSE),""))</f>
      </c>
      <c r="E1175" s="74" t="str">
        <v/>
      </c>
      <c r="F1175" s="75">
        <f>IF($E1175="","",IFERROR(VLOOKUP(TRIM(E1175&amp;""),'Référentiel Articles'!$A$2:$F$634,4,FALSE),""))</f>
      </c>
      <c r="G1175" s="76">
        <f>IF($E1175="","",IFERROR(VLOOKUP(TRIM(E1175&amp;""),'Référentiel Articles'!$A$2:$F$634,5,FALSE),""))</f>
      </c>
      <c r="H1175" s="77" t="str">
        <v/>
      </c>
      <c r="I1175" s="76">
        <f>IF($E1175="","",IFERROR(VLOOKUP(TRIM(E1175&amp;""),'Référentiel Articles'!$A$2:$F$634,6,FALSE),""))</f>
      </c>
      <c r="J1175" s="78">
        <f>IF(OR($E1175="",$H1175=""),"",$H1175*$I1175)</f>
      </c>
      <c r="K1175" s="79" t="str">
        <v/>
      </c>
    </row>
    <row r="1176">
      <c r="A1176" s="81" t="str">
        <v/>
      </c>
      <c r="B1176" s="81" t="str">
        <v/>
      </c>
      <c r="C1176" s="83">
        <f>IF($E1176="","",IFERROR(VLOOKUP(TRIM(E1176&amp;""),'Référentiel Articles'!$A$2:$F$634,2,FALSE),""))</f>
      </c>
      <c r="D1176" s="83">
        <f>IF($E1176="","",IFERROR(VLOOKUP(TRIM(E1176&amp;""),'Référentiel Articles'!$A$2:$F$634,3,FALSE),""))</f>
      </c>
      <c r="E1176" s="81" t="str">
        <v/>
      </c>
      <c r="F1176" s="83">
        <f>IF($E1176="","",IFERROR(VLOOKUP(TRIM(E1176&amp;""),'Référentiel Articles'!$A$2:$F$634,4,FALSE),""))</f>
      </c>
      <c r="G1176" s="84">
        <f>IF($E1176="","",IFERROR(VLOOKUP(TRIM(E1176&amp;""),'Référentiel Articles'!$A$2:$F$634,5,FALSE),""))</f>
      </c>
      <c r="H1176" s="85" t="str">
        <v/>
      </c>
      <c r="I1176" s="84">
        <f>IF($E1176="","",IFERROR(VLOOKUP(TRIM(E1176&amp;""),'Référentiel Articles'!$A$2:$F$634,6,FALSE),""))</f>
      </c>
      <c r="J1176" s="90">
        <f>IF(OR($E1176="",$H1176=""),"",$H1176*$I1176)</f>
      </c>
      <c r="K1176" s="87" t="str">
        <v/>
      </c>
    </row>
    <row r="1177">
      <c r="A1177" s="74" t="str">
        <v/>
      </c>
      <c r="B1177" s="74" t="str">
        <v/>
      </c>
      <c r="C1177" s="75">
        <f>IF($E1177="","",IFERROR(VLOOKUP(TRIM(E1177&amp;""),'Référentiel Articles'!$A$2:$F$634,2,FALSE),""))</f>
      </c>
      <c r="D1177" s="75">
        <f>IF($E1177="","",IFERROR(VLOOKUP(TRIM(E1177&amp;""),'Référentiel Articles'!$A$2:$F$634,3,FALSE),""))</f>
      </c>
      <c r="E1177" s="74" t="str">
        <v/>
      </c>
      <c r="F1177" s="75">
        <f>IF($E1177="","",IFERROR(VLOOKUP(TRIM(E1177&amp;""),'Référentiel Articles'!$A$2:$F$634,4,FALSE),""))</f>
      </c>
      <c r="G1177" s="76">
        <f>IF($E1177="","",IFERROR(VLOOKUP(TRIM(E1177&amp;""),'Référentiel Articles'!$A$2:$F$634,5,FALSE),""))</f>
      </c>
      <c r="H1177" s="77" t="str">
        <v/>
      </c>
      <c r="I1177" s="76">
        <f>IF($E1177="","",IFERROR(VLOOKUP(TRIM(E1177&amp;""),'Référentiel Articles'!$A$2:$F$634,6,FALSE),""))</f>
      </c>
      <c r="J1177" s="78">
        <f>IF(OR($E1177="",$H1177=""),"",$H1177*$I1177)</f>
      </c>
      <c r="K1177" s="79" t="str">
        <v/>
      </c>
    </row>
    <row r="1178">
      <c r="A1178" s="81" t="str">
        <v/>
      </c>
      <c r="B1178" s="81" t="str">
        <v/>
      </c>
      <c r="C1178" s="83">
        <f>IF($E1178="","",IFERROR(VLOOKUP(TRIM(E1178&amp;""),'Référentiel Articles'!$A$2:$F$634,2,FALSE),""))</f>
      </c>
      <c r="D1178" s="83">
        <f>IF($E1178="","",IFERROR(VLOOKUP(TRIM(E1178&amp;""),'Référentiel Articles'!$A$2:$F$634,3,FALSE),""))</f>
      </c>
      <c r="E1178" s="81" t="str">
        <v/>
      </c>
      <c r="F1178" s="83">
        <f>IF($E1178="","",IFERROR(VLOOKUP(TRIM(E1178&amp;""),'Référentiel Articles'!$A$2:$F$634,4,FALSE),""))</f>
      </c>
      <c r="G1178" s="84">
        <f>IF($E1178="","",IFERROR(VLOOKUP(TRIM(E1178&amp;""),'Référentiel Articles'!$A$2:$F$634,5,FALSE),""))</f>
      </c>
      <c r="H1178" s="85" t="str">
        <v/>
      </c>
      <c r="I1178" s="84">
        <f>IF($E1178="","",IFERROR(VLOOKUP(TRIM(E1178&amp;""),'Référentiel Articles'!$A$2:$F$634,6,FALSE),""))</f>
      </c>
      <c r="J1178" s="90">
        <f>IF(OR($E1178="",$H1178=""),"",$H1178*$I1178)</f>
      </c>
      <c r="K1178" s="87" t="str">
        <v/>
      </c>
    </row>
    <row r="1179">
      <c r="A1179" s="74" t="str">
        <v/>
      </c>
      <c r="B1179" s="74" t="str">
        <v/>
      </c>
      <c r="C1179" s="75">
        <f>IF($E1179="","",IFERROR(VLOOKUP(TRIM(E1179&amp;""),'Référentiel Articles'!$A$2:$F$634,2,FALSE),""))</f>
      </c>
      <c r="D1179" s="75">
        <f>IF($E1179="","",IFERROR(VLOOKUP(TRIM(E1179&amp;""),'Référentiel Articles'!$A$2:$F$634,3,FALSE),""))</f>
      </c>
      <c r="E1179" s="74" t="str">
        <v/>
      </c>
      <c r="F1179" s="75">
        <f>IF($E1179="","",IFERROR(VLOOKUP(TRIM(E1179&amp;""),'Référentiel Articles'!$A$2:$F$634,4,FALSE),""))</f>
      </c>
      <c r="G1179" s="76">
        <f>IF($E1179="","",IFERROR(VLOOKUP(TRIM(E1179&amp;""),'Référentiel Articles'!$A$2:$F$634,5,FALSE),""))</f>
      </c>
      <c r="H1179" s="77" t="str">
        <v/>
      </c>
      <c r="I1179" s="76">
        <f>IF($E1179="","",IFERROR(VLOOKUP(TRIM(E1179&amp;""),'Référentiel Articles'!$A$2:$F$634,6,FALSE),""))</f>
      </c>
      <c r="J1179" s="78">
        <f>IF(OR($E1179="",$H1179=""),"",$H1179*$I1179)</f>
      </c>
      <c r="K1179" s="79" t="str">
        <v/>
      </c>
    </row>
    <row r="1180">
      <c r="A1180" s="81" t="str">
        <v/>
      </c>
      <c r="B1180" s="81" t="str">
        <v/>
      </c>
      <c r="C1180" s="83">
        <f>IF($E1180="","",IFERROR(VLOOKUP(TRIM(E1180&amp;""),'Référentiel Articles'!$A$2:$F$634,2,FALSE),""))</f>
      </c>
      <c r="D1180" s="83">
        <f>IF($E1180="","",IFERROR(VLOOKUP(TRIM(E1180&amp;""),'Référentiel Articles'!$A$2:$F$634,3,FALSE),""))</f>
      </c>
      <c r="E1180" s="81" t="str">
        <v/>
      </c>
      <c r="F1180" s="83">
        <f>IF($E1180="","",IFERROR(VLOOKUP(TRIM(E1180&amp;""),'Référentiel Articles'!$A$2:$F$634,4,FALSE),""))</f>
      </c>
      <c r="G1180" s="84">
        <f>IF($E1180="","",IFERROR(VLOOKUP(TRIM(E1180&amp;""),'Référentiel Articles'!$A$2:$F$634,5,FALSE),""))</f>
      </c>
      <c r="H1180" s="85" t="str">
        <v/>
      </c>
      <c r="I1180" s="84">
        <f>IF($E1180="","",IFERROR(VLOOKUP(TRIM(E1180&amp;""),'Référentiel Articles'!$A$2:$F$634,6,FALSE),""))</f>
      </c>
      <c r="J1180" s="90">
        <f>IF(OR($E1180="",$H1180=""),"",$H1180*$I1180)</f>
      </c>
      <c r="K1180" s="87" t="str">
        <v/>
      </c>
    </row>
    <row r="1181">
      <c r="A1181" s="74" t="str">
        <v/>
      </c>
      <c r="B1181" s="74" t="str">
        <v/>
      </c>
      <c r="C1181" s="75">
        <f>IF($E1181="","",IFERROR(VLOOKUP(TRIM(E1181&amp;""),'Référentiel Articles'!$A$2:$F$634,2,FALSE),""))</f>
      </c>
      <c r="D1181" s="75">
        <f>IF($E1181="","",IFERROR(VLOOKUP(TRIM(E1181&amp;""),'Référentiel Articles'!$A$2:$F$634,3,FALSE),""))</f>
      </c>
      <c r="E1181" s="74" t="str">
        <v/>
      </c>
      <c r="F1181" s="75">
        <f>IF($E1181="","",IFERROR(VLOOKUP(TRIM(E1181&amp;""),'Référentiel Articles'!$A$2:$F$634,4,FALSE),""))</f>
      </c>
      <c r="G1181" s="76">
        <f>IF($E1181="","",IFERROR(VLOOKUP(TRIM(E1181&amp;""),'Référentiel Articles'!$A$2:$F$634,5,FALSE),""))</f>
      </c>
      <c r="H1181" s="77" t="str">
        <v/>
      </c>
      <c r="I1181" s="76">
        <f>IF($E1181="","",IFERROR(VLOOKUP(TRIM(E1181&amp;""),'Référentiel Articles'!$A$2:$F$634,6,FALSE),""))</f>
      </c>
      <c r="J1181" s="78">
        <f>IF(OR($E1181="",$H1181=""),"",$H1181*$I1181)</f>
      </c>
      <c r="K1181" s="79" t="str">
        <v/>
      </c>
    </row>
    <row r="1182">
      <c r="A1182" s="81" t="str">
        <v/>
      </c>
      <c r="B1182" s="81" t="str">
        <v/>
      </c>
      <c r="C1182" s="83">
        <f>IF($E1182="","",IFERROR(VLOOKUP(TRIM(E1182&amp;""),'Référentiel Articles'!$A$2:$F$634,2,FALSE),""))</f>
      </c>
      <c r="D1182" s="83">
        <f>IF($E1182="","",IFERROR(VLOOKUP(TRIM(E1182&amp;""),'Référentiel Articles'!$A$2:$F$634,3,FALSE),""))</f>
      </c>
      <c r="E1182" s="81" t="str">
        <v/>
      </c>
      <c r="F1182" s="83">
        <f>IF($E1182="","",IFERROR(VLOOKUP(TRIM(E1182&amp;""),'Référentiel Articles'!$A$2:$F$634,4,FALSE),""))</f>
      </c>
      <c r="G1182" s="84">
        <f>IF($E1182="","",IFERROR(VLOOKUP(TRIM(E1182&amp;""),'Référentiel Articles'!$A$2:$F$634,5,FALSE),""))</f>
      </c>
      <c r="H1182" s="85" t="str">
        <v/>
      </c>
      <c r="I1182" s="84">
        <f>IF($E1182="","",IFERROR(VLOOKUP(TRIM(E1182&amp;""),'Référentiel Articles'!$A$2:$F$634,6,FALSE),""))</f>
      </c>
      <c r="J1182" s="90">
        <f>IF(OR($E1182="",$H1182=""),"",$H1182*$I1182)</f>
      </c>
      <c r="K1182" s="87" t="str">
        <v/>
      </c>
    </row>
    <row r="1183">
      <c r="A1183" s="74" t="str">
        <v/>
      </c>
      <c r="B1183" s="74" t="str">
        <v/>
      </c>
      <c r="C1183" s="75">
        <f>IF($E1183="","",IFERROR(VLOOKUP(TRIM(E1183&amp;""),'Référentiel Articles'!$A$2:$F$634,2,FALSE),""))</f>
      </c>
      <c r="D1183" s="75">
        <f>IF($E1183="","",IFERROR(VLOOKUP(TRIM(E1183&amp;""),'Référentiel Articles'!$A$2:$F$634,3,FALSE),""))</f>
      </c>
      <c r="E1183" s="74" t="str">
        <v/>
      </c>
      <c r="F1183" s="75">
        <f>IF($E1183="","",IFERROR(VLOOKUP(TRIM(E1183&amp;""),'Référentiel Articles'!$A$2:$F$634,4,FALSE),""))</f>
      </c>
      <c r="G1183" s="76">
        <f>IF($E1183="","",IFERROR(VLOOKUP(TRIM(E1183&amp;""),'Référentiel Articles'!$A$2:$F$634,5,FALSE),""))</f>
      </c>
      <c r="H1183" s="77" t="str">
        <v/>
      </c>
      <c r="I1183" s="76">
        <f>IF($E1183="","",IFERROR(VLOOKUP(TRIM(E1183&amp;""),'Référentiel Articles'!$A$2:$F$634,6,FALSE),""))</f>
      </c>
      <c r="J1183" s="78">
        <f>IF(OR($E1183="",$H1183=""),"",$H1183*$I1183)</f>
      </c>
      <c r="K1183" s="79" t="str">
        <v/>
      </c>
    </row>
    <row r="1184">
      <c r="A1184" s="81" t="str">
        <v/>
      </c>
      <c r="B1184" s="81" t="str">
        <v/>
      </c>
      <c r="C1184" s="83">
        <f>IF($E1184="","",IFERROR(VLOOKUP(TRIM(E1184&amp;""),'Référentiel Articles'!$A$2:$F$634,2,FALSE),""))</f>
      </c>
      <c r="D1184" s="83">
        <f>IF($E1184="","",IFERROR(VLOOKUP(TRIM(E1184&amp;""),'Référentiel Articles'!$A$2:$F$634,3,FALSE),""))</f>
      </c>
      <c r="E1184" s="81" t="str">
        <v/>
      </c>
      <c r="F1184" s="83">
        <f>IF($E1184="","",IFERROR(VLOOKUP(TRIM(E1184&amp;""),'Référentiel Articles'!$A$2:$F$634,4,FALSE),""))</f>
      </c>
      <c r="G1184" s="84">
        <f>IF($E1184="","",IFERROR(VLOOKUP(TRIM(E1184&amp;""),'Référentiel Articles'!$A$2:$F$634,5,FALSE),""))</f>
      </c>
      <c r="H1184" s="85" t="str">
        <v/>
      </c>
      <c r="I1184" s="84">
        <f>IF($E1184="","",IFERROR(VLOOKUP(TRIM(E1184&amp;""),'Référentiel Articles'!$A$2:$F$634,6,FALSE),""))</f>
      </c>
      <c r="J1184" s="90">
        <f>IF(OR($E1184="",$H1184=""),"",$H1184*$I1184)</f>
      </c>
      <c r="K1184" s="87" t="str">
        <v/>
      </c>
    </row>
    <row r="1185">
      <c r="A1185" s="74" t="str">
        <v/>
      </c>
      <c r="B1185" s="74" t="str">
        <v/>
      </c>
      <c r="C1185" s="75">
        <f>IF($E1185="","",IFERROR(VLOOKUP(TRIM(E1185&amp;""),'Référentiel Articles'!$A$2:$F$634,2,FALSE),""))</f>
      </c>
      <c r="D1185" s="75">
        <f>IF($E1185="","",IFERROR(VLOOKUP(TRIM(E1185&amp;""),'Référentiel Articles'!$A$2:$F$634,3,FALSE),""))</f>
      </c>
      <c r="E1185" s="74" t="str">
        <v/>
      </c>
      <c r="F1185" s="75">
        <f>IF($E1185="","",IFERROR(VLOOKUP(TRIM(E1185&amp;""),'Référentiel Articles'!$A$2:$F$634,4,FALSE),""))</f>
      </c>
      <c r="G1185" s="76">
        <f>IF($E1185="","",IFERROR(VLOOKUP(TRIM(E1185&amp;""),'Référentiel Articles'!$A$2:$F$634,5,FALSE),""))</f>
      </c>
      <c r="H1185" s="77" t="str">
        <v/>
      </c>
      <c r="I1185" s="76">
        <f>IF($E1185="","",IFERROR(VLOOKUP(TRIM(E1185&amp;""),'Référentiel Articles'!$A$2:$F$634,6,FALSE),""))</f>
      </c>
      <c r="J1185" s="78">
        <f>IF(OR($E1185="",$H1185=""),"",$H1185*$I1185)</f>
      </c>
      <c r="K1185" s="79" t="str">
        <v/>
      </c>
    </row>
    <row r="1186">
      <c r="A1186" s="81" t="str">
        <v/>
      </c>
      <c r="B1186" s="81" t="str">
        <v/>
      </c>
      <c r="C1186" s="83">
        <f>IF($E1186="","",IFERROR(VLOOKUP(TRIM(E1186&amp;""),'Référentiel Articles'!$A$2:$F$634,2,FALSE),""))</f>
      </c>
      <c r="D1186" s="83">
        <f>IF($E1186="","",IFERROR(VLOOKUP(TRIM(E1186&amp;""),'Référentiel Articles'!$A$2:$F$634,3,FALSE),""))</f>
      </c>
      <c r="E1186" s="81" t="str">
        <v/>
      </c>
      <c r="F1186" s="83">
        <f>IF($E1186="","",IFERROR(VLOOKUP(TRIM(E1186&amp;""),'Référentiel Articles'!$A$2:$F$634,4,FALSE),""))</f>
      </c>
      <c r="G1186" s="84">
        <f>IF($E1186="","",IFERROR(VLOOKUP(TRIM(E1186&amp;""),'Référentiel Articles'!$A$2:$F$634,5,FALSE),""))</f>
      </c>
      <c r="H1186" s="85" t="str">
        <v/>
      </c>
      <c r="I1186" s="84">
        <f>IF($E1186="","",IFERROR(VLOOKUP(TRIM(E1186&amp;""),'Référentiel Articles'!$A$2:$F$634,6,FALSE),""))</f>
      </c>
      <c r="J1186" s="90">
        <f>IF(OR($E1186="",$H1186=""),"",$H1186*$I1186)</f>
      </c>
      <c r="K1186" s="87" t="str">
        <v/>
      </c>
    </row>
    <row r="1187">
      <c r="A1187" s="74" t="str">
        <v/>
      </c>
      <c r="B1187" s="74" t="str">
        <v/>
      </c>
      <c r="C1187" s="75">
        <f>IF($E1187="","",IFERROR(VLOOKUP(TRIM(E1187&amp;""),'Référentiel Articles'!$A$2:$F$634,2,FALSE),""))</f>
      </c>
      <c r="D1187" s="75">
        <f>IF($E1187="","",IFERROR(VLOOKUP(TRIM(E1187&amp;""),'Référentiel Articles'!$A$2:$F$634,3,FALSE),""))</f>
      </c>
      <c r="E1187" s="74" t="str">
        <v/>
      </c>
      <c r="F1187" s="75">
        <f>IF($E1187="","",IFERROR(VLOOKUP(TRIM(E1187&amp;""),'Référentiel Articles'!$A$2:$F$634,4,FALSE),""))</f>
      </c>
      <c r="G1187" s="76">
        <f>IF($E1187="","",IFERROR(VLOOKUP(TRIM(E1187&amp;""),'Référentiel Articles'!$A$2:$F$634,5,FALSE),""))</f>
      </c>
      <c r="H1187" s="77" t="str">
        <v/>
      </c>
      <c r="I1187" s="76">
        <f>IF($E1187="","",IFERROR(VLOOKUP(TRIM(E1187&amp;""),'Référentiel Articles'!$A$2:$F$634,6,FALSE),""))</f>
      </c>
      <c r="J1187" s="78">
        <f>IF(OR($E1187="",$H1187=""),"",$H1187*$I1187)</f>
      </c>
      <c r="K1187" s="79" t="str">
        <v/>
      </c>
    </row>
    <row r="1188">
      <c r="A1188" s="81" t="str">
        <v/>
      </c>
      <c r="B1188" s="81" t="str">
        <v/>
      </c>
      <c r="C1188" s="83">
        <f>IF($E1188="","",IFERROR(VLOOKUP(TRIM(E1188&amp;""),'Référentiel Articles'!$A$2:$F$634,2,FALSE),""))</f>
      </c>
      <c r="D1188" s="83">
        <f>IF($E1188="","",IFERROR(VLOOKUP(TRIM(E1188&amp;""),'Référentiel Articles'!$A$2:$F$634,3,FALSE),""))</f>
      </c>
      <c r="E1188" s="81" t="str">
        <v/>
      </c>
      <c r="F1188" s="83">
        <f>IF($E1188="","",IFERROR(VLOOKUP(TRIM(E1188&amp;""),'Référentiel Articles'!$A$2:$F$634,4,FALSE),""))</f>
      </c>
      <c r="G1188" s="84">
        <f>IF($E1188="","",IFERROR(VLOOKUP(TRIM(E1188&amp;""),'Référentiel Articles'!$A$2:$F$634,5,FALSE),""))</f>
      </c>
      <c r="H1188" s="85" t="str">
        <v/>
      </c>
      <c r="I1188" s="84">
        <f>IF($E1188="","",IFERROR(VLOOKUP(TRIM(E1188&amp;""),'Référentiel Articles'!$A$2:$F$634,6,FALSE),""))</f>
      </c>
      <c r="J1188" s="90">
        <f>IF(OR($E1188="",$H1188=""),"",$H1188*$I1188)</f>
      </c>
      <c r="K1188" s="87" t="str">
        <v/>
      </c>
    </row>
    <row r="1189">
      <c r="A1189" s="74" t="str">
        <v/>
      </c>
      <c r="B1189" s="74" t="str">
        <v/>
      </c>
      <c r="C1189" s="75">
        <f>IF($E1189="","",IFERROR(VLOOKUP(TRIM(E1189&amp;""),'Référentiel Articles'!$A$2:$F$634,2,FALSE),""))</f>
      </c>
      <c r="D1189" s="75">
        <f>IF($E1189="","",IFERROR(VLOOKUP(TRIM(E1189&amp;""),'Référentiel Articles'!$A$2:$F$634,3,FALSE),""))</f>
      </c>
      <c r="E1189" s="74" t="str">
        <v/>
      </c>
      <c r="F1189" s="75">
        <f>IF($E1189="","",IFERROR(VLOOKUP(TRIM(E1189&amp;""),'Référentiel Articles'!$A$2:$F$634,4,FALSE),""))</f>
      </c>
      <c r="G1189" s="76">
        <f>IF($E1189="","",IFERROR(VLOOKUP(TRIM(E1189&amp;""),'Référentiel Articles'!$A$2:$F$634,5,FALSE),""))</f>
      </c>
      <c r="H1189" s="77" t="str">
        <v/>
      </c>
      <c r="I1189" s="76">
        <f>IF($E1189="","",IFERROR(VLOOKUP(TRIM(E1189&amp;""),'Référentiel Articles'!$A$2:$F$634,6,FALSE),""))</f>
      </c>
      <c r="J1189" s="78">
        <f>IF(OR($E1189="",$H1189=""),"",$H1189*$I1189)</f>
      </c>
      <c r="K1189" s="79" t="str">
        <v/>
      </c>
    </row>
    <row r="1190">
      <c r="A1190" s="81" t="str">
        <v/>
      </c>
      <c r="B1190" s="81" t="str">
        <v/>
      </c>
      <c r="C1190" s="83">
        <f>IF($E1190="","",IFERROR(VLOOKUP(TRIM(E1190&amp;""),'Référentiel Articles'!$A$2:$F$634,2,FALSE),""))</f>
      </c>
      <c r="D1190" s="83">
        <f>IF($E1190="","",IFERROR(VLOOKUP(TRIM(E1190&amp;""),'Référentiel Articles'!$A$2:$F$634,3,FALSE),""))</f>
      </c>
      <c r="E1190" s="81" t="str">
        <v/>
      </c>
      <c r="F1190" s="83">
        <f>IF($E1190="","",IFERROR(VLOOKUP(TRIM(E1190&amp;""),'Référentiel Articles'!$A$2:$F$634,4,FALSE),""))</f>
      </c>
      <c r="G1190" s="84">
        <f>IF($E1190="","",IFERROR(VLOOKUP(TRIM(E1190&amp;""),'Référentiel Articles'!$A$2:$F$634,5,FALSE),""))</f>
      </c>
      <c r="H1190" s="85" t="str">
        <v/>
      </c>
      <c r="I1190" s="84">
        <f>IF($E1190="","",IFERROR(VLOOKUP(TRIM(E1190&amp;""),'Référentiel Articles'!$A$2:$F$634,6,FALSE),""))</f>
      </c>
      <c r="J1190" s="90">
        <f>IF(OR($E1190="",$H1190=""),"",$H1190*$I1190)</f>
      </c>
      <c r="K1190" s="87" t="str">
        <v/>
      </c>
    </row>
    <row r="1191">
      <c r="A1191" s="74" t="str">
        <v/>
      </c>
      <c r="B1191" s="74" t="str">
        <v/>
      </c>
      <c r="C1191" s="75">
        <f>IF($E1191="","",IFERROR(VLOOKUP(TRIM(E1191&amp;""),'Référentiel Articles'!$A$2:$F$634,2,FALSE),""))</f>
      </c>
      <c r="D1191" s="75">
        <f>IF($E1191="","",IFERROR(VLOOKUP(TRIM(E1191&amp;""),'Référentiel Articles'!$A$2:$F$634,3,FALSE),""))</f>
      </c>
      <c r="E1191" s="74" t="str">
        <v/>
      </c>
      <c r="F1191" s="75">
        <f>IF($E1191="","",IFERROR(VLOOKUP(TRIM(E1191&amp;""),'Référentiel Articles'!$A$2:$F$634,4,FALSE),""))</f>
      </c>
      <c r="G1191" s="76">
        <f>IF($E1191="","",IFERROR(VLOOKUP(TRIM(E1191&amp;""),'Référentiel Articles'!$A$2:$F$634,5,FALSE),""))</f>
      </c>
      <c r="H1191" s="77" t="str">
        <v/>
      </c>
      <c r="I1191" s="76">
        <f>IF($E1191="","",IFERROR(VLOOKUP(TRIM(E1191&amp;""),'Référentiel Articles'!$A$2:$F$634,6,FALSE),""))</f>
      </c>
      <c r="J1191" s="78">
        <f>IF(OR($E1191="",$H1191=""),"",$H1191*$I1191)</f>
      </c>
      <c r="K1191" s="79" t="str">
        <v/>
      </c>
    </row>
    <row r="1192">
      <c r="A1192" s="81" t="str">
        <v/>
      </c>
      <c r="B1192" s="81" t="str">
        <v/>
      </c>
      <c r="C1192" s="83">
        <f>IF($E1192="","",IFERROR(VLOOKUP(TRIM(E1192&amp;""),'Référentiel Articles'!$A$2:$F$634,2,FALSE),""))</f>
      </c>
      <c r="D1192" s="83">
        <f>IF($E1192="","",IFERROR(VLOOKUP(TRIM(E1192&amp;""),'Référentiel Articles'!$A$2:$F$634,3,FALSE),""))</f>
      </c>
      <c r="E1192" s="81" t="str">
        <v/>
      </c>
      <c r="F1192" s="83">
        <f>IF($E1192="","",IFERROR(VLOOKUP(TRIM(E1192&amp;""),'Référentiel Articles'!$A$2:$F$634,4,FALSE),""))</f>
      </c>
      <c r="G1192" s="84">
        <f>IF($E1192="","",IFERROR(VLOOKUP(TRIM(E1192&amp;""),'Référentiel Articles'!$A$2:$F$634,5,FALSE),""))</f>
      </c>
      <c r="H1192" s="85" t="str">
        <v/>
      </c>
      <c r="I1192" s="84">
        <f>IF($E1192="","",IFERROR(VLOOKUP(TRIM(E1192&amp;""),'Référentiel Articles'!$A$2:$F$634,6,FALSE),""))</f>
      </c>
      <c r="J1192" s="90">
        <f>IF(OR($E1192="",$H1192=""),"",$H1192*$I1192)</f>
      </c>
      <c r="K1192" s="87" t="str">
        <v/>
      </c>
    </row>
    <row r="1193">
      <c r="A1193" s="74" t="str">
        <v/>
      </c>
      <c r="B1193" s="74" t="str">
        <v/>
      </c>
      <c r="C1193" s="75">
        <f>IF($E1193="","",IFERROR(VLOOKUP(TRIM(E1193&amp;""),'Référentiel Articles'!$A$2:$F$634,2,FALSE),""))</f>
      </c>
      <c r="D1193" s="75">
        <f>IF($E1193="","",IFERROR(VLOOKUP(TRIM(E1193&amp;""),'Référentiel Articles'!$A$2:$F$634,3,FALSE),""))</f>
      </c>
      <c r="E1193" s="74" t="str">
        <v/>
      </c>
      <c r="F1193" s="75">
        <f>IF($E1193="","",IFERROR(VLOOKUP(TRIM(E1193&amp;""),'Référentiel Articles'!$A$2:$F$634,4,FALSE),""))</f>
      </c>
      <c r="G1193" s="76">
        <f>IF($E1193="","",IFERROR(VLOOKUP(TRIM(E1193&amp;""),'Référentiel Articles'!$A$2:$F$634,5,FALSE),""))</f>
      </c>
      <c r="H1193" s="77" t="str">
        <v/>
      </c>
      <c r="I1193" s="76">
        <f>IF($E1193="","",IFERROR(VLOOKUP(TRIM(E1193&amp;""),'Référentiel Articles'!$A$2:$F$634,6,FALSE),""))</f>
      </c>
      <c r="J1193" s="78">
        <f>IF(OR($E1193="",$H1193=""),"",$H1193*$I1193)</f>
      </c>
      <c r="K1193" s="79" t="str">
        <v/>
      </c>
    </row>
    <row r="1194">
      <c r="A1194" s="81" t="str">
        <v/>
      </c>
      <c r="B1194" s="81" t="str">
        <v/>
      </c>
      <c r="C1194" s="83">
        <f>IF($E1194="","",IFERROR(VLOOKUP(TRIM(E1194&amp;""),'Référentiel Articles'!$A$2:$F$634,2,FALSE),""))</f>
      </c>
      <c r="D1194" s="83">
        <f>IF($E1194="","",IFERROR(VLOOKUP(TRIM(E1194&amp;""),'Référentiel Articles'!$A$2:$F$634,3,FALSE),""))</f>
      </c>
      <c r="E1194" s="81" t="str">
        <v/>
      </c>
      <c r="F1194" s="83">
        <f>IF($E1194="","",IFERROR(VLOOKUP(TRIM(E1194&amp;""),'Référentiel Articles'!$A$2:$F$634,4,FALSE),""))</f>
      </c>
      <c r="G1194" s="84">
        <f>IF($E1194="","",IFERROR(VLOOKUP(TRIM(E1194&amp;""),'Référentiel Articles'!$A$2:$F$634,5,FALSE),""))</f>
      </c>
      <c r="H1194" s="85" t="str">
        <v/>
      </c>
      <c r="I1194" s="84">
        <f>IF($E1194="","",IFERROR(VLOOKUP(TRIM(E1194&amp;""),'Référentiel Articles'!$A$2:$F$634,6,FALSE),""))</f>
      </c>
      <c r="J1194" s="90">
        <f>IF(OR($E1194="",$H1194=""),"",$H1194*$I1194)</f>
      </c>
      <c r="K1194" s="87" t="str">
        <v/>
      </c>
    </row>
    <row r="1195">
      <c r="A1195" s="74" t="str">
        <v/>
      </c>
      <c r="B1195" s="74" t="str">
        <v/>
      </c>
      <c r="C1195" s="75">
        <f>IF($E1195="","",IFERROR(VLOOKUP(TRIM(E1195&amp;""),'Référentiel Articles'!$A$2:$F$634,2,FALSE),""))</f>
      </c>
      <c r="D1195" s="75">
        <f>IF($E1195="","",IFERROR(VLOOKUP(TRIM(E1195&amp;""),'Référentiel Articles'!$A$2:$F$634,3,FALSE),""))</f>
      </c>
      <c r="E1195" s="74" t="str">
        <v/>
      </c>
      <c r="F1195" s="75">
        <f>IF($E1195="","",IFERROR(VLOOKUP(TRIM(E1195&amp;""),'Référentiel Articles'!$A$2:$F$634,4,FALSE),""))</f>
      </c>
      <c r="G1195" s="76">
        <f>IF($E1195="","",IFERROR(VLOOKUP(TRIM(E1195&amp;""),'Référentiel Articles'!$A$2:$F$634,5,FALSE),""))</f>
      </c>
      <c r="H1195" s="77" t="str">
        <v/>
      </c>
      <c r="I1195" s="76">
        <f>IF($E1195="","",IFERROR(VLOOKUP(TRIM(E1195&amp;""),'Référentiel Articles'!$A$2:$F$634,6,FALSE),""))</f>
      </c>
      <c r="J1195" s="78">
        <f>IF(OR($E1195="",$H1195=""),"",$H1195*$I1195)</f>
      </c>
      <c r="K1195" s="79" t="str">
        <v/>
      </c>
    </row>
    <row r="1196">
      <c r="A1196" s="81" t="str">
        <v/>
      </c>
      <c r="B1196" s="81" t="str">
        <v/>
      </c>
      <c r="C1196" s="83">
        <f>IF($E1196="","",IFERROR(VLOOKUP(TRIM(E1196&amp;""),'Référentiel Articles'!$A$2:$F$634,2,FALSE),""))</f>
      </c>
      <c r="D1196" s="83">
        <f>IF($E1196="","",IFERROR(VLOOKUP(TRIM(E1196&amp;""),'Référentiel Articles'!$A$2:$F$634,3,FALSE),""))</f>
      </c>
      <c r="E1196" s="81" t="str">
        <v/>
      </c>
      <c r="F1196" s="83">
        <f>IF($E1196="","",IFERROR(VLOOKUP(TRIM(E1196&amp;""),'Référentiel Articles'!$A$2:$F$634,4,FALSE),""))</f>
      </c>
      <c r="G1196" s="84">
        <f>IF($E1196="","",IFERROR(VLOOKUP(TRIM(E1196&amp;""),'Référentiel Articles'!$A$2:$F$634,5,FALSE),""))</f>
      </c>
      <c r="H1196" s="85" t="str">
        <v/>
      </c>
      <c r="I1196" s="84">
        <f>IF($E1196="","",IFERROR(VLOOKUP(TRIM(E1196&amp;""),'Référentiel Articles'!$A$2:$F$634,6,FALSE),""))</f>
      </c>
      <c r="J1196" s="90">
        <f>IF(OR($E1196="",$H1196=""),"",$H1196*$I1196)</f>
      </c>
      <c r="K1196" s="87" t="str">
        <v/>
      </c>
    </row>
    <row r="1197">
      <c r="A1197" s="74" t="str">
        <v/>
      </c>
      <c r="B1197" s="74" t="str">
        <v/>
      </c>
      <c r="C1197" s="75">
        <f>IF($E1197="","",IFERROR(VLOOKUP(TRIM(E1197&amp;""),'Référentiel Articles'!$A$2:$F$634,2,FALSE),""))</f>
      </c>
      <c r="D1197" s="75">
        <f>IF($E1197="","",IFERROR(VLOOKUP(TRIM(E1197&amp;""),'Référentiel Articles'!$A$2:$F$634,3,FALSE),""))</f>
      </c>
      <c r="E1197" s="74" t="str">
        <v/>
      </c>
      <c r="F1197" s="75">
        <f>IF($E1197="","",IFERROR(VLOOKUP(TRIM(E1197&amp;""),'Référentiel Articles'!$A$2:$F$634,4,FALSE),""))</f>
      </c>
      <c r="G1197" s="76">
        <f>IF($E1197="","",IFERROR(VLOOKUP(TRIM(E1197&amp;""),'Référentiel Articles'!$A$2:$F$634,5,FALSE),""))</f>
      </c>
      <c r="H1197" s="77" t="str">
        <v/>
      </c>
      <c r="I1197" s="76">
        <f>IF($E1197="","",IFERROR(VLOOKUP(TRIM(E1197&amp;""),'Référentiel Articles'!$A$2:$F$634,6,FALSE),""))</f>
      </c>
      <c r="J1197" s="78">
        <f>IF(OR($E1197="",$H1197=""),"",$H1197*$I1197)</f>
      </c>
      <c r="K1197" s="79" t="str">
        <v/>
      </c>
    </row>
    <row r="1198">
      <c r="A1198" s="81" t="str">
        <v/>
      </c>
      <c r="B1198" s="81" t="str">
        <v/>
      </c>
      <c r="C1198" s="83">
        <f>IF($E1198="","",IFERROR(VLOOKUP(TRIM(E1198&amp;""),'Référentiel Articles'!$A$2:$F$634,2,FALSE),""))</f>
      </c>
      <c r="D1198" s="83">
        <f>IF($E1198="","",IFERROR(VLOOKUP(TRIM(E1198&amp;""),'Référentiel Articles'!$A$2:$F$634,3,FALSE),""))</f>
      </c>
      <c r="E1198" s="81" t="str">
        <v/>
      </c>
      <c r="F1198" s="83">
        <f>IF($E1198="","",IFERROR(VLOOKUP(TRIM(E1198&amp;""),'Référentiel Articles'!$A$2:$F$634,4,FALSE),""))</f>
      </c>
      <c r="G1198" s="84">
        <f>IF($E1198="","",IFERROR(VLOOKUP(TRIM(E1198&amp;""),'Référentiel Articles'!$A$2:$F$634,5,FALSE),""))</f>
      </c>
      <c r="H1198" s="85" t="str">
        <v/>
      </c>
      <c r="I1198" s="84">
        <f>IF($E1198="","",IFERROR(VLOOKUP(TRIM(E1198&amp;""),'Référentiel Articles'!$A$2:$F$634,6,FALSE),""))</f>
      </c>
      <c r="J1198" s="90">
        <f>IF(OR($E1198="",$H1198=""),"",$H1198*$I1198)</f>
      </c>
      <c r="K1198" s="87" t="str">
        <v/>
      </c>
    </row>
    <row r="1199">
      <c r="A1199" s="74" t="str">
        <v/>
      </c>
      <c r="B1199" s="74" t="str">
        <v/>
      </c>
      <c r="C1199" s="75">
        <f>IF($E1199="","",IFERROR(VLOOKUP(TRIM(E1199&amp;""),'Référentiel Articles'!$A$2:$F$634,2,FALSE),""))</f>
      </c>
      <c r="D1199" s="75">
        <f>IF($E1199="","",IFERROR(VLOOKUP(TRIM(E1199&amp;""),'Référentiel Articles'!$A$2:$F$634,3,FALSE),""))</f>
      </c>
      <c r="E1199" s="74" t="str">
        <v/>
      </c>
      <c r="F1199" s="75">
        <f>IF($E1199="","",IFERROR(VLOOKUP(TRIM(E1199&amp;""),'Référentiel Articles'!$A$2:$F$634,4,FALSE),""))</f>
      </c>
      <c r="G1199" s="76">
        <f>IF($E1199="","",IFERROR(VLOOKUP(TRIM(E1199&amp;""),'Référentiel Articles'!$A$2:$F$634,5,FALSE),""))</f>
      </c>
      <c r="H1199" s="77" t="str">
        <v/>
      </c>
      <c r="I1199" s="76">
        <f>IF($E1199="","",IFERROR(VLOOKUP(TRIM(E1199&amp;""),'Référentiel Articles'!$A$2:$F$634,6,FALSE),""))</f>
      </c>
      <c r="J1199" s="78">
        <f>IF(OR($E1199="",$H1199=""),"",$H1199*$I1199)</f>
      </c>
      <c r="K1199" s="79" t="str">
        <v/>
      </c>
    </row>
    <row r="1200">
      <c r="A1200" s="81" t="str">
        <v/>
      </c>
      <c r="B1200" s="81" t="str">
        <v/>
      </c>
      <c r="C1200" s="83">
        <f>IF($E1200="","",IFERROR(VLOOKUP(TRIM(E1200&amp;""),'Référentiel Articles'!$A$2:$F$634,2,FALSE),""))</f>
      </c>
      <c r="D1200" s="83">
        <f>IF($E1200="","",IFERROR(VLOOKUP(TRIM(E1200&amp;""),'Référentiel Articles'!$A$2:$F$634,3,FALSE),""))</f>
      </c>
      <c r="E1200" s="81" t="str">
        <v/>
      </c>
      <c r="F1200" s="83">
        <f>IF($E1200="","",IFERROR(VLOOKUP(TRIM(E1200&amp;""),'Référentiel Articles'!$A$2:$F$634,4,FALSE),""))</f>
      </c>
      <c r="G1200" s="84">
        <f>IF($E1200="","",IFERROR(VLOOKUP(TRIM(E1200&amp;""),'Référentiel Articles'!$A$2:$F$634,5,FALSE),""))</f>
      </c>
      <c r="H1200" s="85" t="str">
        <v/>
      </c>
      <c r="I1200" s="84">
        <f>IF($E1200="","",IFERROR(VLOOKUP(TRIM(E1200&amp;""),'Référentiel Articles'!$A$2:$F$634,6,FALSE),""))</f>
      </c>
      <c r="J1200" s="90">
        <f>IF(OR($E1200="",$H1200=""),"",$H1200*$I1200)</f>
      </c>
      <c r="K1200" s="87" t="str">
        <v/>
      </c>
    </row>
    <row r="1201">
      <c r="A1201" s="74" t="str">
        <v/>
      </c>
      <c r="B1201" s="74" t="str">
        <v/>
      </c>
      <c r="C1201" s="75">
        <f>IF($E1201="","",IFERROR(VLOOKUP(TRIM(E1201&amp;""),'Référentiel Articles'!$A$2:$F$634,2,FALSE),""))</f>
      </c>
      <c r="D1201" s="75">
        <f>IF($E1201="","",IFERROR(VLOOKUP(TRIM(E1201&amp;""),'Référentiel Articles'!$A$2:$F$634,3,FALSE),""))</f>
      </c>
      <c r="E1201" s="74" t="str">
        <v/>
      </c>
      <c r="F1201" s="75">
        <f>IF($E1201="","",IFERROR(VLOOKUP(TRIM(E1201&amp;""),'Référentiel Articles'!$A$2:$F$634,4,FALSE),""))</f>
      </c>
      <c r="G1201" s="76">
        <f>IF($E1201="","",IFERROR(VLOOKUP(TRIM(E1201&amp;""),'Référentiel Articles'!$A$2:$F$634,5,FALSE),""))</f>
      </c>
      <c r="H1201" s="77" t="str">
        <v/>
      </c>
      <c r="I1201" s="76">
        <f>IF($E1201="","",IFERROR(VLOOKUP(TRIM(E1201&amp;""),'Référentiel Articles'!$A$2:$F$634,6,FALSE),""))</f>
      </c>
      <c r="J1201" s="78">
        <f>IF(OR($E1201="",$H1201=""),"",$H1201*$I1201)</f>
      </c>
      <c r="K1201" s="79" t="str">
        <v/>
      </c>
    </row>
    <row r="1202">
      <c r="A1202" s="81" t="str">
        <v/>
      </c>
      <c r="B1202" s="81" t="str">
        <v/>
      </c>
      <c r="C1202" s="83">
        <f>IF($E1202="","",IFERROR(VLOOKUP(TRIM(E1202&amp;""),'Référentiel Articles'!$A$2:$F$634,2,FALSE),""))</f>
      </c>
      <c r="D1202" s="83">
        <f>IF($E1202="","",IFERROR(VLOOKUP(TRIM(E1202&amp;""),'Référentiel Articles'!$A$2:$F$634,3,FALSE),""))</f>
      </c>
      <c r="E1202" s="81" t="str">
        <v/>
      </c>
      <c r="F1202" s="83">
        <f>IF($E1202="","",IFERROR(VLOOKUP(TRIM(E1202&amp;""),'Référentiel Articles'!$A$2:$F$634,4,FALSE),""))</f>
      </c>
      <c r="G1202" s="84">
        <f>IF($E1202="","",IFERROR(VLOOKUP(TRIM(E1202&amp;""),'Référentiel Articles'!$A$2:$F$634,5,FALSE),""))</f>
      </c>
      <c r="H1202" s="85" t="str">
        <v/>
      </c>
      <c r="I1202" s="84">
        <f>IF($E1202="","",IFERROR(VLOOKUP(TRIM(E1202&amp;""),'Référentiel Articles'!$A$2:$F$634,6,FALSE),""))</f>
      </c>
      <c r="J1202" s="90">
        <f>IF(OR($E1202="",$H1202=""),"",$H1202*$I1202)</f>
      </c>
      <c r="K1202" s="87" t="str">
        <v/>
      </c>
    </row>
    <row r="1203">
      <c r="A1203" s="74" t="str">
        <v/>
      </c>
      <c r="B1203" s="74" t="str">
        <v/>
      </c>
      <c r="C1203" s="75">
        <f>IF($E1203="","",IFERROR(VLOOKUP(TRIM(E1203&amp;""),'Référentiel Articles'!$A$2:$F$634,2,FALSE),""))</f>
      </c>
      <c r="D1203" s="75">
        <f>IF($E1203="","",IFERROR(VLOOKUP(TRIM(E1203&amp;""),'Référentiel Articles'!$A$2:$F$634,3,FALSE),""))</f>
      </c>
      <c r="E1203" s="74" t="str">
        <v/>
      </c>
      <c r="F1203" s="75">
        <f>IF($E1203="","",IFERROR(VLOOKUP(TRIM(E1203&amp;""),'Référentiel Articles'!$A$2:$F$634,4,FALSE),""))</f>
      </c>
      <c r="G1203" s="76">
        <f>IF($E1203="","",IFERROR(VLOOKUP(TRIM(E1203&amp;""),'Référentiel Articles'!$A$2:$F$634,5,FALSE),""))</f>
      </c>
      <c r="H1203" s="77" t="str">
        <v/>
      </c>
      <c r="I1203" s="76">
        <f>IF($E1203="","",IFERROR(VLOOKUP(TRIM(E1203&amp;""),'Référentiel Articles'!$A$2:$F$634,6,FALSE),""))</f>
      </c>
      <c r="J1203" s="78">
        <f>IF(OR($E1203="",$H1203=""),"",$H1203*$I1203)</f>
      </c>
      <c r="K1203" s="79" t="str">
        <v/>
      </c>
    </row>
    <row r="1204">
      <c r="A1204" s="81" t="str">
        <v/>
      </c>
      <c r="B1204" s="81" t="str">
        <v/>
      </c>
      <c r="C1204" s="83">
        <f>IF($E1204="","",IFERROR(VLOOKUP(TRIM(E1204&amp;""),'Référentiel Articles'!$A$2:$F$634,2,FALSE),""))</f>
      </c>
      <c r="D1204" s="83">
        <f>IF($E1204="","",IFERROR(VLOOKUP(TRIM(E1204&amp;""),'Référentiel Articles'!$A$2:$F$634,3,FALSE),""))</f>
      </c>
      <c r="E1204" s="81" t="str">
        <v/>
      </c>
      <c r="F1204" s="83">
        <f>IF($E1204="","",IFERROR(VLOOKUP(TRIM(E1204&amp;""),'Référentiel Articles'!$A$2:$F$634,4,FALSE),""))</f>
      </c>
      <c r="G1204" s="84">
        <f>IF($E1204="","",IFERROR(VLOOKUP(TRIM(E1204&amp;""),'Référentiel Articles'!$A$2:$F$634,5,FALSE),""))</f>
      </c>
      <c r="H1204" s="85" t="str">
        <v/>
      </c>
      <c r="I1204" s="84">
        <f>IF($E1204="","",IFERROR(VLOOKUP(TRIM(E1204&amp;""),'Référentiel Articles'!$A$2:$F$634,6,FALSE),""))</f>
      </c>
      <c r="J1204" s="90">
        <f>IF(OR($E1204="",$H1204=""),"",$H1204*$I1204)</f>
      </c>
      <c r="K1204" s="87" t="str">
        <v/>
      </c>
    </row>
    <row r="1205">
      <c r="A1205" s="74" t="str">
        <v/>
      </c>
      <c r="B1205" s="74" t="str">
        <v/>
      </c>
      <c r="C1205" s="75">
        <f>IF($E1205="","",IFERROR(VLOOKUP(TRIM(E1205&amp;""),'Référentiel Articles'!$A$2:$F$634,2,FALSE),""))</f>
      </c>
      <c r="D1205" s="75">
        <f>IF($E1205="","",IFERROR(VLOOKUP(TRIM(E1205&amp;""),'Référentiel Articles'!$A$2:$F$634,3,FALSE),""))</f>
      </c>
      <c r="E1205" s="74" t="str">
        <v/>
      </c>
      <c r="F1205" s="75">
        <f>IF($E1205="","",IFERROR(VLOOKUP(TRIM(E1205&amp;""),'Référentiel Articles'!$A$2:$F$634,4,FALSE),""))</f>
      </c>
      <c r="G1205" s="76">
        <f>IF($E1205="","",IFERROR(VLOOKUP(TRIM(E1205&amp;""),'Référentiel Articles'!$A$2:$F$634,5,FALSE),""))</f>
      </c>
      <c r="H1205" s="77" t="str">
        <v/>
      </c>
      <c r="I1205" s="76">
        <f>IF($E1205="","",IFERROR(VLOOKUP(TRIM(E1205&amp;""),'Référentiel Articles'!$A$2:$F$634,6,FALSE),""))</f>
      </c>
      <c r="J1205" s="78">
        <f>IF(OR($E1205="",$H1205=""),"",$H1205*$I1205)</f>
      </c>
      <c r="K1205" s="79" t="str">
        <v/>
      </c>
    </row>
    <row r="1206">
      <c r="A1206" s="81" t="str">
        <v/>
      </c>
      <c r="B1206" s="81" t="str">
        <v/>
      </c>
      <c r="C1206" s="83">
        <f>IF($E1206="","",IFERROR(VLOOKUP(TRIM(E1206&amp;""),'Référentiel Articles'!$A$2:$F$634,2,FALSE),""))</f>
      </c>
      <c r="D1206" s="83">
        <f>IF($E1206="","",IFERROR(VLOOKUP(TRIM(E1206&amp;""),'Référentiel Articles'!$A$2:$F$634,3,FALSE),""))</f>
      </c>
      <c r="E1206" s="81" t="str">
        <v/>
      </c>
      <c r="F1206" s="83">
        <f>IF($E1206="","",IFERROR(VLOOKUP(TRIM(E1206&amp;""),'Référentiel Articles'!$A$2:$F$634,4,FALSE),""))</f>
      </c>
      <c r="G1206" s="84">
        <f>IF($E1206="","",IFERROR(VLOOKUP(TRIM(E1206&amp;""),'Référentiel Articles'!$A$2:$F$634,5,FALSE),""))</f>
      </c>
      <c r="H1206" s="85" t="str">
        <v/>
      </c>
      <c r="I1206" s="84">
        <f>IF($E1206="","",IFERROR(VLOOKUP(TRIM(E1206&amp;""),'Référentiel Articles'!$A$2:$F$634,6,FALSE),""))</f>
      </c>
      <c r="J1206" s="90">
        <f>IF(OR($E1206="",$H1206=""),"",$H1206*$I1206)</f>
      </c>
      <c r="K1206" s="87" t="str">
        <v/>
      </c>
    </row>
    <row r="1207">
      <c r="A1207" s="74" t="str">
        <v/>
      </c>
      <c r="B1207" s="74" t="str">
        <v/>
      </c>
      <c r="C1207" s="75">
        <f>IF($E1207="","",IFERROR(VLOOKUP(TRIM(E1207&amp;""),'Référentiel Articles'!$A$2:$F$634,2,FALSE),""))</f>
      </c>
      <c r="D1207" s="75">
        <f>IF($E1207="","",IFERROR(VLOOKUP(TRIM(E1207&amp;""),'Référentiel Articles'!$A$2:$F$634,3,FALSE),""))</f>
      </c>
      <c r="E1207" s="74" t="str">
        <v/>
      </c>
      <c r="F1207" s="75">
        <f>IF($E1207="","",IFERROR(VLOOKUP(TRIM(E1207&amp;""),'Référentiel Articles'!$A$2:$F$634,4,FALSE),""))</f>
      </c>
      <c r="G1207" s="76">
        <f>IF($E1207="","",IFERROR(VLOOKUP(TRIM(E1207&amp;""),'Référentiel Articles'!$A$2:$F$634,5,FALSE),""))</f>
      </c>
      <c r="H1207" s="77" t="str">
        <v/>
      </c>
      <c r="I1207" s="76">
        <f>IF($E1207="","",IFERROR(VLOOKUP(TRIM(E1207&amp;""),'Référentiel Articles'!$A$2:$F$634,6,FALSE),""))</f>
      </c>
      <c r="J1207" s="78">
        <f>IF(OR($E1207="",$H1207=""),"",$H1207*$I1207)</f>
      </c>
      <c r="K1207" s="79" t="str">
        <v/>
      </c>
    </row>
    <row r="1208">
      <c r="A1208" s="81" t="str">
        <v/>
      </c>
      <c r="B1208" s="81" t="str">
        <v/>
      </c>
      <c r="C1208" s="83">
        <f>IF($E1208="","",IFERROR(VLOOKUP(TRIM(E1208&amp;""),'Référentiel Articles'!$A$2:$F$634,2,FALSE),""))</f>
      </c>
      <c r="D1208" s="83">
        <f>IF($E1208="","",IFERROR(VLOOKUP(TRIM(E1208&amp;""),'Référentiel Articles'!$A$2:$F$634,3,FALSE),""))</f>
      </c>
      <c r="E1208" s="81" t="str">
        <v/>
      </c>
      <c r="F1208" s="83">
        <f>IF($E1208="","",IFERROR(VLOOKUP(TRIM(E1208&amp;""),'Référentiel Articles'!$A$2:$F$634,4,FALSE),""))</f>
      </c>
      <c r="G1208" s="84">
        <f>IF($E1208="","",IFERROR(VLOOKUP(TRIM(E1208&amp;""),'Référentiel Articles'!$A$2:$F$634,5,FALSE),""))</f>
      </c>
      <c r="H1208" s="85" t="str">
        <v/>
      </c>
      <c r="I1208" s="84">
        <f>IF($E1208="","",IFERROR(VLOOKUP(TRIM(E1208&amp;""),'Référentiel Articles'!$A$2:$F$634,6,FALSE),""))</f>
      </c>
      <c r="J1208" s="90">
        <f>IF(OR($E1208="",$H1208=""),"",$H1208*$I1208)</f>
      </c>
      <c r="K1208" s="87" t="str">
        <v/>
      </c>
    </row>
    <row r="1209">
      <c r="A1209" s="74" t="str">
        <v/>
      </c>
      <c r="B1209" s="74" t="str">
        <v/>
      </c>
      <c r="C1209" s="75">
        <f>IF($E1209="","",IFERROR(VLOOKUP(TRIM(E1209&amp;""),'Référentiel Articles'!$A$2:$F$634,2,FALSE),""))</f>
      </c>
      <c r="D1209" s="75">
        <f>IF($E1209="","",IFERROR(VLOOKUP(TRIM(E1209&amp;""),'Référentiel Articles'!$A$2:$F$634,3,FALSE),""))</f>
      </c>
      <c r="E1209" s="74" t="str">
        <v/>
      </c>
      <c r="F1209" s="75">
        <f>IF($E1209="","",IFERROR(VLOOKUP(TRIM(E1209&amp;""),'Référentiel Articles'!$A$2:$F$634,4,FALSE),""))</f>
      </c>
      <c r="G1209" s="76">
        <f>IF($E1209="","",IFERROR(VLOOKUP(TRIM(E1209&amp;""),'Référentiel Articles'!$A$2:$F$634,5,FALSE),""))</f>
      </c>
      <c r="H1209" s="77" t="str">
        <v/>
      </c>
      <c r="I1209" s="76">
        <f>IF($E1209="","",IFERROR(VLOOKUP(TRIM(E1209&amp;""),'Référentiel Articles'!$A$2:$F$634,6,FALSE),""))</f>
      </c>
      <c r="J1209" s="78">
        <f>IF(OR($E1209="",$H1209=""),"",$H1209*$I1209)</f>
      </c>
      <c r="K1209" s="79" t="str">
        <v/>
      </c>
    </row>
    <row r="1210">
      <c r="A1210" s="81" t="str">
        <v/>
      </c>
      <c r="B1210" s="81" t="str">
        <v/>
      </c>
      <c r="C1210" s="83">
        <f>IF($E1210="","",IFERROR(VLOOKUP(TRIM(E1210&amp;""),'Référentiel Articles'!$A$2:$F$634,2,FALSE),""))</f>
      </c>
      <c r="D1210" s="83">
        <f>IF($E1210="","",IFERROR(VLOOKUP(TRIM(E1210&amp;""),'Référentiel Articles'!$A$2:$F$634,3,FALSE),""))</f>
      </c>
      <c r="E1210" s="81" t="str">
        <v/>
      </c>
      <c r="F1210" s="83">
        <f>IF($E1210="","",IFERROR(VLOOKUP(TRIM(E1210&amp;""),'Référentiel Articles'!$A$2:$F$634,4,FALSE),""))</f>
      </c>
      <c r="G1210" s="84">
        <f>IF($E1210="","",IFERROR(VLOOKUP(TRIM(E1210&amp;""),'Référentiel Articles'!$A$2:$F$634,5,FALSE),""))</f>
      </c>
      <c r="H1210" s="85" t="str">
        <v/>
      </c>
      <c r="I1210" s="84">
        <f>IF($E1210="","",IFERROR(VLOOKUP(TRIM(E1210&amp;""),'Référentiel Articles'!$A$2:$F$634,6,FALSE),""))</f>
      </c>
      <c r="J1210" s="90">
        <f>IF(OR($E1210="",$H1210=""),"",$H1210*$I1210)</f>
      </c>
      <c r="K1210" s="87" t="str">
        <v/>
      </c>
    </row>
    <row r="1211">
      <c r="A1211" s="74" t="str">
        <v/>
      </c>
      <c r="B1211" s="74" t="str">
        <v/>
      </c>
      <c r="C1211" s="75">
        <f>IF($E1211="","",IFERROR(VLOOKUP(TRIM(E1211&amp;""),'Référentiel Articles'!$A$2:$F$634,2,FALSE),""))</f>
      </c>
      <c r="D1211" s="75">
        <f>IF($E1211="","",IFERROR(VLOOKUP(TRIM(E1211&amp;""),'Référentiel Articles'!$A$2:$F$634,3,FALSE),""))</f>
      </c>
      <c r="E1211" s="74" t="str">
        <v/>
      </c>
      <c r="F1211" s="75">
        <f>IF($E1211="","",IFERROR(VLOOKUP(TRIM(E1211&amp;""),'Référentiel Articles'!$A$2:$F$634,4,FALSE),""))</f>
      </c>
      <c r="G1211" s="76">
        <f>IF($E1211="","",IFERROR(VLOOKUP(TRIM(E1211&amp;""),'Référentiel Articles'!$A$2:$F$634,5,FALSE),""))</f>
      </c>
      <c r="H1211" s="77" t="str">
        <v/>
      </c>
      <c r="I1211" s="76">
        <f>IF($E1211="","",IFERROR(VLOOKUP(TRIM(E1211&amp;""),'Référentiel Articles'!$A$2:$F$634,6,FALSE),""))</f>
      </c>
      <c r="J1211" s="78">
        <f>IF(OR($E1211="",$H1211=""),"",$H1211*$I1211)</f>
      </c>
      <c r="K1211" s="79" t="str">
        <v/>
      </c>
    </row>
    <row r="1212">
      <c r="A1212" s="81" t="str">
        <v/>
      </c>
      <c r="B1212" s="81" t="str">
        <v/>
      </c>
      <c r="C1212" s="83">
        <f>IF($E1212="","",IFERROR(VLOOKUP(TRIM(E1212&amp;""),'Référentiel Articles'!$A$2:$F$634,2,FALSE),""))</f>
      </c>
      <c r="D1212" s="83">
        <f>IF($E1212="","",IFERROR(VLOOKUP(TRIM(E1212&amp;""),'Référentiel Articles'!$A$2:$F$634,3,FALSE),""))</f>
      </c>
      <c r="E1212" s="81" t="str">
        <v/>
      </c>
      <c r="F1212" s="83">
        <f>IF($E1212="","",IFERROR(VLOOKUP(TRIM(E1212&amp;""),'Référentiel Articles'!$A$2:$F$634,4,FALSE),""))</f>
      </c>
      <c r="G1212" s="84">
        <f>IF($E1212="","",IFERROR(VLOOKUP(TRIM(E1212&amp;""),'Référentiel Articles'!$A$2:$F$634,5,FALSE),""))</f>
      </c>
      <c r="H1212" s="85" t="str">
        <v/>
      </c>
      <c r="I1212" s="84">
        <f>IF($E1212="","",IFERROR(VLOOKUP(TRIM(E1212&amp;""),'Référentiel Articles'!$A$2:$F$634,6,FALSE),""))</f>
      </c>
      <c r="J1212" s="90">
        <f>IF(OR($E1212="",$H1212=""),"",$H1212*$I1212)</f>
      </c>
      <c r="K1212" s="87" t="str">
        <v/>
      </c>
    </row>
    <row r="1213">
      <c r="A1213" s="74" t="str">
        <v/>
      </c>
      <c r="B1213" s="74" t="str">
        <v/>
      </c>
      <c r="C1213" s="75">
        <f>IF($E1213="","",IFERROR(VLOOKUP(TRIM(E1213&amp;""),'Référentiel Articles'!$A$2:$F$634,2,FALSE),""))</f>
      </c>
      <c r="D1213" s="75">
        <f>IF($E1213="","",IFERROR(VLOOKUP(TRIM(E1213&amp;""),'Référentiel Articles'!$A$2:$F$634,3,FALSE),""))</f>
      </c>
      <c r="E1213" s="74" t="str">
        <v/>
      </c>
      <c r="F1213" s="75">
        <f>IF($E1213="","",IFERROR(VLOOKUP(TRIM(E1213&amp;""),'Référentiel Articles'!$A$2:$F$634,4,FALSE),""))</f>
      </c>
      <c r="G1213" s="76">
        <f>IF($E1213="","",IFERROR(VLOOKUP(TRIM(E1213&amp;""),'Référentiel Articles'!$A$2:$F$634,5,FALSE),""))</f>
      </c>
      <c r="H1213" s="77" t="str">
        <v/>
      </c>
      <c r="I1213" s="76">
        <f>IF($E1213="","",IFERROR(VLOOKUP(TRIM(E1213&amp;""),'Référentiel Articles'!$A$2:$F$634,6,FALSE),""))</f>
      </c>
      <c r="J1213" s="78">
        <f>IF(OR($E1213="",$H1213=""),"",$H1213*$I1213)</f>
      </c>
      <c r="K1213" s="79" t="str">
        <v/>
      </c>
    </row>
    <row r="1214">
      <c r="A1214" s="81" t="str">
        <v/>
      </c>
      <c r="B1214" s="81" t="str">
        <v/>
      </c>
      <c r="C1214" s="83">
        <f>IF($E1214="","",IFERROR(VLOOKUP(TRIM(E1214&amp;""),'Référentiel Articles'!$A$2:$F$634,2,FALSE),""))</f>
      </c>
      <c r="D1214" s="83">
        <f>IF($E1214="","",IFERROR(VLOOKUP(TRIM(E1214&amp;""),'Référentiel Articles'!$A$2:$F$634,3,FALSE),""))</f>
      </c>
      <c r="E1214" s="81" t="str">
        <v/>
      </c>
      <c r="F1214" s="83">
        <f>IF($E1214="","",IFERROR(VLOOKUP(TRIM(E1214&amp;""),'Référentiel Articles'!$A$2:$F$634,4,FALSE),""))</f>
      </c>
      <c r="G1214" s="84">
        <f>IF($E1214="","",IFERROR(VLOOKUP(TRIM(E1214&amp;""),'Référentiel Articles'!$A$2:$F$634,5,FALSE),""))</f>
      </c>
      <c r="H1214" s="85" t="str">
        <v/>
      </c>
      <c r="I1214" s="84">
        <f>IF($E1214="","",IFERROR(VLOOKUP(TRIM(E1214&amp;""),'Référentiel Articles'!$A$2:$F$634,6,FALSE),""))</f>
      </c>
      <c r="J1214" s="90">
        <f>IF(OR($E1214="",$H1214=""),"",$H1214*$I1214)</f>
      </c>
      <c r="K1214" s="87" t="str">
        <v/>
      </c>
    </row>
    <row r="1215">
      <c r="A1215" s="74" t="str">
        <v/>
      </c>
      <c r="B1215" s="74" t="str">
        <v/>
      </c>
      <c r="C1215" s="75">
        <f>IF($E1215="","",IFERROR(VLOOKUP(TRIM(E1215&amp;""),'Référentiel Articles'!$A$2:$F$634,2,FALSE),""))</f>
      </c>
      <c r="D1215" s="75">
        <f>IF($E1215="","",IFERROR(VLOOKUP(TRIM(E1215&amp;""),'Référentiel Articles'!$A$2:$F$634,3,FALSE),""))</f>
      </c>
      <c r="E1215" s="74" t="str">
        <v/>
      </c>
      <c r="F1215" s="75">
        <f>IF($E1215="","",IFERROR(VLOOKUP(TRIM(E1215&amp;""),'Référentiel Articles'!$A$2:$F$634,4,FALSE),""))</f>
      </c>
      <c r="G1215" s="76">
        <f>IF($E1215="","",IFERROR(VLOOKUP(TRIM(E1215&amp;""),'Référentiel Articles'!$A$2:$F$634,5,FALSE),""))</f>
      </c>
      <c r="H1215" s="77" t="str">
        <v/>
      </c>
      <c r="I1215" s="76">
        <f>IF($E1215="","",IFERROR(VLOOKUP(TRIM(E1215&amp;""),'Référentiel Articles'!$A$2:$F$634,6,FALSE),""))</f>
      </c>
      <c r="J1215" s="78">
        <f>IF(OR($E1215="",$H1215=""),"",$H1215*$I1215)</f>
      </c>
      <c r="K1215" s="79" t="str">
        <v/>
      </c>
    </row>
    <row r="1216">
      <c r="A1216" s="81" t="str">
        <v/>
      </c>
      <c r="B1216" s="81" t="str">
        <v/>
      </c>
      <c r="C1216" s="83">
        <f>IF($E1216="","",IFERROR(VLOOKUP(TRIM(E1216&amp;""),'Référentiel Articles'!$A$2:$F$634,2,FALSE),""))</f>
      </c>
      <c r="D1216" s="83">
        <f>IF($E1216="","",IFERROR(VLOOKUP(TRIM(E1216&amp;""),'Référentiel Articles'!$A$2:$F$634,3,FALSE),""))</f>
      </c>
      <c r="E1216" s="81" t="str">
        <v/>
      </c>
      <c r="F1216" s="83">
        <f>IF($E1216="","",IFERROR(VLOOKUP(TRIM(E1216&amp;""),'Référentiel Articles'!$A$2:$F$634,4,FALSE),""))</f>
      </c>
      <c r="G1216" s="84">
        <f>IF($E1216="","",IFERROR(VLOOKUP(TRIM(E1216&amp;""),'Référentiel Articles'!$A$2:$F$634,5,FALSE),""))</f>
      </c>
      <c r="H1216" s="85" t="str">
        <v/>
      </c>
      <c r="I1216" s="84">
        <f>IF($E1216="","",IFERROR(VLOOKUP(TRIM(E1216&amp;""),'Référentiel Articles'!$A$2:$F$634,6,FALSE),""))</f>
      </c>
      <c r="J1216" s="90">
        <f>IF(OR($E1216="",$H1216=""),"",$H1216*$I1216)</f>
      </c>
      <c r="K1216" s="87" t="str">
        <v/>
      </c>
    </row>
    <row r="1217">
      <c r="A1217" s="74" t="str">
        <v/>
      </c>
      <c r="B1217" s="74" t="str">
        <v/>
      </c>
      <c r="C1217" s="75">
        <f>IF($E1217="","",IFERROR(VLOOKUP(TRIM(E1217&amp;""),'Référentiel Articles'!$A$2:$F$634,2,FALSE),""))</f>
      </c>
      <c r="D1217" s="75">
        <f>IF($E1217="","",IFERROR(VLOOKUP(TRIM(E1217&amp;""),'Référentiel Articles'!$A$2:$F$634,3,FALSE),""))</f>
      </c>
      <c r="E1217" s="74" t="str">
        <v/>
      </c>
      <c r="F1217" s="75">
        <f>IF($E1217="","",IFERROR(VLOOKUP(TRIM(E1217&amp;""),'Référentiel Articles'!$A$2:$F$634,4,FALSE),""))</f>
      </c>
      <c r="G1217" s="76">
        <f>IF($E1217="","",IFERROR(VLOOKUP(TRIM(E1217&amp;""),'Référentiel Articles'!$A$2:$F$634,5,FALSE),""))</f>
      </c>
      <c r="H1217" s="77" t="str">
        <v/>
      </c>
      <c r="I1217" s="76">
        <f>IF($E1217="","",IFERROR(VLOOKUP(TRIM(E1217&amp;""),'Référentiel Articles'!$A$2:$F$634,6,FALSE),""))</f>
      </c>
      <c r="J1217" s="78">
        <f>IF(OR($E1217="",$H1217=""),"",$H1217*$I1217)</f>
      </c>
      <c r="K1217" s="79" t="str">
        <v/>
      </c>
    </row>
    <row r="1218">
      <c r="A1218" s="81" t="str">
        <v/>
      </c>
      <c r="B1218" s="81" t="str">
        <v/>
      </c>
      <c r="C1218" s="83">
        <f>IF($E1218="","",IFERROR(VLOOKUP(TRIM(E1218&amp;""),'Référentiel Articles'!$A$2:$F$634,2,FALSE),""))</f>
      </c>
      <c r="D1218" s="83">
        <f>IF($E1218="","",IFERROR(VLOOKUP(TRIM(E1218&amp;""),'Référentiel Articles'!$A$2:$F$634,3,FALSE),""))</f>
      </c>
      <c r="E1218" s="81" t="str">
        <v/>
      </c>
      <c r="F1218" s="83">
        <f>IF($E1218="","",IFERROR(VLOOKUP(TRIM(E1218&amp;""),'Référentiel Articles'!$A$2:$F$634,4,FALSE),""))</f>
      </c>
      <c r="G1218" s="84">
        <f>IF($E1218="","",IFERROR(VLOOKUP(TRIM(E1218&amp;""),'Référentiel Articles'!$A$2:$F$634,5,FALSE),""))</f>
      </c>
      <c r="H1218" s="85" t="str">
        <v/>
      </c>
      <c r="I1218" s="84">
        <f>IF($E1218="","",IFERROR(VLOOKUP(TRIM(E1218&amp;""),'Référentiel Articles'!$A$2:$F$634,6,FALSE),""))</f>
      </c>
      <c r="J1218" s="90">
        <f>IF(OR($E1218="",$H1218=""),"",$H1218*$I1218)</f>
      </c>
      <c r="K1218" s="87" t="str">
        <v/>
      </c>
    </row>
    <row r="1219">
      <c r="A1219" s="74" t="str">
        <v/>
      </c>
      <c r="B1219" s="74" t="str">
        <v/>
      </c>
      <c r="C1219" s="75">
        <f>IF($E1219="","",IFERROR(VLOOKUP(TRIM(E1219&amp;""),'Référentiel Articles'!$A$2:$F$634,2,FALSE),""))</f>
      </c>
      <c r="D1219" s="75">
        <f>IF($E1219="","",IFERROR(VLOOKUP(TRIM(E1219&amp;""),'Référentiel Articles'!$A$2:$F$634,3,FALSE),""))</f>
      </c>
      <c r="E1219" s="74" t="str">
        <v/>
      </c>
      <c r="F1219" s="75">
        <f>IF($E1219="","",IFERROR(VLOOKUP(TRIM(E1219&amp;""),'Référentiel Articles'!$A$2:$F$634,4,FALSE),""))</f>
      </c>
      <c r="G1219" s="76">
        <f>IF($E1219="","",IFERROR(VLOOKUP(TRIM(E1219&amp;""),'Référentiel Articles'!$A$2:$F$634,5,FALSE),""))</f>
      </c>
      <c r="H1219" s="77" t="str">
        <v/>
      </c>
      <c r="I1219" s="76">
        <f>IF($E1219="","",IFERROR(VLOOKUP(TRIM(E1219&amp;""),'Référentiel Articles'!$A$2:$F$634,6,FALSE),""))</f>
      </c>
      <c r="J1219" s="78">
        <f>IF(OR($E1219="",$H1219=""),"",$H1219*$I1219)</f>
      </c>
      <c r="K1219" s="79" t="str">
        <v/>
      </c>
    </row>
    <row r="1220">
      <c r="A1220" s="81" t="str">
        <v/>
      </c>
      <c r="B1220" s="81" t="str">
        <v/>
      </c>
      <c r="C1220" s="83">
        <f>IF($E1220="","",IFERROR(VLOOKUP(TRIM(E1220&amp;""),'Référentiel Articles'!$A$2:$F$634,2,FALSE),""))</f>
      </c>
      <c r="D1220" s="83">
        <f>IF($E1220="","",IFERROR(VLOOKUP(TRIM(E1220&amp;""),'Référentiel Articles'!$A$2:$F$634,3,FALSE),""))</f>
      </c>
      <c r="E1220" s="81" t="str">
        <v/>
      </c>
      <c r="F1220" s="83">
        <f>IF($E1220="","",IFERROR(VLOOKUP(TRIM(E1220&amp;""),'Référentiel Articles'!$A$2:$F$634,4,FALSE),""))</f>
      </c>
      <c r="G1220" s="84">
        <f>IF($E1220="","",IFERROR(VLOOKUP(TRIM(E1220&amp;""),'Référentiel Articles'!$A$2:$F$634,5,FALSE),""))</f>
      </c>
      <c r="H1220" s="85" t="str">
        <v/>
      </c>
      <c r="I1220" s="84">
        <f>IF($E1220="","",IFERROR(VLOOKUP(TRIM(E1220&amp;""),'Référentiel Articles'!$A$2:$F$634,6,FALSE),""))</f>
      </c>
      <c r="J1220" s="90">
        <f>IF(OR($E1220="",$H1220=""),"",$H1220*$I1220)</f>
      </c>
      <c r="K1220" s="87" t="str">
        <v/>
      </c>
    </row>
    <row r="1221">
      <c r="A1221" s="74" t="str">
        <v/>
      </c>
      <c r="B1221" s="74" t="str">
        <v/>
      </c>
      <c r="C1221" s="75">
        <f>IF($E1221="","",IFERROR(VLOOKUP(TRIM(E1221&amp;""),'Référentiel Articles'!$A$2:$F$634,2,FALSE),""))</f>
      </c>
      <c r="D1221" s="75">
        <f>IF($E1221="","",IFERROR(VLOOKUP(TRIM(E1221&amp;""),'Référentiel Articles'!$A$2:$F$634,3,FALSE),""))</f>
      </c>
      <c r="E1221" s="74" t="str">
        <v/>
      </c>
      <c r="F1221" s="75">
        <f>IF($E1221="","",IFERROR(VLOOKUP(TRIM(E1221&amp;""),'Référentiel Articles'!$A$2:$F$634,4,FALSE),""))</f>
      </c>
      <c r="G1221" s="76">
        <f>IF($E1221="","",IFERROR(VLOOKUP(TRIM(E1221&amp;""),'Référentiel Articles'!$A$2:$F$634,5,FALSE),""))</f>
      </c>
      <c r="H1221" s="77" t="str">
        <v/>
      </c>
      <c r="I1221" s="76">
        <f>IF($E1221="","",IFERROR(VLOOKUP(TRIM(E1221&amp;""),'Référentiel Articles'!$A$2:$F$634,6,FALSE),""))</f>
      </c>
      <c r="J1221" s="78">
        <f>IF(OR($E1221="",$H1221=""),"",$H1221*$I1221)</f>
      </c>
      <c r="K1221" s="79" t="str">
        <v/>
      </c>
    </row>
    <row r="1222">
      <c r="A1222" s="81" t="str">
        <v/>
      </c>
      <c r="B1222" s="81" t="str">
        <v/>
      </c>
      <c r="C1222" s="83">
        <f>IF($E1222="","",IFERROR(VLOOKUP(TRIM(E1222&amp;""),'Référentiel Articles'!$A$2:$F$634,2,FALSE),""))</f>
      </c>
      <c r="D1222" s="83">
        <f>IF($E1222="","",IFERROR(VLOOKUP(TRIM(E1222&amp;""),'Référentiel Articles'!$A$2:$F$634,3,FALSE),""))</f>
      </c>
      <c r="E1222" s="81" t="str">
        <v/>
      </c>
      <c r="F1222" s="83">
        <f>IF($E1222="","",IFERROR(VLOOKUP(TRIM(E1222&amp;""),'Référentiel Articles'!$A$2:$F$634,4,FALSE),""))</f>
      </c>
      <c r="G1222" s="84">
        <f>IF($E1222="","",IFERROR(VLOOKUP(TRIM(E1222&amp;""),'Référentiel Articles'!$A$2:$F$634,5,FALSE),""))</f>
      </c>
      <c r="H1222" s="85" t="str">
        <v/>
      </c>
      <c r="I1222" s="84">
        <f>IF($E1222="","",IFERROR(VLOOKUP(TRIM(E1222&amp;""),'Référentiel Articles'!$A$2:$F$634,6,FALSE),""))</f>
      </c>
      <c r="J1222" s="90">
        <f>IF(OR($E1222="",$H1222=""),"",$H1222*$I1222)</f>
      </c>
      <c r="K1222" s="87" t="str">
        <v/>
      </c>
    </row>
    <row r="1223">
      <c r="A1223" s="74" t="str">
        <v/>
      </c>
      <c r="B1223" s="74" t="str">
        <v/>
      </c>
      <c r="C1223" s="75">
        <f>IF($E1223="","",IFERROR(VLOOKUP(TRIM(E1223&amp;""),'Référentiel Articles'!$A$2:$F$634,2,FALSE),""))</f>
      </c>
      <c r="D1223" s="75">
        <f>IF($E1223="","",IFERROR(VLOOKUP(TRIM(E1223&amp;""),'Référentiel Articles'!$A$2:$F$634,3,FALSE),""))</f>
      </c>
      <c r="E1223" s="74" t="str">
        <v/>
      </c>
      <c r="F1223" s="75">
        <f>IF($E1223="","",IFERROR(VLOOKUP(TRIM(E1223&amp;""),'Référentiel Articles'!$A$2:$F$634,4,FALSE),""))</f>
      </c>
      <c r="G1223" s="76">
        <f>IF($E1223="","",IFERROR(VLOOKUP(TRIM(E1223&amp;""),'Référentiel Articles'!$A$2:$F$634,5,FALSE),""))</f>
      </c>
      <c r="H1223" s="77" t="str">
        <v/>
      </c>
      <c r="I1223" s="76">
        <f>IF($E1223="","",IFERROR(VLOOKUP(TRIM(E1223&amp;""),'Référentiel Articles'!$A$2:$F$634,6,FALSE),""))</f>
      </c>
      <c r="J1223" s="78">
        <f>IF(OR($E1223="",$H1223=""),"",$H1223*$I1223)</f>
      </c>
      <c r="K1223" s="79" t="str">
        <v/>
      </c>
    </row>
    <row r="1224">
      <c r="A1224" s="81" t="str">
        <v/>
      </c>
      <c r="B1224" s="81" t="str">
        <v/>
      </c>
      <c r="C1224" s="83">
        <f>IF($E1224="","",IFERROR(VLOOKUP(TRIM(E1224&amp;""),'Référentiel Articles'!$A$2:$F$634,2,FALSE),""))</f>
      </c>
      <c r="D1224" s="83">
        <f>IF($E1224="","",IFERROR(VLOOKUP(TRIM(E1224&amp;""),'Référentiel Articles'!$A$2:$F$634,3,FALSE),""))</f>
      </c>
      <c r="E1224" s="81" t="str">
        <v/>
      </c>
      <c r="F1224" s="83">
        <f>IF($E1224="","",IFERROR(VLOOKUP(TRIM(E1224&amp;""),'Référentiel Articles'!$A$2:$F$634,4,FALSE),""))</f>
      </c>
      <c r="G1224" s="84">
        <f>IF($E1224="","",IFERROR(VLOOKUP(TRIM(E1224&amp;""),'Référentiel Articles'!$A$2:$F$634,5,FALSE),""))</f>
      </c>
      <c r="H1224" s="85" t="str">
        <v/>
      </c>
      <c r="I1224" s="84">
        <f>IF($E1224="","",IFERROR(VLOOKUP(TRIM(E1224&amp;""),'Référentiel Articles'!$A$2:$F$634,6,FALSE),""))</f>
      </c>
      <c r="J1224" s="90">
        <f>IF(OR($E1224="",$H1224=""),"",$H1224*$I1224)</f>
      </c>
      <c r="K1224" s="87" t="str">
        <v/>
      </c>
    </row>
    <row r="1225">
      <c r="A1225" s="74" t="str">
        <v/>
      </c>
      <c r="B1225" s="74" t="str">
        <v/>
      </c>
      <c r="C1225" s="75">
        <f>IF($E1225="","",IFERROR(VLOOKUP(TRIM(E1225&amp;""),'Référentiel Articles'!$A$2:$F$634,2,FALSE),""))</f>
      </c>
      <c r="D1225" s="75">
        <f>IF($E1225="","",IFERROR(VLOOKUP(TRIM(E1225&amp;""),'Référentiel Articles'!$A$2:$F$634,3,FALSE),""))</f>
      </c>
      <c r="E1225" s="74" t="str">
        <v/>
      </c>
      <c r="F1225" s="75">
        <f>IF($E1225="","",IFERROR(VLOOKUP(TRIM(E1225&amp;""),'Référentiel Articles'!$A$2:$F$634,4,FALSE),""))</f>
      </c>
      <c r="G1225" s="76">
        <f>IF($E1225="","",IFERROR(VLOOKUP(TRIM(E1225&amp;""),'Référentiel Articles'!$A$2:$F$634,5,FALSE),""))</f>
      </c>
      <c r="H1225" s="77" t="str">
        <v/>
      </c>
      <c r="I1225" s="76">
        <f>IF($E1225="","",IFERROR(VLOOKUP(TRIM(E1225&amp;""),'Référentiel Articles'!$A$2:$F$634,6,FALSE),""))</f>
      </c>
      <c r="J1225" s="78">
        <f>IF(OR($E1225="",$H1225=""),"",$H1225*$I1225)</f>
      </c>
      <c r="K1225" s="79" t="str">
        <v/>
      </c>
    </row>
    <row r="1226">
      <c r="A1226" s="81" t="str">
        <v/>
      </c>
      <c r="B1226" s="81" t="str">
        <v/>
      </c>
      <c r="C1226" s="83">
        <f>IF($E1226="","",IFERROR(VLOOKUP(TRIM(E1226&amp;""),'Référentiel Articles'!$A$2:$F$634,2,FALSE),""))</f>
      </c>
      <c r="D1226" s="83">
        <f>IF($E1226="","",IFERROR(VLOOKUP(TRIM(E1226&amp;""),'Référentiel Articles'!$A$2:$F$634,3,FALSE),""))</f>
      </c>
      <c r="E1226" s="81" t="str">
        <v/>
      </c>
      <c r="F1226" s="83">
        <f>IF($E1226="","",IFERROR(VLOOKUP(TRIM(E1226&amp;""),'Référentiel Articles'!$A$2:$F$634,4,FALSE),""))</f>
      </c>
      <c r="G1226" s="84">
        <f>IF($E1226="","",IFERROR(VLOOKUP(TRIM(E1226&amp;""),'Référentiel Articles'!$A$2:$F$634,5,FALSE),""))</f>
      </c>
      <c r="H1226" s="85" t="str">
        <v/>
      </c>
      <c r="I1226" s="84">
        <f>IF($E1226="","",IFERROR(VLOOKUP(TRIM(E1226&amp;""),'Référentiel Articles'!$A$2:$F$634,6,FALSE),""))</f>
      </c>
      <c r="J1226" s="90">
        <f>IF(OR($E1226="",$H1226=""),"",$H1226*$I1226)</f>
      </c>
      <c r="K1226" s="87" t="str">
        <v/>
      </c>
    </row>
    <row r="1227">
      <c r="A1227" s="74" t="str">
        <v/>
      </c>
      <c r="B1227" s="74" t="str">
        <v/>
      </c>
      <c r="C1227" s="75">
        <f>IF($E1227="","",IFERROR(VLOOKUP(TRIM(E1227&amp;""),'Référentiel Articles'!$A$2:$F$634,2,FALSE),""))</f>
      </c>
      <c r="D1227" s="75">
        <f>IF($E1227="","",IFERROR(VLOOKUP(TRIM(E1227&amp;""),'Référentiel Articles'!$A$2:$F$634,3,FALSE),""))</f>
      </c>
      <c r="E1227" s="74" t="str">
        <v/>
      </c>
      <c r="F1227" s="75">
        <f>IF($E1227="","",IFERROR(VLOOKUP(TRIM(E1227&amp;""),'Référentiel Articles'!$A$2:$F$634,4,FALSE),""))</f>
      </c>
      <c r="G1227" s="76">
        <f>IF($E1227="","",IFERROR(VLOOKUP(TRIM(E1227&amp;""),'Référentiel Articles'!$A$2:$F$634,5,FALSE),""))</f>
      </c>
      <c r="H1227" s="77" t="str">
        <v/>
      </c>
      <c r="I1227" s="76">
        <f>IF($E1227="","",IFERROR(VLOOKUP(TRIM(E1227&amp;""),'Référentiel Articles'!$A$2:$F$634,6,FALSE),""))</f>
      </c>
      <c r="J1227" s="78">
        <f>IF(OR($E1227="",$H1227=""),"",$H1227*$I1227)</f>
      </c>
      <c r="K1227" s="79" t="str">
        <v/>
      </c>
    </row>
    <row r="1228">
      <c r="A1228" s="81" t="str">
        <v/>
      </c>
      <c r="B1228" s="81" t="str">
        <v/>
      </c>
      <c r="C1228" s="83">
        <f>IF($E1228="","",IFERROR(VLOOKUP(TRIM(E1228&amp;""),'Référentiel Articles'!$A$2:$F$634,2,FALSE),""))</f>
      </c>
      <c r="D1228" s="83">
        <f>IF($E1228="","",IFERROR(VLOOKUP(TRIM(E1228&amp;""),'Référentiel Articles'!$A$2:$F$634,3,FALSE),""))</f>
      </c>
      <c r="E1228" s="81" t="str">
        <v/>
      </c>
      <c r="F1228" s="83">
        <f>IF($E1228="","",IFERROR(VLOOKUP(TRIM(E1228&amp;""),'Référentiel Articles'!$A$2:$F$634,4,FALSE),""))</f>
      </c>
      <c r="G1228" s="84">
        <f>IF($E1228="","",IFERROR(VLOOKUP(TRIM(E1228&amp;""),'Référentiel Articles'!$A$2:$F$634,5,FALSE),""))</f>
      </c>
      <c r="H1228" s="85" t="str">
        <v/>
      </c>
      <c r="I1228" s="84">
        <f>IF($E1228="","",IFERROR(VLOOKUP(TRIM(E1228&amp;""),'Référentiel Articles'!$A$2:$F$634,6,FALSE),""))</f>
      </c>
      <c r="J1228" s="90">
        <f>IF(OR($E1228="",$H1228=""),"",$H1228*$I1228)</f>
      </c>
      <c r="K1228" s="87" t="str">
        <v/>
      </c>
    </row>
    <row r="1229">
      <c r="A1229" s="74" t="str">
        <v/>
      </c>
      <c r="B1229" s="74" t="str">
        <v/>
      </c>
      <c r="C1229" s="75">
        <f>IF($E1229="","",IFERROR(VLOOKUP(TRIM(E1229&amp;""),'Référentiel Articles'!$A$2:$F$634,2,FALSE),""))</f>
      </c>
      <c r="D1229" s="75">
        <f>IF($E1229="","",IFERROR(VLOOKUP(TRIM(E1229&amp;""),'Référentiel Articles'!$A$2:$F$634,3,FALSE),""))</f>
      </c>
      <c r="E1229" s="74" t="str">
        <v/>
      </c>
      <c r="F1229" s="75">
        <f>IF($E1229="","",IFERROR(VLOOKUP(TRIM(E1229&amp;""),'Référentiel Articles'!$A$2:$F$634,4,FALSE),""))</f>
      </c>
      <c r="G1229" s="76">
        <f>IF($E1229="","",IFERROR(VLOOKUP(TRIM(E1229&amp;""),'Référentiel Articles'!$A$2:$F$634,5,FALSE),""))</f>
      </c>
      <c r="H1229" s="77" t="str">
        <v/>
      </c>
      <c r="I1229" s="76">
        <f>IF($E1229="","",IFERROR(VLOOKUP(TRIM(E1229&amp;""),'Référentiel Articles'!$A$2:$F$634,6,FALSE),""))</f>
      </c>
      <c r="J1229" s="78">
        <f>IF(OR($E1229="",$H1229=""),"",$H1229*$I1229)</f>
      </c>
      <c r="K1229" s="79" t="str">
        <v/>
      </c>
    </row>
    <row r="1230">
      <c r="A1230" s="81" t="str">
        <v/>
      </c>
      <c r="B1230" s="81" t="str">
        <v/>
      </c>
      <c r="C1230" s="83">
        <f>IF($E1230="","",IFERROR(VLOOKUP(TRIM(E1230&amp;""),'Référentiel Articles'!$A$2:$F$634,2,FALSE),""))</f>
      </c>
      <c r="D1230" s="83">
        <f>IF($E1230="","",IFERROR(VLOOKUP(TRIM(E1230&amp;""),'Référentiel Articles'!$A$2:$F$634,3,FALSE),""))</f>
      </c>
      <c r="E1230" s="81" t="str">
        <v/>
      </c>
      <c r="F1230" s="83">
        <f>IF($E1230="","",IFERROR(VLOOKUP(TRIM(E1230&amp;""),'Référentiel Articles'!$A$2:$F$634,4,FALSE),""))</f>
      </c>
      <c r="G1230" s="84">
        <f>IF($E1230="","",IFERROR(VLOOKUP(TRIM(E1230&amp;""),'Référentiel Articles'!$A$2:$F$634,5,FALSE),""))</f>
      </c>
      <c r="H1230" s="85" t="str">
        <v/>
      </c>
      <c r="I1230" s="84">
        <f>IF($E1230="","",IFERROR(VLOOKUP(TRIM(E1230&amp;""),'Référentiel Articles'!$A$2:$F$634,6,FALSE),""))</f>
      </c>
      <c r="J1230" s="90">
        <f>IF(OR($E1230="",$H1230=""),"",$H1230*$I1230)</f>
      </c>
      <c r="K1230" s="87" t="str">
        <v/>
      </c>
    </row>
    <row r="1231">
      <c r="A1231" s="74" t="str">
        <v/>
      </c>
      <c r="B1231" s="74" t="str">
        <v/>
      </c>
      <c r="C1231" s="75">
        <f>IF($E1231="","",IFERROR(VLOOKUP(TRIM(E1231&amp;""),'Référentiel Articles'!$A$2:$F$634,2,FALSE),""))</f>
      </c>
      <c r="D1231" s="75">
        <f>IF($E1231="","",IFERROR(VLOOKUP(TRIM(E1231&amp;""),'Référentiel Articles'!$A$2:$F$634,3,FALSE),""))</f>
      </c>
      <c r="E1231" s="74" t="str">
        <v/>
      </c>
      <c r="F1231" s="75">
        <f>IF($E1231="","",IFERROR(VLOOKUP(TRIM(E1231&amp;""),'Référentiel Articles'!$A$2:$F$634,4,FALSE),""))</f>
      </c>
      <c r="G1231" s="76">
        <f>IF($E1231="","",IFERROR(VLOOKUP(TRIM(E1231&amp;""),'Référentiel Articles'!$A$2:$F$634,5,FALSE),""))</f>
      </c>
      <c r="H1231" s="77" t="str">
        <v/>
      </c>
      <c r="I1231" s="76">
        <f>IF($E1231="","",IFERROR(VLOOKUP(TRIM(E1231&amp;""),'Référentiel Articles'!$A$2:$F$634,6,FALSE),""))</f>
      </c>
      <c r="J1231" s="78">
        <f>IF(OR($E1231="",$H1231=""),"",$H1231*$I1231)</f>
      </c>
      <c r="K1231" s="79" t="str">
        <v/>
      </c>
    </row>
    <row r="1232">
      <c r="A1232" s="81" t="str">
        <v/>
      </c>
      <c r="B1232" s="81" t="str">
        <v/>
      </c>
      <c r="C1232" s="83">
        <f>IF($E1232="","",IFERROR(VLOOKUP(TRIM(E1232&amp;""),'Référentiel Articles'!$A$2:$F$634,2,FALSE),""))</f>
      </c>
      <c r="D1232" s="83">
        <f>IF($E1232="","",IFERROR(VLOOKUP(TRIM(E1232&amp;""),'Référentiel Articles'!$A$2:$F$634,3,FALSE),""))</f>
      </c>
      <c r="E1232" s="81" t="str">
        <v/>
      </c>
      <c r="F1232" s="83">
        <f>IF($E1232="","",IFERROR(VLOOKUP(TRIM(E1232&amp;""),'Référentiel Articles'!$A$2:$F$634,4,FALSE),""))</f>
      </c>
      <c r="G1232" s="84">
        <f>IF($E1232="","",IFERROR(VLOOKUP(TRIM(E1232&amp;""),'Référentiel Articles'!$A$2:$F$634,5,FALSE),""))</f>
      </c>
      <c r="H1232" s="85" t="str">
        <v/>
      </c>
      <c r="I1232" s="84">
        <f>IF($E1232="","",IFERROR(VLOOKUP(TRIM(E1232&amp;""),'Référentiel Articles'!$A$2:$F$634,6,FALSE),""))</f>
      </c>
      <c r="J1232" s="90">
        <f>IF(OR($E1232="",$H1232=""),"",$H1232*$I1232)</f>
      </c>
      <c r="K1232" s="87" t="str">
        <v/>
      </c>
    </row>
    <row r="1233">
      <c r="A1233" s="74" t="str">
        <v/>
      </c>
      <c r="B1233" s="74" t="str">
        <v/>
      </c>
      <c r="C1233" s="75">
        <f>IF($E1233="","",IFERROR(VLOOKUP(TRIM(E1233&amp;""),'Référentiel Articles'!$A$2:$F$634,2,FALSE),""))</f>
      </c>
      <c r="D1233" s="75">
        <f>IF($E1233="","",IFERROR(VLOOKUP(TRIM(E1233&amp;""),'Référentiel Articles'!$A$2:$F$634,3,FALSE),""))</f>
      </c>
      <c r="E1233" s="74" t="str">
        <v/>
      </c>
      <c r="F1233" s="75">
        <f>IF($E1233="","",IFERROR(VLOOKUP(TRIM(E1233&amp;""),'Référentiel Articles'!$A$2:$F$634,4,FALSE),""))</f>
      </c>
      <c r="G1233" s="76">
        <f>IF($E1233="","",IFERROR(VLOOKUP(TRIM(E1233&amp;""),'Référentiel Articles'!$A$2:$F$634,5,FALSE),""))</f>
      </c>
      <c r="H1233" s="77" t="str">
        <v/>
      </c>
      <c r="I1233" s="76">
        <f>IF($E1233="","",IFERROR(VLOOKUP(TRIM(E1233&amp;""),'Référentiel Articles'!$A$2:$F$634,6,FALSE),""))</f>
      </c>
      <c r="J1233" s="78">
        <f>IF(OR($E1233="",$H1233=""),"",$H1233*$I1233)</f>
      </c>
      <c r="K1233" s="79" t="str">
        <v/>
      </c>
    </row>
    <row r="1234">
      <c r="A1234" s="81" t="str">
        <v/>
      </c>
      <c r="B1234" s="81" t="str">
        <v/>
      </c>
      <c r="C1234" s="83">
        <f>IF($E1234="","",IFERROR(VLOOKUP(TRIM(E1234&amp;""),'Référentiel Articles'!$A$2:$F$634,2,FALSE),""))</f>
      </c>
      <c r="D1234" s="83">
        <f>IF($E1234="","",IFERROR(VLOOKUP(TRIM(E1234&amp;""),'Référentiel Articles'!$A$2:$F$634,3,FALSE),""))</f>
      </c>
      <c r="E1234" s="81" t="str">
        <v/>
      </c>
      <c r="F1234" s="83">
        <f>IF($E1234="","",IFERROR(VLOOKUP(TRIM(E1234&amp;""),'Référentiel Articles'!$A$2:$F$634,4,FALSE),""))</f>
      </c>
      <c r="G1234" s="84">
        <f>IF($E1234="","",IFERROR(VLOOKUP(TRIM(E1234&amp;""),'Référentiel Articles'!$A$2:$F$634,5,FALSE),""))</f>
      </c>
      <c r="H1234" s="85" t="str">
        <v/>
      </c>
      <c r="I1234" s="84">
        <f>IF($E1234="","",IFERROR(VLOOKUP(TRIM(E1234&amp;""),'Référentiel Articles'!$A$2:$F$634,6,FALSE),""))</f>
      </c>
      <c r="J1234" s="90">
        <f>IF(OR($E1234="",$H1234=""),"",$H1234*$I1234)</f>
      </c>
      <c r="K1234" s="87" t="str">
        <v/>
      </c>
    </row>
    <row r="1235">
      <c r="A1235" s="74" t="str">
        <v/>
      </c>
      <c r="B1235" s="74" t="str">
        <v/>
      </c>
      <c r="C1235" s="75">
        <f>IF($E1235="","",IFERROR(VLOOKUP(TRIM(E1235&amp;""),'Référentiel Articles'!$A$2:$F$634,2,FALSE),""))</f>
      </c>
      <c r="D1235" s="75">
        <f>IF($E1235="","",IFERROR(VLOOKUP(TRIM(E1235&amp;""),'Référentiel Articles'!$A$2:$F$634,3,FALSE),""))</f>
      </c>
      <c r="E1235" s="74" t="str">
        <v/>
      </c>
      <c r="F1235" s="75">
        <f>IF($E1235="","",IFERROR(VLOOKUP(TRIM(E1235&amp;""),'Référentiel Articles'!$A$2:$F$634,4,FALSE),""))</f>
      </c>
      <c r="G1235" s="76">
        <f>IF($E1235="","",IFERROR(VLOOKUP(TRIM(E1235&amp;""),'Référentiel Articles'!$A$2:$F$634,5,FALSE),""))</f>
      </c>
      <c r="H1235" s="77" t="str">
        <v/>
      </c>
      <c r="I1235" s="76">
        <f>IF($E1235="","",IFERROR(VLOOKUP(TRIM(E1235&amp;""),'Référentiel Articles'!$A$2:$F$634,6,FALSE),""))</f>
      </c>
      <c r="J1235" s="78">
        <f>IF(OR($E1235="",$H1235=""),"",$H1235*$I1235)</f>
      </c>
      <c r="K1235" s="79" t="str">
        <v/>
      </c>
    </row>
    <row r="1236">
      <c r="A1236" s="81" t="str">
        <v/>
      </c>
      <c r="B1236" s="81" t="str">
        <v/>
      </c>
      <c r="C1236" s="83">
        <f>IF($E1236="","",IFERROR(VLOOKUP(TRIM(E1236&amp;""),'Référentiel Articles'!$A$2:$F$634,2,FALSE),""))</f>
      </c>
      <c r="D1236" s="83">
        <f>IF($E1236="","",IFERROR(VLOOKUP(TRIM(E1236&amp;""),'Référentiel Articles'!$A$2:$F$634,3,FALSE),""))</f>
      </c>
      <c r="E1236" s="81" t="str">
        <v/>
      </c>
      <c r="F1236" s="83">
        <f>IF($E1236="","",IFERROR(VLOOKUP(TRIM(E1236&amp;""),'Référentiel Articles'!$A$2:$F$634,4,FALSE),""))</f>
      </c>
      <c r="G1236" s="84">
        <f>IF($E1236="","",IFERROR(VLOOKUP(TRIM(E1236&amp;""),'Référentiel Articles'!$A$2:$F$634,5,FALSE),""))</f>
      </c>
      <c r="H1236" s="85" t="str">
        <v/>
      </c>
      <c r="I1236" s="84">
        <f>IF($E1236="","",IFERROR(VLOOKUP(TRIM(E1236&amp;""),'Référentiel Articles'!$A$2:$F$634,6,FALSE),""))</f>
      </c>
      <c r="J1236" s="90">
        <f>IF(OR($E1236="",$H1236=""),"",$H1236*$I1236)</f>
      </c>
      <c r="K1236" s="87" t="str">
        <v/>
      </c>
    </row>
    <row r="1237">
      <c r="A1237" s="74" t="str">
        <v/>
      </c>
      <c r="B1237" s="74" t="str">
        <v/>
      </c>
      <c r="C1237" s="75">
        <f>IF($E1237="","",IFERROR(VLOOKUP(TRIM(E1237&amp;""),'Référentiel Articles'!$A$2:$F$634,2,FALSE),""))</f>
      </c>
      <c r="D1237" s="75">
        <f>IF($E1237="","",IFERROR(VLOOKUP(TRIM(E1237&amp;""),'Référentiel Articles'!$A$2:$F$634,3,FALSE),""))</f>
      </c>
      <c r="E1237" s="74" t="str">
        <v/>
      </c>
      <c r="F1237" s="75">
        <f>IF($E1237="","",IFERROR(VLOOKUP(TRIM(E1237&amp;""),'Référentiel Articles'!$A$2:$F$634,4,FALSE),""))</f>
      </c>
      <c r="G1237" s="76">
        <f>IF($E1237="","",IFERROR(VLOOKUP(TRIM(E1237&amp;""),'Référentiel Articles'!$A$2:$F$634,5,FALSE),""))</f>
      </c>
      <c r="H1237" s="77" t="str">
        <v/>
      </c>
      <c r="I1237" s="76">
        <f>IF($E1237="","",IFERROR(VLOOKUP(TRIM(E1237&amp;""),'Référentiel Articles'!$A$2:$F$634,6,FALSE),""))</f>
      </c>
      <c r="J1237" s="78">
        <f>IF(OR($E1237="",$H1237=""),"",$H1237*$I1237)</f>
      </c>
      <c r="K1237" s="79" t="str">
        <v/>
      </c>
    </row>
    <row r="1238">
      <c r="A1238" s="81" t="str">
        <v/>
      </c>
      <c r="B1238" s="81" t="str">
        <v/>
      </c>
      <c r="C1238" s="83">
        <f>IF($E1238="","",IFERROR(VLOOKUP(TRIM(E1238&amp;""),'Référentiel Articles'!$A$2:$F$634,2,FALSE),""))</f>
      </c>
      <c r="D1238" s="83">
        <f>IF($E1238="","",IFERROR(VLOOKUP(TRIM(E1238&amp;""),'Référentiel Articles'!$A$2:$F$634,3,FALSE),""))</f>
      </c>
      <c r="E1238" s="81" t="str">
        <v/>
      </c>
      <c r="F1238" s="83">
        <f>IF($E1238="","",IFERROR(VLOOKUP(TRIM(E1238&amp;""),'Référentiel Articles'!$A$2:$F$634,4,FALSE),""))</f>
      </c>
      <c r="G1238" s="84">
        <f>IF($E1238="","",IFERROR(VLOOKUP(TRIM(E1238&amp;""),'Référentiel Articles'!$A$2:$F$634,5,FALSE),""))</f>
      </c>
      <c r="H1238" s="85" t="str">
        <v/>
      </c>
      <c r="I1238" s="84">
        <f>IF($E1238="","",IFERROR(VLOOKUP(TRIM(E1238&amp;""),'Référentiel Articles'!$A$2:$F$634,6,FALSE),""))</f>
      </c>
      <c r="J1238" s="90">
        <f>IF(OR($E1238="",$H1238=""),"",$H1238*$I1238)</f>
      </c>
      <c r="K1238" s="87" t="str">
        <v/>
      </c>
    </row>
    <row r="1239">
      <c r="A1239" s="74" t="str">
        <v/>
      </c>
      <c r="B1239" s="74" t="str">
        <v/>
      </c>
      <c r="C1239" s="75">
        <f>IF($E1239="","",IFERROR(VLOOKUP(TRIM(E1239&amp;""),'Référentiel Articles'!$A$2:$F$634,2,FALSE),""))</f>
      </c>
      <c r="D1239" s="75">
        <f>IF($E1239="","",IFERROR(VLOOKUP(TRIM(E1239&amp;""),'Référentiel Articles'!$A$2:$F$634,3,FALSE),""))</f>
      </c>
      <c r="E1239" s="74" t="str">
        <v/>
      </c>
      <c r="F1239" s="75">
        <f>IF($E1239="","",IFERROR(VLOOKUP(TRIM(E1239&amp;""),'Référentiel Articles'!$A$2:$F$634,4,FALSE),""))</f>
      </c>
      <c r="G1239" s="76">
        <f>IF($E1239="","",IFERROR(VLOOKUP(TRIM(E1239&amp;""),'Référentiel Articles'!$A$2:$F$634,5,FALSE),""))</f>
      </c>
      <c r="H1239" s="77" t="str">
        <v/>
      </c>
      <c r="I1239" s="76">
        <f>IF($E1239="","",IFERROR(VLOOKUP(TRIM(E1239&amp;""),'Référentiel Articles'!$A$2:$F$634,6,FALSE),""))</f>
      </c>
      <c r="J1239" s="78">
        <f>IF(OR($E1239="",$H1239=""),"",$H1239*$I1239)</f>
      </c>
      <c r="K1239" s="79" t="str">
        <v/>
      </c>
    </row>
    <row r="1240">
      <c r="A1240" s="81" t="str">
        <v/>
      </c>
      <c r="B1240" s="81" t="str">
        <v/>
      </c>
      <c r="C1240" s="83">
        <f>IF($E1240="","",IFERROR(VLOOKUP(TRIM(E1240&amp;""),'Référentiel Articles'!$A$2:$F$634,2,FALSE),""))</f>
      </c>
      <c r="D1240" s="83">
        <f>IF($E1240="","",IFERROR(VLOOKUP(TRIM(E1240&amp;""),'Référentiel Articles'!$A$2:$F$634,3,FALSE),""))</f>
      </c>
      <c r="E1240" s="81" t="str">
        <v/>
      </c>
      <c r="F1240" s="83">
        <f>IF($E1240="","",IFERROR(VLOOKUP(TRIM(E1240&amp;""),'Référentiel Articles'!$A$2:$F$634,4,FALSE),""))</f>
      </c>
      <c r="G1240" s="84">
        <f>IF($E1240="","",IFERROR(VLOOKUP(TRIM(E1240&amp;""),'Référentiel Articles'!$A$2:$F$634,5,FALSE),""))</f>
      </c>
      <c r="H1240" s="85" t="str">
        <v/>
      </c>
      <c r="I1240" s="84">
        <f>IF($E1240="","",IFERROR(VLOOKUP(TRIM(E1240&amp;""),'Référentiel Articles'!$A$2:$F$634,6,FALSE),""))</f>
      </c>
      <c r="J1240" s="90">
        <f>IF(OR($E1240="",$H1240=""),"",$H1240*$I1240)</f>
      </c>
      <c r="K1240" s="87" t="str">
        <v/>
      </c>
    </row>
    <row r="1241">
      <c r="A1241" s="74" t="str">
        <v/>
      </c>
      <c r="B1241" s="74" t="str">
        <v/>
      </c>
      <c r="C1241" s="75">
        <f>IF($E1241="","",IFERROR(VLOOKUP(TRIM(E1241&amp;""),'Référentiel Articles'!$A$2:$F$634,2,FALSE),""))</f>
      </c>
      <c r="D1241" s="75">
        <f>IF($E1241="","",IFERROR(VLOOKUP(TRIM(E1241&amp;""),'Référentiel Articles'!$A$2:$F$634,3,FALSE),""))</f>
      </c>
      <c r="E1241" s="74" t="str">
        <v/>
      </c>
      <c r="F1241" s="75">
        <f>IF($E1241="","",IFERROR(VLOOKUP(TRIM(E1241&amp;""),'Référentiel Articles'!$A$2:$F$634,4,FALSE),""))</f>
      </c>
      <c r="G1241" s="76">
        <f>IF($E1241="","",IFERROR(VLOOKUP(TRIM(E1241&amp;""),'Référentiel Articles'!$A$2:$F$634,5,FALSE),""))</f>
      </c>
      <c r="H1241" s="77" t="str">
        <v/>
      </c>
      <c r="I1241" s="76">
        <f>IF($E1241="","",IFERROR(VLOOKUP(TRIM(E1241&amp;""),'Référentiel Articles'!$A$2:$F$634,6,FALSE),""))</f>
      </c>
      <c r="J1241" s="78">
        <f>IF(OR($E1241="",$H1241=""),"",$H1241*$I1241)</f>
      </c>
      <c r="K1241" s="79" t="str">
        <v/>
      </c>
    </row>
    <row r="1242">
      <c r="A1242" s="81" t="str">
        <v/>
      </c>
      <c r="B1242" s="81" t="str">
        <v/>
      </c>
      <c r="C1242" s="83">
        <f>IF($E1242="","",IFERROR(VLOOKUP(TRIM(E1242&amp;""),'Référentiel Articles'!$A$2:$F$634,2,FALSE),""))</f>
      </c>
      <c r="D1242" s="83">
        <f>IF($E1242="","",IFERROR(VLOOKUP(TRIM(E1242&amp;""),'Référentiel Articles'!$A$2:$F$634,3,FALSE),""))</f>
      </c>
      <c r="E1242" s="81" t="str">
        <v/>
      </c>
      <c r="F1242" s="83">
        <f>IF($E1242="","",IFERROR(VLOOKUP(TRIM(E1242&amp;""),'Référentiel Articles'!$A$2:$F$634,4,FALSE),""))</f>
      </c>
      <c r="G1242" s="84">
        <f>IF($E1242="","",IFERROR(VLOOKUP(TRIM(E1242&amp;""),'Référentiel Articles'!$A$2:$F$634,5,FALSE),""))</f>
      </c>
      <c r="H1242" s="85" t="str">
        <v/>
      </c>
      <c r="I1242" s="84">
        <f>IF($E1242="","",IFERROR(VLOOKUP(TRIM(E1242&amp;""),'Référentiel Articles'!$A$2:$F$634,6,FALSE),""))</f>
      </c>
      <c r="J1242" s="90">
        <f>IF(OR($E1242="",$H1242=""),"",$H1242*$I1242)</f>
      </c>
      <c r="K1242" s="87" t="str">
        <v/>
      </c>
    </row>
    <row r="1243">
      <c r="A1243" s="74" t="str">
        <v/>
      </c>
      <c r="B1243" s="74" t="str">
        <v/>
      </c>
      <c r="C1243" s="75">
        <f>IF($E1243="","",IFERROR(VLOOKUP(TRIM(E1243&amp;""),'Référentiel Articles'!$A$2:$F$634,2,FALSE),""))</f>
      </c>
      <c r="D1243" s="75">
        <f>IF($E1243="","",IFERROR(VLOOKUP(TRIM(E1243&amp;""),'Référentiel Articles'!$A$2:$F$634,3,FALSE),""))</f>
      </c>
      <c r="E1243" s="74" t="str">
        <v/>
      </c>
      <c r="F1243" s="75">
        <f>IF($E1243="","",IFERROR(VLOOKUP(TRIM(E1243&amp;""),'Référentiel Articles'!$A$2:$F$634,4,FALSE),""))</f>
      </c>
      <c r="G1243" s="76">
        <f>IF($E1243="","",IFERROR(VLOOKUP(TRIM(E1243&amp;""),'Référentiel Articles'!$A$2:$F$634,5,FALSE),""))</f>
      </c>
      <c r="H1243" s="77" t="str">
        <v/>
      </c>
      <c r="I1243" s="76">
        <f>IF($E1243="","",IFERROR(VLOOKUP(TRIM(E1243&amp;""),'Référentiel Articles'!$A$2:$F$634,6,FALSE),""))</f>
      </c>
      <c r="J1243" s="78">
        <f>IF(OR($E1243="",$H1243=""),"",$H1243*$I1243)</f>
      </c>
      <c r="K1243" s="79" t="str">
        <v/>
      </c>
    </row>
    <row r="1244">
      <c r="A1244" s="81" t="str">
        <v/>
      </c>
      <c r="B1244" s="81" t="str">
        <v/>
      </c>
      <c r="C1244" s="83">
        <f>IF($E1244="","",IFERROR(VLOOKUP(TRIM(E1244&amp;""),'Référentiel Articles'!$A$2:$F$634,2,FALSE),""))</f>
      </c>
      <c r="D1244" s="83">
        <f>IF($E1244="","",IFERROR(VLOOKUP(TRIM(E1244&amp;""),'Référentiel Articles'!$A$2:$F$634,3,FALSE),""))</f>
      </c>
      <c r="E1244" s="81" t="str">
        <v/>
      </c>
      <c r="F1244" s="83">
        <f>IF($E1244="","",IFERROR(VLOOKUP(TRIM(E1244&amp;""),'Référentiel Articles'!$A$2:$F$634,4,FALSE),""))</f>
      </c>
      <c r="G1244" s="84">
        <f>IF($E1244="","",IFERROR(VLOOKUP(TRIM(E1244&amp;""),'Référentiel Articles'!$A$2:$F$634,5,FALSE),""))</f>
      </c>
      <c r="H1244" s="85" t="str">
        <v/>
      </c>
      <c r="I1244" s="84">
        <f>IF($E1244="","",IFERROR(VLOOKUP(TRIM(E1244&amp;""),'Référentiel Articles'!$A$2:$F$634,6,FALSE),""))</f>
      </c>
      <c r="J1244" s="90">
        <f>IF(OR($E1244="",$H1244=""),"",$H1244*$I1244)</f>
      </c>
      <c r="K1244" s="87" t="str">
        <v/>
      </c>
    </row>
    <row r="1245">
      <c r="A1245" s="74" t="str">
        <v/>
      </c>
      <c r="B1245" s="74" t="str">
        <v/>
      </c>
      <c r="C1245" s="75">
        <f>IF($E1245="","",IFERROR(VLOOKUP(TRIM(E1245&amp;""),'Référentiel Articles'!$A$2:$F$634,2,FALSE),""))</f>
      </c>
      <c r="D1245" s="75">
        <f>IF($E1245="","",IFERROR(VLOOKUP(TRIM(E1245&amp;""),'Référentiel Articles'!$A$2:$F$634,3,FALSE),""))</f>
      </c>
      <c r="E1245" s="74" t="str">
        <v/>
      </c>
      <c r="F1245" s="75">
        <f>IF($E1245="","",IFERROR(VLOOKUP(TRIM(E1245&amp;""),'Référentiel Articles'!$A$2:$F$634,4,FALSE),""))</f>
      </c>
      <c r="G1245" s="76">
        <f>IF($E1245="","",IFERROR(VLOOKUP(TRIM(E1245&amp;""),'Référentiel Articles'!$A$2:$F$634,5,FALSE),""))</f>
      </c>
      <c r="H1245" s="77" t="str">
        <v/>
      </c>
      <c r="I1245" s="76">
        <f>IF($E1245="","",IFERROR(VLOOKUP(TRIM(E1245&amp;""),'Référentiel Articles'!$A$2:$F$634,6,FALSE),""))</f>
      </c>
      <c r="J1245" s="78">
        <f>IF(OR($E1245="",$H1245=""),"",$H1245*$I1245)</f>
      </c>
      <c r="K1245" s="79" t="str">
        <v/>
      </c>
    </row>
    <row r="1246">
      <c r="A1246" s="81" t="str">
        <v/>
      </c>
      <c r="B1246" s="81" t="str">
        <v/>
      </c>
      <c r="C1246" s="83">
        <f>IF($E1246="","",IFERROR(VLOOKUP(TRIM(E1246&amp;""),'Référentiel Articles'!$A$2:$F$634,2,FALSE),""))</f>
      </c>
      <c r="D1246" s="83">
        <f>IF($E1246="","",IFERROR(VLOOKUP(TRIM(E1246&amp;""),'Référentiel Articles'!$A$2:$F$634,3,FALSE),""))</f>
      </c>
      <c r="E1246" s="81" t="str">
        <v/>
      </c>
      <c r="F1246" s="83">
        <f>IF($E1246="","",IFERROR(VLOOKUP(TRIM(E1246&amp;""),'Référentiel Articles'!$A$2:$F$634,4,FALSE),""))</f>
      </c>
      <c r="G1246" s="84">
        <f>IF($E1246="","",IFERROR(VLOOKUP(TRIM(E1246&amp;""),'Référentiel Articles'!$A$2:$F$634,5,FALSE),""))</f>
      </c>
      <c r="H1246" s="85" t="str">
        <v/>
      </c>
      <c r="I1246" s="84">
        <f>IF($E1246="","",IFERROR(VLOOKUP(TRIM(E1246&amp;""),'Référentiel Articles'!$A$2:$F$634,6,FALSE),""))</f>
      </c>
      <c r="J1246" s="90">
        <f>IF(OR($E1246="",$H1246=""),"",$H1246*$I1246)</f>
      </c>
      <c r="K1246" s="87" t="str">
        <v/>
      </c>
    </row>
    <row r="1247">
      <c r="A1247" s="74" t="str">
        <v/>
      </c>
      <c r="B1247" s="74" t="str">
        <v/>
      </c>
      <c r="C1247" s="75">
        <f>IF($E1247="","",IFERROR(VLOOKUP(TRIM(E1247&amp;""),'Référentiel Articles'!$A$2:$F$634,2,FALSE),""))</f>
      </c>
      <c r="D1247" s="75">
        <f>IF($E1247="","",IFERROR(VLOOKUP(TRIM(E1247&amp;""),'Référentiel Articles'!$A$2:$F$634,3,FALSE),""))</f>
      </c>
      <c r="E1247" s="74" t="str">
        <v/>
      </c>
      <c r="F1247" s="75">
        <f>IF($E1247="","",IFERROR(VLOOKUP(TRIM(E1247&amp;""),'Référentiel Articles'!$A$2:$F$634,4,FALSE),""))</f>
      </c>
      <c r="G1247" s="76">
        <f>IF($E1247="","",IFERROR(VLOOKUP(TRIM(E1247&amp;""),'Référentiel Articles'!$A$2:$F$634,5,FALSE),""))</f>
      </c>
      <c r="H1247" s="77" t="str">
        <v/>
      </c>
      <c r="I1247" s="76">
        <f>IF($E1247="","",IFERROR(VLOOKUP(TRIM(E1247&amp;""),'Référentiel Articles'!$A$2:$F$634,6,FALSE),""))</f>
      </c>
      <c r="J1247" s="78">
        <f>IF(OR($E1247="",$H1247=""),"",$H1247*$I1247)</f>
      </c>
      <c r="K1247" s="79" t="str">
        <v/>
      </c>
    </row>
    <row r="1248">
      <c r="A1248" s="81" t="str">
        <v/>
      </c>
      <c r="B1248" s="81" t="str">
        <v/>
      </c>
      <c r="C1248" s="83">
        <f>IF($E1248="","",IFERROR(VLOOKUP(TRIM(E1248&amp;""),'Référentiel Articles'!$A$2:$F$634,2,FALSE),""))</f>
      </c>
      <c r="D1248" s="83">
        <f>IF($E1248="","",IFERROR(VLOOKUP(TRIM(E1248&amp;""),'Référentiel Articles'!$A$2:$F$634,3,FALSE),""))</f>
      </c>
      <c r="E1248" s="81" t="str">
        <v/>
      </c>
      <c r="F1248" s="83">
        <f>IF($E1248="","",IFERROR(VLOOKUP(TRIM(E1248&amp;""),'Référentiel Articles'!$A$2:$F$634,4,FALSE),""))</f>
      </c>
      <c r="G1248" s="84">
        <f>IF($E1248="","",IFERROR(VLOOKUP(TRIM(E1248&amp;""),'Référentiel Articles'!$A$2:$F$634,5,FALSE),""))</f>
      </c>
      <c r="H1248" s="85" t="str">
        <v/>
      </c>
      <c r="I1248" s="84">
        <f>IF($E1248="","",IFERROR(VLOOKUP(TRIM(E1248&amp;""),'Référentiel Articles'!$A$2:$F$634,6,FALSE),""))</f>
      </c>
      <c r="J1248" s="90">
        <f>IF(OR($E1248="",$H1248=""),"",$H1248*$I1248)</f>
      </c>
      <c r="K1248" s="87" t="str">
        <v/>
      </c>
    </row>
    <row r="1249">
      <c r="A1249" s="74" t="str">
        <v/>
      </c>
      <c r="B1249" s="74" t="str">
        <v/>
      </c>
      <c r="C1249" s="75">
        <f>IF($E1249="","",IFERROR(VLOOKUP(TRIM(E1249&amp;""),'Référentiel Articles'!$A$2:$F$634,2,FALSE),""))</f>
      </c>
      <c r="D1249" s="75">
        <f>IF($E1249="","",IFERROR(VLOOKUP(TRIM(E1249&amp;""),'Référentiel Articles'!$A$2:$F$634,3,FALSE),""))</f>
      </c>
      <c r="E1249" s="74" t="str">
        <v/>
      </c>
      <c r="F1249" s="75">
        <f>IF($E1249="","",IFERROR(VLOOKUP(TRIM(E1249&amp;""),'Référentiel Articles'!$A$2:$F$634,4,FALSE),""))</f>
      </c>
      <c r="G1249" s="76">
        <f>IF($E1249="","",IFERROR(VLOOKUP(TRIM(E1249&amp;""),'Référentiel Articles'!$A$2:$F$634,5,FALSE),""))</f>
      </c>
      <c r="H1249" s="77" t="str">
        <v/>
      </c>
      <c r="I1249" s="76">
        <f>IF($E1249="","",IFERROR(VLOOKUP(TRIM(E1249&amp;""),'Référentiel Articles'!$A$2:$F$634,6,FALSE),""))</f>
      </c>
      <c r="J1249" s="78">
        <f>IF(OR($E1249="",$H1249=""),"",$H1249*$I1249)</f>
      </c>
      <c r="K1249" s="79" t="str">
        <v/>
      </c>
    </row>
    <row r="1250">
      <c r="A1250" s="81" t="str">
        <v/>
      </c>
      <c r="B1250" s="81" t="str">
        <v/>
      </c>
      <c r="C1250" s="83">
        <f>IF($E1250="","",IFERROR(VLOOKUP(TRIM(E1250&amp;""),'Référentiel Articles'!$A$2:$F$634,2,FALSE),""))</f>
      </c>
      <c r="D1250" s="83">
        <f>IF($E1250="","",IFERROR(VLOOKUP(TRIM(E1250&amp;""),'Référentiel Articles'!$A$2:$F$634,3,FALSE),""))</f>
      </c>
      <c r="E1250" s="81" t="str">
        <v/>
      </c>
      <c r="F1250" s="83">
        <f>IF($E1250="","",IFERROR(VLOOKUP(TRIM(E1250&amp;""),'Référentiel Articles'!$A$2:$F$634,4,FALSE),""))</f>
      </c>
      <c r="G1250" s="84">
        <f>IF($E1250="","",IFERROR(VLOOKUP(TRIM(E1250&amp;""),'Référentiel Articles'!$A$2:$F$634,5,FALSE),""))</f>
      </c>
      <c r="H1250" s="85" t="str">
        <v/>
      </c>
      <c r="I1250" s="84">
        <f>IF($E1250="","",IFERROR(VLOOKUP(TRIM(E1250&amp;""),'Référentiel Articles'!$A$2:$F$634,6,FALSE),""))</f>
      </c>
      <c r="J1250" s="90">
        <f>IF(OR($E1250="",$H1250=""),"",$H1250*$I1250)</f>
      </c>
      <c r="K1250" s="87" t="str">
        <v/>
      </c>
    </row>
    <row r="1251">
      <c r="A1251" s="74" t="str">
        <v/>
      </c>
      <c r="B1251" s="74" t="str">
        <v/>
      </c>
      <c r="C1251" s="75">
        <f>IF($E1251="","",IFERROR(VLOOKUP(TRIM(E1251&amp;""),'Référentiel Articles'!$A$2:$F$634,2,FALSE),""))</f>
      </c>
      <c r="D1251" s="75">
        <f>IF($E1251="","",IFERROR(VLOOKUP(TRIM(E1251&amp;""),'Référentiel Articles'!$A$2:$F$634,3,FALSE),""))</f>
      </c>
      <c r="E1251" s="74" t="str">
        <v/>
      </c>
      <c r="F1251" s="75">
        <f>IF($E1251="","",IFERROR(VLOOKUP(TRIM(E1251&amp;""),'Référentiel Articles'!$A$2:$F$634,4,FALSE),""))</f>
      </c>
      <c r="G1251" s="76">
        <f>IF($E1251="","",IFERROR(VLOOKUP(TRIM(E1251&amp;""),'Référentiel Articles'!$A$2:$F$634,5,FALSE),""))</f>
      </c>
      <c r="H1251" s="77" t="str">
        <v/>
      </c>
      <c r="I1251" s="76">
        <f>IF($E1251="","",IFERROR(VLOOKUP(TRIM(E1251&amp;""),'Référentiel Articles'!$A$2:$F$634,6,FALSE),""))</f>
      </c>
      <c r="J1251" s="78">
        <f>IF(OR($E1251="",$H1251=""),"",$H1251*$I1251)</f>
      </c>
      <c r="K1251" s="79" t="str">
        <v/>
      </c>
    </row>
    <row r="1252">
      <c r="A1252" s="81" t="str">
        <v/>
      </c>
      <c r="B1252" s="81" t="str">
        <v/>
      </c>
      <c r="C1252" s="83">
        <f>IF($E1252="","",IFERROR(VLOOKUP(TRIM(E1252&amp;""),'Référentiel Articles'!$A$2:$F$634,2,FALSE),""))</f>
      </c>
      <c r="D1252" s="83">
        <f>IF($E1252="","",IFERROR(VLOOKUP(TRIM(E1252&amp;""),'Référentiel Articles'!$A$2:$F$634,3,FALSE),""))</f>
      </c>
      <c r="E1252" s="81" t="str">
        <v/>
      </c>
      <c r="F1252" s="83">
        <f>IF($E1252="","",IFERROR(VLOOKUP(TRIM(E1252&amp;""),'Référentiel Articles'!$A$2:$F$634,4,FALSE),""))</f>
      </c>
      <c r="G1252" s="84">
        <f>IF($E1252="","",IFERROR(VLOOKUP(TRIM(E1252&amp;""),'Référentiel Articles'!$A$2:$F$634,5,FALSE),""))</f>
      </c>
      <c r="H1252" s="85" t="str">
        <v/>
      </c>
      <c r="I1252" s="84">
        <f>IF($E1252="","",IFERROR(VLOOKUP(TRIM(E1252&amp;""),'Référentiel Articles'!$A$2:$F$634,6,FALSE),""))</f>
      </c>
      <c r="J1252" s="90">
        <f>IF(OR($E1252="",$H1252=""),"",$H1252*$I1252)</f>
      </c>
      <c r="K1252" s="87" t="str">
        <v/>
      </c>
    </row>
    <row r="1253">
      <c r="A1253" s="74" t="str">
        <v/>
      </c>
      <c r="B1253" s="74" t="str">
        <v/>
      </c>
      <c r="C1253" s="75">
        <f>IF($E1253="","",IFERROR(VLOOKUP(TRIM(E1253&amp;""),'Référentiel Articles'!$A$2:$F$634,2,FALSE),""))</f>
      </c>
      <c r="D1253" s="75">
        <f>IF($E1253="","",IFERROR(VLOOKUP(TRIM(E1253&amp;""),'Référentiel Articles'!$A$2:$F$634,3,FALSE),""))</f>
      </c>
      <c r="E1253" s="74" t="str">
        <v/>
      </c>
      <c r="F1253" s="75">
        <f>IF($E1253="","",IFERROR(VLOOKUP(TRIM(E1253&amp;""),'Référentiel Articles'!$A$2:$F$634,4,FALSE),""))</f>
      </c>
      <c r="G1253" s="76">
        <f>IF($E1253="","",IFERROR(VLOOKUP(TRIM(E1253&amp;""),'Référentiel Articles'!$A$2:$F$634,5,FALSE),""))</f>
      </c>
      <c r="H1253" s="77" t="str">
        <v/>
      </c>
      <c r="I1253" s="76">
        <f>IF($E1253="","",IFERROR(VLOOKUP(TRIM(E1253&amp;""),'Référentiel Articles'!$A$2:$F$634,6,FALSE),""))</f>
      </c>
      <c r="J1253" s="78">
        <f>IF(OR($E1253="",$H1253=""),"",$H1253*$I1253)</f>
      </c>
      <c r="K1253" s="79" t="str">
        <v/>
      </c>
    </row>
    <row r="1254">
      <c r="A1254" s="81" t="str">
        <v/>
      </c>
      <c r="B1254" s="81" t="str">
        <v/>
      </c>
      <c r="C1254" s="83">
        <f>IF($E1254="","",IFERROR(VLOOKUP(TRIM(E1254&amp;""),'Référentiel Articles'!$A$2:$F$634,2,FALSE),""))</f>
      </c>
      <c r="D1254" s="83">
        <f>IF($E1254="","",IFERROR(VLOOKUP(TRIM(E1254&amp;""),'Référentiel Articles'!$A$2:$F$634,3,FALSE),""))</f>
      </c>
      <c r="E1254" s="81" t="str">
        <v/>
      </c>
      <c r="F1254" s="83">
        <f>IF($E1254="","",IFERROR(VLOOKUP(TRIM(E1254&amp;""),'Référentiel Articles'!$A$2:$F$634,4,FALSE),""))</f>
      </c>
      <c r="G1254" s="84">
        <f>IF($E1254="","",IFERROR(VLOOKUP(TRIM(E1254&amp;""),'Référentiel Articles'!$A$2:$F$634,5,FALSE),""))</f>
      </c>
      <c r="H1254" s="85" t="str">
        <v/>
      </c>
      <c r="I1254" s="84">
        <f>IF($E1254="","",IFERROR(VLOOKUP(TRIM(E1254&amp;""),'Référentiel Articles'!$A$2:$F$634,6,FALSE),""))</f>
      </c>
      <c r="J1254" s="90">
        <f>IF(OR($E1254="",$H1254=""),"",$H1254*$I1254)</f>
      </c>
      <c r="K1254" s="87" t="str">
        <v/>
      </c>
    </row>
    <row r="1255">
      <c r="A1255" s="74" t="str">
        <v/>
      </c>
      <c r="B1255" s="74" t="str">
        <v/>
      </c>
      <c r="C1255" s="75">
        <f>IF($E1255="","",IFERROR(VLOOKUP(TRIM(E1255&amp;""),'Référentiel Articles'!$A$2:$F$634,2,FALSE),""))</f>
      </c>
      <c r="D1255" s="75">
        <f>IF($E1255="","",IFERROR(VLOOKUP(TRIM(E1255&amp;""),'Référentiel Articles'!$A$2:$F$634,3,FALSE),""))</f>
      </c>
      <c r="E1255" s="74" t="str">
        <v/>
      </c>
      <c r="F1255" s="75">
        <f>IF($E1255="","",IFERROR(VLOOKUP(TRIM(E1255&amp;""),'Référentiel Articles'!$A$2:$F$634,4,FALSE),""))</f>
      </c>
      <c r="G1255" s="76">
        <f>IF($E1255="","",IFERROR(VLOOKUP(TRIM(E1255&amp;""),'Référentiel Articles'!$A$2:$F$634,5,FALSE),""))</f>
      </c>
      <c r="H1255" s="77" t="str">
        <v/>
      </c>
      <c r="I1255" s="76">
        <f>IF($E1255="","",IFERROR(VLOOKUP(TRIM(E1255&amp;""),'Référentiel Articles'!$A$2:$F$634,6,FALSE),""))</f>
      </c>
      <c r="J1255" s="78">
        <f>IF(OR($E1255="",$H1255=""),"",$H1255*$I1255)</f>
      </c>
      <c r="K1255" s="79" t="str">
        <v/>
      </c>
    </row>
    <row r="1256">
      <c r="A1256" s="81" t="str">
        <v/>
      </c>
      <c r="B1256" s="81" t="str">
        <v/>
      </c>
      <c r="C1256" s="83">
        <f>IF($E1256="","",IFERROR(VLOOKUP(TRIM(E1256&amp;""),'Référentiel Articles'!$A$2:$F$634,2,FALSE),""))</f>
      </c>
      <c r="D1256" s="83">
        <f>IF($E1256="","",IFERROR(VLOOKUP(TRIM(E1256&amp;""),'Référentiel Articles'!$A$2:$F$634,3,FALSE),""))</f>
      </c>
      <c r="E1256" s="81" t="str">
        <v/>
      </c>
      <c r="F1256" s="83">
        <f>IF($E1256="","",IFERROR(VLOOKUP(TRIM(E1256&amp;""),'Référentiel Articles'!$A$2:$F$634,4,FALSE),""))</f>
      </c>
      <c r="G1256" s="84">
        <f>IF($E1256="","",IFERROR(VLOOKUP(TRIM(E1256&amp;""),'Référentiel Articles'!$A$2:$F$634,5,FALSE),""))</f>
      </c>
      <c r="H1256" s="85" t="str">
        <v/>
      </c>
      <c r="I1256" s="84">
        <f>IF($E1256="","",IFERROR(VLOOKUP(TRIM(E1256&amp;""),'Référentiel Articles'!$A$2:$F$634,6,FALSE),""))</f>
      </c>
      <c r="J1256" s="90">
        <f>IF(OR($E1256="",$H1256=""),"",$H1256*$I1256)</f>
      </c>
      <c r="K1256" s="87" t="str">
        <v/>
      </c>
    </row>
    <row r="1257">
      <c r="A1257" s="74" t="str">
        <v/>
      </c>
      <c r="B1257" s="74" t="str">
        <v/>
      </c>
      <c r="C1257" s="75">
        <f>IF($E1257="","",IFERROR(VLOOKUP(TRIM(E1257&amp;""),'Référentiel Articles'!$A$2:$F$634,2,FALSE),""))</f>
      </c>
      <c r="D1257" s="75">
        <f>IF($E1257="","",IFERROR(VLOOKUP(TRIM(E1257&amp;""),'Référentiel Articles'!$A$2:$F$634,3,FALSE),""))</f>
      </c>
      <c r="E1257" s="74" t="str">
        <v/>
      </c>
      <c r="F1257" s="75">
        <f>IF($E1257="","",IFERROR(VLOOKUP(TRIM(E1257&amp;""),'Référentiel Articles'!$A$2:$F$634,4,FALSE),""))</f>
      </c>
      <c r="G1257" s="76">
        <f>IF($E1257="","",IFERROR(VLOOKUP(TRIM(E1257&amp;""),'Référentiel Articles'!$A$2:$F$634,5,FALSE),""))</f>
      </c>
      <c r="H1257" s="77" t="str">
        <v/>
      </c>
      <c r="I1257" s="76">
        <f>IF($E1257="","",IFERROR(VLOOKUP(TRIM(E1257&amp;""),'Référentiel Articles'!$A$2:$F$634,6,FALSE),""))</f>
      </c>
      <c r="J1257" s="78">
        <f>IF(OR($E1257="",$H1257=""),"",$H1257*$I1257)</f>
      </c>
      <c r="K1257" s="79" t="str">
        <v/>
      </c>
    </row>
    <row r="1258">
      <c r="A1258" s="81" t="str">
        <v/>
      </c>
      <c r="B1258" s="81" t="str">
        <v/>
      </c>
      <c r="C1258" s="83">
        <f>IF($E1258="","",IFERROR(VLOOKUP(TRIM(E1258&amp;""),'Référentiel Articles'!$A$2:$F$634,2,FALSE),""))</f>
      </c>
      <c r="D1258" s="83">
        <f>IF($E1258="","",IFERROR(VLOOKUP(TRIM(E1258&amp;""),'Référentiel Articles'!$A$2:$F$634,3,FALSE),""))</f>
      </c>
      <c r="E1258" s="81" t="str">
        <v/>
      </c>
      <c r="F1258" s="83">
        <f>IF($E1258="","",IFERROR(VLOOKUP(TRIM(E1258&amp;""),'Référentiel Articles'!$A$2:$F$634,4,FALSE),""))</f>
      </c>
      <c r="G1258" s="84">
        <f>IF($E1258="","",IFERROR(VLOOKUP(TRIM(E1258&amp;""),'Référentiel Articles'!$A$2:$F$634,5,FALSE),""))</f>
      </c>
      <c r="H1258" s="85" t="str">
        <v/>
      </c>
      <c r="I1258" s="84">
        <f>IF($E1258="","",IFERROR(VLOOKUP(TRIM(E1258&amp;""),'Référentiel Articles'!$A$2:$F$634,6,FALSE),""))</f>
      </c>
      <c r="J1258" s="90">
        <f>IF(OR($E1258="",$H1258=""),"",$H1258*$I1258)</f>
      </c>
      <c r="K1258" s="87" t="str">
        <v/>
      </c>
    </row>
    <row r="1259">
      <c r="A1259" s="74" t="str">
        <v/>
      </c>
      <c r="B1259" s="74" t="str">
        <v/>
      </c>
      <c r="C1259" s="75">
        <f>IF($E1259="","",IFERROR(VLOOKUP(TRIM(E1259&amp;""),'Référentiel Articles'!$A$2:$F$634,2,FALSE),""))</f>
      </c>
      <c r="D1259" s="75">
        <f>IF($E1259="","",IFERROR(VLOOKUP(TRIM(E1259&amp;""),'Référentiel Articles'!$A$2:$F$634,3,FALSE),""))</f>
      </c>
      <c r="E1259" s="74" t="str">
        <v/>
      </c>
      <c r="F1259" s="75">
        <f>IF($E1259="","",IFERROR(VLOOKUP(TRIM(E1259&amp;""),'Référentiel Articles'!$A$2:$F$634,4,FALSE),""))</f>
      </c>
      <c r="G1259" s="76">
        <f>IF($E1259="","",IFERROR(VLOOKUP(TRIM(E1259&amp;""),'Référentiel Articles'!$A$2:$F$634,5,FALSE),""))</f>
      </c>
      <c r="H1259" s="77" t="str">
        <v/>
      </c>
      <c r="I1259" s="76">
        <f>IF($E1259="","",IFERROR(VLOOKUP(TRIM(E1259&amp;""),'Référentiel Articles'!$A$2:$F$634,6,FALSE),""))</f>
      </c>
      <c r="J1259" s="78">
        <f>IF(OR($E1259="",$H1259=""),"",$H1259*$I1259)</f>
      </c>
      <c r="K1259" s="79" t="str">
        <v/>
      </c>
    </row>
    <row r="1260">
      <c r="A1260" s="81" t="str">
        <v/>
      </c>
      <c r="B1260" s="81" t="str">
        <v/>
      </c>
      <c r="C1260" s="83">
        <f>IF($E1260="","",IFERROR(VLOOKUP(TRIM(E1260&amp;""),'Référentiel Articles'!$A$2:$F$634,2,FALSE),""))</f>
      </c>
      <c r="D1260" s="83">
        <f>IF($E1260="","",IFERROR(VLOOKUP(TRIM(E1260&amp;""),'Référentiel Articles'!$A$2:$F$634,3,FALSE),""))</f>
      </c>
      <c r="E1260" s="81" t="str">
        <v/>
      </c>
      <c r="F1260" s="83">
        <f>IF($E1260="","",IFERROR(VLOOKUP(TRIM(E1260&amp;""),'Référentiel Articles'!$A$2:$F$634,4,FALSE),""))</f>
      </c>
      <c r="G1260" s="84">
        <f>IF($E1260="","",IFERROR(VLOOKUP(TRIM(E1260&amp;""),'Référentiel Articles'!$A$2:$F$634,5,FALSE),""))</f>
      </c>
      <c r="H1260" s="85" t="str">
        <v/>
      </c>
      <c r="I1260" s="84">
        <f>IF($E1260="","",IFERROR(VLOOKUP(TRIM(E1260&amp;""),'Référentiel Articles'!$A$2:$F$634,6,FALSE),""))</f>
      </c>
      <c r="J1260" s="90">
        <f>IF(OR($E1260="",$H1260=""),"",$H1260*$I1260)</f>
      </c>
      <c r="K1260" s="87" t="str">
        <v/>
      </c>
    </row>
    <row r="1261">
      <c r="A1261" s="74" t="str">
        <v/>
      </c>
      <c r="B1261" s="74" t="str">
        <v/>
      </c>
      <c r="C1261" s="75">
        <f>IF($E1261="","",IFERROR(VLOOKUP(TRIM(E1261&amp;""),'Référentiel Articles'!$A$2:$F$634,2,FALSE),""))</f>
      </c>
      <c r="D1261" s="75">
        <f>IF($E1261="","",IFERROR(VLOOKUP(TRIM(E1261&amp;""),'Référentiel Articles'!$A$2:$F$634,3,FALSE),""))</f>
      </c>
      <c r="E1261" s="74" t="str">
        <v/>
      </c>
      <c r="F1261" s="75">
        <f>IF($E1261="","",IFERROR(VLOOKUP(TRIM(E1261&amp;""),'Référentiel Articles'!$A$2:$F$634,4,FALSE),""))</f>
      </c>
      <c r="G1261" s="76">
        <f>IF($E1261="","",IFERROR(VLOOKUP(TRIM(E1261&amp;""),'Référentiel Articles'!$A$2:$F$634,5,FALSE),""))</f>
      </c>
      <c r="H1261" s="77" t="str">
        <v/>
      </c>
      <c r="I1261" s="76">
        <f>IF($E1261="","",IFERROR(VLOOKUP(TRIM(E1261&amp;""),'Référentiel Articles'!$A$2:$F$634,6,FALSE),""))</f>
      </c>
      <c r="J1261" s="78">
        <f>IF(OR($E1261="",$H1261=""),"",$H1261*$I1261)</f>
      </c>
      <c r="K1261" s="79" t="str">
        <v/>
      </c>
    </row>
    <row r="1262">
      <c r="A1262" s="81" t="str">
        <v/>
      </c>
      <c r="B1262" s="81" t="str">
        <v/>
      </c>
      <c r="C1262" s="83">
        <f>IF($E1262="","",IFERROR(VLOOKUP(TRIM(E1262&amp;""),'Référentiel Articles'!$A$2:$F$634,2,FALSE),""))</f>
      </c>
      <c r="D1262" s="83">
        <f>IF($E1262="","",IFERROR(VLOOKUP(TRIM(E1262&amp;""),'Référentiel Articles'!$A$2:$F$634,3,FALSE),""))</f>
      </c>
      <c r="E1262" s="81" t="str">
        <v/>
      </c>
      <c r="F1262" s="83">
        <f>IF($E1262="","",IFERROR(VLOOKUP(TRIM(E1262&amp;""),'Référentiel Articles'!$A$2:$F$634,4,FALSE),""))</f>
      </c>
      <c r="G1262" s="84">
        <f>IF($E1262="","",IFERROR(VLOOKUP(TRIM(E1262&amp;""),'Référentiel Articles'!$A$2:$F$634,5,FALSE),""))</f>
      </c>
      <c r="H1262" s="85" t="str">
        <v/>
      </c>
      <c r="I1262" s="84">
        <f>IF($E1262="","",IFERROR(VLOOKUP(TRIM(E1262&amp;""),'Référentiel Articles'!$A$2:$F$634,6,FALSE),""))</f>
      </c>
      <c r="J1262" s="90">
        <f>IF(OR($E1262="",$H1262=""),"",$H1262*$I1262)</f>
      </c>
      <c r="K1262" s="87" t="str">
        <v/>
      </c>
    </row>
    <row r="1263">
      <c r="A1263" s="74" t="str">
        <v/>
      </c>
      <c r="B1263" s="74" t="str">
        <v/>
      </c>
      <c r="C1263" s="75">
        <f>IF($E1263="","",IFERROR(VLOOKUP(TRIM(E1263&amp;""),'Référentiel Articles'!$A$2:$F$634,2,FALSE),""))</f>
      </c>
      <c r="D1263" s="75">
        <f>IF($E1263="","",IFERROR(VLOOKUP(TRIM(E1263&amp;""),'Référentiel Articles'!$A$2:$F$634,3,FALSE),""))</f>
      </c>
      <c r="E1263" s="74" t="str">
        <v/>
      </c>
      <c r="F1263" s="75">
        <f>IF($E1263="","",IFERROR(VLOOKUP(TRIM(E1263&amp;""),'Référentiel Articles'!$A$2:$F$634,4,FALSE),""))</f>
      </c>
      <c r="G1263" s="76">
        <f>IF($E1263="","",IFERROR(VLOOKUP(TRIM(E1263&amp;""),'Référentiel Articles'!$A$2:$F$634,5,FALSE),""))</f>
      </c>
      <c r="H1263" s="77" t="str">
        <v/>
      </c>
      <c r="I1263" s="76">
        <f>IF($E1263="","",IFERROR(VLOOKUP(TRIM(E1263&amp;""),'Référentiel Articles'!$A$2:$F$634,6,FALSE),""))</f>
      </c>
      <c r="J1263" s="78">
        <f>IF(OR($E1263="",$H1263=""),"",$H1263*$I1263)</f>
      </c>
      <c r="K1263" s="79" t="str">
        <v/>
      </c>
    </row>
    <row r="1264">
      <c r="A1264" s="81" t="str">
        <v/>
      </c>
      <c r="B1264" s="81" t="str">
        <v/>
      </c>
      <c r="C1264" s="83">
        <f>IF($E1264="","",IFERROR(VLOOKUP(TRIM(E1264&amp;""),'Référentiel Articles'!$A$2:$F$634,2,FALSE),""))</f>
      </c>
      <c r="D1264" s="83">
        <f>IF($E1264="","",IFERROR(VLOOKUP(TRIM(E1264&amp;""),'Référentiel Articles'!$A$2:$F$634,3,FALSE),""))</f>
      </c>
      <c r="E1264" s="81" t="str">
        <v/>
      </c>
      <c r="F1264" s="83">
        <f>IF($E1264="","",IFERROR(VLOOKUP(TRIM(E1264&amp;""),'Référentiel Articles'!$A$2:$F$634,4,FALSE),""))</f>
      </c>
      <c r="G1264" s="84">
        <f>IF($E1264="","",IFERROR(VLOOKUP(TRIM(E1264&amp;""),'Référentiel Articles'!$A$2:$F$634,5,FALSE),""))</f>
      </c>
      <c r="H1264" s="85" t="str">
        <v/>
      </c>
      <c r="I1264" s="84">
        <f>IF($E1264="","",IFERROR(VLOOKUP(TRIM(E1264&amp;""),'Référentiel Articles'!$A$2:$F$634,6,FALSE),""))</f>
      </c>
      <c r="J1264" s="90">
        <f>IF(OR($E1264="",$H1264=""),"",$H1264*$I1264)</f>
      </c>
      <c r="K1264" s="87" t="str">
        <v/>
      </c>
    </row>
    <row r="1265">
      <c r="A1265" s="74" t="str">
        <v/>
      </c>
      <c r="B1265" s="74" t="str">
        <v/>
      </c>
      <c r="C1265" s="75">
        <f>IF($E1265="","",IFERROR(VLOOKUP(TRIM(E1265&amp;""),'Référentiel Articles'!$A$2:$F$634,2,FALSE),""))</f>
      </c>
      <c r="D1265" s="75">
        <f>IF($E1265="","",IFERROR(VLOOKUP(TRIM(E1265&amp;""),'Référentiel Articles'!$A$2:$F$634,3,FALSE),""))</f>
      </c>
      <c r="E1265" s="74" t="str">
        <v/>
      </c>
      <c r="F1265" s="75">
        <f>IF($E1265="","",IFERROR(VLOOKUP(TRIM(E1265&amp;""),'Référentiel Articles'!$A$2:$F$634,4,FALSE),""))</f>
      </c>
      <c r="G1265" s="76">
        <f>IF($E1265="","",IFERROR(VLOOKUP(TRIM(E1265&amp;""),'Référentiel Articles'!$A$2:$F$634,5,FALSE),""))</f>
      </c>
      <c r="H1265" s="77" t="str">
        <v/>
      </c>
      <c r="I1265" s="76">
        <f>IF($E1265="","",IFERROR(VLOOKUP(TRIM(E1265&amp;""),'Référentiel Articles'!$A$2:$F$634,6,FALSE),""))</f>
      </c>
      <c r="J1265" s="78">
        <f>IF(OR($E1265="",$H1265=""),"",$H1265*$I1265)</f>
      </c>
      <c r="K1265" s="79" t="str">
        <v/>
      </c>
    </row>
    <row r="1266">
      <c r="A1266" s="81" t="str">
        <v/>
      </c>
      <c r="B1266" s="81" t="str">
        <v/>
      </c>
      <c r="C1266" s="83">
        <f>IF($E1266="","",IFERROR(VLOOKUP(TRIM(E1266&amp;""),'Référentiel Articles'!$A$2:$F$634,2,FALSE),""))</f>
      </c>
      <c r="D1266" s="83">
        <f>IF($E1266="","",IFERROR(VLOOKUP(TRIM(E1266&amp;""),'Référentiel Articles'!$A$2:$F$634,3,FALSE),""))</f>
      </c>
      <c r="E1266" s="81" t="str">
        <v/>
      </c>
      <c r="F1266" s="83">
        <f>IF($E1266="","",IFERROR(VLOOKUP(TRIM(E1266&amp;""),'Référentiel Articles'!$A$2:$F$634,4,FALSE),""))</f>
      </c>
      <c r="G1266" s="84">
        <f>IF($E1266="","",IFERROR(VLOOKUP(TRIM(E1266&amp;""),'Référentiel Articles'!$A$2:$F$634,5,FALSE),""))</f>
      </c>
      <c r="H1266" s="85" t="str">
        <v/>
      </c>
      <c r="I1266" s="84">
        <f>IF($E1266="","",IFERROR(VLOOKUP(TRIM(E1266&amp;""),'Référentiel Articles'!$A$2:$F$634,6,FALSE),""))</f>
      </c>
      <c r="J1266" s="90">
        <f>IF(OR($E1266="",$H1266=""),"",$H1266*$I1266)</f>
      </c>
      <c r="K1266" s="87" t="str">
        <v/>
      </c>
    </row>
    <row r="1267">
      <c r="A1267" s="74" t="str">
        <v/>
      </c>
      <c r="B1267" s="74" t="str">
        <v/>
      </c>
      <c r="C1267" s="75">
        <f>IF($E1267="","",IFERROR(VLOOKUP(TRIM(E1267&amp;""),'Référentiel Articles'!$A$2:$F$634,2,FALSE),""))</f>
      </c>
      <c r="D1267" s="75">
        <f>IF($E1267="","",IFERROR(VLOOKUP(TRIM(E1267&amp;""),'Référentiel Articles'!$A$2:$F$634,3,FALSE),""))</f>
      </c>
      <c r="E1267" s="74" t="str">
        <v/>
      </c>
      <c r="F1267" s="75">
        <f>IF($E1267="","",IFERROR(VLOOKUP(TRIM(E1267&amp;""),'Référentiel Articles'!$A$2:$F$634,4,FALSE),""))</f>
      </c>
      <c r="G1267" s="76">
        <f>IF($E1267="","",IFERROR(VLOOKUP(TRIM(E1267&amp;""),'Référentiel Articles'!$A$2:$F$634,5,FALSE),""))</f>
      </c>
      <c r="H1267" s="77" t="str">
        <v/>
      </c>
      <c r="I1267" s="76">
        <f>IF($E1267="","",IFERROR(VLOOKUP(TRIM(E1267&amp;""),'Référentiel Articles'!$A$2:$F$634,6,FALSE),""))</f>
      </c>
      <c r="J1267" s="78">
        <f>IF(OR($E1267="",$H1267=""),"",$H1267*$I1267)</f>
      </c>
      <c r="K1267" s="79" t="str">
        <v/>
      </c>
    </row>
    <row r="1268">
      <c r="A1268" s="81" t="str">
        <v/>
      </c>
      <c r="B1268" s="81" t="str">
        <v/>
      </c>
      <c r="C1268" s="83">
        <f>IF($E1268="","",IFERROR(VLOOKUP(TRIM(E1268&amp;""),'Référentiel Articles'!$A$2:$F$634,2,FALSE),""))</f>
      </c>
      <c r="D1268" s="83">
        <f>IF($E1268="","",IFERROR(VLOOKUP(TRIM(E1268&amp;""),'Référentiel Articles'!$A$2:$F$634,3,FALSE),""))</f>
      </c>
      <c r="E1268" s="81" t="str">
        <v/>
      </c>
      <c r="F1268" s="83">
        <f>IF($E1268="","",IFERROR(VLOOKUP(TRIM(E1268&amp;""),'Référentiel Articles'!$A$2:$F$634,4,FALSE),""))</f>
      </c>
      <c r="G1268" s="84">
        <f>IF($E1268="","",IFERROR(VLOOKUP(TRIM(E1268&amp;""),'Référentiel Articles'!$A$2:$F$634,5,FALSE),""))</f>
      </c>
      <c r="H1268" s="85" t="str">
        <v/>
      </c>
      <c r="I1268" s="84">
        <f>IF($E1268="","",IFERROR(VLOOKUP(TRIM(E1268&amp;""),'Référentiel Articles'!$A$2:$F$634,6,FALSE),""))</f>
      </c>
      <c r="J1268" s="90">
        <f>IF(OR($E1268="",$H1268=""),"",$H1268*$I1268)</f>
      </c>
      <c r="K1268" s="87" t="str">
        <v/>
      </c>
    </row>
    <row r="1269">
      <c r="A1269" s="74" t="str">
        <v/>
      </c>
      <c r="B1269" s="74" t="str">
        <v/>
      </c>
      <c r="C1269" s="75">
        <f>IF($E1269="","",IFERROR(VLOOKUP(TRIM(E1269&amp;""),'Référentiel Articles'!$A$2:$F$634,2,FALSE),""))</f>
      </c>
      <c r="D1269" s="75">
        <f>IF($E1269="","",IFERROR(VLOOKUP(TRIM(E1269&amp;""),'Référentiel Articles'!$A$2:$F$634,3,FALSE),""))</f>
      </c>
      <c r="E1269" s="74" t="str">
        <v/>
      </c>
      <c r="F1269" s="75">
        <f>IF($E1269="","",IFERROR(VLOOKUP(TRIM(E1269&amp;""),'Référentiel Articles'!$A$2:$F$634,4,FALSE),""))</f>
      </c>
      <c r="G1269" s="76">
        <f>IF($E1269="","",IFERROR(VLOOKUP(TRIM(E1269&amp;""),'Référentiel Articles'!$A$2:$F$634,5,FALSE),""))</f>
      </c>
      <c r="H1269" s="77" t="str">
        <v/>
      </c>
      <c r="I1269" s="76">
        <f>IF($E1269="","",IFERROR(VLOOKUP(TRIM(E1269&amp;""),'Référentiel Articles'!$A$2:$F$634,6,FALSE),""))</f>
      </c>
      <c r="J1269" s="78">
        <f>IF(OR($E1269="",$H1269=""),"",$H1269*$I1269)</f>
      </c>
      <c r="K1269" s="79" t="str">
        <v/>
      </c>
    </row>
    <row r="1270">
      <c r="A1270" s="81" t="str">
        <v/>
      </c>
      <c r="B1270" s="81" t="str">
        <v/>
      </c>
      <c r="C1270" s="83">
        <f>IF($E1270="","",IFERROR(VLOOKUP(TRIM(E1270&amp;""),'Référentiel Articles'!$A$2:$F$634,2,FALSE),""))</f>
      </c>
      <c r="D1270" s="83">
        <f>IF($E1270="","",IFERROR(VLOOKUP(TRIM(E1270&amp;""),'Référentiel Articles'!$A$2:$F$634,3,FALSE),""))</f>
      </c>
      <c r="E1270" s="81" t="str">
        <v/>
      </c>
      <c r="F1270" s="83">
        <f>IF($E1270="","",IFERROR(VLOOKUP(TRIM(E1270&amp;""),'Référentiel Articles'!$A$2:$F$634,4,FALSE),""))</f>
      </c>
      <c r="G1270" s="84">
        <f>IF($E1270="","",IFERROR(VLOOKUP(TRIM(E1270&amp;""),'Référentiel Articles'!$A$2:$F$634,5,FALSE),""))</f>
      </c>
      <c r="H1270" s="85" t="str">
        <v/>
      </c>
      <c r="I1270" s="84">
        <f>IF($E1270="","",IFERROR(VLOOKUP(TRIM(E1270&amp;""),'Référentiel Articles'!$A$2:$F$634,6,FALSE),""))</f>
      </c>
      <c r="J1270" s="90">
        <f>IF(OR($E1270="",$H1270=""),"",$H1270*$I1270)</f>
      </c>
      <c r="K1270" s="87" t="str">
        <v/>
      </c>
    </row>
    <row r="1271">
      <c r="A1271" s="74" t="str">
        <v/>
      </c>
      <c r="B1271" s="74" t="str">
        <v/>
      </c>
      <c r="C1271" s="75">
        <f>IF($E1271="","",IFERROR(VLOOKUP(TRIM(E1271&amp;""),'Référentiel Articles'!$A$2:$F$634,2,FALSE),""))</f>
      </c>
      <c r="D1271" s="75">
        <f>IF($E1271="","",IFERROR(VLOOKUP(TRIM(E1271&amp;""),'Référentiel Articles'!$A$2:$F$634,3,FALSE),""))</f>
      </c>
      <c r="E1271" s="74" t="str">
        <v/>
      </c>
      <c r="F1271" s="75">
        <f>IF($E1271="","",IFERROR(VLOOKUP(TRIM(E1271&amp;""),'Référentiel Articles'!$A$2:$F$634,4,FALSE),""))</f>
      </c>
      <c r="G1271" s="76">
        <f>IF($E1271="","",IFERROR(VLOOKUP(TRIM(E1271&amp;""),'Référentiel Articles'!$A$2:$F$634,5,FALSE),""))</f>
      </c>
      <c r="H1271" s="77" t="str">
        <v/>
      </c>
      <c r="I1271" s="76">
        <f>IF($E1271="","",IFERROR(VLOOKUP(TRIM(E1271&amp;""),'Référentiel Articles'!$A$2:$F$634,6,FALSE),""))</f>
      </c>
      <c r="J1271" s="78">
        <f>IF(OR($E1271="",$H1271=""),"",$H1271*$I1271)</f>
      </c>
      <c r="K1271" s="79" t="str">
        <v/>
      </c>
    </row>
    <row r="1272">
      <c r="A1272" s="81" t="str">
        <v/>
      </c>
      <c r="B1272" s="81" t="str">
        <v/>
      </c>
      <c r="C1272" s="83">
        <f>IF($E1272="","",IFERROR(VLOOKUP(TRIM(E1272&amp;""),'Référentiel Articles'!$A$2:$F$634,2,FALSE),""))</f>
      </c>
      <c r="D1272" s="83">
        <f>IF($E1272="","",IFERROR(VLOOKUP(TRIM(E1272&amp;""),'Référentiel Articles'!$A$2:$F$634,3,FALSE),""))</f>
      </c>
      <c r="E1272" s="81" t="str">
        <v/>
      </c>
      <c r="F1272" s="83">
        <f>IF($E1272="","",IFERROR(VLOOKUP(TRIM(E1272&amp;""),'Référentiel Articles'!$A$2:$F$634,4,FALSE),""))</f>
      </c>
      <c r="G1272" s="84">
        <f>IF($E1272="","",IFERROR(VLOOKUP(TRIM(E1272&amp;""),'Référentiel Articles'!$A$2:$F$634,5,FALSE),""))</f>
      </c>
      <c r="H1272" s="85" t="str">
        <v/>
      </c>
      <c r="I1272" s="84">
        <f>IF($E1272="","",IFERROR(VLOOKUP(TRIM(E1272&amp;""),'Référentiel Articles'!$A$2:$F$634,6,FALSE),""))</f>
      </c>
      <c r="J1272" s="90">
        <f>IF(OR($E1272="",$H1272=""),"",$H1272*$I1272)</f>
      </c>
      <c r="K1272" s="87" t="str">
        <v/>
      </c>
    </row>
    <row r="1273">
      <c r="A1273" s="74" t="str">
        <v/>
      </c>
      <c r="B1273" s="74" t="str">
        <v/>
      </c>
      <c r="C1273" s="75">
        <f>IF($E1273="","",IFERROR(VLOOKUP(TRIM(E1273&amp;""),'Référentiel Articles'!$A$2:$F$634,2,FALSE),""))</f>
      </c>
      <c r="D1273" s="75">
        <f>IF($E1273="","",IFERROR(VLOOKUP(TRIM(E1273&amp;""),'Référentiel Articles'!$A$2:$F$634,3,FALSE),""))</f>
      </c>
      <c r="E1273" s="74" t="str">
        <v/>
      </c>
      <c r="F1273" s="75">
        <f>IF($E1273="","",IFERROR(VLOOKUP(TRIM(E1273&amp;""),'Référentiel Articles'!$A$2:$F$634,4,FALSE),""))</f>
      </c>
      <c r="G1273" s="76">
        <f>IF($E1273="","",IFERROR(VLOOKUP(TRIM(E1273&amp;""),'Référentiel Articles'!$A$2:$F$634,5,FALSE),""))</f>
      </c>
      <c r="H1273" s="77" t="str">
        <v/>
      </c>
      <c r="I1273" s="76">
        <f>IF($E1273="","",IFERROR(VLOOKUP(TRIM(E1273&amp;""),'Référentiel Articles'!$A$2:$F$634,6,FALSE),""))</f>
      </c>
      <c r="J1273" s="78">
        <f>IF(OR($E1273="",$H1273=""),"",$H1273*$I1273)</f>
      </c>
      <c r="K1273" s="79" t="str">
        <v/>
      </c>
    </row>
    <row r="1274">
      <c r="A1274" s="81" t="str">
        <v/>
      </c>
      <c r="B1274" s="81" t="str">
        <v/>
      </c>
      <c r="C1274" s="83">
        <f>IF($E1274="","",IFERROR(VLOOKUP(TRIM(E1274&amp;""),'Référentiel Articles'!$A$2:$F$634,2,FALSE),""))</f>
      </c>
      <c r="D1274" s="83">
        <f>IF($E1274="","",IFERROR(VLOOKUP(TRIM(E1274&amp;""),'Référentiel Articles'!$A$2:$F$634,3,FALSE),""))</f>
      </c>
      <c r="E1274" s="81" t="str">
        <v/>
      </c>
      <c r="F1274" s="83">
        <f>IF($E1274="","",IFERROR(VLOOKUP(TRIM(E1274&amp;""),'Référentiel Articles'!$A$2:$F$634,4,FALSE),""))</f>
      </c>
      <c r="G1274" s="84">
        <f>IF($E1274="","",IFERROR(VLOOKUP(TRIM(E1274&amp;""),'Référentiel Articles'!$A$2:$F$634,5,FALSE),""))</f>
      </c>
      <c r="H1274" s="85" t="str">
        <v/>
      </c>
      <c r="I1274" s="84">
        <f>IF($E1274="","",IFERROR(VLOOKUP(TRIM(E1274&amp;""),'Référentiel Articles'!$A$2:$F$634,6,FALSE),""))</f>
      </c>
      <c r="J1274" s="90">
        <f>IF(OR($E1274="",$H1274=""),"",$H1274*$I1274)</f>
      </c>
      <c r="K1274" s="87" t="str">
        <v/>
      </c>
    </row>
    <row r="1275">
      <c r="A1275" s="74" t="str">
        <v/>
      </c>
      <c r="B1275" s="74" t="str">
        <v/>
      </c>
      <c r="C1275" s="75">
        <f>IF($E1275="","",IFERROR(VLOOKUP(TRIM(E1275&amp;""),'Référentiel Articles'!$A$2:$F$634,2,FALSE),""))</f>
      </c>
      <c r="D1275" s="75">
        <f>IF($E1275="","",IFERROR(VLOOKUP(TRIM(E1275&amp;""),'Référentiel Articles'!$A$2:$F$634,3,FALSE),""))</f>
      </c>
      <c r="E1275" s="74" t="str">
        <v/>
      </c>
      <c r="F1275" s="75">
        <f>IF($E1275="","",IFERROR(VLOOKUP(TRIM(E1275&amp;""),'Référentiel Articles'!$A$2:$F$634,4,FALSE),""))</f>
      </c>
      <c r="G1275" s="76">
        <f>IF($E1275="","",IFERROR(VLOOKUP(TRIM(E1275&amp;""),'Référentiel Articles'!$A$2:$F$634,5,FALSE),""))</f>
      </c>
      <c r="H1275" s="77" t="str">
        <v/>
      </c>
      <c r="I1275" s="76">
        <f>IF($E1275="","",IFERROR(VLOOKUP(TRIM(E1275&amp;""),'Référentiel Articles'!$A$2:$F$634,6,FALSE),""))</f>
      </c>
      <c r="J1275" s="78">
        <f>IF(OR($E1275="",$H1275=""),"",$H1275*$I1275)</f>
      </c>
      <c r="K1275" s="79" t="str">
        <v/>
      </c>
    </row>
    <row r="1276">
      <c r="A1276" s="81" t="str">
        <v/>
      </c>
      <c r="B1276" s="81" t="str">
        <v/>
      </c>
      <c r="C1276" s="83">
        <f>IF($E1276="","",IFERROR(VLOOKUP(TRIM(E1276&amp;""),'Référentiel Articles'!$A$2:$F$634,2,FALSE),""))</f>
      </c>
      <c r="D1276" s="83">
        <f>IF($E1276="","",IFERROR(VLOOKUP(TRIM(E1276&amp;""),'Référentiel Articles'!$A$2:$F$634,3,FALSE),""))</f>
      </c>
      <c r="E1276" s="81" t="str">
        <v/>
      </c>
      <c r="F1276" s="83">
        <f>IF($E1276="","",IFERROR(VLOOKUP(TRIM(E1276&amp;""),'Référentiel Articles'!$A$2:$F$634,4,FALSE),""))</f>
      </c>
      <c r="G1276" s="84">
        <f>IF($E1276="","",IFERROR(VLOOKUP(TRIM(E1276&amp;""),'Référentiel Articles'!$A$2:$F$634,5,FALSE),""))</f>
      </c>
      <c r="H1276" s="85" t="str">
        <v/>
      </c>
      <c r="I1276" s="84">
        <f>IF($E1276="","",IFERROR(VLOOKUP(TRIM(E1276&amp;""),'Référentiel Articles'!$A$2:$F$634,6,FALSE),""))</f>
      </c>
      <c r="J1276" s="90">
        <f>IF(OR($E1276="",$H1276=""),"",$H1276*$I1276)</f>
      </c>
      <c r="K1276" s="87" t="str">
        <v/>
      </c>
    </row>
    <row r="1277">
      <c r="A1277" s="74" t="str">
        <v/>
      </c>
      <c r="B1277" s="74" t="str">
        <v/>
      </c>
      <c r="C1277" s="75">
        <f>IF($E1277="","",IFERROR(VLOOKUP(TRIM(E1277&amp;""),'Référentiel Articles'!$A$2:$F$634,2,FALSE),""))</f>
      </c>
      <c r="D1277" s="75">
        <f>IF($E1277="","",IFERROR(VLOOKUP(TRIM(E1277&amp;""),'Référentiel Articles'!$A$2:$F$634,3,FALSE),""))</f>
      </c>
      <c r="E1277" s="74" t="str">
        <v/>
      </c>
      <c r="F1277" s="75">
        <f>IF($E1277="","",IFERROR(VLOOKUP(TRIM(E1277&amp;""),'Référentiel Articles'!$A$2:$F$634,4,FALSE),""))</f>
      </c>
      <c r="G1277" s="76">
        <f>IF($E1277="","",IFERROR(VLOOKUP(TRIM(E1277&amp;""),'Référentiel Articles'!$A$2:$F$634,5,FALSE),""))</f>
      </c>
      <c r="H1277" s="77" t="str">
        <v/>
      </c>
      <c r="I1277" s="76">
        <f>IF($E1277="","",IFERROR(VLOOKUP(TRIM(E1277&amp;""),'Référentiel Articles'!$A$2:$F$634,6,FALSE),""))</f>
      </c>
      <c r="J1277" s="78">
        <f>IF(OR($E1277="",$H1277=""),"",$H1277*$I1277)</f>
      </c>
      <c r="K1277" s="79" t="str">
        <v/>
      </c>
    </row>
    <row r="1278">
      <c r="A1278" s="81" t="str">
        <v/>
      </c>
      <c r="B1278" s="81" t="str">
        <v/>
      </c>
      <c r="C1278" s="83">
        <f>IF($E1278="","",IFERROR(VLOOKUP(TRIM(E1278&amp;""),'Référentiel Articles'!$A$2:$F$634,2,FALSE),""))</f>
      </c>
      <c r="D1278" s="83">
        <f>IF($E1278="","",IFERROR(VLOOKUP(TRIM(E1278&amp;""),'Référentiel Articles'!$A$2:$F$634,3,FALSE),""))</f>
      </c>
      <c r="E1278" s="81" t="str">
        <v/>
      </c>
      <c r="F1278" s="83">
        <f>IF($E1278="","",IFERROR(VLOOKUP(TRIM(E1278&amp;""),'Référentiel Articles'!$A$2:$F$634,4,FALSE),""))</f>
      </c>
      <c r="G1278" s="84">
        <f>IF($E1278="","",IFERROR(VLOOKUP(TRIM(E1278&amp;""),'Référentiel Articles'!$A$2:$F$634,5,FALSE),""))</f>
      </c>
      <c r="H1278" s="85" t="str">
        <v/>
      </c>
      <c r="I1278" s="84">
        <f>IF($E1278="","",IFERROR(VLOOKUP(TRIM(E1278&amp;""),'Référentiel Articles'!$A$2:$F$634,6,FALSE),""))</f>
      </c>
      <c r="J1278" s="90">
        <f>IF(OR($E1278="",$H1278=""),"",$H1278*$I1278)</f>
      </c>
      <c r="K1278" s="87" t="str">
        <v/>
      </c>
    </row>
    <row r="1279">
      <c r="A1279" s="74" t="str">
        <v/>
      </c>
      <c r="B1279" s="74" t="str">
        <v/>
      </c>
      <c r="C1279" s="75">
        <f>IF($E1279="","",IFERROR(VLOOKUP(TRIM(E1279&amp;""),'Référentiel Articles'!$A$2:$F$634,2,FALSE),""))</f>
      </c>
      <c r="D1279" s="75">
        <f>IF($E1279="","",IFERROR(VLOOKUP(TRIM(E1279&amp;""),'Référentiel Articles'!$A$2:$F$634,3,FALSE),""))</f>
      </c>
      <c r="E1279" s="74" t="str">
        <v/>
      </c>
      <c r="F1279" s="75">
        <f>IF($E1279="","",IFERROR(VLOOKUP(TRIM(E1279&amp;""),'Référentiel Articles'!$A$2:$F$634,4,FALSE),""))</f>
      </c>
      <c r="G1279" s="76">
        <f>IF($E1279="","",IFERROR(VLOOKUP(TRIM(E1279&amp;""),'Référentiel Articles'!$A$2:$F$634,5,FALSE),""))</f>
      </c>
      <c r="H1279" s="77" t="str">
        <v/>
      </c>
      <c r="I1279" s="76">
        <f>IF($E1279="","",IFERROR(VLOOKUP(TRIM(E1279&amp;""),'Référentiel Articles'!$A$2:$F$634,6,FALSE),""))</f>
      </c>
      <c r="J1279" s="78">
        <f>IF(OR($E1279="",$H1279=""),"",$H1279*$I1279)</f>
      </c>
      <c r="K1279" s="79" t="str">
        <v/>
      </c>
    </row>
    <row r="1280">
      <c r="A1280" s="81" t="str">
        <v/>
      </c>
      <c r="B1280" s="81" t="str">
        <v/>
      </c>
      <c r="C1280" s="83">
        <f>IF($E1280="","",IFERROR(VLOOKUP(TRIM(E1280&amp;""),'Référentiel Articles'!$A$2:$F$634,2,FALSE),""))</f>
      </c>
      <c r="D1280" s="83">
        <f>IF($E1280="","",IFERROR(VLOOKUP(TRIM(E1280&amp;""),'Référentiel Articles'!$A$2:$F$634,3,FALSE),""))</f>
      </c>
      <c r="E1280" s="81" t="str">
        <v/>
      </c>
      <c r="F1280" s="83">
        <f>IF($E1280="","",IFERROR(VLOOKUP(TRIM(E1280&amp;""),'Référentiel Articles'!$A$2:$F$634,4,FALSE),""))</f>
      </c>
      <c r="G1280" s="84">
        <f>IF($E1280="","",IFERROR(VLOOKUP(TRIM(E1280&amp;""),'Référentiel Articles'!$A$2:$F$634,5,FALSE),""))</f>
      </c>
      <c r="H1280" s="85" t="str">
        <v/>
      </c>
      <c r="I1280" s="84">
        <f>IF($E1280="","",IFERROR(VLOOKUP(TRIM(E1280&amp;""),'Référentiel Articles'!$A$2:$F$634,6,FALSE),""))</f>
      </c>
      <c r="J1280" s="90">
        <f>IF(OR($E1280="",$H1280=""),"",$H1280*$I1280)</f>
      </c>
      <c r="K1280" s="87" t="str">
        <v/>
      </c>
    </row>
    <row r="1281">
      <c r="A1281" s="74" t="str">
        <v/>
      </c>
      <c r="B1281" s="74" t="str">
        <v/>
      </c>
      <c r="C1281" s="75">
        <f>IF($E1281="","",IFERROR(VLOOKUP(TRIM(E1281&amp;""),'Référentiel Articles'!$A$2:$F$634,2,FALSE),""))</f>
      </c>
      <c r="D1281" s="75">
        <f>IF($E1281="","",IFERROR(VLOOKUP(TRIM(E1281&amp;""),'Référentiel Articles'!$A$2:$F$634,3,FALSE),""))</f>
      </c>
      <c r="E1281" s="74" t="str">
        <v/>
      </c>
      <c r="F1281" s="75">
        <f>IF($E1281="","",IFERROR(VLOOKUP(TRIM(E1281&amp;""),'Référentiel Articles'!$A$2:$F$634,4,FALSE),""))</f>
      </c>
      <c r="G1281" s="76">
        <f>IF($E1281="","",IFERROR(VLOOKUP(TRIM(E1281&amp;""),'Référentiel Articles'!$A$2:$F$634,5,FALSE),""))</f>
      </c>
      <c r="H1281" s="77" t="str">
        <v/>
      </c>
      <c r="I1281" s="76">
        <f>IF($E1281="","",IFERROR(VLOOKUP(TRIM(E1281&amp;""),'Référentiel Articles'!$A$2:$F$634,6,FALSE),""))</f>
      </c>
      <c r="J1281" s="78">
        <f>IF(OR($E1281="",$H1281=""),"",$H1281*$I1281)</f>
      </c>
      <c r="K1281" s="79" t="str">
        <v/>
      </c>
    </row>
    <row r="1282">
      <c r="A1282" s="81" t="str">
        <v/>
      </c>
      <c r="B1282" s="81" t="str">
        <v/>
      </c>
      <c r="C1282" s="83">
        <f>IF($E1282="","",IFERROR(VLOOKUP(TRIM(E1282&amp;""),'Référentiel Articles'!$A$2:$F$634,2,FALSE),""))</f>
      </c>
      <c r="D1282" s="83">
        <f>IF($E1282="","",IFERROR(VLOOKUP(TRIM(E1282&amp;""),'Référentiel Articles'!$A$2:$F$634,3,FALSE),""))</f>
      </c>
      <c r="E1282" s="81" t="str">
        <v/>
      </c>
      <c r="F1282" s="83">
        <f>IF($E1282="","",IFERROR(VLOOKUP(TRIM(E1282&amp;""),'Référentiel Articles'!$A$2:$F$634,4,FALSE),""))</f>
      </c>
      <c r="G1282" s="84">
        <f>IF($E1282="","",IFERROR(VLOOKUP(TRIM(E1282&amp;""),'Référentiel Articles'!$A$2:$F$634,5,FALSE),""))</f>
      </c>
      <c r="H1282" s="85" t="str">
        <v/>
      </c>
      <c r="I1282" s="84">
        <f>IF($E1282="","",IFERROR(VLOOKUP(TRIM(E1282&amp;""),'Référentiel Articles'!$A$2:$F$634,6,FALSE),""))</f>
      </c>
      <c r="J1282" s="90">
        <f>IF(OR($E1282="",$H1282=""),"",$H1282*$I1282)</f>
      </c>
      <c r="K1282" s="87" t="str">
        <v/>
      </c>
    </row>
    <row r="1283">
      <c r="A1283" s="74" t="str">
        <v/>
      </c>
      <c r="B1283" s="74" t="str">
        <v/>
      </c>
      <c r="C1283" s="75">
        <f>IF($E1283="","",IFERROR(VLOOKUP(TRIM(E1283&amp;""),'Référentiel Articles'!$A$2:$F$634,2,FALSE),""))</f>
      </c>
      <c r="D1283" s="75">
        <f>IF($E1283="","",IFERROR(VLOOKUP(TRIM(E1283&amp;""),'Référentiel Articles'!$A$2:$F$634,3,FALSE),""))</f>
      </c>
      <c r="E1283" s="74" t="str">
        <v/>
      </c>
      <c r="F1283" s="75">
        <f>IF($E1283="","",IFERROR(VLOOKUP(TRIM(E1283&amp;""),'Référentiel Articles'!$A$2:$F$634,4,FALSE),""))</f>
      </c>
      <c r="G1283" s="76">
        <f>IF($E1283="","",IFERROR(VLOOKUP(TRIM(E1283&amp;""),'Référentiel Articles'!$A$2:$F$634,5,FALSE),""))</f>
      </c>
      <c r="H1283" s="77" t="str">
        <v/>
      </c>
      <c r="I1283" s="76">
        <f>IF($E1283="","",IFERROR(VLOOKUP(TRIM(E1283&amp;""),'Référentiel Articles'!$A$2:$F$634,6,FALSE),""))</f>
      </c>
      <c r="J1283" s="78">
        <f>IF(OR($E1283="",$H1283=""),"",$H1283*$I1283)</f>
      </c>
      <c r="K1283" s="79" t="str">
        <v/>
      </c>
    </row>
    <row r="1284">
      <c r="A1284" s="81" t="str">
        <v/>
      </c>
      <c r="B1284" s="81" t="str">
        <v/>
      </c>
      <c r="C1284" s="83">
        <f>IF($E1284="","",IFERROR(VLOOKUP(TRIM(E1284&amp;""),'Référentiel Articles'!$A$2:$F$634,2,FALSE),""))</f>
      </c>
      <c r="D1284" s="83">
        <f>IF($E1284="","",IFERROR(VLOOKUP(TRIM(E1284&amp;""),'Référentiel Articles'!$A$2:$F$634,3,FALSE),""))</f>
      </c>
      <c r="E1284" s="81" t="str">
        <v/>
      </c>
      <c r="F1284" s="83">
        <f>IF($E1284="","",IFERROR(VLOOKUP(TRIM(E1284&amp;""),'Référentiel Articles'!$A$2:$F$634,4,FALSE),""))</f>
      </c>
      <c r="G1284" s="84">
        <f>IF($E1284="","",IFERROR(VLOOKUP(TRIM(E1284&amp;""),'Référentiel Articles'!$A$2:$F$634,5,FALSE),""))</f>
      </c>
      <c r="H1284" s="85" t="str">
        <v/>
      </c>
      <c r="I1284" s="84">
        <f>IF($E1284="","",IFERROR(VLOOKUP(TRIM(E1284&amp;""),'Référentiel Articles'!$A$2:$F$634,6,FALSE),""))</f>
      </c>
      <c r="J1284" s="90">
        <f>IF(OR($E1284="",$H1284=""),"",$H1284*$I1284)</f>
      </c>
      <c r="K1284" s="87" t="str">
        <v/>
      </c>
    </row>
    <row r="1285">
      <c r="A1285" s="74" t="str">
        <v/>
      </c>
      <c r="B1285" s="74" t="str">
        <v/>
      </c>
      <c r="C1285" s="75">
        <f>IF($E1285="","",IFERROR(VLOOKUP(TRIM(E1285&amp;""),'Référentiel Articles'!$A$2:$F$634,2,FALSE),""))</f>
      </c>
      <c r="D1285" s="75">
        <f>IF($E1285="","",IFERROR(VLOOKUP(TRIM(E1285&amp;""),'Référentiel Articles'!$A$2:$F$634,3,FALSE),""))</f>
      </c>
      <c r="E1285" s="74" t="str">
        <v/>
      </c>
      <c r="F1285" s="75">
        <f>IF($E1285="","",IFERROR(VLOOKUP(TRIM(E1285&amp;""),'Référentiel Articles'!$A$2:$F$634,4,FALSE),""))</f>
      </c>
      <c r="G1285" s="76">
        <f>IF($E1285="","",IFERROR(VLOOKUP(TRIM(E1285&amp;""),'Référentiel Articles'!$A$2:$F$634,5,FALSE),""))</f>
      </c>
      <c r="H1285" s="77" t="str">
        <v/>
      </c>
      <c r="I1285" s="76">
        <f>IF($E1285="","",IFERROR(VLOOKUP(TRIM(E1285&amp;""),'Référentiel Articles'!$A$2:$F$634,6,FALSE),""))</f>
      </c>
      <c r="J1285" s="78">
        <f>IF(OR($E1285="",$H1285=""),"",$H1285*$I1285)</f>
      </c>
      <c r="K1285" s="79" t="str">
        <v/>
      </c>
    </row>
    <row r="1286">
      <c r="A1286" s="81" t="str">
        <v/>
      </c>
      <c r="B1286" s="81" t="str">
        <v/>
      </c>
      <c r="C1286" s="83">
        <f>IF($E1286="","",IFERROR(VLOOKUP(TRIM(E1286&amp;""),'Référentiel Articles'!$A$2:$F$634,2,FALSE),""))</f>
      </c>
      <c r="D1286" s="83">
        <f>IF($E1286="","",IFERROR(VLOOKUP(TRIM(E1286&amp;""),'Référentiel Articles'!$A$2:$F$634,3,FALSE),""))</f>
      </c>
      <c r="E1286" s="81" t="str">
        <v/>
      </c>
      <c r="F1286" s="83">
        <f>IF($E1286="","",IFERROR(VLOOKUP(TRIM(E1286&amp;""),'Référentiel Articles'!$A$2:$F$634,4,FALSE),""))</f>
      </c>
      <c r="G1286" s="84">
        <f>IF($E1286="","",IFERROR(VLOOKUP(TRIM(E1286&amp;""),'Référentiel Articles'!$A$2:$F$634,5,FALSE),""))</f>
      </c>
      <c r="H1286" s="85" t="str">
        <v/>
      </c>
      <c r="I1286" s="84">
        <f>IF($E1286="","",IFERROR(VLOOKUP(TRIM(E1286&amp;""),'Référentiel Articles'!$A$2:$F$634,6,FALSE),""))</f>
      </c>
      <c r="J1286" s="90">
        <f>IF(OR($E1286="",$H1286=""),"",$H1286*$I1286)</f>
      </c>
      <c r="K1286" s="87" t="str">
        <v/>
      </c>
    </row>
    <row r="1287">
      <c r="A1287" s="74" t="str">
        <v/>
      </c>
      <c r="B1287" s="74" t="str">
        <v/>
      </c>
      <c r="C1287" s="75">
        <f>IF($E1287="","",IFERROR(VLOOKUP(TRIM(E1287&amp;""),'Référentiel Articles'!$A$2:$F$634,2,FALSE),""))</f>
      </c>
      <c r="D1287" s="75">
        <f>IF($E1287="","",IFERROR(VLOOKUP(TRIM(E1287&amp;""),'Référentiel Articles'!$A$2:$F$634,3,FALSE),""))</f>
      </c>
      <c r="E1287" s="74" t="str">
        <v/>
      </c>
      <c r="F1287" s="75">
        <f>IF($E1287="","",IFERROR(VLOOKUP(TRIM(E1287&amp;""),'Référentiel Articles'!$A$2:$F$634,4,FALSE),""))</f>
      </c>
      <c r="G1287" s="76">
        <f>IF($E1287="","",IFERROR(VLOOKUP(TRIM(E1287&amp;""),'Référentiel Articles'!$A$2:$F$634,5,FALSE),""))</f>
      </c>
      <c r="H1287" s="77" t="str">
        <v/>
      </c>
      <c r="I1287" s="76">
        <f>IF($E1287="","",IFERROR(VLOOKUP(TRIM(E1287&amp;""),'Référentiel Articles'!$A$2:$F$634,6,FALSE),""))</f>
      </c>
      <c r="J1287" s="78">
        <f>IF(OR($E1287="",$H1287=""),"",$H1287*$I1287)</f>
      </c>
      <c r="K1287" s="79" t="str">
        <v/>
      </c>
    </row>
    <row r="1288">
      <c r="A1288" s="81" t="str">
        <v/>
      </c>
      <c r="B1288" s="81" t="str">
        <v/>
      </c>
      <c r="C1288" s="83">
        <f>IF($E1288="","",IFERROR(VLOOKUP(TRIM(E1288&amp;""),'Référentiel Articles'!$A$2:$F$634,2,FALSE),""))</f>
      </c>
      <c r="D1288" s="83">
        <f>IF($E1288="","",IFERROR(VLOOKUP(TRIM(E1288&amp;""),'Référentiel Articles'!$A$2:$F$634,3,FALSE),""))</f>
      </c>
      <c r="E1288" s="81" t="str">
        <v/>
      </c>
      <c r="F1288" s="83">
        <f>IF($E1288="","",IFERROR(VLOOKUP(TRIM(E1288&amp;""),'Référentiel Articles'!$A$2:$F$634,4,FALSE),""))</f>
      </c>
      <c r="G1288" s="84">
        <f>IF($E1288="","",IFERROR(VLOOKUP(TRIM(E1288&amp;""),'Référentiel Articles'!$A$2:$F$634,5,FALSE),""))</f>
      </c>
      <c r="H1288" s="85" t="str">
        <v/>
      </c>
      <c r="I1288" s="84">
        <f>IF($E1288="","",IFERROR(VLOOKUP(TRIM(E1288&amp;""),'Référentiel Articles'!$A$2:$F$634,6,FALSE),""))</f>
      </c>
      <c r="J1288" s="90">
        <f>IF(OR($E1288="",$H1288=""),"",$H1288*$I1288)</f>
      </c>
      <c r="K1288" s="87" t="str">
        <v/>
      </c>
    </row>
    <row r="1289">
      <c r="A1289" s="74" t="str">
        <v/>
      </c>
      <c r="B1289" s="74" t="str">
        <v/>
      </c>
      <c r="C1289" s="75">
        <f>IF($E1289="","",IFERROR(VLOOKUP(TRIM(E1289&amp;""),'Référentiel Articles'!$A$2:$F$634,2,FALSE),""))</f>
      </c>
      <c r="D1289" s="75">
        <f>IF($E1289="","",IFERROR(VLOOKUP(TRIM(E1289&amp;""),'Référentiel Articles'!$A$2:$F$634,3,FALSE),""))</f>
      </c>
      <c r="E1289" s="74" t="str">
        <v/>
      </c>
      <c r="F1289" s="75">
        <f>IF($E1289="","",IFERROR(VLOOKUP(TRIM(E1289&amp;""),'Référentiel Articles'!$A$2:$F$634,4,FALSE),""))</f>
      </c>
      <c r="G1289" s="76">
        <f>IF($E1289="","",IFERROR(VLOOKUP(TRIM(E1289&amp;""),'Référentiel Articles'!$A$2:$F$634,5,FALSE),""))</f>
      </c>
      <c r="H1289" s="77" t="str">
        <v/>
      </c>
      <c r="I1289" s="76">
        <f>IF($E1289="","",IFERROR(VLOOKUP(TRIM(E1289&amp;""),'Référentiel Articles'!$A$2:$F$634,6,FALSE),""))</f>
      </c>
      <c r="J1289" s="78">
        <f>IF(OR($E1289="",$H1289=""),"",$H1289*$I1289)</f>
      </c>
      <c r="K1289" s="79" t="str">
        <v/>
      </c>
    </row>
    <row r="1290">
      <c r="A1290" s="81" t="str">
        <v/>
      </c>
      <c r="B1290" s="81" t="str">
        <v/>
      </c>
      <c r="C1290" s="83">
        <f>IF($E1290="","",IFERROR(VLOOKUP(TRIM(E1290&amp;""),'Référentiel Articles'!$A$2:$F$634,2,FALSE),""))</f>
      </c>
      <c r="D1290" s="83">
        <f>IF($E1290="","",IFERROR(VLOOKUP(TRIM(E1290&amp;""),'Référentiel Articles'!$A$2:$F$634,3,FALSE),""))</f>
      </c>
      <c r="E1290" s="81" t="str">
        <v/>
      </c>
      <c r="F1290" s="83">
        <f>IF($E1290="","",IFERROR(VLOOKUP(TRIM(E1290&amp;""),'Référentiel Articles'!$A$2:$F$634,4,FALSE),""))</f>
      </c>
      <c r="G1290" s="84">
        <f>IF($E1290="","",IFERROR(VLOOKUP(TRIM(E1290&amp;""),'Référentiel Articles'!$A$2:$F$634,5,FALSE),""))</f>
      </c>
      <c r="H1290" s="85" t="str">
        <v/>
      </c>
      <c r="I1290" s="84">
        <f>IF($E1290="","",IFERROR(VLOOKUP(TRIM(E1290&amp;""),'Référentiel Articles'!$A$2:$F$634,6,FALSE),""))</f>
      </c>
      <c r="J1290" s="90">
        <f>IF(OR($E1290="",$H1290=""),"",$H1290*$I1290)</f>
      </c>
      <c r="K1290" s="87" t="str">
        <v/>
      </c>
    </row>
    <row r="1291">
      <c r="A1291" s="74" t="str">
        <v/>
      </c>
      <c r="B1291" s="74" t="str">
        <v/>
      </c>
      <c r="C1291" s="75">
        <f>IF($E1291="","",IFERROR(VLOOKUP(TRIM(E1291&amp;""),'Référentiel Articles'!$A$2:$F$634,2,FALSE),""))</f>
      </c>
      <c r="D1291" s="75">
        <f>IF($E1291="","",IFERROR(VLOOKUP(TRIM(E1291&amp;""),'Référentiel Articles'!$A$2:$F$634,3,FALSE),""))</f>
      </c>
      <c r="E1291" s="74" t="str">
        <v/>
      </c>
      <c r="F1291" s="75">
        <f>IF($E1291="","",IFERROR(VLOOKUP(TRIM(E1291&amp;""),'Référentiel Articles'!$A$2:$F$634,4,FALSE),""))</f>
      </c>
      <c r="G1291" s="76">
        <f>IF($E1291="","",IFERROR(VLOOKUP(TRIM(E1291&amp;""),'Référentiel Articles'!$A$2:$F$634,5,FALSE),""))</f>
      </c>
      <c r="H1291" s="77" t="str">
        <v/>
      </c>
      <c r="I1291" s="76">
        <f>IF($E1291="","",IFERROR(VLOOKUP(TRIM(E1291&amp;""),'Référentiel Articles'!$A$2:$F$634,6,FALSE),""))</f>
      </c>
      <c r="J1291" s="78">
        <f>IF(OR($E1291="",$H1291=""),"",$H1291*$I1291)</f>
      </c>
      <c r="K1291" s="79" t="str">
        <v/>
      </c>
    </row>
    <row r="1292">
      <c r="A1292" s="81" t="str">
        <v/>
      </c>
      <c r="B1292" s="81" t="str">
        <v/>
      </c>
      <c r="C1292" s="83">
        <f>IF($E1292="","",IFERROR(VLOOKUP(TRIM(E1292&amp;""),'Référentiel Articles'!$A$2:$F$634,2,FALSE),""))</f>
      </c>
      <c r="D1292" s="83">
        <f>IF($E1292="","",IFERROR(VLOOKUP(TRIM(E1292&amp;""),'Référentiel Articles'!$A$2:$F$634,3,FALSE),""))</f>
      </c>
      <c r="E1292" s="81" t="str">
        <v/>
      </c>
      <c r="F1292" s="83">
        <f>IF($E1292="","",IFERROR(VLOOKUP(TRIM(E1292&amp;""),'Référentiel Articles'!$A$2:$F$634,4,FALSE),""))</f>
      </c>
      <c r="G1292" s="84">
        <f>IF($E1292="","",IFERROR(VLOOKUP(TRIM(E1292&amp;""),'Référentiel Articles'!$A$2:$F$634,5,FALSE),""))</f>
      </c>
      <c r="H1292" s="85" t="str">
        <v/>
      </c>
      <c r="I1292" s="84">
        <f>IF($E1292="","",IFERROR(VLOOKUP(TRIM(E1292&amp;""),'Référentiel Articles'!$A$2:$F$634,6,FALSE),""))</f>
      </c>
      <c r="J1292" s="90">
        <f>IF(OR($E1292="",$H1292=""),"",$H1292*$I1292)</f>
      </c>
      <c r="K1292" s="87" t="str">
        <v/>
      </c>
    </row>
    <row r="1293">
      <c r="A1293" s="74" t="str">
        <v/>
      </c>
      <c r="B1293" s="74" t="str">
        <v/>
      </c>
      <c r="C1293" s="75">
        <f>IF($E1293="","",IFERROR(VLOOKUP(TRIM(E1293&amp;""),'Référentiel Articles'!$A$2:$F$634,2,FALSE),""))</f>
      </c>
      <c r="D1293" s="75">
        <f>IF($E1293="","",IFERROR(VLOOKUP(TRIM(E1293&amp;""),'Référentiel Articles'!$A$2:$F$634,3,FALSE),""))</f>
      </c>
      <c r="E1293" s="74" t="str">
        <v/>
      </c>
      <c r="F1293" s="75">
        <f>IF($E1293="","",IFERROR(VLOOKUP(TRIM(E1293&amp;""),'Référentiel Articles'!$A$2:$F$634,4,FALSE),""))</f>
      </c>
      <c r="G1293" s="76">
        <f>IF($E1293="","",IFERROR(VLOOKUP(TRIM(E1293&amp;""),'Référentiel Articles'!$A$2:$F$634,5,FALSE),""))</f>
      </c>
      <c r="H1293" s="77" t="str">
        <v/>
      </c>
      <c r="I1293" s="76">
        <f>IF($E1293="","",IFERROR(VLOOKUP(TRIM(E1293&amp;""),'Référentiel Articles'!$A$2:$F$634,6,FALSE),""))</f>
      </c>
      <c r="J1293" s="78">
        <f>IF(OR($E1293="",$H1293=""),"",$H1293*$I1293)</f>
      </c>
      <c r="K1293" s="79" t="str">
        <v/>
      </c>
    </row>
    <row r="1294">
      <c r="A1294" s="81" t="str">
        <v/>
      </c>
      <c r="B1294" s="81" t="str">
        <v/>
      </c>
      <c r="C1294" s="83">
        <f>IF($E1294="","",IFERROR(VLOOKUP(TRIM(E1294&amp;""),'Référentiel Articles'!$A$2:$F$634,2,FALSE),""))</f>
      </c>
      <c r="D1294" s="83">
        <f>IF($E1294="","",IFERROR(VLOOKUP(TRIM(E1294&amp;""),'Référentiel Articles'!$A$2:$F$634,3,FALSE),""))</f>
      </c>
      <c r="E1294" s="81" t="str">
        <v/>
      </c>
      <c r="F1294" s="83">
        <f>IF($E1294="","",IFERROR(VLOOKUP(TRIM(E1294&amp;""),'Référentiel Articles'!$A$2:$F$634,4,FALSE),""))</f>
      </c>
      <c r="G1294" s="84">
        <f>IF($E1294="","",IFERROR(VLOOKUP(TRIM(E1294&amp;""),'Référentiel Articles'!$A$2:$F$634,5,FALSE),""))</f>
      </c>
      <c r="H1294" s="85" t="str">
        <v/>
      </c>
      <c r="I1294" s="84">
        <f>IF($E1294="","",IFERROR(VLOOKUP(TRIM(E1294&amp;""),'Référentiel Articles'!$A$2:$F$634,6,FALSE),""))</f>
      </c>
      <c r="J1294" s="90">
        <f>IF(OR($E1294="",$H1294=""),"",$H1294*$I1294)</f>
      </c>
      <c r="K1294" s="87" t="str">
        <v/>
      </c>
    </row>
    <row r="1295">
      <c r="A1295" s="74" t="str">
        <v/>
      </c>
      <c r="B1295" s="74" t="str">
        <v/>
      </c>
      <c r="C1295" s="75">
        <f>IF($E1295="","",IFERROR(VLOOKUP(TRIM(E1295&amp;""),'Référentiel Articles'!$A$2:$F$634,2,FALSE),""))</f>
      </c>
      <c r="D1295" s="75">
        <f>IF($E1295="","",IFERROR(VLOOKUP(TRIM(E1295&amp;""),'Référentiel Articles'!$A$2:$F$634,3,FALSE),""))</f>
      </c>
      <c r="E1295" s="74" t="str">
        <v/>
      </c>
      <c r="F1295" s="75">
        <f>IF($E1295="","",IFERROR(VLOOKUP(TRIM(E1295&amp;""),'Référentiel Articles'!$A$2:$F$634,4,FALSE),""))</f>
      </c>
      <c r="G1295" s="76">
        <f>IF($E1295="","",IFERROR(VLOOKUP(TRIM(E1295&amp;""),'Référentiel Articles'!$A$2:$F$634,5,FALSE),""))</f>
      </c>
      <c r="H1295" s="77" t="str">
        <v/>
      </c>
      <c r="I1295" s="76">
        <f>IF($E1295="","",IFERROR(VLOOKUP(TRIM(E1295&amp;""),'Référentiel Articles'!$A$2:$F$634,6,FALSE),""))</f>
      </c>
      <c r="J1295" s="78">
        <f>IF(OR($E1295="",$H1295=""),"",$H1295*$I1295)</f>
      </c>
      <c r="K1295" s="79" t="str">
        <v/>
      </c>
    </row>
    <row r="1296">
      <c r="A1296" s="81" t="str">
        <v/>
      </c>
      <c r="B1296" s="81" t="str">
        <v/>
      </c>
      <c r="C1296" s="83">
        <f>IF($E1296="","",IFERROR(VLOOKUP(TRIM(E1296&amp;""),'Référentiel Articles'!$A$2:$F$634,2,FALSE),""))</f>
      </c>
      <c r="D1296" s="83">
        <f>IF($E1296="","",IFERROR(VLOOKUP(TRIM(E1296&amp;""),'Référentiel Articles'!$A$2:$F$634,3,FALSE),""))</f>
      </c>
      <c r="E1296" s="81" t="str">
        <v/>
      </c>
      <c r="F1296" s="83">
        <f>IF($E1296="","",IFERROR(VLOOKUP(TRIM(E1296&amp;""),'Référentiel Articles'!$A$2:$F$634,4,FALSE),""))</f>
      </c>
      <c r="G1296" s="84">
        <f>IF($E1296="","",IFERROR(VLOOKUP(TRIM(E1296&amp;""),'Référentiel Articles'!$A$2:$F$634,5,FALSE),""))</f>
      </c>
      <c r="H1296" s="85" t="str">
        <v/>
      </c>
      <c r="I1296" s="84">
        <f>IF($E1296="","",IFERROR(VLOOKUP(TRIM(E1296&amp;""),'Référentiel Articles'!$A$2:$F$634,6,FALSE),""))</f>
      </c>
      <c r="J1296" s="90">
        <f>IF(OR($E1296="",$H1296=""),"",$H1296*$I1296)</f>
      </c>
      <c r="K1296" s="87" t="str">
        <v/>
      </c>
    </row>
    <row r="1297">
      <c r="A1297" s="74" t="str">
        <v/>
      </c>
      <c r="B1297" s="74" t="str">
        <v/>
      </c>
      <c r="C1297" s="75">
        <f>IF($E1297="","",IFERROR(VLOOKUP(TRIM(E1297&amp;""),'Référentiel Articles'!$A$2:$F$634,2,FALSE),""))</f>
      </c>
      <c r="D1297" s="75">
        <f>IF($E1297="","",IFERROR(VLOOKUP(TRIM(E1297&amp;""),'Référentiel Articles'!$A$2:$F$634,3,FALSE),""))</f>
      </c>
      <c r="E1297" s="74" t="str">
        <v/>
      </c>
      <c r="F1297" s="75">
        <f>IF($E1297="","",IFERROR(VLOOKUP(TRIM(E1297&amp;""),'Référentiel Articles'!$A$2:$F$634,4,FALSE),""))</f>
      </c>
      <c r="G1297" s="76">
        <f>IF($E1297="","",IFERROR(VLOOKUP(TRIM(E1297&amp;""),'Référentiel Articles'!$A$2:$F$634,5,FALSE),""))</f>
      </c>
      <c r="H1297" s="77" t="str">
        <v/>
      </c>
      <c r="I1297" s="76">
        <f>IF($E1297="","",IFERROR(VLOOKUP(TRIM(E1297&amp;""),'Référentiel Articles'!$A$2:$F$634,6,FALSE),""))</f>
      </c>
      <c r="J1297" s="78">
        <f>IF(OR($E1297="",$H1297=""),"",$H1297*$I1297)</f>
      </c>
      <c r="K1297" s="79" t="str">
        <v/>
      </c>
    </row>
    <row r="1298">
      <c r="A1298" s="81" t="str">
        <v/>
      </c>
      <c r="B1298" s="81" t="str">
        <v/>
      </c>
      <c r="C1298" s="83">
        <f>IF($E1298="","",IFERROR(VLOOKUP(TRIM(E1298&amp;""),'Référentiel Articles'!$A$2:$F$634,2,FALSE),""))</f>
      </c>
      <c r="D1298" s="83">
        <f>IF($E1298="","",IFERROR(VLOOKUP(TRIM(E1298&amp;""),'Référentiel Articles'!$A$2:$F$634,3,FALSE),""))</f>
      </c>
      <c r="E1298" s="81" t="str">
        <v/>
      </c>
      <c r="F1298" s="83">
        <f>IF($E1298="","",IFERROR(VLOOKUP(TRIM(E1298&amp;""),'Référentiel Articles'!$A$2:$F$634,4,FALSE),""))</f>
      </c>
      <c r="G1298" s="84">
        <f>IF($E1298="","",IFERROR(VLOOKUP(TRIM(E1298&amp;""),'Référentiel Articles'!$A$2:$F$634,5,FALSE),""))</f>
      </c>
      <c r="H1298" s="85" t="str">
        <v/>
      </c>
      <c r="I1298" s="84">
        <f>IF($E1298="","",IFERROR(VLOOKUP(TRIM(E1298&amp;""),'Référentiel Articles'!$A$2:$F$634,6,FALSE),""))</f>
      </c>
      <c r="J1298" s="90">
        <f>IF(OR($E1298="",$H1298=""),"",$H1298*$I1298)</f>
      </c>
      <c r="K1298" s="87" t="str">
        <v/>
      </c>
    </row>
    <row r="1299">
      <c r="A1299" s="74" t="str">
        <v/>
      </c>
      <c r="B1299" s="74" t="str">
        <v/>
      </c>
      <c r="C1299" s="75">
        <f>IF($E1299="","",IFERROR(VLOOKUP(TRIM(E1299&amp;""),'Référentiel Articles'!$A$2:$F$634,2,FALSE),""))</f>
      </c>
      <c r="D1299" s="75">
        <f>IF($E1299="","",IFERROR(VLOOKUP(TRIM(E1299&amp;""),'Référentiel Articles'!$A$2:$F$634,3,FALSE),""))</f>
      </c>
      <c r="E1299" s="74" t="str">
        <v/>
      </c>
      <c r="F1299" s="75">
        <f>IF($E1299="","",IFERROR(VLOOKUP(TRIM(E1299&amp;""),'Référentiel Articles'!$A$2:$F$634,4,FALSE),""))</f>
      </c>
      <c r="G1299" s="76">
        <f>IF($E1299="","",IFERROR(VLOOKUP(TRIM(E1299&amp;""),'Référentiel Articles'!$A$2:$F$634,5,FALSE),""))</f>
      </c>
      <c r="H1299" s="77" t="str">
        <v/>
      </c>
      <c r="I1299" s="76">
        <f>IF($E1299="","",IFERROR(VLOOKUP(TRIM(E1299&amp;""),'Référentiel Articles'!$A$2:$F$634,6,FALSE),""))</f>
      </c>
      <c r="J1299" s="78">
        <f>IF(OR($E1299="",$H1299=""),"",$H1299*$I1299)</f>
      </c>
      <c r="K1299" s="79" t="str">
        <v/>
      </c>
    </row>
    <row r="1300">
      <c r="A1300" s="81" t="str">
        <v/>
      </c>
      <c r="B1300" s="81" t="str">
        <v/>
      </c>
      <c r="C1300" s="83">
        <f>IF($E1300="","",IFERROR(VLOOKUP(TRIM(E1300&amp;""),'Référentiel Articles'!$A$2:$F$634,2,FALSE),""))</f>
      </c>
      <c r="D1300" s="83">
        <f>IF($E1300="","",IFERROR(VLOOKUP(TRIM(E1300&amp;""),'Référentiel Articles'!$A$2:$F$634,3,FALSE),""))</f>
      </c>
      <c r="E1300" s="81" t="str">
        <v/>
      </c>
      <c r="F1300" s="83">
        <f>IF($E1300="","",IFERROR(VLOOKUP(TRIM(E1300&amp;""),'Référentiel Articles'!$A$2:$F$634,4,FALSE),""))</f>
      </c>
      <c r="G1300" s="84">
        <f>IF($E1300="","",IFERROR(VLOOKUP(TRIM(E1300&amp;""),'Référentiel Articles'!$A$2:$F$634,5,FALSE),""))</f>
      </c>
      <c r="H1300" s="85" t="str">
        <v/>
      </c>
      <c r="I1300" s="84">
        <f>IF($E1300="","",IFERROR(VLOOKUP(TRIM(E1300&amp;""),'Référentiel Articles'!$A$2:$F$634,6,FALSE),""))</f>
      </c>
      <c r="J1300" s="90">
        <f>IF(OR($E1300="",$H1300=""),"",$H1300*$I1300)</f>
      </c>
      <c r="K1300" s="87" t="str">
        <v/>
      </c>
    </row>
    <row r="1301">
      <c r="A1301" s="74" t="str">
        <v/>
      </c>
      <c r="B1301" s="74" t="str">
        <v/>
      </c>
      <c r="C1301" s="75">
        <f>IF($E1301="","",IFERROR(VLOOKUP(TRIM(E1301&amp;""),'Référentiel Articles'!$A$2:$F$634,2,FALSE),""))</f>
      </c>
      <c r="D1301" s="75">
        <f>IF($E1301="","",IFERROR(VLOOKUP(TRIM(E1301&amp;""),'Référentiel Articles'!$A$2:$F$634,3,FALSE),""))</f>
      </c>
      <c r="E1301" s="74" t="str">
        <v/>
      </c>
      <c r="F1301" s="75">
        <f>IF($E1301="","",IFERROR(VLOOKUP(TRIM(E1301&amp;""),'Référentiel Articles'!$A$2:$F$634,4,FALSE),""))</f>
      </c>
      <c r="G1301" s="76">
        <f>IF($E1301="","",IFERROR(VLOOKUP(TRIM(E1301&amp;""),'Référentiel Articles'!$A$2:$F$634,5,FALSE),""))</f>
      </c>
      <c r="H1301" s="77" t="str">
        <v/>
      </c>
      <c r="I1301" s="76">
        <f>IF($E1301="","",IFERROR(VLOOKUP(TRIM(E1301&amp;""),'Référentiel Articles'!$A$2:$F$634,6,FALSE),""))</f>
      </c>
      <c r="J1301" s="78">
        <f>IF(OR($E1301="",$H1301=""),"",$H1301*$I1301)</f>
      </c>
      <c r="K1301" s="79" t="str">
        <v/>
      </c>
    </row>
    <row r="1302">
      <c r="A1302" s="81" t="str">
        <v/>
      </c>
      <c r="B1302" s="81" t="str">
        <v/>
      </c>
      <c r="C1302" s="83">
        <f>IF($E1302="","",IFERROR(VLOOKUP(TRIM(E1302&amp;""),'Référentiel Articles'!$A$2:$F$634,2,FALSE),""))</f>
      </c>
      <c r="D1302" s="83">
        <f>IF($E1302="","",IFERROR(VLOOKUP(TRIM(E1302&amp;""),'Référentiel Articles'!$A$2:$F$634,3,FALSE),""))</f>
      </c>
      <c r="E1302" s="81" t="str">
        <v/>
      </c>
      <c r="F1302" s="83">
        <f>IF($E1302="","",IFERROR(VLOOKUP(TRIM(E1302&amp;""),'Référentiel Articles'!$A$2:$F$634,4,FALSE),""))</f>
      </c>
      <c r="G1302" s="84">
        <f>IF($E1302="","",IFERROR(VLOOKUP(TRIM(E1302&amp;""),'Référentiel Articles'!$A$2:$F$634,5,FALSE),""))</f>
      </c>
      <c r="H1302" s="85" t="str">
        <v/>
      </c>
      <c r="I1302" s="84">
        <f>IF($E1302="","",IFERROR(VLOOKUP(TRIM(E1302&amp;""),'Référentiel Articles'!$A$2:$F$634,6,FALSE),""))</f>
      </c>
      <c r="J1302" s="90">
        <f>IF(OR($E1302="",$H1302=""),"",$H1302*$I1302)</f>
      </c>
      <c r="K1302" s="87" t="str">
        <v/>
      </c>
    </row>
    <row r="1303">
      <c r="A1303" s="74" t="str">
        <v/>
      </c>
      <c r="B1303" s="74" t="str">
        <v/>
      </c>
      <c r="C1303" s="75">
        <f>IF($E1303="","",IFERROR(VLOOKUP(TRIM(E1303&amp;""),'Référentiel Articles'!$A$2:$F$634,2,FALSE),""))</f>
      </c>
      <c r="D1303" s="75">
        <f>IF($E1303="","",IFERROR(VLOOKUP(TRIM(E1303&amp;""),'Référentiel Articles'!$A$2:$F$634,3,FALSE),""))</f>
      </c>
      <c r="E1303" s="74" t="str">
        <v/>
      </c>
      <c r="F1303" s="75">
        <f>IF($E1303="","",IFERROR(VLOOKUP(TRIM(E1303&amp;""),'Référentiel Articles'!$A$2:$F$634,4,FALSE),""))</f>
      </c>
      <c r="G1303" s="76">
        <f>IF($E1303="","",IFERROR(VLOOKUP(TRIM(E1303&amp;""),'Référentiel Articles'!$A$2:$F$634,5,FALSE),""))</f>
      </c>
      <c r="H1303" s="77" t="str">
        <v/>
      </c>
      <c r="I1303" s="76">
        <f>IF($E1303="","",IFERROR(VLOOKUP(TRIM(E1303&amp;""),'Référentiel Articles'!$A$2:$F$634,6,FALSE),""))</f>
      </c>
      <c r="J1303" s="78">
        <f>IF(OR($E1303="",$H1303=""),"",$H1303*$I1303)</f>
      </c>
      <c r="K1303" s="79" t="str">
        <v/>
      </c>
    </row>
    <row r="1304">
      <c r="A1304" s="81" t="str">
        <v/>
      </c>
      <c r="B1304" s="81" t="str">
        <v/>
      </c>
      <c r="C1304" s="83">
        <f>IF($E1304="","",IFERROR(VLOOKUP(TRIM(E1304&amp;""),'Référentiel Articles'!$A$2:$F$634,2,FALSE),""))</f>
      </c>
      <c r="D1304" s="83">
        <f>IF($E1304="","",IFERROR(VLOOKUP(TRIM(E1304&amp;""),'Référentiel Articles'!$A$2:$F$634,3,FALSE),""))</f>
      </c>
      <c r="E1304" s="81" t="str">
        <v/>
      </c>
      <c r="F1304" s="83">
        <f>IF($E1304="","",IFERROR(VLOOKUP(TRIM(E1304&amp;""),'Référentiel Articles'!$A$2:$F$634,4,FALSE),""))</f>
      </c>
      <c r="G1304" s="84">
        <f>IF($E1304="","",IFERROR(VLOOKUP(TRIM(E1304&amp;""),'Référentiel Articles'!$A$2:$F$634,5,FALSE),""))</f>
      </c>
      <c r="H1304" s="85" t="str">
        <v/>
      </c>
      <c r="I1304" s="84">
        <f>IF($E1304="","",IFERROR(VLOOKUP(TRIM(E1304&amp;""),'Référentiel Articles'!$A$2:$F$634,6,FALSE),""))</f>
      </c>
      <c r="J1304" s="90">
        <f>IF(OR($E1304="",$H1304=""),"",$H1304*$I1304)</f>
      </c>
      <c r="K1304" s="87" t="str">
        <v/>
      </c>
    </row>
    <row r="1305">
      <c r="A1305" s="74" t="str">
        <v/>
      </c>
      <c r="B1305" s="74" t="str">
        <v/>
      </c>
      <c r="C1305" s="75">
        <f>IF($E1305="","",IFERROR(VLOOKUP(TRIM(E1305&amp;""),'Référentiel Articles'!$A$2:$F$634,2,FALSE),""))</f>
      </c>
      <c r="D1305" s="75">
        <f>IF($E1305="","",IFERROR(VLOOKUP(TRIM(E1305&amp;""),'Référentiel Articles'!$A$2:$F$634,3,FALSE),""))</f>
      </c>
      <c r="E1305" s="74" t="str">
        <v/>
      </c>
      <c r="F1305" s="75">
        <f>IF($E1305="","",IFERROR(VLOOKUP(TRIM(E1305&amp;""),'Référentiel Articles'!$A$2:$F$634,4,FALSE),""))</f>
      </c>
      <c r="G1305" s="76">
        <f>IF($E1305="","",IFERROR(VLOOKUP(TRIM(E1305&amp;""),'Référentiel Articles'!$A$2:$F$634,5,FALSE),""))</f>
      </c>
      <c r="H1305" s="77" t="str">
        <v/>
      </c>
      <c r="I1305" s="76">
        <f>IF($E1305="","",IFERROR(VLOOKUP(TRIM(E1305&amp;""),'Référentiel Articles'!$A$2:$F$634,6,FALSE),""))</f>
      </c>
      <c r="J1305" s="78">
        <f>IF(OR($E1305="",$H1305=""),"",$H1305*$I1305)</f>
      </c>
      <c r="K1305" s="79" t="str">
        <v/>
      </c>
    </row>
    <row r="1306">
      <c r="A1306" s="81" t="str">
        <v/>
      </c>
      <c r="B1306" s="81" t="str">
        <v/>
      </c>
      <c r="C1306" s="83">
        <f>IF($E1306="","",IFERROR(VLOOKUP(TRIM(E1306&amp;""),'Référentiel Articles'!$A$2:$F$634,2,FALSE),""))</f>
      </c>
      <c r="D1306" s="83">
        <f>IF($E1306="","",IFERROR(VLOOKUP(TRIM(E1306&amp;""),'Référentiel Articles'!$A$2:$F$634,3,FALSE),""))</f>
      </c>
      <c r="E1306" s="81" t="str">
        <v/>
      </c>
      <c r="F1306" s="83">
        <f>IF($E1306="","",IFERROR(VLOOKUP(TRIM(E1306&amp;""),'Référentiel Articles'!$A$2:$F$634,4,FALSE),""))</f>
      </c>
      <c r="G1306" s="84">
        <f>IF($E1306="","",IFERROR(VLOOKUP(TRIM(E1306&amp;""),'Référentiel Articles'!$A$2:$F$634,5,FALSE),""))</f>
      </c>
      <c r="H1306" s="85" t="str">
        <v/>
      </c>
      <c r="I1306" s="84">
        <f>IF($E1306="","",IFERROR(VLOOKUP(TRIM(E1306&amp;""),'Référentiel Articles'!$A$2:$F$634,6,FALSE),""))</f>
      </c>
      <c r="J1306" s="90">
        <f>IF(OR($E1306="",$H1306=""),"",$H1306*$I1306)</f>
      </c>
      <c r="K1306" s="87" t="str">
        <v/>
      </c>
    </row>
    <row r="1307">
      <c r="A1307" s="74" t="str">
        <v/>
      </c>
      <c r="B1307" s="74" t="str">
        <v/>
      </c>
      <c r="C1307" s="75">
        <f>IF($E1307="","",IFERROR(VLOOKUP(TRIM(E1307&amp;""),'Référentiel Articles'!$A$2:$F$634,2,FALSE),""))</f>
      </c>
      <c r="D1307" s="75">
        <f>IF($E1307="","",IFERROR(VLOOKUP(TRIM(E1307&amp;""),'Référentiel Articles'!$A$2:$F$634,3,FALSE),""))</f>
      </c>
      <c r="E1307" s="74" t="str">
        <v/>
      </c>
      <c r="F1307" s="75">
        <f>IF($E1307="","",IFERROR(VLOOKUP(TRIM(E1307&amp;""),'Référentiel Articles'!$A$2:$F$634,4,FALSE),""))</f>
      </c>
      <c r="G1307" s="76">
        <f>IF($E1307="","",IFERROR(VLOOKUP(TRIM(E1307&amp;""),'Référentiel Articles'!$A$2:$F$634,5,FALSE),""))</f>
      </c>
      <c r="H1307" s="77" t="str">
        <v/>
      </c>
      <c r="I1307" s="76">
        <f>IF($E1307="","",IFERROR(VLOOKUP(TRIM(E1307&amp;""),'Référentiel Articles'!$A$2:$F$634,6,FALSE),""))</f>
      </c>
      <c r="J1307" s="78">
        <f>IF(OR($E1307="",$H1307=""),"",$H1307*$I1307)</f>
      </c>
      <c r="K1307" s="79" t="str">
        <v/>
      </c>
    </row>
    <row r="1308">
      <c r="A1308" s="81" t="str">
        <v/>
      </c>
      <c r="B1308" s="81" t="str">
        <v/>
      </c>
      <c r="C1308" s="83">
        <f>IF($E1308="","",IFERROR(VLOOKUP(TRIM(E1308&amp;""),'Référentiel Articles'!$A$2:$F$634,2,FALSE),""))</f>
      </c>
      <c r="D1308" s="83">
        <f>IF($E1308="","",IFERROR(VLOOKUP(TRIM(E1308&amp;""),'Référentiel Articles'!$A$2:$F$634,3,FALSE),""))</f>
      </c>
      <c r="E1308" s="81" t="str">
        <v/>
      </c>
      <c r="F1308" s="83">
        <f>IF($E1308="","",IFERROR(VLOOKUP(TRIM(E1308&amp;""),'Référentiel Articles'!$A$2:$F$634,4,FALSE),""))</f>
      </c>
      <c r="G1308" s="84">
        <f>IF($E1308="","",IFERROR(VLOOKUP(TRIM(E1308&amp;""),'Référentiel Articles'!$A$2:$F$634,5,FALSE),""))</f>
      </c>
      <c r="H1308" s="85" t="str">
        <v/>
      </c>
      <c r="I1308" s="84">
        <f>IF($E1308="","",IFERROR(VLOOKUP(TRIM(E1308&amp;""),'Référentiel Articles'!$A$2:$F$634,6,FALSE),""))</f>
      </c>
      <c r="J1308" s="90">
        <f>IF(OR($E1308="",$H1308=""),"",$H1308*$I1308)</f>
      </c>
      <c r="K1308" s="87" t="str">
        <v/>
      </c>
    </row>
    <row r="1309">
      <c r="A1309" s="74" t="str">
        <v/>
      </c>
      <c r="B1309" s="74" t="str">
        <v/>
      </c>
      <c r="C1309" s="75">
        <f>IF($E1309="","",IFERROR(VLOOKUP(TRIM(E1309&amp;""),'Référentiel Articles'!$A$2:$F$634,2,FALSE),""))</f>
      </c>
      <c r="D1309" s="75">
        <f>IF($E1309="","",IFERROR(VLOOKUP(TRIM(E1309&amp;""),'Référentiel Articles'!$A$2:$F$634,3,FALSE),""))</f>
      </c>
      <c r="E1309" s="74" t="str">
        <v/>
      </c>
      <c r="F1309" s="75">
        <f>IF($E1309="","",IFERROR(VLOOKUP(TRIM(E1309&amp;""),'Référentiel Articles'!$A$2:$F$634,4,FALSE),""))</f>
      </c>
      <c r="G1309" s="76">
        <f>IF($E1309="","",IFERROR(VLOOKUP(TRIM(E1309&amp;""),'Référentiel Articles'!$A$2:$F$634,5,FALSE),""))</f>
      </c>
      <c r="H1309" s="77" t="str">
        <v/>
      </c>
      <c r="I1309" s="76">
        <f>IF($E1309="","",IFERROR(VLOOKUP(TRIM(E1309&amp;""),'Référentiel Articles'!$A$2:$F$634,6,FALSE),""))</f>
      </c>
      <c r="J1309" s="78">
        <f>IF(OR($E1309="",$H1309=""),"",$H1309*$I1309)</f>
      </c>
      <c r="K1309" s="79" t="str">
        <v/>
      </c>
    </row>
    <row r="1310">
      <c r="A1310" s="81" t="str">
        <v/>
      </c>
      <c r="B1310" s="81" t="str">
        <v/>
      </c>
      <c r="C1310" s="83">
        <f>IF($E1310="","",IFERROR(VLOOKUP(TRIM(E1310&amp;""),'Référentiel Articles'!$A$2:$F$634,2,FALSE),""))</f>
      </c>
      <c r="D1310" s="83">
        <f>IF($E1310="","",IFERROR(VLOOKUP(TRIM(E1310&amp;""),'Référentiel Articles'!$A$2:$F$634,3,FALSE),""))</f>
      </c>
      <c r="E1310" s="81" t="str">
        <v/>
      </c>
      <c r="F1310" s="83">
        <f>IF($E1310="","",IFERROR(VLOOKUP(TRIM(E1310&amp;""),'Référentiel Articles'!$A$2:$F$634,4,FALSE),""))</f>
      </c>
      <c r="G1310" s="84">
        <f>IF($E1310="","",IFERROR(VLOOKUP(TRIM(E1310&amp;""),'Référentiel Articles'!$A$2:$F$634,5,FALSE),""))</f>
      </c>
      <c r="H1310" s="85" t="str">
        <v/>
      </c>
      <c r="I1310" s="84">
        <f>IF($E1310="","",IFERROR(VLOOKUP(TRIM(E1310&amp;""),'Référentiel Articles'!$A$2:$F$634,6,FALSE),""))</f>
      </c>
      <c r="J1310" s="90">
        <f>IF(OR($E1310="",$H1310=""),"",$H1310*$I1310)</f>
      </c>
      <c r="K1310" s="87" t="str">
        <v/>
      </c>
    </row>
    <row r="1311">
      <c r="A1311" s="74" t="str">
        <v/>
      </c>
      <c r="B1311" s="74" t="str">
        <v/>
      </c>
      <c r="C1311" s="75">
        <f>IF($E1311="","",IFERROR(VLOOKUP(TRIM(E1311&amp;""),'Référentiel Articles'!$A$2:$F$634,2,FALSE),""))</f>
      </c>
      <c r="D1311" s="75">
        <f>IF($E1311="","",IFERROR(VLOOKUP(TRIM(E1311&amp;""),'Référentiel Articles'!$A$2:$F$634,3,FALSE),""))</f>
      </c>
      <c r="E1311" s="74" t="str">
        <v/>
      </c>
      <c r="F1311" s="75">
        <f>IF($E1311="","",IFERROR(VLOOKUP(TRIM(E1311&amp;""),'Référentiel Articles'!$A$2:$F$634,4,FALSE),""))</f>
      </c>
      <c r="G1311" s="76">
        <f>IF($E1311="","",IFERROR(VLOOKUP(TRIM(E1311&amp;""),'Référentiel Articles'!$A$2:$F$634,5,FALSE),""))</f>
      </c>
      <c r="H1311" s="77" t="str">
        <v/>
      </c>
      <c r="I1311" s="76">
        <f>IF($E1311="","",IFERROR(VLOOKUP(TRIM(E1311&amp;""),'Référentiel Articles'!$A$2:$F$634,6,FALSE),""))</f>
      </c>
      <c r="J1311" s="78">
        <f>IF(OR($E1311="",$H1311=""),"",$H1311*$I1311)</f>
      </c>
      <c r="K1311" s="79" t="str">
        <v/>
      </c>
    </row>
    <row r="1312">
      <c r="A1312" s="81" t="str">
        <v/>
      </c>
      <c r="B1312" s="81" t="str">
        <v/>
      </c>
      <c r="C1312" s="83">
        <f>IF($E1312="","",IFERROR(VLOOKUP(TRIM(E1312&amp;""),'Référentiel Articles'!$A$2:$F$634,2,FALSE),""))</f>
      </c>
      <c r="D1312" s="83">
        <f>IF($E1312="","",IFERROR(VLOOKUP(TRIM(E1312&amp;""),'Référentiel Articles'!$A$2:$F$634,3,FALSE),""))</f>
      </c>
      <c r="E1312" s="81" t="str">
        <v/>
      </c>
      <c r="F1312" s="83">
        <f>IF($E1312="","",IFERROR(VLOOKUP(TRIM(E1312&amp;""),'Référentiel Articles'!$A$2:$F$634,4,FALSE),""))</f>
      </c>
      <c r="G1312" s="84">
        <f>IF($E1312="","",IFERROR(VLOOKUP(TRIM(E1312&amp;""),'Référentiel Articles'!$A$2:$F$634,5,FALSE),""))</f>
      </c>
      <c r="H1312" s="85" t="str">
        <v/>
      </c>
      <c r="I1312" s="84">
        <f>IF($E1312="","",IFERROR(VLOOKUP(TRIM(E1312&amp;""),'Référentiel Articles'!$A$2:$F$634,6,FALSE),""))</f>
      </c>
      <c r="J1312" s="90">
        <f>IF(OR($E1312="",$H1312=""),"",$H1312*$I1312)</f>
      </c>
      <c r="K1312" s="87" t="str">
        <v/>
      </c>
    </row>
    <row r="1313">
      <c r="A1313" s="74" t="str">
        <v/>
      </c>
      <c r="B1313" s="74" t="str">
        <v/>
      </c>
      <c r="C1313" s="75">
        <f>IF($E1313="","",IFERROR(VLOOKUP(TRIM(E1313&amp;""),'Référentiel Articles'!$A$2:$F$634,2,FALSE),""))</f>
      </c>
      <c r="D1313" s="75">
        <f>IF($E1313="","",IFERROR(VLOOKUP(TRIM(E1313&amp;""),'Référentiel Articles'!$A$2:$F$634,3,FALSE),""))</f>
      </c>
      <c r="E1313" s="74" t="str">
        <v/>
      </c>
      <c r="F1313" s="75">
        <f>IF($E1313="","",IFERROR(VLOOKUP(TRIM(E1313&amp;""),'Référentiel Articles'!$A$2:$F$634,4,FALSE),""))</f>
      </c>
      <c r="G1313" s="76">
        <f>IF($E1313="","",IFERROR(VLOOKUP(TRIM(E1313&amp;""),'Référentiel Articles'!$A$2:$F$634,5,FALSE),""))</f>
      </c>
      <c r="H1313" s="77" t="str">
        <v/>
      </c>
      <c r="I1313" s="76">
        <f>IF($E1313="","",IFERROR(VLOOKUP(TRIM(E1313&amp;""),'Référentiel Articles'!$A$2:$F$634,6,FALSE),""))</f>
      </c>
      <c r="J1313" s="78">
        <f>IF(OR($E1313="",$H1313=""),"",$H1313*$I1313)</f>
      </c>
      <c r="K1313" s="79" t="str">
        <v/>
      </c>
    </row>
    <row r="1314">
      <c r="A1314" s="81" t="str">
        <v/>
      </c>
      <c r="B1314" s="81" t="str">
        <v/>
      </c>
      <c r="C1314" s="83">
        <f>IF($E1314="","",IFERROR(VLOOKUP(TRIM(E1314&amp;""),'Référentiel Articles'!$A$2:$F$634,2,FALSE),""))</f>
      </c>
      <c r="D1314" s="83">
        <f>IF($E1314="","",IFERROR(VLOOKUP(TRIM(E1314&amp;""),'Référentiel Articles'!$A$2:$F$634,3,FALSE),""))</f>
      </c>
      <c r="E1314" s="81" t="str">
        <v/>
      </c>
      <c r="F1314" s="83">
        <f>IF($E1314="","",IFERROR(VLOOKUP(TRIM(E1314&amp;""),'Référentiel Articles'!$A$2:$F$634,4,FALSE),""))</f>
      </c>
      <c r="G1314" s="84">
        <f>IF($E1314="","",IFERROR(VLOOKUP(TRIM(E1314&amp;""),'Référentiel Articles'!$A$2:$F$634,5,FALSE),""))</f>
      </c>
      <c r="H1314" s="85" t="str">
        <v/>
      </c>
      <c r="I1314" s="84">
        <f>IF($E1314="","",IFERROR(VLOOKUP(TRIM(E1314&amp;""),'Référentiel Articles'!$A$2:$F$634,6,FALSE),""))</f>
      </c>
      <c r="J1314" s="90">
        <f>IF(OR($E1314="",$H1314=""),"",$H1314*$I1314)</f>
      </c>
      <c r="K1314" s="87" t="str">
        <v/>
      </c>
    </row>
    <row r="1315">
      <c r="A1315" s="74" t="str">
        <v/>
      </c>
      <c r="B1315" s="74" t="str">
        <v/>
      </c>
      <c r="C1315" s="75">
        <f>IF($E1315="","",IFERROR(VLOOKUP(TRIM(E1315&amp;""),'Référentiel Articles'!$A$2:$F$634,2,FALSE),""))</f>
      </c>
      <c r="D1315" s="75">
        <f>IF($E1315="","",IFERROR(VLOOKUP(TRIM(E1315&amp;""),'Référentiel Articles'!$A$2:$F$634,3,FALSE),""))</f>
      </c>
      <c r="E1315" s="74" t="str">
        <v/>
      </c>
      <c r="F1315" s="75">
        <f>IF($E1315="","",IFERROR(VLOOKUP(TRIM(E1315&amp;""),'Référentiel Articles'!$A$2:$F$634,4,FALSE),""))</f>
      </c>
      <c r="G1315" s="76">
        <f>IF($E1315="","",IFERROR(VLOOKUP(TRIM(E1315&amp;""),'Référentiel Articles'!$A$2:$F$634,5,FALSE),""))</f>
      </c>
      <c r="H1315" s="77" t="str">
        <v/>
      </c>
      <c r="I1315" s="76">
        <f>IF($E1315="","",IFERROR(VLOOKUP(TRIM(E1315&amp;""),'Référentiel Articles'!$A$2:$F$634,6,FALSE),""))</f>
      </c>
      <c r="J1315" s="78">
        <f>IF(OR($E1315="",$H1315=""),"",$H1315*$I1315)</f>
      </c>
      <c r="K1315" s="79" t="str">
        <v/>
      </c>
    </row>
    <row r="1316">
      <c r="A1316" s="81" t="str">
        <v/>
      </c>
      <c r="B1316" s="81" t="str">
        <v/>
      </c>
      <c r="C1316" s="83">
        <f>IF($E1316="","",IFERROR(VLOOKUP(TRIM(E1316&amp;""),'Référentiel Articles'!$A$2:$F$634,2,FALSE),""))</f>
      </c>
      <c r="D1316" s="83">
        <f>IF($E1316="","",IFERROR(VLOOKUP(TRIM(E1316&amp;""),'Référentiel Articles'!$A$2:$F$634,3,FALSE),""))</f>
      </c>
      <c r="E1316" s="81" t="str">
        <v/>
      </c>
      <c r="F1316" s="83">
        <f>IF($E1316="","",IFERROR(VLOOKUP(TRIM(E1316&amp;""),'Référentiel Articles'!$A$2:$F$634,4,FALSE),""))</f>
      </c>
      <c r="G1316" s="84">
        <f>IF($E1316="","",IFERROR(VLOOKUP(TRIM(E1316&amp;""),'Référentiel Articles'!$A$2:$F$634,5,FALSE),""))</f>
      </c>
      <c r="H1316" s="85" t="str">
        <v/>
      </c>
      <c r="I1316" s="84">
        <f>IF($E1316="","",IFERROR(VLOOKUP(TRIM(E1316&amp;""),'Référentiel Articles'!$A$2:$F$634,6,FALSE),""))</f>
      </c>
      <c r="J1316" s="90">
        <f>IF(OR($E1316="",$H1316=""),"",$H1316*$I1316)</f>
      </c>
      <c r="K1316" s="87" t="str">
        <v/>
      </c>
    </row>
    <row r="1317">
      <c r="A1317" s="74" t="str">
        <v/>
      </c>
      <c r="B1317" s="74" t="str">
        <v/>
      </c>
      <c r="C1317" s="75">
        <f>IF($E1317="","",IFERROR(VLOOKUP(TRIM(E1317&amp;""),'Référentiel Articles'!$A$2:$F$634,2,FALSE),""))</f>
      </c>
      <c r="D1317" s="75">
        <f>IF($E1317="","",IFERROR(VLOOKUP(TRIM(E1317&amp;""),'Référentiel Articles'!$A$2:$F$634,3,FALSE),""))</f>
      </c>
      <c r="E1317" s="74" t="str">
        <v/>
      </c>
      <c r="F1317" s="75">
        <f>IF($E1317="","",IFERROR(VLOOKUP(TRIM(E1317&amp;""),'Référentiel Articles'!$A$2:$F$634,4,FALSE),""))</f>
      </c>
      <c r="G1317" s="76">
        <f>IF($E1317="","",IFERROR(VLOOKUP(TRIM(E1317&amp;""),'Référentiel Articles'!$A$2:$F$634,5,FALSE),""))</f>
      </c>
      <c r="H1317" s="77" t="str">
        <v/>
      </c>
      <c r="I1317" s="76">
        <f>IF($E1317="","",IFERROR(VLOOKUP(TRIM(E1317&amp;""),'Référentiel Articles'!$A$2:$F$634,6,FALSE),""))</f>
      </c>
      <c r="J1317" s="78">
        <f>IF(OR($E1317="",$H1317=""),"",$H1317*$I1317)</f>
      </c>
      <c r="K1317" s="79" t="str">
        <v/>
      </c>
    </row>
    <row r="1318">
      <c r="A1318" s="81" t="str">
        <v/>
      </c>
      <c r="B1318" s="81" t="str">
        <v/>
      </c>
      <c r="C1318" s="83">
        <f>IF($E1318="","",IFERROR(VLOOKUP(TRIM(E1318&amp;""),'Référentiel Articles'!$A$2:$F$634,2,FALSE),""))</f>
      </c>
      <c r="D1318" s="83">
        <f>IF($E1318="","",IFERROR(VLOOKUP(TRIM(E1318&amp;""),'Référentiel Articles'!$A$2:$F$634,3,FALSE),""))</f>
      </c>
      <c r="E1318" s="81" t="str">
        <v/>
      </c>
      <c r="F1318" s="83">
        <f>IF($E1318="","",IFERROR(VLOOKUP(TRIM(E1318&amp;""),'Référentiel Articles'!$A$2:$F$634,4,FALSE),""))</f>
      </c>
      <c r="G1318" s="84">
        <f>IF($E1318="","",IFERROR(VLOOKUP(TRIM(E1318&amp;""),'Référentiel Articles'!$A$2:$F$634,5,FALSE),""))</f>
      </c>
      <c r="H1318" s="85" t="str">
        <v/>
      </c>
      <c r="I1318" s="84">
        <f>IF($E1318="","",IFERROR(VLOOKUP(TRIM(E1318&amp;""),'Référentiel Articles'!$A$2:$F$634,6,FALSE),""))</f>
      </c>
      <c r="J1318" s="90">
        <f>IF(OR($E1318="",$H1318=""),"",$H1318*$I1318)</f>
      </c>
      <c r="K1318" s="87" t="str">
        <v/>
      </c>
    </row>
    <row r="1319">
      <c r="A1319" s="74" t="str">
        <v/>
      </c>
      <c r="B1319" s="74" t="str">
        <v/>
      </c>
      <c r="C1319" s="75">
        <f>IF($E1319="","",IFERROR(VLOOKUP(TRIM(E1319&amp;""),'Référentiel Articles'!$A$2:$F$634,2,FALSE),""))</f>
      </c>
      <c r="D1319" s="75">
        <f>IF($E1319="","",IFERROR(VLOOKUP(TRIM(E1319&amp;""),'Référentiel Articles'!$A$2:$F$634,3,FALSE),""))</f>
      </c>
      <c r="E1319" s="74" t="str">
        <v/>
      </c>
      <c r="F1319" s="75">
        <f>IF($E1319="","",IFERROR(VLOOKUP(TRIM(E1319&amp;""),'Référentiel Articles'!$A$2:$F$634,4,FALSE),""))</f>
      </c>
      <c r="G1319" s="76">
        <f>IF($E1319="","",IFERROR(VLOOKUP(TRIM(E1319&amp;""),'Référentiel Articles'!$A$2:$F$634,5,FALSE),""))</f>
      </c>
      <c r="H1319" s="77" t="str">
        <v/>
      </c>
      <c r="I1319" s="76">
        <f>IF($E1319="","",IFERROR(VLOOKUP(TRIM(E1319&amp;""),'Référentiel Articles'!$A$2:$F$634,6,FALSE),""))</f>
      </c>
      <c r="J1319" s="78">
        <f>IF(OR($E1319="",$H1319=""),"",$H1319*$I1319)</f>
      </c>
      <c r="K1319" s="79" t="str">
        <v/>
      </c>
    </row>
    <row r="1320">
      <c r="A1320" s="81" t="str">
        <v/>
      </c>
      <c r="B1320" s="81" t="str">
        <v/>
      </c>
      <c r="C1320" s="83">
        <f>IF($E1320="","",IFERROR(VLOOKUP(TRIM(E1320&amp;""),'Référentiel Articles'!$A$2:$F$634,2,FALSE),""))</f>
      </c>
      <c r="D1320" s="83">
        <f>IF($E1320="","",IFERROR(VLOOKUP(TRIM(E1320&amp;""),'Référentiel Articles'!$A$2:$F$634,3,FALSE),""))</f>
      </c>
      <c r="E1320" s="81" t="str">
        <v/>
      </c>
      <c r="F1320" s="83">
        <f>IF($E1320="","",IFERROR(VLOOKUP(TRIM(E1320&amp;""),'Référentiel Articles'!$A$2:$F$634,4,FALSE),""))</f>
      </c>
      <c r="G1320" s="84">
        <f>IF($E1320="","",IFERROR(VLOOKUP(TRIM(E1320&amp;""),'Référentiel Articles'!$A$2:$F$634,5,FALSE),""))</f>
      </c>
      <c r="H1320" s="85" t="str">
        <v/>
      </c>
      <c r="I1320" s="84">
        <f>IF($E1320="","",IFERROR(VLOOKUP(TRIM(E1320&amp;""),'Référentiel Articles'!$A$2:$F$634,6,FALSE),""))</f>
      </c>
      <c r="J1320" s="90">
        <f>IF(OR($E1320="",$H1320=""),"",$H1320*$I1320)</f>
      </c>
      <c r="K1320" s="87" t="str">
        <v/>
      </c>
    </row>
    <row r="1321">
      <c r="A1321" s="74" t="str">
        <v/>
      </c>
      <c r="B1321" s="74" t="str">
        <v/>
      </c>
      <c r="C1321" s="75">
        <f>IF($E1321="","",IFERROR(VLOOKUP(TRIM(E1321&amp;""),'Référentiel Articles'!$A$2:$F$634,2,FALSE),""))</f>
      </c>
      <c r="D1321" s="75">
        <f>IF($E1321="","",IFERROR(VLOOKUP(TRIM(E1321&amp;""),'Référentiel Articles'!$A$2:$F$634,3,FALSE),""))</f>
      </c>
      <c r="E1321" s="74" t="str">
        <v/>
      </c>
      <c r="F1321" s="75">
        <f>IF($E1321="","",IFERROR(VLOOKUP(TRIM(E1321&amp;""),'Référentiel Articles'!$A$2:$F$634,4,FALSE),""))</f>
      </c>
      <c r="G1321" s="76">
        <f>IF($E1321="","",IFERROR(VLOOKUP(TRIM(E1321&amp;""),'Référentiel Articles'!$A$2:$F$634,5,FALSE),""))</f>
      </c>
      <c r="H1321" s="77" t="str">
        <v/>
      </c>
      <c r="I1321" s="76">
        <f>IF($E1321="","",IFERROR(VLOOKUP(TRIM(E1321&amp;""),'Référentiel Articles'!$A$2:$F$634,6,FALSE),""))</f>
      </c>
      <c r="J1321" s="78">
        <f>IF(OR($E1321="",$H1321=""),"",$H1321*$I1321)</f>
      </c>
      <c r="K1321" s="79" t="str">
        <v/>
      </c>
    </row>
    <row r="1322">
      <c r="A1322" s="81" t="str">
        <v/>
      </c>
      <c r="B1322" s="81" t="str">
        <v/>
      </c>
      <c r="C1322" s="83">
        <f>IF($E1322="","",IFERROR(VLOOKUP(TRIM(E1322&amp;""),'Référentiel Articles'!$A$2:$F$634,2,FALSE),""))</f>
      </c>
      <c r="D1322" s="83">
        <f>IF($E1322="","",IFERROR(VLOOKUP(TRIM(E1322&amp;""),'Référentiel Articles'!$A$2:$F$634,3,FALSE),""))</f>
      </c>
      <c r="E1322" s="81" t="str">
        <v/>
      </c>
      <c r="F1322" s="83">
        <f>IF($E1322="","",IFERROR(VLOOKUP(TRIM(E1322&amp;""),'Référentiel Articles'!$A$2:$F$634,4,FALSE),""))</f>
      </c>
      <c r="G1322" s="84">
        <f>IF($E1322="","",IFERROR(VLOOKUP(TRIM(E1322&amp;""),'Référentiel Articles'!$A$2:$F$634,5,FALSE),""))</f>
      </c>
      <c r="H1322" s="85" t="str">
        <v/>
      </c>
      <c r="I1322" s="84">
        <f>IF($E1322="","",IFERROR(VLOOKUP(TRIM(E1322&amp;""),'Référentiel Articles'!$A$2:$F$634,6,FALSE),""))</f>
      </c>
      <c r="J1322" s="90">
        <f>IF(OR($E1322="",$H1322=""),"",$H1322*$I1322)</f>
      </c>
      <c r="K1322" s="87" t="str">
        <v/>
      </c>
    </row>
    <row r="1323">
      <c r="A1323" s="74" t="str">
        <v/>
      </c>
      <c r="B1323" s="74" t="str">
        <v/>
      </c>
      <c r="C1323" s="75">
        <f>IF($E1323="","",IFERROR(VLOOKUP(TRIM(E1323&amp;""),'Référentiel Articles'!$A$2:$F$634,2,FALSE),""))</f>
      </c>
      <c r="D1323" s="75">
        <f>IF($E1323="","",IFERROR(VLOOKUP(TRIM(E1323&amp;""),'Référentiel Articles'!$A$2:$F$634,3,FALSE),""))</f>
      </c>
      <c r="E1323" s="74" t="str">
        <v/>
      </c>
      <c r="F1323" s="75">
        <f>IF($E1323="","",IFERROR(VLOOKUP(TRIM(E1323&amp;""),'Référentiel Articles'!$A$2:$F$634,4,FALSE),""))</f>
      </c>
      <c r="G1323" s="76">
        <f>IF($E1323="","",IFERROR(VLOOKUP(TRIM(E1323&amp;""),'Référentiel Articles'!$A$2:$F$634,5,FALSE),""))</f>
      </c>
      <c r="H1323" s="77" t="str">
        <v/>
      </c>
      <c r="I1323" s="76">
        <f>IF($E1323="","",IFERROR(VLOOKUP(TRIM(E1323&amp;""),'Référentiel Articles'!$A$2:$F$634,6,FALSE),""))</f>
      </c>
      <c r="J1323" s="78">
        <f>IF(OR($E1323="",$H1323=""),"",$H1323*$I1323)</f>
      </c>
      <c r="K1323" s="79" t="str">
        <v/>
      </c>
    </row>
    <row r="1324">
      <c r="A1324" s="81" t="str">
        <v/>
      </c>
      <c r="B1324" s="81" t="str">
        <v/>
      </c>
      <c r="C1324" s="83">
        <f>IF($E1324="","",IFERROR(VLOOKUP(TRIM(E1324&amp;""),'Référentiel Articles'!$A$2:$F$634,2,FALSE),""))</f>
      </c>
      <c r="D1324" s="83">
        <f>IF($E1324="","",IFERROR(VLOOKUP(TRIM(E1324&amp;""),'Référentiel Articles'!$A$2:$F$634,3,FALSE),""))</f>
      </c>
      <c r="E1324" s="81" t="str">
        <v/>
      </c>
      <c r="F1324" s="83">
        <f>IF($E1324="","",IFERROR(VLOOKUP(TRIM(E1324&amp;""),'Référentiel Articles'!$A$2:$F$634,4,FALSE),""))</f>
      </c>
      <c r="G1324" s="84">
        <f>IF($E1324="","",IFERROR(VLOOKUP(TRIM(E1324&amp;""),'Référentiel Articles'!$A$2:$F$634,5,FALSE),""))</f>
      </c>
      <c r="H1324" s="85" t="str">
        <v/>
      </c>
      <c r="I1324" s="84">
        <f>IF($E1324="","",IFERROR(VLOOKUP(TRIM(E1324&amp;""),'Référentiel Articles'!$A$2:$F$634,6,FALSE),""))</f>
      </c>
      <c r="J1324" s="90">
        <f>IF(OR($E1324="",$H1324=""),"",$H1324*$I1324)</f>
      </c>
      <c r="K1324" s="87" t="str">
        <v/>
      </c>
    </row>
    <row r="1325">
      <c r="A1325" s="74" t="str">
        <v/>
      </c>
      <c r="B1325" s="74" t="str">
        <v/>
      </c>
      <c r="C1325" s="75">
        <f>IF($E1325="","",IFERROR(VLOOKUP(TRIM(E1325&amp;""),'Référentiel Articles'!$A$2:$F$634,2,FALSE),""))</f>
      </c>
      <c r="D1325" s="75">
        <f>IF($E1325="","",IFERROR(VLOOKUP(TRIM(E1325&amp;""),'Référentiel Articles'!$A$2:$F$634,3,FALSE),""))</f>
      </c>
      <c r="E1325" s="74" t="str">
        <v/>
      </c>
      <c r="F1325" s="75">
        <f>IF($E1325="","",IFERROR(VLOOKUP(TRIM(E1325&amp;""),'Référentiel Articles'!$A$2:$F$634,4,FALSE),""))</f>
      </c>
      <c r="G1325" s="76">
        <f>IF($E1325="","",IFERROR(VLOOKUP(TRIM(E1325&amp;""),'Référentiel Articles'!$A$2:$F$634,5,FALSE),""))</f>
      </c>
      <c r="H1325" s="77" t="str">
        <v/>
      </c>
      <c r="I1325" s="76">
        <f>IF($E1325="","",IFERROR(VLOOKUP(TRIM(E1325&amp;""),'Référentiel Articles'!$A$2:$F$634,6,FALSE),""))</f>
      </c>
      <c r="J1325" s="78">
        <f>IF(OR($E1325="",$H1325=""),"",$H1325*$I1325)</f>
      </c>
      <c r="K1325" s="79" t="str">
        <v/>
      </c>
    </row>
    <row r="1326">
      <c r="A1326" s="81" t="str">
        <v/>
      </c>
      <c r="B1326" s="81" t="str">
        <v/>
      </c>
      <c r="C1326" s="83">
        <f>IF($E1326="","",IFERROR(VLOOKUP(TRIM(E1326&amp;""),'Référentiel Articles'!$A$2:$F$634,2,FALSE),""))</f>
      </c>
      <c r="D1326" s="83">
        <f>IF($E1326="","",IFERROR(VLOOKUP(TRIM(E1326&amp;""),'Référentiel Articles'!$A$2:$F$634,3,FALSE),""))</f>
      </c>
      <c r="E1326" s="81" t="str">
        <v/>
      </c>
      <c r="F1326" s="83">
        <f>IF($E1326="","",IFERROR(VLOOKUP(TRIM(E1326&amp;""),'Référentiel Articles'!$A$2:$F$634,4,FALSE),""))</f>
      </c>
      <c r="G1326" s="84">
        <f>IF($E1326="","",IFERROR(VLOOKUP(TRIM(E1326&amp;""),'Référentiel Articles'!$A$2:$F$634,5,FALSE),""))</f>
      </c>
      <c r="H1326" s="85" t="str">
        <v/>
      </c>
      <c r="I1326" s="84">
        <f>IF($E1326="","",IFERROR(VLOOKUP(TRIM(E1326&amp;""),'Référentiel Articles'!$A$2:$F$634,6,FALSE),""))</f>
      </c>
      <c r="J1326" s="90">
        <f>IF(OR($E1326="",$H1326=""),"",$H1326*$I1326)</f>
      </c>
      <c r="K1326" s="87" t="str">
        <v/>
      </c>
    </row>
    <row r="1327">
      <c r="A1327" s="74" t="str">
        <v/>
      </c>
      <c r="B1327" s="74" t="str">
        <v/>
      </c>
      <c r="C1327" s="75">
        <f>IF($E1327="","",IFERROR(VLOOKUP(TRIM(E1327&amp;""),'Référentiel Articles'!$A$2:$F$634,2,FALSE),""))</f>
      </c>
      <c r="D1327" s="75">
        <f>IF($E1327="","",IFERROR(VLOOKUP(TRIM(E1327&amp;""),'Référentiel Articles'!$A$2:$F$634,3,FALSE),""))</f>
      </c>
      <c r="E1327" s="74" t="str">
        <v/>
      </c>
      <c r="F1327" s="75">
        <f>IF($E1327="","",IFERROR(VLOOKUP(TRIM(E1327&amp;""),'Référentiel Articles'!$A$2:$F$634,4,FALSE),""))</f>
      </c>
      <c r="G1327" s="76">
        <f>IF($E1327="","",IFERROR(VLOOKUP(TRIM(E1327&amp;""),'Référentiel Articles'!$A$2:$F$634,5,FALSE),""))</f>
      </c>
      <c r="H1327" s="77" t="str">
        <v/>
      </c>
      <c r="I1327" s="76">
        <f>IF($E1327="","",IFERROR(VLOOKUP(TRIM(E1327&amp;""),'Référentiel Articles'!$A$2:$F$634,6,FALSE),""))</f>
      </c>
      <c r="J1327" s="78">
        <f>IF(OR($E1327="",$H1327=""),"",$H1327*$I1327)</f>
      </c>
      <c r="K1327" s="79" t="str">
        <v/>
      </c>
    </row>
    <row r="1328">
      <c r="A1328" s="81" t="str">
        <v/>
      </c>
      <c r="B1328" s="81" t="str">
        <v/>
      </c>
      <c r="C1328" s="83">
        <f>IF($E1328="","",IFERROR(VLOOKUP(TRIM(E1328&amp;""),'Référentiel Articles'!$A$2:$F$634,2,FALSE),""))</f>
      </c>
      <c r="D1328" s="83">
        <f>IF($E1328="","",IFERROR(VLOOKUP(TRIM(E1328&amp;""),'Référentiel Articles'!$A$2:$F$634,3,FALSE),""))</f>
      </c>
      <c r="E1328" s="81" t="str">
        <v/>
      </c>
      <c r="F1328" s="83">
        <f>IF($E1328="","",IFERROR(VLOOKUP(TRIM(E1328&amp;""),'Référentiel Articles'!$A$2:$F$634,4,FALSE),""))</f>
      </c>
      <c r="G1328" s="84">
        <f>IF($E1328="","",IFERROR(VLOOKUP(TRIM(E1328&amp;""),'Référentiel Articles'!$A$2:$F$634,5,FALSE),""))</f>
      </c>
      <c r="H1328" s="85" t="str">
        <v/>
      </c>
      <c r="I1328" s="84">
        <f>IF($E1328="","",IFERROR(VLOOKUP(TRIM(E1328&amp;""),'Référentiel Articles'!$A$2:$F$634,6,FALSE),""))</f>
      </c>
      <c r="J1328" s="90">
        <f>IF(OR($E1328="",$H1328=""),"",$H1328*$I1328)</f>
      </c>
      <c r="K1328" s="87" t="str">
        <v/>
      </c>
    </row>
    <row r="1329">
      <c r="A1329" s="74" t="str">
        <v/>
      </c>
      <c r="B1329" s="74" t="str">
        <v/>
      </c>
      <c r="C1329" s="75">
        <f>IF($E1329="","",IFERROR(VLOOKUP(TRIM(E1329&amp;""),'Référentiel Articles'!$A$2:$F$634,2,FALSE),""))</f>
      </c>
      <c r="D1329" s="75">
        <f>IF($E1329="","",IFERROR(VLOOKUP(TRIM(E1329&amp;""),'Référentiel Articles'!$A$2:$F$634,3,FALSE),""))</f>
      </c>
      <c r="E1329" s="74" t="str">
        <v/>
      </c>
      <c r="F1329" s="75">
        <f>IF($E1329="","",IFERROR(VLOOKUP(TRIM(E1329&amp;""),'Référentiel Articles'!$A$2:$F$634,4,FALSE),""))</f>
      </c>
      <c r="G1329" s="76">
        <f>IF($E1329="","",IFERROR(VLOOKUP(TRIM(E1329&amp;""),'Référentiel Articles'!$A$2:$F$634,5,FALSE),""))</f>
      </c>
      <c r="H1329" s="77" t="str">
        <v/>
      </c>
      <c r="I1329" s="76">
        <f>IF($E1329="","",IFERROR(VLOOKUP(TRIM(E1329&amp;""),'Référentiel Articles'!$A$2:$F$634,6,FALSE),""))</f>
      </c>
      <c r="J1329" s="78">
        <f>IF(OR($E1329="",$H1329=""),"",$H1329*$I1329)</f>
      </c>
      <c r="K1329" s="79" t="str">
        <v/>
      </c>
    </row>
    <row r="1330">
      <c r="A1330" s="81" t="str">
        <v/>
      </c>
      <c r="B1330" s="81" t="str">
        <v/>
      </c>
      <c r="C1330" s="83">
        <f>IF($E1330="","",IFERROR(VLOOKUP(TRIM(E1330&amp;""),'Référentiel Articles'!$A$2:$F$634,2,FALSE),""))</f>
      </c>
      <c r="D1330" s="83">
        <f>IF($E1330="","",IFERROR(VLOOKUP(TRIM(E1330&amp;""),'Référentiel Articles'!$A$2:$F$634,3,FALSE),""))</f>
      </c>
      <c r="E1330" s="81" t="str">
        <v/>
      </c>
      <c r="F1330" s="83">
        <f>IF($E1330="","",IFERROR(VLOOKUP(TRIM(E1330&amp;""),'Référentiel Articles'!$A$2:$F$634,4,FALSE),""))</f>
      </c>
      <c r="G1330" s="84">
        <f>IF($E1330="","",IFERROR(VLOOKUP(TRIM(E1330&amp;""),'Référentiel Articles'!$A$2:$F$634,5,FALSE),""))</f>
      </c>
      <c r="H1330" s="85" t="str">
        <v/>
      </c>
      <c r="I1330" s="84">
        <f>IF($E1330="","",IFERROR(VLOOKUP(TRIM(E1330&amp;""),'Référentiel Articles'!$A$2:$F$634,6,FALSE),""))</f>
      </c>
      <c r="J1330" s="90">
        <f>IF(OR($E1330="",$H1330=""),"",$H1330*$I1330)</f>
      </c>
      <c r="K1330" s="87" t="str">
        <v/>
      </c>
    </row>
    <row r="1331">
      <c r="A1331" s="74" t="str">
        <v/>
      </c>
      <c r="B1331" s="74" t="str">
        <v/>
      </c>
      <c r="C1331" s="75">
        <f>IF($E1331="","",IFERROR(VLOOKUP(TRIM(E1331&amp;""),'Référentiel Articles'!$A$2:$F$634,2,FALSE),""))</f>
      </c>
      <c r="D1331" s="75">
        <f>IF($E1331="","",IFERROR(VLOOKUP(TRIM(E1331&amp;""),'Référentiel Articles'!$A$2:$F$634,3,FALSE),""))</f>
      </c>
      <c r="E1331" s="74" t="str">
        <v/>
      </c>
      <c r="F1331" s="75">
        <f>IF($E1331="","",IFERROR(VLOOKUP(TRIM(E1331&amp;""),'Référentiel Articles'!$A$2:$F$634,4,FALSE),""))</f>
      </c>
      <c r="G1331" s="76">
        <f>IF($E1331="","",IFERROR(VLOOKUP(TRIM(E1331&amp;""),'Référentiel Articles'!$A$2:$F$634,5,FALSE),""))</f>
      </c>
      <c r="H1331" s="77" t="str">
        <v/>
      </c>
      <c r="I1331" s="76">
        <f>IF($E1331="","",IFERROR(VLOOKUP(TRIM(E1331&amp;""),'Référentiel Articles'!$A$2:$F$634,6,FALSE),""))</f>
      </c>
      <c r="J1331" s="78">
        <f>IF(OR($E1331="",$H1331=""),"",$H1331*$I1331)</f>
      </c>
      <c r="K1331" s="79" t="str">
        <v/>
      </c>
    </row>
    <row r="1332">
      <c r="A1332" s="81" t="str">
        <v/>
      </c>
      <c r="B1332" s="81" t="str">
        <v/>
      </c>
      <c r="C1332" s="83">
        <f>IF($E1332="","",IFERROR(VLOOKUP(TRIM(E1332&amp;""),'Référentiel Articles'!$A$2:$F$634,2,FALSE),""))</f>
      </c>
      <c r="D1332" s="83">
        <f>IF($E1332="","",IFERROR(VLOOKUP(TRIM(E1332&amp;""),'Référentiel Articles'!$A$2:$F$634,3,FALSE),""))</f>
      </c>
      <c r="E1332" s="81" t="str">
        <v/>
      </c>
      <c r="F1332" s="83">
        <f>IF($E1332="","",IFERROR(VLOOKUP(TRIM(E1332&amp;""),'Référentiel Articles'!$A$2:$F$634,4,FALSE),""))</f>
      </c>
      <c r="G1332" s="84">
        <f>IF($E1332="","",IFERROR(VLOOKUP(TRIM(E1332&amp;""),'Référentiel Articles'!$A$2:$F$634,5,FALSE),""))</f>
      </c>
      <c r="H1332" s="85" t="str">
        <v/>
      </c>
      <c r="I1332" s="84">
        <f>IF($E1332="","",IFERROR(VLOOKUP(TRIM(E1332&amp;""),'Référentiel Articles'!$A$2:$F$634,6,FALSE),""))</f>
      </c>
      <c r="J1332" s="90">
        <f>IF(OR($E1332="",$H1332=""),"",$H1332*$I1332)</f>
      </c>
      <c r="K1332" s="87" t="str">
        <v/>
      </c>
    </row>
    <row r="1333">
      <c r="A1333" s="74" t="str">
        <v/>
      </c>
      <c r="B1333" s="74" t="str">
        <v/>
      </c>
      <c r="C1333" s="75">
        <f>IF($E1333="","",IFERROR(VLOOKUP(TRIM(E1333&amp;""),'Référentiel Articles'!$A$2:$F$634,2,FALSE),""))</f>
      </c>
      <c r="D1333" s="75">
        <f>IF($E1333="","",IFERROR(VLOOKUP(TRIM(E1333&amp;""),'Référentiel Articles'!$A$2:$F$634,3,FALSE),""))</f>
      </c>
      <c r="E1333" s="74" t="str">
        <v/>
      </c>
      <c r="F1333" s="75">
        <f>IF($E1333="","",IFERROR(VLOOKUP(TRIM(E1333&amp;""),'Référentiel Articles'!$A$2:$F$634,4,FALSE),""))</f>
      </c>
      <c r="G1333" s="76">
        <f>IF($E1333="","",IFERROR(VLOOKUP(TRIM(E1333&amp;""),'Référentiel Articles'!$A$2:$F$634,5,FALSE),""))</f>
      </c>
      <c r="H1333" s="77" t="str">
        <v/>
      </c>
      <c r="I1333" s="76">
        <f>IF($E1333="","",IFERROR(VLOOKUP(TRIM(E1333&amp;""),'Référentiel Articles'!$A$2:$F$634,6,FALSE),""))</f>
      </c>
      <c r="J1333" s="78">
        <f>IF(OR($E1333="",$H1333=""),"",$H1333*$I1333)</f>
      </c>
      <c r="K1333" s="79" t="str">
        <v/>
      </c>
    </row>
    <row r="1334">
      <c r="A1334" s="81" t="str">
        <v/>
      </c>
      <c r="B1334" s="81" t="str">
        <v/>
      </c>
      <c r="C1334" s="83">
        <f>IF($E1334="","",IFERROR(VLOOKUP(TRIM(E1334&amp;""),'Référentiel Articles'!$A$2:$F$634,2,FALSE),""))</f>
      </c>
      <c r="D1334" s="83">
        <f>IF($E1334="","",IFERROR(VLOOKUP(TRIM(E1334&amp;""),'Référentiel Articles'!$A$2:$F$634,3,FALSE),""))</f>
      </c>
      <c r="E1334" s="81" t="str">
        <v/>
      </c>
      <c r="F1334" s="83">
        <f>IF($E1334="","",IFERROR(VLOOKUP(TRIM(E1334&amp;""),'Référentiel Articles'!$A$2:$F$634,4,FALSE),""))</f>
      </c>
      <c r="G1334" s="84">
        <f>IF($E1334="","",IFERROR(VLOOKUP(TRIM(E1334&amp;""),'Référentiel Articles'!$A$2:$F$634,5,FALSE),""))</f>
      </c>
      <c r="H1334" s="85" t="str">
        <v/>
      </c>
      <c r="I1334" s="84">
        <f>IF($E1334="","",IFERROR(VLOOKUP(TRIM(E1334&amp;""),'Référentiel Articles'!$A$2:$F$634,6,FALSE),""))</f>
      </c>
      <c r="J1334" s="90">
        <f>IF(OR($E1334="",$H1334=""),"",$H1334*$I1334)</f>
      </c>
      <c r="K1334" s="87" t="str">
        <v/>
      </c>
    </row>
    <row r="1335">
      <c r="A1335" s="74" t="str">
        <v/>
      </c>
      <c r="B1335" s="74" t="str">
        <v/>
      </c>
      <c r="C1335" s="75">
        <f>IF($E1335="","",IFERROR(VLOOKUP(TRIM(E1335&amp;""),'Référentiel Articles'!$A$2:$F$634,2,FALSE),""))</f>
      </c>
      <c r="D1335" s="75">
        <f>IF($E1335="","",IFERROR(VLOOKUP(TRIM(E1335&amp;""),'Référentiel Articles'!$A$2:$F$634,3,FALSE),""))</f>
      </c>
      <c r="E1335" s="74" t="str">
        <v/>
      </c>
      <c r="F1335" s="75">
        <f>IF($E1335="","",IFERROR(VLOOKUP(TRIM(E1335&amp;""),'Référentiel Articles'!$A$2:$F$634,4,FALSE),""))</f>
      </c>
      <c r="G1335" s="76">
        <f>IF($E1335="","",IFERROR(VLOOKUP(TRIM(E1335&amp;""),'Référentiel Articles'!$A$2:$F$634,5,FALSE),""))</f>
      </c>
      <c r="H1335" s="77" t="str">
        <v/>
      </c>
      <c r="I1335" s="76">
        <f>IF($E1335="","",IFERROR(VLOOKUP(TRIM(E1335&amp;""),'Référentiel Articles'!$A$2:$F$634,6,FALSE),""))</f>
      </c>
      <c r="J1335" s="78">
        <f>IF(OR($E1335="",$H1335=""),"",$H1335*$I1335)</f>
      </c>
      <c r="K1335" s="79" t="str">
        <v/>
      </c>
    </row>
    <row r="1336">
      <c r="A1336" s="81" t="str">
        <v/>
      </c>
      <c r="B1336" s="81" t="str">
        <v/>
      </c>
      <c r="C1336" s="83">
        <f>IF($E1336="","",IFERROR(VLOOKUP(TRIM(E1336&amp;""),'Référentiel Articles'!$A$2:$F$634,2,FALSE),""))</f>
      </c>
      <c r="D1336" s="83">
        <f>IF($E1336="","",IFERROR(VLOOKUP(TRIM(E1336&amp;""),'Référentiel Articles'!$A$2:$F$634,3,FALSE),""))</f>
      </c>
      <c r="E1336" s="81" t="str">
        <v/>
      </c>
      <c r="F1336" s="83">
        <f>IF($E1336="","",IFERROR(VLOOKUP(TRIM(E1336&amp;""),'Référentiel Articles'!$A$2:$F$634,4,FALSE),""))</f>
      </c>
      <c r="G1336" s="84">
        <f>IF($E1336="","",IFERROR(VLOOKUP(TRIM(E1336&amp;""),'Référentiel Articles'!$A$2:$F$634,5,FALSE),""))</f>
      </c>
      <c r="H1336" s="85" t="str">
        <v/>
      </c>
      <c r="I1336" s="84">
        <f>IF($E1336="","",IFERROR(VLOOKUP(TRIM(E1336&amp;""),'Référentiel Articles'!$A$2:$F$634,6,FALSE),""))</f>
      </c>
      <c r="J1336" s="90">
        <f>IF(OR($E1336="",$H1336=""),"",$H1336*$I1336)</f>
      </c>
      <c r="K1336" s="87" t="str">
        <v/>
      </c>
    </row>
    <row r="1337">
      <c r="A1337" s="74" t="str">
        <v/>
      </c>
      <c r="B1337" s="74" t="str">
        <v/>
      </c>
      <c r="C1337" s="75">
        <f>IF($E1337="","",IFERROR(VLOOKUP(TRIM(E1337&amp;""),'Référentiel Articles'!$A$2:$F$634,2,FALSE),""))</f>
      </c>
      <c r="D1337" s="75">
        <f>IF($E1337="","",IFERROR(VLOOKUP(TRIM(E1337&amp;""),'Référentiel Articles'!$A$2:$F$634,3,FALSE),""))</f>
      </c>
      <c r="E1337" s="74" t="str">
        <v/>
      </c>
      <c r="F1337" s="75">
        <f>IF($E1337="","",IFERROR(VLOOKUP(TRIM(E1337&amp;""),'Référentiel Articles'!$A$2:$F$634,4,FALSE),""))</f>
      </c>
      <c r="G1337" s="76">
        <f>IF($E1337="","",IFERROR(VLOOKUP(TRIM(E1337&amp;""),'Référentiel Articles'!$A$2:$F$634,5,FALSE),""))</f>
      </c>
      <c r="H1337" s="77" t="str">
        <v/>
      </c>
      <c r="I1337" s="76">
        <f>IF($E1337="","",IFERROR(VLOOKUP(TRIM(E1337&amp;""),'Référentiel Articles'!$A$2:$F$634,6,FALSE),""))</f>
      </c>
      <c r="J1337" s="78">
        <f>IF(OR($E1337="",$H1337=""),"",$H1337*$I1337)</f>
      </c>
      <c r="K1337" s="79" t="str">
        <v/>
      </c>
    </row>
    <row r="1338">
      <c r="A1338" s="81" t="str">
        <v/>
      </c>
      <c r="B1338" s="81" t="str">
        <v/>
      </c>
      <c r="C1338" s="83">
        <f>IF($E1338="","",IFERROR(VLOOKUP(TRIM(E1338&amp;""),'Référentiel Articles'!$A$2:$F$634,2,FALSE),""))</f>
      </c>
      <c r="D1338" s="83">
        <f>IF($E1338="","",IFERROR(VLOOKUP(TRIM(E1338&amp;""),'Référentiel Articles'!$A$2:$F$634,3,FALSE),""))</f>
      </c>
      <c r="E1338" s="81" t="str">
        <v/>
      </c>
      <c r="F1338" s="83">
        <f>IF($E1338="","",IFERROR(VLOOKUP(TRIM(E1338&amp;""),'Référentiel Articles'!$A$2:$F$634,4,FALSE),""))</f>
      </c>
      <c r="G1338" s="84">
        <f>IF($E1338="","",IFERROR(VLOOKUP(TRIM(E1338&amp;""),'Référentiel Articles'!$A$2:$F$634,5,FALSE),""))</f>
      </c>
      <c r="H1338" s="85" t="str">
        <v/>
      </c>
      <c r="I1338" s="84">
        <f>IF($E1338="","",IFERROR(VLOOKUP(TRIM(E1338&amp;""),'Référentiel Articles'!$A$2:$F$634,6,FALSE),""))</f>
      </c>
      <c r="J1338" s="90">
        <f>IF(OR($E1338="",$H1338=""),"",$H1338*$I1338)</f>
      </c>
      <c r="K1338" s="87" t="str">
        <v/>
      </c>
    </row>
    <row r="1339">
      <c r="A1339" s="74" t="str">
        <v/>
      </c>
      <c r="B1339" s="74" t="str">
        <v/>
      </c>
      <c r="C1339" s="75">
        <f>IF($E1339="","",IFERROR(VLOOKUP(TRIM(E1339&amp;""),'Référentiel Articles'!$A$2:$F$634,2,FALSE),""))</f>
      </c>
      <c r="D1339" s="75">
        <f>IF($E1339="","",IFERROR(VLOOKUP(TRIM(E1339&amp;""),'Référentiel Articles'!$A$2:$F$634,3,FALSE),""))</f>
      </c>
      <c r="E1339" s="74" t="str">
        <v/>
      </c>
      <c r="F1339" s="75">
        <f>IF($E1339="","",IFERROR(VLOOKUP(TRIM(E1339&amp;""),'Référentiel Articles'!$A$2:$F$634,4,FALSE),""))</f>
      </c>
      <c r="G1339" s="76">
        <f>IF($E1339="","",IFERROR(VLOOKUP(TRIM(E1339&amp;""),'Référentiel Articles'!$A$2:$F$634,5,FALSE),""))</f>
      </c>
      <c r="H1339" s="77" t="str">
        <v/>
      </c>
      <c r="I1339" s="76">
        <f>IF($E1339="","",IFERROR(VLOOKUP(TRIM(E1339&amp;""),'Référentiel Articles'!$A$2:$F$634,6,FALSE),""))</f>
      </c>
      <c r="J1339" s="78">
        <f>IF(OR($E1339="",$H1339=""),"",$H1339*$I1339)</f>
      </c>
      <c r="K1339" s="79" t="str">
        <v/>
      </c>
    </row>
    <row r="1340">
      <c r="A1340" s="81" t="str">
        <v/>
      </c>
      <c r="B1340" s="81" t="str">
        <v/>
      </c>
      <c r="C1340" s="83">
        <f>IF($E1340="","",IFERROR(VLOOKUP(TRIM(E1340&amp;""),'Référentiel Articles'!$A$2:$F$634,2,FALSE),""))</f>
      </c>
      <c r="D1340" s="83">
        <f>IF($E1340="","",IFERROR(VLOOKUP(TRIM(E1340&amp;""),'Référentiel Articles'!$A$2:$F$634,3,FALSE),""))</f>
      </c>
      <c r="E1340" s="81" t="str">
        <v/>
      </c>
      <c r="F1340" s="83">
        <f>IF($E1340="","",IFERROR(VLOOKUP(TRIM(E1340&amp;""),'Référentiel Articles'!$A$2:$F$634,4,FALSE),""))</f>
      </c>
      <c r="G1340" s="84">
        <f>IF($E1340="","",IFERROR(VLOOKUP(TRIM(E1340&amp;""),'Référentiel Articles'!$A$2:$F$634,5,FALSE),""))</f>
      </c>
      <c r="H1340" s="85" t="str">
        <v/>
      </c>
      <c r="I1340" s="84">
        <f>IF($E1340="","",IFERROR(VLOOKUP(TRIM(E1340&amp;""),'Référentiel Articles'!$A$2:$F$634,6,FALSE),""))</f>
      </c>
      <c r="J1340" s="90">
        <f>IF(OR($E1340="",$H1340=""),"",$H1340*$I1340)</f>
      </c>
      <c r="K1340" s="87" t="str">
        <v/>
      </c>
    </row>
    <row r="1341">
      <c r="A1341" s="74" t="str">
        <v/>
      </c>
      <c r="B1341" s="74" t="str">
        <v/>
      </c>
      <c r="C1341" s="75">
        <f>IF($E1341="","",IFERROR(VLOOKUP(TRIM(E1341&amp;""),'Référentiel Articles'!$A$2:$F$634,2,FALSE),""))</f>
      </c>
      <c r="D1341" s="75">
        <f>IF($E1341="","",IFERROR(VLOOKUP(TRIM(E1341&amp;""),'Référentiel Articles'!$A$2:$F$634,3,FALSE),""))</f>
      </c>
      <c r="E1341" s="74" t="str">
        <v/>
      </c>
      <c r="F1341" s="75">
        <f>IF($E1341="","",IFERROR(VLOOKUP(TRIM(E1341&amp;""),'Référentiel Articles'!$A$2:$F$634,4,FALSE),""))</f>
      </c>
      <c r="G1341" s="76">
        <f>IF($E1341="","",IFERROR(VLOOKUP(TRIM(E1341&amp;""),'Référentiel Articles'!$A$2:$F$634,5,FALSE),""))</f>
      </c>
      <c r="H1341" s="77" t="str">
        <v/>
      </c>
      <c r="I1341" s="76">
        <f>IF($E1341="","",IFERROR(VLOOKUP(TRIM(E1341&amp;""),'Référentiel Articles'!$A$2:$F$634,6,FALSE),""))</f>
      </c>
      <c r="J1341" s="78">
        <f>IF(OR($E1341="",$H1341=""),"",$H1341*$I1341)</f>
      </c>
      <c r="K1341" s="79" t="str">
        <v/>
      </c>
    </row>
    <row r="1342">
      <c r="A1342" s="81" t="str">
        <v/>
      </c>
      <c r="B1342" s="81" t="str">
        <v/>
      </c>
      <c r="C1342" s="83">
        <f>IF($E1342="","",IFERROR(VLOOKUP(TRIM(E1342&amp;""),'Référentiel Articles'!$A$2:$F$634,2,FALSE),""))</f>
      </c>
      <c r="D1342" s="83">
        <f>IF($E1342="","",IFERROR(VLOOKUP(TRIM(E1342&amp;""),'Référentiel Articles'!$A$2:$F$634,3,FALSE),""))</f>
      </c>
      <c r="E1342" s="81" t="str">
        <v/>
      </c>
      <c r="F1342" s="83">
        <f>IF($E1342="","",IFERROR(VLOOKUP(TRIM(E1342&amp;""),'Référentiel Articles'!$A$2:$F$634,4,FALSE),""))</f>
      </c>
      <c r="G1342" s="84">
        <f>IF($E1342="","",IFERROR(VLOOKUP(TRIM(E1342&amp;""),'Référentiel Articles'!$A$2:$F$634,5,FALSE),""))</f>
      </c>
      <c r="H1342" s="85" t="str">
        <v/>
      </c>
      <c r="I1342" s="84">
        <f>IF($E1342="","",IFERROR(VLOOKUP(TRIM(E1342&amp;""),'Référentiel Articles'!$A$2:$F$634,6,FALSE),""))</f>
      </c>
      <c r="J1342" s="90">
        <f>IF(OR($E1342="",$H1342=""),"",$H1342*$I1342)</f>
      </c>
      <c r="K1342" s="87" t="str">
        <v/>
      </c>
    </row>
    <row r="1343">
      <c r="A1343" s="74" t="str">
        <v/>
      </c>
      <c r="B1343" s="74" t="str">
        <v/>
      </c>
      <c r="C1343" s="75">
        <f>IF($E1343="","",IFERROR(VLOOKUP(TRIM(E1343&amp;""),'Référentiel Articles'!$A$2:$F$634,2,FALSE),""))</f>
      </c>
      <c r="D1343" s="75">
        <f>IF($E1343="","",IFERROR(VLOOKUP(TRIM(E1343&amp;""),'Référentiel Articles'!$A$2:$F$634,3,FALSE),""))</f>
      </c>
      <c r="E1343" s="74" t="str">
        <v/>
      </c>
      <c r="F1343" s="75">
        <f>IF($E1343="","",IFERROR(VLOOKUP(TRIM(E1343&amp;""),'Référentiel Articles'!$A$2:$F$634,4,FALSE),""))</f>
      </c>
      <c r="G1343" s="76">
        <f>IF($E1343="","",IFERROR(VLOOKUP(TRIM(E1343&amp;""),'Référentiel Articles'!$A$2:$F$634,5,FALSE),""))</f>
      </c>
      <c r="H1343" s="77" t="str">
        <v/>
      </c>
      <c r="I1343" s="76">
        <f>IF($E1343="","",IFERROR(VLOOKUP(TRIM(E1343&amp;""),'Référentiel Articles'!$A$2:$F$634,6,FALSE),""))</f>
      </c>
      <c r="J1343" s="78">
        <f>IF(OR($E1343="",$H1343=""),"",$H1343*$I1343)</f>
      </c>
      <c r="K1343" s="79" t="str">
        <v/>
      </c>
    </row>
    <row r="1344">
      <c r="A1344" s="81" t="str">
        <v/>
      </c>
      <c r="B1344" s="81" t="str">
        <v/>
      </c>
      <c r="C1344" s="83">
        <f>IF($E1344="","",IFERROR(VLOOKUP(TRIM(E1344&amp;""),'Référentiel Articles'!$A$2:$F$634,2,FALSE),""))</f>
      </c>
      <c r="D1344" s="83">
        <f>IF($E1344="","",IFERROR(VLOOKUP(TRIM(E1344&amp;""),'Référentiel Articles'!$A$2:$F$634,3,FALSE),""))</f>
      </c>
      <c r="E1344" s="81" t="str">
        <v/>
      </c>
      <c r="F1344" s="83">
        <f>IF($E1344="","",IFERROR(VLOOKUP(TRIM(E1344&amp;""),'Référentiel Articles'!$A$2:$F$634,4,FALSE),""))</f>
      </c>
      <c r="G1344" s="84">
        <f>IF($E1344="","",IFERROR(VLOOKUP(TRIM(E1344&amp;""),'Référentiel Articles'!$A$2:$F$634,5,FALSE),""))</f>
      </c>
      <c r="H1344" s="85" t="str">
        <v/>
      </c>
      <c r="I1344" s="84">
        <f>IF($E1344="","",IFERROR(VLOOKUP(TRIM(E1344&amp;""),'Référentiel Articles'!$A$2:$F$634,6,FALSE),""))</f>
      </c>
      <c r="J1344" s="90">
        <f>IF(OR($E1344="",$H1344=""),"",$H1344*$I1344)</f>
      </c>
      <c r="K1344" s="87" t="str">
        <v/>
      </c>
    </row>
    <row r="1345">
      <c r="A1345" s="74" t="str">
        <v/>
      </c>
      <c r="B1345" s="74" t="str">
        <v/>
      </c>
      <c r="C1345" s="75">
        <f>IF($E1345="","",IFERROR(VLOOKUP(TRIM(E1345&amp;""),'Référentiel Articles'!$A$2:$F$634,2,FALSE),""))</f>
      </c>
      <c r="D1345" s="75">
        <f>IF($E1345="","",IFERROR(VLOOKUP(TRIM(E1345&amp;""),'Référentiel Articles'!$A$2:$F$634,3,FALSE),""))</f>
      </c>
      <c r="E1345" s="74" t="str">
        <v/>
      </c>
      <c r="F1345" s="75">
        <f>IF($E1345="","",IFERROR(VLOOKUP(TRIM(E1345&amp;""),'Référentiel Articles'!$A$2:$F$634,4,FALSE),""))</f>
      </c>
      <c r="G1345" s="76">
        <f>IF($E1345="","",IFERROR(VLOOKUP(TRIM(E1345&amp;""),'Référentiel Articles'!$A$2:$F$634,5,FALSE),""))</f>
      </c>
      <c r="H1345" s="77" t="str">
        <v/>
      </c>
      <c r="I1345" s="76">
        <f>IF($E1345="","",IFERROR(VLOOKUP(TRIM(E1345&amp;""),'Référentiel Articles'!$A$2:$F$634,6,FALSE),""))</f>
      </c>
      <c r="J1345" s="78">
        <f>IF(OR($E1345="",$H1345=""),"",$H1345*$I1345)</f>
      </c>
      <c r="K1345" s="79" t="str">
        <v/>
      </c>
    </row>
    <row r="1346">
      <c r="A1346" s="81" t="str">
        <v/>
      </c>
      <c r="B1346" s="81" t="str">
        <v/>
      </c>
      <c r="C1346" s="83">
        <f>IF($E1346="","",IFERROR(VLOOKUP(TRIM(E1346&amp;""),'Référentiel Articles'!$A$2:$F$634,2,FALSE),""))</f>
      </c>
      <c r="D1346" s="83">
        <f>IF($E1346="","",IFERROR(VLOOKUP(TRIM(E1346&amp;""),'Référentiel Articles'!$A$2:$F$634,3,FALSE),""))</f>
      </c>
      <c r="E1346" s="81" t="str">
        <v/>
      </c>
      <c r="F1346" s="83">
        <f>IF($E1346="","",IFERROR(VLOOKUP(TRIM(E1346&amp;""),'Référentiel Articles'!$A$2:$F$634,4,FALSE),""))</f>
      </c>
      <c r="G1346" s="84">
        <f>IF($E1346="","",IFERROR(VLOOKUP(TRIM(E1346&amp;""),'Référentiel Articles'!$A$2:$F$634,5,FALSE),""))</f>
      </c>
      <c r="H1346" s="85" t="str">
        <v/>
      </c>
      <c r="I1346" s="84">
        <f>IF($E1346="","",IFERROR(VLOOKUP(TRIM(E1346&amp;""),'Référentiel Articles'!$A$2:$F$634,6,FALSE),""))</f>
      </c>
      <c r="J1346" s="90">
        <f>IF(OR($E1346="",$H1346=""),"",$H1346*$I1346)</f>
      </c>
      <c r="K1346" s="87" t="str">
        <v/>
      </c>
    </row>
    <row r="1347">
      <c r="A1347" s="74" t="str">
        <v/>
      </c>
      <c r="B1347" s="74" t="str">
        <v/>
      </c>
      <c r="C1347" s="75">
        <f>IF($E1347="","",IFERROR(VLOOKUP(TRIM(E1347&amp;""),'Référentiel Articles'!$A$2:$F$634,2,FALSE),""))</f>
      </c>
      <c r="D1347" s="75">
        <f>IF($E1347="","",IFERROR(VLOOKUP(TRIM(E1347&amp;""),'Référentiel Articles'!$A$2:$F$634,3,FALSE),""))</f>
      </c>
      <c r="E1347" s="74" t="str">
        <v/>
      </c>
      <c r="F1347" s="75">
        <f>IF($E1347="","",IFERROR(VLOOKUP(TRIM(E1347&amp;""),'Référentiel Articles'!$A$2:$F$634,4,FALSE),""))</f>
      </c>
      <c r="G1347" s="76">
        <f>IF($E1347="","",IFERROR(VLOOKUP(TRIM(E1347&amp;""),'Référentiel Articles'!$A$2:$F$634,5,FALSE),""))</f>
      </c>
      <c r="H1347" s="77" t="str">
        <v/>
      </c>
      <c r="I1347" s="76">
        <f>IF($E1347="","",IFERROR(VLOOKUP(TRIM(E1347&amp;""),'Référentiel Articles'!$A$2:$F$634,6,FALSE),""))</f>
      </c>
      <c r="J1347" s="78">
        <f>IF(OR($E1347="",$H1347=""),"",$H1347*$I1347)</f>
      </c>
      <c r="K1347" s="79" t="str">
        <v/>
      </c>
    </row>
    <row r="1348">
      <c r="A1348" s="81" t="str">
        <v/>
      </c>
      <c r="B1348" s="81" t="str">
        <v/>
      </c>
      <c r="C1348" s="83">
        <f>IF($E1348="","",IFERROR(VLOOKUP(TRIM(E1348&amp;""),'Référentiel Articles'!$A$2:$F$634,2,FALSE),""))</f>
      </c>
      <c r="D1348" s="83">
        <f>IF($E1348="","",IFERROR(VLOOKUP(TRIM(E1348&amp;""),'Référentiel Articles'!$A$2:$F$634,3,FALSE),""))</f>
      </c>
      <c r="E1348" s="81" t="str">
        <v/>
      </c>
      <c r="F1348" s="83">
        <f>IF($E1348="","",IFERROR(VLOOKUP(TRIM(E1348&amp;""),'Référentiel Articles'!$A$2:$F$634,4,FALSE),""))</f>
      </c>
      <c r="G1348" s="84">
        <f>IF($E1348="","",IFERROR(VLOOKUP(TRIM(E1348&amp;""),'Référentiel Articles'!$A$2:$F$634,5,FALSE),""))</f>
      </c>
      <c r="H1348" s="85" t="str">
        <v/>
      </c>
      <c r="I1348" s="84">
        <f>IF($E1348="","",IFERROR(VLOOKUP(TRIM(E1348&amp;""),'Référentiel Articles'!$A$2:$F$634,6,FALSE),""))</f>
      </c>
      <c r="J1348" s="90">
        <f>IF(OR($E1348="",$H1348=""),"",$H1348*$I1348)</f>
      </c>
      <c r="K1348" s="87" t="str">
        <v/>
      </c>
    </row>
    <row r="1349">
      <c r="A1349" s="74" t="str">
        <v/>
      </c>
      <c r="B1349" s="74" t="str">
        <v/>
      </c>
      <c r="C1349" s="75">
        <f>IF($E1349="","",IFERROR(VLOOKUP(TRIM(E1349&amp;""),'Référentiel Articles'!$A$2:$F$634,2,FALSE),""))</f>
      </c>
      <c r="D1349" s="75">
        <f>IF($E1349="","",IFERROR(VLOOKUP(TRIM(E1349&amp;""),'Référentiel Articles'!$A$2:$F$634,3,FALSE),""))</f>
      </c>
      <c r="E1349" s="74" t="str">
        <v/>
      </c>
      <c r="F1349" s="75">
        <f>IF($E1349="","",IFERROR(VLOOKUP(TRIM(E1349&amp;""),'Référentiel Articles'!$A$2:$F$634,4,FALSE),""))</f>
      </c>
      <c r="G1349" s="76">
        <f>IF($E1349="","",IFERROR(VLOOKUP(TRIM(E1349&amp;""),'Référentiel Articles'!$A$2:$F$634,5,FALSE),""))</f>
      </c>
      <c r="H1349" s="77" t="str">
        <v/>
      </c>
      <c r="I1349" s="76">
        <f>IF($E1349="","",IFERROR(VLOOKUP(TRIM(E1349&amp;""),'Référentiel Articles'!$A$2:$F$634,6,FALSE),""))</f>
      </c>
      <c r="J1349" s="78">
        <f>IF(OR($E1349="",$H1349=""),"",$H1349*$I1349)</f>
      </c>
      <c r="K1349" s="79" t="str">
        <v/>
      </c>
    </row>
    <row r="1350">
      <c r="A1350" s="81" t="str">
        <v/>
      </c>
      <c r="B1350" s="81" t="str">
        <v/>
      </c>
      <c r="C1350" s="83">
        <f>IF($E1350="","",IFERROR(VLOOKUP(TRIM(E1350&amp;""),'Référentiel Articles'!$A$2:$F$634,2,FALSE),""))</f>
      </c>
      <c r="D1350" s="83">
        <f>IF($E1350="","",IFERROR(VLOOKUP(TRIM(E1350&amp;""),'Référentiel Articles'!$A$2:$F$634,3,FALSE),""))</f>
      </c>
      <c r="E1350" s="81" t="str">
        <v/>
      </c>
      <c r="F1350" s="83">
        <f>IF($E1350="","",IFERROR(VLOOKUP(TRIM(E1350&amp;""),'Référentiel Articles'!$A$2:$F$634,4,FALSE),""))</f>
      </c>
      <c r="G1350" s="84">
        <f>IF($E1350="","",IFERROR(VLOOKUP(TRIM(E1350&amp;""),'Référentiel Articles'!$A$2:$F$634,5,FALSE),""))</f>
      </c>
      <c r="H1350" s="85" t="str">
        <v/>
      </c>
      <c r="I1350" s="84">
        <f>IF($E1350="","",IFERROR(VLOOKUP(TRIM(E1350&amp;""),'Référentiel Articles'!$A$2:$F$634,6,FALSE),""))</f>
      </c>
      <c r="J1350" s="90">
        <f>IF(OR($E1350="",$H1350=""),"",$H1350*$I1350)</f>
      </c>
      <c r="K1350" s="87" t="str">
        <v/>
      </c>
    </row>
    <row r="1351">
      <c r="A1351" s="74" t="str">
        <v/>
      </c>
      <c r="B1351" s="74" t="str">
        <v/>
      </c>
      <c r="C1351" s="75">
        <f>IF($E1351="","",IFERROR(VLOOKUP(TRIM(E1351&amp;""),'Référentiel Articles'!$A$2:$F$634,2,FALSE),""))</f>
      </c>
      <c r="D1351" s="75">
        <f>IF($E1351="","",IFERROR(VLOOKUP(TRIM(E1351&amp;""),'Référentiel Articles'!$A$2:$F$634,3,FALSE),""))</f>
      </c>
      <c r="E1351" s="74" t="str">
        <v/>
      </c>
      <c r="F1351" s="75">
        <f>IF($E1351="","",IFERROR(VLOOKUP(TRIM(E1351&amp;""),'Référentiel Articles'!$A$2:$F$634,4,FALSE),""))</f>
      </c>
      <c r="G1351" s="76">
        <f>IF($E1351="","",IFERROR(VLOOKUP(TRIM(E1351&amp;""),'Référentiel Articles'!$A$2:$F$634,5,FALSE),""))</f>
      </c>
      <c r="H1351" s="77" t="str">
        <v/>
      </c>
      <c r="I1351" s="76">
        <f>IF($E1351="","",IFERROR(VLOOKUP(TRIM(E1351&amp;""),'Référentiel Articles'!$A$2:$F$634,6,FALSE),""))</f>
      </c>
      <c r="J1351" s="78">
        <f>IF(OR($E1351="",$H1351=""),"",$H1351*$I1351)</f>
      </c>
      <c r="K1351" s="79" t="str">
        <v/>
      </c>
    </row>
    <row r="1352">
      <c r="A1352" s="81" t="str">
        <v/>
      </c>
      <c r="B1352" s="81" t="str">
        <v/>
      </c>
      <c r="C1352" s="83">
        <f>IF($E1352="","",IFERROR(VLOOKUP(TRIM(E1352&amp;""),'Référentiel Articles'!$A$2:$F$634,2,FALSE),""))</f>
      </c>
      <c r="D1352" s="83">
        <f>IF($E1352="","",IFERROR(VLOOKUP(TRIM(E1352&amp;""),'Référentiel Articles'!$A$2:$F$634,3,FALSE),""))</f>
      </c>
      <c r="E1352" s="81" t="str">
        <v/>
      </c>
      <c r="F1352" s="83">
        <f>IF($E1352="","",IFERROR(VLOOKUP(TRIM(E1352&amp;""),'Référentiel Articles'!$A$2:$F$634,4,FALSE),""))</f>
      </c>
      <c r="G1352" s="84">
        <f>IF($E1352="","",IFERROR(VLOOKUP(TRIM(E1352&amp;""),'Référentiel Articles'!$A$2:$F$634,5,FALSE),""))</f>
      </c>
      <c r="H1352" s="85" t="str">
        <v/>
      </c>
      <c r="I1352" s="84">
        <f>IF($E1352="","",IFERROR(VLOOKUP(TRIM(E1352&amp;""),'Référentiel Articles'!$A$2:$F$634,6,FALSE),""))</f>
      </c>
      <c r="J1352" s="90">
        <f>IF(OR($E1352="",$H1352=""),"",$H1352*$I1352)</f>
      </c>
      <c r="K1352" s="87" t="str">
        <v/>
      </c>
    </row>
    <row r="1353">
      <c r="A1353" s="74" t="str">
        <v/>
      </c>
      <c r="B1353" s="74" t="str">
        <v/>
      </c>
      <c r="C1353" s="75">
        <f>IF($E1353="","",IFERROR(VLOOKUP(TRIM(E1353&amp;""),'Référentiel Articles'!$A$2:$F$634,2,FALSE),""))</f>
      </c>
      <c r="D1353" s="75">
        <f>IF($E1353="","",IFERROR(VLOOKUP(TRIM(E1353&amp;""),'Référentiel Articles'!$A$2:$F$634,3,FALSE),""))</f>
      </c>
      <c r="E1353" s="74" t="str">
        <v/>
      </c>
      <c r="F1353" s="75">
        <f>IF($E1353="","",IFERROR(VLOOKUP(TRIM(E1353&amp;""),'Référentiel Articles'!$A$2:$F$634,4,FALSE),""))</f>
      </c>
      <c r="G1353" s="76">
        <f>IF($E1353="","",IFERROR(VLOOKUP(TRIM(E1353&amp;""),'Référentiel Articles'!$A$2:$F$634,5,FALSE),""))</f>
      </c>
      <c r="H1353" s="77" t="str">
        <v/>
      </c>
      <c r="I1353" s="76">
        <f>IF($E1353="","",IFERROR(VLOOKUP(TRIM(E1353&amp;""),'Référentiel Articles'!$A$2:$F$634,6,FALSE),""))</f>
      </c>
      <c r="J1353" s="78">
        <f>IF(OR($E1353="",$H1353=""),"",$H1353*$I1353)</f>
      </c>
      <c r="K1353" s="79" t="str">
        <v/>
      </c>
    </row>
    <row r="1354">
      <c r="A1354" s="81" t="str">
        <v/>
      </c>
      <c r="B1354" s="81" t="str">
        <v/>
      </c>
      <c r="C1354" s="83">
        <f>IF($E1354="","",IFERROR(VLOOKUP(TRIM(E1354&amp;""),'Référentiel Articles'!$A$2:$F$634,2,FALSE),""))</f>
      </c>
      <c r="D1354" s="83">
        <f>IF($E1354="","",IFERROR(VLOOKUP(TRIM(E1354&amp;""),'Référentiel Articles'!$A$2:$F$634,3,FALSE),""))</f>
      </c>
      <c r="E1354" s="81" t="str">
        <v/>
      </c>
      <c r="F1354" s="83">
        <f>IF($E1354="","",IFERROR(VLOOKUP(TRIM(E1354&amp;""),'Référentiel Articles'!$A$2:$F$634,4,FALSE),""))</f>
      </c>
      <c r="G1354" s="84">
        <f>IF($E1354="","",IFERROR(VLOOKUP(TRIM(E1354&amp;""),'Référentiel Articles'!$A$2:$F$634,5,FALSE),""))</f>
      </c>
      <c r="H1354" s="85" t="str">
        <v/>
      </c>
      <c r="I1354" s="84">
        <f>IF($E1354="","",IFERROR(VLOOKUP(TRIM(E1354&amp;""),'Référentiel Articles'!$A$2:$F$634,6,FALSE),""))</f>
      </c>
      <c r="J1354" s="90">
        <f>IF(OR($E1354="",$H1354=""),"",$H1354*$I1354)</f>
      </c>
      <c r="K1354" s="87" t="str">
        <v/>
      </c>
    </row>
    <row r="1355">
      <c r="A1355" s="74" t="str">
        <v/>
      </c>
      <c r="B1355" s="74" t="str">
        <v/>
      </c>
      <c r="C1355" s="75">
        <f>IF($E1355="","",IFERROR(VLOOKUP(TRIM(E1355&amp;""),'Référentiel Articles'!$A$2:$F$634,2,FALSE),""))</f>
      </c>
      <c r="D1355" s="75">
        <f>IF($E1355="","",IFERROR(VLOOKUP(TRIM(E1355&amp;""),'Référentiel Articles'!$A$2:$F$634,3,FALSE),""))</f>
      </c>
      <c r="E1355" s="74" t="str">
        <v/>
      </c>
      <c r="F1355" s="75">
        <f>IF($E1355="","",IFERROR(VLOOKUP(TRIM(E1355&amp;""),'Référentiel Articles'!$A$2:$F$634,4,FALSE),""))</f>
      </c>
      <c r="G1355" s="76">
        <f>IF($E1355="","",IFERROR(VLOOKUP(TRIM(E1355&amp;""),'Référentiel Articles'!$A$2:$F$634,5,FALSE),""))</f>
      </c>
      <c r="H1355" s="77" t="str">
        <v/>
      </c>
      <c r="I1355" s="76">
        <f>IF($E1355="","",IFERROR(VLOOKUP(TRIM(E1355&amp;""),'Référentiel Articles'!$A$2:$F$634,6,FALSE),""))</f>
      </c>
      <c r="J1355" s="78">
        <f>IF(OR($E1355="",$H1355=""),"",$H1355*$I1355)</f>
      </c>
      <c r="K1355" s="79" t="str">
        <v/>
      </c>
    </row>
    <row r="1356">
      <c r="A1356" s="81" t="str">
        <v/>
      </c>
      <c r="B1356" s="81" t="str">
        <v/>
      </c>
      <c r="C1356" s="83">
        <f>IF($E1356="","",IFERROR(VLOOKUP(TRIM(E1356&amp;""),'Référentiel Articles'!$A$2:$F$634,2,FALSE),""))</f>
      </c>
      <c r="D1356" s="83">
        <f>IF($E1356="","",IFERROR(VLOOKUP(TRIM(E1356&amp;""),'Référentiel Articles'!$A$2:$F$634,3,FALSE),""))</f>
      </c>
      <c r="E1356" s="81" t="str">
        <v/>
      </c>
      <c r="F1356" s="83">
        <f>IF($E1356="","",IFERROR(VLOOKUP(TRIM(E1356&amp;""),'Référentiel Articles'!$A$2:$F$634,4,FALSE),""))</f>
      </c>
      <c r="G1356" s="84">
        <f>IF($E1356="","",IFERROR(VLOOKUP(TRIM(E1356&amp;""),'Référentiel Articles'!$A$2:$F$634,5,FALSE),""))</f>
      </c>
      <c r="H1356" s="85" t="str">
        <v/>
      </c>
      <c r="I1356" s="84">
        <f>IF($E1356="","",IFERROR(VLOOKUP(TRIM(E1356&amp;""),'Référentiel Articles'!$A$2:$F$634,6,FALSE),""))</f>
      </c>
      <c r="J1356" s="90">
        <f>IF(OR($E1356="",$H1356=""),"",$H1356*$I1356)</f>
      </c>
      <c r="K1356" s="87" t="str">
        <v/>
      </c>
    </row>
    <row r="1357">
      <c r="A1357" s="74" t="str">
        <v/>
      </c>
      <c r="B1357" s="74" t="str">
        <v/>
      </c>
      <c r="C1357" s="75">
        <f>IF($E1357="","",IFERROR(VLOOKUP(TRIM(E1357&amp;""),'Référentiel Articles'!$A$2:$F$634,2,FALSE),""))</f>
      </c>
      <c r="D1357" s="75">
        <f>IF($E1357="","",IFERROR(VLOOKUP(TRIM(E1357&amp;""),'Référentiel Articles'!$A$2:$F$634,3,FALSE),""))</f>
      </c>
      <c r="E1357" s="74" t="str">
        <v/>
      </c>
      <c r="F1357" s="75">
        <f>IF($E1357="","",IFERROR(VLOOKUP(TRIM(E1357&amp;""),'Référentiel Articles'!$A$2:$F$634,4,FALSE),""))</f>
      </c>
      <c r="G1357" s="76">
        <f>IF($E1357="","",IFERROR(VLOOKUP(TRIM(E1357&amp;""),'Référentiel Articles'!$A$2:$F$634,5,FALSE),""))</f>
      </c>
      <c r="H1357" s="77" t="str">
        <v/>
      </c>
      <c r="I1357" s="76">
        <f>IF($E1357="","",IFERROR(VLOOKUP(TRIM(E1357&amp;""),'Référentiel Articles'!$A$2:$F$634,6,FALSE),""))</f>
      </c>
      <c r="J1357" s="78">
        <f>IF(OR($E1357="",$H1357=""),"",$H1357*$I1357)</f>
      </c>
      <c r="K1357" s="79" t="str">
        <v/>
      </c>
    </row>
    <row r="1358">
      <c r="A1358" s="81" t="str">
        <v/>
      </c>
      <c r="B1358" s="81" t="str">
        <v/>
      </c>
      <c r="C1358" s="83">
        <f>IF($E1358="","",IFERROR(VLOOKUP(TRIM(E1358&amp;""),'Référentiel Articles'!$A$2:$F$634,2,FALSE),""))</f>
      </c>
      <c r="D1358" s="83">
        <f>IF($E1358="","",IFERROR(VLOOKUP(TRIM(E1358&amp;""),'Référentiel Articles'!$A$2:$F$634,3,FALSE),""))</f>
      </c>
      <c r="E1358" s="81" t="str">
        <v/>
      </c>
      <c r="F1358" s="83">
        <f>IF($E1358="","",IFERROR(VLOOKUP(TRIM(E1358&amp;""),'Référentiel Articles'!$A$2:$F$634,4,FALSE),""))</f>
      </c>
      <c r="G1358" s="84">
        <f>IF($E1358="","",IFERROR(VLOOKUP(TRIM(E1358&amp;""),'Référentiel Articles'!$A$2:$F$634,5,FALSE),""))</f>
      </c>
      <c r="H1358" s="85" t="str">
        <v/>
      </c>
      <c r="I1358" s="84">
        <f>IF($E1358="","",IFERROR(VLOOKUP(TRIM(E1358&amp;""),'Référentiel Articles'!$A$2:$F$634,6,FALSE),""))</f>
      </c>
      <c r="J1358" s="90">
        <f>IF(OR($E1358="",$H1358=""),"",$H1358*$I1358)</f>
      </c>
      <c r="K1358" s="87" t="str">
        <v/>
      </c>
    </row>
    <row r="1359">
      <c r="A1359" s="74" t="str">
        <v/>
      </c>
      <c r="B1359" s="74" t="str">
        <v/>
      </c>
      <c r="C1359" s="75">
        <f>IF($E1359="","",IFERROR(VLOOKUP(TRIM(E1359&amp;""),'Référentiel Articles'!$A$2:$F$634,2,FALSE),""))</f>
      </c>
      <c r="D1359" s="75">
        <f>IF($E1359="","",IFERROR(VLOOKUP(TRIM(E1359&amp;""),'Référentiel Articles'!$A$2:$F$634,3,FALSE),""))</f>
      </c>
      <c r="E1359" s="74" t="str">
        <v/>
      </c>
      <c r="F1359" s="75">
        <f>IF($E1359="","",IFERROR(VLOOKUP(TRIM(E1359&amp;""),'Référentiel Articles'!$A$2:$F$634,4,FALSE),""))</f>
      </c>
      <c r="G1359" s="76">
        <f>IF($E1359="","",IFERROR(VLOOKUP(TRIM(E1359&amp;""),'Référentiel Articles'!$A$2:$F$634,5,FALSE),""))</f>
      </c>
      <c r="H1359" s="77" t="str">
        <v/>
      </c>
      <c r="I1359" s="76">
        <f>IF($E1359="","",IFERROR(VLOOKUP(TRIM(E1359&amp;""),'Référentiel Articles'!$A$2:$F$634,6,FALSE),""))</f>
      </c>
      <c r="J1359" s="78">
        <f>IF(OR($E1359="",$H1359=""),"",$H1359*$I1359)</f>
      </c>
      <c r="K1359" s="79" t="str">
        <v/>
      </c>
    </row>
    <row r="1360">
      <c r="A1360" s="81" t="str">
        <v/>
      </c>
      <c r="B1360" s="81" t="str">
        <v/>
      </c>
      <c r="C1360" s="83">
        <f>IF($E1360="","",IFERROR(VLOOKUP(TRIM(E1360&amp;""),'Référentiel Articles'!$A$2:$F$634,2,FALSE),""))</f>
      </c>
      <c r="D1360" s="83">
        <f>IF($E1360="","",IFERROR(VLOOKUP(TRIM(E1360&amp;""),'Référentiel Articles'!$A$2:$F$634,3,FALSE),""))</f>
      </c>
      <c r="E1360" s="81" t="str">
        <v/>
      </c>
      <c r="F1360" s="83">
        <f>IF($E1360="","",IFERROR(VLOOKUP(TRIM(E1360&amp;""),'Référentiel Articles'!$A$2:$F$634,4,FALSE),""))</f>
      </c>
      <c r="G1360" s="84">
        <f>IF($E1360="","",IFERROR(VLOOKUP(TRIM(E1360&amp;""),'Référentiel Articles'!$A$2:$F$634,5,FALSE),""))</f>
      </c>
      <c r="H1360" s="85" t="str">
        <v/>
      </c>
      <c r="I1360" s="84">
        <f>IF($E1360="","",IFERROR(VLOOKUP(TRIM(E1360&amp;""),'Référentiel Articles'!$A$2:$F$634,6,FALSE),""))</f>
      </c>
      <c r="J1360" s="90">
        <f>IF(OR($E1360="",$H1360=""),"",$H1360*$I1360)</f>
      </c>
      <c r="K1360" s="87" t="str">
        <v/>
      </c>
    </row>
    <row r="1361">
      <c r="A1361" s="74" t="str">
        <v/>
      </c>
      <c r="B1361" s="74" t="str">
        <v/>
      </c>
      <c r="C1361" s="75">
        <f>IF($E1361="","",IFERROR(VLOOKUP(TRIM(E1361&amp;""),'Référentiel Articles'!$A$2:$F$634,2,FALSE),""))</f>
      </c>
      <c r="D1361" s="75">
        <f>IF($E1361="","",IFERROR(VLOOKUP(TRIM(E1361&amp;""),'Référentiel Articles'!$A$2:$F$634,3,FALSE),""))</f>
      </c>
      <c r="E1361" s="74" t="str">
        <v/>
      </c>
      <c r="F1361" s="75">
        <f>IF($E1361="","",IFERROR(VLOOKUP(TRIM(E1361&amp;""),'Référentiel Articles'!$A$2:$F$634,4,FALSE),""))</f>
      </c>
      <c r="G1361" s="76">
        <f>IF($E1361="","",IFERROR(VLOOKUP(TRIM(E1361&amp;""),'Référentiel Articles'!$A$2:$F$634,5,FALSE),""))</f>
      </c>
      <c r="H1361" s="77" t="str">
        <v/>
      </c>
      <c r="I1361" s="76">
        <f>IF($E1361="","",IFERROR(VLOOKUP(TRIM(E1361&amp;""),'Référentiel Articles'!$A$2:$F$634,6,FALSE),""))</f>
      </c>
      <c r="J1361" s="78">
        <f>IF(OR($E1361="",$H1361=""),"",$H1361*$I1361)</f>
      </c>
      <c r="K1361" s="79" t="str">
        <v/>
      </c>
    </row>
    <row r="1362">
      <c r="A1362" s="81" t="str">
        <v/>
      </c>
      <c r="B1362" s="81" t="str">
        <v/>
      </c>
      <c r="C1362" s="83">
        <f>IF($E1362="","",IFERROR(VLOOKUP(TRIM(E1362&amp;""),'Référentiel Articles'!$A$2:$F$634,2,FALSE),""))</f>
      </c>
      <c r="D1362" s="83">
        <f>IF($E1362="","",IFERROR(VLOOKUP(TRIM(E1362&amp;""),'Référentiel Articles'!$A$2:$F$634,3,FALSE),""))</f>
      </c>
      <c r="E1362" s="81" t="str">
        <v/>
      </c>
      <c r="F1362" s="83">
        <f>IF($E1362="","",IFERROR(VLOOKUP(TRIM(E1362&amp;""),'Référentiel Articles'!$A$2:$F$634,4,FALSE),""))</f>
      </c>
      <c r="G1362" s="84">
        <f>IF($E1362="","",IFERROR(VLOOKUP(TRIM(E1362&amp;""),'Référentiel Articles'!$A$2:$F$634,5,FALSE),""))</f>
      </c>
      <c r="H1362" s="85" t="str">
        <v/>
      </c>
      <c r="I1362" s="84">
        <f>IF($E1362="","",IFERROR(VLOOKUP(TRIM(E1362&amp;""),'Référentiel Articles'!$A$2:$F$634,6,FALSE),""))</f>
      </c>
      <c r="J1362" s="90">
        <f>IF(OR($E1362="",$H1362=""),"",$H1362*$I1362)</f>
      </c>
      <c r="K1362" s="87" t="str">
        <v/>
      </c>
    </row>
    <row r="1363">
      <c r="A1363" s="74" t="str">
        <v/>
      </c>
      <c r="B1363" s="74" t="str">
        <v/>
      </c>
      <c r="C1363" s="75">
        <f>IF($E1363="","",IFERROR(VLOOKUP(TRIM(E1363&amp;""),'Référentiel Articles'!$A$2:$F$634,2,FALSE),""))</f>
      </c>
      <c r="D1363" s="75">
        <f>IF($E1363="","",IFERROR(VLOOKUP(TRIM(E1363&amp;""),'Référentiel Articles'!$A$2:$F$634,3,FALSE),""))</f>
      </c>
      <c r="E1363" s="74" t="str">
        <v/>
      </c>
      <c r="F1363" s="75">
        <f>IF($E1363="","",IFERROR(VLOOKUP(TRIM(E1363&amp;""),'Référentiel Articles'!$A$2:$F$634,4,FALSE),""))</f>
      </c>
      <c r="G1363" s="76">
        <f>IF($E1363="","",IFERROR(VLOOKUP(TRIM(E1363&amp;""),'Référentiel Articles'!$A$2:$F$634,5,FALSE),""))</f>
      </c>
      <c r="H1363" s="77" t="str">
        <v/>
      </c>
      <c r="I1363" s="76">
        <f>IF($E1363="","",IFERROR(VLOOKUP(TRIM(E1363&amp;""),'Référentiel Articles'!$A$2:$F$634,6,FALSE),""))</f>
      </c>
      <c r="J1363" s="78">
        <f>IF(OR($E1363="",$H1363=""),"",$H1363*$I1363)</f>
      </c>
      <c r="K1363" s="79" t="str">
        <v/>
      </c>
    </row>
    <row r="1364">
      <c r="A1364" s="81" t="str">
        <v/>
      </c>
      <c r="B1364" s="81" t="str">
        <v/>
      </c>
      <c r="C1364" s="83">
        <f>IF($E1364="","",IFERROR(VLOOKUP(TRIM(E1364&amp;""),'Référentiel Articles'!$A$2:$F$634,2,FALSE),""))</f>
      </c>
      <c r="D1364" s="83">
        <f>IF($E1364="","",IFERROR(VLOOKUP(TRIM(E1364&amp;""),'Référentiel Articles'!$A$2:$F$634,3,FALSE),""))</f>
      </c>
      <c r="E1364" s="81" t="str">
        <v/>
      </c>
      <c r="F1364" s="83">
        <f>IF($E1364="","",IFERROR(VLOOKUP(TRIM(E1364&amp;""),'Référentiel Articles'!$A$2:$F$634,4,FALSE),""))</f>
      </c>
      <c r="G1364" s="84">
        <f>IF($E1364="","",IFERROR(VLOOKUP(TRIM(E1364&amp;""),'Référentiel Articles'!$A$2:$F$634,5,FALSE),""))</f>
      </c>
      <c r="H1364" s="85" t="str">
        <v/>
      </c>
      <c r="I1364" s="84">
        <f>IF($E1364="","",IFERROR(VLOOKUP(TRIM(E1364&amp;""),'Référentiel Articles'!$A$2:$F$634,6,FALSE),""))</f>
      </c>
      <c r="J1364" s="90">
        <f>IF(OR($E1364="",$H1364=""),"",$H1364*$I1364)</f>
      </c>
      <c r="K1364" s="87" t="str">
        <v/>
      </c>
    </row>
    <row r="1365">
      <c r="A1365" s="74" t="str">
        <v/>
      </c>
      <c r="B1365" s="74" t="str">
        <v/>
      </c>
      <c r="C1365" s="75">
        <f>IF($E1365="","",IFERROR(VLOOKUP(TRIM(E1365&amp;""),'Référentiel Articles'!$A$2:$F$634,2,FALSE),""))</f>
      </c>
      <c r="D1365" s="75">
        <f>IF($E1365="","",IFERROR(VLOOKUP(TRIM(E1365&amp;""),'Référentiel Articles'!$A$2:$F$634,3,FALSE),""))</f>
      </c>
      <c r="E1365" s="74" t="str">
        <v/>
      </c>
      <c r="F1365" s="75">
        <f>IF($E1365="","",IFERROR(VLOOKUP(TRIM(E1365&amp;""),'Référentiel Articles'!$A$2:$F$634,4,FALSE),""))</f>
      </c>
      <c r="G1365" s="76">
        <f>IF($E1365="","",IFERROR(VLOOKUP(TRIM(E1365&amp;""),'Référentiel Articles'!$A$2:$F$634,5,FALSE),""))</f>
      </c>
      <c r="H1365" s="77" t="str">
        <v/>
      </c>
      <c r="I1365" s="76">
        <f>IF($E1365="","",IFERROR(VLOOKUP(TRIM(E1365&amp;""),'Référentiel Articles'!$A$2:$F$634,6,FALSE),""))</f>
      </c>
      <c r="J1365" s="78">
        <f>IF(OR($E1365="",$H1365=""),"",$H1365*$I1365)</f>
      </c>
      <c r="K1365" s="79" t="str">
        <v/>
      </c>
    </row>
    <row r="1366">
      <c r="A1366" s="81" t="str">
        <v/>
      </c>
      <c r="B1366" s="81" t="str">
        <v/>
      </c>
      <c r="C1366" s="83">
        <f>IF($E1366="","",IFERROR(VLOOKUP(TRIM(E1366&amp;""),'Référentiel Articles'!$A$2:$F$634,2,FALSE),""))</f>
      </c>
      <c r="D1366" s="83">
        <f>IF($E1366="","",IFERROR(VLOOKUP(TRIM(E1366&amp;""),'Référentiel Articles'!$A$2:$F$634,3,FALSE),""))</f>
      </c>
      <c r="E1366" s="81" t="str">
        <v/>
      </c>
      <c r="F1366" s="83">
        <f>IF($E1366="","",IFERROR(VLOOKUP(TRIM(E1366&amp;""),'Référentiel Articles'!$A$2:$F$634,4,FALSE),""))</f>
      </c>
      <c r="G1366" s="84">
        <f>IF($E1366="","",IFERROR(VLOOKUP(TRIM(E1366&amp;""),'Référentiel Articles'!$A$2:$F$634,5,FALSE),""))</f>
      </c>
      <c r="H1366" s="85" t="str">
        <v/>
      </c>
      <c r="I1366" s="84">
        <f>IF($E1366="","",IFERROR(VLOOKUP(TRIM(E1366&amp;""),'Référentiel Articles'!$A$2:$F$634,6,FALSE),""))</f>
      </c>
      <c r="J1366" s="90">
        <f>IF(OR($E1366="",$H1366=""),"",$H1366*$I1366)</f>
      </c>
      <c r="K1366" s="87" t="str">
        <v/>
      </c>
    </row>
    <row r="1367">
      <c r="A1367" s="74" t="str">
        <v/>
      </c>
      <c r="B1367" s="74" t="str">
        <v/>
      </c>
      <c r="C1367" s="75">
        <f>IF($E1367="","",IFERROR(VLOOKUP(TRIM(E1367&amp;""),'Référentiel Articles'!$A$2:$F$634,2,FALSE),""))</f>
      </c>
      <c r="D1367" s="75">
        <f>IF($E1367="","",IFERROR(VLOOKUP(TRIM(E1367&amp;""),'Référentiel Articles'!$A$2:$F$634,3,FALSE),""))</f>
      </c>
      <c r="E1367" s="74" t="str">
        <v/>
      </c>
      <c r="F1367" s="75">
        <f>IF($E1367="","",IFERROR(VLOOKUP(TRIM(E1367&amp;""),'Référentiel Articles'!$A$2:$F$634,4,FALSE),""))</f>
      </c>
      <c r="G1367" s="76">
        <f>IF($E1367="","",IFERROR(VLOOKUP(TRIM(E1367&amp;""),'Référentiel Articles'!$A$2:$F$634,5,FALSE),""))</f>
      </c>
      <c r="H1367" s="77" t="str">
        <v/>
      </c>
      <c r="I1367" s="76">
        <f>IF($E1367="","",IFERROR(VLOOKUP(TRIM(E1367&amp;""),'Référentiel Articles'!$A$2:$F$634,6,FALSE),""))</f>
      </c>
      <c r="J1367" s="78">
        <f>IF(OR($E1367="",$H1367=""),"",$H1367*$I1367)</f>
      </c>
      <c r="K1367" s="79" t="str">
        <v/>
      </c>
    </row>
    <row r="1368">
      <c r="A1368" s="81" t="str">
        <v/>
      </c>
      <c r="B1368" s="81" t="str">
        <v/>
      </c>
      <c r="C1368" s="83">
        <f>IF($E1368="","",IFERROR(VLOOKUP(TRIM(E1368&amp;""),'Référentiel Articles'!$A$2:$F$634,2,FALSE),""))</f>
      </c>
      <c r="D1368" s="83">
        <f>IF($E1368="","",IFERROR(VLOOKUP(TRIM(E1368&amp;""),'Référentiel Articles'!$A$2:$F$634,3,FALSE),""))</f>
      </c>
      <c r="E1368" s="81" t="str">
        <v/>
      </c>
      <c r="F1368" s="83">
        <f>IF($E1368="","",IFERROR(VLOOKUP(TRIM(E1368&amp;""),'Référentiel Articles'!$A$2:$F$634,4,FALSE),""))</f>
      </c>
      <c r="G1368" s="84">
        <f>IF($E1368="","",IFERROR(VLOOKUP(TRIM(E1368&amp;""),'Référentiel Articles'!$A$2:$F$634,5,FALSE),""))</f>
      </c>
      <c r="H1368" s="85" t="str">
        <v/>
      </c>
      <c r="I1368" s="84">
        <f>IF($E1368="","",IFERROR(VLOOKUP(TRIM(E1368&amp;""),'Référentiel Articles'!$A$2:$F$634,6,FALSE),""))</f>
      </c>
      <c r="J1368" s="90">
        <f>IF(OR($E1368="",$H1368=""),"",$H1368*$I1368)</f>
      </c>
      <c r="K1368" s="87" t="str">
        <v/>
      </c>
    </row>
    <row r="1369">
      <c r="A1369" s="74" t="str">
        <v/>
      </c>
      <c r="B1369" s="74" t="str">
        <v/>
      </c>
      <c r="C1369" s="75">
        <f>IF($E1369="","",IFERROR(VLOOKUP(TRIM(E1369&amp;""),'Référentiel Articles'!$A$2:$F$634,2,FALSE),""))</f>
      </c>
      <c r="D1369" s="75">
        <f>IF($E1369="","",IFERROR(VLOOKUP(TRIM(E1369&amp;""),'Référentiel Articles'!$A$2:$F$634,3,FALSE),""))</f>
      </c>
      <c r="E1369" s="74" t="str">
        <v/>
      </c>
      <c r="F1369" s="75">
        <f>IF($E1369="","",IFERROR(VLOOKUP(TRIM(E1369&amp;""),'Référentiel Articles'!$A$2:$F$634,4,FALSE),""))</f>
      </c>
      <c r="G1369" s="76">
        <f>IF($E1369="","",IFERROR(VLOOKUP(TRIM(E1369&amp;""),'Référentiel Articles'!$A$2:$F$634,5,FALSE),""))</f>
      </c>
      <c r="H1369" s="77" t="str">
        <v/>
      </c>
      <c r="I1369" s="76">
        <f>IF($E1369="","",IFERROR(VLOOKUP(TRIM(E1369&amp;""),'Référentiel Articles'!$A$2:$F$634,6,FALSE),""))</f>
      </c>
      <c r="J1369" s="78">
        <f>IF(OR($E1369="",$H1369=""),"",$H1369*$I1369)</f>
      </c>
      <c r="K1369" s="79" t="str">
        <v/>
      </c>
    </row>
    <row r="1370">
      <c r="A1370" s="81" t="str">
        <v/>
      </c>
      <c r="B1370" s="81" t="str">
        <v/>
      </c>
      <c r="C1370" s="83">
        <f>IF($E1370="","",IFERROR(VLOOKUP(TRIM(E1370&amp;""),'Référentiel Articles'!$A$2:$F$634,2,FALSE),""))</f>
      </c>
      <c r="D1370" s="83">
        <f>IF($E1370="","",IFERROR(VLOOKUP(TRIM(E1370&amp;""),'Référentiel Articles'!$A$2:$F$634,3,FALSE),""))</f>
      </c>
      <c r="E1370" s="81" t="str">
        <v/>
      </c>
      <c r="F1370" s="83">
        <f>IF($E1370="","",IFERROR(VLOOKUP(TRIM(E1370&amp;""),'Référentiel Articles'!$A$2:$F$634,4,FALSE),""))</f>
      </c>
      <c r="G1370" s="84">
        <f>IF($E1370="","",IFERROR(VLOOKUP(TRIM(E1370&amp;""),'Référentiel Articles'!$A$2:$F$634,5,FALSE),""))</f>
      </c>
      <c r="H1370" s="85" t="str">
        <v/>
      </c>
      <c r="I1370" s="84">
        <f>IF($E1370="","",IFERROR(VLOOKUP(TRIM(E1370&amp;""),'Référentiel Articles'!$A$2:$F$634,6,FALSE),""))</f>
      </c>
      <c r="J1370" s="90">
        <f>IF(OR($E1370="",$H1370=""),"",$H1370*$I1370)</f>
      </c>
      <c r="K1370" s="87" t="str">
        <v/>
      </c>
    </row>
    <row r="1371">
      <c r="A1371" s="74" t="str">
        <v/>
      </c>
      <c r="B1371" s="74" t="str">
        <v/>
      </c>
      <c r="C1371" s="75">
        <f>IF($E1371="","",IFERROR(VLOOKUP(TRIM(E1371&amp;""),'Référentiel Articles'!$A$2:$F$634,2,FALSE),""))</f>
      </c>
      <c r="D1371" s="75">
        <f>IF($E1371="","",IFERROR(VLOOKUP(TRIM(E1371&amp;""),'Référentiel Articles'!$A$2:$F$634,3,FALSE),""))</f>
      </c>
      <c r="E1371" s="74" t="str">
        <v/>
      </c>
      <c r="F1371" s="75">
        <f>IF($E1371="","",IFERROR(VLOOKUP(TRIM(E1371&amp;""),'Référentiel Articles'!$A$2:$F$634,4,FALSE),""))</f>
      </c>
      <c r="G1371" s="76">
        <f>IF($E1371="","",IFERROR(VLOOKUP(TRIM(E1371&amp;""),'Référentiel Articles'!$A$2:$F$634,5,FALSE),""))</f>
      </c>
      <c r="H1371" s="77" t="str">
        <v/>
      </c>
      <c r="I1371" s="76">
        <f>IF($E1371="","",IFERROR(VLOOKUP(TRIM(E1371&amp;""),'Référentiel Articles'!$A$2:$F$634,6,FALSE),""))</f>
      </c>
      <c r="J1371" s="78">
        <f>IF(OR($E1371="",$H1371=""),"",$H1371*$I1371)</f>
      </c>
      <c r="K1371" s="79" t="str">
        <v/>
      </c>
    </row>
    <row r="1372">
      <c r="A1372" s="81" t="str">
        <v/>
      </c>
      <c r="B1372" s="81" t="str">
        <v/>
      </c>
      <c r="C1372" s="83">
        <f>IF($E1372="","",IFERROR(VLOOKUP(TRIM(E1372&amp;""),'Référentiel Articles'!$A$2:$F$634,2,FALSE),""))</f>
      </c>
      <c r="D1372" s="83">
        <f>IF($E1372="","",IFERROR(VLOOKUP(TRIM(E1372&amp;""),'Référentiel Articles'!$A$2:$F$634,3,FALSE),""))</f>
      </c>
      <c r="E1372" s="81" t="str">
        <v/>
      </c>
      <c r="F1372" s="83">
        <f>IF($E1372="","",IFERROR(VLOOKUP(TRIM(E1372&amp;""),'Référentiel Articles'!$A$2:$F$634,4,FALSE),""))</f>
      </c>
      <c r="G1372" s="84">
        <f>IF($E1372="","",IFERROR(VLOOKUP(TRIM(E1372&amp;""),'Référentiel Articles'!$A$2:$F$634,5,FALSE),""))</f>
      </c>
      <c r="H1372" s="85" t="str">
        <v/>
      </c>
      <c r="I1372" s="84">
        <f>IF($E1372="","",IFERROR(VLOOKUP(TRIM(E1372&amp;""),'Référentiel Articles'!$A$2:$F$634,6,FALSE),""))</f>
      </c>
      <c r="J1372" s="90">
        <f>IF(OR($E1372="",$H1372=""),"",$H1372*$I1372)</f>
      </c>
      <c r="K1372" s="87" t="str">
        <v/>
      </c>
    </row>
    <row r="1373">
      <c r="A1373" s="74" t="str">
        <v/>
      </c>
      <c r="B1373" s="74" t="str">
        <v/>
      </c>
      <c r="C1373" s="75">
        <f>IF($E1373="","",IFERROR(VLOOKUP(TRIM(E1373&amp;""),'Référentiel Articles'!$A$2:$F$634,2,FALSE),""))</f>
      </c>
      <c r="D1373" s="75">
        <f>IF($E1373="","",IFERROR(VLOOKUP(TRIM(E1373&amp;""),'Référentiel Articles'!$A$2:$F$634,3,FALSE),""))</f>
      </c>
      <c r="E1373" s="74" t="str">
        <v/>
      </c>
      <c r="F1373" s="75">
        <f>IF($E1373="","",IFERROR(VLOOKUP(TRIM(E1373&amp;""),'Référentiel Articles'!$A$2:$F$634,4,FALSE),""))</f>
      </c>
      <c r="G1373" s="76">
        <f>IF($E1373="","",IFERROR(VLOOKUP(TRIM(E1373&amp;""),'Référentiel Articles'!$A$2:$F$634,5,FALSE),""))</f>
      </c>
      <c r="H1373" s="77" t="str">
        <v/>
      </c>
      <c r="I1373" s="76">
        <f>IF($E1373="","",IFERROR(VLOOKUP(TRIM(E1373&amp;""),'Référentiel Articles'!$A$2:$F$634,6,FALSE),""))</f>
      </c>
      <c r="J1373" s="78">
        <f>IF(OR($E1373="",$H1373=""),"",$H1373*$I1373)</f>
      </c>
      <c r="K1373" s="79" t="str">
        <v/>
      </c>
    </row>
    <row r="1374">
      <c r="A1374" s="81" t="str">
        <v/>
      </c>
      <c r="B1374" s="81" t="str">
        <v/>
      </c>
      <c r="C1374" s="83">
        <f>IF($E1374="","",IFERROR(VLOOKUP(TRIM(E1374&amp;""),'Référentiel Articles'!$A$2:$F$634,2,FALSE),""))</f>
      </c>
      <c r="D1374" s="83">
        <f>IF($E1374="","",IFERROR(VLOOKUP(TRIM(E1374&amp;""),'Référentiel Articles'!$A$2:$F$634,3,FALSE),""))</f>
      </c>
      <c r="E1374" s="81" t="str">
        <v/>
      </c>
      <c r="F1374" s="83">
        <f>IF($E1374="","",IFERROR(VLOOKUP(TRIM(E1374&amp;""),'Référentiel Articles'!$A$2:$F$634,4,FALSE),""))</f>
      </c>
      <c r="G1374" s="84">
        <f>IF($E1374="","",IFERROR(VLOOKUP(TRIM(E1374&amp;""),'Référentiel Articles'!$A$2:$F$634,5,FALSE),""))</f>
      </c>
      <c r="H1374" s="85" t="str">
        <v/>
      </c>
      <c r="I1374" s="84">
        <f>IF($E1374="","",IFERROR(VLOOKUP(TRIM(E1374&amp;""),'Référentiel Articles'!$A$2:$F$634,6,FALSE),""))</f>
      </c>
      <c r="J1374" s="90">
        <f>IF(OR($E1374="",$H1374=""),"",$H1374*$I1374)</f>
      </c>
      <c r="K1374" s="87" t="str">
        <v/>
      </c>
    </row>
    <row r="1375">
      <c r="A1375" s="74" t="str">
        <v/>
      </c>
      <c r="B1375" s="74" t="str">
        <v/>
      </c>
      <c r="C1375" s="75">
        <f>IF($E1375="","",IFERROR(VLOOKUP(TRIM(E1375&amp;""),'Référentiel Articles'!$A$2:$F$634,2,FALSE),""))</f>
      </c>
      <c r="D1375" s="75">
        <f>IF($E1375="","",IFERROR(VLOOKUP(TRIM(E1375&amp;""),'Référentiel Articles'!$A$2:$F$634,3,FALSE),""))</f>
      </c>
      <c r="E1375" s="74" t="str">
        <v/>
      </c>
      <c r="F1375" s="75">
        <f>IF($E1375="","",IFERROR(VLOOKUP(TRIM(E1375&amp;""),'Référentiel Articles'!$A$2:$F$634,4,FALSE),""))</f>
      </c>
      <c r="G1375" s="76">
        <f>IF($E1375="","",IFERROR(VLOOKUP(TRIM(E1375&amp;""),'Référentiel Articles'!$A$2:$F$634,5,FALSE),""))</f>
      </c>
      <c r="H1375" s="77" t="str">
        <v/>
      </c>
      <c r="I1375" s="76">
        <f>IF($E1375="","",IFERROR(VLOOKUP(TRIM(E1375&amp;""),'Référentiel Articles'!$A$2:$F$634,6,FALSE),""))</f>
      </c>
      <c r="J1375" s="78">
        <f>IF(OR($E1375="",$H1375=""),"",$H1375*$I1375)</f>
      </c>
      <c r="K1375" s="79" t="str">
        <v/>
      </c>
    </row>
    <row r="1376">
      <c r="A1376" s="81" t="str">
        <v/>
      </c>
      <c r="B1376" s="81" t="str">
        <v/>
      </c>
      <c r="C1376" s="83">
        <f>IF($E1376="","",IFERROR(VLOOKUP(TRIM(E1376&amp;""),'Référentiel Articles'!$A$2:$F$634,2,FALSE),""))</f>
      </c>
      <c r="D1376" s="83">
        <f>IF($E1376="","",IFERROR(VLOOKUP(TRIM(E1376&amp;""),'Référentiel Articles'!$A$2:$F$634,3,FALSE),""))</f>
      </c>
      <c r="E1376" s="81" t="str">
        <v/>
      </c>
      <c r="F1376" s="83">
        <f>IF($E1376="","",IFERROR(VLOOKUP(TRIM(E1376&amp;""),'Référentiel Articles'!$A$2:$F$634,4,FALSE),""))</f>
      </c>
      <c r="G1376" s="84">
        <f>IF($E1376="","",IFERROR(VLOOKUP(TRIM(E1376&amp;""),'Référentiel Articles'!$A$2:$F$634,5,FALSE),""))</f>
      </c>
      <c r="H1376" s="85" t="str">
        <v/>
      </c>
      <c r="I1376" s="84">
        <f>IF($E1376="","",IFERROR(VLOOKUP(TRIM(E1376&amp;""),'Référentiel Articles'!$A$2:$F$634,6,FALSE),""))</f>
      </c>
      <c r="J1376" s="90">
        <f>IF(OR($E1376="",$H1376=""),"",$H1376*$I1376)</f>
      </c>
      <c r="K1376" s="87" t="str">
        <v/>
      </c>
    </row>
    <row r="1377">
      <c r="A1377" s="74" t="str">
        <v/>
      </c>
      <c r="B1377" s="74" t="str">
        <v/>
      </c>
      <c r="C1377" s="75">
        <f>IF($E1377="","",IFERROR(VLOOKUP(TRIM(E1377&amp;""),'Référentiel Articles'!$A$2:$F$634,2,FALSE),""))</f>
      </c>
      <c r="D1377" s="75">
        <f>IF($E1377="","",IFERROR(VLOOKUP(TRIM(E1377&amp;""),'Référentiel Articles'!$A$2:$F$634,3,FALSE),""))</f>
      </c>
      <c r="E1377" s="74" t="str">
        <v/>
      </c>
      <c r="F1377" s="75">
        <f>IF($E1377="","",IFERROR(VLOOKUP(TRIM(E1377&amp;""),'Référentiel Articles'!$A$2:$F$634,4,FALSE),""))</f>
      </c>
      <c r="G1377" s="76">
        <f>IF($E1377="","",IFERROR(VLOOKUP(TRIM(E1377&amp;""),'Référentiel Articles'!$A$2:$F$634,5,FALSE),""))</f>
      </c>
      <c r="H1377" s="77" t="str">
        <v/>
      </c>
      <c r="I1377" s="76">
        <f>IF($E1377="","",IFERROR(VLOOKUP(TRIM(E1377&amp;""),'Référentiel Articles'!$A$2:$F$634,6,FALSE),""))</f>
      </c>
      <c r="J1377" s="78">
        <f>IF(OR($E1377="",$H1377=""),"",$H1377*$I1377)</f>
      </c>
      <c r="K1377" s="79" t="str">
        <v/>
      </c>
    </row>
    <row r="1378">
      <c r="A1378" s="81" t="str">
        <v/>
      </c>
      <c r="B1378" s="81" t="str">
        <v/>
      </c>
      <c r="C1378" s="83">
        <f>IF($E1378="","",IFERROR(VLOOKUP(TRIM(E1378&amp;""),'Référentiel Articles'!$A$2:$F$634,2,FALSE),""))</f>
      </c>
      <c r="D1378" s="83">
        <f>IF($E1378="","",IFERROR(VLOOKUP(TRIM(E1378&amp;""),'Référentiel Articles'!$A$2:$F$634,3,FALSE),""))</f>
      </c>
      <c r="E1378" s="81" t="str">
        <v/>
      </c>
      <c r="F1378" s="83">
        <f>IF($E1378="","",IFERROR(VLOOKUP(TRIM(E1378&amp;""),'Référentiel Articles'!$A$2:$F$634,4,FALSE),""))</f>
      </c>
      <c r="G1378" s="84">
        <f>IF($E1378="","",IFERROR(VLOOKUP(TRIM(E1378&amp;""),'Référentiel Articles'!$A$2:$F$634,5,FALSE),""))</f>
      </c>
      <c r="H1378" s="85" t="str">
        <v/>
      </c>
      <c r="I1378" s="84">
        <f>IF($E1378="","",IFERROR(VLOOKUP(TRIM(E1378&amp;""),'Référentiel Articles'!$A$2:$F$634,6,FALSE),""))</f>
      </c>
      <c r="J1378" s="90">
        <f>IF(OR($E1378="",$H1378=""),"",$H1378*$I1378)</f>
      </c>
      <c r="K1378" s="87" t="str">
        <v/>
      </c>
    </row>
    <row r="1379">
      <c r="A1379" s="74" t="str">
        <v/>
      </c>
      <c r="B1379" s="74" t="str">
        <v/>
      </c>
      <c r="C1379" s="75">
        <f>IF($E1379="","",IFERROR(VLOOKUP(TRIM(E1379&amp;""),'Référentiel Articles'!$A$2:$F$634,2,FALSE),""))</f>
      </c>
      <c r="D1379" s="75">
        <f>IF($E1379="","",IFERROR(VLOOKUP(TRIM(E1379&amp;""),'Référentiel Articles'!$A$2:$F$634,3,FALSE),""))</f>
      </c>
      <c r="E1379" s="74" t="str">
        <v/>
      </c>
      <c r="F1379" s="75">
        <f>IF($E1379="","",IFERROR(VLOOKUP(TRIM(E1379&amp;""),'Référentiel Articles'!$A$2:$F$634,4,FALSE),""))</f>
      </c>
      <c r="G1379" s="76">
        <f>IF($E1379="","",IFERROR(VLOOKUP(TRIM(E1379&amp;""),'Référentiel Articles'!$A$2:$F$634,5,FALSE),""))</f>
      </c>
      <c r="H1379" s="77" t="str">
        <v/>
      </c>
      <c r="I1379" s="76">
        <f>IF($E1379="","",IFERROR(VLOOKUP(TRIM(E1379&amp;""),'Référentiel Articles'!$A$2:$F$634,6,FALSE),""))</f>
      </c>
      <c r="J1379" s="78">
        <f>IF(OR($E1379="",$H1379=""),"",$H1379*$I1379)</f>
      </c>
      <c r="K1379" s="79" t="str">
        <v/>
      </c>
    </row>
    <row r="1380">
      <c r="A1380" s="81" t="str">
        <v/>
      </c>
      <c r="B1380" s="81" t="str">
        <v/>
      </c>
      <c r="C1380" s="83">
        <f>IF($E1380="","",IFERROR(VLOOKUP(TRIM(E1380&amp;""),'Référentiel Articles'!$A$2:$F$634,2,FALSE),""))</f>
      </c>
      <c r="D1380" s="83">
        <f>IF($E1380="","",IFERROR(VLOOKUP(TRIM(E1380&amp;""),'Référentiel Articles'!$A$2:$F$634,3,FALSE),""))</f>
      </c>
      <c r="E1380" s="81" t="str">
        <v/>
      </c>
      <c r="F1380" s="83">
        <f>IF($E1380="","",IFERROR(VLOOKUP(TRIM(E1380&amp;""),'Référentiel Articles'!$A$2:$F$634,4,FALSE),""))</f>
      </c>
      <c r="G1380" s="84">
        <f>IF($E1380="","",IFERROR(VLOOKUP(TRIM(E1380&amp;""),'Référentiel Articles'!$A$2:$F$634,5,FALSE),""))</f>
      </c>
      <c r="H1380" s="85" t="str">
        <v/>
      </c>
      <c r="I1380" s="84">
        <f>IF($E1380="","",IFERROR(VLOOKUP(TRIM(E1380&amp;""),'Référentiel Articles'!$A$2:$F$634,6,FALSE),""))</f>
      </c>
      <c r="J1380" s="90">
        <f>IF(OR($E1380="",$H1380=""),"",$H1380*$I1380)</f>
      </c>
      <c r="K1380" s="87" t="str">
        <v/>
      </c>
    </row>
    <row r="1381">
      <c r="A1381" s="74" t="str">
        <v/>
      </c>
      <c r="B1381" s="74" t="str">
        <v/>
      </c>
      <c r="C1381" s="75">
        <f>IF($E1381="","",IFERROR(VLOOKUP(TRIM(E1381&amp;""),'Référentiel Articles'!$A$2:$F$634,2,FALSE),""))</f>
      </c>
      <c r="D1381" s="75">
        <f>IF($E1381="","",IFERROR(VLOOKUP(TRIM(E1381&amp;""),'Référentiel Articles'!$A$2:$F$634,3,FALSE),""))</f>
      </c>
      <c r="E1381" s="74" t="str">
        <v/>
      </c>
      <c r="F1381" s="75">
        <f>IF($E1381="","",IFERROR(VLOOKUP(TRIM(E1381&amp;""),'Référentiel Articles'!$A$2:$F$634,4,FALSE),""))</f>
      </c>
      <c r="G1381" s="76">
        <f>IF($E1381="","",IFERROR(VLOOKUP(TRIM(E1381&amp;""),'Référentiel Articles'!$A$2:$F$634,5,FALSE),""))</f>
      </c>
      <c r="H1381" s="77" t="str">
        <v/>
      </c>
      <c r="I1381" s="76">
        <f>IF($E1381="","",IFERROR(VLOOKUP(TRIM(E1381&amp;""),'Référentiel Articles'!$A$2:$F$634,6,FALSE),""))</f>
      </c>
      <c r="J1381" s="78">
        <f>IF(OR($E1381="",$H1381=""),"",$H1381*$I1381)</f>
      </c>
      <c r="K1381" s="79" t="str">
        <v/>
      </c>
    </row>
    <row r="1382">
      <c r="A1382" s="81" t="str">
        <v/>
      </c>
      <c r="B1382" s="81" t="str">
        <v/>
      </c>
      <c r="C1382" s="83">
        <f>IF($E1382="","",IFERROR(VLOOKUP(TRIM(E1382&amp;""),'Référentiel Articles'!$A$2:$F$634,2,FALSE),""))</f>
      </c>
      <c r="D1382" s="83">
        <f>IF($E1382="","",IFERROR(VLOOKUP(TRIM(E1382&amp;""),'Référentiel Articles'!$A$2:$F$634,3,FALSE),""))</f>
      </c>
      <c r="E1382" s="81" t="str">
        <v/>
      </c>
      <c r="F1382" s="83">
        <f>IF($E1382="","",IFERROR(VLOOKUP(TRIM(E1382&amp;""),'Référentiel Articles'!$A$2:$F$634,4,FALSE),""))</f>
      </c>
      <c r="G1382" s="84">
        <f>IF($E1382="","",IFERROR(VLOOKUP(TRIM(E1382&amp;""),'Référentiel Articles'!$A$2:$F$634,5,FALSE),""))</f>
      </c>
      <c r="H1382" s="85" t="str">
        <v/>
      </c>
      <c r="I1382" s="84">
        <f>IF($E1382="","",IFERROR(VLOOKUP(TRIM(E1382&amp;""),'Référentiel Articles'!$A$2:$F$634,6,FALSE),""))</f>
      </c>
      <c r="J1382" s="90">
        <f>IF(OR($E1382="",$H1382=""),"",$H1382*$I1382)</f>
      </c>
      <c r="K1382" s="87" t="str">
        <v/>
      </c>
    </row>
    <row r="1383">
      <c r="A1383" s="74" t="str">
        <v/>
      </c>
      <c r="B1383" s="74" t="str">
        <v/>
      </c>
      <c r="C1383" s="75">
        <f>IF($E1383="","",IFERROR(VLOOKUP(TRIM(E1383&amp;""),'Référentiel Articles'!$A$2:$F$634,2,FALSE),""))</f>
      </c>
      <c r="D1383" s="75">
        <f>IF($E1383="","",IFERROR(VLOOKUP(TRIM(E1383&amp;""),'Référentiel Articles'!$A$2:$F$634,3,FALSE),""))</f>
      </c>
      <c r="E1383" s="74" t="str">
        <v/>
      </c>
      <c r="F1383" s="75">
        <f>IF($E1383="","",IFERROR(VLOOKUP(TRIM(E1383&amp;""),'Référentiel Articles'!$A$2:$F$634,4,FALSE),""))</f>
      </c>
      <c r="G1383" s="76">
        <f>IF($E1383="","",IFERROR(VLOOKUP(TRIM(E1383&amp;""),'Référentiel Articles'!$A$2:$F$634,5,FALSE),""))</f>
      </c>
      <c r="H1383" s="77" t="str">
        <v/>
      </c>
      <c r="I1383" s="76">
        <f>IF($E1383="","",IFERROR(VLOOKUP(TRIM(E1383&amp;""),'Référentiel Articles'!$A$2:$F$634,6,FALSE),""))</f>
      </c>
      <c r="J1383" s="78">
        <f>IF(OR($E1383="",$H1383=""),"",$H1383*$I1383)</f>
      </c>
      <c r="K1383" s="79" t="str">
        <v/>
      </c>
    </row>
    <row r="1384">
      <c r="A1384" s="81" t="str">
        <v/>
      </c>
      <c r="B1384" s="81" t="str">
        <v/>
      </c>
      <c r="C1384" s="83">
        <f>IF($E1384="","",IFERROR(VLOOKUP(TRIM(E1384&amp;""),'Référentiel Articles'!$A$2:$F$634,2,FALSE),""))</f>
      </c>
      <c r="D1384" s="83">
        <f>IF($E1384="","",IFERROR(VLOOKUP(TRIM(E1384&amp;""),'Référentiel Articles'!$A$2:$F$634,3,FALSE),""))</f>
      </c>
      <c r="E1384" s="81" t="str">
        <v/>
      </c>
      <c r="F1384" s="83">
        <f>IF($E1384="","",IFERROR(VLOOKUP(TRIM(E1384&amp;""),'Référentiel Articles'!$A$2:$F$634,4,FALSE),""))</f>
      </c>
      <c r="G1384" s="84">
        <f>IF($E1384="","",IFERROR(VLOOKUP(TRIM(E1384&amp;""),'Référentiel Articles'!$A$2:$F$634,5,FALSE),""))</f>
      </c>
      <c r="H1384" s="85" t="str">
        <v/>
      </c>
      <c r="I1384" s="84">
        <f>IF($E1384="","",IFERROR(VLOOKUP(TRIM(E1384&amp;""),'Référentiel Articles'!$A$2:$F$634,6,FALSE),""))</f>
      </c>
      <c r="J1384" s="90">
        <f>IF(OR($E1384="",$H1384=""),"",$H1384*$I1384)</f>
      </c>
      <c r="K1384" s="87" t="str">
        <v/>
      </c>
    </row>
    <row r="1385">
      <c r="A1385" s="74" t="str">
        <v/>
      </c>
      <c r="B1385" s="74" t="str">
        <v/>
      </c>
      <c r="C1385" s="75">
        <f>IF($E1385="","",IFERROR(VLOOKUP(TRIM(E1385&amp;""),'Référentiel Articles'!$A$2:$F$634,2,FALSE),""))</f>
      </c>
      <c r="D1385" s="75">
        <f>IF($E1385="","",IFERROR(VLOOKUP(TRIM(E1385&amp;""),'Référentiel Articles'!$A$2:$F$634,3,FALSE),""))</f>
      </c>
      <c r="E1385" s="74" t="str">
        <v/>
      </c>
      <c r="F1385" s="75">
        <f>IF($E1385="","",IFERROR(VLOOKUP(TRIM(E1385&amp;""),'Référentiel Articles'!$A$2:$F$634,4,FALSE),""))</f>
      </c>
      <c r="G1385" s="76">
        <f>IF($E1385="","",IFERROR(VLOOKUP(TRIM(E1385&amp;""),'Référentiel Articles'!$A$2:$F$634,5,FALSE),""))</f>
      </c>
      <c r="H1385" s="77" t="str">
        <v/>
      </c>
      <c r="I1385" s="76">
        <f>IF($E1385="","",IFERROR(VLOOKUP(TRIM(E1385&amp;""),'Référentiel Articles'!$A$2:$F$634,6,FALSE),""))</f>
      </c>
      <c r="J1385" s="78">
        <f>IF(OR($E1385="",$H1385=""),"",$H1385*$I1385)</f>
      </c>
      <c r="K1385" s="79" t="str">
        <v/>
      </c>
    </row>
    <row r="1386">
      <c r="A1386" s="81" t="str">
        <v/>
      </c>
      <c r="B1386" s="81" t="str">
        <v/>
      </c>
      <c r="C1386" s="83">
        <f>IF($E1386="","",IFERROR(VLOOKUP(TRIM(E1386&amp;""),'Référentiel Articles'!$A$2:$F$634,2,FALSE),""))</f>
      </c>
      <c r="D1386" s="83">
        <f>IF($E1386="","",IFERROR(VLOOKUP(TRIM(E1386&amp;""),'Référentiel Articles'!$A$2:$F$634,3,FALSE),""))</f>
      </c>
      <c r="E1386" s="81" t="str">
        <v/>
      </c>
      <c r="F1386" s="83">
        <f>IF($E1386="","",IFERROR(VLOOKUP(TRIM(E1386&amp;""),'Référentiel Articles'!$A$2:$F$634,4,FALSE),""))</f>
      </c>
      <c r="G1386" s="84">
        <f>IF($E1386="","",IFERROR(VLOOKUP(TRIM(E1386&amp;""),'Référentiel Articles'!$A$2:$F$634,5,FALSE),""))</f>
      </c>
      <c r="H1386" s="85" t="str">
        <v/>
      </c>
      <c r="I1386" s="84">
        <f>IF($E1386="","",IFERROR(VLOOKUP(TRIM(E1386&amp;""),'Référentiel Articles'!$A$2:$F$634,6,FALSE),""))</f>
      </c>
      <c r="J1386" s="90">
        <f>IF(OR($E1386="",$H1386=""),"",$H1386*$I1386)</f>
      </c>
      <c r="K1386" s="87" t="str">
        <v/>
      </c>
    </row>
    <row r="1387">
      <c r="A1387" s="74" t="str">
        <v/>
      </c>
      <c r="B1387" s="74" t="str">
        <v/>
      </c>
      <c r="C1387" s="75">
        <f>IF($E1387="","",IFERROR(VLOOKUP(TRIM(E1387&amp;""),'Référentiel Articles'!$A$2:$F$634,2,FALSE),""))</f>
      </c>
      <c r="D1387" s="75">
        <f>IF($E1387="","",IFERROR(VLOOKUP(TRIM(E1387&amp;""),'Référentiel Articles'!$A$2:$F$634,3,FALSE),""))</f>
      </c>
      <c r="E1387" s="74" t="str">
        <v/>
      </c>
      <c r="F1387" s="75">
        <f>IF($E1387="","",IFERROR(VLOOKUP(TRIM(E1387&amp;""),'Référentiel Articles'!$A$2:$F$634,4,FALSE),""))</f>
      </c>
      <c r="G1387" s="76">
        <f>IF($E1387="","",IFERROR(VLOOKUP(TRIM(E1387&amp;""),'Référentiel Articles'!$A$2:$F$634,5,FALSE),""))</f>
      </c>
      <c r="H1387" s="77" t="str">
        <v/>
      </c>
      <c r="I1387" s="76">
        <f>IF($E1387="","",IFERROR(VLOOKUP(TRIM(E1387&amp;""),'Référentiel Articles'!$A$2:$F$634,6,FALSE),""))</f>
      </c>
      <c r="J1387" s="78">
        <f>IF(OR($E1387="",$H1387=""),"",$H1387*$I1387)</f>
      </c>
      <c r="K1387" s="79" t="str">
        <v/>
      </c>
    </row>
    <row r="1388">
      <c r="A1388" s="81" t="str">
        <v/>
      </c>
      <c r="B1388" s="81" t="str">
        <v/>
      </c>
      <c r="C1388" s="83">
        <f>IF($E1388="","",IFERROR(VLOOKUP(TRIM(E1388&amp;""),'Référentiel Articles'!$A$2:$F$634,2,FALSE),""))</f>
      </c>
      <c r="D1388" s="83">
        <f>IF($E1388="","",IFERROR(VLOOKUP(TRIM(E1388&amp;""),'Référentiel Articles'!$A$2:$F$634,3,FALSE),""))</f>
      </c>
      <c r="E1388" s="81" t="str">
        <v/>
      </c>
      <c r="F1388" s="83">
        <f>IF($E1388="","",IFERROR(VLOOKUP(TRIM(E1388&amp;""),'Référentiel Articles'!$A$2:$F$634,4,FALSE),""))</f>
      </c>
      <c r="G1388" s="84">
        <f>IF($E1388="","",IFERROR(VLOOKUP(TRIM(E1388&amp;""),'Référentiel Articles'!$A$2:$F$634,5,FALSE),""))</f>
      </c>
      <c r="H1388" s="85" t="str">
        <v/>
      </c>
      <c r="I1388" s="84">
        <f>IF($E1388="","",IFERROR(VLOOKUP(TRIM(E1388&amp;""),'Référentiel Articles'!$A$2:$F$634,6,FALSE),""))</f>
      </c>
      <c r="J1388" s="90">
        <f>IF(OR($E1388="",$H1388=""),"",$H1388*$I1388)</f>
      </c>
      <c r="K1388" s="87" t="str">
        <v/>
      </c>
    </row>
    <row r="1389">
      <c r="A1389" s="74" t="str">
        <v/>
      </c>
      <c r="B1389" s="74" t="str">
        <v/>
      </c>
      <c r="C1389" s="75">
        <f>IF($E1389="","",IFERROR(VLOOKUP(TRIM(E1389&amp;""),'Référentiel Articles'!$A$2:$F$634,2,FALSE),""))</f>
      </c>
      <c r="D1389" s="75">
        <f>IF($E1389="","",IFERROR(VLOOKUP(TRIM(E1389&amp;""),'Référentiel Articles'!$A$2:$F$634,3,FALSE),""))</f>
      </c>
      <c r="E1389" s="74" t="str">
        <v/>
      </c>
      <c r="F1389" s="75">
        <f>IF($E1389="","",IFERROR(VLOOKUP(TRIM(E1389&amp;""),'Référentiel Articles'!$A$2:$F$634,4,FALSE),""))</f>
      </c>
      <c r="G1389" s="76">
        <f>IF($E1389="","",IFERROR(VLOOKUP(TRIM(E1389&amp;""),'Référentiel Articles'!$A$2:$F$634,5,FALSE),""))</f>
      </c>
      <c r="H1389" s="77" t="str">
        <v/>
      </c>
      <c r="I1389" s="76">
        <f>IF($E1389="","",IFERROR(VLOOKUP(TRIM(E1389&amp;""),'Référentiel Articles'!$A$2:$F$634,6,FALSE),""))</f>
      </c>
      <c r="J1389" s="78">
        <f>IF(OR($E1389="",$H1389=""),"",$H1389*$I1389)</f>
      </c>
      <c r="K1389" s="79" t="str">
        <v/>
      </c>
    </row>
    <row r="1390">
      <c r="A1390" s="81" t="str">
        <v/>
      </c>
      <c r="B1390" s="81" t="str">
        <v/>
      </c>
      <c r="C1390" s="83">
        <f>IF($E1390="","",IFERROR(VLOOKUP(TRIM(E1390&amp;""),'Référentiel Articles'!$A$2:$F$634,2,FALSE),""))</f>
      </c>
      <c r="D1390" s="83">
        <f>IF($E1390="","",IFERROR(VLOOKUP(TRIM(E1390&amp;""),'Référentiel Articles'!$A$2:$F$634,3,FALSE),""))</f>
      </c>
      <c r="E1390" s="81" t="str">
        <v/>
      </c>
      <c r="F1390" s="83">
        <f>IF($E1390="","",IFERROR(VLOOKUP(TRIM(E1390&amp;""),'Référentiel Articles'!$A$2:$F$634,4,FALSE),""))</f>
      </c>
      <c r="G1390" s="84">
        <f>IF($E1390="","",IFERROR(VLOOKUP(TRIM(E1390&amp;""),'Référentiel Articles'!$A$2:$F$634,5,FALSE),""))</f>
      </c>
      <c r="H1390" s="85" t="str">
        <v/>
      </c>
      <c r="I1390" s="84">
        <f>IF($E1390="","",IFERROR(VLOOKUP(TRIM(E1390&amp;""),'Référentiel Articles'!$A$2:$F$634,6,FALSE),""))</f>
      </c>
      <c r="J1390" s="90">
        <f>IF(OR($E1390="",$H1390=""),"",$H1390*$I1390)</f>
      </c>
      <c r="K1390" s="87" t="str">
        <v/>
      </c>
    </row>
    <row r="1391">
      <c r="A1391" s="74" t="str">
        <v/>
      </c>
      <c r="B1391" s="74" t="str">
        <v/>
      </c>
      <c r="C1391" s="75">
        <f>IF($E1391="","",IFERROR(VLOOKUP(TRIM(E1391&amp;""),'Référentiel Articles'!$A$2:$F$634,2,FALSE),""))</f>
      </c>
      <c r="D1391" s="75">
        <f>IF($E1391="","",IFERROR(VLOOKUP(TRIM(E1391&amp;""),'Référentiel Articles'!$A$2:$F$634,3,FALSE),""))</f>
      </c>
      <c r="E1391" s="74" t="str">
        <v/>
      </c>
      <c r="F1391" s="75">
        <f>IF($E1391="","",IFERROR(VLOOKUP(TRIM(E1391&amp;""),'Référentiel Articles'!$A$2:$F$634,4,FALSE),""))</f>
      </c>
      <c r="G1391" s="76">
        <f>IF($E1391="","",IFERROR(VLOOKUP(TRIM(E1391&amp;""),'Référentiel Articles'!$A$2:$F$634,5,FALSE),""))</f>
      </c>
      <c r="H1391" s="77" t="str">
        <v/>
      </c>
      <c r="I1391" s="76">
        <f>IF($E1391="","",IFERROR(VLOOKUP(TRIM(E1391&amp;""),'Référentiel Articles'!$A$2:$F$634,6,FALSE),""))</f>
      </c>
      <c r="J1391" s="78">
        <f>IF(OR($E1391="",$H1391=""),"",$H1391*$I1391)</f>
      </c>
      <c r="K1391" s="79" t="str">
        <v/>
      </c>
    </row>
    <row r="1392">
      <c r="A1392" s="81" t="str">
        <v/>
      </c>
      <c r="B1392" s="81" t="str">
        <v/>
      </c>
      <c r="C1392" s="83">
        <f>IF($E1392="","",IFERROR(VLOOKUP(TRIM(E1392&amp;""),'Référentiel Articles'!$A$2:$F$634,2,FALSE),""))</f>
      </c>
      <c r="D1392" s="83">
        <f>IF($E1392="","",IFERROR(VLOOKUP(TRIM(E1392&amp;""),'Référentiel Articles'!$A$2:$F$634,3,FALSE),""))</f>
      </c>
      <c r="E1392" s="81" t="str">
        <v/>
      </c>
      <c r="F1392" s="83">
        <f>IF($E1392="","",IFERROR(VLOOKUP(TRIM(E1392&amp;""),'Référentiel Articles'!$A$2:$F$634,4,FALSE),""))</f>
      </c>
      <c r="G1392" s="84">
        <f>IF($E1392="","",IFERROR(VLOOKUP(TRIM(E1392&amp;""),'Référentiel Articles'!$A$2:$F$634,5,FALSE),""))</f>
      </c>
      <c r="H1392" s="85" t="str">
        <v/>
      </c>
      <c r="I1392" s="84">
        <f>IF($E1392="","",IFERROR(VLOOKUP(TRIM(E1392&amp;""),'Référentiel Articles'!$A$2:$F$634,6,FALSE),""))</f>
      </c>
      <c r="J1392" s="90">
        <f>IF(OR($E1392="",$H1392=""),"",$H1392*$I1392)</f>
      </c>
      <c r="K1392" s="87" t="str">
        <v/>
      </c>
    </row>
    <row r="1393">
      <c r="A1393" s="74" t="str">
        <v/>
      </c>
      <c r="B1393" s="74" t="str">
        <v/>
      </c>
      <c r="C1393" s="75">
        <f>IF($E1393="","",IFERROR(VLOOKUP(TRIM(E1393&amp;""),'Référentiel Articles'!$A$2:$F$634,2,FALSE),""))</f>
      </c>
      <c r="D1393" s="75">
        <f>IF($E1393="","",IFERROR(VLOOKUP(TRIM(E1393&amp;""),'Référentiel Articles'!$A$2:$F$634,3,FALSE),""))</f>
      </c>
      <c r="E1393" s="74" t="str">
        <v/>
      </c>
      <c r="F1393" s="75">
        <f>IF($E1393="","",IFERROR(VLOOKUP(TRIM(E1393&amp;""),'Référentiel Articles'!$A$2:$F$634,4,FALSE),""))</f>
      </c>
      <c r="G1393" s="76">
        <f>IF($E1393="","",IFERROR(VLOOKUP(TRIM(E1393&amp;""),'Référentiel Articles'!$A$2:$F$634,5,FALSE),""))</f>
      </c>
      <c r="H1393" s="77" t="str">
        <v/>
      </c>
      <c r="I1393" s="76">
        <f>IF($E1393="","",IFERROR(VLOOKUP(TRIM(E1393&amp;""),'Référentiel Articles'!$A$2:$F$634,6,FALSE),""))</f>
      </c>
      <c r="J1393" s="78">
        <f>IF(OR($E1393="",$H1393=""),"",$H1393*$I1393)</f>
      </c>
      <c r="K1393" s="79" t="str">
        <v/>
      </c>
    </row>
    <row r="1394">
      <c r="A1394" s="81" t="str">
        <v/>
      </c>
      <c r="B1394" s="81" t="str">
        <v/>
      </c>
      <c r="C1394" s="83">
        <f>IF($E1394="","",IFERROR(VLOOKUP(TRIM(E1394&amp;""),'Référentiel Articles'!$A$2:$F$634,2,FALSE),""))</f>
      </c>
      <c r="D1394" s="83">
        <f>IF($E1394="","",IFERROR(VLOOKUP(TRIM(E1394&amp;""),'Référentiel Articles'!$A$2:$F$634,3,FALSE),""))</f>
      </c>
      <c r="E1394" s="81" t="str">
        <v/>
      </c>
      <c r="F1394" s="83">
        <f>IF($E1394="","",IFERROR(VLOOKUP(TRIM(E1394&amp;""),'Référentiel Articles'!$A$2:$F$634,4,FALSE),""))</f>
      </c>
      <c r="G1394" s="84">
        <f>IF($E1394="","",IFERROR(VLOOKUP(TRIM(E1394&amp;""),'Référentiel Articles'!$A$2:$F$634,5,FALSE),""))</f>
      </c>
      <c r="H1394" s="85" t="str">
        <v/>
      </c>
      <c r="I1394" s="84">
        <f>IF($E1394="","",IFERROR(VLOOKUP(TRIM(E1394&amp;""),'Référentiel Articles'!$A$2:$F$634,6,FALSE),""))</f>
      </c>
      <c r="J1394" s="90">
        <f>IF(OR($E1394="",$H1394=""),"",$H1394*$I1394)</f>
      </c>
      <c r="K1394" s="87" t="str">
        <v/>
      </c>
    </row>
    <row r="1395">
      <c r="A1395" s="74" t="str">
        <v/>
      </c>
      <c r="B1395" s="74" t="str">
        <v/>
      </c>
      <c r="C1395" s="75">
        <f>IF($E1395="","",IFERROR(VLOOKUP(TRIM(E1395&amp;""),'Référentiel Articles'!$A$2:$F$634,2,FALSE),""))</f>
      </c>
      <c r="D1395" s="75">
        <f>IF($E1395="","",IFERROR(VLOOKUP(TRIM(E1395&amp;""),'Référentiel Articles'!$A$2:$F$634,3,FALSE),""))</f>
      </c>
      <c r="E1395" s="74" t="str">
        <v/>
      </c>
      <c r="F1395" s="75">
        <f>IF($E1395="","",IFERROR(VLOOKUP(TRIM(E1395&amp;""),'Référentiel Articles'!$A$2:$F$634,4,FALSE),""))</f>
      </c>
      <c r="G1395" s="76">
        <f>IF($E1395="","",IFERROR(VLOOKUP(TRIM(E1395&amp;""),'Référentiel Articles'!$A$2:$F$634,5,FALSE),""))</f>
      </c>
      <c r="H1395" s="77" t="str">
        <v/>
      </c>
      <c r="I1395" s="76">
        <f>IF($E1395="","",IFERROR(VLOOKUP(TRIM(E1395&amp;""),'Référentiel Articles'!$A$2:$F$634,6,FALSE),""))</f>
      </c>
      <c r="J1395" s="78">
        <f>IF(OR($E1395="",$H1395=""),"",$H1395*$I1395)</f>
      </c>
      <c r="K1395" s="79" t="str">
        <v/>
      </c>
    </row>
    <row r="1396">
      <c r="A1396" s="81" t="str">
        <v/>
      </c>
      <c r="B1396" s="81" t="str">
        <v/>
      </c>
      <c r="C1396" s="83">
        <f>IF($E1396="","",IFERROR(VLOOKUP(TRIM(E1396&amp;""),'Référentiel Articles'!$A$2:$F$634,2,FALSE),""))</f>
      </c>
      <c r="D1396" s="83">
        <f>IF($E1396="","",IFERROR(VLOOKUP(TRIM(E1396&amp;""),'Référentiel Articles'!$A$2:$F$634,3,FALSE),""))</f>
      </c>
      <c r="E1396" s="81" t="str">
        <v/>
      </c>
      <c r="F1396" s="83">
        <f>IF($E1396="","",IFERROR(VLOOKUP(TRIM(E1396&amp;""),'Référentiel Articles'!$A$2:$F$634,4,FALSE),""))</f>
      </c>
      <c r="G1396" s="84">
        <f>IF($E1396="","",IFERROR(VLOOKUP(TRIM(E1396&amp;""),'Référentiel Articles'!$A$2:$F$634,5,FALSE),""))</f>
      </c>
      <c r="H1396" s="85" t="str">
        <v/>
      </c>
      <c r="I1396" s="84">
        <f>IF($E1396="","",IFERROR(VLOOKUP(TRIM(E1396&amp;""),'Référentiel Articles'!$A$2:$F$634,6,FALSE),""))</f>
      </c>
      <c r="J1396" s="90">
        <f>IF(OR($E1396="",$H1396=""),"",$H1396*$I1396)</f>
      </c>
      <c r="K1396" s="87" t="str">
        <v/>
      </c>
    </row>
    <row r="1397">
      <c r="A1397" s="74" t="str">
        <v/>
      </c>
      <c r="B1397" s="74" t="str">
        <v/>
      </c>
      <c r="C1397" s="75">
        <f>IF($E1397="","",IFERROR(VLOOKUP(TRIM(E1397&amp;""),'Référentiel Articles'!$A$2:$F$634,2,FALSE),""))</f>
      </c>
      <c r="D1397" s="75">
        <f>IF($E1397="","",IFERROR(VLOOKUP(TRIM(E1397&amp;""),'Référentiel Articles'!$A$2:$F$634,3,FALSE),""))</f>
      </c>
      <c r="E1397" s="74" t="str">
        <v/>
      </c>
      <c r="F1397" s="75">
        <f>IF($E1397="","",IFERROR(VLOOKUP(TRIM(E1397&amp;""),'Référentiel Articles'!$A$2:$F$634,4,FALSE),""))</f>
      </c>
      <c r="G1397" s="76">
        <f>IF($E1397="","",IFERROR(VLOOKUP(TRIM(E1397&amp;""),'Référentiel Articles'!$A$2:$F$634,5,FALSE),""))</f>
      </c>
      <c r="H1397" s="77" t="str">
        <v/>
      </c>
      <c r="I1397" s="76">
        <f>IF($E1397="","",IFERROR(VLOOKUP(TRIM(E1397&amp;""),'Référentiel Articles'!$A$2:$F$634,6,FALSE),""))</f>
      </c>
      <c r="J1397" s="78">
        <f>IF(OR($E1397="",$H1397=""),"",$H1397*$I1397)</f>
      </c>
      <c r="K1397" s="79" t="str">
        <v/>
      </c>
    </row>
    <row r="1398">
      <c r="A1398" s="81" t="str">
        <v/>
      </c>
      <c r="B1398" s="81" t="str">
        <v/>
      </c>
      <c r="C1398" s="83">
        <f>IF($E1398="","",IFERROR(VLOOKUP(TRIM(E1398&amp;""),'Référentiel Articles'!$A$2:$F$634,2,FALSE),""))</f>
      </c>
      <c r="D1398" s="83">
        <f>IF($E1398="","",IFERROR(VLOOKUP(TRIM(E1398&amp;""),'Référentiel Articles'!$A$2:$F$634,3,FALSE),""))</f>
      </c>
      <c r="E1398" s="81" t="str">
        <v/>
      </c>
      <c r="F1398" s="83">
        <f>IF($E1398="","",IFERROR(VLOOKUP(TRIM(E1398&amp;""),'Référentiel Articles'!$A$2:$F$634,4,FALSE),""))</f>
      </c>
      <c r="G1398" s="84">
        <f>IF($E1398="","",IFERROR(VLOOKUP(TRIM(E1398&amp;""),'Référentiel Articles'!$A$2:$F$634,5,FALSE),""))</f>
      </c>
      <c r="H1398" s="85" t="str">
        <v/>
      </c>
      <c r="I1398" s="84">
        <f>IF($E1398="","",IFERROR(VLOOKUP(TRIM(E1398&amp;""),'Référentiel Articles'!$A$2:$F$634,6,FALSE),""))</f>
      </c>
      <c r="J1398" s="90">
        <f>IF(OR($E1398="",$H1398=""),"",$H1398*$I1398)</f>
      </c>
      <c r="K1398" s="87" t="str">
        <v/>
      </c>
    </row>
    <row r="1399">
      <c r="A1399" s="74" t="str">
        <v/>
      </c>
      <c r="B1399" s="74" t="str">
        <v/>
      </c>
      <c r="C1399" s="75">
        <f>IF($E1399="","",IFERROR(VLOOKUP(TRIM(E1399&amp;""),'Référentiel Articles'!$A$2:$F$634,2,FALSE),""))</f>
      </c>
      <c r="D1399" s="75">
        <f>IF($E1399="","",IFERROR(VLOOKUP(TRIM(E1399&amp;""),'Référentiel Articles'!$A$2:$F$634,3,FALSE),""))</f>
      </c>
      <c r="E1399" s="74" t="str">
        <v/>
      </c>
      <c r="F1399" s="75">
        <f>IF($E1399="","",IFERROR(VLOOKUP(TRIM(E1399&amp;""),'Référentiel Articles'!$A$2:$F$634,4,FALSE),""))</f>
      </c>
      <c r="G1399" s="76">
        <f>IF($E1399="","",IFERROR(VLOOKUP(TRIM(E1399&amp;""),'Référentiel Articles'!$A$2:$F$634,5,FALSE),""))</f>
      </c>
      <c r="H1399" s="77" t="str">
        <v/>
      </c>
      <c r="I1399" s="76">
        <f>IF($E1399="","",IFERROR(VLOOKUP(TRIM(E1399&amp;""),'Référentiel Articles'!$A$2:$F$634,6,FALSE),""))</f>
      </c>
      <c r="J1399" s="78">
        <f>IF(OR($E1399="",$H1399=""),"",$H1399*$I1399)</f>
      </c>
      <c r="K1399" s="79" t="str">
        <v/>
      </c>
    </row>
    <row r="1400">
      <c r="A1400" s="81" t="str">
        <v/>
      </c>
      <c r="B1400" s="81" t="str">
        <v/>
      </c>
      <c r="C1400" s="83">
        <f>IF($E1400="","",IFERROR(VLOOKUP(TRIM(E1400&amp;""),'Référentiel Articles'!$A$2:$F$634,2,FALSE),""))</f>
      </c>
      <c r="D1400" s="83">
        <f>IF($E1400="","",IFERROR(VLOOKUP(TRIM(E1400&amp;""),'Référentiel Articles'!$A$2:$F$634,3,FALSE),""))</f>
      </c>
      <c r="E1400" s="81" t="str">
        <v/>
      </c>
      <c r="F1400" s="83">
        <f>IF($E1400="","",IFERROR(VLOOKUP(TRIM(E1400&amp;""),'Référentiel Articles'!$A$2:$F$634,4,FALSE),""))</f>
      </c>
      <c r="G1400" s="84">
        <f>IF($E1400="","",IFERROR(VLOOKUP(TRIM(E1400&amp;""),'Référentiel Articles'!$A$2:$F$634,5,FALSE),""))</f>
      </c>
      <c r="H1400" s="85" t="str">
        <v/>
      </c>
      <c r="I1400" s="84">
        <f>IF($E1400="","",IFERROR(VLOOKUP(TRIM(E1400&amp;""),'Référentiel Articles'!$A$2:$F$634,6,FALSE),""))</f>
      </c>
      <c r="J1400" s="90">
        <f>IF(OR($E1400="",$H1400=""),"",$H1400*$I1400)</f>
      </c>
      <c r="K1400" s="87" t="str">
        <v/>
      </c>
    </row>
    <row r="1401">
      <c r="A1401" s="74" t="str">
        <v/>
      </c>
      <c r="B1401" s="74" t="str">
        <v/>
      </c>
      <c r="C1401" s="75">
        <f>IF($E1401="","",IFERROR(VLOOKUP(TRIM(E1401&amp;""),'Référentiel Articles'!$A$2:$F$634,2,FALSE),""))</f>
      </c>
      <c r="D1401" s="75">
        <f>IF($E1401="","",IFERROR(VLOOKUP(TRIM(E1401&amp;""),'Référentiel Articles'!$A$2:$F$634,3,FALSE),""))</f>
      </c>
      <c r="E1401" s="74" t="str">
        <v/>
      </c>
      <c r="F1401" s="75">
        <f>IF($E1401="","",IFERROR(VLOOKUP(TRIM(E1401&amp;""),'Référentiel Articles'!$A$2:$F$634,4,FALSE),""))</f>
      </c>
      <c r="G1401" s="76">
        <f>IF($E1401="","",IFERROR(VLOOKUP(TRIM(E1401&amp;""),'Référentiel Articles'!$A$2:$F$634,5,FALSE),""))</f>
      </c>
      <c r="H1401" s="77" t="str">
        <v/>
      </c>
      <c r="I1401" s="76">
        <f>IF($E1401="","",IFERROR(VLOOKUP(TRIM(E1401&amp;""),'Référentiel Articles'!$A$2:$F$634,6,FALSE),""))</f>
      </c>
      <c r="J1401" s="78">
        <f>IF(OR($E1401="",$H1401=""),"",$H1401*$I1401)</f>
      </c>
      <c r="K1401" s="79" t="str">
        <v/>
      </c>
    </row>
    <row r="1402">
      <c r="A1402" s="81" t="str">
        <v/>
      </c>
      <c r="B1402" s="81" t="str">
        <v/>
      </c>
      <c r="C1402" s="83">
        <f>IF($E1402="","",IFERROR(VLOOKUP(TRIM(E1402&amp;""),'Référentiel Articles'!$A$2:$F$634,2,FALSE),""))</f>
      </c>
      <c r="D1402" s="83">
        <f>IF($E1402="","",IFERROR(VLOOKUP(TRIM(E1402&amp;""),'Référentiel Articles'!$A$2:$F$634,3,FALSE),""))</f>
      </c>
      <c r="E1402" s="81" t="str">
        <v/>
      </c>
      <c r="F1402" s="83">
        <f>IF($E1402="","",IFERROR(VLOOKUP(TRIM(E1402&amp;""),'Référentiel Articles'!$A$2:$F$634,4,FALSE),""))</f>
      </c>
      <c r="G1402" s="84">
        <f>IF($E1402="","",IFERROR(VLOOKUP(TRIM(E1402&amp;""),'Référentiel Articles'!$A$2:$F$634,5,FALSE),""))</f>
      </c>
      <c r="H1402" s="85" t="str">
        <v/>
      </c>
      <c r="I1402" s="84">
        <f>IF($E1402="","",IFERROR(VLOOKUP(TRIM(E1402&amp;""),'Référentiel Articles'!$A$2:$F$634,6,FALSE),""))</f>
      </c>
      <c r="J1402" s="90">
        <f>IF(OR($E1402="",$H1402=""),"",$H1402*$I1402)</f>
      </c>
      <c r="K1402" s="87" t="str">
        <v/>
      </c>
    </row>
    <row r="1403">
      <c r="A1403" s="74" t="str">
        <v/>
      </c>
      <c r="B1403" s="74" t="str">
        <v/>
      </c>
      <c r="C1403" s="75">
        <f>IF($E1403="","",IFERROR(VLOOKUP(TRIM(E1403&amp;""),'Référentiel Articles'!$A$2:$F$634,2,FALSE),""))</f>
      </c>
      <c r="D1403" s="75">
        <f>IF($E1403="","",IFERROR(VLOOKUP(TRIM(E1403&amp;""),'Référentiel Articles'!$A$2:$F$634,3,FALSE),""))</f>
      </c>
      <c r="E1403" s="74" t="str">
        <v/>
      </c>
      <c r="F1403" s="75">
        <f>IF($E1403="","",IFERROR(VLOOKUP(TRIM(E1403&amp;""),'Référentiel Articles'!$A$2:$F$634,4,FALSE),""))</f>
      </c>
      <c r="G1403" s="76">
        <f>IF($E1403="","",IFERROR(VLOOKUP(TRIM(E1403&amp;""),'Référentiel Articles'!$A$2:$F$634,5,FALSE),""))</f>
      </c>
      <c r="H1403" s="77" t="str">
        <v/>
      </c>
      <c r="I1403" s="76">
        <f>IF($E1403="","",IFERROR(VLOOKUP(TRIM(E1403&amp;""),'Référentiel Articles'!$A$2:$F$634,6,FALSE),""))</f>
      </c>
      <c r="J1403" s="78">
        <f>IF(OR($E1403="",$H1403=""),"",$H1403*$I1403)</f>
      </c>
      <c r="K1403" s="79" t="str">
        <v/>
      </c>
    </row>
    <row r="1404">
      <c r="A1404" s="81" t="str">
        <v/>
      </c>
      <c r="B1404" s="81" t="str">
        <v/>
      </c>
      <c r="C1404" s="83">
        <f>IF($E1404="","",IFERROR(VLOOKUP(TRIM(E1404&amp;""),'Référentiel Articles'!$A$2:$F$634,2,FALSE),""))</f>
      </c>
      <c r="D1404" s="83">
        <f>IF($E1404="","",IFERROR(VLOOKUP(TRIM(E1404&amp;""),'Référentiel Articles'!$A$2:$F$634,3,FALSE),""))</f>
      </c>
      <c r="E1404" s="81" t="str">
        <v/>
      </c>
      <c r="F1404" s="83">
        <f>IF($E1404="","",IFERROR(VLOOKUP(TRIM(E1404&amp;""),'Référentiel Articles'!$A$2:$F$634,4,FALSE),""))</f>
      </c>
      <c r="G1404" s="84">
        <f>IF($E1404="","",IFERROR(VLOOKUP(TRIM(E1404&amp;""),'Référentiel Articles'!$A$2:$F$634,5,FALSE),""))</f>
      </c>
      <c r="H1404" s="85" t="str">
        <v/>
      </c>
      <c r="I1404" s="84">
        <f>IF($E1404="","",IFERROR(VLOOKUP(TRIM(E1404&amp;""),'Référentiel Articles'!$A$2:$F$634,6,FALSE),""))</f>
      </c>
      <c r="J1404" s="90">
        <f>IF(OR($E1404="",$H1404=""),"",$H1404*$I1404)</f>
      </c>
      <c r="K1404" s="87" t="str">
        <v/>
      </c>
    </row>
    <row r="1405">
      <c r="A1405" s="74" t="str">
        <v/>
      </c>
      <c r="B1405" s="74" t="str">
        <v/>
      </c>
      <c r="C1405" s="75">
        <f>IF($E1405="","",IFERROR(VLOOKUP(TRIM(E1405&amp;""),'Référentiel Articles'!$A$2:$F$634,2,FALSE),""))</f>
      </c>
      <c r="D1405" s="75">
        <f>IF($E1405="","",IFERROR(VLOOKUP(TRIM(E1405&amp;""),'Référentiel Articles'!$A$2:$F$634,3,FALSE),""))</f>
      </c>
      <c r="E1405" s="74" t="str">
        <v/>
      </c>
      <c r="F1405" s="75">
        <f>IF($E1405="","",IFERROR(VLOOKUP(TRIM(E1405&amp;""),'Référentiel Articles'!$A$2:$F$634,4,FALSE),""))</f>
      </c>
      <c r="G1405" s="76">
        <f>IF($E1405="","",IFERROR(VLOOKUP(TRIM(E1405&amp;""),'Référentiel Articles'!$A$2:$F$634,5,FALSE),""))</f>
      </c>
      <c r="H1405" s="77" t="str">
        <v/>
      </c>
      <c r="I1405" s="76">
        <f>IF($E1405="","",IFERROR(VLOOKUP(TRIM(E1405&amp;""),'Référentiel Articles'!$A$2:$F$634,6,FALSE),""))</f>
      </c>
      <c r="J1405" s="78">
        <f>IF(OR($E1405="",$H1405=""),"",$H1405*$I1405)</f>
      </c>
      <c r="K1405" s="79" t="str">
        <v/>
      </c>
    </row>
    <row r="1406">
      <c r="A1406" s="81" t="str">
        <v/>
      </c>
      <c r="B1406" s="81" t="str">
        <v/>
      </c>
      <c r="C1406" s="83">
        <f>IF($E1406="","",IFERROR(VLOOKUP(TRIM(E1406&amp;""),'Référentiel Articles'!$A$2:$F$634,2,FALSE),""))</f>
      </c>
      <c r="D1406" s="83">
        <f>IF($E1406="","",IFERROR(VLOOKUP(TRIM(E1406&amp;""),'Référentiel Articles'!$A$2:$F$634,3,FALSE),""))</f>
      </c>
      <c r="E1406" s="81" t="str">
        <v/>
      </c>
      <c r="F1406" s="83">
        <f>IF($E1406="","",IFERROR(VLOOKUP(TRIM(E1406&amp;""),'Référentiel Articles'!$A$2:$F$634,4,FALSE),""))</f>
      </c>
      <c r="G1406" s="84">
        <f>IF($E1406="","",IFERROR(VLOOKUP(TRIM(E1406&amp;""),'Référentiel Articles'!$A$2:$F$634,5,FALSE),""))</f>
      </c>
      <c r="H1406" s="85" t="str">
        <v/>
      </c>
      <c r="I1406" s="84">
        <f>IF($E1406="","",IFERROR(VLOOKUP(TRIM(E1406&amp;""),'Référentiel Articles'!$A$2:$F$634,6,FALSE),""))</f>
      </c>
      <c r="J1406" s="90">
        <f>IF(OR($E1406="",$H1406=""),"",$H1406*$I1406)</f>
      </c>
      <c r="K1406" s="87" t="str">
        <v/>
      </c>
    </row>
    <row r="1407">
      <c r="A1407" s="74" t="str">
        <v/>
      </c>
      <c r="B1407" s="74" t="str">
        <v/>
      </c>
      <c r="C1407" s="75">
        <f>IF($E1407="","",IFERROR(VLOOKUP(TRIM(E1407&amp;""),'Référentiel Articles'!$A$2:$F$634,2,FALSE),""))</f>
      </c>
      <c r="D1407" s="75">
        <f>IF($E1407="","",IFERROR(VLOOKUP(TRIM(E1407&amp;""),'Référentiel Articles'!$A$2:$F$634,3,FALSE),""))</f>
      </c>
      <c r="E1407" s="74" t="str">
        <v/>
      </c>
      <c r="F1407" s="75">
        <f>IF($E1407="","",IFERROR(VLOOKUP(TRIM(E1407&amp;""),'Référentiel Articles'!$A$2:$F$634,4,FALSE),""))</f>
      </c>
      <c r="G1407" s="76">
        <f>IF($E1407="","",IFERROR(VLOOKUP(TRIM(E1407&amp;""),'Référentiel Articles'!$A$2:$F$634,5,FALSE),""))</f>
      </c>
      <c r="H1407" s="77" t="str">
        <v/>
      </c>
      <c r="I1407" s="76">
        <f>IF($E1407="","",IFERROR(VLOOKUP(TRIM(E1407&amp;""),'Référentiel Articles'!$A$2:$F$634,6,FALSE),""))</f>
      </c>
      <c r="J1407" s="78">
        <f>IF(OR($E1407="",$H1407=""),"",$H1407*$I1407)</f>
      </c>
      <c r="K1407" s="79" t="str">
        <v/>
      </c>
    </row>
    <row r="1408">
      <c r="A1408" s="81" t="str">
        <v/>
      </c>
      <c r="B1408" s="81" t="str">
        <v/>
      </c>
      <c r="C1408" s="83">
        <f>IF($E1408="","",IFERROR(VLOOKUP(TRIM(E1408&amp;""),'Référentiel Articles'!$A$2:$F$634,2,FALSE),""))</f>
      </c>
      <c r="D1408" s="83">
        <f>IF($E1408="","",IFERROR(VLOOKUP(TRIM(E1408&amp;""),'Référentiel Articles'!$A$2:$F$634,3,FALSE),""))</f>
      </c>
      <c r="E1408" s="81" t="str">
        <v/>
      </c>
      <c r="F1408" s="83">
        <f>IF($E1408="","",IFERROR(VLOOKUP(TRIM(E1408&amp;""),'Référentiel Articles'!$A$2:$F$634,4,FALSE),""))</f>
      </c>
      <c r="G1408" s="84">
        <f>IF($E1408="","",IFERROR(VLOOKUP(TRIM(E1408&amp;""),'Référentiel Articles'!$A$2:$F$634,5,FALSE),""))</f>
      </c>
      <c r="H1408" s="85" t="str">
        <v/>
      </c>
      <c r="I1408" s="84">
        <f>IF($E1408="","",IFERROR(VLOOKUP(TRIM(E1408&amp;""),'Référentiel Articles'!$A$2:$F$634,6,FALSE),""))</f>
      </c>
      <c r="J1408" s="90">
        <f>IF(OR($E1408="",$H1408=""),"",$H1408*$I1408)</f>
      </c>
      <c r="K1408" s="87" t="str">
        <v/>
      </c>
    </row>
    <row r="1409">
      <c r="A1409" s="74" t="str">
        <v/>
      </c>
      <c r="B1409" s="74" t="str">
        <v/>
      </c>
      <c r="C1409" s="75">
        <f>IF($E1409="","",IFERROR(VLOOKUP(TRIM(E1409&amp;""),'Référentiel Articles'!$A$2:$F$634,2,FALSE),""))</f>
      </c>
      <c r="D1409" s="75">
        <f>IF($E1409="","",IFERROR(VLOOKUP(TRIM(E1409&amp;""),'Référentiel Articles'!$A$2:$F$634,3,FALSE),""))</f>
      </c>
      <c r="E1409" s="74" t="str">
        <v/>
      </c>
      <c r="F1409" s="75">
        <f>IF($E1409="","",IFERROR(VLOOKUP(TRIM(E1409&amp;""),'Référentiel Articles'!$A$2:$F$634,4,FALSE),""))</f>
      </c>
      <c r="G1409" s="76">
        <f>IF($E1409="","",IFERROR(VLOOKUP(TRIM(E1409&amp;""),'Référentiel Articles'!$A$2:$F$634,5,FALSE),""))</f>
      </c>
      <c r="H1409" s="77" t="str">
        <v/>
      </c>
      <c r="I1409" s="76">
        <f>IF($E1409="","",IFERROR(VLOOKUP(TRIM(E1409&amp;""),'Référentiel Articles'!$A$2:$F$634,6,FALSE),""))</f>
      </c>
      <c r="J1409" s="78">
        <f>IF(OR($E1409="",$H1409=""),"",$H1409*$I1409)</f>
      </c>
      <c r="K1409" s="79" t="str">
        <v/>
      </c>
    </row>
    <row r="1410">
      <c r="A1410" s="81" t="str">
        <v/>
      </c>
      <c r="B1410" s="81" t="str">
        <v/>
      </c>
      <c r="C1410" s="83">
        <f>IF($E1410="","",IFERROR(VLOOKUP(TRIM(E1410&amp;""),'Référentiel Articles'!$A$2:$F$634,2,FALSE),""))</f>
      </c>
      <c r="D1410" s="83">
        <f>IF($E1410="","",IFERROR(VLOOKUP(TRIM(E1410&amp;""),'Référentiel Articles'!$A$2:$F$634,3,FALSE),""))</f>
      </c>
      <c r="E1410" s="81" t="str">
        <v/>
      </c>
      <c r="F1410" s="83">
        <f>IF($E1410="","",IFERROR(VLOOKUP(TRIM(E1410&amp;""),'Référentiel Articles'!$A$2:$F$634,4,FALSE),""))</f>
      </c>
      <c r="G1410" s="84">
        <f>IF($E1410="","",IFERROR(VLOOKUP(TRIM(E1410&amp;""),'Référentiel Articles'!$A$2:$F$634,5,FALSE),""))</f>
      </c>
      <c r="H1410" s="85" t="str">
        <v/>
      </c>
      <c r="I1410" s="84">
        <f>IF($E1410="","",IFERROR(VLOOKUP(TRIM(E1410&amp;""),'Référentiel Articles'!$A$2:$F$634,6,FALSE),""))</f>
      </c>
      <c r="J1410" s="90">
        <f>IF(OR($E1410="",$H1410=""),"",$H1410*$I1410)</f>
      </c>
      <c r="K1410" s="87" t="str">
        <v/>
      </c>
    </row>
    <row r="1411">
      <c r="A1411" s="74" t="str">
        <v/>
      </c>
      <c r="B1411" s="74" t="str">
        <v/>
      </c>
      <c r="C1411" s="75">
        <f>IF($E1411="","",IFERROR(VLOOKUP(TRIM(E1411&amp;""),'Référentiel Articles'!$A$2:$F$634,2,FALSE),""))</f>
      </c>
      <c r="D1411" s="75">
        <f>IF($E1411="","",IFERROR(VLOOKUP(TRIM(E1411&amp;""),'Référentiel Articles'!$A$2:$F$634,3,FALSE),""))</f>
      </c>
      <c r="E1411" s="74" t="str">
        <v/>
      </c>
      <c r="F1411" s="75">
        <f>IF($E1411="","",IFERROR(VLOOKUP(TRIM(E1411&amp;""),'Référentiel Articles'!$A$2:$F$634,4,FALSE),""))</f>
      </c>
      <c r="G1411" s="76">
        <f>IF($E1411="","",IFERROR(VLOOKUP(TRIM(E1411&amp;""),'Référentiel Articles'!$A$2:$F$634,5,FALSE),""))</f>
      </c>
      <c r="H1411" s="77" t="str">
        <v/>
      </c>
      <c r="I1411" s="76">
        <f>IF($E1411="","",IFERROR(VLOOKUP(TRIM(E1411&amp;""),'Référentiel Articles'!$A$2:$F$634,6,FALSE),""))</f>
      </c>
      <c r="J1411" s="78">
        <f>IF(OR($E1411="",$H1411=""),"",$H1411*$I1411)</f>
      </c>
      <c r="K1411" s="79" t="str">
        <v/>
      </c>
    </row>
    <row r="1412">
      <c r="A1412" s="81" t="str">
        <v/>
      </c>
      <c r="B1412" s="81" t="str">
        <v/>
      </c>
      <c r="C1412" s="83">
        <f>IF($E1412="","",IFERROR(VLOOKUP(TRIM(E1412&amp;""),'Référentiel Articles'!$A$2:$F$634,2,FALSE),""))</f>
      </c>
      <c r="D1412" s="83">
        <f>IF($E1412="","",IFERROR(VLOOKUP(TRIM(E1412&amp;""),'Référentiel Articles'!$A$2:$F$634,3,FALSE),""))</f>
      </c>
      <c r="E1412" s="81" t="str">
        <v/>
      </c>
      <c r="F1412" s="83">
        <f>IF($E1412="","",IFERROR(VLOOKUP(TRIM(E1412&amp;""),'Référentiel Articles'!$A$2:$F$634,4,FALSE),""))</f>
      </c>
      <c r="G1412" s="84">
        <f>IF($E1412="","",IFERROR(VLOOKUP(TRIM(E1412&amp;""),'Référentiel Articles'!$A$2:$F$634,5,FALSE),""))</f>
      </c>
      <c r="H1412" s="85" t="str">
        <v/>
      </c>
      <c r="I1412" s="84">
        <f>IF($E1412="","",IFERROR(VLOOKUP(TRIM(E1412&amp;""),'Référentiel Articles'!$A$2:$F$634,6,FALSE),""))</f>
      </c>
      <c r="J1412" s="90">
        <f>IF(OR($E1412="",$H1412=""),"",$H1412*$I1412)</f>
      </c>
      <c r="K1412" s="87" t="str">
        <v/>
      </c>
    </row>
    <row r="1413">
      <c r="A1413" s="74" t="str">
        <v/>
      </c>
      <c r="B1413" s="74" t="str">
        <v/>
      </c>
      <c r="C1413" s="75">
        <f>IF($E1413="","",IFERROR(VLOOKUP(TRIM(E1413&amp;""),'Référentiel Articles'!$A$2:$F$634,2,FALSE),""))</f>
      </c>
      <c r="D1413" s="75">
        <f>IF($E1413="","",IFERROR(VLOOKUP(TRIM(E1413&amp;""),'Référentiel Articles'!$A$2:$F$634,3,FALSE),""))</f>
      </c>
      <c r="E1413" s="74" t="str">
        <v/>
      </c>
      <c r="F1413" s="75">
        <f>IF($E1413="","",IFERROR(VLOOKUP(TRIM(E1413&amp;""),'Référentiel Articles'!$A$2:$F$634,4,FALSE),""))</f>
      </c>
      <c r="G1413" s="76">
        <f>IF($E1413="","",IFERROR(VLOOKUP(TRIM(E1413&amp;""),'Référentiel Articles'!$A$2:$F$634,5,FALSE),""))</f>
      </c>
      <c r="H1413" s="77" t="str">
        <v/>
      </c>
      <c r="I1413" s="76">
        <f>IF($E1413="","",IFERROR(VLOOKUP(TRIM(E1413&amp;""),'Référentiel Articles'!$A$2:$F$634,6,FALSE),""))</f>
      </c>
      <c r="J1413" s="78">
        <f>IF(OR($E1413="",$H1413=""),"",$H1413*$I1413)</f>
      </c>
      <c r="K1413" s="79" t="str">
        <v/>
      </c>
    </row>
    <row r="1414">
      <c r="A1414" s="81" t="str">
        <v/>
      </c>
      <c r="B1414" s="81" t="str">
        <v/>
      </c>
      <c r="C1414" s="83">
        <f>IF($E1414="","",IFERROR(VLOOKUP(TRIM(E1414&amp;""),'Référentiel Articles'!$A$2:$F$634,2,FALSE),""))</f>
      </c>
      <c r="D1414" s="83">
        <f>IF($E1414="","",IFERROR(VLOOKUP(TRIM(E1414&amp;""),'Référentiel Articles'!$A$2:$F$634,3,FALSE),""))</f>
      </c>
      <c r="E1414" s="81" t="str">
        <v/>
      </c>
      <c r="F1414" s="83">
        <f>IF($E1414="","",IFERROR(VLOOKUP(TRIM(E1414&amp;""),'Référentiel Articles'!$A$2:$F$634,4,FALSE),""))</f>
      </c>
      <c r="G1414" s="84">
        <f>IF($E1414="","",IFERROR(VLOOKUP(TRIM(E1414&amp;""),'Référentiel Articles'!$A$2:$F$634,5,FALSE),""))</f>
      </c>
      <c r="H1414" s="85" t="str">
        <v/>
      </c>
      <c r="I1414" s="84">
        <f>IF($E1414="","",IFERROR(VLOOKUP(TRIM(E1414&amp;""),'Référentiel Articles'!$A$2:$F$634,6,FALSE),""))</f>
      </c>
      <c r="J1414" s="90">
        <f>IF(OR($E1414="",$H1414=""),"",$H1414*$I1414)</f>
      </c>
      <c r="K1414" s="87" t="str">
        <v/>
      </c>
    </row>
    <row r="1415">
      <c r="A1415" s="74" t="str">
        <v/>
      </c>
      <c r="B1415" s="74" t="str">
        <v/>
      </c>
      <c r="C1415" s="75">
        <f>IF($E1415="","",IFERROR(VLOOKUP(TRIM(E1415&amp;""),'Référentiel Articles'!$A$2:$F$634,2,FALSE),""))</f>
      </c>
      <c r="D1415" s="75">
        <f>IF($E1415="","",IFERROR(VLOOKUP(TRIM(E1415&amp;""),'Référentiel Articles'!$A$2:$F$634,3,FALSE),""))</f>
      </c>
      <c r="E1415" s="74" t="str">
        <v/>
      </c>
      <c r="F1415" s="75">
        <f>IF($E1415="","",IFERROR(VLOOKUP(TRIM(E1415&amp;""),'Référentiel Articles'!$A$2:$F$634,4,FALSE),""))</f>
      </c>
      <c r="G1415" s="76">
        <f>IF($E1415="","",IFERROR(VLOOKUP(TRIM(E1415&amp;""),'Référentiel Articles'!$A$2:$F$634,5,FALSE),""))</f>
      </c>
      <c r="H1415" s="77" t="str">
        <v/>
      </c>
      <c r="I1415" s="76">
        <f>IF($E1415="","",IFERROR(VLOOKUP(TRIM(E1415&amp;""),'Référentiel Articles'!$A$2:$F$634,6,FALSE),""))</f>
      </c>
      <c r="J1415" s="78">
        <f>IF(OR($E1415="",$H1415=""),"",$H1415*$I1415)</f>
      </c>
      <c r="K1415" s="79" t="str">
        <v/>
      </c>
    </row>
    <row r="1416">
      <c r="A1416" s="81" t="str">
        <v/>
      </c>
      <c r="B1416" s="81" t="str">
        <v/>
      </c>
      <c r="C1416" s="83">
        <f>IF($E1416="","",IFERROR(VLOOKUP(TRIM(E1416&amp;""),'Référentiel Articles'!$A$2:$F$634,2,FALSE),""))</f>
      </c>
      <c r="D1416" s="83">
        <f>IF($E1416="","",IFERROR(VLOOKUP(TRIM(E1416&amp;""),'Référentiel Articles'!$A$2:$F$634,3,FALSE),""))</f>
      </c>
      <c r="E1416" s="81" t="str">
        <v/>
      </c>
      <c r="F1416" s="83">
        <f>IF($E1416="","",IFERROR(VLOOKUP(TRIM(E1416&amp;""),'Référentiel Articles'!$A$2:$F$634,4,FALSE),""))</f>
      </c>
      <c r="G1416" s="84">
        <f>IF($E1416="","",IFERROR(VLOOKUP(TRIM(E1416&amp;""),'Référentiel Articles'!$A$2:$F$634,5,FALSE),""))</f>
      </c>
      <c r="H1416" s="85" t="str">
        <v/>
      </c>
      <c r="I1416" s="84">
        <f>IF($E1416="","",IFERROR(VLOOKUP(TRIM(E1416&amp;""),'Référentiel Articles'!$A$2:$F$634,6,FALSE),""))</f>
      </c>
      <c r="J1416" s="90">
        <f>IF(OR($E1416="",$H1416=""),"",$H1416*$I1416)</f>
      </c>
      <c r="K1416" s="87" t="str">
        <v/>
      </c>
    </row>
    <row r="1417">
      <c r="A1417" s="74" t="str">
        <v/>
      </c>
      <c r="B1417" s="74" t="str">
        <v/>
      </c>
      <c r="C1417" s="75">
        <f>IF($E1417="","",IFERROR(VLOOKUP(TRIM(E1417&amp;""),'Référentiel Articles'!$A$2:$F$634,2,FALSE),""))</f>
      </c>
      <c r="D1417" s="75">
        <f>IF($E1417="","",IFERROR(VLOOKUP(TRIM(E1417&amp;""),'Référentiel Articles'!$A$2:$F$634,3,FALSE),""))</f>
      </c>
      <c r="E1417" s="74" t="str">
        <v/>
      </c>
      <c r="F1417" s="75">
        <f>IF($E1417="","",IFERROR(VLOOKUP(TRIM(E1417&amp;""),'Référentiel Articles'!$A$2:$F$634,4,FALSE),""))</f>
      </c>
      <c r="G1417" s="76">
        <f>IF($E1417="","",IFERROR(VLOOKUP(TRIM(E1417&amp;""),'Référentiel Articles'!$A$2:$F$634,5,FALSE),""))</f>
      </c>
      <c r="H1417" s="77" t="str">
        <v/>
      </c>
      <c r="I1417" s="76">
        <f>IF($E1417="","",IFERROR(VLOOKUP(TRIM(E1417&amp;""),'Référentiel Articles'!$A$2:$F$634,6,FALSE),""))</f>
      </c>
      <c r="J1417" s="78">
        <f>IF(OR($E1417="",$H1417=""),"",$H1417*$I1417)</f>
      </c>
      <c r="K1417" s="79" t="str">
        <v/>
      </c>
    </row>
    <row r="1418">
      <c r="A1418" s="81" t="str">
        <v/>
      </c>
      <c r="B1418" s="81" t="str">
        <v/>
      </c>
      <c r="C1418" s="83">
        <f>IF($E1418="","",IFERROR(VLOOKUP(TRIM(E1418&amp;""),'Référentiel Articles'!$A$2:$F$634,2,FALSE),""))</f>
      </c>
      <c r="D1418" s="83">
        <f>IF($E1418="","",IFERROR(VLOOKUP(TRIM(E1418&amp;""),'Référentiel Articles'!$A$2:$F$634,3,FALSE),""))</f>
      </c>
      <c r="E1418" s="81" t="str">
        <v/>
      </c>
      <c r="F1418" s="83">
        <f>IF($E1418="","",IFERROR(VLOOKUP(TRIM(E1418&amp;""),'Référentiel Articles'!$A$2:$F$634,4,FALSE),""))</f>
      </c>
      <c r="G1418" s="84">
        <f>IF($E1418="","",IFERROR(VLOOKUP(TRIM(E1418&amp;""),'Référentiel Articles'!$A$2:$F$634,5,FALSE),""))</f>
      </c>
      <c r="H1418" s="85" t="str">
        <v/>
      </c>
      <c r="I1418" s="84">
        <f>IF($E1418="","",IFERROR(VLOOKUP(TRIM(E1418&amp;""),'Référentiel Articles'!$A$2:$F$634,6,FALSE),""))</f>
      </c>
      <c r="J1418" s="90">
        <f>IF(OR($E1418="",$H1418=""),"",$H1418*$I1418)</f>
      </c>
      <c r="K1418" s="87" t="str">
        <v/>
      </c>
    </row>
    <row r="1419">
      <c r="A1419" s="74" t="str">
        <v/>
      </c>
      <c r="B1419" s="74" t="str">
        <v/>
      </c>
      <c r="C1419" s="75">
        <f>IF($E1419="","",IFERROR(VLOOKUP(TRIM(E1419&amp;""),'Référentiel Articles'!$A$2:$F$634,2,FALSE),""))</f>
      </c>
      <c r="D1419" s="75">
        <f>IF($E1419="","",IFERROR(VLOOKUP(TRIM(E1419&amp;""),'Référentiel Articles'!$A$2:$F$634,3,FALSE),""))</f>
      </c>
      <c r="E1419" s="74" t="str">
        <v/>
      </c>
      <c r="F1419" s="75">
        <f>IF($E1419="","",IFERROR(VLOOKUP(TRIM(E1419&amp;""),'Référentiel Articles'!$A$2:$F$634,4,FALSE),""))</f>
      </c>
      <c r="G1419" s="76">
        <f>IF($E1419="","",IFERROR(VLOOKUP(TRIM(E1419&amp;""),'Référentiel Articles'!$A$2:$F$634,5,FALSE),""))</f>
      </c>
      <c r="H1419" s="77" t="str">
        <v/>
      </c>
      <c r="I1419" s="76">
        <f>IF($E1419="","",IFERROR(VLOOKUP(TRIM(E1419&amp;""),'Référentiel Articles'!$A$2:$F$634,6,FALSE),""))</f>
      </c>
      <c r="J1419" s="78">
        <f>IF(OR($E1419="",$H1419=""),"",$H1419*$I1419)</f>
      </c>
      <c r="K1419" s="79" t="str">
        <v/>
      </c>
    </row>
    <row r="1420">
      <c r="A1420" s="81" t="str">
        <v/>
      </c>
      <c r="B1420" s="81" t="str">
        <v/>
      </c>
      <c r="C1420" s="83">
        <f>IF($E1420="","",IFERROR(VLOOKUP(TRIM(E1420&amp;""),'Référentiel Articles'!$A$2:$F$634,2,FALSE),""))</f>
      </c>
      <c r="D1420" s="83">
        <f>IF($E1420="","",IFERROR(VLOOKUP(TRIM(E1420&amp;""),'Référentiel Articles'!$A$2:$F$634,3,FALSE),""))</f>
      </c>
      <c r="E1420" s="81" t="str">
        <v/>
      </c>
      <c r="F1420" s="83">
        <f>IF($E1420="","",IFERROR(VLOOKUP(TRIM(E1420&amp;""),'Référentiel Articles'!$A$2:$F$634,4,FALSE),""))</f>
      </c>
      <c r="G1420" s="84">
        <f>IF($E1420="","",IFERROR(VLOOKUP(TRIM(E1420&amp;""),'Référentiel Articles'!$A$2:$F$634,5,FALSE),""))</f>
      </c>
      <c r="H1420" s="85" t="str">
        <v/>
      </c>
      <c r="I1420" s="84">
        <f>IF($E1420="","",IFERROR(VLOOKUP(TRIM(E1420&amp;""),'Référentiel Articles'!$A$2:$F$634,6,FALSE),""))</f>
      </c>
      <c r="J1420" s="90">
        <f>IF(OR($E1420="",$H1420=""),"",$H1420*$I1420)</f>
      </c>
      <c r="K1420" s="87" t="str">
        <v/>
      </c>
    </row>
    <row r="1421">
      <c r="A1421" s="74" t="str">
        <v/>
      </c>
      <c r="B1421" s="74" t="str">
        <v/>
      </c>
      <c r="C1421" s="75">
        <f>IF($E1421="","",IFERROR(VLOOKUP(TRIM(E1421&amp;""),'Référentiel Articles'!$A$2:$F$634,2,FALSE),""))</f>
      </c>
      <c r="D1421" s="75">
        <f>IF($E1421="","",IFERROR(VLOOKUP(TRIM(E1421&amp;""),'Référentiel Articles'!$A$2:$F$634,3,FALSE),""))</f>
      </c>
      <c r="E1421" s="74" t="str">
        <v/>
      </c>
      <c r="F1421" s="75">
        <f>IF($E1421="","",IFERROR(VLOOKUP(TRIM(E1421&amp;""),'Référentiel Articles'!$A$2:$F$634,4,FALSE),""))</f>
      </c>
      <c r="G1421" s="76">
        <f>IF($E1421="","",IFERROR(VLOOKUP(TRIM(E1421&amp;""),'Référentiel Articles'!$A$2:$F$634,5,FALSE),""))</f>
      </c>
      <c r="H1421" s="77" t="str">
        <v/>
      </c>
      <c r="I1421" s="76">
        <f>IF($E1421="","",IFERROR(VLOOKUP(TRIM(E1421&amp;""),'Référentiel Articles'!$A$2:$F$634,6,FALSE),""))</f>
      </c>
      <c r="J1421" s="78">
        <f>IF(OR($E1421="",$H1421=""),"",$H1421*$I1421)</f>
      </c>
      <c r="K1421" s="79" t="str">
        <v/>
      </c>
    </row>
    <row r="1422">
      <c r="A1422" s="81" t="str">
        <v/>
      </c>
      <c r="B1422" s="81" t="str">
        <v/>
      </c>
      <c r="C1422" s="83">
        <f>IF($E1422="","",IFERROR(VLOOKUP(TRIM(E1422&amp;""),'Référentiel Articles'!$A$2:$F$634,2,FALSE),""))</f>
      </c>
      <c r="D1422" s="83">
        <f>IF($E1422="","",IFERROR(VLOOKUP(TRIM(E1422&amp;""),'Référentiel Articles'!$A$2:$F$634,3,FALSE),""))</f>
      </c>
      <c r="E1422" s="81" t="str">
        <v/>
      </c>
      <c r="F1422" s="83">
        <f>IF($E1422="","",IFERROR(VLOOKUP(TRIM(E1422&amp;""),'Référentiel Articles'!$A$2:$F$634,4,FALSE),""))</f>
      </c>
      <c r="G1422" s="84">
        <f>IF($E1422="","",IFERROR(VLOOKUP(TRIM(E1422&amp;""),'Référentiel Articles'!$A$2:$F$634,5,FALSE),""))</f>
      </c>
      <c r="H1422" s="85" t="str">
        <v/>
      </c>
      <c r="I1422" s="84">
        <f>IF($E1422="","",IFERROR(VLOOKUP(TRIM(E1422&amp;""),'Référentiel Articles'!$A$2:$F$634,6,FALSE),""))</f>
      </c>
      <c r="J1422" s="90">
        <f>IF(OR($E1422="",$H1422=""),"",$H1422*$I1422)</f>
      </c>
      <c r="K1422" s="87" t="str">
        <v/>
      </c>
    </row>
    <row r="1423">
      <c r="A1423" s="74" t="str">
        <v/>
      </c>
      <c r="B1423" s="74" t="str">
        <v/>
      </c>
      <c r="C1423" s="75">
        <f>IF($E1423="","",IFERROR(VLOOKUP(TRIM(E1423&amp;""),'Référentiel Articles'!$A$2:$F$634,2,FALSE),""))</f>
      </c>
      <c r="D1423" s="75">
        <f>IF($E1423="","",IFERROR(VLOOKUP(TRIM(E1423&amp;""),'Référentiel Articles'!$A$2:$F$634,3,FALSE),""))</f>
      </c>
      <c r="E1423" s="74" t="str">
        <v/>
      </c>
      <c r="F1423" s="75">
        <f>IF($E1423="","",IFERROR(VLOOKUP(TRIM(E1423&amp;""),'Référentiel Articles'!$A$2:$F$634,4,FALSE),""))</f>
      </c>
      <c r="G1423" s="76">
        <f>IF($E1423="","",IFERROR(VLOOKUP(TRIM(E1423&amp;""),'Référentiel Articles'!$A$2:$F$634,5,FALSE),""))</f>
      </c>
      <c r="H1423" s="77" t="str">
        <v/>
      </c>
      <c r="I1423" s="76">
        <f>IF($E1423="","",IFERROR(VLOOKUP(TRIM(E1423&amp;""),'Référentiel Articles'!$A$2:$F$634,6,FALSE),""))</f>
      </c>
      <c r="J1423" s="78">
        <f>IF(OR($E1423="",$H1423=""),"",$H1423*$I1423)</f>
      </c>
      <c r="K1423" s="79" t="str">
        <v/>
      </c>
    </row>
    <row r="1424">
      <c r="A1424" s="81" t="str">
        <v/>
      </c>
      <c r="B1424" s="81" t="str">
        <v/>
      </c>
      <c r="C1424" s="83">
        <f>IF($E1424="","",IFERROR(VLOOKUP(TRIM(E1424&amp;""),'Référentiel Articles'!$A$2:$F$634,2,FALSE),""))</f>
      </c>
      <c r="D1424" s="83">
        <f>IF($E1424="","",IFERROR(VLOOKUP(TRIM(E1424&amp;""),'Référentiel Articles'!$A$2:$F$634,3,FALSE),""))</f>
      </c>
      <c r="E1424" s="81" t="str">
        <v/>
      </c>
      <c r="F1424" s="83">
        <f>IF($E1424="","",IFERROR(VLOOKUP(TRIM(E1424&amp;""),'Référentiel Articles'!$A$2:$F$634,4,FALSE),""))</f>
      </c>
      <c r="G1424" s="84">
        <f>IF($E1424="","",IFERROR(VLOOKUP(TRIM(E1424&amp;""),'Référentiel Articles'!$A$2:$F$634,5,FALSE),""))</f>
      </c>
      <c r="H1424" s="85" t="str">
        <v/>
      </c>
      <c r="I1424" s="84">
        <f>IF($E1424="","",IFERROR(VLOOKUP(TRIM(E1424&amp;""),'Référentiel Articles'!$A$2:$F$634,6,FALSE),""))</f>
      </c>
      <c r="J1424" s="90">
        <f>IF(OR($E1424="",$H1424=""),"",$H1424*$I1424)</f>
      </c>
      <c r="K1424" s="87" t="str">
        <v/>
      </c>
    </row>
    <row r="1425">
      <c r="A1425" s="74" t="str">
        <v/>
      </c>
      <c r="B1425" s="74" t="str">
        <v/>
      </c>
      <c r="C1425" s="75">
        <f>IF($E1425="","",IFERROR(VLOOKUP(TRIM(E1425&amp;""),'Référentiel Articles'!$A$2:$F$634,2,FALSE),""))</f>
      </c>
      <c r="D1425" s="75">
        <f>IF($E1425="","",IFERROR(VLOOKUP(TRIM(E1425&amp;""),'Référentiel Articles'!$A$2:$F$634,3,FALSE),""))</f>
      </c>
      <c r="E1425" s="74" t="str">
        <v/>
      </c>
      <c r="F1425" s="75">
        <f>IF($E1425="","",IFERROR(VLOOKUP(TRIM(E1425&amp;""),'Référentiel Articles'!$A$2:$F$634,4,FALSE),""))</f>
      </c>
      <c r="G1425" s="76">
        <f>IF($E1425="","",IFERROR(VLOOKUP(TRIM(E1425&amp;""),'Référentiel Articles'!$A$2:$F$634,5,FALSE),""))</f>
      </c>
      <c r="H1425" s="77" t="str">
        <v/>
      </c>
      <c r="I1425" s="76">
        <f>IF($E1425="","",IFERROR(VLOOKUP(TRIM(E1425&amp;""),'Référentiel Articles'!$A$2:$F$634,6,FALSE),""))</f>
      </c>
      <c r="J1425" s="78">
        <f>IF(OR($E1425="",$H1425=""),"",$H1425*$I1425)</f>
      </c>
      <c r="K1425" s="79" t="str">
        <v/>
      </c>
    </row>
    <row r="1426">
      <c r="A1426" s="81" t="str">
        <v/>
      </c>
      <c r="B1426" s="81" t="str">
        <v/>
      </c>
      <c r="C1426" s="83">
        <f>IF($E1426="","",IFERROR(VLOOKUP(TRIM(E1426&amp;""),'Référentiel Articles'!$A$2:$F$634,2,FALSE),""))</f>
      </c>
      <c r="D1426" s="83">
        <f>IF($E1426="","",IFERROR(VLOOKUP(TRIM(E1426&amp;""),'Référentiel Articles'!$A$2:$F$634,3,FALSE),""))</f>
      </c>
      <c r="E1426" s="81" t="str">
        <v/>
      </c>
      <c r="F1426" s="83">
        <f>IF($E1426="","",IFERROR(VLOOKUP(TRIM(E1426&amp;""),'Référentiel Articles'!$A$2:$F$634,4,FALSE),""))</f>
      </c>
      <c r="G1426" s="84">
        <f>IF($E1426="","",IFERROR(VLOOKUP(TRIM(E1426&amp;""),'Référentiel Articles'!$A$2:$F$634,5,FALSE),""))</f>
      </c>
      <c r="H1426" s="85" t="str">
        <v/>
      </c>
      <c r="I1426" s="84">
        <f>IF($E1426="","",IFERROR(VLOOKUP(TRIM(E1426&amp;""),'Référentiel Articles'!$A$2:$F$634,6,FALSE),""))</f>
      </c>
      <c r="J1426" s="90">
        <f>IF(OR($E1426="",$H1426=""),"",$H1426*$I1426)</f>
      </c>
      <c r="K1426" s="87" t="str">
        <v/>
      </c>
    </row>
    <row r="1427">
      <c r="A1427" s="74" t="str">
        <v/>
      </c>
      <c r="B1427" s="74" t="str">
        <v/>
      </c>
      <c r="C1427" s="75">
        <f>IF($E1427="","",IFERROR(VLOOKUP(TRIM(E1427&amp;""),'Référentiel Articles'!$A$2:$F$634,2,FALSE),""))</f>
      </c>
      <c r="D1427" s="75">
        <f>IF($E1427="","",IFERROR(VLOOKUP(TRIM(E1427&amp;""),'Référentiel Articles'!$A$2:$F$634,3,FALSE),""))</f>
      </c>
      <c r="E1427" s="74" t="str">
        <v/>
      </c>
      <c r="F1427" s="75">
        <f>IF($E1427="","",IFERROR(VLOOKUP(TRIM(E1427&amp;""),'Référentiel Articles'!$A$2:$F$634,4,FALSE),""))</f>
      </c>
      <c r="G1427" s="76">
        <f>IF($E1427="","",IFERROR(VLOOKUP(TRIM(E1427&amp;""),'Référentiel Articles'!$A$2:$F$634,5,FALSE),""))</f>
      </c>
      <c r="H1427" s="77" t="str">
        <v/>
      </c>
      <c r="I1427" s="76">
        <f>IF($E1427="","",IFERROR(VLOOKUP(TRIM(E1427&amp;""),'Référentiel Articles'!$A$2:$F$634,6,FALSE),""))</f>
      </c>
      <c r="J1427" s="78">
        <f>IF(OR($E1427="",$H1427=""),"",$H1427*$I1427)</f>
      </c>
      <c r="K1427" s="79" t="str">
        <v/>
      </c>
    </row>
    <row r="1428">
      <c r="A1428" s="81" t="str">
        <v/>
      </c>
      <c r="B1428" s="81" t="str">
        <v/>
      </c>
      <c r="C1428" s="83">
        <f>IF($E1428="","",IFERROR(VLOOKUP(TRIM(E1428&amp;""),'Référentiel Articles'!$A$2:$F$634,2,FALSE),""))</f>
      </c>
      <c r="D1428" s="83">
        <f>IF($E1428="","",IFERROR(VLOOKUP(TRIM(E1428&amp;""),'Référentiel Articles'!$A$2:$F$634,3,FALSE),""))</f>
      </c>
      <c r="E1428" s="81" t="str">
        <v/>
      </c>
      <c r="F1428" s="83">
        <f>IF($E1428="","",IFERROR(VLOOKUP(TRIM(E1428&amp;""),'Référentiel Articles'!$A$2:$F$634,4,FALSE),""))</f>
      </c>
      <c r="G1428" s="84">
        <f>IF($E1428="","",IFERROR(VLOOKUP(TRIM(E1428&amp;""),'Référentiel Articles'!$A$2:$F$634,5,FALSE),""))</f>
      </c>
      <c r="H1428" s="85" t="str">
        <v/>
      </c>
      <c r="I1428" s="84">
        <f>IF($E1428="","",IFERROR(VLOOKUP(TRIM(E1428&amp;""),'Référentiel Articles'!$A$2:$F$634,6,FALSE),""))</f>
      </c>
      <c r="J1428" s="90">
        <f>IF(OR($E1428="",$H1428=""),"",$H1428*$I1428)</f>
      </c>
      <c r="K1428" s="87" t="str">
        <v/>
      </c>
    </row>
    <row r="1429">
      <c r="A1429" s="74" t="str">
        <v/>
      </c>
      <c r="B1429" s="74" t="str">
        <v/>
      </c>
      <c r="C1429" s="75">
        <f>IF($E1429="","",IFERROR(VLOOKUP(TRIM(E1429&amp;""),'Référentiel Articles'!$A$2:$F$634,2,FALSE),""))</f>
      </c>
      <c r="D1429" s="75">
        <f>IF($E1429="","",IFERROR(VLOOKUP(TRIM(E1429&amp;""),'Référentiel Articles'!$A$2:$F$634,3,FALSE),""))</f>
      </c>
      <c r="E1429" s="74" t="str">
        <v/>
      </c>
      <c r="F1429" s="75">
        <f>IF($E1429="","",IFERROR(VLOOKUP(TRIM(E1429&amp;""),'Référentiel Articles'!$A$2:$F$634,4,FALSE),""))</f>
      </c>
      <c r="G1429" s="76">
        <f>IF($E1429="","",IFERROR(VLOOKUP(TRIM(E1429&amp;""),'Référentiel Articles'!$A$2:$F$634,5,FALSE),""))</f>
      </c>
      <c r="H1429" s="77" t="str">
        <v/>
      </c>
      <c r="I1429" s="76">
        <f>IF($E1429="","",IFERROR(VLOOKUP(TRIM(E1429&amp;""),'Référentiel Articles'!$A$2:$F$634,6,FALSE),""))</f>
      </c>
      <c r="J1429" s="78">
        <f>IF(OR($E1429="",$H1429=""),"",$H1429*$I1429)</f>
      </c>
      <c r="K1429" s="79" t="str">
        <v/>
      </c>
    </row>
    <row r="1430">
      <c r="A1430" s="81" t="str">
        <v/>
      </c>
      <c r="B1430" s="81" t="str">
        <v/>
      </c>
      <c r="C1430" s="83">
        <f>IF($E1430="","",IFERROR(VLOOKUP(TRIM(E1430&amp;""),'Référentiel Articles'!$A$2:$F$634,2,FALSE),""))</f>
      </c>
      <c r="D1430" s="83">
        <f>IF($E1430="","",IFERROR(VLOOKUP(TRIM(E1430&amp;""),'Référentiel Articles'!$A$2:$F$634,3,FALSE),""))</f>
      </c>
      <c r="E1430" s="81" t="str">
        <v/>
      </c>
      <c r="F1430" s="83">
        <f>IF($E1430="","",IFERROR(VLOOKUP(TRIM(E1430&amp;""),'Référentiel Articles'!$A$2:$F$634,4,FALSE),""))</f>
      </c>
      <c r="G1430" s="84">
        <f>IF($E1430="","",IFERROR(VLOOKUP(TRIM(E1430&amp;""),'Référentiel Articles'!$A$2:$F$634,5,FALSE),""))</f>
      </c>
      <c r="H1430" s="85" t="str">
        <v/>
      </c>
      <c r="I1430" s="84">
        <f>IF($E1430="","",IFERROR(VLOOKUP(TRIM(E1430&amp;""),'Référentiel Articles'!$A$2:$F$634,6,FALSE),""))</f>
      </c>
      <c r="J1430" s="90">
        <f>IF(OR($E1430="",$H1430=""),"",$H1430*$I1430)</f>
      </c>
      <c r="K1430" s="87" t="str">
        <v/>
      </c>
    </row>
    <row r="1431">
      <c r="A1431" s="74" t="str">
        <v/>
      </c>
      <c r="B1431" s="74" t="str">
        <v/>
      </c>
      <c r="C1431" s="75">
        <f>IF($E1431="","",IFERROR(VLOOKUP(TRIM(E1431&amp;""),'Référentiel Articles'!$A$2:$F$634,2,FALSE),""))</f>
      </c>
      <c r="D1431" s="75">
        <f>IF($E1431="","",IFERROR(VLOOKUP(TRIM(E1431&amp;""),'Référentiel Articles'!$A$2:$F$634,3,FALSE),""))</f>
      </c>
      <c r="E1431" s="74" t="str">
        <v/>
      </c>
      <c r="F1431" s="75">
        <f>IF($E1431="","",IFERROR(VLOOKUP(TRIM(E1431&amp;""),'Référentiel Articles'!$A$2:$F$634,4,FALSE),""))</f>
      </c>
      <c r="G1431" s="76">
        <f>IF($E1431="","",IFERROR(VLOOKUP(TRIM(E1431&amp;""),'Référentiel Articles'!$A$2:$F$634,5,FALSE),""))</f>
      </c>
      <c r="H1431" s="77" t="str">
        <v/>
      </c>
      <c r="I1431" s="76">
        <f>IF($E1431="","",IFERROR(VLOOKUP(TRIM(E1431&amp;""),'Référentiel Articles'!$A$2:$F$634,6,FALSE),""))</f>
      </c>
      <c r="J1431" s="78">
        <f>IF(OR($E1431="",$H1431=""),"",$H1431*$I1431)</f>
      </c>
      <c r="K1431" s="79" t="str">
        <v/>
      </c>
    </row>
    <row r="1432">
      <c r="A1432" s="81" t="str">
        <v/>
      </c>
      <c r="B1432" s="81" t="str">
        <v/>
      </c>
      <c r="C1432" s="83">
        <f>IF($E1432="","",IFERROR(VLOOKUP(TRIM(E1432&amp;""),'Référentiel Articles'!$A$2:$F$634,2,FALSE),""))</f>
      </c>
      <c r="D1432" s="83">
        <f>IF($E1432="","",IFERROR(VLOOKUP(TRIM(E1432&amp;""),'Référentiel Articles'!$A$2:$F$634,3,FALSE),""))</f>
      </c>
      <c r="E1432" s="81" t="str">
        <v/>
      </c>
      <c r="F1432" s="83">
        <f>IF($E1432="","",IFERROR(VLOOKUP(TRIM(E1432&amp;""),'Référentiel Articles'!$A$2:$F$634,4,FALSE),""))</f>
      </c>
      <c r="G1432" s="84">
        <f>IF($E1432="","",IFERROR(VLOOKUP(TRIM(E1432&amp;""),'Référentiel Articles'!$A$2:$F$634,5,FALSE),""))</f>
      </c>
      <c r="H1432" s="85" t="str">
        <v/>
      </c>
      <c r="I1432" s="84">
        <f>IF($E1432="","",IFERROR(VLOOKUP(TRIM(E1432&amp;""),'Référentiel Articles'!$A$2:$F$634,6,FALSE),""))</f>
      </c>
      <c r="J1432" s="90">
        <f>IF(OR($E1432="",$H1432=""),"",$H1432*$I1432)</f>
      </c>
      <c r="K1432" s="87" t="str">
        <v/>
      </c>
    </row>
    <row r="1433">
      <c r="A1433" s="74" t="str">
        <v/>
      </c>
      <c r="B1433" s="74" t="str">
        <v/>
      </c>
      <c r="C1433" s="75">
        <f>IF($E1433="","",IFERROR(VLOOKUP(TRIM(E1433&amp;""),'Référentiel Articles'!$A$2:$F$634,2,FALSE),""))</f>
      </c>
      <c r="D1433" s="75">
        <f>IF($E1433="","",IFERROR(VLOOKUP(TRIM(E1433&amp;""),'Référentiel Articles'!$A$2:$F$634,3,FALSE),""))</f>
      </c>
      <c r="E1433" s="74" t="str">
        <v/>
      </c>
      <c r="F1433" s="75">
        <f>IF($E1433="","",IFERROR(VLOOKUP(TRIM(E1433&amp;""),'Référentiel Articles'!$A$2:$F$634,4,FALSE),""))</f>
      </c>
      <c r="G1433" s="76">
        <f>IF($E1433="","",IFERROR(VLOOKUP(TRIM(E1433&amp;""),'Référentiel Articles'!$A$2:$F$634,5,FALSE),""))</f>
      </c>
      <c r="H1433" s="77" t="str">
        <v/>
      </c>
      <c r="I1433" s="76">
        <f>IF($E1433="","",IFERROR(VLOOKUP(TRIM(E1433&amp;""),'Référentiel Articles'!$A$2:$F$634,6,FALSE),""))</f>
      </c>
      <c r="J1433" s="78">
        <f>IF(OR($E1433="",$H1433=""),"",$H1433*$I1433)</f>
      </c>
      <c r="K1433" s="79" t="str">
        <v/>
      </c>
    </row>
    <row r="1434">
      <c r="A1434" s="81" t="str">
        <v/>
      </c>
      <c r="B1434" s="81" t="str">
        <v/>
      </c>
      <c r="C1434" s="83">
        <f>IF($E1434="","",IFERROR(VLOOKUP(TRIM(E1434&amp;""),'Référentiel Articles'!$A$2:$F$634,2,FALSE),""))</f>
      </c>
      <c r="D1434" s="83">
        <f>IF($E1434="","",IFERROR(VLOOKUP(TRIM(E1434&amp;""),'Référentiel Articles'!$A$2:$F$634,3,FALSE),""))</f>
      </c>
      <c r="E1434" s="81" t="str">
        <v/>
      </c>
      <c r="F1434" s="83">
        <f>IF($E1434="","",IFERROR(VLOOKUP(TRIM(E1434&amp;""),'Référentiel Articles'!$A$2:$F$634,4,FALSE),""))</f>
      </c>
      <c r="G1434" s="84">
        <f>IF($E1434="","",IFERROR(VLOOKUP(TRIM(E1434&amp;""),'Référentiel Articles'!$A$2:$F$634,5,FALSE),""))</f>
      </c>
      <c r="H1434" s="85" t="str">
        <v/>
      </c>
      <c r="I1434" s="84">
        <f>IF($E1434="","",IFERROR(VLOOKUP(TRIM(E1434&amp;""),'Référentiel Articles'!$A$2:$F$634,6,FALSE),""))</f>
      </c>
      <c r="J1434" s="90">
        <f>IF(OR($E1434="",$H1434=""),"",$H1434*$I1434)</f>
      </c>
      <c r="K1434" s="87" t="str">
        <v/>
      </c>
    </row>
    <row r="1435">
      <c r="A1435" s="74" t="str">
        <v/>
      </c>
      <c r="B1435" s="74" t="str">
        <v/>
      </c>
      <c r="C1435" s="75">
        <f>IF($E1435="","",IFERROR(VLOOKUP(TRIM(E1435&amp;""),'Référentiel Articles'!$A$2:$F$634,2,FALSE),""))</f>
      </c>
      <c r="D1435" s="75">
        <f>IF($E1435="","",IFERROR(VLOOKUP(TRIM(E1435&amp;""),'Référentiel Articles'!$A$2:$F$634,3,FALSE),""))</f>
      </c>
      <c r="E1435" s="74" t="str">
        <v/>
      </c>
      <c r="F1435" s="75">
        <f>IF($E1435="","",IFERROR(VLOOKUP(TRIM(E1435&amp;""),'Référentiel Articles'!$A$2:$F$634,4,FALSE),""))</f>
      </c>
      <c r="G1435" s="76">
        <f>IF($E1435="","",IFERROR(VLOOKUP(TRIM(E1435&amp;""),'Référentiel Articles'!$A$2:$F$634,5,FALSE),""))</f>
      </c>
      <c r="H1435" s="77" t="str">
        <v/>
      </c>
      <c r="I1435" s="76">
        <f>IF($E1435="","",IFERROR(VLOOKUP(TRIM(E1435&amp;""),'Référentiel Articles'!$A$2:$F$634,6,FALSE),""))</f>
      </c>
      <c r="J1435" s="78">
        <f>IF(OR($E1435="",$H1435=""),"",$H1435*$I1435)</f>
      </c>
      <c r="K1435" s="79" t="str">
        <v/>
      </c>
    </row>
    <row r="1436">
      <c r="A1436" s="81" t="str">
        <v/>
      </c>
      <c r="B1436" s="81" t="str">
        <v/>
      </c>
      <c r="C1436" s="83">
        <f>IF($E1436="","",IFERROR(VLOOKUP(TRIM(E1436&amp;""),'Référentiel Articles'!$A$2:$F$634,2,FALSE),""))</f>
      </c>
      <c r="D1436" s="83">
        <f>IF($E1436="","",IFERROR(VLOOKUP(TRIM(E1436&amp;""),'Référentiel Articles'!$A$2:$F$634,3,FALSE),""))</f>
      </c>
      <c r="E1436" s="81" t="str">
        <v/>
      </c>
      <c r="F1436" s="83">
        <f>IF($E1436="","",IFERROR(VLOOKUP(TRIM(E1436&amp;""),'Référentiel Articles'!$A$2:$F$634,4,FALSE),""))</f>
      </c>
      <c r="G1436" s="84">
        <f>IF($E1436="","",IFERROR(VLOOKUP(TRIM(E1436&amp;""),'Référentiel Articles'!$A$2:$F$634,5,FALSE),""))</f>
      </c>
      <c r="H1436" s="85" t="str">
        <v/>
      </c>
      <c r="I1436" s="84">
        <f>IF($E1436="","",IFERROR(VLOOKUP(TRIM(E1436&amp;""),'Référentiel Articles'!$A$2:$F$634,6,FALSE),""))</f>
      </c>
      <c r="J1436" s="90">
        <f>IF(OR($E1436="",$H1436=""),"",$H1436*$I1436)</f>
      </c>
      <c r="K1436" s="87" t="str">
        <v/>
      </c>
    </row>
    <row r="1437">
      <c r="A1437" s="74" t="str">
        <v/>
      </c>
      <c r="B1437" s="74" t="str">
        <v/>
      </c>
      <c r="C1437" s="75">
        <f>IF($E1437="","",IFERROR(VLOOKUP(TRIM(E1437&amp;""),'Référentiel Articles'!$A$2:$F$634,2,FALSE),""))</f>
      </c>
      <c r="D1437" s="75">
        <f>IF($E1437="","",IFERROR(VLOOKUP(TRIM(E1437&amp;""),'Référentiel Articles'!$A$2:$F$634,3,FALSE),""))</f>
      </c>
      <c r="E1437" s="74" t="str">
        <v/>
      </c>
      <c r="F1437" s="75">
        <f>IF($E1437="","",IFERROR(VLOOKUP(TRIM(E1437&amp;""),'Référentiel Articles'!$A$2:$F$634,4,FALSE),""))</f>
      </c>
      <c r="G1437" s="76">
        <f>IF($E1437="","",IFERROR(VLOOKUP(TRIM(E1437&amp;""),'Référentiel Articles'!$A$2:$F$634,5,FALSE),""))</f>
      </c>
      <c r="H1437" s="77" t="str">
        <v/>
      </c>
      <c r="I1437" s="76">
        <f>IF($E1437="","",IFERROR(VLOOKUP(TRIM(E1437&amp;""),'Référentiel Articles'!$A$2:$F$634,6,FALSE),""))</f>
      </c>
      <c r="J1437" s="78">
        <f>IF(OR($E1437="",$H1437=""),"",$H1437*$I1437)</f>
      </c>
      <c r="K1437" s="79" t="str">
        <v/>
      </c>
    </row>
    <row r="1438">
      <c r="A1438" s="81" t="str">
        <v/>
      </c>
      <c r="B1438" s="81" t="str">
        <v/>
      </c>
      <c r="C1438" s="83">
        <f>IF($E1438="","",IFERROR(VLOOKUP(TRIM(E1438&amp;""),'Référentiel Articles'!$A$2:$F$634,2,FALSE),""))</f>
      </c>
      <c r="D1438" s="83">
        <f>IF($E1438="","",IFERROR(VLOOKUP(TRIM(E1438&amp;""),'Référentiel Articles'!$A$2:$F$634,3,FALSE),""))</f>
      </c>
      <c r="E1438" s="81" t="str">
        <v/>
      </c>
      <c r="F1438" s="83">
        <f>IF($E1438="","",IFERROR(VLOOKUP(TRIM(E1438&amp;""),'Référentiel Articles'!$A$2:$F$634,4,FALSE),""))</f>
      </c>
      <c r="G1438" s="84">
        <f>IF($E1438="","",IFERROR(VLOOKUP(TRIM(E1438&amp;""),'Référentiel Articles'!$A$2:$F$634,5,FALSE),""))</f>
      </c>
      <c r="H1438" s="85" t="str">
        <v/>
      </c>
      <c r="I1438" s="84">
        <f>IF($E1438="","",IFERROR(VLOOKUP(TRIM(E1438&amp;""),'Référentiel Articles'!$A$2:$F$634,6,FALSE),""))</f>
      </c>
      <c r="J1438" s="90">
        <f>IF(OR($E1438="",$H1438=""),"",$H1438*$I1438)</f>
      </c>
      <c r="K1438" s="87" t="str">
        <v/>
      </c>
    </row>
    <row r="1439">
      <c r="A1439" s="74" t="str">
        <v/>
      </c>
      <c r="B1439" s="74" t="str">
        <v/>
      </c>
      <c r="C1439" s="75">
        <f>IF($E1439="","",IFERROR(VLOOKUP(TRIM(E1439&amp;""),'Référentiel Articles'!$A$2:$F$634,2,FALSE),""))</f>
      </c>
      <c r="D1439" s="75">
        <f>IF($E1439="","",IFERROR(VLOOKUP(TRIM(E1439&amp;""),'Référentiel Articles'!$A$2:$F$634,3,FALSE),""))</f>
      </c>
      <c r="E1439" s="74" t="str">
        <v/>
      </c>
      <c r="F1439" s="75">
        <f>IF($E1439="","",IFERROR(VLOOKUP(TRIM(E1439&amp;""),'Référentiel Articles'!$A$2:$F$634,4,FALSE),""))</f>
      </c>
      <c r="G1439" s="76">
        <f>IF($E1439="","",IFERROR(VLOOKUP(TRIM(E1439&amp;""),'Référentiel Articles'!$A$2:$F$634,5,FALSE),""))</f>
      </c>
      <c r="H1439" s="77" t="str">
        <v/>
      </c>
      <c r="I1439" s="76">
        <f>IF($E1439="","",IFERROR(VLOOKUP(TRIM(E1439&amp;""),'Référentiel Articles'!$A$2:$F$634,6,FALSE),""))</f>
      </c>
      <c r="J1439" s="78">
        <f>IF(OR($E1439="",$H1439=""),"",$H1439*$I1439)</f>
      </c>
      <c r="K1439" s="79" t="str">
        <v/>
      </c>
    </row>
    <row r="1440">
      <c r="A1440" s="81" t="str">
        <v/>
      </c>
      <c r="B1440" s="81" t="str">
        <v/>
      </c>
      <c r="C1440" s="83">
        <f>IF($E1440="","",IFERROR(VLOOKUP(TRIM(E1440&amp;""),'Référentiel Articles'!$A$2:$F$634,2,FALSE),""))</f>
      </c>
      <c r="D1440" s="83">
        <f>IF($E1440="","",IFERROR(VLOOKUP(TRIM(E1440&amp;""),'Référentiel Articles'!$A$2:$F$634,3,FALSE),""))</f>
      </c>
      <c r="E1440" s="81" t="str">
        <v/>
      </c>
      <c r="F1440" s="83">
        <f>IF($E1440="","",IFERROR(VLOOKUP(TRIM(E1440&amp;""),'Référentiel Articles'!$A$2:$F$634,4,FALSE),""))</f>
      </c>
      <c r="G1440" s="84">
        <f>IF($E1440="","",IFERROR(VLOOKUP(TRIM(E1440&amp;""),'Référentiel Articles'!$A$2:$F$634,5,FALSE),""))</f>
      </c>
      <c r="H1440" s="85" t="str">
        <v/>
      </c>
      <c r="I1440" s="84">
        <f>IF($E1440="","",IFERROR(VLOOKUP(TRIM(E1440&amp;""),'Référentiel Articles'!$A$2:$F$634,6,FALSE),""))</f>
      </c>
      <c r="J1440" s="90">
        <f>IF(OR($E1440="",$H1440=""),"",$H1440*$I1440)</f>
      </c>
      <c r="K1440" s="87" t="str">
        <v/>
      </c>
    </row>
    <row r="1441">
      <c r="A1441" s="74" t="str">
        <v/>
      </c>
      <c r="B1441" s="74" t="str">
        <v/>
      </c>
      <c r="C1441" s="75">
        <f>IF($E1441="","",IFERROR(VLOOKUP(TRIM(E1441&amp;""),'Référentiel Articles'!$A$2:$F$634,2,FALSE),""))</f>
      </c>
      <c r="D1441" s="75">
        <f>IF($E1441="","",IFERROR(VLOOKUP(TRIM(E1441&amp;""),'Référentiel Articles'!$A$2:$F$634,3,FALSE),""))</f>
      </c>
      <c r="E1441" s="74" t="str">
        <v/>
      </c>
      <c r="F1441" s="75">
        <f>IF($E1441="","",IFERROR(VLOOKUP(TRIM(E1441&amp;""),'Référentiel Articles'!$A$2:$F$634,4,FALSE),""))</f>
      </c>
      <c r="G1441" s="76">
        <f>IF($E1441="","",IFERROR(VLOOKUP(TRIM(E1441&amp;""),'Référentiel Articles'!$A$2:$F$634,5,FALSE),""))</f>
      </c>
      <c r="H1441" s="77" t="str">
        <v/>
      </c>
      <c r="I1441" s="76">
        <f>IF($E1441="","",IFERROR(VLOOKUP(TRIM(E1441&amp;""),'Référentiel Articles'!$A$2:$F$634,6,FALSE),""))</f>
      </c>
      <c r="J1441" s="78">
        <f>IF(OR($E1441="",$H1441=""),"",$H1441*$I1441)</f>
      </c>
      <c r="K1441" s="79" t="str">
        <v/>
      </c>
    </row>
    <row r="1442">
      <c r="A1442" s="81" t="str">
        <v/>
      </c>
      <c r="B1442" s="81" t="str">
        <v/>
      </c>
      <c r="C1442" s="83">
        <f>IF($E1442="","",IFERROR(VLOOKUP(TRIM(E1442&amp;""),'Référentiel Articles'!$A$2:$F$634,2,FALSE),""))</f>
      </c>
      <c r="D1442" s="83">
        <f>IF($E1442="","",IFERROR(VLOOKUP(TRIM(E1442&amp;""),'Référentiel Articles'!$A$2:$F$634,3,FALSE),""))</f>
      </c>
      <c r="E1442" s="81" t="str">
        <v/>
      </c>
      <c r="F1442" s="83">
        <f>IF($E1442="","",IFERROR(VLOOKUP(TRIM(E1442&amp;""),'Référentiel Articles'!$A$2:$F$634,4,FALSE),""))</f>
      </c>
      <c r="G1442" s="84">
        <f>IF($E1442="","",IFERROR(VLOOKUP(TRIM(E1442&amp;""),'Référentiel Articles'!$A$2:$F$634,5,FALSE),""))</f>
      </c>
      <c r="H1442" s="85" t="str">
        <v/>
      </c>
      <c r="I1442" s="84">
        <f>IF($E1442="","",IFERROR(VLOOKUP(TRIM(E1442&amp;""),'Référentiel Articles'!$A$2:$F$634,6,FALSE),""))</f>
      </c>
      <c r="J1442" s="90">
        <f>IF(OR($E1442="",$H1442=""),"",$H1442*$I1442)</f>
      </c>
      <c r="K1442" s="87" t="str">
        <v/>
      </c>
    </row>
    <row r="1443">
      <c r="A1443" s="74" t="str">
        <v/>
      </c>
      <c r="B1443" s="74" t="str">
        <v/>
      </c>
      <c r="C1443" s="75">
        <f>IF($E1443="","",IFERROR(VLOOKUP(TRIM(E1443&amp;""),'Référentiel Articles'!$A$2:$F$634,2,FALSE),""))</f>
      </c>
      <c r="D1443" s="75">
        <f>IF($E1443="","",IFERROR(VLOOKUP(TRIM(E1443&amp;""),'Référentiel Articles'!$A$2:$F$634,3,FALSE),""))</f>
      </c>
      <c r="E1443" s="74" t="str">
        <v/>
      </c>
      <c r="F1443" s="75">
        <f>IF($E1443="","",IFERROR(VLOOKUP(TRIM(E1443&amp;""),'Référentiel Articles'!$A$2:$F$634,4,FALSE),""))</f>
      </c>
      <c r="G1443" s="76">
        <f>IF($E1443="","",IFERROR(VLOOKUP(TRIM(E1443&amp;""),'Référentiel Articles'!$A$2:$F$634,5,FALSE),""))</f>
      </c>
      <c r="H1443" s="77" t="str">
        <v/>
      </c>
      <c r="I1443" s="76">
        <f>IF($E1443="","",IFERROR(VLOOKUP(TRIM(E1443&amp;""),'Référentiel Articles'!$A$2:$F$634,6,FALSE),""))</f>
      </c>
      <c r="J1443" s="78">
        <f>IF(OR($E1443="",$H1443=""),"",$H1443*$I1443)</f>
      </c>
      <c r="K1443" s="79" t="str">
        <v/>
      </c>
    </row>
    <row r="1444">
      <c r="A1444" s="81" t="str">
        <v/>
      </c>
      <c r="B1444" s="81" t="str">
        <v/>
      </c>
      <c r="C1444" s="83">
        <f>IF($E1444="","",IFERROR(VLOOKUP(TRIM(E1444&amp;""),'Référentiel Articles'!$A$2:$F$634,2,FALSE),""))</f>
      </c>
      <c r="D1444" s="83">
        <f>IF($E1444="","",IFERROR(VLOOKUP(TRIM(E1444&amp;""),'Référentiel Articles'!$A$2:$F$634,3,FALSE),""))</f>
      </c>
      <c r="E1444" s="81" t="str">
        <v/>
      </c>
      <c r="F1444" s="83">
        <f>IF($E1444="","",IFERROR(VLOOKUP(TRIM(E1444&amp;""),'Référentiel Articles'!$A$2:$F$634,4,FALSE),""))</f>
      </c>
      <c r="G1444" s="84">
        <f>IF($E1444="","",IFERROR(VLOOKUP(TRIM(E1444&amp;""),'Référentiel Articles'!$A$2:$F$634,5,FALSE),""))</f>
      </c>
      <c r="H1444" s="85" t="str">
        <v/>
      </c>
      <c r="I1444" s="84">
        <f>IF($E1444="","",IFERROR(VLOOKUP(TRIM(E1444&amp;""),'Référentiel Articles'!$A$2:$F$634,6,FALSE),""))</f>
      </c>
      <c r="J1444" s="90">
        <f>IF(OR($E1444="",$H1444=""),"",$H1444*$I1444)</f>
      </c>
      <c r="K1444" s="87" t="str">
        <v/>
      </c>
    </row>
    <row r="1445">
      <c r="A1445" s="74" t="str">
        <v/>
      </c>
      <c r="B1445" s="74" t="str">
        <v/>
      </c>
      <c r="C1445" s="75">
        <f>IF($E1445="","",IFERROR(VLOOKUP(TRIM(E1445&amp;""),'Référentiel Articles'!$A$2:$F$634,2,FALSE),""))</f>
      </c>
      <c r="D1445" s="75">
        <f>IF($E1445="","",IFERROR(VLOOKUP(TRIM(E1445&amp;""),'Référentiel Articles'!$A$2:$F$634,3,FALSE),""))</f>
      </c>
      <c r="E1445" s="74" t="str">
        <v/>
      </c>
      <c r="F1445" s="75">
        <f>IF($E1445="","",IFERROR(VLOOKUP(TRIM(E1445&amp;""),'Référentiel Articles'!$A$2:$F$634,4,FALSE),""))</f>
      </c>
      <c r="G1445" s="76">
        <f>IF($E1445="","",IFERROR(VLOOKUP(TRIM(E1445&amp;""),'Référentiel Articles'!$A$2:$F$634,5,FALSE),""))</f>
      </c>
      <c r="H1445" s="77" t="str">
        <v/>
      </c>
      <c r="I1445" s="76">
        <f>IF($E1445="","",IFERROR(VLOOKUP(TRIM(E1445&amp;""),'Référentiel Articles'!$A$2:$F$634,6,FALSE),""))</f>
      </c>
      <c r="J1445" s="78">
        <f>IF(OR($E1445="",$H1445=""),"",$H1445*$I1445)</f>
      </c>
      <c r="K1445" s="79" t="str">
        <v/>
      </c>
    </row>
    <row r="1446">
      <c r="A1446" s="81" t="str">
        <v/>
      </c>
      <c r="B1446" s="81" t="str">
        <v/>
      </c>
      <c r="C1446" s="83">
        <f>IF($E1446="","",IFERROR(VLOOKUP(TRIM(E1446&amp;""),'Référentiel Articles'!$A$2:$F$634,2,FALSE),""))</f>
      </c>
      <c r="D1446" s="83">
        <f>IF($E1446="","",IFERROR(VLOOKUP(TRIM(E1446&amp;""),'Référentiel Articles'!$A$2:$F$634,3,FALSE),""))</f>
      </c>
      <c r="E1446" s="81" t="str">
        <v/>
      </c>
      <c r="F1446" s="83">
        <f>IF($E1446="","",IFERROR(VLOOKUP(TRIM(E1446&amp;""),'Référentiel Articles'!$A$2:$F$634,4,FALSE),""))</f>
      </c>
      <c r="G1446" s="84">
        <f>IF($E1446="","",IFERROR(VLOOKUP(TRIM(E1446&amp;""),'Référentiel Articles'!$A$2:$F$634,5,FALSE),""))</f>
      </c>
      <c r="H1446" s="85" t="str">
        <v/>
      </c>
      <c r="I1446" s="84">
        <f>IF($E1446="","",IFERROR(VLOOKUP(TRIM(E1446&amp;""),'Référentiel Articles'!$A$2:$F$634,6,FALSE),""))</f>
      </c>
      <c r="J1446" s="90">
        <f>IF(OR($E1446="",$H1446=""),"",$H1446*$I1446)</f>
      </c>
      <c r="K1446" s="87" t="str">
        <v/>
      </c>
    </row>
    <row r="1447">
      <c r="A1447" s="74" t="str">
        <v/>
      </c>
      <c r="B1447" s="74" t="str">
        <v/>
      </c>
      <c r="C1447" s="75">
        <f>IF($E1447="","",IFERROR(VLOOKUP(TRIM(E1447&amp;""),'Référentiel Articles'!$A$2:$F$634,2,FALSE),""))</f>
      </c>
      <c r="D1447" s="75">
        <f>IF($E1447="","",IFERROR(VLOOKUP(TRIM(E1447&amp;""),'Référentiel Articles'!$A$2:$F$634,3,FALSE),""))</f>
      </c>
      <c r="E1447" s="74" t="str">
        <v/>
      </c>
      <c r="F1447" s="75">
        <f>IF($E1447="","",IFERROR(VLOOKUP(TRIM(E1447&amp;""),'Référentiel Articles'!$A$2:$F$634,4,FALSE),""))</f>
      </c>
      <c r="G1447" s="76">
        <f>IF($E1447="","",IFERROR(VLOOKUP(TRIM(E1447&amp;""),'Référentiel Articles'!$A$2:$F$634,5,FALSE),""))</f>
      </c>
      <c r="H1447" s="77" t="str">
        <v/>
      </c>
      <c r="I1447" s="76">
        <f>IF($E1447="","",IFERROR(VLOOKUP(TRIM(E1447&amp;""),'Référentiel Articles'!$A$2:$F$634,6,FALSE),""))</f>
      </c>
      <c r="J1447" s="78">
        <f>IF(OR($E1447="",$H1447=""),"",$H1447*$I1447)</f>
      </c>
      <c r="K1447" s="79" t="str">
        <v/>
      </c>
    </row>
    <row r="1448">
      <c r="A1448" s="81" t="str">
        <v/>
      </c>
      <c r="B1448" s="81" t="str">
        <v/>
      </c>
      <c r="C1448" s="83">
        <f>IF($E1448="","",IFERROR(VLOOKUP(TRIM(E1448&amp;""),'Référentiel Articles'!$A$2:$F$634,2,FALSE),""))</f>
      </c>
      <c r="D1448" s="83">
        <f>IF($E1448="","",IFERROR(VLOOKUP(TRIM(E1448&amp;""),'Référentiel Articles'!$A$2:$F$634,3,FALSE),""))</f>
      </c>
      <c r="E1448" s="81" t="str">
        <v/>
      </c>
      <c r="F1448" s="83">
        <f>IF($E1448="","",IFERROR(VLOOKUP(TRIM(E1448&amp;""),'Référentiel Articles'!$A$2:$F$634,4,FALSE),""))</f>
      </c>
      <c r="G1448" s="84">
        <f>IF($E1448="","",IFERROR(VLOOKUP(TRIM(E1448&amp;""),'Référentiel Articles'!$A$2:$F$634,5,FALSE),""))</f>
      </c>
      <c r="H1448" s="85" t="str">
        <v/>
      </c>
      <c r="I1448" s="84">
        <f>IF($E1448="","",IFERROR(VLOOKUP(TRIM(E1448&amp;""),'Référentiel Articles'!$A$2:$F$634,6,FALSE),""))</f>
      </c>
      <c r="J1448" s="90">
        <f>IF(OR($E1448="",$H1448=""),"",$H1448*$I1448)</f>
      </c>
      <c r="K1448" s="87" t="str">
        <v/>
      </c>
    </row>
    <row r="1449">
      <c r="A1449" s="74" t="str">
        <v/>
      </c>
      <c r="B1449" s="74" t="str">
        <v/>
      </c>
      <c r="C1449" s="75">
        <f>IF($E1449="","",IFERROR(VLOOKUP(TRIM(E1449&amp;""),'Référentiel Articles'!$A$2:$F$634,2,FALSE),""))</f>
      </c>
      <c r="D1449" s="75">
        <f>IF($E1449="","",IFERROR(VLOOKUP(TRIM(E1449&amp;""),'Référentiel Articles'!$A$2:$F$634,3,FALSE),""))</f>
      </c>
      <c r="E1449" s="74" t="str">
        <v/>
      </c>
      <c r="F1449" s="75">
        <f>IF($E1449="","",IFERROR(VLOOKUP(TRIM(E1449&amp;""),'Référentiel Articles'!$A$2:$F$634,4,FALSE),""))</f>
      </c>
      <c r="G1449" s="76">
        <f>IF($E1449="","",IFERROR(VLOOKUP(TRIM(E1449&amp;""),'Référentiel Articles'!$A$2:$F$634,5,FALSE),""))</f>
      </c>
      <c r="H1449" s="77" t="str">
        <v/>
      </c>
      <c r="I1449" s="76">
        <f>IF($E1449="","",IFERROR(VLOOKUP(TRIM(E1449&amp;""),'Référentiel Articles'!$A$2:$F$634,6,FALSE),""))</f>
      </c>
      <c r="J1449" s="78">
        <f>IF(OR($E1449="",$H1449=""),"",$H1449*$I1449)</f>
      </c>
      <c r="K1449" s="79" t="str">
        <v/>
      </c>
    </row>
    <row r="1450">
      <c r="A1450" s="81" t="str">
        <v/>
      </c>
      <c r="B1450" s="81" t="str">
        <v/>
      </c>
      <c r="C1450" s="83">
        <f>IF($E1450="","",IFERROR(VLOOKUP(TRIM(E1450&amp;""),'Référentiel Articles'!$A$2:$F$634,2,FALSE),""))</f>
      </c>
      <c r="D1450" s="83">
        <f>IF($E1450="","",IFERROR(VLOOKUP(TRIM(E1450&amp;""),'Référentiel Articles'!$A$2:$F$634,3,FALSE),""))</f>
      </c>
      <c r="E1450" s="81" t="str">
        <v/>
      </c>
      <c r="F1450" s="83">
        <f>IF($E1450="","",IFERROR(VLOOKUP(TRIM(E1450&amp;""),'Référentiel Articles'!$A$2:$F$634,4,FALSE),""))</f>
      </c>
      <c r="G1450" s="84">
        <f>IF($E1450="","",IFERROR(VLOOKUP(TRIM(E1450&amp;""),'Référentiel Articles'!$A$2:$F$634,5,FALSE),""))</f>
      </c>
      <c r="H1450" s="85" t="str">
        <v/>
      </c>
      <c r="I1450" s="84">
        <f>IF($E1450="","",IFERROR(VLOOKUP(TRIM(E1450&amp;""),'Référentiel Articles'!$A$2:$F$634,6,FALSE),""))</f>
      </c>
      <c r="J1450" s="90">
        <f>IF(OR($E1450="",$H1450=""),"",$H1450*$I1450)</f>
      </c>
      <c r="K1450" s="87" t="str">
        <v/>
      </c>
    </row>
    <row r="1451">
      <c r="A1451" s="74" t="str">
        <v/>
      </c>
      <c r="B1451" s="74" t="str">
        <v/>
      </c>
      <c r="C1451" s="75">
        <f>IF($E1451="","",IFERROR(VLOOKUP(TRIM(E1451&amp;""),'Référentiel Articles'!$A$2:$F$634,2,FALSE),""))</f>
      </c>
      <c r="D1451" s="75">
        <f>IF($E1451="","",IFERROR(VLOOKUP(TRIM(E1451&amp;""),'Référentiel Articles'!$A$2:$F$634,3,FALSE),""))</f>
      </c>
      <c r="E1451" s="74" t="str">
        <v/>
      </c>
      <c r="F1451" s="75">
        <f>IF($E1451="","",IFERROR(VLOOKUP(TRIM(E1451&amp;""),'Référentiel Articles'!$A$2:$F$634,4,FALSE),""))</f>
      </c>
      <c r="G1451" s="76">
        <f>IF($E1451="","",IFERROR(VLOOKUP(TRIM(E1451&amp;""),'Référentiel Articles'!$A$2:$F$634,5,FALSE),""))</f>
      </c>
      <c r="H1451" s="77" t="str">
        <v/>
      </c>
      <c r="I1451" s="76">
        <f>IF($E1451="","",IFERROR(VLOOKUP(TRIM(E1451&amp;""),'Référentiel Articles'!$A$2:$F$634,6,FALSE),""))</f>
      </c>
      <c r="J1451" s="78">
        <f>IF(OR($E1451="",$H1451=""),"",$H1451*$I1451)</f>
      </c>
      <c r="K1451" s="79" t="str">
        <v/>
      </c>
    </row>
    <row r="1452">
      <c r="A1452" s="81" t="str">
        <v/>
      </c>
      <c r="B1452" s="81" t="str">
        <v/>
      </c>
      <c r="C1452" s="83">
        <f>IF($E1452="","",IFERROR(VLOOKUP(TRIM(E1452&amp;""),'Référentiel Articles'!$A$2:$F$634,2,FALSE),""))</f>
      </c>
      <c r="D1452" s="83">
        <f>IF($E1452="","",IFERROR(VLOOKUP(TRIM(E1452&amp;""),'Référentiel Articles'!$A$2:$F$634,3,FALSE),""))</f>
      </c>
      <c r="E1452" s="81" t="str">
        <v/>
      </c>
      <c r="F1452" s="83">
        <f>IF($E1452="","",IFERROR(VLOOKUP(TRIM(E1452&amp;""),'Référentiel Articles'!$A$2:$F$634,4,FALSE),""))</f>
      </c>
      <c r="G1452" s="84">
        <f>IF($E1452="","",IFERROR(VLOOKUP(TRIM(E1452&amp;""),'Référentiel Articles'!$A$2:$F$634,5,FALSE),""))</f>
      </c>
      <c r="H1452" s="85" t="str">
        <v/>
      </c>
      <c r="I1452" s="84">
        <f>IF($E1452="","",IFERROR(VLOOKUP(TRIM(E1452&amp;""),'Référentiel Articles'!$A$2:$F$634,6,FALSE),""))</f>
      </c>
      <c r="J1452" s="90">
        <f>IF(OR($E1452="",$H1452=""),"",$H1452*$I1452)</f>
      </c>
      <c r="K1452" s="87" t="str">
        <v/>
      </c>
    </row>
    <row r="1453">
      <c r="A1453" s="74" t="str">
        <v/>
      </c>
      <c r="B1453" s="74" t="str">
        <v/>
      </c>
      <c r="C1453" s="75">
        <f>IF($E1453="","",IFERROR(VLOOKUP(TRIM(E1453&amp;""),'Référentiel Articles'!$A$2:$F$634,2,FALSE),""))</f>
      </c>
      <c r="D1453" s="75">
        <f>IF($E1453="","",IFERROR(VLOOKUP(TRIM(E1453&amp;""),'Référentiel Articles'!$A$2:$F$634,3,FALSE),""))</f>
      </c>
      <c r="E1453" s="74" t="str">
        <v/>
      </c>
      <c r="F1453" s="75">
        <f>IF($E1453="","",IFERROR(VLOOKUP(TRIM(E1453&amp;""),'Référentiel Articles'!$A$2:$F$634,4,FALSE),""))</f>
      </c>
      <c r="G1453" s="76">
        <f>IF($E1453="","",IFERROR(VLOOKUP(TRIM(E1453&amp;""),'Référentiel Articles'!$A$2:$F$634,5,FALSE),""))</f>
      </c>
      <c r="H1453" s="77" t="str">
        <v/>
      </c>
      <c r="I1453" s="76">
        <f>IF($E1453="","",IFERROR(VLOOKUP(TRIM(E1453&amp;""),'Référentiel Articles'!$A$2:$F$634,6,FALSE),""))</f>
      </c>
      <c r="J1453" s="78">
        <f>IF(OR($E1453="",$H1453=""),"",$H1453*$I1453)</f>
      </c>
      <c r="K1453" s="79" t="str">
        <v/>
      </c>
    </row>
    <row r="1454">
      <c r="A1454" s="81" t="str">
        <v/>
      </c>
      <c r="B1454" s="81" t="str">
        <v/>
      </c>
      <c r="C1454" s="83">
        <f>IF($E1454="","",IFERROR(VLOOKUP(TRIM(E1454&amp;""),'Référentiel Articles'!$A$2:$F$634,2,FALSE),""))</f>
      </c>
      <c r="D1454" s="83">
        <f>IF($E1454="","",IFERROR(VLOOKUP(TRIM(E1454&amp;""),'Référentiel Articles'!$A$2:$F$634,3,FALSE),""))</f>
      </c>
      <c r="E1454" s="81" t="str">
        <v/>
      </c>
      <c r="F1454" s="83">
        <f>IF($E1454="","",IFERROR(VLOOKUP(TRIM(E1454&amp;""),'Référentiel Articles'!$A$2:$F$634,4,FALSE),""))</f>
      </c>
      <c r="G1454" s="84">
        <f>IF($E1454="","",IFERROR(VLOOKUP(TRIM(E1454&amp;""),'Référentiel Articles'!$A$2:$F$634,5,FALSE),""))</f>
      </c>
      <c r="H1454" s="85" t="str">
        <v/>
      </c>
      <c r="I1454" s="84">
        <f>IF($E1454="","",IFERROR(VLOOKUP(TRIM(E1454&amp;""),'Référentiel Articles'!$A$2:$F$634,6,FALSE),""))</f>
      </c>
      <c r="J1454" s="90">
        <f>IF(OR($E1454="",$H1454=""),"",$H1454*$I1454)</f>
      </c>
      <c r="K1454" s="87" t="str">
        <v/>
      </c>
    </row>
    <row r="1455">
      <c r="A1455" s="74" t="str">
        <v/>
      </c>
      <c r="B1455" s="74" t="str">
        <v/>
      </c>
      <c r="C1455" s="75">
        <f>IF($E1455="","",IFERROR(VLOOKUP(TRIM(E1455&amp;""),'Référentiel Articles'!$A$2:$F$634,2,FALSE),""))</f>
      </c>
      <c r="D1455" s="75">
        <f>IF($E1455="","",IFERROR(VLOOKUP(TRIM(E1455&amp;""),'Référentiel Articles'!$A$2:$F$634,3,FALSE),""))</f>
      </c>
      <c r="E1455" s="74" t="str">
        <v/>
      </c>
      <c r="F1455" s="75">
        <f>IF($E1455="","",IFERROR(VLOOKUP(TRIM(E1455&amp;""),'Référentiel Articles'!$A$2:$F$634,4,FALSE),""))</f>
      </c>
      <c r="G1455" s="76">
        <f>IF($E1455="","",IFERROR(VLOOKUP(TRIM(E1455&amp;""),'Référentiel Articles'!$A$2:$F$634,5,FALSE),""))</f>
      </c>
      <c r="H1455" s="77" t="str">
        <v/>
      </c>
      <c r="I1455" s="76">
        <f>IF($E1455="","",IFERROR(VLOOKUP(TRIM(E1455&amp;""),'Référentiel Articles'!$A$2:$F$634,6,FALSE),""))</f>
      </c>
      <c r="J1455" s="78">
        <f>IF(OR($E1455="",$H1455=""),"",$H1455*$I1455)</f>
      </c>
      <c r="K1455" s="79" t="str">
        <v/>
      </c>
    </row>
    <row r="1456">
      <c r="A1456" s="81" t="str">
        <v/>
      </c>
      <c r="B1456" s="81" t="str">
        <v/>
      </c>
      <c r="C1456" s="83">
        <f>IF($E1456="","",IFERROR(VLOOKUP(TRIM(E1456&amp;""),'Référentiel Articles'!$A$2:$F$634,2,FALSE),""))</f>
      </c>
      <c r="D1456" s="83">
        <f>IF($E1456="","",IFERROR(VLOOKUP(TRIM(E1456&amp;""),'Référentiel Articles'!$A$2:$F$634,3,FALSE),""))</f>
      </c>
      <c r="E1456" s="81" t="str">
        <v/>
      </c>
      <c r="F1456" s="83">
        <f>IF($E1456="","",IFERROR(VLOOKUP(TRIM(E1456&amp;""),'Référentiel Articles'!$A$2:$F$634,4,FALSE),""))</f>
      </c>
      <c r="G1456" s="84">
        <f>IF($E1456="","",IFERROR(VLOOKUP(TRIM(E1456&amp;""),'Référentiel Articles'!$A$2:$F$634,5,FALSE),""))</f>
      </c>
      <c r="H1456" s="85" t="str">
        <v/>
      </c>
      <c r="I1456" s="84">
        <f>IF($E1456="","",IFERROR(VLOOKUP(TRIM(E1456&amp;""),'Référentiel Articles'!$A$2:$F$634,6,FALSE),""))</f>
      </c>
      <c r="J1456" s="90">
        <f>IF(OR($E1456="",$H1456=""),"",$H1456*$I1456)</f>
      </c>
      <c r="K1456" s="87" t="str">
        <v/>
      </c>
    </row>
    <row r="1457">
      <c r="A1457" s="74" t="str">
        <v/>
      </c>
      <c r="B1457" s="74" t="str">
        <v/>
      </c>
      <c r="C1457" s="75">
        <f>IF($E1457="","",IFERROR(VLOOKUP(TRIM(E1457&amp;""),'Référentiel Articles'!$A$2:$F$634,2,FALSE),""))</f>
      </c>
      <c r="D1457" s="75">
        <f>IF($E1457="","",IFERROR(VLOOKUP(TRIM(E1457&amp;""),'Référentiel Articles'!$A$2:$F$634,3,FALSE),""))</f>
      </c>
      <c r="E1457" s="74" t="str">
        <v/>
      </c>
      <c r="F1457" s="75">
        <f>IF($E1457="","",IFERROR(VLOOKUP(TRIM(E1457&amp;""),'Référentiel Articles'!$A$2:$F$634,4,FALSE),""))</f>
      </c>
      <c r="G1457" s="76">
        <f>IF($E1457="","",IFERROR(VLOOKUP(TRIM(E1457&amp;""),'Référentiel Articles'!$A$2:$F$634,5,FALSE),""))</f>
      </c>
      <c r="H1457" s="77" t="str">
        <v/>
      </c>
      <c r="I1457" s="76">
        <f>IF($E1457="","",IFERROR(VLOOKUP(TRIM(E1457&amp;""),'Référentiel Articles'!$A$2:$F$634,6,FALSE),""))</f>
      </c>
      <c r="J1457" s="78">
        <f>IF(OR($E1457="",$H1457=""),"",$H1457*$I1457)</f>
      </c>
      <c r="K1457" s="79" t="str">
        <v/>
      </c>
    </row>
    <row r="1458">
      <c r="A1458" s="81" t="str">
        <v/>
      </c>
      <c r="B1458" s="81" t="str">
        <v/>
      </c>
      <c r="C1458" s="83">
        <f>IF($E1458="","",IFERROR(VLOOKUP(TRIM(E1458&amp;""),'Référentiel Articles'!$A$2:$F$634,2,FALSE),""))</f>
      </c>
      <c r="D1458" s="83">
        <f>IF($E1458="","",IFERROR(VLOOKUP(TRIM(E1458&amp;""),'Référentiel Articles'!$A$2:$F$634,3,FALSE),""))</f>
      </c>
      <c r="E1458" s="81" t="str">
        <v/>
      </c>
      <c r="F1458" s="83">
        <f>IF($E1458="","",IFERROR(VLOOKUP(TRIM(E1458&amp;""),'Référentiel Articles'!$A$2:$F$634,4,FALSE),""))</f>
      </c>
      <c r="G1458" s="84">
        <f>IF($E1458="","",IFERROR(VLOOKUP(TRIM(E1458&amp;""),'Référentiel Articles'!$A$2:$F$634,5,FALSE),""))</f>
      </c>
      <c r="H1458" s="85" t="str">
        <v/>
      </c>
      <c r="I1458" s="84">
        <f>IF($E1458="","",IFERROR(VLOOKUP(TRIM(E1458&amp;""),'Référentiel Articles'!$A$2:$F$634,6,FALSE),""))</f>
      </c>
      <c r="J1458" s="90">
        <f>IF(OR($E1458="",$H1458=""),"",$H1458*$I1458)</f>
      </c>
      <c r="K1458" s="87" t="str">
        <v/>
      </c>
    </row>
    <row r="1459">
      <c r="A1459" s="74" t="str">
        <v/>
      </c>
      <c r="B1459" s="74" t="str">
        <v/>
      </c>
      <c r="C1459" s="75">
        <f>IF($E1459="","",IFERROR(VLOOKUP(TRIM(E1459&amp;""),'Référentiel Articles'!$A$2:$F$634,2,FALSE),""))</f>
      </c>
      <c r="D1459" s="75">
        <f>IF($E1459="","",IFERROR(VLOOKUP(TRIM(E1459&amp;""),'Référentiel Articles'!$A$2:$F$634,3,FALSE),""))</f>
      </c>
      <c r="E1459" s="74" t="str">
        <v/>
      </c>
      <c r="F1459" s="75">
        <f>IF($E1459="","",IFERROR(VLOOKUP(TRIM(E1459&amp;""),'Référentiel Articles'!$A$2:$F$634,4,FALSE),""))</f>
      </c>
      <c r="G1459" s="76">
        <f>IF($E1459="","",IFERROR(VLOOKUP(TRIM(E1459&amp;""),'Référentiel Articles'!$A$2:$F$634,5,FALSE),""))</f>
      </c>
      <c r="H1459" s="77" t="str">
        <v/>
      </c>
      <c r="I1459" s="76">
        <f>IF($E1459="","",IFERROR(VLOOKUP(TRIM(E1459&amp;""),'Référentiel Articles'!$A$2:$F$634,6,FALSE),""))</f>
      </c>
      <c r="J1459" s="78">
        <f>IF(OR($E1459="",$H1459=""),"",$H1459*$I1459)</f>
      </c>
      <c r="K1459" s="79" t="str">
        <v/>
      </c>
    </row>
    <row r="1460">
      <c r="A1460" s="81" t="str">
        <v/>
      </c>
      <c r="B1460" s="81" t="str">
        <v/>
      </c>
      <c r="C1460" s="83">
        <f>IF($E1460="","",IFERROR(VLOOKUP(TRIM(E1460&amp;""),'Référentiel Articles'!$A$2:$F$634,2,FALSE),""))</f>
      </c>
      <c r="D1460" s="83">
        <f>IF($E1460="","",IFERROR(VLOOKUP(TRIM(E1460&amp;""),'Référentiel Articles'!$A$2:$F$634,3,FALSE),""))</f>
      </c>
      <c r="E1460" s="81" t="str">
        <v/>
      </c>
      <c r="F1460" s="83">
        <f>IF($E1460="","",IFERROR(VLOOKUP(TRIM(E1460&amp;""),'Référentiel Articles'!$A$2:$F$634,4,FALSE),""))</f>
      </c>
      <c r="G1460" s="84">
        <f>IF($E1460="","",IFERROR(VLOOKUP(TRIM(E1460&amp;""),'Référentiel Articles'!$A$2:$F$634,5,FALSE),""))</f>
      </c>
      <c r="H1460" s="85" t="str">
        <v/>
      </c>
      <c r="I1460" s="84">
        <f>IF($E1460="","",IFERROR(VLOOKUP(TRIM(E1460&amp;""),'Référentiel Articles'!$A$2:$F$634,6,FALSE),""))</f>
      </c>
      <c r="J1460" s="90">
        <f>IF(OR($E1460="",$H1460=""),"",$H1460*$I1460)</f>
      </c>
      <c r="K1460" s="87" t="str">
        <v/>
      </c>
    </row>
    <row r="1461">
      <c r="A1461" s="74" t="str">
        <v/>
      </c>
      <c r="B1461" s="74" t="str">
        <v/>
      </c>
      <c r="C1461" s="75">
        <f>IF($E1461="","",IFERROR(VLOOKUP(TRIM(E1461&amp;""),'Référentiel Articles'!$A$2:$F$634,2,FALSE),""))</f>
      </c>
      <c r="D1461" s="75">
        <f>IF($E1461="","",IFERROR(VLOOKUP(TRIM(E1461&amp;""),'Référentiel Articles'!$A$2:$F$634,3,FALSE),""))</f>
      </c>
      <c r="E1461" s="74" t="str">
        <v/>
      </c>
      <c r="F1461" s="75">
        <f>IF($E1461="","",IFERROR(VLOOKUP(TRIM(E1461&amp;""),'Référentiel Articles'!$A$2:$F$634,4,FALSE),""))</f>
      </c>
      <c r="G1461" s="76">
        <f>IF($E1461="","",IFERROR(VLOOKUP(TRIM(E1461&amp;""),'Référentiel Articles'!$A$2:$F$634,5,FALSE),""))</f>
      </c>
      <c r="H1461" s="77" t="str">
        <v/>
      </c>
      <c r="I1461" s="76">
        <f>IF($E1461="","",IFERROR(VLOOKUP(TRIM(E1461&amp;""),'Référentiel Articles'!$A$2:$F$634,6,FALSE),""))</f>
      </c>
      <c r="J1461" s="78">
        <f>IF(OR($E1461="",$H1461=""),"",$H1461*$I1461)</f>
      </c>
      <c r="K1461" s="79" t="str">
        <v/>
      </c>
    </row>
    <row r="1462">
      <c r="A1462" s="81" t="str">
        <v/>
      </c>
      <c r="B1462" s="81" t="str">
        <v/>
      </c>
      <c r="C1462" s="83">
        <f>IF($E1462="","",IFERROR(VLOOKUP(TRIM(E1462&amp;""),'Référentiel Articles'!$A$2:$F$634,2,FALSE),""))</f>
      </c>
      <c r="D1462" s="83">
        <f>IF($E1462="","",IFERROR(VLOOKUP(TRIM(E1462&amp;""),'Référentiel Articles'!$A$2:$F$634,3,FALSE),""))</f>
      </c>
      <c r="E1462" s="81" t="str">
        <v/>
      </c>
      <c r="F1462" s="83">
        <f>IF($E1462="","",IFERROR(VLOOKUP(TRIM(E1462&amp;""),'Référentiel Articles'!$A$2:$F$634,4,FALSE),""))</f>
      </c>
      <c r="G1462" s="84">
        <f>IF($E1462="","",IFERROR(VLOOKUP(TRIM(E1462&amp;""),'Référentiel Articles'!$A$2:$F$634,5,FALSE),""))</f>
      </c>
      <c r="H1462" s="85" t="str">
        <v/>
      </c>
      <c r="I1462" s="84">
        <f>IF($E1462="","",IFERROR(VLOOKUP(TRIM(E1462&amp;""),'Référentiel Articles'!$A$2:$F$634,6,FALSE),""))</f>
      </c>
      <c r="J1462" s="90">
        <f>IF(OR($E1462="",$H1462=""),"",$H1462*$I1462)</f>
      </c>
      <c r="K1462" s="87" t="str">
        <v/>
      </c>
    </row>
    <row r="1463">
      <c r="A1463" s="74" t="str">
        <v/>
      </c>
      <c r="B1463" s="74" t="str">
        <v/>
      </c>
      <c r="C1463" s="75">
        <f>IF($E1463="","",IFERROR(VLOOKUP(TRIM(E1463&amp;""),'Référentiel Articles'!$A$2:$F$634,2,FALSE),""))</f>
      </c>
      <c r="D1463" s="75">
        <f>IF($E1463="","",IFERROR(VLOOKUP(TRIM(E1463&amp;""),'Référentiel Articles'!$A$2:$F$634,3,FALSE),""))</f>
      </c>
      <c r="E1463" s="74" t="str">
        <v/>
      </c>
      <c r="F1463" s="75">
        <f>IF($E1463="","",IFERROR(VLOOKUP(TRIM(E1463&amp;""),'Référentiel Articles'!$A$2:$F$634,4,FALSE),""))</f>
      </c>
      <c r="G1463" s="76">
        <f>IF($E1463="","",IFERROR(VLOOKUP(TRIM(E1463&amp;""),'Référentiel Articles'!$A$2:$F$634,5,FALSE),""))</f>
      </c>
      <c r="H1463" s="77" t="str">
        <v/>
      </c>
      <c r="I1463" s="76">
        <f>IF($E1463="","",IFERROR(VLOOKUP(TRIM(E1463&amp;""),'Référentiel Articles'!$A$2:$F$634,6,FALSE),""))</f>
      </c>
      <c r="J1463" s="78">
        <f>IF(OR($E1463="",$H1463=""),"",$H1463*$I1463)</f>
      </c>
      <c r="K1463" s="79" t="str">
        <v/>
      </c>
    </row>
    <row r="1464">
      <c r="A1464" s="81" t="str">
        <v/>
      </c>
      <c r="B1464" s="81" t="str">
        <v/>
      </c>
      <c r="C1464" s="83">
        <f>IF($E1464="","",IFERROR(VLOOKUP(TRIM(E1464&amp;""),'Référentiel Articles'!$A$2:$F$634,2,FALSE),""))</f>
      </c>
      <c r="D1464" s="83">
        <f>IF($E1464="","",IFERROR(VLOOKUP(TRIM(E1464&amp;""),'Référentiel Articles'!$A$2:$F$634,3,FALSE),""))</f>
      </c>
      <c r="E1464" s="81" t="str">
        <v/>
      </c>
      <c r="F1464" s="83">
        <f>IF($E1464="","",IFERROR(VLOOKUP(TRIM(E1464&amp;""),'Référentiel Articles'!$A$2:$F$634,4,FALSE),""))</f>
      </c>
      <c r="G1464" s="84">
        <f>IF($E1464="","",IFERROR(VLOOKUP(TRIM(E1464&amp;""),'Référentiel Articles'!$A$2:$F$634,5,FALSE),""))</f>
      </c>
      <c r="H1464" s="85" t="str">
        <v/>
      </c>
      <c r="I1464" s="84">
        <f>IF($E1464="","",IFERROR(VLOOKUP(TRIM(E1464&amp;""),'Référentiel Articles'!$A$2:$F$634,6,FALSE),""))</f>
      </c>
      <c r="J1464" s="90">
        <f>IF(OR($E1464="",$H1464=""),"",$H1464*$I1464)</f>
      </c>
      <c r="K1464" s="87" t="str">
        <v/>
      </c>
    </row>
    <row r="1465">
      <c r="A1465" s="74" t="str">
        <v/>
      </c>
      <c r="B1465" s="74" t="str">
        <v/>
      </c>
      <c r="C1465" s="75">
        <f>IF($E1465="","",IFERROR(VLOOKUP(TRIM(E1465&amp;""),'Référentiel Articles'!$A$2:$F$634,2,FALSE),""))</f>
      </c>
      <c r="D1465" s="75">
        <f>IF($E1465="","",IFERROR(VLOOKUP(TRIM(E1465&amp;""),'Référentiel Articles'!$A$2:$F$634,3,FALSE),""))</f>
      </c>
      <c r="E1465" s="74" t="str">
        <v/>
      </c>
      <c r="F1465" s="75">
        <f>IF($E1465="","",IFERROR(VLOOKUP(TRIM(E1465&amp;""),'Référentiel Articles'!$A$2:$F$634,4,FALSE),""))</f>
      </c>
      <c r="G1465" s="76">
        <f>IF($E1465="","",IFERROR(VLOOKUP(TRIM(E1465&amp;""),'Référentiel Articles'!$A$2:$F$634,5,FALSE),""))</f>
      </c>
      <c r="H1465" s="77" t="str">
        <v/>
      </c>
      <c r="I1465" s="76">
        <f>IF($E1465="","",IFERROR(VLOOKUP(TRIM(E1465&amp;""),'Référentiel Articles'!$A$2:$F$634,6,FALSE),""))</f>
      </c>
      <c r="J1465" s="78">
        <f>IF(OR($E1465="",$H1465=""),"",$H1465*$I1465)</f>
      </c>
      <c r="K1465" s="79" t="str">
        <v/>
      </c>
    </row>
    <row r="1466">
      <c r="A1466" s="81" t="str">
        <v/>
      </c>
      <c r="B1466" s="81" t="str">
        <v/>
      </c>
      <c r="C1466" s="83">
        <f>IF($E1466="","",IFERROR(VLOOKUP(TRIM(E1466&amp;""),'Référentiel Articles'!$A$2:$F$634,2,FALSE),""))</f>
      </c>
      <c r="D1466" s="83">
        <f>IF($E1466="","",IFERROR(VLOOKUP(TRIM(E1466&amp;""),'Référentiel Articles'!$A$2:$F$634,3,FALSE),""))</f>
      </c>
      <c r="E1466" s="81" t="str">
        <v/>
      </c>
      <c r="F1466" s="83">
        <f>IF($E1466="","",IFERROR(VLOOKUP(TRIM(E1466&amp;""),'Référentiel Articles'!$A$2:$F$634,4,FALSE),""))</f>
      </c>
      <c r="G1466" s="84">
        <f>IF($E1466="","",IFERROR(VLOOKUP(TRIM(E1466&amp;""),'Référentiel Articles'!$A$2:$F$634,5,FALSE),""))</f>
      </c>
      <c r="H1466" s="85" t="str">
        <v/>
      </c>
      <c r="I1466" s="84">
        <f>IF($E1466="","",IFERROR(VLOOKUP(TRIM(E1466&amp;""),'Référentiel Articles'!$A$2:$F$634,6,FALSE),""))</f>
      </c>
      <c r="J1466" s="90">
        <f>IF(OR($E1466="",$H1466=""),"",$H1466*$I1466)</f>
      </c>
      <c r="K1466" s="87" t="str">
        <v/>
      </c>
    </row>
    <row r="1467">
      <c r="A1467" s="74" t="str">
        <v/>
      </c>
      <c r="B1467" s="74" t="str">
        <v/>
      </c>
      <c r="C1467" s="75">
        <f>IF($E1467="","",IFERROR(VLOOKUP(TRIM(E1467&amp;""),'Référentiel Articles'!$A$2:$F$634,2,FALSE),""))</f>
      </c>
      <c r="D1467" s="75">
        <f>IF($E1467="","",IFERROR(VLOOKUP(TRIM(E1467&amp;""),'Référentiel Articles'!$A$2:$F$634,3,FALSE),""))</f>
      </c>
      <c r="E1467" s="74" t="str">
        <v/>
      </c>
      <c r="F1467" s="75">
        <f>IF($E1467="","",IFERROR(VLOOKUP(TRIM(E1467&amp;""),'Référentiel Articles'!$A$2:$F$634,4,FALSE),""))</f>
      </c>
      <c r="G1467" s="76">
        <f>IF($E1467="","",IFERROR(VLOOKUP(TRIM(E1467&amp;""),'Référentiel Articles'!$A$2:$F$634,5,FALSE),""))</f>
      </c>
      <c r="H1467" s="77" t="str">
        <v/>
      </c>
      <c r="I1467" s="76">
        <f>IF($E1467="","",IFERROR(VLOOKUP(TRIM(E1467&amp;""),'Référentiel Articles'!$A$2:$F$634,6,FALSE),""))</f>
      </c>
      <c r="J1467" s="78">
        <f>IF(OR($E1467="",$H1467=""),"",$H1467*$I1467)</f>
      </c>
      <c r="K1467" s="79" t="str">
        <v/>
      </c>
    </row>
    <row r="1468">
      <c r="A1468" s="81" t="str">
        <v/>
      </c>
      <c r="B1468" s="81" t="str">
        <v/>
      </c>
      <c r="C1468" s="83">
        <f>IF($E1468="","",IFERROR(VLOOKUP(TRIM(E1468&amp;""),'Référentiel Articles'!$A$2:$F$634,2,FALSE),""))</f>
      </c>
      <c r="D1468" s="83">
        <f>IF($E1468="","",IFERROR(VLOOKUP(TRIM(E1468&amp;""),'Référentiel Articles'!$A$2:$F$634,3,FALSE),""))</f>
      </c>
      <c r="E1468" s="81" t="str">
        <v/>
      </c>
      <c r="F1468" s="83">
        <f>IF($E1468="","",IFERROR(VLOOKUP(TRIM(E1468&amp;""),'Référentiel Articles'!$A$2:$F$634,4,FALSE),""))</f>
      </c>
      <c r="G1468" s="84">
        <f>IF($E1468="","",IFERROR(VLOOKUP(TRIM(E1468&amp;""),'Référentiel Articles'!$A$2:$F$634,5,FALSE),""))</f>
      </c>
      <c r="H1468" s="85" t="str">
        <v/>
      </c>
      <c r="I1468" s="84">
        <f>IF($E1468="","",IFERROR(VLOOKUP(TRIM(E1468&amp;""),'Référentiel Articles'!$A$2:$F$634,6,FALSE),""))</f>
      </c>
      <c r="J1468" s="90">
        <f>IF(OR($E1468="",$H1468=""),"",$H1468*$I1468)</f>
      </c>
      <c r="K1468" s="87" t="str">
        <v/>
      </c>
    </row>
    <row r="1469">
      <c r="A1469" s="74" t="str">
        <v/>
      </c>
      <c r="B1469" s="74" t="str">
        <v/>
      </c>
      <c r="C1469" s="75">
        <f>IF($E1469="","",IFERROR(VLOOKUP(TRIM(E1469&amp;""),'Référentiel Articles'!$A$2:$F$634,2,FALSE),""))</f>
      </c>
      <c r="D1469" s="75">
        <f>IF($E1469="","",IFERROR(VLOOKUP(TRIM(E1469&amp;""),'Référentiel Articles'!$A$2:$F$634,3,FALSE),""))</f>
      </c>
      <c r="E1469" s="74" t="str">
        <v/>
      </c>
      <c r="F1469" s="75">
        <f>IF($E1469="","",IFERROR(VLOOKUP(TRIM(E1469&amp;""),'Référentiel Articles'!$A$2:$F$634,4,FALSE),""))</f>
      </c>
      <c r="G1469" s="76">
        <f>IF($E1469="","",IFERROR(VLOOKUP(TRIM(E1469&amp;""),'Référentiel Articles'!$A$2:$F$634,5,FALSE),""))</f>
      </c>
      <c r="H1469" s="77" t="str">
        <v/>
      </c>
      <c r="I1469" s="76">
        <f>IF($E1469="","",IFERROR(VLOOKUP(TRIM(E1469&amp;""),'Référentiel Articles'!$A$2:$F$634,6,FALSE),""))</f>
      </c>
      <c r="J1469" s="78">
        <f>IF(OR($E1469="",$H1469=""),"",$H1469*$I1469)</f>
      </c>
      <c r="K1469" s="79" t="str">
        <v/>
      </c>
    </row>
    <row r="1470">
      <c r="A1470" s="81" t="str">
        <v/>
      </c>
      <c r="B1470" s="81" t="str">
        <v/>
      </c>
      <c r="C1470" s="83">
        <f>IF($E1470="","",IFERROR(VLOOKUP(TRIM(E1470&amp;""),'Référentiel Articles'!$A$2:$F$634,2,FALSE),""))</f>
      </c>
      <c r="D1470" s="83">
        <f>IF($E1470="","",IFERROR(VLOOKUP(TRIM(E1470&amp;""),'Référentiel Articles'!$A$2:$F$634,3,FALSE),""))</f>
      </c>
      <c r="E1470" s="81" t="str">
        <v/>
      </c>
      <c r="F1470" s="83">
        <f>IF($E1470="","",IFERROR(VLOOKUP(TRIM(E1470&amp;""),'Référentiel Articles'!$A$2:$F$634,4,FALSE),""))</f>
      </c>
      <c r="G1470" s="84">
        <f>IF($E1470="","",IFERROR(VLOOKUP(TRIM(E1470&amp;""),'Référentiel Articles'!$A$2:$F$634,5,FALSE),""))</f>
      </c>
      <c r="H1470" s="85" t="str">
        <v/>
      </c>
      <c r="I1470" s="84">
        <f>IF($E1470="","",IFERROR(VLOOKUP(TRIM(E1470&amp;""),'Référentiel Articles'!$A$2:$F$634,6,FALSE),""))</f>
      </c>
      <c r="J1470" s="90">
        <f>IF(OR($E1470="",$H1470=""),"",$H1470*$I1470)</f>
      </c>
      <c r="K1470" s="87" t="str">
        <v/>
      </c>
    </row>
    <row r="1471">
      <c r="A1471" s="74" t="str">
        <v/>
      </c>
      <c r="B1471" s="74" t="str">
        <v/>
      </c>
      <c r="C1471" s="75">
        <f>IF($E1471="","",IFERROR(VLOOKUP(TRIM(E1471&amp;""),'Référentiel Articles'!$A$2:$F$634,2,FALSE),""))</f>
      </c>
      <c r="D1471" s="75">
        <f>IF($E1471="","",IFERROR(VLOOKUP(TRIM(E1471&amp;""),'Référentiel Articles'!$A$2:$F$634,3,FALSE),""))</f>
      </c>
      <c r="E1471" s="74" t="str">
        <v/>
      </c>
      <c r="F1471" s="75">
        <f>IF($E1471="","",IFERROR(VLOOKUP(TRIM(E1471&amp;""),'Référentiel Articles'!$A$2:$F$634,4,FALSE),""))</f>
      </c>
      <c r="G1471" s="76">
        <f>IF($E1471="","",IFERROR(VLOOKUP(TRIM(E1471&amp;""),'Référentiel Articles'!$A$2:$F$634,5,FALSE),""))</f>
      </c>
      <c r="H1471" s="77" t="str">
        <v/>
      </c>
      <c r="I1471" s="76">
        <f>IF($E1471="","",IFERROR(VLOOKUP(TRIM(E1471&amp;""),'Référentiel Articles'!$A$2:$F$634,6,FALSE),""))</f>
      </c>
      <c r="J1471" s="78">
        <f>IF(OR($E1471="",$H1471=""),"",$H1471*$I1471)</f>
      </c>
      <c r="K1471" s="79" t="str">
        <v/>
      </c>
    </row>
    <row r="1472">
      <c r="A1472" s="81" t="str">
        <v/>
      </c>
      <c r="B1472" s="81" t="str">
        <v/>
      </c>
      <c r="C1472" s="83">
        <f>IF($E1472="","",IFERROR(VLOOKUP(TRIM(E1472&amp;""),'Référentiel Articles'!$A$2:$F$634,2,FALSE),""))</f>
      </c>
      <c r="D1472" s="83">
        <f>IF($E1472="","",IFERROR(VLOOKUP(TRIM(E1472&amp;""),'Référentiel Articles'!$A$2:$F$634,3,FALSE),""))</f>
      </c>
      <c r="E1472" s="81" t="str">
        <v/>
      </c>
      <c r="F1472" s="83">
        <f>IF($E1472="","",IFERROR(VLOOKUP(TRIM(E1472&amp;""),'Référentiel Articles'!$A$2:$F$634,4,FALSE),""))</f>
      </c>
      <c r="G1472" s="84">
        <f>IF($E1472="","",IFERROR(VLOOKUP(TRIM(E1472&amp;""),'Référentiel Articles'!$A$2:$F$634,5,FALSE),""))</f>
      </c>
      <c r="H1472" s="85" t="str">
        <v/>
      </c>
      <c r="I1472" s="84">
        <f>IF($E1472="","",IFERROR(VLOOKUP(TRIM(E1472&amp;""),'Référentiel Articles'!$A$2:$F$634,6,FALSE),""))</f>
      </c>
      <c r="J1472" s="90">
        <f>IF(OR($E1472="",$H1472=""),"",$H1472*$I1472)</f>
      </c>
      <c r="K1472" s="87" t="str">
        <v/>
      </c>
    </row>
    <row r="1473">
      <c r="A1473" s="74" t="str">
        <v/>
      </c>
      <c r="B1473" s="74" t="str">
        <v/>
      </c>
      <c r="C1473" s="75">
        <f>IF($E1473="","",IFERROR(VLOOKUP(TRIM(E1473&amp;""),'Référentiel Articles'!$A$2:$F$634,2,FALSE),""))</f>
      </c>
      <c r="D1473" s="75">
        <f>IF($E1473="","",IFERROR(VLOOKUP(TRIM(E1473&amp;""),'Référentiel Articles'!$A$2:$F$634,3,FALSE),""))</f>
      </c>
      <c r="E1473" s="74" t="str">
        <v/>
      </c>
      <c r="F1473" s="75">
        <f>IF($E1473="","",IFERROR(VLOOKUP(TRIM(E1473&amp;""),'Référentiel Articles'!$A$2:$F$634,4,FALSE),""))</f>
      </c>
      <c r="G1473" s="76">
        <f>IF($E1473="","",IFERROR(VLOOKUP(TRIM(E1473&amp;""),'Référentiel Articles'!$A$2:$F$634,5,FALSE),""))</f>
      </c>
      <c r="H1473" s="77" t="str">
        <v/>
      </c>
      <c r="I1473" s="76">
        <f>IF($E1473="","",IFERROR(VLOOKUP(TRIM(E1473&amp;""),'Référentiel Articles'!$A$2:$F$634,6,FALSE),""))</f>
      </c>
      <c r="J1473" s="78">
        <f>IF(OR($E1473="",$H1473=""),"",$H1473*$I1473)</f>
      </c>
      <c r="K1473" s="79" t="str">
        <v/>
      </c>
    </row>
    <row r="1474">
      <c r="A1474" s="81" t="str">
        <v/>
      </c>
      <c r="B1474" s="81" t="str">
        <v/>
      </c>
      <c r="C1474" s="83">
        <f>IF($E1474="","",IFERROR(VLOOKUP(TRIM(E1474&amp;""),'Référentiel Articles'!$A$2:$F$634,2,FALSE),""))</f>
      </c>
      <c r="D1474" s="83">
        <f>IF($E1474="","",IFERROR(VLOOKUP(TRIM(E1474&amp;""),'Référentiel Articles'!$A$2:$F$634,3,FALSE),""))</f>
      </c>
      <c r="E1474" s="81" t="str">
        <v/>
      </c>
      <c r="F1474" s="83">
        <f>IF($E1474="","",IFERROR(VLOOKUP(TRIM(E1474&amp;""),'Référentiel Articles'!$A$2:$F$634,4,FALSE),""))</f>
      </c>
      <c r="G1474" s="84">
        <f>IF($E1474="","",IFERROR(VLOOKUP(TRIM(E1474&amp;""),'Référentiel Articles'!$A$2:$F$634,5,FALSE),""))</f>
      </c>
      <c r="H1474" s="85" t="str">
        <v/>
      </c>
      <c r="I1474" s="84">
        <f>IF($E1474="","",IFERROR(VLOOKUP(TRIM(E1474&amp;""),'Référentiel Articles'!$A$2:$F$634,6,FALSE),""))</f>
      </c>
      <c r="J1474" s="90">
        <f>IF(OR($E1474="",$H1474=""),"",$H1474*$I1474)</f>
      </c>
      <c r="K1474" s="87" t="str">
        <v/>
      </c>
    </row>
    <row r="1475">
      <c r="A1475" s="74" t="str">
        <v/>
      </c>
      <c r="B1475" s="74" t="str">
        <v/>
      </c>
      <c r="C1475" s="75">
        <f>IF($E1475="","",IFERROR(VLOOKUP(TRIM(E1475&amp;""),'Référentiel Articles'!$A$2:$F$634,2,FALSE),""))</f>
      </c>
      <c r="D1475" s="75">
        <f>IF($E1475="","",IFERROR(VLOOKUP(TRIM(E1475&amp;""),'Référentiel Articles'!$A$2:$F$634,3,FALSE),""))</f>
      </c>
      <c r="E1475" s="74" t="str">
        <v/>
      </c>
      <c r="F1475" s="75">
        <f>IF($E1475="","",IFERROR(VLOOKUP(TRIM(E1475&amp;""),'Référentiel Articles'!$A$2:$F$634,4,FALSE),""))</f>
      </c>
      <c r="G1475" s="76">
        <f>IF($E1475="","",IFERROR(VLOOKUP(TRIM(E1475&amp;""),'Référentiel Articles'!$A$2:$F$634,5,FALSE),""))</f>
      </c>
      <c r="H1475" s="77" t="str">
        <v/>
      </c>
      <c r="I1475" s="76">
        <f>IF($E1475="","",IFERROR(VLOOKUP(TRIM(E1475&amp;""),'Référentiel Articles'!$A$2:$F$634,6,FALSE),""))</f>
      </c>
      <c r="J1475" s="78">
        <f>IF(OR($E1475="",$H1475=""),"",$H1475*$I1475)</f>
      </c>
      <c r="K1475" s="79" t="str">
        <v/>
      </c>
    </row>
    <row r="1476">
      <c r="A1476" s="81" t="str">
        <v/>
      </c>
      <c r="B1476" s="81" t="str">
        <v/>
      </c>
      <c r="C1476" s="83">
        <f>IF($E1476="","",IFERROR(VLOOKUP(TRIM(E1476&amp;""),'Référentiel Articles'!$A$2:$F$634,2,FALSE),""))</f>
      </c>
      <c r="D1476" s="83">
        <f>IF($E1476="","",IFERROR(VLOOKUP(TRIM(E1476&amp;""),'Référentiel Articles'!$A$2:$F$634,3,FALSE),""))</f>
      </c>
      <c r="E1476" s="81" t="str">
        <v/>
      </c>
      <c r="F1476" s="83">
        <f>IF($E1476="","",IFERROR(VLOOKUP(TRIM(E1476&amp;""),'Référentiel Articles'!$A$2:$F$634,4,FALSE),""))</f>
      </c>
      <c r="G1476" s="84">
        <f>IF($E1476="","",IFERROR(VLOOKUP(TRIM(E1476&amp;""),'Référentiel Articles'!$A$2:$F$634,5,FALSE),""))</f>
      </c>
      <c r="H1476" s="85" t="str">
        <v/>
      </c>
      <c r="I1476" s="84">
        <f>IF($E1476="","",IFERROR(VLOOKUP(TRIM(E1476&amp;""),'Référentiel Articles'!$A$2:$F$634,6,FALSE),""))</f>
      </c>
      <c r="J1476" s="90">
        <f>IF(OR($E1476="",$H1476=""),"",$H1476*$I1476)</f>
      </c>
      <c r="K1476" s="87" t="str">
        <v/>
      </c>
    </row>
    <row r="1477">
      <c r="A1477" s="74" t="str">
        <v/>
      </c>
      <c r="B1477" s="74" t="str">
        <v/>
      </c>
      <c r="C1477" s="75">
        <f>IF($E1477="","",IFERROR(VLOOKUP(TRIM(E1477&amp;""),'Référentiel Articles'!$A$2:$F$634,2,FALSE),""))</f>
      </c>
      <c r="D1477" s="75">
        <f>IF($E1477="","",IFERROR(VLOOKUP(TRIM(E1477&amp;""),'Référentiel Articles'!$A$2:$F$634,3,FALSE),""))</f>
      </c>
      <c r="E1477" s="74" t="str">
        <v/>
      </c>
      <c r="F1477" s="75">
        <f>IF($E1477="","",IFERROR(VLOOKUP(TRIM(E1477&amp;""),'Référentiel Articles'!$A$2:$F$634,4,FALSE),""))</f>
      </c>
      <c r="G1477" s="76">
        <f>IF($E1477="","",IFERROR(VLOOKUP(TRIM(E1477&amp;""),'Référentiel Articles'!$A$2:$F$634,5,FALSE),""))</f>
      </c>
      <c r="H1477" s="77" t="str">
        <v/>
      </c>
      <c r="I1477" s="76">
        <f>IF($E1477="","",IFERROR(VLOOKUP(TRIM(E1477&amp;""),'Référentiel Articles'!$A$2:$F$634,6,FALSE),""))</f>
      </c>
      <c r="J1477" s="78">
        <f>IF(OR($E1477="",$H1477=""),"",$H1477*$I1477)</f>
      </c>
      <c r="K1477" s="79" t="str">
        <v/>
      </c>
    </row>
    <row r="1478">
      <c r="A1478" s="81" t="str">
        <v/>
      </c>
      <c r="B1478" s="81" t="str">
        <v/>
      </c>
      <c r="C1478" s="83">
        <f>IF($E1478="","",IFERROR(VLOOKUP(TRIM(E1478&amp;""),'Référentiel Articles'!$A$2:$F$634,2,FALSE),""))</f>
      </c>
      <c r="D1478" s="83">
        <f>IF($E1478="","",IFERROR(VLOOKUP(TRIM(E1478&amp;""),'Référentiel Articles'!$A$2:$F$634,3,FALSE),""))</f>
      </c>
      <c r="E1478" s="81" t="str">
        <v/>
      </c>
      <c r="F1478" s="83">
        <f>IF($E1478="","",IFERROR(VLOOKUP(TRIM(E1478&amp;""),'Référentiel Articles'!$A$2:$F$634,4,FALSE),""))</f>
      </c>
      <c r="G1478" s="84">
        <f>IF($E1478="","",IFERROR(VLOOKUP(TRIM(E1478&amp;""),'Référentiel Articles'!$A$2:$F$634,5,FALSE),""))</f>
      </c>
      <c r="H1478" s="85" t="str">
        <v/>
      </c>
      <c r="I1478" s="84">
        <f>IF($E1478="","",IFERROR(VLOOKUP(TRIM(E1478&amp;""),'Référentiel Articles'!$A$2:$F$634,6,FALSE),""))</f>
      </c>
      <c r="J1478" s="90">
        <f>IF(OR($E1478="",$H1478=""),"",$H1478*$I1478)</f>
      </c>
      <c r="K1478" s="87" t="str">
        <v/>
      </c>
    </row>
    <row r="1479">
      <c r="A1479" s="74" t="str">
        <v/>
      </c>
      <c r="B1479" s="74" t="str">
        <v/>
      </c>
      <c r="C1479" s="75">
        <f>IF($E1479="","",IFERROR(VLOOKUP(TRIM(E1479&amp;""),'Référentiel Articles'!$A$2:$F$634,2,FALSE),""))</f>
      </c>
      <c r="D1479" s="75">
        <f>IF($E1479="","",IFERROR(VLOOKUP(TRIM(E1479&amp;""),'Référentiel Articles'!$A$2:$F$634,3,FALSE),""))</f>
      </c>
      <c r="E1479" s="74" t="str">
        <v/>
      </c>
      <c r="F1479" s="75">
        <f>IF($E1479="","",IFERROR(VLOOKUP(TRIM(E1479&amp;""),'Référentiel Articles'!$A$2:$F$634,4,FALSE),""))</f>
      </c>
      <c r="G1479" s="76">
        <f>IF($E1479="","",IFERROR(VLOOKUP(TRIM(E1479&amp;""),'Référentiel Articles'!$A$2:$F$634,5,FALSE),""))</f>
      </c>
      <c r="H1479" s="77" t="str">
        <v/>
      </c>
      <c r="I1479" s="76">
        <f>IF($E1479="","",IFERROR(VLOOKUP(TRIM(E1479&amp;""),'Référentiel Articles'!$A$2:$F$634,6,FALSE),""))</f>
      </c>
      <c r="J1479" s="78">
        <f>IF(OR($E1479="",$H1479=""),"",$H1479*$I1479)</f>
      </c>
      <c r="K1479" s="79" t="str">
        <v/>
      </c>
    </row>
    <row r="1480">
      <c r="A1480" s="81" t="str">
        <v/>
      </c>
      <c r="B1480" s="81" t="str">
        <v/>
      </c>
      <c r="C1480" s="83">
        <f>IF($E1480="","",IFERROR(VLOOKUP(TRIM(E1480&amp;""),'Référentiel Articles'!$A$2:$F$634,2,FALSE),""))</f>
      </c>
      <c r="D1480" s="83">
        <f>IF($E1480="","",IFERROR(VLOOKUP(TRIM(E1480&amp;""),'Référentiel Articles'!$A$2:$F$634,3,FALSE),""))</f>
      </c>
      <c r="E1480" s="81" t="str">
        <v/>
      </c>
      <c r="F1480" s="83">
        <f>IF($E1480="","",IFERROR(VLOOKUP(TRIM(E1480&amp;""),'Référentiel Articles'!$A$2:$F$634,4,FALSE),""))</f>
      </c>
      <c r="G1480" s="84">
        <f>IF($E1480="","",IFERROR(VLOOKUP(TRIM(E1480&amp;""),'Référentiel Articles'!$A$2:$F$634,5,FALSE),""))</f>
      </c>
      <c r="H1480" s="85" t="str">
        <v/>
      </c>
      <c r="I1480" s="84">
        <f>IF($E1480="","",IFERROR(VLOOKUP(TRIM(E1480&amp;""),'Référentiel Articles'!$A$2:$F$634,6,FALSE),""))</f>
      </c>
      <c r="J1480" s="90">
        <f>IF(OR($E1480="",$H1480=""),"",$H1480*$I1480)</f>
      </c>
      <c r="K1480" s="87" t="str">
        <v/>
      </c>
    </row>
    <row r="1481">
      <c r="A1481" s="74" t="str">
        <v/>
      </c>
      <c r="B1481" s="74" t="str">
        <v/>
      </c>
      <c r="C1481" s="75">
        <f>IF($E1481="","",IFERROR(VLOOKUP(TRIM(E1481&amp;""),'Référentiel Articles'!$A$2:$F$634,2,FALSE),""))</f>
      </c>
      <c r="D1481" s="75">
        <f>IF($E1481="","",IFERROR(VLOOKUP(TRIM(E1481&amp;""),'Référentiel Articles'!$A$2:$F$634,3,FALSE),""))</f>
      </c>
      <c r="E1481" s="74" t="str">
        <v/>
      </c>
      <c r="F1481" s="75">
        <f>IF($E1481="","",IFERROR(VLOOKUP(TRIM(E1481&amp;""),'Référentiel Articles'!$A$2:$F$634,4,FALSE),""))</f>
      </c>
      <c r="G1481" s="76">
        <f>IF($E1481="","",IFERROR(VLOOKUP(TRIM(E1481&amp;""),'Référentiel Articles'!$A$2:$F$634,5,FALSE),""))</f>
      </c>
      <c r="H1481" s="77" t="str">
        <v/>
      </c>
      <c r="I1481" s="76">
        <f>IF($E1481="","",IFERROR(VLOOKUP(TRIM(E1481&amp;""),'Référentiel Articles'!$A$2:$F$634,6,FALSE),""))</f>
      </c>
      <c r="J1481" s="78">
        <f>IF(OR($E1481="",$H1481=""),"",$H1481*$I1481)</f>
      </c>
      <c r="K1481" s="79" t="str">
        <v/>
      </c>
    </row>
    <row r="1482">
      <c r="A1482" s="81" t="str">
        <v/>
      </c>
      <c r="B1482" s="81" t="str">
        <v/>
      </c>
      <c r="C1482" s="83">
        <f>IF($E1482="","",IFERROR(VLOOKUP(TRIM(E1482&amp;""),'Référentiel Articles'!$A$2:$F$634,2,FALSE),""))</f>
      </c>
      <c r="D1482" s="83">
        <f>IF($E1482="","",IFERROR(VLOOKUP(TRIM(E1482&amp;""),'Référentiel Articles'!$A$2:$F$634,3,FALSE),""))</f>
      </c>
      <c r="E1482" s="81" t="str">
        <v/>
      </c>
      <c r="F1482" s="83">
        <f>IF($E1482="","",IFERROR(VLOOKUP(TRIM(E1482&amp;""),'Référentiel Articles'!$A$2:$F$634,4,FALSE),""))</f>
      </c>
      <c r="G1482" s="84">
        <f>IF($E1482="","",IFERROR(VLOOKUP(TRIM(E1482&amp;""),'Référentiel Articles'!$A$2:$F$634,5,FALSE),""))</f>
      </c>
      <c r="H1482" s="85" t="str">
        <v/>
      </c>
      <c r="I1482" s="84">
        <f>IF($E1482="","",IFERROR(VLOOKUP(TRIM(E1482&amp;""),'Référentiel Articles'!$A$2:$F$634,6,FALSE),""))</f>
      </c>
      <c r="J1482" s="90">
        <f>IF(OR($E1482="",$H1482=""),"",$H1482*$I1482)</f>
      </c>
      <c r="K1482" s="87" t="str">
        <v/>
      </c>
    </row>
    <row r="1483">
      <c r="A1483" s="74" t="str">
        <v/>
      </c>
      <c r="B1483" s="74" t="str">
        <v/>
      </c>
      <c r="C1483" s="75">
        <f>IF($E1483="","",IFERROR(VLOOKUP(TRIM(E1483&amp;""),'Référentiel Articles'!$A$2:$F$634,2,FALSE),""))</f>
      </c>
      <c r="D1483" s="75">
        <f>IF($E1483="","",IFERROR(VLOOKUP(TRIM(E1483&amp;""),'Référentiel Articles'!$A$2:$F$634,3,FALSE),""))</f>
      </c>
      <c r="E1483" s="74" t="str">
        <v/>
      </c>
      <c r="F1483" s="75">
        <f>IF($E1483="","",IFERROR(VLOOKUP(TRIM(E1483&amp;""),'Référentiel Articles'!$A$2:$F$634,4,FALSE),""))</f>
      </c>
      <c r="G1483" s="76">
        <f>IF($E1483="","",IFERROR(VLOOKUP(TRIM(E1483&amp;""),'Référentiel Articles'!$A$2:$F$634,5,FALSE),""))</f>
      </c>
      <c r="H1483" s="77" t="str">
        <v/>
      </c>
      <c r="I1483" s="76">
        <f>IF($E1483="","",IFERROR(VLOOKUP(TRIM(E1483&amp;""),'Référentiel Articles'!$A$2:$F$634,6,FALSE),""))</f>
      </c>
      <c r="J1483" s="78">
        <f>IF(OR($E1483="",$H1483=""),"",$H1483*$I1483)</f>
      </c>
      <c r="K1483" s="79" t="str">
        <v/>
      </c>
    </row>
    <row r="1484">
      <c r="A1484" s="81" t="str">
        <v/>
      </c>
      <c r="B1484" s="81" t="str">
        <v/>
      </c>
      <c r="C1484" s="83">
        <f>IF($E1484="","",IFERROR(VLOOKUP(TRIM(E1484&amp;""),'Référentiel Articles'!$A$2:$F$634,2,FALSE),""))</f>
      </c>
      <c r="D1484" s="83">
        <f>IF($E1484="","",IFERROR(VLOOKUP(TRIM(E1484&amp;""),'Référentiel Articles'!$A$2:$F$634,3,FALSE),""))</f>
      </c>
      <c r="E1484" s="81" t="str">
        <v/>
      </c>
      <c r="F1484" s="83">
        <f>IF($E1484="","",IFERROR(VLOOKUP(TRIM(E1484&amp;""),'Référentiel Articles'!$A$2:$F$634,4,FALSE),""))</f>
      </c>
      <c r="G1484" s="84">
        <f>IF($E1484="","",IFERROR(VLOOKUP(TRIM(E1484&amp;""),'Référentiel Articles'!$A$2:$F$634,5,FALSE),""))</f>
      </c>
      <c r="H1484" s="85" t="str">
        <v/>
      </c>
      <c r="I1484" s="84">
        <f>IF($E1484="","",IFERROR(VLOOKUP(TRIM(E1484&amp;""),'Référentiel Articles'!$A$2:$F$634,6,FALSE),""))</f>
      </c>
      <c r="J1484" s="90">
        <f>IF(OR($E1484="",$H1484=""),"",$H1484*$I1484)</f>
      </c>
      <c r="K1484" s="87" t="str">
        <v/>
      </c>
    </row>
    <row r="1485">
      <c r="A1485" s="74" t="str">
        <v/>
      </c>
      <c r="B1485" s="74" t="str">
        <v/>
      </c>
      <c r="C1485" s="75">
        <f>IF($E1485="","",IFERROR(VLOOKUP(TRIM(E1485&amp;""),'Référentiel Articles'!$A$2:$F$634,2,FALSE),""))</f>
      </c>
      <c r="D1485" s="75">
        <f>IF($E1485="","",IFERROR(VLOOKUP(TRIM(E1485&amp;""),'Référentiel Articles'!$A$2:$F$634,3,FALSE),""))</f>
      </c>
      <c r="E1485" s="74" t="str">
        <v/>
      </c>
      <c r="F1485" s="75">
        <f>IF($E1485="","",IFERROR(VLOOKUP(TRIM(E1485&amp;""),'Référentiel Articles'!$A$2:$F$634,4,FALSE),""))</f>
      </c>
      <c r="G1485" s="76">
        <f>IF($E1485="","",IFERROR(VLOOKUP(TRIM(E1485&amp;""),'Référentiel Articles'!$A$2:$F$634,5,FALSE),""))</f>
      </c>
      <c r="H1485" s="77" t="str">
        <v/>
      </c>
      <c r="I1485" s="76">
        <f>IF($E1485="","",IFERROR(VLOOKUP(TRIM(E1485&amp;""),'Référentiel Articles'!$A$2:$F$634,6,FALSE),""))</f>
      </c>
      <c r="J1485" s="78">
        <f>IF(OR($E1485="",$H1485=""),"",$H1485*$I1485)</f>
      </c>
      <c r="K1485" s="79" t="str">
        <v/>
      </c>
    </row>
    <row r="1486">
      <c r="A1486" s="81" t="str">
        <v/>
      </c>
      <c r="B1486" s="81" t="str">
        <v/>
      </c>
      <c r="C1486" s="83">
        <f>IF($E1486="","",IFERROR(VLOOKUP(TRIM(E1486&amp;""),'Référentiel Articles'!$A$2:$F$634,2,FALSE),""))</f>
      </c>
      <c r="D1486" s="83">
        <f>IF($E1486="","",IFERROR(VLOOKUP(TRIM(E1486&amp;""),'Référentiel Articles'!$A$2:$F$634,3,FALSE),""))</f>
      </c>
      <c r="E1486" s="81" t="str">
        <v/>
      </c>
      <c r="F1486" s="83">
        <f>IF($E1486="","",IFERROR(VLOOKUP(TRIM(E1486&amp;""),'Référentiel Articles'!$A$2:$F$634,4,FALSE),""))</f>
      </c>
      <c r="G1486" s="84">
        <f>IF($E1486="","",IFERROR(VLOOKUP(TRIM(E1486&amp;""),'Référentiel Articles'!$A$2:$F$634,5,FALSE),""))</f>
      </c>
      <c r="H1486" s="85" t="str">
        <v/>
      </c>
      <c r="I1486" s="84">
        <f>IF($E1486="","",IFERROR(VLOOKUP(TRIM(E1486&amp;""),'Référentiel Articles'!$A$2:$F$634,6,FALSE),""))</f>
      </c>
      <c r="J1486" s="90">
        <f>IF(OR($E1486="",$H1486=""),"",$H1486*$I1486)</f>
      </c>
      <c r="K1486" s="87" t="str">
        <v/>
      </c>
    </row>
    <row r="1487">
      <c r="A1487" s="74" t="str">
        <v/>
      </c>
      <c r="B1487" s="74" t="str">
        <v/>
      </c>
      <c r="C1487" s="75">
        <f>IF($E1487="","",IFERROR(VLOOKUP(TRIM(E1487&amp;""),'Référentiel Articles'!$A$2:$F$634,2,FALSE),""))</f>
      </c>
      <c r="D1487" s="75">
        <f>IF($E1487="","",IFERROR(VLOOKUP(TRIM(E1487&amp;""),'Référentiel Articles'!$A$2:$F$634,3,FALSE),""))</f>
      </c>
      <c r="E1487" s="74" t="str">
        <v/>
      </c>
      <c r="F1487" s="75">
        <f>IF($E1487="","",IFERROR(VLOOKUP(TRIM(E1487&amp;""),'Référentiel Articles'!$A$2:$F$634,4,FALSE),""))</f>
      </c>
      <c r="G1487" s="76">
        <f>IF($E1487="","",IFERROR(VLOOKUP(TRIM(E1487&amp;""),'Référentiel Articles'!$A$2:$F$634,5,FALSE),""))</f>
      </c>
      <c r="H1487" s="77" t="str">
        <v/>
      </c>
      <c r="I1487" s="76">
        <f>IF($E1487="","",IFERROR(VLOOKUP(TRIM(E1487&amp;""),'Référentiel Articles'!$A$2:$F$634,6,FALSE),""))</f>
      </c>
      <c r="J1487" s="78">
        <f>IF(OR($E1487="",$H1487=""),"",$H1487*$I1487)</f>
      </c>
      <c r="K1487" s="79" t="str">
        <v/>
      </c>
    </row>
    <row r="1488">
      <c r="A1488" s="81" t="str">
        <v/>
      </c>
      <c r="B1488" s="81" t="str">
        <v/>
      </c>
      <c r="C1488" s="83">
        <f>IF($E1488="","",IFERROR(VLOOKUP(TRIM(E1488&amp;""),'Référentiel Articles'!$A$2:$F$634,2,FALSE),""))</f>
      </c>
      <c r="D1488" s="83">
        <f>IF($E1488="","",IFERROR(VLOOKUP(TRIM(E1488&amp;""),'Référentiel Articles'!$A$2:$F$634,3,FALSE),""))</f>
      </c>
      <c r="E1488" s="81" t="str">
        <v/>
      </c>
      <c r="F1488" s="83">
        <f>IF($E1488="","",IFERROR(VLOOKUP(TRIM(E1488&amp;""),'Référentiel Articles'!$A$2:$F$634,4,FALSE),""))</f>
      </c>
      <c r="G1488" s="84">
        <f>IF($E1488="","",IFERROR(VLOOKUP(TRIM(E1488&amp;""),'Référentiel Articles'!$A$2:$F$634,5,FALSE),""))</f>
      </c>
      <c r="H1488" s="85" t="str">
        <v/>
      </c>
      <c r="I1488" s="84">
        <f>IF($E1488="","",IFERROR(VLOOKUP(TRIM(E1488&amp;""),'Référentiel Articles'!$A$2:$F$634,6,FALSE),""))</f>
      </c>
      <c r="J1488" s="90">
        <f>IF(OR($E1488="",$H1488=""),"",$H1488*$I1488)</f>
      </c>
      <c r="K1488" s="87" t="str">
        <v/>
      </c>
    </row>
    <row r="1489">
      <c r="A1489" s="74" t="str">
        <v/>
      </c>
      <c r="B1489" s="74" t="str">
        <v/>
      </c>
      <c r="C1489" s="75">
        <f>IF($E1489="","",IFERROR(VLOOKUP(TRIM(E1489&amp;""),'Référentiel Articles'!$A$2:$F$634,2,FALSE),""))</f>
      </c>
      <c r="D1489" s="75">
        <f>IF($E1489="","",IFERROR(VLOOKUP(TRIM(E1489&amp;""),'Référentiel Articles'!$A$2:$F$634,3,FALSE),""))</f>
      </c>
      <c r="E1489" s="74" t="str">
        <v/>
      </c>
      <c r="F1489" s="75">
        <f>IF($E1489="","",IFERROR(VLOOKUP(TRIM(E1489&amp;""),'Référentiel Articles'!$A$2:$F$634,4,FALSE),""))</f>
      </c>
      <c r="G1489" s="76">
        <f>IF($E1489="","",IFERROR(VLOOKUP(TRIM(E1489&amp;""),'Référentiel Articles'!$A$2:$F$634,5,FALSE),""))</f>
      </c>
      <c r="H1489" s="77" t="str">
        <v/>
      </c>
      <c r="I1489" s="76">
        <f>IF($E1489="","",IFERROR(VLOOKUP(TRIM(E1489&amp;""),'Référentiel Articles'!$A$2:$F$634,6,FALSE),""))</f>
      </c>
      <c r="J1489" s="78">
        <f>IF(OR($E1489="",$H1489=""),"",$H1489*$I1489)</f>
      </c>
      <c r="K1489" s="79" t="str">
        <v/>
      </c>
    </row>
    <row r="1490">
      <c r="A1490" s="81" t="str">
        <v/>
      </c>
      <c r="B1490" s="81" t="str">
        <v/>
      </c>
      <c r="C1490" s="83">
        <f>IF($E1490="","",IFERROR(VLOOKUP(TRIM(E1490&amp;""),'Référentiel Articles'!$A$2:$F$634,2,FALSE),""))</f>
      </c>
      <c r="D1490" s="83">
        <f>IF($E1490="","",IFERROR(VLOOKUP(TRIM(E1490&amp;""),'Référentiel Articles'!$A$2:$F$634,3,FALSE),""))</f>
      </c>
      <c r="E1490" s="81" t="str">
        <v/>
      </c>
      <c r="F1490" s="83">
        <f>IF($E1490="","",IFERROR(VLOOKUP(TRIM(E1490&amp;""),'Référentiel Articles'!$A$2:$F$634,4,FALSE),""))</f>
      </c>
      <c r="G1490" s="84">
        <f>IF($E1490="","",IFERROR(VLOOKUP(TRIM(E1490&amp;""),'Référentiel Articles'!$A$2:$F$634,5,FALSE),""))</f>
      </c>
      <c r="H1490" s="85" t="str">
        <v/>
      </c>
      <c r="I1490" s="84">
        <f>IF($E1490="","",IFERROR(VLOOKUP(TRIM(E1490&amp;""),'Référentiel Articles'!$A$2:$F$634,6,FALSE),""))</f>
      </c>
      <c r="J1490" s="90">
        <f>IF(OR($E1490="",$H1490=""),"",$H1490*$I1490)</f>
      </c>
      <c r="K1490" s="87" t="str">
        <v/>
      </c>
    </row>
    <row r="1491">
      <c r="A1491" s="74" t="str">
        <v/>
      </c>
      <c r="B1491" s="74" t="str">
        <v/>
      </c>
      <c r="C1491" s="75">
        <f>IF($E1491="","",IFERROR(VLOOKUP(TRIM(E1491&amp;""),'Référentiel Articles'!$A$2:$F$634,2,FALSE),""))</f>
      </c>
      <c r="D1491" s="75">
        <f>IF($E1491="","",IFERROR(VLOOKUP(TRIM(E1491&amp;""),'Référentiel Articles'!$A$2:$F$634,3,FALSE),""))</f>
      </c>
      <c r="E1491" s="74" t="str">
        <v/>
      </c>
      <c r="F1491" s="75">
        <f>IF($E1491="","",IFERROR(VLOOKUP(TRIM(E1491&amp;""),'Référentiel Articles'!$A$2:$F$634,4,FALSE),""))</f>
      </c>
      <c r="G1491" s="76">
        <f>IF($E1491="","",IFERROR(VLOOKUP(TRIM(E1491&amp;""),'Référentiel Articles'!$A$2:$F$634,5,FALSE),""))</f>
      </c>
      <c r="H1491" s="77" t="str">
        <v/>
      </c>
      <c r="I1491" s="76">
        <f>IF($E1491="","",IFERROR(VLOOKUP(TRIM(E1491&amp;""),'Référentiel Articles'!$A$2:$F$634,6,FALSE),""))</f>
      </c>
      <c r="J1491" s="78">
        <f>IF(OR($E1491="",$H1491=""),"",$H1491*$I1491)</f>
      </c>
      <c r="K1491" s="79" t="str">
        <v/>
      </c>
    </row>
    <row r="1492">
      <c r="A1492" s="81" t="str">
        <v/>
      </c>
      <c r="B1492" s="81" t="str">
        <v/>
      </c>
      <c r="C1492" s="83">
        <f>IF($E1492="","",IFERROR(VLOOKUP(TRIM(E1492&amp;""),'Référentiel Articles'!$A$2:$F$634,2,FALSE),""))</f>
      </c>
      <c r="D1492" s="83">
        <f>IF($E1492="","",IFERROR(VLOOKUP(TRIM(E1492&amp;""),'Référentiel Articles'!$A$2:$F$634,3,FALSE),""))</f>
      </c>
      <c r="E1492" s="81" t="str">
        <v/>
      </c>
      <c r="F1492" s="83">
        <f>IF($E1492="","",IFERROR(VLOOKUP(TRIM(E1492&amp;""),'Référentiel Articles'!$A$2:$F$634,4,FALSE),""))</f>
      </c>
      <c r="G1492" s="84">
        <f>IF($E1492="","",IFERROR(VLOOKUP(TRIM(E1492&amp;""),'Référentiel Articles'!$A$2:$F$634,5,FALSE),""))</f>
      </c>
      <c r="H1492" s="85" t="str">
        <v/>
      </c>
      <c r="I1492" s="84">
        <f>IF($E1492="","",IFERROR(VLOOKUP(TRIM(E1492&amp;""),'Référentiel Articles'!$A$2:$F$634,6,FALSE),""))</f>
      </c>
      <c r="J1492" s="90">
        <f>IF(OR($E1492="",$H1492=""),"",$H1492*$I1492)</f>
      </c>
      <c r="K1492" s="87" t="str">
        <v/>
      </c>
    </row>
    <row r="1493">
      <c r="A1493" s="74" t="str">
        <v/>
      </c>
      <c r="B1493" s="74" t="str">
        <v/>
      </c>
      <c r="C1493" s="75">
        <f>IF($E1493="","",IFERROR(VLOOKUP(TRIM(E1493&amp;""),'Référentiel Articles'!$A$2:$F$634,2,FALSE),""))</f>
      </c>
      <c r="D1493" s="75">
        <f>IF($E1493="","",IFERROR(VLOOKUP(TRIM(E1493&amp;""),'Référentiel Articles'!$A$2:$F$634,3,FALSE),""))</f>
      </c>
      <c r="E1493" s="74" t="str">
        <v/>
      </c>
      <c r="F1493" s="75">
        <f>IF($E1493="","",IFERROR(VLOOKUP(TRIM(E1493&amp;""),'Référentiel Articles'!$A$2:$F$634,4,FALSE),""))</f>
      </c>
      <c r="G1493" s="76">
        <f>IF($E1493="","",IFERROR(VLOOKUP(TRIM(E1493&amp;""),'Référentiel Articles'!$A$2:$F$634,5,FALSE),""))</f>
      </c>
      <c r="H1493" s="77" t="str">
        <v/>
      </c>
      <c r="I1493" s="76">
        <f>IF($E1493="","",IFERROR(VLOOKUP(TRIM(E1493&amp;""),'Référentiel Articles'!$A$2:$F$634,6,FALSE),""))</f>
      </c>
      <c r="J1493" s="78">
        <f>IF(OR($E1493="",$H1493=""),"",$H1493*$I1493)</f>
      </c>
      <c r="K1493" s="79" t="str">
        <v/>
      </c>
    </row>
    <row r="1494">
      <c r="A1494" s="81" t="str">
        <v/>
      </c>
      <c r="B1494" s="81" t="str">
        <v/>
      </c>
      <c r="C1494" s="83">
        <f>IF($E1494="","",IFERROR(VLOOKUP(TRIM(E1494&amp;""),'Référentiel Articles'!$A$2:$F$634,2,FALSE),""))</f>
      </c>
      <c r="D1494" s="83">
        <f>IF($E1494="","",IFERROR(VLOOKUP(TRIM(E1494&amp;""),'Référentiel Articles'!$A$2:$F$634,3,FALSE),""))</f>
      </c>
      <c r="E1494" s="81" t="str">
        <v/>
      </c>
      <c r="F1494" s="83">
        <f>IF($E1494="","",IFERROR(VLOOKUP(TRIM(E1494&amp;""),'Référentiel Articles'!$A$2:$F$634,4,FALSE),""))</f>
      </c>
      <c r="G1494" s="84">
        <f>IF($E1494="","",IFERROR(VLOOKUP(TRIM(E1494&amp;""),'Référentiel Articles'!$A$2:$F$634,5,FALSE),""))</f>
      </c>
      <c r="H1494" s="85" t="str">
        <v/>
      </c>
      <c r="I1494" s="84">
        <f>IF($E1494="","",IFERROR(VLOOKUP(TRIM(E1494&amp;""),'Référentiel Articles'!$A$2:$F$634,6,FALSE),""))</f>
      </c>
      <c r="J1494" s="90">
        <f>IF(OR($E1494="",$H1494=""),"",$H1494*$I1494)</f>
      </c>
      <c r="K1494" s="87" t="str">
        <v/>
      </c>
    </row>
    <row r="1495">
      <c r="A1495" s="74" t="str">
        <v/>
      </c>
      <c r="B1495" s="74" t="str">
        <v/>
      </c>
      <c r="C1495" s="75">
        <f>IF($E1495="","",IFERROR(VLOOKUP(TRIM(E1495&amp;""),'Référentiel Articles'!$A$2:$F$634,2,FALSE),""))</f>
      </c>
      <c r="D1495" s="75">
        <f>IF($E1495="","",IFERROR(VLOOKUP(TRIM(E1495&amp;""),'Référentiel Articles'!$A$2:$F$634,3,FALSE),""))</f>
      </c>
      <c r="E1495" s="74" t="str">
        <v/>
      </c>
      <c r="F1495" s="75">
        <f>IF($E1495="","",IFERROR(VLOOKUP(TRIM(E1495&amp;""),'Référentiel Articles'!$A$2:$F$634,4,FALSE),""))</f>
      </c>
      <c r="G1495" s="76">
        <f>IF($E1495="","",IFERROR(VLOOKUP(TRIM(E1495&amp;""),'Référentiel Articles'!$A$2:$F$634,5,FALSE),""))</f>
      </c>
      <c r="H1495" s="77" t="str">
        <v/>
      </c>
      <c r="I1495" s="76">
        <f>IF($E1495="","",IFERROR(VLOOKUP(TRIM(E1495&amp;""),'Référentiel Articles'!$A$2:$F$634,6,FALSE),""))</f>
      </c>
      <c r="J1495" s="78">
        <f>IF(OR($E1495="",$H1495=""),"",$H1495*$I1495)</f>
      </c>
      <c r="K1495" s="79" t="str">
        <v/>
      </c>
    </row>
    <row r="1496">
      <c r="A1496" s="81" t="str">
        <v/>
      </c>
      <c r="B1496" s="81" t="str">
        <v/>
      </c>
      <c r="C1496" s="83">
        <f>IF($E1496="","",IFERROR(VLOOKUP(TRIM(E1496&amp;""),'Référentiel Articles'!$A$2:$F$634,2,FALSE),""))</f>
      </c>
      <c r="D1496" s="83">
        <f>IF($E1496="","",IFERROR(VLOOKUP(TRIM(E1496&amp;""),'Référentiel Articles'!$A$2:$F$634,3,FALSE),""))</f>
      </c>
      <c r="E1496" s="81" t="str">
        <v/>
      </c>
      <c r="F1496" s="83">
        <f>IF($E1496="","",IFERROR(VLOOKUP(TRIM(E1496&amp;""),'Référentiel Articles'!$A$2:$F$634,4,FALSE),""))</f>
      </c>
      <c r="G1496" s="84">
        <f>IF($E1496="","",IFERROR(VLOOKUP(TRIM(E1496&amp;""),'Référentiel Articles'!$A$2:$F$634,5,FALSE),""))</f>
      </c>
      <c r="H1496" s="85" t="str">
        <v/>
      </c>
      <c r="I1496" s="84">
        <f>IF($E1496="","",IFERROR(VLOOKUP(TRIM(E1496&amp;""),'Référentiel Articles'!$A$2:$F$634,6,FALSE),""))</f>
      </c>
      <c r="J1496" s="90">
        <f>IF(OR($E1496="",$H1496=""),"",$H1496*$I1496)</f>
      </c>
      <c r="K1496" s="87" t="str">
        <v/>
      </c>
    </row>
    <row r="1497">
      <c r="A1497" s="74" t="str">
        <v/>
      </c>
      <c r="B1497" s="74" t="str">
        <v/>
      </c>
      <c r="C1497" s="75">
        <f>IF($E1497="","",IFERROR(VLOOKUP(TRIM(E1497&amp;""),'Référentiel Articles'!$A$2:$F$634,2,FALSE),""))</f>
      </c>
      <c r="D1497" s="75">
        <f>IF($E1497="","",IFERROR(VLOOKUP(TRIM(E1497&amp;""),'Référentiel Articles'!$A$2:$F$634,3,FALSE),""))</f>
      </c>
      <c r="E1497" s="74" t="str">
        <v/>
      </c>
      <c r="F1497" s="75">
        <f>IF($E1497="","",IFERROR(VLOOKUP(TRIM(E1497&amp;""),'Référentiel Articles'!$A$2:$F$634,4,FALSE),""))</f>
      </c>
      <c r="G1497" s="76">
        <f>IF($E1497="","",IFERROR(VLOOKUP(TRIM(E1497&amp;""),'Référentiel Articles'!$A$2:$F$634,5,FALSE),""))</f>
      </c>
      <c r="H1497" s="77" t="str">
        <v/>
      </c>
      <c r="I1497" s="76">
        <f>IF($E1497="","",IFERROR(VLOOKUP(TRIM(E1497&amp;""),'Référentiel Articles'!$A$2:$F$634,6,FALSE),""))</f>
      </c>
      <c r="J1497" s="78">
        <f>IF(OR($E1497="",$H1497=""),"",$H1497*$I1497)</f>
      </c>
      <c r="K1497" s="79" t="str">
        <v/>
      </c>
    </row>
    <row r="1498">
      <c r="A1498" s="81" t="str">
        <v/>
      </c>
      <c r="B1498" s="81" t="str">
        <v/>
      </c>
      <c r="C1498" s="83">
        <f>IF($E1498="","",IFERROR(VLOOKUP(TRIM(E1498&amp;""),'Référentiel Articles'!$A$2:$F$634,2,FALSE),""))</f>
      </c>
      <c r="D1498" s="83">
        <f>IF($E1498="","",IFERROR(VLOOKUP(TRIM(E1498&amp;""),'Référentiel Articles'!$A$2:$F$634,3,FALSE),""))</f>
      </c>
      <c r="E1498" s="81" t="str">
        <v/>
      </c>
      <c r="F1498" s="83">
        <f>IF($E1498="","",IFERROR(VLOOKUP(TRIM(E1498&amp;""),'Référentiel Articles'!$A$2:$F$634,4,FALSE),""))</f>
      </c>
      <c r="G1498" s="84">
        <f>IF($E1498="","",IFERROR(VLOOKUP(TRIM(E1498&amp;""),'Référentiel Articles'!$A$2:$F$634,5,FALSE),""))</f>
      </c>
      <c r="H1498" s="85" t="str">
        <v/>
      </c>
      <c r="I1498" s="84">
        <f>IF($E1498="","",IFERROR(VLOOKUP(TRIM(E1498&amp;""),'Référentiel Articles'!$A$2:$F$634,6,FALSE),""))</f>
      </c>
      <c r="J1498" s="90">
        <f>IF(OR($E1498="",$H1498=""),"",$H1498*$I1498)</f>
      </c>
      <c r="K1498" s="87" t="str">
        <v/>
      </c>
    </row>
    <row r="1499">
      <c r="A1499" s="74" t="str">
        <v/>
      </c>
      <c r="B1499" s="74" t="str">
        <v/>
      </c>
      <c r="C1499" s="75">
        <f>IF($E1499="","",IFERROR(VLOOKUP(TRIM(E1499&amp;""),'Référentiel Articles'!$A$2:$F$634,2,FALSE),""))</f>
      </c>
      <c r="D1499" s="75">
        <f>IF($E1499="","",IFERROR(VLOOKUP(TRIM(E1499&amp;""),'Référentiel Articles'!$A$2:$F$634,3,FALSE),""))</f>
      </c>
      <c r="E1499" s="74" t="str">
        <v/>
      </c>
      <c r="F1499" s="75">
        <f>IF($E1499="","",IFERROR(VLOOKUP(TRIM(E1499&amp;""),'Référentiel Articles'!$A$2:$F$634,4,FALSE),""))</f>
      </c>
      <c r="G1499" s="76">
        <f>IF($E1499="","",IFERROR(VLOOKUP(TRIM(E1499&amp;""),'Référentiel Articles'!$A$2:$F$634,5,FALSE),""))</f>
      </c>
      <c r="H1499" s="77" t="str">
        <v/>
      </c>
      <c r="I1499" s="76">
        <f>IF($E1499="","",IFERROR(VLOOKUP(TRIM(E1499&amp;""),'Référentiel Articles'!$A$2:$F$634,6,FALSE),""))</f>
      </c>
      <c r="J1499" s="78">
        <f>IF(OR($E1499="",$H1499=""),"",$H1499*$I1499)</f>
      </c>
      <c r="K1499" s="79" t="str">
        <v/>
      </c>
    </row>
    <row r="1500">
      <c r="A1500" s="81" t="str">
        <v/>
      </c>
      <c r="B1500" s="81" t="str">
        <v/>
      </c>
      <c r="C1500" s="83">
        <f>IF($E1500="","",IFERROR(VLOOKUP(TRIM(E1500&amp;""),'Référentiel Articles'!$A$2:$F$634,2,FALSE),""))</f>
      </c>
      <c r="D1500" s="83">
        <f>IF($E1500="","",IFERROR(VLOOKUP(TRIM(E1500&amp;""),'Référentiel Articles'!$A$2:$F$634,3,FALSE),""))</f>
      </c>
      <c r="E1500" s="81" t="str">
        <v/>
      </c>
      <c r="F1500" s="83">
        <f>IF($E1500="","",IFERROR(VLOOKUP(TRIM(E1500&amp;""),'Référentiel Articles'!$A$2:$F$634,4,FALSE),""))</f>
      </c>
      <c r="G1500" s="84">
        <f>IF($E1500="","",IFERROR(VLOOKUP(TRIM(E1500&amp;""),'Référentiel Articles'!$A$2:$F$634,5,FALSE),""))</f>
      </c>
      <c r="H1500" s="85" t="str">
        <v/>
      </c>
      <c r="I1500" s="84">
        <f>IF($E1500="","",IFERROR(VLOOKUP(TRIM(E1500&amp;""),'Référentiel Articles'!$A$2:$F$634,6,FALSE),""))</f>
      </c>
      <c r="J1500" s="90">
        <f>IF(OR($E1500="",$H1500=""),"",$H1500*$I1500)</f>
      </c>
      <c r="K1500" s="87" t="str">
        <v/>
      </c>
    </row>
    <row r="1501">
      <c r="A1501" s="74" t="str">
        <v/>
      </c>
      <c r="B1501" s="74" t="str">
        <v/>
      </c>
      <c r="C1501" s="75">
        <f>IF($E1501="","",IFERROR(VLOOKUP(TRIM(E1501&amp;""),'Référentiel Articles'!$A$2:$F$634,2,FALSE),""))</f>
      </c>
      <c r="D1501" s="75">
        <f>IF($E1501="","",IFERROR(VLOOKUP(TRIM(E1501&amp;""),'Référentiel Articles'!$A$2:$F$634,3,FALSE),""))</f>
      </c>
      <c r="E1501" s="74" t="str">
        <v/>
      </c>
      <c r="F1501" s="75">
        <f>IF($E1501="","",IFERROR(VLOOKUP(TRIM(E1501&amp;""),'Référentiel Articles'!$A$2:$F$634,4,FALSE),""))</f>
      </c>
      <c r="G1501" s="76">
        <f>IF($E1501="","",IFERROR(VLOOKUP(TRIM(E1501&amp;""),'Référentiel Articles'!$A$2:$F$634,5,FALSE),""))</f>
      </c>
      <c r="H1501" s="77" t="str">
        <v/>
      </c>
      <c r="I1501" s="76">
        <f>IF($E1501="","",IFERROR(VLOOKUP(TRIM(E1501&amp;""),'Référentiel Articles'!$A$2:$F$634,6,FALSE),""))</f>
      </c>
      <c r="J1501" s="78">
        <f>IF(OR($E1501="",$H1501=""),"",$H1501*$I1501)</f>
      </c>
      <c r="K1501" s="79" t="str">
        <v/>
      </c>
    </row>
    <row r="1502">
      <c r="A1502" s="81" t="str">
        <v/>
      </c>
      <c r="B1502" s="81" t="str">
        <v/>
      </c>
      <c r="C1502" s="83">
        <f>IF($E1502="","",IFERROR(VLOOKUP(TRIM(E1502&amp;""),'Référentiel Articles'!$A$2:$F$634,2,FALSE),""))</f>
      </c>
      <c r="D1502" s="83">
        <f>IF($E1502="","",IFERROR(VLOOKUP(TRIM(E1502&amp;""),'Référentiel Articles'!$A$2:$F$634,3,FALSE),""))</f>
      </c>
      <c r="E1502" s="81" t="str">
        <v/>
      </c>
      <c r="F1502" s="83">
        <f>IF($E1502="","",IFERROR(VLOOKUP(TRIM(E1502&amp;""),'Référentiel Articles'!$A$2:$F$634,4,FALSE),""))</f>
      </c>
      <c r="G1502" s="84">
        <f>IF($E1502="","",IFERROR(VLOOKUP(TRIM(E1502&amp;""),'Référentiel Articles'!$A$2:$F$634,5,FALSE),""))</f>
      </c>
      <c r="H1502" s="85" t="str">
        <v/>
      </c>
      <c r="I1502" s="84">
        <f>IF($E1502="","",IFERROR(VLOOKUP(TRIM(E1502&amp;""),'Référentiel Articles'!$A$2:$F$634,6,FALSE),""))</f>
      </c>
      <c r="J1502" s="90">
        <f>IF(OR($E1502="",$H1502=""),"",$H1502*$I1502)</f>
      </c>
      <c r="K1502" s="87" t="str">
        <v/>
      </c>
    </row>
    <row r="1503">
      <c r="A1503" s="74" t="str">
        <v/>
      </c>
      <c r="B1503" s="74" t="str">
        <v/>
      </c>
      <c r="C1503" s="75">
        <f>IF($E1503="","",IFERROR(VLOOKUP(TRIM(E1503&amp;""),'Référentiel Articles'!$A$2:$F$634,2,FALSE),""))</f>
      </c>
      <c r="D1503" s="75">
        <f>IF($E1503="","",IFERROR(VLOOKUP(TRIM(E1503&amp;""),'Référentiel Articles'!$A$2:$F$634,3,FALSE),""))</f>
      </c>
      <c r="E1503" s="74" t="str">
        <v/>
      </c>
      <c r="F1503" s="75">
        <f>IF($E1503="","",IFERROR(VLOOKUP(TRIM(E1503&amp;""),'Référentiel Articles'!$A$2:$F$634,4,FALSE),""))</f>
      </c>
      <c r="G1503" s="76">
        <f>IF($E1503="","",IFERROR(VLOOKUP(TRIM(E1503&amp;""),'Référentiel Articles'!$A$2:$F$634,5,FALSE),""))</f>
      </c>
      <c r="H1503" s="77" t="str">
        <v/>
      </c>
      <c r="I1503" s="76">
        <f>IF($E1503="","",IFERROR(VLOOKUP(TRIM(E1503&amp;""),'Référentiel Articles'!$A$2:$F$634,6,FALSE),""))</f>
      </c>
      <c r="J1503" s="78">
        <f>IF(OR($E1503="",$H1503=""),"",$H1503*$I1503)</f>
      </c>
      <c r="K1503" s="79" t="str">
        <v/>
      </c>
    </row>
    <row r="1504">
      <c r="A1504" s="81" t="str">
        <v/>
      </c>
      <c r="B1504" s="81" t="str">
        <v/>
      </c>
      <c r="C1504" s="83">
        <f>IF($E1504="","",IFERROR(VLOOKUP(TRIM(E1504&amp;""),'Référentiel Articles'!$A$2:$F$634,2,FALSE),""))</f>
      </c>
      <c r="D1504" s="83">
        <f>IF($E1504="","",IFERROR(VLOOKUP(TRIM(E1504&amp;""),'Référentiel Articles'!$A$2:$F$634,3,FALSE),""))</f>
      </c>
      <c r="E1504" s="81" t="str">
        <v/>
      </c>
      <c r="F1504" s="83">
        <f>IF($E1504="","",IFERROR(VLOOKUP(TRIM(E1504&amp;""),'Référentiel Articles'!$A$2:$F$634,4,FALSE),""))</f>
      </c>
      <c r="G1504" s="84">
        <f>IF($E1504="","",IFERROR(VLOOKUP(TRIM(E1504&amp;""),'Référentiel Articles'!$A$2:$F$634,5,FALSE),""))</f>
      </c>
      <c r="H1504" s="85" t="str">
        <v/>
      </c>
      <c r="I1504" s="84">
        <f>IF($E1504="","",IFERROR(VLOOKUP(TRIM(E1504&amp;""),'Référentiel Articles'!$A$2:$F$634,6,FALSE),""))</f>
      </c>
      <c r="J1504" s="90">
        <f>IF(OR($E1504="",$H1504=""),"",$H1504*$I1504)</f>
      </c>
      <c r="K1504" s="87" t="str">
        <v/>
      </c>
    </row>
    <row r="1505">
      <c r="A1505" s="74" t="str">
        <v/>
      </c>
      <c r="B1505" s="74" t="str">
        <v/>
      </c>
      <c r="C1505" s="75">
        <f>IF($E1505="","",IFERROR(VLOOKUP(TRIM(E1505&amp;""),'Référentiel Articles'!$A$2:$F$634,2,FALSE),""))</f>
      </c>
      <c r="D1505" s="75">
        <f>IF($E1505="","",IFERROR(VLOOKUP(TRIM(E1505&amp;""),'Référentiel Articles'!$A$2:$F$634,3,FALSE),""))</f>
      </c>
      <c r="E1505" s="74" t="str">
        <v/>
      </c>
      <c r="F1505" s="75">
        <f>IF($E1505="","",IFERROR(VLOOKUP(TRIM(E1505&amp;""),'Référentiel Articles'!$A$2:$F$634,4,FALSE),""))</f>
      </c>
      <c r="G1505" s="76">
        <f>IF($E1505="","",IFERROR(VLOOKUP(TRIM(E1505&amp;""),'Référentiel Articles'!$A$2:$F$634,5,FALSE),""))</f>
      </c>
      <c r="H1505" s="77" t="str">
        <v/>
      </c>
      <c r="I1505" s="76">
        <f>IF($E1505="","",IFERROR(VLOOKUP(TRIM(E1505&amp;""),'Référentiel Articles'!$A$2:$F$634,6,FALSE),""))</f>
      </c>
      <c r="J1505" s="78">
        <f>IF(OR($E1505="",$H1505=""),"",$H1505*$I1505)</f>
      </c>
      <c r="K1505" s="79" t="str">
        <v/>
      </c>
    </row>
    <row r="1506">
      <c r="A1506" s="81" t="str">
        <v/>
      </c>
      <c r="B1506" s="81" t="str">
        <v/>
      </c>
      <c r="C1506" s="83">
        <f>IF($E1506="","",IFERROR(VLOOKUP(TRIM(E1506&amp;""),'Référentiel Articles'!$A$2:$F$634,2,FALSE),""))</f>
      </c>
      <c r="D1506" s="83">
        <f>IF($E1506="","",IFERROR(VLOOKUP(TRIM(E1506&amp;""),'Référentiel Articles'!$A$2:$F$634,3,FALSE),""))</f>
      </c>
      <c r="E1506" s="81" t="str">
        <v/>
      </c>
      <c r="F1506" s="83">
        <f>IF($E1506="","",IFERROR(VLOOKUP(TRIM(E1506&amp;""),'Référentiel Articles'!$A$2:$F$634,4,FALSE),""))</f>
      </c>
      <c r="G1506" s="84">
        <f>IF($E1506="","",IFERROR(VLOOKUP(TRIM(E1506&amp;""),'Référentiel Articles'!$A$2:$F$634,5,FALSE),""))</f>
      </c>
      <c r="H1506" s="85" t="str">
        <v/>
      </c>
      <c r="I1506" s="84">
        <f>IF($E1506="","",IFERROR(VLOOKUP(TRIM(E1506&amp;""),'Référentiel Articles'!$A$2:$F$634,6,FALSE),""))</f>
      </c>
      <c r="J1506" s="90">
        <f>IF(OR($E1506="",$H1506=""),"",$H1506*$I1506)</f>
      </c>
      <c r="K1506" s="87" t="str">
        <v/>
      </c>
    </row>
    <row r="1507">
      <c r="A1507" s="74" t="str">
        <v/>
      </c>
      <c r="B1507" s="74" t="str">
        <v/>
      </c>
      <c r="C1507" s="75">
        <f>IF($E1507="","",IFERROR(VLOOKUP(TRIM(E1507&amp;""),'Référentiel Articles'!$A$2:$F$634,2,FALSE),""))</f>
      </c>
      <c r="D1507" s="75">
        <f>IF($E1507="","",IFERROR(VLOOKUP(TRIM(E1507&amp;""),'Référentiel Articles'!$A$2:$F$634,3,FALSE),""))</f>
      </c>
      <c r="E1507" s="74" t="str">
        <v/>
      </c>
      <c r="F1507" s="75">
        <f>IF($E1507="","",IFERROR(VLOOKUP(TRIM(E1507&amp;""),'Référentiel Articles'!$A$2:$F$634,4,FALSE),""))</f>
      </c>
      <c r="G1507" s="76">
        <f>IF($E1507="","",IFERROR(VLOOKUP(TRIM(E1507&amp;""),'Référentiel Articles'!$A$2:$F$634,5,FALSE),""))</f>
      </c>
      <c r="H1507" s="77" t="str">
        <v/>
      </c>
      <c r="I1507" s="76">
        <f>IF($E1507="","",IFERROR(VLOOKUP(TRIM(E1507&amp;""),'Référentiel Articles'!$A$2:$F$634,6,FALSE),""))</f>
      </c>
      <c r="J1507" s="78">
        <f>IF(OR($E1507="",$H1507=""),"",$H1507*$I1507)</f>
      </c>
      <c r="K1507" s="79" t="str">
        <v/>
      </c>
    </row>
    <row r="1508">
      <c r="A1508" s="81" t="str">
        <v/>
      </c>
      <c r="B1508" s="81" t="str">
        <v/>
      </c>
      <c r="C1508" s="83">
        <f>IF($E1508="","",IFERROR(VLOOKUP(TRIM(E1508&amp;""),'Référentiel Articles'!$A$2:$F$634,2,FALSE),""))</f>
      </c>
      <c r="D1508" s="83">
        <f>IF($E1508="","",IFERROR(VLOOKUP(TRIM(E1508&amp;""),'Référentiel Articles'!$A$2:$F$634,3,FALSE),""))</f>
      </c>
      <c r="E1508" s="81" t="str">
        <v/>
      </c>
      <c r="F1508" s="83">
        <f>IF($E1508="","",IFERROR(VLOOKUP(TRIM(E1508&amp;""),'Référentiel Articles'!$A$2:$F$634,4,FALSE),""))</f>
      </c>
      <c r="G1508" s="84">
        <f>IF($E1508="","",IFERROR(VLOOKUP(TRIM(E1508&amp;""),'Référentiel Articles'!$A$2:$F$634,5,FALSE),""))</f>
      </c>
      <c r="H1508" s="85" t="str">
        <v/>
      </c>
      <c r="I1508" s="84">
        <f>IF($E1508="","",IFERROR(VLOOKUP(TRIM(E1508&amp;""),'Référentiel Articles'!$A$2:$F$634,6,FALSE),""))</f>
      </c>
      <c r="J1508" s="90">
        <f>IF(OR($E1508="",$H1508=""),"",$H1508*$I1508)</f>
      </c>
      <c r="K1508" s="87" t="str">
        <v/>
      </c>
    </row>
    <row r="1509">
      <c r="A1509" s="74" t="str">
        <v/>
      </c>
      <c r="B1509" s="74" t="str">
        <v/>
      </c>
      <c r="C1509" s="75">
        <f>IF($E1509="","",IFERROR(VLOOKUP(TRIM(E1509&amp;""),'Référentiel Articles'!$A$2:$F$634,2,FALSE),""))</f>
      </c>
      <c r="D1509" s="75">
        <f>IF($E1509="","",IFERROR(VLOOKUP(TRIM(E1509&amp;""),'Référentiel Articles'!$A$2:$F$634,3,FALSE),""))</f>
      </c>
      <c r="E1509" s="74" t="str">
        <v/>
      </c>
      <c r="F1509" s="75">
        <f>IF($E1509="","",IFERROR(VLOOKUP(TRIM(E1509&amp;""),'Référentiel Articles'!$A$2:$F$634,4,FALSE),""))</f>
      </c>
      <c r="G1509" s="76">
        <f>IF($E1509="","",IFERROR(VLOOKUP(TRIM(E1509&amp;""),'Référentiel Articles'!$A$2:$F$634,5,FALSE),""))</f>
      </c>
      <c r="H1509" s="77" t="str">
        <v/>
      </c>
      <c r="I1509" s="76">
        <f>IF($E1509="","",IFERROR(VLOOKUP(TRIM(E1509&amp;""),'Référentiel Articles'!$A$2:$F$634,6,FALSE),""))</f>
      </c>
      <c r="J1509" s="78">
        <f>IF(OR($E1509="",$H1509=""),"",$H1509*$I1509)</f>
      </c>
      <c r="K1509" s="79" t="str">
        <v/>
      </c>
    </row>
    <row r="1510">
      <c r="A1510" s="81" t="str">
        <v/>
      </c>
      <c r="B1510" s="81" t="str">
        <v/>
      </c>
      <c r="C1510" s="83">
        <f>IF($E1510="","",IFERROR(VLOOKUP(TRIM(E1510&amp;""),'Référentiel Articles'!$A$2:$F$634,2,FALSE),""))</f>
      </c>
      <c r="D1510" s="83">
        <f>IF($E1510="","",IFERROR(VLOOKUP(TRIM(E1510&amp;""),'Référentiel Articles'!$A$2:$F$634,3,FALSE),""))</f>
      </c>
      <c r="E1510" s="81" t="str">
        <v/>
      </c>
      <c r="F1510" s="83">
        <f>IF($E1510="","",IFERROR(VLOOKUP(TRIM(E1510&amp;""),'Référentiel Articles'!$A$2:$F$634,4,FALSE),""))</f>
      </c>
      <c r="G1510" s="84">
        <f>IF($E1510="","",IFERROR(VLOOKUP(TRIM(E1510&amp;""),'Référentiel Articles'!$A$2:$F$634,5,FALSE),""))</f>
      </c>
      <c r="H1510" s="85" t="str">
        <v/>
      </c>
      <c r="I1510" s="84">
        <f>IF($E1510="","",IFERROR(VLOOKUP(TRIM(E1510&amp;""),'Référentiel Articles'!$A$2:$F$634,6,FALSE),""))</f>
      </c>
      <c r="J1510" s="90">
        <f>IF(OR($E1510="",$H1510=""),"",$H1510*$I1510)</f>
      </c>
      <c r="K1510" s="87" t="str">
        <v/>
      </c>
    </row>
    <row r="1511">
      <c r="A1511" s="74" t="str">
        <v/>
      </c>
      <c r="B1511" s="74" t="str">
        <v/>
      </c>
      <c r="C1511" s="75">
        <f>IF($E1511="","",IFERROR(VLOOKUP(TRIM(E1511&amp;""),'Référentiel Articles'!$A$2:$F$634,2,FALSE),""))</f>
      </c>
      <c r="D1511" s="75">
        <f>IF($E1511="","",IFERROR(VLOOKUP(TRIM(E1511&amp;""),'Référentiel Articles'!$A$2:$F$634,3,FALSE),""))</f>
      </c>
      <c r="E1511" s="74" t="str">
        <v/>
      </c>
      <c r="F1511" s="75">
        <f>IF($E1511="","",IFERROR(VLOOKUP(TRIM(E1511&amp;""),'Référentiel Articles'!$A$2:$F$634,4,FALSE),""))</f>
      </c>
      <c r="G1511" s="76">
        <f>IF($E1511="","",IFERROR(VLOOKUP(TRIM(E1511&amp;""),'Référentiel Articles'!$A$2:$F$634,5,FALSE),""))</f>
      </c>
      <c r="H1511" s="77" t="str">
        <v/>
      </c>
      <c r="I1511" s="76">
        <f>IF($E1511="","",IFERROR(VLOOKUP(TRIM(E1511&amp;""),'Référentiel Articles'!$A$2:$F$634,6,FALSE),""))</f>
      </c>
      <c r="J1511" s="78">
        <f>IF(OR($E1511="",$H1511=""),"",$H1511*$I1511)</f>
      </c>
      <c r="K1511" s="79" t="str">
        <v/>
      </c>
    </row>
    <row r="1512">
      <c r="A1512" s="81" t="str">
        <v/>
      </c>
      <c r="B1512" s="81" t="str">
        <v/>
      </c>
      <c r="C1512" s="83">
        <f>IF($E1512="","",IFERROR(VLOOKUP(TRIM(E1512&amp;""),'Référentiel Articles'!$A$2:$F$634,2,FALSE),""))</f>
      </c>
      <c r="D1512" s="83">
        <f>IF($E1512="","",IFERROR(VLOOKUP(TRIM(E1512&amp;""),'Référentiel Articles'!$A$2:$F$634,3,FALSE),""))</f>
      </c>
      <c r="E1512" s="81" t="str">
        <v/>
      </c>
      <c r="F1512" s="83">
        <f>IF($E1512="","",IFERROR(VLOOKUP(TRIM(E1512&amp;""),'Référentiel Articles'!$A$2:$F$634,4,FALSE),""))</f>
      </c>
      <c r="G1512" s="84">
        <f>IF($E1512="","",IFERROR(VLOOKUP(TRIM(E1512&amp;""),'Référentiel Articles'!$A$2:$F$634,5,FALSE),""))</f>
      </c>
      <c r="H1512" s="85" t="str">
        <v/>
      </c>
      <c r="I1512" s="84">
        <f>IF($E1512="","",IFERROR(VLOOKUP(TRIM(E1512&amp;""),'Référentiel Articles'!$A$2:$F$634,6,FALSE),""))</f>
      </c>
      <c r="J1512" s="90">
        <f>IF(OR($E1512="",$H1512=""),"",$H1512*$I1512)</f>
      </c>
      <c r="K1512" s="87" t="str">
        <v/>
      </c>
    </row>
    <row r="1513">
      <c r="A1513" s="74" t="str">
        <v/>
      </c>
      <c r="B1513" s="74" t="str">
        <v/>
      </c>
      <c r="C1513" s="75">
        <f>IF($E1513="","",IFERROR(VLOOKUP(TRIM(E1513&amp;""),'Référentiel Articles'!$A$2:$F$634,2,FALSE),""))</f>
      </c>
      <c r="D1513" s="75">
        <f>IF($E1513="","",IFERROR(VLOOKUP(TRIM(E1513&amp;""),'Référentiel Articles'!$A$2:$F$634,3,FALSE),""))</f>
      </c>
      <c r="E1513" s="74" t="str">
        <v/>
      </c>
      <c r="F1513" s="75">
        <f>IF($E1513="","",IFERROR(VLOOKUP(TRIM(E1513&amp;""),'Référentiel Articles'!$A$2:$F$634,4,FALSE),""))</f>
      </c>
      <c r="G1513" s="76">
        <f>IF($E1513="","",IFERROR(VLOOKUP(TRIM(E1513&amp;""),'Référentiel Articles'!$A$2:$F$634,5,FALSE),""))</f>
      </c>
      <c r="H1513" s="77" t="str">
        <v/>
      </c>
      <c r="I1513" s="76">
        <f>IF($E1513="","",IFERROR(VLOOKUP(TRIM(E1513&amp;""),'Référentiel Articles'!$A$2:$F$634,6,FALSE),""))</f>
      </c>
      <c r="J1513" s="78">
        <f>IF(OR($E1513="",$H1513=""),"",$H1513*$I1513)</f>
      </c>
      <c r="K1513" s="79" t="str">
        <v/>
      </c>
    </row>
    <row r="1514">
      <c r="A1514" s="81" t="str">
        <v/>
      </c>
      <c r="B1514" s="81" t="str">
        <v/>
      </c>
      <c r="C1514" s="83">
        <f>IF($E1514="","",IFERROR(VLOOKUP(TRIM(E1514&amp;""),'Référentiel Articles'!$A$2:$F$634,2,FALSE),""))</f>
      </c>
      <c r="D1514" s="83">
        <f>IF($E1514="","",IFERROR(VLOOKUP(TRIM(E1514&amp;""),'Référentiel Articles'!$A$2:$F$634,3,FALSE),""))</f>
      </c>
      <c r="E1514" s="81" t="str">
        <v/>
      </c>
      <c r="F1514" s="83">
        <f>IF($E1514="","",IFERROR(VLOOKUP(TRIM(E1514&amp;""),'Référentiel Articles'!$A$2:$F$634,4,FALSE),""))</f>
      </c>
      <c r="G1514" s="84">
        <f>IF($E1514="","",IFERROR(VLOOKUP(TRIM(E1514&amp;""),'Référentiel Articles'!$A$2:$F$634,5,FALSE),""))</f>
      </c>
      <c r="H1514" s="85" t="str">
        <v/>
      </c>
      <c r="I1514" s="84">
        <f>IF($E1514="","",IFERROR(VLOOKUP(TRIM(E1514&amp;""),'Référentiel Articles'!$A$2:$F$634,6,FALSE),""))</f>
      </c>
      <c r="J1514" s="90">
        <f>IF(OR($E1514="",$H1514=""),"",$H1514*$I1514)</f>
      </c>
      <c r="K1514" s="87" t="str">
        <v/>
      </c>
    </row>
    <row r="1515">
      <c r="A1515" s="74" t="str">
        <v/>
      </c>
      <c r="B1515" s="74" t="str">
        <v/>
      </c>
      <c r="C1515" s="75">
        <f>IF($E1515="","",IFERROR(VLOOKUP(TRIM(E1515&amp;""),'Référentiel Articles'!$A$2:$F$634,2,FALSE),""))</f>
      </c>
      <c r="D1515" s="75">
        <f>IF($E1515="","",IFERROR(VLOOKUP(TRIM(E1515&amp;""),'Référentiel Articles'!$A$2:$F$634,3,FALSE),""))</f>
      </c>
      <c r="E1515" s="74" t="str">
        <v/>
      </c>
      <c r="F1515" s="75">
        <f>IF($E1515="","",IFERROR(VLOOKUP(TRIM(E1515&amp;""),'Référentiel Articles'!$A$2:$F$634,4,FALSE),""))</f>
      </c>
      <c r="G1515" s="76">
        <f>IF($E1515="","",IFERROR(VLOOKUP(TRIM(E1515&amp;""),'Référentiel Articles'!$A$2:$F$634,5,FALSE),""))</f>
      </c>
      <c r="H1515" s="77" t="str">
        <v/>
      </c>
      <c r="I1515" s="76">
        <f>IF($E1515="","",IFERROR(VLOOKUP(TRIM(E1515&amp;""),'Référentiel Articles'!$A$2:$F$634,6,FALSE),""))</f>
      </c>
      <c r="J1515" s="78">
        <f>IF(OR($E1515="",$H1515=""),"",$H1515*$I1515)</f>
      </c>
      <c r="K1515" s="79" t="str">
        <v/>
      </c>
    </row>
    <row r="1516">
      <c r="A1516" s="81" t="str">
        <v/>
      </c>
      <c r="B1516" s="81" t="str">
        <v/>
      </c>
      <c r="C1516" s="83">
        <f>IF($E1516="","",IFERROR(VLOOKUP(TRIM(E1516&amp;""),'Référentiel Articles'!$A$2:$F$634,2,FALSE),""))</f>
      </c>
      <c r="D1516" s="83">
        <f>IF($E1516="","",IFERROR(VLOOKUP(TRIM(E1516&amp;""),'Référentiel Articles'!$A$2:$F$634,3,FALSE),""))</f>
      </c>
      <c r="E1516" s="81" t="str">
        <v/>
      </c>
      <c r="F1516" s="83">
        <f>IF($E1516="","",IFERROR(VLOOKUP(TRIM(E1516&amp;""),'Référentiel Articles'!$A$2:$F$634,4,FALSE),""))</f>
      </c>
      <c r="G1516" s="84">
        <f>IF($E1516="","",IFERROR(VLOOKUP(TRIM(E1516&amp;""),'Référentiel Articles'!$A$2:$F$634,5,FALSE),""))</f>
      </c>
      <c r="H1516" s="85" t="str">
        <v/>
      </c>
      <c r="I1516" s="84">
        <f>IF($E1516="","",IFERROR(VLOOKUP(TRIM(E1516&amp;""),'Référentiel Articles'!$A$2:$F$634,6,FALSE),""))</f>
      </c>
      <c r="J1516" s="90">
        <f>IF(OR($E1516="",$H1516=""),"",$H1516*$I1516)</f>
      </c>
      <c r="K1516" s="87" t="str">
        <v/>
      </c>
    </row>
    <row r="1517">
      <c r="A1517" s="74" t="str">
        <v/>
      </c>
      <c r="B1517" s="74" t="str">
        <v/>
      </c>
      <c r="C1517" s="75">
        <f>IF($E1517="","",IFERROR(VLOOKUP(TRIM(E1517&amp;""),'Référentiel Articles'!$A$2:$F$634,2,FALSE),""))</f>
      </c>
      <c r="D1517" s="75">
        <f>IF($E1517="","",IFERROR(VLOOKUP(TRIM(E1517&amp;""),'Référentiel Articles'!$A$2:$F$634,3,FALSE),""))</f>
      </c>
      <c r="E1517" s="74" t="str">
        <v/>
      </c>
      <c r="F1517" s="75">
        <f>IF($E1517="","",IFERROR(VLOOKUP(TRIM(E1517&amp;""),'Référentiel Articles'!$A$2:$F$634,4,FALSE),""))</f>
      </c>
      <c r="G1517" s="76">
        <f>IF($E1517="","",IFERROR(VLOOKUP(TRIM(E1517&amp;""),'Référentiel Articles'!$A$2:$F$634,5,FALSE),""))</f>
      </c>
      <c r="H1517" s="77" t="str">
        <v/>
      </c>
      <c r="I1517" s="76">
        <f>IF($E1517="","",IFERROR(VLOOKUP(TRIM(E1517&amp;""),'Référentiel Articles'!$A$2:$F$634,6,FALSE),""))</f>
      </c>
      <c r="J1517" s="78">
        <f>IF(OR($E1517="",$H1517=""),"",$H1517*$I1517)</f>
      </c>
      <c r="K1517" s="79" t="str">
        <v/>
      </c>
    </row>
    <row r="1518">
      <c r="A1518" s="81" t="str">
        <v/>
      </c>
      <c r="B1518" s="81" t="str">
        <v/>
      </c>
      <c r="C1518" s="83">
        <f>IF($E1518="","",IFERROR(VLOOKUP(TRIM(E1518&amp;""),'Référentiel Articles'!$A$2:$F$634,2,FALSE),""))</f>
      </c>
      <c r="D1518" s="83">
        <f>IF($E1518="","",IFERROR(VLOOKUP(TRIM(E1518&amp;""),'Référentiel Articles'!$A$2:$F$634,3,FALSE),""))</f>
      </c>
      <c r="E1518" s="81" t="str">
        <v/>
      </c>
      <c r="F1518" s="83">
        <f>IF($E1518="","",IFERROR(VLOOKUP(TRIM(E1518&amp;""),'Référentiel Articles'!$A$2:$F$634,4,FALSE),""))</f>
      </c>
      <c r="G1518" s="84">
        <f>IF($E1518="","",IFERROR(VLOOKUP(TRIM(E1518&amp;""),'Référentiel Articles'!$A$2:$F$634,5,FALSE),""))</f>
      </c>
      <c r="H1518" s="85" t="str">
        <v/>
      </c>
      <c r="I1518" s="84">
        <f>IF($E1518="","",IFERROR(VLOOKUP(TRIM(E1518&amp;""),'Référentiel Articles'!$A$2:$F$634,6,FALSE),""))</f>
      </c>
      <c r="J1518" s="90">
        <f>IF(OR($E1518="",$H1518=""),"",$H1518*$I1518)</f>
      </c>
      <c r="K1518" s="87" t="str">
        <v/>
      </c>
    </row>
    <row r="1519">
      <c r="A1519" s="74" t="str">
        <v/>
      </c>
      <c r="B1519" s="74" t="str">
        <v/>
      </c>
      <c r="C1519" s="75">
        <f>IF($E1519="","",IFERROR(VLOOKUP(TRIM(E1519&amp;""),'Référentiel Articles'!$A$2:$F$634,2,FALSE),""))</f>
      </c>
      <c r="D1519" s="75">
        <f>IF($E1519="","",IFERROR(VLOOKUP(TRIM(E1519&amp;""),'Référentiel Articles'!$A$2:$F$634,3,FALSE),""))</f>
      </c>
      <c r="E1519" s="74" t="str">
        <v/>
      </c>
      <c r="F1519" s="75">
        <f>IF($E1519="","",IFERROR(VLOOKUP(TRIM(E1519&amp;""),'Référentiel Articles'!$A$2:$F$634,4,FALSE),""))</f>
      </c>
      <c r="G1519" s="76">
        <f>IF($E1519="","",IFERROR(VLOOKUP(TRIM(E1519&amp;""),'Référentiel Articles'!$A$2:$F$634,5,FALSE),""))</f>
      </c>
      <c r="H1519" s="77" t="str">
        <v/>
      </c>
      <c r="I1519" s="76">
        <f>IF($E1519="","",IFERROR(VLOOKUP(TRIM(E1519&amp;""),'Référentiel Articles'!$A$2:$F$634,6,FALSE),""))</f>
      </c>
      <c r="J1519" s="78">
        <f>IF(OR($E1519="",$H1519=""),"",$H1519*$I1519)</f>
      </c>
      <c r="K1519" s="79" t="str">
        <v/>
      </c>
    </row>
    <row r="1520">
      <c r="A1520" s="81" t="str">
        <v/>
      </c>
      <c r="B1520" s="81" t="str">
        <v/>
      </c>
      <c r="C1520" s="83">
        <f>IF($E1520="","",IFERROR(VLOOKUP(TRIM(E1520&amp;""),'Référentiel Articles'!$A$2:$F$634,2,FALSE),""))</f>
      </c>
      <c r="D1520" s="83">
        <f>IF($E1520="","",IFERROR(VLOOKUP(TRIM(E1520&amp;""),'Référentiel Articles'!$A$2:$F$634,3,FALSE),""))</f>
      </c>
      <c r="E1520" s="81" t="str">
        <v/>
      </c>
      <c r="F1520" s="83">
        <f>IF($E1520="","",IFERROR(VLOOKUP(TRIM(E1520&amp;""),'Référentiel Articles'!$A$2:$F$634,4,FALSE),""))</f>
      </c>
      <c r="G1520" s="84">
        <f>IF($E1520="","",IFERROR(VLOOKUP(TRIM(E1520&amp;""),'Référentiel Articles'!$A$2:$F$634,5,FALSE),""))</f>
      </c>
      <c r="H1520" s="85" t="str">
        <v/>
      </c>
      <c r="I1520" s="84">
        <f>IF($E1520="","",IFERROR(VLOOKUP(TRIM(E1520&amp;""),'Référentiel Articles'!$A$2:$F$634,6,FALSE),""))</f>
      </c>
      <c r="J1520" s="90">
        <f>IF(OR($E1520="",$H1520=""),"",$H1520*$I1520)</f>
      </c>
      <c r="K1520" s="87" t="str">
        <v/>
      </c>
    </row>
    <row r="1521">
      <c r="A1521" s="74" t="str">
        <v/>
      </c>
      <c r="B1521" s="74" t="str">
        <v/>
      </c>
      <c r="C1521" s="75">
        <f>IF($E1521="","",IFERROR(VLOOKUP(TRIM(E1521&amp;""),'Référentiel Articles'!$A$2:$F$634,2,FALSE),""))</f>
      </c>
      <c r="D1521" s="75">
        <f>IF($E1521="","",IFERROR(VLOOKUP(TRIM(E1521&amp;""),'Référentiel Articles'!$A$2:$F$634,3,FALSE),""))</f>
      </c>
      <c r="E1521" s="74" t="str">
        <v/>
      </c>
      <c r="F1521" s="75">
        <f>IF($E1521="","",IFERROR(VLOOKUP(TRIM(E1521&amp;""),'Référentiel Articles'!$A$2:$F$634,4,FALSE),""))</f>
      </c>
      <c r="G1521" s="76">
        <f>IF($E1521="","",IFERROR(VLOOKUP(TRIM(E1521&amp;""),'Référentiel Articles'!$A$2:$F$634,5,FALSE),""))</f>
      </c>
      <c r="H1521" s="77" t="str">
        <v/>
      </c>
      <c r="I1521" s="76">
        <f>IF($E1521="","",IFERROR(VLOOKUP(TRIM(E1521&amp;""),'Référentiel Articles'!$A$2:$F$634,6,FALSE),""))</f>
      </c>
      <c r="J1521" s="78">
        <f>IF(OR($E1521="",$H1521=""),"",$H1521*$I1521)</f>
      </c>
      <c r="K1521" s="79" t="str">
        <v/>
      </c>
    </row>
    <row r="1522">
      <c r="A1522" s="81" t="str">
        <v/>
      </c>
      <c r="B1522" s="81" t="str">
        <v/>
      </c>
      <c r="C1522" s="83">
        <f>IF($E1522="","",IFERROR(VLOOKUP(TRIM(E1522&amp;""),'Référentiel Articles'!$A$2:$F$634,2,FALSE),""))</f>
      </c>
      <c r="D1522" s="83">
        <f>IF($E1522="","",IFERROR(VLOOKUP(TRIM(E1522&amp;""),'Référentiel Articles'!$A$2:$F$634,3,FALSE),""))</f>
      </c>
      <c r="E1522" s="81" t="str">
        <v/>
      </c>
      <c r="F1522" s="83">
        <f>IF($E1522="","",IFERROR(VLOOKUP(TRIM(E1522&amp;""),'Référentiel Articles'!$A$2:$F$634,4,FALSE),""))</f>
      </c>
      <c r="G1522" s="84">
        <f>IF($E1522="","",IFERROR(VLOOKUP(TRIM(E1522&amp;""),'Référentiel Articles'!$A$2:$F$634,5,FALSE),""))</f>
      </c>
      <c r="H1522" s="85" t="str">
        <v/>
      </c>
      <c r="I1522" s="84">
        <f>IF($E1522="","",IFERROR(VLOOKUP(TRIM(E1522&amp;""),'Référentiel Articles'!$A$2:$F$634,6,FALSE),""))</f>
      </c>
      <c r="J1522" s="90">
        <f>IF(OR($E1522="",$H1522=""),"",$H1522*$I1522)</f>
      </c>
      <c r="K1522" s="87" t="str">
        <v/>
      </c>
    </row>
    <row r="1523">
      <c r="A1523" s="74" t="str">
        <v/>
      </c>
      <c r="B1523" s="74" t="str">
        <v/>
      </c>
      <c r="C1523" s="75">
        <f>IF($E1523="","",IFERROR(VLOOKUP(TRIM(E1523&amp;""),'Référentiel Articles'!$A$2:$F$634,2,FALSE),""))</f>
      </c>
      <c r="D1523" s="75">
        <f>IF($E1523="","",IFERROR(VLOOKUP(TRIM(E1523&amp;""),'Référentiel Articles'!$A$2:$F$634,3,FALSE),""))</f>
      </c>
      <c r="E1523" s="74" t="str">
        <v/>
      </c>
      <c r="F1523" s="75">
        <f>IF($E1523="","",IFERROR(VLOOKUP(TRIM(E1523&amp;""),'Référentiel Articles'!$A$2:$F$634,4,FALSE),""))</f>
      </c>
      <c r="G1523" s="76">
        <f>IF($E1523="","",IFERROR(VLOOKUP(TRIM(E1523&amp;""),'Référentiel Articles'!$A$2:$F$634,5,FALSE),""))</f>
      </c>
      <c r="H1523" s="77" t="str">
        <v/>
      </c>
      <c r="I1523" s="76">
        <f>IF($E1523="","",IFERROR(VLOOKUP(TRIM(E1523&amp;""),'Référentiel Articles'!$A$2:$F$634,6,FALSE),""))</f>
      </c>
      <c r="J1523" s="78">
        <f>IF(OR($E1523="",$H1523=""),"",$H1523*$I1523)</f>
      </c>
      <c r="K1523" s="79" t="str">
        <v/>
      </c>
    </row>
    <row r="1524">
      <c r="A1524" s="81" t="str">
        <v/>
      </c>
      <c r="B1524" s="81" t="str">
        <v/>
      </c>
      <c r="C1524" s="83">
        <f>IF($E1524="","",IFERROR(VLOOKUP(TRIM(E1524&amp;""),'Référentiel Articles'!$A$2:$F$634,2,FALSE),""))</f>
      </c>
      <c r="D1524" s="83">
        <f>IF($E1524="","",IFERROR(VLOOKUP(TRIM(E1524&amp;""),'Référentiel Articles'!$A$2:$F$634,3,FALSE),""))</f>
      </c>
      <c r="E1524" s="81" t="str">
        <v/>
      </c>
      <c r="F1524" s="83">
        <f>IF($E1524="","",IFERROR(VLOOKUP(TRIM(E1524&amp;""),'Référentiel Articles'!$A$2:$F$634,4,FALSE),""))</f>
      </c>
      <c r="G1524" s="84">
        <f>IF($E1524="","",IFERROR(VLOOKUP(TRIM(E1524&amp;""),'Référentiel Articles'!$A$2:$F$634,5,FALSE),""))</f>
      </c>
      <c r="H1524" s="85" t="str">
        <v/>
      </c>
      <c r="I1524" s="84">
        <f>IF($E1524="","",IFERROR(VLOOKUP(TRIM(E1524&amp;""),'Référentiel Articles'!$A$2:$F$634,6,FALSE),""))</f>
      </c>
      <c r="J1524" s="90">
        <f>IF(OR($E1524="",$H1524=""),"",$H1524*$I1524)</f>
      </c>
      <c r="K1524" s="87" t="str">
        <v/>
      </c>
    </row>
    <row r="1525">
      <c r="A1525" s="74" t="str">
        <v/>
      </c>
      <c r="B1525" s="74" t="str">
        <v/>
      </c>
      <c r="C1525" s="75">
        <f>IF($E1525="","",IFERROR(VLOOKUP(TRIM(E1525&amp;""),'Référentiel Articles'!$A$2:$F$634,2,FALSE),""))</f>
      </c>
      <c r="D1525" s="75">
        <f>IF($E1525="","",IFERROR(VLOOKUP(TRIM(E1525&amp;""),'Référentiel Articles'!$A$2:$F$634,3,FALSE),""))</f>
      </c>
      <c r="E1525" s="74" t="str">
        <v/>
      </c>
      <c r="F1525" s="75">
        <f>IF($E1525="","",IFERROR(VLOOKUP(TRIM(E1525&amp;""),'Référentiel Articles'!$A$2:$F$634,4,FALSE),""))</f>
      </c>
      <c r="G1525" s="76">
        <f>IF($E1525="","",IFERROR(VLOOKUP(TRIM(E1525&amp;""),'Référentiel Articles'!$A$2:$F$634,5,FALSE),""))</f>
      </c>
      <c r="H1525" s="77" t="str">
        <v/>
      </c>
      <c r="I1525" s="76">
        <f>IF($E1525="","",IFERROR(VLOOKUP(TRIM(E1525&amp;""),'Référentiel Articles'!$A$2:$F$634,6,FALSE),""))</f>
      </c>
      <c r="J1525" s="78">
        <f>IF(OR($E1525="",$H1525=""),"",$H1525*$I1525)</f>
      </c>
      <c r="K1525" s="79" t="str">
        <v/>
      </c>
    </row>
    <row r="1526">
      <c r="A1526" s="81" t="str">
        <v/>
      </c>
      <c r="B1526" s="81" t="str">
        <v/>
      </c>
      <c r="C1526" s="83">
        <f>IF($E1526="","",IFERROR(VLOOKUP(TRIM(E1526&amp;""),'Référentiel Articles'!$A$2:$F$634,2,FALSE),""))</f>
      </c>
      <c r="D1526" s="83">
        <f>IF($E1526="","",IFERROR(VLOOKUP(TRIM(E1526&amp;""),'Référentiel Articles'!$A$2:$F$634,3,FALSE),""))</f>
      </c>
      <c r="E1526" s="81" t="str">
        <v/>
      </c>
      <c r="F1526" s="83">
        <f>IF($E1526="","",IFERROR(VLOOKUP(TRIM(E1526&amp;""),'Référentiel Articles'!$A$2:$F$634,4,FALSE),""))</f>
      </c>
      <c r="G1526" s="84">
        <f>IF($E1526="","",IFERROR(VLOOKUP(TRIM(E1526&amp;""),'Référentiel Articles'!$A$2:$F$634,5,FALSE),""))</f>
      </c>
      <c r="H1526" s="85" t="str">
        <v/>
      </c>
      <c r="I1526" s="84">
        <f>IF($E1526="","",IFERROR(VLOOKUP(TRIM(E1526&amp;""),'Référentiel Articles'!$A$2:$F$634,6,FALSE),""))</f>
      </c>
      <c r="J1526" s="90">
        <f>IF(OR($E1526="",$H1526=""),"",$H1526*$I1526)</f>
      </c>
      <c r="K1526" s="87" t="str">
        <v/>
      </c>
    </row>
    <row r="1527">
      <c r="A1527" s="74" t="str">
        <v/>
      </c>
      <c r="B1527" s="74" t="str">
        <v/>
      </c>
      <c r="C1527" s="75">
        <f>IF($E1527="","",IFERROR(VLOOKUP(TRIM(E1527&amp;""),'Référentiel Articles'!$A$2:$F$634,2,FALSE),""))</f>
      </c>
      <c r="D1527" s="75">
        <f>IF($E1527="","",IFERROR(VLOOKUP(TRIM(E1527&amp;""),'Référentiel Articles'!$A$2:$F$634,3,FALSE),""))</f>
      </c>
      <c r="E1527" s="74" t="str">
        <v/>
      </c>
      <c r="F1527" s="75">
        <f>IF($E1527="","",IFERROR(VLOOKUP(TRIM(E1527&amp;""),'Référentiel Articles'!$A$2:$F$634,4,FALSE),""))</f>
      </c>
      <c r="G1527" s="76">
        <f>IF($E1527="","",IFERROR(VLOOKUP(TRIM(E1527&amp;""),'Référentiel Articles'!$A$2:$F$634,5,FALSE),""))</f>
      </c>
      <c r="H1527" s="77" t="str">
        <v/>
      </c>
      <c r="I1527" s="76">
        <f>IF($E1527="","",IFERROR(VLOOKUP(TRIM(E1527&amp;""),'Référentiel Articles'!$A$2:$F$634,6,FALSE),""))</f>
      </c>
      <c r="J1527" s="78">
        <f>IF(OR($E1527="",$H1527=""),"",$H1527*$I1527)</f>
      </c>
      <c r="K1527" s="79" t="str">
        <v/>
      </c>
    </row>
    <row r="1528">
      <c r="A1528" s="81" t="str">
        <v/>
      </c>
      <c r="B1528" s="81" t="str">
        <v/>
      </c>
      <c r="C1528" s="83">
        <f>IF($E1528="","",IFERROR(VLOOKUP(TRIM(E1528&amp;""),'Référentiel Articles'!$A$2:$F$634,2,FALSE),""))</f>
      </c>
      <c r="D1528" s="83">
        <f>IF($E1528="","",IFERROR(VLOOKUP(TRIM(E1528&amp;""),'Référentiel Articles'!$A$2:$F$634,3,FALSE),""))</f>
      </c>
      <c r="E1528" s="81" t="str">
        <v/>
      </c>
      <c r="F1528" s="83">
        <f>IF($E1528="","",IFERROR(VLOOKUP(TRIM(E1528&amp;""),'Référentiel Articles'!$A$2:$F$634,4,FALSE),""))</f>
      </c>
      <c r="G1528" s="84">
        <f>IF($E1528="","",IFERROR(VLOOKUP(TRIM(E1528&amp;""),'Référentiel Articles'!$A$2:$F$634,5,FALSE),""))</f>
      </c>
      <c r="H1528" s="85" t="str">
        <v/>
      </c>
      <c r="I1528" s="84">
        <f>IF($E1528="","",IFERROR(VLOOKUP(TRIM(E1528&amp;""),'Référentiel Articles'!$A$2:$F$634,6,FALSE),""))</f>
      </c>
      <c r="J1528" s="90">
        <f>IF(OR($E1528="",$H1528=""),"",$H1528*$I1528)</f>
      </c>
      <c r="K1528" s="87" t="str">
        <v/>
      </c>
    </row>
    <row r="1529">
      <c r="A1529" s="74" t="str">
        <v/>
      </c>
      <c r="B1529" s="74" t="str">
        <v/>
      </c>
      <c r="C1529" s="75">
        <f>IF($E1529="","",IFERROR(VLOOKUP(TRIM(E1529&amp;""),'Référentiel Articles'!$A$2:$F$634,2,FALSE),""))</f>
      </c>
      <c r="D1529" s="75">
        <f>IF($E1529="","",IFERROR(VLOOKUP(TRIM(E1529&amp;""),'Référentiel Articles'!$A$2:$F$634,3,FALSE),""))</f>
      </c>
      <c r="E1529" s="74" t="str">
        <v/>
      </c>
      <c r="F1529" s="75">
        <f>IF($E1529="","",IFERROR(VLOOKUP(TRIM(E1529&amp;""),'Référentiel Articles'!$A$2:$F$634,4,FALSE),""))</f>
      </c>
      <c r="G1529" s="76">
        <f>IF($E1529="","",IFERROR(VLOOKUP(TRIM(E1529&amp;""),'Référentiel Articles'!$A$2:$F$634,5,FALSE),""))</f>
      </c>
      <c r="H1529" s="77" t="str">
        <v/>
      </c>
      <c r="I1529" s="76">
        <f>IF($E1529="","",IFERROR(VLOOKUP(TRIM(E1529&amp;""),'Référentiel Articles'!$A$2:$F$634,6,FALSE),""))</f>
      </c>
      <c r="J1529" s="78">
        <f>IF(OR($E1529="",$H1529=""),"",$H1529*$I1529)</f>
      </c>
      <c r="K1529" s="79" t="str">
        <v/>
      </c>
    </row>
    <row r="1530">
      <c r="A1530" s="81" t="str">
        <v/>
      </c>
      <c r="B1530" s="81" t="str">
        <v/>
      </c>
      <c r="C1530" s="83">
        <f>IF($E1530="","",IFERROR(VLOOKUP(TRIM(E1530&amp;""),'Référentiel Articles'!$A$2:$F$634,2,FALSE),""))</f>
      </c>
      <c r="D1530" s="83">
        <f>IF($E1530="","",IFERROR(VLOOKUP(TRIM(E1530&amp;""),'Référentiel Articles'!$A$2:$F$634,3,FALSE),""))</f>
      </c>
      <c r="E1530" s="81" t="str">
        <v/>
      </c>
      <c r="F1530" s="83">
        <f>IF($E1530="","",IFERROR(VLOOKUP(TRIM(E1530&amp;""),'Référentiel Articles'!$A$2:$F$634,4,FALSE),""))</f>
      </c>
      <c r="G1530" s="84">
        <f>IF($E1530="","",IFERROR(VLOOKUP(TRIM(E1530&amp;""),'Référentiel Articles'!$A$2:$F$634,5,FALSE),""))</f>
      </c>
      <c r="H1530" s="85" t="str">
        <v/>
      </c>
      <c r="I1530" s="84">
        <f>IF($E1530="","",IFERROR(VLOOKUP(TRIM(E1530&amp;""),'Référentiel Articles'!$A$2:$F$634,6,FALSE),""))</f>
      </c>
      <c r="J1530" s="90">
        <f>IF(OR($E1530="",$H1530=""),"",$H1530*$I1530)</f>
      </c>
      <c r="K1530" s="87" t="str">
        <v/>
      </c>
    </row>
    <row r="1531">
      <c r="A1531" s="74" t="str">
        <v/>
      </c>
      <c r="B1531" s="74" t="str">
        <v/>
      </c>
      <c r="C1531" s="75">
        <f>IF($E1531="","",IFERROR(VLOOKUP(TRIM(E1531&amp;""),'Référentiel Articles'!$A$2:$F$634,2,FALSE),""))</f>
      </c>
      <c r="D1531" s="75">
        <f>IF($E1531="","",IFERROR(VLOOKUP(TRIM(E1531&amp;""),'Référentiel Articles'!$A$2:$F$634,3,FALSE),""))</f>
      </c>
      <c r="E1531" s="74" t="str">
        <v/>
      </c>
      <c r="F1531" s="75">
        <f>IF($E1531="","",IFERROR(VLOOKUP(TRIM(E1531&amp;""),'Référentiel Articles'!$A$2:$F$634,4,FALSE),""))</f>
      </c>
      <c r="G1531" s="76">
        <f>IF($E1531="","",IFERROR(VLOOKUP(TRIM(E1531&amp;""),'Référentiel Articles'!$A$2:$F$634,5,FALSE),""))</f>
      </c>
      <c r="H1531" s="77" t="str">
        <v/>
      </c>
      <c r="I1531" s="76">
        <f>IF($E1531="","",IFERROR(VLOOKUP(TRIM(E1531&amp;""),'Référentiel Articles'!$A$2:$F$634,6,FALSE),""))</f>
      </c>
      <c r="J1531" s="78">
        <f>IF(OR($E1531="",$H1531=""),"",$H1531*$I1531)</f>
      </c>
      <c r="K1531" s="79" t="str">
        <v/>
      </c>
    </row>
    <row r="1532">
      <c r="A1532" s="81" t="str">
        <v/>
      </c>
      <c r="B1532" s="81" t="str">
        <v/>
      </c>
      <c r="C1532" s="83">
        <f>IF($E1532="","",IFERROR(VLOOKUP(TRIM(E1532&amp;""),'Référentiel Articles'!$A$2:$F$634,2,FALSE),""))</f>
      </c>
      <c r="D1532" s="83">
        <f>IF($E1532="","",IFERROR(VLOOKUP(TRIM(E1532&amp;""),'Référentiel Articles'!$A$2:$F$634,3,FALSE),""))</f>
      </c>
      <c r="E1532" s="81" t="str">
        <v/>
      </c>
      <c r="F1532" s="83">
        <f>IF($E1532="","",IFERROR(VLOOKUP(TRIM(E1532&amp;""),'Référentiel Articles'!$A$2:$F$634,4,FALSE),""))</f>
      </c>
      <c r="G1532" s="84">
        <f>IF($E1532="","",IFERROR(VLOOKUP(TRIM(E1532&amp;""),'Référentiel Articles'!$A$2:$F$634,5,FALSE),""))</f>
      </c>
      <c r="H1532" s="85" t="str">
        <v/>
      </c>
      <c r="I1532" s="84">
        <f>IF($E1532="","",IFERROR(VLOOKUP(TRIM(E1532&amp;""),'Référentiel Articles'!$A$2:$F$634,6,FALSE),""))</f>
      </c>
      <c r="J1532" s="90">
        <f>IF(OR($E1532="",$H1532=""),"",$H1532*$I1532)</f>
      </c>
      <c r="K1532" s="87" t="str">
        <v/>
      </c>
    </row>
    <row r="1533">
      <c r="A1533" s="74" t="str">
        <v/>
      </c>
      <c r="B1533" s="74" t="str">
        <v/>
      </c>
      <c r="C1533" s="75">
        <f>IF($E1533="","",IFERROR(VLOOKUP(TRIM(E1533&amp;""),'Référentiel Articles'!$A$2:$F$634,2,FALSE),""))</f>
      </c>
      <c r="D1533" s="75">
        <f>IF($E1533="","",IFERROR(VLOOKUP(TRIM(E1533&amp;""),'Référentiel Articles'!$A$2:$F$634,3,FALSE),""))</f>
      </c>
      <c r="E1533" s="74" t="str">
        <v/>
      </c>
      <c r="F1533" s="75">
        <f>IF($E1533="","",IFERROR(VLOOKUP(TRIM(E1533&amp;""),'Référentiel Articles'!$A$2:$F$634,4,FALSE),""))</f>
      </c>
      <c r="G1533" s="76">
        <f>IF($E1533="","",IFERROR(VLOOKUP(TRIM(E1533&amp;""),'Référentiel Articles'!$A$2:$F$634,5,FALSE),""))</f>
      </c>
      <c r="H1533" s="77" t="str">
        <v/>
      </c>
      <c r="I1533" s="76">
        <f>IF($E1533="","",IFERROR(VLOOKUP(TRIM(E1533&amp;""),'Référentiel Articles'!$A$2:$F$634,6,FALSE),""))</f>
      </c>
      <c r="J1533" s="78">
        <f>IF(OR($E1533="",$H1533=""),"",$H1533*$I1533)</f>
      </c>
      <c r="K1533" s="79" t="str">
        <v/>
      </c>
    </row>
    <row r="1534">
      <c r="A1534" s="81" t="str">
        <v/>
      </c>
      <c r="B1534" s="81" t="str">
        <v/>
      </c>
      <c r="C1534" s="83">
        <f>IF($E1534="","",IFERROR(VLOOKUP(TRIM(E1534&amp;""),'Référentiel Articles'!$A$2:$F$634,2,FALSE),""))</f>
      </c>
      <c r="D1534" s="83">
        <f>IF($E1534="","",IFERROR(VLOOKUP(TRIM(E1534&amp;""),'Référentiel Articles'!$A$2:$F$634,3,FALSE),""))</f>
      </c>
      <c r="E1534" s="81" t="str">
        <v/>
      </c>
      <c r="F1534" s="83">
        <f>IF($E1534="","",IFERROR(VLOOKUP(TRIM(E1534&amp;""),'Référentiel Articles'!$A$2:$F$634,4,FALSE),""))</f>
      </c>
      <c r="G1534" s="84">
        <f>IF($E1534="","",IFERROR(VLOOKUP(TRIM(E1534&amp;""),'Référentiel Articles'!$A$2:$F$634,5,FALSE),""))</f>
      </c>
      <c r="H1534" s="85" t="str">
        <v/>
      </c>
      <c r="I1534" s="84">
        <f>IF($E1534="","",IFERROR(VLOOKUP(TRIM(E1534&amp;""),'Référentiel Articles'!$A$2:$F$634,6,FALSE),""))</f>
      </c>
      <c r="J1534" s="90">
        <f>IF(OR($E1534="",$H1534=""),"",$H1534*$I1534)</f>
      </c>
      <c r="K1534" s="87" t="str">
        <v/>
      </c>
    </row>
    <row r="1535">
      <c r="A1535" s="74" t="str">
        <v/>
      </c>
      <c r="B1535" s="74" t="str">
        <v/>
      </c>
      <c r="C1535" s="75">
        <f>IF($E1535="","",IFERROR(VLOOKUP(TRIM(E1535&amp;""),'Référentiel Articles'!$A$2:$F$634,2,FALSE),""))</f>
      </c>
      <c r="D1535" s="75">
        <f>IF($E1535="","",IFERROR(VLOOKUP(TRIM(E1535&amp;""),'Référentiel Articles'!$A$2:$F$634,3,FALSE),""))</f>
      </c>
      <c r="E1535" s="74" t="str">
        <v/>
      </c>
      <c r="F1535" s="75">
        <f>IF($E1535="","",IFERROR(VLOOKUP(TRIM(E1535&amp;""),'Référentiel Articles'!$A$2:$F$634,4,FALSE),""))</f>
      </c>
      <c r="G1535" s="76">
        <f>IF($E1535="","",IFERROR(VLOOKUP(TRIM(E1535&amp;""),'Référentiel Articles'!$A$2:$F$634,5,FALSE),""))</f>
      </c>
      <c r="H1535" s="77" t="str">
        <v/>
      </c>
      <c r="I1535" s="76">
        <f>IF($E1535="","",IFERROR(VLOOKUP(TRIM(E1535&amp;""),'Référentiel Articles'!$A$2:$F$634,6,FALSE),""))</f>
      </c>
      <c r="J1535" s="78">
        <f>IF(OR($E1535="",$H1535=""),"",$H1535*$I1535)</f>
      </c>
      <c r="K1535" s="79" t="str">
        <v/>
      </c>
    </row>
    <row r="1536">
      <c r="A1536" s="81" t="str">
        <v/>
      </c>
      <c r="B1536" s="81" t="str">
        <v/>
      </c>
      <c r="C1536" s="83">
        <f>IF($E1536="","",IFERROR(VLOOKUP(TRIM(E1536&amp;""),'Référentiel Articles'!$A$2:$F$634,2,FALSE),""))</f>
      </c>
      <c r="D1536" s="83">
        <f>IF($E1536="","",IFERROR(VLOOKUP(TRIM(E1536&amp;""),'Référentiel Articles'!$A$2:$F$634,3,FALSE),""))</f>
      </c>
      <c r="E1536" s="81" t="str">
        <v/>
      </c>
      <c r="F1536" s="83">
        <f>IF($E1536="","",IFERROR(VLOOKUP(TRIM(E1536&amp;""),'Référentiel Articles'!$A$2:$F$634,4,FALSE),""))</f>
      </c>
      <c r="G1536" s="84">
        <f>IF($E1536="","",IFERROR(VLOOKUP(TRIM(E1536&amp;""),'Référentiel Articles'!$A$2:$F$634,5,FALSE),""))</f>
      </c>
      <c r="H1536" s="85" t="str">
        <v/>
      </c>
      <c r="I1536" s="84">
        <f>IF($E1536="","",IFERROR(VLOOKUP(TRIM(E1536&amp;""),'Référentiel Articles'!$A$2:$F$634,6,FALSE),""))</f>
      </c>
      <c r="J1536" s="90">
        <f>IF(OR($E1536="",$H1536=""),"",$H1536*$I1536)</f>
      </c>
      <c r="K1536" s="87" t="str">
        <v/>
      </c>
    </row>
    <row r="1537">
      <c r="A1537" s="74" t="str">
        <v/>
      </c>
      <c r="B1537" s="74" t="str">
        <v/>
      </c>
      <c r="C1537" s="75">
        <f>IF($E1537="","",IFERROR(VLOOKUP(TRIM(E1537&amp;""),'Référentiel Articles'!$A$2:$F$634,2,FALSE),""))</f>
      </c>
      <c r="D1537" s="75">
        <f>IF($E1537="","",IFERROR(VLOOKUP(TRIM(E1537&amp;""),'Référentiel Articles'!$A$2:$F$634,3,FALSE),""))</f>
      </c>
      <c r="E1537" s="74" t="str">
        <v/>
      </c>
      <c r="F1537" s="75">
        <f>IF($E1537="","",IFERROR(VLOOKUP(TRIM(E1537&amp;""),'Référentiel Articles'!$A$2:$F$634,4,FALSE),""))</f>
      </c>
      <c r="G1537" s="76">
        <f>IF($E1537="","",IFERROR(VLOOKUP(TRIM(E1537&amp;""),'Référentiel Articles'!$A$2:$F$634,5,FALSE),""))</f>
      </c>
      <c r="H1537" s="77" t="str">
        <v/>
      </c>
      <c r="I1537" s="76">
        <f>IF($E1537="","",IFERROR(VLOOKUP(TRIM(E1537&amp;""),'Référentiel Articles'!$A$2:$F$634,6,FALSE),""))</f>
      </c>
      <c r="J1537" s="78">
        <f>IF(OR($E1537="",$H1537=""),"",$H1537*$I1537)</f>
      </c>
      <c r="K1537" s="79" t="str">
        <v/>
      </c>
    </row>
    <row r="1538">
      <c r="A1538" s="81" t="str">
        <v/>
      </c>
      <c r="B1538" s="81" t="str">
        <v/>
      </c>
      <c r="C1538" s="83">
        <f>IF($E1538="","",IFERROR(VLOOKUP(TRIM(E1538&amp;""),'Référentiel Articles'!$A$2:$F$634,2,FALSE),""))</f>
      </c>
      <c r="D1538" s="83">
        <f>IF($E1538="","",IFERROR(VLOOKUP(TRIM(E1538&amp;""),'Référentiel Articles'!$A$2:$F$634,3,FALSE),""))</f>
      </c>
      <c r="E1538" s="81" t="str">
        <v/>
      </c>
      <c r="F1538" s="83">
        <f>IF($E1538="","",IFERROR(VLOOKUP(TRIM(E1538&amp;""),'Référentiel Articles'!$A$2:$F$634,4,FALSE),""))</f>
      </c>
      <c r="G1538" s="84">
        <f>IF($E1538="","",IFERROR(VLOOKUP(TRIM(E1538&amp;""),'Référentiel Articles'!$A$2:$F$634,5,FALSE),""))</f>
      </c>
      <c r="H1538" s="85" t="str">
        <v/>
      </c>
      <c r="I1538" s="84">
        <f>IF($E1538="","",IFERROR(VLOOKUP(TRIM(E1538&amp;""),'Référentiel Articles'!$A$2:$F$634,6,FALSE),""))</f>
      </c>
      <c r="J1538" s="90">
        <f>IF(OR($E1538="",$H1538=""),"",$H1538*$I1538)</f>
      </c>
      <c r="K1538" s="87" t="str">
        <v/>
      </c>
    </row>
    <row r="1539">
      <c r="A1539" s="74" t="str">
        <v/>
      </c>
      <c r="B1539" s="74" t="str">
        <v/>
      </c>
      <c r="C1539" s="75">
        <f>IF($E1539="","",IFERROR(VLOOKUP(TRIM(E1539&amp;""),'Référentiel Articles'!$A$2:$F$634,2,FALSE),""))</f>
      </c>
      <c r="D1539" s="75">
        <f>IF($E1539="","",IFERROR(VLOOKUP(TRIM(E1539&amp;""),'Référentiel Articles'!$A$2:$F$634,3,FALSE),""))</f>
      </c>
      <c r="E1539" s="74" t="str">
        <v/>
      </c>
      <c r="F1539" s="75">
        <f>IF($E1539="","",IFERROR(VLOOKUP(TRIM(E1539&amp;""),'Référentiel Articles'!$A$2:$F$634,4,FALSE),""))</f>
      </c>
      <c r="G1539" s="76">
        <f>IF($E1539="","",IFERROR(VLOOKUP(TRIM(E1539&amp;""),'Référentiel Articles'!$A$2:$F$634,5,FALSE),""))</f>
      </c>
      <c r="H1539" s="77" t="str">
        <v/>
      </c>
      <c r="I1539" s="76">
        <f>IF($E1539="","",IFERROR(VLOOKUP(TRIM(E1539&amp;""),'Référentiel Articles'!$A$2:$F$634,6,FALSE),""))</f>
      </c>
      <c r="J1539" s="78">
        <f>IF(OR($E1539="",$H1539=""),"",$H1539*$I1539)</f>
      </c>
      <c r="K1539" s="79" t="str">
        <v/>
      </c>
    </row>
    <row r="1540">
      <c r="A1540" s="81" t="str">
        <v/>
      </c>
      <c r="B1540" s="81" t="str">
        <v/>
      </c>
      <c r="C1540" s="83">
        <f>IF($E1540="","",IFERROR(VLOOKUP(TRIM(E1540&amp;""),'Référentiel Articles'!$A$2:$F$634,2,FALSE),""))</f>
      </c>
      <c r="D1540" s="83">
        <f>IF($E1540="","",IFERROR(VLOOKUP(TRIM(E1540&amp;""),'Référentiel Articles'!$A$2:$F$634,3,FALSE),""))</f>
      </c>
      <c r="E1540" s="81" t="str">
        <v/>
      </c>
      <c r="F1540" s="83">
        <f>IF($E1540="","",IFERROR(VLOOKUP(TRIM(E1540&amp;""),'Référentiel Articles'!$A$2:$F$634,4,FALSE),""))</f>
      </c>
      <c r="G1540" s="84">
        <f>IF($E1540="","",IFERROR(VLOOKUP(TRIM(E1540&amp;""),'Référentiel Articles'!$A$2:$F$634,5,FALSE),""))</f>
      </c>
      <c r="H1540" s="85" t="str">
        <v/>
      </c>
      <c r="I1540" s="84">
        <f>IF($E1540="","",IFERROR(VLOOKUP(TRIM(E1540&amp;""),'Référentiel Articles'!$A$2:$F$634,6,FALSE),""))</f>
      </c>
      <c r="J1540" s="90">
        <f>IF(OR($E1540="",$H1540=""),"",$H1540*$I1540)</f>
      </c>
      <c r="K1540" s="87" t="str">
        <v/>
      </c>
    </row>
    <row r="1541">
      <c r="A1541" s="74" t="str">
        <v/>
      </c>
      <c r="B1541" s="74" t="str">
        <v/>
      </c>
      <c r="C1541" s="75">
        <f>IF($E1541="","",IFERROR(VLOOKUP(TRIM(E1541&amp;""),'Référentiel Articles'!$A$2:$F$634,2,FALSE),""))</f>
      </c>
      <c r="D1541" s="75">
        <f>IF($E1541="","",IFERROR(VLOOKUP(TRIM(E1541&amp;""),'Référentiel Articles'!$A$2:$F$634,3,FALSE),""))</f>
      </c>
      <c r="E1541" s="74" t="str">
        <v/>
      </c>
      <c r="F1541" s="75">
        <f>IF($E1541="","",IFERROR(VLOOKUP(TRIM(E1541&amp;""),'Référentiel Articles'!$A$2:$F$634,4,FALSE),""))</f>
      </c>
      <c r="G1541" s="76">
        <f>IF($E1541="","",IFERROR(VLOOKUP(TRIM(E1541&amp;""),'Référentiel Articles'!$A$2:$F$634,5,FALSE),""))</f>
      </c>
      <c r="H1541" s="77" t="str">
        <v/>
      </c>
      <c r="I1541" s="76">
        <f>IF($E1541="","",IFERROR(VLOOKUP(TRIM(E1541&amp;""),'Référentiel Articles'!$A$2:$F$634,6,FALSE),""))</f>
      </c>
      <c r="J1541" s="78">
        <f>IF(OR($E1541="",$H1541=""),"",$H1541*$I1541)</f>
      </c>
      <c r="K1541" s="79" t="str">
        <v/>
      </c>
    </row>
    <row r="1542">
      <c r="A1542" s="81" t="str">
        <v/>
      </c>
      <c r="B1542" s="81" t="str">
        <v/>
      </c>
      <c r="C1542" s="83">
        <f>IF($E1542="","",IFERROR(VLOOKUP(TRIM(E1542&amp;""),'Référentiel Articles'!$A$2:$F$634,2,FALSE),""))</f>
      </c>
      <c r="D1542" s="83">
        <f>IF($E1542="","",IFERROR(VLOOKUP(TRIM(E1542&amp;""),'Référentiel Articles'!$A$2:$F$634,3,FALSE),""))</f>
      </c>
      <c r="E1542" s="81" t="str">
        <v/>
      </c>
      <c r="F1542" s="83">
        <f>IF($E1542="","",IFERROR(VLOOKUP(TRIM(E1542&amp;""),'Référentiel Articles'!$A$2:$F$634,4,FALSE),""))</f>
      </c>
      <c r="G1542" s="84">
        <f>IF($E1542="","",IFERROR(VLOOKUP(TRIM(E1542&amp;""),'Référentiel Articles'!$A$2:$F$634,5,FALSE),""))</f>
      </c>
      <c r="H1542" s="85" t="str">
        <v/>
      </c>
      <c r="I1542" s="84">
        <f>IF($E1542="","",IFERROR(VLOOKUP(TRIM(E1542&amp;""),'Référentiel Articles'!$A$2:$F$634,6,FALSE),""))</f>
      </c>
      <c r="J1542" s="90">
        <f>IF(OR($E1542="",$H1542=""),"",$H1542*$I1542)</f>
      </c>
      <c r="K1542" s="87" t="str">
        <v/>
      </c>
    </row>
    <row r="1543">
      <c r="A1543" s="74" t="str">
        <v/>
      </c>
      <c r="B1543" s="74" t="str">
        <v/>
      </c>
      <c r="C1543" s="75">
        <f>IF($E1543="","",IFERROR(VLOOKUP(TRIM(E1543&amp;""),'Référentiel Articles'!$A$2:$F$634,2,FALSE),""))</f>
      </c>
      <c r="D1543" s="75">
        <f>IF($E1543="","",IFERROR(VLOOKUP(TRIM(E1543&amp;""),'Référentiel Articles'!$A$2:$F$634,3,FALSE),""))</f>
      </c>
      <c r="E1543" s="74" t="str">
        <v/>
      </c>
      <c r="F1543" s="75">
        <f>IF($E1543="","",IFERROR(VLOOKUP(TRIM(E1543&amp;""),'Référentiel Articles'!$A$2:$F$634,4,FALSE),""))</f>
      </c>
      <c r="G1543" s="76">
        <f>IF($E1543="","",IFERROR(VLOOKUP(TRIM(E1543&amp;""),'Référentiel Articles'!$A$2:$F$634,5,FALSE),""))</f>
      </c>
      <c r="H1543" s="77" t="str">
        <v/>
      </c>
      <c r="I1543" s="76">
        <f>IF($E1543="","",IFERROR(VLOOKUP(TRIM(E1543&amp;""),'Référentiel Articles'!$A$2:$F$634,6,FALSE),""))</f>
      </c>
      <c r="J1543" s="78">
        <f>IF(OR($E1543="",$H1543=""),"",$H1543*$I1543)</f>
      </c>
      <c r="K1543" s="79" t="str">
        <v/>
      </c>
    </row>
    <row r="1544">
      <c r="A1544" s="81" t="str">
        <v/>
      </c>
      <c r="B1544" s="81" t="str">
        <v/>
      </c>
      <c r="C1544" s="83">
        <f>IF($E1544="","",IFERROR(VLOOKUP(TRIM(E1544&amp;""),'Référentiel Articles'!$A$2:$F$634,2,FALSE),""))</f>
      </c>
      <c r="D1544" s="83">
        <f>IF($E1544="","",IFERROR(VLOOKUP(TRIM(E1544&amp;""),'Référentiel Articles'!$A$2:$F$634,3,FALSE),""))</f>
      </c>
      <c r="E1544" s="81" t="str">
        <v/>
      </c>
      <c r="F1544" s="83">
        <f>IF($E1544="","",IFERROR(VLOOKUP(TRIM(E1544&amp;""),'Référentiel Articles'!$A$2:$F$634,4,FALSE),""))</f>
      </c>
      <c r="G1544" s="84">
        <f>IF($E1544="","",IFERROR(VLOOKUP(TRIM(E1544&amp;""),'Référentiel Articles'!$A$2:$F$634,5,FALSE),""))</f>
      </c>
      <c r="H1544" s="85" t="str">
        <v/>
      </c>
      <c r="I1544" s="84">
        <f>IF($E1544="","",IFERROR(VLOOKUP(TRIM(E1544&amp;""),'Référentiel Articles'!$A$2:$F$634,6,FALSE),""))</f>
      </c>
      <c r="J1544" s="90">
        <f>IF(OR($E1544="",$H1544=""),"",$H1544*$I1544)</f>
      </c>
      <c r="K1544" s="87" t="str">
        <v/>
      </c>
    </row>
    <row r="1545">
      <c r="A1545" s="74" t="str">
        <v/>
      </c>
      <c r="B1545" s="74" t="str">
        <v/>
      </c>
      <c r="C1545" s="75">
        <f>IF($E1545="","",IFERROR(VLOOKUP(TRIM(E1545&amp;""),'Référentiel Articles'!$A$2:$F$634,2,FALSE),""))</f>
      </c>
      <c r="D1545" s="75">
        <f>IF($E1545="","",IFERROR(VLOOKUP(TRIM(E1545&amp;""),'Référentiel Articles'!$A$2:$F$634,3,FALSE),""))</f>
      </c>
      <c r="E1545" s="74" t="str">
        <v/>
      </c>
      <c r="F1545" s="75">
        <f>IF($E1545="","",IFERROR(VLOOKUP(TRIM(E1545&amp;""),'Référentiel Articles'!$A$2:$F$634,4,FALSE),""))</f>
      </c>
      <c r="G1545" s="76">
        <f>IF($E1545="","",IFERROR(VLOOKUP(TRIM(E1545&amp;""),'Référentiel Articles'!$A$2:$F$634,5,FALSE),""))</f>
      </c>
      <c r="H1545" s="77" t="str">
        <v/>
      </c>
      <c r="I1545" s="76">
        <f>IF($E1545="","",IFERROR(VLOOKUP(TRIM(E1545&amp;""),'Référentiel Articles'!$A$2:$F$634,6,FALSE),""))</f>
      </c>
      <c r="J1545" s="78">
        <f>IF(OR($E1545="",$H1545=""),"",$H1545*$I1545)</f>
      </c>
      <c r="K1545" s="79" t="str">
        <v/>
      </c>
    </row>
    <row r="1546">
      <c r="A1546" s="81" t="str">
        <v/>
      </c>
      <c r="B1546" s="81" t="str">
        <v/>
      </c>
      <c r="C1546" s="83">
        <f>IF($E1546="","",IFERROR(VLOOKUP(TRIM(E1546&amp;""),'Référentiel Articles'!$A$2:$F$634,2,FALSE),""))</f>
      </c>
      <c r="D1546" s="83">
        <f>IF($E1546="","",IFERROR(VLOOKUP(TRIM(E1546&amp;""),'Référentiel Articles'!$A$2:$F$634,3,FALSE),""))</f>
      </c>
      <c r="E1546" s="81" t="str">
        <v/>
      </c>
      <c r="F1546" s="83">
        <f>IF($E1546="","",IFERROR(VLOOKUP(TRIM(E1546&amp;""),'Référentiel Articles'!$A$2:$F$634,4,FALSE),""))</f>
      </c>
      <c r="G1546" s="84">
        <f>IF($E1546="","",IFERROR(VLOOKUP(TRIM(E1546&amp;""),'Référentiel Articles'!$A$2:$F$634,5,FALSE),""))</f>
      </c>
      <c r="H1546" s="85" t="str">
        <v/>
      </c>
      <c r="I1546" s="84">
        <f>IF($E1546="","",IFERROR(VLOOKUP(TRIM(E1546&amp;""),'Référentiel Articles'!$A$2:$F$634,6,FALSE),""))</f>
      </c>
      <c r="J1546" s="90">
        <f>IF(OR($E1546="",$H1546=""),"",$H1546*$I1546)</f>
      </c>
      <c r="K1546" s="87" t="str">
        <v/>
      </c>
    </row>
    <row r="1547">
      <c r="A1547" s="74" t="str">
        <v/>
      </c>
      <c r="B1547" s="74" t="str">
        <v/>
      </c>
      <c r="C1547" s="75">
        <f>IF($E1547="","",IFERROR(VLOOKUP(TRIM(E1547&amp;""),'Référentiel Articles'!$A$2:$F$634,2,FALSE),""))</f>
      </c>
      <c r="D1547" s="75">
        <f>IF($E1547="","",IFERROR(VLOOKUP(TRIM(E1547&amp;""),'Référentiel Articles'!$A$2:$F$634,3,FALSE),""))</f>
      </c>
      <c r="E1547" s="74" t="str">
        <v/>
      </c>
      <c r="F1547" s="75">
        <f>IF($E1547="","",IFERROR(VLOOKUP(TRIM(E1547&amp;""),'Référentiel Articles'!$A$2:$F$634,4,FALSE),""))</f>
      </c>
      <c r="G1547" s="76">
        <f>IF($E1547="","",IFERROR(VLOOKUP(TRIM(E1547&amp;""),'Référentiel Articles'!$A$2:$F$634,5,FALSE),""))</f>
      </c>
      <c r="H1547" s="77" t="str">
        <v/>
      </c>
      <c r="I1547" s="76">
        <f>IF($E1547="","",IFERROR(VLOOKUP(TRIM(E1547&amp;""),'Référentiel Articles'!$A$2:$F$634,6,FALSE),""))</f>
      </c>
      <c r="J1547" s="78">
        <f>IF(OR($E1547="",$H1547=""),"",$H1547*$I1547)</f>
      </c>
      <c r="K1547" s="79" t="str">
        <v/>
      </c>
    </row>
    <row r="1548">
      <c r="A1548" s="81" t="str">
        <v/>
      </c>
      <c r="B1548" s="81" t="str">
        <v/>
      </c>
      <c r="C1548" s="83">
        <f>IF($E1548="","",IFERROR(VLOOKUP(TRIM(E1548&amp;""),'Référentiel Articles'!$A$2:$F$634,2,FALSE),""))</f>
      </c>
      <c r="D1548" s="83">
        <f>IF($E1548="","",IFERROR(VLOOKUP(TRIM(E1548&amp;""),'Référentiel Articles'!$A$2:$F$634,3,FALSE),""))</f>
      </c>
      <c r="E1548" s="81" t="str">
        <v/>
      </c>
      <c r="F1548" s="83">
        <f>IF($E1548="","",IFERROR(VLOOKUP(TRIM(E1548&amp;""),'Référentiel Articles'!$A$2:$F$634,4,FALSE),""))</f>
      </c>
      <c r="G1548" s="84">
        <f>IF($E1548="","",IFERROR(VLOOKUP(TRIM(E1548&amp;""),'Référentiel Articles'!$A$2:$F$634,5,FALSE),""))</f>
      </c>
      <c r="H1548" s="85" t="str">
        <v/>
      </c>
      <c r="I1548" s="84">
        <f>IF($E1548="","",IFERROR(VLOOKUP(TRIM(E1548&amp;""),'Référentiel Articles'!$A$2:$F$634,6,FALSE),""))</f>
      </c>
      <c r="J1548" s="90">
        <f>IF(OR($E1548="",$H1548=""),"",$H1548*$I1548)</f>
      </c>
      <c r="K1548" s="87" t="str">
        <v/>
      </c>
    </row>
    <row r="1549">
      <c r="A1549" s="74" t="str">
        <v/>
      </c>
      <c r="B1549" s="74" t="str">
        <v/>
      </c>
      <c r="C1549" s="75">
        <f>IF($E1549="","",IFERROR(VLOOKUP(TRIM(E1549&amp;""),'Référentiel Articles'!$A$2:$F$634,2,FALSE),""))</f>
      </c>
      <c r="D1549" s="75">
        <f>IF($E1549="","",IFERROR(VLOOKUP(TRIM(E1549&amp;""),'Référentiel Articles'!$A$2:$F$634,3,FALSE),""))</f>
      </c>
      <c r="E1549" s="74" t="str">
        <v/>
      </c>
      <c r="F1549" s="75">
        <f>IF($E1549="","",IFERROR(VLOOKUP(TRIM(E1549&amp;""),'Référentiel Articles'!$A$2:$F$634,4,FALSE),""))</f>
      </c>
      <c r="G1549" s="76">
        <f>IF($E1549="","",IFERROR(VLOOKUP(TRIM(E1549&amp;""),'Référentiel Articles'!$A$2:$F$634,5,FALSE),""))</f>
      </c>
      <c r="H1549" s="77" t="str">
        <v/>
      </c>
      <c r="I1549" s="76">
        <f>IF($E1549="","",IFERROR(VLOOKUP(TRIM(E1549&amp;""),'Référentiel Articles'!$A$2:$F$634,6,FALSE),""))</f>
      </c>
      <c r="J1549" s="78">
        <f>IF(OR($E1549="",$H1549=""),"",$H1549*$I1549)</f>
      </c>
      <c r="K1549" s="79" t="str">
        <v/>
      </c>
    </row>
    <row r="1550">
      <c r="A1550" s="81" t="str">
        <v/>
      </c>
      <c r="B1550" s="81" t="str">
        <v/>
      </c>
      <c r="C1550" s="83">
        <f>IF($E1550="","",IFERROR(VLOOKUP(TRIM(E1550&amp;""),'Référentiel Articles'!$A$2:$F$634,2,FALSE),""))</f>
      </c>
      <c r="D1550" s="83">
        <f>IF($E1550="","",IFERROR(VLOOKUP(TRIM(E1550&amp;""),'Référentiel Articles'!$A$2:$F$634,3,FALSE),""))</f>
      </c>
      <c r="E1550" s="81" t="str">
        <v/>
      </c>
      <c r="F1550" s="83">
        <f>IF($E1550="","",IFERROR(VLOOKUP(TRIM(E1550&amp;""),'Référentiel Articles'!$A$2:$F$634,4,FALSE),""))</f>
      </c>
      <c r="G1550" s="84">
        <f>IF($E1550="","",IFERROR(VLOOKUP(TRIM(E1550&amp;""),'Référentiel Articles'!$A$2:$F$634,5,FALSE),""))</f>
      </c>
      <c r="H1550" s="85" t="str">
        <v/>
      </c>
      <c r="I1550" s="84">
        <f>IF($E1550="","",IFERROR(VLOOKUP(TRIM(E1550&amp;""),'Référentiel Articles'!$A$2:$F$634,6,FALSE),""))</f>
      </c>
      <c r="J1550" s="90">
        <f>IF(OR($E1550="",$H1550=""),"",$H1550*$I1550)</f>
      </c>
      <c r="K1550" s="87" t="str">
        <v/>
      </c>
    </row>
    <row r="1551">
      <c r="A1551" s="74" t="str">
        <v/>
      </c>
      <c r="B1551" s="74" t="str">
        <v/>
      </c>
      <c r="C1551" s="75">
        <f>IF($E1551="","",IFERROR(VLOOKUP(TRIM(E1551&amp;""),'Référentiel Articles'!$A$2:$F$634,2,FALSE),""))</f>
      </c>
      <c r="D1551" s="75">
        <f>IF($E1551="","",IFERROR(VLOOKUP(TRIM(E1551&amp;""),'Référentiel Articles'!$A$2:$F$634,3,FALSE),""))</f>
      </c>
      <c r="E1551" s="74" t="str">
        <v/>
      </c>
      <c r="F1551" s="75">
        <f>IF($E1551="","",IFERROR(VLOOKUP(TRIM(E1551&amp;""),'Référentiel Articles'!$A$2:$F$634,4,FALSE),""))</f>
      </c>
      <c r="G1551" s="76">
        <f>IF($E1551="","",IFERROR(VLOOKUP(TRIM(E1551&amp;""),'Référentiel Articles'!$A$2:$F$634,5,FALSE),""))</f>
      </c>
      <c r="H1551" s="77" t="str">
        <v/>
      </c>
      <c r="I1551" s="76">
        <f>IF($E1551="","",IFERROR(VLOOKUP(TRIM(E1551&amp;""),'Référentiel Articles'!$A$2:$F$634,6,FALSE),""))</f>
      </c>
      <c r="J1551" s="78">
        <f>IF(OR($E1551="",$H1551=""),"",$H1551*$I1551)</f>
      </c>
      <c r="K1551" s="79" t="str">
        <v/>
      </c>
    </row>
    <row r="1552">
      <c r="A1552" s="81" t="str">
        <v/>
      </c>
      <c r="B1552" s="81" t="str">
        <v/>
      </c>
      <c r="C1552" s="83">
        <f>IF($E1552="","",IFERROR(VLOOKUP(TRIM(E1552&amp;""),'Référentiel Articles'!$A$2:$F$634,2,FALSE),""))</f>
      </c>
      <c r="D1552" s="83">
        <f>IF($E1552="","",IFERROR(VLOOKUP(TRIM(E1552&amp;""),'Référentiel Articles'!$A$2:$F$634,3,FALSE),""))</f>
      </c>
      <c r="E1552" s="81" t="str">
        <v/>
      </c>
      <c r="F1552" s="83">
        <f>IF($E1552="","",IFERROR(VLOOKUP(TRIM(E1552&amp;""),'Référentiel Articles'!$A$2:$F$634,4,FALSE),""))</f>
      </c>
      <c r="G1552" s="84">
        <f>IF($E1552="","",IFERROR(VLOOKUP(TRIM(E1552&amp;""),'Référentiel Articles'!$A$2:$F$634,5,FALSE),""))</f>
      </c>
      <c r="H1552" s="85" t="str">
        <v/>
      </c>
      <c r="I1552" s="84">
        <f>IF($E1552="","",IFERROR(VLOOKUP(TRIM(E1552&amp;""),'Référentiel Articles'!$A$2:$F$634,6,FALSE),""))</f>
      </c>
      <c r="J1552" s="90">
        <f>IF(OR($E1552="",$H1552=""),"",$H1552*$I1552)</f>
      </c>
      <c r="K1552" s="87" t="str">
        <v/>
      </c>
    </row>
    <row r="1553">
      <c r="A1553" s="74" t="str">
        <v/>
      </c>
      <c r="B1553" s="74" t="str">
        <v/>
      </c>
      <c r="C1553" s="75">
        <f>IF($E1553="","",IFERROR(VLOOKUP(TRIM(E1553&amp;""),'Référentiel Articles'!$A$2:$F$634,2,FALSE),""))</f>
      </c>
      <c r="D1553" s="75">
        <f>IF($E1553="","",IFERROR(VLOOKUP(TRIM(E1553&amp;""),'Référentiel Articles'!$A$2:$F$634,3,FALSE),""))</f>
      </c>
      <c r="E1553" s="74" t="str">
        <v/>
      </c>
      <c r="F1553" s="75">
        <f>IF($E1553="","",IFERROR(VLOOKUP(TRIM(E1553&amp;""),'Référentiel Articles'!$A$2:$F$634,4,FALSE),""))</f>
      </c>
      <c r="G1553" s="76">
        <f>IF($E1553="","",IFERROR(VLOOKUP(TRIM(E1553&amp;""),'Référentiel Articles'!$A$2:$F$634,5,FALSE),""))</f>
      </c>
      <c r="H1553" s="77" t="str">
        <v/>
      </c>
      <c r="I1553" s="76">
        <f>IF($E1553="","",IFERROR(VLOOKUP(TRIM(E1553&amp;""),'Référentiel Articles'!$A$2:$F$634,6,FALSE),""))</f>
      </c>
      <c r="J1553" s="78">
        <f>IF(OR($E1553="",$H1553=""),"",$H1553*$I1553)</f>
      </c>
      <c r="K1553" s="79" t="str">
        <v/>
      </c>
    </row>
    <row r="1554">
      <c r="A1554" s="81" t="str">
        <v/>
      </c>
      <c r="B1554" s="81" t="str">
        <v/>
      </c>
      <c r="C1554" s="83">
        <f>IF($E1554="","",IFERROR(VLOOKUP(TRIM(E1554&amp;""),'Référentiel Articles'!$A$2:$F$634,2,FALSE),""))</f>
      </c>
      <c r="D1554" s="83">
        <f>IF($E1554="","",IFERROR(VLOOKUP(TRIM(E1554&amp;""),'Référentiel Articles'!$A$2:$F$634,3,FALSE),""))</f>
      </c>
      <c r="E1554" s="81" t="str">
        <v/>
      </c>
      <c r="F1554" s="83">
        <f>IF($E1554="","",IFERROR(VLOOKUP(TRIM(E1554&amp;""),'Référentiel Articles'!$A$2:$F$634,4,FALSE),""))</f>
      </c>
      <c r="G1554" s="84">
        <f>IF($E1554="","",IFERROR(VLOOKUP(TRIM(E1554&amp;""),'Référentiel Articles'!$A$2:$F$634,5,FALSE),""))</f>
      </c>
      <c r="H1554" s="85" t="str">
        <v/>
      </c>
      <c r="I1554" s="84">
        <f>IF($E1554="","",IFERROR(VLOOKUP(TRIM(E1554&amp;""),'Référentiel Articles'!$A$2:$F$634,6,FALSE),""))</f>
      </c>
      <c r="J1554" s="90">
        <f>IF(OR($E1554="",$H1554=""),"",$H1554*$I1554)</f>
      </c>
      <c r="K1554" s="87" t="str">
        <v/>
      </c>
    </row>
    <row r="1555">
      <c r="A1555" s="74" t="str">
        <v/>
      </c>
      <c r="B1555" s="74" t="str">
        <v/>
      </c>
      <c r="C1555" s="75">
        <f>IF($E1555="","",IFERROR(VLOOKUP(TRIM(E1555&amp;""),'Référentiel Articles'!$A$2:$F$634,2,FALSE),""))</f>
      </c>
      <c r="D1555" s="75">
        <f>IF($E1555="","",IFERROR(VLOOKUP(TRIM(E1555&amp;""),'Référentiel Articles'!$A$2:$F$634,3,FALSE),""))</f>
      </c>
      <c r="E1555" s="74" t="str">
        <v/>
      </c>
      <c r="F1555" s="75">
        <f>IF($E1555="","",IFERROR(VLOOKUP(TRIM(E1555&amp;""),'Référentiel Articles'!$A$2:$F$634,4,FALSE),""))</f>
      </c>
      <c r="G1555" s="76">
        <f>IF($E1555="","",IFERROR(VLOOKUP(TRIM(E1555&amp;""),'Référentiel Articles'!$A$2:$F$634,5,FALSE),""))</f>
      </c>
      <c r="H1555" s="77" t="str">
        <v/>
      </c>
      <c r="I1555" s="76">
        <f>IF($E1555="","",IFERROR(VLOOKUP(TRIM(E1555&amp;""),'Référentiel Articles'!$A$2:$F$634,6,FALSE),""))</f>
      </c>
      <c r="J1555" s="78">
        <f>IF(OR($E1555="",$H1555=""),"",$H1555*$I1555)</f>
      </c>
      <c r="K1555" s="79" t="str">
        <v/>
      </c>
    </row>
    <row r="1556">
      <c r="A1556" s="81" t="str">
        <v/>
      </c>
      <c r="B1556" s="81" t="str">
        <v/>
      </c>
      <c r="C1556" s="83">
        <f>IF($E1556="","",IFERROR(VLOOKUP(TRIM(E1556&amp;""),'Référentiel Articles'!$A$2:$F$634,2,FALSE),""))</f>
      </c>
      <c r="D1556" s="83">
        <f>IF($E1556="","",IFERROR(VLOOKUP(TRIM(E1556&amp;""),'Référentiel Articles'!$A$2:$F$634,3,FALSE),""))</f>
      </c>
      <c r="E1556" s="81" t="str">
        <v/>
      </c>
      <c r="F1556" s="83">
        <f>IF($E1556="","",IFERROR(VLOOKUP(TRIM(E1556&amp;""),'Référentiel Articles'!$A$2:$F$634,4,FALSE),""))</f>
      </c>
      <c r="G1556" s="84">
        <f>IF($E1556="","",IFERROR(VLOOKUP(TRIM(E1556&amp;""),'Référentiel Articles'!$A$2:$F$634,5,FALSE),""))</f>
      </c>
      <c r="H1556" s="85" t="str">
        <v/>
      </c>
      <c r="I1556" s="84">
        <f>IF($E1556="","",IFERROR(VLOOKUP(TRIM(E1556&amp;""),'Référentiel Articles'!$A$2:$F$634,6,FALSE),""))</f>
      </c>
      <c r="J1556" s="90">
        <f>IF(OR($E1556="",$H1556=""),"",$H1556*$I1556)</f>
      </c>
      <c r="K1556" s="87" t="str">
        <v/>
      </c>
    </row>
    <row r="1557">
      <c r="A1557" s="74" t="str">
        <v/>
      </c>
      <c r="B1557" s="74" t="str">
        <v/>
      </c>
      <c r="C1557" s="75">
        <f>IF($E1557="","",IFERROR(VLOOKUP(TRIM(E1557&amp;""),'Référentiel Articles'!$A$2:$F$634,2,FALSE),""))</f>
      </c>
      <c r="D1557" s="75">
        <f>IF($E1557="","",IFERROR(VLOOKUP(TRIM(E1557&amp;""),'Référentiel Articles'!$A$2:$F$634,3,FALSE),""))</f>
      </c>
      <c r="E1557" s="74" t="str">
        <v/>
      </c>
      <c r="F1557" s="75">
        <f>IF($E1557="","",IFERROR(VLOOKUP(TRIM(E1557&amp;""),'Référentiel Articles'!$A$2:$F$634,4,FALSE),""))</f>
      </c>
      <c r="G1557" s="76">
        <f>IF($E1557="","",IFERROR(VLOOKUP(TRIM(E1557&amp;""),'Référentiel Articles'!$A$2:$F$634,5,FALSE),""))</f>
      </c>
      <c r="H1557" s="77" t="str">
        <v/>
      </c>
      <c r="I1557" s="76">
        <f>IF($E1557="","",IFERROR(VLOOKUP(TRIM(E1557&amp;""),'Référentiel Articles'!$A$2:$F$634,6,FALSE),""))</f>
      </c>
      <c r="J1557" s="78">
        <f>IF(OR($E1557="",$H1557=""),"",$H1557*$I1557)</f>
      </c>
      <c r="K1557" s="79" t="str">
        <v/>
      </c>
    </row>
    <row r="1558">
      <c r="A1558" s="81" t="str">
        <v/>
      </c>
      <c r="B1558" s="81" t="str">
        <v/>
      </c>
      <c r="C1558" s="83">
        <f>IF($E1558="","",IFERROR(VLOOKUP(TRIM(E1558&amp;""),'Référentiel Articles'!$A$2:$F$634,2,FALSE),""))</f>
      </c>
      <c r="D1558" s="83">
        <f>IF($E1558="","",IFERROR(VLOOKUP(TRIM(E1558&amp;""),'Référentiel Articles'!$A$2:$F$634,3,FALSE),""))</f>
      </c>
      <c r="E1558" s="81" t="str">
        <v/>
      </c>
      <c r="F1558" s="83">
        <f>IF($E1558="","",IFERROR(VLOOKUP(TRIM(E1558&amp;""),'Référentiel Articles'!$A$2:$F$634,4,FALSE),""))</f>
      </c>
      <c r="G1558" s="84">
        <f>IF($E1558="","",IFERROR(VLOOKUP(TRIM(E1558&amp;""),'Référentiel Articles'!$A$2:$F$634,5,FALSE),""))</f>
      </c>
      <c r="H1558" s="85" t="str">
        <v/>
      </c>
      <c r="I1558" s="84">
        <f>IF($E1558="","",IFERROR(VLOOKUP(TRIM(E1558&amp;""),'Référentiel Articles'!$A$2:$F$634,6,FALSE),""))</f>
      </c>
      <c r="J1558" s="90">
        <f>IF(OR($E1558="",$H1558=""),"",$H1558*$I1558)</f>
      </c>
      <c r="K1558" s="87" t="str">
        <v/>
      </c>
    </row>
    <row r="1559">
      <c r="A1559" s="74" t="str">
        <v/>
      </c>
      <c r="B1559" s="74" t="str">
        <v/>
      </c>
      <c r="C1559" s="75">
        <f>IF($E1559="","",IFERROR(VLOOKUP(TRIM(E1559&amp;""),'Référentiel Articles'!$A$2:$F$634,2,FALSE),""))</f>
      </c>
      <c r="D1559" s="75">
        <f>IF($E1559="","",IFERROR(VLOOKUP(TRIM(E1559&amp;""),'Référentiel Articles'!$A$2:$F$634,3,FALSE),""))</f>
      </c>
      <c r="E1559" s="74" t="str">
        <v/>
      </c>
      <c r="F1559" s="75">
        <f>IF($E1559="","",IFERROR(VLOOKUP(TRIM(E1559&amp;""),'Référentiel Articles'!$A$2:$F$634,4,FALSE),""))</f>
      </c>
      <c r="G1559" s="76">
        <f>IF($E1559="","",IFERROR(VLOOKUP(TRIM(E1559&amp;""),'Référentiel Articles'!$A$2:$F$634,5,FALSE),""))</f>
      </c>
      <c r="H1559" s="77" t="str">
        <v/>
      </c>
      <c r="I1559" s="76">
        <f>IF($E1559="","",IFERROR(VLOOKUP(TRIM(E1559&amp;""),'Référentiel Articles'!$A$2:$F$634,6,FALSE),""))</f>
      </c>
      <c r="J1559" s="78">
        <f>IF(OR($E1559="",$H1559=""),"",$H1559*$I1559)</f>
      </c>
      <c r="K1559" s="79" t="str">
        <v/>
      </c>
    </row>
    <row r="1560">
      <c r="A1560" s="81" t="str">
        <v/>
      </c>
      <c r="B1560" s="81" t="str">
        <v/>
      </c>
      <c r="C1560" s="83">
        <f>IF($E1560="","",IFERROR(VLOOKUP(TRIM(E1560&amp;""),'Référentiel Articles'!$A$2:$F$634,2,FALSE),""))</f>
      </c>
      <c r="D1560" s="83">
        <f>IF($E1560="","",IFERROR(VLOOKUP(TRIM(E1560&amp;""),'Référentiel Articles'!$A$2:$F$634,3,FALSE),""))</f>
      </c>
      <c r="E1560" s="81" t="str">
        <v/>
      </c>
      <c r="F1560" s="83">
        <f>IF($E1560="","",IFERROR(VLOOKUP(TRIM(E1560&amp;""),'Référentiel Articles'!$A$2:$F$634,4,FALSE),""))</f>
      </c>
      <c r="G1560" s="84">
        <f>IF($E1560="","",IFERROR(VLOOKUP(TRIM(E1560&amp;""),'Référentiel Articles'!$A$2:$F$634,5,FALSE),""))</f>
      </c>
      <c r="H1560" s="85" t="str">
        <v/>
      </c>
      <c r="I1560" s="84">
        <f>IF($E1560="","",IFERROR(VLOOKUP(TRIM(E1560&amp;""),'Référentiel Articles'!$A$2:$F$634,6,FALSE),""))</f>
      </c>
      <c r="J1560" s="90">
        <f>IF(OR($E1560="",$H1560=""),"",$H1560*$I1560)</f>
      </c>
      <c r="K1560" s="87" t="str">
        <v/>
      </c>
    </row>
    <row r="1561">
      <c r="A1561" s="74" t="str">
        <v/>
      </c>
      <c r="B1561" s="74" t="str">
        <v/>
      </c>
      <c r="C1561" s="75">
        <f>IF($E1561="","",IFERROR(VLOOKUP(TRIM(E1561&amp;""),'Référentiel Articles'!$A$2:$F$634,2,FALSE),""))</f>
      </c>
      <c r="D1561" s="75">
        <f>IF($E1561="","",IFERROR(VLOOKUP(TRIM(E1561&amp;""),'Référentiel Articles'!$A$2:$F$634,3,FALSE),""))</f>
      </c>
      <c r="E1561" s="74" t="str">
        <v/>
      </c>
      <c r="F1561" s="75">
        <f>IF($E1561="","",IFERROR(VLOOKUP(TRIM(E1561&amp;""),'Référentiel Articles'!$A$2:$F$634,4,FALSE),""))</f>
      </c>
      <c r="G1561" s="76">
        <f>IF($E1561="","",IFERROR(VLOOKUP(TRIM(E1561&amp;""),'Référentiel Articles'!$A$2:$F$634,5,FALSE),""))</f>
      </c>
      <c r="H1561" s="77" t="str">
        <v/>
      </c>
      <c r="I1561" s="76">
        <f>IF($E1561="","",IFERROR(VLOOKUP(TRIM(E1561&amp;""),'Référentiel Articles'!$A$2:$F$634,6,FALSE),""))</f>
      </c>
      <c r="J1561" s="78">
        <f>IF(OR($E1561="",$H1561=""),"",$H1561*$I1561)</f>
      </c>
      <c r="K1561" s="79" t="str">
        <v/>
      </c>
    </row>
    <row r="1562">
      <c r="A1562" s="81" t="str">
        <v/>
      </c>
      <c r="B1562" s="81" t="str">
        <v/>
      </c>
      <c r="C1562" s="83">
        <f>IF($E1562="","",IFERROR(VLOOKUP(TRIM(E1562&amp;""),'Référentiel Articles'!$A$2:$F$634,2,FALSE),""))</f>
      </c>
      <c r="D1562" s="83">
        <f>IF($E1562="","",IFERROR(VLOOKUP(TRIM(E1562&amp;""),'Référentiel Articles'!$A$2:$F$634,3,FALSE),""))</f>
      </c>
      <c r="E1562" s="81" t="str">
        <v/>
      </c>
      <c r="F1562" s="83">
        <f>IF($E1562="","",IFERROR(VLOOKUP(TRIM(E1562&amp;""),'Référentiel Articles'!$A$2:$F$634,4,FALSE),""))</f>
      </c>
      <c r="G1562" s="84">
        <f>IF($E1562="","",IFERROR(VLOOKUP(TRIM(E1562&amp;""),'Référentiel Articles'!$A$2:$F$634,5,FALSE),""))</f>
      </c>
      <c r="H1562" s="85" t="str">
        <v/>
      </c>
      <c r="I1562" s="84">
        <f>IF($E1562="","",IFERROR(VLOOKUP(TRIM(E1562&amp;""),'Référentiel Articles'!$A$2:$F$634,6,FALSE),""))</f>
      </c>
      <c r="J1562" s="90">
        <f>IF(OR($E1562="",$H1562=""),"",$H1562*$I1562)</f>
      </c>
      <c r="K1562" s="87" t="str">
        <v/>
      </c>
    </row>
    <row r="1563">
      <c r="A1563" s="74" t="str">
        <v/>
      </c>
      <c r="B1563" s="74" t="str">
        <v/>
      </c>
      <c r="C1563" s="75">
        <f>IF($E1563="","",IFERROR(VLOOKUP(TRIM(E1563&amp;""),'Référentiel Articles'!$A$2:$F$634,2,FALSE),""))</f>
      </c>
      <c r="D1563" s="75">
        <f>IF($E1563="","",IFERROR(VLOOKUP(TRIM(E1563&amp;""),'Référentiel Articles'!$A$2:$F$634,3,FALSE),""))</f>
      </c>
      <c r="E1563" s="74" t="str">
        <v/>
      </c>
      <c r="F1563" s="75">
        <f>IF($E1563="","",IFERROR(VLOOKUP(TRIM(E1563&amp;""),'Référentiel Articles'!$A$2:$F$634,4,FALSE),""))</f>
      </c>
      <c r="G1563" s="76">
        <f>IF($E1563="","",IFERROR(VLOOKUP(TRIM(E1563&amp;""),'Référentiel Articles'!$A$2:$F$634,5,FALSE),""))</f>
      </c>
      <c r="H1563" s="77" t="str">
        <v/>
      </c>
      <c r="I1563" s="76">
        <f>IF($E1563="","",IFERROR(VLOOKUP(TRIM(E1563&amp;""),'Référentiel Articles'!$A$2:$F$634,6,FALSE),""))</f>
      </c>
      <c r="J1563" s="78">
        <f>IF(OR($E1563="",$H1563=""),"",$H1563*$I1563)</f>
      </c>
      <c r="K1563" s="79" t="str">
        <v/>
      </c>
    </row>
    <row r="1564">
      <c r="A1564" s="81" t="str">
        <v/>
      </c>
      <c r="B1564" s="81" t="str">
        <v/>
      </c>
      <c r="C1564" s="83">
        <f>IF($E1564="","",IFERROR(VLOOKUP(TRIM(E1564&amp;""),'Référentiel Articles'!$A$2:$F$634,2,FALSE),""))</f>
      </c>
      <c r="D1564" s="83">
        <f>IF($E1564="","",IFERROR(VLOOKUP(TRIM(E1564&amp;""),'Référentiel Articles'!$A$2:$F$634,3,FALSE),""))</f>
      </c>
      <c r="E1564" s="81" t="str">
        <v/>
      </c>
      <c r="F1564" s="83">
        <f>IF($E1564="","",IFERROR(VLOOKUP(TRIM(E1564&amp;""),'Référentiel Articles'!$A$2:$F$634,4,FALSE),""))</f>
      </c>
      <c r="G1564" s="84">
        <f>IF($E1564="","",IFERROR(VLOOKUP(TRIM(E1564&amp;""),'Référentiel Articles'!$A$2:$F$634,5,FALSE),""))</f>
      </c>
      <c r="H1564" s="85" t="str">
        <v/>
      </c>
      <c r="I1564" s="84">
        <f>IF($E1564="","",IFERROR(VLOOKUP(TRIM(E1564&amp;""),'Référentiel Articles'!$A$2:$F$634,6,FALSE),""))</f>
      </c>
      <c r="J1564" s="90">
        <f>IF(OR($E1564="",$H1564=""),"",$H1564*$I1564)</f>
      </c>
      <c r="K1564" s="87" t="str">
        <v/>
      </c>
    </row>
    <row r="1565">
      <c r="A1565" s="74" t="str">
        <v/>
      </c>
      <c r="B1565" s="74" t="str">
        <v/>
      </c>
      <c r="C1565" s="75">
        <f>IF($E1565="","",IFERROR(VLOOKUP(TRIM(E1565&amp;""),'Référentiel Articles'!$A$2:$F$634,2,FALSE),""))</f>
      </c>
      <c r="D1565" s="75">
        <f>IF($E1565="","",IFERROR(VLOOKUP(TRIM(E1565&amp;""),'Référentiel Articles'!$A$2:$F$634,3,FALSE),""))</f>
      </c>
      <c r="E1565" s="74" t="str">
        <v/>
      </c>
      <c r="F1565" s="75">
        <f>IF($E1565="","",IFERROR(VLOOKUP(TRIM(E1565&amp;""),'Référentiel Articles'!$A$2:$F$634,4,FALSE),""))</f>
      </c>
      <c r="G1565" s="76">
        <f>IF($E1565="","",IFERROR(VLOOKUP(TRIM(E1565&amp;""),'Référentiel Articles'!$A$2:$F$634,5,FALSE),""))</f>
      </c>
      <c r="H1565" s="77" t="str">
        <v/>
      </c>
      <c r="I1565" s="76">
        <f>IF($E1565="","",IFERROR(VLOOKUP(TRIM(E1565&amp;""),'Référentiel Articles'!$A$2:$F$634,6,FALSE),""))</f>
      </c>
      <c r="J1565" s="78">
        <f>IF(OR($E1565="",$H1565=""),"",$H1565*$I1565)</f>
      </c>
      <c r="K1565" s="79" t="str">
        <v/>
      </c>
    </row>
    <row r="1566">
      <c r="A1566" s="81" t="str">
        <v/>
      </c>
      <c r="B1566" s="81" t="str">
        <v/>
      </c>
      <c r="C1566" s="83">
        <f>IF($E1566="","",IFERROR(VLOOKUP(TRIM(E1566&amp;""),'Référentiel Articles'!$A$2:$F$634,2,FALSE),""))</f>
      </c>
      <c r="D1566" s="83">
        <f>IF($E1566="","",IFERROR(VLOOKUP(TRIM(E1566&amp;""),'Référentiel Articles'!$A$2:$F$634,3,FALSE),""))</f>
      </c>
      <c r="E1566" s="81" t="str">
        <v/>
      </c>
      <c r="F1566" s="83">
        <f>IF($E1566="","",IFERROR(VLOOKUP(TRIM(E1566&amp;""),'Référentiel Articles'!$A$2:$F$634,4,FALSE),""))</f>
      </c>
      <c r="G1566" s="84">
        <f>IF($E1566="","",IFERROR(VLOOKUP(TRIM(E1566&amp;""),'Référentiel Articles'!$A$2:$F$634,5,FALSE),""))</f>
      </c>
      <c r="H1566" s="85" t="str">
        <v/>
      </c>
      <c r="I1566" s="84">
        <f>IF($E1566="","",IFERROR(VLOOKUP(TRIM(E1566&amp;""),'Référentiel Articles'!$A$2:$F$634,6,FALSE),""))</f>
      </c>
      <c r="J1566" s="90">
        <f>IF(OR($E1566="",$H1566=""),"",$H1566*$I1566)</f>
      </c>
      <c r="K1566" s="87" t="str">
        <v/>
      </c>
    </row>
    <row r="1567">
      <c r="A1567" s="74" t="str">
        <v/>
      </c>
      <c r="B1567" s="74" t="str">
        <v/>
      </c>
      <c r="C1567" s="75">
        <f>IF($E1567="","",IFERROR(VLOOKUP(TRIM(E1567&amp;""),'Référentiel Articles'!$A$2:$F$634,2,FALSE),""))</f>
      </c>
      <c r="D1567" s="75">
        <f>IF($E1567="","",IFERROR(VLOOKUP(TRIM(E1567&amp;""),'Référentiel Articles'!$A$2:$F$634,3,FALSE),""))</f>
      </c>
      <c r="E1567" s="74" t="str">
        <v/>
      </c>
      <c r="F1567" s="75">
        <f>IF($E1567="","",IFERROR(VLOOKUP(TRIM(E1567&amp;""),'Référentiel Articles'!$A$2:$F$634,4,FALSE),""))</f>
      </c>
      <c r="G1567" s="76">
        <f>IF($E1567="","",IFERROR(VLOOKUP(TRIM(E1567&amp;""),'Référentiel Articles'!$A$2:$F$634,5,FALSE),""))</f>
      </c>
      <c r="H1567" s="77" t="str">
        <v/>
      </c>
      <c r="I1567" s="76">
        <f>IF($E1567="","",IFERROR(VLOOKUP(TRIM(E1567&amp;""),'Référentiel Articles'!$A$2:$F$634,6,FALSE),""))</f>
      </c>
      <c r="J1567" s="78">
        <f>IF(OR($E1567="",$H1567=""),"",$H1567*$I1567)</f>
      </c>
      <c r="K1567" s="79" t="str">
        <v/>
      </c>
    </row>
    <row r="1568">
      <c r="A1568" s="81" t="str">
        <v/>
      </c>
      <c r="B1568" s="81" t="str">
        <v/>
      </c>
      <c r="C1568" s="83">
        <f>IF($E1568="","",IFERROR(VLOOKUP(TRIM(E1568&amp;""),'Référentiel Articles'!$A$2:$F$634,2,FALSE),""))</f>
      </c>
      <c r="D1568" s="83">
        <f>IF($E1568="","",IFERROR(VLOOKUP(TRIM(E1568&amp;""),'Référentiel Articles'!$A$2:$F$634,3,FALSE),""))</f>
      </c>
      <c r="E1568" s="81" t="str">
        <v/>
      </c>
      <c r="F1568" s="83">
        <f>IF($E1568="","",IFERROR(VLOOKUP(TRIM(E1568&amp;""),'Référentiel Articles'!$A$2:$F$634,4,FALSE),""))</f>
      </c>
      <c r="G1568" s="84">
        <f>IF($E1568="","",IFERROR(VLOOKUP(TRIM(E1568&amp;""),'Référentiel Articles'!$A$2:$F$634,5,FALSE),""))</f>
      </c>
      <c r="H1568" s="85" t="str">
        <v/>
      </c>
      <c r="I1568" s="84">
        <f>IF($E1568="","",IFERROR(VLOOKUP(TRIM(E1568&amp;""),'Référentiel Articles'!$A$2:$F$634,6,FALSE),""))</f>
      </c>
      <c r="J1568" s="90">
        <f>IF(OR($E1568="",$H1568=""),"",$H1568*$I1568)</f>
      </c>
      <c r="K1568" s="87" t="str">
        <v/>
      </c>
    </row>
    <row r="1569">
      <c r="A1569" s="74" t="str">
        <v/>
      </c>
      <c r="B1569" s="74" t="str">
        <v/>
      </c>
      <c r="C1569" s="75">
        <f>IF($E1569="","",IFERROR(VLOOKUP(TRIM(E1569&amp;""),'Référentiel Articles'!$A$2:$F$634,2,FALSE),""))</f>
      </c>
      <c r="D1569" s="75">
        <f>IF($E1569="","",IFERROR(VLOOKUP(TRIM(E1569&amp;""),'Référentiel Articles'!$A$2:$F$634,3,FALSE),""))</f>
      </c>
      <c r="E1569" s="74" t="str">
        <v/>
      </c>
      <c r="F1569" s="75">
        <f>IF($E1569="","",IFERROR(VLOOKUP(TRIM(E1569&amp;""),'Référentiel Articles'!$A$2:$F$634,4,FALSE),""))</f>
      </c>
      <c r="G1569" s="76">
        <f>IF($E1569="","",IFERROR(VLOOKUP(TRIM(E1569&amp;""),'Référentiel Articles'!$A$2:$F$634,5,FALSE),""))</f>
      </c>
      <c r="H1569" s="77" t="str">
        <v/>
      </c>
      <c r="I1569" s="76">
        <f>IF($E1569="","",IFERROR(VLOOKUP(TRIM(E1569&amp;""),'Référentiel Articles'!$A$2:$F$634,6,FALSE),""))</f>
      </c>
      <c r="J1569" s="78">
        <f>IF(OR($E1569="",$H1569=""),"",$H1569*$I1569)</f>
      </c>
      <c r="K1569" s="79" t="str">
        <v/>
      </c>
    </row>
    <row r="1570">
      <c r="A1570" s="81" t="str">
        <v/>
      </c>
      <c r="B1570" s="81" t="str">
        <v/>
      </c>
      <c r="C1570" s="83">
        <f>IF($E1570="","",IFERROR(VLOOKUP(TRIM(E1570&amp;""),'Référentiel Articles'!$A$2:$F$634,2,FALSE),""))</f>
      </c>
      <c r="D1570" s="83">
        <f>IF($E1570="","",IFERROR(VLOOKUP(TRIM(E1570&amp;""),'Référentiel Articles'!$A$2:$F$634,3,FALSE),""))</f>
      </c>
      <c r="E1570" s="81" t="str">
        <v/>
      </c>
      <c r="F1570" s="83">
        <f>IF($E1570="","",IFERROR(VLOOKUP(TRIM(E1570&amp;""),'Référentiel Articles'!$A$2:$F$634,4,FALSE),""))</f>
      </c>
      <c r="G1570" s="84">
        <f>IF($E1570="","",IFERROR(VLOOKUP(TRIM(E1570&amp;""),'Référentiel Articles'!$A$2:$F$634,5,FALSE),""))</f>
      </c>
      <c r="H1570" s="85" t="str">
        <v/>
      </c>
      <c r="I1570" s="84">
        <f>IF($E1570="","",IFERROR(VLOOKUP(TRIM(E1570&amp;""),'Référentiel Articles'!$A$2:$F$634,6,FALSE),""))</f>
      </c>
      <c r="J1570" s="90">
        <f>IF(OR($E1570="",$H1570=""),"",$H1570*$I1570)</f>
      </c>
      <c r="K1570" s="87" t="str">
        <v/>
      </c>
    </row>
    <row r="1571">
      <c r="A1571" s="74" t="str">
        <v/>
      </c>
      <c r="B1571" s="74" t="str">
        <v/>
      </c>
      <c r="C1571" s="75">
        <f>IF($E1571="","",IFERROR(VLOOKUP(TRIM(E1571&amp;""),'Référentiel Articles'!$A$2:$F$634,2,FALSE),""))</f>
      </c>
      <c r="D1571" s="75">
        <f>IF($E1571="","",IFERROR(VLOOKUP(TRIM(E1571&amp;""),'Référentiel Articles'!$A$2:$F$634,3,FALSE),""))</f>
      </c>
      <c r="E1571" s="74" t="str">
        <v/>
      </c>
      <c r="F1571" s="75">
        <f>IF($E1571="","",IFERROR(VLOOKUP(TRIM(E1571&amp;""),'Référentiel Articles'!$A$2:$F$634,4,FALSE),""))</f>
      </c>
      <c r="G1571" s="76">
        <f>IF($E1571="","",IFERROR(VLOOKUP(TRIM(E1571&amp;""),'Référentiel Articles'!$A$2:$F$634,5,FALSE),""))</f>
      </c>
      <c r="H1571" s="77" t="str">
        <v/>
      </c>
      <c r="I1571" s="76">
        <f>IF($E1571="","",IFERROR(VLOOKUP(TRIM(E1571&amp;""),'Référentiel Articles'!$A$2:$F$634,6,FALSE),""))</f>
      </c>
      <c r="J1571" s="78">
        <f>IF(OR($E1571="",$H1571=""),"",$H1571*$I1571)</f>
      </c>
      <c r="K1571" s="79" t="str">
        <v/>
      </c>
    </row>
    <row r="1572">
      <c r="A1572" s="81" t="str">
        <v/>
      </c>
      <c r="B1572" s="81" t="str">
        <v/>
      </c>
      <c r="C1572" s="83">
        <f>IF($E1572="","",IFERROR(VLOOKUP(TRIM(E1572&amp;""),'Référentiel Articles'!$A$2:$F$634,2,FALSE),""))</f>
      </c>
      <c r="D1572" s="83">
        <f>IF($E1572="","",IFERROR(VLOOKUP(TRIM(E1572&amp;""),'Référentiel Articles'!$A$2:$F$634,3,FALSE),""))</f>
      </c>
      <c r="E1572" s="81" t="str">
        <v/>
      </c>
      <c r="F1572" s="83">
        <f>IF($E1572="","",IFERROR(VLOOKUP(TRIM(E1572&amp;""),'Référentiel Articles'!$A$2:$F$634,4,FALSE),""))</f>
      </c>
      <c r="G1572" s="84">
        <f>IF($E1572="","",IFERROR(VLOOKUP(TRIM(E1572&amp;""),'Référentiel Articles'!$A$2:$F$634,5,FALSE),""))</f>
      </c>
      <c r="H1572" s="85" t="str">
        <v/>
      </c>
      <c r="I1572" s="84">
        <f>IF($E1572="","",IFERROR(VLOOKUP(TRIM(E1572&amp;""),'Référentiel Articles'!$A$2:$F$634,6,FALSE),""))</f>
      </c>
      <c r="J1572" s="90">
        <f>IF(OR($E1572="",$H1572=""),"",$H1572*$I1572)</f>
      </c>
      <c r="K1572" s="87" t="str">
        <v/>
      </c>
    </row>
    <row r="1573">
      <c r="A1573" s="74" t="str">
        <v/>
      </c>
      <c r="B1573" s="74" t="str">
        <v/>
      </c>
      <c r="C1573" s="75">
        <f>IF($E1573="","",IFERROR(VLOOKUP(TRIM(E1573&amp;""),'Référentiel Articles'!$A$2:$F$634,2,FALSE),""))</f>
      </c>
      <c r="D1573" s="75">
        <f>IF($E1573="","",IFERROR(VLOOKUP(TRIM(E1573&amp;""),'Référentiel Articles'!$A$2:$F$634,3,FALSE),""))</f>
      </c>
      <c r="E1573" s="74" t="str">
        <v/>
      </c>
      <c r="F1573" s="75">
        <f>IF($E1573="","",IFERROR(VLOOKUP(TRIM(E1573&amp;""),'Référentiel Articles'!$A$2:$F$634,4,FALSE),""))</f>
      </c>
      <c r="G1573" s="76">
        <f>IF($E1573="","",IFERROR(VLOOKUP(TRIM(E1573&amp;""),'Référentiel Articles'!$A$2:$F$634,5,FALSE),""))</f>
      </c>
      <c r="H1573" s="77" t="str">
        <v/>
      </c>
      <c r="I1573" s="76">
        <f>IF($E1573="","",IFERROR(VLOOKUP(TRIM(E1573&amp;""),'Référentiel Articles'!$A$2:$F$634,6,FALSE),""))</f>
      </c>
      <c r="J1573" s="78">
        <f>IF(OR($E1573="",$H1573=""),"",$H1573*$I1573)</f>
      </c>
      <c r="K1573" s="79" t="str">
        <v/>
      </c>
    </row>
    <row r="1574">
      <c r="A1574" s="81" t="str">
        <v/>
      </c>
      <c r="B1574" s="81" t="str">
        <v/>
      </c>
      <c r="C1574" s="83">
        <f>IF($E1574="","",IFERROR(VLOOKUP(TRIM(E1574&amp;""),'Référentiel Articles'!$A$2:$F$634,2,FALSE),""))</f>
      </c>
      <c r="D1574" s="83">
        <f>IF($E1574="","",IFERROR(VLOOKUP(TRIM(E1574&amp;""),'Référentiel Articles'!$A$2:$F$634,3,FALSE),""))</f>
      </c>
      <c r="E1574" s="81" t="str">
        <v/>
      </c>
      <c r="F1574" s="83">
        <f>IF($E1574="","",IFERROR(VLOOKUP(TRIM(E1574&amp;""),'Référentiel Articles'!$A$2:$F$634,4,FALSE),""))</f>
      </c>
      <c r="G1574" s="84">
        <f>IF($E1574="","",IFERROR(VLOOKUP(TRIM(E1574&amp;""),'Référentiel Articles'!$A$2:$F$634,5,FALSE),""))</f>
      </c>
      <c r="H1574" s="85" t="str">
        <v/>
      </c>
      <c r="I1574" s="84">
        <f>IF($E1574="","",IFERROR(VLOOKUP(TRIM(E1574&amp;""),'Référentiel Articles'!$A$2:$F$634,6,FALSE),""))</f>
      </c>
      <c r="J1574" s="90">
        <f>IF(OR($E1574="",$H1574=""),"",$H1574*$I1574)</f>
      </c>
      <c r="K1574" s="87" t="str">
        <v/>
      </c>
    </row>
    <row r="1575">
      <c r="A1575" s="74" t="str">
        <v/>
      </c>
      <c r="B1575" s="74" t="str">
        <v/>
      </c>
      <c r="C1575" s="75">
        <f>IF($E1575="","",IFERROR(VLOOKUP(TRIM(E1575&amp;""),'Référentiel Articles'!$A$2:$F$634,2,FALSE),""))</f>
      </c>
      <c r="D1575" s="75">
        <f>IF($E1575="","",IFERROR(VLOOKUP(TRIM(E1575&amp;""),'Référentiel Articles'!$A$2:$F$634,3,FALSE),""))</f>
      </c>
      <c r="E1575" s="74" t="str">
        <v/>
      </c>
      <c r="F1575" s="75">
        <f>IF($E1575="","",IFERROR(VLOOKUP(TRIM(E1575&amp;""),'Référentiel Articles'!$A$2:$F$634,4,FALSE),""))</f>
      </c>
      <c r="G1575" s="76">
        <f>IF($E1575="","",IFERROR(VLOOKUP(TRIM(E1575&amp;""),'Référentiel Articles'!$A$2:$F$634,5,FALSE),""))</f>
      </c>
      <c r="H1575" s="77" t="str">
        <v/>
      </c>
      <c r="I1575" s="76">
        <f>IF($E1575="","",IFERROR(VLOOKUP(TRIM(E1575&amp;""),'Référentiel Articles'!$A$2:$F$634,6,FALSE),""))</f>
      </c>
      <c r="J1575" s="78">
        <f>IF(OR($E1575="",$H1575=""),"",$H1575*$I1575)</f>
      </c>
      <c r="K1575" s="79" t="str">
        <v/>
      </c>
    </row>
    <row r="1576">
      <c r="A1576" s="81" t="str">
        <v/>
      </c>
      <c r="B1576" s="81" t="str">
        <v/>
      </c>
      <c r="C1576" s="83">
        <f>IF($E1576="","",IFERROR(VLOOKUP(TRIM(E1576&amp;""),'Référentiel Articles'!$A$2:$F$634,2,FALSE),""))</f>
      </c>
      <c r="D1576" s="83">
        <f>IF($E1576="","",IFERROR(VLOOKUP(TRIM(E1576&amp;""),'Référentiel Articles'!$A$2:$F$634,3,FALSE),""))</f>
      </c>
      <c r="E1576" s="81" t="str">
        <v/>
      </c>
      <c r="F1576" s="83">
        <f>IF($E1576="","",IFERROR(VLOOKUP(TRIM(E1576&amp;""),'Référentiel Articles'!$A$2:$F$634,4,FALSE),""))</f>
      </c>
      <c r="G1576" s="84">
        <f>IF($E1576="","",IFERROR(VLOOKUP(TRIM(E1576&amp;""),'Référentiel Articles'!$A$2:$F$634,5,FALSE),""))</f>
      </c>
      <c r="H1576" s="85" t="str">
        <v/>
      </c>
      <c r="I1576" s="84">
        <f>IF($E1576="","",IFERROR(VLOOKUP(TRIM(E1576&amp;""),'Référentiel Articles'!$A$2:$F$634,6,FALSE),""))</f>
      </c>
      <c r="J1576" s="90">
        <f>IF(OR($E1576="",$H1576=""),"",$H1576*$I1576)</f>
      </c>
      <c r="K1576" s="87" t="str">
        <v/>
      </c>
    </row>
    <row r="1577">
      <c r="A1577" s="74" t="str">
        <v/>
      </c>
      <c r="B1577" s="74" t="str">
        <v/>
      </c>
      <c r="C1577" s="75">
        <f>IF($E1577="","",IFERROR(VLOOKUP(TRIM(E1577&amp;""),'Référentiel Articles'!$A$2:$F$634,2,FALSE),""))</f>
      </c>
      <c r="D1577" s="75">
        <f>IF($E1577="","",IFERROR(VLOOKUP(TRIM(E1577&amp;""),'Référentiel Articles'!$A$2:$F$634,3,FALSE),""))</f>
      </c>
      <c r="E1577" s="74" t="str">
        <v/>
      </c>
      <c r="F1577" s="75">
        <f>IF($E1577="","",IFERROR(VLOOKUP(TRIM(E1577&amp;""),'Référentiel Articles'!$A$2:$F$634,4,FALSE),""))</f>
      </c>
      <c r="G1577" s="76">
        <f>IF($E1577="","",IFERROR(VLOOKUP(TRIM(E1577&amp;""),'Référentiel Articles'!$A$2:$F$634,5,FALSE),""))</f>
      </c>
      <c r="H1577" s="77" t="str">
        <v/>
      </c>
      <c r="I1577" s="76">
        <f>IF($E1577="","",IFERROR(VLOOKUP(TRIM(E1577&amp;""),'Référentiel Articles'!$A$2:$F$634,6,FALSE),""))</f>
      </c>
      <c r="J1577" s="78">
        <f>IF(OR($E1577="",$H1577=""),"",$H1577*$I1577)</f>
      </c>
      <c r="K1577" s="79" t="str">
        <v/>
      </c>
    </row>
    <row r="1578">
      <c r="A1578" s="81" t="str">
        <v/>
      </c>
      <c r="B1578" s="81" t="str">
        <v/>
      </c>
      <c r="C1578" s="83">
        <f>IF($E1578="","",IFERROR(VLOOKUP(TRIM(E1578&amp;""),'Référentiel Articles'!$A$2:$F$634,2,FALSE),""))</f>
      </c>
      <c r="D1578" s="83">
        <f>IF($E1578="","",IFERROR(VLOOKUP(TRIM(E1578&amp;""),'Référentiel Articles'!$A$2:$F$634,3,FALSE),""))</f>
      </c>
      <c r="E1578" s="81" t="str">
        <v/>
      </c>
      <c r="F1578" s="83">
        <f>IF($E1578="","",IFERROR(VLOOKUP(TRIM(E1578&amp;""),'Référentiel Articles'!$A$2:$F$634,4,FALSE),""))</f>
      </c>
      <c r="G1578" s="84">
        <f>IF($E1578="","",IFERROR(VLOOKUP(TRIM(E1578&amp;""),'Référentiel Articles'!$A$2:$F$634,5,FALSE),""))</f>
      </c>
      <c r="H1578" s="85" t="str">
        <v/>
      </c>
      <c r="I1578" s="84">
        <f>IF($E1578="","",IFERROR(VLOOKUP(TRIM(E1578&amp;""),'Référentiel Articles'!$A$2:$F$634,6,FALSE),""))</f>
      </c>
      <c r="J1578" s="90">
        <f>IF(OR($E1578="",$H1578=""),"",$H1578*$I1578)</f>
      </c>
      <c r="K1578" s="87" t="str">
        <v/>
      </c>
    </row>
    <row r="1579">
      <c r="A1579" s="74" t="str">
        <v/>
      </c>
      <c r="B1579" s="74" t="str">
        <v/>
      </c>
      <c r="C1579" s="75">
        <f>IF($E1579="","",IFERROR(VLOOKUP(TRIM(E1579&amp;""),'Référentiel Articles'!$A$2:$F$634,2,FALSE),""))</f>
      </c>
      <c r="D1579" s="75">
        <f>IF($E1579="","",IFERROR(VLOOKUP(TRIM(E1579&amp;""),'Référentiel Articles'!$A$2:$F$634,3,FALSE),""))</f>
      </c>
      <c r="E1579" s="74" t="str">
        <v/>
      </c>
      <c r="F1579" s="75">
        <f>IF($E1579="","",IFERROR(VLOOKUP(TRIM(E1579&amp;""),'Référentiel Articles'!$A$2:$F$634,4,FALSE),""))</f>
      </c>
      <c r="G1579" s="76">
        <f>IF($E1579="","",IFERROR(VLOOKUP(TRIM(E1579&amp;""),'Référentiel Articles'!$A$2:$F$634,5,FALSE),""))</f>
      </c>
      <c r="H1579" s="77" t="str">
        <v/>
      </c>
      <c r="I1579" s="76">
        <f>IF($E1579="","",IFERROR(VLOOKUP(TRIM(E1579&amp;""),'Référentiel Articles'!$A$2:$F$634,6,FALSE),""))</f>
      </c>
      <c r="J1579" s="78">
        <f>IF(OR($E1579="",$H1579=""),"",$H1579*$I1579)</f>
      </c>
      <c r="K1579" s="79" t="str">
        <v/>
      </c>
    </row>
    <row r="1580">
      <c r="A1580" s="81" t="str">
        <v/>
      </c>
      <c r="B1580" s="81" t="str">
        <v/>
      </c>
      <c r="C1580" s="83">
        <f>IF($E1580="","",IFERROR(VLOOKUP(TRIM(E1580&amp;""),'Référentiel Articles'!$A$2:$F$634,2,FALSE),""))</f>
      </c>
      <c r="D1580" s="83">
        <f>IF($E1580="","",IFERROR(VLOOKUP(TRIM(E1580&amp;""),'Référentiel Articles'!$A$2:$F$634,3,FALSE),""))</f>
      </c>
      <c r="E1580" s="81" t="str">
        <v/>
      </c>
      <c r="F1580" s="83">
        <f>IF($E1580="","",IFERROR(VLOOKUP(TRIM(E1580&amp;""),'Référentiel Articles'!$A$2:$F$634,4,FALSE),""))</f>
      </c>
      <c r="G1580" s="84">
        <f>IF($E1580="","",IFERROR(VLOOKUP(TRIM(E1580&amp;""),'Référentiel Articles'!$A$2:$F$634,5,FALSE),""))</f>
      </c>
      <c r="H1580" s="85" t="str">
        <v/>
      </c>
      <c r="I1580" s="84">
        <f>IF($E1580="","",IFERROR(VLOOKUP(TRIM(E1580&amp;""),'Référentiel Articles'!$A$2:$F$634,6,FALSE),""))</f>
      </c>
      <c r="J1580" s="90">
        <f>IF(OR($E1580="",$H1580=""),"",$H1580*$I1580)</f>
      </c>
      <c r="K1580" s="87" t="str">
        <v/>
      </c>
    </row>
    <row r="1581">
      <c r="A1581" s="74" t="str">
        <v/>
      </c>
      <c r="B1581" s="74" t="str">
        <v/>
      </c>
      <c r="C1581" s="75">
        <f>IF($E1581="","",IFERROR(VLOOKUP(TRIM(E1581&amp;""),'Référentiel Articles'!$A$2:$F$634,2,FALSE),""))</f>
      </c>
      <c r="D1581" s="75">
        <f>IF($E1581="","",IFERROR(VLOOKUP(TRIM(E1581&amp;""),'Référentiel Articles'!$A$2:$F$634,3,FALSE),""))</f>
      </c>
      <c r="E1581" s="74" t="str">
        <v/>
      </c>
      <c r="F1581" s="75">
        <f>IF($E1581="","",IFERROR(VLOOKUP(TRIM(E1581&amp;""),'Référentiel Articles'!$A$2:$F$634,4,FALSE),""))</f>
      </c>
      <c r="G1581" s="76">
        <f>IF($E1581="","",IFERROR(VLOOKUP(TRIM(E1581&amp;""),'Référentiel Articles'!$A$2:$F$634,5,FALSE),""))</f>
      </c>
      <c r="H1581" s="77" t="str">
        <v/>
      </c>
      <c r="I1581" s="76">
        <f>IF($E1581="","",IFERROR(VLOOKUP(TRIM(E1581&amp;""),'Référentiel Articles'!$A$2:$F$634,6,FALSE),""))</f>
      </c>
      <c r="J1581" s="78">
        <f>IF(OR($E1581="",$H1581=""),"",$H1581*$I1581)</f>
      </c>
      <c r="K1581" s="79" t="str">
        <v/>
      </c>
    </row>
    <row r="1582">
      <c r="A1582" s="81" t="str">
        <v/>
      </c>
      <c r="B1582" s="81" t="str">
        <v/>
      </c>
      <c r="C1582" s="83">
        <f>IF($E1582="","",IFERROR(VLOOKUP(TRIM(E1582&amp;""),'Référentiel Articles'!$A$2:$F$634,2,FALSE),""))</f>
      </c>
      <c r="D1582" s="83">
        <f>IF($E1582="","",IFERROR(VLOOKUP(TRIM(E1582&amp;""),'Référentiel Articles'!$A$2:$F$634,3,FALSE),""))</f>
      </c>
      <c r="E1582" s="81" t="str">
        <v/>
      </c>
      <c r="F1582" s="83">
        <f>IF($E1582="","",IFERROR(VLOOKUP(TRIM(E1582&amp;""),'Référentiel Articles'!$A$2:$F$634,4,FALSE),""))</f>
      </c>
      <c r="G1582" s="84">
        <f>IF($E1582="","",IFERROR(VLOOKUP(TRIM(E1582&amp;""),'Référentiel Articles'!$A$2:$F$634,5,FALSE),""))</f>
      </c>
      <c r="H1582" s="85" t="str">
        <v/>
      </c>
      <c r="I1582" s="84">
        <f>IF($E1582="","",IFERROR(VLOOKUP(TRIM(E1582&amp;""),'Référentiel Articles'!$A$2:$F$634,6,FALSE),""))</f>
      </c>
      <c r="J1582" s="90">
        <f>IF(OR($E1582="",$H1582=""),"",$H1582*$I1582)</f>
      </c>
      <c r="K1582" s="87" t="str">
        <v/>
      </c>
    </row>
    <row r="1583">
      <c r="A1583" s="74" t="str">
        <v/>
      </c>
      <c r="B1583" s="74" t="str">
        <v/>
      </c>
      <c r="C1583" s="75">
        <f>IF($E1583="","",IFERROR(VLOOKUP(TRIM(E1583&amp;""),'Référentiel Articles'!$A$2:$F$634,2,FALSE),""))</f>
      </c>
      <c r="D1583" s="75">
        <f>IF($E1583="","",IFERROR(VLOOKUP(TRIM(E1583&amp;""),'Référentiel Articles'!$A$2:$F$634,3,FALSE),""))</f>
      </c>
      <c r="E1583" s="74" t="str">
        <v/>
      </c>
      <c r="F1583" s="75">
        <f>IF($E1583="","",IFERROR(VLOOKUP(TRIM(E1583&amp;""),'Référentiel Articles'!$A$2:$F$634,4,FALSE),""))</f>
      </c>
      <c r="G1583" s="76">
        <f>IF($E1583="","",IFERROR(VLOOKUP(TRIM(E1583&amp;""),'Référentiel Articles'!$A$2:$F$634,5,FALSE),""))</f>
      </c>
      <c r="H1583" s="77" t="str">
        <v/>
      </c>
      <c r="I1583" s="76">
        <f>IF($E1583="","",IFERROR(VLOOKUP(TRIM(E1583&amp;""),'Référentiel Articles'!$A$2:$F$634,6,FALSE),""))</f>
      </c>
      <c r="J1583" s="78">
        <f>IF(OR($E1583="",$H1583=""),"",$H1583*$I1583)</f>
      </c>
      <c r="K1583" s="79" t="str">
        <v/>
      </c>
    </row>
    <row r="1584">
      <c r="A1584" s="81" t="str">
        <v/>
      </c>
      <c r="B1584" s="81" t="str">
        <v/>
      </c>
      <c r="C1584" s="83">
        <f>IF($E1584="","",IFERROR(VLOOKUP(TRIM(E1584&amp;""),'Référentiel Articles'!$A$2:$F$634,2,FALSE),""))</f>
      </c>
      <c r="D1584" s="83">
        <f>IF($E1584="","",IFERROR(VLOOKUP(TRIM(E1584&amp;""),'Référentiel Articles'!$A$2:$F$634,3,FALSE),""))</f>
      </c>
      <c r="E1584" s="81" t="str">
        <v/>
      </c>
      <c r="F1584" s="83">
        <f>IF($E1584="","",IFERROR(VLOOKUP(TRIM(E1584&amp;""),'Référentiel Articles'!$A$2:$F$634,4,FALSE),""))</f>
      </c>
      <c r="G1584" s="84">
        <f>IF($E1584="","",IFERROR(VLOOKUP(TRIM(E1584&amp;""),'Référentiel Articles'!$A$2:$F$634,5,FALSE),""))</f>
      </c>
      <c r="H1584" s="85" t="str">
        <v/>
      </c>
      <c r="I1584" s="84">
        <f>IF($E1584="","",IFERROR(VLOOKUP(TRIM(E1584&amp;""),'Référentiel Articles'!$A$2:$F$634,6,FALSE),""))</f>
      </c>
      <c r="J1584" s="90">
        <f>IF(OR($E1584="",$H1584=""),"",$H1584*$I1584)</f>
      </c>
      <c r="K1584" s="87" t="str">
        <v/>
      </c>
    </row>
    <row r="1585">
      <c r="A1585" s="74" t="str">
        <v/>
      </c>
      <c r="B1585" s="74" t="str">
        <v/>
      </c>
      <c r="C1585" s="75">
        <f>IF($E1585="","",IFERROR(VLOOKUP(TRIM(E1585&amp;""),'Référentiel Articles'!$A$2:$F$634,2,FALSE),""))</f>
      </c>
      <c r="D1585" s="75">
        <f>IF($E1585="","",IFERROR(VLOOKUP(TRIM(E1585&amp;""),'Référentiel Articles'!$A$2:$F$634,3,FALSE),""))</f>
      </c>
      <c r="E1585" s="74" t="str">
        <v/>
      </c>
      <c r="F1585" s="75">
        <f>IF($E1585="","",IFERROR(VLOOKUP(TRIM(E1585&amp;""),'Référentiel Articles'!$A$2:$F$634,4,FALSE),""))</f>
      </c>
      <c r="G1585" s="76">
        <f>IF($E1585="","",IFERROR(VLOOKUP(TRIM(E1585&amp;""),'Référentiel Articles'!$A$2:$F$634,5,FALSE),""))</f>
      </c>
      <c r="H1585" s="77" t="str">
        <v/>
      </c>
      <c r="I1585" s="76">
        <f>IF($E1585="","",IFERROR(VLOOKUP(TRIM(E1585&amp;""),'Référentiel Articles'!$A$2:$F$634,6,FALSE),""))</f>
      </c>
      <c r="J1585" s="78">
        <f>IF(OR($E1585="",$H1585=""),"",$H1585*$I1585)</f>
      </c>
      <c r="K1585" s="79" t="str">
        <v/>
      </c>
    </row>
    <row r="1586">
      <c r="A1586" s="81" t="str">
        <v/>
      </c>
      <c r="B1586" s="81" t="str">
        <v/>
      </c>
      <c r="C1586" s="83">
        <f>IF($E1586="","",IFERROR(VLOOKUP(TRIM(E1586&amp;""),'Référentiel Articles'!$A$2:$F$634,2,FALSE),""))</f>
      </c>
      <c r="D1586" s="83">
        <f>IF($E1586="","",IFERROR(VLOOKUP(TRIM(E1586&amp;""),'Référentiel Articles'!$A$2:$F$634,3,FALSE),""))</f>
      </c>
      <c r="E1586" s="81" t="str">
        <v/>
      </c>
      <c r="F1586" s="83">
        <f>IF($E1586="","",IFERROR(VLOOKUP(TRIM(E1586&amp;""),'Référentiel Articles'!$A$2:$F$634,4,FALSE),""))</f>
      </c>
      <c r="G1586" s="84">
        <f>IF($E1586="","",IFERROR(VLOOKUP(TRIM(E1586&amp;""),'Référentiel Articles'!$A$2:$F$634,5,FALSE),""))</f>
      </c>
      <c r="H1586" s="85" t="str">
        <v/>
      </c>
      <c r="I1586" s="84">
        <f>IF($E1586="","",IFERROR(VLOOKUP(TRIM(E1586&amp;""),'Référentiel Articles'!$A$2:$F$634,6,FALSE),""))</f>
      </c>
      <c r="J1586" s="90">
        <f>IF(OR($E1586="",$H1586=""),"",$H1586*$I1586)</f>
      </c>
      <c r="K1586" s="87" t="str">
        <v/>
      </c>
    </row>
    <row r="1587">
      <c r="A1587" s="74" t="str">
        <v/>
      </c>
      <c r="B1587" s="74" t="str">
        <v/>
      </c>
      <c r="C1587" s="75">
        <f>IF($E1587="","",IFERROR(VLOOKUP(TRIM(E1587&amp;""),'Référentiel Articles'!$A$2:$F$634,2,FALSE),""))</f>
      </c>
      <c r="D1587" s="75">
        <f>IF($E1587="","",IFERROR(VLOOKUP(TRIM(E1587&amp;""),'Référentiel Articles'!$A$2:$F$634,3,FALSE),""))</f>
      </c>
      <c r="E1587" s="74" t="str">
        <v/>
      </c>
      <c r="F1587" s="75">
        <f>IF($E1587="","",IFERROR(VLOOKUP(TRIM(E1587&amp;""),'Référentiel Articles'!$A$2:$F$634,4,FALSE),""))</f>
      </c>
      <c r="G1587" s="76">
        <f>IF($E1587="","",IFERROR(VLOOKUP(TRIM(E1587&amp;""),'Référentiel Articles'!$A$2:$F$634,5,FALSE),""))</f>
      </c>
      <c r="H1587" s="77" t="str">
        <v/>
      </c>
      <c r="I1587" s="76">
        <f>IF($E1587="","",IFERROR(VLOOKUP(TRIM(E1587&amp;""),'Référentiel Articles'!$A$2:$F$634,6,FALSE),""))</f>
      </c>
      <c r="J1587" s="78">
        <f>IF(OR($E1587="",$H1587=""),"",$H1587*$I1587)</f>
      </c>
      <c r="K1587" s="79" t="str">
        <v/>
      </c>
    </row>
    <row r="1588">
      <c r="A1588" s="81" t="str">
        <v/>
      </c>
      <c r="B1588" s="81" t="str">
        <v/>
      </c>
      <c r="C1588" s="83">
        <f>IF($E1588="","",IFERROR(VLOOKUP(TRIM(E1588&amp;""),'Référentiel Articles'!$A$2:$F$634,2,FALSE),""))</f>
      </c>
      <c r="D1588" s="83">
        <f>IF($E1588="","",IFERROR(VLOOKUP(TRIM(E1588&amp;""),'Référentiel Articles'!$A$2:$F$634,3,FALSE),""))</f>
      </c>
      <c r="E1588" s="81" t="str">
        <v/>
      </c>
      <c r="F1588" s="83">
        <f>IF($E1588="","",IFERROR(VLOOKUP(TRIM(E1588&amp;""),'Référentiel Articles'!$A$2:$F$634,4,FALSE),""))</f>
      </c>
      <c r="G1588" s="84">
        <f>IF($E1588="","",IFERROR(VLOOKUP(TRIM(E1588&amp;""),'Référentiel Articles'!$A$2:$F$634,5,FALSE),""))</f>
      </c>
      <c r="H1588" s="85" t="str">
        <v/>
      </c>
      <c r="I1588" s="84">
        <f>IF($E1588="","",IFERROR(VLOOKUP(TRIM(E1588&amp;""),'Référentiel Articles'!$A$2:$F$634,6,FALSE),""))</f>
      </c>
      <c r="J1588" s="90">
        <f>IF(OR($E1588="",$H1588=""),"",$H1588*$I1588)</f>
      </c>
      <c r="K1588" s="87" t="str">
        <v/>
      </c>
    </row>
    <row r="1589">
      <c r="A1589" s="74" t="str">
        <v/>
      </c>
      <c r="B1589" s="74" t="str">
        <v/>
      </c>
      <c r="C1589" s="75">
        <f>IF($E1589="","",IFERROR(VLOOKUP(TRIM(E1589&amp;""),'Référentiel Articles'!$A$2:$F$634,2,FALSE),""))</f>
      </c>
      <c r="D1589" s="75">
        <f>IF($E1589="","",IFERROR(VLOOKUP(TRIM(E1589&amp;""),'Référentiel Articles'!$A$2:$F$634,3,FALSE),""))</f>
      </c>
      <c r="E1589" s="74" t="str">
        <v/>
      </c>
      <c r="F1589" s="75">
        <f>IF($E1589="","",IFERROR(VLOOKUP(TRIM(E1589&amp;""),'Référentiel Articles'!$A$2:$F$634,4,FALSE),""))</f>
      </c>
      <c r="G1589" s="76">
        <f>IF($E1589="","",IFERROR(VLOOKUP(TRIM(E1589&amp;""),'Référentiel Articles'!$A$2:$F$634,5,FALSE),""))</f>
      </c>
      <c r="H1589" s="77" t="str">
        <v/>
      </c>
      <c r="I1589" s="76">
        <f>IF($E1589="","",IFERROR(VLOOKUP(TRIM(E1589&amp;""),'Référentiel Articles'!$A$2:$F$634,6,FALSE),""))</f>
      </c>
      <c r="J1589" s="78">
        <f>IF(OR($E1589="",$H1589=""),"",$H1589*$I1589)</f>
      </c>
      <c r="K1589" s="79" t="str">
        <v/>
      </c>
    </row>
    <row r="1590">
      <c r="A1590" s="81" t="str">
        <v/>
      </c>
      <c r="B1590" s="81" t="str">
        <v/>
      </c>
      <c r="C1590" s="83">
        <f>IF($E1590="","",IFERROR(VLOOKUP(TRIM(E1590&amp;""),'Référentiel Articles'!$A$2:$F$634,2,FALSE),""))</f>
      </c>
      <c r="D1590" s="83">
        <f>IF($E1590="","",IFERROR(VLOOKUP(TRIM(E1590&amp;""),'Référentiel Articles'!$A$2:$F$634,3,FALSE),""))</f>
      </c>
      <c r="E1590" s="81" t="str">
        <v/>
      </c>
      <c r="F1590" s="83">
        <f>IF($E1590="","",IFERROR(VLOOKUP(TRIM(E1590&amp;""),'Référentiel Articles'!$A$2:$F$634,4,FALSE),""))</f>
      </c>
      <c r="G1590" s="84">
        <f>IF($E1590="","",IFERROR(VLOOKUP(TRIM(E1590&amp;""),'Référentiel Articles'!$A$2:$F$634,5,FALSE),""))</f>
      </c>
      <c r="H1590" s="85" t="str">
        <v/>
      </c>
      <c r="I1590" s="84">
        <f>IF($E1590="","",IFERROR(VLOOKUP(TRIM(E1590&amp;""),'Référentiel Articles'!$A$2:$F$634,6,FALSE),""))</f>
      </c>
      <c r="J1590" s="90">
        <f>IF(OR($E1590="",$H1590=""),"",$H1590*$I1590)</f>
      </c>
      <c r="K1590" s="87" t="str">
        <v/>
      </c>
    </row>
    <row r="1591">
      <c r="A1591" s="74" t="str">
        <v/>
      </c>
      <c r="B1591" s="74" t="str">
        <v/>
      </c>
      <c r="C1591" s="75">
        <f>IF($E1591="","",IFERROR(VLOOKUP(TRIM(E1591&amp;""),'Référentiel Articles'!$A$2:$F$634,2,FALSE),""))</f>
      </c>
      <c r="D1591" s="75">
        <f>IF($E1591="","",IFERROR(VLOOKUP(TRIM(E1591&amp;""),'Référentiel Articles'!$A$2:$F$634,3,FALSE),""))</f>
      </c>
      <c r="E1591" s="74" t="str">
        <v/>
      </c>
      <c r="F1591" s="75">
        <f>IF($E1591="","",IFERROR(VLOOKUP(TRIM(E1591&amp;""),'Référentiel Articles'!$A$2:$F$634,4,FALSE),""))</f>
      </c>
      <c r="G1591" s="76">
        <f>IF($E1591="","",IFERROR(VLOOKUP(TRIM(E1591&amp;""),'Référentiel Articles'!$A$2:$F$634,5,FALSE),""))</f>
      </c>
      <c r="H1591" s="77" t="str">
        <v/>
      </c>
      <c r="I1591" s="76">
        <f>IF($E1591="","",IFERROR(VLOOKUP(TRIM(E1591&amp;""),'Référentiel Articles'!$A$2:$F$634,6,FALSE),""))</f>
      </c>
      <c r="J1591" s="78">
        <f>IF(OR($E1591="",$H1591=""),"",$H1591*$I1591)</f>
      </c>
      <c r="K1591" s="79" t="str">
        <v/>
      </c>
    </row>
    <row r="1592">
      <c r="A1592" s="81" t="str">
        <v/>
      </c>
      <c r="B1592" s="81" t="str">
        <v/>
      </c>
      <c r="C1592" s="83">
        <f>IF($E1592="","",IFERROR(VLOOKUP(TRIM(E1592&amp;""),'Référentiel Articles'!$A$2:$F$634,2,FALSE),""))</f>
      </c>
      <c r="D1592" s="83">
        <f>IF($E1592="","",IFERROR(VLOOKUP(TRIM(E1592&amp;""),'Référentiel Articles'!$A$2:$F$634,3,FALSE),""))</f>
      </c>
      <c r="E1592" s="81" t="str">
        <v/>
      </c>
      <c r="F1592" s="83">
        <f>IF($E1592="","",IFERROR(VLOOKUP(TRIM(E1592&amp;""),'Référentiel Articles'!$A$2:$F$634,4,FALSE),""))</f>
      </c>
      <c r="G1592" s="84">
        <f>IF($E1592="","",IFERROR(VLOOKUP(TRIM(E1592&amp;""),'Référentiel Articles'!$A$2:$F$634,5,FALSE),""))</f>
      </c>
      <c r="H1592" s="85" t="str">
        <v/>
      </c>
      <c r="I1592" s="84">
        <f>IF($E1592="","",IFERROR(VLOOKUP(TRIM(E1592&amp;""),'Référentiel Articles'!$A$2:$F$634,6,FALSE),""))</f>
      </c>
      <c r="J1592" s="90">
        <f>IF(OR($E1592="",$H1592=""),"",$H1592*$I1592)</f>
      </c>
      <c r="K1592" s="87" t="str">
        <v/>
      </c>
    </row>
    <row r="1593">
      <c r="A1593" s="74" t="str">
        <v/>
      </c>
      <c r="B1593" s="74" t="str">
        <v/>
      </c>
      <c r="C1593" s="75">
        <f>IF($E1593="","",IFERROR(VLOOKUP(TRIM(E1593&amp;""),'Référentiel Articles'!$A$2:$F$634,2,FALSE),""))</f>
      </c>
      <c r="D1593" s="75">
        <f>IF($E1593="","",IFERROR(VLOOKUP(TRIM(E1593&amp;""),'Référentiel Articles'!$A$2:$F$634,3,FALSE),""))</f>
      </c>
      <c r="E1593" s="74" t="str">
        <v/>
      </c>
      <c r="F1593" s="75">
        <f>IF($E1593="","",IFERROR(VLOOKUP(TRIM(E1593&amp;""),'Référentiel Articles'!$A$2:$F$634,4,FALSE),""))</f>
      </c>
      <c r="G1593" s="76">
        <f>IF($E1593="","",IFERROR(VLOOKUP(TRIM(E1593&amp;""),'Référentiel Articles'!$A$2:$F$634,5,FALSE),""))</f>
      </c>
      <c r="H1593" s="77" t="str">
        <v/>
      </c>
      <c r="I1593" s="76">
        <f>IF($E1593="","",IFERROR(VLOOKUP(TRIM(E1593&amp;""),'Référentiel Articles'!$A$2:$F$634,6,FALSE),""))</f>
      </c>
      <c r="J1593" s="78">
        <f>IF(OR($E1593="",$H1593=""),"",$H1593*$I1593)</f>
      </c>
      <c r="K1593" s="79" t="str">
        <v/>
      </c>
    </row>
    <row r="1594">
      <c r="A1594" s="81" t="str">
        <v/>
      </c>
      <c r="B1594" s="81" t="str">
        <v/>
      </c>
      <c r="C1594" s="83">
        <f>IF($E1594="","",IFERROR(VLOOKUP(TRIM(E1594&amp;""),'Référentiel Articles'!$A$2:$F$634,2,FALSE),""))</f>
      </c>
      <c r="D1594" s="83">
        <f>IF($E1594="","",IFERROR(VLOOKUP(TRIM(E1594&amp;""),'Référentiel Articles'!$A$2:$F$634,3,FALSE),""))</f>
      </c>
      <c r="E1594" s="81" t="str">
        <v/>
      </c>
      <c r="F1594" s="83">
        <f>IF($E1594="","",IFERROR(VLOOKUP(TRIM(E1594&amp;""),'Référentiel Articles'!$A$2:$F$634,4,FALSE),""))</f>
      </c>
      <c r="G1594" s="84">
        <f>IF($E1594="","",IFERROR(VLOOKUP(TRIM(E1594&amp;""),'Référentiel Articles'!$A$2:$F$634,5,FALSE),""))</f>
      </c>
      <c r="H1594" s="85" t="str">
        <v/>
      </c>
      <c r="I1594" s="84">
        <f>IF($E1594="","",IFERROR(VLOOKUP(TRIM(E1594&amp;""),'Référentiel Articles'!$A$2:$F$634,6,FALSE),""))</f>
      </c>
      <c r="J1594" s="90">
        <f>IF(OR($E1594="",$H1594=""),"",$H1594*$I1594)</f>
      </c>
      <c r="K1594" s="87" t="str">
        <v/>
      </c>
    </row>
    <row r="1595">
      <c r="A1595" s="74" t="str">
        <v/>
      </c>
      <c r="B1595" s="74" t="str">
        <v/>
      </c>
      <c r="C1595" s="75">
        <f>IF($E1595="","",IFERROR(VLOOKUP(TRIM(E1595&amp;""),'Référentiel Articles'!$A$2:$F$634,2,FALSE),""))</f>
      </c>
      <c r="D1595" s="75">
        <f>IF($E1595="","",IFERROR(VLOOKUP(TRIM(E1595&amp;""),'Référentiel Articles'!$A$2:$F$634,3,FALSE),""))</f>
      </c>
      <c r="E1595" s="74" t="str">
        <v/>
      </c>
      <c r="F1595" s="75">
        <f>IF($E1595="","",IFERROR(VLOOKUP(TRIM(E1595&amp;""),'Référentiel Articles'!$A$2:$F$634,4,FALSE),""))</f>
      </c>
      <c r="G1595" s="76">
        <f>IF($E1595="","",IFERROR(VLOOKUP(TRIM(E1595&amp;""),'Référentiel Articles'!$A$2:$F$634,5,FALSE),""))</f>
      </c>
      <c r="H1595" s="77" t="str">
        <v/>
      </c>
      <c r="I1595" s="76">
        <f>IF($E1595="","",IFERROR(VLOOKUP(TRIM(E1595&amp;""),'Référentiel Articles'!$A$2:$F$634,6,FALSE),""))</f>
      </c>
      <c r="J1595" s="78">
        <f>IF(OR($E1595="",$H1595=""),"",$H1595*$I1595)</f>
      </c>
      <c r="K1595" s="79" t="str">
        <v/>
      </c>
    </row>
    <row r="1596">
      <c r="A1596" s="81" t="str">
        <v/>
      </c>
      <c r="B1596" s="81" t="str">
        <v/>
      </c>
      <c r="C1596" s="83">
        <f>IF($E1596="","",IFERROR(VLOOKUP(TRIM(E1596&amp;""),'Référentiel Articles'!$A$2:$F$634,2,FALSE),""))</f>
      </c>
      <c r="D1596" s="83">
        <f>IF($E1596="","",IFERROR(VLOOKUP(TRIM(E1596&amp;""),'Référentiel Articles'!$A$2:$F$634,3,FALSE),""))</f>
      </c>
      <c r="E1596" s="81" t="str">
        <v/>
      </c>
      <c r="F1596" s="83">
        <f>IF($E1596="","",IFERROR(VLOOKUP(TRIM(E1596&amp;""),'Référentiel Articles'!$A$2:$F$634,4,FALSE),""))</f>
      </c>
      <c r="G1596" s="84">
        <f>IF($E1596="","",IFERROR(VLOOKUP(TRIM(E1596&amp;""),'Référentiel Articles'!$A$2:$F$634,5,FALSE),""))</f>
      </c>
      <c r="H1596" s="85" t="str">
        <v/>
      </c>
      <c r="I1596" s="84">
        <f>IF($E1596="","",IFERROR(VLOOKUP(TRIM(E1596&amp;""),'Référentiel Articles'!$A$2:$F$634,6,FALSE),""))</f>
      </c>
      <c r="J1596" s="90">
        <f>IF(OR($E1596="",$H1596=""),"",$H1596*$I1596)</f>
      </c>
      <c r="K1596" s="87" t="str">
        <v/>
      </c>
    </row>
    <row r="1597">
      <c r="A1597" s="74" t="str">
        <v/>
      </c>
      <c r="B1597" s="74" t="str">
        <v/>
      </c>
      <c r="C1597" s="75">
        <f>IF($E1597="","",IFERROR(VLOOKUP(TRIM(E1597&amp;""),'Référentiel Articles'!$A$2:$F$634,2,FALSE),""))</f>
      </c>
      <c r="D1597" s="75">
        <f>IF($E1597="","",IFERROR(VLOOKUP(TRIM(E1597&amp;""),'Référentiel Articles'!$A$2:$F$634,3,FALSE),""))</f>
      </c>
      <c r="E1597" s="74" t="str">
        <v/>
      </c>
      <c r="F1597" s="75">
        <f>IF($E1597="","",IFERROR(VLOOKUP(TRIM(E1597&amp;""),'Référentiel Articles'!$A$2:$F$634,4,FALSE),""))</f>
      </c>
      <c r="G1597" s="76">
        <f>IF($E1597="","",IFERROR(VLOOKUP(TRIM(E1597&amp;""),'Référentiel Articles'!$A$2:$F$634,5,FALSE),""))</f>
      </c>
      <c r="H1597" s="77" t="str">
        <v/>
      </c>
      <c r="I1597" s="76">
        <f>IF($E1597="","",IFERROR(VLOOKUP(TRIM(E1597&amp;""),'Référentiel Articles'!$A$2:$F$634,6,FALSE),""))</f>
      </c>
      <c r="J1597" s="78">
        <f>IF(OR($E1597="",$H1597=""),"",$H1597*$I1597)</f>
      </c>
      <c r="K1597" s="79" t="str">
        <v/>
      </c>
    </row>
    <row r="1598">
      <c r="A1598" s="81" t="str">
        <v/>
      </c>
      <c r="B1598" s="81" t="str">
        <v/>
      </c>
      <c r="C1598" s="83">
        <f>IF($E1598="","",IFERROR(VLOOKUP(TRIM(E1598&amp;""),'Référentiel Articles'!$A$2:$F$634,2,FALSE),""))</f>
      </c>
      <c r="D1598" s="83">
        <f>IF($E1598="","",IFERROR(VLOOKUP(TRIM(E1598&amp;""),'Référentiel Articles'!$A$2:$F$634,3,FALSE),""))</f>
      </c>
      <c r="E1598" s="81" t="str">
        <v/>
      </c>
      <c r="F1598" s="83">
        <f>IF($E1598="","",IFERROR(VLOOKUP(TRIM(E1598&amp;""),'Référentiel Articles'!$A$2:$F$634,4,FALSE),""))</f>
      </c>
      <c r="G1598" s="84">
        <f>IF($E1598="","",IFERROR(VLOOKUP(TRIM(E1598&amp;""),'Référentiel Articles'!$A$2:$F$634,5,FALSE),""))</f>
      </c>
      <c r="H1598" s="85" t="str">
        <v/>
      </c>
      <c r="I1598" s="84">
        <f>IF($E1598="","",IFERROR(VLOOKUP(TRIM(E1598&amp;""),'Référentiel Articles'!$A$2:$F$634,6,FALSE),""))</f>
      </c>
      <c r="J1598" s="90">
        <f>IF(OR($E1598="",$H1598=""),"",$H1598*$I1598)</f>
      </c>
      <c r="K1598" s="87" t="str">
        <v/>
      </c>
    </row>
    <row r="1599">
      <c r="A1599" s="74" t="str">
        <v/>
      </c>
      <c r="B1599" s="74" t="str">
        <v/>
      </c>
      <c r="C1599" s="75">
        <f>IF($E1599="","",IFERROR(VLOOKUP(TRIM(E1599&amp;""),'Référentiel Articles'!$A$2:$F$634,2,FALSE),""))</f>
      </c>
      <c r="D1599" s="75">
        <f>IF($E1599="","",IFERROR(VLOOKUP(TRIM(E1599&amp;""),'Référentiel Articles'!$A$2:$F$634,3,FALSE),""))</f>
      </c>
      <c r="E1599" s="74" t="str">
        <v/>
      </c>
      <c r="F1599" s="75">
        <f>IF($E1599="","",IFERROR(VLOOKUP(TRIM(E1599&amp;""),'Référentiel Articles'!$A$2:$F$634,4,FALSE),""))</f>
      </c>
      <c r="G1599" s="76">
        <f>IF($E1599="","",IFERROR(VLOOKUP(TRIM(E1599&amp;""),'Référentiel Articles'!$A$2:$F$634,5,FALSE),""))</f>
      </c>
      <c r="H1599" s="77" t="str">
        <v/>
      </c>
      <c r="I1599" s="76">
        <f>IF($E1599="","",IFERROR(VLOOKUP(TRIM(E1599&amp;""),'Référentiel Articles'!$A$2:$F$634,6,FALSE),""))</f>
      </c>
      <c r="J1599" s="78">
        <f>IF(OR($E1599="",$H1599=""),"",$H1599*$I1599)</f>
      </c>
      <c r="K1599" s="79" t="str">
        <v/>
      </c>
    </row>
    <row r="1600">
      <c r="A1600" s="81" t="str">
        <v/>
      </c>
      <c r="B1600" s="81" t="str">
        <v/>
      </c>
      <c r="C1600" s="83">
        <f>IF($E1600="","",IFERROR(VLOOKUP(TRIM(E1600&amp;""),'Référentiel Articles'!$A$2:$F$634,2,FALSE),""))</f>
      </c>
      <c r="D1600" s="83">
        <f>IF($E1600="","",IFERROR(VLOOKUP(TRIM(E1600&amp;""),'Référentiel Articles'!$A$2:$F$634,3,FALSE),""))</f>
      </c>
      <c r="E1600" s="81" t="str">
        <v/>
      </c>
      <c r="F1600" s="83">
        <f>IF($E1600="","",IFERROR(VLOOKUP(TRIM(E1600&amp;""),'Référentiel Articles'!$A$2:$F$634,4,FALSE),""))</f>
      </c>
      <c r="G1600" s="84">
        <f>IF($E1600="","",IFERROR(VLOOKUP(TRIM(E1600&amp;""),'Référentiel Articles'!$A$2:$F$634,5,FALSE),""))</f>
      </c>
      <c r="H1600" s="85" t="str">
        <v/>
      </c>
      <c r="I1600" s="84">
        <f>IF($E1600="","",IFERROR(VLOOKUP(TRIM(E1600&amp;""),'Référentiel Articles'!$A$2:$F$634,6,FALSE),""))</f>
      </c>
      <c r="J1600" s="90">
        <f>IF(OR($E1600="",$H1600=""),"",$H1600*$I1600)</f>
      </c>
      <c r="K1600" s="87" t="str">
        <v/>
      </c>
    </row>
    <row r="1601">
      <c r="A1601" s="74" t="str">
        <v/>
      </c>
      <c r="B1601" s="74" t="str">
        <v/>
      </c>
      <c r="C1601" s="75">
        <f>IF($E1601="","",IFERROR(VLOOKUP(TRIM(E1601&amp;""),'Référentiel Articles'!$A$2:$F$634,2,FALSE),""))</f>
      </c>
      <c r="D1601" s="75">
        <f>IF($E1601="","",IFERROR(VLOOKUP(TRIM(E1601&amp;""),'Référentiel Articles'!$A$2:$F$634,3,FALSE),""))</f>
      </c>
      <c r="E1601" s="74" t="str">
        <v/>
      </c>
      <c r="F1601" s="75">
        <f>IF($E1601="","",IFERROR(VLOOKUP(TRIM(E1601&amp;""),'Référentiel Articles'!$A$2:$F$634,4,FALSE),""))</f>
      </c>
      <c r="G1601" s="76">
        <f>IF($E1601="","",IFERROR(VLOOKUP(TRIM(E1601&amp;""),'Référentiel Articles'!$A$2:$F$634,5,FALSE),""))</f>
      </c>
      <c r="H1601" s="77" t="str">
        <v/>
      </c>
      <c r="I1601" s="76">
        <f>IF($E1601="","",IFERROR(VLOOKUP(TRIM(E1601&amp;""),'Référentiel Articles'!$A$2:$F$634,6,FALSE),""))</f>
      </c>
      <c r="J1601" s="78">
        <f>IF(OR($E1601="",$H1601=""),"",$H1601*$I1601)</f>
      </c>
      <c r="K1601" s="79" t="str">
        <v/>
      </c>
    </row>
    <row r="1602">
      <c r="A1602" s="81" t="str">
        <v/>
      </c>
      <c r="B1602" s="81" t="str">
        <v/>
      </c>
      <c r="C1602" s="83">
        <f>IF($E1602="","",IFERROR(VLOOKUP(TRIM(E1602&amp;""),'Référentiel Articles'!$A$2:$F$634,2,FALSE),""))</f>
      </c>
      <c r="D1602" s="83">
        <f>IF($E1602="","",IFERROR(VLOOKUP(TRIM(E1602&amp;""),'Référentiel Articles'!$A$2:$F$634,3,FALSE),""))</f>
      </c>
      <c r="E1602" s="81" t="str">
        <v/>
      </c>
      <c r="F1602" s="83">
        <f>IF($E1602="","",IFERROR(VLOOKUP(TRIM(E1602&amp;""),'Référentiel Articles'!$A$2:$F$634,4,FALSE),""))</f>
      </c>
      <c r="G1602" s="84">
        <f>IF($E1602="","",IFERROR(VLOOKUP(TRIM(E1602&amp;""),'Référentiel Articles'!$A$2:$F$634,5,FALSE),""))</f>
      </c>
      <c r="H1602" s="85" t="str">
        <v/>
      </c>
      <c r="I1602" s="84">
        <f>IF($E1602="","",IFERROR(VLOOKUP(TRIM(E1602&amp;""),'Référentiel Articles'!$A$2:$F$634,6,FALSE),""))</f>
      </c>
      <c r="J1602" s="90">
        <f>IF(OR($E1602="",$H1602=""),"",$H1602*$I1602)</f>
      </c>
      <c r="K1602" s="87" t="str">
        <v/>
      </c>
    </row>
    <row r="1603">
      <c r="A1603" s="74" t="str">
        <v/>
      </c>
      <c r="B1603" s="74" t="str">
        <v/>
      </c>
      <c r="C1603" s="75">
        <f>IF($E1603="","",IFERROR(VLOOKUP(TRIM(E1603&amp;""),'Référentiel Articles'!$A$2:$F$634,2,FALSE),""))</f>
      </c>
      <c r="D1603" s="75">
        <f>IF($E1603="","",IFERROR(VLOOKUP(TRIM(E1603&amp;""),'Référentiel Articles'!$A$2:$F$634,3,FALSE),""))</f>
      </c>
      <c r="E1603" s="74" t="str">
        <v/>
      </c>
      <c r="F1603" s="75">
        <f>IF($E1603="","",IFERROR(VLOOKUP(TRIM(E1603&amp;""),'Référentiel Articles'!$A$2:$F$634,4,FALSE),""))</f>
      </c>
      <c r="G1603" s="76">
        <f>IF($E1603="","",IFERROR(VLOOKUP(TRIM(E1603&amp;""),'Référentiel Articles'!$A$2:$F$634,5,FALSE),""))</f>
      </c>
      <c r="H1603" s="77" t="str">
        <v/>
      </c>
      <c r="I1603" s="76">
        <f>IF($E1603="","",IFERROR(VLOOKUP(TRIM(E1603&amp;""),'Référentiel Articles'!$A$2:$F$634,6,FALSE),""))</f>
      </c>
      <c r="J1603" s="78">
        <f>IF(OR($E1603="",$H1603=""),"",$H1603*$I1603)</f>
      </c>
      <c r="K1603" s="79" t="str">
        <v/>
      </c>
    </row>
    <row r="1604">
      <c r="A1604" s="81" t="str">
        <v/>
      </c>
      <c r="B1604" s="81" t="str">
        <v/>
      </c>
      <c r="C1604" s="83">
        <f>IF($E1604="","",IFERROR(VLOOKUP(TRIM(E1604&amp;""),'Référentiel Articles'!$A$2:$F$634,2,FALSE),""))</f>
      </c>
      <c r="D1604" s="83">
        <f>IF($E1604="","",IFERROR(VLOOKUP(TRIM(E1604&amp;""),'Référentiel Articles'!$A$2:$F$634,3,FALSE),""))</f>
      </c>
      <c r="E1604" s="81" t="str">
        <v/>
      </c>
      <c r="F1604" s="83">
        <f>IF($E1604="","",IFERROR(VLOOKUP(TRIM(E1604&amp;""),'Référentiel Articles'!$A$2:$F$634,4,FALSE),""))</f>
      </c>
      <c r="G1604" s="84">
        <f>IF($E1604="","",IFERROR(VLOOKUP(TRIM(E1604&amp;""),'Référentiel Articles'!$A$2:$F$634,5,FALSE),""))</f>
      </c>
      <c r="H1604" s="85" t="str">
        <v/>
      </c>
      <c r="I1604" s="84">
        <f>IF($E1604="","",IFERROR(VLOOKUP(TRIM(E1604&amp;""),'Référentiel Articles'!$A$2:$F$634,6,FALSE),""))</f>
      </c>
      <c r="J1604" s="90">
        <f>IF(OR($E1604="",$H1604=""),"",$H1604*$I1604)</f>
      </c>
      <c r="K1604" s="87" t="str">
        <v/>
      </c>
    </row>
    <row r="1605">
      <c r="A1605" s="74" t="str">
        <v/>
      </c>
      <c r="B1605" s="74" t="str">
        <v/>
      </c>
      <c r="C1605" s="75">
        <f>IF($E1605="","",IFERROR(VLOOKUP(TRIM(E1605&amp;""),'Référentiel Articles'!$A$2:$F$634,2,FALSE),""))</f>
      </c>
      <c r="D1605" s="75">
        <f>IF($E1605="","",IFERROR(VLOOKUP(TRIM(E1605&amp;""),'Référentiel Articles'!$A$2:$F$634,3,FALSE),""))</f>
      </c>
      <c r="E1605" s="74" t="str">
        <v/>
      </c>
      <c r="F1605" s="75">
        <f>IF($E1605="","",IFERROR(VLOOKUP(TRIM(E1605&amp;""),'Référentiel Articles'!$A$2:$F$634,4,FALSE),""))</f>
      </c>
      <c r="G1605" s="76">
        <f>IF($E1605="","",IFERROR(VLOOKUP(TRIM(E1605&amp;""),'Référentiel Articles'!$A$2:$F$634,5,FALSE),""))</f>
      </c>
      <c r="H1605" s="77" t="str">
        <v/>
      </c>
      <c r="I1605" s="76">
        <f>IF($E1605="","",IFERROR(VLOOKUP(TRIM(E1605&amp;""),'Référentiel Articles'!$A$2:$F$634,6,FALSE),""))</f>
      </c>
      <c r="J1605" s="78">
        <f>IF(OR($E1605="",$H1605=""),"",$H1605*$I1605)</f>
      </c>
      <c r="K1605" s="79" t="str">
        <v/>
      </c>
    </row>
    <row r="1606">
      <c r="A1606" s="81" t="str">
        <v/>
      </c>
      <c r="B1606" s="81" t="str">
        <v/>
      </c>
      <c r="C1606" s="83">
        <f>IF($E1606="","",IFERROR(VLOOKUP(TRIM(E1606&amp;""),'Référentiel Articles'!$A$2:$F$634,2,FALSE),""))</f>
      </c>
      <c r="D1606" s="83">
        <f>IF($E1606="","",IFERROR(VLOOKUP(TRIM(E1606&amp;""),'Référentiel Articles'!$A$2:$F$634,3,FALSE),""))</f>
      </c>
      <c r="E1606" s="81" t="str">
        <v/>
      </c>
      <c r="F1606" s="83">
        <f>IF($E1606="","",IFERROR(VLOOKUP(TRIM(E1606&amp;""),'Référentiel Articles'!$A$2:$F$634,4,FALSE),""))</f>
      </c>
      <c r="G1606" s="84">
        <f>IF($E1606="","",IFERROR(VLOOKUP(TRIM(E1606&amp;""),'Référentiel Articles'!$A$2:$F$634,5,FALSE),""))</f>
      </c>
      <c r="H1606" s="85" t="str">
        <v/>
      </c>
      <c r="I1606" s="84">
        <f>IF($E1606="","",IFERROR(VLOOKUP(TRIM(E1606&amp;""),'Référentiel Articles'!$A$2:$F$634,6,FALSE),""))</f>
      </c>
      <c r="J1606" s="90">
        <f>IF(OR($E1606="",$H1606=""),"",$H1606*$I1606)</f>
      </c>
      <c r="K1606" s="87" t="str">
        <v/>
      </c>
    </row>
    <row r="1607">
      <c r="A1607" s="74" t="str">
        <v/>
      </c>
      <c r="B1607" s="74" t="str">
        <v/>
      </c>
      <c r="C1607" s="75">
        <f>IF($E1607="","",IFERROR(VLOOKUP(TRIM(E1607&amp;""),'Référentiel Articles'!$A$2:$F$634,2,FALSE),""))</f>
      </c>
      <c r="D1607" s="75">
        <f>IF($E1607="","",IFERROR(VLOOKUP(TRIM(E1607&amp;""),'Référentiel Articles'!$A$2:$F$634,3,FALSE),""))</f>
      </c>
      <c r="E1607" s="74" t="str">
        <v/>
      </c>
      <c r="F1607" s="75">
        <f>IF($E1607="","",IFERROR(VLOOKUP(TRIM(E1607&amp;""),'Référentiel Articles'!$A$2:$F$634,4,FALSE),""))</f>
      </c>
      <c r="G1607" s="76">
        <f>IF($E1607="","",IFERROR(VLOOKUP(TRIM(E1607&amp;""),'Référentiel Articles'!$A$2:$F$634,5,FALSE),""))</f>
      </c>
      <c r="H1607" s="77" t="str">
        <v/>
      </c>
      <c r="I1607" s="76">
        <f>IF($E1607="","",IFERROR(VLOOKUP(TRIM(E1607&amp;""),'Référentiel Articles'!$A$2:$F$634,6,FALSE),""))</f>
      </c>
      <c r="J1607" s="78">
        <f>IF(OR($E1607="",$H1607=""),"",$H1607*$I1607)</f>
      </c>
      <c r="K1607" s="79" t="str">
        <v/>
      </c>
    </row>
    <row r="1608">
      <c r="A1608" s="81" t="str">
        <v/>
      </c>
      <c r="B1608" s="81" t="str">
        <v/>
      </c>
      <c r="C1608" s="83">
        <f>IF($E1608="","",IFERROR(VLOOKUP(TRIM(E1608&amp;""),'Référentiel Articles'!$A$2:$F$634,2,FALSE),""))</f>
      </c>
      <c r="D1608" s="83">
        <f>IF($E1608="","",IFERROR(VLOOKUP(TRIM(E1608&amp;""),'Référentiel Articles'!$A$2:$F$634,3,FALSE),""))</f>
      </c>
      <c r="E1608" s="81" t="str">
        <v/>
      </c>
      <c r="F1608" s="83">
        <f>IF($E1608="","",IFERROR(VLOOKUP(TRIM(E1608&amp;""),'Référentiel Articles'!$A$2:$F$634,4,FALSE),""))</f>
      </c>
      <c r="G1608" s="84">
        <f>IF($E1608="","",IFERROR(VLOOKUP(TRIM(E1608&amp;""),'Référentiel Articles'!$A$2:$F$634,5,FALSE),""))</f>
      </c>
      <c r="H1608" s="85" t="str">
        <v/>
      </c>
      <c r="I1608" s="84">
        <f>IF($E1608="","",IFERROR(VLOOKUP(TRIM(E1608&amp;""),'Référentiel Articles'!$A$2:$F$634,6,FALSE),""))</f>
      </c>
      <c r="J1608" s="90">
        <f>IF(OR($E1608="",$H1608=""),"",$H1608*$I1608)</f>
      </c>
      <c r="K1608" s="87" t="str">
        <v/>
      </c>
    </row>
    <row r="1609">
      <c r="A1609" s="74" t="str">
        <v/>
      </c>
      <c r="B1609" s="74" t="str">
        <v/>
      </c>
      <c r="C1609" s="75">
        <f>IF($E1609="","",IFERROR(VLOOKUP(TRIM(E1609&amp;""),'Référentiel Articles'!$A$2:$F$634,2,FALSE),""))</f>
      </c>
      <c r="D1609" s="75">
        <f>IF($E1609="","",IFERROR(VLOOKUP(TRIM(E1609&amp;""),'Référentiel Articles'!$A$2:$F$634,3,FALSE),""))</f>
      </c>
      <c r="E1609" s="74" t="str">
        <v/>
      </c>
      <c r="F1609" s="75">
        <f>IF($E1609="","",IFERROR(VLOOKUP(TRIM(E1609&amp;""),'Référentiel Articles'!$A$2:$F$634,4,FALSE),""))</f>
      </c>
      <c r="G1609" s="76">
        <f>IF($E1609="","",IFERROR(VLOOKUP(TRIM(E1609&amp;""),'Référentiel Articles'!$A$2:$F$634,5,FALSE),""))</f>
      </c>
      <c r="H1609" s="77" t="str">
        <v/>
      </c>
      <c r="I1609" s="76">
        <f>IF($E1609="","",IFERROR(VLOOKUP(TRIM(E1609&amp;""),'Référentiel Articles'!$A$2:$F$634,6,FALSE),""))</f>
      </c>
      <c r="J1609" s="78">
        <f>IF(OR($E1609="",$H1609=""),"",$H1609*$I1609)</f>
      </c>
      <c r="K1609" s="79" t="str">
        <v/>
      </c>
    </row>
    <row r="1610">
      <c r="A1610" s="81" t="str">
        <v/>
      </c>
      <c r="B1610" s="81" t="str">
        <v/>
      </c>
      <c r="C1610" s="83">
        <f>IF($E1610="","",IFERROR(VLOOKUP(TRIM(E1610&amp;""),'Référentiel Articles'!$A$2:$F$634,2,FALSE),""))</f>
      </c>
      <c r="D1610" s="83">
        <f>IF($E1610="","",IFERROR(VLOOKUP(TRIM(E1610&amp;""),'Référentiel Articles'!$A$2:$F$634,3,FALSE),""))</f>
      </c>
      <c r="E1610" s="81" t="str">
        <v/>
      </c>
      <c r="F1610" s="83">
        <f>IF($E1610="","",IFERROR(VLOOKUP(TRIM(E1610&amp;""),'Référentiel Articles'!$A$2:$F$634,4,FALSE),""))</f>
      </c>
      <c r="G1610" s="84">
        <f>IF($E1610="","",IFERROR(VLOOKUP(TRIM(E1610&amp;""),'Référentiel Articles'!$A$2:$F$634,5,FALSE),""))</f>
      </c>
      <c r="H1610" s="85" t="str">
        <v/>
      </c>
      <c r="I1610" s="84">
        <f>IF($E1610="","",IFERROR(VLOOKUP(TRIM(E1610&amp;""),'Référentiel Articles'!$A$2:$F$634,6,FALSE),""))</f>
      </c>
      <c r="J1610" s="90">
        <f>IF(OR($E1610="",$H1610=""),"",$H1610*$I1610)</f>
      </c>
      <c r="K1610" s="87" t="str">
        <v/>
      </c>
    </row>
    <row r="1611">
      <c r="A1611" s="74" t="str">
        <v/>
      </c>
      <c r="B1611" s="74" t="str">
        <v/>
      </c>
      <c r="C1611" s="75">
        <f>IF($E1611="","",IFERROR(VLOOKUP(TRIM(E1611&amp;""),'Référentiel Articles'!$A$2:$F$634,2,FALSE),""))</f>
      </c>
      <c r="D1611" s="75">
        <f>IF($E1611="","",IFERROR(VLOOKUP(TRIM(E1611&amp;""),'Référentiel Articles'!$A$2:$F$634,3,FALSE),""))</f>
      </c>
      <c r="E1611" s="74" t="str">
        <v/>
      </c>
      <c r="F1611" s="75">
        <f>IF($E1611="","",IFERROR(VLOOKUP(TRIM(E1611&amp;""),'Référentiel Articles'!$A$2:$F$634,4,FALSE),""))</f>
      </c>
      <c r="G1611" s="76">
        <f>IF($E1611="","",IFERROR(VLOOKUP(TRIM(E1611&amp;""),'Référentiel Articles'!$A$2:$F$634,5,FALSE),""))</f>
      </c>
      <c r="H1611" s="77" t="str">
        <v/>
      </c>
      <c r="I1611" s="76">
        <f>IF($E1611="","",IFERROR(VLOOKUP(TRIM(E1611&amp;""),'Référentiel Articles'!$A$2:$F$634,6,FALSE),""))</f>
      </c>
      <c r="J1611" s="78">
        <f>IF(OR($E1611="",$H1611=""),"",$H1611*$I1611)</f>
      </c>
      <c r="K1611" s="79" t="str">
        <v/>
      </c>
    </row>
    <row r="1612">
      <c r="A1612" s="81" t="str">
        <v/>
      </c>
      <c r="B1612" s="81" t="str">
        <v/>
      </c>
      <c r="C1612" s="83">
        <f>IF($E1612="","",IFERROR(VLOOKUP(TRIM(E1612&amp;""),'Référentiel Articles'!$A$2:$F$634,2,FALSE),""))</f>
      </c>
      <c r="D1612" s="83">
        <f>IF($E1612="","",IFERROR(VLOOKUP(TRIM(E1612&amp;""),'Référentiel Articles'!$A$2:$F$634,3,FALSE),""))</f>
      </c>
      <c r="E1612" s="81" t="str">
        <v/>
      </c>
      <c r="F1612" s="83">
        <f>IF($E1612="","",IFERROR(VLOOKUP(TRIM(E1612&amp;""),'Référentiel Articles'!$A$2:$F$634,4,FALSE),""))</f>
      </c>
      <c r="G1612" s="84">
        <f>IF($E1612="","",IFERROR(VLOOKUP(TRIM(E1612&amp;""),'Référentiel Articles'!$A$2:$F$634,5,FALSE),""))</f>
      </c>
      <c r="H1612" s="85" t="str">
        <v/>
      </c>
      <c r="I1612" s="84">
        <f>IF($E1612="","",IFERROR(VLOOKUP(TRIM(E1612&amp;""),'Référentiel Articles'!$A$2:$F$634,6,FALSE),""))</f>
      </c>
      <c r="J1612" s="90">
        <f>IF(OR($E1612="",$H1612=""),"",$H1612*$I1612)</f>
      </c>
      <c r="K1612" s="87" t="str">
        <v/>
      </c>
    </row>
    <row r="1613">
      <c r="A1613" s="74" t="str">
        <v/>
      </c>
      <c r="B1613" s="74" t="str">
        <v/>
      </c>
      <c r="C1613" s="75">
        <f>IF($E1613="","",IFERROR(VLOOKUP(TRIM(E1613&amp;""),'Référentiel Articles'!$A$2:$F$634,2,FALSE),""))</f>
      </c>
      <c r="D1613" s="75">
        <f>IF($E1613="","",IFERROR(VLOOKUP(TRIM(E1613&amp;""),'Référentiel Articles'!$A$2:$F$634,3,FALSE),""))</f>
      </c>
      <c r="E1613" s="74" t="str">
        <v/>
      </c>
      <c r="F1613" s="75">
        <f>IF($E1613="","",IFERROR(VLOOKUP(TRIM(E1613&amp;""),'Référentiel Articles'!$A$2:$F$634,4,FALSE),""))</f>
      </c>
      <c r="G1613" s="76">
        <f>IF($E1613="","",IFERROR(VLOOKUP(TRIM(E1613&amp;""),'Référentiel Articles'!$A$2:$F$634,5,FALSE),""))</f>
      </c>
      <c r="H1613" s="77" t="str">
        <v/>
      </c>
      <c r="I1613" s="76">
        <f>IF($E1613="","",IFERROR(VLOOKUP(TRIM(E1613&amp;""),'Référentiel Articles'!$A$2:$F$634,6,FALSE),""))</f>
      </c>
      <c r="J1613" s="78">
        <f>IF(OR($E1613="",$H1613=""),"",$H1613*$I1613)</f>
      </c>
      <c r="K1613" s="79" t="str">
        <v/>
      </c>
    </row>
    <row r="1614">
      <c r="A1614" s="81" t="str">
        <v/>
      </c>
      <c r="B1614" s="81" t="str">
        <v/>
      </c>
      <c r="C1614" s="83">
        <f>IF($E1614="","",IFERROR(VLOOKUP(TRIM(E1614&amp;""),'Référentiel Articles'!$A$2:$F$634,2,FALSE),""))</f>
      </c>
      <c r="D1614" s="83">
        <f>IF($E1614="","",IFERROR(VLOOKUP(TRIM(E1614&amp;""),'Référentiel Articles'!$A$2:$F$634,3,FALSE),""))</f>
      </c>
      <c r="E1614" s="81" t="str">
        <v/>
      </c>
      <c r="F1614" s="83">
        <f>IF($E1614="","",IFERROR(VLOOKUP(TRIM(E1614&amp;""),'Référentiel Articles'!$A$2:$F$634,4,FALSE),""))</f>
      </c>
      <c r="G1614" s="84">
        <f>IF($E1614="","",IFERROR(VLOOKUP(TRIM(E1614&amp;""),'Référentiel Articles'!$A$2:$F$634,5,FALSE),""))</f>
      </c>
      <c r="H1614" s="85" t="str">
        <v/>
      </c>
      <c r="I1614" s="84">
        <f>IF($E1614="","",IFERROR(VLOOKUP(TRIM(E1614&amp;""),'Référentiel Articles'!$A$2:$F$634,6,FALSE),""))</f>
      </c>
      <c r="J1614" s="90">
        <f>IF(OR($E1614="",$H1614=""),"",$H1614*$I1614)</f>
      </c>
      <c r="K1614" s="87" t="str">
        <v/>
      </c>
    </row>
    <row r="1615">
      <c r="A1615" s="74" t="str">
        <v/>
      </c>
      <c r="B1615" s="74" t="str">
        <v/>
      </c>
      <c r="C1615" s="75">
        <f>IF($E1615="","",IFERROR(VLOOKUP(TRIM(E1615&amp;""),'Référentiel Articles'!$A$2:$F$634,2,FALSE),""))</f>
      </c>
      <c r="D1615" s="75">
        <f>IF($E1615="","",IFERROR(VLOOKUP(TRIM(E1615&amp;""),'Référentiel Articles'!$A$2:$F$634,3,FALSE),""))</f>
      </c>
      <c r="E1615" s="74" t="str">
        <v/>
      </c>
      <c r="F1615" s="75">
        <f>IF($E1615="","",IFERROR(VLOOKUP(TRIM(E1615&amp;""),'Référentiel Articles'!$A$2:$F$634,4,FALSE),""))</f>
      </c>
      <c r="G1615" s="76">
        <f>IF($E1615="","",IFERROR(VLOOKUP(TRIM(E1615&amp;""),'Référentiel Articles'!$A$2:$F$634,5,FALSE),""))</f>
      </c>
      <c r="H1615" s="77" t="str">
        <v/>
      </c>
      <c r="I1615" s="76">
        <f>IF($E1615="","",IFERROR(VLOOKUP(TRIM(E1615&amp;""),'Référentiel Articles'!$A$2:$F$634,6,FALSE),""))</f>
      </c>
      <c r="J1615" s="78">
        <f>IF(OR($E1615="",$H1615=""),"",$H1615*$I1615)</f>
      </c>
      <c r="K1615" s="79" t="str">
        <v/>
      </c>
    </row>
    <row r="1616">
      <c r="A1616" s="81" t="str">
        <v/>
      </c>
      <c r="B1616" s="81" t="str">
        <v/>
      </c>
      <c r="C1616" s="83">
        <f>IF($E1616="","",IFERROR(VLOOKUP(TRIM(E1616&amp;""),'Référentiel Articles'!$A$2:$F$634,2,FALSE),""))</f>
      </c>
      <c r="D1616" s="83">
        <f>IF($E1616="","",IFERROR(VLOOKUP(TRIM(E1616&amp;""),'Référentiel Articles'!$A$2:$F$634,3,FALSE),""))</f>
      </c>
      <c r="E1616" s="81" t="str">
        <v/>
      </c>
      <c r="F1616" s="83">
        <f>IF($E1616="","",IFERROR(VLOOKUP(TRIM(E1616&amp;""),'Référentiel Articles'!$A$2:$F$634,4,FALSE),""))</f>
      </c>
      <c r="G1616" s="84">
        <f>IF($E1616="","",IFERROR(VLOOKUP(TRIM(E1616&amp;""),'Référentiel Articles'!$A$2:$F$634,5,FALSE),""))</f>
      </c>
      <c r="H1616" s="85" t="str">
        <v/>
      </c>
      <c r="I1616" s="84">
        <f>IF($E1616="","",IFERROR(VLOOKUP(TRIM(E1616&amp;""),'Référentiel Articles'!$A$2:$F$634,6,FALSE),""))</f>
      </c>
      <c r="J1616" s="90">
        <f>IF(OR($E1616="",$H1616=""),"",$H1616*$I1616)</f>
      </c>
      <c r="K1616" s="87" t="str">
        <v/>
      </c>
    </row>
    <row r="1617">
      <c r="A1617" s="74" t="str">
        <v/>
      </c>
      <c r="B1617" s="74" t="str">
        <v/>
      </c>
      <c r="C1617" s="75">
        <f>IF($E1617="","",IFERROR(VLOOKUP(TRIM(E1617&amp;""),'Référentiel Articles'!$A$2:$F$634,2,FALSE),""))</f>
      </c>
      <c r="D1617" s="75">
        <f>IF($E1617="","",IFERROR(VLOOKUP(TRIM(E1617&amp;""),'Référentiel Articles'!$A$2:$F$634,3,FALSE),""))</f>
      </c>
      <c r="E1617" s="74" t="str">
        <v/>
      </c>
      <c r="F1617" s="75">
        <f>IF($E1617="","",IFERROR(VLOOKUP(TRIM(E1617&amp;""),'Référentiel Articles'!$A$2:$F$634,4,FALSE),""))</f>
      </c>
      <c r="G1617" s="76">
        <f>IF($E1617="","",IFERROR(VLOOKUP(TRIM(E1617&amp;""),'Référentiel Articles'!$A$2:$F$634,5,FALSE),""))</f>
      </c>
      <c r="H1617" s="77" t="str">
        <v/>
      </c>
      <c r="I1617" s="76">
        <f>IF($E1617="","",IFERROR(VLOOKUP(TRIM(E1617&amp;""),'Référentiel Articles'!$A$2:$F$634,6,FALSE),""))</f>
      </c>
      <c r="J1617" s="78">
        <f>IF(OR($E1617="",$H1617=""),"",$H1617*$I1617)</f>
      </c>
      <c r="K1617" s="79" t="str">
        <v/>
      </c>
    </row>
    <row r="1618">
      <c r="A1618" s="81" t="str">
        <v/>
      </c>
      <c r="B1618" s="81" t="str">
        <v/>
      </c>
      <c r="C1618" s="83">
        <f>IF($E1618="","",IFERROR(VLOOKUP(TRIM(E1618&amp;""),'Référentiel Articles'!$A$2:$F$634,2,FALSE),""))</f>
      </c>
      <c r="D1618" s="83">
        <f>IF($E1618="","",IFERROR(VLOOKUP(TRIM(E1618&amp;""),'Référentiel Articles'!$A$2:$F$634,3,FALSE),""))</f>
      </c>
      <c r="E1618" s="81" t="str">
        <v/>
      </c>
      <c r="F1618" s="83">
        <f>IF($E1618="","",IFERROR(VLOOKUP(TRIM(E1618&amp;""),'Référentiel Articles'!$A$2:$F$634,4,FALSE),""))</f>
      </c>
      <c r="G1618" s="84">
        <f>IF($E1618="","",IFERROR(VLOOKUP(TRIM(E1618&amp;""),'Référentiel Articles'!$A$2:$F$634,5,FALSE),""))</f>
      </c>
      <c r="H1618" s="85" t="str">
        <v/>
      </c>
      <c r="I1618" s="84">
        <f>IF($E1618="","",IFERROR(VLOOKUP(TRIM(E1618&amp;""),'Référentiel Articles'!$A$2:$F$634,6,FALSE),""))</f>
      </c>
      <c r="J1618" s="90">
        <f>IF(OR($E1618="",$H1618=""),"",$H1618*$I1618)</f>
      </c>
      <c r="K1618" s="87" t="str">
        <v/>
      </c>
    </row>
    <row r="1619">
      <c r="A1619" s="74" t="str">
        <v/>
      </c>
      <c r="B1619" s="74" t="str">
        <v/>
      </c>
      <c r="C1619" s="75">
        <f>IF($E1619="","",IFERROR(VLOOKUP(TRIM(E1619&amp;""),'Référentiel Articles'!$A$2:$F$634,2,FALSE),""))</f>
      </c>
      <c r="D1619" s="75">
        <f>IF($E1619="","",IFERROR(VLOOKUP(TRIM(E1619&amp;""),'Référentiel Articles'!$A$2:$F$634,3,FALSE),""))</f>
      </c>
      <c r="E1619" s="74" t="str">
        <v/>
      </c>
      <c r="F1619" s="75">
        <f>IF($E1619="","",IFERROR(VLOOKUP(TRIM(E1619&amp;""),'Référentiel Articles'!$A$2:$F$634,4,FALSE),""))</f>
      </c>
      <c r="G1619" s="76">
        <f>IF($E1619="","",IFERROR(VLOOKUP(TRIM(E1619&amp;""),'Référentiel Articles'!$A$2:$F$634,5,FALSE),""))</f>
      </c>
      <c r="H1619" s="77" t="str">
        <v/>
      </c>
      <c r="I1619" s="76">
        <f>IF($E1619="","",IFERROR(VLOOKUP(TRIM(E1619&amp;""),'Référentiel Articles'!$A$2:$F$634,6,FALSE),""))</f>
      </c>
      <c r="J1619" s="78">
        <f>IF(OR($E1619="",$H1619=""),"",$H1619*$I1619)</f>
      </c>
      <c r="K1619" s="79" t="str">
        <v/>
      </c>
    </row>
    <row r="1620">
      <c r="A1620" s="81" t="str">
        <v/>
      </c>
      <c r="B1620" s="81" t="str">
        <v/>
      </c>
      <c r="C1620" s="83">
        <f>IF($E1620="","",IFERROR(VLOOKUP(TRIM(E1620&amp;""),'Référentiel Articles'!$A$2:$F$634,2,FALSE),""))</f>
      </c>
      <c r="D1620" s="83">
        <f>IF($E1620="","",IFERROR(VLOOKUP(TRIM(E1620&amp;""),'Référentiel Articles'!$A$2:$F$634,3,FALSE),""))</f>
      </c>
      <c r="E1620" s="81" t="str">
        <v/>
      </c>
      <c r="F1620" s="83">
        <f>IF($E1620="","",IFERROR(VLOOKUP(TRIM(E1620&amp;""),'Référentiel Articles'!$A$2:$F$634,4,FALSE),""))</f>
      </c>
      <c r="G1620" s="84">
        <f>IF($E1620="","",IFERROR(VLOOKUP(TRIM(E1620&amp;""),'Référentiel Articles'!$A$2:$F$634,5,FALSE),""))</f>
      </c>
      <c r="H1620" s="85" t="str">
        <v/>
      </c>
      <c r="I1620" s="84">
        <f>IF($E1620="","",IFERROR(VLOOKUP(TRIM(E1620&amp;""),'Référentiel Articles'!$A$2:$F$634,6,FALSE),""))</f>
      </c>
      <c r="J1620" s="90">
        <f>IF(OR($E1620="",$H1620=""),"",$H1620*$I1620)</f>
      </c>
      <c r="K1620" s="87" t="str">
        <v/>
      </c>
    </row>
    <row r="1621">
      <c r="A1621" s="74" t="str">
        <v/>
      </c>
      <c r="B1621" s="74" t="str">
        <v/>
      </c>
      <c r="C1621" s="75">
        <f>IF($E1621="","",IFERROR(VLOOKUP(TRIM(E1621&amp;""),'Référentiel Articles'!$A$2:$F$634,2,FALSE),""))</f>
      </c>
      <c r="D1621" s="75">
        <f>IF($E1621="","",IFERROR(VLOOKUP(TRIM(E1621&amp;""),'Référentiel Articles'!$A$2:$F$634,3,FALSE),""))</f>
      </c>
      <c r="E1621" s="74" t="str">
        <v/>
      </c>
      <c r="F1621" s="75">
        <f>IF($E1621="","",IFERROR(VLOOKUP(TRIM(E1621&amp;""),'Référentiel Articles'!$A$2:$F$634,4,FALSE),""))</f>
      </c>
      <c r="G1621" s="76">
        <f>IF($E1621="","",IFERROR(VLOOKUP(TRIM(E1621&amp;""),'Référentiel Articles'!$A$2:$F$634,5,FALSE),""))</f>
      </c>
      <c r="H1621" s="77" t="str">
        <v/>
      </c>
      <c r="I1621" s="76">
        <f>IF($E1621="","",IFERROR(VLOOKUP(TRIM(E1621&amp;""),'Référentiel Articles'!$A$2:$F$634,6,FALSE),""))</f>
      </c>
      <c r="J1621" s="78">
        <f>IF(OR($E1621="",$H1621=""),"",$H1621*$I1621)</f>
      </c>
      <c r="K1621" s="79" t="str">
        <v/>
      </c>
    </row>
    <row r="1622">
      <c r="A1622" s="81" t="str">
        <v/>
      </c>
      <c r="B1622" s="81" t="str">
        <v/>
      </c>
      <c r="C1622" s="83">
        <f>IF($E1622="","",IFERROR(VLOOKUP(TRIM(E1622&amp;""),'Référentiel Articles'!$A$2:$F$634,2,FALSE),""))</f>
      </c>
      <c r="D1622" s="83">
        <f>IF($E1622="","",IFERROR(VLOOKUP(TRIM(E1622&amp;""),'Référentiel Articles'!$A$2:$F$634,3,FALSE),""))</f>
      </c>
      <c r="E1622" s="81" t="str">
        <v/>
      </c>
      <c r="F1622" s="83">
        <f>IF($E1622="","",IFERROR(VLOOKUP(TRIM(E1622&amp;""),'Référentiel Articles'!$A$2:$F$634,4,FALSE),""))</f>
      </c>
      <c r="G1622" s="84">
        <f>IF($E1622="","",IFERROR(VLOOKUP(TRIM(E1622&amp;""),'Référentiel Articles'!$A$2:$F$634,5,FALSE),""))</f>
      </c>
      <c r="H1622" s="85" t="str">
        <v/>
      </c>
      <c r="I1622" s="84">
        <f>IF($E1622="","",IFERROR(VLOOKUP(TRIM(E1622&amp;""),'Référentiel Articles'!$A$2:$F$634,6,FALSE),""))</f>
      </c>
      <c r="J1622" s="90">
        <f>IF(OR($E1622="",$H1622=""),"",$H1622*$I1622)</f>
      </c>
      <c r="K1622" s="87" t="str">
        <v/>
      </c>
    </row>
    <row r="1623">
      <c r="A1623" s="74" t="str">
        <v/>
      </c>
      <c r="B1623" s="74" t="str">
        <v/>
      </c>
      <c r="C1623" s="75">
        <f>IF($E1623="","",IFERROR(VLOOKUP(TRIM(E1623&amp;""),'Référentiel Articles'!$A$2:$F$634,2,FALSE),""))</f>
      </c>
      <c r="D1623" s="75">
        <f>IF($E1623="","",IFERROR(VLOOKUP(TRIM(E1623&amp;""),'Référentiel Articles'!$A$2:$F$634,3,FALSE),""))</f>
      </c>
      <c r="E1623" s="74" t="str">
        <v/>
      </c>
      <c r="F1623" s="75">
        <f>IF($E1623="","",IFERROR(VLOOKUP(TRIM(E1623&amp;""),'Référentiel Articles'!$A$2:$F$634,4,FALSE),""))</f>
      </c>
      <c r="G1623" s="76">
        <f>IF($E1623="","",IFERROR(VLOOKUP(TRIM(E1623&amp;""),'Référentiel Articles'!$A$2:$F$634,5,FALSE),""))</f>
      </c>
      <c r="H1623" s="77" t="str">
        <v/>
      </c>
      <c r="I1623" s="76">
        <f>IF($E1623="","",IFERROR(VLOOKUP(TRIM(E1623&amp;""),'Référentiel Articles'!$A$2:$F$634,6,FALSE),""))</f>
      </c>
      <c r="J1623" s="78">
        <f>IF(OR($E1623="",$H1623=""),"",$H1623*$I1623)</f>
      </c>
      <c r="K1623" s="79" t="str">
        <v/>
      </c>
    </row>
    <row r="1624">
      <c r="A1624" s="81" t="str">
        <v/>
      </c>
      <c r="B1624" s="81" t="str">
        <v/>
      </c>
      <c r="C1624" s="83">
        <f>IF($E1624="","",IFERROR(VLOOKUP(TRIM(E1624&amp;""),'Référentiel Articles'!$A$2:$F$634,2,FALSE),""))</f>
      </c>
      <c r="D1624" s="83">
        <f>IF($E1624="","",IFERROR(VLOOKUP(TRIM(E1624&amp;""),'Référentiel Articles'!$A$2:$F$634,3,FALSE),""))</f>
      </c>
      <c r="E1624" s="81" t="str">
        <v/>
      </c>
      <c r="F1624" s="83">
        <f>IF($E1624="","",IFERROR(VLOOKUP(TRIM(E1624&amp;""),'Référentiel Articles'!$A$2:$F$634,4,FALSE),""))</f>
      </c>
      <c r="G1624" s="84">
        <f>IF($E1624="","",IFERROR(VLOOKUP(TRIM(E1624&amp;""),'Référentiel Articles'!$A$2:$F$634,5,FALSE),""))</f>
      </c>
      <c r="H1624" s="85" t="str">
        <v/>
      </c>
      <c r="I1624" s="84">
        <f>IF($E1624="","",IFERROR(VLOOKUP(TRIM(E1624&amp;""),'Référentiel Articles'!$A$2:$F$634,6,FALSE),""))</f>
      </c>
      <c r="J1624" s="90">
        <f>IF(OR($E1624="",$H1624=""),"",$H1624*$I1624)</f>
      </c>
      <c r="K1624" s="87" t="str">
        <v/>
      </c>
    </row>
    <row r="1625">
      <c r="A1625" s="74" t="str">
        <v/>
      </c>
      <c r="B1625" s="74" t="str">
        <v/>
      </c>
      <c r="C1625" s="75">
        <f>IF($E1625="","",IFERROR(VLOOKUP(TRIM(E1625&amp;""),'Référentiel Articles'!$A$2:$F$634,2,FALSE),""))</f>
      </c>
      <c r="D1625" s="75">
        <f>IF($E1625="","",IFERROR(VLOOKUP(TRIM(E1625&amp;""),'Référentiel Articles'!$A$2:$F$634,3,FALSE),""))</f>
      </c>
      <c r="E1625" s="74" t="str">
        <v/>
      </c>
      <c r="F1625" s="75">
        <f>IF($E1625="","",IFERROR(VLOOKUP(TRIM(E1625&amp;""),'Référentiel Articles'!$A$2:$F$634,4,FALSE),""))</f>
      </c>
      <c r="G1625" s="76">
        <f>IF($E1625="","",IFERROR(VLOOKUP(TRIM(E1625&amp;""),'Référentiel Articles'!$A$2:$F$634,5,FALSE),""))</f>
      </c>
      <c r="H1625" s="77" t="str">
        <v/>
      </c>
      <c r="I1625" s="76">
        <f>IF($E1625="","",IFERROR(VLOOKUP(TRIM(E1625&amp;""),'Référentiel Articles'!$A$2:$F$634,6,FALSE),""))</f>
      </c>
      <c r="J1625" s="78">
        <f>IF(OR($E1625="",$H1625=""),"",$H1625*$I1625)</f>
      </c>
      <c r="K1625" s="79" t="str">
        <v/>
      </c>
    </row>
    <row r="1626">
      <c r="A1626" s="81" t="str">
        <v/>
      </c>
      <c r="B1626" s="81" t="str">
        <v/>
      </c>
      <c r="C1626" s="83">
        <f>IF($E1626="","",IFERROR(VLOOKUP(TRIM(E1626&amp;""),'Référentiel Articles'!$A$2:$F$634,2,FALSE),""))</f>
      </c>
      <c r="D1626" s="83">
        <f>IF($E1626="","",IFERROR(VLOOKUP(TRIM(E1626&amp;""),'Référentiel Articles'!$A$2:$F$634,3,FALSE),""))</f>
      </c>
      <c r="E1626" s="81" t="str">
        <v/>
      </c>
      <c r="F1626" s="83">
        <f>IF($E1626="","",IFERROR(VLOOKUP(TRIM(E1626&amp;""),'Référentiel Articles'!$A$2:$F$634,4,FALSE),""))</f>
      </c>
      <c r="G1626" s="84">
        <f>IF($E1626="","",IFERROR(VLOOKUP(TRIM(E1626&amp;""),'Référentiel Articles'!$A$2:$F$634,5,FALSE),""))</f>
      </c>
      <c r="H1626" s="85" t="str">
        <v/>
      </c>
      <c r="I1626" s="84">
        <f>IF($E1626="","",IFERROR(VLOOKUP(TRIM(E1626&amp;""),'Référentiel Articles'!$A$2:$F$634,6,FALSE),""))</f>
      </c>
      <c r="J1626" s="90">
        <f>IF(OR($E1626="",$H1626=""),"",$H1626*$I1626)</f>
      </c>
      <c r="K1626" s="87" t="str">
        <v/>
      </c>
    </row>
    <row r="1627">
      <c r="A1627" s="74" t="str">
        <v/>
      </c>
      <c r="B1627" s="74" t="str">
        <v/>
      </c>
      <c r="C1627" s="75">
        <f>IF($E1627="","",IFERROR(VLOOKUP(TRIM(E1627&amp;""),'Référentiel Articles'!$A$2:$F$634,2,FALSE),""))</f>
      </c>
      <c r="D1627" s="75">
        <f>IF($E1627="","",IFERROR(VLOOKUP(TRIM(E1627&amp;""),'Référentiel Articles'!$A$2:$F$634,3,FALSE),""))</f>
      </c>
      <c r="E1627" s="74" t="str">
        <v/>
      </c>
      <c r="F1627" s="75">
        <f>IF($E1627="","",IFERROR(VLOOKUP(TRIM(E1627&amp;""),'Référentiel Articles'!$A$2:$F$634,4,FALSE),""))</f>
      </c>
      <c r="G1627" s="76">
        <f>IF($E1627="","",IFERROR(VLOOKUP(TRIM(E1627&amp;""),'Référentiel Articles'!$A$2:$F$634,5,FALSE),""))</f>
      </c>
      <c r="H1627" s="77" t="str">
        <v/>
      </c>
      <c r="I1627" s="76">
        <f>IF($E1627="","",IFERROR(VLOOKUP(TRIM(E1627&amp;""),'Référentiel Articles'!$A$2:$F$634,6,FALSE),""))</f>
      </c>
      <c r="J1627" s="78">
        <f>IF(OR($E1627="",$H1627=""),"",$H1627*$I1627)</f>
      </c>
      <c r="K1627" s="79" t="str">
        <v/>
      </c>
    </row>
    <row r="1628">
      <c r="A1628" s="81" t="str">
        <v/>
      </c>
      <c r="B1628" s="81" t="str">
        <v/>
      </c>
      <c r="C1628" s="83">
        <f>IF($E1628="","",IFERROR(VLOOKUP(TRIM(E1628&amp;""),'Référentiel Articles'!$A$2:$F$634,2,FALSE),""))</f>
      </c>
      <c r="D1628" s="83">
        <f>IF($E1628="","",IFERROR(VLOOKUP(TRIM(E1628&amp;""),'Référentiel Articles'!$A$2:$F$634,3,FALSE),""))</f>
      </c>
      <c r="E1628" s="81" t="str">
        <v/>
      </c>
      <c r="F1628" s="83">
        <f>IF($E1628="","",IFERROR(VLOOKUP(TRIM(E1628&amp;""),'Référentiel Articles'!$A$2:$F$634,4,FALSE),""))</f>
      </c>
      <c r="G1628" s="84">
        <f>IF($E1628="","",IFERROR(VLOOKUP(TRIM(E1628&amp;""),'Référentiel Articles'!$A$2:$F$634,5,FALSE),""))</f>
      </c>
      <c r="H1628" s="85" t="str">
        <v/>
      </c>
      <c r="I1628" s="84">
        <f>IF($E1628="","",IFERROR(VLOOKUP(TRIM(E1628&amp;""),'Référentiel Articles'!$A$2:$F$634,6,FALSE),""))</f>
      </c>
      <c r="J1628" s="90">
        <f>IF(OR($E1628="",$H1628=""),"",$H1628*$I1628)</f>
      </c>
      <c r="K1628" s="87" t="str">
        <v/>
      </c>
    </row>
    <row r="1629">
      <c r="A1629" s="74" t="str">
        <v/>
      </c>
      <c r="B1629" s="74" t="str">
        <v/>
      </c>
      <c r="C1629" s="75">
        <f>IF($E1629="","",IFERROR(VLOOKUP(TRIM(E1629&amp;""),'Référentiel Articles'!$A$2:$F$634,2,FALSE),""))</f>
      </c>
      <c r="D1629" s="75">
        <f>IF($E1629="","",IFERROR(VLOOKUP(TRIM(E1629&amp;""),'Référentiel Articles'!$A$2:$F$634,3,FALSE),""))</f>
      </c>
      <c r="E1629" s="74" t="str">
        <v/>
      </c>
      <c r="F1629" s="75">
        <f>IF($E1629="","",IFERROR(VLOOKUP(TRIM(E1629&amp;""),'Référentiel Articles'!$A$2:$F$634,4,FALSE),""))</f>
      </c>
      <c r="G1629" s="76">
        <f>IF($E1629="","",IFERROR(VLOOKUP(TRIM(E1629&amp;""),'Référentiel Articles'!$A$2:$F$634,5,FALSE),""))</f>
      </c>
      <c r="H1629" s="77" t="str">
        <v/>
      </c>
      <c r="I1629" s="76">
        <f>IF($E1629="","",IFERROR(VLOOKUP(TRIM(E1629&amp;""),'Référentiel Articles'!$A$2:$F$634,6,FALSE),""))</f>
      </c>
      <c r="J1629" s="78">
        <f>IF(OR($E1629="",$H1629=""),"",$H1629*$I1629)</f>
      </c>
      <c r="K1629" s="79" t="str">
        <v/>
      </c>
    </row>
    <row r="1630">
      <c r="A1630" s="81" t="str">
        <v/>
      </c>
      <c r="B1630" s="81" t="str">
        <v/>
      </c>
      <c r="C1630" s="83">
        <f>IF($E1630="","",IFERROR(VLOOKUP(TRIM(E1630&amp;""),'Référentiel Articles'!$A$2:$F$634,2,FALSE),""))</f>
      </c>
      <c r="D1630" s="83">
        <f>IF($E1630="","",IFERROR(VLOOKUP(TRIM(E1630&amp;""),'Référentiel Articles'!$A$2:$F$634,3,FALSE),""))</f>
      </c>
      <c r="E1630" s="81" t="str">
        <v/>
      </c>
      <c r="F1630" s="83">
        <f>IF($E1630="","",IFERROR(VLOOKUP(TRIM(E1630&amp;""),'Référentiel Articles'!$A$2:$F$634,4,FALSE),""))</f>
      </c>
      <c r="G1630" s="84">
        <f>IF($E1630="","",IFERROR(VLOOKUP(TRIM(E1630&amp;""),'Référentiel Articles'!$A$2:$F$634,5,FALSE),""))</f>
      </c>
      <c r="H1630" s="85" t="str">
        <v/>
      </c>
      <c r="I1630" s="84">
        <f>IF($E1630="","",IFERROR(VLOOKUP(TRIM(E1630&amp;""),'Référentiel Articles'!$A$2:$F$634,6,FALSE),""))</f>
      </c>
      <c r="J1630" s="90">
        <f>IF(OR($E1630="",$H1630=""),"",$H1630*$I1630)</f>
      </c>
      <c r="K1630" s="87" t="str">
        <v/>
      </c>
    </row>
    <row r="1631">
      <c r="A1631" s="74" t="str">
        <v/>
      </c>
      <c r="B1631" s="74" t="str">
        <v/>
      </c>
      <c r="C1631" s="75">
        <f>IF($E1631="","",IFERROR(VLOOKUP(TRIM(E1631&amp;""),'Référentiel Articles'!$A$2:$F$634,2,FALSE),""))</f>
      </c>
      <c r="D1631" s="75">
        <f>IF($E1631="","",IFERROR(VLOOKUP(TRIM(E1631&amp;""),'Référentiel Articles'!$A$2:$F$634,3,FALSE),""))</f>
      </c>
      <c r="E1631" s="74" t="str">
        <v/>
      </c>
      <c r="F1631" s="75">
        <f>IF($E1631="","",IFERROR(VLOOKUP(TRIM(E1631&amp;""),'Référentiel Articles'!$A$2:$F$634,4,FALSE),""))</f>
      </c>
      <c r="G1631" s="76">
        <f>IF($E1631="","",IFERROR(VLOOKUP(TRIM(E1631&amp;""),'Référentiel Articles'!$A$2:$F$634,5,FALSE),""))</f>
      </c>
      <c r="H1631" s="77" t="str">
        <v/>
      </c>
      <c r="I1631" s="76">
        <f>IF($E1631="","",IFERROR(VLOOKUP(TRIM(E1631&amp;""),'Référentiel Articles'!$A$2:$F$634,6,FALSE),""))</f>
      </c>
      <c r="J1631" s="78">
        <f>IF(OR($E1631="",$H1631=""),"",$H1631*$I1631)</f>
      </c>
      <c r="K1631" s="79" t="str">
        <v/>
      </c>
    </row>
    <row r="1632">
      <c r="A1632" s="81" t="str">
        <v/>
      </c>
      <c r="B1632" s="81" t="str">
        <v/>
      </c>
      <c r="C1632" s="83">
        <f>IF($E1632="","",IFERROR(VLOOKUP(TRIM(E1632&amp;""),'Référentiel Articles'!$A$2:$F$634,2,FALSE),""))</f>
      </c>
      <c r="D1632" s="83">
        <f>IF($E1632="","",IFERROR(VLOOKUP(TRIM(E1632&amp;""),'Référentiel Articles'!$A$2:$F$634,3,FALSE),""))</f>
      </c>
      <c r="E1632" s="81" t="str">
        <v/>
      </c>
      <c r="F1632" s="83">
        <f>IF($E1632="","",IFERROR(VLOOKUP(TRIM(E1632&amp;""),'Référentiel Articles'!$A$2:$F$634,4,FALSE),""))</f>
      </c>
      <c r="G1632" s="84">
        <f>IF($E1632="","",IFERROR(VLOOKUP(TRIM(E1632&amp;""),'Référentiel Articles'!$A$2:$F$634,5,FALSE),""))</f>
      </c>
      <c r="H1632" s="85" t="str">
        <v/>
      </c>
      <c r="I1632" s="84">
        <f>IF($E1632="","",IFERROR(VLOOKUP(TRIM(E1632&amp;""),'Référentiel Articles'!$A$2:$F$634,6,FALSE),""))</f>
      </c>
      <c r="J1632" s="90">
        <f>IF(OR($E1632="",$H1632=""),"",$H1632*$I1632)</f>
      </c>
      <c r="K1632" s="87" t="str">
        <v/>
      </c>
    </row>
    <row r="1633">
      <c r="A1633" s="74" t="str">
        <v/>
      </c>
      <c r="B1633" s="74" t="str">
        <v/>
      </c>
      <c r="C1633" s="75">
        <f>IF($E1633="","",IFERROR(VLOOKUP(TRIM(E1633&amp;""),'Référentiel Articles'!$A$2:$F$634,2,FALSE),""))</f>
      </c>
      <c r="D1633" s="75">
        <f>IF($E1633="","",IFERROR(VLOOKUP(TRIM(E1633&amp;""),'Référentiel Articles'!$A$2:$F$634,3,FALSE),""))</f>
      </c>
      <c r="E1633" s="74" t="str">
        <v/>
      </c>
      <c r="F1633" s="75">
        <f>IF($E1633="","",IFERROR(VLOOKUP(TRIM(E1633&amp;""),'Référentiel Articles'!$A$2:$F$634,4,FALSE),""))</f>
      </c>
      <c r="G1633" s="76">
        <f>IF($E1633="","",IFERROR(VLOOKUP(TRIM(E1633&amp;""),'Référentiel Articles'!$A$2:$F$634,5,FALSE),""))</f>
      </c>
      <c r="H1633" s="77" t="str">
        <v/>
      </c>
      <c r="I1633" s="76">
        <f>IF($E1633="","",IFERROR(VLOOKUP(TRIM(E1633&amp;""),'Référentiel Articles'!$A$2:$F$634,6,FALSE),""))</f>
      </c>
      <c r="J1633" s="78">
        <f>IF(OR($E1633="",$H1633=""),"",$H1633*$I1633)</f>
      </c>
      <c r="K1633" s="79" t="str">
        <v/>
      </c>
    </row>
    <row r="1634">
      <c r="A1634" s="81" t="str">
        <v/>
      </c>
      <c r="B1634" s="81" t="str">
        <v/>
      </c>
      <c r="C1634" s="83">
        <f>IF($E1634="","",IFERROR(VLOOKUP(TRIM(E1634&amp;""),'Référentiel Articles'!$A$2:$F$634,2,FALSE),""))</f>
      </c>
      <c r="D1634" s="83">
        <f>IF($E1634="","",IFERROR(VLOOKUP(TRIM(E1634&amp;""),'Référentiel Articles'!$A$2:$F$634,3,FALSE),""))</f>
      </c>
      <c r="E1634" s="81" t="str">
        <v/>
      </c>
      <c r="F1634" s="83">
        <f>IF($E1634="","",IFERROR(VLOOKUP(TRIM(E1634&amp;""),'Référentiel Articles'!$A$2:$F$634,4,FALSE),""))</f>
      </c>
      <c r="G1634" s="84">
        <f>IF($E1634="","",IFERROR(VLOOKUP(TRIM(E1634&amp;""),'Référentiel Articles'!$A$2:$F$634,5,FALSE),""))</f>
      </c>
      <c r="H1634" s="85" t="str">
        <v/>
      </c>
      <c r="I1634" s="84">
        <f>IF($E1634="","",IFERROR(VLOOKUP(TRIM(E1634&amp;""),'Référentiel Articles'!$A$2:$F$634,6,FALSE),""))</f>
      </c>
      <c r="J1634" s="90">
        <f>IF(OR($E1634="",$H1634=""),"",$H1634*$I1634)</f>
      </c>
      <c r="K1634" s="87" t="str">
        <v/>
      </c>
    </row>
    <row r="1635">
      <c r="A1635" s="74" t="str">
        <v/>
      </c>
      <c r="B1635" s="74" t="str">
        <v/>
      </c>
      <c r="C1635" s="75">
        <f>IF($E1635="","",IFERROR(VLOOKUP(TRIM(E1635&amp;""),'Référentiel Articles'!$A$2:$F$634,2,FALSE),""))</f>
      </c>
      <c r="D1635" s="75">
        <f>IF($E1635="","",IFERROR(VLOOKUP(TRIM(E1635&amp;""),'Référentiel Articles'!$A$2:$F$634,3,FALSE),""))</f>
      </c>
      <c r="E1635" s="74" t="str">
        <v/>
      </c>
      <c r="F1635" s="75">
        <f>IF($E1635="","",IFERROR(VLOOKUP(TRIM(E1635&amp;""),'Référentiel Articles'!$A$2:$F$634,4,FALSE),""))</f>
      </c>
      <c r="G1635" s="76">
        <f>IF($E1635="","",IFERROR(VLOOKUP(TRIM(E1635&amp;""),'Référentiel Articles'!$A$2:$F$634,5,FALSE),""))</f>
      </c>
      <c r="H1635" s="77" t="str">
        <v/>
      </c>
      <c r="I1635" s="76">
        <f>IF($E1635="","",IFERROR(VLOOKUP(TRIM(E1635&amp;""),'Référentiel Articles'!$A$2:$F$634,6,FALSE),""))</f>
      </c>
      <c r="J1635" s="78">
        <f>IF(OR($E1635="",$H1635=""),"",$H1635*$I1635)</f>
      </c>
      <c r="K1635" s="79" t="str">
        <v/>
      </c>
    </row>
    <row r="1636">
      <c r="A1636" s="81" t="str">
        <v/>
      </c>
      <c r="B1636" s="81" t="str">
        <v/>
      </c>
      <c r="C1636" s="83">
        <f>IF($E1636="","",IFERROR(VLOOKUP(TRIM(E1636&amp;""),'Référentiel Articles'!$A$2:$F$634,2,FALSE),""))</f>
      </c>
      <c r="D1636" s="83">
        <f>IF($E1636="","",IFERROR(VLOOKUP(TRIM(E1636&amp;""),'Référentiel Articles'!$A$2:$F$634,3,FALSE),""))</f>
      </c>
      <c r="E1636" s="81" t="str">
        <v/>
      </c>
      <c r="F1636" s="83">
        <f>IF($E1636="","",IFERROR(VLOOKUP(TRIM(E1636&amp;""),'Référentiel Articles'!$A$2:$F$634,4,FALSE),""))</f>
      </c>
      <c r="G1636" s="84">
        <f>IF($E1636="","",IFERROR(VLOOKUP(TRIM(E1636&amp;""),'Référentiel Articles'!$A$2:$F$634,5,FALSE),""))</f>
      </c>
      <c r="H1636" s="85" t="str">
        <v/>
      </c>
      <c r="I1636" s="84">
        <f>IF($E1636="","",IFERROR(VLOOKUP(TRIM(E1636&amp;""),'Référentiel Articles'!$A$2:$F$634,6,FALSE),""))</f>
      </c>
      <c r="J1636" s="90">
        <f>IF(OR($E1636="",$H1636=""),"",$H1636*$I1636)</f>
      </c>
      <c r="K1636" s="87" t="str">
        <v/>
      </c>
    </row>
    <row r="1637">
      <c r="A1637" s="74" t="str">
        <v/>
      </c>
      <c r="B1637" s="74" t="str">
        <v/>
      </c>
      <c r="C1637" s="75">
        <f>IF($E1637="","",IFERROR(VLOOKUP(TRIM(E1637&amp;""),'Référentiel Articles'!$A$2:$F$634,2,FALSE),""))</f>
      </c>
      <c r="D1637" s="75">
        <f>IF($E1637="","",IFERROR(VLOOKUP(TRIM(E1637&amp;""),'Référentiel Articles'!$A$2:$F$634,3,FALSE),""))</f>
      </c>
      <c r="E1637" s="74" t="str">
        <v/>
      </c>
      <c r="F1637" s="75">
        <f>IF($E1637="","",IFERROR(VLOOKUP(TRIM(E1637&amp;""),'Référentiel Articles'!$A$2:$F$634,4,FALSE),""))</f>
      </c>
      <c r="G1637" s="76">
        <f>IF($E1637="","",IFERROR(VLOOKUP(TRIM(E1637&amp;""),'Référentiel Articles'!$A$2:$F$634,5,FALSE),""))</f>
      </c>
      <c r="H1637" s="77" t="str">
        <v/>
      </c>
      <c r="I1637" s="76">
        <f>IF($E1637="","",IFERROR(VLOOKUP(TRIM(E1637&amp;""),'Référentiel Articles'!$A$2:$F$634,6,FALSE),""))</f>
      </c>
      <c r="J1637" s="78">
        <f>IF(OR($E1637="",$H1637=""),"",$H1637*$I1637)</f>
      </c>
      <c r="K1637" s="79" t="str">
        <v/>
      </c>
    </row>
    <row r="1638">
      <c r="A1638" s="81" t="str">
        <v/>
      </c>
      <c r="B1638" s="81" t="str">
        <v/>
      </c>
      <c r="C1638" s="83">
        <f>IF($E1638="","",IFERROR(VLOOKUP(TRIM(E1638&amp;""),'Référentiel Articles'!$A$2:$F$634,2,FALSE),""))</f>
      </c>
      <c r="D1638" s="83">
        <f>IF($E1638="","",IFERROR(VLOOKUP(TRIM(E1638&amp;""),'Référentiel Articles'!$A$2:$F$634,3,FALSE),""))</f>
      </c>
      <c r="E1638" s="81" t="str">
        <v/>
      </c>
      <c r="F1638" s="83">
        <f>IF($E1638="","",IFERROR(VLOOKUP(TRIM(E1638&amp;""),'Référentiel Articles'!$A$2:$F$634,4,FALSE),""))</f>
      </c>
      <c r="G1638" s="84">
        <f>IF($E1638="","",IFERROR(VLOOKUP(TRIM(E1638&amp;""),'Référentiel Articles'!$A$2:$F$634,5,FALSE),""))</f>
      </c>
      <c r="H1638" s="85" t="str">
        <v/>
      </c>
      <c r="I1638" s="84">
        <f>IF($E1638="","",IFERROR(VLOOKUP(TRIM(E1638&amp;""),'Référentiel Articles'!$A$2:$F$634,6,FALSE),""))</f>
      </c>
      <c r="J1638" s="90">
        <f>IF(OR($E1638="",$H1638=""),"",$H1638*$I1638)</f>
      </c>
      <c r="K1638" s="87" t="str">
        <v/>
      </c>
    </row>
    <row r="1639">
      <c r="A1639" s="74" t="str">
        <v/>
      </c>
      <c r="B1639" s="74" t="str">
        <v/>
      </c>
      <c r="C1639" s="75">
        <f>IF($E1639="","",IFERROR(VLOOKUP(TRIM(E1639&amp;""),'Référentiel Articles'!$A$2:$F$634,2,FALSE),""))</f>
      </c>
      <c r="D1639" s="75">
        <f>IF($E1639="","",IFERROR(VLOOKUP(TRIM(E1639&amp;""),'Référentiel Articles'!$A$2:$F$634,3,FALSE),""))</f>
      </c>
      <c r="E1639" s="74" t="str">
        <v/>
      </c>
      <c r="F1639" s="75">
        <f>IF($E1639="","",IFERROR(VLOOKUP(TRIM(E1639&amp;""),'Référentiel Articles'!$A$2:$F$634,4,FALSE),""))</f>
      </c>
      <c r="G1639" s="76">
        <f>IF($E1639="","",IFERROR(VLOOKUP(TRIM(E1639&amp;""),'Référentiel Articles'!$A$2:$F$634,5,FALSE),""))</f>
      </c>
      <c r="H1639" s="77" t="str">
        <v/>
      </c>
      <c r="I1639" s="76">
        <f>IF($E1639="","",IFERROR(VLOOKUP(TRIM(E1639&amp;""),'Référentiel Articles'!$A$2:$F$634,6,FALSE),""))</f>
      </c>
      <c r="J1639" s="78">
        <f>IF(OR($E1639="",$H1639=""),"",$H1639*$I1639)</f>
      </c>
      <c r="K1639" s="79" t="str">
        <v/>
      </c>
    </row>
    <row r="1640">
      <c r="A1640" s="81" t="str">
        <v/>
      </c>
      <c r="B1640" s="81" t="str">
        <v/>
      </c>
      <c r="C1640" s="83">
        <f>IF($E1640="","",IFERROR(VLOOKUP(TRIM(E1640&amp;""),'Référentiel Articles'!$A$2:$F$634,2,FALSE),""))</f>
      </c>
      <c r="D1640" s="83">
        <f>IF($E1640="","",IFERROR(VLOOKUP(TRIM(E1640&amp;""),'Référentiel Articles'!$A$2:$F$634,3,FALSE),""))</f>
      </c>
      <c r="E1640" s="81" t="str">
        <v/>
      </c>
      <c r="F1640" s="83">
        <f>IF($E1640="","",IFERROR(VLOOKUP(TRIM(E1640&amp;""),'Référentiel Articles'!$A$2:$F$634,4,FALSE),""))</f>
      </c>
      <c r="G1640" s="84">
        <f>IF($E1640="","",IFERROR(VLOOKUP(TRIM(E1640&amp;""),'Référentiel Articles'!$A$2:$F$634,5,FALSE),""))</f>
      </c>
      <c r="H1640" s="85" t="str">
        <v/>
      </c>
      <c r="I1640" s="84">
        <f>IF($E1640="","",IFERROR(VLOOKUP(TRIM(E1640&amp;""),'Référentiel Articles'!$A$2:$F$634,6,FALSE),""))</f>
      </c>
      <c r="J1640" s="90">
        <f>IF(OR($E1640="",$H1640=""),"",$H1640*$I1640)</f>
      </c>
      <c r="K1640" s="87" t="str">
        <v/>
      </c>
    </row>
    <row r="1641">
      <c r="A1641" s="74" t="str">
        <v/>
      </c>
      <c r="B1641" s="74" t="str">
        <v/>
      </c>
      <c r="C1641" s="75">
        <f>IF($E1641="","",IFERROR(VLOOKUP(TRIM(E1641&amp;""),'Référentiel Articles'!$A$2:$F$634,2,FALSE),""))</f>
      </c>
      <c r="D1641" s="75">
        <f>IF($E1641="","",IFERROR(VLOOKUP(TRIM(E1641&amp;""),'Référentiel Articles'!$A$2:$F$634,3,FALSE),""))</f>
      </c>
      <c r="E1641" s="74" t="str">
        <v/>
      </c>
      <c r="F1641" s="75">
        <f>IF($E1641="","",IFERROR(VLOOKUP(TRIM(E1641&amp;""),'Référentiel Articles'!$A$2:$F$634,4,FALSE),""))</f>
      </c>
      <c r="G1641" s="76">
        <f>IF($E1641="","",IFERROR(VLOOKUP(TRIM(E1641&amp;""),'Référentiel Articles'!$A$2:$F$634,5,FALSE),""))</f>
      </c>
      <c r="H1641" s="77" t="str">
        <v/>
      </c>
      <c r="I1641" s="76">
        <f>IF($E1641="","",IFERROR(VLOOKUP(TRIM(E1641&amp;""),'Référentiel Articles'!$A$2:$F$634,6,FALSE),""))</f>
      </c>
      <c r="J1641" s="78">
        <f>IF(OR($E1641="",$H1641=""),"",$H1641*$I1641)</f>
      </c>
      <c r="K1641" s="79" t="str">
        <v/>
      </c>
    </row>
    <row r="1642">
      <c r="A1642" s="81" t="str">
        <v/>
      </c>
      <c r="B1642" s="81" t="str">
        <v/>
      </c>
      <c r="C1642" s="83">
        <f>IF($E1642="","",IFERROR(VLOOKUP(TRIM(E1642&amp;""),'Référentiel Articles'!$A$2:$F$634,2,FALSE),""))</f>
      </c>
      <c r="D1642" s="83">
        <f>IF($E1642="","",IFERROR(VLOOKUP(TRIM(E1642&amp;""),'Référentiel Articles'!$A$2:$F$634,3,FALSE),""))</f>
      </c>
      <c r="E1642" s="81" t="str">
        <v/>
      </c>
      <c r="F1642" s="83">
        <f>IF($E1642="","",IFERROR(VLOOKUP(TRIM(E1642&amp;""),'Référentiel Articles'!$A$2:$F$634,4,FALSE),""))</f>
      </c>
      <c r="G1642" s="84">
        <f>IF($E1642="","",IFERROR(VLOOKUP(TRIM(E1642&amp;""),'Référentiel Articles'!$A$2:$F$634,5,FALSE),""))</f>
      </c>
      <c r="H1642" s="85" t="str">
        <v/>
      </c>
      <c r="I1642" s="84">
        <f>IF($E1642="","",IFERROR(VLOOKUP(TRIM(E1642&amp;""),'Référentiel Articles'!$A$2:$F$634,6,FALSE),""))</f>
      </c>
      <c r="J1642" s="90">
        <f>IF(OR($E1642="",$H1642=""),"",$H1642*$I1642)</f>
      </c>
      <c r="K1642" s="87" t="str">
        <v/>
      </c>
    </row>
    <row r="1643">
      <c r="A1643" s="74" t="str">
        <v/>
      </c>
      <c r="B1643" s="74" t="str">
        <v/>
      </c>
      <c r="C1643" s="75">
        <f>IF($E1643="","",IFERROR(VLOOKUP(TRIM(E1643&amp;""),'Référentiel Articles'!$A$2:$F$634,2,FALSE),""))</f>
      </c>
      <c r="D1643" s="75">
        <f>IF($E1643="","",IFERROR(VLOOKUP(TRIM(E1643&amp;""),'Référentiel Articles'!$A$2:$F$634,3,FALSE),""))</f>
      </c>
      <c r="E1643" s="74" t="str">
        <v/>
      </c>
      <c r="F1643" s="75">
        <f>IF($E1643="","",IFERROR(VLOOKUP(TRIM(E1643&amp;""),'Référentiel Articles'!$A$2:$F$634,4,FALSE),""))</f>
      </c>
      <c r="G1643" s="76">
        <f>IF($E1643="","",IFERROR(VLOOKUP(TRIM(E1643&amp;""),'Référentiel Articles'!$A$2:$F$634,5,FALSE),""))</f>
      </c>
      <c r="H1643" s="77" t="str">
        <v/>
      </c>
      <c r="I1643" s="76">
        <f>IF($E1643="","",IFERROR(VLOOKUP(TRIM(E1643&amp;""),'Référentiel Articles'!$A$2:$F$634,6,FALSE),""))</f>
      </c>
      <c r="J1643" s="78">
        <f>IF(OR($E1643="",$H1643=""),"",$H1643*$I1643)</f>
      </c>
      <c r="K1643" s="79" t="str">
        <v/>
      </c>
    </row>
    <row r="1644">
      <c r="A1644" s="81" t="str">
        <v/>
      </c>
      <c r="B1644" s="81" t="str">
        <v/>
      </c>
      <c r="C1644" s="83">
        <f>IF($E1644="","",IFERROR(VLOOKUP(TRIM(E1644&amp;""),'Référentiel Articles'!$A$2:$F$634,2,FALSE),""))</f>
      </c>
      <c r="D1644" s="83">
        <f>IF($E1644="","",IFERROR(VLOOKUP(TRIM(E1644&amp;""),'Référentiel Articles'!$A$2:$F$634,3,FALSE),""))</f>
      </c>
      <c r="E1644" s="81" t="str">
        <v/>
      </c>
      <c r="F1644" s="83">
        <f>IF($E1644="","",IFERROR(VLOOKUP(TRIM(E1644&amp;""),'Référentiel Articles'!$A$2:$F$634,4,FALSE),""))</f>
      </c>
      <c r="G1644" s="84">
        <f>IF($E1644="","",IFERROR(VLOOKUP(TRIM(E1644&amp;""),'Référentiel Articles'!$A$2:$F$634,5,FALSE),""))</f>
      </c>
      <c r="H1644" s="85" t="str">
        <v/>
      </c>
      <c r="I1644" s="84">
        <f>IF($E1644="","",IFERROR(VLOOKUP(TRIM(E1644&amp;""),'Référentiel Articles'!$A$2:$F$634,6,FALSE),""))</f>
      </c>
      <c r="J1644" s="90">
        <f>IF(OR($E1644="",$H1644=""),"",$H1644*$I1644)</f>
      </c>
      <c r="K1644" s="87" t="str">
        <v/>
      </c>
    </row>
    <row r="1645">
      <c r="A1645" s="74" t="str">
        <v/>
      </c>
      <c r="B1645" s="74" t="str">
        <v/>
      </c>
      <c r="C1645" s="75">
        <f>IF($E1645="","",IFERROR(VLOOKUP(TRIM(E1645&amp;""),'Référentiel Articles'!$A$2:$F$634,2,FALSE),""))</f>
      </c>
      <c r="D1645" s="75">
        <f>IF($E1645="","",IFERROR(VLOOKUP(TRIM(E1645&amp;""),'Référentiel Articles'!$A$2:$F$634,3,FALSE),""))</f>
      </c>
      <c r="E1645" s="74" t="str">
        <v/>
      </c>
      <c r="F1645" s="75">
        <f>IF($E1645="","",IFERROR(VLOOKUP(TRIM(E1645&amp;""),'Référentiel Articles'!$A$2:$F$634,4,FALSE),""))</f>
      </c>
      <c r="G1645" s="76">
        <f>IF($E1645="","",IFERROR(VLOOKUP(TRIM(E1645&amp;""),'Référentiel Articles'!$A$2:$F$634,5,FALSE),""))</f>
      </c>
      <c r="H1645" s="77" t="str">
        <v/>
      </c>
      <c r="I1645" s="76">
        <f>IF($E1645="","",IFERROR(VLOOKUP(TRIM(E1645&amp;""),'Référentiel Articles'!$A$2:$F$634,6,FALSE),""))</f>
      </c>
      <c r="J1645" s="78">
        <f>IF(OR($E1645="",$H1645=""),"",$H1645*$I1645)</f>
      </c>
      <c r="K1645" s="79" t="str">
        <v/>
      </c>
    </row>
    <row r="1646">
      <c r="A1646" s="81" t="str">
        <v/>
      </c>
      <c r="B1646" s="81" t="str">
        <v/>
      </c>
      <c r="C1646" s="83">
        <f>IF($E1646="","",IFERROR(VLOOKUP(TRIM(E1646&amp;""),'Référentiel Articles'!$A$2:$F$634,2,FALSE),""))</f>
      </c>
      <c r="D1646" s="83">
        <f>IF($E1646="","",IFERROR(VLOOKUP(TRIM(E1646&amp;""),'Référentiel Articles'!$A$2:$F$634,3,FALSE),""))</f>
      </c>
      <c r="E1646" s="81" t="str">
        <v/>
      </c>
      <c r="F1646" s="83">
        <f>IF($E1646="","",IFERROR(VLOOKUP(TRIM(E1646&amp;""),'Référentiel Articles'!$A$2:$F$634,4,FALSE),""))</f>
      </c>
      <c r="G1646" s="84">
        <f>IF($E1646="","",IFERROR(VLOOKUP(TRIM(E1646&amp;""),'Référentiel Articles'!$A$2:$F$634,5,FALSE),""))</f>
      </c>
      <c r="H1646" s="85" t="str">
        <v/>
      </c>
      <c r="I1646" s="84">
        <f>IF($E1646="","",IFERROR(VLOOKUP(TRIM(E1646&amp;""),'Référentiel Articles'!$A$2:$F$634,6,FALSE),""))</f>
      </c>
      <c r="J1646" s="90">
        <f>IF(OR($E1646="",$H1646=""),"",$H1646*$I1646)</f>
      </c>
      <c r="K1646" s="87" t="str">
        <v/>
      </c>
    </row>
    <row r="1647">
      <c r="A1647" s="74" t="str">
        <v/>
      </c>
      <c r="B1647" s="74" t="str">
        <v/>
      </c>
      <c r="C1647" s="75">
        <f>IF($E1647="","",IFERROR(VLOOKUP(TRIM(E1647&amp;""),'Référentiel Articles'!$A$2:$F$634,2,FALSE),""))</f>
      </c>
      <c r="D1647" s="75">
        <f>IF($E1647="","",IFERROR(VLOOKUP(TRIM(E1647&amp;""),'Référentiel Articles'!$A$2:$F$634,3,FALSE),""))</f>
      </c>
      <c r="E1647" s="74" t="str">
        <v/>
      </c>
      <c r="F1647" s="75">
        <f>IF($E1647="","",IFERROR(VLOOKUP(TRIM(E1647&amp;""),'Référentiel Articles'!$A$2:$F$634,4,FALSE),""))</f>
      </c>
      <c r="G1647" s="76">
        <f>IF($E1647="","",IFERROR(VLOOKUP(TRIM(E1647&amp;""),'Référentiel Articles'!$A$2:$F$634,5,FALSE),""))</f>
      </c>
      <c r="H1647" s="77" t="str">
        <v/>
      </c>
      <c r="I1647" s="76">
        <f>IF($E1647="","",IFERROR(VLOOKUP(TRIM(E1647&amp;""),'Référentiel Articles'!$A$2:$F$634,6,FALSE),""))</f>
      </c>
      <c r="J1647" s="78">
        <f>IF(OR($E1647="",$H1647=""),"",$H1647*$I1647)</f>
      </c>
      <c r="K1647" s="79" t="str">
        <v/>
      </c>
    </row>
    <row r="1648">
      <c r="A1648" s="81" t="str">
        <v/>
      </c>
      <c r="B1648" s="81" t="str">
        <v/>
      </c>
      <c r="C1648" s="83">
        <f>IF($E1648="","",IFERROR(VLOOKUP(TRIM(E1648&amp;""),'Référentiel Articles'!$A$2:$F$634,2,FALSE),""))</f>
      </c>
      <c r="D1648" s="83">
        <f>IF($E1648="","",IFERROR(VLOOKUP(TRIM(E1648&amp;""),'Référentiel Articles'!$A$2:$F$634,3,FALSE),""))</f>
      </c>
      <c r="E1648" s="81" t="str">
        <v/>
      </c>
      <c r="F1648" s="83">
        <f>IF($E1648="","",IFERROR(VLOOKUP(TRIM(E1648&amp;""),'Référentiel Articles'!$A$2:$F$634,4,FALSE),""))</f>
      </c>
      <c r="G1648" s="84">
        <f>IF($E1648="","",IFERROR(VLOOKUP(TRIM(E1648&amp;""),'Référentiel Articles'!$A$2:$F$634,5,FALSE),""))</f>
      </c>
      <c r="H1648" s="85" t="str">
        <v/>
      </c>
      <c r="I1648" s="84">
        <f>IF($E1648="","",IFERROR(VLOOKUP(TRIM(E1648&amp;""),'Référentiel Articles'!$A$2:$F$634,6,FALSE),""))</f>
      </c>
      <c r="J1648" s="90">
        <f>IF(OR($E1648="",$H1648=""),"",$H1648*$I1648)</f>
      </c>
      <c r="K1648" s="87" t="str">
        <v/>
      </c>
    </row>
    <row r="1649">
      <c r="A1649" s="74" t="str">
        <v/>
      </c>
      <c r="B1649" s="74" t="str">
        <v/>
      </c>
      <c r="C1649" s="75">
        <f>IF($E1649="","",IFERROR(VLOOKUP(TRIM(E1649&amp;""),'Référentiel Articles'!$A$2:$F$634,2,FALSE),""))</f>
      </c>
      <c r="D1649" s="75">
        <f>IF($E1649="","",IFERROR(VLOOKUP(TRIM(E1649&amp;""),'Référentiel Articles'!$A$2:$F$634,3,FALSE),""))</f>
      </c>
      <c r="E1649" s="74" t="str">
        <v/>
      </c>
      <c r="F1649" s="75">
        <f>IF($E1649="","",IFERROR(VLOOKUP(TRIM(E1649&amp;""),'Référentiel Articles'!$A$2:$F$634,4,FALSE),""))</f>
      </c>
      <c r="G1649" s="76">
        <f>IF($E1649="","",IFERROR(VLOOKUP(TRIM(E1649&amp;""),'Référentiel Articles'!$A$2:$F$634,5,FALSE),""))</f>
      </c>
      <c r="H1649" s="77" t="str">
        <v/>
      </c>
      <c r="I1649" s="76">
        <f>IF($E1649="","",IFERROR(VLOOKUP(TRIM(E1649&amp;""),'Référentiel Articles'!$A$2:$F$634,6,FALSE),""))</f>
      </c>
      <c r="J1649" s="78">
        <f>IF(OR($E1649="",$H1649=""),"",$H1649*$I1649)</f>
      </c>
      <c r="K1649" s="79" t="str">
        <v/>
      </c>
    </row>
    <row r="1650">
      <c r="A1650" s="81" t="str">
        <v/>
      </c>
      <c r="B1650" s="81" t="str">
        <v/>
      </c>
      <c r="C1650" s="83">
        <f>IF($E1650="","",IFERROR(VLOOKUP(TRIM(E1650&amp;""),'Référentiel Articles'!$A$2:$F$634,2,FALSE),""))</f>
      </c>
      <c r="D1650" s="83">
        <f>IF($E1650="","",IFERROR(VLOOKUP(TRIM(E1650&amp;""),'Référentiel Articles'!$A$2:$F$634,3,FALSE),""))</f>
      </c>
      <c r="E1650" s="81" t="str">
        <v/>
      </c>
      <c r="F1650" s="83">
        <f>IF($E1650="","",IFERROR(VLOOKUP(TRIM(E1650&amp;""),'Référentiel Articles'!$A$2:$F$634,4,FALSE),""))</f>
      </c>
      <c r="G1650" s="84">
        <f>IF($E1650="","",IFERROR(VLOOKUP(TRIM(E1650&amp;""),'Référentiel Articles'!$A$2:$F$634,5,FALSE),""))</f>
      </c>
      <c r="H1650" s="85" t="str">
        <v/>
      </c>
      <c r="I1650" s="84">
        <f>IF($E1650="","",IFERROR(VLOOKUP(TRIM(E1650&amp;""),'Référentiel Articles'!$A$2:$F$634,6,FALSE),""))</f>
      </c>
      <c r="J1650" s="90">
        <f>IF(OR($E1650="",$H1650=""),"",$H1650*$I1650)</f>
      </c>
      <c r="K1650" s="87" t="str">
        <v/>
      </c>
    </row>
    <row r="1651">
      <c r="A1651" s="74" t="str">
        <v/>
      </c>
      <c r="B1651" s="74" t="str">
        <v/>
      </c>
      <c r="C1651" s="75">
        <f>IF($E1651="","",IFERROR(VLOOKUP(TRIM(E1651&amp;""),'Référentiel Articles'!$A$2:$F$634,2,FALSE),""))</f>
      </c>
      <c r="D1651" s="75">
        <f>IF($E1651="","",IFERROR(VLOOKUP(TRIM(E1651&amp;""),'Référentiel Articles'!$A$2:$F$634,3,FALSE),""))</f>
      </c>
      <c r="E1651" s="74" t="str">
        <v/>
      </c>
      <c r="F1651" s="75">
        <f>IF($E1651="","",IFERROR(VLOOKUP(TRIM(E1651&amp;""),'Référentiel Articles'!$A$2:$F$634,4,FALSE),""))</f>
      </c>
      <c r="G1651" s="76">
        <f>IF($E1651="","",IFERROR(VLOOKUP(TRIM(E1651&amp;""),'Référentiel Articles'!$A$2:$F$634,5,FALSE),""))</f>
      </c>
      <c r="H1651" s="77" t="str">
        <v/>
      </c>
      <c r="I1651" s="76">
        <f>IF($E1651="","",IFERROR(VLOOKUP(TRIM(E1651&amp;""),'Référentiel Articles'!$A$2:$F$634,6,FALSE),""))</f>
      </c>
      <c r="J1651" s="78">
        <f>IF(OR($E1651="",$H1651=""),"",$H1651*$I1651)</f>
      </c>
      <c r="K1651" s="79" t="str">
        <v/>
      </c>
    </row>
    <row r="1652">
      <c r="A1652" s="81" t="str">
        <v/>
      </c>
      <c r="B1652" s="81" t="str">
        <v/>
      </c>
      <c r="C1652" s="83">
        <f>IF($E1652="","",IFERROR(VLOOKUP(TRIM(E1652&amp;""),'Référentiel Articles'!$A$2:$F$634,2,FALSE),""))</f>
      </c>
      <c r="D1652" s="83">
        <f>IF($E1652="","",IFERROR(VLOOKUP(TRIM(E1652&amp;""),'Référentiel Articles'!$A$2:$F$634,3,FALSE),""))</f>
      </c>
      <c r="E1652" s="81" t="str">
        <v/>
      </c>
      <c r="F1652" s="83">
        <f>IF($E1652="","",IFERROR(VLOOKUP(TRIM(E1652&amp;""),'Référentiel Articles'!$A$2:$F$634,4,FALSE),""))</f>
      </c>
      <c r="G1652" s="84">
        <f>IF($E1652="","",IFERROR(VLOOKUP(TRIM(E1652&amp;""),'Référentiel Articles'!$A$2:$F$634,5,FALSE),""))</f>
      </c>
      <c r="H1652" s="85" t="str">
        <v/>
      </c>
      <c r="I1652" s="84">
        <f>IF($E1652="","",IFERROR(VLOOKUP(TRIM(E1652&amp;""),'Référentiel Articles'!$A$2:$F$634,6,FALSE),""))</f>
      </c>
      <c r="J1652" s="90">
        <f>IF(OR($E1652="",$H1652=""),"",$H1652*$I1652)</f>
      </c>
      <c r="K1652" s="87" t="str">
        <v/>
      </c>
    </row>
    <row r="1653">
      <c r="A1653" s="74" t="str">
        <v/>
      </c>
      <c r="B1653" s="74" t="str">
        <v/>
      </c>
      <c r="C1653" s="75">
        <f>IF($E1653="","",IFERROR(VLOOKUP(TRIM(E1653&amp;""),'Référentiel Articles'!$A$2:$F$634,2,FALSE),""))</f>
      </c>
      <c r="D1653" s="75">
        <f>IF($E1653="","",IFERROR(VLOOKUP(TRIM(E1653&amp;""),'Référentiel Articles'!$A$2:$F$634,3,FALSE),""))</f>
      </c>
      <c r="E1653" s="74" t="str">
        <v/>
      </c>
      <c r="F1653" s="75">
        <f>IF($E1653="","",IFERROR(VLOOKUP(TRIM(E1653&amp;""),'Référentiel Articles'!$A$2:$F$634,4,FALSE),""))</f>
      </c>
      <c r="G1653" s="76">
        <f>IF($E1653="","",IFERROR(VLOOKUP(TRIM(E1653&amp;""),'Référentiel Articles'!$A$2:$F$634,5,FALSE),""))</f>
      </c>
      <c r="H1653" s="77" t="str">
        <v/>
      </c>
      <c r="I1653" s="76">
        <f>IF($E1653="","",IFERROR(VLOOKUP(TRIM(E1653&amp;""),'Référentiel Articles'!$A$2:$F$634,6,FALSE),""))</f>
      </c>
      <c r="J1653" s="78">
        <f>IF(OR($E1653="",$H1653=""),"",$H1653*$I1653)</f>
      </c>
      <c r="K1653" s="79" t="str">
        <v/>
      </c>
    </row>
    <row r="1654">
      <c r="A1654" s="81" t="str">
        <v/>
      </c>
      <c r="B1654" s="81" t="str">
        <v/>
      </c>
      <c r="C1654" s="83">
        <f>IF($E1654="","",IFERROR(VLOOKUP(TRIM(E1654&amp;""),'Référentiel Articles'!$A$2:$F$634,2,FALSE),""))</f>
      </c>
      <c r="D1654" s="83">
        <f>IF($E1654="","",IFERROR(VLOOKUP(TRIM(E1654&amp;""),'Référentiel Articles'!$A$2:$F$634,3,FALSE),""))</f>
      </c>
      <c r="E1654" s="81" t="str">
        <v/>
      </c>
      <c r="F1654" s="83">
        <f>IF($E1654="","",IFERROR(VLOOKUP(TRIM(E1654&amp;""),'Référentiel Articles'!$A$2:$F$634,4,FALSE),""))</f>
      </c>
      <c r="G1654" s="84">
        <f>IF($E1654="","",IFERROR(VLOOKUP(TRIM(E1654&amp;""),'Référentiel Articles'!$A$2:$F$634,5,FALSE),""))</f>
      </c>
      <c r="H1654" s="85" t="str">
        <v/>
      </c>
      <c r="I1654" s="84">
        <f>IF($E1654="","",IFERROR(VLOOKUP(TRIM(E1654&amp;""),'Référentiel Articles'!$A$2:$F$634,6,FALSE),""))</f>
      </c>
      <c r="J1654" s="90">
        <f>IF(OR($E1654="",$H1654=""),"",$H1654*$I1654)</f>
      </c>
      <c r="K1654" s="87" t="str">
        <v/>
      </c>
    </row>
    <row r="1655">
      <c r="A1655" s="74" t="str">
        <v/>
      </c>
      <c r="B1655" s="74" t="str">
        <v/>
      </c>
      <c r="C1655" s="75">
        <f>IF($E1655="","",IFERROR(VLOOKUP(TRIM(E1655&amp;""),'Référentiel Articles'!$A$2:$F$634,2,FALSE),""))</f>
      </c>
      <c r="D1655" s="75">
        <f>IF($E1655="","",IFERROR(VLOOKUP(TRIM(E1655&amp;""),'Référentiel Articles'!$A$2:$F$634,3,FALSE),""))</f>
      </c>
      <c r="E1655" s="74" t="str">
        <v/>
      </c>
      <c r="F1655" s="75">
        <f>IF($E1655="","",IFERROR(VLOOKUP(TRIM(E1655&amp;""),'Référentiel Articles'!$A$2:$F$634,4,FALSE),""))</f>
      </c>
      <c r="G1655" s="76">
        <f>IF($E1655="","",IFERROR(VLOOKUP(TRIM(E1655&amp;""),'Référentiel Articles'!$A$2:$F$634,5,FALSE),""))</f>
      </c>
      <c r="H1655" s="77" t="str">
        <v/>
      </c>
      <c r="I1655" s="76">
        <f>IF($E1655="","",IFERROR(VLOOKUP(TRIM(E1655&amp;""),'Référentiel Articles'!$A$2:$F$634,6,FALSE),""))</f>
      </c>
      <c r="J1655" s="78">
        <f>IF(OR($E1655="",$H1655=""),"",$H1655*$I1655)</f>
      </c>
      <c r="K1655" s="79" t="str">
        <v/>
      </c>
    </row>
    <row r="1656">
      <c r="A1656" s="81" t="str">
        <v/>
      </c>
      <c r="B1656" s="81" t="str">
        <v/>
      </c>
      <c r="C1656" s="83">
        <f>IF($E1656="","",IFERROR(VLOOKUP(TRIM(E1656&amp;""),'Référentiel Articles'!$A$2:$F$634,2,FALSE),""))</f>
      </c>
      <c r="D1656" s="83">
        <f>IF($E1656="","",IFERROR(VLOOKUP(TRIM(E1656&amp;""),'Référentiel Articles'!$A$2:$F$634,3,FALSE),""))</f>
      </c>
      <c r="E1656" s="81" t="str">
        <v/>
      </c>
      <c r="F1656" s="83">
        <f>IF($E1656="","",IFERROR(VLOOKUP(TRIM(E1656&amp;""),'Référentiel Articles'!$A$2:$F$634,4,FALSE),""))</f>
      </c>
      <c r="G1656" s="84">
        <f>IF($E1656="","",IFERROR(VLOOKUP(TRIM(E1656&amp;""),'Référentiel Articles'!$A$2:$F$634,5,FALSE),""))</f>
      </c>
      <c r="H1656" s="85" t="str">
        <v/>
      </c>
      <c r="I1656" s="84">
        <f>IF($E1656="","",IFERROR(VLOOKUP(TRIM(E1656&amp;""),'Référentiel Articles'!$A$2:$F$634,6,FALSE),""))</f>
      </c>
      <c r="J1656" s="90">
        <f>IF(OR($E1656="",$H1656=""),"",$H1656*$I1656)</f>
      </c>
      <c r="K1656" s="87" t="str">
        <v/>
      </c>
    </row>
    <row r="1657">
      <c r="A1657" s="74" t="str">
        <v/>
      </c>
      <c r="B1657" s="74" t="str">
        <v/>
      </c>
      <c r="C1657" s="75">
        <f>IF($E1657="","",IFERROR(VLOOKUP(TRIM(E1657&amp;""),'Référentiel Articles'!$A$2:$F$634,2,FALSE),""))</f>
      </c>
      <c r="D1657" s="75">
        <f>IF($E1657="","",IFERROR(VLOOKUP(TRIM(E1657&amp;""),'Référentiel Articles'!$A$2:$F$634,3,FALSE),""))</f>
      </c>
      <c r="E1657" s="74" t="str">
        <v/>
      </c>
      <c r="F1657" s="75">
        <f>IF($E1657="","",IFERROR(VLOOKUP(TRIM(E1657&amp;""),'Référentiel Articles'!$A$2:$F$634,4,FALSE),""))</f>
      </c>
      <c r="G1657" s="76">
        <f>IF($E1657="","",IFERROR(VLOOKUP(TRIM(E1657&amp;""),'Référentiel Articles'!$A$2:$F$634,5,FALSE),""))</f>
      </c>
      <c r="H1657" s="77" t="str">
        <v/>
      </c>
      <c r="I1657" s="76">
        <f>IF($E1657="","",IFERROR(VLOOKUP(TRIM(E1657&amp;""),'Référentiel Articles'!$A$2:$F$634,6,FALSE),""))</f>
      </c>
      <c r="J1657" s="78">
        <f>IF(OR($E1657="",$H1657=""),"",$H1657*$I1657)</f>
      </c>
      <c r="K1657" s="79" t="str">
        <v/>
      </c>
    </row>
    <row r="1658">
      <c r="A1658" s="81" t="str">
        <v/>
      </c>
      <c r="B1658" s="81" t="str">
        <v/>
      </c>
      <c r="C1658" s="83">
        <f>IF($E1658="","",IFERROR(VLOOKUP(TRIM(E1658&amp;""),'Référentiel Articles'!$A$2:$F$634,2,FALSE),""))</f>
      </c>
      <c r="D1658" s="83">
        <f>IF($E1658="","",IFERROR(VLOOKUP(TRIM(E1658&amp;""),'Référentiel Articles'!$A$2:$F$634,3,FALSE),""))</f>
      </c>
      <c r="E1658" s="81" t="str">
        <v/>
      </c>
      <c r="F1658" s="83">
        <f>IF($E1658="","",IFERROR(VLOOKUP(TRIM(E1658&amp;""),'Référentiel Articles'!$A$2:$F$634,4,FALSE),""))</f>
      </c>
      <c r="G1658" s="84">
        <f>IF($E1658="","",IFERROR(VLOOKUP(TRIM(E1658&amp;""),'Référentiel Articles'!$A$2:$F$634,5,FALSE),""))</f>
      </c>
      <c r="H1658" s="85" t="str">
        <v/>
      </c>
      <c r="I1658" s="84">
        <f>IF($E1658="","",IFERROR(VLOOKUP(TRIM(E1658&amp;""),'Référentiel Articles'!$A$2:$F$634,6,FALSE),""))</f>
      </c>
      <c r="J1658" s="90">
        <f>IF(OR($E1658="",$H1658=""),"",$H1658*$I1658)</f>
      </c>
      <c r="K1658" s="87" t="str">
        <v/>
      </c>
    </row>
    <row r="1659">
      <c r="A1659" s="74" t="str">
        <v/>
      </c>
      <c r="B1659" s="74" t="str">
        <v/>
      </c>
      <c r="C1659" s="75">
        <f>IF($E1659="","",IFERROR(VLOOKUP(TRIM(E1659&amp;""),'Référentiel Articles'!$A$2:$F$634,2,FALSE),""))</f>
      </c>
      <c r="D1659" s="75">
        <f>IF($E1659="","",IFERROR(VLOOKUP(TRIM(E1659&amp;""),'Référentiel Articles'!$A$2:$F$634,3,FALSE),""))</f>
      </c>
      <c r="E1659" s="74" t="str">
        <v/>
      </c>
      <c r="F1659" s="75">
        <f>IF($E1659="","",IFERROR(VLOOKUP(TRIM(E1659&amp;""),'Référentiel Articles'!$A$2:$F$634,4,FALSE),""))</f>
      </c>
      <c r="G1659" s="76">
        <f>IF($E1659="","",IFERROR(VLOOKUP(TRIM(E1659&amp;""),'Référentiel Articles'!$A$2:$F$634,5,FALSE),""))</f>
      </c>
      <c r="H1659" s="77" t="str">
        <v/>
      </c>
      <c r="I1659" s="76">
        <f>IF($E1659="","",IFERROR(VLOOKUP(TRIM(E1659&amp;""),'Référentiel Articles'!$A$2:$F$634,6,FALSE),""))</f>
      </c>
      <c r="J1659" s="78">
        <f>IF(OR($E1659="",$H1659=""),"",$H1659*$I1659)</f>
      </c>
      <c r="K1659" s="79" t="str">
        <v/>
      </c>
    </row>
    <row r="1660">
      <c r="A1660" s="81" t="str">
        <v/>
      </c>
      <c r="B1660" s="81" t="str">
        <v/>
      </c>
      <c r="C1660" s="83">
        <f>IF($E1660="","",IFERROR(VLOOKUP(TRIM(E1660&amp;""),'Référentiel Articles'!$A$2:$F$634,2,FALSE),""))</f>
      </c>
      <c r="D1660" s="83">
        <f>IF($E1660="","",IFERROR(VLOOKUP(TRIM(E1660&amp;""),'Référentiel Articles'!$A$2:$F$634,3,FALSE),""))</f>
      </c>
      <c r="E1660" s="81" t="str">
        <v/>
      </c>
      <c r="F1660" s="83">
        <f>IF($E1660="","",IFERROR(VLOOKUP(TRIM(E1660&amp;""),'Référentiel Articles'!$A$2:$F$634,4,FALSE),""))</f>
      </c>
      <c r="G1660" s="84">
        <f>IF($E1660="","",IFERROR(VLOOKUP(TRIM(E1660&amp;""),'Référentiel Articles'!$A$2:$F$634,5,FALSE),""))</f>
      </c>
      <c r="H1660" s="85" t="str">
        <v/>
      </c>
      <c r="I1660" s="84">
        <f>IF($E1660="","",IFERROR(VLOOKUP(TRIM(E1660&amp;""),'Référentiel Articles'!$A$2:$F$634,6,FALSE),""))</f>
      </c>
      <c r="J1660" s="90">
        <f>IF(OR($E1660="",$H1660=""),"",$H1660*$I1660)</f>
      </c>
      <c r="K1660" s="87" t="str">
        <v/>
      </c>
    </row>
    <row r="1661">
      <c r="A1661" s="74" t="str">
        <v/>
      </c>
      <c r="B1661" s="74" t="str">
        <v/>
      </c>
      <c r="C1661" s="75">
        <f>IF($E1661="","",IFERROR(VLOOKUP(TRIM(E1661&amp;""),'Référentiel Articles'!$A$2:$F$634,2,FALSE),""))</f>
      </c>
      <c r="D1661" s="75">
        <f>IF($E1661="","",IFERROR(VLOOKUP(TRIM(E1661&amp;""),'Référentiel Articles'!$A$2:$F$634,3,FALSE),""))</f>
      </c>
      <c r="E1661" s="74" t="str">
        <v/>
      </c>
      <c r="F1661" s="75">
        <f>IF($E1661="","",IFERROR(VLOOKUP(TRIM(E1661&amp;""),'Référentiel Articles'!$A$2:$F$634,4,FALSE),""))</f>
      </c>
      <c r="G1661" s="76">
        <f>IF($E1661="","",IFERROR(VLOOKUP(TRIM(E1661&amp;""),'Référentiel Articles'!$A$2:$F$634,5,FALSE),""))</f>
      </c>
      <c r="H1661" s="77" t="str">
        <v/>
      </c>
      <c r="I1661" s="76">
        <f>IF($E1661="","",IFERROR(VLOOKUP(TRIM(E1661&amp;""),'Référentiel Articles'!$A$2:$F$634,6,FALSE),""))</f>
      </c>
      <c r="J1661" s="78">
        <f>IF(OR($E1661="",$H1661=""),"",$H1661*$I1661)</f>
      </c>
      <c r="K1661" s="79" t="str">
        <v/>
      </c>
    </row>
    <row r="1662">
      <c r="A1662" s="81" t="str">
        <v/>
      </c>
      <c r="B1662" s="81" t="str">
        <v/>
      </c>
      <c r="C1662" s="83">
        <f>IF($E1662="","",IFERROR(VLOOKUP(TRIM(E1662&amp;""),'Référentiel Articles'!$A$2:$F$634,2,FALSE),""))</f>
      </c>
      <c r="D1662" s="83">
        <f>IF($E1662="","",IFERROR(VLOOKUP(TRIM(E1662&amp;""),'Référentiel Articles'!$A$2:$F$634,3,FALSE),""))</f>
      </c>
      <c r="E1662" s="81" t="str">
        <v/>
      </c>
      <c r="F1662" s="83">
        <f>IF($E1662="","",IFERROR(VLOOKUP(TRIM(E1662&amp;""),'Référentiel Articles'!$A$2:$F$634,4,FALSE),""))</f>
      </c>
      <c r="G1662" s="84">
        <f>IF($E1662="","",IFERROR(VLOOKUP(TRIM(E1662&amp;""),'Référentiel Articles'!$A$2:$F$634,5,FALSE),""))</f>
      </c>
      <c r="H1662" s="85" t="str">
        <v/>
      </c>
      <c r="I1662" s="84">
        <f>IF($E1662="","",IFERROR(VLOOKUP(TRIM(E1662&amp;""),'Référentiel Articles'!$A$2:$F$634,6,FALSE),""))</f>
      </c>
      <c r="J1662" s="90">
        <f>IF(OR($E1662="",$H1662=""),"",$H1662*$I1662)</f>
      </c>
      <c r="K1662" s="87" t="str">
        <v/>
      </c>
    </row>
    <row r="1663">
      <c r="A1663" s="74" t="str">
        <v/>
      </c>
      <c r="B1663" s="74" t="str">
        <v/>
      </c>
      <c r="C1663" s="75">
        <f>IF($E1663="","",IFERROR(VLOOKUP(TRIM(E1663&amp;""),'Référentiel Articles'!$A$2:$F$634,2,FALSE),""))</f>
      </c>
      <c r="D1663" s="75">
        <f>IF($E1663="","",IFERROR(VLOOKUP(TRIM(E1663&amp;""),'Référentiel Articles'!$A$2:$F$634,3,FALSE),""))</f>
      </c>
      <c r="E1663" s="74" t="str">
        <v/>
      </c>
      <c r="F1663" s="75">
        <f>IF($E1663="","",IFERROR(VLOOKUP(TRIM(E1663&amp;""),'Référentiel Articles'!$A$2:$F$634,4,FALSE),""))</f>
      </c>
      <c r="G1663" s="76">
        <f>IF($E1663="","",IFERROR(VLOOKUP(TRIM(E1663&amp;""),'Référentiel Articles'!$A$2:$F$634,5,FALSE),""))</f>
      </c>
      <c r="H1663" s="77" t="str">
        <v/>
      </c>
      <c r="I1663" s="76">
        <f>IF($E1663="","",IFERROR(VLOOKUP(TRIM(E1663&amp;""),'Référentiel Articles'!$A$2:$F$634,6,FALSE),""))</f>
      </c>
      <c r="J1663" s="78">
        <f>IF(OR($E1663="",$H1663=""),"",$H1663*$I1663)</f>
      </c>
      <c r="K1663" s="79" t="str">
        <v/>
      </c>
    </row>
    <row r="1664">
      <c r="A1664" s="81" t="str">
        <v/>
      </c>
      <c r="B1664" s="81" t="str">
        <v/>
      </c>
      <c r="C1664" s="83">
        <f>IF($E1664="","",IFERROR(VLOOKUP(TRIM(E1664&amp;""),'Référentiel Articles'!$A$2:$F$634,2,FALSE),""))</f>
      </c>
      <c r="D1664" s="83">
        <f>IF($E1664="","",IFERROR(VLOOKUP(TRIM(E1664&amp;""),'Référentiel Articles'!$A$2:$F$634,3,FALSE),""))</f>
      </c>
      <c r="E1664" s="81" t="str">
        <v/>
      </c>
      <c r="F1664" s="83">
        <f>IF($E1664="","",IFERROR(VLOOKUP(TRIM(E1664&amp;""),'Référentiel Articles'!$A$2:$F$634,4,FALSE),""))</f>
      </c>
      <c r="G1664" s="84">
        <f>IF($E1664="","",IFERROR(VLOOKUP(TRIM(E1664&amp;""),'Référentiel Articles'!$A$2:$F$634,5,FALSE),""))</f>
      </c>
      <c r="H1664" s="85" t="str">
        <v/>
      </c>
      <c r="I1664" s="84">
        <f>IF($E1664="","",IFERROR(VLOOKUP(TRIM(E1664&amp;""),'Référentiel Articles'!$A$2:$F$634,6,FALSE),""))</f>
      </c>
      <c r="J1664" s="90">
        <f>IF(OR($E1664="",$H1664=""),"",$H1664*$I1664)</f>
      </c>
      <c r="K1664" s="87" t="str">
        <v/>
      </c>
    </row>
    <row r="1665">
      <c r="A1665" s="74" t="str">
        <v/>
      </c>
      <c r="B1665" s="74" t="str">
        <v/>
      </c>
      <c r="C1665" s="75">
        <f>IF($E1665="","",IFERROR(VLOOKUP(TRIM(E1665&amp;""),'Référentiel Articles'!$A$2:$F$634,2,FALSE),""))</f>
      </c>
      <c r="D1665" s="75">
        <f>IF($E1665="","",IFERROR(VLOOKUP(TRIM(E1665&amp;""),'Référentiel Articles'!$A$2:$F$634,3,FALSE),""))</f>
      </c>
      <c r="E1665" s="74" t="str">
        <v/>
      </c>
      <c r="F1665" s="75">
        <f>IF($E1665="","",IFERROR(VLOOKUP(TRIM(E1665&amp;""),'Référentiel Articles'!$A$2:$F$634,4,FALSE),""))</f>
      </c>
      <c r="G1665" s="76">
        <f>IF($E1665="","",IFERROR(VLOOKUP(TRIM(E1665&amp;""),'Référentiel Articles'!$A$2:$F$634,5,FALSE),""))</f>
      </c>
      <c r="H1665" s="77" t="str">
        <v/>
      </c>
      <c r="I1665" s="76">
        <f>IF($E1665="","",IFERROR(VLOOKUP(TRIM(E1665&amp;""),'Référentiel Articles'!$A$2:$F$634,6,FALSE),""))</f>
      </c>
      <c r="J1665" s="78">
        <f>IF(OR($E1665="",$H1665=""),"",$H1665*$I1665)</f>
      </c>
      <c r="K1665" s="79" t="str">
        <v/>
      </c>
    </row>
    <row r="1666">
      <c r="A1666" s="81" t="str">
        <v/>
      </c>
      <c r="B1666" s="81" t="str">
        <v/>
      </c>
      <c r="C1666" s="83">
        <f>IF($E1666="","",IFERROR(VLOOKUP(TRIM(E1666&amp;""),'Référentiel Articles'!$A$2:$F$634,2,FALSE),""))</f>
      </c>
      <c r="D1666" s="83">
        <f>IF($E1666="","",IFERROR(VLOOKUP(TRIM(E1666&amp;""),'Référentiel Articles'!$A$2:$F$634,3,FALSE),""))</f>
      </c>
      <c r="E1666" s="81" t="str">
        <v/>
      </c>
      <c r="F1666" s="83">
        <f>IF($E1666="","",IFERROR(VLOOKUP(TRIM(E1666&amp;""),'Référentiel Articles'!$A$2:$F$634,4,FALSE),""))</f>
      </c>
      <c r="G1666" s="84">
        <f>IF($E1666="","",IFERROR(VLOOKUP(TRIM(E1666&amp;""),'Référentiel Articles'!$A$2:$F$634,5,FALSE),""))</f>
      </c>
      <c r="H1666" s="85" t="str">
        <v/>
      </c>
      <c r="I1666" s="84">
        <f>IF($E1666="","",IFERROR(VLOOKUP(TRIM(E1666&amp;""),'Référentiel Articles'!$A$2:$F$634,6,FALSE),""))</f>
      </c>
      <c r="J1666" s="90">
        <f>IF(OR($E1666="",$H1666=""),"",$H1666*$I1666)</f>
      </c>
      <c r="K1666" s="87" t="str">
        <v/>
      </c>
    </row>
    <row r="1667">
      <c r="A1667" s="74" t="str">
        <v/>
      </c>
      <c r="B1667" s="74" t="str">
        <v/>
      </c>
      <c r="C1667" s="75">
        <f>IF($E1667="","",IFERROR(VLOOKUP(TRIM(E1667&amp;""),'Référentiel Articles'!$A$2:$F$634,2,FALSE),""))</f>
      </c>
      <c r="D1667" s="75">
        <f>IF($E1667="","",IFERROR(VLOOKUP(TRIM(E1667&amp;""),'Référentiel Articles'!$A$2:$F$634,3,FALSE),""))</f>
      </c>
      <c r="E1667" s="74" t="str">
        <v/>
      </c>
      <c r="F1667" s="75">
        <f>IF($E1667="","",IFERROR(VLOOKUP(TRIM(E1667&amp;""),'Référentiel Articles'!$A$2:$F$634,4,FALSE),""))</f>
      </c>
      <c r="G1667" s="76">
        <f>IF($E1667="","",IFERROR(VLOOKUP(TRIM(E1667&amp;""),'Référentiel Articles'!$A$2:$F$634,5,FALSE),""))</f>
      </c>
      <c r="H1667" s="77" t="str">
        <v/>
      </c>
      <c r="I1667" s="76">
        <f>IF($E1667="","",IFERROR(VLOOKUP(TRIM(E1667&amp;""),'Référentiel Articles'!$A$2:$F$634,6,FALSE),""))</f>
      </c>
      <c r="J1667" s="78">
        <f>IF(OR($E1667="",$H1667=""),"",$H1667*$I1667)</f>
      </c>
      <c r="K1667" s="79" t="str">
        <v/>
      </c>
    </row>
    <row r="1668">
      <c r="A1668" s="81" t="str">
        <v/>
      </c>
      <c r="B1668" s="81" t="str">
        <v/>
      </c>
      <c r="C1668" s="83">
        <f>IF($E1668="","",IFERROR(VLOOKUP(TRIM(E1668&amp;""),'Référentiel Articles'!$A$2:$F$634,2,FALSE),""))</f>
      </c>
      <c r="D1668" s="83">
        <f>IF($E1668="","",IFERROR(VLOOKUP(TRIM(E1668&amp;""),'Référentiel Articles'!$A$2:$F$634,3,FALSE),""))</f>
      </c>
      <c r="E1668" s="81" t="str">
        <v/>
      </c>
      <c r="F1668" s="83">
        <f>IF($E1668="","",IFERROR(VLOOKUP(TRIM(E1668&amp;""),'Référentiel Articles'!$A$2:$F$634,4,FALSE),""))</f>
      </c>
      <c r="G1668" s="84">
        <f>IF($E1668="","",IFERROR(VLOOKUP(TRIM(E1668&amp;""),'Référentiel Articles'!$A$2:$F$634,5,FALSE),""))</f>
      </c>
      <c r="H1668" s="85" t="str">
        <v/>
      </c>
      <c r="I1668" s="84">
        <f>IF($E1668="","",IFERROR(VLOOKUP(TRIM(E1668&amp;""),'Référentiel Articles'!$A$2:$F$634,6,FALSE),""))</f>
      </c>
      <c r="J1668" s="90">
        <f>IF(OR($E1668="",$H1668=""),"",$H1668*$I1668)</f>
      </c>
      <c r="K1668" s="87" t="str">
        <v/>
      </c>
    </row>
    <row r="1669">
      <c r="A1669" s="74" t="str">
        <v/>
      </c>
      <c r="B1669" s="74" t="str">
        <v/>
      </c>
      <c r="C1669" s="75">
        <f>IF($E1669="","",IFERROR(VLOOKUP(TRIM(E1669&amp;""),'Référentiel Articles'!$A$2:$F$634,2,FALSE),""))</f>
      </c>
      <c r="D1669" s="75">
        <f>IF($E1669="","",IFERROR(VLOOKUP(TRIM(E1669&amp;""),'Référentiel Articles'!$A$2:$F$634,3,FALSE),""))</f>
      </c>
      <c r="E1669" s="74" t="str">
        <v/>
      </c>
      <c r="F1669" s="75">
        <f>IF($E1669="","",IFERROR(VLOOKUP(TRIM(E1669&amp;""),'Référentiel Articles'!$A$2:$F$634,4,FALSE),""))</f>
      </c>
      <c r="G1669" s="76">
        <f>IF($E1669="","",IFERROR(VLOOKUP(TRIM(E1669&amp;""),'Référentiel Articles'!$A$2:$F$634,5,FALSE),""))</f>
      </c>
      <c r="H1669" s="77" t="str">
        <v/>
      </c>
      <c r="I1669" s="76">
        <f>IF($E1669="","",IFERROR(VLOOKUP(TRIM(E1669&amp;""),'Référentiel Articles'!$A$2:$F$634,6,FALSE),""))</f>
      </c>
      <c r="J1669" s="78">
        <f>IF(OR($E1669="",$H1669=""),"",$H1669*$I1669)</f>
      </c>
      <c r="K1669" s="79" t="str">
        <v/>
      </c>
    </row>
    <row r="1670">
      <c r="A1670" s="81" t="str">
        <v/>
      </c>
      <c r="B1670" s="81" t="str">
        <v/>
      </c>
      <c r="C1670" s="83">
        <f>IF($E1670="","",IFERROR(VLOOKUP(TRIM(E1670&amp;""),'Référentiel Articles'!$A$2:$F$634,2,FALSE),""))</f>
      </c>
      <c r="D1670" s="83">
        <f>IF($E1670="","",IFERROR(VLOOKUP(TRIM(E1670&amp;""),'Référentiel Articles'!$A$2:$F$634,3,FALSE),""))</f>
      </c>
      <c r="E1670" s="81" t="str">
        <v/>
      </c>
      <c r="F1670" s="83">
        <f>IF($E1670="","",IFERROR(VLOOKUP(TRIM(E1670&amp;""),'Référentiel Articles'!$A$2:$F$634,4,FALSE),""))</f>
      </c>
      <c r="G1670" s="84">
        <f>IF($E1670="","",IFERROR(VLOOKUP(TRIM(E1670&amp;""),'Référentiel Articles'!$A$2:$F$634,5,FALSE),""))</f>
      </c>
      <c r="H1670" s="85" t="str">
        <v/>
      </c>
      <c r="I1670" s="84">
        <f>IF($E1670="","",IFERROR(VLOOKUP(TRIM(E1670&amp;""),'Référentiel Articles'!$A$2:$F$634,6,FALSE),""))</f>
      </c>
      <c r="J1670" s="90">
        <f>IF(OR($E1670="",$H1670=""),"",$H1670*$I1670)</f>
      </c>
      <c r="K1670" s="87" t="str">
        <v/>
      </c>
    </row>
    <row r="1671">
      <c r="A1671" s="74" t="str">
        <v/>
      </c>
      <c r="B1671" s="74" t="str">
        <v/>
      </c>
      <c r="C1671" s="75">
        <f>IF($E1671="","",IFERROR(VLOOKUP(TRIM(E1671&amp;""),'Référentiel Articles'!$A$2:$F$634,2,FALSE),""))</f>
      </c>
      <c r="D1671" s="75">
        <f>IF($E1671="","",IFERROR(VLOOKUP(TRIM(E1671&amp;""),'Référentiel Articles'!$A$2:$F$634,3,FALSE),""))</f>
      </c>
      <c r="E1671" s="74" t="str">
        <v/>
      </c>
      <c r="F1671" s="75">
        <f>IF($E1671="","",IFERROR(VLOOKUP(TRIM(E1671&amp;""),'Référentiel Articles'!$A$2:$F$634,4,FALSE),""))</f>
      </c>
      <c r="G1671" s="76">
        <f>IF($E1671="","",IFERROR(VLOOKUP(TRIM(E1671&amp;""),'Référentiel Articles'!$A$2:$F$634,5,FALSE),""))</f>
      </c>
      <c r="H1671" s="77" t="str">
        <v/>
      </c>
      <c r="I1671" s="76">
        <f>IF($E1671="","",IFERROR(VLOOKUP(TRIM(E1671&amp;""),'Référentiel Articles'!$A$2:$F$634,6,FALSE),""))</f>
      </c>
      <c r="J1671" s="78">
        <f>IF(OR($E1671="",$H1671=""),"",$H1671*$I1671)</f>
      </c>
      <c r="K1671" s="79" t="str">
        <v/>
      </c>
    </row>
    <row r="1672">
      <c r="A1672" s="81" t="str">
        <v/>
      </c>
      <c r="B1672" s="81" t="str">
        <v/>
      </c>
      <c r="C1672" s="83">
        <f>IF($E1672="","",IFERROR(VLOOKUP(TRIM(E1672&amp;""),'Référentiel Articles'!$A$2:$F$634,2,FALSE),""))</f>
      </c>
      <c r="D1672" s="83">
        <f>IF($E1672="","",IFERROR(VLOOKUP(TRIM(E1672&amp;""),'Référentiel Articles'!$A$2:$F$634,3,FALSE),""))</f>
      </c>
      <c r="E1672" s="81" t="str">
        <v/>
      </c>
      <c r="F1672" s="83">
        <f>IF($E1672="","",IFERROR(VLOOKUP(TRIM(E1672&amp;""),'Référentiel Articles'!$A$2:$F$634,4,FALSE),""))</f>
      </c>
      <c r="G1672" s="84">
        <f>IF($E1672="","",IFERROR(VLOOKUP(TRIM(E1672&amp;""),'Référentiel Articles'!$A$2:$F$634,5,FALSE),""))</f>
      </c>
      <c r="H1672" s="85" t="str">
        <v/>
      </c>
      <c r="I1672" s="84">
        <f>IF($E1672="","",IFERROR(VLOOKUP(TRIM(E1672&amp;""),'Référentiel Articles'!$A$2:$F$634,6,FALSE),""))</f>
      </c>
      <c r="J1672" s="90">
        <f>IF(OR($E1672="",$H1672=""),"",$H1672*$I1672)</f>
      </c>
      <c r="K1672" s="87" t="str">
        <v/>
      </c>
    </row>
    <row r="1673">
      <c r="A1673" s="74" t="str">
        <v/>
      </c>
      <c r="B1673" s="74" t="str">
        <v/>
      </c>
      <c r="C1673" s="75">
        <f>IF($E1673="","",IFERROR(VLOOKUP(TRIM(E1673&amp;""),'Référentiel Articles'!$A$2:$F$634,2,FALSE),""))</f>
      </c>
      <c r="D1673" s="75">
        <f>IF($E1673="","",IFERROR(VLOOKUP(TRIM(E1673&amp;""),'Référentiel Articles'!$A$2:$F$634,3,FALSE),""))</f>
      </c>
      <c r="E1673" s="74" t="str">
        <v/>
      </c>
      <c r="F1673" s="75">
        <f>IF($E1673="","",IFERROR(VLOOKUP(TRIM(E1673&amp;""),'Référentiel Articles'!$A$2:$F$634,4,FALSE),""))</f>
      </c>
      <c r="G1673" s="76">
        <f>IF($E1673="","",IFERROR(VLOOKUP(TRIM(E1673&amp;""),'Référentiel Articles'!$A$2:$F$634,5,FALSE),""))</f>
      </c>
      <c r="H1673" s="77" t="str">
        <v/>
      </c>
      <c r="I1673" s="76">
        <f>IF($E1673="","",IFERROR(VLOOKUP(TRIM(E1673&amp;""),'Référentiel Articles'!$A$2:$F$634,6,FALSE),""))</f>
      </c>
      <c r="J1673" s="78">
        <f>IF(OR($E1673="",$H1673=""),"",$H1673*$I1673)</f>
      </c>
      <c r="K1673" s="79" t="str">
        <v/>
      </c>
    </row>
    <row r="1674">
      <c r="A1674" s="81" t="str">
        <v/>
      </c>
      <c r="B1674" s="81" t="str">
        <v/>
      </c>
      <c r="C1674" s="83">
        <f>IF($E1674="","",IFERROR(VLOOKUP(TRIM(E1674&amp;""),'Référentiel Articles'!$A$2:$F$634,2,FALSE),""))</f>
      </c>
      <c r="D1674" s="83">
        <f>IF($E1674="","",IFERROR(VLOOKUP(TRIM(E1674&amp;""),'Référentiel Articles'!$A$2:$F$634,3,FALSE),""))</f>
      </c>
      <c r="E1674" s="81" t="str">
        <v/>
      </c>
      <c r="F1674" s="83">
        <f>IF($E1674="","",IFERROR(VLOOKUP(TRIM(E1674&amp;""),'Référentiel Articles'!$A$2:$F$634,4,FALSE),""))</f>
      </c>
      <c r="G1674" s="84">
        <f>IF($E1674="","",IFERROR(VLOOKUP(TRIM(E1674&amp;""),'Référentiel Articles'!$A$2:$F$634,5,FALSE),""))</f>
      </c>
      <c r="H1674" s="85" t="str">
        <v/>
      </c>
      <c r="I1674" s="84">
        <f>IF($E1674="","",IFERROR(VLOOKUP(TRIM(E1674&amp;""),'Référentiel Articles'!$A$2:$F$634,6,FALSE),""))</f>
      </c>
      <c r="J1674" s="90">
        <f>IF(OR($E1674="",$H1674=""),"",$H1674*$I1674)</f>
      </c>
      <c r="K1674" s="87" t="str">
        <v/>
      </c>
    </row>
    <row r="1675">
      <c r="A1675" s="74" t="str">
        <v/>
      </c>
      <c r="B1675" s="74" t="str">
        <v/>
      </c>
      <c r="C1675" s="75">
        <f>IF($E1675="","",IFERROR(VLOOKUP(TRIM(E1675&amp;""),'Référentiel Articles'!$A$2:$F$634,2,FALSE),""))</f>
      </c>
      <c r="D1675" s="75">
        <f>IF($E1675="","",IFERROR(VLOOKUP(TRIM(E1675&amp;""),'Référentiel Articles'!$A$2:$F$634,3,FALSE),""))</f>
      </c>
      <c r="E1675" s="74" t="str">
        <v/>
      </c>
      <c r="F1675" s="75">
        <f>IF($E1675="","",IFERROR(VLOOKUP(TRIM(E1675&amp;""),'Référentiel Articles'!$A$2:$F$634,4,FALSE),""))</f>
      </c>
      <c r="G1675" s="76">
        <f>IF($E1675="","",IFERROR(VLOOKUP(TRIM(E1675&amp;""),'Référentiel Articles'!$A$2:$F$634,5,FALSE),""))</f>
      </c>
      <c r="H1675" s="77" t="str">
        <v/>
      </c>
      <c r="I1675" s="76">
        <f>IF($E1675="","",IFERROR(VLOOKUP(TRIM(E1675&amp;""),'Référentiel Articles'!$A$2:$F$634,6,FALSE),""))</f>
      </c>
      <c r="J1675" s="78">
        <f>IF(OR($E1675="",$H1675=""),"",$H1675*$I1675)</f>
      </c>
      <c r="K1675" s="79" t="str">
        <v/>
      </c>
    </row>
    <row r="1676">
      <c r="A1676" s="81" t="str">
        <v/>
      </c>
      <c r="B1676" s="81" t="str">
        <v/>
      </c>
      <c r="C1676" s="83">
        <f>IF($E1676="","",IFERROR(VLOOKUP(TRIM(E1676&amp;""),'Référentiel Articles'!$A$2:$F$634,2,FALSE),""))</f>
      </c>
      <c r="D1676" s="83">
        <f>IF($E1676="","",IFERROR(VLOOKUP(TRIM(E1676&amp;""),'Référentiel Articles'!$A$2:$F$634,3,FALSE),""))</f>
      </c>
      <c r="E1676" s="81" t="str">
        <v/>
      </c>
      <c r="F1676" s="83">
        <f>IF($E1676="","",IFERROR(VLOOKUP(TRIM(E1676&amp;""),'Référentiel Articles'!$A$2:$F$634,4,FALSE),""))</f>
      </c>
      <c r="G1676" s="84">
        <f>IF($E1676="","",IFERROR(VLOOKUP(TRIM(E1676&amp;""),'Référentiel Articles'!$A$2:$F$634,5,FALSE),""))</f>
      </c>
      <c r="H1676" s="85" t="str">
        <v/>
      </c>
      <c r="I1676" s="84">
        <f>IF($E1676="","",IFERROR(VLOOKUP(TRIM(E1676&amp;""),'Référentiel Articles'!$A$2:$F$634,6,FALSE),""))</f>
      </c>
      <c r="J1676" s="90">
        <f>IF(OR($E1676="",$H1676=""),"",$H1676*$I1676)</f>
      </c>
      <c r="K1676" s="87" t="str">
        <v/>
      </c>
    </row>
    <row r="1677">
      <c r="A1677" s="74" t="str">
        <v/>
      </c>
      <c r="B1677" s="74" t="str">
        <v/>
      </c>
      <c r="C1677" s="75">
        <f>IF($E1677="","",IFERROR(VLOOKUP(TRIM(E1677&amp;""),'Référentiel Articles'!$A$2:$F$634,2,FALSE),""))</f>
      </c>
      <c r="D1677" s="75">
        <f>IF($E1677="","",IFERROR(VLOOKUP(TRIM(E1677&amp;""),'Référentiel Articles'!$A$2:$F$634,3,FALSE),""))</f>
      </c>
      <c r="E1677" s="74" t="str">
        <v/>
      </c>
      <c r="F1677" s="75">
        <f>IF($E1677="","",IFERROR(VLOOKUP(TRIM(E1677&amp;""),'Référentiel Articles'!$A$2:$F$634,4,FALSE),""))</f>
      </c>
      <c r="G1677" s="76">
        <f>IF($E1677="","",IFERROR(VLOOKUP(TRIM(E1677&amp;""),'Référentiel Articles'!$A$2:$F$634,5,FALSE),""))</f>
      </c>
      <c r="H1677" s="77" t="str">
        <v/>
      </c>
      <c r="I1677" s="76">
        <f>IF($E1677="","",IFERROR(VLOOKUP(TRIM(E1677&amp;""),'Référentiel Articles'!$A$2:$F$634,6,FALSE),""))</f>
      </c>
      <c r="J1677" s="78">
        <f>IF(OR($E1677="",$H1677=""),"",$H1677*$I1677)</f>
      </c>
      <c r="K1677" s="79" t="str">
        <v/>
      </c>
    </row>
    <row r="1678">
      <c r="A1678" s="81" t="str">
        <v/>
      </c>
      <c r="B1678" s="81" t="str">
        <v/>
      </c>
      <c r="C1678" s="83">
        <f>IF($E1678="","",IFERROR(VLOOKUP(TRIM(E1678&amp;""),'Référentiel Articles'!$A$2:$F$634,2,FALSE),""))</f>
      </c>
      <c r="D1678" s="83">
        <f>IF($E1678="","",IFERROR(VLOOKUP(TRIM(E1678&amp;""),'Référentiel Articles'!$A$2:$F$634,3,FALSE),""))</f>
      </c>
      <c r="E1678" s="81" t="str">
        <v/>
      </c>
      <c r="F1678" s="83">
        <f>IF($E1678="","",IFERROR(VLOOKUP(TRIM(E1678&amp;""),'Référentiel Articles'!$A$2:$F$634,4,FALSE),""))</f>
      </c>
      <c r="G1678" s="84">
        <f>IF($E1678="","",IFERROR(VLOOKUP(TRIM(E1678&amp;""),'Référentiel Articles'!$A$2:$F$634,5,FALSE),""))</f>
      </c>
      <c r="H1678" s="85" t="str">
        <v/>
      </c>
      <c r="I1678" s="84">
        <f>IF($E1678="","",IFERROR(VLOOKUP(TRIM(E1678&amp;""),'Référentiel Articles'!$A$2:$F$634,6,FALSE),""))</f>
      </c>
      <c r="J1678" s="90">
        <f>IF(OR($E1678="",$H1678=""),"",$H1678*$I1678)</f>
      </c>
      <c r="K1678" s="87" t="str">
        <v/>
      </c>
    </row>
    <row r="1679">
      <c r="A1679" s="74" t="str">
        <v/>
      </c>
      <c r="B1679" s="74" t="str">
        <v/>
      </c>
      <c r="C1679" s="75">
        <f>IF($E1679="","",IFERROR(VLOOKUP(TRIM(E1679&amp;""),'Référentiel Articles'!$A$2:$F$634,2,FALSE),""))</f>
      </c>
      <c r="D1679" s="75">
        <f>IF($E1679="","",IFERROR(VLOOKUP(TRIM(E1679&amp;""),'Référentiel Articles'!$A$2:$F$634,3,FALSE),""))</f>
      </c>
      <c r="E1679" s="74" t="str">
        <v/>
      </c>
      <c r="F1679" s="75">
        <f>IF($E1679="","",IFERROR(VLOOKUP(TRIM(E1679&amp;""),'Référentiel Articles'!$A$2:$F$634,4,FALSE),""))</f>
      </c>
      <c r="G1679" s="76">
        <f>IF($E1679="","",IFERROR(VLOOKUP(TRIM(E1679&amp;""),'Référentiel Articles'!$A$2:$F$634,5,FALSE),""))</f>
      </c>
      <c r="H1679" s="77" t="str">
        <v/>
      </c>
      <c r="I1679" s="76">
        <f>IF($E1679="","",IFERROR(VLOOKUP(TRIM(E1679&amp;""),'Référentiel Articles'!$A$2:$F$634,6,FALSE),""))</f>
      </c>
      <c r="J1679" s="78">
        <f>IF(OR($E1679="",$H1679=""),"",$H1679*$I1679)</f>
      </c>
      <c r="K1679" s="79" t="str">
        <v/>
      </c>
    </row>
    <row r="1680">
      <c r="A1680" s="81" t="str">
        <v/>
      </c>
      <c r="B1680" s="81" t="str">
        <v/>
      </c>
      <c r="C1680" s="83">
        <f>IF($E1680="","",IFERROR(VLOOKUP(TRIM(E1680&amp;""),'Référentiel Articles'!$A$2:$F$634,2,FALSE),""))</f>
      </c>
      <c r="D1680" s="83">
        <f>IF($E1680="","",IFERROR(VLOOKUP(TRIM(E1680&amp;""),'Référentiel Articles'!$A$2:$F$634,3,FALSE),""))</f>
      </c>
      <c r="E1680" s="81" t="str">
        <v/>
      </c>
      <c r="F1680" s="83">
        <f>IF($E1680="","",IFERROR(VLOOKUP(TRIM(E1680&amp;""),'Référentiel Articles'!$A$2:$F$634,4,FALSE),""))</f>
      </c>
      <c r="G1680" s="84">
        <f>IF($E1680="","",IFERROR(VLOOKUP(TRIM(E1680&amp;""),'Référentiel Articles'!$A$2:$F$634,5,FALSE),""))</f>
      </c>
      <c r="H1680" s="85" t="str">
        <v/>
      </c>
      <c r="I1680" s="84">
        <f>IF($E1680="","",IFERROR(VLOOKUP(TRIM(E1680&amp;""),'Référentiel Articles'!$A$2:$F$634,6,FALSE),""))</f>
      </c>
      <c r="J1680" s="90">
        <f>IF(OR($E1680="",$H1680=""),"",$H1680*$I1680)</f>
      </c>
      <c r="K1680" s="87" t="str">
        <v/>
      </c>
    </row>
    <row r="1681">
      <c r="A1681" s="74" t="str">
        <v/>
      </c>
      <c r="B1681" s="74" t="str">
        <v/>
      </c>
      <c r="C1681" s="75">
        <f>IF($E1681="","",IFERROR(VLOOKUP(TRIM(E1681&amp;""),'Référentiel Articles'!$A$2:$F$634,2,FALSE),""))</f>
      </c>
      <c r="D1681" s="75">
        <f>IF($E1681="","",IFERROR(VLOOKUP(TRIM(E1681&amp;""),'Référentiel Articles'!$A$2:$F$634,3,FALSE),""))</f>
      </c>
      <c r="E1681" s="74" t="str">
        <v/>
      </c>
      <c r="F1681" s="75">
        <f>IF($E1681="","",IFERROR(VLOOKUP(TRIM(E1681&amp;""),'Référentiel Articles'!$A$2:$F$634,4,FALSE),""))</f>
      </c>
      <c r="G1681" s="76">
        <f>IF($E1681="","",IFERROR(VLOOKUP(TRIM(E1681&amp;""),'Référentiel Articles'!$A$2:$F$634,5,FALSE),""))</f>
      </c>
      <c r="H1681" s="77" t="str">
        <v/>
      </c>
      <c r="I1681" s="76">
        <f>IF($E1681="","",IFERROR(VLOOKUP(TRIM(E1681&amp;""),'Référentiel Articles'!$A$2:$F$634,6,FALSE),""))</f>
      </c>
      <c r="J1681" s="78">
        <f>IF(OR($E1681="",$H1681=""),"",$H1681*$I1681)</f>
      </c>
      <c r="K1681" s="79" t="str">
        <v/>
      </c>
    </row>
    <row r="1682">
      <c r="A1682" s="81" t="str">
        <v/>
      </c>
      <c r="B1682" s="81" t="str">
        <v/>
      </c>
      <c r="C1682" s="83">
        <f>IF($E1682="","",IFERROR(VLOOKUP(TRIM(E1682&amp;""),'Référentiel Articles'!$A$2:$F$634,2,FALSE),""))</f>
      </c>
      <c r="D1682" s="83">
        <f>IF($E1682="","",IFERROR(VLOOKUP(TRIM(E1682&amp;""),'Référentiel Articles'!$A$2:$F$634,3,FALSE),""))</f>
      </c>
      <c r="E1682" s="81" t="str">
        <v/>
      </c>
      <c r="F1682" s="83">
        <f>IF($E1682="","",IFERROR(VLOOKUP(TRIM(E1682&amp;""),'Référentiel Articles'!$A$2:$F$634,4,FALSE),""))</f>
      </c>
      <c r="G1682" s="84">
        <f>IF($E1682="","",IFERROR(VLOOKUP(TRIM(E1682&amp;""),'Référentiel Articles'!$A$2:$F$634,5,FALSE),""))</f>
      </c>
      <c r="H1682" s="85" t="str">
        <v/>
      </c>
      <c r="I1682" s="84">
        <f>IF($E1682="","",IFERROR(VLOOKUP(TRIM(E1682&amp;""),'Référentiel Articles'!$A$2:$F$634,6,FALSE),""))</f>
      </c>
      <c r="J1682" s="90">
        <f>IF(OR($E1682="",$H1682=""),"",$H1682*$I1682)</f>
      </c>
      <c r="K1682" s="87" t="str">
        <v/>
      </c>
    </row>
    <row r="1683">
      <c r="A1683" s="74" t="str">
        <v/>
      </c>
      <c r="B1683" s="74" t="str">
        <v/>
      </c>
      <c r="C1683" s="75">
        <f>IF($E1683="","",IFERROR(VLOOKUP(TRIM(E1683&amp;""),'Référentiel Articles'!$A$2:$F$634,2,FALSE),""))</f>
      </c>
      <c r="D1683" s="75">
        <f>IF($E1683="","",IFERROR(VLOOKUP(TRIM(E1683&amp;""),'Référentiel Articles'!$A$2:$F$634,3,FALSE),""))</f>
      </c>
      <c r="E1683" s="74" t="str">
        <v/>
      </c>
      <c r="F1683" s="75">
        <f>IF($E1683="","",IFERROR(VLOOKUP(TRIM(E1683&amp;""),'Référentiel Articles'!$A$2:$F$634,4,FALSE),""))</f>
      </c>
      <c r="G1683" s="76">
        <f>IF($E1683="","",IFERROR(VLOOKUP(TRIM(E1683&amp;""),'Référentiel Articles'!$A$2:$F$634,5,FALSE),""))</f>
      </c>
      <c r="H1683" s="77" t="str">
        <v/>
      </c>
      <c r="I1683" s="76">
        <f>IF($E1683="","",IFERROR(VLOOKUP(TRIM(E1683&amp;""),'Référentiel Articles'!$A$2:$F$634,6,FALSE),""))</f>
      </c>
      <c r="J1683" s="78">
        <f>IF(OR($E1683="",$H1683=""),"",$H1683*$I1683)</f>
      </c>
      <c r="K1683" s="79" t="str">
        <v/>
      </c>
    </row>
    <row r="1684">
      <c r="A1684" s="81" t="str">
        <v/>
      </c>
      <c r="B1684" s="81" t="str">
        <v/>
      </c>
      <c r="C1684" s="83">
        <f>IF($E1684="","",IFERROR(VLOOKUP(TRIM(E1684&amp;""),'Référentiel Articles'!$A$2:$F$634,2,FALSE),""))</f>
      </c>
      <c r="D1684" s="83">
        <f>IF($E1684="","",IFERROR(VLOOKUP(TRIM(E1684&amp;""),'Référentiel Articles'!$A$2:$F$634,3,FALSE),""))</f>
      </c>
      <c r="E1684" s="81" t="str">
        <v/>
      </c>
      <c r="F1684" s="83">
        <f>IF($E1684="","",IFERROR(VLOOKUP(TRIM(E1684&amp;""),'Référentiel Articles'!$A$2:$F$634,4,FALSE),""))</f>
      </c>
      <c r="G1684" s="84">
        <f>IF($E1684="","",IFERROR(VLOOKUP(TRIM(E1684&amp;""),'Référentiel Articles'!$A$2:$F$634,5,FALSE),""))</f>
      </c>
      <c r="H1684" s="85" t="str">
        <v/>
      </c>
      <c r="I1684" s="84">
        <f>IF($E1684="","",IFERROR(VLOOKUP(TRIM(E1684&amp;""),'Référentiel Articles'!$A$2:$F$634,6,FALSE),""))</f>
      </c>
      <c r="J1684" s="90">
        <f>IF(OR($E1684="",$H1684=""),"",$H1684*$I1684)</f>
      </c>
      <c r="K1684" s="87" t="str">
        <v/>
      </c>
    </row>
    <row r="1685">
      <c r="A1685" s="74" t="str">
        <v/>
      </c>
      <c r="B1685" s="74" t="str">
        <v/>
      </c>
      <c r="C1685" s="75">
        <f>IF($E1685="","",IFERROR(VLOOKUP(TRIM(E1685&amp;""),'Référentiel Articles'!$A$2:$F$634,2,FALSE),""))</f>
      </c>
      <c r="D1685" s="75">
        <f>IF($E1685="","",IFERROR(VLOOKUP(TRIM(E1685&amp;""),'Référentiel Articles'!$A$2:$F$634,3,FALSE),""))</f>
      </c>
      <c r="E1685" s="74" t="str">
        <v/>
      </c>
      <c r="F1685" s="75">
        <f>IF($E1685="","",IFERROR(VLOOKUP(TRIM(E1685&amp;""),'Référentiel Articles'!$A$2:$F$634,4,FALSE),""))</f>
      </c>
      <c r="G1685" s="76">
        <f>IF($E1685="","",IFERROR(VLOOKUP(TRIM(E1685&amp;""),'Référentiel Articles'!$A$2:$F$634,5,FALSE),""))</f>
      </c>
      <c r="H1685" s="77" t="str">
        <v/>
      </c>
      <c r="I1685" s="76">
        <f>IF($E1685="","",IFERROR(VLOOKUP(TRIM(E1685&amp;""),'Référentiel Articles'!$A$2:$F$634,6,FALSE),""))</f>
      </c>
      <c r="J1685" s="78">
        <f>IF(OR($E1685="",$H1685=""),"",$H1685*$I1685)</f>
      </c>
      <c r="K1685" s="79" t="str">
        <v/>
      </c>
    </row>
    <row r="1686">
      <c r="A1686" s="81" t="str">
        <v/>
      </c>
      <c r="B1686" s="81" t="str">
        <v/>
      </c>
      <c r="C1686" s="83">
        <f>IF($E1686="","",IFERROR(VLOOKUP(TRIM(E1686&amp;""),'Référentiel Articles'!$A$2:$F$634,2,FALSE),""))</f>
      </c>
      <c r="D1686" s="83">
        <f>IF($E1686="","",IFERROR(VLOOKUP(TRIM(E1686&amp;""),'Référentiel Articles'!$A$2:$F$634,3,FALSE),""))</f>
      </c>
      <c r="E1686" s="81" t="str">
        <v/>
      </c>
      <c r="F1686" s="83">
        <f>IF($E1686="","",IFERROR(VLOOKUP(TRIM(E1686&amp;""),'Référentiel Articles'!$A$2:$F$634,4,FALSE),""))</f>
      </c>
      <c r="G1686" s="84">
        <f>IF($E1686="","",IFERROR(VLOOKUP(TRIM(E1686&amp;""),'Référentiel Articles'!$A$2:$F$634,5,FALSE),""))</f>
      </c>
      <c r="H1686" s="85" t="str">
        <v/>
      </c>
      <c r="I1686" s="84">
        <f>IF($E1686="","",IFERROR(VLOOKUP(TRIM(E1686&amp;""),'Référentiel Articles'!$A$2:$F$634,6,FALSE),""))</f>
      </c>
      <c r="J1686" s="90">
        <f>IF(OR($E1686="",$H1686=""),"",$H1686*$I1686)</f>
      </c>
      <c r="K1686" s="87" t="str">
        <v/>
      </c>
    </row>
    <row r="1687">
      <c r="A1687" s="74" t="str">
        <v/>
      </c>
      <c r="B1687" s="74" t="str">
        <v/>
      </c>
      <c r="C1687" s="75">
        <f>IF($E1687="","",IFERROR(VLOOKUP(TRIM(E1687&amp;""),'Référentiel Articles'!$A$2:$F$634,2,FALSE),""))</f>
      </c>
      <c r="D1687" s="75">
        <f>IF($E1687="","",IFERROR(VLOOKUP(TRIM(E1687&amp;""),'Référentiel Articles'!$A$2:$F$634,3,FALSE),""))</f>
      </c>
      <c r="E1687" s="74" t="str">
        <v/>
      </c>
      <c r="F1687" s="75">
        <f>IF($E1687="","",IFERROR(VLOOKUP(TRIM(E1687&amp;""),'Référentiel Articles'!$A$2:$F$634,4,FALSE),""))</f>
      </c>
      <c r="G1687" s="76">
        <f>IF($E1687="","",IFERROR(VLOOKUP(TRIM(E1687&amp;""),'Référentiel Articles'!$A$2:$F$634,5,FALSE),""))</f>
      </c>
      <c r="H1687" s="77" t="str">
        <v/>
      </c>
      <c r="I1687" s="76">
        <f>IF($E1687="","",IFERROR(VLOOKUP(TRIM(E1687&amp;""),'Référentiel Articles'!$A$2:$F$634,6,FALSE),""))</f>
      </c>
      <c r="J1687" s="78">
        <f>IF(OR($E1687="",$H1687=""),"",$H1687*$I1687)</f>
      </c>
      <c r="K1687" s="79" t="str">
        <v/>
      </c>
    </row>
    <row r="1688">
      <c r="A1688" s="81" t="str">
        <v/>
      </c>
      <c r="B1688" s="81" t="str">
        <v/>
      </c>
      <c r="C1688" s="83">
        <f>IF($E1688="","",IFERROR(VLOOKUP(TRIM(E1688&amp;""),'Référentiel Articles'!$A$2:$F$634,2,FALSE),""))</f>
      </c>
      <c r="D1688" s="83">
        <f>IF($E1688="","",IFERROR(VLOOKUP(TRIM(E1688&amp;""),'Référentiel Articles'!$A$2:$F$634,3,FALSE),""))</f>
      </c>
      <c r="E1688" s="81" t="str">
        <v/>
      </c>
      <c r="F1688" s="83">
        <f>IF($E1688="","",IFERROR(VLOOKUP(TRIM(E1688&amp;""),'Référentiel Articles'!$A$2:$F$634,4,FALSE),""))</f>
      </c>
      <c r="G1688" s="84">
        <f>IF($E1688="","",IFERROR(VLOOKUP(TRIM(E1688&amp;""),'Référentiel Articles'!$A$2:$F$634,5,FALSE),""))</f>
      </c>
      <c r="H1688" s="85" t="str">
        <v/>
      </c>
      <c r="I1688" s="84">
        <f>IF($E1688="","",IFERROR(VLOOKUP(TRIM(E1688&amp;""),'Référentiel Articles'!$A$2:$F$634,6,FALSE),""))</f>
      </c>
      <c r="J1688" s="90">
        <f>IF(OR($E1688="",$H1688=""),"",$H1688*$I1688)</f>
      </c>
      <c r="K1688" s="87" t="str">
        <v/>
      </c>
    </row>
    <row r="1689">
      <c r="A1689" s="74" t="str">
        <v/>
      </c>
      <c r="B1689" s="74" t="str">
        <v/>
      </c>
      <c r="C1689" s="75">
        <f>IF($E1689="","",IFERROR(VLOOKUP(TRIM(E1689&amp;""),'Référentiel Articles'!$A$2:$F$634,2,FALSE),""))</f>
      </c>
      <c r="D1689" s="75">
        <f>IF($E1689="","",IFERROR(VLOOKUP(TRIM(E1689&amp;""),'Référentiel Articles'!$A$2:$F$634,3,FALSE),""))</f>
      </c>
      <c r="E1689" s="74" t="str">
        <v/>
      </c>
      <c r="F1689" s="75">
        <f>IF($E1689="","",IFERROR(VLOOKUP(TRIM(E1689&amp;""),'Référentiel Articles'!$A$2:$F$634,4,FALSE),""))</f>
      </c>
      <c r="G1689" s="76">
        <f>IF($E1689="","",IFERROR(VLOOKUP(TRIM(E1689&amp;""),'Référentiel Articles'!$A$2:$F$634,5,FALSE),""))</f>
      </c>
      <c r="H1689" s="77" t="str">
        <v/>
      </c>
      <c r="I1689" s="76">
        <f>IF($E1689="","",IFERROR(VLOOKUP(TRIM(E1689&amp;""),'Référentiel Articles'!$A$2:$F$634,6,FALSE),""))</f>
      </c>
      <c r="J1689" s="78">
        <f>IF(OR($E1689="",$H1689=""),"",$H1689*$I1689)</f>
      </c>
      <c r="K1689" s="79" t="str">
        <v/>
      </c>
    </row>
    <row r="1690">
      <c r="A1690" s="81" t="str">
        <v/>
      </c>
      <c r="B1690" s="81" t="str">
        <v/>
      </c>
      <c r="C1690" s="83">
        <f>IF($E1690="","",IFERROR(VLOOKUP(TRIM(E1690&amp;""),'Référentiel Articles'!$A$2:$F$634,2,FALSE),""))</f>
      </c>
      <c r="D1690" s="83">
        <f>IF($E1690="","",IFERROR(VLOOKUP(TRIM(E1690&amp;""),'Référentiel Articles'!$A$2:$F$634,3,FALSE),""))</f>
      </c>
      <c r="E1690" s="81" t="str">
        <v/>
      </c>
      <c r="F1690" s="83">
        <f>IF($E1690="","",IFERROR(VLOOKUP(TRIM(E1690&amp;""),'Référentiel Articles'!$A$2:$F$634,4,FALSE),""))</f>
      </c>
      <c r="G1690" s="84">
        <f>IF($E1690="","",IFERROR(VLOOKUP(TRIM(E1690&amp;""),'Référentiel Articles'!$A$2:$F$634,5,FALSE),""))</f>
      </c>
      <c r="H1690" s="85" t="str">
        <v/>
      </c>
      <c r="I1690" s="84">
        <f>IF($E1690="","",IFERROR(VLOOKUP(TRIM(E1690&amp;""),'Référentiel Articles'!$A$2:$F$634,6,FALSE),""))</f>
      </c>
      <c r="J1690" s="90">
        <f>IF(OR($E1690="",$H1690=""),"",$H1690*$I1690)</f>
      </c>
      <c r="K1690" s="87" t="str">
        <v/>
      </c>
    </row>
    <row r="1691">
      <c r="A1691" s="74" t="str">
        <v/>
      </c>
      <c r="B1691" s="74" t="str">
        <v/>
      </c>
      <c r="C1691" s="75">
        <f>IF($E1691="","",IFERROR(VLOOKUP(TRIM(E1691&amp;""),'Référentiel Articles'!$A$2:$F$634,2,FALSE),""))</f>
      </c>
      <c r="D1691" s="75">
        <f>IF($E1691="","",IFERROR(VLOOKUP(TRIM(E1691&amp;""),'Référentiel Articles'!$A$2:$F$634,3,FALSE),""))</f>
      </c>
      <c r="E1691" s="74" t="str">
        <v/>
      </c>
      <c r="F1691" s="75">
        <f>IF($E1691="","",IFERROR(VLOOKUP(TRIM(E1691&amp;""),'Référentiel Articles'!$A$2:$F$634,4,FALSE),""))</f>
      </c>
      <c r="G1691" s="76">
        <f>IF($E1691="","",IFERROR(VLOOKUP(TRIM(E1691&amp;""),'Référentiel Articles'!$A$2:$F$634,5,FALSE),""))</f>
      </c>
      <c r="H1691" s="77" t="str">
        <v/>
      </c>
      <c r="I1691" s="76">
        <f>IF($E1691="","",IFERROR(VLOOKUP(TRIM(E1691&amp;""),'Référentiel Articles'!$A$2:$F$634,6,FALSE),""))</f>
      </c>
      <c r="J1691" s="78">
        <f>IF(OR($E1691="",$H1691=""),"",$H1691*$I1691)</f>
      </c>
      <c r="K1691" s="79" t="str">
        <v/>
      </c>
    </row>
    <row r="1692">
      <c r="A1692" s="81" t="str">
        <v/>
      </c>
      <c r="B1692" s="81" t="str">
        <v/>
      </c>
      <c r="C1692" s="83">
        <f>IF($E1692="","",IFERROR(VLOOKUP(TRIM(E1692&amp;""),'Référentiel Articles'!$A$2:$F$634,2,FALSE),""))</f>
      </c>
      <c r="D1692" s="83">
        <f>IF($E1692="","",IFERROR(VLOOKUP(TRIM(E1692&amp;""),'Référentiel Articles'!$A$2:$F$634,3,FALSE),""))</f>
      </c>
      <c r="E1692" s="81" t="str">
        <v/>
      </c>
      <c r="F1692" s="83">
        <f>IF($E1692="","",IFERROR(VLOOKUP(TRIM(E1692&amp;""),'Référentiel Articles'!$A$2:$F$634,4,FALSE),""))</f>
      </c>
      <c r="G1692" s="84">
        <f>IF($E1692="","",IFERROR(VLOOKUP(TRIM(E1692&amp;""),'Référentiel Articles'!$A$2:$F$634,5,FALSE),""))</f>
      </c>
      <c r="H1692" s="85" t="str">
        <v/>
      </c>
      <c r="I1692" s="84">
        <f>IF($E1692="","",IFERROR(VLOOKUP(TRIM(E1692&amp;""),'Référentiel Articles'!$A$2:$F$634,6,FALSE),""))</f>
      </c>
      <c r="J1692" s="90">
        <f>IF(OR($E1692="",$H1692=""),"",$H1692*$I1692)</f>
      </c>
      <c r="K1692" s="87" t="str">
        <v/>
      </c>
    </row>
    <row r="1693">
      <c r="A1693" s="74" t="str">
        <v/>
      </c>
      <c r="B1693" s="74" t="str">
        <v/>
      </c>
      <c r="C1693" s="75">
        <f>IF($E1693="","",IFERROR(VLOOKUP(TRIM(E1693&amp;""),'Référentiel Articles'!$A$2:$F$634,2,FALSE),""))</f>
      </c>
      <c r="D1693" s="75">
        <f>IF($E1693="","",IFERROR(VLOOKUP(TRIM(E1693&amp;""),'Référentiel Articles'!$A$2:$F$634,3,FALSE),""))</f>
      </c>
      <c r="E1693" s="74" t="str">
        <v/>
      </c>
      <c r="F1693" s="75">
        <f>IF($E1693="","",IFERROR(VLOOKUP(TRIM(E1693&amp;""),'Référentiel Articles'!$A$2:$F$634,4,FALSE),""))</f>
      </c>
      <c r="G1693" s="76">
        <f>IF($E1693="","",IFERROR(VLOOKUP(TRIM(E1693&amp;""),'Référentiel Articles'!$A$2:$F$634,5,FALSE),""))</f>
      </c>
      <c r="H1693" s="77" t="str">
        <v/>
      </c>
      <c r="I1693" s="76">
        <f>IF($E1693="","",IFERROR(VLOOKUP(TRIM(E1693&amp;""),'Référentiel Articles'!$A$2:$F$634,6,FALSE),""))</f>
      </c>
      <c r="J1693" s="78">
        <f>IF(OR($E1693="",$H1693=""),"",$H1693*$I1693)</f>
      </c>
      <c r="K1693" s="79" t="str">
        <v/>
      </c>
    </row>
    <row r="1694">
      <c r="A1694" s="81" t="str">
        <v/>
      </c>
      <c r="B1694" s="81" t="str">
        <v/>
      </c>
      <c r="C1694" s="83">
        <f>IF($E1694="","",IFERROR(VLOOKUP(TRIM(E1694&amp;""),'Référentiel Articles'!$A$2:$F$634,2,FALSE),""))</f>
      </c>
      <c r="D1694" s="83">
        <f>IF($E1694="","",IFERROR(VLOOKUP(TRIM(E1694&amp;""),'Référentiel Articles'!$A$2:$F$634,3,FALSE),""))</f>
      </c>
      <c r="E1694" s="81" t="str">
        <v/>
      </c>
      <c r="F1694" s="83">
        <f>IF($E1694="","",IFERROR(VLOOKUP(TRIM(E1694&amp;""),'Référentiel Articles'!$A$2:$F$634,4,FALSE),""))</f>
      </c>
      <c r="G1694" s="84">
        <f>IF($E1694="","",IFERROR(VLOOKUP(TRIM(E1694&amp;""),'Référentiel Articles'!$A$2:$F$634,5,FALSE),""))</f>
      </c>
      <c r="H1694" s="85" t="str">
        <v/>
      </c>
      <c r="I1694" s="84">
        <f>IF($E1694="","",IFERROR(VLOOKUP(TRIM(E1694&amp;""),'Référentiel Articles'!$A$2:$F$634,6,FALSE),""))</f>
      </c>
      <c r="J1694" s="90">
        <f>IF(OR($E1694="",$H1694=""),"",$H1694*$I1694)</f>
      </c>
      <c r="K1694" s="87" t="str">
        <v/>
      </c>
    </row>
    <row r="1695">
      <c r="A1695" s="74" t="str">
        <v/>
      </c>
      <c r="B1695" s="74" t="str">
        <v/>
      </c>
      <c r="C1695" s="75">
        <f>IF($E1695="","",IFERROR(VLOOKUP(TRIM(E1695&amp;""),'Référentiel Articles'!$A$2:$F$634,2,FALSE),""))</f>
      </c>
      <c r="D1695" s="75">
        <f>IF($E1695="","",IFERROR(VLOOKUP(TRIM(E1695&amp;""),'Référentiel Articles'!$A$2:$F$634,3,FALSE),""))</f>
      </c>
      <c r="E1695" s="74" t="str">
        <v/>
      </c>
      <c r="F1695" s="75">
        <f>IF($E1695="","",IFERROR(VLOOKUP(TRIM(E1695&amp;""),'Référentiel Articles'!$A$2:$F$634,4,FALSE),""))</f>
      </c>
      <c r="G1695" s="76">
        <f>IF($E1695="","",IFERROR(VLOOKUP(TRIM(E1695&amp;""),'Référentiel Articles'!$A$2:$F$634,5,FALSE),""))</f>
      </c>
      <c r="H1695" s="77" t="str">
        <v/>
      </c>
      <c r="I1695" s="76">
        <f>IF($E1695="","",IFERROR(VLOOKUP(TRIM(E1695&amp;""),'Référentiel Articles'!$A$2:$F$634,6,FALSE),""))</f>
      </c>
      <c r="J1695" s="78">
        <f>IF(OR($E1695="",$H1695=""),"",$H1695*$I1695)</f>
      </c>
      <c r="K1695" s="79" t="str">
        <v/>
      </c>
    </row>
    <row r="1696">
      <c r="A1696" s="81" t="str">
        <v/>
      </c>
      <c r="B1696" s="81" t="str">
        <v/>
      </c>
      <c r="C1696" s="83">
        <f>IF($E1696="","",IFERROR(VLOOKUP(TRIM(E1696&amp;""),'Référentiel Articles'!$A$2:$F$634,2,FALSE),""))</f>
      </c>
      <c r="D1696" s="83">
        <f>IF($E1696="","",IFERROR(VLOOKUP(TRIM(E1696&amp;""),'Référentiel Articles'!$A$2:$F$634,3,FALSE),""))</f>
      </c>
      <c r="E1696" s="81" t="str">
        <v/>
      </c>
      <c r="F1696" s="83">
        <f>IF($E1696="","",IFERROR(VLOOKUP(TRIM(E1696&amp;""),'Référentiel Articles'!$A$2:$F$634,4,FALSE),""))</f>
      </c>
      <c r="G1696" s="84">
        <f>IF($E1696="","",IFERROR(VLOOKUP(TRIM(E1696&amp;""),'Référentiel Articles'!$A$2:$F$634,5,FALSE),""))</f>
      </c>
      <c r="H1696" s="85" t="str">
        <v/>
      </c>
      <c r="I1696" s="84">
        <f>IF($E1696="","",IFERROR(VLOOKUP(TRIM(E1696&amp;""),'Référentiel Articles'!$A$2:$F$634,6,FALSE),""))</f>
      </c>
      <c r="J1696" s="90">
        <f>IF(OR($E1696="",$H1696=""),"",$H1696*$I1696)</f>
      </c>
      <c r="K1696" s="87" t="str">
        <v/>
      </c>
    </row>
    <row r="1697">
      <c r="A1697" s="74" t="str">
        <v/>
      </c>
      <c r="B1697" s="74" t="str">
        <v/>
      </c>
      <c r="C1697" s="75">
        <f>IF($E1697="","",IFERROR(VLOOKUP(TRIM(E1697&amp;""),'Référentiel Articles'!$A$2:$F$634,2,FALSE),""))</f>
      </c>
      <c r="D1697" s="75">
        <f>IF($E1697="","",IFERROR(VLOOKUP(TRIM(E1697&amp;""),'Référentiel Articles'!$A$2:$F$634,3,FALSE),""))</f>
      </c>
      <c r="E1697" s="74" t="str">
        <v/>
      </c>
      <c r="F1697" s="75">
        <f>IF($E1697="","",IFERROR(VLOOKUP(TRIM(E1697&amp;""),'Référentiel Articles'!$A$2:$F$634,4,FALSE),""))</f>
      </c>
      <c r="G1697" s="76">
        <f>IF($E1697="","",IFERROR(VLOOKUP(TRIM(E1697&amp;""),'Référentiel Articles'!$A$2:$F$634,5,FALSE),""))</f>
      </c>
      <c r="H1697" s="77" t="str">
        <v/>
      </c>
      <c r="I1697" s="76">
        <f>IF($E1697="","",IFERROR(VLOOKUP(TRIM(E1697&amp;""),'Référentiel Articles'!$A$2:$F$634,6,FALSE),""))</f>
      </c>
      <c r="J1697" s="78">
        <f>IF(OR($E1697="",$H1697=""),"",$H1697*$I1697)</f>
      </c>
      <c r="K1697" s="79" t="str">
        <v/>
      </c>
    </row>
    <row r="1698">
      <c r="A1698" s="81" t="str">
        <v/>
      </c>
      <c r="B1698" s="81" t="str">
        <v/>
      </c>
      <c r="C1698" s="83">
        <f>IF($E1698="","",IFERROR(VLOOKUP(TRIM(E1698&amp;""),'Référentiel Articles'!$A$2:$F$634,2,FALSE),""))</f>
      </c>
      <c r="D1698" s="83">
        <f>IF($E1698="","",IFERROR(VLOOKUP(TRIM(E1698&amp;""),'Référentiel Articles'!$A$2:$F$634,3,FALSE),""))</f>
      </c>
      <c r="E1698" s="81" t="str">
        <v/>
      </c>
      <c r="F1698" s="83">
        <f>IF($E1698="","",IFERROR(VLOOKUP(TRIM(E1698&amp;""),'Référentiel Articles'!$A$2:$F$634,4,FALSE),""))</f>
      </c>
      <c r="G1698" s="84">
        <f>IF($E1698="","",IFERROR(VLOOKUP(TRIM(E1698&amp;""),'Référentiel Articles'!$A$2:$F$634,5,FALSE),""))</f>
      </c>
      <c r="H1698" s="85" t="str">
        <v/>
      </c>
      <c r="I1698" s="84">
        <f>IF($E1698="","",IFERROR(VLOOKUP(TRIM(E1698&amp;""),'Référentiel Articles'!$A$2:$F$634,6,FALSE),""))</f>
      </c>
      <c r="J1698" s="90">
        <f>IF(OR($E1698="",$H1698=""),"",$H1698*$I1698)</f>
      </c>
      <c r="K1698" s="87" t="str">
        <v/>
      </c>
    </row>
    <row r="1699">
      <c r="A1699" s="74" t="str">
        <v/>
      </c>
      <c r="B1699" s="74" t="str">
        <v/>
      </c>
      <c r="C1699" s="75">
        <f>IF($E1699="","",IFERROR(VLOOKUP(TRIM(E1699&amp;""),'Référentiel Articles'!$A$2:$F$634,2,FALSE),""))</f>
      </c>
      <c r="D1699" s="75">
        <f>IF($E1699="","",IFERROR(VLOOKUP(TRIM(E1699&amp;""),'Référentiel Articles'!$A$2:$F$634,3,FALSE),""))</f>
      </c>
      <c r="E1699" s="74" t="str">
        <v/>
      </c>
      <c r="F1699" s="75">
        <f>IF($E1699="","",IFERROR(VLOOKUP(TRIM(E1699&amp;""),'Référentiel Articles'!$A$2:$F$634,4,FALSE),""))</f>
      </c>
      <c r="G1699" s="76">
        <f>IF($E1699="","",IFERROR(VLOOKUP(TRIM(E1699&amp;""),'Référentiel Articles'!$A$2:$F$634,5,FALSE),""))</f>
      </c>
      <c r="H1699" s="77" t="str">
        <v/>
      </c>
      <c r="I1699" s="76">
        <f>IF($E1699="","",IFERROR(VLOOKUP(TRIM(E1699&amp;""),'Référentiel Articles'!$A$2:$F$634,6,FALSE),""))</f>
      </c>
      <c r="J1699" s="78">
        <f>IF(OR($E1699="",$H1699=""),"",$H1699*$I1699)</f>
      </c>
      <c r="K1699" s="79" t="str">
        <v/>
      </c>
    </row>
    <row r="1700">
      <c r="A1700" s="81" t="str">
        <v/>
      </c>
      <c r="B1700" s="81" t="str">
        <v/>
      </c>
      <c r="C1700" s="83">
        <f>IF($E1700="","",IFERROR(VLOOKUP(TRIM(E1700&amp;""),'Référentiel Articles'!$A$2:$F$634,2,FALSE),""))</f>
      </c>
      <c r="D1700" s="83">
        <f>IF($E1700="","",IFERROR(VLOOKUP(TRIM(E1700&amp;""),'Référentiel Articles'!$A$2:$F$634,3,FALSE),""))</f>
      </c>
      <c r="E1700" s="81" t="str">
        <v/>
      </c>
      <c r="F1700" s="83">
        <f>IF($E1700="","",IFERROR(VLOOKUP(TRIM(E1700&amp;""),'Référentiel Articles'!$A$2:$F$634,4,FALSE),""))</f>
      </c>
      <c r="G1700" s="84">
        <f>IF($E1700="","",IFERROR(VLOOKUP(TRIM(E1700&amp;""),'Référentiel Articles'!$A$2:$F$634,5,FALSE),""))</f>
      </c>
      <c r="H1700" s="85" t="str">
        <v/>
      </c>
      <c r="I1700" s="84">
        <f>IF($E1700="","",IFERROR(VLOOKUP(TRIM(E1700&amp;""),'Référentiel Articles'!$A$2:$F$634,6,FALSE),""))</f>
      </c>
      <c r="J1700" s="90">
        <f>IF(OR($E1700="",$H1700=""),"",$H1700*$I1700)</f>
      </c>
      <c r="K1700" s="87" t="str">
        <v/>
      </c>
    </row>
    <row r="1701">
      <c r="A1701" s="74" t="str">
        <v/>
      </c>
      <c r="B1701" s="74" t="str">
        <v/>
      </c>
      <c r="C1701" s="75">
        <f>IF($E1701="","",IFERROR(VLOOKUP(TRIM(E1701&amp;""),'Référentiel Articles'!$A$2:$F$634,2,FALSE),""))</f>
      </c>
      <c r="D1701" s="75">
        <f>IF($E1701="","",IFERROR(VLOOKUP(TRIM(E1701&amp;""),'Référentiel Articles'!$A$2:$F$634,3,FALSE),""))</f>
      </c>
      <c r="E1701" s="74" t="str">
        <v/>
      </c>
      <c r="F1701" s="75">
        <f>IF($E1701="","",IFERROR(VLOOKUP(TRIM(E1701&amp;""),'Référentiel Articles'!$A$2:$F$634,4,FALSE),""))</f>
      </c>
      <c r="G1701" s="76">
        <f>IF($E1701="","",IFERROR(VLOOKUP(TRIM(E1701&amp;""),'Référentiel Articles'!$A$2:$F$634,5,FALSE),""))</f>
      </c>
      <c r="H1701" s="77" t="str">
        <v/>
      </c>
      <c r="I1701" s="76">
        <f>IF($E1701="","",IFERROR(VLOOKUP(TRIM(E1701&amp;""),'Référentiel Articles'!$A$2:$F$634,6,FALSE),""))</f>
      </c>
      <c r="J1701" s="78">
        <f>IF(OR($E1701="",$H1701=""),"",$H1701*$I1701)</f>
      </c>
      <c r="K1701" s="79" t="str">
        <v/>
      </c>
    </row>
    <row r="1702">
      <c r="A1702" s="81" t="str">
        <v/>
      </c>
      <c r="B1702" s="81" t="str">
        <v/>
      </c>
      <c r="C1702" s="83">
        <f>IF($E1702="","",IFERROR(VLOOKUP(TRIM(E1702&amp;""),'Référentiel Articles'!$A$2:$F$634,2,FALSE),""))</f>
      </c>
      <c r="D1702" s="83">
        <f>IF($E1702="","",IFERROR(VLOOKUP(TRIM(E1702&amp;""),'Référentiel Articles'!$A$2:$F$634,3,FALSE),""))</f>
      </c>
      <c r="E1702" s="81" t="str">
        <v/>
      </c>
      <c r="F1702" s="83">
        <f>IF($E1702="","",IFERROR(VLOOKUP(TRIM(E1702&amp;""),'Référentiel Articles'!$A$2:$F$634,4,FALSE),""))</f>
      </c>
      <c r="G1702" s="84">
        <f>IF($E1702="","",IFERROR(VLOOKUP(TRIM(E1702&amp;""),'Référentiel Articles'!$A$2:$F$634,5,FALSE),""))</f>
      </c>
      <c r="H1702" s="85" t="str">
        <v/>
      </c>
      <c r="I1702" s="84">
        <f>IF($E1702="","",IFERROR(VLOOKUP(TRIM(E1702&amp;""),'Référentiel Articles'!$A$2:$F$634,6,FALSE),""))</f>
      </c>
      <c r="J1702" s="90">
        <f>IF(OR($E1702="",$H1702=""),"",$H1702*$I1702)</f>
      </c>
      <c r="K1702" s="87" t="str">
        <v/>
      </c>
    </row>
    <row r="1703">
      <c r="A1703" s="74" t="str">
        <v/>
      </c>
      <c r="B1703" s="74" t="str">
        <v/>
      </c>
      <c r="C1703" s="75">
        <f>IF($E1703="","",IFERROR(VLOOKUP(TRIM(E1703&amp;""),'Référentiel Articles'!$A$2:$F$634,2,FALSE),""))</f>
      </c>
      <c r="D1703" s="75">
        <f>IF($E1703="","",IFERROR(VLOOKUP(TRIM(E1703&amp;""),'Référentiel Articles'!$A$2:$F$634,3,FALSE),""))</f>
      </c>
      <c r="E1703" s="74" t="str">
        <v/>
      </c>
      <c r="F1703" s="75">
        <f>IF($E1703="","",IFERROR(VLOOKUP(TRIM(E1703&amp;""),'Référentiel Articles'!$A$2:$F$634,4,FALSE),""))</f>
      </c>
      <c r="G1703" s="76">
        <f>IF($E1703="","",IFERROR(VLOOKUP(TRIM(E1703&amp;""),'Référentiel Articles'!$A$2:$F$634,5,FALSE),""))</f>
      </c>
      <c r="H1703" s="77" t="str">
        <v/>
      </c>
      <c r="I1703" s="76">
        <f>IF($E1703="","",IFERROR(VLOOKUP(TRIM(E1703&amp;""),'Référentiel Articles'!$A$2:$F$634,6,FALSE),""))</f>
      </c>
      <c r="J1703" s="78">
        <f>IF(OR($E1703="",$H1703=""),"",$H1703*$I1703)</f>
      </c>
      <c r="K1703" s="79" t="str">
        <v/>
      </c>
    </row>
    <row r="1704">
      <c r="A1704" s="81" t="str">
        <v/>
      </c>
      <c r="B1704" s="81" t="str">
        <v/>
      </c>
      <c r="C1704" s="83">
        <f>IF($E1704="","",IFERROR(VLOOKUP(TRIM(E1704&amp;""),'Référentiel Articles'!$A$2:$F$634,2,FALSE),""))</f>
      </c>
      <c r="D1704" s="83">
        <f>IF($E1704="","",IFERROR(VLOOKUP(TRIM(E1704&amp;""),'Référentiel Articles'!$A$2:$F$634,3,FALSE),""))</f>
      </c>
      <c r="E1704" s="81" t="str">
        <v/>
      </c>
      <c r="F1704" s="83">
        <f>IF($E1704="","",IFERROR(VLOOKUP(TRIM(E1704&amp;""),'Référentiel Articles'!$A$2:$F$634,4,FALSE),""))</f>
      </c>
      <c r="G1704" s="84">
        <f>IF($E1704="","",IFERROR(VLOOKUP(TRIM(E1704&amp;""),'Référentiel Articles'!$A$2:$F$634,5,FALSE),""))</f>
      </c>
      <c r="H1704" s="85" t="str">
        <v/>
      </c>
      <c r="I1704" s="84">
        <f>IF($E1704="","",IFERROR(VLOOKUP(TRIM(E1704&amp;""),'Référentiel Articles'!$A$2:$F$634,6,FALSE),""))</f>
      </c>
      <c r="J1704" s="90">
        <f>IF(OR($E1704="",$H1704=""),"",$H1704*$I1704)</f>
      </c>
      <c r="K1704" s="87" t="str">
        <v/>
      </c>
    </row>
    <row r="1705">
      <c r="A1705" s="74" t="str">
        <v/>
      </c>
      <c r="B1705" s="74" t="str">
        <v/>
      </c>
      <c r="C1705" s="75">
        <f>IF($E1705="","",IFERROR(VLOOKUP(TRIM(E1705&amp;""),'Référentiel Articles'!$A$2:$F$634,2,FALSE),""))</f>
      </c>
      <c r="D1705" s="75">
        <f>IF($E1705="","",IFERROR(VLOOKUP(TRIM(E1705&amp;""),'Référentiel Articles'!$A$2:$F$634,3,FALSE),""))</f>
      </c>
      <c r="E1705" s="74" t="str">
        <v/>
      </c>
      <c r="F1705" s="75">
        <f>IF($E1705="","",IFERROR(VLOOKUP(TRIM(E1705&amp;""),'Référentiel Articles'!$A$2:$F$634,4,FALSE),""))</f>
      </c>
      <c r="G1705" s="76">
        <f>IF($E1705="","",IFERROR(VLOOKUP(TRIM(E1705&amp;""),'Référentiel Articles'!$A$2:$F$634,5,FALSE),""))</f>
      </c>
      <c r="H1705" s="77" t="str">
        <v/>
      </c>
      <c r="I1705" s="76">
        <f>IF($E1705="","",IFERROR(VLOOKUP(TRIM(E1705&amp;""),'Référentiel Articles'!$A$2:$F$634,6,FALSE),""))</f>
      </c>
      <c r="J1705" s="78">
        <f>IF(OR($E1705="",$H1705=""),"",$H1705*$I1705)</f>
      </c>
      <c r="K1705" s="79" t="str">
        <v/>
      </c>
    </row>
    <row r="1706">
      <c r="A1706" s="81" t="str">
        <v/>
      </c>
      <c r="B1706" s="81" t="str">
        <v/>
      </c>
      <c r="C1706" s="83">
        <f>IF($E1706="","",IFERROR(VLOOKUP(TRIM(E1706&amp;""),'Référentiel Articles'!$A$2:$F$634,2,FALSE),""))</f>
      </c>
      <c r="D1706" s="83">
        <f>IF($E1706="","",IFERROR(VLOOKUP(TRIM(E1706&amp;""),'Référentiel Articles'!$A$2:$F$634,3,FALSE),""))</f>
      </c>
      <c r="E1706" s="81" t="str">
        <v/>
      </c>
      <c r="F1706" s="83">
        <f>IF($E1706="","",IFERROR(VLOOKUP(TRIM(E1706&amp;""),'Référentiel Articles'!$A$2:$F$634,4,FALSE),""))</f>
      </c>
      <c r="G1706" s="84">
        <f>IF($E1706="","",IFERROR(VLOOKUP(TRIM(E1706&amp;""),'Référentiel Articles'!$A$2:$F$634,5,FALSE),""))</f>
      </c>
      <c r="H1706" s="85" t="str">
        <v/>
      </c>
      <c r="I1706" s="84">
        <f>IF($E1706="","",IFERROR(VLOOKUP(TRIM(E1706&amp;""),'Référentiel Articles'!$A$2:$F$634,6,FALSE),""))</f>
      </c>
      <c r="J1706" s="90">
        <f>IF(OR($E1706="",$H1706=""),"",$H1706*$I1706)</f>
      </c>
      <c r="K1706" s="87" t="str">
        <v/>
      </c>
    </row>
    <row r="1707">
      <c r="A1707" s="74" t="str">
        <v/>
      </c>
      <c r="B1707" s="74" t="str">
        <v/>
      </c>
      <c r="C1707" s="75">
        <f>IF($E1707="","",IFERROR(VLOOKUP(TRIM(E1707&amp;""),'Référentiel Articles'!$A$2:$F$634,2,FALSE),""))</f>
      </c>
      <c r="D1707" s="75">
        <f>IF($E1707="","",IFERROR(VLOOKUP(TRIM(E1707&amp;""),'Référentiel Articles'!$A$2:$F$634,3,FALSE),""))</f>
      </c>
      <c r="E1707" s="74" t="str">
        <v/>
      </c>
      <c r="F1707" s="75">
        <f>IF($E1707="","",IFERROR(VLOOKUP(TRIM(E1707&amp;""),'Référentiel Articles'!$A$2:$F$634,4,FALSE),""))</f>
      </c>
      <c r="G1707" s="76">
        <f>IF($E1707="","",IFERROR(VLOOKUP(TRIM(E1707&amp;""),'Référentiel Articles'!$A$2:$F$634,5,FALSE),""))</f>
      </c>
      <c r="H1707" s="77" t="str">
        <v/>
      </c>
      <c r="I1707" s="76">
        <f>IF($E1707="","",IFERROR(VLOOKUP(TRIM(E1707&amp;""),'Référentiel Articles'!$A$2:$F$634,6,FALSE),""))</f>
      </c>
      <c r="J1707" s="78">
        <f>IF(OR($E1707="",$H1707=""),"",$H1707*$I1707)</f>
      </c>
      <c r="K1707" s="79" t="str">
        <v/>
      </c>
    </row>
    <row r="1708">
      <c r="A1708" s="81" t="str">
        <v/>
      </c>
      <c r="B1708" s="81" t="str">
        <v/>
      </c>
      <c r="C1708" s="83">
        <f>IF($E1708="","",IFERROR(VLOOKUP(TRIM(E1708&amp;""),'Référentiel Articles'!$A$2:$F$634,2,FALSE),""))</f>
      </c>
      <c r="D1708" s="83">
        <f>IF($E1708="","",IFERROR(VLOOKUP(TRIM(E1708&amp;""),'Référentiel Articles'!$A$2:$F$634,3,FALSE),""))</f>
      </c>
      <c r="E1708" s="81" t="str">
        <v/>
      </c>
      <c r="F1708" s="83">
        <f>IF($E1708="","",IFERROR(VLOOKUP(TRIM(E1708&amp;""),'Référentiel Articles'!$A$2:$F$634,4,FALSE),""))</f>
      </c>
      <c r="G1708" s="84">
        <f>IF($E1708="","",IFERROR(VLOOKUP(TRIM(E1708&amp;""),'Référentiel Articles'!$A$2:$F$634,5,FALSE),""))</f>
      </c>
      <c r="H1708" s="85" t="str">
        <v/>
      </c>
      <c r="I1708" s="84">
        <f>IF($E1708="","",IFERROR(VLOOKUP(TRIM(E1708&amp;""),'Référentiel Articles'!$A$2:$F$634,6,FALSE),""))</f>
      </c>
      <c r="J1708" s="90">
        <f>IF(OR($E1708="",$H1708=""),"",$H1708*$I1708)</f>
      </c>
      <c r="K1708" s="87" t="str">
        <v/>
      </c>
    </row>
    <row r="1709">
      <c r="A1709" s="74" t="str">
        <v/>
      </c>
      <c r="B1709" s="74" t="str">
        <v/>
      </c>
      <c r="C1709" s="75">
        <f>IF($E1709="","",IFERROR(VLOOKUP(TRIM(E1709&amp;""),'Référentiel Articles'!$A$2:$F$634,2,FALSE),""))</f>
      </c>
      <c r="D1709" s="75">
        <f>IF($E1709="","",IFERROR(VLOOKUP(TRIM(E1709&amp;""),'Référentiel Articles'!$A$2:$F$634,3,FALSE),""))</f>
      </c>
      <c r="E1709" s="74" t="str">
        <v/>
      </c>
      <c r="F1709" s="75">
        <f>IF($E1709="","",IFERROR(VLOOKUP(TRIM(E1709&amp;""),'Référentiel Articles'!$A$2:$F$634,4,FALSE),""))</f>
      </c>
      <c r="G1709" s="76">
        <f>IF($E1709="","",IFERROR(VLOOKUP(TRIM(E1709&amp;""),'Référentiel Articles'!$A$2:$F$634,5,FALSE),""))</f>
      </c>
      <c r="H1709" s="77" t="str">
        <v/>
      </c>
      <c r="I1709" s="76">
        <f>IF($E1709="","",IFERROR(VLOOKUP(TRIM(E1709&amp;""),'Référentiel Articles'!$A$2:$F$634,6,FALSE),""))</f>
      </c>
      <c r="J1709" s="78">
        <f>IF(OR($E1709="",$H1709=""),"",$H1709*$I1709)</f>
      </c>
      <c r="K1709" s="79" t="str">
        <v/>
      </c>
    </row>
    <row r="1710">
      <c r="A1710" s="81" t="str">
        <v/>
      </c>
      <c r="B1710" s="81" t="str">
        <v/>
      </c>
      <c r="C1710" s="83">
        <f>IF($E1710="","",IFERROR(VLOOKUP(TRIM(E1710&amp;""),'Référentiel Articles'!$A$2:$F$634,2,FALSE),""))</f>
      </c>
      <c r="D1710" s="83">
        <f>IF($E1710="","",IFERROR(VLOOKUP(TRIM(E1710&amp;""),'Référentiel Articles'!$A$2:$F$634,3,FALSE),""))</f>
      </c>
      <c r="E1710" s="81" t="str">
        <v/>
      </c>
      <c r="F1710" s="83">
        <f>IF($E1710="","",IFERROR(VLOOKUP(TRIM(E1710&amp;""),'Référentiel Articles'!$A$2:$F$634,4,FALSE),""))</f>
      </c>
      <c r="G1710" s="84">
        <f>IF($E1710="","",IFERROR(VLOOKUP(TRIM(E1710&amp;""),'Référentiel Articles'!$A$2:$F$634,5,FALSE),""))</f>
      </c>
      <c r="H1710" s="85" t="str">
        <v/>
      </c>
      <c r="I1710" s="84">
        <f>IF($E1710="","",IFERROR(VLOOKUP(TRIM(E1710&amp;""),'Référentiel Articles'!$A$2:$F$634,6,FALSE),""))</f>
      </c>
      <c r="J1710" s="90">
        <f>IF(OR($E1710="",$H1710=""),"",$H1710*$I1710)</f>
      </c>
      <c r="K1710" s="87" t="str">
        <v/>
      </c>
    </row>
    <row r="1711">
      <c r="A1711" s="74" t="str">
        <v/>
      </c>
      <c r="B1711" s="74" t="str">
        <v/>
      </c>
      <c r="C1711" s="75">
        <f>IF($E1711="","",IFERROR(VLOOKUP(TRIM(E1711&amp;""),'Référentiel Articles'!$A$2:$F$634,2,FALSE),""))</f>
      </c>
      <c r="D1711" s="75">
        <f>IF($E1711="","",IFERROR(VLOOKUP(TRIM(E1711&amp;""),'Référentiel Articles'!$A$2:$F$634,3,FALSE),""))</f>
      </c>
      <c r="E1711" s="74" t="str">
        <v/>
      </c>
      <c r="F1711" s="75">
        <f>IF($E1711="","",IFERROR(VLOOKUP(TRIM(E1711&amp;""),'Référentiel Articles'!$A$2:$F$634,4,FALSE),""))</f>
      </c>
      <c r="G1711" s="76">
        <f>IF($E1711="","",IFERROR(VLOOKUP(TRIM(E1711&amp;""),'Référentiel Articles'!$A$2:$F$634,5,FALSE),""))</f>
      </c>
      <c r="H1711" s="77" t="str">
        <v/>
      </c>
      <c r="I1711" s="76">
        <f>IF($E1711="","",IFERROR(VLOOKUP(TRIM(E1711&amp;""),'Référentiel Articles'!$A$2:$F$634,6,FALSE),""))</f>
      </c>
      <c r="J1711" s="78">
        <f>IF(OR($E1711="",$H1711=""),"",$H1711*$I1711)</f>
      </c>
      <c r="K1711" s="79" t="str">
        <v/>
      </c>
    </row>
    <row r="1712">
      <c r="A1712" s="81" t="str">
        <v/>
      </c>
      <c r="B1712" s="81" t="str">
        <v/>
      </c>
      <c r="C1712" s="83">
        <f>IF($E1712="","",IFERROR(VLOOKUP(TRIM(E1712&amp;""),'Référentiel Articles'!$A$2:$F$634,2,FALSE),""))</f>
      </c>
      <c r="D1712" s="83">
        <f>IF($E1712="","",IFERROR(VLOOKUP(TRIM(E1712&amp;""),'Référentiel Articles'!$A$2:$F$634,3,FALSE),""))</f>
      </c>
      <c r="E1712" s="81" t="str">
        <v/>
      </c>
      <c r="F1712" s="83">
        <f>IF($E1712="","",IFERROR(VLOOKUP(TRIM(E1712&amp;""),'Référentiel Articles'!$A$2:$F$634,4,FALSE),""))</f>
      </c>
      <c r="G1712" s="84">
        <f>IF($E1712="","",IFERROR(VLOOKUP(TRIM(E1712&amp;""),'Référentiel Articles'!$A$2:$F$634,5,FALSE),""))</f>
      </c>
      <c r="H1712" s="85" t="str">
        <v/>
      </c>
      <c r="I1712" s="84">
        <f>IF($E1712="","",IFERROR(VLOOKUP(TRIM(E1712&amp;""),'Référentiel Articles'!$A$2:$F$634,6,FALSE),""))</f>
      </c>
      <c r="J1712" s="90">
        <f>IF(OR($E1712="",$H1712=""),"",$H1712*$I1712)</f>
      </c>
      <c r="K1712" s="87" t="str">
        <v/>
      </c>
    </row>
    <row r="1713">
      <c r="A1713" s="74" t="str">
        <v/>
      </c>
      <c r="B1713" s="74" t="str">
        <v/>
      </c>
      <c r="C1713" s="75">
        <f>IF($E1713="","",IFERROR(VLOOKUP(TRIM(E1713&amp;""),'Référentiel Articles'!$A$2:$F$634,2,FALSE),""))</f>
      </c>
      <c r="D1713" s="75">
        <f>IF($E1713="","",IFERROR(VLOOKUP(TRIM(E1713&amp;""),'Référentiel Articles'!$A$2:$F$634,3,FALSE),""))</f>
      </c>
      <c r="E1713" s="74" t="str">
        <v/>
      </c>
      <c r="F1713" s="75">
        <f>IF($E1713="","",IFERROR(VLOOKUP(TRIM(E1713&amp;""),'Référentiel Articles'!$A$2:$F$634,4,FALSE),""))</f>
      </c>
      <c r="G1713" s="76">
        <f>IF($E1713="","",IFERROR(VLOOKUP(TRIM(E1713&amp;""),'Référentiel Articles'!$A$2:$F$634,5,FALSE),""))</f>
      </c>
      <c r="H1713" s="77" t="str">
        <v/>
      </c>
      <c r="I1713" s="76">
        <f>IF($E1713="","",IFERROR(VLOOKUP(TRIM(E1713&amp;""),'Référentiel Articles'!$A$2:$F$634,6,FALSE),""))</f>
      </c>
      <c r="J1713" s="78">
        <f>IF(OR($E1713="",$H1713=""),"",$H1713*$I1713)</f>
      </c>
      <c r="K1713" s="79" t="str">
        <v/>
      </c>
    </row>
    <row r="1714">
      <c r="A1714" s="81" t="str">
        <v/>
      </c>
      <c r="B1714" s="81" t="str">
        <v/>
      </c>
      <c r="C1714" s="83">
        <f>IF($E1714="","",IFERROR(VLOOKUP(TRIM(E1714&amp;""),'Référentiel Articles'!$A$2:$F$634,2,FALSE),""))</f>
      </c>
      <c r="D1714" s="83">
        <f>IF($E1714="","",IFERROR(VLOOKUP(TRIM(E1714&amp;""),'Référentiel Articles'!$A$2:$F$634,3,FALSE),""))</f>
      </c>
      <c r="E1714" s="81" t="str">
        <v/>
      </c>
      <c r="F1714" s="83">
        <f>IF($E1714="","",IFERROR(VLOOKUP(TRIM(E1714&amp;""),'Référentiel Articles'!$A$2:$F$634,4,FALSE),""))</f>
      </c>
      <c r="G1714" s="84">
        <f>IF($E1714="","",IFERROR(VLOOKUP(TRIM(E1714&amp;""),'Référentiel Articles'!$A$2:$F$634,5,FALSE),""))</f>
      </c>
      <c r="H1714" s="85" t="str">
        <v/>
      </c>
      <c r="I1714" s="84">
        <f>IF($E1714="","",IFERROR(VLOOKUP(TRIM(E1714&amp;""),'Référentiel Articles'!$A$2:$F$634,6,FALSE),""))</f>
      </c>
      <c r="J1714" s="90">
        <f>IF(OR($E1714="",$H1714=""),"",$H1714*$I1714)</f>
      </c>
      <c r="K1714" s="87" t="str">
        <v/>
      </c>
    </row>
    <row r="1715">
      <c r="A1715" s="74" t="str">
        <v/>
      </c>
      <c r="B1715" s="74" t="str">
        <v/>
      </c>
      <c r="C1715" s="75">
        <f>IF($E1715="","",IFERROR(VLOOKUP(TRIM(E1715&amp;""),'Référentiel Articles'!$A$2:$F$634,2,FALSE),""))</f>
      </c>
      <c r="D1715" s="75">
        <f>IF($E1715="","",IFERROR(VLOOKUP(TRIM(E1715&amp;""),'Référentiel Articles'!$A$2:$F$634,3,FALSE),""))</f>
      </c>
      <c r="E1715" s="74" t="str">
        <v/>
      </c>
      <c r="F1715" s="75">
        <f>IF($E1715="","",IFERROR(VLOOKUP(TRIM(E1715&amp;""),'Référentiel Articles'!$A$2:$F$634,4,FALSE),""))</f>
      </c>
      <c r="G1715" s="76">
        <f>IF($E1715="","",IFERROR(VLOOKUP(TRIM(E1715&amp;""),'Référentiel Articles'!$A$2:$F$634,5,FALSE),""))</f>
      </c>
      <c r="H1715" s="77" t="str">
        <v/>
      </c>
      <c r="I1715" s="76">
        <f>IF($E1715="","",IFERROR(VLOOKUP(TRIM(E1715&amp;""),'Référentiel Articles'!$A$2:$F$634,6,FALSE),""))</f>
      </c>
      <c r="J1715" s="78">
        <f>IF(OR($E1715="",$H1715=""),"",$H1715*$I1715)</f>
      </c>
      <c r="K1715" s="79" t="str">
        <v/>
      </c>
    </row>
    <row r="1716">
      <c r="A1716" s="81" t="str">
        <v/>
      </c>
      <c r="B1716" s="81" t="str">
        <v/>
      </c>
      <c r="C1716" s="83">
        <f>IF($E1716="","",IFERROR(VLOOKUP(TRIM(E1716&amp;""),'Référentiel Articles'!$A$2:$F$634,2,FALSE),""))</f>
      </c>
      <c r="D1716" s="83">
        <f>IF($E1716="","",IFERROR(VLOOKUP(TRIM(E1716&amp;""),'Référentiel Articles'!$A$2:$F$634,3,FALSE),""))</f>
      </c>
      <c r="E1716" s="81" t="str">
        <v/>
      </c>
      <c r="F1716" s="83">
        <f>IF($E1716="","",IFERROR(VLOOKUP(TRIM(E1716&amp;""),'Référentiel Articles'!$A$2:$F$634,4,FALSE),""))</f>
      </c>
      <c r="G1716" s="84">
        <f>IF($E1716="","",IFERROR(VLOOKUP(TRIM(E1716&amp;""),'Référentiel Articles'!$A$2:$F$634,5,FALSE),""))</f>
      </c>
      <c r="H1716" s="85" t="str">
        <v/>
      </c>
      <c r="I1716" s="84">
        <f>IF($E1716="","",IFERROR(VLOOKUP(TRIM(E1716&amp;""),'Référentiel Articles'!$A$2:$F$634,6,FALSE),""))</f>
      </c>
      <c r="J1716" s="90">
        <f>IF(OR($E1716="",$H1716=""),"",$H1716*$I1716)</f>
      </c>
      <c r="K1716" s="87" t="str">
        <v/>
      </c>
    </row>
    <row r="1717">
      <c r="A1717" s="74" t="str">
        <v/>
      </c>
      <c r="B1717" s="74" t="str">
        <v/>
      </c>
      <c r="C1717" s="75">
        <f>IF($E1717="","",IFERROR(VLOOKUP(TRIM(E1717&amp;""),'Référentiel Articles'!$A$2:$F$634,2,FALSE),""))</f>
      </c>
      <c r="D1717" s="75">
        <f>IF($E1717="","",IFERROR(VLOOKUP(TRIM(E1717&amp;""),'Référentiel Articles'!$A$2:$F$634,3,FALSE),""))</f>
      </c>
      <c r="E1717" s="74" t="str">
        <v/>
      </c>
      <c r="F1717" s="75">
        <f>IF($E1717="","",IFERROR(VLOOKUP(TRIM(E1717&amp;""),'Référentiel Articles'!$A$2:$F$634,4,FALSE),""))</f>
      </c>
      <c r="G1717" s="76">
        <f>IF($E1717="","",IFERROR(VLOOKUP(TRIM(E1717&amp;""),'Référentiel Articles'!$A$2:$F$634,5,FALSE),""))</f>
      </c>
      <c r="H1717" s="77" t="str">
        <v/>
      </c>
      <c r="I1717" s="76">
        <f>IF($E1717="","",IFERROR(VLOOKUP(TRIM(E1717&amp;""),'Référentiel Articles'!$A$2:$F$634,6,FALSE),""))</f>
      </c>
      <c r="J1717" s="78">
        <f>IF(OR($E1717="",$H1717=""),"",$H1717*$I1717)</f>
      </c>
      <c r="K1717" s="79" t="str">
        <v/>
      </c>
    </row>
    <row r="1718">
      <c r="A1718" s="81" t="str">
        <v/>
      </c>
      <c r="B1718" s="81" t="str">
        <v/>
      </c>
      <c r="C1718" s="83">
        <f>IF($E1718="","",IFERROR(VLOOKUP(TRIM(E1718&amp;""),'Référentiel Articles'!$A$2:$F$634,2,FALSE),""))</f>
      </c>
      <c r="D1718" s="83">
        <f>IF($E1718="","",IFERROR(VLOOKUP(TRIM(E1718&amp;""),'Référentiel Articles'!$A$2:$F$634,3,FALSE),""))</f>
      </c>
      <c r="E1718" s="81" t="str">
        <v/>
      </c>
      <c r="F1718" s="83">
        <f>IF($E1718="","",IFERROR(VLOOKUP(TRIM(E1718&amp;""),'Référentiel Articles'!$A$2:$F$634,4,FALSE),""))</f>
      </c>
      <c r="G1718" s="84">
        <f>IF($E1718="","",IFERROR(VLOOKUP(TRIM(E1718&amp;""),'Référentiel Articles'!$A$2:$F$634,5,FALSE),""))</f>
      </c>
      <c r="H1718" s="85" t="str">
        <v/>
      </c>
      <c r="I1718" s="84">
        <f>IF($E1718="","",IFERROR(VLOOKUP(TRIM(E1718&amp;""),'Référentiel Articles'!$A$2:$F$634,6,FALSE),""))</f>
      </c>
      <c r="J1718" s="90">
        <f>IF(OR($E1718="",$H1718=""),"",$H1718*$I1718)</f>
      </c>
      <c r="K1718" s="87" t="str">
        <v/>
      </c>
    </row>
    <row r="1719">
      <c r="A1719" s="74" t="str">
        <v/>
      </c>
      <c r="B1719" s="74" t="str">
        <v/>
      </c>
      <c r="C1719" s="75">
        <f>IF($E1719="","",IFERROR(VLOOKUP(TRIM(E1719&amp;""),'Référentiel Articles'!$A$2:$F$634,2,FALSE),""))</f>
      </c>
      <c r="D1719" s="75">
        <f>IF($E1719="","",IFERROR(VLOOKUP(TRIM(E1719&amp;""),'Référentiel Articles'!$A$2:$F$634,3,FALSE),""))</f>
      </c>
      <c r="E1719" s="74" t="str">
        <v/>
      </c>
      <c r="F1719" s="75">
        <f>IF($E1719="","",IFERROR(VLOOKUP(TRIM(E1719&amp;""),'Référentiel Articles'!$A$2:$F$634,4,FALSE),""))</f>
      </c>
      <c r="G1719" s="76">
        <f>IF($E1719="","",IFERROR(VLOOKUP(TRIM(E1719&amp;""),'Référentiel Articles'!$A$2:$F$634,5,FALSE),""))</f>
      </c>
      <c r="H1719" s="77" t="str">
        <v/>
      </c>
      <c r="I1719" s="76">
        <f>IF($E1719="","",IFERROR(VLOOKUP(TRIM(E1719&amp;""),'Référentiel Articles'!$A$2:$F$634,6,FALSE),""))</f>
      </c>
      <c r="J1719" s="78">
        <f>IF(OR($E1719="",$H1719=""),"",$H1719*$I1719)</f>
      </c>
      <c r="K1719" s="79" t="str">
        <v/>
      </c>
    </row>
    <row r="1720">
      <c r="A1720" s="81" t="str">
        <v/>
      </c>
      <c r="B1720" s="81" t="str">
        <v/>
      </c>
      <c r="C1720" s="83">
        <f>IF($E1720="","",IFERROR(VLOOKUP(TRIM(E1720&amp;""),'Référentiel Articles'!$A$2:$F$634,2,FALSE),""))</f>
      </c>
      <c r="D1720" s="83">
        <f>IF($E1720="","",IFERROR(VLOOKUP(TRIM(E1720&amp;""),'Référentiel Articles'!$A$2:$F$634,3,FALSE),""))</f>
      </c>
      <c r="E1720" s="81" t="str">
        <v/>
      </c>
      <c r="F1720" s="83">
        <f>IF($E1720="","",IFERROR(VLOOKUP(TRIM(E1720&amp;""),'Référentiel Articles'!$A$2:$F$634,4,FALSE),""))</f>
      </c>
      <c r="G1720" s="84">
        <f>IF($E1720="","",IFERROR(VLOOKUP(TRIM(E1720&amp;""),'Référentiel Articles'!$A$2:$F$634,5,FALSE),""))</f>
      </c>
      <c r="H1720" s="85" t="str">
        <v/>
      </c>
      <c r="I1720" s="84">
        <f>IF($E1720="","",IFERROR(VLOOKUP(TRIM(E1720&amp;""),'Référentiel Articles'!$A$2:$F$634,6,FALSE),""))</f>
      </c>
      <c r="J1720" s="90">
        <f>IF(OR($E1720="",$H1720=""),"",$H1720*$I1720)</f>
      </c>
      <c r="K1720" s="87" t="str">
        <v/>
      </c>
    </row>
    <row r="1721">
      <c r="A1721" s="74" t="str">
        <v/>
      </c>
      <c r="B1721" s="74" t="str">
        <v/>
      </c>
      <c r="C1721" s="75">
        <f>IF($E1721="","",IFERROR(VLOOKUP(TRIM(E1721&amp;""),'Référentiel Articles'!$A$2:$F$634,2,FALSE),""))</f>
      </c>
      <c r="D1721" s="75">
        <f>IF($E1721="","",IFERROR(VLOOKUP(TRIM(E1721&amp;""),'Référentiel Articles'!$A$2:$F$634,3,FALSE),""))</f>
      </c>
      <c r="E1721" s="74" t="str">
        <v/>
      </c>
      <c r="F1721" s="75">
        <f>IF($E1721="","",IFERROR(VLOOKUP(TRIM(E1721&amp;""),'Référentiel Articles'!$A$2:$F$634,4,FALSE),""))</f>
      </c>
      <c r="G1721" s="76">
        <f>IF($E1721="","",IFERROR(VLOOKUP(TRIM(E1721&amp;""),'Référentiel Articles'!$A$2:$F$634,5,FALSE),""))</f>
      </c>
      <c r="H1721" s="77" t="str">
        <v/>
      </c>
      <c r="I1721" s="76">
        <f>IF($E1721="","",IFERROR(VLOOKUP(TRIM(E1721&amp;""),'Référentiel Articles'!$A$2:$F$634,6,FALSE),""))</f>
      </c>
      <c r="J1721" s="78">
        <f>IF(OR($E1721="",$H1721=""),"",$H1721*$I1721)</f>
      </c>
      <c r="K1721" s="79" t="str">
        <v/>
      </c>
    </row>
    <row r="1722">
      <c r="A1722" s="81" t="str">
        <v/>
      </c>
      <c r="B1722" s="81" t="str">
        <v/>
      </c>
      <c r="C1722" s="83">
        <f>IF($E1722="","",IFERROR(VLOOKUP(TRIM(E1722&amp;""),'Référentiel Articles'!$A$2:$F$634,2,FALSE),""))</f>
      </c>
      <c r="D1722" s="83">
        <f>IF($E1722="","",IFERROR(VLOOKUP(TRIM(E1722&amp;""),'Référentiel Articles'!$A$2:$F$634,3,FALSE),""))</f>
      </c>
      <c r="E1722" s="81" t="str">
        <v/>
      </c>
      <c r="F1722" s="83">
        <f>IF($E1722="","",IFERROR(VLOOKUP(TRIM(E1722&amp;""),'Référentiel Articles'!$A$2:$F$634,4,FALSE),""))</f>
      </c>
      <c r="G1722" s="84">
        <f>IF($E1722="","",IFERROR(VLOOKUP(TRIM(E1722&amp;""),'Référentiel Articles'!$A$2:$F$634,5,FALSE),""))</f>
      </c>
      <c r="H1722" s="85" t="str">
        <v/>
      </c>
      <c r="I1722" s="84">
        <f>IF($E1722="","",IFERROR(VLOOKUP(TRIM(E1722&amp;""),'Référentiel Articles'!$A$2:$F$634,6,FALSE),""))</f>
      </c>
      <c r="J1722" s="90">
        <f>IF(OR($E1722="",$H1722=""),"",$H1722*$I1722)</f>
      </c>
      <c r="K1722" s="87" t="str">
        <v/>
      </c>
    </row>
    <row r="1723">
      <c r="A1723" s="74" t="str">
        <v/>
      </c>
      <c r="B1723" s="74" t="str">
        <v/>
      </c>
      <c r="C1723" s="75">
        <f>IF($E1723="","",IFERROR(VLOOKUP(TRIM(E1723&amp;""),'Référentiel Articles'!$A$2:$F$634,2,FALSE),""))</f>
      </c>
      <c r="D1723" s="75">
        <f>IF($E1723="","",IFERROR(VLOOKUP(TRIM(E1723&amp;""),'Référentiel Articles'!$A$2:$F$634,3,FALSE),""))</f>
      </c>
      <c r="E1723" s="74" t="str">
        <v/>
      </c>
      <c r="F1723" s="75">
        <f>IF($E1723="","",IFERROR(VLOOKUP(TRIM(E1723&amp;""),'Référentiel Articles'!$A$2:$F$634,4,FALSE),""))</f>
      </c>
      <c r="G1723" s="76">
        <f>IF($E1723="","",IFERROR(VLOOKUP(TRIM(E1723&amp;""),'Référentiel Articles'!$A$2:$F$634,5,FALSE),""))</f>
      </c>
      <c r="H1723" s="77" t="str">
        <v/>
      </c>
      <c r="I1723" s="76">
        <f>IF($E1723="","",IFERROR(VLOOKUP(TRIM(E1723&amp;""),'Référentiel Articles'!$A$2:$F$634,6,FALSE),""))</f>
      </c>
      <c r="J1723" s="78">
        <f>IF(OR($E1723="",$H1723=""),"",$H1723*$I1723)</f>
      </c>
      <c r="K1723" s="79" t="str">
        <v/>
      </c>
    </row>
    <row r="1724">
      <c r="A1724" s="81" t="str">
        <v/>
      </c>
      <c r="B1724" s="81" t="str">
        <v/>
      </c>
      <c r="C1724" s="83">
        <f>IF($E1724="","",IFERROR(VLOOKUP(TRIM(E1724&amp;""),'Référentiel Articles'!$A$2:$F$634,2,FALSE),""))</f>
      </c>
      <c r="D1724" s="83">
        <f>IF($E1724="","",IFERROR(VLOOKUP(TRIM(E1724&amp;""),'Référentiel Articles'!$A$2:$F$634,3,FALSE),""))</f>
      </c>
      <c r="E1724" s="81" t="str">
        <v/>
      </c>
      <c r="F1724" s="83">
        <f>IF($E1724="","",IFERROR(VLOOKUP(TRIM(E1724&amp;""),'Référentiel Articles'!$A$2:$F$634,4,FALSE),""))</f>
      </c>
      <c r="G1724" s="84">
        <f>IF($E1724="","",IFERROR(VLOOKUP(TRIM(E1724&amp;""),'Référentiel Articles'!$A$2:$F$634,5,FALSE),""))</f>
      </c>
      <c r="H1724" s="85" t="str">
        <v/>
      </c>
      <c r="I1724" s="84">
        <f>IF($E1724="","",IFERROR(VLOOKUP(TRIM(E1724&amp;""),'Référentiel Articles'!$A$2:$F$634,6,FALSE),""))</f>
      </c>
      <c r="J1724" s="90">
        <f>IF(OR($E1724="",$H1724=""),"",$H1724*$I1724)</f>
      </c>
      <c r="K1724" s="87" t="str">
        <v/>
      </c>
    </row>
    <row r="1725">
      <c r="A1725" s="74" t="str">
        <v/>
      </c>
      <c r="B1725" s="74" t="str">
        <v/>
      </c>
      <c r="C1725" s="75">
        <f>IF($E1725="","",IFERROR(VLOOKUP(TRIM(E1725&amp;""),'Référentiel Articles'!$A$2:$F$634,2,FALSE),""))</f>
      </c>
      <c r="D1725" s="75">
        <f>IF($E1725="","",IFERROR(VLOOKUP(TRIM(E1725&amp;""),'Référentiel Articles'!$A$2:$F$634,3,FALSE),""))</f>
      </c>
      <c r="E1725" s="74" t="str">
        <v/>
      </c>
      <c r="F1725" s="75">
        <f>IF($E1725="","",IFERROR(VLOOKUP(TRIM(E1725&amp;""),'Référentiel Articles'!$A$2:$F$634,4,FALSE),""))</f>
      </c>
      <c r="G1725" s="76">
        <f>IF($E1725="","",IFERROR(VLOOKUP(TRIM(E1725&amp;""),'Référentiel Articles'!$A$2:$F$634,5,FALSE),""))</f>
      </c>
      <c r="H1725" s="77" t="str">
        <v/>
      </c>
      <c r="I1725" s="76">
        <f>IF($E1725="","",IFERROR(VLOOKUP(TRIM(E1725&amp;""),'Référentiel Articles'!$A$2:$F$634,6,FALSE),""))</f>
      </c>
      <c r="J1725" s="78">
        <f>IF(OR($E1725="",$H1725=""),"",$H1725*$I1725)</f>
      </c>
      <c r="K1725" s="79" t="str">
        <v/>
      </c>
    </row>
    <row r="1726">
      <c r="A1726" s="81" t="str">
        <v/>
      </c>
      <c r="B1726" s="81" t="str">
        <v/>
      </c>
      <c r="C1726" s="83">
        <f>IF($E1726="","",IFERROR(VLOOKUP(TRIM(E1726&amp;""),'Référentiel Articles'!$A$2:$F$634,2,FALSE),""))</f>
      </c>
      <c r="D1726" s="83">
        <f>IF($E1726="","",IFERROR(VLOOKUP(TRIM(E1726&amp;""),'Référentiel Articles'!$A$2:$F$634,3,FALSE),""))</f>
      </c>
      <c r="E1726" s="81" t="str">
        <v/>
      </c>
      <c r="F1726" s="83">
        <f>IF($E1726="","",IFERROR(VLOOKUP(TRIM(E1726&amp;""),'Référentiel Articles'!$A$2:$F$634,4,FALSE),""))</f>
      </c>
      <c r="G1726" s="84">
        <f>IF($E1726="","",IFERROR(VLOOKUP(TRIM(E1726&amp;""),'Référentiel Articles'!$A$2:$F$634,5,FALSE),""))</f>
      </c>
      <c r="H1726" s="85" t="str">
        <v/>
      </c>
      <c r="I1726" s="84">
        <f>IF($E1726="","",IFERROR(VLOOKUP(TRIM(E1726&amp;""),'Référentiel Articles'!$A$2:$F$634,6,FALSE),""))</f>
      </c>
      <c r="J1726" s="90">
        <f>IF(OR($E1726="",$H1726=""),"",$H1726*$I1726)</f>
      </c>
      <c r="K1726" s="87" t="str">
        <v/>
      </c>
    </row>
    <row r="1727">
      <c r="A1727" s="74" t="str">
        <v/>
      </c>
      <c r="B1727" s="74" t="str">
        <v/>
      </c>
      <c r="C1727" s="75">
        <f>IF($E1727="","",IFERROR(VLOOKUP(TRIM(E1727&amp;""),'Référentiel Articles'!$A$2:$F$634,2,FALSE),""))</f>
      </c>
      <c r="D1727" s="75">
        <f>IF($E1727="","",IFERROR(VLOOKUP(TRIM(E1727&amp;""),'Référentiel Articles'!$A$2:$F$634,3,FALSE),""))</f>
      </c>
      <c r="E1727" s="74" t="str">
        <v/>
      </c>
      <c r="F1727" s="75">
        <f>IF($E1727="","",IFERROR(VLOOKUP(TRIM(E1727&amp;""),'Référentiel Articles'!$A$2:$F$634,4,FALSE),""))</f>
      </c>
      <c r="G1727" s="76">
        <f>IF($E1727="","",IFERROR(VLOOKUP(TRIM(E1727&amp;""),'Référentiel Articles'!$A$2:$F$634,5,FALSE),""))</f>
      </c>
      <c r="H1727" s="77" t="str">
        <v/>
      </c>
      <c r="I1727" s="76">
        <f>IF($E1727="","",IFERROR(VLOOKUP(TRIM(E1727&amp;""),'Référentiel Articles'!$A$2:$F$634,6,FALSE),""))</f>
      </c>
      <c r="J1727" s="78">
        <f>IF(OR($E1727="",$H1727=""),"",$H1727*$I1727)</f>
      </c>
      <c r="K1727" s="79" t="str">
        <v/>
      </c>
    </row>
    <row r="1728">
      <c r="A1728" s="81" t="str">
        <v/>
      </c>
      <c r="B1728" s="81" t="str">
        <v/>
      </c>
      <c r="C1728" s="83">
        <f>IF($E1728="","",IFERROR(VLOOKUP(TRIM(E1728&amp;""),'Référentiel Articles'!$A$2:$F$634,2,FALSE),""))</f>
      </c>
      <c r="D1728" s="83">
        <f>IF($E1728="","",IFERROR(VLOOKUP(TRIM(E1728&amp;""),'Référentiel Articles'!$A$2:$F$634,3,FALSE),""))</f>
      </c>
      <c r="E1728" s="81" t="str">
        <v/>
      </c>
      <c r="F1728" s="83">
        <f>IF($E1728="","",IFERROR(VLOOKUP(TRIM(E1728&amp;""),'Référentiel Articles'!$A$2:$F$634,4,FALSE),""))</f>
      </c>
      <c r="G1728" s="84">
        <f>IF($E1728="","",IFERROR(VLOOKUP(TRIM(E1728&amp;""),'Référentiel Articles'!$A$2:$F$634,5,FALSE),""))</f>
      </c>
      <c r="H1728" s="85" t="str">
        <v/>
      </c>
      <c r="I1728" s="84">
        <f>IF($E1728="","",IFERROR(VLOOKUP(TRIM(E1728&amp;""),'Référentiel Articles'!$A$2:$F$634,6,FALSE),""))</f>
      </c>
      <c r="J1728" s="90">
        <f>IF(OR($E1728="",$H1728=""),"",$H1728*$I1728)</f>
      </c>
      <c r="K1728" s="87" t="str">
        <v/>
      </c>
    </row>
    <row r="1729">
      <c r="A1729" s="74" t="str">
        <v/>
      </c>
      <c r="B1729" s="74" t="str">
        <v/>
      </c>
      <c r="C1729" s="75">
        <f>IF($E1729="","",IFERROR(VLOOKUP(TRIM(E1729&amp;""),'Référentiel Articles'!$A$2:$F$634,2,FALSE),""))</f>
      </c>
      <c r="D1729" s="75">
        <f>IF($E1729="","",IFERROR(VLOOKUP(TRIM(E1729&amp;""),'Référentiel Articles'!$A$2:$F$634,3,FALSE),""))</f>
      </c>
      <c r="E1729" s="74" t="str">
        <v/>
      </c>
      <c r="F1729" s="75">
        <f>IF($E1729="","",IFERROR(VLOOKUP(TRIM(E1729&amp;""),'Référentiel Articles'!$A$2:$F$634,4,FALSE),""))</f>
      </c>
      <c r="G1729" s="76">
        <f>IF($E1729="","",IFERROR(VLOOKUP(TRIM(E1729&amp;""),'Référentiel Articles'!$A$2:$F$634,5,FALSE),""))</f>
      </c>
      <c r="H1729" s="77" t="str">
        <v/>
      </c>
      <c r="I1729" s="76">
        <f>IF($E1729="","",IFERROR(VLOOKUP(TRIM(E1729&amp;""),'Référentiel Articles'!$A$2:$F$634,6,FALSE),""))</f>
      </c>
      <c r="J1729" s="78">
        <f>IF(OR($E1729="",$H1729=""),"",$H1729*$I1729)</f>
      </c>
      <c r="K1729" s="79" t="str">
        <v/>
      </c>
    </row>
    <row r="1730">
      <c r="A1730" s="81" t="str">
        <v/>
      </c>
      <c r="B1730" s="81" t="str">
        <v/>
      </c>
      <c r="C1730" s="83">
        <f>IF($E1730="","",IFERROR(VLOOKUP(TRIM(E1730&amp;""),'Référentiel Articles'!$A$2:$F$634,2,FALSE),""))</f>
      </c>
      <c r="D1730" s="83">
        <f>IF($E1730="","",IFERROR(VLOOKUP(TRIM(E1730&amp;""),'Référentiel Articles'!$A$2:$F$634,3,FALSE),""))</f>
      </c>
      <c r="E1730" s="81" t="str">
        <v/>
      </c>
      <c r="F1730" s="83">
        <f>IF($E1730="","",IFERROR(VLOOKUP(TRIM(E1730&amp;""),'Référentiel Articles'!$A$2:$F$634,4,FALSE),""))</f>
      </c>
      <c r="G1730" s="84">
        <f>IF($E1730="","",IFERROR(VLOOKUP(TRIM(E1730&amp;""),'Référentiel Articles'!$A$2:$F$634,5,FALSE),""))</f>
      </c>
      <c r="H1730" s="85" t="str">
        <v/>
      </c>
      <c r="I1730" s="84">
        <f>IF($E1730="","",IFERROR(VLOOKUP(TRIM(E1730&amp;""),'Référentiel Articles'!$A$2:$F$634,6,FALSE),""))</f>
      </c>
      <c r="J1730" s="90">
        <f>IF(OR($E1730="",$H1730=""),"",$H1730*$I1730)</f>
      </c>
      <c r="K1730" s="87" t="str">
        <v/>
      </c>
    </row>
    <row r="1731">
      <c r="A1731" s="74" t="str">
        <v/>
      </c>
      <c r="B1731" s="74" t="str">
        <v/>
      </c>
      <c r="C1731" s="75">
        <f>IF($E1731="","",IFERROR(VLOOKUP(TRIM(E1731&amp;""),'Référentiel Articles'!$A$2:$F$634,2,FALSE),""))</f>
      </c>
      <c r="D1731" s="75">
        <f>IF($E1731="","",IFERROR(VLOOKUP(TRIM(E1731&amp;""),'Référentiel Articles'!$A$2:$F$634,3,FALSE),""))</f>
      </c>
      <c r="E1731" s="74" t="str">
        <v/>
      </c>
      <c r="F1731" s="75">
        <f>IF($E1731="","",IFERROR(VLOOKUP(TRIM(E1731&amp;""),'Référentiel Articles'!$A$2:$F$634,4,FALSE),""))</f>
      </c>
      <c r="G1731" s="76">
        <f>IF($E1731="","",IFERROR(VLOOKUP(TRIM(E1731&amp;""),'Référentiel Articles'!$A$2:$F$634,5,FALSE),""))</f>
      </c>
      <c r="H1731" s="77" t="str">
        <v/>
      </c>
      <c r="I1731" s="76">
        <f>IF($E1731="","",IFERROR(VLOOKUP(TRIM(E1731&amp;""),'Référentiel Articles'!$A$2:$F$634,6,FALSE),""))</f>
      </c>
      <c r="J1731" s="78">
        <f>IF(OR($E1731="",$H1731=""),"",$H1731*$I1731)</f>
      </c>
      <c r="K1731" s="79" t="str">
        <v/>
      </c>
    </row>
    <row r="1732">
      <c r="A1732" s="81" t="str">
        <v/>
      </c>
      <c r="B1732" s="81" t="str">
        <v/>
      </c>
      <c r="C1732" s="83">
        <f>IF($E1732="","",IFERROR(VLOOKUP(TRIM(E1732&amp;""),'Référentiel Articles'!$A$2:$F$634,2,FALSE),""))</f>
      </c>
      <c r="D1732" s="83">
        <f>IF($E1732="","",IFERROR(VLOOKUP(TRIM(E1732&amp;""),'Référentiel Articles'!$A$2:$F$634,3,FALSE),""))</f>
      </c>
      <c r="E1732" s="81" t="str">
        <v/>
      </c>
      <c r="F1732" s="83">
        <f>IF($E1732="","",IFERROR(VLOOKUP(TRIM(E1732&amp;""),'Référentiel Articles'!$A$2:$F$634,4,FALSE),""))</f>
      </c>
      <c r="G1732" s="84">
        <f>IF($E1732="","",IFERROR(VLOOKUP(TRIM(E1732&amp;""),'Référentiel Articles'!$A$2:$F$634,5,FALSE),""))</f>
      </c>
      <c r="H1732" s="85" t="str">
        <v/>
      </c>
      <c r="I1732" s="84">
        <f>IF($E1732="","",IFERROR(VLOOKUP(TRIM(E1732&amp;""),'Référentiel Articles'!$A$2:$F$634,6,FALSE),""))</f>
      </c>
      <c r="J1732" s="90">
        <f>IF(OR($E1732="",$H1732=""),"",$H1732*$I1732)</f>
      </c>
      <c r="K1732" s="87" t="str">
        <v/>
      </c>
    </row>
    <row r="1733">
      <c r="A1733" s="74" t="str">
        <v/>
      </c>
      <c r="B1733" s="74" t="str">
        <v/>
      </c>
      <c r="C1733" s="75">
        <f>IF($E1733="","",IFERROR(VLOOKUP(TRIM(E1733&amp;""),'Référentiel Articles'!$A$2:$F$634,2,FALSE),""))</f>
      </c>
      <c r="D1733" s="75">
        <f>IF($E1733="","",IFERROR(VLOOKUP(TRIM(E1733&amp;""),'Référentiel Articles'!$A$2:$F$634,3,FALSE),""))</f>
      </c>
      <c r="E1733" s="74" t="str">
        <v/>
      </c>
      <c r="F1733" s="75">
        <f>IF($E1733="","",IFERROR(VLOOKUP(TRIM(E1733&amp;""),'Référentiel Articles'!$A$2:$F$634,4,FALSE),""))</f>
      </c>
      <c r="G1733" s="76">
        <f>IF($E1733="","",IFERROR(VLOOKUP(TRIM(E1733&amp;""),'Référentiel Articles'!$A$2:$F$634,5,FALSE),""))</f>
      </c>
      <c r="H1733" s="77" t="str">
        <v/>
      </c>
      <c r="I1733" s="76">
        <f>IF($E1733="","",IFERROR(VLOOKUP(TRIM(E1733&amp;""),'Référentiel Articles'!$A$2:$F$634,6,FALSE),""))</f>
      </c>
      <c r="J1733" s="78">
        <f>IF(OR($E1733="",$H1733=""),"",$H1733*$I1733)</f>
      </c>
      <c r="K1733" s="79" t="str">
        <v/>
      </c>
    </row>
    <row r="1734">
      <c r="A1734" s="81" t="str">
        <v/>
      </c>
      <c r="B1734" s="81" t="str">
        <v/>
      </c>
      <c r="C1734" s="83">
        <f>IF($E1734="","",IFERROR(VLOOKUP(TRIM(E1734&amp;""),'Référentiel Articles'!$A$2:$F$634,2,FALSE),""))</f>
      </c>
      <c r="D1734" s="83">
        <f>IF($E1734="","",IFERROR(VLOOKUP(TRIM(E1734&amp;""),'Référentiel Articles'!$A$2:$F$634,3,FALSE),""))</f>
      </c>
      <c r="E1734" s="81" t="str">
        <v/>
      </c>
      <c r="F1734" s="83">
        <f>IF($E1734="","",IFERROR(VLOOKUP(TRIM(E1734&amp;""),'Référentiel Articles'!$A$2:$F$634,4,FALSE),""))</f>
      </c>
      <c r="G1734" s="84">
        <f>IF($E1734="","",IFERROR(VLOOKUP(TRIM(E1734&amp;""),'Référentiel Articles'!$A$2:$F$634,5,FALSE),""))</f>
      </c>
      <c r="H1734" s="85" t="str">
        <v/>
      </c>
      <c r="I1734" s="84">
        <f>IF($E1734="","",IFERROR(VLOOKUP(TRIM(E1734&amp;""),'Référentiel Articles'!$A$2:$F$634,6,FALSE),""))</f>
      </c>
      <c r="J1734" s="90">
        <f>IF(OR($E1734="",$H1734=""),"",$H1734*$I1734)</f>
      </c>
      <c r="K1734" s="87" t="str">
        <v/>
      </c>
    </row>
    <row r="1735">
      <c r="A1735" s="74" t="str">
        <v/>
      </c>
      <c r="B1735" s="74" t="str">
        <v/>
      </c>
      <c r="C1735" s="75">
        <f>IF($E1735="","",IFERROR(VLOOKUP(TRIM(E1735&amp;""),'Référentiel Articles'!$A$2:$F$634,2,FALSE),""))</f>
      </c>
      <c r="D1735" s="75">
        <f>IF($E1735="","",IFERROR(VLOOKUP(TRIM(E1735&amp;""),'Référentiel Articles'!$A$2:$F$634,3,FALSE),""))</f>
      </c>
      <c r="E1735" s="74" t="str">
        <v/>
      </c>
      <c r="F1735" s="75">
        <f>IF($E1735="","",IFERROR(VLOOKUP(TRIM(E1735&amp;""),'Référentiel Articles'!$A$2:$F$634,4,FALSE),""))</f>
      </c>
      <c r="G1735" s="76">
        <f>IF($E1735="","",IFERROR(VLOOKUP(TRIM(E1735&amp;""),'Référentiel Articles'!$A$2:$F$634,5,FALSE),""))</f>
      </c>
      <c r="H1735" s="77" t="str">
        <v/>
      </c>
      <c r="I1735" s="76">
        <f>IF($E1735="","",IFERROR(VLOOKUP(TRIM(E1735&amp;""),'Référentiel Articles'!$A$2:$F$634,6,FALSE),""))</f>
      </c>
      <c r="J1735" s="78">
        <f>IF(OR($E1735="",$H1735=""),"",$H1735*$I1735)</f>
      </c>
      <c r="K1735" s="79" t="str">
        <v/>
      </c>
    </row>
    <row r="1736">
      <c r="A1736" s="81" t="str">
        <v/>
      </c>
      <c r="B1736" s="81" t="str">
        <v/>
      </c>
      <c r="C1736" s="83">
        <f>IF($E1736="","",IFERROR(VLOOKUP(TRIM(E1736&amp;""),'Référentiel Articles'!$A$2:$F$634,2,FALSE),""))</f>
      </c>
      <c r="D1736" s="83">
        <f>IF($E1736="","",IFERROR(VLOOKUP(TRIM(E1736&amp;""),'Référentiel Articles'!$A$2:$F$634,3,FALSE),""))</f>
      </c>
      <c r="E1736" s="81" t="str">
        <v/>
      </c>
      <c r="F1736" s="83">
        <f>IF($E1736="","",IFERROR(VLOOKUP(TRIM(E1736&amp;""),'Référentiel Articles'!$A$2:$F$634,4,FALSE),""))</f>
      </c>
      <c r="G1736" s="84">
        <f>IF($E1736="","",IFERROR(VLOOKUP(TRIM(E1736&amp;""),'Référentiel Articles'!$A$2:$F$634,5,FALSE),""))</f>
      </c>
      <c r="H1736" s="85" t="str">
        <v/>
      </c>
      <c r="I1736" s="84">
        <f>IF($E1736="","",IFERROR(VLOOKUP(TRIM(E1736&amp;""),'Référentiel Articles'!$A$2:$F$634,6,FALSE),""))</f>
      </c>
      <c r="J1736" s="90">
        <f>IF(OR($E1736="",$H1736=""),"",$H1736*$I1736)</f>
      </c>
      <c r="K1736" s="87" t="str">
        <v/>
      </c>
    </row>
    <row r="1737">
      <c r="A1737" s="74" t="str">
        <v/>
      </c>
      <c r="B1737" s="74" t="str">
        <v/>
      </c>
      <c r="C1737" s="75">
        <f>IF($E1737="","",IFERROR(VLOOKUP(TRIM(E1737&amp;""),'Référentiel Articles'!$A$2:$F$634,2,FALSE),""))</f>
      </c>
      <c r="D1737" s="75">
        <f>IF($E1737="","",IFERROR(VLOOKUP(TRIM(E1737&amp;""),'Référentiel Articles'!$A$2:$F$634,3,FALSE),""))</f>
      </c>
      <c r="E1737" s="74" t="str">
        <v/>
      </c>
      <c r="F1737" s="75">
        <f>IF($E1737="","",IFERROR(VLOOKUP(TRIM(E1737&amp;""),'Référentiel Articles'!$A$2:$F$634,4,FALSE),""))</f>
      </c>
      <c r="G1737" s="76">
        <f>IF($E1737="","",IFERROR(VLOOKUP(TRIM(E1737&amp;""),'Référentiel Articles'!$A$2:$F$634,5,FALSE),""))</f>
      </c>
      <c r="H1737" s="77" t="str">
        <v/>
      </c>
      <c r="I1737" s="76">
        <f>IF($E1737="","",IFERROR(VLOOKUP(TRIM(E1737&amp;""),'Référentiel Articles'!$A$2:$F$634,6,FALSE),""))</f>
      </c>
      <c r="J1737" s="78">
        <f>IF(OR($E1737="",$H1737=""),"",$H1737*$I1737)</f>
      </c>
      <c r="K1737" s="79" t="str">
        <v/>
      </c>
    </row>
    <row r="1738">
      <c r="A1738" s="81" t="str">
        <v/>
      </c>
      <c r="B1738" s="81" t="str">
        <v/>
      </c>
      <c r="C1738" s="83">
        <f>IF($E1738="","",IFERROR(VLOOKUP(TRIM(E1738&amp;""),'Référentiel Articles'!$A$2:$F$634,2,FALSE),""))</f>
      </c>
      <c r="D1738" s="83">
        <f>IF($E1738="","",IFERROR(VLOOKUP(TRIM(E1738&amp;""),'Référentiel Articles'!$A$2:$F$634,3,FALSE),""))</f>
      </c>
      <c r="E1738" s="81" t="str">
        <v/>
      </c>
      <c r="F1738" s="83">
        <f>IF($E1738="","",IFERROR(VLOOKUP(TRIM(E1738&amp;""),'Référentiel Articles'!$A$2:$F$634,4,FALSE),""))</f>
      </c>
      <c r="G1738" s="84">
        <f>IF($E1738="","",IFERROR(VLOOKUP(TRIM(E1738&amp;""),'Référentiel Articles'!$A$2:$F$634,5,FALSE),""))</f>
      </c>
      <c r="H1738" s="85" t="str">
        <v/>
      </c>
      <c r="I1738" s="84">
        <f>IF($E1738="","",IFERROR(VLOOKUP(TRIM(E1738&amp;""),'Référentiel Articles'!$A$2:$F$634,6,FALSE),""))</f>
      </c>
      <c r="J1738" s="90">
        <f>IF(OR($E1738="",$H1738=""),"",$H1738*$I1738)</f>
      </c>
      <c r="K1738" s="87" t="str">
        <v/>
      </c>
    </row>
    <row r="1739">
      <c r="A1739" s="74" t="str">
        <v/>
      </c>
      <c r="B1739" s="74" t="str">
        <v/>
      </c>
      <c r="C1739" s="75">
        <f>IF($E1739="","",IFERROR(VLOOKUP(TRIM(E1739&amp;""),'Référentiel Articles'!$A$2:$F$634,2,FALSE),""))</f>
      </c>
      <c r="D1739" s="75">
        <f>IF($E1739="","",IFERROR(VLOOKUP(TRIM(E1739&amp;""),'Référentiel Articles'!$A$2:$F$634,3,FALSE),""))</f>
      </c>
      <c r="E1739" s="74" t="str">
        <v/>
      </c>
      <c r="F1739" s="75">
        <f>IF($E1739="","",IFERROR(VLOOKUP(TRIM(E1739&amp;""),'Référentiel Articles'!$A$2:$F$634,4,FALSE),""))</f>
      </c>
      <c r="G1739" s="76">
        <f>IF($E1739="","",IFERROR(VLOOKUP(TRIM(E1739&amp;""),'Référentiel Articles'!$A$2:$F$634,5,FALSE),""))</f>
      </c>
      <c r="H1739" s="77" t="str">
        <v/>
      </c>
      <c r="I1739" s="76">
        <f>IF($E1739="","",IFERROR(VLOOKUP(TRIM(E1739&amp;""),'Référentiel Articles'!$A$2:$F$634,6,FALSE),""))</f>
      </c>
      <c r="J1739" s="78">
        <f>IF(OR($E1739="",$H1739=""),"",$H1739*$I1739)</f>
      </c>
      <c r="K1739" s="79" t="str">
        <v/>
      </c>
    </row>
    <row r="1740">
      <c r="A1740" s="81" t="str">
        <v/>
      </c>
      <c r="B1740" s="81" t="str">
        <v/>
      </c>
      <c r="C1740" s="83">
        <f>IF($E1740="","",IFERROR(VLOOKUP(TRIM(E1740&amp;""),'Référentiel Articles'!$A$2:$F$634,2,FALSE),""))</f>
      </c>
      <c r="D1740" s="83">
        <f>IF($E1740="","",IFERROR(VLOOKUP(TRIM(E1740&amp;""),'Référentiel Articles'!$A$2:$F$634,3,FALSE),""))</f>
      </c>
      <c r="E1740" s="81" t="str">
        <v/>
      </c>
      <c r="F1740" s="83">
        <f>IF($E1740="","",IFERROR(VLOOKUP(TRIM(E1740&amp;""),'Référentiel Articles'!$A$2:$F$634,4,FALSE),""))</f>
      </c>
      <c r="G1740" s="84">
        <f>IF($E1740="","",IFERROR(VLOOKUP(TRIM(E1740&amp;""),'Référentiel Articles'!$A$2:$F$634,5,FALSE),""))</f>
      </c>
      <c r="H1740" s="85" t="str">
        <v/>
      </c>
      <c r="I1740" s="84">
        <f>IF($E1740="","",IFERROR(VLOOKUP(TRIM(E1740&amp;""),'Référentiel Articles'!$A$2:$F$634,6,FALSE),""))</f>
      </c>
      <c r="J1740" s="90">
        <f>IF(OR($E1740="",$H1740=""),"",$H1740*$I1740)</f>
      </c>
      <c r="K1740" s="87" t="str">
        <v/>
      </c>
    </row>
    <row r="1741">
      <c r="A1741" s="74" t="str">
        <v/>
      </c>
      <c r="B1741" s="74" t="str">
        <v/>
      </c>
      <c r="C1741" s="75">
        <f>IF($E1741="","",IFERROR(VLOOKUP(TRIM(E1741&amp;""),'Référentiel Articles'!$A$2:$F$634,2,FALSE),""))</f>
      </c>
      <c r="D1741" s="75">
        <f>IF($E1741="","",IFERROR(VLOOKUP(TRIM(E1741&amp;""),'Référentiel Articles'!$A$2:$F$634,3,FALSE),""))</f>
      </c>
      <c r="E1741" s="74" t="str">
        <v/>
      </c>
      <c r="F1741" s="75">
        <f>IF($E1741="","",IFERROR(VLOOKUP(TRIM(E1741&amp;""),'Référentiel Articles'!$A$2:$F$634,4,FALSE),""))</f>
      </c>
      <c r="G1741" s="76">
        <f>IF($E1741="","",IFERROR(VLOOKUP(TRIM(E1741&amp;""),'Référentiel Articles'!$A$2:$F$634,5,FALSE),""))</f>
      </c>
      <c r="H1741" s="77" t="str">
        <v/>
      </c>
      <c r="I1741" s="76">
        <f>IF($E1741="","",IFERROR(VLOOKUP(TRIM(E1741&amp;""),'Référentiel Articles'!$A$2:$F$634,6,FALSE),""))</f>
      </c>
      <c r="J1741" s="78">
        <f>IF(OR($E1741="",$H1741=""),"",$H1741*$I1741)</f>
      </c>
      <c r="K1741" s="79" t="str">
        <v/>
      </c>
    </row>
    <row r="1742">
      <c r="A1742" s="81" t="str">
        <v/>
      </c>
      <c r="B1742" s="81" t="str">
        <v/>
      </c>
      <c r="C1742" s="83">
        <f>IF($E1742="","",IFERROR(VLOOKUP(TRIM(E1742&amp;""),'Référentiel Articles'!$A$2:$F$634,2,FALSE),""))</f>
      </c>
      <c r="D1742" s="83">
        <f>IF($E1742="","",IFERROR(VLOOKUP(TRIM(E1742&amp;""),'Référentiel Articles'!$A$2:$F$634,3,FALSE),""))</f>
      </c>
      <c r="E1742" s="81" t="str">
        <v/>
      </c>
      <c r="F1742" s="83">
        <f>IF($E1742="","",IFERROR(VLOOKUP(TRIM(E1742&amp;""),'Référentiel Articles'!$A$2:$F$634,4,FALSE),""))</f>
      </c>
      <c r="G1742" s="84">
        <f>IF($E1742="","",IFERROR(VLOOKUP(TRIM(E1742&amp;""),'Référentiel Articles'!$A$2:$F$634,5,FALSE),""))</f>
      </c>
      <c r="H1742" s="85" t="str">
        <v/>
      </c>
      <c r="I1742" s="84">
        <f>IF($E1742="","",IFERROR(VLOOKUP(TRIM(E1742&amp;""),'Référentiel Articles'!$A$2:$F$634,6,FALSE),""))</f>
      </c>
      <c r="J1742" s="90">
        <f>IF(OR($E1742="",$H1742=""),"",$H1742*$I1742)</f>
      </c>
      <c r="K1742" s="87" t="str">
        <v/>
      </c>
    </row>
    <row r="1743">
      <c r="A1743" s="74" t="str">
        <v/>
      </c>
      <c r="B1743" s="74" t="str">
        <v/>
      </c>
      <c r="C1743" s="75">
        <f>IF($E1743="","",IFERROR(VLOOKUP(TRIM(E1743&amp;""),'Référentiel Articles'!$A$2:$F$634,2,FALSE),""))</f>
      </c>
      <c r="D1743" s="75">
        <f>IF($E1743="","",IFERROR(VLOOKUP(TRIM(E1743&amp;""),'Référentiel Articles'!$A$2:$F$634,3,FALSE),""))</f>
      </c>
      <c r="E1743" s="74" t="str">
        <v/>
      </c>
      <c r="F1743" s="75">
        <f>IF($E1743="","",IFERROR(VLOOKUP(TRIM(E1743&amp;""),'Référentiel Articles'!$A$2:$F$634,4,FALSE),""))</f>
      </c>
      <c r="G1743" s="76">
        <f>IF($E1743="","",IFERROR(VLOOKUP(TRIM(E1743&amp;""),'Référentiel Articles'!$A$2:$F$634,5,FALSE),""))</f>
      </c>
      <c r="H1743" s="77" t="str">
        <v/>
      </c>
      <c r="I1743" s="76">
        <f>IF($E1743="","",IFERROR(VLOOKUP(TRIM(E1743&amp;""),'Référentiel Articles'!$A$2:$F$634,6,FALSE),""))</f>
      </c>
      <c r="J1743" s="78">
        <f>IF(OR($E1743="",$H1743=""),"",$H1743*$I1743)</f>
      </c>
      <c r="K1743" s="79" t="str">
        <v/>
      </c>
    </row>
    <row r="1744">
      <c r="A1744" s="81" t="str">
        <v/>
      </c>
      <c r="B1744" s="81" t="str">
        <v/>
      </c>
      <c r="C1744" s="83">
        <f>IF($E1744="","",IFERROR(VLOOKUP(TRIM(E1744&amp;""),'Référentiel Articles'!$A$2:$F$634,2,FALSE),""))</f>
      </c>
      <c r="D1744" s="83">
        <f>IF($E1744="","",IFERROR(VLOOKUP(TRIM(E1744&amp;""),'Référentiel Articles'!$A$2:$F$634,3,FALSE),""))</f>
      </c>
      <c r="E1744" s="81" t="str">
        <v/>
      </c>
      <c r="F1744" s="83">
        <f>IF($E1744="","",IFERROR(VLOOKUP(TRIM(E1744&amp;""),'Référentiel Articles'!$A$2:$F$634,4,FALSE),""))</f>
      </c>
      <c r="G1744" s="84">
        <f>IF($E1744="","",IFERROR(VLOOKUP(TRIM(E1744&amp;""),'Référentiel Articles'!$A$2:$F$634,5,FALSE),""))</f>
      </c>
      <c r="H1744" s="85" t="str">
        <v/>
      </c>
      <c r="I1744" s="84">
        <f>IF($E1744="","",IFERROR(VLOOKUP(TRIM(E1744&amp;""),'Référentiel Articles'!$A$2:$F$634,6,FALSE),""))</f>
      </c>
      <c r="J1744" s="90">
        <f>IF(OR($E1744="",$H1744=""),"",$H1744*$I1744)</f>
      </c>
      <c r="K1744" s="87" t="str">
        <v/>
      </c>
    </row>
    <row r="1745">
      <c r="A1745" s="74" t="str">
        <v/>
      </c>
      <c r="B1745" s="74" t="str">
        <v/>
      </c>
      <c r="C1745" s="75">
        <f>IF($E1745="","",IFERROR(VLOOKUP(TRIM(E1745&amp;""),'Référentiel Articles'!$A$2:$F$634,2,FALSE),""))</f>
      </c>
      <c r="D1745" s="75">
        <f>IF($E1745="","",IFERROR(VLOOKUP(TRIM(E1745&amp;""),'Référentiel Articles'!$A$2:$F$634,3,FALSE),""))</f>
      </c>
      <c r="E1745" s="74" t="str">
        <v/>
      </c>
      <c r="F1745" s="75">
        <f>IF($E1745="","",IFERROR(VLOOKUP(TRIM(E1745&amp;""),'Référentiel Articles'!$A$2:$F$634,4,FALSE),""))</f>
      </c>
      <c r="G1745" s="76">
        <f>IF($E1745="","",IFERROR(VLOOKUP(TRIM(E1745&amp;""),'Référentiel Articles'!$A$2:$F$634,5,FALSE),""))</f>
      </c>
      <c r="H1745" s="77" t="str">
        <v/>
      </c>
      <c r="I1745" s="76">
        <f>IF($E1745="","",IFERROR(VLOOKUP(TRIM(E1745&amp;""),'Référentiel Articles'!$A$2:$F$634,6,FALSE),""))</f>
      </c>
      <c r="J1745" s="78">
        <f>IF(OR($E1745="",$H1745=""),"",$H1745*$I1745)</f>
      </c>
      <c r="K1745" s="79" t="str">
        <v/>
      </c>
    </row>
    <row r="1746">
      <c r="A1746" s="81" t="str">
        <v/>
      </c>
      <c r="B1746" s="81" t="str">
        <v/>
      </c>
      <c r="C1746" s="83">
        <f>IF($E1746="","",IFERROR(VLOOKUP(TRIM(E1746&amp;""),'Référentiel Articles'!$A$2:$F$634,2,FALSE),""))</f>
      </c>
      <c r="D1746" s="83">
        <f>IF($E1746="","",IFERROR(VLOOKUP(TRIM(E1746&amp;""),'Référentiel Articles'!$A$2:$F$634,3,FALSE),""))</f>
      </c>
      <c r="E1746" s="81" t="str">
        <v/>
      </c>
      <c r="F1746" s="83">
        <f>IF($E1746="","",IFERROR(VLOOKUP(TRIM(E1746&amp;""),'Référentiel Articles'!$A$2:$F$634,4,FALSE),""))</f>
      </c>
      <c r="G1746" s="84">
        <f>IF($E1746="","",IFERROR(VLOOKUP(TRIM(E1746&amp;""),'Référentiel Articles'!$A$2:$F$634,5,FALSE),""))</f>
      </c>
      <c r="H1746" s="85" t="str">
        <v/>
      </c>
      <c r="I1746" s="84">
        <f>IF($E1746="","",IFERROR(VLOOKUP(TRIM(E1746&amp;""),'Référentiel Articles'!$A$2:$F$634,6,FALSE),""))</f>
      </c>
      <c r="J1746" s="90">
        <f>IF(OR($E1746="",$H1746=""),"",$H1746*$I1746)</f>
      </c>
      <c r="K1746" s="87" t="str">
        <v/>
      </c>
    </row>
    <row r="1747">
      <c r="A1747" s="74" t="str">
        <v/>
      </c>
      <c r="B1747" s="74" t="str">
        <v/>
      </c>
      <c r="C1747" s="75">
        <f>IF($E1747="","",IFERROR(VLOOKUP(TRIM(E1747&amp;""),'Référentiel Articles'!$A$2:$F$634,2,FALSE),""))</f>
      </c>
      <c r="D1747" s="75">
        <f>IF($E1747="","",IFERROR(VLOOKUP(TRIM(E1747&amp;""),'Référentiel Articles'!$A$2:$F$634,3,FALSE),""))</f>
      </c>
      <c r="E1747" s="74" t="str">
        <v/>
      </c>
      <c r="F1747" s="75">
        <f>IF($E1747="","",IFERROR(VLOOKUP(TRIM(E1747&amp;""),'Référentiel Articles'!$A$2:$F$634,4,FALSE),""))</f>
      </c>
      <c r="G1747" s="76">
        <f>IF($E1747="","",IFERROR(VLOOKUP(TRIM(E1747&amp;""),'Référentiel Articles'!$A$2:$F$634,5,FALSE),""))</f>
      </c>
      <c r="H1747" s="77" t="str">
        <v/>
      </c>
      <c r="I1747" s="76">
        <f>IF($E1747="","",IFERROR(VLOOKUP(TRIM(E1747&amp;""),'Référentiel Articles'!$A$2:$F$634,6,FALSE),""))</f>
      </c>
      <c r="J1747" s="78">
        <f>IF(OR($E1747="",$H1747=""),"",$H1747*$I1747)</f>
      </c>
      <c r="K1747" s="79" t="str">
        <v/>
      </c>
    </row>
    <row r="1748">
      <c r="A1748" s="81" t="str">
        <v/>
      </c>
      <c r="B1748" s="81" t="str">
        <v/>
      </c>
      <c r="C1748" s="83">
        <f>IF($E1748="","",IFERROR(VLOOKUP(TRIM(E1748&amp;""),'Référentiel Articles'!$A$2:$F$634,2,FALSE),""))</f>
      </c>
      <c r="D1748" s="83">
        <f>IF($E1748="","",IFERROR(VLOOKUP(TRIM(E1748&amp;""),'Référentiel Articles'!$A$2:$F$634,3,FALSE),""))</f>
      </c>
      <c r="E1748" s="81" t="str">
        <v/>
      </c>
      <c r="F1748" s="83">
        <f>IF($E1748="","",IFERROR(VLOOKUP(TRIM(E1748&amp;""),'Référentiel Articles'!$A$2:$F$634,4,FALSE),""))</f>
      </c>
      <c r="G1748" s="84">
        <f>IF($E1748="","",IFERROR(VLOOKUP(TRIM(E1748&amp;""),'Référentiel Articles'!$A$2:$F$634,5,FALSE),""))</f>
      </c>
      <c r="H1748" s="85" t="str">
        <v/>
      </c>
      <c r="I1748" s="84">
        <f>IF($E1748="","",IFERROR(VLOOKUP(TRIM(E1748&amp;""),'Référentiel Articles'!$A$2:$F$634,6,FALSE),""))</f>
      </c>
      <c r="J1748" s="90">
        <f>IF(OR($E1748="",$H1748=""),"",$H1748*$I1748)</f>
      </c>
      <c r="K1748" s="87" t="str">
        <v/>
      </c>
    </row>
    <row r="1749">
      <c r="A1749" s="74" t="str">
        <v/>
      </c>
      <c r="B1749" s="74" t="str">
        <v/>
      </c>
      <c r="C1749" s="75">
        <f>IF($E1749="","",IFERROR(VLOOKUP(TRIM(E1749&amp;""),'Référentiel Articles'!$A$2:$F$634,2,FALSE),""))</f>
      </c>
      <c r="D1749" s="75">
        <f>IF($E1749="","",IFERROR(VLOOKUP(TRIM(E1749&amp;""),'Référentiel Articles'!$A$2:$F$634,3,FALSE),""))</f>
      </c>
      <c r="E1749" s="74" t="str">
        <v/>
      </c>
      <c r="F1749" s="75">
        <f>IF($E1749="","",IFERROR(VLOOKUP(TRIM(E1749&amp;""),'Référentiel Articles'!$A$2:$F$634,4,FALSE),""))</f>
      </c>
      <c r="G1749" s="76">
        <f>IF($E1749="","",IFERROR(VLOOKUP(TRIM(E1749&amp;""),'Référentiel Articles'!$A$2:$F$634,5,FALSE),""))</f>
      </c>
      <c r="H1749" s="77" t="str">
        <v/>
      </c>
      <c r="I1749" s="76">
        <f>IF($E1749="","",IFERROR(VLOOKUP(TRIM(E1749&amp;""),'Référentiel Articles'!$A$2:$F$634,6,FALSE),""))</f>
      </c>
      <c r="J1749" s="78">
        <f>IF(OR($E1749="",$H1749=""),"",$H1749*$I1749)</f>
      </c>
      <c r="K1749" s="79" t="str">
        <v/>
      </c>
    </row>
    <row r="1750">
      <c r="A1750" s="81" t="str">
        <v/>
      </c>
      <c r="B1750" s="81" t="str">
        <v/>
      </c>
      <c r="C1750" s="83">
        <f>IF($E1750="","",IFERROR(VLOOKUP(TRIM(E1750&amp;""),'Référentiel Articles'!$A$2:$F$634,2,FALSE),""))</f>
      </c>
      <c r="D1750" s="83">
        <f>IF($E1750="","",IFERROR(VLOOKUP(TRIM(E1750&amp;""),'Référentiel Articles'!$A$2:$F$634,3,FALSE),""))</f>
      </c>
      <c r="E1750" s="81" t="str">
        <v/>
      </c>
      <c r="F1750" s="83">
        <f>IF($E1750="","",IFERROR(VLOOKUP(TRIM(E1750&amp;""),'Référentiel Articles'!$A$2:$F$634,4,FALSE),""))</f>
      </c>
      <c r="G1750" s="84">
        <f>IF($E1750="","",IFERROR(VLOOKUP(TRIM(E1750&amp;""),'Référentiel Articles'!$A$2:$F$634,5,FALSE),""))</f>
      </c>
      <c r="H1750" s="85" t="str">
        <v/>
      </c>
      <c r="I1750" s="84">
        <f>IF($E1750="","",IFERROR(VLOOKUP(TRIM(E1750&amp;""),'Référentiel Articles'!$A$2:$F$634,6,FALSE),""))</f>
      </c>
      <c r="J1750" s="90">
        <f>IF(OR($E1750="",$H1750=""),"",$H1750*$I1750)</f>
      </c>
      <c r="K1750" s="87" t="str">
        <v/>
      </c>
    </row>
    <row r="1751">
      <c r="A1751" s="74" t="str">
        <v/>
      </c>
      <c r="B1751" s="74" t="str">
        <v/>
      </c>
      <c r="C1751" s="75">
        <f>IF($E1751="","",IFERROR(VLOOKUP(TRIM(E1751&amp;""),'Référentiel Articles'!$A$2:$F$634,2,FALSE),""))</f>
      </c>
      <c r="D1751" s="75">
        <f>IF($E1751="","",IFERROR(VLOOKUP(TRIM(E1751&amp;""),'Référentiel Articles'!$A$2:$F$634,3,FALSE),""))</f>
      </c>
      <c r="E1751" s="74" t="str">
        <v/>
      </c>
      <c r="F1751" s="75">
        <f>IF($E1751="","",IFERROR(VLOOKUP(TRIM(E1751&amp;""),'Référentiel Articles'!$A$2:$F$634,4,FALSE),""))</f>
      </c>
      <c r="G1751" s="76">
        <f>IF($E1751="","",IFERROR(VLOOKUP(TRIM(E1751&amp;""),'Référentiel Articles'!$A$2:$F$634,5,FALSE),""))</f>
      </c>
      <c r="H1751" s="77" t="str">
        <v/>
      </c>
      <c r="I1751" s="76">
        <f>IF($E1751="","",IFERROR(VLOOKUP(TRIM(E1751&amp;""),'Référentiel Articles'!$A$2:$F$634,6,FALSE),""))</f>
      </c>
      <c r="J1751" s="78">
        <f>IF(OR($E1751="",$H1751=""),"",$H1751*$I1751)</f>
      </c>
      <c r="K1751" s="79" t="str">
        <v/>
      </c>
    </row>
    <row r="1752">
      <c r="A1752" s="81" t="str">
        <v/>
      </c>
      <c r="B1752" s="81" t="str">
        <v/>
      </c>
      <c r="C1752" s="83">
        <f>IF($E1752="","",IFERROR(VLOOKUP(TRIM(E1752&amp;""),'Référentiel Articles'!$A$2:$F$634,2,FALSE),""))</f>
      </c>
      <c r="D1752" s="83">
        <f>IF($E1752="","",IFERROR(VLOOKUP(TRIM(E1752&amp;""),'Référentiel Articles'!$A$2:$F$634,3,FALSE),""))</f>
      </c>
      <c r="E1752" s="81" t="str">
        <v/>
      </c>
      <c r="F1752" s="83">
        <f>IF($E1752="","",IFERROR(VLOOKUP(TRIM(E1752&amp;""),'Référentiel Articles'!$A$2:$F$634,4,FALSE),""))</f>
      </c>
      <c r="G1752" s="84">
        <f>IF($E1752="","",IFERROR(VLOOKUP(TRIM(E1752&amp;""),'Référentiel Articles'!$A$2:$F$634,5,FALSE),""))</f>
      </c>
      <c r="H1752" s="85" t="str">
        <v/>
      </c>
      <c r="I1752" s="84">
        <f>IF($E1752="","",IFERROR(VLOOKUP(TRIM(E1752&amp;""),'Référentiel Articles'!$A$2:$F$634,6,FALSE),""))</f>
      </c>
      <c r="J1752" s="90">
        <f>IF(OR($E1752="",$H1752=""),"",$H1752*$I1752)</f>
      </c>
      <c r="K1752" s="87" t="str">
        <v/>
      </c>
    </row>
    <row r="1753">
      <c r="A1753" s="74" t="str">
        <v/>
      </c>
      <c r="B1753" s="74" t="str">
        <v/>
      </c>
      <c r="C1753" s="75">
        <f>IF($E1753="","",IFERROR(VLOOKUP(TRIM(E1753&amp;""),'Référentiel Articles'!$A$2:$F$634,2,FALSE),""))</f>
      </c>
      <c r="D1753" s="75">
        <f>IF($E1753="","",IFERROR(VLOOKUP(TRIM(E1753&amp;""),'Référentiel Articles'!$A$2:$F$634,3,FALSE),""))</f>
      </c>
      <c r="E1753" s="74" t="str">
        <v/>
      </c>
      <c r="F1753" s="75">
        <f>IF($E1753="","",IFERROR(VLOOKUP(TRIM(E1753&amp;""),'Référentiel Articles'!$A$2:$F$634,4,FALSE),""))</f>
      </c>
      <c r="G1753" s="76">
        <f>IF($E1753="","",IFERROR(VLOOKUP(TRIM(E1753&amp;""),'Référentiel Articles'!$A$2:$F$634,5,FALSE),""))</f>
      </c>
      <c r="H1753" s="77" t="str">
        <v/>
      </c>
      <c r="I1753" s="76">
        <f>IF($E1753="","",IFERROR(VLOOKUP(TRIM(E1753&amp;""),'Référentiel Articles'!$A$2:$F$634,6,FALSE),""))</f>
      </c>
      <c r="J1753" s="78">
        <f>IF(OR($E1753="",$H1753=""),"",$H1753*$I1753)</f>
      </c>
      <c r="K1753" s="79" t="str">
        <v/>
      </c>
    </row>
    <row r="1754">
      <c r="A1754" s="81" t="str">
        <v/>
      </c>
      <c r="B1754" s="81" t="str">
        <v/>
      </c>
      <c r="C1754" s="83">
        <f>IF($E1754="","",IFERROR(VLOOKUP(TRIM(E1754&amp;""),'Référentiel Articles'!$A$2:$F$634,2,FALSE),""))</f>
      </c>
      <c r="D1754" s="83">
        <f>IF($E1754="","",IFERROR(VLOOKUP(TRIM(E1754&amp;""),'Référentiel Articles'!$A$2:$F$634,3,FALSE),""))</f>
      </c>
      <c r="E1754" s="81" t="str">
        <v/>
      </c>
      <c r="F1754" s="83">
        <f>IF($E1754="","",IFERROR(VLOOKUP(TRIM(E1754&amp;""),'Référentiel Articles'!$A$2:$F$634,4,FALSE),""))</f>
      </c>
      <c r="G1754" s="84">
        <f>IF($E1754="","",IFERROR(VLOOKUP(TRIM(E1754&amp;""),'Référentiel Articles'!$A$2:$F$634,5,FALSE),""))</f>
      </c>
      <c r="H1754" s="85" t="str">
        <v/>
      </c>
      <c r="I1754" s="84">
        <f>IF($E1754="","",IFERROR(VLOOKUP(TRIM(E1754&amp;""),'Référentiel Articles'!$A$2:$F$634,6,FALSE),""))</f>
      </c>
      <c r="J1754" s="90">
        <f>IF(OR($E1754="",$H1754=""),"",$H1754*$I1754)</f>
      </c>
      <c r="K1754" s="87" t="str">
        <v/>
      </c>
    </row>
    <row r="1755">
      <c r="A1755" s="74" t="str">
        <v/>
      </c>
      <c r="B1755" s="74" t="str">
        <v/>
      </c>
      <c r="C1755" s="75">
        <f>IF($E1755="","",IFERROR(VLOOKUP(TRIM(E1755&amp;""),'Référentiel Articles'!$A$2:$F$634,2,FALSE),""))</f>
      </c>
      <c r="D1755" s="75">
        <f>IF($E1755="","",IFERROR(VLOOKUP(TRIM(E1755&amp;""),'Référentiel Articles'!$A$2:$F$634,3,FALSE),""))</f>
      </c>
      <c r="E1755" s="74" t="str">
        <v/>
      </c>
      <c r="F1755" s="75">
        <f>IF($E1755="","",IFERROR(VLOOKUP(TRIM(E1755&amp;""),'Référentiel Articles'!$A$2:$F$634,4,FALSE),""))</f>
      </c>
      <c r="G1755" s="76">
        <f>IF($E1755="","",IFERROR(VLOOKUP(TRIM(E1755&amp;""),'Référentiel Articles'!$A$2:$F$634,5,FALSE),""))</f>
      </c>
      <c r="H1755" s="77" t="str">
        <v/>
      </c>
      <c r="I1755" s="76">
        <f>IF($E1755="","",IFERROR(VLOOKUP(TRIM(E1755&amp;""),'Référentiel Articles'!$A$2:$F$634,6,FALSE),""))</f>
      </c>
      <c r="J1755" s="78">
        <f>IF(OR($E1755="",$H1755=""),"",$H1755*$I1755)</f>
      </c>
      <c r="K1755" s="79" t="str">
        <v/>
      </c>
    </row>
    <row r="1756">
      <c r="A1756" s="81" t="str">
        <v/>
      </c>
      <c r="B1756" s="81" t="str">
        <v/>
      </c>
      <c r="C1756" s="83">
        <f>IF($E1756="","",IFERROR(VLOOKUP(TRIM(E1756&amp;""),'Référentiel Articles'!$A$2:$F$634,2,FALSE),""))</f>
      </c>
      <c r="D1756" s="83">
        <f>IF($E1756="","",IFERROR(VLOOKUP(TRIM(E1756&amp;""),'Référentiel Articles'!$A$2:$F$634,3,FALSE),""))</f>
      </c>
      <c r="E1756" s="81" t="str">
        <v/>
      </c>
      <c r="F1756" s="83">
        <f>IF($E1756="","",IFERROR(VLOOKUP(TRIM(E1756&amp;""),'Référentiel Articles'!$A$2:$F$634,4,FALSE),""))</f>
      </c>
      <c r="G1756" s="84">
        <f>IF($E1756="","",IFERROR(VLOOKUP(TRIM(E1756&amp;""),'Référentiel Articles'!$A$2:$F$634,5,FALSE),""))</f>
      </c>
      <c r="H1756" s="85" t="str">
        <v/>
      </c>
      <c r="I1756" s="84">
        <f>IF($E1756="","",IFERROR(VLOOKUP(TRIM(E1756&amp;""),'Référentiel Articles'!$A$2:$F$634,6,FALSE),""))</f>
      </c>
      <c r="J1756" s="90">
        <f>IF(OR($E1756="",$H1756=""),"",$H1756*$I1756)</f>
      </c>
      <c r="K1756" s="87" t="str">
        <v/>
      </c>
    </row>
    <row r="1757">
      <c r="A1757" s="74" t="str">
        <v/>
      </c>
      <c r="B1757" s="74" t="str">
        <v/>
      </c>
      <c r="C1757" s="75">
        <f>IF($E1757="","",IFERROR(VLOOKUP(TRIM(E1757&amp;""),'Référentiel Articles'!$A$2:$F$634,2,FALSE),""))</f>
      </c>
      <c r="D1757" s="75">
        <f>IF($E1757="","",IFERROR(VLOOKUP(TRIM(E1757&amp;""),'Référentiel Articles'!$A$2:$F$634,3,FALSE),""))</f>
      </c>
      <c r="E1757" s="74" t="str">
        <v/>
      </c>
      <c r="F1757" s="75">
        <f>IF($E1757="","",IFERROR(VLOOKUP(TRIM(E1757&amp;""),'Référentiel Articles'!$A$2:$F$634,4,FALSE),""))</f>
      </c>
      <c r="G1757" s="76">
        <f>IF($E1757="","",IFERROR(VLOOKUP(TRIM(E1757&amp;""),'Référentiel Articles'!$A$2:$F$634,5,FALSE),""))</f>
      </c>
      <c r="H1757" s="77" t="str">
        <v/>
      </c>
      <c r="I1757" s="76">
        <f>IF($E1757="","",IFERROR(VLOOKUP(TRIM(E1757&amp;""),'Référentiel Articles'!$A$2:$F$634,6,FALSE),""))</f>
      </c>
      <c r="J1757" s="78">
        <f>IF(OR($E1757="",$H1757=""),"",$H1757*$I1757)</f>
      </c>
      <c r="K1757" s="79" t="str">
        <v/>
      </c>
    </row>
    <row r="1758">
      <c r="A1758" s="81" t="str">
        <v/>
      </c>
      <c r="B1758" s="81" t="str">
        <v/>
      </c>
      <c r="C1758" s="83">
        <f>IF($E1758="","",IFERROR(VLOOKUP(TRIM(E1758&amp;""),'Référentiel Articles'!$A$2:$F$634,2,FALSE),""))</f>
      </c>
      <c r="D1758" s="83">
        <f>IF($E1758="","",IFERROR(VLOOKUP(TRIM(E1758&amp;""),'Référentiel Articles'!$A$2:$F$634,3,FALSE),""))</f>
      </c>
      <c r="E1758" s="81" t="str">
        <v/>
      </c>
      <c r="F1758" s="83">
        <f>IF($E1758="","",IFERROR(VLOOKUP(TRIM(E1758&amp;""),'Référentiel Articles'!$A$2:$F$634,4,FALSE),""))</f>
      </c>
      <c r="G1758" s="84">
        <f>IF($E1758="","",IFERROR(VLOOKUP(TRIM(E1758&amp;""),'Référentiel Articles'!$A$2:$F$634,5,FALSE),""))</f>
      </c>
      <c r="H1758" s="85" t="str">
        <v/>
      </c>
      <c r="I1758" s="84">
        <f>IF($E1758="","",IFERROR(VLOOKUP(TRIM(E1758&amp;""),'Référentiel Articles'!$A$2:$F$634,6,FALSE),""))</f>
      </c>
      <c r="J1758" s="90">
        <f>IF(OR($E1758="",$H1758=""),"",$H1758*$I1758)</f>
      </c>
      <c r="K1758" s="87" t="str">
        <v/>
      </c>
    </row>
    <row r="1759">
      <c r="A1759" s="74" t="str">
        <v/>
      </c>
      <c r="B1759" s="74" t="str">
        <v/>
      </c>
      <c r="C1759" s="75">
        <f>IF($E1759="","",IFERROR(VLOOKUP(TRIM(E1759&amp;""),'Référentiel Articles'!$A$2:$F$634,2,FALSE),""))</f>
      </c>
      <c r="D1759" s="75">
        <f>IF($E1759="","",IFERROR(VLOOKUP(TRIM(E1759&amp;""),'Référentiel Articles'!$A$2:$F$634,3,FALSE),""))</f>
      </c>
      <c r="E1759" s="74" t="str">
        <v/>
      </c>
      <c r="F1759" s="75">
        <f>IF($E1759="","",IFERROR(VLOOKUP(TRIM(E1759&amp;""),'Référentiel Articles'!$A$2:$F$634,4,FALSE),""))</f>
      </c>
      <c r="G1759" s="76">
        <f>IF($E1759="","",IFERROR(VLOOKUP(TRIM(E1759&amp;""),'Référentiel Articles'!$A$2:$F$634,5,FALSE),""))</f>
      </c>
      <c r="H1759" s="77" t="str">
        <v/>
      </c>
      <c r="I1759" s="76">
        <f>IF($E1759="","",IFERROR(VLOOKUP(TRIM(E1759&amp;""),'Référentiel Articles'!$A$2:$F$634,6,FALSE),""))</f>
      </c>
      <c r="J1759" s="78">
        <f>IF(OR($E1759="",$H1759=""),"",$H1759*$I1759)</f>
      </c>
      <c r="K1759" s="79" t="str">
        <v/>
      </c>
    </row>
    <row r="1760">
      <c r="A1760" s="81" t="str">
        <v/>
      </c>
      <c r="B1760" s="81" t="str">
        <v/>
      </c>
      <c r="C1760" s="83">
        <f>IF($E1760="","",IFERROR(VLOOKUP(TRIM(E1760&amp;""),'Référentiel Articles'!$A$2:$F$634,2,FALSE),""))</f>
      </c>
      <c r="D1760" s="83">
        <f>IF($E1760="","",IFERROR(VLOOKUP(TRIM(E1760&amp;""),'Référentiel Articles'!$A$2:$F$634,3,FALSE),""))</f>
      </c>
      <c r="E1760" s="81" t="str">
        <v/>
      </c>
      <c r="F1760" s="83">
        <f>IF($E1760="","",IFERROR(VLOOKUP(TRIM(E1760&amp;""),'Référentiel Articles'!$A$2:$F$634,4,FALSE),""))</f>
      </c>
      <c r="G1760" s="84">
        <f>IF($E1760="","",IFERROR(VLOOKUP(TRIM(E1760&amp;""),'Référentiel Articles'!$A$2:$F$634,5,FALSE),""))</f>
      </c>
      <c r="H1760" s="85" t="str">
        <v/>
      </c>
      <c r="I1760" s="84">
        <f>IF($E1760="","",IFERROR(VLOOKUP(TRIM(E1760&amp;""),'Référentiel Articles'!$A$2:$F$634,6,FALSE),""))</f>
      </c>
      <c r="J1760" s="90">
        <f>IF(OR($E1760="",$H1760=""),"",$H1760*$I1760)</f>
      </c>
      <c r="K1760" s="87" t="str">
        <v/>
      </c>
    </row>
    <row r="1761">
      <c r="A1761" s="74" t="str">
        <v/>
      </c>
      <c r="B1761" s="74" t="str">
        <v/>
      </c>
      <c r="C1761" s="75">
        <f>IF($E1761="","",IFERROR(VLOOKUP(TRIM(E1761&amp;""),'Référentiel Articles'!$A$2:$F$634,2,FALSE),""))</f>
      </c>
      <c r="D1761" s="75">
        <f>IF($E1761="","",IFERROR(VLOOKUP(TRIM(E1761&amp;""),'Référentiel Articles'!$A$2:$F$634,3,FALSE),""))</f>
      </c>
      <c r="E1761" s="74" t="str">
        <v/>
      </c>
      <c r="F1761" s="75">
        <f>IF($E1761="","",IFERROR(VLOOKUP(TRIM(E1761&amp;""),'Référentiel Articles'!$A$2:$F$634,4,FALSE),""))</f>
      </c>
      <c r="G1761" s="76">
        <f>IF($E1761="","",IFERROR(VLOOKUP(TRIM(E1761&amp;""),'Référentiel Articles'!$A$2:$F$634,5,FALSE),""))</f>
      </c>
      <c r="H1761" s="77" t="str">
        <v/>
      </c>
      <c r="I1761" s="76">
        <f>IF($E1761="","",IFERROR(VLOOKUP(TRIM(E1761&amp;""),'Référentiel Articles'!$A$2:$F$634,6,FALSE),""))</f>
      </c>
      <c r="J1761" s="78">
        <f>IF(OR($E1761="",$H1761=""),"",$H1761*$I1761)</f>
      </c>
      <c r="K1761" s="79" t="str">
        <v/>
      </c>
    </row>
    <row r="1762">
      <c r="A1762" s="81" t="str">
        <v/>
      </c>
      <c r="B1762" s="81" t="str">
        <v/>
      </c>
      <c r="C1762" s="83">
        <f>IF($E1762="","",IFERROR(VLOOKUP(TRIM(E1762&amp;""),'Référentiel Articles'!$A$2:$F$634,2,FALSE),""))</f>
      </c>
      <c r="D1762" s="83">
        <f>IF($E1762="","",IFERROR(VLOOKUP(TRIM(E1762&amp;""),'Référentiel Articles'!$A$2:$F$634,3,FALSE),""))</f>
      </c>
      <c r="E1762" s="81" t="str">
        <v/>
      </c>
      <c r="F1762" s="83">
        <f>IF($E1762="","",IFERROR(VLOOKUP(TRIM(E1762&amp;""),'Référentiel Articles'!$A$2:$F$634,4,FALSE),""))</f>
      </c>
      <c r="G1762" s="84">
        <f>IF($E1762="","",IFERROR(VLOOKUP(TRIM(E1762&amp;""),'Référentiel Articles'!$A$2:$F$634,5,FALSE),""))</f>
      </c>
      <c r="H1762" s="85" t="str">
        <v/>
      </c>
      <c r="I1762" s="84">
        <f>IF($E1762="","",IFERROR(VLOOKUP(TRIM(E1762&amp;""),'Référentiel Articles'!$A$2:$F$634,6,FALSE),""))</f>
      </c>
      <c r="J1762" s="90">
        <f>IF(OR($E1762="",$H1762=""),"",$H1762*$I1762)</f>
      </c>
      <c r="K1762" s="87" t="str">
        <v/>
      </c>
    </row>
    <row r="1763">
      <c r="A1763" s="74" t="str">
        <v/>
      </c>
      <c r="B1763" s="74" t="str">
        <v/>
      </c>
      <c r="C1763" s="75">
        <f>IF($E1763="","",IFERROR(VLOOKUP(TRIM(E1763&amp;""),'Référentiel Articles'!$A$2:$F$634,2,FALSE),""))</f>
      </c>
      <c r="D1763" s="75">
        <f>IF($E1763="","",IFERROR(VLOOKUP(TRIM(E1763&amp;""),'Référentiel Articles'!$A$2:$F$634,3,FALSE),""))</f>
      </c>
      <c r="E1763" s="74" t="str">
        <v/>
      </c>
      <c r="F1763" s="75">
        <f>IF($E1763="","",IFERROR(VLOOKUP(TRIM(E1763&amp;""),'Référentiel Articles'!$A$2:$F$634,4,FALSE),""))</f>
      </c>
      <c r="G1763" s="76">
        <f>IF($E1763="","",IFERROR(VLOOKUP(TRIM(E1763&amp;""),'Référentiel Articles'!$A$2:$F$634,5,FALSE),""))</f>
      </c>
      <c r="H1763" s="77" t="str">
        <v/>
      </c>
      <c r="I1763" s="76">
        <f>IF($E1763="","",IFERROR(VLOOKUP(TRIM(E1763&amp;""),'Référentiel Articles'!$A$2:$F$634,6,FALSE),""))</f>
      </c>
      <c r="J1763" s="78">
        <f>IF(OR($E1763="",$H1763=""),"",$H1763*$I1763)</f>
      </c>
      <c r="K1763" s="79" t="str">
        <v/>
      </c>
    </row>
    <row r="1764">
      <c r="A1764" s="81" t="str">
        <v/>
      </c>
      <c r="B1764" s="81" t="str">
        <v/>
      </c>
      <c r="C1764" s="83">
        <f>IF($E1764="","",IFERROR(VLOOKUP(TRIM(E1764&amp;""),'Référentiel Articles'!$A$2:$F$634,2,FALSE),""))</f>
      </c>
      <c r="D1764" s="83">
        <f>IF($E1764="","",IFERROR(VLOOKUP(TRIM(E1764&amp;""),'Référentiel Articles'!$A$2:$F$634,3,FALSE),""))</f>
      </c>
      <c r="E1764" s="81" t="str">
        <v/>
      </c>
      <c r="F1764" s="83">
        <f>IF($E1764="","",IFERROR(VLOOKUP(TRIM(E1764&amp;""),'Référentiel Articles'!$A$2:$F$634,4,FALSE),""))</f>
      </c>
      <c r="G1764" s="84">
        <f>IF($E1764="","",IFERROR(VLOOKUP(TRIM(E1764&amp;""),'Référentiel Articles'!$A$2:$F$634,5,FALSE),""))</f>
      </c>
      <c r="H1764" s="85" t="str">
        <v/>
      </c>
      <c r="I1764" s="84">
        <f>IF($E1764="","",IFERROR(VLOOKUP(TRIM(E1764&amp;""),'Référentiel Articles'!$A$2:$F$634,6,FALSE),""))</f>
      </c>
      <c r="J1764" s="90">
        <f>IF(OR($E1764="",$H1764=""),"",$H1764*$I1764)</f>
      </c>
      <c r="K1764" s="87" t="str">
        <v/>
      </c>
    </row>
    <row r="1765">
      <c r="A1765" s="74" t="str">
        <v/>
      </c>
      <c r="B1765" s="74" t="str">
        <v/>
      </c>
      <c r="C1765" s="75">
        <f>IF($E1765="","",IFERROR(VLOOKUP(TRIM(E1765&amp;""),'Référentiel Articles'!$A$2:$F$634,2,FALSE),""))</f>
      </c>
      <c r="D1765" s="75">
        <f>IF($E1765="","",IFERROR(VLOOKUP(TRIM(E1765&amp;""),'Référentiel Articles'!$A$2:$F$634,3,FALSE),""))</f>
      </c>
      <c r="E1765" s="74" t="str">
        <v/>
      </c>
      <c r="F1765" s="75">
        <f>IF($E1765="","",IFERROR(VLOOKUP(TRIM(E1765&amp;""),'Référentiel Articles'!$A$2:$F$634,4,FALSE),""))</f>
      </c>
      <c r="G1765" s="76">
        <f>IF($E1765="","",IFERROR(VLOOKUP(TRIM(E1765&amp;""),'Référentiel Articles'!$A$2:$F$634,5,FALSE),""))</f>
      </c>
      <c r="H1765" s="77" t="str">
        <v/>
      </c>
      <c r="I1765" s="76">
        <f>IF($E1765="","",IFERROR(VLOOKUP(TRIM(E1765&amp;""),'Référentiel Articles'!$A$2:$F$634,6,FALSE),""))</f>
      </c>
      <c r="J1765" s="78">
        <f>IF(OR($E1765="",$H1765=""),"",$H1765*$I1765)</f>
      </c>
      <c r="K1765" s="79" t="str">
        <v/>
      </c>
    </row>
    <row r="1766">
      <c r="A1766" s="81" t="str">
        <v/>
      </c>
      <c r="B1766" s="81" t="str">
        <v/>
      </c>
      <c r="C1766" s="83">
        <f>IF($E1766="","",IFERROR(VLOOKUP(TRIM(E1766&amp;""),'Référentiel Articles'!$A$2:$F$634,2,FALSE),""))</f>
      </c>
      <c r="D1766" s="83">
        <f>IF($E1766="","",IFERROR(VLOOKUP(TRIM(E1766&amp;""),'Référentiel Articles'!$A$2:$F$634,3,FALSE),""))</f>
      </c>
      <c r="E1766" s="81" t="str">
        <v/>
      </c>
      <c r="F1766" s="83">
        <f>IF($E1766="","",IFERROR(VLOOKUP(TRIM(E1766&amp;""),'Référentiel Articles'!$A$2:$F$634,4,FALSE),""))</f>
      </c>
      <c r="G1766" s="84">
        <f>IF($E1766="","",IFERROR(VLOOKUP(TRIM(E1766&amp;""),'Référentiel Articles'!$A$2:$F$634,5,FALSE),""))</f>
      </c>
      <c r="H1766" s="85" t="str">
        <v/>
      </c>
      <c r="I1766" s="84">
        <f>IF($E1766="","",IFERROR(VLOOKUP(TRIM(E1766&amp;""),'Référentiel Articles'!$A$2:$F$634,6,FALSE),""))</f>
      </c>
      <c r="J1766" s="90">
        <f>IF(OR($E1766="",$H1766=""),"",$H1766*$I1766)</f>
      </c>
      <c r="K1766" s="87" t="str">
        <v/>
      </c>
    </row>
    <row r="1767">
      <c r="A1767" s="74" t="str">
        <v/>
      </c>
      <c r="B1767" s="74" t="str">
        <v/>
      </c>
      <c r="C1767" s="75">
        <f>IF($E1767="","",IFERROR(VLOOKUP(TRIM(E1767&amp;""),'Référentiel Articles'!$A$2:$F$634,2,FALSE),""))</f>
      </c>
      <c r="D1767" s="75">
        <f>IF($E1767="","",IFERROR(VLOOKUP(TRIM(E1767&amp;""),'Référentiel Articles'!$A$2:$F$634,3,FALSE),""))</f>
      </c>
      <c r="E1767" s="74" t="str">
        <v/>
      </c>
      <c r="F1767" s="75">
        <f>IF($E1767="","",IFERROR(VLOOKUP(TRIM(E1767&amp;""),'Référentiel Articles'!$A$2:$F$634,4,FALSE),""))</f>
      </c>
      <c r="G1767" s="76">
        <f>IF($E1767="","",IFERROR(VLOOKUP(TRIM(E1767&amp;""),'Référentiel Articles'!$A$2:$F$634,5,FALSE),""))</f>
      </c>
      <c r="H1767" s="77" t="str">
        <v/>
      </c>
      <c r="I1767" s="76">
        <f>IF($E1767="","",IFERROR(VLOOKUP(TRIM(E1767&amp;""),'Référentiel Articles'!$A$2:$F$634,6,FALSE),""))</f>
      </c>
      <c r="J1767" s="78">
        <f>IF(OR($E1767="",$H1767=""),"",$H1767*$I1767)</f>
      </c>
      <c r="K1767" s="79" t="str">
        <v/>
      </c>
    </row>
    <row r="1768">
      <c r="A1768" s="81" t="str">
        <v/>
      </c>
      <c r="B1768" s="81" t="str">
        <v/>
      </c>
      <c r="C1768" s="83">
        <f>IF($E1768="","",IFERROR(VLOOKUP(TRIM(E1768&amp;""),'Référentiel Articles'!$A$2:$F$634,2,FALSE),""))</f>
      </c>
      <c r="D1768" s="83">
        <f>IF($E1768="","",IFERROR(VLOOKUP(TRIM(E1768&amp;""),'Référentiel Articles'!$A$2:$F$634,3,FALSE),""))</f>
      </c>
      <c r="E1768" s="81" t="str">
        <v/>
      </c>
      <c r="F1768" s="83">
        <f>IF($E1768="","",IFERROR(VLOOKUP(TRIM(E1768&amp;""),'Référentiel Articles'!$A$2:$F$634,4,FALSE),""))</f>
      </c>
      <c r="G1768" s="84">
        <f>IF($E1768="","",IFERROR(VLOOKUP(TRIM(E1768&amp;""),'Référentiel Articles'!$A$2:$F$634,5,FALSE),""))</f>
      </c>
      <c r="H1768" s="85" t="str">
        <v/>
      </c>
      <c r="I1768" s="84">
        <f>IF($E1768="","",IFERROR(VLOOKUP(TRIM(E1768&amp;""),'Référentiel Articles'!$A$2:$F$634,6,FALSE),""))</f>
      </c>
      <c r="J1768" s="90">
        <f>IF(OR($E1768="",$H1768=""),"",$H1768*$I1768)</f>
      </c>
      <c r="K1768" s="87" t="str">
        <v/>
      </c>
    </row>
    <row r="1769">
      <c r="A1769" s="74" t="str">
        <v/>
      </c>
      <c r="B1769" s="74" t="str">
        <v/>
      </c>
      <c r="C1769" s="75">
        <f>IF($E1769="","",IFERROR(VLOOKUP(TRIM(E1769&amp;""),'Référentiel Articles'!$A$2:$F$634,2,FALSE),""))</f>
      </c>
      <c r="D1769" s="75">
        <f>IF($E1769="","",IFERROR(VLOOKUP(TRIM(E1769&amp;""),'Référentiel Articles'!$A$2:$F$634,3,FALSE),""))</f>
      </c>
      <c r="E1769" s="74" t="str">
        <v/>
      </c>
      <c r="F1769" s="75">
        <f>IF($E1769="","",IFERROR(VLOOKUP(TRIM(E1769&amp;""),'Référentiel Articles'!$A$2:$F$634,4,FALSE),""))</f>
      </c>
      <c r="G1769" s="76">
        <f>IF($E1769="","",IFERROR(VLOOKUP(TRIM(E1769&amp;""),'Référentiel Articles'!$A$2:$F$634,5,FALSE),""))</f>
      </c>
      <c r="H1769" s="77" t="str">
        <v/>
      </c>
      <c r="I1769" s="76">
        <f>IF($E1769="","",IFERROR(VLOOKUP(TRIM(E1769&amp;""),'Référentiel Articles'!$A$2:$F$634,6,FALSE),""))</f>
      </c>
      <c r="J1769" s="78">
        <f>IF(OR($E1769="",$H1769=""),"",$H1769*$I1769)</f>
      </c>
      <c r="K1769" s="79" t="str">
        <v/>
      </c>
    </row>
    <row r="1770">
      <c r="A1770" s="81" t="str">
        <v/>
      </c>
      <c r="B1770" s="81" t="str">
        <v/>
      </c>
      <c r="C1770" s="83">
        <f>IF($E1770="","",IFERROR(VLOOKUP(TRIM(E1770&amp;""),'Référentiel Articles'!$A$2:$F$634,2,FALSE),""))</f>
      </c>
      <c r="D1770" s="83">
        <f>IF($E1770="","",IFERROR(VLOOKUP(TRIM(E1770&amp;""),'Référentiel Articles'!$A$2:$F$634,3,FALSE),""))</f>
      </c>
      <c r="E1770" s="81" t="str">
        <v/>
      </c>
      <c r="F1770" s="83">
        <f>IF($E1770="","",IFERROR(VLOOKUP(TRIM(E1770&amp;""),'Référentiel Articles'!$A$2:$F$634,4,FALSE),""))</f>
      </c>
      <c r="G1770" s="84">
        <f>IF($E1770="","",IFERROR(VLOOKUP(TRIM(E1770&amp;""),'Référentiel Articles'!$A$2:$F$634,5,FALSE),""))</f>
      </c>
      <c r="H1770" s="85" t="str">
        <v/>
      </c>
      <c r="I1770" s="84">
        <f>IF($E1770="","",IFERROR(VLOOKUP(TRIM(E1770&amp;""),'Référentiel Articles'!$A$2:$F$634,6,FALSE),""))</f>
      </c>
      <c r="J1770" s="90">
        <f>IF(OR($E1770="",$H1770=""),"",$H1770*$I1770)</f>
      </c>
      <c r="K1770" s="87" t="str">
        <v/>
      </c>
    </row>
    <row r="1771">
      <c r="A1771" s="74" t="str">
        <v/>
      </c>
      <c r="B1771" s="74" t="str">
        <v/>
      </c>
      <c r="C1771" s="75">
        <f>IF($E1771="","",IFERROR(VLOOKUP(TRIM(E1771&amp;""),'Référentiel Articles'!$A$2:$F$634,2,FALSE),""))</f>
      </c>
      <c r="D1771" s="75">
        <f>IF($E1771="","",IFERROR(VLOOKUP(TRIM(E1771&amp;""),'Référentiel Articles'!$A$2:$F$634,3,FALSE),""))</f>
      </c>
      <c r="E1771" s="74" t="str">
        <v/>
      </c>
      <c r="F1771" s="75">
        <f>IF($E1771="","",IFERROR(VLOOKUP(TRIM(E1771&amp;""),'Référentiel Articles'!$A$2:$F$634,4,FALSE),""))</f>
      </c>
      <c r="G1771" s="76">
        <f>IF($E1771="","",IFERROR(VLOOKUP(TRIM(E1771&amp;""),'Référentiel Articles'!$A$2:$F$634,5,FALSE),""))</f>
      </c>
      <c r="H1771" s="77" t="str">
        <v/>
      </c>
      <c r="I1771" s="76">
        <f>IF($E1771="","",IFERROR(VLOOKUP(TRIM(E1771&amp;""),'Référentiel Articles'!$A$2:$F$634,6,FALSE),""))</f>
      </c>
      <c r="J1771" s="78">
        <f>IF(OR($E1771="",$H1771=""),"",$H1771*$I1771)</f>
      </c>
      <c r="K1771" s="79" t="str">
        <v/>
      </c>
    </row>
    <row r="1772">
      <c r="A1772" s="81" t="str">
        <v/>
      </c>
      <c r="B1772" s="81" t="str">
        <v/>
      </c>
      <c r="C1772" s="83">
        <f>IF($E1772="","",IFERROR(VLOOKUP(TRIM(E1772&amp;""),'Référentiel Articles'!$A$2:$F$634,2,FALSE),""))</f>
      </c>
      <c r="D1772" s="83">
        <f>IF($E1772="","",IFERROR(VLOOKUP(TRIM(E1772&amp;""),'Référentiel Articles'!$A$2:$F$634,3,FALSE),""))</f>
      </c>
      <c r="E1772" s="81" t="str">
        <v/>
      </c>
      <c r="F1772" s="83">
        <f>IF($E1772="","",IFERROR(VLOOKUP(TRIM(E1772&amp;""),'Référentiel Articles'!$A$2:$F$634,4,FALSE),""))</f>
      </c>
      <c r="G1772" s="84">
        <f>IF($E1772="","",IFERROR(VLOOKUP(TRIM(E1772&amp;""),'Référentiel Articles'!$A$2:$F$634,5,FALSE),""))</f>
      </c>
      <c r="H1772" s="85" t="str">
        <v/>
      </c>
      <c r="I1772" s="84">
        <f>IF($E1772="","",IFERROR(VLOOKUP(TRIM(E1772&amp;""),'Référentiel Articles'!$A$2:$F$634,6,FALSE),""))</f>
      </c>
      <c r="J1772" s="90">
        <f>IF(OR($E1772="",$H1772=""),"",$H1772*$I1772)</f>
      </c>
      <c r="K1772" s="87" t="str">
        <v/>
      </c>
    </row>
    <row r="1773">
      <c r="A1773" s="74" t="str">
        <v/>
      </c>
      <c r="B1773" s="74" t="str">
        <v/>
      </c>
      <c r="C1773" s="75">
        <f>IF($E1773="","",IFERROR(VLOOKUP(TRIM(E1773&amp;""),'Référentiel Articles'!$A$2:$F$634,2,FALSE),""))</f>
      </c>
      <c r="D1773" s="75">
        <f>IF($E1773="","",IFERROR(VLOOKUP(TRIM(E1773&amp;""),'Référentiel Articles'!$A$2:$F$634,3,FALSE),""))</f>
      </c>
      <c r="E1773" s="74" t="str">
        <v/>
      </c>
      <c r="F1773" s="75">
        <f>IF($E1773="","",IFERROR(VLOOKUP(TRIM(E1773&amp;""),'Référentiel Articles'!$A$2:$F$634,4,FALSE),""))</f>
      </c>
      <c r="G1773" s="76">
        <f>IF($E1773="","",IFERROR(VLOOKUP(TRIM(E1773&amp;""),'Référentiel Articles'!$A$2:$F$634,5,FALSE),""))</f>
      </c>
      <c r="H1773" s="77" t="str">
        <v/>
      </c>
      <c r="I1773" s="76">
        <f>IF($E1773="","",IFERROR(VLOOKUP(TRIM(E1773&amp;""),'Référentiel Articles'!$A$2:$F$634,6,FALSE),""))</f>
      </c>
      <c r="J1773" s="78">
        <f>IF(OR($E1773="",$H1773=""),"",$H1773*$I1773)</f>
      </c>
      <c r="K1773" s="79" t="str">
        <v/>
      </c>
    </row>
    <row r="1774">
      <c r="A1774" s="81" t="str">
        <v/>
      </c>
      <c r="B1774" s="81" t="str">
        <v/>
      </c>
      <c r="C1774" s="83">
        <f>IF($E1774="","",IFERROR(VLOOKUP(TRIM(E1774&amp;""),'Référentiel Articles'!$A$2:$F$634,2,FALSE),""))</f>
      </c>
      <c r="D1774" s="83">
        <f>IF($E1774="","",IFERROR(VLOOKUP(TRIM(E1774&amp;""),'Référentiel Articles'!$A$2:$F$634,3,FALSE),""))</f>
      </c>
      <c r="E1774" s="81" t="str">
        <v/>
      </c>
      <c r="F1774" s="83">
        <f>IF($E1774="","",IFERROR(VLOOKUP(TRIM(E1774&amp;""),'Référentiel Articles'!$A$2:$F$634,4,FALSE),""))</f>
      </c>
      <c r="G1774" s="84">
        <f>IF($E1774="","",IFERROR(VLOOKUP(TRIM(E1774&amp;""),'Référentiel Articles'!$A$2:$F$634,5,FALSE),""))</f>
      </c>
      <c r="H1774" s="85" t="str">
        <v/>
      </c>
      <c r="I1774" s="84">
        <f>IF($E1774="","",IFERROR(VLOOKUP(TRIM(E1774&amp;""),'Référentiel Articles'!$A$2:$F$634,6,FALSE),""))</f>
      </c>
      <c r="J1774" s="90">
        <f>IF(OR($E1774="",$H1774=""),"",$H1774*$I1774)</f>
      </c>
      <c r="K1774" s="87" t="str">
        <v/>
      </c>
    </row>
    <row r="1775">
      <c r="A1775" s="74" t="str">
        <v/>
      </c>
      <c r="B1775" s="74" t="str">
        <v/>
      </c>
      <c r="C1775" s="75">
        <f>IF($E1775="","",IFERROR(VLOOKUP(TRIM(E1775&amp;""),'Référentiel Articles'!$A$2:$F$634,2,FALSE),""))</f>
      </c>
      <c r="D1775" s="75">
        <f>IF($E1775="","",IFERROR(VLOOKUP(TRIM(E1775&amp;""),'Référentiel Articles'!$A$2:$F$634,3,FALSE),""))</f>
      </c>
      <c r="E1775" s="74" t="str">
        <v/>
      </c>
      <c r="F1775" s="75">
        <f>IF($E1775="","",IFERROR(VLOOKUP(TRIM(E1775&amp;""),'Référentiel Articles'!$A$2:$F$634,4,FALSE),""))</f>
      </c>
      <c r="G1775" s="76">
        <f>IF($E1775="","",IFERROR(VLOOKUP(TRIM(E1775&amp;""),'Référentiel Articles'!$A$2:$F$634,5,FALSE),""))</f>
      </c>
      <c r="H1775" s="77" t="str">
        <v/>
      </c>
      <c r="I1775" s="76">
        <f>IF($E1775="","",IFERROR(VLOOKUP(TRIM(E1775&amp;""),'Référentiel Articles'!$A$2:$F$634,6,FALSE),""))</f>
      </c>
      <c r="J1775" s="78">
        <f>IF(OR($E1775="",$H1775=""),"",$H1775*$I1775)</f>
      </c>
      <c r="K1775" s="79" t="str">
        <v/>
      </c>
    </row>
    <row r="1776">
      <c r="A1776" s="81" t="str">
        <v/>
      </c>
      <c r="B1776" s="81" t="str">
        <v/>
      </c>
      <c r="C1776" s="83">
        <f>IF($E1776="","",IFERROR(VLOOKUP(TRIM(E1776&amp;""),'Référentiel Articles'!$A$2:$F$634,2,FALSE),""))</f>
      </c>
      <c r="D1776" s="83">
        <f>IF($E1776="","",IFERROR(VLOOKUP(TRIM(E1776&amp;""),'Référentiel Articles'!$A$2:$F$634,3,FALSE),""))</f>
      </c>
      <c r="E1776" s="81" t="str">
        <v/>
      </c>
      <c r="F1776" s="83">
        <f>IF($E1776="","",IFERROR(VLOOKUP(TRIM(E1776&amp;""),'Référentiel Articles'!$A$2:$F$634,4,FALSE),""))</f>
      </c>
      <c r="G1776" s="84">
        <f>IF($E1776="","",IFERROR(VLOOKUP(TRIM(E1776&amp;""),'Référentiel Articles'!$A$2:$F$634,5,FALSE),""))</f>
      </c>
      <c r="H1776" s="85" t="str">
        <v/>
      </c>
      <c r="I1776" s="84">
        <f>IF($E1776="","",IFERROR(VLOOKUP(TRIM(E1776&amp;""),'Référentiel Articles'!$A$2:$F$634,6,FALSE),""))</f>
      </c>
      <c r="J1776" s="90">
        <f>IF(OR($E1776="",$H1776=""),"",$H1776*$I1776)</f>
      </c>
      <c r="K1776" s="87" t="str">
        <v/>
      </c>
    </row>
    <row r="1777">
      <c r="A1777" s="74" t="str">
        <v/>
      </c>
      <c r="B1777" s="74" t="str">
        <v/>
      </c>
      <c r="C1777" s="75">
        <f>IF($E1777="","",IFERROR(VLOOKUP(TRIM(E1777&amp;""),'Référentiel Articles'!$A$2:$F$634,2,FALSE),""))</f>
      </c>
      <c r="D1777" s="75">
        <f>IF($E1777="","",IFERROR(VLOOKUP(TRIM(E1777&amp;""),'Référentiel Articles'!$A$2:$F$634,3,FALSE),""))</f>
      </c>
      <c r="E1777" s="74" t="str">
        <v/>
      </c>
      <c r="F1777" s="75">
        <f>IF($E1777="","",IFERROR(VLOOKUP(TRIM(E1777&amp;""),'Référentiel Articles'!$A$2:$F$634,4,FALSE),""))</f>
      </c>
      <c r="G1777" s="76">
        <f>IF($E1777="","",IFERROR(VLOOKUP(TRIM(E1777&amp;""),'Référentiel Articles'!$A$2:$F$634,5,FALSE),""))</f>
      </c>
      <c r="H1777" s="77" t="str">
        <v/>
      </c>
      <c r="I1777" s="76">
        <f>IF($E1777="","",IFERROR(VLOOKUP(TRIM(E1777&amp;""),'Référentiel Articles'!$A$2:$F$634,6,FALSE),""))</f>
      </c>
      <c r="J1777" s="78">
        <f>IF(OR($E1777="",$H1777=""),"",$H1777*$I1777)</f>
      </c>
      <c r="K1777" s="79" t="str">
        <v/>
      </c>
    </row>
    <row r="1778">
      <c r="A1778" s="81" t="str">
        <v/>
      </c>
      <c r="B1778" s="81" t="str">
        <v/>
      </c>
      <c r="C1778" s="83">
        <f>IF($E1778="","",IFERROR(VLOOKUP(TRIM(E1778&amp;""),'Référentiel Articles'!$A$2:$F$634,2,FALSE),""))</f>
      </c>
      <c r="D1778" s="83">
        <f>IF($E1778="","",IFERROR(VLOOKUP(TRIM(E1778&amp;""),'Référentiel Articles'!$A$2:$F$634,3,FALSE),""))</f>
      </c>
      <c r="E1778" s="81" t="str">
        <v/>
      </c>
      <c r="F1778" s="83">
        <f>IF($E1778="","",IFERROR(VLOOKUP(TRIM(E1778&amp;""),'Référentiel Articles'!$A$2:$F$634,4,FALSE),""))</f>
      </c>
      <c r="G1778" s="84">
        <f>IF($E1778="","",IFERROR(VLOOKUP(TRIM(E1778&amp;""),'Référentiel Articles'!$A$2:$F$634,5,FALSE),""))</f>
      </c>
      <c r="H1778" s="85" t="str">
        <v/>
      </c>
      <c r="I1778" s="84">
        <f>IF($E1778="","",IFERROR(VLOOKUP(TRIM(E1778&amp;""),'Référentiel Articles'!$A$2:$F$634,6,FALSE),""))</f>
      </c>
      <c r="J1778" s="90">
        <f>IF(OR($E1778="",$H1778=""),"",$H1778*$I1778)</f>
      </c>
      <c r="K1778" s="87" t="str">
        <v/>
      </c>
    </row>
    <row r="1779">
      <c r="A1779" s="74" t="str">
        <v/>
      </c>
      <c r="B1779" s="74" t="str">
        <v/>
      </c>
      <c r="C1779" s="75">
        <f>IF($E1779="","",IFERROR(VLOOKUP(TRIM(E1779&amp;""),'Référentiel Articles'!$A$2:$F$634,2,FALSE),""))</f>
      </c>
      <c r="D1779" s="75">
        <f>IF($E1779="","",IFERROR(VLOOKUP(TRIM(E1779&amp;""),'Référentiel Articles'!$A$2:$F$634,3,FALSE),""))</f>
      </c>
      <c r="E1779" s="74" t="str">
        <v/>
      </c>
      <c r="F1779" s="75">
        <f>IF($E1779="","",IFERROR(VLOOKUP(TRIM(E1779&amp;""),'Référentiel Articles'!$A$2:$F$634,4,FALSE),""))</f>
      </c>
      <c r="G1779" s="76">
        <f>IF($E1779="","",IFERROR(VLOOKUP(TRIM(E1779&amp;""),'Référentiel Articles'!$A$2:$F$634,5,FALSE),""))</f>
      </c>
      <c r="H1779" s="77" t="str">
        <v/>
      </c>
      <c r="I1779" s="76">
        <f>IF($E1779="","",IFERROR(VLOOKUP(TRIM(E1779&amp;""),'Référentiel Articles'!$A$2:$F$634,6,FALSE),""))</f>
      </c>
      <c r="J1779" s="78">
        <f>IF(OR($E1779="",$H1779=""),"",$H1779*$I1779)</f>
      </c>
      <c r="K1779" s="79" t="str">
        <v/>
      </c>
    </row>
    <row r="1780">
      <c r="A1780" s="81" t="str">
        <v/>
      </c>
      <c r="B1780" s="81" t="str">
        <v/>
      </c>
      <c r="C1780" s="83">
        <f>IF($E1780="","",IFERROR(VLOOKUP(TRIM(E1780&amp;""),'Référentiel Articles'!$A$2:$F$634,2,FALSE),""))</f>
      </c>
      <c r="D1780" s="83">
        <f>IF($E1780="","",IFERROR(VLOOKUP(TRIM(E1780&amp;""),'Référentiel Articles'!$A$2:$F$634,3,FALSE),""))</f>
      </c>
      <c r="E1780" s="81" t="str">
        <v/>
      </c>
      <c r="F1780" s="83">
        <f>IF($E1780="","",IFERROR(VLOOKUP(TRIM(E1780&amp;""),'Référentiel Articles'!$A$2:$F$634,4,FALSE),""))</f>
      </c>
      <c r="G1780" s="84">
        <f>IF($E1780="","",IFERROR(VLOOKUP(TRIM(E1780&amp;""),'Référentiel Articles'!$A$2:$F$634,5,FALSE),""))</f>
      </c>
      <c r="H1780" s="85" t="str">
        <v/>
      </c>
      <c r="I1780" s="84">
        <f>IF($E1780="","",IFERROR(VLOOKUP(TRIM(E1780&amp;""),'Référentiel Articles'!$A$2:$F$634,6,FALSE),""))</f>
      </c>
      <c r="J1780" s="90">
        <f>IF(OR($E1780="",$H1780=""),"",$H1780*$I1780)</f>
      </c>
      <c r="K1780" s="87" t="str">
        <v/>
      </c>
    </row>
    <row r="1781">
      <c r="A1781" s="74" t="str">
        <v/>
      </c>
      <c r="B1781" s="74" t="str">
        <v/>
      </c>
      <c r="C1781" s="75">
        <f>IF($E1781="","",IFERROR(VLOOKUP(TRIM(E1781&amp;""),'Référentiel Articles'!$A$2:$F$634,2,FALSE),""))</f>
      </c>
      <c r="D1781" s="75">
        <f>IF($E1781="","",IFERROR(VLOOKUP(TRIM(E1781&amp;""),'Référentiel Articles'!$A$2:$F$634,3,FALSE),""))</f>
      </c>
      <c r="E1781" s="74" t="str">
        <v/>
      </c>
      <c r="F1781" s="75">
        <f>IF($E1781="","",IFERROR(VLOOKUP(TRIM(E1781&amp;""),'Référentiel Articles'!$A$2:$F$634,4,FALSE),""))</f>
      </c>
      <c r="G1781" s="76">
        <f>IF($E1781="","",IFERROR(VLOOKUP(TRIM(E1781&amp;""),'Référentiel Articles'!$A$2:$F$634,5,FALSE),""))</f>
      </c>
      <c r="H1781" s="77" t="str">
        <v/>
      </c>
      <c r="I1781" s="76">
        <f>IF($E1781="","",IFERROR(VLOOKUP(TRIM(E1781&amp;""),'Référentiel Articles'!$A$2:$F$634,6,FALSE),""))</f>
      </c>
      <c r="J1781" s="78">
        <f>IF(OR($E1781="",$H1781=""),"",$H1781*$I1781)</f>
      </c>
      <c r="K1781" s="79" t="str">
        <v/>
      </c>
    </row>
    <row r="1782">
      <c r="A1782" s="81" t="str">
        <v/>
      </c>
      <c r="B1782" s="81" t="str">
        <v/>
      </c>
      <c r="C1782" s="83">
        <f>IF($E1782="","",IFERROR(VLOOKUP(TRIM(E1782&amp;""),'Référentiel Articles'!$A$2:$F$634,2,FALSE),""))</f>
      </c>
      <c r="D1782" s="83">
        <f>IF($E1782="","",IFERROR(VLOOKUP(TRIM(E1782&amp;""),'Référentiel Articles'!$A$2:$F$634,3,FALSE),""))</f>
      </c>
      <c r="E1782" s="81" t="str">
        <v/>
      </c>
      <c r="F1782" s="83">
        <f>IF($E1782="","",IFERROR(VLOOKUP(TRIM(E1782&amp;""),'Référentiel Articles'!$A$2:$F$634,4,FALSE),""))</f>
      </c>
      <c r="G1782" s="84">
        <f>IF($E1782="","",IFERROR(VLOOKUP(TRIM(E1782&amp;""),'Référentiel Articles'!$A$2:$F$634,5,FALSE),""))</f>
      </c>
      <c r="H1782" s="85" t="str">
        <v/>
      </c>
      <c r="I1782" s="84">
        <f>IF($E1782="","",IFERROR(VLOOKUP(TRIM(E1782&amp;""),'Référentiel Articles'!$A$2:$F$634,6,FALSE),""))</f>
      </c>
      <c r="J1782" s="90">
        <f>IF(OR($E1782="",$H1782=""),"",$H1782*$I1782)</f>
      </c>
      <c r="K1782" s="87" t="str">
        <v/>
      </c>
    </row>
    <row r="1783">
      <c r="A1783" s="74" t="str">
        <v/>
      </c>
      <c r="B1783" s="74" t="str">
        <v/>
      </c>
      <c r="C1783" s="75">
        <f>IF($E1783="","",IFERROR(VLOOKUP(TRIM(E1783&amp;""),'Référentiel Articles'!$A$2:$F$634,2,FALSE),""))</f>
      </c>
      <c r="D1783" s="75">
        <f>IF($E1783="","",IFERROR(VLOOKUP(TRIM(E1783&amp;""),'Référentiel Articles'!$A$2:$F$634,3,FALSE),""))</f>
      </c>
      <c r="E1783" s="74" t="str">
        <v/>
      </c>
      <c r="F1783" s="75">
        <f>IF($E1783="","",IFERROR(VLOOKUP(TRIM(E1783&amp;""),'Référentiel Articles'!$A$2:$F$634,4,FALSE),""))</f>
      </c>
      <c r="G1783" s="76">
        <f>IF($E1783="","",IFERROR(VLOOKUP(TRIM(E1783&amp;""),'Référentiel Articles'!$A$2:$F$634,5,FALSE),""))</f>
      </c>
      <c r="H1783" s="77" t="str">
        <v/>
      </c>
      <c r="I1783" s="76">
        <f>IF($E1783="","",IFERROR(VLOOKUP(TRIM(E1783&amp;""),'Référentiel Articles'!$A$2:$F$634,6,FALSE),""))</f>
      </c>
      <c r="J1783" s="78">
        <f>IF(OR($E1783="",$H1783=""),"",$H1783*$I1783)</f>
      </c>
      <c r="K1783" s="79" t="str">
        <v/>
      </c>
    </row>
    <row r="1784">
      <c r="A1784" s="81" t="str">
        <v/>
      </c>
      <c r="B1784" s="81" t="str">
        <v/>
      </c>
      <c r="C1784" s="83">
        <f>IF($E1784="","",IFERROR(VLOOKUP(TRIM(E1784&amp;""),'Référentiel Articles'!$A$2:$F$634,2,FALSE),""))</f>
      </c>
      <c r="D1784" s="83">
        <f>IF($E1784="","",IFERROR(VLOOKUP(TRIM(E1784&amp;""),'Référentiel Articles'!$A$2:$F$634,3,FALSE),""))</f>
      </c>
      <c r="E1784" s="81" t="str">
        <v/>
      </c>
      <c r="F1784" s="83">
        <f>IF($E1784="","",IFERROR(VLOOKUP(TRIM(E1784&amp;""),'Référentiel Articles'!$A$2:$F$634,4,FALSE),""))</f>
      </c>
      <c r="G1784" s="84">
        <f>IF($E1784="","",IFERROR(VLOOKUP(TRIM(E1784&amp;""),'Référentiel Articles'!$A$2:$F$634,5,FALSE),""))</f>
      </c>
      <c r="H1784" s="85" t="str">
        <v/>
      </c>
      <c r="I1784" s="84">
        <f>IF($E1784="","",IFERROR(VLOOKUP(TRIM(E1784&amp;""),'Référentiel Articles'!$A$2:$F$634,6,FALSE),""))</f>
      </c>
      <c r="J1784" s="90">
        <f>IF(OR($E1784="",$H1784=""),"",$H1784*$I1784)</f>
      </c>
      <c r="K1784" s="87" t="str">
        <v/>
      </c>
    </row>
    <row r="1785">
      <c r="A1785" s="74" t="str">
        <v/>
      </c>
      <c r="B1785" s="74" t="str">
        <v/>
      </c>
      <c r="C1785" s="75">
        <f>IF($E1785="","",IFERROR(VLOOKUP(TRIM(E1785&amp;""),'Référentiel Articles'!$A$2:$F$634,2,FALSE),""))</f>
      </c>
      <c r="D1785" s="75">
        <f>IF($E1785="","",IFERROR(VLOOKUP(TRIM(E1785&amp;""),'Référentiel Articles'!$A$2:$F$634,3,FALSE),""))</f>
      </c>
      <c r="E1785" s="74" t="str">
        <v/>
      </c>
      <c r="F1785" s="75">
        <f>IF($E1785="","",IFERROR(VLOOKUP(TRIM(E1785&amp;""),'Référentiel Articles'!$A$2:$F$634,4,FALSE),""))</f>
      </c>
      <c r="G1785" s="76">
        <f>IF($E1785="","",IFERROR(VLOOKUP(TRIM(E1785&amp;""),'Référentiel Articles'!$A$2:$F$634,5,FALSE),""))</f>
      </c>
      <c r="H1785" s="77" t="str">
        <v/>
      </c>
      <c r="I1785" s="76">
        <f>IF($E1785="","",IFERROR(VLOOKUP(TRIM(E1785&amp;""),'Référentiel Articles'!$A$2:$F$634,6,FALSE),""))</f>
      </c>
      <c r="J1785" s="78">
        <f>IF(OR($E1785="",$H1785=""),"",$H1785*$I1785)</f>
      </c>
      <c r="K1785" s="79" t="str">
        <v/>
      </c>
    </row>
    <row r="1786">
      <c r="A1786" s="81" t="str">
        <v/>
      </c>
      <c r="B1786" s="81" t="str">
        <v/>
      </c>
      <c r="C1786" s="83">
        <f>IF($E1786="","",IFERROR(VLOOKUP(TRIM(E1786&amp;""),'Référentiel Articles'!$A$2:$F$634,2,FALSE),""))</f>
      </c>
      <c r="D1786" s="83">
        <f>IF($E1786="","",IFERROR(VLOOKUP(TRIM(E1786&amp;""),'Référentiel Articles'!$A$2:$F$634,3,FALSE),""))</f>
      </c>
      <c r="E1786" s="81" t="str">
        <v/>
      </c>
      <c r="F1786" s="83">
        <f>IF($E1786="","",IFERROR(VLOOKUP(TRIM(E1786&amp;""),'Référentiel Articles'!$A$2:$F$634,4,FALSE),""))</f>
      </c>
      <c r="G1786" s="84">
        <f>IF($E1786="","",IFERROR(VLOOKUP(TRIM(E1786&amp;""),'Référentiel Articles'!$A$2:$F$634,5,FALSE),""))</f>
      </c>
      <c r="H1786" s="85" t="str">
        <v/>
      </c>
      <c r="I1786" s="84">
        <f>IF($E1786="","",IFERROR(VLOOKUP(TRIM(E1786&amp;""),'Référentiel Articles'!$A$2:$F$634,6,FALSE),""))</f>
      </c>
      <c r="J1786" s="90">
        <f>IF(OR($E1786="",$H1786=""),"",$H1786*$I1786)</f>
      </c>
      <c r="K1786" s="87" t="str">
        <v/>
      </c>
    </row>
    <row r="1787">
      <c r="A1787" s="74" t="str">
        <v/>
      </c>
      <c r="B1787" s="74" t="str">
        <v/>
      </c>
      <c r="C1787" s="75">
        <f>IF($E1787="","",IFERROR(VLOOKUP(TRIM(E1787&amp;""),'Référentiel Articles'!$A$2:$F$634,2,FALSE),""))</f>
      </c>
      <c r="D1787" s="75">
        <f>IF($E1787="","",IFERROR(VLOOKUP(TRIM(E1787&amp;""),'Référentiel Articles'!$A$2:$F$634,3,FALSE),""))</f>
      </c>
      <c r="E1787" s="74" t="str">
        <v/>
      </c>
      <c r="F1787" s="75">
        <f>IF($E1787="","",IFERROR(VLOOKUP(TRIM(E1787&amp;""),'Référentiel Articles'!$A$2:$F$634,4,FALSE),""))</f>
      </c>
      <c r="G1787" s="76">
        <f>IF($E1787="","",IFERROR(VLOOKUP(TRIM(E1787&amp;""),'Référentiel Articles'!$A$2:$F$634,5,FALSE),""))</f>
      </c>
      <c r="H1787" s="77" t="str">
        <v/>
      </c>
      <c r="I1787" s="76">
        <f>IF($E1787="","",IFERROR(VLOOKUP(TRIM(E1787&amp;""),'Référentiel Articles'!$A$2:$F$634,6,FALSE),""))</f>
      </c>
      <c r="J1787" s="78">
        <f>IF(OR($E1787="",$H1787=""),"",$H1787*$I1787)</f>
      </c>
      <c r="K1787" s="79" t="str">
        <v/>
      </c>
    </row>
    <row r="1788">
      <c r="A1788" s="81" t="str">
        <v/>
      </c>
      <c r="B1788" s="81" t="str">
        <v/>
      </c>
      <c r="C1788" s="83">
        <f>IF($E1788="","",IFERROR(VLOOKUP(TRIM(E1788&amp;""),'Référentiel Articles'!$A$2:$F$634,2,FALSE),""))</f>
      </c>
      <c r="D1788" s="83">
        <f>IF($E1788="","",IFERROR(VLOOKUP(TRIM(E1788&amp;""),'Référentiel Articles'!$A$2:$F$634,3,FALSE),""))</f>
      </c>
      <c r="E1788" s="81" t="str">
        <v/>
      </c>
      <c r="F1788" s="83">
        <f>IF($E1788="","",IFERROR(VLOOKUP(TRIM(E1788&amp;""),'Référentiel Articles'!$A$2:$F$634,4,FALSE),""))</f>
      </c>
      <c r="G1788" s="84">
        <f>IF($E1788="","",IFERROR(VLOOKUP(TRIM(E1788&amp;""),'Référentiel Articles'!$A$2:$F$634,5,FALSE),""))</f>
      </c>
      <c r="H1788" s="85" t="str">
        <v/>
      </c>
      <c r="I1788" s="84">
        <f>IF($E1788="","",IFERROR(VLOOKUP(TRIM(E1788&amp;""),'Référentiel Articles'!$A$2:$F$634,6,FALSE),""))</f>
      </c>
      <c r="J1788" s="90">
        <f>IF(OR($E1788="",$H1788=""),"",$H1788*$I1788)</f>
      </c>
      <c r="K1788" s="87" t="str">
        <v/>
      </c>
    </row>
    <row r="1789">
      <c r="A1789" s="74" t="str">
        <v/>
      </c>
      <c r="B1789" s="74" t="str">
        <v/>
      </c>
      <c r="C1789" s="75">
        <f>IF($E1789="","",IFERROR(VLOOKUP(TRIM(E1789&amp;""),'Référentiel Articles'!$A$2:$F$634,2,FALSE),""))</f>
      </c>
      <c r="D1789" s="75">
        <f>IF($E1789="","",IFERROR(VLOOKUP(TRIM(E1789&amp;""),'Référentiel Articles'!$A$2:$F$634,3,FALSE),""))</f>
      </c>
      <c r="E1789" s="74" t="str">
        <v/>
      </c>
      <c r="F1789" s="75">
        <f>IF($E1789="","",IFERROR(VLOOKUP(TRIM(E1789&amp;""),'Référentiel Articles'!$A$2:$F$634,4,FALSE),""))</f>
      </c>
      <c r="G1789" s="76">
        <f>IF($E1789="","",IFERROR(VLOOKUP(TRIM(E1789&amp;""),'Référentiel Articles'!$A$2:$F$634,5,FALSE),""))</f>
      </c>
      <c r="H1789" s="77" t="str">
        <v/>
      </c>
      <c r="I1789" s="76">
        <f>IF($E1789="","",IFERROR(VLOOKUP(TRIM(E1789&amp;""),'Référentiel Articles'!$A$2:$F$634,6,FALSE),""))</f>
      </c>
      <c r="J1789" s="78">
        <f>IF(OR($E1789="",$H1789=""),"",$H1789*$I1789)</f>
      </c>
      <c r="K1789" s="79" t="str">
        <v/>
      </c>
    </row>
    <row r="1790">
      <c r="A1790" s="81" t="str">
        <v/>
      </c>
      <c r="B1790" s="81" t="str">
        <v/>
      </c>
      <c r="C1790" s="83">
        <f>IF($E1790="","",IFERROR(VLOOKUP(TRIM(E1790&amp;""),'Référentiel Articles'!$A$2:$F$634,2,FALSE),""))</f>
      </c>
      <c r="D1790" s="83">
        <f>IF($E1790="","",IFERROR(VLOOKUP(TRIM(E1790&amp;""),'Référentiel Articles'!$A$2:$F$634,3,FALSE),""))</f>
      </c>
      <c r="E1790" s="81" t="str">
        <v/>
      </c>
      <c r="F1790" s="83">
        <f>IF($E1790="","",IFERROR(VLOOKUP(TRIM(E1790&amp;""),'Référentiel Articles'!$A$2:$F$634,4,FALSE),""))</f>
      </c>
      <c r="G1790" s="84">
        <f>IF($E1790="","",IFERROR(VLOOKUP(TRIM(E1790&amp;""),'Référentiel Articles'!$A$2:$F$634,5,FALSE),""))</f>
      </c>
      <c r="H1790" s="85" t="str">
        <v/>
      </c>
      <c r="I1790" s="84">
        <f>IF($E1790="","",IFERROR(VLOOKUP(TRIM(E1790&amp;""),'Référentiel Articles'!$A$2:$F$634,6,FALSE),""))</f>
      </c>
      <c r="J1790" s="90">
        <f>IF(OR($E1790="",$H1790=""),"",$H1790*$I1790)</f>
      </c>
      <c r="K1790" s="87" t="str">
        <v/>
      </c>
    </row>
    <row r="1791">
      <c r="A1791" s="74" t="str">
        <v/>
      </c>
      <c r="B1791" s="74" t="str">
        <v/>
      </c>
      <c r="C1791" s="75">
        <f>IF($E1791="","",IFERROR(VLOOKUP(TRIM(E1791&amp;""),'Référentiel Articles'!$A$2:$F$634,2,FALSE),""))</f>
      </c>
      <c r="D1791" s="75">
        <f>IF($E1791="","",IFERROR(VLOOKUP(TRIM(E1791&amp;""),'Référentiel Articles'!$A$2:$F$634,3,FALSE),""))</f>
      </c>
      <c r="E1791" s="74" t="str">
        <v/>
      </c>
      <c r="F1791" s="75">
        <f>IF($E1791="","",IFERROR(VLOOKUP(TRIM(E1791&amp;""),'Référentiel Articles'!$A$2:$F$634,4,FALSE),""))</f>
      </c>
      <c r="G1791" s="76">
        <f>IF($E1791="","",IFERROR(VLOOKUP(TRIM(E1791&amp;""),'Référentiel Articles'!$A$2:$F$634,5,FALSE),""))</f>
      </c>
      <c r="H1791" s="77" t="str">
        <v/>
      </c>
      <c r="I1791" s="76">
        <f>IF($E1791="","",IFERROR(VLOOKUP(TRIM(E1791&amp;""),'Référentiel Articles'!$A$2:$F$634,6,FALSE),""))</f>
      </c>
      <c r="J1791" s="78">
        <f>IF(OR($E1791="",$H1791=""),"",$H1791*$I1791)</f>
      </c>
      <c r="K1791" s="79" t="str">
        <v/>
      </c>
    </row>
    <row r="1792">
      <c r="A1792" s="81" t="str">
        <v/>
      </c>
      <c r="B1792" s="81" t="str">
        <v/>
      </c>
      <c r="C1792" s="83">
        <f>IF($E1792="","",IFERROR(VLOOKUP(TRIM(E1792&amp;""),'Référentiel Articles'!$A$2:$F$634,2,FALSE),""))</f>
      </c>
      <c r="D1792" s="83">
        <f>IF($E1792="","",IFERROR(VLOOKUP(TRIM(E1792&amp;""),'Référentiel Articles'!$A$2:$F$634,3,FALSE),""))</f>
      </c>
      <c r="E1792" s="81" t="str">
        <v/>
      </c>
      <c r="F1792" s="83">
        <f>IF($E1792="","",IFERROR(VLOOKUP(TRIM(E1792&amp;""),'Référentiel Articles'!$A$2:$F$634,4,FALSE),""))</f>
      </c>
      <c r="G1792" s="84">
        <f>IF($E1792="","",IFERROR(VLOOKUP(TRIM(E1792&amp;""),'Référentiel Articles'!$A$2:$F$634,5,FALSE),""))</f>
      </c>
      <c r="H1792" s="85" t="str">
        <v/>
      </c>
      <c r="I1792" s="84">
        <f>IF($E1792="","",IFERROR(VLOOKUP(TRIM(E1792&amp;""),'Référentiel Articles'!$A$2:$F$634,6,FALSE),""))</f>
      </c>
      <c r="J1792" s="90">
        <f>IF(OR($E1792="",$H1792=""),"",$H1792*$I1792)</f>
      </c>
      <c r="K1792" s="87" t="str">
        <v/>
      </c>
    </row>
    <row r="1793">
      <c r="A1793" s="74" t="str">
        <v/>
      </c>
      <c r="B1793" s="74" t="str">
        <v/>
      </c>
      <c r="C1793" s="75">
        <f>IF($E1793="","",IFERROR(VLOOKUP(TRIM(E1793&amp;""),'Référentiel Articles'!$A$2:$F$634,2,FALSE),""))</f>
      </c>
      <c r="D1793" s="75">
        <f>IF($E1793="","",IFERROR(VLOOKUP(TRIM(E1793&amp;""),'Référentiel Articles'!$A$2:$F$634,3,FALSE),""))</f>
      </c>
      <c r="E1793" s="74" t="str">
        <v/>
      </c>
      <c r="F1793" s="75">
        <f>IF($E1793="","",IFERROR(VLOOKUP(TRIM(E1793&amp;""),'Référentiel Articles'!$A$2:$F$634,4,FALSE),""))</f>
      </c>
      <c r="G1793" s="76">
        <f>IF($E1793="","",IFERROR(VLOOKUP(TRIM(E1793&amp;""),'Référentiel Articles'!$A$2:$F$634,5,FALSE),""))</f>
      </c>
      <c r="H1793" s="77" t="str">
        <v/>
      </c>
      <c r="I1793" s="76">
        <f>IF($E1793="","",IFERROR(VLOOKUP(TRIM(E1793&amp;""),'Référentiel Articles'!$A$2:$F$634,6,FALSE),""))</f>
      </c>
      <c r="J1793" s="78">
        <f>IF(OR($E1793="",$H1793=""),"",$H1793*$I1793)</f>
      </c>
      <c r="K1793" s="79" t="str">
        <v/>
      </c>
    </row>
    <row r="1794">
      <c r="A1794" s="81" t="str">
        <v/>
      </c>
      <c r="B1794" s="81" t="str">
        <v/>
      </c>
      <c r="C1794" s="83">
        <f>IF($E1794="","",IFERROR(VLOOKUP(TRIM(E1794&amp;""),'Référentiel Articles'!$A$2:$F$634,2,FALSE),""))</f>
      </c>
      <c r="D1794" s="83">
        <f>IF($E1794="","",IFERROR(VLOOKUP(TRIM(E1794&amp;""),'Référentiel Articles'!$A$2:$F$634,3,FALSE),""))</f>
      </c>
      <c r="E1794" s="81" t="str">
        <v/>
      </c>
      <c r="F1794" s="83">
        <f>IF($E1794="","",IFERROR(VLOOKUP(TRIM(E1794&amp;""),'Référentiel Articles'!$A$2:$F$634,4,FALSE),""))</f>
      </c>
      <c r="G1794" s="84">
        <f>IF($E1794="","",IFERROR(VLOOKUP(TRIM(E1794&amp;""),'Référentiel Articles'!$A$2:$F$634,5,FALSE),""))</f>
      </c>
      <c r="H1794" s="85" t="str">
        <v/>
      </c>
      <c r="I1794" s="84">
        <f>IF($E1794="","",IFERROR(VLOOKUP(TRIM(E1794&amp;""),'Référentiel Articles'!$A$2:$F$634,6,FALSE),""))</f>
      </c>
      <c r="J1794" s="90">
        <f>IF(OR($E1794="",$H1794=""),"",$H1794*$I1794)</f>
      </c>
      <c r="K1794" s="87" t="str">
        <v/>
      </c>
    </row>
    <row r="1795">
      <c r="A1795" s="74" t="str">
        <v/>
      </c>
      <c r="B1795" s="74" t="str">
        <v/>
      </c>
      <c r="C1795" s="75">
        <f>IF($E1795="","",IFERROR(VLOOKUP(TRIM(E1795&amp;""),'Référentiel Articles'!$A$2:$F$634,2,FALSE),""))</f>
      </c>
      <c r="D1795" s="75">
        <f>IF($E1795="","",IFERROR(VLOOKUP(TRIM(E1795&amp;""),'Référentiel Articles'!$A$2:$F$634,3,FALSE),""))</f>
      </c>
      <c r="E1795" s="74" t="str">
        <v/>
      </c>
      <c r="F1795" s="75">
        <f>IF($E1795="","",IFERROR(VLOOKUP(TRIM(E1795&amp;""),'Référentiel Articles'!$A$2:$F$634,4,FALSE),""))</f>
      </c>
      <c r="G1795" s="76">
        <f>IF($E1795="","",IFERROR(VLOOKUP(TRIM(E1795&amp;""),'Référentiel Articles'!$A$2:$F$634,5,FALSE),""))</f>
      </c>
      <c r="H1795" s="77" t="str">
        <v/>
      </c>
      <c r="I1795" s="76">
        <f>IF($E1795="","",IFERROR(VLOOKUP(TRIM(E1795&amp;""),'Référentiel Articles'!$A$2:$F$634,6,FALSE),""))</f>
      </c>
      <c r="J1795" s="78">
        <f>IF(OR($E1795="",$H1795=""),"",$H1795*$I1795)</f>
      </c>
      <c r="K1795" s="79" t="str">
        <v/>
      </c>
    </row>
    <row r="1796">
      <c r="A1796" s="81" t="str">
        <v/>
      </c>
      <c r="B1796" s="81" t="str">
        <v/>
      </c>
      <c r="C1796" s="83">
        <f>IF($E1796="","",IFERROR(VLOOKUP(TRIM(E1796&amp;""),'Référentiel Articles'!$A$2:$F$634,2,FALSE),""))</f>
      </c>
      <c r="D1796" s="83">
        <f>IF($E1796="","",IFERROR(VLOOKUP(TRIM(E1796&amp;""),'Référentiel Articles'!$A$2:$F$634,3,FALSE),""))</f>
      </c>
      <c r="E1796" s="81" t="str">
        <v/>
      </c>
      <c r="F1796" s="83">
        <f>IF($E1796="","",IFERROR(VLOOKUP(TRIM(E1796&amp;""),'Référentiel Articles'!$A$2:$F$634,4,FALSE),""))</f>
      </c>
      <c r="G1796" s="84">
        <f>IF($E1796="","",IFERROR(VLOOKUP(TRIM(E1796&amp;""),'Référentiel Articles'!$A$2:$F$634,5,FALSE),""))</f>
      </c>
      <c r="H1796" s="85" t="str">
        <v/>
      </c>
      <c r="I1796" s="84">
        <f>IF($E1796="","",IFERROR(VLOOKUP(TRIM(E1796&amp;""),'Référentiel Articles'!$A$2:$F$634,6,FALSE),""))</f>
      </c>
      <c r="J1796" s="90">
        <f>IF(OR($E1796="",$H1796=""),"",$H1796*$I1796)</f>
      </c>
      <c r="K1796" s="87" t="str">
        <v/>
      </c>
    </row>
    <row r="1797">
      <c r="A1797" s="74" t="str">
        <v/>
      </c>
      <c r="B1797" s="74" t="str">
        <v/>
      </c>
      <c r="C1797" s="75">
        <f>IF($E1797="","",IFERROR(VLOOKUP(TRIM(E1797&amp;""),'Référentiel Articles'!$A$2:$F$634,2,FALSE),""))</f>
      </c>
      <c r="D1797" s="75">
        <f>IF($E1797="","",IFERROR(VLOOKUP(TRIM(E1797&amp;""),'Référentiel Articles'!$A$2:$F$634,3,FALSE),""))</f>
      </c>
      <c r="E1797" s="74" t="str">
        <v/>
      </c>
      <c r="F1797" s="75">
        <f>IF($E1797="","",IFERROR(VLOOKUP(TRIM(E1797&amp;""),'Référentiel Articles'!$A$2:$F$634,4,FALSE),""))</f>
      </c>
      <c r="G1797" s="76">
        <f>IF($E1797="","",IFERROR(VLOOKUP(TRIM(E1797&amp;""),'Référentiel Articles'!$A$2:$F$634,5,FALSE),""))</f>
      </c>
      <c r="H1797" s="77" t="str">
        <v/>
      </c>
      <c r="I1797" s="76">
        <f>IF($E1797="","",IFERROR(VLOOKUP(TRIM(E1797&amp;""),'Référentiel Articles'!$A$2:$F$634,6,FALSE),""))</f>
      </c>
      <c r="J1797" s="78">
        <f>IF(OR($E1797="",$H1797=""),"",$H1797*$I1797)</f>
      </c>
      <c r="K1797" s="79" t="str">
        <v/>
      </c>
    </row>
    <row r="1798">
      <c r="A1798" s="81" t="str">
        <v/>
      </c>
      <c r="B1798" s="81" t="str">
        <v/>
      </c>
      <c r="C1798" s="83">
        <f>IF($E1798="","",IFERROR(VLOOKUP(TRIM(E1798&amp;""),'Référentiel Articles'!$A$2:$F$634,2,FALSE),""))</f>
      </c>
      <c r="D1798" s="83">
        <f>IF($E1798="","",IFERROR(VLOOKUP(TRIM(E1798&amp;""),'Référentiel Articles'!$A$2:$F$634,3,FALSE),""))</f>
      </c>
      <c r="E1798" s="81" t="str">
        <v/>
      </c>
      <c r="F1798" s="83">
        <f>IF($E1798="","",IFERROR(VLOOKUP(TRIM(E1798&amp;""),'Référentiel Articles'!$A$2:$F$634,4,FALSE),""))</f>
      </c>
      <c r="G1798" s="84">
        <f>IF($E1798="","",IFERROR(VLOOKUP(TRIM(E1798&amp;""),'Référentiel Articles'!$A$2:$F$634,5,FALSE),""))</f>
      </c>
      <c r="H1798" s="85" t="str">
        <v/>
      </c>
      <c r="I1798" s="84">
        <f>IF($E1798="","",IFERROR(VLOOKUP(TRIM(E1798&amp;""),'Référentiel Articles'!$A$2:$F$634,6,FALSE),""))</f>
      </c>
      <c r="J1798" s="90">
        <f>IF(OR($E1798="",$H1798=""),"",$H1798*$I1798)</f>
      </c>
      <c r="K1798" s="87" t="str">
        <v/>
      </c>
    </row>
    <row r="1799">
      <c r="A1799" s="74" t="str">
        <v/>
      </c>
      <c r="B1799" s="74" t="str">
        <v/>
      </c>
      <c r="C1799" s="75">
        <f>IF($E1799="","",IFERROR(VLOOKUP(TRIM(E1799&amp;""),'Référentiel Articles'!$A$2:$F$634,2,FALSE),""))</f>
      </c>
      <c r="D1799" s="75">
        <f>IF($E1799="","",IFERROR(VLOOKUP(TRIM(E1799&amp;""),'Référentiel Articles'!$A$2:$F$634,3,FALSE),""))</f>
      </c>
      <c r="E1799" s="74" t="str">
        <v/>
      </c>
      <c r="F1799" s="75">
        <f>IF($E1799="","",IFERROR(VLOOKUP(TRIM(E1799&amp;""),'Référentiel Articles'!$A$2:$F$634,4,FALSE),""))</f>
      </c>
      <c r="G1799" s="76">
        <f>IF($E1799="","",IFERROR(VLOOKUP(TRIM(E1799&amp;""),'Référentiel Articles'!$A$2:$F$634,5,FALSE),""))</f>
      </c>
      <c r="H1799" s="77" t="str">
        <v/>
      </c>
      <c r="I1799" s="76">
        <f>IF($E1799="","",IFERROR(VLOOKUP(TRIM(E1799&amp;""),'Référentiel Articles'!$A$2:$F$634,6,FALSE),""))</f>
      </c>
      <c r="J1799" s="78">
        <f>IF(OR($E1799="",$H1799=""),"",$H1799*$I1799)</f>
      </c>
      <c r="K1799" s="79" t="str">
        <v/>
      </c>
    </row>
    <row r="1800">
      <c r="A1800" s="81" t="str">
        <v/>
      </c>
      <c r="B1800" s="81" t="str">
        <v/>
      </c>
      <c r="C1800" s="83">
        <f>IF($E1800="","",IFERROR(VLOOKUP(TRIM(E1800&amp;""),'Référentiel Articles'!$A$2:$F$634,2,FALSE),""))</f>
      </c>
      <c r="D1800" s="83">
        <f>IF($E1800="","",IFERROR(VLOOKUP(TRIM(E1800&amp;""),'Référentiel Articles'!$A$2:$F$634,3,FALSE),""))</f>
      </c>
      <c r="E1800" s="81" t="str">
        <v/>
      </c>
      <c r="F1800" s="83">
        <f>IF($E1800="","",IFERROR(VLOOKUP(TRIM(E1800&amp;""),'Référentiel Articles'!$A$2:$F$634,4,FALSE),""))</f>
      </c>
      <c r="G1800" s="84">
        <f>IF($E1800="","",IFERROR(VLOOKUP(TRIM(E1800&amp;""),'Référentiel Articles'!$A$2:$F$634,5,FALSE),""))</f>
      </c>
      <c r="H1800" s="85" t="str">
        <v/>
      </c>
      <c r="I1800" s="84">
        <f>IF($E1800="","",IFERROR(VLOOKUP(TRIM(E1800&amp;""),'Référentiel Articles'!$A$2:$F$634,6,FALSE),""))</f>
      </c>
      <c r="J1800" s="90">
        <f>IF(OR($E1800="",$H1800=""),"",$H1800*$I1800)</f>
      </c>
      <c r="K1800" s="87" t="str">
        <v/>
      </c>
    </row>
    <row r="1801">
      <c r="A1801" s="74" t="str">
        <v/>
      </c>
      <c r="B1801" s="74" t="str">
        <v/>
      </c>
      <c r="C1801" s="75">
        <f>IF($E1801="","",IFERROR(VLOOKUP(TRIM(E1801&amp;""),'Référentiel Articles'!$A$2:$F$634,2,FALSE),""))</f>
      </c>
      <c r="D1801" s="75">
        <f>IF($E1801="","",IFERROR(VLOOKUP(TRIM(E1801&amp;""),'Référentiel Articles'!$A$2:$F$634,3,FALSE),""))</f>
      </c>
      <c r="E1801" s="74" t="str">
        <v/>
      </c>
      <c r="F1801" s="75">
        <f>IF($E1801="","",IFERROR(VLOOKUP(TRIM(E1801&amp;""),'Référentiel Articles'!$A$2:$F$634,4,FALSE),""))</f>
      </c>
      <c r="G1801" s="76">
        <f>IF($E1801="","",IFERROR(VLOOKUP(TRIM(E1801&amp;""),'Référentiel Articles'!$A$2:$F$634,5,FALSE),""))</f>
      </c>
      <c r="H1801" s="77" t="str">
        <v/>
      </c>
      <c r="I1801" s="76">
        <f>IF($E1801="","",IFERROR(VLOOKUP(TRIM(E1801&amp;""),'Référentiel Articles'!$A$2:$F$634,6,FALSE),""))</f>
      </c>
      <c r="J1801" s="78">
        <f>IF(OR($E1801="",$H1801=""),"",$H1801*$I1801)</f>
      </c>
      <c r="K1801" s="79" t="str">
        <v/>
      </c>
    </row>
    <row r="1802">
      <c r="A1802" s="81" t="str">
        <v/>
      </c>
      <c r="B1802" s="81" t="str">
        <v/>
      </c>
      <c r="C1802" s="83">
        <f>IF($E1802="","",IFERROR(VLOOKUP(TRIM(E1802&amp;""),'Référentiel Articles'!$A$2:$F$634,2,FALSE),""))</f>
      </c>
      <c r="D1802" s="83">
        <f>IF($E1802="","",IFERROR(VLOOKUP(TRIM(E1802&amp;""),'Référentiel Articles'!$A$2:$F$634,3,FALSE),""))</f>
      </c>
      <c r="E1802" s="81" t="str">
        <v/>
      </c>
      <c r="F1802" s="83">
        <f>IF($E1802="","",IFERROR(VLOOKUP(TRIM(E1802&amp;""),'Référentiel Articles'!$A$2:$F$634,4,FALSE),""))</f>
      </c>
      <c r="G1802" s="84">
        <f>IF($E1802="","",IFERROR(VLOOKUP(TRIM(E1802&amp;""),'Référentiel Articles'!$A$2:$F$634,5,FALSE),""))</f>
      </c>
      <c r="H1802" s="85" t="str">
        <v/>
      </c>
      <c r="I1802" s="84">
        <f>IF($E1802="","",IFERROR(VLOOKUP(TRIM(E1802&amp;""),'Référentiel Articles'!$A$2:$F$634,6,FALSE),""))</f>
      </c>
      <c r="J1802" s="90">
        <f>IF(OR($E1802="",$H1802=""),"",$H1802*$I1802)</f>
      </c>
      <c r="K1802" s="87" t="str">
        <v/>
      </c>
    </row>
    <row r="1803">
      <c r="A1803" s="74" t="str">
        <v/>
      </c>
      <c r="B1803" s="74" t="str">
        <v/>
      </c>
      <c r="C1803" s="75">
        <f>IF($E1803="","",IFERROR(VLOOKUP(TRIM(E1803&amp;""),'Référentiel Articles'!$A$2:$F$634,2,FALSE),""))</f>
      </c>
      <c r="D1803" s="75">
        <f>IF($E1803="","",IFERROR(VLOOKUP(TRIM(E1803&amp;""),'Référentiel Articles'!$A$2:$F$634,3,FALSE),""))</f>
      </c>
      <c r="E1803" s="74" t="str">
        <v/>
      </c>
      <c r="F1803" s="75">
        <f>IF($E1803="","",IFERROR(VLOOKUP(TRIM(E1803&amp;""),'Référentiel Articles'!$A$2:$F$634,4,FALSE),""))</f>
      </c>
      <c r="G1803" s="76">
        <f>IF($E1803="","",IFERROR(VLOOKUP(TRIM(E1803&amp;""),'Référentiel Articles'!$A$2:$F$634,5,FALSE),""))</f>
      </c>
      <c r="H1803" s="77" t="str">
        <v/>
      </c>
      <c r="I1803" s="76">
        <f>IF($E1803="","",IFERROR(VLOOKUP(TRIM(E1803&amp;""),'Référentiel Articles'!$A$2:$F$634,6,FALSE),""))</f>
      </c>
      <c r="J1803" s="78">
        <f>IF(OR($E1803="",$H1803=""),"",$H1803*$I1803)</f>
      </c>
      <c r="K1803" s="79" t="str">
        <v/>
      </c>
    </row>
    <row r="1804">
      <c r="A1804" s="81" t="str">
        <v/>
      </c>
      <c r="B1804" s="81" t="str">
        <v/>
      </c>
      <c r="C1804" s="83">
        <f>IF($E1804="","",IFERROR(VLOOKUP(TRIM(E1804&amp;""),'Référentiel Articles'!$A$2:$F$634,2,FALSE),""))</f>
      </c>
      <c r="D1804" s="83">
        <f>IF($E1804="","",IFERROR(VLOOKUP(TRIM(E1804&amp;""),'Référentiel Articles'!$A$2:$F$634,3,FALSE),""))</f>
      </c>
      <c r="E1804" s="81" t="str">
        <v/>
      </c>
      <c r="F1804" s="83">
        <f>IF($E1804="","",IFERROR(VLOOKUP(TRIM(E1804&amp;""),'Référentiel Articles'!$A$2:$F$634,4,FALSE),""))</f>
      </c>
      <c r="G1804" s="84">
        <f>IF($E1804="","",IFERROR(VLOOKUP(TRIM(E1804&amp;""),'Référentiel Articles'!$A$2:$F$634,5,FALSE),""))</f>
      </c>
      <c r="H1804" s="85" t="str">
        <v/>
      </c>
      <c r="I1804" s="84">
        <f>IF($E1804="","",IFERROR(VLOOKUP(TRIM(E1804&amp;""),'Référentiel Articles'!$A$2:$F$634,6,FALSE),""))</f>
      </c>
      <c r="J1804" s="90">
        <f>IF(OR($E1804="",$H1804=""),"",$H1804*$I1804)</f>
      </c>
      <c r="K1804" s="87" t="str">
        <v/>
      </c>
    </row>
    <row r="1805">
      <c r="A1805" s="74" t="str">
        <v/>
      </c>
      <c r="B1805" s="74" t="str">
        <v/>
      </c>
      <c r="C1805" s="75">
        <f>IF($E1805="","",IFERROR(VLOOKUP(TRIM(E1805&amp;""),'Référentiel Articles'!$A$2:$F$634,2,FALSE),""))</f>
      </c>
      <c r="D1805" s="75">
        <f>IF($E1805="","",IFERROR(VLOOKUP(TRIM(E1805&amp;""),'Référentiel Articles'!$A$2:$F$634,3,FALSE),""))</f>
      </c>
      <c r="E1805" s="74" t="str">
        <v/>
      </c>
      <c r="F1805" s="75">
        <f>IF($E1805="","",IFERROR(VLOOKUP(TRIM(E1805&amp;""),'Référentiel Articles'!$A$2:$F$634,4,FALSE),""))</f>
      </c>
      <c r="G1805" s="76">
        <f>IF($E1805="","",IFERROR(VLOOKUP(TRIM(E1805&amp;""),'Référentiel Articles'!$A$2:$F$634,5,FALSE),""))</f>
      </c>
      <c r="H1805" s="77" t="str">
        <v/>
      </c>
      <c r="I1805" s="76">
        <f>IF($E1805="","",IFERROR(VLOOKUP(TRIM(E1805&amp;""),'Référentiel Articles'!$A$2:$F$634,6,FALSE),""))</f>
      </c>
      <c r="J1805" s="78">
        <f>IF(OR($E1805="",$H1805=""),"",$H1805*$I1805)</f>
      </c>
      <c r="K1805" s="79" t="str">
        <v/>
      </c>
    </row>
    <row r="1806">
      <c r="A1806" s="81" t="str">
        <v/>
      </c>
      <c r="B1806" s="81" t="str">
        <v/>
      </c>
      <c r="C1806" s="83">
        <f>IF($E1806="","",IFERROR(VLOOKUP(TRIM(E1806&amp;""),'Référentiel Articles'!$A$2:$F$634,2,FALSE),""))</f>
      </c>
      <c r="D1806" s="83">
        <f>IF($E1806="","",IFERROR(VLOOKUP(TRIM(E1806&amp;""),'Référentiel Articles'!$A$2:$F$634,3,FALSE),""))</f>
      </c>
      <c r="E1806" s="81" t="str">
        <v/>
      </c>
      <c r="F1806" s="83">
        <f>IF($E1806="","",IFERROR(VLOOKUP(TRIM(E1806&amp;""),'Référentiel Articles'!$A$2:$F$634,4,FALSE),""))</f>
      </c>
      <c r="G1806" s="84">
        <f>IF($E1806="","",IFERROR(VLOOKUP(TRIM(E1806&amp;""),'Référentiel Articles'!$A$2:$F$634,5,FALSE),""))</f>
      </c>
      <c r="H1806" s="85" t="str">
        <v/>
      </c>
      <c r="I1806" s="84">
        <f>IF($E1806="","",IFERROR(VLOOKUP(TRIM(E1806&amp;""),'Référentiel Articles'!$A$2:$F$634,6,FALSE),""))</f>
      </c>
      <c r="J1806" s="90">
        <f>IF(OR($E1806="",$H1806=""),"",$H1806*$I1806)</f>
      </c>
      <c r="K1806" s="87" t="str">
        <v/>
      </c>
    </row>
    <row r="1807">
      <c r="A1807" s="74" t="str">
        <v/>
      </c>
      <c r="B1807" s="74" t="str">
        <v/>
      </c>
      <c r="C1807" s="75">
        <f>IF($E1807="","",IFERROR(VLOOKUP(TRIM(E1807&amp;""),'Référentiel Articles'!$A$2:$F$634,2,FALSE),""))</f>
      </c>
      <c r="D1807" s="75">
        <f>IF($E1807="","",IFERROR(VLOOKUP(TRIM(E1807&amp;""),'Référentiel Articles'!$A$2:$F$634,3,FALSE),""))</f>
      </c>
      <c r="E1807" s="74" t="str">
        <v/>
      </c>
      <c r="F1807" s="75">
        <f>IF($E1807="","",IFERROR(VLOOKUP(TRIM(E1807&amp;""),'Référentiel Articles'!$A$2:$F$634,4,FALSE),""))</f>
      </c>
      <c r="G1807" s="76">
        <f>IF($E1807="","",IFERROR(VLOOKUP(TRIM(E1807&amp;""),'Référentiel Articles'!$A$2:$F$634,5,FALSE),""))</f>
      </c>
      <c r="H1807" s="77" t="str">
        <v/>
      </c>
      <c r="I1807" s="76">
        <f>IF($E1807="","",IFERROR(VLOOKUP(TRIM(E1807&amp;""),'Référentiel Articles'!$A$2:$F$634,6,FALSE),""))</f>
      </c>
      <c r="J1807" s="78">
        <f>IF(OR($E1807="",$H1807=""),"",$H1807*$I1807)</f>
      </c>
      <c r="K1807" s="79" t="str">
        <v/>
      </c>
    </row>
    <row r="1808">
      <c r="A1808" s="81" t="str">
        <v/>
      </c>
      <c r="B1808" s="81" t="str">
        <v/>
      </c>
      <c r="C1808" s="83">
        <f>IF($E1808="","",IFERROR(VLOOKUP(TRIM(E1808&amp;""),'Référentiel Articles'!$A$2:$F$634,2,FALSE),""))</f>
      </c>
      <c r="D1808" s="83">
        <f>IF($E1808="","",IFERROR(VLOOKUP(TRIM(E1808&amp;""),'Référentiel Articles'!$A$2:$F$634,3,FALSE),""))</f>
      </c>
      <c r="E1808" s="81" t="str">
        <v/>
      </c>
      <c r="F1808" s="83">
        <f>IF($E1808="","",IFERROR(VLOOKUP(TRIM(E1808&amp;""),'Référentiel Articles'!$A$2:$F$634,4,FALSE),""))</f>
      </c>
      <c r="G1808" s="84">
        <f>IF($E1808="","",IFERROR(VLOOKUP(TRIM(E1808&amp;""),'Référentiel Articles'!$A$2:$F$634,5,FALSE),""))</f>
      </c>
      <c r="H1808" s="85" t="str">
        <v/>
      </c>
      <c r="I1808" s="84">
        <f>IF($E1808="","",IFERROR(VLOOKUP(TRIM(E1808&amp;""),'Référentiel Articles'!$A$2:$F$634,6,FALSE),""))</f>
      </c>
      <c r="J1808" s="90">
        <f>IF(OR($E1808="",$H1808=""),"",$H1808*$I1808)</f>
      </c>
      <c r="K1808" s="87" t="str">
        <v/>
      </c>
    </row>
    <row r="1809">
      <c r="A1809" s="74" t="str">
        <v/>
      </c>
      <c r="B1809" s="74" t="str">
        <v/>
      </c>
      <c r="C1809" s="75">
        <f>IF($E1809="","",IFERROR(VLOOKUP(TRIM(E1809&amp;""),'Référentiel Articles'!$A$2:$F$634,2,FALSE),""))</f>
      </c>
      <c r="D1809" s="75">
        <f>IF($E1809="","",IFERROR(VLOOKUP(TRIM(E1809&amp;""),'Référentiel Articles'!$A$2:$F$634,3,FALSE),""))</f>
      </c>
      <c r="E1809" s="74" t="str">
        <v/>
      </c>
      <c r="F1809" s="75">
        <f>IF($E1809="","",IFERROR(VLOOKUP(TRIM(E1809&amp;""),'Référentiel Articles'!$A$2:$F$634,4,FALSE),""))</f>
      </c>
      <c r="G1809" s="76">
        <f>IF($E1809="","",IFERROR(VLOOKUP(TRIM(E1809&amp;""),'Référentiel Articles'!$A$2:$F$634,5,FALSE),""))</f>
      </c>
      <c r="H1809" s="77" t="str">
        <v/>
      </c>
      <c r="I1809" s="76">
        <f>IF($E1809="","",IFERROR(VLOOKUP(TRIM(E1809&amp;""),'Référentiel Articles'!$A$2:$F$634,6,FALSE),""))</f>
      </c>
      <c r="J1809" s="78">
        <f>IF(OR($E1809="",$H1809=""),"",$H1809*$I1809)</f>
      </c>
      <c r="K1809" s="79" t="str">
        <v/>
      </c>
    </row>
    <row r="1810">
      <c r="A1810" s="81" t="str">
        <v/>
      </c>
      <c r="B1810" s="81" t="str">
        <v/>
      </c>
      <c r="C1810" s="83">
        <f>IF($E1810="","",IFERROR(VLOOKUP(TRIM(E1810&amp;""),'Référentiel Articles'!$A$2:$F$634,2,FALSE),""))</f>
      </c>
      <c r="D1810" s="83">
        <f>IF($E1810="","",IFERROR(VLOOKUP(TRIM(E1810&amp;""),'Référentiel Articles'!$A$2:$F$634,3,FALSE),""))</f>
      </c>
      <c r="E1810" s="81" t="str">
        <v/>
      </c>
      <c r="F1810" s="83">
        <f>IF($E1810="","",IFERROR(VLOOKUP(TRIM(E1810&amp;""),'Référentiel Articles'!$A$2:$F$634,4,FALSE),""))</f>
      </c>
      <c r="G1810" s="84">
        <f>IF($E1810="","",IFERROR(VLOOKUP(TRIM(E1810&amp;""),'Référentiel Articles'!$A$2:$F$634,5,FALSE),""))</f>
      </c>
      <c r="H1810" s="85" t="str">
        <v/>
      </c>
      <c r="I1810" s="84">
        <f>IF($E1810="","",IFERROR(VLOOKUP(TRIM(E1810&amp;""),'Référentiel Articles'!$A$2:$F$634,6,FALSE),""))</f>
      </c>
      <c r="J1810" s="90">
        <f>IF(OR($E1810="",$H1810=""),"",$H1810*$I1810)</f>
      </c>
      <c r="K1810" s="87" t="str">
        <v/>
      </c>
    </row>
    <row r="1811">
      <c r="A1811" s="74" t="str">
        <v/>
      </c>
      <c r="B1811" s="74" t="str">
        <v/>
      </c>
      <c r="C1811" s="75">
        <f>IF($E1811="","",IFERROR(VLOOKUP(TRIM(E1811&amp;""),'Référentiel Articles'!$A$2:$F$634,2,FALSE),""))</f>
      </c>
      <c r="D1811" s="75">
        <f>IF($E1811="","",IFERROR(VLOOKUP(TRIM(E1811&amp;""),'Référentiel Articles'!$A$2:$F$634,3,FALSE),""))</f>
      </c>
      <c r="E1811" s="74" t="str">
        <v/>
      </c>
      <c r="F1811" s="75">
        <f>IF($E1811="","",IFERROR(VLOOKUP(TRIM(E1811&amp;""),'Référentiel Articles'!$A$2:$F$634,4,FALSE),""))</f>
      </c>
      <c r="G1811" s="76">
        <f>IF($E1811="","",IFERROR(VLOOKUP(TRIM(E1811&amp;""),'Référentiel Articles'!$A$2:$F$634,5,FALSE),""))</f>
      </c>
      <c r="H1811" s="77" t="str">
        <v/>
      </c>
      <c r="I1811" s="76">
        <f>IF($E1811="","",IFERROR(VLOOKUP(TRIM(E1811&amp;""),'Référentiel Articles'!$A$2:$F$634,6,FALSE),""))</f>
      </c>
      <c r="J1811" s="78">
        <f>IF(OR($E1811="",$H1811=""),"",$H1811*$I1811)</f>
      </c>
      <c r="K1811" s="79" t="str">
        <v/>
      </c>
    </row>
    <row r="1812">
      <c r="A1812" s="81" t="str">
        <v/>
      </c>
      <c r="B1812" s="81" t="str">
        <v/>
      </c>
      <c r="C1812" s="83">
        <f>IF($E1812="","",IFERROR(VLOOKUP(TRIM(E1812&amp;""),'Référentiel Articles'!$A$2:$F$634,2,FALSE),""))</f>
      </c>
      <c r="D1812" s="83">
        <f>IF($E1812="","",IFERROR(VLOOKUP(TRIM(E1812&amp;""),'Référentiel Articles'!$A$2:$F$634,3,FALSE),""))</f>
      </c>
      <c r="E1812" s="81" t="str">
        <v/>
      </c>
      <c r="F1812" s="83">
        <f>IF($E1812="","",IFERROR(VLOOKUP(TRIM(E1812&amp;""),'Référentiel Articles'!$A$2:$F$634,4,FALSE),""))</f>
      </c>
      <c r="G1812" s="84">
        <f>IF($E1812="","",IFERROR(VLOOKUP(TRIM(E1812&amp;""),'Référentiel Articles'!$A$2:$F$634,5,FALSE),""))</f>
      </c>
      <c r="H1812" s="85" t="str">
        <v/>
      </c>
      <c r="I1812" s="84">
        <f>IF($E1812="","",IFERROR(VLOOKUP(TRIM(E1812&amp;""),'Référentiel Articles'!$A$2:$F$634,6,FALSE),""))</f>
      </c>
      <c r="J1812" s="90">
        <f>IF(OR($E1812="",$H1812=""),"",$H1812*$I1812)</f>
      </c>
      <c r="K1812" s="87" t="str">
        <v/>
      </c>
    </row>
    <row r="1813">
      <c r="A1813" s="74" t="str">
        <v/>
      </c>
      <c r="B1813" s="74" t="str">
        <v/>
      </c>
      <c r="C1813" s="75">
        <f>IF($E1813="","",IFERROR(VLOOKUP(TRIM(E1813&amp;""),'Référentiel Articles'!$A$2:$F$634,2,FALSE),""))</f>
      </c>
      <c r="D1813" s="75">
        <f>IF($E1813="","",IFERROR(VLOOKUP(TRIM(E1813&amp;""),'Référentiel Articles'!$A$2:$F$634,3,FALSE),""))</f>
      </c>
      <c r="E1813" s="74" t="str">
        <v/>
      </c>
      <c r="F1813" s="75">
        <f>IF($E1813="","",IFERROR(VLOOKUP(TRIM(E1813&amp;""),'Référentiel Articles'!$A$2:$F$634,4,FALSE),""))</f>
      </c>
      <c r="G1813" s="76">
        <f>IF($E1813="","",IFERROR(VLOOKUP(TRIM(E1813&amp;""),'Référentiel Articles'!$A$2:$F$634,5,FALSE),""))</f>
      </c>
      <c r="H1813" s="77" t="str">
        <v/>
      </c>
      <c r="I1813" s="76">
        <f>IF($E1813="","",IFERROR(VLOOKUP(TRIM(E1813&amp;""),'Référentiel Articles'!$A$2:$F$634,6,FALSE),""))</f>
      </c>
      <c r="J1813" s="78">
        <f>IF(OR($E1813="",$H1813=""),"",$H1813*$I1813)</f>
      </c>
      <c r="K1813" s="79" t="str">
        <v/>
      </c>
    </row>
    <row r="1814">
      <c r="A1814" s="81" t="str">
        <v/>
      </c>
      <c r="B1814" s="81" t="str">
        <v/>
      </c>
      <c r="C1814" s="83">
        <f>IF($E1814="","",IFERROR(VLOOKUP(TRIM(E1814&amp;""),'Référentiel Articles'!$A$2:$F$634,2,FALSE),""))</f>
      </c>
      <c r="D1814" s="83">
        <f>IF($E1814="","",IFERROR(VLOOKUP(TRIM(E1814&amp;""),'Référentiel Articles'!$A$2:$F$634,3,FALSE),""))</f>
      </c>
      <c r="E1814" s="81" t="str">
        <v/>
      </c>
      <c r="F1814" s="83">
        <f>IF($E1814="","",IFERROR(VLOOKUP(TRIM(E1814&amp;""),'Référentiel Articles'!$A$2:$F$634,4,FALSE),""))</f>
      </c>
      <c r="G1814" s="84">
        <f>IF($E1814="","",IFERROR(VLOOKUP(TRIM(E1814&amp;""),'Référentiel Articles'!$A$2:$F$634,5,FALSE),""))</f>
      </c>
      <c r="H1814" s="85" t="str">
        <v/>
      </c>
      <c r="I1814" s="84">
        <f>IF($E1814="","",IFERROR(VLOOKUP(TRIM(E1814&amp;""),'Référentiel Articles'!$A$2:$F$634,6,FALSE),""))</f>
      </c>
      <c r="J1814" s="90">
        <f>IF(OR($E1814="",$H1814=""),"",$H1814*$I1814)</f>
      </c>
      <c r="K1814" s="87" t="str">
        <v/>
      </c>
    </row>
    <row r="1815">
      <c r="A1815" s="74" t="str">
        <v/>
      </c>
      <c r="B1815" s="74" t="str">
        <v/>
      </c>
      <c r="C1815" s="75">
        <f>IF($E1815="","",IFERROR(VLOOKUP(TRIM(E1815&amp;""),'Référentiel Articles'!$A$2:$F$634,2,FALSE),""))</f>
      </c>
      <c r="D1815" s="75">
        <f>IF($E1815="","",IFERROR(VLOOKUP(TRIM(E1815&amp;""),'Référentiel Articles'!$A$2:$F$634,3,FALSE),""))</f>
      </c>
      <c r="E1815" s="74" t="str">
        <v/>
      </c>
      <c r="F1815" s="75">
        <f>IF($E1815="","",IFERROR(VLOOKUP(TRIM(E1815&amp;""),'Référentiel Articles'!$A$2:$F$634,4,FALSE),""))</f>
      </c>
      <c r="G1815" s="76">
        <f>IF($E1815="","",IFERROR(VLOOKUP(TRIM(E1815&amp;""),'Référentiel Articles'!$A$2:$F$634,5,FALSE),""))</f>
      </c>
      <c r="H1815" s="77" t="str">
        <v/>
      </c>
      <c r="I1815" s="76">
        <f>IF($E1815="","",IFERROR(VLOOKUP(TRIM(E1815&amp;""),'Référentiel Articles'!$A$2:$F$634,6,FALSE),""))</f>
      </c>
      <c r="J1815" s="78">
        <f>IF(OR($E1815="",$H1815=""),"",$H1815*$I1815)</f>
      </c>
      <c r="K1815" s="79" t="str">
        <v/>
      </c>
    </row>
    <row r="1816">
      <c r="A1816" s="81" t="str">
        <v/>
      </c>
      <c r="B1816" s="81" t="str">
        <v/>
      </c>
      <c r="C1816" s="83">
        <f>IF($E1816="","",IFERROR(VLOOKUP(TRIM(E1816&amp;""),'Référentiel Articles'!$A$2:$F$634,2,FALSE),""))</f>
      </c>
      <c r="D1816" s="83">
        <f>IF($E1816="","",IFERROR(VLOOKUP(TRIM(E1816&amp;""),'Référentiel Articles'!$A$2:$F$634,3,FALSE),""))</f>
      </c>
      <c r="E1816" s="81" t="str">
        <v/>
      </c>
      <c r="F1816" s="83">
        <f>IF($E1816="","",IFERROR(VLOOKUP(TRIM(E1816&amp;""),'Référentiel Articles'!$A$2:$F$634,4,FALSE),""))</f>
      </c>
      <c r="G1816" s="84">
        <f>IF($E1816="","",IFERROR(VLOOKUP(TRIM(E1816&amp;""),'Référentiel Articles'!$A$2:$F$634,5,FALSE),""))</f>
      </c>
      <c r="H1816" s="85" t="str">
        <v/>
      </c>
      <c r="I1816" s="84">
        <f>IF($E1816="","",IFERROR(VLOOKUP(TRIM(E1816&amp;""),'Référentiel Articles'!$A$2:$F$634,6,FALSE),""))</f>
      </c>
      <c r="J1816" s="90">
        <f>IF(OR($E1816="",$H1816=""),"",$H1816*$I1816)</f>
      </c>
      <c r="K1816" s="87" t="str">
        <v/>
      </c>
    </row>
    <row r="1817">
      <c r="A1817" s="74" t="str">
        <v/>
      </c>
      <c r="B1817" s="74" t="str">
        <v/>
      </c>
      <c r="C1817" s="75">
        <f>IF($E1817="","",IFERROR(VLOOKUP(TRIM(E1817&amp;""),'Référentiel Articles'!$A$2:$F$634,2,FALSE),""))</f>
      </c>
      <c r="D1817" s="75">
        <f>IF($E1817="","",IFERROR(VLOOKUP(TRIM(E1817&amp;""),'Référentiel Articles'!$A$2:$F$634,3,FALSE),""))</f>
      </c>
      <c r="E1817" s="74" t="str">
        <v/>
      </c>
      <c r="F1817" s="75">
        <f>IF($E1817="","",IFERROR(VLOOKUP(TRIM(E1817&amp;""),'Référentiel Articles'!$A$2:$F$634,4,FALSE),""))</f>
      </c>
      <c r="G1817" s="76">
        <f>IF($E1817="","",IFERROR(VLOOKUP(TRIM(E1817&amp;""),'Référentiel Articles'!$A$2:$F$634,5,FALSE),""))</f>
      </c>
      <c r="H1817" s="77" t="str">
        <v/>
      </c>
      <c r="I1817" s="76">
        <f>IF($E1817="","",IFERROR(VLOOKUP(TRIM(E1817&amp;""),'Référentiel Articles'!$A$2:$F$634,6,FALSE),""))</f>
      </c>
      <c r="J1817" s="78">
        <f>IF(OR($E1817="",$H1817=""),"",$H1817*$I1817)</f>
      </c>
      <c r="K1817" s="79" t="str">
        <v/>
      </c>
    </row>
    <row r="1818">
      <c r="A1818" s="81" t="str">
        <v/>
      </c>
      <c r="B1818" s="81" t="str">
        <v/>
      </c>
      <c r="C1818" s="83">
        <f>IF($E1818="","",IFERROR(VLOOKUP(TRIM(E1818&amp;""),'Référentiel Articles'!$A$2:$F$634,2,FALSE),""))</f>
      </c>
      <c r="D1818" s="83">
        <f>IF($E1818="","",IFERROR(VLOOKUP(TRIM(E1818&amp;""),'Référentiel Articles'!$A$2:$F$634,3,FALSE),""))</f>
      </c>
      <c r="E1818" s="81" t="str">
        <v/>
      </c>
      <c r="F1818" s="83">
        <f>IF($E1818="","",IFERROR(VLOOKUP(TRIM(E1818&amp;""),'Référentiel Articles'!$A$2:$F$634,4,FALSE),""))</f>
      </c>
      <c r="G1818" s="84">
        <f>IF($E1818="","",IFERROR(VLOOKUP(TRIM(E1818&amp;""),'Référentiel Articles'!$A$2:$F$634,5,FALSE),""))</f>
      </c>
      <c r="H1818" s="85" t="str">
        <v/>
      </c>
      <c r="I1818" s="84">
        <f>IF($E1818="","",IFERROR(VLOOKUP(TRIM(E1818&amp;""),'Référentiel Articles'!$A$2:$F$634,6,FALSE),""))</f>
      </c>
      <c r="J1818" s="90">
        <f>IF(OR($E1818="",$H1818=""),"",$H1818*$I1818)</f>
      </c>
      <c r="K1818" s="87" t="str">
        <v/>
      </c>
    </row>
    <row r="1819">
      <c r="A1819" s="74" t="str">
        <v/>
      </c>
      <c r="B1819" s="74" t="str">
        <v/>
      </c>
      <c r="C1819" s="75">
        <f>IF($E1819="","",IFERROR(VLOOKUP(TRIM(E1819&amp;""),'Référentiel Articles'!$A$2:$F$634,2,FALSE),""))</f>
      </c>
      <c r="D1819" s="75">
        <f>IF($E1819="","",IFERROR(VLOOKUP(TRIM(E1819&amp;""),'Référentiel Articles'!$A$2:$F$634,3,FALSE),""))</f>
      </c>
      <c r="E1819" s="74" t="str">
        <v/>
      </c>
      <c r="F1819" s="75">
        <f>IF($E1819="","",IFERROR(VLOOKUP(TRIM(E1819&amp;""),'Référentiel Articles'!$A$2:$F$634,4,FALSE),""))</f>
      </c>
      <c r="G1819" s="76">
        <f>IF($E1819="","",IFERROR(VLOOKUP(TRIM(E1819&amp;""),'Référentiel Articles'!$A$2:$F$634,5,FALSE),""))</f>
      </c>
      <c r="H1819" s="77" t="str">
        <v/>
      </c>
      <c r="I1819" s="76">
        <f>IF($E1819="","",IFERROR(VLOOKUP(TRIM(E1819&amp;""),'Référentiel Articles'!$A$2:$F$634,6,FALSE),""))</f>
      </c>
      <c r="J1819" s="78">
        <f>IF(OR($E1819="",$H1819=""),"",$H1819*$I1819)</f>
      </c>
      <c r="K1819" s="79" t="str">
        <v/>
      </c>
    </row>
    <row r="1820">
      <c r="A1820" s="81" t="str">
        <v/>
      </c>
      <c r="B1820" s="81" t="str">
        <v/>
      </c>
      <c r="C1820" s="83">
        <f>IF($E1820="","",IFERROR(VLOOKUP(TRIM(E1820&amp;""),'Référentiel Articles'!$A$2:$F$634,2,FALSE),""))</f>
      </c>
      <c r="D1820" s="83">
        <f>IF($E1820="","",IFERROR(VLOOKUP(TRIM(E1820&amp;""),'Référentiel Articles'!$A$2:$F$634,3,FALSE),""))</f>
      </c>
      <c r="E1820" s="81" t="str">
        <v/>
      </c>
      <c r="F1820" s="83">
        <f>IF($E1820="","",IFERROR(VLOOKUP(TRIM(E1820&amp;""),'Référentiel Articles'!$A$2:$F$634,4,FALSE),""))</f>
      </c>
      <c r="G1820" s="84">
        <f>IF($E1820="","",IFERROR(VLOOKUP(TRIM(E1820&amp;""),'Référentiel Articles'!$A$2:$F$634,5,FALSE),""))</f>
      </c>
      <c r="H1820" s="85" t="str">
        <v/>
      </c>
      <c r="I1820" s="84">
        <f>IF($E1820="","",IFERROR(VLOOKUP(TRIM(E1820&amp;""),'Référentiel Articles'!$A$2:$F$634,6,FALSE),""))</f>
      </c>
      <c r="J1820" s="90">
        <f>IF(OR($E1820="",$H1820=""),"",$H1820*$I1820)</f>
      </c>
      <c r="K1820" s="87" t="str">
        <v/>
      </c>
    </row>
    <row r="1821">
      <c r="A1821" s="74" t="str">
        <v/>
      </c>
      <c r="B1821" s="74" t="str">
        <v/>
      </c>
      <c r="C1821" s="75">
        <f>IF($E1821="","",IFERROR(VLOOKUP(TRIM(E1821&amp;""),'Référentiel Articles'!$A$2:$F$634,2,FALSE),""))</f>
      </c>
      <c r="D1821" s="75">
        <f>IF($E1821="","",IFERROR(VLOOKUP(TRIM(E1821&amp;""),'Référentiel Articles'!$A$2:$F$634,3,FALSE),""))</f>
      </c>
      <c r="E1821" s="74" t="str">
        <v/>
      </c>
      <c r="F1821" s="75">
        <f>IF($E1821="","",IFERROR(VLOOKUP(TRIM(E1821&amp;""),'Référentiel Articles'!$A$2:$F$634,4,FALSE),""))</f>
      </c>
      <c r="G1821" s="76">
        <f>IF($E1821="","",IFERROR(VLOOKUP(TRIM(E1821&amp;""),'Référentiel Articles'!$A$2:$F$634,5,FALSE),""))</f>
      </c>
      <c r="H1821" s="77" t="str">
        <v/>
      </c>
      <c r="I1821" s="76">
        <f>IF($E1821="","",IFERROR(VLOOKUP(TRIM(E1821&amp;""),'Référentiel Articles'!$A$2:$F$634,6,FALSE),""))</f>
      </c>
      <c r="J1821" s="78">
        <f>IF(OR($E1821="",$H1821=""),"",$H1821*$I1821)</f>
      </c>
      <c r="K1821" s="79" t="str">
        <v/>
      </c>
    </row>
    <row r="1822">
      <c r="A1822" s="81" t="str">
        <v/>
      </c>
      <c r="B1822" s="81" t="str">
        <v/>
      </c>
      <c r="C1822" s="83">
        <f>IF($E1822="","",IFERROR(VLOOKUP(TRIM(E1822&amp;""),'Référentiel Articles'!$A$2:$F$634,2,FALSE),""))</f>
      </c>
      <c r="D1822" s="83">
        <f>IF($E1822="","",IFERROR(VLOOKUP(TRIM(E1822&amp;""),'Référentiel Articles'!$A$2:$F$634,3,FALSE),""))</f>
      </c>
      <c r="E1822" s="81" t="str">
        <v/>
      </c>
      <c r="F1822" s="83">
        <f>IF($E1822="","",IFERROR(VLOOKUP(TRIM(E1822&amp;""),'Référentiel Articles'!$A$2:$F$634,4,FALSE),""))</f>
      </c>
      <c r="G1822" s="84">
        <f>IF($E1822="","",IFERROR(VLOOKUP(TRIM(E1822&amp;""),'Référentiel Articles'!$A$2:$F$634,5,FALSE),""))</f>
      </c>
      <c r="H1822" s="85" t="str">
        <v/>
      </c>
      <c r="I1822" s="84">
        <f>IF($E1822="","",IFERROR(VLOOKUP(TRIM(E1822&amp;""),'Référentiel Articles'!$A$2:$F$634,6,FALSE),""))</f>
      </c>
      <c r="J1822" s="90">
        <f>IF(OR($E1822="",$H1822=""),"",$H1822*$I1822)</f>
      </c>
      <c r="K1822" s="87" t="str">
        <v/>
      </c>
    </row>
    <row r="1823">
      <c r="A1823" s="74" t="str">
        <v/>
      </c>
      <c r="B1823" s="74" t="str">
        <v/>
      </c>
      <c r="C1823" s="75">
        <f>IF($E1823="","",IFERROR(VLOOKUP(TRIM(E1823&amp;""),'Référentiel Articles'!$A$2:$F$634,2,FALSE),""))</f>
      </c>
      <c r="D1823" s="75">
        <f>IF($E1823="","",IFERROR(VLOOKUP(TRIM(E1823&amp;""),'Référentiel Articles'!$A$2:$F$634,3,FALSE),""))</f>
      </c>
      <c r="E1823" s="74" t="str">
        <v/>
      </c>
      <c r="F1823" s="75">
        <f>IF($E1823="","",IFERROR(VLOOKUP(TRIM(E1823&amp;""),'Référentiel Articles'!$A$2:$F$634,4,FALSE),""))</f>
      </c>
      <c r="G1823" s="76">
        <f>IF($E1823="","",IFERROR(VLOOKUP(TRIM(E1823&amp;""),'Référentiel Articles'!$A$2:$F$634,5,FALSE),""))</f>
      </c>
      <c r="H1823" s="77" t="str">
        <v/>
      </c>
      <c r="I1823" s="76">
        <f>IF($E1823="","",IFERROR(VLOOKUP(TRIM(E1823&amp;""),'Référentiel Articles'!$A$2:$F$634,6,FALSE),""))</f>
      </c>
      <c r="J1823" s="78">
        <f>IF(OR($E1823="",$H1823=""),"",$H1823*$I1823)</f>
      </c>
      <c r="K1823" s="79" t="str">
        <v/>
      </c>
    </row>
    <row r="1824">
      <c r="A1824" s="81" t="str">
        <v/>
      </c>
      <c r="B1824" s="81" t="str">
        <v/>
      </c>
      <c r="C1824" s="83">
        <f>IF($E1824="","",IFERROR(VLOOKUP(TRIM(E1824&amp;""),'Référentiel Articles'!$A$2:$F$634,2,FALSE),""))</f>
      </c>
      <c r="D1824" s="83">
        <f>IF($E1824="","",IFERROR(VLOOKUP(TRIM(E1824&amp;""),'Référentiel Articles'!$A$2:$F$634,3,FALSE),""))</f>
      </c>
      <c r="E1824" s="81" t="str">
        <v/>
      </c>
      <c r="F1824" s="83">
        <f>IF($E1824="","",IFERROR(VLOOKUP(TRIM(E1824&amp;""),'Référentiel Articles'!$A$2:$F$634,4,FALSE),""))</f>
      </c>
      <c r="G1824" s="84">
        <f>IF($E1824="","",IFERROR(VLOOKUP(TRIM(E1824&amp;""),'Référentiel Articles'!$A$2:$F$634,5,FALSE),""))</f>
      </c>
      <c r="H1824" s="85" t="str">
        <v/>
      </c>
      <c r="I1824" s="84">
        <f>IF($E1824="","",IFERROR(VLOOKUP(TRIM(E1824&amp;""),'Référentiel Articles'!$A$2:$F$634,6,FALSE),""))</f>
      </c>
      <c r="J1824" s="90">
        <f>IF(OR($E1824="",$H1824=""),"",$H1824*$I1824)</f>
      </c>
      <c r="K1824" s="87" t="str">
        <v/>
      </c>
    </row>
    <row r="1825">
      <c r="A1825" s="74" t="str">
        <v/>
      </c>
      <c r="B1825" s="74" t="str">
        <v/>
      </c>
      <c r="C1825" s="75">
        <f>IF($E1825="","",IFERROR(VLOOKUP(TRIM(E1825&amp;""),'Référentiel Articles'!$A$2:$F$634,2,FALSE),""))</f>
      </c>
      <c r="D1825" s="75">
        <f>IF($E1825="","",IFERROR(VLOOKUP(TRIM(E1825&amp;""),'Référentiel Articles'!$A$2:$F$634,3,FALSE),""))</f>
      </c>
      <c r="E1825" s="74" t="str">
        <v/>
      </c>
      <c r="F1825" s="75">
        <f>IF($E1825="","",IFERROR(VLOOKUP(TRIM(E1825&amp;""),'Référentiel Articles'!$A$2:$F$634,4,FALSE),""))</f>
      </c>
      <c r="G1825" s="76">
        <f>IF($E1825="","",IFERROR(VLOOKUP(TRIM(E1825&amp;""),'Référentiel Articles'!$A$2:$F$634,5,FALSE),""))</f>
      </c>
      <c r="H1825" s="77" t="str">
        <v/>
      </c>
      <c r="I1825" s="76">
        <f>IF($E1825="","",IFERROR(VLOOKUP(TRIM(E1825&amp;""),'Référentiel Articles'!$A$2:$F$634,6,FALSE),""))</f>
      </c>
      <c r="J1825" s="78">
        <f>IF(OR($E1825="",$H1825=""),"",$H1825*$I1825)</f>
      </c>
      <c r="K1825" s="79" t="str">
        <v/>
      </c>
    </row>
    <row r="1826">
      <c r="A1826" s="81" t="str">
        <v/>
      </c>
      <c r="B1826" s="81" t="str">
        <v/>
      </c>
      <c r="C1826" s="83">
        <f>IF($E1826="","",IFERROR(VLOOKUP(TRIM(E1826&amp;""),'Référentiel Articles'!$A$2:$F$634,2,FALSE),""))</f>
      </c>
      <c r="D1826" s="83">
        <f>IF($E1826="","",IFERROR(VLOOKUP(TRIM(E1826&amp;""),'Référentiel Articles'!$A$2:$F$634,3,FALSE),""))</f>
      </c>
      <c r="E1826" s="81" t="str">
        <v/>
      </c>
      <c r="F1826" s="83">
        <f>IF($E1826="","",IFERROR(VLOOKUP(TRIM(E1826&amp;""),'Référentiel Articles'!$A$2:$F$634,4,FALSE),""))</f>
      </c>
      <c r="G1826" s="84">
        <f>IF($E1826="","",IFERROR(VLOOKUP(TRIM(E1826&amp;""),'Référentiel Articles'!$A$2:$F$634,5,FALSE),""))</f>
      </c>
      <c r="H1826" s="85" t="str">
        <v/>
      </c>
      <c r="I1826" s="84">
        <f>IF($E1826="","",IFERROR(VLOOKUP(TRIM(E1826&amp;""),'Référentiel Articles'!$A$2:$F$634,6,FALSE),""))</f>
      </c>
      <c r="J1826" s="90">
        <f>IF(OR($E1826="",$H1826=""),"",$H1826*$I1826)</f>
      </c>
      <c r="K1826" s="87" t="str">
        <v/>
      </c>
    </row>
    <row r="1827">
      <c r="A1827" s="74" t="str">
        <v/>
      </c>
      <c r="B1827" s="74" t="str">
        <v/>
      </c>
      <c r="C1827" s="75">
        <f>IF($E1827="","",IFERROR(VLOOKUP(TRIM(E1827&amp;""),'Référentiel Articles'!$A$2:$F$634,2,FALSE),""))</f>
      </c>
      <c r="D1827" s="75">
        <f>IF($E1827="","",IFERROR(VLOOKUP(TRIM(E1827&amp;""),'Référentiel Articles'!$A$2:$F$634,3,FALSE),""))</f>
      </c>
      <c r="E1827" s="74" t="str">
        <v/>
      </c>
      <c r="F1827" s="75">
        <f>IF($E1827="","",IFERROR(VLOOKUP(TRIM(E1827&amp;""),'Référentiel Articles'!$A$2:$F$634,4,FALSE),""))</f>
      </c>
      <c r="G1827" s="76">
        <f>IF($E1827="","",IFERROR(VLOOKUP(TRIM(E1827&amp;""),'Référentiel Articles'!$A$2:$F$634,5,FALSE),""))</f>
      </c>
      <c r="H1827" s="77" t="str">
        <v/>
      </c>
      <c r="I1827" s="76">
        <f>IF($E1827="","",IFERROR(VLOOKUP(TRIM(E1827&amp;""),'Référentiel Articles'!$A$2:$F$634,6,FALSE),""))</f>
      </c>
      <c r="J1827" s="78">
        <f>IF(OR($E1827="",$H1827=""),"",$H1827*$I1827)</f>
      </c>
      <c r="K1827" s="79" t="str">
        <v/>
      </c>
    </row>
    <row r="1828">
      <c r="A1828" s="81" t="str">
        <v/>
      </c>
      <c r="B1828" s="81" t="str">
        <v/>
      </c>
      <c r="C1828" s="83">
        <f>IF($E1828="","",IFERROR(VLOOKUP(TRIM(E1828&amp;""),'Référentiel Articles'!$A$2:$F$634,2,FALSE),""))</f>
      </c>
      <c r="D1828" s="83">
        <f>IF($E1828="","",IFERROR(VLOOKUP(TRIM(E1828&amp;""),'Référentiel Articles'!$A$2:$F$634,3,FALSE),""))</f>
      </c>
      <c r="E1828" s="81" t="str">
        <v/>
      </c>
      <c r="F1828" s="83">
        <f>IF($E1828="","",IFERROR(VLOOKUP(TRIM(E1828&amp;""),'Référentiel Articles'!$A$2:$F$634,4,FALSE),""))</f>
      </c>
      <c r="G1828" s="84">
        <f>IF($E1828="","",IFERROR(VLOOKUP(TRIM(E1828&amp;""),'Référentiel Articles'!$A$2:$F$634,5,FALSE),""))</f>
      </c>
      <c r="H1828" s="85" t="str">
        <v/>
      </c>
      <c r="I1828" s="84">
        <f>IF($E1828="","",IFERROR(VLOOKUP(TRIM(E1828&amp;""),'Référentiel Articles'!$A$2:$F$634,6,FALSE),""))</f>
      </c>
      <c r="J1828" s="90">
        <f>IF(OR($E1828="",$H1828=""),"",$H1828*$I1828)</f>
      </c>
      <c r="K1828" s="87" t="str">
        <v/>
      </c>
    </row>
    <row r="1829">
      <c r="A1829" s="74" t="str">
        <v/>
      </c>
      <c r="B1829" s="74" t="str">
        <v/>
      </c>
      <c r="C1829" s="75">
        <f>IF($E1829="","",IFERROR(VLOOKUP(TRIM(E1829&amp;""),'Référentiel Articles'!$A$2:$F$634,2,FALSE),""))</f>
      </c>
      <c r="D1829" s="75">
        <f>IF($E1829="","",IFERROR(VLOOKUP(TRIM(E1829&amp;""),'Référentiel Articles'!$A$2:$F$634,3,FALSE),""))</f>
      </c>
      <c r="E1829" s="74" t="str">
        <v/>
      </c>
      <c r="F1829" s="75">
        <f>IF($E1829="","",IFERROR(VLOOKUP(TRIM(E1829&amp;""),'Référentiel Articles'!$A$2:$F$634,4,FALSE),""))</f>
      </c>
      <c r="G1829" s="76">
        <f>IF($E1829="","",IFERROR(VLOOKUP(TRIM(E1829&amp;""),'Référentiel Articles'!$A$2:$F$634,5,FALSE),""))</f>
      </c>
      <c r="H1829" s="77" t="str">
        <v/>
      </c>
      <c r="I1829" s="76">
        <f>IF($E1829="","",IFERROR(VLOOKUP(TRIM(E1829&amp;""),'Référentiel Articles'!$A$2:$F$634,6,FALSE),""))</f>
      </c>
      <c r="J1829" s="78">
        <f>IF(OR($E1829="",$H1829=""),"",$H1829*$I1829)</f>
      </c>
      <c r="K1829" s="79" t="str">
        <v/>
      </c>
    </row>
    <row r="1830">
      <c r="A1830" s="81" t="str">
        <v/>
      </c>
      <c r="B1830" s="81" t="str">
        <v/>
      </c>
      <c r="C1830" s="83">
        <f>IF($E1830="","",IFERROR(VLOOKUP(TRIM(E1830&amp;""),'Référentiel Articles'!$A$2:$F$634,2,FALSE),""))</f>
      </c>
      <c r="D1830" s="83">
        <f>IF($E1830="","",IFERROR(VLOOKUP(TRIM(E1830&amp;""),'Référentiel Articles'!$A$2:$F$634,3,FALSE),""))</f>
      </c>
      <c r="E1830" s="81" t="str">
        <v/>
      </c>
      <c r="F1830" s="83">
        <f>IF($E1830="","",IFERROR(VLOOKUP(TRIM(E1830&amp;""),'Référentiel Articles'!$A$2:$F$634,4,FALSE),""))</f>
      </c>
      <c r="G1830" s="84">
        <f>IF($E1830="","",IFERROR(VLOOKUP(TRIM(E1830&amp;""),'Référentiel Articles'!$A$2:$F$634,5,FALSE),""))</f>
      </c>
      <c r="H1830" s="85" t="str">
        <v/>
      </c>
      <c r="I1830" s="84">
        <f>IF($E1830="","",IFERROR(VLOOKUP(TRIM(E1830&amp;""),'Référentiel Articles'!$A$2:$F$634,6,FALSE),""))</f>
      </c>
      <c r="J1830" s="90">
        <f>IF(OR($E1830="",$H1830=""),"",$H1830*$I1830)</f>
      </c>
      <c r="K1830" s="87" t="str">
        <v/>
      </c>
    </row>
    <row r="1831">
      <c r="A1831" s="74" t="str">
        <v/>
      </c>
      <c r="B1831" s="74" t="str">
        <v/>
      </c>
      <c r="C1831" s="75">
        <f>IF($E1831="","",IFERROR(VLOOKUP(TRIM(E1831&amp;""),'Référentiel Articles'!$A$2:$F$634,2,FALSE),""))</f>
      </c>
      <c r="D1831" s="75">
        <f>IF($E1831="","",IFERROR(VLOOKUP(TRIM(E1831&amp;""),'Référentiel Articles'!$A$2:$F$634,3,FALSE),""))</f>
      </c>
      <c r="E1831" s="74" t="str">
        <v/>
      </c>
      <c r="F1831" s="75">
        <f>IF($E1831="","",IFERROR(VLOOKUP(TRIM(E1831&amp;""),'Référentiel Articles'!$A$2:$F$634,4,FALSE),""))</f>
      </c>
      <c r="G1831" s="76">
        <f>IF($E1831="","",IFERROR(VLOOKUP(TRIM(E1831&amp;""),'Référentiel Articles'!$A$2:$F$634,5,FALSE),""))</f>
      </c>
      <c r="H1831" s="77" t="str">
        <v/>
      </c>
      <c r="I1831" s="76">
        <f>IF($E1831="","",IFERROR(VLOOKUP(TRIM(E1831&amp;""),'Référentiel Articles'!$A$2:$F$634,6,FALSE),""))</f>
      </c>
      <c r="J1831" s="78">
        <f>IF(OR($E1831="",$H1831=""),"",$H1831*$I1831)</f>
      </c>
      <c r="K1831" s="79" t="str">
        <v/>
      </c>
    </row>
    <row r="1832">
      <c r="A1832" s="81" t="str">
        <v/>
      </c>
      <c r="B1832" s="81" t="str">
        <v/>
      </c>
      <c r="C1832" s="83">
        <f>IF($E1832="","",IFERROR(VLOOKUP(TRIM(E1832&amp;""),'Référentiel Articles'!$A$2:$F$634,2,FALSE),""))</f>
      </c>
      <c r="D1832" s="83">
        <f>IF($E1832="","",IFERROR(VLOOKUP(TRIM(E1832&amp;""),'Référentiel Articles'!$A$2:$F$634,3,FALSE),""))</f>
      </c>
      <c r="E1832" s="81" t="str">
        <v/>
      </c>
      <c r="F1832" s="83">
        <f>IF($E1832="","",IFERROR(VLOOKUP(TRIM(E1832&amp;""),'Référentiel Articles'!$A$2:$F$634,4,FALSE),""))</f>
      </c>
      <c r="G1832" s="84">
        <f>IF($E1832="","",IFERROR(VLOOKUP(TRIM(E1832&amp;""),'Référentiel Articles'!$A$2:$F$634,5,FALSE),""))</f>
      </c>
      <c r="H1832" s="85" t="str">
        <v/>
      </c>
      <c r="I1832" s="84">
        <f>IF($E1832="","",IFERROR(VLOOKUP(TRIM(E1832&amp;""),'Référentiel Articles'!$A$2:$F$634,6,FALSE),""))</f>
      </c>
      <c r="J1832" s="90">
        <f>IF(OR($E1832="",$H1832=""),"",$H1832*$I1832)</f>
      </c>
      <c r="K1832" s="87" t="str">
        <v/>
      </c>
    </row>
    <row r="1833">
      <c r="A1833" s="74" t="str">
        <v/>
      </c>
      <c r="B1833" s="74" t="str">
        <v/>
      </c>
      <c r="C1833" s="75">
        <f>IF($E1833="","",IFERROR(VLOOKUP(TRIM(E1833&amp;""),'Référentiel Articles'!$A$2:$F$634,2,FALSE),""))</f>
      </c>
      <c r="D1833" s="75">
        <f>IF($E1833="","",IFERROR(VLOOKUP(TRIM(E1833&amp;""),'Référentiel Articles'!$A$2:$F$634,3,FALSE),""))</f>
      </c>
      <c r="E1833" s="74" t="str">
        <v/>
      </c>
      <c r="F1833" s="75">
        <f>IF($E1833="","",IFERROR(VLOOKUP(TRIM(E1833&amp;""),'Référentiel Articles'!$A$2:$F$634,4,FALSE),""))</f>
      </c>
      <c r="G1833" s="76">
        <f>IF($E1833="","",IFERROR(VLOOKUP(TRIM(E1833&amp;""),'Référentiel Articles'!$A$2:$F$634,5,FALSE),""))</f>
      </c>
      <c r="H1833" s="77" t="str">
        <v/>
      </c>
      <c r="I1833" s="76">
        <f>IF($E1833="","",IFERROR(VLOOKUP(TRIM(E1833&amp;""),'Référentiel Articles'!$A$2:$F$634,6,FALSE),""))</f>
      </c>
      <c r="J1833" s="78">
        <f>IF(OR($E1833="",$H1833=""),"",$H1833*$I1833)</f>
      </c>
      <c r="K1833" s="79" t="str">
        <v/>
      </c>
    </row>
    <row r="1834">
      <c r="A1834" s="81" t="str">
        <v/>
      </c>
      <c r="B1834" s="81" t="str">
        <v/>
      </c>
      <c r="C1834" s="83">
        <f>IF($E1834="","",IFERROR(VLOOKUP(TRIM(E1834&amp;""),'Référentiel Articles'!$A$2:$F$634,2,FALSE),""))</f>
      </c>
      <c r="D1834" s="83">
        <f>IF($E1834="","",IFERROR(VLOOKUP(TRIM(E1834&amp;""),'Référentiel Articles'!$A$2:$F$634,3,FALSE),""))</f>
      </c>
      <c r="E1834" s="81" t="str">
        <v/>
      </c>
      <c r="F1834" s="83">
        <f>IF($E1834="","",IFERROR(VLOOKUP(TRIM(E1834&amp;""),'Référentiel Articles'!$A$2:$F$634,4,FALSE),""))</f>
      </c>
      <c r="G1834" s="84">
        <f>IF($E1834="","",IFERROR(VLOOKUP(TRIM(E1834&amp;""),'Référentiel Articles'!$A$2:$F$634,5,FALSE),""))</f>
      </c>
      <c r="H1834" s="85" t="str">
        <v/>
      </c>
      <c r="I1834" s="84">
        <f>IF($E1834="","",IFERROR(VLOOKUP(TRIM(E1834&amp;""),'Référentiel Articles'!$A$2:$F$634,6,FALSE),""))</f>
      </c>
      <c r="J1834" s="90">
        <f>IF(OR($E1834="",$H1834=""),"",$H1834*$I1834)</f>
      </c>
      <c r="K1834" s="87" t="str">
        <v/>
      </c>
    </row>
    <row r="1835">
      <c r="A1835" s="74" t="str">
        <v/>
      </c>
      <c r="B1835" s="74" t="str">
        <v/>
      </c>
      <c r="C1835" s="75">
        <f>IF($E1835="","",IFERROR(VLOOKUP(TRIM(E1835&amp;""),'Référentiel Articles'!$A$2:$F$634,2,FALSE),""))</f>
      </c>
      <c r="D1835" s="75">
        <f>IF($E1835="","",IFERROR(VLOOKUP(TRIM(E1835&amp;""),'Référentiel Articles'!$A$2:$F$634,3,FALSE),""))</f>
      </c>
      <c r="E1835" s="74" t="str">
        <v/>
      </c>
      <c r="F1835" s="75">
        <f>IF($E1835="","",IFERROR(VLOOKUP(TRIM(E1835&amp;""),'Référentiel Articles'!$A$2:$F$634,4,FALSE),""))</f>
      </c>
      <c r="G1835" s="76">
        <f>IF($E1835="","",IFERROR(VLOOKUP(TRIM(E1835&amp;""),'Référentiel Articles'!$A$2:$F$634,5,FALSE),""))</f>
      </c>
      <c r="H1835" s="77" t="str">
        <v/>
      </c>
      <c r="I1835" s="76">
        <f>IF($E1835="","",IFERROR(VLOOKUP(TRIM(E1835&amp;""),'Référentiel Articles'!$A$2:$F$634,6,FALSE),""))</f>
      </c>
      <c r="J1835" s="78">
        <f>IF(OR($E1835="",$H1835=""),"",$H1835*$I1835)</f>
      </c>
      <c r="K1835" s="79" t="str">
        <v/>
      </c>
    </row>
    <row r="1836">
      <c r="A1836" s="81" t="str">
        <v/>
      </c>
      <c r="B1836" s="81" t="str">
        <v/>
      </c>
      <c r="C1836" s="83">
        <f>IF($E1836="","",IFERROR(VLOOKUP(TRIM(E1836&amp;""),'Référentiel Articles'!$A$2:$F$634,2,FALSE),""))</f>
      </c>
      <c r="D1836" s="83">
        <f>IF($E1836="","",IFERROR(VLOOKUP(TRIM(E1836&amp;""),'Référentiel Articles'!$A$2:$F$634,3,FALSE),""))</f>
      </c>
      <c r="E1836" s="81" t="str">
        <v/>
      </c>
      <c r="F1836" s="83">
        <f>IF($E1836="","",IFERROR(VLOOKUP(TRIM(E1836&amp;""),'Référentiel Articles'!$A$2:$F$634,4,FALSE),""))</f>
      </c>
      <c r="G1836" s="84">
        <f>IF($E1836="","",IFERROR(VLOOKUP(TRIM(E1836&amp;""),'Référentiel Articles'!$A$2:$F$634,5,FALSE),""))</f>
      </c>
      <c r="H1836" s="85" t="str">
        <v/>
      </c>
      <c r="I1836" s="84">
        <f>IF($E1836="","",IFERROR(VLOOKUP(TRIM(E1836&amp;""),'Référentiel Articles'!$A$2:$F$634,6,FALSE),""))</f>
      </c>
      <c r="J1836" s="90">
        <f>IF(OR($E1836="",$H1836=""),"",$H1836*$I1836)</f>
      </c>
      <c r="K1836" s="87" t="str">
        <v/>
      </c>
    </row>
    <row r="1837">
      <c r="A1837" s="74" t="str">
        <v/>
      </c>
      <c r="B1837" s="74" t="str">
        <v/>
      </c>
      <c r="C1837" s="75">
        <f>IF($E1837="","",IFERROR(VLOOKUP(TRIM(E1837&amp;""),'Référentiel Articles'!$A$2:$F$634,2,FALSE),""))</f>
      </c>
      <c r="D1837" s="75">
        <f>IF($E1837="","",IFERROR(VLOOKUP(TRIM(E1837&amp;""),'Référentiel Articles'!$A$2:$F$634,3,FALSE),""))</f>
      </c>
      <c r="E1837" s="74" t="str">
        <v/>
      </c>
      <c r="F1837" s="75">
        <f>IF($E1837="","",IFERROR(VLOOKUP(TRIM(E1837&amp;""),'Référentiel Articles'!$A$2:$F$634,4,FALSE),""))</f>
      </c>
      <c r="G1837" s="76">
        <f>IF($E1837="","",IFERROR(VLOOKUP(TRIM(E1837&amp;""),'Référentiel Articles'!$A$2:$F$634,5,FALSE),""))</f>
      </c>
      <c r="H1837" s="77" t="str">
        <v/>
      </c>
      <c r="I1837" s="76">
        <f>IF($E1837="","",IFERROR(VLOOKUP(TRIM(E1837&amp;""),'Référentiel Articles'!$A$2:$F$634,6,FALSE),""))</f>
      </c>
      <c r="J1837" s="78">
        <f>IF(OR($E1837="",$H1837=""),"",$H1837*$I1837)</f>
      </c>
      <c r="K1837" s="79" t="str">
        <v/>
      </c>
    </row>
    <row r="1838">
      <c r="A1838" s="81" t="str">
        <v/>
      </c>
      <c r="B1838" s="81" t="str">
        <v/>
      </c>
      <c r="C1838" s="83">
        <f>IF($E1838="","",IFERROR(VLOOKUP(TRIM(E1838&amp;""),'Référentiel Articles'!$A$2:$F$634,2,FALSE),""))</f>
      </c>
      <c r="D1838" s="83">
        <f>IF($E1838="","",IFERROR(VLOOKUP(TRIM(E1838&amp;""),'Référentiel Articles'!$A$2:$F$634,3,FALSE),""))</f>
      </c>
      <c r="E1838" s="81" t="str">
        <v/>
      </c>
      <c r="F1838" s="83">
        <f>IF($E1838="","",IFERROR(VLOOKUP(TRIM(E1838&amp;""),'Référentiel Articles'!$A$2:$F$634,4,FALSE),""))</f>
      </c>
      <c r="G1838" s="84">
        <f>IF($E1838="","",IFERROR(VLOOKUP(TRIM(E1838&amp;""),'Référentiel Articles'!$A$2:$F$634,5,FALSE),""))</f>
      </c>
      <c r="H1838" s="85" t="str">
        <v/>
      </c>
      <c r="I1838" s="84">
        <f>IF($E1838="","",IFERROR(VLOOKUP(TRIM(E1838&amp;""),'Référentiel Articles'!$A$2:$F$634,6,FALSE),""))</f>
      </c>
      <c r="J1838" s="90">
        <f>IF(OR($E1838="",$H1838=""),"",$H1838*$I1838)</f>
      </c>
      <c r="K1838" s="87" t="str">
        <v/>
      </c>
    </row>
    <row r="1839">
      <c r="A1839" s="74" t="str">
        <v/>
      </c>
      <c r="B1839" s="74" t="str">
        <v/>
      </c>
      <c r="C1839" s="75">
        <f>IF($E1839="","",IFERROR(VLOOKUP(TRIM(E1839&amp;""),'Référentiel Articles'!$A$2:$F$634,2,FALSE),""))</f>
      </c>
      <c r="D1839" s="75">
        <f>IF($E1839="","",IFERROR(VLOOKUP(TRIM(E1839&amp;""),'Référentiel Articles'!$A$2:$F$634,3,FALSE),""))</f>
      </c>
      <c r="E1839" s="74" t="str">
        <v/>
      </c>
      <c r="F1839" s="75">
        <f>IF($E1839="","",IFERROR(VLOOKUP(TRIM(E1839&amp;""),'Référentiel Articles'!$A$2:$F$634,4,FALSE),""))</f>
      </c>
      <c r="G1839" s="76">
        <f>IF($E1839="","",IFERROR(VLOOKUP(TRIM(E1839&amp;""),'Référentiel Articles'!$A$2:$F$634,5,FALSE),""))</f>
      </c>
      <c r="H1839" s="77" t="str">
        <v/>
      </c>
      <c r="I1839" s="76">
        <f>IF($E1839="","",IFERROR(VLOOKUP(TRIM(E1839&amp;""),'Référentiel Articles'!$A$2:$F$634,6,FALSE),""))</f>
      </c>
      <c r="J1839" s="78">
        <f>IF(OR($E1839="",$H1839=""),"",$H1839*$I1839)</f>
      </c>
      <c r="K1839" s="79" t="str">
        <v/>
      </c>
    </row>
    <row r="1840">
      <c r="A1840" s="81" t="str">
        <v/>
      </c>
      <c r="B1840" s="81" t="str">
        <v/>
      </c>
      <c r="C1840" s="83">
        <f>IF($E1840="","",IFERROR(VLOOKUP(TRIM(E1840&amp;""),'Référentiel Articles'!$A$2:$F$634,2,FALSE),""))</f>
      </c>
      <c r="D1840" s="83">
        <f>IF($E1840="","",IFERROR(VLOOKUP(TRIM(E1840&amp;""),'Référentiel Articles'!$A$2:$F$634,3,FALSE),""))</f>
      </c>
      <c r="E1840" s="81" t="str">
        <v/>
      </c>
      <c r="F1840" s="83">
        <f>IF($E1840="","",IFERROR(VLOOKUP(TRIM(E1840&amp;""),'Référentiel Articles'!$A$2:$F$634,4,FALSE),""))</f>
      </c>
      <c r="G1840" s="84">
        <f>IF($E1840="","",IFERROR(VLOOKUP(TRIM(E1840&amp;""),'Référentiel Articles'!$A$2:$F$634,5,FALSE),""))</f>
      </c>
      <c r="H1840" s="85" t="str">
        <v/>
      </c>
      <c r="I1840" s="84">
        <f>IF($E1840="","",IFERROR(VLOOKUP(TRIM(E1840&amp;""),'Référentiel Articles'!$A$2:$F$634,6,FALSE),""))</f>
      </c>
      <c r="J1840" s="90">
        <f>IF(OR($E1840="",$H1840=""),"",$H1840*$I1840)</f>
      </c>
      <c r="K1840" s="87" t="str">
        <v/>
      </c>
    </row>
    <row r="1841">
      <c r="A1841" s="74" t="str">
        <v/>
      </c>
      <c r="B1841" s="74" t="str">
        <v/>
      </c>
      <c r="C1841" s="75">
        <f>IF($E1841="","",IFERROR(VLOOKUP(TRIM(E1841&amp;""),'Référentiel Articles'!$A$2:$F$634,2,FALSE),""))</f>
      </c>
      <c r="D1841" s="75">
        <f>IF($E1841="","",IFERROR(VLOOKUP(TRIM(E1841&amp;""),'Référentiel Articles'!$A$2:$F$634,3,FALSE),""))</f>
      </c>
      <c r="E1841" s="74" t="str">
        <v/>
      </c>
      <c r="F1841" s="75">
        <f>IF($E1841="","",IFERROR(VLOOKUP(TRIM(E1841&amp;""),'Référentiel Articles'!$A$2:$F$634,4,FALSE),""))</f>
      </c>
      <c r="G1841" s="76">
        <f>IF($E1841="","",IFERROR(VLOOKUP(TRIM(E1841&amp;""),'Référentiel Articles'!$A$2:$F$634,5,FALSE),""))</f>
      </c>
      <c r="H1841" s="77" t="str">
        <v/>
      </c>
      <c r="I1841" s="76">
        <f>IF($E1841="","",IFERROR(VLOOKUP(TRIM(E1841&amp;""),'Référentiel Articles'!$A$2:$F$634,6,FALSE),""))</f>
      </c>
      <c r="J1841" s="78">
        <f>IF(OR($E1841="",$H1841=""),"",$H1841*$I1841)</f>
      </c>
      <c r="K1841" s="79" t="str">
        <v/>
      </c>
    </row>
    <row r="1842">
      <c r="A1842" s="81" t="str">
        <v/>
      </c>
      <c r="B1842" s="81" t="str">
        <v/>
      </c>
      <c r="C1842" s="83">
        <f>IF($E1842="","",IFERROR(VLOOKUP(TRIM(E1842&amp;""),'Référentiel Articles'!$A$2:$F$634,2,FALSE),""))</f>
      </c>
      <c r="D1842" s="83">
        <f>IF($E1842="","",IFERROR(VLOOKUP(TRIM(E1842&amp;""),'Référentiel Articles'!$A$2:$F$634,3,FALSE),""))</f>
      </c>
      <c r="E1842" s="81" t="str">
        <v/>
      </c>
      <c r="F1842" s="83">
        <f>IF($E1842="","",IFERROR(VLOOKUP(TRIM(E1842&amp;""),'Référentiel Articles'!$A$2:$F$634,4,FALSE),""))</f>
      </c>
      <c r="G1842" s="84">
        <f>IF($E1842="","",IFERROR(VLOOKUP(TRIM(E1842&amp;""),'Référentiel Articles'!$A$2:$F$634,5,FALSE),""))</f>
      </c>
      <c r="H1842" s="85" t="str">
        <v/>
      </c>
      <c r="I1842" s="84">
        <f>IF($E1842="","",IFERROR(VLOOKUP(TRIM(E1842&amp;""),'Référentiel Articles'!$A$2:$F$634,6,FALSE),""))</f>
      </c>
      <c r="J1842" s="90">
        <f>IF(OR($E1842="",$H1842=""),"",$H1842*$I1842)</f>
      </c>
      <c r="K1842" s="87" t="str">
        <v/>
      </c>
    </row>
    <row r="1843">
      <c r="A1843" s="74" t="str">
        <v/>
      </c>
      <c r="B1843" s="74" t="str">
        <v/>
      </c>
      <c r="C1843" s="75">
        <f>IF($E1843="","",IFERROR(VLOOKUP(TRIM(E1843&amp;""),'Référentiel Articles'!$A$2:$F$634,2,FALSE),""))</f>
      </c>
      <c r="D1843" s="75">
        <f>IF($E1843="","",IFERROR(VLOOKUP(TRIM(E1843&amp;""),'Référentiel Articles'!$A$2:$F$634,3,FALSE),""))</f>
      </c>
      <c r="E1843" s="74" t="str">
        <v/>
      </c>
      <c r="F1843" s="75">
        <f>IF($E1843="","",IFERROR(VLOOKUP(TRIM(E1843&amp;""),'Référentiel Articles'!$A$2:$F$634,4,FALSE),""))</f>
      </c>
      <c r="G1843" s="76">
        <f>IF($E1843="","",IFERROR(VLOOKUP(TRIM(E1843&amp;""),'Référentiel Articles'!$A$2:$F$634,5,FALSE),""))</f>
      </c>
      <c r="H1843" s="77" t="str">
        <v/>
      </c>
      <c r="I1843" s="76">
        <f>IF($E1843="","",IFERROR(VLOOKUP(TRIM(E1843&amp;""),'Référentiel Articles'!$A$2:$F$634,6,FALSE),""))</f>
      </c>
      <c r="J1843" s="78">
        <f>IF(OR($E1843="",$H1843=""),"",$H1843*$I1843)</f>
      </c>
      <c r="K1843" s="79" t="str">
        <v/>
      </c>
    </row>
    <row r="1844">
      <c r="A1844" s="81" t="str">
        <v/>
      </c>
      <c r="B1844" s="81" t="str">
        <v/>
      </c>
      <c r="C1844" s="83">
        <f>IF($E1844="","",IFERROR(VLOOKUP(TRIM(E1844&amp;""),'Référentiel Articles'!$A$2:$F$634,2,FALSE),""))</f>
      </c>
      <c r="D1844" s="83">
        <f>IF($E1844="","",IFERROR(VLOOKUP(TRIM(E1844&amp;""),'Référentiel Articles'!$A$2:$F$634,3,FALSE),""))</f>
      </c>
      <c r="E1844" s="81" t="str">
        <v/>
      </c>
      <c r="F1844" s="83">
        <f>IF($E1844="","",IFERROR(VLOOKUP(TRIM(E1844&amp;""),'Référentiel Articles'!$A$2:$F$634,4,FALSE),""))</f>
      </c>
      <c r="G1844" s="84">
        <f>IF($E1844="","",IFERROR(VLOOKUP(TRIM(E1844&amp;""),'Référentiel Articles'!$A$2:$F$634,5,FALSE),""))</f>
      </c>
      <c r="H1844" s="85" t="str">
        <v/>
      </c>
      <c r="I1844" s="84">
        <f>IF($E1844="","",IFERROR(VLOOKUP(TRIM(E1844&amp;""),'Référentiel Articles'!$A$2:$F$634,6,FALSE),""))</f>
      </c>
      <c r="J1844" s="90">
        <f>IF(OR($E1844="",$H1844=""),"",$H1844*$I1844)</f>
      </c>
      <c r="K1844" s="87" t="str">
        <v/>
      </c>
    </row>
    <row r="1845">
      <c r="A1845" s="74" t="str">
        <v/>
      </c>
      <c r="B1845" s="74" t="str">
        <v/>
      </c>
      <c r="C1845" s="75">
        <f>IF($E1845="","",IFERROR(VLOOKUP(TRIM(E1845&amp;""),'Référentiel Articles'!$A$2:$F$634,2,FALSE),""))</f>
      </c>
      <c r="D1845" s="75">
        <f>IF($E1845="","",IFERROR(VLOOKUP(TRIM(E1845&amp;""),'Référentiel Articles'!$A$2:$F$634,3,FALSE),""))</f>
      </c>
      <c r="E1845" s="74" t="str">
        <v/>
      </c>
      <c r="F1845" s="75">
        <f>IF($E1845="","",IFERROR(VLOOKUP(TRIM(E1845&amp;""),'Référentiel Articles'!$A$2:$F$634,4,FALSE),""))</f>
      </c>
      <c r="G1845" s="76">
        <f>IF($E1845="","",IFERROR(VLOOKUP(TRIM(E1845&amp;""),'Référentiel Articles'!$A$2:$F$634,5,FALSE),""))</f>
      </c>
      <c r="H1845" s="77" t="str">
        <v/>
      </c>
      <c r="I1845" s="76">
        <f>IF($E1845="","",IFERROR(VLOOKUP(TRIM(E1845&amp;""),'Référentiel Articles'!$A$2:$F$634,6,FALSE),""))</f>
      </c>
      <c r="J1845" s="78">
        <f>IF(OR($E1845="",$H1845=""),"",$H1845*$I1845)</f>
      </c>
      <c r="K1845" s="79" t="str">
        <v/>
      </c>
    </row>
    <row r="1846">
      <c r="A1846" s="81" t="str">
        <v/>
      </c>
      <c r="B1846" s="81" t="str">
        <v/>
      </c>
      <c r="C1846" s="83">
        <f>IF($E1846="","",IFERROR(VLOOKUP(TRIM(E1846&amp;""),'Référentiel Articles'!$A$2:$F$634,2,FALSE),""))</f>
      </c>
      <c r="D1846" s="83">
        <f>IF($E1846="","",IFERROR(VLOOKUP(TRIM(E1846&amp;""),'Référentiel Articles'!$A$2:$F$634,3,FALSE),""))</f>
      </c>
      <c r="E1846" s="81" t="str">
        <v/>
      </c>
      <c r="F1846" s="83">
        <f>IF($E1846="","",IFERROR(VLOOKUP(TRIM(E1846&amp;""),'Référentiel Articles'!$A$2:$F$634,4,FALSE),""))</f>
      </c>
      <c r="G1846" s="84">
        <f>IF($E1846="","",IFERROR(VLOOKUP(TRIM(E1846&amp;""),'Référentiel Articles'!$A$2:$F$634,5,FALSE),""))</f>
      </c>
      <c r="H1846" s="85" t="str">
        <v/>
      </c>
      <c r="I1846" s="84">
        <f>IF($E1846="","",IFERROR(VLOOKUP(TRIM(E1846&amp;""),'Référentiel Articles'!$A$2:$F$634,6,FALSE),""))</f>
      </c>
      <c r="J1846" s="90">
        <f>IF(OR($E1846="",$H1846=""),"",$H1846*$I1846)</f>
      </c>
      <c r="K1846" s="87" t="str">
        <v/>
      </c>
    </row>
    <row r="1847">
      <c r="A1847" s="74" t="str">
        <v/>
      </c>
      <c r="B1847" s="74" t="str">
        <v/>
      </c>
      <c r="C1847" s="75">
        <f>IF($E1847="","",IFERROR(VLOOKUP(TRIM(E1847&amp;""),'Référentiel Articles'!$A$2:$F$634,2,FALSE),""))</f>
      </c>
      <c r="D1847" s="75">
        <f>IF($E1847="","",IFERROR(VLOOKUP(TRIM(E1847&amp;""),'Référentiel Articles'!$A$2:$F$634,3,FALSE),""))</f>
      </c>
      <c r="E1847" s="74" t="str">
        <v/>
      </c>
      <c r="F1847" s="75">
        <f>IF($E1847="","",IFERROR(VLOOKUP(TRIM(E1847&amp;""),'Référentiel Articles'!$A$2:$F$634,4,FALSE),""))</f>
      </c>
      <c r="G1847" s="76">
        <f>IF($E1847="","",IFERROR(VLOOKUP(TRIM(E1847&amp;""),'Référentiel Articles'!$A$2:$F$634,5,FALSE),""))</f>
      </c>
      <c r="H1847" s="77" t="str">
        <v/>
      </c>
      <c r="I1847" s="76">
        <f>IF($E1847="","",IFERROR(VLOOKUP(TRIM(E1847&amp;""),'Référentiel Articles'!$A$2:$F$634,6,FALSE),""))</f>
      </c>
      <c r="J1847" s="78">
        <f>IF(OR($E1847="",$H1847=""),"",$H1847*$I1847)</f>
      </c>
      <c r="K1847" s="79" t="str">
        <v/>
      </c>
    </row>
    <row r="1848">
      <c r="A1848" s="81" t="str">
        <v/>
      </c>
      <c r="B1848" s="81" t="str">
        <v/>
      </c>
      <c r="C1848" s="83">
        <f>IF($E1848="","",IFERROR(VLOOKUP(TRIM(E1848&amp;""),'Référentiel Articles'!$A$2:$F$634,2,FALSE),""))</f>
      </c>
      <c r="D1848" s="83">
        <f>IF($E1848="","",IFERROR(VLOOKUP(TRIM(E1848&amp;""),'Référentiel Articles'!$A$2:$F$634,3,FALSE),""))</f>
      </c>
      <c r="E1848" s="81" t="str">
        <v/>
      </c>
      <c r="F1848" s="83">
        <f>IF($E1848="","",IFERROR(VLOOKUP(TRIM(E1848&amp;""),'Référentiel Articles'!$A$2:$F$634,4,FALSE),""))</f>
      </c>
      <c r="G1848" s="84">
        <f>IF($E1848="","",IFERROR(VLOOKUP(TRIM(E1848&amp;""),'Référentiel Articles'!$A$2:$F$634,5,FALSE),""))</f>
      </c>
      <c r="H1848" s="85" t="str">
        <v/>
      </c>
      <c r="I1848" s="84">
        <f>IF($E1848="","",IFERROR(VLOOKUP(TRIM(E1848&amp;""),'Référentiel Articles'!$A$2:$F$634,6,FALSE),""))</f>
      </c>
      <c r="J1848" s="90">
        <f>IF(OR($E1848="",$H1848=""),"",$H1848*$I1848)</f>
      </c>
      <c r="K1848" s="87" t="str">
        <v/>
      </c>
    </row>
    <row r="1849">
      <c r="A1849" s="74" t="str">
        <v/>
      </c>
      <c r="B1849" s="74" t="str">
        <v/>
      </c>
      <c r="C1849" s="75">
        <f>IF($E1849="","",IFERROR(VLOOKUP(TRIM(E1849&amp;""),'Référentiel Articles'!$A$2:$F$634,2,FALSE),""))</f>
      </c>
      <c r="D1849" s="75">
        <f>IF($E1849="","",IFERROR(VLOOKUP(TRIM(E1849&amp;""),'Référentiel Articles'!$A$2:$F$634,3,FALSE),""))</f>
      </c>
      <c r="E1849" s="74" t="str">
        <v/>
      </c>
      <c r="F1849" s="75">
        <f>IF($E1849="","",IFERROR(VLOOKUP(TRIM(E1849&amp;""),'Référentiel Articles'!$A$2:$F$634,4,FALSE),""))</f>
      </c>
      <c r="G1849" s="76">
        <f>IF($E1849="","",IFERROR(VLOOKUP(TRIM(E1849&amp;""),'Référentiel Articles'!$A$2:$F$634,5,FALSE),""))</f>
      </c>
      <c r="H1849" s="77" t="str">
        <v/>
      </c>
      <c r="I1849" s="76">
        <f>IF($E1849="","",IFERROR(VLOOKUP(TRIM(E1849&amp;""),'Référentiel Articles'!$A$2:$F$634,6,FALSE),""))</f>
      </c>
      <c r="J1849" s="78">
        <f>IF(OR($E1849="",$H1849=""),"",$H1849*$I1849)</f>
      </c>
      <c r="K1849" s="79" t="str">
        <v/>
      </c>
    </row>
    <row r="1850">
      <c r="A1850" s="81" t="str">
        <v/>
      </c>
      <c r="B1850" s="81" t="str">
        <v/>
      </c>
      <c r="C1850" s="83">
        <f>IF($E1850="","",IFERROR(VLOOKUP(TRIM(E1850&amp;""),'Référentiel Articles'!$A$2:$F$634,2,FALSE),""))</f>
      </c>
      <c r="D1850" s="83">
        <f>IF($E1850="","",IFERROR(VLOOKUP(TRIM(E1850&amp;""),'Référentiel Articles'!$A$2:$F$634,3,FALSE),""))</f>
      </c>
      <c r="E1850" s="81" t="str">
        <v/>
      </c>
      <c r="F1850" s="83">
        <f>IF($E1850="","",IFERROR(VLOOKUP(TRIM(E1850&amp;""),'Référentiel Articles'!$A$2:$F$634,4,FALSE),""))</f>
      </c>
      <c r="G1850" s="84">
        <f>IF($E1850="","",IFERROR(VLOOKUP(TRIM(E1850&amp;""),'Référentiel Articles'!$A$2:$F$634,5,FALSE),""))</f>
      </c>
      <c r="H1850" s="85" t="str">
        <v/>
      </c>
      <c r="I1850" s="84">
        <f>IF($E1850="","",IFERROR(VLOOKUP(TRIM(E1850&amp;""),'Référentiel Articles'!$A$2:$F$634,6,FALSE),""))</f>
      </c>
      <c r="J1850" s="90">
        <f>IF(OR($E1850="",$H1850=""),"",$H1850*$I1850)</f>
      </c>
      <c r="K1850" s="87" t="str">
        <v/>
      </c>
    </row>
    <row r="1851">
      <c r="A1851" s="74" t="str">
        <v/>
      </c>
      <c r="B1851" s="74" t="str">
        <v/>
      </c>
      <c r="C1851" s="75">
        <f>IF($E1851="","",IFERROR(VLOOKUP(TRIM(E1851&amp;""),'Référentiel Articles'!$A$2:$F$634,2,FALSE),""))</f>
      </c>
      <c r="D1851" s="75">
        <f>IF($E1851="","",IFERROR(VLOOKUP(TRIM(E1851&amp;""),'Référentiel Articles'!$A$2:$F$634,3,FALSE),""))</f>
      </c>
      <c r="E1851" s="74" t="str">
        <v/>
      </c>
      <c r="F1851" s="75">
        <f>IF($E1851="","",IFERROR(VLOOKUP(TRIM(E1851&amp;""),'Référentiel Articles'!$A$2:$F$634,4,FALSE),""))</f>
      </c>
      <c r="G1851" s="76">
        <f>IF($E1851="","",IFERROR(VLOOKUP(TRIM(E1851&amp;""),'Référentiel Articles'!$A$2:$F$634,5,FALSE),""))</f>
      </c>
      <c r="H1851" s="77" t="str">
        <v/>
      </c>
      <c r="I1851" s="76">
        <f>IF($E1851="","",IFERROR(VLOOKUP(TRIM(E1851&amp;""),'Référentiel Articles'!$A$2:$F$634,6,FALSE),""))</f>
      </c>
      <c r="J1851" s="78">
        <f>IF(OR($E1851="",$H1851=""),"",$H1851*$I1851)</f>
      </c>
      <c r="K1851" s="79" t="str">
        <v/>
      </c>
    </row>
    <row r="1852">
      <c r="A1852" s="81" t="str">
        <v/>
      </c>
      <c r="B1852" s="81" t="str">
        <v/>
      </c>
      <c r="C1852" s="83">
        <f>IF($E1852="","",IFERROR(VLOOKUP(TRIM(E1852&amp;""),'Référentiel Articles'!$A$2:$F$634,2,FALSE),""))</f>
      </c>
      <c r="D1852" s="83">
        <f>IF($E1852="","",IFERROR(VLOOKUP(TRIM(E1852&amp;""),'Référentiel Articles'!$A$2:$F$634,3,FALSE),""))</f>
      </c>
      <c r="E1852" s="81" t="str">
        <v/>
      </c>
      <c r="F1852" s="83">
        <f>IF($E1852="","",IFERROR(VLOOKUP(TRIM(E1852&amp;""),'Référentiel Articles'!$A$2:$F$634,4,FALSE),""))</f>
      </c>
      <c r="G1852" s="84">
        <f>IF($E1852="","",IFERROR(VLOOKUP(TRIM(E1852&amp;""),'Référentiel Articles'!$A$2:$F$634,5,FALSE),""))</f>
      </c>
      <c r="H1852" s="85" t="str">
        <v/>
      </c>
      <c r="I1852" s="84">
        <f>IF($E1852="","",IFERROR(VLOOKUP(TRIM(E1852&amp;""),'Référentiel Articles'!$A$2:$F$634,6,FALSE),""))</f>
      </c>
      <c r="J1852" s="90">
        <f>IF(OR($E1852="",$H1852=""),"",$H1852*$I1852)</f>
      </c>
      <c r="K1852" s="87" t="str">
        <v/>
      </c>
    </row>
    <row r="1853">
      <c r="A1853" s="74" t="str">
        <v/>
      </c>
      <c r="B1853" s="74" t="str">
        <v/>
      </c>
      <c r="C1853" s="75">
        <f>IF($E1853="","",IFERROR(VLOOKUP(TRIM(E1853&amp;""),'Référentiel Articles'!$A$2:$F$634,2,FALSE),""))</f>
      </c>
      <c r="D1853" s="75">
        <f>IF($E1853="","",IFERROR(VLOOKUP(TRIM(E1853&amp;""),'Référentiel Articles'!$A$2:$F$634,3,FALSE),""))</f>
      </c>
      <c r="E1853" s="74" t="str">
        <v/>
      </c>
      <c r="F1853" s="75">
        <f>IF($E1853="","",IFERROR(VLOOKUP(TRIM(E1853&amp;""),'Référentiel Articles'!$A$2:$F$634,4,FALSE),""))</f>
      </c>
      <c r="G1853" s="76">
        <f>IF($E1853="","",IFERROR(VLOOKUP(TRIM(E1853&amp;""),'Référentiel Articles'!$A$2:$F$634,5,FALSE),""))</f>
      </c>
      <c r="H1853" s="77" t="str">
        <v/>
      </c>
      <c r="I1853" s="76">
        <f>IF($E1853="","",IFERROR(VLOOKUP(TRIM(E1853&amp;""),'Référentiel Articles'!$A$2:$F$634,6,FALSE),""))</f>
      </c>
      <c r="J1853" s="78">
        <f>IF(OR($E1853="",$H1853=""),"",$H1853*$I1853)</f>
      </c>
      <c r="K1853" s="79" t="str">
        <v/>
      </c>
    </row>
    <row r="1854">
      <c r="A1854" s="81" t="str">
        <v/>
      </c>
      <c r="B1854" s="81" t="str">
        <v/>
      </c>
      <c r="C1854" s="83">
        <f>IF($E1854="","",IFERROR(VLOOKUP(TRIM(E1854&amp;""),'Référentiel Articles'!$A$2:$F$634,2,FALSE),""))</f>
      </c>
      <c r="D1854" s="83">
        <f>IF($E1854="","",IFERROR(VLOOKUP(TRIM(E1854&amp;""),'Référentiel Articles'!$A$2:$F$634,3,FALSE),""))</f>
      </c>
      <c r="E1854" s="81" t="str">
        <v/>
      </c>
      <c r="F1854" s="83">
        <f>IF($E1854="","",IFERROR(VLOOKUP(TRIM(E1854&amp;""),'Référentiel Articles'!$A$2:$F$634,4,FALSE),""))</f>
      </c>
      <c r="G1854" s="84">
        <f>IF($E1854="","",IFERROR(VLOOKUP(TRIM(E1854&amp;""),'Référentiel Articles'!$A$2:$F$634,5,FALSE),""))</f>
      </c>
      <c r="H1854" s="85" t="str">
        <v/>
      </c>
      <c r="I1854" s="84">
        <f>IF($E1854="","",IFERROR(VLOOKUP(TRIM(E1854&amp;""),'Référentiel Articles'!$A$2:$F$634,6,FALSE),""))</f>
      </c>
      <c r="J1854" s="90">
        <f>IF(OR($E1854="",$H1854=""),"",$H1854*$I1854)</f>
      </c>
      <c r="K1854" s="87" t="str">
        <v/>
      </c>
    </row>
    <row r="1855">
      <c r="A1855" s="74" t="str">
        <v/>
      </c>
      <c r="B1855" s="74" t="str">
        <v/>
      </c>
      <c r="C1855" s="75">
        <f>IF($E1855="","",IFERROR(VLOOKUP(TRIM(E1855&amp;""),'Référentiel Articles'!$A$2:$F$634,2,FALSE),""))</f>
      </c>
      <c r="D1855" s="75">
        <f>IF($E1855="","",IFERROR(VLOOKUP(TRIM(E1855&amp;""),'Référentiel Articles'!$A$2:$F$634,3,FALSE),""))</f>
      </c>
      <c r="E1855" s="74" t="str">
        <v/>
      </c>
      <c r="F1855" s="75">
        <f>IF($E1855="","",IFERROR(VLOOKUP(TRIM(E1855&amp;""),'Référentiel Articles'!$A$2:$F$634,4,FALSE),""))</f>
      </c>
      <c r="G1855" s="76">
        <f>IF($E1855="","",IFERROR(VLOOKUP(TRIM(E1855&amp;""),'Référentiel Articles'!$A$2:$F$634,5,FALSE),""))</f>
      </c>
      <c r="H1855" s="77" t="str">
        <v/>
      </c>
      <c r="I1855" s="76">
        <f>IF($E1855="","",IFERROR(VLOOKUP(TRIM(E1855&amp;""),'Référentiel Articles'!$A$2:$F$634,6,FALSE),""))</f>
      </c>
      <c r="J1855" s="78">
        <f>IF(OR($E1855="",$H1855=""),"",$H1855*$I1855)</f>
      </c>
      <c r="K1855" s="79" t="str">
        <v/>
      </c>
    </row>
    <row r="1856">
      <c r="A1856" s="81" t="str">
        <v/>
      </c>
      <c r="B1856" s="81" t="str">
        <v/>
      </c>
      <c r="C1856" s="83">
        <f>IF($E1856="","",IFERROR(VLOOKUP(TRIM(E1856&amp;""),'Référentiel Articles'!$A$2:$F$634,2,FALSE),""))</f>
      </c>
      <c r="D1856" s="83">
        <f>IF($E1856="","",IFERROR(VLOOKUP(TRIM(E1856&amp;""),'Référentiel Articles'!$A$2:$F$634,3,FALSE),""))</f>
      </c>
      <c r="E1856" s="81" t="str">
        <v/>
      </c>
      <c r="F1856" s="83">
        <f>IF($E1856="","",IFERROR(VLOOKUP(TRIM(E1856&amp;""),'Référentiel Articles'!$A$2:$F$634,4,FALSE),""))</f>
      </c>
      <c r="G1856" s="84">
        <f>IF($E1856="","",IFERROR(VLOOKUP(TRIM(E1856&amp;""),'Référentiel Articles'!$A$2:$F$634,5,FALSE),""))</f>
      </c>
      <c r="H1856" s="85" t="str">
        <v/>
      </c>
      <c r="I1856" s="84">
        <f>IF($E1856="","",IFERROR(VLOOKUP(TRIM(E1856&amp;""),'Référentiel Articles'!$A$2:$F$634,6,FALSE),""))</f>
      </c>
      <c r="J1856" s="90">
        <f>IF(OR($E1856="",$H1856=""),"",$H1856*$I1856)</f>
      </c>
      <c r="K1856" s="87" t="str">
        <v/>
      </c>
    </row>
    <row r="1857">
      <c r="A1857" s="74" t="str">
        <v/>
      </c>
      <c r="B1857" s="74" t="str">
        <v/>
      </c>
      <c r="C1857" s="75">
        <f>IF($E1857="","",IFERROR(VLOOKUP(TRIM(E1857&amp;""),'Référentiel Articles'!$A$2:$F$634,2,FALSE),""))</f>
      </c>
      <c r="D1857" s="75">
        <f>IF($E1857="","",IFERROR(VLOOKUP(TRIM(E1857&amp;""),'Référentiel Articles'!$A$2:$F$634,3,FALSE),""))</f>
      </c>
      <c r="E1857" s="74" t="str">
        <v/>
      </c>
      <c r="F1857" s="75">
        <f>IF($E1857="","",IFERROR(VLOOKUP(TRIM(E1857&amp;""),'Référentiel Articles'!$A$2:$F$634,4,FALSE),""))</f>
      </c>
      <c r="G1857" s="76">
        <f>IF($E1857="","",IFERROR(VLOOKUP(TRIM(E1857&amp;""),'Référentiel Articles'!$A$2:$F$634,5,FALSE),""))</f>
      </c>
      <c r="H1857" s="77" t="str">
        <v/>
      </c>
      <c r="I1857" s="76">
        <f>IF($E1857="","",IFERROR(VLOOKUP(TRIM(E1857&amp;""),'Référentiel Articles'!$A$2:$F$634,6,FALSE),""))</f>
      </c>
      <c r="J1857" s="78">
        <f>IF(OR($E1857="",$H1857=""),"",$H1857*$I1857)</f>
      </c>
      <c r="K1857" s="79" t="str">
        <v/>
      </c>
    </row>
    <row r="1858">
      <c r="A1858" s="81" t="str">
        <v/>
      </c>
      <c r="B1858" s="81" t="str">
        <v/>
      </c>
      <c r="C1858" s="83">
        <f>IF($E1858="","",IFERROR(VLOOKUP(TRIM(E1858&amp;""),'Référentiel Articles'!$A$2:$F$634,2,FALSE),""))</f>
      </c>
      <c r="D1858" s="83">
        <f>IF($E1858="","",IFERROR(VLOOKUP(TRIM(E1858&amp;""),'Référentiel Articles'!$A$2:$F$634,3,FALSE),""))</f>
      </c>
      <c r="E1858" s="81" t="str">
        <v/>
      </c>
      <c r="F1858" s="83">
        <f>IF($E1858="","",IFERROR(VLOOKUP(TRIM(E1858&amp;""),'Référentiel Articles'!$A$2:$F$634,4,FALSE),""))</f>
      </c>
      <c r="G1858" s="84">
        <f>IF($E1858="","",IFERROR(VLOOKUP(TRIM(E1858&amp;""),'Référentiel Articles'!$A$2:$F$634,5,FALSE),""))</f>
      </c>
      <c r="H1858" s="85" t="str">
        <v/>
      </c>
      <c r="I1858" s="84">
        <f>IF($E1858="","",IFERROR(VLOOKUP(TRIM(E1858&amp;""),'Référentiel Articles'!$A$2:$F$634,6,FALSE),""))</f>
      </c>
      <c r="J1858" s="90">
        <f>IF(OR($E1858="",$H1858=""),"",$H1858*$I1858)</f>
      </c>
      <c r="K1858" s="87" t="str">
        <v/>
      </c>
    </row>
    <row r="1859">
      <c r="A1859" s="74" t="str">
        <v/>
      </c>
      <c r="B1859" s="74" t="str">
        <v/>
      </c>
      <c r="C1859" s="75">
        <f>IF($E1859="","",IFERROR(VLOOKUP(TRIM(E1859&amp;""),'Référentiel Articles'!$A$2:$F$634,2,FALSE),""))</f>
      </c>
      <c r="D1859" s="75">
        <f>IF($E1859="","",IFERROR(VLOOKUP(TRIM(E1859&amp;""),'Référentiel Articles'!$A$2:$F$634,3,FALSE),""))</f>
      </c>
      <c r="E1859" s="74" t="str">
        <v/>
      </c>
      <c r="F1859" s="75">
        <f>IF($E1859="","",IFERROR(VLOOKUP(TRIM(E1859&amp;""),'Référentiel Articles'!$A$2:$F$634,4,FALSE),""))</f>
      </c>
      <c r="G1859" s="76">
        <f>IF($E1859="","",IFERROR(VLOOKUP(TRIM(E1859&amp;""),'Référentiel Articles'!$A$2:$F$634,5,FALSE),""))</f>
      </c>
      <c r="H1859" s="77" t="str">
        <v/>
      </c>
      <c r="I1859" s="76">
        <f>IF($E1859="","",IFERROR(VLOOKUP(TRIM(E1859&amp;""),'Référentiel Articles'!$A$2:$F$634,6,FALSE),""))</f>
      </c>
      <c r="J1859" s="78">
        <f>IF(OR($E1859="",$H1859=""),"",$H1859*$I1859)</f>
      </c>
      <c r="K1859" s="79" t="str">
        <v/>
      </c>
    </row>
    <row r="1860">
      <c r="A1860" s="81" t="str">
        <v/>
      </c>
      <c r="B1860" s="81" t="str">
        <v/>
      </c>
      <c r="C1860" s="83">
        <f>IF($E1860="","",IFERROR(VLOOKUP(TRIM(E1860&amp;""),'Référentiel Articles'!$A$2:$F$634,2,FALSE),""))</f>
      </c>
      <c r="D1860" s="83">
        <f>IF($E1860="","",IFERROR(VLOOKUP(TRIM(E1860&amp;""),'Référentiel Articles'!$A$2:$F$634,3,FALSE),""))</f>
      </c>
      <c r="E1860" s="81" t="str">
        <v/>
      </c>
      <c r="F1860" s="83">
        <f>IF($E1860="","",IFERROR(VLOOKUP(TRIM(E1860&amp;""),'Référentiel Articles'!$A$2:$F$634,4,FALSE),""))</f>
      </c>
      <c r="G1860" s="84">
        <f>IF($E1860="","",IFERROR(VLOOKUP(TRIM(E1860&amp;""),'Référentiel Articles'!$A$2:$F$634,5,FALSE),""))</f>
      </c>
      <c r="H1860" s="85" t="str">
        <v/>
      </c>
      <c r="I1860" s="84">
        <f>IF($E1860="","",IFERROR(VLOOKUP(TRIM(E1860&amp;""),'Référentiel Articles'!$A$2:$F$634,6,FALSE),""))</f>
      </c>
      <c r="J1860" s="90">
        <f>IF(OR($E1860="",$H1860=""),"",$H1860*$I1860)</f>
      </c>
      <c r="K1860" s="87" t="str">
        <v/>
      </c>
    </row>
    <row r="1861">
      <c r="A1861" s="74" t="str">
        <v/>
      </c>
      <c r="B1861" s="74" t="str">
        <v/>
      </c>
      <c r="C1861" s="75">
        <f>IF($E1861="","",IFERROR(VLOOKUP(TRIM(E1861&amp;""),'Référentiel Articles'!$A$2:$F$634,2,FALSE),""))</f>
      </c>
      <c r="D1861" s="75">
        <f>IF($E1861="","",IFERROR(VLOOKUP(TRIM(E1861&amp;""),'Référentiel Articles'!$A$2:$F$634,3,FALSE),""))</f>
      </c>
      <c r="E1861" s="74" t="str">
        <v/>
      </c>
      <c r="F1861" s="75">
        <f>IF($E1861="","",IFERROR(VLOOKUP(TRIM(E1861&amp;""),'Référentiel Articles'!$A$2:$F$634,4,FALSE),""))</f>
      </c>
      <c r="G1861" s="76">
        <f>IF($E1861="","",IFERROR(VLOOKUP(TRIM(E1861&amp;""),'Référentiel Articles'!$A$2:$F$634,5,FALSE),""))</f>
      </c>
      <c r="H1861" s="77" t="str">
        <v/>
      </c>
      <c r="I1861" s="76">
        <f>IF($E1861="","",IFERROR(VLOOKUP(TRIM(E1861&amp;""),'Référentiel Articles'!$A$2:$F$634,6,FALSE),""))</f>
      </c>
      <c r="J1861" s="78">
        <f>IF(OR($E1861="",$H1861=""),"",$H1861*$I1861)</f>
      </c>
      <c r="K1861" s="79" t="str">
        <v/>
      </c>
    </row>
    <row r="1862">
      <c r="A1862" s="81" t="str">
        <v/>
      </c>
      <c r="B1862" s="81" t="str">
        <v/>
      </c>
      <c r="C1862" s="83">
        <f>IF($E1862="","",IFERROR(VLOOKUP(TRIM(E1862&amp;""),'Référentiel Articles'!$A$2:$F$634,2,FALSE),""))</f>
      </c>
      <c r="D1862" s="83">
        <f>IF($E1862="","",IFERROR(VLOOKUP(TRIM(E1862&amp;""),'Référentiel Articles'!$A$2:$F$634,3,FALSE),""))</f>
      </c>
      <c r="E1862" s="81" t="str">
        <v/>
      </c>
      <c r="F1862" s="83">
        <f>IF($E1862="","",IFERROR(VLOOKUP(TRIM(E1862&amp;""),'Référentiel Articles'!$A$2:$F$634,4,FALSE),""))</f>
      </c>
      <c r="G1862" s="84">
        <f>IF($E1862="","",IFERROR(VLOOKUP(TRIM(E1862&amp;""),'Référentiel Articles'!$A$2:$F$634,5,FALSE),""))</f>
      </c>
      <c r="H1862" s="85" t="str">
        <v/>
      </c>
      <c r="I1862" s="84">
        <f>IF($E1862="","",IFERROR(VLOOKUP(TRIM(E1862&amp;""),'Référentiel Articles'!$A$2:$F$634,6,FALSE),""))</f>
      </c>
      <c r="J1862" s="90">
        <f>IF(OR($E1862="",$H1862=""),"",$H1862*$I1862)</f>
      </c>
      <c r="K1862" s="87" t="str">
        <v/>
      </c>
    </row>
    <row r="1863">
      <c r="A1863" s="74" t="str">
        <v/>
      </c>
      <c r="B1863" s="74" t="str">
        <v/>
      </c>
      <c r="C1863" s="75">
        <f>IF($E1863="","",IFERROR(VLOOKUP(TRIM(E1863&amp;""),'Référentiel Articles'!$A$2:$F$634,2,FALSE),""))</f>
      </c>
      <c r="D1863" s="75">
        <f>IF($E1863="","",IFERROR(VLOOKUP(TRIM(E1863&amp;""),'Référentiel Articles'!$A$2:$F$634,3,FALSE),""))</f>
      </c>
      <c r="E1863" s="74" t="str">
        <v/>
      </c>
      <c r="F1863" s="75">
        <f>IF($E1863="","",IFERROR(VLOOKUP(TRIM(E1863&amp;""),'Référentiel Articles'!$A$2:$F$634,4,FALSE),""))</f>
      </c>
      <c r="G1863" s="76">
        <f>IF($E1863="","",IFERROR(VLOOKUP(TRIM(E1863&amp;""),'Référentiel Articles'!$A$2:$F$634,5,FALSE),""))</f>
      </c>
      <c r="H1863" s="77" t="str">
        <v/>
      </c>
      <c r="I1863" s="76">
        <f>IF($E1863="","",IFERROR(VLOOKUP(TRIM(E1863&amp;""),'Référentiel Articles'!$A$2:$F$634,6,FALSE),""))</f>
      </c>
      <c r="J1863" s="78">
        <f>IF(OR($E1863="",$H1863=""),"",$H1863*$I1863)</f>
      </c>
      <c r="K1863" s="79" t="str">
        <v/>
      </c>
    </row>
    <row r="1864">
      <c r="A1864" s="81" t="str">
        <v/>
      </c>
      <c r="B1864" s="81" t="str">
        <v/>
      </c>
      <c r="C1864" s="83">
        <f>IF($E1864="","",IFERROR(VLOOKUP(TRIM(E1864&amp;""),'Référentiel Articles'!$A$2:$F$634,2,FALSE),""))</f>
      </c>
      <c r="D1864" s="83">
        <f>IF($E1864="","",IFERROR(VLOOKUP(TRIM(E1864&amp;""),'Référentiel Articles'!$A$2:$F$634,3,FALSE),""))</f>
      </c>
      <c r="E1864" s="81" t="str">
        <v/>
      </c>
      <c r="F1864" s="83">
        <f>IF($E1864="","",IFERROR(VLOOKUP(TRIM(E1864&amp;""),'Référentiel Articles'!$A$2:$F$634,4,FALSE),""))</f>
      </c>
      <c r="G1864" s="84">
        <f>IF($E1864="","",IFERROR(VLOOKUP(TRIM(E1864&amp;""),'Référentiel Articles'!$A$2:$F$634,5,FALSE),""))</f>
      </c>
      <c r="H1864" s="85" t="str">
        <v/>
      </c>
      <c r="I1864" s="84">
        <f>IF($E1864="","",IFERROR(VLOOKUP(TRIM(E1864&amp;""),'Référentiel Articles'!$A$2:$F$634,6,FALSE),""))</f>
      </c>
      <c r="J1864" s="90">
        <f>IF(OR($E1864="",$H1864=""),"",$H1864*$I1864)</f>
      </c>
      <c r="K1864" s="87" t="str">
        <v/>
      </c>
    </row>
    <row r="1865">
      <c r="A1865" s="74" t="str">
        <v/>
      </c>
      <c r="B1865" s="74" t="str">
        <v/>
      </c>
      <c r="C1865" s="75">
        <f>IF($E1865="","",IFERROR(VLOOKUP(TRIM(E1865&amp;""),'Référentiel Articles'!$A$2:$F$634,2,FALSE),""))</f>
      </c>
      <c r="D1865" s="75">
        <f>IF($E1865="","",IFERROR(VLOOKUP(TRIM(E1865&amp;""),'Référentiel Articles'!$A$2:$F$634,3,FALSE),""))</f>
      </c>
      <c r="E1865" s="74" t="str">
        <v/>
      </c>
      <c r="F1865" s="75">
        <f>IF($E1865="","",IFERROR(VLOOKUP(TRIM(E1865&amp;""),'Référentiel Articles'!$A$2:$F$634,4,FALSE),""))</f>
      </c>
      <c r="G1865" s="76">
        <f>IF($E1865="","",IFERROR(VLOOKUP(TRIM(E1865&amp;""),'Référentiel Articles'!$A$2:$F$634,5,FALSE),""))</f>
      </c>
      <c r="H1865" s="77" t="str">
        <v/>
      </c>
      <c r="I1865" s="76">
        <f>IF($E1865="","",IFERROR(VLOOKUP(TRIM(E1865&amp;""),'Référentiel Articles'!$A$2:$F$634,6,FALSE),""))</f>
      </c>
      <c r="J1865" s="78">
        <f>IF(OR($E1865="",$H1865=""),"",$H1865*$I1865)</f>
      </c>
      <c r="K1865" s="79" t="str">
        <v/>
      </c>
    </row>
    <row r="1866">
      <c r="A1866" s="81" t="str">
        <v/>
      </c>
      <c r="B1866" s="81" t="str">
        <v/>
      </c>
      <c r="C1866" s="83">
        <f>IF($E1866="","",IFERROR(VLOOKUP(TRIM(E1866&amp;""),'Référentiel Articles'!$A$2:$F$634,2,FALSE),""))</f>
      </c>
      <c r="D1866" s="83">
        <f>IF($E1866="","",IFERROR(VLOOKUP(TRIM(E1866&amp;""),'Référentiel Articles'!$A$2:$F$634,3,FALSE),""))</f>
      </c>
      <c r="E1866" s="81" t="str">
        <v/>
      </c>
      <c r="F1866" s="83">
        <f>IF($E1866="","",IFERROR(VLOOKUP(TRIM(E1866&amp;""),'Référentiel Articles'!$A$2:$F$634,4,FALSE),""))</f>
      </c>
      <c r="G1866" s="84">
        <f>IF($E1866="","",IFERROR(VLOOKUP(TRIM(E1866&amp;""),'Référentiel Articles'!$A$2:$F$634,5,FALSE),""))</f>
      </c>
      <c r="H1866" s="85" t="str">
        <v/>
      </c>
      <c r="I1866" s="84">
        <f>IF($E1866="","",IFERROR(VLOOKUP(TRIM(E1866&amp;""),'Référentiel Articles'!$A$2:$F$634,6,FALSE),""))</f>
      </c>
      <c r="J1866" s="90">
        <f>IF(OR($E1866="",$H1866=""),"",$H1866*$I1866)</f>
      </c>
      <c r="K1866" s="87" t="str">
        <v/>
      </c>
    </row>
    <row r="1867">
      <c r="A1867" s="74" t="str">
        <v/>
      </c>
      <c r="B1867" s="74" t="str">
        <v/>
      </c>
      <c r="C1867" s="75">
        <f>IF($E1867="","",IFERROR(VLOOKUP(TRIM(E1867&amp;""),'Référentiel Articles'!$A$2:$F$634,2,FALSE),""))</f>
      </c>
      <c r="D1867" s="75">
        <f>IF($E1867="","",IFERROR(VLOOKUP(TRIM(E1867&amp;""),'Référentiel Articles'!$A$2:$F$634,3,FALSE),""))</f>
      </c>
      <c r="E1867" s="74" t="str">
        <v/>
      </c>
      <c r="F1867" s="75">
        <f>IF($E1867="","",IFERROR(VLOOKUP(TRIM(E1867&amp;""),'Référentiel Articles'!$A$2:$F$634,4,FALSE),""))</f>
      </c>
      <c r="G1867" s="76">
        <f>IF($E1867="","",IFERROR(VLOOKUP(TRIM(E1867&amp;""),'Référentiel Articles'!$A$2:$F$634,5,FALSE),""))</f>
      </c>
      <c r="H1867" s="77" t="str">
        <v/>
      </c>
      <c r="I1867" s="76">
        <f>IF($E1867="","",IFERROR(VLOOKUP(TRIM(E1867&amp;""),'Référentiel Articles'!$A$2:$F$634,6,FALSE),""))</f>
      </c>
      <c r="J1867" s="78">
        <f>IF(OR($E1867="",$H1867=""),"",$H1867*$I1867)</f>
      </c>
      <c r="K1867" s="79" t="str">
        <v/>
      </c>
    </row>
    <row r="1868">
      <c r="A1868" s="81" t="str">
        <v/>
      </c>
      <c r="B1868" s="81" t="str">
        <v/>
      </c>
      <c r="C1868" s="83">
        <f>IF($E1868="","",IFERROR(VLOOKUP(TRIM(E1868&amp;""),'Référentiel Articles'!$A$2:$F$634,2,FALSE),""))</f>
      </c>
      <c r="D1868" s="83">
        <f>IF($E1868="","",IFERROR(VLOOKUP(TRIM(E1868&amp;""),'Référentiel Articles'!$A$2:$F$634,3,FALSE),""))</f>
      </c>
      <c r="E1868" s="81" t="str">
        <v/>
      </c>
      <c r="F1868" s="83">
        <f>IF($E1868="","",IFERROR(VLOOKUP(TRIM(E1868&amp;""),'Référentiel Articles'!$A$2:$F$634,4,FALSE),""))</f>
      </c>
      <c r="G1868" s="84">
        <f>IF($E1868="","",IFERROR(VLOOKUP(TRIM(E1868&amp;""),'Référentiel Articles'!$A$2:$F$634,5,FALSE),""))</f>
      </c>
      <c r="H1868" s="85" t="str">
        <v/>
      </c>
      <c r="I1868" s="84">
        <f>IF($E1868="","",IFERROR(VLOOKUP(TRIM(E1868&amp;""),'Référentiel Articles'!$A$2:$F$634,6,FALSE),""))</f>
      </c>
      <c r="J1868" s="90">
        <f>IF(OR($E1868="",$H1868=""),"",$H1868*$I1868)</f>
      </c>
      <c r="K1868" s="87" t="str">
        <v/>
      </c>
    </row>
    <row r="1869">
      <c r="A1869" s="74" t="str">
        <v/>
      </c>
      <c r="B1869" s="74" t="str">
        <v/>
      </c>
      <c r="C1869" s="75">
        <f>IF($E1869="","",IFERROR(VLOOKUP(TRIM(E1869&amp;""),'Référentiel Articles'!$A$2:$F$634,2,FALSE),""))</f>
      </c>
      <c r="D1869" s="75">
        <f>IF($E1869="","",IFERROR(VLOOKUP(TRIM(E1869&amp;""),'Référentiel Articles'!$A$2:$F$634,3,FALSE),""))</f>
      </c>
      <c r="E1869" s="74" t="str">
        <v/>
      </c>
      <c r="F1869" s="75">
        <f>IF($E1869="","",IFERROR(VLOOKUP(TRIM(E1869&amp;""),'Référentiel Articles'!$A$2:$F$634,4,FALSE),""))</f>
      </c>
      <c r="G1869" s="76">
        <f>IF($E1869="","",IFERROR(VLOOKUP(TRIM(E1869&amp;""),'Référentiel Articles'!$A$2:$F$634,5,FALSE),""))</f>
      </c>
      <c r="H1869" s="77" t="str">
        <v/>
      </c>
      <c r="I1869" s="76">
        <f>IF($E1869="","",IFERROR(VLOOKUP(TRIM(E1869&amp;""),'Référentiel Articles'!$A$2:$F$634,6,FALSE),""))</f>
      </c>
      <c r="J1869" s="78">
        <f>IF(OR($E1869="",$H1869=""),"",$H1869*$I1869)</f>
      </c>
      <c r="K1869" s="79" t="str">
        <v/>
      </c>
    </row>
    <row r="1870">
      <c r="A1870" s="81" t="str">
        <v/>
      </c>
      <c r="B1870" s="81" t="str">
        <v/>
      </c>
      <c r="C1870" s="83">
        <f>IF($E1870="","",IFERROR(VLOOKUP(TRIM(E1870&amp;""),'Référentiel Articles'!$A$2:$F$634,2,FALSE),""))</f>
      </c>
      <c r="D1870" s="83">
        <f>IF($E1870="","",IFERROR(VLOOKUP(TRIM(E1870&amp;""),'Référentiel Articles'!$A$2:$F$634,3,FALSE),""))</f>
      </c>
      <c r="E1870" s="81" t="str">
        <v/>
      </c>
      <c r="F1870" s="83">
        <f>IF($E1870="","",IFERROR(VLOOKUP(TRIM(E1870&amp;""),'Référentiel Articles'!$A$2:$F$634,4,FALSE),""))</f>
      </c>
      <c r="G1870" s="84">
        <f>IF($E1870="","",IFERROR(VLOOKUP(TRIM(E1870&amp;""),'Référentiel Articles'!$A$2:$F$634,5,FALSE),""))</f>
      </c>
      <c r="H1870" s="85" t="str">
        <v/>
      </c>
      <c r="I1870" s="84">
        <f>IF($E1870="","",IFERROR(VLOOKUP(TRIM(E1870&amp;""),'Référentiel Articles'!$A$2:$F$634,6,FALSE),""))</f>
      </c>
      <c r="J1870" s="90">
        <f>IF(OR($E1870="",$H1870=""),"",$H1870*$I1870)</f>
      </c>
      <c r="K1870" s="87" t="str">
        <v/>
      </c>
    </row>
    <row r="1871">
      <c r="A1871" s="74" t="str">
        <v/>
      </c>
      <c r="B1871" s="74" t="str">
        <v/>
      </c>
      <c r="C1871" s="75">
        <f>IF($E1871="","",IFERROR(VLOOKUP(TRIM(E1871&amp;""),'Référentiel Articles'!$A$2:$F$634,2,FALSE),""))</f>
      </c>
      <c r="D1871" s="75">
        <f>IF($E1871="","",IFERROR(VLOOKUP(TRIM(E1871&amp;""),'Référentiel Articles'!$A$2:$F$634,3,FALSE),""))</f>
      </c>
      <c r="E1871" s="74" t="str">
        <v/>
      </c>
      <c r="F1871" s="75">
        <f>IF($E1871="","",IFERROR(VLOOKUP(TRIM(E1871&amp;""),'Référentiel Articles'!$A$2:$F$634,4,FALSE),""))</f>
      </c>
      <c r="G1871" s="76">
        <f>IF($E1871="","",IFERROR(VLOOKUP(TRIM(E1871&amp;""),'Référentiel Articles'!$A$2:$F$634,5,FALSE),""))</f>
      </c>
      <c r="H1871" s="77" t="str">
        <v/>
      </c>
      <c r="I1871" s="76">
        <f>IF($E1871="","",IFERROR(VLOOKUP(TRIM(E1871&amp;""),'Référentiel Articles'!$A$2:$F$634,6,FALSE),""))</f>
      </c>
      <c r="J1871" s="78">
        <f>IF(OR($E1871="",$H1871=""),"",$H1871*$I1871)</f>
      </c>
      <c r="K1871" s="79" t="str">
        <v/>
      </c>
    </row>
    <row r="1872">
      <c r="A1872" s="81" t="str">
        <v/>
      </c>
      <c r="B1872" s="81" t="str">
        <v/>
      </c>
      <c r="C1872" s="83">
        <f>IF($E1872="","",IFERROR(VLOOKUP(TRIM(E1872&amp;""),'Référentiel Articles'!$A$2:$F$634,2,FALSE),""))</f>
      </c>
      <c r="D1872" s="83">
        <f>IF($E1872="","",IFERROR(VLOOKUP(TRIM(E1872&amp;""),'Référentiel Articles'!$A$2:$F$634,3,FALSE),""))</f>
      </c>
      <c r="E1872" s="81" t="str">
        <v/>
      </c>
      <c r="F1872" s="83">
        <f>IF($E1872="","",IFERROR(VLOOKUP(TRIM(E1872&amp;""),'Référentiel Articles'!$A$2:$F$634,4,FALSE),""))</f>
      </c>
      <c r="G1872" s="84">
        <f>IF($E1872="","",IFERROR(VLOOKUP(TRIM(E1872&amp;""),'Référentiel Articles'!$A$2:$F$634,5,FALSE),""))</f>
      </c>
      <c r="H1872" s="85" t="str">
        <v/>
      </c>
      <c r="I1872" s="84">
        <f>IF($E1872="","",IFERROR(VLOOKUP(TRIM(E1872&amp;""),'Référentiel Articles'!$A$2:$F$634,6,FALSE),""))</f>
      </c>
      <c r="J1872" s="90">
        <f>IF(OR($E1872="",$H1872=""),"",$H1872*$I1872)</f>
      </c>
      <c r="K1872" s="87" t="str">
        <v/>
      </c>
    </row>
    <row r="1873">
      <c r="A1873" s="74" t="str">
        <v/>
      </c>
      <c r="B1873" s="74" t="str">
        <v/>
      </c>
      <c r="C1873" s="75">
        <f>IF($E1873="","",IFERROR(VLOOKUP(TRIM(E1873&amp;""),'Référentiel Articles'!$A$2:$F$634,2,FALSE),""))</f>
      </c>
      <c r="D1873" s="75">
        <f>IF($E1873="","",IFERROR(VLOOKUP(TRIM(E1873&amp;""),'Référentiel Articles'!$A$2:$F$634,3,FALSE),""))</f>
      </c>
      <c r="E1873" s="74" t="str">
        <v/>
      </c>
      <c r="F1873" s="75">
        <f>IF($E1873="","",IFERROR(VLOOKUP(TRIM(E1873&amp;""),'Référentiel Articles'!$A$2:$F$634,4,FALSE),""))</f>
      </c>
      <c r="G1873" s="76">
        <f>IF($E1873="","",IFERROR(VLOOKUP(TRIM(E1873&amp;""),'Référentiel Articles'!$A$2:$F$634,5,FALSE),""))</f>
      </c>
      <c r="H1873" s="77" t="str">
        <v/>
      </c>
      <c r="I1873" s="76">
        <f>IF($E1873="","",IFERROR(VLOOKUP(TRIM(E1873&amp;""),'Référentiel Articles'!$A$2:$F$634,6,FALSE),""))</f>
      </c>
      <c r="J1873" s="78">
        <f>IF(OR($E1873="",$H1873=""),"",$H1873*$I1873)</f>
      </c>
      <c r="K1873" s="79" t="str">
        <v/>
      </c>
    </row>
    <row r="1874">
      <c r="A1874" s="81" t="str">
        <v/>
      </c>
      <c r="B1874" s="81" t="str">
        <v/>
      </c>
      <c r="C1874" s="83">
        <f>IF($E1874="","",IFERROR(VLOOKUP(TRIM(E1874&amp;""),'Référentiel Articles'!$A$2:$F$634,2,FALSE),""))</f>
      </c>
      <c r="D1874" s="83">
        <f>IF($E1874="","",IFERROR(VLOOKUP(TRIM(E1874&amp;""),'Référentiel Articles'!$A$2:$F$634,3,FALSE),""))</f>
      </c>
      <c r="E1874" s="81" t="str">
        <v/>
      </c>
      <c r="F1874" s="83">
        <f>IF($E1874="","",IFERROR(VLOOKUP(TRIM(E1874&amp;""),'Référentiel Articles'!$A$2:$F$634,4,FALSE),""))</f>
      </c>
      <c r="G1874" s="84">
        <f>IF($E1874="","",IFERROR(VLOOKUP(TRIM(E1874&amp;""),'Référentiel Articles'!$A$2:$F$634,5,FALSE),""))</f>
      </c>
      <c r="H1874" s="85" t="str">
        <v/>
      </c>
      <c r="I1874" s="84">
        <f>IF($E1874="","",IFERROR(VLOOKUP(TRIM(E1874&amp;""),'Référentiel Articles'!$A$2:$F$634,6,FALSE),""))</f>
      </c>
      <c r="J1874" s="90">
        <f>IF(OR($E1874="",$H1874=""),"",$H1874*$I1874)</f>
      </c>
      <c r="K1874" s="87" t="str">
        <v/>
      </c>
    </row>
    <row r="1875">
      <c r="A1875" s="74" t="str">
        <v/>
      </c>
      <c r="B1875" s="74" t="str">
        <v/>
      </c>
      <c r="C1875" s="75">
        <f>IF($E1875="","",IFERROR(VLOOKUP(TRIM(E1875&amp;""),'Référentiel Articles'!$A$2:$F$634,2,FALSE),""))</f>
      </c>
      <c r="D1875" s="75">
        <f>IF($E1875="","",IFERROR(VLOOKUP(TRIM(E1875&amp;""),'Référentiel Articles'!$A$2:$F$634,3,FALSE),""))</f>
      </c>
      <c r="E1875" s="74" t="str">
        <v/>
      </c>
      <c r="F1875" s="75">
        <f>IF($E1875="","",IFERROR(VLOOKUP(TRIM(E1875&amp;""),'Référentiel Articles'!$A$2:$F$634,4,FALSE),""))</f>
      </c>
      <c r="G1875" s="76">
        <f>IF($E1875="","",IFERROR(VLOOKUP(TRIM(E1875&amp;""),'Référentiel Articles'!$A$2:$F$634,5,FALSE),""))</f>
      </c>
      <c r="H1875" s="77" t="str">
        <v/>
      </c>
      <c r="I1875" s="76">
        <f>IF($E1875="","",IFERROR(VLOOKUP(TRIM(E1875&amp;""),'Référentiel Articles'!$A$2:$F$634,6,FALSE),""))</f>
      </c>
      <c r="J1875" s="78">
        <f>IF(OR($E1875="",$H1875=""),"",$H1875*$I1875)</f>
      </c>
      <c r="K1875" s="79" t="str">
        <v/>
      </c>
    </row>
    <row r="1876">
      <c r="A1876" s="81" t="str">
        <v/>
      </c>
      <c r="B1876" s="81" t="str">
        <v/>
      </c>
      <c r="C1876" s="83">
        <f>IF($E1876="","",IFERROR(VLOOKUP(TRIM(E1876&amp;""),'Référentiel Articles'!$A$2:$F$634,2,FALSE),""))</f>
      </c>
      <c r="D1876" s="83">
        <f>IF($E1876="","",IFERROR(VLOOKUP(TRIM(E1876&amp;""),'Référentiel Articles'!$A$2:$F$634,3,FALSE),""))</f>
      </c>
      <c r="E1876" s="81" t="str">
        <v/>
      </c>
      <c r="F1876" s="83">
        <f>IF($E1876="","",IFERROR(VLOOKUP(TRIM(E1876&amp;""),'Référentiel Articles'!$A$2:$F$634,4,FALSE),""))</f>
      </c>
      <c r="G1876" s="84">
        <f>IF($E1876="","",IFERROR(VLOOKUP(TRIM(E1876&amp;""),'Référentiel Articles'!$A$2:$F$634,5,FALSE),""))</f>
      </c>
      <c r="H1876" s="85" t="str">
        <v/>
      </c>
      <c r="I1876" s="84">
        <f>IF($E1876="","",IFERROR(VLOOKUP(TRIM(E1876&amp;""),'Référentiel Articles'!$A$2:$F$634,6,FALSE),""))</f>
      </c>
      <c r="J1876" s="90">
        <f>IF(OR($E1876="",$H1876=""),"",$H1876*$I1876)</f>
      </c>
      <c r="K1876" s="87" t="str">
        <v/>
      </c>
    </row>
    <row r="1877">
      <c r="A1877" s="74" t="str">
        <v/>
      </c>
      <c r="B1877" s="74" t="str">
        <v/>
      </c>
      <c r="C1877" s="75">
        <f>IF($E1877="","",IFERROR(VLOOKUP(TRIM(E1877&amp;""),'Référentiel Articles'!$A$2:$F$634,2,FALSE),""))</f>
      </c>
      <c r="D1877" s="75">
        <f>IF($E1877="","",IFERROR(VLOOKUP(TRIM(E1877&amp;""),'Référentiel Articles'!$A$2:$F$634,3,FALSE),""))</f>
      </c>
      <c r="E1877" s="74" t="str">
        <v/>
      </c>
      <c r="F1877" s="75">
        <f>IF($E1877="","",IFERROR(VLOOKUP(TRIM(E1877&amp;""),'Référentiel Articles'!$A$2:$F$634,4,FALSE),""))</f>
      </c>
      <c r="G1877" s="76">
        <f>IF($E1877="","",IFERROR(VLOOKUP(TRIM(E1877&amp;""),'Référentiel Articles'!$A$2:$F$634,5,FALSE),""))</f>
      </c>
      <c r="H1877" s="77" t="str">
        <v/>
      </c>
      <c r="I1877" s="76">
        <f>IF($E1877="","",IFERROR(VLOOKUP(TRIM(E1877&amp;""),'Référentiel Articles'!$A$2:$F$634,6,FALSE),""))</f>
      </c>
      <c r="J1877" s="78">
        <f>IF(OR($E1877="",$H1877=""),"",$H1877*$I1877)</f>
      </c>
      <c r="K1877" s="79" t="str">
        <v/>
      </c>
    </row>
    <row r="1878">
      <c r="A1878" s="81" t="str">
        <v/>
      </c>
      <c r="B1878" s="81" t="str">
        <v/>
      </c>
      <c r="C1878" s="83">
        <f>IF($E1878="","",IFERROR(VLOOKUP(TRIM(E1878&amp;""),'Référentiel Articles'!$A$2:$F$634,2,FALSE),""))</f>
      </c>
      <c r="D1878" s="83">
        <f>IF($E1878="","",IFERROR(VLOOKUP(TRIM(E1878&amp;""),'Référentiel Articles'!$A$2:$F$634,3,FALSE),""))</f>
      </c>
      <c r="E1878" s="81" t="str">
        <v/>
      </c>
      <c r="F1878" s="83">
        <f>IF($E1878="","",IFERROR(VLOOKUP(TRIM(E1878&amp;""),'Référentiel Articles'!$A$2:$F$634,4,FALSE),""))</f>
      </c>
      <c r="G1878" s="84">
        <f>IF($E1878="","",IFERROR(VLOOKUP(TRIM(E1878&amp;""),'Référentiel Articles'!$A$2:$F$634,5,FALSE),""))</f>
      </c>
      <c r="H1878" s="85" t="str">
        <v/>
      </c>
      <c r="I1878" s="84">
        <f>IF($E1878="","",IFERROR(VLOOKUP(TRIM(E1878&amp;""),'Référentiel Articles'!$A$2:$F$634,6,FALSE),""))</f>
      </c>
      <c r="J1878" s="90">
        <f>IF(OR($E1878="",$H1878=""),"",$H1878*$I1878)</f>
      </c>
      <c r="K1878" s="87" t="str">
        <v/>
      </c>
    </row>
    <row r="1879">
      <c r="A1879" s="74" t="str">
        <v/>
      </c>
      <c r="B1879" s="74" t="str">
        <v/>
      </c>
      <c r="C1879" s="75">
        <f>IF($E1879="","",IFERROR(VLOOKUP(TRIM(E1879&amp;""),'Référentiel Articles'!$A$2:$F$634,2,FALSE),""))</f>
      </c>
      <c r="D1879" s="75">
        <f>IF($E1879="","",IFERROR(VLOOKUP(TRIM(E1879&amp;""),'Référentiel Articles'!$A$2:$F$634,3,FALSE),""))</f>
      </c>
      <c r="E1879" s="74" t="str">
        <v/>
      </c>
      <c r="F1879" s="75">
        <f>IF($E1879="","",IFERROR(VLOOKUP(TRIM(E1879&amp;""),'Référentiel Articles'!$A$2:$F$634,4,FALSE),""))</f>
      </c>
      <c r="G1879" s="76">
        <f>IF($E1879="","",IFERROR(VLOOKUP(TRIM(E1879&amp;""),'Référentiel Articles'!$A$2:$F$634,5,FALSE),""))</f>
      </c>
      <c r="H1879" s="77" t="str">
        <v/>
      </c>
      <c r="I1879" s="76">
        <f>IF($E1879="","",IFERROR(VLOOKUP(TRIM(E1879&amp;""),'Référentiel Articles'!$A$2:$F$634,6,FALSE),""))</f>
      </c>
      <c r="J1879" s="78">
        <f>IF(OR($E1879="",$H1879=""),"",$H1879*$I1879)</f>
      </c>
      <c r="K1879" s="79" t="str">
        <v/>
      </c>
    </row>
    <row r="1880">
      <c r="A1880" s="81" t="str">
        <v/>
      </c>
      <c r="B1880" s="81" t="str">
        <v/>
      </c>
      <c r="C1880" s="83">
        <f>IF($E1880="","",IFERROR(VLOOKUP(TRIM(E1880&amp;""),'Référentiel Articles'!$A$2:$F$634,2,FALSE),""))</f>
      </c>
      <c r="D1880" s="83">
        <f>IF($E1880="","",IFERROR(VLOOKUP(TRIM(E1880&amp;""),'Référentiel Articles'!$A$2:$F$634,3,FALSE),""))</f>
      </c>
      <c r="E1880" s="81" t="str">
        <v/>
      </c>
      <c r="F1880" s="83">
        <f>IF($E1880="","",IFERROR(VLOOKUP(TRIM(E1880&amp;""),'Référentiel Articles'!$A$2:$F$634,4,FALSE),""))</f>
      </c>
      <c r="G1880" s="84">
        <f>IF($E1880="","",IFERROR(VLOOKUP(TRIM(E1880&amp;""),'Référentiel Articles'!$A$2:$F$634,5,FALSE),""))</f>
      </c>
      <c r="H1880" s="85" t="str">
        <v/>
      </c>
      <c r="I1880" s="84">
        <f>IF($E1880="","",IFERROR(VLOOKUP(TRIM(E1880&amp;""),'Référentiel Articles'!$A$2:$F$634,6,FALSE),""))</f>
      </c>
      <c r="J1880" s="90">
        <f>IF(OR($E1880="",$H1880=""),"",$H1880*$I1880)</f>
      </c>
      <c r="K1880" s="87" t="str">
        <v/>
      </c>
    </row>
    <row r="1881">
      <c r="A1881" s="74" t="str">
        <v/>
      </c>
      <c r="B1881" s="74" t="str">
        <v/>
      </c>
      <c r="C1881" s="75">
        <f>IF($E1881="","",IFERROR(VLOOKUP(TRIM(E1881&amp;""),'Référentiel Articles'!$A$2:$F$634,2,FALSE),""))</f>
      </c>
      <c r="D1881" s="75">
        <f>IF($E1881="","",IFERROR(VLOOKUP(TRIM(E1881&amp;""),'Référentiel Articles'!$A$2:$F$634,3,FALSE),""))</f>
      </c>
      <c r="E1881" s="74" t="str">
        <v/>
      </c>
      <c r="F1881" s="75">
        <f>IF($E1881="","",IFERROR(VLOOKUP(TRIM(E1881&amp;""),'Référentiel Articles'!$A$2:$F$634,4,FALSE),""))</f>
      </c>
      <c r="G1881" s="76">
        <f>IF($E1881="","",IFERROR(VLOOKUP(TRIM(E1881&amp;""),'Référentiel Articles'!$A$2:$F$634,5,FALSE),""))</f>
      </c>
      <c r="H1881" s="77" t="str">
        <v/>
      </c>
      <c r="I1881" s="76">
        <f>IF($E1881="","",IFERROR(VLOOKUP(TRIM(E1881&amp;""),'Référentiel Articles'!$A$2:$F$634,6,FALSE),""))</f>
      </c>
      <c r="J1881" s="78">
        <f>IF(OR($E1881="",$H1881=""),"",$H1881*$I1881)</f>
      </c>
      <c r="K1881" s="79" t="str">
        <v/>
      </c>
    </row>
    <row r="1882">
      <c r="A1882" s="81" t="str">
        <v/>
      </c>
      <c r="B1882" s="81" t="str">
        <v/>
      </c>
      <c r="C1882" s="83">
        <f>IF($E1882="","",IFERROR(VLOOKUP(TRIM(E1882&amp;""),'Référentiel Articles'!$A$2:$F$634,2,FALSE),""))</f>
      </c>
      <c r="D1882" s="83">
        <f>IF($E1882="","",IFERROR(VLOOKUP(TRIM(E1882&amp;""),'Référentiel Articles'!$A$2:$F$634,3,FALSE),""))</f>
      </c>
      <c r="E1882" s="81" t="str">
        <v/>
      </c>
      <c r="F1882" s="83">
        <f>IF($E1882="","",IFERROR(VLOOKUP(TRIM(E1882&amp;""),'Référentiel Articles'!$A$2:$F$634,4,FALSE),""))</f>
      </c>
      <c r="G1882" s="84">
        <f>IF($E1882="","",IFERROR(VLOOKUP(TRIM(E1882&amp;""),'Référentiel Articles'!$A$2:$F$634,5,FALSE),""))</f>
      </c>
      <c r="H1882" s="85" t="str">
        <v/>
      </c>
      <c r="I1882" s="84">
        <f>IF($E1882="","",IFERROR(VLOOKUP(TRIM(E1882&amp;""),'Référentiel Articles'!$A$2:$F$634,6,FALSE),""))</f>
      </c>
      <c r="J1882" s="90">
        <f>IF(OR($E1882="",$H1882=""),"",$H1882*$I1882)</f>
      </c>
      <c r="K1882" s="87" t="str">
        <v/>
      </c>
    </row>
    <row r="1883">
      <c r="A1883" s="74" t="str">
        <v/>
      </c>
      <c r="B1883" s="74" t="str">
        <v/>
      </c>
      <c r="C1883" s="75">
        <f>IF($E1883="","",IFERROR(VLOOKUP(TRIM(E1883&amp;""),'Référentiel Articles'!$A$2:$F$634,2,FALSE),""))</f>
      </c>
      <c r="D1883" s="75">
        <f>IF($E1883="","",IFERROR(VLOOKUP(TRIM(E1883&amp;""),'Référentiel Articles'!$A$2:$F$634,3,FALSE),""))</f>
      </c>
      <c r="E1883" s="74" t="str">
        <v/>
      </c>
      <c r="F1883" s="75">
        <f>IF($E1883="","",IFERROR(VLOOKUP(TRIM(E1883&amp;""),'Référentiel Articles'!$A$2:$F$634,4,FALSE),""))</f>
      </c>
      <c r="G1883" s="76">
        <f>IF($E1883="","",IFERROR(VLOOKUP(TRIM(E1883&amp;""),'Référentiel Articles'!$A$2:$F$634,5,FALSE),""))</f>
      </c>
      <c r="H1883" s="77" t="str">
        <v/>
      </c>
      <c r="I1883" s="76">
        <f>IF($E1883="","",IFERROR(VLOOKUP(TRIM(E1883&amp;""),'Référentiel Articles'!$A$2:$F$634,6,FALSE),""))</f>
      </c>
      <c r="J1883" s="78">
        <f>IF(OR($E1883="",$H1883=""),"",$H1883*$I1883)</f>
      </c>
      <c r="K1883" s="79" t="str">
        <v/>
      </c>
    </row>
    <row r="1884">
      <c r="A1884" s="81" t="str">
        <v/>
      </c>
      <c r="B1884" s="81" t="str">
        <v/>
      </c>
      <c r="C1884" s="83">
        <f>IF($E1884="","",IFERROR(VLOOKUP(TRIM(E1884&amp;""),'Référentiel Articles'!$A$2:$F$634,2,FALSE),""))</f>
      </c>
      <c r="D1884" s="83">
        <f>IF($E1884="","",IFERROR(VLOOKUP(TRIM(E1884&amp;""),'Référentiel Articles'!$A$2:$F$634,3,FALSE),""))</f>
      </c>
      <c r="E1884" s="81" t="str">
        <v/>
      </c>
      <c r="F1884" s="83">
        <f>IF($E1884="","",IFERROR(VLOOKUP(TRIM(E1884&amp;""),'Référentiel Articles'!$A$2:$F$634,4,FALSE),""))</f>
      </c>
      <c r="G1884" s="84">
        <f>IF($E1884="","",IFERROR(VLOOKUP(TRIM(E1884&amp;""),'Référentiel Articles'!$A$2:$F$634,5,FALSE),""))</f>
      </c>
      <c r="H1884" s="85" t="str">
        <v/>
      </c>
      <c r="I1884" s="84">
        <f>IF($E1884="","",IFERROR(VLOOKUP(TRIM(E1884&amp;""),'Référentiel Articles'!$A$2:$F$634,6,FALSE),""))</f>
      </c>
      <c r="J1884" s="90">
        <f>IF(OR($E1884="",$H1884=""),"",$H1884*$I1884)</f>
      </c>
      <c r="K1884" s="87" t="str">
        <v/>
      </c>
    </row>
    <row r="1885">
      <c r="A1885" s="74" t="str">
        <v/>
      </c>
      <c r="B1885" s="74" t="str">
        <v/>
      </c>
      <c r="C1885" s="75">
        <f>IF($E1885="","",IFERROR(VLOOKUP(TRIM(E1885&amp;""),'Référentiel Articles'!$A$2:$F$634,2,FALSE),""))</f>
      </c>
      <c r="D1885" s="75">
        <f>IF($E1885="","",IFERROR(VLOOKUP(TRIM(E1885&amp;""),'Référentiel Articles'!$A$2:$F$634,3,FALSE),""))</f>
      </c>
      <c r="E1885" s="74" t="str">
        <v/>
      </c>
      <c r="F1885" s="75">
        <f>IF($E1885="","",IFERROR(VLOOKUP(TRIM(E1885&amp;""),'Référentiel Articles'!$A$2:$F$634,4,FALSE),""))</f>
      </c>
      <c r="G1885" s="76">
        <f>IF($E1885="","",IFERROR(VLOOKUP(TRIM(E1885&amp;""),'Référentiel Articles'!$A$2:$F$634,5,FALSE),""))</f>
      </c>
      <c r="H1885" s="77" t="str">
        <v/>
      </c>
      <c r="I1885" s="76">
        <f>IF($E1885="","",IFERROR(VLOOKUP(TRIM(E1885&amp;""),'Référentiel Articles'!$A$2:$F$634,6,FALSE),""))</f>
      </c>
      <c r="J1885" s="78">
        <f>IF(OR($E1885="",$H1885=""),"",$H1885*$I1885)</f>
      </c>
      <c r="K1885" s="79" t="str">
        <v/>
      </c>
    </row>
    <row r="1886">
      <c r="A1886" s="81" t="str">
        <v/>
      </c>
      <c r="B1886" s="81" t="str">
        <v/>
      </c>
      <c r="C1886" s="83">
        <f>IF($E1886="","",IFERROR(VLOOKUP(TRIM(E1886&amp;""),'Référentiel Articles'!$A$2:$F$634,2,FALSE),""))</f>
      </c>
      <c r="D1886" s="83">
        <f>IF($E1886="","",IFERROR(VLOOKUP(TRIM(E1886&amp;""),'Référentiel Articles'!$A$2:$F$634,3,FALSE),""))</f>
      </c>
      <c r="E1886" s="81" t="str">
        <v/>
      </c>
      <c r="F1886" s="83">
        <f>IF($E1886="","",IFERROR(VLOOKUP(TRIM(E1886&amp;""),'Référentiel Articles'!$A$2:$F$634,4,FALSE),""))</f>
      </c>
      <c r="G1886" s="84">
        <f>IF($E1886="","",IFERROR(VLOOKUP(TRIM(E1886&amp;""),'Référentiel Articles'!$A$2:$F$634,5,FALSE),""))</f>
      </c>
      <c r="H1886" s="85" t="str">
        <v/>
      </c>
      <c r="I1886" s="84">
        <f>IF($E1886="","",IFERROR(VLOOKUP(TRIM(E1886&amp;""),'Référentiel Articles'!$A$2:$F$634,6,FALSE),""))</f>
      </c>
      <c r="J1886" s="90">
        <f>IF(OR($E1886="",$H1886=""),"",$H1886*$I1886)</f>
      </c>
      <c r="K1886" s="87" t="str">
        <v/>
      </c>
    </row>
    <row r="1887">
      <c r="A1887" s="74" t="str">
        <v/>
      </c>
      <c r="B1887" s="74" t="str">
        <v/>
      </c>
      <c r="C1887" s="75">
        <f>IF($E1887="","",IFERROR(VLOOKUP(TRIM(E1887&amp;""),'Référentiel Articles'!$A$2:$F$634,2,FALSE),""))</f>
      </c>
      <c r="D1887" s="75">
        <f>IF($E1887="","",IFERROR(VLOOKUP(TRIM(E1887&amp;""),'Référentiel Articles'!$A$2:$F$634,3,FALSE),""))</f>
      </c>
      <c r="E1887" s="74" t="str">
        <v/>
      </c>
      <c r="F1887" s="75">
        <f>IF($E1887="","",IFERROR(VLOOKUP(TRIM(E1887&amp;""),'Référentiel Articles'!$A$2:$F$634,4,FALSE),""))</f>
      </c>
      <c r="G1887" s="76">
        <f>IF($E1887="","",IFERROR(VLOOKUP(TRIM(E1887&amp;""),'Référentiel Articles'!$A$2:$F$634,5,FALSE),""))</f>
      </c>
      <c r="H1887" s="77" t="str">
        <v/>
      </c>
      <c r="I1887" s="76">
        <f>IF($E1887="","",IFERROR(VLOOKUP(TRIM(E1887&amp;""),'Référentiel Articles'!$A$2:$F$634,6,FALSE),""))</f>
      </c>
      <c r="J1887" s="78">
        <f>IF(OR($E1887="",$H1887=""),"",$H1887*$I1887)</f>
      </c>
      <c r="K1887" s="79" t="str">
        <v/>
      </c>
    </row>
    <row r="1888">
      <c r="A1888" s="81" t="str">
        <v/>
      </c>
      <c r="B1888" s="81" t="str">
        <v/>
      </c>
      <c r="C1888" s="83">
        <f>IF($E1888="","",IFERROR(VLOOKUP(TRIM(E1888&amp;""),'Référentiel Articles'!$A$2:$F$634,2,FALSE),""))</f>
      </c>
      <c r="D1888" s="83">
        <f>IF($E1888="","",IFERROR(VLOOKUP(TRIM(E1888&amp;""),'Référentiel Articles'!$A$2:$F$634,3,FALSE),""))</f>
      </c>
      <c r="E1888" s="81" t="str">
        <v/>
      </c>
      <c r="F1888" s="83">
        <f>IF($E1888="","",IFERROR(VLOOKUP(TRIM(E1888&amp;""),'Référentiel Articles'!$A$2:$F$634,4,FALSE),""))</f>
      </c>
      <c r="G1888" s="84">
        <f>IF($E1888="","",IFERROR(VLOOKUP(TRIM(E1888&amp;""),'Référentiel Articles'!$A$2:$F$634,5,FALSE),""))</f>
      </c>
      <c r="H1888" s="85" t="str">
        <v/>
      </c>
      <c r="I1888" s="84">
        <f>IF($E1888="","",IFERROR(VLOOKUP(TRIM(E1888&amp;""),'Référentiel Articles'!$A$2:$F$634,6,FALSE),""))</f>
      </c>
      <c r="J1888" s="90">
        <f>IF(OR($E1888="",$H1888=""),"",$H1888*$I1888)</f>
      </c>
      <c r="K1888" s="87" t="str">
        <v/>
      </c>
    </row>
    <row r="1889">
      <c r="A1889" s="74" t="str">
        <v/>
      </c>
      <c r="B1889" s="74" t="str">
        <v/>
      </c>
      <c r="C1889" s="75">
        <f>IF($E1889="","",IFERROR(VLOOKUP(TRIM(E1889&amp;""),'Référentiel Articles'!$A$2:$F$634,2,FALSE),""))</f>
      </c>
      <c r="D1889" s="75">
        <f>IF($E1889="","",IFERROR(VLOOKUP(TRIM(E1889&amp;""),'Référentiel Articles'!$A$2:$F$634,3,FALSE),""))</f>
      </c>
      <c r="E1889" s="74" t="str">
        <v/>
      </c>
      <c r="F1889" s="75">
        <f>IF($E1889="","",IFERROR(VLOOKUP(TRIM(E1889&amp;""),'Référentiel Articles'!$A$2:$F$634,4,FALSE),""))</f>
      </c>
      <c r="G1889" s="76">
        <f>IF($E1889="","",IFERROR(VLOOKUP(TRIM(E1889&amp;""),'Référentiel Articles'!$A$2:$F$634,5,FALSE),""))</f>
      </c>
      <c r="H1889" s="77" t="str">
        <v/>
      </c>
      <c r="I1889" s="76">
        <f>IF($E1889="","",IFERROR(VLOOKUP(TRIM(E1889&amp;""),'Référentiel Articles'!$A$2:$F$634,6,FALSE),""))</f>
      </c>
      <c r="J1889" s="78">
        <f>IF(OR($E1889="",$H1889=""),"",$H1889*$I1889)</f>
      </c>
      <c r="K1889" s="79" t="str">
        <v/>
      </c>
    </row>
    <row r="1890">
      <c r="A1890" s="81" t="str">
        <v/>
      </c>
      <c r="B1890" s="81" t="str">
        <v/>
      </c>
      <c r="C1890" s="83">
        <f>IF($E1890="","",IFERROR(VLOOKUP(TRIM(E1890&amp;""),'Référentiel Articles'!$A$2:$F$634,2,FALSE),""))</f>
      </c>
      <c r="D1890" s="83">
        <f>IF($E1890="","",IFERROR(VLOOKUP(TRIM(E1890&amp;""),'Référentiel Articles'!$A$2:$F$634,3,FALSE),""))</f>
      </c>
      <c r="E1890" s="81" t="str">
        <v/>
      </c>
      <c r="F1890" s="83">
        <f>IF($E1890="","",IFERROR(VLOOKUP(TRIM(E1890&amp;""),'Référentiel Articles'!$A$2:$F$634,4,FALSE),""))</f>
      </c>
      <c r="G1890" s="84">
        <f>IF($E1890="","",IFERROR(VLOOKUP(TRIM(E1890&amp;""),'Référentiel Articles'!$A$2:$F$634,5,FALSE),""))</f>
      </c>
      <c r="H1890" s="85" t="str">
        <v/>
      </c>
      <c r="I1890" s="84">
        <f>IF($E1890="","",IFERROR(VLOOKUP(TRIM(E1890&amp;""),'Référentiel Articles'!$A$2:$F$634,6,FALSE),""))</f>
      </c>
      <c r="J1890" s="90">
        <f>IF(OR($E1890="",$H1890=""),"",$H1890*$I1890)</f>
      </c>
      <c r="K1890" s="87" t="str">
        <v/>
      </c>
    </row>
    <row r="1891">
      <c r="A1891" s="74" t="str">
        <v/>
      </c>
      <c r="B1891" s="74" t="str">
        <v/>
      </c>
      <c r="C1891" s="75">
        <f>IF($E1891="","",IFERROR(VLOOKUP(TRIM(E1891&amp;""),'Référentiel Articles'!$A$2:$F$634,2,FALSE),""))</f>
      </c>
      <c r="D1891" s="75">
        <f>IF($E1891="","",IFERROR(VLOOKUP(TRIM(E1891&amp;""),'Référentiel Articles'!$A$2:$F$634,3,FALSE),""))</f>
      </c>
      <c r="E1891" s="74" t="str">
        <v/>
      </c>
      <c r="F1891" s="75">
        <f>IF($E1891="","",IFERROR(VLOOKUP(TRIM(E1891&amp;""),'Référentiel Articles'!$A$2:$F$634,4,FALSE),""))</f>
      </c>
      <c r="G1891" s="76">
        <f>IF($E1891="","",IFERROR(VLOOKUP(TRIM(E1891&amp;""),'Référentiel Articles'!$A$2:$F$634,5,FALSE),""))</f>
      </c>
      <c r="H1891" s="77" t="str">
        <v/>
      </c>
      <c r="I1891" s="76">
        <f>IF($E1891="","",IFERROR(VLOOKUP(TRIM(E1891&amp;""),'Référentiel Articles'!$A$2:$F$634,6,FALSE),""))</f>
      </c>
      <c r="J1891" s="78">
        <f>IF(OR($E1891="",$H1891=""),"",$H1891*$I1891)</f>
      </c>
      <c r="K1891" s="79" t="str">
        <v/>
      </c>
    </row>
    <row r="1892">
      <c r="A1892" s="81" t="str">
        <v/>
      </c>
      <c r="B1892" s="81" t="str">
        <v/>
      </c>
      <c r="C1892" s="83">
        <f>IF($E1892="","",IFERROR(VLOOKUP(TRIM(E1892&amp;""),'Référentiel Articles'!$A$2:$F$634,2,FALSE),""))</f>
      </c>
      <c r="D1892" s="83">
        <f>IF($E1892="","",IFERROR(VLOOKUP(TRIM(E1892&amp;""),'Référentiel Articles'!$A$2:$F$634,3,FALSE),""))</f>
      </c>
      <c r="E1892" s="81" t="str">
        <v/>
      </c>
      <c r="F1892" s="83">
        <f>IF($E1892="","",IFERROR(VLOOKUP(TRIM(E1892&amp;""),'Référentiel Articles'!$A$2:$F$634,4,FALSE),""))</f>
      </c>
      <c r="G1892" s="84">
        <f>IF($E1892="","",IFERROR(VLOOKUP(TRIM(E1892&amp;""),'Référentiel Articles'!$A$2:$F$634,5,FALSE),""))</f>
      </c>
      <c r="H1892" s="85" t="str">
        <v/>
      </c>
      <c r="I1892" s="84">
        <f>IF($E1892="","",IFERROR(VLOOKUP(TRIM(E1892&amp;""),'Référentiel Articles'!$A$2:$F$634,6,FALSE),""))</f>
      </c>
      <c r="J1892" s="90">
        <f>IF(OR($E1892="",$H1892=""),"",$H1892*$I1892)</f>
      </c>
      <c r="K1892" s="87" t="str">
        <v/>
      </c>
    </row>
    <row r="1893">
      <c r="A1893" s="74" t="str">
        <v/>
      </c>
      <c r="B1893" s="74" t="str">
        <v/>
      </c>
      <c r="C1893" s="75">
        <f>IF($E1893="","",IFERROR(VLOOKUP(TRIM(E1893&amp;""),'Référentiel Articles'!$A$2:$F$634,2,FALSE),""))</f>
      </c>
      <c r="D1893" s="75">
        <f>IF($E1893="","",IFERROR(VLOOKUP(TRIM(E1893&amp;""),'Référentiel Articles'!$A$2:$F$634,3,FALSE),""))</f>
      </c>
      <c r="E1893" s="74" t="str">
        <v/>
      </c>
      <c r="F1893" s="75">
        <f>IF($E1893="","",IFERROR(VLOOKUP(TRIM(E1893&amp;""),'Référentiel Articles'!$A$2:$F$634,4,FALSE),""))</f>
      </c>
      <c r="G1893" s="76">
        <f>IF($E1893="","",IFERROR(VLOOKUP(TRIM(E1893&amp;""),'Référentiel Articles'!$A$2:$F$634,5,FALSE),""))</f>
      </c>
      <c r="H1893" s="77" t="str">
        <v/>
      </c>
      <c r="I1893" s="76">
        <f>IF($E1893="","",IFERROR(VLOOKUP(TRIM(E1893&amp;""),'Référentiel Articles'!$A$2:$F$634,6,FALSE),""))</f>
      </c>
      <c r="J1893" s="78">
        <f>IF(OR($E1893="",$H1893=""),"",$H1893*$I1893)</f>
      </c>
      <c r="K1893" s="79" t="str">
        <v/>
      </c>
    </row>
    <row r="1894">
      <c r="A1894" s="81" t="str">
        <v/>
      </c>
      <c r="B1894" s="81" t="str">
        <v/>
      </c>
      <c r="C1894" s="83">
        <f>IF($E1894="","",IFERROR(VLOOKUP(TRIM(E1894&amp;""),'Référentiel Articles'!$A$2:$F$634,2,FALSE),""))</f>
      </c>
      <c r="D1894" s="83">
        <f>IF($E1894="","",IFERROR(VLOOKUP(TRIM(E1894&amp;""),'Référentiel Articles'!$A$2:$F$634,3,FALSE),""))</f>
      </c>
      <c r="E1894" s="81" t="str">
        <v/>
      </c>
      <c r="F1894" s="83">
        <f>IF($E1894="","",IFERROR(VLOOKUP(TRIM(E1894&amp;""),'Référentiel Articles'!$A$2:$F$634,4,FALSE),""))</f>
      </c>
      <c r="G1894" s="84">
        <f>IF($E1894="","",IFERROR(VLOOKUP(TRIM(E1894&amp;""),'Référentiel Articles'!$A$2:$F$634,5,FALSE),""))</f>
      </c>
      <c r="H1894" s="85" t="str">
        <v/>
      </c>
      <c r="I1894" s="84">
        <f>IF($E1894="","",IFERROR(VLOOKUP(TRIM(E1894&amp;""),'Référentiel Articles'!$A$2:$F$634,6,FALSE),""))</f>
      </c>
      <c r="J1894" s="90">
        <f>IF(OR($E1894="",$H1894=""),"",$H1894*$I1894)</f>
      </c>
      <c r="K1894" s="87" t="str">
        <v/>
      </c>
    </row>
    <row r="1895">
      <c r="A1895" s="74" t="str">
        <v/>
      </c>
      <c r="B1895" s="74" t="str">
        <v/>
      </c>
      <c r="C1895" s="75">
        <f>IF($E1895="","",IFERROR(VLOOKUP(TRIM(E1895&amp;""),'Référentiel Articles'!$A$2:$F$634,2,FALSE),""))</f>
      </c>
      <c r="D1895" s="75">
        <f>IF($E1895="","",IFERROR(VLOOKUP(TRIM(E1895&amp;""),'Référentiel Articles'!$A$2:$F$634,3,FALSE),""))</f>
      </c>
      <c r="E1895" s="74" t="str">
        <v/>
      </c>
      <c r="F1895" s="75">
        <f>IF($E1895="","",IFERROR(VLOOKUP(TRIM(E1895&amp;""),'Référentiel Articles'!$A$2:$F$634,4,FALSE),""))</f>
      </c>
      <c r="G1895" s="76">
        <f>IF($E1895="","",IFERROR(VLOOKUP(TRIM(E1895&amp;""),'Référentiel Articles'!$A$2:$F$634,5,FALSE),""))</f>
      </c>
      <c r="H1895" s="77" t="str">
        <v/>
      </c>
      <c r="I1895" s="76">
        <f>IF($E1895="","",IFERROR(VLOOKUP(TRIM(E1895&amp;""),'Référentiel Articles'!$A$2:$F$634,6,FALSE),""))</f>
      </c>
      <c r="J1895" s="78">
        <f>IF(OR($E1895="",$H1895=""),"",$H1895*$I1895)</f>
      </c>
      <c r="K1895" s="79" t="str">
        <v/>
      </c>
    </row>
    <row r="1896">
      <c r="A1896" s="81" t="str">
        <v/>
      </c>
      <c r="B1896" s="81" t="str">
        <v/>
      </c>
      <c r="C1896" s="83">
        <f>IF($E1896="","",IFERROR(VLOOKUP(TRIM(E1896&amp;""),'Référentiel Articles'!$A$2:$F$634,2,FALSE),""))</f>
      </c>
      <c r="D1896" s="83">
        <f>IF($E1896="","",IFERROR(VLOOKUP(TRIM(E1896&amp;""),'Référentiel Articles'!$A$2:$F$634,3,FALSE),""))</f>
      </c>
      <c r="E1896" s="81" t="str">
        <v/>
      </c>
      <c r="F1896" s="83">
        <f>IF($E1896="","",IFERROR(VLOOKUP(TRIM(E1896&amp;""),'Référentiel Articles'!$A$2:$F$634,4,FALSE),""))</f>
      </c>
      <c r="G1896" s="84">
        <f>IF($E1896="","",IFERROR(VLOOKUP(TRIM(E1896&amp;""),'Référentiel Articles'!$A$2:$F$634,5,FALSE),""))</f>
      </c>
      <c r="H1896" s="85" t="str">
        <v/>
      </c>
      <c r="I1896" s="84">
        <f>IF($E1896="","",IFERROR(VLOOKUP(TRIM(E1896&amp;""),'Référentiel Articles'!$A$2:$F$634,6,FALSE),""))</f>
      </c>
      <c r="J1896" s="90">
        <f>IF(OR($E1896="",$H1896=""),"",$H1896*$I1896)</f>
      </c>
      <c r="K1896" s="87" t="str">
        <v/>
      </c>
    </row>
    <row r="1897">
      <c r="A1897" s="74" t="str">
        <v/>
      </c>
      <c r="B1897" s="74" t="str">
        <v/>
      </c>
      <c r="C1897" s="75">
        <f>IF($E1897="","",IFERROR(VLOOKUP(TRIM(E1897&amp;""),'Référentiel Articles'!$A$2:$F$634,2,FALSE),""))</f>
      </c>
      <c r="D1897" s="75">
        <f>IF($E1897="","",IFERROR(VLOOKUP(TRIM(E1897&amp;""),'Référentiel Articles'!$A$2:$F$634,3,FALSE),""))</f>
      </c>
      <c r="E1897" s="74" t="str">
        <v/>
      </c>
      <c r="F1897" s="75">
        <f>IF($E1897="","",IFERROR(VLOOKUP(TRIM(E1897&amp;""),'Référentiel Articles'!$A$2:$F$634,4,FALSE),""))</f>
      </c>
      <c r="G1897" s="76">
        <f>IF($E1897="","",IFERROR(VLOOKUP(TRIM(E1897&amp;""),'Référentiel Articles'!$A$2:$F$634,5,FALSE),""))</f>
      </c>
      <c r="H1897" s="77" t="str">
        <v/>
      </c>
      <c r="I1897" s="76">
        <f>IF($E1897="","",IFERROR(VLOOKUP(TRIM(E1897&amp;""),'Référentiel Articles'!$A$2:$F$634,6,FALSE),""))</f>
      </c>
      <c r="J1897" s="78">
        <f>IF(OR($E1897="",$H1897=""),"",$H1897*$I1897)</f>
      </c>
      <c r="K1897" s="79" t="str">
        <v/>
      </c>
    </row>
    <row r="1898">
      <c r="A1898" s="81" t="str">
        <v/>
      </c>
      <c r="B1898" s="81" t="str">
        <v/>
      </c>
      <c r="C1898" s="83">
        <f>IF($E1898="","",IFERROR(VLOOKUP(TRIM(E1898&amp;""),'Référentiel Articles'!$A$2:$F$634,2,FALSE),""))</f>
      </c>
      <c r="D1898" s="83">
        <f>IF($E1898="","",IFERROR(VLOOKUP(TRIM(E1898&amp;""),'Référentiel Articles'!$A$2:$F$634,3,FALSE),""))</f>
      </c>
      <c r="E1898" s="81" t="str">
        <v/>
      </c>
      <c r="F1898" s="83">
        <f>IF($E1898="","",IFERROR(VLOOKUP(TRIM(E1898&amp;""),'Référentiel Articles'!$A$2:$F$634,4,FALSE),""))</f>
      </c>
      <c r="G1898" s="84">
        <f>IF($E1898="","",IFERROR(VLOOKUP(TRIM(E1898&amp;""),'Référentiel Articles'!$A$2:$F$634,5,FALSE),""))</f>
      </c>
      <c r="H1898" s="85" t="str">
        <v/>
      </c>
      <c r="I1898" s="84">
        <f>IF($E1898="","",IFERROR(VLOOKUP(TRIM(E1898&amp;""),'Référentiel Articles'!$A$2:$F$634,6,FALSE),""))</f>
      </c>
      <c r="J1898" s="90">
        <f>IF(OR($E1898="",$H1898=""),"",$H1898*$I1898)</f>
      </c>
      <c r="K1898" s="87" t="str">
        <v/>
      </c>
    </row>
    <row r="1899">
      <c r="A1899" s="74" t="str">
        <v/>
      </c>
      <c r="B1899" s="74" t="str">
        <v/>
      </c>
      <c r="C1899" s="75">
        <f>IF($E1899="","",IFERROR(VLOOKUP(TRIM(E1899&amp;""),'Référentiel Articles'!$A$2:$F$634,2,FALSE),""))</f>
      </c>
      <c r="D1899" s="75">
        <f>IF($E1899="","",IFERROR(VLOOKUP(TRIM(E1899&amp;""),'Référentiel Articles'!$A$2:$F$634,3,FALSE),""))</f>
      </c>
      <c r="E1899" s="74" t="str">
        <v/>
      </c>
      <c r="F1899" s="75">
        <f>IF($E1899="","",IFERROR(VLOOKUP(TRIM(E1899&amp;""),'Référentiel Articles'!$A$2:$F$634,4,FALSE),""))</f>
      </c>
      <c r="G1899" s="76">
        <f>IF($E1899="","",IFERROR(VLOOKUP(TRIM(E1899&amp;""),'Référentiel Articles'!$A$2:$F$634,5,FALSE),""))</f>
      </c>
      <c r="H1899" s="77" t="str">
        <v/>
      </c>
      <c r="I1899" s="76">
        <f>IF($E1899="","",IFERROR(VLOOKUP(TRIM(E1899&amp;""),'Référentiel Articles'!$A$2:$F$634,6,FALSE),""))</f>
      </c>
      <c r="J1899" s="78">
        <f>IF(OR($E1899="",$H1899=""),"",$H1899*$I1899)</f>
      </c>
      <c r="K1899" s="79" t="str">
        <v/>
      </c>
    </row>
    <row r="1900">
      <c r="A1900" s="81" t="str">
        <v/>
      </c>
      <c r="B1900" s="81" t="str">
        <v/>
      </c>
      <c r="C1900" s="83">
        <f>IF($E1900="","",IFERROR(VLOOKUP(TRIM(E1900&amp;""),'Référentiel Articles'!$A$2:$F$634,2,FALSE),""))</f>
      </c>
      <c r="D1900" s="83">
        <f>IF($E1900="","",IFERROR(VLOOKUP(TRIM(E1900&amp;""),'Référentiel Articles'!$A$2:$F$634,3,FALSE),""))</f>
      </c>
      <c r="E1900" s="81" t="str">
        <v/>
      </c>
      <c r="F1900" s="83">
        <f>IF($E1900="","",IFERROR(VLOOKUP(TRIM(E1900&amp;""),'Référentiel Articles'!$A$2:$F$634,4,FALSE),""))</f>
      </c>
      <c r="G1900" s="84">
        <f>IF($E1900="","",IFERROR(VLOOKUP(TRIM(E1900&amp;""),'Référentiel Articles'!$A$2:$F$634,5,FALSE),""))</f>
      </c>
      <c r="H1900" s="85" t="str">
        <v/>
      </c>
      <c r="I1900" s="84">
        <f>IF($E1900="","",IFERROR(VLOOKUP(TRIM(E1900&amp;""),'Référentiel Articles'!$A$2:$F$634,6,FALSE),""))</f>
      </c>
      <c r="J1900" s="90">
        <f>IF(OR($E1900="",$H1900=""),"",$H1900*$I1900)</f>
      </c>
      <c r="K1900" s="87" t="str">
        <v/>
      </c>
    </row>
    <row r="1901">
      <c r="A1901" s="74" t="str">
        <v/>
      </c>
      <c r="B1901" s="74" t="str">
        <v/>
      </c>
      <c r="C1901" s="75">
        <f>IF($E1901="","",IFERROR(VLOOKUP(TRIM(E1901&amp;""),'Référentiel Articles'!$A$2:$F$634,2,FALSE),""))</f>
      </c>
      <c r="D1901" s="75">
        <f>IF($E1901="","",IFERROR(VLOOKUP(TRIM(E1901&amp;""),'Référentiel Articles'!$A$2:$F$634,3,FALSE),""))</f>
      </c>
      <c r="E1901" s="74" t="str">
        <v/>
      </c>
      <c r="F1901" s="75">
        <f>IF($E1901="","",IFERROR(VLOOKUP(TRIM(E1901&amp;""),'Référentiel Articles'!$A$2:$F$634,4,FALSE),""))</f>
      </c>
      <c r="G1901" s="76">
        <f>IF($E1901="","",IFERROR(VLOOKUP(TRIM(E1901&amp;""),'Référentiel Articles'!$A$2:$F$634,5,FALSE),""))</f>
      </c>
      <c r="H1901" s="77" t="str">
        <v/>
      </c>
      <c r="I1901" s="76">
        <f>IF($E1901="","",IFERROR(VLOOKUP(TRIM(E1901&amp;""),'Référentiel Articles'!$A$2:$F$634,6,FALSE),""))</f>
      </c>
      <c r="J1901" s="78">
        <f>IF(OR($E1901="",$H1901=""),"",$H1901*$I1901)</f>
      </c>
      <c r="K1901" s="79" t="str">
        <v/>
      </c>
    </row>
    <row r="1902">
      <c r="A1902" s="81" t="str">
        <v/>
      </c>
      <c r="B1902" s="81" t="str">
        <v/>
      </c>
      <c r="C1902" s="83">
        <f>IF($E1902="","",IFERROR(VLOOKUP(TRIM(E1902&amp;""),'Référentiel Articles'!$A$2:$F$634,2,FALSE),""))</f>
      </c>
      <c r="D1902" s="83">
        <f>IF($E1902="","",IFERROR(VLOOKUP(TRIM(E1902&amp;""),'Référentiel Articles'!$A$2:$F$634,3,FALSE),""))</f>
      </c>
      <c r="E1902" s="81" t="str">
        <v/>
      </c>
      <c r="F1902" s="83">
        <f>IF($E1902="","",IFERROR(VLOOKUP(TRIM(E1902&amp;""),'Référentiel Articles'!$A$2:$F$634,4,FALSE),""))</f>
      </c>
      <c r="G1902" s="84">
        <f>IF($E1902="","",IFERROR(VLOOKUP(TRIM(E1902&amp;""),'Référentiel Articles'!$A$2:$F$634,5,FALSE),""))</f>
      </c>
      <c r="H1902" s="85" t="str">
        <v/>
      </c>
      <c r="I1902" s="84">
        <f>IF($E1902="","",IFERROR(VLOOKUP(TRIM(E1902&amp;""),'Référentiel Articles'!$A$2:$F$634,6,FALSE),""))</f>
      </c>
      <c r="J1902" s="90">
        <f>IF(OR($E1902="",$H1902=""),"",$H1902*$I1902)</f>
      </c>
      <c r="K1902" s="87" t="str">
        <v/>
      </c>
    </row>
    <row r="1903">
      <c r="A1903" s="74" t="str">
        <v/>
      </c>
      <c r="B1903" s="74" t="str">
        <v/>
      </c>
      <c r="C1903" s="75">
        <f>IF($E1903="","",IFERROR(VLOOKUP(TRIM(E1903&amp;""),'Référentiel Articles'!$A$2:$F$634,2,FALSE),""))</f>
      </c>
      <c r="D1903" s="75">
        <f>IF($E1903="","",IFERROR(VLOOKUP(TRIM(E1903&amp;""),'Référentiel Articles'!$A$2:$F$634,3,FALSE),""))</f>
      </c>
      <c r="E1903" s="74" t="str">
        <v/>
      </c>
      <c r="F1903" s="75">
        <f>IF($E1903="","",IFERROR(VLOOKUP(TRIM(E1903&amp;""),'Référentiel Articles'!$A$2:$F$634,4,FALSE),""))</f>
      </c>
      <c r="G1903" s="76">
        <f>IF($E1903="","",IFERROR(VLOOKUP(TRIM(E1903&amp;""),'Référentiel Articles'!$A$2:$F$634,5,FALSE),""))</f>
      </c>
      <c r="H1903" s="77" t="str">
        <v/>
      </c>
      <c r="I1903" s="76">
        <f>IF($E1903="","",IFERROR(VLOOKUP(TRIM(E1903&amp;""),'Référentiel Articles'!$A$2:$F$634,6,FALSE),""))</f>
      </c>
      <c r="J1903" s="78">
        <f>IF(OR($E1903="",$H1903=""),"",$H1903*$I1903)</f>
      </c>
      <c r="K1903" s="79" t="str">
        <v/>
      </c>
    </row>
    <row r="1904">
      <c r="A1904" s="81" t="str">
        <v/>
      </c>
      <c r="B1904" s="81" t="str">
        <v/>
      </c>
      <c r="C1904" s="83">
        <f>IF($E1904="","",IFERROR(VLOOKUP(TRIM(E1904&amp;""),'Référentiel Articles'!$A$2:$F$634,2,FALSE),""))</f>
      </c>
      <c r="D1904" s="83">
        <f>IF($E1904="","",IFERROR(VLOOKUP(TRIM(E1904&amp;""),'Référentiel Articles'!$A$2:$F$634,3,FALSE),""))</f>
      </c>
      <c r="E1904" s="81" t="str">
        <v/>
      </c>
      <c r="F1904" s="83">
        <f>IF($E1904="","",IFERROR(VLOOKUP(TRIM(E1904&amp;""),'Référentiel Articles'!$A$2:$F$634,4,FALSE),""))</f>
      </c>
      <c r="G1904" s="84">
        <f>IF($E1904="","",IFERROR(VLOOKUP(TRIM(E1904&amp;""),'Référentiel Articles'!$A$2:$F$634,5,FALSE),""))</f>
      </c>
      <c r="H1904" s="85" t="str">
        <v/>
      </c>
      <c r="I1904" s="84">
        <f>IF($E1904="","",IFERROR(VLOOKUP(TRIM(E1904&amp;""),'Référentiel Articles'!$A$2:$F$634,6,FALSE),""))</f>
      </c>
      <c r="J1904" s="90">
        <f>IF(OR($E1904="",$H1904=""),"",$H1904*$I1904)</f>
      </c>
      <c r="K1904" s="87" t="str">
        <v/>
      </c>
    </row>
    <row r="1905">
      <c r="A1905" s="74" t="str">
        <v/>
      </c>
      <c r="B1905" s="74" t="str">
        <v/>
      </c>
      <c r="C1905" s="75">
        <f>IF($E1905="","",IFERROR(VLOOKUP(TRIM(E1905&amp;""),'Référentiel Articles'!$A$2:$F$634,2,FALSE),""))</f>
      </c>
      <c r="D1905" s="75">
        <f>IF($E1905="","",IFERROR(VLOOKUP(TRIM(E1905&amp;""),'Référentiel Articles'!$A$2:$F$634,3,FALSE),""))</f>
      </c>
      <c r="E1905" s="74" t="str">
        <v/>
      </c>
      <c r="F1905" s="75">
        <f>IF($E1905="","",IFERROR(VLOOKUP(TRIM(E1905&amp;""),'Référentiel Articles'!$A$2:$F$634,4,FALSE),""))</f>
      </c>
      <c r="G1905" s="76">
        <f>IF($E1905="","",IFERROR(VLOOKUP(TRIM(E1905&amp;""),'Référentiel Articles'!$A$2:$F$634,5,FALSE),""))</f>
      </c>
      <c r="H1905" s="77" t="str">
        <v/>
      </c>
      <c r="I1905" s="76">
        <f>IF($E1905="","",IFERROR(VLOOKUP(TRIM(E1905&amp;""),'Référentiel Articles'!$A$2:$F$634,6,FALSE),""))</f>
      </c>
      <c r="J1905" s="78">
        <f>IF(OR($E1905="",$H1905=""),"",$H1905*$I1905)</f>
      </c>
      <c r="K1905" s="79" t="str">
        <v/>
      </c>
    </row>
    <row r="1906">
      <c r="A1906" s="81" t="str">
        <v/>
      </c>
      <c r="B1906" s="81" t="str">
        <v/>
      </c>
      <c r="C1906" s="83">
        <f>IF($E1906="","",IFERROR(VLOOKUP(TRIM(E1906&amp;""),'Référentiel Articles'!$A$2:$F$634,2,FALSE),""))</f>
      </c>
      <c r="D1906" s="83">
        <f>IF($E1906="","",IFERROR(VLOOKUP(TRIM(E1906&amp;""),'Référentiel Articles'!$A$2:$F$634,3,FALSE),""))</f>
      </c>
      <c r="E1906" s="81" t="str">
        <v/>
      </c>
      <c r="F1906" s="83">
        <f>IF($E1906="","",IFERROR(VLOOKUP(TRIM(E1906&amp;""),'Référentiel Articles'!$A$2:$F$634,4,FALSE),""))</f>
      </c>
      <c r="G1906" s="84">
        <f>IF($E1906="","",IFERROR(VLOOKUP(TRIM(E1906&amp;""),'Référentiel Articles'!$A$2:$F$634,5,FALSE),""))</f>
      </c>
      <c r="H1906" s="85" t="str">
        <v/>
      </c>
      <c r="I1906" s="84">
        <f>IF($E1906="","",IFERROR(VLOOKUP(TRIM(E1906&amp;""),'Référentiel Articles'!$A$2:$F$634,6,FALSE),""))</f>
      </c>
      <c r="J1906" s="90">
        <f>IF(OR($E1906="",$H1906=""),"",$H1906*$I1906)</f>
      </c>
      <c r="K1906" s="87" t="str">
        <v/>
      </c>
    </row>
    <row r="1907">
      <c r="A1907" s="74" t="str">
        <v/>
      </c>
      <c r="B1907" s="74" t="str">
        <v/>
      </c>
      <c r="C1907" s="75">
        <f>IF($E1907="","",IFERROR(VLOOKUP(TRIM(E1907&amp;""),'Référentiel Articles'!$A$2:$F$634,2,FALSE),""))</f>
      </c>
      <c r="D1907" s="75">
        <f>IF($E1907="","",IFERROR(VLOOKUP(TRIM(E1907&amp;""),'Référentiel Articles'!$A$2:$F$634,3,FALSE),""))</f>
      </c>
      <c r="E1907" s="74" t="str">
        <v/>
      </c>
      <c r="F1907" s="75">
        <f>IF($E1907="","",IFERROR(VLOOKUP(TRIM(E1907&amp;""),'Référentiel Articles'!$A$2:$F$634,4,FALSE),""))</f>
      </c>
      <c r="G1907" s="76">
        <f>IF($E1907="","",IFERROR(VLOOKUP(TRIM(E1907&amp;""),'Référentiel Articles'!$A$2:$F$634,5,FALSE),""))</f>
      </c>
      <c r="H1907" s="77" t="str">
        <v/>
      </c>
      <c r="I1907" s="76">
        <f>IF($E1907="","",IFERROR(VLOOKUP(TRIM(E1907&amp;""),'Référentiel Articles'!$A$2:$F$634,6,FALSE),""))</f>
      </c>
      <c r="J1907" s="78">
        <f>IF(OR($E1907="",$H1907=""),"",$H1907*$I1907)</f>
      </c>
      <c r="K1907" s="79" t="str">
        <v/>
      </c>
    </row>
    <row r="1908">
      <c r="A1908" s="81" t="str">
        <v/>
      </c>
      <c r="B1908" s="81" t="str">
        <v/>
      </c>
      <c r="C1908" s="83">
        <f>IF($E1908="","",IFERROR(VLOOKUP(TRIM(E1908&amp;""),'Référentiel Articles'!$A$2:$F$634,2,FALSE),""))</f>
      </c>
      <c r="D1908" s="83">
        <f>IF($E1908="","",IFERROR(VLOOKUP(TRIM(E1908&amp;""),'Référentiel Articles'!$A$2:$F$634,3,FALSE),""))</f>
      </c>
      <c r="E1908" s="81" t="str">
        <v/>
      </c>
      <c r="F1908" s="83">
        <f>IF($E1908="","",IFERROR(VLOOKUP(TRIM(E1908&amp;""),'Référentiel Articles'!$A$2:$F$634,4,FALSE),""))</f>
      </c>
      <c r="G1908" s="84">
        <f>IF($E1908="","",IFERROR(VLOOKUP(TRIM(E1908&amp;""),'Référentiel Articles'!$A$2:$F$634,5,FALSE),""))</f>
      </c>
      <c r="H1908" s="85" t="str">
        <v/>
      </c>
      <c r="I1908" s="84">
        <f>IF($E1908="","",IFERROR(VLOOKUP(TRIM(E1908&amp;""),'Référentiel Articles'!$A$2:$F$634,6,FALSE),""))</f>
      </c>
      <c r="J1908" s="90">
        <f>IF(OR($E1908="",$H1908=""),"",$H1908*$I1908)</f>
      </c>
      <c r="K1908" s="87" t="str">
        <v/>
      </c>
    </row>
    <row r="1909">
      <c r="A1909" s="74" t="str">
        <v/>
      </c>
      <c r="B1909" s="74" t="str">
        <v/>
      </c>
      <c r="C1909" s="75">
        <f>IF($E1909="","",IFERROR(VLOOKUP(TRIM(E1909&amp;""),'Référentiel Articles'!$A$2:$F$634,2,FALSE),""))</f>
      </c>
      <c r="D1909" s="75">
        <f>IF($E1909="","",IFERROR(VLOOKUP(TRIM(E1909&amp;""),'Référentiel Articles'!$A$2:$F$634,3,FALSE),""))</f>
      </c>
      <c r="E1909" s="74" t="str">
        <v/>
      </c>
      <c r="F1909" s="75">
        <f>IF($E1909="","",IFERROR(VLOOKUP(TRIM(E1909&amp;""),'Référentiel Articles'!$A$2:$F$634,4,FALSE),""))</f>
      </c>
      <c r="G1909" s="76">
        <f>IF($E1909="","",IFERROR(VLOOKUP(TRIM(E1909&amp;""),'Référentiel Articles'!$A$2:$F$634,5,FALSE),""))</f>
      </c>
      <c r="H1909" s="77" t="str">
        <v/>
      </c>
      <c r="I1909" s="76">
        <f>IF($E1909="","",IFERROR(VLOOKUP(TRIM(E1909&amp;""),'Référentiel Articles'!$A$2:$F$634,6,FALSE),""))</f>
      </c>
      <c r="J1909" s="78">
        <f>IF(OR($E1909="",$H1909=""),"",$H1909*$I1909)</f>
      </c>
      <c r="K1909" s="79" t="str">
        <v/>
      </c>
    </row>
    <row r="1910">
      <c r="A1910" s="81" t="str">
        <v/>
      </c>
      <c r="B1910" s="81" t="str">
        <v/>
      </c>
      <c r="C1910" s="83">
        <f>IF($E1910="","",IFERROR(VLOOKUP(TRIM(E1910&amp;""),'Référentiel Articles'!$A$2:$F$634,2,FALSE),""))</f>
      </c>
      <c r="D1910" s="83">
        <f>IF($E1910="","",IFERROR(VLOOKUP(TRIM(E1910&amp;""),'Référentiel Articles'!$A$2:$F$634,3,FALSE),""))</f>
      </c>
      <c r="E1910" s="81" t="str">
        <v/>
      </c>
      <c r="F1910" s="83">
        <f>IF($E1910="","",IFERROR(VLOOKUP(TRIM(E1910&amp;""),'Référentiel Articles'!$A$2:$F$634,4,FALSE),""))</f>
      </c>
      <c r="G1910" s="84">
        <f>IF($E1910="","",IFERROR(VLOOKUP(TRIM(E1910&amp;""),'Référentiel Articles'!$A$2:$F$634,5,FALSE),""))</f>
      </c>
      <c r="H1910" s="85" t="str">
        <v/>
      </c>
      <c r="I1910" s="84">
        <f>IF($E1910="","",IFERROR(VLOOKUP(TRIM(E1910&amp;""),'Référentiel Articles'!$A$2:$F$634,6,FALSE),""))</f>
      </c>
      <c r="J1910" s="90">
        <f>IF(OR($E1910="",$H1910=""),"",$H1910*$I1910)</f>
      </c>
      <c r="K1910" s="87" t="str">
        <v/>
      </c>
    </row>
    <row r="1911">
      <c r="A1911" s="74" t="str">
        <v/>
      </c>
      <c r="B1911" s="74" t="str">
        <v/>
      </c>
      <c r="C1911" s="75">
        <f>IF($E1911="","",IFERROR(VLOOKUP(TRIM(E1911&amp;""),'Référentiel Articles'!$A$2:$F$634,2,FALSE),""))</f>
      </c>
      <c r="D1911" s="75">
        <f>IF($E1911="","",IFERROR(VLOOKUP(TRIM(E1911&amp;""),'Référentiel Articles'!$A$2:$F$634,3,FALSE),""))</f>
      </c>
      <c r="E1911" s="74" t="str">
        <v/>
      </c>
      <c r="F1911" s="75">
        <f>IF($E1911="","",IFERROR(VLOOKUP(TRIM(E1911&amp;""),'Référentiel Articles'!$A$2:$F$634,4,FALSE),""))</f>
      </c>
      <c r="G1911" s="76">
        <f>IF($E1911="","",IFERROR(VLOOKUP(TRIM(E1911&amp;""),'Référentiel Articles'!$A$2:$F$634,5,FALSE),""))</f>
      </c>
      <c r="H1911" s="77" t="str">
        <v/>
      </c>
      <c r="I1911" s="76">
        <f>IF($E1911="","",IFERROR(VLOOKUP(TRIM(E1911&amp;""),'Référentiel Articles'!$A$2:$F$634,6,FALSE),""))</f>
      </c>
      <c r="J1911" s="78">
        <f>IF(OR($E1911="",$H1911=""),"",$H1911*$I1911)</f>
      </c>
      <c r="K1911" s="79" t="str">
        <v/>
      </c>
    </row>
    <row r="1912">
      <c r="A1912" s="81" t="str">
        <v/>
      </c>
      <c r="B1912" s="81" t="str">
        <v/>
      </c>
      <c r="C1912" s="83">
        <f>IF($E1912="","",IFERROR(VLOOKUP(TRIM(E1912&amp;""),'Référentiel Articles'!$A$2:$F$634,2,FALSE),""))</f>
      </c>
      <c r="D1912" s="83">
        <f>IF($E1912="","",IFERROR(VLOOKUP(TRIM(E1912&amp;""),'Référentiel Articles'!$A$2:$F$634,3,FALSE),""))</f>
      </c>
      <c r="E1912" s="81" t="str">
        <v/>
      </c>
      <c r="F1912" s="83">
        <f>IF($E1912="","",IFERROR(VLOOKUP(TRIM(E1912&amp;""),'Référentiel Articles'!$A$2:$F$634,4,FALSE),""))</f>
      </c>
      <c r="G1912" s="84">
        <f>IF($E1912="","",IFERROR(VLOOKUP(TRIM(E1912&amp;""),'Référentiel Articles'!$A$2:$F$634,5,FALSE),""))</f>
      </c>
      <c r="H1912" s="85" t="str">
        <v/>
      </c>
      <c r="I1912" s="84">
        <f>IF($E1912="","",IFERROR(VLOOKUP(TRIM(E1912&amp;""),'Référentiel Articles'!$A$2:$F$634,6,FALSE),""))</f>
      </c>
      <c r="J1912" s="90">
        <f>IF(OR($E1912="",$H1912=""),"",$H1912*$I1912)</f>
      </c>
      <c r="K1912" s="87" t="str">
        <v/>
      </c>
    </row>
    <row r="1913">
      <c r="A1913" s="74" t="str">
        <v/>
      </c>
      <c r="B1913" s="74" t="str">
        <v/>
      </c>
      <c r="C1913" s="75">
        <f>IF($E1913="","",IFERROR(VLOOKUP(TRIM(E1913&amp;""),'Référentiel Articles'!$A$2:$F$634,2,FALSE),""))</f>
      </c>
      <c r="D1913" s="75">
        <f>IF($E1913="","",IFERROR(VLOOKUP(TRIM(E1913&amp;""),'Référentiel Articles'!$A$2:$F$634,3,FALSE),""))</f>
      </c>
      <c r="E1913" s="74" t="str">
        <v/>
      </c>
      <c r="F1913" s="75">
        <f>IF($E1913="","",IFERROR(VLOOKUP(TRIM(E1913&amp;""),'Référentiel Articles'!$A$2:$F$634,4,FALSE),""))</f>
      </c>
      <c r="G1913" s="76">
        <f>IF($E1913="","",IFERROR(VLOOKUP(TRIM(E1913&amp;""),'Référentiel Articles'!$A$2:$F$634,5,FALSE),""))</f>
      </c>
      <c r="H1913" s="77" t="str">
        <v/>
      </c>
      <c r="I1913" s="76">
        <f>IF($E1913="","",IFERROR(VLOOKUP(TRIM(E1913&amp;""),'Référentiel Articles'!$A$2:$F$634,6,FALSE),""))</f>
      </c>
      <c r="J1913" s="78">
        <f>IF(OR($E1913="",$H1913=""),"",$H1913*$I1913)</f>
      </c>
      <c r="K1913" s="79" t="str">
        <v/>
      </c>
    </row>
    <row r="1914">
      <c r="A1914" s="81" t="str">
        <v/>
      </c>
      <c r="B1914" s="81" t="str">
        <v/>
      </c>
      <c r="C1914" s="83">
        <f>IF($E1914="","",IFERROR(VLOOKUP(TRIM(E1914&amp;""),'Référentiel Articles'!$A$2:$F$634,2,FALSE),""))</f>
      </c>
      <c r="D1914" s="83">
        <f>IF($E1914="","",IFERROR(VLOOKUP(TRIM(E1914&amp;""),'Référentiel Articles'!$A$2:$F$634,3,FALSE),""))</f>
      </c>
      <c r="E1914" s="81" t="str">
        <v/>
      </c>
      <c r="F1914" s="83">
        <f>IF($E1914="","",IFERROR(VLOOKUP(TRIM(E1914&amp;""),'Référentiel Articles'!$A$2:$F$634,4,FALSE),""))</f>
      </c>
      <c r="G1914" s="84">
        <f>IF($E1914="","",IFERROR(VLOOKUP(TRIM(E1914&amp;""),'Référentiel Articles'!$A$2:$F$634,5,FALSE),""))</f>
      </c>
      <c r="H1914" s="85" t="str">
        <v/>
      </c>
      <c r="I1914" s="84">
        <f>IF($E1914="","",IFERROR(VLOOKUP(TRIM(E1914&amp;""),'Référentiel Articles'!$A$2:$F$634,6,FALSE),""))</f>
      </c>
      <c r="J1914" s="90">
        <f>IF(OR($E1914="",$H1914=""),"",$H1914*$I1914)</f>
      </c>
      <c r="K1914" s="87" t="str">
        <v/>
      </c>
    </row>
    <row r="1915">
      <c r="A1915" s="74" t="str">
        <v/>
      </c>
      <c r="B1915" s="74" t="str">
        <v/>
      </c>
      <c r="C1915" s="75">
        <f>IF($E1915="","",IFERROR(VLOOKUP(TRIM(E1915&amp;""),'Référentiel Articles'!$A$2:$F$634,2,FALSE),""))</f>
      </c>
      <c r="D1915" s="75">
        <f>IF($E1915="","",IFERROR(VLOOKUP(TRIM(E1915&amp;""),'Référentiel Articles'!$A$2:$F$634,3,FALSE),""))</f>
      </c>
      <c r="E1915" s="74" t="str">
        <v/>
      </c>
      <c r="F1915" s="75">
        <f>IF($E1915="","",IFERROR(VLOOKUP(TRIM(E1915&amp;""),'Référentiel Articles'!$A$2:$F$634,4,FALSE),""))</f>
      </c>
      <c r="G1915" s="76">
        <f>IF($E1915="","",IFERROR(VLOOKUP(TRIM(E1915&amp;""),'Référentiel Articles'!$A$2:$F$634,5,FALSE),""))</f>
      </c>
      <c r="H1915" s="77" t="str">
        <v/>
      </c>
      <c r="I1915" s="76">
        <f>IF($E1915="","",IFERROR(VLOOKUP(TRIM(E1915&amp;""),'Référentiel Articles'!$A$2:$F$634,6,FALSE),""))</f>
      </c>
      <c r="J1915" s="78">
        <f>IF(OR($E1915="",$H1915=""),"",$H1915*$I1915)</f>
      </c>
      <c r="K1915" s="79" t="str">
        <v/>
      </c>
    </row>
    <row r="1916">
      <c r="A1916" s="81" t="str">
        <v/>
      </c>
      <c r="B1916" s="81" t="str">
        <v/>
      </c>
      <c r="C1916" s="83">
        <f>IF($E1916="","",IFERROR(VLOOKUP(TRIM(E1916&amp;""),'Référentiel Articles'!$A$2:$F$634,2,FALSE),""))</f>
      </c>
      <c r="D1916" s="83">
        <f>IF($E1916="","",IFERROR(VLOOKUP(TRIM(E1916&amp;""),'Référentiel Articles'!$A$2:$F$634,3,FALSE),""))</f>
      </c>
      <c r="E1916" s="81" t="str">
        <v/>
      </c>
      <c r="F1916" s="83">
        <f>IF($E1916="","",IFERROR(VLOOKUP(TRIM(E1916&amp;""),'Référentiel Articles'!$A$2:$F$634,4,FALSE),""))</f>
      </c>
      <c r="G1916" s="84">
        <f>IF($E1916="","",IFERROR(VLOOKUP(TRIM(E1916&amp;""),'Référentiel Articles'!$A$2:$F$634,5,FALSE),""))</f>
      </c>
      <c r="H1916" s="85" t="str">
        <v/>
      </c>
      <c r="I1916" s="84">
        <f>IF($E1916="","",IFERROR(VLOOKUP(TRIM(E1916&amp;""),'Référentiel Articles'!$A$2:$F$634,6,FALSE),""))</f>
      </c>
      <c r="J1916" s="90">
        <f>IF(OR($E1916="",$H1916=""),"",$H1916*$I1916)</f>
      </c>
      <c r="K1916" s="87" t="str">
        <v/>
      </c>
    </row>
    <row r="1917">
      <c r="A1917" s="74" t="str">
        <v/>
      </c>
      <c r="B1917" s="74" t="str">
        <v/>
      </c>
      <c r="C1917" s="75">
        <f>IF($E1917="","",IFERROR(VLOOKUP(TRIM(E1917&amp;""),'Référentiel Articles'!$A$2:$F$634,2,FALSE),""))</f>
      </c>
      <c r="D1917" s="75">
        <f>IF($E1917="","",IFERROR(VLOOKUP(TRIM(E1917&amp;""),'Référentiel Articles'!$A$2:$F$634,3,FALSE),""))</f>
      </c>
      <c r="E1917" s="74" t="str">
        <v/>
      </c>
      <c r="F1917" s="75">
        <f>IF($E1917="","",IFERROR(VLOOKUP(TRIM(E1917&amp;""),'Référentiel Articles'!$A$2:$F$634,4,FALSE),""))</f>
      </c>
      <c r="G1917" s="76">
        <f>IF($E1917="","",IFERROR(VLOOKUP(TRIM(E1917&amp;""),'Référentiel Articles'!$A$2:$F$634,5,FALSE),""))</f>
      </c>
      <c r="H1917" s="77" t="str">
        <v/>
      </c>
      <c r="I1917" s="76">
        <f>IF($E1917="","",IFERROR(VLOOKUP(TRIM(E1917&amp;""),'Référentiel Articles'!$A$2:$F$634,6,FALSE),""))</f>
      </c>
      <c r="J1917" s="78">
        <f>IF(OR($E1917="",$H1917=""),"",$H1917*$I1917)</f>
      </c>
      <c r="K1917" s="79" t="str">
        <v/>
      </c>
    </row>
    <row r="1918">
      <c r="A1918" s="81" t="str">
        <v/>
      </c>
      <c r="B1918" s="81" t="str">
        <v/>
      </c>
      <c r="C1918" s="83">
        <f>IF($E1918="","",IFERROR(VLOOKUP(TRIM(E1918&amp;""),'Référentiel Articles'!$A$2:$F$634,2,FALSE),""))</f>
      </c>
      <c r="D1918" s="83">
        <f>IF($E1918="","",IFERROR(VLOOKUP(TRIM(E1918&amp;""),'Référentiel Articles'!$A$2:$F$634,3,FALSE),""))</f>
      </c>
      <c r="E1918" s="81" t="str">
        <v/>
      </c>
      <c r="F1918" s="83">
        <f>IF($E1918="","",IFERROR(VLOOKUP(TRIM(E1918&amp;""),'Référentiel Articles'!$A$2:$F$634,4,FALSE),""))</f>
      </c>
      <c r="G1918" s="84">
        <f>IF($E1918="","",IFERROR(VLOOKUP(TRIM(E1918&amp;""),'Référentiel Articles'!$A$2:$F$634,5,FALSE),""))</f>
      </c>
      <c r="H1918" s="85" t="str">
        <v/>
      </c>
      <c r="I1918" s="84">
        <f>IF($E1918="","",IFERROR(VLOOKUP(TRIM(E1918&amp;""),'Référentiel Articles'!$A$2:$F$634,6,FALSE),""))</f>
      </c>
      <c r="J1918" s="90">
        <f>IF(OR($E1918="",$H1918=""),"",$H1918*$I1918)</f>
      </c>
      <c r="K1918" s="87" t="str">
        <v/>
      </c>
    </row>
    <row r="1919">
      <c r="A1919" s="74" t="str">
        <v/>
      </c>
      <c r="B1919" s="74" t="str">
        <v/>
      </c>
      <c r="C1919" s="75">
        <f>IF($E1919="","",IFERROR(VLOOKUP(TRIM(E1919&amp;""),'Référentiel Articles'!$A$2:$F$634,2,FALSE),""))</f>
      </c>
      <c r="D1919" s="75">
        <f>IF($E1919="","",IFERROR(VLOOKUP(TRIM(E1919&amp;""),'Référentiel Articles'!$A$2:$F$634,3,FALSE),""))</f>
      </c>
      <c r="E1919" s="74" t="str">
        <v/>
      </c>
      <c r="F1919" s="75">
        <f>IF($E1919="","",IFERROR(VLOOKUP(TRIM(E1919&amp;""),'Référentiel Articles'!$A$2:$F$634,4,FALSE),""))</f>
      </c>
      <c r="G1919" s="76">
        <f>IF($E1919="","",IFERROR(VLOOKUP(TRIM(E1919&amp;""),'Référentiel Articles'!$A$2:$F$634,5,FALSE),""))</f>
      </c>
      <c r="H1919" s="77" t="str">
        <v/>
      </c>
      <c r="I1919" s="76">
        <f>IF($E1919="","",IFERROR(VLOOKUP(TRIM(E1919&amp;""),'Référentiel Articles'!$A$2:$F$634,6,FALSE),""))</f>
      </c>
      <c r="J1919" s="78">
        <f>IF(OR($E1919="",$H1919=""),"",$H1919*$I1919)</f>
      </c>
      <c r="K1919" s="79" t="str">
        <v/>
      </c>
    </row>
    <row r="1920">
      <c r="A1920" s="81" t="str">
        <v/>
      </c>
      <c r="B1920" s="81" t="str">
        <v/>
      </c>
      <c r="C1920" s="83">
        <f>IF($E1920="","",IFERROR(VLOOKUP(TRIM(E1920&amp;""),'Référentiel Articles'!$A$2:$F$634,2,FALSE),""))</f>
      </c>
      <c r="D1920" s="83">
        <f>IF($E1920="","",IFERROR(VLOOKUP(TRIM(E1920&amp;""),'Référentiel Articles'!$A$2:$F$634,3,FALSE),""))</f>
      </c>
      <c r="E1920" s="81" t="str">
        <v/>
      </c>
      <c r="F1920" s="83">
        <f>IF($E1920="","",IFERROR(VLOOKUP(TRIM(E1920&amp;""),'Référentiel Articles'!$A$2:$F$634,4,FALSE),""))</f>
      </c>
      <c r="G1920" s="84">
        <f>IF($E1920="","",IFERROR(VLOOKUP(TRIM(E1920&amp;""),'Référentiel Articles'!$A$2:$F$634,5,FALSE),""))</f>
      </c>
      <c r="H1920" s="85" t="str">
        <v/>
      </c>
      <c r="I1920" s="84">
        <f>IF($E1920="","",IFERROR(VLOOKUP(TRIM(E1920&amp;""),'Référentiel Articles'!$A$2:$F$634,6,FALSE),""))</f>
      </c>
      <c r="J1920" s="90">
        <f>IF(OR($E1920="",$H1920=""),"",$H1920*$I1920)</f>
      </c>
      <c r="K1920" s="87" t="str">
        <v/>
      </c>
    </row>
    <row r="1921">
      <c r="A1921" s="74" t="str">
        <v/>
      </c>
      <c r="B1921" s="74" t="str">
        <v/>
      </c>
      <c r="C1921" s="75">
        <f>IF($E1921="","",IFERROR(VLOOKUP(TRIM(E1921&amp;""),'Référentiel Articles'!$A$2:$F$634,2,FALSE),""))</f>
      </c>
      <c r="D1921" s="75">
        <f>IF($E1921="","",IFERROR(VLOOKUP(TRIM(E1921&amp;""),'Référentiel Articles'!$A$2:$F$634,3,FALSE),""))</f>
      </c>
      <c r="E1921" s="74" t="str">
        <v/>
      </c>
      <c r="F1921" s="75">
        <f>IF($E1921="","",IFERROR(VLOOKUP(TRIM(E1921&amp;""),'Référentiel Articles'!$A$2:$F$634,4,FALSE),""))</f>
      </c>
      <c r="G1921" s="76">
        <f>IF($E1921="","",IFERROR(VLOOKUP(TRIM(E1921&amp;""),'Référentiel Articles'!$A$2:$F$634,5,FALSE),""))</f>
      </c>
      <c r="H1921" s="77" t="str">
        <v/>
      </c>
      <c r="I1921" s="76">
        <f>IF($E1921="","",IFERROR(VLOOKUP(TRIM(E1921&amp;""),'Référentiel Articles'!$A$2:$F$634,6,FALSE),""))</f>
      </c>
      <c r="J1921" s="78">
        <f>IF(OR($E1921="",$H1921=""),"",$H1921*$I1921)</f>
      </c>
      <c r="K1921" s="79" t="str">
        <v/>
      </c>
    </row>
    <row r="1922">
      <c r="A1922" s="81" t="str">
        <v/>
      </c>
      <c r="B1922" s="81" t="str">
        <v/>
      </c>
      <c r="C1922" s="83">
        <f>IF($E1922="","",IFERROR(VLOOKUP(TRIM(E1922&amp;""),'Référentiel Articles'!$A$2:$F$634,2,FALSE),""))</f>
      </c>
      <c r="D1922" s="83">
        <f>IF($E1922="","",IFERROR(VLOOKUP(TRIM(E1922&amp;""),'Référentiel Articles'!$A$2:$F$634,3,FALSE),""))</f>
      </c>
      <c r="E1922" s="81" t="str">
        <v/>
      </c>
      <c r="F1922" s="83">
        <f>IF($E1922="","",IFERROR(VLOOKUP(TRIM(E1922&amp;""),'Référentiel Articles'!$A$2:$F$634,4,FALSE),""))</f>
      </c>
      <c r="G1922" s="84">
        <f>IF($E1922="","",IFERROR(VLOOKUP(TRIM(E1922&amp;""),'Référentiel Articles'!$A$2:$F$634,5,FALSE),""))</f>
      </c>
      <c r="H1922" s="85" t="str">
        <v/>
      </c>
      <c r="I1922" s="84">
        <f>IF($E1922="","",IFERROR(VLOOKUP(TRIM(E1922&amp;""),'Référentiel Articles'!$A$2:$F$634,6,FALSE),""))</f>
      </c>
      <c r="J1922" s="90">
        <f>IF(OR($E1922="",$H1922=""),"",$H1922*$I1922)</f>
      </c>
      <c r="K1922" s="87" t="str">
        <v/>
      </c>
    </row>
    <row r="1923">
      <c r="A1923" s="74" t="str">
        <v/>
      </c>
      <c r="B1923" s="74" t="str">
        <v/>
      </c>
      <c r="C1923" s="75">
        <f>IF($E1923="","",IFERROR(VLOOKUP(TRIM(E1923&amp;""),'Référentiel Articles'!$A$2:$F$634,2,FALSE),""))</f>
      </c>
      <c r="D1923" s="75">
        <f>IF($E1923="","",IFERROR(VLOOKUP(TRIM(E1923&amp;""),'Référentiel Articles'!$A$2:$F$634,3,FALSE),""))</f>
      </c>
      <c r="E1923" s="74" t="str">
        <v/>
      </c>
      <c r="F1923" s="75">
        <f>IF($E1923="","",IFERROR(VLOOKUP(TRIM(E1923&amp;""),'Référentiel Articles'!$A$2:$F$634,4,FALSE),""))</f>
      </c>
      <c r="G1923" s="76">
        <f>IF($E1923="","",IFERROR(VLOOKUP(TRIM(E1923&amp;""),'Référentiel Articles'!$A$2:$F$634,5,FALSE),""))</f>
      </c>
      <c r="H1923" s="77" t="str">
        <v/>
      </c>
      <c r="I1923" s="76">
        <f>IF($E1923="","",IFERROR(VLOOKUP(TRIM(E1923&amp;""),'Référentiel Articles'!$A$2:$F$634,6,FALSE),""))</f>
      </c>
      <c r="J1923" s="78">
        <f>IF(OR($E1923="",$H1923=""),"",$H1923*$I1923)</f>
      </c>
      <c r="K1923" s="79" t="str">
        <v/>
      </c>
    </row>
    <row r="1924">
      <c r="A1924" s="81" t="str">
        <v/>
      </c>
      <c r="B1924" s="81" t="str">
        <v/>
      </c>
      <c r="C1924" s="83">
        <f>IF($E1924="","",IFERROR(VLOOKUP(TRIM(E1924&amp;""),'Référentiel Articles'!$A$2:$F$634,2,FALSE),""))</f>
      </c>
      <c r="D1924" s="83">
        <f>IF($E1924="","",IFERROR(VLOOKUP(TRIM(E1924&amp;""),'Référentiel Articles'!$A$2:$F$634,3,FALSE),""))</f>
      </c>
      <c r="E1924" s="81" t="str">
        <v/>
      </c>
      <c r="F1924" s="83">
        <f>IF($E1924="","",IFERROR(VLOOKUP(TRIM(E1924&amp;""),'Référentiel Articles'!$A$2:$F$634,4,FALSE),""))</f>
      </c>
      <c r="G1924" s="84">
        <f>IF($E1924="","",IFERROR(VLOOKUP(TRIM(E1924&amp;""),'Référentiel Articles'!$A$2:$F$634,5,FALSE),""))</f>
      </c>
      <c r="H1924" s="85" t="str">
        <v/>
      </c>
      <c r="I1924" s="84">
        <f>IF($E1924="","",IFERROR(VLOOKUP(TRIM(E1924&amp;""),'Référentiel Articles'!$A$2:$F$634,6,FALSE),""))</f>
      </c>
      <c r="J1924" s="90">
        <f>IF(OR($E1924="",$H1924=""),"",$H1924*$I1924)</f>
      </c>
      <c r="K1924" s="87" t="str">
        <v/>
      </c>
    </row>
    <row r="1925">
      <c r="A1925" s="74" t="str">
        <v/>
      </c>
      <c r="B1925" s="74" t="str">
        <v/>
      </c>
      <c r="C1925" s="75">
        <f>IF($E1925="","",IFERROR(VLOOKUP(TRIM(E1925&amp;""),'Référentiel Articles'!$A$2:$F$634,2,FALSE),""))</f>
      </c>
      <c r="D1925" s="75">
        <f>IF($E1925="","",IFERROR(VLOOKUP(TRIM(E1925&amp;""),'Référentiel Articles'!$A$2:$F$634,3,FALSE),""))</f>
      </c>
      <c r="E1925" s="74" t="str">
        <v/>
      </c>
      <c r="F1925" s="75">
        <f>IF($E1925="","",IFERROR(VLOOKUP(TRIM(E1925&amp;""),'Référentiel Articles'!$A$2:$F$634,4,FALSE),""))</f>
      </c>
      <c r="G1925" s="76">
        <f>IF($E1925="","",IFERROR(VLOOKUP(TRIM(E1925&amp;""),'Référentiel Articles'!$A$2:$F$634,5,FALSE),""))</f>
      </c>
      <c r="H1925" s="77" t="str">
        <v/>
      </c>
      <c r="I1925" s="76">
        <f>IF($E1925="","",IFERROR(VLOOKUP(TRIM(E1925&amp;""),'Référentiel Articles'!$A$2:$F$634,6,FALSE),""))</f>
      </c>
      <c r="J1925" s="78">
        <f>IF(OR($E1925="",$H1925=""),"",$H1925*$I1925)</f>
      </c>
      <c r="K1925" s="79" t="str">
        <v/>
      </c>
    </row>
    <row r="1926">
      <c r="A1926" s="81" t="str">
        <v/>
      </c>
      <c r="B1926" s="81" t="str">
        <v/>
      </c>
      <c r="C1926" s="83">
        <f>IF($E1926="","",IFERROR(VLOOKUP(TRIM(E1926&amp;""),'Référentiel Articles'!$A$2:$F$634,2,FALSE),""))</f>
      </c>
      <c r="D1926" s="83">
        <f>IF($E1926="","",IFERROR(VLOOKUP(TRIM(E1926&amp;""),'Référentiel Articles'!$A$2:$F$634,3,FALSE),""))</f>
      </c>
      <c r="E1926" s="81" t="str">
        <v/>
      </c>
      <c r="F1926" s="83">
        <f>IF($E1926="","",IFERROR(VLOOKUP(TRIM(E1926&amp;""),'Référentiel Articles'!$A$2:$F$634,4,FALSE),""))</f>
      </c>
      <c r="G1926" s="84">
        <f>IF($E1926="","",IFERROR(VLOOKUP(TRIM(E1926&amp;""),'Référentiel Articles'!$A$2:$F$634,5,FALSE),""))</f>
      </c>
      <c r="H1926" s="85" t="str">
        <v/>
      </c>
      <c r="I1926" s="84">
        <f>IF($E1926="","",IFERROR(VLOOKUP(TRIM(E1926&amp;""),'Référentiel Articles'!$A$2:$F$634,6,FALSE),""))</f>
      </c>
      <c r="J1926" s="90">
        <f>IF(OR($E1926="",$H1926=""),"",$H1926*$I1926)</f>
      </c>
      <c r="K1926" s="87" t="str">
        <v/>
      </c>
    </row>
    <row r="1927">
      <c r="A1927" s="74" t="str">
        <v/>
      </c>
      <c r="B1927" s="74" t="str">
        <v/>
      </c>
      <c r="C1927" s="75">
        <f>IF($E1927="","",IFERROR(VLOOKUP(TRIM(E1927&amp;""),'Référentiel Articles'!$A$2:$F$634,2,FALSE),""))</f>
      </c>
      <c r="D1927" s="75">
        <f>IF($E1927="","",IFERROR(VLOOKUP(TRIM(E1927&amp;""),'Référentiel Articles'!$A$2:$F$634,3,FALSE),""))</f>
      </c>
      <c r="E1927" s="74" t="str">
        <v/>
      </c>
      <c r="F1927" s="75">
        <f>IF($E1927="","",IFERROR(VLOOKUP(TRIM(E1927&amp;""),'Référentiel Articles'!$A$2:$F$634,4,FALSE),""))</f>
      </c>
      <c r="G1927" s="76">
        <f>IF($E1927="","",IFERROR(VLOOKUP(TRIM(E1927&amp;""),'Référentiel Articles'!$A$2:$F$634,5,FALSE),""))</f>
      </c>
      <c r="H1927" s="77" t="str">
        <v/>
      </c>
      <c r="I1927" s="76">
        <f>IF($E1927="","",IFERROR(VLOOKUP(TRIM(E1927&amp;""),'Référentiel Articles'!$A$2:$F$634,6,FALSE),""))</f>
      </c>
      <c r="J1927" s="78">
        <f>IF(OR($E1927="",$H1927=""),"",$H1927*$I1927)</f>
      </c>
      <c r="K1927" s="79" t="str">
        <v/>
      </c>
    </row>
    <row r="1928">
      <c r="A1928" s="81" t="str">
        <v/>
      </c>
      <c r="B1928" s="81" t="str">
        <v/>
      </c>
      <c r="C1928" s="83">
        <f>IF($E1928="","",IFERROR(VLOOKUP(TRIM(E1928&amp;""),'Référentiel Articles'!$A$2:$F$634,2,FALSE),""))</f>
      </c>
      <c r="D1928" s="83">
        <f>IF($E1928="","",IFERROR(VLOOKUP(TRIM(E1928&amp;""),'Référentiel Articles'!$A$2:$F$634,3,FALSE),""))</f>
      </c>
      <c r="E1928" s="81" t="str">
        <v/>
      </c>
      <c r="F1928" s="83">
        <f>IF($E1928="","",IFERROR(VLOOKUP(TRIM(E1928&amp;""),'Référentiel Articles'!$A$2:$F$634,4,FALSE),""))</f>
      </c>
      <c r="G1928" s="84">
        <f>IF($E1928="","",IFERROR(VLOOKUP(TRIM(E1928&amp;""),'Référentiel Articles'!$A$2:$F$634,5,FALSE),""))</f>
      </c>
      <c r="H1928" s="85" t="str">
        <v/>
      </c>
      <c r="I1928" s="84">
        <f>IF($E1928="","",IFERROR(VLOOKUP(TRIM(E1928&amp;""),'Référentiel Articles'!$A$2:$F$634,6,FALSE),""))</f>
      </c>
      <c r="J1928" s="90">
        <f>IF(OR($E1928="",$H1928=""),"",$H1928*$I1928)</f>
      </c>
      <c r="K1928" s="87" t="str">
        <v/>
      </c>
    </row>
    <row r="1929">
      <c r="A1929" s="74" t="str">
        <v/>
      </c>
      <c r="B1929" s="74" t="str">
        <v/>
      </c>
      <c r="C1929" s="75">
        <f>IF($E1929="","",IFERROR(VLOOKUP(TRIM(E1929&amp;""),'Référentiel Articles'!$A$2:$F$634,2,FALSE),""))</f>
      </c>
      <c r="D1929" s="75">
        <f>IF($E1929="","",IFERROR(VLOOKUP(TRIM(E1929&amp;""),'Référentiel Articles'!$A$2:$F$634,3,FALSE),""))</f>
      </c>
      <c r="E1929" s="74" t="str">
        <v/>
      </c>
      <c r="F1929" s="75">
        <f>IF($E1929="","",IFERROR(VLOOKUP(TRIM(E1929&amp;""),'Référentiel Articles'!$A$2:$F$634,4,FALSE),""))</f>
      </c>
      <c r="G1929" s="76">
        <f>IF($E1929="","",IFERROR(VLOOKUP(TRIM(E1929&amp;""),'Référentiel Articles'!$A$2:$F$634,5,FALSE),""))</f>
      </c>
      <c r="H1929" s="77" t="str">
        <v/>
      </c>
      <c r="I1929" s="76">
        <f>IF($E1929="","",IFERROR(VLOOKUP(TRIM(E1929&amp;""),'Référentiel Articles'!$A$2:$F$634,6,FALSE),""))</f>
      </c>
      <c r="J1929" s="78">
        <f>IF(OR($E1929="",$H1929=""),"",$H1929*$I1929)</f>
      </c>
      <c r="K1929" s="79" t="str">
        <v/>
      </c>
    </row>
    <row r="1930">
      <c r="A1930" s="81" t="str">
        <v/>
      </c>
      <c r="B1930" s="81" t="str">
        <v/>
      </c>
      <c r="C1930" s="83">
        <f>IF($E1930="","",IFERROR(VLOOKUP(TRIM(E1930&amp;""),'Référentiel Articles'!$A$2:$F$634,2,FALSE),""))</f>
      </c>
      <c r="D1930" s="83">
        <f>IF($E1930="","",IFERROR(VLOOKUP(TRIM(E1930&amp;""),'Référentiel Articles'!$A$2:$F$634,3,FALSE),""))</f>
      </c>
      <c r="E1930" s="81" t="str">
        <v/>
      </c>
      <c r="F1930" s="83">
        <f>IF($E1930="","",IFERROR(VLOOKUP(TRIM(E1930&amp;""),'Référentiel Articles'!$A$2:$F$634,4,FALSE),""))</f>
      </c>
      <c r="G1930" s="84">
        <f>IF($E1930="","",IFERROR(VLOOKUP(TRIM(E1930&amp;""),'Référentiel Articles'!$A$2:$F$634,5,FALSE),""))</f>
      </c>
      <c r="H1930" s="85" t="str">
        <v/>
      </c>
      <c r="I1930" s="84">
        <f>IF($E1930="","",IFERROR(VLOOKUP(TRIM(E1930&amp;""),'Référentiel Articles'!$A$2:$F$634,6,FALSE),""))</f>
      </c>
      <c r="J1930" s="90">
        <f>IF(OR($E1930="",$H1930=""),"",$H1930*$I1930)</f>
      </c>
      <c r="K1930" s="87" t="str">
        <v/>
      </c>
    </row>
    <row r="1931">
      <c r="A1931" s="74" t="str">
        <v/>
      </c>
      <c r="B1931" s="74" t="str">
        <v/>
      </c>
      <c r="C1931" s="75">
        <f>IF($E1931="","",IFERROR(VLOOKUP(TRIM(E1931&amp;""),'Référentiel Articles'!$A$2:$F$634,2,FALSE),""))</f>
      </c>
      <c r="D1931" s="75">
        <f>IF($E1931="","",IFERROR(VLOOKUP(TRIM(E1931&amp;""),'Référentiel Articles'!$A$2:$F$634,3,FALSE),""))</f>
      </c>
      <c r="E1931" s="74" t="str">
        <v/>
      </c>
      <c r="F1931" s="75">
        <f>IF($E1931="","",IFERROR(VLOOKUP(TRIM(E1931&amp;""),'Référentiel Articles'!$A$2:$F$634,4,FALSE),""))</f>
      </c>
      <c r="G1931" s="76">
        <f>IF($E1931="","",IFERROR(VLOOKUP(TRIM(E1931&amp;""),'Référentiel Articles'!$A$2:$F$634,5,FALSE),""))</f>
      </c>
      <c r="H1931" s="77" t="str">
        <v/>
      </c>
      <c r="I1931" s="76">
        <f>IF($E1931="","",IFERROR(VLOOKUP(TRIM(E1931&amp;""),'Référentiel Articles'!$A$2:$F$634,6,FALSE),""))</f>
      </c>
      <c r="J1931" s="78">
        <f>IF(OR($E1931="",$H1931=""),"",$H1931*$I1931)</f>
      </c>
      <c r="K1931" s="79" t="str">
        <v/>
      </c>
    </row>
    <row r="1932">
      <c r="A1932" s="81" t="str">
        <v/>
      </c>
      <c r="B1932" s="81" t="str">
        <v/>
      </c>
      <c r="C1932" s="83">
        <f>IF($E1932="","",IFERROR(VLOOKUP(TRIM(E1932&amp;""),'Référentiel Articles'!$A$2:$F$634,2,FALSE),""))</f>
      </c>
      <c r="D1932" s="83">
        <f>IF($E1932="","",IFERROR(VLOOKUP(TRIM(E1932&amp;""),'Référentiel Articles'!$A$2:$F$634,3,FALSE),""))</f>
      </c>
      <c r="E1932" s="81" t="str">
        <v/>
      </c>
      <c r="F1932" s="83">
        <f>IF($E1932="","",IFERROR(VLOOKUP(TRIM(E1932&amp;""),'Référentiel Articles'!$A$2:$F$634,4,FALSE),""))</f>
      </c>
      <c r="G1932" s="84">
        <f>IF($E1932="","",IFERROR(VLOOKUP(TRIM(E1932&amp;""),'Référentiel Articles'!$A$2:$F$634,5,FALSE),""))</f>
      </c>
      <c r="H1932" s="85" t="str">
        <v/>
      </c>
      <c r="I1932" s="84">
        <f>IF($E1932="","",IFERROR(VLOOKUP(TRIM(E1932&amp;""),'Référentiel Articles'!$A$2:$F$634,6,FALSE),""))</f>
      </c>
      <c r="J1932" s="90">
        <f>IF(OR($E1932="",$H1932=""),"",$H1932*$I1932)</f>
      </c>
      <c r="K1932" s="87" t="str">
        <v/>
      </c>
    </row>
    <row r="1933">
      <c r="A1933" s="74" t="str">
        <v/>
      </c>
      <c r="B1933" s="74" t="str">
        <v/>
      </c>
      <c r="C1933" s="75">
        <f>IF($E1933="","",IFERROR(VLOOKUP(TRIM(E1933&amp;""),'Référentiel Articles'!$A$2:$F$634,2,FALSE),""))</f>
      </c>
      <c r="D1933" s="75">
        <f>IF($E1933="","",IFERROR(VLOOKUP(TRIM(E1933&amp;""),'Référentiel Articles'!$A$2:$F$634,3,FALSE),""))</f>
      </c>
      <c r="E1933" s="74" t="str">
        <v/>
      </c>
      <c r="F1933" s="75">
        <f>IF($E1933="","",IFERROR(VLOOKUP(TRIM(E1933&amp;""),'Référentiel Articles'!$A$2:$F$634,4,FALSE),""))</f>
      </c>
      <c r="G1933" s="76">
        <f>IF($E1933="","",IFERROR(VLOOKUP(TRIM(E1933&amp;""),'Référentiel Articles'!$A$2:$F$634,5,FALSE),""))</f>
      </c>
      <c r="H1933" s="77" t="str">
        <v/>
      </c>
      <c r="I1933" s="76">
        <f>IF($E1933="","",IFERROR(VLOOKUP(TRIM(E1933&amp;""),'Référentiel Articles'!$A$2:$F$634,6,FALSE),""))</f>
      </c>
      <c r="J1933" s="78">
        <f>IF(OR($E1933="",$H1933=""),"",$H1933*$I1933)</f>
      </c>
      <c r="K1933" s="79" t="str">
        <v/>
      </c>
    </row>
    <row r="1934">
      <c r="A1934" s="81" t="str">
        <v/>
      </c>
      <c r="B1934" s="81" t="str">
        <v/>
      </c>
      <c r="C1934" s="83">
        <f>IF($E1934="","",IFERROR(VLOOKUP(TRIM(E1934&amp;""),'Référentiel Articles'!$A$2:$F$634,2,FALSE),""))</f>
      </c>
      <c r="D1934" s="83">
        <f>IF($E1934="","",IFERROR(VLOOKUP(TRIM(E1934&amp;""),'Référentiel Articles'!$A$2:$F$634,3,FALSE),""))</f>
      </c>
      <c r="E1934" s="81" t="str">
        <v/>
      </c>
      <c r="F1934" s="83">
        <f>IF($E1934="","",IFERROR(VLOOKUP(TRIM(E1934&amp;""),'Référentiel Articles'!$A$2:$F$634,4,FALSE),""))</f>
      </c>
      <c r="G1934" s="84">
        <f>IF($E1934="","",IFERROR(VLOOKUP(TRIM(E1934&amp;""),'Référentiel Articles'!$A$2:$F$634,5,FALSE),""))</f>
      </c>
      <c r="H1934" s="85" t="str">
        <v/>
      </c>
      <c r="I1934" s="84">
        <f>IF($E1934="","",IFERROR(VLOOKUP(TRIM(E1934&amp;""),'Référentiel Articles'!$A$2:$F$634,6,FALSE),""))</f>
      </c>
      <c r="J1934" s="90">
        <f>IF(OR($E1934="",$H1934=""),"",$H1934*$I1934)</f>
      </c>
      <c r="K1934" s="87" t="str">
        <v/>
      </c>
    </row>
    <row r="1935">
      <c r="A1935" s="74" t="str">
        <v/>
      </c>
      <c r="B1935" s="74" t="str">
        <v/>
      </c>
      <c r="C1935" s="75">
        <f>IF($E1935="","",IFERROR(VLOOKUP(TRIM(E1935&amp;""),'Référentiel Articles'!$A$2:$F$634,2,FALSE),""))</f>
      </c>
      <c r="D1935" s="75">
        <f>IF($E1935="","",IFERROR(VLOOKUP(TRIM(E1935&amp;""),'Référentiel Articles'!$A$2:$F$634,3,FALSE),""))</f>
      </c>
      <c r="E1935" s="74" t="str">
        <v/>
      </c>
      <c r="F1935" s="75">
        <f>IF($E1935="","",IFERROR(VLOOKUP(TRIM(E1935&amp;""),'Référentiel Articles'!$A$2:$F$634,4,FALSE),""))</f>
      </c>
      <c r="G1935" s="76">
        <f>IF($E1935="","",IFERROR(VLOOKUP(TRIM(E1935&amp;""),'Référentiel Articles'!$A$2:$F$634,5,FALSE),""))</f>
      </c>
      <c r="H1935" s="77" t="str">
        <v/>
      </c>
      <c r="I1935" s="76">
        <f>IF($E1935="","",IFERROR(VLOOKUP(TRIM(E1935&amp;""),'Référentiel Articles'!$A$2:$F$634,6,FALSE),""))</f>
      </c>
      <c r="J1935" s="78">
        <f>IF(OR($E1935="",$H1935=""),"",$H1935*$I1935)</f>
      </c>
      <c r="K1935" s="79" t="str">
        <v/>
      </c>
    </row>
    <row r="1936">
      <c r="A1936" s="81" t="str">
        <v/>
      </c>
      <c r="B1936" s="81" t="str">
        <v/>
      </c>
      <c r="C1936" s="83">
        <f>IF($E1936="","",IFERROR(VLOOKUP(TRIM(E1936&amp;""),'Référentiel Articles'!$A$2:$F$634,2,FALSE),""))</f>
      </c>
      <c r="D1936" s="83">
        <f>IF($E1936="","",IFERROR(VLOOKUP(TRIM(E1936&amp;""),'Référentiel Articles'!$A$2:$F$634,3,FALSE),""))</f>
      </c>
      <c r="E1936" s="81" t="str">
        <v/>
      </c>
      <c r="F1936" s="83">
        <f>IF($E1936="","",IFERROR(VLOOKUP(TRIM(E1936&amp;""),'Référentiel Articles'!$A$2:$F$634,4,FALSE),""))</f>
      </c>
      <c r="G1936" s="84">
        <f>IF($E1936="","",IFERROR(VLOOKUP(TRIM(E1936&amp;""),'Référentiel Articles'!$A$2:$F$634,5,FALSE),""))</f>
      </c>
      <c r="H1936" s="85" t="str">
        <v/>
      </c>
      <c r="I1936" s="84">
        <f>IF($E1936="","",IFERROR(VLOOKUP(TRIM(E1936&amp;""),'Référentiel Articles'!$A$2:$F$634,6,FALSE),""))</f>
      </c>
      <c r="J1936" s="90">
        <f>IF(OR($E1936="",$H1936=""),"",$H1936*$I1936)</f>
      </c>
      <c r="K1936" s="87" t="str">
        <v/>
      </c>
    </row>
    <row r="1937">
      <c r="A1937" s="74" t="str">
        <v/>
      </c>
      <c r="B1937" s="74" t="str">
        <v/>
      </c>
      <c r="C1937" s="75">
        <f>IF($E1937="","",IFERROR(VLOOKUP(TRIM(E1937&amp;""),'Référentiel Articles'!$A$2:$F$634,2,FALSE),""))</f>
      </c>
      <c r="D1937" s="75">
        <f>IF($E1937="","",IFERROR(VLOOKUP(TRIM(E1937&amp;""),'Référentiel Articles'!$A$2:$F$634,3,FALSE),""))</f>
      </c>
      <c r="E1937" s="74" t="str">
        <v/>
      </c>
      <c r="F1937" s="75">
        <f>IF($E1937="","",IFERROR(VLOOKUP(TRIM(E1937&amp;""),'Référentiel Articles'!$A$2:$F$634,4,FALSE),""))</f>
      </c>
      <c r="G1937" s="76">
        <f>IF($E1937="","",IFERROR(VLOOKUP(TRIM(E1937&amp;""),'Référentiel Articles'!$A$2:$F$634,5,FALSE),""))</f>
      </c>
      <c r="H1937" s="77" t="str">
        <v/>
      </c>
      <c r="I1937" s="76">
        <f>IF($E1937="","",IFERROR(VLOOKUP(TRIM(E1937&amp;""),'Référentiel Articles'!$A$2:$F$634,6,FALSE),""))</f>
      </c>
      <c r="J1937" s="78">
        <f>IF(OR($E1937="",$H1937=""),"",$H1937*$I1937)</f>
      </c>
      <c r="K1937" s="79" t="str">
        <v/>
      </c>
    </row>
    <row r="1938">
      <c r="A1938" s="81" t="str">
        <v/>
      </c>
      <c r="B1938" s="81" t="str">
        <v/>
      </c>
      <c r="C1938" s="83">
        <f>IF($E1938="","",IFERROR(VLOOKUP(TRIM(E1938&amp;""),'Référentiel Articles'!$A$2:$F$634,2,FALSE),""))</f>
      </c>
      <c r="D1938" s="83">
        <f>IF($E1938="","",IFERROR(VLOOKUP(TRIM(E1938&amp;""),'Référentiel Articles'!$A$2:$F$634,3,FALSE),""))</f>
      </c>
      <c r="E1938" s="81" t="str">
        <v/>
      </c>
      <c r="F1938" s="83">
        <f>IF($E1938="","",IFERROR(VLOOKUP(TRIM(E1938&amp;""),'Référentiel Articles'!$A$2:$F$634,4,FALSE),""))</f>
      </c>
      <c r="G1938" s="84">
        <f>IF($E1938="","",IFERROR(VLOOKUP(TRIM(E1938&amp;""),'Référentiel Articles'!$A$2:$F$634,5,FALSE),""))</f>
      </c>
      <c r="H1938" s="85" t="str">
        <v/>
      </c>
      <c r="I1938" s="84">
        <f>IF($E1938="","",IFERROR(VLOOKUP(TRIM(E1938&amp;""),'Référentiel Articles'!$A$2:$F$634,6,FALSE),""))</f>
      </c>
      <c r="J1938" s="90">
        <f>IF(OR($E1938="",$H1938=""),"",$H1938*$I1938)</f>
      </c>
      <c r="K1938" s="87" t="str">
        <v/>
      </c>
    </row>
    <row r="1939">
      <c r="A1939" s="74" t="str">
        <v/>
      </c>
      <c r="B1939" s="74" t="str">
        <v/>
      </c>
      <c r="C1939" s="75">
        <f>IF($E1939="","",IFERROR(VLOOKUP(TRIM(E1939&amp;""),'Référentiel Articles'!$A$2:$F$634,2,FALSE),""))</f>
      </c>
      <c r="D1939" s="75">
        <f>IF($E1939="","",IFERROR(VLOOKUP(TRIM(E1939&amp;""),'Référentiel Articles'!$A$2:$F$634,3,FALSE),""))</f>
      </c>
      <c r="E1939" s="74" t="str">
        <v/>
      </c>
      <c r="F1939" s="75">
        <f>IF($E1939="","",IFERROR(VLOOKUP(TRIM(E1939&amp;""),'Référentiel Articles'!$A$2:$F$634,4,FALSE),""))</f>
      </c>
      <c r="G1939" s="76">
        <f>IF($E1939="","",IFERROR(VLOOKUP(TRIM(E1939&amp;""),'Référentiel Articles'!$A$2:$F$634,5,FALSE),""))</f>
      </c>
      <c r="H1939" s="77" t="str">
        <v/>
      </c>
      <c r="I1939" s="76">
        <f>IF($E1939="","",IFERROR(VLOOKUP(TRIM(E1939&amp;""),'Référentiel Articles'!$A$2:$F$634,6,FALSE),""))</f>
      </c>
      <c r="J1939" s="78">
        <f>IF(OR($E1939="",$H1939=""),"",$H1939*$I1939)</f>
      </c>
      <c r="K1939" s="79" t="str">
        <v/>
      </c>
    </row>
    <row r="1940">
      <c r="A1940" s="81" t="str">
        <v/>
      </c>
      <c r="B1940" s="81" t="str">
        <v/>
      </c>
      <c r="C1940" s="83">
        <f>IF($E1940="","",IFERROR(VLOOKUP(TRIM(E1940&amp;""),'Référentiel Articles'!$A$2:$F$634,2,FALSE),""))</f>
      </c>
      <c r="D1940" s="83">
        <f>IF($E1940="","",IFERROR(VLOOKUP(TRIM(E1940&amp;""),'Référentiel Articles'!$A$2:$F$634,3,FALSE),""))</f>
      </c>
      <c r="E1940" s="81" t="str">
        <v/>
      </c>
      <c r="F1940" s="83">
        <f>IF($E1940="","",IFERROR(VLOOKUP(TRIM(E1940&amp;""),'Référentiel Articles'!$A$2:$F$634,4,FALSE),""))</f>
      </c>
      <c r="G1940" s="84">
        <f>IF($E1940="","",IFERROR(VLOOKUP(TRIM(E1940&amp;""),'Référentiel Articles'!$A$2:$F$634,5,FALSE),""))</f>
      </c>
      <c r="H1940" s="85" t="str">
        <v/>
      </c>
      <c r="I1940" s="84">
        <f>IF($E1940="","",IFERROR(VLOOKUP(TRIM(E1940&amp;""),'Référentiel Articles'!$A$2:$F$634,6,FALSE),""))</f>
      </c>
      <c r="J1940" s="90">
        <f>IF(OR($E1940="",$H1940=""),"",$H1940*$I1940)</f>
      </c>
      <c r="K1940" s="87" t="str">
        <v/>
      </c>
    </row>
    <row r="1941">
      <c r="A1941" s="74" t="str">
        <v/>
      </c>
      <c r="B1941" s="74" t="str">
        <v/>
      </c>
      <c r="C1941" s="75">
        <f>IF($E1941="","",IFERROR(VLOOKUP(TRIM(E1941&amp;""),'Référentiel Articles'!$A$2:$F$634,2,FALSE),""))</f>
      </c>
      <c r="D1941" s="75">
        <f>IF($E1941="","",IFERROR(VLOOKUP(TRIM(E1941&amp;""),'Référentiel Articles'!$A$2:$F$634,3,FALSE),""))</f>
      </c>
      <c r="E1941" s="74" t="str">
        <v/>
      </c>
      <c r="F1941" s="75">
        <f>IF($E1941="","",IFERROR(VLOOKUP(TRIM(E1941&amp;""),'Référentiel Articles'!$A$2:$F$634,4,FALSE),""))</f>
      </c>
      <c r="G1941" s="76">
        <f>IF($E1941="","",IFERROR(VLOOKUP(TRIM(E1941&amp;""),'Référentiel Articles'!$A$2:$F$634,5,FALSE),""))</f>
      </c>
      <c r="H1941" s="77" t="str">
        <v/>
      </c>
      <c r="I1941" s="76">
        <f>IF($E1941="","",IFERROR(VLOOKUP(TRIM(E1941&amp;""),'Référentiel Articles'!$A$2:$F$634,6,FALSE),""))</f>
      </c>
      <c r="J1941" s="78">
        <f>IF(OR($E1941="",$H1941=""),"",$H1941*$I1941)</f>
      </c>
      <c r="K1941" s="79" t="str">
        <v/>
      </c>
    </row>
    <row r="1942">
      <c r="A1942" s="81" t="str">
        <v/>
      </c>
      <c r="B1942" s="81" t="str">
        <v/>
      </c>
      <c r="C1942" s="83">
        <f>IF($E1942="","",IFERROR(VLOOKUP(TRIM(E1942&amp;""),'Référentiel Articles'!$A$2:$F$634,2,FALSE),""))</f>
      </c>
      <c r="D1942" s="83">
        <f>IF($E1942="","",IFERROR(VLOOKUP(TRIM(E1942&amp;""),'Référentiel Articles'!$A$2:$F$634,3,FALSE),""))</f>
      </c>
      <c r="E1942" s="81" t="str">
        <v/>
      </c>
      <c r="F1942" s="83">
        <f>IF($E1942="","",IFERROR(VLOOKUP(TRIM(E1942&amp;""),'Référentiel Articles'!$A$2:$F$634,4,FALSE),""))</f>
      </c>
      <c r="G1942" s="84">
        <f>IF($E1942="","",IFERROR(VLOOKUP(TRIM(E1942&amp;""),'Référentiel Articles'!$A$2:$F$634,5,FALSE),""))</f>
      </c>
      <c r="H1942" s="85" t="str">
        <v/>
      </c>
      <c r="I1942" s="84">
        <f>IF($E1942="","",IFERROR(VLOOKUP(TRIM(E1942&amp;""),'Référentiel Articles'!$A$2:$F$634,6,FALSE),""))</f>
      </c>
      <c r="J1942" s="90">
        <f>IF(OR($E1942="",$H1942=""),"",$H1942*$I1942)</f>
      </c>
      <c r="K1942" s="87" t="str">
        <v/>
      </c>
    </row>
    <row r="1943">
      <c r="A1943" s="74" t="str">
        <v/>
      </c>
      <c r="B1943" s="74" t="str">
        <v/>
      </c>
      <c r="C1943" s="75">
        <f>IF($E1943="","",IFERROR(VLOOKUP(TRIM(E1943&amp;""),'Référentiel Articles'!$A$2:$F$634,2,FALSE),""))</f>
      </c>
      <c r="D1943" s="75">
        <f>IF($E1943="","",IFERROR(VLOOKUP(TRIM(E1943&amp;""),'Référentiel Articles'!$A$2:$F$634,3,FALSE),""))</f>
      </c>
      <c r="E1943" s="74" t="str">
        <v/>
      </c>
      <c r="F1943" s="75">
        <f>IF($E1943="","",IFERROR(VLOOKUP(TRIM(E1943&amp;""),'Référentiel Articles'!$A$2:$F$634,4,FALSE),""))</f>
      </c>
      <c r="G1943" s="76">
        <f>IF($E1943="","",IFERROR(VLOOKUP(TRIM(E1943&amp;""),'Référentiel Articles'!$A$2:$F$634,5,FALSE),""))</f>
      </c>
      <c r="H1943" s="77" t="str">
        <v/>
      </c>
      <c r="I1943" s="76">
        <f>IF($E1943="","",IFERROR(VLOOKUP(TRIM(E1943&amp;""),'Référentiel Articles'!$A$2:$F$634,6,FALSE),""))</f>
      </c>
      <c r="J1943" s="78">
        <f>IF(OR($E1943="",$H1943=""),"",$H1943*$I1943)</f>
      </c>
      <c r="K1943" s="79" t="str">
        <v/>
      </c>
    </row>
    <row r="1944">
      <c r="A1944" s="81" t="str">
        <v/>
      </c>
      <c r="B1944" s="81" t="str">
        <v/>
      </c>
      <c r="C1944" s="83">
        <f>IF($E1944="","",IFERROR(VLOOKUP(TRIM(E1944&amp;""),'Référentiel Articles'!$A$2:$F$634,2,FALSE),""))</f>
      </c>
      <c r="D1944" s="83">
        <f>IF($E1944="","",IFERROR(VLOOKUP(TRIM(E1944&amp;""),'Référentiel Articles'!$A$2:$F$634,3,FALSE),""))</f>
      </c>
      <c r="E1944" s="81" t="str">
        <v/>
      </c>
      <c r="F1944" s="83">
        <f>IF($E1944="","",IFERROR(VLOOKUP(TRIM(E1944&amp;""),'Référentiel Articles'!$A$2:$F$634,4,FALSE),""))</f>
      </c>
      <c r="G1944" s="84">
        <f>IF($E1944="","",IFERROR(VLOOKUP(TRIM(E1944&amp;""),'Référentiel Articles'!$A$2:$F$634,5,FALSE),""))</f>
      </c>
      <c r="H1944" s="85" t="str">
        <v/>
      </c>
      <c r="I1944" s="84">
        <f>IF($E1944="","",IFERROR(VLOOKUP(TRIM(E1944&amp;""),'Référentiel Articles'!$A$2:$F$634,6,FALSE),""))</f>
      </c>
      <c r="J1944" s="90">
        <f>IF(OR($E1944="",$H1944=""),"",$H1944*$I1944)</f>
      </c>
      <c r="K1944" s="87" t="str">
        <v/>
      </c>
    </row>
    <row r="1945">
      <c r="A1945" s="74" t="str">
        <v/>
      </c>
      <c r="B1945" s="74" t="str">
        <v/>
      </c>
      <c r="C1945" s="75">
        <f>IF($E1945="","",IFERROR(VLOOKUP(TRIM(E1945&amp;""),'Référentiel Articles'!$A$2:$F$634,2,FALSE),""))</f>
      </c>
      <c r="D1945" s="75">
        <f>IF($E1945="","",IFERROR(VLOOKUP(TRIM(E1945&amp;""),'Référentiel Articles'!$A$2:$F$634,3,FALSE),""))</f>
      </c>
      <c r="E1945" s="74" t="str">
        <v/>
      </c>
      <c r="F1945" s="75">
        <f>IF($E1945="","",IFERROR(VLOOKUP(TRIM(E1945&amp;""),'Référentiel Articles'!$A$2:$F$634,4,FALSE),""))</f>
      </c>
      <c r="G1945" s="76">
        <f>IF($E1945="","",IFERROR(VLOOKUP(TRIM(E1945&amp;""),'Référentiel Articles'!$A$2:$F$634,5,FALSE),""))</f>
      </c>
      <c r="H1945" s="77" t="str">
        <v/>
      </c>
      <c r="I1945" s="76">
        <f>IF($E1945="","",IFERROR(VLOOKUP(TRIM(E1945&amp;""),'Référentiel Articles'!$A$2:$F$634,6,FALSE),""))</f>
      </c>
      <c r="J1945" s="78">
        <f>IF(OR($E1945="",$H1945=""),"",$H1945*$I1945)</f>
      </c>
      <c r="K1945" s="79" t="str">
        <v/>
      </c>
    </row>
    <row r="1946">
      <c r="A1946" s="81" t="str">
        <v/>
      </c>
      <c r="B1946" s="81" t="str">
        <v/>
      </c>
      <c r="C1946" s="83">
        <f>IF($E1946="","",IFERROR(VLOOKUP(TRIM(E1946&amp;""),'Référentiel Articles'!$A$2:$F$634,2,FALSE),""))</f>
      </c>
      <c r="D1946" s="83">
        <f>IF($E1946="","",IFERROR(VLOOKUP(TRIM(E1946&amp;""),'Référentiel Articles'!$A$2:$F$634,3,FALSE),""))</f>
      </c>
      <c r="E1946" s="81" t="str">
        <v/>
      </c>
      <c r="F1946" s="83">
        <f>IF($E1946="","",IFERROR(VLOOKUP(TRIM(E1946&amp;""),'Référentiel Articles'!$A$2:$F$634,4,FALSE),""))</f>
      </c>
      <c r="G1946" s="84">
        <f>IF($E1946="","",IFERROR(VLOOKUP(TRIM(E1946&amp;""),'Référentiel Articles'!$A$2:$F$634,5,FALSE),""))</f>
      </c>
      <c r="H1946" s="85" t="str">
        <v/>
      </c>
      <c r="I1946" s="84">
        <f>IF($E1946="","",IFERROR(VLOOKUP(TRIM(E1946&amp;""),'Référentiel Articles'!$A$2:$F$634,6,FALSE),""))</f>
      </c>
      <c r="J1946" s="90">
        <f>IF(OR($E1946="",$H1946=""),"",$H1946*$I1946)</f>
      </c>
      <c r="K1946" s="87" t="str">
        <v/>
      </c>
    </row>
    <row r="1947">
      <c r="A1947" s="74" t="str">
        <v/>
      </c>
      <c r="B1947" s="74" t="str">
        <v/>
      </c>
      <c r="C1947" s="75">
        <f>IF($E1947="","",IFERROR(VLOOKUP(TRIM(E1947&amp;""),'Référentiel Articles'!$A$2:$F$634,2,FALSE),""))</f>
      </c>
      <c r="D1947" s="75">
        <f>IF($E1947="","",IFERROR(VLOOKUP(TRIM(E1947&amp;""),'Référentiel Articles'!$A$2:$F$634,3,FALSE),""))</f>
      </c>
      <c r="E1947" s="74" t="str">
        <v/>
      </c>
      <c r="F1947" s="75">
        <f>IF($E1947="","",IFERROR(VLOOKUP(TRIM(E1947&amp;""),'Référentiel Articles'!$A$2:$F$634,4,FALSE),""))</f>
      </c>
      <c r="G1947" s="76">
        <f>IF($E1947="","",IFERROR(VLOOKUP(TRIM(E1947&amp;""),'Référentiel Articles'!$A$2:$F$634,5,FALSE),""))</f>
      </c>
      <c r="H1947" s="77" t="str">
        <v/>
      </c>
      <c r="I1947" s="76">
        <f>IF($E1947="","",IFERROR(VLOOKUP(TRIM(E1947&amp;""),'Référentiel Articles'!$A$2:$F$634,6,FALSE),""))</f>
      </c>
      <c r="J1947" s="78">
        <f>IF(OR($E1947="",$H1947=""),"",$H1947*$I1947)</f>
      </c>
      <c r="K1947" s="79" t="str">
        <v/>
      </c>
    </row>
    <row r="1948">
      <c r="A1948" s="81" t="str">
        <v/>
      </c>
      <c r="B1948" s="81" t="str">
        <v/>
      </c>
      <c r="C1948" s="83">
        <f>IF($E1948="","",IFERROR(VLOOKUP(TRIM(E1948&amp;""),'Référentiel Articles'!$A$2:$F$634,2,FALSE),""))</f>
      </c>
      <c r="D1948" s="83">
        <f>IF($E1948="","",IFERROR(VLOOKUP(TRIM(E1948&amp;""),'Référentiel Articles'!$A$2:$F$634,3,FALSE),""))</f>
      </c>
      <c r="E1948" s="81" t="str">
        <v/>
      </c>
      <c r="F1948" s="83">
        <f>IF($E1948="","",IFERROR(VLOOKUP(TRIM(E1948&amp;""),'Référentiel Articles'!$A$2:$F$634,4,FALSE),""))</f>
      </c>
      <c r="G1948" s="84">
        <f>IF($E1948="","",IFERROR(VLOOKUP(TRIM(E1948&amp;""),'Référentiel Articles'!$A$2:$F$634,5,FALSE),""))</f>
      </c>
      <c r="H1948" s="85" t="str">
        <v/>
      </c>
      <c r="I1948" s="84">
        <f>IF($E1948="","",IFERROR(VLOOKUP(TRIM(E1948&amp;""),'Référentiel Articles'!$A$2:$F$634,6,FALSE),""))</f>
      </c>
      <c r="J1948" s="90">
        <f>IF(OR($E1948="",$H1948=""),"",$H1948*$I1948)</f>
      </c>
      <c r="K1948" s="87" t="str">
        <v/>
      </c>
    </row>
    <row r="1949">
      <c r="A1949" s="74" t="str">
        <v/>
      </c>
      <c r="B1949" s="74" t="str">
        <v/>
      </c>
      <c r="C1949" s="75">
        <f>IF($E1949="","",IFERROR(VLOOKUP(TRIM(E1949&amp;""),'Référentiel Articles'!$A$2:$F$634,2,FALSE),""))</f>
      </c>
      <c r="D1949" s="75">
        <f>IF($E1949="","",IFERROR(VLOOKUP(TRIM(E1949&amp;""),'Référentiel Articles'!$A$2:$F$634,3,FALSE),""))</f>
      </c>
      <c r="E1949" s="74" t="str">
        <v/>
      </c>
      <c r="F1949" s="75">
        <f>IF($E1949="","",IFERROR(VLOOKUP(TRIM(E1949&amp;""),'Référentiel Articles'!$A$2:$F$634,4,FALSE),""))</f>
      </c>
      <c r="G1949" s="76">
        <f>IF($E1949="","",IFERROR(VLOOKUP(TRIM(E1949&amp;""),'Référentiel Articles'!$A$2:$F$634,5,FALSE),""))</f>
      </c>
      <c r="H1949" s="77" t="str">
        <v/>
      </c>
      <c r="I1949" s="76">
        <f>IF($E1949="","",IFERROR(VLOOKUP(TRIM(E1949&amp;""),'Référentiel Articles'!$A$2:$F$634,6,FALSE),""))</f>
      </c>
      <c r="J1949" s="78">
        <f>IF(OR($E1949="",$H1949=""),"",$H1949*$I1949)</f>
      </c>
      <c r="K1949" s="79" t="str">
        <v/>
      </c>
    </row>
    <row r="1950">
      <c r="A1950" s="81" t="str">
        <v/>
      </c>
      <c r="B1950" s="81" t="str">
        <v/>
      </c>
      <c r="C1950" s="83">
        <f>IF($E1950="","",IFERROR(VLOOKUP(TRIM(E1950&amp;""),'Référentiel Articles'!$A$2:$F$634,2,FALSE),""))</f>
      </c>
      <c r="D1950" s="83">
        <f>IF($E1950="","",IFERROR(VLOOKUP(TRIM(E1950&amp;""),'Référentiel Articles'!$A$2:$F$634,3,FALSE),""))</f>
      </c>
      <c r="E1950" s="81" t="str">
        <v/>
      </c>
      <c r="F1950" s="83">
        <f>IF($E1950="","",IFERROR(VLOOKUP(TRIM(E1950&amp;""),'Référentiel Articles'!$A$2:$F$634,4,FALSE),""))</f>
      </c>
      <c r="G1950" s="84">
        <f>IF($E1950="","",IFERROR(VLOOKUP(TRIM(E1950&amp;""),'Référentiel Articles'!$A$2:$F$634,5,FALSE),""))</f>
      </c>
      <c r="H1950" s="85" t="str">
        <v/>
      </c>
      <c r="I1950" s="84">
        <f>IF($E1950="","",IFERROR(VLOOKUP(TRIM(E1950&amp;""),'Référentiel Articles'!$A$2:$F$634,6,FALSE),""))</f>
      </c>
      <c r="J1950" s="90">
        <f>IF(OR($E1950="",$H1950=""),"",$H1950*$I1950)</f>
      </c>
      <c r="K1950" s="87" t="str">
        <v/>
      </c>
    </row>
    <row r="1951">
      <c r="A1951" s="74" t="str">
        <v/>
      </c>
      <c r="B1951" s="74" t="str">
        <v/>
      </c>
      <c r="C1951" s="75">
        <f>IF($E1951="","",IFERROR(VLOOKUP(TRIM(E1951&amp;""),'Référentiel Articles'!$A$2:$F$634,2,FALSE),""))</f>
      </c>
      <c r="D1951" s="75">
        <f>IF($E1951="","",IFERROR(VLOOKUP(TRIM(E1951&amp;""),'Référentiel Articles'!$A$2:$F$634,3,FALSE),""))</f>
      </c>
      <c r="E1951" s="74" t="str">
        <v/>
      </c>
      <c r="F1951" s="75">
        <f>IF($E1951="","",IFERROR(VLOOKUP(TRIM(E1951&amp;""),'Référentiel Articles'!$A$2:$F$634,4,FALSE),""))</f>
      </c>
      <c r="G1951" s="76">
        <f>IF($E1951="","",IFERROR(VLOOKUP(TRIM(E1951&amp;""),'Référentiel Articles'!$A$2:$F$634,5,FALSE),""))</f>
      </c>
      <c r="H1951" s="77" t="str">
        <v/>
      </c>
      <c r="I1951" s="76">
        <f>IF($E1951="","",IFERROR(VLOOKUP(TRIM(E1951&amp;""),'Référentiel Articles'!$A$2:$F$634,6,FALSE),""))</f>
      </c>
      <c r="J1951" s="78">
        <f>IF(OR($E1951="",$H1951=""),"",$H1951*$I1951)</f>
      </c>
      <c r="K1951" s="79" t="str">
        <v/>
      </c>
    </row>
    <row r="1952">
      <c r="A1952" s="81" t="str">
        <v/>
      </c>
      <c r="B1952" s="81" t="str">
        <v/>
      </c>
      <c r="C1952" s="83">
        <f>IF($E1952="","",IFERROR(VLOOKUP(TRIM(E1952&amp;""),'Référentiel Articles'!$A$2:$F$634,2,FALSE),""))</f>
      </c>
      <c r="D1952" s="83">
        <f>IF($E1952="","",IFERROR(VLOOKUP(TRIM(E1952&amp;""),'Référentiel Articles'!$A$2:$F$634,3,FALSE),""))</f>
      </c>
      <c r="E1952" s="81" t="str">
        <v/>
      </c>
      <c r="F1952" s="83">
        <f>IF($E1952="","",IFERROR(VLOOKUP(TRIM(E1952&amp;""),'Référentiel Articles'!$A$2:$F$634,4,FALSE),""))</f>
      </c>
      <c r="G1952" s="84">
        <f>IF($E1952="","",IFERROR(VLOOKUP(TRIM(E1952&amp;""),'Référentiel Articles'!$A$2:$F$634,5,FALSE),""))</f>
      </c>
      <c r="H1952" s="85" t="str">
        <v/>
      </c>
      <c r="I1952" s="84">
        <f>IF($E1952="","",IFERROR(VLOOKUP(TRIM(E1952&amp;""),'Référentiel Articles'!$A$2:$F$634,6,FALSE),""))</f>
      </c>
      <c r="J1952" s="90">
        <f>IF(OR($E1952="",$H1952=""),"",$H1952*$I1952)</f>
      </c>
      <c r="K1952" s="87" t="str">
        <v/>
      </c>
    </row>
    <row r="1953">
      <c r="A1953" s="74" t="str">
        <v/>
      </c>
      <c r="B1953" s="74" t="str">
        <v/>
      </c>
      <c r="C1953" s="75">
        <f>IF($E1953="","",IFERROR(VLOOKUP(TRIM(E1953&amp;""),'Référentiel Articles'!$A$2:$F$634,2,FALSE),""))</f>
      </c>
      <c r="D1953" s="75">
        <f>IF($E1953="","",IFERROR(VLOOKUP(TRIM(E1953&amp;""),'Référentiel Articles'!$A$2:$F$634,3,FALSE),""))</f>
      </c>
      <c r="E1953" s="74" t="str">
        <v/>
      </c>
      <c r="F1953" s="75">
        <f>IF($E1953="","",IFERROR(VLOOKUP(TRIM(E1953&amp;""),'Référentiel Articles'!$A$2:$F$634,4,FALSE),""))</f>
      </c>
      <c r="G1953" s="76">
        <f>IF($E1953="","",IFERROR(VLOOKUP(TRIM(E1953&amp;""),'Référentiel Articles'!$A$2:$F$634,5,FALSE),""))</f>
      </c>
      <c r="H1953" s="77" t="str">
        <v/>
      </c>
      <c r="I1953" s="76">
        <f>IF($E1953="","",IFERROR(VLOOKUP(TRIM(E1953&amp;""),'Référentiel Articles'!$A$2:$F$634,6,FALSE),""))</f>
      </c>
      <c r="J1953" s="78">
        <f>IF(OR($E1953="",$H1953=""),"",$H1953*$I1953)</f>
      </c>
      <c r="K1953" s="79" t="str">
        <v/>
      </c>
    </row>
    <row r="1954">
      <c r="A1954" s="81" t="str">
        <v/>
      </c>
      <c r="B1954" s="81" t="str">
        <v/>
      </c>
      <c r="C1954" s="83">
        <f>IF($E1954="","",IFERROR(VLOOKUP(TRIM(E1954&amp;""),'Référentiel Articles'!$A$2:$F$634,2,FALSE),""))</f>
      </c>
      <c r="D1954" s="83">
        <f>IF($E1954="","",IFERROR(VLOOKUP(TRIM(E1954&amp;""),'Référentiel Articles'!$A$2:$F$634,3,FALSE),""))</f>
      </c>
      <c r="E1954" s="81" t="str">
        <v/>
      </c>
      <c r="F1954" s="83">
        <f>IF($E1954="","",IFERROR(VLOOKUP(TRIM(E1954&amp;""),'Référentiel Articles'!$A$2:$F$634,4,FALSE),""))</f>
      </c>
      <c r="G1954" s="84">
        <f>IF($E1954="","",IFERROR(VLOOKUP(TRIM(E1954&amp;""),'Référentiel Articles'!$A$2:$F$634,5,FALSE),""))</f>
      </c>
      <c r="H1954" s="85" t="str">
        <v/>
      </c>
      <c r="I1954" s="84">
        <f>IF($E1954="","",IFERROR(VLOOKUP(TRIM(E1954&amp;""),'Référentiel Articles'!$A$2:$F$634,6,FALSE),""))</f>
      </c>
      <c r="J1954" s="90">
        <f>IF(OR($E1954="",$H1954=""),"",$H1954*$I1954)</f>
      </c>
      <c r="K1954" s="87" t="str">
        <v/>
      </c>
    </row>
    <row r="1955">
      <c r="A1955" s="74" t="str">
        <v/>
      </c>
      <c r="B1955" s="74" t="str">
        <v/>
      </c>
      <c r="C1955" s="75">
        <f>IF($E1955="","",IFERROR(VLOOKUP(TRIM(E1955&amp;""),'Référentiel Articles'!$A$2:$F$634,2,FALSE),""))</f>
      </c>
      <c r="D1955" s="75">
        <f>IF($E1955="","",IFERROR(VLOOKUP(TRIM(E1955&amp;""),'Référentiel Articles'!$A$2:$F$634,3,FALSE),""))</f>
      </c>
      <c r="E1955" s="74" t="str">
        <v/>
      </c>
      <c r="F1955" s="75">
        <f>IF($E1955="","",IFERROR(VLOOKUP(TRIM(E1955&amp;""),'Référentiel Articles'!$A$2:$F$634,4,FALSE),""))</f>
      </c>
      <c r="G1955" s="76">
        <f>IF($E1955="","",IFERROR(VLOOKUP(TRIM(E1955&amp;""),'Référentiel Articles'!$A$2:$F$634,5,FALSE),""))</f>
      </c>
      <c r="H1955" s="77" t="str">
        <v/>
      </c>
      <c r="I1955" s="76">
        <f>IF($E1955="","",IFERROR(VLOOKUP(TRIM(E1955&amp;""),'Référentiel Articles'!$A$2:$F$634,6,FALSE),""))</f>
      </c>
      <c r="J1955" s="78">
        <f>IF(OR($E1955="",$H1955=""),"",$H1955*$I1955)</f>
      </c>
      <c r="K1955" s="79" t="str">
        <v/>
      </c>
    </row>
    <row r="1956">
      <c r="A1956" s="81" t="str">
        <v/>
      </c>
      <c r="B1956" s="81" t="str">
        <v/>
      </c>
      <c r="C1956" s="83">
        <f>IF($E1956="","",IFERROR(VLOOKUP(TRIM(E1956&amp;""),'Référentiel Articles'!$A$2:$F$634,2,FALSE),""))</f>
      </c>
      <c r="D1956" s="83">
        <f>IF($E1956="","",IFERROR(VLOOKUP(TRIM(E1956&amp;""),'Référentiel Articles'!$A$2:$F$634,3,FALSE),""))</f>
      </c>
      <c r="E1956" s="81" t="str">
        <v/>
      </c>
      <c r="F1956" s="83">
        <f>IF($E1956="","",IFERROR(VLOOKUP(TRIM(E1956&amp;""),'Référentiel Articles'!$A$2:$F$634,4,FALSE),""))</f>
      </c>
      <c r="G1956" s="84">
        <f>IF($E1956="","",IFERROR(VLOOKUP(TRIM(E1956&amp;""),'Référentiel Articles'!$A$2:$F$634,5,FALSE),""))</f>
      </c>
      <c r="H1956" s="85" t="str">
        <v/>
      </c>
      <c r="I1956" s="84">
        <f>IF($E1956="","",IFERROR(VLOOKUP(TRIM(E1956&amp;""),'Référentiel Articles'!$A$2:$F$634,6,FALSE),""))</f>
      </c>
      <c r="J1956" s="90">
        <f>IF(OR($E1956="",$H1956=""),"",$H1956*$I1956)</f>
      </c>
      <c r="K1956" s="87" t="str">
        <v/>
      </c>
    </row>
    <row r="1957">
      <c r="A1957" s="74" t="str">
        <v/>
      </c>
      <c r="B1957" s="74" t="str">
        <v/>
      </c>
      <c r="C1957" s="75">
        <f>IF($E1957="","",IFERROR(VLOOKUP(TRIM(E1957&amp;""),'Référentiel Articles'!$A$2:$F$634,2,FALSE),""))</f>
      </c>
      <c r="D1957" s="75">
        <f>IF($E1957="","",IFERROR(VLOOKUP(TRIM(E1957&amp;""),'Référentiel Articles'!$A$2:$F$634,3,FALSE),""))</f>
      </c>
      <c r="E1957" s="74" t="str">
        <v/>
      </c>
      <c r="F1957" s="75">
        <f>IF($E1957="","",IFERROR(VLOOKUP(TRIM(E1957&amp;""),'Référentiel Articles'!$A$2:$F$634,4,FALSE),""))</f>
      </c>
      <c r="G1957" s="76">
        <f>IF($E1957="","",IFERROR(VLOOKUP(TRIM(E1957&amp;""),'Référentiel Articles'!$A$2:$F$634,5,FALSE),""))</f>
      </c>
      <c r="H1957" s="77" t="str">
        <v/>
      </c>
      <c r="I1957" s="76">
        <f>IF($E1957="","",IFERROR(VLOOKUP(TRIM(E1957&amp;""),'Référentiel Articles'!$A$2:$F$634,6,FALSE),""))</f>
      </c>
      <c r="J1957" s="78">
        <f>IF(OR($E1957="",$H1957=""),"",$H1957*$I1957)</f>
      </c>
      <c r="K1957" s="79" t="str">
        <v/>
      </c>
    </row>
    <row r="1958">
      <c r="A1958" s="81" t="str">
        <v/>
      </c>
      <c r="B1958" s="81" t="str">
        <v/>
      </c>
      <c r="C1958" s="83">
        <f>IF($E1958="","",IFERROR(VLOOKUP(TRIM(E1958&amp;""),'Référentiel Articles'!$A$2:$F$634,2,FALSE),""))</f>
      </c>
      <c r="D1958" s="83">
        <f>IF($E1958="","",IFERROR(VLOOKUP(TRIM(E1958&amp;""),'Référentiel Articles'!$A$2:$F$634,3,FALSE),""))</f>
      </c>
      <c r="E1958" s="81" t="str">
        <v/>
      </c>
      <c r="F1958" s="83">
        <f>IF($E1958="","",IFERROR(VLOOKUP(TRIM(E1958&amp;""),'Référentiel Articles'!$A$2:$F$634,4,FALSE),""))</f>
      </c>
      <c r="G1958" s="84">
        <f>IF($E1958="","",IFERROR(VLOOKUP(TRIM(E1958&amp;""),'Référentiel Articles'!$A$2:$F$634,5,FALSE),""))</f>
      </c>
      <c r="H1958" s="85" t="str">
        <v/>
      </c>
      <c r="I1958" s="84">
        <f>IF($E1958="","",IFERROR(VLOOKUP(TRIM(E1958&amp;""),'Référentiel Articles'!$A$2:$F$634,6,FALSE),""))</f>
      </c>
      <c r="J1958" s="90">
        <f>IF(OR($E1958="",$H1958=""),"",$H1958*$I1958)</f>
      </c>
      <c r="K1958" s="87" t="str">
        <v/>
      </c>
    </row>
    <row r="1959">
      <c r="A1959" s="74" t="str">
        <v/>
      </c>
      <c r="B1959" s="74" t="str">
        <v/>
      </c>
      <c r="C1959" s="75">
        <f>IF($E1959="","",IFERROR(VLOOKUP(TRIM(E1959&amp;""),'Référentiel Articles'!$A$2:$F$634,2,FALSE),""))</f>
      </c>
      <c r="D1959" s="75">
        <f>IF($E1959="","",IFERROR(VLOOKUP(TRIM(E1959&amp;""),'Référentiel Articles'!$A$2:$F$634,3,FALSE),""))</f>
      </c>
      <c r="E1959" s="74" t="str">
        <v/>
      </c>
      <c r="F1959" s="75">
        <f>IF($E1959="","",IFERROR(VLOOKUP(TRIM(E1959&amp;""),'Référentiel Articles'!$A$2:$F$634,4,FALSE),""))</f>
      </c>
      <c r="G1959" s="76">
        <f>IF($E1959="","",IFERROR(VLOOKUP(TRIM(E1959&amp;""),'Référentiel Articles'!$A$2:$F$634,5,FALSE),""))</f>
      </c>
      <c r="H1959" s="77" t="str">
        <v/>
      </c>
      <c r="I1959" s="76">
        <f>IF($E1959="","",IFERROR(VLOOKUP(TRIM(E1959&amp;""),'Référentiel Articles'!$A$2:$F$634,6,FALSE),""))</f>
      </c>
      <c r="J1959" s="78">
        <f>IF(OR($E1959="",$H1959=""),"",$H1959*$I1959)</f>
      </c>
      <c r="K1959" s="79" t="str">
        <v/>
      </c>
    </row>
    <row r="1960">
      <c r="A1960" s="81" t="str">
        <v/>
      </c>
      <c r="B1960" s="81" t="str">
        <v/>
      </c>
      <c r="C1960" s="83">
        <f>IF($E1960="","",IFERROR(VLOOKUP(TRIM(E1960&amp;""),'Référentiel Articles'!$A$2:$F$634,2,FALSE),""))</f>
      </c>
      <c r="D1960" s="83">
        <f>IF($E1960="","",IFERROR(VLOOKUP(TRIM(E1960&amp;""),'Référentiel Articles'!$A$2:$F$634,3,FALSE),""))</f>
      </c>
      <c r="E1960" s="81" t="str">
        <v/>
      </c>
      <c r="F1960" s="83">
        <f>IF($E1960="","",IFERROR(VLOOKUP(TRIM(E1960&amp;""),'Référentiel Articles'!$A$2:$F$634,4,FALSE),""))</f>
      </c>
      <c r="G1960" s="84">
        <f>IF($E1960="","",IFERROR(VLOOKUP(TRIM(E1960&amp;""),'Référentiel Articles'!$A$2:$F$634,5,FALSE),""))</f>
      </c>
      <c r="H1960" s="85" t="str">
        <v/>
      </c>
      <c r="I1960" s="84">
        <f>IF($E1960="","",IFERROR(VLOOKUP(TRIM(E1960&amp;""),'Référentiel Articles'!$A$2:$F$634,6,FALSE),""))</f>
      </c>
      <c r="J1960" s="90">
        <f>IF(OR($E1960="",$H1960=""),"",$H1960*$I1960)</f>
      </c>
      <c r="K1960" s="87" t="str">
        <v/>
      </c>
    </row>
    <row r="1961">
      <c r="A1961" s="74" t="str">
        <v/>
      </c>
      <c r="B1961" s="74" t="str">
        <v/>
      </c>
      <c r="C1961" s="75">
        <f>IF($E1961="","",IFERROR(VLOOKUP(TRIM(E1961&amp;""),'Référentiel Articles'!$A$2:$F$634,2,FALSE),""))</f>
      </c>
      <c r="D1961" s="75">
        <f>IF($E1961="","",IFERROR(VLOOKUP(TRIM(E1961&amp;""),'Référentiel Articles'!$A$2:$F$634,3,FALSE),""))</f>
      </c>
      <c r="E1961" s="74" t="str">
        <v/>
      </c>
      <c r="F1961" s="75">
        <f>IF($E1961="","",IFERROR(VLOOKUP(TRIM(E1961&amp;""),'Référentiel Articles'!$A$2:$F$634,4,FALSE),""))</f>
      </c>
      <c r="G1961" s="76">
        <f>IF($E1961="","",IFERROR(VLOOKUP(TRIM(E1961&amp;""),'Référentiel Articles'!$A$2:$F$634,5,FALSE),""))</f>
      </c>
      <c r="H1961" s="77" t="str">
        <v/>
      </c>
      <c r="I1961" s="76">
        <f>IF($E1961="","",IFERROR(VLOOKUP(TRIM(E1961&amp;""),'Référentiel Articles'!$A$2:$F$634,6,FALSE),""))</f>
      </c>
      <c r="J1961" s="78">
        <f>IF(OR($E1961="",$H1961=""),"",$H1961*$I1961)</f>
      </c>
      <c r="K1961" s="79" t="str">
        <v/>
      </c>
    </row>
    <row r="1962">
      <c r="A1962" s="81" t="str">
        <v/>
      </c>
      <c r="B1962" s="81" t="str">
        <v/>
      </c>
      <c r="C1962" s="83">
        <f>IF($E1962="","",IFERROR(VLOOKUP(TRIM(E1962&amp;""),'Référentiel Articles'!$A$2:$F$634,2,FALSE),""))</f>
      </c>
      <c r="D1962" s="83">
        <f>IF($E1962="","",IFERROR(VLOOKUP(TRIM(E1962&amp;""),'Référentiel Articles'!$A$2:$F$634,3,FALSE),""))</f>
      </c>
      <c r="E1962" s="81" t="str">
        <v/>
      </c>
      <c r="F1962" s="83">
        <f>IF($E1962="","",IFERROR(VLOOKUP(TRIM(E1962&amp;""),'Référentiel Articles'!$A$2:$F$634,4,FALSE),""))</f>
      </c>
      <c r="G1962" s="84">
        <f>IF($E1962="","",IFERROR(VLOOKUP(TRIM(E1962&amp;""),'Référentiel Articles'!$A$2:$F$634,5,FALSE),""))</f>
      </c>
      <c r="H1962" s="85" t="str">
        <v/>
      </c>
      <c r="I1962" s="84">
        <f>IF($E1962="","",IFERROR(VLOOKUP(TRIM(E1962&amp;""),'Référentiel Articles'!$A$2:$F$634,6,FALSE),""))</f>
      </c>
      <c r="J1962" s="90">
        <f>IF(OR($E1962="",$H1962=""),"",$H1962*$I1962)</f>
      </c>
      <c r="K1962" s="87" t="str">
        <v/>
      </c>
    </row>
    <row r="1963">
      <c r="A1963" s="74" t="str">
        <v/>
      </c>
      <c r="B1963" s="74" t="str">
        <v/>
      </c>
      <c r="C1963" s="75">
        <f>IF($E1963="","",IFERROR(VLOOKUP(TRIM(E1963&amp;""),'Référentiel Articles'!$A$2:$F$634,2,FALSE),""))</f>
      </c>
      <c r="D1963" s="75">
        <f>IF($E1963="","",IFERROR(VLOOKUP(TRIM(E1963&amp;""),'Référentiel Articles'!$A$2:$F$634,3,FALSE),""))</f>
      </c>
      <c r="E1963" s="74" t="str">
        <v/>
      </c>
      <c r="F1963" s="75">
        <f>IF($E1963="","",IFERROR(VLOOKUP(TRIM(E1963&amp;""),'Référentiel Articles'!$A$2:$F$634,4,FALSE),""))</f>
      </c>
      <c r="G1963" s="76">
        <f>IF($E1963="","",IFERROR(VLOOKUP(TRIM(E1963&amp;""),'Référentiel Articles'!$A$2:$F$634,5,FALSE),""))</f>
      </c>
      <c r="H1963" s="77" t="str">
        <v/>
      </c>
      <c r="I1963" s="76">
        <f>IF($E1963="","",IFERROR(VLOOKUP(TRIM(E1963&amp;""),'Référentiel Articles'!$A$2:$F$634,6,FALSE),""))</f>
      </c>
      <c r="J1963" s="78">
        <f>IF(OR($E1963="",$H1963=""),"",$H1963*$I1963)</f>
      </c>
      <c r="K1963" s="79" t="str">
        <v/>
      </c>
    </row>
    <row r="1964">
      <c r="A1964" s="81" t="str">
        <v/>
      </c>
      <c r="B1964" s="81" t="str">
        <v/>
      </c>
      <c r="C1964" s="83">
        <f>IF($E1964="","",IFERROR(VLOOKUP(TRIM(E1964&amp;""),'Référentiel Articles'!$A$2:$F$634,2,FALSE),""))</f>
      </c>
      <c r="D1964" s="83">
        <f>IF($E1964="","",IFERROR(VLOOKUP(TRIM(E1964&amp;""),'Référentiel Articles'!$A$2:$F$634,3,FALSE),""))</f>
      </c>
      <c r="E1964" s="81" t="str">
        <v/>
      </c>
      <c r="F1964" s="83">
        <f>IF($E1964="","",IFERROR(VLOOKUP(TRIM(E1964&amp;""),'Référentiel Articles'!$A$2:$F$634,4,FALSE),""))</f>
      </c>
      <c r="G1964" s="84">
        <f>IF($E1964="","",IFERROR(VLOOKUP(TRIM(E1964&amp;""),'Référentiel Articles'!$A$2:$F$634,5,FALSE),""))</f>
      </c>
      <c r="H1964" s="85" t="str">
        <v/>
      </c>
      <c r="I1964" s="84">
        <f>IF($E1964="","",IFERROR(VLOOKUP(TRIM(E1964&amp;""),'Référentiel Articles'!$A$2:$F$634,6,FALSE),""))</f>
      </c>
      <c r="J1964" s="90">
        <f>IF(OR($E1964="",$H1964=""),"",$H1964*$I1964)</f>
      </c>
      <c r="K1964" s="87" t="str">
        <v/>
      </c>
    </row>
    <row r="1965">
      <c r="A1965" s="74" t="str">
        <v/>
      </c>
      <c r="B1965" s="74" t="str">
        <v/>
      </c>
      <c r="C1965" s="75">
        <f>IF($E1965="","",IFERROR(VLOOKUP(TRIM(E1965&amp;""),'Référentiel Articles'!$A$2:$F$634,2,FALSE),""))</f>
      </c>
      <c r="D1965" s="75">
        <f>IF($E1965="","",IFERROR(VLOOKUP(TRIM(E1965&amp;""),'Référentiel Articles'!$A$2:$F$634,3,FALSE),""))</f>
      </c>
      <c r="E1965" s="74" t="str">
        <v/>
      </c>
      <c r="F1965" s="75">
        <f>IF($E1965="","",IFERROR(VLOOKUP(TRIM(E1965&amp;""),'Référentiel Articles'!$A$2:$F$634,4,FALSE),""))</f>
      </c>
      <c r="G1965" s="76">
        <f>IF($E1965="","",IFERROR(VLOOKUP(TRIM(E1965&amp;""),'Référentiel Articles'!$A$2:$F$634,5,FALSE),""))</f>
      </c>
      <c r="H1965" s="77" t="str">
        <v/>
      </c>
      <c r="I1965" s="76">
        <f>IF($E1965="","",IFERROR(VLOOKUP(TRIM(E1965&amp;""),'Référentiel Articles'!$A$2:$F$634,6,FALSE),""))</f>
      </c>
      <c r="J1965" s="78">
        <f>IF(OR($E1965="",$H1965=""),"",$H1965*$I1965)</f>
      </c>
      <c r="K1965" s="79" t="str">
        <v/>
      </c>
    </row>
    <row r="1966">
      <c r="A1966" s="81" t="str">
        <v/>
      </c>
      <c r="B1966" s="81" t="str">
        <v/>
      </c>
      <c r="C1966" s="83">
        <f>IF($E1966="","",IFERROR(VLOOKUP(TRIM(E1966&amp;""),'Référentiel Articles'!$A$2:$F$634,2,FALSE),""))</f>
      </c>
      <c r="D1966" s="83">
        <f>IF($E1966="","",IFERROR(VLOOKUP(TRIM(E1966&amp;""),'Référentiel Articles'!$A$2:$F$634,3,FALSE),""))</f>
      </c>
      <c r="E1966" s="81" t="str">
        <v/>
      </c>
      <c r="F1966" s="83">
        <f>IF($E1966="","",IFERROR(VLOOKUP(TRIM(E1966&amp;""),'Référentiel Articles'!$A$2:$F$634,4,FALSE),""))</f>
      </c>
      <c r="G1966" s="84">
        <f>IF($E1966="","",IFERROR(VLOOKUP(TRIM(E1966&amp;""),'Référentiel Articles'!$A$2:$F$634,5,FALSE),""))</f>
      </c>
      <c r="H1966" s="85" t="str">
        <v/>
      </c>
      <c r="I1966" s="84">
        <f>IF($E1966="","",IFERROR(VLOOKUP(TRIM(E1966&amp;""),'Référentiel Articles'!$A$2:$F$634,6,FALSE),""))</f>
      </c>
      <c r="J1966" s="90">
        <f>IF(OR($E1966="",$H1966=""),"",$H1966*$I1966)</f>
      </c>
      <c r="K1966" s="87" t="str">
        <v/>
      </c>
    </row>
    <row r="1967">
      <c r="A1967" s="74" t="str">
        <v/>
      </c>
      <c r="B1967" s="74" t="str">
        <v/>
      </c>
      <c r="C1967" s="75">
        <f>IF($E1967="","",IFERROR(VLOOKUP(TRIM(E1967&amp;""),'Référentiel Articles'!$A$2:$F$634,2,FALSE),""))</f>
      </c>
      <c r="D1967" s="75">
        <f>IF($E1967="","",IFERROR(VLOOKUP(TRIM(E1967&amp;""),'Référentiel Articles'!$A$2:$F$634,3,FALSE),""))</f>
      </c>
      <c r="E1967" s="74" t="str">
        <v/>
      </c>
      <c r="F1967" s="75">
        <f>IF($E1967="","",IFERROR(VLOOKUP(TRIM(E1967&amp;""),'Référentiel Articles'!$A$2:$F$634,4,FALSE),""))</f>
      </c>
      <c r="G1967" s="76">
        <f>IF($E1967="","",IFERROR(VLOOKUP(TRIM(E1967&amp;""),'Référentiel Articles'!$A$2:$F$634,5,FALSE),""))</f>
      </c>
      <c r="H1967" s="77" t="str">
        <v/>
      </c>
      <c r="I1967" s="76">
        <f>IF($E1967="","",IFERROR(VLOOKUP(TRIM(E1967&amp;""),'Référentiel Articles'!$A$2:$F$634,6,FALSE),""))</f>
      </c>
      <c r="J1967" s="78">
        <f>IF(OR($E1967="",$H1967=""),"",$H1967*$I1967)</f>
      </c>
      <c r="K1967" s="79" t="str">
        <v/>
      </c>
    </row>
    <row r="1968">
      <c r="A1968" s="81" t="str">
        <v/>
      </c>
      <c r="B1968" s="81" t="str">
        <v/>
      </c>
      <c r="C1968" s="83">
        <f>IF($E1968="","",IFERROR(VLOOKUP(TRIM(E1968&amp;""),'Référentiel Articles'!$A$2:$F$634,2,FALSE),""))</f>
      </c>
      <c r="D1968" s="83">
        <f>IF($E1968="","",IFERROR(VLOOKUP(TRIM(E1968&amp;""),'Référentiel Articles'!$A$2:$F$634,3,FALSE),""))</f>
      </c>
      <c r="E1968" s="81" t="str">
        <v/>
      </c>
      <c r="F1968" s="83">
        <f>IF($E1968="","",IFERROR(VLOOKUP(TRIM(E1968&amp;""),'Référentiel Articles'!$A$2:$F$634,4,FALSE),""))</f>
      </c>
      <c r="G1968" s="84">
        <f>IF($E1968="","",IFERROR(VLOOKUP(TRIM(E1968&amp;""),'Référentiel Articles'!$A$2:$F$634,5,FALSE),""))</f>
      </c>
      <c r="H1968" s="85" t="str">
        <v/>
      </c>
      <c r="I1968" s="84">
        <f>IF($E1968="","",IFERROR(VLOOKUP(TRIM(E1968&amp;""),'Référentiel Articles'!$A$2:$F$634,6,FALSE),""))</f>
      </c>
      <c r="J1968" s="90">
        <f>IF(OR($E1968="",$H1968=""),"",$H1968*$I1968)</f>
      </c>
      <c r="K1968" s="87" t="str">
        <v/>
      </c>
    </row>
    <row r="1969">
      <c r="A1969" s="74" t="str">
        <v/>
      </c>
      <c r="B1969" s="74" t="str">
        <v/>
      </c>
      <c r="C1969" s="75">
        <f>IF($E1969="","",IFERROR(VLOOKUP(TRIM(E1969&amp;""),'Référentiel Articles'!$A$2:$F$634,2,FALSE),""))</f>
      </c>
      <c r="D1969" s="75">
        <f>IF($E1969="","",IFERROR(VLOOKUP(TRIM(E1969&amp;""),'Référentiel Articles'!$A$2:$F$634,3,FALSE),""))</f>
      </c>
      <c r="E1969" s="74" t="str">
        <v/>
      </c>
      <c r="F1969" s="75">
        <f>IF($E1969="","",IFERROR(VLOOKUP(TRIM(E1969&amp;""),'Référentiel Articles'!$A$2:$F$634,4,FALSE),""))</f>
      </c>
      <c r="G1969" s="76">
        <f>IF($E1969="","",IFERROR(VLOOKUP(TRIM(E1969&amp;""),'Référentiel Articles'!$A$2:$F$634,5,FALSE),""))</f>
      </c>
      <c r="H1969" s="77" t="str">
        <v/>
      </c>
      <c r="I1969" s="76">
        <f>IF($E1969="","",IFERROR(VLOOKUP(TRIM(E1969&amp;""),'Référentiel Articles'!$A$2:$F$634,6,FALSE),""))</f>
      </c>
      <c r="J1969" s="78">
        <f>IF(OR($E1969="",$H1969=""),"",$H1969*$I1969)</f>
      </c>
      <c r="K1969" s="79" t="str">
        <v/>
      </c>
    </row>
    <row r="1970">
      <c r="A1970" s="81" t="str">
        <v/>
      </c>
      <c r="B1970" s="81" t="str">
        <v/>
      </c>
      <c r="C1970" s="83">
        <f>IF($E1970="","",IFERROR(VLOOKUP(TRIM(E1970&amp;""),'Référentiel Articles'!$A$2:$F$634,2,FALSE),""))</f>
      </c>
      <c r="D1970" s="83">
        <f>IF($E1970="","",IFERROR(VLOOKUP(TRIM(E1970&amp;""),'Référentiel Articles'!$A$2:$F$634,3,FALSE),""))</f>
      </c>
      <c r="E1970" s="81" t="str">
        <v/>
      </c>
      <c r="F1970" s="83">
        <f>IF($E1970="","",IFERROR(VLOOKUP(TRIM(E1970&amp;""),'Référentiel Articles'!$A$2:$F$634,4,FALSE),""))</f>
      </c>
      <c r="G1970" s="84">
        <f>IF($E1970="","",IFERROR(VLOOKUP(TRIM(E1970&amp;""),'Référentiel Articles'!$A$2:$F$634,5,FALSE),""))</f>
      </c>
      <c r="H1970" s="85" t="str">
        <v/>
      </c>
      <c r="I1970" s="84">
        <f>IF($E1970="","",IFERROR(VLOOKUP(TRIM(E1970&amp;""),'Référentiel Articles'!$A$2:$F$634,6,FALSE),""))</f>
      </c>
      <c r="J1970" s="90">
        <f>IF(OR($E1970="",$H1970=""),"",$H1970*$I1970)</f>
      </c>
      <c r="K1970" s="87" t="str">
        <v/>
      </c>
    </row>
    <row r="1971">
      <c r="A1971" s="74" t="str">
        <v/>
      </c>
      <c r="B1971" s="74" t="str">
        <v/>
      </c>
      <c r="C1971" s="75">
        <f>IF($E1971="","",IFERROR(VLOOKUP(TRIM(E1971&amp;""),'Référentiel Articles'!$A$2:$F$634,2,FALSE),""))</f>
      </c>
      <c r="D1971" s="75">
        <f>IF($E1971="","",IFERROR(VLOOKUP(TRIM(E1971&amp;""),'Référentiel Articles'!$A$2:$F$634,3,FALSE),""))</f>
      </c>
      <c r="E1971" s="74" t="str">
        <v/>
      </c>
      <c r="F1971" s="75">
        <f>IF($E1971="","",IFERROR(VLOOKUP(TRIM(E1971&amp;""),'Référentiel Articles'!$A$2:$F$634,4,FALSE),""))</f>
      </c>
      <c r="G1971" s="76">
        <f>IF($E1971="","",IFERROR(VLOOKUP(TRIM(E1971&amp;""),'Référentiel Articles'!$A$2:$F$634,5,FALSE),""))</f>
      </c>
      <c r="H1971" s="77" t="str">
        <v/>
      </c>
      <c r="I1971" s="76">
        <f>IF($E1971="","",IFERROR(VLOOKUP(TRIM(E1971&amp;""),'Référentiel Articles'!$A$2:$F$634,6,FALSE),""))</f>
      </c>
      <c r="J1971" s="78">
        <f>IF(OR($E1971="",$H1971=""),"",$H1971*$I1971)</f>
      </c>
      <c r="K1971" s="79" t="str">
        <v/>
      </c>
    </row>
    <row r="1972">
      <c r="A1972" s="81" t="str">
        <v/>
      </c>
      <c r="B1972" s="81" t="str">
        <v/>
      </c>
      <c r="C1972" s="83">
        <f>IF($E1972="","",IFERROR(VLOOKUP(TRIM(E1972&amp;""),'Référentiel Articles'!$A$2:$F$634,2,FALSE),""))</f>
      </c>
      <c r="D1972" s="83">
        <f>IF($E1972="","",IFERROR(VLOOKUP(TRIM(E1972&amp;""),'Référentiel Articles'!$A$2:$F$634,3,FALSE),""))</f>
      </c>
      <c r="E1972" s="81" t="str">
        <v/>
      </c>
      <c r="F1972" s="83">
        <f>IF($E1972="","",IFERROR(VLOOKUP(TRIM(E1972&amp;""),'Référentiel Articles'!$A$2:$F$634,4,FALSE),""))</f>
      </c>
      <c r="G1972" s="84">
        <f>IF($E1972="","",IFERROR(VLOOKUP(TRIM(E1972&amp;""),'Référentiel Articles'!$A$2:$F$634,5,FALSE),""))</f>
      </c>
      <c r="H1972" s="85" t="str">
        <v/>
      </c>
      <c r="I1972" s="84">
        <f>IF($E1972="","",IFERROR(VLOOKUP(TRIM(E1972&amp;""),'Référentiel Articles'!$A$2:$F$634,6,FALSE),""))</f>
      </c>
      <c r="J1972" s="90">
        <f>IF(OR($E1972="",$H1972=""),"",$H1972*$I1972)</f>
      </c>
      <c r="K1972" s="87" t="str">
        <v/>
      </c>
    </row>
    <row r="1973">
      <c r="A1973" s="74" t="str">
        <v/>
      </c>
      <c r="B1973" s="74" t="str">
        <v/>
      </c>
      <c r="C1973" s="75">
        <f>IF($E1973="","",IFERROR(VLOOKUP(TRIM(E1973&amp;""),'Référentiel Articles'!$A$2:$F$634,2,FALSE),""))</f>
      </c>
      <c r="D1973" s="75">
        <f>IF($E1973="","",IFERROR(VLOOKUP(TRIM(E1973&amp;""),'Référentiel Articles'!$A$2:$F$634,3,FALSE),""))</f>
      </c>
      <c r="E1973" s="74" t="str">
        <v/>
      </c>
      <c r="F1973" s="75">
        <f>IF($E1973="","",IFERROR(VLOOKUP(TRIM(E1973&amp;""),'Référentiel Articles'!$A$2:$F$634,4,FALSE),""))</f>
      </c>
      <c r="G1973" s="76">
        <f>IF($E1973="","",IFERROR(VLOOKUP(TRIM(E1973&amp;""),'Référentiel Articles'!$A$2:$F$634,5,FALSE),""))</f>
      </c>
      <c r="H1973" s="77" t="str">
        <v/>
      </c>
      <c r="I1973" s="76">
        <f>IF($E1973="","",IFERROR(VLOOKUP(TRIM(E1973&amp;""),'Référentiel Articles'!$A$2:$F$634,6,FALSE),""))</f>
      </c>
      <c r="J1973" s="78">
        <f>IF(OR($E1973="",$H1973=""),"",$H1973*$I1973)</f>
      </c>
      <c r="K1973" s="79" t="str">
        <v/>
      </c>
    </row>
    <row r="1974">
      <c r="A1974" s="81" t="str">
        <v/>
      </c>
      <c r="B1974" s="81" t="str">
        <v/>
      </c>
      <c r="C1974" s="83">
        <f>IF($E1974="","",IFERROR(VLOOKUP(TRIM(E1974&amp;""),'Référentiel Articles'!$A$2:$F$634,2,FALSE),""))</f>
      </c>
      <c r="D1974" s="83">
        <f>IF($E1974="","",IFERROR(VLOOKUP(TRIM(E1974&amp;""),'Référentiel Articles'!$A$2:$F$634,3,FALSE),""))</f>
      </c>
      <c r="E1974" s="81" t="str">
        <v/>
      </c>
      <c r="F1974" s="83">
        <f>IF($E1974="","",IFERROR(VLOOKUP(TRIM(E1974&amp;""),'Référentiel Articles'!$A$2:$F$634,4,FALSE),""))</f>
      </c>
      <c r="G1974" s="84">
        <f>IF($E1974="","",IFERROR(VLOOKUP(TRIM(E1974&amp;""),'Référentiel Articles'!$A$2:$F$634,5,FALSE),""))</f>
      </c>
      <c r="H1974" s="85" t="str">
        <v/>
      </c>
      <c r="I1974" s="84">
        <f>IF($E1974="","",IFERROR(VLOOKUP(TRIM(E1974&amp;""),'Référentiel Articles'!$A$2:$F$634,6,FALSE),""))</f>
      </c>
      <c r="J1974" s="90">
        <f>IF(OR($E1974="",$H1974=""),"",$H1974*$I1974)</f>
      </c>
      <c r="K1974" s="87" t="str">
        <v/>
      </c>
    </row>
    <row r="1975">
      <c r="A1975" s="74" t="str">
        <v/>
      </c>
      <c r="B1975" s="74" t="str">
        <v/>
      </c>
      <c r="C1975" s="75">
        <f>IF($E1975="","",IFERROR(VLOOKUP(TRIM(E1975&amp;""),'Référentiel Articles'!$A$2:$F$634,2,FALSE),""))</f>
      </c>
      <c r="D1975" s="75">
        <f>IF($E1975="","",IFERROR(VLOOKUP(TRIM(E1975&amp;""),'Référentiel Articles'!$A$2:$F$634,3,FALSE),""))</f>
      </c>
      <c r="E1975" s="74" t="str">
        <v/>
      </c>
      <c r="F1975" s="75">
        <f>IF($E1975="","",IFERROR(VLOOKUP(TRIM(E1975&amp;""),'Référentiel Articles'!$A$2:$F$634,4,FALSE),""))</f>
      </c>
      <c r="G1975" s="76">
        <f>IF($E1975="","",IFERROR(VLOOKUP(TRIM(E1975&amp;""),'Référentiel Articles'!$A$2:$F$634,5,FALSE),""))</f>
      </c>
      <c r="H1975" s="77" t="str">
        <v/>
      </c>
      <c r="I1975" s="76">
        <f>IF($E1975="","",IFERROR(VLOOKUP(TRIM(E1975&amp;""),'Référentiel Articles'!$A$2:$F$634,6,FALSE),""))</f>
      </c>
      <c r="J1975" s="78">
        <f>IF(OR($E1975="",$H1975=""),"",$H1975*$I1975)</f>
      </c>
      <c r="K1975" s="79" t="str">
        <v/>
      </c>
    </row>
    <row r="1976">
      <c r="A1976" s="81" t="str">
        <v/>
      </c>
      <c r="B1976" s="81" t="str">
        <v/>
      </c>
      <c r="C1976" s="83">
        <f>IF($E1976="","",IFERROR(VLOOKUP(TRIM(E1976&amp;""),'Référentiel Articles'!$A$2:$F$634,2,FALSE),""))</f>
      </c>
      <c r="D1976" s="83">
        <f>IF($E1976="","",IFERROR(VLOOKUP(TRIM(E1976&amp;""),'Référentiel Articles'!$A$2:$F$634,3,FALSE),""))</f>
      </c>
      <c r="E1976" s="81" t="str">
        <v/>
      </c>
      <c r="F1976" s="83">
        <f>IF($E1976="","",IFERROR(VLOOKUP(TRIM(E1976&amp;""),'Référentiel Articles'!$A$2:$F$634,4,FALSE),""))</f>
      </c>
      <c r="G1976" s="84">
        <f>IF($E1976="","",IFERROR(VLOOKUP(TRIM(E1976&amp;""),'Référentiel Articles'!$A$2:$F$634,5,FALSE),""))</f>
      </c>
      <c r="H1976" s="85" t="str">
        <v/>
      </c>
      <c r="I1976" s="84">
        <f>IF($E1976="","",IFERROR(VLOOKUP(TRIM(E1976&amp;""),'Référentiel Articles'!$A$2:$F$634,6,FALSE),""))</f>
      </c>
      <c r="J1976" s="90">
        <f>IF(OR($E1976="",$H1976=""),"",$H1976*$I1976)</f>
      </c>
      <c r="K1976" s="87" t="str">
        <v/>
      </c>
    </row>
    <row r="1977">
      <c r="A1977" s="74" t="str">
        <v/>
      </c>
      <c r="B1977" s="74" t="str">
        <v/>
      </c>
      <c r="C1977" s="75">
        <f>IF($E1977="","",IFERROR(VLOOKUP(TRIM(E1977&amp;""),'Référentiel Articles'!$A$2:$F$634,2,FALSE),""))</f>
      </c>
      <c r="D1977" s="75">
        <f>IF($E1977="","",IFERROR(VLOOKUP(TRIM(E1977&amp;""),'Référentiel Articles'!$A$2:$F$634,3,FALSE),""))</f>
      </c>
      <c r="E1977" s="74" t="str">
        <v/>
      </c>
      <c r="F1977" s="75">
        <f>IF($E1977="","",IFERROR(VLOOKUP(TRIM(E1977&amp;""),'Référentiel Articles'!$A$2:$F$634,4,FALSE),""))</f>
      </c>
      <c r="G1977" s="76">
        <f>IF($E1977="","",IFERROR(VLOOKUP(TRIM(E1977&amp;""),'Référentiel Articles'!$A$2:$F$634,5,FALSE),""))</f>
      </c>
      <c r="H1977" s="77" t="str">
        <v/>
      </c>
      <c r="I1977" s="76">
        <f>IF($E1977="","",IFERROR(VLOOKUP(TRIM(E1977&amp;""),'Référentiel Articles'!$A$2:$F$634,6,FALSE),""))</f>
      </c>
      <c r="J1977" s="78">
        <f>IF(OR($E1977="",$H1977=""),"",$H1977*$I1977)</f>
      </c>
      <c r="K1977" s="79" t="str">
        <v/>
      </c>
    </row>
    <row r="1978">
      <c r="A1978" s="81" t="str">
        <v/>
      </c>
      <c r="B1978" s="81" t="str">
        <v/>
      </c>
      <c r="C1978" s="83">
        <f>IF($E1978="","",IFERROR(VLOOKUP(TRIM(E1978&amp;""),'Référentiel Articles'!$A$2:$F$634,2,FALSE),""))</f>
      </c>
      <c r="D1978" s="83">
        <f>IF($E1978="","",IFERROR(VLOOKUP(TRIM(E1978&amp;""),'Référentiel Articles'!$A$2:$F$634,3,FALSE),""))</f>
      </c>
      <c r="E1978" s="81" t="str">
        <v/>
      </c>
      <c r="F1978" s="83">
        <f>IF($E1978="","",IFERROR(VLOOKUP(TRIM(E1978&amp;""),'Référentiel Articles'!$A$2:$F$634,4,FALSE),""))</f>
      </c>
      <c r="G1978" s="84">
        <f>IF($E1978="","",IFERROR(VLOOKUP(TRIM(E1978&amp;""),'Référentiel Articles'!$A$2:$F$634,5,FALSE),""))</f>
      </c>
      <c r="H1978" s="85" t="str">
        <v/>
      </c>
      <c r="I1978" s="84">
        <f>IF($E1978="","",IFERROR(VLOOKUP(TRIM(E1978&amp;""),'Référentiel Articles'!$A$2:$F$634,6,FALSE),""))</f>
      </c>
      <c r="J1978" s="90">
        <f>IF(OR($E1978="",$H1978=""),"",$H1978*$I1978)</f>
      </c>
      <c r="K1978" s="87" t="str">
        <v/>
      </c>
    </row>
    <row r="1979">
      <c r="A1979" s="74" t="str">
        <v/>
      </c>
      <c r="B1979" s="74" t="str">
        <v/>
      </c>
      <c r="C1979" s="75">
        <f>IF($E1979="","",IFERROR(VLOOKUP(TRIM(E1979&amp;""),'Référentiel Articles'!$A$2:$F$634,2,FALSE),""))</f>
      </c>
      <c r="D1979" s="75">
        <f>IF($E1979="","",IFERROR(VLOOKUP(TRIM(E1979&amp;""),'Référentiel Articles'!$A$2:$F$634,3,FALSE),""))</f>
      </c>
      <c r="E1979" s="74" t="str">
        <v/>
      </c>
      <c r="F1979" s="75">
        <f>IF($E1979="","",IFERROR(VLOOKUP(TRIM(E1979&amp;""),'Référentiel Articles'!$A$2:$F$634,4,FALSE),""))</f>
      </c>
      <c r="G1979" s="76">
        <f>IF($E1979="","",IFERROR(VLOOKUP(TRIM(E1979&amp;""),'Référentiel Articles'!$A$2:$F$634,5,FALSE),""))</f>
      </c>
      <c r="H1979" s="77" t="str">
        <v/>
      </c>
      <c r="I1979" s="76">
        <f>IF($E1979="","",IFERROR(VLOOKUP(TRIM(E1979&amp;""),'Référentiel Articles'!$A$2:$F$634,6,FALSE),""))</f>
      </c>
      <c r="J1979" s="78">
        <f>IF(OR($E1979="",$H1979=""),"",$H1979*$I1979)</f>
      </c>
      <c r="K1979" s="79" t="str">
        <v/>
      </c>
    </row>
    <row r="1980">
      <c r="A1980" s="81" t="str">
        <v/>
      </c>
      <c r="B1980" s="81" t="str">
        <v/>
      </c>
      <c r="C1980" s="83">
        <f>IF($E1980="","",IFERROR(VLOOKUP(TRIM(E1980&amp;""),'Référentiel Articles'!$A$2:$F$634,2,FALSE),""))</f>
      </c>
      <c r="D1980" s="83">
        <f>IF($E1980="","",IFERROR(VLOOKUP(TRIM(E1980&amp;""),'Référentiel Articles'!$A$2:$F$634,3,FALSE),""))</f>
      </c>
      <c r="E1980" s="81" t="str">
        <v/>
      </c>
      <c r="F1980" s="83">
        <f>IF($E1980="","",IFERROR(VLOOKUP(TRIM(E1980&amp;""),'Référentiel Articles'!$A$2:$F$634,4,FALSE),""))</f>
      </c>
      <c r="G1980" s="84">
        <f>IF($E1980="","",IFERROR(VLOOKUP(TRIM(E1980&amp;""),'Référentiel Articles'!$A$2:$F$634,5,FALSE),""))</f>
      </c>
      <c r="H1980" s="85" t="str">
        <v/>
      </c>
      <c r="I1980" s="84">
        <f>IF($E1980="","",IFERROR(VLOOKUP(TRIM(E1980&amp;""),'Référentiel Articles'!$A$2:$F$634,6,FALSE),""))</f>
      </c>
      <c r="J1980" s="90">
        <f>IF(OR($E1980="",$H1980=""),"",$H1980*$I1980)</f>
      </c>
      <c r="K1980" s="87" t="str">
        <v/>
      </c>
    </row>
    <row r="1981">
      <c r="A1981" s="74" t="str">
        <v/>
      </c>
      <c r="B1981" s="74" t="str">
        <v/>
      </c>
      <c r="C1981" s="75">
        <f>IF($E1981="","",IFERROR(VLOOKUP(TRIM(E1981&amp;""),'Référentiel Articles'!$A$2:$F$634,2,FALSE),""))</f>
      </c>
      <c r="D1981" s="75">
        <f>IF($E1981="","",IFERROR(VLOOKUP(TRIM(E1981&amp;""),'Référentiel Articles'!$A$2:$F$634,3,FALSE),""))</f>
      </c>
      <c r="E1981" s="74" t="str">
        <v/>
      </c>
      <c r="F1981" s="75">
        <f>IF($E1981="","",IFERROR(VLOOKUP(TRIM(E1981&amp;""),'Référentiel Articles'!$A$2:$F$634,4,FALSE),""))</f>
      </c>
      <c r="G1981" s="76">
        <f>IF($E1981="","",IFERROR(VLOOKUP(TRIM(E1981&amp;""),'Référentiel Articles'!$A$2:$F$634,5,FALSE),""))</f>
      </c>
      <c r="H1981" s="77" t="str">
        <v/>
      </c>
      <c r="I1981" s="76">
        <f>IF($E1981="","",IFERROR(VLOOKUP(TRIM(E1981&amp;""),'Référentiel Articles'!$A$2:$F$634,6,FALSE),""))</f>
      </c>
      <c r="J1981" s="78">
        <f>IF(OR($E1981="",$H1981=""),"",$H1981*$I1981)</f>
      </c>
      <c r="K1981" s="79" t="str">
        <v/>
      </c>
    </row>
    <row r="1982">
      <c r="A1982" s="81" t="str">
        <v/>
      </c>
      <c r="B1982" s="81" t="str">
        <v/>
      </c>
      <c r="C1982" s="83">
        <f>IF($E1982="","",IFERROR(VLOOKUP(TRIM(E1982&amp;""),'Référentiel Articles'!$A$2:$F$634,2,FALSE),""))</f>
      </c>
      <c r="D1982" s="83">
        <f>IF($E1982="","",IFERROR(VLOOKUP(TRIM(E1982&amp;""),'Référentiel Articles'!$A$2:$F$634,3,FALSE),""))</f>
      </c>
      <c r="E1982" s="81" t="str">
        <v/>
      </c>
      <c r="F1982" s="83">
        <f>IF($E1982="","",IFERROR(VLOOKUP(TRIM(E1982&amp;""),'Référentiel Articles'!$A$2:$F$634,4,FALSE),""))</f>
      </c>
      <c r="G1982" s="84">
        <f>IF($E1982="","",IFERROR(VLOOKUP(TRIM(E1982&amp;""),'Référentiel Articles'!$A$2:$F$634,5,FALSE),""))</f>
      </c>
      <c r="H1982" s="85" t="str">
        <v/>
      </c>
      <c r="I1982" s="84">
        <f>IF($E1982="","",IFERROR(VLOOKUP(TRIM(E1982&amp;""),'Référentiel Articles'!$A$2:$F$634,6,FALSE),""))</f>
      </c>
      <c r="J1982" s="90">
        <f>IF(OR($E1982="",$H1982=""),"",$H1982*$I1982)</f>
      </c>
      <c r="K1982" s="87" t="str">
        <v/>
      </c>
    </row>
    <row r="1983">
      <c r="A1983" s="74" t="str">
        <v/>
      </c>
      <c r="B1983" s="74" t="str">
        <v/>
      </c>
      <c r="C1983" s="75">
        <f>IF($E1983="","",IFERROR(VLOOKUP(TRIM(E1983&amp;""),'Référentiel Articles'!$A$2:$F$634,2,FALSE),""))</f>
      </c>
      <c r="D1983" s="75">
        <f>IF($E1983="","",IFERROR(VLOOKUP(TRIM(E1983&amp;""),'Référentiel Articles'!$A$2:$F$634,3,FALSE),""))</f>
      </c>
      <c r="E1983" s="74" t="str">
        <v/>
      </c>
      <c r="F1983" s="75">
        <f>IF($E1983="","",IFERROR(VLOOKUP(TRIM(E1983&amp;""),'Référentiel Articles'!$A$2:$F$634,4,FALSE),""))</f>
      </c>
      <c r="G1983" s="76">
        <f>IF($E1983="","",IFERROR(VLOOKUP(TRIM(E1983&amp;""),'Référentiel Articles'!$A$2:$F$634,5,FALSE),""))</f>
      </c>
      <c r="H1983" s="77" t="str">
        <v/>
      </c>
      <c r="I1983" s="76">
        <f>IF($E1983="","",IFERROR(VLOOKUP(TRIM(E1983&amp;""),'Référentiel Articles'!$A$2:$F$634,6,FALSE),""))</f>
      </c>
      <c r="J1983" s="78">
        <f>IF(OR($E1983="",$H1983=""),"",$H1983*$I1983)</f>
      </c>
      <c r="K1983" s="79" t="str">
        <v/>
      </c>
    </row>
    <row r="1984">
      <c r="A1984" s="81" t="str">
        <v/>
      </c>
      <c r="B1984" s="81" t="str">
        <v/>
      </c>
      <c r="C1984" s="83">
        <f>IF($E1984="","",IFERROR(VLOOKUP(TRIM(E1984&amp;""),'Référentiel Articles'!$A$2:$F$634,2,FALSE),""))</f>
      </c>
      <c r="D1984" s="83">
        <f>IF($E1984="","",IFERROR(VLOOKUP(TRIM(E1984&amp;""),'Référentiel Articles'!$A$2:$F$634,3,FALSE),""))</f>
      </c>
      <c r="E1984" s="81" t="str">
        <v/>
      </c>
      <c r="F1984" s="83">
        <f>IF($E1984="","",IFERROR(VLOOKUP(TRIM(E1984&amp;""),'Référentiel Articles'!$A$2:$F$634,4,FALSE),""))</f>
      </c>
      <c r="G1984" s="84">
        <f>IF($E1984="","",IFERROR(VLOOKUP(TRIM(E1984&amp;""),'Référentiel Articles'!$A$2:$F$634,5,FALSE),""))</f>
      </c>
      <c r="H1984" s="85" t="str">
        <v/>
      </c>
      <c r="I1984" s="84">
        <f>IF($E1984="","",IFERROR(VLOOKUP(TRIM(E1984&amp;""),'Référentiel Articles'!$A$2:$F$634,6,FALSE),""))</f>
      </c>
      <c r="J1984" s="90">
        <f>IF(OR($E1984="",$H1984=""),"",$H1984*$I1984)</f>
      </c>
      <c r="K1984" s="87" t="str">
        <v/>
      </c>
    </row>
    <row r="1985">
      <c r="A1985" s="74" t="str">
        <v/>
      </c>
      <c r="B1985" s="74" t="str">
        <v/>
      </c>
      <c r="C1985" s="75">
        <f>IF($E1985="","",IFERROR(VLOOKUP(TRIM(E1985&amp;""),'Référentiel Articles'!$A$2:$F$634,2,FALSE),""))</f>
      </c>
      <c r="D1985" s="75">
        <f>IF($E1985="","",IFERROR(VLOOKUP(TRIM(E1985&amp;""),'Référentiel Articles'!$A$2:$F$634,3,FALSE),""))</f>
      </c>
      <c r="E1985" s="74" t="str">
        <v/>
      </c>
      <c r="F1985" s="75">
        <f>IF($E1985="","",IFERROR(VLOOKUP(TRIM(E1985&amp;""),'Référentiel Articles'!$A$2:$F$634,4,FALSE),""))</f>
      </c>
      <c r="G1985" s="76">
        <f>IF($E1985="","",IFERROR(VLOOKUP(TRIM(E1985&amp;""),'Référentiel Articles'!$A$2:$F$634,5,FALSE),""))</f>
      </c>
      <c r="H1985" s="77" t="str">
        <v/>
      </c>
      <c r="I1985" s="76">
        <f>IF($E1985="","",IFERROR(VLOOKUP(TRIM(E1985&amp;""),'Référentiel Articles'!$A$2:$F$634,6,FALSE),""))</f>
      </c>
      <c r="J1985" s="78">
        <f>IF(OR($E1985="",$H1985=""),"",$H1985*$I1985)</f>
      </c>
      <c r="K1985" s="79" t="str">
        <v/>
      </c>
    </row>
    <row r="1986">
      <c r="A1986" s="81" t="str">
        <v/>
      </c>
      <c r="B1986" s="81" t="str">
        <v/>
      </c>
      <c r="C1986" s="83">
        <f>IF($E1986="","",IFERROR(VLOOKUP(TRIM(E1986&amp;""),'Référentiel Articles'!$A$2:$F$634,2,FALSE),""))</f>
      </c>
      <c r="D1986" s="83">
        <f>IF($E1986="","",IFERROR(VLOOKUP(TRIM(E1986&amp;""),'Référentiel Articles'!$A$2:$F$634,3,FALSE),""))</f>
      </c>
      <c r="E1986" s="81" t="str">
        <v/>
      </c>
      <c r="F1986" s="83">
        <f>IF($E1986="","",IFERROR(VLOOKUP(TRIM(E1986&amp;""),'Référentiel Articles'!$A$2:$F$634,4,FALSE),""))</f>
      </c>
      <c r="G1986" s="84">
        <f>IF($E1986="","",IFERROR(VLOOKUP(TRIM(E1986&amp;""),'Référentiel Articles'!$A$2:$F$634,5,FALSE),""))</f>
      </c>
      <c r="H1986" s="85" t="str">
        <v/>
      </c>
      <c r="I1986" s="84">
        <f>IF($E1986="","",IFERROR(VLOOKUP(TRIM(E1986&amp;""),'Référentiel Articles'!$A$2:$F$634,6,FALSE),""))</f>
      </c>
      <c r="J1986" s="90">
        <f>IF(OR($E1986="",$H1986=""),"",$H1986*$I1986)</f>
      </c>
      <c r="K1986" s="87" t="str">
        <v/>
      </c>
    </row>
    <row r="1987">
      <c r="A1987" s="74" t="str">
        <v/>
      </c>
      <c r="B1987" s="74" t="str">
        <v/>
      </c>
      <c r="C1987" s="75">
        <f>IF($E1987="","",IFERROR(VLOOKUP(TRIM(E1987&amp;""),'Référentiel Articles'!$A$2:$F$634,2,FALSE),""))</f>
      </c>
      <c r="D1987" s="75">
        <f>IF($E1987="","",IFERROR(VLOOKUP(TRIM(E1987&amp;""),'Référentiel Articles'!$A$2:$F$634,3,FALSE),""))</f>
      </c>
      <c r="E1987" s="74" t="str">
        <v/>
      </c>
      <c r="F1987" s="75">
        <f>IF($E1987="","",IFERROR(VLOOKUP(TRIM(E1987&amp;""),'Référentiel Articles'!$A$2:$F$634,4,FALSE),""))</f>
      </c>
      <c r="G1987" s="76">
        <f>IF($E1987="","",IFERROR(VLOOKUP(TRIM(E1987&amp;""),'Référentiel Articles'!$A$2:$F$634,5,FALSE),""))</f>
      </c>
      <c r="H1987" s="77" t="str">
        <v/>
      </c>
      <c r="I1987" s="76">
        <f>IF($E1987="","",IFERROR(VLOOKUP(TRIM(E1987&amp;""),'Référentiel Articles'!$A$2:$F$634,6,FALSE),""))</f>
      </c>
      <c r="J1987" s="78">
        <f>IF(OR($E1987="",$H1987=""),"",$H1987*$I1987)</f>
      </c>
      <c r="K1987" s="79" t="str">
        <v/>
      </c>
    </row>
    <row r="1988">
      <c r="A1988" s="81" t="str">
        <v/>
      </c>
      <c r="B1988" s="81" t="str">
        <v/>
      </c>
      <c r="C1988" s="83">
        <f>IF($E1988="","",IFERROR(VLOOKUP(TRIM(E1988&amp;""),'Référentiel Articles'!$A$2:$F$634,2,FALSE),""))</f>
      </c>
      <c r="D1988" s="83">
        <f>IF($E1988="","",IFERROR(VLOOKUP(TRIM(E1988&amp;""),'Référentiel Articles'!$A$2:$F$634,3,FALSE),""))</f>
      </c>
      <c r="E1988" s="81" t="str">
        <v/>
      </c>
      <c r="F1988" s="83">
        <f>IF($E1988="","",IFERROR(VLOOKUP(TRIM(E1988&amp;""),'Référentiel Articles'!$A$2:$F$634,4,FALSE),""))</f>
      </c>
      <c r="G1988" s="84">
        <f>IF($E1988="","",IFERROR(VLOOKUP(TRIM(E1988&amp;""),'Référentiel Articles'!$A$2:$F$634,5,FALSE),""))</f>
      </c>
      <c r="H1988" s="85" t="str">
        <v/>
      </c>
      <c r="I1988" s="84">
        <f>IF($E1988="","",IFERROR(VLOOKUP(TRIM(E1988&amp;""),'Référentiel Articles'!$A$2:$F$634,6,FALSE),""))</f>
      </c>
      <c r="J1988" s="90">
        <f>IF(OR($E1988="",$H1988=""),"",$H1988*$I1988)</f>
      </c>
      <c r="K1988" s="87" t="str">
        <v/>
      </c>
    </row>
    <row r="1989">
      <c r="A1989" s="74" t="str">
        <v/>
      </c>
      <c r="B1989" s="74" t="str">
        <v/>
      </c>
      <c r="C1989" s="75">
        <f>IF($E1989="","",IFERROR(VLOOKUP(TRIM(E1989&amp;""),'Référentiel Articles'!$A$2:$F$634,2,FALSE),""))</f>
      </c>
      <c r="D1989" s="75">
        <f>IF($E1989="","",IFERROR(VLOOKUP(TRIM(E1989&amp;""),'Référentiel Articles'!$A$2:$F$634,3,FALSE),""))</f>
      </c>
      <c r="E1989" s="74" t="str">
        <v/>
      </c>
      <c r="F1989" s="75">
        <f>IF($E1989="","",IFERROR(VLOOKUP(TRIM(E1989&amp;""),'Référentiel Articles'!$A$2:$F$634,4,FALSE),""))</f>
      </c>
      <c r="G1989" s="76">
        <f>IF($E1989="","",IFERROR(VLOOKUP(TRIM(E1989&amp;""),'Référentiel Articles'!$A$2:$F$634,5,FALSE),""))</f>
      </c>
      <c r="H1989" s="77" t="str">
        <v/>
      </c>
      <c r="I1989" s="76">
        <f>IF($E1989="","",IFERROR(VLOOKUP(TRIM(E1989&amp;""),'Référentiel Articles'!$A$2:$F$634,6,FALSE),""))</f>
      </c>
      <c r="J1989" s="78">
        <f>IF(OR($E1989="",$H1989=""),"",$H1989*$I1989)</f>
      </c>
      <c r="K1989" s="79" t="str">
        <v/>
      </c>
    </row>
    <row r="1990">
      <c r="A1990" s="81" t="str">
        <v/>
      </c>
      <c r="B1990" s="81" t="str">
        <v/>
      </c>
      <c r="C1990" s="83">
        <f>IF($E1990="","",IFERROR(VLOOKUP(TRIM(E1990&amp;""),'Référentiel Articles'!$A$2:$F$634,2,FALSE),""))</f>
      </c>
      <c r="D1990" s="83">
        <f>IF($E1990="","",IFERROR(VLOOKUP(TRIM(E1990&amp;""),'Référentiel Articles'!$A$2:$F$634,3,FALSE),""))</f>
      </c>
      <c r="E1990" s="81" t="str">
        <v/>
      </c>
      <c r="F1990" s="83">
        <f>IF($E1990="","",IFERROR(VLOOKUP(TRIM(E1990&amp;""),'Référentiel Articles'!$A$2:$F$634,4,FALSE),""))</f>
      </c>
      <c r="G1990" s="84">
        <f>IF($E1990="","",IFERROR(VLOOKUP(TRIM(E1990&amp;""),'Référentiel Articles'!$A$2:$F$634,5,FALSE),""))</f>
      </c>
      <c r="H1990" s="85" t="str">
        <v/>
      </c>
      <c r="I1990" s="84">
        <f>IF($E1990="","",IFERROR(VLOOKUP(TRIM(E1990&amp;""),'Référentiel Articles'!$A$2:$F$634,6,FALSE),""))</f>
      </c>
      <c r="J1990" s="90">
        <f>IF(OR($E1990="",$H1990=""),"",$H1990*$I1990)</f>
      </c>
      <c r="K1990" s="87" t="str">
        <v/>
      </c>
    </row>
    <row r="1991">
      <c r="A1991" s="74" t="str">
        <v/>
      </c>
      <c r="B1991" s="74" t="str">
        <v/>
      </c>
      <c r="C1991" s="75">
        <f>IF($E1991="","",IFERROR(VLOOKUP(TRIM(E1991&amp;""),'Référentiel Articles'!$A$2:$F$634,2,FALSE),""))</f>
      </c>
      <c r="D1991" s="75">
        <f>IF($E1991="","",IFERROR(VLOOKUP(TRIM(E1991&amp;""),'Référentiel Articles'!$A$2:$F$634,3,FALSE),""))</f>
      </c>
      <c r="E1991" s="74" t="str">
        <v/>
      </c>
      <c r="F1991" s="75">
        <f>IF($E1991="","",IFERROR(VLOOKUP(TRIM(E1991&amp;""),'Référentiel Articles'!$A$2:$F$634,4,FALSE),""))</f>
      </c>
      <c r="G1991" s="76">
        <f>IF($E1991="","",IFERROR(VLOOKUP(TRIM(E1991&amp;""),'Référentiel Articles'!$A$2:$F$634,5,FALSE),""))</f>
      </c>
      <c r="H1991" s="77" t="str">
        <v/>
      </c>
      <c r="I1991" s="76">
        <f>IF($E1991="","",IFERROR(VLOOKUP(TRIM(E1991&amp;""),'Référentiel Articles'!$A$2:$F$634,6,FALSE),""))</f>
      </c>
      <c r="J1991" s="78">
        <f>IF(OR($E1991="",$H1991=""),"",$H1991*$I1991)</f>
      </c>
      <c r="K1991" s="79" t="str">
        <v/>
      </c>
    </row>
    <row r="1992">
      <c r="A1992" s="81" t="str">
        <v/>
      </c>
      <c r="B1992" s="81" t="str">
        <v/>
      </c>
      <c r="C1992" s="83">
        <f>IF($E1992="","",IFERROR(VLOOKUP(TRIM(E1992&amp;""),'Référentiel Articles'!$A$2:$F$634,2,FALSE),""))</f>
      </c>
      <c r="D1992" s="83">
        <f>IF($E1992="","",IFERROR(VLOOKUP(TRIM(E1992&amp;""),'Référentiel Articles'!$A$2:$F$634,3,FALSE),""))</f>
      </c>
      <c r="E1992" s="81" t="str">
        <v/>
      </c>
      <c r="F1992" s="83">
        <f>IF($E1992="","",IFERROR(VLOOKUP(TRIM(E1992&amp;""),'Référentiel Articles'!$A$2:$F$634,4,FALSE),""))</f>
      </c>
      <c r="G1992" s="84">
        <f>IF($E1992="","",IFERROR(VLOOKUP(TRIM(E1992&amp;""),'Référentiel Articles'!$A$2:$F$634,5,FALSE),""))</f>
      </c>
      <c r="H1992" s="85" t="str">
        <v/>
      </c>
      <c r="I1992" s="84">
        <f>IF($E1992="","",IFERROR(VLOOKUP(TRIM(E1992&amp;""),'Référentiel Articles'!$A$2:$F$634,6,FALSE),""))</f>
      </c>
      <c r="J1992" s="90">
        <f>IF(OR($E1992="",$H1992=""),"",$H1992*$I1992)</f>
      </c>
      <c r="K1992" s="87" t="str">
        <v/>
      </c>
    </row>
    <row r="1993">
      <c r="A1993" s="74" t="str">
        <v/>
      </c>
      <c r="B1993" s="74" t="str">
        <v/>
      </c>
      <c r="C1993" s="75">
        <f>IF($E1993="","",IFERROR(VLOOKUP(TRIM(E1993&amp;""),'Référentiel Articles'!$A$2:$F$634,2,FALSE),""))</f>
      </c>
      <c r="D1993" s="75">
        <f>IF($E1993="","",IFERROR(VLOOKUP(TRIM(E1993&amp;""),'Référentiel Articles'!$A$2:$F$634,3,FALSE),""))</f>
      </c>
      <c r="E1993" s="74" t="str">
        <v/>
      </c>
      <c r="F1993" s="75">
        <f>IF($E1993="","",IFERROR(VLOOKUP(TRIM(E1993&amp;""),'Référentiel Articles'!$A$2:$F$634,4,FALSE),""))</f>
      </c>
      <c r="G1993" s="76">
        <f>IF($E1993="","",IFERROR(VLOOKUP(TRIM(E1993&amp;""),'Référentiel Articles'!$A$2:$F$634,5,FALSE),""))</f>
      </c>
      <c r="H1993" s="77" t="str">
        <v/>
      </c>
      <c r="I1993" s="76">
        <f>IF($E1993="","",IFERROR(VLOOKUP(TRIM(E1993&amp;""),'Référentiel Articles'!$A$2:$F$634,6,FALSE),""))</f>
      </c>
      <c r="J1993" s="78">
        <f>IF(OR($E1993="",$H1993=""),"",$H1993*$I1993)</f>
      </c>
      <c r="K1993" s="79" t="str">
        <v/>
      </c>
    </row>
    <row r="1994">
      <c r="A1994" s="81" t="str">
        <v/>
      </c>
      <c r="B1994" s="81" t="str">
        <v/>
      </c>
      <c r="C1994" s="83">
        <f>IF($E1994="","",IFERROR(VLOOKUP(TRIM(E1994&amp;""),'Référentiel Articles'!$A$2:$F$634,2,FALSE),""))</f>
      </c>
      <c r="D1994" s="83">
        <f>IF($E1994="","",IFERROR(VLOOKUP(TRIM(E1994&amp;""),'Référentiel Articles'!$A$2:$F$634,3,FALSE),""))</f>
      </c>
      <c r="E1994" s="81" t="str">
        <v/>
      </c>
      <c r="F1994" s="83">
        <f>IF($E1994="","",IFERROR(VLOOKUP(TRIM(E1994&amp;""),'Référentiel Articles'!$A$2:$F$634,4,FALSE),""))</f>
      </c>
      <c r="G1994" s="84">
        <f>IF($E1994="","",IFERROR(VLOOKUP(TRIM(E1994&amp;""),'Référentiel Articles'!$A$2:$F$634,5,FALSE),""))</f>
      </c>
      <c r="H1994" s="85" t="str">
        <v/>
      </c>
      <c r="I1994" s="84">
        <f>IF($E1994="","",IFERROR(VLOOKUP(TRIM(E1994&amp;""),'Référentiel Articles'!$A$2:$F$634,6,FALSE),""))</f>
      </c>
      <c r="J1994" s="90">
        <f>IF(OR($E1994="",$H1994=""),"",$H1994*$I1994)</f>
      </c>
      <c r="K1994" s="87" t="str">
        <v/>
      </c>
    </row>
    <row r="1995">
      <c r="A1995" s="74" t="str">
        <v/>
      </c>
      <c r="B1995" s="74" t="str">
        <v/>
      </c>
      <c r="C1995" s="75">
        <f>IF($E1995="","",IFERROR(VLOOKUP(TRIM(E1995&amp;""),'Référentiel Articles'!$A$2:$F$634,2,FALSE),""))</f>
      </c>
      <c r="D1995" s="75">
        <f>IF($E1995="","",IFERROR(VLOOKUP(TRIM(E1995&amp;""),'Référentiel Articles'!$A$2:$F$634,3,FALSE),""))</f>
      </c>
      <c r="E1995" s="74" t="str">
        <v/>
      </c>
      <c r="F1995" s="75">
        <f>IF($E1995="","",IFERROR(VLOOKUP(TRIM(E1995&amp;""),'Référentiel Articles'!$A$2:$F$634,4,FALSE),""))</f>
      </c>
      <c r="G1995" s="76">
        <f>IF($E1995="","",IFERROR(VLOOKUP(TRIM(E1995&amp;""),'Référentiel Articles'!$A$2:$F$634,5,FALSE),""))</f>
      </c>
      <c r="H1995" s="77" t="str">
        <v/>
      </c>
      <c r="I1995" s="76">
        <f>IF($E1995="","",IFERROR(VLOOKUP(TRIM(E1995&amp;""),'Référentiel Articles'!$A$2:$F$634,6,FALSE),""))</f>
      </c>
      <c r="J1995" s="78">
        <f>IF(OR($E1995="",$H1995=""),"",$H1995*$I1995)</f>
      </c>
      <c r="K1995" s="79" t="str">
        <v/>
      </c>
    </row>
    <row r="1996">
      <c r="A1996" s="81" t="str">
        <v/>
      </c>
      <c r="B1996" s="81" t="str">
        <v/>
      </c>
      <c r="C1996" s="83">
        <f>IF($E1996="","",IFERROR(VLOOKUP(TRIM(E1996&amp;""),'Référentiel Articles'!$A$2:$F$634,2,FALSE),""))</f>
      </c>
      <c r="D1996" s="83">
        <f>IF($E1996="","",IFERROR(VLOOKUP(TRIM(E1996&amp;""),'Référentiel Articles'!$A$2:$F$634,3,FALSE),""))</f>
      </c>
      <c r="E1996" s="81" t="str">
        <v/>
      </c>
      <c r="F1996" s="83">
        <f>IF($E1996="","",IFERROR(VLOOKUP(TRIM(E1996&amp;""),'Référentiel Articles'!$A$2:$F$634,4,FALSE),""))</f>
      </c>
      <c r="G1996" s="84">
        <f>IF($E1996="","",IFERROR(VLOOKUP(TRIM(E1996&amp;""),'Référentiel Articles'!$A$2:$F$634,5,FALSE),""))</f>
      </c>
      <c r="H1996" s="85" t="str">
        <v/>
      </c>
      <c r="I1996" s="84">
        <f>IF($E1996="","",IFERROR(VLOOKUP(TRIM(E1996&amp;""),'Référentiel Articles'!$A$2:$F$634,6,FALSE),""))</f>
      </c>
      <c r="J1996" s="90">
        <f>IF(OR($E1996="",$H1996=""),"",$H1996*$I1996)</f>
      </c>
      <c r="K1996" s="87" t="str">
        <v/>
      </c>
    </row>
    <row r="1997">
      <c r="A1997" s="74" t="str">
        <v/>
      </c>
      <c r="B1997" s="74" t="str">
        <v/>
      </c>
      <c r="C1997" s="75">
        <f>IF($E1997="","",IFERROR(VLOOKUP(TRIM(E1997&amp;""),'Référentiel Articles'!$A$2:$F$634,2,FALSE),""))</f>
      </c>
      <c r="D1997" s="75">
        <f>IF($E1997="","",IFERROR(VLOOKUP(TRIM(E1997&amp;""),'Référentiel Articles'!$A$2:$F$634,3,FALSE),""))</f>
      </c>
      <c r="E1997" s="74" t="str">
        <v/>
      </c>
      <c r="F1997" s="75">
        <f>IF($E1997="","",IFERROR(VLOOKUP(TRIM(E1997&amp;""),'Référentiel Articles'!$A$2:$F$634,4,FALSE),""))</f>
      </c>
      <c r="G1997" s="76">
        <f>IF($E1997="","",IFERROR(VLOOKUP(TRIM(E1997&amp;""),'Référentiel Articles'!$A$2:$F$634,5,FALSE),""))</f>
      </c>
      <c r="H1997" s="77" t="str">
        <v/>
      </c>
      <c r="I1997" s="76">
        <f>IF($E1997="","",IFERROR(VLOOKUP(TRIM(E1997&amp;""),'Référentiel Articles'!$A$2:$F$634,6,FALSE),""))</f>
      </c>
      <c r="J1997" s="78">
        <f>IF(OR($E1997="",$H1997=""),"",$H1997*$I1997)</f>
      </c>
      <c r="K1997" s="79" t="str">
        <v/>
      </c>
    </row>
    <row r="1998">
      <c r="A1998" s="81" t="str">
        <v/>
      </c>
      <c r="B1998" s="81" t="str">
        <v/>
      </c>
      <c r="C1998" s="83">
        <f>IF($E1998="","",IFERROR(VLOOKUP(TRIM(E1998&amp;""),'Référentiel Articles'!$A$2:$F$634,2,FALSE),""))</f>
      </c>
      <c r="D1998" s="83">
        <f>IF($E1998="","",IFERROR(VLOOKUP(TRIM(E1998&amp;""),'Référentiel Articles'!$A$2:$F$634,3,FALSE),""))</f>
      </c>
      <c r="E1998" s="81" t="str">
        <v/>
      </c>
      <c r="F1998" s="83">
        <f>IF($E1998="","",IFERROR(VLOOKUP(TRIM(E1998&amp;""),'Référentiel Articles'!$A$2:$F$634,4,FALSE),""))</f>
      </c>
      <c r="G1998" s="84">
        <f>IF($E1998="","",IFERROR(VLOOKUP(TRIM(E1998&amp;""),'Référentiel Articles'!$A$2:$F$634,5,FALSE),""))</f>
      </c>
      <c r="H1998" s="85" t="str">
        <v/>
      </c>
      <c r="I1998" s="84">
        <f>IF($E1998="","",IFERROR(VLOOKUP(TRIM(E1998&amp;""),'Référentiel Articles'!$A$2:$F$634,6,FALSE),""))</f>
      </c>
      <c r="J1998" s="90">
        <f>IF(OR($E1998="",$H1998=""),"",$H1998*$I1998)</f>
      </c>
      <c r="K1998" s="87" t="str">
        <v/>
      </c>
    </row>
    <row r="1999">
      <c r="A1999" s="74" t="str">
        <v/>
      </c>
      <c r="B1999" s="74" t="str">
        <v/>
      </c>
      <c r="C1999" s="75">
        <f>IF($E1999="","",IFERROR(VLOOKUP(TRIM(E1999&amp;""),'Référentiel Articles'!$A$2:$F$634,2,FALSE),""))</f>
      </c>
      <c r="D1999" s="75">
        <f>IF($E1999="","",IFERROR(VLOOKUP(TRIM(E1999&amp;""),'Référentiel Articles'!$A$2:$F$634,3,FALSE),""))</f>
      </c>
      <c r="E1999" s="74" t="str">
        <v/>
      </c>
      <c r="F1999" s="75">
        <f>IF($E1999="","",IFERROR(VLOOKUP(TRIM(E1999&amp;""),'Référentiel Articles'!$A$2:$F$634,4,FALSE),""))</f>
      </c>
      <c r="G1999" s="76">
        <f>IF($E1999="","",IFERROR(VLOOKUP(TRIM(E1999&amp;""),'Référentiel Articles'!$A$2:$F$634,5,FALSE),""))</f>
      </c>
      <c r="H1999" s="77" t="str">
        <v/>
      </c>
      <c r="I1999" s="76">
        <f>IF($E1999="","",IFERROR(VLOOKUP(TRIM(E1999&amp;""),'Référentiel Articles'!$A$2:$F$634,6,FALSE),""))</f>
      </c>
      <c r="J1999" s="78">
        <f>IF(OR($E1999="",$H1999=""),"",$H1999*$I1999)</f>
      </c>
      <c r="K1999" s="79" t="str">
        <v/>
      </c>
    </row>
    <row r="2000">
      <c r="A2000" s="81" t="str">
        <v/>
      </c>
      <c r="B2000" s="81" t="str">
        <v/>
      </c>
      <c r="C2000" s="83">
        <f>IF($E2000="","",IFERROR(VLOOKUP(TRIM(E2000&amp;""),'Référentiel Articles'!$A$2:$F$634,2,FALSE),""))</f>
      </c>
      <c r="D2000" s="83">
        <f>IF($E2000="","",IFERROR(VLOOKUP(TRIM(E2000&amp;""),'Référentiel Articles'!$A$2:$F$634,3,FALSE),""))</f>
      </c>
      <c r="E2000" s="81" t="str">
        <v/>
      </c>
      <c r="F2000" s="83">
        <f>IF($E2000="","",IFERROR(VLOOKUP(TRIM(E2000&amp;""),'Référentiel Articles'!$A$2:$F$634,4,FALSE),""))</f>
      </c>
      <c r="G2000" s="84">
        <f>IF($E2000="","",IFERROR(VLOOKUP(TRIM(E2000&amp;""),'Référentiel Articles'!$A$2:$F$634,5,FALSE),""))</f>
      </c>
      <c r="H2000" s="85" t="str">
        <v/>
      </c>
      <c r="I2000" s="84">
        <f>IF($E2000="","",IFERROR(VLOOKUP(TRIM(E2000&amp;""),'Référentiel Articles'!$A$2:$F$634,6,FALSE),""))</f>
      </c>
      <c r="J2000" s="90">
        <f>IF(OR($E2000="",$H2000=""),"",$H2000*$I2000)</f>
      </c>
      <c r="K2000" s="87" t="str">
        <v/>
      </c>
    </row>
    <row r="2001">
      <c r="A2001" s="74" t="str">
        <v/>
      </c>
      <c r="B2001" s="74" t="str">
        <v/>
      </c>
      <c r="C2001" s="75">
        <f>IF($E2001="","",IFERROR(VLOOKUP(TRIM(E2001&amp;""),'Référentiel Articles'!$A$2:$F$634,2,FALSE),""))</f>
      </c>
      <c r="D2001" s="75">
        <f>IF($E2001="","",IFERROR(VLOOKUP(TRIM(E2001&amp;""),'Référentiel Articles'!$A$2:$F$634,3,FALSE),""))</f>
      </c>
      <c r="E2001" s="74" t="str">
        <v/>
      </c>
      <c r="F2001" s="75">
        <f>IF($E2001="","",IFERROR(VLOOKUP(TRIM(E2001&amp;""),'Référentiel Articles'!$A$2:$F$634,4,FALSE),""))</f>
      </c>
      <c r="G2001" s="76">
        <f>IF($E2001="","",IFERROR(VLOOKUP(TRIM(E2001&amp;""),'Référentiel Articles'!$A$2:$F$634,5,FALSE),""))</f>
      </c>
      <c r="H2001" s="77" t="str">
        <v/>
      </c>
      <c r="I2001" s="76">
        <f>IF($E2001="","",IFERROR(VLOOKUP(TRIM(E2001&amp;""),'Référentiel Articles'!$A$2:$F$634,6,FALSE),""))</f>
      </c>
      <c r="J2001" s="78">
        <f>IF(OR($E2001="",$H2001=""),"",$H2001*$I2001)</f>
      </c>
      <c r="K2001" s="79" t="str">
        <v/>
      </c>
    </row>
    <row r="2002">
      <c r="A2002" s="81" t="str">
        <v/>
      </c>
      <c r="B2002" s="81" t="str">
        <v/>
      </c>
      <c r="C2002" s="83">
        <f>IF($E2002="","",IFERROR(VLOOKUP(TRIM(E2002&amp;""),'Référentiel Articles'!$A$2:$F$634,2,FALSE),""))</f>
      </c>
      <c r="D2002" s="83">
        <f>IF($E2002="","",IFERROR(VLOOKUP(TRIM(E2002&amp;""),'Référentiel Articles'!$A$2:$F$634,3,FALSE),""))</f>
      </c>
      <c r="E2002" s="81" t="str">
        <v/>
      </c>
      <c r="F2002" s="83">
        <f>IF($E2002="","",IFERROR(VLOOKUP(TRIM(E2002&amp;""),'Référentiel Articles'!$A$2:$F$634,4,FALSE),""))</f>
      </c>
      <c r="G2002" s="84">
        <f>IF($E2002="","",IFERROR(VLOOKUP(TRIM(E2002&amp;""),'Référentiel Articles'!$A$2:$F$634,5,FALSE),""))</f>
      </c>
      <c r="H2002" s="85" t="str">
        <v/>
      </c>
      <c r="I2002" s="84">
        <f>IF($E2002="","",IFERROR(VLOOKUP(TRIM(E2002&amp;""),'Référentiel Articles'!$A$2:$F$634,6,FALSE),""))</f>
      </c>
      <c r="J2002" s="90">
        <f>IF(OR($E2002="",$H2002=""),"",$H2002*$I2002)</f>
      </c>
      <c r="K2002" s="87" t="str">
        <v/>
      </c>
    </row>
    <row r="2003">
      <c r="A2003" s="74" t="str">
        <v/>
      </c>
      <c r="B2003" s="74" t="str">
        <v/>
      </c>
      <c r="C2003" s="75">
        <f>IF($E2003="","",IFERROR(VLOOKUP(TRIM(E2003&amp;""),'Référentiel Articles'!$A$2:$F$634,2,FALSE),""))</f>
      </c>
      <c r="D2003" s="75">
        <f>IF($E2003="","",IFERROR(VLOOKUP(TRIM(E2003&amp;""),'Référentiel Articles'!$A$2:$F$634,3,FALSE),""))</f>
      </c>
      <c r="E2003" s="74" t="str">
        <v/>
      </c>
      <c r="F2003" s="75">
        <f>IF($E2003="","",IFERROR(VLOOKUP(TRIM(E2003&amp;""),'Référentiel Articles'!$A$2:$F$634,4,FALSE),""))</f>
      </c>
      <c r="G2003" s="76">
        <f>IF($E2003="","",IFERROR(VLOOKUP(TRIM(E2003&amp;""),'Référentiel Articles'!$A$2:$F$634,5,FALSE),""))</f>
      </c>
      <c r="H2003" s="77" t="str">
        <v/>
      </c>
      <c r="I2003" s="76">
        <f>IF($E2003="","",IFERROR(VLOOKUP(TRIM(E2003&amp;""),'Référentiel Articles'!$A$2:$F$634,6,FALSE),""))</f>
      </c>
      <c r="J2003" s="78">
        <f>IF(OR($E2003="",$H2003=""),"",$H2003*$I2003)</f>
      </c>
      <c r="K2003" s="79" t="str">
        <v/>
      </c>
    </row>
    <row r="2004">
      <c r="A2004" s="81" t="str">
        <v/>
      </c>
      <c r="B2004" s="81" t="str">
        <v/>
      </c>
      <c r="C2004" s="83">
        <f>IF($E2004="","",IFERROR(VLOOKUP(TRIM(E2004&amp;""),'Référentiel Articles'!$A$2:$F$634,2,FALSE),""))</f>
      </c>
      <c r="D2004" s="83">
        <f>IF($E2004="","",IFERROR(VLOOKUP(TRIM(E2004&amp;""),'Référentiel Articles'!$A$2:$F$634,3,FALSE),""))</f>
      </c>
      <c r="E2004" s="81" t="str">
        <v/>
      </c>
      <c r="F2004" s="83">
        <f>IF($E2004="","",IFERROR(VLOOKUP(TRIM(E2004&amp;""),'Référentiel Articles'!$A$2:$F$634,4,FALSE),""))</f>
      </c>
      <c r="G2004" s="84">
        <f>IF($E2004="","",IFERROR(VLOOKUP(TRIM(E2004&amp;""),'Référentiel Articles'!$A$2:$F$634,5,FALSE),""))</f>
      </c>
      <c r="H2004" s="85" t="str">
        <v/>
      </c>
      <c r="I2004" s="84">
        <f>IF($E2004="","",IFERROR(VLOOKUP(TRIM(E2004&amp;""),'Référentiel Articles'!$A$2:$F$634,6,FALSE),""))</f>
      </c>
      <c r="J2004" s="90">
        <f>IF(OR($E2004="",$H2004=""),"",$H2004*$I2004)</f>
      </c>
      <c r="K2004" s="87" t="str">
        <v/>
      </c>
    </row>
    <row r="2005">
      <c r="A2005" s="74" t="str">
        <v/>
      </c>
      <c r="B2005" s="74" t="str">
        <v/>
      </c>
      <c r="C2005" s="75">
        <f>IF($E2005="","",IFERROR(VLOOKUP(TRIM(E2005&amp;""),'Référentiel Articles'!$A$2:$F$634,2,FALSE),""))</f>
      </c>
      <c r="D2005" s="75">
        <f>IF($E2005="","",IFERROR(VLOOKUP(TRIM(E2005&amp;""),'Référentiel Articles'!$A$2:$F$634,3,FALSE),""))</f>
      </c>
      <c r="E2005" s="74" t="str">
        <v/>
      </c>
      <c r="F2005" s="75">
        <f>IF($E2005="","",IFERROR(VLOOKUP(TRIM(E2005&amp;""),'Référentiel Articles'!$A$2:$F$634,4,FALSE),""))</f>
      </c>
      <c r="G2005" s="76">
        <f>IF($E2005="","",IFERROR(VLOOKUP(TRIM(E2005&amp;""),'Référentiel Articles'!$A$2:$F$634,5,FALSE),""))</f>
      </c>
      <c r="H2005" s="77" t="str">
        <v/>
      </c>
      <c r="I2005" s="76">
        <f>IF($E2005="","",IFERROR(VLOOKUP(TRIM(E2005&amp;""),'Référentiel Articles'!$A$2:$F$634,6,FALSE),""))</f>
      </c>
      <c r="J2005" s="78">
        <f>IF(OR($E2005="",$H2005=""),"",$H2005*$I2005)</f>
      </c>
      <c r="K2005" s="79" t="str">
        <v/>
      </c>
    </row>
    <row r="2006">
      <c r="A2006" s="81" t="str">
        <v/>
      </c>
      <c r="B2006" s="81" t="str">
        <v/>
      </c>
      <c r="C2006" s="83">
        <f>IF($E2006="","",IFERROR(VLOOKUP(TRIM(E2006&amp;""),'Référentiel Articles'!$A$2:$F$634,2,FALSE),""))</f>
      </c>
      <c r="D2006" s="83">
        <f>IF($E2006="","",IFERROR(VLOOKUP(TRIM(E2006&amp;""),'Référentiel Articles'!$A$2:$F$634,3,FALSE),""))</f>
      </c>
      <c r="E2006" s="81" t="str">
        <v/>
      </c>
      <c r="F2006" s="83">
        <f>IF($E2006="","",IFERROR(VLOOKUP(TRIM(E2006&amp;""),'Référentiel Articles'!$A$2:$F$634,4,FALSE),""))</f>
      </c>
      <c r="G2006" s="84">
        <f>IF($E2006="","",IFERROR(VLOOKUP(TRIM(E2006&amp;""),'Référentiel Articles'!$A$2:$F$634,5,FALSE),""))</f>
      </c>
      <c r="H2006" s="85" t="str">
        <v/>
      </c>
      <c r="I2006" s="84">
        <f>IF($E2006="","",IFERROR(VLOOKUP(TRIM(E2006&amp;""),'Référentiel Articles'!$A$2:$F$634,6,FALSE),""))</f>
      </c>
      <c r="J2006" s="90">
        <f>IF(OR($E2006="",$H2006=""),"",$H2006*$I2006)</f>
      </c>
      <c r="K2006" s="87" t="str">
        <v/>
      </c>
    </row>
    <row r="2007">
      <c r="A2007" s="74" t="str">
        <v/>
      </c>
      <c r="B2007" s="74" t="str">
        <v/>
      </c>
      <c r="C2007" s="75">
        <f>IF($E2007="","",IFERROR(VLOOKUP(TRIM(E2007&amp;""),'Référentiel Articles'!$A$2:$F$634,2,FALSE),""))</f>
      </c>
      <c r="D2007" s="75">
        <f>IF($E2007="","",IFERROR(VLOOKUP(TRIM(E2007&amp;""),'Référentiel Articles'!$A$2:$F$634,3,FALSE),""))</f>
      </c>
      <c r="E2007" s="74" t="str">
        <v/>
      </c>
      <c r="F2007" s="75">
        <f>IF($E2007="","",IFERROR(VLOOKUP(TRIM(E2007&amp;""),'Référentiel Articles'!$A$2:$F$634,4,FALSE),""))</f>
      </c>
      <c r="G2007" s="76">
        <f>IF($E2007="","",IFERROR(VLOOKUP(TRIM(E2007&amp;""),'Référentiel Articles'!$A$2:$F$634,5,FALSE),""))</f>
      </c>
      <c r="H2007" s="77" t="str">
        <v/>
      </c>
      <c r="I2007" s="76">
        <f>IF($E2007="","",IFERROR(VLOOKUP(TRIM(E2007&amp;""),'Référentiel Articles'!$A$2:$F$634,6,FALSE),""))</f>
      </c>
      <c r="J2007" s="78">
        <f>IF(OR($E2007="",$H2007=""),"",$H2007*$I2007)</f>
      </c>
      <c r="K2007" s="79" t="str">
        <v/>
      </c>
    </row>
    <row r="2008">
      <c r="A2008" s="81" t="str">
        <v/>
      </c>
      <c r="B2008" s="81" t="str">
        <v/>
      </c>
      <c r="C2008" s="83">
        <f>IF($E2008="","",IFERROR(VLOOKUP(TRIM(E2008&amp;""),'Référentiel Articles'!$A$2:$F$634,2,FALSE),""))</f>
      </c>
      <c r="D2008" s="83">
        <f>IF($E2008="","",IFERROR(VLOOKUP(TRIM(E2008&amp;""),'Référentiel Articles'!$A$2:$F$634,3,FALSE),""))</f>
      </c>
      <c r="E2008" s="81" t="str">
        <v/>
      </c>
      <c r="F2008" s="83">
        <f>IF($E2008="","",IFERROR(VLOOKUP(TRIM(E2008&amp;""),'Référentiel Articles'!$A$2:$F$634,4,FALSE),""))</f>
      </c>
      <c r="G2008" s="84">
        <f>IF($E2008="","",IFERROR(VLOOKUP(TRIM(E2008&amp;""),'Référentiel Articles'!$A$2:$F$634,5,FALSE),""))</f>
      </c>
      <c r="H2008" s="85" t="str">
        <v/>
      </c>
      <c r="I2008" s="84">
        <f>IF($E2008="","",IFERROR(VLOOKUP(TRIM(E2008&amp;""),'Référentiel Articles'!$A$2:$F$634,6,FALSE),""))</f>
      </c>
      <c r="J2008" s="90">
        <f>IF(OR($E2008="",$H2008=""),"",$H2008*$I2008)</f>
      </c>
      <c r="K2008" s="87" t="str">
        <v/>
      </c>
    </row>
    <row r="2009">
      <c r="A2009" s="74" t="str">
        <v/>
      </c>
      <c r="B2009" s="74" t="str">
        <v/>
      </c>
      <c r="C2009" s="75">
        <f>IF($E2009="","",IFERROR(VLOOKUP(TRIM(E2009&amp;""),'Référentiel Articles'!$A$2:$F$634,2,FALSE),""))</f>
      </c>
      <c r="D2009" s="75">
        <f>IF($E2009="","",IFERROR(VLOOKUP(TRIM(E2009&amp;""),'Référentiel Articles'!$A$2:$F$634,3,FALSE),""))</f>
      </c>
      <c r="E2009" s="74" t="str">
        <v/>
      </c>
      <c r="F2009" s="75">
        <f>IF($E2009="","",IFERROR(VLOOKUP(TRIM(E2009&amp;""),'Référentiel Articles'!$A$2:$F$634,4,FALSE),""))</f>
      </c>
      <c r="G2009" s="76">
        <f>IF($E2009="","",IFERROR(VLOOKUP(TRIM(E2009&amp;""),'Référentiel Articles'!$A$2:$F$634,5,FALSE),""))</f>
      </c>
      <c r="H2009" s="77" t="str">
        <v/>
      </c>
      <c r="I2009" s="76">
        <f>IF($E2009="","",IFERROR(VLOOKUP(TRIM(E2009&amp;""),'Référentiel Articles'!$A$2:$F$634,6,FALSE),""))</f>
      </c>
      <c r="J2009" s="78">
        <f>IF(OR($E2009="",$H2009=""),"",$H2009*$I2009)</f>
      </c>
      <c r="K2009" s="79" t="str">
        <v/>
      </c>
    </row>
    <row r="2010">
      <c r="A2010" s="81" t="str">
        <v/>
      </c>
      <c r="B2010" s="81" t="str">
        <v/>
      </c>
      <c r="C2010" s="83">
        <f>IF($E2010="","",IFERROR(VLOOKUP(TRIM(E2010&amp;""),'Référentiel Articles'!$A$2:$F$634,2,FALSE),""))</f>
      </c>
      <c r="D2010" s="83">
        <f>IF($E2010="","",IFERROR(VLOOKUP(TRIM(E2010&amp;""),'Référentiel Articles'!$A$2:$F$634,3,FALSE),""))</f>
      </c>
      <c r="E2010" s="81" t="str">
        <v/>
      </c>
      <c r="F2010" s="83">
        <f>IF($E2010="","",IFERROR(VLOOKUP(TRIM(E2010&amp;""),'Référentiel Articles'!$A$2:$F$634,4,FALSE),""))</f>
      </c>
      <c r="G2010" s="84">
        <f>IF($E2010="","",IFERROR(VLOOKUP(TRIM(E2010&amp;""),'Référentiel Articles'!$A$2:$F$634,5,FALSE),""))</f>
      </c>
      <c r="H2010" s="85" t="str">
        <v/>
      </c>
      <c r="I2010" s="84">
        <f>IF($E2010="","",IFERROR(VLOOKUP(TRIM(E2010&amp;""),'Référentiel Articles'!$A$2:$F$634,6,FALSE),""))</f>
      </c>
      <c r="J2010" s="90">
        <f>IF(OR($E2010="",$H2010=""),"",$H2010*$I2010)</f>
      </c>
      <c r="K2010" s="87" t="str">
        <v/>
      </c>
    </row>
    <row r="2011">
      <c r="A2011" s="74" t="str">
        <v/>
      </c>
      <c r="B2011" s="74" t="str">
        <v/>
      </c>
      <c r="C2011" s="75">
        <f>IF($E2011="","",IFERROR(VLOOKUP(TRIM(E2011&amp;""),'Référentiel Articles'!$A$2:$F$634,2,FALSE),""))</f>
      </c>
      <c r="D2011" s="75">
        <f>IF($E2011="","",IFERROR(VLOOKUP(TRIM(E2011&amp;""),'Référentiel Articles'!$A$2:$F$634,3,FALSE),""))</f>
      </c>
      <c r="E2011" s="74" t="str">
        <v/>
      </c>
      <c r="F2011" s="75">
        <f>IF($E2011="","",IFERROR(VLOOKUP(TRIM(E2011&amp;""),'Référentiel Articles'!$A$2:$F$634,4,FALSE),""))</f>
      </c>
      <c r="G2011" s="76">
        <f>IF($E2011="","",IFERROR(VLOOKUP(TRIM(E2011&amp;""),'Référentiel Articles'!$A$2:$F$634,5,FALSE),""))</f>
      </c>
      <c r="H2011" s="77" t="str">
        <v/>
      </c>
      <c r="I2011" s="76">
        <f>IF($E2011="","",IFERROR(VLOOKUP(TRIM(E2011&amp;""),'Référentiel Articles'!$A$2:$F$634,6,FALSE),""))</f>
      </c>
      <c r="J2011" s="78">
        <f>IF(OR($E2011="",$H2011=""),"",$H2011*$I2011)</f>
      </c>
      <c r="K2011" s="79" t="str">
        <v/>
      </c>
    </row>
    <row r="2012">
      <c r="A2012" s="81" t="str">
        <v/>
      </c>
      <c r="B2012" s="81" t="str">
        <v/>
      </c>
      <c r="C2012" s="83">
        <f>IF($E2012="","",IFERROR(VLOOKUP(TRIM(E2012&amp;""),'Référentiel Articles'!$A$2:$F$634,2,FALSE),""))</f>
      </c>
      <c r="D2012" s="83">
        <f>IF($E2012="","",IFERROR(VLOOKUP(TRIM(E2012&amp;""),'Référentiel Articles'!$A$2:$F$634,3,FALSE),""))</f>
      </c>
      <c r="E2012" s="81" t="str">
        <v/>
      </c>
      <c r="F2012" s="83">
        <f>IF($E2012="","",IFERROR(VLOOKUP(TRIM(E2012&amp;""),'Référentiel Articles'!$A$2:$F$634,4,FALSE),""))</f>
      </c>
      <c r="G2012" s="84">
        <f>IF($E2012="","",IFERROR(VLOOKUP(TRIM(E2012&amp;""),'Référentiel Articles'!$A$2:$F$634,5,FALSE),""))</f>
      </c>
      <c r="H2012" s="85" t="str">
        <v/>
      </c>
      <c r="I2012" s="84">
        <f>IF($E2012="","",IFERROR(VLOOKUP(TRIM(E2012&amp;""),'Référentiel Articles'!$A$2:$F$634,6,FALSE),""))</f>
      </c>
      <c r="J2012" s="90">
        <f>IF(OR($E2012="",$H2012=""),"",$H2012*$I2012)</f>
      </c>
      <c r="K2012" s="87" t="str">
        <v/>
      </c>
    </row>
    <row r="2013">
      <c r="A2013" s="74" t="str">
        <v/>
      </c>
      <c r="B2013" s="74" t="str">
        <v/>
      </c>
      <c r="C2013" s="75">
        <f>IF($E2013="","",IFERROR(VLOOKUP(TRIM(E2013&amp;""),'Référentiel Articles'!$A$2:$F$634,2,FALSE),""))</f>
      </c>
      <c r="D2013" s="75">
        <f>IF($E2013="","",IFERROR(VLOOKUP(TRIM(E2013&amp;""),'Référentiel Articles'!$A$2:$F$634,3,FALSE),""))</f>
      </c>
      <c r="E2013" s="74" t="str">
        <v/>
      </c>
      <c r="F2013" s="75">
        <f>IF($E2013="","",IFERROR(VLOOKUP(TRIM(E2013&amp;""),'Référentiel Articles'!$A$2:$F$634,4,FALSE),""))</f>
      </c>
      <c r="G2013" s="76">
        <f>IF($E2013="","",IFERROR(VLOOKUP(TRIM(E2013&amp;""),'Référentiel Articles'!$A$2:$F$634,5,FALSE),""))</f>
      </c>
      <c r="H2013" s="77" t="str">
        <v/>
      </c>
      <c r="I2013" s="76">
        <f>IF($E2013="","",IFERROR(VLOOKUP(TRIM(E2013&amp;""),'Référentiel Articles'!$A$2:$F$634,6,FALSE),""))</f>
      </c>
      <c r="J2013" s="78">
        <f>IF(OR($E2013="",$H2013=""),"",$H2013*$I2013)</f>
      </c>
      <c r="K2013" s="79" t="str">
        <v/>
      </c>
    </row>
    <row r="2014">
      <c r="A2014" s="81" t="str">
        <v/>
      </c>
      <c r="B2014" s="81" t="str">
        <v/>
      </c>
      <c r="C2014" s="83">
        <f>IF($E2014="","",IFERROR(VLOOKUP(TRIM(E2014&amp;""),'Référentiel Articles'!$A$2:$F$634,2,FALSE),""))</f>
      </c>
      <c r="D2014" s="83">
        <f>IF($E2014="","",IFERROR(VLOOKUP(TRIM(E2014&amp;""),'Référentiel Articles'!$A$2:$F$634,3,FALSE),""))</f>
      </c>
      <c r="E2014" s="81" t="str">
        <v/>
      </c>
      <c r="F2014" s="83">
        <f>IF($E2014="","",IFERROR(VLOOKUP(TRIM(E2014&amp;""),'Référentiel Articles'!$A$2:$F$634,4,FALSE),""))</f>
      </c>
      <c r="G2014" s="84">
        <f>IF($E2014="","",IFERROR(VLOOKUP(TRIM(E2014&amp;""),'Référentiel Articles'!$A$2:$F$634,5,FALSE),""))</f>
      </c>
      <c r="H2014" s="85" t="str">
        <v/>
      </c>
      <c r="I2014" s="84">
        <f>IF($E2014="","",IFERROR(VLOOKUP(TRIM(E2014&amp;""),'Référentiel Articles'!$A$2:$F$634,6,FALSE),""))</f>
      </c>
      <c r="J2014" s="90">
        <f>IF(OR($E2014="",$H2014=""),"",$H2014*$I2014)</f>
      </c>
      <c r="K2014" s="87" t="str">
        <v/>
      </c>
    </row>
    <row r="2015">
      <c r="A2015" s="74" t="str">
        <v/>
      </c>
      <c r="B2015" s="74" t="str">
        <v/>
      </c>
      <c r="C2015" s="75">
        <f>IF($E2015="","",IFERROR(VLOOKUP(TRIM(E2015&amp;""),'Référentiel Articles'!$A$2:$F$634,2,FALSE),""))</f>
      </c>
      <c r="D2015" s="75">
        <f>IF($E2015="","",IFERROR(VLOOKUP(TRIM(E2015&amp;""),'Référentiel Articles'!$A$2:$F$634,3,FALSE),""))</f>
      </c>
      <c r="E2015" s="74" t="str">
        <v/>
      </c>
      <c r="F2015" s="75">
        <f>IF($E2015="","",IFERROR(VLOOKUP(TRIM(E2015&amp;""),'Référentiel Articles'!$A$2:$F$634,4,FALSE),""))</f>
      </c>
      <c r="G2015" s="76">
        <f>IF($E2015="","",IFERROR(VLOOKUP(TRIM(E2015&amp;""),'Référentiel Articles'!$A$2:$F$634,5,FALSE),""))</f>
      </c>
      <c r="H2015" s="77" t="str">
        <v/>
      </c>
      <c r="I2015" s="76">
        <f>IF($E2015="","",IFERROR(VLOOKUP(TRIM(E2015&amp;""),'Référentiel Articles'!$A$2:$F$634,6,FALSE),""))</f>
      </c>
      <c r="J2015" s="78">
        <f>IF(OR($E2015="",$H2015=""),"",$H2015*$I2015)</f>
      </c>
      <c r="K2015" s="79" t="str">
        <v/>
      </c>
    </row>
    <row r="2016">
      <c r="A2016" s="81" t="str">
        <v/>
      </c>
      <c r="B2016" s="81" t="str">
        <v/>
      </c>
      <c r="C2016" s="83">
        <f>IF($E2016="","",IFERROR(VLOOKUP(TRIM(E2016&amp;""),'Référentiel Articles'!$A$2:$F$634,2,FALSE),""))</f>
      </c>
      <c r="D2016" s="83">
        <f>IF($E2016="","",IFERROR(VLOOKUP(TRIM(E2016&amp;""),'Référentiel Articles'!$A$2:$F$634,3,FALSE),""))</f>
      </c>
      <c r="E2016" s="81" t="str">
        <v/>
      </c>
      <c r="F2016" s="83">
        <f>IF($E2016="","",IFERROR(VLOOKUP(TRIM(E2016&amp;""),'Référentiel Articles'!$A$2:$F$634,4,FALSE),""))</f>
      </c>
      <c r="G2016" s="84">
        <f>IF($E2016="","",IFERROR(VLOOKUP(TRIM(E2016&amp;""),'Référentiel Articles'!$A$2:$F$634,5,FALSE),""))</f>
      </c>
      <c r="H2016" s="85" t="str">
        <v/>
      </c>
      <c r="I2016" s="84">
        <f>IF($E2016="","",IFERROR(VLOOKUP(TRIM(E2016&amp;""),'Référentiel Articles'!$A$2:$F$634,6,FALSE),""))</f>
      </c>
      <c r="J2016" s="90">
        <f>IF(OR($E2016="",$H2016=""),"",$H2016*$I2016)</f>
      </c>
      <c r="K2016" s="87" t="str">
        <v/>
      </c>
    </row>
    <row r="2017">
      <c r="A2017" s="74" t="str">
        <v/>
      </c>
      <c r="B2017" s="74" t="str">
        <v/>
      </c>
      <c r="C2017" s="75">
        <f>IF($E2017="","",IFERROR(VLOOKUP(TRIM(E2017&amp;""),'Référentiel Articles'!$A$2:$F$634,2,FALSE),""))</f>
      </c>
      <c r="D2017" s="75">
        <f>IF($E2017="","",IFERROR(VLOOKUP(TRIM(E2017&amp;""),'Référentiel Articles'!$A$2:$F$634,3,FALSE),""))</f>
      </c>
      <c r="E2017" s="74" t="str">
        <v/>
      </c>
      <c r="F2017" s="75">
        <f>IF($E2017="","",IFERROR(VLOOKUP(TRIM(E2017&amp;""),'Référentiel Articles'!$A$2:$F$634,4,FALSE),""))</f>
      </c>
      <c r="G2017" s="76">
        <f>IF($E2017="","",IFERROR(VLOOKUP(TRIM(E2017&amp;""),'Référentiel Articles'!$A$2:$F$634,5,FALSE),""))</f>
      </c>
      <c r="H2017" s="77" t="str">
        <v/>
      </c>
      <c r="I2017" s="76">
        <f>IF($E2017="","",IFERROR(VLOOKUP(TRIM(E2017&amp;""),'Référentiel Articles'!$A$2:$F$634,6,FALSE),""))</f>
      </c>
      <c r="J2017" s="78">
        <f>IF(OR($E2017="",$H2017=""),"",$H2017*$I2017)</f>
      </c>
      <c r="K2017" s="79" t="str">
        <v/>
      </c>
    </row>
    <row r="2018">
      <c r="A2018" s="81" t="str">
        <v/>
      </c>
      <c r="B2018" s="81" t="str">
        <v/>
      </c>
      <c r="C2018" s="83">
        <f>IF($E2018="","",IFERROR(VLOOKUP(TRIM(E2018&amp;""),'Référentiel Articles'!$A$2:$F$634,2,FALSE),""))</f>
      </c>
      <c r="D2018" s="83">
        <f>IF($E2018="","",IFERROR(VLOOKUP(TRIM(E2018&amp;""),'Référentiel Articles'!$A$2:$F$634,3,FALSE),""))</f>
      </c>
      <c r="E2018" s="81" t="str">
        <v/>
      </c>
      <c r="F2018" s="83">
        <f>IF($E2018="","",IFERROR(VLOOKUP(TRIM(E2018&amp;""),'Référentiel Articles'!$A$2:$F$634,4,FALSE),""))</f>
      </c>
      <c r="G2018" s="84">
        <f>IF($E2018="","",IFERROR(VLOOKUP(TRIM(E2018&amp;""),'Référentiel Articles'!$A$2:$F$634,5,FALSE),""))</f>
      </c>
      <c r="H2018" s="85" t="str">
        <v/>
      </c>
      <c r="I2018" s="84">
        <f>IF($E2018="","",IFERROR(VLOOKUP(TRIM(E2018&amp;""),'Référentiel Articles'!$A$2:$F$634,6,FALSE),""))</f>
      </c>
      <c r="J2018" s="90">
        <f>IF(OR($E2018="",$H2018=""),"",$H2018*$I2018)</f>
      </c>
      <c r="K2018" s="87" t="str">
        <v/>
      </c>
    </row>
    <row r="2019">
      <c r="A2019" s="74" t="str">
        <v/>
      </c>
      <c r="B2019" s="74" t="str">
        <v/>
      </c>
      <c r="C2019" s="75">
        <f>IF($E2019="","",IFERROR(VLOOKUP(TRIM(E2019&amp;""),'Référentiel Articles'!$A$2:$F$634,2,FALSE),""))</f>
      </c>
      <c r="D2019" s="75">
        <f>IF($E2019="","",IFERROR(VLOOKUP(TRIM(E2019&amp;""),'Référentiel Articles'!$A$2:$F$634,3,FALSE),""))</f>
      </c>
      <c r="E2019" s="74" t="str">
        <v/>
      </c>
      <c r="F2019" s="75">
        <f>IF($E2019="","",IFERROR(VLOOKUP(TRIM(E2019&amp;""),'Référentiel Articles'!$A$2:$F$634,4,FALSE),""))</f>
      </c>
      <c r="G2019" s="76">
        <f>IF($E2019="","",IFERROR(VLOOKUP(TRIM(E2019&amp;""),'Référentiel Articles'!$A$2:$F$634,5,FALSE),""))</f>
      </c>
      <c r="H2019" s="77" t="str">
        <v/>
      </c>
      <c r="I2019" s="76">
        <f>IF($E2019="","",IFERROR(VLOOKUP(TRIM(E2019&amp;""),'Référentiel Articles'!$A$2:$F$634,6,FALSE),""))</f>
      </c>
      <c r="J2019" s="78">
        <f>IF(OR($E2019="",$H2019=""),"",$H2019*$I2019)</f>
      </c>
      <c r="K2019" s="79" t="str">
        <v/>
      </c>
    </row>
    <row r="2020">
      <c r="A2020" s="81" t="str">
        <v/>
      </c>
      <c r="B2020" s="81" t="str">
        <v/>
      </c>
      <c r="C2020" s="83">
        <f>IF($E2020="","",IFERROR(VLOOKUP(TRIM(E2020&amp;""),'Référentiel Articles'!$A$2:$F$634,2,FALSE),""))</f>
      </c>
      <c r="D2020" s="83">
        <f>IF($E2020="","",IFERROR(VLOOKUP(TRIM(E2020&amp;""),'Référentiel Articles'!$A$2:$F$634,3,FALSE),""))</f>
      </c>
      <c r="E2020" s="81" t="str">
        <v/>
      </c>
      <c r="F2020" s="83">
        <f>IF($E2020="","",IFERROR(VLOOKUP(TRIM(E2020&amp;""),'Référentiel Articles'!$A$2:$F$634,4,FALSE),""))</f>
      </c>
      <c r="G2020" s="84">
        <f>IF($E2020="","",IFERROR(VLOOKUP(TRIM(E2020&amp;""),'Référentiel Articles'!$A$2:$F$634,5,FALSE),""))</f>
      </c>
      <c r="H2020" s="85" t="str">
        <v/>
      </c>
      <c r="I2020" s="84">
        <f>IF($E2020="","",IFERROR(VLOOKUP(TRIM(E2020&amp;""),'Référentiel Articles'!$A$2:$F$634,6,FALSE),""))</f>
      </c>
      <c r="J2020" s="90">
        <f>IF(OR($E2020="",$H2020=""),"",$H2020*$I2020)</f>
      </c>
      <c r="K2020" s="87" t="str">
        <v/>
      </c>
    </row>
    <row r="2021">
      <c r="A2021" s="74" t="str">
        <v/>
      </c>
      <c r="B2021" s="74" t="str">
        <v/>
      </c>
      <c r="C2021" s="75">
        <f>IF($E2021="","",IFERROR(VLOOKUP(TRIM(E2021&amp;""),'Référentiel Articles'!$A$2:$F$634,2,FALSE),""))</f>
      </c>
      <c r="D2021" s="75">
        <f>IF($E2021="","",IFERROR(VLOOKUP(TRIM(E2021&amp;""),'Référentiel Articles'!$A$2:$F$634,3,FALSE),""))</f>
      </c>
      <c r="E2021" s="74" t="str">
        <v/>
      </c>
      <c r="F2021" s="75">
        <f>IF($E2021="","",IFERROR(VLOOKUP(TRIM(E2021&amp;""),'Référentiel Articles'!$A$2:$F$634,4,FALSE),""))</f>
      </c>
      <c r="G2021" s="76">
        <f>IF($E2021="","",IFERROR(VLOOKUP(TRIM(E2021&amp;""),'Référentiel Articles'!$A$2:$F$634,5,FALSE),""))</f>
      </c>
      <c r="H2021" s="77" t="str">
        <v/>
      </c>
      <c r="I2021" s="76">
        <f>IF($E2021="","",IFERROR(VLOOKUP(TRIM(E2021&amp;""),'Référentiel Articles'!$A$2:$F$634,6,FALSE),""))</f>
      </c>
      <c r="J2021" s="78">
        <f>IF(OR($E2021="",$H2021=""),"",$H2021*$I2021)</f>
      </c>
      <c r="K2021" s="79" t="str">
        <v/>
      </c>
    </row>
    <row r="2022">
      <c r="A2022" s="81" t="str">
        <v/>
      </c>
      <c r="B2022" s="81" t="str">
        <v/>
      </c>
      <c r="C2022" s="83">
        <f>IF($E2022="","",IFERROR(VLOOKUP(TRIM(E2022&amp;""),'Référentiel Articles'!$A$2:$F$634,2,FALSE),""))</f>
      </c>
      <c r="D2022" s="83">
        <f>IF($E2022="","",IFERROR(VLOOKUP(TRIM(E2022&amp;""),'Référentiel Articles'!$A$2:$F$634,3,FALSE),""))</f>
      </c>
      <c r="E2022" s="81" t="str">
        <v/>
      </c>
      <c r="F2022" s="83">
        <f>IF($E2022="","",IFERROR(VLOOKUP(TRIM(E2022&amp;""),'Référentiel Articles'!$A$2:$F$634,4,FALSE),""))</f>
      </c>
      <c r="G2022" s="84">
        <f>IF($E2022="","",IFERROR(VLOOKUP(TRIM(E2022&amp;""),'Référentiel Articles'!$A$2:$F$634,5,FALSE),""))</f>
      </c>
      <c r="H2022" s="85" t="str">
        <v/>
      </c>
      <c r="I2022" s="84">
        <f>IF($E2022="","",IFERROR(VLOOKUP(TRIM(E2022&amp;""),'Référentiel Articles'!$A$2:$F$634,6,FALSE),""))</f>
      </c>
      <c r="J2022" s="90">
        <f>IF(OR($E2022="",$H2022=""),"",$H2022*$I2022)</f>
      </c>
      <c r="K2022" s="87" t="str">
        <v/>
      </c>
    </row>
    <row r="2023">
      <c r="A2023" s="74" t="str">
        <v/>
      </c>
      <c r="B2023" s="74" t="str">
        <v/>
      </c>
      <c r="C2023" s="75">
        <f>IF($E2023="","",IFERROR(VLOOKUP(TRIM(E2023&amp;""),'Référentiel Articles'!$A$2:$F$634,2,FALSE),""))</f>
      </c>
      <c r="D2023" s="75">
        <f>IF($E2023="","",IFERROR(VLOOKUP(TRIM(E2023&amp;""),'Référentiel Articles'!$A$2:$F$634,3,FALSE),""))</f>
      </c>
      <c r="E2023" s="74" t="str">
        <v/>
      </c>
      <c r="F2023" s="75">
        <f>IF($E2023="","",IFERROR(VLOOKUP(TRIM(E2023&amp;""),'Référentiel Articles'!$A$2:$F$634,4,FALSE),""))</f>
      </c>
      <c r="G2023" s="76">
        <f>IF($E2023="","",IFERROR(VLOOKUP(TRIM(E2023&amp;""),'Référentiel Articles'!$A$2:$F$634,5,FALSE),""))</f>
      </c>
      <c r="H2023" s="77" t="str">
        <v/>
      </c>
      <c r="I2023" s="76">
        <f>IF($E2023="","",IFERROR(VLOOKUP(TRIM(E2023&amp;""),'Référentiel Articles'!$A$2:$F$634,6,FALSE),""))</f>
      </c>
      <c r="J2023" s="78">
        <f>IF(OR($E2023="",$H2023=""),"",$H2023*$I2023)</f>
      </c>
      <c r="K2023" s="79" t="str">
        <v/>
      </c>
    </row>
    <row r="2024">
      <c r="A2024" s="81" t="str">
        <v/>
      </c>
      <c r="B2024" s="81" t="str">
        <v/>
      </c>
      <c r="C2024" s="83">
        <f>IF($E2024="","",IFERROR(VLOOKUP(TRIM(E2024&amp;""),'Référentiel Articles'!$A$2:$F$634,2,FALSE),""))</f>
      </c>
      <c r="D2024" s="83">
        <f>IF($E2024="","",IFERROR(VLOOKUP(TRIM(E2024&amp;""),'Référentiel Articles'!$A$2:$F$634,3,FALSE),""))</f>
      </c>
      <c r="E2024" s="81" t="str">
        <v/>
      </c>
      <c r="F2024" s="83">
        <f>IF($E2024="","",IFERROR(VLOOKUP(TRIM(E2024&amp;""),'Référentiel Articles'!$A$2:$F$634,4,FALSE),""))</f>
      </c>
      <c r="G2024" s="84">
        <f>IF($E2024="","",IFERROR(VLOOKUP(TRIM(E2024&amp;""),'Référentiel Articles'!$A$2:$F$634,5,FALSE),""))</f>
      </c>
      <c r="H2024" s="85" t="str">
        <v/>
      </c>
      <c r="I2024" s="84">
        <f>IF($E2024="","",IFERROR(VLOOKUP(TRIM(E2024&amp;""),'Référentiel Articles'!$A$2:$F$634,6,FALSE),""))</f>
      </c>
      <c r="J2024" s="90">
        <f>IF(OR($E2024="",$H2024=""),"",$H2024*$I2024)</f>
      </c>
      <c r="K2024" s="87" t="str">
        <v/>
      </c>
    </row>
    <row r="2025">
      <c r="A2025" s="74" t="str">
        <v/>
      </c>
      <c r="B2025" s="74" t="str">
        <v/>
      </c>
      <c r="C2025" s="75">
        <f>IF($E2025="","",IFERROR(VLOOKUP(TRIM(E2025&amp;""),'Référentiel Articles'!$A$2:$F$634,2,FALSE),""))</f>
      </c>
      <c r="D2025" s="75">
        <f>IF($E2025="","",IFERROR(VLOOKUP(TRIM(E2025&amp;""),'Référentiel Articles'!$A$2:$F$634,3,FALSE),""))</f>
      </c>
      <c r="E2025" s="74" t="str">
        <v/>
      </c>
      <c r="F2025" s="75">
        <f>IF($E2025="","",IFERROR(VLOOKUP(TRIM(E2025&amp;""),'Référentiel Articles'!$A$2:$F$634,4,FALSE),""))</f>
      </c>
      <c r="G2025" s="76">
        <f>IF($E2025="","",IFERROR(VLOOKUP(TRIM(E2025&amp;""),'Référentiel Articles'!$A$2:$F$634,5,FALSE),""))</f>
      </c>
      <c r="H2025" s="77" t="str">
        <v/>
      </c>
      <c r="I2025" s="76">
        <f>IF($E2025="","",IFERROR(VLOOKUP(TRIM(E2025&amp;""),'Référentiel Articles'!$A$2:$F$634,6,FALSE),""))</f>
      </c>
      <c r="J2025" s="78">
        <f>IF(OR($E2025="",$H2025=""),"",$H2025*$I2025)</f>
      </c>
      <c r="K2025" s="79" t="str">
        <v/>
      </c>
    </row>
    <row r="2026">
      <c r="A2026" s="81" t="str">
        <v/>
      </c>
      <c r="B2026" s="81" t="str">
        <v/>
      </c>
      <c r="C2026" s="83">
        <f>IF($E2026="","",IFERROR(VLOOKUP(TRIM(E2026&amp;""),'Référentiel Articles'!$A$2:$F$634,2,FALSE),""))</f>
      </c>
      <c r="D2026" s="83">
        <f>IF($E2026="","",IFERROR(VLOOKUP(TRIM(E2026&amp;""),'Référentiel Articles'!$A$2:$F$634,3,FALSE),""))</f>
      </c>
      <c r="E2026" s="81" t="str">
        <v/>
      </c>
      <c r="F2026" s="83">
        <f>IF($E2026="","",IFERROR(VLOOKUP(TRIM(E2026&amp;""),'Référentiel Articles'!$A$2:$F$634,4,FALSE),""))</f>
      </c>
      <c r="G2026" s="84">
        <f>IF($E2026="","",IFERROR(VLOOKUP(TRIM(E2026&amp;""),'Référentiel Articles'!$A$2:$F$634,5,FALSE),""))</f>
      </c>
      <c r="H2026" s="85" t="str">
        <v/>
      </c>
      <c r="I2026" s="84">
        <f>IF($E2026="","",IFERROR(VLOOKUP(TRIM(E2026&amp;""),'Référentiel Articles'!$A$2:$F$634,6,FALSE),""))</f>
      </c>
      <c r="J2026" s="90">
        <f>IF(OR($E2026="",$H2026=""),"",$H2026*$I2026)</f>
      </c>
      <c r="K2026" s="87" t="str">
        <v/>
      </c>
    </row>
    <row r="2027">
      <c r="A2027" s="74" t="str">
        <v/>
      </c>
      <c r="B2027" s="74" t="str">
        <v/>
      </c>
      <c r="C2027" s="75">
        <f>IF($E2027="","",IFERROR(VLOOKUP(TRIM(E2027&amp;""),'Référentiel Articles'!$A$2:$F$634,2,FALSE),""))</f>
      </c>
      <c r="D2027" s="75">
        <f>IF($E2027="","",IFERROR(VLOOKUP(TRIM(E2027&amp;""),'Référentiel Articles'!$A$2:$F$634,3,FALSE),""))</f>
      </c>
      <c r="E2027" s="74" t="str">
        <v/>
      </c>
      <c r="F2027" s="75">
        <f>IF($E2027="","",IFERROR(VLOOKUP(TRIM(E2027&amp;""),'Référentiel Articles'!$A$2:$F$634,4,FALSE),""))</f>
      </c>
      <c r="G2027" s="76">
        <f>IF($E2027="","",IFERROR(VLOOKUP(TRIM(E2027&amp;""),'Référentiel Articles'!$A$2:$F$634,5,FALSE),""))</f>
      </c>
      <c r="H2027" s="77" t="str">
        <v/>
      </c>
      <c r="I2027" s="76">
        <f>IF($E2027="","",IFERROR(VLOOKUP(TRIM(E2027&amp;""),'Référentiel Articles'!$A$2:$F$634,6,FALSE),""))</f>
      </c>
      <c r="J2027" s="78">
        <f>IF(OR($E2027="",$H2027=""),"",$H2027*$I2027)</f>
      </c>
      <c r="K2027" s="79" t="str">
        <v/>
      </c>
    </row>
    <row r="2028">
      <c r="A2028" s="81" t="str">
        <v/>
      </c>
      <c r="B2028" s="81" t="str">
        <v/>
      </c>
      <c r="C2028" s="83">
        <f>IF($E2028="","",IFERROR(VLOOKUP(TRIM(E2028&amp;""),'Référentiel Articles'!$A$2:$F$634,2,FALSE),""))</f>
      </c>
      <c r="D2028" s="83">
        <f>IF($E2028="","",IFERROR(VLOOKUP(TRIM(E2028&amp;""),'Référentiel Articles'!$A$2:$F$634,3,FALSE),""))</f>
      </c>
      <c r="E2028" s="81" t="str">
        <v/>
      </c>
      <c r="F2028" s="83">
        <f>IF($E2028="","",IFERROR(VLOOKUP(TRIM(E2028&amp;""),'Référentiel Articles'!$A$2:$F$634,4,FALSE),""))</f>
      </c>
      <c r="G2028" s="84">
        <f>IF($E2028="","",IFERROR(VLOOKUP(TRIM(E2028&amp;""),'Référentiel Articles'!$A$2:$F$634,5,FALSE),""))</f>
      </c>
      <c r="H2028" s="85" t="str">
        <v/>
      </c>
      <c r="I2028" s="84">
        <f>IF($E2028="","",IFERROR(VLOOKUP(TRIM(E2028&amp;""),'Référentiel Articles'!$A$2:$F$634,6,FALSE),""))</f>
      </c>
      <c r="J2028" s="90">
        <f>IF(OR($E2028="",$H2028=""),"",$H2028*$I2028)</f>
      </c>
      <c r="K2028" s="87" t="str">
        <v/>
      </c>
    </row>
    <row r="2029">
      <c r="A2029" s="74" t="str">
        <v/>
      </c>
      <c r="B2029" s="74" t="str">
        <v/>
      </c>
      <c r="C2029" s="75">
        <f>IF($E2029="","",IFERROR(VLOOKUP(TRIM(E2029&amp;""),'Référentiel Articles'!$A$2:$F$634,2,FALSE),""))</f>
      </c>
      <c r="D2029" s="75">
        <f>IF($E2029="","",IFERROR(VLOOKUP(TRIM(E2029&amp;""),'Référentiel Articles'!$A$2:$F$634,3,FALSE),""))</f>
      </c>
      <c r="E2029" s="74" t="str">
        <v/>
      </c>
      <c r="F2029" s="75">
        <f>IF($E2029="","",IFERROR(VLOOKUP(TRIM(E2029&amp;""),'Référentiel Articles'!$A$2:$F$634,4,FALSE),""))</f>
      </c>
      <c r="G2029" s="76">
        <f>IF($E2029="","",IFERROR(VLOOKUP(TRIM(E2029&amp;""),'Référentiel Articles'!$A$2:$F$634,5,FALSE),""))</f>
      </c>
      <c r="H2029" s="77" t="str">
        <v/>
      </c>
      <c r="I2029" s="76">
        <f>IF($E2029="","",IFERROR(VLOOKUP(TRIM(E2029&amp;""),'Référentiel Articles'!$A$2:$F$634,6,FALSE),""))</f>
      </c>
      <c r="J2029" s="78">
        <f>IF(OR($E2029="",$H2029=""),"",$H2029*$I2029)</f>
      </c>
      <c r="K2029" s="79" t="str">
        <v/>
      </c>
    </row>
    <row r="2030">
      <c r="A2030" s="81" t="str">
        <v/>
      </c>
      <c r="B2030" s="81" t="str">
        <v/>
      </c>
      <c r="C2030" s="83">
        <f>IF($E2030="","",IFERROR(VLOOKUP(TRIM(E2030&amp;""),'Référentiel Articles'!$A$2:$F$634,2,FALSE),""))</f>
      </c>
      <c r="D2030" s="83">
        <f>IF($E2030="","",IFERROR(VLOOKUP(TRIM(E2030&amp;""),'Référentiel Articles'!$A$2:$F$634,3,FALSE),""))</f>
      </c>
      <c r="E2030" s="81" t="str">
        <v/>
      </c>
      <c r="F2030" s="83">
        <f>IF($E2030="","",IFERROR(VLOOKUP(TRIM(E2030&amp;""),'Référentiel Articles'!$A$2:$F$634,4,FALSE),""))</f>
      </c>
      <c r="G2030" s="84">
        <f>IF($E2030="","",IFERROR(VLOOKUP(TRIM(E2030&amp;""),'Référentiel Articles'!$A$2:$F$634,5,FALSE),""))</f>
      </c>
      <c r="H2030" s="85" t="str">
        <v/>
      </c>
      <c r="I2030" s="84">
        <f>IF($E2030="","",IFERROR(VLOOKUP(TRIM(E2030&amp;""),'Référentiel Articles'!$A$2:$F$634,6,FALSE),""))</f>
      </c>
      <c r="J2030" s="90">
        <f>IF(OR($E2030="",$H2030=""),"",$H2030*$I2030)</f>
      </c>
      <c r="K2030" s="87" t="str">
        <v/>
      </c>
    </row>
    <row r="2031">
      <c r="A2031" s="74" t="str">
        <v/>
      </c>
      <c r="B2031" s="74" t="str">
        <v/>
      </c>
      <c r="C2031" s="75">
        <f>IF($E2031="","",IFERROR(VLOOKUP(TRIM(E2031&amp;""),'Référentiel Articles'!$A$2:$F$634,2,FALSE),""))</f>
      </c>
      <c r="D2031" s="75">
        <f>IF($E2031="","",IFERROR(VLOOKUP(TRIM(E2031&amp;""),'Référentiel Articles'!$A$2:$F$634,3,FALSE),""))</f>
      </c>
      <c r="E2031" s="74" t="str">
        <v/>
      </c>
      <c r="F2031" s="75">
        <f>IF($E2031="","",IFERROR(VLOOKUP(TRIM(E2031&amp;""),'Référentiel Articles'!$A$2:$F$634,4,FALSE),""))</f>
      </c>
      <c r="G2031" s="76">
        <f>IF($E2031="","",IFERROR(VLOOKUP(TRIM(E2031&amp;""),'Référentiel Articles'!$A$2:$F$634,5,FALSE),""))</f>
      </c>
      <c r="H2031" s="77" t="str">
        <v/>
      </c>
      <c r="I2031" s="76">
        <f>IF($E2031="","",IFERROR(VLOOKUP(TRIM(E2031&amp;""),'Référentiel Articles'!$A$2:$F$634,6,FALSE),""))</f>
      </c>
      <c r="J2031" s="78">
        <f>IF(OR($E2031="",$H2031=""),"",$H2031*$I2031)</f>
      </c>
      <c r="K2031" s="79" t="str">
        <v/>
      </c>
    </row>
    <row r="2032">
      <c r="A2032" s="81" t="str">
        <v/>
      </c>
      <c r="B2032" s="81" t="str">
        <v/>
      </c>
      <c r="C2032" s="83">
        <f>IF($E2032="","",IFERROR(VLOOKUP(TRIM(E2032&amp;""),'Référentiel Articles'!$A$2:$F$634,2,FALSE),""))</f>
      </c>
      <c r="D2032" s="83">
        <f>IF($E2032="","",IFERROR(VLOOKUP(TRIM(E2032&amp;""),'Référentiel Articles'!$A$2:$F$634,3,FALSE),""))</f>
      </c>
      <c r="E2032" s="81" t="str">
        <v/>
      </c>
      <c r="F2032" s="83">
        <f>IF($E2032="","",IFERROR(VLOOKUP(TRIM(E2032&amp;""),'Référentiel Articles'!$A$2:$F$634,4,FALSE),""))</f>
      </c>
      <c r="G2032" s="84">
        <f>IF($E2032="","",IFERROR(VLOOKUP(TRIM(E2032&amp;""),'Référentiel Articles'!$A$2:$F$634,5,FALSE),""))</f>
      </c>
      <c r="H2032" s="85" t="str">
        <v/>
      </c>
      <c r="I2032" s="84">
        <f>IF($E2032="","",IFERROR(VLOOKUP(TRIM(E2032&amp;""),'Référentiel Articles'!$A$2:$F$634,6,FALSE),""))</f>
      </c>
      <c r="J2032" s="90">
        <f>IF(OR($E2032="",$H2032=""),"",$H2032*$I2032)</f>
      </c>
      <c r="K2032" s="87" t="str">
        <v/>
      </c>
    </row>
    <row r="2033">
      <c r="A2033" s="74" t="str">
        <v/>
      </c>
      <c r="B2033" s="74" t="str">
        <v/>
      </c>
      <c r="C2033" s="75">
        <f>IF($E2033="","",IFERROR(VLOOKUP(TRIM(E2033&amp;""),'Référentiel Articles'!$A$2:$F$634,2,FALSE),""))</f>
      </c>
      <c r="D2033" s="75">
        <f>IF($E2033="","",IFERROR(VLOOKUP(TRIM(E2033&amp;""),'Référentiel Articles'!$A$2:$F$634,3,FALSE),""))</f>
      </c>
      <c r="E2033" s="74" t="str">
        <v/>
      </c>
      <c r="F2033" s="75">
        <f>IF($E2033="","",IFERROR(VLOOKUP(TRIM(E2033&amp;""),'Référentiel Articles'!$A$2:$F$634,4,FALSE),""))</f>
      </c>
      <c r="G2033" s="76">
        <f>IF($E2033="","",IFERROR(VLOOKUP(TRIM(E2033&amp;""),'Référentiel Articles'!$A$2:$F$634,5,FALSE),""))</f>
      </c>
      <c r="H2033" s="77" t="str">
        <v/>
      </c>
      <c r="I2033" s="76">
        <f>IF($E2033="","",IFERROR(VLOOKUP(TRIM(E2033&amp;""),'Référentiel Articles'!$A$2:$F$634,6,FALSE),""))</f>
      </c>
      <c r="J2033" s="78">
        <f>IF(OR($E2033="",$H2033=""),"",$H2033*$I2033)</f>
      </c>
      <c r="K2033" s="79" t="str">
        <v/>
      </c>
    </row>
    <row r="2034">
      <c r="A2034" s="81" t="str">
        <v/>
      </c>
      <c r="B2034" s="81" t="str">
        <v/>
      </c>
      <c r="C2034" s="83">
        <f>IF($E2034="","",IFERROR(VLOOKUP(TRIM(E2034&amp;""),'Référentiel Articles'!$A$2:$F$634,2,FALSE),""))</f>
      </c>
      <c r="D2034" s="83">
        <f>IF($E2034="","",IFERROR(VLOOKUP(TRIM(E2034&amp;""),'Référentiel Articles'!$A$2:$F$634,3,FALSE),""))</f>
      </c>
      <c r="E2034" s="81" t="str">
        <v/>
      </c>
      <c r="F2034" s="83">
        <f>IF($E2034="","",IFERROR(VLOOKUP(TRIM(E2034&amp;""),'Référentiel Articles'!$A$2:$F$634,4,FALSE),""))</f>
      </c>
      <c r="G2034" s="84">
        <f>IF($E2034="","",IFERROR(VLOOKUP(TRIM(E2034&amp;""),'Référentiel Articles'!$A$2:$F$634,5,FALSE),""))</f>
      </c>
      <c r="H2034" s="85" t="str">
        <v/>
      </c>
      <c r="I2034" s="84">
        <f>IF($E2034="","",IFERROR(VLOOKUP(TRIM(E2034&amp;""),'Référentiel Articles'!$A$2:$F$634,6,FALSE),""))</f>
      </c>
      <c r="J2034" s="90">
        <f>IF(OR($E2034="",$H2034=""),"",$H2034*$I2034)</f>
      </c>
      <c r="K2034" s="87" t="str">
        <v/>
      </c>
    </row>
    <row r="2035">
      <c r="A2035" s="74" t="str">
        <v/>
      </c>
      <c r="B2035" s="74" t="str">
        <v/>
      </c>
      <c r="C2035" s="75">
        <f>IF($E2035="","",IFERROR(VLOOKUP(TRIM(E2035&amp;""),'Référentiel Articles'!$A$2:$F$634,2,FALSE),""))</f>
      </c>
      <c r="D2035" s="75">
        <f>IF($E2035="","",IFERROR(VLOOKUP(TRIM(E2035&amp;""),'Référentiel Articles'!$A$2:$F$634,3,FALSE),""))</f>
      </c>
      <c r="E2035" s="74" t="str">
        <v/>
      </c>
      <c r="F2035" s="75">
        <f>IF($E2035="","",IFERROR(VLOOKUP(TRIM(E2035&amp;""),'Référentiel Articles'!$A$2:$F$634,4,FALSE),""))</f>
      </c>
      <c r="G2035" s="76">
        <f>IF($E2035="","",IFERROR(VLOOKUP(TRIM(E2035&amp;""),'Référentiel Articles'!$A$2:$F$634,5,FALSE),""))</f>
      </c>
      <c r="H2035" s="77" t="str">
        <v/>
      </c>
      <c r="I2035" s="76">
        <f>IF($E2035="","",IFERROR(VLOOKUP(TRIM(E2035&amp;""),'Référentiel Articles'!$A$2:$F$634,6,FALSE),""))</f>
      </c>
      <c r="J2035" s="78">
        <f>IF(OR($E2035="",$H2035=""),"",$H2035*$I2035)</f>
      </c>
      <c r="K2035" s="79" t="str">
        <v/>
      </c>
    </row>
    <row r="2036">
      <c r="A2036" s="81" t="str">
        <v/>
      </c>
      <c r="B2036" s="81" t="str">
        <v/>
      </c>
      <c r="C2036" s="83">
        <f>IF($E2036="","",IFERROR(VLOOKUP(TRIM(E2036&amp;""),'Référentiel Articles'!$A$2:$F$634,2,FALSE),""))</f>
      </c>
      <c r="D2036" s="83">
        <f>IF($E2036="","",IFERROR(VLOOKUP(TRIM(E2036&amp;""),'Référentiel Articles'!$A$2:$F$634,3,FALSE),""))</f>
      </c>
      <c r="E2036" s="81" t="str">
        <v/>
      </c>
      <c r="F2036" s="83">
        <f>IF($E2036="","",IFERROR(VLOOKUP(TRIM(E2036&amp;""),'Référentiel Articles'!$A$2:$F$634,4,FALSE),""))</f>
      </c>
      <c r="G2036" s="84">
        <f>IF($E2036="","",IFERROR(VLOOKUP(TRIM(E2036&amp;""),'Référentiel Articles'!$A$2:$F$634,5,FALSE),""))</f>
      </c>
      <c r="H2036" s="85" t="str">
        <v/>
      </c>
      <c r="I2036" s="84">
        <f>IF($E2036="","",IFERROR(VLOOKUP(TRIM(E2036&amp;""),'Référentiel Articles'!$A$2:$F$634,6,FALSE),""))</f>
      </c>
      <c r="J2036" s="90">
        <f>IF(OR($E2036="",$H2036=""),"",$H2036*$I2036)</f>
      </c>
      <c r="K2036" s="87" t="str">
        <v/>
      </c>
    </row>
    <row r="2037">
      <c r="A2037" s="74" t="str">
        <v/>
      </c>
      <c r="B2037" s="74" t="str">
        <v/>
      </c>
      <c r="C2037" s="75">
        <f>IF($E2037="","",IFERROR(VLOOKUP(TRIM(E2037&amp;""),'Référentiel Articles'!$A$2:$F$634,2,FALSE),""))</f>
      </c>
      <c r="D2037" s="75">
        <f>IF($E2037="","",IFERROR(VLOOKUP(TRIM(E2037&amp;""),'Référentiel Articles'!$A$2:$F$634,3,FALSE),""))</f>
      </c>
      <c r="E2037" s="74" t="str">
        <v/>
      </c>
      <c r="F2037" s="75">
        <f>IF($E2037="","",IFERROR(VLOOKUP(TRIM(E2037&amp;""),'Référentiel Articles'!$A$2:$F$634,4,FALSE),""))</f>
      </c>
      <c r="G2037" s="76">
        <f>IF($E2037="","",IFERROR(VLOOKUP(TRIM(E2037&amp;""),'Référentiel Articles'!$A$2:$F$634,5,FALSE),""))</f>
      </c>
      <c r="H2037" s="77" t="str">
        <v/>
      </c>
      <c r="I2037" s="76">
        <f>IF($E2037="","",IFERROR(VLOOKUP(TRIM(E2037&amp;""),'Référentiel Articles'!$A$2:$F$634,6,FALSE),""))</f>
      </c>
      <c r="J2037" s="78">
        <f>IF(OR($E2037="",$H2037=""),"",$H2037*$I2037)</f>
      </c>
      <c r="K2037" s="79" t="str">
        <v/>
      </c>
    </row>
    <row r="2038">
      <c r="A2038" s="81" t="str">
        <v/>
      </c>
      <c r="B2038" s="81" t="str">
        <v/>
      </c>
      <c r="C2038" s="83">
        <f>IF($E2038="","",IFERROR(VLOOKUP(TRIM(E2038&amp;""),'Référentiel Articles'!$A$2:$F$634,2,FALSE),""))</f>
      </c>
      <c r="D2038" s="83">
        <f>IF($E2038="","",IFERROR(VLOOKUP(TRIM(E2038&amp;""),'Référentiel Articles'!$A$2:$F$634,3,FALSE),""))</f>
      </c>
      <c r="E2038" s="81" t="str">
        <v/>
      </c>
      <c r="F2038" s="83">
        <f>IF($E2038="","",IFERROR(VLOOKUP(TRIM(E2038&amp;""),'Référentiel Articles'!$A$2:$F$634,4,FALSE),""))</f>
      </c>
      <c r="G2038" s="84">
        <f>IF($E2038="","",IFERROR(VLOOKUP(TRIM(E2038&amp;""),'Référentiel Articles'!$A$2:$F$634,5,FALSE),""))</f>
      </c>
      <c r="H2038" s="85" t="str">
        <v/>
      </c>
      <c r="I2038" s="84">
        <f>IF($E2038="","",IFERROR(VLOOKUP(TRIM(E2038&amp;""),'Référentiel Articles'!$A$2:$F$634,6,FALSE),""))</f>
      </c>
      <c r="J2038" s="90">
        <f>IF(OR($E2038="",$H2038=""),"",$H2038*$I2038)</f>
      </c>
      <c r="K2038" s="87" t="str">
        <v/>
      </c>
    </row>
    <row r="2039">
      <c r="A2039" s="74" t="str">
        <v/>
      </c>
      <c r="B2039" s="74" t="str">
        <v/>
      </c>
      <c r="C2039" s="75">
        <f>IF($E2039="","",IFERROR(VLOOKUP(TRIM(E2039&amp;""),'Référentiel Articles'!$A$2:$F$634,2,FALSE),""))</f>
      </c>
      <c r="D2039" s="75">
        <f>IF($E2039="","",IFERROR(VLOOKUP(TRIM(E2039&amp;""),'Référentiel Articles'!$A$2:$F$634,3,FALSE),""))</f>
      </c>
      <c r="E2039" s="74" t="str">
        <v/>
      </c>
      <c r="F2039" s="75">
        <f>IF($E2039="","",IFERROR(VLOOKUP(TRIM(E2039&amp;""),'Référentiel Articles'!$A$2:$F$634,4,FALSE),""))</f>
      </c>
      <c r="G2039" s="76">
        <f>IF($E2039="","",IFERROR(VLOOKUP(TRIM(E2039&amp;""),'Référentiel Articles'!$A$2:$F$634,5,FALSE),""))</f>
      </c>
      <c r="H2039" s="77" t="str">
        <v/>
      </c>
      <c r="I2039" s="76">
        <f>IF($E2039="","",IFERROR(VLOOKUP(TRIM(E2039&amp;""),'Référentiel Articles'!$A$2:$F$634,6,FALSE),""))</f>
      </c>
      <c r="J2039" s="78">
        <f>IF(OR($E2039="",$H2039=""),"",$H2039*$I2039)</f>
      </c>
      <c r="K2039" s="79" t="str">
        <v/>
      </c>
    </row>
    <row r="2040">
      <c r="A2040" s="81" t="str">
        <v/>
      </c>
      <c r="B2040" s="81" t="str">
        <v/>
      </c>
      <c r="C2040" s="83">
        <f>IF($E2040="","",IFERROR(VLOOKUP(TRIM(E2040&amp;""),'Référentiel Articles'!$A$2:$F$634,2,FALSE),""))</f>
      </c>
      <c r="D2040" s="83">
        <f>IF($E2040="","",IFERROR(VLOOKUP(TRIM(E2040&amp;""),'Référentiel Articles'!$A$2:$F$634,3,FALSE),""))</f>
      </c>
      <c r="E2040" s="81" t="str">
        <v/>
      </c>
      <c r="F2040" s="83">
        <f>IF($E2040="","",IFERROR(VLOOKUP(TRIM(E2040&amp;""),'Référentiel Articles'!$A$2:$F$634,4,FALSE),""))</f>
      </c>
      <c r="G2040" s="84">
        <f>IF($E2040="","",IFERROR(VLOOKUP(TRIM(E2040&amp;""),'Référentiel Articles'!$A$2:$F$634,5,FALSE),""))</f>
      </c>
      <c r="H2040" s="85" t="str">
        <v/>
      </c>
      <c r="I2040" s="84">
        <f>IF($E2040="","",IFERROR(VLOOKUP(TRIM(E2040&amp;""),'Référentiel Articles'!$A$2:$F$634,6,FALSE),""))</f>
      </c>
      <c r="J2040" s="90">
        <f>IF(OR($E2040="",$H2040=""),"",$H2040*$I2040)</f>
      </c>
      <c r="K2040" s="87" t="str">
        <v/>
      </c>
    </row>
    <row r="2041">
      <c r="A2041" s="74" t="str">
        <v/>
      </c>
      <c r="B2041" s="74" t="str">
        <v/>
      </c>
      <c r="C2041" s="75">
        <f>IF($E2041="","",IFERROR(VLOOKUP(TRIM(E2041&amp;""),'Référentiel Articles'!$A$2:$F$634,2,FALSE),""))</f>
      </c>
      <c r="D2041" s="75">
        <f>IF($E2041="","",IFERROR(VLOOKUP(TRIM(E2041&amp;""),'Référentiel Articles'!$A$2:$F$634,3,FALSE),""))</f>
      </c>
      <c r="E2041" s="74" t="str">
        <v/>
      </c>
      <c r="F2041" s="75">
        <f>IF($E2041="","",IFERROR(VLOOKUP(TRIM(E2041&amp;""),'Référentiel Articles'!$A$2:$F$634,4,FALSE),""))</f>
      </c>
      <c r="G2041" s="76">
        <f>IF($E2041="","",IFERROR(VLOOKUP(TRIM(E2041&amp;""),'Référentiel Articles'!$A$2:$F$634,5,FALSE),""))</f>
      </c>
      <c r="H2041" s="77" t="str">
        <v/>
      </c>
      <c r="I2041" s="76">
        <f>IF($E2041="","",IFERROR(VLOOKUP(TRIM(E2041&amp;""),'Référentiel Articles'!$A$2:$F$634,6,FALSE),""))</f>
      </c>
      <c r="J2041" s="78">
        <f>IF(OR($E2041="",$H2041=""),"",$H2041*$I2041)</f>
      </c>
      <c r="K2041" s="79" t="str">
        <v/>
      </c>
    </row>
    <row r="2042">
      <c r="A2042" s="81" t="str">
        <v/>
      </c>
      <c r="B2042" s="81" t="str">
        <v/>
      </c>
      <c r="C2042" s="83">
        <f>IF($E2042="","",IFERROR(VLOOKUP(TRIM(E2042&amp;""),'Référentiel Articles'!$A$2:$F$634,2,FALSE),""))</f>
      </c>
      <c r="D2042" s="83">
        <f>IF($E2042="","",IFERROR(VLOOKUP(TRIM(E2042&amp;""),'Référentiel Articles'!$A$2:$F$634,3,FALSE),""))</f>
      </c>
      <c r="E2042" s="81" t="str">
        <v/>
      </c>
      <c r="F2042" s="83">
        <f>IF($E2042="","",IFERROR(VLOOKUP(TRIM(E2042&amp;""),'Référentiel Articles'!$A$2:$F$634,4,FALSE),""))</f>
      </c>
      <c r="G2042" s="84">
        <f>IF($E2042="","",IFERROR(VLOOKUP(TRIM(E2042&amp;""),'Référentiel Articles'!$A$2:$F$634,5,FALSE),""))</f>
      </c>
      <c r="H2042" s="85" t="str">
        <v/>
      </c>
      <c r="I2042" s="84">
        <f>IF($E2042="","",IFERROR(VLOOKUP(TRIM(E2042&amp;""),'Référentiel Articles'!$A$2:$F$634,6,FALSE),""))</f>
      </c>
      <c r="J2042" s="90">
        <f>IF(OR($E2042="",$H2042=""),"",$H2042*$I2042)</f>
      </c>
      <c r="K2042" s="87" t="str">
        <v/>
      </c>
    </row>
    <row r="2043">
      <c r="A2043" s="74" t="str">
        <v/>
      </c>
      <c r="B2043" s="74" t="str">
        <v/>
      </c>
      <c r="C2043" s="75">
        <f>IF($E2043="","",IFERROR(VLOOKUP(TRIM(E2043&amp;""),'Référentiel Articles'!$A$2:$F$634,2,FALSE),""))</f>
      </c>
      <c r="D2043" s="75">
        <f>IF($E2043="","",IFERROR(VLOOKUP(TRIM(E2043&amp;""),'Référentiel Articles'!$A$2:$F$634,3,FALSE),""))</f>
      </c>
      <c r="E2043" s="74" t="str">
        <v/>
      </c>
      <c r="F2043" s="75">
        <f>IF($E2043="","",IFERROR(VLOOKUP(TRIM(E2043&amp;""),'Référentiel Articles'!$A$2:$F$634,4,FALSE),""))</f>
      </c>
      <c r="G2043" s="76">
        <f>IF($E2043="","",IFERROR(VLOOKUP(TRIM(E2043&amp;""),'Référentiel Articles'!$A$2:$F$634,5,FALSE),""))</f>
      </c>
      <c r="H2043" s="77" t="str">
        <v/>
      </c>
      <c r="I2043" s="76">
        <f>IF($E2043="","",IFERROR(VLOOKUP(TRIM(E2043&amp;""),'Référentiel Articles'!$A$2:$F$634,6,FALSE),""))</f>
      </c>
      <c r="J2043" s="78">
        <f>IF(OR($E2043="",$H2043=""),"",$H2043*$I2043)</f>
      </c>
      <c r="K2043" s="79" t="str">
        <v/>
      </c>
    </row>
    <row r="2044">
      <c r="A2044" s="81" t="str">
        <v/>
      </c>
      <c r="B2044" s="81" t="str">
        <v/>
      </c>
      <c r="C2044" s="83">
        <f>IF($E2044="","",IFERROR(VLOOKUP(TRIM(E2044&amp;""),'Référentiel Articles'!$A$2:$F$634,2,FALSE),""))</f>
      </c>
      <c r="D2044" s="83">
        <f>IF($E2044="","",IFERROR(VLOOKUP(TRIM(E2044&amp;""),'Référentiel Articles'!$A$2:$F$634,3,FALSE),""))</f>
      </c>
      <c r="E2044" s="81" t="str">
        <v/>
      </c>
      <c r="F2044" s="83">
        <f>IF($E2044="","",IFERROR(VLOOKUP(TRIM(E2044&amp;""),'Référentiel Articles'!$A$2:$F$634,4,FALSE),""))</f>
      </c>
      <c r="G2044" s="84">
        <f>IF($E2044="","",IFERROR(VLOOKUP(TRIM(E2044&amp;""),'Référentiel Articles'!$A$2:$F$634,5,FALSE),""))</f>
      </c>
      <c r="H2044" s="85" t="str">
        <v/>
      </c>
      <c r="I2044" s="84">
        <f>IF($E2044="","",IFERROR(VLOOKUP(TRIM(E2044&amp;""),'Référentiel Articles'!$A$2:$F$634,6,FALSE),""))</f>
      </c>
      <c r="J2044" s="90">
        <f>IF(OR($E2044="",$H2044=""),"",$H2044*$I2044)</f>
      </c>
      <c r="K2044" s="87" t="str">
        <v/>
      </c>
    </row>
    <row r="2045">
      <c r="A2045" s="74" t="str">
        <v/>
      </c>
      <c r="B2045" s="74" t="str">
        <v/>
      </c>
      <c r="C2045" s="75">
        <f>IF($E2045="","",IFERROR(VLOOKUP(TRIM(E2045&amp;""),'Référentiel Articles'!$A$2:$F$634,2,FALSE),""))</f>
      </c>
      <c r="D2045" s="75">
        <f>IF($E2045="","",IFERROR(VLOOKUP(TRIM(E2045&amp;""),'Référentiel Articles'!$A$2:$F$634,3,FALSE),""))</f>
      </c>
      <c r="E2045" s="74" t="str">
        <v/>
      </c>
      <c r="F2045" s="75">
        <f>IF($E2045="","",IFERROR(VLOOKUP(TRIM(E2045&amp;""),'Référentiel Articles'!$A$2:$F$634,4,FALSE),""))</f>
      </c>
      <c r="G2045" s="76">
        <f>IF($E2045="","",IFERROR(VLOOKUP(TRIM(E2045&amp;""),'Référentiel Articles'!$A$2:$F$634,5,FALSE),""))</f>
      </c>
      <c r="H2045" s="77" t="str">
        <v/>
      </c>
      <c r="I2045" s="76">
        <f>IF($E2045="","",IFERROR(VLOOKUP(TRIM(E2045&amp;""),'Référentiel Articles'!$A$2:$F$634,6,FALSE),""))</f>
      </c>
      <c r="J2045" s="78">
        <f>IF(OR($E2045="",$H2045=""),"",$H2045*$I2045)</f>
      </c>
      <c r="K2045" s="79" t="str">
        <v/>
      </c>
    </row>
    <row r="2046">
      <c r="A2046" s="81" t="str">
        <v/>
      </c>
      <c r="B2046" s="81" t="str">
        <v/>
      </c>
      <c r="C2046" s="83">
        <f>IF($E2046="","",IFERROR(VLOOKUP(TRIM(E2046&amp;""),'Référentiel Articles'!$A$2:$F$634,2,FALSE),""))</f>
      </c>
      <c r="D2046" s="83">
        <f>IF($E2046="","",IFERROR(VLOOKUP(TRIM(E2046&amp;""),'Référentiel Articles'!$A$2:$F$634,3,FALSE),""))</f>
      </c>
      <c r="E2046" s="81" t="str">
        <v/>
      </c>
      <c r="F2046" s="83">
        <f>IF($E2046="","",IFERROR(VLOOKUP(TRIM(E2046&amp;""),'Référentiel Articles'!$A$2:$F$634,4,FALSE),""))</f>
      </c>
      <c r="G2046" s="84">
        <f>IF($E2046="","",IFERROR(VLOOKUP(TRIM(E2046&amp;""),'Référentiel Articles'!$A$2:$F$634,5,FALSE),""))</f>
      </c>
      <c r="H2046" s="85" t="str">
        <v/>
      </c>
      <c r="I2046" s="84">
        <f>IF($E2046="","",IFERROR(VLOOKUP(TRIM(E2046&amp;""),'Référentiel Articles'!$A$2:$F$634,6,FALSE),""))</f>
      </c>
      <c r="J2046" s="90">
        <f>IF(OR($E2046="",$H2046=""),"",$H2046*$I2046)</f>
      </c>
      <c r="K2046" s="87" t="str">
        <v/>
      </c>
    </row>
    <row r="2047">
      <c r="A2047" s="74" t="str">
        <v/>
      </c>
      <c r="B2047" s="74" t="str">
        <v/>
      </c>
      <c r="C2047" s="75">
        <f>IF($E2047="","",IFERROR(VLOOKUP(TRIM(E2047&amp;""),'Référentiel Articles'!$A$2:$F$634,2,FALSE),""))</f>
      </c>
      <c r="D2047" s="75">
        <f>IF($E2047="","",IFERROR(VLOOKUP(TRIM(E2047&amp;""),'Référentiel Articles'!$A$2:$F$634,3,FALSE),""))</f>
      </c>
      <c r="E2047" s="74" t="str">
        <v/>
      </c>
      <c r="F2047" s="75">
        <f>IF($E2047="","",IFERROR(VLOOKUP(TRIM(E2047&amp;""),'Référentiel Articles'!$A$2:$F$634,4,FALSE),""))</f>
      </c>
      <c r="G2047" s="76">
        <f>IF($E2047="","",IFERROR(VLOOKUP(TRIM(E2047&amp;""),'Référentiel Articles'!$A$2:$F$634,5,FALSE),""))</f>
      </c>
      <c r="H2047" s="77" t="str">
        <v/>
      </c>
      <c r="I2047" s="76">
        <f>IF($E2047="","",IFERROR(VLOOKUP(TRIM(E2047&amp;""),'Référentiel Articles'!$A$2:$F$634,6,FALSE),""))</f>
      </c>
      <c r="J2047" s="78">
        <f>IF(OR($E2047="",$H2047=""),"",$H2047*$I2047)</f>
      </c>
      <c r="K2047" s="79" t="str">
        <v/>
      </c>
    </row>
    <row r="2048">
      <c r="A2048" s="81" t="str">
        <v/>
      </c>
      <c r="B2048" s="81" t="str">
        <v/>
      </c>
      <c r="C2048" s="83">
        <f>IF($E2048="","",IFERROR(VLOOKUP(TRIM(E2048&amp;""),'Référentiel Articles'!$A$2:$F$634,2,FALSE),""))</f>
      </c>
      <c r="D2048" s="83">
        <f>IF($E2048="","",IFERROR(VLOOKUP(TRIM(E2048&amp;""),'Référentiel Articles'!$A$2:$F$634,3,FALSE),""))</f>
      </c>
      <c r="E2048" s="81" t="str">
        <v/>
      </c>
      <c r="F2048" s="83">
        <f>IF($E2048="","",IFERROR(VLOOKUP(TRIM(E2048&amp;""),'Référentiel Articles'!$A$2:$F$634,4,FALSE),""))</f>
      </c>
      <c r="G2048" s="84">
        <f>IF($E2048="","",IFERROR(VLOOKUP(TRIM(E2048&amp;""),'Référentiel Articles'!$A$2:$F$634,5,FALSE),""))</f>
      </c>
      <c r="H2048" s="85" t="str">
        <v/>
      </c>
      <c r="I2048" s="84">
        <f>IF($E2048="","",IFERROR(VLOOKUP(TRIM(E2048&amp;""),'Référentiel Articles'!$A$2:$F$634,6,FALSE),""))</f>
      </c>
      <c r="J2048" s="90">
        <f>IF(OR($E2048="",$H2048=""),"",$H2048*$I2048)</f>
      </c>
      <c r="K2048" s="87" t="str">
        <v/>
      </c>
    </row>
    <row r="2049">
      <c r="A2049" s="74" t="str">
        <v/>
      </c>
      <c r="B2049" s="74" t="str">
        <v/>
      </c>
      <c r="C2049" s="75">
        <f>IF($E2049="","",IFERROR(VLOOKUP(TRIM(E2049&amp;""),'Référentiel Articles'!$A$2:$F$634,2,FALSE),""))</f>
      </c>
      <c r="D2049" s="75">
        <f>IF($E2049="","",IFERROR(VLOOKUP(TRIM(E2049&amp;""),'Référentiel Articles'!$A$2:$F$634,3,FALSE),""))</f>
      </c>
      <c r="E2049" s="74" t="str">
        <v/>
      </c>
      <c r="F2049" s="75">
        <f>IF($E2049="","",IFERROR(VLOOKUP(TRIM(E2049&amp;""),'Référentiel Articles'!$A$2:$F$634,4,FALSE),""))</f>
      </c>
      <c r="G2049" s="76">
        <f>IF($E2049="","",IFERROR(VLOOKUP(TRIM(E2049&amp;""),'Référentiel Articles'!$A$2:$F$634,5,FALSE),""))</f>
      </c>
      <c r="H2049" s="77" t="str">
        <v/>
      </c>
      <c r="I2049" s="76">
        <f>IF($E2049="","",IFERROR(VLOOKUP(TRIM(E2049&amp;""),'Référentiel Articles'!$A$2:$F$634,6,FALSE),""))</f>
      </c>
      <c r="J2049" s="78">
        <f>IF(OR($E2049="",$H2049=""),"",$H2049*$I2049)</f>
      </c>
      <c r="K2049" s="79" t="str">
        <v/>
      </c>
    </row>
    <row r="2050">
      <c r="A2050" s="81" t="str">
        <v/>
      </c>
      <c r="B2050" s="81" t="str">
        <v/>
      </c>
      <c r="C2050" s="83">
        <f>IF($E2050="","",IFERROR(VLOOKUP(TRIM(E2050&amp;""),'Référentiel Articles'!$A$2:$F$634,2,FALSE),""))</f>
      </c>
      <c r="D2050" s="83">
        <f>IF($E2050="","",IFERROR(VLOOKUP(TRIM(E2050&amp;""),'Référentiel Articles'!$A$2:$F$634,3,FALSE),""))</f>
      </c>
      <c r="E2050" s="81" t="str">
        <v/>
      </c>
      <c r="F2050" s="83">
        <f>IF($E2050="","",IFERROR(VLOOKUP(TRIM(E2050&amp;""),'Référentiel Articles'!$A$2:$F$634,4,FALSE),""))</f>
      </c>
      <c r="G2050" s="84">
        <f>IF($E2050="","",IFERROR(VLOOKUP(TRIM(E2050&amp;""),'Référentiel Articles'!$A$2:$F$634,5,FALSE),""))</f>
      </c>
      <c r="H2050" s="85" t="str">
        <v/>
      </c>
      <c r="I2050" s="84">
        <f>IF($E2050="","",IFERROR(VLOOKUP(TRIM(E2050&amp;""),'Référentiel Articles'!$A$2:$F$634,6,FALSE),""))</f>
      </c>
      <c r="J2050" s="90">
        <f>IF(OR($E2050="",$H2050=""),"",$H2050*$I2050)</f>
      </c>
      <c r="K2050" s="87" t="str">
        <v/>
      </c>
    </row>
    <row r="2051">
      <c r="A2051" s="74" t="str">
        <v/>
      </c>
      <c r="B2051" s="74" t="str">
        <v/>
      </c>
      <c r="C2051" s="75">
        <f>IF($E2051="","",IFERROR(VLOOKUP(TRIM(E2051&amp;""),'Référentiel Articles'!$A$2:$F$634,2,FALSE),""))</f>
      </c>
      <c r="D2051" s="75">
        <f>IF($E2051="","",IFERROR(VLOOKUP(TRIM(E2051&amp;""),'Référentiel Articles'!$A$2:$F$634,3,FALSE),""))</f>
      </c>
      <c r="E2051" s="74" t="str">
        <v/>
      </c>
      <c r="F2051" s="75">
        <f>IF($E2051="","",IFERROR(VLOOKUP(TRIM(E2051&amp;""),'Référentiel Articles'!$A$2:$F$634,4,FALSE),""))</f>
      </c>
      <c r="G2051" s="76">
        <f>IF($E2051="","",IFERROR(VLOOKUP(TRIM(E2051&amp;""),'Référentiel Articles'!$A$2:$F$634,5,FALSE),""))</f>
      </c>
      <c r="H2051" s="77" t="str">
        <v/>
      </c>
      <c r="I2051" s="76">
        <f>IF($E2051="","",IFERROR(VLOOKUP(TRIM(E2051&amp;""),'Référentiel Articles'!$A$2:$F$634,6,FALSE),""))</f>
      </c>
      <c r="J2051" s="78">
        <f>IF(OR($E2051="",$H2051=""),"",$H2051*$I2051)</f>
      </c>
      <c r="K2051" s="79" t="str">
        <v/>
      </c>
    </row>
    <row r="2052">
      <c r="A2052" s="81" t="str">
        <v/>
      </c>
      <c r="B2052" s="81" t="str">
        <v/>
      </c>
      <c r="C2052" s="83">
        <f>IF($E2052="","",IFERROR(VLOOKUP(TRIM(E2052&amp;""),'Référentiel Articles'!$A$2:$F$634,2,FALSE),""))</f>
      </c>
      <c r="D2052" s="83">
        <f>IF($E2052="","",IFERROR(VLOOKUP(TRIM(E2052&amp;""),'Référentiel Articles'!$A$2:$F$634,3,FALSE),""))</f>
      </c>
      <c r="E2052" s="81" t="str">
        <v/>
      </c>
      <c r="F2052" s="83">
        <f>IF($E2052="","",IFERROR(VLOOKUP(TRIM(E2052&amp;""),'Référentiel Articles'!$A$2:$F$634,4,FALSE),""))</f>
      </c>
      <c r="G2052" s="84">
        <f>IF($E2052="","",IFERROR(VLOOKUP(TRIM(E2052&amp;""),'Référentiel Articles'!$A$2:$F$634,5,FALSE),""))</f>
      </c>
      <c r="H2052" s="85" t="str">
        <v/>
      </c>
      <c r="I2052" s="84">
        <f>IF($E2052="","",IFERROR(VLOOKUP(TRIM(E2052&amp;""),'Référentiel Articles'!$A$2:$F$634,6,FALSE),""))</f>
      </c>
      <c r="J2052" s="90">
        <f>IF(OR($E2052="",$H2052=""),"",$H2052*$I2052)</f>
      </c>
      <c r="K2052" s="87" t="str">
        <v/>
      </c>
    </row>
    <row r="2053">
      <c r="A2053" s="74" t="str">
        <v/>
      </c>
      <c r="B2053" s="74" t="str">
        <v/>
      </c>
      <c r="C2053" s="75">
        <f>IF($E2053="","",IFERROR(VLOOKUP(TRIM(E2053&amp;""),'Référentiel Articles'!$A$2:$F$634,2,FALSE),""))</f>
      </c>
      <c r="D2053" s="75">
        <f>IF($E2053="","",IFERROR(VLOOKUP(TRIM(E2053&amp;""),'Référentiel Articles'!$A$2:$F$634,3,FALSE),""))</f>
      </c>
      <c r="E2053" s="74" t="str">
        <v/>
      </c>
      <c r="F2053" s="75">
        <f>IF($E2053="","",IFERROR(VLOOKUP(TRIM(E2053&amp;""),'Référentiel Articles'!$A$2:$F$634,4,FALSE),""))</f>
      </c>
      <c r="G2053" s="76">
        <f>IF($E2053="","",IFERROR(VLOOKUP(TRIM(E2053&amp;""),'Référentiel Articles'!$A$2:$F$634,5,FALSE),""))</f>
      </c>
      <c r="H2053" s="77" t="str">
        <v/>
      </c>
      <c r="I2053" s="76">
        <f>IF($E2053="","",IFERROR(VLOOKUP(TRIM(E2053&amp;""),'Référentiel Articles'!$A$2:$F$634,6,FALSE),""))</f>
      </c>
      <c r="J2053" s="78">
        <f>IF(OR($E2053="",$H2053=""),"",$H2053*$I2053)</f>
      </c>
      <c r="K2053" s="79" t="str">
        <v/>
      </c>
    </row>
    <row r="2054">
      <c r="A2054" s="81" t="str">
        <v/>
      </c>
      <c r="B2054" s="81" t="str">
        <v/>
      </c>
      <c r="C2054" s="83">
        <f>IF($E2054="","",IFERROR(VLOOKUP(TRIM(E2054&amp;""),'Référentiel Articles'!$A$2:$F$634,2,FALSE),""))</f>
      </c>
      <c r="D2054" s="83">
        <f>IF($E2054="","",IFERROR(VLOOKUP(TRIM(E2054&amp;""),'Référentiel Articles'!$A$2:$F$634,3,FALSE),""))</f>
      </c>
      <c r="E2054" s="81" t="str">
        <v/>
      </c>
      <c r="F2054" s="83">
        <f>IF($E2054="","",IFERROR(VLOOKUP(TRIM(E2054&amp;""),'Référentiel Articles'!$A$2:$F$634,4,FALSE),""))</f>
      </c>
      <c r="G2054" s="84">
        <f>IF($E2054="","",IFERROR(VLOOKUP(TRIM(E2054&amp;""),'Référentiel Articles'!$A$2:$F$634,5,FALSE),""))</f>
      </c>
      <c r="H2054" s="85" t="str">
        <v/>
      </c>
      <c r="I2054" s="84">
        <f>IF($E2054="","",IFERROR(VLOOKUP(TRIM(E2054&amp;""),'Référentiel Articles'!$A$2:$F$634,6,FALSE),""))</f>
      </c>
      <c r="J2054" s="90">
        <f>IF(OR($E2054="",$H2054=""),"",$H2054*$I2054)</f>
      </c>
      <c r="K2054" s="87" t="str">
        <v/>
      </c>
    </row>
    <row r="2055">
      <c r="A2055" s="74" t="str">
        <v/>
      </c>
      <c r="B2055" s="74" t="str">
        <v/>
      </c>
      <c r="C2055" s="75">
        <f>IF($E2055="","",IFERROR(VLOOKUP(TRIM(E2055&amp;""),'Référentiel Articles'!$A$2:$F$634,2,FALSE),""))</f>
      </c>
      <c r="D2055" s="75">
        <f>IF($E2055="","",IFERROR(VLOOKUP(TRIM(E2055&amp;""),'Référentiel Articles'!$A$2:$F$634,3,FALSE),""))</f>
      </c>
      <c r="E2055" s="74" t="str">
        <v/>
      </c>
      <c r="F2055" s="75">
        <f>IF($E2055="","",IFERROR(VLOOKUP(TRIM(E2055&amp;""),'Référentiel Articles'!$A$2:$F$634,4,FALSE),""))</f>
      </c>
      <c r="G2055" s="76">
        <f>IF($E2055="","",IFERROR(VLOOKUP(TRIM(E2055&amp;""),'Référentiel Articles'!$A$2:$F$634,5,FALSE),""))</f>
      </c>
      <c r="H2055" s="77" t="str">
        <v/>
      </c>
      <c r="I2055" s="76">
        <f>IF($E2055="","",IFERROR(VLOOKUP(TRIM(E2055&amp;""),'Référentiel Articles'!$A$2:$F$634,6,FALSE),""))</f>
      </c>
      <c r="J2055" s="78">
        <f>IF(OR($E2055="",$H2055=""),"",$H2055*$I2055)</f>
      </c>
      <c r="K2055" s="79" t="str">
        <v/>
      </c>
    </row>
    <row r="2056">
      <c r="A2056" s="81" t="str">
        <v/>
      </c>
      <c r="B2056" s="81" t="str">
        <v/>
      </c>
      <c r="C2056" s="83">
        <f>IF($E2056="","",IFERROR(VLOOKUP(TRIM(E2056&amp;""),'Référentiel Articles'!$A$2:$F$634,2,FALSE),""))</f>
      </c>
      <c r="D2056" s="83">
        <f>IF($E2056="","",IFERROR(VLOOKUP(TRIM(E2056&amp;""),'Référentiel Articles'!$A$2:$F$634,3,FALSE),""))</f>
      </c>
      <c r="E2056" s="81" t="str">
        <v/>
      </c>
      <c r="F2056" s="83">
        <f>IF($E2056="","",IFERROR(VLOOKUP(TRIM(E2056&amp;""),'Référentiel Articles'!$A$2:$F$634,4,FALSE),""))</f>
      </c>
      <c r="G2056" s="84">
        <f>IF($E2056="","",IFERROR(VLOOKUP(TRIM(E2056&amp;""),'Référentiel Articles'!$A$2:$F$634,5,FALSE),""))</f>
      </c>
      <c r="H2056" s="85" t="str">
        <v/>
      </c>
      <c r="I2056" s="84">
        <f>IF($E2056="","",IFERROR(VLOOKUP(TRIM(E2056&amp;""),'Référentiel Articles'!$A$2:$F$634,6,FALSE),""))</f>
      </c>
      <c r="J2056" s="90">
        <f>IF(OR($E2056="",$H2056=""),"",$H2056*$I2056)</f>
      </c>
      <c r="K2056" s="87" t="str">
        <v/>
      </c>
    </row>
    <row r="2057">
      <c r="A2057" s="74" t="str">
        <v/>
      </c>
      <c r="B2057" s="74" t="str">
        <v/>
      </c>
      <c r="C2057" s="75">
        <f>IF($E2057="","",IFERROR(VLOOKUP(TRIM(E2057&amp;""),'Référentiel Articles'!$A$2:$F$634,2,FALSE),""))</f>
      </c>
      <c r="D2057" s="75">
        <f>IF($E2057="","",IFERROR(VLOOKUP(TRIM(E2057&amp;""),'Référentiel Articles'!$A$2:$F$634,3,FALSE),""))</f>
      </c>
      <c r="E2057" s="74" t="str">
        <v/>
      </c>
      <c r="F2057" s="75">
        <f>IF($E2057="","",IFERROR(VLOOKUP(TRIM(E2057&amp;""),'Référentiel Articles'!$A$2:$F$634,4,FALSE),""))</f>
      </c>
      <c r="G2057" s="76">
        <f>IF($E2057="","",IFERROR(VLOOKUP(TRIM(E2057&amp;""),'Référentiel Articles'!$A$2:$F$634,5,FALSE),""))</f>
      </c>
      <c r="H2057" s="77" t="str">
        <v/>
      </c>
      <c r="I2057" s="76">
        <f>IF($E2057="","",IFERROR(VLOOKUP(TRIM(E2057&amp;""),'Référentiel Articles'!$A$2:$F$634,6,FALSE),""))</f>
      </c>
      <c r="J2057" s="78">
        <f>IF(OR($E2057="",$H2057=""),"",$H2057*$I2057)</f>
      </c>
      <c r="K2057" s="79" t="str">
        <v/>
      </c>
    </row>
    <row r="2058">
      <c r="A2058" s="81" t="str">
        <v/>
      </c>
      <c r="B2058" s="81" t="str">
        <v/>
      </c>
      <c r="C2058" s="83">
        <f>IF($E2058="","",IFERROR(VLOOKUP(TRIM(E2058&amp;""),'Référentiel Articles'!$A$2:$F$634,2,FALSE),""))</f>
      </c>
      <c r="D2058" s="83">
        <f>IF($E2058="","",IFERROR(VLOOKUP(TRIM(E2058&amp;""),'Référentiel Articles'!$A$2:$F$634,3,FALSE),""))</f>
      </c>
      <c r="E2058" s="81" t="str">
        <v/>
      </c>
      <c r="F2058" s="83">
        <f>IF($E2058="","",IFERROR(VLOOKUP(TRIM(E2058&amp;""),'Référentiel Articles'!$A$2:$F$634,4,FALSE),""))</f>
      </c>
      <c r="G2058" s="84">
        <f>IF($E2058="","",IFERROR(VLOOKUP(TRIM(E2058&amp;""),'Référentiel Articles'!$A$2:$F$634,5,FALSE),""))</f>
      </c>
      <c r="H2058" s="85" t="str">
        <v/>
      </c>
      <c r="I2058" s="84">
        <f>IF($E2058="","",IFERROR(VLOOKUP(TRIM(E2058&amp;""),'Référentiel Articles'!$A$2:$F$634,6,FALSE),""))</f>
      </c>
      <c r="J2058" s="90">
        <f>IF(OR($E2058="",$H2058=""),"",$H2058*$I2058)</f>
      </c>
      <c r="K2058" s="87" t="str">
        <v/>
      </c>
    </row>
    <row r="2059">
      <c r="A2059" s="74" t="str">
        <v/>
      </c>
      <c r="B2059" s="74" t="str">
        <v/>
      </c>
      <c r="C2059" s="75">
        <f>IF($E2059="","",IFERROR(VLOOKUP(TRIM(E2059&amp;""),'Référentiel Articles'!$A$2:$F$634,2,FALSE),""))</f>
      </c>
      <c r="D2059" s="75">
        <f>IF($E2059="","",IFERROR(VLOOKUP(TRIM(E2059&amp;""),'Référentiel Articles'!$A$2:$F$634,3,FALSE),""))</f>
      </c>
      <c r="E2059" s="74" t="str">
        <v/>
      </c>
      <c r="F2059" s="75">
        <f>IF($E2059="","",IFERROR(VLOOKUP(TRIM(E2059&amp;""),'Référentiel Articles'!$A$2:$F$634,4,FALSE),""))</f>
      </c>
      <c r="G2059" s="76">
        <f>IF($E2059="","",IFERROR(VLOOKUP(TRIM(E2059&amp;""),'Référentiel Articles'!$A$2:$F$634,5,FALSE),""))</f>
      </c>
      <c r="H2059" s="77" t="str">
        <v/>
      </c>
      <c r="I2059" s="76">
        <f>IF($E2059="","",IFERROR(VLOOKUP(TRIM(E2059&amp;""),'Référentiel Articles'!$A$2:$F$634,6,FALSE),""))</f>
      </c>
      <c r="J2059" s="78">
        <f>IF(OR($E2059="",$H2059=""),"",$H2059*$I2059)</f>
      </c>
      <c r="K2059" s="79" t="str">
        <v/>
      </c>
    </row>
    <row r="2060">
      <c r="A2060" s="81" t="str">
        <v/>
      </c>
      <c r="B2060" s="81" t="str">
        <v/>
      </c>
      <c r="C2060" s="83">
        <f>IF($E2060="","",IFERROR(VLOOKUP(TRIM(E2060&amp;""),'Référentiel Articles'!$A$2:$F$634,2,FALSE),""))</f>
      </c>
      <c r="D2060" s="83">
        <f>IF($E2060="","",IFERROR(VLOOKUP(TRIM(E2060&amp;""),'Référentiel Articles'!$A$2:$F$634,3,FALSE),""))</f>
      </c>
      <c r="E2060" s="81" t="str">
        <v/>
      </c>
      <c r="F2060" s="83">
        <f>IF($E2060="","",IFERROR(VLOOKUP(TRIM(E2060&amp;""),'Référentiel Articles'!$A$2:$F$634,4,FALSE),""))</f>
      </c>
      <c r="G2060" s="84">
        <f>IF($E2060="","",IFERROR(VLOOKUP(TRIM(E2060&amp;""),'Référentiel Articles'!$A$2:$F$634,5,FALSE),""))</f>
      </c>
      <c r="H2060" s="85" t="str">
        <v/>
      </c>
      <c r="I2060" s="84">
        <f>IF($E2060="","",IFERROR(VLOOKUP(TRIM(E2060&amp;""),'Référentiel Articles'!$A$2:$F$634,6,FALSE),""))</f>
      </c>
      <c r="J2060" s="90">
        <f>IF(OR($E2060="",$H2060=""),"",$H2060*$I2060)</f>
      </c>
      <c r="K2060" s="87" t="str">
        <v/>
      </c>
    </row>
    <row r="2061">
      <c r="A2061" s="74" t="str">
        <v/>
      </c>
      <c r="B2061" s="74" t="str">
        <v/>
      </c>
      <c r="C2061" s="75">
        <f>IF($E2061="","",IFERROR(VLOOKUP(TRIM(E2061&amp;""),'Référentiel Articles'!$A$2:$F$634,2,FALSE),""))</f>
      </c>
      <c r="D2061" s="75">
        <f>IF($E2061="","",IFERROR(VLOOKUP(TRIM(E2061&amp;""),'Référentiel Articles'!$A$2:$F$634,3,FALSE),""))</f>
      </c>
      <c r="E2061" s="74" t="str">
        <v/>
      </c>
      <c r="F2061" s="75">
        <f>IF($E2061="","",IFERROR(VLOOKUP(TRIM(E2061&amp;""),'Référentiel Articles'!$A$2:$F$634,4,FALSE),""))</f>
      </c>
      <c r="G2061" s="76">
        <f>IF($E2061="","",IFERROR(VLOOKUP(TRIM(E2061&amp;""),'Référentiel Articles'!$A$2:$F$634,5,FALSE),""))</f>
      </c>
      <c r="H2061" s="77" t="str">
        <v/>
      </c>
      <c r="I2061" s="76">
        <f>IF($E2061="","",IFERROR(VLOOKUP(TRIM(E2061&amp;""),'Référentiel Articles'!$A$2:$F$634,6,FALSE),""))</f>
      </c>
      <c r="J2061" s="78">
        <f>IF(OR($E2061="",$H2061=""),"",$H2061*$I2061)</f>
      </c>
      <c r="K2061" s="79" t="str">
        <v/>
      </c>
    </row>
    <row r="2062">
      <c r="A2062" s="81" t="str">
        <v/>
      </c>
      <c r="B2062" s="81" t="str">
        <v/>
      </c>
      <c r="C2062" s="83">
        <f>IF($E2062="","",IFERROR(VLOOKUP(TRIM(E2062&amp;""),'Référentiel Articles'!$A$2:$F$634,2,FALSE),""))</f>
      </c>
      <c r="D2062" s="83">
        <f>IF($E2062="","",IFERROR(VLOOKUP(TRIM(E2062&amp;""),'Référentiel Articles'!$A$2:$F$634,3,FALSE),""))</f>
      </c>
      <c r="E2062" s="81" t="str">
        <v/>
      </c>
      <c r="F2062" s="83">
        <f>IF($E2062="","",IFERROR(VLOOKUP(TRIM(E2062&amp;""),'Référentiel Articles'!$A$2:$F$634,4,FALSE),""))</f>
      </c>
      <c r="G2062" s="84">
        <f>IF($E2062="","",IFERROR(VLOOKUP(TRIM(E2062&amp;""),'Référentiel Articles'!$A$2:$F$634,5,FALSE),""))</f>
      </c>
      <c r="H2062" s="85" t="str">
        <v/>
      </c>
      <c r="I2062" s="84">
        <f>IF($E2062="","",IFERROR(VLOOKUP(TRIM(E2062&amp;""),'Référentiel Articles'!$A$2:$F$634,6,FALSE),""))</f>
      </c>
      <c r="J2062" s="90">
        <f>IF(OR($E2062="",$H2062=""),"",$H2062*$I2062)</f>
      </c>
      <c r="K2062" s="87" t="str">
        <v/>
      </c>
    </row>
    <row r="2063">
      <c r="A2063" s="74" t="str">
        <v/>
      </c>
      <c r="B2063" s="74" t="str">
        <v/>
      </c>
      <c r="C2063" s="75">
        <f>IF($E2063="","",IFERROR(VLOOKUP(TRIM(E2063&amp;""),'Référentiel Articles'!$A$2:$F$634,2,FALSE),""))</f>
      </c>
      <c r="D2063" s="75">
        <f>IF($E2063="","",IFERROR(VLOOKUP(TRIM(E2063&amp;""),'Référentiel Articles'!$A$2:$F$634,3,FALSE),""))</f>
      </c>
      <c r="E2063" s="74" t="str">
        <v/>
      </c>
      <c r="F2063" s="75">
        <f>IF($E2063="","",IFERROR(VLOOKUP(TRIM(E2063&amp;""),'Référentiel Articles'!$A$2:$F$634,4,FALSE),""))</f>
      </c>
      <c r="G2063" s="76">
        <f>IF($E2063="","",IFERROR(VLOOKUP(TRIM(E2063&amp;""),'Référentiel Articles'!$A$2:$F$634,5,FALSE),""))</f>
      </c>
      <c r="H2063" s="77" t="str">
        <v/>
      </c>
      <c r="I2063" s="76">
        <f>IF($E2063="","",IFERROR(VLOOKUP(TRIM(E2063&amp;""),'Référentiel Articles'!$A$2:$F$634,6,FALSE),""))</f>
      </c>
      <c r="J2063" s="78">
        <f>IF(OR($E2063="",$H2063=""),"",$H2063*$I2063)</f>
      </c>
      <c r="K2063" s="79" t="str">
        <v/>
      </c>
    </row>
    <row r="2064">
      <c r="A2064" s="81" t="str">
        <v/>
      </c>
      <c r="B2064" s="81" t="str">
        <v/>
      </c>
      <c r="C2064" s="83">
        <f>IF($E2064="","",IFERROR(VLOOKUP(TRIM(E2064&amp;""),'Référentiel Articles'!$A$2:$F$634,2,FALSE),""))</f>
      </c>
      <c r="D2064" s="83">
        <f>IF($E2064="","",IFERROR(VLOOKUP(TRIM(E2064&amp;""),'Référentiel Articles'!$A$2:$F$634,3,FALSE),""))</f>
      </c>
      <c r="E2064" s="81" t="str">
        <v/>
      </c>
      <c r="F2064" s="83">
        <f>IF($E2064="","",IFERROR(VLOOKUP(TRIM(E2064&amp;""),'Référentiel Articles'!$A$2:$F$634,4,FALSE),""))</f>
      </c>
      <c r="G2064" s="84">
        <f>IF($E2064="","",IFERROR(VLOOKUP(TRIM(E2064&amp;""),'Référentiel Articles'!$A$2:$F$634,5,FALSE),""))</f>
      </c>
      <c r="H2064" s="85" t="str">
        <v/>
      </c>
      <c r="I2064" s="84">
        <f>IF($E2064="","",IFERROR(VLOOKUP(TRIM(E2064&amp;""),'Référentiel Articles'!$A$2:$F$634,6,FALSE),""))</f>
      </c>
      <c r="J2064" s="90">
        <f>IF(OR($E2064="",$H2064=""),"",$H2064*$I2064)</f>
      </c>
      <c r="K2064" s="87" t="str">
        <v/>
      </c>
    </row>
    <row r="2065">
      <c r="A2065" s="74" t="str">
        <v/>
      </c>
      <c r="B2065" s="74" t="str">
        <v/>
      </c>
      <c r="C2065" s="75">
        <f>IF($E2065="","",IFERROR(VLOOKUP(TRIM(E2065&amp;""),'Référentiel Articles'!$A$2:$F$634,2,FALSE),""))</f>
      </c>
      <c r="D2065" s="75">
        <f>IF($E2065="","",IFERROR(VLOOKUP(TRIM(E2065&amp;""),'Référentiel Articles'!$A$2:$F$634,3,FALSE),""))</f>
      </c>
      <c r="E2065" s="74" t="str">
        <v/>
      </c>
      <c r="F2065" s="75">
        <f>IF($E2065="","",IFERROR(VLOOKUP(TRIM(E2065&amp;""),'Référentiel Articles'!$A$2:$F$634,4,FALSE),""))</f>
      </c>
      <c r="G2065" s="76">
        <f>IF($E2065="","",IFERROR(VLOOKUP(TRIM(E2065&amp;""),'Référentiel Articles'!$A$2:$F$634,5,FALSE),""))</f>
      </c>
      <c r="H2065" s="77" t="str">
        <v/>
      </c>
      <c r="I2065" s="76">
        <f>IF($E2065="","",IFERROR(VLOOKUP(TRIM(E2065&amp;""),'Référentiel Articles'!$A$2:$F$634,6,FALSE),""))</f>
      </c>
      <c r="J2065" s="78">
        <f>IF(OR($E2065="",$H2065=""),"",$H2065*$I2065)</f>
      </c>
      <c r="K2065" s="79" t="str">
        <v/>
      </c>
    </row>
    <row r="2066">
      <c r="A2066" s="81" t="str">
        <v/>
      </c>
      <c r="B2066" s="81" t="str">
        <v/>
      </c>
      <c r="C2066" s="83">
        <f>IF($E2066="","",IFERROR(VLOOKUP(TRIM(E2066&amp;""),'Référentiel Articles'!$A$2:$F$634,2,FALSE),""))</f>
      </c>
      <c r="D2066" s="83">
        <f>IF($E2066="","",IFERROR(VLOOKUP(TRIM(E2066&amp;""),'Référentiel Articles'!$A$2:$F$634,3,FALSE),""))</f>
      </c>
      <c r="E2066" s="81" t="str">
        <v/>
      </c>
      <c r="F2066" s="83">
        <f>IF($E2066="","",IFERROR(VLOOKUP(TRIM(E2066&amp;""),'Référentiel Articles'!$A$2:$F$634,4,FALSE),""))</f>
      </c>
      <c r="G2066" s="84">
        <f>IF($E2066="","",IFERROR(VLOOKUP(TRIM(E2066&amp;""),'Référentiel Articles'!$A$2:$F$634,5,FALSE),""))</f>
      </c>
      <c r="H2066" s="85" t="str">
        <v/>
      </c>
      <c r="I2066" s="84">
        <f>IF($E2066="","",IFERROR(VLOOKUP(TRIM(E2066&amp;""),'Référentiel Articles'!$A$2:$F$634,6,FALSE),""))</f>
      </c>
      <c r="J2066" s="90">
        <f>IF(OR($E2066="",$H2066=""),"",$H2066*$I2066)</f>
      </c>
      <c r="K2066" s="87" t="str">
        <v/>
      </c>
    </row>
    <row r="2067">
      <c r="A2067" s="74" t="str">
        <v/>
      </c>
      <c r="B2067" s="74" t="str">
        <v/>
      </c>
      <c r="C2067" s="75">
        <f>IF($E2067="","",IFERROR(VLOOKUP(TRIM(E2067&amp;""),'Référentiel Articles'!$A$2:$F$634,2,FALSE),""))</f>
      </c>
      <c r="D2067" s="75">
        <f>IF($E2067="","",IFERROR(VLOOKUP(TRIM(E2067&amp;""),'Référentiel Articles'!$A$2:$F$634,3,FALSE),""))</f>
      </c>
      <c r="E2067" s="74" t="str">
        <v/>
      </c>
      <c r="F2067" s="75">
        <f>IF($E2067="","",IFERROR(VLOOKUP(TRIM(E2067&amp;""),'Référentiel Articles'!$A$2:$F$634,4,FALSE),""))</f>
      </c>
      <c r="G2067" s="76">
        <f>IF($E2067="","",IFERROR(VLOOKUP(TRIM(E2067&amp;""),'Référentiel Articles'!$A$2:$F$634,5,FALSE),""))</f>
      </c>
      <c r="H2067" s="77" t="str">
        <v/>
      </c>
      <c r="I2067" s="76">
        <f>IF($E2067="","",IFERROR(VLOOKUP(TRIM(E2067&amp;""),'Référentiel Articles'!$A$2:$F$634,6,FALSE),""))</f>
      </c>
      <c r="J2067" s="78">
        <f>IF(OR($E2067="",$H2067=""),"",$H2067*$I2067)</f>
      </c>
      <c r="K2067" s="79" t="str">
        <v/>
      </c>
    </row>
    <row r="2068">
      <c r="A2068" s="81" t="str">
        <v/>
      </c>
      <c r="B2068" s="81" t="str">
        <v/>
      </c>
      <c r="C2068" s="83">
        <f>IF($E2068="","",IFERROR(VLOOKUP(TRIM(E2068&amp;""),'Référentiel Articles'!$A$2:$F$634,2,FALSE),""))</f>
      </c>
      <c r="D2068" s="83">
        <f>IF($E2068="","",IFERROR(VLOOKUP(TRIM(E2068&amp;""),'Référentiel Articles'!$A$2:$F$634,3,FALSE),""))</f>
      </c>
      <c r="E2068" s="81" t="str">
        <v/>
      </c>
      <c r="F2068" s="83">
        <f>IF($E2068="","",IFERROR(VLOOKUP(TRIM(E2068&amp;""),'Référentiel Articles'!$A$2:$F$634,4,FALSE),""))</f>
      </c>
      <c r="G2068" s="84">
        <f>IF($E2068="","",IFERROR(VLOOKUP(TRIM(E2068&amp;""),'Référentiel Articles'!$A$2:$F$634,5,FALSE),""))</f>
      </c>
      <c r="H2068" s="85" t="str">
        <v/>
      </c>
      <c r="I2068" s="84">
        <f>IF($E2068="","",IFERROR(VLOOKUP(TRIM(E2068&amp;""),'Référentiel Articles'!$A$2:$F$634,6,FALSE),""))</f>
      </c>
      <c r="J2068" s="90">
        <f>IF(OR($E2068="",$H2068=""),"",$H2068*$I2068)</f>
      </c>
      <c r="K2068" s="87" t="str">
        <v/>
      </c>
    </row>
    <row r="2069">
      <c r="A2069" s="74" t="str">
        <v/>
      </c>
      <c r="B2069" s="74" t="str">
        <v/>
      </c>
      <c r="C2069" s="75">
        <f>IF($E2069="","",IFERROR(VLOOKUP(TRIM(E2069&amp;""),'Référentiel Articles'!$A$2:$F$634,2,FALSE),""))</f>
      </c>
      <c r="D2069" s="75">
        <f>IF($E2069="","",IFERROR(VLOOKUP(TRIM(E2069&amp;""),'Référentiel Articles'!$A$2:$F$634,3,FALSE),""))</f>
      </c>
      <c r="E2069" s="74" t="str">
        <v/>
      </c>
      <c r="F2069" s="75">
        <f>IF($E2069="","",IFERROR(VLOOKUP(TRIM(E2069&amp;""),'Référentiel Articles'!$A$2:$F$634,4,FALSE),""))</f>
      </c>
      <c r="G2069" s="76">
        <f>IF($E2069="","",IFERROR(VLOOKUP(TRIM(E2069&amp;""),'Référentiel Articles'!$A$2:$F$634,5,FALSE),""))</f>
      </c>
      <c r="H2069" s="77" t="str">
        <v/>
      </c>
      <c r="I2069" s="76">
        <f>IF($E2069="","",IFERROR(VLOOKUP(TRIM(E2069&amp;""),'Référentiel Articles'!$A$2:$F$634,6,FALSE),""))</f>
      </c>
      <c r="J2069" s="78">
        <f>IF(OR($E2069="",$H2069=""),"",$H2069*$I2069)</f>
      </c>
      <c r="K2069" s="79" t="str">
        <v/>
      </c>
    </row>
    <row r="2070">
      <c r="A2070" s="81" t="str">
        <v/>
      </c>
      <c r="B2070" s="81" t="str">
        <v/>
      </c>
      <c r="C2070" s="83">
        <f>IF($E2070="","",IFERROR(VLOOKUP(TRIM(E2070&amp;""),'Référentiel Articles'!$A$2:$F$634,2,FALSE),""))</f>
      </c>
      <c r="D2070" s="83">
        <f>IF($E2070="","",IFERROR(VLOOKUP(TRIM(E2070&amp;""),'Référentiel Articles'!$A$2:$F$634,3,FALSE),""))</f>
      </c>
      <c r="E2070" s="81" t="str">
        <v/>
      </c>
      <c r="F2070" s="83">
        <f>IF($E2070="","",IFERROR(VLOOKUP(TRIM(E2070&amp;""),'Référentiel Articles'!$A$2:$F$634,4,FALSE),""))</f>
      </c>
      <c r="G2070" s="84">
        <f>IF($E2070="","",IFERROR(VLOOKUP(TRIM(E2070&amp;""),'Référentiel Articles'!$A$2:$F$634,5,FALSE),""))</f>
      </c>
      <c r="H2070" s="85" t="str">
        <v/>
      </c>
      <c r="I2070" s="84">
        <f>IF($E2070="","",IFERROR(VLOOKUP(TRIM(E2070&amp;""),'Référentiel Articles'!$A$2:$F$634,6,FALSE),""))</f>
      </c>
      <c r="J2070" s="90">
        <f>IF(OR($E2070="",$H2070=""),"",$H2070*$I2070)</f>
      </c>
      <c r="K2070" s="87" t="str">
        <v/>
      </c>
    </row>
    <row r="2071">
      <c r="A2071" s="74" t="str">
        <v/>
      </c>
      <c r="B2071" s="74" t="str">
        <v/>
      </c>
      <c r="C2071" s="75">
        <f>IF($E2071="","",IFERROR(VLOOKUP(TRIM(E2071&amp;""),'Référentiel Articles'!$A$2:$F$634,2,FALSE),""))</f>
      </c>
      <c r="D2071" s="75">
        <f>IF($E2071="","",IFERROR(VLOOKUP(TRIM(E2071&amp;""),'Référentiel Articles'!$A$2:$F$634,3,FALSE),""))</f>
      </c>
      <c r="E2071" s="74" t="str">
        <v/>
      </c>
      <c r="F2071" s="75">
        <f>IF($E2071="","",IFERROR(VLOOKUP(TRIM(E2071&amp;""),'Référentiel Articles'!$A$2:$F$634,4,FALSE),""))</f>
      </c>
      <c r="G2071" s="76">
        <f>IF($E2071="","",IFERROR(VLOOKUP(TRIM(E2071&amp;""),'Référentiel Articles'!$A$2:$F$634,5,FALSE),""))</f>
      </c>
      <c r="H2071" s="77" t="str">
        <v/>
      </c>
      <c r="I2071" s="76">
        <f>IF($E2071="","",IFERROR(VLOOKUP(TRIM(E2071&amp;""),'Référentiel Articles'!$A$2:$F$634,6,FALSE),""))</f>
      </c>
      <c r="J2071" s="78">
        <f>IF(OR($E2071="",$H2071=""),"",$H2071*$I2071)</f>
      </c>
      <c r="K2071" s="79" t="str">
        <v/>
      </c>
    </row>
    <row r="2072">
      <c r="A2072" s="81" t="str">
        <v/>
      </c>
      <c r="B2072" s="81" t="str">
        <v/>
      </c>
      <c r="C2072" s="83">
        <f>IF($E2072="","",IFERROR(VLOOKUP(TRIM(E2072&amp;""),'Référentiel Articles'!$A$2:$F$634,2,FALSE),""))</f>
      </c>
      <c r="D2072" s="83">
        <f>IF($E2072="","",IFERROR(VLOOKUP(TRIM(E2072&amp;""),'Référentiel Articles'!$A$2:$F$634,3,FALSE),""))</f>
      </c>
      <c r="E2072" s="81" t="str">
        <v/>
      </c>
      <c r="F2072" s="83">
        <f>IF($E2072="","",IFERROR(VLOOKUP(TRIM(E2072&amp;""),'Référentiel Articles'!$A$2:$F$634,4,FALSE),""))</f>
      </c>
      <c r="G2072" s="84">
        <f>IF($E2072="","",IFERROR(VLOOKUP(TRIM(E2072&amp;""),'Référentiel Articles'!$A$2:$F$634,5,FALSE),""))</f>
      </c>
      <c r="H2072" s="85" t="str">
        <v/>
      </c>
      <c r="I2072" s="84">
        <f>IF($E2072="","",IFERROR(VLOOKUP(TRIM(E2072&amp;""),'Référentiel Articles'!$A$2:$F$634,6,FALSE),""))</f>
      </c>
      <c r="J2072" s="90">
        <f>IF(OR($E2072="",$H2072=""),"",$H2072*$I2072)</f>
      </c>
      <c r="K2072" s="87" t="str">
        <v/>
      </c>
    </row>
    <row r="2073">
      <c r="A2073" s="74" t="str">
        <v/>
      </c>
      <c r="B2073" s="74" t="str">
        <v/>
      </c>
      <c r="C2073" s="75">
        <f>IF($E2073="","",IFERROR(VLOOKUP(TRIM(E2073&amp;""),'Référentiel Articles'!$A$2:$F$634,2,FALSE),""))</f>
      </c>
      <c r="D2073" s="75">
        <f>IF($E2073="","",IFERROR(VLOOKUP(TRIM(E2073&amp;""),'Référentiel Articles'!$A$2:$F$634,3,FALSE),""))</f>
      </c>
      <c r="E2073" s="74" t="str">
        <v/>
      </c>
      <c r="F2073" s="75">
        <f>IF($E2073="","",IFERROR(VLOOKUP(TRIM(E2073&amp;""),'Référentiel Articles'!$A$2:$F$634,4,FALSE),""))</f>
      </c>
      <c r="G2073" s="76">
        <f>IF($E2073="","",IFERROR(VLOOKUP(TRIM(E2073&amp;""),'Référentiel Articles'!$A$2:$F$634,5,FALSE),""))</f>
      </c>
      <c r="H2073" s="77" t="str">
        <v/>
      </c>
      <c r="I2073" s="76">
        <f>IF($E2073="","",IFERROR(VLOOKUP(TRIM(E2073&amp;""),'Référentiel Articles'!$A$2:$F$634,6,FALSE),""))</f>
      </c>
      <c r="J2073" s="78">
        <f>IF(OR($E2073="",$H2073=""),"",$H2073*$I2073)</f>
      </c>
      <c r="K2073" s="79" t="str">
        <v/>
      </c>
    </row>
    <row r="2074">
      <c r="A2074" s="81" t="str">
        <v/>
      </c>
      <c r="B2074" s="81" t="str">
        <v/>
      </c>
      <c r="C2074" s="83">
        <f>IF($E2074="","",IFERROR(VLOOKUP(TRIM(E2074&amp;""),'Référentiel Articles'!$A$2:$F$634,2,FALSE),""))</f>
      </c>
      <c r="D2074" s="83">
        <f>IF($E2074="","",IFERROR(VLOOKUP(TRIM(E2074&amp;""),'Référentiel Articles'!$A$2:$F$634,3,FALSE),""))</f>
      </c>
      <c r="E2074" s="81" t="str">
        <v/>
      </c>
      <c r="F2074" s="83">
        <f>IF($E2074="","",IFERROR(VLOOKUP(TRIM(E2074&amp;""),'Référentiel Articles'!$A$2:$F$634,4,FALSE),""))</f>
      </c>
      <c r="G2074" s="84">
        <f>IF($E2074="","",IFERROR(VLOOKUP(TRIM(E2074&amp;""),'Référentiel Articles'!$A$2:$F$634,5,FALSE),""))</f>
      </c>
      <c r="H2074" s="85" t="str">
        <v/>
      </c>
      <c r="I2074" s="84">
        <f>IF($E2074="","",IFERROR(VLOOKUP(TRIM(E2074&amp;""),'Référentiel Articles'!$A$2:$F$634,6,FALSE),""))</f>
      </c>
      <c r="J2074" s="90">
        <f>IF(OR($E2074="",$H2074=""),"",$H2074*$I2074)</f>
      </c>
      <c r="K2074" s="87" t="str">
        <v/>
      </c>
    </row>
    <row r="2075">
      <c r="A2075" s="74" t="str">
        <v/>
      </c>
      <c r="B2075" s="74" t="str">
        <v/>
      </c>
      <c r="C2075" s="75">
        <f>IF($E2075="","",IFERROR(VLOOKUP(TRIM(E2075&amp;""),'Référentiel Articles'!$A$2:$F$634,2,FALSE),""))</f>
      </c>
      <c r="D2075" s="75">
        <f>IF($E2075="","",IFERROR(VLOOKUP(TRIM(E2075&amp;""),'Référentiel Articles'!$A$2:$F$634,3,FALSE),""))</f>
      </c>
      <c r="E2075" s="74" t="str">
        <v/>
      </c>
      <c r="F2075" s="75">
        <f>IF($E2075="","",IFERROR(VLOOKUP(TRIM(E2075&amp;""),'Référentiel Articles'!$A$2:$F$634,4,FALSE),""))</f>
      </c>
      <c r="G2075" s="76">
        <f>IF($E2075="","",IFERROR(VLOOKUP(TRIM(E2075&amp;""),'Référentiel Articles'!$A$2:$F$634,5,FALSE),""))</f>
      </c>
      <c r="H2075" s="77" t="str">
        <v/>
      </c>
      <c r="I2075" s="76">
        <f>IF($E2075="","",IFERROR(VLOOKUP(TRIM(E2075&amp;""),'Référentiel Articles'!$A$2:$F$634,6,FALSE),""))</f>
      </c>
      <c r="J2075" s="78">
        <f>IF(OR($E2075="",$H2075=""),"",$H2075*$I2075)</f>
      </c>
      <c r="K2075" s="79" t="str">
        <v/>
      </c>
    </row>
    <row r="2076">
      <c r="A2076" s="81" t="str">
        <v/>
      </c>
      <c r="B2076" s="81" t="str">
        <v/>
      </c>
      <c r="C2076" s="83">
        <f>IF($E2076="","",IFERROR(VLOOKUP(TRIM(E2076&amp;""),'Référentiel Articles'!$A$2:$F$634,2,FALSE),""))</f>
      </c>
      <c r="D2076" s="83">
        <f>IF($E2076="","",IFERROR(VLOOKUP(TRIM(E2076&amp;""),'Référentiel Articles'!$A$2:$F$634,3,FALSE),""))</f>
      </c>
      <c r="E2076" s="81" t="str">
        <v/>
      </c>
      <c r="F2076" s="83">
        <f>IF($E2076="","",IFERROR(VLOOKUP(TRIM(E2076&amp;""),'Référentiel Articles'!$A$2:$F$634,4,FALSE),""))</f>
      </c>
      <c r="G2076" s="84">
        <f>IF($E2076="","",IFERROR(VLOOKUP(TRIM(E2076&amp;""),'Référentiel Articles'!$A$2:$F$634,5,FALSE),""))</f>
      </c>
      <c r="H2076" s="85" t="str">
        <v/>
      </c>
      <c r="I2076" s="84">
        <f>IF($E2076="","",IFERROR(VLOOKUP(TRIM(E2076&amp;""),'Référentiel Articles'!$A$2:$F$634,6,FALSE),""))</f>
      </c>
      <c r="J2076" s="90">
        <f>IF(OR($E2076="",$H2076=""),"",$H2076*$I2076)</f>
      </c>
      <c r="K2076" s="87" t="str">
        <v/>
      </c>
    </row>
    <row r="2077">
      <c r="A2077" s="74" t="str">
        <v/>
      </c>
      <c r="B2077" s="74" t="str">
        <v/>
      </c>
      <c r="C2077" s="75">
        <f>IF($E2077="","",IFERROR(VLOOKUP(TRIM(E2077&amp;""),'Référentiel Articles'!$A$2:$F$634,2,FALSE),""))</f>
      </c>
      <c r="D2077" s="75">
        <f>IF($E2077="","",IFERROR(VLOOKUP(TRIM(E2077&amp;""),'Référentiel Articles'!$A$2:$F$634,3,FALSE),""))</f>
      </c>
      <c r="E2077" s="74" t="str">
        <v/>
      </c>
      <c r="F2077" s="75">
        <f>IF($E2077="","",IFERROR(VLOOKUP(TRIM(E2077&amp;""),'Référentiel Articles'!$A$2:$F$634,4,FALSE),""))</f>
      </c>
      <c r="G2077" s="76">
        <f>IF($E2077="","",IFERROR(VLOOKUP(TRIM(E2077&amp;""),'Référentiel Articles'!$A$2:$F$634,5,FALSE),""))</f>
      </c>
      <c r="H2077" s="77" t="str">
        <v/>
      </c>
      <c r="I2077" s="76">
        <f>IF($E2077="","",IFERROR(VLOOKUP(TRIM(E2077&amp;""),'Référentiel Articles'!$A$2:$F$634,6,FALSE),""))</f>
      </c>
      <c r="J2077" s="78">
        <f>IF(OR($E2077="",$H2077=""),"",$H2077*$I2077)</f>
      </c>
      <c r="K2077" s="79" t="str">
        <v/>
      </c>
    </row>
    <row r="2078">
      <c r="A2078" s="81" t="str">
        <v/>
      </c>
      <c r="B2078" s="81" t="str">
        <v/>
      </c>
      <c r="C2078" s="83">
        <f>IF($E2078="","",IFERROR(VLOOKUP(TRIM(E2078&amp;""),'Référentiel Articles'!$A$2:$F$634,2,FALSE),""))</f>
      </c>
      <c r="D2078" s="83">
        <f>IF($E2078="","",IFERROR(VLOOKUP(TRIM(E2078&amp;""),'Référentiel Articles'!$A$2:$F$634,3,FALSE),""))</f>
      </c>
      <c r="E2078" s="81" t="str">
        <v/>
      </c>
      <c r="F2078" s="83">
        <f>IF($E2078="","",IFERROR(VLOOKUP(TRIM(E2078&amp;""),'Référentiel Articles'!$A$2:$F$634,4,FALSE),""))</f>
      </c>
      <c r="G2078" s="84">
        <f>IF($E2078="","",IFERROR(VLOOKUP(TRIM(E2078&amp;""),'Référentiel Articles'!$A$2:$F$634,5,FALSE),""))</f>
      </c>
      <c r="H2078" s="85" t="str">
        <v/>
      </c>
      <c r="I2078" s="84">
        <f>IF($E2078="","",IFERROR(VLOOKUP(TRIM(E2078&amp;""),'Référentiel Articles'!$A$2:$F$634,6,FALSE),""))</f>
      </c>
      <c r="J2078" s="90">
        <f>IF(OR($E2078="",$H2078=""),"",$H2078*$I2078)</f>
      </c>
      <c r="K2078" s="87" t="str">
        <v/>
      </c>
    </row>
    <row r="2079">
      <c r="A2079" s="74" t="str">
        <v/>
      </c>
      <c r="B2079" s="74" t="str">
        <v/>
      </c>
      <c r="C2079" s="75">
        <f>IF($E2079="","",IFERROR(VLOOKUP(TRIM(E2079&amp;""),'Référentiel Articles'!$A$2:$F$634,2,FALSE),""))</f>
      </c>
      <c r="D2079" s="75">
        <f>IF($E2079="","",IFERROR(VLOOKUP(TRIM(E2079&amp;""),'Référentiel Articles'!$A$2:$F$634,3,FALSE),""))</f>
      </c>
      <c r="E2079" s="74" t="str">
        <v/>
      </c>
      <c r="F2079" s="75">
        <f>IF($E2079="","",IFERROR(VLOOKUP(TRIM(E2079&amp;""),'Référentiel Articles'!$A$2:$F$634,4,FALSE),""))</f>
      </c>
      <c r="G2079" s="76">
        <f>IF($E2079="","",IFERROR(VLOOKUP(TRIM(E2079&amp;""),'Référentiel Articles'!$A$2:$F$634,5,FALSE),""))</f>
      </c>
      <c r="H2079" s="77" t="str">
        <v/>
      </c>
      <c r="I2079" s="76">
        <f>IF($E2079="","",IFERROR(VLOOKUP(TRIM(E2079&amp;""),'Référentiel Articles'!$A$2:$F$634,6,FALSE),""))</f>
      </c>
      <c r="J2079" s="78">
        <f>IF(OR($E2079="",$H2079=""),"",$H2079*$I2079)</f>
      </c>
      <c r="K2079" s="79" t="str">
        <v/>
      </c>
    </row>
    <row r="2080">
      <c r="A2080" s="81" t="str">
        <v/>
      </c>
      <c r="B2080" s="81" t="str">
        <v/>
      </c>
      <c r="C2080" s="83">
        <f>IF($E2080="","",IFERROR(VLOOKUP(TRIM(E2080&amp;""),'Référentiel Articles'!$A$2:$F$634,2,FALSE),""))</f>
      </c>
      <c r="D2080" s="83">
        <f>IF($E2080="","",IFERROR(VLOOKUP(TRIM(E2080&amp;""),'Référentiel Articles'!$A$2:$F$634,3,FALSE),""))</f>
      </c>
      <c r="E2080" s="81" t="str">
        <v/>
      </c>
      <c r="F2080" s="83">
        <f>IF($E2080="","",IFERROR(VLOOKUP(TRIM(E2080&amp;""),'Référentiel Articles'!$A$2:$F$634,4,FALSE),""))</f>
      </c>
      <c r="G2080" s="84">
        <f>IF($E2080="","",IFERROR(VLOOKUP(TRIM(E2080&amp;""),'Référentiel Articles'!$A$2:$F$634,5,FALSE),""))</f>
      </c>
      <c r="H2080" s="85" t="str">
        <v/>
      </c>
      <c r="I2080" s="84">
        <f>IF($E2080="","",IFERROR(VLOOKUP(TRIM(E2080&amp;""),'Référentiel Articles'!$A$2:$F$634,6,FALSE),""))</f>
      </c>
      <c r="J2080" s="90">
        <f>IF(OR($E2080="",$H2080=""),"",$H2080*$I2080)</f>
      </c>
      <c r="K2080" s="87" t="str">
        <v/>
      </c>
    </row>
    <row r="2081">
      <c r="A2081" s="74" t="str">
        <v/>
      </c>
      <c r="B2081" s="74" t="str">
        <v/>
      </c>
      <c r="C2081" s="75">
        <f>IF($E2081="","",IFERROR(VLOOKUP(TRIM(E2081&amp;""),'Référentiel Articles'!$A$2:$F$634,2,FALSE),""))</f>
      </c>
      <c r="D2081" s="75">
        <f>IF($E2081="","",IFERROR(VLOOKUP(TRIM(E2081&amp;""),'Référentiel Articles'!$A$2:$F$634,3,FALSE),""))</f>
      </c>
      <c r="E2081" s="74" t="str">
        <v/>
      </c>
      <c r="F2081" s="75">
        <f>IF($E2081="","",IFERROR(VLOOKUP(TRIM(E2081&amp;""),'Référentiel Articles'!$A$2:$F$634,4,FALSE),""))</f>
      </c>
      <c r="G2081" s="76">
        <f>IF($E2081="","",IFERROR(VLOOKUP(TRIM(E2081&amp;""),'Référentiel Articles'!$A$2:$F$634,5,FALSE),""))</f>
      </c>
      <c r="H2081" s="77" t="str">
        <v/>
      </c>
      <c r="I2081" s="76">
        <f>IF($E2081="","",IFERROR(VLOOKUP(TRIM(E2081&amp;""),'Référentiel Articles'!$A$2:$F$634,6,FALSE),""))</f>
      </c>
      <c r="J2081" s="78">
        <f>IF(OR($E2081="",$H2081=""),"",$H2081*$I2081)</f>
      </c>
      <c r="K2081" s="79" t="str">
        <v/>
      </c>
    </row>
    <row r="2082">
      <c r="A2082" s="81" t="str">
        <v/>
      </c>
      <c r="B2082" s="81" t="str">
        <v/>
      </c>
      <c r="C2082" s="83">
        <f>IF($E2082="","",IFERROR(VLOOKUP(TRIM(E2082&amp;""),'Référentiel Articles'!$A$2:$F$634,2,FALSE),""))</f>
      </c>
      <c r="D2082" s="83">
        <f>IF($E2082="","",IFERROR(VLOOKUP(TRIM(E2082&amp;""),'Référentiel Articles'!$A$2:$F$634,3,FALSE),""))</f>
      </c>
      <c r="E2082" s="81" t="str">
        <v/>
      </c>
      <c r="F2082" s="83">
        <f>IF($E2082="","",IFERROR(VLOOKUP(TRIM(E2082&amp;""),'Référentiel Articles'!$A$2:$F$634,4,FALSE),""))</f>
      </c>
      <c r="G2082" s="84">
        <f>IF($E2082="","",IFERROR(VLOOKUP(TRIM(E2082&amp;""),'Référentiel Articles'!$A$2:$F$634,5,FALSE),""))</f>
      </c>
      <c r="H2082" s="85" t="str">
        <v/>
      </c>
      <c r="I2082" s="84">
        <f>IF($E2082="","",IFERROR(VLOOKUP(TRIM(E2082&amp;""),'Référentiel Articles'!$A$2:$F$634,6,FALSE),""))</f>
      </c>
      <c r="J2082" s="90">
        <f>IF(OR($E2082="",$H2082=""),"",$H2082*$I2082)</f>
      </c>
      <c r="K2082" s="87" t="str">
        <v/>
      </c>
    </row>
    <row r="2083">
      <c r="A2083" s="74" t="str">
        <v/>
      </c>
      <c r="B2083" s="74" t="str">
        <v/>
      </c>
      <c r="C2083" s="75">
        <f>IF($E2083="","",IFERROR(VLOOKUP(TRIM(E2083&amp;""),'Référentiel Articles'!$A$2:$F$634,2,FALSE),""))</f>
      </c>
      <c r="D2083" s="75">
        <f>IF($E2083="","",IFERROR(VLOOKUP(TRIM(E2083&amp;""),'Référentiel Articles'!$A$2:$F$634,3,FALSE),""))</f>
      </c>
      <c r="E2083" s="74" t="str">
        <v/>
      </c>
      <c r="F2083" s="75">
        <f>IF($E2083="","",IFERROR(VLOOKUP(TRIM(E2083&amp;""),'Référentiel Articles'!$A$2:$F$634,4,FALSE),""))</f>
      </c>
      <c r="G2083" s="76">
        <f>IF($E2083="","",IFERROR(VLOOKUP(TRIM(E2083&amp;""),'Référentiel Articles'!$A$2:$F$634,5,FALSE),""))</f>
      </c>
      <c r="H2083" s="77" t="str">
        <v/>
      </c>
      <c r="I2083" s="76">
        <f>IF($E2083="","",IFERROR(VLOOKUP(TRIM(E2083&amp;""),'Référentiel Articles'!$A$2:$F$634,6,FALSE),""))</f>
      </c>
      <c r="J2083" s="78">
        <f>IF(OR($E2083="",$H2083=""),"",$H2083*$I2083)</f>
      </c>
      <c r="K2083" s="79" t="str">
        <v/>
      </c>
    </row>
    <row r="2084">
      <c r="A2084" s="81" t="str">
        <v/>
      </c>
      <c r="B2084" s="81" t="str">
        <v/>
      </c>
      <c r="C2084" s="83">
        <f>IF($E2084="","",IFERROR(VLOOKUP(TRIM(E2084&amp;""),'Référentiel Articles'!$A$2:$F$634,2,FALSE),""))</f>
      </c>
      <c r="D2084" s="83">
        <f>IF($E2084="","",IFERROR(VLOOKUP(TRIM(E2084&amp;""),'Référentiel Articles'!$A$2:$F$634,3,FALSE),""))</f>
      </c>
      <c r="E2084" s="81" t="str">
        <v/>
      </c>
      <c r="F2084" s="83">
        <f>IF($E2084="","",IFERROR(VLOOKUP(TRIM(E2084&amp;""),'Référentiel Articles'!$A$2:$F$634,4,FALSE),""))</f>
      </c>
      <c r="G2084" s="84">
        <f>IF($E2084="","",IFERROR(VLOOKUP(TRIM(E2084&amp;""),'Référentiel Articles'!$A$2:$F$634,5,FALSE),""))</f>
      </c>
      <c r="H2084" s="85" t="str">
        <v/>
      </c>
      <c r="I2084" s="84">
        <f>IF($E2084="","",IFERROR(VLOOKUP(TRIM(E2084&amp;""),'Référentiel Articles'!$A$2:$F$634,6,FALSE),""))</f>
      </c>
      <c r="J2084" s="90">
        <f>IF(OR($E2084="",$H2084=""),"",$H2084*$I2084)</f>
      </c>
      <c r="K2084" s="87" t="str">
        <v/>
      </c>
    </row>
    <row r="2085">
      <c r="A2085" s="74" t="str">
        <v/>
      </c>
      <c r="B2085" s="74" t="str">
        <v/>
      </c>
      <c r="C2085" s="75">
        <f>IF($E2085="","",IFERROR(VLOOKUP(TRIM(E2085&amp;""),'Référentiel Articles'!$A$2:$F$634,2,FALSE),""))</f>
      </c>
      <c r="D2085" s="75">
        <f>IF($E2085="","",IFERROR(VLOOKUP(TRIM(E2085&amp;""),'Référentiel Articles'!$A$2:$F$634,3,FALSE),""))</f>
      </c>
      <c r="E2085" s="74" t="str">
        <v/>
      </c>
      <c r="F2085" s="75">
        <f>IF($E2085="","",IFERROR(VLOOKUP(TRIM(E2085&amp;""),'Référentiel Articles'!$A$2:$F$634,4,FALSE),""))</f>
      </c>
      <c r="G2085" s="76">
        <f>IF($E2085="","",IFERROR(VLOOKUP(TRIM(E2085&amp;""),'Référentiel Articles'!$A$2:$F$634,5,FALSE),""))</f>
      </c>
      <c r="H2085" s="77" t="str">
        <v/>
      </c>
      <c r="I2085" s="76">
        <f>IF($E2085="","",IFERROR(VLOOKUP(TRIM(E2085&amp;""),'Référentiel Articles'!$A$2:$F$634,6,FALSE),""))</f>
      </c>
      <c r="J2085" s="78">
        <f>IF(OR($E2085="",$H2085=""),"",$H2085*$I2085)</f>
      </c>
      <c r="K2085" s="79" t="str">
        <v/>
      </c>
    </row>
    <row r="2086">
      <c r="A2086" s="81" t="str">
        <v/>
      </c>
      <c r="B2086" s="81" t="str">
        <v/>
      </c>
      <c r="C2086" s="83">
        <f>IF($E2086="","",IFERROR(VLOOKUP(TRIM(E2086&amp;""),'Référentiel Articles'!$A$2:$F$634,2,FALSE),""))</f>
      </c>
      <c r="D2086" s="83">
        <f>IF($E2086="","",IFERROR(VLOOKUP(TRIM(E2086&amp;""),'Référentiel Articles'!$A$2:$F$634,3,FALSE),""))</f>
      </c>
      <c r="E2086" s="81" t="str">
        <v/>
      </c>
      <c r="F2086" s="83">
        <f>IF($E2086="","",IFERROR(VLOOKUP(TRIM(E2086&amp;""),'Référentiel Articles'!$A$2:$F$634,4,FALSE),""))</f>
      </c>
      <c r="G2086" s="84">
        <f>IF($E2086="","",IFERROR(VLOOKUP(TRIM(E2086&amp;""),'Référentiel Articles'!$A$2:$F$634,5,FALSE),""))</f>
      </c>
      <c r="H2086" s="85" t="str">
        <v/>
      </c>
      <c r="I2086" s="84">
        <f>IF($E2086="","",IFERROR(VLOOKUP(TRIM(E2086&amp;""),'Référentiel Articles'!$A$2:$F$634,6,FALSE),""))</f>
      </c>
      <c r="J2086" s="90">
        <f>IF(OR($E2086="",$H2086=""),"",$H2086*$I2086)</f>
      </c>
      <c r="K2086" s="87" t="str">
        <v/>
      </c>
    </row>
    <row r="2087">
      <c r="A2087" s="74" t="str">
        <v/>
      </c>
      <c r="B2087" s="74" t="str">
        <v/>
      </c>
      <c r="C2087" s="75">
        <f>IF($E2087="","",IFERROR(VLOOKUP(TRIM(E2087&amp;""),'Référentiel Articles'!$A$2:$F$634,2,FALSE),""))</f>
      </c>
      <c r="D2087" s="75">
        <f>IF($E2087="","",IFERROR(VLOOKUP(TRIM(E2087&amp;""),'Référentiel Articles'!$A$2:$F$634,3,FALSE),""))</f>
      </c>
      <c r="E2087" s="74" t="str">
        <v/>
      </c>
      <c r="F2087" s="75">
        <f>IF($E2087="","",IFERROR(VLOOKUP(TRIM(E2087&amp;""),'Référentiel Articles'!$A$2:$F$634,4,FALSE),""))</f>
      </c>
      <c r="G2087" s="76">
        <f>IF($E2087="","",IFERROR(VLOOKUP(TRIM(E2087&amp;""),'Référentiel Articles'!$A$2:$F$634,5,FALSE),""))</f>
      </c>
      <c r="H2087" s="77" t="str">
        <v/>
      </c>
      <c r="I2087" s="76">
        <f>IF($E2087="","",IFERROR(VLOOKUP(TRIM(E2087&amp;""),'Référentiel Articles'!$A$2:$F$634,6,FALSE),""))</f>
      </c>
      <c r="J2087" s="78">
        <f>IF(OR($E2087="",$H2087=""),"",$H2087*$I2087)</f>
      </c>
      <c r="K2087" s="79" t="str">
        <v/>
      </c>
    </row>
    <row r="2088">
      <c r="A2088" s="81" t="str">
        <v/>
      </c>
      <c r="B2088" s="81" t="str">
        <v/>
      </c>
      <c r="C2088" s="83">
        <f>IF($E2088="","",IFERROR(VLOOKUP(TRIM(E2088&amp;""),'Référentiel Articles'!$A$2:$F$634,2,FALSE),""))</f>
      </c>
      <c r="D2088" s="83">
        <f>IF($E2088="","",IFERROR(VLOOKUP(TRIM(E2088&amp;""),'Référentiel Articles'!$A$2:$F$634,3,FALSE),""))</f>
      </c>
      <c r="E2088" s="81" t="str">
        <v/>
      </c>
      <c r="F2088" s="83">
        <f>IF($E2088="","",IFERROR(VLOOKUP(TRIM(E2088&amp;""),'Référentiel Articles'!$A$2:$F$634,4,FALSE),""))</f>
      </c>
      <c r="G2088" s="84">
        <f>IF($E2088="","",IFERROR(VLOOKUP(TRIM(E2088&amp;""),'Référentiel Articles'!$A$2:$F$634,5,FALSE),""))</f>
      </c>
      <c r="H2088" s="85" t="str">
        <v/>
      </c>
      <c r="I2088" s="84">
        <f>IF($E2088="","",IFERROR(VLOOKUP(TRIM(E2088&amp;""),'Référentiel Articles'!$A$2:$F$634,6,FALSE),""))</f>
      </c>
      <c r="J2088" s="90">
        <f>IF(OR($E2088="",$H2088=""),"",$H2088*$I2088)</f>
      </c>
      <c r="K2088" s="87" t="str">
        <v/>
      </c>
    </row>
    <row r="2089">
      <c r="A2089" s="74" t="str">
        <v/>
      </c>
      <c r="B2089" s="74" t="str">
        <v/>
      </c>
      <c r="C2089" s="75">
        <f>IF($E2089="","",IFERROR(VLOOKUP(TRIM(E2089&amp;""),'Référentiel Articles'!$A$2:$F$634,2,FALSE),""))</f>
      </c>
      <c r="D2089" s="75">
        <f>IF($E2089="","",IFERROR(VLOOKUP(TRIM(E2089&amp;""),'Référentiel Articles'!$A$2:$F$634,3,FALSE),""))</f>
      </c>
      <c r="E2089" s="74" t="str">
        <v/>
      </c>
      <c r="F2089" s="75">
        <f>IF($E2089="","",IFERROR(VLOOKUP(TRIM(E2089&amp;""),'Référentiel Articles'!$A$2:$F$634,4,FALSE),""))</f>
      </c>
      <c r="G2089" s="76">
        <f>IF($E2089="","",IFERROR(VLOOKUP(TRIM(E2089&amp;""),'Référentiel Articles'!$A$2:$F$634,5,FALSE),""))</f>
      </c>
      <c r="H2089" s="77" t="str">
        <v/>
      </c>
      <c r="I2089" s="76">
        <f>IF($E2089="","",IFERROR(VLOOKUP(TRIM(E2089&amp;""),'Référentiel Articles'!$A$2:$F$634,6,FALSE),""))</f>
      </c>
      <c r="J2089" s="78">
        <f>IF(OR($E2089="",$H2089=""),"",$H2089*$I2089)</f>
      </c>
      <c r="K2089" s="79" t="str">
        <v/>
      </c>
    </row>
    <row r="2090">
      <c r="A2090" s="81" t="str">
        <v/>
      </c>
      <c r="B2090" s="81" t="str">
        <v/>
      </c>
      <c r="C2090" s="83">
        <f>IF($E2090="","",IFERROR(VLOOKUP(TRIM(E2090&amp;""),'Référentiel Articles'!$A$2:$F$634,2,FALSE),""))</f>
      </c>
      <c r="D2090" s="83">
        <f>IF($E2090="","",IFERROR(VLOOKUP(TRIM(E2090&amp;""),'Référentiel Articles'!$A$2:$F$634,3,FALSE),""))</f>
      </c>
      <c r="E2090" s="81" t="str">
        <v/>
      </c>
      <c r="F2090" s="83">
        <f>IF($E2090="","",IFERROR(VLOOKUP(TRIM(E2090&amp;""),'Référentiel Articles'!$A$2:$F$634,4,FALSE),""))</f>
      </c>
      <c r="G2090" s="84">
        <f>IF($E2090="","",IFERROR(VLOOKUP(TRIM(E2090&amp;""),'Référentiel Articles'!$A$2:$F$634,5,FALSE),""))</f>
      </c>
      <c r="H2090" s="85" t="str">
        <v/>
      </c>
      <c r="I2090" s="84">
        <f>IF($E2090="","",IFERROR(VLOOKUP(TRIM(E2090&amp;""),'Référentiel Articles'!$A$2:$F$634,6,FALSE),""))</f>
      </c>
      <c r="J2090" s="90">
        <f>IF(OR($E2090="",$H2090=""),"",$H2090*$I2090)</f>
      </c>
      <c r="K2090" s="87" t="str">
        <v/>
      </c>
    </row>
    <row r="2091">
      <c r="A2091" s="74" t="str">
        <v/>
      </c>
      <c r="B2091" s="74" t="str">
        <v/>
      </c>
      <c r="C2091" s="75">
        <f>IF($E2091="","",IFERROR(VLOOKUP(TRIM(E2091&amp;""),'Référentiel Articles'!$A$2:$F$634,2,FALSE),""))</f>
      </c>
      <c r="D2091" s="75">
        <f>IF($E2091="","",IFERROR(VLOOKUP(TRIM(E2091&amp;""),'Référentiel Articles'!$A$2:$F$634,3,FALSE),""))</f>
      </c>
      <c r="E2091" s="74" t="str">
        <v/>
      </c>
      <c r="F2091" s="75">
        <f>IF($E2091="","",IFERROR(VLOOKUP(TRIM(E2091&amp;""),'Référentiel Articles'!$A$2:$F$634,4,FALSE),""))</f>
      </c>
      <c r="G2091" s="76">
        <f>IF($E2091="","",IFERROR(VLOOKUP(TRIM(E2091&amp;""),'Référentiel Articles'!$A$2:$F$634,5,FALSE),""))</f>
      </c>
      <c r="H2091" s="77" t="str">
        <v/>
      </c>
      <c r="I2091" s="76">
        <f>IF($E2091="","",IFERROR(VLOOKUP(TRIM(E2091&amp;""),'Référentiel Articles'!$A$2:$F$634,6,FALSE),""))</f>
      </c>
      <c r="J2091" s="78">
        <f>IF(OR($E2091="",$H2091=""),"",$H2091*$I2091)</f>
      </c>
      <c r="K2091" s="79" t="str">
        <v/>
      </c>
    </row>
    <row r="2092">
      <c r="A2092" s="81" t="str">
        <v/>
      </c>
      <c r="B2092" s="81" t="str">
        <v/>
      </c>
      <c r="C2092" s="83">
        <f>IF($E2092="","",IFERROR(VLOOKUP(TRIM(E2092&amp;""),'Référentiel Articles'!$A$2:$F$634,2,FALSE),""))</f>
      </c>
      <c r="D2092" s="83">
        <f>IF($E2092="","",IFERROR(VLOOKUP(TRIM(E2092&amp;""),'Référentiel Articles'!$A$2:$F$634,3,FALSE),""))</f>
      </c>
      <c r="E2092" s="81" t="str">
        <v/>
      </c>
      <c r="F2092" s="83">
        <f>IF($E2092="","",IFERROR(VLOOKUP(TRIM(E2092&amp;""),'Référentiel Articles'!$A$2:$F$634,4,FALSE),""))</f>
      </c>
      <c r="G2092" s="84">
        <f>IF($E2092="","",IFERROR(VLOOKUP(TRIM(E2092&amp;""),'Référentiel Articles'!$A$2:$F$634,5,FALSE),""))</f>
      </c>
      <c r="H2092" s="85" t="str">
        <v/>
      </c>
      <c r="I2092" s="84">
        <f>IF($E2092="","",IFERROR(VLOOKUP(TRIM(E2092&amp;""),'Référentiel Articles'!$A$2:$F$634,6,FALSE),""))</f>
      </c>
      <c r="J2092" s="90">
        <f>IF(OR($E2092="",$H2092=""),"",$H2092*$I2092)</f>
      </c>
      <c r="K2092" s="87" t="str">
        <v/>
      </c>
    </row>
    <row r="2093">
      <c r="A2093" s="74" t="str">
        <v/>
      </c>
      <c r="B2093" s="74" t="str">
        <v/>
      </c>
      <c r="C2093" s="75">
        <f>IF($E2093="","",IFERROR(VLOOKUP(TRIM(E2093&amp;""),'Référentiel Articles'!$A$2:$F$634,2,FALSE),""))</f>
      </c>
      <c r="D2093" s="75">
        <f>IF($E2093="","",IFERROR(VLOOKUP(TRIM(E2093&amp;""),'Référentiel Articles'!$A$2:$F$634,3,FALSE),""))</f>
      </c>
      <c r="E2093" s="74" t="str">
        <v/>
      </c>
      <c r="F2093" s="75">
        <f>IF($E2093="","",IFERROR(VLOOKUP(TRIM(E2093&amp;""),'Référentiel Articles'!$A$2:$F$634,4,FALSE),""))</f>
      </c>
      <c r="G2093" s="76">
        <f>IF($E2093="","",IFERROR(VLOOKUP(TRIM(E2093&amp;""),'Référentiel Articles'!$A$2:$F$634,5,FALSE),""))</f>
      </c>
      <c r="H2093" s="77" t="str">
        <v/>
      </c>
      <c r="I2093" s="76">
        <f>IF($E2093="","",IFERROR(VLOOKUP(TRIM(E2093&amp;""),'Référentiel Articles'!$A$2:$F$634,6,FALSE),""))</f>
      </c>
      <c r="J2093" s="78">
        <f>IF(OR($E2093="",$H2093=""),"",$H2093*$I2093)</f>
      </c>
      <c r="K2093" s="79" t="str">
        <v/>
      </c>
    </row>
    <row r="2094">
      <c r="A2094" s="81" t="str">
        <v/>
      </c>
      <c r="B2094" s="81" t="str">
        <v/>
      </c>
      <c r="C2094" s="83">
        <f>IF($E2094="","",IFERROR(VLOOKUP(TRIM(E2094&amp;""),'Référentiel Articles'!$A$2:$F$634,2,FALSE),""))</f>
      </c>
      <c r="D2094" s="83">
        <f>IF($E2094="","",IFERROR(VLOOKUP(TRIM(E2094&amp;""),'Référentiel Articles'!$A$2:$F$634,3,FALSE),""))</f>
      </c>
      <c r="E2094" s="81" t="str">
        <v/>
      </c>
      <c r="F2094" s="83">
        <f>IF($E2094="","",IFERROR(VLOOKUP(TRIM(E2094&amp;""),'Référentiel Articles'!$A$2:$F$634,4,FALSE),""))</f>
      </c>
      <c r="G2094" s="84">
        <f>IF($E2094="","",IFERROR(VLOOKUP(TRIM(E2094&amp;""),'Référentiel Articles'!$A$2:$F$634,5,FALSE),""))</f>
      </c>
      <c r="H2094" s="85" t="str">
        <v/>
      </c>
      <c r="I2094" s="84">
        <f>IF($E2094="","",IFERROR(VLOOKUP(TRIM(E2094&amp;""),'Référentiel Articles'!$A$2:$F$634,6,FALSE),""))</f>
      </c>
      <c r="J2094" s="90">
        <f>IF(OR($E2094="",$H2094=""),"",$H2094*$I2094)</f>
      </c>
      <c r="K2094" s="87" t="str">
        <v/>
      </c>
    </row>
    <row r="2095">
      <c r="A2095" s="74" t="str">
        <v/>
      </c>
      <c r="B2095" s="74" t="str">
        <v/>
      </c>
      <c r="C2095" s="75">
        <f>IF($E2095="","",IFERROR(VLOOKUP(TRIM(E2095&amp;""),'Référentiel Articles'!$A$2:$F$634,2,FALSE),""))</f>
      </c>
      <c r="D2095" s="75">
        <f>IF($E2095="","",IFERROR(VLOOKUP(TRIM(E2095&amp;""),'Référentiel Articles'!$A$2:$F$634,3,FALSE),""))</f>
      </c>
      <c r="E2095" s="74" t="str">
        <v/>
      </c>
      <c r="F2095" s="75">
        <f>IF($E2095="","",IFERROR(VLOOKUP(TRIM(E2095&amp;""),'Référentiel Articles'!$A$2:$F$634,4,FALSE),""))</f>
      </c>
      <c r="G2095" s="76">
        <f>IF($E2095="","",IFERROR(VLOOKUP(TRIM(E2095&amp;""),'Référentiel Articles'!$A$2:$F$634,5,FALSE),""))</f>
      </c>
      <c r="H2095" s="77" t="str">
        <v/>
      </c>
      <c r="I2095" s="76">
        <f>IF($E2095="","",IFERROR(VLOOKUP(TRIM(E2095&amp;""),'Référentiel Articles'!$A$2:$F$634,6,FALSE),""))</f>
      </c>
      <c r="J2095" s="78">
        <f>IF(OR($E2095="",$H2095=""),"",$H2095*$I2095)</f>
      </c>
      <c r="K2095" s="79" t="str">
        <v/>
      </c>
    </row>
    <row r="2096">
      <c r="A2096" s="81" t="str">
        <v/>
      </c>
      <c r="B2096" s="81" t="str">
        <v/>
      </c>
      <c r="C2096" s="83">
        <f>IF($E2096="","",IFERROR(VLOOKUP(TRIM(E2096&amp;""),'Référentiel Articles'!$A$2:$F$634,2,FALSE),""))</f>
      </c>
      <c r="D2096" s="83">
        <f>IF($E2096="","",IFERROR(VLOOKUP(TRIM(E2096&amp;""),'Référentiel Articles'!$A$2:$F$634,3,FALSE),""))</f>
      </c>
      <c r="E2096" s="81" t="str">
        <v/>
      </c>
      <c r="F2096" s="83">
        <f>IF($E2096="","",IFERROR(VLOOKUP(TRIM(E2096&amp;""),'Référentiel Articles'!$A$2:$F$634,4,FALSE),""))</f>
      </c>
      <c r="G2096" s="84">
        <f>IF($E2096="","",IFERROR(VLOOKUP(TRIM(E2096&amp;""),'Référentiel Articles'!$A$2:$F$634,5,FALSE),""))</f>
      </c>
      <c r="H2096" s="85" t="str">
        <v/>
      </c>
      <c r="I2096" s="84">
        <f>IF($E2096="","",IFERROR(VLOOKUP(TRIM(E2096&amp;""),'Référentiel Articles'!$A$2:$F$634,6,FALSE),""))</f>
      </c>
      <c r="J2096" s="90">
        <f>IF(OR($E2096="",$H2096=""),"",$H2096*$I2096)</f>
      </c>
      <c r="K2096" s="87" t="str">
        <v/>
      </c>
    </row>
    <row r="2097">
      <c r="A2097" s="74" t="str">
        <v/>
      </c>
      <c r="B2097" s="74" t="str">
        <v/>
      </c>
      <c r="C2097" s="75">
        <f>IF($E2097="","",IFERROR(VLOOKUP(TRIM(E2097&amp;""),'Référentiel Articles'!$A$2:$F$634,2,FALSE),""))</f>
      </c>
      <c r="D2097" s="75">
        <f>IF($E2097="","",IFERROR(VLOOKUP(TRIM(E2097&amp;""),'Référentiel Articles'!$A$2:$F$634,3,FALSE),""))</f>
      </c>
      <c r="E2097" s="74" t="str">
        <v/>
      </c>
      <c r="F2097" s="75">
        <f>IF($E2097="","",IFERROR(VLOOKUP(TRIM(E2097&amp;""),'Référentiel Articles'!$A$2:$F$634,4,FALSE),""))</f>
      </c>
      <c r="G2097" s="76">
        <f>IF($E2097="","",IFERROR(VLOOKUP(TRIM(E2097&amp;""),'Référentiel Articles'!$A$2:$F$634,5,FALSE),""))</f>
      </c>
      <c r="H2097" s="77" t="str">
        <v/>
      </c>
      <c r="I2097" s="76">
        <f>IF($E2097="","",IFERROR(VLOOKUP(TRIM(E2097&amp;""),'Référentiel Articles'!$A$2:$F$634,6,FALSE),""))</f>
      </c>
      <c r="J2097" s="78">
        <f>IF(OR($E2097="",$H2097=""),"",$H2097*$I2097)</f>
      </c>
      <c r="K2097" s="79" t="str">
        <v/>
      </c>
    </row>
    <row r="2098">
      <c r="A2098" s="81" t="str">
        <v/>
      </c>
      <c r="B2098" s="81" t="str">
        <v/>
      </c>
      <c r="C2098" s="83">
        <f>IF($E2098="","",IFERROR(VLOOKUP(TRIM(E2098&amp;""),'Référentiel Articles'!$A$2:$F$634,2,FALSE),""))</f>
      </c>
      <c r="D2098" s="83">
        <f>IF($E2098="","",IFERROR(VLOOKUP(TRIM(E2098&amp;""),'Référentiel Articles'!$A$2:$F$634,3,FALSE),""))</f>
      </c>
      <c r="E2098" s="81" t="str">
        <v/>
      </c>
      <c r="F2098" s="83">
        <f>IF($E2098="","",IFERROR(VLOOKUP(TRIM(E2098&amp;""),'Référentiel Articles'!$A$2:$F$634,4,FALSE),""))</f>
      </c>
      <c r="G2098" s="84">
        <f>IF($E2098="","",IFERROR(VLOOKUP(TRIM(E2098&amp;""),'Référentiel Articles'!$A$2:$F$634,5,FALSE),""))</f>
      </c>
      <c r="H2098" s="85" t="str">
        <v/>
      </c>
      <c r="I2098" s="84">
        <f>IF($E2098="","",IFERROR(VLOOKUP(TRIM(E2098&amp;""),'Référentiel Articles'!$A$2:$F$634,6,FALSE),""))</f>
      </c>
      <c r="J2098" s="90">
        <f>IF(OR($E2098="",$H2098=""),"",$H2098*$I2098)</f>
      </c>
      <c r="K2098" s="87" t="str">
        <v/>
      </c>
    </row>
    <row r="2099">
      <c r="A2099" s="74" t="str">
        <v/>
      </c>
      <c r="B2099" s="74" t="str">
        <v/>
      </c>
      <c r="C2099" s="75">
        <f>IF($E2099="","",IFERROR(VLOOKUP(TRIM(E2099&amp;""),'Référentiel Articles'!$A$2:$F$634,2,FALSE),""))</f>
      </c>
      <c r="D2099" s="75">
        <f>IF($E2099="","",IFERROR(VLOOKUP(TRIM(E2099&amp;""),'Référentiel Articles'!$A$2:$F$634,3,FALSE),""))</f>
      </c>
      <c r="E2099" s="74" t="str">
        <v/>
      </c>
      <c r="F2099" s="75">
        <f>IF($E2099="","",IFERROR(VLOOKUP(TRIM(E2099&amp;""),'Référentiel Articles'!$A$2:$F$634,4,FALSE),""))</f>
      </c>
      <c r="G2099" s="76">
        <f>IF($E2099="","",IFERROR(VLOOKUP(TRIM(E2099&amp;""),'Référentiel Articles'!$A$2:$F$634,5,FALSE),""))</f>
      </c>
      <c r="H2099" s="77" t="str">
        <v/>
      </c>
      <c r="I2099" s="76">
        <f>IF($E2099="","",IFERROR(VLOOKUP(TRIM(E2099&amp;""),'Référentiel Articles'!$A$2:$F$634,6,FALSE),""))</f>
      </c>
      <c r="J2099" s="78">
        <f>IF(OR($E2099="",$H2099=""),"",$H2099*$I2099)</f>
      </c>
      <c r="K2099" s="79" t="str">
        <v/>
      </c>
    </row>
    <row r="2100">
      <c r="A2100" s="81" t="str">
        <v/>
      </c>
      <c r="B2100" s="81" t="str">
        <v/>
      </c>
      <c r="C2100" s="83">
        <f>IF($E2100="","",IFERROR(VLOOKUP(TRIM(E2100&amp;""),'Référentiel Articles'!$A$2:$F$634,2,FALSE),""))</f>
      </c>
      <c r="D2100" s="83">
        <f>IF($E2100="","",IFERROR(VLOOKUP(TRIM(E2100&amp;""),'Référentiel Articles'!$A$2:$F$634,3,FALSE),""))</f>
      </c>
      <c r="E2100" s="81" t="str">
        <v/>
      </c>
      <c r="F2100" s="83">
        <f>IF($E2100="","",IFERROR(VLOOKUP(TRIM(E2100&amp;""),'Référentiel Articles'!$A$2:$F$634,4,FALSE),""))</f>
      </c>
      <c r="G2100" s="84">
        <f>IF($E2100="","",IFERROR(VLOOKUP(TRIM(E2100&amp;""),'Référentiel Articles'!$A$2:$F$634,5,FALSE),""))</f>
      </c>
      <c r="H2100" s="85" t="str">
        <v/>
      </c>
      <c r="I2100" s="84">
        <f>IF($E2100="","",IFERROR(VLOOKUP(TRIM(E2100&amp;""),'Référentiel Articles'!$A$2:$F$634,6,FALSE),""))</f>
      </c>
      <c r="J2100" s="90">
        <f>IF(OR($E2100="",$H2100=""),"",$H2100*$I2100)</f>
      </c>
      <c r="K2100" s="87" t="str">
        <v/>
      </c>
    </row>
    <row r="2101">
      <c r="A2101" s="74" t="str">
        <v/>
      </c>
      <c r="B2101" s="74" t="str">
        <v/>
      </c>
      <c r="C2101" s="75">
        <f>IF($E2101="","",IFERROR(VLOOKUP(TRIM(E2101&amp;""),'Référentiel Articles'!$A$2:$F$634,2,FALSE),""))</f>
      </c>
      <c r="D2101" s="75">
        <f>IF($E2101="","",IFERROR(VLOOKUP(TRIM(E2101&amp;""),'Référentiel Articles'!$A$2:$F$634,3,FALSE),""))</f>
      </c>
      <c r="E2101" s="74" t="str">
        <v/>
      </c>
      <c r="F2101" s="75">
        <f>IF($E2101="","",IFERROR(VLOOKUP(TRIM(E2101&amp;""),'Référentiel Articles'!$A$2:$F$634,4,FALSE),""))</f>
      </c>
      <c r="G2101" s="76">
        <f>IF($E2101="","",IFERROR(VLOOKUP(TRIM(E2101&amp;""),'Référentiel Articles'!$A$2:$F$634,5,FALSE),""))</f>
      </c>
      <c r="H2101" s="77" t="str">
        <v/>
      </c>
      <c r="I2101" s="76">
        <f>IF($E2101="","",IFERROR(VLOOKUP(TRIM(E2101&amp;""),'Référentiel Articles'!$A$2:$F$634,6,FALSE),""))</f>
      </c>
      <c r="J2101" s="78">
        <f>IF(OR($E2101="",$H2101=""),"",$H2101*$I2101)</f>
      </c>
      <c r="K2101" s="79" t="str">
        <v/>
      </c>
    </row>
    <row r="2102">
      <c r="A2102" s="81" t="str">
        <v/>
      </c>
      <c r="B2102" s="81" t="str">
        <v/>
      </c>
      <c r="C2102" s="83">
        <f>IF($E2102="","",IFERROR(VLOOKUP(TRIM(E2102&amp;""),'Référentiel Articles'!$A$2:$F$634,2,FALSE),""))</f>
      </c>
      <c r="D2102" s="83">
        <f>IF($E2102="","",IFERROR(VLOOKUP(TRIM(E2102&amp;""),'Référentiel Articles'!$A$2:$F$634,3,FALSE),""))</f>
      </c>
      <c r="E2102" s="81" t="str">
        <v/>
      </c>
      <c r="F2102" s="83">
        <f>IF($E2102="","",IFERROR(VLOOKUP(TRIM(E2102&amp;""),'Référentiel Articles'!$A$2:$F$634,4,FALSE),""))</f>
      </c>
      <c r="G2102" s="84">
        <f>IF($E2102="","",IFERROR(VLOOKUP(TRIM(E2102&amp;""),'Référentiel Articles'!$A$2:$F$634,5,FALSE),""))</f>
      </c>
      <c r="H2102" s="85" t="str">
        <v/>
      </c>
      <c r="I2102" s="84">
        <f>IF($E2102="","",IFERROR(VLOOKUP(TRIM(E2102&amp;""),'Référentiel Articles'!$A$2:$F$634,6,FALSE),""))</f>
      </c>
      <c r="J2102" s="90">
        <f>IF(OR($E2102="",$H2102=""),"",$H2102*$I2102)</f>
      </c>
      <c r="K2102" s="87" t="str">
        <v/>
      </c>
    </row>
    <row r="2103">
      <c r="A2103" s="74" t="str">
        <v/>
      </c>
      <c r="B2103" s="74" t="str">
        <v/>
      </c>
      <c r="C2103" s="75">
        <f>IF($E2103="","",IFERROR(VLOOKUP(TRIM(E2103&amp;""),'Référentiel Articles'!$A$2:$F$634,2,FALSE),""))</f>
      </c>
      <c r="D2103" s="75">
        <f>IF($E2103="","",IFERROR(VLOOKUP(TRIM(E2103&amp;""),'Référentiel Articles'!$A$2:$F$634,3,FALSE),""))</f>
      </c>
      <c r="E2103" s="74" t="str">
        <v/>
      </c>
      <c r="F2103" s="75">
        <f>IF($E2103="","",IFERROR(VLOOKUP(TRIM(E2103&amp;""),'Référentiel Articles'!$A$2:$F$634,4,FALSE),""))</f>
      </c>
      <c r="G2103" s="76">
        <f>IF($E2103="","",IFERROR(VLOOKUP(TRIM(E2103&amp;""),'Référentiel Articles'!$A$2:$F$634,5,FALSE),""))</f>
      </c>
      <c r="H2103" s="77" t="str">
        <v/>
      </c>
      <c r="I2103" s="76">
        <f>IF($E2103="","",IFERROR(VLOOKUP(TRIM(E2103&amp;""),'Référentiel Articles'!$A$2:$F$634,6,FALSE),""))</f>
      </c>
      <c r="J2103" s="78">
        <f>IF(OR($E2103="",$H2103=""),"",$H2103*$I2103)</f>
      </c>
      <c r="K2103" s="79" t="str">
        <v/>
      </c>
    </row>
    <row r="2104">
      <c r="A2104" s="81" t="str">
        <v/>
      </c>
      <c r="B2104" s="81" t="str">
        <v/>
      </c>
      <c r="C2104" s="83">
        <f>IF($E2104="","",IFERROR(VLOOKUP(TRIM(E2104&amp;""),'Référentiel Articles'!$A$2:$F$634,2,FALSE),""))</f>
      </c>
      <c r="D2104" s="83">
        <f>IF($E2104="","",IFERROR(VLOOKUP(TRIM(E2104&amp;""),'Référentiel Articles'!$A$2:$F$634,3,FALSE),""))</f>
      </c>
      <c r="E2104" s="81" t="str">
        <v/>
      </c>
      <c r="F2104" s="83">
        <f>IF($E2104="","",IFERROR(VLOOKUP(TRIM(E2104&amp;""),'Référentiel Articles'!$A$2:$F$634,4,FALSE),""))</f>
      </c>
      <c r="G2104" s="84">
        <f>IF($E2104="","",IFERROR(VLOOKUP(TRIM(E2104&amp;""),'Référentiel Articles'!$A$2:$F$634,5,FALSE),""))</f>
      </c>
      <c r="H2104" s="85" t="str">
        <v/>
      </c>
      <c r="I2104" s="84">
        <f>IF($E2104="","",IFERROR(VLOOKUP(TRIM(E2104&amp;""),'Référentiel Articles'!$A$2:$F$634,6,FALSE),""))</f>
      </c>
      <c r="J2104" s="90">
        <f>IF(OR($E2104="",$H2104=""),"",$H2104*$I2104)</f>
      </c>
      <c r="K2104" s="87" t="str">
        <v/>
      </c>
    </row>
    <row r="2105">
      <c r="A2105" s="74" t="str">
        <v/>
      </c>
      <c r="B2105" s="74" t="str">
        <v/>
      </c>
      <c r="C2105" s="75">
        <f>IF($E2105="","",IFERROR(VLOOKUP(TRIM(E2105&amp;""),'Référentiel Articles'!$A$2:$F$634,2,FALSE),""))</f>
      </c>
      <c r="D2105" s="75">
        <f>IF($E2105="","",IFERROR(VLOOKUP(TRIM(E2105&amp;""),'Référentiel Articles'!$A$2:$F$634,3,FALSE),""))</f>
      </c>
      <c r="E2105" s="74" t="str">
        <v/>
      </c>
      <c r="F2105" s="75">
        <f>IF($E2105="","",IFERROR(VLOOKUP(TRIM(E2105&amp;""),'Référentiel Articles'!$A$2:$F$634,4,FALSE),""))</f>
      </c>
      <c r="G2105" s="76">
        <f>IF($E2105="","",IFERROR(VLOOKUP(TRIM(E2105&amp;""),'Référentiel Articles'!$A$2:$F$634,5,FALSE),""))</f>
      </c>
      <c r="H2105" s="77" t="str">
        <v/>
      </c>
      <c r="I2105" s="76">
        <f>IF($E2105="","",IFERROR(VLOOKUP(TRIM(E2105&amp;""),'Référentiel Articles'!$A$2:$F$634,6,FALSE),""))</f>
      </c>
      <c r="J2105" s="78">
        <f>IF(OR($E2105="",$H2105=""),"",$H2105*$I2105)</f>
      </c>
      <c r="K2105" s="79" t="str">
        <v/>
      </c>
    </row>
    <row r="2106">
      <c r="A2106" s="81" t="str">
        <v/>
      </c>
      <c r="B2106" s="81" t="str">
        <v/>
      </c>
      <c r="C2106" s="83">
        <f>IF($E2106="","",IFERROR(VLOOKUP(TRIM(E2106&amp;""),'Référentiel Articles'!$A$2:$F$634,2,FALSE),""))</f>
      </c>
      <c r="D2106" s="83">
        <f>IF($E2106="","",IFERROR(VLOOKUP(TRIM(E2106&amp;""),'Référentiel Articles'!$A$2:$F$634,3,FALSE),""))</f>
      </c>
      <c r="E2106" s="81" t="str">
        <v/>
      </c>
      <c r="F2106" s="83">
        <f>IF($E2106="","",IFERROR(VLOOKUP(TRIM(E2106&amp;""),'Référentiel Articles'!$A$2:$F$634,4,FALSE),""))</f>
      </c>
      <c r="G2106" s="84">
        <f>IF($E2106="","",IFERROR(VLOOKUP(TRIM(E2106&amp;""),'Référentiel Articles'!$A$2:$F$634,5,FALSE),""))</f>
      </c>
      <c r="H2106" s="85" t="str">
        <v/>
      </c>
      <c r="I2106" s="84">
        <f>IF($E2106="","",IFERROR(VLOOKUP(TRIM(E2106&amp;""),'Référentiel Articles'!$A$2:$F$634,6,FALSE),""))</f>
      </c>
      <c r="J2106" s="90">
        <f>IF(OR($E2106="",$H2106=""),"",$H2106*$I2106)</f>
      </c>
      <c r="K2106" s="87" t="str">
        <v/>
      </c>
    </row>
    <row r="2107">
      <c r="A2107" s="74" t="str">
        <v/>
      </c>
      <c r="B2107" s="74" t="str">
        <v/>
      </c>
      <c r="C2107" s="75">
        <f>IF($E2107="","",IFERROR(VLOOKUP(TRIM(E2107&amp;""),'Référentiel Articles'!$A$2:$F$634,2,FALSE),""))</f>
      </c>
      <c r="D2107" s="75">
        <f>IF($E2107="","",IFERROR(VLOOKUP(TRIM(E2107&amp;""),'Référentiel Articles'!$A$2:$F$634,3,FALSE),""))</f>
      </c>
      <c r="E2107" s="74" t="str">
        <v/>
      </c>
      <c r="F2107" s="75">
        <f>IF($E2107="","",IFERROR(VLOOKUP(TRIM(E2107&amp;""),'Référentiel Articles'!$A$2:$F$634,4,FALSE),""))</f>
      </c>
      <c r="G2107" s="76">
        <f>IF($E2107="","",IFERROR(VLOOKUP(TRIM(E2107&amp;""),'Référentiel Articles'!$A$2:$F$634,5,FALSE),""))</f>
      </c>
      <c r="H2107" s="77" t="str">
        <v/>
      </c>
      <c r="I2107" s="76">
        <f>IF($E2107="","",IFERROR(VLOOKUP(TRIM(E2107&amp;""),'Référentiel Articles'!$A$2:$F$634,6,FALSE),""))</f>
      </c>
      <c r="J2107" s="78">
        <f>IF(OR($E2107="",$H2107=""),"",$H2107*$I2107)</f>
      </c>
      <c r="K2107" s="79" t="str">
        <v/>
      </c>
    </row>
    <row r="2108">
      <c r="A2108" s="81" t="str">
        <v/>
      </c>
      <c r="B2108" s="81" t="str">
        <v/>
      </c>
      <c r="C2108" s="83">
        <f>IF($E2108="","",IFERROR(VLOOKUP(TRIM(E2108&amp;""),'Référentiel Articles'!$A$2:$F$634,2,FALSE),""))</f>
      </c>
      <c r="D2108" s="83">
        <f>IF($E2108="","",IFERROR(VLOOKUP(TRIM(E2108&amp;""),'Référentiel Articles'!$A$2:$F$634,3,FALSE),""))</f>
      </c>
      <c r="E2108" s="81" t="str">
        <v/>
      </c>
      <c r="F2108" s="83">
        <f>IF($E2108="","",IFERROR(VLOOKUP(TRIM(E2108&amp;""),'Référentiel Articles'!$A$2:$F$634,4,FALSE),""))</f>
      </c>
      <c r="G2108" s="84">
        <f>IF($E2108="","",IFERROR(VLOOKUP(TRIM(E2108&amp;""),'Référentiel Articles'!$A$2:$F$634,5,FALSE),""))</f>
      </c>
      <c r="H2108" s="85" t="str">
        <v/>
      </c>
      <c r="I2108" s="84">
        <f>IF($E2108="","",IFERROR(VLOOKUP(TRIM(E2108&amp;""),'Référentiel Articles'!$A$2:$F$634,6,FALSE),""))</f>
      </c>
      <c r="J2108" s="90">
        <f>IF(OR($E2108="",$H2108=""),"",$H2108*$I2108)</f>
      </c>
      <c r="K2108" s="87" t="str">
        <v/>
      </c>
    </row>
    <row r="2109">
      <c r="A2109" s="74" t="str">
        <v/>
      </c>
      <c r="B2109" s="74" t="str">
        <v/>
      </c>
      <c r="C2109" s="75">
        <f>IF($E2109="","",IFERROR(VLOOKUP(TRIM(E2109&amp;""),'Référentiel Articles'!$A$2:$F$634,2,FALSE),""))</f>
      </c>
      <c r="D2109" s="75">
        <f>IF($E2109="","",IFERROR(VLOOKUP(TRIM(E2109&amp;""),'Référentiel Articles'!$A$2:$F$634,3,FALSE),""))</f>
      </c>
      <c r="E2109" s="74" t="str">
        <v/>
      </c>
      <c r="F2109" s="75">
        <f>IF($E2109="","",IFERROR(VLOOKUP(TRIM(E2109&amp;""),'Référentiel Articles'!$A$2:$F$634,4,FALSE),""))</f>
      </c>
      <c r="G2109" s="76">
        <f>IF($E2109="","",IFERROR(VLOOKUP(TRIM(E2109&amp;""),'Référentiel Articles'!$A$2:$F$634,5,FALSE),""))</f>
      </c>
      <c r="H2109" s="77" t="str">
        <v/>
      </c>
      <c r="I2109" s="76">
        <f>IF($E2109="","",IFERROR(VLOOKUP(TRIM(E2109&amp;""),'Référentiel Articles'!$A$2:$F$634,6,FALSE),""))</f>
      </c>
      <c r="J2109" s="78">
        <f>IF(OR($E2109="",$H2109=""),"",$H2109*$I2109)</f>
      </c>
      <c r="K2109" s="79" t="str">
        <v/>
      </c>
    </row>
    <row r="2110">
      <c r="A2110" s="81" t="str">
        <v/>
      </c>
      <c r="B2110" s="81" t="str">
        <v/>
      </c>
      <c r="C2110" s="83">
        <f>IF($E2110="","",IFERROR(VLOOKUP(TRIM(E2110&amp;""),'Référentiel Articles'!$A$2:$F$634,2,FALSE),""))</f>
      </c>
      <c r="D2110" s="83">
        <f>IF($E2110="","",IFERROR(VLOOKUP(TRIM(E2110&amp;""),'Référentiel Articles'!$A$2:$F$634,3,FALSE),""))</f>
      </c>
      <c r="E2110" s="81" t="str">
        <v/>
      </c>
      <c r="F2110" s="83">
        <f>IF($E2110="","",IFERROR(VLOOKUP(TRIM(E2110&amp;""),'Référentiel Articles'!$A$2:$F$634,4,FALSE),""))</f>
      </c>
      <c r="G2110" s="84">
        <f>IF($E2110="","",IFERROR(VLOOKUP(TRIM(E2110&amp;""),'Référentiel Articles'!$A$2:$F$634,5,FALSE),""))</f>
      </c>
      <c r="H2110" s="85" t="str">
        <v/>
      </c>
      <c r="I2110" s="84">
        <f>IF($E2110="","",IFERROR(VLOOKUP(TRIM(E2110&amp;""),'Référentiel Articles'!$A$2:$F$634,6,FALSE),""))</f>
      </c>
      <c r="J2110" s="90">
        <f>IF(OR($E2110="",$H2110=""),"",$H2110*$I2110)</f>
      </c>
      <c r="K2110" s="87" t="str">
        <v/>
      </c>
    </row>
    <row r="2111">
      <c r="A2111" s="74" t="str">
        <v/>
      </c>
      <c r="B2111" s="74" t="str">
        <v/>
      </c>
      <c r="C2111" s="75">
        <f>IF($E2111="","",IFERROR(VLOOKUP(TRIM(E2111&amp;""),'Référentiel Articles'!$A$2:$F$634,2,FALSE),""))</f>
      </c>
      <c r="D2111" s="75">
        <f>IF($E2111="","",IFERROR(VLOOKUP(TRIM(E2111&amp;""),'Référentiel Articles'!$A$2:$F$634,3,FALSE),""))</f>
      </c>
      <c r="E2111" s="74" t="str">
        <v/>
      </c>
      <c r="F2111" s="75">
        <f>IF($E2111="","",IFERROR(VLOOKUP(TRIM(E2111&amp;""),'Référentiel Articles'!$A$2:$F$634,4,FALSE),""))</f>
      </c>
      <c r="G2111" s="76">
        <f>IF($E2111="","",IFERROR(VLOOKUP(TRIM(E2111&amp;""),'Référentiel Articles'!$A$2:$F$634,5,FALSE),""))</f>
      </c>
      <c r="H2111" s="77" t="str">
        <v/>
      </c>
      <c r="I2111" s="76">
        <f>IF($E2111="","",IFERROR(VLOOKUP(TRIM(E2111&amp;""),'Référentiel Articles'!$A$2:$F$634,6,FALSE),""))</f>
      </c>
      <c r="J2111" s="78">
        <f>IF(OR($E2111="",$H2111=""),"",$H2111*$I2111)</f>
      </c>
      <c r="K2111" s="79" t="str">
        <v/>
      </c>
    </row>
    <row r="2112">
      <c r="A2112" s="81" t="str">
        <v/>
      </c>
      <c r="B2112" s="81" t="str">
        <v/>
      </c>
      <c r="C2112" s="83">
        <f>IF($E2112="","",IFERROR(VLOOKUP(TRIM(E2112&amp;""),'Référentiel Articles'!$A$2:$F$634,2,FALSE),""))</f>
      </c>
      <c r="D2112" s="83">
        <f>IF($E2112="","",IFERROR(VLOOKUP(TRIM(E2112&amp;""),'Référentiel Articles'!$A$2:$F$634,3,FALSE),""))</f>
      </c>
      <c r="E2112" s="81" t="str">
        <v/>
      </c>
      <c r="F2112" s="83">
        <f>IF($E2112="","",IFERROR(VLOOKUP(TRIM(E2112&amp;""),'Référentiel Articles'!$A$2:$F$634,4,FALSE),""))</f>
      </c>
      <c r="G2112" s="84">
        <f>IF($E2112="","",IFERROR(VLOOKUP(TRIM(E2112&amp;""),'Référentiel Articles'!$A$2:$F$634,5,FALSE),""))</f>
      </c>
      <c r="H2112" s="85" t="str">
        <v/>
      </c>
      <c r="I2112" s="84">
        <f>IF($E2112="","",IFERROR(VLOOKUP(TRIM(E2112&amp;""),'Référentiel Articles'!$A$2:$F$634,6,FALSE),""))</f>
      </c>
      <c r="J2112" s="90">
        <f>IF(OR($E2112="",$H2112=""),"",$H2112*$I2112)</f>
      </c>
      <c r="K2112" s="87" t="str">
        <v/>
      </c>
    </row>
    <row r="2113">
      <c r="A2113" s="74" t="str">
        <v/>
      </c>
      <c r="B2113" s="74" t="str">
        <v/>
      </c>
      <c r="C2113" s="75">
        <f>IF($E2113="","",IFERROR(VLOOKUP(TRIM(E2113&amp;""),'Référentiel Articles'!$A$2:$F$634,2,FALSE),""))</f>
      </c>
      <c r="D2113" s="75">
        <f>IF($E2113="","",IFERROR(VLOOKUP(TRIM(E2113&amp;""),'Référentiel Articles'!$A$2:$F$634,3,FALSE),""))</f>
      </c>
      <c r="E2113" s="74" t="str">
        <v/>
      </c>
      <c r="F2113" s="75">
        <f>IF($E2113="","",IFERROR(VLOOKUP(TRIM(E2113&amp;""),'Référentiel Articles'!$A$2:$F$634,4,FALSE),""))</f>
      </c>
      <c r="G2113" s="76">
        <f>IF($E2113="","",IFERROR(VLOOKUP(TRIM(E2113&amp;""),'Référentiel Articles'!$A$2:$F$634,5,FALSE),""))</f>
      </c>
      <c r="H2113" s="77" t="str">
        <v/>
      </c>
      <c r="I2113" s="76">
        <f>IF($E2113="","",IFERROR(VLOOKUP(TRIM(E2113&amp;""),'Référentiel Articles'!$A$2:$F$634,6,FALSE),""))</f>
      </c>
      <c r="J2113" s="78">
        <f>IF(OR($E2113="",$H2113=""),"",$H2113*$I2113)</f>
      </c>
      <c r="K2113" s="79" t="str">
        <v/>
      </c>
    </row>
    <row r="2114">
      <c r="A2114" s="81" t="str">
        <v/>
      </c>
      <c r="B2114" s="81" t="str">
        <v/>
      </c>
      <c r="C2114" s="83">
        <f>IF($E2114="","",IFERROR(VLOOKUP(TRIM(E2114&amp;""),'Référentiel Articles'!$A$2:$F$634,2,FALSE),""))</f>
      </c>
      <c r="D2114" s="83">
        <f>IF($E2114="","",IFERROR(VLOOKUP(TRIM(E2114&amp;""),'Référentiel Articles'!$A$2:$F$634,3,FALSE),""))</f>
      </c>
      <c r="E2114" s="81" t="str">
        <v/>
      </c>
      <c r="F2114" s="83">
        <f>IF($E2114="","",IFERROR(VLOOKUP(TRIM(E2114&amp;""),'Référentiel Articles'!$A$2:$F$634,4,FALSE),""))</f>
      </c>
      <c r="G2114" s="84">
        <f>IF($E2114="","",IFERROR(VLOOKUP(TRIM(E2114&amp;""),'Référentiel Articles'!$A$2:$F$634,5,FALSE),""))</f>
      </c>
      <c r="H2114" s="85" t="str">
        <v/>
      </c>
      <c r="I2114" s="84">
        <f>IF($E2114="","",IFERROR(VLOOKUP(TRIM(E2114&amp;""),'Référentiel Articles'!$A$2:$F$634,6,FALSE),""))</f>
      </c>
      <c r="J2114" s="90">
        <f>IF(OR($E2114="",$H2114=""),"",$H2114*$I2114)</f>
      </c>
      <c r="K2114" s="87" t="str">
        <v/>
      </c>
    </row>
    <row r="2115">
      <c r="A2115" s="74" t="str">
        <v/>
      </c>
      <c r="B2115" s="74" t="str">
        <v/>
      </c>
      <c r="C2115" s="75">
        <f>IF($E2115="","",IFERROR(VLOOKUP(TRIM(E2115&amp;""),'Référentiel Articles'!$A$2:$F$634,2,FALSE),""))</f>
      </c>
      <c r="D2115" s="75">
        <f>IF($E2115="","",IFERROR(VLOOKUP(TRIM(E2115&amp;""),'Référentiel Articles'!$A$2:$F$634,3,FALSE),""))</f>
      </c>
      <c r="E2115" s="74" t="str">
        <v/>
      </c>
      <c r="F2115" s="75">
        <f>IF($E2115="","",IFERROR(VLOOKUP(TRIM(E2115&amp;""),'Référentiel Articles'!$A$2:$F$634,4,FALSE),""))</f>
      </c>
      <c r="G2115" s="76">
        <f>IF($E2115="","",IFERROR(VLOOKUP(TRIM(E2115&amp;""),'Référentiel Articles'!$A$2:$F$634,5,FALSE),""))</f>
      </c>
      <c r="H2115" s="77" t="str">
        <v/>
      </c>
      <c r="I2115" s="76">
        <f>IF($E2115="","",IFERROR(VLOOKUP(TRIM(E2115&amp;""),'Référentiel Articles'!$A$2:$F$634,6,FALSE),""))</f>
      </c>
      <c r="J2115" s="78">
        <f>IF(OR($E2115="",$H2115=""),"",$H2115*$I2115)</f>
      </c>
      <c r="K2115" s="79" t="str">
        <v/>
      </c>
    </row>
    <row r="2116">
      <c r="A2116" s="81" t="str">
        <v/>
      </c>
      <c r="B2116" s="81" t="str">
        <v/>
      </c>
      <c r="C2116" s="83">
        <f>IF($E2116="","",IFERROR(VLOOKUP(TRIM(E2116&amp;""),'Référentiel Articles'!$A$2:$F$634,2,FALSE),""))</f>
      </c>
      <c r="D2116" s="83">
        <f>IF($E2116="","",IFERROR(VLOOKUP(TRIM(E2116&amp;""),'Référentiel Articles'!$A$2:$F$634,3,FALSE),""))</f>
      </c>
      <c r="E2116" s="81" t="str">
        <v/>
      </c>
      <c r="F2116" s="83">
        <f>IF($E2116="","",IFERROR(VLOOKUP(TRIM(E2116&amp;""),'Référentiel Articles'!$A$2:$F$634,4,FALSE),""))</f>
      </c>
      <c r="G2116" s="84">
        <f>IF($E2116="","",IFERROR(VLOOKUP(TRIM(E2116&amp;""),'Référentiel Articles'!$A$2:$F$634,5,FALSE),""))</f>
      </c>
      <c r="H2116" s="85" t="str">
        <v/>
      </c>
      <c r="I2116" s="84">
        <f>IF($E2116="","",IFERROR(VLOOKUP(TRIM(E2116&amp;""),'Référentiel Articles'!$A$2:$F$634,6,FALSE),""))</f>
      </c>
      <c r="J2116" s="90">
        <f>IF(OR($E2116="",$H2116=""),"",$H2116*$I2116)</f>
      </c>
      <c r="K2116" s="87" t="str">
        <v/>
      </c>
    </row>
    <row r="2117">
      <c r="A2117" s="74" t="str">
        <v/>
      </c>
      <c r="B2117" s="74" t="str">
        <v/>
      </c>
      <c r="C2117" s="75">
        <f>IF($E2117="","",IFERROR(VLOOKUP(TRIM(E2117&amp;""),'Référentiel Articles'!$A$2:$F$634,2,FALSE),""))</f>
      </c>
      <c r="D2117" s="75">
        <f>IF($E2117="","",IFERROR(VLOOKUP(TRIM(E2117&amp;""),'Référentiel Articles'!$A$2:$F$634,3,FALSE),""))</f>
      </c>
      <c r="E2117" s="74" t="str">
        <v/>
      </c>
      <c r="F2117" s="75">
        <f>IF($E2117="","",IFERROR(VLOOKUP(TRIM(E2117&amp;""),'Référentiel Articles'!$A$2:$F$634,4,FALSE),""))</f>
      </c>
      <c r="G2117" s="76">
        <f>IF($E2117="","",IFERROR(VLOOKUP(TRIM(E2117&amp;""),'Référentiel Articles'!$A$2:$F$634,5,FALSE),""))</f>
      </c>
      <c r="H2117" s="77" t="str">
        <v/>
      </c>
      <c r="I2117" s="76">
        <f>IF($E2117="","",IFERROR(VLOOKUP(TRIM(E2117&amp;""),'Référentiel Articles'!$A$2:$F$634,6,FALSE),""))</f>
      </c>
      <c r="J2117" s="78">
        <f>IF(OR($E2117="",$H2117=""),"",$H2117*$I2117)</f>
      </c>
      <c r="K2117" s="79" t="str">
        <v/>
      </c>
    </row>
    <row r="2118">
      <c r="A2118" s="81" t="str">
        <v/>
      </c>
      <c r="B2118" s="81" t="str">
        <v/>
      </c>
      <c r="C2118" s="83">
        <f>IF($E2118="","",IFERROR(VLOOKUP(TRIM(E2118&amp;""),'Référentiel Articles'!$A$2:$F$634,2,FALSE),""))</f>
      </c>
      <c r="D2118" s="83">
        <f>IF($E2118="","",IFERROR(VLOOKUP(TRIM(E2118&amp;""),'Référentiel Articles'!$A$2:$F$634,3,FALSE),""))</f>
      </c>
      <c r="E2118" s="81" t="str">
        <v/>
      </c>
      <c r="F2118" s="83">
        <f>IF($E2118="","",IFERROR(VLOOKUP(TRIM(E2118&amp;""),'Référentiel Articles'!$A$2:$F$634,4,FALSE),""))</f>
      </c>
      <c r="G2118" s="84">
        <f>IF($E2118="","",IFERROR(VLOOKUP(TRIM(E2118&amp;""),'Référentiel Articles'!$A$2:$F$634,5,FALSE),""))</f>
      </c>
      <c r="H2118" s="85" t="str">
        <v/>
      </c>
      <c r="I2118" s="84">
        <f>IF($E2118="","",IFERROR(VLOOKUP(TRIM(E2118&amp;""),'Référentiel Articles'!$A$2:$F$634,6,FALSE),""))</f>
      </c>
      <c r="J2118" s="90">
        <f>IF(OR($E2118="",$H2118=""),"",$H2118*$I2118)</f>
      </c>
      <c r="K2118" s="87" t="str">
        <v/>
      </c>
    </row>
    <row r="2119">
      <c r="A2119" s="74" t="str">
        <v/>
      </c>
      <c r="B2119" s="74" t="str">
        <v/>
      </c>
      <c r="C2119" s="75">
        <f>IF($E2119="","",IFERROR(VLOOKUP(TRIM(E2119&amp;""),'Référentiel Articles'!$A$2:$F$634,2,FALSE),""))</f>
      </c>
      <c r="D2119" s="75">
        <f>IF($E2119="","",IFERROR(VLOOKUP(TRIM(E2119&amp;""),'Référentiel Articles'!$A$2:$F$634,3,FALSE),""))</f>
      </c>
      <c r="E2119" s="74" t="str">
        <v/>
      </c>
      <c r="F2119" s="75">
        <f>IF($E2119="","",IFERROR(VLOOKUP(TRIM(E2119&amp;""),'Référentiel Articles'!$A$2:$F$634,4,FALSE),""))</f>
      </c>
      <c r="G2119" s="76">
        <f>IF($E2119="","",IFERROR(VLOOKUP(TRIM(E2119&amp;""),'Référentiel Articles'!$A$2:$F$634,5,FALSE),""))</f>
      </c>
      <c r="H2119" s="77" t="str">
        <v/>
      </c>
      <c r="I2119" s="76">
        <f>IF($E2119="","",IFERROR(VLOOKUP(TRIM(E2119&amp;""),'Référentiel Articles'!$A$2:$F$634,6,FALSE),""))</f>
      </c>
      <c r="J2119" s="78">
        <f>IF(OR($E2119="",$H2119=""),"",$H2119*$I2119)</f>
      </c>
      <c r="K2119" s="79" t="str">
        <v/>
      </c>
    </row>
    <row r="2120">
      <c r="A2120" s="81" t="str">
        <v/>
      </c>
      <c r="B2120" s="81" t="str">
        <v/>
      </c>
      <c r="C2120" s="83">
        <f>IF($E2120="","",IFERROR(VLOOKUP(TRIM(E2120&amp;""),'Référentiel Articles'!$A$2:$F$634,2,FALSE),""))</f>
      </c>
      <c r="D2120" s="83">
        <f>IF($E2120="","",IFERROR(VLOOKUP(TRIM(E2120&amp;""),'Référentiel Articles'!$A$2:$F$634,3,FALSE),""))</f>
      </c>
      <c r="E2120" s="81" t="str">
        <v/>
      </c>
      <c r="F2120" s="83">
        <f>IF($E2120="","",IFERROR(VLOOKUP(TRIM(E2120&amp;""),'Référentiel Articles'!$A$2:$F$634,4,FALSE),""))</f>
      </c>
      <c r="G2120" s="84">
        <f>IF($E2120="","",IFERROR(VLOOKUP(TRIM(E2120&amp;""),'Référentiel Articles'!$A$2:$F$634,5,FALSE),""))</f>
      </c>
      <c r="H2120" s="85" t="str">
        <v/>
      </c>
      <c r="I2120" s="84">
        <f>IF($E2120="","",IFERROR(VLOOKUP(TRIM(E2120&amp;""),'Référentiel Articles'!$A$2:$F$634,6,FALSE),""))</f>
      </c>
      <c r="J2120" s="90">
        <f>IF(OR($E2120="",$H2120=""),"",$H2120*$I2120)</f>
      </c>
      <c r="K2120" s="87" t="str">
        <v/>
      </c>
    </row>
    <row r="2121">
      <c r="A2121" s="74" t="str">
        <v/>
      </c>
      <c r="B2121" s="74" t="str">
        <v/>
      </c>
      <c r="C2121" s="75">
        <f>IF($E2121="","",IFERROR(VLOOKUP(TRIM(E2121&amp;""),'Référentiel Articles'!$A$2:$F$634,2,FALSE),""))</f>
      </c>
      <c r="D2121" s="75">
        <f>IF($E2121="","",IFERROR(VLOOKUP(TRIM(E2121&amp;""),'Référentiel Articles'!$A$2:$F$634,3,FALSE),""))</f>
      </c>
      <c r="E2121" s="74" t="str">
        <v/>
      </c>
      <c r="F2121" s="75">
        <f>IF($E2121="","",IFERROR(VLOOKUP(TRIM(E2121&amp;""),'Référentiel Articles'!$A$2:$F$634,4,FALSE),""))</f>
      </c>
      <c r="G2121" s="76">
        <f>IF($E2121="","",IFERROR(VLOOKUP(TRIM(E2121&amp;""),'Référentiel Articles'!$A$2:$F$634,5,FALSE),""))</f>
      </c>
      <c r="H2121" s="77" t="str">
        <v/>
      </c>
      <c r="I2121" s="76">
        <f>IF($E2121="","",IFERROR(VLOOKUP(TRIM(E2121&amp;""),'Référentiel Articles'!$A$2:$F$634,6,FALSE),""))</f>
      </c>
      <c r="J2121" s="78">
        <f>IF(OR($E2121="",$H2121=""),"",$H2121*$I2121)</f>
      </c>
      <c r="K2121" s="79" t="str">
        <v/>
      </c>
    </row>
    <row r="2122">
      <c r="A2122" s="81" t="str">
        <v/>
      </c>
      <c r="B2122" s="81" t="str">
        <v/>
      </c>
      <c r="C2122" s="83">
        <f>IF($E2122="","",IFERROR(VLOOKUP(TRIM(E2122&amp;""),'Référentiel Articles'!$A$2:$F$634,2,FALSE),""))</f>
      </c>
      <c r="D2122" s="83">
        <f>IF($E2122="","",IFERROR(VLOOKUP(TRIM(E2122&amp;""),'Référentiel Articles'!$A$2:$F$634,3,FALSE),""))</f>
      </c>
      <c r="E2122" s="81" t="str">
        <v/>
      </c>
      <c r="F2122" s="83">
        <f>IF($E2122="","",IFERROR(VLOOKUP(TRIM(E2122&amp;""),'Référentiel Articles'!$A$2:$F$634,4,FALSE),""))</f>
      </c>
      <c r="G2122" s="84">
        <f>IF($E2122="","",IFERROR(VLOOKUP(TRIM(E2122&amp;""),'Référentiel Articles'!$A$2:$F$634,5,FALSE),""))</f>
      </c>
      <c r="H2122" s="85" t="str">
        <v/>
      </c>
      <c r="I2122" s="84">
        <f>IF($E2122="","",IFERROR(VLOOKUP(TRIM(E2122&amp;""),'Référentiel Articles'!$A$2:$F$634,6,FALSE),""))</f>
      </c>
      <c r="J2122" s="90">
        <f>IF(OR($E2122="",$H2122=""),"",$H2122*$I2122)</f>
      </c>
      <c r="K2122" s="87" t="str">
        <v/>
      </c>
    </row>
    <row r="2123">
      <c r="A2123" s="74" t="str">
        <v/>
      </c>
      <c r="B2123" s="74" t="str">
        <v/>
      </c>
      <c r="C2123" s="75">
        <f>IF($E2123="","",IFERROR(VLOOKUP(TRIM(E2123&amp;""),'Référentiel Articles'!$A$2:$F$634,2,FALSE),""))</f>
      </c>
      <c r="D2123" s="75">
        <f>IF($E2123="","",IFERROR(VLOOKUP(TRIM(E2123&amp;""),'Référentiel Articles'!$A$2:$F$634,3,FALSE),""))</f>
      </c>
      <c r="E2123" s="74" t="str">
        <v/>
      </c>
      <c r="F2123" s="75">
        <f>IF($E2123="","",IFERROR(VLOOKUP(TRIM(E2123&amp;""),'Référentiel Articles'!$A$2:$F$634,4,FALSE),""))</f>
      </c>
      <c r="G2123" s="76">
        <f>IF($E2123="","",IFERROR(VLOOKUP(TRIM(E2123&amp;""),'Référentiel Articles'!$A$2:$F$634,5,FALSE),""))</f>
      </c>
      <c r="H2123" s="77" t="str">
        <v/>
      </c>
      <c r="I2123" s="76">
        <f>IF($E2123="","",IFERROR(VLOOKUP(TRIM(E2123&amp;""),'Référentiel Articles'!$A$2:$F$634,6,FALSE),""))</f>
      </c>
      <c r="J2123" s="78">
        <f>IF(OR($E2123="",$H2123=""),"",$H2123*$I2123)</f>
      </c>
      <c r="K2123" s="79" t="str">
        <v/>
      </c>
    </row>
    <row r="2124">
      <c r="A2124" s="81" t="str">
        <v/>
      </c>
      <c r="B2124" s="81" t="str">
        <v/>
      </c>
      <c r="C2124" s="83">
        <f>IF($E2124="","",IFERROR(VLOOKUP(TRIM(E2124&amp;""),'Référentiel Articles'!$A$2:$F$634,2,FALSE),""))</f>
      </c>
      <c r="D2124" s="83">
        <f>IF($E2124="","",IFERROR(VLOOKUP(TRIM(E2124&amp;""),'Référentiel Articles'!$A$2:$F$634,3,FALSE),""))</f>
      </c>
      <c r="E2124" s="81" t="str">
        <v/>
      </c>
      <c r="F2124" s="83">
        <f>IF($E2124="","",IFERROR(VLOOKUP(TRIM(E2124&amp;""),'Référentiel Articles'!$A$2:$F$634,4,FALSE),""))</f>
      </c>
      <c r="G2124" s="84">
        <f>IF($E2124="","",IFERROR(VLOOKUP(TRIM(E2124&amp;""),'Référentiel Articles'!$A$2:$F$634,5,FALSE),""))</f>
      </c>
      <c r="H2124" s="85" t="str">
        <v/>
      </c>
      <c r="I2124" s="84">
        <f>IF($E2124="","",IFERROR(VLOOKUP(TRIM(E2124&amp;""),'Référentiel Articles'!$A$2:$F$634,6,FALSE),""))</f>
      </c>
      <c r="J2124" s="90">
        <f>IF(OR($E2124="",$H2124=""),"",$H2124*$I2124)</f>
      </c>
      <c r="K2124" s="87" t="str">
        <v/>
      </c>
    </row>
    <row r="2125">
      <c r="A2125" s="74" t="str">
        <v/>
      </c>
      <c r="B2125" s="74" t="str">
        <v/>
      </c>
      <c r="C2125" s="75">
        <f>IF($E2125="","",IFERROR(VLOOKUP(TRIM(E2125&amp;""),'Référentiel Articles'!$A$2:$F$634,2,FALSE),""))</f>
      </c>
      <c r="D2125" s="75">
        <f>IF($E2125="","",IFERROR(VLOOKUP(TRIM(E2125&amp;""),'Référentiel Articles'!$A$2:$F$634,3,FALSE),""))</f>
      </c>
      <c r="E2125" s="74" t="str">
        <v/>
      </c>
      <c r="F2125" s="75">
        <f>IF($E2125="","",IFERROR(VLOOKUP(TRIM(E2125&amp;""),'Référentiel Articles'!$A$2:$F$634,4,FALSE),""))</f>
      </c>
      <c r="G2125" s="76">
        <f>IF($E2125="","",IFERROR(VLOOKUP(TRIM(E2125&amp;""),'Référentiel Articles'!$A$2:$F$634,5,FALSE),""))</f>
      </c>
      <c r="H2125" s="77" t="str">
        <v/>
      </c>
      <c r="I2125" s="76">
        <f>IF($E2125="","",IFERROR(VLOOKUP(TRIM(E2125&amp;""),'Référentiel Articles'!$A$2:$F$634,6,FALSE),""))</f>
      </c>
      <c r="J2125" s="78">
        <f>IF(OR($E2125="",$H2125=""),"",$H2125*$I2125)</f>
      </c>
      <c r="K2125" s="79" t="str">
        <v/>
      </c>
    </row>
    <row r="2126">
      <c r="A2126" s="81" t="str">
        <v/>
      </c>
      <c r="B2126" s="81" t="str">
        <v/>
      </c>
      <c r="C2126" s="83">
        <f>IF($E2126="","",IFERROR(VLOOKUP(TRIM(E2126&amp;""),'Référentiel Articles'!$A$2:$F$634,2,FALSE),""))</f>
      </c>
      <c r="D2126" s="83">
        <f>IF($E2126="","",IFERROR(VLOOKUP(TRIM(E2126&amp;""),'Référentiel Articles'!$A$2:$F$634,3,FALSE),""))</f>
      </c>
      <c r="E2126" s="81" t="str">
        <v/>
      </c>
      <c r="F2126" s="83">
        <f>IF($E2126="","",IFERROR(VLOOKUP(TRIM(E2126&amp;""),'Référentiel Articles'!$A$2:$F$634,4,FALSE),""))</f>
      </c>
      <c r="G2126" s="84">
        <f>IF($E2126="","",IFERROR(VLOOKUP(TRIM(E2126&amp;""),'Référentiel Articles'!$A$2:$F$634,5,FALSE),""))</f>
      </c>
      <c r="H2126" s="85" t="str">
        <v/>
      </c>
      <c r="I2126" s="84">
        <f>IF($E2126="","",IFERROR(VLOOKUP(TRIM(E2126&amp;""),'Référentiel Articles'!$A$2:$F$634,6,FALSE),""))</f>
      </c>
      <c r="J2126" s="90">
        <f>IF(OR($E2126="",$H2126=""),"",$H2126*$I2126)</f>
      </c>
      <c r="K2126" s="87" t="str">
        <v/>
      </c>
    </row>
    <row r="2127">
      <c r="A2127" s="74" t="str">
        <v/>
      </c>
      <c r="B2127" s="74" t="str">
        <v/>
      </c>
      <c r="C2127" s="75">
        <f>IF($E2127="","",IFERROR(VLOOKUP(TRIM(E2127&amp;""),'Référentiel Articles'!$A$2:$F$634,2,FALSE),""))</f>
      </c>
      <c r="D2127" s="75">
        <f>IF($E2127="","",IFERROR(VLOOKUP(TRIM(E2127&amp;""),'Référentiel Articles'!$A$2:$F$634,3,FALSE),""))</f>
      </c>
      <c r="E2127" s="74" t="str">
        <v/>
      </c>
      <c r="F2127" s="75">
        <f>IF($E2127="","",IFERROR(VLOOKUP(TRIM(E2127&amp;""),'Référentiel Articles'!$A$2:$F$634,4,FALSE),""))</f>
      </c>
      <c r="G2127" s="76">
        <f>IF($E2127="","",IFERROR(VLOOKUP(TRIM(E2127&amp;""),'Référentiel Articles'!$A$2:$F$634,5,FALSE),""))</f>
      </c>
      <c r="H2127" s="77" t="str">
        <v/>
      </c>
      <c r="I2127" s="76">
        <f>IF($E2127="","",IFERROR(VLOOKUP(TRIM(E2127&amp;""),'Référentiel Articles'!$A$2:$F$634,6,FALSE),""))</f>
      </c>
      <c r="J2127" s="78">
        <f>IF(OR($E2127="",$H2127=""),"",$H2127*$I2127)</f>
      </c>
      <c r="K2127" s="79" t="str">
        <v/>
      </c>
    </row>
    <row r="2128">
      <c r="A2128" s="81" t="str">
        <v/>
      </c>
      <c r="B2128" s="81" t="str">
        <v/>
      </c>
      <c r="C2128" s="83">
        <f>IF($E2128="","",IFERROR(VLOOKUP(TRIM(E2128&amp;""),'Référentiel Articles'!$A$2:$F$634,2,FALSE),""))</f>
      </c>
      <c r="D2128" s="83">
        <f>IF($E2128="","",IFERROR(VLOOKUP(TRIM(E2128&amp;""),'Référentiel Articles'!$A$2:$F$634,3,FALSE),""))</f>
      </c>
      <c r="E2128" s="81" t="str">
        <v/>
      </c>
      <c r="F2128" s="83">
        <f>IF($E2128="","",IFERROR(VLOOKUP(TRIM(E2128&amp;""),'Référentiel Articles'!$A$2:$F$634,4,FALSE),""))</f>
      </c>
      <c r="G2128" s="84">
        <f>IF($E2128="","",IFERROR(VLOOKUP(TRIM(E2128&amp;""),'Référentiel Articles'!$A$2:$F$634,5,FALSE),""))</f>
      </c>
      <c r="H2128" s="85" t="str">
        <v/>
      </c>
      <c r="I2128" s="84">
        <f>IF($E2128="","",IFERROR(VLOOKUP(TRIM(E2128&amp;""),'Référentiel Articles'!$A$2:$F$634,6,FALSE),""))</f>
      </c>
      <c r="J2128" s="90">
        <f>IF(OR($E2128="",$H2128=""),"",$H2128*$I2128)</f>
      </c>
      <c r="K2128" s="87" t="str">
        <v/>
      </c>
    </row>
    <row r="2129">
      <c r="A2129" s="74" t="str">
        <v/>
      </c>
      <c r="B2129" s="74" t="str">
        <v/>
      </c>
      <c r="C2129" s="75">
        <f>IF($E2129="","",IFERROR(VLOOKUP(TRIM(E2129&amp;""),'Référentiel Articles'!$A$2:$F$634,2,FALSE),""))</f>
      </c>
      <c r="D2129" s="75">
        <f>IF($E2129="","",IFERROR(VLOOKUP(TRIM(E2129&amp;""),'Référentiel Articles'!$A$2:$F$634,3,FALSE),""))</f>
      </c>
      <c r="E2129" s="74" t="str">
        <v/>
      </c>
      <c r="F2129" s="75">
        <f>IF($E2129="","",IFERROR(VLOOKUP(TRIM(E2129&amp;""),'Référentiel Articles'!$A$2:$F$634,4,FALSE),""))</f>
      </c>
      <c r="G2129" s="76">
        <f>IF($E2129="","",IFERROR(VLOOKUP(TRIM(E2129&amp;""),'Référentiel Articles'!$A$2:$F$634,5,FALSE),""))</f>
      </c>
      <c r="H2129" s="77" t="str">
        <v/>
      </c>
      <c r="I2129" s="76">
        <f>IF($E2129="","",IFERROR(VLOOKUP(TRIM(E2129&amp;""),'Référentiel Articles'!$A$2:$F$634,6,FALSE),""))</f>
      </c>
      <c r="J2129" s="78">
        <f>IF(OR($E2129="",$H2129=""),"",$H2129*$I2129)</f>
      </c>
      <c r="K2129" s="79" t="str">
        <v/>
      </c>
    </row>
    <row r="2130">
      <c r="A2130" s="81" t="str">
        <v/>
      </c>
      <c r="B2130" s="81" t="str">
        <v/>
      </c>
      <c r="C2130" s="83">
        <f>IF($E2130="","",IFERROR(VLOOKUP(TRIM(E2130&amp;""),'Référentiel Articles'!$A$2:$F$634,2,FALSE),""))</f>
      </c>
      <c r="D2130" s="83">
        <f>IF($E2130="","",IFERROR(VLOOKUP(TRIM(E2130&amp;""),'Référentiel Articles'!$A$2:$F$634,3,FALSE),""))</f>
      </c>
      <c r="E2130" s="81" t="str">
        <v/>
      </c>
      <c r="F2130" s="83">
        <f>IF($E2130="","",IFERROR(VLOOKUP(TRIM(E2130&amp;""),'Référentiel Articles'!$A$2:$F$634,4,FALSE),""))</f>
      </c>
      <c r="G2130" s="84">
        <f>IF($E2130="","",IFERROR(VLOOKUP(TRIM(E2130&amp;""),'Référentiel Articles'!$A$2:$F$634,5,FALSE),""))</f>
      </c>
      <c r="H2130" s="85" t="str">
        <v/>
      </c>
      <c r="I2130" s="84">
        <f>IF($E2130="","",IFERROR(VLOOKUP(TRIM(E2130&amp;""),'Référentiel Articles'!$A$2:$F$634,6,FALSE),""))</f>
      </c>
      <c r="J2130" s="90">
        <f>IF(OR($E2130="",$H2130=""),"",$H2130*$I2130)</f>
      </c>
      <c r="K2130" s="87" t="str">
        <v/>
      </c>
    </row>
    <row r="2131">
      <c r="A2131" s="74" t="str">
        <v/>
      </c>
      <c r="B2131" s="74" t="str">
        <v/>
      </c>
      <c r="C2131" s="75">
        <f>IF($E2131="","",IFERROR(VLOOKUP(TRIM(E2131&amp;""),'Référentiel Articles'!$A$2:$F$634,2,FALSE),""))</f>
      </c>
      <c r="D2131" s="75">
        <f>IF($E2131="","",IFERROR(VLOOKUP(TRIM(E2131&amp;""),'Référentiel Articles'!$A$2:$F$634,3,FALSE),""))</f>
      </c>
      <c r="E2131" s="74" t="str">
        <v/>
      </c>
      <c r="F2131" s="75">
        <f>IF($E2131="","",IFERROR(VLOOKUP(TRIM(E2131&amp;""),'Référentiel Articles'!$A$2:$F$634,4,FALSE),""))</f>
      </c>
      <c r="G2131" s="76">
        <f>IF($E2131="","",IFERROR(VLOOKUP(TRIM(E2131&amp;""),'Référentiel Articles'!$A$2:$F$634,5,FALSE),""))</f>
      </c>
      <c r="H2131" s="77" t="str">
        <v/>
      </c>
      <c r="I2131" s="76">
        <f>IF($E2131="","",IFERROR(VLOOKUP(TRIM(E2131&amp;""),'Référentiel Articles'!$A$2:$F$634,6,FALSE),""))</f>
      </c>
      <c r="J2131" s="78">
        <f>IF(OR($E2131="",$H2131=""),"",$H2131*$I2131)</f>
      </c>
      <c r="K2131" s="79" t="str">
        <v/>
      </c>
    </row>
    <row r="2132">
      <c r="A2132" s="81" t="str">
        <v/>
      </c>
      <c r="B2132" s="81" t="str">
        <v/>
      </c>
      <c r="C2132" s="83">
        <f>IF($E2132="","",IFERROR(VLOOKUP(TRIM(E2132&amp;""),'Référentiel Articles'!$A$2:$F$634,2,FALSE),""))</f>
      </c>
      <c r="D2132" s="83">
        <f>IF($E2132="","",IFERROR(VLOOKUP(TRIM(E2132&amp;""),'Référentiel Articles'!$A$2:$F$634,3,FALSE),""))</f>
      </c>
      <c r="E2132" s="81" t="str">
        <v/>
      </c>
      <c r="F2132" s="83">
        <f>IF($E2132="","",IFERROR(VLOOKUP(TRIM(E2132&amp;""),'Référentiel Articles'!$A$2:$F$634,4,FALSE),""))</f>
      </c>
      <c r="G2132" s="84">
        <f>IF($E2132="","",IFERROR(VLOOKUP(TRIM(E2132&amp;""),'Référentiel Articles'!$A$2:$F$634,5,FALSE),""))</f>
      </c>
      <c r="H2132" s="85" t="str">
        <v/>
      </c>
      <c r="I2132" s="84">
        <f>IF($E2132="","",IFERROR(VLOOKUP(TRIM(E2132&amp;""),'Référentiel Articles'!$A$2:$F$634,6,FALSE),""))</f>
      </c>
      <c r="J2132" s="90">
        <f>IF(OR($E2132="",$H2132=""),"",$H2132*$I2132)</f>
      </c>
      <c r="K2132" s="87" t="str">
        <v/>
      </c>
    </row>
    <row r="2133">
      <c r="A2133" s="74" t="str">
        <v/>
      </c>
      <c r="B2133" s="74" t="str">
        <v/>
      </c>
      <c r="C2133" s="75">
        <f>IF($E2133="","",IFERROR(VLOOKUP(TRIM(E2133&amp;""),'Référentiel Articles'!$A$2:$F$634,2,FALSE),""))</f>
      </c>
      <c r="D2133" s="75">
        <f>IF($E2133="","",IFERROR(VLOOKUP(TRIM(E2133&amp;""),'Référentiel Articles'!$A$2:$F$634,3,FALSE),""))</f>
      </c>
      <c r="E2133" s="74" t="str">
        <v/>
      </c>
      <c r="F2133" s="75">
        <f>IF($E2133="","",IFERROR(VLOOKUP(TRIM(E2133&amp;""),'Référentiel Articles'!$A$2:$F$634,4,FALSE),""))</f>
      </c>
      <c r="G2133" s="76">
        <f>IF($E2133="","",IFERROR(VLOOKUP(TRIM(E2133&amp;""),'Référentiel Articles'!$A$2:$F$634,5,FALSE),""))</f>
      </c>
      <c r="H2133" s="77" t="str">
        <v/>
      </c>
      <c r="I2133" s="76">
        <f>IF($E2133="","",IFERROR(VLOOKUP(TRIM(E2133&amp;""),'Référentiel Articles'!$A$2:$F$634,6,FALSE),""))</f>
      </c>
      <c r="J2133" s="78">
        <f>IF(OR($E2133="",$H2133=""),"",$H2133*$I2133)</f>
      </c>
      <c r="K2133" s="79" t="str">
        <v/>
      </c>
    </row>
    <row r="2134">
      <c r="A2134" s="81" t="str">
        <v/>
      </c>
      <c r="B2134" s="81" t="str">
        <v/>
      </c>
      <c r="C2134" s="83">
        <f>IF($E2134="","",IFERROR(VLOOKUP(TRIM(E2134&amp;""),'Référentiel Articles'!$A$2:$F$634,2,FALSE),""))</f>
      </c>
      <c r="D2134" s="83">
        <f>IF($E2134="","",IFERROR(VLOOKUP(TRIM(E2134&amp;""),'Référentiel Articles'!$A$2:$F$634,3,FALSE),""))</f>
      </c>
      <c r="E2134" s="81" t="str">
        <v/>
      </c>
      <c r="F2134" s="83">
        <f>IF($E2134="","",IFERROR(VLOOKUP(TRIM(E2134&amp;""),'Référentiel Articles'!$A$2:$F$634,4,FALSE),""))</f>
      </c>
      <c r="G2134" s="84">
        <f>IF($E2134="","",IFERROR(VLOOKUP(TRIM(E2134&amp;""),'Référentiel Articles'!$A$2:$F$634,5,FALSE),""))</f>
      </c>
      <c r="H2134" s="85" t="str">
        <v/>
      </c>
      <c r="I2134" s="84">
        <f>IF($E2134="","",IFERROR(VLOOKUP(TRIM(E2134&amp;""),'Référentiel Articles'!$A$2:$F$634,6,FALSE),""))</f>
      </c>
      <c r="J2134" s="90">
        <f>IF(OR($E2134="",$H2134=""),"",$H2134*$I2134)</f>
      </c>
      <c r="K2134" s="87" t="str">
        <v/>
      </c>
    </row>
    <row r="2135">
      <c r="A2135" s="74" t="str">
        <v/>
      </c>
      <c r="B2135" s="74" t="str">
        <v/>
      </c>
      <c r="C2135" s="75">
        <f>IF($E2135="","",IFERROR(VLOOKUP(TRIM(E2135&amp;""),'Référentiel Articles'!$A$2:$F$634,2,FALSE),""))</f>
      </c>
      <c r="D2135" s="75">
        <f>IF($E2135="","",IFERROR(VLOOKUP(TRIM(E2135&amp;""),'Référentiel Articles'!$A$2:$F$634,3,FALSE),""))</f>
      </c>
      <c r="E2135" s="74" t="str">
        <v/>
      </c>
      <c r="F2135" s="75">
        <f>IF($E2135="","",IFERROR(VLOOKUP(TRIM(E2135&amp;""),'Référentiel Articles'!$A$2:$F$634,4,FALSE),""))</f>
      </c>
      <c r="G2135" s="76">
        <f>IF($E2135="","",IFERROR(VLOOKUP(TRIM(E2135&amp;""),'Référentiel Articles'!$A$2:$F$634,5,FALSE),""))</f>
      </c>
      <c r="H2135" s="77" t="str">
        <v/>
      </c>
      <c r="I2135" s="76">
        <f>IF($E2135="","",IFERROR(VLOOKUP(TRIM(E2135&amp;""),'Référentiel Articles'!$A$2:$F$634,6,FALSE),""))</f>
      </c>
      <c r="J2135" s="78">
        <f>IF(OR($E2135="",$H2135=""),"",$H2135*$I2135)</f>
      </c>
      <c r="K2135" s="79" t="str">
        <v/>
      </c>
    </row>
    <row r="2136">
      <c r="A2136" s="81" t="str">
        <v/>
      </c>
      <c r="B2136" s="81" t="str">
        <v/>
      </c>
      <c r="C2136" s="83">
        <f>IF($E2136="","",IFERROR(VLOOKUP(TRIM(E2136&amp;""),'Référentiel Articles'!$A$2:$F$634,2,FALSE),""))</f>
      </c>
      <c r="D2136" s="83">
        <f>IF($E2136="","",IFERROR(VLOOKUP(TRIM(E2136&amp;""),'Référentiel Articles'!$A$2:$F$634,3,FALSE),""))</f>
      </c>
      <c r="E2136" s="81" t="str">
        <v/>
      </c>
      <c r="F2136" s="83">
        <f>IF($E2136="","",IFERROR(VLOOKUP(TRIM(E2136&amp;""),'Référentiel Articles'!$A$2:$F$634,4,FALSE),""))</f>
      </c>
      <c r="G2136" s="84">
        <f>IF($E2136="","",IFERROR(VLOOKUP(TRIM(E2136&amp;""),'Référentiel Articles'!$A$2:$F$634,5,FALSE),""))</f>
      </c>
      <c r="H2136" s="85" t="str">
        <v/>
      </c>
      <c r="I2136" s="84">
        <f>IF($E2136="","",IFERROR(VLOOKUP(TRIM(E2136&amp;""),'Référentiel Articles'!$A$2:$F$634,6,FALSE),""))</f>
      </c>
      <c r="J2136" s="90">
        <f>IF(OR($E2136="",$H2136=""),"",$H2136*$I2136)</f>
      </c>
      <c r="K2136" s="87" t="str">
        <v/>
      </c>
    </row>
    <row r="2137">
      <c r="A2137" s="74" t="str">
        <v/>
      </c>
      <c r="B2137" s="74" t="str">
        <v/>
      </c>
      <c r="C2137" s="75">
        <f>IF($E2137="","",IFERROR(VLOOKUP(TRIM(E2137&amp;""),'Référentiel Articles'!$A$2:$F$634,2,FALSE),""))</f>
      </c>
      <c r="D2137" s="75">
        <f>IF($E2137="","",IFERROR(VLOOKUP(TRIM(E2137&amp;""),'Référentiel Articles'!$A$2:$F$634,3,FALSE),""))</f>
      </c>
      <c r="E2137" s="74" t="str">
        <v/>
      </c>
      <c r="F2137" s="75">
        <f>IF($E2137="","",IFERROR(VLOOKUP(TRIM(E2137&amp;""),'Référentiel Articles'!$A$2:$F$634,4,FALSE),""))</f>
      </c>
      <c r="G2137" s="76">
        <f>IF($E2137="","",IFERROR(VLOOKUP(TRIM(E2137&amp;""),'Référentiel Articles'!$A$2:$F$634,5,FALSE),""))</f>
      </c>
      <c r="H2137" s="77" t="str">
        <v/>
      </c>
      <c r="I2137" s="76">
        <f>IF($E2137="","",IFERROR(VLOOKUP(TRIM(E2137&amp;""),'Référentiel Articles'!$A$2:$F$634,6,FALSE),""))</f>
      </c>
      <c r="J2137" s="78">
        <f>IF(OR($E2137="",$H2137=""),"",$H2137*$I2137)</f>
      </c>
      <c r="K2137" s="79" t="str">
        <v/>
      </c>
    </row>
    <row r="2138">
      <c r="A2138" s="81" t="str">
        <v/>
      </c>
      <c r="B2138" s="81" t="str">
        <v/>
      </c>
      <c r="C2138" s="83">
        <f>IF($E2138="","",IFERROR(VLOOKUP(TRIM(E2138&amp;""),'Référentiel Articles'!$A$2:$F$634,2,FALSE),""))</f>
      </c>
      <c r="D2138" s="83">
        <f>IF($E2138="","",IFERROR(VLOOKUP(TRIM(E2138&amp;""),'Référentiel Articles'!$A$2:$F$634,3,FALSE),""))</f>
      </c>
      <c r="E2138" s="81" t="str">
        <v/>
      </c>
      <c r="F2138" s="83">
        <f>IF($E2138="","",IFERROR(VLOOKUP(TRIM(E2138&amp;""),'Référentiel Articles'!$A$2:$F$634,4,FALSE),""))</f>
      </c>
      <c r="G2138" s="84">
        <f>IF($E2138="","",IFERROR(VLOOKUP(TRIM(E2138&amp;""),'Référentiel Articles'!$A$2:$F$634,5,FALSE),""))</f>
      </c>
      <c r="H2138" s="85" t="str">
        <v/>
      </c>
      <c r="I2138" s="84">
        <f>IF($E2138="","",IFERROR(VLOOKUP(TRIM(E2138&amp;""),'Référentiel Articles'!$A$2:$F$634,6,FALSE),""))</f>
      </c>
      <c r="J2138" s="90">
        <f>IF(OR($E2138="",$H2138=""),"",$H2138*$I2138)</f>
      </c>
      <c r="K2138" s="87" t="str">
        <v/>
      </c>
    </row>
    <row r="2139">
      <c r="A2139" s="74" t="str">
        <v/>
      </c>
      <c r="B2139" s="74" t="str">
        <v/>
      </c>
      <c r="C2139" s="75">
        <f>IF($E2139="","",IFERROR(VLOOKUP(TRIM(E2139&amp;""),'Référentiel Articles'!$A$2:$F$634,2,FALSE),""))</f>
      </c>
      <c r="D2139" s="75">
        <f>IF($E2139="","",IFERROR(VLOOKUP(TRIM(E2139&amp;""),'Référentiel Articles'!$A$2:$F$634,3,FALSE),""))</f>
      </c>
      <c r="E2139" s="74" t="str">
        <v/>
      </c>
      <c r="F2139" s="75">
        <f>IF($E2139="","",IFERROR(VLOOKUP(TRIM(E2139&amp;""),'Référentiel Articles'!$A$2:$F$634,4,FALSE),""))</f>
      </c>
      <c r="G2139" s="76">
        <f>IF($E2139="","",IFERROR(VLOOKUP(TRIM(E2139&amp;""),'Référentiel Articles'!$A$2:$F$634,5,FALSE),""))</f>
      </c>
      <c r="H2139" s="77" t="str">
        <v/>
      </c>
      <c r="I2139" s="76">
        <f>IF($E2139="","",IFERROR(VLOOKUP(TRIM(E2139&amp;""),'Référentiel Articles'!$A$2:$F$634,6,FALSE),""))</f>
      </c>
      <c r="J2139" s="78">
        <f>IF(OR($E2139="",$H2139=""),"",$H2139*$I2139)</f>
      </c>
      <c r="K2139" s="79" t="str">
        <v/>
      </c>
    </row>
    <row r="2140">
      <c r="A2140" s="81" t="str">
        <v/>
      </c>
      <c r="B2140" s="81" t="str">
        <v/>
      </c>
      <c r="C2140" s="83">
        <f>IF($E2140="","",IFERROR(VLOOKUP(TRIM(E2140&amp;""),'Référentiel Articles'!$A$2:$F$634,2,FALSE),""))</f>
      </c>
      <c r="D2140" s="83">
        <f>IF($E2140="","",IFERROR(VLOOKUP(TRIM(E2140&amp;""),'Référentiel Articles'!$A$2:$F$634,3,FALSE),""))</f>
      </c>
      <c r="E2140" s="81" t="str">
        <v/>
      </c>
      <c r="F2140" s="83">
        <f>IF($E2140="","",IFERROR(VLOOKUP(TRIM(E2140&amp;""),'Référentiel Articles'!$A$2:$F$634,4,FALSE),""))</f>
      </c>
      <c r="G2140" s="84">
        <f>IF($E2140="","",IFERROR(VLOOKUP(TRIM(E2140&amp;""),'Référentiel Articles'!$A$2:$F$634,5,FALSE),""))</f>
      </c>
      <c r="H2140" s="85" t="str">
        <v/>
      </c>
      <c r="I2140" s="84">
        <f>IF($E2140="","",IFERROR(VLOOKUP(TRIM(E2140&amp;""),'Référentiel Articles'!$A$2:$F$634,6,FALSE),""))</f>
      </c>
      <c r="J2140" s="90">
        <f>IF(OR($E2140="",$H2140=""),"",$H2140*$I2140)</f>
      </c>
      <c r="K2140" s="87" t="str">
        <v/>
      </c>
    </row>
    <row r="2141">
      <c r="A2141" s="74" t="str">
        <v/>
      </c>
      <c r="B2141" s="74" t="str">
        <v/>
      </c>
      <c r="C2141" s="75">
        <f>IF($E2141="","",IFERROR(VLOOKUP(TRIM(E2141&amp;""),'Référentiel Articles'!$A$2:$F$634,2,FALSE),""))</f>
      </c>
      <c r="D2141" s="75">
        <f>IF($E2141="","",IFERROR(VLOOKUP(TRIM(E2141&amp;""),'Référentiel Articles'!$A$2:$F$634,3,FALSE),""))</f>
      </c>
      <c r="E2141" s="74" t="str">
        <v/>
      </c>
      <c r="F2141" s="75">
        <f>IF($E2141="","",IFERROR(VLOOKUP(TRIM(E2141&amp;""),'Référentiel Articles'!$A$2:$F$634,4,FALSE),""))</f>
      </c>
      <c r="G2141" s="76">
        <f>IF($E2141="","",IFERROR(VLOOKUP(TRIM(E2141&amp;""),'Référentiel Articles'!$A$2:$F$634,5,FALSE),""))</f>
      </c>
      <c r="H2141" s="77" t="str">
        <v/>
      </c>
      <c r="I2141" s="76">
        <f>IF($E2141="","",IFERROR(VLOOKUP(TRIM(E2141&amp;""),'Référentiel Articles'!$A$2:$F$634,6,FALSE),""))</f>
      </c>
      <c r="J2141" s="78">
        <f>IF(OR($E2141="",$H2141=""),"",$H2141*$I2141)</f>
      </c>
      <c r="K2141" s="79" t="str">
        <v/>
      </c>
    </row>
    <row r="2142">
      <c r="A2142" s="81" t="str">
        <v/>
      </c>
      <c r="B2142" s="81" t="str">
        <v/>
      </c>
      <c r="C2142" s="83">
        <f>IF($E2142="","",IFERROR(VLOOKUP(TRIM(E2142&amp;""),'Référentiel Articles'!$A$2:$F$634,2,FALSE),""))</f>
      </c>
      <c r="D2142" s="83">
        <f>IF($E2142="","",IFERROR(VLOOKUP(TRIM(E2142&amp;""),'Référentiel Articles'!$A$2:$F$634,3,FALSE),""))</f>
      </c>
      <c r="E2142" s="81" t="str">
        <v/>
      </c>
      <c r="F2142" s="83">
        <f>IF($E2142="","",IFERROR(VLOOKUP(TRIM(E2142&amp;""),'Référentiel Articles'!$A$2:$F$634,4,FALSE),""))</f>
      </c>
      <c r="G2142" s="84">
        <f>IF($E2142="","",IFERROR(VLOOKUP(TRIM(E2142&amp;""),'Référentiel Articles'!$A$2:$F$634,5,FALSE),""))</f>
      </c>
      <c r="H2142" s="85" t="str">
        <v/>
      </c>
      <c r="I2142" s="84">
        <f>IF($E2142="","",IFERROR(VLOOKUP(TRIM(E2142&amp;""),'Référentiel Articles'!$A$2:$F$634,6,FALSE),""))</f>
      </c>
      <c r="J2142" s="90">
        <f>IF(OR($E2142="",$H2142=""),"",$H2142*$I2142)</f>
      </c>
      <c r="K2142" s="87" t="str">
        <v/>
      </c>
    </row>
    <row r="2143">
      <c r="A2143" s="74" t="str">
        <v/>
      </c>
      <c r="B2143" s="74" t="str">
        <v/>
      </c>
      <c r="C2143" s="75">
        <f>IF($E2143="","",IFERROR(VLOOKUP(TRIM(E2143&amp;""),'Référentiel Articles'!$A$2:$F$634,2,FALSE),""))</f>
      </c>
      <c r="D2143" s="75">
        <f>IF($E2143="","",IFERROR(VLOOKUP(TRIM(E2143&amp;""),'Référentiel Articles'!$A$2:$F$634,3,FALSE),""))</f>
      </c>
      <c r="E2143" s="74" t="str">
        <v/>
      </c>
      <c r="F2143" s="75">
        <f>IF($E2143="","",IFERROR(VLOOKUP(TRIM(E2143&amp;""),'Référentiel Articles'!$A$2:$F$634,4,FALSE),""))</f>
      </c>
      <c r="G2143" s="76">
        <f>IF($E2143="","",IFERROR(VLOOKUP(TRIM(E2143&amp;""),'Référentiel Articles'!$A$2:$F$634,5,FALSE),""))</f>
      </c>
      <c r="H2143" s="77" t="str">
        <v/>
      </c>
      <c r="I2143" s="76">
        <f>IF($E2143="","",IFERROR(VLOOKUP(TRIM(E2143&amp;""),'Référentiel Articles'!$A$2:$F$634,6,FALSE),""))</f>
      </c>
      <c r="J2143" s="78">
        <f>IF(OR($E2143="",$H2143=""),"",$H2143*$I2143)</f>
      </c>
      <c r="K2143" s="79" t="str">
        <v/>
      </c>
    </row>
    <row r="2144">
      <c r="A2144" s="81" t="str">
        <v/>
      </c>
      <c r="B2144" s="81" t="str">
        <v/>
      </c>
      <c r="C2144" s="83">
        <f>IF($E2144="","",IFERROR(VLOOKUP(TRIM(E2144&amp;""),'Référentiel Articles'!$A$2:$F$634,2,FALSE),""))</f>
      </c>
      <c r="D2144" s="83">
        <f>IF($E2144="","",IFERROR(VLOOKUP(TRIM(E2144&amp;""),'Référentiel Articles'!$A$2:$F$634,3,FALSE),""))</f>
      </c>
      <c r="E2144" s="81" t="str">
        <v/>
      </c>
      <c r="F2144" s="83">
        <f>IF($E2144="","",IFERROR(VLOOKUP(TRIM(E2144&amp;""),'Référentiel Articles'!$A$2:$F$634,4,FALSE),""))</f>
      </c>
      <c r="G2144" s="84">
        <f>IF($E2144="","",IFERROR(VLOOKUP(TRIM(E2144&amp;""),'Référentiel Articles'!$A$2:$F$634,5,FALSE),""))</f>
      </c>
      <c r="H2144" s="85" t="str">
        <v/>
      </c>
      <c r="I2144" s="84">
        <f>IF($E2144="","",IFERROR(VLOOKUP(TRIM(E2144&amp;""),'Référentiel Articles'!$A$2:$F$634,6,FALSE),""))</f>
      </c>
      <c r="J2144" s="90">
        <f>IF(OR($E2144="",$H2144=""),"",$H2144*$I2144)</f>
      </c>
      <c r="K2144" s="87" t="str">
        <v/>
      </c>
    </row>
    <row r="2145">
      <c r="A2145" s="74" t="str">
        <v/>
      </c>
      <c r="B2145" s="74" t="str">
        <v/>
      </c>
      <c r="C2145" s="75">
        <f>IF($E2145="","",IFERROR(VLOOKUP(TRIM(E2145&amp;""),'Référentiel Articles'!$A$2:$F$634,2,FALSE),""))</f>
      </c>
      <c r="D2145" s="75">
        <f>IF($E2145="","",IFERROR(VLOOKUP(TRIM(E2145&amp;""),'Référentiel Articles'!$A$2:$F$634,3,FALSE),""))</f>
      </c>
      <c r="E2145" s="74" t="str">
        <v/>
      </c>
      <c r="F2145" s="75">
        <f>IF($E2145="","",IFERROR(VLOOKUP(TRIM(E2145&amp;""),'Référentiel Articles'!$A$2:$F$634,4,FALSE),""))</f>
      </c>
      <c r="G2145" s="76">
        <f>IF($E2145="","",IFERROR(VLOOKUP(TRIM(E2145&amp;""),'Référentiel Articles'!$A$2:$F$634,5,FALSE),""))</f>
      </c>
      <c r="H2145" s="77" t="str">
        <v/>
      </c>
      <c r="I2145" s="76">
        <f>IF($E2145="","",IFERROR(VLOOKUP(TRIM(E2145&amp;""),'Référentiel Articles'!$A$2:$F$634,6,FALSE),""))</f>
      </c>
      <c r="J2145" s="78">
        <f>IF(OR($E2145="",$H2145=""),"",$H2145*$I2145)</f>
      </c>
      <c r="K2145" s="79" t="str">
        <v/>
      </c>
    </row>
    <row r="2146">
      <c r="A2146" s="81" t="str">
        <v/>
      </c>
      <c r="B2146" s="81" t="str">
        <v/>
      </c>
      <c r="C2146" s="83">
        <f>IF($E2146="","",IFERROR(VLOOKUP(TRIM(E2146&amp;""),'Référentiel Articles'!$A$2:$F$634,2,FALSE),""))</f>
      </c>
      <c r="D2146" s="83">
        <f>IF($E2146="","",IFERROR(VLOOKUP(TRIM(E2146&amp;""),'Référentiel Articles'!$A$2:$F$634,3,FALSE),""))</f>
      </c>
      <c r="E2146" s="81" t="str">
        <v/>
      </c>
      <c r="F2146" s="83">
        <f>IF($E2146="","",IFERROR(VLOOKUP(TRIM(E2146&amp;""),'Référentiel Articles'!$A$2:$F$634,4,FALSE),""))</f>
      </c>
      <c r="G2146" s="84">
        <f>IF($E2146="","",IFERROR(VLOOKUP(TRIM(E2146&amp;""),'Référentiel Articles'!$A$2:$F$634,5,FALSE),""))</f>
      </c>
      <c r="H2146" s="85" t="str">
        <v/>
      </c>
      <c r="I2146" s="84">
        <f>IF($E2146="","",IFERROR(VLOOKUP(TRIM(E2146&amp;""),'Référentiel Articles'!$A$2:$F$634,6,FALSE),""))</f>
      </c>
      <c r="J2146" s="90">
        <f>IF(OR($E2146="",$H2146=""),"",$H2146*$I2146)</f>
      </c>
      <c r="K2146" s="87" t="str">
        <v/>
      </c>
    </row>
    <row r="2147">
      <c r="A2147" s="74" t="str">
        <v/>
      </c>
      <c r="B2147" s="74" t="str">
        <v/>
      </c>
      <c r="C2147" s="75">
        <f>IF($E2147="","",IFERROR(VLOOKUP(TRIM(E2147&amp;""),'Référentiel Articles'!$A$2:$F$634,2,FALSE),""))</f>
      </c>
      <c r="D2147" s="75">
        <f>IF($E2147="","",IFERROR(VLOOKUP(TRIM(E2147&amp;""),'Référentiel Articles'!$A$2:$F$634,3,FALSE),""))</f>
      </c>
      <c r="E2147" s="74" t="str">
        <v/>
      </c>
      <c r="F2147" s="75">
        <f>IF($E2147="","",IFERROR(VLOOKUP(TRIM(E2147&amp;""),'Référentiel Articles'!$A$2:$F$634,4,FALSE),""))</f>
      </c>
      <c r="G2147" s="76">
        <f>IF($E2147="","",IFERROR(VLOOKUP(TRIM(E2147&amp;""),'Référentiel Articles'!$A$2:$F$634,5,FALSE),""))</f>
      </c>
      <c r="H2147" s="77" t="str">
        <v/>
      </c>
      <c r="I2147" s="76">
        <f>IF($E2147="","",IFERROR(VLOOKUP(TRIM(E2147&amp;""),'Référentiel Articles'!$A$2:$F$634,6,FALSE),""))</f>
      </c>
      <c r="J2147" s="78">
        <f>IF(OR($E2147="",$H2147=""),"",$H2147*$I2147)</f>
      </c>
      <c r="K2147" s="79" t="str">
        <v/>
      </c>
    </row>
    <row r="2148">
      <c r="A2148" s="81" t="str">
        <v/>
      </c>
      <c r="B2148" s="81" t="str">
        <v/>
      </c>
      <c r="C2148" s="83">
        <f>IF($E2148="","",IFERROR(VLOOKUP(TRIM(E2148&amp;""),'Référentiel Articles'!$A$2:$F$634,2,FALSE),""))</f>
      </c>
      <c r="D2148" s="83">
        <f>IF($E2148="","",IFERROR(VLOOKUP(TRIM(E2148&amp;""),'Référentiel Articles'!$A$2:$F$634,3,FALSE),""))</f>
      </c>
      <c r="E2148" s="81" t="str">
        <v/>
      </c>
      <c r="F2148" s="83">
        <f>IF($E2148="","",IFERROR(VLOOKUP(TRIM(E2148&amp;""),'Référentiel Articles'!$A$2:$F$634,4,FALSE),""))</f>
      </c>
      <c r="G2148" s="84">
        <f>IF($E2148="","",IFERROR(VLOOKUP(TRIM(E2148&amp;""),'Référentiel Articles'!$A$2:$F$634,5,FALSE),""))</f>
      </c>
      <c r="H2148" s="85" t="str">
        <v/>
      </c>
      <c r="I2148" s="84">
        <f>IF($E2148="","",IFERROR(VLOOKUP(TRIM(E2148&amp;""),'Référentiel Articles'!$A$2:$F$634,6,FALSE),""))</f>
      </c>
      <c r="J2148" s="90">
        <f>IF(OR($E2148="",$H2148=""),"",$H2148*$I2148)</f>
      </c>
      <c r="K2148" s="87" t="str">
        <v/>
      </c>
    </row>
    <row r="2149">
      <c r="A2149" s="74" t="str">
        <v/>
      </c>
      <c r="B2149" s="74" t="str">
        <v/>
      </c>
      <c r="C2149" s="75">
        <f>IF($E2149="","",IFERROR(VLOOKUP(TRIM(E2149&amp;""),'Référentiel Articles'!$A$2:$F$634,2,FALSE),""))</f>
      </c>
      <c r="D2149" s="75">
        <f>IF($E2149="","",IFERROR(VLOOKUP(TRIM(E2149&amp;""),'Référentiel Articles'!$A$2:$F$634,3,FALSE),""))</f>
      </c>
      <c r="E2149" s="74" t="str">
        <v/>
      </c>
      <c r="F2149" s="75">
        <f>IF($E2149="","",IFERROR(VLOOKUP(TRIM(E2149&amp;""),'Référentiel Articles'!$A$2:$F$634,4,FALSE),""))</f>
      </c>
      <c r="G2149" s="76">
        <f>IF($E2149="","",IFERROR(VLOOKUP(TRIM(E2149&amp;""),'Référentiel Articles'!$A$2:$F$634,5,FALSE),""))</f>
      </c>
      <c r="H2149" s="77" t="str">
        <v/>
      </c>
      <c r="I2149" s="76">
        <f>IF($E2149="","",IFERROR(VLOOKUP(TRIM(E2149&amp;""),'Référentiel Articles'!$A$2:$F$634,6,FALSE),""))</f>
      </c>
      <c r="J2149" s="78">
        <f>IF(OR($E2149="",$H2149=""),"",$H2149*$I2149)</f>
      </c>
      <c r="K2149" s="79" t="str">
        <v/>
      </c>
    </row>
    <row r="2150">
      <c r="A2150" s="81" t="str">
        <v/>
      </c>
      <c r="B2150" s="81" t="str">
        <v/>
      </c>
      <c r="C2150" s="83">
        <f>IF($E2150="","",IFERROR(VLOOKUP(TRIM(E2150&amp;""),'Référentiel Articles'!$A$2:$F$634,2,FALSE),""))</f>
      </c>
      <c r="D2150" s="83">
        <f>IF($E2150="","",IFERROR(VLOOKUP(TRIM(E2150&amp;""),'Référentiel Articles'!$A$2:$F$634,3,FALSE),""))</f>
      </c>
      <c r="E2150" s="81" t="str">
        <v/>
      </c>
      <c r="F2150" s="83">
        <f>IF($E2150="","",IFERROR(VLOOKUP(TRIM(E2150&amp;""),'Référentiel Articles'!$A$2:$F$634,4,FALSE),""))</f>
      </c>
      <c r="G2150" s="84">
        <f>IF($E2150="","",IFERROR(VLOOKUP(TRIM(E2150&amp;""),'Référentiel Articles'!$A$2:$F$634,5,FALSE),""))</f>
      </c>
      <c r="H2150" s="85" t="str">
        <v/>
      </c>
      <c r="I2150" s="84">
        <f>IF($E2150="","",IFERROR(VLOOKUP(TRIM(E2150&amp;""),'Référentiel Articles'!$A$2:$F$634,6,FALSE),""))</f>
      </c>
      <c r="J2150" s="90">
        <f>IF(OR($E2150="",$H2150=""),"",$H2150*$I2150)</f>
      </c>
      <c r="K2150" s="87" t="str">
        <v/>
      </c>
    </row>
    <row r="2151">
      <c r="A2151" s="74" t="str">
        <v/>
      </c>
      <c r="B2151" s="74" t="str">
        <v/>
      </c>
      <c r="C2151" s="75">
        <f>IF($E2151="","",IFERROR(VLOOKUP(TRIM(E2151&amp;""),'Référentiel Articles'!$A$2:$F$634,2,FALSE),""))</f>
      </c>
      <c r="D2151" s="75">
        <f>IF($E2151="","",IFERROR(VLOOKUP(TRIM(E2151&amp;""),'Référentiel Articles'!$A$2:$F$634,3,FALSE),""))</f>
      </c>
      <c r="E2151" s="74" t="str">
        <v/>
      </c>
      <c r="F2151" s="75">
        <f>IF($E2151="","",IFERROR(VLOOKUP(TRIM(E2151&amp;""),'Référentiel Articles'!$A$2:$F$634,4,FALSE),""))</f>
      </c>
      <c r="G2151" s="76">
        <f>IF($E2151="","",IFERROR(VLOOKUP(TRIM(E2151&amp;""),'Référentiel Articles'!$A$2:$F$634,5,FALSE),""))</f>
      </c>
      <c r="H2151" s="77" t="str">
        <v/>
      </c>
      <c r="I2151" s="76">
        <f>IF($E2151="","",IFERROR(VLOOKUP(TRIM(E2151&amp;""),'Référentiel Articles'!$A$2:$F$634,6,FALSE),""))</f>
      </c>
      <c r="J2151" s="78">
        <f>IF(OR($E2151="",$H2151=""),"",$H2151*$I2151)</f>
      </c>
      <c r="K2151" s="79" t="str">
        <v/>
      </c>
    </row>
    <row r="2152">
      <c r="A2152" s="81" t="str">
        <v/>
      </c>
      <c r="B2152" s="81" t="str">
        <v/>
      </c>
      <c r="C2152" s="83">
        <f>IF($E2152="","",IFERROR(VLOOKUP(TRIM(E2152&amp;""),'Référentiel Articles'!$A$2:$F$634,2,FALSE),""))</f>
      </c>
      <c r="D2152" s="83">
        <f>IF($E2152="","",IFERROR(VLOOKUP(TRIM(E2152&amp;""),'Référentiel Articles'!$A$2:$F$634,3,FALSE),""))</f>
      </c>
      <c r="E2152" s="81" t="str">
        <v/>
      </c>
      <c r="F2152" s="83">
        <f>IF($E2152="","",IFERROR(VLOOKUP(TRIM(E2152&amp;""),'Référentiel Articles'!$A$2:$F$634,4,FALSE),""))</f>
      </c>
      <c r="G2152" s="84">
        <f>IF($E2152="","",IFERROR(VLOOKUP(TRIM(E2152&amp;""),'Référentiel Articles'!$A$2:$F$634,5,FALSE),""))</f>
      </c>
      <c r="H2152" s="85" t="str">
        <v/>
      </c>
      <c r="I2152" s="84">
        <f>IF($E2152="","",IFERROR(VLOOKUP(TRIM(E2152&amp;""),'Référentiel Articles'!$A$2:$F$634,6,FALSE),""))</f>
      </c>
      <c r="J2152" s="90">
        <f>IF(OR($E2152="",$H2152=""),"",$H2152*$I2152)</f>
      </c>
      <c r="K2152" s="87" t="str">
        <v/>
      </c>
    </row>
    <row r="2153">
      <c r="A2153" s="74" t="str">
        <v/>
      </c>
      <c r="B2153" s="74" t="str">
        <v/>
      </c>
      <c r="C2153" s="75">
        <f>IF($E2153="","",IFERROR(VLOOKUP(TRIM(E2153&amp;""),'Référentiel Articles'!$A$2:$F$634,2,FALSE),""))</f>
      </c>
      <c r="D2153" s="75">
        <f>IF($E2153="","",IFERROR(VLOOKUP(TRIM(E2153&amp;""),'Référentiel Articles'!$A$2:$F$634,3,FALSE),""))</f>
      </c>
      <c r="E2153" s="74" t="str">
        <v/>
      </c>
      <c r="F2153" s="75">
        <f>IF($E2153="","",IFERROR(VLOOKUP(TRIM(E2153&amp;""),'Référentiel Articles'!$A$2:$F$634,4,FALSE),""))</f>
      </c>
      <c r="G2153" s="76">
        <f>IF($E2153="","",IFERROR(VLOOKUP(TRIM(E2153&amp;""),'Référentiel Articles'!$A$2:$F$634,5,FALSE),""))</f>
      </c>
      <c r="H2153" s="77" t="str">
        <v/>
      </c>
      <c r="I2153" s="76">
        <f>IF($E2153="","",IFERROR(VLOOKUP(TRIM(E2153&amp;""),'Référentiel Articles'!$A$2:$F$634,6,FALSE),""))</f>
      </c>
      <c r="J2153" s="78">
        <f>IF(OR($E2153="",$H2153=""),"",$H2153*$I2153)</f>
      </c>
      <c r="K2153" s="79" t="str">
        <v/>
      </c>
    </row>
    <row r="2154">
      <c r="A2154" s="81" t="str">
        <v/>
      </c>
      <c r="B2154" s="81" t="str">
        <v/>
      </c>
      <c r="C2154" s="83">
        <f>IF($E2154="","",IFERROR(VLOOKUP(TRIM(E2154&amp;""),'Référentiel Articles'!$A$2:$F$634,2,FALSE),""))</f>
      </c>
      <c r="D2154" s="83">
        <f>IF($E2154="","",IFERROR(VLOOKUP(TRIM(E2154&amp;""),'Référentiel Articles'!$A$2:$F$634,3,FALSE),""))</f>
      </c>
      <c r="E2154" s="81" t="str">
        <v/>
      </c>
      <c r="F2154" s="83">
        <f>IF($E2154="","",IFERROR(VLOOKUP(TRIM(E2154&amp;""),'Référentiel Articles'!$A$2:$F$634,4,FALSE),""))</f>
      </c>
      <c r="G2154" s="84">
        <f>IF($E2154="","",IFERROR(VLOOKUP(TRIM(E2154&amp;""),'Référentiel Articles'!$A$2:$F$634,5,FALSE),""))</f>
      </c>
      <c r="H2154" s="85" t="str">
        <v/>
      </c>
      <c r="I2154" s="84">
        <f>IF($E2154="","",IFERROR(VLOOKUP(TRIM(E2154&amp;""),'Référentiel Articles'!$A$2:$F$634,6,FALSE),""))</f>
      </c>
      <c r="J2154" s="90">
        <f>IF(OR($E2154="",$H2154=""),"",$H2154*$I2154)</f>
      </c>
      <c r="K2154" s="87" t="str">
        <v/>
      </c>
    </row>
    <row r="2155">
      <c r="A2155" s="74" t="str">
        <v/>
      </c>
      <c r="B2155" s="74" t="str">
        <v/>
      </c>
      <c r="C2155" s="75">
        <f>IF($E2155="","",IFERROR(VLOOKUP(TRIM(E2155&amp;""),'Référentiel Articles'!$A$2:$F$634,2,FALSE),""))</f>
      </c>
      <c r="D2155" s="75">
        <f>IF($E2155="","",IFERROR(VLOOKUP(TRIM(E2155&amp;""),'Référentiel Articles'!$A$2:$F$634,3,FALSE),""))</f>
      </c>
      <c r="E2155" s="74" t="str">
        <v/>
      </c>
      <c r="F2155" s="75">
        <f>IF($E2155="","",IFERROR(VLOOKUP(TRIM(E2155&amp;""),'Référentiel Articles'!$A$2:$F$634,4,FALSE),""))</f>
      </c>
      <c r="G2155" s="76">
        <f>IF($E2155="","",IFERROR(VLOOKUP(TRIM(E2155&amp;""),'Référentiel Articles'!$A$2:$F$634,5,FALSE),""))</f>
      </c>
      <c r="H2155" s="77" t="str">
        <v/>
      </c>
      <c r="I2155" s="76">
        <f>IF($E2155="","",IFERROR(VLOOKUP(TRIM(E2155&amp;""),'Référentiel Articles'!$A$2:$F$634,6,FALSE),""))</f>
      </c>
      <c r="J2155" s="78">
        <f>IF(OR($E2155="",$H2155=""),"",$H2155*$I2155)</f>
      </c>
      <c r="K2155" s="79" t="str">
        <v/>
      </c>
    </row>
    <row r="2156">
      <c r="A2156" s="81" t="str">
        <v/>
      </c>
      <c r="B2156" s="81" t="str">
        <v/>
      </c>
      <c r="C2156" s="83">
        <f>IF($E2156="","",IFERROR(VLOOKUP(TRIM(E2156&amp;""),'Référentiel Articles'!$A$2:$F$634,2,FALSE),""))</f>
      </c>
      <c r="D2156" s="83">
        <f>IF($E2156="","",IFERROR(VLOOKUP(TRIM(E2156&amp;""),'Référentiel Articles'!$A$2:$F$634,3,FALSE),""))</f>
      </c>
      <c r="E2156" s="81" t="str">
        <v/>
      </c>
      <c r="F2156" s="83">
        <f>IF($E2156="","",IFERROR(VLOOKUP(TRIM(E2156&amp;""),'Référentiel Articles'!$A$2:$F$634,4,FALSE),""))</f>
      </c>
      <c r="G2156" s="84">
        <f>IF($E2156="","",IFERROR(VLOOKUP(TRIM(E2156&amp;""),'Référentiel Articles'!$A$2:$F$634,5,FALSE),""))</f>
      </c>
      <c r="H2156" s="85" t="str">
        <v/>
      </c>
      <c r="I2156" s="84">
        <f>IF($E2156="","",IFERROR(VLOOKUP(TRIM(E2156&amp;""),'Référentiel Articles'!$A$2:$F$634,6,FALSE),""))</f>
      </c>
      <c r="J2156" s="90">
        <f>IF(OR($E2156="",$H2156=""),"",$H2156*$I2156)</f>
      </c>
      <c r="K2156" s="87" t="str">
        <v/>
      </c>
    </row>
    <row r="2157">
      <c r="A2157" s="74" t="str">
        <v/>
      </c>
      <c r="B2157" s="74" t="str">
        <v/>
      </c>
      <c r="C2157" s="75">
        <f>IF($E2157="","",IFERROR(VLOOKUP(TRIM(E2157&amp;""),'Référentiel Articles'!$A$2:$F$634,2,FALSE),""))</f>
      </c>
      <c r="D2157" s="75">
        <f>IF($E2157="","",IFERROR(VLOOKUP(TRIM(E2157&amp;""),'Référentiel Articles'!$A$2:$F$634,3,FALSE),""))</f>
      </c>
      <c r="E2157" s="74" t="str">
        <v/>
      </c>
      <c r="F2157" s="75">
        <f>IF($E2157="","",IFERROR(VLOOKUP(TRIM(E2157&amp;""),'Référentiel Articles'!$A$2:$F$634,4,FALSE),""))</f>
      </c>
      <c r="G2157" s="76">
        <f>IF($E2157="","",IFERROR(VLOOKUP(TRIM(E2157&amp;""),'Référentiel Articles'!$A$2:$F$634,5,FALSE),""))</f>
      </c>
      <c r="H2157" s="77" t="str">
        <v/>
      </c>
      <c r="I2157" s="76">
        <f>IF($E2157="","",IFERROR(VLOOKUP(TRIM(E2157&amp;""),'Référentiel Articles'!$A$2:$F$634,6,FALSE),""))</f>
      </c>
      <c r="J2157" s="78">
        <f>IF(OR($E2157="",$H2157=""),"",$H2157*$I2157)</f>
      </c>
      <c r="K2157" s="79" t="str">
        <v/>
      </c>
    </row>
    <row r="2158">
      <c r="A2158" s="81" t="str">
        <v/>
      </c>
      <c r="B2158" s="81" t="str">
        <v/>
      </c>
      <c r="C2158" s="83">
        <f>IF($E2158="","",IFERROR(VLOOKUP(TRIM(E2158&amp;""),'Référentiel Articles'!$A$2:$F$634,2,FALSE),""))</f>
      </c>
      <c r="D2158" s="83">
        <f>IF($E2158="","",IFERROR(VLOOKUP(TRIM(E2158&amp;""),'Référentiel Articles'!$A$2:$F$634,3,FALSE),""))</f>
      </c>
      <c r="E2158" s="81" t="str">
        <v/>
      </c>
      <c r="F2158" s="83">
        <f>IF($E2158="","",IFERROR(VLOOKUP(TRIM(E2158&amp;""),'Référentiel Articles'!$A$2:$F$634,4,FALSE),""))</f>
      </c>
      <c r="G2158" s="84">
        <f>IF($E2158="","",IFERROR(VLOOKUP(TRIM(E2158&amp;""),'Référentiel Articles'!$A$2:$F$634,5,FALSE),""))</f>
      </c>
      <c r="H2158" s="85" t="str">
        <v/>
      </c>
      <c r="I2158" s="84">
        <f>IF($E2158="","",IFERROR(VLOOKUP(TRIM(E2158&amp;""),'Référentiel Articles'!$A$2:$F$634,6,FALSE),""))</f>
      </c>
      <c r="J2158" s="90">
        <f>IF(OR($E2158="",$H2158=""),"",$H2158*$I2158)</f>
      </c>
      <c r="K2158" s="87" t="str">
        <v/>
      </c>
    </row>
    <row r="2159">
      <c r="A2159" s="74" t="str">
        <v/>
      </c>
      <c r="B2159" s="74" t="str">
        <v/>
      </c>
      <c r="C2159" s="75">
        <f>IF($E2159="","",IFERROR(VLOOKUP(TRIM(E2159&amp;""),'Référentiel Articles'!$A$2:$F$634,2,FALSE),""))</f>
      </c>
      <c r="D2159" s="75">
        <f>IF($E2159="","",IFERROR(VLOOKUP(TRIM(E2159&amp;""),'Référentiel Articles'!$A$2:$F$634,3,FALSE),""))</f>
      </c>
      <c r="E2159" s="74" t="str">
        <v/>
      </c>
      <c r="F2159" s="75">
        <f>IF($E2159="","",IFERROR(VLOOKUP(TRIM(E2159&amp;""),'Référentiel Articles'!$A$2:$F$634,4,FALSE),""))</f>
      </c>
      <c r="G2159" s="76">
        <f>IF($E2159="","",IFERROR(VLOOKUP(TRIM(E2159&amp;""),'Référentiel Articles'!$A$2:$F$634,5,FALSE),""))</f>
      </c>
      <c r="H2159" s="77" t="str">
        <v/>
      </c>
      <c r="I2159" s="76">
        <f>IF($E2159="","",IFERROR(VLOOKUP(TRIM(E2159&amp;""),'Référentiel Articles'!$A$2:$F$634,6,FALSE),""))</f>
      </c>
      <c r="J2159" s="78">
        <f>IF(OR($E2159="",$H2159=""),"",$H2159*$I2159)</f>
      </c>
      <c r="K2159" s="79" t="str">
        <v/>
      </c>
    </row>
    <row r="2160">
      <c r="A2160" s="81" t="str">
        <v/>
      </c>
      <c r="B2160" s="81" t="str">
        <v/>
      </c>
      <c r="C2160" s="83">
        <f>IF($E2160="","",IFERROR(VLOOKUP(TRIM(E2160&amp;""),'Référentiel Articles'!$A$2:$F$634,2,FALSE),""))</f>
      </c>
      <c r="D2160" s="83">
        <f>IF($E2160="","",IFERROR(VLOOKUP(TRIM(E2160&amp;""),'Référentiel Articles'!$A$2:$F$634,3,FALSE),""))</f>
      </c>
      <c r="E2160" s="81" t="str">
        <v/>
      </c>
      <c r="F2160" s="83">
        <f>IF($E2160="","",IFERROR(VLOOKUP(TRIM(E2160&amp;""),'Référentiel Articles'!$A$2:$F$634,4,FALSE),""))</f>
      </c>
      <c r="G2160" s="84">
        <f>IF($E2160="","",IFERROR(VLOOKUP(TRIM(E2160&amp;""),'Référentiel Articles'!$A$2:$F$634,5,FALSE),""))</f>
      </c>
      <c r="H2160" s="85" t="str">
        <v/>
      </c>
      <c r="I2160" s="84">
        <f>IF($E2160="","",IFERROR(VLOOKUP(TRIM(E2160&amp;""),'Référentiel Articles'!$A$2:$F$634,6,FALSE),""))</f>
      </c>
      <c r="J2160" s="90">
        <f>IF(OR($E2160="",$H2160=""),"",$H2160*$I2160)</f>
      </c>
      <c r="K2160" s="87" t="str">
        <v/>
      </c>
    </row>
    <row r="2161">
      <c r="A2161" s="74" t="str">
        <v/>
      </c>
      <c r="B2161" s="74" t="str">
        <v/>
      </c>
      <c r="C2161" s="75">
        <f>IF($E2161="","",IFERROR(VLOOKUP(TRIM(E2161&amp;""),'Référentiel Articles'!$A$2:$F$634,2,FALSE),""))</f>
      </c>
      <c r="D2161" s="75">
        <f>IF($E2161="","",IFERROR(VLOOKUP(TRIM(E2161&amp;""),'Référentiel Articles'!$A$2:$F$634,3,FALSE),""))</f>
      </c>
      <c r="E2161" s="74" t="str">
        <v/>
      </c>
      <c r="F2161" s="75">
        <f>IF($E2161="","",IFERROR(VLOOKUP(TRIM(E2161&amp;""),'Référentiel Articles'!$A$2:$F$634,4,FALSE),""))</f>
      </c>
      <c r="G2161" s="76">
        <f>IF($E2161="","",IFERROR(VLOOKUP(TRIM(E2161&amp;""),'Référentiel Articles'!$A$2:$F$634,5,FALSE),""))</f>
      </c>
      <c r="H2161" s="77" t="str">
        <v/>
      </c>
      <c r="I2161" s="76">
        <f>IF($E2161="","",IFERROR(VLOOKUP(TRIM(E2161&amp;""),'Référentiel Articles'!$A$2:$F$634,6,FALSE),""))</f>
      </c>
      <c r="J2161" s="78">
        <f>IF(OR($E2161="",$H2161=""),"",$H2161*$I2161)</f>
      </c>
      <c r="K2161" s="79" t="str">
        <v/>
      </c>
    </row>
    <row r="2162">
      <c r="A2162" s="81" t="str">
        <v/>
      </c>
      <c r="B2162" s="81" t="str">
        <v/>
      </c>
      <c r="C2162" s="83">
        <f>IF($E2162="","",IFERROR(VLOOKUP(TRIM(E2162&amp;""),'Référentiel Articles'!$A$2:$F$634,2,FALSE),""))</f>
      </c>
      <c r="D2162" s="83">
        <f>IF($E2162="","",IFERROR(VLOOKUP(TRIM(E2162&amp;""),'Référentiel Articles'!$A$2:$F$634,3,FALSE),""))</f>
      </c>
      <c r="E2162" s="81" t="str">
        <v/>
      </c>
      <c r="F2162" s="83">
        <f>IF($E2162="","",IFERROR(VLOOKUP(TRIM(E2162&amp;""),'Référentiel Articles'!$A$2:$F$634,4,FALSE),""))</f>
      </c>
      <c r="G2162" s="84">
        <f>IF($E2162="","",IFERROR(VLOOKUP(TRIM(E2162&amp;""),'Référentiel Articles'!$A$2:$F$634,5,FALSE),""))</f>
      </c>
      <c r="H2162" s="85" t="str">
        <v/>
      </c>
      <c r="I2162" s="84">
        <f>IF($E2162="","",IFERROR(VLOOKUP(TRIM(E2162&amp;""),'Référentiel Articles'!$A$2:$F$634,6,FALSE),""))</f>
      </c>
      <c r="J2162" s="90">
        <f>IF(OR($E2162="",$H2162=""),"",$H2162*$I2162)</f>
      </c>
      <c r="K2162" s="87" t="str">
        <v/>
      </c>
    </row>
    <row r="2163">
      <c r="A2163" s="74" t="str">
        <v/>
      </c>
      <c r="B2163" s="74" t="str">
        <v/>
      </c>
      <c r="C2163" s="75">
        <f>IF($E2163="","",IFERROR(VLOOKUP(TRIM(E2163&amp;""),'Référentiel Articles'!$A$2:$F$634,2,FALSE),""))</f>
      </c>
      <c r="D2163" s="75">
        <f>IF($E2163="","",IFERROR(VLOOKUP(TRIM(E2163&amp;""),'Référentiel Articles'!$A$2:$F$634,3,FALSE),""))</f>
      </c>
      <c r="E2163" s="74" t="str">
        <v/>
      </c>
      <c r="F2163" s="75">
        <f>IF($E2163="","",IFERROR(VLOOKUP(TRIM(E2163&amp;""),'Référentiel Articles'!$A$2:$F$634,4,FALSE),""))</f>
      </c>
      <c r="G2163" s="76">
        <f>IF($E2163="","",IFERROR(VLOOKUP(TRIM(E2163&amp;""),'Référentiel Articles'!$A$2:$F$634,5,FALSE),""))</f>
      </c>
      <c r="H2163" s="77" t="str">
        <v/>
      </c>
      <c r="I2163" s="76">
        <f>IF($E2163="","",IFERROR(VLOOKUP(TRIM(E2163&amp;""),'Référentiel Articles'!$A$2:$F$634,6,FALSE),""))</f>
      </c>
      <c r="J2163" s="78">
        <f>IF(OR($E2163="",$H2163=""),"",$H2163*$I2163)</f>
      </c>
      <c r="K2163" s="79" t="str">
        <v/>
      </c>
    </row>
    <row r="2164">
      <c r="A2164" s="81" t="str">
        <v/>
      </c>
      <c r="B2164" s="81" t="str">
        <v/>
      </c>
      <c r="C2164" s="83">
        <f>IF($E2164="","",IFERROR(VLOOKUP(TRIM(E2164&amp;""),'Référentiel Articles'!$A$2:$F$634,2,FALSE),""))</f>
      </c>
      <c r="D2164" s="83">
        <f>IF($E2164="","",IFERROR(VLOOKUP(TRIM(E2164&amp;""),'Référentiel Articles'!$A$2:$F$634,3,FALSE),""))</f>
      </c>
      <c r="E2164" s="81" t="str">
        <v/>
      </c>
      <c r="F2164" s="83">
        <f>IF($E2164="","",IFERROR(VLOOKUP(TRIM(E2164&amp;""),'Référentiel Articles'!$A$2:$F$634,4,FALSE),""))</f>
      </c>
      <c r="G2164" s="84">
        <f>IF($E2164="","",IFERROR(VLOOKUP(TRIM(E2164&amp;""),'Référentiel Articles'!$A$2:$F$634,5,FALSE),""))</f>
      </c>
      <c r="H2164" s="85" t="str">
        <v/>
      </c>
      <c r="I2164" s="84">
        <f>IF($E2164="","",IFERROR(VLOOKUP(TRIM(E2164&amp;""),'Référentiel Articles'!$A$2:$F$634,6,FALSE),""))</f>
      </c>
      <c r="J2164" s="90">
        <f>IF(OR($E2164="",$H2164=""),"",$H2164*$I2164)</f>
      </c>
      <c r="K2164" s="87" t="str">
        <v/>
      </c>
    </row>
    <row r="2165">
      <c r="A2165" s="74" t="str">
        <v/>
      </c>
      <c r="B2165" s="74" t="str">
        <v/>
      </c>
      <c r="C2165" s="75">
        <f>IF($E2165="","",IFERROR(VLOOKUP(TRIM(E2165&amp;""),'Référentiel Articles'!$A$2:$F$634,2,FALSE),""))</f>
      </c>
      <c r="D2165" s="75">
        <f>IF($E2165="","",IFERROR(VLOOKUP(TRIM(E2165&amp;""),'Référentiel Articles'!$A$2:$F$634,3,FALSE),""))</f>
      </c>
      <c r="E2165" s="74" t="str">
        <v/>
      </c>
      <c r="F2165" s="75">
        <f>IF($E2165="","",IFERROR(VLOOKUP(TRIM(E2165&amp;""),'Référentiel Articles'!$A$2:$F$634,4,FALSE),""))</f>
      </c>
      <c r="G2165" s="76">
        <f>IF($E2165="","",IFERROR(VLOOKUP(TRIM(E2165&amp;""),'Référentiel Articles'!$A$2:$F$634,5,FALSE),""))</f>
      </c>
      <c r="H2165" s="77" t="str">
        <v/>
      </c>
      <c r="I2165" s="76">
        <f>IF($E2165="","",IFERROR(VLOOKUP(TRIM(E2165&amp;""),'Référentiel Articles'!$A$2:$F$634,6,FALSE),""))</f>
      </c>
      <c r="J2165" s="78">
        <f>IF(OR($E2165="",$H2165=""),"",$H2165*$I2165)</f>
      </c>
      <c r="K2165" s="79" t="str">
        <v/>
      </c>
    </row>
    <row r="2166">
      <c r="A2166" s="81" t="str">
        <v/>
      </c>
      <c r="B2166" s="81" t="str">
        <v/>
      </c>
      <c r="C2166" s="83">
        <f>IF($E2166="","",IFERROR(VLOOKUP(TRIM(E2166&amp;""),'Référentiel Articles'!$A$2:$F$634,2,FALSE),""))</f>
      </c>
      <c r="D2166" s="83">
        <f>IF($E2166="","",IFERROR(VLOOKUP(TRIM(E2166&amp;""),'Référentiel Articles'!$A$2:$F$634,3,FALSE),""))</f>
      </c>
      <c r="E2166" s="81" t="str">
        <v/>
      </c>
      <c r="F2166" s="83">
        <f>IF($E2166="","",IFERROR(VLOOKUP(TRIM(E2166&amp;""),'Référentiel Articles'!$A$2:$F$634,4,FALSE),""))</f>
      </c>
      <c r="G2166" s="84">
        <f>IF($E2166="","",IFERROR(VLOOKUP(TRIM(E2166&amp;""),'Référentiel Articles'!$A$2:$F$634,5,FALSE),""))</f>
      </c>
      <c r="H2166" s="85" t="str">
        <v/>
      </c>
      <c r="I2166" s="84">
        <f>IF($E2166="","",IFERROR(VLOOKUP(TRIM(E2166&amp;""),'Référentiel Articles'!$A$2:$F$634,6,FALSE),""))</f>
      </c>
      <c r="J2166" s="90">
        <f>IF(OR($E2166="",$H2166=""),"",$H2166*$I2166)</f>
      </c>
      <c r="K2166" s="87" t="str">
        <v/>
      </c>
    </row>
    <row r="2167">
      <c r="A2167" s="74" t="str">
        <v/>
      </c>
      <c r="B2167" s="74" t="str">
        <v/>
      </c>
      <c r="C2167" s="75">
        <f>IF($E2167="","",IFERROR(VLOOKUP(TRIM(E2167&amp;""),'Référentiel Articles'!$A$2:$F$634,2,FALSE),""))</f>
      </c>
      <c r="D2167" s="75">
        <f>IF($E2167="","",IFERROR(VLOOKUP(TRIM(E2167&amp;""),'Référentiel Articles'!$A$2:$F$634,3,FALSE),""))</f>
      </c>
      <c r="E2167" s="74" t="str">
        <v/>
      </c>
      <c r="F2167" s="75">
        <f>IF($E2167="","",IFERROR(VLOOKUP(TRIM(E2167&amp;""),'Référentiel Articles'!$A$2:$F$634,4,FALSE),""))</f>
      </c>
      <c r="G2167" s="76">
        <f>IF($E2167="","",IFERROR(VLOOKUP(TRIM(E2167&amp;""),'Référentiel Articles'!$A$2:$F$634,5,FALSE),""))</f>
      </c>
      <c r="H2167" s="77" t="str">
        <v/>
      </c>
      <c r="I2167" s="76">
        <f>IF($E2167="","",IFERROR(VLOOKUP(TRIM(E2167&amp;""),'Référentiel Articles'!$A$2:$F$634,6,FALSE),""))</f>
      </c>
      <c r="J2167" s="78">
        <f>IF(OR($E2167="",$H2167=""),"",$H2167*$I2167)</f>
      </c>
      <c r="K2167" s="79" t="str">
        <v/>
      </c>
    </row>
    <row r="2168">
      <c r="A2168" s="81" t="str">
        <v/>
      </c>
      <c r="B2168" s="81" t="str">
        <v/>
      </c>
      <c r="C2168" s="83">
        <f>IF($E2168="","",IFERROR(VLOOKUP(TRIM(E2168&amp;""),'Référentiel Articles'!$A$2:$F$634,2,FALSE),""))</f>
      </c>
      <c r="D2168" s="83">
        <f>IF($E2168="","",IFERROR(VLOOKUP(TRIM(E2168&amp;""),'Référentiel Articles'!$A$2:$F$634,3,FALSE),""))</f>
      </c>
      <c r="E2168" s="81" t="str">
        <v/>
      </c>
      <c r="F2168" s="83">
        <f>IF($E2168="","",IFERROR(VLOOKUP(TRIM(E2168&amp;""),'Référentiel Articles'!$A$2:$F$634,4,FALSE),""))</f>
      </c>
      <c r="G2168" s="84">
        <f>IF($E2168="","",IFERROR(VLOOKUP(TRIM(E2168&amp;""),'Référentiel Articles'!$A$2:$F$634,5,FALSE),""))</f>
      </c>
      <c r="H2168" s="85" t="str">
        <v/>
      </c>
      <c r="I2168" s="84">
        <f>IF($E2168="","",IFERROR(VLOOKUP(TRIM(E2168&amp;""),'Référentiel Articles'!$A$2:$F$634,6,FALSE),""))</f>
      </c>
      <c r="J2168" s="90">
        <f>IF(OR($E2168="",$H2168=""),"",$H2168*$I2168)</f>
      </c>
      <c r="K2168" s="87" t="str">
        <v/>
      </c>
    </row>
    <row r="2169">
      <c r="A2169" s="74" t="str">
        <v/>
      </c>
      <c r="B2169" s="74" t="str">
        <v/>
      </c>
      <c r="C2169" s="75">
        <f>IF($E2169="","",IFERROR(VLOOKUP(TRIM(E2169&amp;""),'Référentiel Articles'!$A$2:$F$634,2,FALSE),""))</f>
      </c>
      <c r="D2169" s="75">
        <f>IF($E2169="","",IFERROR(VLOOKUP(TRIM(E2169&amp;""),'Référentiel Articles'!$A$2:$F$634,3,FALSE),""))</f>
      </c>
      <c r="E2169" s="74" t="str">
        <v/>
      </c>
      <c r="F2169" s="75">
        <f>IF($E2169="","",IFERROR(VLOOKUP(TRIM(E2169&amp;""),'Référentiel Articles'!$A$2:$F$634,4,FALSE),""))</f>
      </c>
      <c r="G2169" s="76">
        <f>IF($E2169="","",IFERROR(VLOOKUP(TRIM(E2169&amp;""),'Référentiel Articles'!$A$2:$F$634,5,FALSE),""))</f>
      </c>
      <c r="H2169" s="77" t="str">
        <v/>
      </c>
      <c r="I2169" s="76">
        <f>IF($E2169="","",IFERROR(VLOOKUP(TRIM(E2169&amp;""),'Référentiel Articles'!$A$2:$F$634,6,FALSE),""))</f>
      </c>
      <c r="J2169" s="78">
        <f>IF(OR($E2169="",$H2169=""),"",$H2169*$I2169)</f>
      </c>
      <c r="K2169" s="79" t="str">
        <v/>
      </c>
    </row>
    <row r="2170">
      <c r="A2170" s="81" t="str">
        <v/>
      </c>
      <c r="B2170" s="81" t="str">
        <v/>
      </c>
      <c r="C2170" s="83">
        <f>IF($E2170="","",IFERROR(VLOOKUP(TRIM(E2170&amp;""),'Référentiel Articles'!$A$2:$F$634,2,FALSE),""))</f>
      </c>
      <c r="D2170" s="83">
        <f>IF($E2170="","",IFERROR(VLOOKUP(TRIM(E2170&amp;""),'Référentiel Articles'!$A$2:$F$634,3,FALSE),""))</f>
      </c>
      <c r="E2170" s="81" t="str">
        <v/>
      </c>
      <c r="F2170" s="83">
        <f>IF($E2170="","",IFERROR(VLOOKUP(TRIM(E2170&amp;""),'Référentiel Articles'!$A$2:$F$634,4,FALSE),""))</f>
      </c>
      <c r="G2170" s="84">
        <f>IF($E2170="","",IFERROR(VLOOKUP(TRIM(E2170&amp;""),'Référentiel Articles'!$A$2:$F$634,5,FALSE),""))</f>
      </c>
      <c r="H2170" s="85" t="str">
        <v/>
      </c>
      <c r="I2170" s="84">
        <f>IF($E2170="","",IFERROR(VLOOKUP(TRIM(E2170&amp;""),'Référentiel Articles'!$A$2:$F$634,6,FALSE),""))</f>
      </c>
      <c r="J2170" s="90">
        <f>IF(OR($E2170="",$H2170=""),"",$H2170*$I2170)</f>
      </c>
      <c r="K2170" s="87" t="str">
        <v/>
      </c>
    </row>
    <row r="2171">
      <c r="A2171" s="74" t="str">
        <v/>
      </c>
      <c r="B2171" s="74" t="str">
        <v/>
      </c>
      <c r="C2171" s="75">
        <f>IF($E2171="","",IFERROR(VLOOKUP(TRIM(E2171&amp;""),'Référentiel Articles'!$A$2:$F$634,2,FALSE),""))</f>
      </c>
      <c r="D2171" s="75">
        <f>IF($E2171="","",IFERROR(VLOOKUP(TRIM(E2171&amp;""),'Référentiel Articles'!$A$2:$F$634,3,FALSE),""))</f>
      </c>
      <c r="E2171" s="74" t="str">
        <v/>
      </c>
      <c r="F2171" s="75">
        <f>IF($E2171="","",IFERROR(VLOOKUP(TRIM(E2171&amp;""),'Référentiel Articles'!$A$2:$F$634,4,FALSE),""))</f>
      </c>
      <c r="G2171" s="76">
        <f>IF($E2171="","",IFERROR(VLOOKUP(TRIM(E2171&amp;""),'Référentiel Articles'!$A$2:$F$634,5,FALSE),""))</f>
      </c>
      <c r="H2171" s="77" t="str">
        <v/>
      </c>
      <c r="I2171" s="76">
        <f>IF($E2171="","",IFERROR(VLOOKUP(TRIM(E2171&amp;""),'Référentiel Articles'!$A$2:$F$634,6,FALSE),""))</f>
      </c>
      <c r="J2171" s="78">
        <f>IF(OR($E2171="",$H2171=""),"",$H2171*$I2171)</f>
      </c>
      <c r="K2171" s="79" t="str">
        <v/>
      </c>
    </row>
    <row r="2172">
      <c r="A2172" s="81" t="str">
        <v/>
      </c>
      <c r="B2172" s="81" t="str">
        <v/>
      </c>
      <c r="C2172" s="83">
        <f>IF($E2172="","",IFERROR(VLOOKUP(TRIM(E2172&amp;""),'Référentiel Articles'!$A$2:$F$634,2,FALSE),""))</f>
      </c>
      <c r="D2172" s="83">
        <f>IF($E2172="","",IFERROR(VLOOKUP(TRIM(E2172&amp;""),'Référentiel Articles'!$A$2:$F$634,3,FALSE),""))</f>
      </c>
      <c r="E2172" s="81" t="str">
        <v/>
      </c>
      <c r="F2172" s="83">
        <f>IF($E2172="","",IFERROR(VLOOKUP(TRIM(E2172&amp;""),'Référentiel Articles'!$A$2:$F$634,4,FALSE),""))</f>
      </c>
      <c r="G2172" s="84">
        <f>IF($E2172="","",IFERROR(VLOOKUP(TRIM(E2172&amp;""),'Référentiel Articles'!$A$2:$F$634,5,FALSE),""))</f>
      </c>
      <c r="H2172" s="85" t="str">
        <v/>
      </c>
      <c r="I2172" s="84">
        <f>IF($E2172="","",IFERROR(VLOOKUP(TRIM(E2172&amp;""),'Référentiel Articles'!$A$2:$F$634,6,FALSE),""))</f>
      </c>
      <c r="J2172" s="90">
        <f>IF(OR($E2172="",$H2172=""),"",$H2172*$I2172)</f>
      </c>
      <c r="K2172" s="87" t="str">
        <v/>
      </c>
    </row>
    <row r="2173">
      <c r="A2173" s="74" t="str">
        <v/>
      </c>
      <c r="B2173" s="74" t="str">
        <v/>
      </c>
      <c r="C2173" s="75">
        <f>IF($E2173="","",IFERROR(VLOOKUP(TRIM(E2173&amp;""),'Référentiel Articles'!$A$2:$F$634,2,FALSE),""))</f>
      </c>
      <c r="D2173" s="75">
        <f>IF($E2173="","",IFERROR(VLOOKUP(TRIM(E2173&amp;""),'Référentiel Articles'!$A$2:$F$634,3,FALSE),""))</f>
      </c>
      <c r="E2173" s="74" t="str">
        <v/>
      </c>
      <c r="F2173" s="75">
        <f>IF($E2173="","",IFERROR(VLOOKUP(TRIM(E2173&amp;""),'Référentiel Articles'!$A$2:$F$634,4,FALSE),""))</f>
      </c>
      <c r="G2173" s="76">
        <f>IF($E2173="","",IFERROR(VLOOKUP(TRIM(E2173&amp;""),'Référentiel Articles'!$A$2:$F$634,5,FALSE),""))</f>
      </c>
      <c r="H2173" s="77" t="str">
        <v/>
      </c>
      <c r="I2173" s="76">
        <f>IF($E2173="","",IFERROR(VLOOKUP(TRIM(E2173&amp;""),'Référentiel Articles'!$A$2:$F$634,6,FALSE),""))</f>
      </c>
      <c r="J2173" s="78">
        <f>IF(OR($E2173="",$H2173=""),"",$H2173*$I2173)</f>
      </c>
      <c r="K2173" s="79" t="str">
        <v/>
      </c>
    </row>
    <row r="2174">
      <c r="A2174" s="81" t="str">
        <v/>
      </c>
      <c r="B2174" s="81" t="str">
        <v/>
      </c>
      <c r="C2174" s="83">
        <f>IF($E2174="","",IFERROR(VLOOKUP(TRIM(E2174&amp;""),'Référentiel Articles'!$A$2:$F$634,2,FALSE),""))</f>
      </c>
      <c r="D2174" s="83">
        <f>IF($E2174="","",IFERROR(VLOOKUP(TRIM(E2174&amp;""),'Référentiel Articles'!$A$2:$F$634,3,FALSE),""))</f>
      </c>
      <c r="E2174" s="81" t="str">
        <v/>
      </c>
      <c r="F2174" s="83">
        <f>IF($E2174="","",IFERROR(VLOOKUP(TRIM(E2174&amp;""),'Référentiel Articles'!$A$2:$F$634,4,FALSE),""))</f>
      </c>
      <c r="G2174" s="84">
        <f>IF($E2174="","",IFERROR(VLOOKUP(TRIM(E2174&amp;""),'Référentiel Articles'!$A$2:$F$634,5,FALSE),""))</f>
      </c>
      <c r="H2174" s="85" t="str">
        <v/>
      </c>
      <c r="I2174" s="84">
        <f>IF($E2174="","",IFERROR(VLOOKUP(TRIM(E2174&amp;""),'Référentiel Articles'!$A$2:$F$634,6,FALSE),""))</f>
      </c>
      <c r="J2174" s="90">
        <f>IF(OR($E2174="",$H2174=""),"",$H2174*$I2174)</f>
      </c>
      <c r="K2174" s="87" t="str">
        <v/>
      </c>
    </row>
    <row r="2175">
      <c r="A2175" s="74" t="str">
        <v/>
      </c>
      <c r="B2175" s="74" t="str">
        <v/>
      </c>
      <c r="C2175" s="75">
        <f>IF($E2175="","",IFERROR(VLOOKUP(TRIM(E2175&amp;""),'Référentiel Articles'!$A$2:$F$634,2,FALSE),""))</f>
      </c>
      <c r="D2175" s="75">
        <f>IF($E2175="","",IFERROR(VLOOKUP(TRIM(E2175&amp;""),'Référentiel Articles'!$A$2:$F$634,3,FALSE),""))</f>
      </c>
      <c r="E2175" s="74" t="str">
        <v/>
      </c>
      <c r="F2175" s="75">
        <f>IF($E2175="","",IFERROR(VLOOKUP(TRIM(E2175&amp;""),'Référentiel Articles'!$A$2:$F$634,4,FALSE),""))</f>
      </c>
      <c r="G2175" s="76">
        <f>IF($E2175="","",IFERROR(VLOOKUP(TRIM(E2175&amp;""),'Référentiel Articles'!$A$2:$F$634,5,FALSE),""))</f>
      </c>
      <c r="H2175" s="77" t="str">
        <v/>
      </c>
      <c r="I2175" s="76">
        <f>IF($E2175="","",IFERROR(VLOOKUP(TRIM(E2175&amp;""),'Référentiel Articles'!$A$2:$F$634,6,FALSE),""))</f>
      </c>
      <c r="J2175" s="78">
        <f>IF(OR($E2175="",$H2175=""),"",$H2175*$I2175)</f>
      </c>
      <c r="K2175" s="79" t="str">
        <v/>
      </c>
    </row>
    <row r="2176">
      <c r="A2176" s="81" t="str">
        <v/>
      </c>
      <c r="B2176" s="81" t="str">
        <v/>
      </c>
      <c r="C2176" s="83">
        <f>IF($E2176="","",IFERROR(VLOOKUP(TRIM(E2176&amp;""),'Référentiel Articles'!$A$2:$F$634,2,FALSE),""))</f>
      </c>
      <c r="D2176" s="83">
        <f>IF($E2176="","",IFERROR(VLOOKUP(TRIM(E2176&amp;""),'Référentiel Articles'!$A$2:$F$634,3,FALSE),""))</f>
      </c>
      <c r="E2176" s="81" t="str">
        <v/>
      </c>
      <c r="F2176" s="83">
        <f>IF($E2176="","",IFERROR(VLOOKUP(TRIM(E2176&amp;""),'Référentiel Articles'!$A$2:$F$634,4,FALSE),""))</f>
      </c>
      <c r="G2176" s="84">
        <f>IF($E2176="","",IFERROR(VLOOKUP(TRIM(E2176&amp;""),'Référentiel Articles'!$A$2:$F$634,5,FALSE),""))</f>
      </c>
      <c r="H2176" s="85" t="str">
        <v/>
      </c>
      <c r="I2176" s="84">
        <f>IF($E2176="","",IFERROR(VLOOKUP(TRIM(E2176&amp;""),'Référentiel Articles'!$A$2:$F$634,6,FALSE),""))</f>
      </c>
      <c r="J2176" s="90">
        <f>IF(OR($E2176="",$H2176=""),"",$H2176*$I2176)</f>
      </c>
      <c r="K2176" s="87" t="str">
        <v/>
      </c>
    </row>
    <row r="2177">
      <c r="A2177" s="74" t="str">
        <v/>
      </c>
      <c r="B2177" s="74" t="str">
        <v/>
      </c>
      <c r="C2177" s="75">
        <f>IF($E2177="","",IFERROR(VLOOKUP(TRIM(E2177&amp;""),'Référentiel Articles'!$A$2:$F$634,2,FALSE),""))</f>
      </c>
      <c r="D2177" s="75">
        <f>IF($E2177="","",IFERROR(VLOOKUP(TRIM(E2177&amp;""),'Référentiel Articles'!$A$2:$F$634,3,FALSE),""))</f>
      </c>
      <c r="E2177" s="74" t="str">
        <v/>
      </c>
      <c r="F2177" s="75">
        <f>IF($E2177="","",IFERROR(VLOOKUP(TRIM(E2177&amp;""),'Référentiel Articles'!$A$2:$F$634,4,FALSE),""))</f>
      </c>
      <c r="G2177" s="76">
        <f>IF($E2177="","",IFERROR(VLOOKUP(TRIM(E2177&amp;""),'Référentiel Articles'!$A$2:$F$634,5,FALSE),""))</f>
      </c>
      <c r="H2177" s="77" t="str">
        <v/>
      </c>
      <c r="I2177" s="76">
        <f>IF($E2177="","",IFERROR(VLOOKUP(TRIM(E2177&amp;""),'Référentiel Articles'!$A$2:$F$634,6,FALSE),""))</f>
      </c>
      <c r="J2177" s="78">
        <f>IF(OR($E2177="",$H2177=""),"",$H2177*$I2177)</f>
      </c>
      <c r="K2177" s="79" t="str">
        <v/>
      </c>
    </row>
    <row r="2178">
      <c r="A2178" s="81" t="str">
        <v/>
      </c>
      <c r="B2178" s="81" t="str">
        <v/>
      </c>
      <c r="C2178" s="83">
        <f>IF($E2178="","",IFERROR(VLOOKUP(TRIM(E2178&amp;""),'Référentiel Articles'!$A$2:$F$634,2,FALSE),""))</f>
      </c>
      <c r="D2178" s="83">
        <f>IF($E2178="","",IFERROR(VLOOKUP(TRIM(E2178&amp;""),'Référentiel Articles'!$A$2:$F$634,3,FALSE),""))</f>
      </c>
      <c r="E2178" s="81" t="str">
        <v/>
      </c>
      <c r="F2178" s="83">
        <f>IF($E2178="","",IFERROR(VLOOKUP(TRIM(E2178&amp;""),'Référentiel Articles'!$A$2:$F$634,4,FALSE),""))</f>
      </c>
      <c r="G2178" s="84">
        <f>IF($E2178="","",IFERROR(VLOOKUP(TRIM(E2178&amp;""),'Référentiel Articles'!$A$2:$F$634,5,FALSE),""))</f>
      </c>
      <c r="H2178" s="85" t="str">
        <v/>
      </c>
      <c r="I2178" s="84">
        <f>IF($E2178="","",IFERROR(VLOOKUP(TRIM(E2178&amp;""),'Référentiel Articles'!$A$2:$F$634,6,FALSE),""))</f>
      </c>
      <c r="J2178" s="90">
        <f>IF(OR($E2178="",$H2178=""),"",$H2178*$I2178)</f>
      </c>
      <c r="K2178" s="87" t="str">
        <v/>
      </c>
    </row>
    <row r="2179">
      <c r="A2179" s="74" t="str">
        <v/>
      </c>
      <c r="B2179" s="74" t="str">
        <v/>
      </c>
      <c r="C2179" s="75">
        <f>IF($E2179="","",IFERROR(VLOOKUP(TRIM(E2179&amp;""),'Référentiel Articles'!$A$2:$F$634,2,FALSE),""))</f>
      </c>
      <c r="D2179" s="75">
        <f>IF($E2179="","",IFERROR(VLOOKUP(TRIM(E2179&amp;""),'Référentiel Articles'!$A$2:$F$634,3,FALSE),""))</f>
      </c>
      <c r="E2179" s="74" t="str">
        <v/>
      </c>
      <c r="F2179" s="75">
        <f>IF($E2179="","",IFERROR(VLOOKUP(TRIM(E2179&amp;""),'Référentiel Articles'!$A$2:$F$634,4,FALSE),""))</f>
      </c>
      <c r="G2179" s="76">
        <f>IF($E2179="","",IFERROR(VLOOKUP(TRIM(E2179&amp;""),'Référentiel Articles'!$A$2:$F$634,5,FALSE),""))</f>
      </c>
      <c r="H2179" s="77" t="str">
        <v/>
      </c>
      <c r="I2179" s="76">
        <f>IF($E2179="","",IFERROR(VLOOKUP(TRIM(E2179&amp;""),'Référentiel Articles'!$A$2:$F$634,6,FALSE),""))</f>
      </c>
      <c r="J2179" s="78">
        <f>IF(OR($E2179="",$H2179=""),"",$H2179*$I2179)</f>
      </c>
      <c r="K2179" s="79" t="str">
        <v/>
      </c>
    </row>
    <row r="2180">
      <c r="A2180" s="81" t="str">
        <v/>
      </c>
      <c r="B2180" s="81" t="str">
        <v/>
      </c>
      <c r="C2180" s="83">
        <f>IF($E2180="","",IFERROR(VLOOKUP(TRIM(E2180&amp;""),'Référentiel Articles'!$A$2:$F$634,2,FALSE),""))</f>
      </c>
      <c r="D2180" s="83">
        <f>IF($E2180="","",IFERROR(VLOOKUP(TRIM(E2180&amp;""),'Référentiel Articles'!$A$2:$F$634,3,FALSE),""))</f>
      </c>
      <c r="E2180" s="81" t="str">
        <v/>
      </c>
      <c r="F2180" s="83">
        <f>IF($E2180="","",IFERROR(VLOOKUP(TRIM(E2180&amp;""),'Référentiel Articles'!$A$2:$F$634,4,FALSE),""))</f>
      </c>
      <c r="G2180" s="84">
        <f>IF($E2180="","",IFERROR(VLOOKUP(TRIM(E2180&amp;""),'Référentiel Articles'!$A$2:$F$634,5,FALSE),""))</f>
      </c>
      <c r="H2180" s="85" t="str">
        <v/>
      </c>
      <c r="I2180" s="84">
        <f>IF($E2180="","",IFERROR(VLOOKUP(TRIM(E2180&amp;""),'Référentiel Articles'!$A$2:$F$634,6,FALSE),""))</f>
      </c>
      <c r="J2180" s="90">
        <f>IF(OR($E2180="",$H2180=""),"",$H2180*$I2180)</f>
      </c>
      <c r="K2180" s="87" t="str">
        <v/>
      </c>
    </row>
    <row r="2181">
      <c r="A2181" s="74" t="str">
        <v/>
      </c>
      <c r="B2181" s="74" t="str">
        <v/>
      </c>
      <c r="C2181" s="75">
        <f>IF($E2181="","",IFERROR(VLOOKUP(TRIM(E2181&amp;""),'Référentiel Articles'!$A$2:$F$634,2,FALSE),""))</f>
      </c>
      <c r="D2181" s="75">
        <f>IF($E2181="","",IFERROR(VLOOKUP(TRIM(E2181&amp;""),'Référentiel Articles'!$A$2:$F$634,3,FALSE),""))</f>
      </c>
      <c r="E2181" s="74" t="str">
        <v/>
      </c>
      <c r="F2181" s="75">
        <f>IF($E2181="","",IFERROR(VLOOKUP(TRIM(E2181&amp;""),'Référentiel Articles'!$A$2:$F$634,4,FALSE),""))</f>
      </c>
      <c r="G2181" s="76">
        <f>IF($E2181="","",IFERROR(VLOOKUP(TRIM(E2181&amp;""),'Référentiel Articles'!$A$2:$F$634,5,FALSE),""))</f>
      </c>
      <c r="H2181" s="77" t="str">
        <v/>
      </c>
      <c r="I2181" s="76">
        <f>IF($E2181="","",IFERROR(VLOOKUP(TRIM(E2181&amp;""),'Référentiel Articles'!$A$2:$F$634,6,FALSE),""))</f>
      </c>
      <c r="J2181" s="78">
        <f>IF(OR($E2181="",$H2181=""),"",$H2181*$I2181)</f>
      </c>
      <c r="K2181" s="79" t="str">
        <v/>
      </c>
    </row>
    <row r="2182">
      <c r="A2182" s="81" t="str">
        <v/>
      </c>
      <c r="B2182" s="81" t="str">
        <v/>
      </c>
      <c r="C2182" s="83">
        <f>IF($E2182="","",IFERROR(VLOOKUP(TRIM(E2182&amp;""),'Référentiel Articles'!$A$2:$F$634,2,FALSE),""))</f>
      </c>
      <c r="D2182" s="83">
        <f>IF($E2182="","",IFERROR(VLOOKUP(TRIM(E2182&amp;""),'Référentiel Articles'!$A$2:$F$634,3,FALSE),""))</f>
      </c>
      <c r="E2182" s="81" t="str">
        <v/>
      </c>
      <c r="F2182" s="83">
        <f>IF($E2182="","",IFERROR(VLOOKUP(TRIM(E2182&amp;""),'Référentiel Articles'!$A$2:$F$634,4,FALSE),""))</f>
      </c>
      <c r="G2182" s="84">
        <f>IF($E2182="","",IFERROR(VLOOKUP(TRIM(E2182&amp;""),'Référentiel Articles'!$A$2:$F$634,5,FALSE),""))</f>
      </c>
      <c r="H2182" s="85" t="str">
        <v/>
      </c>
      <c r="I2182" s="84">
        <f>IF($E2182="","",IFERROR(VLOOKUP(TRIM(E2182&amp;""),'Référentiel Articles'!$A$2:$F$634,6,FALSE),""))</f>
      </c>
      <c r="J2182" s="90">
        <f>IF(OR($E2182="",$H2182=""),"",$H2182*$I2182)</f>
      </c>
      <c r="K2182" s="87" t="str">
        <v/>
      </c>
    </row>
    <row r="2183">
      <c r="A2183" s="74" t="str">
        <v/>
      </c>
      <c r="B2183" s="74" t="str">
        <v/>
      </c>
      <c r="C2183" s="75">
        <f>IF($E2183="","",IFERROR(VLOOKUP(TRIM(E2183&amp;""),'Référentiel Articles'!$A$2:$F$634,2,FALSE),""))</f>
      </c>
      <c r="D2183" s="75">
        <f>IF($E2183="","",IFERROR(VLOOKUP(TRIM(E2183&amp;""),'Référentiel Articles'!$A$2:$F$634,3,FALSE),""))</f>
      </c>
      <c r="E2183" s="74" t="str">
        <v/>
      </c>
      <c r="F2183" s="75">
        <f>IF($E2183="","",IFERROR(VLOOKUP(TRIM(E2183&amp;""),'Référentiel Articles'!$A$2:$F$634,4,FALSE),""))</f>
      </c>
      <c r="G2183" s="76">
        <f>IF($E2183="","",IFERROR(VLOOKUP(TRIM(E2183&amp;""),'Référentiel Articles'!$A$2:$F$634,5,FALSE),""))</f>
      </c>
      <c r="H2183" s="77" t="str">
        <v/>
      </c>
      <c r="I2183" s="76">
        <f>IF($E2183="","",IFERROR(VLOOKUP(TRIM(E2183&amp;""),'Référentiel Articles'!$A$2:$F$634,6,FALSE),""))</f>
      </c>
      <c r="J2183" s="78">
        <f>IF(OR($E2183="",$H2183=""),"",$H2183*$I2183)</f>
      </c>
      <c r="K2183" s="79" t="str">
        <v/>
      </c>
    </row>
    <row r="2184">
      <c r="A2184" s="81" t="str">
        <v/>
      </c>
      <c r="B2184" s="81" t="str">
        <v/>
      </c>
      <c r="C2184" s="83">
        <f>IF($E2184="","",IFERROR(VLOOKUP(TRIM(E2184&amp;""),'Référentiel Articles'!$A$2:$F$634,2,FALSE),""))</f>
      </c>
      <c r="D2184" s="83">
        <f>IF($E2184="","",IFERROR(VLOOKUP(TRIM(E2184&amp;""),'Référentiel Articles'!$A$2:$F$634,3,FALSE),""))</f>
      </c>
      <c r="E2184" s="81" t="str">
        <v/>
      </c>
      <c r="F2184" s="83">
        <f>IF($E2184="","",IFERROR(VLOOKUP(TRIM(E2184&amp;""),'Référentiel Articles'!$A$2:$F$634,4,FALSE),""))</f>
      </c>
      <c r="G2184" s="84">
        <f>IF($E2184="","",IFERROR(VLOOKUP(TRIM(E2184&amp;""),'Référentiel Articles'!$A$2:$F$634,5,FALSE),""))</f>
      </c>
      <c r="H2184" s="85" t="str">
        <v/>
      </c>
      <c r="I2184" s="84">
        <f>IF($E2184="","",IFERROR(VLOOKUP(TRIM(E2184&amp;""),'Référentiel Articles'!$A$2:$F$634,6,FALSE),""))</f>
      </c>
      <c r="J2184" s="90">
        <f>IF(OR($E2184="",$H2184=""),"",$H2184*$I2184)</f>
      </c>
      <c r="K2184" s="87" t="str">
        <v/>
      </c>
    </row>
    <row r="2185">
      <c r="A2185" s="74" t="str">
        <v/>
      </c>
      <c r="B2185" s="74" t="str">
        <v/>
      </c>
      <c r="C2185" s="75">
        <f>IF($E2185="","",IFERROR(VLOOKUP(TRIM(E2185&amp;""),'Référentiel Articles'!$A$2:$F$634,2,FALSE),""))</f>
      </c>
      <c r="D2185" s="75">
        <f>IF($E2185="","",IFERROR(VLOOKUP(TRIM(E2185&amp;""),'Référentiel Articles'!$A$2:$F$634,3,FALSE),""))</f>
      </c>
      <c r="E2185" s="74" t="str">
        <v/>
      </c>
      <c r="F2185" s="75">
        <f>IF($E2185="","",IFERROR(VLOOKUP(TRIM(E2185&amp;""),'Référentiel Articles'!$A$2:$F$634,4,FALSE),""))</f>
      </c>
      <c r="G2185" s="76">
        <f>IF($E2185="","",IFERROR(VLOOKUP(TRIM(E2185&amp;""),'Référentiel Articles'!$A$2:$F$634,5,FALSE),""))</f>
      </c>
      <c r="H2185" s="77" t="str">
        <v/>
      </c>
      <c r="I2185" s="76">
        <f>IF($E2185="","",IFERROR(VLOOKUP(TRIM(E2185&amp;""),'Référentiel Articles'!$A$2:$F$634,6,FALSE),""))</f>
      </c>
      <c r="J2185" s="78">
        <f>IF(OR($E2185="",$H2185=""),"",$H2185*$I2185)</f>
      </c>
      <c r="K2185" s="79" t="str">
        <v/>
      </c>
    </row>
    <row r="2186">
      <c r="A2186" s="81" t="str">
        <v/>
      </c>
      <c r="B2186" s="81" t="str">
        <v/>
      </c>
      <c r="C2186" s="83">
        <f>IF($E2186="","",IFERROR(VLOOKUP(TRIM(E2186&amp;""),'Référentiel Articles'!$A$2:$F$634,2,FALSE),""))</f>
      </c>
      <c r="D2186" s="83">
        <f>IF($E2186="","",IFERROR(VLOOKUP(TRIM(E2186&amp;""),'Référentiel Articles'!$A$2:$F$634,3,FALSE),""))</f>
      </c>
      <c r="E2186" s="81" t="str">
        <v/>
      </c>
      <c r="F2186" s="83">
        <f>IF($E2186="","",IFERROR(VLOOKUP(TRIM(E2186&amp;""),'Référentiel Articles'!$A$2:$F$634,4,FALSE),""))</f>
      </c>
      <c r="G2186" s="84">
        <f>IF($E2186="","",IFERROR(VLOOKUP(TRIM(E2186&amp;""),'Référentiel Articles'!$A$2:$F$634,5,FALSE),""))</f>
      </c>
      <c r="H2186" s="85" t="str">
        <v/>
      </c>
      <c r="I2186" s="84">
        <f>IF($E2186="","",IFERROR(VLOOKUP(TRIM(E2186&amp;""),'Référentiel Articles'!$A$2:$F$634,6,FALSE),""))</f>
      </c>
      <c r="J2186" s="90">
        <f>IF(OR($E2186="",$H2186=""),"",$H2186*$I2186)</f>
      </c>
      <c r="K2186" s="87" t="str">
        <v/>
      </c>
    </row>
    <row r="2187">
      <c r="A2187" s="74" t="str">
        <v/>
      </c>
      <c r="B2187" s="74" t="str">
        <v/>
      </c>
      <c r="C2187" s="75">
        <f>IF($E2187="","",IFERROR(VLOOKUP(TRIM(E2187&amp;""),'Référentiel Articles'!$A$2:$F$634,2,FALSE),""))</f>
      </c>
      <c r="D2187" s="75">
        <f>IF($E2187="","",IFERROR(VLOOKUP(TRIM(E2187&amp;""),'Référentiel Articles'!$A$2:$F$634,3,FALSE),""))</f>
      </c>
      <c r="E2187" s="74" t="str">
        <v/>
      </c>
      <c r="F2187" s="75">
        <f>IF($E2187="","",IFERROR(VLOOKUP(TRIM(E2187&amp;""),'Référentiel Articles'!$A$2:$F$634,4,FALSE),""))</f>
      </c>
      <c r="G2187" s="76">
        <f>IF($E2187="","",IFERROR(VLOOKUP(TRIM(E2187&amp;""),'Référentiel Articles'!$A$2:$F$634,5,FALSE),""))</f>
      </c>
      <c r="H2187" s="77" t="str">
        <v/>
      </c>
      <c r="I2187" s="76">
        <f>IF($E2187="","",IFERROR(VLOOKUP(TRIM(E2187&amp;""),'Référentiel Articles'!$A$2:$F$634,6,FALSE),""))</f>
      </c>
      <c r="J2187" s="78">
        <f>IF(OR($E2187="",$H2187=""),"",$H2187*$I2187)</f>
      </c>
      <c r="K2187" s="79" t="str">
        <v/>
      </c>
    </row>
    <row r="2188">
      <c r="A2188" s="81" t="str">
        <v/>
      </c>
      <c r="B2188" s="81" t="str">
        <v/>
      </c>
      <c r="C2188" s="83">
        <f>IF($E2188="","",IFERROR(VLOOKUP(TRIM(E2188&amp;""),'Référentiel Articles'!$A$2:$F$634,2,FALSE),""))</f>
      </c>
      <c r="D2188" s="83">
        <f>IF($E2188="","",IFERROR(VLOOKUP(TRIM(E2188&amp;""),'Référentiel Articles'!$A$2:$F$634,3,FALSE),""))</f>
      </c>
      <c r="E2188" s="81" t="str">
        <v/>
      </c>
      <c r="F2188" s="83">
        <f>IF($E2188="","",IFERROR(VLOOKUP(TRIM(E2188&amp;""),'Référentiel Articles'!$A$2:$F$634,4,FALSE),""))</f>
      </c>
      <c r="G2188" s="84">
        <f>IF($E2188="","",IFERROR(VLOOKUP(TRIM(E2188&amp;""),'Référentiel Articles'!$A$2:$F$634,5,FALSE),""))</f>
      </c>
      <c r="H2188" s="85" t="str">
        <v/>
      </c>
      <c r="I2188" s="84">
        <f>IF($E2188="","",IFERROR(VLOOKUP(TRIM(E2188&amp;""),'Référentiel Articles'!$A$2:$F$634,6,FALSE),""))</f>
      </c>
      <c r="J2188" s="90">
        <f>IF(OR($E2188="",$H2188=""),"",$H2188*$I2188)</f>
      </c>
      <c r="K2188" s="87" t="str">
        <v/>
      </c>
    </row>
    <row r="2189">
      <c r="A2189" s="74" t="str">
        <v/>
      </c>
      <c r="B2189" s="74" t="str">
        <v/>
      </c>
      <c r="C2189" s="75">
        <f>IF($E2189="","",IFERROR(VLOOKUP(TRIM(E2189&amp;""),'Référentiel Articles'!$A$2:$F$634,2,FALSE),""))</f>
      </c>
      <c r="D2189" s="75">
        <f>IF($E2189="","",IFERROR(VLOOKUP(TRIM(E2189&amp;""),'Référentiel Articles'!$A$2:$F$634,3,FALSE),""))</f>
      </c>
      <c r="E2189" s="74" t="str">
        <v/>
      </c>
      <c r="F2189" s="75">
        <f>IF($E2189="","",IFERROR(VLOOKUP(TRIM(E2189&amp;""),'Référentiel Articles'!$A$2:$F$634,4,FALSE),""))</f>
      </c>
      <c r="G2189" s="76">
        <f>IF($E2189="","",IFERROR(VLOOKUP(TRIM(E2189&amp;""),'Référentiel Articles'!$A$2:$F$634,5,FALSE),""))</f>
      </c>
      <c r="H2189" s="77" t="str">
        <v/>
      </c>
      <c r="I2189" s="76">
        <f>IF($E2189="","",IFERROR(VLOOKUP(TRIM(E2189&amp;""),'Référentiel Articles'!$A$2:$F$634,6,FALSE),""))</f>
      </c>
      <c r="J2189" s="78">
        <f>IF(OR($E2189="",$H2189=""),"",$H2189*$I2189)</f>
      </c>
      <c r="K2189" s="79" t="str">
        <v/>
      </c>
    </row>
    <row r="2190">
      <c r="A2190" s="81" t="str">
        <v/>
      </c>
      <c r="B2190" s="81" t="str">
        <v/>
      </c>
      <c r="C2190" s="83">
        <f>IF($E2190="","",IFERROR(VLOOKUP(TRIM(E2190&amp;""),'Référentiel Articles'!$A$2:$F$634,2,FALSE),""))</f>
      </c>
      <c r="D2190" s="83">
        <f>IF($E2190="","",IFERROR(VLOOKUP(TRIM(E2190&amp;""),'Référentiel Articles'!$A$2:$F$634,3,FALSE),""))</f>
      </c>
      <c r="E2190" s="81" t="str">
        <v/>
      </c>
      <c r="F2190" s="83">
        <f>IF($E2190="","",IFERROR(VLOOKUP(TRIM(E2190&amp;""),'Référentiel Articles'!$A$2:$F$634,4,FALSE),""))</f>
      </c>
      <c r="G2190" s="84">
        <f>IF($E2190="","",IFERROR(VLOOKUP(TRIM(E2190&amp;""),'Référentiel Articles'!$A$2:$F$634,5,FALSE),""))</f>
      </c>
      <c r="H2190" s="85" t="str">
        <v/>
      </c>
      <c r="I2190" s="84">
        <f>IF($E2190="","",IFERROR(VLOOKUP(TRIM(E2190&amp;""),'Référentiel Articles'!$A$2:$F$634,6,FALSE),""))</f>
      </c>
      <c r="J2190" s="90">
        <f>IF(OR($E2190="",$H2190=""),"",$H2190*$I2190)</f>
      </c>
      <c r="K2190" s="87" t="str">
        <v/>
      </c>
    </row>
    <row r="2191">
      <c r="A2191" s="74" t="str">
        <v/>
      </c>
      <c r="B2191" s="74" t="str">
        <v/>
      </c>
      <c r="C2191" s="75">
        <f>IF($E2191="","",IFERROR(VLOOKUP(TRIM(E2191&amp;""),'Référentiel Articles'!$A$2:$F$634,2,FALSE),""))</f>
      </c>
      <c r="D2191" s="75">
        <f>IF($E2191="","",IFERROR(VLOOKUP(TRIM(E2191&amp;""),'Référentiel Articles'!$A$2:$F$634,3,FALSE),""))</f>
      </c>
      <c r="E2191" s="74" t="str">
        <v/>
      </c>
      <c r="F2191" s="75">
        <f>IF($E2191="","",IFERROR(VLOOKUP(TRIM(E2191&amp;""),'Référentiel Articles'!$A$2:$F$634,4,FALSE),""))</f>
      </c>
      <c r="G2191" s="76">
        <f>IF($E2191="","",IFERROR(VLOOKUP(TRIM(E2191&amp;""),'Référentiel Articles'!$A$2:$F$634,5,FALSE),""))</f>
      </c>
      <c r="H2191" s="77" t="str">
        <v/>
      </c>
      <c r="I2191" s="76">
        <f>IF($E2191="","",IFERROR(VLOOKUP(TRIM(E2191&amp;""),'Référentiel Articles'!$A$2:$F$634,6,FALSE),""))</f>
      </c>
      <c r="J2191" s="78">
        <f>IF(OR($E2191="",$H2191=""),"",$H2191*$I2191)</f>
      </c>
      <c r="K2191" s="79" t="str">
        <v/>
      </c>
    </row>
    <row r="2192">
      <c r="A2192" s="81" t="str">
        <v/>
      </c>
      <c r="B2192" s="81" t="str">
        <v/>
      </c>
      <c r="C2192" s="83">
        <f>IF($E2192="","",IFERROR(VLOOKUP(TRIM(E2192&amp;""),'Référentiel Articles'!$A$2:$F$634,2,FALSE),""))</f>
      </c>
      <c r="D2192" s="83">
        <f>IF($E2192="","",IFERROR(VLOOKUP(TRIM(E2192&amp;""),'Référentiel Articles'!$A$2:$F$634,3,FALSE),""))</f>
      </c>
      <c r="E2192" s="81" t="str">
        <v/>
      </c>
      <c r="F2192" s="83">
        <f>IF($E2192="","",IFERROR(VLOOKUP(TRIM(E2192&amp;""),'Référentiel Articles'!$A$2:$F$634,4,FALSE),""))</f>
      </c>
      <c r="G2192" s="84">
        <f>IF($E2192="","",IFERROR(VLOOKUP(TRIM(E2192&amp;""),'Référentiel Articles'!$A$2:$F$634,5,FALSE),""))</f>
      </c>
      <c r="H2192" s="85" t="str">
        <v/>
      </c>
      <c r="I2192" s="84">
        <f>IF($E2192="","",IFERROR(VLOOKUP(TRIM(E2192&amp;""),'Référentiel Articles'!$A$2:$F$634,6,FALSE),""))</f>
      </c>
      <c r="J2192" s="90">
        <f>IF(OR($E2192="",$H2192=""),"",$H2192*$I2192)</f>
      </c>
      <c r="K2192" s="87" t="str">
        <v/>
      </c>
    </row>
    <row r="2193">
      <c r="A2193" s="74" t="str">
        <v/>
      </c>
      <c r="B2193" s="74" t="str">
        <v/>
      </c>
      <c r="C2193" s="75">
        <f>IF($E2193="","",IFERROR(VLOOKUP(TRIM(E2193&amp;""),'Référentiel Articles'!$A$2:$F$634,2,FALSE),""))</f>
      </c>
      <c r="D2193" s="75">
        <f>IF($E2193="","",IFERROR(VLOOKUP(TRIM(E2193&amp;""),'Référentiel Articles'!$A$2:$F$634,3,FALSE),""))</f>
      </c>
      <c r="E2193" s="74" t="str">
        <v/>
      </c>
      <c r="F2193" s="75">
        <f>IF($E2193="","",IFERROR(VLOOKUP(TRIM(E2193&amp;""),'Référentiel Articles'!$A$2:$F$634,4,FALSE),""))</f>
      </c>
      <c r="G2193" s="76">
        <f>IF($E2193="","",IFERROR(VLOOKUP(TRIM(E2193&amp;""),'Référentiel Articles'!$A$2:$F$634,5,FALSE),""))</f>
      </c>
      <c r="H2193" s="77" t="str">
        <v/>
      </c>
      <c r="I2193" s="76">
        <f>IF($E2193="","",IFERROR(VLOOKUP(TRIM(E2193&amp;""),'Référentiel Articles'!$A$2:$F$634,6,FALSE),""))</f>
      </c>
      <c r="J2193" s="78">
        <f>IF(OR($E2193="",$H2193=""),"",$H2193*$I2193)</f>
      </c>
      <c r="K2193" s="79" t="str">
        <v/>
      </c>
    </row>
    <row r="2194">
      <c r="A2194" s="81" t="str">
        <v/>
      </c>
      <c r="B2194" s="81" t="str">
        <v/>
      </c>
      <c r="C2194" s="83">
        <f>IF($E2194="","",IFERROR(VLOOKUP(TRIM(E2194&amp;""),'Référentiel Articles'!$A$2:$F$634,2,FALSE),""))</f>
      </c>
      <c r="D2194" s="83">
        <f>IF($E2194="","",IFERROR(VLOOKUP(TRIM(E2194&amp;""),'Référentiel Articles'!$A$2:$F$634,3,FALSE),""))</f>
      </c>
      <c r="E2194" s="81" t="str">
        <v/>
      </c>
      <c r="F2194" s="83">
        <f>IF($E2194="","",IFERROR(VLOOKUP(TRIM(E2194&amp;""),'Référentiel Articles'!$A$2:$F$634,4,FALSE),""))</f>
      </c>
      <c r="G2194" s="84">
        <f>IF($E2194="","",IFERROR(VLOOKUP(TRIM(E2194&amp;""),'Référentiel Articles'!$A$2:$F$634,5,FALSE),""))</f>
      </c>
      <c r="H2194" s="85" t="str">
        <v/>
      </c>
      <c r="I2194" s="84">
        <f>IF($E2194="","",IFERROR(VLOOKUP(TRIM(E2194&amp;""),'Référentiel Articles'!$A$2:$F$634,6,FALSE),""))</f>
      </c>
      <c r="J2194" s="90">
        <f>IF(OR($E2194="",$H2194=""),"",$H2194*$I2194)</f>
      </c>
      <c r="K2194" s="87" t="str">
        <v/>
      </c>
    </row>
    <row r="2195">
      <c r="A2195" s="74" t="str">
        <v/>
      </c>
      <c r="B2195" s="74" t="str">
        <v/>
      </c>
      <c r="C2195" s="75">
        <f>IF($E2195="","",IFERROR(VLOOKUP(TRIM(E2195&amp;""),'Référentiel Articles'!$A$2:$F$634,2,FALSE),""))</f>
      </c>
      <c r="D2195" s="75">
        <f>IF($E2195="","",IFERROR(VLOOKUP(TRIM(E2195&amp;""),'Référentiel Articles'!$A$2:$F$634,3,FALSE),""))</f>
      </c>
      <c r="E2195" s="74" t="str">
        <v/>
      </c>
      <c r="F2195" s="75">
        <f>IF($E2195="","",IFERROR(VLOOKUP(TRIM(E2195&amp;""),'Référentiel Articles'!$A$2:$F$634,4,FALSE),""))</f>
      </c>
      <c r="G2195" s="76">
        <f>IF($E2195="","",IFERROR(VLOOKUP(TRIM(E2195&amp;""),'Référentiel Articles'!$A$2:$F$634,5,FALSE),""))</f>
      </c>
      <c r="H2195" s="77" t="str">
        <v/>
      </c>
      <c r="I2195" s="76">
        <f>IF($E2195="","",IFERROR(VLOOKUP(TRIM(E2195&amp;""),'Référentiel Articles'!$A$2:$F$634,6,FALSE),""))</f>
      </c>
      <c r="J2195" s="78">
        <f>IF(OR($E2195="",$H2195=""),"",$H2195*$I2195)</f>
      </c>
      <c r="K2195" s="79" t="str">
        <v/>
      </c>
    </row>
    <row r="2196">
      <c r="A2196" s="81" t="str">
        <v/>
      </c>
      <c r="B2196" s="81" t="str">
        <v/>
      </c>
      <c r="C2196" s="83">
        <f>IF($E2196="","",IFERROR(VLOOKUP(TRIM(E2196&amp;""),'Référentiel Articles'!$A$2:$F$634,2,FALSE),""))</f>
      </c>
      <c r="D2196" s="83">
        <f>IF($E2196="","",IFERROR(VLOOKUP(TRIM(E2196&amp;""),'Référentiel Articles'!$A$2:$F$634,3,FALSE),""))</f>
      </c>
      <c r="E2196" s="81" t="str">
        <v/>
      </c>
      <c r="F2196" s="83">
        <f>IF($E2196="","",IFERROR(VLOOKUP(TRIM(E2196&amp;""),'Référentiel Articles'!$A$2:$F$634,4,FALSE),""))</f>
      </c>
      <c r="G2196" s="84">
        <f>IF($E2196="","",IFERROR(VLOOKUP(TRIM(E2196&amp;""),'Référentiel Articles'!$A$2:$F$634,5,FALSE),""))</f>
      </c>
      <c r="H2196" s="85" t="str">
        <v/>
      </c>
      <c r="I2196" s="84">
        <f>IF($E2196="","",IFERROR(VLOOKUP(TRIM(E2196&amp;""),'Référentiel Articles'!$A$2:$F$634,6,FALSE),""))</f>
      </c>
      <c r="J2196" s="90">
        <f>IF(OR($E2196="",$H2196=""),"",$H2196*$I2196)</f>
      </c>
      <c r="K2196" s="87" t="str">
        <v/>
      </c>
    </row>
    <row r="2197">
      <c r="A2197" s="74" t="str">
        <v/>
      </c>
      <c r="B2197" s="74" t="str">
        <v/>
      </c>
      <c r="C2197" s="75">
        <f>IF($E2197="","",IFERROR(VLOOKUP(TRIM(E2197&amp;""),'Référentiel Articles'!$A$2:$F$634,2,FALSE),""))</f>
      </c>
      <c r="D2197" s="75">
        <f>IF($E2197="","",IFERROR(VLOOKUP(TRIM(E2197&amp;""),'Référentiel Articles'!$A$2:$F$634,3,FALSE),""))</f>
      </c>
      <c r="E2197" s="74" t="str">
        <v/>
      </c>
      <c r="F2197" s="75">
        <f>IF($E2197="","",IFERROR(VLOOKUP(TRIM(E2197&amp;""),'Référentiel Articles'!$A$2:$F$634,4,FALSE),""))</f>
      </c>
      <c r="G2197" s="76">
        <f>IF($E2197="","",IFERROR(VLOOKUP(TRIM(E2197&amp;""),'Référentiel Articles'!$A$2:$F$634,5,FALSE),""))</f>
      </c>
      <c r="H2197" s="77" t="str">
        <v/>
      </c>
      <c r="I2197" s="76">
        <f>IF($E2197="","",IFERROR(VLOOKUP(TRIM(E2197&amp;""),'Référentiel Articles'!$A$2:$F$634,6,FALSE),""))</f>
      </c>
      <c r="J2197" s="78">
        <f>IF(OR($E2197="",$H2197=""),"",$H2197*$I2197)</f>
      </c>
      <c r="K2197" s="79" t="str">
        <v/>
      </c>
    </row>
    <row r="2198">
      <c r="A2198" s="81" t="str">
        <v/>
      </c>
      <c r="B2198" s="81" t="str">
        <v/>
      </c>
      <c r="C2198" s="83">
        <f>IF($E2198="","",IFERROR(VLOOKUP(TRIM(E2198&amp;""),'Référentiel Articles'!$A$2:$F$634,2,FALSE),""))</f>
      </c>
      <c r="D2198" s="83">
        <f>IF($E2198="","",IFERROR(VLOOKUP(TRIM(E2198&amp;""),'Référentiel Articles'!$A$2:$F$634,3,FALSE),""))</f>
      </c>
      <c r="E2198" s="81" t="str">
        <v/>
      </c>
      <c r="F2198" s="83">
        <f>IF($E2198="","",IFERROR(VLOOKUP(TRIM(E2198&amp;""),'Référentiel Articles'!$A$2:$F$634,4,FALSE),""))</f>
      </c>
      <c r="G2198" s="84">
        <f>IF($E2198="","",IFERROR(VLOOKUP(TRIM(E2198&amp;""),'Référentiel Articles'!$A$2:$F$634,5,FALSE),""))</f>
      </c>
      <c r="H2198" s="85" t="str">
        <v/>
      </c>
      <c r="I2198" s="84">
        <f>IF($E2198="","",IFERROR(VLOOKUP(TRIM(E2198&amp;""),'Référentiel Articles'!$A$2:$F$634,6,FALSE),""))</f>
      </c>
      <c r="J2198" s="90">
        <f>IF(OR($E2198="",$H2198=""),"",$H2198*$I2198)</f>
      </c>
      <c r="K2198" s="87" t="str">
        <v/>
      </c>
    </row>
    <row r="2199">
      <c r="A2199" s="74" t="str">
        <v/>
      </c>
      <c r="B2199" s="74" t="str">
        <v/>
      </c>
      <c r="C2199" s="75">
        <f>IF($E2199="","",IFERROR(VLOOKUP(TRIM(E2199&amp;""),'Référentiel Articles'!$A$2:$F$634,2,FALSE),""))</f>
      </c>
      <c r="D2199" s="75">
        <f>IF($E2199="","",IFERROR(VLOOKUP(TRIM(E2199&amp;""),'Référentiel Articles'!$A$2:$F$634,3,FALSE),""))</f>
      </c>
      <c r="E2199" s="74" t="str">
        <v/>
      </c>
      <c r="F2199" s="75">
        <f>IF($E2199="","",IFERROR(VLOOKUP(TRIM(E2199&amp;""),'Référentiel Articles'!$A$2:$F$634,4,FALSE),""))</f>
      </c>
      <c r="G2199" s="76">
        <f>IF($E2199="","",IFERROR(VLOOKUP(TRIM(E2199&amp;""),'Référentiel Articles'!$A$2:$F$634,5,FALSE),""))</f>
      </c>
      <c r="H2199" s="77" t="str">
        <v/>
      </c>
      <c r="I2199" s="76">
        <f>IF($E2199="","",IFERROR(VLOOKUP(TRIM(E2199&amp;""),'Référentiel Articles'!$A$2:$F$634,6,FALSE),""))</f>
      </c>
      <c r="J2199" s="78">
        <f>IF(OR($E2199="",$H2199=""),"",$H2199*$I2199)</f>
      </c>
      <c r="K2199" s="79" t="str">
        <v/>
      </c>
    </row>
    <row r="2200">
      <c r="A2200" s="81" t="str">
        <v/>
      </c>
      <c r="B2200" s="81" t="str">
        <v/>
      </c>
      <c r="C2200" s="83">
        <f>IF($E2200="","",IFERROR(VLOOKUP(TRIM(E2200&amp;""),'Référentiel Articles'!$A$2:$F$634,2,FALSE),""))</f>
      </c>
      <c r="D2200" s="83">
        <f>IF($E2200="","",IFERROR(VLOOKUP(TRIM(E2200&amp;""),'Référentiel Articles'!$A$2:$F$634,3,FALSE),""))</f>
      </c>
      <c r="E2200" s="81" t="str">
        <v/>
      </c>
      <c r="F2200" s="83">
        <f>IF($E2200="","",IFERROR(VLOOKUP(TRIM(E2200&amp;""),'Référentiel Articles'!$A$2:$F$634,4,FALSE),""))</f>
      </c>
      <c r="G2200" s="84">
        <f>IF($E2200="","",IFERROR(VLOOKUP(TRIM(E2200&amp;""),'Référentiel Articles'!$A$2:$F$634,5,FALSE),""))</f>
      </c>
      <c r="H2200" s="85" t="str">
        <v/>
      </c>
      <c r="I2200" s="84">
        <f>IF($E2200="","",IFERROR(VLOOKUP(TRIM(E2200&amp;""),'Référentiel Articles'!$A$2:$F$634,6,FALSE),""))</f>
      </c>
      <c r="J2200" s="90">
        <f>IF(OR($E2200="",$H2200=""),"",$H2200*$I2200)</f>
      </c>
      <c r="K2200" s="87" t="str">
        <v/>
      </c>
    </row>
    <row r="2201">
      <c r="A2201" s="74" t="str">
        <v/>
      </c>
      <c r="B2201" s="74" t="str">
        <v/>
      </c>
      <c r="C2201" s="75">
        <f>IF($E2201="","",IFERROR(VLOOKUP(TRIM(E2201&amp;""),'Référentiel Articles'!$A$2:$F$634,2,FALSE),""))</f>
      </c>
      <c r="D2201" s="75">
        <f>IF($E2201="","",IFERROR(VLOOKUP(TRIM(E2201&amp;""),'Référentiel Articles'!$A$2:$F$634,3,FALSE),""))</f>
      </c>
      <c r="E2201" s="74" t="str">
        <v/>
      </c>
      <c r="F2201" s="75">
        <f>IF($E2201="","",IFERROR(VLOOKUP(TRIM(E2201&amp;""),'Référentiel Articles'!$A$2:$F$634,4,FALSE),""))</f>
      </c>
      <c r="G2201" s="76">
        <f>IF($E2201="","",IFERROR(VLOOKUP(TRIM(E2201&amp;""),'Référentiel Articles'!$A$2:$F$634,5,FALSE),""))</f>
      </c>
      <c r="H2201" s="77" t="str">
        <v/>
      </c>
      <c r="I2201" s="76">
        <f>IF($E2201="","",IFERROR(VLOOKUP(TRIM(E2201&amp;""),'Référentiel Articles'!$A$2:$F$634,6,FALSE),""))</f>
      </c>
      <c r="J2201" s="78">
        <f>IF(OR($E2201="",$H2201=""),"",$H2201*$I2201)</f>
      </c>
      <c r="K2201" s="79" t="str">
        <v/>
      </c>
    </row>
    <row r="2202">
      <c r="A2202" s="81" t="str">
        <v/>
      </c>
      <c r="B2202" s="81" t="str">
        <v/>
      </c>
      <c r="C2202" s="83">
        <f>IF($E2202="","",IFERROR(VLOOKUP(TRIM(E2202&amp;""),'Référentiel Articles'!$A$2:$F$634,2,FALSE),""))</f>
      </c>
      <c r="D2202" s="83">
        <f>IF($E2202="","",IFERROR(VLOOKUP(TRIM(E2202&amp;""),'Référentiel Articles'!$A$2:$F$634,3,FALSE),""))</f>
      </c>
      <c r="E2202" s="81" t="str">
        <v/>
      </c>
      <c r="F2202" s="83">
        <f>IF($E2202="","",IFERROR(VLOOKUP(TRIM(E2202&amp;""),'Référentiel Articles'!$A$2:$F$634,4,FALSE),""))</f>
      </c>
      <c r="G2202" s="84">
        <f>IF($E2202="","",IFERROR(VLOOKUP(TRIM(E2202&amp;""),'Référentiel Articles'!$A$2:$F$634,5,FALSE),""))</f>
      </c>
      <c r="H2202" s="85" t="str">
        <v/>
      </c>
      <c r="I2202" s="84">
        <f>IF($E2202="","",IFERROR(VLOOKUP(TRIM(E2202&amp;""),'Référentiel Articles'!$A$2:$F$634,6,FALSE),""))</f>
      </c>
      <c r="J2202" s="90">
        <f>IF(OR($E2202="",$H2202=""),"",$H2202*$I2202)</f>
      </c>
      <c r="K2202" s="87" t="str">
        <v/>
      </c>
    </row>
    <row r="2203">
      <c r="A2203" s="74" t="str">
        <v/>
      </c>
      <c r="B2203" s="74" t="str">
        <v/>
      </c>
      <c r="C2203" s="75">
        <f>IF($E2203="","",IFERROR(VLOOKUP(TRIM(E2203&amp;""),'Référentiel Articles'!$A$2:$F$634,2,FALSE),""))</f>
      </c>
      <c r="D2203" s="75">
        <f>IF($E2203="","",IFERROR(VLOOKUP(TRIM(E2203&amp;""),'Référentiel Articles'!$A$2:$F$634,3,FALSE),""))</f>
      </c>
      <c r="E2203" s="74" t="str">
        <v/>
      </c>
      <c r="F2203" s="75">
        <f>IF($E2203="","",IFERROR(VLOOKUP(TRIM(E2203&amp;""),'Référentiel Articles'!$A$2:$F$634,4,FALSE),""))</f>
      </c>
      <c r="G2203" s="76">
        <f>IF($E2203="","",IFERROR(VLOOKUP(TRIM(E2203&amp;""),'Référentiel Articles'!$A$2:$F$634,5,FALSE),""))</f>
      </c>
      <c r="H2203" s="77" t="str">
        <v/>
      </c>
      <c r="I2203" s="76">
        <f>IF($E2203="","",IFERROR(VLOOKUP(TRIM(E2203&amp;""),'Référentiel Articles'!$A$2:$F$634,6,FALSE),""))</f>
      </c>
      <c r="J2203" s="78">
        <f>IF(OR($E2203="",$H2203=""),"",$H2203*$I2203)</f>
      </c>
      <c r="K2203" s="79" t="str">
        <v/>
      </c>
    </row>
    <row r="2204">
      <c r="A2204" s="81" t="str">
        <v/>
      </c>
      <c r="B2204" s="81" t="str">
        <v/>
      </c>
      <c r="C2204" s="83">
        <f>IF($E2204="","",IFERROR(VLOOKUP(TRIM(E2204&amp;""),'Référentiel Articles'!$A$2:$F$634,2,FALSE),""))</f>
      </c>
      <c r="D2204" s="83">
        <f>IF($E2204="","",IFERROR(VLOOKUP(TRIM(E2204&amp;""),'Référentiel Articles'!$A$2:$F$634,3,FALSE),""))</f>
      </c>
      <c r="E2204" s="81" t="str">
        <v/>
      </c>
      <c r="F2204" s="83">
        <f>IF($E2204="","",IFERROR(VLOOKUP(TRIM(E2204&amp;""),'Référentiel Articles'!$A$2:$F$634,4,FALSE),""))</f>
      </c>
      <c r="G2204" s="84">
        <f>IF($E2204="","",IFERROR(VLOOKUP(TRIM(E2204&amp;""),'Référentiel Articles'!$A$2:$F$634,5,FALSE),""))</f>
      </c>
      <c r="H2204" s="85" t="str">
        <v/>
      </c>
      <c r="I2204" s="84">
        <f>IF($E2204="","",IFERROR(VLOOKUP(TRIM(E2204&amp;""),'Référentiel Articles'!$A$2:$F$634,6,FALSE),""))</f>
      </c>
      <c r="J2204" s="90">
        <f>IF(OR($E2204="",$H2204=""),"",$H2204*$I2204)</f>
      </c>
      <c r="K2204" s="87" t="str">
        <v/>
      </c>
    </row>
    <row r="2205">
      <c r="A2205" s="74" t="str">
        <v/>
      </c>
      <c r="B2205" s="74" t="str">
        <v/>
      </c>
      <c r="C2205" s="75">
        <f>IF($E2205="","",IFERROR(VLOOKUP(TRIM(E2205&amp;""),'Référentiel Articles'!$A$2:$F$634,2,FALSE),""))</f>
      </c>
      <c r="D2205" s="75">
        <f>IF($E2205="","",IFERROR(VLOOKUP(TRIM(E2205&amp;""),'Référentiel Articles'!$A$2:$F$634,3,FALSE),""))</f>
      </c>
      <c r="E2205" s="74" t="str">
        <v/>
      </c>
      <c r="F2205" s="75">
        <f>IF($E2205="","",IFERROR(VLOOKUP(TRIM(E2205&amp;""),'Référentiel Articles'!$A$2:$F$634,4,FALSE),""))</f>
      </c>
      <c r="G2205" s="76">
        <f>IF($E2205="","",IFERROR(VLOOKUP(TRIM(E2205&amp;""),'Référentiel Articles'!$A$2:$F$634,5,FALSE),""))</f>
      </c>
      <c r="H2205" s="77" t="str">
        <v/>
      </c>
      <c r="I2205" s="76">
        <f>IF($E2205="","",IFERROR(VLOOKUP(TRIM(E2205&amp;""),'Référentiel Articles'!$A$2:$F$634,6,FALSE),""))</f>
      </c>
      <c r="J2205" s="78">
        <f>IF(OR($E2205="",$H2205=""),"",$H2205*$I2205)</f>
      </c>
      <c r="K2205" s="79" t="str">
        <v/>
      </c>
    </row>
    <row r="2206">
      <c r="A2206" s="81" t="str">
        <v/>
      </c>
      <c r="B2206" s="81" t="str">
        <v/>
      </c>
      <c r="C2206" s="83">
        <f>IF($E2206="","",IFERROR(VLOOKUP(TRIM(E2206&amp;""),'Référentiel Articles'!$A$2:$F$634,2,FALSE),""))</f>
      </c>
      <c r="D2206" s="83">
        <f>IF($E2206="","",IFERROR(VLOOKUP(TRIM(E2206&amp;""),'Référentiel Articles'!$A$2:$F$634,3,FALSE),""))</f>
      </c>
      <c r="E2206" s="81" t="str">
        <v/>
      </c>
      <c r="F2206" s="83">
        <f>IF($E2206="","",IFERROR(VLOOKUP(TRIM(E2206&amp;""),'Référentiel Articles'!$A$2:$F$634,4,FALSE),""))</f>
      </c>
      <c r="G2206" s="84">
        <f>IF($E2206="","",IFERROR(VLOOKUP(TRIM(E2206&amp;""),'Référentiel Articles'!$A$2:$F$634,5,FALSE),""))</f>
      </c>
      <c r="H2206" s="85" t="str">
        <v/>
      </c>
      <c r="I2206" s="84">
        <f>IF($E2206="","",IFERROR(VLOOKUP(TRIM(E2206&amp;""),'Référentiel Articles'!$A$2:$F$634,6,FALSE),""))</f>
      </c>
      <c r="J2206" s="90">
        <f>IF(OR($E2206="",$H2206=""),"",$H2206*$I2206)</f>
      </c>
      <c r="K2206" s="87" t="str">
        <v/>
      </c>
    </row>
    <row r="2207">
      <c r="A2207" s="74" t="str">
        <v/>
      </c>
      <c r="B2207" s="74" t="str">
        <v/>
      </c>
      <c r="C2207" s="75">
        <f>IF($E2207="","",IFERROR(VLOOKUP(TRIM(E2207&amp;""),'Référentiel Articles'!$A$2:$F$634,2,FALSE),""))</f>
      </c>
      <c r="D2207" s="75">
        <f>IF($E2207="","",IFERROR(VLOOKUP(TRIM(E2207&amp;""),'Référentiel Articles'!$A$2:$F$634,3,FALSE),""))</f>
      </c>
      <c r="E2207" s="74" t="str">
        <v/>
      </c>
      <c r="F2207" s="75">
        <f>IF($E2207="","",IFERROR(VLOOKUP(TRIM(E2207&amp;""),'Référentiel Articles'!$A$2:$F$634,4,FALSE),""))</f>
      </c>
      <c r="G2207" s="76">
        <f>IF($E2207="","",IFERROR(VLOOKUP(TRIM(E2207&amp;""),'Référentiel Articles'!$A$2:$F$634,5,FALSE),""))</f>
      </c>
      <c r="H2207" s="77" t="str">
        <v/>
      </c>
      <c r="I2207" s="76">
        <f>IF($E2207="","",IFERROR(VLOOKUP(TRIM(E2207&amp;""),'Référentiel Articles'!$A$2:$F$634,6,FALSE),""))</f>
      </c>
      <c r="J2207" s="78">
        <f>IF(OR($E2207="",$H2207=""),"",$H2207*$I2207)</f>
      </c>
      <c r="K2207" s="79" t="str">
        <v/>
      </c>
    </row>
    <row r="2208">
      <c r="A2208" s="81" t="str">
        <v/>
      </c>
      <c r="B2208" s="81" t="str">
        <v/>
      </c>
      <c r="C2208" s="83">
        <f>IF($E2208="","",IFERROR(VLOOKUP(TRIM(E2208&amp;""),'Référentiel Articles'!$A$2:$F$634,2,FALSE),""))</f>
      </c>
      <c r="D2208" s="83">
        <f>IF($E2208="","",IFERROR(VLOOKUP(TRIM(E2208&amp;""),'Référentiel Articles'!$A$2:$F$634,3,FALSE),""))</f>
      </c>
      <c r="E2208" s="81" t="str">
        <v/>
      </c>
      <c r="F2208" s="83">
        <f>IF($E2208="","",IFERROR(VLOOKUP(TRIM(E2208&amp;""),'Référentiel Articles'!$A$2:$F$634,4,FALSE),""))</f>
      </c>
      <c r="G2208" s="84">
        <f>IF($E2208="","",IFERROR(VLOOKUP(TRIM(E2208&amp;""),'Référentiel Articles'!$A$2:$F$634,5,FALSE),""))</f>
      </c>
      <c r="H2208" s="85" t="str">
        <v/>
      </c>
      <c r="I2208" s="84">
        <f>IF($E2208="","",IFERROR(VLOOKUP(TRIM(E2208&amp;""),'Référentiel Articles'!$A$2:$F$634,6,FALSE),""))</f>
      </c>
      <c r="J2208" s="90">
        <f>IF(OR($E2208="",$H2208=""),"",$H2208*$I2208)</f>
      </c>
      <c r="K2208" s="87" t="str">
        <v/>
      </c>
    </row>
    <row r="2209">
      <c r="A2209" s="74" t="str">
        <v/>
      </c>
      <c r="B2209" s="74" t="str">
        <v/>
      </c>
      <c r="C2209" s="75">
        <f>IF($E2209="","",IFERROR(VLOOKUP(TRIM(E2209&amp;""),'Référentiel Articles'!$A$2:$F$634,2,FALSE),""))</f>
      </c>
      <c r="D2209" s="75">
        <f>IF($E2209="","",IFERROR(VLOOKUP(TRIM(E2209&amp;""),'Référentiel Articles'!$A$2:$F$634,3,FALSE),""))</f>
      </c>
      <c r="E2209" s="74" t="str">
        <v/>
      </c>
      <c r="F2209" s="75">
        <f>IF($E2209="","",IFERROR(VLOOKUP(TRIM(E2209&amp;""),'Référentiel Articles'!$A$2:$F$634,4,FALSE),""))</f>
      </c>
      <c r="G2209" s="76">
        <f>IF($E2209="","",IFERROR(VLOOKUP(TRIM(E2209&amp;""),'Référentiel Articles'!$A$2:$F$634,5,FALSE),""))</f>
      </c>
      <c r="H2209" s="77" t="str">
        <v/>
      </c>
      <c r="I2209" s="76">
        <f>IF($E2209="","",IFERROR(VLOOKUP(TRIM(E2209&amp;""),'Référentiel Articles'!$A$2:$F$634,6,FALSE),""))</f>
      </c>
      <c r="J2209" s="78">
        <f>IF(OR($E2209="",$H2209=""),"",$H2209*$I2209)</f>
      </c>
      <c r="K2209" s="79" t="str">
        <v/>
      </c>
    </row>
    <row r="2210">
      <c r="A2210" s="81" t="str">
        <v/>
      </c>
      <c r="B2210" s="81" t="str">
        <v/>
      </c>
      <c r="C2210" s="83">
        <f>IF($E2210="","",IFERROR(VLOOKUP(TRIM(E2210&amp;""),'Référentiel Articles'!$A$2:$F$634,2,FALSE),""))</f>
      </c>
      <c r="D2210" s="83">
        <f>IF($E2210="","",IFERROR(VLOOKUP(TRIM(E2210&amp;""),'Référentiel Articles'!$A$2:$F$634,3,FALSE),""))</f>
      </c>
      <c r="E2210" s="81" t="str">
        <v/>
      </c>
      <c r="F2210" s="83">
        <f>IF($E2210="","",IFERROR(VLOOKUP(TRIM(E2210&amp;""),'Référentiel Articles'!$A$2:$F$634,4,FALSE),""))</f>
      </c>
      <c r="G2210" s="84">
        <f>IF($E2210="","",IFERROR(VLOOKUP(TRIM(E2210&amp;""),'Référentiel Articles'!$A$2:$F$634,5,FALSE),""))</f>
      </c>
      <c r="H2210" s="85" t="str">
        <v/>
      </c>
      <c r="I2210" s="84">
        <f>IF($E2210="","",IFERROR(VLOOKUP(TRIM(E2210&amp;""),'Référentiel Articles'!$A$2:$F$634,6,FALSE),""))</f>
      </c>
      <c r="J2210" s="90">
        <f>IF(OR($E2210="",$H2210=""),"",$H2210*$I2210)</f>
      </c>
      <c r="K2210" s="87" t="str">
        <v/>
      </c>
    </row>
    <row r="2211">
      <c r="A2211" s="74" t="str">
        <v/>
      </c>
      <c r="B2211" s="74" t="str">
        <v/>
      </c>
      <c r="C2211" s="75">
        <f>IF($E2211="","",IFERROR(VLOOKUP(TRIM(E2211&amp;""),'Référentiel Articles'!$A$2:$F$634,2,FALSE),""))</f>
      </c>
      <c r="D2211" s="75">
        <f>IF($E2211="","",IFERROR(VLOOKUP(TRIM(E2211&amp;""),'Référentiel Articles'!$A$2:$F$634,3,FALSE),""))</f>
      </c>
      <c r="E2211" s="74" t="str">
        <v/>
      </c>
      <c r="F2211" s="75">
        <f>IF($E2211="","",IFERROR(VLOOKUP(TRIM(E2211&amp;""),'Référentiel Articles'!$A$2:$F$634,4,FALSE),""))</f>
      </c>
      <c r="G2211" s="76">
        <f>IF($E2211="","",IFERROR(VLOOKUP(TRIM(E2211&amp;""),'Référentiel Articles'!$A$2:$F$634,5,FALSE),""))</f>
      </c>
      <c r="H2211" s="77" t="str">
        <v/>
      </c>
      <c r="I2211" s="76">
        <f>IF($E2211="","",IFERROR(VLOOKUP(TRIM(E2211&amp;""),'Référentiel Articles'!$A$2:$F$634,6,FALSE),""))</f>
      </c>
      <c r="J2211" s="78">
        <f>IF(OR($E2211="",$H2211=""),"",$H2211*$I2211)</f>
      </c>
      <c r="K2211" s="79" t="str">
        <v/>
      </c>
    </row>
    <row r="2212">
      <c r="A2212" s="81" t="str">
        <v/>
      </c>
      <c r="B2212" s="81" t="str">
        <v/>
      </c>
      <c r="C2212" s="83">
        <f>IF($E2212="","",IFERROR(VLOOKUP(TRIM(E2212&amp;""),'Référentiel Articles'!$A$2:$F$634,2,FALSE),""))</f>
      </c>
      <c r="D2212" s="83">
        <f>IF($E2212="","",IFERROR(VLOOKUP(TRIM(E2212&amp;""),'Référentiel Articles'!$A$2:$F$634,3,FALSE),""))</f>
      </c>
      <c r="E2212" s="81" t="str">
        <v/>
      </c>
      <c r="F2212" s="83">
        <f>IF($E2212="","",IFERROR(VLOOKUP(TRIM(E2212&amp;""),'Référentiel Articles'!$A$2:$F$634,4,FALSE),""))</f>
      </c>
      <c r="G2212" s="84">
        <f>IF($E2212="","",IFERROR(VLOOKUP(TRIM(E2212&amp;""),'Référentiel Articles'!$A$2:$F$634,5,FALSE),""))</f>
      </c>
      <c r="H2212" s="85" t="str">
        <v/>
      </c>
      <c r="I2212" s="84">
        <f>IF($E2212="","",IFERROR(VLOOKUP(TRIM(E2212&amp;""),'Référentiel Articles'!$A$2:$F$634,6,FALSE),""))</f>
      </c>
      <c r="J2212" s="90">
        <f>IF(OR($E2212="",$H2212=""),"",$H2212*$I2212)</f>
      </c>
      <c r="K2212" s="87" t="str">
        <v/>
      </c>
    </row>
    <row r="2213">
      <c r="A2213" s="74" t="str">
        <v/>
      </c>
      <c r="B2213" s="74" t="str">
        <v/>
      </c>
      <c r="C2213" s="75">
        <f>IF($E2213="","",IFERROR(VLOOKUP(TRIM(E2213&amp;""),'Référentiel Articles'!$A$2:$F$634,2,FALSE),""))</f>
      </c>
      <c r="D2213" s="75">
        <f>IF($E2213="","",IFERROR(VLOOKUP(TRIM(E2213&amp;""),'Référentiel Articles'!$A$2:$F$634,3,FALSE),""))</f>
      </c>
      <c r="E2213" s="74" t="str">
        <v/>
      </c>
      <c r="F2213" s="75">
        <f>IF($E2213="","",IFERROR(VLOOKUP(TRIM(E2213&amp;""),'Référentiel Articles'!$A$2:$F$634,4,FALSE),""))</f>
      </c>
      <c r="G2213" s="76">
        <f>IF($E2213="","",IFERROR(VLOOKUP(TRIM(E2213&amp;""),'Référentiel Articles'!$A$2:$F$634,5,FALSE),""))</f>
      </c>
      <c r="H2213" s="77" t="str">
        <v/>
      </c>
      <c r="I2213" s="76">
        <f>IF($E2213="","",IFERROR(VLOOKUP(TRIM(E2213&amp;""),'Référentiel Articles'!$A$2:$F$634,6,FALSE),""))</f>
      </c>
      <c r="J2213" s="78">
        <f>IF(OR($E2213="",$H2213=""),"",$H2213*$I2213)</f>
      </c>
      <c r="K2213" s="79" t="str">
        <v/>
      </c>
    </row>
    <row r="2214">
      <c r="A2214" s="81" t="str">
        <v/>
      </c>
      <c r="B2214" s="81" t="str">
        <v/>
      </c>
      <c r="C2214" s="83">
        <f>IF($E2214="","",IFERROR(VLOOKUP(TRIM(E2214&amp;""),'Référentiel Articles'!$A$2:$F$634,2,FALSE),""))</f>
      </c>
      <c r="D2214" s="83">
        <f>IF($E2214="","",IFERROR(VLOOKUP(TRIM(E2214&amp;""),'Référentiel Articles'!$A$2:$F$634,3,FALSE),""))</f>
      </c>
      <c r="E2214" s="81" t="str">
        <v/>
      </c>
      <c r="F2214" s="83">
        <f>IF($E2214="","",IFERROR(VLOOKUP(TRIM(E2214&amp;""),'Référentiel Articles'!$A$2:$F$634,4,FALSE),""))</f>
      </c>
      <c r="G2214" s="84">
        <f>IF($E2214="","",IFERROR(VLOOKUP(TRIM(E2214&amp;""),'Référentiel Articles'!$A$2:$F$634,5,FALSE),""))</f>
      </c>
      <c r="H2214" s="85" t="str">
        <v/>
      </c>
      <c r="I2214" s="84">
        <f>IF($E2214="","",IFERROR(VLOOKUP(TRIM(E2214&amp;""),'Référentiel Articles'!$A$2:$F$634,6,FALSE),""))</f>
      </c>
      <c r="J2214" s="90">
        <f>IF(OR($E2214="",$H2214=""),"",$H2214*$I2214)</f>
      </c>
      <c r="K2214" s="87" t="str">
        <v/>
      </c>
    </row>
    <row r="2215">
      <c r="A2215" s="74" t="str">
        <v/>
      </c>
      <c r="B2215" s="74" t="str">
        <v/>
      </c>
      <c r="C2215" s="75">
        <f>IF($E2215="","",IFERROR(VLOOKUP(TRIM(E2215&amp;""),'Référentiel Articles'!$A$2:$F$634,2,FALSE),""))</f>
      </c>
      <c r="D2215" s="75">
        <f>IF($E2215="","",IFERROR(VLOOKUP(TRIM(E2215&amp;""),'Référentiel Articles'!$A$2:$F$634,3,FALSE),""))</f>
      </c>
      <c r="E2215" s="74" t="str">
        <v/>
      </c>
      <c r="F2215" s="75">
        <f>IF($E2215="","",IFERROR(VLOOKUP(TRIM(E2215&amp;""),'Référentiel Articles'!$A$2:$F$634,4,FALSE),""))</f>
      </c>
      <c r="G2215" s="76">
        <f>IF($E2215="","",IFERROR(VLOOKUP(TRIM(E2215&amp;""),'Référentiel Articles'!$A$2:$F$634,5,FALSE),""))</f>
      </c>
      <c r="H2215" s="77" t="str">
        <v/>
      </c>
      <c r="I2215" s="76">
        <f>IF($E2215="","",IFERROR(VLOOKUP(TRIM(E2215&amp;""),'Référentiel Articles'!$A$2:$F$634,6,FALSE),""))</f>
      </c>
      <c r="J2215" s="78">
        <f>IF(OR($E2215="",$H2215=""),"",$H2215*$I2215)</f>
      </c>
      <c r="K2215" s="79" t="str">
        <v/>
      </c>
    </row>
    <row r="2216">
      <c r="A2216" s="81" t="str">
        <v/>
      </c>
      <c r="B2216" s="81" t="str">
        <v/>
      </c>
      <c r="C2216" s="83">
        <f>IF($E2216="","",IFERROR(VLOOKUP(TRIM(E2216&amp;""),'Référentiel Articles'!$A$2:$F$634,2,FALSE),""))</f>
      </c>
      <c r="D2216" s="83">
        <f>IF($E2216="","",IFERROR(VLOOKUP(TRIM(E2216&amp;""),'Référentiel Articles'!$A$2:$F$634,3,FALSE),""))</f>
      </c>
      <c r="E2216" s="81" t="str">
        <v/>
      </c>
      <c r="F2216" s="83">
        <f>IF($E2216="","",IFERROR(VLOOKUP(TRIM(E2216&amp;""),'Référentiel Articles'!$A$2:$F$634,4,FALSE),""))</f>
      </c>
      <c r="G2216" s="84">
        <f>IF($E2216="","",IFERROR(VLOOKUP(TRIM(E2216&amp;""),'Référentiel Articles'!$A$2:$F$634,5,FALSE),""))</f>
      </c>
      <c r="H2216" s="85" t="str">
        <v/>
      </c>
      <c r="I2216" s="84">
        <f>IF($E2216="","",IFERROR(VLOOKUP(TRIM(E2216&amp;""),'Référentiel Articles'!$A$2:$F$634,6,FALSE),""))</f>
      </c>
      <c r="J2216" s="90">
        <f>IF(OR($E2216="",$H2216=""),"",$H2216*$I2216)</f>
      </c>
      <c r="K2216" s="87" t="str">
        <v/>
      </c>
    </row>
    <row r="2217">
      <c r="A2217" s="74" t="str">
        <v/>
      </c>
      <c r="B2217" s="74" t="str">
        <v/>
      </c>
      <c r="C2217" s="75">
        <f>IF($E2217="","",IFERROR(VLOOKUP(TRIM(E2217&amp;""),'Référentiel Articles'!$A$2:$F$634,2,FALSE),""))</f>
      </c>
      <c r="D2217" s="75">
        <f>IF($E2217="","",IFERROR(VLOOKUP(TRIM(E2217&amp;""),'Référentiel Articles'!$A$2:$F$634,3,FALSE),""))</f>
      </c>
      <c r="E2217" s="74" t="str">
        <v/>
      </c>
      <c r="F2217" s="75">
        <f>IF($E2217="","",IFERROR(VLOOKUP(TRIM(E2217&amp;""),'Référentiel Articles'!$A$2:$F$634,4,FALSE),""))</f>
      </c>
      <c r="G2217" s="76">
        <f>IF($E2217="","",IFERROR(VLOOKUP(TRIM(E2217&amp;""),'Référentiel Articles'!$A$2:$F$634,5,FALSE),""))</f>
      </c>
      <c r="H2217" s="77" t="str">
        <v/>
      </c>
      <c r="I2217" s="76">
        <f>IF($E2217="","",IFERROR(VLOOKUP(TRIM(E2217&amp;""),'Référentiel Articles'!$A$2:$F$634,6,FALSE),""))</f>
      </c>
      <c r="J2217" s="78">
        <f>IF(OR($E2217="",$H2217=""),"",$H2217*$I2217)</f>
      </c>
      <c r="K2217" s="79" t="str">
        <v/>
      </c>
    </row>
    <row r="2218">
      <c r="A2218" s="81" t="str">
        <v/>
      </c>
      <c r="B2218" s="81" t="str">
        <v/>
      </c>
      <c r="C2218" s="83">
        <f>IF($E2218="","",IFERROR(VLOOKUP(TRIM(E2218&amp;""),'Référentiel Articles'!$A$2:$F$634,2,FALSE),""))</f>
      </c>
      <c r="D2218" s="83">
        <f>IF($E2218="","",IFERROR(VLOOKUP(TRIM(E2218&amp;""),'Référentiel Articles'!$A$2:$F$634,3,FALSE),""))</f>
      </c>
      <c r="E2218" s="81" t="str">
        <v/>
      </c>
      <c r="F2218" s="83">
        <f>IF($E2218="","",IFERROR(VLOOKUP(TRIM(E2218&amp;""),'Référentiel Articles'!$A$2:$F$634,4,FALSE),""))</f>
      </c>
      <c r="G2218" s="84">
        <f>IF($E2218="","",IFERROR(VLOOKUP(TRIM(E2218&amp;""),'Référentiel Articles'!$A$2:$F$634,5,FALSE),""))</f>
      </c>
      <c r="H2218" s="85" t="str">
        <v/>
      </c>
      <c r="I2218" s="84">
        <f>IF($E2218="","",IFERROR(VLOOKUP(TRIM(E2218&amp;""),'Référentiel Articles'!$A$2:$F$634,6,FALSE),""))</f>
      </c>
      <c r="J2218" s="90">
        <f>IF(OR($E2218="",$H2218=""),"",$H2218*$I2218)</f>
      </c>
      <c r="K2218" s="87" t="str">
        <v/>
      </c>
    </row>
    <row r="2219">
      <c r="A2219" s="74" t="str">
        <v/>
      </c>
      <c r="B2219" s="74" t="str">
        <v/>
      </c>
      <c r="C2219" s="75">
        <f>IF($E2219="","",IFERROR(VLOOKUP(TRIM(E2219&amp;""),'Référentiel Articles'!$A$2:$F$634,2,FALSE),""))</f>
      </c>
      <c r="D2219" s="75">
        <f>IF($E2219="","",IFERROR(VLOOKUP(TRIM(E2219&amp;""),'Référentiel Articles'!$A$2:$F$634,3,FALSE),""))</f>
      </c>
      <c r="E2219" s="74" t="str">
        <v/>
      </c>
      <c r="F2219" s="75">
        <f>IF($E2219="","",IFERROR(VLOOKUP(TRIM(E2219&amp;""),'Référentiel Articles'!$A$2:$F$634,4,FALSE),""))</f>
      </c>
      <c r="G2219" s="76">
        <f>IF($E2219="","",IFERROR(VLOOKUP(TRIM(E2219&amp;""),'Référentiel Articles'!$A$2:$F$634,5,FALSE),""))</f>
      </c>
      <c r="H2219" s="77" t="str">
        <v/>
      </c>
      <c r="I2219" s="76">
        <f>IF($E2219="","",IFERROR(VLOOKUP(TRIM(E2219&amp;""),'Référentiel Articles'!$A$2:$F$634,6,FALSE),""))</f>
      </c>
      <c r="J2219" s="78">
        <f>IF(OR($E2219="",$H2219=""),"",$H2219*$I2219)</f>
      </c>
      <c r="K2219" s="79" t="str">
        <v/>
      </c>
    </row>
    <row r="2220">
      <c r="A2220" s="81" t="str">
        <v/>
      </c>
      <c r="B2220" s="81" t="str">
        <v/>
      </c>
      <c r="C2220" s="83">
        <f>IF($E2220="","",IFERROR(VLOOKUP(TRIM(E2220&amp;""),'Référentiel Articles'!$A$2:$F$634,2,FALSE),""))</f>
      </c>
      <c r="D2220" s="83">
        <f>IF($E2220="","",IFERROR(VLOOKUP(TRIM(E2220&amp;""),'Référentiel Articles'!$A$2:$F$634,3,FALSE),""))</f>
      </c>
      <c r="E2220" s="81" t="str">
        <v/>
      </c>
      <c r="F2220" s="83">
        <f>IF($E2220="","",IFERROR(VLOOKUP(TRIM(E2220&amp;""),'Référentiel Articles'!$A$2:$F$634,4,FALSE),""))</f>
      </c>
      <c r="G2220" s="84">
        <f>IF($E2220="","",IFERROR(VLOOKUP(TRIM(E2220&amp;""),'Référentiel Articles'!$A$2:$F$634,5,FALSE),""))</f>
      </c>
      <c r="H2220" s="85" t="str">
        <v/>
      </c>
      <c r="I2220" s="84">
        <f>IF($E2220="","",IFERROR(VLOOKUP(TRIM(E2220&amp;""),'Référentiel Articles'!$A$2:$F$634,6,FALSE),""))</f>
      </c>
      <c r="J2220" s="90">
        <f>IF(OR($E2220="",$H2220=""),"",$H2220*$I2220)</f>
      </c>
      <c r="K2220" s="87" t="str">
        <v/>
      </c>
    </row>
    <row r="2221">
      <c r="A2221" s="74" t="str">
        <v/>
      </c>
      <c r="B2221" s="74" t="str">
        <v/>
      </c>
      <c r="C2221" s="75">
        <f>IF($E2221="","",IFERROR(VLOOKUP(TRIM(E2221&amp;""),'Référentiel Articles'!$A$2:$F$634,2,FALSE),""))</f>
      </c>
      <c r="D2221" s="75">
        <f>IF($E2221="","",IFERROR(VLOOKUP(TRIM(E2221&amp;""),'Référentiel Articles'!$A$2:$F$634,3,FALSE),""))</f>
      </c>
      <c r="E2221" s="74" t="str">
        <v/>
      </c>
      <c r="F2221" s="75">
        <f>IF($E2221="","",IFERROR(VLOOKUP(TRIM(E2221&amp;""),'Référentiel Articles'!$A$2:$F$634,4,FALSE),""))</f>
      </c>
      <c r="G2221" s="76">
        <f>IF($E2221="","",IFERROR(VLOOKUP(TRIM(E2221&amp;""),'Référentiel Articles'!$A$2:$F$634,5,FALSE),""))</f>
      </c>
      <c r="H2221" s="77" t="str">
        <v/>
      </c>
      <c r="I2221" s="76">
        <f>IF($E2221="","",IFERROR(VLOOKUP(TRIM(E2221&amp;""),'Référentiel Articles'!$A$2:$F$634,6,FALSE),""))</f>
      </c>
      <c r="J2221" s="78">
        <f>IF(OR($E2221="",$H2221=""),"",$H2221*$I2221)</f>
      </c>
      <c r="K2221" s="79" t="str">
        <v/>
      </c>
    </row>
    <row r="2222">
      <c r="A2222" s="81" t="str">
        <v/>
      </c>
      <c r="B2222" s="81" t="str">
        <v/>
      </c>
      <c r="C2222" s="83">
        <f>IF($E2222="","",IFERROR(VLOOKUP(TRIM(E2222&amp;""),'Référentiel Articles'!$A$2:$F$634,2,FALSE),""))</f>
      </c>
      <c r="D2222" s="83">
        <f>IF($E2222="","",IFERROR(VLOOKUP(TRIM(E2222&amp;""),'Référentiel Articles'!$A$2:$F$634,3,FALSE),""))</f>
      </c>
      <c r="E2222" s="81" t="str">
        <v/>
      </c>
      <c r="F2222" s="83">
        <f>IF($E2222="","",IFERROR(VLOOKUP(TRIM(E2222&amp;""),'Référentiel Articles'!$A$2:$F$634,4,FALSE),""))</f>
      </c>
      <c r="G2222" s="84">
        <f>IF($E2222="","",IFERROR(VLOOKUP(TRIM(E2222&amp;""),'Référentiel Articles'!$A$2:$F$634,5,FALSE),""))</f>
      </c>
      <c r="H2222" s="85" t="str">
        <v/>
      </c>
      <c r="I2222" s="84">
        <f>IF($E2222="","",IFERROR(VLOOKUP(TRIM(E2222&amp;""),'Référentiel Articles'!$A$2:$F$634,6,FALSE),""))</f>
      </c>
      <c r="J2222" s="90">
        <f>IF(OR($E2222="",$H2222=""),"",$H2222*$I2222)</f>
      </c>
      <c r="K2222" s="87" t="str">
        <v/>
      </c>
    </row>
    <row r="2223">
      <c r="A2223" s="74" t="str">
        <v/>
      </c>
      <c r="B2223" s="74" t="str">
        <v/>
      </c>
      <c r="C2223" s="75">
        <f>IF($E2223="","",IFERROR(VLOOKUP(TRIM(E2223&amp;""),'Référentiel Articles'!$A$2:$F$634,2,FALSE),""))</f>
      </c>
      <c r="D2223" s="75">
        <f>IF($E2223="","",IFERROR(VLOOKUP(TRIM(E2223&amp;""),'Référentiel Articles'!$A$2:$F$634,3,FALSE),""))</f>
      </c>
      <c r="E2223" s="74" t="str">
        <v/>
      </c>
      <c r="F2223" s="75">
        <f>IF($E2223="","",IFERROR(VLOOKUP(TRIM(E2223&amp;""),'Référentiel Articles'!$A$2:$F$634,4,FALSE),""))</f>
      </c>
      <c r="G2223" s="76">
        <f>IF($E2223="","",IFERROR(VLOOKUP(TRIM(E2223&amp;""),'Référentiel Articles'!$A$2:$F$634,5,FALSE),""))</f>
      </c>
      <c r="H2223" s="77" t="str">
        <v/>
      </c>
      <c r="I2223" s="76">
        <f>IF($E2223="","",IFERROR(VLOOKUP(TRIM(E2223&amp;""),'Référentiel Articles'!$A$2:$F$634,6,FALSE),""))</f>
      </c>
      <c r="J2223" s="78">
        <f>IF(OR($E2223="",$H2223=""),"",$H2223*$I2223)</f>
      </c>
      <c r="K2223" s="79" t="str">
        <v/>
      </c>
    </row>
    <row r="2224">
      <c r="A2224" s="81" t="str">
        <v/>
      </c>
      <c r="B2224" s="81" t="str">
        <v/>
      </c>
      <c r="C2224" s="83">
        <f>IF($E2224="","",IFERROR(VLOOKUP(TRIM(E2224&amp;""),'Référentiel Articles'!$A$2:$F$634,2,FALSE),""))</f>
      </c>
      <c r="D2224" s="83">
        <f>IF($E2224="","",IFERROR(VLOOKUP(TRIM(E2224&amp;""),'Référentiel Articles'!$A$2:$F$634,3,FALSE),""))</f>
      </c>
      <c r="E2224" s="81" t="str">
        <v/>
      </c>
      <c r="F2224" s="83">
        <f>IF($E2224="","",IFERROR(VLOOKUP(TRIM(E2224&amp;""),'Référentiel Articles'!$A$2:$F$634,4,FALSE),""))</f>
      </c>
      <c r="G2224" s="84">
        <f>IF($E2224="","",IFERROR(VLOOKUP(TRIM(E2224&amp;""),'Référentiel Articles'!$A$2:$F$634,5,FALSE),""))</f>
      </c>
      <c r="H2224" s="85" t="str">
        <v/>
      </c>
      <c r="I2224" s="84">
        <f>IF($E2224="","",IFERROR(VLOOKUP(TRIM(E2224&amp;""),'Référentiel Articles'!$A$2:$F$634,6,FALSE),""))</f>
      </c>
      <c r="J2224" s="90">
        <f>IF(OR($E2224="",$H2224=""),"",$H2224*$I2224)</f>
      </c>
      <c r="K2224" s="87" t="str">
        <v/>
      </c>
    </row>
    <row r="2225">
      <c r="A2225" s="74" t="str">
        <v/>
      </c>
      <c r="B2225" s="74" t="str">
        <v/>
      </c>
      <c r="C2225" s="75">
        <f>IF($E2225="","",IFERROR(VLOOKUP(TRIM(E2225&amp;""),'Référentiel Articles'!$A$2:$F$634,2,FALSE),""))</f>
      </c>
      <c r="D2225" s="75">
        <f>IF($E2225="","",IFERROR(VLOOKUP(TRIM(E2225&amp;""),'Référentiel Articles'!$A$2:$F$634,3,FALSE),""))</f>
      </c>
      <c r="E2225" s="74" t="str">
        <v/>
      </c>
      <c r="F2225" s="75">
        <f>IF($E2225="","",IFERROR(VLOOKUP(TRIM(E2225&amp;""),'Référentiel Articles'!$A$2:$F$634,4,FALSE),""))</f>
      </c>
      <c r="G2225" s="76">
        <f>IF($E2225="","",IFERROR(VLOOKUP(TRIM(E2225&amp;""),'Référentiel Articles'!$A$2:$F$634,5,FALSE),""))</f>
      </c>
      <c r="H2225" s="77" t="str">
        <v/>
      </c>
      <c r="I2225" s="76">
        <f>IF($E2225="","",IFERROR(VLOOKUP(TRIM(E2225&amp;""),'Référentiel Articles'!$A$2:$F$634,6,FALSE),""))</f>
      </c>
      <c r="J2225" s="78">
        <f>IF(OR($E2225="",$H2225=""),"",$H2225*$I2225)</f>
      </c>
      <c r="K2225" s="79" t="str">
        <v/>
      </c>
    </row>
    <row r="2226">
      <c r="A2226" s="81" t="str">
        <v/>
      </c>
      <c r="B2226" s="81" t="str">
        <v/>
      </c>
      <c r="C2226" s="83">
        <f>IF($E2226="","",IFERROR(VLOOKUP(TRIM(E2226&amp;""),'Référentiel Articles'!$A$2:$F$634,2,FALSE),""))</f>
      </c>
      <c r="D2226" s="83">
        <f>IF($E2226="","",IFERROR(VLOOKUP(TRIM(E2226&amp;""),'Référentiel Articles'!$A$2:$F$634,3,FALSE),""))</f>
      </c>
      <c r="E2226" s="81" t="str">
        <v/>
      </c>
      <c r="F2226" s="83">
        <f>IF($E2226="","",IFERROR(VLOOKUP(TRIM(E2226&amp;""),'Référentiel Articles'!$A$2:$F$634,4,FALSE),""))</f>
      </c>
      <c r="G2226" s="84">
        <f>IF($E2226="","",IFERROR(VLOOKUP(TRIM(E2226&amp;""),'Référentiel Articles'!$A$2:$F$634,5,FALSE),""))</f>
      </c>
      <c r="H2226" s="85" t="str">
        <v/>
      </c>
      <c r="I2226" s="84">
        <f>IF($E2226="","",IFERROR(VLOOKUP(TRIM(E2226&amp;""),'Référentiel Articles'!$A$2:$F$634,6,FALSE),""))</f>
      </c>
      <c r="J2226" s="90">
        <f>IF(OR($E2226="",$H2226=""),"",$H2226*$I2226)</f>
      </c>
      <c r="K2226" s="87" t="str">
        <v/>
      </c>
    </row>
    <row r="2227">
      <c r="A2227" s="74" t="str">
        <v/>
      </c>
      <c r="B2227" s="74" t="str">
        <v/>
      </c>
      <c r="C2227" s="75">
        <f>IF($E2227="","",IFERROR(VLOOKUP(TRIM(E2227&amp;""),'Référentiel Articles'!$A$2:$F$634,2,FALSE),""))</f>
      </c>
      <c r="D2227" s="75">
        <f>IF($E2227="","",IFERROR(VLOOKUP(TRIM(E2227&amp;""),'Référentiel Articles'!$A$2:$F$634,3,FALSE),""))</f>
      </c>
      <c r="E2227" s="74" t="str">
        <v/>
      </c>
      <c r="F2227" s="75">
        <f>IF($E2227="","",IFERROR(VLOOKUP(TRIM(E2227&amp;""),'Référentiel Articles'!$A$2:$F$634,4,FALSE),""))</f>
      </c>
      <c r="G2227" s="76">
        <f>IF($E2227="","",IFERROR(VLOOKUP(TRIM(E2227&amp;""),'Référentiel Articles'!$A$2:$F$634,5,FALSE),""))</f>
      </c>
      <c r="H2227" s="77" t="str">
        <v/>
      </c>
      <c r="I2227" s="76">
        <f>IF($E2227="","",IFERROR(VLOOKUP(TRIM(E2227&amp;""),'Référentiel Articles'!$A$2:$F$634,6,FALSE),""))</f>
      </c>
      <c r="J2227" s="78">
        <f>IF(OR($E2227="",$H2227=""),"",$H2227*$I2227)</f>
      </c>
      <c r="K2227" s="79" t="str">
        <v/>
      </c>
    </row>
    <row r="2228">
      <c r="A2228" s="81" t="str">
        <v/>
      </c>
      <c r="B2228" s="81" t="str">
        <v/>
      </c>
      <c r="C2228" s="83">
        <f>IF($E2228="","",IFERROR(VLOOKUP(TRIM(E2228&amp;""),'Référentiel Articles'!$A$2:$F$634,2,FALSE),""))</f>
      </c>
      <c r="D2228" s="83">
        <f>IF($E2228="","",IFERROR(VLOOKUP(TRIM(E2228&amp;""),'Référentiel Articles'!$A$2:$F$634,3,FALSE),""))</f>
      </c>
      <c r="E2228" s="81" t="str">
        <v/>
      </c>
      <c r="F2228" s="83">
        <f>IF($E2228="","",IFERROR(VLOOKUP(TRIM(E2228&amp;""),'Référentiel Articles'!$A$2:$F$634,4,FALSE),""))</f>
      </c>
      <c r="G2228" s="84">
        <f>IF($E2228="","",IFERROR(VLOOKUP(TRIM(E2228&amp;""),'Référentiel Articles'!$A$2:$F$634,5,FALSE),""))</f>
      </c>
      <c r="H2228" s="85" t="str">
        <v/>
      </c>
      <c r="I2228" s="84">
        <f>IF($E2228="","",IFERROR(VLOOKUP(TRIM(E2228&amp;""),'Référentiel Articles'!$A$2:$F$634,6,FALSE),""))</f>
      </c>
      <c r="J2228" s="90">
        <f>IF(OR($E2228="",$H2228=""),"",$H2228*$I2228)</f>
      </c>
      <c r="K2228" s="87" t="str">
        <v/>
      </c>
    </row>
    <row r="2229">
      <c r="A2229" s="74" t="str">
        <v/>
      </c>
      <c r="B2229" s="74" t="str">
        <v/>
      </c>
      <c r="C2229" s="75">
        <f>IF($E2229="","",IFERROR(VLOOKUP(TRIM(E2229&amp;""),'Référentiel Articles'!$A$2:$F$634,2,FALSE),""))</f>
      </c>
      <c r="D2229" s="75">
        <f>IF($E2229="","",IFERROR(VLOOKUP(TRIM(E2229&amp;""),'Référentiel Articles'!$A$2:$F$634,3,FALSE),""))</f>
      </c>
      <c r="E2229" s="74" t="str">
        <v/>
      </c>
      <c r="F2229" s="75">
        <f>IF($E2229="","",IFERROR(VLOOKUP(TRIM(E2229&amp;""),'Référentiel Articles'!$A$2:$F$634,4,FALSE),""))</f>
      </c>
      <c r="G2229" s="76">
        <f>IF($E2229="","",IFERROR(VLOOKUP(TRIM(E2229&amp;""),'Référentiel Articles'!$A$2:$F$634,5,FALSE),""))</f>
      </c>
      <c r="H2229" s="77" t="str">
        <v/>
      </c>
      <c r="I2229" s="76">
        <f>IF($E2229="","",IFERROR(VLOOKUP(TRIM(E2229&amp;""),'Référentiel Articles'!$A$2:$F$634,6,FALSE),""))</f>
      </c>
      <c r="J2229" s="78">
        <f>IF(OR($E2229="",$H2229=""),"",$H2229*$I2229)</f>
      </c>
      <c r="K2229" s="79" t="str">
        <v/>
      </c>
    </row>
    <row r="2230">
      <c r="A2230" s="81" t="str">
        <v/>
      </c>
      <c r="B2230" s="81" t="str">
        <v/>
      </c>
      <c r="C2230" s="83">
        <f>IF($E2230="","",IFERROR(VLOOKUP(TRIM(E2230&amp;""),'Référentiel Articles'!$A$2:$F$634,2,FALSE),""))</f>
      </c>
      <c r="D2230" s="83">
        <f>IF($E2230="","",IFERROR(VLOOKUP(TRIM(E2230&amp;""),'Référentiel Articles'!$A$2:$F$634,3,FALSE),""))</f>
      </c>
      <c r="E2230" s="81" t="str">
        <v/>
      </c>
      <c r="F2230" s="83">
        <f>IF($E2230="","",IFERROR(VLOOKUP(TRIM(E2230&amp;""),'Référentiel Articles'!$A$2:$F$634,4,FALSE),""))</f>
      </c>
      <c r="G2230" s="84">
        <f>IF($E2230="","",IFERROR(VLOOKUP(TRIM(E2230&amp;""),'Référentiel Articles'!$A$2:$F$634,5,FALSE),""))</f>
      </c>
      <c r="H2230" s="85" t="str">
        <v/>
      </c>
      <c r="I2230" s="84">
        <f>IF($E2230="","",IFERROR(VLOOKUP(TRIM(E2230&amp;""),'Référentiel Articles'!$A$2:$F$634,6,FALSE),""))</f>
      </c>
      <c r="J2230" s="90">
        <f>IF(OR($E2230="",$H2230=""),"",$H2230*$I2230)</f>
      </c>
      <c r="K2230" s="87" t="str">
        <v/>
      </c>
    </row>
    <row r="2231">
      <c r="A2231" s="74" t="str">
        <v/>
      </c>
      <c r="B2231" s="74" t="str">
        <v/>
      </c>
      <c r="C2231" s="75">
        <f>IF($E2231="","",IFERROR(VLOOKUP(TRIM(E2231&amp;""),'Référentiel Articles'!$A$2:$F$634,2,FALSE),""))</f>
      </c>
      <c r="D2231" s="75">
        <f>IF($E2231="","",IFERROR(VLOOKUP(TRIM(E2231&amp;""),'Référentiel Articles'!$A$2:$F$634,3,FALSE),""))</f>
      </c>
      <c r="E2231" s="74" t="str">
        <v/>
      </c>
      <c r="F2231" s="75">
        <f>IF($E2231="","",IFERROR(VLOOKUP(TRIM(E2231&amp;""),'Référentiel Articles'!$A$2:$F$634,4,FALSE),""))</f>
      </c>
      <c r="G2231" s="76">
        <f>IF($E2231="","",IFERROR(VLOOKUP(TRIM(E2231&amp;""),'Référentiel Articles'!$A$2:$F$634,5,FALSE),""))</f>
      </c>
      <c r="H2231" s="77" t="str">
        <v/>
      </c>
      <c r="I2231" s="76">
        <f>IF($E2231="","",IFERROR(VLOOKUP(TRIM(E2231&amp;""),'Référentiel Articles'!$A$2:$F$634,6,FALSE),""))</f>
      </c>
      <c r="J2231" s="78">
        <f>IF(OR($E2231="",$H2231=""),"",$H2231*$I2231)</f>
      </c>
      <c r="K2231" s="79" t="str">
        <v/>
      </c>
    </row>
    <row r="2232">
      <c r="A2232" s="81" t="str">
        <v/>
      </c>
      <c r="B2232" s="81" t="str">
        <v/>
      </c>
      <c r="C2232" s="83">
        <f>IF($E2232="","",IFERROR(VLOOKUP(TRIM(E2232&amp;""),'Référentiel Articles'!$A$2:$F$634,2,FALSE),""))</f>
      </c>
      <c r="D2232" s="83">
        <f>IF($E2232="","",IFERROR(VLOOKUP(TRIM(E2232&amp;""),'Référentiel Articles'!$A$2:$F$634,3,FALSE),""))</f>
      </c>
      <c r="E2232" s="81" t="str">
        <v/>
      </c>
      <c r="F2232" s="83">
        <f>IF($E2232="","",IFERROR(VLOOKUP(TRIM(E2232&amp;""),'Référentiel Articles'!$A$2:$F$634,4,FALSE),""))</f>
      </c>
      <c r="G2232" s="84">
        <f>IF($E2232="","",IFERROR(VLOOKUP(TRIM(E2232&amp;""),'Référentiel Articles'!$A$2:$F$634,5,FALSE),""))</f>
      </c>
      <c r="H2232" s="85" t="str">
        <v/>
      </c>
      <c r="I2232" s="84">
        <f>IF($E2232="","",IFERROR(VLOOKUP(TRIM(E2232&amp;""),'Référentiel Articles'!$A$2:$F$634,6,FALSE),""))</f>
      </c>
      <c r="J2232" s="90">
        <f>IF(OR($E2232="",$H2232=""),"",$H2232*$I2232)</f>
      </c>
      <c r="K2232" s="87" t="str">
        <v/>
      </c>
    </row>
    <row r="2233">
      <c r="A2233" s="74" t="str">
        <v/>
      </c>
      <c r="B2233" s="74" t="str">
        <v/>
      </c>
      <c r="C2233" s="75">
        <f>IF($E2233="","",IFERROR(VLOOKUP(TRIM(E2233&amp;""),'Référentiel Articles'!$A$2:$F$634,2,FALSE),""))</f>
      </c>
      <c r="D2233" s="75">
        <f>IF($E2233="","",IFERROR(VLOOKUP(TRIM(E2233&amp;""),'Référentiel Articles'!$A$2:$F$634,3,FALSE),""))</f>
      </c>
      <c r="E2233" s="74" t="str">
        <v/>
      </c>
      <c r="F2233" s="75">
        <f>IF($E2233="","",IFERROR(VLOOKUP(TRIM(E2233&amp;""),'Référentiel Articles'!$A$2:$F$634,4,FALSE),""))</f>
      </c>
      <c r="G2233" s="76">
        <f>IF($E2233="","",IFERROR(VLOOKUP(TRIM(E2233&amp;""),'Référentiel Articles'!$A$2:$F$634,5,FALSE),""))</f>
      </c>
      <c r="H2233" s="77" t="str">
        <v/>
      </c>
      <c r="I2233" s="76">
        <f>IF($E2233="","",IFERROR(VLOOKUP(TRIM(E2233&amp;""),'Référentiel Articles'!$A$2:$F$634,6,FALSE),""))</f>
      </c>
      <c r="J2233" s="78">
        <f>IF(OR($E2233="",$H2233=""),"",$H2233*$I2233)</f>
      </c>
      <c r="K2233" s="79" t="str">
        <v/>
      </c>
    </row>
    <row r="2234">
      <c r="A2234" s="81" t="str">
        <v/>
      </c>
      <c r="B2234" s="81" t="str">
        <v/>
      </c>
      <c r="C2234" s="83">
        <f>IF($E2234="","",IFERROR(VLOOKUP(TRIM(E2234&amp;""),'Référentiel Articles'!$A$2:$F$634,2,FALSE),""))</f>
      </c>
      <c r="D2234" s="83">
        <f>IF($E2234="","",IFERROR(VLOOKUP(TRIM(E2234&amp;""),'Référentiel Articles'!$A$2:$F$634,3,FALSE),""))</f>
      </c>
      <c r="E2234" s="81" t="str">
        <v/>
      </c>
      <c r="F2234" s="83">
        <f>IF($E2234="","",IFERROR(VLOOKUP(TRIM(E2234&amp;""),'Référentiel Articles'!$A$2:$F$634,4,FALSE),""))</f>
      </c>
      <c r="G2234" s="84">
        <f>IF($E2234="","",IFERROR(VLOOKUP(TRIM(E2234&amp;""),'Référentiel Articles'!$A$2:$F$634,5,FALSE),""))</f>
      </c>
      <c r="H2234" s="85" t="str">
        <v/>
      </c>
      <c r="I2234" s="84">
        <f>IF($E2234="","",IFERROR(VLOOKUP(TRIM(E2234&amp;""),'Référentiel Articles'!$A$2:$F$634,6,FALSE),""))</f>
      </c>
      <c r="J2234" s="90">
        <f>IF(OR($E2234="",$H2234=""),"",$H2234*$I2234)</f>
      </c>
      <c r="K2234" s="87" t="str">
        <v/>
      </c>
    </row>
    <row r="2235">
      <c r="A2235" s="74" t="str">
        <v/>
      </c>
      <c r="B2235" s="74" t="str">
        <v/>
      </c>
      <c r="C2235" s="75">
        <f>IF($E2235="","",IFERROR(VLOOKUP(TRIM(E2235&amp;""),'Référentiel Articles'!$A$2:$F$634,2,FALSE),""))</f>
      </c>
      <c r="D2235" s="75">
        <f>IF($E2235="","",IFERROR(VLOOKUP(TRIM(E2235&amp;""),'Référentiel Articles'!$A$2:$F$634,3,FALSE),""))</f>
      </c>
      <c r="E2235" s="74" t="str">
        <v/>
      </c>
      <c r="F2235" s="75">
        <f>IF($E2235="","",IFERROR(VLOOKUP(TRIM(E2235&amp;""),'Référentiel Articles'!$A$2:$F$634,4,FALSE),""))</f>
      </c>
      <c r="G2235" s="76">
        <f>IF($E2235="","",IFERROR(VLOOKUP(TRIM(E2235&amp;""),'Référentiel Articles'!$A$2:$F$634,5,FALSE),""))</f>
      </c>
      <c r="H2235" s="77" t="str">
        <v/>
      </c>
      <c r="I2235" s="76">
        <f>IF($E2235="","",IFERROR(VLOOKUP(TRIM(E2235&amp;""),'Référentiel Articles'!$A$2:$F$634,6,FALSE),""))</f>
      </c>
      <c r="J2235" s="78">
        <f>IF(OR($E2235="",$H2235=""),"",$H2235*$I2235)</f>
      </c>
      <c r="K2235" s="79" t="str">
        <v/>
      </c>
    </row>
    <row r="2236">
      <c r="A2236" s="81" t="str">
        <v/>
      </c>
      <c r="B2236" s="81" t="str">
        <v/>
      </c>
      <c r="C2236" s="83">
        <f>IF($E2236="","",IFERROR(VLOOKUP(TRIM(E2236&amp;""),'Référentiel Articles'!$A$2:$F$634,2,FALSE),""))</f>
      </c>
      <c r="D2236" s="83">
        <f>IF($E2236="","",IFERROR(VLOOKUP(TRIM(E2236&amp;""),'Référentiel Articles'!$A$2:$F$634,3,FALSE),""))</f>
      </c>
      <c r="E2236" s="81" t="str">
        <v/>
      </c>
      <c r="F2236" s="83">
        <f>IF($E2236="","",IFERROR(VLOOKUP(TRIM(E2236&amp;""),'Référentiel Articles'!$A$2:$F$634,4,FALSE),""))</f>
      </c>
      <c r="G2236" s="84">
        <f>IF($E2236="","",IFERROR(VLOOKUP(TRIM(E2236&amp;""),'Référentiel Articles'!$A$2:$F$634,5,FALSE),""))</f>
      </c>
      <c r="H2236" s="85" t="str">
        <v/>
      </c>
      <c r="I2236" s="84">
        <f>IF($E2236="","",IFERROR(VLOOKUP(TRIM(E2236&amp;""),'Référentiel Articles'!$A$2:$F$634,6,FALSE),""))</f>
      </c>
      <c r="J2236" s="90">
        <f>IF(OR($E2236="",$H2236=""),"",$H2236*$I2236)</f>
      </c>
      <c r="K2236" s="87" t="str">
        <v/>
      </c>
    </row>
    <row r="2237">
      <c r="A2237" s="74" t="str">
        <v/>
      </c>
      <c r="B2237" s="74" t="str">
        <v/>
      </c>
      <c r="C2237" s="75">
        <f>IF($E2237="","",IFERROR(VLOOKUP(TRIM(E2237&amp;""),'Référentiel Articles'!$A$2:$F$634,2,FALSE),""))</f>
      </c>
      <c r="D2237" s="75">
        <f>IF($E2237="","",IFERROR(VLOOKUP(TRIM(E2237&amp;""),'Référentiel Articles'!$A$2:$F$634,3,FALSE),""))</f>
      </c>
      <c r="E2237" s="74" t="str">
        <v/>
      </c>
      <c r="F2237" s="75">
        <f>IF($E2237="","",IFERROR(VLOOKUP(TRIM(E2237&amp;""),'Référentiel Articles'!$A$2:$F$634,4,FALSE),""))</f>
      </c>
      <c r="G2237" s="76">
        <f>IF($E2237="","",IFERROR(VLOOKUP(TRIM(E2237&amp;""),'Référentiel Articles'!$A$2:$F$634,5,FALSE),""))</f>
      </c>
      <c r="H2237" s="77" t="str">
        <v/>
      </c>
      <c r="I2237" s="76">
        <f>IF($E2237="","",IFERROR(VLOOKUP(TRIM(E2237&amp;""),'Référentiel Articles'!$A$2:$F$634,6,FALSE),""))</f>
      </c>
      <c r="J2237" s="78">
        <f>IF(OR($E2237="",$H2237=""),"",$H2237*$I2237)</f>
      </c>
      <c r="K2237" s="79" t="str">
        <v/>
      </c>
    </row>
    <row r="2238">
      <c r="A2238" s="81" t="str">
        <v/>
      </c>
      <c r="B2238" s="81" t="str">
        <v/>
      </c>
      <c r="C2238" s="83">
        <f>IF($E2238="","",IFERROR(VLOOKUP(TRIM(E2238&amp;""),'Référentiel Articles'!$A$2:$F$634,2,FALSE),""))</f>
      </c>
      <c r="D2238" s="83">
        <f>IF($E2238="","",IFERROR(VLOOKUP(TRIM(E2238&amp;""),'Référentiel Articles'!$A$2:$F$634,3,FALSE),""))</f>
      </c>
      <c r="E2238" s="81" t="str">
        <v/>
      </c>
      <c r="F2238" s="83">
        <f>IF($E2238="","",IFERROR(VLOOKUP(TRIM(E2238&amp;""),'Référentiel Articles'!$A$2:$F$634,4,FALSE),""))</f>
      </c>
      <c r="G2238" s="84">
        <f>IF($E2238="","",IFERROR(VLOOKUP(TRIM(E2238&amp;""),'Référentiel Articles'!$A$2:$F$634,5,FALSE),""))</f>
      </c>
      <c r="H2238" s="85" t="str">
        <v/>
      </c>
      <c r="I2238" s="84">
        <f>IF($E2238="","",IFERROR(VLOOKUP(TRIM(E2238&amp;""),'Référentiel Articles'!$A$2:$F$634,6,FALSE),""))</f>
      </c>
      <c r="J2238" s="90">
        <f>IF(OR($E2238="",$H2238=""),"",$H2238*$I2238)</f>
      </c>
      <c r="K2238" s="87" t="str">
        <v/>
      </c>
    </row>
    <row r="2239">
      <c r="A2239" s="74" t="str">
        <v/>
      </c>
      <c r="B2239" s="74" t="str">
        <v/>
      </c>
      <c r="C2239" s="75">
        <f>IF($E2239="","",IFERROR(VLOOKUP(TRIM(E2239&amp;""),'Référentiel Articles'!$A$2:$F$634,2,FALSE),""))</f>
      </c>
      <c r="D2239" s="75">
        <f>IF($E2239="","",IFERROR(VLOOKUP(TRIM(E2239&amp;""),'Référentiel Articles'!$A$2:$F$634,3,FALSE),""))</f>
      </c>
      <c r="E2239" s="74" t="str">
        <v/>
      </c>
      <c r="F2239" s="75">
        <f>IF($E2239="","",IFERROR(VLOOKUP(TRIM(E2239&amp;""),'Référentiel Articles'!$A$2:$F$634,4,FALSE),""))</f>
      </c>
      <c r="G2239" s="76">
        <f>IF($E2239="","",IFERROR(VLOOKUP(TRIM(E2239&amp;""),'Référentiel Articles'!$A$2:$F$634,5,FALSE),""))</f>
      </c>
      <c r="H2239" s="77" t="str">
        <v/>
      </c>
      <c r="I2239" s="76">
        <f>IF($E2239="","",IFERROR(VLOOKUP(TRIM(E2239&amp;""),'Référentiel Articles'!$A$2:$F$634,6,FALSE),""))</f>
      </c>
      <c r="J2239" s="78">
        <f>IF(OR($E2239="",$H2239=""),"",$H2239*$I2239)</f>
      </c>
      <c r="K2239" s="79" t="str">
        <v/>
      </c>
    </row>
    <row r="2240">
      <c r="A2240" s="81" t="str">
        <v/>
      </c>
      <c r="B2240" s="81" t="str">
        <v/>
      </c>
      <c r="C2240" s="83">
        <f>IF($E2240="","",IFERROR(VLOOKUP(TRIM(E2240&amp;""),'Référentiel Articles'!$A$2:$F$634,2,FALSE),""))</f>
      </c>
      <c r="D2240" s="83">
        <f>IF($E2240="","",IFERROR(VLOOKUP(TRIM(E2240&amp;""),'Référentiel Articles'!$A$2:$F$634,3,FALSE),""))</f>
      </c>
      <c r="E2240" s="81" t="str">
        <v/>
      </c>
      <c r="F2240" s="83">
        <f>IF($E2240="","",IFERROR(VLOOKUP(TRIM(E2240&amp;""),'Référentiel Articles'!$A$2:$F$634,4,FALSE),""))</f>
      </c>
      <c r="G2240" s="84">
        <f>IF($E2240="","",IFERROR(VLOOKUP(TRIM(E2240&amp;""),'Référentiel Articles'!$A$2:$F$634,5,FALSE),""))</f>
      </c>
      <c r="H2240" s="85" t="str">
        <v/>
      </c>
      <c r="I2240" s="84">
        <f>IF($E2240="","",IFERROR(VLOOKUP(TRIM(E2240&amp;""),'Référentiel Articles'!$A$2:$F$634,6,FALSE),""))</f>
      </c>
      <c r="J2240" s="90">
        <f>IF(OR($E2240="",$H2240=""),"",$H2240*$I2240)</f>
      </c>
      <c r="K2240" s="87" t="str">
        <v/>
      </c>
    </row>
    <row r="2241">
      <c r="A2241" s="74" t="str">
        <v/>
      </c>
      <c r="B2241" s="74" t="str">
        <v/>
      </c>
      <c r="C2241" s="75">
        <f>IF($E2241="","",IFERROR(VLOOKUP(TRIM(E2241&amp;""),'Référentiel Articles'!$A$2:$F$634,2,FALSE),""))</f>
      </c>
      <c r="D2241" s="75">
        <f>IF($E2241="","",IFERROR(VLOOKUP(TRIM(E2241&amp;""),'Référentiel Articles'!$A$2:$F$634,3,FALSE),""))</f>
      </c>
      <c r="E2241" s="74" t="str">
        <v/>
      </c>
      <c r="F2241" s="75">
        <f>IF($E2241="","",IFERROR(VLOOKUP(TRIM(E2241&amp;""),'Référentiel Articles'!$A$2:$F$634,4,FALSE),""))</f>
      </c>
      <c r="G2241" s="76">
        <f>IF($E2241="","",IFERROR(VLOOKUP(TRIM(E2241&amp;""),'Référentiel Articles'!$A$2:$F$634,5,FALSE),""))</f>
      </c>
      <c r="H2241" s="77" t="str">
        <v/>
      </c>
      <c r="I2241" s="76">
        <f>IF($E2241="","",IFERROR(VLOOKUP(TRIM(E2241&amp;""),'Référentiel Articles'!$A$2:$F$634,6,FALSE),""))</f>
      </c>
      <c r="J2241" s="78">
        <f>IF(OR($E2241="",$H2241=""),"",$H2241*$I2241)</f>
      </c>
      <c r="K2241" s="79" t="str">
        <v/>
      </c>
    </row>
    <row r="2242">
      <c r="A2242" s="81" t="str">
        <v/>
      </c>
      <c r="B2242" s="81" t="str">
        <v/>
      </c>
      <c r="C2242" s="83">
        <f>IF($E2242="","",IFERROR(VLOOKUP(TRIM(E2242&amp;""),'Référentiel Articles'!$A$2:$F$634,2,FALSE),""))</f>
      </c>
      <c r="D2242" s="83">
        <f>IF($E2242="","",IFERROR(VLOOKUP(TRIM(E2242&amp;""),'Référentiel Articles'!$A$2:$F$634,3,FALSE),""))</f>
      </c>
      <c r="E2242" s="81" t="str">
        <v/>
      </c>
      <c r="F2242" s="83">
        <f>IF($E2242="","",IFERROR(VLOOKUP(TRIM(E2242&amp;""),'Référentiel Articles'!$A$2:$F$634,4,FALSE),""))</f>
      </c>
      <c r="G2242" s="84">
        <f>IF($E2242="","",IFERROR(VLOOKUP(TRIM(E2242&amp;""),'Référentiel Articles'!$A$2:$F$634,5,FALSE),""))</f>
      </c>
      <c r="H2242" s="85" t="str">
        <v/>
      </c>
      <c r="I2242" s="84">
        <f>IF($E2242="","",IFERROR(VLOOKUP(TRIM(E2242&amp;""),'Référentiel Articles'!$A$2:$F$634,6,FALSE),""))</f>
      </c>
      <c r="J2242" s="90">
        <f>IF(OR($E2242="",$H2242=""),"",$H2242*$I2242)</f>
      </c>
      <c r="K2242" s="87" t="str">
        <v/>
      </c>
    </row>
    <row r="2243">
      <c r="A2243" s="74" t="str">
        <v/>
      </c>
      <c r="B2243" s="74" t="str">
        <v/>
      </c>
      <c r="C2243" s="75">
        <f>IF($E2243="","",IFERROR(VLOOKUP(TRIM(E2243&amp;""),'Référentiel Articles'!$A$2:$F$634,2,FALSE),""))</f>
      </c>
      <c r="D2243" s="75">
        <f>IF($E2243="","",IFERROR(VLOOKUP(TRIM(E2243&amp;""),'Référentiel Articles'!$A$2:$F$634,3,FALSE),""))</f>
      </c>
      <c r="E2243" s="74" t="str">
        <v/>
      </c>
      <c r="F2243" s="75">
        <f>IF($E2243="","",IFERROR(VLOOKUP(TRIM(E2243&amp;""),'Référentiel Articles'!$A$2:$F$634,4,FALSE),""))</f>
      </c>
      <c r="G2243" s="76">
        <f>IF($E2243="","",IFERROR(VLOOKUP(TRIM(E2243&amp;""),'Référentiel Articles'!$A$2:$F$634,5,FALSE),""))</f>
      </c>
      <c r="H2243" s="77" t="str">
        <v/>
      </c>
      <c r="I2243" s="76">
        <f>IF($E2243="","",IFERROR(VLOOKUP(TRIM(E2243&amp;""),'Référentiel Articles'!$A$2:$F$634,6,FALSE),""))</f>
      </c>
      <c r="J2243" s="78">
        <f>IF(OR($E2243="",$H2243=""),"",$H2243*$I2243)</f>
      </c>
      <c r="K2243" s="79" t="str">
        <v/>
      </c>
    </row>
    <row r="2244">
      <c r="A2244" s="81" t="str">
        <v/>
      </c>
      <c r="B2244" s="81" t="str">
        <v/>
      </c>
      <c r="C2244" s="83">
        <f>IF($E2244="","",IFERROR(VLOOKUP(TRIM(E2244&amp;""),'Référentiel Articles'!$A$2:$F$634,2,FALSE),""))</f>
      </c>
      <c r="D2244" s="83">
        <f>IF($E2244="","",IFERROR(VLOOKUP(TRIM(E2244&amp;""),'Référentiel Articles'!$A$2:$F$634,3,FALSE),""))</f>
      </c>
      <c r="E2244" s="81" t="str">
        <v/>
      </c>
      <c r="F2244" s="83">
        <f>IF($E2244="","",IFERROR(VLOOKUP(TRIM(E2244&amp;""),'Référentiel Articles'!$A$2:$F$634,4,FALSE),""))</f>
      </c>
      <c r="G2244" s="84">
        <f>IF($E2244="","",IFERROR(VLOOKUP(TRIM(E2244&amp;""),'Référentiel Articles'!$A$2:$F$634,5,FALSE),""))</f>
      </c>
      <c r="H2244" s="85" t="str">
        <v/>
      </c>
      <c r="I2244" s="84">
        <f>IF($E2244="","",IFERROR(VLOOKUP(TRIM(E2244&amp;""),'Référentiel Articles'!$A$2:$F$634,6,FALSE),""))</f>
      </c>
      <c r="J2244" s="90">
        <f>IF(OR($E2244="",$H2244=""),"",$H2244*$I2244)</f>
      </c>
      <c r="K2244" s="87" t="str">
        <v/>
      </c>
    </row>
    <row r="2245">
      <c r="A2245" s="74" t="str">
        <v/>
      </c>
      <c r="B2245" s="74" t="str">
        <v/>
      </c>
      <c r="C2245" s="75">
        <f>IF($E2245="","",IFERROR(VLOOKUP(TRIM(E2245&amp;""),'Référentiel Articles'!$A$2:$F$634,2,FALSE),""))</f>
      </c>
      <c r="D2245" s="75">
        <f>IF($E2245="","",IFERROR(VLOOKUP(TRIM(E2245&amp;""),'Référentiel Articles'!$A$2:$F$634,3,FALSE),""))</f>
      </c>
      <c r="E2245" s="74" t="str">
        <v/>
      </c>
      <c r="F2245" s="75">
        <f>IF($E2245="","",IFERROR(VLOOKUP(TRIM(E2245&amp;""),'Référentiel Articles'!$A$2:$F$634,4,FALSE),""))</f>
      </c>
      <c r="G2245" s="76">
        <f>IF($E2245="","",IFERROR(VLOOKUP(TRIM(E2245&amp;""),'Référentiel Articles'!$A$2:$F$634,5,FALSE),""))</f>
      </c>
      <c r="H2245" s="77" t="str">
        <v/>
      </c>
      <c r="I2245" s="76">
        <f>IF($E2245="","",IFERROR(VLOOKUP(TRIM(E2245&amp;""),'Référentiel Articles'!$A$2:$F$634,6,FALSE),""))</f>
      </c>
      <c r="J2245" s="78">
        <f>IF(OR($E2245="",$H2245=""),"",$H2245*$I2245)</f>
      </c>
      <c r="K2245" s="79" t="str">
        <v/>
      </c>
    </row>
    <row r="2246">
      <c r="A2246" s="81" t="str">
        <v/>
      </c>
      <c r="B2246" s="81" t="str">
        <v/>
      </c>
      <c r="C2246" s="83">
        <f>IF($E2246="","",IFERROR(VLOOKUP(TRIM(E2246&amp;""),'Référentiel Articles'!$A$2:$F$634,2,FALSE),""))</f>
      </c>
      <c r="D2246" s="83">
        <f>IF($E2246="","",IFERROR(VLOOKUP(TRIM(E2246&amp;""),'Référentiel Articles'!$A$2:$F$634,3,FALSE),""))</f>
      </c>
      <c r="E2246" s="81" t="str">
        <v/>
      </c>
      <c r="F2246" s="83">
        <f>IF($E2246="","",IFERROR(VLOOKUP(TRIM(E2246&amp;""),'Référentiel Articles'!$A$2:$F$634,4,FALSE),""))</f>
      </c>
      <c r="G2246" s="84">
        <f>IF($E2246="","",IFERROR(VLOOKUP(TRIM(E2246&amp;""),'Référentiel Articles'!$A$2:$F$634,5,FALSE),""))</f>
      </c>
      <c r="H2246" s="85" t="str">
        <v/>
      </c>
      <c r="I2246" s="84">
        <f>IF($E2246="","",IFERROR(VLOOKUP(TRIM(E2246&amp;""),'Référentiel Articles'!$A$2:$F$634,6,FALSE),""))</f>
      </c>
      <c r="J2246" s="90">
        <f>IF(OR($E2246="",$H2246=""),"",$H2246*$I2246)</f>
      </c>
      <c r="K2246" s="87" t="str">
        <v/>
      </c>
    </row>
    <row r="2247">
      <c r="A2247" s="74" t="str">
        <v/>
      </c>
      <c r="B2247" s="74" t="str">
        <v/>
      </c>
      <c r="C2247" s="75">
        <f>IF($E2247="","",IFERROR(VLOOKUP(TRIM(E2247&amp;""),'Référentiel Articles'!$A$2:$F$634,2,FALSE),""))</f>
      </c>
      <c r="D2247" s="75">
        <f>IF($E2247="","",IFERROR(VLOOKUP(TRIM(E2247&amp;""),'Référentiel Articles'!$A$2:$F$634,3,FALSE),""))</f>
      </c>
      <c r="E2247" s="74" t="str">
        <v/>
      </c>
      <c r="F2247" s="75">
        <f>IF($E2247="","",IFERROR(VLOOKUP(TRIM(E2247&amp;""),'Référentiel Articles'!$A$2:$F$634,4,FALSE),""))</f>
      </c>
      <c r="G2247" s="76">
        <f>IF($E2247="","",IFERROR(VLOOKUP(TRIM(E2247&amp;""),'Référentiel Articles'!$A$2:$F$634,5,FALSE),""))</f>
      </c>
      <c r="H2247" s="77" t="str">
        <v/>
      </c>
      <c r="I2247" s="76">
        <f>IF($E2247="","",IFERROR(VLOOKUP(TRIM(E2247&amp;""),'Référentiel Articles'!$A$2:$F$634,6,FALSE),""))</f>
      </c>
      <c r="J2247" s="78">
        <f>IF(OR($E2247="",$H2247=""),"",$H2247*$I2247)</f>
      </c>
      <c r="K2247" s="79" t="str">
        <v/>
      </c>
    </row>
    <row r="2248">
      <c r="A2248" s="81" t="str">
        <v/>
      </c>
      <c r="B2248" s="81" t="str">
        <v/>
      </c>
      <c r="C2248" s="83">
        <f>IF($E2248="","",IFERROR(VLOOKUP(TRIM(E2248&amp;""),'Référentiel Articles'!$A$2:$F$634,2,FALSE),""))</f>
      </c>
      <c r="D2248" s="83">
        <f>IF($E2248="","",IFERROR(VLOOKUP(TRIM(E2248&amp;""),'Référentiel Articles'!$A$2:$F$634,3,FALSE),""))</f>
      </c>
      <c r="E2248" s="81" t="str">
        <v/>
      </c>
      <c r="F2248" s="83">
        <f>IF($E2248="","",IFERROR(VLOOKUP(TRIM(E2248&amp;""),'Référentiel Articles'!$A$2:$F$634,4,FALSE),""))</f>
      </c>
      <c r="G2248" s="84">
        <f>IF($E2248="","",IFERROR(VLOOKUP(TRIM(E2248&amp;""),'Référentiel Articles'!$A$2:$F$634,5,FALSE),""))</f>
      </c>
      <c r="H2248" s="85" t="str">
        <v/>
      </c>
      <c r="I2248" s="84">
        <f>IF($E2248="","",IFERROR(VLOOKUP(TRIM(E2248&amp;""),'Référentiel Articles'!$A$2:$F$634,6,FALSE),""))</f>
      </c>
      <c r="J2248" s="90">
        <f>IF(OR($E2248="",$H2248=""),"",$H2248*$I2248)</f>
      </c>
      <c r="K2248" s="87" t="str">
        <v/>
      </c>
    </row>
    <row r="2249">
      <c r="A2249" s="74" t="str">
        <v/>
      </c>
      <c r="B2249" s="74" t="str">
        <v/>
      </c>
      <c r="C2249" s="75">
        <f>IF($E2249="","",IFERROR(VLOOKUP(TRIM(E2249&amp;""),'Référentiel Articles'!$A$2:$F$634,2,FALSE),""))</f>
      </c>
      <c r="D2249" s="75">
        <f>IF($E2249="","",IFERROR(VLOOKUP(TRIM(E2249&amp;""),'Référentiel Articles'!$A$2:$F$634,3,FALSE),""))</f>
      </c>
      <c r="E2249" s="74" t="str">
        <v/>
      </c>
      <c r="F2249" s="75">
        <f>IF($E2249="","",IFERROR(VLOOKUP(TRIM(E2249&amp;""),'Référentiel Articles'!$A$2:$F$634,4,FALSE),""))</f>
      </c>
      <c r="G2249" s="76">
        <f>IF($E2249="","",IFERROR(VLOOKUP(TRIM(E2249&amp;""),'Référentiel Articles'!$A$2:$F$634,5,FALSE),""))</f>
      </c>
      <c r="H2249" s="77" t="str">
        <v/>
      </c>
      <c r="I2249" s="76">
        <f>IF($E2249="","",IFERROR(VLOOKUP(TRIM(E2249&amp;""),'Référentiel Articles'!$A$2:$F$634,6,FALSE),""))</f>
      </c>
      <c r="J2249" s="78">
        <f>IF(OR($E2249="",$H2249=""),"",$H2249*$I2249)</f>
      </c>
      <c r="K2249" s="79" t="str">
        <v/>
      </c>
    </row>
    <row r="2250">
      <c r="A2250" s="81" t="str">
        <v/>
      </c>
      <c r="B2250" s="81" t="str">
        <v/>
      </c>
      <c r="C2250" s="83">
        <f>IF($E2250="","",IFERROR(VLOOKUP(TRIM(E2250&amp;""),'Référentiel Articles'!$A$2:$F$634,2,FALSE),""))</f>
      </c>
      <c r="D2250" s="83">
        <f>IF($E2250="","",IFERROR(VLOOKUP(TRIM(E2250&amp;""),'Référentiel Articles'!$A$2:$F$634,3,FALSE),""))</f>
      </c>
      <c r="E2250" s="81" t="str">
        <v/>
      </c>
      <c r="F2250" s="83">
        <f>IF($E2250="","",IFERROR(VLOOKUP(TRIM(E2250&amp;""),'Référentiel Articles'!$A$2:$F$634,4,FALSE),""))</f>
      </c>
      <c r="G2250" s="84">
        <f>IF($E2250="","",IFERROR(VLOOKUP(TRIM(E2250&amp;""),'Référentiel Articles'!$A$2:$F$634,5,FALSE),""))</f>
      </c>
      <c r="H2250" s="85" t="str">
        <v/>
      </c>
      <c r="I2250" s="84">
        <f>IF($E2250="","",IFERROR(VLOOKUP(TRIM(E2250&amp;""),'Référentiel Articles'!$A$2:$F$634,6,FALSE),""))</f>
      </c>
      <c r="J2250" s="90">
        <f>IF(OR($E2250="",$H2250=""),"",$H2250*$I2250)</f>
      </c>
      <c r="K2250" s="87" t="str">
        <v/>
      </c>
    </row>
    <row r="2251">
      <c r="A2251" s="74" t="str">
        <v/>
      </c>
      <c r="B2251" s="74" t="str">
        <v/>
      </c>
      <c r="C2251" s="75">
        <f>IF($E2251="","",IFERROR(VLOOKUP(TRIM(E2251&amp;""),'Référentiel Articles'!$A$2:$F$634,2,FALSE),""))</f>
      </c>
      <c r="D2251" s="75">
        <f>IF($E2251="","",IFERROR(VLOOKUP(TRIM(E2251&amp;""),'Référentiel Articles'!$A$2:$F$634,3,FALSE),""))</f>
      </c>
      <c r="E2251" s="74" t="str">
        <v/>
      </c>
      <c r="F2251" s="75">
        <f>IF($E2251="","",IFERROR(VLOOKUP(TRIM(E2251&amp;""),'Référentiel Articles'!$A$2:$F$634,4,FALSE),""))</f>
      </c>
      <c r="G2251" s="76">
        <f>IF($E2251="","",IFERROR(VLOOKUP(TRIM(E2251&amp;""),'Référentiel Articles'!$A$2:$F$634,5,FALSE),""))</f>
      </c>
      <c r="H2251" s="77" t="str">
        <v/>
      </c>
      <c r="I2251" s="76">
        <f>IF($E2251="","",IFERROR(VLOOKUP(TRIM(E2251&amp;""),'Référentiel Articles'!$A$2:$F$634,6,FALSE),""))</f>
      </c>
      <c r="J2251" s="78">
        <f>IF(OR($E2251="",$H2251=""),"",$H2251*$I2251)</f>
      </c>
      <c r="K2251" s="79" t="str">
        <v/>
      </c>
    </row>
    <row r="2252">
      <c r="A2252" s="81" t="str">
        <v/>
      </c>
      <c r="B2252" s="81" t="str">
        <v/>
      </c>
      <c r="C2252" s="83">
        <f>IF($E2252="","",IFERROR(VLOOKUP(TRIM(E2252&amp;""),'Référentiel Articles'!$A$2:$F$634,2,FALSE),""))</f>
      </c>
      <c r="D2252" s="83">
        <f>IF($E2252="","",IFERROR(VLOOKUP(TRIM(E2252&amp;""),'Référentiel Articles'!$A$2:$F$634,3,FALSE),""))</f>
      </c>
      <c r="E2252" s="81" t="str">
        <v/>
      </c>
      <c r="F2252" s="83">
        <f>IF($E2252="","",IFERROR(VLOOKUP(TRIM(E2252&amp;""),'Référentiel Articles'!$A$2:$F$634,4,FALSE),""))</f>
      </c>
      <c r="G2252" s="84">
        <f>IF($E2252="","",IFERROR(VLOOKUP(TRIM(E2252&amp;""),'Référentiel Articles'!$A$2:$F$634,5,FALSE),""))</f>
      </c>
      <c r="H2252" s="85" t="str">
        <v/>
      </c>
      <c r="I2252" s="84">
        <f>IF($E2252="","",IFERROR(VLOOKUP(TRIM(E2252&amp;""),'Référentiel Articles'!$A$2:$F$634,6,FALSE),""))</f>
      </c>
      <c r="J2252" s="90">
        <f>IF(OR($E2252="",$H2252=""),"",$H2252*$I2252)</f>
      </c>
      <c r="K2252" s="87" t="str">
        <v/>
      </c>
    </row>
    <row r="2253">
      <c r="A2253" s="74" t="str">
        <v/>
      </c>
      <c r="B2253" s="74" t="str">
        <v/>
      </c>
      <c r="C2253" s="75">
        <f>IF($E2253="","",IFERROR(VLOOKUP(TRIM(E2253&amp;""),'Référentiel Articles'!$A$2:$F$634,2,FALSE),""))</f>
      </c>
      <c r="D2253" s="75">
        <f>IF($E2253="","",IFERROR(VLOOKUP(TRIM(E2253&amp;""),'Référentiel Articles'!$A$2:$F$634,3,FALSE),""))</f>
      </c>
      <c r="E2253" s="74" t="str">
        <v/>
      </c>
      <c r="F2253" s="75">
        <f>IF($E2253="","",IFERROR(VLOOKUP(TRIM(E2253&amp;""),'Référentiel Articles'!$A$2:$F$634,4,FALSE),""))</f>
      </c>
      <c r="G2253" s="76">
        <f>IF($E2253="","",IFERROR(VLOOKUP(TRIM(E2253&amp;""),'Référentiel Articles'!$A$2:$F$634,5,FALSE),""))</f>
      </c>
      <c r="H2253" s="77" t="str">
        <v/>
      </c>
      <c r="I2253" s="76">
        <f>IF($E2253="","",IFERROR(VLOOKUP(TRIM(E2253&amp;""),'Référentiel Articles'!$A$2:$F$634,6,FALSE),""))</f>
      </c>
      <c r="J2253" s="78">
        <f>IF(OR($E2253="",$H2253=""),"",$H2253*$I2253)</f>
      </c>
      <c r="K2253" s="79" t="str">
        <v/>
      </c>
    </row>
    <row r="2254">
      <c r="A2254" s="81" t="str">
        <v/>
      </c>
      <c r="B2254" s="81" t="str">
        <v/>
      </c>
      <c r="C2254" s="83">
        <f>IF($E2254="","",IFERROR(VLOOKUP(TRIM(E2254&amp;""),'Référentiel Articles'!$A$2:$F$634,2,FALSE),""))</f>
      </c>
      <c r="D2254" s="83">
        <f>IF($E2254="","",IFERROR(VLOOKUP(TRIM(E2254&amp;""),'Référentiel Articles'!$A$2:$F$634,3,FALSE),""))</f>
      </c>
      <c r="E2254" s="81" t="str">
        <v/>
      </c>
      <c r="F2254" s="83">
        <f>IF($E2254="","",IFERROR(VLOOKUP(TRIM(E2254&amp;""),'Référentiel Articles'!$A$2:$F$634,4,FALSE),""))</f>
      </c>
      <c r="G2254" s="84">
        <f>IF($E2254="","",IFERROR(VLOOKUP(TRIM(E2254&amp;""),'Référentiel Articles'!$A$2:$F$634,5,FALSE),""))</f>
      </c>
      <c r="H2254" s="85" t="str">
        <v/>
      </c>
      <c r="I2254" s="84">
        <f>IF($E2254="","",IFERROR(VLOOKUP(TRIM(E2254&amp;""),'Référentiel Articles'!$A$2:$F$634,6,FALSE),""))</f>
      </c>
      <c r="J2254" s="90">
        <f>IF(OR($E2254="",$H2254=""),"",$H2254*$I2254)</f>
      </c>
      <c r="K2254" s="87" t="str">
        <v/>
      </c>
    </row>
    <row r="2255">
      <c r="A2255" s="74" t="str">
        <v/>
      </c>
      <c r="B2255" s="74" t="str">
        <v/>
      </c>
      <c r="C2255" s="75">
        <f>IF($E2255="","",IFERROR(VLOOKUP(TRIM(E2255&amp;""),'Référentiel Articles'!$A$2:$F$634,2,FALSE),""))</f>
      </c>
      <c r="D2255" s="75">
        <f>IF($E2255="","",IFERROR(VLOOKUP(TRIM(E2255&amp;""),'Référentiel Articles'!$A$2:$F$634,3,FALSE),""))</f>
      </c>
      <c r="E2255" s="74" t="str">
        <v/>
      </c>
      <c r="F2255" s="75">
        <f>IF($E2255="","",IFERROR(VLOOKUP(TRIM(E2255&amp;""),'Référentiel Articles'!$A$2:$F$634,4,FALSE),""))</f>
      </c>
      <c r="G2255" s="76">
        <f>IF($E2255="","",IFERROR(VLOOKUP(TRIM(E2255&amp;""),'Référentiel Articles'!$A$2:$F$634,5,FALSE),""))</f>
      </c>
      <c r="H2255" s="77" t="str">
        <v/>
      </c>
      <c r="I2255" s="76">
        <f>IF($E2255="","",IFERROR(VLOOKUP(TRIM(E2255&amp;""),'Référentiel Articles'!$A$2:$F$634,6,FALSE),""))</f>
      </c>
      <c r="J2255" s="78">
        <f>IF(OR($E2255="",$H2255=""),"",$H2255*$I2255)</f>
      </c>
      <c r="K2255" s="79" t="str">
        <v/>
      </c>
    </row>
    <row r="2256">
      <c r="A2256" s="81" t="str">
        <v/>
      </c>
      <c r="B2256" s="81" t="str">
        <v/>
      </c>
      <c r="C2256" s="83">
        <f>IF($E2256="","",IFERROR(VLOOKUP(TRIM(E2256&amp;""),'Référentiel Articles'!$A$2:$F$634,2,FALSE),""))</f>
      </c>
      <c r="D2256" s="83">
        <f>IF($E2256="","",IFERROR(VLOOKUP(TRIM(E2256&amp;""),'Référentiel Articles'!$A$2:$F$634,3,FALSE),""))</f>
      </c>
      <c r="E2256" s="81" t="str">
        <v/>
      </c>
      <c r="F2256" s="83">
        <f>IF($E2256="","",IFERROR(VLOOKUP(TRIM(E2256&amp;""),'Référentiel Articles'!$A$2:$F$634,4,FALSE),""))</f>
      </c>
      <c r="G2256" s="84">
        <f>IF($E2256="","",IFERROR(VLOOKUP(TRIM(E2256&amp;""),'Référentiel Articles'!$A$2:$F$634,5,FALSE),""))</f>
      </c>
      <c r="H2256" s="85" t="str">
        <v/>
      </c>
      <c r="I2256" s="84">
        <f>IF($E2256="","",IFERROR(VLOOKUP(TRIM(E2256&amp;""),'Référentiel Articles'!$A$2:$F$634,6,FALSE),""))</f>
      </c>
      <c r="J2256" s="90">
        <f>IF(OR($E2256="",$H2256=""),"",$H2256*$I2256)</f>
      </c>
      <c r="K2256" s="87" t="str">
        <v/>
      </c>
    </row>
    <row r="2257">
      <c r="A2257" s="74" t="str">
        <v/>
      </c>
      <c r="B2257" s="74" t="str">
        <v/>
      </c>
      <c r="C2257" s="75">
        <f>IF($E2257="","",IFERROR(VLOOKUP(TRIM(E2257&amp;""),'Référentiel Articles'!$A$2:$F$634,2,FALSE),""))</f>
      </c>
      <c r="D2257" s="75">
        <f>IF($E2257="","",IFERROR(VLOOKUP(TRIM(E2257&amp;""),'Référentiel Articles'!$A$2:$F$634,3,FALSE),""))</f>
      </c>
      <c r="E2257" s="74" t="str">
        <v/>
      </c>
      <c r="F2257" s="75">
        <f>IF($E2257="","",IFERROR(VLOOKUP(TRIM(E2257&amp;""),'Référentiel Articles'!$A$2:$F$634,4,FALSE),""))</f>
      </c>
      <c r="G2257" s="76">
        <f>IF($E2257="","",IFERROR(VLOOKUP(TRIM(E2257&amp;""),'Référentiel Articles'!$A$2:$F$634,5,FALSE),""))</f>
      </c>
      <c r="H2257" s="77" t="str">
        <v/>
      </c>
      <c r="I2257" s="76">
        <f>IF($E2257="","",IFERROR(VLOOKUP(TRIM(E2257&amp;""),'Référentiel Articles'!$A$2:$F$634,6,FALSE),""))</f>
      </c>
      <c r="J2257" s="78">
        <f>IF(OR($E2257="",$H2257=""),"",$H2257*$I2257)</f>
      </c>
      <c r="K2257" s="79" t="str">
        <v/>
      </c>
    </row>
    <row r="2258">
      <c r="A2258" s="81" t="str">
        <v/>
      </c>
      <c r="B2258" s="81" t="str">
        <v/>
      </c>
      <c r="C2258" s="83">
        <f>IF($E2258="","",IFERROR(VLOOKUP(TRIM(E2258&amp;""),'Référentiel Articles'!$A$2:$F$634,2,FALSE),""))</f>
      </c>
      <c r="D2258" s="83">
        <f>IF($E2258="","",IFERROR(VLOOKUP(TRIM(E2258&amp;""),'Référentiel Articles'!$A$2:$F$634,3,FALSE),""))</f>
      </c>
      <c r="E2258" s="81" t="str">
        <v/>
      </c>
      <c r="F2258" s="83">
        <f>IF($E2258="","",IFERROR(VLOOKUP(TRIM(E2258&amp;""),'Référentiel Articles'!$A$2:$F$634,4,FALSE),""))</f>
      </c>
      <c r="G2258" s="84">
        <f>IF($E2258="","",IFERROR(VLOOKUP(TRIM(E2258&amp;""),'Référentiel Articles'!$A$2:$F$634,5,FALSE),""))</f>
      </c>
      <c r="H2258" s="85" t="str">
        <v/>
      </c>
      <c r="I2258" s="84">
        <f>IF($E2258="","",IFERROR(VLOOKUP(TRIM(E2258&amp;""),'Référentiel Articles'!$A$2:$F$634,6,FALSE),""))</f>
      </c>
      <c r="J2258" s="90">
        <f>IF(OR($E2258="",$H2258=""),"",$H2258*$I2258)</f>
      </c>
      <c r="K2258" s="87" t="str">
        <v/>
      </c>
    </row>
    <row r="2259">
      <c r="A2259" s="74" t="str">
        <v/>
      </c>
      <c r="B2259" s="74" t="str">
        <v/>
      </c>
      <c r="C2259" s="75">
        <f>IF($E2259="","",IFERROR(VLOOKUP(TRIM(E2259&amp;""),'Référentiel Articles'!$A$2:$F$634,2,FALSE),""))</f>
      </c>
      <c r="D2259" s="75">
        <f>IF($E2259="","",IFERROR(VLOOKUP(TRIM(E2259&amp;""),'Référentiel Articles'!$A$2:$F$634,3,FALSE),""))</f>
      </c>
      <c r="E2259" s="74" t="str">
        <v/>
      </c>
      <c r="F2259" s="75">
        <f>IF($E2259="","",IFERROR(VLOOKUP(TRIM(E2259&amp;""),'Référentiel Articles'!$A$2:$F$634,4,FALSE),""))</f>
      </c>
      <c r="G2259" s="76">
        <f>IF($E2259="","",IFERROR(VLOOKUP(TRIM(E2259&amp;""),'Référentiel Articles'!$A$2:$F$634,5,FALSE),""))</f>
      </c>
      <c r="H2259" s="77" t="str">
        <v/>
      </c>
      <c r="I2259" s="76">
        <f>IF($E2259="","",IFERROR(VLOOKUP(TRIM(E2259&amp;""),'Référentiel Articles'!$A$2:$F$634,6,FALSE),""))</f>
      </c>
      <c r="J2259" s="78">
        <f>IF(OR($E2259="",$H2259=""),"",$H2259*$I2259)</f>
      </c>
      <c r="K2259" s="79" t="str">
        <v/>
      </c>
    </row>
    <row r="2260">
      <c r="A2260" s="81" t="str">
        <v/>
      </c>
      <c r="B2260" s="81" t="str">
        <v/>
      </c>
      <c r="C2260" s="83">
        <f>IF($E2260="","",IFERROR(VLOOKUP(TRIM(E2260&amp;""),'Référentiel Articles'!$A$2:$F$634,2,FALSE),""))</f>
      </c>
      <c r="D2260" s="83">
        <f>IF($E2260="","",IFERROR(VLOOKUP(TRIM(E2260&amp;""),'Référentiel Articles'!$A$2:$F$634,3,FALSE),""))</f>
      </c>
      <c r="E2260" s="81" t="str">
        <v/>
      </c>
      <c r="F2260" s="83">
        <f>IF($E2260="","",IFERROR(VLOOKUP(TRIM(E2260&amp;""),'Référentiel Articles'!$A$2:$F$634,4,FALSE),""))</f>
      </c>
      <c r="G2260" s="84">
        <f>IF($E2260="","",IFERROR(VLOOKUP(TRIM(E2260&amp;""),'Référentiel Articles'!$A$2:$F$634,5,FALSE),""))</f>
      </c>
      <c r="H2260" s="85" t="str">
        <v/>
      </c>
      <c r="I2260" s="84">
        <f>IF($E2260="","",IFERROR(VLOOKUP(TRIM(E2260&amp;""),'Référentiel Articles'!$A$2:$F$634,6,FALSE),""))</f>
      </c>
      <c r="J2260" s="90">
        <f>IF(OR($E2260="",$H2260=""),"",$H2260*$I2260)</f>
      </c>
      <c r="K2260" s="87" t="str">
        <v/>
      </c>
    </row>
    <row r="2261">
      <c r="A2261" s="74" t="str">
        <v/>
      </c>
      <c r="B2261" s="74" t="str">
        <v/>
      </c>
      <c r="C2261" s="75">
        <f>IF($E2261="","",IFERROR(VLOOKUP(TRIM(E2261&amp;""),'Référentiel Articles'!$A$2:$F$634,2,FALSE),""))</f>
      </c>
      <c r="D2261" s="75">
        <f>IF($E2261="","",IFERROR(VLOOKUP(TRIM(E2261&amp;""),'Référentiel Articles'!$A$2:$F$634,3,FALSE),""))</f>
      </c>
      <c r="E2261" s="74" t="str">
        <v/>
      </c>
      <c r="F2261" s="75">
        <f>IF($E2261="","",IFERROR(VLOOKUP(TRIM(E2261&amp;""),'Référentiel Articles'!$A$2:$F$634,4,FALSE),""))</f>
      </c>
      <c r="G2261" s="76">
        <f>IF($E2261="","",IFERROR(VLOOKUP(TRIM(E2261&amp;""),'Référentiel Articles'!$A$2:$F$634,5,FALSE),""))</f>
      </c>
      <c r="H2261" s="77" t="str">
        <v/>
      </c>
      <c r="I2261" s="76">
        <f>IF($E2261="","",IFERROR(VLOOKUP(TRIM(E2261&amp;""),'Référentiel Articles'!$A$2:$F$634,6,FALSE),""))</f>
      </c>
      <c r="J2261" s="78">
        <f>IF(OR($E2261="",$H2261=""),"",$H2261*$I2261)</f>
      </c>
      <c r="K2261" s="79" t="str">
        <v/>
      </c>
    </row>
    <row r="2262">
      <c r="A2262" s="81" t="str">
        <v/>
      </c>
      <c r="B2262" s="81" t="str">
        <v/>
      </c>
      <c r="C2262" s="83">
        <f>IF($E2262="","",IFERROR(VLOOKUP(TRIM(E2262&amp;""),'Référentiel Articles'!$A$2:$F$634,2,FALSE),""))</f>
      </c>
      <c r="D2262" s="83">
        <f>IF($E2262="","",IFERROR(VLOOKUP(TRIM(E2262&amp;""),'Référentiel Articles'!$A$2:$F$634,3,FALSE),""))</f>
      </c>
      <c r="E2262" s="81" t="str">
        <v/>
      </c>
      <c r="F2262" s="83">
        <f>IF($E2262="","",IFERROR(VLOOKUP(TRIM(E2262&amp;""),'Référentiel Articles'!$A$2:$F$634,4,FALSE),""))</f>
      </c>
      <c r="G2262" s="84">
        <f>IF($E2262="","",IFERROR(VLOOKUP(TRIM(E2262&amp;""),'Référentiel Articles'!$A$2:$F$634,5,FALSE),""))</f>
      </c>
      <c r="H2262" s="85" t="str">
        <v/>
      </c>
      <c r="I2262" s="84">
        <f>IF($E2262="","",IFERROR(VLOOKUP(TRIM(E2262&amp;""),'Référentiel Articles'!$A$2:$F$634,6,FALSE),""))</f>
      </c>
      <c r="J2262" s="90">
        <f>IF(OR($E2262="",$H2262=""),"",$H2262*$I2262)</f>
      </c>
      <c r="K2262" s="87" t="str">
        <v/>
      </c>
    </row>
    <row r="2263">
      <c r="A2263" s="74" t="str">
        <v/>
      </c>
      <c r="B2263" s="74" t="str">
        <v/>
      </c>
      <c r="C2263" s="75">
        <f>IF($E2263="","",IFERROR(VLOOKUP(TRIM(E2263&amp;""),'Référentiel Articles'!$A$2:$F$634,2,FALSE),""))</f>
      </c>
      <c r="D2263" s="75">
        <f>IF($E2263="","",IFERROR(VLOOKUP(TRIM(E2263&amp;""),'Référentiel Articles'!$A$2:$F$634,3,FALSE),""))</f>
      </c>
      <c r="E2263" s="74" t="str">
        <v/>
      </c>
      <c r="F2263" s="75">
        <f>IF($E2263="","",IFERROR(VLOOKUP(TRIM(E2263&amp;""),'Référentiel Articles'!$A$2:$F$634,4,FALSE),""))</f>
      </c>
      <c r="G2263" s="76">
        <f>IF($E2263="","",IFERROR(VLOOKUP(TRIM(E2263&amp;""),'Référentiel Articles'!$A$2:$F$634,5,FALSE),""))</f>
      </c>
      <c r="H2263" s="77" t="str">
        <v/>
      </c>
      <c r="I2263" s="76">
        <f>IF($E2263="","",IFERROR(VLOOKUP(TRIM(E2263&amp;""),'Référentiel Articles'!$A$2:$F$634,6,FALSE),""))</f>
      </c>
      <c r="J2263" s="78">
        <f>IF(OR($E2263="",$H2263=""),"",$H2263*$I2263)</f>
      </c>
      <c r="K2263" s="79" t="str">
        <v/>
      </c>
    </row>
    <row r="2264">
      <c r="A2264" s="81" t="str">
        <v/>
      </c>
      <c r="B2264" s="81" t="str">
        <v/>
      </c>
      <c r="C2264" s="83">
        <f>IF($E2264="","",IFERROR(VLOOKUP(TRIM(E2264&amp;""),'Référentiel Articles'!$A$2:$F$634,2,FALSE),""))</f>
      </c>
      <c r="D2264" s="83">
        <f>IF($E2264="","",IFERROR(VLOOKUP(TRIM(E2264&amp;""),'Référentiel Articles'!$A$2:$F$634,3,FALSE),""))</f>
      </c>
      <c r="E2264" s="81" t="str">
        <v/>
      </c>
      <c r="F2264" s="83">
        <f>IF($E2264="","",IFERROR(VLOOKUP(TRIM(E2264&amp;""),'Référentiel Articles'!$A$2:$F$634,4,FALSE),""))</f>
      </c>
      <c r="G2264" s="84">
        <f>IF($E2264="","",IFERROR(VLOOKUP(TRIM(E2264&amp;""),'Référentiel Articles'!$A$2:$F$634,5,FALSE),""))</f>
      </c>
      <c r="H2264" s="85" t="str">
        <v/>
      </c>
      <c r="I2264" s="84">
        <f>IF($E2264="","",IFERROR(VLOOKUP(TRIM(E2264&amp;""),'Référentiel Articles'!$A$2:$F$634,6,FALSE),""))</f>
      </c>
      <c r="J2264" s="90">
        <f>IF(OR($E2264="",$H2264=""),"",$H2264*$I2264)</f>
      </c>
      <c r="K2264" s="87" t="str">
        <v/>
      </c>
    </row>
    <row r="2265">
      <c r="A2265" s="74" t="str">
        <v/>
      </c>
      <c r="B2265" s="74" t="str">
        <v/>
      </c>
      <c r="C2265" s="75">
        <f>IF($E2265="","",IFERROR(VLOOKUP(TRIM(E2265&amp;""),'Référentiel Articles'!$A$2:$F$634,2,FALSE),""))</f>
      </c>
      <c r="D2265" s="75">
        <f>IF($E2265="","",IFERROR(VLOOKUP(TRIM(E2265&amp;""),'Référentiel Articles'!$A$2:$F$634,3,FALSE),""))</f>
      </c>
      <c r="E2265" s="74" t="str">
        <v/>
      </c>
      <c r="F2265" s="75">
        <f>IF($E2265="","",IFERROR(VLOOKUP(TRIM(E2265&amp;""),'Référentiel Articles'!$A$2:$F$634,4,FALSE),""))</f>
      </c>
      <c r="G2265" s="76">
        <f>IF($E2265="","",IFERROR(VLOOKUP(TRIM(E2265&amp;""),'Référentiel Articles'!$A$2:$F$634,5,FALSE),""))</f>
      </c>
      <c r="H2265" s="77" t="str">
        <v/>
      </c>
      <c r="I2265" s="76">
        <f>IF($E2265="","",IFERROR(VLOOKUP(TRIM(E2265&amp;""),'Référentiel Articles'!$A$2:$F$634,6,FALSE),""))</f>
      </c>
      <c r="J2265" s="78">
        <f>IF(OR($E2265="",$H2265=""),"",$H2265*$I2265)</f>
      </c>
      <c r="K2265" s="79" t="str">
        <v/>
      </c>
    </row>
    <row r="2266">
      <c r="A2266" s="81" t="str">
        <v/>
      </c>
      <c r="B2266" s="81" t="str">
        <v/>
      </c>
      <c r="C2266" s="83">
        <f>IF($E2266="","",IFERROR(VLOOKUP(TRIM(E2266&amp;""),'Référentiel Articles'!$A$2:$F$634,2,FALSE),""))</f>
      </c>
      <c r="D2266" s="83">
        <f>IF($E2266="","",IFERROR(VLOOKUP(TRIM(E2266&amp;""),'Référentiel Articles'!$A$2:$F$634,3,FALSE),""))</f>
      </c>
      <c r="E2266" s="81" t="str">
        <v/>
      </c>
      <c r="F2266" s="83">
        <f>IF($E2266="","",IFERROR(VLOOKUP(TRIM(E2266&amp;""),'Référentiel Articles'!$A$2:$F$634,4,FALSE),""))</f>
      </c>
      <c r="G2266" s="84">
        <f>IF($E2266="","",IFERROR(VLOOKUP(TRIM(E2266&amp;""),'Référentiel Articles'!$A$2:$F$634,5,FALSE),""))</f>
      </c>
      <c r="H2266" s="85" t="str">
        <v/>
      </c>
      <c r="I2266" s="84">
        <f>IF($E2266="","",IFERROR(VLOOKUP(TRIM(E2266&amp;""),'Référentiel Articles'!$A$2:$F$634,6,FALSE),""))</f>
      </c>
      <c r="J2266" s="90">
        <f>IF(OR($E2266="",$H2266=""),"",$H2266*$I2266)</f>
      </c>
      <c r="K2266" s="87" t="str">
        <v/>
      </c>
    </row>
    <row r="2267">
      <c r="A2267" s="74" t="str">
        <v/>
      </c>
      <c r="B2267" s="74" t="str">
        <v/>
      </c>
      <c r="C2267" s="75">
        <f>IF($E2267="","",IFERROR(VLOOKUP(TRIM(E2267&amp;""),'Référentiel Articles'!$A$2:$F$634,2,FALSE),""))</f>
      </c>
      <c r="D2267" s="75">
        <f>IF($E2267="","",IFERROR(VLOOKUP(TRIM(E2267&amp;""),'Référentiel Articles'!$A$2:$F$634,3,FALSE),""))</f>
      </c>
      <c r="E2267" s="74" t="str">
        <v/>
      </c>
      <c r="F2267" s="75">
        <f>IF($E2267="","",IFERROR(VLOOKUP(TRIM(E2267&amp;""),'Référentiel Articles'!$A$2:$F$634,4,FALSE),""))</f>
      </c>
      <c r="G2267" s="76">
        <f>IF($E2267="","",IFERROR(VLOOKUP(TRIM(E2267&amp;""),'Référentiel Articles'!$A$2:$F$634,5,FALSE),""))</f>
      </c>
      <c r="H2267" s="77" t="str">
        <v/>
      </c>
      <c r="I2267" s="76">
        <f>IF($E2267="","",IFERROR(VLOOKUP(TRIM(E2267&amp;""),'Référentiel Articles'!$A$2:$F$634,6,FALSE),""))</f>
      </c>
      <c r="J2267" s="78">
        <f>IF(OR($E2267="",$H2267=""),"",$H2267*$I2267)</f>
      </c>
      <c r="K2267" s="79" t="str">
        <v/>
      </c>
    </row>
    <row r="2268">
      <c r="A2268" s="81" t="str">
        <v/>
      </c>
      <c r="B2268" s="81" t="str">
        <v/>
      </c>
      <c r="C2268" s="83">
        <f>IF($E2268="","",IFERROR(VLOOKUP(TRIM(E2268&amp;""),'Référentiel Articles'!$A$2:$F$634,2,FALSE),""))</f>
      </c>
      <c r="D2268" s="83">
        <f>IF($E2268="","",IFERROR(VLOOKUP(TRIM(E2268&amp;""),'Référentiel Articles'!$A$2:$F$634,3,FALSE),""))</f>
      </c>
      <c r="E2268" s="81" t="str">
        <v/>
      </c>
      <c r="F2268" s="83">
        <f>IF($E2268="","",IFERROR(VLOOKUP(TRIM(E2268&amp;""),'Référentiel Articles'!$A$2:$F$634,4,FALSE),""))</f>
      </c>
      <c r="G2268" s="84">
        <f>IF($E2268="","",IFERROR(VLOOKUP(TRIM(E2268&amp;""),'Référentiel Articles'!$A$2:$F$634,5,FALSE),""))</f>
      </c>
      <c r="H2268" s="85" t="str">
        <v/>
      </c>
      <c r="I2268" s="84">
        <f>IF($E2268="","",IFERROR(VLOOKUP(TRIM(E2268&amp;""),'Référentiel Articles'!$A$2:$F$634,6,FALSE),""))</f>
      </c>
      <c r="J2268" s="90">
        <f>IF(OR($E2268="",$H2268=""),"",$H2268*$I2268)</f>
      </c>
      <c r="K2268" s="87" t="str">
        <v/>
      </c>
    </row>
    <row r="2269">
      <c r="A2269" s="74" t="str">
        <v/>
      </c>
      <c r="B2269" s="74" t="str">
        <v/>
      </c>
      <c r="C2269" s="75">
        <f>IF($E2269="","",IFERROR(VLOOKUP(TRIM(E2269&amp;""),'Référentiel Articles'!$A$2:$F$634,2,FALSE),""))</f>
      </c>
      <c r="D2269" s="75">
        <f>IF($E2269="","",IFERROR(VLOOKUP(TRIM(E2269&amp;""),'Référentiel Articles'!$A$2:$F$634,3,FALSE),""))</f>
      </c>
      <c r="E2269" s="74" t="str">
        <v/>
      </c>
      <c r="F2269" s="75">
        <f>IF($E2269="","",IFERROR(VLOOKUP(TRIM(E2269&amp;""),'Référentiel Articles'!$A$2:$F$634,4,FALSE),""))</f>
      </c>
      <c r="G2269" s="76">
        <f>IF($E2269="","",IFERROR(VLOOKUP(TRIM(E2269&amp;""),'Référentiel Articles'!$A$2:$F$634,5,FALSE),""))</f>
      </c>
      <c r="H2269" s="77" t="str">
        <v/>
      </c>
      <c r="I2269" s="76">
        <f>IF($E2269="","",IFERROR(VLOOKUP(TRIM(E2269&amp;""),'Référentiel Articles'!$A$2:$F$634,6,FALSE),""))</f>
      </c>
      <c r="J2269" s="78">
        <f>IF(OR($E2269="",$H2269=""),"",$H2269*$I2269)</f>
      </c>
      <c r="K2269" s="79" t="str">
        <v/>
      </c>
    </row>
    <row r="2270">
      <c r="A2270" s="81" t="str">
        <v/>
      </c>
      <c r="B2270" s="81" t="str">
        <v/>
      </c>
      <c r="C2270" s="83">
        <f>IF($E2270="","",IFERROR(VLOOKUP(TRIM(E2270&amp;""),'Référentiel Articles'!$A$2:$F$634,2,FALSE),""))</f>
      </c>
      <c r="D2270" s="83">
        <f>IF($E2270="","",IFERROR(VLOOKUP(TRIM(E2270&amp;""),'Référentiel Articles'!$A$2:$F$634,3,FALSE),""))</f>
      </c>
      <c r="E2270" s="81" t="str">
        <v/>
      </c>
      <c r="F2270" s="83">
        <f>IF($E2270="","",IFERROR(VLOOKUP(TRIM(E2270&amp;""),'Référentiel Articles'!$A$2:$F$634,4,FALSE),""))</f>
      </c>
      <c r="G2270" s="84">
        <f>IF($E2270="","",IFERROR(VLOOKUP(TRIM(E2270&amp;""),'Référentiel Articles'!$A$2:$F$634,5,FALSE),""))</f>
      </c>
      <c r="H2270" s="85" t="str">
        <v/>
      </c>
      <c r="I2270" s="84">
        <f>IF($E2270="","",IFERROR(VLOOKUP(TRIM(E2270&amp;""),'Référentiel Articles'!$A$2:$F$634,6,FALSE),""))</f>
      </c>
      <c r="J2270" s="90">
        <f>IF(OR($E2270="",$H2270=""),"",$H2270*$I2270)</f>
      </c>
      <c r="K2270" s="87" t="str">
        <v/>
      </c>
    </row>
    <row r="2271">
      <c r="A2271" s="74" t="str">
        <v/>
      </c>
      <c r="B2271" s="74" t="str">
        <v/>
      </c>
      <c r="C2271" s="75">
        <f>IF($E2271="","",IFERROR(VLOOKUP(TRIM(E2271&amp;""),'Référentiel Articles'!$A$2:$F$634,2,FALSE),""))</f>
      </c>
      <c r="D2271" s="75">
        <f>IF($E2271="","",IFERROR(VLOOKUP(TRIM(E2271&amp;""),'Référentiel Articles'!$A$2:$F$634,3,FALSE),""))</f>
      </c>
      <c r="E2271" s="74" t="str">
        <v/>
      </c>
      <c r="F2271" s="75">
        <f>IF($E2271="","",IFERROR(VLOOKUP(TRIM(E2271&amp;""),'Référentiel Articles'!$A$2:$F$634,4,FALSE),""))</f>
      </c>
      <c r="G2271" s="76">
        <f>IF($E2271="","",IFERROR(VLOOKUP(TRIM(E2271&amp;""),'Référentiel Articles'!$A$2:$F$634,5,FALSE),""))</f>
      </c>
      <c r="H2271" s="77" t="str">
        <v/>
      </c>
      <c r="I2271" s="76">
        <f>IF($E2271="","",IFERROR(VLOOKUP(TRIM(E2271&amp;""),'Référentiel Articles'!$A$2:$F$634,6,FALSE),""))</f>
      </c>
      <c r="J2271" s="78">
        <f>IF(OR($E2271="",$H2271=""),"",$H2271*$I2271)</f>
      </c>
      <c r="K2271" s="79" t="str">
        <v/>
      </c>
    </row>
    <row r="2272">
      <c r="A2272" s="81" t="str">
        <v/>
      </c>
      <c r="B2272" s="81" t="str">
        <v/>
      </c>
      <c r="C2272" s="83">
        <f>IF($E2272="","",IFERROR(VLOOKUP(TRIM(E2272&amp;""),'Référentiel Articles'!$A$2:$F$634,2,FALSE),""))</f>
      </c>
      <c r="D2272" s="83">
        <f>IF($E2272="","",IFERROR(VLOOKUP(TRIM(E2272&amp;""),'Référentiel Articles'!$A$2:$F$634,3,FALSE),""))</f>
      </c>
      <c r="E2272" s="81" t="str">
        <v/>
      </c>
      <c r="F2272" s="83">
        <f>IF($E2272="","",IFERROR(VLOOKUP(TRIM(E2272&amp;""),'Référentiel Articles'!$A$2:$F$634,4,FALSE),""))</f>
      </c>
      <c r="G2272" s="84">
        <f>IF($E2272="","",IFERROR(VLOOKUP(TRIM(E2272&amp;""),'Référentiel Articles'!$A$2:$F$634,5,FALSE),""))</f>
      </c>
      <c r="H2272" s="85" t="str">
        <v/>
      </c>
      <c r="I2272" s="84">
        <f>IF($E2272="","",IFERROR(VLOOKUP(TRIM(E2272&amp;""),'Référentiel Articles'!$A$2:$F$634,6,FALSE),""))</f>
      </c>
      <c r="J2272" s="90">
        <f>IF(OR($E2272="",$H2272=""),"",$H2272*$I2272)</f>
      </c>
      <c r="K2272" s="87" t="str">
        <v/>
      </c>
    </row>
    <row r="2273">
      <c r="A2273" s="74" t="str">
        <v/>
      </c>
      <c r="B2273" s="74" t="str">
        <v/>
      </c>
      <c r="C2273" s="75">
        <f>IF($E2273="","",IFERROR(VLOOKUP(TRIM(E2273&amp;""),'Référentiel Articles'!$A$2:$F$634,2,FALSE),""))</f>
      </c>
      <c r="D2273" s="75">
        <f>IF($E2273="","",IFERROR(VLOOKUP(TRIM(E2273&amp;""),'Référentiel Articles'!$A$2:$F$634,3,FALSE),""))</f>
      </c>
      <c r="E2273" s="74" t="str">
        <v/>
      </c>
      <c r="F2273" s="75">
        <f>IF($E2273="","",IFERROR(VLOOKUP(TRIM(E2273&amp;""),'Référentiel Articles'!$A$2:$F$634,4,FALSE),""))</f>
      </c>
      <c r="G2273" s="76">
        <f>IF($E2273="","",IFERROR(VLOOKUP(TRIM(E2273&amp;""),'Référentiel Articles'!$A$2:$F$634,5,FALSE),""))</f>
      </c>
      <c r="H2273" s="77" t="str">
        <v/>
      </c>
      <c r="I2273" s="76">
        <f>IF($E2273="","",IFERROR(VLOOKUP(TRIM(E2273&amp;""),'Référentiel Articles'!$A$2:$F$634,6,FALSE),""))</f>
      </c>
      <c r="J2273" s="78">
        <f>IF(OR($E2273="",$H2273=""),"",$H2273*$I2273)</f>
      </c>
      <c r="K2273" s="79" t="str">
        <v/>
      </c>
    </row>
    <row r="2274">
      <c r="A2274" s="81" t="str">
        <v/>
      </c>
      <c r="B2274" s="81" t="str">
        <v/>
      </c>
      <c r="C2274" s="83">
        <f>IF($E2274="","",IFERROR(VLOOKUP(TRIM(E2274&amp;""),'Référentiel Articles'!$A$2:$F$634,2,FALSE),""))</f>
      </c>
      <c r="D2274" s="83">
        <f>IF($E2274="","",IFERROR(VLOOKUP(TRIM(E2274&amp;""),'Référentiel Articles'!$A$2:$F$634,3,FALSE),""))</f>
      </c>
      <c r="E2274" s="81" t="str">
        <v/>
      </c>
      <c r="F2274" s="83">
        <f>IF($E2274="","",IFERROR(VLOOKUP(TRIM(E2274&amp;""),'Référentiel Articles'!$A$2:$F$634,4,FALSE),""))</f>
      </c>
      <c r="G2274" s="84">
        <f>IF($E2274="","",IFERROR(VLOOKUP(TRIM(E2274&amp;""),'Référentiel Articles'!$A$2:$F$634,5,FALSE),""))</f>
      </c>
      <c r="H2274" s="85" t="str">
        <v/>
      </c>
      <c r="I2274" s="84">
        <f>IF($E2274="","",IFERROR(VLOOKUP(TRIM(E2274&amp;""),'Référentiel Articles'!$A$2:$F$634,6,FALSE),""))</f>
      </c>
      <c r="J2274" s="90">
        <f>IF(OR($E2274="",$H2274=""),"",$H2274*$I2274)</f>
      </c>
      <c r="K2274" s="87" t="str">
        <v/>
      </c>
    </row>
    <row r="2275">
      <c r="A2275" s="74" t="str">
        <v/>
      </c>
      <c r="B2275" s="74" t="str">
        <v/>
      </c>
      <c r="C2275" s="75">
        <f>IF($E2275="","",IFERROR(VLOOKUP(TRIM(E2275&amp;""),'Référentiel Articles'!$A$2:$F$634,2,FALSE),""))</f>
      </c>
      <c r="D2275" s="75">
        <f>IF($E2275="","",IFERROR(VLOOKUP(TRIM(E2275&amp;""),'Référentiel Articles'!$A$2:$F$634,3,FALSE),""))</f>
      </c>
      <c r="E2275" s="74" t="str">
        <v/>
      </c>
      <c r="F2275" s="75">
        <f>IF($E2275="","",IFERROR(VLOOKUP(TRIM(E2275&amp;""),'Référentiel Articles'!$A$2:$F$634,4,FALSE),""))</f>
      </c>
      <c r="G2275" s="76">
        <f>IF($E2275="","",IFERROR(VLOOKUP(TRIM(E2275&amp;""),'Référentiel Articles'!$A$2:$F$634,5,FALSE),""))</f>
      </c>
      <c r="H2275" s="77" t="str">
        <v/>
      </c>
      <c r="I2275" s="76">
        <f>IF($E2275="","",IFERROR(VLOOKUP(TRIM(E2275&amp;""),'Référentiel Articles'!$A$2:$F$634,6,FALSE),""))</f>
      </c>
      <c r="J2275" s="78">
        <f>IF(OR($E2275="",$H2275=""),"",$H2275*$I2275)</f>
      </c>
      <c r="K2275" s="79" t="str">
        <v/>
      </c>
    </row>
    <row r="2276">
      <c r="A2276" s="81" t="str">
        <v/>
      </c>
      <c r="B2276" s="81" t="str">
        <v/>
      </c>
      <c r="C2276" s="83">
        <f>IF($E2276="","",IFERROR(VLOOKUP(TRIM(E2276&amp;""),'Référentiel Articles'!$A$2:$F$634,2,FALSE),""))</f>
      </c>
      <c r="D2276" s="83">
        <f>IF($E2276="","",IFERROR(VLOOKUP(TRIM(E2276&amp;""),'Référentiel Articles'!$A$2:$F$634,3,FALSE),""))</f>
      </c>
      <c r="E2276" s="81" t="str">
        <v/>
      </c>
      <c r="F2276" s="83">
        <f>IF($E2276="","",IFERROR(VLOOKUP(TRIM(E2276&amp;""),'Référentiel Articles'!$A$2:$F$634,4,FALSE),""))</f>
      </c>
      <c r="G2276" s="84">
        <f>IF($E2276="","",IFERROR(VLOOKUP(TRIM(E2276&amp;""),'Référentiel Articles'!$A$2:$F$634,5,FALSE),""))</f>
      </c>
      <c r="H2276" s="85" t="str">
        <v/>
      </c>
      <c r="I2276" s="84">
        <f>IF($E2276="","",IFERROR(VLOOKUP(TRIM(E2276&amp;""),'Référentiel Articles'!$A$2:$F$634,6,FALSE),""))</f>
      </c>
      <c r="J2276" s="90">
        <f>IF(OR($E2276="",$H2276=""),"",$H2276*$I2276)</f>
      </c>
      <c r="K2276" s="87" t="str">
        <v/>
      </c>
    </row>
    <row r="2277">
      <c r="A2277" s="74" t="str">
        <v/>
      </c>
      <c r="B2277" s="74" t="str">
        <v/>
      </c>
      <c r="C2277" s="75">
        <f>IF($E2277="","",IFERROR(VLOOKUP(TRIM(E2277&amp;""),'Référentiel Articles'!$A$2:$F$634,2,FALSE),""))</f>
      </c>
      <c r="D2277" s="75">
        <f>IF($E2277="","",IFERROR(VLOOKUP(TRIM(E2277&amp;""),'Référentiel Articles'!$A$2:$F$634,3,FALSE),""))</f>
      </c>
      <c r="E2277" s="74" t="str">
        <v/>
      </c>
      <c r="F2277" s="75">
        <f>IF($E2277="","",IFERROR(VLOOKUP(TRIM(E2277&amp;""),'Référentiel Articles'!$A$2:$F$634,4,FALSE),""))</f>
      </c>
      <c r="G2277" s="76">
        <f>IF($E2277="","",IFERROR(VLOOKUP(TRIM(E2277&amp;""),'Référentiel Articles'!$A$2:$F$634,5,FALSE),""))</f>
      </c>
      <c r="H2277" s="77" t="str">
        <v/>
      </c>
      <c r="I2277" s="76">
        <f>IF($E2277="","",IFERROR(VLOOKUP(TRIM(E2277&amp;""),'Référentiel Articles'!$A$2:$F$634,6,FALSE),""))</f>
      </c>
      <c r="J2277" s="78">
        <f>IF(OR($E2277="",$H2277=""),"",$H2277*$I2277)</f>
      </c>
      <c r="K2277" s="79" t="str">
        <v/>
      </c>
    </row>
    <row r="2278">
      <c r="A2278" s="81" t="str">
        <v/>
      </c>
      <c r="B2278" s="81" t="str">
        <v/>
      </c>
      <c r="C2278" s="83">
        <f>IF($E2278="","",IFERROR(VLOOKUP(TRIM(E2278&amp;""),'Référentiel Articles'!$A$2:$F$634,2,FALSE),""))</f>
      </c>
      <c r="D2278" s="83">
        <f>IF($E2278="","",IFERROR(VLOOKUP(TRIM(E2278&amp;""),'Référentiel Articles'!$A$2:$F$634,3,FALSE),""))</f>
      </c>
      <c r="E2278" s="81" t="str">
        <v/>
      </c>
      <c r="F2278" s="83">
        <f>IF($E2278="","",IFERROR(VLOOKUP(TRIM(E2278&amp;""),'Référentiel Articles'!$A$2:$F$634,4,FALSE),""))</f>
      </c>
      <c r="G2278" s="84">
        <f>IF($E2278="","",IFERROR(VLOOKUP(TRIM(E2278&amp;""),'Référentiel Articles'!$A$2:$F$634,5,FALSE),""))</f>
      </c>
      <c r="H2278" s="85" t="str">
        <v/>
      </c>
      <c r="I2278" s="84">
        <f>IF($E2278="","",IFERROR(VLOOKUP(TRIM(E2278&amp;""),'Référentiel Articles'!$A$2:$F$634,6,FALSE),""))</f>
      </c>
      <c r="J2278" s="90">
        <f>IF(OR($E2278="",$H2278=""),"",$H2278*$I2278)</f>
      </c>
      <c r="K2278" s="87" t="str">
        <v/>
      </c>
    </row>
    <row r="2279">
      <c r="A2279" s="74" t="str">
        <v/>
      </c>
      <c r="B2279" s="74" t="str">
        <v/>
      </c>
      <c r="C2279" s="75">
        <f>IF($E2279="","",IFERROR(VLOOKUP(TRIM(E2279&amp;""),'Référentiel Articles'!$A$2:$F$634,2,FALSE),""))</f>
      </c>
      <c r="D2279" s="75">
        <f>IF($E2279="","",IFERROR(VLOOKUP(TRIM(E2279&amp;""),'Référentiel Articles'!$A$2:$F$634,3,FALSE),""))</f>
      </c>
      <c r="E2279" s="74" t="str">
        <v/>
      </c>
      <c r="F2279" s="75">
        <f>IF($E2279="","",IFERROR(VLOOKUP(TRIM(E2279&amp;""),'Référentiel Articles'!$A$2:$F$634,4,FALSE),""))</f>
      </c>
      <c r="G2279" s="76">
        <f>IF($E2279="","",IFERROR(VLOOKUP(TRIM(E2279&amp;""),'Référentiel Articles'!$A$2:$F$634,5,FALSE),""))</f>
      </c>
      <c r="H2279" s="77" t="str">
        <v/>
      </c>
      <c r="I2279" s="76">
        <f>IF($E2279="","",IFERROR(VLOOKUP(TRIM(E2279&amp;""),'Référentiel Articles'!$A$2:$F$634,6,FALSE),""))</f>
      </c>
      <c r="J2279" s="78">
        <f>IF(OR($E2279="",$H2279=""),"",$H2279*$I2279)</f>
      </c>
      <c r="K2279" s="79" t="str">
        <v/>
      </c>
    </row>
    <row r="2280">
      <c r="A2280" s="81" t="str">
        <v/>
      </c>
      <c r="B2280" s="81" t="str">
        <v/>
      </c>
      <c r="C2280" s="83">
        <f>IF($E2280="","",IFERROR(VLOOKUP(TRIM(E2280&amp;""),'Référentiel Articles'!$A$2:$F$634,2,FALSE),""))</f>
      </c>
      <c r="D2280" s="83">
        <f>IF($E2280="","",IFERROR(VLOOKUP(TRIM(E2280&amp;""),'Référentiel Articles'!$A$2:$F$634,3,FALSE),""))</f>
      </c>
      <c r="E2280" s="81" t="str">
        <v/>
      </c>
      <c r="F2280" s="83">
        <f>IF($E2280="","",IFERROR(VLOOKUP(TRIM(E2280&amp;""),'Référentiel Articles'!$A$2:$F$634,4,FALSE),""))</f>
      </c>
      <c r="G2280" s="84">
        <f>IF($E2280="","",IFERROR(VLOOKUP(TRIM(E2280&amp;""),'Référentiel Articles'!$A$2:$F$634,5,FALSE),""))</f>
      </c>
      <c r="H2280" s="85" t="str">
        <v/>
      </c>
      <c r="I2280" s="84">
        <f>IF($E2280="","",IFERROR(VLOOKUP(TRIM(E2280&amp;""),'Référentiel Articles'!$A$2:$F$634,6,FALSE),""))</f>
      </c>
      <c r="J2280" s="90">
        <f>IF(OR($E2280="",$H2280=""),"",$H2280*$I2280)</f>
      </c>
      <c r="K2280" s="87" t="str">
        <v/>
      </c>
    </row>
    <row r="2281">
      <c r="A2281" s="74" t="str">
        <v/>
      </c>
      <c r="B2281" s="74" t="str">
        <v/>
      </c>
      <c r="C2281" s="75">
        <f>IF($E2281="","",IFERROR(VLOOKUP(TRIM(E2281&amp;""),'Référentiel Articles'!$A$2:$F$634,2,FALSE),""))</f>
      </c>
      <c r="D2281" s="75">
        <f>IF($E2281="","",IFERROR(VLOOKUP(TRIM(E2281&amp;""),'Référentiel Articles'!$A$2:$F$634,3,FALSE),""))</f>
      </c>
      <c r="E2281" s="74" t="str">
        <v/>
      </c>
      <c r="F2281" s="75">
        <f>IF($E2281="","",IFERROR(VLOOKUP(TRIM(E2281&amp;""),'Référentiel Articles'!$A$2:$F$634,4,FALSE),""))</f>
      </c>
      <c r="G2281" s="76">
        <f>IF($E2281="","",IFERROR(VLOOKUP(TRIM(E2281&amp;""),'Référentiel Articles'!$A$2:$F$634,5,FALSE),""))</f>
      </c>
      <c r="H2281" s="77" t="str">
        <v/>
      </c>
      <c r="I2281" s="76">
        <f>IF($E2281="","",IFERROR(VLOOKUP(TRIM(E2281&amp;""),'Référentiel Articles'!$A$2:$F$634,6,FALSE),""))</f>
      </c>
      <c r="J2281" s="78">
        <f>IF(OR($E2281="",$H2281=""),"",$H2281*$I2281)</f>
      </c>
      <c r="K2281" s="79" t="str">
        <v/>
      </c>
    </row>
    <row r="2282">
      <c r="A2282" s="81" t="str">
        <v/>
      </c>
      <c r="B2282" s="81" t="str">
        <v/>
      </c>
      <c r="C2282" s="83">
        <f>IF($E2282="","",IFERROR(VLOOKUP(TRIM(E2282&amp;""),'Référentiel Articles'!$A$2:$F$634,2,FALSE),""))</f>
      </c>
      <c r="D2282" s="83">
        <f>IF($E2282="","",IFERROR(VLOOKUP(TRIM(E2282&amp;""),'Référentiel Articles'!$A$2:$F$634,3,FALSE),""))</f>
      </c>
      <c r="E2282" s="81" t="str">
        <v/>
      </c>
      <c r="F2282" s="83">
        <f>IF($E2282="","",IFERROR(VLOOKUP(TRIM(E2282&amp;""),'Référentiel Articles'!$A$2:$F$634,4,FALSE),""))</f>
      </c>
      <c r="G2282" s="84">
        <f>IF($E2282="","",IFERROR(VLOOKUP(TRIM(E2282&amp;""),'Référentiel Articles'!$A$2:$F$634,5,FALSE),""))</f>
      </c>
      <c r="H2282" s="85" t="str">
        <v/>
      </c>
      <c r="I2282" s="84">
        <f>IF($E2282="","",IFERROR(VLOOKUP(TRIM(E2282&amp;""),'Référentiel Articles'!$A$2:$F$634,6,FALSE),""))</f>
      </c>
      <c r="J2282" s="90">
        <f>IF(OR($E2282="",$H2282=""),"",$H2282*$I2282)</f>
      </c>
      <c r="K2282" s="87" t="str">
        <v/>
      </c>
    </row>
    <row r="2283">
      <c r="A2283" s="74" t="str">
        <v/>
      </c>
      <c r="B2283" s="74" t="str">
        <v/>
      </c>
      <c r="C2283" s="75">
        <f>IF($E2283="","",IFERROR(VLOOKUP(TRIM(E2283&amp;""),'Référentiel Articles'!$A$2:$F$634,2,FALSE),""))</f>
      </c>
      <c r="D2283" s="75">
        <f>IF($E2283="","",IFERROR(VLOOKUP(TRIM(E2283&amp;""),'Référentiel Articles'!$A$2:$F$634,3,FALSE),""))</f>
      </c>
      <c r="E2283" s="74" t="str">
        <v/>
      </c>
      <c r="F2283" s="75">
        <f>IF($E2283="","",IFERROR(VLOOKUP(TRIM(E2283&amp;""),'Référentiel Articles'!$A$2:$F$634,4,FALSE),""))</f>
      </c>
      <c r="G2283" s="76">
        <f>IF($E2283="","",IFERROR(VLOOKUP(TRIM(E2283&amp;""),'Référentiel Articles'!$A$2:$F$634,5,FALSE),""))</f>
      </c>
      <c r="H2283" s="77" t="str">
        <v/>
      </c>
      <c r="I2283" s="76">
        <f>IF($E2283="","",IFERROR(VLOOKUP(TRIM(E2283&amp;""),'Référentiel Articles'!$A$2:$F$634,6,FALSE),""))</f>
      </c>
      <c r="J2283" s="78">
        <f>IF(OR($E2283="",$H2283=""),"",$H2283*$I2283)</f>
      </c>
      <c r="K2283" s="79" t="str">
        <v/>
      </c>
    </row>
    <row r="2284">
      <c r="A2284" s="81" t="str">
        <v/>
      </c>
      <c r="B2284" s="81" t="str">
        <v/>
      </c>
      <c r="C2284" s="83">
        <f>IF($E2284="","",IFERROR(VLOOKUP(TRIM(E2284&amp;""),'Référentiel Articles'!$A$2:$F$634,2,FALSE),""))</f>
      </c>
      <c r="D2284" s="83">
        <f>IF($E2284="","",IFERROR(VLOOKUP(TRIM(E2284&amp;""),'Référentiel Articles'!$A$2:$F$634,3,FALSE),""))</f>
      </c>
      <c r="E2284" s="81" t="str">
        <v/>
      </c>
      <c r="F2284" s="83">
        <f>IF($E2284="","",IFERROR(VLOOKUP(TRIM(E2284&amp;""),'Référentiel Articles'!$A$2:$F$634,4,FALSE),""))</f>
      </c>
      <c r="G2284" s="84">
        <f>IF($E2284="","",IFERROR(VLOOKUP(TRIM(E2284&amp;""),'Référentiel Articles'!$A$2:$F$634,5,FALSE),""))</f>
      </c>
      <c r="H2284" s="85" t="str">
        <v/>
      </c>
      <c r="I2284" s="84">
        <f>IF($E2284="","",IFERROR(VLOOKUP(TRIM(E2284&amp;""),'Référentiel Articles'!$A$2:$F$634,6,FALSE),""))</f>
      </c>
      <c r="J2284" s="90">
        <f>IF(OR($E2284="",$H2284=""),"",$H2284*$I2284)</f>
      </c>
      <c r="K2284" s="87" t="str">
        <v/>
      </c>
    </row>
    <row r="2285">
      <c r="A2285" s="74" t="str">
        <v/>
      </c>
      <c r="B2285" s="74" t="str">
        <v/>
      </c>
      <c r="C2285" s="75">
        <f>IF($E2285="","",IFERROR(VLOOKUP(TRIM(E2285&amp;""),'Référentiel Articles'!$A$2:$F$634,2,FALSE),""))</f>
      </c>
      <c r="D2285" s="75">
        <f>IF($E2285="","",IFERROR(VLOOKUP(TRIM(E2285&amp;""),'Référentiel Articles'!$A$2:$F$634,3,FALSE),""))</f>
      </c>
      <c r="E2285" s="74" t="str">
        <v/>
      </c>
      <c r="F2285" s="75">
        <f>IF($E2285="","",IFERROR(VLOOKUP(TRIM(E2285&amp;""),'Référentiel Articles'!$A$2:$F$634,4,FALSE),""))</f>
      </c>
      <c r="G2285" s="76">
        <f>IF($E2285="","",IFERROR(VLOOKUP(TRIM(E2285&amp;""),'Référentiel Articles'!$A$2:$F$634,5,FALSE),""))</f>
      </c>
      <c r="H2285" s="77" t="str">
        <v/>
      </c>
      <c r="I2285" s="76">
        <f>IF($E2285="","",IFERROR(VLOOKUP(TRIM(E2285&amp;""),'Référentiel Articles'!$A$2:$F$634,6,FALSE),""))</f>
      </c>
      <c r="J2285" s="78">
        <f>IF(OR($E2285="",$H2285=""),"",$H2285*$I2285)</f>
      </c>
      <c r="K2285" s="79" t="str">
        <v/>
      </c>
    </row>
    <row r="2286">
      <c r="A2286" s="81" t="str">
        <v/>
      </c>
      <c r="B2286" s="81" t="str">
        <v/>
      </c>
      <c r="C2286" s="83">
        <f>IF($E2286="","",IFERROR(VLOOKUP(TRIM(E2286&amp;""),'Référentiel Articles'!$A$2:$F$634,2,FALSE),""))</f>
      </c>
      <c r="D2286" s="83">
        <f>IF($E2286="","",IFERROR(VLOOKUP(TRIM(E2286&amp;""),'Référentiel Articles'!$A$2:$F$634,3,FALSE),""))</f>
      </c>
      <c r="E2286" s="81" t="str">
        <v/>
      </c>
      <c r="F2286" s="83">
        <f>IF($E2286="","",IFERROR(VLOOKUP(TRIM(E2286&amp;""),'Référentiel Articles'!$A$2:$F$634,4,FALSE),""))</f>
      </c>
      <c r="G2286" s="84">
        <f>IF($E2286="","",IFERROR(VLOOKUP(TRIM(E2286&amp;""),'Référentiel Articles'!$A$2:$F$634,5,FALSE),""))</f>
      </c>
      <c r="H2286" s="85" t="str">
        <v/>
      </c>
      <c r="I2286" s="84">
        <f>IF($E2286="","",IFERROR(VLOOKUP(TRIM(E2286&amp;""),'Référentiel Articles'!$A$2:$F$634,6,FALSE),""))</f>
      </c>
      <c r="J2286" s="90">
        <f>IF(OR($E2286="",$H2286=""),"",$H2286*$I2286)</f>
      </c>
      <c r="K2286" s="87" t="str">
        <v/>
      </c>
    </row>
    <row r="2287">
      <c r="A2287" s="74" t="str">
        <v/>
      </c>
      <c r="B2287" s="74" t="str">
        <v/>
      </c>
      <c r="C2287" s="75">
        <f>IF($E2287="","",IFERROR(VLOOKUP(TRIM(E2287&amp;""),'Référentiel Articles'!$A$2:$F$634,2,FALSE),""))</f>
      </c>
      <c r="D2287" s="75">
        <f>IF($E2287="","",IFERROR(VLOOKUP(TRIM(E2287&amp;""),'Référentiel Articles'!$A$2:$F$634,3,FALSE),""))</f>
      </c>
      <c r="E2287" s="74" t="str">
        <v/>
      </c>
      <c r="F2287" s="75">
        <f>IF($E2287="","",IFERROR(VLOOKUP(TRIM(E2287&amp;""),'Référentiel Articles'!$A$2:$F$634,4,FALSE),""))</f>
      </c>
      <c r="G2287" s="76">
        <f>IF($E2287="","",IFERROR(VLOOKUP(TRIM(E2287&amp;""),'Référentiel Articles'!$A$2:$F$634,5,FALSE),""))</f>
      </c>
      <c r="H2287" s="77" t="str">
        <v/>
      </c>
      <c r="I2287" s="76">
        <f>IF($E2287="","",IFERROR(VLOOKUP(TRIM(E2287&amp;""),'Référentiel Articles'!$A$2:$F$634,6,FALSE),""))</f>
      </c>
      <c r="J2287" s="78">
        <f>IF(OR($E2287="",$H2287=""),"",$H2287*$I2287)</f>
      </c>
      <c r="K2287" s="79" t="str">
        <v/>
      </c>
    </row>
    <row r="2288">
      <c r="A2288" s="81" t="str">
        <v/>
      </c>
      <c r="B2288" s="81" t="str">
        <v/>
      </c>
      <c r="C2288" s="83">
        <f>IF($E2288="","",IFERROR(VLOOKUP(TRIM(E2288&amp;""),'Référentiel Articles'!$A$2:$F$634,2,FALSE),""))</f>
      </c>
      <c r="D2288" s="83">
        <f>IF($E2288="","",IFERROR(VLOOKUP(TRIM(E2288&amp;""),'Référentiel Articles'!$A$2:$F$634,3,FALSE),""))</f>
      </c>
      <c r="E2288" s="81" t="str">
        <v/>
      </c>
      <c r="F2288" s="83">
        <f>IF($E2288="","",IFERROR(VLOOKUP(TRIM(E2288&amp;""),'Référentiel Articles'!$A$2:$F$634,4,FALSE),""))</f>
      </c>
      <c r="G2288" s="84">
        <f>IF($E2288="","",IFERROR(VLOOKUP(TRIM(E2288&amp;""),'Référentiel Articles'!$A$2:$F$634,5,FALSE),""))</f>
      </c>
      <c r="H2288" s="85" t="str">
        <v/>
      </c>
      <c r="I2288" s="84">
        <f>IF($E2288="","",IFERROR(VLOOKUP(TRIM(E2288&amp;""),'Référentiel Articles'!$A$2:$F$634,6,FALSE),""))</f>
      </c>
      <c r="J2288" s="90">
        <f>IF(OR($E2288="",$H2288=""),"",$H2288*$I2288)</f>
      </c>
      <c r="K2288" s="87" t="str">
        <v/>
      </c>
    </row>
    <row r="2289">
      <c r="A2289" s="74" t="str">
        <v/>
      </c>
      <c r="B2289" s="74" t="str">
        <v/>
      </c>
      <c r="C2289" s="75">
        <f>IF($E2289="","",IFERROR(VLOOKUP(TRIM(E2289&amp;""),'Référentiel Articles'!$A$2:$F$634,2,FALSE),""))</f>
      </c>
      <c r="D2289" s="75">
        <f>IF($E2289="","",IFERROR(VLOOKUP(TRIM(E2289&amp;""),'Référentiel Articles'!$A$2:$F$634,3,FALSE),""))</f>
      </c>
      <c r="E2289" s="74" t="str">
        <v/>
      </c>
      <c r="F2289" s="75">
        <f>IF($E2289="","",IFERROR(VLOOKUP(TRIM(E2289&amp;""),'Référentiel Articles'!$A$2:$F$634,4,FALSE),""))</f>
      </c>
      <c r="G2289" s="76">
        <f>IF($E2289="","",IFERROR(VLOOKUP(TRIM(E2289&amp;""),'Référentiel Articles'!$A$2:$F$634,5,FALSE),""))</f>
      </c>
      <c r="H2289" s="77" t="str">
        <v/>
      </c>
      <c r="I2289" s="76">
        <f>IF($E2289="","",IFERROR(VLOOKUP(TRIM(E2289&amp;""),'Référentiel Articles'!$A$2:$F$634,6,FALSE),""))</f>
      </c>
      <c r="J2289" s="78">
        <f>IF(OR($E2289="",$H2289=""),"",$H2289*$I2289)</f>
      </c>
      <c r="K2289" s="79" t="str">
        <v/>
      </c>
    </row>
    <row r="2290">
      <c r="A2290" s="81" t="str">
        <v/>
      </c>
      <c r="B2290" s="81" t="str">
        <v/>
      </c>
      <c r="C2290" s="83">
        <f>IF($E2290="","",IFERROR(VLOOKUP(TRIM(E2290&amp;""),'Référentiel Articles'!$A$2:$F$634,2,FALSE),""))</f>
      </c>
      <c r="D2290" s="83">
        <f>IF($E2290="","",IFERROR(VLOOKUP(TRIM(E2290&amp;""),'Référentiel Articles'!$A$2:$F$634,3,FALSE),""))</f>
      </c>
      <c r="E2290" s="81" t="str">
        <v/>
      </c>
      <c r="F2290" s="83">
        <f>IF($E2290="","",IFERROR(VLOOKUP(TRIM(E2290&amp;""),'Référentiel Articles'!$A$2:$F$634,4,FALSE),""))</f>
      </c>
      <c r="G2290" s="84">
        <f>IF($E2290="","",IFERROR(VLOOKUP(TRIM(E2290&amp;""),'Référentiel Articles'!$A$2:$F$634,5,FALSE),""))</f>
      </c>
      <c r="H2290" s="85" t="str">
        <v/>
      </c>
      <c r="I2290" s="84">
        <f>IF($E2290="","",IFERROR(VLOOKUP(TRIM(E2290&amp;""),'Référentiel Articles'!$A$2:$F$634,6,FALSE),""))</f>
      </c>
      <c r="J2290" s="90">
        <f>IF(OR($E2290="",$H2290=""),"",$H2290*$I2290)</f>
      </c>
      <c r="K2290" s="87" t="str">
        <v/>
      </c>
    </row>
    <row r="2291">
      <c r="A2291" s="74" t="str">
        <v/>
      </c>
      <c r="B2291" s="74" t="str">
        <v/>
      </c>
      <c r="C2291" s="75">
        <f>IF($E2291="","",IFERROR(VLOOKUP(TRIM(E2291&amp;""),'Référentiel Articles'!$A$2:$F$634,2,FALSE),""))</f>
      </c>
      <c r="D2291" s="75">
        <f>IF($E2291="","",IFERROR(VLOOKUP(TRIM(E2291&amp;""),'Référentiel Articles'!$A$2:$F$634,3,FALSE),""))</f>
      </c>
      <c r="E2291" s="74" t="str">
        <v/>
      </c>
      <c r="F2291" s="75">
        <f>IF($E2291="","",IFERROR(VLOOKUP(TRIM(E2291&amp;""),'Référentiel Articles'!$A$2:$F$634,4,FALSE),""))</f>
      </c>
      <c r="G2291" s="76">
        <f>IF($E2291="","",IFERROR(VLOOKUP(TRIM(E2291&amp;""),'Référentiel Articles'!$A$2:$F$634,5,FALSE),""))</f>
      </c>
      <c r="H2291" s="77" t="str">
        <v/>
      </c>
      <c r="I2291" s="76">
        <f>IF($E2291="","",IFERROR(VLOOKUP(TRIM(E2291&amp;""),'Référentiel Articles'!$A$2:$F$634,6,FALSE),""))</f>
      </c>
      <c r="J2291" s="78">
        <f>IF(OR($E2291="",$H2291=""),"",$H2291*$I2291)</f>
      </c>
      <c r="K2291" s="79" t="str">
        <v/>
      </c>
    </row>
    <row r="2292">
      <c r="A2292" s="81" t="str">
        <v/>
      </c>
      <c r="B2292" s="81" t="str">
        <v/>
      </c>
      <c r="C2292" s="83">
        <f>IF($E2292="","",IFERROR(VLOOKUP(TRIM(E2292&amp;""),'Référentiel Articles'!$A$2:$F$634,2,FALSE),""))</f>
      </c>
      <c r="D2292" s="83">
        <f>IF($E2292="","",IFERROR(VLOOKUP(TRIM(E2292&amp;""),'Référentiel Articles'!$A$2:$F$634,3,FALSE),""))</f>
      </c>
      <c r="E2292" s="81" t="str">
        <v/>
      </c>
      <c r="F2292" s="83">
        <f>IF($E2292="","",IFERROR(VLOOKUP(TRIM(E2292&amp;""),'Référentiel Articles'!$A$2:$F$634,4,FALSE),""))</f>
      </c>
      <c r="G2292" s="84">
        <f>IF($E2292="","",IFERROR(VLOOKUP(TRIM(E2292&amp;""),'Référentiel Articles'!$A$2:$F$634,5,FALSE),""))</f>
      </c>
      <c r="H2292" s="85" t="str">
        <v/>
      </c>
      <c r="I2292" s="84">
        <f>IF($E2292="","",IFERROR(VLOOKUP(TRIM(E2292&amp;""),'Référentiel Articles'!$A$2:$F$634,6,FALSE),""))</f>
      </c>
      <c r="J2292" s="90">
        <f>IF(OR($E2292="",$H2292=""),"",$H2292*$I2292)</f>
      </c>
      <c r="K2292" s="87" t="str">
        <v/>
      </c>
    </row>
    <row r="2293">
      <c r="A2293" s="74" t="str">
        <v/>
      </c>
      <c r="B2293" s="74" t="str">
        <v/>
      </c>
      <c r="C2293" s="75">
        <f>IF($E2293="","",IFERROR(VLOOKUP(TRIM(E2293&amp;""),'Référentiel Articles'!$A$2:$F$634,2,FALSE),""))</f>
      </c>
      <c r="D2293" s="75">
        <f>IF($E2293="","",IFERROR(VLOOKUP(TRIM(E2293&amp;""),'Référentiel Articles'!$A$2:$F$634,3,FALSE),""))</f>
      </c>
      <c r="E2293" s="74" t="str">
        <v/>
      </c>
      <c r="F2293" s="75">
        <f>IF($E2293="","",IFERROR(VLOOKUP(TRIM(E2293&amp;""),'Référentiel Articles'!$A$2:$F$634,4,FALSE),""))</f>
      </c>
      <c r="G2293" s="76">
        <f>IF($E2293="","",IFERROR(VLOOKUP(TRIM(E2293&amp;""),'Référentiel Articles'!$A$2:$F$634,5,FALSE),""))</f>
      </c>
      <c r="H2293" s="77" t="str">
        <v/>
      </c>
      <c r="I2293" s="76">
        <f>IF($E2293="","",IFERROR(VLOOKUP(TRIM(E2293&amp;""),'Référentiel Articles'!$A$2:$F$634,6,FALSE),""))</f>
      </c>
      <c r="J2293" s="78">
        <f>IF(OR($E2293="",$H2293=""),"",$H2293*$I2293)</f>
      </c>
      <c r="K2293" s="79" t="str">
        <v/>
      </c>
    </row>
    <row r="2294">
      <c r="A2294" s="81" t="str">
        <v/>
      </c>
      <c r="B2294" s="81" t="str">
        <v/>
      </c>
      <c r="C2294" s="83">
        <f>IF($E2294="","",IFERROR(VLOOKUP(TRIM(E2294&amp;""),'Référentiel Articles'!$A$2:$F$634,2,FALSE),""))</f>
      </c>
      <c r="D2294" s="83">
        <f>IF($E2294="","",IFERROR(VLOOKUP(TRIM(E2294&amp;""),'Référentiel Articles'!$A$2:$F$634,3,FALSE),""))</f>
      </c>
      <c r="E2294" s="81" t="str">
        <v/>
      </c>
      <c r="F2294" s="83">
        <f>IF($E2294="","",IFERROR(VLOOKUP(TRIM(E2294&amp;""),'Référentiel Articles'!$A$2:$F$634,4,FALSE),""))</f>
      </c>
      <c r="G2294" s="84">
        <f>IF($E2294="","",IFERROR(VLOOKUP(TRIM(E2294&amp;""),'Référentiel Articles'!$A$2:$F$634,5,FALSE),""))</f>
      </c>
      <c r="H2294" s="85" t="str">
        <v/>
      </c>
      <c r="I2294" s="84">
        <f>IF($E2294="","",IFERROR(VLOOKUP(TRIM(E2294&amp;""),'Référentiel Articles'!$A$2:$F$634,6,FALSE),""))</f>
      </c>
      <c r="J2294" s="90">
        <f>IF(OR($E2294="",$H2294=""),"",$H2294*$I2294)</f>
      </c>
      <c r="K2294" s="87" t="str">
        <v/>
      </c>
    </row>
    <row r="2295">
      <c r="A2295" s="74" t="str">
        <v/>
      </c>
      <c r="B2295" s="74" t="str">
        <v/>
      </c>
      <c r="C2295" s="75">
        <f>IF($E2295="","",IFERROR(VLOOKUP(TRIM(E2295&amp;""),'Référentiel Articles'!$A$2:$F$634,2,FALSE),""))</f>
      </c>
      <c r="D2295" s="75">
        <f>IF($E2295="","",IFERROR(VLOOKUP(TRIM(E2295&amp;""),'Référentiel Articles'!$A$2:$F$634,3,FALSE),""))</f>
      </c>
      <c r="E2295" s="74" t="str">
        <v/>
      </c>
      <c r="F2295" s="75">
        <f>IF($E2295="","",IFERROR(VLOOKUP(TRIM(E2295&amp;""),'Référentiel Articles'!$A$2:$F$634,4,FALSE),""))</f>
      </c>
      <c r="G2295" s="76">
        <f>IF($E2295="","",IFERROR(VLOOKUP(TRIM(E2295&amp;""),'Référentiel Articles'!$A$2:$F$634,5,FALSE),""))</f>
      </c>
      <c r="H2295" s="77" t="str">
        <v/>
      </c>
      <c r="I2295" s="76">
        <f>IF($E2295="","",IFERROR(VLOOKUP(TRIM(E2295&amp;""),'Référentiel Articles'!$A$2:$F$634,6,FALSE),""))</f>
      </c>
      <c r="J2295" s="78">
        <f>IF(OR($E2295="",$H2295=""),"",$H2295*$I2295)</f>
      </c>
      <c r="K2295" s="79" t="str">
        <v/>
      </c>
    </row>
    <row r="2296">
      <c r="A2296" s="81" t="str">
        <v/>
      </c>
      <c r="B2296" s="81" t="str">
        <v/>
      </c>
      <c r="C2296" s="83">
        <f>IF($E2296="","",IFERROR(VLOOKUP(TRIM(E2296&amp;""),'Référentiel Articles'!$A$2:$F$634,2,FALSE),""))</f>
      </c>
      <c r="D2296" s="83">
        <f>IF($E2296="","",IFERROR(VLOOKUP(TRIM(E2296&amp;""),'Référentiel Articles'!$A$2:$F$634,3,FALSE),""))</f>
      </c>
      <c r="E2296" s="81" t="str">
        <v/>
      </c>
      <c r="F2296" s="83">
        <f>IF($E2296="","",IFERROR(VLOOKUP(TRIM(E2296&amp;""),'Référentiel Articles'!$A$2:$F$634,4,FALSE),""))</f>
      </c>
      <c r="G2296" s="84">
        <f>IF($E2296="","",IFERROR(VLOOKUP(TRIM(E2296&amp;""),'Référentiel Articles'!$A$2:$F$634,5,FALSE),""))</f>
      </c>
      <c r="H2296" s="85" t="str">
        <v/>
      </c>
      <c r="I2296" s="84">
        <f>IF($E2296="","",IFERROR(VLOOKUP(TRIM(E2296&amp;""),'Référentiel Articles'!$A$2:$F$634,6,FALSE),""))</f>
      </c>
      <c r="J2296" s="90">
        <f>IF(OR($E2296="",$H2296=""),"",$H2296*$I2296)</f>
      </c>
      <c r="K2296" s="87" t="str">
        <v/>
      </c>
    </row>
    <row r="2297">
      <c r="A2297" s="74" t="str">
        <v/>
      </c>
      <c r="B2297" s="74" t="str">
        <v/>
      </c>
      <c r="C2297" s="75">
        <f>IF($E2297="","",IFERROR(VLOOKUP(TRIM(E2297&amp;""),'Référentiel Articles'!$A$2:$F$634,2,FALSE),""))</f>
      </c>
      <c r="D2297" s="75">
        <f>IF($E2297="","",IFERROR(VLOOKUP(TRIM(E2297&amp;""),'Référentiel Articles'!$A$2:$F$634,3,FALSE),""))</f>
      </c>
      <c r="E2297" s="74" t="str">
        <v/>
      </c>
      <c r="F2297" s="75">
        <f>IF($E2297="","",IFERROR(VLOOKUP(TRIM(E2297&amp;""),'Référentiel Articles'!$A$2:$F$634,4,FALSE),""))</f>
      </c>
      <c r="G2297" s="76">
        <f>IF($E2297="","",IFERROR(VLOOKUP(TRIM(E2297&amp;""),'Référentiel Articles'!$A$2:$F$634,5,FALSE),""))</f>
      </c>
      <c r="H2297" s="77" t="str">
        <v/>
      </c>
      <c r="I2297" s="76">
        <f>IF($E2297="","",IFERROR(VLOOKUP(TRIM(E2297&amp;""),'Référentiel Articles'!$A$2:$F$634,6,FALSE),""))</f>
      </c>
      <c r="J2297" s="78">
        <f>IF(OR($E2297="",$H2297=""),"",$H2297*$I2297)</f>
      </c>
      <c r="K2297" s="79" t="str">
        <v/>
      </c>
    </row>
    <row r="2298">
      <c r="A2298" s="81" t="str">
        <v/>
      </c>
      <c r="B2298" s="81" t="str">
        <v/>
      </c>
      <c r="C2298" s="83">
        <f>IF($E2298="","",IFERROR(VLOOKUP(TRIM(E2298&amp;""),'Référentiel Articles'!$A$2:$F$634,2,FALSE),""))</f>
      </c>
      <c r="D2298" s="83">
        <f>IF($E2298="","",IFERROR(VLOOKUP(TRIM(E2298&amp;""),'Référentiel Articles'!$A$2:$F$634,3,FALSE),""))</f>
      </c>
      <c r="E2298" s="81" t="str">
        <v/>
      </c>
      <c r="F2298" s="83">
        <f>IF($E2298="","",IFERROR(VLOOKUP(TRIM(E2298&amp;""),'Référentiel Articles'!$A$2:$F$634,4,FALSE),""))</f>
      </c>
      <c r="G2298" s="84">
        <f>IF($E2298="","",IFERROR(VLOOKUP(TRIM(E2298&amp;""),'Référentiel Articles'!$A$2:$F$634,5,FALSE),""))</f>
      </c>
      <c r="H2298" s="85" t="str">
        <v/>
      </c>
      <c r="I2298" s="84">
        <f>IF($E2298="","",IFERROR(VLOOKUP(TRIM(E2298&amp;""),'Référentiel Articles'!$A$2:$F$634,6,FALSE),""))</f>
      </c>
      <c r="J2298" s="90">
        <f>IF(OR($E2298="",$H2298=""),"",$H2298*$I2298)</f>
      </c>
      <c r="K2298" s="87" t="str">
        <v/>
      </c>
    </row>
    <row r="2299">
      <c r="A2299" s="74" t="str">
        <v/>
      </c>
      <c r="B2299" s="74" t="str">
        <v/>
      </c>
      <c r="C2299" s="75">
        <f>IF($E2299="","",IFERROR(VLOOKUP(TRIM(E2299&amp;""),'Référentiel Articles'!$A$2:$F$634,2,FALSE),""))</f>
      </c>
      <c r="D2299" s="75">
        <f>IF($E2299="","",IFERROR(VLOOKUP(TRIM(E2299&amp;""),'Référentiel Articles'!$A$2:$F$634,3,FALSE),""))</f>
      </c>
      <c r="E2299" s="74" t="str">
        <v/>
      </c>
      <c r="F2299" s="75">
        <f>IF($E2299="","",IFERROR(VLOOKUP(TRIM(E2299&amp;""),'Référentiel Articles'!$A$2:$F$634,4,FALSE),""))</f>
      </c>
      <c r="G2299" s="76">
        <f>IF($E2299="","",IFERROR(VLOOKUP(TRIM(E2299&amp;""),'Référentiel Articles'!$A$2:$F$634,5,FALSE),""))</f>
      </c>
      <c r="H2299" s="77" t="str">
        <v/>
      </c>
      <c r="I2299" s="76">
        <f>IF($E2299="","",IFERROR(VLOOKUP(TRIM(E2299&amp;""),'Référentiel Articles'!$A$2:$F$634,6,FALSE),""))</f>
      </c>
      <c r="J2299" s="78">
        <f>IF(OR($E2299="",$H2299=""),"",$H2299*$I2299)</f>
      </c>
      <c r="K2299" s="79" t="str">
        <v/>
      </c>
    </row>
    <row r="2300">
      <c r="A2300" s="81" t="str">
        <v/>
      </c>
      <c r="B2300" s="81" t="str">
        <v/>
      </c>
      <c r="C2300" s="83">
        <f>IF($E2300="","",IFERROR(VLOOKUP(TRIM(E2300&amp;""),'Référentiel Articles'!$A$2:$F$634,2,FALSE),""))</f>
      </c>
      <c r="D2300" s="83">
        <f>IF($E2300="","",IFERROR(VLOOKUP(TRIM(E2300&amp;""),'Référentiel Articles'!$A$2:$F$634,3,FALSE),""))</f>
      </c>
      <c r="E2300" s="81" t="str">
        <v/>
      </c>
      <c r="F2300" s="83">
        <f>IF($E2300="","",IFERROR(VLOOKUP(TRIM(E2300&amp;""),'Référentiel Articles'!$A$2:$F$634,4,FALSE),""))</f>
      </c>
      <c r="G2300" s="84">
        <f>IF($E2300="","",IFERROR(VLOOKUP(TRIM(E2300&amp;""),'Référentiel Articles'!$A$2:$F$634,5,FALSE),""))</f>
      </c>
      <c r="H2300" s="85" t="str">
        <v/>
      </c>
      <c r="I2300" s="84">
        <f>IF($E2300="","",IFERROR(VLOOKUP(TRIM(E2300&amp;""),'Référentiel Articles'!$A$2:$F$634,6,FALSE),""))</f>
      </c>
      <c r="J2300" s="90">
        <f>IF(OR($E2300="",$H2300=""),"",$H2300*$I2300)</f>
      </c>
      <c r="K2300" s="87" t="str">
        <v/>
      </c>
    </row>
    <row r="2301">
      <c r="A2301" s="74" t="str">
        <v/>
      </c>
      <c r="B2301" s="74" t="str">
        <v/>
      </c>
      <c r="C2301" s="75">
        <f>IF($E2301="","",IFERROR(VLOOKUP(TRIM(E2301&amp;""),'Référentiel Articles'!$A$2:$F$634,2,FALSE),""))</f>
      </c>
      <c r="D2301" s="75">
        <f>IF($E2301="","",IFERROR(VLOOKUP(TRIM(E2301&amp;""),'Référentiel Articles'!$A$2:$F$634,3,FALSE),""))</f>
      </c>
      <c r="E2301" s="74" t="str">
        <v/>
      </c>
      <c r="F2301" s="75">
        <f>IF($E2301="","",IFERROR(VLOOKUP(TRIM(E2301&amp;""),'Référentiel Articles'!$A$2:$F$634,4,FALSE),""))</f>
      </c>
      <c r="G2301" s="76">
        <f>IF($E2301="","",IFERROR(VLOOKUP(TRIM(E2301&amp;""),'Référentiel Articles'!$A$2:$F$634,5,FALSE),""))</f>
      </c>
      <c r="H2301" s="77" t="str">
        <v/>
      </c>
      <c r="I2301" s="76">
        <f>IF($E2301="","",IFERROR(VLOOKUP(TRIM(E2301&amp;""),'Référentiel Articles'!$A$2:$F$634,6,FALSE),""))</f>
      </c>
      <c r="J2301" s="78">
        <f>IF(OR($E2301="",$H2301=""),"",$H2301*$I2301)</f>
      </c>
      <c r="K2301" s="79" t="str">
        <v/>
      </c>
    </row>
    <row r="2302">
      <c r="A2302" s="81" t="str">
        <v/>
      </c>
      <c r="B2302" s="81" t="str">
        <v/>
      </c>
      <c r="C2302" s="83">
        <f>IF($E2302="","",IFERROR(VLOOKUP(TRIM(E2302&amp;""),'Référentiel Articles'!$A$2:$F$634,2,FALSE),""))</f>
      </c>
      <c r="D2302" s="83">
        <f>IF($E2302="","",IFERROR(VLOOKUP(TRIM(E2302&amp;""),'Référentiel Articles'!$A$2:$F$634,3,FALSE),""))</f>
      </c>
      <c r="E2302" s="81" t="str">
        <v/>
      </c>
      <c r="F2302" s="83">
        <f>IF($E2302="","",IFERROR(VLOOKUP(TRIM(E2302&amp;""),'Référentiel Articles'!$A$2:$F$634,4,FALSE),""))</f>
      </c>
      <c r="G2302" s="84">
        <f>IF($E2302="","",IFERROR(VLOOKUP(TRIM(E2302&amp;""),'Référentiel Articles'!$A$2:$F$634,5,FALSE),""))</f>
      </c>
      <c r="H2302" s="85" t="str">
        <v/>
      </c>
      <c r="I2302" s="84">
        <f>IF($E2302="","",IFERROR(VLOOKUP(TRIM(E2302&amp;""),'Référentiel Articles'!$A$2:$F$634,6,FALSE),""))</f>
      </c>
      <c r="J2302" s="90">
        <f>IF(OR($E2302="",$H2302=""),"",$H2302*$I2302)</f>
      </c>
      <c r="K2302" s="87" t="str">
        <v/>
      </c>
    </row>
    <row r="2303">
      <c r="A2303" s="74" t="str">
        <v/>
      </c>
      <c r="B2303" s="74" t="str">
        <v/>
      </c>
      <c r="C2303" s="75">
        <f>IF($E2303="","",IFERROR(VLOOKUP(TRIM(E2303&amp;""),'Référentiel Articles'!$A$2:$F$634,2,FALSE),""))</f>
      </c>
      <c r="D2303" s="75">
        <f>IF($E2303="","",IFERROR(VLOOKUP(TRIM(E2303&amp;""),'Référentiel Articles'!$A$2:$F$634,3,FALSE),""))</f>
      </c>
      <c r="E2303" s="74" t="str">
        <v/>
      </c>
      <c r="F2303" s="75">
        <f>IF($E2303="","",IFERROR(VLOOKUP(TRIM(E2303&amp;""),'Référentiel Articles'!$A$2:$F$634,4,FALSE),""))</f>
      </c>
      <c r="G2303" s="76">
        <f>IF($E2303="","",IFERROR(VLOOKUP(TRIM(E2303&amp;""),'Référentiel Articles'!$A$2:$F$634,5,FALSE),""))</f>
      </c>
      <c r="H2303" s="77" t="str">
        <v/>
      </c>
      <c r="I2303" s="76">
        <f>IF($E2303="","",IFERROR(VLOOKUP(TRIM(E2303&amp;""),'Référentiel Articles'!$A$2:$F$634,6,FALSE),""))</f>
      </c>
      <c r="J2303" s="78">
        <f>IF(OR($E2303="",$H2303=""),"",$H2303*$I2303)</f>
      </c>
      <c r="K2303" s="79" t="str">
        <v/>
      </c>
    </row>
    <row r="2304">
      <c r="A2304" s="81" t="str">
        <v/>
      </c>
      <c r="B2304" s="81" t="str">
        <v/>
      </c>
      <c r="C2304" s="83">
        <f>IF($E2304="","",IFERROR(VLOOKUP(TRIM(E2304&amp;""),'Référentiel Articles'!$A$2:$F$634,2,FALSE),""))</f>
      </c>
      <c r="D2304" s="83">
        <f>IF($E2304="","",IFERROR(VLOOKUP(TRIM(E2304&amp;""),'Référentiel Articles'!$A$2:$F$634,3,FALSE),""))</f>
      </c>
      <c r="E2304" s="81" t="str">
        <v/>
      </c>
      <c r="F2304" s="83">
        <f>IF($E2304="","",IFERROR(VLOOKUP(TRIM(E2304&amp;""),'Référentiel Articles'!$A$2:$F$634,4,FALSE),""))</f>
      </c>
      <c r="G2304" s="84">
        <f>IF($E2304="","",IFERROR(VLOOKUP(TRIM(E2304&amp;""),'Référentiel Articles'!$A$2:$F$634,5,FALSE),""))</f>
      </c>
      <c r="H2304" s="85" t="str">
        <v/>
      </c>
      <c r="I2304" s="84">
        <f>IF($E2304="","",IFERROR(VLOOKUP(TRIM(E2304&amp;""),'Référentiel Articles'!$A$2:$F$634,6,FALSE),""))</f>
      </c>
      <c r="J2304" s="90">
        <f>IF(OR($E2304="",$H2304=""),"",$H2304*$I2304)</f>
      </c>
      <c r="K2304" s="87" t="str">
        <v/>
      </c>
    </row>
    <row r="2305">
      <c r="A2305" s="74" t="str">
        <v/>
      </c>
      <c r="B2305" s="74" t="str">
        <v/>
      </c>
      <c r="C2305" s="75">
        <f>IF($E2305="","",IFERROR(VLOOKUP(TRIM(E2305&amp;""),'Référentiel Articles'!$A$2:$F$634,2,FALSE),""))</f>
      </c>
      <c r="D2305" s="75">
        <f>IF($E2305="","",IFERROR(VLOOKUP(TRIM(E2305&amp;""),'Référentiel Articles'!$A$2:$F$634,3,FALSE),""))</f>
      </c>
      <c r="E2305" s="74" t="str">
        <v/>
      </c>
      <c r="F2305" s="75">
        <f>IF($E2305="","",IFERROR(VLOOKUP(TRIM(E2305&amp;""),'Référentiel Articles'!$A$2:$F$634,4,FALSE),""))</f>
      </c>
      <c r="G2305" s="76">
        <f>IF($E2305="","",IFERROR(VLOOKUP(TRIM(E2305&amp;""),'Référentiel Articles'!$A$2:$F$634,5,FALSE),""))</f>
      </c>
      <c r="H2305" s="77" t="str">
        <v/>
      </c>
      <c r="I2305" s="76">
        <f>IF($E2305="","",IFERROR(VLOOKUP(TRIM(E2305&amp;""),'Référentiel Articles'!$A$2:$F$634,6,FALSE),""))</f>
      </c>
      <c r="J2305" s="78">
        <f>IF(OR($E2305="",$H2305=""),"",$H2305*$I2305)</f>
      </c>
      <c r="K2305" s="79" t="str">
        <v/>
      </c>
    </row>
    <row r="2306">
      <c r="A2306" s="81" t="str">
        <v/>
      </c>
      <c r="B2306" s="81" t="str">
        <v/>
      </c>
      <c r="C2306" s="83">
        <f>IF($E2306="","",IFERROR(VLOOKUP(TRIM(E2306&amp;""),'Référentiel Articles'!$A$2:$F$634,2,FALSE),""))</f>
      </c>
      <c r="D2306" s="83">
        <f>IF($E2306="","",IFERROR(VLOOKUP(TRIM(E2306&amp;""),'Référentiel Articles'!$A$2:$F$634,3,FALSE),""))</f>
      </c>
      <c r="E2306" s="81" t="str">
        <v/>
      </c>
      <c r="F2306" s="83">
        <f>IF($E2306="","",IFERROR(VLOOKUP(TRIM(E2306&amp;""),'Référentiel Articles'!$A$2:$F$634,4,FALSE),""))</f>
      </c>
      <c r="G2306" s="84">
        <f>IF($E2306="","",IFERROR(VLOOKUP(TRIM(E2306&amp;""),'Référentiel Articles'!$A$2:$F$634,5,FALSE),""))</f>
      </c>
      <c r="H2306" s="85" t="str">
        <v/>
      </c>
      <c r="I2306" s="84">
        <f>IF($E2306="","",IFERROR(VLOOKUP(TRIM(E2306&amp;""),'Référentiel Articles'!$A$2:$F$634,6,FALSE),""))</f>
      </c>
      <c r="J2306" s="90">
        <f>IF(OR($E2306="",$H2306=""),"",$H2306*$I2306)</f>
      </c>
      <c r="K2306" s="87" t="str">
        <v/>
      </c>
    </row>
    <row r="2307">
      <c r="A2307" s="74" t="str">
        <v/>
      </c>
      <c r="B2307" s="74" t="str">
        <v/>
      </c>
      <c r="C2307" s="75">
        <f>IF($E2307="","",IFERROR(VLOOKUP(TRIM(E2307&amp;""),'Référentiel Articles'!$A$2:$F$634,2,FALSE),""))</f>
      </c>
      <c r="D2307" s="75">
        <f>IF($E2307="","",IFERROR(VLOOKUP(TRIM(E2307&amp;""),'Référentiel Articles'!$A$2:$F$634,3,FALSE),""))</f>
      </c>
      <c r="E2307" s="74" t="str">
        <v/>
      </c>
      <c r="F2307" s="75">
        <f>IF($E2307="","",IFERROR(VLOOKUP(TRIM(E2307&amp;""),'Référentiel Articles'!$A$2:$F$634,4,FALSE),""))</f>
      </c>
      <c r="G2307" s="76">
        <f>IF($E2307="","",IFERROR(VLOOKUP(TRIM(E2307&amp;""),'Référentiel Articles'!$A$2:$F$634,5,FALSE),""))</f>
      </c>
      <c r="H2307" s="77" t="str">
        <v/>
      </c>
      <c r="I2307" s="76">
        <f>IF($E2307="","",IFERROR(VLOOKUP(TRIM(E2307&amp;""),'Référentiel Articles'!$A$2:$F$634,6,FALSE),""))</f>
      </c>
      <c r="J2307" s="78">
        <f>IF(OR($E2307="",$H2307=""),"",$H2307*$I2307)</f>
      </c>
      <c r="K2307" s="79" t="str">
        <v/>
      </c>
    </row>
    <row r="2308">
      <c r="A2308" s="81" t="str">
        <v/>
      </c>
      <c r="B2308" s="81" t="str">
        <v/>
      </c>
      <c r="C2308" s="83">
        <f>IF($E2308="","",IFERROR(VLOOKUP(TRIM(E2308&amp;""),'Référentiel Articles'!$A$2:$F$634,2,FALSE),""))</f>
      </c>
      <c r="D2308" s="83">
        <f>IF($E2308="","",IFERROR(VLOOKUP(TRIM(E2308&amp;""),'Référentiel Articles'!$A$2:$F$634,3,FALSE),""))</f>
      </c>
      <c r="E2308" s="81" t="str">
        <v/>
      </c>
      <c r="F2308" s="83">
        <f>IF($E2308="","",IFERROR(VLOOKUP(TRIM(E2308&amp;""),'Référentiel Articles'!$A$2:$F$634,4,FALSE),""))</f>
      </c>
      <c r="G2308" s="84">
        <f>IF($E2308="","",IFERROR(VLOOKUP(TRIM(E2308&amp;""),'Référentiel Articles'!$A$2:$F$634,5,FALSE),""))</f>
      </c>
      <c r="H2308" s="85" t="str">
        <v/>
      </c>
      <c r="I2308" s="84">
        <f>IF($E2308="","",IFERROR(VLOOKUP(TRIM(E2308&amp;""),'Référentiel Articles'!$A$2:$F$634,6,FALSE),""))</f>
      </c>
      <c r="J2308" s="90">
        <f>IF(OR($E2308="",$H2308=""),"",$H2308*$I2308)</f>
      </c>
      <c r="K2308" s="87" t="str">
        <v/>
      </c>
    </row>
    <row r="2309">
      <c r="A2309" s="74" t="str">
        <v/>
      </c>
      <c r="B2309" s="74" t="str">
        <v/>
      </c>
      <c r="C2309" s="75">
        <f>IF($E2309="","",IFERROR(VLOOKUP(TRIM(E2309&amp;""),'Référentiel Articles'!$A$2:$F$634,2,FALSE),""))</f>
      </c>
      <c r="D2309" s="75">
        <f>IF($E2309="","",IFERROR(VLOOKUP(TRIM(E2309&amp;""),'Référentiel Articles'!$A$2:$F$634,3,FALSE),""))</f>
      </c>
      <c r="E2309" s="74" t="str">
        <v/>
      </c>
      <c r="F2309" s="75">
        <f>IF($E2309="","",IFERROR(VLOOKUP(TRIM(E2309&amp;""),'Référentiel Articles'!$A$2:$F$634,4,FALSE),""))</f>
      </c>
      <c r="G2309" s="76">
        <f>IF($E2309="","",IFERROR(VLOOKUP(TRIM(E2309&amp;""),'Référentiel Articles'!$A$2:$F$634,5,FALSE),""))</f>
      </c>
      <c r="H2309" s="77" t="str">
        <v/>
      </c>
      <c r="I2309" s="76">
        <f>IF($E2309="","",IFERROR(VLOOKUP(TRIM(E2309&amp;""),'Référentiel Articles'!$A$2:$F$634,6,FALSE),""))</f>
      </c>
      <c r="J2309" s="78">
        <f>IF(OR($E2309="",$H2309=""),"",$H2309*$I2309)</f>
      </c>
      <c r="K2309" s="79" t="str">
        <v/>
      </c>
    </row>
    <row r="2310">
      <c r="A2310" s="81" t="str">
        <v/>
      </c>
      <c r="B2310" s="81" t="str">
        <v/>
      </c>
      <c r="C2310" s="83">
        <f>IF($E2310="","",IFERROR(VLOOKUP(TRIM(E2310&amp;""),'Référentiel Articles'!$A$2:$F$634,2,FALSE),""))</f>
      </c>
      <c r="D2310" s="83">
        <f>IF($E2310="","",IFERROR(VLOOKUP(TRIM(E2310&amp;""),'Référentiel Articles'!$A$2:$F$634,3,FALSE),""))</f>
      </c>
      <c r="E2310" s="81" t="str">
        <v/>
      </c>
      <c r="F2310" s="83">
        <f>IF($E2310="","",IFERROR(VLOOKUP(TRIM(E2310&amp;""),'Référentiel Articles'!$A$2:$F$634,4,FALSE),""))</f>
      </c>
      <c r="G2310" s="84">
        <f>IF($E2310="","",IFERROR(VLOOKUP(TRIM(E2310&amp;""),'Référentiel Articles'!$A$2:$F$634,5,FALSE),""))</f>
      </c>
      <c r="H2310" s="85" t="str">
        <v/>
      </c>
      <c r="I2310" s="84">
        <f>IF($E2310="","",IFERROR(VLOOKUP(TRIM(E2310&amp;""),'Référentiel Articles'!$A$2:$F$634,6,FALSE),""))</f>
      </c>
      <c r="J2310" s="90">
        <f>IF(OR($E2310="",$H2310=""),"",$H2310*$I2310)</f>
      </c>
      <c r="K2310" s="87" t="str">
        <v/>
      </c>
    </row>
    <row r="2311">
      <c r="A2311" s="74" t="str">
        <v/>
      </c>
      <c r="B2311" s="74" t="str">
        <v/>
      </c>
      <c r="C2311" s="75">
        <f>IF($E2311="","",IFERROR(VLOOKUP(TRIM(E2311&amp;""),'Référentiel Articles'!$A$2:$F$634,2,FALSE),""))</f>
      </c>
      <c r="D2311" s="75">
        <f>IF($E2311="","",IFERROR(VLOOKUP(TRIM(E2311&amp;""),'Référentiel Articles'!$A$2:$F$634,3,FALSE),""))</f>
      </c>
      <c r="E2311" s="74" t="str">
        <v/>
      </c>
      <c r="F2311" s="75">
        <f>IF($E2311="","",IFERROR(VLOOKUP(TRIM(E2311&amp;""),'Référentiel Articles'!$A$2:$F$634,4,FALSE),""))</f>
      </c>
      <c r="G2311" s="76">
        <f>IF($E2311="","",IFERROR(VLOOKUP(TRIM(E2311&amp;""),'Référentiel Articles'!$A$2:$F$634,5,FALSE),""))</f>
      </c>
      <c r="H2311" s="77" t="str">
        <v/>
      </c>
      <c r="I2311" s="76">
        <f>IF($E2311="","",IFERROR(VLOOKUP(TRIM(E2311&amp;""),'Référentiel Articles'!$A$2:$F$634,6,FALSE),""))</f>
      </c>
      <c r="J2311" s="78">
        <f>IF(OR($E2311="",$H2311=""),"",$H2311*$I2311)</f>
      </c>
      <c r="K2311" s="79" t="str">
        <v/>
      </c>
    </row>
    <row r="2312">
      <c r="A2312" s="81" t="str">
        <v/>
      </c>
      <c r="B2312" s="81" t="str">
        <v/>
      </c>
      <c r="C2312" s="83">
        <f>IF($E2312="","",IFERROR(VLOOKUP(TRIM(E2312&amp;""),'Référentiel Articles'!$A$2:$F$634,2,FALSE),""))</f>
      </c>
      <c r="D2312" s="83">
        <f>IF($E2312="","",IFERROR(VLOOKUP(TRIM(E2312&amp;""),'Référentiel Articles'!$A$2:$F$634,3,FALSE),""))</f>
      </c>
      <c r="E2312" s="81" t="str">
        <v/>
      </c>
      <c r="F2312" s="83">
        <f>IF($E2312="","",IFERROR(VLOOKUP(TRIM(E2312&amp;""),'Référentiel Articles'!$A$2:$F$634,4,FALSE),""))</f>
      </c>
      <c r="G2312" s="84">
        <f>IF($E2312="","",IFERROR(VLOOKUP(TRIM(E2312&amp;""),'Référentiel Articles'!$A$2:$F$634,5,FALSE),""))</f>
      </c>
      <c r="H2312" s="85" t="str">
        <v/>
      </c>
      <c r="I2312" s="84">
        <f>IF($E2312="","",IFERROR(VLOOKUP(TRIM(E2312&amp;""),'Référentiel Articles'!$A$2:$F$634,6,FALSE),""))</f>
      </c>
      <c r="J2312" s="90">
        <f>IF(OR($E2312="",$H2312=""),"",$H2312*$I2312)</f>
      </c>
      <c r="K2312" s="87" t="str">
        <v/>
      </c>
    </row>
    <row r="2313">
      <c r="A2313" s="74" t="str">
        <v/>
      </c>
      <c r="B2313" s="74" t="str">
        <v/>
      </c>
      <c r="C2313" s="75">
        <f>IF($E2313="","",IFERROR(VLOOKUP(TRIM(E2313&amp;""),'Référentiel Articles'!$A$2:$F$634,2,FALSE),""))</f>
      </c>
      <c r="D2313" s="75">
        <f>IF($E2313="","",IFERROR(VLOOKUP(TRIM(E2313&amp;""),'Référentiel Articles'!$A$2:$F$634,3,FALSE),""))</f>
      </c>
      <c r="E2313" s="74" t="str">
        <v/>
      </c>
      <c r="F2313" s="75">
        <f>IF($E2313="","",IFERROR(VLOOKUP(TRIM(E2313&amp;""),'Référentiel Articles'!$A$2:$F$634,4,FALSE),""))</f>
      </c>
      <c r="G2313" s="76">
        <f>IF($E2313="","",IFERROR(VLOOKUP(TRIM(E2313&amp;""),'Référentiel Articles'!$A$2:$F$634,5,FALSE),""))</f>
      </c>
      <c r="H2313" s="77" t="str">
        <v/>
      </c>
      <c r="I2313" s="76">
        <f>IF($E2313="","",IFERROR(VLOOKUP(TRIM(E2313&amp;""),'Référentiel Articles'!$A$2:$F$634,6,FALSE),""))</f>
      </c>
      <c r="J2313" s="78">
        <f>IF(OR($E2313="",$H2313=""),"",$H2313*$I2313)</f>
      </c>
      <c r="K2313" s="79" t="str">
        <v/>
      </c>
    </row>
    <row r="2314">
      <c r="A2314" s="81" t="str">
        <v/>
      </c>
      <c r="B2314" s="81" t="str">
        <v/>
      </c>
      <c r="C2314" s="83">
        <f>IF($E2314="","",IFERROR(VLOOKUP(TRIM(E2314&amp;""),'Référentiel Articles'!$A$2:$F$634,2,FALSE),""))</f>
      </c>
      <c r="D2314" s="83">
        <f>IF($E2314="","",IFERROR(VLOOKUP(TRIM(E2314&amp;""),'Référentiel Articles'!$A$2:$F$634,3,FALSE),""))</f>
      </c>
      <c r="E2314" s="81" t="str">
        <v/>
      </c>
      <c r="F2314" s="83">
        <f>IF($E2314="","",IFERROR(VLOOKUP(TRIM(E2314&amp;""),'Référentiel Articles'!$A$2:$F$634,4,FALSE),""))</f>
      </c>
      <c r="G2314" s="84">
        <f>IF($E2314="","",IFERROR(VLOOKUP(TRIM(E2314&amp;""),'Référentiel Articles'!$A$2:$F$634,5,FALSE),""))</f>
      </c>
      <c r="H2314" s="85" t="str">
        <v/>
      </c>
      <c r="I2314" s="84">
        <f>IF($E2314="","",IFERROR(VLOOKUP(TRIM(E2314&amp;""),'Référentiel Articles'!$A$2:$F$634,6,FALSE),""))</f>
      </c>
      <c r="J2314" s="90">
        <f>IF(OR($E2314="",$H2314=""),"",$H2314*$I2314)</f>
      </c>
      <c r="K2314" s="87" t="str">
        <v/>
      </c>
    </row>
    <row r="2315">
      <c r="A2315" s="74" t="str">
        <v/>
      </c>
      <c r="B2315" s="74" t="str">
        <v/>
      </c>
      <c r="C2315" s="75">
        <f>IF($E2315="","",IFERROR(VLOOKUP(TRIM(E2315&amp;""),'Référentiel Articles'!$A$2:$F$634,2,FALSE),""))</f>
      </c>
      <c r="D2315" s="75">
        <f>IF($E2315="","",IFERROR(VLOOKUP(TRIM(E2315&amp;""),'Référentiel Articles'!$A$2:$F$634,3,FALSE),""))</f>
      </c>
      <c r="E2315" s="74" t="str">
        <v/>
      </c>
      <c r="F2315" s="75">
        <f>IF($E2315="","",IFERROR(VLOOKUP(TRIM(E2315&amp;""),'Référentiel Articles'!$A$2:$F$634,4,FALSE),""))</f>
      </c>
      <c r="G2315" s="76">
        <f>IF($E2315="","",IFERROR(VLOOKUP(TRIM(E2315&amp;""),'Référentiel Articles'!$A$2:$F$634,5,FALSE),""))</f>
      </c>
      <c r="H2315" s="77" t="str">
        <v/>
      </c>
      <c r="I2315" s="76">
        <f>IF($E2315="","",IFERROR(VLOOKUP(TRIM(E2315&amp;""),'Référentiel Articles'!$A$2:$F$634,6,FALSE),""))</f>
      </c>
      <c r="J2315" s="78">
        <f>IF(OR($E2315="",$H2315=""),"",$H2315*$I2315)</f>
      </c>
      <c r="K2315" s="79" t="str">
        <v/>
      </c>
    </row>
    <row r="2316">
      <c r="A2316" s="81" t="str">
        <v/>
      </c>
      <c r="B2316" s="81" t="str">
        <v/>
      </c>
      <c r="C2316" s="83">
        <f>IF($E2316="","",IFERROR(VLOOKUP(TRIM(E2316&amp;""),'Référentiel Articles'!$A$2:$F$634,2,FALSE),""))</f>
      </c>
      <c r="D2316" s="83">
        <f>IF($E2316="","",IFERROR(VLOOKUP(TRIM(E2316&amp;""),'Référentiel Articles'!$A$2:$F$634,3,FALSE),""))</f>
      </c>
      <c r="E2316" s="81" t="str">
        <v/>
      </c>
      <c r="F2316" s="83">
        <f>IF($E2316="","",IFERROR(VLOOKUP(TRIM(E2316&amp;""),'Référentiel Articles'!$A$2:$F$634,4,FALSE),""))</f>
      </c>
      <c r="G2316" s="84">
        <f>IF($E2316="","",IFERROR(VLOOKUP(TRIM(E2316&amp;""),'Référentiel Articles'!$A$2:$F$634,5,FALSE),""))</f>
      </c>
      <c r="H2316" s="85" t="str">
        <v/>
      </c>
      <c r="I2316" s="84">
        <f>IF($E2316="","",IFERROR(VLOOKUP(TRIM(E2316&amp;""),'Référentiel Articles'!$A$2:$F$634,6,FALSE),""))</f>
      </c>
      <c r="J2316" s="90">
        <f>IF(OR($E2316="",$H2316=""),"",$H2316*$I2316)</f>
      </c>
      <c r="K2316" s="87" t="str">
        <v/>
      </c>
    </row>
    <row r="2317">
      <c r="A2317" s="74" t="str">
        <v/>
      </c>
      <c r="B2317" s="74" t="str">
        <v/>
      </c>
      <c r="C2317" s="75">
        <f>IF($E2317="","",IFERROR(VLOOKUP(TRIM(E2317&amp;""),'Référentiel Articles'!$A$2:$F$634,2,FALSE),""))</f>
      </c>
      <c r="D2317" s="75">
        <f>IF($E2317="","",IFERROR(VLOOKUP(TRIM(E2317&amp;""),'Référentiel Articles'!$A$2:$F$634,3,FALSE),""))</f>
      </c>
      <c r="E2317" s="74" t="str">
        <v/>
      </c>
      <c r="F2317" s="75">
        <f>IF($E2317="","",IFERROR(VLOOKUP(TRIM(E2317&amp;""),'Référentiel Articles'!$A$2:$F$634,4,FALSE),""))</f>
      </c>
      <c r="G2317" s="76">
        <f>IF($E2317="","",IFERROR(VLOOKUP(TRIM(E2317&amp;""),'Référentiel Articles'!$A$2:$F$634,5,FALSE),""))</f>
      </c>
      <c r="H2317" s="77" t="str">
        <v/>
      </c>
      <c r="I2317" s="76">
        <f>IF($E2317="","",IFERROR(VLOOKUP(TRIM(E2317&amp;""),'Référentiel Articles'!$A$2:$F$634,6,FALSE),""))</f>
      </c>
      <c r="J2317" s="78">
        <f>IF(OR($E2317="",$H2317=""),"",$H2317*$I2317)</f>
      </c>
      <c r="K2317" s="79" t="str">
        <v/>
      </c>
    </row>
    <row r="2318">
      <c r="A2318" s="81" t="str">
        <v/>
      </c>
      <c r="B2318" s="81" t="str">
        <v/>
      </c>
      <c r="C2318" s="83">
        <f>IF($E2318="","",IFERROR(VLOOKUP(TRIM(E2318&amp;""),'Référentiel Articles'!$A$2:$F$634,2,FALSE),""))</f>
      </c>
      <c r="D2318" s="83">
        <f>IF($E2318="","",IFERROR(VLOOKUP(TRIM(E2318&amp;""),'Référentiel Articles'!$A$2:$F$634,3,FALSE),""))</f>
      </c>
      <c r="E2318" s="81" t="str">
        <v/>
      </c>
      <c r="F2318" s="83">
        <f>IF($E2318="","",IFERROR(VLOOKUP(TRIM(E2318&amp;""),'Référentiel Articles'!$A$2:$F$634,4,FALSE),""))</f>
      </c>
      <c r="G2318" s="84">
        <f>IF($E2318="","",IFERROR(VLOOKUP(TRIM(E2318&amp;""),'Référentiel Articles'!$A$2:$F$634,5,FALSE),""))</f>
      </c>
      <c r="H2318" s="85" t="str">
        <v/>
      </c>
      <c r="I2318" s="84">
        <f>IF($E2318="","",IFERROR(VLOOKUP(TRIM(E2318&amp;""),'Référentiel Articles'!$A$2:$F$634,6,FALSE),""))</f>
      </c>
      <c r="J2318" s="90">
        <f>IF(OR($E2318="",$H2318=""),"",$H2318*$I2318)</f>
      </c>
      <c r="K2318" s="87" t="str">
        <v/>
      </c>
    </row>
    <row r="2319">
      <c r="A2319" s="74" t="str">
        <v/>
      </c>
      <c r="B2319" s="74" t="str">
        <v/>
      </c>
      <c r="C2319" s="75">
        <f>IF($E2319="","",IFERROR(VLOOKUP(TRIM(E2319&amp;""),'Référentiel Articles'!$A$2:$F$634,2,FALSE),""))</f>
      </c>
      <c r="D2319" s="75">
        <f>IF($E2319="","",IFERROR(VLOOKUP(TRIM(E2319&amp;""),'Référentiel Articles'!$A$2:$F$634,3,FALSE),""))</f>
      </c>
      <c r="E2319" s="74" t="str">
        <v/>
      </c>
      <c r="F2319" s="75">
        <f>IF($E2319="","",IFERROR(VLOOKUP(TRIM(E2319&amp;""),'Référentiel Articles'!$A$2:$F$634,4,FALSE),""))</f>
      </c>
      <c r="G2319" s="76">
        <f>IF($E2319="","",IFERROR(VLOOKUP(TRIM(E2319&amp;""),'Référentiel Articles'!$A$2:$F$634,5,FALSE),""))</f>
      </c>
      <c r="H2319" s="77" t="str">
        <v/>
      </c>
      <c r="I2319" s="76">
        <f>IF($E2319="","",IFERROR(VLOOKUP(TRIM(E2319&amp;""),'Référentiel Articles'!$A$2:$F$634,6,FALSE),""))</f>
      </c>
      <c r="J2319" s="78">
        <f>IF(OR($E2319="",$H2319=""),"",$H2319*$I2319)</f>
      </c>
      <c r="K2319" s="79" t="str">
        <v/>
      </c>
    </row>
    <row r="2320">
      <c r="A2320" s="81" t="str">
        <v/>
      </c>
      <c r="B2320" s="81" t="str">
        <v/>
      </c>
      <c r="C2320" s="83">
        <f>IF($E2320="","",IFERROR(VLOOKUP(TRIM(E2320&amp;""),'Référentiel Articles'!$A$2:$F$634,2,FALSE),""))</f>
      </c>
      <c r="D2320" s="83">
        <f>IF($E2320="","",IFERROR(VLOOKUP(TRIM(E2320&amp;""),'Référentiel Articles'!$A$2:$F$634,3,FALSE),""))</f>
      </c>
      <c r="E2320" s="81" t="str">
        <v/>
      </c>
      <c r="F2320" s="83">
        <f>IF($E2320="","",IFERROR(VLOOKUP(TRIM(E2320&amp;""),'Référentiel Articles'!$A$2:$F$634,4,FALSE),""))</f>
      </c>
      <c r="G2320" s="84">
        <f>IF($E2320="","",IFERROR(VLOOKUP(TRIM(E2320&amp;""),'Référentiel Articles'!$A$2:$F$634,5,FALSE),""))</f>
      </c>
      <c r="H2320" s="85" t="str">
        <v/>
      </c>
      <c r="I2320" s="84">
        <f>IF($E2320="","",IFERROR(VLOOKUP(TRIM(E2320&amp;""),'Référentiel Articles'!$A$2:$F$634,6,FALSE),""))</f>
      </c>
      <c r="J2320" s="90">
        <f>IF(OR($E2320="",$H2320=""),"",$H2320*$I2320)</f>
      </c>
      <c r="K2320" s="87" t="str">
        <v/>
      </c>
    </row>
    <row r="2321">
      <c r="A2321" s="74" t="str">
        <v/>
      </c>
      <c r="B2321" s="74" t="str">
        <v/>
      </c>
      <c r="C2321" s="75">
        <f>IF($E2321="","",IFERROR(VLOOKUP(TRIM(E2321&amp;""),'Référentiel Articles'!$A$2:$F$634,2,FALSE),""))</f>
      </c>
      <c r="D2321" s="75">
        <f>IF($E2321="","",IFERROR(VLOOKUP(TRIM(E2321&amp;""),'Référentiel Articles'!$A$2:$F$634,3,FALSE),""))</f>
      </c>
      <c r="E2321" s="74" t="str">
        <v/>
      </c>
      <c r="F2321" s="75">
        <f>IF($E2321="","",IFERROR(VLOOKUP(TRIM(E2321&amp;""),'Référentiel Articles'!$A$2:$F$634,4,FALSE),""))</f>
      </c>
      <c r="G2321" s="76">
        <f>IF($E2321="","",IFERROR(VLOOKUP(TRIM(E2321&amp;""),'Référentiel Articles'!$A$2:$F$634,5,FALSE),""))</f>
      </c>
      <c r="H2321" s="77" t="str">
        <v/>
      </c>
      <c r="I2321" s="76">
        <f>IF($E2321="","",IFERROR(VLOOKUP(TRIM(E2321&amp;""),'Référentiel Articles'!$A$2:$F$634,6,FALSE),""))</f>
      </c>
      <c r="J2321" s="78">
        <f>IF(OR($E2321="",$H2321=""),"",$H2321*$I2321)</f>
      </c>
      <c r="K2321" s="79" t="str">
        <v/>
      </c>
    </row>
    <row r="2322">
      <c r="A2322" s="81" t="str">
        <v/>
      </c>
      <c r="B2322" s="81" t="str">
        <v/>
      </c>
      <c r="C2322" s="83">
        <f>IF($E2322="","",IFERROR(VLOOKUP(TRIM(E2322&amp;""),'Référentiel Articles'!$A$2:$F$634,2,FALSE),""))</f>
      </c>
      <c r="D2322" s="83">
        <f>IF($E2322="","",IFERROR(VLOOKUP(TRIM(E2322&amp;""),'Référentiel Articles'!$A$2:$F$634,3,FALSE),""))</f>
      </c>
      <c r="E2322" s="81" t="str">
        <v/>
      </c>
      <c r="F2322" s="83">
        <f>IF($E2322="","",IFERROR(VLOOKUP(TRIM(E2322&amp;""),'Référentiel Articles'!$A$2:$F$634,4,FALSE),""))</f>
      </c>
      <c r="G2322" s="84">
        <f>IF($E2322="","",IFERROR(VLOOKUP(TRIM(E2322&amp;""),'Référentiel Articles'!$A$2:$F$634,5,FALSE),""))</f>
      </c>
      <c r="H2322" s="85" t="str">
        <v/>
      </c>
      <c r="I2322" s="84">
        <f>IF($E2322="","",IFERROR(VLOOKUP(TRIM(E2322&amp;""),'Référentiel Articles'!$A$2:$F$634,6,FALSE),""))</f>
      </c>
      <c r="J2322" s="90">
        <f>IF(OR($E2322="",$H2322=""),"",$H2322*$I2322)</f>
      </c>
      <c r="K2322" s="87" t="str">
        <v/>
      </c>
    </row>
    <row r="2323">
      <c r="A2323" s="74" t="str">
        <v/>
      </c>
      <c r="B2323" s="74" t="str">
        <v/>
      </c>
      <c r="C2323" s="75">
        <f>IF($E2323="","",IFERROR(VLOOKUP(TRIM(E2323&amp;""),'Référentiel Articles'!$A$2:$F$634,2,FALSE),""))</f>
      </c>
      <c r="D2323" s="75">
        <f>IF($E2323="","",IFERROR(VLOOKUP(TRIM(E2323&amp;""),'Référentiel Articles'!$A$2:$F$634,3,FALSE),""))</f>
      </c>
      <c r="E2323" s="74" t="str">
        <v/>
      </c>
      <c r="F2323" s="75">
        <f>IF($E2323="","",IFERROR(VLOOKUP(TRIM(E2323&amp;""),'Référentiel Articles'!$A$2:$F$634,4,FALSE),""))</f>
      </c>
      <c r="G2323" s="76">
        <f>IF($E2323="","",IFERROR(VLOOKUP(TRIM(E2323&amp;""),'Référentiel Articles'!$A$2:$F$634,5,FALSE),""))</f>
      </c>
      <c r="H2323" s="77" t="str">
        <v/>
      </c>
      <c r="I2323" s="76">
        <f>IF($E2323="","",IFERROR(VLOOKUP(TRIM(E2323&amp;""),'Référentiel Articles'!$A$2:$F$634,6,FALSE),""))</f>
      </c>
      <c r="J2323" s="78">
        <f>IF(OR($E2323="",$H2323=""),"",$H2323*$I2323)</f>
      </c>
      <c r="K2323" s="79" t="str">
        <v/>
      </c>
    </row>
    <row r="2324">
      <c r="A2324" s="81" t="str">
        <v/>
      </c>
      <c r="B2324" s="81" t="str">
        <v/>
      </c>
      <c r="C2324" s="83">
        <f>IF($E2324="","",IFERROR(VLOOKUP(TRIM(E2324&amp;""),'Référentiel Articles'!$A$2:$F$634,2,FALSE),""))</f>
      </c>
      <c r="D2324" s="83">
        <f>IF($E2324="","",IFERROR(VLOOKUP(TRIM(E2324&amp;""),'Référentiel Articles'!$A$2:$F$634,3,FALSE),""))</f>
      </c>
      <c r="E2324" s="81" t="str">
        <v/>
      </c>
      <c r="F2324" s="83">
        <f>IF($E2324="","",IFERROR(VLOOKUP(TRIM(E2324&amp;""),'Référentiel Articles'!$A$2:$F$634,4,FALSE),""))</f>
      </c>
      <c r="G2324" s="84">
        <f>IF($E2324="","",IFERROR(VLOOKUP(TRIM(E2324&amp;""),'Référentiel Articles'!$A$2:$F$634,5,FALSE),""))</f>
      </c>
      <c r="H2324" s="85" t="str">
        <v/>
      </c>
      <c r="I2324" s="84">
        <f>IF($E2324="","",IFERROR(VLOOKUP(TRIM(E2324&amp;""),'Référentiel Articles'!$A$2:$F$634,6,FALSE),""))</f>
      </c>
      <c r="J2324" s="90">
        <f>IF(OR($E2324="",$H2324=""),"",$H2324*$I2324)</f>
      </c>
      <c r="K2324" s="87" t="str">
        <v/>
      </c>
    </row>
    <row r="2325">
      <c r="A2325" s="74" t="str">
        <v/>
      </c>
      <c r="B2325" s="74" t="str">
        <v/>
      </c>
      <c r="C2325" s="75">
        <f>IF($E2325="","",IFERROR(VLOOKUP(TRIM(E2325&amp;""),'Référentiel Articles'!$A$2:$F$634,2,FALSE),""))</f>
      </c>
      <c r="D2325" s="75">
        <f>IF($E2325="","",IFERROR(VLOOKUP(TRIM(E2325&amp;""),'Référentiel Articles'!$A$2:$F$634,3,FALSE),""))</f>
      </c>
      <c r="E2325" s="74" t="str">
        <v/>
      </c>
      <c r="F2325" s="75">
        <f>IF($E2325="","",IFERROR(VLOOKUP(TRIM(E2325&amp;""),'Référentiel Articles'!$A$2:$F$634,4,FALSE),""))</f>
      </c>
      <c r="G2325" s="76">
        <f>IF($E2325="","",IFERROR(VLOOKUP(TRIM(E2325&amp;""),'Référentiel Articles'!$A$2:$F$634,5,FALSE),""))</f>
      </c>
      <c r="H2325" s="77" t="str">
        <v/>
      </c>
      <c r="I2325" s="76">
        <f>IF($E2325="","",IFERROR(VLOOKUP(TRIM(E2325&amp;""),'Référentiel Articles'!$A$2:$F$634,6,FALSE),""))</f>
      </c>
      <c r="J2325" s="78">
        <f>IF(OR($E2325="",$H2325=""),"",$H2325*$I2325)</f>
      </c>
      <c r="K2325" s="79" t="str">
        <v/>
      </c>
    </row>
    <row r="2326">
      <c r="A2326" s="81" t="str">
        <v/>
      </c>
      <c r="B2326" s="81" t="str">
        <v/>
      </c>
      <c r="C2326" s="83">
        <f>IF($E2326="","",IFERROR(VLOOKUP(TRIM(E2326&amp;""),'Référentiel Articles'!$A$2:$F$634,2,FALSE),""))</f>
      </c>
      <c r="D2326" s="83">
        <f>IF($E2326="","",IFERROR(VLOOKUP(TRIM(E2326&amp;""),'Référentiel Articles'!$A$2:$F$634,3,FALSE),""))</f>
      </c>
      <c r="E2326" s="81" t="str">
        <v/>
      </c>
      <c r="F2326" s="83">
        <f>IF($E2326="","",IFERROR(VLOOKUP(TRIM(E2326&amp;""),'Référentiel Articles'!$A$2:$F$634,4,FALSE),""))</f>
      </c>
      <c r="G2326" s="84">
        <f>IF($E2326="","",IFERROR(VLOOKUP(TRIM(E2326&amp;""),'Référentiel Articles'!$A$2:$F$634,5,FALSE),""))</f>
      </c>
      <c r="H2326" s="85" t="str">
        <v/>
      </c>
      <c r="I2326" s="84">
        <f>IF($E2326="","",IFERROR(VLOOKUP(TRIM(E2326&amp;""),'Référentiel Articles'!$A$2:$F$634,6,FALSE),""))</f>
      </c>
      <c r="J2326" s="90">
        <f>IF(OR($E2326="",$H2326=""),"",$H2326*$I2326)</f>
      </c>
      <c r="K2326" s="87" t="str">
        <v/>
      </c>
    </row>
    <row r="2327">
      <c r="A2327" s="74" t="str">
        <v/>
      </c>
      <c r="B2327" s="74" t="str">
        <v/>
      </c>
      <c r="C2327" s="75">
        <f>IF($E2327="","",IFERROR(VLOOKUP(TRIM(E2327&amp;""),'Référentiel Articles'!$A$2:$F$634,2,FALSE),""))</f>
      </c>
      <c r="D2327" s="75">
        <f>IF($E2327="","",IFERROR(VLOOKUP(TRIM(E2327&amp;""),'Référentiel Articles'!$A$2:$F$634,3,FALSE),""))</f>
      </c>
      <c r="E2327" s="74" t="str">
        <v/>
      </c>
      <c r="F2327" s="75">
        <f>IF($E2327="","",IFERROR(VLOOKUP(TRIM(E2327&amp;""),'Référentiel Articles'!$A$2:$F$634,4,FALSE),""))</f>
      </c>
      <c r="G2327" s="76">
        <f>IF($E2327="","",IFERROR(VLOOKUP(TRIM(E2327&amp;""),'Référentiel Articles'!$A$2:$F$634,5,FALSE),""))</f>
      </c>
      <c r="H2327" s="77" t="str">
        <v/>
      </c>
      <c r="I2327" s="76">
        <f>IF($E2327="","",IFERROR(VLOOKUP(TRIM(E2327&amp;""),'Référentiel Articles'!$A$2:$F$634,6,FALSE),""))</f>
      </c>
      <c r="J2327" s="78">
        <f>IF(OR($E2327="",$H2327=""),"",$H2327*$I2327)</f>
      </c>
      <c r="K2327" s="79" t="str">
        <v/>
      </c>
    </row>
    <row r="2328">
      <c r="A2328" s="81" t="str">
        <v/>
      </c>
      <c r="B2328" s="81" t="str">
        <v/>
      </c>
      <c r="C2328" s="83">
        <f>IF($E2328="","",IFERROR(VLOOKUP(TRIM(E2328&amp;""),'Référentiel Articles'!$A$2:$F$634,2,FALSE),""))</f>
      </c>
      <c r="D2328" s="83">
        <f>IF($E2328="","",IFERROR(VLOOKUP(TRIM(E2328&amp;""),'Référentiel Articles'!$A$2:$F$634,3,FALSE),""))</f>
      </c>
      <c r="E2328" s="81" t="str">
        <v/>
      </c>
      <c r="F2328" s="83">
        <f>IF($E2328="","",IFERROR(VLOOKUP(TRIM(E2328&amp;""),'Référentiel Articles'!$A$2:$F$634,4,FALSE),""))</f>
      </c>
      <c r="G2328" s="84">
        <f>IF($E2328="","",IFERROR(VLOOKUP(TRIM(E2328&amp;""),'Référentiel Articles'!$A$2:$F$634,5,FALSE),""))</f>
      </c>
      <c r="H2328" s="85" t="str">
        <v/>
      </c>
      <c r="I2328" s="84">
        <f>IF($E2328="","",IFERROR(VLOOKUP(TRIM(E2328&amp;""),'Référentiel Articles'!$A$2:$F$634,6,FALSE),""))</f>
      </c>
      <c r="J2328" s="90">
        <f>IF(OR($E2328="",$H2328=""),"",$H2328*$I2328)</f>
      </c>
      <c r="K2328" s="87" t="str">
        <v/>
      </c>
    </row>
    <row r="2329">
      <c r="A2329" s="74" t="str">
        <v/>
      </c>
      <c r="B2329" s="74" t="str">
        <v/>
      </c>
      <c r="C2329" s="75">
        <f>IF($E2329="","",IFERROR(VLOOKUP(TRIM(E2329&amp;""),'Référentiel Articles'!$A$2:$F$634,2,FALSE),""))</f>
      </c>
      <c r="D2329" s="75">
        <f>IF($E2329="","",IFERROR(VLOOKUP(TRIM(E2329&amp;""),'Référentiel Articles'!$A$2:$F$634,3,FALSE),""))</f>
      </c>
      <c r="E2329" s="74" t="str">
        <v/>
      </c>
      <c r="F2329" s="75">
        <f>IF($E2329="","",IFERROR(VLOOKUP(TRIM(E2329&amp;""),'Référentiel Articles'!$A$2:$F$634,4,FALSE),""))</f>
      </c>
      <c r="G2329" s="76">
        <f>IF($E2329="","",IFERROR(VLOOKUP(TRIM(E2329&amp;""),'Référentiel Articles'!$A$2:$F$634,5,FALSE),""))</f>
      </c>
      <c r="H2329" s="77" t="str">
        <v/>
      </c>
      <c r="I2329" s="76">
        <f>IF($E2329="","",IFERROR(VLOOKUP(TRIM(E2329&amp;""),'Référentiel Articles'!$A$2:$F$634,6,FALSE),""))</f>
      </c>
      <c r="J2329" s="78">
        <f>IF(OR($E2329="",$H2329=""),"",$H2329*$I2329)</f>
      </c>
      <c r="K2329" s="79" t="str">
        <v/>
      </c>
    </row>
    <row r="2330">
      <c r="A2330" s="81" t="str">
        <v/>
      </c>
      <c r="B2330" s="81" t="str">
        <v/>
      </c>
      <c r="C2330" s="83">
        <f>IF($E2330="","",IFERROR(VLOOKUP(TRIM(E2330&amp;""),'Référentiel Articles'!$A$2:$F$634,2,FALSE),""))</f>
      </c>
      <c r="D2330" s="83">
        <f>IF($E2330="","",IFERROR(VLOOKUP(TRIM(E2330&amp;""),'Référentiel Articles'!$A$2:$F$634,3,FALSE),""))</f>
      </c>
      <c r="E2330" s="81" t="str">
        <v/>
      </c>
      <c r="F2330" s="83">
        <f>IF($E2330="","",IFERROR(VLOOKUP(TRIM(E2330&amp;""),'Référentiel Articles'!$A$2:$F$634,4,FALSE),""))</f>
      </c>
      <c r="G2330" s="84">
        <f>IF($E2330="","",IFERROR(VLOOKUP(TRIM(E2330&amp;""),'Référentiel Articles'!$A$2:$F$634,5,FALSE),""))</f>
      </c>
      <c r="H2330" s="85" t="str">
        <v/>
      </c>
      <c r="I2330" s="84">
        <f>IF($E2330="","",IFERROR(VLOOKUP(TRIM(E2330&amp;""),'Référentiel Articles'!$A$2:$F$634,6,FALSE),""))</f>
      </c>
      <c r="J2330" s="90">
        <f>IF(OR($E2330="",$H2330=""),"",$H2330*$I2330)</f>
      </c>
      <c r="K2330" s="87" t="str">
        <v/>
      </c>
    </row>
    <row r="2331">
      <c r="A2331" s="74" t="str">
        <v/>
      </c>
      <c r="B2331" s="74" t="str">
        <v/>
      </c>
      <c r="C2331" s="75">
        <f>IF($E2331="","",IFERROR(VLOOKUP(TRIM(E2331&amp;""),'Référentiel Articles'!$A$2:$F$634,2,FALSE),""))</f>
      </c>
      <c r="D2331" s="75">
        <f>IF($E2331="","",IFERROR(VLOOKUP(TRIM(E2331&amp;""),'Référentiel Articles'!$A$2:$F$634,3,FALSE),""))</f>
      </c>
      <c r="E2331" s="74" t="str">
        <v/>
      </c>
      <c r="F2331" s="75">
        <f>IF($E2331="","",IFERROR(VLOOKUP(TRIM(E2331&amp;""),'Référentiel Articles'!$A$2:$F$634,4,FALSE),""))</f>
      </c>
      <c r="G2331" s="76">
        <f>IF($E2331="","",IFERROR(VLOOKUP(TRIM(E2331&amp;""),'Référentiel Articles'!$A$2:$F$634,5,FALSE),""))</f>
      </c>
      <c r="H2331" s="77" t="str">
        <v/>
      </c>
      <c r="I2331" s="76">
        <f>IF($E2331="","",IFERROR(VLOOKUP(TRIM(E2331&amp;""),'Référentiel Articles'!$A$2:$F$634,6,FALSE),""))</f>
      </c>
      <c r="J2331" s="78">
        <f>IF(OR($E2331="",$H2331=""),"",$H2331*$I2331)</f>
      </c>
      <c r="K2331" s="79" t="str">
        <v/>
      </c>
    </row>
    <row r="2332">
      <c r="A2332" s="81" t="str">
        <v/>
      </c>
      <c r="B2332" s="81" t="str">
        <v/>
      </c>
      <c r="C2332" s="83">
        <f>IF($E2332="","",IFERROR(VLOOKUP(TRIM(E2332&amp;""),'Référentiel Articles'!$A$2:$F$634,2,FALSE),""))</f>
      </c>
      <c r="D2332" s="83">
        <f>IF($E2332="","",IFERROR(VLOOKUP(TRIM(E2332&amp;""),'Référentiel Articles'!$A$2:$F$634,3,FALSE),""))</f>
      </c>
      <c r="E2332" s="81" t="str">
        <v/>
      </c>
      <c r="F2332" s="83">
        <f>IF($E2332="","",IFERROR(VLOOKUP(TRIM(E2332&amp;""),'Référentiel Articles'!$A$2:$F$634,4,FALSE),""))</f>
      </c>
      <c r="G2332" s="84">
        <f>IF($E2332="","",IFERROR(VLOOKUP(TRIM(E2332&amp;""),'Référentiel Articles'!$A$2:$F$634,5,FALSE),""))</f>
      </c>
      <c r="H2332" s="85" t="str">
        <v/>
      </c>
      <c r="I2332" s="84">
        <f>IF($E2332="","",IFERROR(VLOOKUP(TRIM(E2332&amp;""),'Référentiel Articles'!$A$2:$F$634,6,FALSE),""))</f>
      </c>
      <c r="J2332" s="90">
        <f>IF(OR($E2332="",$H2332=""),"",$H2332*$I2332)</f>
      </c>
      <c r="K2332" s="87" t="str">
        <v/>
      </c>
    </row>
    <row r="2333">
      <c r="A2333" s="74" t="str">
        <v/>
      </c>
      <c r="B2333" s="74" t="str">
        <v/>
      </c>
      <c r="C2333" s="75">
        <f>IF($E2333="","",IFERROR(VLOOKUP(TRIM(E2333&amp;""),'Référentiel Articles'!$A$2:$F$634,2,FALSE),""))</f>
      </c>
      <c r="D2333" s="75">
        <f>IF($E2333="","",IFERROR(VLOOKUP(TRIM(E2333&amp;""),'Référentiel Articles'!$A$2:$F$634,3,FALSE),""))</f>
      </c>
      <c r="E2333" s="74" t="str">
        <v/>
      </c>
      <c r="F2333" s="75">
        <f>IF($E2333="","",IFERROR(VLOOKUP(TRIM(E2333&amp;""),'Référentiel Articles'!$A$2:$F$634,4,FALSE),""))</f>
      </c>
      <c r="G2333" s="76">
        <f>IF($E2333="","",IFERROR(VLOOKUP(TRIM(E2333&amp;""),'Référentiel Articles'!$A$2:$F$634,5,FALSE),""))</f>
      </c>
      <c r="H2333" s="77" t="str">
        <v/>
      </c>
      <c r="I2333" s="76">
        <f>IF($E2333="","",IFERROR(VLOOKUP(TRIM(E2333&amp;""),'Référentiel Articles'!$A$2:$F$634,6,FALSE),""))</f>
      </c>
      <c r="J2333" s="78">
        <f>IF(OR($E2333="",$H2333=""),"",$H2333*$I2333)</f>
      </c>
      <c r="K2333" s="79" t="str">
        <v/>
      </c>
    </row>
    <row r="2334">
      <c r="A2334" s="81" t="str">
        <v/>
      </c>
      <c r="B2334" s="81" t="str">
        <v/>
      </c>
      <c r="C2334" s="83">
        <f>IF($E2334="","",IFERROR(VLOOKUP(TRIM(E2334&amp;""),'Référentiel Articles'!$A$2:$F$634,2,FALSE),""))</f>
      </c>
      <c r="D2334" s="83">
        <f>IF($E2334="","",IFERROR(VLOOKUP(TRIM(E2334&amp;""),'Référentiel Articles'!$A$2:$F$634,3,FALSE),""))</f>
      </c>
      <c r="E2334" s="81" t="str">
        <v/>
      </c>
      <c r="F2334" s="83">
        <f>IF($E2334="","",IFERROR(VLOOKUP(TRIM(E2334&amp;""),'Référentiel Articles'!$A$2:$F$634,4,FALSE),""))</f>
      </c>
      <c r="G2334" s="84">
        <f>IF($E2334="","",IFERROR(VLOOKUP(TRIM(E2334&amp;""),'Référentiel Articles'!$A$2:$F$634,5,FALSE),""))</f>
      </c>
      <c r="H2334" s="85" t="str">
        <v/>
      </c>
      <c r="I2334" s="84">
        <f>IF($E2334="","",IFERROR(VLOOKUP(TRIM(E2334&amp;""),'Référentiel Articles'!$A$2:$F$634,6,FALSE),""))</f>
      </c>
      <c r="J2334" s="90">
        <f>IF(OR($E2334="",$H2334=""),"",$H2334*$I2334)</f>
      </c>
      <c r="K2334" s="87" t="str">
        <v/>
      </c>
    </row>
    <row r="2335">
      <c r="A2335" s="74" t="str">
        <v/>
      </c>
      <c r="B2335" s="74" t="str">
        <v/>
      </c>
      <c r="C2335" s="75">
        <f>IF($E2335="","",IFERROR(VLOOKUP(TRIM(E2335&amp;""),'Référentiel Articles'!$A$2:$F$634,2,FALSE),""))</f>
      </c>
      <c r="D2335" s="75">
        <f>IF($E2335="","",IFERROR(VLOOKUP(TRIM(E2335&amp;""),'Référentiel Articles'!$A$2:$F$634,3,FALSE),""))</f>
      </c>
      <c r="E2335" s="74" t="str">
        <v/>
      </c>
      <c r="F2335" s="75">
        <f>IF($E2335="","",IFERROR(VLOOKUP(TRIM(E2335&amp;""),'Référentiel Articles'!$A$2:$F$634,4,FALSE),""))</f>
      </c>
      <c r="G2335" s="76">
        <f>IF($E2335="","",IFERROR(VLOOKUP(TRIM(E2335&amp;""),'Référentiel Articles'!$A$2:$F$634,5,FALSE),""))</f>
      </c>
      <c r="H2335" s="77" t="str">
        <v/>
      </c>
      <c r="I2335" s="76">
        <f>IF($E2335="","",IFERROR(VLOOKUP(TRIM(E2335&amp;""),'Référentiel Articles'!$A$2:$F$634,6,FALSE),""))</f>
      </c>
      <c r="J2335" s="78">
        <f>IF(OR($E2335="",$H2335=""),"",$H2335*$I2335)</f>
      </c>
      <c r="K2335" s="79" t="str">
        <v/>
      </c>
    </row>
    <row r="2336">
      <c r="A2336" s="81" t="str">
        <v/>
      </c>
      <c r="B2336" s="81" t="str">
        <v/>
      </c>
      <c r="C2336" s="83">
        <f>IF($E2336="","",IFERROR(VLOOKUP(TRIM(E2336&amp;""),'Référentiel Articles'!$A$2:$F$634,2,FALSE),""))</f>
      </c>
      <c r="D2336" s="83">
        <f>IF($E2336="","",IFERROR(VLOOKUP(TRIM(E2336&amp;""),'Référentiel Articles'!$A$2:$F$634,3,FALSE),""))</f>
      </c>
      <c r="E2336" s="81" t="str">
        <v/>
      </c>
      <c r="F2336" s="83">
        <f>IF($E2336="","",IFERROR(VLOOKUP(TRIM(E2336&amp;""),'Référentiel Articles'!$A$2:$F$634,4,FALSE),""))</f>
      </c>
      <c r="G2336" s="84">
        <f>IF($E2336="","",IFERROR(VLOOKUP(TRIM(E2336&amp;""),'Référentiel Articles'!$A$2:$F$634,5,FALSE),""))</f>
      </c>
      <c r="H2336" s="85" t="str">
        <v/>
      </c>
      <c r="I2336" s="84">
        <f>IF($E2336="","",IFERROR(VLOOKUP(TRIM(E2336&amp;""),'Référentiel Articles'!$A$2:$F$634,6,FALSE),""))</f>
      </c>
      <c r="J2336" s="90">
        <f>IF(OR($E2336="",$H2336=""),"",$H2336*$I2336)</f>
      </c>
      <c r="K2336" s="87" t="str">
        <v/>
      </c>
    </row>
    <row r="2337">
      <c r="A2337" s="74" t="str">
        <v/>
      </c>
      <c r="B2337" s="74" t="str">
        <v/>
      </c>
      <c r="C2337" s="75">
        <f>IF($E2337="","",IFERROR(VLOOKUP(TRIM(E2337&amp;""),'Référentiel Articles'!$A$2:$F$634,2,FALSE),""))</f>
      </c>
      <c r="D2337" s="75">
        <f>IF($E2337="","",IFERROR(VLOOKUP(TRIM(E2337&amp;""),'Référentiel Articles'!$A$2:$F$634,3,FALSE),""))</f>
      </c>
      <c r="E2337" s="74" t="str">
        <v/>
      </c>
      <c r="F2337" s="75">
        <f>IF($E2337="","",IFERROR(VLOOKUP(TRIM(E2337&amp;""),'Référentiel Articles'!$A$2:$F$634,4,FALSE),""))</f>
      </c>
      <c r="G2337" s="76">
        <f>IF($E2337="","",IFERROR(VLOOKUP(TRIM(E2337&amp;""),'Référentiel Articles'!$A$2:$F$634,5,FALSE),""))</f>
      </c>
      <c r="H2337" s="77" t="str">
        <v/>
      </c>
      <c r="I2337" s="76">
        <f>IF($E2337="","",IFERROR(VLOOKUP(TRIM(E2337&amp;""),'Référentiel Articles'!$A$2:$F$634,6,FALSE),""))</f>
      </c>
      <c r="J2337" s="78">
        <f>IF(OR($E2337="",$H2337=""),"",$H2337*$I2337)</f>
      </c>
      <c r="K2337" s="79" t="str">
        <v/>
      </c>
    </row>
    <row r="2338">
      <c r="A2338" s="81" t="str">
        <v/>
      </c>
      <c r="B2338" s="81" t="str">
        <v/>
      </c>
      <c r="C2338" s="83">
        <f>IF($E2338="","",IFERROR(VLOOKUP(TRIM(E2338&amp;""),'Référentiel Articles'!$A$2:$F$634,2,FALSE),""))</f>
      </c>
      <c r="D2338" s="83">
        <f>IF($E2338="","",IFERROR(VLOOKUP(TRIM(E2338&amp;""),'Référentiel Articles'!$A$2:$F$634,3,FALSE),""))</f>
      </c>
      <c r="E2338" s="81" t="str">
        <v/>
      </c>
      <c r="F2338" s="83">
        <f>IF($E2338="","",IFERROR(VLOOKUP(TRIM(E2338&amp;""),'Référentiel Articles'!$A$2:$F$634,4,FALSE),""))</f>
      </c>
      <c r="G2338" s="84">
        <f>IF($E2338="","",IFERROR(VLOOKUP(TRIM(E2338&amp;""),'Référentiel Articles'!$A$2:$F$634,5,FALSE),""))</f>
      </c>
      <c r="H2338" s="85" t="str">
        <v/>
      </c>
      <c r="I2338" s="84">
        <f>IF($E2338="","",IFERROR(VLOOKUP(TRIM(E2338&amp;""),'Référentiel Articles'!$A$2:$F$634,6,FALSE),""))</f>
      </c>
      <c r="J2338" s="90">
        <f>IF(OR($E2338="",$H2338=""),"",$H2338*$I2338)</f>
      </c>
      <c r="K2338" s="87" t="str">
        <v/>
      </c>
    </row>
    <row r="2339">
      <c r="A2339" s="74" t="str">
        <v/>
      </c>
      <c r="B2339" s="74" t="str">
        <v/>
      </c>
      <c r="C2339" s="75">
        <f>IF($E2339="","",IFERROR(VLOOKUP(TRIM(E2339&amp;""),'Référentiel Articles'!$A$2:$F$634,2,FALSE),""))</f>
      </c>
      <c r="D2339" s="75">
        <f>IF($E2339="","",IFERROR(VLOOKUP(TRIM(E2339&amp;""),'Référentiel Articles'!$A$2:$F$634,3,FALSE),""))</f>
      </c>
      <c r="E2339" s="74" t="str">
        <v/>
      </c>
      <c r="F2339" s="75">
        <f>IF($E2339="","",IFERROR(VLOOKUP(TRIM(E2339&amp;""),'Référentiel Articles'!$A$2:$F$634,4,FALSE),""))</f>
      </c>
      <c r="G2339" s="76">
        <f>IF($E2339="","",IFERROR(VLOOKUP(TRIM(E2339&amp;""),'Référentiel Articles'!$A$2:$F$634,5,FALSE),""))</f>
      </c>
      <c r="H2339" s="77" t="str">
        <v/>
      </c>
      <c r="I2339" s="76">
        <f>IF($E2339="","",IFERROR(VLOOKUP(TRIM(E2339&amp;""),'Référentiel Articles'!$A$2:$F$634,6,FALSE),""))</f>
      </c>
      <c r="J2339" s="78">
        <f>IF(OR($E2339="",$H2339=""),"",$H2339*$I2339)</f>
      </c>
      <c r="K2339" s="79" t="str">
        <v/>
      </c>
    </row>
    <row r="2340">
      <c r="A2340" s="81" t="str">
        <v/>
      </c>
      <c r="B2340" s="81" t="str">
        <v/>
      </c>
      <c r="C2340" s="83">
        <f>IF($E2340="","",IFERROR(VLOOKUP(TRIM(E2340&amp;""),'Référentiel Articles'!$A$2:$F$634,2,FALSE),""))</f>
      </c>
      <c r="D2340" s="83">
        <f>IF($E2340="","",IFERROR(VLOOKUP(TRIM(E2340&amp;""),'Référentiel Articles'!$A$2:$F$634,3,FALSE),""))</f>
      </c>
      <c r="E2340" s="81" t="str">
        <v/>
      </c>
      <c r="F2340" s="83">
        <f>IF($E2340="","",IFERROR(VLOOKUP(TRIM(E2340&amp;""),'Référentiel Articles'!$A$2:$F$634,4,FALSE),""))</f>
      </c>
      <c r="G2340" s="84">
        <f>IF($E2340="","",IFERROR(VLOOKUP(TRIM(E2340&amp;""),'Référentiel Articles'!$A$2:$F$634,5,FALSE),""))</f>
      </c>
      <c r="H2340" s="85" t="str">
        <v/>
      </c>
      <c r="I2340" s="84">
        <f>IF($E2340="","",IFERROR(VLOOKUP(TRIM(E2340&amp;""),'Référentiel Articles'!$A$2:$F$634,6,FALSE),""))</f>
      </c>
      <c r="J2340" s="90">
        <f>IF(OR($E2340="",$H2340=""),"",$H2340*$I2340)</f>
      </c>
      <c r="K2340" s="87" t="str">
        <v/>
      </c>
    </row>
    <row r="2341">
      <c r="A2341" s="74" t="str">
        <v/>
      </c>
      <c r="B2341" s="74" t="str">
        <v/>
      </c>
      <c r="C2341" s="75">
        <f>IF($E2341="","",IFERROR(VLOOKUP(TRIM(E2341&amp;""),'Référentiel Articles'!$A$2:$F$634,2,FALSE),""))</f>
      </c>
      <c r="D2341" s="75">
        <f>IF($E2341="","",IFERROR(VLOOKUP(TRIM(E2341&amp;""),'Référentiel Articles'!$A$2:$F$634,3,FALSE),""))</f>
      </c>
      <c r="E2341" s="74" t="str">
        <v/>
      </c>
      <c r="F2341" s="75">
        <f>IF($E2341="","",IFERROR(VLOOKUP(TRIM(E2341&amp;""),'Référentiel Articles'!$A$2:$F$634,4,FALSE),""))</f>
      </c>
      <c r="G2341" s="76">
        <f>IF($E2341="","",IFERROR(VLOOKUP(TRIM(E2341&amp;""),'Référentiel Articles'!$A$2:$F$634,5,FALSE),""))</f>
      </c>
      <c r="H2341" s="77" t="str">
        <v/>
      </c>
      <c r="I2341" s="76">
        <f>IF($E2341="","",IFERROR(VLOOKUP(TRIM(E2341&amp;""),'Référentiel Articles'!$A$2:$F$634,6,FALSE),""))</f>
      </c>
      <c r="J2341" s="78">
        <f>IF(OR($E2341="",$H2341=""),"",$H2341*$I2341)</f>
      </c>
      <c r="K2341" s="79" t="str">
        <v/>
      </c>
    </row>
    <row r="2342">
      <c r="A2342" s="81" t="str">
        <v/>
      </c>
      <c r="B2342" s="81" t="str">
        <v/>
      </c>
      <c r="C2342" s="83">
        <f>IF($E2342="","",IFERROR(VLOOKUP(TRIM(E2342&amp;""),'Référentiel Articles'!$A$2:$F$634,2,FALSE),""))</f>
      </c>
      <c r="D2342" s="83">
        <f>IF($E2342="","",IFERROR(VLOOKUP(TRIM(E2342&amp;""),'Référentiel Articles'!$A$2:$F$634,3,FALSE),""))</f>
      </c>
      <c r="E2342" s="81" t="str">
        <v/>
      </c>
      <c r="F2342" s="83">
        <f>IF($E2342="","",IFERROR(VLOOKUP(TRIM(E2342&amp;""),'Référentiel Articles'!$A$2:$F$634,4,FALSE),""))</f>
      </c>
      <c r="G2342" s="84">
        <f>IF($E2342="","",IFERROR(VLOOKUP(TRIM(E2342&amp;""),'Référentiel Articles'!$A$2:$F$634,5,FALSE),""))</f>
      </c>
      <c r="H2342" s="85" t="str">
        <v/>
      </c>
      <c r="I2342" s="84">
        <f>IF($E2342="","",IFERROR(VLOOKUP(TRIM(E2342&amp;""),'Référentiel Articles'!$A$2:$F$634,6,FALSE),""))</f>
      </c>
      <c r="J2342" s="90">
        <f>IF(OR($E2342="",$H2342=""),"",$H2342*$I2342)</f>
      </c>
      <c r="K2342" s="87" t="str">
        <v/>
      </c>
    </row>
    <row r="2343">
      <c r="A2343" s="74" t="str">
        <v/>
      </c>
      <c r="B2343" s="74" t="str">
        <v/>
      </c>
      <c r="C2343" s="75">
        <f>IF($E2343="","",IFERROR(VLOOKUP(TRIM(E2343&amp;""),'Référentiel Articles'!$A$2:$F$634,2,FALSE),""))</f>
      </c>
      <c r="D2343" s="75">
        <f>IF($E2343="","",IFERROR(VLOOKUP(TRIM(E2343&amp;""),'Référentiel Articles'!$A$2:$F$634,3,FALSE),""))</f>
      </c>
      <c r="E2343" s="74" t="str">
        <v/>
      </c>
      <c r="F2343" s="75">
        <f>IF($E2343="","",IFERROR(VLOOKUP(TRIM(E2343&amp;""),'Référentiel Articles'!$A$2:$F$634,4,FALSE),""))</f>
      </c>
      <c r="G2343" s="76">
        <f>IF($E2343="","",IFERROR(VLOOKUP(TRIM(E2343&amp;""),'Référentiel Articles'!$A$2:$F$634,5,FALSE),""))</f>
      </c>
      <c r="H2343" s="77" t="str">
        <v/>
      </c>
      <c r="I2343" s="76">
        <f>IF($E2343="","",IFERROR(VLOOKUP(TRIM(E2343&amp;""),'Référentiel Articles'!$A$2:$F$634,6,FALSE),""))</f>
      </c>
      <c r="J2343" s="78">
        <f>IF(OR($E2343="",$H2343=""),"",$H2343*$I2343)</f>
      </c>
      <c r="K2343" s="79" t="str">
        <v/>
      </c>
    </row>
    <row r="2344">
      <c r="A2344" s="81" t="str">
        <v/>
      </c>
      <c r="B2344" s="81" t="str">
        <v/>
      </c>
      <c r="C2344" s="83">
        <f>IF($E2344="","",IFERROR(VLOOKUP(TRIM(E2344&amp;""),'Référentiel Articles'!$A$2:$F$634,2,FALSE),""))</f>
      </c>
      <c r="D2344" s="83">
        <f>IF($E2344="","",IFERROR(VLOOKUP(TRIM(E2344&amp;""),'Référentiel Articles'!$A$2:$F$634,3,FALSE),""))</f>
      </c>
      <c r="E2344" s="81" t="str">
        <v/>
      </c>
      <c r="F2344" s="83">
        <f>IF($E2344="","",IFERROR(VLOOKUP(TRIM(E2344&amp;""),'Référentiel Articles'!$A$2:$F$634,4,FALSE),""))</f>
      </c>
      <c r="G2344" s="84">
        <f>IF($E2344="","",IFERROR(VLOOKUP(TRIM(E2344&amp;""),'Référentiel Articles'!$A$2:$F$634,5,FALSE),""))</f>
      </c>
      <c r="H2344" s="85" t="str">
        <v/>
      </c>
      <c r="I2344" s="84">
        <f>IF($E2344="","",IFERROR(VLOOKUP(TRIM(E2344&amp;""),'Référentiel Articles'!$A$2:$F$634,6,FALSE),""))</f>
      </c>
      <c r="J2344" s="90">
        <f>IF(OR($E2344="",$H2344=""),"",$H2344*$I2344)</f>
      </c>
      <c r="K2344" s="87" t="str">
        <v/>
      </c>
    </row>
    <row r="2345">
      <c r="A2345" s="74" t="str">
        <v/>
      </c>
      <c r="B2345" s="74" t="str">
        <v/>
      </c>
      <c r="C2345" s="75">
        <f>IF($E2345="","",IFERROR(VLOOKUP(TRIM(E2345&amp;""),'Référentiel Articles'!$A$2:$F$634,2,FALSE),""))</f>
      </c>
      <c r="D2345" s="75">
        <f>IF($E2345="","",IFERROR(VLOOKUP(TRIM(E2345&amp;""),'Référentiel Articles'!$A$2:$F$634,3,FALSE),""))</f>
      </c>
      <c r="E2345" s="74" t="str">
        <v/>
      </c>
      <c r="F2345" s="75">
        <f>IF($E2345="","",IFERROR(VLOOKUP(TRIM(E2345&amp;""),'Référentiel Articles'!$A$2:$F$634,4,FALSE),""))</f>
      </c>
      <c r="G2345" s="76">
        <f>IF($E2345="","",IFERROR(VLOOKUP(TRIM(E2345&amp;""),'Référentiel Articles'!$A$2:$F$634,5,FALSE),""))</f>
      </c>
      <c r="H2345" s="77" t="str">
        <v/>
      </c>
      <c r="I2345" s="76">
        <f>IF($E2345="","",IFERROR(VLOOKUP(TRIM(E2345&amp;""),'Référentiel Articles'!$A$2:$F$634,6,FALSE),""))</f>
      </c>
      <c r="J2345" s="78">
        <f>IF(OR($E2345="",$H2345=""),"",$H2345*$I2345)</f>
      </c>
      <c r="K2345" s="79" t="str">
        <v/>
      </c>
    </row>
    <row r="2346">
      <c r="A2346" s="81" t="str">
        <v/>
      </c>
      <c r="B2346" s="81" t="str">
        <v/>
      </c>
      <c r="C2346" s="83">
        <f>IF($E2346="","",IFERROR(VLOOKUP(TRIM(E2346&amp;""),'Référentiel Articles'!$A$2:$F$634,2,FALSE),""))</f>
      </c>
      <c r="D2346" s="83">
        <f>IF($E2346="","",IFERROR(VLOOKUP(TRIM(E2346&amp;""),'Référentiel Articles'!$A$2:$F$634,3,FALSE),""))</f>
      </c>
      <c r="E2346" s="81" t="str">
        <v/>
      </c>
      <c r="F2346" s="83">
        <f>IF($E2346="","",IFERROR(VLOOKUP(TRIM(E2346&amp;""),'Référentiel Articles'!$A$2:$F$634,4,FALSE),""))</f>
      </c>
      <c r="G2346" s="84">
        <f>IF($E2346="","",IFERROR(VLOOKUP(TRIM(E2346&amp;""),'Référentiel Articles'!$A$2:$F$634,5,FALSE),""))</f>
      </c>
      <c r="H2346" s="85" t="str">
        <v/>
      </c>
      <c r="I2346" s="84">
        <f>IF($E2346="","",IFERROR(VLOOKUP(TRIM(E2346&amp;""),'Référentiel Articles'!$A$2:$F$634,6,FALSE),""))</f>
      </c>
      <c r="J2346" s="90">
        <f>IF(OR($E2346="",$H2346=""),"",$H2346*$I2346)</f>
      </c>
      <c r="K2346" s="87" t="str">
        <v/>
      </c>
    </row>
    <row r="2347">
      <c r="A2347" s="74" t="str">
        <v/>
      </c>
      <c r="B2347" s="74" t="str">
        <v/>
      </c>
      <c r="C2347" s="75">
        <f>IF($E2347="","",IFERROR(VLOOKUP(TRIM(E2347&amp;""),'Référentiel Articles'!$A$2:$F$634,2,FALSE),""))</f>
      </c>
      <c r="D2347" s="75">
        <f>IF($E2347="","",IFERROR(VLOOKUP(TRIM(E2347&amp;""),'Référentiel Articles'!$A$2:$F$634,3,FALSE),""))</f>
      </c>
      <c r="E2347" s="74" t="str">
        <v/>
      </c>
      <c r="F2347" s="75">
        <f>IF($E2347="","",IFERROR(VLOOKUP(TRIM(E2347&amp;""),'Référentiel Articles'!$A$2:$F$634,4,FALSE),""))</f>
      </c>
      <c r="G2347" s="76">
        <f>IF($E2347="","",IFERROR(VLOOKUP(TRIM(E2347&amp;""),'Référentiel Articles'!$A$2:$F$634,5,FALSE),""))</f>
      </c>
      <c r="H2347" s="77" t="str">
        <v/>
      </c>
      <c r="I2347" s="76">
        <f>IF($E2347="","",IFERROR(VLOOKUP(TRIM(E2347&amp;""),'Référentiel Articles'!$A$2:$F$634,6,FALSE),""))</f>
      </c>
      <c r="J2347" s="78">
        <f>IF(OR($E2347="",$H2347=""),"",$H2347*$I2347)</f>
      </c>
      <c r="K2347" s="79" t="str">
        <v/>
      </c>
    </row>
    <row r="2348">
      <c r="A2348" s="81" t="str">
        <v/>
      </c>
      <c r="B2348" s="81" t="str">
        <v/>
      </c>
      <c r="C2348" s="83">
        <f>IF($E2348="","",IFERROR(VLOOKUP(TRIM(E2348&amp;""),'Référentiel Articles'!$A$2:$F$634,2,FALSE),""))</f>
      </c>
      <c r="D2348" s="83">
        <f>IF($E2348="","",IFERROR(VLOOKUP(TRIM(E2348&amp;""),'Référentiel Articles'!$A$2:$F$634,3,FALSE),""))</f>
      </c>
      <c r="E2348" s="81" t="str">
        <v/>
      </c>
      <c r="F2348" s="83">
        <f>IF($E2348="","",IFERROR(VLOOKUP(TRIM(E2348&amp;""),'Référentiel Articles'!$A$2:$F$634,4,FALSE),""))</f>
      </c>
      <c r="G2348" s="84">
        <f>IF($E2348="","",IFERROR(VLOOKUP(TRIM(E2348&amp;""),'Référentiel Articles'!$A$2:$F$634,5,FALSE),""))</f>
      </c>
      <c r="H2348" s="85" t="str">
        <v/>
      </c>
      <c r="I2348" s="84">
        <f>IF($E2348="","",IFERROR(VLOOKUP(TRIM(E2348&amp;""),'Référentiel Articles'!$A$2:$F$634,6,FALSE),""))</f>
      </c>
      <c r="J2348" s="90">
        <f>IF(OR($E2348="",$H2348=""),"",$H2348*$I2348)</f>
      </c>
      <c r="K2348" s="87" t="str">
        <v/>
      </c>
    </row>
    <row r="2349">
      <c r="A2349" s="74" t="str">
        <v/>
      </c>
      <c r="B2349" s="74" t="str">
        <v/>
      </c>
      <c r="C2349" s="75">
        <f>IF($E2349="","",IFERROR(VLOOKUP(TRIM(E2349&amp;""),'Référentiel Articles'!$A$2:$F$634,2,FALSE),""))</f>
      </c>
      <c r="D2349" s="75">
        <f>IF($E2349="","",IFERROR(VLOOKUP(TRIM(E2349&amp;""),'Référentiel Articles'!$A$2:$F$634,3,FALSE),""))</f>
      </c>
      <c r="E2349" s="74" t="str">
        <v/>
      </c>
      <c r="F2349" s="75">
        <f>IF($E2349="","",IFERROR(VLOOKUP(TRIM(E2349&amp;""),'Référentiel Articles'!$A$2:$F$634,4,FALSE),""))</f>
      </c>
      <c r="G2349" s="76">
        <f>IF($E2349="","",IFERROR(VLOOKUP(TRIM(E2349&amp;""),'Référentiel Articles'!$A$2:$F$634,5,FALSE),""))</f>
      </c>
      <c r="H2349" s="77" t="str">
        <v/>
      </c>
      <c r="I2349" s="76">
        <f>IF($E2349="","",IFERROR(VLOOKUP(TRIM(E2349&amp;""),'Référentiel Articles'!$A$2:$F$634,6,FALSE),""))</f>
      </c>
      <c r="J2349" s="78">
        <f>IF(OR($E2349="",$H2349=""),"",$H2349*$I2349)</f>
      </c>
      <c r="K2349" s="79" t="str">
        <v/>
      </c>
    </row>
    <row r="2350">
      <c r="A2350" s="81" t="str">
        <v/>
      </c>
      <c r="B2350" s="81" t="str">
        <v/>
      </c>
      <c r="C2350" s="83">
        <f>IF($E2350="","",IFERROR(VLOOKUP(TRIM(E2350&amp;""),'Référentiel Articles'!$A$2:$F$634,2,FALSE),""))</f>
      </c>
      <c r="D2350" s="83">
        <f>IF($E2350="","",IFERROR(VLOOKUP(TRIM(E2350&amp;""),'Référentiel Articles'!$A$2:$F$634,3,FALSE),""))</f>
      </c>
      <c r="E2350" s="81" t="str">
        <v/>
      </c>
      <c r="F2350" s="83">
        <f>IF($E2350="","",IFERROR(VLOOKUP(TRIM(E2350&amp;""),'Référentiel Articles'!$A$2:$F$634,4,FALSE),""))</f>
      </c>
      <c r="G2350" s="84">
        <f>IF($E2350="","",IFERROR(VLOOKUP(TRIM(E2350&amp;""),'Référentiel Articles'!$A$2:$F$634,5,FALSE),""))</f>
      </c>
      <c r="H2350" s="85" t="str">
        <v/>
      </c>
      <c r="I2350" s="84">
        <f>IF($E2350="","",IFERROR(VLOOKUP(TRIM(E2350&amp;""),'Référentiel Articles'!$A$2:$F$634,6,FALSE),""))</f>
      </c>
      <c r="J2350" s="90">
        <f>IF(OR($E2350="",$H2350=""),"",$H2350*$I2350)</f>
      </c>
      <c r="K2350" s="87" t="str">
        <v/>
      </c>
    </row>
    <row r="2351">
      <c r="A2351" s="74" t="str">
        <v/>
      </c>
      <c r="B2351" s="74" t="str">
        <v/>
      </c>
      <c r="C2351" s="75">
        <f>IF($E2351="","",IFERROR(VLOOKUP(TRIM(E2351&amp;""),'Référentiel Articles'!$A$2:$F$634,2,FALSE),""))</f>
      </c>
      <c r="D2351" s="75">
        <f>IF($E2351="","",IFERROR(VLOOKUP(TRIM(E2351&amp;""),'Référentiel Articles'!$A$2:$F$634,3,FALSE),""))</f>
      </c>
      <c r="E2351" s="74" t="str">
        <v/>
      </c>
      <c r="F2351" s="75">
        <f>IF($E2351="","",IFERROR(VLOOKUP(TRIM(E2351&amp;""),'Référentiel Articles'!$A$2:$F$634,4,FALSE),""))</f>
      </c>
      <c r="G2351" s="76">
        <f>IF($E2351="","",IFERROR(VLOOKUP(TRIM(E2351&amp;""),'Référentiel Articles'!$A$2:$F$634,5,FALSE),""))</f>
      </c>
      <c r="H2351" s="77" t="str">
        <v/>
      </c>
      <c r="I2351" s="76">
        <f>IF($E2351="","",IFERROR(VLOOKUP(TRIM(E2351&amp;""),'Référentiel Articles'!$A$2:$F$634,6,FALSE),""))</f>
      </c>
      <c r="J2351" s="78">
        <f>IF(OR($E2351="",$H2351=""),"",$H2351*$I2351)</f>
      </c>
      <c r="K2351" s="79" t="str">
        <v/>
      </c>
    </row>
    <row r="2352">
      <c r="A2352" s="81" t="str">
        <v/>
      </c>
      <c r="B2352" s="81" t="str">
        <v/>
      </c>
      <c r="C2352" s="83">
        <f>IF($E2352="","",IFERROR(VLOOKUP(TRIM(E2352&amp;""),'Référentiel Articles'!$A$2:$F$634,2,FALSE),""))</f>
      </c>
      <c r="D2352" s="83">
        <f>IF($E2352="","",IFERROR(VLOOKUP(TRIM(E2352&amp;""),'Référentiel Articles'!$A$2:$F$634,3,FALSE),""))</f>
      </c>
      <c r="E2352" s="81" t="str">
        <v/>
      </c>
      <c r="F2352" s="83">
        <f>IF($E2352="","",IFERROR(VLOOKUP(TRIM(E2352&amp;""),'Référentiel Articles'!$A$2:$F$634,4,FALSE),""))</f>
      </c>
      <c r="G2352" s="84">
        <f>IF($E2352="","",IFERROR(VLOOKUP(TRIM(E2352&amp;""),'Référentiel Articles'!$A$2:$F$634,5,FALSE),""))</f>
      </c>
      <c r="H2352" s="85" t="str">
        <v/>
      </c>
      <c r="I2352" s="84">
        <f>IF($E2352="","",IFERROR(VLOOKUP(TRIM(E2352&amp;""),'Référentiel Articles'!$A$2:$F$634,6,FALSE),""))</f>
      </c>
      <c r="J2352" s="90">
        <f>IF(OR($E2352="",$H2352=""),"",$H2352*$I2352)</f>
      </c>
      <c r="K2352" s="87" t="str">
        <v/>
      </c>
    </row>
    <row r="2353">
      <c r="A2353" s="74" t="str">
        <v/>
      </c>
      <c r="B2353" s="74" t="str">
        <v/>
      </c>
      <c r="C2353" s="75">
        <f>IF($E2353="","",IFERROR(VLOOKUP(TRIM(E2353&amp;""),'Référentiel Articles'!$A$2:$F$634,2,FALSE),""))</f>
      </c>
      <c r="D2353" s="75">
        <f>IF($E2353="","",IFERROR(VLOOKUP(TRIM(E2353&amp;""),'Référentiel Articles'!$A$2:$F$634,3,FALSE),""))</f>
      </c>
      <c r="E2353" s="74" t="str">
        <v/>
      </c>
      <c r="F2353" s="75">
        <f>IF($E2353="","",IFERROR(VLOOKUP(TRIM(E2353&amp;""),'Référentiel Articles'!$A$2:$F$634,4,FALSE),""))</f>
      </c>
      <c r="G2353" s="76">
        <f>IF($E2353="","",IFERROR(VLOOKUP(TRIM(E2353&amp;""),'Référentiel Articles'!$A$2:$F$634,5,FALSE),""))</f>
      </c>
      <c r="H2353" s="77" t="str">
        <v/>
      </c>
      <c r="I2353" s="76">
        <f>IF($E2353="","",IFERROR(VLOOKUP(TRIM(E2353&amp;""),'Référentiel Articles'!$A$2:$F$634,6,FALSE),""))</f>
      </c>
      <c r="J2353" s="78">
        <f>IF(OR($E2353="",$H2353=""),"",$H2353*$I2353)</f>
      </c>
      <c r="K2353" s="79" t="str">
        <v/>
      </c>
    </row>
    <row r="2354">
      <c r="A2354" s="81" t="str">
        <v/>
      </c>
      <c r="B2354" s="81" t="str">
        <v/>
      </c>
      <c r="C2354" s="83">
        <f>IF($E2354="","",IFERROR(VLOOKUP(TRIM(E2354&amp;""),'Référentiel Articles'!$A$2:$F$634,2,FALSE),""))</f>
      </c>
      <c r="D2354" s="83">
        <f>IF($E2354="","",IFERROR(VLOOKUP(TRIM(E2354&amp;""),'Référentiel Articles'!$A$2:$F$634,3,FALSE),""))</f>
      </c>
      <c r="E2354" s="81" t="str">
        <v/>
      </c>
      <c r="F2354" s="83">
        <f>IF($E2354="","",IFERROR(VLOOKUP(TRIM(E2354&amp;""),'Référentiel Articles'!$A$2:$F$634,4,FALSE),""))</f>
      </c>
      <c r="G2354" s="84">
        <f>IF($E2354="","",IFERROR(VLOOKUP(TRIM(E2354&amp;""),'Référentiel Articles'!$A$2:$F$634,5,FALSE),""))</f>
      </c>
      <c r="H2354" s="85" t="str">
        <v/>
      </c>
      <c r="I2354" s="84">
        <f>IF($E2354="","",IFERROR(VLOOKUP(TRIM(E2354&amp;""),'Référentiel Articles'!$A$2:$F$634,6,FALSE),""))</f>
      </c>
      <c r="J2354" s="90">
        <f>IF(OR($E2354="",$H2354=""),"",$H2354*$I2354)</f>
      </c>
      <c r="K2354" s="87" t="str">
        <v/>
      </c>
    </row>
    <row r="2355">
      <c r="A2355" s="74" t="str">
        <v/>
      </c>
      <c r="B2355" s="74" t="str">
        <v/>
      </c>
      <c r="C2355" s="75">
        <f>IF($E2355="","",IFERROR(VLOOKUP(TRIM(E2355&amp;""),'Référentiel Articles'!$A$2:$F$634,2,FALSE),""))</f>
      </c>
      <c r="D2355" s="75">
        <f>IF($E2355="","",IFERROR(VLOOKUP(TRIM(E2355&amp;""),'Référentiel Articles'!$A$2:$F$634,3,FALSE),""))</f>
      </c>
      <c r="E2355" s="74" t="str">
        <v/>
      </c>
      <c r="F2355" s="75">
        <f>IF($E2355="","",IFERROR(VLOOKUP(TRIM(E2355&amp;""),'Référentiel Articles'!$A$2:$F$634,4,FALSE),""))</f>
      </c>
      <c r="G2355" s="76">
        <f>IF($E2355="","",IFERROR(VLOOKUP(TRIM(E2355&amp;""),'Référentiel Articles'!$A$2:$F$634,5,FALSE),""))</f>
      </c>
      <c r="H2355" s="77" t="str">
        <v/>
      </c>
      <c r="I2355" s="76">
        <f>IF($E2355="","",IFERROR(VLOOKUP(TRIM(E2355&amp;""),'Référentiel Articles'!$A$2:$F$634,6,FALSE),""))</f>
      </c>
      <c r="J2355" s="78">
        <f>IF(OR($E2355="",$H2355=""),"",$H2355*$I2355)</f>
      </c>
      <c r="K2355" s="79" t="str">
        <v/>
      </c>
    </row>
    <row r="2356">
      <c r="A2356" s="81" t="str">
        <v/>
      </c>
      <c r="B2356" s="81" t="str">
        <v/>
      </c>
      <c r="C2356" s="83">
        <f>IF($E2356="","",IFERROR(VLOOKUP(TRIM(E2356&amp;""),'Référentiel Articles'!$A$2:$F$634,2,FALSE),""))</f>
      </c>
      <c r="D2356" s="83">
        <f>IF($E2356="","",IFERROR(VLOOKUP(TRIM(E2356&amp;""),'Référentiel Articles'!$A$2:$F$634,3,FALSE),""))</f>
      </c>
      <c r="E2356" s="81" t="str">
        <v/>
      </c>
      <c r="F2356" s="83">
        <f>IF($E2356="","",IFERROR(VLOOKUP(TRIM(E2356&amp;""),'Référentiel Articles'!$A$2:$F$634,4,FALSE),""))</f>
      </c>
      <c r="G2356" s="84">
        <f>IF($E2356="","",IFERROR(VLOOKUP(TRIM(E2356&amp;""),'Référentiel Articles'!$A$2:$F$634,5,FALSE),""))</f>
      </c>
      <c r="H2356" s="85" t="str">
        <v/>
      </c>
      <c r="I2356" s="84">
        <f>IF($E2356="","",IFERROR(VLOOKUP(TRIM(E2356&amp;""),'Référentiel Articles'!$A$2:$F$634,6,FALSE),""))</f>
      </c>
      <c r="J2356" s="90">
        <f>IF(OR($E2356="",$H2356=""),"",$H2356*$I2356)</f>
      </c>
      <c r="K2356" s="87" t="str">
        <v/>
      </c>
    </row>
    <row r="2357">
      <c r="A2357" s="74" t="str">
        <v/>
      </c>
      <c r="B2357" s="74" t="str">
        <v/>
      </c>
      <c r="C2357" s="75">
        <f>IF($E2357="","",IFERROR(VLOOKUP(TRIM(E2357&amp;""),'Référentiel Articles'!$A$2:$F$634,2,FALSE),""))</f>
      </c>
      <c r="D2357" s="75">
        <f>IF($E2357="","",IFERROR(VLOOKUP(TRIM(E2357&amp;""),'Référentiel Articles'!$A$2:$F$634,3,FALSE),""))</f>
      </c>
      <c r="E2357" s="74" t="str">
        <v/>
      </c>
      <c r="F2357" s="75">
        <f>IF($E2357="","",IFERROR(VLOOKUP(TRIM(E2357&amp;""),'Référentiel Articles'!$A$2:$F$634,4,FALSE),""))</f>
      </c>
      <c r="G2357" s="76">
        <f>IF($E2357="","",IFERROR(VLOOKUP(TRIM(E2357&amp;""),'Référentiel Articles'!$A$2:$F$634,5,FALSE),""))</f>
      </c>
      <c r="H2357" s="77" t="str">
        <v/>
      </c>
      <c r="I2357" s="76">
        <f>IF($E2357="","",IFERROR(VLOOKUP(TRIM(E2357&amp;""),'Référentiel Articles'!$A$2:$F$634,6,FALSE),""))</f>
      </c>
      <c r="J2357" s="78">
        <f>IF(OR($E2357="",$H2357=""),"",$H2357*$I2357)</f>
      </c>
      <c r="K2357" s="79" t="str">
        <v/>
      </c>
    </row>
    <row r="2358">
      <c r="A2358" s="81" t="str">
        <v/>
      </c>
      <c r="B2358" s="81" t="str">
        <v/>
      </c>
      <c r="C2358" s="83">
        <f>IF($E2358="","",IFERROR(VLOOKUP(TRIM(E2358&amp;""),'Référentiel Articles'!$A$2:$F$634,2,FALSE),""))</f>
      </c>
      <c r="D2358" s="83">
        <f>IF($E2358="","",IFERROR(VLOOKUP(TRIM(E2358&amp;""),'Référentiel Articles'!$A$2:$F$634,3,FALSE),""))</f>
      </c>
      <c r="E2358" s="81" t="str">
        <v/>
      </c>
      <c r="F2358" s="83">
        <f>IF($E2358="","",IFERROR(VLOOKUP(TRIM(E2358&amp;""),'Référentiel Articles'!$A$2:$F$634,4,FALSE),""))</f>
      </c>
      <c r="G2358" s="84">
        <f>IF($E2358="","",IFERROR(VLOOKUP(TRIM(E2358&amp;""),'Référentiel Articles'!$A$2:$F$634,5,FALSE),""))</f>
      </c>
      <c r="H2358" s="85" t="str">
        <v/>
      </c>
      <c r="I2358" s="84">
        <f>IF($E2358="","",IFERROR(VLOOKUP(TRIM(E2358&amp;""),'Référentiel Articles'!$A$2:$F$634,6,FALSE),""))</f>
      </c>
      <c r="J2358" s="90">
        <f>IF(OR($E2358="",$H2358=""),"",$H2358*$I2358)</f>
      </c>
      <c r="K2358" s="87" t="str">
        <v/>
      </c>
    </row>
    <row r="2359">
      <c r="A2359" s="74" t="str">
        <v/>
      </c>
      <c r="B2359" s="74" t="str">
        <v/>
      </c>
      <c r="C2359" s="75">
        <f>IF($E2359="","",IFERROR(VLOOKUP(TRIM(E2359&amp;""),'Référentiel Articles'!$A$2:$F$634,2,FALSE),""))</f>
      </c>
      <c r="D2359" s="75">
        <f>IF($E2359="","",IFERROR(VLOOKUP(TRIM(E2359&amp;""),'Référentiel Articles'!$A$2:$F$634,3,FALSE),""))</f>
      </c>
      <c r="E2359" s="74" t="str">
        <v/>
      </c>
      <c r="F2359" s="75">
        <f>IF($E2359="","",IFERROR(VLOOKUP(TRIM(E2359&amp;""),'Référentiel Articles'!$A$2:$F$634,4,FALSE),""))</f>
      </c>
      <c r="G2359" s="76">
        <f>IF($E2359="","",IFERROR(VLOOKUP(TRIM(E2359&amp;""),'Référentiel Articles'!$A$2:$F$634,5,FALSE),""))</f>
      </c>
      <c r="H2359" s="77" t="str">
        <v/>
      </c>
      <c r="I2359" s="76">
        <f>IF($E2359="","",IFERROR(VLOOKUP(TRIM(E2359&amp;""),'Référentiel Articles'!$A$2:$F$634,6,FALSE),""))</f>
      </c>
      <c r="J2359" s="78">
        <f>IF(OR($E2359="",$H2359=""),"",$H2359*$I2359)</f>
      </c>
      <c r="K2359" s="79" t="str">
        <v/>
      </c>
    </row>
    <row r="2360">
      <c r="A2360" s="81" t="str">
        <v/>
      </c>
      <c r="B2360" s="81" t="str">
        <v/>
      </c>
      <c r="C2360" s="83">
        <f>IF($E2360="","",IFERROR(VLOOKUP(TRIM(E2360&amp;""),'Référentiel Articles'!$A$2:$F$634,2,FALSE),""))</f>
      </c>
      <c r="D2360" s="83">
        <f>IF($E2360="","",IFERROR(VLOOKUP(TRIM(E2360&amp;""),'Référentiel Articles'!$A$2:$F$634,3,FALSE),""))</f>
      </c>
      <c r="E2360" s="81" t="str">
        <v/>
      </c>
      <c r="F2360" s="83">
        <f>IF($E2360="","",IFERROR(VLOOKUP(TRIM(E2360&amp;""),'Référentiel Articles'!$A$2:$F$634,4,FALSE),""))</f>
      </c>
      <c r="G2360" s="84">
        <f>IF($E2360="","",IFERROR(VLOOKUP(TRIM(E2360&amp;""),'Référentiel Articles'!$A$2:$F$634,5,FALSE),""))</f>
      </c>
      <c r="H2360" s="85" t="str">
        <v/>
      </c>
      <c r="I2360" s="84">
        <f>IF($E2360="","",IFERROR(VLOOKUP(TRIM(E2360&amp;""),'Référentiel Articles'!$A$2:$F$634,6,FALSE),""))</f>
      </c>
      <c r="J2360" s="90">
        <f>IF(OR($E2360="",$H2360=""),"",$H2360*$I2360)</f>
      </c>
      <c r="K2360" s="87" t="str">
        <v/>
      </c>
    </row>
    <row r="2361">
      <c r="A2361" s="74" t="str">
        <v/>
      </c>
      <c r="B2361" s="74" t="str">
        <v/>
      </c>
      <c r="C2361" s="75">
        <f>IF($E2361="","",IFERROR(VLOOKUP(TRIM(E2361&amp;""),'Référentiel Articles'!$A$2:$F$634,2,FALSE),""))</f>
      </c>
      <c r="D2361" s="75">
        <f>IF($E2361="","",IFERROR(VLOOKUP(TRIM(E2361&amp;""),'Référentiel Articles'!$A$2:$F$634,3,FALSE),""))</f>
      </c>
      <c r="E2361" s="74" t="str">
        <v/>
      </c>
      <c r="F2361" s="75">
        <f>IF($E2361="","",IFERROR(VLOOKUP(TRIM(E2361&amp;""),'Référentiel Articles'!$A$2:$F$634,4,FALSE),""))</f>
      </c>
      <c r="G2361" s="76">
        <f>IF($E2361="","",IFERROR(VLOOKUP(TRIM(E2361&amp;""),'Référentiel Articles'!$A$2:$F$634,5,FALSE),""))</f>
      </c>
      <c r="H2361" s="77" t="str">
        <v/>
      </c>
      <c r="I2361" s="76">
        <f>IF($E2361="","",IFERROR(VLOOKUP(TRIM(E2361&amp;""),'Référentiel Articles'!$A$2:$F$634,6,FALSE),""))</f>
      </c>
      <c r="J2361" s="78">
        <f>IF(OR($E2361="",$H2361=""),"",$H2361*$I2361)</f>
      </c>
      <c r="K2361" s="79" t="str">
        <v/>
      </c>
    </row>
    <row r="2362">
      <c r="A2362" s="81" t="str">
        <v/>
      </c>
      <c r="B2362" s="81" t="str">
        <v/>
      </c>
      <c r="C2362" s="83">
        <f>IF($E2362="","",IFERROR(VLOOKUP(TRIM(E2362&amp;""),'Référentiel Articles'!$A$2:$F$634,2,FALSE),""))</f>
      </c>
      <c r="D2362" s="83">
        <f>IF($E2362="","",IFERROR(VLOOKUP(TRIM(E2362&amp;""),'Référentiel Articles'!$A$2:$F$634,3,FALSE),""))</f>
      </c>
      <c r="E2362" s="81" t="str">
        <v/>
      </c>
      <c r="F2362" s="83">
        <f>IF($E2362="","",IFERROR(VLOOKUP(TRIM(E2362&amp;""),'Référentiel Articles'!$A$2:$F$634,4,FALSE),""))</f>
      </c>
      <c r="G2362" s="84">
        <f>IF($E2362="","",IFERROR(VLOOKUP(TRIM(E2362&amp;""),'Référentiel Articles'!$A$2:$F$634,5,FALSE),""))</f>
      </c>
      <c r="H2362" s="85" t="str">
        <v/>
      </c>
      <c r="I2362" s="84">
        <f>IF($E2362="","",IFERROR(VLOOKUP(TRIM(E2362&amp;""),'Référentiel Articles'!$A$2:$F$634,6,FALSE),""))</f>
      </c>
      <c r="J2362" s="90">
        <f>IF(OR($E2362="",$H2362=""),"",$H2362*$I2362)</f>
      </c>
      <c r="K2362" s="87" t="str">
        <v/>
      </c>
    </row>
    <row r="2363">
      <c r="A2363" s="74" t="str">
        <v/>
      </c>
      <c r="B2363" s="74" t="str">
        <v/>
      </c>
      <c r="C2363" s="75">
        <f>IF($E2363="","",IFERROR(VLOOKUP(TRIM(E2363&amp;""),'Référentiel Articles'!$A$2:$F$634,2,FALSE),""))</f>
      </c>
      <c r="D2363" s="75">
        <f>IF($E2363="","",IFERROR(VLOOKUP(TRIM(E2363&amp;""),'Référentiel Articles'!$A$2:$F$634,3,FALSE),""))</f>
      </c>
      <c r="E2363" s="74" t="str">
        <v/>
      </c>
      <c r="F2363" s="75">
        <f>IF($E2363="","",IFERROR(VLOOKUP(TRIM(E2363&amp;""),'Référentiel Articles'!$A$2:$F$634,4,FALSE),""))</f>
      </c>
      <c r="G2363" s="76">
        <f>IF($E2363="","",IFERROR(VLOOKUP(TRIM(E2363&amp;""),'Référentiel Articles'!$A$2:$F$634,5,FALSE),""))</f>
      </c>
      <c r="H2363" s="77" t="str">
        <v/>
      </c>
      <c r="I2363" s="76">
        <f>IF($E2363="","",IFERROR(VLOOKUP(TRIM(E2363&amp;""),'Référentiel Articles'!$A$2:$F$634,6,FALSE),""))</f>
      </c>
      <c r="J2363" s="78">
        <f>IF(OR($E2363="",$H2363=""),"",$H2363*$I2363)</f>
      </c>
      <c r="K2363" s="79" t="str">
        <v/>
      </c>
    </row>
    <row r="2364">
      <c r="A2364" s="81" t="str">
        <v/>
      </c>
      <c r="B2364" s="81" t="str">
        <v/>
      </c>
      <c r="C2364" s="83">
        <f>IF($E2364="","",IFERROR(VLOOKUP(TRIM(E2364&amp;""),'Référentiel Articles'!$A$2:$F$634,2,FALSE),""))</f>
      </c>
      <c r="D2364" s="83">
        <f>IF($E2364="","",IFERROR(VLOOKUP(TRIM(E2364&amp;""),'Référentiel Articles'!$A$2:$F$634,3,FALSE),""))</f>
      </c>
      <c r="E2364" s="81" t="str">
        <v/>
      </c>
      <c r="F2364" s="83">
        <f>IF($E2364="","",IFERROR(VLOOKUP(TRIM(E2364&amp;""),'Référentiel Articles'!$A$2:$F$634,4,FALSE),""))</f>
      </c>
      <c r="G2364" s="84">
        <f>IF($E2364="","",IFERROR(VLOOKUP(TRIM(E2364&amp;""),'Référentiel Articles'!$A$2:$F$634,5,FALSE),""))</f>
      </c>
      <c r="H2364" s="85" t="str">
        <v/>
      </c>
      <c r="I2364" s="84">
        <f>IF($E2364="","",IFERROR(VLOOKUP(TRIM(E2364&amp;""),'Référentiel Articles'!$A$2:$F$634,6,FALSE),""))</f>
      </c>
      <c r="J2364" s="90">
        <f>IF(OR($E2364="",$H2364=""),"",$H2364*$I2364)</f>
      </c>
      <c r="K2364" s="87" t="str">
        <v/>
      </c>
    </row>
    <row r="2365">
      <c r="A2365" s="74" t="str">
        <v/>
      </c>
      <c r="B2365" s="74" t="str">
        <v/>
      </c>
      <c r="C2365" s="75">
        <f>IF($E2365="","",IFERROR(VLOOKUP(TRIM(E2365&amp;""),'Référentiel Articles'!$A$2:$F$634,2,FALSE),""))</f>
      </c>
      <c r="D2365" s="75">
        <f>IF($E2365="","",IFERROR(VLOOKUP(TRIM(E2365&amp;""),'Référentiel Articles'!$A$2:$F$634,3,FALSE),""))</f>
      </c>
      <c r="E2365" s="74" t="str">
        <v/>
      </c>
      <c r="F2365" s="75">
        <f>IF($E2365="","",IFERROR(VLOOKUP(TRIM(E2365&amp;""),'Référentiel Articles'!$A$2:$F$634,4,FALSE),""))</f>
      </c>
      <c r="G2365" s="76">
        <f>IF($E2365="","",IFERROR(VLOOKUP(TRIM(E2365&amp;""),'Référentiel Articles'!$A$2:$F$634,5,FALSE),""))</f>
      </c>
      <c r="H2365" s="77" t="str">
        <v/>
      </c>
      <c r="I2365" s="76">
        <f>IF($E2365="","",IFERROR(VLOOKUP(TRIM(E2365&amp;""),'Référentiel Articles'!$A$2:$F$634,6,FALSE),""))</f>
      </c>
      <c r="J2365" s="78">
        <f>IF(OR($E2365="",$H2365=""),"",$H2365*$I2365)</f>
      </c>
      <c r="K2365" s="79" t="str">
        <v/>
      </c>
    </row>
    <row r="2366">
      <c r="A2366" s="81" t="str">
        <v/>
      </c>
      <c r="B2366" s="81" t="str">
        <v/>
      </c>
      <c r="C2366" s="83">
        <f>IF($E2366="","",IFERROR(VLOOKUP(TRIM(E2366&amp;""),'Référentiel Articles'!$A$2:$F$634,2,FALSE),""))</f>
      </c>
      <c r="D2366" s="83">
        <f>IF($E2366="","",IFERROR(VLOOKUP(TRIM(E2366&amp;""),'Référentiel Articles'!$A$2:$F$634,3,FALSE),""))</f>
      </c>
      <c r="E2366" s="81" t="str">
        <v/>
      </c>
      <c r="F2366" s="83">
        <f>IF($E2366="","",IFERROR(VLOOKUP(TRIM(E2366&amp;""),'Référentiel Articles'!$A$2:$F$634,4,FALSE),""))</f>
      </c>
      <c r="G2366" s="84">
        <f>IF($E2366="","",IFERROR(VLOOKUP(TRIM(E2366&amp;""),'Référentiel Articles'!$A$2:$F$634,5,FALSE),""))</f>
      </c>
      <c r="H2366" s="85" t="str">
        <v/>
      </c>
      <c r="I2366" s="84">
        <f>IF($E2366="","",IFERROR(VLOOKUP(TRIM(E2366&amp;""),'Référentiel Articles'!$A$2:$F$634,6,FALSE),""))</f>
      </c>
      <c r="J2366" s="90">
        <f>IF(OR($E2366="",$H2366=""),"",$H2366*$I2366)</f>
      </c>
      <c r="K2366" s="87" t="str">
        <v/>
      </c>
    </row>
    <row r="2367">
      <c r="A2367" s="74" t="str">
        <v/>
      </c>
      <c r="B2367" s="74" t="str">
        <v/>
      </c>
      <c r="C2367" s="75">
        <f>IF($E2367="","",IFERROR(VLOOKUP(TRIM(E2367&amp;""),'Référentiel Articles'!$A$2:$F$634,2,FALSE),""))</f>
      </c>
      <c r="D2367" s="75">
        <f>IF($E2367="","",IFERROR(VLOOKUP(TRIM(E2367&amp;""),'Référentiel Articles'!$A$2:$F$634,3,FALSE),""))</f>
      </c>
      <c r="E2367" s="74" t="str">
        <v/>
      </c>
      <c r="F2367" s="75">
        <f>IF($E2367="","",IFERROR(VLOOKUP(TRIM(E2367&amp;""),'Référentiel Articles'!$A$2:$F$634,4,FALSE),""))</f>
      </c>
      <c r="G2367" s="76">
        <f>IF($E2367="","",IFERROR(VLOOKUP(TRIM(E2367&amp;""),'Référentiel Articles'!$A$2:$F$634,5,FALSE),""))</f>
      </c>
      <c r="H2367" s="77" t="str">
        <v/>
      </c>
      <c r="I2367" s="76">
        <f>IF($E2367="","",IFERROR(VLOOKUP(TRIM(E2367&amp;""),'Référentiel Articles'!$A$2:$F$634,6,FALSE),""))</f>
      </c>
      <c r="J2367" s="78">
        <f>IF(OR($E2367="",$H2367=""),"",$H2367*$I2367)</f>
      </c>
      <c r="K2367" s="79" t="str">
        <v/>
      </c>
    </row>
    <row r="2368">
      <c r="A2368" s="81" t="str">
        <v/>
      </c>
      <c r="B2368" s="81" t="str">
        <v/>
      </c>
      <c r="C2368" s="83">
        <f>IF($E2368="","",IFERROR(VLOOKUP(TRIM(E2368&amp;""),'Référentiel Articles'!$A$2:$F$634,2,FALSE),""))</f>
      </c>
      <c r="D2368" s="83">
        <f>IF($E2368="","",IFERROR(VLOOKUP(TRIM(E2368&amp;""),'Référentiel Articles'!$A$2:$F$634,3,FALSE),""))</f>
      </c>
      <c r="E2368" s="81" t="str">
        <v/>
      </c>
      <c r="F2368" s="83">
        <f>IF($E2368="","",IFERROR(VLOOKUP(TRIM(E2368&amp;""),'Référentiel Articles'!$A$2:$F$634,4,FALSE),""))</f>
      </c>
      <c r="G2368" s="84">
        <f>IF($E2368="","",IFERROR(VLOOKUP(TRIM(E2368&amp;""),'Référentiel Articles'!$A$2:$F$634,5,FALSE),""))</f>
      </c>
      <c r="H2368" s="85" t="str">
        <v/>
      </c>
      <c r="I2368" s="84">
        <f>IF($E2368="","",IFERROR(VLOOKUP(TRIM(E2368&amp;""),'Référentiel Articles'!$A$2:$F$634,6,FALSE),""))</f>
      </c>
      <c r="J2368" s="90">
        <f>IF(OR($E2368="",$H2368=""),"",$H2368*$I2368)</f>
      </c>
      <c r="K2368" s="87" t="str">
        <v/>
      </c>
    </row>
    <row r="2369">
      <c r="A2369" s="74" t="str">
        <v/>
      </c>
      <c r="B2369" s="74" t="str">
        <v/>
      </c>
      <c r="C2369" s="75">
        <f>IF($E2369="","",IFERROR(VLOOKUP(TRIM(E2369&amp;""),'Référentiel Articles'!$A$2:$F$634,2,FALSE),""))</f>
      </c>
      <c r="D2369" s="75">
        <f>IF($E2369="","",IFERROR(VLOOKUP(TRIM(E2369&amp;""),'Référentiel Articles'!$A$2:$F$634,3,FALSE),""))</f>
      </c>
      <c r="E2369" s="74" t="str">
        <v/>
      </c>
      <c r="F2369" s="75">
        <f>IF($E2369="","",IFERROR(VLOOKUP(TRIM(E2369&amp;""),'Référentiel Articles'!$A$2:$F$634,4,FALSE),""))</f>
      </c>
      <c r="G2369" s="76">
        <f>IF($E2369="","",IFERROR(VLOOKUP(TRIM(E2369&amp;""),'Référentiel Articles'!$A$2:$F$634,5,FALSE),""))</f>
      </c>
      <c r="H2369" s="77" t="str">
        <v/>
      </c>
      <c r="I2369" s="76">
        <f>IF($E2369="","",IFERROR(VLOOKUP(TRIM(E2369&amp;""),'Référentiel Articles'!$A$2:$F$634,6,FALSE),""))</f>
      </c>
      <c r="J2369" s="78">
        <f>IF(OR($E2369="",$H2369=""),"",$H2369*$I2369)</f>
      </c>
      <c r="K2369" s="79" t="str">
        <v/>
      </c>
    </row>
    <row r="2370">
      <c r="A2370" s="81" t="str">
        <v/>
      </c>
      <c r="B2370" s="81" t="str">
        <v/>
      </c>
      <c r="C2370" s="83">
        <f>IF($E2370="","",IFERROR(VLOOKUP(TRIM(E2370&amp;""),'Référentiel Articles'!$A$2:$F$634,2,FALSE),""))</f>
      </c>
      <c r="D2370" s="83">
        <f>IF($E2370="","",IFERROR(VLOOKUP(TRIM(E2370&amp;""),'Référentiel Articles'!$A$2:$F$634,3,FALSE),""))</f>
      </c>
      <c r="E2370" s="81" t="str">
        <v/>
      </c>
      <c r="F2370" s="83">
        <f>IF($E2370="","",IFERROR(VLOOKUP(TRIM(E2370&amp;""),'Référentiel Articles'!$A$2:$F$634,4,FALSE),""))</f>
      </c>
      <c r="G2370" s="84">
        <f>IF($E2370="","",IFERROR(VLOOKUP(TRIM(E2370&amp;""),'Référentiel Articles'!$A$2:$F$634,5,FALSE),""))</f>
      </c>
      <c r="H2370" s="85" t="str">
        <v/>
      </c>
      <c r="I2370" s="84">
        <f>IF($E2370="","",IFERROR(VLOOKUP(TRIM(E2370&amp;""),'Référentiel Articles'!$A$2:$F$634,6,FALSE),""))</f>
      </c>
      <c r="J2370" s="90">
        <f>IF(OR($E2370="",$H2370=""),"",$H2370*$I2370)</f>
      </c>
      <c r="K2370" s="87" t="str">
        <v/>
      </c>
    </row>
    <row r="2371">
      <c r="A2371" s="74" t="str">
        <v/>
      </c>
      <c r="B2371" s="74" t="str">
        <v/>
      </c>
      <c r="C2371" s="75">
        <f>IF($E2371="","",IFERROR(VLOOKUP(TRIM(E2371&amp;""),'Référentiel Articles'!$A$2:$F$634,2,FALSE),""))</f>
      </c>
      <c r="D2371" s="75">
        <f>IF($E2371="","",IFERROR(VLOOKUP(TRIM(E2371&amp;""),'Référentiel Articles'!$A$2:$F$634,3,FALSE),""))</f>
      </c>
      <c r="E2371" s="74" t="str">
        <v/>
      </c>
      <c r="F2371" s="75">
        <f>IF($E2371="","",IFERROR(VLOOKUP(TRIM(E2371&amp;""),'Référentiel Articles'!$A$2:$F$634,4,FALSE),""))</f>
      </c>
      <c r="G2371" s="76">
        <f>IF($E2371="","",IFERROR(VLOOKUP(TRIM(E2371&amp;""),'Référentiel Articles'!$A$2:$F$634,5,FALSE),""))</f>
      </c>
      <c r="H2371" s="77" t="str">
        <v/>
      </c>
      <c r="I2371" s="76">
        <f>IF($E2371="","",IFERROR(VLOOKUP(TRIM(E2371&amp;""),'Référentiel Articles'!$A$2:$F$634,6,FALSE),""))</f>
      </c>
      <c r="J2371" s="78">
        <f>IF(OR($E2371="",$H2371=""),"",$H2371*$I2371)</f>
      </c>
      <c r="K2371" s="79" t="str">
        <v/>
      </c>
    </row>
    <row r="2372">
      <c r="A2372" s="81" t="str">
        <v/>
      </c>
      <c r="B2372" s="81" t="str">
        <v/>
      </c>
      <c r="C2372" s="83">
        <f>IF($E2372="","",IFERROR(VLOOKUP(TRIM(E2372&amp;""),'Référentiel Articles'!$A$2:$F$634,2,FALSE),""))</f>
      </c>
      <c r="D2372" s="83">
        <f>IF($E2372="","",IFERROR(VLOOKUP(TRIM(E2372&amp;""),'Référentiel Articles'!$A$2:$F$634,3,FALSE),""))</f>
      </c>
      <c r="E2372" s="81" t="str">
        <v/>
      </c>
      <c r="F2372" s="83">
        <f>IF($E2372="","",IFERROR(VLOOKUP(TRIM(E2372&amp;""),'Référentiel Articles'!$A$2:$F$634,4,FALSE),""))</f>
      </c>
      <c r="G2372" s="84">
        <f>IF($E2372="","",IFERROR(VLOOKUP(TRIM(E2372&amp;""),'Référentiel Articles'!$A$2:$F$634,5,FALSE),""))</f>
      </c>
      <c r="H2372" s="85" t="str">
        <v/>
      </c>
      <c r="I2372" s="84">
        <f>IF($E2372="","",IFERROR(VLOOKUP(TRIM(E2372&amp;""),'Référentiel Articles'!$A$2:$F$634,6,FALSE),""))</f>
      </c>
      <c r="J2372" s="90">
        <f>IF(OR($E2372="",$H2372=""),"",$H2372*$I2372)</f>
      </c>
      <c r="K2372" s="87" t="str">
        <v/>
      </c>
    </row>
    <row r="2373">
      <c r="A2373" s="74" t="str">
        <v/>
      </c>
      <c r="B2373" s="74" t="str">
        <v/>
      </c>
      <c r="C2373" s="75">
        <f>IF($E2373="","",IFERROR(VLOOKUP(TRIM(E2373&amp;""),'Référentiel Articles'!$A$2:$F$634,2,FALSE),""))</f>
      </c>
      <c r="D2373" s="75">
        <f>IF($E2373="","",IFERROR(VLOOKUP(TRIM(E2373&amp;""),'Référentiel Articles'!$A$2:$F$634,3,FALSE),""))</f>
      </c>
      <c r="E2373" s="74" t="str">
        <v/>
      </c>
      <c r="F2373" s="75">
        <f>IF($E2373="","",IFERROR(VLOOKUP(TRIM(E2373&amp;""),'Référentiel Articles'!$A$2:$F$634,4,FALSE),""))</f>
      </c>
      <c r="G2373" s="76">
        <f>IF($E2373="","",IFERROR(VLOOKUP(TRIM(E2373&amp;""),'Référentiel Articles'!$A$2:$F$634,5,FALSE),""))</f>
      </c>
      <c r="H2373" s="77" t="str">
        <v/>
      </c>
      <c r="I2373" s="76">
        <f>IF($E2373="","",IFERROR(VLOOKUP(TRIM(E2373&amp;""),'Référentiel Articles'!$A$2:$F$634,6,FALSE),""))</f>
      </c>
      <c r="J2373" s="78">
        <f>IF(OR($E2373="",$H2373=""),"",$H2373*$I2373)</f>
      </c>
      <c r="K2373" s="79" t="str">
        <v/>
      </c>
    </row>
    <row r="2374">
      <c r="A2374" s="81" t="str">
        <v/>
      </c>
      <c r="B2374" s="81" t="str">
        <v/>
      </c>
      <c r="C2374" s="83">
        <f>IF($E2374="","",IFERROR(VLOOKUP(TRIM(E2374&amp;""),'Référentiel Articles'!$A$2:$F$634,2,FALSE),""))</f>
      </c>
      <c r="D2374" s="83">
        <f>IF($E2374="","",IFERROR(VLOOKUP(TRIM(E2374&amp;""),'Référentiel Articles'!$A$2:$F$634,3,FALSE),""))</f>
      </c>
      <c r="E2374" s="81" t="str">
        <v/>
      </c>
      <c r="F2374" s="83">
        <f>IF($E2374="","",IFERROR(VLOOKUP(TRIM(E2374&amp;""),'Référentiel Articles'!$A$2:$F$634,4,FALSE),""))</f>
      </c>
      <c r="G2374" s="84">
        <f>IF($E2374="","",IFERROR(VLOOKUP(TRIM(E2374&amp;""),'Référentiel Articles'!$A$2:$F$634,5,FALSE),""))</f>
      </c>
      <c r="H2374" s="85" t="str">
        <v/>
      </c>
      <c r="I2374" s="84">
        <f>IF($E2374="","",IFERROR(VLOOKUP(TRIM(E2374&amp;""),'Référentiel Articles'!$A$2:$F$634,6,FALSE),""))</f>
      </c>
      <c r="J2374" s="90">
        <f>IF(OR($E2374="",$H2374=""),"",$H2374*$I2374)</f>
      </c>
      <c r="K2374" s="87" t="str">
        <v/>
      </c>
    </row>
    <row r="2375">
      <c r="A2375" s="74" t="str">
        <v/>
      </c>
      <c r="B2375" s="74" t="str">
        <v/>
      </c>
      <c r="C2375" s="75">
        <f>IF($E2375="","",IFERROR(VLOOKUP(TRIM(E2375&amp;""),'Référentiel Articles'!$A$2:$F$634,2,FALSE),""))</f>
      </c>
      <c r="D2375" s="75">
        <f>IF($E2375="","",IFERROR(VLOOKUP(TRIM(E2375&amp;""),'Référentiel Articles'!$A$2:$F$634,3,FALSE),""))</f>
      </c>
      <c r="E2375" s="74" t="str">
        <v/>
      </c>
      <c r="F2375" s="75">
        <f>IF($E2375="","",IFERROR(VLOOKUP(TRIM(E2375&amp;""),'Référentiel Articles'!$A$2:$F$634,4,FALSE),""))</f>
      </c>
      <c r="G2375" s="76">
        <f>IF($E2375="","",IFERROR(VLOOKUP(TRIM(E2375&amp;""),'Référentiel Articles'!$A$2:$F$634,5,FALSE),""))</f>
      </c>
      <c r="H2375" s="77" t="str">
        <v/>
      </c>
      <c r="I2375" s="76">
        <f>IF($E2375="","",IFERROR(VLOOKUP(TRIM(E2375&amp;""),'Référentiel Articles'!$A$2:$F$634,6,FALSE),""))</f>
      </c>
      <c r="J2375" s="78">
        <f>IF(OR($E2375="",$H2375=""),"",$H2375*$I2375)</f>
      </c>
      <c r="K2375" s="79" t="str">
        <v/>
      </c>
    </row>
    <row r="2376">
      <c r="A2376" s="81" t="str">
        <v/>
      </c>
      <c r="B2376" s="81" t="str">
        <v/>
      </c>
      <c r="C2376" s="83">
        <f>IF($E2376="","",IFERROR(VLOOKUP(TRIM(E2376&amp;""),'Référentiel Articles'!$A$2:$F$634,2,FALSE),""))</f>
      </c>
      <c r="D2376" s="83">
        <f>IF($E2376="","",IFERROR(VLOOKUP(TRIM(E2376&amp;""),'Référentiel Articles'!$A$2:$F$634,3,FALSE),""))</f>
      </c>
      <c r="E2376" s="81" t="str">
        <v/>
      </c>
      <c r="F2376" s="83">
        <f>IF($E2376="","",IFERROR(VLOOKUP(TRIM(E2376&amp;""),'Référentiel Articles'!$A$2:$F$634,4,FALSE),""))</f>
      </c>
      <c r="G2376" s="84">
        <f>IF($E2376="","",IFERROR(VLOOKUP(TRIM(E2376&amp;""),'Référentiel Articles'!$A$2:$F$634,5,FALSE),""))</f>
      </c>
      <c r="H2376" s="85" t="str">
        <v/>
      </c>
      <c r="I2376" s="84">
        <f>IF($E2376="","",IFERROR(VLOOKUP(TRIM(E2376&amp;""),'Référentiel Articles'!$A$2:$F$634,6,FALSE),""))</f>
      </c>
      <c r="J2376" s="90">
        <f>IF(OR($E2376="",$H2376=""),"",$H2376*$I2376)</f>
      </c>
      <c r="K2376" s="87" t="str">
        <v/>
      </c>
    </row>
    <row r="2377">
      <c r="A2377" s="74" t="str">
        <v/>
      </c>
      <c r="B2377" s="74" t="str">
        <v/>
      </c>
      <c r="C2377" s="75">
        <f>IF($E2377="","",IFERROR(VLOOKUP(TRIM(E2377&amp;""),'Référentiel Articles'!$A$2:$F$634,2,FALSE),""))</f>
      </c>
      <c r="D2377" s="75">
        <f>IF($E2377="","",IFERROR(VLOOKUP(TRIM(E2377&amp;""),'Référentiel Articles'!$A$2:$F$634,3,FALSE),""))</f>
      </c>
      <c r="E2377" s="74" t="str">
        <v/>
      </c>
      <c r="F2377" s="75">
        <f>IF($E2377="","",IFERROR(VLOOKUP(TRIM(E2377&amp;""),'Référentiel Articles'!$A$2:$F$634,4,FALSE),""))</f>
      </c>
      <c r="G2377" s="76">
        <f>IF($E2377="","",IFERROR(VLOOKUP(TRIM(E2377&amp;""),'Référentiel Articles'!$A$2:$F$634,5,FALSE),""))</f>
      </c>
      <c r="H2377" s="77" t="str">
        <v/>
      </c>
      <c r="I2377" s="76">
        <f>IF($E2377="","",IFERROR(VLOOKUP(TRIM(E2377&amp;""),'Référentiel Articles'!$A$2:$F$634,6,FALSE),""))</f>
      </c>
      <c r="J2377" s="78">
        <f>IF(OR($E2377="",$H2377=""),"",$H2377*$I2377)</f>
      </c>
      <c r="K2377" s="79" t="str">
        <v/>
      </c>
    </row>
    <row r="2378">
      <c r="A2378" s="81" t="str">
        <v/>
      </c>
      <c r="B2378" s="81" t="str">
        <v/>
      </c>
      <c r="C2378" s="83">
        <f>IF($E2378="","",IFERROR(VLOOKUP(TRIM(E2378&amp;""),'Référentiel Articles'!$A$2:$F$634,2,FALSE),""))</f>
      </c>
      <c r="D2378" s="83">
        <f>IF($E2378="","",IFERROR(VLOOKUP(TRIM(E2378&amp;""),'Référentiel Articles'!$A$2:$F$634,3,FALSE),""))</f>
      </c>
      <c r="E2378" s="81" t="str">
        <v/>
      </c>
      <c r="F2378" s="83">
        <f>IF($E2378="","",IFERROR(VLOOKUP(TRIM(E2378&amp;""),'Référentiel Articles'!$A$2:$F$634,4,FALSE),""))</f>
      </c>
      <c r="G2378" s="84">
        <f>IF($E2378="","",IFERROR(VLOOKUP(TRIM(E2378&amp;""),'Référentiel Articles'!$A$2:$F$634,5,FALSE),""))</f>
      </c>
      <c r="H2378" s="85" t="str">
        <v/>
      </c>
      <c r="I2378" s="84">
        <f>IF($E2378="","",IFERROR(VLOOKUP(TRIM(E2378&amp;""),'Référentiel Articles'!$A$2:$F$634,6,FALSE),""))</f>
      </c>
      <c r="J2378" s="90">
        <f>IF(OR($E2378="",$H2378=""),"",$H2378*$I2378)</f>
      </c>
      <c r="K2378" s="87" t="str">
        <v/>
      </c>
    </row>
    <row r="2379">
      <c r="A2379" s="74" t="str">
        <v/>
      </c>
      <c r="B2379" s="74" t="str">
        <v/>
      </c>
      <c r="C2379" s="75">
        <f>IF($E2379="","",IFERROR(VLOOKUP(TRIM(E2379&amp;""),'Référentiel Articles'!$A$2:$F$634,2,FALSE),""))</f>
      </c>
      <c r="D2379" s="75">
        <f>IF($E2379="","",IFERROR(VLOOKUP(TRIM(E2379&amp;""),'Référentiel Articles'!$A$2:$F$634,3,FALSE),""))</f>
      </c>
      <c r="E2379" s="74" t="str">
        <v/>
      </c>
      <c r="F2379" s="75">
        <f>IF($E2379="","",IFERROR(VLOOKUP(TRIM(E2379&amp;""),'Référentiel Articles'!$A$2:$F$634,4,FALSE),""))</f>
      </c>
      <c r="G2379" s="76">
        <f>IF($E2379="","",IFERROR(VLOOKUP(TRIM(E2379&amp;""),'Référentiel Articles'!$A$2:$F$634,5,FALSE),""))</f>
      </c>
      <c r="H2379" s="77" t="str">
        <v/>
      </c>
      <c r="I2379" s="76">
        <f>IF($E2379="","",IFERROR(VLOOKUP(TRIM(E2379&amp;""),'Référentiel Articles'!$A$2:$F$634,6,FALSE),""))</f>
      </c>
      <c r="J2379" s="78">
        <f>IF(OR($E2379="",$H2379=""),"",$H2379*$I2379)</f>
      </c>
      <c r="K2379" s="79" t="str">
        <v/>
      </c>
    </row>
    <row r="2380">
      <c r="A2380" s="81" t="str">
        <v/>
      </c>
      <c r="B2380" s="81" t="str">
        <v/>
      </c>
      <c r="C2380" s="83">
        <f>IF($E2380="","",IFERROR(VLOOKUP(TRIM(E2380&amp;""),'Référentiel Articles'!$A$2:$F$634,2,FALSE),""))</f>
      </c>
      <c r="D2380" s="83">
        <f>IF($E2380="","",IFERROR(VLOOKUP(TRIM(E2380&amp;""),'Référentiel Articles'!$A$2:$F$634,3,FALSE),""))</f>
      </c>
      <c r="E2380" s="81" t="str">
        <v/>
      </c>
      <c r="F2380" s="83">
        <f>IF($E2380="","",IFERROR(VLOOKUP(TRIM(E2380&amp;""),'Référentiel Articles'!$A$2:$F$634,4,FALSE),""))</f>
      </c>
      <c r="G2380" s="84">
        <f>IF($E2380="","",IFERROR(VLOOKUP(TRIM(E2380&amp;""),'Référentiel Articles'!$A$2:$F$634,5,FALSE),""))</f>
      </c>
      <c r="H2380" s="85" t="str">
        <v/>
      </c>
      <c r="I2380" s="84">
        <f>IF($E2380="","",IFERROR(VLOOKUP(TRIM(E2380&amp;""),'Référentiel Articles'!$A$2:$F$634,6,FALSE),""))</f>
      </c>
      <c r="J2380" s="90">
        <f>IF(OR($E2380="",$H2380=""),"",$H2380*$I2380)</f>
      </c>
      <c r="K2380" s="87" t="str">
        <v/>
      </c>
    </row>
    <row r="2381">
      <c r="A2381" s="74" t="str">
        <v/>
      </c>
      <c r="B2381" s="74" t="str">
        <v/>
      </c>
      <c r="C2381" s="75">
        <f>IF($E2381="","",IFERROR(VLOOKUP(TRIM(E2381&amp;""),'Référentiel Articles'!$A$2:$F$634,2,FALSE),""))</f>
      </c>
      <c r="D2381" s="75">
        <f>IF($E2381="","",IFERROR(VLOOKUP(TRIM(E2381&amp;""),'Référentiel Articles'!$A$2:$F$634,3,FALSE),""))</f>
      </c>
      <c r="E2381" s="74" t="str">
        <v/>
      </c>
      <c r="F2381" s="75">
        <f>IF($E2381="","",IFERROR(VLOOKUP(TRIM(E2381&amp;""),'Référentiel Articles'!$A$2:$F$634,4,FALSE),""))</f>
      </c>
      <c r="G2381" s="76">
        <f>IF($E2381="","",IFERROR(VLOOKUP(TRIM(E2381&amp;""),'Référentiel Articles'!$A$2:$F$634,5,FALSE),""))</f>
      </c>
      <c r="H2381" s="77" t="str">
        <v/>
      </c>
      <c r="I2381" s="76">
        <f>IF($E2381="","",IFERROR(VLOOKUP(TRIM(E2381&amp;""),'Référentiel Articles'!$A$2:$F$634,6,FALSE),""))</f>
      </c>
      <c r="J2381" s="78">
        <f>IF(OR($E2381="",$H2381=""),"",$H2381*$I2381)</f>
      </c>
      <c r="K2381" s="79" t="str">
        <v/>
      </c>
    </row>
    <row r="2382">
      <c r="A2382" s="81" t="str">
        <v/>
      </c>
      <c r="B2382" s="81" t="str">
        <v/>
      </c>
      <c r="C2382" s="83">
        <f>IF($E2382="","",IFERROR(VLOOKUP(TRIM(E2382&amp;""),'Référentiel Articles'!$A$2:$F$634,2,FALSE),""))</f>
      </c>
      <c r="D2382" s="83">
        <f>IF($E2382="","",IFERROR(VLOOKUP(TRIM(E2382&amp;""),'Référentiel Articles'!$A$2:$F$634,3,FALSE),""))</f>
      </c>
      <c r="E2382" s="81" t="str">
        <v/>
      </c>
      <c r="F2382" s="83">
        <f>IF($E2382="","",IFERROR(VLOOKUP(TRIM(E2382&amp;""),'Référentiel Articles'!$A$2:$F$634,4,FALSE),""))</f>
      </c>
      <c r="G2382" s="84">
        <f>IF($E2382="","",IFERROR(VLOOKUP(TRIM(E2382&amp;""),'Référentiel Articles'!$A$2:$F$634,5,FALSE),""))</f>
      </c>
      <c r="H2382" s="85" t="str">
        <v/>
      </c>
      <c r="I2382" s="84">
        <f>IF($E2382="","",IFERROR(VLOOKUP(TRIM(E2382&amp;""),'Référentiel Articles'!$A$2:$F$634,6,FALSE),""))</f>
      </c>
      <c r="J2382" s="90">
        <f>IF(OR($E2382="",$H2382=""),"",$H2382*$I2382)</f>
      </c>
      <c r="K2382" s="87" t="str">
        <v/>
      </c>
    </row>
    <row r="2383">
      <c r="A2383" s="74" t="str">
        <v/>
      </c>
      <c r="B2383" s="74" t="str">
        <v/>
      </c>
      <c r="C2383" s="75">
        <f>IF($E2383="","",IFERROR(VLOOKUP(TRIM(E2383&amp;""),'Référentiel Articles'!$A$2:$F$634,2,FALSE),""))</f>
      </c>
      <c r="D2383" s="75">
        <f>IF($E2383="","",IFERROR(VLOOKUP(TRIM(E2383&amp;""),'Référentiel Articles'!$A$2:$F$634,3,FALSE),""))</f>
      </c>
      <c r="E2383" s="74" t="str">
        <v/>
      </c>
      <c r="F2383" s="75">
        <f>IF($E2383="","",IFERROR(VLOOKUP(TRIM(E2383&amp;""),'Référentiel Articles'!$A$2:$F$634,4,FALSE),""))</f>
      </c>
      <c r="G2383" s="76">
        <f>IF($E2383="","",IFERROR(VLOOKUP(TRIM(E2383&amp;""),'Référentiel Articles'!$A$2:$F$634,5,FALSE),""))</f>
      </c>
      <c r="H2383" s="77" t="str">
        <v/>
      </c>
      <c r="I2383" s="76">
        <f>IF($E2383="","",IFERROR(VLOOKUP(TRIM(E2383&amp;""),'Référentiel Articles'!$A$2:$F$634,6,FALSE),""))</f>
      </c>
      <c r="J2383" s="78">
        <f>IF(OR($E2383="",$H2383=""),"",$H2383*$I2383)</f>
      </c>
      <c r="K2383" s="79" t="str">
        <v/>
      </c>
    </row>
    <row r="2384">
      <c r="A2384" s="81" t="str">
        <v/>
      </c>
      <c r="B2384" s="81" t="str">
        <v/>
      </c>
      <c r="C2384" s="83">
        <f>IF($E2384="","",IFERROR(VLOOKUP(TRIM(E2384&amp;""),'Référentiel Articles'!$A$2:$F$634,2,FALSE),""))</f>
      </c>
      <c r="D2384" s="83">
        <f>IF($E2384="","",IFERROR(VLOOKUP(TRIM(E2384&amp;""),'Référentiel Articles'!$A$2:$F$634,3,FALSE),""))</f>
      </c>
      <c r="E2384" s="81" t="str">
        <v/>
      </c>
      <c r="F2384" s="83">
        <f>IF($E2384="","",IFERROR(VLOOKUP(TRIM(E2384&amp;""),'Référentiel Articles'!$A$2:$F$634,4,FALSE),""))</f>
      </c>
      <c r="G2384" s="84">
        <f>IF($E2384="","",IFERROR(VLOOKUP(TRIM(E2384&amp;""),'Référentiel Articles'!$A$2:$F$634,5,FALSE),""))</f>
      </c>
      <c r="H2384" s="85" t="str">
        <v/>
      </c>
      <c r="I2384" s="84">
        <f>IF($E2384="","",IFERROR(VLOOKUP(TRIM(E2384&amp;""),'Référentiel Articles'!$A$2:$F$634,6,FALSE),""))</f>
      </c>
      <c r="J2384" s="90">
        <f>IF(OR($E2384="",$H2384=""),"",$H2384*$I2384)</f>
      </c>
      <c r="K2384" s="87" t="str">
        <v/>
      </c>
    </row>
    <row r="2385">
      <c r="A2385" s="74" t="str">
        <v/>
      </c>
      <c r="B2385" s="74" t="str">
        <v/>
      </c>
      <c r="C2385" s="75">
        <f>IF($E2385="","",IFERROR(VLOOKUP(TRIM(E2385&amp;""),'Référentiel Articles'!$A$2:$F$634,2,FALSE),""))</f>
      </c>
      <c r="D2385" s="75">
        <f>IF($E2385="","",IFERROR(VLOOKUP(TRIM(E2385&amp;""),'Référentiel Articles'!$A$2:$F$634,3,FALSE),""))</f>
      </c>
      <c r="E2385" s="74" t="str">
        <v/>
      </c>
      <c r="F2385" s="75">
        <f>IF($E2385="","",IFERROR(VLOOKUP(TRIM(E2385&amp;""),'Référentiel Articles'!$A$2:$F$634,4,FALSE),""))</f>
      </c>
      <c r="G2385" s="76">
        <f>IF($E2385="","",IFERROR(VLOOKUP(TRIM(E2385&amp;""),'Référentiel Articles'!$A$2:$F$634,5,FALSE),""))</f>
      </c>
      <c r="H2385" s="77" t="str">
        <v/>
      </c>
      <c r="I2385" s="76">
        <f>IF($E2385="","",IFERROR(VLOOKUP(TRIM(E2385&amp;""),'Référentiel Articles'!$A$2:$F$634,6,FALSE),""))</f>
      </c>
      <c r="J2385" s="78">
        <f>IF(OR($E2385="",$H2385=""),"",$H2385*$I2385)</f>
      </c>
      <c r="K2385" s="79" t="str">
        <v/>
      </c>
    </row>
    <row r="2386">
      <c r="A2386" s="81" t="str">
        <v/>
      </c>
      <c r="B2386" s="81" t="str">
        <v/>
      </c>
      <c r="C2386" s="83">
        <f>IF($E2386="","",IFERROR(VLOOKUP(TRIM(E2386&amp;""),'Référentiel Articles'!$A$2:$F$634,2,FALSE),""))</f>
      </c>
      <c r="D2386" s="83">
        <f>IF($E2386="","",IFERROR(VLOOKUP(TRIM(E2386&amp;""),'Référentiel Articles'!$A$2:$F$634,3,FALSE),""))</f>
      </c>
      <c r="E2386" s="81" t="str">
        <v/>
      </c>
      <c r="F2386" s="83">
        <f>IF($E2386="","",IFERROR(VLOOKUP(TRIM(E2386&amp;""),'Référentiel Articles'!$A$2:$F$634,4,FALSE),""))</f>
      </c>
      <c r="G2386" s="84">
        <f>IF($E2386="","",IFERROR(VLOOKUP(TRIM(E2386&amp;""),'Référentiel Articles'!$A$2:$F$634,5,FALSE),""))</f>
      </c>
      <c r="H2386" s="85" t="str">
        <v/>
      </c>
      <c r="I2386" s="84">
        <f>IF($E2386="","",IFERROR(VLOOKUP(TRIM(E2386&amp;""),'Référentiel Articles'!$A$2:$F$634,6,FALSE),""))</f>
      </c>
      <c r="J2386" s="90">
        <f>IF(OR($E2386="",$H2386=""),"",$H2386*$I2386)</f>
      </c>
      <c r="K2386" s="87" t="str">
        <v/>
      </c>
    </row>
    <row r="2387">
      <c r="A2387" s="74" t="str">
        <v/>
      </c>
      <c r="B2387" s="74" t="str">
        <v/>
      </c>
      <c r="C2387" s="75">
        <f>IF($E2387="","",IFERROR(VLOOKUP(TRIM(E2387&amp;""),'Référentiel Articles'!$A$2:$F$634,2,FALSE),""))</f>
      </c>
      <c r="D2387" s="75">
        <f>IF($E2387="","",IFERROR(VLOOKUP(TRIM(E2387&amp;""),'Référentiel Articles'!$A$2:$F$634,3,FALSE),""))</f>
      </c>
      <c r="E2387" s="74" t="str">
        <v/>
      </c>
      <c r="F2387" s="75">
        <f>IF($E2387="","",IFERROR(VLOOKUP(TRIM(E2387&amp;""),'Référentiel Articles'!$A$2:$F$634,4,FALSE),""))</f>
      </c>
      <c r="G2387" s="76">
        <f>IF($E2387="","",IFERROR(VLOOKUP(TRIM(E2387&amp;""),'Référentiel Articles'!$A$2:$F$634,5,FALSE),""))</f>
      </c>
      <c r="H2387" s="77" t="str">
        <v/>
      </c>
      <c r="I2387" s="76">
        <f>IF($E2387="","",IFERROR(VLOOKUP(TRIM(E2387&amp;""),'Référentiel Articles'!$A$2:$F$634,6,FALSE),""))</f>
      </c>
      <c r="J2387" s="78">
        <f>IF(OR($E2387="",$H2387=""),"",$H2387*$I2387)</f>
      </c>
      <c r="K2387" s="79" t="str">
        <v/>
      </c>
    </row>
    <row r="2388">
      <c r="A2388" s="81" t="str">
        <v/>
      </c>
      <c r="B2388" s="81" t="str">
        <v/>
      </c>
      <c r="C2388" s="83">
        <f>IF($E2388="","",IFERROR(VLOOKUP(TRIM(E2388&amp;""),'Référentiel Articles'!$A$2:$F$634,2,FALSE),""))</f>
      </c>
      <c r="D2388" s="83">
        <f>IF($E2388="","",IFERROR(VLOOKUP(TRIM(E2388&amp;""),'Référentiel Articles'!$A$2:$F$634,3,FALSE),""))</f>
      </c>
      <c r="E2388" s="81" t="str">
        <v/>
      </c>
      <c r="F2388" s="83">
        <f>IF($E2388="","",IFERROR(VLOOKUP(TRIM(E2388&amp;""),'Référentiel Articles'!$A$2:$F$634,4,FALSE),""))</f>
      </c>
      <c r="G2388" s="84">
        <f>IF($E2388="","",IFERROR(VLOOKUP(TRIM(E2388&amp;""),'Référentiel Articles'!$A$2:$F$634,5,FALSE),""))</f>
      </c>
      <c r="H2388" s="85" t="str">
        <v/>
      </c>
      <c r="I2388" s="84">
        <f>IF($E2388="","",IFERROR(VLOOKUP(TRIM(E2388&amp;""),'Référentiel Articles'!$A$2:$F$634,6,FALSE),""))</f>
      </c>
      <c r="J2388" s="90">
        <f>IF(OR($E2388="",$H2388=""),"",$H2388*$I2388)</f>
      </c>
      <c r="K2388" s="87" t="str">
        <v/>
      </c>
    </row>
    <row r="2389">
      <c r="A2389" s="74" t="str">
        <v/>
      </c>
      <c r="B2389" s="74" t="str">
        <v/>
      </c>
      <c r="C2389" s="75">
        <f>IF($E2389="","",IFERROR(VLOOKUP(TRIM(E2389&amp;""),'Référentiel Articles'!$A$2:$F$634,2,FALSE),""))</f>
      </c>
      <c r="D2389" s="75">
        <f>IF($E2389="","",IFERROR(VLOOKUP(TRIM(E2389&amp;""),'Référentiel Articles'!$A$2:$F$634,3,FALSE),""))</f>
      </c>
      <c r="E2389" s="74" t="str">
        <v/>
      </c>
      <c r="F2389" s="75">
        <f>IF($E2389="","",IFERROR(VLOOKUP(TRIM(E2389&amp;""),'Référentiel Articles'!$A$2:$F$634,4,FALSE),""))</f>
      </c>
      <c r="G2389" s="76">
        <f>IF($E2389="","",IFERROR(VLOOKUP(TRIM(E2389&amp;""),'Référentiel Articles'!$A$2:$F$634,5,FALSE),""))</f>
      </c>
      <c r="H2389" s="77" t="str">
        <v/>
      </c>
      <c r="I2389" s="76">
        <f>IF($E2389="","",IFERROR(VLOOKUP(TRIM(E2389&amp;""),'Référentiel Articles'!$A$2:$F$634,6,FALSE),""))</f>
      </c>
      <c r="J2389" s="78">
        <f>IF(OR($E2389="",$H2389=""),"",$H2389*$I2389)</f>
      </c>
      <c r="K2389" s="79" t="str">
        <v/>
      </c>
    </row>
    <row r="2390">
      <c r="A2390" s="81" t="str">
        <v/>
      </c>
      <c r="B2390" s="81" t="str">
        <v/>
      </c>
      <c r="C2390" s="83">
        <f>IF($E2390="","",IFERROR(VLOOKUP(TRIM(E2390&amp;""),'Référentiel Articles'!$A$2:$F$634,2,FALSE),""))</f>
      </c>
      <c r="D2390" s="83">
        <f>IF($E2390="","",IFERROR(VLOOKUP(TRIM(E2390&amp;""),'Référentiel Articles'!$A$2:$F$634,3,FALSE),""))</f>
      </c>
      <c r="E2390" s="81" t="str">
        <v/>
      </c>
      <c r="F2390" s="83">
        <f>IF($E2390="","",IFERROR(VLOOKUP(TRIM(E2390&amp;""),'Référentiel Articles'!$A$2:$F$634,4,FALSE),""))</f>
      </c>
      <c r="G2390" s="84">
        <f>IF($E2390="","",IFERROR(VLOOKUP(TRIM(E2390&amp;""),'Référentiel Articles'!$A$2:$F$634,5,FALSE),""))</f>
      </c>
      <c r="H2390" s="85" t="str">
        <v/>
      </c>
      <c r="I2390" s="84">
        <f>IF($E2390="","",IFERROR(VLOOKUP(TRIM(E2390&amp;""),'Référentiel Articles'!$A$2:$F$634,6,FALSE),""))</f>
      </c>
      <c r="J2390" s="90">
        <f>IF(OR($E2390="",$H2390=""),"",$H2390*$I2390)</f>
      </c>
      <c r="K2390" s="87" t="str">
        <v/>
      </c>
    </row>
    <row r="2391">
      <c r="A2391" s="74" t="str">
        <v/>
      </c>
      <c r="B2391" s="74" t="str">
        <v/>
      </c>
      <c r="C2391" s="75">
        <f>IF($E2391="","",IFERROR(VLOOKUP(TRIM(E2391&amp;""),'Référentiel Articles'!$A$2:$F$634,2,FALSE),""))</f>
      </c>
      <c r="D2391" s="75">
        <f>IF($E2391="","",IFERROR(VLOOKUP(TRIM(E2391&amp;""),'Référentiel Articles'!$A$2:$F$634,3,FALSE),""))</f>
      </c>
      <c r="E2391" s="74" t="str">
        <v/>
      </c>
      <c r="F2391" s="75">
        <f>IF($E2391="","",IFERROR(VLOOKUP(TRIM(E2391&amp;""),'Référentiel Articles'!$A$2:$F$634,4,FALSE),""))</f>
      </c>
      <c r="G2391" s="76">
        <f>IF($E2391="","",IFERROR(VLOOKUP(TRIM(E2391&amp;""),'Référentiel Articles'!$A$2:$F$634,5,FALSE),""))</f>
      </c>
      <c r="H2391" s="77" t="str">
        <v/>
      </c>
      <c r="I2391" s="76">
        <f>IF($E2391="","",IFERROR(VLOOKUP(TRIM(E2391&amp;""),'Référentiel Articles'!$A$2:$F$634,6,FALSE),""))</f>
      </c>
      <c r="J2391" s="78">
        <f>IF(OR($E2391="",$H2391=""),"",$H2391*$I2391)</f>
      </c>
      <c r="K2391" s="79" t="str">
        <v/>
      </c>
    </row>
    <row r="2392">
      <c r="A2392" s="81" t="str">
        <v/>
      </c>
      <c r="B2392" s="81" t="str">
        <v/>
      </c>
      <c r="C2392" s="83">
        <f>IF($E2392="","",IFERROR(VLOOKUP(TRIM(E2392&amp;""),'Référentiel Articles'!$A$2:$F$634,2,FALSE),""))</f>
      </c>
      <c r="D2392" s="83">
        <f>IF($E2392="","",IFERROR(VLOOKUP(TRIM(E2392&amp;""),'Référentiel Articles'!$A$2:$F$634,3,FALSE),""))</f>
      </c>
      <c r="E2392" s="81" t="str">
        <v/>
      </c>
      <c r="F2392" s="83">
        <f>IF($E2392="","",IFERROR(VLOOKUP(TRIM(E2392&amp;""),'Référentiel Articles'!$A$2:$F$634,4,FALSE),""))</f>
      </c>
      <c r="G2392" s="84">
        <f>IF($E2392="","",IFERROR(VLOOKUP(TRIM(E2392&amp;""),'Référentiel Articles'!$A$2:$F$634,5,FALSE),""))</f>
      </c>
      <c r="H2392" s="85" t="str">
        <v/>
      </c>
      <c r="I2392" s="84">
        <f>IF($E2392="","",IFERROR(VLOOKUP(TRIM(E2392&amp;""),'Référentiel Articles'!$A$2:$F$634,6,FALSE),""))</f>
      </c>
      <c r="J2392" s="90">
        <f>IF(OR($E2392="",$H2392=""),"",$H2392*$I2392)</f>
      </c>
      <c r="K2392" s="87" t="str">
        <v/>
      </c>
    </row>
    <row r="2393">
      <c r="A2393" s="74" t="str">
        <v/>
      </c>
      <c r="B2393" s="74" t="str">
        <v/>
      </c>
      <c r="C2393" s="75">
        <f>IF($E2393="","",IFERROR(VLOOKUP(TRIM(E2393&amp;""),'Référentiel Articles'!$A$2:$F$634,2,FALSE),""))</f>
      </c>
      <c r="D2393" s="75">
        <f>IF($E2393="","",IFERROR(VLOOKUP(TRIM(E2393&amp;""),'Référentiel Articles'!$A$2:$F$634,3,FALSE),""))</f>
      </c>
      <c r="E2393" s="74" t="str">
        <v/>
      </c>
      <c r="F2393" s="75">
        <f>IF($E2393="","",IFERROR(VLOOKUP(TRIM(E2393&amp;""),'Référentiel Articles'!$A$2:$F$634,4,FALSE),""))</f>
      </c>
      <c r="G2393" s="76">
        <f>IF($E2393="","",IFERROR(VLOOKUP(TRIM(E2393&amp;""),'Référentiel Articles'!$A$2:$F$634,5,FALSE),""))</f>
      </c>
      <c r="H2393" s="77" t="str">
        <v/>
      </c>
      <c r="I2393" s="76">
        <f>IF($E2393="","",IFERROR(VLOOKUP(TRIM(E2393&amp;""),'Référentiel Articles'!$A$2:$F$634,6,FALSE),""))</f>
      </c>
      <c r="J2393" s="78">
        <f>IF(OR($E2393="",$H2393=""),"",$H2393*$I2393)</f>
      </c>
      <c r="K2393" s="79" t="str">
        <v/>
      </c>
    </row>
    <row r="2394">
      <c r="A2394" s="81" t="str">
        <v/>
      </c>
      <c r="B2394" s="81" t="str">
        <v/>
      </c>
      <c r="C2394" s="83">
        <f>IF($E2394="","",IFERROR(VLOOKUP(TRIM(E2394&amp;""),'Référentiel Articles'!$A$2:$F$634,2,FALSE),""))</f>
      </c>
      <c r="D2394" s="83">
        <f>IF($E2394="","",IFERROR(VLOOKUP(TRIM(E2394&amp;""),'Référentiel Articles'!$A$2:$F$634,3,FALSE),""))</f>
      </c>
      <c r="E2394" s="81" t="str">
        <v/>
      </c>
      <c r="F2394" s="83">
        <f>IF($E2394="","",IFERROR(VLOOKUP(TRIM(E2394&amp;""),'Référentiel Articles'!$A$2:$F$634,4,FALSE),""))</f>
      </c>
      <c r="G2394" s="84">
        <f>IF($E2394="","",IFERROR(VLOOKUP(TRIM(E2394&amp;""),'Référentiel Articles'!$A$2:$F$634,5,FALSE),""))</f>
      </c>
      <c r="H2394" s="85" t="str">
        <v/>
      </c>
      <c r="I2394" s="84">
        <f>IF($E2394="","",IFERROR(VLOOKUP(TRIM(E2394&amp;""),'Référentiel Articles'!$A$2:$F$634,6,FALSE),""))</f>
      </c>
      <c r="J2394" s="90">
        <f>IF(OR($E2394="",$H2394=""),"",$H2394*$I2394)</f>
      </c>
      <c r="K2394" s="87" t="str">
        <v/>
      </c>
    </row>
    <row r="2395">
      <c r="A2395" s="74" t="str">
        <v/>
      </c>
      <c r="B2395" s="74" t="str">
        <v/>
      </c>
      <c r="C2395" s="75">
        <f>IF($E2395="","",IFERROR(VLOOKUP(TRIM(E2395&amp;""),'Référentiel Articles'!$A$2:$F$634,2,FALSE),""))</f>
      </c>
      <c r="D2395" s="75">
        <f>IF($E2395="","",IFERROR(VLOOKUP(TRIM(E2395&amp;""),'Référentiel Articles'!$A$2:$F$634,3,FALSE),""))</f>
      </c>
      <c r="E2395" s="74" t="str">
        <v/>
      </c>
      <c r="F2395" s="75">
        <f>IF($E2395="","",IFERROR(VLOOKUP(TRIM(E2395&amp;""),'Référentiel Articles'!$A$2:$F$634,4,FALSE),""))</f>
      </c>
      <c r="G2395" s="76">
        <f>IF($E2395="","",IFERROR(VLOOKUP(TRIM(E2395&amp;""),'Référentiel Articles'!$A$2:$F$634,5,FALSE),""))</f>
      </c>
      <c r="H2395" s="77" t="str">
        <v/>
      </c>
      <c r="I2395" s="76">
        <f>IF($E2395="","",IFERROR(VLOOKUP(TRIM(E2395&amp;""),'Référentiel Articles'!$A$2:$F$634,6,FALSE),""))</f>
      </c>
      <c r="J2395" s="78">
        <f>IF(OR($E2395="",$H2395=""),"",$H2395*$I2395)</f>
      </c>
      <c r="K2395" s="79" t="str">
        <v/>
      </c>
    </row>
    <row r="2396">
      <c r="A2396" s="81" t="str">
        <v/>
      </c>
      <c r="B2396" s="81" t="str">
        <v/>
      </c>
      <c r="C2396" s="83">
        <f>IF($E2396="","",IFERROR(VLOOKUP(TRIM(E2396&amp;""),'Référentiel Articles'!$A$2:$F$634,2,FALSE),""))</f>
      </c>
      <c r="D2396" s="83">
        <f>IF($E2396="","",IFERROR(VLOOKUP(TRIM(E2396&amp;""),'Référentiel Articles'!$A$2:$F$634,3,FALSE),""))</f>
      </c>
      <c r="E2396" s="81" t="str">
        <v/>
      </c>
      <c r="F2396" s="83">
        <f>IF($E2396="","",IFERROR(VLOOKUP(TRIM(E2396&amp;""),'Référentiel Articles'!$A$2:$F$634,4,FALSE),""))</f>
      </c>
      <c r="G2396" s="84">
        <f>IF($E2396="","",IFERROR(VLOOKUP(TRIM(E2396&amp;""),'Référentiel Articles'!$A$2:$F$634,5,FALSE),""))</f>
      </c>
      <c r="H2396" s="85" t="str">
        <v/>
      </c>
      <c r="I2396" s="84">
        <f>IF($E2396="","",IFERROR(VLOOKUP(TRIM(E2396&amp;""),'Référentiel Articles'!$A$2:$F$634,6,FALSE),""))</f>
      </c>
      <c r="J2396" s="90">
        <f>IF(OR($E2396="",$H2396=""),"",$H2396*$I2396)</f>
      </c>
      <c r="K2396" s="87" t="str">
        <v/>
      </c>
    </row>
    <row r="2397">
      <c r="A2397" s="74" t="str">
        <v/>
      </c>
      <c r="B2397" s="74" t="str">
        <v/>
      </c>
      <c r="C2397" s="75">
        <f>IF($E2397="","",IFERROR(VLOOKUP(TRIM(E2397&amp;""),'Référentiel Articles'!$A$2:$F$634,2,FALSE),""))</f>
      </c>
      <c r="D2397" s="75">
        <f>IF($E2397="","",IFERROR(VLOOKUP(TRIM(E2397&amp;""),'Référentiel Articles'!$A$2:$F$634,3,FALSE),""))</f>
      </c>
      <c r="E2397" s="74" t="str">
        <v/>
      </c>
      <c r="F2397" s="75">
        <f>IF($E2397="","",IFERROR(VLOOKUP(TRIM(E2397&amp;""),'Référentiel Articles'!$A$2:$F$634,4,FALSE),""))</f>
      </c>
      <c r="G2397" s="76">
        <f>IF($E2397="","",IFERROR(VLOOKUP(TRIM(E2397&amp;""),'Référentiel Articles'!$A$2:$F$634,5,FALSE),""))</f>
      </c>
      <c r="H2397" s="77" t="str">
        <v/>
      </c>
      <c r="I2397" s="76">
        <f>IF($E2397="","",IFERROR(VLOOKUP(TRIM(E2397&amp;""),'Référentiel Articles'!$A$2:$F$634,6,FALSE),""))</f>
      </c>
      <c r="J2397" s="78">
        <f>IF(OR($E2397="",$H2397=""),"",$H2397*$I2397)</f>
      </c>
      <c r="K2397" s="79" t="str">
        <v/>
      </c>
    </row>
    <row r="2398">
      <c r="A2398" s="81" t="str">
        <v/>
      </c>
      <c r="B2398" s="81" t="str">
        <v/>
      </c>
      <c r="C2398" s="83">
        <f>IF($E2398="","",IFERROR(VLOOKUP(TRIM(E2398&amp;""),'Référentiel Articles'!$A$2:$F$634,2,FALSE),""))</f>
      </c>
      <c r="D2398" s="83">
        <f>IF($E2398="","",IFERROR(VLOOKUP(TRIM(E2398&amp;""),'Référentiel Articles'!$A$2:$F$634,3,FALSE),""))</f>
      </c>
      <c r="E2398" s="81" t="str">
        <v/>
      </c>
      <c r="F2398" s="83">
        <f>IF($E2398="","",IFERROR(VLOOKUP(TRIM(E2398&amp;""),'Référentiel Articles'!$A$2:$F$634,4,FALSE),""))</f>
      </c>
      <c r="G2398" s="84">
        <f>IF($E2398="","",IFERROR(VLOOKUP(TRIM(E2398&amp;""),'Référentiel Articles'!$A$2:$F$634,5,FALSE),""))</f>
      </c>
      <c r="H2398" s="85" t="str">
        <v/>
      </c>
      <c r="I2398" s="84">
        <f>IF($E2398="","",IFERROR(VLOOKUP(TRIM(E2398&amp;""),'Référentiel Articles'!$A$2:$F$634,6,FALSE),""))</f>
      </c>
      <c r="J2398" s="90">
        <f>IF(OR($E2398="",$H2398=""),"",$H2398*$I2398)</f>
      </c>
      <c r="K2398" s="87" t="str">
        <v/>
      </c>
    </row>
    <row r="2399">
      <c r="A2399" s="74" t="str">
        <v/>
      </c>
      <c r="B2399" s="74" t="str">
        <v/>
      </c>
      <c r="C2399" s="75">
        <f>IF($E2399="","",IFERROR(VLOOKUP(TRIM(E2399&amp;""),'Référentiel Articles'!$A$2:$F$634,2,FALSE),""))</f>
      </c>
      <c r="D2399" s="75">
        <f>IF($E2399="","",IFERROR(VLOOKUP(TRIM(E2399&amp;""),'Référentiel Articles'!$A$2:$F$634,3,FALSE),""))</f>
      </c>
      <c r="E2399" s="74" t="str">
        <v/>
      </c>
      <c r="F2399" s="75">
        <f>IF($E2399="","",IFERROR(VLOOKUP(TRIM(E2399&amp;""),'Référentiel Articles'!$A$2:$F$634,4,FALSE),""))</f>
      </c>
      <c r="G2399" s="76">
        <f>IF($E2399="","",IFERROR(VLOOKUP(TRIM(E2399&amp;""),'Référentiel Articles'!$A$2:$F$634,5,FALSE),""))</f>
      </c>
      <c r="H2399" s="77" t="str">
        <v/>
      </c>
      <c r="I2399" s="76">
        <f>IF($E2399="","",IFERROR(VLOOKUP(TRIM(E2399&amp;""),'Référentiel Articles'!$A$2:$F$634,6,FALSE),""))</f>
      </c>
      <c r="J2399" s="78">
        <f>IF(OR($E2399="",$H2399=""),"",$H2399*$I2399)</f>
      </c>
      <c r="K2399" s="79" t="str">
        <v/>
      </c>
    </row>
    <row r="2400">
      <c r="A2400" s="81" t="str">
        <v/>
      </c>
      <c r="B2400" s="81" t="str">
        <v/>
      </c>
      <c r="C2400" s="83">
        <f>IF($E2400="","",IFERROR(VLOOKUP(TRIM(E2400&amp;""),'Référentiel Articles'!$A$2:$F$634,2,FALSE),""))</f>
      </c>
      <c r="D2400" s="83">
        <f>IF($E2400="","",IFERROR(VLOOKUP(TRIM(E2400&amp;""),'Référentiel Articles'!$A$2:$F$634,3,FALSE),""))</f>
      </c>
      <c r="E2400" s="81" t="str">
        <v/>
      </c>
      <c r="F2400" s="83">
        <f>IF($E2400="","",IFERROR(VLOOKUP(TRIM(E2400&amp;""),'Référentiel Articles'!$A$2:$F$634,4,FALSE),""))</f>
      </c>
      <c r="G2400" s="84">
        <f>IF($E2400="","",IFERROR(VLOOKUP(TRIM(E2400&amp;""),'Référentiel Articles'!$A$2:$F$634,5,FALSE),""))</f>
      </c>
      <c r="H2400" s="85" t="str">
        <v/>
      </c>
      <c r="I2400" s="84">
        <f>IF($E2400="","",IFERROR(VLOOKUP(TRIM(E2400&amp;""),'Référentiel Articles'!$A$2:$F$634,6,FALSE),""))</f>
      </c>
      <c r="J2400" s="90">
        <f>IF(OR($E2400="",$H2400=""),"",$H2400*$I2400)</f>
      </c>
      <c r="K2400" s="87" t="str">
        <v/>
      </c>
    </row>
    <row r="2401">
      <c r="A2401" s="74" t="str">
        <v/>
      </c>
      <c r="B2401" s="74" t="str">
        <v/>
      </c>
      <c r="C2401" s="75">
        <f>IF($E2401="","",IFERROR(VLOOKUP(TRIM(E2401&amp;""),'Référentiel Articles'!$A$2:$F$634,2,FALSE),""))</f>
      </c>
      <c r="D2401" s="75">
        <f>IF($E2401="","",IFERROR(VLOOKUP(TRIM(E2401&amp;""),'Référentiel Articles'!$A$2:$F$634,3,FALSE),""))</f>
      </c>
      <c r="E2401" s="74" t="str">
        <v/>
      </c>
      <c r="F2401" s="75">
        <f>IF($E2401="","",IFERROR(VLOOKUP(TRIM(E2401&amp;""),'Référentiel Articles'!$A$2:$F$634,4,FALSE),""))</f>
      </c>
      <c r="G2401" s="76">
        <f>IF($E2401="","",IFERROR(VLOOKUP(TRIM(E2401&amp;""),'Référentiel Articles'!$A$2:$F$634,5,FALSE),""))</f>
      </c>
      <c r="H2401" s="77" t="str">
        <v/>
      </c>
      <c r="I2401" s="76">
        <f>IF($E2401="","",IFERROR(VLOOKUP(TRIM(E2401&amp;""),'Référentiel Articles'!$A$2:$F$634,6,FALSE),""))</f>
      </c>
      <c r="J2401" s="78">
        <f>IF(OR($E2401="",$H2401=""),"",$H2401*$I2401)</f>
      </c>
      <c r="K2401" s="79" t="str">
        <v/>
      </c>
    </row>
    <row r="2402">
      <c r="A2402" s="81" t="str">
        <v/>
      </c>
      <c r="B2402" s="81" t="str">
        <v/>
      </c>
      <c r="C2402" s="83">
        <f>IF($E2402="","",IFERROR(VLOOKUP(TRIM(E2402&amp;""),'Référentiel Articles'!$A$2:$F$634,2,FALSE),""))</f>
      </c>
      <c r="D2402" s="83">
        <f>IF($E2402="","",IFERROR(VLOOKUP(TRIM(E2402&amp;""),'Référentiel Articles'!$A$2:$F$634,3,FALSE),""))</f>
      </c>
      <c r="E2402" s="81" t="str">
        <v/>
      </c>
      <c r="F2402" s="83">
        <f>IF($E2402="","",IFERROR(VLOOKUP(TRIM(E2402&amp;""),'Référentiel Articles'!$A$2:$F$634,4,FALSE),""))</f>
      </c>
      <c r="G2402" s="84">
        <f>IF($E2402="","",IFERROR(VLOOKUP(TRIM(E2402&amp;""),'Référentiel Articles'!$A$2:$F$634,5,FALSE),""))</f>
      </c>
      <c r="H2402" s="85" t="str">
        <v/>
      </c>
      <c r="I2402" s="84">
        <f>IF($E2402="","",IFERROR(VLOOKUP(TRIM(E2402&amp;""),'Référentiel Articles'!$A$2:$F$634,6,FALSE),""))</f>
      </c>
      <c r="J2402" s="90">
        <f>IF(OR($E2402="",$H2402=""),"",$H2402*$I2402)</f>
      </c>
      <c r="K2402" s="87" t="str">
        <v/>
      </c>
    </row>
    <row r="2403">
      <c r="A2403" s="74" t="str">
        <v/>
      </c>
      <c r="B2403" s="74" t="str">
        <v/>
      </c>
      <c r="C2403" s="75">
        <f>IF($E2403="","",IFERROR(VLOOKUP(TRIM(E2403&amp;""),'Référentiel Articles'!$A$2:$F$634,2,FALSE),""))</f>
      </c>
      <c r="D2403" s="75">
        <f>IF($E2403="","",IFERROR(VLOOKUP(TRIM(E2403&amp;""),'Référentiel Articles'!$A$2:$F$634,3,FALSE),""))</f>
      </c>
      <c r="E2403" s="74" t="str">
        <v/>
      </c>
      <c r="F2403" s="75">
        <f>IF($E2403="","",IFERROR(VLOOKUP(TRIM(E2403&amp;""),'Référentiel Articles'!$A$2:$F$634,4,FALSE),""))</f>
      </c>
      <c r="G2403" s="76">
        <f>IF($E2403="","",IFERROR(VLOOKUP(TRIM(E2403&amp;""),'Référentiel Articles'!$A$2:$F$634,5,FALSE),""))</f>
      </c>
      <c r="H2403" s="77" t="str">
        <v/>
      </c>
      <c r="I2403" s="76">
        <f>IF($E2403="","",IFERROR(VLOOKUP(TRIM(E2403&amp;""),'Référentiel Articles'!$A$2:$F$634,6,FALSE),""))</f>
      </c>
      <c r="J2403" s="78">
        <f>IF(OR($E2403="",$H2403=""),"",$H2403*$I2403)</f>
      </c>
      <c r="K2403" s="79" t="str">
        <v/>
      </c>
    </row>
    <row r="2404">
      <c r="A2404" s="81" t="str">
        <v/>
      </c>
      <c r="B2404" s="81" t="str">
        <v/>
      </c>
      <c r="C2404" s="83">
        <f>IF($E2404="","",IFERROR(VLOOKUP(TRIM(E2404&amp;""),'Référentiel Articles'!$A$2:$F$634,2,FALSE),""))</f>
      </c>
      <c r="D2404" s="83">
        <f>IF($E2404="","",IFERROR(VLOOKUP(TRIM(E2404&amp;""),'Référentiel Articles'!$A$2:$F$634,3,FALSE),""))</f>
      </c>
      <c r="E2404" s="81" t="str">
        <v/>
      </c>
      <c r="F2404" s="83">
        <f>IF($E2404="","",IFERROR(VLOOKUP(TRIM(E2404&amp;""),'Référentiel Articles'!$A$2:$F$634,4,FALSE),""))</f>
      </c>
      <c r="G2404" s="84">
        <f>IF($E2404="","",IFERROR(VLOOKUP(TRIM(E2404&amp;""),'Référentiel Articles'!$A$2:$F$634,5,FALSE),""))</f>
      </c>
      <c r="H2404" s="85" t="str">
        <v/>
      </c>
      <c r="I2404" s="84">
        <f>IF($E2404="","",IFERROR(VLOOKUP(TRIM(E2404&amp;""),'Référentiel Articles'!$A$2:$F$634,6,FALSE),""))</f>
      </c>
      <c r="J2404" s="90">
        <f>IF(OR($E2404="",$H2404=""),"",$H2404*$I2404)</f>
      </c>
      <c r="K2404" s="87" t="str">
        <v/>
      </c>
    </row>
    <row r="2405">
      <c r="A2405" s="74" t="str">
        <v/>
      </c>
      <c r="B2405" s="74" t="str">
        <v/>
      </c>
      <c r="C2405" s="75">
        <f>IF($E2405="","",IFERROR(VLOOKUP(TRIM(E2405&amp;""),'Référentiel Articles'!$A$2:$F$634,2,FALSE),""))</f>
      </c>
      <c r="D2405" s="75">
        <f>IF($E2405="","",IFERROR(VLOOKUP(TRIM(E2405&amp;""),'Référentiel Articles'!$A$2:$F$634,3,FALSE),""))</f>
      </c>
      <c r="E2405" s="74" t="str">
        <v/>
      </c>
      <c r="F2405" s="75">
        <f>IF($E2405="","",IFERROR(VLOOKUP(TRIM(E2405&amp;""),'Référentiel Articles'!$A$2:$F$634,4,FALSE),""))</f>
      </c>
      <c r="G2405" s="76">
        <f>IF($E2405="","",IFERROR(VLOOKUP(TRIM(E2405&amp;""),'Référentiel Articles'!$A$2:$F$634,5,FALSE),""))</f>
      </c>
      <c r="H2405" s="77" t="str">
        <v/>
      </c>
      <c r="I2405" s="76">
        <f>IF($E2405="","",IFERROR(VLOOKUP(TRIM(E2405&amp;""),'Référentiel Articles'!$A$2:$F$634,6,FALSE),""))</f>
      </c>
      <c r="J2405" s="78">
        <f>IF(OR($E2405="",$H2405=""),"",$H2405*$I2405)</f>
      </c>
      <c r="K2405" s="79" t="str">
        <v/>
      </c>
    </row>
    <row r="2406">
      <c r="A2406" s="81" t="str">
        <v/>
      </c>
      <c r="B2406" s="81" t="str">
        <v/>
      </c>
      <c r="C2406" s="83">
        <f>IF($E2406="","",IFERROR(VLOOKUP(TRIM(E2406&amp;""),'Référentiel Articles'!$A$2:$F$634,2,FALSE),""))</f>
      </c>
      <c r="D2406" s="83">
        <f>IF($E2406="","",IFERROR(VLOOKUP(TRIM(E2406&amp;""),'Référentiel Articles'!$A$2:$F$634,3,FALSE),""))</f>
      </c>
      <c r="E2406" s="81" t="str">
        <v/>
      </c>
      <c r="F2406" s="83">
        <f>IF($E2406="","",IFERROR(VLOOKUP(TRIM(E2406&amp;""),'Référentiel Articles'!$A$2:$F$634,4,FALSE),""))</f>
      </c>
      <c r="G2406" s="84">
        <f>IF($E2406="","",IFERROR(VLOOKUP(TRIM(E2406&amp;""),'Référentiel Articles'!$A$2:$F$634,5,FALSE),""))</f>
      </c>
      <c r="H2406" s="85" t="str">
        <v/>
      </c>
      <c r="I2406" s="84">
        <f>IF($E2406="","",IFERROR(VLOOKUP(TRIM(E2406&amp;""),'Référentiel Articles'!$A$2:$F$634,6,FALSE),""))</f>
      </c>
      <c r="J2406" s="90">
        <f>IF(OR($E2406="",$H2406=""),"",$H2406*$I2406)</f>
      </c>
      <c r="K2406" s="87" t="str">
        <v/>
      </c>
    </row>
    <row r="2407">
      <c r="A2407" s="74" t="str">
        <v/>
      </c>
      <c r="B2407" s="74" t="str">
        <v/>
      </c>
      <c r="C2407" s="75">
        <f>IF($E2407="","",IFERROR(VLOOKUP(TRIM(E2407&amp;""),'Référentiel Articles'!$A$2:$F$634,2,FALSE),""))</f>
      </c>
      <c r="D2407" s="75">
        <f>IF($E2407="","",IFERROR(VLOOKUP(TRIM(E2407&amp;""),'Référentiel Articles'!$A$2:$F$634,3,FALSE),""))</f>
      </c>
      <c r="E2407" s="74" t="str">
        <v/>
      </c>
      <c r="F2407" s="75">
        <f>IF($E2407="","",IFERROR(VLOOKUP(TRIM(E2407&amp;""),'Référentiel Articles'!$A$2:$F$634,4,FALSE),""))</f>
      </c>
      <c r="G2407" s="76">
        <f>IF($E2407="","",IFERROR(VLOOKUP(TRIM(E2407&amp;""),'Référentiel Articles'!$A$2:$F$634,5,FALSE),""))</f>
      </c>
      <c r="H2407" s="77" t="str">
        <v/>
      </c>
      <c r="I2407" s="76">
        <f>IF($E2407="","",IFERROR(VLOOKUP(TRIM(E2407&amp;""),'Référentiel Articles'!$A$2:$F$634,6,FALSE),""))</f>
      </c>
      <c r="J2407" s="78">
        <f>IF(OR($E2407="",$H2407=""),"",$H2407*$I2407)</f>
      </c>
      <c r="K2407" s="79" t="str">
        <v/>
      </c>
    </row>
    <row r="2408">
      <c r="A2408" s="81" t="str">
        <v/>
      </c>
      <c r="B2408" s="81" t="str">
        <v/>
      </c>
      <c r="C2408" s="83">
        <f>IF($E2408="","",IFERROR(VLOOKUP(TRIM(E2408&amp;""),'Référentiel Articles'!$A$2:$F$634,2,FALSE),""))</f>
      </c>
      <c r="D2408" s="83">
        <f>IF($E2408="","",IFERROR(VLOOKUP(TRIM(E2408&amp;""),'Référentiel Articles'!$A$2:$F$634,3,FALSE),""))</f>
      </c>
      <c r="E2408" s="81" t="str">
        <v/>
      </c>
      <c r="F2408" s="83">
        <f>IF($E2408="","",IFERROR(VLOOKUP(TRIM(E2408&amp;""),'Référentiel Articles'!$A$2:$F$634,4,FALSE),""))</f>
      </c>
      <c r="G2408" s="84">
        <f>IF($E2408="","",IFERROR(VLOOKUP(TRIM(E2408&amp;""),'Référentiel Articles'!$A$2:$F$634,5,FALSE),""))</f>
      </c>
      <c r="H2408" s="85" t="str">
        <v/>
      </c>
      <c r="I2408" s="84">
        <f>IF($E2408="","",IFERROR(VLOOKUP(TRIM(E2408&amp;""),'Référentiel Articles'!$A$2:$F$634,6,FALSE),""))</f>
      </c>
      <c r="J2408" s="90">
        <f>IF(OR($E2408="",$H2408=""),"",$H2408*$I2408)</f>
      </c>
      <c r="K2408" s="87" t="str">
        <v/>
      </c>
    </row>
    <row r="2409">
      <c r="A2409" s="74" t="str">
        <v/>
      </c>
      <c r="B2409" s="74" t="str">
        <v/>
      </c>
      <c r="C2409" s="75">
        <f>IF($E2409="","",IFERROR(VLOOKUP(TRIM(E2409&amp;""),'Référentiel Articles'!$A$2:$F$634,2,FALSE),""))</f>
      </c>
      <c r="D2409" s="75">
        <f>IF($E2409="","",IFERROR(VLOOKUP(TRIM(E2409&amp;""),'Référentiel Articles'!$A$2:$F$634,3,FALSE),""))</f>
      </c>
      <c r="E2409" s="74" t="str">
        <v/>
      </c>
      <c r="F2409" s="75">
        <f>IF($E2409="","",IFERROR(VLOOKUP(TRIM(E2409&amp;""),'Référentiel Articles'!$A$2:$F$634,4,FALSE),""))</f>
      </c>
      <c r="G2409" s="76">
        <f>IF($E2409="","",IFERROR(VLOOKUP(TRIM(E2409&amp;""),'Référentiel Articles'!$A$2:$F$634,5,FALSE),""))</f>
      </c>
      <c r="H2409" s="77" t="str">
        <v/>
      </c>
      <c r="I2409" s="76">
        <f>IF($E2409="","",IFERROR(VLOOKUP(TRIM(E2409&amp;""),'Référentiel Articles'!$A$2:$F$634,6,FALSE),""))</f>
      </c>
      <c r="J2409" s="78">
        <f>IF(OR($E2409="",$H2409=""),"",$H2409*$I2409)</f>
      </c>
      <c r="K2409" s="79" t="str">
        <v/>
      </c>
    </row>
    <row r="2410">
      <c r="A2410" s="81" t="str">
        <v/>
      </c>
      <c r="B2410" s="81" t="str">
        <v/>
      </c>
      <c r="C2410" s="83">
        <f>IF($E2410="","",IFERROR(VLOOKUP(TRIM(E2410&amp;""),'Référentiel Articles'!$A$2:$F$634,2,FALSE),""))</f>
      </c>
      <c r="D2410" s="83">
        <f>IF($E2410="","",IFERROR(VLOOKUP(TRIM(E2410&amp;""),'Référentiel Articles'!$A$2:$F$634,3,FALSE),""))</f>
      </c>
      <c r="E2410" s="81" t="str">
        <v/>
      </c>
      <c r="F2410" s="83">
        <f>IF($E2410="","",IFERROR(VLOOKUP(TRIM(E2410&amp;""),'Référentiel Articles'!$A$2:$F$634,4,FALSE),""))</f>
      </c>
      <c r="G2410" s="84">
        <f>IF($E2410="","",IFERROR(VLOOKUP(TRIM(E2410&amp;""),'Référentiel Articles'!$A$2:$F$634,5,FALSE),""))</f>
      </c>
      <c r="H2410" s="85" t="str">
        <v/>
      </c>
      <c r="I2410" s="84">
        <f>IF($E2410="","",IFERROR(VLOOKUP(TRIM(E2410&amp;""),'Référentiel Articles'!$A$2:$F$634,6,FALSE),""))</f>
      </c>
      <c r="J2410" s="90">
        <f>IF(OR($E2410="",$H2410=""),"",$H2410*$I2410)</f>
      </c>
      <c r="K2410" s="87" t="str">
        <v/>
      </c>
    </row>
    <row r="2411">
      <c r="A2411" s="74" t="str">
        <v/>
      </c>
      <c r="B2411" s="74" t="str">
        <v/>
      </c>
      <c r="C2411" s="75">
        <f>IF($E2411="","",IFERROR(VLOOKUP(TRIM(E2411&amp;""),'Référentiel Articles'!$A$2:$F$634,2,FALSE),""))</f>
      </c>
      <c r="D2411" s="75">
        <f>IF($E2411="","",IFERROR(VLOOKUP(TRIM(E2411&amp;""),'Référentiel Articles'!$A$2:$F$634,3,FALSE),""))</f>
      </c>
      <c r="E2411" s="74" t="str">
        <v/>
      </c>
      <c r="F2411" s="75">
        <f>IF($E2411="","",IFERROR(VLOOKUP(TRIM(E2411&amp;""),'Référentiel Articles'!$A$2:$F$634,4,FALSE),""))</f>
      </c>
      <c r="G2411" s="76">
        <f>IF($E2411="","",IFERROR(VLOOKUP(TRIM(E2411&amp;""),'Référentiel Articles'!$A$2:$F$634,5,FALSE),""))</f>
      </c>
      <c r="H2411" s="77" t="str">
        <v/>
      </c>
      <c r="I2411" s="76">
        <f>IF($E2411="","",IFERROR(VLOOKUP(TRIM(E2411&amp;""),'Référentiel Articles'!$A$2:$F$634,6,FALSE),""))</f>
      </c>
      <c r="J2411" s="78">
        <f>IF(OR($E2411="",$H2411=""),"",$H2411*$I2411)</f>
      </c>
      <c r="K2411" s="79" t="str">
        <v/>
      </c>
    </row>
    <row r="2412">
      <c r="A2412" s="81" t="str">
        <v/>
      </c>
      <c r="B2412" s="81" t="str">
        <v/>
      </c>
      <c r="C2412" s="83">
        <f>IF($E2412="","",IFERROR(VLOOKUP(TRIM(E2412&amp;""),'Référentiel Articles'!$A$2:$F$634,2,FALSE),""))</f>
      </c>
      <c r="D2412" s="83">
        <f>IF($E2412="","",IFERROR(VLOOKUP(TRIM(E2412&amp;""),'Référentiel Articles'!$A$2:$F$634,3,FALSE),""))</f>
      </c>
      <c r="E2412" s="81" t="str">
        <v/>
      </c>
      <c r="F2412" s="83">
        <f>IF($E2412="","",IFERROR(VLOOKUP(TRIM(E2412&amp;""),'Référentiel Articles'!$A$2:$F$634,4,FALSE),""))</f>
      </c>
      <c r="G2412" s="84">
        <f>IF($E2412="","",IFERROR(VLOOKUP(TRIM(E2412&amp;""),'Référentiel Articles'!$A$2:$F$634,5,FALSE),""))</f>
      </c>
      <c r="H2412" s="85" t="str">
        <v/>
      </c>
      <c r="I2412" s="84">
        <f>IF($E2412="","",IFERROR(VLOOKUP(TRIM(E2412&amp;""),'Référentiel Articles'!$A$2:$F$634,6,FALSE),""))</f>
      </c>
      <c r="J2412" s="90">
        <f>IF(OR($E2412="",$H2412=""),"",$H2412*$I2412)</f>
      </c>
      <c r="K2412" s="87" t="str">
        <v/>
      </c>
    </row>
    <row r="2413">
      <c r="A2413" s="74" t="str">
        <v/>
      </c>
      <c r="B2413" s="74" t="str">
        <v/>
      </c>
      <c r="C2413" s="75">
        <f>IF($E2413="","",IFERROR(VLOOKUP(TRIM(E2413&amp;""),'Référentiel Articles'!$A$2:$F$634,2,FALSE),""))</f>
      </c>
      <c r="D2413" s="75">
        <f>IF($E2413="","",IFERROR(VLOOKUP(TRIM(E2413&amp;""),'Référentiel Articles'!$A$2:$F$634,3,FALSE),""))</f>
      </c>
      <c r="E2413" s="74" t="str">
        <v/>
      </c>
      <c r="F2413" s="75">
        <f>IF($E2413="","",IFERROR(VLOOKUP(TRIM(E2413&amp;""),'Référentiel Articles'!$A$2:$F$634,4,FALSE),""))</f>
      </c>
      <c r="G2413" s="76">
        <f>IF($E2413="","",IFERROR(VLOOKUP(TRIM(E2413&amp;""),'Référentiel Articles'!$A$2:$F$634,5,FALSE),""))</f>
      </c>
      <c r="H2413" s="77" t="str">
        <v/>
      </c>
      <c r="I2413" s="76">
        <f>IF($E2413="","",IFERROR(VLOOKUP(TRIM(E2413&amp;""),'Référentiel Articles'!$A$2:$F$634,6,FALSE),""))</f>
      </c>
      <c r="J2413" s="78">
        <f>IF(OR($E2413="",$H2413=""),"",$H2413*$I2413)</f>
      </c>
      <c r="K2413" s="79" t="str">
        <v/>
      </c>
    </row>
    <row r="2414">
      <c r="A2414" s="81" t="str">
        <v/>
      </c>
      <c r="B2414" s="81" t="str">
        <v/>
      </c>
      <c r="C2414" s="83">
        <f>IF($E2414="","",IFERROR(VLOOKUP(TRIM(E2414&amp;""),'Référentiel Articles'!$A$2:$F$634,2,FALSE),""))</f>
      </c>
      <c r="D2414" s="83">
        <f>IF($E2414="","",IFERROR(VLOOKUP(TRIM(E2414&amp;""),'Référentiel Articles'!$A$2:$F$634,3,FALSE),""))</f>
      </c>
      <c r="E2414" s="81" t="str">
        <v/>
      </c>
      <c r="F2414" s="83">
        <f>IF($E2414="","",IFERROR(VLOOKUP(TRIM(E2414&amp;""),'Référentiel Articles'!$A$2:$F$634,4,FALSE),""))</f>
      </c>
      <c r="G2414" s="84">
        <f>IF($E2414="","",IFERROR(VLOOKUP(TRIM(E2414&amp;""),'Référentiel Articles'!$A$2:$F$634,5,FALSE),""))</f>
      </c>
      <c r="H2414" s="85" t="str">
        <v/>
      </c>
      <c r="I2414" s="84">
        <f>IF($E2414="","",IFERROR(VLOOKUP(TRIM(E2414&amp;""),'Référentiel Articles'!$A$2:$F$634,6,FALSE),""))</f>
      </c>
      <c r="J2414" s="90">
        <f>IF(OR($E2414="",$H2414=""),"",$H2414*$I2414)</f>
      </c>
      <c r="K2414" s="87" t="str">
        <v/>
      </c>
    </row>
    <row r="2415">
      <c r="A2415" s="74" t="str">
        <v/>
      </c>
      <c r="B2415" s="74" t="str">
        <v/>
      </c>
      <c r="C2415" s="75">
        <f>IF($E2415="","",IFERROR(VLOOKUP(TRIM(E2415&amp;""),'Référentiel Articles'!$A$2:$F$634,2,FALSE),""))</f>
      </c>
      <c r="D2415" s="75">
        <f>IF($E2415="","",IFERROR(VLOOKUP(TRIM(E2415&amp;""),'Référentiel Articles'!$A$2:$F$634,3,FALSE),""))</f>
      </c>
      <c r="E2415" s="74" t="str">
        <v/>
      </c>
      <c r="F2415" s="75">
        <f>IF($E2415="","",IFERROR(VLOOKUP(TRIM(E2415&amp;""),'Référentiel Articles'!$A$2:$F$634,4,FALSE),""))</f>
      </c>
      <c r="G2415" s="76">
        <f>IF($E2415="","",IFERROR(VLOOKUP(TRIM(E2415&amp;""),'Référentiel Articles'!$A$2:$F$634,5,FALSE),""))</f>
      </c>
      <c r="H2415" s="77" t="str">
        <v/>
      </c>
      <c r="I2415" s="76">
        <f>IF($E2415="","",IFERROR(VLOOKUP(TRIM(E2415&amp;""),'Référentiel Articles'!$A$2:$F$634,6,FALSE),""))</f>
      </c>
      <c r="J2415" s="78">
        <f>IF(OR($E2415="",$H2415=""),"",$H2415*$I2415)</f>
      </c>
      <c r="K2415" s="79" t="str">
        <v/>
      </c>
    </row>
    <row r="2416">
      <c r="A2416" s="81" t="str">
        <v/>
      </c>
      <c r="B2416" s="81" t="str">
        <v/>
      </c>
      <c r="C2416" s="83">
        <f>IF($E2416="","",IFERROR(VLOOKUP(TRIM(E2416&amp;""),'Référentiel Articles'!$A$2:$F$634,2,FALSE),""))</f>
      </c>
      <c r="D2416" s="83">
        <f>IF($E2416="","",IFERROR(VLOOKUP(TRIM(E2416&amp;""),'Référentiel Articles'!$A$2:$F$634,3,FALSE),""))</f>
      </c>
      <c r="E2416" s="81" t="str">
        <v/>
      </c>
      <c r="F2416" s="83">
        <f>IF($E2416="","",IFERROR(VLOOKUP(TRIM(E2416&amp;""),'Référentiel Articles'!$A$2:$F$634,4,FALSE),""))</f>
      </c>
      <c r="G2416" s="84">
        <f>IF($E2416="","",IFERROR(VLOOKUP(TRIM(E2416&amp;""),'Référentiel Articles'!$A$2:$F$634,5,FALSE),""))</f>
      </c>
      <c r="H2416" s="85" t="str">
        <v/>
      </c>
      <c r="I2416" s="84">
        <f>IF($E2416="","",IFERROR(VLOOKUP(TRIM(E2416&amp;""),'Référentiel Articles'!$A$2:$F$634,6,FALSE),""))</f>
      </c>
      <c r="J2416" s="90">
        <f>IF(OR($E2416="",$H2416=""),"",$H2416*$I2416)</f>
      </c>
      <c r="K2416" s="87" t="str">
        <v/>
      </c>
    </row>
    <row r="2417">
      <c r="A2417" s="74" t="str">
        <v/>
      </c>
      <c r="B2417" s="74" t="str">
        <v/>
      </c>
      <c r="C2417" s="75">
        <f>IF($E2417="","",IFERROR(VLOOKUP(TRIM(E2417&amp;""),'Référentiel Articles'!$A$2:$F$634,2,FALSE),""))</f>
      </c>
      <c r="D2417" s="75">
        <f>IF($E2417="","",IFERROR(VLOOKUP(TRIM(E2417&amp;""),'Référentiel Articles'!$A$2:$F$634,3,FALSE),""))</f>
      </c>
      <c r="E2417" s="74" t="str">
        <v/>
      </c>
      <c r="F2417" s="75">
        <f>IF($E2417="","",IFERROR(VLOOKUP(TRIM(E2417&amp;""),'Référentiel Articles'!$A$2:$F$634,4,FALSE),""))</f>
      </c>
      <c r="G2417" s="76">
        <f>IF($E2417="","",IFERROR(VLOOKUP(TRIM(E2417&amp;""),'Référentiel Articles'!$A$2:$F$634,5,FALSE),""))</f>
      </c>
      <c r="H2417" s="77" t="str">
        <v/>
      </c>
      <c r="I2417" s="76">
        <f>IF($E2417="","",IFERROR(VLOOKUP(TRIM(E2417&amp;""),'Référentiel Articles'!$A$2:$F$634,6,FALSE),""))</f>
      </c>
      <c r="J2417" s="78">
        <f>IF(OR($E2417="",$H2417=""),"",$H2417*$I2417)</f>
      </c>
      <c r="K2417" s="79" t="str">
        <v/>
      </c>
    </row>
    <row r="2418">
      <c r="A2418" s="81" t="str">
        <v/>
      </c>
      <c r="B2418" s="81" t="str">
        <v/>
      </c>
      <c r="C2418" s="83">
        <f>IF($E2418="","",IFERROR(VLOOKUP(TRIM(E2418&amp;""),'Référentiel Articles'!$A$2:$F$634,2,FALSE),""))</f>
      </c>
      <c r="D2418" s="83">
        <f>IF($E2418="","",IFERROR(VLOOKUP(TRIM(E2418&amp;""),'Référentiel Articles'!$A$2:$F$634,3,FALSE),""))</f>
      </c>
      <c r="E2418" s="81" t="str">
        <v/>
      </c>
      <c r="F2418" s="83">
        <f>IF($E2418="","",IFERROR(VLOOKUP(TRIM(E2418&amp;""),'Référentiel Articles'!$A$2:$F$634,4,FALSE),""))</f>
      </c>
      <c r="G2418" s="84">
        <f>IF($E2418="","",IFERROR(VLOOKUP(TRIM(E2418&amp;""),'Référentiel Articles'!$A$2:$F$634,5,FALSE),""))</f>
      </c>
      <c r="H2418" s="85" t="str">
        <v/>
      </c>
      <c r="I2418" s="84">
        <f>IF($E2418="","",IFERROR(VLOOKUP(TRIM(E2418&amp;""),'Référentiel Articles'!$A$2:$F$634,6,FALSE),""))</f>
      </c>
      <c r="J2418" s="90">
        <f>IF(OR($E2418="",$H2418=""),"",$H2418*$I2418)</f>
      </c>
      <c r="K2418" s="87" t="str">
        <v/>
      </c>
    </row>
    <row r="2419">
      <c r="A2419" s="74" t="str">
        <v/>
      </c>
      <c r="B2419" s="74" t="str">
        <v/>
      </c>
      <c r="C2419" s="75">
        <f>IF($E2419="","",IFERROR(VLOOKUP(TRIM(E2419&amp;""),'Référentiel Articles'!$A$2:$F$634,2,FALSE),""))</f>
      </c>
      <c r="D2419" s="75">
        <f>IF($E2419="","",IFERROR(VLOOKUP(TRIM(E2419&amp;""),'Référentiel Articles'!$A$2:$F$634,3,FALSE),""))</f>
      </c>
      <c r="E2419" s="74" t="str">
        <v/>
      </c>
      <c r="F2419" s="75">
        <f>IF($E2419="","",IFERROR(VLOOKUP(TRIM(E2419&amp;""),'Référentiel Articles'!$A$2:$F$634,4,FALSE),""))</f>
      </c>
      <c r="G2419" s="76">
        <f>IF($E2419="","",IFERROR(VLOOKUP(TRIM(E2419&amp;""),'Référentiel Articles'!$A$2:$F$634,5,FALSE),""))</f>
      </c>
      <c r="H2419" s="77" t="str">
        <v/>
      </c>
      <c r="I2419" s="76">
        <f>IF($E2419="","",IFERROR(VLOOKUP(TRIM(E2419&amp;""),'Référentiel Articles'!$A$2:$F$634,6,FALSE),""))</f>
      </c>
      <c r="J2419" s="78">
        <f>IF(OR($E2419="",$H2419=""),"",$H2419*$I2419)</f>
      </c>
      <c r="K2419" s="79" t="str">
        <v/>
      </c>
    </row>
    <row r="2420">
      <c r="A2420" s="81" t="str">
        <v/>
      </c>
      <c r="B2420" s="81" t="str">
        <v/>
      </c>
      <c r="C2420" s="83">
        <f>IF($E2420="","",IFERROR(VLOOKUP(TRIM(E2420&amp;""),'Référentiel Articles'!$A$2:$F$634,2,FALSE),""))</f>
      </c>
      <c r="D2420" s="83">
        <f>IF($E2420="","",IFERROR(VLOOKUP(TRIM(E2420&amp;""),'Référentiel Articles'!$A$2:$F$634,3,FALSE),""))</f>
      </c>
      <c r="E2420" s="81" t="str">
        <v/>
      </c>
      <c r="F2420" s="83">
        <f>IF($E2420="","",IFERROR(VLOOKUP(TRIM(E2420&amp;""),'Référentiel Articles'!$A$2:$F$634,4,FALSE),""))</f>
      </c>
      <c r="G2420" s="84">
        <f>IF($E2420="","",IFERROR(VLOOKUP(TRIM(E2420&amp;""),'Référentiel Articles'!$A$2:$F$634,5,FALSE),""))</f>
      </c>
      <c r="H2420" s="85" t="str">
        <v/>
      </c>
      <c r="I2420" s="84">
        <f>IF($E2420="","",IFERROR(VLOOKUP(TRIM(E2420&amp;""),'Référentiel Articles'!$A$2:$F$634,6,FALSE),""))</f>
      </c>
      <c r="J2420" s="90">
        <f>IF(OR($E2420="",$H2420=""),"",$H2420*$I2420)</f>
      </c>
      <c r="K2420" s="87" t="str">
        <v/>
      </c>
    </row>
    <row r="2421">
      <c r="A2421" s="74" t="str">
        <v/>
      </c>
      <c r="B2421" s="74" t="str">
        <v/>
      </c>
      <c r="C2421" s="75">
        <f>IF($E2421="","",IFERROR(VLOOKUP(TRIM(E2421&amp;""),'Référentiel Articles'!$A$2:$F$634,2,FALSE),""))</f>
      </c>
      <c r="D2421" s="75">
        <f>IF($E2421="","",IFERROR(VLOOKUP(TRIM(E2421&amp;""),'Référentiel Articles'!$A$2:$F$634,3,FALSE),""))</f>
      </c>
      <c r="E2421" s="74" t="str">
        <v/>
      </c>
      <c r="F2421" s="75">
        <f>IF($E2421="","",IFERROR(VLOOKUP(TRIM(E2421&amp;""),'Référentiel Articles'!$A$2:$F$634,4,FALSE),""))</f>
      </c>
      <c r="G2421" s="76">
        <f>IF($E2421="","",IFERROR(VLOOKUP(TRIM(E2421&amp;""),'Référentiel Articles'!$A$2:$F$634,5,FALSE),""))</f>
      </c>
      <c r="H2421" s="77" t="str">
        <v/>
      </c>
      <c r="I2421" s="76">
        <f>IF($E2421="","",IFERROR(VLOOKUP(TRIM(E2421&amp;""),'Référentiel Articles'!$A$2:$F$634,6,FALSE),""))</f>
      </c>
      <c r="J2421" s="78">
        <f>IF(OR($E2421="",$H2421=""),"",$H2421*$I2421)</f>
      </c>
      <c r="K2421" s="79" t="str">
        <v/>
      </c>
    </row>
    <row r="2422">
      <c r="A2422" s="81" t="str">
        <v/>
      </c>
      <c r="B2422" s="81" t="str">
        <v/>
      </c>
      <c r="C2422" s="83">
        <f>IF($E2422="","",IFERROR(VLOOKUP(TRIM(E2422&amp;""),'Référentiel Articles'!$A$2:$F$634,2,FALSE),""))</f>
      </c>
      <c r="D2422" s="83">
        <f>IF($E2422="","",IFERROR(VLOOKUP(TRIM(E2422&amp;""),'Référentiel Articles'!$A$2:$F$634,3,FALSE),""))</f>
      </c>
      <c r="E2422" s="81" t="str">
        <v/>
      </c>
      <c r="F2422" s="83">
        <f>IF($E2422="","",IFERROR(VLOOKUP(TRIM(E2422&amp;""),'Référentiel Articles'!$A$2:$F$634,4,FALSE),""))</f>
      </c>
      <c r="G2422" s="84">
        <f>IF($E2422="","",IFERROR(VLOOKUP(TRIM(E2422&amp;""),'Référentiel Articles'!$A$2:$F$634,5,FALSE),""))</f>
      </c>
      <c r="H2422" s="85" t="str">
        <v/>
      </c>
      <c r="I2422" s="84">
        <f>IF($E2422="","",IFERROR(VLOOKUP(TRIM(E2422&amp;""),'Référentiel Articles'!$A$2:$F$634,6,FALSE),""))</f>
      </c>
      <c r="J2422" s="90">
        <f>IF(OR($E2422="",$H2422=""),"",$H2422*$I2422)</f>
      </c>
      <c r="K2422" s="87" t="str">
        <v/>
      </c>
    </row>
    <row r="2423">
      <c r="A2423" s="74" t="str">
        <v/>
      </c>
      <c r="B2423" s="74" t="str">
        <v/>
      </c>
      <c r="C2423" s="75">
        <f>IF($E2423="","",IFERROR(VLOOKUP(TRIM(E2423&amp;""),'Référentiel Articles'!$A$2:$F$634,2,FALSE),""))</f>
      </c>
      <c r="D2423" s="75">
        <f>IF($E2423="","",IFERROR(VLOOKUP(TRIM(E2423&amp;""),'Référentiel Articles'!$A$2:$F$634,3,FALSE),""))</f>
      </c>
      <c r="E2423" s="74" t="str">
        <v/>
      </c>
      <c r="F2423" s="75">
        <f>IF($E2423="","",IFERROR(VLOOKUP(TRIM(E2423&amp;""),'Référentiel Articles'!$A$2:$F$634,4,FALSE),""))</f>
      </c>
      <c r="G2423" s="76">
        <f>IF($E2423="","",IFERROR(VLOOKUP(TRIM(E2423&amp;""),'Référentiel Articles'!$A$2:$F$634,5,FALSE),""))</f>
      </c>
      <c r="H2423" s="77" t="str">
        <v/>
      </c>
      <c r="I2423" s="76">
        <f>IF($E2423="","",IFERROR(VLOOKUP(TRIM(E2423&amp;""),'Référentiel Articles'!$A$2:$F$634,6,FALSE),""))</f>
      </c>
      <c r="J2423" s="78">
        <f>IF(OR($E2423="",$H2423=""),"",$H2423*$I2423)</f>
      </c>
      <c r="K2423" s="79" t="str">
        <v/>
      </c>
    </row>
    <row r="2424">
      <c r="A2424" s="81" t="str">
        <v/>
      </c>
      <c r="B2424" s="81" t="str">
        <v/>
      </c>
      <c r="C2424" s="83">
        <f>IF($E2424="","",IFERROR(VLOOKUP(TRIM(E2424&amp;""),'Référentiel Articles'!$A$2:$F$634,2,FALSE),""))</f>
      </c>
      <c r="D2424" s="83">
        <f>IF($E2424="","",IFERROR(VLOOKUP(TRIM(E2424&amp;""),'Référentiel Articles'!$A$2:$F$634,3,FALSE),""))</f>
      </c>
      <c r="E2424" s="81" t="str">
        <v/>
      </c>
      <c r="F2424" s="83">
        <f>IF($E2424="","",IFERROR(VLOOKUP(TRIM(E2424&amp;""),'Référentiel Articles'!$A$2:$F$634,4,FALSE),""))</f>
      </c>
      <c r="G2424" s="84">
        <f>IF($E2424="","",IFERROR(VLOOKUP(TRIM(E2424&amp;""),'Référentiel Articles'!$A$2:$F$634,5,FALSE),""))</f>
      </c>
      <c r="H2424" s="85" t="str">
        <v/>
      </c>
      <c r="I2424" s="84">
        <f>IF($E2424="","",IFERROR(VLOOKUP(TRIM(E2424&amp;""),'Référentiel Articles'!$A$2:$F$634,6,FALSE),""))</f>
      </c>
      <c r="J2424" s="90">
        <f>IF(OR($E2424="",$H2424=""),"",$H2424*$I2424)</f>
      </c>
      <c r="K2424" s="87" t="str">
        <v/>
      </c>
    </row>
    <row r="2425">
      <c r="A2425" s="74" t="str">
        <v/>
      </c>
      <c r="B2425" s="74" t="str">
        <v/>
      </c>
      <c r="C2425" s="75">
        <f>IF($E2425="","",IFERROR(VLOOKUP(TRIM(E2425&amp;""),'Référentiel Articles'!$A$2:$F$634,2,FALSE),""))</f>
      </c>
      <c r="D2425" s="75">
        <f>IF($E2425="","",IFERROR(VLOOKUP(TRIM(E2425&amp;""),'Référentiel Articles'!$A$2:$F$634,3,FALSE),""))</f>
      </c>
      <c r="E2425" s="74" t="str">
        <v/>
      </c>
      <c r="F2425" s="75">
        <f>IF($E2425="","",IFERROR(VLOOKUP(TRIM(E2425&amp;""),'Référentiel Articles'!$A$2:$F$634,4,FALSE),""))</f>
      </c>
      <c r="G2425" s="76">
        <f>IF($E2425="","",IFERROR(VLOOKUP(TRIM(E2425&amp;""),'Référentiel Articles'!$A$2:$F$634,5,FALSE),""))</f>
      </c>
      <c r="H2425" s="77" t="str">
        <v/>
      </c>
      <c r="I2425" s="76">
        <f>IF($E2425="","",IFERROR(VLOOKUP(TRIM(E2425&amp;""),'Référentiel Articles'!$A$2:$F$634,6,FALSE),""))</f>
      </c>
      <c r="J2425" s="78">
        <f>IF(OR($E2425="",$H2425=""),"",$H2425*$I2425)</f>
      </c>
      <c r="K2425" s="79" t="str">
        <v/>
      </c>
    </row>
    <row r="2426">
      <c r="A2426" s="81" t="str">
        <v/>
      </c>
      <c r="B2426" s="81" t="str">
        <v/>
      </c>
      <c r="C2426" s="83">
        <f>IF($E2426="","",IFERROR(VLOOKUP(TRIM(E2426&amp;""),'Référentiel Articles'!$A$2:$F$634,2,FALSE),""))</f>
      </c>
      <c r="D2426" s="83">
        <f>IF($E2426="","",IFERROR(VLOOKUP(TRIM(E2426&amp;""),'Référentiel Articles'!$A$2:$F$634,3,FALSE),""))</f>
      </c>
      <c r="E2426" s="81" t="str">
        <v/>
      </c>
      <c r="F2426" s="83">
        <f>IF($E2426="","",IFERROR(VLOOKUP(TRIM(E2426&amp;""),'Référentiel Articles'!$A$2:$F$634,4,FALSE),""))</f>
      </c>
      <c r="G2426" s="84">
        <f>IF($E2426="","",IFERROR(VLOOKUP(TRIM(E2426&amp;""),'Référentiel Articles'!$A$2:$F$634,5,FALSE),""))</f>
      </c>
      <c r="H2426" s="85" t="str">
        <v/>
      </c>
      <c r="I2426" s="84">
        <f>IF($E2426="","",IFERROR(VLOOKUP(TRIM(E2426&amp;""),'Référentiel Articles'!$A$2:$F$634,6,FALSE),""))</f>
      </c>
      <c r="J2426" s="90">
        <f>IF(OR($E2426="",$H2426=""),"",$H2426*$I2426)</f>
      </c>
      <c r="K2426" s="87" t="str">
        <v/>
      </c>
    </row>
    <row r="2427">
      <c r="A2427" s="74" t="str">
        <v/>
      </c>
      <c r="B2427" s="74" t="str">
        <v/>
      </c>
      <c r="C2427" s="75">
        <f>IF($E2427="","",IFERROR(VLOOKUP(TRIM(E2427&amp;""),'Référentiel Articles'!$A$2:$F$634,2,FALSE),""))</f>
      </c>
      <c r="D2427" s="75">
        <f>IF($E2427="","",IFERROR(VLOOKUP(TRIM(E2427&amp;""),'Référentiel Articles'!$A$2:$F$634,3,FALSE),""))</f>
      </c>
      <c r="E2427" s="74" t="str">
        <v/>
      </c>
      <c r="F2427" s="75">
        <f>IF($E2427="","",IFERROR(VLOOKUP(TRIM(E2427&amp;""),'Référentiel Articles'!$A$2:$F$634,4,FALSE),""))</f>
      </c>
      <c r="G2427" s="76">
        <f>IF($E2427="","",IFERROR(VLOOKUP(TRIM(E2427&amp;""),'Référentiel Articles'!$A$2:$F$634,5,FALSE),""))</f>
      </c>
      <c r="H2427" s="77" t="str">
        <v/>
      </c>
      <c r="I2427" s="76">
        <f>IF($E2427="","",IFERROR(VLOOKUP(TRIM(E2427&amp;""),'Référentiel Articles'!$A$2:$F$634,6,FALSE),""))</f>
      </c>
      <c r="J2427" s="78">
        <f>IF(OR($E2427="",$H2427=""),"",$H2427*$I2427)</f>
      </c>
      <c r="K2427" s="79" t="str">
        <v/>
      </c>
    </row>
    <row r="2428">
      <c r="A2428" s="81" t="str">
        <v/>
      </c>
      <c r="B2428" s="81" t="str">
        <v/>
      </c>
      <c r="C2428" s="83">
        <f>IF($E2428="","",IFERROR(VLOOKUP(TRIM(E2428&amp;""),'Référentiel Articles'!$A$2:$F$634,2,FALSE),""))</f>
      </c>
      <c r="D2428" s="83">
        <f>IF($E2428="","",IFERROR(VLOOKUP(TRIM(E2428&amp;""),'Référentiel Articles'!$A$2:$F$634,3,FALSE),""))</f>
      </c>
      <c r="E2428" s="81" t="str">
        <v/>
      </c>
      <c r="F2428" s="83">
        <f>IF($E2428="","",IFERROR(VLOOKUP(TRIM(E2428&amp;""),'Référentiel Articles'!$A$2:$F$634,4,FALSE),""))</f>
      </c>
      <c r="G2428" s="84">
        <f>IF($E2428="","",IFERROR(VLOOKUP(TRIM(E2428&amp;""),'Référentiel Articles'!$A$2:$F$634,5,FALSE),""))</f>
      </c>
      <c r="H2428" s="85" t="str">
        <v/>
      </c>
      <c r="I2428" s="84">
        <f>IF($E2428="","",IFERROR(VLOOKUP(TRIM(E2428&amp;""),'Référentiel Articles'!$A$2:$F$634,6,FALSE),""))</f>
      </c>
      <c r="J2428" s="90">
        <f>IF(OR($E2428="",$H2428=""),"",$H2428*$I2428)</f>
      </c>
      <c r="K2428" s="87" t="str">
        <v/>
      </c>
    </row>
    <row r="2429">
      <c r="A2429" s="74" t="str">
        <v/>
      </c>
      <c r="B2429" s="74" t="str">
        <v/>
      </c>
      <c r="C2429" s="75">
        <f>IF($E2429="","",IFERROR(VLOOKUP(TRIM(E2429&amp;""),'Référentiel Articles'!$A$2:$F$634,2,FALSE),""))</f>
      </c>
      <c r="D2429" s="75">
        <f>IF($E2429="","",IFERROR(VLOOKUP(TRIM(E2429&amp;""),'Référentiel Articles'!$A$2:$F$634,3,FALSE),""))</f>
      </c>
      <c r="E2429" s="74" t="str">
        <v/>
      </c>
      <c r="F2429" s="75">
        <f>IF($E2429="","",IFERROR(VLOOKUP(TRIM(E2429&amp;""),'Référentiel Articles'!$A$2:$F$634,4,FALSE),""))</f>
      </c>
      <c r="G2429" s="76">
        <f>IF($E2429="","",IFERROR(VLOOKUP(TRIM(E2429&amp;""),'Référentiel Articles'!$A$2:$F$634,5,FALSE),""))</f>
      </c>
      <c r="H2429" s="77" t="str">
        <v/>
      </c>
      <c r="I2429" s="76">
        <f>IF($E2429="","",IFERROR(VLOOKUP(TRIM(E2429&amp;""),'Référentiel Articles'!$A$2:$F$634,6,FALSE),""))</f>
      </c>
      <c r="J2429" s="78">
        <f>IF(OR($E2429="",$H2429=""),"",$H2429*$I2429)</f>
      </c>
      <c r="K2429" s="79" t="str">
        <v/>
      </c>
    </row>
    <row r="2430">
      <c r="A2430" s="81" t="str">
        <v/>
      </c>
      <c r="B2430" s="81" t="str">
        <v/>
      </c>
      <c r="C2430" s="83">
        <f>IF($E2430="","",IFERROR(VLOOKUP(TRIM(E2430&amp;""),'Référentiel Articles'!$A$2:$F$634,2,FALSE),""))</f>
      </c>
      <c r="D2430" s="83">
        <f>IF($E2430="","",IFERROR(VLOOKUP(TRIM(E2430&amp;""),'Référentiel Articles'!$A$2:$F$634,3,FALSE),""))</f>
      </c>
      <c r="E2430" s="81" t="str">
        <v/>
      </c>
      <c r="F2430" s="83">
        <f>IF($E2430="","",IFERROR(VLOOKUP(TRIM(E2430&amp;""),'Référentiel Articles'!$A$2:$F$634,4,FALSE),""))</f>
      </c>
      <c r="G2430" s="84">
        <f>IF($E2430="","",IFERROR(VLOOKUP(TRIM(E2430&amp;""),'Référentiel Articles'!$A$2:$F$634,5,FALSE),""))</f>
      </c>
      <c r="H2430" s="85" t="str">
        <v/>
      </c>
      <c r="I2430" s="84">
        <f>IF($E2430="","",IFERROR(VLOOKUP(TRIM(E2430&amp;""),'Référentiel Articles'!$A$2:$F$634,6,FALSE),""))</f>
      </c>
      <c r="J2430" s="90">
        <f>IF(OR($E2430="",$H2430=""),"",$H2430*$I2430)</f>
      </c>
      <c r="K2430" s="87" t="str">
        <v/>
      </c>
    </row>
    <row r="2431">
      <c r="A2431" s="74" t="str">
        <v/>
      </c>
      <c r="B2431" s="74" t="str">
        <v/>
      </c>
      <c r="C2431" s="75">
        <f>IF($E2431="","",IFERROR(VLOOKUP(TRIM(E2431&amp;""),'Référentiel Articles'!$A$2:$F$634,2,FALSE),""))</f>
      </c>
      <c r="D2431" s="75">
        <f>IF($E2431="","",IFERROR(VLOOKUP(TRIM(E2431&amp;""),'Référentiel Articles'!$A$2:$F$634,3,FALSE),""))</f>
      </c>
      <c r="E2431" s="74" t="str">
        <v/>
      </c>
      <c r="F2431" s="75">
        <f>IF($E2431="","",IFERROR(VLOOKUP(TRIM(E2431&amp;""),'Référentiel Articles'!$A$2:$F$634,4,FALSE),""))</f>
      </c>
      <c r="G2431" s="76">
        <f>IF($E2431="","",IFERROR(VLOOKUP(TRIM(E2431&amp;""),'Référentiel Articles'!$A$2:$F$634,5,FALSE),""))</f>
      </c>
      <c r="H2431" s="77" t="str">
        <v/>
      </c>
      <c r="I2431" s="76">
        <f>IF($E2431="","",IFERROR(VLOOKUP(TRIM(E2431&amp;""),'Référentiel Articles'!$A$2:$F$634,6,FALSE),""))</f>
      </c>
      <c r="J2431" s="78">
        <f>IF(OR($E2431="",$H2431=""),"",$H2431*$I2431)</f>
      </c>
      <c r="K2431" s="79" t="str">
        <v/>
      </c>
    </row>
    <row r="2432">
      <c r="A2432" s="81" t="str">
        <v/>
      </c>
      <c r="B2432" s="81" t="str">
        <v/>
      </c>
      <c r="C2432" s="83">
        <f>IF($E2432="","",IFERROR(VLOOKUP(TRIM(E2432&amp;""),'Référentiel Articles'!$A$2:$F$634,2,FALSE),""))</f>
      </c>
      <c r="D2432" s="83">
        <f>IF($E2432="","",IFERROR(VLOOKUP(TRIM(E2432&amp;""),'Référentiel Articles'!$A$2:$F$634,3,FALSE),""))</f>
      </c>
      <c r="E2432" s="81" t="str">
        <v/>
      </c>
      <c r="F2432" s="83">
        <f>IF($E2432="","",IFERROR(VLOOKUP(TRIM(E2432&amp;""),'Référentiel Articles'!$A$2:$F$634,4,FALSE),""))</f>
      </c>
      <c r="G2432" s="84">
        <f>IF($E2432="","",IFERROR(VLOOKUP(TRIM(E2432&amp;""),'Référentiel Articles'!$A$2:$F$634,5,FALSE),""))</f>
      </c>
      <c r="H2432" s="85" t="str">
        <v/>
      </c>
      <c r="I2432" s="84">
        <f>IF($E2432="","",IFERROR(VLOOKUP(TRIM(E2432&amp;""),'Référentiel Articles'!$A$2:$F$634,6,FALSE),""))</f>
      </c>
      <c r="J2432" s="90">
        <f>IF(OR($E2432="",$H2432=""),"",$H2432*$I2432)</f>
      </c>
      <c r="K2432" s="87" t="str">
        <v/>
      </c>
    </row>
    <row r="2433">
      <c r="A2433" s="74" t="str">
        <v/>
      </c>
      <c r="B2433" s="74" t="str">
        <v/>
      </c>
      <c r="C2433" s="75">
        <f>IF($E2433="","",IFERROR(VLOOKUP(TRIM(E2433&amp;""),'Référentiel Articles'!$A$2:$F$634,2,FALSE),""))</f>
      </c>
      <c r="D2433" s="75">
        <f>IF($E2433="","",IFERROR(VLOOKUP(TRIM(E2433&amp;""),'Référentiel Articles'!$A$2:$F$634,3,FALSE),""))</f>
      </c>
      <c r="E2433" s="74" t="str">
        <v/>
      </c>
      <c r="F2433" s="75">
        <f>IF($E2433="","",IFERROR(VLOOKUP(TRIM(E2433&amp;""),'Référentiel Articles'!$A$2:$F$634,4,FALSE),""))</f>
      </c>
      <c r="G2433" s="76">
        <f>IF($E2433="","",IFERROR(VLOOKUP(TRIM(E2433&amp;""),'Référentiel Articles'!$A$2:$F$634,5,FALSE),""))</f>
      </c>
      <c r="H2433" s="77" t="str">
        <v/>
      </c>
      <c r="I2433" s="76">
        <f>IF($E2433="","",IFERROR(VLOOKUP(TRIM(E2433&amp;""),'Référentiel Articles'!$A$2:$F$634,6,FALSE),""))</f>
      </c>
      <c r="J2433" s="78">
        <f>IF(OR($E2433="",$H2433=""),"",$H2433*$I2433)</f>
      </c>
      <c r="K2433" s="79" t="str">
        <v/>
      </c>
    </row>
    <row r="2434">
      <c r="A2434" s="81" t="str">
        <v/>
      </c>
      <c r="B2434" s="81" t="str">
        <v/>
      </c>
      <c r="C2434" s="83">
        <f>IF($E2434="","",IFERROR(VLOOKUP(TRIM(E2434&amp;""),'Référentiel Articles'!$A$2:$F$634,2,FALSE),""))</f>
      </c>
      <c r="D2434" s="83">
        <f>IF($E2434="","",IFERROR(VLOOKUP(TRIM(E2434&amp;""),'Référentiel Articles'!$A$2:$F$634,3,FALSE),""))</f>
      </c>
      <c r="E2434" s="81" t="str">
        <v/>
      </c>
      <c r="F2434" s="83">
        <f>IF($E2434="","",IFERROR(VLOOKUP(TRIM(E2434&amp;""),'Référentiel Articles'!$A$2:$F$634,4,FALSE),""))</f>
      </c>
      <c r="G2434" s="84">
        <f>IF($E2434="","",IFERROR(VLOOKUP(TRIM(E2434&amp;""),'Référentiel Articles'!$A$2:$F$634,5,FALSE),""))</f>
      </c>
      <c r="H2434" s="85" t="str">
        <v/>
      </c>
      <c r="I2434" s="84">
        <f>IF($E2434="","",IFERROR(VLOOKUP(TRIM(E2434&amp;""),'Référentiel Articles'!$A$2:$F$634,6,FALSE),""))</f>
      </c>
      <c r="J2434" s="90">
        <f>IF(OR($E2434="",$H2434=""),"",$H2434*$I2434)</f>
      </c>
      <c r="K2434" s="87" t="str">
        <v/>
      </c>
    </row>
    <row r="2435">
      <c r="A2435" s="74" t="str">
        <v/>
      </c>
      <c r="B2435" s="74" t="str">
        <v/>
      </c>
      <c r="C2435" s="75">
        <f>IF($E2435="","",IFERROR(VLOOKUP(TRIM(E2435&amp;""),'Référentiel Articles'!$A$2:$F$634,2,FALSE),""))</f>
      </c>
      <c r="D2435" s="75">
        <f>IF($E2435="","",IFERROR(VLOOKUP(TRIM(E2435&amp;""),'Référentiel Articles'!$A$2:$F$634,3,FALSE),""))</f>
      </c>
      <c r="E2435" s="74" t="str">
        <v/>
      </c>
      <c r="F2435" s="75">
        <f>IF($E2435="","",IFERROR(VLOOKUP(TRIM(E2435&amp;""),'Référentiel Articles'!$A$2:$F$634,4,FALSE),""))</f>
      </c>
      <c r="G2435" s="76">
        <f>IF($E2435="","",IFERROR(VLOOKUP(TRIM(E2435&amp;""),'Référentiel Articles'!$A$2:$F$634,5,FALSE),""))</f>
      </c>
      <c r="H2435" s="77" t="str">
        <v/>
      </c>
      <c r="I2435" s="76">
        <f>IF($E2435="","",IFERROR(VLOOKUP(TRIM(E2435&amp;""),'Référentiel Articles'!$A$2:$F$634,6,FALSE),""))</f>
      </c>
      <c r="J2435" s="78">
        <f>IF(OR($E2435="",$H2435=""),"",$H2435*$I2435)</f>
      </c>
      <c r="K2435" s="79" t="str">
        <v/>
      </c>
    </row>
    <row r="2436">
      <c r="A2436" s="81" t="str">
        <v/>
      </c>
      <c r="B2436" s="81" t="str">
        <v/>
      </c>
      <c r="C2436" s="83">
        <f>IF($E2436="","",IFERROR(VLOOKUP(TRIM(E2436&amp;""),'Référentiel Articles'!$A$2:$F$634,2,FALSE),""))</f>
      </c>
      <c r="D2436" s="83">
        <f>IF($E2436="","",IFERROR(VLOOKUP(TRIM(E2436&amp;""),'Référentiel Articles'!$A$2:$F$634,3,FALSE),""))</f>
      </c>
      <c r="E2436" s="81" t="str">
        <v/>
      </c>
      <c r="F2436" s="83">
        <f>IF($E2436="","",IFERROR(VLOOKUP(TRIM(E2436&amp;""),'Référentiel Articles'!$A$2:$F$634,4,FALSE),""))</f>
      </c>
      <c r="G2436" s="84">
        <f>IF($E2436="","",IFERROR(VLOOKUP(TRIM(E2436&amp;""),'Référentiel Articles'!$A$2:$F$634,5,FALSE),""))</f>
      </c>
      <c r="H2436" s="85" t="str">
        <v/>
      </c>
      <c r="I2436" s="84">
        <f>IF($E2436="","",IFERROR(VLOOKUP(TRIM(E2436&amp;""),'Référentiel Articles'!$A$2:$F$634,6,FALSE),""))</f>
      </c>
      <c r="J2436" s="90">
        <f>IF(OR($E2436="",$H2436=""),"",$H2436*$I2436)</f>
      </c>
      <c r="K2436" s="87" t="str">
        <v/>
      </c>
    </row>
    <row r="2437">
      <c r="A2437" s="74" t="str">
        <v/>
      </c>
      <c r="B2437" s="74" t="str">
        <v/>
      </c>
      <c r="C2437" s="75">
        <f>IF($E2437="","",IFERROR(VLOOKUP(TRIM(E2437&amp;""),'Référentiel Articles'!$A$2:$F$634,2,FALSE),""))</f>
      </c>
      <c r="D2437" s="75">
        <f>IF($E2437="","",IFERROR(VLOOKUP(TRIM(E2437&amp;""),'Référentiel Articles'!$A$2:$F$634,3,FALSE),""))</f>
      </c>
      <c r="E2437" s="74" t="str">
        <v/>
      </c>
      <c r="F2437" s="75">
        <f>IF($E2437="","",IFERROR(VLOOKUP(TRIM(E2437&amp;""),'Référentiel Articles'!$A$2:$F$634,4,FALSE),""))</f>
      </c>
      <c r="G2437" s="76">
        <f>IF($E2437="","",IFERROR(VLOOKUP(TRIM(E2437&amp;""),'Référentiel Articles'!$A$2:$F$634,5,FALSE),""))</f>
      </c>
      <c r="H2437" s="77" t="str">
        <v/>
      </c>
      <c r="I2437" s="76">
        <f>IF($E2437="","",IFERROR(VLOOKUP(TRIM(E2437&amp;""),'Référentiel Articles'!$A$2:$F$634,6,FALSE),""))</f>
      </c>
      <c r="J2437" s="78">
        <f>IF(OR($E2437="",$H2437=""),"",$H2437*$I2437)</f>
      </c>
      <c r="K2437" s="79" t="str">
        <v/>
      </c>
    </row>
    <row r="2438">
      <c r="A2438" s="81" t="str">
        <v/>
      </c>
      <c r="B2438" s="81" t="str">
        <v/>
      </c>
      <c r="C2438" s="83">
        <f>IF($E2438="","",IFERROR(VLOOKUP(TRIM(E2438&amp;""),'Référentiel Articles'!$A$2:$F$634,2,FALSE),""))</f>
      </c>
      <c r="D2438" s="83">
        <f>IF($E2438="","",IFERROR(VLOOKUP(TRIM(E2438&amp;""),'Référentiel Articles'!$A$2:$F$634,3,FALSE),""))</f>
      </c>
      <c r="E2438" s="81" t="str">
        <v/>
      </c>
      <c r="F2438" s="83">
        <f>IF($E2438="","",IFERROR(VLOOKUP(TRIM(E2438&amp;""),'Référentiel Articles'!$A$2:$F$634,4,FALSE),""))</f>
      </c>
      <c r="G2438" s="84">
        <f>IF($E2438="","",IFERROR(VLOOKUP(TRIM(E2438&amp;""),'Référentiel Articles'!$A$2:$F$634,5,FALSE),""))</f>
      </c>
      <c r="H2438" s="85" t="str">
        <v/>
      </c>
      <c r="I2438" s="84">
        <f>IF($E2438="","",IFERROR(VLOOKUP(TRIM(E2438&amp;""),'Référentiel Articles'!$A$2:$F$634,6,FALSE),""))</f>
      </c>
      <c r="J2438" s="90">
        <f>IF(OR($E2438="",$H2438=""),"",$H2438*$I2438)</f>
      </c>
      <c r="K2438" s="87" t="str">
        <v/>
      </c>
    </row>
    <row r="2439">
      <c r="A2439" s="74" t="str">
        <v/>
      </c>
      <c r="B2439" s="74" t="str">
        <v/>
      </c>
      <c r="C2439" s="75">
        <f>IF($E2439="","",IFERROR(VLOOKUP(TRIM(E2439&amp;""),'Référentiel Articles'!$A$2:$F$634,2,FALSE),""))</f>
      </c>
      <c r="D2439" s="75">
        <f>IF($E2439="","",IFERROR(VLOOKUP(TRIM(E2439&amp;""),'Référentiel Articles'!$A$2:$F$634,3,FALSE),""))</f>
      </c>
      <c r="E2439" s="74" t="str">
        <v/>
      </c>
      <c r="F2439" s="75">
        <f>IF($E2439="","",IFERROR(VLOOKUP(TRIM(E2439&amp;""),'Référentiel Articles'!$A$2:$F$634,4,FALSE),""))</f>
      </c>
      <c r="G2439" s="76">
        <f>IF($E2439="","",IFERROR(VLOOKUP(TRIM(E2439&amp;""),'Référentiel Articles'!$A$2:$F$634,5,FALSE),""))</f>
      </c>
      <c r="H2439" s="77" t="str">
        <v/>
      </c>
      <c r="I2439" s="76">
        <f>IF($E2439="","",IFERROR(VLOOKUP(TRIM(E2439&amp;""),'Référentiel Articles'!$A$2:$F$634,6,FALSE),""))</f>
      </c>
      <c r="J2439" s="78">
        <f>IF(OR($E2439="",$H2439=""),"",$H2439*$I2439)</f>
      </c>
      <c r="K2439" s="79" t="str">
        <v/>
      </c>
    </row>
    <row r="2440">
      <c r="A2440" s="81" t="str">
        <v/>
      </c>
      <c r="B2440" s="81" t="str">
        <v/>
      </c>
      <c r="C2440" s="83">
        <f>IF($E2440="","",IFERROR(VLOOKUP(TRIM(E2440&amp;""),'Référentiel Articles'!$A$2:$F$634,2,FALSE),""))</f>
      </c>
      <c r="D2440" s="83">
        <f>IF($E2440="","",IFERROR(VLOOKUP(TRIM(E2440&amp;""),'Référentiel Articles'!$A$2:$F$634,3,FALSE),""))</f>
      </c>
      <c r="E2440" s="81" t="str">
        <v/>
      </c>
      <c r="F2440" s="83">
        <f>IF($E2440="","",IFERROR(VLOOKUP(TRIM(E2440&amp;""),'Référentiel Articles'!$A$2:$F$634,4,FALSE),""))</f>
      </c>
      <c r="G2440" s="84">
        <f>IF($E2440="","",IFERROR(VLOOKUP(TRIM(E2440&amp;""),'Référentiel Articles'!$A$2:$F$634,5,FALSE),""))</f>
      </c>
      <c r="H2440" s="85" t="str">
        <v/>
      </c>
      <c r="I2440" s="84">
        <f>IF($E2440="","",IFERROR(VLOOKUP(TRIM(E2440&amp;""),'Référentiel Articles'!$A$2:$F$634,6,FALSE),""))</f>
      </c>
      <c r="J2440" s="90">
        <f>IF(OR($E2440="",$H2440=""),"",$H2440*$I2440)</f>
      </c>
      <c r="K2440" s="87" t="str">
        <v/>
      </c>
    </row>
    <row r="2441">
      <c r="A2441" s="74" t="str">
        <v/>
      </c>
      <c r="B2441" s="74" t="str">
        <v/>
      </c>
      <c r="C2441" s="75">
        <f>IF($E2441="","",IFERROR(VLOOKUP(TRIM(E2441&amp;""),'Référentiel Articles'!$A$2:$F$634,2,FALSE),""))</f>
      </c>
      <c r="D2441" s="75">
        <f>IF($E2441="","",IFERROR(VLOOKUP(TRIM(E2441&amp;""),'Référentiel Articles'!$A$2:$F$634,3,FALSE),""))</f>
      </c>
      <c r="E2441" s="74" t="str">
        <v/>
      </c>
      <c r="F2441" s="75">
        <f>IF($E2441="","",IFERROR(VLOOKUP(TRIM(E2441&amp;""),'Référentiel Articles'!$A$2:$F$634,4,FALSE),""))</f>
      </c>
      <c r="G2441" s="76">
        <f>IF($E2441="","",IFERROR(VLOOKUP(TRIM(E2441&amp;""),'Référentiel Articles'!$A$2:$F$634,5,FALSE),""))</f>
      </c>
      <c r="H2441" s="77" t="str">
        <v/>
      </c>
      <c r="I2441" s="76">
        <f>IF($E2441="","",IFERROR(VLOOKUP(TRIM(E2441&amp;""),'Référentiel Articles'!$A$2:$F$634,6,FALSE),""))</f>
      </c>
      <c r="J2441" s="78">
        <f>IF(OR($E2441="",$H2441=""),"",$H2441*$I2441)</f>
      </c>
      <c r="K2441" s="79" t="str">
        <v/>
      </c>
    </row>
    <row r="2442">
      <c r="A2442" s="81" t="str">
        <v/>
      </c>
      <c r="B2442" s="81" t="str">
        <v/>
      </c>
      <c r="C2442" s="83">
        <f>IF($E2442="","",IFERROR(VLOOKUP(TRIM(E2442&amp;""),'Référentiel Articles'!$A$2:$F$634,2,FALSE),""))</f>
      </c>
      <c r="D2442" s="83">
        <f>IF($E2442="","",IFERROR(VLOOKUP(TRIM(E2442&amp;""),'Référentiel Articles'!$A$2:$F$634,3,FALSE),""))</f>
      </c>
      <c r="E2442" s="81" t="str">
        <v/>
      </c>
      <c r="F2442" s="83">
        <f>IF($E2442="","",IFERROR(VLOOKUP(TRIM(E2442&amp;""),'Référentiel Articles'!$A$2:$F$634,4,FALSE),""))</f>
      </c>
      <c r="G2442" s="84">
        <f>IF($E2442="","",IFERROR(VLOOKUP(TRIM(E2442&amp;""),'Référentiel Articles'!$A$2:$F$634,5,FALSE),""))</f>
      </c>
      <c r="H2442" s="85" t="str">
        <v/>
      </c>
      <c r="I2442" s="84">
        <f>IF($E2442="","",IFERROR(VLOOKUP(TRIM(E2442&amp;""),'Référentiel Articles'!$A$2:$F$634,6,FALSE),""))</f>
      </c>
      <c r="J2442" s="90">
        <f>IF(OR($E2442="",$H2442=""),"",$H2442*$I2442)</f>
      </c>
      <c r="K2442" s="87" t="str">
        <v/>
      </c>
    </row>
    <row r="2443">
      <c r="A2443" s="74" t="str">
        <v/>
      </c>
      <c r="B2443" s="74" t="str">
        <v/>
      </c>
      <c r="C2443" s="75">
        <f>IF($E2443="","",IFERROR(VLOOKUP(TRIM(E2443&amp;""),'Référentiel Articles'!$A$2:$F$634,2,FALSE),""))</f>
      </c>
      <c r="D2443" s="75">
        <f>IF($E2443="","",IFERROR(VLOOKUP(TRIM(E2443&amp;""),'Référentiel Articles'!$A$2:$F$634,3,FALSE),""))</f>
      </c>
      <c r="E2443" s="74" t="str">
        <v/>
      </c>
      <c r="F2443" s="75">
        <f>IF($E2443="","",IFERROR(VLOOKUP(TRIM(E2443&amp;""),'Référentiel Articles'!$A$2:$F$634,4,FALSE),""))</f>
      </c>
      <c r="G2443" s="76">
        <f>IF($E2443="","",IFERROR(VLOOKUP(TRIM(E2443&amp;""),'Référentiel Articles'!$A$2:$F$634,5,FALSE),""))</f>
      </c>
      <c r="H2443" s="77" t="str">
        <v/>
      </c>
      <c r="I2443" s="76">
        <f>IF($E2443="","",IFERROR(VLOOKUP(TRIM(E2443&amp;""),'Référentiel Articles'!$A$2:$F$634,6,FALSE),""))</f>
      </c>
      <c r="J2443" s="78">
        <f>IF(OR($E2443="",$H2443=""),"",$H2443*$I2443)</f>
      </c>
      <c r="K2443" s="79" t="str">
        <v/>
      </c>
    </row>
    <row r="2444">
      <c r="A2444" s="81" t="str">
        <v/>
      </c>
      <c r="B2444" s="81" t="str">
        <v/>
      </c>
      <c r="C2444" s="83">
        <f>IF($E2444="","",IFERROR(VLOOKUP(TRIM(E2444&amp;""),'Référentiel Articles'!$A$2:$F$634,2,FALSE),""))</f>
      </c>
      <c r="D2444" s="83">
        <f>IF($E2444="","",IFERROR(VLOOKUP(TRIM(E2444&amp;""),'Référentiel Articles'!$A$2:$F$634,3,FALSE),""))</f>
      </c>
      <c r="E2444" s="81" t="str">
        <v/>
      </c>
      <c r="F2444" s="83">
        <f>IF($E2444="","",IFERROR(VLOOKUP(TRIM(E2444&amp;""),'Référentiel Articles'!$A$2:$F$634,4,FALSE),""))</f>
      </c>
      <c r="G2444" s="84">
        <f>IF($E2444="","",IFERROR(VLOOKUP(TRIM(E2444&amp;""),'Référentiel Articles'!$A$2:$F$634,5,FALSE),""))</f>
      </c>
      <c r="H2444" s="85" t="str">
        <v/>
      </c>
      <c r="I2444" s="84">
        <f>IF($E2444="","",IFERROR(VLOOKUP(TRIM(E2444&amp;""),'Référentiel Articles'!$A$2:$F$634,6,FALSE),""))</f>
      </c>
      <c r="J2444" s="90">
        <f>IF(OR($E2444="",$H2444=""),"",$H2444*$I2444)</f>
      </c>
      <c r="K2444" s="87" t="str">
        <v/>
      </c>
    </row>
    <row r="2445">
      <c r="A2445" s="74" t="str">
        <v/>
      </c>
      <c r="B2445" s="74" t="str">
        <v/>
      </c>
      <c r="C2445" s="75">
        <f>IF($E2445="","",IFERROR(VLOOKUP(TRIM(E2445&amp;""),'Référentiel Articles'!$A$2:$F$634,2,FALSE),""))</f>
      </c>
      <c r="D2445" s="75">
        <f>IF($E2445="","",IFERROR(VLOOKUP(TRIM(E2445&amp;""),'Référentiel Articles'!$A$2:$F$634,3,FALSE),""))</f>
      </c>
      <c r="E2445" s="74" t="str">
        <v/>
      </c>
      <c r="F2445" s="75">
        <f>IF($E2445="","",IFERROR(VLOOKUP(TRIM(E2445&amp;""),'Référentiel Articles'!$A$2:$F$634,4,FALSE),""))</f>
      </c>
      <c r="G2445" s="76">
        <f>IF($E2445="","",IFERROR(VLOOKUP(TRIM(E2445&amp;""),'Référentiel Articles'!$A$2:$F$634,5,FALSE),""))</f>
      </c>
      <c r="H2445" s="77" t="str">
        <v/>
      </c>
      <c r="I2445" s="76">
        <f>IF($E2445="","",IFERROR(VLOOKUP(TRIM(E2445&amp;""),'Référentiel Articles'!$A$2:$F$634,6,FALSE),""))</f>
      </c>
      <c r="J2445" s="78">
        <f>IF(OR($E2445="",$H2445=""),"",$H2445*$I2445)</f>
      </c>
      <c r="K2445" s="79" t="str">
        <v/>
      </c>
    </row>
    <row r="2446">
      <c r="A2446" s="81" t="str">
        <v/>
      </c>
      <c r="B2446" s="81" t="str">
        <v/>
      </c>
      <c r="C2446" s="83">
        <f>IF($E2446="","",IFERROR(VLOOKUP(TRIM(E2446&amp;""),'Référentiel Articles'!$A$2:$F$634,2,FALSE),""))</f>
      </c>
      <c r="D2446" s="83">
        <f>IF($E2446="","",IFERROR(VLOOKUP(TRIM(E2446&amp;""),'Référentiel Articles'!$A$2:$F$634,3,FALSE),""))</f>
      </c>
      <c r="E2446" s="81" t="str">
        <v/>
      </c>
      <c r="F2446" s="83">
        <f>IF($E2446="","",IFERROR(VLOOKUP(TRIM(E2446&amp;""),'Référentiel Articles'!$A$2:$F$634,4,FALSE),""))</f>
      </c>
      <c r="G2446" s="84">
        <f>IF($E2446="","",IFERROR(VLOOKUP(TRIM(E2446&amp;""),'Référentiel Articles'!$A$2:$F$634,5,FALSE),""))</f>
      </c>
      <c r="H2446" s="85" t="str">
        <v/>
      </c>
      <c r="I2446" s="84">
        <f>IF($E2446="","",IFERROR(VLOOKUP(TRIM(E2446&amp;""),'Référentiel Articles'!$A$2:$F$634,6,FALSE),""))</f>
      </c>
      <c r="J2446" s="90">
        <f>IF(OR($E2446="",$H2446=""),"",$H2446*$I2446)</f>
      </c>
      <c r="K2446" s="87" t="str">
        <v/>
      </c>
    </row>
    <row r="2447">
      <c r="A2447" s="74" t="str">
        <v/>
      </c>
      <c r="B2447" s="74" t="str">
        <v/>
      </c>
      <c r="C2447" s="75">
        <f>IF($E2447="","",IFERROR(VLOOKUP(TRIM(E2447&amp;""),'Référentiel Articles'!$A$2:$F$634,2,FALSE),""))</f>
      </c>
      <c r="D2447" s="75">
        <f>IF($E2447="","",IFERROR(VLOOKUP(TRIM(E2447&amp;""),'Référentiel Articles'!$A$2:$F$634,3,FALSE),""))</f>
      </c>
      <c r="E2447" s="74" t="str">
        <v/>
      </c>
      <c r="F2447" s="75">
        <f>IF($E2447="","",IFERROR(VLOOKUP(TRIM(E2447&amp;""),'Référentiel Articles'!$A$2:$F$634,4,FALSE),""))</f>
      </c>
      <c r="G2447" s="76">
        <f>IF($E2447="","",IFERROR(VLOOKUP(TRIM(E2447&amp;""),'Référentiel Articles'!$A$2:$F$634,5,FALSE),""))</f>
      </c>
      <c r="H2447" s="77" t="str">
        <v/>
      </c>
      <c r="I2447" s="76">
        <f>IF($E2447="","",IFERROR(VLOOKUP(TRIM(E2447&amp;""),'Référentiel Articles'!$A$2:$F$634,6,FALSE),""))</f>
      </c>
      <c r="J2447" s="78">
        <f>IF(OR($E2447="",$H2447=""),"",$H2447*$I2447)</f>
      </c>
      <c r="K2447" s="79" t="str">
        <v/>
      </c>
    </row>
    <row r="2448">
      <c r="A2448" s="81" t="str">
        <v/>
      </c>
      <c r="B2448" s="81" t="str">
        <v/>
      </c>
      <c r="C2448" s="83">
        <f>IF($E2448="","",IFERROR(VLOOKUP(TRIM(E2448&amp;""),'Référentiel Articles'!$A$2:$F$634,2,FALSE),""))</f>
      </c>
      <c r="D2448" s="83">
        <f>IF($E2448="","",IFERROR(VLOOKUP(TRIM(E2448&amp;""),'Référentiel Articles'!$A$2:$F$634,3,FALSE),""))</f>
      </c>
      <c r="E2448" s="81" t="str">
        <v/>
      </c>
      <c r="F2448" s="83">
        <f>IF($E2448="","",IFERROR(VLOOKUP(TRIM(E2448&amp;""),'Référentiel Articles'!$A$2:$F$634,4,FALSE),""))</f>
      </c>
      <c r="G2448" s="84">
        <f>IF($E2448="","",IFERROR(VLOOKUP(TRIM(E2448&amp;""),'Référentiel Articles'!$A$2:$F$634,5,FALSE),""))</f>
      </c>
      <c r="H2448" s="85" t="str">
        <v/>
      </c>
      <c r="I2448" s="84">
        <f>IF($E2448="","",IFERROR(VLOOKUP(TRIM(E2448&amp;""),'Référentiel Articles'!$A$2:$F$634,6,FALSE),""))</f>
      </c>
      <c r="J2448" s="90">
        <f>IF(OR($E2448="",$H2448=""),"",$H2448*$I2448)</f>
      </c>
      <c r="K2448" s="87" t="str">
        <v/>
      </c>
    </row>
    <row r="2449">
      <c r="A2449" s="74" t="str">
        <v/>
      </c>
      <c r="B2449" s="74" t="str">
        <v/>
      </c>
      <c r="C2449" s="75">
        <f>IF($E2449="","",IFERROR(VLOOKUP(TRIM(E2449&amp;""),'Référentiel Articles'!$A$2:$F$634,2,FALSE),""))</f>
      </c>
      <c r="D2449" s="75">
        <f>IF($E2449="","",IFERROR(VLOOKUP(TRIM(E2449&amp;""),'Référentiel Articles'!$A$2:$F$634,3,FALSE),""))</f>
      </c>
      <c r="E2449" s="74" t="str">
        <v/>
      </c>
      <c r="F2449" s="75">
        <f>IF($E2449="","",IFERROR(VLOOKUP(TRIM(E2449&amp;""),'Référentiel Articles'!$A$2:$F$634,4,FALSE),""))</f>
      </c>
      <c r="G2449" s="76">
        <f>IF($E2449="","",IFERROR(VLOOKUP(TRIM(E2449&amp;""),'Référentiel Articles'!$A$2:$F$634,5,FALSE),""))</f>
      </c>
      <c r="H2449" s="77" t="str">
        <v/>
      </c>
      <c r="I2449" s="76">
        <f>IF($E2449="","",IFERROR(VLOOKUP(TRIM(E2449&amp;""),'Référentiel Articles'!$A$2:$F$634,6,FALSE),""))</f>
      </c>
      <c r="J2449" s="78">
        <f>IF(OR($E2449="",$H2449=""),"",$H2449*$I2449)</f>
      </c>
      <c r="K2449" s="79" t="str">
        <v/>
      </c>
    </row>
    <row r="2450">
      <c r="A2450" s="81" t="str">
        <v/>
      </c>
      <c r="B2450" s="81" t="str">
        <v/>
      </c>
      <c r="C2450" s="83">
        <f>IF($E2450="","",IFERROR(VLOOKUP(TRIM(E2450&amp;""),'Référentiel Articles'!$A$2:$F$634,2,FALSE),""))</f>
      </c>
      <c r="D2450" s="83">
        <f>IF($E2450="","",IFERROR(VLOOKUP(TRIM(E2450&amp;""),'Référentiel Articles'!$A$2:$F$634,3,FALSE),""))</f>
      </c>
      <c r="E2450" s="81" t="str">
        <v/>
      </c>
      <c r="F2450" s="83">
        <f>IF($E2450="","",IFERROR(VLOOKUP(TRIM(E2450&amp;""),'Référentiel Articles'!$A$2:$F$634,4,FALSE),""))</f>
      </c>
      <c r="G2450" s="84">
        <f>IF($E2450="","",IFERROR(VLOOKUP(TRIM(E2450&amp;""),'Référentiel Articles'!$A$2:$F$634,5,FALSE),""))</f>
      </c>
      <c r="H2450" s="85" t="str">
        <v/>
      </c>
      <c r="I2450" s="84">
        <f>IF($E2450="","",IFERROR(VLOOKUP(TRIM(E2450&amp;""),'Référentiel Articles'!$A$2:$F$634,6,FALSE),""))</f>
      </c>
      <c r="J2450" s="90">
        <f>IF(OR($E2450="",$H2450=""),"",$H2450*$I2450)</f>
      </c>
      <c r="K2450" s="87" t="str">
        <v/>
      </c>
    </row>
    <row r="2451">
      <c r="A2451" s="74" t="str">
        <v/>
      </c>
      <c r="B2451" s="74" t="str">
        <v/>
      </c>
      <c r="C2451" s="75">
        <f>IF($E2451="","",IFERROR(VLOOKUP(TRIM(E2451&amp;""),'Référentiel Articles'!$A$2:$F$634,2,FALSE),""))</f>
      </c>
      <c r="D2451" s="75">
        <f>IF($E2451="","",IFERROR(VLOOKUP(TRIM(E2451&amp;""),'Référentiel Articles'!$A$2:$F$634,3,FALSE),""))</f>
      </c>
      <c r="E2451" s="74" t="str">
        <v/>
      </c>
      <c r="F2451" s="75">
        <f>IF($E2451="","",IFERROR(VLOOKUP(TRIM(E2451&amp;""),'Référentiel Articles'!$A$2:$F$634,4,FALSE),""))</f>
      </c>
      <c r="G2451" s="76">
        <f>IF($E2451="","",IFERROR(VLOOKUP(TRIM(E2451&amp;""),'Référentiel Articles'!$A$2:$F$634,5,FALSE),""))</f>
      </c>
      <c r="H2451" s="77" t="str">
        <v/>
      </c>
      <c r="I2451" s="76">
        <f>IF($E2451="","",IFERROR(VLOOKUP(TRIM(E2451&amp;""),'Référentiel Articles'!$A$2:$F$634,6,FALSE),""))</f>
      </c>
      <c r="J2451" s="78">
        <f>IF(OR($E2451="",$H2451=""),"",$H2451*$I2451)</f>
      </c>
      <c r="K2451" s="79" t="str">
        <v/>
      </c>
    </row>
    <row r="2452">
      <c r="A2452" s="81" t="str">
        <v/>
      </c>
      <c r="B2452" s="81" t="str">
        <v/>
      </c>
      <c r="C2452" s="83">
        <f>IF($E2452="","",IFERROR(VLOOKUP(TRIM(E2452&amp;""),'Référentiel Articles'!$A$2:$F$634,2,FALSE),""))</f>
      </c>
      <c r="D2452" s="83">
        <f>IF($E2452="","",IFERROR(VLOOKUP(TRIM(E2452&amp;""),'Référentiel Articles'!$A$2:$F$634,3,FALSE),""))</f>
      </c>
      <c r="E2452" s="81" t="str">
        <v/>
      </c>
      <c r="F2452" s="83">
        <f>IF($E2452="","",IFERROR(VLOOKUP(TRIM(E2452&amp;""),'Référentiel Articles'!$A$2:$F$634,4,FALSE),""))</f>
      </c>
      <c r="G2452" s="84">
        <f>IF($E2452="","",IFERROR(VLOOKUP(TRIM(E2452&amp;""),'Référentiel Articles'!$A$2:$F$634,5,FALSE),""))</f>
      </c>
      <c r="H2452" s="85" t="str">
        <v/>
      </c>
      <c r="I2452" s="84">
        <f>IF($E2452="","",IFERROR(VLOOKUP(TRIM(E2452&amp;""),'Référentiel Articles'!$A$2:$F$634,6,FALSE),""))</f>
      </c>
      <c r="J2452" s="90">
        <f>IF(OR($E2452="",$H2452=""),"",$H2452*$I2452)</f>
      </c>
      <c r="K2452" s="87" t="str">
        <v/>
      </c>
    </row>
    <row r="2453">
      <c r="A2453" s="74" t="str">
        <v/>
      </c>
      <c r="B2453" s="74" t="str">
        <v/>
      </c>
      <c r="C2453" s="75">
        <f>IF($E2453="","",IFERROR(VLOOKUP(TRIM(E2453&amp;""),'Référentiel Articles'!$A$2:$F$634,2,FALSE),""))</f>
      </c>
      <c r="D2453" s="75">
        <f>IF($E2453="","",IFERROR(VLOOKUP(TRIM(E2453&amp;""),'Référentiel Articles'!$A$2:$F$634,3,FALSE),""))</f>
      </c>
      <c r="E2453" s="74" t="str">
        <v/>
      </c>
      <c r="F2453" s="75">
        <f>IF($E2453="","",IFERROR(VLOOKUP(TRIM(E2453&amp;""),'Référentiel Articles'!$A$2:$F$634,4,FALSE),""))</f>
      </c>
      <c r="G2453" s="76">
        <f>IF($E2453="","",IFERROR(VLOOKUP(TRIM(E2453&amp;""),'Référentiel Articles'!$A$2:$F$634,5,FALSE),""))</f>
      </c>
      <c r="H2453" s="77" t="str">
        <v/>
      </c>
      <c r="I2453" s="76">
        <f>IF($E2453="","",IFERROR(VLOOKUP(TRIM(E2453&amp;""),'Référentiel Articles'!$A$2:$F$634,6,FALSE),""))</f>
      </c>
      <c r="J2453" s="78">
        <f>IF(OR($E2453="",$H2453=""),"",$H2453*$I2453)</f>
      </c>
      <c r="K2453" s="79" t="str">
        <v/>
      </c>
    </row>
    <row r="2454">
      <c r="A2454" s="81" t="str">
        <v/>
      </c>
      <c r="B2454" s="81" t="str">
        <v/>
      </c>
      <c r="C2454" s="83">
        <f>IF($E2454="","",IFERROR(VLOOKUP(TRIM(E2454&amp;""),'Référentiel Articles'!$A$2:$F$634,2,FALSE),""))</f>
      </c>
      <c r="D2454" s="83">
        <f>IF($E2454="","",IFERROR(VLOOKUP(TRIM(E2454&amp;""),'Référentiel Articles'!$A$2:$F$634,3,FALSE),""))</f>
      </c>
      <c r="E2454" s="81" t="str">
        <v/>
      </c>
      <c r="F2454" s="83">
        <f>IF($E2454="","",IFERROR(VLOOKUP(TRIM(E2454&amp;""),'Référentiel Articles'!$A$2:$F$634,4,FALSE),""))</f>
      </c>
      <c r="G2454" s="84">
        <f>IF($E2454="","",IFERROR(VLOOKUP(TRIM(E2454&amp;""),'Référentiel Articles'!$A$2:$F$634,5,FALSE),""))</f>
      </c>
      <c r="H2454" s="85" t="str">
        <v/>
      </c>
      <c r="I2454" s="84">
        <f>IF($E2454="","",IFERROR(VLOOKUP(TRIM(E2454&amp;""),'Référentiel Articles'!$A$2:$F$634,6,FALSE),""))</f>
      </c>
      <c r="J2454" s="90">
        <f>IF(OR($E2454="",$H2454=""),"",$H2454*$I2454)</f>
      </c>
      <c r="K2454" s="87" t="str">
        <v/>
      </c>
    </row>
    <row r="2455">
      <c r="A2455" s="74" t="str">
        <v/>
      </c>
      <c r="B2455" s="74" t="str">
        <v/>
      </c>
      <c r="C2455" s="75">
        <f>IF($E2455="","",IFERROR(VLOOKUP(TRIM(E2455&amp;""),'Référentiel Articles'!$A$2:$F$634,2,FALSE),""))</f>
      </c>
      <c r="D2455" s="75">
        <f>IF($E2455="","",IFERROR(VLOOKUP(TRIM(E2455&amp;""),'Référentiel Articles'!$A$2:$F$634,3,FALSE),""))</f>
      </c>
      <c r="E2455" s="74" t="str">
        <v/>
      </c>
      <c r="F2455" s="75">
        <f>IF($E2455="","",IFERROR(VLOOKUP(TRIM(E2455&amp;""),'Référentiel Articles'!$A$2:$F$634,4,FALSE),""))</f>
      </c>
      <c r="G2455" s="76">
        <f>IF($E2455="","",IFERROR(VLOOKUP(TRIM(E2455&amp;""),'Référentiel Articles'!$A$2:$F$634,5,FALSE),""))</f>
      </c>
      <c r="H2455" s="77" t="str">
        <v/>
      </c>
      <c r="I2455" s="76">
        <f>IF($E2455="","",IFERROR(VLOOKUP(TRIM(E2455&amp;""),'Référentiel Articles'!$A$2:$F$634,6,FALSE),""))</f>
      </c>
      <c r="J2455" s="78">
        <f>IF(OR($E2455="",$H2455=""),"",$H2455*$I2455)</f>
      </c>
      <c r="K2455" s="79" t="str">
        <v/>
      </c>
    </row>
    <row r="2456">
      <c r="A2456" s="81" t="str">
        <v/>
      </c>
      <c r="B2456" s="81" t="str">
        <v/>
      </c>
      <c r="C2456" s="83">
        <f>IF($E2456="","",IFERROR(VLOOKUP(TRIM(E2456&amp;""),'Référentiel Articles'!$A$2:$F$634,2,FALSE),""))</f>
      </c>
      <c r="D2456" s="83">
        <f>IF($E2456="","",IFERROR(VLOOKUP(TRIM(E2456&amp;""),'Référentiel Articles'!$A$2:$F$634,3,FALSE),""))</f>
      </c>
      <c r="E2456" s="81" t="str">
        <v/>
      </c>
      <c r="F2456" s="83">
        <f>IF($E2456="","",IFERROR(VLOOKUP(TRIM(E2456&amp;""),'Référentiel Articles'!$A$2:$F$634,4,FALSE),""))</f>
      </c>
      <c r="G2456" s="84">
        <f>IF($E2456="","",IFERROR(VLOOKUP(TRIM(E2456&amp;""),'Référentiel Articles'!$A$2:$F$634,5,FALSE),""))</f>
      </c>
      <c r="H2456" s="85" t="str">
        <v/>
      </c>
      <c r="I2456" s="84">
        <f>IF($E2456="","",IFERROR(VLOOKUP(TRIM(E2456&amp;""),'Référentiel Articles'!$A$2:$F$634,6,FALSE),""))</f>
      </c>
      <c r="J2456" s="90">
        <f>IF(OR($E2456="",$H2456=""),"",$H2456*$I2456)</f>
      </c>
      <c r="K2456" s="87" t="str">
        <v/>
      </c>
    </row>
    <row r="2457">
      <c r="A2457" s="74" t="str">
        <v/>
      </c>
      <c r="B2457" s="74" t="str">
        <v/>
      </c>
      <c r="C2457" s="75">
        <f>IF($E2457="","",IFERROR(VLOOKUP(TRIM(E2457&amp;""),'Référentiel Articles'!$A$2:$F$634,2,FALSE),""))</f>
      </c>
      <c r="D2457" s="75">
        <f>IF($E2457="","",IFERROR(VLOOKUP(TRIM(E2457&amp;""),'Référentiel Articles'!$A$2:$F$634,3,FALSE),""))</f>
      </c>
      <c r="E2457" s="74" t="str">
        <v/>
      </c>
      <c r="F2457" s="75">
        <f>IF($E2457="","",IFERROR(VLOOKUP(TRIM(E2457&amp;""),'Référentiel Articles'!$A$2:$F$634,4,FALSE),""))</f>
      </c>
      <c r="G2457" s="76">
        <f>IF($E2457="","",IFERROR(VLOOKUP(TRIM(E2457&amp;""),'Référentiel Articles'!$A$2:$F$634,5,FALSE),""))</f>
      </c>
      <c r="H2457" s="77" t="str">
        <v/>
      </c>
      <c r="I2457" s="76">
        <f>IF($E2457="","",IFERROR(VLOOKUP(TRIM(E2457&amp;""),'Référentiel Articles'!$A$2:$F$634,6,FALSE),""))</f>
      </c>
      <c r="J2457" s="78">
        <f>IF(OR($E2457="",$H2457=""),"",$H2457*$I2457)</f>
      </c>
      <c r="K2457" s="79" t="str">
        <v/>
      </c>
    </row>
    <row r="2458">
      <c r="A2458" s="81" t="str">
        <v/>
      </c>
      <c r="B2458" s="81" t="str">
        <v/>
      </c>
      <c r="C2458" s="83">
        <f>IF($E2458="","",IFERROR(VLOOKUP(TRIM(E2458&amp;""),'Référentiel Articles'!$A$2:$F$634,2,FALSE),""))</f>
      </c>
      <c r="D2458" s="83">
        <f>IF($E2458="","",IFERROR(VLOOKUP(TRIM(E2458&amp;""),'Référentiel Articles'!$A$2:$F$634,3,FALSE),""))</f>
      </c>
      <c r="E2458" s="81" t="str">
        <v/>
      </c>
      <c r="F2458" s="83">
        <f>IF($E2458="","",IFERROR(VLOOKUP(TRIM(E2458&amp;""),'Référentiel Articles'!$A$2:$F$634,4,FALSE),""))</f>
      </c>
      <c r="G2458" s="84">
        <f>IF($E2458="","",IFERROR(VLOOKUP(TRIM(E2458&amp;""),'Référentiel Articles'!$A$2:$F$634,5,FALSE),""))</f>
      </c>
      <c r="H2458" s="85" t="str">
        <v/>
      </c>
      <c r="I2458" s="84">
        <f>IF($E2458="","",IFERROR(VLOOKUP(TRIM(E2458&amp;""),'Référentiel Articles'!$A$2:$F$634,6,FALSE),""))</f>
      </c>
      <c r="J2458" s="90">
        <f>IF(OR($E2458="",$H2458=""),"",$H2458*$I2458)</f>
      </c>
      <c r="K2458" s="87" t="str">
        <v/>
      </c>
    </row>
    <row r="2459">
      <c r="A2459" s="74" t="str">
        <v/>
      </c>
      <c r="B2459" s="74" t="str">
        <v/>
      </c>
      <c r="C2459" s="75">
        <f>IF($E2459="","",IFERROR(VLOOKUP(TRIM(E2459&amp;""),'Référentiel Articles'!$A$2:$F$634,2,FALSE),""))</f>
      </c>
      <c r="D2459" s="75">
        <f>IF($E2459="","",IFERROR(VLOOKUP(TRIM(E2459&amp;""),'Référentiel Articles'!$A$2:$F$634,3,FALSE),""))</f>
      </c>
      <c r="E2459" s="74" t="str">
        <v/>
      </c>
      <c r="F2459" s="75">
        <f>IF($E2459="","",IFERROR(VLOOKUP(TRIM(E2459&amp;""),'Référentiel Articles'!$A$2:$F$634,4,FALSE),""))</f>
      </c>
      <c r="G2459" s="76">
        <f>IF($E2459="","",IFERROR(VLOOKUP(TRIM(E2459&amp;""),'Référentiel Articles'!$A$2:$F$634,5,FALSE),""))</f>
      </c>
      <c r="H2459" s="77" t="str">
        <v/>
      </c>
      <c r="I2459" s="76">
        <f>IF($E2459="","",IFERROR(VLOOKUP(TRIM(E2459&amp;""),'Référentiel Articles'!$A$2:$F$634,6,FALSE),""))</f>
      </c>
      <c r="J2459" s="78">
        <f>IF(OR($E2459="",$H2459=""),"",$H2459*$I2459)</f>
      </c>
      <c r="K2459" s="79" t="str">
        <v/>
      </c>
    </row>
    <row r="2460">
      <c r="A2460" s="81" t="str">
        <v/>
      </c>
      <c r="B2460" s="81" t="str">
        <v/>
      </c>
      <c r="C2460" s="83">
        <f>IF($E2460="","",IFERROR(VLOOKUP(TRIM(E2460&amp;""),'Référentiel Articles'!$A$2:$F$634,2,FALSE),""))</f>
      </c>
      <c r="D2460" s="83">
        <f>IF($E2460="","",IFERROR(VLOOKUP(TRIM(E2460&amp;""),'Référentiel Articles'!$A$2:$F$634,3,FALSE),""))</f>
      </c>
      <c r="E2460" s="81" t="str">
        <v/>
      </c>
      <c r="F2460" s="83">
        <f>IF($E2460="","",IFERROR(VLOOKUP(TRIM(E2460&amp;""),'Référentiel Articles'!$A$2:$F$634,4,FALSE),""))</f>
      </c>
      <c r="G2460" s="84">
        <f>IF($E2460="","",IFERROR(VLOOKUP(TRIM(E2460&amp;""),'Référentiel Articles'!$A$2:$F$634,5,FALSE),""))</f>
      </c>
      <c r="H2460" s="85" t="str">
        <v/>
      </c>
      <c r="I2460" s="84">
        <f>IF($E2460="","",IFERROR(VLOOKUP(TRIM(E2460&amp;""),'Référentiel Articles'!$A$2:$F$634,6,FALSE),""))</f>
      </c>
      <c r="J2460" s="90">
        <f>IF(OR($E2460="",$H2460=""),"",$H2460*$I2460)</f>
      </c>
      <c r="K2460" s="87" t="str">
        <v/>
      </c>
    </row>
    <row r="2461">
      <c r="A2461" s="74" t="str">
        <v/>
      </c>
      <c r="B2461" s="74" t="str">
        <v/>
      </c>
      <c r="C2461" s="75">
        <f>IF($E2461="","",IFERROR(VLOOKUP(TRIM(E2461&amp;""),'Référentiel Articles'!$A$2:$F$634,2,FALSE),""))</f>
      </c>
      <c r="D2461" s="75">
        <f>IF($E2461="","",IFERROR(VLOOKUP(TRIM(E2461&amp;""),'Référentiel Articles'!$A$2:$F$634,3,FALSE),""))</f>
      </c>
      <c r="E2461" s="74" t="str">
        <v/>
      </c>
      <c r="F2461" s="75">
        <f>IF($E2461="","",IFERROR(VLOOKUP(TRIM(E2461&amp;""),'Référentiel Articles'!$A$2:$F$634,4,FALSE),""))</f>
      </c>
      <c r="G2461" s="76">
        <f>IF($E2461="","",IFERROR(VLOOKUP(TRIM(E2461&amp;""),'Référentiel Articles'!$A$2:$F$634,5,FALSE),""))</f>
      </c>
      <c r="H2461" s="77" t="str">
        <v/>
      </c>
      <c r="I2461" s="76">
        <f>IF($E2461="","",IFERROR(VLOOKUP(TRIM(E2461&amp;""),'Référentiel Articles'!$A$2:$F$634,6,FALSE),""))</f>
      </c>
      <c r="J2461" s="78">
        <f>IF(OR($E2461="",$H2461=""),"",$H2461*$I2461)</f>
      </c>
      <c r="K2461" s="79" t="str">
        <v/>
      </c>
    </row>
    <row r="2462">
      <c r="A2462" s="81" t="str">
        <v/>
      </c>
      <c r="B2462" s="81" t="str">
        <v/>
      </c>
      <c r="C2462" s="83">
        <f>IF($E2462="","",IFERROR(VLOOKUP(TRIM(E2462&amp;""),'Référentiel Articles'!$A$2:$F$634,2,FALSE),""))</f>
      </c>
      <c r="D2462" s="83">
        <f>IF($E2462="","",IFERROR(VLOOKUP(TRIM(E2462&amp;""),'Référentiel Articles'!$A$2:$F$634,3,FALSE),""))</f>
      </c>
      <c r="E2462" s="81" t="str">
        <v/>
      </c>
      <c r="F2462" s="83">
        <f>IF($E2462="","",IFERROR(VLOOKUP(TRIM(E2462&amp;""),'Référentiel Articles'!$A$2:$F$634,4,FALSE),""))</f>
      </c>
      <c r="G2462" s="84">
        <f>IF($E2462="","",IFERROR(VLOOKUP(TRIM(E2462&amp;""),'Référentiel Articles'!$A$2:$F$634,5,FALSE),""))</f>
      </c>
      <c r="H2462" s="85" t="str">
        <v/>
      </c>
      <c r="I2462" s="84">
        <f>IF($E2462="","",IFERROR(VLOOKUP(TRIM(E2462&amp;""),'Référentiel Articles'!$A$2:$F$634,6,FALSE),""))</f>
      </c>
      <c r="J2462" s="90">
        <f>IF(OR($E2462="",$H2462=""),"",$H2462*$I2462)</f>
      </c>
      <c r="K2462" s="87" t="str">
        <v/>
      </c>
    </row>
    <row r="2463">
      <c r="A2463" s="74" t="str">
        <v/>
      </c>
      <c r="B2463" s="74" t="str">
        <v/>
      </c>
      <c r="C2463" s="75">
        <f>IF($E2463="","",IFERROR(VLOOKUP(TRIM(E2463&amp;""),'Référentiel Articles'!$A$2:$F$634,2,FALSE),""))</f>
      </c>
      <c r="D2463" s="75">
        <f>IF($E2463="","",IFERROR(VLOOKUP(TRIM(E2463&amp;""),'Référentiel Articles'!$A$2:$F$634,3,FALSE),""))</f>
      </c>
      <c r="E2463" s="74" t="str">
        <v/>
      </c>
      <c r="F2463" s="75">
        <f>IF($E2463="","",IFERROR(VLOOKUP(TRIM(E2463&amp;""),'Référentiel Articles'!$A$2:$F$634,4,FALSE),""))</f>
      </c>
      <c r="G2463" s="76">
        <f>IF($E2463="","",IFERROR(VLOOKUP(TRIM(E2463&amp;""),'Référentiel Articles'!$A$2:$F$634,5,FALSE),""))</f>
      </c>
      <c r="H2463" s="77" t="str">
        <v/>
      </c>
      <c r="I2463" s="76">
        <f>IF($E2463="","",IFERROR(VLOOKUP(TRIM(E2463&amp;""),'Référentiel Articles'!$A$2:$F$634,6,FALSE),""))</f>
      </c>
      <c r="J2463" s="78">
        <f>IF(OR($E2463="",$H2463=""),"",$H2463*$I2463)</f>
      </c>
      <c r="K2463" s="79" t="str">
        <v/>
      </c>
    </row>
    <row r="2464">
      <c r="A2464" s="81" t="str">
        <v/>
      </c>
      <c r="B2464" s="81" t="str">
        <v/>
      </c>
      <c r="C2464" s="83">
        <f>IF($E2464="","",IFERROR(VLOOKUP(TRIM(E2464&amp;""),'Référentiel Articles'!$A$2:$F$634,2,FALSE),""))</f>
      </c>
      <c r="D2464" s="83">
        <f>IF($E2464="","",IFERROR(VLOOKUP(TRIM(E2464&amp;""),'Référentiel Articles'!$A$2:$F$634,3,FALSE),""))</f>
      </c>
      <c r="E2464" s="81" t="str">
        <v/>
      </c>
      <c r="F2464" s="83">
        <f>IF($E2464="","",IFERROR(VLOOKUP(TRIM(E2464&amp;""),'Référentiel Articles'!$A$2:$F$634,4,FALSE),""))</f>
      </c>
      <c r="G2464" s="84">
        <f>IF($E2464="","",IFERROR(VLOOKUP(TRIM(E2464&amp;""),'Référentiel Articles'!$A$2:$F$634,5,FALSE),""))</f>
      </c>
      <c r="H2464" s="85" t="str">
        <v/>
      </c>
      <c r="I2464" s="84">
        <f>IF($E2464="","",IFERROR(VLOOKUP(TRIM(E2464&amp;""),'Référentiel Articles'!$A$2:$F$634,6,FALSE),""))</f>
      </c>
      <c r="J2464" s="90">
        <f>IF(OR($E2464="",$H2464=""),"",$H2464*$I2464)</f>
      </c>
      <c r="K2464" s="87" t="str">
        <v/>
      </c>
    </row>
    <row r="2465">
      <c r="A2465" s="74" t="str">
        <v/>
      </c>
      <c r="B2465" s="74" t="str">
        <v/>
      </c>
      <c r="C2465" s="75">
        <f>IF($E2465="","",IFERROR(VLOOKUP(TRIM(E2465&amp;""),'Référentiel Articles'!$A$2:$F$634,2,FALSE),""))</f>
      </c>
      <c r="D2465" s="75">
        <f>IF($E2465="","",IFERROR(VLOOKUP(TRIM(E2465&amp;""),'Référentiel Articles'!$A$2:$F$634,3,FALSE),""))</f>
      </c>
      <c r="E2465" s="74" t="str">
        <v/>
      </c>
      <c r="F2465" s="75">
        <f>IF($E2465="","",IFERROR(VLOOKUP(TRIM(E2465&amp;""),'Référentiel Articles'!$A$2:$F$634,4,FALSE),""))</f>
      </c>
      <c r="G2465" s="76">
        <f>IF($E2465="","",IFERROR(VLOOKUP(TRIM(E2465&amp;""),'Référentiel Articles'!$A$2:$F$634,5,FALSE),""))</f>
      </c>
      <c r="H2465" s="77" t="str">
        <v/>
      </c>
      <c r="I2465" s="76">
        <f>IF($E2465="","",IFERROR(VLOOKUP(TRIM(E2465&amp;""),'Référentiel Articles'!$A$2:$F$634,6,FALSE),""))</f>
      </c>
      <c r="J2465" s="78">
        <f>IF(OR($E2465="",$H2465=""),"",$H2465*$I2465)</f>
      </c>
      <c r="K2465" s="79" t="str">
        <v/>
      </c>
    </row>
    <row r="2466">
      <c r="A2466" s="81" t="str">
        <v/>
      </c>
      <c r="B2466" s="81" t="str">
        <v/>
      </c>
      <c r="C2466" s="83">
        <f>IF($E2466="","",IFERROR(VLOOKUP(TRIM(E2466&amp;""),'Référentiel Articles'!$A$2:$F$634,2,FALSE),""))</f>
      </c>
      <c r="D2466" s="83">
        <f>IF($E2466="","",IFERROR(VLOOKUP(TRIM(E2466&amp;""),'Référentiel Articles'!$A$2:$F$634,3,FALSE),""))</f>
      </c>
      <c r="E2466" s="81" t="str">
        <v/>
      </c>
      <c r="F2466" s="83">
        <f>IF($E2466="","",IFERROR(VLOOKUP(TRIM(E2466&amp;""),'Référentiel Articles'!$A$2:$F$634,4,FALSE),""))</f>
      </c>
      <c r="G2466" s="84">
        <f>IF($E2466="","",IFERROR(VLOOKUP(TRIM(E2466&amp;""),'Référentiel Articles'!$A$2:$F$634,5,FALSE),""))</f>
      </c>
      <c r="H2466" s="85" t="str">
        <v/>
      </c>
      <c r="I2466" s="84">
        <f>IF($E2466="","",IFERROR(VLOOKUP(TRIM(E2466&amp;""),'Référentiel Articles'!$A$2:$F$634,6,FALSE),""))</f>
      </c>
      <c r="J2466" s="90">
        <f>IF(OR($E2466="",$H2466=""),"",$H2466*$I2466)</f>
      </c>
      <c r="K2466" s="87" t="str">
        <v/>
      </c>
    </row>
    <row r="2467">
      <c r="A2467" s="74" t="str">
        <v/>
      </c>
      <c r="B2467" s="74" t="str">
        <v/>
      </c>
      <c r="C2467" s="75">
        <f>IF($E2467="","",IFERROR(VLOOKUP(TRIM(E2467&amp;""),'Référentiel Articles'!$A$2:$F$634,2,FALSE),""))</f>
      </c>
      <c r="D2467" s="75">
        <f>IF($E2467="","",IFERROR(VLOOKUP(TRIM(E2467&amp;""),'Référentiel Articles'!$A$2:$F$634,3,FALSE),""))</f>
      </c>
      <c r="E2467" s="74" t="str">
        <v/>
      </c>
      <c r="F2467" s="75">
        <f>IF($E2467="","",IFERROR(VLOOKUP(TRIM(E2467&amp;""),'Référentiel Articles'!$A$2:$F$634,4,FALSE),""))</f>
      </c>
      <c r="G2467" s="76">
        <f>IF($E2467="","",IFERROR(VLOOKUP(TRIM(E2467&amp;""),'Référentiel Articles'!$A$2:$F$634,5,FALSE),""))</f>
      </c>
      <c r="H2467" s="77" t="str">
        <v/>
      </c>
      <c r="I2467" s="76">
        <f>IF($E2467="","",IFERROR(VLOOKUP(TRIM(E2467&amp;""),'Référentiel Articles'!$A$2:$F$634,6,FALSE),""))</f>
      </c>
      <c r="J2467" s="78">
        <f>IF(OR($E2467="",$H2467=""),"",$H2467*$I2467)</f>
      </c>
      <c r="K2467" s="79" t="str">
        <v/>
      </c>
    </row>
    <row r="2468">
      <c r="A2468" s="81" t="str">
        <v/>
      </c>
      <c r="B2468" s="81" t="str">
        <v/>
      </c>
      <c r="C2468" s="83">
        <f>IF($E2468="","",IFERROR(VLOOKUP(TRIM(E2468&amp;""),'Référentiel Articles'!$A$2:$F$634,2,FALSE),""))</f>
      </c>
      <c r="D2468" s="83">
        <f>IF($E2468="","",IFERROR(VLOOKUP(TRIM(E2468&amp;""),'Référentiel Articles'!$A$2:$F$634,3,FALSE),""))</f>
      </c>
      <c r="E2468" s="81" t="str">
        <v/>
      </c>
      <c r="F2468" s="83">
        <f>IF($E2468="","",IFERROR(VLOOKUP(TRIM(E2468&amp;""),'Référentiel Articles'!$A$2:$F$634,4,FALSE),""))</f>
      </c>
      <c r="G2468" s="84">
        <f>IF($E2468="","",IFERROR(VLOOKUP(TRIM(E2468&amp;""),'Référentiel Articles'!$A$2:$F$634,5,FALSE),""))</f>
      </c>
      <c r="H2468" s="85" t="str">
        <v/>
      </c>
      <c r="I2468" s="84">
        <f>IF($E2468="","",IFERROR(VLOOKUP(TRIM(E2468&amp;""),'Référentiel Articles'!$A$2:$F$634,6,FALSE),""))</f>
      </c>
      <c r="J2468" s="90">
        <f>IF(OR($E2468="",$H2468=""),"",$H2468*$I2468)</f>
      </c>
      <c r="K2468" s="87" t="str">
        <v/>
      </c>
    </row>
    <row r="2469">
      <c r="A2469" s="74" t="str">
        <v/>
      </c>
      <c r="B2469" s="74" t="str">
        <v/>
      </c>
      <c r="C2469" s="75">
        <f>IF($E2469="","",IFERROR(VLOOKUP(TRIM(E2469&amp;""),'Référentiel Articles'!$A$2:$F$634,2,FALSE),""))</f>
      </c>
      <c r="D2469" s="75">
        <f>IF($E2469="","",IFERROR(VLOOKUP(TRIM(E2469&amp;""),'Référentiel Articles'!$A$2:$F$634,3,FALSE),""))</f>
      </c>
      <c r="E2469" s="74" t="str">
        <v/>
      </c>
      <c r="F2469" s="75">
        <f>IF($E2469="","",IFERROR(VLOOKUP(TRIM(E2469&amp;""),'Référentiel Articles'!$A$2:$F$634,4,FALSE),""))</f>
      </c>
      <c r="G2469" s="76">
        <f>IF($E2469="","",IFERROR(VLOOKUP(TRIM(E2469&amp;""),'Référentiel Articles'!$A$2:$F$634,5,FALSE),""))</f>
      </c>
      <c r="H2469" s="77" t="str">
        <v/>
      </c>
      <c r="I2469" s="76">
        <f>IF($E2469="","",IFERROR(VLOOKUP(TRIM(E2469&amp;""),'Référentiel Articles'!$A$2:$F$634,6,FALSE),""))</f>
      </c>
      <c r="J2469" s="78">
        <f>IF(OR($E2469="",$H2469=""),"",$H2469*$I2469)</f>
      </c>
      <c r="K2469" s="79" t="str">
        <v/>
      </c>
    </row>
    <row r="2470">
      <c r="A2470" s="81" t="str">
        <v/>
      </c>
      <c r="B2470" s="81" t="str">
        <v/>
      </c>
      <c r="C2470" s="83">
        <f>IF($E2470="","",IFERROR(VLOOKUP(TRIM(E2470&amp;""),'Référentiel Articles'!$A$2:$F$634,2,FALSE),""))</f>
      </c>
      <c r="D2470" s="83">
        <f>IF($E2470="","",IFERROR(VLOOKUP(TRIM(E2470&amp;""),'Référentiel Articles'!$A$2:$F$634,3,FALSE),""))</f>
      </c>
      <c r="E2470" s="81" t="str">
        <v/>
      </c>
      <c r="F2470" s="83">
        <f>IF($E2470="","",IFERROR(VLOOKUP(TRIM(E2470&amp;""),'Référentiel Articles'!$A$2:$F$634,4,FALSE),""))</f>
      </c>
      <c r="G2470" s="84">
        <f>IF($E2470="","",IFERROR(VLOOKUP(TRIM(E2470&amp;""),'Référentiel Articles'!$A$2:$F$634,5,FALSE),""))</f>
      </c>
      <c r="H2470" s="85" t="str">
        <v/>
      </c>
      <c r="I2470" s="84">
        <f>IF($E2470="","",IFERROR(VLOOKUP(TRIM(E2470&amp;""),'Référentiel Articles'!$A$2:$F$634,6,FALSE),""))</f>
      </c>
      <c r="J2470" s="90">
        <f>IF(OR($E2470="",$H2470=""),"",$H2470*$I2470)</f>
      </c>
      <c r="K2470" s="87" t="str">
        <v/>
      </c>
    </row>
    <row r="2471">
      <c r="A2471" s="74" t="str">
        <v/>
      </c>
      <c r="B2471" s="74" t="str">
        <v/>
      </c>
      <c r="C2471" s="75">
        <f>IF($E2471="","",IFERROR(VLOOKUP(TRIM(E2471&amp;""),'Référentiel Articles'!$A$2:$F$634,2,FALSE),""))</f>
      </c>
      <c r="D2471" s="75">
        <f>IF($E2471="","",IFERROR(VLOOKUP(TRIM(E2471&amp;""),'Référentiel Articles'!$A$2:$F$634,3,FALSE),""))</f>
      </c>
      <c r="E2471" s="74" t="str">
        <v/>
      </c>
      <c r="F2471" s="75">
        <f>IF($E2471="","",IFERROR(VLOOKUP(TRIM(E2471&amp;""),'Référentiel Articles'!$A$2:$F$634,4,FALSE),""))</f>
      </c>
      <c r="G2471" s="76">
        <f>IF($E2471="","",IFERROR(VLOOKUP(TRIM(E2471&amp;""),'Référentiel Articles'!$A$2:$F$634,5,FALSE),""))</f>
      </c>
      <c r="H2471" s="77" t="str">
        <v/>
      </c>
      <c r="I2471" s="76">
        <f>IF($E2471="","",IFERROR(VLOOKUP(TRIM(E2471&amp;""),'Référentiel Articles'!$A$2:$F$634,6,FALSE),""))</f>
      </c>
      <c r="J2471" s="78">
        <f>IF(OR($E2471="",$H2471=""),"",$H2471*$I2471)</f>
      </c>
      <c r="K2471" s="79" t="str">
        <v/>
      </c>
    </row>
    <row r="2472">
      <c r="A2472" s="81" t="str">
        <v/>
      </c>
      <c r="B2472" s="81" t="str">
        <v/>
      </c>
      <c r="C2472" s="83">
        <f>IF($E2472="","",IFERROR(VLOOKUP(TRIM(E2472&amp;""),'Référentiel Articles'!$A$2:$F$634,2,FALSE),""))</f>
      </c>
      <c r="D2472" s="83">
        <f>IF($E2472="","",IFERROR(VLOOKUP(TRIM(E2472&amp;""),'Référentiel Articles'!$A$2:$F$634,3,FALSE),""))</f>
      </c>
      <c r="E2472" s="81" t="str">
        <v/>
      </c>
      <c r="F2472" s="83">
        <f>IF($E2472="","",IFERROR(VLOOKUP(TRIM(E2472&amp;""),'Référentiel Articles'!$A$2:$F$634,4,FALSE),""))</f>
      </c>
      <c r="G2472" s="84">
        <f>IF($E2472="","",IFERROR(VLOOKUP(TRIM(E2472&amp;""),'Référentiel Articles'!$A$2:$F$634,5,FALSE),""))</f>
      </c>
      <c r="H2472" s="85" t="str">
        <v/>
      </c>
      <c r="I2472" s="84">
        <f>IF($E2472="","",IFERROR(VLOOKUP(TRIM(E2472&amp;""),'Référentiel Articles'!$A$2:$F$634,6,FALSE),""))</f>
      </c>
      <c r="J2472" s="90">
        <f>IF(OR($E2472="",$H2472=""),"",$H2472*$I2472)</f>
      </c>
      <c r="K2472" s="87" t="str">
        <v/>
      </c>
    </row>
    <row r="2473">
      <c r="A2473" s="74" t="str">
        <v/>
      </c>
      <c r="B2473" s="74" t="str">
        <v/>
      </c>
      <c r="C2473" s="75">
        <f>IF($E2473="","",IFERROR(VLOOKUP(TRIM(E2473&amp;""),'Référentiel Articles'!$A$2:$F$634,2,FALSE),""))</f>
      </c>
      <c r="D2473" s="75">
        <f>IF($E2473="","",IFERROR(VLOOKUP(TRIM(E2473&amp;""),'Référentiel Articles'!$A$2:$F$634,3,FALSE),""))</f>
      </c>
      <c r="E2473" s="74" t="str">
        <v/>
      </c>
      <c r="F2473" s="75">
        <f>IF($E2473="","",IFERROR(VLOOKUP(TRIM(E2473&amp;""),'Référentiel Articles'!$A$2:$F$634,4,FALSE),""))</f>
      </c>
      <c r="G2473" s="76">
        <f>IF($E2473="","",IFERROR(VLOOKUP(TRIM(E2473&amp;""),'Référentiel Articles'!$A$2:$F$634,5,FALSE),""))</f>
      </c>
      <c r="H2473" s="77" t="str">
        <v/>
      </c>
      <c r="I2473" s="76">
        <f>IF($E2473="","",IFERROR(VLOOKUP(TRIM(E2473&amp;""),'Référentiel Articles'!$A$2:$F$634,6,FALSE),""))</f>
      </c>
      <c r="J2473" s="78">
        <f>IF(OR($E2473="",$H2473=""),"",$H2473*$I2473)</f>
      </c>
      <c r="K2473" s="79" t="str">
        <v/>
      </c>
    </row>
    <row r="2474">
      <c r="A2474" s="81" t="str">
        <v/>
      </c>
      <c r="B2474" s="81" t="str">
        <v/>
      </c>
      <c r="C2474" s="83">
        <f>IF($E2474="","",IFERROR(VLOOKUP(TRIM(E2474&amp;""),'Référentiel Articles'!$A$2:$F$634,2,FALSE),""))</f>
      </c>
      <c r="D2474" s="83">
        <f>IF($E2474="","",IFERROR(VLOOKUP(TRIM(E2474&amp;""),'Référentiel Articles'!$A$2:$F$634,3,FALSE),""))</f>
      </c>
      <c r="E2474" s="81" t="str">
        <v/>
      </c>
      <c r="F2474" s="83">
        <f>IF($E2474="","",IFERROR(VLOOKUP(TRIM(E2474&amp;""),'Référentiel Articles'!$A$2:$F$634,4,FALSE),""))</f>
      </c>
      <c r="G2474" s="84">
        <f>IF($E2474="","",IFERROR(VLOOKUP(TRIM(E2474&amp;""),'Référentiel Articles'!$A$2:$F$634,5,FALSE),""))</f>
      </c>
      <c r="H2474" s="85" t="str">
        <v/>
      </c>
      <c r="I2474" s="84">
        <f>IF($E2474="","",IFERROR(VLOOKUP(TRIM(E2474&amp;""),'Référentiel Articles'!$A$2:$F$634,6,FALSE),""))</f>
      </c>
      <c r="J2474" s="90">
        <f>IF(OR($E2474="",$H2474=""),"",$H2474*$I2474)</f>
      </c>
      <c r="K2474" s="87" t="str">
        <v/>
      </c>
    </row>
    <row r="2475">
      <c r="A2475" s="74" t="str">
        <v/>
      </c>
      <c r="B2475" s="74" t="str">
        <v/>
      </c>
      <c r="C2475" s="75">
        <f>IF($E2475="","",IFERROR(VLOOKUP(TRIM(E2475&amp;""),'Référentiel Articles'!$A$2:$F$634,2,FALSE),""))</f>
      </c>
      <c r="D2475" s="75">
        <f>IF($E2475="","",IFERROR(VLOOKUP(TRIM(E2475&amp;""),'Référentiel Articles'!$A$2:$F$634,3,FALSE),""))</f>
      </c>
      <c r="E2475" s="74" t="str">
        <v/>
      </c>
      <c r="F2475" s="75">
        <f>IF($E2475="","",IFERROR(VLOOKUP(TRIM(E2475&amp;""),'Référentiel Articles'!$A$2:$F$634,4,FALSE),""))</f>
      </c>
      <c r="G2475" s="76">
        <f>IF($E2475="","",IFERROR(VLOOKUP(TRIM(E2475&amp;""),'Référentiel Articles'!$A$2:$F$634,5,FALSE),""))</f>
      </c>
      <c r="H2475" s="77" t="str">
        <v/>
      </c>
      <c r="I2475" s="76">
        <f>IF($E2475="","",IFERROR(VLOOKUP(TRIM(E2475&amp;""),'Référentiel Articles'!$A$2:$F$634,6,FALSE),""))</f>
      </c>
      <c r="J2475" s="78">
        <f>IF(OR($E2475="",$H2475=""),"",$H2475*$I2475)</f>
      </c>
      <c r="K2475" s="79" t="str">
        <v/>
      </c>
    </row>
    <row r="2476">
      <c r="A2476" s="81" t="str">
        <v/>
      </c>
      <c r="B2476" s="81" t="str">
        <v/>
      </c>
      <c r="C2476" s="83">
        <f>IF($E2476="","",IFERROR(VLOOKUP(TRIM(E2476&amp;""),'Référentiel Articles'!$A$2:$F$634,2,FALSE),""))</f>
      </c>
      <c r="D2476" s="83">
        <f>IF($E2476="","",IFERROR(VLOOKUP(TRIM(E2476&amp;""),'Référentiel Articles'!$A$2:$F$634,3,FALSE),""))</f>
      </c>
      <c r="E2476" s="81" t="str">
        <v/>
      </c>
      <c r="F2476" s="83">
        <f>IF($E2476="","",IFERROR(VLOOKUP(TRIM(E2476&amp;""),'Référentiel Articles'!$A$2:$F$634,4,FALSE),""))</f>
      </c>
      <c r="G2476" s="84">
        <f>IF($E2476="","",IFERROR(VLOOKUP(TRIM(E2476&amp;""),'Référentiel Articles'!$A$2:$F$634,5,FALSE),""))</f>
      </c>
      <c r="H2476" s="85" t="str">
        <v/>
      </c>
      <c r="I2476" s="84">
        <f>IF($E2476="","",IFERROR(VLOOKUP(TRIM(E2476&amp;""),'Référentiel Articles'!$A$2:$F$634,6,FALSE),""))</f>
      </c>
      <c r="J2476" s="90">
        <f>IF(OR($E2476="",$H2476=""),"",$H2476*$I2476)</f>
      </c>
      <c r="K2476" s="87" t="str">
        <v/>
      </c>
    </row>
    <row r="2477">
      <c r="A2477" s="74" t="str">
        <v/>
      </c>
      <c r="B2477" s="74" t="str">
        <v/>
      </c>
      <c r="C2477" s="75">
        <f>IF($E2477="","",IFERROR(VLOOKUP(TRIM(E2477&amp;""),'Référentiel Articles'!$A$2:$F$634,2,FALSE),""))</f>
      </c>
      <c r="D2477" s="75">
        <f>IF($E2477="","",IFERROR(VLOOKUP(TRIM(E2477&amp;""),'Référentiel Articles'!$A$2:$F$634,3,FALSE),""))</f>
      </c>
      <c r="E2477" s="74" t="str">
        <v/>
      </c>
      <c r="F2477" s="75">
        <f>IF($E2477="","",IFERROR(VLOOKUP(TRIM(E2477&amp;""),'Référentiel Articles'!$A$2:$F$634,4,FALSE),""))</f>
      </c>
      <c r="G2477" s="76">
        <f>IF($E2477="","",IFERROR(VLOOKUP(TRIM(E2477&amp;""),'Référentiel Articles'!$A$2:$F$634,5,FALSE),""))</f>
      </c>
      <c r="H2477" s="77" t="str">
        <v/>
      </c>
      <c r="I2477" s="76">
        <f>IF($E2477="","",IFERROR(VLOOKUP(TRIM(E2477&amp;""),'Référentiel Articles'!$A$2:$F$634,6,FALSE),""))</f>
      </c>
      <c r="J2477" s="78">
        <f>IF(OR($E2477="",$H2477=""),"",$H2477*$I2477)</f>
      </c>
      <c r="K2477" s="79" t="str">
        <v/>
      </c>
    </row>
    <row r="2478">
      <c r="A2478" s="81" t="str">
        <v/>
      </c>
      <c r="B2478" s="81" t="str">
        <v/>
      </c>
      <c r="C2478" s="83">
        <f>IF($E2478="","",IFERROR(VLOOKUP(TRIM(E2478&amp;""),'Référentiel Articles'!$A$2:$F$634,2,FALSE),""))</f>
      </c>
      <c r="D2478" s="83">
        <f>IF($E2478="","",IFERROR(VLOOKUP(TRIM(E2478&amp;""),'Référentiel Articles'!$A$2:$F$634,3,FALSE),""))</f>
      </c>
      <c r="E2478" s="81" t="str">
        <v/>
      </c>
      <c r="F2478" s="83">
        <f>IF($E2478="","",IFERROR(VLOOKUP(TRIM(E2478&amp;""),'Référentiel Articles'!$A$2:$F$634,4,FALSE),""))</f>
      </c>
      <c r="G2478" s="84">
        <f>IF($E2478="","",IFERROR(VLOOKUP(TRIM(E2478&amp;""),'Référentiel Articles'!$A$2:$F$634,5,FALSE),""))</f>
      </c>
      <c r="H2478" s="85" t="str">
        <v/>
      </c>
      <c r="I2478" s="84">
        <f>IF($E2478="","",IFERROR(VLOOKUP(TRIM(E2478&amp;""),'Référentiel Articles'!$A$2:$F$634,6,FALSE),""))</f>
      </c>
      <c r="J2478" s="90">
        <f>IF(OR($E2478="",$H2478=""),"",$H2478*$I2478)</f>
      </c>
      <c r="K2478" s="87" t="str">
        <v/>
      </c>
    </row>
    <row r="2479">
      <c r="A2479" s="74" t="str">
        <v/>
      </c>
      <c r="B2479" s="74" t="str">
        <v/>
      </c>
      <c r="C2479" s="75">
        <f>IF($E2479="","",IFERROR(VLOOKUP(TRIM(E2479&amp;""),'Référentiel Articles'!$A$2:$F$634,2,FALSE),""))</f>
      </c>
      <c r="D2479" s="75">
        <f>IF($E2479="","",IFERROR(VLOOKUP(TRIM(E2479&amp;""),'Référentiel Articles'!$A$2:$F$634,3,FALSE),""))</f>
      </c>
      <c r="E2479" s="74" t="str">
        <v/>
      </c>
      <c r="F2479" s="75">
        <f>IF($E2479="","",IFERROR(VLOOKUP(TRIM(E2479&amp;""),'Référentiel Articles'!$A$2:$F$634,4,FALSE),""))</f>
      </c>
      <c r="G2479" s="76">
        <f>IF($E2479="","",IFERROR(VLOOKUP(TRIM(E2479&amp;""),'Référentiel Articles'!$A$2:$F$634,5,FALSE),""))</f>
      </c>
      <c r="H2479" s="77" t="str">
        <v/>
      </c>
      <c r="I2479" s="76">
        <f>IF($E2479="","",IFERROR(VLOOKUP(TRIM(E2479&amp;""),'Référentiel Articles'!$A$2:$F$634,6,FALSE),""))</f>
      </c>
      <c r="J2479" s="78">
        <f>IF(OR($E2479="",$H2479=""),"",$H2479*$I2479)</f>
      </c>
      <c r="K2479" s="79" t="str">
        <v/>
      </c>
    </row>
    <row r="2480">
      <c r="A2480" s="81" t="str">
        <v/>
      </c>
      <c r="B2480" s="81" t="str">
        <v/>
      </c>
      <c r="C2480" s="83">
        <f>IF($E2480="","",IFERROR(VLOOKUP(TRIM(E2480&amp;""),'Référentiel Articles'!$A$2:$F$634,2,FALSE),""))</f>
      </c>
      <c r="D2480" s="83">
        <f>IF($E2480="","",IFERROR(VLOOKUP(TRIM(E2480&amp;""),'Référentiel Articles'!$A$2:$F$634,3,FALSE),""))</f>
      </c>
      <c r="E2480" s="81" t="str">
        <v/>
      </c>
      <c r="F2480" s="83">
        <f>IF($E2480="","",IFERROR(VLOOKUP(TRIM(E2480&amp;""),'Référentiel Articles'!$A$2:$F$634,4,FALSE),""))</f>
      </c>
      <c r="G2480" s="84">
        <f>IF($E2480="","",IFERROR(VLOOKUP(TRIM(E2480&amp;""),'Référentiel Articles'!$A$2:$F$634,5,FALSE),""))</f>
      </c>
      <c r="H2480" s="85" t="str">
        <v/>
      </c>
      <c r="I2480" s="84">
        <f>IF($E2480="","",IFERROR(VLOOKUP(TRIM(E2480&amp;""),'Référentiel Articles'!$A$2:$F$634,6,FALSE),""))</f>
      </c>
      <c r="J2480" s="90">
        <f>IF(OR($E2480="",$H2480=""),"",$H2480*$I2480)</f>
      </c>
      <c r="K2480" s="87" t="str">
        <v/>
      </c>
    </row>
    <row r="2481">
      <c r="A2481" s="74" t="str">
        <v/>
      </c>
      <c r="B2481" s="74" t="str">
        <v/>
      </c>
      <c r="C2481" s="75">
        <f>IF($E2481="","",IFERROR(VLOOKUP(TRIM(E2481&amp;""),'Référentiel Articles'!$A$2:$F$634,2,FALSE),""))</f>
      </c>
      <c r="D2481" s="75">
        <f>IF($E2481="","",IFERROR(VLOOKUP(TRIM(E2481&amp;""),'Référentiel Articles'!$A$2:$F$634,3,FALSE),""))</f>
      </c>
      <c r="E2481" s="74" t="str">
        <v/>
      </c>
      <c r="F2481" s="75">
        <f>IF($E2481="","",IFERROR(VLOOKUP(TRIM(E2481&amp;""),'Référentiel Articles'!$A$2:$F$634,4,FALSE),""))</f>
      </c>
      <c r="G2481" s="76">
        <f>IF($E2481="","",IFERROR(VLOOKUP(TRIM(E2481&amp;""),'Référentiel Articles'!$A$2:$F$634,5,FALSE),""))</f>
      </c>
      <c r="H2481" s="77" t="str">
        <v/>
      </c>
      <c r="I2481" s="76">
        <f>IF($E2481="","",IFERROR(VLOOKUP(TRIM(E2481&amp;""),'Référentiel Articles'!$A$2:$F$634,6,FALSE),""))</f>
      </c>
      <c r="J2481" s="78">
        <f>IF(OR($E2481="",$H2481=""),"",$H2481*$I2481)</f>
      </c>
      <c r="K2481" s="79" t="str">
        <v/>
      </c>
    </row>
    <row r="2482">
      <c r="A2482" s="81" t="str">
        <v/>
      </c>
      <c r="B2482" s="81" t="str">
        <v/>
      </c>
      <c r="C2482" s="83">
        <f>IF($E2482="","",IFERROR(VLOOKUP(TRIM(E2482&amp;""),'Référentiel Articles'!$A$2:$F$634,2,FALSE),""))</f>
      </c>
      <c r="D2482" s="83">
        <f>IF($E2482="","",IFERROR(VLOOKUP(TRIM(E2482&amp;""),'Référentiel Articles'!$A$2:$F$634,3,FALSE),""))</f>
      </c>
      <c r="E2482" s="81" t="str">
        <v/>
      </c>
      <c r="F2482" s="83">
        <f>IF($E2482="","",IFERROR(VLOOKUP(TRIM(E2482&amp;""),'Référentiel Articles'!$A$2:$F$634,4,FALSE),""))</f>
      </c>
      <c r="G2482" s="84">
        <f>IF($E2482="","",IFERROR(VLOOKUP(TRIM(E2482&amp;""),'Référentiel Articles'!$A$2:$F$634,5,FALSE),""))</f>
      </c>
      <c r="H2482" s="85" t="str">
        <v/>
      </c>
      <c r="I2482" s="84">
        <f>IF($E2482="","",IFERROR(VLOOKUP(TRIM(E2482&amp;""),'Référentiel Articles'!$A$2:$F$634,6,FALSE),""))</f>
      </c>
      <c r="J2482" s="90">
        <f>IF(OR($E2482="",$H2482=""),"",$H2482*$I2482)</f>
      </c>
      <c r="K2482" s="87" t="str">
        <v/>
      </c>
    </row>
    <row r="2483">
      <c r="A2483" s="74" t="str">
        <v/>
      </c>
      <c r="B2483" s="74" t="str">
        <v/>
      </c>
      <c r="C2483" s="75">
        <f>IF($E2483="","",IFERROR(VLOOKUP(TRIM(E2483&amp;""),'Référentiel Articles'!$A$2:$F$634,2,FALSE),""))</f>
      </c>
      <c r="D2483" s="75">
        <f>IF($E2483="","",IFERROR(VLOOKUP(TRIM(E2483&amp;""),'Référentiel Articles'!$A$2:$F$634,3,FALSE),""))</f>
      </c>
      <c r="E2483" s="74" t="str">
        <v/>
      </c>
      <c r="F2483" s="75">
        <f>IF($E2483="","",IFERROR(VLOOKUP(TRIM(E2483&amp;""),'Référentiel Articles'!$A$2:$F$634,4,FALSE),""))</f>
      </c>
      <c r="G2483" s="76">
        <f>IF($E2483="","",IFERROR(VLOOKUP(TRIM(E2483&amp;""),'Référentiel Articles'!$A$2:$F$634,5,FALSE),""))</f>
      </c>
      <c r="H2483" s="77" t="str">
        <v/>
      </c>
      <c r="I2483" s="76">
        <f>IF($E2483="","",IFERROR(VLOOKUP(TRIM(E2483&amp;""),'Référentiel Articles'!$A$2:$F$634,6,FALSE),""))</f>
      </c>
      <c r="J2483" s="78">
        <f>IF(OR($E2483="",$H2483=""),"",$H2483*$I2483)</f>
      </c>
      <c r="K2483" s="79" t="str">
        <v/>
      </c>
    </row>
    <row r="2484">
      <c r="A2484" s="81" t="str">
        <v/>
      </c>
      <c r="B2484" s="81" t="str">
        <v/>
      </c>
      <c r="C2484" s="83">
        <f>IF($E2484="","",IFERROR(VLOOKUP(TRIM(E2484&amp;""),'Référentiel Articles'!$A$2:$F$634,2,FALSE),""))</f>
      </c>
      <c r="D2484" s="83">
        <f>IF($E2484="","",IFERROR(VLOOKUP(TRIM(E2484&amp;""),'Référentiel Articles'!$A$2:$F$634,3,FALSE),""))</f>
      </c>
      <c r="E2484" s="81" t="str">
        <v/>
      </c>
      <c r="F2484" s="83">
        <f>IF($E2484="","",IFERROR(VLOOKUP(TRIM(E2484&amp;""),'Référentiel Articles'!$A$2:$F$634,4,FALSE),""))</f>
      </c>
      <c r="G2484" s="84">
        <f>IF($E2484="","",IFERROR(VLOOKUP(TRIM(E2484&amp;""),'Référentiel Articles'!$A$2:$F$634,5,FALSE),""))</f>
      </c>
      <c r="H2484" s="85" t="str">
        <v/>
      </c>
      <c r="I2484" s="84">
        <f>IF($E2484="","",IFERROR(VLOOKUP(TRIM(E2484&amp;""),'Référentiel Articles'!$A$2:$F$634,6,FALSE),""))</f>
      </c>
      <c r="J2484" s="90">
        <f>IF(OR($E2484="",$H2484=""),"",$H2484*$I2484)</f>
      </c>
      <c r="K2484" s="87" t="str">
        <v/>
      </c>
    </row>
    <row r="2485">
      <c r="A2485" s="74" t="str">
        <v/>
      </c>
      <c r="B2485" s="74" t="str">
        <v/>
      </c>
      <c r="C2485" s="75">
        <f>IF($E2485="","",IFERROR(VLOOKUP(TRIM(E2485&amp;""),'Référentiel Articles'!$A$2:$F$634,2,FALSE),""))</f>
      </c>
      <c r="D2485" s="75">
        <f>IF($E2485="","",IFERROR(VLOOKUP(TRIM(E2485&amp;""),'Référentiel Articles'!$A$2:$F$634,3,FALSE),""))</f>
      </c>
      <c r="E2485" s="74" t="str">
        <v/>
      </c>
      <c r="F2485" s="75">
        <f>IF($E2485="","",IFERROR(VLOOKUP(TRIM(E2485&amp;""),'Référentiel Articles'!$A$2:$F$634,4,FALSE),""))</f>
      </c>
      <c r="G2485" s="76">
        <f>IF($E2485="","",IFERROR(VLOOKUP(TRIM(E2485&amp;""),'Référentiel Articles'!$A$2:$F$634,5,FALSE),""))</f>
      </c>
      <c r="H2485" s="77" t="str">
        <v/>
      </c>
      <c r="I2485" s="76">
        <f>IF($E2485="","",IFERROR(VLOOKUP(TRIM(E2485&amp;""),'Référentiel Articles'!$A$2:$F$634,6,FALSE),""))</f>
      </c>
      <c r="J2485" s="78">
        <f>IF(OR($E2485="",$H2485=""),"",$H2485*$I2485)</f>
      </c>
      <c r="K2485" s="79" t="str">
        <v/>
      </c>
    </row>
    <row r="2486">
      <c r="A2486" s="81" t="str">
        <v/>
      </c>
      <c r="B2486" s="81" t="str">
        <v/>
      </c>
      <c r="C2486" s="83">
        <f>IF($E2486="","",IFERROR(VLOOKUP(TRIM(E2486&amp;""),'Référentiel Articles'!$A$2:$F$634,2,FALSE),""))</f>
      </c>
      <c r="D2486" s="83">
        <f>IF($E2486="","",IFERROR(VLOOKUP(TRIM(E2486&amp;""),'Référentiel Articles'!$A$2:$F$634,3,FALSE),""))</f>
      </c>
      <c r="E2486" s="81" t="str">
        <v/>
      </c>
      <c r="F2486" s="83">
        <f>IF($E2486="","",IFERROR(VLOOKUP(TRIM(E2486&amp;""),'Référentiel Articles'!$A$2:$F$634,4,FALSE),""))</f>
      </c>
      <c r="G2486" s="84">
        <f>IF($E2486="","",IFERROR(VLOOKUP(TRIM(E2486&amp;""),'Référentiel Articles'!$A$2:$F$634,5,FALSE),""))</f>
      </c>
      <c r="H2486" s="85" t="str">
        <v/>
      </c>
      <c r="I2486" s="84">
        <f>IF($E2486="","",IFERROR(VLOOKUP(TRIM(E2486&amp;""),'Référentiel Articles'!$A$2:$F$634,6,FALSE),""))</f>
      </c>
      <c r="J2486" s="90">
        <f>IF(OR($E2486="",$H2486=""),"",$H2486*$I2486)</f>
      </c>
      <c r="K2486" s="87" t="str">
        <v/>
      </c>
    </row>
    <row r="2487">
      <c r="A2487" s="74" t="str">
        <v/>
      </c>
      <c r="B2487" s="74" t="str">
        <v/>
      </c>
      <c r="C2487" s="75">
        <f>IF($E2487="","",IFERROR(VLOOKUP(TRIM(E2487&amp;""),'Référentiel Articles'!$A$2:$F$634,2,FALSE),""))</f>
      </c>
      <c r="D2487" s="75">
        <f>IF($E2487="","",IFERROR(VLOOKUP(TRIM(E2487&amp;""),'Référentiel Articles'!$A$2:$F$634,3,FALSE),""))</f>
      </c>
      <c r="E2487" s="74" t="str">
        <v/>
      </c>
      <c r="F2487" s="75">
        <f>IF($E2487="","",IFERROR(VLOOKUP(TRIM(E2487&amp;""),'Référentiel Articles'!$A$2:$F$634,4,FALSE),""))</f>
      </c>
      <c r="G2487" s="76">
        <f>IF($E2487="","",IFERROR(VLOOKUP(TRIM(E2487&amp;""),'Référentiel Articles'!$A$2:$F$634,5,FALSE),""))</f>
      </c>
      <c r="H2487" s="77" t="str">
        <v/>
      </c>
      <c r="I2487" s="76">
        <f>IF($E2487="","",IFERROR(VLOOKUP(TRIM(E2487&amp;""),'Référentiel Articles'!$A$2:$F$634,6,FALSE),""))</f>
      </c>
      <c r="J2487" s="78">
        <f>IF(OR($E2487="",$H2487=""),"",$H2487*$I2487)</f>
      </c>
      <c r="K2487" s="79" t="str">
        <v/>
      </c>
    </row>
    <row r="2488">
      <c r="A2488" s="81" t="str">
        <v/>
      </c>
      <c r="B2488" s="81" t="str">
        <v/>
      </c>
      <c r="C2488" s="83">
        <f>IF($E2488="","",IFERROR(VLOOKUP(TRIM(E2488&amp;""),'Référentiel Articles'!$A$2:$F$634,2,FALSE),""))</f>
      </c>
      <c r="D2488" s="83">
        <f>IF($E2488="","",IFERROR(VLOOKUP(TRIM(E2488&amp;""),'Référentiel Articles'!$A$2:$F$634,3,FALSE),""))</f>
      </c>
      <c r="E2488" s="81" t="str">
        <v/>
      </c>
      <c r="F2488" s="83">
        <f>IF($E2488="","",IFERROR(VLOOKUP(TRIM(E2488&amp;""),'Référentiel Articles'!$A$2:$F$634,4,FALSE),""))</f>
      </c>
      <c r="G2488" s="84">
        <f>IF($E2488="","",IFERROR(VLOOKUP(TRIM(E2488&amp;""),'Référentiel Articles'!$A$2:$F$634,5,FALSE),""))</f>
      </c>
      <c r="H2488" s="85" t="str">
        <v/>
      </c>
      <c r="I2488" s="84">
        <f>IF($E2488="","",IFERROR(VLOOKUP(TRIM(E2488&amp;""),'Référentiel Articles'!$A$2:$F$634,6,FALSE),""))</f>
      </c>
      <c r="J2488" s="90">
        <f>IF(OR($E2488="",$H2488=""),"",$H2488*$I2488)</f>
      </c>
      <c r="K2488" s="87" t="str">
        <v/>
      </c>
    </row>
    <row r="2489">
      <c r="A2489" s="74" t="str">
        <v/>
      </c>
      <c r="B2489" s="74" t="str">
        <v/>
      </c>
      <c r="C2489" s="75">
        <f>IF($E2489="","",IFERROR(VLOOKUP(TRIM(E2489&amp;""),'Référentiel Articles'!$A$2:$F$634,2,FALSE),""))</f>
      </c>
      <c r="D2489" s="75">
        <f>IF($E2489="","",IFERROR(VLOOKUP(TRIM(E2489&amp;""),'Référentiel Articles'!$A$2:$F$634,3,FALSE),""))</f>
      </c>
      <c r="E2489" s="74" t="str">
        <v/>
      </c>
      <c r="F2489" s="75">
        <f>IF($E2489="","",IFERROR(VLOOKUP(TRIM(E2489&amp;""),'Référentiel Articles'!$A$2:$F$634,4,FALSE),""))</f>
      </c>
      <c r="G2489" s="76">
        <f>IF($E2489="","",IFERROR(VLOOKUP(TRIM(E2489&amp;""),'Référentiel Articles'!$A$2:$F$634,5,FALSE),""))</f>
      </c>
      <c r="H2489" s="77" t="str">
        <v/>
      </c>
      <c r="I2489" s="76">
        <f>IF($E2489="","",IFERROR(VLOOKUP(TRIM(E2489&amp;""),'Référentiel Articles'!$A$2:$F$634,6,FALSE),""))</f>
      </c>
      <c r="J2489" s="78">
        <f>IF(OR($E2489="",$H2489=""),"",$H2489*$I2489)</f>
      </c>
      <c r="K2489" s="79" t="str">
        <v/>
      </c>
    </row>
    <row r="2490">
      <c r="A2490" s="81" t="str">
        <v/>
      </c>
      <c r="B2490" s="81" t="str">
        <v/>
      </c>
      <c r="C2490" s="83">
        <f>IF($E2490="","",IFERROR(VLOOKUP(TRIM(E2490&amp;""),'Référentiel Articles'!$A$2:$F$634,2,FALSE),""))</f>
      </c>
      <c r="D2490" s="83">
        <f>IF($E2490="","",IFERROR(VLOOKUP(TRIM(E2490&amp;""),'Référentiel Articles'!$A$2:$F$634,3,FALSE),""))</f>
      </c>
      <c r="E2490" s="81" t="str">
        <v/>
      </c>
      <c r="F2490" s="83">
        <f>IF($E2490="","",IFERROR(VLOOKUP(TRIM(E2490&amp;""),'Référentiel Articles'!$A$2:$F$634,4,FALSE),""))</f>
      </c>
      <c r="G2490" s="84">
        <f>IF($E2490="","",IFERROR(VLOOKUP(TRIM(E2490&amp;""),'Référentiel Articles'!$A$2:$F$634,5,FALSE),""))</f>
      </c>
      <c r="H2490" s="85" t="str">
        <v/>
      </c>
      <c r="I2490" s="84">
        <f>IF($E2490="","",IFERROR(VLOOKUP(TRIM(E2490&amp;""),'Référentiel Articles'!$A$2:$F$634,6,FALSE),""))</f>
      </c>
      <c r="J2490" s="90">
        <f>IF(OR($E2490="",$H2490=""),"",$H2490*$I2490)</f>
      </c>
      <c r="K2490" s="87" t="str">
        <v/>
      </c>
    </row>
    <row r="2491">
      <c r="A2491" s="74" t="str">
        <v/>
      </c>
      <c r="B2491" s="74" t="str">
        <v/>
      </c>
      <c r="C2491" s="75">
        <f>IF($E2491="","",IFERROR(VLOOKUP(TRIM(E2491&amp;""),'Référentiel Articles'!$A$2:$F$634,2,FALSE),""))</f>
      </c>
      <c r="D2491" s="75">
        <f>IF($E2491="","",IFERROR(VLOOKUP(TRIM(E2491&amp;""),'Référentiel Articles'!$A$2:$F$634,3,FALSE),""))</f>
      </c>
      <c r="E2491" s="74" t="str">
        <v/>
      </c>
      <c r="F2491" s="75">
        <f>IF($E2491="","",IFERROR(VLOOKUP(TRIM(E2491&amp;""),'Référentiel Articles'!$A$2:$F$634,4,FALSE),""))</f>
      </c>
      <c r="G2491" s="76">
        <f>IF($E2491="","",IFERROR(VLOOKUP(TRIM(E2491&amp;""),'Référentiel Articles'!$A$2:$F$634,5,FALSE),""))</f>
      </c>
      <c r="H2491" s="77" t="str">
        <v/>
      </c>
      <c r="I2491" s="76">
        <f>IF($E2491="","",IFERROR(VLOOKUP(TRIM(E2491&amp;""),'Référentiel Articles'!$A$2:$F$634,6,FALSE),""))</f>
      </c>
      <c r="J2491" s="78">
        <f>IF(OR($E2491="",$H2491=""),"",$H2491*$I2491)</f>
      </c>
      <c r="K2491" s="79" t="str">
        <v/>
      </c>
    </row>
    <row r="2492">
      <c r="A2492" s="81" t="str">
        <v/>
      </c>
      <c r="B2492" s="81" t="str">
        <v/>
      </c>
      <c r="C2492" s="83">
        <f>IF($E2492="","",IFERROR(VLOOKUP(TRIM(E2492&amp;""),'Référentiel Articles'!$A$2:$F$634,2,FALSE),""))</f>
      </c>
      <c r="D2492" s="83">
        <f>IF($E2492="","",IFERROR(VLOOKUP(TRIM(E2492&amp;""),'Référentiel Articles'!$A$2:$F$634,3,FALSE),""))</f>
      </c>
      <c r="E2492" s="81" t="str">
        <v/>
      </c>
      <c r="F2492" s="83">
        <f>IF($E2492="","",IFERROR(VLOOKUP(TRIM(E2492&amp;""),'Référentiel Articles'!$A$2:$F$634,4,FALSE),""))</f>
      </c>
      <c r="G2492" s="84">
        <f>IF($E2492="","",IFERROR(VLOOKUP(TRIM(E2492&amp;""),'Référentiel Articles'!$A$2:$F$634,5,FALSE),""))</f>
      </c>
      <c r="H2492" s="85" t="str">
        <v/>
      </c>
      <c r="I2492" s="84">
        <f>IF($E2492="","",IFERROR(VLOOKUP(TRIM(E2492&amp;""),'Référentiel Articles'!$A$2:$F$634,6,FALSE),""))</f>
      </c>
      <c r="J2492" s="90">
        <f>IF(OR($E2492="",$H2492=""),"",$H2492*$I2492)</f>
      </c>
      <c r="K2492" s="87" t="str">
        <v/>
      </c>
    </row>
    <row r="2493">
      <c r="A2493" s="74" t="str">
        <v/>
      </c>
      <c r="B2493" s="74" t="str">
        <v/>
      </c>
      <c r="C2493" s="75">
        <f>IF($E2493="","",IFERROR(VLOOKUP(TRIM(E2493&amp;""),'Référentiel Articles'!$A$2:$F$634,2,FALSE),""))</f>
      </c>
      <c r="D2493" s="75">
        <f>IF($E2493="","",IFERROR(VLOOKUP(TRIM(E2493&amp;""),'Référentiel Articles'!$A$2:$F$634,3,FALSE),""))</f>
      </c>
      <c r="E2493" s="74" t="str">
        <v/>
      </c>
      <c r="F2493" s="75">
        <f>IF($E2493="","",IFERROR(VLOOKUP(TRIM(E2493&amp;""),'Référentiel Articles'!$A$2:$F$634,4,FALSE),""))</f>
      </c>
      <c r="G2493" s="76">
        <f>IF($E2493="","",IFERROR(VLOOKUP(TRIM(E2493&amp;""),'Référentiel Articles'!$A$2:$F$634,5,FALSE),""))</f>
      </c>
      <c r="H2493" s="77" t="str">
        <v/>
      </c>
      <c r="I2493" s="76">
        <f>IF($E2493="","",IFERROR(VLOOKUP(TRIM(E2493&amp;""),'Référentiel Articles'!$A$2:$F$634,6,FALSE),""))</f>
      </c>
      <c r="J2493" s="78">
        <f>IF(OR($E2493="",$H2493=""),"",$H2493*$I2493)</f>
      </c>
      <c r="K2493" s="79" t="str">
        <v/>
      </c>
    </row>
    <row r="2494">
      <c r="A2494" s="81" t="str">
        <v/>
      </c>
      <c r="B2494" s="81" t="str">
        <v/>
      </c>
      <c r="C2494" s="83">
        <f>IF($E2494="","",IFERROR(VLOOKUP(TRIM(E2494&amp;""),'Référentiel Articles'!$A$2:$F$634,2,FALSE),""))</f>
      </c>
      <c r="D2494" s="83">
        <f>IF($E2494="","",IFERROR(VLOOKUP(TRIM(E2494&amp;""),'Référentiel Articles'!$A$2:$F$634,3,FALSE),""))</f>
      </c>
      <c r="E2494" s="81" t="str">
        <v/>
      </c>
      <c r="F2494" s="83">
        <f>IF($E2494="","",IFERROR(VLOOKUP(TRIM(E2494&amp;""),'Référentiel Articles'!$A$2:$F$634,4,FALSE),""))</f>
      </c>
      <c r="G2494" s="84">
        <f>IF($E2494="","",IFERROR(VLOOKUP(TRIM(E2494&amp;""),'Référentiel Articles'!$A$2:$F$634,5,FALSE),""))</f>
      </c>
      <c r="H2494" s="85" t="str">
        <v/>
      </c>
      <c r="I2494" s="84">
        <f>IF($E2494="","",IFERROR(VLOOKUP(TRIM(E2494&amp;""),'Référentiel Articles'!$A$2:$F$634,6,FALSE),""))</f>
      </c>
      <c r="J2494" s="90">
        <f>IF(OR($E2494="",$H2494=""),"",$H2494*$I2494)</f>
      </c>
      <c r="K2494" s="87" t="str">
        <v/>
      </c>
    </row>
    <row r="2495">
      <c r="A2495" s="74" t="str">
        <v/>
      </c>
      <c r="B2495" s="74" t="str">
        <v/>
      </c>
      <c r="C2495" s="75">
        <f>IF($E2495="","",IFERROR(VLOOKUP(TRIM(E2495&amp;""),'Référentiel Articles'!$A$2:$F$634,2,FALSE),""))</f>
      </c>
      <c r="D2495" s="75">
        <f>IF($E2495="","",IFERROR(VLOOKUP(TRIM(E2495&amp;""),'Référentiel Articles'!$A$2:$F$634,3,FALSE),""))</f>
      </c>
      <c r="E2495" s="74" t="str">
        <v/>
      </c>
      <c r="F2495" s="75">
        <f>IF($E2495="","",IFERROR(VLOOKUP(TRIM(E2495&amp;""),'Référentiel Articles'!$A$2:$F$634,4,FALSE),""))</f>
      </c>
      <c r="G2495" s="76">
        <f>IF($E2495="","",IFERROR(VLOOKUP(TRIM(E2495&amp;""),'Référentiel Articles'!$A$2:$F$634,5,FALSE),""))</f>
      </c>
      <c r="H2495" s="77" t="str">
        <v/>
      </c>
      <c r="I2495" s="76">
        <f>IF($E2495="","",IFERROR(VLOOKUP(TRIM(E2495&amp;""),'Référentiel Articles'!$A$2:$F$634,6,FALSE),""))</f>
      </c>
      <c r="J2495" s="78">
        <f>IF(OR($E2495="",$H2495=""),"",$H2495*$I2495)</f>
      </c>
      <c r="K2495" s="79" t="str">
        <v/>
      </c>
    </row>
    <row r="2496">
      <c r="A2496" s="81" t="str">
        <v/>
      </c>
      <c r="B2496" s="81" t="str">
        <v/>
      </c>
      <c r="C2496" s="83">
        <f>IF($E2496="","",IFERROR(VLOOKUP(TRIM(E2496&amp;""),'Référentiel Articles'!$A$2:$F$634,2,FALSE),""))</f>
      </c>
      <c r="D2496" s="83">
        <f>IF($E2496="","",IFERROR(VLOOKUP(TRIM(E2496&amp;""),'Référentiel Articles'!$A$2:$F$634,3,FALSE),""))</f>
      </c>
      <c r="E2496" s="81" t="str">
        <v/>
      </c>
      <c r="F2496" s="83">
        <f>IF($E2496="","",IFERROR(VLOOKUP(TRIM(E2496&amp;""),'Référentiel Articles'!$A$2:$F$634,4,FALSE),""))</f>
      </c>
      <c r="G2496" s="84">
        <f>IF($E2496="","",IFERROR(VLOOKUP(TRIM(E2496&amp;""),'Référentiel Articles'!$A$2:$F$634,5,FALSE),""))</f>
      </c>
      <c r="H2496" s="85" t="str">
        <v/>
      </c>
      <c r="I2496" s="84">
        <f>IF($E2496="","",IFERROR(VLOOKUP(TRIM(E2496&amp;""),'Référentiel Articles'!$A$2:$F$634,6,FALSE),""))</f>
      </c>
      <c r="J2496" s="90">
        <f>IF(OR($E2496="",$H2496=""),"",$H2496*$I2496)</f>
      </c>
      <c r="K2496" s="87" t="str">
        <v/>
      </c>
    </row>
    <row r="2497">
      <c r="A2497" s="74" t="str">
        <v/>
      </c>
      <c r="B2497" s="74" t="str">
        <v/>
      </c>
      <c r="C2497" s="75">
        <f>IF($E2497="","",IFERROR(VLOOKUP(TRIM(E2497&amp;""),'Référentiel Articles'!$A$2:$F$634,2,FALSE),""))</f>
      </c>
      <c r="D2497" s="75">
        <f>IF($E2497="","",IFERROR(VLOOKUP(TRIM(E2497&amp;""),'Référentiel Articles'!$A$2:$F$634,3,FALSE),""))</f>
      </c>
      <c r="E2497" s="74" t="str">
        <v/>
      </c>
      <c r="F2497" s="75">
        <f>IF($E2497="","",IFERROR(VLOOKUP(TRIM(E2497&amp;""),'Référentiel Articles'!$A$2:$F$634,4,FALSE),""))</f>
      </c>
      <c r="G2497" s="76">
        <f>IF($E2497="","",IFERROR(VLOOKUP(TRIM(E2497&amp;""),'Référentiel Articles'!$A$2:$F$634,5,FALSE),""))</f>
      </c>
      <c r="H2497" s="77" t="str">
        <v/>
      </c>
      <c r="I2497" s="76">
        <f>IF($E2497="","",IFERROR(VLOOKUP(TRIM(E2497&amp;""),'Référentiel Articles'!$A$2:$F$634,6,FALSE),""))</f>
      </c>
      <c r="J2497" s="78">
        <f>IF(OR($E2497="",$H2497=""),"",$H2497*$I2497)</f>
      </c>
      <c r="K2497" s="79" t="str">
        <v/>
      </c>
    </row>
    <row r="2498">
      <c r="A2498" s="81" t="str">
        <v/>
      </c>
      <c r="B2498" s="81" t="str">
        <v/>
      </c>
      <c r="C2498" s="83">
        <f>IF($E2498="","",IFERROR(VLOOKUP(TRIM(E2498&amp;""),'Référentiel Articles'!$A$2:$F$634,2,FALSE),""))</f>
      </c>
      <c r="D2498" s="83">
        <f>IF($E2498="","",IFERROR(VLOOKUP(TRIM(E2498&amp;""),'Référentiel Articles'!$A$2:$F$634,3,FALSE),""))</f>
      </c>
      <c r="E2498" s="81" t="str">
        <v/>
      </c>
      <c r="F2498" s="83">
        <f>IF($E2498="","",IFERROR(VLOOKUP(TRIM(E2498&amp;""),'Référentiel Articles'!$A$2:$F$634,4,FALSE),""))</f>
      </c>
      <c r="G2498" s="84">
        <f>IF($E2498="","",IFERROR(VLOOKUP(TRIM(E2498&amp;""),'Référentiel Articles'!$A$2:$F$634,5,FALSE),""))</f>
      </c>
      <c r="H2498" s="85" t="str">
        <v/>
      </c>
      <c r="I2498" s="84">
        <f>IF($E2498="","",IFERROR(VLOOKUP(TRIM(E2498&amp;""),'Référentiel Articles'!$A$2:$F$634,6,FALSE),""))</f>
      </c>
      <c r="J2498" s="90">
        <f>IF(OR($E2498="",$H2498=""),"",$H2498*$I2498)</f>
      </c>
      <c r="K2498" s="87" t="str">
        <v/>
      </c>
    </row>
    <row r="2499">
      <c r="A2499" s="74" t="str">
        <v/>
      </c>
      <c r="B2499" s="74" t="str">
        <v/>
      </c>
      <c r="C2499" s="75">
        <f>IF($E2499="","",IFERROR(VLOOKUP(TRIM(E2499&amp;""),'Référentiel Articles'!$A$2:$F$634,2,FALSE),""))</f>
      </c>
      <c r="D2499" s="75">
        <f>IF($E2499="","",IFERROR(VLOOKUP(TRIM(E2499&amp;""),'Référentiel Articles'!$A$2:$F$634,3,FALSE),""))</f>
      </c>
      <c r="E2499" s="74" t="str">
        <v/>
      </c>
      <c r="F2499" s="75">
        <f>IF($E2499="","",IFERROR(VLOOKUP(TRIM(E2499&amp;""),'Référentiel Articles'!$A$2:$F$634,4,FALSE),""))</f>
      </c>
      <c r="G2499" s="76">
        <f>IF($E2499="","",IFERROR(VLOOKUP(TRIM(E2499&amp;""),'Référentiel Articles'!$A$2:$F$634,5,FALSE),""))</f>
      </c>
      <c r="H2499" s="77" t="str">
        <v/>
      </c>
      <c r="I2499" s="76">
        <f>IF($E2499="","",IFERROR(VLOOKUP(TRIM(E2499&amp;""),'Référentiel Articles'!$A$2:$F$634,6,FALSE),""))</f>
      </c>
      <c r="J2499" s="78">
        <f>IF(OR($E2499="",$H2499=""),"",$H2499*$I2499)</f>
      </c>
      <c r="K2499" s="79" t="str">
        <v/>
      </c>
    </row>
    <row r="2500">
      <c r="A2500" s="81" t="str">
        <v/>
      </c>
      <c r="B2500" s="81" t="str">
        <v/>
      </c>
      <c r="C2500" s="83">
        <f>IF($E2500="","",IFERROR(VLOOKUP(TRIM(E2500&amp;""),'Référentiel Articles'!$A$2:$F$634,2,FALSE),""))</f>
      </c>
      <c r="D2500" s="83">
        <f>IF($E2500="","",IFERROR(VLOOKUP(TRIM(E2500&amp;""),'Référentiel Articles'!$A$2:$F$634,3,FALSE),""))</f>
      </c>
      <c r="E2500" s="81" t="str">
        <v/>
      </c>
      <c r="F2500" s="83">
        <f>IF($E2500="","",IFERROR(VLOOKUP(TRIM(E2500&amp;""),'Référentiel Articles'!$A$2:$F$634,4,FALSE),""))</f>
      </c>
      <c r="G2500" s="84">
        <f>IF($E2500="","",IFERROR(VLOOKUP(TRIM(E2500&amp;""),'Référentiel Articles'!$A$2:$F$634,5,FALSE),""))</f>
      </c>
      <c r="H2500" s="85" t="str">
        <v/>
      </c>
      <c r="I2500" s="84">
        <f>IF($E2500="","",IFERROR(VLOOKUP(TRIM(E2500&amp;""),'Référentiel Articles'!$A$2:$F$634,6,FALSE),""))</f>
      </c>
      <c r="J2500" s="90">
        <f>IF(OR($E2500="",$H2500=""),"",$H2500*$I2500)</f>
      </c>
      <c r="K2500" s="87" t="str">
        <v/>
      </c>
    </row>
    <row r="2501">
      <c r="A2501" s="74" t="str">
        <v/>
      </c>
      <c r="B2501" s="74" t="str">
        <v/>
      </c>
      <c r="C2501" s="75">
        <f>IF($E2501="","",IFERROR(VLOOKUP(TRIM(E2501&amp;""),'Référentiel Articles'!$A$2:$F$634,2,FALSE),""))</f>
      </c>
      <c r="D2501" s="75">
        <f>IF($E2501="","",IFERROR(VLOOKUP(TRIM(E2501&amp;""),'Référentiel Articles'!$A$2:$F$634,3,FALSE),""))</f>
      </c>
      <c r="E2501" s="74" t="str">
        <v/>
      </c>
      <c r="F2501" s="75">
        <f>IF($E2501="","",IFERROR(VLOOKUP(TRIM(E2501&amp;""),'Référentiel Articles'!$A$2:$F$634,4,FALSE),""))</f>
      </c>
      <c r="G2501" s="76">
        <f>IF($E2501="","",IFERROR(VLOOKUP(TRIM(E2501&amp;""),'Référentiel Articles'!$A$2:$F$634,5,FALSE),""))</f>
      </c>
      <c r="H2501" s="77" t="str">
        <v/>
      </c>
      <c r="I2501" s="76">
        <f>IF($E2501="","",IFERROR(VLOOKUP(TRIM(E2501&amp;""),'Référentiel Articles'!$A$2:$F$634,6,FALSE),""))</f>
      </c>
      <c r="J2501" s="78">
        <f>IF(OR($E2501="",$H2501=""),"",$H2501*$I2501)</f>
      </c>
      <c r="K2501" s="79" t="str">
        <v/>
      </c>
    </row>
    <row r="2502">
      <c r="A2502" s="81" t="str">
        <v/>
      </c>
      <c r="B2502" s="81" t="str">
        <v/>
      </c>
      <c r="C2502" s="83">
        <f>IF($E2502="","",IFERROR(VLOOKUP(TRIM(E2502&amp;""),'Référentiel Articles'!$A$2:$F$634,2,FALSE),""))</f>
      </c>
      <c r="D2502" s="83">
        <f>IF($E2502="","",IFERROR(VLOOKUP(TRIM(E2502&amp;""),'Référentiel Articles'!$A$2:$F$634,3,FALSE),""))</f>
      </c>
      <c r="E2502" s="81" t="str">
        <v/>
      </c>
      <c r="F2502" s="83">
        <f>IF($E2502="","",IFERROR(VLOOKUP(TRIM(E2502&amp;""),'Référentiel Articles'!$A$2:$F$634,4,FALSE),""))</f>
      </c>
      <c r="G2502" s="84">
        <f>IF($E2502="","",IFERROR(VLOOKUP(TRIM(E2502&amp;""),'Référentiel Articles'!$A$2:$F$634,5,FALSE),""))</f>
      </c>
      <c r="H2502" s="85" t="str">
        <v/>
      </c>
      <c r="I2502" s="84">
        <f>IF($E2502="","",IFERROR(VLOOKUP(TRIM(E2502&amp;""),'Référentiel Articles'!$A$2:$F$634,6,FALSE),""))</f>
      </c>
      <c r="J2502" s="90">
        <f>IF(OR($E2502="",$H2502=""),"",$H2502*$I2502)</f>
      </c>
      <c r="K2502" s="87" t="str">
        <v/>
      </c>
    </row>
    <row r="2503">
      <c r="A2503" s="74" t="str">
        <v/>
      </c>
      <c r="B2503" s="74" t="str">
        <v/>
      </c>
      <c r="C2503" s="75">
        <f>IF($E2503="","",IFERROR(VLOOKUP(TRIM(E2503&amp;""),'Référentiel Articles'!$A$2:$F$634,2,FALSE),""))</f>
      </c>
      <c r="D2503" s="75">
        <f>IF($E2503="","",IFERROR(VLOOKUP(TRIM(E2503&amp;""),'Référentiel Articles'!$A$2:$F$634,3,FALSE),""))</f>
      </c>
      <c r="E2503" s="74" t="str">
        <v/>
      </c>
      <c r="F2503" s="75">
        <f>IF($E2503="","",IFERROR(VLOOKUP(TRIM(E2503&amp;""),'Référentiel Articles'!$A$2:$F$634,4,FALSE),""))</f>
      </c>
      <c r="G2503" s="76">
        <f>IF($E2503="","",IFERROR(VLOOKUP(TRIM(E2503&amp;""),'Référentiel Articles'!$A$2:$F$634,5,FALSE),""))</f>
      </c>
      <c r="H2503" s="77" t="str">
        <v/>
      </c>
      <c r="I2503" s="76">
        <f>IF($E2503="","",IFERROR(VLOOKUP(TRIM(E2503&amp;""),'Référentiel Articles'!$A$2:$F$634,6,FALSE),""))</f>
      </c>
      <c r="J2503" s="78">
        <f>IF(OR($E2503="",$H2503=""),"",$H2503*$I2503)</f>
      </c>
      <c r="K2503" s="79" t="str">
        <v/>
      </c>
    </row>
    <row r="2504">
      <c r="A2504" s="81" t="str">
        <v/>
      </c>
      <c r="B2504" s="81" t="str">
        <v/>
      </c>
      <c r="C2504" s="83">
        <f>IF($E2504="","",IFERROR(VLOOKUP(TRIM(E2504&amp;""),'Référentiel Articles'!$A$2:$F$634,2,FALSE),""))</f>
      </c>
      <c r="D2504" s="83">
        <f>IF($E2504="","",IFERROR(VLOOKUP(TRIM(E2504&amp;""),'Référentiel Articles'!$A$2:$F$634,3,FALSE),""))</f>
      </c>
      <c r="E2504" s="81" t="str">
        <v/>
      </c>
      <c r="F2504" s="83">
        <f>IF($E2504="","",IFERROR(VLOOKUP(TRIM(E2504&amp;""),'Référentiel Articles'!$A$2:$F$634,4,FALSE),""))</f>
      </c>
      <c r="G2504" s="84">
        <f>IF($E2504="","",IFERROR(VLOOKUP(TRIM(E2504&amp;""),'Référentiel Articles'!$A$2:$F$634,5,FALSE),""))</f>
      </c>
      <c r="H2504" s="85" t="str">
        <v/>
      </c>
      <c r="I2504" s="84">
        <f>IF($E2504="","",IFERROR(VLOOKUP(TRIM(E2504&amp;""),'Référentiel Articles'!$A$2:$F$634,6,FALSE),""))</f>
      </c>
      <c r="J2504" s="90">
        <f>IF(OR($E2504="",$H2504=""),"",$H2504*$I2504)</f>
      </c>
      <c r="K2504" s="87" t="str">
        <v/>
      </c>
    </row>
    <row r="2505">
      <c r="A2505" s="74" t="str">
        <v/>
      </c>
      <c r="B2505" s="74" t="str">
        <v/>
      </c>
      <c r="C2505" s="75">
        <f>IF($E2505="","",IFERROR(VLOOKUP(TRIM(E2505&amp;""),'Référentiel Articles'!$A$2:$F$634,2,FALSE),""))</f>
      </c>
      <c r="D2505" s="75">
        <f>IF($E2505="","",IFERROR(VLOOKUP(TRIM(E2505&amp;""),'Référentiel Articles'!$A$2:$F$634,3,FALSE),""))</f>
      </c>
      <c r="E2505" s="74" t="str">
        <v/>
      </c>
      <c r="F2505" s="75">
        <f>IF($E2505="","",IFERROR(VLOOKUP(TRIM(E2505&amp;""),'Référentiel Articles'!$A$2:$F$634,4,FALSE),""))</f>
      </c>
      <c r="G2505" s="76">
        <f>IF($E2505="","",IFERROR(VLOOKUP(TRIM(E2505&amp;""),'Référentiel Articles'!$A$2:$F$634,5,FALSE),""))</f>
      </c>
      <c r="H2505" s="77" t="str">
        <v/>
      </c>
      <c r="I2505" s="76">
        <f>IF($E2505="","",IFERROR(VLOOKUP(TRIM(E2505&amp;""),'Référentiel Articles'!$A$2:$F$634,6,FALSE),""))</f>
      </c>
      <c r="J2505" s="78">
        <f>IF(OR($E2505="",$H2505=""),"",$H2505*$I2505)</f>
      </c>
      <c r="K2505" s="79" t="str">
        <v/>
      </c>
    </row>
    <row r="2506">
      <c r="A2506" s="81" t="str">
        <v/>
      </c>
      <c r="B2506" s="81" t="str">
        <v/>
      </c>
      <c r="C2506" s="83">
        <f>IF($E2506="","",IFERROR(VLOOKUP(TRIM(E2506&amp;""),'Référentiel Articles'!$A$2:$F$634,2,FALSE),""))</f>
      </c>
      <c r="D2506" s="83">
        <f>IF($E2506="","",IFERROR(VLOOKUP(TRIM(E2506&amp;""),'Référentiel Articles'!$A$2:$F$634,3,FALSE),""))</f>
      </c>
      <c r="E2506" s="81" t="str">
        <v/>
      </c>
      <c r="F2506" s="83">
        <f>IF($E2506="","",IFERROR(VLOOKUP(TRIM(E2506&amp;""),'Référentiel Articles'!$A$2:$F$634,4,FALSE),""))</f>
      </c>
      <c r="G2506" s="84">
        <f>IF($E2506="","",IFERROR(VLOOKUP(TRIM(E2506&amp;""),'Référentiel Articles'!$A$2:$F$634,5,FALSE),""))</f>
      </c>
      <c r="H2506" s="85" t="str">
        <v/>
      </c>
      <c r="I2506" s="84">
        <f>IF($E2506="","",IFERROR(VLOOKUP(TRIM(E2506&amp;""),'Référentiel Articles'!$A$2:$F$634,6,FALSE),""))</f>
      </c>
      <c r="J2506" s="90">
        <f>IF(OR($E2506="",$H2506=""),"",$H2506*$I2506)</f>
      </c>
      <c r="K2506" s="87" t="str">
        <v/>
      </c>
    </row>
    <row r="2507">
      <c r="A2507" s="74" t="str">
        <v/>
      </c>
      <c r="B2507" s="74" t="str">
        <v/>
      </c>
      <c r="C2507" s="75">
        <f>IF($E2507="","",IFERROR(VLOOKUP(TRIM(E2507&amp;""),'Référentiel Articles'!$A$2:$F$634,2,FALSE),""))</f>
      </c>
      <c r="D2507" s="75">
        <f>IF($E2507="","",IFERROR(VLOOKUP(TRIM(E2507&amp;""),'Référentiel Articles'!$A$2:$F$634,3,FALSE),""))</f>
      </c>
      <c r="E2507" s="74" t="str">
        <v/>
      </c>
      <c r="F2507" s="75">
        <f>IF($E2507="","",IFERROR(VLOOKUP(TRIM(E2507&amp;""),'Référentiel Articles'!$A$2:$F$634,4,FALSE),""))</f>
      </c>
      <c r="G2507" s="76">
        <f>IF($E2507="","",IFERROR(VLOOKUP(TRIM(E2507&amp;""),'Référentiel Articles'!$A$2:$F$634,5,FALSE),""))</f>
      </c>
      <c r="H2507" s="77" t="str">
        <v/>
      </c>
      <c r="I2507" s="76">
        <f>IF($E2507="","",IFERROR(VLOOKUP(TRIM(E2507&amp;""),'Référentiel Articles'!$A$2:$F$634,6,FALSE),""))</f>
      </c>
      <c r="J2507" s="78">
        <f>IF(OR($E2507="",$H2507=""),"",$H2507*$I2507)</f>
      </c>
      <c r="K2507" s="79" t="str">
        <v/>
      </c>
    </row>
    <row r="2508">
      <c r="A2508" s="81" t="str">
        <v/>
      </c>
      <c r="B2508" s="81" t="str">
        <v/>
      </c>
      <c r="C2508" s="83">
        <f>IF($E2508="","",IFERROR(VLOOKUP(TRIM(E2508&amp;""),'Référentiel Articles'!$A$2:$F$634,2,FALSE),""))</f>
      </c>
      <c r="D2508" s="83">
        <f>IF($E2508="","",IFERROR(VLOOKUP(TRIM(E2508&amp;""),'Référentiel Articles'!$A$2:$F$634,3,FALSE),""))</f>
      </c>
      <c r="E2508" s="81" t="str">
        <v/>
      </c>
      <c r="F2508" s="83">
        <f>IF($E2508="","",IFERROR(VLOOKUP(TRIM(E2508&amp;""),'Référentiel Articles'!$A$2:$F$634,4,FALSE),""))</f>
      </c>
      <c r="G2508" s="84">
        <f>IF($E2508="","",IFERROR(VLOOKUP(TRIM(E2508&amp;""),'Référentiel Articles'!$A$2:$F$634,5,FALSE),""))</f>
      </c>
      <c r="H2508" s="85" t="str">
        <v/>
      </c>
      <c r="I2508" s="84">
        <f>IF($E2508="","",IFERROR(VLOOKUP(TRIM(E2508&amp;""),'Référentiel Articles'!$A$2:$F$634,6,FALSE),""))</f>
      </c>
      <c r="J2508" s="90">
        <f>IF(OR($E2508="",$H2508=""),"",$H2508*$I2508)</f>
      </c>
      <c r="K2508" s="87" t="str">
        <v/>
      </c>
    </row>
    <row r="2509">
      <c r="A2509" s="74" t="str">
        <v/>
      </c>
      <c r="B2509" s="74" t="str">
        <v/>
      </c>
      <c r="C2509" s="75">
        <f>IF($E2509="","",IFERROR(VLOOKUP(TRIM(E2509&amp;""),'Référentiel Articles'!$A$2:$F$634,2,FALSE),""))</f>
      </c>
      <c r="D2509" s="75">
        <f>IF($E2509="","",IFERROR(VLOOKUP(TRIM(E2509&amp;""),'Référentiel Articles'!$A$2:$F$634,3,FALSE),""))</f>
      </c>
      <c r="E2509" s="74" t="str">
        <v/>
      </c>
      <c r="F2509" s="75">
        <f>IF($E2509="","",IFERROR(VLOOKUP(TRIM(E2509&amp;""),'Référentiel Articles'!$A$2:$F$634,4,FALSE),""))</f>
      </c>
      <c r="G2509" s="76">
        <f>IF($E2509="","",IFERROR(VLOOKUP(TRIM(E2509&amp;""),'Référentiel Articles'!$A$2:$F$634,5,FALSE),""))</f>
      </c>
      <c r="H2509" s="77" t="str">
        <v/>
      </c>
      <c r="I2509" s="76">
        <f>IF($E2509="","",IFERROR(VLOOKUP(TRIM(E2509&amp;""),'Référentiel Articles'!$A$2:$F$634,6,FALSE),""))</f>
      </c>
      <c r="J2509" s="78">
        <f>IF(OR($E2509="",$H2509=""),"",$H2509*$I2509)</f>
      </c>
      <c r="K2509" s="79" t="str">
        <v/>
      </c>
    </row>
    <row r="2510">
      <c r="A2510" s="81" t="str">
        <v/>
      </c>
      <c r="B2510" s="81" t="str">
        <v/>
      </c>
      <c r="C2510" s="83">
        <f>IF($E2510="","",IFERROR(VLOOKUP(TRIM(E2510&amp;""),'Référentiel Articles'!$A$2:$F$634,2,FALSE),""))</f>
      </c>
      <c r="D2510" s="83">
        <f>IF($E2510="","",IFERROR(VLOOKUP(TRIM(E2510&amp;""),'Référentiel Articles'!$A$2:$F$634,3,FALSE),""))</f>
      </c>
      <c r="E2510" s="81" t="str">
        <v/>
      </c>
      <c r="F2510" s="83">
        <f>IF($E2510="","",IFERROR(VLOOKUP(TRIM(E2510&amp;""),'Référentiel Articles'!$A$2:$F$634,4,FALSE),""))</f>
      </c>
      <c r="G2510" s="84">
        <f>IF($E2510="","",IFERROR(VLOOKUP(TRIM(E2510&amp;""),'Référentiel Articles'!$A$2:$F$634,5,FALSE),""))</f>
      </c>
      <c r="H2510" s="85" t="str">
        <v/>
      </c>
      <c r="I2510" s="84">
        <f>IF($E2510="","",IFERROR(VLOOKUP(TRIM(E2510&amp;""),'Référentiel Articles'!$A$2:$F$634,6,FALSE),""))</f>
      </c>
      <c r="J2510" s="90">
        <f>IF(OR($E2510="",$H2510=""),"",$H2510*$I2510)</f>
      </c>
      <c r="K2510" s="87" t="str">
        <v/>
      </c>
    </row>
    <row r="2511">
      <c r="A2511" s="74" t="str">
        <v/>
      </c>
      <c r="B2511" s="74" t="str">
        <v/>
      </c>
      <c r="C2511" s="75">
        <f>IF($E2511="","",IFERROR(VLOOKUP(TRIM(E2511&amp;""),'Référentiel Articles'!$A$2:$F$634,2,FALSE),""))</f>
      </c>
      <c r="D2511" s="75">
        <f>IF($E2511="","",IFERROR(VLOOKUP(TRIM(E2511&amp;""),'Référentiel Articles'!$A$2:$F$634,3,FALSE),""))</f>
      </c>
      <c r="E2511" s="74" t="str">
        <v/>
      </c>
      <c r="F2511" s="75">
        <f>IF($E2511="","",IFERROR(VLOOKUP(TRIM(E2511&amp;""),'Référentiel Articles'!$A$2:$F$634,4,FALSE),""))</f>
      </c>
      <c r="G2511" s="76">
        <f>IF($E2511="","",IFERROR(VLOOKUP(TRIM(E2511&amp;""),'Référentiel Articles'!$A$2:$F$634,5,FALSE),""))</f>
      </c>
      <c r="H2511" s="77" t="str">
        <v/>
      </c>
      <c r="I2511" s="76">
        <f>IF($E2511="","",IFERROR(VLOOKUP(TRIM(E2511&amp;""),'Référentiel Articles'!$A$2:$F$634,6,FALSE),""))</f>
      </c>
      <c r="J2511" s="78">
        <f>IF(OR($E2511="",$H2511=""),"",$H2511*$I2511)</f>
      </c>
      <c r="K2511" s="79" t="str">
        <v/>
      </c>
    </row>
    <row r="2512">
      <c r="A2512" s="81" t="str">
        <v/>
      </c>
      <c r="B2512" s="81" t="str">
        <v/>
      </c>
      <c r="C2512" s="83">
        <f>IF($E2512="","",IFERROR(VLOOKUP(TRIM(E2512&amp;""),'Référentiel Articles'!$A$2:$F$634,2,FALSE),""))</f>
      </c>
      <c r="D2512" s="83">
        <f>IF($E2512="","",IFERROR(VLOOKUP(TRIM(E2512&amp;""),'Référentiel Articles'!$A$2:$F$634,3,FALSE),""))</f>
      </c>
      <c r="E2512" s="81" t="str">
        <v/>
      </c>
      <c r="F2512" s="83">
        <f>IF($E2512="","",IFERROR(VLOOKUP(TRIM(E2512&amp;""),'Référentiel Articles'!$A$2:$F$634,4,FALSE),""))</f>
      </c>
      <c r="G2512" s="84">
        <f>IF($E2512="","",IFERROR(VLOOKUP(TRIM(E2512&amp;""),'Référentiel Articles'!$A$2:$F$634,5,FALSE),""))</f>
      </c>
      <c r="H2512" s="85" t="str">
        <v/>
      </c>
      <c r="I2512" s="84">
        <f>IF($E2512="","",IFERROR(VLOOKUP(TRIM(E2512&amp;""),'Référentiel Articles'!$A$2:$F$634,6,FALSE),""))</f>
      </c>
      <c r="J2512" s="90">
        <f>IF(OR($E2512="",$H2512=""),"",$H2512*$I2512)</f>
      </c>
      <c r="K2512" s="87" t="str">
        <v/>
      </c>
    </row>
    <row r="2513">
      <c r="A2513" s="74" t="str">
        <v/>
      </c>
      <c r="B2513" s="74" t="str">
        <v/>
      </c>
      <c r="C2513" s="75">
        <f>IF($E2513="","",IFERROR(VLOOKUP(TRIM(E2513&amp;""),'Référentiel Articles'!$A$2:$F$634,2,FALSE),""))</f>
      </c>
      <c r="D2513" s="75">
        <f>IF($E2513="","",IFERROR(VLOOKUP(TRIM(E2513&amp;""),'Référentiel Articles'!$A$2:$F$634,3,FALSE),""))</f>
      </c>
      <c r="E2513" s="74" t="str">
        <v/>
      </c>
      <c r="F2513" s="75">
        <f>IF($E2513="","",IFERROR(VLOOKUP(TRIM(E2513&amp;""),'Référentiel Articles'!$A$2:$F$634,4,FALSE),""))</f>
      </c>
      <c r="G2513" s="76">
        <f>IF($E2513="","",IFERROR(VLOOKUP(TRIM(E2513&amp;""),'Référentiel Articles'!$A$2:$F$634,5,FALSE),""))</f>
      </c>
      <c r="H2513" s="77" t="str">
        <v/>
      </c>
      <c r="I2513" s="76">
        <f>IF($E2513="","",IFERROR(VLOOKUP(TRIM(E2513&amp;""),'Référentiel Articles'!$A$2:$F$634,6,FALSE),""))</f>
      </c>
      <c r="J2513" s="78">
        <f>IF(OR($E2513="",$H2513=""),"",$H2513*$I2513)</f>
      </c>
      <c r="K2513" s="79" t="str">
        <v/>
      </c>
    </row>
    <row r="2514">
      <c r="A2514" s="81" t="str">
        <v/>
      </c>
      <c r="B2514" s="81" t="str">
        <v/>
      </c>
      <c r="C2514" s="83">
        <f>IF($E2514="","",IFERROR(VLOOKUP(TRIM(E2514&amp;""),'Référentiel Articles'!$A$2:$F$634,2,FALSE),""))</f>
      </c>
      <c r="D2514" s="83">
        <f>IF($E2514="","",IFERROR(VLOOKUP(TRIM(E2514&amp;""),'Référentiel Articles'!$A$2:$F$634,3,FALSE),""))</f>
      </c>
      <c r="E2514" s="81" t="str">
        <v/>
      </c>
      <c r="F2514" s="83">
        <f>IF($E2514="","",IFERROR(VLOOKUP(TRIM(E2514&amp;""),'Référentiel Articles'!$A$2:$F$634,4,FALSE),""))</f>
      </c>
      <c r="G2514" s="84">
        <f>IF($E2514="","",IFERROR(VLOOKUP(TRIM(E2514&amp;""),'Référentiel Articles'!$A$2:$F$634,5,FALSE),""))</f>
      </c>
      <c r="H2514" s="85" t="str">
        <v/>
      </c>
      <c r="I2514" s="84">
        <f>IF($E2514="","",IFERROR(VLOOKUP(TRIM(E2514&amp;""),'Référentiel Articles'!$A$2:$F$634,6,FALSE),""))</f>
      </c>
      <c r="J2514" s="90">
        <f>IF(OR($E2514="",$H2514=""),"",$H2514*$I2514)</f>
      </c>
      <c r="K2514" s="87" t="str">
        <v/>
      </c>
    </row>
    <row r="2515">
      <c r="A2515" s="74" t="str">
        <v/>
      </c>
      <c r="B2515" s="74" t="str">
        <v/>
      </c>
      <c r="C2515" s="75">
        <f>IF($E2515="","",IFERROR(VLOOKUP(TRIM(E2515&amp;""),'Référentiel Articles'!$A$2:$F$634,2,FALSE),""))</f>
      </c>
      <c r="D2515" s="75">
        <f>IF($E2515="","",IFERROR(VLOOKUP(TRIM(E2515&amp;""),'Référentiel Articles'!$A$2:$F$634,3,FALSE),""))</f>
      </c>
      <c r="E2515" s="74" t="str">
        <v/>
      </c>
      <c r="F2515" s="75">
        <f>IF($E2515="","",IFERROR(VLOOKUP(TRIM(E2515&amp;""),'Référentiel Articles'!$A$2:$F$634,4,FALSE),""))</f>
      </c>
      <c r="G2515" s="76">
        <f>IF($E2515="","",IFERROR(VLOOKUP(TRIM(E2515&amp;""),'Référentiel Articles'!$A$2:$F$634,5,FALSE),""))</f>
      </c>
      <c r="H2515" s="77" t="str">
        <v/>
      </c>
      <c r="I2515" s="76">
        <f>IF($E2515="","",IFERROR(VLOOKUP(TRIM(E2515&amp;""),'Référentiel Articles'!$A$2:$F$634,6,FALSE),""))</f>
      </c>
      <c r="J2515" s="78">
        <f>IF(OR($E2515="",$H2515=""),"",$H2515*$I2515)</f>
      </c>
      <c r="K2515" s="79" t="str">
        <v/>
      </c>
    </row>
    <row r="2516">
      <c r="A2516" s="81" t="str">
        <v/>
      </c>
      <c r="B2516" s="81" t="str">
        <v/>
      </c>
      <c r="C2516" s="83">
        <f>IF($E2516="","",IFERROR(VLOOKUP(TRIM(E2516&amp;""),'Référentiel Articles'!$A$2:$F$634,2,FALSE),""))</f>
      </c>
      <c r="D2516" s="83">
        <f>IF($E2516="","",IFERROR(VLOOKUP(TRIM(E2516&amp;""),'Référentiel Articles'!$A$2:$F$634,3,FALSE),""))</f>
      </c>
      <c r="E2516" s="81" t="str">
        <v/>
      </c>
      <c r="F2516" s="83">
        <f>IF($E2516="","",IFERROR(VLOOKUP(TRIM(E2516&amp;""),'Référentiel Articles'!$A$2:$F$634,4,FALSE),""))</f>
      </c>
      <c r="G2516" s="84">
        <f>IF($E2516="","",IFERROR(VLOOKUP(TRIM(E2516&amp;""),'Référentiel Articles'!$A$2:$F$634,5,FALSE),""))</f>
      </c>
      <c r="H2516" s="85" t="str">
        <v/>
      </c>
      <c r="I2516" s="84">
        <f>IF($E2516="","",IFERROR(VLOOKUP(TRIM(E2516&amp;""),'Référentiel Articles'!$A$2:$F$634,6,FALSE),""))</f>
      </c>
      <c r="J2516" s="90">
        <f>IF(OR($E2516="",$H2516=""),"",$H2516*$I2516)</f>
      </c>
      <c r="K2516" s="87" t="str">
        <v/>
      </c>
    </row>
    <row r="2517">
      <c r="A2517" s="74" t="str">
        <v/>
      </c>
      <c r="B2517" s="74" t="str">
        <v/>
      </c>
      <c r="C2517" s="75">
        <f>IF($E2517="","",IFERROR(VLOOKUP(TRIM(E2517&amp;""),'Référentiel Articles'!$A$2:$F$634,2,FALSE),""))</f>
      </c>
      <c r="D2517" s="75">
        <f>IF($E2517="","",IFERROR(VLOOKUP(TRIM(E2517&amp;""),'Référentiel Articles'!$A$2:$F$634,3,FALSE),""))</f>
      </c>
      <c r="E2517" s="74" t="str">
        <v/>
      </c>
      <c r="F2517" s="75">
        <f>IF($E2517="","",IFERROR(VLOOKUP(TRIM(E2517&amp;""),'Référentiel Articles'!$A$2:$F$634,4,FALSE),""))</f>
      </c>
      <c r="G2517" s="76">
        <f>IF($E2517="","",IFERROR(VLOOKUP(TRIM(E2517&amp;""),'Référentiel Articles'!$A$2:$F$634,5,FALSE),""))</f>
      </c>
      <c r="H2517" s="77" t="str">
        <v/>
      </c>
      <c r="I2517" s="76">
        <f>IF($E2517="","",IFERROR(VLOOKUP(TRIM(E2517&amp;""),'Référentiel Articles'!$A$2:$F$634,6,FALSE),""))</f>
      </c>
      <c r="J2517" s="78">
        <f>IF(OR($E2517="",$H2517=""),"",$H2517*$I2517)</f>
      </c>
      <c r="K2517" s="79" t="str">
        <v/>
      </c>
    </row>
    <row r="2518">
      <c r="A2518" s="81" t="str">
        <v/>
      </c>
      <c r="B2518" s="81" t="str">
        <v/>
      </c>
      <c r="C2518" s="83">
        <f>IF($E2518="","",IFERROR(VLOOKUP(TRIM(E2518&amp;""),'Référentiel Articles'!$A$2:$F$634,2,FALSE),""))</f>
      </c>
      <c r="D2518" s="83">
        <f>IF($E2518="","",IFERROR(VLOOKUP(TRIM(E2518&amp;""),'Référentiel Articles'!$A$2:$F$634,3,FALSE),""))</f>
      </c>
      <c r="E2518" s="81" t="str">
        <v/>
      </c>
      <c r="F2518" s="83">
        <f>IF($E2518="","",IFERROR(VLOOKUP(TRIM(E2518&amp;""),'Référentiel Articles'!$A$2:$F$634,4,FALSE),""))</f>
      </c>
      <c r="G2518" s="84">
        <f>IF($E2518="","",IFERROR(VLOOKUP(TRIM(E2518&amp;""),'Référentiel Articles'!$A$2:$F$634,5,FALSE),""))</f>
      </c>
      <c r="H2518" s="85" t="str">
        <v/>
      </c>
      <c r="I2518" s="84">
        <f>IF($E2518="","",IFERROR(VLOOKUP(TRIM(E2518&amp;""),'Référentiel Articles'!$A$2:$F$634,6,FALSE),""))</f>
      </c>
      <c r="J2518" s="90">
        <f>IF(OR($E2518="",$H2518=""),"",$H2518*$I2518)</f>
      </c>
      <c r="K2518" s="87" t="str">
        <v/>
      </c>
    </row>
    <row r="2519">
      <c r="A2519" s="74" t="str">
        <v/>
      </c>
      <c r="B2519" s="74" t="str">
        <v/>
      </c>
      <c r="C2519" s="75">
        <f>IF($E2519="","",IFERROR(VLOOKUP(TRIM(E2519&amp;""),'Référentiel Articles'!$A$2:$F$634,2,FALSE),""))</f>
      </c>
      <c r="D2519" s="75">
        <f>IF($E2519="","",IFERROR(VLOOKUP(TRIM(E2519&amp;""),'Référentiel Articles'!$A$2:$F$634,3,FALSE),""))</f>
      </c>
      <c r="E2519" s="74" t="str">
        <v/>
      </c>
      <c r="F2519" s="75">
        <f>IF($E2519="","",IFERROR(VLOOKUP(TRIM(E2519&amp;""),'Référentiel Articles'!$A$2:$F$634,4,FALSE),""))</f>
      </c>
      <c r="G2519" s="76">
        <f>IF($E2519="","",IFERROR(VLOOKUP(TRIM(E2519&amp;""),'Référentiel Articles'!$A$2:$F$634,5,FALSE),""))</f>
      </c>
      <c r="H2519" s="77" t="str">
        <v/>
      </c>
      <c r="I2519" s="76">
        <f>IF($E2519="","",IFERROR(VLOOKUP(TRIM(E2519&amp;""),'Référentiel Articles'!$A$2:$F$634,6,FALSE),""))</f>
      </c>
      <c r="J2519" s="78">
        <f>IF(OR($E2519="",$H2519=""),"",$H2519*$I2519)</f>
      </c>
      <c r="K2519" s="79" t="str">
        <v/>
      </c>
    </row>
    <row r="2520">
      <c r="A2520" s="81" t="str">
        <v/>
      </c>
      <c r="B2520" s="81" t="str">
        <v/>
      </c>
      <c r="C2520" s="83">
        <f>IF($E2520="","",IFERROR(VLOOKUP(TRIM(E2520&amp;""),'Référentiel Articles'!$A$2:$F$634,2,FALSE),""))</f>
      </c>
      <c r="D2520" s="83">
        <f>IF($E2520="","",IFERROR(VLOOKUP(TRIM(E2520&amp;""),'Référentiel Articles'!$A$2:$F$634,3,FALSE),""))</f>
      </c>
      <c r="E2520" s="81" t="str">
        <v/>
      </c>
      <c r="F2520" s="83">
        <f>IF($E2520="","",IFERROR(VLOOKUP(TRIM(E2520&amp;""),'Référentiel Articles'!$A$2:$F$634,4,FALSE),""))</f>
      </c>
      <c r="G2520" s="84">
        <f>IF($E2520="","",IFERROR(VLOOKUP(TRIM(E2520&amp;""),'Référentiel Articles'!$A$2:$F$634,5,FALSE),""))</f>
      </c>
      <c r="H2520" s="85" t="str">
        <v/>
      </c>
      <c r="I2520" s="84">
        <f>IF($E2520="","",IFERROR(VLOOKUP(TRIM(E2520&amp;""),'Référentiel Articles'!$A$2:$F$634,6,FALSE),""))</f>
      </c>
      <c r="J2520" s="90">
        <f>IF(OR($E2520="",$H2520=""),"",$H2520*$I2520)</f>
      </c>
      <c r="K2520" s="87" t="str">
        <v/>
      </c>
    </row>
    <row r="2521">
      <c r="A2521" s="74" t="str">
        <v/>
      </c>
      <c r="B2521" s="74" t="str">
        <v/>
      </c>
      <c r="C2521" s="75">
        <f>IF($E2521="","",IFERROR(VLOOKUP(TRIM(E2521&amp;""),'Référentiel Articles'!$A$2:$F$634,2,FALSE),""))</f>
      </c>
      <c r="D2521" s="75">
        <f>IF($E2521="","",IFERROR(VLOOKUP(TRIM(E2521&amp;""),'Référentiel Articles'!$A$2:$F$634,3,FALSE),""))</f>
      </c>
      <c r="E2521" s="74" t="str">
        <v/>
      </c>
      <c r="F2521" s="75">
        <f>IF($E2521="","",IFERROR(VLOOKUP(TRIM(E2521&amp;""),'Référentiel Articles'!$A$2:$F$634,4,FALSE),""))</f>
      </c>
      <c r="G2521" s="76">
        <f>IF($E2521="","",IFERROR(VLOOKUP(TRIM(E2521&amp;""),'Référentiel Articles'!$A$2:$F$634,5,FALSE),""))</f>
      </c>
      <c r="H2521" s="77" t="str">
        <v/>
      </c>
      <c r="I2521" s="76">
        <f>IF($E2521="","",IFERROR(VLOOKUP(TRIM(E2521&amp;""),'Référentiel Articles'!$A$2:$F$634,6,FALSE),""))</f>
      </c>
      <c r="J2521" s="78">
        <f>IF(OR($E2521="",$H2521=""),"",$H2521*$I2521)</f>
      </c>
      <c r="K2521" s="79" t="str">
        <v/>
      </c>
    </row>
    <row r="2522">
      <c r="A2522" s="81" t="str">
        <v/>
      </c>
      <c r="B2522" s="81" t="str">
        <v/>
      </c>
      <c r="C2522" s="83">
        <f>IF($E2522="","",IFERROR(VLOOKUP(TRIM(E2522&amp;""),'Référentiel Articles'!$A$2:$F$634,2,FALSE),""))</f>
      </c>
      <c r="D2522" s="83">
        <f>IF($E2522="","",IFERROR(VLOOKUP(TRIM(E2522&amp;""),'Référentiel Articles'!$A$2:$F$634,3,FALSE),""))</f>
      </c>
      <c r="E2522" s="81" t="str">
        <v/>
      </c>
      <c r="F2522" s="83">
        <f>IF($E2522="","",IFERROR(VLOOKUP(TRIM(E2522&amp;""),'Référentiel Articles'!$A$2:$F$634,4,FALSE),""))</f>
      </c>
      <c r="G2522" s="84">
        <f>IF($E2522="","",IFERROR(VLOOKUP(TRIM(E2522&amp;""),'Référentiel Articles'!$A$2:$F$634,5,FALSE),""))</f>
      </c>
      <c r="H2522" s="85" t="str">
        <v/>
      </c>
      <c r="I2522" s="84">
        <f>IF($E2522="","",IFERROR(VLOOKUP(TRIM(E2522&amp;""),'Référentiel Articles'!$A$2:$F$634,6,FALSE),""))</f>
      </c>
      <c r="J2522" s="90">
        <f>IF(OR($E2522="",$H2522=""),"",$H2522*$I2522)</f>
      </c>
      <c r="K2522" s="87" t="str">
        <v/>
      </c>
    </row>
    <row r="2523">
      <c r="A2523" s="74" t="str">
        <v/>
      </c>
      <c r="B2523" s="74" t="str">
        <v/>
      </c>
      <c r="C2523" s="75">
        <f>IF($E2523="","",IFERROR(VLOOKUP(TRIM(E2523&amp;""),'Référentiel Articles'!$A$2:$F$634,2,FALSE),""))</f>
      </c>
      <c r="D2523" s="75">
        <f>IF($E2523="","",IFERROR(VLOOKUP(TRIM(E2523&amp;""),'Référentiel Articles'!$A$2:$F$634,3,FALSE),""))</f>
      </c>
      <c r="E2523" s="74" t="str">
        <v/>
      </c>
      <c r="F2523" s="75">
        <f>IF($E2523="","",IFERROR(VLOOKUP(TRIM(E2523&amp;""),'Référentiel Articles'!$A$2:$F$634,4,FALSE),""))</f>
      </c>
      <c r="G2523" s="76">
        <f>IF($E2523="","",IFERROR(VLOOKUP(TRIM(E2523&amp;""),'Référentiel Articles'!$A$2:$F$634,5,FALSE),""))</f>
      </c>
      <c r="H2523" s="77" t="str">
        <v/>
      </c>
      <c r="I2523" s="76">
        <f>IF($E2523="","",IFERROR(VLOOKUP(TRIM(E2523&amp;""),'Référentiel Articles'!$A$2:$F$634,6,FALSE),""))</f>
      </c>
      <c r="J2523" s="78">
        <f>IF(OR($E2523="",$H2523=""),"",$H2523*$I2523)</f>
      </c>
      <c r="K2523" s="79" t="str">
        <v/>
      </c>
    </row>
    <row r="2524">
      <c r="A2524" s="81" t="str">
        <v/>
      </c>
      <c r="B2524" s="81" t="str">
        <v/>
      </c>
      <c r="C2524" s="83">
        <f>IF($E2524="","",IFERROR(VLOOKUP(TRIM(E2524&amp;""),'Référentiel Articles'!$A$2:$F$634,2,FALSE),""))</f>
      </c>
      <c r="D2524" s="83">
        <f>IF($E2524="","",IFERROR(VLOOKUP(TRIM(E2524&amp;""),'Référentiel Articles'!$A$2:$F$634,3,FALSE),""))</f>
      </c>
      <c r="E2524" s="81" t="str">
        <v/>
      </c>
      <c r="F2524" s="83">
        <f>IF($E2524="","",IFERROR(VLOOKUP(TRIM(E2524&amp;""),'Référentiel Articles'!$A$2:$F$634,4,FALSE),""))</f>
      </c>
      <c r="G2524" s="84">
        <f>IF($E2524="","",IFERROR(VLOOKUP(TRIM(E2524&amp;""),'Référentiel Articles'!$A$2:$F$634,5,FALSE),""))</f>
      </c>
      <c r="H2524" s="85" t="str">
        <v/>
      </c>
      <c r="I2524" s="84">
        <f>IF($E2524="","",IFERROR(VLOOKUP(TRIM(E2524&amp;""),'Référentiel Articles'!$A$2:$F$634,6,FALSE),""))</f>
      </c>
      <c r="J2524" s="90">
        <f>IF(OR($E2524="",$H2524=""),"",$H2524*$I2524)</f>
      </c>
      <c r="K2524" s="87" t="str">
        <v/>
      </c>
    </row>
    <row r="2525">
      <c r="A2525" s="74" t="str">
        <v/>
      </c>
      <c r="B2525" s="74" t="str">
        <v/>
      </c>
      <c r="C2525" s="75">
        <f>IF($E2525="","",IFERROR(VLOOKUP(TRIM(E2525&amp;""),'Référentiel Articles'!$A$2:$F$634,2,FALSE),""))</f>
      </c>
      <c r="D2525" s="75">
        <f>IF($E2525="","",IFERROR(VLOOKUP(TRIM(E2525&amp;""),'Référentiel Articles'!$A$2:$F$634,3,FALSE),""))</f>
      </c>
      <c r="E2525" s="74" t="str">
        <v/>
      </c>
      <c r="F2525" s="75">
        <f>IF($E2525="","",IFERROR(VLOOKUP(TRIM(E2525&amp;""),'Référentiel Articles'!$A$2:$F$634,4,FALSE),""))</f>
      </c>
      <c r="G2525" s="76">
        <f>IF($E2525="","",IFERROR(VLOOKUP(TRIM(E2525&amp;""),'Référentiel Articles'!$A$2:$F$634,5,FALSE),""))</f>
      </c>
      <c r="H2525" s="77" t="str">
        <v/>
      </c>
      <c r="I2525" s="76">
        <f>IF($E2525="","",IFERROR(VLOOKUP(TRIM(E2525&amp;""),'Référentiel Articles'!$A$2:$F$634,6,FALSE),""))</f>
      </c>
      <c r="J2525" s="78">
        <f>IF(OR($E2525="",$H2525=""),"",$H2525*$I2525)</f>
      </c>
      <c r="K2525" s="79" t="str">
        <v/>
      </c>
    </row>
    <row r="2526">
      <c r="A2526" s="81" t="str">
        <v/>
      </c>
      <c r="B2526" s="81" t="str">
        <v/>
      </c>
      <c r="C2526" s="83">
        <f>IF($E2526="","",IFERROR(VLOOKUP(TRIM(E2526&amp;""),'Référentiel Articles'!$A$2:$F$634,2,FALSE),""))</f>
      </c>
      <c r="D2526" s="83">
        <f>IF($E2526="","",IFERROR(VLOOKUP(TRIM(E2526&amp;""),'Référentiel Articles'!$A$2:$F$634,3,FALSE),""))</f>
      </c>
      <c r="E2526" s="81" t="str">
        <v/>
      </c>
      <c r="F2526" s="83">
        <f>IF($E2526="","",IFERROR(VLOOKUP(TRIM(E2526&amp;""),'Référentiel Articles'!$A$2:$F$634,4,FALSE),""))</f>
      </c>
      <c r="G2526" s="84">
        <f>IF($E2526="","",IFERROR(VLOOKUP(TRIM(E2526&amp;""),'Référentiel Articles'!$A$2:$F$634,5,FALSE),""))</f>
      </c>
      <c r="H2526" s="85" t="str">
        <v/>
      </c>
      <c r="I2526" s="84">
        <f>IF($E2526="","",IFERROR(VLOOKUP(TRIM(E2526&amp;""),'Référentiel Articles'!$A$2:$F$634,6,FALSE),""))</f>
      </c>
      <c r="J2526" s="90">
        <f>IF(OR($E2526="",$H2526=""),"",$H2526*$I2526)</f>
      </c>
      <c r="K2526" s="87" t="str">
        <v/>
      </c>
    </row>
    <row r="2527">
      <c r="A2527" s="74" t="str">
        <v/>
      </c>
      <c r="B2527" s="74" t="str">
        <v/>
      </c>
      <c r="C2527" s="75">
        <f>IF($E2527="","",IFERROR(VLOOKUP(TRIM(E2527&amp;""),'Référentiel Articles'!$A$2:$F$634,2,FALSE),""))</f>
      </c>
      <c r="D2527" s="75">
        <f>IF($E2527="","",IFERROR(VLOOKUP(TRIM(E2527&amp;""),'Référentiel Articles'!$A$2:$F$634,3,FALSE),""))</f>
      </c>
      <c r="E2527" s="74" t="str">
        <v/>
      </c>
      <c r="F2527" s="75">
        <f>IF($E2527="","",IFERROR(VLOOKUP(TRIM(E2527&amp;""),'Référentiel Articles'!$A$2:$F$634,4,FALSE),""))</f>
      </c>
      <c r="G2527" s="76">
        <f>IF($E2527="","",IFERROR(VLOOKUP(TRIM(E2527&amp;""),'Référentiel Articles'!$A$2:$F$634,5,FALSE),""))</f>
      </c>
      <c r="H2527" s="77" t="str">
        <v/>
      </c>
      <c r="I2527" s="76">
        <f>IF($E2527="","",IFERROR(VLOOKUP(TRIM(E2527&amp;""),'Référentiel Articles'!$A$2:$F$634,6,FALSE),""))</f>
      </c>
      <c r="J2527" s="78">
        <f>IF(OR($E2527="",$H2527=""),"",$H2527*$I2527)</f>
      </c>
      <c r="K2527" s="79" t="str">
        <v/>
      </c>
    </row>
    <row r="2528">
      <c r="A2528" s="81" t="str">
        <v/>
      </c>
      <c r="B2528" s="81" t="str">
        <v/>
      </c>
      <c r="C2528" s="83">
        <f>IF($E2528="","",IFERROR(VLOOKUP(TRIM(E2528&amp;""),'Référentiel Articles'!$A$2:$F$634,2,FALSE),""))</f>
      </c>
      <c r="D2528" s="83">
        <f>IF($E2528="","",IFERROR(VLOOKUP(TRIM(E2528&amp;""),'Référentiel Articles'!$A$2:$F$634,3,FALSE),""))</f>
      </c>
      <c r="E2528" s="81" t="str">
        <v/>
      </c>
      <c r="F2528" s="83">
        <f>IF($E2528="","",IFERROR(VLOOKUP(TRIM(E2528&amp;""),'Référentiel Articles'!$A$2:$F$634,4,FALSE),""))</f>
      </c>
      <c r="G2528" s="84">
        <f>IF($E2528="","",IFERROR(VLOOKUP(TRIM(E2528&amp;""),'Référentiel Articles'!$A$2:$F$634,5,FALSE),""))</f>
      </c>
      <c r="H2528" s="85" t="str">
        <v/>
      </c>
      <c r="I2528" s="84">
        <f>IF($E2528="","",IFERROR(VLOOKUP(TRIM(E2528&amp;""),'Référentiel Articles'!$A$2:$F$634,6,FALSE),""))</f>
      </c>
      <c r="J2528" s="90">
        <f>IF(OR($E2528="",$H2528=""),"",$H2528*$I2528)</f>
      </c>
      <c r="K2528" s="87" t="str">
        <v/>
      </c>
    </row>
    <row r="2529">
      <c r="A2529" s="74" t="str">
        <v/>
      </c>
      <c r="B2529" s="74" t="str">
        <v/>
      </c>
      <c r="C2529" s="75">
        <f>IF($E2529="","",IFERROR(VLOOKUP(TRIM(E2529&amp;""),'Référentiel Articles'!$A$2:$F$634,2,FALSE),""))</f>
      </c>
      <c r="D2529" s="75">
        <f>IF($E2529="","",IFERROR(VLOOKUP(TRIM(E2529&amp;""),'Référentiel Articles'!$A$2:$F$634,3,FALSE),""))</f>
      </c>
      <c r="E2529" s="74" t="str">
        <v/>
      </c>
      <c r="F2529" s="75">
        <f>IF($E2529="","",IFERROR(VLOOKUP(TRIM(E2529&amp;""),'Référentiel Articles'!$A$2:$F$634,4,FALSE),""))</f>
      </c>
      <c r="G2529" s="76">
        <f>IF($E2529="","",IFERROR(VLOOKUP(TRIM(E2529&amp;""),'Référentiel Articles'!$A$2:$F$634,5,FALSE),""))</f>
      </c>
      <c r="H2529" s="77" t="str">
        <v/>
      </c>
      <c r="I2529" s="76">
        <f>IF($E2529="","",IFERROR(VLOOKUP(TRIM(E2529&amp;""),'Référentiel Articles'!$A$2:$F$634,6,FALSE),""))</f>
      </c>
      <c r="J2529" s="78">
        <f>IF(OR($E2529="",$H2529=""),"",$H2529*$I2529)</f>
      </c>
      <c r="K2529" s="79" t="str">
        <v/>
      </c>
    </row>
    <row r="2530">
      <c r="A2530" s="81" t="str">
        <v/>
      </c>
      <c r="B2530" s="81" t="str">
        <v/>
      </c>
      <c r="C2530" s="83">
        <f>IF($E2530="","",IFERROR(VLOOKUP(TRIM(E2530&amp;""),'Référentiel Articles'!$A$2:$F$634,2,FALSE),""))</f>
      </c>
      <c r="D2530" s="83">
        <f>IF($E2530="","",IFERROR(VLOOKUP(TRIM(E2530&amp;""),'Référentiel Articles'!$A$2:$F$634,3,FALSE),""))</f>
      </c>
      <c r="E2530" s="81" t="str">
        <v/>
      </c>
      <c r="F2530" s="83">
        <f>IF($E2530="","",IFERROR(VLOOKUP(TRIM(E2530&amp;""),'Référentiel Articles'!$A$2:$F$634,4,FALSE),""))</f>
      </c>
      <c r="G2530" s="84">
        <f>IF($E2530="","",IFERROR(VLOOKUP(TRIM(E2530&amp;""),'Référentiel Articles'!$A$2:$F$634,5,FALSE),""))</f>
      </c>
      <c r="H2530" s="85" t="str">
        <v/>
      </c>
      <c r="I2530" s="84">
        <f>IF($E2530="","",IFERROR(VLOOKUP(TRIM(E2530&amp;""),'Référentiel Articles'!$A$2:$F$634,6,FALSE),""))</f>
      </c>
      <c r="J2530" s="90">
        <f>IF(OR($E2530="",$H2530=""),"",$H2530*$I2530)</f>
      </c>
      <c r="K2530" s="87" t="str">
        <v/>
      </c>
    </row>
    <row r="2531">
      <c r="A2531" s="74" t="str">
        <v/>
      </c>
      <c r="B2531" s="74" t="str">
        <v/>
      </c>
      <c r="C2531" s="75">
        <f>IF($E2531="","",IFERROR(VLOOKUP(TRIM(E2531&amp;""),'Référentiel Articles'!$A$2:$F$634,2,FALSE),""))</f>
      </c>
      <c r="D2531" s="75">
        <f>IF($E2531="","",IFERROR(VLOOKUP(TRIM(E2531&amp;""),'Référentiel Articles'!$A$2:$F$634,3,FALSE),""))</f>
      </c>
      <c r="E2531" s="74" t="str">
        <v/>
      </c>
      <c r="F2531" s="75">
        <f>IF($E2531="","",IFERROR(VLOOKUP(TRIM(E2531&amp;""),'Référentiel Articles'!$A$2:$F$634,4,FALSE),""))</f>
      </c>
      <c r="G2531" s="76">
        <f>IF($E2531="","",IFERROR(VLOOKUP(TRIM(E2531&amp;""),'Référentiel Articles'!$A$2:$F$634,5,FALSE),""))</f>
      </c>
      <c r="H2531" s="77" t="str">
        <v/>
      </c>
      <c r="I2531" s="76">
        <f>IF($E2531="","",IFERROR(VLOOKUP(TRIM(E2531&amp;""),'Référentiel Articles'!$A$2:$F$634,6,FALSE),""))</f>
      </c>
      <c r="J2531" s="78">
        <f>IF(OR($E2531="",$H2531=""),"",$H2531*$I2531)</f>
      </c>
      <c r="K2531" s="79" t="str">
        <v/>
      </c>
    </row>
    <row r="2532">
      <c r="A2532" s="81" t="str">
        <v/>
      </c>
      <c r="B2532" s="81" t="str">
        <v/>
      </c>
      <c r="C2532" s="83">
        <f>IF($E2532="","",IFERROR(VLOOKUP(TRIM(E2532&amp;""),'Référentiel Articles'!$A$2:$F$634,2,FALSE),""))</f>
      </c>
      <c r="D2532" s="83">
        <f>IF($E2532="","",IFERROR(VLOOKUP(TRIM(E2532&amp;""),'Référentiel Articles'!$A$2:$F$634,3,FALSE),""))</f>
      </c>
      <c r="E2532" s="81" t="str">
        <v/>
      </c>
      <c r="F2532" s="83">
        <f>IF($E2532="","",IFERROR(VLOOKUP(TRIM(E2532&amp;""),'Référentiel Articles'!$A$2:$F$634,4,FALSE),""))</f>
      </c>
      <c r="G2532" s="84">
        <f>IF($E2532="","",IFERROR(VLOOKUP(TRIM(E2532&amp;""),'Référentiel Articles'!$A$2:$F$634,5,FALSE),""))</f>
      </c>
      <c r="H2532" s="85" t="str">
        <v/>
      </c>
      <c r="I2532" s="84">
        <f>IF($E2532="","",IFERROR(VLOOKUP(TRIM(E2532&amp;""),'Référentiel Articles'!$A$2:$F$634,6,FALSE),""))</f>
      </c>
      <c r="J2532" s="90">
        <f>IF(OR($E2532="",$H2532=""),"",$H2532*$I2532)</f>
      </c>
      <c r="K2532" s="87" t="str">
        <v/>
      </c>
    </row>
    <row r="2533">
      <c r="A2533" s="74" t="str">
        <v/>
      </c>
      <c r="B2533" s="74" t="str">
        <v/>
      </c>
      <c r="C2533" s="75">
        <f>IF($E2533="","",IFERROR(VLOOKUP(TRIM(E2533&amp;""),'Référentiel Articles'!$A$2:$F$634,2,FALSE),""))</f>
      </c>
      <c r="D2533" s="75">
        <f>IF($E2533="","",IFERROR(VLOOKUP(TRIM(E2533&amp;""),'Référentiel Articles'!$A$2:$F$634,3,FALSE),""))</f>
      </c>
      <c r="E2533" s="74" t="str">
        <v/>
      </c>
      <c r="F2533" s="75">
        <f>IF($E2533="","",IFERROR(VLOOKUP(TRIM(E2533&amp;""),'Référentiel Articles'!$A$2:$F$634,4,FALSE),""))</f>
      </c>
      <c r="G2533" s="76">
        <f>IF($E2533="","",IFERROR(VLOOKUP(TRIM(E2533&amp;""),'Référentiel Articles'!$A$2:$F$634,5,FALSE),""))</f>
      </c>
      <c r="H2533" s="77" t="str">
        <v/>
      </c>
      <c r="I2533" s="76">
        <f>IF($E2533="","",IFERROR(VLOOKUP(TRIM(E2533&amp;""),'Référentiel Articles'!$A$2:$F$634,6,FALSE),""))</f>
      </c>
      <c r="J2533" s="78">
        <f>IF(OR($E2533="",$H2533=""),"",$H2533*$I2533)</f>
      </c>
      <c r="K2533" s="79" t="str">
        <v/>
      </c>
    </row>
    <row r="2534">
      <c r="A2534" s="81" t="str">
        <v/>
      </c>
      <c r="B2534" s="81" t="str">
        <v/>
      </c>
      <c r="C2534" s="83">
        <f>IF($E2534="","",IFERROR(VLOOKUP(TRIM(E2534&amp;""),'Référentiel Articles'!$A$2:$F$634,2,FALSE),""))</f>
      </c>
      <c r="D2534" s="83">
        <f>IF($E2534="","",IFERROR(VLOOKUP(TRIM(E2534&amp;""),'Référentiel Articles'!$A$2:$F$634,3,FALSE),""))</f>
      </c>
      <c r="E2534" s="81" t="str">
        <v/>
      </c>
      <c r="F2534" s="83">
        <f>IF($E2534="","",IFERROR(VLOOKUP(TRIM(E2534&amp;""),'Référentiel Articles'!$A$2:$F$634,4,FALSE),""))</f>
      </c>
      <c r="G2534" s="84">
        <f>IF($E2534="","",IFERROR(VLOOKUP(TRIM(E2534&amp;""),'Référentiel Articles'!$A$2:$F$634,5,FALSE),""))</f>
      </c>
      <c r="H2534" s="85" t="str">
        <v/>
      </c>
      <c r="I2534" s="84">
        <f>IF($E2534="","",IFERROR(VLOOKUP(TRIM(E2534&amp;""),'Référentiel Articles'!$A$2:$F$634,6,FALSE),""))</f>
      </c>
      <c r="J2534" s="90">
        <f>IF(OR($E2534="",$H2534=""),"",$H2534*$I2534)</f>
      </c>
      <c r="K2534" s="87" t="str">
        <v/>
      </c>
    </row>
    <row r="2535">
      <c r="A2535" s="74" t="str">
        <v/>
      </c>
      <c r="B2535" s="74" t="str">
        <v/>
      </c>
      <c r="C2535" s="75">
        <f>IF($E2535="","",IFERROR(VLOOKUP(TRIM(E2535&amp;""),'Référentiel Articles'!$A$2:$F$634,2,FALSE),""))</f>
      </c>
      <c r="D2535" s="75">
        <f>IF($E2535="","",IFERROR(VLOOKUP(TRIM(E2535&amp;""),'Référentiel Articles'!$A$2:$F$634,3,FALSE),""))</f>
      </c>
      <c r="E2535" s="74" t="str">
        <v/>
      </c>
      <c r="F2535" s="75">
        <f>IF($E2535="","",IFERROR(VLOOKUP(TRIM(E2535&amp;""),'Référentiel Articles'!$A$2:$F$634,4,FALSE),""))</f>
      </c>
      <c r="G2535" s="76">
        <f>IF($E2535="","",IFERROR(VLOOKUP(TRIM(E2535&amp;""),'Référentiel Articles'!$A$2:$F$634,5,FALSE),""))</f>
      </c>
      <c r="H2535" s="77" t="str">
        <v/>
      </c>
      <c r="I2535" s="76">
        <f>IF($E2535="","",IFERROR(VLOOKUP(TRIM(E2535&amp;""),'Référentiel Articles'!$A$2:$F$634,6,FALSE),""))</f>
      </c>
      <c r="J2535" s="78">
        <f>IF(OR($E2535="",$H2535=""),"",$H2535*$I2535)</f>
      </c>
      <c r="K2535" s="79" t="str">
        <v/>
      </c>
    </row>
    <row r="2536">
      <c r="A2536" s="81" t="str">
        <v/>
      </c>
      <c r="B2536" s="81" t="str">
        <v/>
      </c>
      <c r="C2536" s="83">
        <f>IF($E2536="","",IFERROR(VLOOKUP(TRIM(E2536&amp;""),'Référentiel Articles'!$A$2:$F$634,2,FALSE),""))</f>
      </c>
      <c r="D2536" s="83">
        <f>IF($E2536="","",IFERROR(VLOOKUP(TRIM(E2536&amp;""),'Référentiel Articles'!$A$2:$F$634,3,FALSE),""))</f>
      </c>
      <c r="E2536" s="81" t="str">
        <v/>
      </c>
      <c r="F2536" s="83">
        <f>IF($E2536="","",IFERROR(VLOOKUP(TRIM(E2536&amp;""),'Référentiel Articles'!$A$2:$F$634,4,FALSE),""))</f>
      </c>
      <c r="G2536" s="84">
        <f>IF($E2536="","",IFERROR(VLOOKUP(TRIM(E2536&amp;""),'Référentiel Articles'!$A$2:$F$634,5,FALSE),""))</f>
      </c>
      <c r="H2536" s="85" t="str">
        <v/>
      </c>
      <c r="I2536" s="84">
        <f>IF($E2536="","",IFERROR(VLOOKUP(TRIM(E2536&amp;""),'Référentiel Articles'!$A$2:$F$634,6,FALSE),""))</f>
      </c>
      <c r="J2536" s="90">
        <f>IF(OR($E2536="",$H2536=""),"",$H2536*$I2536)</f>
      </c>
      <c r="K2536" s="87" t="str">
        <v/>
      </c>
    </row>
    <row r="2537">
      <c r="A2537" s="74" t="str">
        <v/>
      </c>
      <c r="B2537" s="74" t="str">
        <v/>
      </c>
      <c r="C2537" s="75">
        <f>IF($E2537="","",IFERROR(VLOOKUP(TRIM(E2537&amp;""),'Référentiel Articles'!$A$2:$F$634,2,FALSE),""))</f>
      </c>
      <c r="D2537" s="75">
        <f>IF($E2537="","",IFERROR(VLOOKUP(TRIM(E2537&amp;""),'Référentiel Articles'!$A$2:$F$634,3,FALSE),""))</f>
      </c>
      <c r="E2537" s="74" t="str">
        <v/>
      </c>
      <c r="F2537" s="75">
        <f>IF($E2537="","",IFERROR(VLOOKUP(TRIM(E2537&amp;""),'Référentiel Articles'!$A$2:$F$634,4,FALSE),""))</f>
      </c>
      <c r="G2537" s="76">
        <f>IF($E2537="","",IFERROR(VLOOKUP(TRIM(E2537&amp;""),'Référentiel Articles'!$A$2:$F$634,5,FALSE),""))</f>
      </c>
      <c r="H2537" s="77" t="str">
        <v/>
      </c>
      <c r="I2537" s="76">
        <f>IF($E2537="","",IFERROR(VLOOKUP(TRIM(E2537&amp;""),'Référentiel Articles'!$A$2:$F$634,6,FALSE),""))</f>
      </c>
      <c r="J2537" s="78">
        <f>IF(OR($E2537="",$H2537=""),"",$H2537*$I2537)</f>
      </c>
      <c r="K2537" s="79" t="str">
        <v/>
      </c>
    </row>
    <row r="2538">
      <c r="A2538" s="81" t="str">
        <v/>
      </c>
      <c r="B2538" s="81" t="str">
        <v/>
      </c>
      <c r="C2538" s="83">
        <f>IF($E2538="","",IFERROR(VLOOKUP(TRIM(E2538&amp;""),'Référentiel Articles'!$A$2:$F$634,2,FALSE),""))</f>
      </c>
      <c r="D2538" s="83">
        <f>IF($E2538="","",IFERROR(VLOOKUP(TRIM(E2538&amp;""),'Référentiel Articles'!$A$2:$F$634,3,FALSE),""))</f>
      </c>
      <c r="E2538" s="81" t="str">
        <v/>
      </c>
      <c r="F2538" s="83">
        <f>IF($E2538="","",IFERROR(VLOOKUP(TRIM(E2538&amp;""),'Référentiel Articles'!$A$2:$F$634,4,FALSE),""))</f>
      </c>
      <c r="G2538" s="84">
        <f>IF($E2538="","",IFERROR(VLOOKUP(TRIM(E2538&amp;""),'Référentiel Articles'!$A$2:$F$634,5,FALSE),""))</f>
      </c>
      <c r="H2538" s="85" t="str">
        <v/>
      </c>
      <c r="I2538" s="84">
        <f>IF($E2538="","",IFERROR(VLOOKUP(TRIM(E2538&amp;""),'Référentiel Articles'!$A$2:$F$634,6,FALSE),""))</f>
      </c>
      <c r="J2538" s="90">
        <f>IF(OR($E2538="",$H2538=""),"",$H2538*$I2538)</f>
      </c>
      <c r="K2538" s="87" t="str">
        <v/>
      </c>
    </row>
    <row r="2539">
      <c r="A2539" s="74" t="str">
        <v/>
      </c>
      <c r="B2539" s="74" t="str">
        <v/>
      </c>
      <c r="C2539" s="75">
        <f>IF($E2539="","",IFERROR(VLOOKUP(TRIM(E2539&amp;""),'Référentiel Articles'!$A$2:$F$634,2,FALSE),""))</f>
      </c>
      <c r="D2539" s="75">
        <f>IF($E2539="","",IFERROR(VLOOKUP(TRIM(E2539&amp;""),'Référentiel Articles'!$A$2:$F$634,3,FALSE),""))</f>
      </c>
      <c r="E2539" s="74" t="str">
        <v/>
      </c>
      <c r="F2539" s="75">
        <f>IF($E2539="","",IFERROR(VLOOKUP(TRIM(E2539&amp;""),'Référentiel Articles'!$A$2:$F$634,4,FALSE),""))</f>
      </c>
      <c r="G2539" s="76">
        <f>IF($E2539="","",IFERROR(VLOOKUP(TRIM(E2539&amp;""),'Référentiel Articles'!$A$2:$F$634,5,FALSE),""))</f>
      </c>
      <c r="H2539" s="77" t="str">
        <v/>
      </c>
      <c r="I2539" s="76">
        <f>IF($E2539="","",IFERROR(VLOOKUP(TRIM(E2539&amp;""),'Référentiel Articles'!$A$2:$F$634,6,FALSE),""))</f>
      </c>
      <c r="J2539" s="78">
        <f>IF(OR($E2539="",$H2539=""),"",$H2539*$I2539)</f>
      </c>
      <c r="K2539" s="79" t="str">
        <v/>
      </c>
    </row>
    <row r="2540">
      <c r="A2540" s="81" t="str">
        <v/>
      </c>
      <c r="B2540" s="81" t="str">
        <v/>
      </c>
      <c r="C2540" s="83">
        <f>IF($E2540="","",IFERROR(VLOOKUP(TRIM(E2540&amp;""),'Référentiel Articles'!$A$2:$F$634,2,FALSE),""))</f>
      </c>
      <c r="D2540" s="83">
        <f>IF($E2540="","",IFERROR(VLOOKUP(TRIM(E2540&amp;""),'Référentiel Articles'!$A$2:$F$634,3,FALSE),""))</f>
      </c>
      <c r="E2540" s="81" t="str">
        <v/>
      </c>
      <c r="F2540" s="83">
        <f>IF($E2540="","",IFERROR(VLOOKUP(TRIM(E2540&amp;""),'Référentiel Articles'!$A$2:$F$634,4,FALSE),""))</f>
      </c>
      <c r="G2540" s="84">
        <f>IF($E2540="","",IFERROR(VLOOKUP(TRIM(E2540&amp;""),'Référentiel Articles'!$A$2:$F$634,5,FALSE),""))</f>
      </c>
      <c r="H2540" s="85" t="str">
        <v/>
      </c>
      <c r="I2540" s="84">
        <f>IF($E2540="","",IFERROR(VLOOKUP(TRIM(E2540&amp;""),'Référentiel Articles'!$A$2:$F$634,6,FALSE),""))</f>
      </c>
      <c r="J2540" s="90">
        <f>IF(OR($E2540="",$H2540=""),"",$H2540*$I2540)</f>
      </c>
      <c r="K2540" s="87" t="str">
        <v/>
      </c>
    </row>
    <row r="2541">
      <c r="A2541" s="74" t="str">
        <v/>
      </c>
      <c r="B2541" s="74" t="str">
        <v/>
      </c>
      <c r="C2541" s="75">
        <f>IF($E2541="","",IFERROR(VLOOKUP(TRIM(E2541&amp;""),'Référentiel Articles'!$A$2:$F$634,2,FALSE),""))</f>
      </c>
      <c r="D2541" s="75">
        <f>IF($E2541="","",IFERROR(VLOOKUP(TRIM(E2541&amp;""),'Référentiel Articles'!$A$2:$F$634,3,FALSE),""))</f>
      </c>
      <c r="E2541" s="74" t="str">
        <v/>
      </c>
      <c r="F2541" s="75">
        <f>IF($E2541="","",IFERROR(VLOOKUP(TRIM(E2541&amp;""),'Référentiel Articles'!$A$2:$F$634,4,FALSE),""))</f>
      </c>
      <c r="G2541" s="76">
        <f>IF($E2541="","",IFERROR(VLOOKUP(TRIM(E2541&amp;""),'Référentiel Articles'!$A$2:$F$634,5,FALSE),""))</f>
      </c>
      <c r="H2541" s="77" t="str">
        <v/>
      </c>
      <c r="I2541" s="76">
        <f>IF($E2541="","",IFERROR(VLOOKUP(TRIM(E2541&amp;""),'Référentiel Articles'!$A$2:$F$634,6,FALSE),""))</f>
      </c>
      <c r="J2541" s="78">
        <f>IF(OR($E2541="",$H2541=""),"",$H2541*$I2541)</f>
      </c>
      <c r="K2541" s="79" t="str">
        <v/>
      </c>
    </row>
    <row r="2542">
      <c r="A2542" s="81" t="str">
        <v/>
      </c>
      <c r="B2542" s="81" t="str">
        <v/>
      </c>
      <c r="C2542" s="83">
        <f>IF($E2542="","",IFERROR(VLOOKUP(TRIM(E2542&amp;""),'Référentiel Articles'!$A$2:$F$634,2,FALSE),""))</f>
      </c>
      <c r="D2542" s="83">
        <f>IF($E2542="","",IFERROR(VLOOKUP(TRIM(E2542&amp;""),'Référentiel Articles'!$A$2:$F$634,3,FALSE),""))</f>
      </c>
      <c r="E2542" s="81" t="str">
        <v/>
      </c>
      <c r="F2542" s="83">
        <f>IF($E2542="","",IFERROR(VLOOKUP(TRIM(E2542&amp;""),'Référentiel Articles'!$A$2:$F$634,4,FALSE),""))</f>
      </c>
      <c r="G2542" s="84">
        <f>IF($E2542="","",IFERROR(VLOOKUP(TRIM(E2542&amp;""),'Référentiel Articles'!$A$2:$F$634,5,FALSE),""))</f>
      </c>
      <c r="H2542" s="85" t="str">
        <v/>
      </c>
      <c r="I2542" s="84">
        <f>IF($E2542="","",IFERROR(VLOOKUP(TRIM(E2542&amp;""),'Référentiel Articles'!$A$2:$F$634,6,FALSE),""))</f>
      </c>
      <c r="J2542" s="90">
        <f>IF(OR($E2542="",$H2542=""),"",$H2542*$I2542)</f>
      </c>
      <c r="K2542" s="87" t="str">
        <v/>
      </c>
    </row>
    <row r="2543">
      <c r="A2543" s="74" t="str">
        <v/>
      </c>
      <c r="B2543" s="74" t="str">
        <v/>
      </c>
      <c r="C2543" s="75">
        <f>IF($E2543="","",IFERROR(VLOOKUP(TRIM(E2543&amp;""),'Référentiel Articles'!$A$2:$F$634,2,FALSE),""))</f>
      </c>
      <c r="D2543" s="75">
        <f>IF($E2543="","",IFERROR(VLOOKUP(TRIM(E2543&amp;""),'Référentiel Articles'!$A$2:$F$634,3,FALSE),""))</f>
      </c>
      <c r="E2543" s="74" t="str">
        <v/>
      </c>
      <c r="F2543" s="75">
        <f>IF($E2543="","",IFERROR(VLOOKUP(TRIM(E2543&amp;""),'Référentiel Articles'!$A$2:$F$634,4,FALSE),""))</f>
      </c>
      <c r="G2543" s="76">
        <f>IF($E2543="","",IFERROR(VLOOKUP(TRIM(E2543&amp;""),'Référentiel Articles'!$A$2:$F$634,5,FALSE),""))</f>
      </c>
      <c r="H2543" s="77" t="str">
        <v/>
      </c>
      <c r="I2543" s="76">
        <f>IF($E2543="","",IFERROR(VLOOKUP(TRIM(E2543&amp;""),'Référentiel Articles'!$A$2:$F$634,6,FALSE),""))</f>
      </c>
      <c r="J2543" s="78">
        <f>IF(OR($E2543="",$H2543=""),"",$H2543*$I2543)</f>
      </c>
      <c r="K2543" s="79" t="str">
        <v/>
      </c>
    </row>
    <row r="2544">
      <c r="A2544" s="81" t="str">
        <v/>
      </c>
      <c r="B2544" s="81" t="str">
        <v/>
      </c>
      <c r="C2544" s="83">
        <f>IF($E2544="","",IFERROR(VLOOKUP(TRIM(E2544&amp;""),'Référentiel Articles'!$A$2:$F$634,2,FALSE),""))</f>
      </c>
      <c r="D2544" s="83">
        <f>IF($E2544="","",IFERROR(VLOOKUP(TRIM(E2544&amp;""),'Référentiel Articles'!$A$2:$F$634,3,FALSE),""))</f>
      </c>
      <c r="E2544" s="81" t="str">
        <v/>
      </c>
      <c r="F2544" s="83">
        <f>IF($E2544="","",IFERROR(VLOOKUP(TRIM(E2544&amp;""),'Référentiel Articles'!$A$2:$F$634,4,FALSE),""))</f>
      </c>
      <c r="G2544" s="84">
        <f>IF($E2544="","",IFERROR(VLOOKUP(TRIM(E2544&amp;""),'Référentiel Articles'!$A$2:$F$634,5,FALSE),""))</f>
      </c>
      <c r="H2544" s="85" t="str">
        <v/>
      </c>
      <c r="I2544" s="84">
        <f>IF($E2544="","",IFERROR(VLOOKUP(TRIM(E2544&amp;""),'Référentiel Articles'!$A$2:$F$634,6,FALSE),""))</f>
      </c>
      <c r="J2544" s="90">
        <f>IF(OR($E2544="",$H2544=""),"",$H2544*$I2544)</f>
      </c>
      <c r="K2544" s="87" t="str">
        <v/>
      </c>
    </row>
    <row r="2545">
      <c r="A2545" s="74" t="str">
        <v/>
      </c>
      <c r="B2545" s="74" t="str">
        <v/>
      </c>
      <c r="C2545" s="75">
        <f>IF($E2545="","",IFERROR(VLOOKUP(TRIM(E2545&amp;""),'Référentiel Articles'!$A$2:$F$634,2,FALSE),""))</f>
      </c>
      <c r="D2545" s="75">
        <f>IF($E2545="","",IFERROR(VLOOKUP(TRIM(E2545&amp;""),'Référentiel Articles'!$A$2:$F$634,3,FALSE),""))</f>
      </c>
      <c r="E2545" s="74" t="str">
        <v/>
      </c>
      <c r="F2545" s="75">
        <f>IF($E2545="","",IFERROR(VLOOKUP(TRIM(E2545&amp;""),'Référentiel Articles'!$A$2:$F$634,4,FALSE),""))</f>
      </c>
      <c r="G2545" s="76">
        <f>IF($E2545="","",IFERROR(VLOOKUP(TRIM(E2545&amp;""),'Référentiel Articles'!$A$2:$F$634,5,FALSE),""))</f>
      </c>
      <c r="H2545" s="77" t="str">
        <v/>
      </c>
      <c r="I2545" s="76">
        <f>IF($E2545="","",IFERROR(VLOOKUP(TRIM(E2545&amp;""),'Référentiel Articles'!$A$2:$F$634,6,FALSE),""))</f>
      </c>
      <c r="J2545" s="78">
        <f>IF(OR($E2545="",$H2545=""),"",$H2545*$I2545)</f>
      </c>
      <c r="K2545" s="79" t="str">
        <v/>
      </c>
    </row>
    <row r="2546">
      <c r="A2546" s="81" t="str">
        <v/>
      </c>
      <c r="B2546" s="81" t="str">
        <v/>
      </c>
      <c r="C2546" s="83">
        <f>IF($E2546="","",IFERROR(VLOOKUP(TRIM(E2546&amp;""),'Référentiel Articles'!$A$2:$F$634,2,FALSE),""))</f>
      </c>
      <c r="D2546" s="83">
        <f>IF($E2546="","",IFERROR(VLOOKUP(TRIM(E2546&amp;""),'Référentiel Articles'!$A$2:$F$634,3,FALSE),""))</f>
      </c>
      <c r="E2546" s="81" t="str">
        <v/>
      </c>
      <c r="F2546" s="83">
        <f>IF($E2546="","",IFERROR(VLOOKUP(TRIM(E2546&amp;""),'Référentiel Articles'!$A$2:$F$634,4,FALSE),""))</f>
      </c>
      <c r="G2546" s="84">
        <f>IF($E2546="","",IFERROR(VLOOKUP(TRIM(E2546&amp;""),'Référentiel Articles'!$A$2:$F$634,5,FALSE),""))</f>
      </c>
      <c r="H2546" s="85" t="str">
        <v/>
      </c>
      <c r="I2546" s="84">
        <f>IF($E2546="","",IFERROR(VLOOKUP(TRIM(E2546&amp;""),'Référentiel Articles'!$A$2:$F$634,6,FALSE),""))</f>
      </c>
      <c r="J2546" s="90">
        <f>IF(OR($E2546="",$H2546=""),"",$H2546*$I2546)</f>
      </c>
      <c r="K2546" s="87" t="str">
        <v/>
      </c>
    </row>
    <row r="2547">
      <c r="A2547" s="74" t="str">
        <v/>
      </c>
      <c r="B2547" s="74" t="str">
        <v/>
      </c>
      <c r="C2547" s="75">
        <f>IF($E2547="","",IFERROR(VLOOKUP(TRIM(E2547&amp;""),'Référentiel Articles'!$A$2:$F$634,2,FALSE),""))</f>
      </c>
      <c r="D2547" s="75">
        <f>IF($E2547="","",IFERROR(VLOOKUP(TRIM(E2547&amp;""),'Référentiel Articles'!$A$2:$F$634,3,FALSE),""))</f>
      </c>
      <c r="E2547" s="74" t="str">
        <v/>
      </c>
      <c r="F2547" s="75">
        <f>IF($E2547="","",IFERROR(VLOOKUP(TRIM(E2547&amp;""),'Référentiel Articles'!$A$2:$F$634,4,FALSE),""))</f>
      </c>
      <c r="G2547" s="76">
        <f>IF($E2547="","",IFERROR(VLOOKUP(TRIM(E2547&amp;""),'Référentiel Articles'!$A$2:$F$634,5,FALSE),""))</f>
      </c>
      <c r="H2547" s="77" t="str">
        <v/>
      </c>
      <c r="I2547" s="76">
        <f>IF($E2547="","",IFERROR(VLOOKUP(TRIM(E2547&amp;""),'Référentiel Articles'!$A$2:$F$634,6,FALSE),""))</f>
      </c>
      <c r="J2547" s="78">
        <f>IF(OR($E2547="",$H2547=""),"",$H2547*$I2547)</f>
      </c>
      <c r="K2547" s="79" t="str">
        <v/>
      </c>
    </row>
    <row r="2548">
      <c r="A2548" s="81" t="str">
        <v/>
      </c>
      <c r="B2548" s="81" t="str">
        <v/>
      </c>
      <c r="C2548" s="83">
        <f>IF($E2548="","",IFERROR(VLOOKUP(TRIM(E2548&amp;""),'Référentiel Articles'!$A$2:$F$634,2,FALSE),""))</f>
      </c>
      <c r="D2548" s="83">
        <f>IF($E2548="","",IFERROR(VLOOKUP(TRIM(E2548&amp;""),'Référentiel Articles'!$A$2:$F$634,3,FALSE),""))</f>
      </c>
      <c r="E2548" s="81" t="str">
        <v/>
      </c>
      <c r="F2548" s="83">
        <f>IF($E2548="","",IFERROR(VLOOKUP(TRIM(E2548&amp;""),'Référentiel Articles'!$A$2:$F$634,4,FALSE),""))</f>
      </c>
      <c r="G2548" s="84">
        <f>IF($E2548="","",IFERROR(VLOOKUP(TRIM(E2548&amp;""),'Référentiel Articles'!$A$2:$F$634,5,FALSE),""))</f>
      </c>
      <c r="H2548" s="85" t="str">
        <v/>
      </c>
      <c r="I2548" s="84">
        <f>IF($E2548="","",IFERROR(VLOOKUP(TRIM(E2548&amp;""),'Référentiel Articles'!$A$2:$F$634,6,FALSE),""))</f>
      </c>
      <c r="J2548" s="90">
        <f>IF(OR($E2548="",$H2548=""),"",$H2548*$I2548)</f>
      </c>
      <c r="K2548" s="87" t="str">
        <v/>
      </c>
    </row>
    <row r="2549">
      <c r="A2549" s="74" t="str">
        <v/>
      </c>
      <c r="B2549" s="74" t="str">
        <v/>
      </c>
      <c r="C2549" s="75">
        <f>IF($E2549="","",IFERROR(VLOOKUP(TRIM(E2549&amp;""),'Référentiel Articles'!$A$2:$F$634,2,FALSE),""))</f>
      </c>
      <c r="D2549" s="75">
        <f>IF($E2549="","",IFERROR(VLOOKUP(TRIM(E2549&amp;""),'Référentiel Articles'!$A$2:$F$634,3,FALSE),""))</f>
      </c>
      <c r="E2549" s="74" t="str">
        <v/>
      </c>
      <c r="F2549" s="75">
        <f>IF($E2549="","",IFERROR(VLOOKUP(TRIM(E2549&amp;""),'Référentiel Articles'!$A$2:$F$634,4,FALSE),""))</f>
      </c>
      <c r="G2549" s="76">
        <f>IF($E2549="","",IFERROR(VLOOKUP(TRIM(E2549&amp;""),'Référentiel Articles'!$A$2:$F$634,5,FALSE),""))</f>
      </c>
      <c r="H2549" s="77" t="str">
        <v/>
      </c>
      <c r="I2549" s="76">
        <f>IF($E2549="","",IFERROR(VLOOKUP(TRIM(E2549&amp;""),'Référentiel Articles'!$A$2:$F$634,6,FALSE),""))</f>
      </c>
      <c r="J2549" s="78">
        <f>IF(OR($E2549="",$H2549=""),"",$H2549*$I2549)</f>
      </c>
      <c r="K2549" s="79" t="str">
        <v/>
      </c>
    </row>
    <row r="2550">
      <c r="A2550" s="81" t="str">
        <v/>
      </c>
      <c r="B2550" s="81" t="str">
        <v/>
      </c>
      <c r="C2550" s="83">
        <f>IF($E2550="","",IFERROR(VLOOKUP(TRIM(E2550&amp;""),'Référentiel Articles'!$A$2:$F$634,2,FALSE),""))</f>
      </c>
      <c r="D2550" s="83">
        <f>IF($E2550="","",IFERROR(VLOOKUP(TRIM(E2550&amp;""),'Référentiel Articles'!$A$2:$F$634,3,FALSE),""))</f>
      </c>
      <c r="E2550" s="81" t="str">
        <v/>
      </c>
      <c r="F2550" s="83">
        <f>IF($E2550="","",IFERROR(VLOOKUP(TRIM(E2550&amp;""),'Référentiel Articles'!$A$2:$F$634,4,FALSE),""))</f>
      </c>
      <c r="G2550" s="84">
        <f>IF($E2550="","",IFERROR(VLOOKUP(TRIM(E2550&amp;""),'Référentiel Articles'!$A$2:$F$634,5,FALSE),""))</f>
      </c>
      <c r="H2550" s="85" t="str">
        <v/>
      </c>
      <c r="I2550" s="84">
        <f>IF($E2550="","",IFERROR(VLOOKUP(TRIM(E2550&amp;""),'Référentiel Articles'!$A$2:$F$634,6,FALSE),""))</f>
      </c>
      <c r="J2550" s="90">
        <f>IF(OR($E2550="",$H2550=""),"",$H2550*$I2550)</f>
      </c>
      <c r="K2550" s="87" t="str">
        <v/>
      </c>
    </row>
    <row r="2551">
      <c r="A2551" s="74" t="str">
        <v/>
      </c>
      <c r="B2551" s="74" t="str">
        <v/>
      </c>
      <c r="C2551" s="75">
        <f>IF($E2551="","",IFERROR(VLOOKUP(TRIM(E2551&amp;""),'Référentiel Articles'!$A$2:$F$634,2,FALSE),""))</f>
      </c>
      <c r="D2551" s="75">
        <f>IF($E2551="","",IFERROR(VLOOKUP(TRIM(E2551&amp;""),'Référentiel Articles'!$A$2:$F$634,3,FALSE),""))</f>
      </c>
      <c r="E2551" s="74" t="str">
        <v/>
      </c>
      <c r="F2551" s="75">
        <f>IF($E2551="","",IFERROR(VLOOKUP(TRIM(E2551&amp;""),'Référentiel Articles'!$A$2:$F$634,4,FALSE),""))</f>
      </c>
      <c r="G2551" s="76">
        <f>IF($E2551="","",IFERROR(VLOOKUP(TRIM(E2551&amp;""),'Référentiel Articles'!$A$2:$F$634,5,FALSE),""))</f>
      </c>
      <c r="H2551" s="77" t="str">
        <v/>
      </c>
      <c r="I2551" s="76">
        <f>IF($E2551="","",IFERROR(VLOOKUP(TRIM(E2551&amp;""),'Référentiel Articles'!$A$2:$F$634,6,FALSE),""))</f>
      </c>
      <c r="J2551" s="78">
        <f>IF(OR($E2551="",$H2551=""),"",$H2551*$I2551)</f>
      </c>
      <c r="K2551" s="79" t="str">
        <v/>
      </c>
    </row>
    <row r="2552">
      <c r="A2552" s="81" t="str">
        <v/>
      </c>
      <c r="B2552" s="81" t="str">
        <v/>
      </c>
      <c r="C2552" s="83">
        <f>IF($E2552="","",IFERROR(VLOOKUP(TRIM(E2552&amp;""),'Référentiel Articles'!$A$2:$F$634,2,FALSE),""))</f>
      </c>
      <c r="D2552" s="83">
        <f>IF($E2552="","",IFERROR(VLOOKUP(TRIM(E2552&amp;""),'Référentiel Articles'!$A$2:$F$634,3,FALSE),""))</f>
      </c>
      <c r="E2552" s="81" t="str">
        <v/>
      </c>
      <c r="F2552" s="83">
        <f>IF($E2552="","",IFERROR(VLOOKUP(TRIM(E2552&amp;""),'Référentiel Articles'!$A$2:$F$634,4,FALSE),""))</f>
      </c>
      <c r="G2552" s="84">
        <f>IF($E2552="","",IFERROR(VLOOKUP(TRIM(E2552&amp;""),'Référentiel Articles'!$A$2:$F$634,5,FALSE),""))</f>
      </c>
      <c r="H2552" s="85" t="str">
        <v/>
      </c>
      <c r="I2552" s="84">
        <f>IF($E2552="","",IFERROR(VLOOKUP(TRIM(E2552&amp;""),'Référentiel Articles'!$A$2:$F$634,6,FALSE),""))</f>
      </c>
      <c r="J2552" s="90">
        <f>IF(OR($E2552="",$H2552=""),"",$H2552*$I2552)</f>
      </c>
      <c r="K2552" s="87" t="str">
        <v/>
      </c>
    </row>
    <row r="2553">
      <c r="A2553" s="74" t="str">
        <v/>
      </c>
      <c r="B2553" s="74" t="str">
        <v/>
      </c>
      <c r="C2553" s="75">
        <f>IF($E2553="","",IFERROR(VLOOKUP(TRIM(E2553&amp;""),'Référentiel Articles'!$A$2:$F$634,2,FALSE),""))</f>
      </c>
      <c r="D2553" s="75">
        <f>IF($E2553="","",IFERROR(VLOOKUP(TRIM(E2553&amp;""),'Référentiel Articles'!$A$2:$F$634,3,FALSE),""))</f>
      </c>
      <c r="E2553" s="74" t="str">
        <v/>
      </c>
      <c r="F2553" s="75">
        <f>IF($E2553="","",IFERROR(VLOOKUP(TRIM(E2553&amp;""),'Référentiel Articles'!$A$2:$F$634,4,FALSE),""))</f>
      </c>
      <c r="G2553" s="76">
        <f>IF($E2553="","",IFERROR(VLOOKUP(TRIM(E2553&amp;""),'Référentiel Articles'!$A$2:$F$634,5,FALSE),""))</f>
      </c>
      <c r="H2553" s="77" t="str">
        <v/>
      </c>
      <c r="I2553" s="76">
        <f>IF($E2553="","",IFERROR(VLOOKUP(TRIM(E2553&amp;""),'Référentiel Articles'!$A$2:$F$634,6,FALSE),""))</f>
      </c>
      <c r="J2553" s="78">
        <f>IF(OR($E2553="",$H2553=""),"",$H2553*$I2553)</f>
      </c>
      <c r="K2553" s="79" t="str">
        <v/>
      </c>
    </row>
    <row r="2554">
      <c r="A2554" s="81" t="str">
        <v/>
      </c>
      <c r="B2554" s="81" t="str">
        <v/>
      </c>
      <c r="C2554" s="83">
        <f>IF($E2554="","",IFERROR(VLOOKUP(TRIM(E2554&amp;""),'Référentiel Articles'!$A$2:$F$634,2,FALSE),""))</f>
      </c>
      <c r="D2554" s="83">
        <f>IF($E2554="","",IFERROR(VLOOKUP(TRIM(E2554&amp;""),'Référentiel Articles'!$A$2:$F$634,3,FALSE),""))</f>
      </c>
      <c r="E2554" s="81" t="str">
        <v/>
      </c>
      <c r="F2554" s="83">
        <f>IF($E2554="","",IFERROR(VLOOKUP(TRIM(E2554&amp;""),'Référentiel Articles'!$A$2:$F$634,4,FALSE),""))</f>
      </c>
      <c r="G2554" s="84">
        <f>IF($E2554="","",IFERROR(VLOOKUP(TRIM(E2554&amp;""),'Référentiel Articles'!$A$2:$F$634,5,FALSE),""))</f>
      </c>
      <c r="H2554" s="85" t="str">
        <v/>
      </c>
      <c r="I2554" s="84">
        <f>IF($E2554="","",IFERROR(VLOOKUP(TRIM(E2554&amp;""),'Référentiel Articles'!$A$2:$F$634,6,FALSE),""))</f>
      </c>
      <c r="J2554" s="90">
        <f>IF(OR($E2554="",$H2554=""),"",$H2554*$I2554)</f>
      </c>
      <c r="K2554" s="87" t="str">
        <v/>
      </c>
    </row>
    <row r="2555">
      <c r="A2555" s="74" t="str">
        <v/>
      </c>
      <c r="B2555" s="74" t="str">
        <v/>
      </c>
      <c r="C2555" s="75">
        <f>IF($E2555="","",IFERROR(VLOOKUP(TRIM(E2555&amp;""),'Référentiel Articles'!$A$2:$F$634,2,FALSE),""))</f>
      </c>
      <c r="D2555" s="75">
        <f>IF($E2555="","",IFERROR(VLOOKUP(TRIM(E2555&amp;""),'Référentiel Articles'!$A$2:$F$634,3,FALSE),""))</f>
      </c>
      <c r="E2555" s="74" t="str">
        <v/>
      </c>
      <c r="F2555" s="75">
        <f>IF($E2555="","",IFERROR(VLOOKUP(TRIM(E2555&amp;""),'Référentiel Articles'!$A$2:$F$634,4,FALSE),""))</f>
      </c>
      <c r="G2555" s="76">
        <f>IF($E2555="","",IFERROR(VLOOKUP(TRIM(E2555&amp;""),'Référentiel Articles'!$A$2:$F$634,5,FALSE),""))</f>
      </c>
      <c r="H2555" s="77" t="str">
        <v/>
      </c>
      <c r="I2555" s="76">
        <f>IF($E2555="","",IFERROR(VLOOKUP(TRIM(E2555&amp;""),'Référentiel Articles'!$A$2:$F$634,6,FALSE),""))</f>
      </c>
      <c r="J2555" s="78">
        <f>IF(OR($E2555="",$H2555=""),"",$H2555*$I2555)</f>
      </c>
      <c r="K2555" s="79" t="str">
        <v/>
      </c>
    </row>
    <row r="2556">
      <c r="A2556" s="81" t="str">
        <v/>
      </c>
      <c r="B2556" s="81" t="str">
        <v/>
      </c>
      <c r="C2556" s="83">
        <f>IF($E2556="","",IFERROR(VLOOKUP(TRIM(E2556&amp;""),'Référentiel Articles'!$A$2:$F$634,2,FALSE),""))</f>
      </c>
      <c r="D2556" s="83">
        <f>IF($E2556="","",IFERROR(VLOOKUP(TRIM(E2556&amp;""),'Référentiel Articles'!$A$2:$F$634,3,FALSE),""))</f>
      </c>
      <c r="E2556" s="81" t="str">
        <v/>
      </c>
      <c r="F2556" s="83">
        <f>IF($E2556="","",IFERROR(VLOOKUP(TRIM(E2556&amp;""),'Référentiel Articles'!$A$2:$F$634,4,FALSE),""))</f>
      </c>
      <c r="G2556" s="84">
        <f>IF($E2556="","",IFERROR(VLOOKUP(TRIM(E2556&amp;""),'Référentiel Articles'!$A$2:$F$634,5,FALSE),""))</f>
      </c>
      <c r="H2556" s="85" t="str">
        <v/>
      </c>
      <c r="I2556" s="84">
        <f>IF($E2556="","",IFERROR(VLOOKUP(TRIM(E2556&amp;""),'Référentiel Articles'!$A$2:$F$634,6,FALSE),""))</f>
      </c>
      <c r="J2556" s="90">
        <f>IF(OR($E2556="",$H2556=""),"",$H2556*$I2556)</f>
      </c>
      <c r="K2556" s="87" t="str">
        <v/>
      </c>
    </row>
    <row r="2557">
      <c r="A2557" s="74" t="str">
        <v/>
      </c>
      <c r="B2557" s="74" t="str">
        <v/>
      </c>
      <c r="C2557" s="75">
        <f>IF($E2557="","",IFERROR(VLOOKUP(TRIM(E2557&amp;""),'Référentiel Articles'!$A$2:$F$634,2,FALSE),""))</f>
      </c>
      <c r="D2557" s="75">
        <f>IF($E2557="","",IFERROR(VLOOKUP(TRIM(E2557&amp;""),'Référentiel Articles'!$A$2:$F$634,3,FALSE),""))</f>
      </c>
      <c r="E2557" s="74" t="str">
        <v/>
      </c>
      <c r="F2557" s="75">
        <f>IF($E2557="","",IFERROR(VLOOKUP(TRIM(E2557&amp;""),'Référentiel Articles'!$A$2:$F$634,4,FALSE),""))</f>
      </c>
      <c r="G2557" s="76">
        <f>IF($E2557="","",IFERROR(VLOOKUP(TRIM(E2557&amp;""),'Référentiel Articles'!$A$2:$F$634,5,FALSE),""))</f>
      </c>
      <c r="H2557" s="77" t="str">
        <v/>
      </c>
      <c r="I2557" s="76">
        <f>IF($E2557="","",IFERROR(VLOOKUP(TRIM(E2557&amp;""),'Référentiel Articles'!$A$2:$F$634,6,FALSE),""))</f>
      </c>
      <c r="J2557" s="78">
        <f>IF(OR($E2557="",$H2557=""),"",$H2557*$I2557)</f>
      </c>
      <c r="K2557" s="79" t="str">
        <v/>
      </c>
    </row>
    <row r="2558">
      <c r="A2558" s="81" t="str">
        <v/>
      </c>
      <c r="B2558" s="81" t="str">
        <v/>
      </c>
      <c r="C2558" s="83">
        <f>IF($E2558="","",IFERROR(VLOOKUP(TRIM(E2558&amp;""),'Référentiel Articles'!$A$2:$F$634,2,FALSE),""))</f>
      </c>
      <c r="D2558" s="83">
        <f>IF($E2558="","",IFERROR(VLOOKUP(TRIM(E2558&amp;""),'Référentiel Articles'!$A$2:$F$634,3,FALSE),""))</f>
      </c>
      <c r="E2558" s="81" t="str">
        <v/>
      </c>
      <c r="F2558" s="83">
        <f>IF($E2558="","",IFERROR(VLOOKUP(TRIM(E2558&amp;""),'Référentiel Articles'!$A$2:$F$634,4,FALSE),""))</f>
      </c>
      <c r="G2558" s="84">
        <f>IF($E2558="","",IFERROR(VLOOKUP(TRIM(E2558&amp;""),'Référentiel Articles'!$A$2:$F$634,5,FALSE),""))</f>
      </c>
      <c r="H2558" s="85" t="str">
        <v/>
      </c>
      <c r="I2558" s="84">
        <f>IF($E2558="","",IFERROR(VLOOKUP(TRIM(E2558&amp;""),'Référentiel Articles'!$A$2:$F$634,6,FALSE),""))</f>
      </c>
      <c r="J2558" s="90">
        <f>IF(OR($E2558="",$H2558=""),"",$H2558*$I2558)</f>
      </c>
      <c r="K2558" s="87" t="str">
        <v/>
      </c>
    </row>
    <row r="2559">
      <c r="A2559" s="74" t="str">
        <v/>
      </c>
      <c r="B2559" s="74" t="str">
        <v/>
      </c>
      <c r="C2559" s="75">
        <f>IF($E2559="","",IFERROR(VLOOKUP(TRIM(E2559&amp;""),'Référentiel Articles'!$A$2:$F$634,2,FALSE),""))</f>
      </c>
      <c r="D2559" s="75">
        <f>IF($E2559="","",IFERROR(VLOOKUP(TRIM(E2559&amp;""),'Référentiel Articles'!$A$2:$F$634,3,FALSE),""))</f>
      </c>
      <c r="E2559" s="74" t="str">
        <v/>
      </c>
      <c r="F2559" s="75">
        <f>IF($E2559="","",IFERROR(VLOOKUP(TRIM(E2559&amp;""),'Référentiel Articles'!$A$2:$F$634,4,FALSE),""))</f>
      </c>
      <c r="G2559" s="76">
        <f>IF($E2559="","",IFERROR(VLOOKUP(TRIM(E2559&amp;""),'Référentiel Articles'!$A$2:$F$634,5,FALSE),""))</f>
      </c>
      <c r="H2559" s="77" t="str">
        <v/>
      </c>
      <c r="I2559" s="76">
        <f>IF($E2559="","",IFERROR(VLOOKUP(TRIM(E2559&amp;""),'Référentiel Articles'!$A$2:$F$634,6,FALSE),""))</f>
      </c>
      <c r="J2559" s="78">
        <f>IF(OR($E2559="",$H2559=""),"",$H2559*$I2559)</f>
      </c>
      <c r="K2559" s="79" t="str">
        <v/>
      </c>
    </row>
    <row r="2560">
      <c r="A2560" s="81" t="str">
        <v/>
      </c>
      <c r="B2560" s="81" t="str">
        <v/>
      </c>
      <c r="C2560" s="83">
        <f>IF($E2560="","",IFERROR(VLOOKUP(TRIM(E2560&amp;""),'Référentiel Articles'!$A$2:$F$634,2,FALSE),""))</f>
      </c>
      <c r="D2560" s="83">
        <f>IF($E2560="","",IFERROR(VLOOKUP(TRIM(E2560&amp;""),'Référentiel Articles'!$A$2:$F$634,3,FALSE),""))</f>
      </c>
      <c r="E2560" s="81" t="str">
        <v/>
      </c>
      <c r="F2560" s="83">
        <f>IF($E2560="","",IFERROR(VLOOKUP(TRIM(E2560&amp;""),'Référentiel Articles'!$A$2:$F$634,4,FALSE),""))</f>
      </c>
      <c r="G2560" s="84">
        <f>IF($E2560="","",IFERROR(VLOOKUP(TRIM(E2560&amp;""),'Référentiel Articles'!$A$2:$F$634,5,FALSE),""))</f>
      </c>
      <c r="H2560" s="85" t="str">
        <v/>
      </c>
      <c r="I2560" s="84">
        <f>IF($E2560="","",IFERROR(VLOOKUP(TRIM(E2560&amp;""),'Référentiel Articles'!$A$2:$F$634,6,FALSE),""))</f>
      </c>
      <c r="J2560" s="90">
        <f>IF(OR($E2560="",$H2560=""),"",$H2560*$I2560)</f>
      </c>
      <c r="K2560" s="87" t="str">
        <v/>
      </c>
    </row>
    <row r="2561">
      <c r="A2561" s="74" t="str">
        <v/>
      </c>
      <c r="B2561" s="74" t="str">
        <v/>
      </c>
      <c r="C2561" s="75">
        <f>IF($E2561="","",IFERROR(VLOOKUP(TRIM(E2561&amp;""),'Référentiel Articles'!$A$2:$F$634,2,FALSE),""))</f>
      </c>
      <c r="D2561" s="75">
        <f>IF($E2561="","",IFERROR(VLOOKUP(TRIM(E2561&amp;""),'Référentiel Articles'!$A$2:$F$634,3,FALSE),""))</f>
      </c>
      <c r="E2561" s="74" t="str">
        <v/>
      </c>
      <c r="F2561" s="75">
        <f>IF($E2561="","",IFERROR(VLOOKUP(TRIM(E2561&amp;""),'Référentiel Articles'!$A$2:$F$634,4,FALSE),""))</f>
      </c>
      <c r="G2561" s="76">
        <f>IF($E2561="","",IFERROR(VLOOKUP(TRIM(E2561&amp;""),'Référentiel Articles'!$A$2:$F$634,5,FALSE),""))</f>
      </c>
      <c r="H2561" s="77" t="str">
        <v/>
      </c>
      <c r="I2561" s="76">
        <f>IF($E2561="","",IFERROR(VLOOKUP(TRIM(E2561&amp;""),'Référentiel Articles'!$A$2:$F$634,6,FALSE),""))</f>
      </c>
      <c r="J2561" s="78">
        <f>IF(OR($E2561="",$H2561=""),"",$H2561*$I2561)</f>
      </c>
      <c r="K2561" s="79" t="str">
        <v/>
      </c>
    </row>
    <row r="2562">
      <c r="A2562" s="81" t="str">
        <v/>
      </c>
      <c r="B2562" s="81" t="str">
        <v/>
      </c>
      <c r="C2562" s="83">
        <f>IF($E2562="","",IFERROR(VLOOKUP(TRIM(E2562&amp;""),'Référentiel Articles'!$A$2:$F$634,2,FALSE),""))</f>
      </c>
      <c r="D2562" s="83">
        <f>IF($E2562="","",IFERROR(VLOOKUP(TRIM(E2562&amp;""),'Référentiel Articles'!$A$2:$F$634,3,FALSE),""))</f>
      </c>
      <c r="E2562" s="81" t="str">
        <v/>
      </c>
      <c r="F2562" s="83">
        <f>IF($E2562="","",IFERROR(VLOOKUP(TRIM(E2562&amp;""),'Référentiel Articles'!$A$2:$F$634,4,FALSE),""))</f>
      </c>
      <c r="G2562" s="84">
        <f>IF($E2562="","",IFERROR(VLOOKUP(TRIM(E2562&amp;""),'Référentiel Articles'!$A$2:$F$634,5,FALSE),""))</f>
      </c>
      <c r="H2562" s="85" t="str">
        <v/>
      </c>
      <c r="I2562" s="84">
        <f>IF($E2562="","",IFERROR(VLOOKUP(TRIM(E2562&amp;""),'Référentiel Articles'!$A$2:$F$634,6,FALSE),""))</f>
      </c>
      <c r="J2562" s="90">
        <f>IF(OR($E2562="",$H2562=""),"",$H2562*$I2562)</f>
      </c>
      <c r="K2562" s="87" t="str">
        <v/>
      </c>
    </row>
    <row r="2563">
      <c r="A2563" s="74" t="str">
        <v/>
      </c>
      <c r="B2563" s="74" t="str">
        <v/>
      </c>
      <c r="C2563" s="75">
        <f>IF($E2563="","",IFERROR(VLOOKUP(TRIM(E2563&amp;""),'Référentiel Articles'!$A$2:$F$634,2,FALSE),""))</f>
      </c>
      <c r="D2563" s="75">
        <f>IF($E2563="","",IFERROR(VLOOKUP(TRIM(E2563&amp;""),'Référentiel Articles'!$A$2:$F$634,3,FALSE),""))</f>
      </c>
      <c r="E2563" s="74" t="str">
        <v/>
      </c>
      <c r="F2563" s="75">
        <f>IF($E2563="","",IFERROR(VLOOKUP(TRIM(E2563&amp;""),'Référentiel Articles'!$A$2:$F$634,4,FALSE),""))</f>
      </c>
      <c r="G2563" s="76">
        <f>IF($E2563="","",IFERROR(VLOOKUP(TRIM(E2563&amp;""),'Référentiel Articles'!$A$2:$F$634,5,FALSE),""))</f>
      </c>
      <c r="H2563" s="77" t="str">
        <v/>
      </c>
      <c r="I2563" s="76">
        <f>IF($E2563="","",IFERROR(VLOOKUP(TRIM(E2563&amp;""),'Référentiel Articles'!$A$2:$F$634,6,FALSE),""))</f>
      </c>
      <c r="J2563" s="78">
        <f>IF(OR($E2563="",$H2563=""),"",$H2563*$I2563)</f>
      </c>
      <c r="K2563" s="79" t="str">
        <v/>
      </c>
    </row>
    <row r="2564">
      <c r="A2564" s="81" t="str">
        <v/>
      </c>
      <c r="B2564" s="81" t="str">
        <v/>
      </c>
      <c r="C2564" s="83">
        <f>IF($E2564="","",IFERROR(VLOOKUP(TRIM(E2564&amp;""),'Référentiel Articles'!$A$2:$F$634,2,FALSE),""))</f>
      </c>
      <c r="D2564" s="83">
        <f>IF($E2564="","",IFERROR(VLOOKUP(TRIM(E2564&amp;""),'Référentiel Articles'!$A$2:$F$634,3,FALSE),""))</f>
      </c>
      <c r="E2564" s="81" t="str">
        <v/>
      </c>
      <c r="F2564" s="83">
        <f>IF($E2564="","",IFERROR(VLOOKUP(TRIM(E2564&amp;""),'Référentiel Articles'!$A$2:$F$634,4,FALSE),""))</f>
      </c>
      <c r="G2564" s="84">
        <f>IF($E2564="","",IFERROR(VLOOKUP(TRIM(E2564&amp;""),'Référentiel Articles'!$A$2:$F$634,5,FALSE),""))</f>
      </c>
      <c r="H2564" s="85" t="str">
        <v/>
      </c>
      <c r="I2564" s="84">
        <f>IF($E2564="","",IFERROR(VLOOKUP(TRIM(E2564&amp;""),'Référentiel Articles'!$A$2:$F$634,6,FALSE),""))</f>
      </c>
      <c r="J2564" s="90">
        <f>IF(OR($E2564="",$H2564=""),"",$H2564*$I2564)</f>
      </c>
      <c r="K2564" s="87" t="str">
        <v/>
      </c>
    </row>
    <row r="2565">
      <c r="A2565" s="74" t="str">
        <v/>
      </c>
      <c r="B2565" s="74" t="str">
        <v/>
      </c>
      <c r="C2565" s="75">
        <f>IF($E2565="","",IFERROR(VLOOKUP(TRIM(E2565&amp;""),'Référentiel Articles'!$A$2:$F$634,2,FALSE),""))</f>
      </c>
      <c r="D2565" s="75">
        <f>IF($E2565="","",IFERROR(VLOOKUP(TRIM(E2565&amp;""),'Référentiel Articles'!$A$2:$F$634,3,FALSE),""))</f>
      </c>
      <c r="E2565" s="74" t="str">
        <v/>
      </c>
      <c r="F2565" s="75">
        <f>IF($E2565="","",IFERROR(VLOOKUP(TRIM(E2565&amp;""),'Référentiel Articles'!$A$2:$F$634,4,FALSE),""))</f>
      </c>
      <c r="G2565" s="76">
        <f>IF($E2565="","",IFERROR(VLOOKUP(TRIM(E2565&amp;""),'Référentiel Articles'!$A$2:$F$634,5,FALSE),""))</f>
      </c>
      <c r="H2565" s="77" t="str">
        <v/>
      </c>
      <c r="I2565" s="76">
        <f>IF($E2565="","",IFERROR(VLOOKUP(TRIM(E2565&amp;""),'Référentiel Articles'!$A$2:$F$634,6,FALSE),""))</f>
      </c>
      <c r="J2565" s="78">
        <f>IF(OR($E2565="",$H2565=""),"",$H2565*$I2565)</f>
      </c>
      <c r="K2565" s="79" t="str">
        <v/>
      </c>
    </row>
    <row r="2566">
      <c r="A2566" s="81" t="str">
        <v/>
      </c>
      <c r="B2566" s="81" t="str">
        <v/>
      </c>
      <c r="C2566" s="83">
        <f>IF($E2566="","",IFERROR(VLOOKUP(TRIM(E2566&amp;""),'Référentiel Articles'!$A$2:$F$634,2,FALSE),""))</f>
      </c>
      <c r="D2566" s="83">
        <f>IF($E2566="","",IFERROR(VLOOKUP(TRIM(E2566&amp;""),'Référentiel Articles'!$A$2:$F$634,3,FALSE),""))</f>
      </c>
      <c r="E2566" s="81" t="str">
        <v/>
      </c>
      <c r="F2566" s="83">
        <f>IF($E2566="","",IFERROR(VLOOKUP(TRIM(E2566&amp;""),'Référentiel Articles'!$A$2:$F$634,4,FALSE),""))</f>
      </c>
      <c r="G2566" s="84">
        <f>IF($E2566="","",IFERROR(VLOOKUP(TRIM(E2566&amp;""),'Référentiel Articles'!$A$2:$F$634,5,FALSE),""))</f>
      </c>
      <c r="H2566" s="85" t="str">
        <v/>
      </c>
      <c r="I2566" s="84">
        <f>IF($E2566="","",IFERROR(VLOOKUP(TRIM(E2566&amp;""),'Référentiel Articles'!$A$2:$F$634,6,FALSE),""))</f>
      </c>
      <c r="J2566" s="90">
        <f>IF(OR($E2566="",$H2566=""),"",$H2566*$I2566)</f>
      </c>
      <c r="K2566" s="87" t="str">
        <v/>
      </c>
    </row>
    <row r="2567">
      <c r="A2567" s="74" t="str">
        <v/>
      </c>
      <c r="B2567" s="74" t="str">
        <v/>
      </c>
      <c r="C2567" s="75">
        <f>IF($E2567="","",IFERROR(VLOOKUP(TRIM(E2567&amp;""),'Référentiel Articles'!$A$2:$F$634,2,FALSE),""))</f>
      </c>
      <c r="D2567" s="75">
        <f>IF($E2567="","",IFERROR(VLOOKUP(TRIM(E2567&amp;""),'Référentiel Articles'!$A$2:$F$634,3,FALSE),""))</f>
      </c>
      <c r="E2567" s="74" t="str">
        <v/>
      </c>
      <c r="F2567" s="75">
        <f>IF($E2567="","",IFERROR(VLOOKUP(TRIM(E2567&amp;""),'Référentiel Articles'!$A$2:$F$634,4,FALSE),""))</f>
      </c>
      <c r="G2567" s="76">
        <f>IF($E2567="","",IFERROR(VLOOKUP(TRIM(E2567&amp;""),'Référentiel Articles'!$A$2:$F$634,5,FALSE),""))</f>
      </c>
      <c r="H2567" s="77" t="str">
        <v/>
      </c>
      <c r="I2567" s="76">
        <f>IF($E2567="","",IFERROR(VLOOKUP(TRIM(E2567&amp;""),'Référentiel Articles'!$A$2:$F$634,6,FALSE),""))</f>
      </c>
      <c r="J2567" s="78">
        <f>IF(OR($E2567="",$H2567=""),"",$H2567*$I2567)</f>
      </c>
      <c r="K2567" s="79" t="str">
        <v/>
      </c>
    </row>
    <row r="2568">
      <c r="A2568" s="81" t="str">
        <v/>
      </c>
      <c r="B2568" s="81" t="str">
        <v/>
      </c>
      <c r="C2568" s="83">
        <f>IF($E2568="","",IFERROR(VLOOKUP(TRIM(E2568&amp;""),'Référentiel Articles'!$A$2:$F$634,2,FALSE),""))</f>
      </c>
      <c r="D2568" s="83">
        <f>IF($E2568="","",IFERROR(VLOOKUP(TRIM(E2568&amp;""),'Référentiel Articles'!$A$2:$F$634,3,FALSE),""))</f>
      </c>
      <c r="E2568" s="81" t="str">
        <v/>
      </c>
      <c r="F2568" s="83">
        <f>IF($E2568="","",IFERROR(VLOOKUP(TRIM(E2568&amp;""),'Référentiel Articles'!$A$2:$F$634,4,FALSE),""))</f>
      </c>
      <c r="G2568" s="84">
        <f>IF($E2568="","",IFERROR(VLOOKUP(TRIM(E2568&amp;""),'Référentiel Articles'!$A$2:$F$634,5,FALSE),""))</f>
      </c>
      <c r="H2568" s="85" t="str">
        <v/>
      </c>
      <c r="I2568" s="84">
        <f>IF($E2568="","",IFERROR(VLOOKUP(TRIM(E2568&amp;""),'Référentiel Articles'!$A$2:$F$634,6,FALSE),""))</f>
      </c>
      <c r="J2568" s="90">
        <f>IF(OR($E2568="",$H2568=""),"",$H2568*$I2568)</f>
      </c>
      <c r="K2568" s="87" t="str">
        <v/>
      </c>
    </row>
    <row r="2569">
      <c r="A2569" s="74" t="str">
        <v/>
      </c>
      <c r="B2569" s="74" t="str">
        <v/>
      </c>
      <c r="C2569" s="75">
        <f>IF($E2569="","",IFERROR(VLOOKUP(TRIM(E2569&amp;""),'Référentiel Articles'!$A$2:$F$634,2,FALSE),""))</f>
      </c>
      <c r="D2569" s="75">
        <f>IF($E2569="","",IFERROR(VLOOKUP(TRIM(E2569&amp;""),'Référentiel Articles'!$A$2:$F$634,3,FALSE),""))</f>
      </c>
      <c r="E2569" s="74" t="str">
        <v/>
      </c>
      <c r="F2569" s="75">
        <f>IF($E2569="","",IFERROR(VLOOKUP(TRIM(E2569&amp;""),'Référentiel Articles'!$A$2:$F$634,4,FALSE),""))</f>
      </c>
      <c r="G2569" s="76">
        <f>IF($E2569="","",IFERROR(VLOOKUP(TRIM(E2569&amp;""),'Référentiel Articles'!$A$2:$F$634,5,FALSE),""))</f>
      </c>
      <c r="H2569" s="77" t="str">
        <v/>
      </c>
      <c r="I2569" s="76">
        <f>IF($E2569="","",IFERROR(VLOOKUP(TRIM(E2569&amp;""),'Référentiel Articles'!$A$2:$F$634,6,FALSE),""))</f>
      </c>
      <c r="J2569" s="78">
        <f>IF(OR($E2569="",$H2569=""),"",$H2569*$I2569)</f>
      </c>
      <c r="K2569" s="79" t="str">
        <v/>
      </c>
    </row>
    <row r="2570">
      <c r="A2570" s="81" t="str">
        <v/>
      </c>
      <c r="B2570" s="81" t="str">
        <v/>
      </c>
      <c r="C2570" s="83">
        <f>IF($E2570="","",IFERROR(VLOOKUP(TRIM(E2570&amp;""),'Référentiel Articles'!$A$2:$F$634,2,FALSE),""))</f>
      </c>
      <c r="D2570" s="83">
        <f>IF($E2570="","",IFERROR(VLOOKUP(TRIM(E2570&amp;""),'Référentiel Articles'!$A$2:$F$634,3,FALSE),""))</f>
      </c>
      <c r="E2570" s="81" t="str">
        <v/>
      </c>
      <c r="F2570" s="83">
        <f>IF($E2570="","",IFERROR(VLOOKUP(TRIM(E2570&amp;""),'Référentiel Articles'!$A$2:$F$634,4,FALSE),""))</f>
      </c>
      <c r="G2570" s="84">
        <f>IF($E2570="","",IFERROR(VLOOKUP(TRIM(E2570&amp;""),'Référentiel Articles'!$A$2:$F$634,5,FALSE),""))</f>
      </c>
      <c r="H2570" s="85" t="str">
        <v/>
      </c>
      <c r="I2570" s="84">
        <f>IF($E2570="","",IFERROR(VLOOKUP(TRIM(E2570&amp;""),'Référentiel Articles'!$A$2:$F$634,6,FALSE),""))</f>
      </c>
      <c r="J2570" s="90">
        <f>IF(OR($E2570="",$H2570=""),"",$H2570*$I2570)</f>
      </c>
      <c r="K2570" s="87" t="str">
        <v/>
      </c>
    </row>
    <row r="2571">
      <c r="A2571" s="74" t="str">
        <v/>
      </c>
      <c r="B2571" s="74" t="str">
        <v/>
      </c>
      <c r="C2571" s="75">
        <f>IF($E2571="","",IFERROR(VLOOKUP(TRIM(E2571&amp;""),'Référentiel Articles'!$A$2:$F$634,2,FALSE),""))</f>
      </c>
      <c r="D2571" s="75">
        <f>IF($E2571="","",IFERROR(VLOOKUP(TRIM(E2571&amp;""),'Référentiel Articles'!$A$2:$F$634,3,FALSE),""))</f>
      </c>
      <c r="E2571" s="74" t="str">
        <v/>
      </c>
      <c r="F2571" s="75">
        <f>IF($E2571="","",IFERROR(VLOOKUP(TRIM(E2571&amp;""),'Référentiel Articles'!$A$2:$F$634,4,FALSE),""))</f>
      </c>
      <c r="G2571" s="76">
        <f>IF($E2571="","",IFERROR(VLOOKUP(TRIM(E2571&amp;""),'Référentiel Articles'!$A$2:$F$634,5,FALSE),""))</f>
      </c>
      <c r="H2571" s="77" t="str">
        <v/>
      </c>
      <c r="I2571" s="76">
        <f>IF($E2571="","",IFERROR(VLOOKUP(TRIM(E2571&amp;""),'Référentiel Articles'!$A$2:$F$634,6,FALSE),""))</f>
      </c>
      <c r="J2571" s="78">
        <f>IF(OR($E2571="",$H2571=""),"",$H2571*$I2571)</f>
      </c>
      <c r="K2571" s="79" t="str">
        <v/>
      </c>
    </row>
    <row r="2572">
      <c r="A2572" s="81" t="str">
        <v/>
      </c>
      <c r="B2572" s="81" t="str">
        <v/>
      </c>
      <c r="C2572" s="83">
        <f>IF($E2572="","",IFERROR(VLOOKUP(TRIM(E2572&amp;""),'Référentiel Articles'!$A$2:$F$634,2,FALSE),""))</f>
      </c>
      <c r="D2572" s="83">
        <f>IF($E2572="","",IFERROR(VLOOKUP(TRIM(E2572&amp;""),'Référentiel Articles'!$A$2:$F$634,3,FALSE),""))</f>
      </c>
      <c r="E2572" s="81" t="str">
        <v/>
      </c>
      <c r="F2572" s="83">
        <f>IF($E2572="","",IFERROR(VLOOKUP(TRIM(E2572&amp;""),'Référentiel Articles'!$A$2:$F$634,4,FALSE),""))</f>
      </c>
      <c r="G2572" s="84">
        <f>IF($E2572="","",IFERROR(VLOOKUP(TRIM(E2572&amp;""),'Référentiel Articles'!$A$2:$F$634,5,FALSE),""))</f>
      </c>
      <c r="H2572" s="85" t="str">
        <v/>
      </c>
      <c r="I2572" s="84">
        <f>IF($E2572="","",IFERROR(VLOOKUP(TRIM(E2572&amp;""),'Référentiel Articles'!$A$2:$F$634,6,FALSE),""))</f>
      </c>
      <c r="J2572" s="90">
        <f>IF(OR($E2572="",$H2572=""),"",$H2572*$I2572)</f>
      </c>
      <c r="K2572" s="87" t="str">
        <v/>
      </c>
    </row>
    <row r="2573">
      <c r="A2573" s="74" t="str">
        <v/>
      </c>
      <c r="B2573" s="74" t="str">
        <v/>
      </c>
      <c r="C2573" s="75">
        <f>IF($E2573="","",IFERROR(VLOOKUP(TRIM(E2573&amp;""),'Référentiel Articles'!$A$2:$F$634,2,FALSE),""))</f>
      </c>
      <c r="D2573" s="75">
        <f>IF($E2573="","",IFERROR(VLOOKUP(TRIM(E2573&amp;""),'Référentiel Articles'!$A$2:$F$634,3,FALSE),""))</f>
      </c>
      <c r="E2573" s="74" t="str">
        <v/>
      </c>
      <c r="F2573" s="75">
        <f>IF($E2573="","",IFERROR(VLOOKUP(TRIM(E2573&amp;""),'Référentiel Articles'!$A$2:$F$634,4,FALSE),""))</f>
      </c>
      <c r="G2573" s="76">
        <f>IF($E2573="","",IFERROR(VLOOKUP(TRIM(E2573&amp;""),'Référentiel Articles'!$A$2:$F$634,5,FALSE),""))</f>
      </c>
      <c r="H2573" s="77" t="str">
        <v/>
      </c>
      <c r="I2573" s="76">
        <f>IF($E2573="","",IFERROR(VLOOKUP(TRIM(E2573&amp;""),'Référentiel Articles'!$A$2:$F$634,6,FALSE),""))</f>
      </c>
      <c r="J2573" s="78">
        <f>IF(OR($E2573="",$H2573=""),"",$H2573*$I2573)</f>
      </c>
      <c r="K2573" s="79" t="str">
        <v/>
      </c>
    </row>
    <row r="2574">
      <c r="A2574" s="81" t="str">
        <v/>
      </c>
      <c r="B2574" s="81" t="str">
        <v/>
      </c>
      <c r="C2574" s="83">
        <f>IF($E2574="","",IFERROR(VLOOKUP(TRIM(E2574&amp;""),'Référentiel Articles'!$A$2:$F$634,2,FALSE),""))</f>
      </c>
      <c r="D2574" s="83">
        <f>IF($E2574="","",IFERROR(VLOOKUP(TRIM(E2574&amp;""),'Référentiel Articles'!$A$2:$F$634,3,FALSE),""))</f>
      </c>
      <c r="E2574" s="81" t="str">
        <v/>
      </c>
      <c r="F2574" s="83">
        <f>IF($E2574="","",IFERROR(VLOOKUP(TRIM(E2574&amp;""),'Référentiel Articles'!$A$2:$F$634,4,FALSE),""))</f>
      </c>
      <c r="G2574" s="84">
        <f>IF($E2574="","",IFERROR(VLOOKUP(TRIM(E2574&amp;""),'Référentiel Articles'!$A$2:$F$634,5,FALSE),""))</f>
      </c>
      <c r="H2574" s="85" t="str">
        <v/>
      </c>
      <c r="I2574" s="84">
        <f>IF($E2574="","",IFERROR(VLOOKUP(TRIM(E2574&amp;""),'Référentiel Articles'!$A$2:$F$634,6,FALSE),""))</f>
      </c>
      <c r="J2574" s="90">
        <f>IF(OR($E2574="",$H2574=""),"",$H2574*$I2574)</f>
      </c>
      <c r="K2574" s="87" t="str">
        <v/>
      </c>
    </row>
    <row r="2575">
      <c r="A2575" s="74" t="str">
        <v/>
      </c>
      <c r="B2575" s="74" t="str">
        <v/>
      </c>
      <c r="C2575" s="75">
        <f>IF($E2575="","",IFERROR(VLOOKUP(TRIM(E2575&amp;""),'Référentiel Articles'!$A$2:$F$634,2,FALSE),""))</f>
      </c>
      <c r="D2575" s="75">
        <f>IF($E2575="","",IFERROR(VLOOKUP(TRIM(E2575&amp;""),'Référentiel Articles'!$A$2:$F$634,3,FALSE),""))</f>
      </c>
      <c r="E2575" s="74" t="str">
        <v/>
      </c>
      <c r="F2575" s="75">
        <f>IF($E2575="","",IFERROR(VLOOKUP(TRIM(E2575&amp;""),'Référentiel Articles'!$A$2:$F$634,4,FALSE),""))</f>
      </c>
      <c r="G2575" s="76">
        <f>IF($E2575="","",IFERROR(VLOOKUP(TRIM(E2575&amp;""),'Référentiel Articles'!$A$2:$F$634,5,FALSE),""))</f>
      </c>
      <c r="H2575" s="77" t="str">
        <v/>
      </c>
      <c r="I2575" s="76">
        <f>IF($E2575="","",IFERROR(VLOOKUP(TRIM(E2575&amp;""),'Référentiel Articles'!$A$2:$F$634,6,FALSE),""))</f>
      </c>
      <c r="J2575" s="78">
        <f>IF(OR($E2575="",$H2575=""),"",$H2575*$I2575)</f>
      </c>
      <c r="K2575" s="79" t="str">
        <v/>
      </c>
    </row>
    <row r="2576">
      <c r="A2576" s="81" t="str">
        <v/>
      </c>
      <c r="B2576" s="81" t="str">
        <v/>
      </c>
      <c r="C2576" s="83">
        <f>IF($E2576="","",IFERROR(VLOOKUP(TRIM(E2576&amp;""),'Référentiel Articles'!$A$2:$F$634,2,FALSE),""))</f>
      </c>
      <c r="D2576" s="83">
        <f>IF($E2576="","",IFERROR(VLOOKUP(TRIM(E2576&amp;""),'Référentiel Articles'!$A$2:$F$634,3,FALSE),""))</f>
      </c>
      <c r="E2576" s="81" t="str">
        <v/>
      </c>
      <c r="F2576" s="83">
        <f>IF($E2576="","",IFERROR(VLOOKUP(TRIM(E2576&amp;""),'Référentiel Articles'!$A$2:$F$634,4,FALSE),""))</f>
      </c>
      <c r="G2576" s="84">
        <f>IF($E2576="","",IFERROR(VLOOKUP(TRIM(E2576&amp;""),'Référentiel Articles'!$A$2:$F$634,5,FALSE),""))</f>
      </c>
      <c r="H2576" s="85" t="str">
        <v/>
      </c>
      <c r="I2576" s="84">
        <f>IF($E2576="","",IFERROR(VLOOKUP(TRIM(E2576&amp;""),'Référentiel Articles'!$A$2:$F$634,6,FALSE),""))</f>
      </c>
      <c r="J2576" s="90">
        <f>IF(OR($E2576="",$H2576=""),"",$H2576*$I2576)</f>
      </c>
      <c r="K2576" s="87" t="str">
        <v/>
      </c>
    </row>
    <row r="2577">
      <c r="A2577" s="74" t="str">
        <v/>
      </c>
      <c r="B2577" s="74" t="str">
        <v/>
      </c>
      <c r="C2577" s="75">
        <f>IF($E2577="","",IFERROR(VLOOKUP(TRIM(E2577&amp;""),'Référentiel Articles'!$A$2:$F$634,2,FALSE),""))</f>
      </c>
      <c r="D2577" s="75">
        <f>IF($E2577="","",IFERROR(VLOOKUP(TRIM(E2577&amp;""),'Référentiel Articles'!$A$2:$F$634,3,FALSE),""))</f>
      </c>
      <c r="E2577" s="74" t="str">
        <v/>
      </c>
      <c r="F2577" s="75">
        <f>IF($E2577="","",IFERROR(VLOOKUP(TRIM(E2577&amp;""),'Référentiel Articles'!$A$2:$F$634,4,FALSE),""))</f>
      </c>
      <c r="G2577" s="76">
        <f>IF($E2577="","",IFERROR(VLOOKUP(TRIM(E2577&amp;""),'Référentiel Articles'!$A$2:$F$634,5,FALSE),""))</f>
      </c>
      <c r="H2577" s="77" t="str">
        <v/>
      </c>
      <c r="I2577" s="76">
        <f>IF($E2577="","",IFERROR(VLOOKUP(TRIM(E2577&amp;""),'Référentiel Articles'!$A$2:$F$634,6,FALSE),""))</f>
      </c>
      <c r="J2577" s="78">
        <f>IF(OR($E2577="",$H2577=""),"",$H2577*$I2577)</f>
      </c>
      <c r="K2577" s="79" t="str">
        <v/>
      </c>
    </row>
    <row r="2578">
      <c r="A2578" s="81" t="str">
        <v/>
      </c>
      <c r="B2578" s="81" t="str">
        <v/>
      </c>
      <c r="C2578" s="83">
        <f>IF($E2578="","",IFERROR(VLOOKUP(TRIM(E2578&amp;""),'Référentiel Articles'!$A$2:$F$634,2,FALSE),""))</f>
      </c>
      <c r="D2578" s="83">
        <f>IF($E2578="","",IFERROR(VLOOKUP(TRIM(E2578&amp;""),'Référentiel Articles'!$A$2:$F$634,3,FALSE),""))</f>
      </c>
      <c r="E2578" s="81" t="str">
        <v/>
      </c>
      <c r="F2578" s="83">
        <f>IF($E2578="","",IFERROR(VLOOKUP(TRIM(E2578&amp;""),'Référentiel Articles'!$A$2:$F$634,4,FALSE),""))</f>
      </c>
      <c r="G2578" s="84">
        <f>IF($E2578="","",IFERROR(VLOOKUP(TRIM(E2578&amp;""),'Référentiel Articles'!$A$2:$F$634,5,FALSE),""))</f>
      </c>
      <c r="H2578" s="85" t="str">
        <v/>
      </c>
      <c r="I2578" s="84">
        <f>IF($E2578="","",IFERROR(VLOOKUP(TRIM(E2578&amp;""),'Référentiel Articles'!$A$2:$F$634,6,FALSE),""))</f>
      </c>
      <c r="J2578" s="90">
        <f>IF(OR($E2578="",$H2578=""),"",$H2578*$I2578)</f>
      </c>
      <c r="K2578" s="87" t="str">
        <v/>
      </c>
    </row>
    <row r="2579">
      <c r="A2579" s="74" t="str">
        <v/>
      </c>
      <c r="B2579" s="74" t="str">
        <v/>
      </c>
      <c r="C2579" s="75">
        <f>IF($E2579="","",IFERROR(VLOOKUP(TRIM(E2579&amp;""),'Référentiel Articles'!$A$2:$F$634,2,FALSE),""))</f>
      </c>
      <c r="D2579" s="75">
        <f>IF($E2579="","",IFERROR(VLOOKUP(TRIM(E2579&amp;""),'Référentiel Articles'!$A$2:$F$634,3,FALSE),""))</f>
      </c>
      <c r="E2579" s="74" t="str">
        <v/>
      </c>
      <c r="F2579" s="75">
        <f>IF($E2579="","",IFERROR(VLOOKUP(TRIM(E2579&amp;""),'Référentiel Articles'!$A$2:$F$634,4,FALSE),""))</f>
      </c>
      <c r="G2579" s="76">
        <f>IF($E2579="","",IFERROR(VLOOKUP(TRIM(E2579&amp;""),'Référentiel Articles'!$A$2:$F$634,5,FALSE),""))</f>
      </c>
      <c r="H2579" s="77" t="str">
        <v/>
      </c>
      <c r="I2579" s="76">
        <f>IF($E2579="","",IFERROR(VLOOKUP(TRIM(E2579&amp;""),'Référentiel Articles'!$A$2:$F$634,6,FALSE),""))</f>
      </c>
      <c r="J2579" s="78">
        <f>IF(OR($E2579="",$H2579=""),"",$H2579*$I2579)</f>
      </c>
      <c r="K2579" s="79" t="str">
        <v/>
      </c>
    </row>
    <row r="2580">
      <c r="A2580" s="81" t="str">
        <v/>
      </c>
      <c r="B2580" s="81" t="str">
        <v/>
      </c>
      <c r="C2580" s="83">
        <f>IF($E2580="","",IFERROR(VLOOKUP(TRIM(E2580&amp;""),'Référentiel Articles'!$A$2:$F$634,2,FALSE),""))</f>
      </c>
      <c r="D2580" s="83">
        <f>IF($E2580="","",IFERROR(VLOOKUP(TRIM(E2580&amp;""),'Référentiel Articles'!$A$2:$F$634,3,FALSE),""))</f>
      </c>
      <c r="E2580" s="81" t="str">
        <v/>
      </c>
      <c r="F2580" s="83">
        <f>IF($E2580="","",IFERROR(VLOOKUP(TRIM(E2580&amp;""),'Référentiel Articles'!$A$2:$F$634,4,FALSE),""))</f>
      </c>
      <c r="G2580" s="84">
        <f>IF($E2580="","",IFERROR(VLOOKUP(TRIM(E2580&amp;""),'Référentiel Articles'!$A$2:$F$634,5,FALSE),""))</f>
      </c>
      <c r="H2580" s="85" t="str">
        <v/>
      </c>
      <c r="I2580" s="84">
        <f>IF($E2580="","",IFERROR(VLOOKUP(TRIM(E2580&amp;""),'Référentiel Articles'!$A$2:$F$634,6,FALSE),""))</f>
      </c>
      <c r="J2580" s="90">
        <f>IF(OR($E2580="",$H2580=""),"",$H2580*$I2580)</f>
      </c>
      <c r="K2580" s="87" t="str">
        <v/>
      </c>
    </row>
    <row r="2581">
      <c r="A2581" s="74" t="str">
        <v/>
      </c>
      <c r="B2581" s="74" t="str">
        <v/>
      </c>
      <c r="C2581" s="75">
        <f>IF($E2581="","",IFERROR(VLOOKUP(TRIM(E2581&amp;""),'Référentiel Articles'!$A$2:$F$634,2,FALSE),""))</f>
      </c>
      <c r="D2581" s="75">
        <f>IF($E2581="","",IFERROR(VLOOKUP(TRIM(E2581&amp;""),'Référentiel Articles'!$A$2:$F$634,3,FALSE),""))</f>
      </c>
      <c r="E2581" s="74" t="str">
        <v/>
      </c>
      <c r="F2581" s="75">
        <f>IF($E2581="","",IFERROR(VLOOKUP(TRIM(E2581&amp;""),'Référentiel Articles'!$A$2:$F$634,4,FALSE),""))</f>
      </c>
      <c r="G2581" s="76">
        <f>IF($E2581="","",IFERROR(VLOOKUP(TRIM(E2581&amp;""),'Référentiel Articles'!$A$2:$F$634,5,FALSE),""))</f>
      </c>
      <c r="H2581" s="77" t="str">
        <v/>
      </c>
      <c r="I2581" s="76">
        <f>IF($E2581="","",IFERROR(VLOOKUP(TRIM(E2581&amp;""),'Référentiel Articles'!$A$2:$F$634,6,FALSE),""))</f>
      </c>
      <c r="J2581" s="78">
        <f>IF(OR($E2581="",$H2581=""),"",$H2581*$I2581)</f>
      </c>
      <c r="K2581" s="79" t="str">
        <v/>
      </c>
    </row>
    <row r="2582">
      <c r="A2582" s="81" t="str">
        <v/>
      </c>
      <c r="B2582" s="81" t="str">
        <v/>
      </c>
      <c r="C2582" s="83">
        <f>IF($E2582="","",IFERROR(VLOOKUP(TRIM(E2582&amp;""),'Référentiel Articles'!$A$2:$F$634,2,FALSE),""))</f>
      </c>
      <c r="D2582" s="83">
        <f>IF($E2582="","",IFERROR(VLOOKUP(TRIM(E2582&amp;""),'Référentiel Articles'!$A$2:$F$634,3,FALSE),""))</f>
      </c>
      <c r="E2582" s="81" t="str">
        <v/>
      </c>
      <c r="F2582" s="83">
        <f>IF($E2582="","",IFERROR(VLOOKUP(TRIM(E2582&amp;""),'Référentiel Articles'!$A$2:$F$634,4,FALSE),""))</f>
      </c>
      <c r="G2582" s="84">
        <f>IF($E2582="","",IFERROR(VLOOKUP(TRIM(E2582&amp;""),'Référentiel Articles'!$A$2:$F$634,5,FALSE),""))</f>
      </c>
      <c r="H2582" s="85" t="str">
        <v/>
      </c>
      <c r="I2582" s="84">
        <f>IF($E2582="","",IFERROR(VLOOKUP(TRIM(E2582&amp;""),'Référentiel Articles'!$A$2:$F$634,6,FALSE),""))</f>
      </c>
      <c r="J2582" s="90">
        <f>IF(OR($E2582="",$H2582=""),"",$H2582*$I2582)</f>
      </c>
      <c r="K2582" s="87" t="str">
        <v/>
      </c>
    </row>
    <row r="2583">
      <c r="A2583" s="74" t="str">
        <v/>
      </c>
      <c r="B2583" s="74" t="str">
        <v/>
      </c>
      <c r="C2583" s="75">
        <f>IF($E2583="","",IFERROR(VLOOKUP(TRIM(E2583&amp;""),'Référentiel Articles'!$A$2:$F$634,2,FALSE),""))</f>
      </c>
      <c r="D2583" s="75">
        <f>IF($E2583="","",IFERROR(VLOOKUP(TRIM(E2583&amp;""),'Référentiel Articles'!$A$2:$F$634,3,FALSE),""))</f>
      </c>
      <c r="E2583" s="74" t="str">
        <v/>
      </c>
      <c r="F2583" s="75">
        <f>IF($E2583="","",IFERROR(VLOOKUP(TRIM(E2583&amp;""),'Référentiel Articles'!$A$2:$F$634,4,FALSE),""))</f>
      </c>
      <c r="G2583" s="76">
        <f>IF($E2583="","",IFERROR(VLOOKUP(TRIM(E2583&amp;""),'Référentiel Articles'!$A$2:$F$634,5,FALSE),""))</f>
      </c>
      <c r="H2583" s="77" t="str">
        <v/>
      </c>
      <c r="I2583" s="76">
        <f>IF($E2583="","",IFERROR(VLOOKUP(TRIM(E2583&amp;""),'Référentiel Articles'!$A$2:$F$634,6,FALSE),""))</f>
      </c>
      <c r="J2583" s="78">
        <f>IF(OR($E2583="",$H2583=""),"",$H2583*$I2583)</f>
      </c>
      <c r="K2583" s="79" t="str">
        <v/>
      </c>
    </row>
    <row r="2584">
      <c r="A2584" s="81" t="str">
        <v/>
      </c>
      <c r="B2584" s="81" t="str">
        <v/>
      </c>
      <c r="C2584" s="83">
        <f>IF($E2584="","",IFERROR(VLOOKUP(TRIM(E2584&amp;""),'Référentiel Articles'!$A$2:$F$634,2,FALSE),""))</f>
      </c>
      <c r="D2584" s="83">
        <f>IF($E2584="","",IFERROR(VLOOKUP(TRIM(E2584&amp;""),'Référentiel Articles'!$A$2:$F$634,3,FALSE),""))</f>
      </c>
      <c r="E2584" s="81" t="str">
        <v/>
      </c>
      <c r="F2584" s="83">
        <f>IF($E2584="","",IFERROR(VLOOKUP(TRIM(E2584&amp;""),'Référentiel Articles'!$A$2:$F$634,4,FALSE),""))</f>
      </c>
      <c r="G2584" s="84">
        <f>IF($E2584="","",IFERROR(VLOOKUP(TRIM(E2584&amp;""),'Référentiel Articles'!$A$2:$F$634,5,FALSE),""))</f>
      </c>
      <c r="H2584" s="85" t="str">
        <v/>
      </c>
      <c r="I2584" s="84">
        <f>IF($E2584="","",IFERROR(VLOOKUP(TRIM(E2584&amp;""),'Référentiel Articles'!$A$2:$F$634,6,FALSE),""))</f>
      </c>
      <c r="J2584" s="90">
        <f>IF(OR($E2584="",$H2584=""),"",$H2584*$I2584)</f>
      </c>
      <c r="K2584" s="87" t="str">
        <v/>
      </c>
    </row>
    <row r="2585">
      <c r="A2585" s="74" t="str">
        <v/>
      </c>
      <c r="B2585" s="74" t="str">
        <v/>
      </c>
      <c r="C2585" s="75">
        <f>IF($E2585="","",IFERROR(VLOOKUP(TRIM(E2585&amp;""),'Référentiel Articles'!$A$2:$F$634,2,FALSE),""))</f>
      </c>
      <c r="D2585" s="75">
        <f>IF($E2585="","",IFERROR(VLOOKUP(TRIM(E2585&amp;""),'Référentiel Articles'!$A$2:$F$634,3,FALSE),""))</f>
      </c>
      <c r="E2585" s="74" t="str">
        <v/>
      </c>
      <c r="F2585" s="75">
        <f>IF($E2585="","",IFERROR(VLOOKUP(TRIM(E2585&amp;""),'Référentiel Articles'!$A$2:$F$634,4,FALSE),""))</f>
      </c>
      <c r="G2585" s="76">
        <f>IF($E2585="","",IFERROR(VLOOKUP(TRIM(E2585&amp;""),'Référentiel Articles'!$A$2:$F$634,5,FALSE),""))</f>
      </c>
      <c r="H2585" s="77" t="str">
        <v/>
      </c>
      <c r="I2585" s="76">
        <f>IF($E2585="","",IFERROR(VLOOKUP(TRIM(E2585&amp;""),'Référentiel Articles'!$A$2:$F$634,6,FALSE),""))</f>
      </c>
      <c r="J2585" s="78">
        <f>IF(OR($E2585="",$H2585=""),"",$H2585*$I2585)</f>
      </c>
      <c r="K2585" s="79" t="str">
        <v/>
      </c>
    </row>
    <row r="2586">
      <c r="A2586" s="81" t="str">
        <v/>
      </c>
      <c r="B2586" s="81" t="str">
        <v/>
      </c>
      <c r="C2586" s="83">
        <f>IF($E2586="","",IFERROR(VLOOKUP(TRIM(E2586&amp;""),'Référentiel Articles'!$A$2:$F$634,2,FALSE),""))</f>
      </c>
      <c r="D2586" s="83">
        <f>IF($E2586="","",IFERROR(VLOOKUP(TRIM(E2586&amp;""),'Référentiel Articles'!$A$2:$F$634,3,FALSE),""))</f>
      </c>
      <c r="E2586" s="81" t="str">
        <v/>
      </c>
      <c r="F2586" s="83">
        <f>IF($E2586="","",IFERROR(VLOOKUP(TRIM(E2586&amp;""),'Référentiel Articles'!$A$2:$F$634,4,FALSE),""))</f>
      </c>
      <c r="G2586" s="84">
        <f>IF($E2586="","",IFERROR(VLOOKUP(TRIM(E2586&amp;""),'Référentiel Articles'!$A$2:$F$634,5,FALSE),""))</f>
      </c>
      <c r="H2586" s="85" t="str">
        <v/>
      </c>
      <c r="I2586" s="84">
        <f>IF($E2586="","",IFERROR(VLOOKUP(TRIM(E2586&amp;""),'Référentiel Articles'!$A$2:$F$634,6,FALSE),""))</f>
      </c>
      <c r="J2586" s="90">
        <f>IF(OR($E2586="",$H2586=""),"",$H2586*$I2586)</f>
      </c>
      <c r="K2586" s="87" t="str">
        <v/>
      </c>
    </row>
    <row r="2587">
      <c r="A2587" s="74" t="str">
        <v/>
      </c>
      <c r="B2587" s="74" t="str">
        <v/>
      </c>
      <c r="C2587" s="75">
        <f>IF($E2587="","",IFERROR(VLOOKUP(TRIM(E2587&amp;""),'Référentiel Articles'!$A$2:$F$634,2,FALSE),""))</f>
      </c>
      <c r="D2587" s="75">
        <f>IF($E2587="","",IFERROR(VLOOKUP(TRIM(E2587&amp;""),'Référentiel Articles'!$A$2:$F$634,3,FALSE),""))</f>
      </c>
      <c r="E2587" s="74" t="str">
        <v/>
      </c>
      <c r="F2587" s="75">
        <f>IF($E2587="","",IFERROR(VLOOKUP(TRIM(E2587&amp;""),'Référentiel Articles'!$A$2:$F$634,4,FALSE),""))</f>
      </c>
      <c r="G2587" s="76">
        <f>IF($E2587="","",IFERROR(VLOOKUP(TRIM(E2587&amp;""),'Référentiel Articles'!$A$2:$F$634,5,FALSE),""))</f>
      </c>
      <c r="H2587" s="77" t="str">
        <v/>
      </c>
      <c r="I2587" s="76">
        <f>IF($E2587="","",IFERROR(VLOOKUP(TRIM(E2587&amp;""),'Référentiel Articles'!$A$2:$F$634,6,FALSE),""))</f>
      </c>
      <c r="J2587" s="78">
        <f>IF(OR($E2587="",$H2587=""),"",$H2587*$I2587)</f>
      </c>
      <c r="K2587" s="79" t="str">
        <v/>
      </c>
    </row>
    <row r="2588">
      <c r="A2588" s="81" t="str">
        <v/>
      </c>
      <c r="B2588" s="81" t="str">
        <v/>
      </c>
      <c r="C2588" s="83">
        <f>IF($E2588="","",IFERROR(VLOOKUP(TRIM(E2588&amp;""),'Référentiel Articles'!$A$2:$F$634,2,FALSE),""))</f>
      </c>
      <c r="D2588" s="83">
        <f>IF($E2588="","",IFERROR(VLOOKUP(TRIM(E2588&amp;""),'Référentiel Articles'!$A$2:$F$634,3,FALSE),""))</f>
      </c>
      <c r="E2588" s="81" t="str">
        <v/>
      </c>
      <c r="F2588" s="83">
        <f>IF($E2588="","",IFERROR(VLOOKUP(TRIM(E2588&amp;""),'Référentiel Articles'!$A$2:$F$634,4,FALSE),""))</f>
      </c>
      <c r="G2588" s="84">
        <f>IF($E2588="","",IFERROR(VLOOKUP(TRIM(E2588&amp;""),'Référentiel Articles'!$A$2:$F$634,5,FALSE),""))</f>
      </c>
      <c r="H2588" s="85" t="str">
        <v/>
      </c>
      <c r="I2588" s="84">
        <f>IF($E2588="","",IFERROR(VLOOKUP(TRIM(E2588&amp;""),'Référentiel Articles'!$A$2:$F$634,6,FALSE),""))</f>
      </c>
      <c r="J2588" s="90">
        <f>IF(OR($E2588="",$H2588=""),"",$H2588*$I2588)</f>
      </c>
      <c r="K2588" s="87" t="str">
        <v/>
      </c>
    </row>
    <row r="2589">
      <c r="A2589" s="74" t="str">
        <v/>
      </c>
      <c r="B2589" s="74" t="str">
        <v/>
      </c>
      <c r="C2589" s="75">
        <f>IF($E2589="","",IFERROR(VLOOKUP(TRIM(E2589&amp;""),'Référentiel Articles'!$A$2:$F$634,2,FALSE),""))</f>
      </c>
      <c r="D2589" s="75">
        <f>IF($E2589="","",IFERROR(VLOOKUP(TRIM(E2589&amp;""),'Référentiel Articles'!$A$2:$F$634,3,FALSE),""))</f>
      </c>
      <c r="E2589" s="74" t="str">
        <v/>
      </c>
      <c r="F2589" s="75">
        <f>IF($E2589="","",IFERROR(VLOOKUP(TRIM(E2589&amp;""),'Référentiel Articles'!$A$2:$F$634,4,FALSE),""))</f>
      </c>
      <c r="G2589" s="76">
        <f>IF($E2589="","",IFERROR(VLOOKUP(TRIM(E2589&amp;""),'Référentiel Articles'!$A$2:$F$634,5,FALSE),""))</f>
      </c>
      <c r="H2589" s="77" t="str">
        <v/>
      </c>
      <c r="I2589" s="76">
        <f>IF($E2589="","",IFERROR(VLOOKUP(TRIM(E2589&amp;""),'Référentiel Articles'!$A$2:$F$634,6,FALSE),""))</f>
      </c>
      <c r="J2589" s="78">
        <f>IF(OR($E2589="",$H2589=""),"",$H2589*$I2589)</f>
      </c>
      <c r="K2589" s="79" t="str">
        <v/>
      </c>
    </row>
    <row r="2590">
      <c r="A2590" s="81" t="str">
        <v/>
      </c>
      <c r="B2590" s="81" t="str">
        <v/>
      </c>
      <c r="C2590" s="83">
        <f>IF($E2590="","",IFERROR(VLOOKUP(TRIM(E2590&amp;""),'Référentiel Articles'!$A$2:$F$634,2,FALSE),""))</f>
      </c>
      <c r="D2590" s="83">
        <f>IF($E2590="","",IFERROR(VLOOKUP(TRIM(E2590&amp;""),'Référentiel Articles'!$A$2:$F$634,3,FALSE),""))</f>
      </c>
      <c r="E2590" s="81" t="str">
        <v/>
      </c>
      <c r="F2590" s="83">
        <f>IF($E2590="","",IFERROR(VLOOKUP(TRIM(E2590&amp;""),'Référentiel Articles'!$A$2:$F$634,4,FALSE),""))</f>
      </c>
      <c r="G2590" s="84">
        <f>IF($E2590="","",IFERROR(VLOOKUP(TRIM(E2590&amp;""),'Référentiel Articles'!$A$2:$F$634,5,FALSE),""))</f>
      </c>
      <c r="H2590" s="85" t="str">
        <v/>
      </c>
      <c r="I2590" s="84">
        <f>IF($E2590="","",IFERROR(VLOOKUP(TRIM(E2590&amp;""),'Référentiel Articles'!$A$2:$F$634,6,FALSE),""))</f>
      </c>
      <c r="J2590" s="90">
        <f>IF(OR($E2590="",$H2590=""),"",$H2590*$I2590)</f>
      </c>
      <c r="K2590" s="87" t="str">
        <v/>
      </c>
    </row>
    <row r="2591">
      <c r="A2591" s="74" t="str">
        <v/>
      </c>
      <c r="B2591" s="74" t="str">
        <v/>
      </c>
      <c r="C2591" s="75">
        <f>IF($E2591="","",IFERROR(VLOOKUP(TRIM(E2591&amp;""),'Référentiel Articles'!$A$2:$F$634,2,FALSE),""))</f>
      </c>
      <c r="D2591" s="75">
        <f>IF($E2591="","",IFERROR(VLOOKUP(TRIM(E2591&amp;""),'Référentiel Articles'!$A$2:$F$634,3,FALSE),""))</f>
      </c>
      <c r="E2591" s="74" t="str">
        <v/>
      </c>
      <c r="F2591" s="75">
        <f>IF($E2591="","",IFERROR(VLOOKUP(TRIM(E2591&amp;""),'Référentiel Articles'!$A$2:$F$634,4,FALSE),""))</f>
      </c>
      <c r="G2591" s="76">
        <f>IF($E2591="","",IFERROR(VLOOKUP(TRIM(E2591&amp;""),'Référentiel Articles'!$A$2:$F$634,5,FALSE),""))</f>
      </c>
      <c r="H2591" s="77" t="str">
        <v/>
      </c>
      <c r="I2591" s="76">
        <f>IF($E2591="","",IFERROR(VLOOKUP(TRIM(E2591&amp;""),'Référentiel Articles'!$A$2:$F$634,6,FALSE),""))</f>
      </c>
      <c r="J2591" s="78">
        <f>IF(OR($E2591="",$H2591=""),"",$H2591*$I2591)</f>
      </c>
      <c r="K2591" s="79" t="str">
        <v/>
      </c>
    </row>
    <row r="2592">
      <c r="A2592" s="81" t="str">
        <v/>
      </c>
      <c r="B2592" s="81" t="str">
        <v/>
      </c>
      <c r="C2592" s="83">
        <f>IF($E2592="","",IFERROR(VLOOKUP(TRIM(E2592&amp;""),'Référentiel Articles'!$A$2:$F$634,2,FALSE),""))</f>
      </c>
      <c r="D2592" s="83">
        <f>IF($E2592="","",IFERROR(VLOOKUP(TRIM(E2592&amp;""),'Référentiel Articles'!$A$2:$F$634,3,FALSE),""))</f>
      </c>
      <c r="E2592" s="81" t="str">
        <v/>
      </c>
      <c r="F2592" s="83">
        <f>IF($E2592="","",IFERROR(VLOOKUP(TRIM(E2592&amp;""),'Référentiel Articles'!$A$2:$F$634,4,FALSE),""))</f>
      </c>
      <c r="G2592" s="84">
        <f>IF($E2592="","",IFERROR(VLOOKUP(TRIM(E2592&amp;""),'Référentiel Articles'!$A$2:$F$634,5,FALSE),""))</f>
      </c>
      <c r="H2592" s="85" t="str">
        <v/>
      </c>
      <c r="I2592" s="84">
        <f>IF($E2592="","",IFERROR(VLOOKUP(TRIM(E2592&amp;""),'Référentiel Articles'!$A$2:$F$634,6,FALSE),""))</f>
      </c>
      <c r="J2592" s="90">
        <f>IF(OR($E2592="",$H2592=""),"",$H2592*$I2592)</f>
      </c>
      <c r="K2592" s="87" t="str">
        <v/>
      </c>
    </row>
    <row r="2593">
      <c r="A2593" s="74" t="str">
        <v/>
      </c>
      <c r="B2593" s="74" t="str">
        <v/>
      </c>
      <c r="C2593" s="75">
        <f>IF($E2593="","",IFERROR(VLOOKUP(TRIM(E2593&amp;""),'Référentiel Articles'!$A$2:$F$634,2,FALSE),""))</f>
      </c>
      <c r="D2593" s="75">
        <f>IF($E2593="","",IFERROR(VLOOKUP(TRIM(E2593&amp;""),'Référentiel Articles'!$A$2:$F$634,3,FALSE),""))</f>
      </c>
      <c r="E2593" s="74" t="str">
        <v/>
      </c>
      <c r="F2593" s="75">
        <f>IF($E2593="","",IFERROR(VLOOKUP(TRIM(E2593&amp;""),'Référentiel Articles'!$A$2:$F$634,4,FALSE),""))</f>
      </c>
      <c r="G2593" s="76">
        <f>IF($E2593="","",IFERROR(VLOOKUP(TRIM(E2593&amp;""),'Référentiel Articles'!$A$2:$F$634,5,FALSE),""))</f>
      </c>
      <c r="H2593" s="77" t="str">
        <v/>
      </c>
      <c r="I2593" s="76">
        <f>IF($E2593="","",IFERROR(VLOOKUP(TRIM(E2593&amp;""),'Référentiel Articles'!$A$2:$F$634,6,FALSE),""))</f>
      </c>
      <c r="J2593" s="78">
        <f>IF(OR($E2593="",$H2593=""),"",$H2593*$I2593)</f>
      </c>
      <c r="K2593" s="79" t="str">
        <v/>
      </c>
    </row>
    <row r="2594">
      <c r="A2594" s="81" t="str">
        <v/>
      </c>
      <c r="B2594" s="81" t="str">
        <v/>
      </c>
      <c r="C2594" s="83">
        <f>IF($E2594="","",IFERROR(VLOOKUP(TRIM(E2594&amp;""),'Référentiel Articles'!$A$2:$F$634,2,FALSE),""))</f>
      </c>
      <c r="D2594" s="83">
        <f>IF($E2594="","",IFERROR(VLOOKUP(TRIM(E2594&amp;""),'Référentiel Articles'!$A$2:$F$634,3,FALSE),""))</f>
      </c>
      <c r="E2594" s="81" t="str">
        <v/>
      </c>
      <c r="F2594" s="83">
        <f>IF($E2594="","",IFERROR(VLOOKUP(TRIM(E2594&amp;""),'Référentiel Articles'!$A$2:$F$634,4,FALSE),""))</f>
      </c>
      <c r="G2594" s="84">
        <f>IF($E2594="","",IFERROR(VLOOKUP(TRIM(E2594&amp;""),'Référentiel Articles'!$A$2:$F$634,5,FALSE),""))</f>
      </c>
      <c r="H2594" s="85" t="str">
        <v/>
      </c>
      <c r="I2594" s="84">
        <f>IF($E2594="","",IFERROR(VLOOKUP(TRIM(E2594&amp;""),'Référentiel Articles'!$A$2:$F$634,6,FALSE),""))</f>
      </c>
      <c r="J2594" s="90">
        <f>IF(OR($E2594="",$H2594=""),"",$H2594*$I2594)</f>
      </c>
      <c r="K2594" s="87" t="str">
        <v/>
      </c>
    </row>
    <row r="2595">
      <c r="A2595" s="74" t="str">
        <v/>
      </c>
      <c r="B2595" s="74" t="str">
        <v/>
      </c>
      <c r="C2595" s="75">
        <f>IF($E2595="","",IFERROR(VLOOKUP(TRIM(E2595&amp;""),'Référentiel Articles'!$A$2:$F$634,2,FALSE),""))</f>
      </c>
      <c r="D2595" s="75">
        <f>IF($E2595="","",IFERROR(VLOOKUP(TRIM(E2595&amp;""),'Référentiel Articles'!$A$2:$F$634,3,FALSE),""))</f>
      </c>
      <c r="E2595" s="74" t="str">
        <v/>
      </c>
      <c r="F2595" s="75">
        <f>IF($E2595="","",IFERROR(VLOOKUP(TRIM(E2595&amp;""),'Référentiel Articles'!$A$2:$F$634,4,FALSE),""))</f>
      </c>
      <c r="G2595" s="76">
        <f>IF($E2595="","",IFERROR(VLOOKUP(TRIM(E2595&amp;""),'Référentiel Articles'!$A$2:$F$634,5,FALSE),""))</f>
      </c>
      <c r="H2595" s="77" t="str">
        <v/>
      </c>
      <c r="I2595" s="76">
        <f>IF($E2595="","",IFERROR(VLOOKUP(TRIM(E2595&amp;""),'Référentiel Articles'!$A$2:$F$634,6,FALSE),""))</f>
      </c>
      <c r="J2595" s="78">
        <f>IF(OR($E2595="",$H2595=""),"",$H2595*$I2595)</f>
      </c>
      <c r="K2595" s="79" t="str">
        <v/>
      </c>
    </row>
    <row r="2596">
      <c r="A2596" s="81" t="str">
        <v/>
      </c>
      <c r="B2596" s="81" t="str">
        <v/>
      </c>
      <c r="C2596" s="83">
        <f>IF($E2596="","",IFERROR(VLOOKUP(TRIM(E2596&amp;""),'Référentiel Articles'!$A$2:$F$634,2,FALSE),""))</f>
      </c>
      <c r="D2596" s="83">
        <f>IF($E2596="","",IFERROR(VLOOKUP(TRIM(E2596&amp;""),'Référentiel Articles'!$A$2:$F$634,3,FALSE),""))</f>
      </c>
      <c r="E2596" s="81" t="str">
        <v/>
      </c>
      <c r="F2596" s="83">
        <f>IF($E2596="","",IFERROR(VLOOKUP(TRIM(E2596&amp;""),'Référentiel Articles'!$A$2:$F$634,4,FALSE),""))</f>
      </c>
      <c r="G2596" s="84">
        <f>IF($E2596="","",IFERROR(VLOOKUP(TRIM(E2596&amp;""),'Référentiel Articles'!$A$2:$F$634,5,FALSE),""))</f>
      </c>
      <c r="H2596" s="85" t="str">
        <v/>
      </c>
      <c r="I2596" s="84">
        <f>IF($E2596="","",IFERROR(VLOOKUP(TRIM(E2596&amp;""),'Référentiel Articles'!$A$2:$F$634,6,FALSE),""))</f>
      </c>
      <c r="J2596" s="90">
        <f>IF(OR($E2596="",$H2596=""),"",$H2596*$I2596)</f>
      </c>
      <c r="K2596" s="87" t="str">
        <v/>
      </c>
    </row>
    <row r="2597">
      <c r="A2597" s="74" t="str">
        <v/>
      </c>
      <c r="B2597" s="74" t="str">
        <v/>
      </c>
      <c r="C2597" s="75">
        <f>IF($E2597="","",IFERROR(VLOOKUP(TRIM(E2597&amp;""),'Référentiel Articles'!$A$2:$F$634,2,FALSE),""))</f>
      </c>
      <c r="D2597" s="75">
        <f>IF($E2597="","",IFERROR(VLOOKUP(TRIM(E2597&amp;""),'Référentiel Articles'!$A$2:$F$634,3,FALSE),""))</f>
      </c>
      <c r="E2597" s="74" t="str">
        <v/>
      </c>
      <c r="F2597" s="75">
        <f>IF($E2597="","",IFERROR(VLOOKUP(TRIM(E2597&amp;""),'Référentiel Articles'!$A$2:$F$634,4,FALSE),""))</f>
      </c>
      <c r="G2597" s="76">
        <f>IF($E2597="","",IFERROR(VLOOKUP(TRIM(E2597&amp;""),'Référentiel Articles'!$A$2:$F$634,5,FALSE),""))</f>
      </c>
      <c r="H2597" s="77" t="str">
        <v/>
      </c>
      <c r="I2597" s="76">
        <f>IF($E2597="","",IFERROR(VLOOKUP(TRIM(E2597&amp;""),'Référentiel Articles'!$A$2:$F$634,6,FALSE),""))</f>
      </c>
      <c r="J2597" s="78">
        <f>IF(OR($E2597="",$H2597=""),"",$H2597*$I2597)</f>
      </c>
      <c r="K2597" s="79" t="str">
        <v/>
      </c>
    </row>
    <row r="2598">
      <c r="A2598" s="81" t="str">
        <v/>
      </c>
      <c r="B2598" s="81" t="str">
        <v/>
      </c>
      <c r="C2598" s="83">
        <f>IF($E2598="","",IFERROR(VLOOKUP(TRIM(E2598&amp;""),'Référentiel Articles'!$A$2:$F$634,2,FALSE),""))</f>
      </c>
      <c r="D2598" s="83">
        <f>IF($E2598="","",IFERROR(VLOOKUP(TRIM(E2598&amp;""),'Référentiel Articles'!$A$2:$F$634,3,FALSE),""))</f>
      </c>
      <c r="E2598" s="81" t="str">
        <v/>
      </c>
      <c r="F2598" s="83">
        <f>IF($E2598="","",IFERROR(VLOOKUP(TRIM(E2598&amp;""),'Référentiel Articles'!$A$2:$F$634,4,FALSE),""))</f>
      </c>
      <c r="G2598" s="84">
        <f>IF($E2598="","",IFERROR(VLOOKUP(TRIM(E2598&amp;""),'Référentiel Articles'!$A$2:$F$634,5,FALSE),""))</f>
      </c>
      <c r="H2598" s="85" t="str">
        <v/>
      </c>
      <c r="I2598" s="84">
        <f>IF($E2598="","",IFERROR(VLOOKUP(TRIM(E2598&amp;""),'Référentiel Articles'!$A$2:$F$634,6,FALSE),""))</f>
      </c>
      <c r="J2598" s="90">
        <f>IF(OR($E2598="",$H2598=""),"",$H2598*$I2598)</f>
      </c>
      <c r="K2598" s="87" t="str">
        <v/>
      </c>
    </row>
    <row r="2599">
      <c r="A2599" s="74" t="str">
        <v/>
      </c>
      <c r="B2599" s="74" t="str">
        <v/>
      </c>
      <c r="C2599" s="75">
        <f>IF($E2599="","",IFERROR(VLOOKUP(TRIM(E2599&amp;""),'Référentiel Articles'!$A$2:$F$634,2,FALSE),""))</f>
      </c>
      <c r="D2599" s="75">
        <f>IF($E2599="","",IFERROR(VLOOKUP(TRIM(E2599&amp;""),'Référentiel Articles'!$A$2:$F$634,3,FALSE),""))</f>
      </c>
      <c r="E2599" s="74" t="str">
        <v/>
      </c>
      <c r="F2599" s="75">
        <f>IF($E2599="","",IFERROR(VLOOKUP(TRIM(E2599&amp;""),'Référentiel Articles'!$A$2:$F$634,4,FALSE),""))</f>
      </c>
      <c r="G2599" s="76">
        <f>IF($E2599="","",IFERROR(VLOOKUP(TRIM(E2599&amp;""),'Référentiel Articles'!$A$2:$F$634,5,FALSE),""))</f>
      </c>
      <c r="H2599" s="77" t="str">
        <v/>
      </c>
      <c r="I2599" s="76">
        <f>IF($E2599="","",IFERROR(VLOOKUP(TRIM(E2599&amp;""),'Référentiel Articles'!$A$2:$F$634,6,FALSE),""))</f>
      </c>
      <c r="J2599" s="78">
        <f>IF(OR($E2599="",$H2599=""),"",$H2599*$I2599)</f>
      </c>
      <c r="K2599" s="79" t="str">
        <v/>
      </c>
    </row>
    <row r="2600">
      <c r="A2600" s="81" t="str">
        <v/>
      </c>
      <c r="B2600" s="81" t="str">
        <v/>
      </c>
      <c r="C2600" s="83">
        <f>IF($E2600="","",IFERROR(VLOOKUP(TRIM(E2600&amp;""),'Référentiel Articles'!$A$2:$F$634,2,FALSE),""))</f>
      </c>
      <c r="D2600" s="83">
        <f>IF($E2600="","",IFERROR(VLOOKUP(TRIM(E2600&amp;""),'Référentiel Articles'!$A$2:$F$634,3,FALSE),""))</f>
      </c>
      <c r="E2600" s="81" t="str">
        <v/>
      </c>
      <c r="F2600" s="83">
        <f>IF($E2600="","",IFERROR(VLOOKUP(TRIM(E2600&amp;""),'Référentiel Articles'!$A$2:$F$634,4,FALSE),""))</f>
      </c>
      <c r="G2600" s="84">
        <f>IF($E2600="","",IFERROR(VLOOKUP(TRIM(E2600&amp;""),'Référentiel Articles'!$A$2:$F$634,5,FALSE),""))</f>
      </c>
      <c r="H2600" s="85" t="str">
        <v/>
      </c>
      <c r="I2600" s="84">
        <f>IF($E2600="","",IFERROR(VLOOKUP(TRIM(E2600&amp;""),'Référentiel Articles'!$A$2:$F$634,6,FALSE),""))</f>
      </c>
      <c r="J2600" s="90">
        <f>IF(OR($E2600="",$H2600=""),"",$H2600*$I2600)</f>
      </c>
      <c r="K2600" s="87" t="str">
        <v/>
      </c>
    </row>
    <row r="2601">
      <c r="A2601" s="74" t="str">
        <v/>
      </c>
      <c r="B2601" s="74" t="str">
        <v/>
      </c>
      <c r="C2601" s="75">
        <f>IF($E2601="","",IFERROR(VLOOKUP(TRIM(E2601&amp;""),'Référentiel Articles'!$A$2:$F$634,2,FALSE),""))</f>
      </c>
      <c r="D2601" s="75">
        <f>IF($E2601="","",IFERROR(VLOOKUP(TRIM(E2601&amp;""),'Référentiel Articles'!$A$2:$F$634,3,FALSE),""))</f>
      </c>
      <c r="E2601" s="74" t="str">
        <v/>
      </c>
      <c r="F2601" s="75">
        <f>IF($E2601="","",IFERROR(VLOOKUP(TRIM(E2601&amp;""),'Référentiel Articles'!$A$2:$F$634,4,FALSE),""))</f>
      </c>
      <c r="G2601" s="76">
        <f>IF($E2601="","",IFERROR(VLOOKUP(TRIM(E2601&amp;""),'Référentiel Articles'!$A$2:$F$634,5,FALSE),""))</f>
      </c>
      <c r="H2601" s="77" t="str">
        <v/>
      </c>
      <c r="I2601" s="76">
        <f>IF($E2601="","",IFERROR(VLOOKUP(TRIM(E2601&amp;""),'Référentiel Articles'!$A$2:$F$634,6,FALSE),""))</f>
      </c>
      <c r="J2601" s="78">
        <f>IF(OR($E2601="",$H2601=""),"",$H2601*$I2601)</f>
      </c>
      <c r="K2601" s="79" t="str">
        <v/>
      </c>
    </row>
    <row r="2602">
      <c r="A2602" s="81" t="str">
        <v/>
      </c>
      <c r="B2602" s="81" t="str">
        <v/>
      </c>
      <c r="C2602" s="83">
        <f>IF($E2602="","",IFERROR(VLOOKUP(TRIM(E2602&amp;""),'Référentiel Articles'!$A$2:$F$634,2,FALSE),""))</f>
      </c>
      <c r="D2602" s="83">
        <f>IF($E2602="","",IFERROR(VLOOKUP(TRIM(E2602&amp;""),'Référentiel Articles'!$A$2:$F$634,3,FALSE),""))</f>
      </c>
      <c r="E2602" s="81" t="str">
        <v/>
      </c>
      <c r="F2602" s="83">
        <f>IF($E2602="","",IFERROR(VLOOKUP(TRIM(E2602&amp;""),'Référentiel Articles'!$A$2:$F$634,4,FALSE),""))</f>
      </c>
      <c r="G2602" s="84">
        <f>IF($E2602="","",IFERROR(VLOOKUP(TRIM(E2602&amp;""),'Référentiel Articles'!$A$2:$F$634,5,FALSE),""))</f>
      </c>
      <c r="H2602" s="85" t="str">
        <v/>
      </c>
      <c r="I2602" s="84">
        <f>IF($E2602="","",IFERROR(VLOOKUP(TRIM(E2602&amp;""),'Référentiel Articles'!$A$2:$F$634,6,FALSE),""))</f>
      </c>
      <c r="J2602" s="90">
        <f>IF(OR($E2602="",$H2602=""),"",$H2602*$I2602)</f>
      </c>
      <c r="K2602" s="87" t="str">
        <v/>
      </c>
    </row>
    <row r="2603">
      <c r="A2603" s="74" t="str">
        <v/>
      </c>
      <c r="B2603" s="74" t="str">
        <v/>
      </c>
      <c r="C2603" s="75">
        <f>IF($E2603="","",IFERROR(VLOOKUP(TRIM(E2603&amp;""),'Référentiel Articles'!$A$2:$F$634,2,FALSE),""))</f>
      </c>
      <c r="D2603" s="75">
        <f>IF($E2603="","",IFERROR(VLOOKUP(TRIM(E2603&amp;""),'Référentiel Articles'!$A$2:$F$634,3,FALSE),""))</f>
      </c>
      <c r="E2603" s="74" t="str">
        <v/>
      </c>
      <c r="F2603" s="75">
        <f>IF($E2603="","",IFERROR(VLOOKUP(TRIM(E2603&amp;""),'Référentiel Articles'!$A$2:$F$634,4,FALSE),""))</f>
      </c>
      <c r="G2603" s="76">
        <f>IF($E2603="","",IFERROR(VLOOKUP(TRIM(E2603&amp;""),'Référentiel Articles'!$A$2:$F$634,5,FALSE),""))</f>
      </c>
      <c r="H2603" s="77" t="str">
        <v/>
      </c>
      <c r="I2603" s="76">
        <f>IF($E2603="","",IFERROR(VLOOKUP(TRIM(E2603&amp;""),'Référentiel Articles'!$A$2:$F$634,6,FALSE),""))</f>
      </c>
      <c r="J2603" s="78">
        <f>IF(OR($E2603="",$H2603=""),"",$H2603*$I2603)</f>
      </c>
      <c r="K2603" s="79" t="str">
        <v/>
      </c>
    </row>
    <row r="2604">
      <c r="A2604" s="81" t="str">
        <v/>
      </c>
      <c r="B2604" s="81" t="str">
        <v/>
      </c>
      <c r="C2604" s="83">
        <f>IF($E2604="","",IFERROR(VLOOKUP(TRIM(E2604&amp;""),'Référentiel Articles'!$A$2:$F$634,2,FALSE),""))</f>
      </c>
      <c r="D2604" s="83">
        <f>IF($E2604="","",IFERROR(VLOOKUP(TRIM(E2604&amp;""),'Référentiel Articles'!$A$2:$F$634,3,FALSE),""))</f>
      </c>
      <c r="E2604" s="81" t="str">
        <v/>
      </c>
      <c r="F2604" s="83">
        <f>IF($E2604="","",IFERROR(VLOOKUP(TRIM(E2604&amp;""),'Référentiel Articles'!$A$2:$F$634,4,FALSE),""))</f>
      </c>
      <c r="G2604" s="84">
        <f>IF($E2604="","",IFERROR(VLOOKUP(TRIM(E2604&amp;""),'Référentiel Articles'!$A$2:$F$634,5,FALSE),""))</f>
      </c>
      <c r="H2604" s="85" t="str">
        <v/>
      </c>
      <c r="I2604" s="84">
        <f>IF($E2604="","",IFERROR(VLOOKUP(TRIM(E2604&amp;""),'Référentiel Articles'!$A$2:$F$634,6,FALSE),""))</f>
      </c>
      <c r="J2604" s="90">
        <f>IF(OR($E2604="",$H2604=""),"",$H2604*$I2604)</f>
      </c>
      <c r="K2604" s="87" t="str">
        <v/>
      </c>
    </row>
    <row r="2605">
      <c r="A2605" s="74" t="str">
        <v/>
      </c>
      <c r="B2605" s="74" t="str">
        <v/>
      </c>
      <c r="C2605" s="75">
        <f>IF($E2605="","",IFERROR(VLOOKUP(TRIM(E2605&amp;""),'Référentiel Articles'!$A$2:$F$634,2,FALSE),""))</f>
      </c>
      <c r="D2605" s="75">
        <f>IF($E2605="","",IFERROR(VLOOKUP(TRIM(E2605&amp;""),'Référentiel Articles'!$A$2:$F$634,3,FALSE),""))</f>
      </c>
      <c r="E2605" s="74" t="str">
        <v/>
      </c>
      <c r="F2605" s="75">
        <f>IF($E2605="","",IFERROR(VLOOKUP(TRIM(E2605&amp;""),'Référentiel Articles'!$A$2:$F$634,4,FALSE),""))</f>
      </c>
      <c r="G2605" s="76">
        <f>IF($E2605="","",IFERROR(VLOOKUP(TRIM(E2605&amp;""),'Référentiel Articles'!$A$2:$F$634,5,FALSE),""))</f>
      </c>
      <c r="H2605" s="77" t="str">
        <v/>
      </c>
      <c r="I2605" s="76">
        <f>IF($E2605="","",IFERROR(VLOOKUP(TRIM(E2605&amp;""),'Référentiel Articles'!$A$2:$F$634,6,FALSE),""))</f>
      </c>
      <c r="J2605" s="78">
        <f>IF(OR($E2605="",$H2605=""),"",$H2605*$I2605)</f>
      </c>
      <c r="K2605" s="79" t="str">
        <v/>
      </c>
    </row>
    <row r="2606">
      <c r="A2606" s="81" t="str">
        <v/>
      </c>
      <c r="B2606" s="81" t="str">
        <v/>
      </c>
      <c r="C2606" s="83">
        <f>IF($E2606="","",IFERROR(VLOOKUP(TRIM(E2606&amp;""),'Référentiel Articles'!$A$2:$F$634,2,FALSE),""))</f>
      </c>
      <c r="D2606" s="83">
        <f>IF($E2606="","",IFERROR(VLOOKUP(TRIM(E2606&amp;""),'Référentiel Articles'!$A$2:$F$634,3,FALSE),""))</f>
      </c>
      <c r="E2606" s="81" t="str">
        <v/>
      </c>
      <c r="F2606" s="83">
        <f>IF($E2606="","",IFERROR(VLOOKUP(TRIM(E2606&amp;""),'Référentiel Articles'!$A$2:$F$634,4,FALSE),""))</f>
      </c>
      <c r="G2606" s="84">
        <f>IF($E2606="","",IFERROR(VLOOKUP(TRIM(E2606&amp;""),'Référentiel Articles'!$A$2:$F$634,5,FALSE),""))</f>
      </c>
      <c r="H2606" s="85" t="str">
        <v/>
      </c>
      <c r="I2606" s="84">
        <f>IF($E2606="","",IFERROR(VLOOKUP(TRIM(E2606&amp;""),'Référentiel Articles'!$A$2:$F$634,6,FALSE),""))</f>
      </c>
      <c r="J2606" s="90">
        <f>IF(OR($E2606="",$H2606=""),"",$H2606*$I2606)</f>
      </c>
      <c r="K2606" s="87" t="str">
        <v/>
      </c>
    </row>
    <row r="2607">
      <c r="A2607" s="74" t="str">
        <v/>
      </c>
      <c r="B2607" s="74" t="str">
        <v/>
      </c>
      <c r="C2607" s="75">
        <f>IF($E2607="","",IFERROR(VLOOKUP(TRIM(E2607&amp;""),'Référentiel Articles'!$A$2:$F$634,2,FALSE),""))</f>
      </c>
      <c r="D2607" s="75">
        <f>IF($E2607="","",IFERROR(VLOOKUP(TRIM(E2607&amp;""),'Référentiel Articles'!$A$2:$F$634,3,FALSE),""))</f>
      </c>
      <c r="E2607" s="74" t="str">
        <v/>
      </c>
      <c r="F2607" s="75">
        <f>IF($E2607="","",IFERROR(VLOOKUP(TRIM(E2607&amp;""),'Référentiel Articles'!$A$2:$F$634,4,FALSE),""))</f>
      </c>
      <c r="G2607" s="76">
        <f>IF($E2607="","",IFERROR(VLOOKUP(TRIM(E2607&amp;""),'Référentiel Articles'!$A$2:$F$634,5,FALSE),""))</f>
      </c>
      <c r="H2607" s="77" t="str">
        <v/>
      </c>
      <c r="I2607" s="76">
        <f>IF($E2607="","",IFERROR(VLOOKUP(TRIM(E2607&amp;""),'Référentiel Articles'!$A$2:$F$634,6,FALSE),""))</f>
      </c>
      <c r="J2607" s="78">
        <f>IF(OR($E2607="",$H2607=""),"",$H2607*$I2607)</f>
      </c>
      <c r="K2607" s="79" t="str">
        <v/>
      </c>
    </row>
    <row r="2608">
      <c r="A2608" s="81" t="str">
        <v/>
      </c>
      <c r="B2608" s="81" t="str">
        <v/>
      </c>
      <c r="C2608" s="83">
        <f>IF($E2608="","",IFERROR(VLOOKUP(TRIM(E2608&amp;""),'Référentiel Articles'!$A$2:$F$634,2,FALSE),""))</f>
      </c>
      <c r="D2608" s="83">
        <f>IF($E2608="","",IFERROR(VLOOKUP(TRIM(E2608&amp;""),'Référentiel Articles'!$A$2:$F$634,3,FALSE),""))</f>
      </c>
      <c r="E2608" s="81" t="str">
        <v/>
      </c>
      <c r="F2608" s="83">
        <f>IF($E2608="","",IFERROR(VLOOKUP(TRIM(E2608&amp;""),'Référentiel Articles'!$A$2:$F$634,4,FALSE),""))</f>
      </c>
      <c r="G2608" s="84">
        <f>IF($E2608="","",IFERROR(VLOOKUP(TRIM(E2608&amp;""),'Référentiel Articles'!$A$2:$F$634,5,FALSE),""))</f>
      </c>
      <c r="H2608" s="85" t="str">
        <v/>
      </c>
      <c r="I2608" s="84">
        <f>IF($E2608="","",IFERROR(VLOOKUP(TRIM(E2608&amp;""),'Référentiel Articles'!$A$2:$F$634,6,FALSE),""))</f>
      </c>
      <c r="J2608" s="90">
        <f>IF(OR($E2608="",$H2608=""),"",$H2608*$I2608)</f>
      </c>
      <c r="K2608" s="87" t="str">
        <v/>
      </c>
    </row>
    <row r="2609">
      <c r="A2609" s="74" t="str">
        <v/>
      </c>
      <c r="B2609" s="74" t="str">
        <v/>
      </c>
      <c r="C2609" s="75">
        <f>IF($E2609="","",IFERROR(VLOOKUP(TRIM(E2609&amp;""),'Référentiel Articles'!$A$2:$F$634,2,FALSE),""))</f>
      </c>
      <c r="D2609" s="75">
        <f>IF($E2609="","",IFERROR(VLOOKUP(TRIM(E2609&amp;""),'Référentiel Articles'!$A$2:$F$634,3,FALSE),""))</f>
      </c>
      <c r="E2609" s="74" t="str">
        <v/>
      </c>
      <c r="F2609" s="75">
        <f>IF($E2609="","",IFERROR(VLOOKUP(TRIM(E2609&amp;""),'Référentiel Articles'!$A$2:$F$634,4,FALSE),""))</f>
      </c>
      <c r="G2609" s="76">
        <f>IF($E2609="","",IFERROR(VLOOKUP(TRIM(E2609&amp;""),'Référentiel Articles'!$A$2:$F$634,5,FALSE),""))</f>
      </c>
      <c r="H2609" s="77" t="str">
        <v/>
      </c>
      <c r="I2609" s="76">
        <f>IF($E2609="","",IFERROR(VLOOKUP(TRIM(E2609&amp;""),'Référentiel Articles'!$A$2:$F$634,6,FALSE),""))</f>
      </c>
      <c r="J2609" s="78">
        <f>IF(OR($E2609="",$H2609=""),"",$H2609*$I2609)</f>
      </c>
      <c r="K2609" s="79" t="str">
        <v/>
      </c>
    </row>
    <row r="2610">
      <c r="A2610" s="81" t="str">
        <v/>
      </c>
      <c r="B2610" s="81" t="str">
        <v/>
      </c>
      <c r="C2610" s="83">
        <f>IF($E2610="","",IFERROR(VLOOKUP(TRIM(E2610&amp;""),'Référentiel Articles'!$A$2:$F$634,2,FALSE),""))</f>
      </c>
      <c r="D2610" s="83">
        <f>IF($E2610="","",IFERROR(VLOOKUP(TRIM(E2610&amp;""),'Référentiel Articles'!$A$2:$F$634,3,FALSE),""))</f>
      </c>
      <c r="E2610" s="81" t="str">
        <v/>
      </c>
      <c r="F2610" s="83">
        <f>IF($E2610="","",IFERROR(VLOOKUP(TRIM(E2610&amp;""),'Référentiel Articles'!$A$2:$F$634,4,FALSE),""))</f>
      </c>
      <c r="G2610" s="84">
        <f>IF($E2610="","",IFERROR(VLOOKUP(TRIM(E2610&amp;""),'Référentiel Articles'!$A$2:$F$634,5,FALSE),""))</f>
      </c>
      <c r="H2610" s="85" t="str">
        <v/>
      </c>
      <c r="I2610" s="84">
        <f>IF($E2610="","",IFERROR(VLOOKUP(TRIM(E2610&amp;""),'Référentiel Articles'!$A$2:$F$634,6,FALSE),""))</f>
      </c>
      <c r="J2610" s="90">
        <f>IF(OR($E2610="",$H2610=""),"",$H2610*$I2610)</f>
      </c>
      <c r="K2610" s="87" t="str">
        <v/>
      </c>
    </row>
    <row r="2611">
      <c r="A2611" s="74" t="str">
        <v/>
      </c>
      <c r="B2611" s="74" t="str">
        <v/>
      </c>
      <c r="C2611" s="75">
        <f>IF($E2611="","",IFERROR(VLOOKUP(TRIM(E2611&amp;""),'Référentiel Articles'!$A$2:$F$634,2,FALSE),""))</f>
      </c>
      <c r="D2611" s="75">
        <f>IF($E2611="","",IFERROR(VLOOKUP(TRIM(E2611&amp;""),'Référentiel Articles'!$A$2:$F$634,3,FALSE),""))</f>
      </c>
      <c r="E2611" s="74" t="str">
        <v/>
      </c>
      <c r="F2611" s="75">
        <f>IF($E2611="","",IFERROR(VLOOKUP(TRIM(E2611&amp;""),'Référentiel Articles'!$A$2:$F$634,4,FALSE),""))</f>
      </c>
      <c r="G2611" s="76">
        <f>IF($E2611="","",IFERROR(VLOOKUP(TRIM(E2611&amp;""),'Référentiel Articles'!$A$2:$F$634,5,FALSE),""))</f>
      </c>
      <c r="H2611" s="77" t="str">
        <v/>
      </c>
      <c r="I2611" s="76">
        <f>IF($E2611="","",IFERROR(VLOOKUP(TRIM(E2611&amp;""),'Référentiel Articles'!$A$2:$F$634,6,FALSE),""))</f>
      </c>
      <c r="J2611" s="78">
        <f>IF(OR($E2611="",$H2611=""),"",$H2611*$I2611)</f>
      </c>
      <c r="K2611" s="79" t="str">
        <v/>
      </c>
    </row>
    <row r="2612">
      <c r="A2612" s="81" t="str">
        <v/>
      </c>
      <c r="B2612" s="81" t="str">
        <v/>
      </c>
      <c r="C2612" s="83">
        <f>IF($E2612="","",IFERROR(VLOOKUP(TRIM(E2612&amp;""),'Référentiel Articles'!$A$2:$F$634,2,FALSE),""))</f>
      </c>
      <c r="D2612" s="83">
        <f>IF($E2612="","",IFERROR(VLOOKUP(TRIM(E2612&amp;""),'Référentiel Articles'!$A$2:$F$634,3,FALSE),""))</f>
      </c>
      <c r="E2612" s="81" t="str">
        <v/>
      </c>
      <c r="F2612" s="83">
        <f>IF($E2612="","",IFERROR(VLOOKUP(TRIM(E2612&amp;""),'Référentiel Articles'!$A$2:$F$634,4,FALSE),""))</f>
      </c>
      <c r="G2612" s="84">
        <f>IF($E2612="","",IFERROR(VLOOKUP(TRIM(E2612&amp;""),'Référentiel Articles'!$A$2:$F$634,5,FALSE),""))</f>
      </c>
      <c r="H2612" s="85" t="str">
        <v/>
      </c>
      <c r="I2612" s="84">
        <f>IF($E2612="","",IFERROR(VLOOKUP(TRIM(E2612&amp;""),'Référentiel Articles'!$A$2:$F$634,6,FALSE),""))</f>
      </c>
      <c r="J2612" s="90">
        <f>IF(OR($E2612="",$H2612=""),"",$H2612*$I2612)</f>
      </c>
      <c r="K2612" s="87" t="str">
        <v/>
      </c>
    </row>
    <row r="2613">
      <c r="A2613" s="74" t="str">
        <v/>
      </c>
      <c r="B2613" s="74" t="str">
        <v/>
      </c>
      <c r="C2613" s="75">
        <f>IF($E2613="","",IFERROR(VLOOKUP(TRIM(E2613&amp;""),'Référentiel Articles'!$A$2:$F$634,2,FALSE),""))</f>
      </c>
      <c r="D2613" s="75">
        <f>IF($E2613="","",IFERROR(VLOOKUP(TRIM(E2613&amp;""),'Référentiel Articles'!$A$2:$F$634,3,FALSE),""))</f>
      </c>
      <c r="E2613" s="74" t="str">
        <v/>
      </c>
      <c r="F2613" s="75">
        <f>IF($E2613="","",IFERROR(VLOOKUP(TRIM(E2613&amp;""),'Référentiel Articles'!$A$2:$F$634,4,FALSE),""))</f>
      </c>
      <c r="G2613" s="76">
        <f>IF($E2613="","",IFERROR(VLOOKUP(TRIM(E2613&amp;""),'Référentiel Articles'!$A$2:$F$634,5,FALSE),""))</f>
      </c>
      <c r="H2613" s="77" t="str">
        <v/>
      </c>
      <c r="I2613" s="76">
        <f>IF($E2613="","",IFERROR(VLOOKUP(TRIM(E2613&amp;""),'Référentiel Articles'!$A$2:$F$634,6,FALSE),""))</f>
      </c>
      <c r="J2613" s="78">
        <f>IF(OR($E2613="",$H2613=""),"",$H2613*$I2613)</f>
      </c>
      <c r="K2613" s="79" t="str">
        <v/>
      </c>
    </row>
    <row r="2614">
      <c r="A2614" s="81" t="str">
        <v/>
      </c>
      <c r="B2614" s="81" t="str">
        <v/>
      </c>
      <c r="C2614" s="83">
        <f>IF($E2614="","",IFERROR(VLOOKUP(TRIM(E2614&amp;""),'Référentiel Articles'!$A$2:$F$634,2,FALSE),""))</f>
      </c>
      <c r="D2614" s="83">
        <f>IF($E2614="","",IFERROR(VLOOKUP(TRIM(E2614&amp;""),'Référentiel Articles'!$A$2:$F$634,3,FALSE),""))</f>
      </c>
      <c r="E2614" s="81" t="str">
        <v/>
      </c>
      <c r="F2614" s="83">
        <f>IF($E2614="","",IFERROR(VLOOKUP(TRIM(E2614&amp;""),'Référentiel Articles'!$A$2:$F$634,4,FALSE),""))</f>
      </c>
      <c r="G2614" s="84">
        <f>IF($E2614="","",IFERROR(VLOOKUP(TRIM(E2614&amp;""),'Référentiel Articles'!$A$2:$F$634,5,FALSE),""))</f>
      </c>
      <c r="H2614" s="85" t="str">
        <v/>
      </c>
      <c r="I2614" s="84">
        <f>IF($E2614="","",IFERROR(VLOOKUP(TRIM(E2614&amp;""),'Référentiel Articles'!$A$2:$F$634,6,FALSE),""))</f>
      </c>
      <c r="J2614" s="90">
        <f>IF(OR($E2614="",$H2614=""),"",$H2614*$I2614)</f>
      </c>
      <c r="K2614" s="87" t="str">
        <v/>
      </c>
    </row>
    <row r="2615">
      <c r="A2615" s="74" t="str">
        <v/>
      </c>
      <c r="B2615" s="74" t="str">
        <v/>
      </c>
      <c r="C2615" s="75">
        <f>IF($E2615="","",IFERROR(VLOOKUP(TRIM(E2615&amp;""),'Référentiel Articles'!$A$2:$F$634,2,FALSE),""))</f>
      </c>
      <c r="D2615" s="75">
        <f>IF($E2615="","",IFERROR(VLOOKUP(TRIM(E2615&amp;""),'Référentiel Articles'!$A$2:$F$634,3,FALSE),""))</f>
      </c>
      <c r="E2615" s="74" t="str">
        <v/>
      </c>
      <c r="F2615" s="75">
        <f>IF($E2615="","",IFERROR(VLOOKUP(TRIM(E2615&amp;""),'Référentiel Articles'!$A$2:$F$634,4,FALSE),""))</f>
      </c>
      <c r="G2615" s="76">
        <f>IF($E2615="","",IFERROR(VLOOKUP(TRIM(E2615&amp;""),'Référentiel Articles'!$A$2:$F$634,5,FALSE),""))</f>
      </c>
      <c r="H2615" s="77" t="str">
        <v/>
      </c>
      <c r="I2615" s="76">
        <f>IF($E2615="","",IFERROR(VLOOKUP(TRIM(E2615&amp;""),'Référentiel Articles'!$A$2:$F$634,6,FALSE),""))</f>
      </c>
      <c r="J2615" s="78">
        <f>IF(OR($E2615="",$H2615=""),"",$H2615*$I2615)</f>
      </c>
      <c r="K2615" s="79" t="str">
        <v/>
      </c>
    </row>
    <row r="2616">
      <c r="A2616" s="81" t="str">
        <v/>
      </c>
      <c r="B2616" s="81" t="str">
        <v/>
      </c>
      <c r="C2616" s="83">
        <f>IF($E2616="","",IFERROR(VLOOKUP(TRIM(E2616&amp;""),'Référentiel Articles'!$A$2:$F$634,2,FALSE),""))</f>
      </c>
      <c r="D2616" s="83">
        <f>IF($E2616="","",IFERROR(VLOOKUP(TRIM(E2616&amp;""),'Référentiel Articles'!$A$2:$F$634,3,FALSE),""))</f>
      </c>
      <c r="E2616" s="81" t="str">
        <v/>
      </c>
      <c r="F2616" s="83">
        <f>IF($E2616="","",IFERROR(VLOOKUP(TRIM(E2616&amp;""),'Référentiel Articles'!$A$2:$F$634,4,FALSE),""))</f>
      </c>
      <c r="G2616" s="84">
        <f>IF($E2616="","",IFERROR(VLOOKUP(TRIM(E2616&amp;""),'Référentiel Articles'!$A$2:$F$634,5,FALSE),""))</f>
      </c>
      <c r="H2616" s="85" t="str">
        <v/>
      </c>
      <c r="I2616" s="84">
        <f>IF($E2616="","",IFERROR(VLOOKUP(TRIM(E2616&amp;""),'Référentiel Articles'!$A$2:$F$634,6,FALSE),""))</f>
      </c>
      <c r="J2616" s="90">
        <f>IF(OR($E2616="",$H2616=""),"",$H2616*$I2616)</f>
      </c>
      <c r="K2616" s="87" t="str">
        <v/>
      </c>
    </row>
    <row r="2617">
      <c r="A2617" s="74" t="str">
        <v/>
      </c>
      <c r="B2617" s="74" t="str">
        <v/>
      </c>
      <c r="C2617" s="75">
        <f>IF($E2617="","",IFERROR(VLOOKUP(TRIM(E2617&amp;""),'Référentiel Articles'!$A$2:$F$634,2,FALSE),""))</f>
      </c>
      <c r="D2617" s="75">
        <f>IF($E2617="","",IFERROR(VLOOKUP(TRIM(E2617&amp;""),'Référentiel Articles'!$A$2:$F$634,3,FALSE),""))</f>
      </c>
      <c r="E2617" s="74" t="str">
        <v/>
      </c>
      <c r="F2617" s="75">
        <f>IF($E2617="","",IFERROR(VLOOKUP(TRIM(E2617&amp;""),'Référentiel Articles'!$A$2:$F$634,4,FALSE),""))</f>
      </c>
      <c r="G2617" s="76">
        <f>IF($E2617="","",IFERROR(VLOOKUP(TRIM(E2617&amp;""),'Référentiel Articles'!$A$2:$F$634,5,FALSE),""))</f>
      </c>
      <c r="H2617" s="77" t="str">
        <v/>
      </c>
      <c r="I2617" s="76">
        <f>IF($E2617="","",IFERROR(VLOOKUP(TRIM(E2617&amp;""),'Référentiel Articles'!$A$2:$F$634,6,FALSE),""))</f>
      </c>
      <c r="J2617" s="78">
        <f>IF(OR($E2617="",$H2617=""),"",$H2617*$I2617)</f>
      </c>
      <c r="K2617" s="79" t="str">
        <v/>
      </c>
    </row>
    <row r="2618">
      <c r="A2618" s="81" t="str">
        <v/>
      </c>
      <c r="B2618" s="81" t="str">
        <v/>
      </c>
      <c r="C2618" s="83">
        <f>IF($E2618="","",IFERROR(VLOOKUP(TRIM(E2618&amp;""),'Référentiel Articles'!$A$2:$F$634,2,FALSE),""))</f>
      </c>
      <c r="D2618" s="83">
        <f>IF($E2618="","",IFERROR(VLOOKUP(TRIM(E2618&amp;""),'Référentiel Articles'!$A$2:$F$634,3,FALSE),""))</f>
      </c>
      <c r="E2618" s="81" t="str">
        <v/>
      </c>
      <c r="F2618" s="83">
        <f>IF($E2618="","",IFERROR(VLOOKUP(TRIM(E2618&amp;""),'Référentiel Articles'!$A$2:$F$634,4,FALSE),""))</f>
      </c>
      <c r="G2618" s="84">
        <f>IF($E2618="","",IFERROR(VLOOKUP(TRIM(E2618&amp;""),'Référentiel Articles'!$A$2:$F$634,5,FALSE),""))</f>
      </c>
      <c r="H2618" s="85" t="str">
        <v/>
      </c>
      <c r="I2618" s="84">
        <f>IF($E2618="","",IFERROR(VLOOKUP(TRIM(E2618&amp;""),'Référentiel Articles'!$A$2:$F$634,6,FALSE),""))</f>
      </c>
      <c r="J2618" s="90">
        <f>IF(OR($E2618="",$H2618=""),"",$H2618*$I2618)</f>
      </c>
      <c r="K2618" s="87" t="str">
        <v/>
      </c>
    </row>
    <row r="2619">
      <c r="A2619" s="74" t="str">
        <v/>
      </c>
      <c r="B2619" s="74" t="str">
        <v/>
      </c>
      <c r="C2619" s="75">
        <f>IF($E2619="","",IFERROR(VLOOKUP(TRIM(E2619&amp;""),'Référentiel Articles'!$A$2:$F$634,2,FALSE),""))</f>
      </c>
      <c r="D2619" s="75">
        <f>IF($E2619="","",IFERROR(VLOOKUP(TRIM(E2619&amp;""),'Référentiel Articles'!$A$2:$F$634,3,FALSE),""))</f>
      </c>
      <c r="E2619" s="74" t="str">
        <v/>
      </c>
      <c r="F2619" s="75">
        <f>IF($E2619="","",IFERROR(VLOOKUP(TRIM(E2619&amp;""),'Référentiel Articles'!$A$2:$F$634,4,FALSE),""))</f>
      </c>
      <c r="G2619" s="76">
        <f>IF($E2619="","",IFERROR(VLOOKUP(TRIM(E2619&amp;""),'Référentiel Articles'!$A$2:$F$634,5,FALSE),""))</f>
      </c>
      <c r="H2619" s="77" t="str">
        <v/>
      </c>
      <c r="I2619" s="76">
        <f>IF($E2619="","",IFERROR(VLOOKUP(TRIM(E2619&amp;""),'Référentiel Articles'!$A$2:$F$634,6,FALSE),""))</f>
      </c>
      <c r="J2619" s="78">
        <f>IF(OR($E2619="",$H2619=""),"",$H2619*$I2619)</f>
      </c>
      <c r="K2619" s="79" t="str">
        <v/>
      </c>
    </row>
    <row r="2620">
      <c r="A2620" s="81" t="str">
        <v/>
      </c>
      <c r="B2620" s="81" t="str">
        <v/>
      </c>
      <c r="C2620" s="83">
        <f>IF($E2620="","",IFERROR(VLOOKUP(TRIM(E2620&amp;""),'Référentiel Articles'!$A$2:$F$634,2,FALSE),""))</f>
      </c>
      <c r="D2620" s="83">
        <f>IF($E2620="","",IFERROR(VLOOKUP(TRIM(E2620&amp;""),'Référentiel Articles'!$A$2:$F$634,3,FALSE),""))</f>
      </c>
      <c r="E2620" s="81" t="str">
        <v/>
      </c>
      <c r="F2620" s="83">
        <f>IF($E2620="","",IFERROR(VLOOKUP(TRIM(E2620&amp;""),'Référentiel Articles'!$A$2:$F$634,4,FALSE),""))</f>
      </c>
      <c r="G2620" s="84">
        <f>IF($E2620="","",IFERROR(VLOOKUP(TRIM(E2620&amp;""),'Référentiel Articles'!$A$2:$F$634,5,FALSE),""))</f>
      </c>
      <c r="H2620" s="85" t="str">
        <v/>
      </c>
      <c r="I2620" s="84">
        <f>IF($E2620="","",IFERROR(VLOOKUP(TRIM(E2620&amp;""),'Référentiel Articles'!$A$2:$F$634,6,FALSE),""))</f>
      </c>
      <c r="J2620" s="90">
        <f>IF(OR($E2620="",$H2620=""),"",$H2620*$I2620)</f>
      </c>
      <c r="K2620" s="87" t="str">
        <v/>
      </c>
    </row>
    <row r="2621">
      <c r="A2621" s="74" t="str">
        <v/>
      </c>
      <c r="B2621" s="74" t="str">
        <v/>
      </c>
      <c r="C2621" s="75">
        <f>IF($E2621="","",IFERROR(VLOOKUP(TRIM(E2621&amp;""),'Référentiel Articles'!$A$2:$F$634,2,FALSE),""))</f>
      </c>
      <c r="D2621" s="75">
        <f>IF($E2621="","",IFERROR(VLOOKUP(TRIM(E2621&amp;""),'Référentiel Articles'!$A$2:$F$634,3,FALSE),""))</f>
      </c>
      <c r="E2621" s="74" t="str">
        <v/>
      </c>
      <c r="F2621" s="75">
        <f>IF($E2621="","",IFERROR(VLOOKUP(TRIM(E2621&amp;""),'Référentiel Articles'!$A$2:$F$634,4,FALSE),""))</f>
      </c>
      <c r="G2621" s="76">
        <f>IF($E2621="","",IFERROR(VLOOKUP(TRIM(E2621&amp;""),'Référentiel Articles'!$A$2:$F$634,5,FALSE),""))</f>
      </c>
      <c r="H2621" s="77" t="str">
        <v/>
      </c>
      <c r="I2621" s="76">
        <f>IF($E2621="","",IFERROR(VLOOKUP(TRIM(E2621&amp;""),'Référentiel Articles'!$A$2:$F$634,6,FALSE),""))</f>
      </c>
      <c r="J2621" s="78">
        <f>IF(OR($E2621="",$H2621=""),"",$H2621*$I2621)</f>
      </c>
      <c r="K2621" s="79" t="str">
        <v/>
      </c>
    </row>
    <row r="2622">
      <c r="A2622" s="81" t="str">
        <v/>
      </c>
      <c r="B2622" s="81" t="str">
        <v/>
      </c>
      <c r="C2622" s="83">
        <f>IF($E2622="","",IFERROR(VLOOKUP(TRIM(E2622&amp;""),'Référentiel Articles'!$A$2:$F$634,2,FALSE),""))</f>
      </c>
      <c r="D2622" s="83">
        <f>IF($E2622="","",IFERROR(VLOOKUP(TRIM(E2622&amp;""),'Référentiel Articles'!$A$2:$F$634,3,FALSE),""))</f>
      </c>
      <c r="E2622" s="81" t="str">
        <v/>
      </c>
      <c r="F2622" s="83">
        <f>IF($E2622="","",IFERROR(VLOOKUP(TRIM(E2622&amp;""),'Référentiel Articles'!$A$2:$F$634,4,FALSE),""))</f>
      </c>
      <c r="G2622" s="84">
        <f>IF($E2622="","",IFERROR(VLOOKUP(TRIM(E2622&amp;""),'Référentiel Articles'!$A$2:$F$634,5,FALSE),""))</f>
      </c>
      <c r="H2622" s="85" t="str">
        <v/>
      </c>
      <c r="I2622" s="84">
        <f>IF($E2622="","",IFERROR(VLOOKUP(TRIM(E2622&amp;""),'Référentiel Articles'!$A$2:$F$634,6,FALSE),""))</f>
      </c>
      <c r="J2622" s="90">
        <f>IF(OR($E2622="",$H2622=""),"",$H2622*$I2622)</f>
      </c>
      <c r="K2622" s="87" t="str">
        <v/>
      </c>
    </row>
    <row r="2623">
      <c r="A2623" s="74" t="str">
        <v/>
      </c>
      <c r="B2623" s="74" t="str">
        <v/>
      </c>
      <c r="C2623" s="75">
        <f>IF($E2623="","",IFERROR(VLOOKUP(TRIM(E2623&amp;""),'Référentiel Articles'!$A$2:$F$634,2,FALSE),""))</f>
      </c>
      <c r="D2623" s="75">
        <f>IF($E2623="","",IFERROR(VLOOKUP(TRIM(E2623&amp;""),'Référentiel Articles'!$A$2:$F$634,3,FALSE),""))</f>
      </c>
      <c r="E2623" s="74" t="str">
        <v/>
      </c>
      <c r="F2623" s="75">
        <f>IF($E2623="","",IFERROR(VLOOKUP(TRIM(E2623&amp;""),'Référentiel Articles'!$A$2:$F$634,4,FALSE),""))</f>
      </c>
      <c r="G2623" s="76">
        <f>IF($E2623="","",IFERROR(VLOOKUP(TRIM(E2623&amp;""),'Référentiel Articles'!$A$2:$F$634,5,FALSE),""))</f>
      </c>
      <c r="H2623" s="77" t="str">
        <v/>
      </c>
      <c r="I2623" s="76">
        <f>IF($E2623="","",IFERROR(VLOOKUP(TRIM(E2623&amp;""),'Référentiel Articles'!$A$2:$F$634,6,FALSE),""))</f>
      </c>
      <c r="J2623" s="78">
        <f>IF(OR($E2623="",$H2623=""),"",$H2623*$I2623)</f>
      </c>
      <c r="K2623" s="79" t="str">
        <v/>
      </c>
    </row>
    <row r="2624">
      <c r="A2624" s="81" t="str">
        <v/>
      </c>
      <c r="B2624" s="81" t="str">
        <v/>
      </c>
      <c r="C2624" s="83">
        <f>IF($E2624="","",IFERROR(VLOOKUP(TRIM(E2624&amp;""),'Référentiel Articles'!$A$2:$F$634,2,FALSE),""))</f>
      </c>
      <c r="D2624" s="83">
        <f>IF($E2624="","",IFERROR(VLOOKUP(TRIM(E2624&amp;""),'Référentiel Articles'!$A$2:$F$634,3,FALSE),""))</f>
      </c>
      <c r="E2624" s="81" t="str">
        <v/>
      </c>
      <c r="F2624" s="83">
        <f>IF($E2624="","",IFERROR(VLOOKUP(TRIM(E2624&amp;""),'Référentiel Articles'!$A$2:$F$634,4,FALSE),""))</f>
      </c>
      <c r="G2624" s="84">
        <f>IF($E2624="","",IFERROR(VLOOKUP(TRIM(E2624&amp;""),'Référentiel Articles'!$A$2:$F$634,5,FALSE),""))</f>
      </c>
      <c r="H2624" s="85" t="str">
        <v/>
      </c>
      <c r="I2624" s="84">
        <f>IF($E2624="","",IFERROR(VLOOKUP(TRIM(E2624&amp;""),'Référentiel Articles'!$A$2:$F$634,6,FALSE),""))</f>
      </c>
      <c r="J2624" s="90">
        <f>IF(OR($E2624="",$H2624=""),"",$H2624*$I2624)</f>
      </c>
      <c r="K2624" s="87" t="str">
        <v/>
      </c>
    </row>
    <row r="2625">
      <c r="A2625" s="74" t="str">
        <v/>
      </c>
      <c r="B2625" s="74" t="str">
        <v/>
      </c>
      <c r="C2625" s="75">
        <f>IF($E2625="","",IFERROR(VLOOKUP(TRIM(E2625&amp;""),'Référentiel Articles'!$A$2:$F$634,2,FALSE),""))</f>
      </c>
      <c r="D2625" s="75">
        <f>IF($E2625="","",IFERROR(VLOOKUP(TRIM(E2625&amp;""),'Référentiel Articles'!$A$2:$F$634,3,FALSE),""))</f>
      </c>
      <c r="E2625" s="74" t="str">
        <v/>
      </c>
      <c r="F2625" s="75">
        <f>IF($E2625="","",IFERROR(VLOOKUP(TRIM(E2625&amp;""),'Référentiel Articles'!$A$2:$F$634,4,FALSE),""))</f>
      </c>
      <c r="G2625" s="76">
        <f>IF($E2625="","",IFERROR(VLOOKUP(TRIM(E2625&amp;""),'Référentiel Articles'!$A$2:$F$634,5,FALSE),""))</f>
      </c>
      <c r="H2625" s="77" t="str">
        <v/>
      </c>
      <c r="I2625" s="76">
        <f>IF($E2625="","",IFERROR(VLOOKUP(TRIM(E2625&amp;""),'Référentiel Articles'!$A$2:$F$634,6,FALSE),""))</f>
      </c>
      <c r="J2625" s="78">
        <f>IF(OR($E2625="",$H2625=""),"",$H2625*$I2625)</f>
      </c>
      <c r="K2625" s="79" t="str">
        <v/>
      </c>
    </row>
    <row r="2626">
      <c r="A2626" s="81" t="str">
        <v/>
      </c>
      <c r="B2626" s="81" t="str">
        <v/>
      </c>
      <c r="C2626" s="83">
        <f>IF($E2626="","",IFERROR(VLOOKUP(TRIM(E2626&amp;""),'Référentiel Articles'!$A$2:$F$634,2,FALSE),""))</f>
      </c>
      <c r="D2626" s="83">
        <f>IF($E2626="","",IFERROR(VLOOKUP(TRIM(E2626&amp;""),'Référentiel Articles'!$A$2:$F$634,3,FALSE),""))</f>
      </c>
      <c r="E2626" s="81" t="str">
        <v/>
      </c>
      <c r="F2626" s="83">
        <f>IF($E2626="","",IFERROR(VLOOKUP(TRIM(E2626&amp;""),'Référentiel Articles'!$A$2:$F$634,4,FALSE),""))</f>
      </c>
      <c r="G2626" s="84">
        <f>IF($E2626="","",IFERROR(VLOOKUP(TRIM(E2626&amp;""),'Référentiel Articles'!$A$2:$F$634,5,FALSE),""))</f>
      </c>
      <c r="H2626" s="85" t="str">
        <v/>
      </c>
      <c r="I2626" s="84">
        <f>IF($E2626="","",IFERROR(VLOOKUP(TRIM(E2626&amp;""),'Référentiel Articles'!$A$2:$F$634,6,FALSE),""))</f>
      </c>
      <c r="J2626" s="90">
        <f>IF(OR($E2626="",$H2626=""),"",$H2626*$I2626)</f>
      </c>
      <c r="K2626" s="87" t="str">
        <v/>
      </c>
    </row>
    <row r="2627">
      <c r="A2627" s="74" t="str">
        <v/>
      </c>
      <c r="B2627" s="74" t="str">
        <v/>
      </c>
      <c r="C2627" s="75">
        <f>IF($E2627="","",IFERROR(VLOOKUP(TRIM(E2627&amp;""),'Référentiel Articles'!$A$2:$F$634,2,FALSE),""))</f>
      </c>
      <c r="D2627" s="75">
        <f>IF($E2627="","",IFERROR(VLOOKUP(TRIM(E2627&amp;""),'Référentiel Articles'!$A$2:$F$634,3,FALSE),""))</f>
      </c>
      <c r="E2627" s="74" t="str">
        <v/>
      </c>
      <c r="F2627" s="75">
        <f>IF($E2627="","",IFERROR(VLOOKUP(TRIM(E2627&amp;""),'Référentiel Articles'!$A$2:$F$634,4,FALSE),""))</f>
      </c>
      <c r="G2627" s="76">
        <f>IF($E2627="","",IFERROR(VLOOKUP(TRIM(E2627&amp;""),'Référentiel Articles'!$A$2:$F$634,5,FALSE),""))</f>
      </c>
      <c r="H2627" s="77" t="str">
        <v/>
      </c>
      <c r="I2627" s="76">
        <f>IF($E2627="","",IFERROR(VLOOKUP(TRIM(E2627&amp;""),'Référentiel Articles'!$A$2:$F$634,6,FALSE),""))</f>
      </c>
      <c r="J2627" s="78">
        <f>IF(OR($E2627="",$H2627=""),"",$H2627*$I2627)</f>
      </c>
      <c r="K2627" s="79" t="str">
        <v/>
      </c>
    </row>
    <row r="2628">
      <c r="A2628" s="81" t="str">
        <v/>
      </c>
      <c r="B2628" s="81" t="str">
        <v/>
      </c>
      <c r="C2628" s="83">
        <f>IF($E2628="","",IFERROR(VLOOKUP(TRIM(E2628&amp;""),'Référentiel Articles'!$A$2:$F$634,2,FALSE),""))</f>
      </c>
      <c r="D2628" s="83">
        <f>IF($E2628="","",IFERROR(VLOOKUP(TRIM(E2628&amp;""),'Référentiel Articles'!$A$2:$F$634,3,FALSE),""))</f>
      </c>
      <c r="E2628" s="81" t="str">
        <v/>
      </c>
      <c r="F2628" s="83">
        <f>IF($E2628="","",IFERROR(VLOOKUP(TRIM(E2628&amp;""),'Référentiel Articles'!$A$2:$F$634,4,FALSE),""))</f>
      </c>
      <c r="G2628" s="84">
        <f>IF($E2628="","",IFERROR(VLOOKUP(TRIM(E2628&amp;""),'Référentiel Articles'!$A$2:$F$634,5,FALSE),""))</f>
      </c>
      <c r="H2628" s="85" t="str">
        <v/>
      </c>
      <c r="I2628" s="84">
        <f>IF($E2628="","",IFERROR(VLOOKUP(TRIM(E2628&amp;""),'Référentiel Articles'!$A$2:$F$634,6,FALSE),""))</f>
      </c>
      <c r="J2628" s="90">
        <f>IF(OR($E2628="",$H2628=""),"",$H2628*$I2628)</f>
      </c>
      <c r="K2628" s="87" t="str">
        <v/>
      </c>
    </row>
    <row r="2629">
      <c r="A2629" s="74" t="str">
        <v/>
      </c>
      <c r="B2629" s="74" t="str">
        <v/>
      </c>
      <c r="C2629" s="75">
        <f>IF($E2629="","",IFERROR(VLOOKUP(TRIM(E2629&amp;""),'Référentiel Articles'!$A$2:$F$634,2,FALSE),""))</f>
      </c>
      <c r="D2629" s="75">
        <f>IF($E2629="","",IFERROR(VLOOKUP(TRIM(E2629&amp;""),'Référentiel Articles'!$A$2:$F$634,3,FALSE),""))</f>
      </c>
      <c r="E2629" s="74" t="str">
        <v/>
      </c>
      <c r="F2629" s="75">
        <f>IF($E2629="","",IFERROR(VLOOKUP(TRIM(E2629&amp;""),'Référentiel Articles'!$A$2:$F$634,4,FALSE),""))</f>
      </c>
      <c r="G2629" s="76">
        <f>IF($E2629="","",IFERROR(VLOOKUP(TRIM(E2629&amp;""),'Référentiel Articles'!$A$2:$F$634,5,FALSE),""))</f>
      </c>
      <c r="H2629" s="77" t="str">
        <v/>
      </c>
      <c r="I2629" s="76">
        <f>IF($E2629="","",IFERROR(VLOOKUP(TRIM(E2629&amp;""),'Référentiel Articles'!$A$2:$F$634,6,FALSE),""))</f>
      </c>
      <c r="J2629" s="78">
        <f>IF(OR($E2629="",$H2629=""),"",$H2629*$I2629)</f>
      </c>
      <c r="K2629" s="79" t="str">
        <v/>
      </c>
    </row>
    <row r="2630">
      <c r="A2630" s="81" t="str">
        <v/>
      </c>
      <c r="B2630" s="81" t="str">
        <v/>
      </c>
      <c r="C2630" s="83">
        <f>IF($E2630="","",IFERROR(VLOOKUP(TRIM(E2630&amp;""),'Référentiel Articles'!$A$2:$F$634,2,FALSE),""))</f>
      </c>
      <c r="D2630" s="83">
        <f>IF($E2630="","",IFERROR(VLOOKUP(TRIM(E2630&amp;""),'Référentiel Articles'!$A$2:$F$634,3,FALSE),""))</f>
      </c>
      <c r="E2630" s="81" t="str">
        <v/>
      </c>
      <c r="F2630" s="83">
        <f>IF($E2630="","",IFERROR(VLOOKUP(TRIM(E2630&amp;""),'Référentiel Articles'!$A$2:$F$634,4,FALSE),""))</f>
      </c>
      <c r="G2630" s="84">
        <f>IF($E2630="","",IFERROR(VLOOKUP(TRIM(E2630&amp;""),'Référentiel Articles'!$A$2:$F$634,5,FALSE),""))</f>
      </c>
      <c r="H2630" s="85" t="str">
        <v/>
      </c>
      <c r="I2630" s="84">
        <f>IF($E2630="","",IFERROR(VLOOKUP(TRIM(E2630&amp;""),'Référentiel Articles'!$A$2:$F$634,6,FALSE),""))</f>
      </c>
      <c r="J2630" s="90">
        <f>IF(OR($E2630="",$H2630=""),"",$H2630*$I2630)</f>
      </c>
      <c r="K2630" s="87" t="str">
        <v/>
      </c>
    </row>
    <row r="2631">
      <c r="A2631" s="74" t="str">
        <v/>
      </c>
      <c r="B2631" s="74" t="str">
        <v/>
      </c>
      <c r="C2631" s="75">
        <f>IF($E2631="","",IFERROR(VLOOKUP(TRIM(E2631&amp;""),'Référentiel Articles'!$A$2:$F$634,2,FALSE),""))</f>
      </c>
      <c r="D2631" s="75">
        <f>IF($E2631="","",IFERROR(VLOOKUP(TRIM(E2631&amp;""),'Référentiel Articles'!$A$2:$F$634,3,FALSE),""))</f>
      </c>
      <c r="E2631" s="74" t="str">
        <v/>
      </c>
      <c r="F2631" s="75">
        <f>IF($E2631="","",IFERROR(VLOOKUP(TRIM(E2631&amp;""),'Référentiel Articles'!$A$2:$F$634,4,FALSE),""))</f>
      </c>
      <c r="G2631" s="76">
        <f>IF($E2631="","",IFERROR(VLOOKUP(TRIM(E2631&amp;""),'Référentiel Articles'!$A$2:$F$634,5,FALSE),""))</f>
      </c>
      <c r="H2631" s="77" t="str">
        <v/>
      </c>
      <c r="I2631" s="76">
        <f>IF($E2631="","",IFERROR(VLOOKUP(TRIM(E2631&amp;""),'Référentiel Articles'!$A$2:$F$634,6,FALSE),""))</f>
      </c>
      <c r="J2631" s="78">
        <f>IF(OR($E2631="",$H2631=""),"",$H2631*$I2631)</f>
      </c>
      <c r="K2631" s="79" t="str">
        <v/>
      </c>
    </row>
    <row r="2632">
      <c r="A2632" s="81" t="str">
        <v/>
      </c>
      <c r="B2632" s="81" t="str">
        <v/>
      </c>
      <c r="C2632" s="83">
        <f>IF($E2632="","",IFERROR(VLOOKUP(TRIM(E2632&amp;""),'Référentiel Articles'!$A$2:$F$634,2,FALSE),""))</f>
      </c>
      <c r="D2632" s="83">
        <f>IF($E2632="","",IFERROR(VLOOKUP(TRIM(E2632&amp;""),'Référentiel Articles'!$A$2:$F$634,3,FALSE),""))</f>
      </c>
      <c r="E2632" s="81" t="str">
        <v/>
      </c>
      <c r="F2632" s="83">
        <f>IF($E2632="","",IFERROR(VLOOKUP(TRIM(E2632&amp;""),'Référentiel Articles'!$A$2:$F$634,4,FALSE),""))</f>
      </c>
      <c r="G2632" s="84">
        <f>IF($E2632="","",IFERROR(VLOOKUP(TRIM(E2632&amp;""),'Référentiel Articles'!$A$2:$F$634,5,FALSE),""))</f>
      </c>
      <c r="H2632" s="85" t="str">
        <v/>
      </c>
      <c r="I2632" s="84">
        <f>IF($E2632="","",IFERROR(VLOOKUP(TRIM(E2632&amp;""),'Référentiel Articles'!$A$2:$F$634,6,FALSE),""))</f>
      </c>
      <c r="J2632" s="90">
        <f>IF(OR($E2632="",$H2632=""),"",$H2632*$I2632)</f>
      </c>
      <c r="K2632" s="87" t="str">
        <v/>
      </c>
    </row>
    <row r="2633">
      <c r="A2633" s="74" t="str">
        <v/>
      </c>
      <c r="B2633" s="74" t="str">
        <v/>
      </c>
      <c r="C2633" s="75">
        <f>IF($E2633="","",IFERROR(VLOOKUP(TRIM(E2633&amp;""),'Référentiel Articles'!$A$2:$F$634,2,FALSE),""))</f>
      </c>
      <c r="D2633" s="75">
        <f>IF($E2633="","",IFERROR(VLOOKUP(TRIM(E2633&amp;""),'Référentiel Articles'!$A$2:$F$634,3,FALSE),""))</f>
      </c>
      <c r="E2633" s="74" t="str">
        <v/>
      </c>
      <c r="F2633" s="75">
        <f>IF($E2633="","",IFERROR(VLOOKUP(TRIM(E2633&amp;""),'Référentiel Articles'!$A$2:$F$634,4,FALSE),""))</f>
      </c>
      <c r="G2633" s="76">
        <f>IF($E2633="","",IFERROR(VLOOKUP(TRIM(E2633&amp;""),'Référentiel Articles'!$A$2:$F$634,5,FALSE),""))</f>
      </c>
      <c r="H2633" s="77" t="str">
        <v/>
      </c>
      <c r="I2633" s="76">
        <f>IF($E2633="","",IFERROR(VLOOKUP(TRIM(E2633&amp;""),'Référentiel Articles'!$A$2:$F$634,6,FALSE),""))</f>
      </c>
      <c r="J2633" s="78">
        <f>IF(OR($E2633="",$H2633=""),"",$H2633*$I2633)</f>
      </c>
      <c r="K2633" s="79" t="str">
        <v/>
      </c>
    </row>
    <row r="2634">
      <c r="A2634" s="81" t="str">
        <v/>
      </c>
      <c r="B2634" s="81" t="str">
        <v/>
      </c>
      <c r="C2634" s="83">
        <f>IF($E2634="","",IFERROR(VLOOKUP(TRIM(E2634&amp;""),'Référentiel Articles'!$A$2:$F$634,2,FALSE),""))</f>
      </c>
      <c r="D2634" s="83">
        <f>IF($E2634="","",IFERROR(VLOOKUP(TRIM(E2634&amp;""),'Référentiel Articles'!$A$2:$F$634,3,FALSE),""))</f>
      </c>
      <c r="E2634" s="81" t="str">
        <v/>
      </c>
      <c r="F2634" s="83">
        <f>IF($E2634="","",IFERROR(VLOOKUP(TRIM(E2634&amp;""),'Référentiel Articles'!$A$2:$F$634,4,FALSE),""))</f>
      </c>
      <c r="G2634" s="84">
        <f>IF($E2634="","",IFERROR(VLOOKUP(TRIM(E2634&amp;""),'Référentiel Articles'!$A$2:$F$634,5,FALSE),""))</f>
      </c>
      <c r="H2634" s="85" t="str">
        <v/>
      </c>
      <c r="I2634" s="84">
        <f>IF($E2634="","",IFERROR(VLOOKUP(TRIM(E2634&amp;""),'Référentiel Articles'!$A$2:$F$634,6,FALSE),""))</f>
      </c>
      <c r="J2634" s="90">
        <f>IF(OR($E2634="",$H2634=""),"",$H2634*$I2634)</f>
      </c>
      <c r="K2634" s="87" t="str">
        <v/>
      </c>
    </row>
    <row r="2635">
      <c r="A2635" s="74" t="str">
        <v/>
      </c>
      <c r="B2635" s="74" t="str">
        <v/>
      </c>
      <c r="C2635" s="75">
        <f>IF($E2635="","",IFERROR(VLOOKUP(TRIM(E2635&amp;""),'Référentiel Articles'!$A$2:$F$634,2,FALSE),""))</f>
      </c>
      <c r="D2635" s="75">
        <f>IF($E2635="","",IFERROR(VLOOKUP(TRIM(E2635&amp;""),'Référentiel Articles'!$A$2:$F$634,3,FALSE),""))</f>
      </c>
      <c r="E2635" s="74" t="str">
        <v/>
      </c>
      <c r="F2635" s="75">
        <f>IF($E2635="","",IFERROR(VLOOKUP(TRIM(E2635&amp;""),'Référentiel Articles'!$A$2:$F$634,4,FALSE),""))</f>
      </c>
      <c r="G2635" s="76">
        <f>IF($E2635="","",IFERROR(VLOOKUP(TRIM(E2635&amp;""),'Référentiel Articles'!$A$2:$F$634,5,FALSE),""))</f>
      </c>
      <c r="H2635" s="77" t="str">
        <v/>
      </c>
      <c r="I2635" s="76">
        <f>IF($E2635="","",IFERROR(VLOOKUP(TRIM(E2635&amp;""),'Référentiel Articles'!$A$2:$F$634,6,FALSE),""))</f>
      </c>
      <c r="J2635" s="78">
        <f>IF(OR($E2635="",$H2635=""),"",$H2635*$I2635)</f>
      </c>
      <c r="K2635" s="79" t="str">
        <v/>
      </c>
    </row>
    <row r="2636">
      <c r="A2636" s="81" t="str">
        <v/>
      </c>
      <c r="B2636" s="81" t="str">
        <v/>
      </c>
      <c r="C2636" s="83">
        <f>IF($E2636="","",IFERROR(VLOOKUP(TRIM(E2636&amp;""),'Référentiel Articles'!$A$2:$F$634,2,FALSE),""))</f>
      </c>
      <c r="D2636" s="83">
        <f>IF($E2636="","",IFERROR(VLOOKUP(TRIM(E2636&amp;""),'Référentiel Articles'!$A$2:$F$634,3,FALSE),""))</f>
      </c>
      <c r="E2636" s="81" t="str">
        <v/>
      </c>
      <c r="F2636" s="83">
        <f>IF($E2636="","",IFERROR(VLOOKUP(TRIM(E2636&amp;""),'Référentiel Articles'!$A$2:$F$634,4,FALSE),""))</f>
      </c>
      <c r="G2636" s="84">
        <f>IF($E2636="","",IFERROR(VLOOKUP(TRIM(E2636&amp;""),'Référentiel Articles'!$A$2:$F$634,5,FALSE),""))</f>
      </c>
      <c r="H2636" s="85" t="str">
        <v/>
      </c>
      <c r="I2636" s="84">
        <f>IF($E2636="","",IFERROR(VLOOKUP(TRIM(E2636&amp;""),'Référentiel Articles'!$A$2:$F$634,6,FALSE),""))</f>
      </c>
      <c r="J2636" s="90">
        <f>IF(OR($E2636="",$H2636=""),"",$H2636*$I2636)</f>
      </c>
      <c r="K2636" s="87" t="str">
        <v/>
      </c>
    </row>
    <row r="2637">
      <c r="A2637" s="74" t="str">
        <v/>
      </c>
      <c r="B2637" s="74" t="str">
        <v/>
      </c>
      <c r="C2637" s="75">
        <f>IF($E2637="","",IFERROR(VLOOKUP(TRIM(E2637&amp;""),'Référentiel Articles'!$A$2:$F$634,2,FALSE),""))</f>
      </c>
      <c r="D2637" s="75">
        <f>IF($E2637="","",IFERROR(VLOOKUP(TRIM(E2637&amp;""),'Référentiel Articles'!$A$2:$F$634,3,FALSE),""))</f>
      </c>
      <c r="E2637" s="74" t="str">
        <v/>
      </c>
      <c r="F2637" s="75">
        <f>IF($E2637="","",IFERROR(VLOOKUP(TRIM(E2637&amp;""),'Référentiel Articles'!$A$2:$F$634,4,FALSE),""))</f>
      </c>
      <c r="G2637" s="76">
        <f>IF($E2637="","",IFERROR(VLOOKUP(TRIM(E2637&amp;""),'Référentiel Articles'!$A$2:$F$634,5,FALSE),""))</f>
      </c>
      <c r="H2637" s="77" t="str">
        <v/>
      </c>
      <c r="I2637" s="76">
        <f>IF($E2637="","",IFERROR(VLOOKUP(TRIM(E2637&amp;""),'Référentiel Articles'!$A$2:$F$634,6,FALSE),""))</f>
      </c>
      <c r="J2637" s="78">
        <f>IF(OR($E2637="",$H2637=""),"",$H2637*$I2637)</f>
      </c>
      <c r="K2637" s="79" t="str">
        <v/>
      </c>
    </row>
    <row r="2638">
      <c r="A2638" s="81" t="str">
        <v/>
      </c>
      <c r="B2638" s="81" t="str">
        <v/>
      </c>
      <c r="C2638" s="83">
        <f>IF($E2638="","",IFERROR(VLOOKUP(TRIM(E2638&amp;""),'Référentiel Articles'!$A$2:$F$634,2,FALSE),""))</f>
      </c>
      <c r="D2638" s="83">
        <f>IF($E2638="","",IFERROR(VLOOKUP(TRIM(E2638&amp;""),'Référentiel Articles'!$A$2:$F$634,3,FALSE),""))</f>
      </c>
      <c r="E2638" s="81" t="str">
        <v/>
      </c>
      <c r="F2638" s="83">
        <f>IF($E2638="","",IFERROR(VLOOKUP(TRIM(E2638&amp;""),'Référentiel Articles'!$A$2:$F$634,4,FALSE),""))</f>
      </c>
      <c r="G2638" s="84">
        <f>IF($E2638="","",IFERROR(VLOOKUP(TRIM(E2638&amp;""),'Référentiel Articles'!$A$2:$F$634,5,FALSE),""))</f>
      </c>
      <c r="H2638" s="85" t="str">
        <v/>
      </c>
      <c r="I2638" s="84">
        <f>IF($E2638="","",IFERROR(VLOOKUP(TRIM(E2638&amp;""),'Référentiel Articles'!$A$2:$F$634,6,FALSE),""))</f>
      </c>
      <c r="J2638" s="90">
        <f>IF(OR($E2638="",$H2638=""),"",$H2638*$I2638)</f>
      </c>
      <c r="K2638" s="87" t="str">
        <v/>
      </c>
    </row>
    <row r="2639">
      <c r="A2639" s="74" t="str">
        <v/>
      </c>
      <c r="B2639" s="74" t="str">
        <v/>
      </c>
      <c r="C2639" s="75">
        <f>IF($E2639="","",IFERROR(VLOOKUP(TRIM(E2639&amp;""),'Référentiel Articles'!$A$2:$F$634,2,FALSE),""))</f>
      </c>
      <c r="D2639" s="75">
        <f>IF($E2639="","",IFERROR(VLOOKUP(TRIM(E2639&amp;""),'Référentiel Articles'!$A$2:$F$634,3,FALSE),""))</f>
      </c>
      <c r="E2639" s="74" t="str">
        <v/>
      </c>
      <c r="F2639" s="75">
        <f>IF($E2639="","",IFERROR(VLOOKUP(TRIM(E2639&amp;""),'Référentiel Articles'!$A$2:$F$634,4,FALSE),""))</f>
      </c>
      <c r="G2639" s="76">
        <f>IF($E2639="","",IFERROR(VLOOKUP(TRIM(E2639&amp;""),'Référentiel Articles'!$A$2:$F$634,5,FALSE),""))</f>
      </c>
      <c r="H2639" s="77" t="str">
        <v/>
      </c>
      <c r="I2639" s="76">
        <f>IF($E2639="","",IFERROR(VLOOKUP(TRIM(E2639&amp;""),'Référentiel Articles'!$A$2:$F$634,6,FALSE),""))</f>
      </c>
      <c r="J2639" s="78">
        <f>IF(OR($E2639="",$H2639=""),"",$H2639*$I2639)</f>
      </c>
      <c r="K2639" s="79" t="str">
        <v/>
      </c>
    </row>
    <row r="2640">
      <c r="A2640" s="81" t="str">
        <v/>
      </c>
      <c r="B2640" s="81" t="str">
        <v/>
      </c>
      <c r="C2640" s="83">
        <f>IF($E2640="","",IFERROR(VLOOKUP(TRIM(E2640&amp;""),'Référentiel Articles'!$A$2:$F$634,2,FALSE),""))</f>
      </c>
      <c r="D2640" s="83">
        <f>IF($E2640="","",IFERROR(VLOOKUP(TRIM(E2640&amp;""),'Référentiel Articles'!$A$2:$F$634,3,FALSE),""))</f>
      </c>
      <c r="E2640" s="81" t="str">
        <v/>
      </c>
      <c r="F2640" s="83">
        <f>IF($E2640="","",IFERROR(VLOOKUP(TRIM(E2640&amp;""),'Référentiel Articles'!$A$2:$F$634,4,FALSE),""))</f>
      </c>
      <c r="G2640" s="84">
        <f>IF($E2640="","",IFERROR(VLOOKUP(TRIM(E2640&amp;""),'Référentiel Articles'!$A$2:$F$634,5,FALSE),""))</f>
      </c>
      <c r="H2640" s="85" t="str">
        <v/>
      </c>
      <c r="I2640" s="84">
        <f>IF($E2640="","",IFERROR(VLOOKUP(TRIM(E2640&amp;""),'Référentiel Articles'!$A$2:$F$634,6,FALSE),""))</f>
      </c>
      <c r="J2640" s="90">
        <f>IF(OR($E2640="",$H2640=""),"",$H2640*$I2640)</f>
      </c>
      <c r="K2640" s="87" t="str">
        <v/>
      </c>
    </row>
    <row r="2641">
      <c r="A2641" s="74" t="str">
        <v/>
      </c>
      <c r="B2641" s="74" t="str">
        <v/>
      </c>
      <c r="C2641" s="75">
        <f>IF($E2641="","",IFERROR(VLOOKUP(TRIM(E2641&amp;""),'Référentiel Articles'!$A$2:$F$634,2,FALSE),""))</f>
      </c>
      <c r="D2641" s="75">
        <f>IF($E2641="","",IFERROR(VLOOKUP(TRIM(E2641&amp;""),'Référentiel Articles'!$A$2:$F$634,3,FALSE),""))</f>
      </c>
      <c r="E2641" s="74" t="str">
        <v/>
      </c>
      <c r="F2641" s="75">
        <f>IF($E2641="","",IFERROR(VLOOKUP(TRIM(E2641&amp;""),'Référentiel Articles'!$A$2:$F$634,4,FALSE),""))</f>
      </c>
      <c r="G2641" s="76">
        <f>IF($E2641="","",IFERROR(VLOOKUP(TRIM(E2641&amp;""),'Référentiel Articles'!$A$2:$F$634,5,FALSE),""))</f>
      </c>
      <c r="H2641" s="77" t="str">
        <v/>
      </c>
      <c r="I2641" s="76">
        <f>IF($E2641="","",IFERROR(VLOOKUP(TRIM(E2641&amp;""),'Référentiel Articles'!$A$2:$F$634,6,FALSE),""))</f>
      </c>
      <c r="J2641" s="78">
        <f>IF(OR($E2641="",$H2641=""),"",$H2641*$I2641)</f>
      </c>
      <c r="K2641" s="79" t="str">
        <v/>
      </c>
    </row>
    <row r="2642">
      <c r="A2642" s="81" t="str">
        <v/>
      </c>
      <c r="B2642" s="81" t="str">
        <v/>
      </c>
      <c r="C2642" s="83">
        <f>IF($E2642="","",IFERROR(VLOOKUP(TRIM(E2642&amp;""),'Référentiel Articles'!$A$2:$F$634,2,FALSE),""))</f>
      </c>
      <c r="D2642" s="83">
        <f>IF($E2642="","",IFERROR(VLOOKUP(TRIM(E2642&amp;""),'Référentiel Articles'!$A$2:$F$634,3,FALSE),""))</f>
      </c>
      <c r="E2642" s="81" t="str">
        <v/>
      </c>
      <c r="F2642" s="83">
        <f>IF($E2642="","",IFERROR(VLOOKUP(TRIM(E2642&amp;""),'Référentiel Articles'!$A$2:$F$634,4,FALSE),""))</f>
      </c>
      <c r="G2642" s="84">
        <f>IF($E2642="","",IFERROR(VLOOKUP(TRIM(E2642&amp;""),'Référentiel Articles'!$A$2:$F$634,5,FALSE),""))</f>
      </c>
      <c r="H2642" s="85" t="str">
        <v/>
      </c>
      <c r="I2642" s="84">
        <f>IF($E2642="","",IFERROR(VLOOKUP(TRIM(E2642&amp;""),'Référentiel Articles'!$A$2:$F$634,6,FALSE),""))</f>
      </c>
      <c r="J2642" s="90">
        <f>IF(OR($E2642="",$H2642=""),"",$H2642*$I2642)</f>
      </c>
      <c r="K2642" s="87" t="str">
        <v/>
      </c>
    </row>
    <row r="2643">
      <c r="A2643" s="74" t="str">
        <v/>
      </c>
      <c r="B2643" s="74" t="str">
        <v/>
      </c>
      <c r="C2643" s="75">
        <f>IF($E2643="","",IFERROR(VLOOKUP(TRIM(E2643&amp;""),'Référentiel Articles'!$A$2:$F$634,2,FALSE),""))</f>
      </c>
      <c r="D2643" s="75">
        <f>IF($E2643="","",IFERROR(VLOOKUP(TRIM(E2643&amp;""),'Référentiel Articles'!$A$2:$F$634,3,FALSE),""))</f>
      </c>
      <c r="E2643" s="74" t="str">
        <v/>
      </c>
      <c r="F2643" s="75">
        <f>IF($E2643="","",IFERROR(VLOOKUP(TRIM(E2643&amp;""),'Référentiel Articles'!$A$2:$F$634,4,FALSE),""))</f>
      </c>
      <c r="G2643" s="76">
        <f>IF($E2643="","",IFERROR(VLOOKUP(TRIM(E2643&amp;""),'Référentiel Articles'!$A$2:$F$634,5,FALSE),""))</f>
      </c>
      <c r="H2643" s="77" t="str">
        <v/>
      </c>
      <c r="I2643" s="76">
        <f>IF($E2643="","",IFERROR(VLOOKUP(TRIM(E2643&amp;""),'Référentiel Articles'!$A$2:$F$634,6,FALSE),""))</f>
      </c>
      <c r="J2643" s="78">
        <f>IF(OR($E2643="",$H2643=""),"",$H2643*$I2643)</f>
      </c>
      <c r="K2643" s="79" t="str">
        <v/>
      </c>
    </row>
    <row r="2644">
      <c r="A2644" s="81" t="str">
        <v/>
      </c>
      <c r="B2644" s="81" t="str">
        <v/>
      </c>
      <c r="C2644" s="83">
        <f>IF($E2644="","",IFERROR(VLOOKUP(TRIM(E2644&amp;""),'Référentiel Articles'!$A$2:$F$634,2,FALSE),""))</f>
      </c>
      <c r="D2644" s="83">
        <f>IF($E2644="","",IFERROR(VLOOKUP(TRIM(E2644&amp;""),'Référentiel Articles'!$A$2:$F$634,3,FALSE),""))</f>
      </c>
      <c r="E2644" s="81" t="str">
        <v/>
      </c>
      <c r="F2644" s="83">
        <f>IF($E2644="","",IFERROR(VLOOKUP(TRIM(E2644&amp;""),'Référentiel Articles'!$A$2:$F$634,4,FALSE),""))</f>
      </c>
      <c r="G2644" s="84">
        <f>IF($E2644="","",IFERROR(VLOOKUP(TRIM(E2644&amp;""),'Référentiel Articles'!$A$2:$F$634,5,FALSE),""))</f>
      </c>
      <c r="H2644" s="85" t="str">
        <v/>
      </c>
      <c r="I2644" s="84">
        <f>IF($E2644="","",IFERROR(VLOOKUP(TRIM(E2644&amp;""),'Référentiel Articles'!$A$2:$F$634,6,FALSE),""))</f>
      </c>
      <c r="J2644" s="90">
        <f>IF(OR($E2644="",$H2644=""),"",$H2644*$I2644)</f>
      </c>
      <c r="K2644" s="87" t="str">
        <v/>
      </c>
    </row>
    <row r="2645">
      <c r="A2645" s="74" t="str">
        <v/>
      </c>
      <c r="B2645" s="74" t="str">
        <v/>
      </c>
      <c r="C2645" s="75">
        <f>IF($E2645="","",IFERROR(VLOOKUP(TRIM(E2645&amp;""),'Référentiel Articles'!$A$2:$F$634,2,FALSE),""))</f>
      </c>
      <c r="D2645" s="75">
        <f>IF($E2645="","",IFERROR(VLOOKUP(TRIM(E2645&amp;""),'Référentiel Articles'!$A$2:$F$634,3,FALSE),""))</f>
      </c>
      <c r="E2645" s="74" t="str">
        <v/>
      </c>
      <c r="F2645" s="75">
        <f>IF($E2645="","",IFERROR(VLOOKUP(TRIM(E2645&amp;""),'Référentiel Articles'!$A$2:$F$634,4,FALSE),""))</f>
      </c>
      <c r="G2645" s="76">
        <f>IF($E2645="","",IFERROR(VLOOKUP(TRIM(E2645&amp;""),'Référentiel Articles'!$A$2:$F$634,5,FALSE),""))</f>
      </c>
      <c r="H2645" s="77" t="str">
        <v/>
      </c>
      <c r="I2645" s="76">
        <f>IF($E2645="","",IFERROR(VLOOKUP(TRIM(E2645&amp;""),'Référentiel Articles'!$A$2:$F$634,6,FALSE),""))</f>
      </c>
      <c r="J2645" s="78">
        <f>IF(OR($E2645="",$H2645=""),"",$H2645*$I2645)</f>
      </c>
      <c r="K2645" s="79" t="str">
        <v/>
      </c>
    </row>
    <row r="2646">
      <c r="A2646" s="81" t="str">
        <v/>
      </c>
      <c r="B2646" s="81" t="str">
        <v/>
      </c>
      <c r="C2646" s="83">
        <f>IF($E2646="","",IFERROR(VLOOKUP(TRIM(E2646&amp;""),'Référentiel Articles'!$A$2:$F$634,2,FALSE),""))</f>
      </c>
      <c r="D2646" s="83">
        <f>IF($E2646="","",IFERROR(VLOOKUP(TRIM(E2646&amp;""),'Référentiel Articles'!$A$2:$F$634,3,FALSE),""))</f>
      </c>
      <c r="E2646" s="81" t="str">
        <v/>
      </c>
      <c r="F2646" s="83">
        <f>IF($E2646="","",IFERROR(VLOOKUP(TRIM(E2646&amp;""),'Référentiel Articles'!$A$2:$F$634,4,FALSE),""))</f>
      </c>
      <c r="G2646" s="84">
        <f>IF($E2646="","",IFERROR(VLOOKUP(TRIM(E2646&amp;""),'Référentiel Articles'!$A$2:$F$634,5,FALSE),""))</f>
      </c>
      <c r="H2646" s="85" t="str">
        <v/>
      </c>
      <c r="I2646" s="84">
        <f>IF($E2646="","",IFERROR(VLOOKUP(TRIM(E2646&amp;""),'Référentiel Articles'!$A$2:$F$634,6,FALSE),""))</f>
      </c>
      <c r="J2646" s="90">
        <f>IF(OR($E2646="",$H2646=""),"",$H2646*$I2646)</f>
      </c>
      <c r="K2646" s="87" t="str">
        <v/>
      </c>
    </row>
    <row r="2647">
      <c r="A2647" s="74" t="str">
        <v/>
      </c>
      <c r="B2647" s="74" t="str">
        <v/>
      </c>
      <c r="C2647" s="75">
        <f>IF($E2647="","",IFERROR(VLOOKUP(TRIM(E2647&amp;""),'Référentiel Articles'!$A$2:$F$634,2,FALSE),""))</f>
      </c>
      <c r="D2647" s="75">
        <f>IF($E2647="","",IFERROR(VLOOKUP(TRIM(E2647&amp;""),'Référentiel Articles'!$A$2:$F$634,3,FALSE),""))</f>
      </c>
      <c r="E2647" s="74" t="str">
        <v/>
      </c>
      <c r="F2647" s="75">
        <f>IF($E2647="","",IFERROR(VLOOKUP(TRIM(E2647&amp;""),'Référentiel Articles'!$A$2:$F$634,4,FALSE),""))</f>
      </c>
      <c r="G2647" s="76">
        <f>IF($E2647="","",IFERROR(VLOOKUP(TRIM(E2647&amp;""),'Référentiel Articles'!$A$2:$F$634,5,FALSE),""))</f>
      </c>
      <c r="H2647" s="77" t="str">
        <v/>
      </c>
      <c r="I2647" s="76">
        <f>IF($E2647="","",IFERROR(VLOOKUP(TRIM(E2647&amp;""),'Référentiel Articles'!$A$2:$F$634,6,FALSE),""))</f>
      </c>
      <c r="J2647" s="78">
        <f>IF(OR($E2647="",$H2647=""),"",$H2647*$I2647)</f>
      </c>
      <c r="K2647" s="79" t="str">
        <v/>
      </c>
    </row>
    <row r="2648">
      <c r="A2648" s="81" t="str">
        <v/>
      </c>
      <c r="B2648" s="81" t="str">
        <v/>
      </c>
      <c r="C2648" s="83">
        <f>IF($E2648="","",IFERROR(VLOOKUP(TRIM(E2648&amp;""),'Référentiel Articles'!$A$2:$F$634,2,FALSE),""))</f>
      </c>
      <c r="D2648" s="83">
        <f>IF($E2648="","",IFERROR(VLOOKUP(TRIM(E2648&amp;""),'Référentiel Articles'!$A$2:$F$634,3,FALSE),""))</f>
      </c>
      <c r="E2648" s="81" t="str">
        <v/>
      </c>
      <c r="F2648" s="83">
        <f>IF($E2648="","",IFERROR(VLOOKUP(TRIM(E2648&amp;""),'Référentiel Articles'!$A$2:$F$634,4,FALSE),""))</f>
      </c>
      <c r="G2648" s="84">
        <f>IF($E2648="","",IFERROR(VLOOKUP(TRIM(E2648&amp;""),'Référentiel Articles'!$A$2:$F$634,5,FALSE),""))</f>
      </c>
      <c r="H2648" s="85" t="str">
        <v/>
      </c>
      <c r="I2648" s="84">
        <f>IF($E2648="","",IFERROR(VLOOKUP(TRIM(E2648&amp;""),'Référentiel Articles'!$A$2:$F$634,6,FALSE),""))</f>
      </c>
      <c r="J2648" s="90">
        <f>IF(OR($E2648="",$H2648=""),"",$H2648*$I2648)</f>
      </c>
      <c r="K2648" s="87" t="str">
        <v/>
      </c>
    </row>
    <row r="2649">
      <c r="A2649" s="74" t="str">
        <v/>
      </c>
      <c r="B2649" s="74" t="str">
        <v/>
      </c>
      <c r="C2649" s="75">
        <f>IF($E2649="","",IFERROR(VLOOKUP(TRIM(E2649&amp;""),'Référentiel Articles'!$A$2:$F$634,2,FALSE),""))</f>
      </c>
      <c r="D2649" s="75">
        <f>IF($E2649="","",IFERROR(VLOOKUP(TRIM(E2649&amp;""),'Référentiel Articles'!$A$2:$F$634,3,FALSE),""))</f>
      </c>
      <c r="E2649" s="74" t="str">
        <v/>
      </c>
      <c r="F2649" s="75">
        <f>IF($E2649="","",IFERROR(VLOOKUP(TRIM(E2649&amp;""),'Référentiel Articles'!$A$2:$F$634,4,FALSE),""))</f>
      </c>
      <c r="G2649" s="76">
        <f>IF($E2649="","",IFERROR(VLOOKUP(TRIM(E2649&amp;""),'Référentiel Articles'!$A$2:$F$634,5,FALSE),""))</f>
      </c>
      <c r="H2649" s="77" t="str">
        <v/>
      </c>
      <c r="I2649" s="76">
        <f>IF($E2649="","",IFERROR(VLOOKUP(TRIM(E2649&amp;""),'Référentiel Articles'!$A$2:$F$634,6,FALSE),""))</f>
      </c>
      <c r="J2649" s="78">
        <f>IF(OR($E2649="",$H2649=""),"",$H2649*$I2649)</f>
      </c>
      <c r="K2649" s="79" t="str">
        <v/>
      </c>
    </row>
    <row r="2650">
      <c r="A2650" s="81" t="str">
        <v/>
      </c>
      <c r="B2650" s="81" t="str">
        <v/>
      </c>
      <c r="C2650" s="83">
        <f>IF($E2650="","",IFERROR(VLOOKUP(TRIM(E2650&amp;""),'Référentiel Articles'!$A$2:$F$634,2,FALSE),""))</f>
      </c>
      <c r="D2650" s="83">
        <f>IF($E2650="","",IFERROR(VLOOKUP(TRIM(E2650&amp;""),'Référentiel Articles'!$A$2:$F$634,3,FALSE),""))</f>
      </c>
      <c r="E2650" s="81" t="str">
        <v/>
      </c>
      <c r="F2650" s="83">
        <f>IF($E2650="","",IFERROR(VLOOKUP(TRIM(E2650&amp;""),'Référentiel Articles'!$A$2:$F$634,4,FALSE),""))</f>
      </c>
      <c r="G2650" s="84">
        <f>IF($E2650="","",IFERROR(VLOOKUP(TRIM(E2650&amp;""),'Référentiel Articles'!$A$2:$F$634,5,FALSE),""))</f>
      </c>
      <c r="H2650" s="85" t="str">
        <v/>
      </c>
      <c r="I2650" s="84">
        <f>IF($E2650="","",IFERROR(VLOOKUP(TRIM(E2650&amp;""),'Référentiel Articles'!$A$2:$F$634,6,FALSE),""))</f>
      </c>
      <c r="J2650" s="90">
        <f>IF(OR($E2650="",$H2650=""),"",$H2650*$I2650)</f>
      </c>
      <c r="K2650" s="87" t="str">
        <v/>
      </c>
    </row>
    <row r="2651">
      <c r="A2651" s="74" t="str">
        <v/>
      </c>
      <c r="B2651" s="74" t="str">
        <v/>
      </c>
      <c r="C2651" s="75">
        <f>IF($E2651="","",IFERROR(VLOOKUP(TRIM(E2651&amp;""),'Référentiel Articles'!$A$2:$F$634,2,FALSE),""))</f>
      </c>
      <c r="D2651" s="75">
        <f>IF($E2651="","",IFERROR(VLOOKUP(TRIM(E2651&amp;""),'Référentiel Articles'!$A$2:$F$634,3,FALSE),""))</f>
      </c>
      <c r="E2651" s="74" t="str">
        <v/>
      </c>
      <c r="F2651" s="75">
        <f>IF($E2651="","",IFERROR(VLOOKUP(TRIM(E2651&amp;""),'Référentiel Articles'!$A$2:$F$634,4,FALSE),""))</f>
      </c>
      <c r="G2651" s="76">
        <f>IF($E2651="","",IFERROR(VLOOKUP(TRIM(E2651&amp;""),'Référentiel Articles'!$A$2:$F$634,5,FALSE),""))</f>
      </c>
      <c r="H2651" s="77" t="str">
        <v/>
      </c>
      <c r="I2651" s="76">
        <f>IF($E2651="","",IFERROR(VLOOKUP(TRIM(E2651&amp;""),'Référentiel Articles'!$A$2:$F$634,6,FALSE),""))</f>
      </c>
      <c r="J2651" s="78">
        <f>IF(OR($E2651="",$H2651=""),"",$H2651*$I2651)</f>
      </c>
      <c r="K2651" s="79" t="str">
        <v/>
      </c>
    </row>
    <row r="2652">
      <c r="A2652" s="81" t="str">
        <v/>
      </c>
      <c r="B2652" s="81" t="str">
        <v/>
      </c>
      <c r="C2652" s="83">
        <f>IF($E2652="","",IFERROR(VLOOKUP(TRIM(E2652&amp;""),'Référentiel Articles'!$A$2:$F$634,2,FALSE),""))</f>
      </c>
      <c r="D2652" s="83">
        <f>IF($E2652="","",IFERROR(VLOOKUP(TRIM(E2652&amp;""),'Référentiel Articles'!$A$2:$F$634,3,FALSE),""))</f>
      </c>
      <c r="E2652" s="81" t="str">
        <v/>
      </c>
      <c r="F2652" s="83">
        <f>IF($E2652="","",IFERROR(VLOOKUP(TRIM(E2652&amp;""),'Référentiel Articles'!$A$2:$F$634,4,FALSE),""))</f>
      </c>
      <c r="G2652" s="84">
        <f>IF($E2652="","",IFERROR(VLOOKUP(TRIM(E2652&amp;""),'Référentiel Articles'!$A$2:$F$634,5,FALSE),""))</f>
      </c>
      <c r="H2652" s="85" t="str">
        <v/>
      </c>
      <c r="I2652" s="84">
        <f>IF($E2652="","",IFERROR(VLOOKUP(TRIM(E2652&amp;""),'Référentiel Articles'!$A$2:$F$634,6,FALSE),""))</f>
      </c>
      <c r="J2652" s="90">
        <f>IF(OR($E2652="",$H2652=""),"",$H2652*$I2652)</f>
      </c>
      <c r="K2652" s="87" t="str">
        <v/>
      </c>
    </row>
    <row r="2653">
      <c r="A2653" s="74" t="str">
        <v/>
      </c>
      <c r="B2653" s="74" t="str">
        <v/>
      </c>
      <c r="C2653" s="75">
        <f>IF($E2653="","",IFERROR(VLOOKUP(TRIM(E2653&amp;""),'Référentiel Articles'!$A$2:$F$634,2,FALSE),""))</f>
      </c>
      <c r="D2653" s="75">
        <f>IF($E2653="","",IFERROR(VLOOKUP(TRIM(E2653&amp;""),'Référentiel Articles'!$A$2:$F$634,3,FALSE),""))</f>
      </c>
      <c r="E2653" s="74" t="str">
        <v/>
      </c>
      <c r="F2653" s="75">
        <f>IF($E2653="","",IFERROR(VLOOKUP(TRIM(E2653&amp;""),'Référentiel Articles'!$A$2:$F$634,4,FALSE),""))</f>
      </c>
      <c r="G2653" s="76">
        <f>IF($E2653="","",IFERROR(VLOOKUP(TRIM(E2653&amp;""),'Référentiel Articles'!$A$2:$F$634,5,FALSE),""))</f>
      </c>
      <c r="H2653" s="77" t="str">
        <v/>
      </c>
      <c r="I2653" s="76">
        <f>IF($E2653="","",IFERROR(VLOOKUP(TRIM(E2653&amp;""),'Référentiel Articles'!$A$2:$F$634,6,FALSE),""))</f>
      </c>
      <c r="J2653" s="78">
        <f>IF(OR($E2653="",$H2653=""),"",$H2653*$I2653)</f>
      </c>
      <c r="K2653" s="79" t="str">
        <v/>
      </c>
    </row>
    <row r="2654">
      <c r="A2654" s="81" t="str">
        <v/>
      </c>
      <c r="B2654" s="81" t="str">
        <v/>
      </c>
      <c r="C2654" s="83">
        <f>IF($E2654="","",IFERROR(VLOOKUP(TRIM(E2654&amp;""),'Référentiel Articles'!$A$2:$F$634,2,FALSE),""))</f>
      </c>
      <c r="D2654" s="83">
        <f>IF($E2654="","",IFERROR(VLOOKUP(TRIM(E2654&amp;""),'Référentiel Articles'!$A$2:$F$634,3,FALSE),""))</f>
      </c>
      <c r="E2654" s="81" t="str">
        <v/>
      </c>
      <c r="F2654" s="83">
        <f>IF($E2654="","",IFERROR(VLOOKUP(TRIM(E2654&amp;""),'Référentiel Articles'!$A$2:$F$634,4,FALSE),""))</f>
      </c>
      <c r="G2654" s="84">
        <f>IF($E2654="","",IFERROR(VLOOKUP(TRIM(E2654&amp;""),'Référentiel Articles'!$A$2:$F$634,5,FALSE),""))</f>
      </c>
      <c r="H2654" s="85" t="str">
        <v/>
      </c>
      <c r="I2654" s="84">
        <f>IF($E2654="","",IFERROR(VLOOKUP(TRIM(E2654&amp;""),'Référentiel Articles'!$A$2:$F$634,6,FALSE),""))</f>
      </c>
      <c r="J2654" s="90">
        <f>IF(OR($E2654="",$H2654=""),"",$H2654*$I2654)</f>
      </c>
      <c r="K2654" s="87" t="str">
        <v/>
      </c>
    </row>
    <row r="2655">
      <c r="A2655" s="74" t="str">
        <v/>
      </c>
      <c r="B2655" s="74" t="str">
        <v/>
      </c>
      <c r="C2655" s="75">
        <f>IF($E2655="","",IFERROR(VLOOKUP(TRIM(E2655&amp;""),'Référentiel Articles'!$A$2:$F$634,2,FALSE),""))</f>
      </c>
      <c r="D2655" s="75">
        <f>IF($E2655="","",IFERROR(VLOOKUP(TRIM(E2655&amp;""),'Référentiel Articles'!$A$2:$F$634,3,FALSE),""))</f>
      </c>
      <c r="E2655" s="74" t="str">
        <v/>
      </c>
      <c r="F2655" s="75">
        <f>IF($E2655="","",IFERROR(VLOOKUP(TRIM(E2655&amp;""),'Référentiel Articles'!$A$2:$F$634,4,FALSE),""))</f>
      </c>
      <c r="G2655" s="76">
        <f>IF($E2655="","",IFERROR(VLOOKUP(TRIM(E2655&amp;""),'Référentiel Articles'!$A$2:$F$634,5,FALSE),""))</f>
      </c>
      <c r="H2655" s="77" t="str">
        <v/>
      </c>
      <c r="I2655" s="76">
        <f>IF($E2655="","",IFERROR(VLOOKUP(TRIM(E2655&amp;""),'Référentiel Articles'!$A$2:$F$634,6,FALSE),""))</f>
      </c>
      <c r="J2655" s="78">
        <f>IF(OR($E2655="",$H2655=""),"",$H2655*$I2655)</f>
      </c>
      <c r="K2655" s="79" t="str">
        <v/>
      </c>
    </row>
    <row r="2656">
      <c r="A2656" s="81" t="str">
        <v/>
      </c>
      <c r="B2656" s="81" t="str">
        <v/>
      </c>
      <c r="C2656" s="83">
        <f>IF($E2656="","",IFERROR(VLOOKUP(TRIM(E2656&amp;""),'Référentiel Articles'!$A$2:$F$634,2,FALSE),""))</f>
      </c>
      <c r="D2656" s="83">
        <f>IF($E2656="","",IFERROR(VLOOKUP(TRIM(E2656&amp;""),'Référentiel Articles'!$A$2:$F$634,3,FALSE),""))</f>
      </c>
      <c r="E2656" s="81" t="str">
        <v/>
      </c>
      <c r="F2656" s="83">
        <f>IF($E2656="","",IFERROR(VLOOKUP(TRIM(E2656&amp;""),'Référentiel Articles'!$A$2:$F$634,4,FALSE),""))</f>
      </c>
      <c r="G2656" s="84">
        <f>IF($E2656="","",IFERROR(VLOOKUP(TRIM(E2656&amp;""),'Référentiel Articles'!$A$2:$F$634,5,FALSE),""))</f>
      </c>
      <c r="H2656" s="85" t="str">
        <v/>
      </c>
      <c r="I2656" s="84">
        <f>IF($E2656="","",IFERROR(VLOOKUP(TRIM(E2656&amp;""),'Référentiel Articles'!$A$2:$F$634,6,FALSE),""))</f>
      </c>
      <c r="J2656" s="90">
        <f>IF(OR($E2656="",$H2656=""),"",$H2656*$I2656)</f>
      </c>
      <c r="K2656" s="87" t="str">
        <v/>
      </c>
    </row>
    <row r="2657">
      <c r="A2657" s="74" t="str">
        <v/>
      </c>
      <c r="B2657" s="74" t="str">
        <v/>
      </c>
      <c r="C2657" s="75">
        <f>IF($E2657="","",IFERROR(VLOOKUP(TRIM(E2657&amp;""),'Référentiel Articles'!$A$2:$F$634,2,FALSE),""))</f>
      </c>
      <c r="D2657" s="75">
        <f>IF($E2657="","",IFERROR(VLOOKUP(TRIM(E2657&amp;""),'Référentiel Articles'!$A$2:$F$634,3,FALSE),""))</f>
      </c>
      <c r="E2657" s="74" t="str">
        <v/>
      </c>
      <c r="F2657" s="75">
        <f>IF($E2657="","",IFERROR(VLOOKUP(TRIM(E2657&amp;""),'Référentiel Articles'!$A$2:$F$634,4,FALSE),""))</f>
      </c>
      <c r="G2657" s="76">
        <f>IF($E2657="","",IFERROR(VLOOKUP(TRIM(E2657&amp;""),'Référentiel Articles'!$A$2:$F$634,5,FALSE),""))</f>
      </c>
      <c r="H2657" s="77" t="str">
        <v/>
      </c>
      <c r="I2657" s="76">
        <f>IF($E2657="","",IFERROR(VLOOKUP(TRIM(E2657&amp;""),'Référentiel Articles'!$A$2:$F$634,6,FALSE),""))</f>
      </c>
      <c r="J2657" s="78">
        <f>IF(OR($E2657="",$H2657=""),"",$H2657*$I2657)</f>
      </c>
      <c r="K2657" s="79" t="str">
        <v/>
      </c>
    </row>
    <row r="2658">
      <c r="A2658" s="81" t="str">
        <v/>
      </c>
      <c r="B2658" s="81" t="str">
        <v/>
      </c>
      <c r="C2658" s="83">
        <f>IF($E2658="","",IFERROR(VLOOKUP(TRIM(E2658&amp;""),'Référentiel Articles'!$A$2:$F$634,2,FALSE),""))</f>
      </c>
      <c r="D2658" s="83">
        <f>IF($E2658="","",IFERROR(VLOOKUP(TRIM(E2658&amp;""),'Référentiel Articles'!$A$2:$F$634,3,FALSE),""))</f>
      </c>
      <c r="E2658" s="81" t="str">
        <v/>
      </c>
      <c r="F2658" s="83">
        <f>IF($E2658="","",IFERROR(VLOOKUP(TRIM(E2658&amp;""),'Référentiel Articles'!$A$2:$F$634,4,FALSE),""))</f>
      </c>
      <c r="G2658" s="84">
        <f>IF($E2658="","",IFERROR(VLOOKUP(TRIM(E2658&amp;""),'Référentiel Articles'!$A$2:$F$634,5,FALSE),""))</f>
      </c>
      <c r="H2658" s="85" t="str">
        <v/>
      </c>
      <c r="I2658" s="84">
        <f>IF($E2658="","",IFERROR(VLOOKUP(TRIM(E2658&amp;""),'Référentiel Articles'!$A$2:$F$634,6,FALSE),""))</f>
      </c>
      <c r="J2658" s="90">
        <f>IF(OR($E2658="",$H2658=""),"",$H2658*$I2658)</f>
      </c>
      <c r="K2658" s="87" t="str">
        <v/>
      </c>
    </row>
    <row r="2659">
      <c r="A2659" s="74" t="str">
        <v/>
      </c>
      <c r="B2659" s="74" t="str">
        <v/>
      </c>
      <c r="C2659" s="75">
        <f>IF($E2659="","",IFERROR(VLOOKUP(TRIM(E2659&amp;""),'Référentiel Articles'!$A$2:$F$634,2,FALSE),""))</f>
      </c>
      <c r="D2659" s="75">
        <f>IF($E2659="","",IFERROR(VLOOKUP(TRIM(E2659&amp;""),'Référentiel Articles'!$A$2:$F$634,3,FALSE),""))</f>
      </c>
      <c r="E2659" s="74" t="str">
        <v/>
      </c>
      <c r="F2659" s="75">
        <f>IF($E2659="","",IFERROR(VLOOKUP(TRIM(E2659&amp;""),'Référentiel Articles'!$A$2:$F$634,4,FALSE),""))</f>
      </c>
      <c r="G2659" s="76">
        <f>IF($E2659="","",IFERROR(VLOOKUP(TRIM(E2659&amp;""),'Référentiel Articles'!$A$2:$F$634,5,FALSE),""))</f>
      </c>
      <c r="H2659" s="77" t="str">
        <v/>
      </c>
      <c r="I2659" s="76">
        <f>IF($E2659="","",IFERROR(VLOOKUP(TRIM(E2659&amp;""),'Référentiel Articles'!$A$2:$F$634,6,FALSE),""))</f>
      </c>
      <c r="J2659" s="78">
        <f>IF(OR($E2659="",$H2659=""),"",$H2659*$I2659)</f>
      </c>
      <c r="K2659" s="79" t="str">
        <v/>
      </c>
    </row>
    <row r="2660">
      <c r="A2660" s="81" t="str">
        <v/>
      </c>
      <c r="B2660" s="81" t="str">
        <v/>
      </c>
      <c r="C2660" s="83">
        <f>IF($E2660="","",IFERROR(VLOOKUP(TRIM(E2660&amp;""),'Référentiel Articles'!$A$2:$F$634,2,FALSE),""))</f>
      </c>
      <c r="D2660" s="83">
        <f>IF($E2660="","",IFERROR(VLOOKUP(TRIM(E2660&amp;""),'Référentiel Articles'!$A$2:$F$634,3,FALSE),""))</f>
      </c>
      <c r="E2660" s="81" t="str">
        <v/>
      </c>
      <c r="F2660" s="83">
        <f>IF($E2660="","",IFERROR(VLOOKUP(TRIM(E2660&amp;""),'Référentiel Articles'!$A$2:$F$634,4,FALSE),""))</f>
      </c>
      <c r="G2660" s="84">
        <f>IF($E2660="","",IFERROR(VLOOKUP(TRIM(E2660&amp;""),'Référentiel Articles'!$A$2:$F$634,5,FALSE),""))</f>
      </c>
      <c r="H2660" s="85" t="str">
        <v/>
      </c>
      <c r="I2660" s="84">
        <f>IF($E2660="","",IFERROR(VLOOKUP(TRIM(E2660&amp;""),'Référentiel Articles'!$A$2:$F$634,6,FALSE),""))</f>
      </c>
      <c r="J2660" s="90">
        <f>IF(OR($E2660="",$H2660=""),"",$H2660*$I2660)</f>
      </c>
      <c r="K2660" s="87" t="str">
        <v/>
      </c>
    </row>
    <row r="2661">
      <c r="A2661" s="74" t="str">
        <v/>
      </c>
      <c r="B2661" s="74" t="str">
        <v/>
      </c>
      <c r="C2661" s="75">
        <f>IF($E2661="","",IFERROR(VLOOKUP(TRIM(E2661&amp;""),'Référentiel Articles'!$A$2:$F$634,2,FALSE),""))</f>
      </c>
      <c r="D2661" s="75">
        <f>IF($E2661="","",IFERROR(VLOOKUP(TRIM(E2661&amp;""),'Référentiel Articles'!$A$2:$F$634,3,FALSE),""))</f>
      </c>
      <c r="E2661" s="74" t="str">
        <v/>
      </c>
      <c r="F2661" s="75">
        <f>IF($E2661="","",IFERROR(VLOOKUP(TRIM(E2661&amp;""),'Référentiel Articles'!$A$2:$F$634,4,FALSE),""))</f>
      </c>
      <c r="G2661" s="76">
        <f>IF($E2661="","",IFERROR(VLOOKUP(TRIM(E2661&amp;""),'Référentiel Articles'!$A$2:$F$634,5,FALSE),""))</f>
      </c>
      <c r="H2661" s="77" t="str">
        <v/>
      </c>
      <c r="I2661" s="76">
        <f>IF($E2661="","",IFERROR(VLOOKUP(TRIM(E2661&amp;""),'Référentiel Articles'!$A$2:$F$634,6,FALSE),""))</f>
      </c>
      <c r="J2661" s="78">
        <f>IF(OR($E2661="",$H2661=""),"",$H2661*$I2661)</f>
      </c>
      <c r="K2661" s="79" t="str">
        <v/>
      </c>
    </row>
    <row r="2662">
      <c r="A2662" s="81" t="str">
        <v/>
      </c>
      <c r="B2662" s="81" t="str">
        <v/>
      </c>
      <c r="C2662" s="83">
        <f>IF($E2662="","",IFERROR(VLOOKUP(TRIM(E2662&amp;""),'Référentiel Articles'!$A$2:$F$634,2,FALSE),""))</f>
      </c>
      <c r="D2662" s="83">
        <f>IF($E2662="","",IFERROR(VLOOKUP(TRIM(E2662&amp;""),'Référentiel Articles'!$A$2:$F$634,3,FALSE),""))</f>
      </c>
      <c r="E2662" s="81" t="str">
        <v/>
      </c>
      <c r="F2662" s="83">
        <f>IF($E2662="","",IFERROR(VLOOKUP(TRIM(E2662&amp;""),'Référentiel Articles'!$A$2:$F$634,4,FALSE),""))</f>
      </c>
      <c r="G2662" s="84">
        <f>IF($E2662="","",IFERROR(VLOOKUP(TRIM(E2662&amp;""),'Référentiel Articles'!$A$2:$F$634,5,FALSE),""))</f>
      </c>
      <c r="H2662" s="85" t="str">
        <v/>
      </c>
      <c r="I2662" s="84">
        <f>IF($E2662="","",IFERROR(VLOOKUP(TRIM(E2662&amp;""),'Référentiel Articles'!$A$2:$F$634,6,FALSE),""))</f>
      </c>
      <c r="J2662" s="90">
        <f>IF(OR($E2662="",$H2662=""),"",$H2662*$I2662)</f>
      </c>
      <c r="K2662" s="87" t="str">
        <v/>
      </c>
    </row>
    <row r="2663">
      <c r="A2663" s="74" t="str">
        <v/>
      </c>
      <c r="B2663" s="74" t="str">
        <v/>
      </c>
      <c r="C2663" s="75">
        <f>IF($E2663="","",IFERROR(VLOOKUP(TRIM(E2663&amp;""),'Référentiel Articles'!$A$2:$F$634,2,FALSE),""))</f>
      </c>
      <c r="D2663" s="75">
        <f>IF($E2663="","",IFERROR(VLOOKUP(TRIM(E2663&amp;""),'Référentiel Articles'!$A$2:$F$634,3,FALSE),""))</f>
      </c>
      <c r="E2663" s="74" t="str">
        <v/>
      </c>
      <c r="F2663" s="75">
        <f>IF($E2663="","",IFERROR(VLOOKUP(TRIM(E2663&amp;""),'Référentiel Articles'!$A$2:$F$634,4,FALSE),""))</f>
      </c>
      <c r="G2663" s="76">
        <f>IF($E2663="","",IFERROR(VLOOKUP(TRIM(E2663&amp;""),'Référentiel Articles'!$A$2:$F$634,5,FALSE),""))</f>
      </c>
      <c r="H2663" s="77" t="str">
        <v/>
      </c>
      <c r="I2663" s="76">
        <f>IF($E2663="","",IFERROR(VLOOKUP(TRIM(E2663&amp;""),'Référentiel Articles'!$A$2:$F$634,6,FALSE),""))</f>
      </c>
      <c r="J2663" s="78">
        <f>IF(OR($E2663="",$H2663=""),"",$H2663*$I2663)</f>
      </c>
      <c r="K2663" s="79" t="str">
        <v/>
      </c>
    </row>
    <row r="2664">
      <c r="A2664" s="81" t="str">
        <v/>
      </c>
      <c r="B2664" s="81" t="str">
        <v/>
      </c>
      <c r="C2664" s="83">
        <f>IF($E2664="","",IFERROR(VLOOKUP(TRIM(E2664&amp;""),'Référentiel Articles'!$A$2:$F$634,2,FALSE),""))</f>
      </c>
      <c r="D2664" s="83">
        <f>IF($E2664="","",IFERROR(VLOOKUP(TRIM(E2664&amp;""),'Référentiel Articles'!$A$2:$F$634,3,FALSE),""))</f>
      </c>
      <c r="E2664" s="81" t="str">
        <v/>
      </c>
      <c r="F2664" s="83">
        <f>IF($E2664="","",IFERROR(VLOOKUP(TRIM(E2664&amp;""),'Référentiel Articles'!$A$2:$F$634,4,FALSE),""))</f>
      </c>
      <c r="G2664" s="84">
        <f>IF($E2664="","",IFERROR(VLOOKUP(TRIM(E2664&amp;""),'Référentiel Articles'!$A$2:$F$634,5,FALSE),""))</f>
      </c>
      <c r="H2664" s="85" t="str">
        <v/>
      </c>
      <c r="I2664" s="84">
        <f>IF($E2664="","",IFERROR(VLOOKUP(TRIM(E2664&amp;""),'Référentiel Articles'!$A$2:$F$634,6,FALSE),""))</f>
      </c>
      <c r="J2664" s="90">
        <f>IF(OR($E2664="",$H2664=""),"",$H2664*$I2664)</f>
      </c>
      <c r="K2664" s="87" t="str">
        <v/>
      </c>
    </row>
    <row r="2665">
      <c r="A2665" s="74" t="str">
        <v/>
      </c>
      <c r="B2665" s="74" t="str">
        <v/>
      </c>
      <c r="C2665" s="75">
        <f>IF($E2665="","",IFERROR(VLOOKUP(TRIM(E2665&amp;""),'Référentiel Articles'!$A$2:$F$634,2,FALSE),""))</f>
      </c>
      <c r="D2665" s="75">
        <f>IF($E2665="","",IFERROR(VLOOKUP(TRIM(E2665&amp;""),'Référentiel Articles'!$A$2:$F$634,3,FALSE),""))</f>
      </c>
      <c r="E2665" s="74" t="str">
        <v/>
      </c>
      <c r="F2665" s="75">
        <f>IF($E2665="","",IFERROR(VLOOKUP(TRIM(E2665&amp;""),'Référentiel Articles'!$A$2:$F$634,4,FALSE),""))</f>
      </c>
      <c r="G2665" s="76">
        <f>IF($E2665="","",IFERROR(VLOOKUP(TRIM(E2665&amp;""),'Référentiel Articles'!$A$2:$F$634,5,FALSE),""))</f>
      </c>
      <c r="H2665" s="77" t="str">
        <v/>
      </c>
      <c r="I2665" s="76">
        <f>IF($E2665="","",IFERROR(VLOOKUP(TRIM(E2665&amp;""),'Référentiel Articles'!$A$2:$F$634,6,FALSE),""))</f>
      </c>
      <c r="J2665" s="78">
        <f>IF(OR($E2665="",$H2665=""),"",$H2665*$I2665)</f>
      </c>
      <c r="K2665" s="79" t="str">
        <v/>
      </c>
    </row>
    <row r="2666">
      <c r="A2666" s="81" t="str">
        <v/>
      </c>
      <c r="B2666" s="81" t="str">
        <v/>
      </c>
      <c r="C2666" s="83">
        <f>IF($E2666="","",IFERROR(VLOOKUP(TRIM(E2666&amp;""),'Référentiel Articles'!$A$2:$F$634,2,FALSE),""))</f>
      </c>
      <c r="D2666" s="83">
        <f>IF($E2666="","",IFERROR(VLOOKUP(TRIM(E2666&amp;""),'Référentiel Articles'!$A$2:$F$634,3,FALSE),""))</f>
      </c>
      <c r="E2666" s="81" t="str">
        <v/>
      </c>
      <c r="F2666" s="83">
        <f>IF($E2666="","",IFERROR(VLOOKUP(TRIM(E2666&amp;""),'Référentiel Articles'!$A$2:$F$634,4,FALSE),""))</f>
      </c>
      <c r="G2666" s="84">
        <f>IF($E2666="","",IFERROR(VLOOKUP(TRIM(E2666&amp;""),'Référentiel Articles'!$A$2:$F$634,5,FALSE),""))</f>
      </c>
      <c r="H2666" s="85" t="str">
        <v/>
      </c>
      <c r="I2666" s="84">
        <f>IF($E2666="","",IFERROR(VLOOKUP(TRIM(E2666&amp;""),'Référentiel Articles'!$A$2:$F$634,6,FALSE),""))</f>
      </c>
      <c r="J2666" s="90">
        <f>IF(OR($E2666="",$H2666=""),"",$H2666*$I2666)</f>
      </c>
      <c r="K2666" s="87" t="str">
        <v/>
      </c>
    </row>
    <row r="2667">
      <c r="A2667" s="74" t="str">
        <v/>
      </c>
      <c r="B2667" s="74" t="str">
        <v/>
      </c>
      <c r="C2667" s="75">
        <f>IF($E2667="","",IFERROR(VLOOKUP(TRIM(E2667&amp;""),'Référentiel Articles'!$A$2:$F$634,2,FALSE),""))</f>
      </c>
      <c r="D2667" s="75">
        <f>IF($E2667="","",IFERROR(VLOOKUP(TRIM(E2667&amp;""),'Référentiel Articles'!$A$2:$F$634,3,FALSE),""))</f>
      </c>
      <c r="E2667" s="74" t="str">
        <v/>
      </c>
      <c r="F2667" s="75">
        <f>IF($E2667="","",IFERROR(VLOOKUP(TRIM(E2667&amp;""),'Référentiel Articles'!$A$2:$F$634,4,FALSE),""))</f>
      </c>
      <c r="G2667" s="76">
        <f>IF($E2667="","",IFERROR(VLOOKUP(TRIM(E2667&amp;""),'Référentiel Articles'!$A$2:$F$634,5,FALSE),""))</f>
      </c>
      <c r="H2667" s="77" t="str">
        <v/>
      </c>
      <c r="I2667" s="76">
        <f>IF($E2667="","",IFERROR(VLOOKUP(TRIM(E2667&amp;""),'Référentiel Articles'!$A$2:$F$634,6,FALSE),""))</f>
      </c>
      <c r="J2667" s="78">
        <f>IF(OR($E2667="",$H2667=""),"",$H2667*$I2667)</f>
      </c>
      <c r="K2667" s="79" t="str">
        <v/>
      </c>
    </row>
    <row r="2668">
      <c r="A2668" s="81" t="str">
        <v/>
      </c>
      <c r="B2668" s="81" t="str">
        <v/>
      </c>
      <c r="C2668" s="83">
        <f>IF($E2668="","",IFERROR(VLOOKUP(TRIM(E2668&amp;""),'Référentiel Articles'!$A$2:$F$634,2,FALSE),""))</f>
      </c>
      <c r="D2668" s="83">
        <f>IF($E2668="","",IFERROR(VLOOKUP(TRIM(E2668&amp;""),'Référentiel Articles'!$A$2:$F$634,3,FALSE),""))</f>
      </c>
      <c r="E2668" s="81" t="str">
        <v/>
      </c>
      <c r="F2668" s="83">
        <f>IF($E2668="","",IFERROR(VLOOKUP(TRIM(E2668&amp;""),'Référentiel Articles'!$A$2:$F$634,4,FALSE),""))</f>
      </c>
      <c r="G2668" s="84">
        <f>IF($E2668="","",IFERROR(VLOOKUP(TRIM(E2668&amp;""),'Référentiel Articles'!$A$2:$F$634,5,FALSE),""))</f>
      </c>
      <c r="H2668" s="85" t="str">
        <v/>
      </c>
      <c r="I2668" s="84">
        <f>IF($E2668="","",IFERROR(VLOOKUP(TRIM(E2668&amp;""),'Référentiel Articles'!$A$2:$F$634,6,FALSE),""))</f>
      </c>
      <c r="J2668" s="90">
        <f>IF(OR($E2668="",$H2668=""),"",$H2668*$I2668)</f>
      </c>
      <c r="K2668" s="87" t="str">
        <v/>
      </c>
    </row>
    <row r="2669">
      <c r="A2669" s="74" t="str">
        <v/>
      </c>
      <c r="B2669" s="74" t="str">
        <v/>
      </c>
      <c r="C2669" s="75">
        <f>IF($E2669="","",IFERROR(VLOOKUP(TRIM(E2669&amp;""),'Référentiel Articles'!$A$2:$F$634,2,FALSE),""))</f>
      </c>
      <c r="D2669" s="75">
        <f>IF($E2669="","",IFERROR(VLOOKUP(TRIM(E2669&amp;""),'Référentiel Articles'!$A$2:$F$634,3,FALSE),""))</f>
      </c>
      <c r="E2669" s="74" t="str">
        <v/>
      </c>
      <c r="F2669" s="75">
        <f>IF($E2669="","",IFERROR(VLOOKUP(TRIM(E2669&amp;""),'Référentiel Articles'!$A$2:$F$634,4,FALSE),""))</f>
      </c>
      <c r="G2669" s="76">
        <f>IF($E2669="","",IFERROR(VLOOKUP(TRIM(E2669&amp;""),'Référentiel Articles'!$A$2:$F$634,5,FALSE),""))</f>
      </c>
      <c r="H2669" s="77" t="str">
        <v/>
      </c>
      <c r="I2669" s="76">
        <f>IF($E2669="","",IFERROR(VLOOKUP(TRIM(E2669&amp;""),'Référentiel Articles'!$A$2:$F$634,6,FALSE),""))</f>
      </c>
      <c r="J2669" s="78">
        <f>IF(OR($E2669="",$H2669=""),"",$H2669*$I2669)</f>
      </c>
      <c r="K2669" s="79" t="str">
        <v/>
      </c>
    </row>
    <row r="2670">
      <c r="A2670" s="81" t="str">
        <v/>
      </c>
      <c r="B2670" s="81" t="str">
        <v/>
      </c>
      <c r="C2670" s="83">
        <f>IF($E2670="","",IFERROR(VLOOKUP(TRIM(E2670&amp;""),'Référentiel Articles'!$A$2:$F$634,2,FALSE),""))</f>
      </c>
      <c r="D2670" s="83">
        <f>IF($E2670="","",IFERROR(VLOOKUP(TRIM(E2670&amp;""),'Référentiel Articles'!$A$2:$F$634,3,FALSE),""))</f>
      </c>
      <c r="E2670" s="81" t="str">
        <v/>
      </c>
      <c r="F2670" s="83">
        <f>IF($E2670="","",IFERROR(VLOOKUP(TRIM(E2670&amp;""),'Référentiel Articles'!$A$2:$F$634,4,FALSE),""))</f>
      </c>
      <c r="G2670" s="84">
        <f>IF($E2670="","",IFERROR(VLOOKUP(TRIM(E2670&amp;""),'Référentiel Articles'!$A$2:$F$634,5,FALSE),""))</f>
      </c>
      <c r="H2670" s="85" t="str">
        <v/>
      </c>
      <c r="I2670" s="84">
        <f>IF($E2670="","",IFERROR(VLOOKUP(TRIM(E2670&amp;""),'Référentiel Articles'!$A$2:$F$634,6,FALSE),""))</f>
      </c>
      <c r="J2670" s="90">
        <f>IF(OR($E2670="",$H2670=""),"",$H2670*$I2670)</f>
      </c>
      <c r="K2670" s="87" t="str">
        <v/>
      </c>
    </row>
    <row r="2671">
      <c r="A2671" s="74" t="str">
        <v/>
      </c>
      <c r="B2671" s="74" t="str">
        <v/>
      </c>
      <c r="C2671" s="75">
        <f>IF($E2671="","",IFERROR(VLOOKUP(TRIM(E2671&amp;""),'Référentiel Articles'!$A$2:$F$634,2,FALSE),""))</f>
      </c>
      <c r="D2671" s="75">
        <f>IF($E2671="","",IFERROR(VLOOKUP(TRIM(E2671&amp;""),'Référentiel Articles'!$A$2:$F$634,3,FALSE),""))</f>
      </c>
      <c r="E2671" s="74" t="str">
        <v/>
      </c>
      <c r="F2671" s="75">
        <f>IF($E2671="","",IFERROR(VLOOKUP(TRIM(E2671&amp;""),'Référentiel Articles'!$A$2:$F$634,4,FALSE),""))</f>
      </c>
      <c r="G2671" s="76">
        <f>IF($E2671="","",IFERROR(VLOOKUP(TRIM(E2671&amp;""),'Référentiel Articles'!$A$2:$F$634,5,FALSE),""))</f>
      </c>
      <c r="H2671" s="77" t="str">
        <v/>
      </c>
      <c r="I2671" s="76">
        <f>IF($E2671="","",IFERROR(VLOOKUP(TRIM(E2671&amp;""),'Référentiel Articles'!$A$2:$F$634,6,FALSE),""))</f>
      </c>
      <c r="J2671" s="78">
        <f>IF(OR($E2671="",$H2671=""),"",$H2671*$I2671)</f>
      </c>
      <c r="K2671" s="79" t="str">
        <v/>
      </c>
    </row>
    <row r="2672">
      <c r="A2672" s="81" t="str">
        <v/>
      </c>
      <c r="B2672" s="81" t="str">
        <v/>
      </c>
      <c r="C2672" s="83">
        <f>IF($E2672="","",IFERROR(VLOOKUP(TRIM(E2672&amp;""),'Référentiel Articles'!$A$2:$F$634,2,FALSE),""))</f>
      </c>
      <c r="D2672" s="83">
        <f>IF($E2672="","",IFERROR(VLOOKUP(TRIM(E2672&amp;""),'Référentiel Articles'!$A$2:$F$634,3,FALSE),""))</f>
      </c>
      <c r="E2672" s="81" t="str">
        <v/>
      </c>
      <c r="F2672" s="83">
        <f>IF($E2672="","",IFERROR(VLOOKUP(TRIM(E2672&amp;""),'Référentiel Articles'!$A$2:$F$634,4,FALSE),""))</f>
      </c>
      <c r="G2672" s="84">
        <f>IF($E2672="","",IFERROR(VLOOKUP(TRIM(E2672&amp;""),'Référentiel Articles'!$A$2:$F$634,5,FALSE),""))</f>
      </c>
      <c r="H2672" s="85" t="str">
        <v/>
      </c>
      <c r="I2672" s="84">
        <f>IF($E2672="","",IFERROR(VLOOKUP(TRIM(E2672&amp;""),'Référentiel Articles'!$A$2:$F$634,6,FALSE),""))</f>
      </c>
      <c r="J2672" s="90">
        <f>IF(OR($E2672="",$H2672=""),"",$H2672*$I2672)</f>
      </c>
      <c r="K2672" s="87" t="str">
        <v/>
      </c>
    </row>
    <row r="2673">
      <c r="A2673" s="74" t="str">
        <v/>
      </c>
      <c r="B2673" s="74" t="str">
        <v/>
      </c>
      <c r="C2673" s="75">
        <f>IF($E2673="","",IFERROR(VLOOKUP(TRIM(E2673&amp;""),'Référentiel Articles'!$A$2:$F$634,2,FALSE),""))</f>
      </c>
      <c r="D2673" s="75">
        <f>IF($E2673="","",IFERROR(VLOOKUP(TRIM(E2673&amp;""),'Référentiel Articles'!$A$2:$F$634,3,FALSE),""))</f>
      </c>
      <c r="E2673" s="74" t="str">
        <v/>
      </c>
      <c r="F2673" s="75">
        <f>IF($E2673="","",IFERROR(VLOOKUP(TRIM(E2673&amp;""),'Référentiel Articles'!$A$2:$F$634,4,FALSE),""))</f>
      </c>
      <c r="G2673" s="76">
        <f>IF($E2673="","",IFERROR(VLOOKUP(TRIM(E2673&amp;""),'Référentiel Articles'!$A$2:$F$634,5,FALSE),""))</f>
      </c>
      <c r="H2673" s="77" t="str">
        <v/>
      </c>
      <c r="I2673" s="76">
        <f>IF($E2673="","",IFERROR(VLOOKUP(TRIM(E2673&amp;""),'Référentiel Articles'!$A$2:$F$634,6,FALSE),""))</f>
      </c>
      <c r="J2673" s="78">
        <f>IF(OR($E2673="",$H2673=""),"",$H2673*$I2673)</f>
      </c>
      <c r="K2673" s="79" t="str">
        <v/>
      </c>
    </row>
    <row r="2674">
      <c r="A2674" s="81" t="str">
        <v/>
      </c>
      <c r="B2674" s="81" t="str">
        <v/>
      </c>
      <c r="C2674" s="83">
        <f>IF($E2674="","",IFERROR(VLOOKUP(TRIM(E2674&amp;""),'Référentiel Articles'!$A$2:$F$634,2,FALSE),""))</f>
      </c>
      <c r="D2674" s="83">
        <f>IF($E2674="","",IFERROR(VLOOKUP(TRIM(E2674&amp;""),'Référentiel Articles'!$A$2:$F$634,3,FALSE),""))</f>
      </c>
      <c r="E2674" s="81" t="str">
        <v/>
      </c>
      <c r="F2674" s="83">
        <f>IF($E2674="","",IFERROR(VLOOKUP(TRIM(E2674&amp;""),'Référentiel Articles'!$A$2:$F$634,4,FALSE),""))</f>
      </c>
      <c r="G2674" s="84">
        <f>IF($E2674="","",IFERROR(VLOOKUP(TRIM(E2674&amp;""),'Référentiel Articles'!$A$2:$F$634,5,FALSE),""))</f>
      </c>
      <c r="H2674" s="85" t="str">
        <v/>
      </c>
      <c r="I2674" s="84">
        <f>IF($E2674="","",IFERROR(VLOOKUP(TRIM(E2674&amp;""),'Référentiel Articles'!$A$2:$F$634,6,FALSE),""))</f>
      </c>
      <c r="J2674" s="90">
        <f>IF(OR($E2674="",$H2674=""),"",$H2674*$I2674)</f>
      </c>
      <c r="K2674" s="87" t="str">
        <v/>
      </c>
    </row>
    <row r="2675">
      <c r="A2675" s="74" t="str">
        <v/>
      </c>
      <c r="B2675" s="74" t="str">
        <v/>
      </c>
      <c r="C2675" s="75">
        <f>IF($E2675="","",IFERROR(VLOOKUP(TRIM(E2675&amp;""),'Référentiel Articles'!$A$2:$F$634,2,FALSE),""))</f>
      </c>
      <c r="D2675" s="75">
        <f>IF($E2675="","",IFERROR(VLOOKUP(TRIM(E2675&amp;""),'Référentiel Articles'!$A$2:$F$634,3,FALSE),""))</f>
      </c>
      <c r="E2675" s="74" t="str">
        <v/>
      </c>
      <c r="F2675" s="75">
        <f>IF($E2675="","",IFERROR(VLOOKUP(TRIM(E2675&amp;""),'Référentiel Articles'!$A$2:$F$634,4,FALSE),""))</f>
      </c>
      <c r="G2675" s="76">
        <f>IF($E2675="","",IFERROR(VLOOKUP(TRIM(E2675&amp;""),'Référentiel Articles'!$A$2:$F$634,5,FALSE),""))</f>
      </c>
      <c r="H2675" s="77" t="str">
        <v/>
      </c>
      <c r="I2675" s="76">
        <f>IF($E2675="","",IFERROR(VLOOKUP(TRIM(E2675&amp;""),'Référentiel Articles'!$A$2:$F$634,6,FALSE),""))</f>
      </c>
      <c r="J2675" s="78">
        <f>IF(OR($E2675="",$H2675=""),"",$H2675*$I2675)</f>
      </c>
      <c r="K2675" s="79" t="str">
        <v/>
      </c>
    </row>
    <row r="2676">
      <c r="A2676" s="81" t="str">
        <v/>
      </c>
      <c r="B2676" s="81" t="str">
        <v/>
      </c>
      <c r="C2676" s="83">
        <f>IF($E2676="","",IFERROR(VLOOKUP(TRIM(E2676&amp;""),'Référentiel Articles'!$A$2:$F$634,2,FALSE),""))</f>
      </c>
      <c r="D2676" s="83">
        <f>IF($E2676="","",IFERROR(VLOOKUP(TRIM(E2676&amp;""),'Référentiel Articles'!$A$2:$F$634,3,FALSE),""))</f>
      </c>
      <c r="E2676" s="81" t="str">
        <v/>
      </c>
      <c r="F2676" s="83">
        <f>IF($E2676="","",IFERROR(VLOOKUP(TRIM(E2676&amp;""),'Référentiel Articles'!$A$2:$F$634,4,FALSE),""))</f>
      </c>
      <c r="G2676" s="84">
        <f>IF($E2676="","",IFERROR(VLOOKUP(TRIM(E2676&amp;""),'Référentiel Articles'!$A$2:$F$634,5,FALSE),""))</f>
      </c>
      <c r="H2676" s="85" t="str">
        <v/>
      </c>
      <c r="I2676" s="84">
        <f>IF($E2676="","",IFERROR(VLOOKUP(TRIM(E2676&amp;""),'Référentiel Articles'!$A$2:$F$634,6,FALSE),""))</f>
      </c>
      <c r="J2676" s="90">
        <f>IF(OR($E2676="",$H2676=""),"",$H2676*$I2676)</f>
      </c>
      <c r="K2676" s="87" t="str">
        <v/>
      </c>
    </row>
    <row r="2677">
      <c r="A2677" s="74" t="str">
        <v/>
      </c>
      <c r="B2677" s="74" t="str">
        <v/>
      </c>
      <c r="C2677" s="75">
        <f>IF($E2677="","",IFERROR(VLOOKUP(TRIM(E2677&amp;""),'Référentiel Articles'!$A$2:$F$634,2,FALSE),""))</f>
      </c>
      <c r="D2677" s="75">
        <f>IF($E2677="","",IFERROR(VLOOKUP(TRIM(E2677&amp;""),'Référentiel Articles'!$A$2:$F$634,3,FALSE),""))</f>
      </c>
      <c r="E2677" s="74" t="str">
        <v/>
      </c>
      <c r="F2677" s="75">
        <f>IF($E2677="","",IFERROR(VLOOKUP(TRIM(E2677&amp;""),'Référentiel Articles'!$A$2:$F$634,4,FALSE),""))</f>
      </c>
      <c r="G2677" s="76">
        <f>IF($E2677="","",IFERROR(VLOOKUP(TRIM(E2677&amp;""),'Référentiel Articles'!$A$2:$F$634,5,FALSE),""))</f>
      </c>
      <c r="H2677" s="77" t="str">
        <v/>
      </c>
      <c r="I2677" s="76">
        <f>IF($E2677="","",IFERROR(VLOOKUP(TRIM(E2677&amp;""),'Référentiel Articles'!$A$2:$F$634,6,FALSE),""))</f>
      </c>
      <c r="J2677" s="78">
        <f>IF(OR($E2677="",$H2677=""),"",$H2677*$I2677)</f>
      </c>
      <c r="K2677" s="79" t="str">
        <v/>
      </c>
    </row>
    <row r="2678">
      <c r="A2678" s="81" t="str">
        <v/>
      </c>
      <c r="B2678" s="81" t="str">
        <v/>
      </c>
      <c r="C2678" s="83">
        <f>IF($E2678="","",IFERROR(VLOOKUP(TRIM(E2678&amp;""),'Référentiel Articles'!$A$2:$F$634,2,FALSE),""))</f>
      </c>
      <c r="D2678" s="83">
        <f>IF($E2678="","",IFERROR(VLOOKUP(TRIM(E2678&amp;""),'Référentiel Articles'!$A$2:$F$634,3,FALSE),""))</f>
      </c>
      <c r="E2678" s="81" t="str">
        <v/>
      </c>
      <c r="F2678" s="83">
        <f>IF($E2678="","",IFERROR(VLOOKUP(TRIM(E2678&amp;""),'Référentiel Articles'!$A$2:$F$634,4,FALSE),""))</f>
      </c>
      <c r="G2678" s="84">
        <f>IF($E2678="","",IFERROR(VLOOKUP(TRIM(E2678&amp;""),'Référentiel Articles'!$A$2:$F$634,5,FALSE),""))</f>
      </c>
      <c r="H2678" s="85" t="str">
        <v/>
      </c>
      <c r="I2678" s="84">
        <f>IF($E2678="","",IFERROR(VLOOKUP(TRIM(E2678&amp;""),'Référentiel Articles'!$A$2:$F$634,6,FALSE),""))</f>
      </c>
      <c r="J2678" s="90">
        <f>IF(OR($E2678="",$H2678=""),"",$H2678*$I2678)</f>
      </c>
      <c r="K2678" s="87" t="str">
        <v/>
      </c>
    </row>
    <row r="2679">
      <c r="A2679" s="74" t="str">
        <v/>
      </c>
      <c r="B2679" s="74" t="str">
        <v/>
      </c>
      <c r="C2679" s="75">
        <f>IF($E2679="","",IFERROR(VLOOKUP(TRIM(E2679&amp;""),'Référentiel Articles'!$A$2:$F$634,2,FALSE),""))</f>
      </c>
      <c r="D2679" s="75">
        <f>IF($E2679="","",IFERROR(VLOOKUP(TRIM(E2679&amp;""),'Référentiel Articles'!$A$2:$F$634,3,FALSE),""))</f>
      </c>
      <c r="E2679" s="74" t="str">
        <v/>
      </c>
      <c r="F2679" s="75">
        <f>IF($E2679="","",IFERROR(VLOOKUP(TRIM(E2679&amp;""),'Référentiel Articles'!$A$2:$F$634,4,FALSE),""))</f>
      </c>
      <c r="G2679" s="76">
        <f>IF($E2679="","",IFERROR(VLOOKUP(TRIM(E2679&amp;""),'Référentiel Articles'!$A$2:$F$634,5,FALSE),""))</f>
      </c>
      <c r="H2679" s="77" t="str">
        <v/>
      </c>
      <c r="I2679" s="76">
        <f>IF($E2679="","",IFERROR(VLOOKUP(TRIM(E2679&amp;""),'Référentiel Articles'!$A$2:$F$634,6,FALSE),""))</f>
      </c>
      <c r="J2679" s="78">
        <f>IF(OR($E2679="",$H2679=""),"",$H2679*$I2679)</f>
      </c>
      <c r="K2679" s="79" t="str">
        <v/>
      </c>
    </row>
    <row r="2680">
      <c r="A2680" s="81" t="str">
        <v/>
      </c>
      <c r="B2680" s="81" t="str">
        <v/>
      </c>
      <c r="C2680" s="83">
        <f>IF($E2680="","",IFERROR(VLOOKUP(TRIM(E2680&amp;""),'Référentiel Articles'!$A$2:$F$634,2,FALSE),""))</f>
      </c>
      <c r="D2680" s="83">
        <f>IF($E2680="","",IFERROR(VLOOKUP(TRIM(E2680&amp;""),'Référentiel Articles'!$A$2:$F$634,3,FALSE),""))</f>
      </c>
      <c r="E2680" s="81" t="str">
        <v/>
      </c>
      <c r="F2680" s="83">
        <f>IF($E2680="","",IFERROR(VLOOKUP(TRIM(E2680&amp;""),'Référentiel Articles'!$A$2:$F$634,4,FALSE),""))</f>
      </c>
      <c r="G2680" s="84">
        <f>IF($E2680="","",IFERROR(VLOOKUP(TRIM(E2680&amp;""),'Référentiel Articles'!$A$2:$F$634,5,FALSE),""))</f>
      </c>
      <c r="H2680" s="85" t="str">
        <v/>
      </c>
      <c r="I2680" s="84">
        <f>IF($E2680="","",IFERROR(VLOOKUP(TRIM(E2680&amp;""),'Référentiel Articles'!$A$2:$F$634,6,FALSE),""))</f>
      </c>
      <c r="J2680" s="90">
        <f>IF(OR($E2680="",$H2680=""),"",$H2680*$I2680)</f>
      </c>
      <c r="K2680" s="87" t="str">
        <v/>
      </c>
    </row>
    <row r="2681">
      <c r="A2681" s="74" t="str">
        <v/>
      </c>
      <c r="B2681" s="74" t="str">
        <v/>
      </c>
      <c r="C2681" s="75">
        <f>IF($E2681="","",IFERROR(VLOOKUP(TRIM(E2681&amp;""),'Référentiel Articles'!$A$2:$F$634,2,FALSE),""))</f>
      </c>
      <c r="D2681" s="75">
        <f>IF($E2681="","",IFERROR(VLOOKUP(TRIM(E2681&amp;""),'Référentiel Articles'!$A$2:$F$634,3,FALSE),""))</f>
      </c>
      <c r="E2681" s="74" t="str">
        <v/>
      </c>
      <c r="F2681" s="75">
        <f>IF($E2681="","",IFERROR(VLOOKUP(TRIM(E2681&amp;""),'Référentiel Articles'!$A$2:$F$634,4,FALSE),""))</f>
      </c>
      <c r="G2681" s="76">
        <f>IF($E2681="","",IFERROR(VLOOKUP(TRIM(E2681&amp;""),'Référentiel Articles'!$A$2:$F$634,5,FALSE),""))</f>
      </c>
      <c r="H2681" s="77" t="str">
        <v/>
      </c>
      <c r="I2681" s="76">
        <f>IF($E2681="","",IFERROR(VLOOKUP(TRIM(E2681&amp;""),'Référentiel Articles'!$A$2:$F$634,6,FALSE),""))</f>
      </c>
      <c r="J2681" s="78">
        <f>IF(OR($E2681="",$H2681=""),"",$H2681*$I2681)</f>
      </c>
      <c r="K2681" s="79" t="str">
        <v/>
      </c>
    </row>
    <row r="2682">
      <c r="A2682" s="81" t="str">
        <v/>
      </c>
      <c r="B2682" s="81" t="str">
        <v/>
      </c>
      <c r="C2682" s="83">
        <f>IF($E2682="","",IFERROR(VLOOKUP(TRIM(E2682&amp;""),'Référentiel Articles'!$A$2:$F$634,2,FALSE),""))</f>
      </c>
      <c r="D2682" s="83">
        <f>IF($E2682="","",IFERROR(VLOOKUP(TRIM(E2682&amp;""),'Référentiel Articles'!$A$2:$F$634,3,FALSE),""))</f>
      </c>
      <c r="E2682" s="81" t="str">
        <v/>
      </c>
      <c r="F2682" s="83">
        <f>IF($E2682="","",IFERROR(VLOOKUP(TRIM(E2682&amp;""),'Référentiel Articles'!$A$2:$F$634,4,FALSE),""))</f>
      </c>
      <c r="G2682" s="84">
        <f>IF($E2682="","",IFERROR(VLOOKUP(TRIM(E2682&amp;""),'Référentiel Articles'!$A$2:$F$634,5,FALSE),""))</f>
      </c>
      <c r="H2682" s="85" t="str">
        <v/>
      </c>
      <c r="I2682" s="84">
        <f>IF($E2682="","",IFERROR(VLOOKUP(TRIM(E2682&amp;""),'Référentiel Articles'!$A$2:$F$634,6,FALSE),""))</f>
      </c>
      <c r="J2682" s="90">
        <f>IF(OR($E2682="",$H2682=""),"",$H2682*$I2682)</f>
      </c>
      <c r="K2682" s="87" t="str">
        <v/>
      </c>
    </row>
    <row r="2683">
      <c r="A2683" s="74" t="str">
        <v/>
      </c>
      <c r="B2683" s="74" t="str">
        <v/>
      </c>
      <c r="C2683" s="75">
        <f>IF($E2683="","",IFERROR(VLOOKUP(TRIM(E2683&amp;""),'Référentiel Articles'!$A$2:$F$634,2,FALSE),""))</f>
      </c>
      <c r="D2683" s="75">
        <f>IF($E2683="","",IFERROR(VLOOKUP(TRIM(E2683&amp;""),'Référentiel Articles'!$A$2:$F$634,3,FALSE),""))</f>
      </c>
      <c r="E2683" s="74" t="str">
        <v/>
      </c>
      <c r="F2683" s="75">
        <f>IF($E2683="","",IFERROR(VLOOKUP(TRIM(E2683&amp;""),'Référentiel Articles'!$A$2:$F$634,4,FALSE),""))</f>
      </c>
      <c r="G2683" s="76">
        <f>IF($E2683="","",IFERROR(VLOOKUP(TRIM(E2683&amp;""),'Référentiel Articles'!$A$2:$F$634,5,FALSE),""))</f>
      </c>
      <c r="H2683" s="77" t="str">
        <v/>
      </c>
      <c r="I2683" s="76">
        <f>IF($E2683="","",IFERROR(VLOOKUP(TRIM(E2683&amp;""),'Référentiel Articles'!$A$2:$F$634,6,FALSE),""))</f>
      </c>
      <c r="J2683" s="78">
        <f>IF(OR($E2683="",$H2683=""),"",$H2683*$I2683)</f>
      </c>
      <c r="K2683" s="79" t="str">
        <v/>
      </c>
    </row>
    <row r="2684">
      <c r="A2684" s="81" t="str">
        <v/>
      </c>
      <c r="B2684" s="81" t="str">
        <v/>
      </c>
      <c r="C2684" s="83">
        <f>IF($E2684="","",IFERROR(VLOOKUP(TRIM(E2684&amp;""),'Référentiel Articles'!$A$2:$F$634,2,FALSE),""))</f>
      </c>
      <c r="D2684" s="83">
        <f>IF($E2684="","",IFERROR(VLOOKUP(TRIM(E2684&amp;""),'Référentiel Articles'!$A$2:$F$634,3,FALSE),""))</f>
      </c>
      <c r="E2684" s="81" t="str">
        <v/>
      </c>
      <c r="F2684" s="83">
        <f>IF($E2684="","",IFERROR(VLOOKUP(TRIM(E2684&amp;""),'Référentiel Articles'!$A$2:$F$634,4,FALSE),""))</f>
      </c>
      <c r="G2684" s="84">
        <f>IF($E2684="","",IFERROR(VLOOKUP(TRIM(E2684&amp;""),'Référentiel Articles'!$A$2:$F$634,5,FALSE),""))</f>
      </c>
      <c r="H2684" s="85" t="str">
        <v/>
      </c>
      <c r="I2684" s="84">
        <f>IF($E2684="","",IFERROR(VLOOKUP(TRIM(E2684&amp;""),'Référentiel Articles'!$A$2:$F$634,6,FALSE),""))</f>
      </c>
      <c r="J2684" s="90">
        <f>IF(OR($E2684="",$H2684=""),"",$H2684*$I2684)</f>
      </c>
      <c r="K2684" s="87" t="str">
        <v/>
      </c>
    </row>
    <row r="2685">
      <c r="A2685" s="74" t="str">
        <v/>
      </c>
      <c r="B2685" s="74" t="str">
        <v/>
      </c>
      <c r="C2685" s="75">
        <f>IF($E2685="","",IFERROR(VLOOKUP(TRIM(E2685&amp;""),'Référentiel Articles'!$A$2:$F$634,2,FALSE),""))</f>
      </c>
      <c r="D2685" s="75">
        <f>IF($E2685="","",IFERROR(VLOOKUP(TRIM(E2685&amp;""),'Référentiel Articles'!$A$2:$F$634,3,FALSE),""))</f>
      </c>
      <c r="E2685" s="74" t="str">
        <v/>
      </c>
      <c r="F2685" s="75">
        <f>IF($E2685="","",IFERROR(VLOOKUP(TRIM(E2685&amp;""),'Référentiel Articles'!$A$2:$F$634,4,FALSE),""))</f>
      </c>
      <c r="G2685" s="76">
        <f>IF($E2685="","",IFERROR(VLOOKUP(TRIM(E2685&amp;""),'Référentiel Articles'!$A$2:$F$634,5,FALSE),""))</f>
      </c>
      <c r="H2685" s="77" t="str">
        <v/>
      </c>
      <c r="I2685" s="76">
        <f>IF($E2685="","",IFERROR(VLOOKUP(TRIM(E2685&amp;""),'Référentiel Articles'!$A$2:$F$634,6,FALSE),""))</f>
      </c>
      <c r="J2685" s="78">
        <f>IF(OR($E2685="",$H2685=""),"",$H2685*$I2685)</f>
      </c>
      <c r="K2685" s="79" t="str">
        <v/>
      </c>
    </row>
    <row r="2686">
      <c r="A2686" s="81" t="str">
        <v/>
      </c>
      <c r="B2686" s="81" t="str">
        <v/>
      </c>
      <c r="C2686" s="83">
        <f>IF($E2686="","",IFERROR(VLOOKUP(TRIM(E2686&amp;""),'Référentiel Articles'!$A$2:$F$634,2,FALSE),""))</f>
      </c>
      <c r="D2686" s="83">
        <f>IF($E2686="","",IFERROR(VLOOKUP(TRIM(E2686&amp;""),'Référentiel Articles'!$A$2:$F$634,3,FALSE),""))</f>
      </c>
      <c r="E2686" s="81" t="str">
        <v/>
      </c>
      <c r="F2686" s="83">
        <f>IF($E2686="","",IFERROR(VLOOKUP(TRIM(E2686&amp;""),'Référentiel Articles'!$A$2:$F$634,4,FALSE),""))</f>
      </c>
      <c r="G2686" s="84">
        <f>IF($E2686="","",IFERROR(VLOOKUP(TRIM(E2686&amp;""),'Référentiel Articles'!$A$2:$F$634,5,FALSE),""))</f>
      </c>
      <c r="H2686" s="85" t="str">
        <v/>
      </c>
      <c r="I2686" s="84">
        <f>IF($E2686="","",IFERROR(VLOOKUP(TRIM(E2686&amp;""),'Référentiel Articles'!$A$2:$F$634,6,FALSE),""))</f>
      </c>
      <c r="J2686" s="90">
        <f>IF(OR($E2686="",$H2686=""),"",$H2686*$I2686)</f>
      </c>
      <c r="K2686" s="87" t="str">
        <v/>
      </c>
    </row>
    <row r="2687">
      <c r="A2687" s="74" t="str">
        <v/>
      </c>
      <c r="B2687" s="74" t="str">
        <v/>
      </c>
      <c r="C2687" s="75">
        <f>IF($E2687="","",IFERROR(VLOOKUP(TRIM(E2687&amp;""),'Référentiel Articles'!$A$2:$F$634,2,FALSE),""))</f>
      </c>
      <c r="D2687" s="75">
        <f>IF($E2687="","",IFERROR(VLOOKUP(TRIM(E2687&amp;""),'Référentiel Articles'!$A$2:$F$634,3,FALSE),""))</f>
      </c>
      <c r="E2687" s="74" t="str">
        <v/>
      </c>
      <c r="F2687" s="75">
        <f>IF($E2687="","",IFERROR(VLOOKUP(TRIM(E2687&amp;""),'Référentiel Articles'!$A$2:$F$634,4,FALSE),""))</f>
      </c>
      <c r="G2687" s="76">
        <f>IF($E2687="","",IFERROR(VLOOKUP(TRIM(E2687&amp;""),'Référentiel Articles'!$A$2:$F$634,5,FALSE),""))</f>
      </c>
      <c r="H2687" s="77" t="str">
        <v/>
      </c>
      <c r="I2687" s="76">
        <f>IF($E2687="","",IFERROR(VLOOKUP(TRIM(E2687&amp;""),'Référentiel Articles'!$A$2:$F$634,6,FALSE),""))</f>
      </c>
      <c r="J2687" s="78">
        <f>IF(OR($E2687="",$H2687=""),"",$H2687*$I2687)</f>
      </c>
      <c r="K2687" s="79" t="str">
        <v/>
      </c>
    </row>
    <row r="2688">
      <c r="A2688" s="81" t="str">
        <v/>
      </c>
      <c r="B2688" s="81" t="str">
        <v/>
      </c>
      <c r="C2688" s="83">
        <f>IF($E2688="","",IFERROR(VLOOKUP(TRIM(E2688&amp;""),'Référentiel Articles'!$A$2:$F$634,2,FALSE),""))</f>
      </c>
      <c r="D2688" s="83">
        <f>IF($E2688="","",IFERROR(VLOOKUP(TRIM(E2688&amp;""),'Référentiel Articles'!$A$2:$F$634,3,FALSE),""))</f>
      </c>
      <c r="E2688" s="81" t="str">
        <v/>
      </c>
      <c r="F2688" s="83">
        <f>IF($E2688="","",IFERROR(VLOOKUP(TRIM(E2688&amp;""),'Référentiel Articles'!$A$2:$F$634,4,FALSE),""))</f>
      </c>
      <c r="G2688" s="84">
        <f>IF($E2688="","",IFERROR(VLOOKUP(TRIM(E2688&amp;""),'Référentiel Articles'!$A$2:$F$634,5,FALSE),""))</f>
      </c>
      <c r="H2688" s="85" t="str">
        <v/>
      </c>
      <c r="I2688" s="84">
        <f>IF($E2688="","",IFERROR(VLOOKUP(TRIM(E2688&amp;""),'Référentiel Articles'!$A$2:$F$634,6,FALSE),""))</f>
      </c>
      <c r="J2688" s="90">
        <f>IF(OR($E2688="",$H2688=""),"",$H2688*$I2688)</f>
      </c>
      <c r="K2688" s="87" t="str">
        <v/>
      </c>
    </row>
    <row r="2689">
      <c r="A2689" s="74" t="str">
        <v/>
      </c>
      <c r="B2689" s="74" t="str">
        <v/>
      </c>
      <c r="C2689" s="75">
        <f>IF($E2689="","",IFERROR(VLOOKUP(TRIM(E2689&amp;""),'Référentiel Articles'!$A$2:$F$634,2,FALSE),""))</f>
      </c>
      <c r="D2689" s="75">
        <f>IF($E2689="","",IFERROR(VLOOKUP(TRIM(E2689&amp;""),'Référentiel Articles'!$A$2:$F$634,3,FALSE),""))</f>
      </c>
      <c r="E2689" s="74" t="str">
        <v/>
      </c>
      <c r="F2689" s="75">
        <f>IF($E2689="","",IFERROR(VLOOKUP(TRIM(E2689&amp;""),'Référentiel Articles'!$A$2:$F$634,4,FALSE),""))</f>
      </c>
      <c r="G2689" s="76">
        <f>IF($E2689="","",IFERROR(VLOOKUP(TRIM(E2689&amp;""),'Référentiel Articles'!$A$2:$F$634,5,FALSE),""))</f>
      </c>
      <c r="H2689" s="77" t="str">
        <v/>
      </c>
      <c r="I2689" s="76">
        <f>IF($E2689="","",IFERROR(VLOOKUP(TRIM(E2689&amp;""),'Référentiel Articles'!$A$2:$F$634,6,FALSE),""))</f>
      </c>
      <c r="J2689" s="78">
        <f>IF(OR($E2689="",$H2689=""),"",$H2689*$I2689)</f>
      </c>
      <c r="K2689" s="79" t="str">
        <v/>
      </c>
    </row>
    <row r="2690">
      <c r="A2690" s="81" t="str">
        <v/>
      </c>
      <c r="B2690" s="81" t="str">
        <v/>
      </c>
      <c r="C2690" s="83">
        <f>IF($E2690="","",IFERROR(VLOOKUP(TRIM(E2690&amp;""),'Référentiel Articles'!$A$2:$F$634,2,FALSE),""))</f>
      </c>
      <c r="D2690" s="83">
        <f>IF($E2690="","",IFERROR(VLOOKUP(TRIM(E2690&amp;""),'Référentiel Articles'!$A$2:$F$634,3,FALSE),""))</f>
      </c>
      <c r="E2690" s="81" t="str">
        <v/>
      </c>
      <c r="F2690" s="83">
        <f>IF($E2690="","",IFERROR(VLOOKUP(TRIM(E2690&amp;""),'Référentiel Articles'!$A$2:$F$634,4,FALSE),""))</f>
      </c>
      <c r="G2690" s="84">
        <f>IF($E2690="","",IFERROR(VLOOKUP(TRIM(E2690&amp;""),'Référentiel Articles'!$A$2:$F$634,5,FALSE),""))</f>
      </c>
      <c r="H2690" s="85" t="str">
        <v/>
      </c>
      <c r="I2690" s="84">
        <f>IF($E2690="","",IFERROR(VLOOKUP(TRIM(E2690&amp;""),'Référentiel Articles'!$A$2:$F$634,6,FALSE),""))</f>
      </c>
      <c r="J2690" s="90">
        <f>IF(OR($E2690="",$H2690=""),"",$H2690*$I2690)</f>
      </c>
      <c r="K2690" s="87" t="str">
        <v/>
      </c>
    </row>
    <row r="2691">
      <c r="A2691" s="74" t="str">
        <v/>
      </c>
      <c r="B2691" s="74" t="str">
        <v/>
      </c>
      <c r="C2691" s="75">
        <f>IF($E2691="","",IFERROR(VLOOKUP(TRIM(E2691&amp;""),'Référentiel Articles'!$A$2:$F$634,2,FALSE),""))</f>
      </c>
      <c r="D2691" s="75">
        <f>IF($E2691="","",IFERROR(VLOOKUP(TRIM(E2691&amp;""),'Référentiel Articles'!$A$2:$F$634,3,FALSE),""))</f>
      </c>
      <c r="E2691" s="74" t="str">
        <v/>
      </c>
      <c r="F2691" s="75">
        <f>IF($E2691="","",IFERROR(VLOOKUP(TRIM(E2691&amp;""),'Référentiel Articles'!$A$2:$F$634,4,FALSE),""))</f>
      </c>
      <c r="G2691" s="76">
        <f>IF($E2691="","",IFERROR(VLOOKUP(TRIM(E2691&amp;""),'Référentiel Articles'!$A$2:$F$634,5,FALSE),""))</f>
      </c>
      <c r="H2691" s="77" t="str">
        <v/>
      </c>
      <c r="I2691" s="76">
        <f>IF($E2691="","",IFERROR(VLOOKUP(TRIM(E2691&amp;""),'Référentiel Articles'!$A$2:$F$634,6,FALSE),""))</f>
      </c>
      <c r="J2691" s="78">
        <f>IF(OR($E2691="",$H2691=""),"",$H2691*$I2691)</f>
      </c>
      <c r="K2691" s="79" t="str">
        <v/>
      </c>
    </row>
    <row r="2692">
      <c r="A2692" s="81" t="str">
        <v/>
      </c>
      <c r="B2692" s="81" t="str">
        <v/>
      </c>
      <c r="C2692" s="83">
        <f>IF($E2692="","",IFERROR(VLOOKUP(TRIM(E2692&amp;""),'Référentiel Articles'!$A$2:$F$634,2,FALSE),""))</f>
      </c>
      <c r="D2692" s="83">
        <f>IF($E2692="","",IFERROR(VLOOKUP(TRIM(E2692&amp;""),'Référentiel Articles'!$A$2:$F$634,3,FALSE),""))</f>
      </c>
      <c r="E2692" s="81" t="str">
        <v/>
      </c>
      <c r="F2692" s="83">
        <f>IF($E2692="","",IFERROR(VLOOKUP(TRIM(E2692&amp;""),'Référentiel Articles'!$A$2:$F$634,4,FALSE),""))</f>
      </c>
      <c r="G2692" s="84">
        <f>IF($E2692="","",IFERROR(VLOOKUP(TRIM(E2692&amp;""),'Référentiel Articles'!$A$2:$F$634,5,FALSE),""))</f>
      </c>
      <c r="H2692" s="85" t="str">
        <v/>
      </c>
      <c r="I2692" s="84">
        <f>IF($E2692="","",IFERROR(VLOOKUP(TRIM(E2692&amp;""),'Référentiel Articles'!$A$2:$F$634,6,FALSE),""))</f>
      </c>
      <c r="J2692" s="90">
        <f>IF(OR($E2692="",$H2692=""),"",$H2692*$I2692)</f>
      </c>
      <c r="K2692" s="87" t="str">
        <v/>
      </c>
    </row>
    <row r="2693">
      <c r="A2693" s="74" t="str">
        <v/>
      </c>
      <c r="B2693" s="74" t="str">
        <v/>
      </c>
      <c r="C2693" s="75">
        <f>IF($E2693="","",IFERROR(VLOOKUP(TRIM(E2693&amp;""),'Référentiel Articles'!$A$2:$F$634,2,FALSE),""))</f>
      </c>
      <c r="D2693" s="75">
        <f>IF($E2693="","",IFERROR(VLOOKUP(TRIM(E2693&amp;""),'Référentiel Articles'!$A$2:$F$634,3,FALSE),""))</f>
      </c>
      <c r="E2693" s="74" t="str">
        <v/>
      </c>
      <c r="F2693" s="75">
        <f>IF($E2693="","",IFERROR(VLOOKUP(TRIM(E2693&amp;""),'Référentiel Articles'!$A$2:$F$634,4,FALSE),""))</f>
      </c>
      <c r="G2693" s="76">
        <f>IF($E2693="","",IFERROR(VLOOKUP(TRIM(E2693&amp;""),'Référentiel Articles'!$A$2:$F$634,5,FALSE),""))</f>
      </c>
      <c r="H2693" s="77" t="str">
        <v/>
      </c>
      <c r="I2693" s="76">
        <f>IF($E2693="","",IFERROR(VLOOKUP(TRIM(E2693&amp;""),'Référentiel Articles'!$A$2:$F$634,6,FALSE),""))</f>
      </c>
      <c r="J2693" s="78">
        <f>IF(OR($E2693="",$H2693=""),"",$H2693*$I2693)</f>
      </c>
      <c r="K2693" s="79" t="str">
        <v/>
      </c>
    </row>
    <row r="2694">
      <c r="A2694" s="81" t="str">
        <v/>
      </c>
      <c r="B2694" s="81" t="str">
        <v/>
      </c>
      <c r="C2694" s="83">
        <f>IF($E2694="","",IFERROR(VLOOKUP(TRIM(E2694&amp;""),'Référentiel Articles'!$A$2:$F$634,2,FALSE),""))</f>
      </c>
      <c r="D2694" s="83">
        <f>IF($E2694="","",IFERROR(VLOOKUP(TRIM(E2694&amp;""),'Référentiel Articles'!$A$2:$F$634,3,FALSE),""))</f>
      </c>
      <c r="E2694" s="81" t="str">
        <v/>
      </c>
      <c r="F2694" s="83">
        <f>IF($E2694="","",IFERROR(VLOOKUP(TRIM(E2694&amp;""),'Référentiel Articles'!$A$2:$F$634,4,FALSE),""))</f>
      </c>
      <c r="G2694" s="84">
        <f>IF($E2694="","",IFERROR(VLOOKUP(TRIM(E2694&amp;""),'Référentiel Articles'!$A$2:$F$634,5,FALSE),""))</f>
      </c>
      <c r="H2694" s="85" t="str">
        <v/>
      </c>
      <c r="I2694" s="84">
        <f>IF($E2694="","",IFERROR(VLOOKUP(TRIM(E2694&amp;""),'Référentiel Articles'!$A$2:$F$634,6,FALSE),""))</f>
      </c>
      <c r="J2694" s="90">
        <f>IF(OR($E2694="",$H2694=""),"",$H2694*$I2694)</f>
      </c>
      <c r="K2694" s="87" t="str">
        <v/>
      </c>
    </row>
    <row r="2695">
      <c r="A2695" s="74" t="str">
        <v/>
      </c>
      <c r="B2695" s="74" t="str">
        <v/>
      </c>
      <c r="C2695" s="75">
        <f>IF($E2695="","",IFERROR(VLOOKUP(TRIM(E2695&amp;""),'Référentiel Articles'!$A$2:$F$634,2,FALSE),""))</f>
      </c>
      <c r="D2695" s="75">
        <f>IF($E2695="","",IFERROR(VLOOKUP(TRIM(E2695&amp;""),'Référentiel Articles'!$A$2:$F$634,3,FALSE),""))</f>
      </c>
      <c r="E2695" s="74" t="str">
        <v/>
      </c>
      <c r="F2695" s="75">
        <f>IF($E2695="","",IFERROR(VLOOKUP(TRIM(E2695&amp;""),'Référentiel Articles'!$A$2:$F$634,4,FALSE),""))</f>
      </c>
      <c r="G2695" s="76">
        <f>IF($E2695="","",IFERROR(VLOOKUP(TRIM(E2695&amp;""),'Référentiel Articles'!$A$2:$F$634,5,FALSE),""))</f>
      </c>
      <c r="H2695" s="77" t="str">
        <v/>
      </c>
      <c r="I2695" s="76">
        <f>IF($E2695="","",IFERROR(VLOOKUP(TRIM(E2695&amp;""),'Référentiel Articles'!$A$2:$F$634,6,FALSE),""))</f>
      </c>
      <c r="J2695" s="78">
        <f>IF(OR($E2695="",$H2695=""),"",$H2695*$I2695)</f>
      </c>
      <c r="K2695" s="79" t="str">
        <v/>
      </c>
    </row>
    <row r="2696">
      <c r="A2696" s="81" t="str">
        <v/>
      </c>
      <c r="B2696" s="81" t="str">
        <v/>
      </c>
      <c r="C2696" s="83">
        <f>IF($E2696="","",IFERROR(VLOOKUP(TRIM(E2696&amp;""),'Référentiel Articles'!$A$2:$F$634,2,FALSE),""))</f>
      </c>
      <c r="D2696" s="83">
        <f>IF($E2696="","",IFERROR(VLOOKUP(TRIM(E2696&amp;""),'Référentiel Articles'!$A$2:$F$634,3,FALSE),""))</f>
      </c>
      <c r="E2696" s="81" t="str">
        <v/>
      </c>
      <c r="F2696" s="83">
        <f>IF($E2696="","",IFERROR(VLOOKUP(TRIM(E2696&amp;""),'Référentiel Articles'!$A$2:$F$634,4,FALSE),""))</f>
      </c>
      <c r="G2696" s="84">
        <f>IF($E2696="","",IFERROR(VLOOKUP(TRIM(E2696&amp;""),'Référentiel Articles'!$A$2:$F$634,5,FALSE),""))</f>
      </c>
      <c r="H2696" s="85" t="str">
        <v/>
      </c>
      <c r="I2696" s="84">
        <f>IF($E2696="","",IFERROR(VLOOKUP(TRIM(E2696&amp;""),'Référentiel Articles'!$A$2:$F$634,6,FALSE),""))</f>
      </c>
      <c r="J2696" s="90">
        <f>IF(OR($E2696="",$H2696=""),"",$H2696*$I2696)</f>
      </c>
      <c r="K2696" s="87" t="str">
        <v/>
      </c>
    </row>
    <row r="2697">
      <c r="A2697" s="74" t="str">
        <v/>
      </c>
      <c r="B2697" s="74" t="str">
        <v/>
      </c>
      <c r="C2697" s="75">
        <f>IF($E2697="","",IFERROR(VLOOKUP(TRIM(E2697&amp;""),'Référentiel Articles'!$A$2:$F$634,2,FALSE),""))</f>
      </c>
      <c r="D2697" s="75">
        <f>IF($E2697="","",IFERROR(VLOOKUP(TRIM(E2697&amp;""),'Référentiel Articles'!$A$2:$F$634,3,FALSE),""))</f>
      </c>
      <c r="E2697" s="74" t="str">
        <v/>
      </c>
      <c r="F2697" s="75">
        <f>IF($E2697="","",IFERROR(VLOOKUP(TRIM(E2697&amp;""),'Référentiel Articles'!$A$2:$F$634,4,FALSE),""))</f>
      </c>
      <c r="G2697" s="76">
        <f>IF($E2697="","",IFERROR(VLOOKUP(TRIM(E2697&amp;""),'Référentiel Articles'!$A$2:$F$634,5,FALSE),""))</f>
      </c>
      <c r="H2697" s="77" t="str">
        <v/>
      </c>
      <c r="I2697" s="76">
        <f>IF($E2697="","",IFERROR(VLOOKUP(TRIM(E2697&amp;""),'Référentiel Articles'!$A$2:$F$634,6,FALSE),""))</f>
      </c>
      <c r="J2697" s="78">
        <f>IF(OR($E2697="",$H2697=""),"",$H2697*$I2697)</f>
      </c>
      <c r="K2697" s="79" t="str">
        <v/>
      </c>
    </row>
    <row r="2698">
      <c r="A2698" s="81" t="str">
        <v/>
      </c>
      <c r="B2698" s="81" t="str">
        <v/>
      </c>
      <c r="C2698" s="83">
        <f>IF($E2698="","",IFERROR(VLOOKUP(TRIM(E2698&amp;""),'Référentiel Articles'!$A$2:$F$634,2,FALSE),""))</f>
      </c>
      <c r="D2698" s="83">
        <f>IF($E2698="","",IFERROR(VLOOKUP(TRIM(E2698&amp;""),'Référentiel Articles'!$A$2:$F$634,3,FALSE),""))</f>
      </c>
      <c r="E2698" s="81" t="str">
        <v/>
      </c>
      <c r="F2698" s="83">
        <f>IF($E2698="","",IFERROR(VLOOKUP(TRIM(E2698&amp;""),'Référentiel Articles'!$A$2:$F$634,4,FALSE),""))</f>
      </c>
      <c r="G2698" s="84">
        <f>IF($E2698="","",IFERROR(VLOOKUP(TRIM(E2698&amp;""),'Référentiel Articles'!$A$2:$F$634,5,FALSE),""))</f>
      </c>
      <c r="H2698" s="85" t="str">
        <v/>
      </c>
      <c r="I2698" s="84">
        <f>IF($E2698="","",IFERROR(VLOOKUP(TRIM(E2698&amp;""),'Référentiel Articles'!$A$2:$F$634,6,FALSE),""))</f>
      </c>
      <c r="J2698" s="90">
        <f>IF(OR($E2698="",$H2698=""),"",$H2698*$I2698)</f>
      </c>
      <c r="K2698" s="87" t="str">
        <v/>
      </c>
    </row>
    <row r="2699">
      <c r="A2699" s="74" t="str">
        <v/>
      </c>
      <c r="B2699" s="74" t="str">
        <v/>
      </c>
      <c r="C2699" s="75">
        <f>IF($E2699="","",IFERROR(VLOOKUP(TRIM(E2699&amp;""),'Référentiel Articles'!$A$2:$F$634,2,FALSE),""))</f>
      </c>
      <c r="D2699" s="75">
        <f>IF($E2699="","",IFERROR(VLOOKUP(TRIM(E2699&amp;""),'Référentiel Articles'!$A$2:$F$634,3,FALSE),""))</f>
      </c>
      <c r="E2699" s="74" t="str">
        <v/>
      </c>
      <c r="F2699" s="75">
        <f>IF($E2699="","",IFERROR(VLOOKUP(TRIM(E2699&amp;""),'Référentiel Articles'!$A$2:$F$634,4,FALSE),""))</f>
      </c>
      <c r="G2699" s="76">
        <f>IF($E2699="","",IFERROR(VLOOKUP(TRIM(E2699&amp;""),'Référentiel Articles'!$A$2:$F$634,5,FALSE),""))</f>
      </c>
      <c r="H2699" s="77" t="str">
        <v/>
      </c>
      <c r="I2699" s="76">
        <f>IF($E2699="","",IFERROR(VLOOKUP(TRIM(E2699&amp;""),'Référentiel Articles'!$A$2:$F$634,6,FALSE),""))</f>
      </c>
      <c r="J2699" s="78">
        <f>IF(OR($E2699="",$H2699=""),"",$H2699*$I2699)</f>
      </c>
      <c r="K2699" s="79" t="str">
        <v/>
      </c>
    </row>
    <row r="2700">
      <c r="A2700" s="81" t="str">
        <v/>
      </c>
      <c r="B2700" s="81" t="str">
        <v/>
      </c>
      <c r="C2700" s="83">
        <f>IF($E2700="","",IFERROR(VLOOKUP(TRIM(E2700&amp;""),'Référentiel Articles'!$A$2:$F$634,2,FALSE),""))</f>
      </c>
      <c r="D2700" s="83">
        <f>IF($E2700="","",IFERROR(VLOOKUP(TRIM(E2700&amp;""),'Référentiel Articles'!$A$2:$F$634,3,FALSE),""))</f>
      </c>
      <c r="E2700" s="81" t="str">
        <v/>
      </c>
      <c r="F2700" s="83">
        <f>IF($E2700="","",IFERROR(VLOOKUP(TRIM(E2700&amp;""),'Référentiel Articles'!$A$2:$F$634,4,FALSE),""))</f>
      </c>
      <c r="G2700" s="84">
        <f>IF($E2700="","",IFERROR(VLOOKUP(TRIM(E2700&amp;""),'Référentiel Articles'!$A$2:$F$634,5,FALSE),""))</f>
      </c>
      <c r="H2700" s="85" t="str">
        <v/>
      </c>
      <c r="I2700" s="84">
        <f>IF($E2700="","",IFERROR(VLOOKUP(TRIM(E2700&amp;""),'Référentiel Articles'!$A$2:$F$634,6,FALSE),""))</f>
      </c>
      <c r="J2700" s="90">
        <f>IF(OR($E2700="",$H2700=""),"",$H2700*$I2700)</f>
      </c>
      <c r="K2700" s="87" t="str">
        <v/>
      </c>
    </row>
    <row r="2701">
      <c r="A2701" s="74" t="str">
        <v/>
      </c>
      <c r="B2701" s="74" t="str">
        <v/>
      </c>
      <c r="C2701" s="75">
        <f>IF($E2701="","",IFERROR(VLOOKUP(TRIM(E2701&amp;""),'Référentiel Articles'!$A$2:$F$634,2,FALSE),""))</f>
      </c>
      <c r="D2701" s="75">
        <f>IF($E2701="","",IFERROR(VLOOKUP(TRIM(E2701&amp;""),'Référentiel Articles'!$A$2:$F$634,3,FALSE),""))</f>
      </c>
      <c r="E2701" s="74" t="str">
        <v/>
      </c>
      <c r="F2701" s="75">
        <f>IF($E2701="","",IFERROR(VLOOKUP(TRIM(E2701&amp;""),'Référentiel Articles'!$A$2:$F$634,4,FALSE),""))</f>
      </c>
      <c r="G2701" s="76">
        <f>IF($E2701="","",IFERROR(VLOOKUP(TRIM(E2701&amp;""),'Référentiel Articles'!$A$2:$F$634,5,FALSE),""))</f>
      </c>
      <c r="H2701" s="77" t="str">
        <v/>
      </c>
      <c r="I2701" s="76">
        <f>IF($E2701="","",IFERROR(VLOOKUP(TRIM(E2701&amp;""),'Référentiel Articles'!$A$2:$F$634,6,FALSE),""))</f>
      </c>
      <c r="J2701" s="78">
        <f>IF(OR($E2701="",$H2701=""),"",$H2701*$I2701)</f>
      </c>
      <c r="K2701" s="79" t="str">
        <v/>
      </c>
    </row>
    <row r="2702">
      <c r="A2702" s="81" t="str">
        <v/>
      </c>
      <c r="B2702" s="81" t="str">
        <v/>
      </c>
      <c r="C2702" s="83">
        <f>IF($E2702="","",IFERROR(VLOOKUP(TRIM(E2702&amp;""),'Référentiel Articles'!$A$2:$F$634,2,FALSE),""))</f>
      </c>
      <c r="D2702" s="83">
        <f>IF($E2702="","",IFERROR(VLOOKUP(TRIM(E2702&amp;""),'Référentiel Articles'!$A$2:$F$634,3,FALSE),""))</f>
      </c>
      <c r="E2702" s="81" t="str">
        <v/>
      </c>
      <c r="F2702" s="83">
        <f>IF($E2702="","",IFERROR(VLOOKUP(TRIM(E2702&amp;""),'Référentiel Articles'!$A$2:$F$634,4,FALSE),""))</f>
      </c>
      <c r="G2702" s="84">
        <f>IF($E2702="","",IFERROR(VLOOKUP(TRIM(E2702&amp;""),'Référentiel Articles'!$A$2:$F$634,5,FALSE),""))</f>
      </c>
      <c r="H2702" s="85" t="str">
        <v/>
      </c>
      <c r="I2702" s="84">
        <f>IF($E2702="","",IFERROR(VLOOKUP(TRIM(E2702&amp;""),'Référentiel Articles'!$A$2:$F$634,6,FALSE),""))</f>
      </c>
      <c r="J2702" s="90">
        <f>IF(OR($E2702="",$H2702=""),"",$H2702*$I2702)</f>
      </c>
      <c r="K2702" s="87" t="str">
        <v/>
      </c>
    </row>
    <row r="2703">
      <c r="A2703" s="74" t="str">
        <v/>
      </c>
      <c r="B2703" s="74" t="str">
        <v/>
      </c>
      <c r="C2703" s="75">
        <f>IF($E2703="","",IFERROR(VLOOKUP(TRIM(E2703&amp;""),'Référentiel Articles'!$A$2:$F$634,2,FALSE),""))</f>
      </c>
      <c r="D2703" s="75">
        <f>IF($E2703="","",IFERROR(VLOOKUP(TRIM(E2703&amp;""),'Référentiel Articles'!$A$2:$F$634,3,FALSE),""))</f>
      </c>
      <c r="E2703" s="74" t="str">
        <v/>
      </c>
      <c r="F2703" s="75">
        <f>IF($E2703="","",IFERROR(VLOOKUP(TRIM(E2703&amp;""),'Référentiel Articles'!$A$2:$F$634,4,FALSE),""))</f>
      </c>
      <c r="G2703" s="76">
        <f>IF($E2703="","",IFERROR(VLOOKUP(TRIM(E2703&amp;""),'Référentiel Articles'!$A$2:$F$634,5,FALSE),""))</f>
      </c>
      <c r="H2703" s="77" t="str">
        <v/>
      </c>
      <c r="I2703" s="76">
        <f>IF($E2703="","",IFERROR(VLOOKUP(TRIM(E2703&amp;""),'Référentiel Articles'!$A$2:$F$634,6,FALSE),""))</f>
      </c>
      <c r="J2703" s="78">
        <f>IF(OR($E2703="",$H2703=""),"",$H2703*$I2703)</f>
      </c>
      <c r="K2703" s="79" t="str">
        <v/>
      </c>
    </row>
    <row r="2704">
      <c r="A2704" s="81" t="str">
        <v/>
      </c>
      <c r="B2704" s="81" t="str">
        <v/>
      </c>
      <c r="C2704" s="83">
        <f>IF($E2704="","",IFERROR(VLOOKUP(TRIM(E2704&amp;""),'Référentiel Articles'!$A$2:$F$634,2,FALSE),""))</f>
      </c>
      <c r="D2704" s="83">
        <f>IF($E2704="","",IFERROR(VLOOKUP(TRIM(E2704&amp;""),'Référentiel Articles'!$A$2:$F$634,3,FALSE),""))</f>
      </c>
      <c r="E2704" s="81" t="str">
        <v/>
      </c>
      <c r="F2704" s="83">
        <f>IF($E2704="","",IFERROR(VLOOKUP(TRIM(E2704&amp;""),'Référentiel Articles'!$A$2:$F$634,4,FALSE),""))</f>
      </c>
      <c r="G2704" s="84">
        <f>IF($E2704="","",IFERROR(VLOOKUP(TRIM(E2704&amp;""),'Référentiel Articles'!$A$2:$F$634,5,FALSE),""))</f>
      </c>
      <c r="H2704" s="85" t="str">
        <v/>
      </c>
      <c r="I2704" s="84">
        <f>IF($E2704="","",IFERROR(VLOOKUP(TRIM(E2704&amp;""),'Référentiel Articles'!$A$2:$F$634,6,FALSE),""))</f>
      </c>
      <c r="J2704" s="90">
        <f>IF(OR($E2704="",$H2704=""),"",$H2704*$I2704)</f>
      </c>
      <c r="K2704" s="87" t="str">
        <v/>
      </c>
    </row>
    <row r="2705">
      <c r="A2705" s="74" t="str">
        <v/>
      </c>
      <c r="B2705" s="74" t="str">
        <v/>
      </c>
      <c r="C2705" s="75">
        <f>IF($E2705="","",IFERROR(VLOOKUP(TRIM(E2705&amp;""),'Référentiel Articles'!$A$2:$F$634,2,FALSE),""))</f>
      </c>
      <c r="D2705" s="75">
        <f>IF($E2705="","",IFERROR(VLOOKUP(TRIM(E2705&amp;""),'Référentiel Articles'!$A$2:$F$634,3,FALSE),""))</f>
      </c>
      <c r="E2705" s="74" t="str">
        <v/>
      </c>
      <c r="F2705" s="75">
        <f>IF($E2705="","",IFERROR(VLOOKUP(TRIM(E2705&amp;""),'Référentiel Articles'!$A$2:$F$634,4,FALSE),""))</f>
      </c>
      <c r="G2705" s="76">
        <f>IF($E2705="","",IFERROR(VLOOKUP(TRIM(E2705&amp;""),'Référentiel Articles'!$A$2:$F$634,5,FALSE),""))</f>
      </c>
      <c r="H2705" s="77" t="str">
        <v/>
      </c>
      <c r="I2705" s="76">
        <f>IF($E2705="","",IFERROR(VLOOKUP(TRIM(E2705&amp;""),'Référentiel Articles'!$A$2:$F$634,6,FALSE),""))</f>
      </c>
      <c r="J2705" s="78">
        <f>IF(OR($E2705="",$H2705=""),"",$H2705*$I2705)</f>
      </c>
      <c r="K2705" s="79" t="str">
        <v/>
      </c>
    </row>
    <row r="2706">
      <c r="A2706" s="81" t="str">
        <v/>
      </c>
      <c r="B2706" s="81" t="str">
        <v/>
      </c>
      <c r="C2706" s="83">
        <f>IF($E2706="","",IFERROR(VLOOKUP(TRIM(E2706&amp;""),'Référentiel Articles'!$A$2:$F$634,2,FALSE),""))</f>
      </c>
      <c r="D2706" s="83">
        <f>IF($E2706="","",IFERROR(VLOOKUP(TRIM(E2706&amp;""),'Référentiel Articles'!$A$2:$F$634,3,FALSE),""))</f>
      </c>
      <c r="E2706" s="81" t="str">
        <v/>
      </c>
      <c r="F2706" s="83">
        <f>IF($E2706="","",IFERROR(VLOOKUP(TRIM(E2706&amp;""),'Référentiel Articles'!$A$2:$F$634,4,FALSE),""))</f>
      </c>
      <c r="G2706" s="84">
        <f>IF($E2706="","",IFERROR(VLOOKUP(TRIM(E2706&amp;""),'Référentiel Articles'!$A$2:$F$634,5,FALSE),""))</f>
      </c>
      <c r="H2706" s="85" t="str">
        <v/>
      </c>
      <c r="I2706" s="84">
        <f>IF($E2706="","",IFERROR(VLOOKUP(TRIM(E2706&amp;""),'Référentiel Articles'!$A$2:$F$634,6,FALSE),""))</f>
      </c>
      <c r="J2706" s="90">
        <f>IF(OR($E2706="",$H2706=""),"",$H2706*$I2706)</f>
      </c>
      <c r="K2706" s="87" t="str">
        <v/>
      </c>
    </row>
    <row r="2707">
      <c r="A2707" s="74" t="str">
        <v/>
      </c>
      <c r="B2707" s="74" t="str">
        <v/>
      </c>
      <c r="C2707" s="75">
        <f>IF($E2707="","",IFERROR(VLOOKUP(TRIM(E2707&amp;""),'Référentiel Articles'!$A$2:$F$634,2,FALSE),""))</f>
      </c>
      <c r="D2707" s="75">
        <f>IF($E2707="","",IFERROR(VLOOKUP(TRIM(E2707&amp;""),'Référentiel Articles'!$A$2:$F$634,3,FALSE),""))</f>
      </c>
      <c r="E2707" s="74" t="str">
        <v/>
      </c>
      <c r="F2707" s="75">
        <f>IF($E2707="","",IFERROR(VLOOKUP(TRIM(E2707&amp;""),'Référentiel Articles'!$A$2:$F$634,4,FALSE),""))</f>
      </c>
      <c r="G2707" s="76">
        <f>IF($E2707="","",IFERROR(VLOOKUP(TRIM(E2707&amp;""),'Référentiel Articles'!$A$2:$F$634,5,FALSE),""))</f>
      </c>
      <c r="H2707" s="77" t="str">
        <v/>
      </c>
      <c r="I2707" s="76">
        <f>IF($E2707="","",IFERROR(VLOOKUP(TRIM(E2707&amp;""),'Référentiel Articles'!$A$2:$F$634,6,FALSE),""))</f>
      </c>
      <c r="J2707" s="78">
        <f>IF(OR($E2707="",$H2707=""),"",$H2707*$I2707)</f>
      </c>
      <c r="K2707" s="79" t="str">
        <v/>
      </c>
    </row>
    <row r="2708">
      <c r="A2708" s="81" t="str">
        <v/>
      </c>
      <c r="B2708" s="81" t="str">
        <v/>
      </c>
      <c r="C2708" s="83">
        <f>IF($E2708="","",IFERROR(VLOOKUP(TRIM(E2708&amp;""),'Référentiel Articles'!$A$2:$F$634,2,FALSE),""))</f>
      </c>
      <c r="D2708" s="83">
        <f>IF($E2708="","",IFERROR(VLOOKUP(TRIM(E2708&amp;""),'Référentiel Articles'!$A$2:$F$634,3,FALSE),""))</f>
      </c>
      <c r="E2708" s="81" t="str">
        <v/>
      </c>
      <c r="F2708" s="83">
        <f>IF($E2708="","",IFERROR(VLOOKUP(TRIM(E2708&amp;""),'Référentiel Articles'!$A$2:$F$634,4,FALSE),""))</f>
      </c>
      <c r="G2708" s="84">
        <f>IF($E2708="","",IFERROR(VLOOKUP(TRIM(E2708&amp;""),'Référentiel Articles'!$A$2:$F$634,5,FALSE),""))</f>
      </c>
      <c r="H2708" s="85" t="str">
        <v/>
      </c>
      <c r="I2708" s="84">
        <f>IF($E2708="","",IFERROR(VLOOKUP(TRIM(E2708&amp;""),'Référentiel Articles'!$A$2:$F$634,6,FALSE),""))</f>
      </c>
      <c r="J2708" s="90">
        <f>IF(OR($E2708="",$H2708=""),"",$H2708*$I2708)</f>
      </c>
      <c r="K2708" s="87" t="str">
        <v/>
      </c>
    </row>
    <row r="2709">
      <c r="A2709" s="74" t="str">
        <v/>
      </c>
      <c r="B2709" s="74" t="str">
        <v/>
      </c>
      <c r="C2709" s="75">
        <f>IF($E2709="","",IFERROR(VLOOKUP(TRIM(E2709&amp;""),'Référentiel Articles'!$A$2:$F$634,2,FALSE),""))</f>
      </c>
      <c r="D2709" s="75">
        <f>IF($E2709="","",IFERROR(VLOOKUP(TRIM(E2709&amp;""),'Référentiel Articles'!$A$2:$F$634,3,FALSE),""))</f>
      </c>
      <c r="E2709" s="74" t="str">
        <v/>
      </c>
      <c r="F2709" s="75">
        <f>IF($E2709="","",IFERROR(VLOOKUP(TRIM(E2709&amp;""),'Référentiel Articles'!$A$2:$F$634,4,FALSE),""))</f>
      </c>
      <c r="G2709" s="76">
        <f>IF($E2709="","",IFERROR(VLOOKUP(TRIM(E2709&amp;""),'Référentiel Articles'!$A$2:$F$634,5,FALSE),""))</f>
      </c>
      <c r="H2709" s="77" t="str">
        <v/>
      </c>
      <c r="I2709" s="76">
        <f>IF($E2709="","",IFERROR(VLOOKUP(TRIM(E2709&amp;""),'Référentiel Articles'!$A$2:$F$634,6,FALSE),""))</f>
      </c>
      <c r="J2709" s="78">
        <f>IF(OR($E2709="",$H2709=""),"",$H2709*$I2709)</f>
      </c>
      <c r="K2709" s="79" t="str">
        <v/>
      </c>
    </row>
    <row r="2710">
      <c r="A2710" s="81" t="str">
        <v/>
      </c>
      <c r="B2710" s="81" t="str">
        <v/>
      </c>
      <c r="C2710" s="83">
        <f>IF($E2710="","",IFERROR(VLOOKUP(TRIM(E2710&amp;""),'Référentiel Articles'!$A$2:$F$634,2,FALSE),""))</f>
      </c>
      <c r="D2710" s="83">
        <f>IF($E2710="","",IFERROR(VLOOKUP(TRIM(E2710&amp;""),'Référentiel Articles'!$A$2:$F$634,3,FALSE),""))</f>
      </c>
      <c r="E2710" s="81" t="str">
        <v/>
      </c>
      <c r="F2710" s="83">
        <f>IF($E2710="","",IFERROR(VLOOKUP(TRIM(E2710&amp;""),'Référentiel Articles'!$A$2:$F$634,4,FALSE),""))</f>
      </c>
      <c r="G2710" s="84">
        <f>IF($E2710="","",IFERROR(VLOOKUP(TRIM(E2710&amp;""),'Référentiel Articles'!$A$2:$F$634,5,FALSE),""))</f>
      </c>
      <c r="H2710" s="85" t="str">
        <v/>
      </c>
      <c r="I2710" s="84">
        <f>IF($E2710="","",IFERROR(VLOOKUP(TRIM(E2710&amp;""),'Référentiel Articles'!$A$2:$F$634,6,FALSE),""))</f>
      </c>
      <c r="J2710" s="90">
        <f>IF(OR($E2710="",$H2710=""),"",$H2710*$I2710)</f>
      </c>
      <c r="K2710" s="87" t="str">
        <v/>
      </c>
    </row>
    <row r="2711">
      <c r="A2711" s="74" t="str">
        <v/>
      </c>
      <c r="B2711" s="74" t="str">
        <v/>
      </c>
      <c r="C2711" s="75">
        <f>IF($E2711="","",IFERROR(VLOOKUP(TRIM(E2711&amp;""),'Référentiel Articles'!$A$2:$F$634,2,FALSE),""))</f>
      </c>
      <c r="D2711" s="75">
        <f>IF($E2711="","",IFERROR(VLOOKUP(TRIM(E2711&amp;""),'Référentiel Articles'!$A$2:$F$634,3,FALSE),""))</f>
      </c>
      <c r="E2711" s="74" t="str">
        <v/>
      </c>
      <c r="F2711" s="75">
        <f>IF($E2711="","",IFERROR(VLOOKUP(TRIM(E2711&amp;""),'Référentiel Articles'!$A$2:$F$634,4,FALSE),""))</f>
      </c>
      <c r="G2711" s="76">
        <f>IF($E2711="","",IFERROR(VLOOKUP(TRIM(E2711&amp;""),'Référentiel Articles'!$A$2:$F$634,5,FALSE),""))</f>
      </c>
      <c r="H2711" s="77" t="str">
        <v/>
      </c>
      <c r="I2711" s="76">
        <f>IF($E2711="","",IFERROR(VLOOKUP(TRIM(E2711&amp;""),'Référentiel Articles'!$A$2:$F$634,6,FALSE),""))</f>
      </c>
      <c r="J2711" s="78">
        <f>IF(OR($E2711="",$H2711=""),"",$H2711*$I2711)</f>
      </c>
      <c r="K2711" s="79" t="str">
        <v/>
      </c>
    </row>
    <row r="2712">
      <c r="A2712" s="81" t="str">
        <v/>
      </c>
      <c r="B2712" s="81" t="str">
        <v/>
      </c>
      <c r="C2712" s="83">
        <f>IF($E2712="","",IFERROR(VLOOKUP(TRIM(E2712&amp;""),'Référentiel Articles'!$A$2:$F$634,2,FALSE),""))</f>
      </c>
      <c r="D2712" s="83">
        <f>IF($E2712="","",IFERROR(VLOOKUP(TRIM(E2712&amp;""),'Référentiel Articles'!$A$2:$F$634,3,FALSE),""))</f>
      </c>
      <c r="E2712" s="81" t="str">
        <v/>
      </c>
      <c r="F2712" s="83">
        <f>IF($E2712="","",IFERROR(VLOOKUP(TRIM(E2712&amp;""),'Référentiel Articles'!$A$2:$F$634,4,FALSE),""))</f>
      </c>
      <c r="G2712" s="84">
        <f>IF($E2712="","",IFERROR(VLOOKUP(TRIM(E2712&amp;""),'Référentiel Articles'!$A$2:$F$634,5,FALSE),""))</f>
      </c>
      <c r="H2712" s="85" t="str">
        <v/>
      </c>
      <c r="I2712" s="84">
        <f>IF($E2712="","",IFERROR(VLOOKUP(TRIM(E2712&amp;""),'Référentiel Articles'!$A$2:$F$634,6,FALSE),""))</f>
      </c>
      <c r="J2712" s="90">
        <f>IF(OR($E2712="",$H2712=""),"",$H2712*$I2712)</f>
      </c>
      <c r="K2712" s="87" t="str">
        <v/>
      </c>
    </row>
    <row r="2713">
      <c r="A2713" s="74" t="str">
        <v/>
      </c>
      <c r="B2713" s="74" t="str">
        <v/>
      </c>
      <c r="C2713" s="75">
        <f>IF($E2713="","",IFERROR(VLOOKUP(TRIM(E2713&amp;""),'Référentiel Articles'!$A$2:$F$634,2,FALSE),""))</f>
      </c>
      <c r="D2713" s="75">
        <f>IF($E2713="","",IFERROR(VLOOKUP(TRIM(E2713&amp;""),'Référentiel Articles'!$A$2:$F$634,3,FALSE),""))</f>
      </c>
      <c r="E2713" s="74" t="str">
        <v/>
      </c>
      <c r="F2713" s="75">
        <f>IF($E2713="","",IFERROR(VLOOKUP(TRIM(E2713&amp;""),'Référentiel Articles'!$A$2:$F$634,4,FALSE),""))</f>
      </c>
      <c r="G2713" s="76">
        <f>IF($E2713="","",IFERROR(VLOOKUP(TRIM(E2713&amp;""),'Référentiel Articles'!$A$2:$F$634,5,FALSE),""))</f>
      </c>
      <c r="H2713" s="77" t="str">
        <v/>
      </c>
      <c r="I2713" s="76">
        <f>IF($E2713="","",IFERROR(VLOOKUP(TRIM(E2713&amp;""),'Référentiel Articles'!$A$2:$F$634,6,FALSE),""))</f>
      </c>
      <c r="J2713" s="78">
        <f>IF(OR($E2713="",$H2713=""),"",$H2713*$I2713)</f>
      </c>
      <c r="K2713" s="79" t="str">
        <v/>
      </c>
    </row>
    <row r="2714">
      <c r="A2714" s="81" t="str">
        <v/>
      </c>
      <c r="B2714" s="81" t="str">
        <v/>
      </c>
      <c r="C2714" s="83">
        <f>IF($E2714="","",IFERROR(VLOOKUP(TRIM(E2714&amp;""),'Référentiel Articles'!$A$2:$F$634,2,FALSE),""))</f>
      </c>
      <c r="D2714" s="83">
        <f>IF($E2714="","",IFERROR(VLOOKUP(TRIM(E2714&amp;""),'Référentiel Articles'!$A$2:$F$634,3,FALSE),""))</f>
      </c>
      <c r="E2714" s="81" t="str">
        <v/>
      </c>
      <c r="F2714" s="83">
        <f>IF($E2714="","",IFERROR(VLOOKUP(TRIM(E2714&amp;""),'Référentiel Articles'!$A$2:$F$634,4,FALSE),""))</f>
      </c>
      <c r="G2714" s="84">
        <f>IF($E2714="","",IFERROR(VLOOKUP(TRIM(E2714&amp;""),'Référentiel Articles'!$A$2:$F$634,5,FALSE),""))</f>
      </c>
      <c r="H2714" s="85" t="str">
        <v/>
      </c>
      <c r="I2714" s="84">
        <f>IF($E2714="","",IFERROR(VLOOKUP(TRIM(E2714&amp;""),'Référentiel Articles'!$A$2:$F$634,6,FALSE),""))</f>
      </c>
      <c r="J2714" s="90">
        <f>IF(OR($E2714="",$H2714=""),"",$H2714*$I2714)</f>
      </c>
      <c r="K2714" s="87" t="str">
        <v/>
      </c>
    </row>
    <row r="2715">
      <c r="A2715" s="74" t="str">
        <v/>
      </c>
      <c r="B2715" s="74" t="str">
        <v/>
      </c>
      <c r="C2715" s="75">
        <f>IF($E2715="","",IFERROR(VLOOKUP(TRIM(E2715&amp;""),'Référentiel Articles'!$A$2:$F$634,2,FALSE),""))</f>
      </c>
      <c r="D2715" s="75">
        <f>IF($E2715="","",IFERROR(VLOOKUP(TRIM(E2715&amp;""),'Référentiel Articles'!$A$2:$F$634,3,FALSE),""))</f>
      </c>
      <c r="E2715" s="74" t="str">
        <v/>
      </c>
      <c r="F2715" s="75">
        <f>IF($E2715="","",IFERROR(VLOOKUP(TRIM(E2715&amp;""),'Référentiel Articles'!$A$2:$F$634,4,FALSE),""))</f>
      </c>
      <c r="G2715" s="76">
        <f>IF($E2715="","",IFERROR(VLOOKUP(TRIM(E2715&amp;""),'Référentiel Articles'!$A$2:$F$634,5,FALSE),""))</f>
      </c>
      <c r="H2715" s="77" t="str">
        <v/>
      </c>
      <c r="I2715" s="76">
        <f>IF($E2715="","",IFERROR(VLOOKUP(TRIM(E2715&amp;""),'Référentiel Articles'!$A$2:$F$634,6,FALSE),""))</f>
      </c>
      <c r="J2715" s="78">
        <f>IF(OR($E2715="",$H2715=""),"",$H2715*$I2715)</f>
      </c>
      <c r="K2715" s="79" t="str">
        <v/>
      </c>
    </row>
    <row r="2716">
      <c r="A2716" s="81" t="str">
        <v/>
      </c>
      <c r="B2716" s="81" t="str">
        <v/>
      </c>
      <c r="C2716" s="83">
        <f>IF($E2716="","",IFERROR(VLOOKUP(TRIM(E2716&amp;""),'Référentiel Articles'!$A$2:$F$634,2,FALSE),""))</f>
      </c>
      <c r="D2716" s="83">
        <f>IF($E2716="","",IFERROR(VLOOKUP(TRIM(E2716&amp;""),'Référentiel Articles'!$A$2:$F$634,3,FALSE),""))</f>
      </c>
      <c r="E2716" s="81" t="str">
        <v/>
      </c>
      <c r="F2716" s="83">
        <f>IF($E2716="","",IFERROR(VLOOKUP(TRIM(E2716&amp;""),'Référentiel Articles'!$A$2:$F$634,4,FALSE),""))</f>
      </c>
      <c r="G2716" s="84">
        <f>IF($E2716="","",IFERROR(VLOOKUP(TRIM(E2716&amp;""),'Référentiel Articles'!$A$2:$F$634,5,FALSE),""))</f>
      </c>
      <c r="H2716" s="85" t="str">
        <v/>
      </c>
      <c r="I2716" s="84">
        <f>IF($E2716="","",IFERROR(VLOOKUP(TRIM(E2716&amp;""),'Référentiel Articles'!$A$2:$F$634,6,FALSE),""))</f>
      </c>
      <c r="J2716" s="90">
        <f>IF(OR($E2716="",$H2716=""),"",$H2716*$I2716)</f>
      </c>
      <c r="K2716" s="87" t="str">
        <v/>
      </c>
    </row>
    <row r="2717">
      <c r="A2717" s="74" t="str">
        <v/>
      </c>
      <c r="B2717" s="74" t="str">
        <v/>
      </c>
      <c r="C2717" s="75">
        <f>IF($E2717="","",IFERROR(VLOOKUP(TRIM(E2717&amp;""),'Référentiel Articles'!$A$2:$F$634,2,FALSE),""))</f>
      </c>
      <c r="D2717" s="75">
        <f>IF($E2717="","",IFERROR(VLOOKUP(TRIM(E2717&amp;""),'Référentiel Articles'!$A$2:$F$634,3,FALSE),""))</f>
      </c>
      <c r="E2717" s="74" t="str">
        <v/>
      </c>
      <c r="F2717" s="75">
        <f>IF($E2717="","",IFERROR(VLOOKUP(TRIM(E2717&amp;""),'Référentiel Articles'!$A$2:$F$634,4,FALSE),""))</f>
      </c>
      <c r="G2717" s="76">
        <f>IF($E2717="","",IFERROR(VLOOKUP(TRIM(E2717&amp;""),'Référentiel Articles'!$A$2:$F$634,5,FALSE),""))</f>
      </c>
      <c r="H2717" s="77" t="str">
        <v/>
      </c>
      <c r="I2717" s="76">
        <f>IF($E2717="","",IFERROR(VLOOKUP(TRIM(E2717&amp;""),'Référentiel Articles'!$A$2:$F$634,6,FALSE),""))</f>
      </c>
      <c r="J2717" s="78">
        <f>IF(OR($E2717="",$H2717=""),"",$H2717*$I2717)</f>
      </c>
      <c r="K2717" s="79" t="str">
        <v/>
      </c>
    </row>
    <row r="2718">
      <c r="A2718" s="81" t="str">
        <v/>
      </c>
      <c r="B2718" s="81" t="str">
        <v/>
      </c>
      <c r="C2718" s="83">
        <f>IF($E2718="","",IFERROR(VLOOKUP(TRIM(E2718&amp;""),'Référentiel Articles'!$A$2:$F$634,2,FALSE),""))</f>
      </c>
      <c r="D2718" s="83">
        <f>IF($E2718="","",IFERROR(VLOOKUP(TRIM(E2718&amp;""),'Référentiel Articles'!$A$2:$F$634,3,FALSE),""))</f>
      </c>
      <c r="E2718" s="81" t="str">
        <v/>
      </c>
      <c r="F2718" s="83">
        <f>IF($E2718="","",IFERROR(VLOOKUP(TRIM(E2718&amp;""),'Référentiel Articles'!$A$2:$F$634,4,FALSE),""))</f>
      </c>
      <c r="G2718" s="84">
        <f>IF($E2718="","",IFERROR(VLOOKUP(TRIM(E2718&amp;""),'Référentiel Articles'!$A$2:$F$634,5,FALSE),""))</f>
      </c>
      <c r="H2718" s="85" t="str">
        <v/>
      </c>
      <c r="I2718" s="84">
        <f>IF($E2718="","",IFERROR(VLOOKUP(TRIM(E2718&amp;""),'Référentiel Articles'!$A$2:$F$634,6,FALSE),""))</f>
      </c>
      <c r="J2718" s="90">
        <f>IF(OR($E2718="",$H2718=""),"",$H2718*$I2718)</f>
      </c>
      <c r="K2718" s="87" t="str">
        <v/>
      </c>
    </row>
    <row r="2719">
      <c r="A2719" s="74" t="str">
        <v/>
      </c>
      <c r="B2719" s="74" t="str">
        <v/>
      </c>
      <c r="C2719" s="75">
        <f>IF($E2719="","",IFERROR(VLOOKUP(TRIM(E2719&amp;""),'Référentiel Articles'!$A$2:$F$634,2,FALSE),""))</f>
      </c>
      <c r="D2719" s="75">
        <f>IF($E2719="","",IFERROR(VLOOKUP(TRIM(E2719&amp;""),'Référentiel Articles'!$A$2:$F$634,3,FALSE),""))</f>
      </c>
      <c r="E2719" s="74" t="str">
        <v/>
      </c>
      <c r="F2719" s="75">
        <f>IF($E2719="","",IFERROR(VLOOKUP(TRIM(E2719&amp;""),'Référentiel Articles'!$A$2:$F$634,4,FALSE),""))</f>
      </c>
      <c r="G2719" s="76">
        <f>IF($E2719="","",IFERROR(VLOOKUP(TRIM(E2719&amp;""),'Référentiel Articles'!$A$2:$F$634,5,FALSE),""))</f>
      </c>
      <c r="H2719" s="77" t="str">
        <v/>
      </c>
      <c r="I2719" s="76">
        <f>IF($E2719="","",IFERROR(VLOOKUP(TRIM(E2719&amp;""),'Référentiel Articles'!$A$2:$F$634,6,FALSE),""))</f>
      </c>
      <c r="J2719" s="78">
        <f>IF(OR($E2719="",$H2719=""),"",$H2719*$I2719)</f>
      </c>
      <c r="K2719" s="79" t="str">
        <v/>
      </c>
    </row>
    <row r="2720">
      <c r="A2720" s="81" t="str">
        <v/>
      </c>
      <c r="B2720" s="81" t="str">
        <v/>
      </c>
      <c r="C2720" s="83">
        <f>IF($E2720="","",IFERROR(VLOOKUP(TRIM(E2720&amp;""),'Référentiel Articles'!$A$2:$F$634,2,FALSE),""))</f>
      </c>
      <c r="D2720" s="83">
        <f>IF($E2720="","",IFERROR(VLOOKUP(TRIM(E2720&amp;""),'Référentiel Articles'!$A$2:$F$634,3,FALSE),""))</f>
      </c>
      <c r="E2720" s="81" t="str">
        <v/>
      </c>
      <c r="F2720" s="83">
        <f>IF($E2720="","",IFERROR(VLOOKUP(TRIM(E2720&amp;""),'Référentiel Articles'!$A$2:$F$634,4,FALSE),""))</f>
      </c>
      <c r="G2720" s="84">
        <f>IF($E2720="","",IFERROR(VLOOKUP(TRIM(E2720&amp;""),'Référentiel Articles'!$A$2:$F$634,5,FALSE),""))</f>
      </c>
      <c r="H2720" s="85" t="str">
        <v/>
      </c>
      <c r="I2720" s="84">
        <f>IF($E2720="","",IFERROR(VLOOKUP(TRIM(E2720&amp;""),'Référentiel Articles'!$A$2:$F$634,6,FALSE),""))</f>
      </c>
      <c r="J2720" s="90">
        <f>IF(OR($E2720="",$H2720=""),"",$H2720*$I2720)</f>
      </c>
      <c r="K2720" s="87" t="str">
        <v/>
      </c>
    </row>
    <row r="2721">
      <c r="A2721" s="74" t="str">
        <v/>
      </c>
      <c r="B2721" s="74" t="str">
        <v/>
      </c>
      <c r="C2721" s="75">
        <f>IF($E2721="","",IFERROR(VLOOKUP(TRIM(E2721&amp;""),'Référentiel Articles'!$A$2:$F$634,2,FALSE),""))</f>
      </c>
      <c r="D2721" s="75">
        <f>IF($E2721="","",IFERROR(VLOOKUP(TRIM(E2721&amp;""),'Référentiel Articles'!$A$2:$F$634,3,FALSE),""))</f>
      </c>
      <c r="E2721" s="74" t="str">
        <v/>
      </c>
      <c r="F2721" s="75">
        <f>IF($E2721="","",IFERROR(VLOOKUP(TRIM(E2721&amp;""),'Référentiel Articles'!$A$2:$F$634,4,FALSE),""))</f>
      </c>
      <c r="G2721" s="76">
        <f>IF($E2721="","",IFERROR(VLOOKUP(TRIM(E2721&amp;""),'Référentiel Articles'!$A$2:$F$634,5,FALSE),""))</f>
      </c>
      <c r="H2721" s="77" t="str">
        <v/>
      </c>
      <c r="I2721" s="76">
        <f>IF($E2721="","",IFERROR(VLOOKUP(TRIM(E2721&amp;""),'Référentiel Articles'!$A$2:$F$634,6,FALSE),""))</f>
      </c>
      <c r="J2721" s="78">
        <f>IF(OR($E2721="",$H2721=""),"",$H2721*$I2721)</f>
      </c>
      <c r="K2721" s="79" t="str">
        <v/>
      </c>
    </row>
    <row r="2722">
      <c r="A2722" s="81" t="str">
        <v/>
      </c>
      <c r="B2722" s="81" t="str">
        <v/>
      </c>
      <c r="C2722" s="83">
        <f>IF($E2722="","",IFERROR(VLOOKUP(TRIM(E2722&amp;""),'Référentiel Articles'!$A$2:$F$634,2,FALSE),""))</f>
      </c>
      <c r="D2722" s="83">
        <f>IF($E2722="","",IFERROR(VLOOKUP(TRIM(E2722&amp;""),'Référentiel Articles'!$A$2:$F$634,3,FALSE),""))</f>
      </c>
      <c r="E2722" s="81" t="str">
        <v/>
      </c>
      <c r="F2722" s="83">
        <f>IF($E2722="","",IFERROR(VLOOKUP(TRIM(E2722&amp;""),'Référentiel Articles'!$A$2:$F$634,4,FALSE),""))</f>
      </c>
      <c r="G2722" s="84">
        <f>IF($E2722="","",IFERROR(VLOOKUP(TRIM(E2722&amp;""),'Référentiel Articles'!$A$2:$F$634,5,FALSE),""))</f>
      </c>
      <c r="H2722" s="85" t="str">
        <v/>
      </c>
      <c r="I2722" s="84">
        <f>IF($E2722="","",IFERROR(VLOOKUP(TRIM(E2722&amp;""),'Référentiel Articles'!$A$2:$F$634,6,FALSE),""))</f>
      </c>
      <c r="J2722" s="90">
        <f>IF(OR($E2722="",$H2722=""),"",$H2722*$I2722)</f>
      </c>
      <c r="K2722" s="87" t="str">
        <v/>
      </c>
    </row>
    <row r="2723">
      <c r="A2723" s="74" t="str">
        <v/>
      </c>
      <c r="B2723" s="74" t="str">
        <v/>
      </c>
      <c r="C2723" s="75">
        <f>IF($E2723="","",IFERROR(VLOOKUP(TRIM(E2723&amp;""),'Référentiel Articles'!$A$2:$F$634,2,FALSE),""))</f>
      </c>
      <c r="D2723" s="75">
        <f>IF($E2723="","",IFERROR(VLOOKUP(TRIM(E2723&amp;""),'Référentiel Articles'!$A$2:$F$634,3,FALSE),""))</f>
      </c>
      <c r="E2723" s="74" t="str">
        <v/>
      </c>
      <c r="F2723" s="75">
        <f>IF($E2723="","",IFERROR(VLOOKUP(TRIM(E2723&amp;""),'Référentiel Articles'!$A$2:$F$634,4,FALSE),""))</f>
      </c>
      <c r="G2723" s="76">
        <f>IF($E2723="","",IFERROR(VLOOKUP(TRIM(E2723&amp;""),'Référentiel Articles'!$A$2:$F$634,5,FALSE),""))</f>
      </c>
      <c r="H2723" s="77" t="str">
        <v/>
      </c>
      <c r="I2723" s="76">
        <f>IF($E2723="","",IFERROR(VLOOKUP(TRIM(E2723&amp;""),'Référentiel Articles'!$A$2:$F$634,6,FALSE),""))</f>
      </c>
      <c r="J2723" s="78">
        <f>IF(OR($E2723="",$H2723=""),"",$H2723*$I2723)</f>
      </c>
      <c r="K2723" s="79" t="str">
        <v/>
      </c>
    </row>
    <row r="2724">
      <c r="A2724" s="81" t="str">
        <v/>
      </c>
      <c r="B2724" s="81" t="str">
        <v/>
      </c>
      <c r="C2724" s="83">
        <f>IF($E2724="","",IFERROR(VLOOKUP(TRIM(E2724&amp;""),'Référentiel Articles'!$A$2:$F$634,2,FALSE),""))</f>
      </c>
      <c r="D2724" s="83">
        <f>IF($E2724="","",IFERROR(VLOOKUP(TRIM(E2724&amp;""),'Référentiel Articles'!$A$2:$F$634,3,FALSE),""))</f>
      </c>
      <c r="E2724" s="81" t="str">
        <v/>
      </c>
      <c r="F2724" s="83">
        <f>IF($E2724="","",IFERROR(VLOOKUP(TRIM(E2724&amp;""),'Référentiel Articles'!$A$2:$F$634,4,FALSE),""))</f>
      </c>
      <c r="G2724" s="84">
        <f>IF($E2724="","",IFERROR(VLOOKUP(TRIM(E2724&amp;""),'Référentiel Articles'!$A$2:$F$634,5,FALSE),""))</f>
      </c>
      <c r="H2724" s="85" t="str">
        <v/>
      </c>
      <c r="I2724" s="84">
        <f>IF($E2724="","",IFERROR(VLOOKUP(TRIM(E2724&amp;""),'Référentiel Articles'!$A$2:$F$634,6,FALSE),""))</f>
      </c>
      <c r="J2724" s="90">
        <f>IF(OR($E2724="",$H2724=""),"",$H2724*$I2724)</f>
      </c>
      <c r="K2724" s="87" t="str">
        <v/>
      </c>
    </row>
    <row r="2725">
      <c r="A2725" s="74" t="str">
        <v/>
      </c>
      <c r="B2725" s="74" t="str">
        <v/>
      </c>
      <c r="C2725" s="75">
        <f>IF($E2725="","",IFERROR(VLOOKUP(TRIM(E2725&amp;""),'Référentiel Articles'!$A$2:$F$634,2,FALSE),""))</f>
      </c>
      <c r="D2725" s="75">
        <f>IF($E2725="","",IFERROR(VLOOKUP(TRIM(E2725&amp;""),'Référentiel Articles'!$A$2:$F$634,3,FALSE),""))</f>
      </c>
      <c r="E2725" s="74" t="str">
        <v/>
      </c>
      <c r="F2725" s="75">
        <f>IF($E2725="","",IFERROR(VLOOKUP(TRIM(E2725&amp;""),'Référentiel Articles'!$A$2:$F$634,4,FALSE),""))</f>
      </c>
      <c r="G2725" s="76">
        <f>IF($E2725="","",IFERROR(VLOOKUP(TRIM(E2725&amp;""),'Référentiel Articles'!$A$2:$F$634,5,FALSE),""))</f>
      </c>
      <c r="H2725" s="77" t="str">
        <v/>
      </c>
      <c r="I2725" s="76">
        <f>IF($E2725="","",IFERROR(VLOOKUP(TRIM(E2725&amp;""),'Référentiel Articles'!$A$2:$F$634,6,FALSE),""))</f>
      </c>
      <c r="J2725" s="78">
        <f>IF(OR($E2725="",$H2725=""),"",$H2725*$I2725)</f>
      </c>
      <c r="K2725" s="79" t="str">
        <v/>
      </c>
    </row>
    <row r="2726">
      <c r="A2726" s="81" t="str">
        <v/>
      </c>
      <c r="B2726" s="81" t="str">
        <v/>
      </c>
      <c r="C2726" s="83">
        <f>IF($E2726="","",IFERROR(VLOOKUP(TRIM(E2726&amp;""),'Référentiel Articles'!$A$2:$F$634,2,FALSE),""))</f>
      </c>
      <c r="D2726" s="83">
        <f>IF($E2726="","",IFERROR(VLOOKUP(TRIM(E2726&amp;""),'Référentiel Articles'!$A$2:$F$634,3,FALSE),""))</f>
      </c>
      <c r="E2726" s="81" t="str">
        <v/>
      </c>
      <c r="F2726" s="83">
        <f>IF($E2726="","",IFERROR(VLOOKUP(TRIM(E2726&amp;""),'Référentiel Articles'!$A$2:$F$634,4,FALSE),""))</f>
      </c>
      <c r="G2726" s="84">
        <f>IF($E2726="","",IFERROR(VLOOKUP(TRIM(E2726&amp;""),'Référentiel Articles'!$A$2:$F$634,5,FALSE),""))</f>
      </c>
      <c r="H2726" s="85" t="str">
        <v/>
      </c>
      <c r="I2726" s="84">
        <f>IF($E2726="","",IFERROR(VLOOKUP(TRIM(E2726&amp;""),'Référentiel Articles'!$A$2:$F$634,6,FALSE),""))</f>
      </c>
      <c r="J2726" s="90">
        <f>IF(OR($E2726="",$H2726=""),"",$H2726*$I2726)</f>
      </c>
      <c r="K2726" s="87" t="str">
        <v/>
      </c>
    </row>
    <row r="2727">
      <c r="A2727" s="74" t="str">
        <v/>
      </c>
      <c r="B2727" s="74" t="str">
        <v/>
      </c>
      <c r="C2727" s="75">
        <f>IF($E2727="","",IFERROR(VLOOKUP(TRIM(E2727&amp;""),'Référentiel Articles'!$A$2:$F$634,2,FALSE),""))</f>
      </c>
      <c r="D2727" s="75">
        <f>IF($E2727="","",IFERROR(VLOOKUP(TRIM(E2727&amp;""),'Référentiel Articles'!$A$2:$F$634,3,FALSE),""))</f>
      </c>
      <c r="E2727" s="74" t="str">
        <v/>
      </c>
      <c r="F2727" s="75">
        <f>IF($E2727="","",IFERROR(VLOOKUP(TRIM(E2727&amp;""),'Référentiel Articles'!$A$2:$F$634,4,FALSE),""))</f>
      </c>
      <c r="G2727" s="76">
        <f>IF($E2727="","",IFERROR(VLOOKUP(TRIM(E2727&amp;""),'Référentiel Articles'!$A$2:$F$634,5,FALSE),""))</f>
      </c>
      <c r="H2727" s="77" t="str">
        <v/>
      </c>
      <c r="I2727" s="76">
        <f>IF($E2727="","",IFERROR(VLOOKUP(TRIM(E2727&amp;""),'Référentiel Articles'!$A$2:$F$634,6,FALSE),""))</f>
      </c>
      <c r="J2727" s="78">
        <f>IF(OR($E2727="",$H2727=""),"",$H2727*$I2727)</f>
      </c>
      <c r="K2727" s="79" t="str">
        <v/>
      </c>
    </row>
    <row r="2728">
      <c r="A2728" s="81" t="str">
        <v/>
      </c>
      <c r="B2728" s="81" t="str">
        <v/>
      </c>
      <c r="C2728" s="83">
        <f>IF($E2728="","",IFERROR(VLOOKUP(TRIM(E2728&amp;""),'Référentiel Articles'!$A$2:$F$634,2,FALSE),""))</f>
      </c>
      <c r="D2728" s="83">
        <f>IF($E2728="","",IFERROR(VLOOKUP(TRIM(E2728&amp;""),'Référentiel Articles'!$A$2:$F$634,3,FALSE),""))</f>
      </c>
      <c r="E2728" s="81" t="str">
        <v/>
      </c>
      <c r="F2728" s="83">
        <f>IF($E2728="","",IFERROR(VLOOKUP(TRIM(E2728&amp;""),'Référentiel Articles'!$A$2:$F$634,4,FALSE),""))</f>
      </c>
      <c r="G2728" s="84">
        <f>IF($E2728="","",IFERROR(VLOOKUP(TRIM(E2728&amp;""),'Référentiel Articles'!$A$2:$F$634,5,FALSE),""))</f>
      </c>
      <c r="H2728" s="85" t="str">
        <v/>
      </c>
      <c r="I2728" s="84">
        <f>IF($E2728="","",IFERROR(VLOOKUP(TRIM(E2728&amp;""),'Référentiel Articles'!$A$2:$F$634,6,FALSE),""))</f>
      </c>
      <c r="J2728" s="90">
        <f>IF(OR($E2728="",$H2728=""),"",$H2728*$I2728)</f>
      </c>
      <c r="K2728" s="87" t="str">
        <v/>
      </c>
    </row>
    <row r="2729">
      <c r="A2729" s="74" t="str">
        <v/>
      </c>
      <c r="B2729" s="74" t="str">
        <v/>
      </c>
      <c r="C2729" s="75">
        <f>IF($E2729="","",IFERROR(VLOOKUP(TRIM(E2729&amp;""),'Référentiel Articles'!$A$2:$F$634,2,FALSE),""))</f>
      </c>
      <c r="D2729" s="75">
        <f>IF($E2729="","",IFERROR(VLOOKUP(TRIM(E2729&amp;""),'Référentiel Articles'!$A$2:$F$634,3,FALSE),""))</f>
      </c>
      <c r="E2729" s="74" t="str">
        <v/>
      </c>
      <c r="F2729" s="75">
        <f>IF($E2729="","",IFERROR(VLOOKUP(TRIM(E2729&amp;""),'Référentiel Articles'!$A$2:$F$634,4,FALSE),""))</f>
      </c>
      <c r="G2729" s="76">
        <f>IF($E2729="","",IFERROR(VLOOKUP(TRIM(E2729&amp;""),'Référentiel Articles'!$A$2:$F$634,5,FALSE),""))</f>
      </c>
      <c r="H2729" s="77" t="str">
        <v/>
      </c>
      <c r="I2729" s="76">
        <f>IF($E2729="","",IFERROR(VLOOKUP(TRIM(E2729&amp;""),'Référentiel Articles'!$A$2:$F$634,6,FALSE),""))</f>
      </c>
      <c r="J2729" s="78">
        <f>IF(OR($E2729="",$H2729=""),"",$H2729*$I2729)</f>
      </c>
      <c r="K2729" s="79" t="str">
        <v/>
      </c>
    </row>
    <row r="2730">
      <c r="A2730" s="81" t="str">
        <v/>
      </c>
      <c r="B2730" s="81" t="str">
        <v/>
      </c>
      <c r="C2730" s="83">
        <f>IF($E2730="","",IFERROR(VLOOKUP(TRIM(E2730&amp;""),'Référentiel Articles'!$A$2:$F$634,2,FALSE),""))</f>
      </c>
      <c r="D2730" s="83">
        <f>IF($E2730="","",IFERROR(VLOOKUP(TRIM(E2730&amp;""),'Référentiel Articles'!$A$2:$F$634,3,FALSE),""))</f>
      </c>
      <c r="E2730" s="81" t="str">
        <v/>
      </c>
      <c r="F2730" s="83">
        <f>IF($E2730="","",IFERROR(VLOOKUP(TRIM(E2730&amp;""),'Référentiel Articles'!$A$2:$F$634,4,FALSE),""))</f>
      </c>
      <c r="G2730" s="84">
        <f>IF($E2730="","",IFERROR(VLOOKUP(TRIM(E2730&amp;""),'Référentiel Articles'!$A$2:$F$634,5,FALSE),""))</f>
      </c>
      <c r="H2730" s="85" t="str">
        <v/>
      </c>
      <c r="I2730" s="84">
        <f>IF($E2730="","",IFERROR(VLOOKUP(TRIM(E2730&amp;""),'Référentiel Articles'!$A$2:$F$634,6,FALSE),""))</f>
      </c>
      <c r="J2730" s="90">
        <f>IF(OR($E2730="",$H2730=""),"",$H2730*$I2730)</f>
      </c>
      <c r="K2730" s="87" t="str">
        <v/>
      </c>
    </row>
    <row r="2731">
      <c r="A2731" s="74" t="str">
        <v/>
      </c>
      <c r="B2731" s="74" t="str">
        <v/>
      </c>
      <c r="C2731" s="75">
        <f>IF($E2731="","",IFERROR(VLOOKUP(TRIM(E2731&amp;""),'Référentiel Articles'!$A$2:$F$634,2,FALSE),""))</f>
      </c>
      <c r="D2731" s="75">
        <f>IF($E2731="","",IFERROR(VLOOKUP(TRIM(E2731&amp;""),'Référentiel Articles'!$A$2:$F$634,3,FALSE),""))</f>
      </c>
      <c r="E2731" s="74" t="str">
        <v/>
      </c>
      <c r="F2731" s="75">
        <f>IF($E2731="","",IFERROR(VLOOKUP(TRIM(E2731&amp;""),'Référentiel Articles'!$A$2:$F$634,4,FALSE),""))</f>
      </c>
      <c r="G2731" s="76">
        <f>IF($E2731="","",IFERROR(VLOOKUP(TRIM(E2731&amp;""),'Référentiel Articles'!$A$2:$F$634,5,FALSE),""))</f>
      </c>
      <c r="H2731" s="77" t="str">
        <v/>
      </c>
      <c r="I2731" s="76">
        <f>IF($E2731="","",IFERROR(VLOOKUP(TRIM(E2731&amp;""),'Référentiel Articles'!$A$2:$F$634,6,FALSE),""))</f>
      </c>
      <c r="J2731" s="78">
        <f>IF(OR($E2731="",$H2731=""),"",$H2731*$I2731)</f>
      </c>
      <c r="K2731" s="79" t="str">
        <v/>
      </c>
    </row>
    <row r="2732">
      <c r="A2732" s="81" t="str">
        <v/>
      </c>
      <c r="B2732" s="81" t="str">
        <v/>
      </c>
      <c r="C2732" s="83">
        <f>IF($E2732="","",IFERROR(VLOOKUP(TRIM(E2732&amp;""),'Référentiel Articles'!$A$2:$F$634,2,FALSE),""))</f>
      </c>
      <c r="D2732" s="83">
        <f>IF($E2732="","",IFERROR(VLOOKUP(TRIM(E2732&amp;""),'Référentiel Articles'!$A$2:$F$634,3,FALSE),""))</f>
      </c>
      <c r="E2732" s="81" t="str">
        <v/>
      </c>
      <c r="F2732" s="83">
        <f>IF($E2732="","",IFERROR(VLOOKUP(TRIM(E2732&amp;""),'Référentiel Articles'!$A$2:$F$634,4,FALSE),""))</f>
      </c>
      <c r="G2732" s="84">
        <f>IF($E2732="","",IFERROR(VLOOKUP(TRIM(E2732&amp;""),'Référentiel Articles'!$A$2:$F$634,5,FALSE),""))</f>
      </c>
      <c r="H2732" s="85" t="str">
        <v/>
      </c>
      <c r="I2732" s="84">
        <f>IF($E2732="","",IFERROR(VLOOKUP(TRIM(E2732&amp;""),'Référentiel Articles'!$A$2:$F$634,6,FALSE),""))</f>
      </c>
      <c r="J2732" s="90">
        <f>IF(OR($E2732="",$H2732=""),"",$H2732*$I2732)</f>
      </c>
      <c r="K2732" s="87" t="str">
        <v/>
      </c>
    </row>
    <row r="2733">
      <c r="A2733" s="74" t="str">
        <v/>
      </c>
      <c r="B2733" s="74" t="str">
        <v/>
      </c>
      <c r="C2733" s="75">
        <f>IF($E2733="","",IFERROR(VLOOKUP(TRIM(E2733&amp;""),'Référentiel Articles'!$A$2:$F$634,2,FALSE),""))</f>
      </c>
      <c r="D2733" s="75">
        <f>IF($E2733="","",IFERROR(VLOOKUP(TRIM(E2733&amp;""),'Référentiel Articles'!$A$2:$F$634,3,FALSE),""))</f>
      </c>
      <c r="E2733" s="74" t="str">
        <v/>
      </c>
      <c r="F2733" s="75">
        <f>IF($E2733="","",IFERROR(VLOOKUP(TRIM(E2733&amp;""),'Référentiel Articles'!$A$2:$F$634,4,FALSE),""))</f>
      </c>
      <c r="G2733" s="76">
        <f>IF($E2733="","",IFERROR(VLOOKUP(TRIM(E2733&amp;""),'Référentiel Articles'!$A$2:$F$634,5,FALSE),""))</f>
      </c>
      <c r="H2733" s="77" t="str">
        <v/>
      </c>
      <c r="I2733" s="76">
        <f>IF($E2733="","",IFERROR(VLOOKUP(TRIM(E2733&amp;""),'Référentiel Articles'!$A$2:$F$634,6,FALSE),""))</f>
      </c>
      <c r="J2733" s="78">
        <f>IF(OR($E2733="",$H2733=""),"",$H2733*$I2733)</f>
      </c>
      <c r="K2733" s="79" t="str">
        <v/>
      </c>
    </row>
    <row r="2734">
      <c r="A2734" s="81" t="str">
        <v/>
      </c>
      <c r="B2734" s="81" t="str">
        <v/>
      </c>
      <c r="C2734" s="83">
        <f>IF($E2734="","",IFERROR(VLOOKUP(TRIM(E2734&amp;""),'Référentiel Articles'!$A$2:$F$634,2,FALSE),""))</f>
      </c>
      <c r="D2734" s="83">
        <f>IF($E2734="","",IFERROR(VLOOKUP(TRIM(E2734&amp;""),'Référentiel Articles'!$A$2:$F$634,3,FALSE),""))</f>
      </c>
      <c r="E2734" s="81" t="str">
        <v/>
      </c>
      <c r="F2734" s="83">
        <f>IF($E2734="","",IFERROR(VLOOKUP(TRIM(E2734&amp;""),'Référentiel Articles'!$A$2:$F$634,4,FALSE),""))</f>
      </c>
      <c r="G2734" s="84">
        <f>IF($E2734="","",IFERROR(VLOOKUP(TRIM(E2734&amp;""),'Référentiel Articles'!$A$2:$F$634,5,FALSE),""))</f>
      </c>
      <c r="H2734" s="85" t="str">
        <v/>
      </c>
      <c r="I2734" s="84">
        <f>IF($E2734="","",IFERROR(VLOOKUP(TRIM(E2734&amp;""),'Référentiel Articles'!$A$2:$F$634,6,FALSE),""))</f>
      </c>
      <c r="J2734" s="90">
        <f>IF(OR($E2734="",$H2734=""),"",$H2734*$I2734)</f>
      </c>
      <c r="K2734" s="87" t="str">
        <v/>
      </c>
    </row>
    <row r="2735">
      <c r="A2735" s="74" t="str">
        <v/>
      </c>
      <c r="B2735" s="74" t="str">
        <v/>
      </c>
      <c r="C2735" s="75">
        <f>IF($E2735="","",IFERROR(VLOOKUP(TRIM(E2735&amp;""),'Référentiel Articles'!$A$2:$F$634,2,FALSE),""))</f>
      </c>
      <c r="D2735" s="75">
        <f>IF($E2735="","",IFERROR(VLOOKUP(TRIM(E2735&amp;""),'Référentiel Articles'!$A$2:$F$634,3,FALSE),""))</f>
      </c>
      <c r="E2735" s="74" t="str">
        <v/>
      </c>
      <c r="F2735" s="75">
        <f>IF($E2735="","",IFERROR(VLOOKUP(TRIM(E2735&amp;""),'Référentiel Articles'!$A$2:$F$634,4,FALSE),""))</f>
      </c>
      <c r="G2735" s="76">
        <f>IF($E2735="","",IFERROR(VLOOKUP(TRIM(E2735&amp;""),'Référentiel Articles'!$A$2:$F$634,5,FALSE),""))</f>
      </c>
      <c r="H2735" s="77" t="str">
        <v/>
      </c>
      <c r="I2735" s="76">
        <f>IF($E2735="","",IFERROR(VLOOKUP(TRIM(E2735&amp;""),'Référentiel Articles'!$A$2:$F$634,6,FALSE),""))</f>
      </c>
      <c r="J2735" s="78">
        <f>IF(OR($E2735="",$H2735=""),"",$H2735*$I2735)</f>
      </c>
      <c r="K2735" s="79" t="str">
        <v/>
      </c>
    </row>
    <row r="2736">
      <c r="A2736" s="81" t="str">
        <v/>
      </c>
      <c r="B2736" s="81" t="str">
        <v/>
      </c>
      <c r="C2736" s="83">
        <f>IF($E2736="","",IFERROR(VLOOKUP(TRIM(E2736&amp;""),'Référentiel Articles'!$A$2:$F$634,2,FALSE),""))</f>
      </c>
      <c r="D2736" s="83">
        <f>IF($E2736="","",IFERROR(VLOOKUP(TRIM(E2736&amp;""),'Référentiel Articles'!$A$2:$F$634,3,FALSE),""))</f>
      </c>
      <c r="E2736" s="81" t="str">
        <v/>
      </c>
      <c r="F2736" s="83">
        <f>IF($E2736="","",IFERROR(VLOOKUP(TRIM(E2736&amp;""),'Référentiel Articles'!$A$2:$F$634,4,FALSE),""))</f>
      </c>
      <c r="G2736" s="84">
        <f>IF($E2736="","",IFERROR(VLOOKUP(TRIM(E2736&amp;""),'Référentiel Articles'!$A$2:$F$634,5,FALSE),""))</f>
      </c>
      <c r="H2736" s="85" t="str">
        <v/>
      </c>
      <c r="I2736" s="84">
        <f>IF($E2736="","",IFERROR(VLOOKUP(TRIM(E2736&amp;""),'Référentiel Articles'!$A$2:$F$634,6,FALSE),""))</f>
      </c>
      <c r="J2736" s="90">
        <f>IF(OR($E2736="",$H2736=""),"",$H2736*$I2736)</f>
      </c>
      <c r="K2736" s="87" t="str">
        <v/>
      </c>
    </row>
    <row r="2737">
      <c r="A2737" s="74" t="str">
        <v/>
      </c>
      <c r="B2737" s="74" t="str">
        <v/>
      </c>
      <c r="C2737" s="75">
        <f>IF($E2737="","",IFERROR(VLOOKUP(TRIM(E2737&amp;""),'Référentiel Articles'!$A$2:$F$634,2,FALSE),""))</f>
      </c>
      <c r="D2737" s="75">
        <f>IF($E2737="","",IFERROR(VLOOKUP(TRIM(E2737&amp;""),'Référentiel Articles'!$A$2:$F$634,3,FALSE),""))</f>
      </c>
      <c r="E2737" s="74" t="str">
        <v/>
      </c>
      <c r="F2737" s="75">
        <f>IF($E2737="","",IFERROR(VLOOKUP(TRIM(E2737&amp;""),'Référentiel Articles'!$A$2:$F$634,4,FALSE),""))</f>
      </c>
      <c r="G2737" s="76">
        <f>IF($E2737="","",IFERROR(VLOOKUP(TRIM(E2737&amp;""),'Référentiel Articles'!$A$2:$F$634,5,FALSE),""))</f>
      </c>
      <c r="H2737" s="77" t="str">
        <v/>
      </c>
      <c r="I2737" s="76">
        <f>IF($E2737="","",IFERROR(VLOOKUP(TRIM(E2737&amp;""),'Référentiel Articles'!$A$2:$F$634,6,FALSE),""))</f>
      </c>
      <c r="J2737" s="78">
        <f>IF(OR($E2737="",$H2737=""),"",$H2737*$I2737)</f>
      </c>
      <c r="K2737" s="79" t="str">
        <v/>
      </c>
    </row>
    <row r="2738">
      <c r="A2738" s="81" t="str">
        <v/>
      </c>
      <c r="B2738" s="81" t="str">
        <v/>
      </c>
      <c r="C2738" s="83">
        <f>IF($E2738="","",IFERROR(VLOOKUP(TRIM(E2738&amp;""),'Référentiel Articles'!$A$2:$F$634,2,FALSE),""))</f>
      </c>
      <c r="D2738" s="83">
        <f>IF($E2738="","",IFERROR(VLOOKUP(TRIM(E2738&amp;""),'Référentiel Articles'!$A$2:$F$634,3,FALSE),""))</f>
      </c>
      <c r="E2738" s="81" t="str">
        <v/>
      </c>
      <c r="F2738" s="83">
        <f>IF($E2738="","",IFERROR(VLOOKUP(TRIM(E2738&amp;""),'Référentiel Articles'!$A$2:$F$634,4,FALSE),""))</f>
      </c>
      <c r="G2738" s="84">
        <f>IF($E2738="","",IFERROR(VLOOKUP(TRIM(E2738&amp;""),'Référentiel Articles'!$A$2:$F$634,5,FALSE),""))</f>
      </c>
      <c r="H2738" s="85" t="str">
        <v/>
      </c>
      <c r="I2738" s="84">
        <f>IF($E2738="","",IFERROR(VLOOKUP(TRIM(E2738&amp;""),'Référentiel Articles'!$A$2:$F$634,6,FALSE),""))</f>
      </c>
      <c r="J2738" s="90">
        <f>IF(OR($E2738="",$H2738=""),"",$H2738*$I2738)</f>
      </c>
      <c r="K2738" s="87" t="str">
        <v/>
      </c>
    </row>
    <row r="2739">
      <c r="A2739" s="74" t="str">
        <v/>
      </c>
      <c r="B2739" s="74" t="str">
        <v/>
      </c>
      <c r="C2739" s="75">
        <f>IF($E2739="","",IFERROR(VLOOKUP(TRIM(E2739&amp;""),'Référentiel Articles'!$A$2:$F$634,2,FALSE),""))</f>
      </c>
      <c r="D2739" s="75">
        <f>IF($E2739="","",IFERROR(VLOOKUP(TRIM(E2739&amp;""),'Référentiel Articles'!$A$2:$F$634,3,FALSE),""))</f>
      </c>
      <c r="E2739" s="74" t="str">
        <v/>
      </c>
      <c r="F2739" s="75">
        <f>IF($E2739="","",IFERROR(VLOOKUP(TRIM(E2739&amp;""),'Référentiel Articles'!$A$2:$F$634,4,FALSE),""))</f>
      </c>
      <c r="G2739" s="76">
        <f>IF($E2739="","",IFERROR(VLOOKUP(TRIM(E2739&amp;""),'Référentiel Articles'!$A$2:$F$634,5,FALSE),""))</f>
      </c>
      <c r="H2739" s="77" t="str">
        <v/>
      </c>
      <c r="I2739" s="76">
        <f>IF($E2739="","",IFERROR(VLOOKUP(TRIM(E2739&amp;""),'Référentiel Articles'!$A$2:$F$634,6,FALSE),""))</f>
      </c>
      <c r="J2739" s="78">
        <f>IF(OR($E2739="",$H2739=""),"",$H2739*$I2739)</f>
      </c>
      <c r="K2739" s="79" t="str">
        <v/>
      </c>
    </row>
    <row r="2740">
      <c r="A2740" s="81" t="str">
        <v/>
      </c>
      <c r="B2740" s="81" t="str">
        <v/>
      </c>
      <c r="C2740" s="83">
        <f>IF($E2740="","",IFERROR(VLOOKUP(TRIM(E2740&amp;""),'Référentiel Articles'!$A$2:$F$634,2,FALSE),""))</f>
      </c>
      <c r="D2740" s="83">
        <f>IF($E2740="","",IFERROR(VLOOKUP(TRIM(E2740&amp;""),'Référentiel Articles'!$A$2:$F$634,3,FALSE),""))</f>
      </c>
      <c r="E2740" s="81" t="str">
        <v/>
      </c>
      <c r="F2740" s="83">
        <f>IF($E2740="","",IFERROR(VLOOKUP(TRIM(E2740&amp;""),'Référentiel Articles'!$A$2:$F$634,4,FALSE),""))</f>
      </c>
      <c r="G2740" s="84">
        <f>IF($E2740="","",IFERROR(VLOOKUP(TRIM(E2740&amp;""),'Référentiel Articles'!$A$2:$F$634,5,FALSE),""))</f>
      </c>
      <c r="H2740" s="85" t="str">
        <v/>
      </c>
      <c r="I2740" s="84">
        <f>IF($E2740="","",IFERROR(VLOOKUP(TRIM(E2740&amp;""),'Référentiel Articles'!$A$2:$F$634,6,FALSE),""))</f>
      </c>
      <c r="J2740" s="90">
        <f>IF(OR($E2740="",$H2740=""),"",$H2740*$I2740)</f>
      </c>
      <c r="K2740" s="87" t="str">
        <v/>
      </c>
    </row>
    <row r="2741">
      <c r="A2741" s="74" t="str">
        <v/>
      </c>
      <c r="B2741" s="74" t="str">
        <v/>
      </c>
      <c r="C2741" s="75">
        <f>IF($E2741="","",IFERROR(VLOOKUP(TRIM(E2741&amp;""),'Référentiel Articles'!$A$2:$F$634,2,FALSE),""))</f>
      </c>
      <c r="D2741" s="75">
        <f>IF($E2741="","",IFERROR(VLOOKUP(TRIM(E2741&amp;""),'Référentiel Articles'!$A$2:$F$634,3,FALSE),""))</f>
      </c>
      <c r="E2741" s="74" t="str">
        <v/>
      </c>
      <c r="F2741" s="75">
        <f>IF($E2741="","",IFERROR(VLOOKUP(TRIM(E2741&amp;""),'Référentiel Articles'!$A$2:$F$634,4,FALSE),""))</f>
      </c>
      <c r="G2741" s="76">
        <f>IF($E2741="","",IFERROR(VLOOKUP(TRIM(E2741&amp;""),'Référentiel Articles'!$A$2:$F$634,5,FALSE),""))</f>
      </c>
      <c r="H2741" s="77" t="str">
        <v/>
      </c>
      <c r="I2741" s="76">
        <f>IF($E2741="","",IFERROR(VLOOKUP(TRIM(E2741&amp;""),'Référentiel Articles'!$A$2:$F$634,6,FALSE),""))</f>
      </c>
      <c r="J2741" s="78">
        <f>IF(OR($E2741="",$H2741=""),"",$H2741*$I2741)</f>
      </c>
      <c r="K2741" s="79" t="str">
        <v/>
      </c>
    </row>
    <row r="2742">
      <c r="A2742" s="81" t="str">
        <v/>
      </c>
      <c r="B2742" s="81" t="str">
        <v/>
      </c>
      <c r="C2742" s="83">
        <f>IF($E2742="","",IFERROR(VLOOKUP(TRIM(E2742&amp;""),'Référentiel Articles'!$A$2:$F$634,2,FALSE),""))</f>
      </c>
      <c r="D2742" s="83">
        <f>IF($E2742="","",IFERROR(VLOOKUP(TRIM(E2742&amp;""),'Référentiel Articles'!$A$2:$F$634,3,FALSE),""))</f>
      </c>
      <c r="E2742" s="81" t="str">
        <v/>
      </c>
      <c r="F2742" s="83">
        <f>IF($E2742="","",IFERROR(VLOOKUP(TRIM(E2742&amp;""),'Référentiel Articles'!$A$2:$F$634,4,FALSE),""))</f>
      </c>
      <c r="G2742" s="84">
        <f>IF($E2742="","",IFERROR(VLOOKUP(TRIM(E2742&amp;""),'Référentiel Articles'!$A$2:$F$634,5,FALSE),""))</f>
      </c>
      <c r="H2742" s="85" t="str">
        <v/>
      </c>
      <c r="I2742" s="84">
        <f>IF($E2742="","",IFERROR(VLOOKUP(TRIM(E2742&amp;""),'Référentiel Articles'!$A$2:$F$634,6,FALSE),""))</f>
      </c>
      <c r="J2742" s="90">
        <f>IF(OR($E2742="",$H2742=""),"",$H2742*$I2742)</f>
      </c>
      <c r="K2742" s="87" t="str">
        <v/>
      </c>
    </row>
    <row r="2743">
      <c r="A2743" s="74" t="str">
        <v/>
      </c>
      <c r="B2743" s="74" t="str">
        <v/>
      </c>
      <c r="C2743" s="75">
        <f>IF($E2743="","",IFERROR(VLOOKUP(TRIM(E2743&amp;""),'Référentiel Articles'!$A$2:$F$634,2,FALSE),""))</f>
      </c>
      <c r="D2743" s="75">
        <f>IF($E2743="","",IFERROR(VLOOKUP(TRIM(E2743&amp;""),'Référentiel Articles'!$A$2:$F$634,3,FALSE),""))</f>
      </c>
      <c r="E2743" s="74" t="str">
        <v/>
      </c>
      <c r="F2743" s="75">
        <f>IF($E2743="","",IFERROR(VLOOKUP(TRIM(E2743&amp;""),'Référentiel Articles'!$A$2:$F$634,4,FALSE),""))</f>
      </c>
      <c r="G2743" s="76">
        <f>IF($E2743="","",IFERROR(VLOOKUP(TRIM(E2743&amp;""),'Référentiel Articles'!$A$2:$F$634,5,FALSE),""))</f>
      </c>
      <c r="H2743" s="77" t="str">
        <v/>
      </c>
      <c r="I2743" s="76">
        <f>IF($E2743="","",IFERROR(VLOOKUP(TRIM(E2743&amp;""),'Référentiel Articles'!$A$2:$F$634,6,FALSE),""))</f>
      </c>
      <c r="J2743" s="78">
        <f>IF(OR($E2743="",$H2743=""),"",$H2743*$I2743)</f>
      </c>
      <c r="K2743" s="79" t="str">
        <v/>
      </c>
    </row>
    <row r="2744">
      <c r="A2744" s="81" t="str">
        <v/>
      </c>
      <c r="B2744" s="81" t="str">
        <v/>
      </c>
      <c r="C2744" s="83">
        <f>IF($E2744="","",IFERROR(VLOOKUP(TRIM(E2744&amp;""),'Référentiel Articles'!$A$2:$F$634,2,FALSE),""))</f>
      </c>
      <c r="D2744" s="83">
        <f>IF($E2744="","",IFERROR(VLOOKUP(TRIM(E2744&amp;""),'Référentiel Articles'!$A$2:$F$634,3,FALSE),""))</f>
      </c>
      <c r="E2744" s="81" t="str">
        <v/>
      </c>
      <c r="F2744" s="83">
        <f>IF($E2744="","",IFERROR(VLOOKUP(TRIM(E2744&amp;""),'Référentiel Articles'!$A$2:$F$634,4,FALSE),""))</f>
      </c>
      <c r="G2744" s="84">
        <f>IF($E2744="","",IFERROR(VLOOKUP(TRIM(E2744&amp;""),'Référentiel Articles'!$A$2:$F$634,5,FALSE),""))</f>
      </c>
      <c r="H2744" s="85" t="str">
        <v/>
      </c>
      <c r="I2744" s="84">
        <f>IF($E2744="","",IFERROR(VLOOKUP(TRIM(E2744&amp;""),'Référentiel Articles'!$A$2:$F$634,6,FALSE),""))</f>
      </c>
      <c r="J2744" s="90">
        <f>IF(OR($E2744="",$H2744=""),"",$H2744*$I2744)</f>
      </c>
      <c r="K2744" s="87" t="str">
        <v/>
      </c>
    </row>
    <row r="2745">
      <c r="A2745" s="74" t="str">
        <v/>
      </c>
      <c r="B2745" s="74" t="str">
        <v/>
      </c>
      <c r="C2745" s="75">
        <f>IF($E2745="","",IFERROR(VLOOKUP(TRIM(E2745&amp;""),'Référentiel Articles'!$A$2:$F$634,2,FALSE),""))</f>
      </c>
      <c r="D2745" s="75">
        <f>IF($E2745="","",IFERROR(VLOOKUP(TRIM(E2745&amp;""),'Référentiel Articles'!$A$2:$F$634,3,FALSE),""))</f>
      </c>
      <c r="E2745" s="74" t="str">
        <v/>
      </c>
      <c r="F2745" s="75">
        <f>IF($E2745="","",IFERROR(VLOOKUP(TRIM(E2745&amp;""),'Référentiel Articles'!$A$2:$F$634,4,FALSE),""))</f>
      </c>
      <c r="G2745" s="76">
        <f>IF($E2745="","",IFERROR(VLOOKUP(TRIM(E2745&amp;""),'Référentiel Articles'!$A$2:$F$634,5,FALSE),""))</f>
      </c>
      <c r="H2745" s="77" t="str">
        <v/>
      </c>
      <c r="I2745" s="76">
        <f>IF($E2745="","",IFERROR(VLOOKUP(TRIM(E2745&amp;""),'Référentiel Articles'!$A$2:$F$634,6,FALSE),""))</f>
      </c>
      <c r="J2745" s="78">
        <f>IF(OR($E2745="",$H2745=""),"",$H2745*$I2745)</f>
      </c>
      <c r="K2745" s="79" t="str">
        <v/>
      </c>
    </row>
    <row r="2746">
      <c r="A2746" s="81" t="str">
        <v/>
      </c>
      <c r="B2746" s="81" t="str">
        <v/>
      </c>
      <c r="C2746" s="83">
        <f>IF($E2746="","",IFERROR(VLOOKUP(TRIM(E2746&amp;""),'Référentiel Articles'!$A$2:$F$634,2,FALSE),""))</f>
      </c>
      <c r="D2746" s="83">
        <f>IF($E2746="","",IFERROR(VLOOKUP(TRIM(E2746&amp;""),'Référentiel Articles'!$A$2:$F$634,3,FALSE),""))</f>
      </c>
      <c r="E2746" s="81" t="str">
        <v/>
      </c>
      <c r="F2746" s="83">
        <f>IF($E2746="","",IFERROR(VLOOKUP(TRIM(E2746&amp;""),'Référentiel Articles'!$A$2:$F$634,4,FALSE),""))</f>
      </c>
      <c r="G2746" s="84">
        <f>IF($E2746="","",IFERROR(VLOOKUP(TRIM(E2746&amp;""),'Référentiel Articles'!$A$2:$F$634,5,FALSE),""))</f>
      </c>
      <c r="H2746" s="85" t="str">
        <v/>
      </c>
      <c r="I2746" s="84">
        <f>IF($E2746="","",IFERROR(VLOOKUP(TRIM(E2746&amp;""),'Référentiel Articles'!$A$2:$F$634,6,FALSE),""))</f>
      </c>
      <c r="J2746" s="90">
        <f>IF(OR($E2746="",$H2746=""),"",$H2746*$I2746)</f>
      </c>
      <c r="K2746" s="87" t="str">
        <v/>
      </c>
    </row>
    <row r="2747">
      <c r="A2747" s="74" t="str">
        <v/>
      </c>
      <c r="B2747" s="74" t="str">
        <v/>
      </c>
      <c r="C2747" s="75">
        <f>IF($E2747="","",IFERROR(VLOOKUP(TRIM(E2747&amp;""),'Référentiel Articles'!$A$2:$F$634,2,FALSE),""))</f>
      </c>
      <c r="D2747" s="75">
        <f>IF($E2747="","",IFERROR(VLOOKUP(TRIM(E2747&amp;""),'Référentiel Articles'!$A$2:$F$634,3,FALSE),""))</f>
      </c>
      <c r="E2747" s="74" t="str">
        <v/>
      </c>
      <c r="F2747" s="75">
        <f>IF($E2747="","",IFERROR(VLOOKUP(TRIM(E2747&amp;""),'Référentiel Articles'!$A$2:$F$634,4,FALSE),""))</f>
      </c>
      <c r="G2747" s="76">
        <f>IF($E2747="","",IFERROR(VLOOKUP(TRIM(E2747&amp;""),'Référentiel Articles'!$A$2:$F$634,5,FALSE),""))</f>
      </c>
      <c r="H2747" s="77" t="str">
        <v/>
      </c>
      <c r="I2747" s="76">
        <f>IF($E2747="","",IFERROR(VLOOKUP(TRIM(E2747&amp;""),'Référentiel Articles'!$A$2:$F$634,6,FALSE),""))</f>
      </c>
      <c r="J2747" s="78">
        <f>IF(OR($E2747="",$H2747=""),"",$H2747*$I2747)</f>
      </c>
      <c r="K2747" s="79" t="str">
        <v/>
      </c>
    </row>
    <row r="2748">
      <c r="A2748" s="81" t="str">
        <v/>
      </c>
      <c r="B2748" s="81" t="str">
        <v/>
      </c>
      <c r="C2748" s="83">
        <f>IF($E2748="","",IFERROR(VLOOKUP(TRIM(E2748&amp;""),'Référentiel Articles'!$A$2:$F$634,2,FALSE),""))</f>
      </c>
      <c r="D2748" s="83">
        <f>IF($E2748="","",IFERROR(VLOOKUP(TRIM(E2748&amp;""),'Référentiel Articles'!$A$2:$F$634,3,FALSE),""))</f>
      </c>
      <c r="E2748" s="81" t="str">
        <v/>
      </c>
      <c r="F2748" s="83">
        <f>IF($E2748="","",IFERROR(VLOOKUP(TRIM(E2748&amp;""),'Référentiel Articles'!$A$2:$F$634,4,FALSE),""))</f>
      </c>
      <c r="G2748" s="84">
        <f>IF($E2748="","",IFERROR(VLOOKUP(TRIM(E2748&amp;""),'Référentiel Articles'!$A$2:$F$634,5,FALSE),""))</f>
      </c>
      <c r="H2748" s="85" t="str">
        <v/>
      </c>
      <c r="I2748" s="84">
        <f>IF($E2748="","",IFERROR(VLOOKUP(TRIM(E2748&amp;""),'Référentiel Articles'!$A$2:$F$634,6,FALSE),""))</f>
      </c>
      <c r="J2748" s="90">
        <f>IF(OR($E2748="",$H2748=""),"",$H2748*$I2748)</f>
      </c>
      <c r="K2748" s="87" t="str">
        <v/>
      </c>
    </row>
    <row r="2749">
      <c r="A2749" s="74" t="str">
        <v/>
      </c>
      <c r="B2749" s="74" t="str">
        <v/>
      </c>
      <c r="C2749" s="75">
        <f>IF($E2749="","",IFERROR(VLOOKUP(TRIM(E2749&amp;""),'Référentiel Articles'!$A$2:$F$634,2,FALSE),""))</f>
      </c>
      <c r="D2749" s="75">
        <f>IF($E2749="","",IFERROR(VLOOKUP(TRIM(E2749&amp;""),'Référentiel Articles'!$A$2:$F$634,3,FALSE),""))</f>
      </c>
      <c r="E2749" s="74" t="str">
        <v/>
      </c>
      <c r="F2749" s="75">
        <f>IF($E2749="","",IFERROR(VLOOKUP(TRIM(E2749&amp;""),'Référentiel Articles'!$A$2:$F$634,4,FALSE),""))</f>
      </c>
      <c r="G2749" s="76">
        <f>IF($E2749="","",IFERROR(VLOOKUP(TRIM(E2749&amp;""),'Référentiel Articles'!$A$2:$F$634,5,FALSE),""))</f>
      </c>
      <c r="H2749" s="77" t="str">
        <v/>
      </c>
      <c r="I2749" s="76">
        <f>IF($E2749="","",IFERROR(VLOOKUP(TRIM(E2749&amp;""),'Référentiel Articles'!$A$2:$F$634,6,FALSE),""))</f>
      </c>
      <c r="J2749" s="78">
        <f>IF(OR($E2749="",$H2749=""),"",$H2749*$I2749)</f>
      </c>
      <c r="K2749" s="79" t="str">
        <v/>
      </c>
    </row>
    <row r="2750">
      <c r="A2750" s="81" t="str">
        <v/>
      </c>
      <c r="B2750" s="81" t="str">
        <v/>
      </c>
      <c r="C2750" s="83">
        <f>IF($E2750="","",IFERROR(VLOOKUP(TRIM(E2750&amp;""),'Référentiel Articles'!$A$2:$F$634,2,FALSE),""))</f>
      </c>
      <c r="D2750" s="83">
        <f>IF($E2750="","",IFERROR(VLOOKUP(TRIM(E2750&amp;""),'Référentiel Articles'!$A$2:$F$634,3,FALSE),""))</f>
      </c>
      <c r="E2750" s="81" t="str">
        <v/>
      </c>
      <c r="F2750" s="83">
        <f>IF($E2750="","",IFERROR(VLOOKUP(TRIM(E2750&amp;""),'Référentiel Articles'!$A$2:$F$634,4,FALSE),""))</f>
      </c>
      <c r="G2750" s="84">
        <f>IF($E2750="","",IFERROR(VLOOKUP(TRIM(E2750&amp;""),'Référentiel Articles'!$A$2:$F$634,5,FALSE),""))</f>
      </c>
      <c r="H2750" s="85" t="str">
        <v/>
      </c>
      <c r="I2750" s="84">
        <f>IF($E2750="","",IFERROR(VLOOKUP(TRIM(E2750&amp;""),'Référentiel Articles'!$A$2:$F$634,6,FALSE),""))</f>
      </c>
      <c r="J2750" s="90">
        <f>IF(OR($E2750="",$H2750=""),"",$H2750*$I2750)</f>
      </c>
      <c r="K2750" s="87" t="str">
        <v/>
      </c>
    </row>
    <row r="2751">
      <c r="A2751" s="74" t="str">
        <v/>
      </c>
      <c r="B2751" s="74" t="str">
        <v/>
      </c>
      <c r="C2751" s="75">
        <f>IF($E2751="","",IFERROR(VLOOKUP(TRIM(E2751&amp;""),'Référentiel Articles'!$A$2:$F$634,2,FALSE),""))</f>
      </c>
      <c r="D2751" s="75">
        <f>IF($E2751="","",IFERROR(VLOOKUP(TRIM(E2751&amp;""),'Référentiel Articles'!$A$2:$F$634,3,FALSE),""))</f>
      </c>
      <c r="E2751" s="74" t="str">
        <v/>
      </c>
      <c r="F2751" s="75">
        <f>IF($E2751="","",IFERROR(VLOOKUP(TRIM(E2751&amp;""),'Référentiel Articles'!$A$2:$F$634,4,FALSE),""))</f>
      </c>
      <c r="G2751" s="76">
        <f>IF($E2751="","",IFERROR(VLOOKUP(TRIM(E2751&amp;""),'Référentiel Articles'!$A$2:$F$634,5,FALSE),""))</f>
      </c>
      <c r="H2751" s="77" t="str">
        <v/>
      </c>
      <c r="I2751" s="76">
        <f>IF($E2751="","",IFERROR(VLOOKUP(TRIM(E2751&amp;""),'Référentiel Articles'!$A$2:$F$634,6,FALSE),""))</f>
      </c>
      <c r="J2751" s="78">
        <f>IF(OR($E2751="",$H2751=""),"",$H2751*$I2751)</f>
      </c>
      <c r="K2751" s="79" t="str">
        <v/>
      </c>
    </row>
    <row r="2752">
      <c r="A2752" s="81" t="str">
        <v/>
      </c>
      <c r="B2752" s="81" t="str">
        <v/>
      </c>
      <c r="C2752" s="83">
        <f>IF($E2752="","",IFERROR(VLOOKUP(TRIM(E2752&amp;""),'Référentiel Articles'!$A$2:$F$634,2,FALSE),""))</f>
      </c>
      <c r="D2752" s="83">
        <f>IF($E2752="","",IFERROR(VLOOKUP(TRIM(E2752&amp;""),'Référentiel Articles'!$A$2:$F$634,3,FALSE),""))</f>
      </c>
      <c r="E2752" s="81" t="str">
        <v/>
      </c>
      <c r="F2752" s="83">
        <f>IF($E2752="","",IFERROR(VLOOKUP(TRIM(E2752&amp;""),'Référentiel Articles'!$A$2:$F$634,4,FALSE),""))</f>
      </c>
      <c r="G2752" s="84">
        <f>IF($E2752="","",IFERROR(VLOOKUP(TRIM(E2752&amp;""),'Référentiel Articles'!$A$2:$F$634,5,FALSE),""))</f>
      </c>
      <c r="H2752" s="85" t="str">
        <v/>
      </c>
      <c r="I2752" s="84">
        <f>IF($E2752="","",IFERROR(VLOOKUP(TRIM(E2752&amp;""),'Référentiel Articles'!$A$2:$F$634,6,FALSE),""))</f>
      </c>
      <c r="J2752" s="90">
        <f>IF(OR($E2752="",$H2752=""),"",$H2752*$I2752)</f>
      </c>
      <c r="K2752" s="87" t="str">
        <v/>
      </c>
    </row>
    <row r="2753">
      <c r="A2753" s="74" t="str">
        <v/>
      </c>
      <c r="B2753" s="74" t="str">
        <v/>
      </c>
      <c r="C2753" s="75">
        <f>IF($E2753="","",IFERROR(VLOOKUP(TRIM(E2753&amp;""),'Référentiel Articles'!$A$2:$F$634,2,FALSE),""))</f>
      </c>
      <c r="D2753" s="75">
        <f>IF($E2753="","",IFERROR(VLOOKUP(TRIM(E2753&amp;""),'Référentiel Articles'!$A$2:$F$634,3,FALSE),""))</f>
      </c>
      <c r="E2753" s="74" t="str">
        <v/>
      </c>
      <c r="F2753" s="75">
        <f>IF($E2753="","",IFERROR(VLOOKUP(TRIM(E2753&amp;""),'Référentiel Articles'!$A$2:$F$634,4,FALSE),""))</f>
      </c>
      <c r="G2753" s="76">
        <f>IF($E2753="","",IFERROR(VLOOKUP(TRIM(E2753&amp;""),'Référentiel Articles'!$A$2:$F$634,5,FALSE),""))</f>
      </c>
      <c r="H2753" s="77" t="str">
        <v/>
      </c>
      <c r="I2753" s="76">
        <f>IF($E2753="","",IFERROR(VLOOKUP(TRIM(E2753&amp;""),'Référentiel Articles'!$A$2:$F$634,6,FALSE),""))</f>
      </c>
      <c r="J2753" s="78">
        <f>IF(OR($E2753="",$H2753=""),"",$H2753*$I2753)</f>
      </c>
      <c r="K2753" s="79" t="str">
        <v/>
      </c>
    </row>
    <row r="2754">
      <c r="A2754" s="81" t="str">
        <v/>
      </c>
      <c r="B2754" s="81" t="str">
        <v/>
      </c>
      <c r="C2754" s="83">
        <f>IF($E2754="","",IFERROR(VLOOKUP(TRIM(E2754&amp;""),'Référentiel Articles'!$A$2:$F$634,2,FALSE),""))</f>
      </c>
      <c r="D2754" s="83">
        <f>IF($E2754="","",IFERROR(VLOOKUP(TRIM(E2754&amp;""),'Référentiel Articles'!$A$2:$F$634,3,FALSE),""))</f>
      </c>
      <c r="E2754" s="81" t="str">
        <v/>
      </c>
      <c r="F2754" s="83">
        <f>IF($E2754="","",IFERROR(VLOOKUP(TRIM(E2754&amp;""),'Référentiel Articles'!$A$2:$F$634,4,FALSE),""))</f>
      </c>
      <c r="G2754" s="84">
        <f>IF($E2754="","",IFERROR(VLOOKUP(TRIM(E2754&amp;""),'Référentiel Articles'!$A$2:$F$634,5,FALSE),""))</f>
      </c>
      <c r="H2754" s="85" t="str">
        <v/>
      </c>
      <c r="I2754" s="84">
        <f>IF($E2754="","",IFERROR(VLOOKUP(TRIM(E2754&amp;""),'Référentiel Articles'!$A$2:$F$634,6,FALSE),""))</f>
      </c>
      <c r="J2754" s="90">
        <f>IF(OR($E2754="",$H2754=""),"",$H2754*$I2754)</f>
      </c>
      <c r="K2754" s="87" t="str">
        <v/>
      </c>
    </row>
    <row r="2755">
      <c r="A2755" s="74" t="str">
        <v/>
      </c>
      <c r="B2755" s="74" t="str">
        <v/>
      </c>
      <c r="C2755" s="75">
        <f>IF($E2755="","",IFERROR(VLOOKUP(TRIM(E2755&amp;""),'Référentiel Articles'!$A$2:$F$634,2,FALSE),""))</f>
      </c>
      <c r="D2755" s="75">
        <f>IF($E2755="","",IFERROR(VLOOKUP(TRIM(E2755&amp;""),'Référentiel Articles'!$A$2:$F$634,3,FALSE),""))</f>
      </c>
      <c r="E2755" s="74" t="str">
        <v/>
      </c>
      <c r="F2755" s="75">
        <f>IF($E2755="","",IFERROR(VLOOKUP(TRIM(E2755&amp;""),'Référentiel Articles'!$A$2:$F$634,4,FALSE),""))</f>
      </c>
      <c r="G2755" s="76">
        <f>IF($E2755="","",IFERROR(VLOOKUP(TRIM(E2755&amp;""),'Référentiel Articles'!$A$2:$F$634,5,FALSE),""))</f>
      </c>
      <c r="H2755" s="77" t="str">
        <v/>
      </c>
      <c r="I2755" s="76">
        <f>IF($E2755="","",IFERROR(VLOOKUP(TRIM(E2755&amp;""),'Référentiel Articles'!$A$2:$F$634,6,FALSE),""))</f>
      </c>
      <c r="J2755" s="78">
        <f>IF(OR($E2755="",$H2755=""),"",$H2755*$I2755)</f>
      </c>
      <c r="K2755" s="79" t="str">
        <v/>
      </c>
    </row>
    <row r="2756">
      <c r="A2756" s="81" t="str">
        <v/>
      </c>
      <c r="B2756" s="81" t="str">
        <v/>
      </c>
      <c r="C2756" s="83">
        <f>IF($E2756="","",IFERROR(VLOOKUP(TRIM(E2756&amp;""),'Référentiel Articles'!$A$2:$F$634,2,FALSE),""))</f>
      </c>
      <c r="D2756" s="83">
        <f>IF($E2756="","",IFERROR(VLOOKUP(TRIM(E2756&amp;""),'Référentiel Articles'!$A$2:$F$634,3,FALSE),""))</f>
      </c>
      <c r="E2756" s="81" t="str">
        <v/>
      </c>
      <c r="F2756" s="83">
        <f>IF($E2756="","",IFERROR(VLOOKUP(TRIM(E2756&amp;""),'Référentiel Articles'!$A$2:$F$634,4,FALSE),""))</f>
      </c>
      <c r="G2756" s="84">
        <f>IF($E2756="","",IFERROR(VLOOKUP(TRIM(E2756&amp;""),'Référentiel Articles'!$A$2:$F$634,5,FALSE),""))</f>
      </c>
      <c r="H2756" s="85" t="str">
        <v/>
      </c>
      <c r="I2756" s="84">
        <f>IF($E2756="","",IFERROR(VLOOKUP(TRIM(E2756&amp;""),'Référentiel Articles'!$A$2:$F$634,6,FALSE),""))</f>
      </c>
      <c r="J2756" s="90">
        <f>IF(OR($E2756="",$H2756=""),"",$H2756*$I2756)</f>
      </c>
      <c r="K2756" s="87" t="str">
        <v/>
      </c>
    </row>
    <row r="2757">
      <c r="A2757" s="74" t="str">
        <v/>
      </c>
      <c r="B2757" s="74" t="str">
        <v/>
      </c>
      <c r="C2757" s="75">
        <f>IF($E2757="","",IFERROR(VLOOKUP(TRIM(E2757&amp;""),'Référentiel Articles'!$A$2:$F$634,2,FALSE),""))</f>
      </c>
      <c r="D2757" s="75">
        <f>IF($E2757="","",IFERROR(VLOOKUP(TRIM(E2757&amp;""),'Référentiel Articles'!$A$2:$F$634,3,FALSE),""))</f>
      </c>
      <c r="E2757" s="74" t="str">
        <v/>
      </c>
      <c r="F2757" s="75">
        <f>IF($E2757="","",IFERROR(VLOOKUP(TRIM(E2757&amp;""),'Référentiel Articles'!$A$2:$F$634,4,FALSE),""))</f>
      </c>
      <c r="G2757" s="76">
        <f>IF($E2757="","",IFERROR(VLOOKUP(TRIM(E2757&amp;""),'Référentiel Articles'!$A$2:$F$634,5,FALSE),""))</f>
      </c>
      <c r="H2757" s="77" t="str">
        <v/>
      </c>
      <c r="I2757" s="76">
        <f>IF($E2757="","",IFERROR(VLOOKUP(TRIM(E2757&amp;""),'Référentiel Articles'!$A$2:$F$634,6,FALSE),""))</f>
      </c>
      <c r="J2757" s="78">
        <f>IF(OR($E2757="",$H2757=""),"",$H2757*$I2757)</f>
      </c>
      <c r="K2757" s="79" t="str">
        <v/>
      </c>
    </row>
    <row r="2758">
      <c r="A2758" s="81" t="str">
        <v/>
      </c>
      <c r="B2758" s="81" t="str">
        <v/>
      </c>
      <c r="C2758" s="83">
        <f>IF($E2758="","",IFERROR(VLOOKUP(TRIM(E2758&amp;""),'Référentiel Articles'!$A$2:$F$634,2,FALSE),""))</f>
      </c>
      <c r="D2758" s="83">
        <f>IF($E2758="","",IFERROR(VLOOKUP(TRIM(E2758&amp;""),'Référentiel Articles'!$A$2:$F$634,3,FALSE),""))</f>
      </c>
      <c r="E2758" s="81" t="str">
        <v/>
      </c>
      <c r="F2758" s="83">
        <f>IF($E2758="","",IFERROR(VLOOKUP(TRIM(E2758&amp;""),'Référentiel Articles'!$A$2:$F$634,4,FALSE),""))</f>
      </c>
      <c r="G2758" s="84">
        <f>IF($E2758="","",IFERROR(VLOOKUP(TRIM(E2758&amp;""),'Référentiel Articles'!$A$2:$F$634,5,FALSE),""))</f>
      </c>
      <c r="H2758" s="85" t="str">
        <v/>
      </c>
      <c r="I2758" s="84">
        <f>IF($E2758="","",IFERROR(VLOOKUP(TRIM(E2758&amp;""),'Référentiel Articles'!$A$2:$F$634,6,FALSE),""))</f>
      </c>
      <c r="J2758" s="90">
        <f>IF(OR($E2758="",$H2758=""),"",$H2758*$I2758)</f>
      </c>
      <c r="K2758" s="87" t="str">
        <v/>
      </c>
    </row>
    <row r="2759">
      <c r="A2759" s="74" t="str">
        <v/>
      </c>
      <c r="B2759" s="74" t="str">
        <v/>
      </c>
      <c r="C2759" s="75">
        <f>IF($E2759="","",IFERROR(VLOOKUP(TRIM(E2759&amp;""),'Référentiel Articles'!$A$2:$F$634,2,FALSE),""))</f>
      </c>
      <c r="D2759" s="75">
        <f>IF($E2759="","",IFERROR(VLOOKUP(TRIM(E2759&amp;""),'Référentiel Articles'!$A$2:$F$634,3,FALSE),""))</f>
      </c>
      <c r="E2759" s="74" t="str">
        <v/>
      </c>
      <c r="F2759" s="75">
        <f>IF($E2759="","",IFERROR(VLOOKUP(TRIM(E2759&amp;""),'Référentiel Articles'!$A$2:$F$634,4,FALSE),""))</f>
      </c>
      <c r="G2759" s="76">
        <f>IF($E2759="","",IFERROR(VLOOKUP(TRIM(E2759&amp;""),'Référentiel Articles'!$A$2:$F$634,5,FALSE),""))</f>
      </c>
      <c r="H2759" s="77" t="str">
        <v/>
      </c>
      <c r="I2759" s="76">
        <f>IF($E2759="","",IFERROR(VLOOKUP(TRIM(E2759&amp;""),'Référentiel Articles'!$A$2:$F$634,6,FALSE),""))</f>
      </c>
      <c r="J2759" s="78">
        <f>IF(OR($E2759="",$H2759=""),"",$H2759*$I2759)</f>
      </c>
      <c r="K2759" s="79" t="str">
        <v/>
      </c>
    </row>
    <row r="2760">
      <c r="A2760" s="81" t="str">
        <v/>
      </c>
      <c r="B2760" s="81" t="str">
        <v/>
      </c>
      <c r="C2760" s="83">
        <f>IF($E2760="","",IFERROR(VLOOKUP(TRIM(E2760&amp;""),'Référentiel Articles'!$A$2:$F$634,2,FALSE),""))</f>
      </c>
      <c r="D2760" s="83">
        <f>IF($E2760="","",IFERROR(VLOOKUP(TRIM(E2760&amp;""),'Référentiel Articles'!$A$2:$F$634,3,FALSE),""))</f>
      </c>
      <c r="E2760" s="81" t="str">
        <v/>
      </c>
      <c r="F2760" s="83">
        <f>IF($E2760="","",IFERROR(VLOOKUP(TRIM(E2760&amp;""),'Référentiel Articles'!$A$2:$F$634,4,FALSE),""))</f>
      </c>
      <c r="G2760" s="84">
        <f>IF($E2760="","",IFERROR(VLOOKUP(TRIM(E2760&amp;""),'Référentiel Articles'!$A$2:$F$634,5,FALSE),""))</f>
      </c>
      <c r="H2760" s="85" t="str">
        <v/>
      </c>
      <c r="I2760" s="84">
        <f>IF($E2760="","",IFERROR(VLOOKUP(TRIM(E2760&amp;""),'Référentiel Articles'!$A$2:$F$634,6,FALSE),""))</f>
      </c>
      <c r="J2760" s="90">
        <f>IF(OR($E2760="",$H2760=""),"",$H2760*$I2760)</f>
      </c>
      <c r="K2760" s="87" t="str">
        <v/>
      </c>
    </row>
    <row r="2761">
      <c r="A2761" s="74" t="str">
        <v/>
      </c>
      <c r="B2761" s="74" t="str">
        <v/>
      </c>
      <c r="C2761" s="75">
        <f>IF($E2761="","",IFERROR(VLOOKUP(TRIM(E2761&amp;""),'Référentiel Articles'!$A$2:$F$634,2,FALSE),""))</f>
      </c>
      <c r="D2761" s="75">
        <f>IF($E2761="","",IFERROR(VLOOKUP(TRIM(E2761&amp;""),'Référentiel Articles'!$A$2:$F$634,3,FALSE),""))</f>
      </c>
      <c r="E2761" s="74" t="str">
        <v/>
      </c>
      <c r="F2761" s="75">
        <f>IF($E2761="","",IFERROR(VLOOKUP(TRIM(E2761&amp;""),'Référentiel Articles'!$A$2:$F$634,4,FALSE),""))</f>
      </c>
      <c r="G2761" s="76">
        <f>IF($E2761="","",IFERROR(VLOOKUP(TRIM(E2761&amp;""),'Référentiel Articles'!$A$2:$F$634,5,FALSE),""))</f>
      </c>
      <c r="H2761" s="77" t="str">
        <v/>
      </c>
      <c r="I2761" s="76">
        <f>IF($E2761="","",IFERROR(VLOOKUP(TRIM(E2761&amp;""),'Référentiel Articles'!$A$2:$F$634,6,FALSE),""))</f>
      </c>
      <c r="J2761" s="78">
        <f>IF(OR($E2761="",$H2761=""),"",$H2761*$I2761)</f>
      </c>
      <c r="K2761" s="79" t="str">
        <v/>
      </c>
    </row>
    <row r="2762">
      <c r="A2762" s="81" t="str">
        <v/>
      </c>
      <c r="B2762" s="81" t="str">
        <v/>
      </c>
      <c r="C2762" s="83">
        <f>IF($E2762="","",IFERROR(VLOOKUP(TRIM(E2762&amp;""),'Référentiel Articles'!$A$2:$F$634,2,FALSE),""))</f>
      </c>
      <c r="D2762" s="83">
        <f>IF($E2762="","",IFERROR(VLOOKUP(TRIM(E2762&amp;""),'Référentiel Articles'!$A$2:$F$634,3,FALSE),""))</f>
      </c>
      <c r="E2762" s="81" t="str">
        <v/>
      </c>
      <c r="F2762" s="83">
        <f>IF($E2762="","",IFERROR(VLOOKUP(TRIM(E2762&amp;""),'Référentiel Articles'!$A$2:$F$634,4,FALSE),""))</f>
      </c>
      <c r="G2762" s="84">
        <f>IF($E2762="","",IFERROR(VLOOKUP(TRIM(E2762&amp;""),'Référentiel Articles'!$A$2:$F$634,5,FALSE),""))</f>
      </c>
      <c r="H2762" s="85" t="str">
        <v/>
      </c>
      <c r="I2762" s="84">
        <f>IF($E2762="","",IFERROR(VLOOKUP(TRIM(E2762&amp;""),'Référentiel Articles'!$A$2:$F$634,6,FALSE),""))</f>
      </c>
      <c r="J2762" s="90">
        <f>IF(OR($E2762="",$H2762=""),"",$H2762*$I2762)</f>
      </c>
      <c r="K2762" s="87" t="str">
        <v/>
      </c>
    </row>
    <row r="2763">
      <c r="A2763" s="74" t="str">
        <v/>
      </c>
      <c r="B2763" s="74" t="str">
        <v/>
      </c>
      <c r="C2763" s="75">
        <f>IF($E2763="","",IFERROR(VLOOKUP(TRIM(E2763&amp;""),'Référentiel Articles'!$A$2:$F$634,2,FALSE),""))</f>
      </c>
      <c r="D2763" s="75">
        <f>IF($E2763="","",IFERROR(VLOOKUP(TRIM(E2763&amp;""),'Référentiel Articles'!$A$2:$F$634,3,FALSE),""))</f>
      </c>
      <c r="E2763" s="74" t="str">
        <v/>
      </c>
      <c r="F2763" s="75">
        <f>IF($E2763="","",IFERROR(VLOOKUP(TRIM(E2763&amp;""),'Référentiel Articles'!$A$2:$F$634,4,FALSE),""))</f>
      </c>
      <c r="G2763" s="76">
        <f>IF($E2763="","",IFERROR(VLOOKUP(TRIM(E2763&amp;""),'Référentiel Articles'!$A$2:$F$634,5,FALSE),""))</f>
      </c>
      <c r="H2763" s="77" t="str">
        <v/>
      </c>
      <c r="I2763" s="76">
        <f>IF($E2763="","",IFERROR(VLOOKUP(TRIM(E2763&amp;""),'Référentiel Articles'!$A$2:$F$634,6,FALSE),""))</f>
      </c>
      <c r="J2763" s="78">
        <f>IF(OR($E2763="",$H2763=""),"",$H2763*$I2763)</f>
      </c>
      <c r="K2763" s="79" t="str">
        <v/>
      </c>
    </row>
    <row r="2764">
      <c r="A2764" s="81" t="str">
        <v/>
      </c>
      <c r="B2764" s="81" t="str">
        <v/>
      </c>
      <c r="C2764" s="83">
        <f>IF($E2764="","",IFERROR(VLOOKUP(TRIM(E2764&amp;""),'Référentiel Articles'!$A$2:$F$634,2,FALSE),""))</f>
      </c>
      <c r="D2764" s="83">
        <f>IF($E2764="","",IFERROR(VLOOKUP(TRIM(E2764&amp;""),'Référentiel Articles'!$A$2:$F$634,3,FALSE),""))</f>
      </c>
      <c r="E2764" s="81" t="str">
        <v/>
      </c>
      <c r="F2764" s="83">
        <f>IF($E2764="","",IFERROR(VLOOKUP(TRIM(E2764&amp;""),'Référentiel Articles'!$A$2:$F$634,4,FALSE),""))</f>
      </c>
      <c r="G2764" s="84">
        <f>IF($E2764="","",IFERROR(VLOOKUP(TRIM(E2764&amp;""),'Référentiel Articles'!$A$2:$F$634,5,FALSE),""))</f>
      </c>
      <c r="H2764" s="85" t="str">
        <v/>
      </c>
      <c r="I2764" s="84">
        <f>IF($E2764="","",IFERROR(VLOOKUP(TRIM(E2764&amp;""),'Référentiel Articles'!$A$2:$F$634,6,FALSE),""))</f>
      </c>
      <c r="J2764" s="90">
        <f>IF(OR($E2764="",$H2764=""),"",$H2764*$I2764)</f>
      </c>
      <c r="K2764" s="87" t="str">
        <v/>
      </c>
    </row>
    <row r="2765">
      <c r="A2765" s="74" t="str">
        <v/>
      </c>
      <c r="B2765" s="74" t="str">
        <v/>
      </c>
      <c r="C2765" s="75">
        <f>IF($E2765="","",IFERROR(VLOOKUP(TRIM(E2765&amp;""),'Référentiel Articles'!$A$2:$F$634,2,FALSE),""))</f>
      </c>
      <c r="D2765" s="75">
        <f>IF($E2765="","",IFERROR(VLOOKUP(TRIM(E2765&amp;""),'Référentiel Articles'!$A$2:$F$634,3,FALSE),""))</f>
      </c>
      <c r="E2765" s="74" t="str">
        <v/>
      </c>
      <c r="F2765" s="75">
        <f>IF($E2765="","",IFERROR(VLOOKUP(TRIM(E2765&amp;""),'Référentiel Articles'!$A$2:$F$634,4,FALSE),""))</f>
      </c>
      <c r="G2765" s="76">
        <f>IF($E2765="","",IFERROR(VLOOKUP(TRIM(E2765&amp;""),'Référentiel Articles'!$A$2:$F$634,5,FALSE),""))</f>
      </c>
      <c r="H2765" s="77" t="str">
        <v/>
      </c>
      <c r="I2765" s="76">
        <f>IF($E2765="","",IFERROR(VLOOKUP(TRIM(E2765&amp;""),'Référentiel Articles'!$A$2:$F$634,6,FALSE),""))</f>
      </c>
      <c r="J2765" s="78">
        <f>IF(OR($E2765="",$H2765=""),"",$H2765*$I2765)</f>
      </c>
      <c r="K2765" s="79" t="str">
        <v/>
      </c>
    </row>
    <row r="2766">
      <c r="A2766" s="81" t="str">
        <v/>
      </c>
      <c r="B2766" s="81" t="str">
        <v/>
      </c>
      <c r="C2766" s="83">
        <f>IF($E2766="","",IFERROR(VLOOKUP(TRIM(E2766&amp;""),'Référentiel Articles'!$A$2:$F$634,2,FALSE),""))</f>
      </c>
      <c r="D2766" s="83">
        <f>IF($E2766="","",IFERROR(VLOOKUP(TRIM(E2766&amp;""),'Référentiel Articles'!$A$2:$F$634,3,FALSE),""))</f>
      </c>
      <c r="E2766" s="81" t="str">
        <v/>
      </c>
      <c r="F2766" s="83">
        <f>IF($E2766="","",IFERROR(VLOOKUP(TRIM(E2766&amp;""),'Référentiel Articles'!$A$2:$F$634,4,FALSE),""))</f>
      </c>
      <c r="G2766" s="84">
        <f>IF($E2766="","",IFERROR(VLOOKUP(TRIM(E2766&amp;""),'Référentiel Articles'!$A$2:$F$634,5,FALSE),""))</f>
      </c>
      <c r="H2766" s="85" t="str">
        <v/>
      </c>
      <c r="I2766" s="84">
        <f>IF($E2766="","",IFERROR(VLOOKUP(TRIM(E2766&amp;""),'Référentiel Articles'!$A$2:$F$634,6,FALSE),""))</f>
      </c>
      <c r="J2766" s="90">
        <f>IF(OR($E2766="",$H2766=""),"",$H2766*$I2766)</f>
      </c>
      <c r="K2766" s="87" t="str">
        <v/>
      </c>
    </row>
    <row r="2767">
      <c r="A2767" s="74" t="str">
        <v/>
      </c>
      <c r="B2767" s="74" t="str">
        <v/>
      </c>
      <c r="C2767" s="75">
        <f>IF($E2767="","",IFERROR(VLOOKUP(TRIM(E2767&amp;""),'Référentiel Articles'!$A$2:$F$634,2,FALSE),""))</f>
      </c>
      <c r="D2767" s="75">
        <f>IF($E2767="","",IFERROR(VLOOKUP(TRIM(E2767&amp;""),'Référentiel Articles'!$A$2:$F$634,3,FALSE),""))</f>
      </c>
      <c r="E2767" s="74" t="str">
        <v/>
      </c>
      <c r="F2767" s="75">
        <f>IF($E2767="","",IFERROR(VLOOKUP(TRIM(E2767&amp;""),'Référentiel Articles'!$A$2:$F$634,4,FALSE),""))</f>
      </c>
      <c r="G2767" s="76">
        <f>IF($E2767="","",IFERROR(VLOOKUP(TRIM(E2767&amp;""),'Référentiel Articles'!$A$2:$F$634,5,FALSE),""))</f>
      </c>
      <c r="H2767" s="77" t="str">
        <v/>
      </c>
      <c r="I2767" s="76">
        <f>IF($E2767="","",IFERROR(VLOOKUP(TRIM(E2767&amp;""),'Référentiel Articles'!$A$2:$F$634,6,FALSE),""))</f>
      </c>
      <c r="J2767" s="78">
        <f>IF(OR($E2767="",$H2767=""),"",$H2767*$I2767)</f>
      </c>
      <c r="K2767" s="79" t="str">
        <v/>
      </c>
    </row>
    <row r="2768">
      <c r="A2768" s="81" t="str">
        <v/>
      </c>
      <c r="B2768" s="81" t="str">
        <v/>
      </c>
      <c r="C2768" s="83">
        <f>IF($E2768="","",IFERROR(VLOOKUP(TRIM(E2768&amp;""),'Référentiel Articles'!$A$2:$F$634,2,FALSE),""))</f>
      </c>
      <c r="D2768" s="83">
        <f>IF($E2768="","",IFERROR(VLOOKUP(TRIM(E2768&amp;""),'Référentiel Articles'!$A$2:$F$634,3,FALSE),""))</f>
      </c>
      <c r="E2768" s="81" t="str">
        <v/>
      </c>
      <c r="F2768" s="83">
        <f>IF($E2768="","",IFERROR(VLOOKUP(TRIM(E2768&amp;""),'Référentiel Articles'!$A$2:$F$634,4,FALSE),""))</f>
      </c>
      <c r="G2768" s="84">
        <f>IF($E2768="","",IFERROR(VLOOKUP(TRIM(E2768&amp;""),'Référentiel Articles'!$A$2:$F$634,5,FALSE),""))</f>
      </c>
      <c r="H2768" s="85" t="str">
        <v/>
      </c>
      <c r="I2768" s="84">
        <f>IF($E2768="","",IFERROR(VLOOKUP(TRIM(E2768&amp;""),'Référentiel Articles'!$A$2:$F$634,6,FALSE),""))</f>
      </c>
      <c r="J2768" s="90">
        <f>IF(OR($E2768="",$H2768=""),"",$H2768*$I2768)</f>
      </c>
      <c r="K2768" s="87" t="str">
        <v/>
      </c>
    </row>
    <row r="2769">
      <c r="A2769" s="74" t="str">
        <v/>
      </c>
      <c r="B2769" s="74" t="str">
        <v/>
      </c>
      <c r="C2769" s="75">
        <f>IF($E2769="","",IFERROR(VLOOKUP(TRIM(E2769&amp;""),'Référentiel Articles'!$A$2:$F$634,2,FALSE),""))</f>
      </c>
      <c r="D2769" s="75">
        <f>IF($E2769="","",IFERROR(VLOOKUP(TRIM(E2769&amp;""),'Référentiel Articles'!$A$2:$F$634,3,FALSE),""))</f>
      </c>
      <c r="E2769" s="74" t="str">
        <v/>
      </c>
      <c r="F2769" s="75">
        <f>IF($E2769="","",IFERROR(VLOOKUP(TRIM(E2769&amp;""),'Référentiel Articles'!$A$2:$F$634,4,FALSE),""))</f>
      </c>
      <c r="G2769" s="76">
        <f>IF($E2769="","",IFERROR(VLOOKUP(TRIM(E2769&amp;""),'Référentiel Articles'!$A$2:$F$634,5,FALSE),""))</f>
      </c>
      <c r="H2769" s="77" t="str">
        <v/>
      </c>
      <c r="I2769" s="76">
        <f>IF($E2769="","",IFERROR(VLOOKUP(TRIM(E2769&amp;""),'Référentiel Articles'!$A$2:$F$634,6,FALSE),""))</f>
      </c>
      <c r="J2769" s="78">
        <f>IF(OR($E2769="",$H2769=""),"",$H2769*$I2769)</f>
      </c>
      <c r="K2769" s="79" t="str">
        <v/>
      </c>
    </row>
    <row r="2770">
      <c r="A2770" s="81" t="str">
        <v/>
      </c>
      <c r="B2770" s="81" t="str">
        <v/>
      </c>
      <c r="C2770" s="83">
        <f>IF($E2770="","",IFERROR(VLOOKUP(TRIM(E2770&amp;""),'Référentiel Articles'!$A$2:$F$634,2,FALSE),""))</f>
      </c>
      <c r="D2770" s="83">
        <f>IF($E2770="","",IFERROR(VLOOKUP(TRIM(E2770&amp;""),'Référentiel Articles'!$A$2:$F$634,3,FALSE),""))</f>
      </c>
      <c r="E2770" s="81" t="str">
        <v/>
      </c>
      <c r="F2770" s="83">
        <f>IF($E2770="","",IFERROR(VLOOKUP(TRIM(E2770&amp;""),'Référentiel Articles'!$A$2:$F$634,4,FALSE),""))</f>
      </c>
      <c r="G2770" s="84">
        <f>IF($E2770="","",IFERROR(VLOOKUP(TRIM(E2770&amp;""),'Référentiel Articles'!$A$2:$F$634,5,FALSE),""))</f>
      </c>
      <c r="H2770" s="85" t="str">
        <v/>
      </c>
      <c r="I2770" s="84">
        <f>IF($E2770="","",IFERROR(VLOOKUP(TRIM(E2770&amp;""),'Référentiel Articles'!$A$2:$F$634,6,FALSE),""))</f>
      </c>
      <c r="J2770" s="90">
        <f>IF(OR($E2770="",$H2770=""),"",$H2770*$I2770)</f>
      </c>
      <c r="K2770" s="87" t="str">
        <v/>
      </c>
    </row>
    <row r="2771">
      <c r="A2771" s="74" t="str">
        <v/>
      </c>
      <c r="B2771" s="74" t="str">
        <v/>
      </c>
      <c r="C2771" s="75">
        <f>IF($E2771="","",IFERROR(VLOOKUP(TRIM(E2771&amp;""),'Référentiel Articles'!$A$2:$F$634,2,FALSE),""))</f>
      </c>
      <c r="D2771" s="75">
        <f>IF($E2771="","",IFERROR(VLOOKUP(TRIM(E2771&amp;""),'Référentiel Articles'!$A$2:$F$634,3,FALSE),""))</f>
      </c>
      <c r="E2771" s="74" t="str">
        <v/>
      </c>
      <c r="F2771" s="75">
        <f>IF($E2771="","",IFERROR(VLOOKUP(TRIM(E2771&amp;""),'Référentiel Articles'!$A$2:$F$634,4,FALSE),""))</f>
      </c>
      <c r="G2771" s="76">
        <f>IF($E2771="","",IFERROR(VLOOKUP(TRIM(E2771&amp;""),'Référentiel Articles'!$A$2:$F$634,5,FALSE),""))</f>
      </c>
      <c r="H2771" s="77" t="str">
        <v/>
      </c>
      <c r="I2771" s="76">
        <f>IF($E2771="","",IFERROR(VLOOKUP(TRIM(E2771&amp;""),'Référentiel Articles'!$A$2:$F$634,6,FALSE),""))</f>
      </c>
      <c r="J2771" s="78">
        <f>IF(OR($E2771="",$H2771=""),"",$H2771*$I2771)</f>
      </c>
      <c r="K2771" s="79" t="str">
        <v/>
      </c>
    </row>
    <row r="2772">
      <c r="A2772" s="81" t="str">
        <v/>
      </c>
      <c r="B2772" s="81" t="str">
        <v/>
      </c>
      <c r="C2772" s="83">
        <f>IF($E2772="","",IFERROR(VLOOKUP(TRIM(E2772&amp;""),'Référentiel Articles'!$A$2:$F$634,2,FALSE),""))</f>
      </c>
      <c r="D2772" s="83">
        <f>IF($E2772="","",IFERROR(VLOOKUP(TRIM(E2772&amp;""),'Référentiel Articles'!$A$2:$F$634,3,FALSE),""))</f>
      </c>
      <c r="E2772" s="81" t="str">
        <v/>
      </c>
      <c r="F2772" s="83">
        <f>IF($E2772="","",IFERROR(VLOOKUP(TRIM(E2772&amp;""),'Référentiel Articles'!$A$2:$F$634,4,FALSE),""))</f>
      </c>
      <c r="G2772" s="84">
        <f>IF($E2772="","",IFERROR(VLOOKUP(TRIM(E2772&amp;""),'Référentiel Articles'!$A$2:$F$634,5,FALSE),""))</f>
      </c>
      <c r="H2772" s="85" t="str">
        <v/>
      </c>
      <c r="I2772" s="84">
        <f>IF($E2772="","",IFERROR(VLOOKUP(TRIM(E2772&amp;""),'Référentiel Articles'!$A$2:$F$634,6,FALSE),""))</f>
      </c>
      <c r="J2772" s="90">
        <f>IF(OR($E2772="",$H2772=""),"",$H2772*$I2772)</f>
      </c>
      <c r="K2772" s="87" t="str">
        <v/>
      </c>
    </row>
    <row r="2773">
      <c r="A2773" s="74" t="str">
        <v/>
      </c>
      <c r="B2773" s="74" t="str">
        <v/>
      </c>
      <c r="C2773" s="75">
        <f>IF($E2773="","",IFERROR(VLOOKUP(TRIM(E2773&amp;""),'Référentiel Articles'!$A$2:$F$634,2,FALSE),""))</f>
      </c>
      <c r="D2773" s="75">
        <f>IF($E2773="","",IFERROR(VLOOKUP(TRIM(E2773&amp;""),'Référentiel Articles'!$A$2:$F$634,3,FALSE),""))</f>
      </c>
      <c r="E2773" s="74" t="str">
        <v/>
      </c>
      <c r="F2773" s="75">
        <f>IF($E2773="","",IFERROR(VLOOKUP(TRIM(E2773&amp;""),'Référentiel Articles'!$A$2:$F$634,4,FALSE),""))</f>
      </c>
      <c r="G2773" s="76">
        <f>IF($E2773="","",IFERROR(VLOOKUP(TRIM(E2773&amp;""),'Référentiel Articles'!$A$2:$F$634,5,FALSE),""))</f>
      </c>
      <c r="H2773" s="77" t="str">
        <v/>
      </c>
      <c r="I2773" s="76">
        <f>IF($E2773="","",IFERROR(VLOOKUP(TRIM(E2773&amp;""),'Référentiel Articles'!$A$2:$F$634,6,FALSE),""))</f>
      </c>
      <c r="J2773" s="78">
        <f>IF(OR($E2773="",$H2773=""),"",$H2773*$I2773)</f>
      </c>
      <c r="K2773" s="79" t="str">
        <v/>
      </c>
    </row>
    <row r="2774">
      <c r="A2774" s="81" t="str">
        <v/>
      </c>
      <c r="B2774" s="81" t="str">
        <v/>
      </c>
      <c r="C2774" s="83">
        <f>IF($E2774="","",IFERROR(VLOOKUP(TRIM(E2774&amp;""),'Référentiel Articles'!$A$2:$F$634,2,FALSE),""))</f>
      </c>
      <c r="D2774" s="83">
        <f>IF($E2774="","",IFERROR(VLOOKUP(TRIM(E2774&amp;""),'Référentiel Articles'!$A$2:$F$634,3,FALSE),""))</f>
      </c>
      <c r="E2774" s="81" t="str">
        <v/>
      </c>
      <c r="F2774" s="83">
        <f>IF($E2774="","",IFERROR(VLOOKUP(TRIM(E2774&amp;""),'Référentiel Articles'!$A$2:$F$634,4,FALSE),""))</f>
      </c>
      <c r="G2774" s="84">
        <f>IF($E2774="","",IFERROR(VLOOKUP(TRIM(E2774&amp;""),'Référentiel Articles'!$A$2:$F$634,5,FALSE),""))</f>
      </c>
      <c r="H2774" s="85" t="str">
        <v/>
      </c>
      <c r="I2774" s="84">
        <f>IF($E2774="","",IFERROR(VLOOKUP(TRIM(E2774&amp;""),'Référentiel Articles'!$A$2:$F$634,6,FALSE),""))</f>
      </c>
      <c r="J2774" s="90">
        <f>IF(OR($E2774="",$H2774=""),"",$H2774*$I2774)</f>
      </c>
      <c r="K2774" s="87" t="str">
        <v/>
      </c>
    </row>
    <row r="2775">
      <c r="A2775" s="74" t="str">
        <v/>
      </c>
      <c r="B2775" s="74" t="str">
        <v/>
      </c>
      <c r="C2775" s="75">
        <f>IF($E2775="","",IFERROR(VLOOKUP(TRIM(E2775&amp;""),'Référentiel Articles'!$A$2:$F$634,2,FALSE),""))</f>
      </c>
      <c r="D2775" s="75">
        <f>IF($E2775="","",IFERROR(VLOOKUP(TRIM(E2775&amp;""),'Référentiel Articles'!$A$2:$F$634,3,FALSE),""))</f>
      </c>
      <c r="E2775" s="74" t="str">
        <v/>
      </c>
      <c r="F2775" s="75">
        <f>IF($E2775="","",IFERROR(VLOOKUP(TRIM(E2775&amp;""),'Référentiel Articles'!$A$2:$F$634,4,FALSE),""))</f>
      </c>
      <c r="G2775" s="76">
        <f>IF($E2775="","",IFERROR(VLOOKUP(TRIM(E2775&amp;""),'Référentiel Articles'!$A$2:$F$634,5,FALSE),""))</f>
      </c>
      <c r="H2775" s="77" t="str">
        <v/>
      </c>
      <c r="I2775" s="76">
        <f>IF($E2775="","",IFERROR(VLOOKUP(TRIM(E2775&amp;""),'Référentiel Articles'!$A$2:$F$634,6,FALSE),""))</f>
      </c>
      <c r="J2775" s="78">
        <f>IF(OR($E2775="",$H2775=""),"",$H2775*$I2775)</f>
      </c>
      <c r="K2775" s="79" t="str">
        <v/>
      </c>
    </row>
    <row r="2776">
      <c r="A2776" s="81" t="str">
        <v/>
      </c>
      <c r="B2776" s="81" t="str">
        <v/>
      </c>
      <c r="C2776" s="83">
        <f>IF($E2776="","",IFERROR(VLOOKUP(TRIM(E2776&amp;""),'Référentiel Articles'!$A$2:$F$634,2,FALSE),""))</f>
      </c>
      <c r="D2776" s="83">
        <f>IF($E2776="","",IFERROR(VLOOKUP(TRIM(E2776&amp;""),'Référentiel Articles'!$A$2:$F$634,3,FALSE),""))</f>
      </c>
      <c r="E2776" s="81" t="str">
        <v/>
      </c>
      <c r="F2776" s="83">
        <f>IF($E2776="","",IFERROR(VLOOKUP(TRIM(E2776&amp;""),'Référentiel Articles'!$A$2:$F$634,4,FALSE),""))</f>
      </c>
      <c r="G2776" s="84">
        <f>IF($E2776="","",IFERROR(VLOOKUP(TRIM(E2776&amp;""),'Référentiel Articles'!$A$2:$F$634,5,FALSE),""))</f>
      </c>
      <c r="H2776" s="85" t="str">
        <v/>
      </c>
      <c r="I2776" s="84">
        <f>IF($E2776="","",IFERROR(VLOOKUP(TRIM(E2776&amp;""),'Référentiel Articles'!$A$2:$F$634,6,FALSE),""))</f>
      </c>
      <c r="J2776" s="90">
        <f>IF(OR($E2776="",$H2776=""),"",$H2776*$I2776)</f>
      </c>
      <c r="K2776" s="87" t="str">
        <v/>
      </c>
    </row>
    <row r="2777">
      <c r="A2777" s="74" t="str">
        <v/>
      </c>
      <c r="B2777" s="74" t="str">
        <v/>
      </c>
      <c r="C2777" s="75">
        <f>IF($E2777="","",IFERROR(VLOOKUP(TRIM(E2777&amp;""),'Référentiel Articles'!$A$2:$F$634,2,FALSE),""))</f>
      </c>
      <c r="D2777" s="75">
        <f>IF($E2777="","",IFERROR(VLOOKUP(TRIM(E2777&amp;""),'Référentiel Articles'!$A$2:$F$634,3,FALSE),""))</f>
      </c>
      <c r="E2777" s="74" t="str">
        <v/>
      </c>
      <c r="F2777" s="75">
        <f>IF($E2777="","",IFERROR(VLOOKUP(TRIM(E2777&amp;""),'Référentiel Articles'!$A$2:$F$634,4,FALSE),""))</f>
      </c>
      <c r="G2777" s="76">
        <f>IF($E2777="","",IFERROR(VLOOKUP(TRIM(E2777&amp;""),'Référentiel Articles'!$A$2:$F$634,5,FALSE),""))</f>
      </c>
      <c r="H2777" s="77" t="str">
        <v/>
      </c>
      <c r="I2777" s="76">
        <f>IF($E2777="","",IFERROR(VLOOKUP(TRIM(E2777&amp;""),'Référentiel Articles'!$A$2:$F$634,6,FALSE),""))</f>
      </c>
      <c r="J2777" s="78">
        <f>IF(OR($E2777="",$H2777=""),"",$H2777*$I2777)</f>
      </c>
      <c r="K2777" s="79" t="str">
        <v/>
      </c>
    </row>
    <row r="2778">
      <c r="A2778" s="81" t="str">
        <v/>
      </c>
      <c r="B2778" s="81" t="str">
        <v/>
      </c>
      <c r="C2778" s="83">
        <f>IF($E2778="","",IFERROR(VLOOKUP(TRIM(E2778&amp;""),'Référentiel Articles'!$A$2:$F$634,2,FALSE),""))</f>
      </c>
      <c r="D2778" s="83">
        <f>IF($E2778="","",IFERROR(VLOOKUP(TRIM(E2778&amp;""),'Référentiel Articles'!$A$2:$F$634,3,FALSE),""))</f>
      </c>
      <c r="E2778" s="81" t="str">
        <v/>
      </c>
      <c r="F2778" s="83">
        <f>IF($E2778="","",IFERROR(VLOOKUP(TRIM(E2778&amp;""),'Référentiel Articles'!$A$2:$F$634,4,FALSE),""))</f>
      </c>
      <c r="G2778" s="84">
        <f>IF($E2778="","",IFERROR(VLOOKUP(TRIM(E2778&amp;""),'Référentiel Articles'!$A$2:$F$634,5,FALSE),""))</f>
      </c>
      <c r="H2778" s="85" t="str">
        <v/>
      </c>
      <c r="I2778" s="84">
        <f>IF($E2778="","",IFERROR(VLOOKUP(TRIM(E2778&amp;""),'Référentiel Articles'!$A$2:$F$634,6,FALSE),""))</f>
      </c>
      <c r="J2778" s="90">
        <f>IF(OR($E2778="",$H2778=""),"",$H2778*$I2778)</f>
      </c>
      <c r="K2778" s="87" t="str">
        <v/>
      </c>
    </row>
    <row r="2779">
      <c r="A2779" s="74" t="str">
        <v/>
      </c>
      <c r="B2779" s="74" t="str">
        <v/>
      </c>
      <c r="C2779" s="75">
        <f>IF($E2779="","",IFERROR(VLOOKUP(TRIM(E2779&amp;""),'Référentiel Articles'!$A$2:$F$634,2,FALSE),""))</f>
      </c>
      <c r="D2779" s="75">
        <f>IF($E2779="","",IFERROR(VLOOKUP(TRIM(E2779&amp;""),'Référentiel Articles'!$A$2:$F$634,3,FALSE),""))</f>
      </c>
      <c r="E2779" s="74" t="str">
        <v/>
      </c>
      <c r="F2779" s="75">
        <f>IF($E2779="","",IFERROR(VLOOKUP(TRIM(E2779&amp;""),'Référentiel Articles'!$A$2:$F$634,4,FALSE),""))</f>
      </c>
      <c r="G2779" s="76">
        <f>IF($E2779="","",IFERROR(VLOOKUP(TRIM(E2779&amp;""),'Référentiel Articles'!$A$2:$F$634,5,FALSE),""))</f>
      </c>
      <c r="H2779" s="77" t="str">
        <v/>
      </c>
      <c r="I2779" s="76">
        <f>IF($E2779="","",IFERROR(VLOOKUP(TRIM(E2779&amp;""),'Référentiel Articles'!$A$2:$F$634,6,FALSE),""))</f>
      </c>
      <c r="J2779" s="78">
        <f>IF(OR($E2779="",$H2779=""),"",$H2779*$I2779)</f>
      </c>
      <c r="K2779" s="79" t="str">
        <v/>
      </c>
    </row>
    <row r="2780">
      <c r="A2780" s="81" t="str">
        <v/>
      </c>
      <c r="B2780" s="81" t="str">
        <v/>
      </c>
      <c r="C2780" s="83">
        <f>IF($E2780="","",IFERROR(VLOOKUP(TRIM(E2780&amp;""),'Référentiel Articles'!$A$2:$F$634,2,FALSE),""))</f>
      </c>
      <c r="D2780" s="83">
        <f>IF($E2780="","",IFERROR(VLOOKUP(TRIM(E2780&amp;""),'Référentiel Articles'!$A$2:$F$634,3,FALSE),""))</f>
      </c>
      <c r="E2780" s="81" t="str">
        <v/>
      </c>
      <c r="F2780" s="83">
        <f>IF($E2780="","",IFERROR(VLOOKUP(TRIM(E2780&amp;""),'Référentiel Articles'!$A$2:$F$634,4,FALSE),""))</f>
      </c>
      <c r="G2780" s="84">
        <f>IF($E2780="","",IFERROR(VLOOKUP(TRIM(E2780&amp;""),'Référentiel Articles'!$A$2:$F$634,5,FALSE),""))</f>
      </c>
      <c r="H2780" s="85" t="str">
        <v/>
      </c>
      <c r="I2780" s="84">
        <f>IF($E2780="","",IFERROR(VLOOKUP(TRIM(E2780&amp;""),'Référentiel Articles'!$A$2:$F$634,6,FALSE),""))</f>
      </c>
      <c r="J2780" s="90">
        <f>IF(OR($E2780="",$H2780=""),"",$H2780*$I2780)</f>
      </c>
      <c r="K2780" s="87" t="str">
        <v/>
      </c>
    </row>
    <row r="2781">
      <c r="A2781" s="74" t="str">
        <v/>
      </c>
      <c r="B2781" s="74" t="str">
        <v/>
      </c>
      <c r="C2781" s="75">
        <f>IF($E2781="","",IFERROR(VLOOKUP(TRIM(E2781&amp;""),'Référentiel Articles'!$A$2:$F$634,2,FALSE),""))</f>
      </c>
      <c r="D2781" s="75">
        <f>IF($E2781="","",IFERROR(VLOOKUP(TRIM(E2781&amp;""),'Référentiel Articles'!$A$2:$F$634,3,FALSE),""))</f>
      </c>
      <c r="E2781" s="74" t="str">
        <v/>
      </c>
      <c r="F2781" s="75">
        <f>IF($E2781="","",IFERROR(VLOOKUP(TRIM(E2781&amp;""),'Référentiel Articles'!$A$2:$F$634,4,FALSE),""))</f>
      </c>
      <c r="G2781" s="76">
        <f>IF($E2781="","",IFERROR(VLOOKUP(TRIM(E2781&amp;""),'Référentiel Articles'!$A$2:$F$634,5,FALSE),""))</f>
      </c>
      <c r="H2781" s="77" t="str">
        <v/>
      </c>
      <c r="I2781" s="76">
        <f>IF($E2781="","",IFERROR(VLOOKUP(TRIM(E2781&amp;""),'Référentiel Articles'!$A$2:$F$634,6,FALSE),""))</f>
      </c>
      <c r="J2781" s="78">
        <f>IF(OR($E2781="",$H2781=""),"",$H2781*$I2781)</f>
      </c>
      <c r="K2781" s="79" t="str">
        <v/>
      </c>
    </row>
    <row r="2782">
      <c r="A2782" s="81" t="str">
        <v/>
      </c>
      <c r="B2782" s="81" t="str">
        <v/>
      </c>
      <c r="C2782" s="83">
        <f>IF($E2782="","",IFERROR(VLOOKUP(TRIM(E2782&amp;""),'Référentiel Articles'!$A$2:$F$634,2,FALSE),""))</f>
      </c>
      <c r="D2782" s="83">
        <f>IF($E2782="","",IFERROR(VLOOKUP(TRIM(E2782&amp;""),'Référentiel Articles'!$A$2:$F$634,3,FALSE),""))</f>
      </c>
      <c r="E2782" s="81" t="str">
        <v/>
      </c>
      <c r="F2782" s="83">
        <f>IF($E2782="","",IFERROR(VLOOKUP(TRIM(E2782&amp;""),'Référentiel Articles'!$A$2:$F$634,4,FALSE),""))</f>
      </c>
      <c r="G2782" s="84">
        <f>IF($E2782="","",IFERROR(VLOOKUP(TRIM(E2782&amp;""),'Référentiel Articles'!$A$2:$F$634,5,FALSE),""))</f>
      </c>
      <c r="H2782" s="85" t="str">
        <v/>
      </c>
      <c r="I2782" s="84">
        <f>IF($E2782="","",IFERROR(VLOOKUP(TRIM(E2782&amp;""),'Référentiel Articles'!$A$2:$F$634,6,FALSE),""))</f>
      </c>
      <c r="J2782" s="90">
        <f>IF(OR($E2782="",$H2782=""),"",$H2782*$I2782)</f>
      </c>
      <c r="K2782" s="87" t="str">
        <v/>
      </c>
    </row>
    <row r="2783">
      <c r="A2783" s="74" t="str">
        <v/>
      </c>
      <c r="B2783" s="74" t="str">
        <v/>
      </c>
      <c r="C2783" s="75">
        <f>IF($E2783="","",IFERROR(VLOOKUP(TRIM(E2783&amp;""),'Référentiel Articles'!$A$2:$F$634,2,FALSE),""))</f>
      </c>
      <c r="D2783" s="75">
        <f>IF($E2783="","",IFERROR(VLOOKUP(TRIM(E2783&amp;""),'Référentiel Articles'!$A$2:$F$634,3,FALSE),""))</f>
      </c>
      <c r="E2783" s="74" t="str">
        <v/>
      </c>
      <c r="F2783" s="75">
        <f>IF($E2783="","",IFERROR(VLOOKUP(TRIM(E2783&amp;""),'Référentiel Articles'!$A$2:$F$634,4,FALSE),""))</f>
      </c>
      <c r="G2783" s="76">
        <f>IF($E2783="","",IFERROR(VLOOKUP(TRIM(E2783&amp;""),'Référentiel Articles'!$A$2:$F$634,5,FALSE),""))</f>
      </c>
      <c r="H2783" s="77" t="str">
        <v/>
      </c>
      <c r="I2783" s="76">
        <f>IF($E2783="","",IFERROR(VLOOKUP(TRIM(E2783&amp;""),'Référentiel Articles'!$A$2:$F$634,6,FALSE),""))</f>
      </c>
      <c r="J2783" s="78">
        <f>IF(OR($E2783="",$H2783=""),"",$H2783*$I2783)</f>
      </c>
      <c r="K2783" s="79" t="str">
        <v/>
      </c>
    </row>
    <row r="2784">
      <c r="A2784" s="81" t="str">
        <v/>
      </c>
      <c r="B2784" s="81" t="str">
        <v/>
      </c>
      <c r="C2784" s="83">
        <f>IF($E2784="","",IFERROR(VLOOKUP(TRIM(E2784&amp;""),'Référentiel Articles'!$A$2:$F$634,2,FALSE),""))</f>
      </c>
      <c r="D2784" s="83">
        <f>IF($E2784="","",IFERROR(VLOOKUP(TRIM(E2784&amp;""),'Référentiel Articles'!$A$2:$F$634,3,FALSE),""))</f>
      </c>
      <c r="E2784" s="81" t="str">
        <v/>
      </c>
      <c r="F2784" s="83">
        <f>IF($E2784="","",IFERROR(VLOOKUP(TRIM(E2784&amp;""),'Référentiel Articles'!$A$2:$F$634,4,FALSE),""))</f>
      </c>
      <c r="G2784" s="84">
        <f>IF($E2784="","",IFERROR(VLOOKUP(TRIM(E2784&amp;""),'Référentiel Articles'!$A$2:$F$634,5,FALSE),""))</f>
      </c>
      <c r="H2784" s="85" t="str">
        <v/>
      </c>
      <c r="I2784" s="84">
        <f>IF($E2784="","",IFERROR(VLOOKUP(TRIM(E2784&amp;""),'Référentiel Articles'!$A$2:$F$634,6,FALSE),""))</f>
      </c>
      <c r="J2784" s="90">
        <f>IF(OR($E2784="",$H2784=""),"",$H2784*$I2784)</f>
      </c>
      <c r="K2784" s="87" t="str">
        <v/>
      </c>
    </row>
    <row r="2785">
      <c r="A2785" s="74" t="str">
        <v/>
      </c>
      <c r="B2785" s="74" t="str">
        <v/>
      </c>
      <c r="C2785" s="75">
        <f>IF($E2785="","",IFERROR(VLOOKUP(TRIM(E2785&amp;""),'Référentiel Articles'!$A$2:$F$634,2,FALSE),""))</f>
      </c>
      <c r="D2785" s="75">
        <f>IF($E2785="","",IFERROR(VLOOKUP(TRIM(E2785&amp;""),'Référentiel Articles'!$A$2:$F$634,3,FALSE),""))</f>
      </c>
      <c r="E2785" s="74" t="str">
        <v/>
      </c>
      <c r="F2785" s="75">
        <f>IF($E2785="","",IFERROR(VLOOKUP(TRIM(E2785&amp;""),'Référentiel Articles'!$A$2:$F$634,4,FALSE),""))</f>
      </c>
      <c r="G2785" s="76">
        <f>IF($E2785="","",IFERROR(VLOOKUP(TRIM(E2785&amp;""),'Référentiel Articles'!$A$2:$F$634,5,FALSE),""))</f>
      </c>
      <c r="H2785" s="77" t="str">
        <v/>
      </c>
      <c r="I2785" s="76">
        <f>IF($E2785="","",IFERROR(VLOOKUP(TRIM(E2785&amp;""),'Référentiel Articles'!$A$2:$F$634,6,FALSE),""))</f>
      </c>
      <c r="J2785" s="78">
        <f>IF(OR($E2785="",$H2785=""),"",$H2785*$I2785)</f>
      </c>
      <c r="K2785" s="79" t="str">
        <v/>
      </c>
    </row>
    <row r="2786">
      <c r="A2786" s="81" t="str">
        <v/>
      </c>
      <c r="B2786" s="81" t="str">
        <v/>
      </c>
      <c r="C2786" s="83">
        <f>IF($E2786="","",IFERROR(VLOOKUP(TRIM(E2786&amp;""),'Référentiel Articles'!$A$2:$F$634,2,FALSE),""))</f>
      </c>
      <c r="D2786" s="83">
        <f>IF($E2786="","",IFERROR(VLOOKUP(TRIM(E2786&amp;""),'Référentiel Articles'!$A$2:$F$634,3,FALSE),""))</f>
      </c>
      <c r="E2786" s="81" t="str">
        <v/>
      </c>
      <c r="F2786" s="83">
        <f>IF($E2786="","",IFERROR(VLOOKUP(TRIM(E2786&amp;""),'Référentiel Articles'!$A$2:$F$634,4,FALSE),""))</f>
      </c>
      <c r="G2786" s="84">
        <f>IF($E2786="","",IFERROR(VLOOKUP(TRIM(E2786&amp;""),'Référentiel Articles'!$A$2:$F$634,5,FALSE),""))</f>
      </c>
      <c r="H2786" s="85" t="str">
        <v/>
      </c>
      <c r="I2786" s="84">
        <f>IF($E2786="","",IFERROR(VLOOKUP(TRIM(E2786&amp;""),'Référentiel Articles'!$A$2:$F$634,6,FALSE),""))</f>
      </c>
      <c r="J2786" s="90">
        <f>IF(OR($E2786="",$H2786=""),"",$H2786*$I2786)</f>
      </c>
      <c r="K2786" s="87" t="str">
        <v/>
      </c>
    </row>
    <row r="2787">
      <c r="A2787" s="74" t="str">
        <v/>
      </c>
      <c r="B2787" s="74" t="str">
        <v/>
      </c>
      <c r="C2787" s="75">
        <f>IF($E2787="","",IFERROR(VLOOKUP(TRIM(E2787&amp;""),'Référentiel Articles'!$A$2:$F$634,2,FALSE),""))</f>
      </c>
      <c r="D2787" s="75">
        <f>IF($E2787="","",IFERROR(VLOOKUP(TRIM(E2787&amp;""),'Référentiel Articles'!$A$2:$F$634,3,FALSE),""))</f>
      </c>
      <c r="E2787" s="74" t="str">
        <v/>
      </c>
      <c r="F2787" s="75">
        <f>IF($E2787="","",IFERROR(VLOOKUP(TRIM(E2787&amp;""),'Référentiel Articles'!$A$2:$F$634,4,FALSE),""))</f>
      </c>
      <c r="G2787" s="76">
        <f>IF($E2787="","",IFERROR(VLOOKUP(TRIM(E2787&amp;""),'Référentiel Articles'!$A$2:$F$634,5,FALSE),""))</f>
      </c>
      <c r="H2787" s="77" t="str">
        <v/>
      </c>
      <c r="I2787" s="76">
        <f>IF($E2787="","",IFERROR(VLOOKUP(TRIM(E2787&amp;""),'Référentiel Articles'!$A$2:$F$634,6,FALSE),""))</f>
      </c>
      <c r="J2787" s="78">
        <f>IF(OR($E2787="",$H2787=""),"",$H2787*$I2787)</f>
      </c>
      <c r="K2787" s="79" t="str">
        <v/>
      </c>
    </row>
    <row r="2788">
      <c r="A2788" s="81" t="str">
        <v/>
      </c>
      <c r="B2788" s="81" t="str">
        <v/>
      </c>
      <c r="C2788" s="83">
        <f>IF($E2788="","",IFERROR(VLOOKUP(TRIM(E2788&amp;""),'Référentiel Articles'!$A$2:$F$634,2,FALSE),""))</f>
      </c>
      <c r="D2788" s="83">
        <f>IF($E2788="","",IFERROR(VLOOKUP(TRIM(E2788&amp;""),'Référentiel Articles'!$A$2:$F$634,3,FALSE),""))</f>
      </c>
      <c r="E2788" s="81" t="str">
        <v/>
      </c>
      <c r="F2788" s="83">
        <f>IF($E2788="","",IFERROR(VLOOKUP(TRIM(E2788&amp;""),'Référentiel Articles'!$A$2:$F$634,4,FALSE),""))</f>
      </c>
      <c r="G2788" s="84">
        <f>IF($E2788="","",IFERROR(VLOOKUP(TRIM(E2788&amp;""),'Référentiel Articles'!$A$2:$F$634,5,FALSE),""))</f>
      </c>
      <c r="H2788" s="85" t="str">
        <v/>
      </c>
      <c r="I2788" s="84">
        <f>IF($E2788="","",IFERROR(VLOOKUP(TRIM(E2788&amp;""),'Référentiel Articles'!$A$2:$F$634,6,FALSE),""))</f>
      </c>
      <c r="J2788" s="90">
        <f>IF(OR($E2788="",$H2788=""),"",$H2788*$I2788)</f>
      </c>
      <c r="K2788" s="87" t="str">
        <v/>
      </c>
    </row>
    <row r="2789">
      <c r="A2789" s="74" t="str">
        <v/>
      </c>
      <c r="B2789" s="74" t="str">
        <v/>
      </c>
      <c r="C2789" s="75">
        <f>IF($E2789="","",IFERROR(VLOOKUP(TRIM(E2789&amp;""),'Référentiel Articles'!$A$2:$F$634,2,FALSE),""))</f>
      </c>
      <c r="D2789" s="75">
        <f>IF($E2789="","",IFERROR(VLOOKUP(TRIM(E2789&amp;""),'Référentiel Articles'!$A$2:$F$634,3,FALSE),""))</f>
      </c>
      <c r="E2789" s="74" t="str">
        <v/>
      </c>
      <c r="F2789" s="75">
        <f>IF($E2789="","",IFERROR(VLOOKUP(TRIM(E2789&amp;""),'Référentiel Articles'!$A$2:$F$634,4,FALSE),""))</f>
      </c>
      <c r="G2789" s="76">
        <f>IF($E2789="","",IFERROR(VLOOKUP(TRIM(E2789&amp;""),'Référentiel Articles'!$A$2:$F$634,5,FALSE),""))</f>
      </c>
      <c r="H2789" s="77" t="str">
        <v/>
      </c>
      <c r="I2789" s="76">
        <f>IF($E2789="","",IFERROR(VLOOKUP(TRIM(E2789&amp;""),'Référentiel Articles'!$A$2:$F$634,6,FALSE),""))</f>
      </c>
      <c r="J2789" s="78">
        <f>IF(OR($E2789="",$H2789=""),"",$H2789*$I2789)</f>
      </c>
      <c r="K2789" s="79" t="str">
        <v/>
      </c>
    </row>
    <row r="2790">
      <c r="A2790" s="81" t="str">
        <v/>
      </c>
      <c r="B2790" s="81" t="str">
        <v/>
      </c>
      <c r="C2790" s="83">
        <f>IF($E2790="","",IFERROR(VLOOKUP(TRIM(E2790&amp;""),'Référentiel Articles'!$A$2:$F$634,2,FALSE),""))</f>
      </c>
      <c r="D2790" s="83">
        <f>IF($E2790="","",IFERROR(VLOOKUP(TRIM(E2790&amp;""),'Référentiel Articles'!$A$2:$F$634,3,FALSE),""))</f>
      </c>
      <c r="E2790" s="81" t="str">
        <v/>
      </c>
      <c r="F2790" s="83">
        <f>IF($E2790="","",IFERROR(VLOOKUP(TRIM(E2790&amp;""),'Référentiel Articles'!$A$2:$F$634,4,FALSE),""))</f>
      </c>
      <c r="G2790" s="84">
        <f>IF($E2790="","",IFERROR(VLOOKUP(TRIM(E2790&amp;""),'Référentiel Articles'!$A$2:$F$634,5,FALSE),""))</f>
      </c>
      <c r="H2790" s="85" t="str">
        <v/>
      </c>
      <c r="I2790" s="84">
        <f>IF($E2790="","",IFERROR(VLOOKUP(TRIM(E2790&amp;""),'Référentiel Articles'!$A$2:$F$634,6,FALSE),""))</f>
      </c>
      <c r="J2790" s="90">
        <f>IF(OR($E2790="",$H2790=""),"",$H2790*$I2790)</f>
      </c>
      <c r="K2790" s="87" t="str">
        <v/>
      </c>
    </row>
    <row r="2791">
      <c r="A2791" s="74" t="str">
        <v/>
      </c>
      <c r="B2791" s="74" t="str">
        <v/>
      </c>
      <c r="C2791" s="75">
        <f>IF($E2791="","",IFERROR(VLOOKUP(TRIM(E2791&amp;""),'Référentiel Articles'!$A$2:$F$634,2,FALSE),""))</f>
      </c>
      <c r="D2791" s="75">
        <f>IF($E2791="","",IFERROR(VLOOKUP(TRIM(E2791&amp;""),'Référentiel Articles'!$A$2:$F$634,3,FALSE),""))</f>
      </c>
      <c r="E2791" s="74" t="str">
        <v/>
      </c>
      <c r="F2791" s="75">
        <f>IF($E2791="","",IFERROR(VLOOKUP(TRIM(E2791&amp;""),'Référentiel Articles'!$A$2:$F$634,4,FALSE),""))</f>
      </c>
      <c r="G2791" s="76">
        <f>IF($E2791="","",IFERROR(VLOOKUP(TRIM(E2791&amp;""),'Référentiel Articles'!$A$2:$F$634,5,FALSE),""))</f>
      </c>
      <c r="H2791" s="77" t="str">
        <v/>
      </c>
      <c r="I2791" s="76">
        <f>IF($E2791="","",IFERROR(VLOOKUP(TRIM(E2791&amp;""),'Référentiel Articles'!$A$2:$F$634,6,FALSE),""))</f>
      </c>
      <c r="J2791" s="78">
        <f>IF(OR($E2791="",$H2791=""),"",$H2791*$I2791)</f>
      </c>
      <c r="K2791" s="79" t="str">
        <v/>
      </c>
    </row>
    <row r="2792">
      <c r="A2792" s="81" t="str">
        <v/>
      </c>
      <c r="B2792" s="81" t="str">
        <v/>
      </c>
      <c r="C2792" s="83">
        <f>IF($E2792="","",IFERROR(VLOOKUP(TRIM(E2792&amp;""),'Référentiel Articles'!$A$2:$F$634,2,FALSE),""))</f>
      </c>
      <c r="D2792" s="83">
        <f>IF($E2792="","",IFERROR(VLOOKUP(TRIM(E2792&amp;""),'Référentiel Articles'!$A$2:$F$634,3,FALSE),""))</f>
      </c>
      <c r="E2792" s="81" t="str">
        <v/>
      </c>
      <c r="F2792" s="83">
        <f>IF($E2792="","",IFERROR(VLOOKUP(TRIM(E2792&amp;""),'Référentiel Articles'!$A$2:$F$634,4,FALSE),""))</f>
      </c>
      <c r="G2792" s="84">
        <f>IF($E2792="","",IFERROR(VLOOKUP(TRIM(E2792&amp;""),'Référentiel Articles'!$A$2:$F$634,5,FALSE),""))</f>
      </c>
      <c r="H2792" s="85" t="str">
        <v/>
      </c>
      <c r="I2792" s="84">
        <f>IF($E2792="","",IFERROR(VLOOKUP(TRIM(E2792&amp;""),'Référentiel Articles'!$A$2:$F$634,6,FALSE),""))</f>
      </c>
      <c r="J2792" s="90">
        <f>IF(OR($E2792="",$H2792=""),"",$H2792*$I2792)</f>
      </c>
      <c r="K2792" s="87" t="str">
        <v/>
      </c>
    </row>
    <row r="2793">
      <c r="A2793" s="74" t="str">
        <v/>
      </c>
      <c r="B2793" s="74" t="str">
        <v/>
      </c>
      <c r="C2793" s="75">
        <f>IF($E2793="","",IFERROR(VLOOKUP(TRIM(E2793&amp;""),'Référentiel Articles'!$A$2:$F$634,2,FALSE),""))</f>
      </c>
      <c r="D2793" s="75">
        <f>IF($E2793="","",IFERROR(VLOOKUP(TRIM(E2793&amp;""),'Référentiel Articles'!$A$2:$F$634,3,FALSE),""))</f>
      </c>
      <c r="E2793" s="74" t="str">
        <v/>
      </c>
      <c r="F2793" s="75">
        <f>IF($E2793="","",IFERROR(VLOOKUP(TRIM(E2793&amp;""),'Référentiel Articles'!$A$2:$F$634,4,FALSE),""))</f>
      </c>
      <c r="G2793" s="76">
        <f>IF($E2793="","",IFERROR(VLOOKUP(TRIM(E2793&amp;""),'Référentiel Articles'!$A$2:$F$634,5,FALSE),""))</f>
      </c>
      <c r="H2793" s="77" t="str">
        <v/>
      </c>
      <c r="I2793" s="76">
        <f>IF($E2793="","",IFERROR(VLOOKUP(TRIM(E2793&amp;""),'Référentiel Articles'!$A$2:$F$634,6,FALSE),""))</f>
      </c>
      <c r="J2793" s="78">
        <f>IF(OR($E2793="",$H2793=""),"",$H2793*$I2793)</f>
      </c>
      <c r="K2793" s="79" t="str">
        <v/>
      </c>
    </row>
    <row r="2794">
      <c r="A2794" s="81" t="str">
        <v/>
      </c>
      <c r="B2794" s="81" t="str">
        <v/>
      </c>
      <c r="C2794" s="83">
        <f>IF($E2794="","",IFERROR(VLOOKUP(TRIM(E2794&amp;""),'Référentiel Articles'!$A$2:$F$634,2,FALSE),""))</f>
      </c>
      <c r="D2794" s="83">
        <f>IF($E2794="","",IFERROR(VLOOKUP(TRIM(E2794&amp;""),'Référentiel Articles'!$A$2:$F$634,3,FALSE),""))</f>
      </c>
      <c r="E2794" s="81" t="str">
        <v/>
      </c>
      <c r="F2794" s="83">
        <f>IF($E2794="","",IFERROR(VLOOKUP(TRIM(E2794&amp;""),'Référentiel Articles'!$A$2:$F$634,4,FALSE),""))</f>
      </c>
      <c r="G2794" s="84">
        <f>IF($E2794="","",IFERROR(VLOOKUP(TRIM(E2794&amp;""),'Référentiel Articles'!$A$2:$F$634,5,FALSE),""))</f>
      </c>
      <c r="H2794" s="85" t="str">
        <v/>
      </c>
      <c r="I2794" s="84">
        <f>IF($E2794="","",IFERROR(VLOOKUP(TRIM(E2794&amp;""),'Référentiel Articles'!$A$2:$F$634,6,FALSE),""))</f>
      </c>
      <c r="J2794" s="90">
        <f>IF(OR($E2794="",$H2794=""),"",$H2794*$I2794)</f>
      </c>
      <c r="K2794" s="87" t="str">
        <v/>
      </c>
    </row>
    <row r="2795">
      <c r="A2795" s="74" t="str">
        <v/>
      </c>
      <c r="B2795" s="74" t="str">
        <v/>
      </c>
      <c r="C2795" s="75">
        <f>IF($E2795="","",IFERROR(VLOOKUP(TRIM(E2795&amp;""),'Référentiel Articles'!$A$2:$F$634,2,FALSE),""))</f>
      </c>
      <c r="D2795" s="75">
        <f>IF($E2795="","",IFERROR(VLOOKUP(TRIM(E2795&amp;""),'Référentiel Articles'!$A$2:$F$634,3,FALSE),""))</f>
      </c>
      <c r="E2795" s="74" t="str">
        <v/>
      </c>
      <c r="F2795" s="75">
        <f>IF($E2795="","",IFERROR(VLOOKUP(TRIM(E2795&amp;""),'Référentiel Articles'!$A$2:$F$634,4,FALSE),""))</f>
      </c>
      <c r="G2795" s="76">
        <f>IF($E2795="","",IFERROR(VLOOKUP(TRIM(E2795&amp;""),'Référentiel Articles'!$A$2:$F$634,5,FALSE),""))</f>
      </c>
      <c r="H2795" s="77" t="str">
        <v/>
      </c>
      <c r="I2795" s="76">
        <f>IF($E2795="","",IFERROR(VLOOKUP(TRIM(E2795&amp;""),'Référentiel Articles'!$A$2:$F$634,6,FALSE),""))</f>
      </c>
      <c r="J2795" s="78">
        <f>IF(OR($E2795="",$H2795=""),"",$H2795*$I2795)</f>
      </c>
      <c r="K2795" s="79" t="str">
        <v/>
      </c>
    </row>
    <row r="2796">
      <c r="A2796" s="81" t="str">
        <v/>
      </c>
      <c r="B2796" s="81" t="str">
        <v/>
      </c>
      <c r="C2796" s="83">
        <f>IF($E2796="","",IFERROR(VLOOKUP(TRIM(E2796&amp;""),'Référentiel Articles'!$A$2:$F$634,2,FALSE),""))</f>
      </c>
      <c r="D2796" s="83">
        <f>IF($E2796="","",IFERROR(VLOOKUP(TRIM(E2796&amp;""),'Référentiel Articles'!$A$2:$F$634,3,FALSE),""))</f>
      </c>
      <c r="E2796" s="81" t="str">
        <v/>
      </c>
      <c r="F2796" s="83">
        <f>IF($E2796="","",IFERROR(VLOOKUP(TRIM(E2796&amp;""),'Référentiel Articles'!$A$2:$F$634,4,FALSE),""))</f>
      </c>
      <c r="G2796" s="84">
        <f>IF($E2796="","",IFERROR(VLOOKUP(TRIM(E2796&amp;""),'Référentiel Articles'!$A$2:$F$634,5,FALSE),""))</f>
      </c>
      <c r="H2796" s="85" t="str">
        <v/>
      </c>
      <c r="I2796" s="84">
        <f>IF($E2796="","",IFERROR(VLOOKUP(TRIM(E2796&amp;""),'Référentiel Articles'!$A$2:$F$634,6,FALSE),""))</f>
      </c>
      <c r="J2796" s="90">
        <f>IF(OR($E2796="",$H2796=""),"",$H2796*$I2796)</f>
      </c>
      <c r="K2796" s="87" t="str">
        <v/>
      </c>
    </row>
    <row r="2797">
      <c r="A2797" s="74" t="str">
        <v/>
      </c>
      <c r="B2797" s="74" t="str">
        <v/>
      </c>
      <c r="C2797" s="75">
        <f>IF($E2797="","",IFERROR(VLOOKUP(TRIM(E2797&amp;""),'Référentiel Articles'!$A$2:$F$634,2,FALSE),""))</f>
      </c>
      <c r="D2797" s="75">
        <f>IF($E2797="","",IFERROR(VLOOKUP(TRIM(E2797&amp;""),'Référentiel Articles'!$A$2:$F$634,3,FALSE),""))</f>
      </c>
      <c r="E2797" s="74" t="str">
        <v/>
      </c>
      <c r="F2797" s="75">
        <f>IF($E2797="","",IFERROR(VLOOKUP(TRIM(E2797&amp;""),'Référentiel Articles'!$A$2:$F$634,4,FALSE),""))</f>
      </c>
      <c r="G2797" s="76">
        <f>IF($E2797="","",IFERROR(VLOOKUP(TRIM(E2797&amp;""),'Référentiel Articles'!$A$2:$F$634,5,FALSE),""))</f>
      </c>
      <c r="H2797" s="77" t="str">
        <v/>
      </c>
      <c r="I2797" s="76">
        <f>IF($E2797="","",IFERROR(VLOOKUP(TRIM(E2797&amp;""),'Référentiel Articles'!$A$2:$F$634,6,FALSE),""))</f>
      </c>
      <c r="J2797" s="78">
        <f>IF(OR($E2797="",$H2797=""),"",$H2797*$I2797)</f>
      </c>
      <c r="K2797" s="79" t="str">
        <v/>
      </c>
    </row>
    <row r="2798">
      <c r="A2798" s="81" t="str">
        <v/>
      </c>
      <c r="B2798" s="81" t="str">
        <v/>
      </c>
      <c r="C2798" s="83">
        <f>IF($E2798="","",IFERROR(VLOOKUP(TRIM(E2798&amp;""),'Référentiel Articles'!$A$2:$F$634,2,FALSE),""))</f>
      </c>
      <c r="D2798" s="83">
        <f>IF($E2798="","",IFERROR(VLOOKUP(TRIM(E2798&amp;""),'Référentiel Articles'!$A$2:$F$634,3,FALSE),""))</f>
      </c>
      <c r="E2798" s="81" t="str">
        <v/>
      </c>
      <c r="F2798" s="83">
        <f>IF($E2798="","",IFERROR(VLOOKUP(TRIM(E2798&amp;""),'Référentiel Articles'!$A$2:$F$634,4,FALSE),""))</f>
      </c>
      <c r="G2798" s="84">
        <f>IF($E2798="","",IFERROR(VLOOKUP(TRIM(E2798&amp;""),'Référentiel Articles'!$A$2:$F$634,5,FALSE),""))</f>
      </c>
      <c r="H2798" s="85" t="str">
        <v/>
      </c>
      <c r="I2798" s="84">
        <f>IF($E2798="","",IFERROR(VLOOKUP(TRIM(E2798&amp;""),'Référentiel Articles'!$A$2:$F$634,6,FALSE),""))</f>
      </c>
      <c r="J2798" s="90">
        <f>IF(OR($E2798="",$H2798=""),"",$H2798*$I2798)</f>
      </c>
      <c r="K2798" s="87" t="str">
        <v/>
      </c>
    </row>
    <row r="2799">
      <c r="A2799" s="74" t="str">
        <v/>
      </c>
      <c r="B2799" s="74" t="str">
        <v/>
      </c>
      <c r="C2799" s="75">
        <f>IF($E2799="","",IFERROR(VLOOKUP(TRIM(E2799&amp;""),'Référentiel Articles'!$A$2:$F$634,2,FALSE),""))</f>
      </c>
      <c r="D2799" s="75">
        <f>IF($E2799="","",IFERROR(VLOOKUP(TRIM(E2799&amp;""),'Référentiel Articles'!$A$2:$F$634,3,FALSE),""))</f>
      </c>
      <c r="E2799" s="74" t="str">
        <v/>
      </c>
      <c r="F2799" s="75">
        <f>IF($E2799="","",IFERROR(VLOOKUP(TRIM(E2799&amp;""),'Référentiel Articles'!$A$2:$F$634,4,FALSE),""))</f>
      </c>
      <c r="G2799" s="76">
        <f>IF($E2799="","",IFERROR(VLOOKUP(TRIM(E2799&amp;""),'Référentiel Articles'!$A$2:$F$634,5,FALSE),""))</f>
      </c>
      <c r="H2799" s="77" t="str">
        <v/>
      </c>
      <c r="I2799" s="76">
        <f>IF($E2799="","",IFERROR(VLOOKUP(TRIM(E2799&amp;""),'Référentiel Articles'!$A$2:$F$634,6,FALSE),""))</f>
      </c>
      <c r="J2799" s="78">
        <f>IF(OR($E2799="",$H2799=""),"",$H2799*$I2799)</f>
      </c>
      <c r="K2799" s="79" t="str">
        <v/>
      </c>
    </row>
    <row r="2800">
      <c r="A2800" s="81" t="str">
        <v/>
      </c>
      <c r="B2800" s="81" t="str">
        <v/>
      </c>
      <c r="C2800" s="83">
        <f>IF($E2800="","",IFERROR(VLOOKUP(TRIM(E2800&amp;""),'Référentiel Articles'!$A$2:$F$634,2,FALSE),""))</f>
      </c>
      <c r="D2800" s="83">
        <f>IF($E2800="","",IFERROR(VLOOKUP(TRIM(E2800&amp;""),'Référentiel Articles'!$A$2:$F$634,3,FALSE),""))</f>
      </c>
      <c r="E2800" s="81" t="str">
        <v/>
      </c>
      <c r="F2800" s="83">
        <f>IF($E2800="","",IFERROR(VLOOKUP(TRIM(E2800&amp;""),'Référentiel Articles'!$A$2:$F$634,4,FALSE),""))</f>
      </c>
      <c r="G2800" s="84">
        <f>IF($E2800="","",IFERROR(VLOOKUP(TRIM(E2800&amp;""),'Référentiel Articles'!$A$2:$F$634,5,FALSE),""))</f>
      </c>
      <c r="H2800" s="85" t="str">
        <v/>
      </c>
      <c r="I2800" s="84">
        <f>IF($E2800="","",IFERROR(VLOOKUP(TRIM(E2800&amp;""),'Référentiel Articles'!$A$2:$F$634,6,FALSE),""))</f>
      </c>
      <c r="J2800" s="90">
        <f>IF(OR($E2800="",$H2800=""),"",$H2800*$I2800)</f>
      </c>
      <c r="K2800" s="87" t="str">
        <v/>
      </c>
    </row>
    <row r="2801">
      <c r="A2801" s="74" t="str">
        <v/>
      </c>
      <c r="B2801" s="74" t="str">
        <v/>
      </c>
      <c r="C2801" s="75">
        <f>IF($E2801="","",IFERROR(VLOOKUP(TRIM(E2801&amp;""),'Référentiel Articles'!$A$2:$F$634,2,FALSE),""))</f>
      </c>
      <c r="D2801" s="75">
        <f>IF($E2801="","",IFERROR(VLOOKUP(TRIM(E2801&amp;""),'Référentiel Articles'!$A$2:$F$634,3,FALSE),""))</f>
      </c>
      <c r="E2801" s="74" t="str">
        <v/>
      </c>
      <c r="F2801" s="75">
        <f>IF($E2801="","",IFERROR(VLOOKUP(TRIM(E2801&amp;""),'Référentiel Articles'!$A$2:$F$634,4,FALSE),""))</f>
      </c>
      <c r="G2801" s="76">
        <f>IF($E2801="","",IFERROR(VLOOKUP(TRIM(E2801&amp;""),'Référentiel Articles'!$A$2:$F$634,5,FALSE),""))</f>
      </c>
      <c r="H2801" s="77" t="str">
        <v/>
      </c>
      <c r="I2801" s="76">
        <f>IF($E2801="","",IFERROR(VLOOKUP(TRIM(E2801&amp;""),'Référentiel Articles'!$A$2:$F$634,6,FALSE),""))</f>
      </c>
      <c r="J2801" s="78">
        <f>IF(OR($E2801="",$H2801=""),"",$H2801*$I2801)</f>
      </c>
      <c r="K2801" s="79" t="str">
        <v/>
      </c>
    </row>
    <row r="2802">
      <c r="A2802" s="81" t="str">
        <v/>
      </c>
      <c r="B2802" s="81" t="str">
        <v/>
      </c>
      <c r="C2802" s="83">
        <f>IF($E2802="","",IFERROR(VLOOKUP(TRIM(E2802&amp;""),'Référentiel Articles'!$A$2:$F$634,2,FALSE),""))</f>
      </c>
      <c r="D2802" s="83">
        <f>IF($E2802="","",IFERROR(VLOOKUP(TRIM(E2802&amp;""),'Référentiel Articles'!$A$2:$F$634,3,FALSE),""))</f>
      </c>
      <c r="E2802" s="81" t="str">
        <v/>
      </c>
      <c r="F2802" s="83">
        <f>IF($E2802="","",IFERROR(VLOOKUP(TRIM(E2802&amp;""),'Référentiel Articles'!$A$2:$F$634,4,FALSE),""))</f>
      </c>
      <c r="G2802" s="84">
        <f>IF($E2802="","",IFERROR(VLOOKUP(TRIM(E2802&amp;""),'Référentiel Articles'!$A$2:$F$634,5,FALSE),""))</f>
      </c>
      <c r="H2802" s="85" t="str">
        <v/>
      </c>
      <c r="I2802" s="84">
        <f>IF($E2802="","",IFERROR(VLOOKUP(TRIM(E2802&amp;""),'Référentiel Articles'!$A$2:$F$634,6,FALSE),""))</f>
      </c>
      <c r="J2802" s="90">
        <f>IF(OR($E2802="",$H2802=""),"",$H2802*$I2802)</f>
      </c>
      <c r="K2802" s="87" t="str">
        <v/>
      </c>
    </row>
    <row r="2803">
      <c r="A2803" s="74" t="str">
        <v/>
      </c>
      <c r="B2803" s="74" t="str">
        <v/>
      </c>
      <c r="C2803" s="75">
        <f>IF($E2803="","",IFERROR(VLOOKUP(TRIM(E2803&amp;""),'Référentiel Articles'!$A$2:$F$634,2,FALSE),""))</f>
      </c>
      <c r="D2803" s="75">
        <f>IF($E2803="","",IFERROR(VLOOKUP(TRIM(E2803&amp;""),'Référentiel Articles'!$A$2:$F$634,3,FALSE),""))</f>
      </c>
      <c r="E2803" s="74" t="str">
        <v/>
      </c>
      <c r="F2803" s="75">
        <f>IF($E2803="","",IFERROR(VLOOKUP(TRIM(E2803&amp;""),'Référentiel Articles'!$A$2:$F$634,4,FALSE),""))</f>
      </c>
      <c r="G2803" s="76">
        <f>IF($E2803="","",IFERROR(VLOOKUP(TRIM(E2803&amp;""),'Référentiel Articles'!$A$2:$F$634,5,FALSE),""))</f>
      </c>
      <c r="H2803" s="77" t="str">
        <v/>
      </c>
      <c r="I2803" s="76">
        <f>IF($E2803="","",IFERROR(VLOOKUP(TRIM(E2803&amp;""),'Référentiel Articles'!$A$2:$F$634,6,FALSE),""))</f>
      </c>
      <c r="J2803" s="78">
        <f>IF(OR($E2803="",$H2803=""),"",$H2803*$I2803)</f>
      </c>
      <c r="K2803" s="79" t="str">
        <v/>
      </c>
    </row>
    <row r="2804">
      <c r="A2804" s="81" t="str">
        <v/>
      </c>
      <c r="B2804" s="81" t="str">
        <v/>
      </c>
      <c r="C2804" s="83">
        <f>IF($E2804="","",IFERROR(VLOOKUP(TRIM(E2804&amp;""),'Référentiel Articles'!$A$2:$F$634,2,FALSE),""))</f>
      </c>
      <c r="D2804" s="83">
        <f>IF($E2804="","",IFERROR(VLOOKUP(TRIM(E2804&amp;""),'Référentiel Articles'!$A$2:$F$634,3,FALSE),""))</f>
      </c>
      <c r="E2804" s="81" t="str">
        <v/>
      </c>
      <c r="F2804" s="83">
        <f>IF($E2804="","",IFERROR(VLOOKUP(TRIM(E2804&amp;""),'Référentiel Articles'!$A$2:$F$634,4,FALSE),""))</f>
      </c>
      <c r="G2804" s="84">
        <f>IF($E2804="","",IFERROR(VLOOKUP(TRIM(E2804&amp;""),'Référentiel Articles'!$A$2:$F$634,5,FALSE),""))</f>
      </c>
      <c r="H2804" s="85" t="str">
        <v/>
      </c>
      <c r="I2804" s="84">
        <f>IF($E2804="","",IFERROR(VLOOKUP(TRIM(E2804&amp;""),'Référentiel Articles'!$A$2:$F$634,6,FALSE),""))</f>
      </c>
      <c r="J2804" s="90">
        <f>IF(OR($E2804="",$H2804=""),"",$H2804*$I2804)</f>
      </c>
      <c r="K2804" s="87" t="str">
        <v/>
      </c>
    </row>
    <row r="2805">
      <c r="A2805" s="74" t="str">
        <v/>
      </c>
      <c r="B2805" s="74" t="str">
        <v/>
      </c>
      <c r="C2805" s="75">
        <f>IF($E2805="","",IFERROR(VLOOKUP(TRIM(E2805&amp;""),'Référentiel Articles'!$A$2:$F$634,2,FALSE),""))</f>
      </c>
      <c r="D2805" s="75">
        <f>IF($E2805="","",IFERROR(VLOOKUP(TRIM(E2805&amp;""),'Référentiel Articles'!$A$2:$F$634,3,FALSE),""))</f>
      </c>
      <c r="E2805" s="74" t="str">
        <v/>
      </c>
      <c r="F2805" s="75">
        <f>IF($E2805="","",IFERROR(VLOOKUP(TRIM(E2805&amp;""),'Référentiel Articles'!$A$2:$F$634,4,FALSE),""))</f>
      </c>
      <c r="G2805" s="76">
        <f>IF($E2805="","",IFERROR(VLOOKUP(TRIM(E2805&amp;""),'Référentiel Articles'!$A$2:$F$634,5,FALSE),""))</f>
      </c>
      <c r="H2805" s="77" t="str">
        <v/>
      </c>
      <c r="I2805" s="76">
        <f>IF($E2805="","",IFERROR(VLOOKUP(TRIM(E2805&amp;""),'Référentiel Articles'!$A$2:$F$634,6,FALSE),""))</f>
      </c>
      <c r="J2805" s="78">
        <f>IF(OR($E2805="",$H2805=""),"",$H2805*$I2805)</f>
      </c>
      <c r="K2805" s="79" t="str">
        <v/>
      </c>
    </row>
    <row r="2806">
      <c r="A2806" s="81" t="str">
        <v/>
      </c>
      <c r="B2806" s="81" t="str">
        <v/>
      </c>
      <c r="C2806" s="83">
        <f>IF($E2806="","",IFERROR(VLOOKUP(TRIM(E2806&amp;""),'Référentiel Articles'!$A$2:$F$634,2,FALSE),""))</f>
      </c>
      <c r="D2806" s="83">
        <f>IF($E2806="","",IFERROR(VLOOKUP(TRIM(E2806&amp;""),'Référentiel Articles'!$A$2:$F$634,3,FALSE),""))</f>
      </c>
      <c r="E2806" s="81" t="str">
        <v/>
      </c>
      <c r="F2806" s="83">
        <f>IF($E2806="","",IFERROR(VLOOKUP(TRIM(E2806&amp;""),'Référentiel Articles'!$A$2:$F$634,4,FALSE),""))</f>
      </c>
      <c r="G2806" s="84">
        <f>IF($E2806="","",IFERROR(VLOOKUP(TRIM(E2806&amp;""),'Référentiel Articles'!$A$2:$F$634,5,FALSE),""))</f>
      </c>
      <c r="H2806" s="85" t="str">
        <v/>
      </c>
      <c r="I2806" s="84">
        <f>IF($E2806="","",IFERROR(VLOOKUP(TRIM(E2806&amp;""),'Référentiel Articles'!$A$2:$F$634,6,FALSE),""))</f>
      </c>
      <c r="J2806" s="90">
        <f>IF(OR($E2806="",$H2806=""),"",$H2806*$I2806)</f>
      </c>
      <c r="K2806" s="87" t="str">
        <v/>
      </c>
    </row>
    <row r="2807">
      <c r="A2807" s="74" t="str">
        <v/>
      </c>
      <c r="B2807" s="74" t="str">
        <v/>
      </c>
      <c r="C2807" s="75">
        <f>IF($E2807="","",IFERROR(VLOOKUP(TRIM(E2807&amp;""),'Référentiel Articles'!$A$2:$F$634,2,FALSE),""))</f>
      </c>
      <c r="D2807" s="75">
        <f>IF($E2807="","",IFERROR(VLOOKUP(TRIM(E2807&amp;""),'Référentiel Articles'!$A$2:$F$634,3,FALSE),""))</f>
      </c>
      <c r="E2807" s="74" t="str">
        <v/>
      </c>
      <c r="F2807" s="75">
        <f>IF($E2807="","",IFERROR(VLOOKUP(TRIM(E2807&amp;""),'Référentiel Articles'!$A$2:$F$634,4,FALSE),""))</f>
      </c>
      <c r="G2807" s="76">
        <f>IF($E2807="","",IFERROR(VLOOKUP(TRIM(E2807&amp;""),'Référentiel Articles'!$A$2:$F$634,5,FALSE),""))</f>
      </c>
      <c r="H2807" s="77" t="str">
        <v/>
      </c>
      <c r="I2807" s="76">
        <f>IF($E2807="","",IFERROR(VLOOKUP(TRIM(E2807&amp;""),'Référentiel Articles'!$A$2:$F$634,6,FALSE),""))</f>
      </c>
      <c r="J2807" s="78">
        <f>IF(OR($E2807="",$H2807=""),"",$H2807*$I2807)</f>
      </c>
      <c r="K2807" s="79" t="str">
        <v/>
      </c>
    </row>
    <row r="2808">
      <c r="A2808" s="81" t="str">
        <v/>
      </c>
      <c r="B2808" s="81" t="str">
        <v/>
      </c>
      <c r="C2808" s="83">
        <f>IF($E2808="","",IFERROR(VLOOKUP(TRIM(E2808&amp;""),'Référentiel Articles'!$A$2:$F$634,2,FALSE),""))</f>
      </c>
      <c r="D2808" s="83">
        <f>IF($E2808="","",IFERROR(VLOOKUP(TRIM(E2808&amp;""),'Référentiel Articles'!$A$2:$F$634,3,FALSE),""))</f>
      </c>
      <c r="E2808" s="81" t="str">
        <v/>
      </c>
      <c r="F2808" s="83">
        <f>IF($E2808="","",IFERROR(VLOOKUP(TRIM(E2808&amp;""),'Référentiel Articles'!$A$2:$F$634,4,FALSE),""))</f>
      </c>
      <c r="G2808" s="84">
        <f>IF($E2808="","",IFERROR(VLOOKUP(TRIM(E2808&amp;""),'Référentiel Articles'!$A$2:$F$634,5,FALSE),""))</f>
      </c>
      <c r="H2808" s="85" t="str">
        <v/>
      </c>
      <c r="I2808" s="84">
        <f>IF($E2808="","",IFERROR(VLOOKUP(TRIM(E2808&amp;""),'Référentiel Articles'!$A$2:$F$634,6,FALSE),""))</f>
      </c>
      <c r="J2808" s="90">
        <f>IF(OR($E2808="",$H2808=""),"",$H2808*$I2808)</f>
      </c>
      <c r="K2808" s="87" t="str">
        <v/>
      </c>
    </row>
    <row r="2809">
      <c r="A2809" s="74" t="str">
        <v/>
      </c>
      <c r="B2809" s="74" t="str">
        <v/>
      </c>
      <c r="C2809" s="75">
        <f>IF($E2809="","",IFERROR(VLOOKUP(TRIM(E2809&amp;""),'Référentiel Articles'!$A$2:$F$634,2,FALSE),""))</f>
      </c>
      <c r="D2809" s="75">
        <f>IF($E2809="","",IFERROR(VLOOKUP(TRIM(E2809&amp;""),'Référentiel Articles'!$A$2:$F$634,3,FALSE),""))</f>
      </c>
      <c r="E2809" s="74" t="str">
        <v/>
      </c>
      <c r="F2809" s="75">
        <f>IF($E2809="","",IFERROR(VLOOKUP(TRIM(E2809&amp;""),'Référentiel Articles'!$A$2:$F$634,4,FALSE),""))</f>
      </c>
      <c r="G2809" s="76">
        <f>IF($E2809="","",IFERROR(VLOOKUP(TRIM(E2809&amp;""),'Référentiel Articles'!$A$2:$F$634,5,FALSE),""))</f>
      </c>
      <c r="H2809" s="77" t="str">
        <v/>
      </c>
      <c r="I2809" s="76">
        <f>IF($E2809="","",IFERROR(VLOOKUP(TRIM(E2809&amp;""),'Référentiel Articles'!$A$2:$F$634,6,FALSE),""))</f>
      </c>
      <c r="J2809" s="78">
        <f>IF(OR($E2809="",$H2809=""),"",$H2809*$I2809)</f>
      </c>
      <c r="K2809" s="79" t="str">
        <v/>
      </c>
    </row>
    <row r="2810">
      <c r="A2810" s="81" t="str">
        <v/>
      </c>
      <c r="B2810" s="81" t="str">
        <v/>
      </c>
      <c r="C2810" s="83">
        <f>IF($E2810="","",IFERROR(VLOOKUP(TRIM(E2810&amp;""),'Référentiel Articles'!$A$2:$F$634,2,FALSE),""))</f>
      </c>
      <c r="D2810" s="83">
        <f>IF($E2810="","",IFERROR(VLOOKUP(TRIM(E2810&amp;""),'Référentiel Articles'!$A$2:$F$634,3,FALSE),""))</f>
      </c>
      <c r="E2810" s="81" t="str">
        <v/>
      </c>
      <c r="F2810" s="83">
        <f>IF($E2810="","",IFERROR(VLOOKUP(TRIM(E2810&amp;""),'Référentiel Articles'!$A$2:$F$634,4,FALSE),""))</f>
      </c>
      <c r="G2810" s="84">
        <f>IF($E2810="","",IFERROR(VLOOKUP(TRIM(E2810&amp;""),'Référentiel Articles'!$A$2:$F$634,5,FALSE),""))</f>
      </c>
      <c r="H2810" s="85" t="str">
        <v/>
      </c>
      <c r="I2810" s="84">
        <f>IF($E2810="","",IFERROR(VLOOKUP(TRIM(E2810&amp;""),'Référentiel Articles'!$A$2:$F$634,6,FALSE),""))</f>
      </c>
      <c r="J2810" s="90">
        <f>IF(OR($E2810="",$H2810=""),"",$H2810*$I2810)</f>
      </c>
      <c r="K2810" s="87" t="str">
        <v/>
      </c>
    </row>
    <row r="2811">
      <c r="A2811" s="74" t="str">
        <v/>
      </c>
      <c r="B2811" s="74" t="str">
        <v/>
      </c>
      <c r="C2811" s="75">
        <f>IF($E2811="","",IFERROR(VLOOKUP(TRIM(E2811&amp;""),'Référentiel Articles'!$A$2:$F$634,2,FALSE),""))</f>
      </c>
      <c r="D2811" s="75">
        <f>IF($E2811="","",IFERROR(VLOOKUP(TRIM(E2811&amp;""),'Référentiel Articles'!$A$2:$F$634,3,FALSE),""))</f>
      </c>
      <c r="E2811" s="74" t="str">
        <v/>
      </c>
      <c r="F2811" s="75">
        <f>IF($E2811="","",IFERROR(VLOOKUP(TRIM(E2811&amp;""),'Référentiel Articles'!$A$2:$F$634,4,FALSE),""))</f>
      </c>
      <c r="G2811" s="76">
        <f>IF($E2811="","",IFERROR(VLOOKUP(TRIM(E2811&amp;""),'Référentiel Articles'!$A$2:$F$634,5,FALSE),""))</f>
      </c>
      <c r="H2811" s="77" t="str">
        <v/>
      </c>
      <c r="I2811" s="76">
        <f>IF($E2811="","",IFERROR(VLOOKUP(TRIM(E2811&amp;""),'Référentiel Articles'!$A$2:$F$634,6,FALSE),""))</f>
      </c>
      <c r="J2811" s="78">
        <f>IF(OR($E2811="",$H2811=""),"",$H2811*$I2811)</f>
      </c>
      <c r="K2811" s="79" t="str">
        <v/>
      </c>
    </row>
    <row r="2812">
      <c r="A2812" s="81" t="str">
        <v/>
      </c>
      <c r="B2812" s="81" t="str">
        <v/>
      </c>
      <c r="C2812" s="83">
        <f>IF($E2812="","",IFERROR(VLOOKUP(TRIM(E2812&amp;""),'Référentiel Articles'!$A$2:$F$634,2,FALSE),""))</f>
      </c>
      <c r="D2812" s="83">
        <f>IF($E2812="","",IFERROR(VLOOKUP(TRIM(E2812&amp;""),'Référentiel Articles'!$A$2:$F$634,3,FALSE),""))</f>
      </c>
      <c r="E2812" s="81" t="str">
        <v/>
      </c>
      <c r="F2812" s="83">
        <f>IF($E2812="","",IFERROR(VLOOKUP(TRIM(E2812&amp;""),'Référentiel Articles'!$A$2:$F$634,4,FALSE),""))</f>
      </c>
      <c r="G2812" s="84">
        <f>IF($E2812="","",IFERROR(VLOOKUP(TRIM(E2812&amp;""),'Référentiel Articles'!$A$2:$F$634,5,FALSE),""))</f>
      </c>
      <c r="H2812" s="85" t="str">
        <v/>
      </c>
      <c r="I2812" s="84">
        <f>IF($E2812="","",IFERROR(VLOOKUP(TRIM(E2812&amp;""),'Référentiel Articles'!$A$2:$F$634,6,FALSE),""))</f>
      </c>
      <c r="J2812" s="90">
        <f>IF(OR($E2812="",$H2812=""),"",$H2812*$I2812)</f>
      </c>
      <c r="K2812" s="87" t="str">
        <v/>
      </c>
    </row>
    <row r="2813">
      <c r="A2813" s="74" t="str">
        <v/>
      </c>
      <c r="B2813" s="74" t="str">
        <v/>
      </c>
      <c r="C2813" s="75">
        <f>IF($E2813="","",IFERROR(VLOOKUP(TRIM(E2813&amp;""),'Référentiel Articles'!$A$2:$F$634,2,FALSE),""))</f>
      </c>
      <c r="D2813" s="75">
        <f>IF($E2813="","",IFERROR(VLOOKUP(TRIM(E2813&amp;""),'Référentiel Articles'!$A$2:$F$634,3,FALSE),""))</f>
      </c>
      <c r="E2813" s="74" t="str">
        <v/>
      </c>
      <c r="F2813" s="75">
        <f>IF($E2813="","",IFERROR(VLOOKUP(TRIM(E2813&amp;""),'Référentiel Articles'!$A$2:$F$634,4,FALSE),""))</f>
      </c>
      <c r="G2813" s="76">
        <f>IF($E2813="","",IFERROR(VLOOKUP(TRIM(E2813&amp;""),'Référentiel Articles'!$A$2:$F$634,5,FALSE),""))</f>
      </c>
      <c r="H2813" s="77" t="str">
        <v/>
      </c>
      <c r="I2813" s="76">
        <f>IF($E2813="","",IFERROR(VLOOKUP(TRIM(E2813&amp;""),'Référentiel Articles'!$A$2:$F$634,6,FALSE),""))</f>
      </c>
      <c r="J2813" s="78">
        <f>IF(OR($E2813="",$H2813=""),"",$H2813*$I2813)</f>
      </c>
      <c r="K2813" s="79" t="str">
        <v/>
      </c>
    </row>
    <row r="2814">
      <c r="A2814" s="81" t="str">
        <v/>
      </c>
      <c r="B2814" s="81" t="str">
        <v/>
      </c>
      <c r="C2814" s="83">
        <f>IF($E2814="","",IFERROR(VLOOKUP(TRIM(E2814&amp;""),'Référentiel Articles'!$A$2:$F$634,2,FALSE),""))</f>
      </c>
      <c r="D2814" s="83">
        <f>IF($E2814="","",IFERROR(VLOOKUP(TRIM(E2814&amp;""),'Référentiel Articles'!$A$2:$F$634,3,FALSE),""))</f>
      </c>
      <c r="E2814" s="81" t="str">
        <v/>
      </c>
      <c r="F2814" s="83">
        <f>IF($E2814="","",IFERROR(VLOOKUP(TRIM(E2814&amp;""),'Référentiel Articles'!$A$2:$F$634,4,FALSE),""))</f>
      </c>
      <c r="G2814" s="84">
        <f>IF($E2814="","",IFERROR(VLOOKUP(TRIM(E2814&amp;""),'Référentiel Articles'!$A$2:$F$634,5,FALSE),""))</f>
      </c>
      <c r="H2814" s="85" t="str">
        <v/>
      </c>
      <c r="I2814" s="84">
        <f>IF($E2814="","",IFERROR(VLOOKUP(TRIM(E2814&amp;""),'Référentiel Articles'!$A$2:$F$634,6,FALSE),""))</f>
      </c>
      <c r="J2814" s="90">
        <f>IF(OR($E2814="",$H2814=""),"",$H2814*$I2814)</f>
      </c>
      <c r="K2814" s="87" t="str">
        <v/>
      </c>
    </row>
    <row r="2815">
      <c r="A2815" s="74" t="str">
        <v/>
      </c>
      <c r="B2815" s="74" t="str">
        <v/>
      </c>
      <c r="C2815" s="75">
        <f>IF($E2815="","",IFERROR(VLOOKUP(TRIM(E2815&amp;""),'Référentiel Articles'!$A$2:$F$634,2,FALSE),""))</f>
      </c>
      <c r="D2815" s="75">
        <f>IF($E2815="","",IFERROR(VLOOKUP(TRIM(E2815&amp;""),'Référentiel Articles'!$A$2:$F$634,3,FALSE),""))</f>
      </c>
      <c r="E2815" s="74" t="str">
        <v/>
      </c>
      <c r="F2815" s="75">
        <f>IF($E2815="","",IFERROR(VLOOKUP(TRIM(E2815&amp;""),'Référentiel Articles'!$A$2:$F$634,4,FALSE),""))</f>
      </c>
      <c r="G2815" s="76">
        <f>IF($E2815="","",IFERROR(VLOOKUP(TRIM(E2815&amp;""),'Référentiel Articles'!$A$2:$F$634,5,FALSE),""))</f>
      </c>
      <c r="H2815" s="77" t="str">
        <v/>
      </c>
      <c r="I2815" s="76">
        <f>IF($E2815="","",IFERROR(VLOOKUP(TRIM(E2815&amp;""),'Référentiel Articles'!$A$2:$F$634,6,FALSE),""))</f>
      </c>
      <c r="J2815" s="78">
        <f>IF(OR($E2815="",$H2815=""),"",$H2815*$I2815)</f>
      </c>
      <c r="K2815" s="79" t="str">
        <v/>
      </c>
    </row>
    <row r="2816">
      <c r="A2816" s="81" t="str">
        <v/>
      </c>
      <c r="B2816" s="81" t="str">
        <v/>
      </c>
      <c r="C2816" s="83">
        <f>IF($E2816="","",IFERROR(VLOOKUP(TRIM(E2816&amp;""),'Référentiel Articles'!$A$2:$F$634,2,FALSE),""))</f>
      </c>
      <c r="D2816" s="83">
        <f>IF($E2816="","",IFERROR(VLOOKUP(TRIM(E2816&amp;""),'Référentiel Articles'!$A$2:$F$634,3,FALSE),""))</f>
      </c>
      <c r="E2816" s="81" t="str">
        <v/>
      </c>
      <c r="F2816" s="83">
        <f>IF($E2816="","",IFERROR(VLOOKUP(TRIM(E2816&amp;""),'Référentiel Articles'!$A$2:$F$634,4,FALSE),""))</f>
      </c>
      <c r="G2816" s="84">
        <f>IF($E2816="","",IFERROR(VLOOKUP(TRIM(E2816&amp;""),'Référentiel Articles'!$A$2:$F$634,5,FALSE),""))</f>
      </c>
      <c r="H2816" s="85" t="str">
        <v/>
      </c>
      <c r="I2816" s="84">
        <f>IF($E2816="","",IFERROR(VLOOKUP(TRIM(E2816&amp;""),'Référentiel Articles'!$A$2:$F$634,6,FALSE),""))</f>
      </c>
      <c r="J2816" s="90">
        <f>IF(OR($E2816="",$H2816=""),"",$H2816*$I2816)</f>
      </c>
      <c r="K2816" s="87" t="str">
        <v/>
      </c>
    </row>
    <row r="2817">
      <c r="A2817" s="74" t="str">
        <v/>
      </c>
      <c r="B2817" s="74" t="str">
        <v/>
      </c>
      <c r="C2817" s="75">
        <f>IF($E2817="","",IFERROR(VLOOKUP(TRIM(E2817&amp;""),'Référentiel Articles'!$A$2:$F$634,2,FALSE),""))</f>
      </c>
      <c r="D2817" s="75">
        <f>IF($E2817="","",IFERROR(VLOOKUP(TRIM(E2817&amp;""),'Référentiel Articles'!$A$2:$F$634,3,FALSE),""))</f>
      </c>
      <c r="E2817" s="74" t="str">
        <v/>
      </c>
      <c r="F2817" s="75">
        <f>IF($E2817="","",IFERROR(VLOOKUP(TRIM(E2817&amp;""),'Référentiel Articles'!$A$2:$F$634,4,FALSE),""))</f>
      </c>
      <c r="G2817" s="76">
        <f>IF($E2817="","",IFERROR(VLOOKUP(TRIM(E2817&amp;""),'Référentiel Articles'!$A$2:$F$634,5,FALSE),""))</f>
      </c>
      <c r="H2817" s="77" t="str">
        <v/>
      </c>
      <c r="I2817" s="76">
        <f>IF($E2817="","",IFERROR(VLOOKUP(TRIM(E2817&amp;""),'Référentiel Articles'!$A$2:$F$634,6,FALSE),""))</f>
      </c>
      <c r="J2817" s="78">
        <f>IF(OR($E2817="",$H2817=""),"",$H2817*$I2817)</f>
      </c>
      <c r="K2817" s="79" t="str">
        <v/>
      </c>
    </row>
    <row r="2818">
      <c r="A2818" s="81" t="str">
        <v/>
      </c>
      <c r="B2818" s="81" t="str">
        <v/>
      </c>
      <c r="C2818" s="83">
        <f>IF($E2818="","",IFERROR(VLOOKUP(TRIM(E2818&amp;""),'Référentiel Articles'!$A$2:$F$634,2,FALSE),""))</f>
      </c>
      <c r="D2818" s="83">
        <f>IF($E2818="","",IFERROR(VLOOKUP(TRIM(E2818&amp;""),'Référentiel Articles'!$A$2:$F$634,3,FALSE),""))</f>
      </c>
      <c r="E2818" s="81" t="str">
        <v/>
      </c>
      <c r="F2818" s="83">
        <f>IF($E2818="","",IFERROR(VLOOKUP(TRIM(E2818&amp;""),'Référentiel Articles'!$A$2:$F$634,4,FALSE),""))</f>
      </c>
      <c r="G2818" s="84">
        <f>IF($E2818="","",IFERROR(VLOOKUP(TRIM(E2818&amp;""),'Référentiel Articles'!$A$2:$F$634,5,FALSE),""))</f>
      </c>
      <c r="H2818" s="85" t="str">
        <v/>
      </c>
      <c r="I2818" s="84">
        <f>IF($E2818="","",IFERROR(VLOOKUP(TRIM(E2818&amp;""),'Référentiel Articles'!$A$2:$F$634,6,FALSE),""))</f>
      </c>
      <c r="J2818" s="90">
        <f>IF(OR($E2818="",$H2818=""),"",$H2818*$I2818)</f>
      </c>
      <c r="K2818" s="87" t="str">
        <v/>
      </c>
    </row>
    <row r="2819">
      <c r="A2819" s="74" t="str">
        <v/>
      </c>
      <c r="B2819" s="74" t="str">
        <v/>
      </c>
      <c r="C2819" s="75">
        <f>IF($E2819="","",IFERROR(VLOOKUP(TRIM(E2819&amp;""),'Référentiel Articles'!$A$2:$F$634,2,FALSE),""))</f>
      </c>
      <c r="D2819" s="75">
        <f>IF($E2819="","",IFERROR(VLOOKUP(TRIM(E2819&amp;""),'Référentiel Articles'!$A$2:$F$634,3,FALSE),""))</f>
      </c>
      <c r="E2819" s="74" t="str">
        <v/>
      </c>
      <c r="F2819" s="75">
        <f>IF($E2819="","",IFERROR(VLOOKUP(TRIM(E2819&amp;""),'Référentiel Articles'!$A$2:$F$634,4,FALSE),""))</f>
      </c>
      <c r="G2819" s="76">
        <f>IF($E2819="","",IFERROR(VLOOKUP(TRIM(E2819&amp;""),'Référentiel Articles'!$A$2:$F$634,5,FALSE),""))</f>
      </c>
      <c r="H2819" s="77" t="str">
        <v/>
      </c>
      <c r="I2819" s="76">
        <f>IF($E2819="","",IFERROR(VLOOKUP(TRIM(E2819&amp;""),'Référentiel Articles'!$A$2:$F$634,6,FALSE),""))</f>
      </c>
      <c r="J2819" s="78">
        <f>IF(OR($E2819="",$H2819=""),"",$H2819*$I2819)</f>
      </c>
      <c r="K2819" s="79" t="str">
        <v/>
      </c>
    </row>
    <row r="2820">
      <c r="A2820" s="81" t="str">
        <v/>
      </c>
      <c r="B2820" s="81" t="str">
        <v/>
      </c>
      <c r="C2820" s="83">
        <f>IF($E2820="","",IFERROR(VLOOKUP(TRIM(E2820&amp;""),'Référentiel Articles'!$A$2:$F$634,2,FALSE),""))</f>
      </c>
      <c r="D2820" s="83">
        <f>IF($E2820="","",IFERROR(VLOOKUP(TRIM(E2820&amp;""),'Référentiel Articles'!$A$2:$F$634,3,FALSE),""))</f>
      </c>
      <c r="E2820" s="81" t="str">
        <v/>
      </c>
      <c r="F2820" s="83">
        <f>IF($E2820="","",IFERROR(VLOOKUP(TRIM(E2820&amp;""),'Référentiel Articles'!$A$2:$F$634,4,FALSE),""))</f>
      </c>
      <c r="G2820" s="84">
        <f>IF($E2820="","",IFERROR(VLOOKUP(TRIM(E2820&amp;""),'Référentiel Articles'!$A$2:$F$634,5,FALSE),""))</f>
      </c>
      <c r="H2820" s="85" t="str">
        <v/>
      </c>
      <c r="I2820" s="84">
        <f>IF($E2820="","",IFERROR(VLOOKUP(TRIM(E2820&amp;""),'Référentiel Articles'!$A$2:$F$634,6,FALSE),""))</f>
      </c>
      <c r="J2820" s="90">
        <f>IF(OR($E2820="",$H2820=""),"",$H2820*$I2820)</f>
      </c>
      <c r="K2820" s="87" t="str">
        <v/>
      </c>
    </row>
    <row r="2821">
      <c r="A2821" s="74" t="str">
        <v/>
      </c>
      <c r="B2821" s="74" t="str">
        <v/>
      </c>
      <c r="C2821" s="75">
        <f>IF($E2821="","",IFERROR(VLOOKUP(TRIM(E2821&amp;""),'Référentiel Articles'!$A$2:$F$634,2,FALSE),""))</f>
      </c>
      <c r="D2821" s="75">
        <f>IF($E2821="","",IFERROR(VLOOKUP(TRIM(E2821&amp;""),'Référentiel Articles'!$A$2:$F$634,3,FALSE),""))</f>
      </c>
      <c r="E2821" s="74" t="str">
        <v/>
      </c>
      <c r="F2821" s="75">
        <f>IF($E2821="","",IFERROR(VLOOKUP(TRIM(E2821&amp;""),'Référentiel Articles'!$A$2:$F$634,4,FALSE),""))</f>
      </c>
      <c r="G2821" s="76">
        <f>IF($E2821="","",IFERROR(VLOOKUP(TRIM(E2821&amp;""),'Référentiel Articles'!$A$2:$F$634,5,FALSE),""))</f>
      </c>
      <c r="H2821" s="77" t="str">
        <v/>
      </c>
      <c r="I2821" s="76">
        <f>IF($E2821="","",IFERROR(VLOOKUP(TRIM(E2821&amp;""),'Référentiel Articles'!$A$2:$F$634,6,FALSE),""))</f>
      </c>
      <c r="J2821" s="78">
        <f>IF(OR($E2821="",$H2821=""),"",$H2821*$I2821)</f>
      </c>
      <c r="K2821" s="79" t="str">
        <v/>
      </c>
    </row>
    <row r="2822">
      <c r="A2822" s="81" t="str">
        <v/>
      </c>
      <c r="B2822" s="81" t="str">
        <v/>
      </c>
      <c r="C2822" s="83">
        <f>IF($E2822="","",IFERROR(VLOOKUP(TRIM(E2822&amp;""),'Référentiel Articles'!$A$2:$F$634,2,FALSE),""))</f>
      </c>
      <c r="D2822" s="83">
        <f>IF($E2822="","",IFERROR(VLOOKUP(TRIM(E2822&amp;""),'Référentiel Articles'!$A$2:$F$634,3,FALSE),""))</f>
      </c>
      <c r="E2822" s="81" t="str">
        <v/>
      </c>
      <c r="F2822" s="83">
        <f>IF($E2822="","",IFERROR(VLOOKUP(TRIM(E2822&amp;""),'Référentiel Articles'!$A$2:$F$634,4,FALSE),""))</f>
      </c>
      <c r="G2822" s="84">
        <f>IF($E2822="","",IFERROR(VLOOKUP(TRIM(E2822&amp;""),'Référentiel Articles'!$A$2:$F$634,5,FALSE),""))</f>
      </c>
      <c r="H2822" s="85" t="str">
        <v/>
      </c>
      <c r="I2822" s="84">
        <f>IF($E2822="","",IFERROR(VLOOKUP(TRIM(E2822&amp;""),'Référentiel Articles'!$A$2:$F$634,6,FALSE),""))</f>
      </c>
      <c r="J2822" s="90">
        <f>IF(OR($E2822="",$H2822=""),"",$H2822*$I2822)</f>
      </c>
      <c r="K2822" s="87" t="str">
        <v/>
      </c>
    </row>
    <row r="2823">
      <c r="A2823" s="74" t="str">
        <v/>
      </c>
      <c r="B2823" s="74" t="str">
        <v/>
      </c>
      <c r="C2823" s="75">
        <f>IF($E2823="","",IFERROR(VLOOKUP(TRIM(E2823&amp;""),'Référentiel Articles'!$A$2:$F$634,2,FALSE),""))</f>
      </c>
      <c r="D2823" s="75">
        <f>IF($E2823="","",IFERROR(VLOOKUP(TRIM(E2823&amp;""),'Référentiel Articles'!$A$2:$F$634,3,FALSE),""))</f>
      </c>
      <c r="E2823" s="74" t="str">
        <v/>
      </c>
      <c r="F2823" s="75">
        <f>IF($E2823="","",IFERROR(VLOOKUP(TRIM(E2823&amp;""),'Référentiel Articles'!$A$2:$F$634,4,FALSE),""))</f>
      </c>
      <c r="G2823" s="76">
        <f>IF($E2823="","",IFERROR(VLOOKUP(TRIM(E2823&amp;""),'Référentiel Articles'!$A$2:$F$634,5,FALSE),""))</f>
      </c>
      <c r="H2823" s="77" t="str">
        <v/>
      </c>
      <c r="I2823" s="76">
        <f>IF($E2823="","",IFERROR(VLOOKUP(TRIM(E2823&amp;""),'Référentiel Articles'!$A$2:$F$634,6,FALSE),""))</f>
      </c>
      <c r="J2823" s="78">
        <f>IF(OR($E2823="",$H2823=""),"",$H2823*$I2823)</f>
      </c>
      <c r="K2823" s="79" t="str">
        <v/>
      </c>
    </row>
    <row r="2824">
      <c r="A2824" s="81" t="str">
        <v/>
      </c>
      <c r="B2824" s="81" t="str">
        <v/>
      </c>
      <c r="C2824" s="83">
        <f>IF($E2824="","",IFERROR(VLOOKUP(TRIM(E2824&amp;""),'Référentiel Articles'!$A$2:$F$634,2,FALSE),""))</f>
      </c>
      <c r="D2824" s="83">
        <f>IF($E2824="","",IFERROR(VLOOKUP(TRIM(E2824&amp;""),'Référentiel Articles'!$A$2:$F$634,3,FALSE),""))</f>
      </c>
      <c r="E2824" s="81" t="str">
        <v/>
      </c>
      <c r="F2824" s="83">
        <f>IF($E2824="","",IFERROR(VLOOKUP(TRIM(E2824&amp;""),'Référentiel Articles'!$A$2:$F$634,4,FALSE),""))</f>
      </c>
      <c r="G2824" s="84">
        <f>IF($E2824="","",IFERROR(VLOOKUP(TRIM(E2824&amp;""),'Référentiel Articles'!$A$2:$F$634,5,FALSE),""))</f>
      </c>
      <c r="H2824" s="85" t="str">
        <v/>
      </c>
      <c r="I2824" s="84">
        <f>IF($E2824="","",IFERROR(VLOOKUP(TRIM(E2824&amp;""),'Référentiel Articles'!$A$2:$F$634,6,FALSE),""))</f>
      </c>
      <c r="J2824" s="90">
        <f>IF(OR($E2824="",$H2824=""),"",$H2824*$I2824)</f>
      </c>
      <c r="K2824" s="87" t="str">
        <v/>
      </c>
    </row>
    <row r="2825">
      <c r="A2825" s="74" t="str">
        <v/>
      </c>
      <c r="B2825" s="74" t="str">
        <v/>
      </c>
      <c r="C2825" s="75">
        <f>IF($E2825="","",IFERROR(VLOOKUP(TRIM(E2825&amp;""),'Référentiel Articles'!$A$2:$F$634,2,FALSE),""))</f>
      </c>
      <c r="D2825" s="75">
        <f>IF($E2825="","",IFERROR(VLOOKUP(TRIM(E2825&amp;""),'Référentiel Articles'!$A$2:$F$634,3,FALSE),""))</f>
      </c>
      <c r="E2825" s="74" t="str">
        <v/>
      </c>
      <c r="F2825" s="75">
        <f>IF($E2825="","",IFERROR(VLOOKUP(TRIM(E2825&amp;""),'Référentiel Articles'!$A$2:$F$634,4,FALSE),""))</f>
      </c>
      <c r="G2825" s="76">
        <f>IF($E2825="","",IFERROR(VLOOKUP(TRIM(E2825&amp;""),'Référentiel Articles'!$A$2:$F$634,5,FALSE),""))</f>
      </c>
      <c r="H2825" s="77" t="str">
        <v/>
      </c>
      <c r="I2825" s="76">
        <f>IF($E2825="","",IFERROR(VLOOKUP(TRIM(E2825&amp;""),'Référentiel Articles'!$A$2:$F$634,6,FALSE),""))</f>
      </c>
      <c r="J2825" s="78">
        <f>IF(OR($E2825="",$H2825=""),"",$H2825*$I2825)</f>
      </c>
      <c r="K2825" s="79" t="str">
        <v/>
      </c>
    </row>
    <row r="2826">
      <c r="A2826" s="81" t="str">
        <v/>
      </c>
      <c r="B2826" s="81" t="str">
        <v/>
      </c>
      <c r="C2826" s="83">
        <f>IF($E2826="","",IFERROR(VLOOKUP(TRIM(E2826&amp;""),'Référentiel Articles'!$A$2:$F$634,2,FALSE),""))</f>
      </c>
      <c r="D2826" s="83">
        <f>IF($E2826="","",IFERROR(VLOOKUP(TRIM(E2826&amp;""),'Référentiel Articles'!$A$2:$F$634,3,FALSE),""))</f>
      </c>
      <c r="E2826" s="81" t="str">
        <v/>
      </c>
      <c r="F2826" s="83">
        <f>IF($E2826="","",IFERROR(VLOOKUP(TRIM(E2826&amp;""),'Référentiel Articles'!$A$2:$F$634,4,FALSE),""))</f>
      </c>
      <c r="G2826" s="84">
        <f>IF($E2826="","",IFERROR(VLOOKUP(TRIM(E2826&amp;""),'Référentiel Articles'!$A$2:$F$634,5,FALSE),""))</f>
      </c>
      <c r="H2826" s="85" t="str">
        <v/>
      </c>
      <c r="I2826" s="84">
        <f>IF($E2826="","",IFERROR(VLOOKUP(TRIM(E2826&amp;""),'Référentiel Articles'!$A$2:$F$634,6,FALSE),""))</f>
      </c>
      <c r="J2826" s="90">
        <f>IF(OR($E2826="",$H2826=""),"",$H2826*$I2826)</f>
      </c>
      <c r="K2826" s="87" t="str">
        <v/>
      </c>
    </row>
    <row r="2827">
      <c r="A2827" s="74" t="str">
        <v/>
      </c>
      <c r="B2827" s="74" t="str">
        <v/>
      </c>
      <c r="C2827" s="75">
        <f>IF($E2827="","",IFERROR(VLOOKUP(TRIM(E2827&amp;""),'Référentiel Articles'!$A$2:$F$634,2,FALSE),""))</f>
      </c>
      <c r="D2827" s="75">
        <f>IF($E2827="","",IFERROR(VLOOKUP(TRIM(E2827&amp;""),'Référentiel Articles'!$A$2:$F$634,3,FALSE),""))</f>
      </c>
      <c r="E2827" s="74" t="str">
        <v/>
      </c>
      <c r="F2827" s="75">
        <f>IF($E2827="","",IFERROR(VLOOKUP(TRIM(E2827&amp;""),'Référentiel Articles'!$A$2:$F$634,4,FALSE),""))</f>
      </c>
      <c r="G2827" s="76">
        <f>IF($E2827="","",IFERROR(VLOOKUP(TRIM(E2827&amp;""),'Référentiel Articles'!$A$2:$F$634,5,FALSE),""))</f>
      </c>
      <c r="H2827" s="77" t="str">
        <v/>
      </c>
      <c r="I2827" s="76">
        <f>IF($E2827="","",IFERROR(VLOOKUP(TRIM(E2827&amp;""),'Référentiel Articles'!$A$2:$F$634,6,FALSE),""))</f>
      </c>
      <c r="J2827" s="78">
        <f>IF(OR($E2827="",$H2827=""),"",$H2827*$I2827)</f>
      </c>
      <c r="K2827" s="79" t="str">
        <v/>
      </c>
    </row>
    <row r="2828">
      <c r="A2828" s="81" t="str">
        <v/>
      </c>
      <c r="B2828" s="81" t="str">
        <v/>
      </c>
      <c r="C2828" s="83">
        <f>IF($E2828="","",IFERROR(VLOOKUP(TRIM(E2828&amp;""),'Référentiel Articles'!$A$2:$F$634,2,FALSE),""))</f>
      </c>
      <c r="D2828" s="83">
        <f>IF($E2828="","",IFERROR(VLOOKUP(TRIM(E2828&amp;""),'Référentiel Articles'!$A$2:$F$634,3,FALSE),""))</f>
      </c>
      <c r="E2828" s="81" t="str">
        <v/>
      </c>
      <c r="F2828" s="83">
        <f>IF($E2828="","",IFERROR(VLOOKUP(TRIM(E2828&amp;""),'Référentiel Articles'!$A$2:$F$634,4,FALSE),""))</f>
      </c>
      <c r="G2828" s="84">
        <f>IF($E2828="","",IFERROR(VLOOKUP(TRIM(E2828&amp;""),'Référentiel Articles'!$A$2:$F$634,5,FALSE),""))</f>
      </c>
      <c r="H2828" s="85" t="str">
        <v/>
      </c>
      <c r="I2828" s="84">
        <f>IF($E2828="","",IFERROR(VLOOKUP(TRIM(E2828&amp;""),'Référentiel Articles'!$A$2:$F$634,6,FALSE),""))</f>
      </c>
      <c r="J2828" s="90">
        <f>IF(OR($E2828="",$H2828=""),"",$H2828*$I2828)</f>
      </c>
      <c r="K2828" s="87" t="str">
        <v/>
      </c>
    </row>
    <row r="2829">
      <c r="A2829" s="74" t="str">
        <v/>
      </c>
      <c r="B2829" s="74" t="str">
        <v/>
      </c>
      <c r="C2829" s="75">
        <f>IF($E2829="","",IFERROR(VLOOKUP(TRIM(E2829&amp;""),'Référentiel Articles'!$A$2:$F$634,2,FALSE),""))</f>
      </c>
      <c r="D2829" s="75">
        <f>IF($E2829="","",IFERROR(VLOOKUP(TRIM(E2829&amp;""),'Référentiel Articles'!$A$2:$F$634,3,FALSE),""))</f>
      </c>
      <c r="E2829" s="74" t="str">
        <v/>
      </c>
      <c r="F2829" s="75">
        <f>IF($E2829="","",IFERROR(VLOOKUP(TRIM(E2829&amp;""),'Référentiel Articles'!$A$2:$F$634,4,FALSE),""))</f>
      </c>
      <c r="G2829" s="76">
        <f>IF($E2829="","",IFERROR(VLOOKUP(TRIM(E2829&amp;""),'Référentiel Articles'!$A$2:$F$634,5,FALSE),""))</f>
      </c>
      <c r="H2829" s="77" t="str">
        <v/>
      </c>
      <c r="I2829" s="76">
        <f>IF($E2829="","",IFERROR(VLOOKUP(TRIM(E2829&amp;""),'Référentiel Articles'!$A$2:$F$634,6,FALSE),""))</f>
      </c>
      <c r="J2829" s="78">
        <f>IF(OR($E2829="",$H2829=""),"",$H2829*$I2829)</f>
      </c>
      <c r="K2829" s="79" t="str">
        <v/>
      </c>
    </row>
    <row r="2830">
      <c r="A2830" s="81" t="str">
        <v/>
      </c>
      <c r="B2830" s="81" t="str">
        <v/>
      </c>
      <c r="C2830" s="83">
        <f>IF($E2830="","",IFERROR(VLOOKUP(TRIM(E2830&amp;""),'Référentiel Articles'!$A$2:$F$634,2,FALSE),""))</f>
      </c>
      <c r="D2830" s="83">
        <f>IF($E2830="","",IFERROR(VLOOKUP(TRIM(E2830&amp;""),'Référentiel Articles'!$A$2:$F$634,3,FALSE),""))</f>
      </c>
      <c r="E2830" s="81" t="str">
        <v/>
      </c>
      <c r="F2830" s="83">
        <f>IF($E2830="","",IFERROR(VLOOKUP(TRIM(E2830&amp;""),'Référentiel Articles'!$A$2:$F$634,4,FALSE),""))</f>
      </c>
      <c r="G2830" s="84">
        <f>IF($E2830="","",IFERROR(VLOOKUP(TRIM(E2830&amp;""),'Référentiel Articles'!$A$2:$F$634,5,FALSE),""))</f>
      </c>
      <c r="H2830" s="85" t="str">
        <v/>
      </c>
      <c r="I2830" s="84">
        <f>IF($E2830="","",IFERROR(VLOOKUP(TRIM(E2830&amp;""),'Référentiel Articles'!$A$2:$F$634,6,FALSE),""))</f>
      </c>
      <c r="J2830" s="90">
        <f>IF(OR($E2830="",$H2830=""),"",$H2830*$I2830)</f>
      </c>
      <c r="K2830" s="87" t="str">
        <v/>
      </c>
    </row>
    <row r="2831">
      <c r="A2831" s="74" t="str">
        <v/>
      </c>
      <c r="B2831" s="74" t="str">
        <v/>
      </c>
      <c r="C2831" s="75">
        <f>IF($E2831="","",IFERROR(VLOOKUP(TRIM(E2831&amp;""),'Référentiel Articles'!$A$2:$F$634,2,FALSE),""))</f>
      </c>
      <c r="D2831" s="75">
        <f>IF($E2831="","",IFERROR(VLOOKUP(TRIM(E2831&amp;""),'Référentiel Articles'!$A$2:$F$634,3,FALSE),""))</f>
      </c>
      <c r="E2831" s="74" t="str">
        <v/>
      </c>
      <c r="F2831" s="75">
        <f>IF($E2831="","",IFERROR(VLOOKUP(TRIM(E2831&amp;""),'Référentiel Articles'!$A$2:$F$634,4,FALSE),""))</f>
      </c>
      <c r="G2831" s="76">
        <f>IF($E2831="","",IFERROR(VLOOKUP(TRIM(E2831&amp;""),'Référentiel Articles'!$A$2:$F$634,5,FALSE),""))</f>
      </c>
      <c r="H2831" s="77" t="str">
        <v/>
      </c>
      <c r="I2831" s="76">
        <f>IF($E2831="","",IFERROR(VLOOKUP(TRIM(E2831&amp;""),'Référentiel Articles'!$A$2:$F$634,6,FALSE),""))</f>
      </c>
      <c r="J2831" s="78">
        <f>IF(OR($E2831="",$H2831=""),"",$H2831*$I2831)</f>
      </c>
      <c r="K2831" s="79" t="str">
        <v/>
      </c>
    </row>
    <row r="2832">
      <c r="A2832" s="81" t="str">
        <v/>
      </c>
      <c r="B2832" s="81" t="str">
        <v/>
      </c>
      <c r="C2832" s="83">
        <f>IF($E2832="","",IFERROR(VLOOKUP(TRIM(E2832&amp;""),'Référentiel Articles'!$A$2:$F$634,2,FALSE),""))</f>
      </c>
      <c r="D2832" s="83">
        <f>IF($E2832="","",IFERROR(VLOOKUP(TRIM(E2832&amp;""),'Référentiel Articles'!$A$2:$F$634,3,FALSE),""))</f>
      </c>
      <c r="E2832" s="81" t="str">
        <v/>
      </c>
      <c r="F2832" s="83">
        <f>IF($E2832="","",IFERROR(VLOOKUP(TRIM(E2832&amp;""),'Référentiel Articles'!$A$2:$F$634,4,FALSE),""))</f>
      </c>
      <c r="G2832" s="84">
        <f>IF($E2832="","",IFERROR(VLOOKUP(TRIM(E2832&amp;""),'Référentiel Articles'!$A$2:$F$634,5,FALSE),""))</f>
      </c>
      <c r="H2832" s="85" t="str">
        <v/>
      </c>
      <c r="I2832" s="84">
        <f>IF($E2832="","",IFERROR(VLOOKUP(TRIM(E2832&amp;""),'Référentiel Articles'!$A$2:$F$634,6,FALSE),""))</f>
      </c>
      <c r="J2832" s="90">
        <f>IF(OR($E2832="",$H2832=""),"",$H2832*$I2832)</f>
      </c>
      <c r="K2832" s="87" t="str">
        <v/>
      </c>
    </row>
    <row r="2833">
      <c r="A2833" s="74" t="str">
        <v/>
      </c>
      <c r="B2833" s="74" t="str">
        <v/>
      </c>
      <c r="C2833" s="75">
        <f>IF($E2833="","",IFERROR(VLOOKUP(TRIM(E2833&amp;""),'Référentiel Articles'!$A$2:$F$634,2,FALSE),""))</f>
      </c>
      <c r="D2833" s="75">
        <f>IF($E2833="","",IFERROR(VLOOKUP(TRIM(E2833&amp;""),'Référentiel Articles'!$A$2:$F$634,3,FALSE),""))</f>
      </c>
      <c r="E2833" s="74" t="str">
        <v/>
      </c>
      <c r="F2833" s="75">
        <f>IF($E2833="","",IFERROR(VLOOKUP(TRIM(E2833&amp;""),'Référentiel Articles'!$A$2:$F$634,4,FALSE),""))</f>
      </c>
      <c r="G2833" s="76">
        <f>IF($E2833="","",IFERROR(VLOOKUP(TRIM(E2833&amp;""),'Référentiel Articles'!$A$2:$F$634,5,FALSE),""))</f>
      </c>
      <c r="H2833" s="77" t="str">
        <v/>
      </c>
      <c r="I2833" s="76">
        <f>IF($E2833="","",IFERROR(VLOOKUP(TRIM(E2833&amp;""),'Référentiel Articles'!$A$2:$F$634,6,FALSE),""))</f>
      </c>
      <c r="J2833" s="78">
        <f>IF(OR($E2833="",$H2833=""),"",$H2833*$I2833)</f>
      </c>
      <c r="K2833" s="79" t="str">
        <v/>
      </c>
    </row>
    <row r="2834">
      <c r="A2834" s="81" t="str">
        <v/>
      </c>
      <c r="B2834" s="81" t="str">
        <v/>
      </c>
      <c r="C2834" s="83">
        <f>IF($E2834="","",IFERROR(VLOOKUP(TRIM(E2834&amp;""),'Référentiel Articles'!$A$2:$F$634,2,FALSE),""))</f>
      </c>
      <c r="D2834" s="83">
        <f>IF($E2834="","",IFERROR(VLOOKUP(TRIM(E2834&amp;""),'Référentiel Articles'!$A$2:$F$634,3,FALSE),""))</f>
      </c>
      <c r="E2834" s="81" t="str">
        <v/>
      </c>
      <c r="F2834" s="83">
        <f>IF($E2834="","",IFERROR(VLOOKUP(TRIM(E2834&amp;""),'Référentiel Articles'!$A$2:$F$634,4,FALSE),""))</f>
      </c>
      <c r="G2834" s="84">
        <f>IF($E2834="","",IFERROR(VLOOKUP(TRIM(E2834&amp;""),'Référentiel Articles'!$A$2:$F$634,5,FALSE),""))</f>
      </c>
      <c r="H2834" s="85" t="str">
        <v/>
      </c>
      <c r="I2834" s="84">
        <f>IF($E2834="","",IFERROR(VLOOKUP(TRIM(E2834&amp;""),'Référentiel Articles'!$A$2:$F$634,6,FALSE),""))</f>
      </c>
      <c r="J2834" s="90">
        <f>IF(OR($E2834="",$H2834=""),"",$H2834*$I2834)</f>
      </c>
      <c r="K2834" s="87" t="str">
        <v/>
      </c>
    </row>
    <row r="2835">
      <c r="A2835" s="74" t="str">
        <v/>
      </c>
      <c r="B2835" s="74" t="str">
        <v/>
      </c>
      <c r="C2835" s="75">
        <f>IF($E2835="","",IFERROR(VLOOKUP(TRIM(E2835&amp;""),'Référentiel Articles'!$A$2:$F$634,2,FALSE),""))</f>
      </c>
      <c r="D2835" s="75">
        <f>IF($E2835="","",IFERROR(VLOOKUP(TRIM(E2835&amp;""),'Référentiel Articles'!$A$2:$F$634,3,FALSE),""))</f>
      </c>
      <c r="E2835" s="74" t="str">
        <v/>
      </c>
      <c r="F2835" s="75">
        <f>IF($E2835="","",IFERROR(VLOOKUP(TRIM(E2835&amp;""),'Référentiel Articles'!$A$2:$F$634,4,FALSE),""))</f>
      </c>
      <c r="G2835" s="76">
        <f>IF($E2835="","",IFERROR(VLOOKUP(TRIM(E2835&amp;""),'Référentiel Articles'!$A$2:$F$634,5,FALSE),""))</f>
      </c>
      <c r="H2835" s="77" t="str">
        <v/>
      </c>
      <c r="I2835" s="76">
        <f>IF($E2835="","",IFERROR(VLOOKUP(TRIM(E2835&amp;""),'Référentiel Articles'!$A$2:$F$634,6,FALSE),""))</f>
      </c>
      <c r="J2835" s="78">
        <f>IF(OR($E2835="",$H2835=""),"",$H2835*$I2835)</f>
      </c>
      <c r="K2835" s="79" t="str">
        <v/>
      </c>
    </row>
    <row r="2836">
      <c r="A2836" s="81" t="str">
        <v/>
      </c>
      <c r="B2836" s="81" t="str">
        <v/>
      </c>
      <c r="C2836" s="83">
        <f>IF($E2836="","",IFERROR(VLOOKUP(TRIM(E2836&amp;""),'Référentiel Articles'!$A$2:$F$634,2,FALSE),""))</f>
      </c>
      <c r="D2836" s="83">
        <f>IF($E2836="","",IFERROR(VLOOKUP(TRIM(E2836&amp;""),'Référentiel Articles'!$A$2:$F$634,3,FALSE),""))</f>
      </c>
      <c r="E2836" s="81" t="str">
        <v/>
      </c>
      <c r="F2836" s="83">
        <f>IF($E2836="","",IFERROR(VLOOKUP(TRIM(E2836&amp;""),'Référentiel Articles'!$A$2:$F$634,4,FALSE),""))</f>
      </c>
      <c r="G2836" s="84">
        <f>IF($E2836="","",IFERROR(VLOOKUP(TRIM(E2836&amp;""),'Référentiel Articles'!$A$2:$F$634,5,FALSE),""))</f>
      </c>
      <c r="H2836" s="85" t="str">
        <v/>
      </c>
      <c r="I2836" s="84">
        <f>IF($E2836="","",IFERROR(VLOOKUP(TRIM(E2836&amp;""),'Référentiel Articles'!$A$2:$F$634,6,FALSE),""))</f>
      </c>
      <c r="J2836" s="90">
        <f>IF(OR($E2836="",$H2836=""),"",$H2836*$I2836)</f>
      </c>
      <c r="K2836" s="87" t="str">
        <v/>
      </c>
    </row>
    <row r="2837">
      <c r="A2837" s="74" t="str">
        <v/>
      </c>
      <c r="B2837" s="74" t="str">
        <v/>
      </c>
      <c r="C2837" s="75">
        <f>IF($E2837="","",IFERROR(VLOOKUP(TRIM(E2837&amp;""),'Référentiel Articles'!$A$2:$F$634,2,FALSE),""))</f>
      </c>
      <c r="D2837" s="75">
        <f>IF($E2837="","",IFERROR(VLOOKUP(TRIM(E2837&amp;""),'Référentiel Articles'!$A$2:$F$634,3,FALSE),""))</f>
      </c>
      <c r="E2837" s="74" t="str">
        <v/>
      </c>
      <c r="F2837" s="75">
        <f>IF($E2837="","",IFERROR(VLOOKUP(TRIM(E2837&amp;""),'Référentiel Articles'!$A$2:$F$634,4,FALSE),""))</f>
      </c>
      <c r="G2837" s="76">
        <f>IF($E2837="","",IFERROR(VLOOKUP(TRIM(E2837&amp;""),'Référentiel Articles'!$A$2:$F$634,5,FALSE),""))</f>
      </c>
      <c r="H2837" s="77" t="str">
        <v/>
      </c>
      <c r="I2837" s="76">
        <f>IF($E2837="","",IFERROR(VLOOKUP(TRIM(E2837&amp;""),'Référentiel Articles'!$A$2:$F$634,6,FALSE),""))</f>
      </c>
      <c r="J2837" s="78">
        <f>IF(OR($E2837="",$H2837=""),"",$H2837*$I2837)</f>
      </c>
      <c r="K2837" s="79" t="str">
        <v/>
      </c>
    </row>
    <row r="2838">
      <c r="A2838" s="81" t="str">
        <v/>
      </c>
      <c r="B2838" s="81" t="str">
        <v/>
      </c>
      <c r="C2838" s="83">
        <f>IF($E2838="","",IFERROR(VLOOKUP(TRIM(E2838&amp;""),'Référentiel Articles'!$A$2:$F$634,2,FALSE),""))</f>
      </c>
      <c r="D2838" s="83">
        <f>IF($E2838="","",IFERROR(VLOOKUP(TRIM(E2838&amp;""),'Référentiel Articles'!$A$2:$F$634,3,FALSE),""))</f>
      </c>
      <c r="E2838" s="81" t="str">
        <v/>
      </c>
      <c r="F2838" s="83">
        <f>IF($E2838="","",IFERROR(VLOOKUP(TRIM(E2838&amp;""),'Référentiel Articles'!$A$2:$F$634,4,FALSE),""))</f>
      </c>
      <c r="G2838" s="84">
        <f>IF($E2838="","",IFERROR(VLOOKUP(TRIM(E2838&amp;""),'Référentiel Articles'!$A$2:$F$634,5,FALSE),""))</f>
      </c>
      <c r="H2838" s="85" t="str">
        <v/>
      </c>
      <c r="I2838" s="84">
        <f>IF($E2838="","",IFERROR(VLOOKUP(TRIM(E2838&amp;""),'Référentiel Articles'!$A$2:$F$634,6,FALSE),""))</f>
      </c>
      <c r="J2838" s="90">
        <f>IF(OR($E2838="",$H2838=""),"",$H2838*$I2838)</f>
      </c>
      <c r="K2838" s="87" t="str">
        <v/>
      </c>
    </row>
    <row r="2839">
      <c r="A2839" s="74" t="str">
        <v/>
      </c>
      <c r="B2839" s="74" t="str">
        <v/>
      </c>
      <c r="C2839" s="75">
        <f>IF($E2839="","",IFERROR(VLOOKUP(TRIM(E2839&amp;""),'Référentiel Articles'!$A$2:$F$634,2,FALSE),""))</f>
      </c>
      <c r="D2839" s="75">
        <f>IF($E2839="","",IFERROR(VLOOKUP(TRIM(E2839&amp;""),'Référentiel Articles'!$A$2:$F$634,3,FALSE),""))</f>
      </c>
      <c r="E2839" s="74" t="str">
        <v/>
      </c>
      <c r="F2839" s="75">
        <f>IF($E2839="","",IFERROR(VLOOKUP(TRIM(E2839&amp;""),'Référentiel Articles'!$A$2:$F$634,4,FALSE),""))</f>
      </c>
      <c r="G2839" s="76">
        <f>IF($E2839="","",IFERROR(VLOOKUP(TRIM(E2839&amp;""),'Référentiel Articles'!$A$2:$F$634,5,FALSE),""))</f>
      </c>
      <c r="H2839" s="77" t="str">
        <v/>
      </c>
      <c r="I2839" s="76">
        <f>IF($E2839="","",IFERROR(VLOOKUP(TRIM(E2839&amp;""),'Référentiel Articles'!$A$2:$F$634,6,FALSE),""))</f>
      </c>
      <c r="J2839" s="78">
        <f>IF(OR($E2839="",$H2839=""),"",$H2839*$I2839)</f>
      </c>
      <c r="K2839" s="79" t="str">
        <v/>
      </c>
    </row>
    <row r="2840">
      <c r="A2840" s="81" t="str">
        <v/>
      </c>
      <c r="B2840" s="81" t="str">
        <v/>
      </c>
      <c r="C2840" s="83">
        <f>IF($E2840="","",IFERROR(VLOOKUP(TRIM(E2840&amp;""),'Référentiel Articles'!$A$2:$F$634,2,FALSE),""))</f>
      </c>
      <c r="D2840" s="83">
        <f>IF($E2840="","",IFERROR(VLOOKUP(TRIM(E2840&amp;""),'Référentiel Articles'!$A$2:$F$634,3,FALSE),""))</f>
      </c>
      <c r="E2840" s="81" t="str">
        <v/>
      </c>
      <c r="F2840" s="83">
        <f>IF($E2840="","",IFERROR(VLOOKUP(TRIM(E2840&amp;""),'Référentiel Articles'!$A$2:$F$634,4,FALSE),""))</f>
      </c>
      <c r="G2840" s="84">
        <f>IF($E2840="","",IFERROR(VLOOKUP(TRIM(E2840&amp;""),'Référentiel Articles'!$A$2:$F$634,5,FALSE),""))</f>
      </c>
      <c r="H2840" s="85" t="str">
        <v/>
      </c>
      <c r="I2840" s="84">
        <f>IF($E2840="","",IFERROR(VLOOKUP(TRIM(E2840&amp;""),'Référentiel Articles'!$A$2:$F$634,6,FALSE),""))</f>
      </c>
      <c r="J2840" s="90">
        <f>IF(OR($E2840="",$H2840=""),"",$H2840*$I2840)</f>
      </c>
      <c r="K2840" s="87" t="str">
        <v/>
      </c>
    </row>
    <row r="2841">
      <c r="A2841" s="74" t="str">
        <v/>
      </c>
      <c r="B2841" s="74" t="str">
        <v/>
      </c>
      <c r="C2841" s="75">
        <f>IF($E2841="","",IFERROR(VLOOKUP(TRIM(E2841&amp;""),'Référentiel Articles'!$A$2:$F$634,2,FALSE),""))</f>
      </c>
      <c r="D2841" s="75">
        <f>IF($E2841="","",IFERROR(VLOOKUP(TRIM(E2841&amp;""),'Référentiel Articles'!$A$2:$F$634,3,FALSE),""))</f>
      </c>
      <c r="E2841" s="74" t="str">
        <v/>
      </c>
      <c r="F2841" s="75">
        <f>IF($E2841="","",IFERROR(VLOOKUP(TRIM(E2841&amp;""),'Référentiel Articles'!$A$2:$F$634,4,FALSE),""))</f>
      </c>
      <c r="G2841" s="76">
        <f>IF($E2841="","",IFERROR(VLOOKUP(TRIM(E2841&amp;""),'Référentiel Articles'!$A$2:$F$634,5,FALSE),""))</f>
      </c>
      <c r="H2841" s="77" t="str">
        <v/>
      </c>
      <c r="I2841" s="76">
        <f>IF($E2841="","",IFERROR(VLOOKUP(TRIM(E2841&amp;""),'Référentiel Articles'!$A$2:$F$634,6,FALSE),""))</f>
      </c>
      <c r="J2841" s="78">
        <f>IF(OR($E2841="",$H2841=""),"",$H2841*$I2841)</f>
      </c>
      <c r="K2841" s="79" t="str">
        <v/>
      </c>
    </row>
    <row r="2842">
      <c r="A2842" s="81" t="str">
        <v/>
      </c>
      <c r="B2842" s="81" t="str">
        <v/>
      </c>
      <c r="C2842" s="83">
        <f>IF($E2842="","",IFERROR(VLOOKUP(TRIM(E2842&amp;""),'Référentiel Articles'!$A$2:$F$634,2,FALSE),""))</f>
      </c>
      <c r="D2842" s="83">
        <f>IF($E2842="","",IFERROR(VLOOKUP(TRIM(E2842&amp;""),'Référentiel Articles'!$A$2:$F$634,3,FALSE),""))</f>
      </c>
      <c r="E2842" s="81" t="str">
        <v/>
      </c>
      <c r="F2842" s="83">
        <f>IF($E2842="","",IFERROR(VLOOKUP(TRIM(E2842&amp;""),'Référentiel Articles'!$A$2:$F$634,4,FALSE),""))</f>
      </c>
      <c r="G2842" s="84">
        <f>IF($E2842="","",IFERROR(VLOOKUP(TRIM(E2842&amp;""),'Référentiel Articles'!$A$2:$F$634,5,FALSE),""))</f>
      </c>
      <c r="H2842" s="85" t="str">
        <v/>
      </c>
      <c r="I2842" s="84">
        <f>IF($E2842="","",IFERROR(VLOOKUP(TRIM(E2842&amp;""),'Référentiel Articles'!$A$2:$F$634,6,FALSE),""))</f>
      </c>
      <c r="J2842" s="90">
        <f>IF(OR($E2842="",$H2842=""),"",$H2842*$I2842)</f>
      </c>
      <c r="K2842" s="87" t="str">
        <v/>
      </c>
    </row>
    <row r="2843">
      <c r="A2843" s="74" t="str">
        <v/>
      </c>
      <c r="B2843" s="74" t="str">
        <v/>
      </c>
      <c r="C2843" s="75">
        <f>IF($E2843="","",IFERROR(VLOOKUP(TRIM(E2843&amp;""),'Référentiel Articles'!$A$2:$F$634,2,FALSE),""))</f>
      </c>
      <c r="D2843" s="75">
        <f>IF($E2843="","",IFERROR(VLOOKUP(TRIM(E2843&amp;""),'Référentiel Articles'!$A$2:$F$634,3,FALSE),""))</f>
      </c>
      <c r="E2843" s="74" t="str">
        <v/>
      </c>
      <c r="F2843" s="75">
        <f>IF($E2843="","",IFERROR(VLOOKUP(TRIM(E2843&amp;""),'Référentiel Articles'!$A$2:$F$634,4,FALSE),""))</f>
      </c>
      <c r="G2843" s="76">
        <f>IF($E2843="","",IFERROR(VLOOKUP(TRIM(E2843&amp;""),'Référentiel Articles'!$A$2:$F$634,5,FALSE),""))</f>
      </c>
      <c r="H2843" s="77" t="str">
        <v/>
      </c>
      <c r="I2843" s="76">
        <f>IF($E2843="","",IFERROR(VLOOKUP(TRIM(E2843&amp;""),'Référentiel Articles'!$A$2:$F$634,6,FALSE),""))</f>
      </c>
      <c r="J2843" s="78">
        <f>IF(OR($E2843="",$H2843=""),"",$H2843*$I2843)</f>
      </c>
      <c r="K2843" s="79" t="str">
        <v/>
      </c>
    </row>
    <row r="2844">
      <c r="A2844" s="81" t="str">
        <v/>
      </c>
      <c r="B2844" s="81" t="str">
        <v/>
      </c>
      <c r="C2844" s="83">
        <f>IF($E2844="","",IFERROR(VLOOKUP(TRIM(E2844&amp;""),'Référentiel Articles'!$A$2:$F$634,2,FALSE),""))</f>
      </c>
      <c r="D2844" s="83">
        <f>IF($E2844="","",IFERROR(VLOOKUP(TRIM(E2844&amp;""),'Référentiel Articles'!$A$2:$F$634,3,FALSE),""))</f>
      </c>
      <c r="E2844" s="81" t="str">
        <v/>
      </c>
      <c r="F2844" s="83">
        <f>IF($E2844="","",IFERROR(VLOOKUP(TRIM(E2844&amp;""),'Référentiel Articles'!$A$2:$F$634,4,FALSE),""))</f>
      </c>
      <c r="G2844" s="84">
        <f>IF($E2844="","",IFERROR(VLOOKUP(TRIM(E2844&amp;""),'Référentiel Articles'!$A$2:$F$634,5,FALSE),""))</f>
      </c>
      <c r="H2844" s="85" t="str">
        <v/>
      </c>
      <c r="I2844" s="84">
        <f>IF($E2844="","",IFERROR(VLOOKUP(TRIM(E2844&amp;""),'Référentiel Articles'!$A$2:$F$634,6,FALSE),""))</f>
      </c>
      <c r="J2844" s="90">
        <f>IF(OR($E2844="",$H2844=""),"",$H2844*$I2844)</f>
      </c>
      <c r="K2844" s="87" t="str">
        <v/>
      </c>
    </row>
    <row r="2845">
      <c r="A2845" s="74" t="str">
        <v/>
      </c>
      <c r="B2845" s="74" t="str">
        <v/>
      </c>
      <c r="C2845" s="75">
        <f>IF($E2845="","",IFERROR(VLOOKUP(TRIM(E2845&amp;""),'Référentiel Articles'!$A$2:$F$634,2,FALSE),""))</f>
      </c>
      <c r="D2845" s="75">
        <f>IF($E2845="","",IFERROR(VLOOKUP(TRIM(E2845&amp;""),'Référentiel Articles'!$A$2:$F$634,3,FALSE),""))</f>
      </c>
      <c r="E2845" s="74" t="str">
        <v/>
      </c>
      <c r="F2845" s="75">
        <f>IF($E2845="","",IFERROR(VLOOKUP(TRIM(E2845&amp;""),'Référentiel Articles'!$A$2:$F$634,4,FALSE),""))</f>
      </c>
      <c r="G2845" s="76">
        <f>IF($E2845="","",IFERROR(VLOOKUP(TRIM(E2845&amp;""),'Référentiel Articles'!$A$2:$F$634,5,FALSE),""))</f>
      </c>
      <c r="H2845" s="77" t="str">
        <v/>
      </c>
      <c r="I2845" s="76">
        <f>IF($E2845="","",IFERROR(VLOOKUP(TRIM(E2845&amp;""),'Référentiel Articles'!$A$2:$F$634,6,FALSE),""))</f>
      </c>
      <c r="J2845" s="78">
        <f>IF(OR($E2845="",$H2845=""),"",$H2845*$I2845)</f>
      </c>
      <c r="K2845" s="79" t="str">
        <v/>
      </c>
    </row>
    <row r="2846">
      <c r="A2846" s="81" t="str">
        <v/>
      </c>
      <c r="B2846" s="81" t="str">
        <v/>
      </c>
      <c r="C2846" s="83">
        <f>IF($E2846="","",IFERROR(VLOOKUP(TRIM(E2846&amp;""),'Référentiel Articles'!$A$2:$F$634,2,FALSE),""))</f>
      </c>
      <c r="D2846" s="83">
        <f>IF($E2846="","",IFERROR(VLOOKUP(TRIM(E2846&amp;""),'Référentiel Articles'!$A$2:$F$634,3,FALSE),""))</f>
      </c>
      <c r="E2846" s="81" t="str">
        <v/>
      </c>
      <c r="F2846" s="83">
        <f>IF($E2846="","",IFERROR(VLOOKUP(TRIM(E2846&amp;""),'Référentiel Articles'!$A$2:$F$634,4,FALSE),""))</f>
      </c>
      <c r="G2846" s="84">
        <f>IF($E2846="","",IFERROR(VLOOKUP(TRIM(E2846&amp;""),'Référentiel Articles'!$A$2:$F$634,5,FALSE),""))</f>
      </c>
      <c r="H2846" s="85" t="str">
        <v/>
      </c>
      <c r="I2846" s="84">
        <f>IF($E2846="","",IFERROR(VLOOKUP(TRIM(E2846&amp;""),'Référentiel Articles'!$A$2:$F$634,6,FALSE),""))</f>
      </c>
      <c r="J2846" s="90">
        <f>IF(OR($E2846="",$H2846=""),"",$H2846*$I2846)</f>
      </c>
      <c r="K2846" s="87" t="str">
        <v/>
      </c>
    </row>
    <row r="2847">
      <c r="A2847" s="74" t="str">
        <v/>
      </c>
      <c r="B2847" s="74" t="str">
        <v/>
      </c>
      <c r="C2847" s="75">
        <f>IF($E2847="","",IFERROR(VLOOKUP(TRIM(E2847&amp;""),'Référentiel Articles'!$A$2:$F$634,2,FALSE),""))</f>
      </c>
      <c r="D2847" s="75">
        <f>IF($E2847="","",IFERROR(VLOOKUP(TRIM(E2847&amp;""),'Référentiel Articles'!$A$2:$F$634,3,FALSE),""))</f>
      </c>
      <c r="E2847" s="74" t="str">
        <v/>
      </c>
      <c r="F2847" s="75">
        <f>IF($E2847="","",IFERROR(VLOOKUP(TRIM(E2847&amp;""),'Référentiel Articles'!$A$2:$F$634,4,FALSE),""))</f>
      </c>
      <c r="G2847" s="76">
        <f>IF($E2847="","",IFERROR(VLOOKUP(TRIM(E2847&amp;""),'Référentiel Articles'!$A$2:$F$634,5,FALSE),""))</f>
      </c>
      <c r="H2847" s="77" t="str">
        <v/>
      </c>
      <c r="I2847" s="76">
        <f>IF($E2847="","",IFERROR(VLOOKUP(TRIM(E2847&amp;""),'Référentiel Articles'!$A$2:$F$634,6,FALSE),""))</f>
      </c>
      <c r="J2847" s="78">
        <f>IF(OR($E2847="",$H2847=""),"",$H2847*$I2847)</f>
      </c>
      <c r="K2847" s="79" t="str">
        <v/>
      </c>
    </row>
    <row r="2848">
      <c r="A2848" s="81" t="str">
        <v/>
      </c>
      <c r="B2848" s="81" t="str">
        <v/>
      </c>
      <c r="C2848" s="83">
        <f>IF($E2848="","",IFERROR(VLOOKUP(TRIM(E2848&amp;""),'Référentiel Articles'!$A$2:$F$634,2,FALSE),""))</f>
      </c>
      <c r="D2848" s="83">
        <f>IF($E2848="","",IFERROR(VLOOKUP(TRIM(E2848&amp;""),'Référentiel Articles'!$A$2:$F$634,3,FALSE),""))</f>
      </c>
      <c r="E2848" s="81" t="str">
        <v/>
      </c>
      <c r="F2848" s="83">
        <f>IF($E2848="","",IFERROR(VLOOKUP(TRIM(E2848&amp;""),'Référentiel Articles'!$A$2:$F$634,4,FALSE),""))</f>
      </c>
      <c r="G2848" s="84">
        <f>IF($E2848="","",IFERROR(VLOOKUP(TRIM(E2848&amp;""),'Référentiel Articles'!$A$2:$F$634,5,FALSE),""))</f>
      </c>
      <c r="H2848" s="85" t="str">
        <v/>
      </c>
      <c r="I2848" s="84">
        <f>IF($E2848="","",IFERROR(VLOOKUP(TRIM(E2848&amp;""),'Référentiel Articles'!$A$2:$F$634,6,FALSE),""))</f>
      </c>
      <c r="J2848" s="90">
        <f>IF(OR($E2848="",$H2848=""),"",$H2848*$I2848)</f>
      </c>
      <c r="K2848" s="87" t="str">
        <v/>
      </c>
    </row>
    <row r="2849">
      <c r="A2849" s="74" t="str">
        <v/>
      </c>
      <c r="B2849" s="74" t="str">
        <v/>
      </c>
      <c r="C2849" s="75">
        <f>IF($E2849="","",IFERROR(VLOOKUP(TRIM(E2849&amp;""),'Référentiel Articles'!$A$2:$F$634,2,FALSE),""))</f>
      </c>
      <c r="D2849" s="75">
        <f>IF($E2849="","",IFERROR(VLOOKUP(TRIM(E2849&amp;""),'Référentiel Articles'!$A$2:$F$634,3,FALSE),""))</f>
      </c>
      <c r="E2849" s="74" t="str">
        <v/>
      </c>
      <c r="F2849" s="75">
        <f>IF($E2849="","",IFERROR(VLOOKUP(TRIM(E2849&amp;""),'Référentiel Articles'!$A$2:$F$634,4,FALSE),""))</f>
      </c>
      <c r="G2849" s="76">
        <f>IF($E2849="","",IFERROR(VLOOKUP(TRIM(E2849&amp;""),'Référentiel Articles'!$A$2:$F$634,5,FALSE),""))</f>
      </c>
      <c r="H2849" s="77" t="str">
        <v/>
      </c>
      <c r="I2849" s="76">
        <f>IF($E2849="","",IFERROR(VLOOKUP(TRIM(E2849&amp;""),'Référentiel Articles'!$A$2:$F$634,6,FALSE),""))</f>
      </c>
      <c r="J2849" s="78">
        <f>IF(OR($E2849="",$H2849=""),"",$H2849*$I2849)</f>
      </c>
      <c r="K2849" s="79" t="str">
        <v/>
      </c>
    </row>
    <row r="2850">
      <c r="A2850" s="81" t="str">
        <v/>
      </c>
      <c r="B2850" s="81" t="str">
        <v/>
      </c>
      <c r="C2850" s="83">
        <f>IF($E2850="","",IFERROR(VLOOKUP(TRIM(E2850&amp;""),'Référentiel Articles'!$A$2:$F$634,2,FALSE),""))</f>
      </c>
      <c r="D2850" s="83">
        <f>IF($E2850="","",IFERROR(VLOOKUP(TRIM(E2850&amp;""),'Référentiel Articles'!$A$2:$F$634,3,FALSE),""))</f>
      </c>
      <c r="E2850" s="81" t="str">
        <v/>
      </c>
      <c r="F2850" s="83">
        <f>IF($E2850="","",IFERROR(VLOOKUP(TRIM(E2850&amp;""),'Référentiel Articles'!$A$2:$F$634,4,FALSE),""))</f>
      </c>
      <c r="G2850" s="84">
        <f>IF($E2850="","",IFERROR(VLOOKUP(TRIM(E2850&amp;""),'Référentiel Articles'!$A$2:$F$634,5,FALSE),""))</f>
      </c>
      <c r="H2850" s="85" t="str">
        <v/>
      </c>
      <c r="I2850" s="84">
        <f>IF($E2850="","",IFERROR(VLOOKUP(TRIM(E2850&amp;""),'Référentiel Articles'!$A$2:$F$634,6,FALSE),""))</f>
      </c>
      <c r="J2850" s="90">
        <f>IF(OR($E2850="",$H2850=""),"",$H2850*$I2850)</f>
      </c>
      <c r="K2850" s="87" t="str">
        <v/>
      </c>
    </row>
    <row r="2851">
      <c r="A2851" s="74" t="str">
        <v/>
      </c>
      <c r="B2851" s="74" t="str">
        <v/>
      </c>
      <c r="C2851" s="75">
        <f>IF($E2851="","",IFERROR(VLOOKUP(TRIM(E2851&amp;""),'Référentiel Articles'!$A$2:$F$634,2,FALSE),""))</f>
      </c>
      <c r="D2851" s="75">
        <f>IF($E2851="","",IFERROR(VLOOKUP(TRIM(E2851&amp;""),'Référentiel Articles'!$A$2:$F$634,3,FALSE),""))</f>
      </c>
      <c r="E2851" s="74" t="str">
        <v/>
      </c>
      <c r="F2851" s="75">
        <f>IF($E2851="","",IFERROR(VLOOKUP(TRIM(E2851&amp;""),'Référentiel Articles'!$A$2:$F$634,4,FALSE),""))</f>
      </c>
      <c r="G2851" s="76">
        <f>IF($E2851="","",IFERROR(VLOOKUP(TRIM(E2851&amp;""),'Référentiel Articles'!$A$2:$F$634,5,FALSE),""))</f>
      </c>
      <c r="H2851" s="77" t="str">
        <v/>
      </c>
      <c r="I2851" s="76">
        <f>IF($E2851="","",IFERROR(VLOOKUP(TRIM(E2851&amp;""),'Référentiel Articles'!$A$2:$F$634,6,FALSE),""))</f>
      </c>
      <c r="J2851" s="78">
        <f>IF(OR($E2851="",$H2851=""),"",$H2851*$I2851)</f>
      </c>
      <c r="K2851" s="79" t="str">
        <v/>
      </c>
    </row>
    <row r="2852">
      <c r="A2852" s="81" t="str">
        <v/>
      </c>
      <c r="B2852" s="81" t="str">
        <v/>
      </c>
      <c r="C2852" s="83">
        <f>IF($E2852="","",IFERROR(VLOOKUP(TRIM(E2852&amp;""),'Référentiel Articles'!$A$2:$F$634,2,FALSE),""))</f>
      </c>
      <c r="D2852" s="83">
        <f>IF($E2852="","",IFERROR(VLOOKUP(TRIM(E2852&amp;""),'Référentiel Articles'!$A$2:$F$634,3,FALSE),""))</f>
      </c>
      <c r="E2852" s="81" t="str">
        <v/>
      </c>
      <c r="F2852" s="83">
        <f>IF($E2852="","",IFERROR(VLOOKUP(TRIM(E2852&amp;""),'Référentiel Articles'!$A$2:$F$634,4,FALSE),""))</f>
      </c>
      <c r="G2852" s="84">
        <f>IF($E2852="","",IFERROR(VLOOKUP(TRIM(E2852&amp;""),'Référentiel Articles'!$A$2:$F$634,5,FALSE),""))</f>
      </c>
      <c r="H2852" s="85" t="str">
        <v/>
      </c>
      <c r="I2852" s="84">
        <f>IF($E2852="","",IFERROR(VLOOKUP(TRIM(E2852&amp;""),'Référentiel Articles'!$A$2:$F$634,6,FALSE),""))</f>
      </c>
      <c r="J2852" s="90">
        <f>IF(OR($E2852="",$H2852=""),"",$H2852*$I2852)</f>
      </c>
      <c r="K2852" s="87" t="str">
        <v/>
      </c>
    </row>
    <row r="2853">
      <c r="A2853" s="74" t="str">
        <v/>
      </c>
      <c r="B2853" s="74" t="str">
        <v/>
      </c>
      <c r="C2853" s="75">
        <f>IF($E2853="","",IFERROR(VLOOKUP(TRIM(E2853&amp;""),'Référentiel Articles'!$A$2:$F$634,2,FALSE),""))</f>
      </c>
      <c r="D2853" s="75">
        <f>IF($E2853="","",IFERROR(VLOOKUP(TRIM(E2853&amp;""),'Référentiel Articles'!$A$2:$F$634,3,FALSE),""))</f>
      </c>
      <c r="E2853" s="74" t="str">
        <v/>
      </c>
      <c r="F2853" s="75">
        <f>IF($E2853="","",IFERROR(VLOOKUP(TRIM(E2853&amp;""),'Référentiel Articles'!$A$2:$F$634,4,FALSE),""))</f>
      </c>
      <c r="G2853" s="76">
        <f>IF($E2853="","",IFERROR(VLOOKUP(TRIM(E2853&amp;""),'Référentiel Articles'!$A$2:$F$634,5,FALSE),""))</f>
      </c>
      <c r="H2853" s="77" t="str">
        <v/>
      </c>
      <c r="I2853" s="76">
        <f>IF($E2853="","",IFERROR(VLOOKUP(TRIM(E2853&amp;""),'Référentiel Articles'!$A$2:$F$634,6,FALSE),""))</f>
      </c>
      <c r="J2853" s="78">
        <f>IF(OR($E2853="",$H2853=""),"",$H2853*$I2853)</f>
      </c>
      <c r="K2853" s="79" t="str">
        <v/>
      </c>
    </row>
    <row r="2854">
      <c r="A2854" s="81" t="str">
        <v/>
      </c>
      <c r="B2854" s="81" t="str">
        <v/>
      </c>
      <c r="C2854" s="83">
        <f>IF($E2854="","",IFERROR(VLOOKUP(TRIM(E2854&amp;""),'Référentiel Articles'!$A$2:$F$634,2,FALSE),""))</f>
      </c>
      <c r="D2854" s="83">
        <f>IF($E2854="","",IFERROR(VLOOKUP(TRIM(E2854&amp;""),'Référentiel Articles'!$A$2:$F$634,3,FALSE),""))</f>
      </c>
      <c r="E2854" s="81" t="str">
        <v/>
      </c>
      <c r="F2854" s="83">
        <f>IF($E2854="","",IFERROR(VLOOKUP(TRIM(E2854&amp;""),'Référentiel Articles'!$A$2:$F$634,4,FALSE),""))</f>
      </c>
      <c r="G2854" s="84">
        <f>IF($E2854="","",IFERROR(VLOOKUP(TRIM(E2854&amp;""),'Référentiel Articles'!$A$2:$F$634,5,FALSE),""))</f>
      </c>
      <c r="H2854" s="85" t="str">
        <v/>
      </c>
      <c r="I2854" s="84">
        <f>IF($E2854="","",IFERROR(VLOOKUP(TRIM(E2854&amp;""),'Référentiel Articles'!$A$2:$F$634,6,FALSE),""))</f>
      </c>
      <c r="J2854" s="90">
        <f>IF(OR($E2854="",$H2854=""),"",$H2854*$I2854)</f>
      </c>
      <c r="K2854" s="87" t="str">
        <v/>
      </c>
    </row>
    <row r="2855">
      <c r="A2855" s="74" t="str">
        <v/>
      </c>
      <c r="B2855" s="74" t="str">
        <v/>
      </c>
      <c r="C2855" s="75">
        <f>IF($E2855="","",IFERROR(VLOOKUP(TRIM(E2855&amp;""),'Référentiel Articles'!$A$2:$F$634,2,FALSE),""))</f>
      </c>
      <c r="D2855" s="75">
        <f>IF($E2855="","",IFERROR(VLOOKUP(TRIM(E2855&amp;""),'Référentiel Articles'!$A$2:$F$634,3,FALSE),""))</f>
      </c>
      <c r="E2855" s="74" t="str">
        <v/>
      </c>
      <c r="F2855" s="75">
        <f>IF($E2855="","",IFERROR(VLOOKUP(TRIM(E2855&amp;""),'Référentiel Articles'!$A$2:$F$634,4,FALSE),""))</f>
      </c>
      <c r="G2855" s="76">
        <f>IF($E2855="","",IFERROR(VLOOKUP(TRIM(E2855&amp;""),'Référentiel Articles'!$A$2:$F$634,5,FALSE),""))</f>
      </c>
      <c r="H2855" s="77" t="str">
        <v/>
      </c>
      <c r="I2855" s="76">
        <f>IF($E2855="","",IFERROR(VLOOKUP(TRIM(E2855&amp;""),'Référentiel Articles'!$A$2:$F$634,6,FALSE),""))</f>
      </c>
      <c r="J2855" s="78">
        <f>IF(OR($E2855="",$H2855=""),"",$H2855*$I2855)</f>
      </c>
      <c r="K2855" s="79" t="str">
        <v/>
      </c>
    </row>
    <row r="2856">
      <c r="A2856" s="81" t="str">
        <v/>
      </c>
      <c r="B2856" s="81" t="str">
        <v/>
      </c>
      <c r="C2856" s="83">
        <f>IF($E2856="","",IFERROR(VLOOKUP(TRIM(E2856&amp;""),'Référentiel Articles'!$A$2:$F$634,2,FALSE),""))</f>
      </c>
      <c r="D2856" s="83">
        <f>IF($E2856="","",IFERROR(VLOOKUP(TRIM(E2856&amp;""),'Référentiel Articles'!$A$2:$F$634,3,FALSE),""))</f>
      </c>
      <c r="E2856" s="81" t="str">
        <v/>
      </c>
      <c r="F2856" s="83">
        <f>IF($E2856="","",IFERROR(VLOOKUP(TRIM(E2856&amp;""),'Référentiel Articles'!$A$2:$F$634,4,FALSE),""))</f>
      </c>
      <c r="G2856" s="84">
        <f>IF($E2856="","",IFERROR(VLOOKUP(TRIM(E2856&amp;""),'Référentiel Articles'!$A$2:$F$634,5,FALSE),""))</f>
      </c>
      <c r="H2856" s="85" t="str">
        <v/>
      </c>
      <c r="I2856" s="84">
        <f>IF($E2856="","",IFERROR(VLOOKUP(TRIM(E2856&amp;""),'Référentiel Articles'!$A$2:$F$634,6,FALSE),""))</f>
      </c>
      <c r="J2856" s="90">
        <f>IF(OR($E2856="",$H2856=""),"",$H2856*$I2856)</f>
      </c>
      <c r="K2856" s="87" t="str">
        <v/>
      </c>
    </row>
    <row r="2857">
      <c r="A2857" s="74" t="str">
        <v/>
      </c>
      <c r="B2857" s="74" t="str">
        <v/>
      </c>
      <c r="C2857" s="75">
        <f>IF($E2857="","",IFERROR(VLOOKUP(TRIM(E2857&amp;""),'Référentiel Articles'!$A$2:$F$634,2,FALSE),""))</f>
      </c>
      <c r="D2857" s="75">
        <f>IF($E2857="","",IFERROR(VLOOKUP(TRIM(E2857&amp;""),'Référentiel Articles'!$A$2:$F$634,3,FALSE),""))</f>
      </c>
      <c r="E2857" s="74" t="str">
        <v/>
      </c>
      <c r="F2857" s="75">
        <f>IF($E2857="","",IFERROR(VLOOKUP(TRIM(E2857&amp;""),'Référentiel Articles'!$A$2:$F$634,4,FALSE),""))</f>
      </c>
      <c r="G2857" s="76">
        <f>IF($E2857="","",IFERROR(VLOOKUP(TRIM(E2857&amp;""),'Référentiel Articles'!$A$2:$F$634,5,FALSE),""))</f>
      </c>
      <c r="H2857" s="77" t="str">
        <v/>
      </c>
      <c r="I2857" s="76">
        <f>IF($E2857="","",IFERROR(VLOOKUP(TRIM(E2857&amp;""),'Référentiel Articles'!$A$2:$F$634,6,FALSE),""))</f>
      </c>
      <c r="J2857" s="78">
        <f>IF(OR($E2857="",$H2857=""),"",$H2857*$I2857)</f>
      </c>
      <c r="K2857" s="79" t="str">
        <v/>
      </c>
    </row>
    <row r="2858">
      <c r="A2858" s="81" t="str">
        <v/>
      </c>
      <c r="B2858" s="81" t="str">
        <v/>
      </c>
      <c r="C2858" s="83">
        <f>IF($E2858="","",IFERROR(VLOOKUP(TRIM(E2858&amp;""),'Référentiel Articles'!$A$2:$F$634,2,FALSE),""))</f>
      </c>
      <c r="D2858" s="83">
        <f>IF($E2858="","",IFERROR(VLOOKUP(TRIM(E2858&amp;""),'Référentiel Articles'!$A$2:$F$634,3,FALSE),""))</f>
      </c>
      <c r="E2858" s="81" t="str">
        <v/>
      </c>
      <c r="F2858" s="83">
        <f>IF($E2858="","",IFERROR(VLOOKUP(TRIM(E2858&amp;""),'Référentiel Articles'!$A$2:$F$634,4,FALSE),""))</f>
      </c>
      <c r="G2858" s="84">
        <f>IF($E2858="","",IFERROR(VLOOKUP(TRIM(E2858&amp;""),'Référentiel Articles'!$A$2:$F$634,5,FALSE),""))</f>
      </c>
      <c r="H2858" s="85" t="str">
        <v/>
      </c>
      <c r="I2858" s="84">
        <f>IF($E2858="","",IFERROR(VLOOKUP(TRIM(E2858&amp;""),'Référentiel Articles'!$A$2:$F$634,6,FALSE),""))</f>
      </c>
      <c r="J2858" s="90">
        <f>IF(OR($E2858="",$H2858=""),"",$H2858*$I2858)</f>
      </c>
      <c r="K2858" s="87" t="str">
        <v/>
      </c>
    </row>
    <row r="2859">
      <c r="A2859" s="74" t="str">
        <v/>
      </c>
      <c r="B2859" s="74" t="str">
        <v/>
      </c>
      <c r="C2859" s="75">
        <f>IF($E2859="","",IFERROR(VLOOKUP(TRIM(E2859&amp;""),'Référentiel Articles'!$A$2:$F$634,2,FALSE),""))</f>
      </c>
      <c r="D2859" s="75">
        <f>IF($E2859="","",IFERROR(VLOOKUP(TRIM(E2859&amp;""),'Référentiel Articles'!$A$2:$F$634,3,FALSE),""))</f>
      </c>
      <c r="E2859" s="74" t="str">
        <v/>
      </c>
      <c r="F2859" s="75">
        <f>IF($E2859="","",IFERROR(VLOOKUP(TRIM(E2859&amp;""),'Référentiel Articles'!$A$2:$F$634,4,FALSE),""))</f>
      </c>
      <c r="G2859" s="76">
        <f>IF($E2859="","",IFERROR(VLOOKUP(TRIM(E2859&amp;""),'Référentiel Articles'!$A$2:$F$634,5,FALSE),""))</f>
      </c>
      <c r="H2859" s="77" t="str">
        <v/>
      </c>
      <c r="I2859" s="76">
        <f>IF($E2859="","",IFERROR(VLOOKUP(TRIM(E2859&amp;""),'Référentiel Articles'!$A$2:$F$634,6,FALSE),""))</f>
      </c>
      <c r="J2859" s="78">
        <f>IF(OR($E2859="",$H2859=""),"",$H2859*$I2859)</f>
      </c>
      <c r="K2859" s="79" t="str">
        <v/>
      </c>
    </row>
    <row r="2860">
      <c r="A2860" s="81" t="str">
        <v/>
      </c>
      <c r="B2860" s="81" t="str">
        <v/>
      </c>
      <c r="C2860" s="83">
        <f>IF($E2860="","",IFERROR(VLOOKUP(TRIM(E2860&amp;""),'Référentiel Articles'!$A$2:$F$634,2,FALSE),""))</f>
      </c>
      <c r="D2860" s="83">
        <f>IF($E2860="","",IFERROR(VLOOKUP(TRIM(E2860&amp;""),'Référentiel Articles'!$A$2:$F$634,3,FALSE),""))</f>
      </c>
      <c r="E2860" s="81" t="str">
        <v/>
      </c>
      <c r="F2860" s="83">
        <f>IF($E2860="","",IFERROR(VLOOKUP(TRIM(E2860&amp;""),'Référentiel Articles'!$A$2:$F$634,4,FALSE),""))</f>
      </c>
      <c r="G2860" s="84">
        <f>IF($E2860="","",IFERROR(VLOOKUP(TRIM(E2860&amp;""),'Référentiel Articles'!$A$2:$F$634,5,FALSE),""))</f>
      </c>
      <c r="H2860" s="85" t="str">
        <v/>
      </c>
      <c r="I2860" s="84">
        <f>IF($E2860="","",IFERROR(VLOOKUP(TRIM(E2860&amp;""),'Référentiel Articles'!$A$2:$F$634,6,FALSE),""))</f>
      </c>
      <c r="J2860" s="90">
        <f>IF(OR($E2860="",$H2860=""),"",$H2860*$I2860)</f>
      </c>
      <c r="K2860" s="87" t="str">
        <v/>
      </c>
    </row>
    <row r="2861">
      <c r="A2861" s="74" t="str">
        <v/>
      </c>
      <c r="B2861" s="74" t="str">
        <v/>
      </c>
      <c r="C2861" s="75">
        <f>IF($E2861="","",IFERROR(VLOOKUP(TRIM(E2861&amp;""),'Référentiel Articles'!$A$2:$F$634,2,FALSE),""))</f>
      </c>
      <c r="D2861" s="75">
        <f>IF($E2861="","",IFERROR(VLOOKUP(TRIM(E2861&amp;""),'Référentiel Articles'!$A$2:$F$634,3,FALSE),""))</f>
      </c>
      <c r="E2861" s="74" t="str">
        <v/>
      </c>
      <c r="F2861" s="75">
        <f>IF($E2861="","",IFERROR(VLOOKUP(TRIM(E2861&amp;""),'Référentiel Articles'!$A$2:$F$634,4,FALSE),""))</f>
      </c>
      <c r="G2861" s="76">
        <f>IF($E2861="","",IFERROR(VLOOKUP(TRIM(E2861&amp;""),'Référentiel Articles'!$A$2:$F$634,5,FALSE),""))</f>
      </c>
      <c r="H2861" s="77" t="str">
        <v/>
      </c>
      <c r="I2861" s="76">
        <f>IF($E2861="","",IFERROR(VLOOKUP(TRIM(E2861&amp;""),'Référentiel Articles'!$A$2:$F$634,6,FALSE),""))</f>
      </c>
      <c r="J2861" s="78">
        <f>IF(OR($E2861="",$H2861=""),"",$H2861*$I2861)</f>
      </c>
      <c r="K2861" s="79" t="str">
        <v/>
      </c>
    </row>
    <row r="2862">
      <c r="A2862" s="81" t="str">
        <v/>
      </c>
      <c r="B2862" s="81" t="str">
        <v/>
      </c>
      <c r="C2862" s="83">
        <f>IF($E2862="","",IFERROR(VLOOKUP(TRIM(E2862&amp;""),'Référentiel Articles'!$A$2:$F$634,2,FALSE),""))</f>
      </c>
      <c r="D2862" s="83">
        <f>IF($E2862="","",IFERROR(VLOOKUP(TRIM(E2862&amp;""),'Référentiel Articles'!$A$2:$F$634,3,FALSE),""))</f>
      </c>
      <c r="E2862" s="81" t="str">
        <v/>
      </c>
      <c r="F2862" s="83">
        <f>IF($E2862="","",IFERROR(VLOOKUP(TRIM(E2862&amp;""),'Référentiel Articles'!$A$2:$F$634,4,FALSE),""))</f>
      </c>
      <c r="G2862" s="84">
        <f>IF($E2862="","",IFERROR(VLOOKUP(TRIM(E2862&amp;""),'Référentiel Articles'!$A$2:$F$634,5,FALSE),""))</f>
      </c>
      <c r="H2862" s="85" t="str">
        <v/>
      </c>
      <c r="I2862" s="84">
        <f>IF($E2862="","",IFERROR(VLOOKUP(TRIM(E2862&amp;""),'Référentiel Articles'!$A$2:$F$634,6,FALSE),""))</f>
      </c>
      <c r="J2862" s="90">
        <f>IF(OR($E2862="",$H2862=""),"",$H2862*$I2862)</f>
      </c>
      <c r="K2862" s="87" t="str">
        <v/>
      </c>
    </row>
    <row r="2863">
      <c r="A2863" s="74" t="str">
        <v/>
      </c>
      <c r="B2863" s="74" t="str">
        <v/>
      </c>
      <c r="C2863" s="75">
        <f>IF($E2863="","",IFERROR(VLOOKUP(TRIM(E2863&amp;""),'Référentiel Articles'!$A$2:$F$634,2,FALSE),""))</f>
      </c>
      <c r="D2863" s="75">
        <f>IF($E2863="","",IFERROR(VLOOKUP(TRIM(E2863&amp;""),'Référentiel Articles'!$A$2:$F$634,3,FALSE),""))</f>
      </c>
      <c r="E2863" s="74" t="str">
        <v/>
      </c>
      <c r="F2863" s="75">
        <f>IF($E2863="","",IFERROR(VLOOKUP(TRIM(E2863&amp;""),'Référentiel Articles'!$A$2:$F$634,4,FALSE),""))</f>
      </c>
      <c r="G2863" s="76">
        <f>IF($E2863="","",IFERROR(VLOOKUP(TRIM(E2863&amp;""),'Référentiel Articles'!$A$2:$F$634,5,FALSE),""))</f>
      </c>
      <c r="H2863" s="77" t="str">
        <v/>
      </c>
      <c r="I2863" s="76">
        <f>IF($E2863="","",IFERROR(VLOOKUP(TRIM(E2863&amp;""),'Référentiel Articles'!$A$2:$F$634,6,FALSE),""))</f>
      </c>
      <c r="J2863" s="78">
        <f>IF(OR($E2863="",$H2863=""),"",$H2863*$I2863)</f>
      </c>
      <c r="K2863" s="79" t="str">
        <v/>
      </c>
    </row>
    <row r="2864">
      <c r="A2864" s="81" t="str">
        <v/>
      </c>
      <c r="B2864" s="81" t="str">
        <v/>
      </c>
      <c r="C2864" s="83">
        <f>IF($E2864="","",IFERROR(VLOOKUP(TRIM(E2864&amp;""),'Référentiel Articles'!$A$2:$F$634,2,FALSE),""))</f>
      </c>
      <c r="D2864" s="83">
        <f>IF($E2864="","",IFERROR(VLOOKUP(TRIM(E2864&amp;""),'Référentiel Articles'!$A$2:$F$634,3,FALSE),""))</f>
      </c>
      <c r="E2864" s="81" t="str">
        <v/>
      </c>
      <c r="F2864" s="83">
        <f>IF($E2864="","",IFERROR(VLOOKUP(TRIM(E2864&amp;""),'Référentiel Articles'!$A$2:$F$634,4,FALSE),""))</f>
      </c>
      <c r="G2864" s="84">
        <f>IF($E2864="","",IFERROR(VLOOKUP(TRIM(E2864&amp;""),'Référentiel Articles'!$A$2:$F$634,5,FALSE),""))</f>
      </c>
      <c r="H2864" s="85" t="str">
        <v/>
      </c>
      <c r="I2864" s="84">
        <f>IF($E2864="","",IFERROR(VLOOKUP(TRIM(E2864&amp;""),'Référentiel Articles'!$A$2:$F$634,6,FALSE),""))</f>
      </c>
      <c r="J2864" s="90">
        <f>IF(OR($E2864="",$H2864=""),"",$H2864*$I2864)</f>
      </c>
      <c r="K2864" s="87" t="str">
        <v/>
      </c>
    </row>
    <row r="2865">
      <c r="A2865" s="74" t="str">
        <v/>
      </c>
      <c r="B2865" s="74" t="str">
        <v/>
      </c>
      <c r="C2865" s="75">
        <f>IF($E2865="","",IFERROR(VLOOKUP(TRIM(E2865&amp;""),'Référentiel Articles'!$A$2:$F$634,2,FALSE),""))</f>
      </c>
      <c r="D2865" s="75">
        <f>IF($E2865="","",IFERROR(VLOOKUP(TRIM(E2865&amp;""),'Référentiel Articles'!$A$2:$F$634,3,FALSE),""))</f>
      </c>
      <c r="E2865" s="74" t="str">
        <v/>
      </c>
      <c r="F2865" s="75">
        <f>IF($E2865="","",IFERROR(VLOOKUP(TRIM(E2865&amp;""),'Référentiel Articles'!$A$2:$F$634,4,FALSE),""))</f>
      </c>
      <c r="G2865" s="76">
        <f>IF($E2865="","",IFERROR(VLOOKUP(TRIM(E2865&amp;""),'Référentiel Articles'!$A$2:$F$634,5,FALSE),""))</f>
      </c>
      <c r="H2865" s="77" t="str">
        <v/>
      </c>
      <c r="I2865" s="76">
        <f>IF($E2865="","",IFERROR(VLOOKUP(TRIM(E2865&amp;""),'Référentiel Articles'!$A$2:$F$634,6,FALSE),""))</f>
      </c>
      <c r="J2865" s="78">
        <f>IF(OR($E2865="",$H2865=""),"",$H2865*$I2865)</f>
      </c>
      <c r="K2865" s="79" t="str">
        <v/>
      </c>
    </row>
    <row r="2866">
      <c r="A2866" s="81" t="str">
        <v/>
      </c>
      <c r="B2866" s="81" t="str">
        <v/>
      </c>
      <c r="C2866" s="83">
        <f>IF($E2866="","",IFERROR(VLOOKUP(TRIM(E2866&amp;""),'Référentiel Articles'!$A$2:$F$634,2,FALSE),""))</f>
      </c>
      <c r="D2866" s="83">
        <f>IF($E2866="","",IFERROR(VLOOKUP(TRIM(E2866&amp;""),'Référentiel Articles'!$A$2:$F$634,3,FALSE),""))</f>
      </c>
      <c r="E2866" s="81" t="str">
        <v/>
      </c>
      <c r="F2866" s="83">
        <f>IF($E2866="","",IFERROR(VLOOKUP(TRIM(E2866&amp;""),'Référentiel Articles'!$A$2:$F$634,4,FALSE),""))</f>
      </c>
      <c r="G2866" s="84">
        <f>IF($E2866="","",IFERROR(VLOOKUP(TRIM(E2866&amp;""),'Référentiel Articles'!$A$2:$F$634,5,FALSE),""))</f>
      </c>
      <c r="H2866" s="85" t="str">
        <v/>
      </c>
      <c r="I2866" s="84">
        <f>IF($E2866="","",IFERROR(VLOOKUP(TRIM(E2866&amp;""),'Référentiel Articles'!$A$2:$F$634,6,FALSE),""))</f>
      </c>
      <c r="J2866" s="90">
        <f>IF(OR($E2866="",$H2866=""),"",$H2866*$I2866)</f>
      </c>
      <c r="K2866" s="87" t="str">
        <v/>
      </c>
    </row>
    <row r="2867">
      <c r="A2867" s="74" t="str">
        <v/>
      </c>
      <c r="B2867" s="74" t="str">
        <v/>
      </c>
      <c r="C2867" s="75">
        <f>IF($E2867="","",IFERROR(VLOOKUP(TRIM(E2867&amp;""),'Référentiel Articles'!$A$2:$F$634,2,FALSE),""))</f>
      </c>
      <c r="D2867" s="75">
        <f>IF($E2867="","",IFERROR(VLOOKUP(TRIM(E2867&amp;""),'Référentiel Articles'!$A$2:$F$634,3,FALSE),""))</f>
      </c>
      <c r="E2867" s="74" t="str">
        <v/>
      </c>
      <c r="F2867" s="75">
        <f>IF($E2867="","",IFERROR(VLOOKUP(TRIM(E2867&amp;""),'Référentiel Articles'!$A$2:$F$634,4,FALSE),""))</f>
      </c>
      <c r="G2867" s="76">
        <f>IF($E2867="","",IFERROR(VLOOKUP(TRIM(E2867&amp;""),'Référentiel Articles'!$A$2:$F$634,5,FALSE),""))</f>
      </c>
      <c r="H2867" s="77" t="str">
        <v/>
      </c>
      <c r="I2867" s="76">
        <f>IF($E2867="","",IFERROR(VLOOKUP(TRIM(E2867&amp;""),'Référentiel Articles'!$A$2:$F$634,6,FALSE),""))</f>
      </c>
      <c r="J2867" s="78">
        <f>IF(OR($E2867="",$H2867=""),"",$H2867*$I2867)</f>
      </c>
      <c r="K2867" s="79" t="str">
        <v/>
      </c>
    </row>
    <row r="2868">
      <c r="A2868" s="81" t="str">
        <v/>
      </c>
      <c r="B2868" s="81" t="str">
        <v/>
      </c>
      <c r="C2868" s="83">
        <f>IF($E2868="","",IFERROR(VLOOKUP(TRIM(E2868&amp;""),'Référentiel Articles'!$A$2:$F$634,2,FALSE),""))</f>
      </c>
      <c r="D2868" s="83">
        <f>IF($E2868="","",IFERROR(VLOOKUP(TRIM(E2868&amp;""),'Référentiel Articles'!$A$2:$F$634,3,FALSE),""))</f>
      </c>
      <c r="E2868" s="81" t="str">
        <v/>
      </c>
      <c r="F2868" s="83">
        <f>IF($E2868="","",IFERROR(VLOOKUP(TRIM(E2868&amp;""),'Référentiel Articles'!$A$2:$F$634,4,FALSE),""))</f>
      </c>
      <c r="G2868" s="84">
        <f>IF($E2868="","",IFERROR(VLOOKUP(TRIM(E2868&amp;""),'Référentiel Articles'!$A$2:$F$634,5,FALSE),""))</f>
      </c>
      <c r="H2868" s="85" t="str">
        <v/>
      </c>
      <c r="I2868" s="84">
        <f>IF($E2868="","",IFERROR(VLOOKUP(TRIM(E2868&amp;""),'Référentiel Articles'!$A$2:$F$634,6,FALSE),""))</f>
      </c>
      <c r="J2868" s="90">
        <f>IF(OR($E2868="",$H2868=""),"",$H2868*$I2868)</f>
      </c>
      <c r="K2868" s="87" t="str">
        <v/>
      </c>
    </row>
    <row r="2869">
      <c r="A2869" s="74" t="str">
        <v/>
      </c>
      <c r="B2869" s="74" t="str">
        <v/>
      </c>
      <c r="C2869" s="75">
        <f>IF($E2869="","",IFERROR(VLOOKUP(TRIM(E2869&amp;""),'Référentiel Articles'!$A$2:$F$634,2,FALSE),""))</f>
      </c>
      <c r="D2869" s="75">
        <f>IF($E2869="","",IFERROR(VLOOKUP(TRIM(E2869&amp;""),'Référentiel Articles'!$A$2:$F$634,3,FALSE),""))</f>
      </c>
      <c r="E2869" s="74" t="str">
        <v/>
      </c>
      <c r="F2869" s="75">
        <f>IF($E2869="","",IFERROR(VLOOKUP(TRIM(E2869&amp;""),'Référentiel Articles'!$A$2:$F$634,4,FALSE),""))</f>
      </c>
      <c r="G2869" s="76">
        <f>IF($E2869="","",IFERROR(VLOOKUP(TRIM(E2869&amp;""),'Référentiel Articles'!$A$2:$F$634,5,FALSE),""))</f>
      </c>
      <c r="H2869" s="77" t="str">
        <v/>
      </c>
      <c r="I2869" s="76">
        <f>IF($E2869="","",IFERROR(VLOOKUP(TRIM(E2869&amp;""),'Référentiel Articles'!$A$2:$F$634,6,FALSE),""))</f>
      </c>
      <c r="J2869" s="78">
        <f>IF(OR($E2869="",$H2869=""),"",$H2869*$I2869)</f>
      </c>
      <c r="K2869" s="79" t="str">
        <v/>
      </c>
    </row>
    <row r="2870">
      <c r="A2870" s="81" t="str">
        <v/>
      </c>
      <c r="B2870" s="81" t="str">
        <v/>
      </c>
      <c r="C2870" s="83">
        <f>IF($E2870="","",IFERROR(VLOOKUP(TRIM(E2870&amp;""),'Référentiel Articles'!$A$2:$F$634,2,FALSE),""))</f>
      </c>
      <c r="D2870" s="83">
        <f>IF($E2870="","",IFERROR(VLOOKUP(TRIM(E2870&amp;""),'Référentiel Articles'!$A$2:$F$634,3,FALSE),""))</f>
      </c>
      <c r="E2870" s="81" t="str">
        <v/>
      </c>
      <c r="F2870" s="83">
        <f>IF($E2870="","",IFERROR(VLOOKUP(TRIM(E2870&amp;""),'Référentiel Articles'!$A$2:$F$634,4,FALSE),""))</f>
      </c>
      <c r="G2870" s="84">
        <f>IF($E2870="","",IFERROR(VLOOKUP(TRIM(E2870&amp;""),'Référentiel Articles'!$A$2:$F$634,5,FALSE),""))</f>
      </c>
      <c r="H2870" s="85" t="str">
        <v/>
      </c>
      <c r="I2870" s="84">
        <f>IF($E2870="","",IFERROR(VLOOKUP(TRIM(E2870&amp;""),'Référentiel Articles'!$A$2:$F$634,6,FALSE),""))</f>
      </c>
      <c r="J2870" s="90">
        <f>IF(OR($E2870="",$H2870=""),"",$H2870*$I2870)</f>
      </c>
      <c r="K2870" s="87" t="str">
        <v/>
      </c>
    </row>
    <row r="2871">
      <c r="A2871" s="74" t="str">
        <v/>
      </c>
      <c r="B2871" s="74" t="str">
        <v/>
      </c>
      <c r="C2871" s="75">
        <f>IF($E2871="","",IFERROR(VLOOKUP(TRIM(E2871&amp;""),'Référentiel Articles'!$A$2:$F$634,2,FALSE),""))</f>
      </c>
      <c r="D2871" s="75">
        <f>IF($E2871="","",IFERROR(VLOOKUP(TRIM(E2871&amp;""),'Référentiel Articles'!$A$2:$F$634,3,FALSE),""))</f>
      </c>
      <c r="E2871" s="74" t="str">
        <v/>
      </c>
      <c r="F2871" s="75">
        <f>IF($E2871="","",IFERROR(VLOOKUP(TRIM(E2871&amp;""),'Référentiel Articles'!$A$2:$F$634,4,FALSE),""))</f>
      </c>
      <c r="G2871" s="76">
        <f>IF($E2871="","",IFERROR(VLOOKUP(TRIM(E2871&amp;""),'Référentiel Articles'!$A$2:$F$634,5,FALSE),""))</f>
      </c>
      <c r="H2871" s="77" t="str">
        <v/>
      </c>
      <c r="I2871" s="76">
        <f>IF($E2871="","",IFERROR(VLOOKUP(TRIM(E2871&amp;""),'Référentiel Articles'!$A$2:$F$634,6,FALSE),""))</f>
      </c>
      <c r="J2871" s="78">
        <f>IF(OR($E2871="",$H2871=""),"",$H2871*$I2871)</f>
      </c>
      <c r="K2871" s="79" t="str">
        <v/>
      </c>
    </row>
    <row r="2872">
      <c r="A2872" s="81" t="str">
        <v/>
      </c>
      <c r="B2872" s="81" t="str">
        <v/>
      </c>
      <c r="C2872" s="83">
        <f>IF($E2872="","",IFERROR(VLOOKUP(TRIM(E2872&amp;""),'Référentiel Articles'!$A$2:$F$634,2,FALSE),""))</f>
      </c>
      <c r="D2872" s="83">
        <f>IF($E2872="","",IFERROR(VLOOKUP(TRIM(E2872&amp;""),'Référentiel Articles'!$A$2:$F$634,3,FALSE),""))</f>
      </c>
      <c r="E2872" s="81" t="str">
        <v/>
      </c>
      <c r="F2872" s="83">
        <f>IF($E2872="","",IFERROR(VLOOKUP(TRIM(E2872&amp;""),'Référentiel Articles'!$A$2:$F$634,4,FALSE),""))</f>
      </c>
      <c r="G2872" s="84">
        <f>IF($E2872="","",IFERROR(VLOOKUP(TRIM(E2872&amp;""),'Référentiel Articles'!$A$2:$F$634,5,FALSE),""))</f>
      </c>
      <c r="H2872" s="85" t="str">
        <v/>
      </c>
      <c r="I2872" s="84">
        <f>IF($E2872="","",IFERROR(VLOOKUP(TRIM(E2872&amp;""),'Référentiel Articles'!$A$2:$F$634,6,FALSE),""))</f>
      </c>
      <c r="J2872" s="90">
        <f>IF(OR($E2872="",$H2872=""),"",$H2872*$I2872)</f>
      </c>
      <c r="K2872" s="87" t="str">
        <v/>
      </c>
    </row>
    <row r="2873">
      <c r="A2873" s="74" t="str">
        <v/>
      </c>
      <c r="B2873" s="74" t="str">
        <v/>
      </c>
      <c r="C2873" s="75">
        <f>IF($E2873="","",IFERROR(VLOOKUP(TRIM(E2873&amp;""),'Référentiel Articles'!$A$2:$F$634,2,FALSE),""))</f>
      </c>
      <c r="D2873" s="75">
        <f>IF($E2873="","",IFERROR(VLOOKUP(TRIM(E2873&amp;""),'Référentiel Articles'!$A$2:$F$634,3,FALSE),""))</f>
      </c>
      <c r="E2873" s="74" t="str">
        <v/>
      </c>
      <c r="F2873" s="75">
        <f>IF($E2873="","",IFERROR(VLOOKUP(TRIM(E2873&amp;""),'Référentiel Articles'!$A$2:$F$634,4,FALSE),""))</f>
      </c>
      <c r="G2873" s="76">
        <f>IF($E2873="","",IFERROR(VLOOKUP(TRIM(E2873&amp;""),'Référentiel Articles'!$A$2:$F$634,5,FALSE),""))</f>
      </c>
      <c r="H2873" s="77" t="str">
        <v/>
      </c>
      <c r="I2873" s="76">
        <f>IF($E2873="","",IFERROR(VLOOKUP(TRIM(E2873&amp;""),'Référentiel Articles'!$A$2:$F$634,6,FALSE),""))</f>
      </c>
      <c r="J2873" s="78">
        <f>IF(OR($E2873="",$H2873=""),"",$H2873*$I2873)</f>
      </c>
      <c r="K2873" s="79" t="str">
        <v/>
      </c>
    </row>
    <row r="2874">
      <c r="A2874" s="81" t="str">
        <v/>
      </c>
      <c r="B2874" s="81" t="str">
        <v/>
      </c>
      <c r="C2874" s="83">
        <f>IF($E2874="","",IFERROR(VLOOKUP(TRIM(E2874&amp;""),'Référentiel Articles'!$A$2:$F$634,2,FALSE),""))</f>
      </c>
      <c r="D2874" s="83">
        <f>IF($E2874="","",IFERROR(VLOOKUP(TRIM(E2874&amp;""),'Référentiel Articles'!$A$2:$F$634,3,FALSE),""))</f>
      </c>
      <c r="E2874" s="81" t="str">
        <v/>
      </c>
      <c r="F2874" s="83">
        <f>IF($E2874="","",IFERROR(VLOOKUP(TRIM(E2874&amp;""),'Référentiel Articles'!$A$2:$F$634,4,FALSE),""))</f>
      </c>
      <c r="G2874" s="84">
        <f>IF($E2874="","",IFERROR(VLOOKUP(TRIM(E2874&amp;""),'Référentiel Articles'!$A$2:$F$634,5,FALSE),""))</f>
      </c>
      <c r="H2874" s="85" t="str">
        <v/>
      </c>
      <c r="I2874" s="84">
        <f>IF($E2874="","",IFERROR(VLOOKUP(TRIM(E2874&amp;""),'Référentiel Articles'!$A$2:$F$634,6,FALSE),""))</f>
      </c>
      <c r="J2874" s="90">
        <f>IF(OR($E2874="",$H2874=""),"",$H2874*$I2874)</f>
      </c>
      <c r="K2874" s="87" t="str">
        <v/>
      </c>
    </row>
    <row r="2875">
      <c r="A2875" s="74" t="str">
        <v/>
      </c>
      <c r="B2875" s="74" t="str">
        <v/>
      </c>
      <c r="C2875" s="75">
        <f>IF($E2875="","",IFERROR(VLOOKUP(TRIM(E2875&amp;""),'Référentiel Articles'!$A$2:$F$634,2,FALSE),""))</f>
      </c>
      <c r="D2875" s="75">
        <f>IF($E2875="","",IFERROR(VLOOKUP(TRIM(E2875&amp;""),'Référentiel Articles'!$A$2:$F$634,3,FALSE),""))</f>
      </c>
      <c r="E2875" s="74" t="str">
        <v/>
      </c>
      <c r="F2875" s="75">
        <f>IF($E2875="","",IFERROR(VLOOKUP(TRIM(E2875&amp;""),'Référentiel Articles'!$A$2:$F$634,4,FALSE),""))</f>
      </c>
      <c r="G2875" s="76">
        <f>IF($E2875="","",IFERROR(VLOOKUP(TRIM(E2875&amp;""),'Référentiel Articles'!$A$2:$F$634,5,FALSE),""))</f>
      </c>
      <c r="H2875" s="77" t="str">
        <v/>
      </c>
      <c r="I2875" s="76">
        <f>IF($E2875="","",IFERROR(VLOOKUP(TRIM(E2875&amp;""),'Référentiel Articles'!$A$2:$F$634,6,FALSE),""))</f>
      </c>
      <c r="J2875" s="78">
        <f>IF(OR($E2875="",$H2875=""),"",$H2875*$I2875)</f>
      </c>
      <c r="K2875" s="79" t="str">
        <v/>
      </c>
    </row>
    <row r="2876">
      <c r="A2876" s="81" t="str">
        <v/>
      </c>
      <c r="B2876" s="81" t="str">
        <v/>
      </c>
      <c r="C2876" s="83">
        <f>IF($E2876="","",IFERROR(VLOOKUP(TRIM(E2876&amp;""),'Référentiel Articles'!$A$2:$F$634,2,FALSE),""))</f>
      </c>
      <c r="D2876" s="83">
        <f>IF($E2876="","",IFERROR(VLOOKUP(TRIM(E2876&amp;""),'Référentiel Articles'!$A$2:$F$634,3,FALSE),""))</f>
      </c>
      <c r="E2876" s="81" t="str">
        <v/>
      </c>
      <c r="F2876" s="83">
        <f>IF($E2876="","",IFERROR(VLOOKUP(TRIM(E2876&amp;""),'Référentiel Articles'!$A$2:$F$634,4,FALSE),""))</f>
      </c>
      <c r="G2876" s="84">
        <f>IF($E2876="","",IFERROR(VLOOKUP(TRIM(E2876&amp;""),'Référentiel Articles'!$A$2:$F$634,5,FALSE),""))</f>
      </c>
      <c r="H2876" s="85" t="str">
        <v/>
      </c>
      <c r="I2876" s="84">
        <f>IF($E2876="","",IFERROR(VLOOKUP(TRIM(E2876&amp;""),'Référentiel Articles'!$A$2:$F$634,6,FALSE),""))</f>
      </c>
      <c r="J2876" s="90">
        <f>IF(OR($E2876="",$H2876=""),"",$H2876*$I2876)</f>
      </c>
      <c r="K2876" s="87" t="str">
        <v/>
      </c>
    </row>
    <row r="2877">
      <c r="A2877" s="74" t="str">
        <v/>
      </c>
      <c r="B2877" s="74" t="str">
        <v/>
      </c>
      <c r="C2877" s="75">
        <f>IF($E2877="","",IFERROR(VLOOKUP(TRIM(E2877&amp;""),'Référentiel Articles'!$A$2:$F$634,2,FALSE),""))</f>
      </c>
      <c r="D2877" s="75">
        <f>IF($E2877="","",IFERROR(VLOOKUP(TRIM(E2877&amp;""),'Référentiel Articles'!$A$2:$F$634,3,FALSE),""))</f>
      </c>
      <c r="E2877" s="74" t="str">
        <v/>
      </c>
      <c r="F2877" s="75">
        <f>IF($E2877="","",IFERROR(VLOOKUP(TRIM(E2877&amp;""),'Référentiel Articles'!$A$2:$F$634,4,FALSE),""))</f>
      </c>
      <c r="G2877" s="76">
        <f>IF($E2877="","",IFERROR(VLOOKUP(TRIM(E2877&amp;""),'Référentiel Articles'!$A$2:$F$634,5,FALSE),""))</f>
      </c>
      <c r="H2877" s="77" t="str">
        <v/>
      </c>
      <c r="I2877" s="76">
        <f>IF($E2877="","",IFERROR(VLOOKUP(TRIM(E2877&amp;""),'Référentiel Articles'!$A$2:$F$634,6,FALSE),""))</f>
      </c>
      <c r="J2877" s="78">
        <f>IF(OR($E2877="",$H2877=""),"",$H2877*$I2877)</f>
      </c>
      <c r="K2877" s="79" t="str">
        <v/>
      </c>
    </row>
    <row r="2878">
      <c r="A2878" s="81" t="str">
        <v/>
      </c>
      <c r="B2878" s="81" t="str">
        <v/>
      </c>
      <c r="C2878" s="83">
        <f>IF($E2878="","",IFERROR(VLOOKUP(TRIM(E2878&amp;""),'Référentiel Articles'!$A$2:$F$634,2,FALSE),""))</f>
      </c>
      <c r="D2878" s="83">
        <f>IF($E2878="","",IFERROR(VLOOKUP(TRIM(E2878&amp;""),'Référentiel Articles'!$A$2:$F$634,3,FALSE),""))</f>
      </c>
      <c r="E2878" s="81" t="str">
        <v/>
      </c>
      <c r="F2878" s="83">
        <f>IF($E2878="","",IFERROR(VLOOKUP(TRIM(E2878&amp;""),'Référentiel Articles'!$A$2:$F$634,4,FALSE),""))</f>
      </c>
      <c r="G2878" s="84">
        <f>IF($E2878="","",IFERROR(VLOOKUP(TRIM(E2878&amp;""),'Référentiel Articles'!$A$2:$F$634,5,FALSE),""))</f>
      </c>
      <c r="H2878" s="85" t="str">
        <v/>
      </c>
      <c r="I2878" s="84">
        <f>IF($E2878="","",IFERROR(VLOOKUP(TRIM(E2878&amp;""),'Référentiel Articles'!$A$2:$F$634,6,FALSE),""))</f>
      </c>
      <c r="J2878" s="90">
        <f>IF(OR($E2878="",$H2878=""),"",$H2878*$I2878)</f>
      </c>
      <c r="K2878" s="87" t="str">
        <v/>
      </c>
    </row>
    <row r="2879">
      <c r="A2879" s="74" t="str">
        <v/>
      </c>
      <c r="B2879" s="74" t="str">
        <v/>
      </c>
      <c r="C2879" s="75">
        <f>IF($E2879="","",IFERROR(VLOOKUP(TRIM(E2879&amp;""),'Référentiel Articles'!$A$2:$F$634,2,FALSE),""))</f>
      </c>
      <c r="D2879" s="75">
        <f>IF($E2879="","",IFERROR(VLOOKUP(TRIM(E2879&amp;""),'Référentiel Articles'!$A$2:$F$634,3,FALSE),""))</f>
      </c>
      <c r="E2879" s="74" t="str">
        <v/>
      </c>
      <c r="F2879" s="75">
        <f>IF($E2879="","",IFERROR(VLOOKUP(TRIM(E2879&amp;""),'Référentiel Articles'!$A$2:$F$634,4,FALSE),""))</f>
      </c>
      <c r="G2879" s="76">
        <f>IF($E2879="","",IFERROR(VLOOKUP(TRIM(E2879&amp;""),'Référentiel Articles'!$A$2:$F$634,5,FALSE),""))</f>
      </c>
      <c r="H2879" s="77" t="str">
        <v/>
      </c>
      <c r="I2879" s="76">
        <f>IF($E2879="","",IFERROR(VLOOKUP(TRIM(E2879&amp;""),'Référentiel Articles'!$A$2:$F$634,6,FALSE),""))</f>
      </c>
      <c r="J2879" s="78">
        <f>IF(OR($E2879="",$H2879=""),"",$H2879*$I2879)</f>
      </c>
      <c r="K2879" s="79" t="str">
        <v/>
      </c>
    </row>
    <row r="2880">
      <c r="A2880" s="81" t="str">
        <v/>
      </c>
      <c r="B2880" s="81" t="str">
        <v/>
      </c>
      <c r="C2880" s="83">
        <f>IF($E2880="","",IFERROR(VLOOKUP(TRIM(E2880&amp;""),'Référentiel Articles'!$A$2:$F$634,2,FALSE),""))</f>
      </c>
      <c r="D2880" s="83">
        <f>IF($E2880="","",IFERROR(VLOOKUP(TRIM(E2880&amp;""),'Référentiel Articles'!$A$2:$F$634,3,FALSE),""))</f>
      </c>
      <c r="E2880" s="81" t="str">
        <v/>
      </c>
      <c r="F2880" s="83">
        <f>IF($E2880="","",IFERROR(VLOOKUP(TRIM(E2880&amp;""),'Référentiel Articles'!$A$2:$F$634,4,FALSE),""))</f>
      </c>
      <c r="G2880" s="84">
        <f>IF($E2880="","",IFERROR(VLOOKUP(TRIM(E2880&amp;""),'Référentiel Articles'!$A$2:$F$634,5,FALSE),""))</f>
      </c>
      <c r="H2880" s="85" t="str">
        <v/>
      </c>
      <c r="I2880" s="84">
        <f>IF($E2880="","",IFERROR(VLOOKUP(TRIM(E2880&amp;""),'Référentiel Articles'!$A$2:$F$634,6,FALSE),""))</f>
      </c>
      <c r="J2880" s="90">
        <f>IF(OR($E2880="",$H2880=""),"",$H2880*$I2880)</f>
      </c>
      <c r="K2880" s="87" t="str">
        <v/>
      </c>
    </row>
    <row r="2881">
      <c r="A2881" s="74" t="str">
        <v/>
      </c>
      <c r="B2881" s="74" t="str">
        <v/>
      </c>
      <c r="C2881" s="75">
        <f>IF($E2881="","",IFERROR(VLOOKUP(TRIM(E2881&amp;""),'Référentiel Articles'!$A$2:$F$634,2,FALSE),""))</f>
      </c>
      <c r="D2881" s="75">
        <f>IF($E2881="","",IFERROR(VLOOKUP(TRIM(E2881&amp;""),'Référentiel Articles'!$A$2:$F$634,3,FALSE),""))</f>
      </c>
      <c r="E2881" s="74" t="str">
        <v/>
      </c>
      <c r="F2881" s="75">
        <f>IF($E2881="","",IFERROR(VLOOKUP(TRIM(E2881&amp;""),'Référentiel Articles'!$A$2:$F$634,4,FALSE),""))</f>
      </c>
      <c r="G2881" s="76">
        <f>IF($E2881="","",IFERROR(VLOOKUP(TRIM(E2881&amp;""),'Référentiel Articles'!$A$2:$F$634,5,FALSE),""))</f>
      </c>
      <c r="H2881" s="77" t="str">
        <v/>
      </c>
      <c r="I2881" s="76">
        <f>IF($E2881="","",IFERROR(VLOOKUP(TRIM(E2881&amp;""),'Référentiel Articles'!$A$2:$F$634,6,FALSE),""))</f>
      </c>
      <c r="J2881" s="78">
        <f>IF(OR($E2881="",$H2881=""),"",$H2881*$I2881)</f>
      </c>
      <c r="K2881" s="79" t="str">
        <v/>
      </c>
    </row>
    <row r="2882">
      <c r="A2882" s="81" t="str">
        <v/>
      </c>
      <c r="B2882" s="81" t="str">
        <v/>
      </c>
      <c r="C2882" s="83">
        <f>IF($E2882="","",IFERROR(VLOOKUP(TRIM(E2882&amp;""),'Référentiel Articles'!$A$2:$F$634,2,FALSE),""))</f>
      </c>
      <c r="D2882" s="83">
        <f>IF($E2882="","",IFERROR(VLOOKUP(TRIM(E2882&amp;""),'Référentiel Articles'!$A$2:$F$634,3,FALSE),""))</f>
      </c>
      <c r="E2882" s="81" t="str">
        <v/>
      </c>
      <c r="F2882" s="83">
        <f>IF($E2882="","",IFERROR(VLOOKUP(TRIM(E2882&amp;""),'Référentiel Articles'!$A$2:$F$634,4,FALSE),""))</f>
      </c>
      <c r="G2882" s="84">
        <f>IF($E2882="","",IFERROR(VLOOKUP(TRIM(E2882&amp;""),'Référentiel Articles'!$A$2:$F$634,5,FALSE),""))</f>
      </c>
      <c r="H2882" s="85" t="str">
        <v/>
      </c>
      <c r="I2882" s="84">
        <f>IF($E2882="","",IFERROR(VLOOKUP(TRIM(E2882&amp;""),'Référentiel Articles'!$A$2:$F$634,6,FALSE),""))</f>
      </c>
      <c r="J2882" s="90">
        <f>IF(OR($E2882="",$H2882=""),"",$H2882*$I2882)</f>
      </c>
      <c r="K2882" s="87" t="str">
        <v/>
      </c>
    </row>
    <row r="2883">
      <c r="A2883" s="74" t="str">
        <v/>
      </c>
      <c r="B2883" s="74" t="str">
        <v/>
      </c>
      <c r="C2883" s="75">
        <f>IF($E2883="","",IFERROR(VLOOKUP(TRIM(E2883&amp;""),'Référentiel Articles'!$A$2:$F$634,2,FALSE),""))</f>
      </c>
      <c r="D2883" s="75">
        <f>IF($E2883="","",IFERROR(VLOOKUP(TRIM(E2883&amp;""),'Référentiel Articles'!$A$2:$F$634,3,FALSE),""))</f>
      </c>
      <c r="E2883" s="74" t="str">
        <v/>
      </c>
      <c r="F2883" s="75">
        <f>IF($E2883="","",IFERROR(VLOOKUP(TRIM(E2883&amp;""),'Référentiel Articles'!$A$2:$F$634,4,FALSE),""))</f>
      </c>
      <c r="G2883" s="76">
        <f>IF($E2883="","",IFERROR(VLOOKUP(TRIM(E2883&amp;""),'Référentiel Articles'!$A$2:$F$634,5,FALSE),""))</f>
      </c>
      <c r="H2883" s="77" t="str">
        <v/>
      </c>
      <c r="I2883" s="76">
        <f>IF($E2883="","",IFERROR(VLOOKUP(TRIM(E2883&amp;""),'Référentiel Articles'!$A$2:$F$634,6,FALSE),""))</f>
      </c>
      <c r="J2883" s="78">
        <f>IF(OR($E2883="",$H2883=""),"",$H2883*$I2883)</f>
      </c>
      <c r="K2883" s="79" t="str">
        <v/>
      </c>
    </row>
    <row r="2884">
      <c r="A2884" s="81" t="str">
        <v/>
      </c>
      <c r="B2884" s="81" t="str">
        <v/>
      </c>
      <c r="C2884" s="83">
        <f>IF($E2884="","",IFERROR(VLOOKUP(TRIM(E2884&amp;""),'Référentiel Articles'!$A$2:$F$634,2,FALSE),""))</f>
      </c>
      <c r="D2884" s="83">
        <f>IF($E2884="","",IFERROR(VLOOKUP(TRIM(E2884&amp;""),'Référentiel Articles'!$A$2:$F$634,3,FALSE),""))</f>
      </c>
      <c r="E2884" s="81" t="str">
        <v/>
      </c>
      <c r="F2884" s="83">
        <f>IF($E2884="","",IFERROR(VLOOKUP(TRIM(E2884&amp;""),'Référentiel Articles'!$A$2:$F$634,4,FALSE),""))</f>
      </c>
      <c r="G2884" s="84">
        <f>IF($E2884="","",IFERROR(VLOOKUP(TRIM(E2884&amp;""),'Référentiel Articles'!$A$2:$F$634,5,FALSE),""))</f>
      </c>
      <c r="H2884" s="85" t="str">
        <v/>
      </c>
      <c r="I2884" s="84">
        <f>IF($E2884="","",IFERROR(VLOOKUP(TRIM(E2884&amp;""),'Référentiel Articles'!$A$2:$F$634,6,FALSE),""))</f>
      </c>
      <c r="J2884" s="90">
        <f>IF(OR($E2884="",$H2884=""),"",$H2884*$I2884)</f>
      </c>
      <c r="K2884" s="87" t="str">
        <v/>
      </c>
    </row>
    <row r="2885">
      <c r="A2885" s="74" t="str">
        <v/>
      </c>
      <c r="B2885" s="74" t="str">
        <v/>
      </c>
      <c r="C2885" s="75">
        <f>IF($E2885="","",IFERROR(VLOOKUP(TRIM(E2885&amp;""),'Référentiel Articles'!$A$2:$F$634,2,FALSE),""))</f>
      </c>
      <c r="D2885" s="75">
        <f>IF($E2885="","",IFERROR(VLOOKUP(TRIM(E2885&amp;""),'Référentiel Articles'!$A$2:$F$634,3,FALSE),""))</f>
      </c>
      <c r="E2885" s="74" t="str">
        <v/>
      </c>
      <c r="F2885" s="75">
        <f>IF($E2885="","",IFERROR(VLOOKUP(TRIM(E2885&amp;""),'Référentiel Articles'!$A$2:$F$634,4,FALSE),""))</f>
      </c>
      <c r="G2885" s="76">
        <f>IF($E2885="","",IFERROR(VLOOKUP(TRIM(E2885&amp;""),'Référentiel Articles'!$A$2:$F$634,5,FALSE),""))</f>
      </c>
      <c r="H2885" s="77" t="str">
        <v/>
      </c>
      <c r="I2885" s="76">
        <f>IF($E2885="","",IFERROR(VLOOKUP(TRIM(E2885&amp;""),'Référentiel Articles'!$A$2:$F$634,6,FALSE),""))</f>
      </c>
      <c r="J2885" s="78">
        <f>IF(OR($E2885="",$H2885=""),"",$H2885*$I2885)</f>
      </c>
      <c r="K2885" s="79" t="str">
        <v/>
      </c>
    </row>
    <row r="2886">
      <c r="A2886" s="81" t="str">
        <v/>
      </c>
      <c r="B2886" s="81" t="str">
        <v/>
      </c>
      <c r="C2886" s="83">
        <f>IF($E2886="","",IFERROR(VLOOKUP(TRIM(E2886&amp;""),'Référentiel Articles'!$A$2:$F$634,2,FALSE),""))</f>
      </c>
      <c r="D2886" s="83">
        <f>IF($E2886="","",IFERROR(VLOOKUP(TRIM(E2886&amp;""),'Référentiel Articles'!$A$2:$F$634,3,FALSE),""))</f>
      </c>
      <c r="E2886" s="81" t="str">
        <v/>
      </c>
      <c r="F2886" s="83">
        <f>IF($E2886="","",IFERROR(VLOOKUP(TRIM(E2886&amp;""),'Référentiel Articles'!$A$2:$F$634,4,FALSE),""))</f>
      </c>
      <c r="G2886" s="84">
        <f>IF($E2886="","",IFERROR(VLOOKUP(TRIM(E2886&amp;""),'Référentiel Articles'!$A$2:$F$634,5,FALSE),""))</f>
      </c>
      <c r="H2886" s="85" t="str">
        <v/>
      </c>
      <c r="I2886" s="84">
        <f>IF($E2886="","",IFERROR(VLOOKUP(TRIM(E2886&amp;""),'Référentiel Articles'!$A$2:$F$634,6,FALSE),""))</f>
      </c>
      <c r="J2886" s="90">
        <f>IF(OR($E2886="",$H2886=""),"",$H2886*$I2886)</f>
      </c>
      <c r="K2886" s="87" t="str">
        <v/>
      </c>
    </row>
    <row r="2887">
      <c r="A2887" s="74" t="str">
        <v/>
      </c>
      <c r="B2887" s="74" t="str">
        <v/>
      </c>
      <c r="C2887" s="75">
        <f>IF($E2887="","",IFERROR(VLOOKUP(TRIM(E2887&amp;""),'Référentiel Articles'!$A$2:$F$634,2,FALSE),""))</f>
      </c>
      <c r="D2887" s="75">
        <f>IF($E2887="","",IFERROR(VLOOKUP(TRIM(E2887&amp;""),'Référentiel Articles'!$A$2:$F$634,3,FALSE),""))</f>
      </c>
      <c r="E2887" s="74" t="str">
        <v/>
      </c>
      <c r="F2887" s="75">
        <f>IF($E2887="","",IFERROR(VLOOKUP(TRIM(E2887&amp;""),'Référentiel Articles'!$A$2:$F$634,4,FALSE),""))</f>
      </c>
      <c r="G2887" s="76">
        <f>IF($E2887="","",IFERROR(VLOOKUP(TRIM(E2887&amp;""),'Référentiel Articles'!$A$2:$F$634,5,FALSE),""))</f>
      </c>
      <c r="H2887" s="77" t="str">
        <v/>
      </c>
      <c r="I2887" s="76">
        <f>IF($E2887="","",IFERROR(VLOOKUP(TRIM(E2887&amp;""),'Référentiel Articles'!$A$2:$F$634,6,FALSE),""))</f>
      </c>
      <c r="J2887" s="78">
        <f>IF(OR($E2887="",$H2887=""),"",$H2887*$I2887)</f>
      </c>
      <c r="K2887" s="79" t="str">
        <v/>
      </c>
    </row>
    <row r="2888">
      <c r="A2888" s="81" t="str">
        <v/>
      </c>
      <c r="B2888" s="81" t="str">
        <v/>
      </c>
      <c r="C2888" s="83">
        <f>IF($E2888="","",IFERROR(VLOOKUP(TRIM(E2888&amp;""),'Référentiel Articles'!$A$2:$F$634,2,FALSE),""))</f>
      </c>
      <c r="D2888" s="83">
        <f>IF($E2888="","",IFERROR(VLOOKUP(TRIM(E2888&amp;""),'Référentiel Articles'!$A$2:$F$634,3,FALSE),""))</f>
      </c>
      <c r="E2888" s="81" t="str">
        <v/>
      </c>
      <c r="F2888" s="83">
        <f>IF($E2888="","",IFERROR(VLOOKUP(TRIM(E2888&amp;""),'Référentiel Articles'!$A$2:$F$634,4,FALSE),""))</f>
      </c>
      <c r="G2888" s="84">
        <f>IF($E2888="","",IFERROR(VLOOKUP(TRIM(E2888&amp;""),'Référentiel Articles'!$A$2:$F$634,5,FALSE),""))</f>
      </c>
      <c r="H2888" s="85" t="str">
        <v/>
      </c>
      <c r="I2888" s="84">
        <f>IF($E2888="","",IFERROR(VLOOKUP(TRIM(E2888&amp;""),'Référentiel Articles'!$A$2:$F$634,6,FALSE),""))</f>
      </c>
      <c r="J2888" s="90">
        <f>IF(OR($E2888="",$H2888=""),"",$H2888*$I2888)</f>
      </c>
      <c r="K2888" s="87" t="str">
        <v/>
      </c>
    </row>
    <row r="2889">
      <c r="A2889" s="74" t="str">
        <v/>
      </c>
      <c r="B2889" s="74" t="str">
        <v/>
      </c>
      <c r="C2889" s="75">
        <f>IF($E2889="","",IFERROR(VLOOKUP(TRIM(E2889&amp;""),'Référentiel Articles'!$A$2:$F$634,2,FALSE),""))</f>
      </c>
      <c r="D2889" s="75">
        <f>IF($E2889="","",IFERROR(VLOOKUP(TRIM(E2889&amp;""),'Référentiel Articles'!$A$2:$F$634,3,FALSE),""))</f>
      </c>
      <c r="E2889" s="74" t="str">
        <v/>
      </c>
      <c r="F2889" s="75">
        <f>IF($E2889="","",IFERROR(VLOOKUP(TRIM(E2889&amp;""),'Référentiel Articles'!$A$2:$F$634,4,FALSE),""))</f>
      </c>
      <c r="G2889" s="76">
        <f>IF($E2889="","",IFERROR(VLOOKUP(TRIM(E2889&amp;""),'Référentiel Articles'!$A$2:$F$634,5,FALSE),""))</f>
      </c>
      <c r="H2889" s="77" t="str">
        <v/>
      </c>
      <c r="I2889" s="76">
        <f>IF($E2889="","",IFERROR(VLOOKUP(TRIM(E2889&amp;""),'Référentiel Articles'!$A$2:$F$634,6,FALSE),""))</f>
      </c>
      <c r="J2889" s="78">
        <f>IF(OR($E2889="",$H2889=""),"",$H2889*$I2889)</f>
      </c>
      <c r="K2889" s="79" t="str">
        <v/>
      </c>
    </row>
    <row r="2890">
      <c r="A2890" s="81" t="str">
        <v/>
      </c>
      <c r="B2890" s="81" t="str">
        <v/>
      </c>
      <c r="C2890" s="83">
        <f>IF($E2890="","",IFERROR(VLOOKUP(TRIM(E2890&amp;""),'Référentiel Articles'!$A$2:$F$634,2,FALSE),""))</f>
      </c>
      <c r="D2890" s="83">
        <f>IF($E2890="","",IFERROR(VLOOKUP(TRIM(E2890&amp;""),'Référentiel Articles'!$A$2:$F$634,3,FALSE),""))</f>
      </c>
      <c r="E2890" s="81" t="str">
        <v/>
      </c>
      <c r="F2890" s="83">
        <f>IF($E2890="","",IFERROR(VLOOKUP(TRIM(E2890&amp;""),'Référentiel Articles'!$A$2:$F$634,4,FALSE),""))</f>
      </c>
      <c r="G2890" s="84">
        <f>IF($E2890="","",IFERROR(VLOOKUP(TRIM(E2890&amp;""),'Référentiel Articles'!$A$2:$F$634,5,FALSE),""))</f>
      </c>
      <c r="H2890" s="85" t="str">
        <v/>
      </c>
      <c r="I2890" s="84">
        <f>IF($E2890="","",IFERROR(VLOOKUP(TRIM(E2890&amp;""),'Référentiel Articles'!$A$2:$F$634,6,FALSE),""))</f>
      </c>
      <c r="J2890" s="90">
        <f>IF(OR($E2890="",$H2890=""),"",$H2890*$I2890)</f>
      </c>
      <c r="K2890" s="87" t="str">
        <v/>
      </c>
    </row>
    <row r="2891">
      <c r="A2891" s="74" t="str">
        <v/>
      </c>
      <c r="B2891" s="74" t="str">
        <v/>
      </c>
      <c r="C2891" s="75">
        <f>IF($E2891="","",IFERROR(VLOOKUP(TRIM(E2891&amp;""),'Référentiel Articles'!$A$2:$F$634,2,FALSE),""))</f>
      </c>
      <c r="D2891" s="75">
        <f>IF($E2891="","",IFERROR(VLOOKUP(TRIM(E2891&amp;""),'Référentiel Articles'!$A$2:$F$634,3,FALSE),""))</f>
      </c>
      <c r="E2891" s="74" t="str">
        <v/>
      </c>
      <c r="F2891" s="75">
        <f>IF($E2891="","",IFERROR(VLOOKUP(TRIM(E2891&amp;""),'Référentiel Articles'!$A$2:$F$634,4,FALSE),""))</f>
      </c>
      <c r="G2891" s="76">
        <f>IF($E2891="","",IFERROR(VLOOKUP(TRIM(E2891&amp;""),'Référentiel Articles'!$A$2:$F$634,5,FALSE),""))</f>
      </c>
      <c r="H2891" s="77" t="str">
        <v/>
      </c>
      <c r="I2891" s="76">
        <f>IF($E2891="","",IFERROR(VLOOKUP(TRIM(E2891&amp;""),'Référentiel Articles'!$A$2:$F$634,6,FALSE),""))</f>
      </c>
      <c r="J2891" s="78">
        <f>IF(OR($E2891="",$H2891=""),"",$H2891*$I2891)</f>
      </c>
      <c r="K2891" s="79" t="str">
        <v/>
      </c>
    </row>
    <row r="2892">
      <c r="A2892" s="81" t="str">
        <v/>
      </c>
      <c r="B2892" s="81" t="str">
        <v/>
      </c>
      <c r="C2892" s="83">
        <f>IF($E2892="","",IFERROR(VLOOKUP(TRIM(E2892&amp;""),'Référentiel Articles'!$A$2:$F$634,2,FALSE),""))</f>
      </c>
      <c r="D2892" s="83">
        <f>IF($E2892="","",IFERROR(VLOOKUP(TRIM(E2892&amp;""),'Référentiel Articles'!$A$2:$F$634,3,FALSE),""))</f>
      </c>
      <c r="E2892" s="81" t="str">
        <v/>
      </c>
      <c r="F2892" s="83">
        <f>IF($E2892="","",IFERROR(VLOOKUP(TRIM(E2892&amp;""),'Référentiel Articles'!$A$2:$F$634,4,FALSE),""))</f>
      </c>
      <c r="G2892" s="84">
        <f>IF($E2892="","",IFERROR(VLOOKUP(TRIM(E2892&amp;""),'Référentiel Articles'!$A$2:$F$634,5,FALSE),""))</f>
      </c>
      <c r="H2892" s="85" t="str">
        <v/>
      </c>
      <c r="I2892" s="84">
        <f>IF($E2892="","",IFERROR(VLOOKUP(TRIM(E2892&amp;""),'Référentiel Articles'!$A$2:$F$634,6,FALSE),""))</f>
      </c>
      <c r="J2892" s="90">
        <f>IF(OR($E2892="",$H2892=""),"",$H2892*$I2892)</f>
      </c>
      <c r="K2892" s="87" t="str">
        <v/>
      </c>
    </row>
    <row r="2893">
      <c r="A2893" s="74" t="str">
        <v/>
      </c>
      <c r="B2893" s="74" t="str">
        <v/>
      </c>
      <c r="C2893" s="75">
        <f>IF($E2893="","",IFERROR(VLOOKUP(TRIM(E2893&amp;""),'Référentiel Articles'!$A$2:$F$634,2,FALSE),""))</f>
      </c>
      <c r="D2893" s="75">
        <f>IF($E2893="","",IFERROR(VLOOKUP(TRIM(E2893&amp;""),'Référentiel Articles'!$A$2:$F$634,3,FALSE),""))</f>
      </c>
      <c r="E2893" s="74" t="str">
        <v/>
      </c>
      <c r="F2893" s="75">
        <f>IF($E2893="","",IFERROR(VLOOKUP(TRIM(E2893&amp;""),'Référentiel Articles'!$A$2:$F$634,4,FALSE),""))</f>
      </c>
      <c r="G2893" s="76">
        <f>IF($E2893="","",IFERROR(VLOOKUP(TRIM(E2893&amp;""),'Référentiel Articles'!$A$2:$F$634,5,FALSE),""))</f>
      </c>
      <c r="H2893" s="77" t="str">
        <v/>
      </c>
      <c r="I2893" s="76">
        <f>IF($E2893="","",IFERROR(VLOOKUP(TRIM(E2893&amp;""),'Référentiel Articles'!$A$2:$F$634,6,FALSE),""))</f>
      </c>
      <c r="J2893" s="78">
        <f>IF(OR($E2893="",$H2893=""),"",$H2893*$I2893)</f>
      </c>
      <c r="K2893" s="79" t="str">
        <v/>
      </c>
    </row>
    <row r="2894">
      <c r="A2894" s="81" t="str">
        <v/>
      </c>
      <c r="B2894" s="81" t="str">
        <v/>
      </c>
      <c r="C2894" s="83">
        <f>IF($E2894="","",IFERROR(VLOOKUP(TRIM(E2894&amp;""),'Référentiel Articles'!$A$2:$F$634,2,FALSE),""))</f>
      </c>
      <c r="D2894" s="83">
        <f>IF($E2894="","",IFERROR(VLOOKUP(TRIM(E2894&amp;""),'Référentiel Articles'!$A$2:$F$634,3,FALSE),""))</f>
      </c>
      <c r="E2894" s="81" t="str">
        <v/>
      </c>
      <c r="F2894" s="83">
        <f>IF($E2894="","",IFERROR(VLOOKUP(TRIM(E2894&amp;""),'Référentiel Articles'!$A$2:$F$634,4,FALSE),""))</f>
      </c>
      <c r="G2894" s="84">
        <f>IF($E2894="","",IFERROR(VLOOKUP(TRIM(E2894&amp;""),'Référentiel Articles'!$A$2:$F$634,5,FALSE),""))</f>
      </c>
      <c r="H2894" s="85" t="str">
        <v/>
      </c>
      <c r="I2894" s="84">
        <f>IF($E2894="","",IFERROR(VLOOKUP(TRIM(E2894&amp;""),'Référentiel Articles'!$A$2:$F$634,6,FALSE),""))</f>
      </c>
      <c r="J2894" s="90">
        <f>IF(OR($E2894="",$H2894=""),"",$H2894*$I2894)</f>
      </c>
      <c r="K2894" s="87" t="str">
        <v/>
      </c>
    </row>
    <row r="2895">
      <c r="A2895" s="74" t="str">
        <v/>
      </c>
      <c r="B2895" s="74" t="str">
        <v/>
      </c>
      <c r="C2895" s="75">
        <f>IF($E2895="","",IFERROR(VLOOKUP(TRIM(E2895&amp;""),'Référentiel Articles'!$A$2:$F$634,2,FALSE),""))</f>
      </c>
      <c r="D2895" s="75">
        <f>IF($E2895="","",IFERROR(VLOOKUP(TRIM(E2895&amp;""),'Référentiel Articles'!$A$2:$F$634,3,FALSE),""))</f>
      </c>
      <c r="E2895" s="74" t="str">
        <v/>
      </c>
      <c r="F2895" s="75">
        <f>IF($E2895="","",IFERROR(VLOOKUP(TRIM(E2895&amp;""),'Référentiel Articles'!$A$2:$F$634,4,FALSE),""))</f>
      </c>
      <c r="G2895" s="76">
        <f>IF($E2895="","",IFERROR(VLOOKUP(TRIM(E2895&amp;""),'Référentiel Articles'!$A$2:$F$634,5,FALSE),""))</f>
      </c>
      <c r="H2895" s="77" t="str">
        <v/>
      </c>
      <c r="I2895" s="76">
        <f>IF($E2895="","",IFERROR(VLOOKUP(TRIM(E2895&amp;""),'Référentiel Articles'!$A$2:$F$634,6,FALSE),""))</f>
      </c>
      <c r="J2895" s="78">
        <f>IF(OR($E2895="",$H2895=""),"",$H2895*$I2895)</f>
      </c>
      <c r="K2895" s="79" t="str">
        <v/>
      </c>
    </row>
    <row r="2896">
      <c r="A2896" s="81" t="str">
        <v/>
      </c>
      <c r="B2896" s="81" t="str">
        <v/>
      </c>
      <c r="C2896" s="83">
        <f>IF($E2896="","",IFERROR(VLOOKUP(TRIM(E2896&amp;""),'Référentiel Articles'!$A$2:$F$634,2,FALSE),""))</f>
      </c>
      <c r="D2896" s="83">
        <f>IF($E2896="","",IFERROR(VLOOKUP(TRIM(E2896&amp;""),'Référentiel Articles'!$A$2:$F$634,3,FALSE),""))</f>
      </c>
      <c r="E2896" s="81" t="str">
        <v/>
      </c>
      <c r="F2896" s="83">
        <f>IF($E2896="","",IFERROR(VLOOKUP(TRIM(E2896&amp;""),'Référentiel Articles'!$A$2:$F$634,4,FALSE),""))</f>
      </c>
      <c r="G2896" s="84">
        <f>IF($E2896="","",IFERROR(VLOOKUP(TRIM(E2896&amp;""),'Référentiel Articles'!$A$2:$F$634,5,FALSE),""))</f>
      </c>
      <c r="H2896" s="85" t="str">
        <v/>
      </c>
      <c r="I2896" s="84">
        <f>IF($E2896="","",IFERROR(VLOOKUP(TRIM(E2896&amp;""),'Référentiel Articles'!$A$2:$F$634,6,FALSE),""))</f>
      </c>
      <c r="J2896" s="90">
        <f>IF(OR($E2896="",$H2896=""),"",$H2896*$I2896)</f>
      </c>
      <c r="K2896" s="87" t="str">
        <v/>
      </c>
    </row>
    <row r="2897">
      <c r="A2897" s="74" t="str">
        <v/>
      </c>
      <c r="B2897" s="74" t="str">
        <v/>
      </c>
      <c r="C2897" s="75">
        <f>IF($E2897="","",IFERROR(VLOOKUP(TRIM(E2897&amp;""),'Référentiel Articles'!$A$2:$F$634,2,FALSE),""))</f>
      </c>
      <c r="D2897" s="75">
        <f>IF($E2897="","",IFERROR(VLOOKUP(TRIM(E2897&amp;""),'Référentiel Articles'!$A$2:$F$634,3,FALSE),""))</f>
      </c>
      <c r="E2897" s="74" t="str">
        <v/>
      </c>
      <c r="F2897" s="75">
        <f>IF($E2897="","",IFERROR(VLOOKUP(TRIM(E2897&amp;""),'Référentiel Articles'!$A$2:$F$634,4,FALSE),""))</f>
      </c>
      <c r="G2897" s="76">
        <f>IF($E2897="","",IFERROR(VLOOKUP(TRIM(E2897&amp;""),'Référentiel Articles'!$A$2:$F$634,5,FALSE),""))</f>
      </c>
      <c r="H2897" s="77" t="str">
        <v/>
      </c>
      <c r="I2897" s="76">
        <f>IF($E2897="","",IFERROR(VLOOKUP(TRIM(E2897&amp;""),'Référentiel Articles'!$A$2:$F$634,6,FALSE),""))</f>
      </c>
      <c r="J2897" s="78">
        <f>IF(OR($E2897="",$H2897=""),"",$H2897*$I2897)</f>
      </c>
      <c r="K2897" s="79" t="str">
        <v/>
      </c>
    </row>
    <row r="2898">
      <c r="A2898" s="81" t="str">
        <v/>
      </c>
      <c r="B2898" s="81" t="str">
        <v/>
      </c>
      <c r="C2898" s="83">
        <f>IF($E2898="","",IFERROR(VLOOKUP(TRIM(E2898&amp;""),'Référentiel Articles'!$A$2:$F$634,2,FALSE),""))</f>
      </c>
      <c r="D2898" s="83">
        <f>IF($E2898="","",IFERROR(VLOOKUP(TRIM(E2898&amp;""),'Référentiel Articles'!$A$2:$F$634,3,FALSE),""))</f>
      </c>
      <c r="E2898" s="81" t="str">
        <v/>
      </c>
      <c r="F2898" s="83">
        <f>IF($E2898="","",IFERROR(VLOOKUP(TRIM(E2898&amp;""),'Référentiel Articles'!$A$2:$F$634,4,FALSE),""))</f>
      </c>
      <c r="G2898" s="84">
        <f>IF($E2898="","",IFERROR(VLOOKUP(TRIM(E2898&amp;""),'Référentiel Articles'!$A$2:$F$634,5,FALSE),""))</f>
      </c>
      <c r="H2898" s="85" t="str">
        <v/>
      </c>
      <c r="I2898" s="84">
        <f>IF($E2898="","",IFERROR(VLOOKUP(TRIM(E2898&amp;""),'Référentiel Articles'!$A$2:$F$634,6,FALSE),""))</f>
      </c>
      <c r="J2898" s="90">
        <f>IF(OR($E2898="",$H2898=""),"",$H2898*$I2898)</f>
      </c>
      <c r="K2898" s="87" t="str">
        <v/>
      </c>
    </row>
    <row r="2899">
      <c r="A2899" s="74" t="str">
        <v/>
      </c>
      <c r="B2899" s="74" t="str">
        <v/>
      </c>
      <c r="C2899" s="75">
        <f>IF($E2899="","",IFERROR(VLOOKUP(TRIM(E2899&amp;""),'Référentiel Articles'!$A$2:$F$634,2,FALSE),""))</f>
      </c>
      <c r="D2899" s="75">
        <f>IF($E2899="","",IFERROR(VLOOKUP(TRIM(E2899&amp;""),'Référentiel Articles'!$A$2:$F$634,3,FALSE),""))</f>
      </c>
      <c r="E2899" s="74" t="str">
        <v/>
      </c>
      <c r="F2899" s="75">
        <f>IF($E2899="","",IFERROR(VLOOKUP(TRIM(E2899&amp;""),'Référentiel Articles'!$A$2:$F$634,4,FALSE),""))</f>
      </c>
      <c r="G2899" s="76">
        <f>IF($E2899="","",IFERROR(VLOOKUP(TRIM(E2899&amp;""),'Référentiel Articles'!$A$2:$F$634,5,FALSE),""))</f>
      </c>
      <c r="H2899" s="77" t="str">
        <v/>
      </c>
      <c r="I2899" s="76">
        <f>IF($E2899="","",IFERROR(VLOOKUP(TRIM(E2899&amp;""),'Référentiel Articles'!$A$2:$F$634,6,FALSE),""))</f>
      </c>
      <c r="J2899" s="78">
        <f>IF(OR($E2899="",$H2899=""),"",$H2899*$I2899)</f>
      </c>
      <c r="K2899" s="79" t="str">
        <v/>
      </c>
    </row>
    <row r="2900">
      <c r="A2900" s="81" t="str">
        <v/>
      </c>
      <c r="B2900" s="81" t="str">
        <v/>
      </c>
      <c r="C2900" s="83">
        <f>IF($E2900="","",IFERROR(VLOOKUP(TRIM(E2900&amp;""),'Référentiel Articles'!$A$2:$F$634,2,FALSE),""))</f>
      </c>
      <c r="D2900" s="83">
        <f>IF($E2900="","",IFERROR(VLOOKUP(TRIM(E2900&amp;""),'Référentiel Articles'!$A$2:$F$634,3,FALSE),""))</f>
      </c>
      <c r="E2900" s="81" t="str">
        <v/>
      </c>
      <c r="F2900" s="83">
        <f>IF($E2900="","",IFERROR(VLOOKUP(TRIM(E2900&amp;""),'Référentiel Articles'!$A$2:$F$634,4,FALSE),""))</f>
      </c>
      <c r="G2900" s="84">
        <f>IF($E2900="","",IFERROR(VLOOKUP(TRIM(E2900&amp;""),'Référentiel Articles'!$A$2:$F$634,5,FALSE),""))</f>
      </c>
      <c r="H2900" s="85" t="str">
        <v/>
      </c>
      <c r="I2900" s="84">
        <f>IF($E2900="","",IFERROR(VLOOKUP(TRIM(E2900&amp;""),'Référentiel Articles'!$A$2:$F$634,6,FALSE),""))</f>
      </c>
      <c r="J2900" s="90">
        <f>IF(OR($E2900="",$H2900=""),"",$H2900*$I2900)</f>
      </c>
      <c r="K2900" s="87" t="str">
        <v/>
      </c>
    </row>
    <row r="2901">
      <c r="A2901" s="74" t="str">
        <v/>
      </c>
      <c r="B2901" s="74" t="str">
        <v/>
      </c>
      <c r="C2901" s="75">
        <f>IF($E2901="","",IFERROR(VLOOKUP(TRIM(E2901&amp;""),'Référentiel Articles'!$A$2:$F$634,2,FALSE),""))</f>
      </c>
      <c r="D2901" s="75">
        <f>IF($E2901="","",IFERROR(VLOOKUP(TRIM(E2901&amp;""),'Référentiel Articles'!$A$2:$F$634,3,FALSE),""))</f>
      </c>
      <c r="E2901" s="74" t="str">
        <v/>
      </c>
      <c r="F2901" s="75">
        <f>IF($E2901="","",IFERROR(VLOOKUP(TRIM(E2901&amp;""),'Référentiel Articles'!$A$2:$F$634,4,FALSE),""))</f>
      </c>
      <c r="G2901" s="76">
        <f>IF($E2901="","",IFERROR(VLOOKUP(TRIM(E2901&amp;""),'Référentiel Articles'!$A$2:$F$634,5,FALSE),""))</f>
      </c>
      <c r="H2901" s="77" t="str">
        <v/>
      </c>
      <c r="I2901" s="76">
        <f>IF($E2901="","",IFERROR(VLOOKUP(TRIM(E2901&amp;""),'Référentiel Articles'!$A$2:$F$634,6,FALSE),""))</f>
      </c>
      <c r="J2901" s="78">
        <f>IF(OR($E2901="",$H2901=""),"",$H2901*$I2901)</f>
      </c>
      <c r="K2901" s="79" t="str">
        <v/>
      </c>
    </row>
    <row r="2902">
      <c r="A2902" s="81" t="str">
        <v/>
      </c>
      <c r="B2902" s="81" t="str">
        <v/>
      </c>
      <c r="C2902" s="83">
        <f>IF($E2902="","",IFERROR(VLOOKUP(TRIM(E2902&amp;""),'Référentiel Articles'!$A$2:$F$634,2,FALSE),""))</f>
      </c>
      <c r="D2902" s="83">
        <f>IF($E2902="","",IFERROR(VLOOKUP(TRIM(E2902&amp;""),'Référentiel Articles'!$A$2:$F$634,3,FALSE),""))</f>
      </c>
      <c r="E2902" s="81" t="str">
        <v/>
      </c>
      <c r="F2902" s="83">
        <f>IF($E2902="","",IFERROR(VLOOKUP(TRIM(E2902&amp;""),'Référentiel Articles'!$A$2:$F$634,4,FALSE),""))</f>
      </c>
      <c r="G2902" s="84">
        <f>IF($E2902="","",IFERROR(VLOOKUP(TRIM(E2902&amp;""),'Référentiel Articles'!$A$2:$F$634,5,FALSE),""))</f>
      </c>
      <c r="H2902" s="85" t="str">
        <v/>
      </c>
      <c r="I2902" s="84">
        <f>IF($E2902="","",IFERROR(VLOOKUP(TRIM(E2902&amp;""),'Référentiel Articles'!$A$2:$F$634,6,FALSE),""))</f>
      </c>
      <c r="J2902" s="90">
        <f>IF(OR($E2902="",$H2902=""),"",$H2902*$I2902)</f>
      </c>
      <c r="K2902" s="87" t="str">
        <v/>
      </c>
    </row>
    <row r="2903">
      <c r="A2903" s="74" t="str">
        <v/>
      </c>
      <c r="B2903" s="74" t="str">
        <v/>
      </c>
      <c r="C2903" s="75">
        <f>IF($E2903="","",IFERROR(VLOOKUP(TRIM(E2903&amp;""),'Référentiel Articles'!$A$2:$F$634,2,FALSE),""))</f>
      </c>
      <c r="D2903" s="75">
        <f>IF($E2903="","",IFERROR(VLOOKUP(TRIM(E2903&amp;""),'Référentiel Articles'!$A$2:$F$634,3,FALSE),""))</f>
      </c>
      <c r="E2903" s="74" t="str">
        <v/>
      </c>
      <c r="F2903" s="75">
        <f>IF($E2903="","",IFERROR(VLOOKUP(TRIM(E2903&amp;""),'Référentiel Articles'!$A$2:$F$634,4,FALSE),""))</f>
      </c>
      <c r="G2903" s="76">
        <f>IF($E2903="","",IFERROR(VLOOKUP(TRIM(E2903&amp;""),'Référentiel Articles'!$A$2:$F$634,5,FALSE),""))</f>
      </c>
      <c r="H2903" s="77" t="str">
        <v/>
      </c>
      <c r="I2903" s="76">
        <f>IF($E2903="","",IFERROR(VLOOKUP(TRIM(E2903&amp;""),'Référentiel Articles'!$A$2:$F$634,6,FALSE),""))</f>
      </c>
      <c r="J2903" s="78">
        <f>IF(OR($E2903="",$H2903=""),"",$H2903*$I2903)</f>
      </c>
      <c r="K2903" s="79" t="str">
        <v/>
      </c>
    </row>
    <row r="2904">
      <c r="A2904" s="81" t="str">
        <v/>
      </c>
      <c r="B2904" s="81" t="str">
        <v/>
      </c>
      <c r="C2904" s="83">
        <f>IF($E2904="","",IFERROR(VLOOKUP(TRIM(E2904&amp;""),'Référentiel Articles'!$A$2:$F$634,2,FALSE),""))</f>
      </c>
      <c r="D2904" s="83">
        <f>IF($E2904="","",IFERROR(VLOOKUP(TRIM(E2904&amp;""),'Référentiel Articles'!$A$2:$F$634,3,FALSE),""))</f>
      </c>
      <c r="E2904" s="81" t="str">
        <v/>
      </c>
      <c r="F2904" s="83">
        <f>IF($E2904="","",IFERROR(VLOOKUP(TRIM(E2904&amp;""),'Référentiel Articles'!$A$2:$F$634,4,FALSE),""))</f>
      </c>
      <c r="G2904" s="84">
        <f>IF($E2904="","",IFERROR(VLOOKUP(TRIM(E2904&amp;""),'Référentiel Articles'!$A$2:$F$634,5,FALSE),""))</f>
      </c>
      <c r="H2904" s="85" t="str">
        <v/>
      </c>
      <c r="I2904" s="84">
        <f>IF($E2904="","",IFERROR(VLOOKUP(TRIM(E2904&amp;""),'Référentiel Articles'!$A$2:$F$634,6,FALSE),""))</f>
      </c>
      <c r="J2904" s="90">
        <f>IF(OR($E2904="",$H2904=""),"",$H2904*$I2904)</f>
      </c>
      <c r="K2904" s="87" t="str">
        <v/>
      </c>
    </row>
    <row r="2905">
      <c r="A2905" s="74" t="str">
        <v/>
      </c>
      <c r="B2905" s="74" t="str">
        <v/>
      </c>
      <c r="C2905" s="75">
        <f>IF($E2905="","",IFERROR(VLOOKUP(TRIM(E2905&amp;""),'Référentiel Articles'!$A$2:$F$634,2,FALSE),""))</f>
      </c>
      <c r="D2905" s="75">
        <f>IF($E2905="","",IFERROR(VLOOKUP(TRIM(E2905&amp;""),'Référentiel Articles'!$A$2:$F$634,3,FALSE),""))</f>
      </c>
      <c r="E2905" s="74" t="str">
        <v/>
      </c>
      <c r="F2905" s="75">
        <f>IF($E2905="","",IFERROR(VLOOKUP(TRIM(E2905&amp;""),'Référentiel Articles'!$A$2:$F$634,4,FALSE),""))</f>
      </c>
      <c r="G2905" s="76">
        <f>IF($E2905="","",IFERROR(VLOOKUP(TRIM(E2905&amp;""),'Référentiel Articles'!$A$2:$F$634,5,FALSE),""))</f>
      </c>
      <c r="H2905" s="77" t="str">
        <v/>
      </c>
      <c r="I2905" s="76">
        <f>IF($E2905="","",IFERROR(VLOOKUP(TRIM(E2905&amp;""),'Référentiel Articles'!$A$2:$F$634,6,FALSE),""))</f>
      </c>
      <c r="J2905" s="78">
        <f>IF(OR($E2905="",$H2905=""),"",$H2905*$I2905)</f>
      </c>
      <c r="K2905" s="79" t="str">
        <v/>
      </c>
    </row>
    <row r="2906">
      <c r="A2906" s="81" t="str">
        <v/>
      </c>
      <c r="B2906" s="81" t="str">
        <v/>
      </c>
      <c r="C2906" s="83">
        <f>IF($E2906="","",IFERROR(VLOOKUP(TRIM(E2906&amp;""),'Référentiel Articles'!$A$2:$F$634,2,FALSE),""))</f>
      </c>
      <c r="D2906" s="83">
        <f>IF($E2906="","",IFERROR(VLOOKUP(TRIM(E2906&amp;""),'Référentiel Articles'!$A$2:$F$634,3,FALSE),""))</f>
      </c>
      <c r="E2906" s="81" t="str">
        <v/>
      </c>
      <c r="F2906" s="83">
        <f>IF($E2906="","",IFERROR(VLOOKUP(TRIM(E2906&amp;""),'Référentiel Articles'!$A$2:$F$634,4,FALSE),""))</f>
      </c>
      <c r="G2906" s="84">
        <f>IF($E2906="","",IFERROR(VLOOKUP(TRIM(E2906&amp;""),'Référentiel Articles'!$A$2:$F$634,5,FALSE),""))</f>
      </c>
      <c r="H2906" s="85" t="str">
        <v/>
      </c>
      <c r="I2906" s="84">
        <f>IF($E2906="","",IFERROR(VLOOKUP(TRIM(E2906&amp;""),'Référentiel Articles'!$A$2:$F$634,6,FALSE),""))</f>
      </c>
      <c r="J2906" s="90">
        <f>IF(OR($E2906="",$H2906=""),"",$H2906*$I2906)</f>
      </c>
      <c r="K2906" s="87" t="str">
        <v/>
      </c>
    </row>
    <row r="2907">
      <c r="A2907" s="74" t="str">
        <v/>
      </c>
      <c r="B2907" s="74" t="str">
        <v/>
      </c>
      <c r="C2907" s="75">
        <f>IF($E2907="","",IFERROR(VLOOKUP(TRIM(E2907&amp;""),'Référentiel Articles'!$A$2:$F$634,2,FALSE),""))</f>
      </c>
      <c r="D2907" s="75">
        <f>IF($E2907="","",IFERROR(VLOOKUP(TRIM(E2907&amp;""),'Référentiel Articles'!$A$2:$F$634,3,FALSE),""))</f>
      </c>
      <c r="E2907" s="74" t="str">
        <v/>
      </c>
      <c r="F2907" s="75">
        <f>IF($E2907="","",IFERROR(VLOOKUP(TRIM(E2907&amp;""),'Référentiel Articles'!$A$2:$F$634,4,FALSE),""))</f>
      </c>
      <c r="G2907" s="76">
        <f>IF($E2907="","",IFERROR(VLOOKUP(TRIM(E2907&amp;""),'Référentiel Articles'!$A$2:$F$634,5,FALSE),""))</f>
      </c>
      <c r="H2907" s="77" t="str">
        <v/>
      </c>
      <c r="I2907" s="76">
        <f>IF($E2907="","",IFERROR(VLOOKUP(TRIM(E2907&amp;""),'Référentiel Articles'!$A$2:$F$634,6,FALSE),""))</f>
      </c>
      <c r="J2907" s="78">
        <f>IF(OR($E2907="",$H2907=""),"",$H2907*$I2907)</f>
      </c>
      <c r="K2907" s="79" t="str">
        <v/>
      </c>
    </row>
    <row r="2908">
      <c r="A2908" s="81" t="str">
        <v/>
      </c>
      <c r="B2908" s="81" t="str">
        <v/>
      </c>
      <c r="C2908" s="83">
        <f>IF($E2908="","",IFERROR(VLOOKUP(TRIM(E2908&amp;""),'Référentiel Articles'!$A$2:$F$634,2,FALSE),""))</f>
      </c>
      <c r="D2908" s="83">
        <f>IF($E2908="","",IFERROR(VLOOKUP(TRIM(E2908&amp;""),'Référentiel Articles'!$A$2:$F$634,3,FALSE),""))</f>
      </c>
      <c r="E2908" s="81" t="str">
        <v/>
      </c>
      <c r="F2908" s="83">
        <f>IF($E2908="","",IFERROR(VLOOKUP(TRIM(E2908&amp;""),'Référentiel Articles'!$A$2:$F$634,4,FALSE),""))</f>
      </c>
      <c r="G2908" s="84">
        <f>IF($E2908="","",IFERROR(VLOOKUP(TRIM(E2908&amp;""),'Référentiel Articles'!$A$2:$F$634,5,FALSE),""))</f>
      </c>
      <c r="H2908" s="85" t="str">
        <v/>
      </c>
      <c r="I2908" s="84">
        <f>IF($E2908="","",IFERROR(VLOOKUP(TRIM(E2908&amp;""),'Référentiel Articles'!$A$2:$F$634,6,FALSE),""))</f>
      </c>
      <c r="J2908" s="90">
        <f>IF(OR($E2908="",$H2908=""),"",$H2908*$I2908)</f>
      </c>
      <c r="K2908" s="87" t="str">
        <v/>
      </c>
    </row>
    <row r="2909">
      <c r="A2909" s="74" t="str">
        <v/>
      </c>
      <c r="B2909" s="74" t="str">
        <v/>
      </c>
      <c r="C2909" s="75">
        <f>IF($E2909="","",IFERROR(VLOOKUP(TRIM(E2909&amp;""),'Référentiel Articles'!$A$2:$F$634,2,FALSE),""))</f>
      </c>
      <c r="D2909" s="75">
        <f>IF($E2909="","",IFERROR(VLOOKUP(TRIM(E2909&amp;""),'Référentiel Articles'!$A$2:$F$634,3,FALSE),""))</f>
      </c>
      <c r="E2909" s="74" t="str">
        <v/>
      </c>
      <c r="F2909" s="75">
        <f>IF($E2909="","",IFERROR(VLOOKUP(TRIM(E2909&amp;""),'Référentiel Articles'!$A$2:$F$634,4,FALSE),""))</f>
      </c>
      <c r="G2909" s="76">
        <f>IF($E2909="","",IFERROR(VLOOKUP(TRIM(E2909&amp;""),'Référentiel Articles'!$A$2:$F$634,5,FALSE),""))</f>
      </c>
      <c r="H2909" s="77" t="str">
        <v/>
      </c>
      <c r="I2909" s="76">
        <f>IF($E2909="","",IFERROR(VLOOKUP(TRIM(E2909&amp;""),'Référentiel Articles'!$A$2:$F$634,6,FALSE),""))</f>
      </c>
      <c r="J2909" s="78">
        <f>IF(OR($E2909="",$H2909=""),"",$H2909*$I2909)</f>
      </c>
      <c r="K2909" s="79" t="str">
        <v/>
      </c>
    </row>
    <row r="2910">
      <c r="A2910" s="81" t="str">
        <v/>
      </c>
      <c r="B2910" s="81" t="str">
        <v/>
      </c>
      <c r="C2910" s="83">
        <f>IF($E2910="","",IFERROR(VLOOKUP(TRIM(E2910&amp;""),'Référentiel Articles'!$A$2:$F$634,2,FALSE),""))</f>
      </c>
      <c r="D2910" s="83">
        <f>IF($E2910="","",IFERROR(VLOOKUP(TRIM(E2910&amp;""),'Référentiel Articles'!$A$2:$F$634,3,FALSE),""))</f>
      </c>
      <c r="E2910" s="81" t="str">
        <v/>
      </c>
      <c r="F2910" s="83">
        <f>IF($E2910="","",IFERROR(VLOOKUP(TRIM(E2910&amp;""),'Référentiel Articles'!$A$2:$F$634,4,FALSE),""))</f>
      </c>
      <c r="G2910" s="84">
        <f>IF($E2910="","",IFERROR(VLOOKUP(TRIM(E2910&amp;""),'Référentiel Articles'!$A$2:$F$634,5,FALSE),""))</f>
      </c>
      <c r="H2910" s="85" t="str">
        <v/>
      </c>
      <c r="I2910" s="84">
        <f>IF($E2910="","",IFERROR(VLOOKUP(TRIM(E2910&amp;""),'Référentiel Articles'!$A$2:$F$634,6,FALSE),""))</f>
      </c>
      <c r="J2910" s="90">
        <f>IF(OR($E2910="",$H2910=""),"",$H2910*$I2910)</f>
      </c>
      <c r="K2910" s="87" t="str">
        <v/>
      </c>
    </row>
    <row r="2911">
      <c r="A2911" s="74" t="str">
        <v/>
      </c>
      <c r="B2911" s="74" t="str">
        <v/>
      </c>
      <c r="C2911" s="75">
        <f>IF($E2911="","",IFERROR(VLOOKUP(TRIM(E2911&amp;""),'Référentiel Articles'!$A$2:$F$634,2,FALSE),""))</f>
      </c>
      <c r="D2911" s="75">
        <f>IF($E2911="","",IFERROR(VLOOKUP(TRIM(E2911&amp;""),'Référentiel Articles'!$A$2:$F$634,3,FALSE),""))</f>
      </c>
      <c r="E2911" s="74" t="str">
        <v/>
      </c>
      <c r="F2911" s="75">
        <f>IF($E2911="","",IFERROR(VLOOKUP(TRIM(E2911&amp;""),'Référentiel Articles'!$A$2:$F$634,4,FALSE),""))</f>
      </c>
      <c r="G2911" s="76">
        <f>IF($E2911="","",IFERROR(VLOOKUP(TRIM(E2911&amp;""),'Référentiel Articles'!$A$2:$F$634,5,FALSE),""))</f>
      </c>
      <c r="H2911" s="77" t="str">
        <v/>
      </c>
      <c r="I2911" s="76">
        <f>IF($E2911="","",IFERROR(VLOOKUP(TRIM(E2911&amp;""),'Référentiel Articles'!$A$2:$F$634,6,FALSE),""))</f>
      </c>
      <c r="J2911" s="78">
        <f>IF(OR($E2911="",$H2911=""),"",$H2911*$I2911)</f>
      </c>
      <c r="K2911" s="79" t="str">
        <v/>
      </c>
    </row>
    <row r="2912">
      <c r="A2912" s="81" t="str">
        <v/>
      </c>
      <c r="B2912" s="81" t="str">
        <v/>
      </c>
      <c r="C2912" s="83">
        <f>IF($E2912="","",IFERROR(VLOOKUP(TRIM(E2912&amp;""),'Référentiel Articles'!$A$2:$F$634,2,FALSE),""))</f>
      </c>
      <c r="D2912" s="83">
        <f>IF($E2912="","",IFERROR(VLOOKUP(TRIM(E2912&amp;""),'Référentiel Articles'!$A$2:$F$634,3,FALSE),""))</f>
      </c>
      <c r="E2912" s="81" t="str">
        <v/>
      </c>
      <c r="F2912" s="83">
        <f>IF($E2912="","",IFERROR(VLOOKUP(TRIM(E2912&amp;""),'Référentiel Articles'!$A$2:$F$634,4,FALSE),""))</f>
      </c>
      <c r="G2912" s="84">
        <f>IF($E2912="","",IFERROR(VLOOKUP(TRIM(E2912&amp;""),'Référentiel Articles'!$A$2:$F$634,5,FALSE),""))</f>
      </c>
      <c r="H2912" s="85" t="str">
        <v/>
      </c>
      <c r="I2912" s="84">
        <f>IF($E2912="","",IFERROR(VLOOKUP(TRIM(E2912&amp;""),'Référentiel Articles'!$A$2:$F$634,6,FALSE),""))</f>
      </c>
      <c r="J2912" s="90">
        <f>IF(OR($E2912="",$H2912=""),"",$H2912*$I2912)</f>
      </c>
      <c r="K2912" s="87" t="str">
        <v/>
      </c>
    </row>
    <row r="2913">
      <c r="A2913" s="74" t="str">
        <v/>
      </c>
      <c r="B2913" s="74" t="str">
        <v/>
      </c>
      <c r="C2913" s="75">
        <f>IF($E2913="","",IFERROR(VLOOKUP(TRIM(E2913&amp;""),'Référentiel Articles'!$A$2:$F$634,2,FALSE),""))</f>
      </c>
      <c r="D2913" s="75">
        <f>IF($E2913="","",IFERROR(VLOOKUP(TRIM(E2913&amp;""),'Référentiel Articles'!$A$2:$F$634,3,FALSE),""))</f>
      </c>
      <c r="E2913" s="74" t="str">
        <v/>
      </c>
      <c r="F2913" s="75">
        <f>IF($E2913="","",IFERROR(VLOOKUP(TRIM(E2913&amp;""),'Référentiel Articles'!$A$2:$F$634,4,FALSE),""))</f>
      </c>
      <c r="G2913" s="76">
        <f>IF($E2913="","",IFERROR(VLOOKUP(TRIM(E2913&amp;""),'Référentiel Articles'!$A$2:$F$634,5,FALSE),""))</f>
      </c>
      <c r="H2913" s="77" t="str">
        <v/>
      </c>
      <c r="I2913" s="76">
        <f>IF($E2913="","",IFERROR(VLOOKUP(TRIM(E2913&amp;""),'Référentiel Articles'!$A$2:$F$634,6,FALSE),""))</f>
      </c>
      <c r="J2913" s="78">
        <f>IF(OR($E2913="",$H2913=""),"",$H2913*$I2913)</f>
      </c>
      <c r="K2913" s="79" t="str">
        <v/>
      </c>
    </row>
    <row r="2914">
      <c r="A2914" s="81" t="str">
        <v/>
      </c>
      <c r="B2914" s="81" t="str">
        <v/>
      </c>
      <c r="C2914" s="83">
        <f>IF($E2914="","",IFERROR(VLOOKUP(TRIM(E2914&amp;""),'Référentiel Articles'!$A$2:$F$634,2,FALSE),""))</f>
      </c>
      <c r="D2914" s="83">
        <f>IF($E2914="","",IFERROR(VLOOKUP(TRIM(E2914&amp;""),'Référentiel Articles'!$A$2:$F$634,3,FALSE),""))</f>
      </c>
      <c r="E2914" s="81" t="str">
        <v/>
      </c>
      <c r="F2914" s="83">
        <f>IF($E2914="","",IFERROR(VLOOKUP(TRIM(E2914&amp;""),'Référentiel Articles'!$A$2:$F$634,4,FALSE),""))</f>
      </c>
      <c r="G2914" s="84">
        <f>IF($E2914="","",IFERROR(VLOOKUP(TRIM(E2914&amp;""),'Référentiel Articles'!$A$2:$F$634,5,FALSE),""))</f>
      </c>
      <c r="H2914" s="85" t="str">
        <v/>
      </c>
      <c r="I2914" s="84">
        <f>IF($E2914="","",IFERROR(VLOOKUP(TRIM(E2914&amp;""),'Référentiel Articles'!$A$2:$F$634,6,FALSE),""))</f>
      </c>
      <c r="J2914" s="90">
        <f>IF(OR($E2914="",$H2914=""),"",$H2914*$I2914)</f>
      </c>
      <c r="K2914" s="87" t="str">
        <v/>
      </c>
    </row>
    <row r="2915">
      <c r="A2915" s="74" t="str">
        <v/>
      </c>
      <c r="B2915" s="74" t="str">
        <v/>
      </c>
      <c r="C2915" s="75">
        <f>IF($E2915="","",IFERROR(VLOOKUP(TRIM(E2915&amp;""),'Référentiel Articles'!$A$2:$F$634,2,FALSE),""))</f>
      </c>
      <c r="D2915" s="75">
        <f>IF($E2915="","",IFERROR(VLOOKUP(TRIM(E2915&amp;""),'Référentiel Articles'!$A$2:$F$634,3,FALSE),""))</f>
      </c>
      <c r="E2915" s="74" t="str">
        <v/>
      </c>
      <c r="F2915" s="75">
        <f>IF($E2915="","",IFERROR(VLOOKUP(TRIM(E2915&amp;""),'Référentiel Articles'!$A$2:$F$634,4,FALSE),""))</f>
      </c>
      <c r="G2915" s="76">
        <f>IF($E2915="","",IFERROR(VLOOKUP(TRIM(E2915&amp;""),'Référentiel Articles'!$A$2:$F$634,5,FALSE),""))</f>
      </c>
      <c r="H2915" s="77" t="str">
        <v/>
      </c>
      <c r="I2915" s="76">
        <f>IF($E2915="","",IFERROR(VLOOKUP(TRIM(E2915&amp;""),'Référentiel Articles'!$A$2:$F$634,6,FALSE),""))</f>
      </c>
      <c r="J2915" s="78">
        <f>IF(OR($E2915="",$H2915=""),"",$H2915*$I2915)</f>
      </c>
      <c r="K2915" s="79" t="str">
        <v/>
      </c>
    </row>
    <row r="2916">
      <c r="A2916" s="81" t="str">
        <v/>
      </c>
      <c r="B2916" s="81" t="str">
        <v/>
      </c>
      <c r="C2916" s="83">
        <f>IF($E2916="","",IFERROR(VLOOKUP(TRIM(E2916&amp;""),'Référentiel Articles'!$A$2:$F$634,2,FALSE),""))</f>
      </c>
      <c r="D2916" s="83">
        <f>IF($E2916="","",IFERROR(VLOOKUP(TRIM(E2916&amp;""),'Référentiel Articles'!$A$2:$F$634,3,FALSE),""))</f>
      </c>
      <c r="E2916" s="81" t="str">
        <v/>
      </c>
      <c r="F2916" s="83">
        <f>IF($E2916="","",IFERROR(VLOOKUP(TRIM(E2916&amp;""),'Référentiel Articles'!$A$2:$F$634,4,FALSE),""))</f>
      </c>
      <c r="G2916" s="84">
        <f>IF($E2916="","",IFERROR(VLOOKUP(TRIM(E2916&amp;""),'Référentiel Articles'!$A$2:$F$634,5,FALSE),""))</f>
      </c>
      <c r="H2916" s="85" t="str">
        <v/>
      </c>
      <c r="I2916" s="84">
        <f>IF($E2916="","",IFERROR(VLOOKUP(TRIM(E2916&amp;""),'Référentiel Articles'!$A$2:$F$634,6,FALSE),""))</f>
      </c>
      <c r="J2916" s="90">
        <f>IF(OR($E2916="",$H2916=""),"",$H2916*$I2916)</f>
      </c>
      <c r="K2916" s="87" t="str">
        <v/>
      </c>
    </row>
    <row r="2917">
      <c r="A2917" s="74" t="str">
        <v/>
      </c>
      <c r="B2917" s="74" t="str">
        <v/>
      </c>
      <c r="C2917" s="75">
        <f>IF($E2917="","",IFERROR(VLOOKUP(TRIM(E2917&amp;""),'Référentiel Articles'!$A$2:$F$634,2,FALSE),""))</f>
      </c>
      <c r="D2917" s="75">
        <f>IF($E2917="","",IFERROR(VLOOKUP(TRIM(E2917&amp;""),'Référentiel Articles'!$A$2:$F$634,3,FALSE),""))</f>
      </c>
      <c r="E2917" s="74" t="str">
        <v/>
      </c>
      <c r="F2917" s="75">
        <f>IF($E2917="","",IFERROR(VLOOKUP(TRIM(E2917&amp;""),'Référentiel Articles'!$A$2:$F$634,4,FALSE),""))</f>
      </c>
      <c r="G2917" s="76">
        <f>IF($E2917="","",IFERROR(VLOOKUP(TRIM(E2917&amp;""),'Référentiel Articles'!$A$2:$F$634,5,FALSE),""))</f>
      </c>
      <c r="H2917" s="77" t="str">
        <v/>
      </c>
      <c r="I2917" s="76">
        <f>IF($E2917="","",IFERROR(VLOOKUP(TRIM(E2917&amp;""),'Référentiel Articles'!$A$2:$F$634,6,FALSE),""))</f>
      </c>
      <c r="J2917" s="78">
        <f>IF(OR($E2917="",$H2917=""),"",$H2917*$I2917)</f>
      </c>
      <c r="K2917" s="79" t="str">
        <v/>
      </c>
    </row>
    <row r="2918">
      <c r="A2918" s="81" t="str">
        <v/>
      </c>
      <c r="B2918" s="81" t="str">
        <v/>
      </c>
      <c r="C2918" s="83">
        <f>IF($E2918="","",IFERROR(VLOOKUP(TRIM(E2918&amp;""),'Référentiel Articles'!$A$2:$F$634,2,FALSE),""))</f>
      </c>
      <c r="D2918" s="83">
        <f>IF($E2918="","",IFERROR(VLOOKUP(TRIM(E2918&amp;""),'Référentiel Articles'!$A$2:$F$634,3,FALSE),""))</f>
      </c>
      <c r="E2918" s="81" t="str">
        <v/>
      </c>
      <c r="F2918" s="83">
        <f>IF($E2918="","",IFERROR(VLOOKUP(TRIM(E2918&amp;""),'Référentiel Articles'!$A$2:$F$634,4,FALSE),""))</f>
      </c>
      <c r="G2918" s="84">
        <f>IF($E2918="","",IFERROR(VLOOKUP(TRIM(E2918&amp;""),'Référentiel Articles'!$A$2:$F$634,5,FALSE),""))</f>
      </c>
      <c r="H2918" s="85" t="str">
        <v/>
      </c>
      <c r="I2918" s="84">
        <f>IF($E2918="","",IFERROR(VLOOKUP(TRIM(E2918&amp;""),'Référentiel Articles'!$A$2:$F$634,6,FALSE),""))</f>
      </c>
      <c r="J2918" s="90">
        <f>IF(OR($E2918="",$H2918=""),"",$H2918*$I2918)</f>
      </c>
      <c r="K2918" s="87" t="str">
        <v/>
      </c>
    </row>
    <row r="2919">
      <c r="A2919" s="74" t="str">
        <v/>
      </c>
      <c r="B2919" s="74" t="str">
        <v/>
      </c>
      <c r="C2919" s="75">
        <f>IF($E2919="","",IFERROR(VLOOKUP(TRIM(E2919&amp;""),'Référentiel Articles'!$A$2:$F$634,2,FALSE),""))</f>
      </c>
      <c r="D2919" s="75">
        <f>IF($E2919="","",IFERROR(VLOOKUP(TRIM(E2919&amp;""),'Référentiel Articles'!$A$2:$F$634,3,FALSE),""))</f>
      </c>
      <c r="E2919" s="74" t="str">
        <v/>
      </c>
      <c r="F2919" s="75">
        <f>IF($E2919="","",IFERROR(VLOOKUP(TRIM(E2919&amp;""),'Référentiel Articles'!$A$2:$F$634,4,FALSE),""))</f>
      </c>
      <c r="G2919" s="76">
        <f>IF($E2919="","",IFERROR(VLOOKUP(TRIM(E2919&amp;""),'Référentiel Articles'!$A$2:$F$634,5,FALSE),""))</f>
      </c>
      <c r="H2919" s="77" t="str">
        <v/>
      </c>
      <c r="I2919" s="76">
        <f>IF($E2919="","",IFERROR(VLOOKUP(TRIM(E2919&amp;""),'Référentiel Articles'!$A$2:$F$634,6,FALSE),""))</f>
      </c>
      <c r="J2919" s="78">
        <f>IF(OR($E2919="",$H2919=""),"",$H2919*$I2919)</f>
      </c>
      <c r="K2919" s="79" t="str">
        <v/>
      </c>
    </row>
    <row r="2920">
      <c r="A2920" s="81" t="str">
        <v/>
      </c>
      <c r="B2920" s="81" t="str">
        <v/>
      </c>
      <c r="C2920" s="83">
        <f>IF($E2920="","",IFERROR(VLOOKUP(TRIM(E2920&amp;""),'Référentiel Articles'!$A$2:$F$634,2,FALSE),""))</f>
      </c>
      <c r="D2920" s="83">
        <f>IF($E2920="","",IFERROR(VLOOKUP(TRIM(E2920&amp;""),'Référentiel Articles'!$A$2:$F$634,3,FALSE),""))</f>
      </c>
      <c r="E2920" s="81" t="str">
        <v/>
      </c>
      <c r="F2920" s="83">
        <f>IF($E2920="","",IFERROR(VLOOKUP(TRIM(E2920&amp;""),'Référentiel Articles'!$A$2:$F$634,4,FALSE),""))</f>
      </c>
      <c r="G2920" s="84">
        <f>IF($E2920="","",IFERROR(VLOOKUP(TRIM(E2920&amp;""),'Référentiel Articles'!$A$2:$F$634,5,FALSE),""))</f>
      </c>
      <c r="H2920" s="85" t="str">
        <v/>
      </c>
      <c r="I2920" s="84">
        <f>IF($E2920="","",IFERROR(VLOOKUP(TRIM(E2920&amp;""),'Référentiel Articles'!$A$2:$F$634,6,FALSE),""))</f>
      </c>
      <c r="J2920" s="90">
        <f>IF(OR($E2920="",$H2920=""),"",$H2920*$I2920)</f>
      </c>
      <c r="K2920" s="87" t="str">
        <v/>
      </c>
    </row>
    <row r="2921">
      <c r="A2921" s="74" t="str">
        <v/>
      </c>
      <c r="B2921" s="74" t="str">
        <v/>
      </c>
      <c r="C2921" s="75">
        <f>IF($E2921="","",IFERROR(VLOOKUP(TRIM(E2921&amp;""),'Référentiel Articles'!$A$2:$F$634,2,FALSE),""))</f>
      </c>
      <c r="D2921" s="75">
        <f>IF($E2921="","",IFERROR(VLOOKUP(TRIM(E2921&amp;""),'Référentiel Articles'!$A$2:$F$634,3,FALSE),""))</f>
      </c>
      <c r="E2921" s="74" t="str">
        <v/>
      </c>
      <c r="F2921" s="75">
        <f>IF($E2921="","",IFERROR(VLOOKUP(TRIM(E2921&amp;""),'Référentiel Articles'!$A$2:$F$634,4,FALSE),""))</f>
      </c>
      <c r="G2921" s="76">
        <f>IF($E2921="","",IFERROR(VLOOKUP(TRIM(E2921&amp;""),'Référentiel Articles'!$A$2:$F$634,5,FALSE),""))</f>
      </c>
      <c r="H2921" s="77" t="str">
        <v/>
      </c>
      <c r="I2921" s="76">
        <f>IF($E2921="","",IFERROR(VLOOKUP(TRIM(E2921&amp;""),'Référentiel Articles'!$A$2:$F$634,6,FALSE),""))</f>
      </c>
      <c r="J2921" s="78">
        <f>IF(OR($E2921="",$H2921=""),"",$H2921*$I2921)</f>
      </c>
      <c r="K2921" s="79" t="str">
        <v/>
      </c>
    </row>
    <row r="2922">
      <c r="A2922" s="81" t="str">
        <v/>
      </c>
      <c r="B2922" s="81" t="str">
        <v/>
      </c>
      <c r="C2922" s="83">
        <f>IF($E2922="","",IFERROR(VLOOKUP(TRIM(E2922&amp;""),'Référentiel Articles'!$A$2:$F$634,2,FALSE),""))</f>
      </c>
      <c r="D2922" s="83">
        <f>IF($E2922="","",IFERROR(VLOOKUP(TRIM(E2922&amp;""),'Référentiel Articles'!$A$2:$F$634,3,FALSE),""))</f>
      </c>
      <c r="E2922" s="81" t="str">
        <v/>
      </c>
      <c r="F2922" s="83">
        <f>IF($E2922="","",IFERROR(VLOOKUP(TRIM(E2922&amp;""),'Référentiel Articles'!$A$2:$F$634,4,FALSE),""))</f>
      </c>
      <c r="G2922" s="84">
        <f>IF($E2922="","",IFERROR(VLOOKUP(TRIM(E2922&amp;""),'Référentiel Articles'!$A$2:$F$634,5,FALSE),""))</f>
      </c>
      <c r="H2922" s="85" t="str">
        <v/>
      </c>
      <c r="I2922" s="84">
        <f>IF($E2922="","",IFERROR(VLOOKUP(TRIM(E2922&amp;""),'Référentiel Articles'!$A$2:$F$634,6,FALSE),""))</f>
      </c>
      <c r="J2922" s="90">
        <f>IF(OR($E2922="",$H2922=""),"",$H2922*$I2922)</f>
      </c>
      <c r="K2922" s="87" t="str">
        <v/>
      </c>
    </row>
    <row r="2923">
      <c r="A2923" s="74" t="str">
        <v/>
      </c>
      <c r="B2923" s="74" t="str">
        <v/>
      </c>
      <c r="C2923" s="75">
        <f>IF($E2923="","",IFERROR(VLOOKUP(TRIM(E2923&amp;""),'Référentiel Articles'!$A$2:$F$634,2,FALSE),""))</f>
      </c>
      <c r="D2923" s="75">
        <f>IF($E2923="","",IFERROR(VLOOKUP(TRIM(E2923&amp;""),'Référentiel Articles'!$A$2:$F$634,3,FALSE),""))</f>
      </c>
      <c r="E2923" s="74" t="str">
        <v/>
      </c>
      <c r="F2923" s="75">
        <f>IF($E2923="","",IFERROR(VLOOKUP(TRIM(E2923&amp;""),'Référentiel Articles'!$A$2:$F$634,4,FALSE),""))</f>
      </c>
      <c r="G2923" s="76">
        <f>IF($E2923="","",IFERROR(VLOOKUP(TRIM(E2923&amp;""),'Référentiel Articles'!$A$2:$F$634,5,FALSE),""))</f>
      </c>
      <c r="H2923" s="77" t="str">
        <v/>
      </c>
      <c r="I2923" s="76">
        <f>IF($E2923="","",IFERROR(VLOOKUP(TRIM(E2923&amp;""),'Référentiel Articles'!$A$2:$F$634,6,FALSE),""))</f>
      </c>
      <c r="J2923" s="78">
        <f>IF(OR($E2923="",$H2923=""),"",$H2923*$I2923)</f>
      </c>
      <c r="K2923" s="79" t="str">
        <v/>
      </c>
    </row>
    <row r="2924">
      <c r="A2924" s="81" t="str">
        <v/>
      </c>
      <c r="B2924" s="81" t="str">
        <v/>
      </c>
      <c r="C2924" s="83">
        <f>IF($E2924="","",IFERROR(VLOOKUP(TRIM(E2924&amp;""),'Référentiel Articles'!$A$2:$F$634,2,FALSE),""))</f>
      </c>
      <c r="D2924" s="83">
        <f>IF($E2924="","",IFERROR(VLOOKUP(TRIM(E2924&amp;""),'Référentiel Articles'!$A$2:$F$634,3,FALSE),""))</f>
      </c>
      <c r="E2924" s="81" t="str">
        <v/>
      </c>
      <c r="F2924" s="83">
        <f>IF($E2924="","",IFERROR(VLOOKUP(TRIM(E2924&amp;""),'Référentiel Articles'!$A$2:$F$634,4,FALSE),""))</f>
      </c>
      <c r="G2924" s="84">
        <f>IF($E2924="","",IFERROR(VLOOKUP(TRIM(E2924&amp;""),'Référentiel Articles'!$A$2:$F$634,5,FALSE),""))</f>
      </c>
      <c r="H2924" s="85" t="str">
        <v/>
      </c>
      <c r="I2924" s="84">
        <f>IF($E2924="","",IFERROR(VLOOKUP(TRIM(E2924&amp;""),'Référentiel Articles'!$A$2:$F$634,6,FALSE),""))</f>
      </c>
      <c r="J2924" s="90">
        <f>IF(OR($E2924="",$H2924=""),"",$H2924*$I2924)</f>
      </c>
      <c r="K2924" s="87" t="str">
        <v/>
      </c>
    </row>
    <row r="2925">
      <c r="A2925" s="74" t="str">
        <v/>
      </c>
      <c r="B2925" s="74" t="str">
        <v/>
      </c>
      <c r="C2925" s="75">
        <f>IF($E2925="","",IFERROR(VLOOKUP(TRIM(E2925&amp;""),'Référentiel Articles'!$A$2:$F$634,2,FALSE),""))</f>
      </c>
      <c r="D2925" s="75">
        <f>IF($E2925="","",IFERROR(VLOOKUP(TRIM(E2925&amp;""),'Référentiel Articles'!$A$2:$F$634,3,FALSE),""))</f>
      </c>
      <c r="E2925" s="74" t="str">
        <v/>
      </c>
      <c r="F2925" s="75">
        <f>IF($E2925="","",IFERROR(VLOOKUP(TRIM(E2925&amp;""),'Référentiel Articles'!$A$2:$F$634,4,FALSE),""))</f>
      </c>
      <c r="G2925" s="76">
        <f>IF($E2925="","",IFERROR(VLOOKUP(TRIM(E2925&amp;""),'Référentiel Articles'!$A$2:$F$634,5,FALSE),""))</f>
      </c>
      <c r="H2925" s="77" t="str">
        <v/>
      </c>
      <c r="I2925" s="76">
        <f>IF($E2925="","",IFERROR(VLOOKUP(TRIM(E2925&amp;""),'Référentiel Articles'!$A$2:$F$634,6,FALSE),""))</f>
      </c>
      <c r="J2925" s="78">
        <f>IF(OR($E2925="",$H2925=""),"",$H2925*$I2925)</f>
      </c>
      <c r="K2925" s="79" t="str">
        <v/>
      </c>
    </row>
    <row r="2926">
      <c r="A2926" s="81" t="str">
        <v/>
      </c>
      <c r="B2926" s="81" t="str">
        <v/>
      </c>
      <c r="C2926" s="83">
        <f>IF($E2926="","",IFERROR(VLOOKUP(TRIM(E2926&amp;""),'Référentiel Articles'!$A$2:$F$634,2,FALSE),""))</f>
      </c>
      <c r="D2926" s="83">
        <f>IF($E2926="","",IFERROR(VLOOKUP(TRIM(E2926&amp;""),'Référentiel Articles'!$A$2:$F$634,3,FALSE),""))</f>
      </c>
      <c r="E2926" s="81" t="str">
        <v/>
      </c>
      <c r="F2926" s="83">
        <f>IF($E2926="","",IFERROR(VLOOKUP(TRIM(E2926&amp;""),'Référentiel Articles'!$A$2:$F$634,4,FALSE),""))</f>
      </c>
      <c r="G2926" s="84">
        <f>IF($E2926="","",IFERROR(VLOOKUP(TRIM(E2926&amp;""),'Référentiel Articles'!$A$2:$F$634,5,FALSE),""))</f>
      </c>
      <c r="H2926" s="85" t="str">
        <v/>
      </c>
      <c r="I2926" s="84">
        <f>IF($E2926="","",IFERROR(VLOOKUP(TRIM(E2926&amp;""),'Référentiel Articles'!$A$2:$F$634,6,FALSE),""))</f>
      </c>
      <c r="J2926" s="90">
        <f>IF(OR($E2926="",$H2926=""),"",$H2926*$I2926)</f>
      </c>
      <c r="K2926" s="87" t="str">
        <v/>
      </c>
    </row>
    <row r="2927">
      <c r="A2927" s="74" t="str">
        <v/>
      </c>
      <c r="B2927" s="74" t="str">
        <v/>
      </c>
      <c r="C2927" s="75">
        <f>IF($E2927="","",IFERROR(VLOOKUP(TRIM(E2927&amp;""),'Référentiel Articles'!$A$2:$F$634,2,FALSE),""))</f>
      </c>
      <c r="D2927" s="75">
        <f>IF($E2927="","",IFERROR(VLOOKUP(TRIM(E2927&amp;""),'Référentiel Articles'!$A$2:$F$634,3,FALSE),""))</f>
      </c>
      <c r="E2927" s="74" t="str">
        <v/>
      </c>
      <c r="F2927" s="75">
        <f>IF($E2927="","",IFERROR(VLOOKUP(TRIM(E2927&amp;""),'Référentiel Articles'!$A$2:$F$634,4,FALSE),""))</f>
      </c>
      <c r="G2927" s="76">
        <f>IF($E2927="","",IFERROR(VLOOKUP(TRIM(E2927&amp;""),'Référentiel Articles'!$A$2:$F$634,5,FALSE),""))</f>
      </c>
      <c r="H2927" s="77" t="str">
        <v/>
      </c>
      <c r="I2927" s="76">
        <f>IF($E2927="","",IFERROR(VLOOKUP(TRIM(E2927&amp;""),'Référentiel Articles'!$A$2:$F$634,6,FALSE),""))</f>
      </c>
      <c r="J2927" s="78">
        <f>IF(OR($E2927="",$H2927=""),"",$H2927*$I2927)</f>
      </c>
      <c r="K2927" s="79" t="str">
        <v/>
      </c>
    </row>
    <row r="2928">
      <c r="A2928" s="81" t="str">
        <v/>
      </c>
      <c r="B2928" s="81" t="str">
        <v/>
      </c>
      <c r="C2928" s="83">
        <f>IF($E2928="","",IFERROR(VLOOKUP(TRIM(E2928&amp;""),'Référentiel Articles'!$A$2:$F$634,2,FALSE),""))</f>
      </c>
      <c r="D2928" s="83">
        <f>IF($E2928="","",IFERROR(VLOOKUP(TRIM(E2928&amp;""),'Référentiel Articles'!$A$2:$F$634,3,FALSE),""))</f>
      </c>
      <c r="E2928" s="81" t="str">
        <v/>
      </c>
      <c r="F2928" s="83">
        <f>IF($E2928="","",IFERROR(VLOOKUP(TRIM(E2928&amp;""),'Référentiel Articles'!$A$2:$F$634,4,FALSE),""))</f>
      </c>
      <c r="G2928" s="84">
        <f>IF($E2928="","",IFERROR(VLOOKUP(TRIM(E2928&amp;""),'Référentiel Articles'!$A$2:$F$634,5,FALSE),""))</f>
      </c>
      <c r="H2928" s="85" t="str">
        <v/>
      </c>
      <c r="I2928" s="84">
        <f>IF($E2928="","",IFERROR(VLOOKUP(TRIM(E2928&amp;""),'Référentiel Articles'!$A$2:$F$634,6,FALSE),""))</f>
      </c>
      <c r="J2928" s="90">
        <f>IF(OR($E2928="",$H2928=""),"",$H2928*$I2928)</f>
      </c>
      <c r="K2928" s="87" t="str">
        <v/>
      </c>
    </row>
    <row r="2929">
      <c r="A2929" s="74" t="str">
        <v/>
      </c>
      <c r="B2929" s="74" t="str">
        <v/>
      </c>
      <c r="C2929" s="75">
        <f>IF($E2929="","",IFERROR(VLOOKUP(TRIM(E2929&amp;""),'Référentiel Articles'!$A$2:$F$634,2,FALSE),""))</f>
      </c>
      <c r="D2929" s="75">
        <f>IF($E2929="","",IFERROR(VLOOKUP(TRIM(E2929&amp;""),'Référentiel Articles'!$A$2:$F$634,3,FALSE),""))</f>
      </c>
      <c r="E2929" s="74" t="str">
        <v/>
      </c>
      <c r="F2929" s="75">
        <f>IF($E2929="","",IFERROR(VLOOKUP(TRIM(E2929&amp;""),'Référentiel Articles'!$A$2:$F$634,4,FALSE),""))</f>
      </c>
      <c r="G2929" s="76">
        <f>IF($E2929="","",IFERROR(VLOOKUP(TRIM(E2929&amp;""),'Référentiel Articles'!$A$2:$F$634,5,FALSE),""))</f>
      </c>
      <c r="H2929" s="77" t="str">
        <v/>
      </c>
      <c r="I2929" s="76">
        <f>IF($E2929="","",IFERROR(VLOOKUP(TRIM(E2929&amp;""),'Référentiel Articles'!$A$2:$F$634,6,FALSE),""))</f>
      </c>
      <c r="J2929" s="78">
        <f>IF(OR($E2929="",$H2929=""),"",$H2929*$I2929)</f>
      </c>
      <c r="K2929" s="79" t="str">
        <v/>
      </c>
    </row>
    <row r="2930">
      <c r="A2930" s="81" t="str">
        <v/>
      </c>
      <c r="B2930" s="81" t="str">
        <v/>
      </c>
      <c r="C2930" s="83">
        <f>IF($E2930="","",IFERROR(VLOOKUP(TRIM(E2930&amp;""),'Référentiel Articles'!$A$2:$F$634,2,FALSE),""))</f>
      </c>
      <c r="D2930" s="83">
        <f>IF($E2930="","",IFERROR(VLOOKUP(TRIM(E2930&amp;""),'Référentiel Articles'!$A$2:$F$634,3,FALSE),""))</f>
      </c>
      <c r="E2930" s="81" t="str">
        <v/>
      </c>
      <c r="F2930" s="83">
        <f>IF($E2930="","",IFERROR(VLOOKUP(TRIM(E2930&amp;""),'Référentiel Articles'!$A$2:$F$634,4,FALSE),""))</f>
      </c>
      <c r="G2930" s="84">
        <f>IF($E2930="","",IFERROR(VLOOKUP(TRIM(E2930&amp;""),'Référentiel Articles'!$A$2:$F$634,5,FALSE),""))</f>
      </c>
      <c r="H2930" s="85" t="str">
        <v/>
      </c>
      <c r="I2930" s="84">
        <f>IF($E2930="","",IFERROR(VLOOKUP(TRIM(E2930&amp;""),'Référentiel Articles'!$A$2:$F$634,6,FALSE),""))</f>
      </c>
      <c r="J2930" s="90">
        <f>IF(OR($E2930="",$H2930=""),"",$H2930*$I2930)</f>
      </c>
      <c r="K2930" s="87" t="str">
        <v/>
      </c>
    </row>
    <row r="2931">
      <c r="A2931" s="74" t="str">
        <v/>
      </c>
      <c r="B2931" s="74" t="str">
        <v/>
      </c>
      <c r="C2931" s="75">
        <f>IF($E2931="","",IFERROR(VLOOKUP(TRIM(E2931&amp;""),'Référentiel Articles'!$A$2:$F$634,2,FALSE),""))</f>
      </c>
      <c r="D2931" s="75">
        <f>IF($E2931="","",IFERROR(VLOOKUP(TRIM(E2931&amp;""),'Référentiel Articles'!$A$2:$F$634,3,FALSE),""))</f>
      </c>
      <c r="E2931" s="74" t="str">
        <v/>
      </c>
      <c r="F2931" s="75">
        <f>IF($E2931="","",IFERROR(VLOOKUP(TRIM(E2931&amp;""),'Référentiel Articles'!$A$2:$F$634,4,FALSE),""))</f>
      </c>
      <c r="G2931" s="76">
        <f>IF($E2931="","",IFERROR(VLOOKUP(TRIM(E2931&amp;""),'Référentiel Articles'!$A$2:$F$634,5,FALSE),""))</f>
      </c>
      <c r="H2931" s="77" t="str">
        <v/>
      </c>
      <c r="I2931" s="76">
        <f>IF($E2931="","",IFERROR(VLOOKUP(TRIM(E2931&amp;""),'Référentiel Articles'!$A$2:$F$634,6,FALSE),""))</f>
      </c>
      <c r="J2931" s="78">
        <f>IF(OR($E2931="",$H2931=""),"",$H2931*$I2931)</f>
      </c>
      <c r="K2931" s="79" t="str">
        <v/>
      </c>
    </row>
    <row r="2932">
      <c r="A2932" s="81" t="str">
        <v/>
      </c>
      <c r="B2932" s="81" t="str">
        <v/>
      </c>
      <c r="C2932" s="83">
        <f>IF($E2932="","",IFERROR(VLOOKUP(TRIM(E2932&amp;""),'Référentiel Articles'!$A$2:$F$634,2,FALSE),""))</f>
      </c>
      <c r="D2932" s="83">
        <f>IF($E2932="","",IFERROR(VLOOKUP(TRIM(E2932&amp;""),'Référentiel Articles'!$A$2:$F$634,3,FALSE),""))</f>
      </c>
      <c r="E2932" s="81" t="str">
        <v/>
      </c>
      <c r="F2932" s="83">
        <f>IF($E2932="","",IFERROR(VLOOKUP(TRIM(E2932&amp;""),'Référentiel Articles'!$A$2:$F$634,4,FALSE),""))</f>
      </c>
      <c r="G2932" s="84">
        <f>IF($E2932="","",IFERROR(VLOOKUP(TRIM(E2932&amp;""),'Référentiel Articles'!$A$2:$F$634,5,FALSE),""))</f>
      </c>
      <c r="H2932" s="85" t="str">
        <v/>
      </c>
      <c r="I2932" s="84">
        <f>IF($E2932="","",IFERROR(VLOOKUP(TRIM(E2932&amp;""),'Référentiel Articles'!$A$2:$F$634,6,FALSE),""))</f>
      </c>
      <c r="J2932" s="90">
        <f>IF(OR($E2932="",$H2932=""),"",$H2932*$I2932)</f>
      </c>
      <c r="K2932" s="87" t="str">
        <v/>
      </c>
    </row>
    <row r="2933">
      <c r="A2933" s="74" t="str">
        <v/>
      </c>
      <c r="B2933" s="74" t="str">
        <v/>
      </c>
      <c r="C2933" s="75">
        <f>IF($E2933="","",IFERROR(VLOOKUP(TRIM(E2933&amp;""),'Référentiel Articles'!$A$2:$F$634,2,FALSE),""))</f>
      </c>
      <c r="D2933" s="75">
        <f>IF($E2933="","",IFERROR(VLOOKUP(TRIM(E2933&amp;""),'Référentiel Articles'!$A$2:$F$634,3,FALSE),""))</f>
      </c>
      <c r="E2933" s="74" t="str">
        <v/>
      </c>
      <c r="F2933" s="75">
        <f>IF($E2933="","",IFERROR(VLOOKUP(TRIM(E2933&amp;""),'Référentiel Articles'!$A$2:$F$634,4,FALSE),""))</f>
      </c>
      <c r="G2933" s="76">
        <f>IF($E2933="","",IFERROR(VLOOKUP(TRIM(E2933&amp;""),'Référentiel Articles'!$A$2:$F$634,5,FALSE),""))</f>
      </c>
      <c r="H2933" s="77" t="str">
        <v/>
      </c>
      <c r="I2933" s="76">
        <f>IF($E2933="","",IFERROR(VLOOKUP(TRIM(E2933&amp;""),'Référentiel Articles'!$A$2:$F$634,6,FALSE),""))</f>
      </c>
      <c r="J2933" s="78">
        <f>IF(OR($E2933="",$H2933=""),"",$H2933*$I2933)</f>
      </c>
      <c r="K2933" s="79" t="str">
        <v/>
      </c>
    </row>
    <row r="2934">
      <c r="A2934" s="81" t="str">
        <v/>
      </c>
      <c r="B2934" s="81" t="str">
        <v/>
      </c>
      <c r="C2934" s="83">
        <f>IF($E2934="","",IFERROR(VLOOKUP(TRIM(E2934&amp;""),'Référentiel Articles'!$A$2:$F$634,2,FALSE),""))</f>
      </c>
      <c r="D2934" s="83">
        <f>IF($E2934="","",IFERROR(VLOOKUP(TRIM(E2934&amp;""),'Référentiel Articles'!$A$2:$F$634,3,FALSE),""))</f>
      </c>
      <c r="E2934" s="81" t="str">
        <v/>
      </c>
      <c r="F2934" s="83">
        <f>IF($E2934="","",IFERROR(VLOOKUP(TRIM(E2934&amp;""),'Référentiel Articles'!$A$2:$F$634,4,FALSE),""))</f>
      </c>
      <c r="G2934" s="84">
        <f>IF($E2934="","",IFERROR(VLOOKUP(TRIM(E2934&amp;""),'Référentiel Articles'!$A$2:$F$634,5,FALSE),""))</f>
      </c>
      <c r="H2934" s="85" t="str">
        <v/>
      </c>
      <c r="I2934" s="84">
        <f>IF($E2934="","",IFERROR(VLOOKUP(TRIM(E2934&amp;""),'Référentiel Articles'!$A$2:$F$634,6,FALSE),""))</f>
      </c>
      <c r="J2934" s="90">
        <f>IF(OR($E2934="",$H2934=""),"",$H2934*$I2934)</f>
      </c>
      <c r="K2934" s="87" t="str">
        <v/>
      </c>
    </row>
    <row r="2935">
      <c r="A2935" s="74" t="str">
        <v/>
      </c>
      <c r="B2935" s="74" t="str">
        <v/>
      </c>
      <c r="C2935" s="75">
        <f>IF($E2935="","",IFERROR(VLOOKUP(TRIM(E2935&amp;""),'Référentiel Articles'!$A$2:$F$634,2,FALSE),""))</f>
      </c>
      <c r="D2935" s="75">
        <f>IF($E2935="","",IFERROR(VLOOKUP(TRIM(E2935&amp;""),'Référentiel Articles'!$A$2:$F$634,3,FALSE),""))</f>
      </c>
      <c r="E2935" s="74" t="str">
        <v/>
      </c>
      <c r="F2935" s="75">
        <f>IF($E2935="","",IFERROR(VLOOKUP(TRIM(E2935&amp;""),'Référentiel Articles'!$A$2:$F$634,4,FALSE),""))</f>
      </c>
      <c r="G2935" s="76">
        <f>IF($E2935="","",IFERROR(VLOOKUP(TRIM(E2935&amp;""),'Référentiel Articles'!$A$2:$F$634,5,FALSE),""))</f>
      </c>
      <c r="H2935" s="77" t="str">
        <v/>
      </c>
      <c r="I2935" s="76">
        <f>IF($E2935="","",IFERROR(VLOOKUP(TRIM(E2935&amp;""),'Référentiel Articles'!$A$2:$F$634,6,FALSE),""))</f>
      </c>
      <c r="J2935" s="78">
        <f>IF(OR($E2935="",$H2935=""),"",$H2935*$I2935)</f>
      </c>
      <c r="K2935" s="79" t="str">
        <v/>
      </c>
    </row>
    <row r="2936">
      <c r="A2936" s="81" t="str">
        <v/>
      </c>
      <c r="B2936" s="81" t="str">
        <v/>
      </c>
      <c r="C2936" s="83">
        <f>IF($E2936="","",IFERROR(VLOOKUP(TRIM(E2936&amp;""),'Référentiel Articles'!$A$2:$F$634,2,FALSE),""))</f>
      </c>
      <c r="D2936" s="83">
        <f>IF($E2936="","",IFERROR(VLOOKUP(TRIM(E2936&amp;""),'Référentiel Articles'!$A$2:$F$634,3,FALSE),""))</f>
      </c>
      <c r="E2936" s="81" t="str">
        <v/>
      </c>
      <c r="F2936" s="83">
        <f>IF($E2936="","",IFERROR(VLOOKUP(TRIM(E2936&amp;""),'Référentiel Articles'!$A$2:$F$634,4,FALSE),""))</f>
      </c>
      <c r="G2936" s="84">
        <f>IF($E2936="","",IFERROR(VLOOKUP(TRIM(E2936&amp;""),'Référentiel Articles'!$A$2:$F$634,5,FALSE),""))</f>
      </c>
      <c r="H2936" s="85" t="str">
        <v/>
      </c>
      <c r="I2936" s="84">
        <f>IF($E2936="","",IFERROR(VLOOKUP(TRIM(E2936&amp;""),'Référentiel Articles'!$A$2:$F$634,6,FALSE),""))</f>
      </c>
      <c r="J2936" s="90">
        <f>IF(OR($E2936="",$H2936=""),"",$H2936*$I2936)</f>
      </c>
      <c r="K2936" s="87" t="str">
        <v/>
      </c>
    </row>
    <row r="2937">
      <c r="A2937" s="74" t="str">
        <v/>
      </c>
      <c r="B2937" s="74" t="str">
        <v/>
      </c>
      <c r="C2937" s="75">
        <f>IF($E2937="","",IFERROR(VLOOKUP(TRIM(E2937&amp;""),'Référentiel Articles'!$A$2:$F$634,2,FALSE),""))</f>
      </c>
      <c r="D2937" s="75">
        <f>IF($E2937="","",IFERROR(VLOOKUP(TRIM(E2937&amp;""),'Référentiel Articles'!$A$2:$F$634,3,FALSE),""))</f>
      </c>
      <c r="E2937" s="74" t="str">
        <v/>
      </c>
      <c r="F2937" s="75">
        <f>IF($E2937="","",IFERROR(VLOOKUP(TRIM(E2937&amp;""),'Référentiel Articles'!$A$2:$F$634,4,FALSE),""))</f>
      </c>
      <c r="G2937" s="76">
        <f>IF($E2937="","",IFERROR(VLOOKUP(TRIM(E2937&amp;""),'Référentiel Articles'!$A$2:$F$634,5,FALSE),""))</f>
      </c>
      <c r="H2937" s="77" t="str">
        <v/>
      </c>
      <c r="I2937" s="76">
        <f>IF($E2937="","",IFERROR(VLOOKUP(TRIM(E2937&amp;""),'Référentiel Articles'!$A$2:$F$634,6,FALSE),""))</f>
      </c>
      <c r="J2937" s="78">
        <f>IF(OR($E2937="",$H2937=""),"",$H2937*$I2937)</f>
      </c>
      <c r="K2937" s="79" t="str">
        <v/>
      </c>
    </row>
    <row r="2938">
      <c r="A2938" s="81" t="str">
        <v/>
      </c>
      <c r="B2938" s="81" t="str">
        <v/>
      </c>
      <c r="C2938" s="83">
        <f>IF($E2938="","",IFERROR(VLOOKUP(TRIM(E2938&amp;""),'Référentiel Articles'!$A$2:$F$634,2,FALSE),""))</f>
      </c>
      <c r="D2938" s="83">
        <f>IF($E2938="","",IFERROR(VLOOKUP(TRIM(E2938&amp;""),'Référentiel Articles'!$A$2:$F$634,3,FALSE),""))</f>
      </c>
      <c r="E2938" s="81" t="str">
        <v/>
      </c>
      <c r="F2938" s="83">
        <f>IF($E2938="","",IFERROR(VLOOKUP(TRIM(E2938&amp;""),'Référentiel Articles'!$A$2:$F$634,4,FALSE),""))</f>
      </c>
      <c r="G2938" s="84">
        <f>IF($E2938="","",IFERROR(VLOOKUP(TRIM(E2938&amp;""),'Référentiel Articles'!$A$2:$F$634,5,FALSE),""))</f>
      </c>
      <c r="H2938" s="85" t="str">
        <v/>
      </c>
      <c r="I2938" s="84">
        <f>IF($E2938="","",IFERROR(VLOOKUP(TRIM(E2938&amp;""),'Référentiel Articles'!$A$2:$F$634,6,FALSE),""))</f>
      </c>
      <c r="J2938" s="90">
        <f>IF(OR($E2938="",$H2938=""),"",$H2938*$I2938)</f>
      </c>
      <c r="K2938" s="87" t="str">
        <v/>
      </c>
    </row>
    <row r="2939">
      <c r="A2939" s="74" t="str">
        <v/>
      </c>
      <c r="B2939" s="74" t="str">
        <v/>
      </c>
      <c r="C2939" s="75">
        <f>IF($E2939="","",IFERROR(VLOOKUP(TRIM(E2939&amp;""),'Référentiel Articles'!$A$2:$F$634,2,FALSE),""))</f>
      </c>
      <c r="D2939" s="75">
        <f>IF($E2939="","",IFERROR(VLOOKUP(TRIM(E2939&amp;""),'Référentiel Articles'!$A$2:$F$634,3,FALSE),""))</f>
      </c>
      <c r="E2939" s="74" t="str">
        <v/>
      </c>
      <c r="F2939" s="75">
        <f>IF($E2939="","",IFERROR(VLOOKUP(TRIM(E2939&amp;""),'Référentiel Articles'!$A$2:$F$634,4,FALSE),""))</f>
      </c>
      <c r="G2939" s="76">
        <f>IF($E2939="","",IFERROR(VLOOKUP(TRIM(E2939&amp;""),'Référentiel Articles'!$A$2:$F$634,5,FALSE),""))</f>
      </c>
      <c r="H2939" s="77" t="str">
        <v/>
      </c>
      <c r="I2939" s="76">
        <f>IF($E2939="","",IFERROR(VLOOKUP(TRIM(E2939&amp;""),'Référentiel Articles'!$A$2:$F$634,6,FALSE),""))</f>
      </c>
      <c r="J2939" s="78">
        <f>IF(OR($E2939="",$H2939=""),"",$H2939*$I2939)</f>
      </c>
      <c r="K2939" s="79" t="str">
        <v/>
      </c>
    </row>
    <row r="2940">
      <c r="A2940" s="81" t="str">
        <v/>
      </c>
      <c r="B2940" s="81" t="str">
        <v/>
      </c>
      <c r="C2940" s="83">
        <f>IF($E2940="","",IFERROR(VLOOKUP(TRIM(E2940&amp;""),'Référentiel Articles'!$A$2:$F$634,2,FALSE),""))</f>
      </c>
      <c r="D2940" s="83">
        <f>IF($E2940="","",IFERROR(VLOOKUP(TRIM(E2940&amp;""),'Référentiel Articles'!$A$2:$F$634,3,FALSE),""))</f>
      </c>
      <c r="E2940" s="81" t="str">
        <v/>
      </c>
      <c r="F2940" s="83">
        <f>IF($E2940="","",IFERROR(VLOOKUP(TRIM(E2940&amp;""),'Référentiel Articles'!$A$2:$F$634,4,FALSE),""))</f>
      </c>
      <c r="G2940" s="84">
        <f>IF($E2940="","",IFERROR(VLOOKUP(TRIM(E2940&amp;""),'Référentiel Articles'!$A$2:$F$634,5,FALSE),""))</f>
      </c>
      <c r="H2940" s="85" t="str">
        <v/>
      </c>
      <c r="I2940" s="84">
        <f>IF($E2940="","",IFERROR(VLOOKUP(TRIM(E2940&amp;""),'Référentiel Articles'!$A$2:$F$634,6,FALSE),""))</f>
      </c>
      <c r="J2940" s="90">
        <f>IF(OR($E2940="",$H2940=""),"",$H2940*$I2940)</f>
      </c>
      <c r="K2940" s="87" t="str">
        <v/>
      </c>
    </row>
    <row r="2941">
      <c r="A2941" s="74" t="str">
        <v/>
      </c>
      <c r="B2941" s="74" t="str">
        <v/>
      </c>
      <c r="C2941" s="75">
        <f>IF($E2941="","",IFERROR(VLOOKUP(TRIM(E2941&amp;""),'Référentiel Articles'!$A$2:$F$634,2,FALSE),""))</f>
      </c>
      <c r="D2941" s="75">
        <f>IF($E2941="","",IFERROR(VLOOKUP(TRIM(E2941&amp;""),'Référentiel Articles'!$A$2:$F$634,3,FALSE),""))</f>
      </c>
      <c r="E2941" s="74" t="str">
        <v/>
      </c>
      <c r="F2941" s="75">
        <f>IF($E2941="","",IFERROR(VLOOKUP(TRIM(E2941&amp;""),'Référentiel Articles'!$A$2:$F$634,4,FALSE),""))</f>
      </c>
      <c r="G2941" s="76">
        <f>IF($E2941="","",IFERROR(VLOOKUP(TRIM(E2941&amp;""),'Référentiel Articles'!$A$2:$F$634,5,FALSE),""))</f>
      </c>
      <c r="H2941" s="77" t="str">
        <v/>
      </c>
      <c r="I2941" s="76">
        <f>IF($E2941="","",IFERROR(VLOOKUP(TRIM(E2941&amp;""),'Référentiel Articles'!$A$2:$F$634,6,FALSE),""))</f>
      </c>
      <c r="J2941" s="78">
        <f>IF(OR($E2941="",$H2941=""),"",$H2941*$I2941)</f>
      </c>
      <c r="K2941" s="79" t="str">
        <v/>
      </c>
    </row>
    <row r="2942">
      <c r="A2942" s="81" t="str">
        <v/>
      </c>
      <c r="B2942" s="81" t="str">
        <v/>
      </c>
      <c r="C2942" s="83">
        <f>IF($E2942="","",IFERROR(VLOOKUP(TRIM(E2942&amp;""),'Référentiel Articles'!$A$2:$F$634,2,FALSE),""))</f>
      </c>
      <c r="D2942" s="83">
        <f>IF($E2942="","",IFERROR(VLOOKUP(TRIM(E2942&amp;""),'Référentiel Articles'!$A$2:$F$634,3,FALSE),""))</f>
      </c>
      <c r="E2942" s="81" t="str">
        <v/>
      </c>
      <c r="F2942" s="83">
        <f>IF($E2942="","",IFERROR(VLOOKUP(TRIM(E2942&amp;""),'Référentiel Articles'!$A$2:$F$634,4,FALSE),""))</f>
      </c>
      <c r="G2942" s="84">
        <f>IF($E2942="","",IFERROR(VLOOKUP(TRIM(E2942&amp;""),'Référentiel Articles'!$A$2:$F$634,5,FALSE),""))</f>
      </c>
      <c r="H2942" s="85" t="str">
        <v/>
      </c>
      <c r="I2942" s="84">
        <f>IF($E2942="","",IFERROR(VLOOKUP(TRIM(E2942&amp;""),'Référentiel Articles'!$A$2:$F$634,6,FALSE),""))</f>
      </c>
      <c r="J2942" s="90">
        <f>IF(OR($E2942="",$H2942=""),"",$H2942*$I2942)</f>
      </c>
      <c r="K2942" s="87" t="str">
        <v/>
      </c>
    </row>
    <row r="2943">
      <c r="A2943" s="74" t="str">
        <v/>
      </c>
      <c r="B2943" s="74" t="str">
        <v/>
      </c>
      <c r="C2943" s="75">
        <f>IF($E2943="","",IFERROR(VLOOKUP(TRIM(E2943&amp;""),'Référentiel Articles'!$A$2:$F$634,2,FALSE),""))</f>
      </c>
      <c r="D2943" s="75">
        <f>IF($E2943="","",IFERROR(VLOOKUP(TRIM(E2943&amp;""),'Référentiel Articles'!$A$2:$F$634,3,FALSE),""))</f>
      </c>
      <c r="E2943" s="74" t="str">
        <v/>
      </c>
      <c r="F2943" s="75">
        <f>IF($E2943="","",IFERROR(VLOOKUP(TRIM(E2943&amp;""),'Référentiel Articles'!$A$2:$F$634,4,FALSE),""))</f>
      </c>
      <c r="G2943" s="76">
        <f>IF($E2943="","",IFERROR(VLOOKUP(TRIM(E2943&amp;""),'Référentiel Articles'!$A$2:$F$634,5,FALSE),""))</f>
      </c>
      <c r="H2943" s="77" t="str">
        <v/>
      </c>
      <c r="I2943" s="76">
        <f>IF($E2943="","",IFERROR(VLOOKUP(TRIM(E2943&amp;""),'Référentiel Articles'!$A$2:$F$634,6,FALSE),""))</f>
      </c>
      <c r="J2943" s="78">
        <f>IF(OR($E2943="",$H2943=""),"",$H2943*$I2943)</f>
      </c>
      <c r="K2943" s="79" t="str">
        <v/>
      </c>
    </row>
    <row r="2944">
      <c r="A2944" s="81" t="str">
        <v/>
      </c>
      <c r="B2944" s="81" t="str">
        <v/>
      </c>
      <c r="C2944" s="83">
        <f>IF($E2944="","",IFERROR(VLOOKUP(TRIM(E2944&amp;""),'Référentiel Articles'!$A$2:$F$634,2,FALSE),""))</f>
      </c>
      <c r="D2944" s="83">
        <f>IF($E2944="","",IFERROR(VLOOKUP(TRIM(E2944&amp;""),'Référentiel Articles'!$A$2:$F$634,3,FALSE),""))</f>
      </c>
      <c r="E2944" s="81" t="str">
        <v/>
      </c>
      <c r="F2944" s="83">
        <f>IF($E2944="","",IFERROR(VLOOKUP(TRIM(E2944&amp;""),'Référentiel Articles'!$A$2:$F$634,4,FALSE),""))</f>
      </c>
      <c r="G2944" s="84">
        <f>IF($E2944="","",IFERROR(VLOOKUP(TRIM(E2944&amp;""),'Référentiel Articles'!$A$2:$F$634,5,FALSE),""))</f>
      </c>
      <c r="H2944" s="85" t="str">
        <v/>
      </c>
      <c r="I2944" s="84">
        <f>IF($E2944="","",IFERROR(VLOOKUP(TRIM(E2944&amp;""),'Référentiel Articles'!$A$2:$F$634,6,FALSE),""))</f>
      </c>
      <c r="J2944" s="90">
        <f>IF(OR($E2944="",$H2944=""),"",$H2944*$I2944)</f>
      </c>
      <c r="K2944" s="87" t="str">
        <v/>
      </c>
    </row>
    <row r="2945">
      <c r="A2945" s="74" t="str">
        <v/>
      </c>
      <c r="B2945" s="74" t="str">
        <v/>
      </c>
      <c r="C2945" s="75">
        <f>IF($E2945="","",IFERROR(VLOOKUP(TRIM(E2945&amp;""),'Référentiel Articles'!$A$2:$F$634,2,FALSE),""))</f>
      </c>
      <c r="D2945" s="75">
        <f>IF($E2945="","",IFERROR(VLOOKUP(TRIM(E2945&amp;""),'Référentiel Articles'!$A$2:$F$634,3,FALSE),""))</f>
      </c>
      <c r="E2945" s="74" t="str">
        <v/>
      </c>
      <c r="F2945" s="75">
        <f>IF($E2945="","",IFERROR(VLOOKUP(TRIM(E2945&amp;""),'Référentiel Articles'!$A$2:$F$634,4,FALSE),""))</f>
      </c>
      <c r="G2945" s="76">
        <f>IF($E2945="","",IFERROR(VLOOKUP(TRIM(E2945&amp;""),'Référentiel Articles'!$A$2:$F$634,5,FALSE),""))</f>
      </c>
      <c r="H2945" s="77" t="str">
        <v/>
      </c>
      <c r="I2945" s="76">
        <f>IF($E2945="","",IFERROR(VLOOKUP(TRIM(E2945&amp;""),'Référentiel Articles'!$A$2:$F$634,6,FALSE),""))</f>
      </c>
      <c r="J2945" s="78">
        <f>IF(OR($E2945="",$H2945=""),"",$H2945*$I2945)</f>
      </c>
      <c r="K2945" s="79" t="str">
        <v/>
      </c>
    </row>
    <row r="2946">
      <c r="A2946" s="81" t="str">
        <v/>
      </c>
      <c r="B2946" s="81" t="str">
        <v/>
      </c>
      <c r="C2946" s="83">
        <f>IF($E2946="","",IFERROR(VLOOKUP(TRIM(E2946&amp;""),'Référentiel Articles'!$A$2:$F$634,2,FALSE),""))</f>
      </c>
      <c r="D2946" s="83">
        <f>IF($E2946="","",IFERROR(VLOOKUP(TRIM(E2946&amp;""),'Référentiel Articles'!$A$2:$F$634,3,FALSE),""))</f>
      </c>
      <c r="E2946" s="81" t="str">
        <v/>
      </c>
      <c r="F2946" s="83">
        <f>IF($E2946="","",IFERROR(VLOOKUP(TRIM(E2946&amp;""),'Référentiel Articles'!$A$2:$F$634,4,FALSE),""))</f>
      </c>
      <c r="G2946" s="84">
        <f>IF($E2946="","",IFERROR(VLOOKUP(TRIM(E2946&amp;""),'Référentiel Articles'!$A$2:$F$634,5,FALSE),""))</f>
      </c>
      <c r="H2946" s="85" t="str">
        <v/>
      </c>
      <c r="I2946" s="84">
        <f>IF($E2946="","",IFERROR(VLOOKUP(TRIM(E2946&amp;""),'Référentiel Articles'!$A$2:$F$634,6,FALSE),""))</f>
      </c>
      <c r="J2946" s="90">
        <f>IF(OR($E2946="",$H2946=""),"",$H2946*$I2946)</f>
      </c>
      <c r="K2946" s="87" t="str">
        <v/>
      </c>
    </row>
    <row r="2947">
      <c r="A2947" s="74" t="str">
        <v/>
      </c>
      <c r="B2947" s="74" t="str">
        <v/>
      </c>
      <c r="C2947" s="75">
        <f>IF($E2947="","",IFERROR(VLOOKUP(TRIM(E2947&amp;""),'Référentiel Articles'!$A$2:$F$634,2,FALSE),""))</f>
      </c>
      <c r="D2947" s="75">
        <f>IF($E2947="","",IFERROR(VLOOKUP(TRIM(E2947&amp;""),'Référentiel Articles'!$A$2:$F$634,3,FALSE),""))</f>
      </c>
      <c r="E2947" s="74" t="str">
        <v/>
      </c>
      <c r="F2947" s="75">
        <f>IF($E2947="","",IFERROR(VLOOKUP(TRIM(E2947&amp;""),'Référentiel Articles'!$A$2:$F$634,4,FALSE),""))</f>
      </c>
      <c r="G2947" s="76">
        <f>IF($E2947="","",IFERROR(VLOOKUP(TRIM(E2947&amp;""),'Référentiel Articles'!$A$2:$F$634,5,FALSE),""))</f>
      </c>
      <c r="H2947" s="77" t="str">
        <v/>
      </c>
      <c r="I2947" s="76">
        <f>IF($E2947="","",IFERROR(VLOOKUP(TRIM(E2947&amp;""),'Référentiel Articles'!$A$2:$F$634,6,FALSE),""))</f>
      </c>
      <c r="J2947" s="78">
        <f>IF(OR($E2947="",$H2947=""),"",$H2947*$I2947)</f>
      </c>
      <c r="K2947" s="79" t="str">
        <v/>
      </c>
    </row>
    <row r="2948">
      <c r="A2948" s="81" t="str">
        <v/>
      </c>
      <c r="B2948" s="81" t="str">
        <v/>
      </c>
      <c r="C2948" s="83">
        <f>IF($E2948="","",IFERROR(VLOOKUP(TRIM(E2948&amp;""),'Référentiel Articles'!$A$2:$F$634,2,FALSE),""))</f>
      </c>
      <c r="D2948" s="83">
        <f>IF($E2948="","",IFERROR(VLOOKUP(TRIM(E2948&amp;""),'Référentiel Articles'!$A$2:$F$634,3,FALSE),""))</f>
      </c>
      <c r="E2948" s="81" t="str">
        <v/>
      </c>
      <c r="F2948" s="83">
        <f>IF($E2948="","",IFERROR(VLOOKUP(TRIM(E2948&amp;""),'Référentiel Articles'!$A$2:$F$634,4,FALSE),""))</f>
      </c>
      <c r="G2948" s="84">
        <f>IF($E2948="","",IFERROR(VLOOKUP(TRIM(E2948&amp;""),'Référentiel Articles'!$A$2:$F$634,5,FALSE),""))</f>
      </c>
      <c r="H2948" s="85" t="str">
        <v/>
      </c>
      <c r="I2948" s="84">
        <f>IF($E2948="","",IFERROR(VLOOKUP(TRIM(E2948&amp;""),'Référentiel Articles'!$A$2:$F$634,6,FALSE),""))</f>
      </c>
      <c r="J2948" s="90">
        <f>IF(OR($E2948="",$H2948=""),"",$H2948*$I2948)</f>
      </c>
      <c r="K2948" s="87" t="str">
        <v/>
      </c>
    </row>
    <row r="2949">
      <c r="A2949" s="74" t="str">
        <v/>
      </c>
      <c r="B2949" s="74" t="str">
        <v/>
      </c>
      <c r="C2949" s="75">
        <f>IF($E2949="","",IFERROR(VLOOKUP(TRIM(E2949&amp;""),'Référentiel Articles'!$A$2:$F$634,2,FALSE),""))</f>
      </c>
      <c r="D2949" s="75">
        <f>IF($E2949="","",IFERROR(VLOOKUP(TRIM(E2949&amp;""),'Référentiel Articles'!$A$2:$F$634,3,FALSE),""))</f>
      </c>
      <c r="E2949" s="74" t="str">
        <v/>
      </c>
      <c r="F2949" s="75">
        <f>IF($E2949="","",IFERROR(VLOOKUP(TRIM(E2949&amp;""),'Référentiel Articles'!$A$2:$F$634,4,FALSE),""))</f>
      </c>
      <c r="G2949" s="76">
        <f>IF($E2949="","",IFERROR(VLOOKUP(TRIM(E2949&amp;""),'Référentiel Articles'!$A$2:$F$634,5,FALSE),""))</f>
      </c>
      <c r="H2949" s="77" t="str">
        <v/>
      </c>
      <c r="I2949" s="76">
        <f>IF($E2949="","",IFERROR(VLOOKUP(TRIM(E2949&amp;""),'Référentiel Articles'!$A$2:$F$634,6,FALSE),""))</f>
      </c>
      <c r="J2949" s="78">
        <f>IF(OR($E2949="",$H2949=""),"",$H2949*$I2949)</f>
      </c>
      <c r="K2949" s="79" t="str">
        <v/>
      </c>
    </row>
    <row r="2950">
      <c r="A2950" s="81" t="str">
        <v/>
      </c>
      <c r="B2950" s="81" t="str">
        <v/>
      </c>
      <c r="C2950" s="83">
        <f>IF($E2950="","",IFERROR(VLOOKUP(TRIM(E2950&amp;""),'Référentiel Articles'!$A$2:$F$634,2,FALSE),""))</f>
      </c>
      <c r="D2950" s="83">
        <f>IF($E2950="","",IFERROR(VLOOKUP(TRIM(E2950&amp;""),'Référentiel Articles'!$A$2:$F$634,3,FALSE),""))</f>
      </c>
      <c r="E2950" s="81" t="str">
        <v/>
      </c>
      <c r="F2950" s="83">
        <f>IF($E2950="","",IFERROR(VLOOKUP(TRIM(E2950&amp;""),'Référentiel Articles'!$A$2:$F$634,4,FALSE),""))</f>
      </c>
      <c r="G2950" s="84">
        <f>IF($E2950="","",IFERROR(VLOOKUP(TRIM(E2950&amp;""),'Référentiel Articles'!$A$2:$F$634,5,FALSE),""))</f>
      </c>
      <c r="H2950" s="85" t="str">
        <v/>
      </c>
      <c r="I2950" s="84">
        <f>IF($E2950="","",IFERROR(VLOOKUP(TRIM(E2950&amp;""),'Référentiel Articles'!$A$2:$F$634,6,FALSE),""))</f>
      </c>
      <c r="J2950" s="90">
        <f>IF(OR($E2950="",$H2950=""),"",$H2950*$I2950)</f>
      </c>
      <c r="K2950" s="87" t="str">
        <v/>
      </c>
    </row>
    <row r="2951">
      <c r="A2951" s="74" t="str">
        <v/>
      </c>
      <c r="B2951" s="74" t="str">
        <v/>
      </c>
      <c r="C2951" s="75">
        <f>IF($E2951="","",IFERROR(VLOOKUP(TRIM(E2951&amp;""),'Référentiel Articles'!$A$2:$F$634,2,FALSE),""))</f>
      </c>
      <c r="D2951" s="75">
        <f>IF($E2951="","",IFERROR(VLOOKUP(TRIM(E2951&amp;""),'Référentiel Articles'!$A$2:$F$634,3,FALSE),""))</f>
      </c>
      <c r="E2951" s="74" t="str">
        <v/>
      </c>
      <c r="F2951" s="75">
        <f>IF($E2951="","",IFERROR(VLOOKUP(TRIM(E2951&amp;""),'Référentiel Articles'!$A$2:$F$634,4,FALSE),""))</f>
      </c>
      <c r="G2951" s="76">
        <f>IF($E2951="","",IFERROR(VLOOKUP(TRIM(E2951&amp;""),'Référentiel Articles'!$A$2:$F$634,5,FALSE),""))</f>
      </c>
      <c r="H2951" s="77" t="str">
        <v/>
      </c>
      <c r="I2951" s="76">
        <f>IF($E2951="","",IFERROR(VLOOKUP(TRIM(E2951&amp;""),'Référentiel Articles'!$A$2:$F$634,6,FALSE),""))</f>
      </c>
      <c r="J2951" s="78">
        <f>IF(OR($E2951="",$H2951=""),"",$H2951*$I2951)</f>
      </c>
      <c r="K2951" s="79" t="str">
        <v/>
      </c>
    </row>
    <row r="2952">
      <c r="A2952" s="81" t="str">
        <v/>
      </c>
      <c r="B2952" s="81" t="str">
        <v/>
      </c>
      <c r="C2952" s="83">
        <f>IF($E2952="","",IFERROR(VLOOKUP(TRIM(E2952&amp;""),'Référentiel Articles'!$A$2:$F$634,2,FALSE),""))</f>
      </c>
      <c r="D2952" s="83">
        <f>IF($E2952="","",IFERROR(VLOOKUP(TRIM(E2952&amp;""),'Référentiel Articles'!$A$2:$F$634,3,FALSE),""))</f>
      </c>
      <c r="E2952" s="81" t="str">
        <v/>
      </c>
      <c r="F2952" s="83">
        <f>IF($E2952="","",IFERROR(VLOOKUP(TRIM(E2952&amp;""),'Référentiel Articles'!$A$2:$F$634,4,FALSE),""))</f>
      </c>
      <c r="G2952" s="84">
        <f>IF($E2952="","",IFERROR(VLOOKUP(TRIM(E2952&amp;""),'Référentiel Articles'!$A$2:$F$634,5,FALSE),""))</f>
      </c>
      <c r="H2952" s="85" t="str">
        <v/>
      </c>
      <c r="I2952" s="84">
        <f>IF($E2952="","",IFERROR(VLOOKUP(TRIM(E2952&amp;""),'Référentiel Articles'!$A$2:$F$634,6,FALSE),""))</f>
      </c>
      <c r="J2952" s="90">
        <f>IF(OR($E2952="",$H2952=""),"",$H2952*$I2952)</f>
      </c>
      <c r="K2952" s="87" t="str">
        <v/>
      </c>
    </row>
    <row r="2953">
      <c r="A2953" s="74" t="str">
        <v/>
      </c>
      <c r="B2953" s="74" t="str">
        <v/>
      </c>
      <c r="C2953" s="75">
        <f>IF($E2953="","",IFERROR(VLOOKUP(TRIM(E2953&amp;""),'Référentiel Articles'!$A$2:$F$634,2,FALSE),""))</f>
      </c>
      <c r="D2953" s="75">
        <f>IF($E2953="","",IFERROR(VLOOKUP(TRIM(E2953&amp;""),'Référentiel Articles'!$A$2:$F$634,3,FALSE),""))</f>
      </c>
      <c r="E2953" s="74" t="str">
        <v/>
      </c>
      <c r="F2953" s="75">
        <f>IF($E2953="","",IFERROR(VLOOKUP(TRIM(E2953&amp;""),'Référentiel Articles'!$A$2:$F$634,4,FALSE),""))</f>
      </c>
      <c r="G2953" s="76">
        <f>IF($E2953="","",IFERROR(VLOOKUP(TRIM(E2953&amp;""),'Référentiel Articles'!$A$2:$F$634,5,FALSE),""))</f>
      </c>
      <c r="H2953" s="77" t="str">
        <v/>
      </c>
      <c r="I2953" s="76">
        <f>IF($E2953="","",IFERROR(VLOOKUP(TRIM(E2953&amp;""),'Référentiel Articles'!$A$2:$F$634,6,FALSE),""))</f>
      </c>
      <c r="J2953" s="78">
        <f>IF(OR($E2953="",$H2953=""),"",$H2953*$I2953)</f>
      </c>
      <c r="K2953" s="79" t="str">
        <v/>
      </c>
    </row>
    <row r="2954">
      <c r="A2954" s="81" t="str">
        <v/>
      </c>
      <c r="B2954" s="81" t="str">
        <v/>
      </c>
      <c r="C2954" s="83">
        <f>IF($E2954="","",IFERROR(VLOOKUP(TRIM(E2954&amp;""),'Référentiel Articles'!$A$2:$F$634,2,FALSE),""))</f>
      </c>
      <c r="D2954" s="83">
        <f>IF($E2954="","",IFERROR(VLOOKUP(TRIM(E2954&amp;""),'Référentiel Articles'!$A$2:$F$634,3,FALSE),""))</f>
      </c>
      <c r="E2954" s="81" t="str">
        <v/>
      </c>
      <c r="F2954" s="83">
        <f>IF($E2954="","",IFERROR(VLOOKUP(TRIM(E2954&amp;""),'Référentiel Articles'!$A$2:$F$634,4,FALSE),""))</f>
      </c>
      <c r="G2954" s="84">
        <f>IF($E2954="","",IFERROR(VLOOKUP(TRIM(E2954&amp;""),'Référentiel Articles'!$A$2:$F$634,5,FALSE),""))</f>
      </c>
      <c r="H2954" s="85" t="str">
        <v/>
      </c>
      <c r="I2954" s="84">
        <f>IF($E2954="","",IFERROR(VLOOKUP(TRIM(E2954&amp;""),'Référentiel Articles'!$A$2:$F$634,6,FALSE),""))</f>
      </c>
      <c r="J2954" s="90">
        <f>IF(OR($E2954="",$H2954=""),"",$H2954*$I2954)</f>
      </c>
      <c r="K2954" s="87" t="str">
        <v/>
      </c>
    </row>
    <row r="2955">
      <c r="A2955" s="74" t="str">
        <v/>
      </c>
      <c r="B2955" s="74" t="str">
        <v/>
      </c>
      <c r="C2955" s="75">
        <f>IF($E2955="","",IFERROR(VLOOKUP(TRIM(E2955&amp;""),'Référentiel Articles'!$A$2:$F$634,2,FALSE),""))</f>
      </c>
      <c r="D2955" s="75">
        <f>IF($E2955="","",IFERROR(VLOOKUP(TRIM(E2955&amp;""),'Référentiel Articles'!$A$2:$F$634,3,FALSE),""))</f>
      </c>
      <c r="E2955" s="74" t="str">
        <v/>
      </c>
      <c r="F2955" s="75">
        <f>IF($E2955="","",IFERROR(VLOOKUP(TRIM(E2955&amp;""),'Référentiel Articles'!$A$2:$F$634,4,FALSE),""))</f>
      </c>
      <c r="G2955" s="76">
        <f>IF($E2955="","",IFERROR(VLOOKUP(TRIM(E2955&amp;""),'Référentiel Articles'!$A$2:$F$634,5,FALSE),""))</f>
      </c>
      <c r="H2955" s="77" t="str">
        <v/>
      </c>
      <c r="I2955" s="76">
        <f>IF($E2955="","",IFERROR(VLOOKUP(TRIM(E2955&amp;""),'Référentiel Articles'!$A$2:$F$634,6,FALSE),""))</f>
      </c>
      <c r="J2955" s="78">
        <f>IF(OR($E2955="",$H2955=""),"",$H2955*$I2955)</f>
      </c>
      <c r="K2955" s="79" t="str">
        <v/>
      </c>
    </row>
    <row r="2956">
      <c r="A2956" s="81" t="str">
        <v/>
      </c>
      <c r="B2956" s="81" t="str">
        <v/>
      </c>
      <c r="C2956" s="83">
        <f>IF($E2956="","",IFERROR(VLOOKUP(TRIM(E2956&amp;""),'Référentiel Articles'!$A$2:$F$634,2,FALSE),""))</f>
      </c>
      <c r="D2956" s="83">
        <f>IF($E2956="","",IFERROR(VLOOKUP(TRIM(E2956&amp;""),'Référentiel Articles'!$A$2:$F$634,3,FALSE),""))</f>
      </c>
      <c r="E2956" s="81" t="str">
        <v/>
      </c>
      <c r="F2956" s="83">
        <f>IF($E2956="","",IFERROR(VLOOKUP(TRIM(E2956&amp;""),'Référentiel Articles'!$A$2:$F$634,4,FALSE),""))</f>
      </c>
      <c r="G2956" s="84">
        <f>IF($E2956="","",IFERROR(VLOOKUP(TRIM(E2956&amp;""),'Référentiel Articles'!$A$2:$F$634,5,FALSE),""))</f>
      </c>
      <c r="H2956" s="85" t="str">
        <v/>
      </c>
      <c r="I2956" s="84">
        <f>IF($E2956="","",IFERROR(VLOOKUP(TRIM(E2956&amp;""),'Référentiel Articles'!$A$2:$F$634,6,FALSE),""))</f>
      </c>
      <c r="J2956" s="90">
        <f>IF(OR($E2956="",$H2956=""),"",$H2956*$I2956)</f>
      </c>
      <c r="K2956" s="87" t="str">
        <v/>
      </c>
    </row>
    <row r="2957">
      <c r="A2957" s="74" t="str">
        <v/>
      </c>
      <c r="B2957" s="74" t="str">
        <v/>
      </c>
      <c r="C2957" s="75">
        <f>IF($E2957="","",IFERROR(VLOOKUP(TRIM(E2957&amp;""),'Référentiel Articles'!$A$2:$F$634,2,FALSE),""))</f>
      </c>
      <c r="D2957" s="75">
        <f>IF($E2957="","",IFERROR(VLOOKUP(TRIM(E2957&amp;""),'Référentiel Articles'!$A$2:$F$634,3,FALSE),""))</f>
      </c>
      <c r="E2957" s="74" t="str">
        <v/>
      </c>
      <c r="F2957" s="75">
        <f>IF($E2957="","",IFERROR(VLOOKUP(TRIM(E2957&amp;""),'Référentiel Articles'!$A$2:$F$634,4,FALSE),""))</f>
      </c>
      <c r="G2957" s="76">
        <f>IF($E2957="","",IFERROR(VLOOKUP(TRIM(E2957&amp;""),'Référentiel Articles'!$A$2:$F$634,5,FALSE),""))</f>
      </c>
      <c r="H2957" s="77" t="str">
        <v/>
      </c>
      <c r="I2957" s="76">
        <f>IF($E2957="","",IFERROR(VLOOKUP(TRIM(E2957&amp;""),'Référentiel Articles'!$A$2:$F$634,6,FALSE),""))</f>
      </c>
      <c r="J2957" s="78">
        <f>IF(OR($E2957="",$H2957=""),"",$H2957*$I2957)</f>
      </c>
      <c r="K2957" s="79" t="str">
        <v/>
      </c>
    </row>
    <row r="2958">
      <c r="A2958" s="81" t="str">
        <v/>
      </c>
      <c r="B2958" s="81" t="str">
        <v/>
      </c>
      <c r="C2958" s="83">
        <f>IF($E2958="","",IFERROR(VLOOKUP(TRIM(E2958&amp;""),'Référentiel Articles'!$A$2:$F$634,2,FALSE),""))</f>
      </c>
      <c r="D2958" s="83">
        <f>IF($E2958="","",IFERROR(VLOOKUP(TRIM(E2958&amp;""),'Référentiel Articles'!$A$2:$F$634,3,FALSE),""))</f>
      </c>
      <c r="E2958" s="81" t="str">
        <v/>
      </c>
      <c r="F2958" s="83">
        <f>IF($E2958="","",IFERROR(VLOOKUP(TRIM(E2958&amp;""),'Référentiel Articles'!$A$2:$F$634,4,FALSE),""))</f>
      </c>
      <c r="G2958" s="84">
        <f>IF($E2958="","",IFERROR(VLOOKUP(TRIM(E2958&amp;""),'Référentiel Articles'!$A$2:$F$634,5,FALSE),""))</f>
      </c>
      <c r="H2958" s="85" t="str">
        <v/>
      </c>
      <c r="I2958" s="84">
        <f>IF($E2958="","",IFERROR(VLOOKUP(TRIM(E2958&amp;""),'Référentiel Articles'!$A$2:$F$634,6,FALSE),""))</f>
      </c>
      <c r="J2958" s="90">
        <f>IF(OR($E2958="",$H2958=""),"",$H2958*$I2958)</f>
      </c>
      <c r="K2958" s="87" t="str">
        <v/>
      </c>
    </row>
    <row r="2959">
      <c r="A2959" s="74" t="str">
        <v/>
      </c>
      <c r="B2959" s="74" t="str">
        <v/>
      </c>
      <c r="C2959" s="75">
        <f>IF($E2959="","",IFERROR(VLOOKUP(TRIM(E2959&amp;""),'Référentiel Articles'!$A$2:$F$634,2,FALSE),""))</f>
      </c>
      <c r="D2959" s="75">
        <f>IF($E2959="","",IFERROR(VLOOKUP(TRIM(E2959&amp;""),'Référentiel Articles'!$A$2:$F$634,3,FALSE),""))</f>
      </c>
      <c r="E2959" s="74" t="str">
        <v/>
      </c>
      <c r="F2959" s="75">
        <f>IF($E2959="","",IFERROR(VLOOKUP(TRIM(E2959&amp;""),'Référentiel Articles'!$A$2:$F$634,4,FALSE),""))</f>
      </c>
      <c r="G2959" s="76">
        <f>IF($E2959="","",IFERROR(VLOOKUP(TRIM(E2959&amp;""),'Référentiel Articles'!$A$2:$F$634,5,FALSE),""))</f>
      </c>
      <c r="H2959" s="77" t="str">
        <v/>
      </c>
      <c r="I2959" s="76">
        <f>IF($E2959="","",IFERROR(VLOOKUP(TRIM(E2959&amp;""),'Référentiel Articles'!$A$2:$F$634,6,FALSE),""))</f>
      </c>
      <c r="J2959" s="78">
        <f>IF(OR($E2959="",$H2959=""),"",$H2959*$I2959)</f>
      </c>
      <c r="K2959" s="79" t="str">
        <v/>
      </c>
    </row>
    <row r="2960">
      <c r="A2960" s="81" t="str">
        <v/>
      </c>
      <c r="B2960" s="81" t="str">
        <v/>
      </c>
      <c r="C2960" s="83">
        <f>IF($E2960="","",IFERROR(VLOOKUP(TRIM(E2960&amp;""),'Référentiel Articles'!$A$2:$F$634,2,FALSE),""))</f>
      </c>
      <c r="D2960" s="83">
        <f>IF($E2960="","",IFERROR(VLOOKUP(TRIM(E2960&amp;""),'Référentiel Articles'!$A$2:$F$634,3,FALSE),""))</f>
      </c>
      <c r="E2960" s="81" t="str">
        <v/>
      </c>
      <c r="F2960" s="83">
        <f>IF($E2960="","",IFERROR(VLOOKUP(TRIM(E2960&amp;""),'Référentiel Articles'!$A$2:$F$634,4,FALSE),""))</f>
      </c>
      <c r="G2960" s="84">
        <f>IF($E2960="","",IFERROR(VLOOKUP(TRIM(E2960&amp;""),'Référentiel Articles'!$A$2:$F$634,5,FALSE),""))</f>
      </c>
      <c r="H2960" s="85" t="str">
        <v/>
      </c>
      <c r="I2960" s="84">
        <f>IF($E2960="","",IFERROR(VLOOKUP(TRIM(E2960&amp;""),'Référentiel Articles'!$A$2:$F$634,6,FALSE),""))</f>
      </c>
      <c r="J2960" s="90">
        <f>IF(OR($E2960="",$H2960=""),"",$H2960*$I2960)</f>
      </c>
      <c r="K2960" s="87" t="str">
        <v/>
      </c>
    </row>
    <row r="2961">
      <c r="A2961" s="74" t="str">
        <v/>
      </c>
      <c r="B2961" s="74" t="str">
        <v/>
      </c>
      <c r="C2961" s="75">
        <f>IF($E2961="","",IFERROR(VLOOKUP(TRIM(E2961&amp;""),'Référentiel Articles'!$A$2:$F$634,2,FALSE),""))</f>
      </c>
      <c r="D2961" s="75">
        <f>IF($E2961="","",IFERROR(VLOOKUP(TRIM(E2961&amp;""),'Référentiel Articles'!$A$2:$F$634,3,FALSE),""))</f>
      </c>
      <c r="E2961" s="74" t="str">
        <v/>
      </c>
      <c r="F2961" s="75">
        <f>IF($E2961="","",IFERROR(VLOOKUP(TRIM(E2961&amp;""),'Référentiel Articles'!$A$2:$F$634,4,FALSE),""))</f>
      </c>
      <c r="G2961" s="76">
        <f>IF($E2961="","",IFERROR(VLOOKUP(TRIM(E2961&amp;""),'Référentiel Articles'!$A$2:$F$634,5,FALSE),""))</f>
      </c>
      <c r="H2961" s="77" t="str">
        <v/>
      </c>
      <c r="I2961" s="76">
        <f>IF($E2961="","",IFERROR(VLOOKUP(TRIM(E2961&amp;""),'Référentiel Articles'!$A$2:$F$634,6,FALSE),""))</f>
      </c>
      <c r="J2961" s="78">
        <f>IF(OR($E2961="",$H2961=""),"",$H2961*$I2961)</f>
      </c>
      <c r="K2961" s="79" t="str">
        <v/>
      </c>
    </row>
    <row r="2962">
      <c r="A2962" s="81" t="str">
        <v/>
      </c>
      <c r="B2962" s="81" t="str">
        <v/>
      </c>
      <c r="C2962" s="83">
        <f>IF($E2962="","",IFERROR(VLOOKUP(TRIM(E2962&amp;""),'Référentiel Articles'!$A$2:$F$634,2,FALSE),""))</f>
      </c>
      <c r="D2962" s="83">
        <f>IF($E2962="","",IFERROR(VLOOKUP(TRIM(E2962&amp;""),'Référentiel Articles'!$A$2:$F$634,3,FALSE),""))</f>
      </c>
      <c r="E2962" s="81" t="str">
        <v/>
      </c>
      <c r="F2962" s="83">
        <f>IF($E2962="","",IFERROR(VLOOKUP(TRIM(E2962&amp;""),'Référentiel Articles'!$A$2:$F$634,4,FALSE),""))</f>
      </c>
      <c r="G2962" s="84">
        <f>IF($E2962="","",IFERROR(VLOOKUP(TRIM(E2962&amp;""),'Référentiel Articles'!$A$2:$F$634,5,FALSE),""))</f>
      </c>
      <c r="H2962" s="85" t="str">
        <v/>
      </c>
      <c r="I2962" s="84">
        <f>IF($E2962="","",IFERROR(VLOOKUP(TRIM(E2962&amp;""),'Référentiel Articles'!$A$2:$F$634,6,FALSE),""))</f>
      </c>
      <c r="J2962" s="90">
        <f>IF(OR($E2962="",$H2962=""),"",$H2962*$I2962)</f>
      </c>
      <c r="K2962" s="87" t="str">
        <v/>
      </c>
    </row>
    <row r="2963">
      <c r="A2963" s="74" t="str">
        <v/>
      </c>
      <c r="B2963" s="74" t="str">
        <v/>
      </c>
      <c r="C2963" s="75">
        <f>IF($E2963="","",IFERROR(VLOOKUP(TRIM(E2963&amp;""),'Référentiel Articles'!$A$2:$F$634,2,FALSE),""))</f>
      </c>
      <c r="D2963" s="75">
        <f>IF($E2963="","",IFERROR(VLOOKUP(TRIM(E2963&amp;""),'Référentiel Articles'!$A$2:$F$634,3,FALSE),""))</f>
      </c>
      <c r="E2963" s="74" t="str">
        <v/>
      </c>
      <c r="F2963" s="75">
        <f>IF($E2963="","",IFERROR(VLOOKUP(TRIM(E2963&amp;""),'Référentiel Articles'!$A$2:$F$634,4,FALSE),""))</f>
      </c>
      <c r="G2963" s="76">
        <f>IF($E2963="","",IFERROR(VLOOKUP(TRIM(E2963&amp;""),'Référentiel Articles'!$A$2:$F$634,5,FALSE),""))</f>
      </c>
      <c r="H2963" s="77" t="str">
        <v/>
      </c>
      <c r="I2963" s="76">
        <f>IF($E2963="","",IFERROR(VLOOKUP(TRIM(E2963&amp;""),'Référentiel Articles'!$A$2:$F$634,6,FALSE),""))</f>
      </c>
      <c r="J2963" s="78">
        <f>IF(OR($E2963="",$H2963=""),"",$H2963*$I2963)</f>
      </c>
      <c r="K2963" s="79" t="str">
        <v/>
      </c>
    </row>
    <row r="2964">
      <c r="A2964" s="81" t="str">
        <v/>
      </c>
      <c r="B2964" s="81" t="str">
        <v/>
      </c>
      <c r="C2964" s="83">
        <f>IF($E2964="","",IFERROR(VLOOKUP(TRIM(E2964&amp;""),'Référentiel Articles'!$A$2:$F$634,2,FALSE),""))</f>
      </c>
      <c r="D2964" s="83">
        <f>IF($E2964="","",IFERROR(VLOOKUP(TRIM(E2964&amp;""),'Référentiel Articles'!$A$2:$F$634,3,FALSE),""))</f>
      </c>
      <c r="E2964" s="81" t="str">
        <v/>
      </c>
      <c r="F2964" s="83">
        <f>IF($E2964="","",IFERROR(VLOOKUP(TRIM(E2964&amp;""),'Référentiel Articles'!$A$2:$F$634,4,FALSE),""))</f>
      </c>
      <c r="G2964" s="84">
        <f>IF($E2964="","",IFERROR(VLOOKUP(TRIM(E2964&amp;""),'Référentiel Articles'!$A$2:$F$634,5,FALSE),""))</f>
      </c>
      <c r="H2964" s="85" t="str">
        <v/>
      </c>
      <c r="I2964" s="84">
        <f>IF($E2964="","",IFERROR(VLOOKUP(TRIM(E2964&amp;""),'Référentiel Articles'!$A$2:$F$634,6,FALSE),""))</f>
      </c>
      <c r="J2964" s="90">
        <f>IF(OR($E2964="",$H2964=""),"",$H2964*$I2964)</f>
      </c>
      <c r="K2964" s="87" t="str">
        <v/>
      </c>
    </row>
    <row r="2965">
      <c r="A2965" s="74" t="str">
        <v/>
      </c>
      <c r="B2965" s="74" t="str">
        <v/>
      </c>
      <c r="C2965" s="75">
        <f>IF($E2965="","",IFERROR(VLOOKUP(TRIM(E2965&amp;""),'Référentiel Articles'!$A$2:$F$634,2,FALSE),""))</f>
      </c>
      <c r="D2965" s="75">
        <f>IF($E2965="","",IFERROR(VLOOKUP(TRIM(E2965&amp;""),'Référentiel Articles'!$A$2:$F$634,3,FALSE),""))</f>
      </c>
      <c r="E2965" s="74" t="str">
        <v/>
      </c>
      <c r="F2965" s="75">
        <f>IF($E2965="","",IFERROR(VLOOKUP(TRIM(E2965&amp;""),'Référentiel Articles'!$A$2:$F$634,4,FALSE),""))</f>
      </c>
      <c r="G2965" s="76">
        <f>IF($E2965="","",IFERROR(VLOOKUP(TRIM(E2965&amp;""),'Référentiel Articles'!$A$2:$F$634,5,FALSE),""))</f>
      </c>
      <c r="H2965" s="77" t="str">
        <v/>
      </c>
      <c r="I2965" s="76">
        <f>IF($E2965="","",IFERROR(VLOOKUP(TRIM(E2965&amp;""),'Référentiel Articles'!$A$2:$F$634,6,FALSE),""))</f>
      </c>
      <c r="J2965" s="78">
        <f>IF(OR($E2965="",$H2965=""),"",$H2965*$I2965)</f>
      </c>
      <c r="K2965" s="79" t="str">
        <v/>
      </c>
    </row>
    <row r="2966">
      <c r="A2966" s="81" t="str">
        <v/>
      </c>
      <c r="B2966" s="81" t="str">
        <v/>
      </c>
      <c r="C2966" s="83">
        <f>IF($E2966="","",IFERROR(VLOOKUP(TRIM(E2966&amp;""),'Référentiel Articles'!$A$2:$F$634,2,FALSE),""))</f>
      </c>
      <c r="D2966" s="83">
        <f>IF($E2966="","",IFERROR(VLOOKUP(TRIM(E2966&amp;""),'Référentiel Articles'!$A$2:$F$634,3,FALSE),""))</f>
      </c>
      <c r="E2966" s="81" t="str">
        <v/>
      </c>
      <c r="F2966" s="83">
        <f>IF($E2966="","",IFERROR(VLOOKUP(TRIM(E2966&amp;""),'Référentiel Articles'!$A$2:$F$634,4,FALSE),""))</f>
      </c>
      <c r="G2966" s="84">
        <f>IF($E2966="","",IFERROR(VLOOKUP(TRIM(E2966&amp;""),'Référentiel Articles'!$A$2:$F$634,5,FALSE),""))</f>
      </c>
      <c r="H2966" s="85" t="str">
        <v/>
      </c>
      <c r="I2966" s="84">
        <f>IF($E2966="","",IFERROR(VLOOKUP(TRIM(E2966&amp;""),'Référentiel Articles'!$A$2:$F$634,6,FALSE),""))</f>
      </c>
      <c r="J2966" s="90">
        <f>IF(OR($E2966="",$H2966=""),"",$H2966*$I2966)</f>
      </c>
      <c r="K2966" s="87" t="str">
        <v/>
      </c>
    </row>
    <row r="2967">
      <c r="A2967" s="74" t="str">
        <v/>
      </c>
      <c r="B2967" s="74" t="str">
        <v/>
      </c>
      <c r="C2967" s="75">
        <f>IF($E2967="","",IFERROR(VLOOKUP(TRIM(E2967&amp;""),'Référentiel Articles'!$A$2:$F$634,2,FALSE),""))</f>
      </c>
      <c r="D2967" s="75">
        <f>IF($E2967="","",IFERROR(VLOOKUP(TRIM(E2967&amp;""),'Référentiel Articles'!$A$2:$F$634,3,FALSE),""))</f>
      </c>
      <c r="E2967" s="74" t="str">
        <v/>
      </c>
      <c r="F2967" s="75">
        <f>IF($E2967="","",IFERROR(VLOOKUP(TRIM(E2967&amp;""),'Référentiel Articles'!$A$2:$F$634,4,FALSE),""))</f>
      </c>
      <c r="G2967" s="76">
        <f>IF($E2967="","",IFERROR(VLOOKUP(TRIM(E2967&amp;""),'Référentiel Articles'!$A$2:$F$634,5,FALSE),""))</f>
      </c>
      <c r="H2967" s="77" t="str">
        <v/>
      </c>
      <c r="I2967" s="76">
        <f>IF($E2967="","",IFERROR(VLOOKUP(TRIM(E2967&amp;""),'Référentiel Articles'!$A$2:$F$634,6,FALSE),""))</f>
      </c>
      <c r="J2967" s="78">
        <f>IF(OR($E2967="",$H2967=""),"",$H2967*$I2967)</f>
      </c>
      <c r="K2967" s="79" t="str">
        <v/>
      </c>
    </row>
    <row r="2968">
      <c r="A2968" s="81" t="str">
        <v/>
      </c>
      <c r="B2968" s="81" t="str">
        <v/>
      </c>
      <c r="C2968" s="83">
        <f>IF($E2968="","",IFERROR(VLOOKUP(TRIM(E2968&amp;""),'Référentiel Articles'!$A$2:$F$634,2,FALSE),""))</f>
      </c>
      <c r="D2968" s="83">
        <f>IF($E2968="","",IFERROR(VLOOKUP(TRIM(E2968&amp;""),'Référentiel Articles'!$A$2:$F$634,3,FALSE),""))</f>
      </c>
      <c r="E2968" s="81" t="str">
        <v/>
      </c>
      <c r="F2968" s="83">
        <f>IF($E2968="","",IFERROR(VLOOKUP(TRIM(E2968&amp;""),'Référentiel Articles'!$A$2:$F$634,4,FALSE),""))</f>
      </c>
      <c r="G2968" s="84">
        <f>IF($E2968="","",IFERROR(VLOOKUP(TRIM(E2968&amp;""),'Référentiel Articles'!$A$2:$F$634,5,FALSE),""))</f>
      </c>
      <c r="H2968" s="85" t="str">
        <v/>
      </c>
      <c r="I2968" s="84">
        <f>IF($E2968="","",IFERROR(VLOOKUP(TRIM(E2968&amp;""),'Référentiel Articles'!$A$2:$F$634,6,FALSE),""))</f>
      </c>
      <c r="J2968" s="90">
        <f>IF(OR($E2968="",$H2968=""),"",$H2968*$I2968)</f>
      </c>
      <c r="K2968" s="87" t="str">
        <v/>
      </c>
    </row>
    <row r="2969">
      <c r="A2969" s="74" t="str">
        <v/>
      </c>
      <c r="B2969" s="74" t="str">
        <v/>
      </c>
      <c r="C2969" s="75">
        <f>IF($E2969="","",IFERROR(VLOOKUP(TRIM(E2969&amp;""),'Référentiel Articles'!$A$2:$F$634,2,FALSE),""))</f>
      </c>
      <c r="D2969" s="75">
        <f>IF($E2969="","",IFERROR(VLOOKUP(TRIM(E2969&amp;""),'Référentiel Articles'!$A$2:$F$634,3,FALSE),""))</f>
      </c>
      <c r="E2969" s="74" t="str">
        <v/>
      </c>
      <c r="F2969" s="75">
        <f>IF($E2969="","",IFERROR(VLOOKUP(TRIM(E2969&amp;""),'Référentiel Articles'!$A$2:$F$634,4,FALSE),""))</f>
      </c>
      <c r="G2969" s="76">
        <f>IF($E2969="","",IFERROR(VLOOKUP(TRIM(E2969&amp;""),'Référentiel Articles'!$A$2:$F$634,5,FALSE),""))</f>
      </c>
      <c r="H2969" s="77" t="str">
        <v/>
      </c>
      <c r="I2969" s="76">
        <f>IF($E2969="","",IFERROR(VLOOKUP(TRIM(E2969&amp;""),'Référentiel Articles'!$A$2:$F$634,6,FALSE),""))</f>
      </c>
      <c r="J2969" s="78">
        <f>IF(OR($E2969="",$H2969=""),"",$H2969*$I2969)</f>
      </c>
      <c r="K2969" s="79" t="str">
        <v/>
      </c>
    </row>
    <row r="2970">
      <c r="A2970" s="81" t="str">
        <v/>
      </c>
      <c r="B2970" s="81" t="str">
        <v/>
      </c>
      <c r="C2970" s="83">
        <f>IF($E2970="","",IFERROR(VLOOKUP(TRIM(E2970&amp;""),'Référentiel Articles'!$A$2:$F$634,2,FALSE),""))</f>
      </c>
      <c r="D2970" s="83">
        <f>IF($E2970="","",IFERROR(VLOOKUP(TRIM(E2970&amp;""),'Référentiel Articles'!$A$2:$F$634,3,FALSE),""))</f>
      </c>
      <c r="E2970" s="81" t="str">
        <v/>
      </c>
      <c r="F2970" s="83">
        <f>IF($E2970="","",IFERROR(VLOOKUP(TRIM(E2970&amp;""),'Référentiel Articles'!$A$2:$F$634,4,FALSE),""))</f>
      </c>
      <c r="G2970" s="84">
        <f>IF($E2970="","",IFERROR(VLOOKUP(TRIM(E2970&amp;""),'Référentiel Articles'!$A$2:$F$634,5,FALSE),""))</f>
      </c>
      <c r="H2970" s="85" t="str">
        <v/>
      </c>
      <c r="I2970" s="84">
        <f>IF($E2970="","",IFERROR(VLOOKUP(TRIM(E2970&amp;""),'Référentiel Articles'!$A$2:$F$634,6,FALSE),""))</f>
      </c>
      <c r="J2970" s="90">
        <f>IF(OR($E2970="",$H2970=""),"",$H2970*$I2970)</f>
      </c>
      <c r="K2970" s="87" t="str">
        <v/>
      </c>
    </row>
    <row r="2971">
      <c r="A2971" s="74" t="str">
        <v/>
      </c>
      <c r="B2971" s="74" t="str">
        <v/>
      </c>
      <c r="C2971" s="75">
        <f>IF($E2971="","",IFERROR(VLOOKUP(TRIM(E2971&amp;""),'Référentiel Articles'!$A$2:$F$634,2,FALSE),""))</f>
      </c>
      <c r="D2971" s="75">
        <f>IF($E2971="","",IFERROR(VLOOKUP(TRIM(E2971&amp;""),'Référentiel Articles'!$A$2:$F$634,3,FALSE),""))</f>
      </c>
      <c r="E2971" s="74" t="str">
        <v/>
      </c>
      <c r="F2971" s="75">
        <f>IF($E2971="","",IFERROR(VLOOKUP(TRIM(E2971&amp;""),'Référentiel Articles'!$A$2:$F$634,4,FALSE),""))</f>
      </c>
      <c r="G2971" s="76">
        <f>IF($E2971="","",IFERROR(VLOOKUP(TRIM(E2971&amp;""),'Référentiel Articles'!$A$2:$F$634,5,FALSE),""))</f>
      </c>
      <c r="H2971" s="77" t="str">
        <v/>
      </c>
      <c r="I2971" s="76">
        <f>IF($E2971="","",IFERROR(VLOOKUP(TRIM(E2971&amp;""),'Référentiel Articles'!$A$2:$F$634,6,FALSE),""))</f>
      </c>
      <c r="J2971" s="78">
        <f>IF(OR($E2971="",$H2971=""),"",$H2971*$I2971)</f>
      </c>
      <c r="K2971" s="79" t="str">
        <v/>
      </c>
    </row>
    <row r="2972">
      <c r="A2972" s="81" t="str">
        <v/>
      </c>
      <c r="B2972" s="81" t="str">
        <v/>
      </c>
      <c r="C2972" s="83">
        <f>IF($E2972="","",IFERROR(VLOOKUP(TRIM(E2972&amp;""),'Référentiel Articles'!$A$2:$F$634,2,FALSE),""))</f>
      </c>
      <c r="D2972" s="83">
        <f>IF($E2972="","",IFERROR(VLOOKUP(TRIM(E2972&amp;""),'Référentiel Articles'!$A$2:$F$634,3,FALSE),""))</f>
      </c>
      <c r="E2972" s="81" t="str">
        <v/>
      </c>
      <c r="F2972" s="83">
        <f>IF($E2972="","",IFERROR(VLOOKUP(TRIM(E2972&amp;""),'Référentiel Articles'!$A$2:$F$634,4,FALSE),""))</f>
      </c>
      <c r="G2972" s="84">
        <f>IF($E2972="","",IFERROR(VLOOKUP(TRIM(E2972&amp;""),'Référentiel Articles'!$A$2:$F$634,5,FALSE),""))</f>
      </c>
      <c r="H2972" s="85" t="str">
        <v/>
      </c>
      <c r="I2972" s="84">
        <f>IF($E2972="","",IFERROR(VLOOKUP(TRIM(E2972&amp;""),'Référentiel Articles'!$A$2:$F$634,6,FALSE),""))</f>
      </c>
      <c r="J2972" s="90">
        <f>IF(OR($E2972="",$H2972=""),"",$H2972*$I2972)</f>
      </c>
      <c r="K2972" s="87" t="str">
        <v/>
      </c>
    </row>
    <row r="2973">
      <c r="A2973" s="74" t="str">
        <v/>
      </c>
      <c r="B2973" s="74" t="str">
        <v/>
      </c>
      <c r="C2973" s="75">
        <f>IF($E2973="","",IFERROR(VLOOKUP(TRIM(E2973&amp;""),'Référentiel Articles'!$A$2:$F$634,2,FALSE),""))</f>
      </c>
      <c r="D2973" s="75">
        <f>IF($E2973="","",IFERROR(VLOOKUP(TRIM(E2973&amp;""),'Référentiel Articles'!$A$2:$F$634,3,FALSE),""))</f>
      </c>
      <c r="E2973" s="74" t="str">
        <v/>
      </c>
      <c r="F2973" s="75">
        <f>IF($E2973="","",IFERROR(VLOOKUP(TRIM(E2973&amp;""),'Référentiel Articles'!$A$2:$F$634,4,FALSE),""))</f>
      </c>
      <c r="G2973" s="76">
        <f>IF($E2973="","",IFERROR(VLOOKUP(TRIM(E2973&amp;""),'Référentiel Articles'!$A$2:$F$634,5,FALSE),""))</f>
      </c>
      <c r="H2973" s="77" t="str">
        <v/>
      </c>
      <c r="I2973" s="76">
        <f>IF($E2973="","",IFERROR(VLOOKUP(TRIM(E2973&amp;""),'Référentiel Articles'!$A$2:$F$634,6,FALSE),""))</f>
      </c>
      <c r="J2973" s="78">
        <f>IF(OR($E2973="",$H2973=""),"",$H2973*$I2973)</f>
      </c>
      <c r="K2973" s="79" t="str">
        <v/>
      </c>
    </row>
    <row r="2974">
      <c r="A2974" s="81" t="str">
        <v/>
      </c>
      <c r="B2974" s="81" t="str">
        <v/>
      </c>
      <c r="C2974" s="83">
        <f>IF($E2974="","",IFERROR(VLOOKUP(TRIM(E2974&amp;""),'Référentiel Articles'!$A$2:$F$634,2,FALSE),""))</f>
      </c>
      <c r="D2974" s="83">
        <f>IF($E2974="","",IFERROR(VLOOKUP(TRIM(E2974&amp;""),'Référentiel Articles'!$A$2:$F$634,3,FALSE),""))</f>
      </c>
      <c r="E2974" s="81" t="str">
        <v/>
      </c>
      <c r="F2974" s="83">
        <f>IF($E2974="","",IFERROR(VLOOKUP(TRIM(E2974&amp;""),'Référentiel Articles'!$A$2:$F$634,4,FALSE),""))</f>
      </c>
      <c r="G2974" s="84">
        <f>IF($E2974="","",IFERROR(VLOOKUP(TRIM(E2974&amp;""),'Référentiel Articles'!$A$2:$F$634,5,FALSE),""))</f>
      </c>
      <c r="H2974" s="85" t="str">
        <v/>
      </c>
      <c r="I2974" s="84">
        <f>IF($E2974="","",IFERROR(VLOOKUP(TRIM(E2974&amp;""),'Référentiel Articles'!$A$2:$F$634,6,FALSE),""))</f>
      </c>
      <c r="J2974" s="90">
        <f>IF(OR($E2974="",$H2974=""),"",$H2974*$I2974)</f>
      </c>
      <c r="K2974" s="87" t="str">
        <v/>
      </c>
    </row>
    <row r="2975">
      <c r="A2975" s="74" t="str">
        <v/>
      </c>
      <c r="B2975" s="74" t="str">
        <v/>
      </c>
      <c r="C2975" s="75">
        <f>IF($E2975="","",IFERROR(VLOOKUP(TRIM(E2975&amp;""),'Référentiel Articles'!$A$2:$F$634,2,FALSE),""))</f>
      </c>
      <c r="D2975" s="75">
        <f>IF($E2975="","",IFERROR(VLOOKUP(TRIM(E2975&amp;""),'Référentiel Articles'!$A$2:$F$634,3,FALSE),""))</f>
      </c>
      <c r="E2975" s="74" t="str">
        <v/>
      </c>
      <c r="F2975" s="75">
        <f>IF($E2975="","",IFERROR(VLOOKUP(TRIM(E2975&amp;""),'Référentiel Articles'!$A$2:$F$634,4,FALSE),""))</f>
      </c>
      <c r="G2975" s="76">
        <f>IF($E2975="","",IFERROR(VLOOKUP(TRIM(E2975&amp;""),'Référentiel Articles'!$A$2:$F$634,5,FALSE),""))</f>
      </c>
      <c r="H2975" s="77" t="str">
        <v/>
      </c>
      <c r="I2975" s="76">
        <f>IF($E2975="","",IFERROR(VLOOKUP(TRIM(E2975&amp;""),'Référentiel Articles'!$A$2:$F$634,6,FALSE),""))</f>
      </c>
      <c r="J2975" s="78">
        <f>IF(OR($E2975="",$H2975=""),"",$H2975*$I2975)</f>
      </c>
      <c r="K2975" s="79" t="str">
        <v/>
      </c>
    </row>
    <row r="2976">
      <c r="A2976" s="81" t="str">
        <v/>
      </c>
      <c r="B2976" s="81" t="str">
        <v/>
      </c>
      <c r="C2976" s="83">
        <f>IF($E2976="","",IFERROR(VLOOKUP(TRIM(E2976&amp;""),'Référentiel Articles'!$A$2:$F$634,2,FALSE),""))</f>
      </c>
      <c r="D2976" s="83">
        <f>IF($E2976="","",IFERROR(VLOOKUP(TRIM(E2976&amp;""),'Référentiel Articles'!$A$2:$F$634,3,FALSE),""))</f>
      </c>
      <c r="E2976" s="81" t="str">
        <v/>
      </c>
      <c r="F2976" s="83">
        <f>IF($E2976="","",IFERROR(VLOOKUP(TRIM(E2976&amp;""),'Référentiel Articles'!$A$2:$F$634,4,FALSE),""))</f>
      </c>
      <c r="G2976" s="84">
        <f>IF($E2976="","",IFERROR(VLOOKUP(TRIM(E2976&amp;""),'Référentiel Articles'!$A$2:$F$634,5,FALSE),""))</f>
      </c>
      <c r="H2976" s="85" t="str">
        <v/>
      </c>
      <c r="I2976" s="84">
        <f>IF($E2976="","",IFERROR(VLOOKUP(TRIM(E2976&amp;""),'Référentiel Articles'!$A$2:$F$634,6,FALSE),""))</f>
      </c>
      <c r="J2976" s="90">
        <f>IF(OR($E2976="",$H2976=""),"",$H2976*$I2976)</f>
      </c>
      <c r="K2976" s="87" t="str">
        <v/>
      </c>
    </row>
    <row r="2977">
      <c r="A2977" s="74" t="str">
        <v/>
      </c>
      <c r="B2977" s="74" t="str">
        <v/>
      </c>
      <c r="C2977" s="75">
        <f>IF($E2977="","",IFERROR(VLOOKUP(TRIM(E2977&amp;""),'Référentiel Articles'!$A$2:$F$634,2,FALSE),""))</f>
      </c>
      <c r="D2977" s="75">
        <f>IF($E2977="","",IFERROR(VLOOKUP(TRIM(E2977&amp;""),'Référentiel Articles'!$A$2:$F$634,3,FALSE),""))</f>
      </c>
      <c r="E2977" s="74" t="str">
        <v/>
      </c>
      <c r="F2977" s="75">
        <f>IF($E2977="","",IFERROR(VLOOKUP(TRIM(E2977&amp;""),'Référentiel Articles'!$A$2:$F$634,4,FALSE),""))</f>
      </c>
      <c r="G2977" s="76">
        <f>IF($E2977="","",IFERROR(VLOOKUP(TRIM(E2977&amp;""),'Référentiel Articles'!$A$2:$F$634,5,FALSE),""))</f>
      </c>
      <c r="H2977" s="77" t="str">
        <v/>
      </c>
      <c r="I2977" s="76">
        <f>IF($E2977="","",IFERROR(VLOOKUP(TRIM(E2977&amp;""),'Référentiel Articles'!$A$2:$F$634,6,FALSE),""))</f>
      </c>
      <c r="J2977" s="78">
        <f>IF(OR($E2977="",$H2977=""),"",$H2977*$I2977)</f>
      </c>
      <c r="K2977" s="79" t="str">
        <v/>
      </c>
    </row>
    <row r="2978">
      <c r="A2978" s="81" t="str">
        <v/>
      </c>
      <c r="B2978" s="81" t="str">
        <v/>
      </c>
      <c r="C2978" s="83">
        <f>IF($E2978="","",IFERROR(VLOOKUP(TRIM(E2978&amp;""),'Référentiel Articles'!$A$2:$F$634,2,FALSE),""))</f>
      </c>
      <c r="D2978" s="83">
        <f>IF($E2978="","",IFERROR(VLOOKUP(TRIM(E2978&amp;""),'Référentiel Articles'!$A$2:$F$634,3,FALSE),""))</f>
      </c>
      <c r="E2978" s="81" t="str">
        <v/>
      </c>
      <c r="F2978" s="83">
        <f>IF($E2978="","",IFERROR(VLOOKUP(TRIM(E2978&amp;""),'Référentiel Articles'!$A$2:$F$634,4,FALSE),""))</f>
      </c>
      <c r="G2978" s="84">
        <f>IF($E2978="","",IFERROR(VLOOKUP(TRIM(E2978&amp;""),'Référentiel Articles'!$A$2:$F$634,5,FALSE),""))</f>
      </c>
      <c r="H2978" s="85" t="str">
        <v/>
      </c>
      <c r="I2978" s="84">
        <f>IF($E2978="","",IFERROR(VLOOKUP(TRIM(E2978&amp;""),'Référentiel Articles'!$A$2:$F$634,6,FALSE),""))</f>
      </c>
      <c r="J2978" s="90">
        <f>IF(OR($E2978="",$H2978=""),"",$H2978*$I2978)</f>
      </c>
      <c r="K2978" s="87" t="str">
        <v/>
      </c>
    </row>
    <row r="2979">
      <c r="A2979" s="74" t="str">
        <v/>
      </c>
      <c r="B2979" s="74" t="str">
        <v/>
      </c>
      <c r="C2979" s="75">
        <f>IF($E2979="","",IFERROR(VLOOKUP(TRIM(E2979&amp;""),'Référentiel Articles'!$A$2:$F$634,2,FALSE),""))</f>
      </c>
      <c r="D2979" s="75">
        <f>IF($E2979="","",IFERROR(VLOOKUP(TRIM(E2979&amp;""),'Référentiel Articles'!$A$2:$F$634,3,FALSE),""))</f>
      </c>
      <c r="E2979" s="74" t="str">
        <v/>
      </c>
      <c r="F2979" s="75">
        <f>IF($E2979="","",IFERROR(VLOOKUP(TRIM(E2979&amp;""),'Référentiel Articles'!$A$2:$F$634,4,FALSE),""))</f>
      </c>
      <c r="G2979" s="76">
        <f>IF($E2979="","",IFERROR(VLOOKUP(TRIM(E2979&amp;""),'Référentiel Articles'!$A$2:$F$634,5,FALSE),""))</f>
      </c>
      <c r="H2979" s="77" t="str">
        <v/>
      </c>
      <c r="I2979" s="76">
        <f>IF($E2979="","",IFERROR(VLOOKUP(TRIM(E2979&amp;""),'Référentiel Articles'!$A$2:$F$634,6,FALSE),""))</f>
      </c>
      <c r="J2979" s="78">
        <f>IF(OR($E2979="",$H2979=""),"",$H2979*$I2979)</f>
      </c>
      <c r="K2979" s="79" t="str">
        <v/>
      </c>
    </row>
    <row r="2980">
      <c r="A2980" s="81" t="str">
        <v/>
      </c>
      <c r="B2980" s="81" t="str">
        <v/>
      </c>
      <c r="C2980" s="83">
        <f>IF($E2980="","",IFERROR(VLOOKUP(TRIM(E2980&amp;""),'Référentiel Articles'!$A$2:$F$634,2,FALSE),""))</f>
      </c>
      <c r="D2980" s="83">
        <f>IF($E2980="","",IFERROR(VLOOKUP(TRIM(E2980&amp;""),'Référentiel Articles'!$A$2:$F$634,3,FALSE),""))</f>
      </c>
      <c r="E2980" s="81" t="str">
        <v/>
      </c>
      <c r="F2980" s="83">
        <f>IF($E2980="","",IFERROR(VLOOKUP(TRIM(E2980&amp;""),'Référentiel Articles'!$A$2:$F$634,4,FALSE),""))</f>
      </c>
      <c r="G2980" s="84">
        <f>IF($E2980="","",IFERROR(VLOOKUP(TRIM(E2980&amp;""),'Référentiel Articles'!$A$2:$F$634,5,FALSE),""))</f>
      </c>
      <c r="H2980" s="85" t="str">
        <v/>
      </c>
      <c r="I2980" s="84">
        <f>IF($E2980="","",IFERROR(VLOOKUP(TRIM(E2980&amp;""),'Référentiel Articles'!$A$2:$F$634,6,FALSE),""))</f>
      </c>
      <c r="J2980" s="90">
        <f>IF(OR($E2980="",$H2980=""),"",$H2980*$I2980)</f>
      </c>
      <c r="K2980" s="87" t="str">
        <v/>
      </c>
    </row>
    <row r="2981">
      <c r="A2981" s="74" t="str">
        <v/>
      </c>
      <c r="B2981" s="74" t="str">
        <v/>
      </c>
      <c r="C2981" s="75">
        <f>IF($E2981="","",IFERROR(VLOOKUP(TRIM(E2981&amp;""),'Référentiel Articles'!$A$2:$F$634,2,FALSE),""))</f>
      </c>
      <c r="D2981" s="75">
        <f>IF($E2981="","",IFERROR(VLOOKUP(TRIM(E2981&amp;""),'Référentiel Articles'!$A$2:$F$634,3,FALSE),""))</f>
      </c>
      <c r="E2981" s="74" t="str">
        <v/>
      </c>
      <c r="F2981" s="75">
        <f>IF($E2981="","",IFERROR(VLOOKUP(TRIM(E2981&amp;""),'Référentiel Articles'!$A$2:$F$634,4,FALSE),""))</f>
      </c>
      <c r="G2981" s="76">
        <f>IF($E2981="","",IFERROR(VLOOKUP(TRIM(E2981&amp;""),'Référentiel Articles'!$A$2:$F$634,5,FALSE),""))</f>
      </c>
      <c r="H2981" s="77" t="str">
        <v/>
      </c>
      <c r="I2981" s="76">
        <f>IF($E2981="","",IFERROR(VLOOKUP(TRIM(E2981&amp;""),'Référentiel Articles'!$A$2:$F$634,6,FALSE),""))</f>
      </c>
      <c r="J2981" s="78">
        <f>IF(OR($E2981="",$H2981=""),"",$H2981*$I2981)</f>
      </c>
      <c r="K2981" s="79" t="str">
        <v/>
      </c>
    </row>
    <row r="2982">
      <c r="A2982" s="81" t="str">
        <v/>
      </c>
      <c r="B2982" s="81" t="str">
        <v/>
      </c>
      <c r="C2982" s="83">
        <f>IF($E2982="","",IFERROR(VLOOKUP(TRIM(E2982&amp;""),'Référentiel Articles'!$A$2:$F$634,2,FALSE),""))</f>
      </c>
      <c r="D2982" s="83">
        <f>IF($E2982="","",IFERROR(VLOOKUP(TRIM(E2982&amp;""),'Référentiel Articles'!$A$2:$F$634,3,FALSE),""))</f>
      </c>
      <c r="E2982" s="81" t="str">
        <v/>
      </c>
      <c r="F2982" s="83">
        <f>IF($E2982="","",IFERROR(VLOOKUP(TRIM(E2982&amp;""),'Référentiel Articles'!$A$2:$F$634,4,FALSE),""))</f>
      </c>
      <c r="G2982" s="84">
        <f>IF($E2982="","",IFERROR(VLOOKUP(TRIM(E2982&amp;""),'Référentiel Articles'!$A$2:$F$634,5,FALSE),""))</f>
      </c>
      <c r="H2982" s="85" t="str">
        <v/>
      </c>
      <c r="I2982" s="84">
        <f>IF($E2982="","",IFERROR(VLOOKUP(TRIM(E2982&amp;""),'Référentiel Articles'!$A$2:$F$634,6,FALSE),""))</f>
      </c>
      <c r="J2982" s="90">
        <f>IF(OR($E2982="",$H2982=""),"",$H2982*$I2982)</f>
      </c>
      <c r="K2982" s="87" t="str">
        <v/>
      </c>
    </row>
    <row r="2983">
      <c r="A2983" s="74" t="str">
        <v/>
      </c>
      <c r="B2983" s="74" t="str">
        <v/>
      </c>
      <c r="C2983" s="75">
        <f>IF($E2983="","",IFERROR(VLOOKUP(TRIM(E2983&amp;""),'Référentiel Articles'!$A$2:$F$634,2,FALSE),""))</f>
      </c>
      <c r="D2983" s="75">
        <f>IF($E2983="","",IFERROR(VLOOKUP(TRIM(E2983&amp;""),'Référentiel Articles'!$A$2:$F$634,3,FALSE),""))</f>
      </c>
      <c r="E2983" s="74" t="str">
        <v/>
      </c>
      <c r="F2983" s="75">
        <f>IF($E2983="","",IFERROR(VLOOKUP(TRIM(E2983&amp;""),'Référentiel Articles'!$A$2:$F$634,4,FALSE),""))</f>
      </c>
      <c r="G2983" s="76">
        <f>IF($E2983="","",IFERROR(VLOOKUP(TRIM(E2983&amp;""),'Référentiel Articles'!$A$2:$F$634,5,FALSE),""))</f>
      </c>
      <c r="H2983" s="77" t="str">
        <v/>
      </c>
      <c r="I2983" s="76">
        <f>IF($E2983="","",IFERROR(VLOOKUP(TRIM(E2983&amp;""),'Référentiel Articles'!$A$2:$F$634,6,FALSE),""))</f>
      </c>
      <c r="J2983" s="78">
        <f>IF(OR($E2983="",$H2983=""),"",$H2983*$I2983)</f>
      </c>
      <c r="K2983" s="79" t="str">
        <v/>
      </c>
    </row>
    <row r="2984">
      <c r="A2984" s="81" t="str">
        <v/>
      </c>
      <c r="B2984" s="81" t="str">
        <v/>
      </c>
      <c r="C2984" s="83">
        <f>IF($E2984="","",IFERROR(VLOOKUP(TRIM(E2984&amp;""),'Référentiel Articles'!$A$2:$F$634,2,FALSE),""))</f>
      </c>
      <c r="D2984" s="83">
        <f>IF($E2984="","",IFERROR(VLOOKUP(TRIM(E2984&amp;""),'Référentiel Articles'!$A$2:$F$634,3,FALSE),""))</f>
      </c>
      <c r="E2984" s="81" t="str">
        <v/>
      </c>
      <c r="F2984" s="83">
        <f>IF($E2984="","",IFERROR(VLOOKUP(TRIM(E2984&amp;""),'Référentiel Articles'!$A$2:$F$634,4,FALSE),""))</f>
      </c>
      <c r="G2984" s="84">
        <f>IF($E2984="","",IFERROR(VLOOKUP(TRIM(E2984&amp;""),'Référentiel Articles'!$A$2:$F$634,5,FALSE),""))</f>
      </c>
      <c r="H2984" s="85" t="str">
        <v/>
      </c>
      <c r="I2984" s="84">
        <f>IF($E2984="","",IFERROR(VLOOKUP(TRIM(E2984&amp;""),'Référentiel Articles'!$A$2:$F$634,6,FALSE),""))</f>
      </c>
      <c r="J2984" s="90">
        <f>IF(OR($E2984="",$H2984=""),"",$H2984*$I2984)</f>
      </c>
      <c r="K2984" s="87" t="str">
        <v/>
      </c>
    </row>
    <row r="2985">
      <c r="A2985" s="74" t="str">
        <v/>
      </c>
      <c r="B2985" s="74" t="str">
        <v/>
      </c>
      <c r="C2985" s="75">
        <f>IF($E2985="","",IFERROR(VLOOKUP(TRIM(E2985&amp;""),'Référentiel Articles'!$A$2:$F$634,2,FALSE),""))</f>
      </c>
      <c r="D2985" s="75">
        <f>IF($E2985="","",IFERROR(VLOOKUP(TRIM(E2985&amp;""),'Référentiel Articles'!$A$2:$F$634,3,FALSE),""))</f>
      </c>
      <c r="E2985" s="74" t="str">
        <v/>
      </c>
      <c r="F2985" s="75">
        <f>IF($E2985="","",IFERROR(VLOOKUP(TRIM(E2985&amp;""),'Référentiel Articles'!$A$2:$F$634,4,FALSE),""))</f>
      </c>
      <c r="G2985" s="76">
        <f>IF($E2985="","",IFERROR(VLOOKUP(TRIM(E2985&amp;""),'Référentiel Articles'!$A$2:$F$634,5,FALSE),""))</f>
      </c>
      <c r="H2985" s="77" t="str">
        <v/>
      </c>
      <c r="I2985" s="76">
        <f>IF($E2985="","",IFERROR(VLOOKUP(TRIM(E2985&amp;""),'Référentiel Articles'!$A$2:$F$634,6,FALSE),""))</f>
      </c>
      <c r="J2985" s="78">
        <f>IF(OR($E2985="",$H2985=""),"",$H2985*$I2985)</f>
      </c>
      <c r="K2985" s="79" t="str">
        <v/>
      </c>
    </row>
    <row r="2986">
      <c r="A2986" s="81" t="str">
        <v/>
      </c>
      <c r="B2986" s="81" t="str">
        <v/>
      </c>
      <c r="C2986" s="83">
        <f>IF($E2986="","",IFERROR(VLOOKUP(TRIM(E2986&amp;""),'Référentiel Articles'!$A$2:$F$634,2,FALSE),""))</f>
      </c>
      <c r="D2986" s="83">
        <f>IF($E2986="","",IFERROR(VLOOKUP(TRIM(E2986&amp;""),'Référentiel Articles'!$A$2:$F$634,3,FALSE),""))</f>
      </c>
      <c r="E2986" s="81" t="str">
        <v/>
      </c>
      <c r="F2986" s="83">
        <f>IF($E2986="","",IFERROR(VLOOKUP(TRIM(E2986&amp;""),'Référentiel Articles'!$A$2:$F$634,4,FALSE),""))</f>
      </c>
      <c r="G2986" s="84">
        <f>IF($E2986="","",IFERROR(VLOOKUP(TRIM(E2986&amp;""),'Référentiel Articles'!$A$2:$F$634,5,FALSE),""))</f>
      </c>
      <c r="H2986" s="85" t="str">
        <v/>
      </c>
      <c r="I2986" s="84">
        <f>IF($E2986="","",IFERROR(VLOOKUP(TRIM(E2986&amp;""),'Référentiel Articles'!$A$2:$F$634,6,FALSE),""))</f>
      </c>
      <c r="J2986" s="90">
        <f>IF(OR($E2986="",$H2986=""),"",$H2986*$I2986)</f>
      </c>
      <c r="K2986" s="87" t="str">
        <v/>
      </c>
    </row>
    <row r="2987">
      <c r="A2987" s="74" t="str">
        <v/>
      </c>
      <c r="B2987" s="74" t="str">
        <v/>
      </c>
      <c r="C2987" s="75">
        <f>IF($E2987="","",IFERROR(VLOOKUP(TRIM(E2987&amp;""),'Référentiel Articles'!$A$2:$F$634,2,FALSE),""))</f>
      </c>
      <c r="D2987" s="75">
        <f>IF($E2987="","",IFERROR(VLOOKUP(TRIM(E2987&amp;""),'Référentiel Articles'!$A$2:$F$634,3,FALSE),""))</f>
      </c>
      <c r="E2987" s="74" t="str">
        <v/>
      </c>
      <c r="F2987" s="75">
        <f>IF($E2987="","",IFERROR(VLOOKUP(TRIM(E2987&amp;""),'Référentiel Articles'!$A$2:$F$634,4,FALSE),""))</f>
      </c>
      <c r="G2987" s="76">
        <f>IF($E2987="","",IFERROR(VLOOKUP(TRIM(E2987&amp;""),'Référentiel Articles'!$A$2:$F$634,5,FALSE),""))</f>
      </c>
      <c r="H2987" s="77" t="str">
        <v/>
      </c>
      <c r="I2987" s="76">
        <f>IF($E2987="","",IFERROR(VLOOKUP(TRIM(E2987&amp;""),'Référentiel Articles'!$A$2:$F$634,6,FALSE),""))</f>
      </c>
      <c r="J2987" s="78">
        <f>IF(OR($E2987="",$H2987=""),"",$H2987*$I2987)</f>
      </c>
      <c r="K2987" s="79" t="str">
        <v/>
      </c>
    </row>
    <row r="2988">
      <c r="A2988" s="81" t="str">
        <v/>
      </c>
      <c r="B2988" s="81" t="str">
        <v/>
      </c>
      <c r="C2988" s="83">
        <f>IF($E2988="","",IFERROR(VLOOKUP(TRIM(E2988&amp;""),'Référentiel Articles'!$A$2:$F$634,2,FALSE),""))</f>
      </c>
      <c r="D2988" s="83">
        <f>IF($E2988="","",IFERROR(VLOOKUP(TRIM(E2988&amp;""),'Référentiel Articles'!$A$2:$F$634,3,FALSE),""))</f>
      </c>
      <c r="E2988" s="81" t="str">
        <v/>
      </c>
      <c r="F2988" s="83">
        <f>IF($E2988="","",IFERROR(VLOOKUP(TRIM(E2988&amp;""),'Référentiel Articles'!$A$2:$F$634,4,FALSE),""))</f>
      </c>
      <c r="G2988" s="84">
        <f>IF($E2988="","",IFERROR(VLOOKUP(TRIM(E2988&amp;""),'Référentiel Articles'!$A$2:$F$634,5,FALSE),""))</f>
      </c>
      <c r="H2988" s="85" t="str">
        <v/>
      </c>
      <c r="I2988" s="84">
        <f>IF($E2988="","",IFERROR(VLOOKUP(TRIM(E2988&amp;""),'Référentiel Articles'!$A$2:$F$634,6,FALSE),""))</f>
      </c>
      <c r="J2988" s="90">
        <f>IF(OR($E2988="",$H2988=""),"",$H2988*$I2988)</f>
      </c>
      <c r="K2988" s="87" t="str">
        <v/>
      </c>
    </row>
    <row r="2989">
      <c r="A2989" s="74" t="str">
        <v/>
      </c>
      <c r="B2989" s="74" t="str">
        <v/>
      </c>
      <c r="C2989" s="75">
        <f>IF($E2989="","",IFERROR(VLOOKUP(TRIM(E2989&amp;""),'Référentiel Articles'!$A$2:$F$634,2,FALSE),""))</f>
      </c>
      <c r="D2989" s="75">
        <f>IF($E2989="","",IFERROR(VLOOKUP(TRIM(E2989&amp;""),'Référentiel Articles'!$A$2:$F$634,3,FALSE),""))</f>
      </c>
      <c r="E2989" s="74" t="str">
        <v/>
      </c>
      <c r="F2989" s="75">
        <f>IF($E2989="","",IFERROR(VLOOKUP(TRIM(E2989&amp;""),'Référentiel Articles'!$A$2:$F$634,4,FALSE),""))</f>
      </c>
      <c r="G2989" s="76">
        <f>IF($E2989="","",IFERROR(VLOOKUP(TRIM(E2989&amp;""),'Référentiel Articles'!$A$2:$F$634,5,FALSE),""))</f>
      </c>
      <c r="H2989" s="77" t="str">
        <v/>
      </c>
      <c r="I2989" s="76">
        <f>IF($E2989="","",IFERROR(VLOOKUP(TRIM(E2989&amp;""),'Référentiel Articles'!$A$2:$F$634,6,FALSE),""))</f>
      </c>
      <c r="J2989" s="78">
        <f>IF(OR($E2989="",$H2989=""),"",$H2989*$I2989)</f>
      </c>
      <c r="K2989" s="79" t="str">
        <v/>
      </c>
    </row>
    <row r="2990">
      <c r="A2990" s="81" t="str">
        <v/>
      </c>
      <c r="B2990" s="81" t="str">
        <v/>
      </c>
      <c r="C2990" s="83">
        <f>IF($E2990="","",IFERROR(VLOOKUP(TRIM(E2990&amp;""),'Référentiel Articles'!$A$2:$F$634,2,FALSE),""))</f>
      </c>
      <c r="D2990" s="83">
        <f>IF($E2990="","",IFERROR(VLOOKUP(TRIM(E2990&amp;""),'Référentiel Articles'!$A$2:$F$634,3,FALSE),""))</f>
      </c>
      <c r="E2990" s="81" t="str">
        <v/>
      </c>
      <c r="F2990" s="83">
        <f>IF($E2990="","",IFERROR(VLOOKUP(TRIM(E2990&amp;""),'Référentiel Articles'!$A$2:$F$634,4,FALSE),""))</f>
      </c>
      <c r="G2990" s="84">
        <f>IF($E2990="","",IFERROR(VLOOKUP(TRIM(E2990&amp;""),'Référentiel Articles'!$A$2:$F$634,5,FALSE),""))</f>
      </c>
      <c r="H2990" s="85" t="str">
        <v/>
      </c>
      <c r="I2990" s="84">
        <f>IF($E2990="","",IFERROR(VLOOKUP(TRIM(E2990&amp;""),'Référentiel Articles'!$A$2:$F$634,6,FALSE),""))</f>
      </c>
      <c r="J2990" s="90">
        <f>IF(OR($E2990="",$H2990=""),"",$H2990*$I2990)</f>
      </c>
      <c r="K2990" s="87" t="str">
        <v/>
      </c>
    </row>
    <row r="2991">
      <c r="A2991" s="74" t="str">
        <v/>
      </c>
      <c r="B2991" s="74" t="str">
        <v/>
      </c>
      <c r="C2991" s="75">
        <f>IF($E2991="","",IFERROR(VLOOKUP(TRIM(E2991&amp;""),'Référentiel Articles'!$A$2:$F$634,2,FALSE),""))</f>
      </c>
      <c r="D2991" s="75">
        <f>IF($E2991="","",IFERROR(VLOOKUP(TRIM(E2991&amp;""),'Référentiel Articles'!$A$2:$F$634,3,FALSE),""))</f>
      </c>
      <c r="E2991" s="74" t="str">
        <v/>
      </c>
      <c r="F2991" s="75">
        <f>IF($E2991="","",IFERROR(VLOOKUP(TRIM(E2991&amp;""),'Référentiel Articles'!$A$2:$F$634,4,FALSE),""))</f>
      </c>
      <c r="G2991" s="76">
        <f>IF($E2991="","",IFERROR(VLOOKUP(TRIM(E2991&amp;""),'Référentiel Articles'!$A$2:$F$634,5,FALSE),""))</f>
      </c>
      <c r="H2991" s="77" t="str">
        <v/>
      </c>
      <c r="I2991" s="76">
        <f>IF($E2991="","",IFERROR(VLOOKUP(TRIM(E2991&amp;""),'Référentiel Articles'!$A$2:$F$634,6,FALSE),""))</f>
      </c>
      <c r="J2991" s="78">
        <f>IF(OR($E2991="",$H2991=""),"",$H2991*$I2991)</f>
      </c>
      <c r="K2991" s="79" t="str">
        <v/>
      </c>
    </row>
    <row r="2992">
      <c r="A2992" s="81" t="str">
        <v/>
      </c>
      <c r="B2992" s="81" t="str">
        <v/>
      </c>
      <c r="C2992" s="83">
        <f>IF($E2992="","",IFERROR(VLOOKUP(TRIM(E2992&amp;""),'Référentiel Articles'!$A$2:$F$634,2,FALSE),""))</f>
      </c>
      <c r="D2992" s="83">
        <f>IF($E2992="","",IFERROR(VLOOKUP(TRIM(E2992&amp;""),'Référentiel Articles'!$A$2:$F$634,3,FALSE),""))</f>
      </c>
      <c r="E2992" s="81" t="str">
        <v/>
      </c>
      <c r="F2992" s="83">
        <f>IF($E2992="","",IFERROR(VLOOKUP(TRIM(E2992&amp;""),'Référentiel Articles'!$A$2:$F$634,4,FALSE),""))</f>
      </c>
      <c r="G2992" s="84">
        <f>IF($E2992="","",IFERROR(VLOOKUP(TRIM(E2992&amp;""),'Référentiel Articles'!$A$2:$F$634,5,FALSE),""))</f>
      </c>
      <c r="H2992" s="85" t="str">
        <v/>
      </c>
      <c r="I2992" s="84">
        <f>IF($E2992="","",IFERROR(VLOOKUP(TRIM(E2992&amp;""),'Référentiel Articles'!$A$2:$F$634,6,FALSE),""))</f>
      </c>
      <c r="J2992" s="90">
        <f>IF(OR($E2992="",$H2992=""),"",$H2992*$I2992)</f>
      </c>
      <c r="K2992" s="87" t="str">
        <v/>
      </c>
    </row>
    <row r="2993">
      <c r="A2993" s="74" t="str">
        <v/>
      </c>
      <c r="B2993" s="74" t="str">
        <v/>
      </c>
      <c r="C2993" s="75">
        <f>IF($E2993="","",IFERROR(VLOOKUP(TRIM(E2993&amp;""),'Référentiel Articles'!$A$2:$F$634,2,FALSE),""))</f>
      </c>
      <c r="D2993" s="75">
        <f>IF($E2993="","",IFERROR(VLOOKUP(TRIM(E2993&amp;""),'Référentiel Articles'!$A$2:$F$634,3,FALSE),""))</f>
      </c>
      <c r="E2993" s="74" t="str">
        <v/>
      </c>
      <c r="F2993" s="75">
        <f>IF($E2993="","",IFERROR(VLOOKUP(TRIM(E2993&amp;""),'Référentiel Articles'!$A$2:$F$634,4,FALSE),""))</f>
      </c>
      <c r="G2993" s="76">
        <f>IF($E2993="","",IFERROR(VLOOKUP(TRIM(E2993&amp;""),'Référentiel Articles'!$A$2:$F$634,5,FALSE),""))</f>
      </c>
      <c r="H2993" s="77" t="str">
        <v/>
      </c>
      <c r="I2993" s="76">
        <f>IF($E2993="","",IFERROR(VLOOKUP(TRIM(E2993&amp;""),'Référentiel Articles'!$A$2:$F$634,6,FALSE),""))</f>
      </c>
      <c r="J2993" s="78">
        <f>IF(OR($E2993="",$H2993=""),"",$H2993*$I2993)</f>
      </c>
      <c r="K2993" s="79" t="str">
        <v/>
      </c>
    </row>
    <row r="2994">
      <c r="A2994" s="81" t="str">
        <v/>
      </c>
      <c r="B2994" s="81" t="str">
        <v/>
      </c>
      <c r="C2994" s="83">
        <f>IF($E2994="","",IFERROR(VLOOKUP(TRIM(E2994&amp;""),'Référentiel Articles'!$A$2:$F$634,2,FALSE),""))</f>
      </c>
      <c r="D2994" s="83">
        <f>IF($E2994="","",IFERROR(VLOOKUP(TRIM(E2994&amp;""),'Référentiel Articles'!$A$2:$F$634,3,FALSE),""))</f>
      </c>
      <c r="E2994" s="81" t="str">
        <v/>
      </c>
      <c r="F2994" s="83">
        <f>IF($E2994="","",IFERROR(VLOOKUP(TRIM(E2994&amp;""),'Référentiel Articles'!$A$2:$F$634,4,FALSE),""))</f>
      </c>
      <c r="G2994" s="84">
        <f>IF($E2994="","",IFERROR(VLOOKUP(TRIM(E2994&amp;""),'Référentiel Articles'!$A$2:$F$634,5,FALSE),""))</f>
      </c>
      <c r="H2994" s="85" t="str">
        <v/>
      </c>
      <c r="I2994" s="84">
        <f>IF($E2994="","",IFERROR(VLOOKUP(TRIM(E2994&amp;""),'Référentiel Articles'!$A$2:$F$634,6,FALSE),""))</f>
      </c>
      <c r="J2994" s="90">
        <f>IF(OR($E2994="",$H2994=""),"",$H2994*$I2994)</f>
      </c>
      <c r="K2994" s="87" t="str">
        <v/>
      </c>
    </row>
    <row r="2995">
      <c r="A2995" s="74" t="str">
        <v/>
      </c>
      <c r="B2995" s="74" t="str">
        <v/>
      </c>
      <c r="C2995" s="75">
        <f>IF($E2995="","",IFERROR(VLOOKUP(TRIM(E2995&amp;""),'Référentiel Articles'!$A$2:$F$634,2,FALSE),""))</f>
      </c>
      <c r="D2995" s="75">
        <f>IF($E2995="","",IFERROR(VLOOKUP(TRIM(E2995&amp;""),'Référentiel Articles'!$A$2:$F$634,3,FALSE),""))</f>
      </c>
      <c r="E2995" s="74" t="str">
        <v/>
      </c>
      <c r="F2995" s="75">
        <f>IF($E2995="","",IFERROR(VLOOKUP(TRIM(E2995&amp;""),'Référentiel Articles'!$A$2:$F$634,4,FALSE),""))</f>
      </c>
      <c r="G2995" s="76">
        <f>IF($E2995="","",IFERROR(VLOOKUP(TRIM(E2995&amp;""),'Référentiel Articles'!$A$2:$F$634,5,FALSE),""))</f>
      </c>
      <c r="H2995" s="77" t="str">
        <v/>
      </c>
      <c r="I2995" s="76">
        <f>IF($E2995="","",IFERROR(VLOOKUP(TRIM(E2995&amp;""),'Référentiel Articles'!$A$2:$F$634,6,FALSE),""))</f>
      </c>
      <c r="J2995" s="78">
        <f>IF(OR($E2995="",$H2995=""),"",$H2995*$I2995)</f>
      </c>
      <c r="K2995" s="79" t="str">
        <v/>
      </c>
    </row>
    <row r="2996">
      <c r="A2996" s="81" t="str">
        <v/>
      </c>
      <c r="B2996" s="81" t="str">
        <v/>
      </c>
      <c r="C2996" s="83">
        <f>IF($E2996="","",IFERROR(VLOOKUP(TRIM(E2996&amp;""),'Référentiel Articles'!$A$2:$F$634,2,FALSE),""))</f>
      </c>
      <c r="D2996" s="83">
        <f>IF($E2996="","",IFERROR(VLOOKUP(TRIM(E2996&amp;""),'Référentiel Articles'!$A$2:$F$634,3,FALSE),""))</f>
      </c>
      <c r="E2996" s="81" t="str">
        <v/>
      </c>
      <c r="F2996" s="83">
        <f>IF($E2996="","",IFERROR(VLOOKUP(TRIM(E2996&amp;""),'Référentiel Articles'!$A$2:$F$634,4,FALSE),""))</f>
      </c>
      <c r="G2996" s="84">
        <f>IF($E2996="","",IFERROR(VLOOKUP(TRIM(E2996&amp;""),'Référentiel Articles'!$A$2:$F$634,5,FALSE),""))</f>
      </c>
      <c r="H2996" s="85" t="str">
        <v/>
      </c>
      <c r="I2996" s="84">
        <f>IF($E2996="","",IFERROR(VLOOKUP(TRIM(E2996&amp;""),'Référentiel Articles'!$A$2:$F$634,6,FALSE),""))</f>
      </c>
      <c r="J2996" s="90">
        <f>IF(OR($E2996="",$H2996=""),"",$H2996*$I2996)</f>
      </c>
      <c r="K2996" s="87" t="str">
        <v/>
      </c>
    </row>
    <row r="2997">
      <c r="A2997" s="74" t="str">
        <v/>
      </c>
      <c r="B2997" s="74" t="str">
        <v/>
      </c>
      <c r="C2997" s="75">
        <f>IF($E2997="","",IFERROR(VLOOKUP(TRIM(E2997&amp;""),'Référentiel Articles'!$A$2:$F$634,2,FALSE),""))</f>
      </c>
      <c r="D2997" s="75">
        <f>IF($E2997="","",IFERROR(VLOOKUP(TRIM(E2997&amp;""),'Référentiel Articles'!$A$2:$F$634,3,FALSE),""))</f>
      </c>
      <c r="E2997" s="74" t="str">
        <v/>
      </c>
      <c r="F2997" s="75">
        <f>IF($E2997="","",IFERROR(VLOOKUP(TRIM(E2997&amp;""),'Référentiel Articles'!$A$2:$F$634,4,FALSE),""))</f>
      </c>
      <c r="G2997" s="76">
        <f>IF($E2997="","",IFERROR(VLOOKUP(TRIM(E2997&amp;""),'Référentiel Articles'!$A$2:$F$634,5,FALSE),""))</f>
      </c>
      <c r="H2997" s="77" t="str">
        <v/>
      </c>
      <c r="I2997" s="76">
        <f>IF($E2997="","",IFERROR(VLOOKUP(TRIM(E2997&amp;""),'Référentiel Articles'!$A$2:$F$634,6,FALSE),""))</f>
      </c>
      <c r="J2997" s="78">
        <f>IF(OR($E2997="",$H2997=""),"",$H2997*$I2997)</f>
      </c>
      <c r="K2997" s="79" t="str">
        <v/>
      </c>
    </row>
    <row r="2998">
      <c r="A2998" s="81" t="str">
        <v/>
      </c>
      <c r="B2998" s="81" t="str">
        <v/>
      </c>
      <c r="C2998" s="83">
        <f>IF($E2998="","",IFERROR(VLOOKUP(TRIM(E2998&amp;""),'Référentiel Articles'!$A$2:$F$634,2,FALSE),""))</f>
      </c>
      <c r="D2998" s="83">
        <f>IF($E2998="","",IFERROR(VLOOKUP(TRIM(E2998&amp;""),'Référentiel Articles'!$A$2:$F$634,3,FALSE),""))</f>
      </c>
      <c r="E2998" s="81" t="str">
        <v/>
      </c>
      <c r="F2998" s="83">
        <f>IF($E2998="","",IFERROR(VLOOKUP(TRIM(E2998&amp;""),'Référentiel Articles'!$A$2:$F$634,4,FALSE),""))</f>
      </c>
      <c r="G2998" s="84">
        <f>IF($E2998="","",IFERROR(VLOOKUP(TRIM(E2998&amp;""),'Référentiel Articles'!$A$2:$F$634,5,FALSE),""))</f>
      </c>
      <c r="H2998" s="85" t="str">
        <v/>
      </c>
      <c r="I2998" s="84">
        <f>IF($E2998="","",IFERROR(VLOOKUP(TRIM(E2998&amp;""),'Référentiel Articles'!$A$2:$F$634,6,FALSE),""))</f>
      </c>
      <c r="J2998" s="90">
        <f>IF(OR($E2998="",$H2998=""),"",$H2998*$I2998)</f>
      </c>
      <c r="K2998" s="87" t="str">
        <v/>
      </c>
    </row>
    <row r="2999">
      <c r="A2999" s="74" t="str">
        <v/>
      </c>
      <c r="B2999" s="74" t="str">
        <v/>
      </c>
      <c r="C2999" s="75">
        <f>IF($E2999="","",IFERROR(VLOOKUP(TRIM(E2999&amp;""),'Référentiel Articles'!$A$2:$F$634,2,FALSE),""))</f>
      </c>
      <c r="D2999" s="75">
        <f>IF($E2999="","",IFERROR(VLOOKUP(TRIM(E2999&amp;""),'Référentiel Articles'!$A$2:$F$634,3,FALSE),""))</f>
      </c>
      <c r="E2999" s="74" t="str">
        <v/>
      </c>
      <c r="F2999" s="75">
        <f>IF($E2999="","",IFERROR(VLOOKUP(TRIM(E2999&amp;""),'Référentiel Articles'!$A$2:$F$634,4,FALSE),""))</f>
      </c>
      <c r="G2999" s="76">
        <f>IF($E2999="","",IFERROR(VLOOKUP(TRIM(E2999&amp;""),'Référentiel Articles'!$A$2:$F$634,5,FALSE),""))</f>
      </c>
      <c r="H2999" s="77" t="str">
        <v/>
      </c>
      <c r="I2999" s="76">
        <f>IF($E2999="","",IFERROR(VLOOKUP(TRIM(E2999&amp;""),'Référentiel Articles'!$A$2:$F$634,6,FALSE),""))</f>
      </c>
      <c r="J2999" s="78">
        <f>IF(OR($E2999="",$H2999=""),"",$H2999*$I2999)</f>
      </c>
      <c r="K2999" s="79" t="str">
        <v/>
      </c>
    </row>
    <row r="3000">
      <c r="A3000" s="81" t="str">
        <v/>
      </c>
      <c r="B3000" s="81" t="str">
        <v/>
      </c>
      <c r="C3000" s="83">
        <f>IF($E3000="","",IFERROR(VLOOKUP(TRIM(E3000&amp;""),'Référentiel Articles'!$A$2:$F$634,2,FALSE),""))</f>
      </c>
      <c r="D3000" s="83">
        <f>IF($E3000="","",IFERROR(VLOOKUP(TRIM(E3000&amp;""),'Référentiel Articles'!$A$2:$F$634,3,FALSE),""))</f>
      </c>
      <c r="E3000" s="81" t="str">
        <v/>
      </c>
      <c r="F3000" s="83">
        <f>IF($E3000="","",IFERROR(VLOOKUP(TRIM(E3000&amp;""),'Référentiel Articles'!$A$2:$F$634,4,FALSE),""))</f>
      </c>
      <c r="G3000" s="84">
        <f>IF($E3000="","",IFERROR(VLOOKUP(TRIM(E3000&amp;""),'Référentiel Articles'!$A$2:$F$634,5,FALSE),""))</f>
      </c>
      <c r="H3000" s="85" t="str">
        <v/>
      </c>
      <c r="I3000" s="84">
        <f>IF($E3000="","",IFERROR(VLOOKUP(TRIM(E3000&amp;""),'Référentiel Articles'!$A$2:$F$634,6,FALSE),""))</f>
      </c>
      <c r="J3000" s="90">
        <f>IF(OR($E3000="",$H3000=""),"",$H3000*$I3000)</f>
      </c>
      <c r="K3000" s="87" t="str">
        <v/>
      </c>
    </row>
    <row r="3001">
      <c r="A3001" s="74" t="str">
        <v/>
      </c>
      <c r="B3001" s="74" t="str">
        <v/>
      </c>
      <c r="C3001" s="75">
        <f>IF($E3001="","",IFERROR(VLOOKUP(TRIM(E3001&amp;""),'Référentiel Articles'!$A$2:$F$634,2,FALSE),""))</f>
      </c>
      <c r="D3001" s="75">
        <f>IF($E3001="","",IFERROR(VLOOKUP(TRIM(E3001&amp;""),'Référentiel Articles'!$A$2:$F$634,3,FALSE),""))</f>
      </c>
      <c r="E3001" s="74" t="str">
        <v/>
      </c>
      <c r="F3001" s="75">
        <f>IF($E3001="","",IFERROR(VLOOKUP(TRIM(E3001&amp;""),'Référentiel Articles'!$A$2:$F$634,4,FALSE),""))</f>
      </c>
      <c r="G3001" s="76">
        <f>IF($E3001="","",IFERROR(VLOOKUP(TRIM(E3001&amp;""),'Référentiel Articles'!$A$2:$F$634,5,FALSE),""))</f>
      </c>
      <c r="H3001" s="77" t="str">
        <v/>
      </c>
      <c r="I3001" s="76">
        <f>IF($E3001="","",IFERROR(VLOOKUP(TRIM(E3001&amp;""),'Référentiel Articles'!$A$2:$F$634,6,FALSE),""))</f>
      </c>
      <c r="J3001" s="78">
        <f>IF(OR($E3001="",$H3001=""),"",$H3001*$I3001)</f>
      </c>
      <c r="K3001" s="79" t="str">
        <v/>
      </c>
    </row>
    <row r="3002">
      <c r="A3002" s="81" t="str">
        <v/>
      </c>
      <c r="B3002" s="81" t="str">
        <v/>
      </c>
      <c r="C3002" s="83">
        <f>IF($E3002="","",IFERROR(VLOOKUP(TRIM(E3002&amp;""),'Référentiel Articles'!$A$2:$F$634,2,FALSE),""))</f>
      </c>
      <c r="D3002" s="83">
        <f>IF($E3002="","",IFERROR(VLOOKUP(TRIM(E3002&amp;""),'Référentiel Articles'!$A$2:$F$634,3,FALSE),""))</f>
      </c>
      <c r="E3002" s="81" t="str">
        <v/>
      </c>
      <c r="F3002" s="83">
        <f>IF($E3002="","",IFERROR(VLOOKUP(TRIM(E3002&amp;""),'Référentiel Articles'!$A$2:$F$634,4,FALSE),""))</f>
      </c>
      <c r="G3002" s="84">
        <f>IF($E3002="","",IFERROR(VLOOKUP(TRIM(E3002&amp;""),'Référentiel Articles'!$A$2:$F$634,5,FALSE),""))</f>
      </c>
      <c r="H3002" s="85" t="str">
        <v/>
      </c>
      <c r="I3002" s="84">
        <f>IF($E3002="","",IFERROR(VLOOKUP(TRIM(E3002&amp;""),'Référentiel Articles'!$A$2:$F$634,6,FALSE),""))</f>
      </c>
      <c r="J3002" s="90">
        <f>IF(OR($E3002="",$H3002=""),"",$H3002*$I3002)</f>
      </c>
      <c r="K3002" s="87" t="str">
        <v/>
      </c>
    </row>
    <row r="3003">
      <c r="A3003" s="74" t="str">
        <v/>
      </c>
      <c r="B3003" s="74" t="str">
        <v/>
      </c>
      <c r="C3003" s="75">
        <f>IF($E3003="","",IFERROR(VLOOKUP(TRIM(E3003&amp;""),'Référentiel Articles'!$A$2:$F$634,2,FALSE),""))</f>
      </c>
      <c r="D3003" s="75">
        <f>IF($E3003="","",IFERROR(VLOOKUP(TRIM(E3003&amp;""),'Référentiel Articles'!$A$2:$F$634,3,FALSE),""))</f>
      </c>
      <c r="E3003" s="74" t="str">
        <v/>
      </c>
      <c r="F3003" s="75">
        <f>IF($E3003="","",IFERROR(VLOOKUP(TRIM(E3003&amp;""),'Référentiel Articles'!$A$2:$F$634,4,FALSE),""))</f>
      </c>
      <c r="G3003" s="76">
        <f>IF($E3003="","",IFERROR(VLOOKUP(TRIM(E3003&amp;""),'Référentiel Articles'!$A$2:$F$634,5,FALSE),""))</f>
      </c>
      <c r="H3003" s="77" t="str">
        <v/>
      </c>
      <c r="I3003" s="76">
        <f>IF($E3003="","",IFERROR(VLOOKUP(TRIM(E3003&amp;""),'Référentiel Articles'!$A$2:$F$634,6,FALSE),""))</f>
      </c>
      <c r="J3003" s="78">
        <f>IF(OR($E3003="",$H3003=""),"",$H3003*$I3003)</f>
      </c>
      <c r="K3003" s="79" t="str">
        <v/>
      </c>
    </row>
    <row r="3004">
      <c r="A3004" s="81" t="str">
        <v/>
      </c>
      <c r="B3004" s="81" t="str">
        <v/>
      </c>
      <c r="C3004" s="83">
        <f>IF($E3004="","",IFERROR(VLOOKUP(TRIM(E3004&amp;""),'Référentiel Articles'!$A$2:$F$634,2,FALSE),""))</f>
      </c>
      <c r="D3004" s="83">
        <f>IF($E3004="","",IFERROR(VLOOKUP(TRIM(E3004&amp;""),'Référentiel Articles'!$A$2:$F$634,3,FALSE),""))</f>
      </c>
      <c r="E3004" s="81" t="str">
        <v/>
      </c>
      <c r="F3004" s="83">
        <f>IF($E3004="","",IFERROR(VLOOKUP(TRIM(E3004&amp;""),'Référentiel Articles'!$A$2:$F$634,4,FALSE),""))</f>
      </c>
      <c r="G3004" s="84">
        <f>IF($E3004="","",IFERROR(VLOOKUP(TRIM(E3004&amp;""),'Référentiel Articles'!$A$2:$F$634,5,FALSE),""))</f>
      </c>
      <c r="H3004" s="85" t="str">
        <v/>
      </c>
      <c r="I3004" s="84">
        <f>IF($E3004="","",IFERROR(VLOOKUP(TRIM(E3004&amp;""),'Référentiel Articles'!$A$2:$F$634,6,FALSE),""))</f>
      </c>
      <c r="J3004" s="90">
        <f>IF(OR($E3004="",$H3004=""),"",$H3004*$I3004)</f>
      </c>
      <c r="K3004" s="87" t="str">
        <v/>
      </c>
    </row>
    <row r="3005">
      <c r="A3005" s="74" t="str">
        <v/>
      </c>
      <c r="B3005" s="74" t="str">
        <v/>
      </c>
      <c r="C3005" s="75">
        <f>IF($E3005="","",IFERROR(VLOOKUP(TRIM(E3005&amp;""),'Référentiel Articles'!$A$2:$F$634,2,FALSE),""))</f>
      </c>
      <c r="D3005" s="75">
        <f>IF($E3005="","",IFERROR(VLOOKUP(TRIM(E3005&amp;""),'Référentiel Articles'!$A$2:$F$634,3,FALSE),""))</f>
      </c>
      <c r="E3005" s="74" t="str">
        <v/>
      </c>
      <c r="F3005" s="75">
        <f>IF($E3005="","",IFERROR(VLOOKUP(TRIM(E3005&amp;""),'Référentiel Articles'!$A$2:$F$634,4,FALSE),""))</f>
      </c>
      <c r="G3005" s="76">
        <f>IF($E3005="","",IFERROR(VLOOKUP(TRIM(E3005&amp;""),'Référentiel Articles'!$A$2:$F$634,5,FALSE),""))</f>
      </c>
      <c r="H3005" s="77" t="str">
        <v/>
      </c>
      <c r="I3005" s="76">
        <f>IF($E3005="","",IFERROR(VLOOKUP(TRIM(E3005&amp;""),'Référentiel Articles'!$A$2:$F$634,6,FALSE),""))</f>
      </c>
      <c r="J3005" s="78">
        <f>IF(OR($E3005="",$H3005=""),"",$H3005*$I3005)</f>
      </c>
      <c r="K3005" s="79" t="str">
        <v/>
      </c>
    </row>
    <row r="3006">
      <c r="A3006" s="81" t="str">
        <v/>
      </c>
      <c r="B3006" s="81" t="str">
        <v/>
      </c>
      <c r="C3006" s="83">
        <f>IF($E3006="","",IFERROR(VLOOKUP(TRIM(E3006&amp;""),'Référentiel Articles'!$A$2:$F$634,2,FALSE),""))</f>
      </c>
      <c r="D3006" s="83">
        <f>IF($E3006="","",IFERROR(VLOOKUP(TRIM(E3006&amp;""),'Référentiel Articles'!$A$2:$F$634,3,FALSE),""))</f>
      </c>
      <c r="E3006" s="81" t="str">
        <v/>
      </c>
      <c r="F3006" s="83">
        <f>IF($E3006="","",IFERROR(VLOOKUP(TRIM(E3006&amp;""),'Référentiel Articles'!$A$2:$F$634,4,FALSE),""))</f>
      </c>
      <c r="G3006" s="84">
        <f>IF($E3006="","",IFERROR(VLOOKUP(TRIM(E3006&amp;""),'Référentiel Articles'!$A$2:$F$634,5,FALSE),""))</f>
      </c>
      <c r="H3006" s="85" t="str">
        <v/>
      </c>
      <c r="I3006" s="84">
        <f>IF($E3006="","",IFERROR(VLOOKUP(TRIM(E3006&amp;""),'Référentiel Articles'!$A$2:$F$634,6,FALSE),""))</f>
      </c>
      <c r="J3006" s="90">
        <f>IF(OR($E3006="",$H3006=""),"",$H3006*$I3006)</f>
      </c>
      <c r="K3006" s="87" t="str">
        <v/>
      </c>
    </row>
    <row r="3007">
      <c r="A3007" s="74" t="str">
        <v/>
      </c>
      <c r="B3007" s="74" t="str">
        <v/>
      </c>
      <c r="C3007" s="75">
        <f>IF($E3007="","",IFERROR(VLOOKUP(TRIM(E3007&amp;""),'Référentiel Articles'!$A$2:$F$634,2,FALSE),""))</f>
      </c>
      <c r="D3007" s="75">
        <f>IF($E3007="","",IFERROR(VLOOKUP(TRIM(E3007&amp;""),'Référentiel Articles'!$A$2:$F$634,3,FALSE),""))</f>
      </c>
      <c r="E3007" s="74" t="str">
        <v/>
      </c>
      <c r="F3007" s="75">
        <f>IF($E3007="","",IFERROR(VLOOKUP(TRIM(E3007&amp;""),'Référentiel Articles'!$A$2:$F$634,4,FALSE),""))</f>
      </c>
      <c r="G3007" s="76">
        <f>IF($E3007="","",IFERROR(VLOOKUP(TRIM(E3007&amp;""),'Référentiel Articles'!$A$2:$F$634,5,FALSE),""))</f>
      </c>
      <c r="H3007" s="77" t="str">
        <v/>
      </c>
      <c r="I3007" s="76">
        <f>IF($E3007="","",IFERROR(VLOOKUP(TRIM(E3007&amp;""),'Référentiel Articles'!$A$2:$F$634,6,FALSE),""))</f>
      </c>
      <c r="J3007" s="78">
        <f>IF(OR($E3007="",$H3007=""),"",$H3007*$I3007)</f>
      </c>
      <c r="K3007" s="79" t="str">
        <v/>
      </c>
    </row>
    <row r="3008">
      <c r="A3008" s="81" t="str">
        <v/>
      </c>
      <c r="B3008" s="81" t="str">
        <v/>
      </c>
      <c r="C3008" s="83">
        <f>IF($E3008="","",IFERROR(VLOOKUP(TRIM(E3008&amp;""),'Référentiel Articles'!$A$2:$F$634,2,FALSE),""))</f>
      </c>
      <c r="D3008" s="83">
        <f>IF($E3008="","",IFERROR(VLOOKUP(TRIM(E3008&amp;""),'Référentiel Articles'!$A$2:$F$634,3,FALSE),""))</f>
      </c>
      <c r="E3008" s="81" t="str">
        <v/>
      </c>
      <c r="F3008" s="83">
        <f>IF($E3008="","",IFERROR(VLOOKUP(TRIM(E3008&amp;""),'Référentiel Articles'!$A$2:$F$634,4,FALSE),""))</f>
      </c>
      <c r="G3008" s="84">
        <f>IF($E3008="","",IFERROR(VLOOKUP(TRIM(E3008&amp;""),'Référentiel Articles'!$A$2:$F$634,5,FALSE),""))</f>
      </c>
      <c r="H3008" s="85" t="str">
        <v/>
      </c>
      <c r="I3008" s="84">
        <f>IF($E3008="","",IFERROR(VLOOKUP(TRIM(E3008&amp;""),'Référentiel Articles'!$A$2:$F$634,6,FALSE),""))</f>
      </c>
      <c r="J3008" s="90">
        <f>IF(OR($E3008="",$H3008=""),"",$H3008*$I3008)</f>
      </c>
      <c r="K3008" s="87" t="str">
        <v/>
      </c>
    </row>
    <row r="3009">
      <c r="A3009" s="74" t="str">
        <v/>
      </c>
      <c r="B3009" s="74" t="str">
        <v/>
      </c>
      <c r="C3009" s="75">
        <f>IF($E3009="","",IFERROR(VLOOKUP(TRIM(E3009&amp;""),'Référentiel Articles'!$A$2:$F$634,2,FALSE),""))</f>
      </c>
      <c r="D3009" s="75">
        <f>IF($E3009="","",IFERROR(VLOOKUP(TRIM(E3009&amp;""),'Référentiel Articles'!$A$2:$F$634,3,FALSE),""))</f>
      </c>
      <c r="E3009" s="74" t="str">
        <v/>
      </c>
      <c r="F3009" s="75">
        <f>IF($E3009="","",IFERROR(VLOOKUP(TRIM(E3009&amp;""),'Référentiel Articles'!$A$2:$F$634,4,FALSE),""))</f>
      </c>
      <c r="G3009" s="76">
        <f>IF($E3009="","",IFERROR(VLOOKUP(TRIM(E3009&amp;""),'Référentiel Articles'!$A$2:$F$634,5,FALSE),""))</f>
      </c>
      <c r="H3009" s="77" t="str">
        <v/>
      </c>
      <c r="I3009" s="76">
        <f>IF($E3009="","",IFERROR(VLOOKUP(TRIM(E3009&amp;""),'Référentiel Articles'!$A$2:$F$634,6,FALSE),""))</f>
      </c>
      <c r="J3009" s="78">
        <f>IF(OR($E3009="",$H3009=""),"",$H3009*$I3009)</f>
      </c>
      <c r="K3009" s="79" t="str">
        <v/>
      </c>
    </row>
    <row r="3010">
      <c r="A3010" s="81" t="str">
        <v/>
      </c>
      <c r="B3010" s="81" t="str">
        <v/>
      </c>
      <c r="C3010" s="83">
        <f>IF($E3010="","",IFERROR(VLOOKUP(TRIM(E3010&amp;""),'Référentiel Articles'!$A$2:$F$634,2,FALSE),""))</f>
      </c>
      <c r="D3010" s="83">
        <f>IF($E3010="","",IFERROR(VLOOKUP(TRIM(E3010&amp;""),'Référentiel Articles'!$A$2:$F$634,3,FALSE),""))</f>
      </c>
      <c r="E3010" s="81" t="str">
        <v/>
      </c>
      <c r="F3010" s="83">
        <f>IF($E3010="","",IFERROR(VLOOKUP(TRIM(E3010&amp;""),'Référentiel Articles'!$A$2:$F$634,4,FALSE),""))</f>
      </c>
      <c r="G3010" s="84">
        <f>IF($E3010="","",IFERROR(VLOOKUP(TRIM(E3010&amp;""),'Référentiel Articles'!$A$2:$F$634,5,FALSE),""))</f>
      </c>
      <c r="H3010" s="85" t="str">
        <v/>
      </c>
      <c r="I3010" s="84">
        <f>IF($E3010="","",IFERROR(VLOOKUP(TRIM(E3010&amp;""),'Référentiel Articles'!$A$2:$F$634,6,FALSE),""))</f>
      </c>
      <c r="J3010" s="90">
        <f>IF(OR($E3010="",$H3010=""),"",$H3010*$I3010)</f>
      </c>
      <c r="K3010" s="87" t="str">
        <v/>
      </c>
    </row>
    <row r="3011">
      <c r="A3011" s="74" t="str">
        <v/>
      </c>
      <c r="B3011" s="74" t="str">
        <v/>
      </c>
      <c r="C3011" s="75">
        <f>IF($E3011="","",IFERROR(VLOOKUP(TRIM(E3011&amp;""),'Référentiel Articles'!$A$2:$F$634,2,FALSE),""))</f>
      </c>
      <c r="D3011" s="75">
        <f>IF($E3011="","",IFERROR(VLOOKUP(TRIM(E3011&amp;""),'Référentiel Articles'!$A$2:$F$634,3,FALSE),""))</f>
      </c>
      <c r="E3011" s="74" t="str">
        <v/>
      </c>
      <c r="F3011" s="75">
        <f>IF($E3011="","",IFERROR(VLOOKUP(TRIM(E3011&amp;""),'Référentiel Articles'!$A$2:$F$634,4,FALSE),""))</f>
      </c>
      <c r="G3011" s="76">
        <f>IF($E3011="","",IFERROR(VLOOKUP(TRIM(E3011&amp;""),'Référentiel Articles'!$A$2:$F$634,5,FALSE),""))</f>
      </c>
      <c r="H3011" s="77" t="str">
        <v/>
      </c>
      <c r="I3011" s="76">
        <f>IF($E3011="","",IFERROR(VLOOKUP(TRIM(E3011&amp;""),'Référentiel Articles'!$A$2:$F$634,6,FALSE),""))</f>
      </c>
      <c r="J3011" s="78">
        <f>IF(OR($E3011="",$H3011=""),"",$H3011*$I3011)</f>
      </c>
      <c r="K3011" s="79" t="str">
        <v/>
      </c>
    </row>
    <row r="3012">
      <c r="A3012" s="81" t="str">
        <v/>
      </c>
      <c r="B3012" s="81" t="str">
        <v/>
      </c>
      <c r="C3012" s="83">
        <f>IF($E3012="","",IFERROR(VLOOKUP(TRIM(E3012&amp;""),'Référentiel Articles'!$A$2:$F$634,2,FALSE),""))</f>
      </c>
      <c r="D3012" s="83">
        <f>IF($E3012="","",IFERROR(VLOOKUP(TRIM(E3012&amp;""),'Référentiel Articles'!$A$2:$F$634,3,FALSE),""))</f>
      </c>
      <c r="E3012" s="81" t="str">
        <v/>
      </c>
      <c r="F3012" s="83">
        <f>IF($E3012="","",IFERROR(VLOOKUP(TRIM(E3012&amp;""),'Référentiel Articles'!$A$2:$F$634,4,FALSE),""))</f>
      </c>
      <c r="G3012" s="84">
        <f>IF($E3012="","",IFERROR(VLOOKUP(TRIM(E3012&amp;""),'Référentiel Articles'!$A$2:$F$634,5,FALSE),""))</f>
      </c>
      <c r="H3012" s="85" t="str">
        <v/>
      </c>
      <c r="I3012" s="84">
        <f>IF($E3012="","",IFERROR(VLOOKUP(TRIM(E3012&amp;""),'Référentiel Articles'!$A$2:$F$634,6,FALSE),""))</f>
      </c>
      <c r="J3012" s="90">
        <f>IF(OR($E3012="",$H3012=""),"",$H3012*$I3012)</f>
      </c>
      <c r="K3012" s="87" t="str">
        <v/>
      </c>
    </row>
    <row r="3013">
      <c r="A3013" s="74" t="str">
        <v/>
      </c>
      <c r="B3013" s="74" t="str">
        <v/>
      </c>
      <c r="C3013" s="75">
        <f>IF($E3013="","",IFERROR(VLOOKUP(TRIM(E3013&amp;""),'Référentiel Articles'!$A$2:$F$634,2,FALSE),""))</f>
      </c>
      <c r="D3013" s="75">
        <f>IF($E3013="","",IFERROR(VLOOKUP(TRIM(E3013&amp;""),'Référentiel Articles'!$A$2:$F$634,3,FALSE),""))</f>
      </c>
      <c r="E3013" s="74" t="str">
        <v/>
      </c>
      <c r="F3013" s="75">
        <f>IF($E3013="","",IFERROR(VLOOKUP(TRIM(E3013&amp;""),'Référentiel Articles'!$A$2:$F$634,4,FALSE),""))</f>
      </c>
      <c r="G3013" s="76">
        <f>IF($E3013="","",IFERROR(VLOOKUP(TRIM(E3013&amp;""),'Référentiel Articles'!$A$2:$F$634,5,FALSE),""))</f>
      </c>
      <c r="H3013" s="77" t="str">
        <v/>
      </c>
      <c r="I3013" s="76">
        <f>IF($E3013="","",IFERROR(VLOOKUP(TRIM(E3013&amp;""),'Référentiel Articles'!$A$2:$F$634,6,FALSE),""))</f>
      </c>
      <c r="J3013" s="78">
        <f>IF(OR($E3013="",$H3013=""),"",$H3013*$I3013)</f>
      </c>
      <c r="K3013" s="79" t="str">
        <v/>
      </c>
    </row>
    <row r="3014">
      <c r="A3014" s="81" t="str">
        <v/>
      </c>
      <c r="B3014" s="81" t="str">
        <v/>
      </c>
      <c r="C3014" s="83">
        <f>IF($E3014="","",IFERROR(VLOOKUP(TRIM(E3014&amp;""),'Référentiel Articles'!$A$2:$F$634,2,FALSE),""))</f>
      </c>
      <c r="D3014" s="83">
        <f>IF($E3014="","",IFERROR(VLOOKUP(TRIM(E3014&amp;""),'Référentiel Articles'!$A$2:$F$634,3,FALSE),""))</f>
      </c>
      <c r="E3014" s="81" t="str">
        <v/>
      </c>
      <c r="F3014" s="83">
        <f>IF($E3014="","",IFERROR(VLOOKUP(TRIM(E3014&amp;""),'Référentiel Articles'!$A$2:$F$634,4,FALSE),""))</f>
      </c>
      <c r="G3014" s="84">
        <f>IF($E3014="","",IFERROR(VLOOKUP(TRIM(E3014&amp;""),'Référentiel Articles'!$A$2:$F$634,5,FALSE),""))</f>
      </c>
      <c r="H3014" s="85" t="str">
        <v/>
      </c>
      <c r="I3014" s="84">
        <f>IF($E3014="","",IFERROR(VLOOKUP(TRIM(E3014&amp;""),'Référentiel Articles'!$A$2:$F$634,6,FALSE),""))</f>
      </c>
      <c r="J3014" s="90">
        <f>IF(OR($E3014="",$H3014=""),"",$H3014*$I3014)</f>
      </c>
      <c r="K3014" s="87" t="str">
        <v/>
      </c>
    </row>
    <row r="3015">
      <c r="A3015" s="74" t="str">
        <v/>
      </c>
      <c r="B3015" s="74" t="str">
        <v/>
      </c>
      <c r="C3015" s="75">
        <f>IF($E3015="","",IFERROR(VLOOKUP(TRIM(E3015&amp;""),'Référentiel Articles'!$A$2:$F$634,2,FALSE),""))</f>
      </c>
      <c r="D3015" s="75">
        <f>IF($E3015="","",IFERROR(VLOOKUP(TRIM(E3015&amp;""),'Référentiel Articles'!$A$2:$F$634,3,FALSE),""))</f>
      </c>
      <c r="E3015" s="74" t="str">
        <v/>
      </c>
      <c r="F3015" s="75">
        <f>IF($E3015="","",IFERROR(VLOOKUP(TRIM(E3015&amp;""),'Référentiel Articles'!$A$2:$F$634,4,FALSE),""))</f>
      </c>
      <c r="G3015" s="76">
        <f>IF($E3015="","",IFERROR(VLOOKUP(TRIM(E3015&amp;""),'Référentiel Articles'!$A$2:$F$634,5,FALSE),""))</f>
      </c>
      <c r="H3015" s="77" t="str">
        <v/>
      </c>
      <c r="I3015" s="76">
        <f>IF($E3015="","",IFERROR(VLOOKUP(TRIM(E3015&amp;""),'Référentiel Articles'!$A$2:$F$634,6,FALSE),""))</f>
      </c>
      <c r="J3015" s="78">
        <f>IF(OR($E3015="",$H3015=""),"",$H3015*$I3015)</f>
      </c>
      <c r="K3015" s="79" t="str">
        <v/>
      </c>
    </row>
    <row r="3016">
      <c r="A3016" s="81" t="str">
        <v/>
      </c>
      <c r="B3016" s="81" t="str">
        <v/>
      </c>
      <c r="C3016" s="83">
        <f>IF($E3016="","",IFERROR(VLOOKUP(TRIM(E3016&amp;""),'Référentiel Articles'!$A$2:$F$634,2,FALSE),""))</f>
      </c>
      <c r="D3016" s="83">
        <f>IF($E3016="","",IFERROR(VLOOKUP(TRIM(E3016&amp;""),'Référentiel Articles'!$A$2:$F$634,3,FALSE),""))</f>
      </c>
      <c r="E3016" s="81" t="str">
        <v/>
      </c>
      <c r="F3016" s="83">
        <f>IF($E3016="","",IFERROR(VLOOKUP(TRIM(E3016&amp;""),'Référentiel Articles'!$A$2:$F$634,4,FALSE),""))</f>
      </c>
      <c r="G3016" s="84">
        <f>IF($E3016="","",IFERROR(VLOOKUP(TRIM(E3016&amp;""),'Référentiel Articles'!$A$2:$F$634,5,FALSE),""))</f>
      </c>
      <c r="H3016" s="85" t="str">
        <v/>
      </c>
      <c r="I3016" s="84">
        <f>IF($E3016="","",IFERROR(VLOOKUP(TRIM(E3016&amp;""),'Référentiel Articles'!$A$2:$F$634,6,FALSE),""))</f>
      </c>
      <c r="J3016" s="90">
        <f>IF(OR($E3016="",$H3016=""),"",$H3016*$I3016)</f>
      </c>
      <c r="K3016" s="87" t="str">
        <v/>
      </c>
    </row>
    <row r="3017">
      <c r="A3017" s="74" t="str">
        <v/>
      </c>
      <c r="B3017" s="74" t="str">
        <v/>
      </c>
      <c r="C3017" s="75">
        <f>IF($E3017="","",IFERROR(VLOOKUP(TRIM(E3017&amp;""),'Référentiel Articles'!$A$2:$F$634,2,FALSE),""))</f>
      </c>
      <c r="D3017" s="75">
        <f>IF($E3017="","",IFERROR(VLOOKUP(TRIM(E3017&amp;""),'Référentiel Articles'!$A$2:$F$634,3,FALSE),""))</f>
      </c>
      <c r="E3017" s="74" t="str">
        <v/>
      </c>
      <c r="F3017" s="75">
        <f>IF($E3017="","",IFERROR(VLOOKUP(TRIM(E3017&amp;""),'Référentiel Articles'!$A$2:$F$634,4,FALSE),""))</f>
      </c>
      <c r="G3017" s="76">
        <f>IF($E3017="","",IFERROR(VLOOKUP(TRIM(E3017&amp;""),'Référentiel Articles'!$A$2:$F$634,5,FALSE),""))</f>
      </c>
      <c r="H3017" s="77" t="str">
        <v/>
      </c>
      <c r="I3017" s="76">
        <f>IF($E3017="","",IFERROR(VLOOKUP(TRIM(E3017&amp;""),'Référentiel Articles'!$A$2:$F$634,6,FALSE),""))</f>
      </c>
      <c r="J3017" s="78">
        <f>IF(OR($E3017="",$H3017=""),"",$H3017*$I3017)</f>
      </c>
      <c r="K3017" s="79" t="str">
        <v/>
      </c>
    </row>
    <row r="3018">
      <c r="A3018" s="81" t="str">
        <v/>
      </c>
      <c r="B3018" s="81" t="str">
        <v/>
      </c>
      <c r="C3018" s="83">
        <f>IF($E3018="","",IFERROR(VLOOKUP(TRIM(E3018&amp;""),'Référentiel Articles'!$A$2:$F$634,2,FALSE),""))</f>
      </c>
      <c r="D3018" s="83">
        <f>IF($E3018="","",IFERROR(VLOOKUP(TRIM(E3018&amp;""),'Référentiel Articles'!$A$2:$F$634,3,FALSE),""))</f>
      </c>
      <c r="E3018" s="81" t="str">
        <v/>
      </c>
      <c r="F3018" s="83">
        <f>IF($E3018="","",IFERROR(VLOOKUP(TRIM(E3018&amp;""),'Référentiel Articles'!$A$2:$F$634,4,FALSE),""))</f>
      </c>
      <c r="G3018" s="84">
        <f>IF($E3018="","",IFERROR(VLOOKUP(TRIM(E3018&amp;""),'Référentiel Articles'!$A$2:$F$634,5,FALSE),""))</f>
      </c>
      <c r="H3018" s="85" t="str">
        <v/>
      </c>
      <c r="I3018" s="84">
        <f>IF($E3018="","",IFERROR(VLOOKUP(TRIM(E3018&amp;""),'Référentiel Articles'!$A$2:$F$634,6,FALSE),""))</f>
      </c>
      <c r="J3018" s="90">
        <f>IF(OR($E3018="",$H3018=""),"",$H3018*$I3018)</f>
      </c>
      <c r="K3018" s="87" t="str">
        <v/>
      </c>
    </row>
    <row r="3019">
      <c r="A3019" s="74" t="str">
        <v/>
      </c>
      <c r="B3019" s="74" t="str">
        <v/>
      </c>
      <c r="C3019" s="75">
        <f>IF($E3019="","",IFERROR(VLOOKUP(TRIM(E3019&amp;""),'Référentiel Articles'!$A$2:$F$634,2,FALSE),""))</f>
      </c>
      <c r="D3019" s="75">
        <f>IF($E3019="","",IFERROR(VLOOKUP(TRIM(E3019&amp;""),'Référentiel Articles'!$A$2:$F$634,3,FALSE),""))</f>
      </c>
      <c r="E3019" s="74" t="str">
        <v/>
      </c>
      <c r="F3019" s="75">
        <f>IF($E3019="","",IFERROR(VLOOKUP(TRIM(E3019&amp;""),'Référentiel Articles'!$A$2:$F$634,4,FALSE),""))</f>
      </c>
      <c r="G3019" s="76">
        <f>IF($E3019="","",IFERROR(VLOOKUP(TRIM(E3019&amp;""),'Référentiel Articles'!$A$2:$F$634,5,FALSE),""))</f>
      </c>
      <c r="H3019" s="77" t="str">
        <v/>
      </c>
      <c r="I3019" s="76">
        <f>IF($E3019="","",IFERROR(VLOOKUP(TRIM(E3019&amp;""),'Référentiel Articles'!$A$2:$F$634,6,FALSE),""))</f>
      </c>
      <c r="J3019" s="78">
        <f>IF(OR($E3019="",$H3019=""),"",$H3019*$I3019)</f>
      </c>
      <c r="K3019" s="79" t="str">
        <v/>
      </c>
    </row>
    <row r="3020">
      <c r="A3020" s="81" t="str">
        <v/>
      </c>
      <c r="B3020" s="81" t="str">
        <v/>
      </c>
      <c r="C3020" s="83">
        <f>IF($E3020="","",IFERROR(VLOOKUP(TRIM(E3020&amp;""),'Référentiel Articles'!$A$2:$F$634,2,FALSE),""))</f>
      </c>
      <c r="D3020" s="83">
        <f>IF($E3020="","",IFERROR(VLOOKUP(TRIM(E3020&amp;""),'Référentiel Articles'!$A$2:$F$634,3,FALSE),""))</f>
      </c>
      <c r="E3020" s="81" t="str">
        <v/>
      </c>
      <c r="F3020" s="83">
        <f>IF($E3020="","",IFERROR(VLOOKUP(TRIM(E3020&amp;""),'Référentiel Articles'!$A$2:$F$634,4,FALSE),""))</f>
      </c>
      <c r="G3020" s="84">
        <f>IF($E3020="","",IFERROR(VLOOKUP(TRIM(E3020&amp;""),'Référentiel Articles'!$A$2:$F$634,5,FALSE),""))</f>
      </c>
      <c r="H3020" s="85" t="str">
        <v/>
      </c>
      <c r="I3020" s="84">
        <f>IF($E3020="","",IFERROR(VLOOKUP(TRIM(E3020&amp;""),'Référentiel Articles'!$A$2:$F$634,6,FALSE),""))</f>
      </c>
      <c r="J3020" s="90">
        <f>IF(OR($E3020="",$H3020=""),"",$H3020*$I3020)</f>
      </c>
      <c r="K3020" s="87" t="str">
        <v/>
      </c>
    </row>
    <row r="3021">
      <c r="A3021" s="74" t="str">
        <v/>
      </c>
      <c r="B3021" s="74" t="str">
        <v/>
      </c>
      <c r="C3021" s="75">
        <f>IF($E3021="","",IFERROR(VLOOKUP(TRIM(E3021&amp;""),'Référentiel Articles'!$A$2:$F$634,2,FALSE),""))</f>
      </c>
      <c r="D3021" s="75">
        <f>IF($E3021="","",IFERROR(VLOOKUP(TRIM(E3021&amp;""),'Référentiel Articles'!$A$2:$F$634,3,FALSE),""))</f>
      </c>
      <c r="E3021" s="74" t="str">
        <v/>
      </c>
      <c r="F3021" s="75">
        <f>IF($E3021="","",IFERROR(VLOOKUP(TRIM(E3021&amp;""),'Référentiel Articles'!$A$2:$F$634,4,FALSE),""))</f>
      </c>
      <c r="G3021" s="76">
        <f>IF($E3021="","",IFERROR(VLOOKUP(TRIM(E3021&amp;""),'Référentiel Articles'!$A$2:$F$634,5,FALSE),""))</f>
      </c>
      <c r="H3021" s="77" t="str">
        <v/>
      </c>
      <c r="I3021" s="76">
        <f>IF($E3021="","",IFERROR(VLOOKUP(TRIM(E3021&amp;""),'Référentiel Articles'!$A$2:$F$634,6,FALSE),""))</f>
      </c>
      <c r="J3021" s="78">
        <f>IF(OR($E3021="",$H3021=""),"",$H3021*$I3021)</f>
      </c>
      <c r="K3021" s="79" t="str">
        <v/>
      </c>
    </row>
    <row r="3022">
      <c r="A3022" s="81" t="str">
        <v/>
      </c>
      <c r="B3022" s="81" t="str">
        <v/>
      </c>
      <c r="C3022" s="83">
        <f>IF($E3022="","",IFERROR(VLOOKUP(TRIM(E3022&amp;""),'Référentiel Articles'!$A$2:$F$634,2,FALSE),""))</f>
      </c>
      <c r="D3022" s="83">
        <f>IF($E3022="","",IFERROR(VLOOKUP(TRIM(E3022&amp;""),'Référentiel Articles'!$A$2:$F$634,3,FALSE),""))</f>
      </c>
      <c r="E3022" s="81" t="str">
        <v/>
      </c>
      <c r="F3022" s="83">
        <f>IF($E3022="","",IFERROR(VLOOKUP(TRIM(E3022&amp;""),'Référentiel Articles'!$A$2:$F$634,4,FALSE),""))</f>
      </c>
      <c r="G3022" s="84">
        <f>IF($E3022="","",IFERROR(VLOOKUP(TRIM(E3022&amp;""),'Référentiel Articles'!$A$2:$F$634,5,FALSE),""))</f>
      </c>
      <c r="H3022" s="85" t="str">
        <v/>
      </c>
      <c r="I3022" s="84">
        <f>IF($E3022="","",IFERROR(VLOOKUP(TRIM(E3022&amp;""),'Référentiel Articles'!$A$2:$F$634,6,FALSE),""))</f>
      </c>
      <c r="J3022" s="90">
        <f>IF(OR($E3022="",$H3022=""),"",$H3022*$I3022)</f>
      </c>
      <c r="K3022" s="87" t="str">
        <v/>
      </c>
    </row>
    <row r="3023">
      <c r="A3023" s="74" t="str">
        <v/>
      </c>
      <c r="B3023" s="74" t="str">
        <v/>
      </c>
      <c r="C3023" s="75">
        <f>IF($E3023="","",IFERROR(VLOOKUP(TRIM(E3023&amp;""),'Référentiel Articles'!$A$2:$F$634,2,FALSE),""))</f>
      </c>
      <c r="D3023" s="75">
        <f>IF($E3023="","",IFERROR(VLOOKUP(TRIM(E3023&amp;""),'Référentiel Articles'!$A$2:$F$634,3,FALSE),""))</f>
      </c>
      <c r="E3023" s="74" t="str">
        <v/>
      </c>
      <c r="F3023" s="75">
        <f>IF($E3023="","",IFERROR(VLOOKUP(TRIM(E3023&amp;""),'Référentiel Articles'!$A$2:$F$634,4,FALSE),""))</f>
      </c>
      <c r="G3023" s="76">
        <f>IF($E3023="","",IFERROR(VLOOKUP(TRIM(E3023&amp;""),'Référentiel Articles'!$A$2:$F$634,5,FALSE),""))</f>
      </c>
      <c r="H3023" s="77" t="str">
        <v/>
      </c>
      <c r="I3023" s="76">
        <f>IF($E3023="","",IFERROR(VLOOKUP(TRIM(E3023&amp;""),'Référentiel Articles'!$A$2:$F$634,6,FALSE),""))</f>
      </c>
      <c r="J3023" s="78">
        <f>IF(OR($E3023="",$H3023=""),"",$H3023*$I3023)</f>
      </c>
      <c r="K3023" s="79" t="str">
        <v/>
      </c>
    </row>
    <row r="3024">
      <c r="A3024" s="81" t="str">
        <v/>
      </c>
      <c r="B3024" s="81" t="str">
        <v/>
      </c>
      <c r="C3024" s="83">
        <f>IF($E3024="","",IFERROR(VLOOKUP(TRIM(E3024&amp;""),'Référentiel Articles'!$A$2:$F$634,2,FALSE),""))</f>
      </c>
      <c r="D3024" s="83">
        <f>IF($E3024="","",IFERROR(VLOOKUP(TRIM(E3024&amp;""),'Référentiel Articles'!$A$2:$F$634,3,FALSE),""))</f>
      </c>
      <c r="E3024" s="81" t="str">
        <v/>
      </c>
      <c r="F3024" s="83">
        <f>IF($E3024="","",IFERROR(VLOOKUP(TRIM(E3024&amp;""),'Référentiel Articles'!$A$2:$F$634,4,FALSE),""))</f>
      </c>
      <c r="G3024" s="84">
        <f>IF($E3024="","",IFERROR(VLOOKUP(TRIM(E3024&amp;""),'Référentiel Articles'!$A$2:$F$634,5,FALSE),""))</f>
      </c>
      <c r="H3024" s="85" t="str">
        <v/>
      </c>
      <c r="I3024" s="84">
        <f>IF($E3024="","",IFERROR(VLOOKUP(TRIM(E3024&amp;""),'Référentiel Articles'!$A$2:$F$634,6,FALSE),""))</f>
      </c>
      <c r="J3024" s="90">
        <f>IF(OR($E3024="",$H3024=""),"",$H3024*$I3024)</f>
      </c>
      <c r="K3024" s="87" t="str">
        <v/>
      </c>
    </row>
    <row r="3025">
      <c r="A3025" s="74" t="str">
        <v/>
      </c>
      <c r="B3025" s="74" t="str">
        <v/>
      </c>
      <c r="C3025" s="75">
        <f>IF($E3025="","",IFERROR(VLOOKUP(TRIM(E3025&amp;""),'Référentiel Articles'!$A$2:$F$634,2,FALSE),""))</f>
      </c>
      <c r="D3025" s="75">
        <f>IF($E3025="","",IFERROR(VLOOKUP(TRIM(E3025&amp;""),'Référentiel Articles'!$A$2:$F$634,3,FALSE),""))</f>
      </c>
      <c r="E3025" s="74" t="str">
        <v/>
      </c>
      <c r="F3025" s="75">
        <f>IF($E3025="","",IFERROR(VLOOKUP(TRIM(E3025&amp;""),'Référentiel Articles'!$A$2:$F$634,4,FALSE),""))</f>
      </c>
      <c r="G3025" s="76">
        <f>IF($E3025="","",IFERROR(VLOOKUP(TRIM(E3025&amp;""),'Référentiel Articles'!$A$2:$F$634,5,FALSE),""))</f>
      </c>
      <c r="H3025" s="77" t="str">
        <v/>
      </c>
      <c r="I3025" s="76">
        <f>IF($E3025="","",IFERROR(VLOOKUP(TRIM(E3025&amp;""),'Référentiel Articles'!$A$2:$F$634,6,FALSE),""))</f>
      </c>
      <c r="J3025" s="78">
        <f>IF(OR($E3025="",$H3025=""),"",$H3025*$I3025)</f>
      </c>
      <c r="K3025" s="79" t="str">
        <v/>
      </c>
    </row>
    <row r="3026">
      <c r="A3026" s="81" t="str">
        <v/>
      </c>
      <c r="B3026" s="81" t="str">
        <v/>
      </c>
      <c r="C3026" s="83">
        <f>IF($E3026="","",IFERROR(VLOOKUP(TRIM(E3026&amp;""),'Référentiel Articles'!$A$2:$F$634,2,FALSE),""))</f>
      </c>
      <c r="D3026" s="83">
        <f>IF($E3026="","",IFERROR(VLOOKUP(TRIM(E3026&amp;""),'Référentiel Articles'!$A$2:$F$634,3,FALSE),""))</f>
      </c>
      <c r="E3026" s="81" t="str">
        <v/>
      </c>
      <c r="F3026" s="83">
        <f>IF($E3026="","",IFERROR(VLOOKUP(TRIM(E3026&amp;""),'Référentiel Articles'!$A$2:$F$634,4,FALSE),""))</f>
      </c>
      <c r="G3026" s="84">
        <f>IF($E3026="","",IFERROR(VLOOKUP(TRIM(E3026&amp;""),'Référentiel Articles'!$A$2:$F$634,5,FALSE),""))</f>
      </c>
      <c r="H3026" s="85" t="str">
        <v/>
      </c>
      <c r="I3026" s="84">
        <f>IF($E3026="","",IFERROR(VLOOKUP(TRIM(E3026&amp;""),'Référentiel Articles'!$A$2:$F$634,6,FALSE),""))</f>
      </c>
      <c r="J3026" s="90">
        <f>IF(OR($E3026="",$H3026=""),"",$H3026*$I3026)</f>
      </c>
      <c r="K3026" s="87" t="str">
        <v/>
      </c>
    </row>
    <row r="3027">
      <c r="A3027" s="74" t="str">
        <v/>
      </c>
      <c r="B3027" s="74" t="str">
        <v/>
      </c>
      <c r="C3027" s="75">
        <f>IF($E3027="","",IFERROR(VLOOKUP(TRIM(E3027&amp;""),'Référentiel Articles'!$A$2:$F$634,2,FALSE),""))</f>
      </c>
      <c r="D3027" s="75">
        <f>IF($E3027="","",IFERROR(VLOOKUP(TRIM(E3027&amp;""),'Référentiel Articles'!$A$2:$F$634,3,FALSE),""))</f>
      </c>
      <c r="E3027" s="74" t="str">
        <v/>
      </c>
      <c r="F3027" s="75">
        <f>IF($E3027="","",IFERROR(VLOOKUP(TRIM(E3027&amp;""),'Référentiel Articles'!$A$2:$F$634,4,FALSE),""))</f>
      </c>
      <c r="G3027" s="76">
        <f>IF($E3027="","",IFERROR(VLOOKUP(TRIM(E3027&amp;""),'Référentiel Articles'!$A$2:$F$634,5,FALSE),""))</f>
      </c>
      <c r="H3027" s="77" t="str">
        <v/>
      </c>
      <c r="I3027" s="76">
        <f>IF($E3027="","",IFERROR(VLOOKUP(TRIM(E3027&amp;""),'Référentiel Articles'!$A$2:$F$634,6,FALSE),""))</f>
      </c>
      <c r="J3027" s="78">
        <f>IF(OR($E3027="",$H3027=""),"",$H3027*$I3027)</f>
      </c>
      <c r="K3027" s="79" t="str">
        <v/>
      </c>
    </row>
    <row r="3028">
      <c r="A3028" s="81" t="str">
        <v/>
      </c>
      <c r="B3028" s="81" t="str">
        <v/>
      </c>
      <c r="C3028" s="83">
        <f>IF($E3028="","",IFERROR(VLOOKUP(TRIM(E3028&amp;""),'Référentiel Articles'!$A$2:$F$634,2,FALSE),""))</f>
      </c>
      <c r="D3028" s="83">
        <f>IF($E3028="","",IFERROR(VLOOKUP(TRIM(E3028&amp;""),'Référentiel Articles'!$A$2:$F$634,3,FALSE),""))</f>
      </c>
      <c r="E3028" s="81" t="str">
        <v/>
      </c>
      <c r="F3028" s="83">
        <f>IF($E3028="","",IFERROR(VLOOKUP(TRIM(E3028&amp;""),'Référentiel Articles'!$A$2:$F$634,4,FALSE),""))</f>
      </c>
      <c r="G3028" s="84">
        <f>IF($E3028="","",IFERROR(VLOOKUP(TRIM(E3028&amp;""),'Référentiel Articles'!$A$2:$F$634,5,FALSE),""))</f>
      </c>
      <c r="H3028" s="85" t="str">
        <v/>
      </c>
      <c r="I3028" s="84">
        <f>IF($E3028="","",IFERROR(VLOOKUP(TRIM(E3028&amp;""),'Référentiel Articles'!$A$2:$F$634,6,FALSE),""))</f>
      </c>
      <c r="J3028" s="90">
        <f>IF(OR($E3028="",$H3028=""),"",$H3028*$I3028)</f>
      </c>
      <c r="K3028" s="87" t="str">
        <v/>
      </c>
    </row>
    <row r="3029">
      <c r="A3029" s="74" t="str">
        <v/>
      </c>
      <c r="B3029" s="74" t="str">
        <v/>
      </c>
      <c r="C3029" s="75">
        <f>IF($E3029="","",IFERROR(VLOOKUP(TRIM(E3029&amp;""),'Référentiel Articles'!$A$2:$F$634,2,FALSE),""))</f>
      </c>
      <c r="D3029" s="75">
        <f>IF($E3029="","",IFERROR(VLOOKUP(TRIM(E3029&amp;""),'Référentiel Articles'!$A$2:$F$634,3,FALSE),""))</f>
      </c>
      <c r="E3029" s="74" t="str">
        <v/>
      </c>
      <c r="F3029" s="75">
        <f>IF($E3029="","",IFERROR(VLOOKUP(TRIM(E3029&amp;""),'Référentiel Articles'!$A$2:$F$634,4,FALSE),""))</f>
      </c>
      <c r="G3029" s="76">
        <f>IF($E3029="","",IFERROR(VLOOKUP(TRIM(E3029&amp;""),'Référentiel Articles'!$A$2:$F$634,5,FALSE),""))</f>
      </c>
      <c r="H3029" s="77" t="str">
        <v/>
      </c>
      <c r="I3029" s="76">
        <f>IF($E3029="","",IFERROR(VLOOKUP(TRIM(E3029&amp;""),'Référentiel Articles'!$A$2:$F$634,6,FALSE),""))</f>
      </c>
      <c r="J3029" s="78">
        <f>IF(OR($E3029="",$H3029=""),"",$H3029*$I3029)</f>
      </c>
      <c r="K3029" s="79" t="str">
        <v/>
      </c>
    </row>
    <row r="3030">
      <c r="A3030" s="81" t="str">
        <v/>
      </c>
      <c r="B3030" s="81" t="str">
        <v/>
      </c>
      <c r="C3030" s="83">
        <f>IF($E3030="","",IFERROR(VLOOKUP(TRIM(E3030&amp;""),'Référentiel Articles'!$A$2:$F$634,2,FALSE),""))</f>
      </c>
      <c r="D3030" s="83">
        <f>IF($E3030="","",IFERROR(VLOOKUP(TRIM(E3030&amp;""),'Référentiel Articles'!$A$2:$F$634,3,FALSE),""))</f>
      </c>
      <c r="E3030" s="81" t="str">
        <v/>
      </c>
      <c r="F3030" s="83">
        <f>IF($E3030="","",IFERROR(VLOOKUP(TRIM(E3030&amp;""),'Référentiel Articles'!$A$2:$F$634,4,FALSE),""))</f>
      </c>
      <c r="G3030" s="84">
        <f>IF($E3030="","",IFERROR(VLOOKUP(TRIM(E3030&amp;""),'Référentiel Articles'!$A$2:$F$634,5,FALSE),""))</f>
      </c>
      <c r="H3030" s="85" t="str">
        <v/>
      </c>
      <c r="I3030" s="84">
        <f>IF($E3030="","",IFERROR(VLOOKUP(TRIM(E3030&amp;""),'Référentiel Articles'!$A$2:$F$634,6,FALSE),""))</f>
      </c>
      <c r="J3030" s="90">
        <f>IF(OR($E3030="",$H3030=""),"",$H3030*$I3030)</f>
      </c>
      <c r="K3030" s="87" t="str">
        <v/>
      </c>
    </row>
    <row r="3031">
      <c r="A3031" s="74" t="str">
        <v/>
      </c>
      <c r="B3031" s="74" t="str">
        <v/>
      </c>
      <c r="C3031" s="75">
        <f>IF($E3031="","",IFERROR(VLOOKUP(TRIM(E3031&amp;""),'Référentiel Articles'!$A$2:$F$634,2,FALSE),""))</f>
      </c>
      <c r="D3031" s="75">
        <f>IF($E3031="","",IFERROR(VLOOKUP(TRIM(E3031&amp;""),'Référentiel Articles'!$A$2:$F$634,3,FALSE),""))</f>
      </c>
      <c r="E3031" s="74" t="str">
        <v/>
      </c>
      <c r="F3031" s="75">
        <f>IF($E3031="","",IFERROR(VLOOKUP(TRIM(E3031&amp;""),'Référentiel Articles'!$A$2:$F$634,4,FALSE),""))</f>
      </c>
      <c r="G3031" s="76">
        <f>IF($E3031="","",IFERROR(VLOOKUP(TRIM(E3031&amp;""),'Référentiel Articles'!$A$2:$F$634,5,FALSE),""))</f>
      </c>
      <c r="H3031" s="77" t="str">
        <v/>
      </c>
      <c r="I3031" s="76">
        <f>IF($E3031="","",IFERROR(VLOOKUP(TRIM(E3031&amp;""),'Référentiel Articles'!$A$2:$F$634,6,FALSE),""))</f>
      </c>
      <c r="J3031" s="78">
        <f>IF(OR($E3031="",$H3031=""),"",$H3031*$I3031)</f>
      </c>
      <c r="K3031" s="79" t="str">
        <v/>
      </c>
    </row>
    <row r="3032">
      <c r="A3032" s="81" t="str">
        <v/>
      </c>
      <c r="B3032" s="81" t="str">
        <v/>
      </c>
      <c r="C3032" s="83">
        <f>IF($E3032="","",IFERROR(VLOOKUP(TRIM(E3032&amp;""),'Référentiel Articles'!$A$2:$F$634,2,FALSE),""))</f>
      </c>
      <c r="D3032" s="83">
        <f>IF($E3032="","",IFERROR(VLOOKUP(TRIM(E3032&amp;""),'Référentiel Articles'!$A$2:$F$634,3,FALSE),""))</f>
      </c>
      <c r="E3032" s="81" t="str">
        <v/>
      </c>
      <c r="F3032" s="83">
        <f>IF($E3032="","",IFERROR(VLOOKUP(TRIM(E3032&amp;""),'Référentiel Articles'!$A$2:$F$634,4,FALSE),""))</f>
      </c>
      <c r="G3032" s="84">
        <f>IF($E3032="","",IFERROR(VLOOKUP(TRIM(E3032&amp;""),'Référentiel Articles'!$A$2:$F$634,5,FALSE),""))</f>
      </c>
      <c r="H3032" s="85" t="str">
        <v/>
      </c>
      <c r="I3032" s="84">
        <f>IF($E3032="","",IFERROR(VLOOKUP(TRIM(E3032&amp;""),'Référentiel Articles'!$A$2:$F$634,6,FALSE),""))</f>
      </c>
      <c r="J3032" s="90">
        <f>IF(OR($E3032="",$H3032=""),"",$H3032*$I3032)</f>
      </c>
      <c r="K3032" s="87" t="str">
        <v/>
      </c>
    </row>
    <row r="3033">
      <c r="A3033" s="74" t="str">
        <v/>
      </c>
      <c r="B3033" s="74" t="str">
        <v/>
      </c>
      <c r="C3033" s="75">
        <f>IF($E3033="","",IFERROR(VLOOKUP(TRIM(E3033&amp;""),'Référentiel Articles'!$A$2:$F$634,2,FALSE),""))</f>
      </c>
      <c r="D3033" s="75">
        <f>IF($E3033="","",IFERROR(VLOOKUP(TRIM(E3033&amp;""),'Référentiel Articles'!$A$2:$F$634,3,FALSE),""))</f>
      </c>
      <c r="E3033" s="74" t="str">
        <v/>
      </c>
      <c r="F3033" s="75">
        <f>IF($E3033="","",IFERROR(VLOOKUP(TRIM(E3033&amp;""),'Référentiel Articles'!$A$2:$F$634,4,FALSE),""))</f>
      </c>
      <c r="G3033" s="76">
        <f>IF($E3033="","",IFERROR(VLOOKUP(TRIM(E3033&amp;""),'Référentiel Articles'!$A$2:$F$634,5,FALSE),""))</f>
      </c>
      <c r="H3033" s="77" t="str">
        <v/>
      </c>
      <c r="I3033" s="76">
        <f>IF($E3033="","",IFERROR(VLOOKUP(TRIM(E3033&amp;""),'Référentiel Articles'!$A$2:$F$634,6,FALSE),""))</f>
      </c>
      <c r="J3033" s="78">
        <f>IF(OR($E3033="",$H3033=""),"",$H3033*$I3033)</f>
      </c>
      <c r="K3033" s="79" t="str">
        <v/>
      </c>
    </row>
    <row r="3034">
      <c r="A3034" s="81" t="str">
        <v/>
      </c>
      <c r="B3034" s="81" t="str">
        <v/>
      </c>
      <c r="C3034" s="83">
        <f>IF($E3034="","",IFERROR(VLOOKUP(TRIM(E3034&amp;""),'Référentiel Articles'!$A$2:$F$634,2,FALSE),""))</f>
      </c>
      <c r="D3034" s="83">
        <f>IF($E3034="","",IFERROR(VLOOKUP(TRIM(E3034&amp;""),'Référentiel Articles'!$A$2:$F$634,3,FALSE),""))</f>
      </c>
      <c r="E3034" s="81" t="str">
        <v/>
      </c>
      <c r="F3034" s="83">
        <f>IF($E3034="","",IFERROR(VLOOKUP(TRIM(E3034&amp;""),'Référentiel Articles'!$A$2:$F$634,4,FALSE),""))</f>
      </c>
      <c r="G3034" s="84">
        <f>IF($E3034="","",IFERROR(VLOOKUP(TRIM(E3034&amp;""),'Référentiel Articles'!$A$2:$F$634,5,FALSE),""))</f>
      </c>
      <c r="H3034" s="85" t="str">
        <v/>
      </c>
      <c r="I3034" s="84">
        <f>IF($E3034="","",IFERROR(VLOOKUP(TRIM(E3034&amp;""),'Référentiel Articles'!$A$2:$F$634,6,FALSE),""))</f>
      </c>
      <c r="J3034" s="90">
        <f>IF(OR($E3034="",$H3034=""),"",$H3034*$I3034)</f>
      </c>
      <c r="K3034" s="87" t="str">
        <v/>
      </c>
    </row>
    <row r="3035">
      <c r="A3035" s="74" t="str">
        <v/>
      </c>
      <c r="B3035" s="74" t="str">
        <v/>
      </c>
      <c r="C3035" s="75">
        <f>IF($E3035="","",IFERROR(VLOOKUP(TRIM(E3035&amp;""),'Référentiel Articles'!$A$2:$F$634,2,FALSE),""))</f>
      </c>
      <c r="D3035" s="75">
        <f>IF($E3035="","",IFERROR(VLOOKUP(TRIM(E3035&amp;""),'Référentiel Articles'!$A$2:$F$634,3,FALSE),""))</f>
      </c>
      <c r="E3035" s="74" t="str">
        <v/>
      </c>
      <c r="F3035" s="75">
        <f>IF($E3035="","",IFERROR(VLOOKUP(TRIM(E3035&amp;""),'Référentiel Articles'!$A$2:$F$634,4,FALSE),""))</f>
      </c>
      <c r="G3035" s="76">
        <f>IF($E3035="","",IFERROR(VLOOKUP(TRIM(E3035&amp;""),'Référentiel Articles'!$A$2:$F$634,5,FALSE),""))</f>
      </c>
      <c r="H3035" s="77" t="str">
        <v/>
      </c>
      <c r="I3035" s="76">
        <f>IF($E3035="","",IFERROR(VLOOKUP(TRIM(E3035&amp;""),'Référentiel Articles'!$A$2:$F$634,6,FALSE),""))</f>
      </c>
      <c r="J3035" s="78">
        <f>IF(OR($E3035="",$H3035=""),"",$H3035*$I3035)</f>
      </c>
      <c r="K3035" s="79" t="str">
        <v/>
      </c>
    </row>
    <row r="3036">
      <c r="A3036" s="81" t="str">
        <v/>
      </c>
      <c r="B3036" s="81" t="str">
        <v/>
      </c>
      <c r="C3036" s="83">
        <f>IF($E3036="","",IFERROR(VLOOKUP(TRIM(E3036&amp;""),'Référentiel Articles'!$A$2:$F$634,2,FALSE),""))</f>
      </c>
      <c r="D3036" s="83">
        <f>IF($E3036="","",IFERROR(VLOOKUP(TRIM(E3036&amp;""),'Référentiel Articles'!$A$2:$F$634,3,FALSE),""))</f>
      </c>
      <c r="E3036" s="81" t="str">
        <v/>
      </c>
      <c r="F3036" s="83">
        <f>IF($E3036="","",IFERROR(VLOOKUP(TRIM(E3036&amp;""),'Référentiel Articles'!$A$2:$F$634,4,FALSE),""))</f>
      </c>
      <c r="G3036" s="84">
        <f>IF($E3036="","",IFERROR(VLOOKUP(TRIM(E3036&amp;""),'Référentiel Articles'!$A$2:$F$634,5,FALSE),""))</f>
      </c>
      <c r="H3036" s="85" t="str">
        <v/>
      </c>
      <c r="I3036" s="84">
        <f>IF($E3036="","",IFERROR(VLOOKUP(TRIM(E3036&amp;""),'Référentiel Articles'!$A$2:$F$634,6,FALSE),""))</f>
      </c>
      <c r="J3036" s="90">
        <f>IF(OR($E3036="",$H3036=""),"",$H3036*$I3036)</f>
      </c>
      <c r="K3036" s="87" t="str">
        <v/>
      </c>
    </row>
    <row r="3037">
      <c r="A3037" s="74" t="str">
        <v/>
      </c>
      <c r="B3037" s="74" t="str">
        <v/>
      </c>
      <c r="C3037" s="75">
        <f>IF($E3037="","",IFERROR(VLOOKUP(TRIM(E3037&amp;""),'Référentiel Articles'!$A$2:$F$634,2,FALSE),""))</f>
      </c>
      <c r="D3037" s="75">
        <f>IF($E3037="","",IFERROR(VLOOKUP(TRIM(E3037&amp;""),'Référentiel Articles'!$A$2:$F$634,3,FALSE),""))</f>
      </c>
      <c r="E3037" s="74" t="str">
        <v/>
      </c>
      <c r="F3037" s="75">
        <f>IF($E3037="","",IFERROR(VLOOKUP(TRIM(E3037&amp;""),'Référentiel Articles'!$A$2:$F$634,4,FALSE),""))</f>
      </c>
      <c r="G3037" s="76">
        <f>IF($E3037="","",IFERROR(VLOOKUP(TRIM(E3037&amp;""),'Référentiel Articles'!$A$2:$F$634,5,FALSE),""))</f>
      </c>
      <c r="H3037" s="77" t="str">
        <v/>
      </c>
      <c r="I3037" s="76">
        <f>IF($E3037="","",IFERROR(VLOOKUP(TRIM(E3037&amp;""),'Référentiel Articles'!$A$2:$F$634,6,FALSE),""))</f>
      </c>
      <c r="J3037" s="78">
        <f>IF(OR($E3037="",$H3037=""),"",$H3037*$I3037)</f>
      </c>
      <c r="K3037" s="79" t="str">
        <v/>
      </c>
    </row>
    <row r="3038">
      <c r="A3038" s="81" t="str">
        <v/>
      </c>
      <c r="B3038" s="81" t="str">
        <v/>
      </c>
      <c r="C3038" s="83">
        <f>IF($E3038="","",IFERROR(VLOOKUP(TRIM(E3038&amp;""),'Référentiel Articles'!$A$2:$F$634,2,FALSE),""))</f>
      </c>
      <c r="D3038" s="83">
        <f>IF($E3038="","",IFERROR(VLOOKUP(TRIM(E3038&amp;""),'Référentiel Articles'!$A$2:$F$634,3,FALSE),""))</f>
      </c>
      <c r="E3038" s="81" t="str">
        <v/>
      </c>
      <c r="F3038" s="83">
        <f>IF($E3038="","",IFERROR(VLOOKUP(TRIM(E3038&amp;""),'Référentiel Articles'!$A$2:$F$634,4,FALSE),""))</f>
      </c>
      <c r="G3038" s="84">
        <f>IF($E3038="","",IFERROR(VLOOKUP(TRIM(E3038&amp;""),'Référentiel Articles'!$A$2:$F$634,5,FALSE),""))</f>
      </c>
      <c r="H3038" s="85" t="str">
        <v/>
      </c>
      <c r="I3038" s="84">
        <f>IF($E3038="","",IFERROR(VLOOKUP(TRIM(E3038&amp;""),'Référentiel Articles'!$A$2:$F$634,6,FALSE),""))</f>
      </c>
      <c r="J3038" s="90">
        <f>IF(OR($E3038="",$H3038=""),"",$H3038*$I3038)</f>
      </c>
      <c r="K3038" s="87" t="str">
        <v/>
      </c>
    </row>
    <row r="3039">
      <c r="A3039" s="74" t="str">
        <v/>
      </c>
      <c r="B3039" s="74" t="str">
        <v/>
      </c>
      <c r="C3039" s="75">
        <f>IF($E3039="","",IFERROR(VLOOKUP(TRIM(E3039&amp;""),'Référentiel Articles'!$A$2:$F$634,2,FALSE),""))</f>
      </c>
      <c r="D3039" s="75">
        <f>IF($E3039="","",IFERROR(VLOOKUP(TRIM(E3039&amp;""),'Référentiel Articles'!$A$2:$F$634,3,FALSE),""))</f>
      </c>
      <c r="E3039" s="74" t="str">
        <v/>
      </c>
      <c r="F3039" s="75">
        <f>IF($E3039="","",IFERROR(VLOOKUP(TRIM(E3039&amp;""),'Référentiel Articles'!$A$2:$F$634,4,FALSE),""))</f>
      </c>
      <c r="G3039" s="76">
        <f>IF($E3039="","",IFERROR(VLOOKUP(TRIM(E3039&amp;""),'Référentiel Articles'!$A$2:$F$634,5,FALSE),""))</f>
      </c>
      <c r="H3039" s="77" t="str">
        <v/>
      </c>
      <c r="I3039" s="76">
        <f>IF($E3039="","",IFERROR(VLOOKUP(TRIM(E3039&amp;""),'Référentiel Articles'!$A$2:$F$634,6,FALSE),""))</f>
      </c>
      <c r="J3039" s="78">
        <f>IF(OR($E3039="",$H3039=""),"",$H3039*$I3039)</f>
      </c>
      <c r="K3039" s="79" t="str">
        <v/>
      </c>
    </row>
    <row r="3040">
      <c r="A3040" s="81" t="str">
        <v/>
      </c>
      <c r="B3040" s="81" t="str">
        <v/>
      </c>
      <c r="C3040" s="83">
        <f>IF($E3040="","",IFERROR(VLOOKUP(TRIM(E3040&amp;""),'Référentiel Articles'!$A$2:$F$634,2,FALSE),""))</f>
      </c>
      <c r="D3040" s="83">
        <f>IF($E3040="","",IFERROR(VLOOKUP(TRIM(E3040&amp;""),'Référentiel Articles'!$A$2:$F$634,3,FALSE),""))</f>
      </c>
      <c r="E3040" s="81" t="str">
        <v/>
      </c>
      <c r="F3040" s="83">
        <f>IF($E3040="","",IFERROR(VLOOKUP(TRIM(E3040&amp;""),'Référentiel Articles'!$A$2:$F$634,4,FALSE),""))</f>
      </c>
      <c r="G3040" s="84">
        <f>IF($E3040="","",IFERROR(VLOOKUP(TRIM(E3040&amp;""),'Référentiel Articles'!$A$2:$F$634,5,FALSE),""))</f>
      </c>
      <c r="H3040" s="85" t="str">
        <v/>
      </c>
      <c r="I3040" s="84">
        <f>IF($E3040="","",IFERROR(VLOOKUP(TRIM(E3040&amp;""),'Référentiel Articles'!$A$2:$F$634,6,FALSE),""))</f>
      </c>
      <c r="J3040" s="90">
        <f>IF(OR($E3040="",$H3040=""),"",$H3040*$I3040)</f>
      </c>
      <c r="K3040" s="87" t="str">
        <v/>
      </c>
    </row>
    <row r="3041">
      <c r="A3041" s="74" t="str">
        <v/>
      </c>
      <c r="B3041" s="74" t="str">
        <v/>
      </c>
      <c r="C3041" s="75">
        <f>IF($E3041="","",IFERROR(VLOOKUP(TRIM(E3041&amp;""),'Référentiel Articles'!$A$2:$F$634,2,FALSE),""))</f>
      </c>
      <c r="D3041" s="75">
        <f>IF($E3041="","",IFERROR(VLOOKUP(TRIM(E3041&amp;""),'Référentiel Articles'!$A$2:$F$634,3,FALSE),""))</f>
      </c>
      <c r="E3041" s="74" t="str">
        <v/>
      </c>
      <c r="F3041" s="75">
        <f>IF($E3041="","",IFERROR(VLOOKUP(TRIM(E3041&amp;""),'Référentiel Articles'!$A$2:$F$634,4,FALSE),""))</f>
      </c>
      <c r="G3041" s="76">
        <f>IF($E3041="","",IFERROR(VLOOKUP(TRIM(E3041&amp;""),'Référentiel Articles'!$A$2:$F$634,5,FALSE),""))</f>
      </c>
      <c r="H3041" s="77" t="str">
        <v/>
      </c>
      <c r="I3041" s="76">
        <f>IF($E3041="","",IFERROR(VLOOKUP(TRIM(E3041&amp;""),'Référentiel Articles'!$A$2:$F$634,6,FALSE),""))</f>
      </c>
      <c r="J3041" s="78">
        <f>IF(OR($E3041="",$H3041=""),"",$H3041*$I3041)</f>
      </c>
      <c r="K3041" s="79" t="str">
        <v/>
      </c>
    </row>
    <row r="3042">
      <c r="A3042" s="81" t="str">
        <v/>
      </c>
      <c r="B3042" s="81" t="str">
        <v/>
      </c>
      <c r="C3042" s="83">
        <f>IF($E3042="","",IFERROR(VLOOKUP(TRIM(E3042&amp;""),'Référentiel Articles'!$A$2:$F$634,2,FALSE),""))</f>
      </c>
      <c r="D3042" s="83">
        <f>IF($E3042="","",IFERROR(VLOOKUP(TRIM(E3042&amp;""),'Référentiel Articles'!$A$2:$F$634,3,FALSE),""))</f>
      </c>
      <c r="E3042" s="81" t="str">
        <v/>
      </c>
      <c r="F3042" s="83">
        <f>IF($E3042="","",IFERROR(VLOOKUP(TRIM(E3042&amp;""),'Référentiel Articles'!$A$2:$F$634,4,FALSE),""))</f>
      </c>
      <c r="G3042" s="84">
        <f>IF($E3042="","",IFERROR(VLOOKUP(TRIM(E3042&amp;""),'Référentiel Articles'!$A$2:$F$634,5,FALSE),""))</f>
      </c>
      <c r="H3042" s="85" t="str">
        <v/>
      </c>
      <c r="I3042" s="84">
        <f>IF($E3042="","",IFERROR(VLOOKUP(TRIM(E3042&amp;""),'Référentiel Articles'!$A$2:$F$634,6,FALSE),""))</f>
      </c>
      <c r="J3042" s="90">
        <f>IF(OR($E3042="",$H3042=""),"",$H3042*$I3042)</f>
      </c>
      <c r="K3042" s="87" t="str">
        <v/>
      </c>
    </row>
    <row r="3043">
      <c r="A3043" s="74" t="str">
        <v/>
      </c>
      <c r="B3043" s="74" t="str">
        <v/>
      </c>
      <c r="C3043" s="75">
        <f>IF($E3043="","",IFERROR(VLOOKUP(TRIM(E3043&amp;""),'Référentiel Articles'!$A$2:$F$634,2,FALSE),""))</f>
      </c>
      <c r="D3043" s="75">
        <f>IF($E3043="","",IFERROR(VLOOKUP(TRIM(E3043&amp;""),'Référentiel Articles'!$A$2:$F$634,3,FALSE),""))</f>
      </c>
      <c r="E3043" s="74" t="str">
        <v/>
      </c>
      <c r="F3043" s="75">
        <f>IF($E3043="","",IFERROR(VLOOKUP(TRIM(E3043&amp;""),'Référentiel Articles'!$A$2:$F$634,4,FALSE),""))</f>
      </c>
      <c r="G3043" s="76">
        <f>IF($E3043="","",IFERROR(VLOOKUP(TRIM(E3043&amp;""),'Référentiel Articles'!$A$2:$F$634,5,FALSE),""))</f>
      </c>
      <c r="H3043" s="77" t="str">
        <v/>
      </c>
      <c r="I3043" s="76">
        <f>IF($E3043="","",IFERROR(VLOOKUP(TRIM(E3043&amp;""),'Référentiel Articles'!$A$2:$F$634,6,FALSE),""))</f>
      </c>
      <c r="J3043" s="78">
        <f>IF(OR($E3043="",$H3043=""),"",$H3043*$I3043)</f>
      </c>
      <c r="K3043" s="79" t="str">
        <v/>
      </c>
    </row>
    <row r="3044">
      <c r="A3044" s="81" t="str">
        <v/>
      </c>
      <c r="B3044" s="81" t="str">
        <v/>
      </c>
      <c r="C3044" s="83">
        <f>IF($E3044="","",IFERROR(VLOOKUP(TRIM(E3044&amp;""),'Référentiel Articles'!$A$2:$F$634,2,FALSE),""))</f>
      </c>
      <c r="D3044" s="83">
        <f>IF($E3044="","",IFERROR(VLOOKUP(TRIM(E3044&amp;""),'Référentiel Articles'!$A$2:$F$634,3,FALSE),""))</f>
      </c>
      <c r="E3044" s="81" t="str">
        <v/>
      </c>
      <c r="F3044" s="83">
        <f>IF($E3044="","",IFERROR(VLOOKUP(TRIM(E3044&amp;""),'Référentiel Articles'!$A$2:$F$634,4,FALSE),""))</f>
      </c>
      <c r="G3044" s="84">
        <f>IF($E3044="","",IFERROR(VLOOKUP(TRIM(E3044&amp;""),'Référentiel Articles'!$A$2:$F$634,5,FALSE),""))</f>
      </c>
      <c r="H3044" s="85" t="str">
        <v/>
      </c>
      <c r="I3044" s="84">
        <f>IF($E3044="","",IFERROR(VLOOKUP(TRIM(E3044&amp;""),'Référentiel Articles'!$A$2:$F$634,6,FALSE),""))</f>
      </c>
      <c r="J3044" s="90">
        <f>IF(OR($E3044="",$H3044=""),"",$H3044*$I3044)</f>
      </c>
      <c r="K3044" s="87" t="str">
        <v/>
      </c>
    </row>
    <row r="3045">
      <c r="A3045" s="74" t="str">
        <v/>
      </c>
      <c r="B3045" s="74" t="str">
        <v/>
      </c>
      <c r="C3045" s="75">
        <f>IF($E3045="","",IFERROR(VLOOKUP(TRIM(E3045&amp;""),'Référentiel Articles'!$A$2:$F$634,2,FALSE),""))</f>
      </c>
      <c r="D3045" s="75">
        <f>IF($E3045="","",IFERROR(VLOOKUP(TRIM(E3045&amp;""),'Référentiel Articles'!$A$2:$F$634,3,FALSE),""))</f>
      </c>
      <c r="E3045" s="74" t="str">
        <v/>
      </c>
      <c r="F3045" s="75">
        <f>IF($E3045="","",IFERROR(VLOOKUP(TRIM(E3045&amp;""),'Référentiel Articles'!$A$2:$F$634,4,FALSE),""))</f>
      </c>
      <c r="G3045" s="76">
        <f>IF($E3045="","",IFERROR(VLOOKUP(TRIM(E3045&amp;""),'Référentiel Articles'!$A$2:$F$634,5,FALSE),""))</f>
      </c>
      <c r="H3045" s="77" t="str">
        <v/>
      </c>
      <c r="I3045" s="76">
        <f>IF($E3045="","",IFERROR(VLOOKUP(TRIM(E3045&amp;""),'Référentiel Articles'!$A$2:$F$634,6,FALSE),""))</f>
      </c>
      <c r="J3045" s="78">
        <f>IF(OR($E3045="",$H3045=""),"",$H3045*$I3045)</f>
      </c>
      <c r="K3045" s="79" t="str">
        <v/>
      </c>
    </row>
    <row r="3046">
      <c r="A3046" s="81" t="str">
        <v/>
      </c>
      <c r="B3046" s="81" t="str">
        <v/>
      </c>
      <c r="C3046" s="83">
        <f>IF($E3046="","",IFERROR(VLOOKUP(TRIM(E3046&amp;""),'Référentiel Articles'!$A$2:$F$634,2,FALSE),""))</f>
      </c>
      <c r="D3046" s="83">
        <f>IF($E3046="","",IFERROR(VLOOKUP(TRIM(E3046&amp;""),'Référentiel Articles'!$A$2:$F$634,3,FALSE),""))</f>
      </c>
      <c r="E3046" s="81" t="str">
        <v/>
      </c>
      <c r="F3046" s="83">
        <f>IF($E3046="","",IFERROR(VLOOKUP(TRIM(E3046&amp;""),'Référentiel Articles'!$A$2:$F$634,4,FALSE),""))</f>
      </c>
      <c r="G3046" s="84">
        <f>IF($E3046="","",IFERROR(VLOOKUP(TRIM(E3046&amp;""),'Référentiel Articles'!$A$2:$F$634,5,FALSE),""))</f>
      </c>
      <c r="H3046" s="85" t="str">
        <v/>
      </c>
      <c r="I3046" s="84">
        <f>IF($E3046="","",IFERROR(VLOOKUP(TRIM(E3046&amp;""),'Référentiel Articles'!$A$2:$F$634,6,FALSE),""))</f>
      </c>
      <c r="J3046" s="90">
        <f>IF(OR($E3046="",$H3046=""),"",$H3046*$I3046)</f>
      </c>
      <c r="K3046" s="87" t="str">
        <v/>
      </c>
    </row>
    <row r="3047">
      <c r="A3047" s="74" t="str">
        <v/>
      </c>
      <c r="B3047" s="74" t="str">
        <v/>
      </c>
      <c r="C3047" s="75">
        <f>IF($E3047="","",IFERROR(VLOOKUP(TRIM(E3047&amp;""),'Référentiel Articles'!$A$2:$F$634,2,FALSE),""))</f>
      </c>
      <c r="D3047" s="75">
        <f>IF($E3047="","",IFERROR(VLOOKUP(TRIM(E3047&amp;""),'Référentiel Articles'!$A$2:$F$634,3,FALSE),""))</f>
      </c>
      <c r="E3047" s="74" t="str">
        <v/>
      </c>
      <c r="F3047" s="75">
        <f>IF($E3047="","",IFERROR(VLOOKUP(TRIM(E3047&amp;""),'Référentiel Articles'!$A$2:$F$634,4,FALSE),""))</f>
      </c>
      <c r="G3047" s="76">
        <f>IF($E3047="","",IFERROR(VLOOKUP(TRIM(E3047&amp;""),'Référentiel Articles'!$A$2:$F$634,5,FALSE),""))</f>
      </c>
      <c r="H3047" s="77" t="str">
        <v/>
      </c>
      <c r="I3047" s="76">
        <f>IF($E3047="","",IFERROR(VLOOKUP(TRIM(E3047&amp;""),'Référentiel Articles'!$A$2:$F$634,6,FALSE),""))</f>
      </c>
      <c r="J3047" s="78">
        <f>IF(OR($E3047="",$H3047=""),"",$H3047*$I3047)</f>
      </c>
      <c r="K3047" s="79" t="str">
        <v/>
      </c>
    </row>
    <row r="3048">
      <c r="A3048" s="81" t="str">
        <v/>
      </c>
      <c r="B3048" s="81" t="str">
        <v/>
      </c>
      <c r="C3048" s="83">
        <f>IF($E3048="","",IFERROR(VLOOKUP(TRIM(E3048&amp;""),'Référentiel Articles'!$A$2:$F$634,2,FALSE),""))</f>
      </c>
      <c r="D3048" s="83">
        <f>IF($E3048="","",IFERROR(VLOOKUP(TRIM(E3048&amp;""),'Référentiel Articles'!$A$2:$F$634,3,FALSE),""))</f>
      </c>
      <c r="E3048" s="81" t="str">
        <v/>
      </c>
      <c r="F3048" s="83">
        <f>IF($E3048="","",IFERROR(VLOOKUP(TRIM(E3048&amp;""),'Référentiel Articles'!$A$2:$F$634,4,FALSE),""))</f>
      </c>
      <c r="G3048" s="84">
        <f>IF($E3048="","",IFERROR(VLOOKUP(TRIM(E3048&amp;""),'Référentiel Articles'!$A$2:$F$634,5,FALSE),""))</f>
      </c>
      <c r="H3048" s="85" t="str">
        <v/>
      </c>
      <c r="I3048" s="84">
        <f>IF($E3048="","",IFERROR(VLOOKUP(TRIM(E3048&amp;""),'Référentiel Articles'!$A$2:$F$634,6,FALSE),""))</f>
      </c>
      <c r="J3048" s="90">
        <f>IF(OR($E3048="",$H3048=""),"",$H3048*$I3048)</f>
      </c>
      <c r="K3048" s="87" t="str">
        <v/>
      </c>
    </row>
    <row r="3049">
      <c r="A3049" s="74" t="str">
        <v/>
      </c>
      <c r="B3049" s="74" t="str">
        <v/>
      </c>
      <c r="C3049" s="75">
        <f>IF($E3049="","",IFERROR(VLOOKUP(TRIM(E3049&amp;""),'Référentiel Articles'!$A$2:$F$634,2,FALSE),""))</f>
      </c>
      <c r="D3049" s="75">
        <f>IF($E3049="","",IFERROR(VLOOKUP(TRIM(E3049&amp;""),'Référentiel Articles'!$A$2:$F$634,3,FALSE),""))</f>
      </c>
      <c r="E3049" s="74" t="str">
        <v/>
      </c>
      <c r="F3049" s="75">
        <f>IF($E3049="","",IFERROR(VLOOKUP(TRIM(E3049&amp;""),'Référentiel Articles'!$A$2:$F$634,4,FALSE),""))</f>
      </c>
      <c r="G3049" s="76">
        <f>IF($E3049="","",IFERROR(VLOOKUP(TRIM(E3049&amp;""),'Référentiel Articles'!$A$2:$F$634,5,FALSE),""))</f>
      </c>
      <c r="H3049" s="77" t="str">
        <v/>
      </c>
      <c r="I3049" s="76">
        <f>IF($E3049="","",IFERROR(VLOOKUP(TRIM(E3049&amp;""),'Référentiel Articles'!$A$2:$F$634,6,FALSE),""))</f>
      </c>
      <c r="J3049" s="78">
        <f>IF(OR($E3049="",$H3049=""),"",$H3049*$I3049)</f>
      </c>
      <c r="K3049" s="79" t="str">
        <v/>
      </c>
    </row>
    <row r="3050">
      <c r="A3050" s="81" t="str">
        <v/>
      </c>
      <c r="B3050" s="81" t="str">
        <v/>
      </c>
      <c r="C3050" s="83">
        <f>IF($E3050="","",IFERROR(VLOOKUP(TRIM(E3050&amp;""),'Référentiel Articles'!$A$2:$F$634,2,FALSE),""))</f>
      </c>
      <c r="D3050" s="83">
        <f>IF($E3050="","",IFERROR(VLOOKUP(TRIM(E3050&amp;""),'Référentiel Articles'!$A$2:$F$634,3,FALSE),""))</f>
      </c>
      <c r="E3050" s="81" t="str">
        <v/>
      </c>
      <c r="F3050" s="83">
        <f>IF($E3050="","",IFERROR(VLOOKUP(TRIM(E3050&amp;""),'Référentiel Articles'!$A$2:$F$634,4,FALSE),""))</f>
      </c>
      <c r="G3050" s="84">
        <f>IF($E3050="","",IFERROR(VLOOKUP(TRIM(E3050&amp;""),'Référentiel Articles'!$A$2:$F$634,5,FALSE),""))</f>
      </c>
      <c r="H3050" s="85" t="str">
        <v/>
      </c>
      <c r="I3050" s="84">
        <f>IF($E3050="","",IFERROR(VLOOKUP(TRIM(E3050&amp;""),'Référentiel Articles'!$A$2:$F$634,6,FALSE),""))</f>
      </c>
      <c r="J3050" s="90">
        <f>IF(OR($E3050="",$H3050=""),"",$H3050*$I3050)</f>
      </c>
      <c r="K3050" s="87" t="str">
        <v/>
      </c>
    </row>
    <row r="3051">
      <c r="A3051" s="74" t="str">
        <v/>
      </c>
      <c r="B3051" s="74" t="str">
        <v/>
      </c>
      <c r="C3051" s="75">
        <f>IF($E3051="","",IFERROR(VLOOKUP(TRIM(E3051&amp;""),'Référentiel Articles'!$A$2:$F$634,2,FALSE),""))</f>
      </c>
      <c r="D3051" s="75">
        <f>IF($E3051="","",IFERROR(VLOOKUP(TRIM(E3051&amp;""),'Référentiel Articles'!$A$2:$F$634,3,FALSE),""))</f>
      </c>
      <c r="E3051" s="74" t="str">
        <v/>
      </c>
      <c r="F3051" s="75">
        <f>IF($E3051="","",IFERROR(VLOOKUP(TRIM(E3051&amp;""),'Référentiel Articles'!$A$2:$F$634,4,FALSE),""))</f>
      </c>
      <c r="G3051" s="76">
        <f>IF($E3051="","",IFERROR(VLOOKUP(TRIM(E3051&amp;""),'Référentiel Articles'!$A$2:$F$634,5,FALSE),""))</f>
      </c>
      <c r="H3051" s="77" t="str">
        <v/>
      </c>
      <c r="I3051" s="76">
        <f>IF($E3051="","",IFERROR(VLOOKUP(TRIM(E3051&amp;""),'Référentiel Articles'!$A$2:$F$634,6,FALSE),""))</f>
      </c>
      <c r="J3051" s="78">
        <f>IF(OR($E3051="",$H3051=""),"",$H3051*$I3051)</f>
      </c>
      <c r="K3051" s="79" t="str">
        <v/>
      </c>
    </row>
    <row r="3052">
      <c r="A3052" s="81" t="str">
        <v/>
      </c>
      <c r="B3052" s="81" t="str">
        <v/>
      </c>
      <c r="C3052" s="83">
        <f>IF($E3052="","",IFERROR(VLOOKUP(TRIM(E3052&amp;""),'Référentiel Articles'!$A$2:$F$634,2,FALSE),""))</f>
      </c>
      <c r="D3052" s="83">
        <f>IF($E3052="","",IFERROR(VLOOKUP(TRIM(E3052&amp;""),'Référentiel Articles'!$A$2:$F$634,3,FALSE),""))</f>
      </c>
      <c r="E3052" s="81" t="str">
        <v/>
      </c>
      <c r="F3052" s="83">
        <f>IF($E3052="","",IFERROR(VLOOKUP(TRIM(E3052&amp;""),'Référentiel Articles'!$A$2:$F$634,4,FALSE),""))</f>
      </c>
      <c r="G3052" s="84">
        <f>IF($E3052="","",IFERROR(VLOOKUP(TRIM(E3052&amp;""),'Référentiel Articles'!$A$2:$F$634,5,FALSE),""))</f>
      </c>
      <c r="H3052" s="85" t="str">
        <v/>
      </c>
      <c r="I3052" s="84">
        <f>IF($E3052="","",IFERROR(VLOOKUP(TRIM(E3052&amp;""),'Référentiel Articles'!$A$2:$F$634,6,FALSE),""))</f>
      </c>
      <c r="J3052" s="90">
        <f>IF(OR($E3052="",$H3052=""),"",$H3052*$I3052)</f>
      </c>
      <c r="K3052" s="87" t="str">
        <v/>
      </c>
    </row>
    <row r="3053">
      <c r="A3053" s="74" t="str">
        <v/>
      </c>
      <c r="B3053" s="74" t="str">
        <v/>
      </c>
      <c r="C3053" s="75">
        <f>IF($E3053="","",IFERROR(VLOOKUP(TRIM(E3053&amp;""),'Référentiel Articles'!$A$2:$F$634,2,FALSE),""))</f>
      </c>
      <c r="D3053" s="75">
        <f>IF($E3053="","",IFERROR(VLOOKUP(TRIM(E3053&amp;""),'Référentiel Articles'!$A$2:$F$634,3,FALSE),""))</f>
      </c>
      <c r="E3053" s="74" t="str">
        <v/>
      </c>
      <c r="F3053" s="75">
        <f>IF($E3053="","",IFERROR(VLOOKUP(TRIM(E3053&amp;""),'Référentiel Articles'!$A$2:$F$634,4,FALSE),""))</f>
      </c>
      <c r="G3053" s="76">
        <f>IF($E3053="","",IFERROR(VLOOKUP(TRIM(E3053&amp;""),'Référentiel Articles'!$A$2:$F$634,5,FALSE),""))</f>
      </c>
      <c r="H3053" s="77" t="str">
        <v/>
      </c>
      <c r="I3053" s="76">
        <f>IF($E3053="","",IFERROR(VLOOKUP(TRIM(E3053&amp;""),'Référentiel Articles'!$A$2:$F$634,6,FALSE),""))</f>
      </c>
      <c r="J3053" s="78">
        <f>IF(OR($E3053="",$H3053=""),"",$H3053*$I3053)</f>
      </c>
      <c r="K3053" s="79" t="str">
        <v/>
      </c>
    </row>
    <row r="3054">
      <c r="A3054" s="81" t="str">
        <v/>
      </c>
      <c r="B3054" s="81" t="str">
        <v/>
      </c>
      <c r="C3054" s="83">
        <f>IF($E3054="","",IFERROR(VLOOKUP(TRIM(E3054&amp;""),'Référentiel Articles'!$A$2:$F$634,2,FALSE),""))</f>
      </c>
      <c r="D3054" s="83">
        <f>IF($E3054="","",IFERROR(VLOOKUP(TRIM(E3054&amp;""),'Référentiel Articles'!$A$2:$F$634,3,FALSE),""))</f>
      </c>
      <c r="E3054" s="81" t="str">
        <v/>
      </c>
      <c r="F3054" s="83">
        <f>IF($E3054="","",IFERROR(VLOOKUP(TRIM(E3054&amp;""),'Référentiel Articles'!$A$2:$F$634,4,FALSE),""))</f>
      </c>
      <c r="G3054" s="84">
        <f>IF($E3054="","",IFERROR(VLOOKUP(TRIM(E3054&amp;""),'Référentiel Articles'!$A$2:$F$634,5,FALSE),""))</f>
      </c>
      <c r="H3054" s="85" t="str">
        <v/>
      </c>
      <c r="I3054" s="84">
        <f>IF($E3054="","",IFERROR(VLOOKUP(TRIM(E3054&amp;""),'Référentiel Articles'!$A$2:$F$634,6,FALSE),""))</f>
      </c>
      <c r="J3054" s="90">
        <f>IF(OR($E3054="",$H3054=""),"",$H3054*$I3054)</f>
      </c>
      <c r="K3054" s="87" t="str">
        <v/>
      </c>
    </row>
    <row r="3055">
      <c r="A3055" s="74" t="str">
        <v/>
      </c>
      <c r="B3055" s="74" t="str">
        <v/>
      </c>
      <c r="C3055" s="75">
        <f>IF($E3055="","",IFERROR(VLOOKUP(TRIM(E3055&amp;""),'Référentiel Articles'!$A$2:$F$634,2,FALSE),""))</f>
      </c>
      <c r="D3055" s="75">
        <f>IF($E3055="","",IFERROR(VLOOKUP(TRIM(E3055&amp;""),'Référentiel Articles'!$A$2:$F$634,3,FALSE),""))</f>
      </c>
      <c r="E3055" s="74" t="str">
        <v/>
      </c>
      <c r="F3055" s="75">
        <f>IF($E3055="","",IFERROR(VLOOKUP(TRIM(E3055&amp;""),'Référentiel Articles'!$A$2:$F$634,4,FALSE),""))</f>
      </c>
      <c r="G3055" s="76">
        <f>IF($E3055="","",IFERROR(VLOOKUP(TRIM(E3055&amp;""),'Référentiel Articles'!$A$2:$F$634,5,FALSE),""))</f>
      </c>
      <c r="H3055" s="77" t="str">
        <v/>
      </c>
      <c r="I3055" s="76">
        <f>IF($E3055="","",IFERROR(VLOOKUP(TRIM(E3055&amp;""),'Référentiel Articles'!$A$2:$F$634,6,FALSE),""))</f>
      </c>
      <c r="J3055" s="78">
        <f>IF(OR($E3055="",$H3055=""),"",$H3055*$I3055)</f>
      </c>
      <c r="K3055" s="79" t="str">
        <v/>
      </c>
    </row>
    <row r="3056">
      <c r="A3056" s="81" t="str">
        <v/>
      </c>
      <c r="B3056" s="81" t="str">
        <v/>
      </c>
      <c r="C3056" s="83">
        <f>IF($E3056="","",IFERROR(VLOOKUP(TRIM(E3056&amp;""),'Référentiel Articles'!$A$2:$F$634,2,FALSE),""))</f>
      </c>
      <c r="D3056" s="83">
        <f>IF($E3056="","",IFERROR(VLOOKUP(TRIM(E3056&amp;""),'Référentiel Articles'!$A$2:$F$634,3,FALSE),""))</f>
      </c>
      <c r="E3056" s="81" t="str">
        <v/>
      </c>
      <c r="F3056" s="83">
        <f>IF($E3056="","",IFERROR(VLOOKUP(TRIM(E3056&amp;""),'Référentiel Articles'!$A$2:$F$634,4,FALSE),""))</f>
      </c>
      <c r="G3056" s="84">
        <f>IF($E3056="","",IFERROR(VLOOKUP(TRIM(E3056&amp;""),'Référentiel Articles'!$A$2:$F$634,5,FALSE),""))</f>
      </c>
      <c r="H3056" s="85" t="str">
        <v/>
      </c>
      <c r="I3056" s="84">
        <f>IF($E3056="","",IFERROR(VLOOKUP(TRIM(E3056&amp;""),'Référentiel Articles'!$A$2:$F$634,6,FALSE),""))</f>
      </c>
      <c r="J3056" s="90">
        <f>IF(OR($E3056="",$H3056=""),"",$H3056*$I3056)</f>
      </c>
      <c r="K3056" s="87" t="str">
        <v/>
      </c>
    </row>
    <row r="3057">
      <c r="A3057" s="74" t="str">
        <v/>
      </c>
      <c r="B3057" s="74" t="str">
        <v/>
      </c>
      <c r="C3057" s="75">
        <f>IF($E3057="","",IFERROR(VLOOKUP(TRIM(E3057&amp;""),'Référentiel Articles'!$A$2:$F$634,2,FALSE),""))</f>
      </c>
      <c r="D3057" s="75">
        <f>IF($E3057="","",IFERROR(VLOOKUP(TRIM(E3057&amp;""),'Référentiel Articles'!$A$2:$F$634,3,FALSE),""))</f>
      </c>
      <c r="E3057" s="74" t="str">
        <v/>
      </c>
      <c r="F3057" s="75">
        <f>IF($E3057="","",IFERROR(VLOOKUP(TRIM(E3057&amp;""),'Référentiel Articles'!$A$2:$F$634,4,FALSE),""))</f>
      </c>
      <c r="G3057" s="76">
        <f>IF($E3057="","",IFERROR(VLOOKUP(TRIM(E3057&amp;""),'Référentiel Articles'!$A$2:$F$634,5,FALSE),""))</f>
      </c>
      <c r="H3057" s="77" t="str">
        <v/>
      </c>
      <c r="I3057" s="76">
        <f>IF($E3057="","",IFERROR(VLOOKUP(TRIM(E3057&amp;""),'Référentiel Articles'!$A$2:$F$634,6,FALSE),""))</f>
      </c>
      <c r="J3057" s="78">
        <f>IF(OR($E3057="",$H3057=""),"",$H3057*$I3057)</f>
      </c>
      <c r="K3057" s="79" t="str">
        <v/>
      </c>
    </row>
    <row r="3058">
      <c r="A3058" s="81" t="str">
        <v/>
      </c>
      <c r="B3058" s="81" t="str">
        <v/>
      </c>
      <c r="C3058" s="83">
        <f>IF($E3058="","",IFERROR(VLOOKUP(TRIM(E3058&amp;""),'Référentiel Articles'!$A$2:$F$634,2,FALSE),""))</f>
      </c>
      <c r="D3058" s="83">
        <f>IF($E3058="","",IFERROR(VLOOKUP(TRIM(E3058&amp;""),'Référentiel Articles'!$A$2:$F$634,3,FALSE),""))</f>
      </c>
      <c r="E3058" s="81" t="str">
        <v/>
      </c>
      <c r="F3058" s="83">
        <f>IF($E3058="","",IFERROR(VLOOKUP(TRIM(E3058&amp;""),'Référentiel Articles'!$A$2:$F$634,4,FALSE),""))</f>
      </c>
      <c r="G3058" s="84">
        <f>IF($E3058="","",IFERROR(VLOOKUP(TRIM(E3058&amp;""),'Référentiel Articles'!$A$2:$F$634,5,FALSE),""))</f>
      </c>
      <c r="H3058" s="85" t="str">
        <v/>
      </c>
      <c r="I3058" s="84">
        <f>IF($E3058="","",IFERROR(VLOOKUP(TRIM(E3058&amp;""),'Référentiel Articles'!$A$2:$F$634,6,FALSE),""))</f>
      </c>
      <c r="J3058" s="90">
        <f>IF(OR($E3058="",$H3058=""),"",$H3058*$I3058)</f>
      </c>
      <c r="K3058" s="87" t="str">
        <v/>
      </c>
    </row>
    <row r="3059">
      <c r="A3059" s="74" t="str">
        <v/>
      </c>
      <c r="B3059" s="74" t="str">
        <v/>
      </c>
      <c r="C3059" s="75">
        <f>IF($E3059="","",IFERROR(VLOOKUP(TRIM(E3059&amp;""),'Référentiel Articles'!$A$2:$F$634,2,FALSE),""))</f>
      </c>
      <c r="D3059" s="75">
        <f>IF($E3059="","",IFERROR(VLOOKUP(TRIM(E3059&amp;""),'Référentiel Articles'!$A$2:$F$634,3,FALSE),""))</f>
      </c>
      <c r="E3059" s="74" t="str">
        <v/>
      </c>
      <c r="F3059" s="75">
        <f>IF($E3059="","",IFERROR(VLOOKUP(TRIM(E3059&amp;""),'Référentiel Articles'!$A$2:$F$634,4,FALSE),""))</f>
      </c>
      <c r="G3059" s="76">
        <f>IF($E3059="","",IFERROR(VLOOKUP(TRIM(E3059&amp;""),'Référentiel Articles'!$A$2:$F$634,5,FALSE),""))</f>
      </c>
      <c r="H3059" s="77" t="str">
        <v/>
      </c>
      <c r="I3059" s="76">
        <f>IF($E3059="","",IFERROR(VLOOKUP(TRIM(E3059&amp;""),'Référentiel Articles'!$A$2:$F$634,6,FALSE),""))</f>
      </c>
      <c r="J3059" s="78">
        <f>IF(OR($E3059="",$H3059=""),"",$H3059*$I3059)</f>
      </c>
      <c r="K3059" s="79" t="str">
        <v/>
      </c>
    </row>
    <row r="3060">
      <c r="A3060" s="81" t="str">
        <v/>
      </c>
      <c r="B3060" s="81" t="str">
        <v/>
      </c>
      <c r="C3060" s="83">
        <f>IF($E3060="","",IFERROR(VLOOKUP(TRIM(E3060&amp;""),'Référentiel Articles'!$A$2:$F$634,2,FALSE),""))</f>
      </c>
      <c r="D3060" s="83">
        <f>IF($E3060="","",IFERROR(VLOOKUP(TRIM(E3060&amp;""),'Référentiel Articles'!$A$2:$F$634,3,FALSE),""))</f>
      </c>
      <c r="E3060" s="81" t="str">
        <v/>
      </c>
      <c r="F3060" s="83">
        <f>IF($E3060="","",IFERROR(VLOOKUP(TRIM(E3060&amp;""),'Référentiel Articles'!$A$2:$F$634,4,FALSE),""))</f>
      </c>
      <c r="G3060" s="84">
        <f>IF($E3060="","",IFERROR(VLOOKUP(TRIM(E3060&amp;""),'Référentiel Articles'!$A$2:$F$634,5,FALSE),""))</f>
      </c>
      <c r="H3060" s="85" t="str">
        <v/>
      </c>
      <c r="I3060" s="84">
        <f>IF($E3060="","",IFERROR(VLOOKUP(TRIM(E3060&amp;""),'Référentiel Articles'!$A$2:$F$634,6,FALSE),""))</f>
      </c>
      <c r="J3060" s="90">
        <f>IF(OR($E3060="",$H3060=""),"",$H3060*$I3060)</f>
      </c>
      <c r="K3060" s="87" t="str">
        <v/>
      </c>
    </row>
    <row r="3061">
      <c r="A3061" s="74" t="str">
        <v/>
      </c>
      <c r="B3061" s="74" t="str">
        <v/>
      </c>
      <c r="C3061" s="75">
        <f>IF($E3061="","",IFERROR(VLOOKUP(TRIM(E3061&amp;""),'Référentiel Articles'!$A$2:$F$634,2,FALSE),""))</f>
      </c>
      <c r="D3061" s="75">
        <f>IF($E3061="","",IFERROR(VLOOKUP(TRIM(E3061&amp;""),'Référentiel Articles'!$A$2:$F$634,3,FALSE),""))</f>
      </c>
      <c r="E3061" s="74" t="str">
        <v/>
      </c>
      <c r="F3061" s="75">
        <f>IF($E3061="","",IFERROR(VLOOKUP(TRIM(E3061&amp;""),'Référentiel Articles'!$A$2:$F$634,4,FALSE),""))</f>
      </c>
      <c r="G3061" s="76">
        <f>IF($E3061="","",IFERROR(VLOOKUP(TRIM(E3061&amp;""),'Référentiel Articles'!$A$2:$F$634,5,FALSE),""))</f>
      </c>
      <c r="H3061" s="77" t="str">
        <v/>
      </c>
      <c r="I3061" s="76">
        <f>IF($E3061="","",IFERROR(VLOOKUP(TRIM(E3061&amp;""),'Référentiel Articles'!$A$2:$F$634,6,FALSE),""))</f>
      </c>
      <c r="J3061" s="78">
        <f>IF(OR($E3061="",$H3061=""),"",$H3061*$I3061)</f>
      </c>
      <c r="K3061" s="79" t="str">
        <v/>
      </c>
    </row>
    <row r="3062">
      <c r="A3062" s="81" t="str">
        <v/>
      </c>
      <c r="B3062" s="81" t="str">
        <v/>
      </c>
      <c r="C3062" s="83">
        <f>IF($E3062="","",IFERROR(VLOOKUP(TRIM(E3062&amp;""),'Référentiel Articles'!$A$2:$F$634,2,FALSE),""))</f>
      </c>
      <c r="D3062" s="83">
        <f>IF($E3062="","",IFERROR(VLOOKUP(TRIM(E3062&amp;""),'Référentiel Articles'!$A$2:$F$634,3,FALSE),""))</f>
      </c>
      <c r="E3062" s="81" t="str">
        <v/>
      </c>
      <c r="F3062" s="83">
        <f>IF($E3062="","",IFERROR(VLOOKUP(TRIM(E3062&amp;""),'Référentiel Articles'!$A$2:$F$634,4,FALSE),""))</f>
      </c>
      <c r="G3062" s="84">
        <f>IF($E3062="","",IFERROR(VLOOKUP(TRIM(E3062&amp;""),'Référentiel Articles'!$A$2:$F$634,5,FALSE),""))</f>
      </c>
      <c r="H3062" s="85" t="str">
        <v/>
      </c>
      <c r="I3062" s="84">
        <f>IF($E3062="","",IFERROR(VLOOKUP(TRIM(E3062&amp;""),'Référentiel Articles'!$A$2:$F$634,6,FALSE),""))</f>
      </c>
      <c r="J3062" s="90">
        <f>IF(OR($E3062="",$H3062=""),"",$H3062*$I3062)</f>
      </c>
      <c r="K3062" s="87" t="str">
        <v/>
      </c>
    </row>
    <row r="3063">
      <c r="A3063" s="74" t="str">
        <v/>
      </c>
      <c r="B3063" s="74" t="str">
        <v/>
      </c>
      <c r="C3063" s="75">
        <f>IF($E3063="","",IFERROR(VLOOKUP(TRIM(E3063&amp;""),'Référentiel Articles'!$A$2:$F$634,2,FALSE),""))</f>
      </c>
      <c r="D3063" s="75">
        <f>IF($E3063="","",IFERROR(VLOOKUP(TRIM(E3063&amp;""),'Référentiel Articles'!$A$2:$F$634,3,FALSE),""))</f>
      </c>
      <c r="E3063" s="74" t="str">
        <v/>
      </c>
      <c r="F3063" s="75">
        <f>IF($E3063="","",IFERROR(VLOOKUP(TRIM(E3063&amp;""),'Référentiel Articles'!$A$2:$F$634,4,FALSE),""))</f>
      </c>
      <c r="G3063" s="76">
        <f>IF($E3063="","",IFERROR(VLOOKUP(TRIM(E3063&amp;""),'Référentiel Articles'!$A$2:$F$634,5,FALSE),""))</f>
      </c>
      <c r="H3063" s="77" t="str">
        <v/>
      </c>
      <c r="I3063" s="76">
        <f>IF($E3063="","",IFERROR(VLOOKUP(TRIM(E3063&amp;""),'Référentiel Articles'!$A$2:$F$634,6,FALSE),""))</f>
      </c>
      <c r="J3063" s="78">
        <f>IF(OR($E3063="",$H3063=""),"",$H3063*$I3063)</f>
      </c>
      <c r="K3063" s="79" t="str">
        <v/>
      </c>
    </row>
    <row r="3064">
      <c r="A3064" s="81" t="str">
        <v/>
      </c>
      <c r="B3064" s="81" t="str">
        <v/>
      </c>
      <c r="C3064" s="83">
        <f>IF($E3064="","",IFERROR(VLOOKUP(TRIM(E3064&amp;""),'Référentiel Articles'!$A$2:$F$634,2,FALSE),""))</f>
      </c>
      <c r="D3064" s="83">
        <f>IF($E3064="","",IFERROR(VLOOKUP(TRIM(E3064&amp;""),'Référentiel Articles'!$A$2:$F$634,3,FALSE),""))</f>
      </c>
      <c r="E3064" s="81" t="str">
        <v/>
      </c>
      <c r="F3064" s="83">
        <f>IF($E3064="","",IFERROR(VLOOKUP(TRIM(E3064&amp;""),'Référentiel Articles'!$A$2:$F$634,4,FALSE),""))</f>
      </c>
      <c r="G3064" s="84">
        <f>IF($E3064="","",IFERROR(VLOOKUP(TRIM(E3064&amp;""),'Référentiel Articles'!$A$2:$F$634,5,FALSE),""))</f>
      </c>
      <c r="H3064" s="85" t="str">
        <v/>
      </c>
      <c r="I3064" s="84">
        <f>IF($E3064="","",IFERROR(VLOOKUP(TRIM(E3064&amp;""),'Référentiel Articles'!$A$2:$F$634,6,FALSE),""))</f>
      </c>
      <c r="J3064" s="90">
        <f>IF(OR($E3064="",$H3064=""),"",$H3064*$I3064)</f>
      </c>
      <c r="K3064" s="87" t="str">
        <v/>
      </c>
    </row>
    <row r="3065">
      <c r="A3065" s="74" t="str">
        <v/>
      </c>
      <c r="B3065" s="74" t="str">
        <v/>
      </c>
      <c r="C3065" s="75">
        <f>IF($E3065="","",IFERROR(VLOOKUP(TRIM(E3065&amp;""),'Référentiel Articles'!$A$2:$F$634,2,FALSE),""))</f>
      </c>
      <c r="D3065" s="75">
        <f>IF($E3065="","",IFERROR(VLOOKUP(TRIM(E3065&amp;""),'Référentiel Articles'!$A$2:$F$634,3,FALSE),""))</f>
      </c>
      <c r="E3065" s="74" t="str">
        <v/>
      </c>
      <c r="F3065" s="75">
        <f>IF($E3065="","",IFERROR(VLOOKUP(TRIM(E3065&amp;""),'Référentiel Articles'!$A$2:$F$634,4,FALSE),""))</f>
      </c>
      <c r="G3065" s="76">
        <f>IF($E3065="","",IFERROR(VLOOKUP(TRIM(E3065&amp;""),'Référentiel Articles'!$A$2:$F$634,5,FALSE),""))</f>
      </c>
      <c r="H3065" s="77" t="str">
        <v/>
      </c>
      <c r="I3065" s="76">
        <f>IF($E3065="","",IFERROR(VLOOKUP(TRIM(E3065&amp;""),'Référentiel Articles'!$A$2:$F$634,6,FALSE),""))</f>
      </c>
      <c r="J3065" s="78">
        <f>IF(OR($E3065="",$H3065=""),"",$H3065*$I3065)</f>
      </c>
      <c r="K3065" s="79" t="str">
        <v/>
      </c>
    </row>
    <row r="3066">
      <c r="A3066" s="81" t="str">
        <v/>
      </c>
      <c r="B3066" s="81" t="str">
        <v/>
      </c>
      <c r="C3066" s="83">
        <f>IF($E3066="","",IFERROR(VLOOKUP(TRIM(E3066&amp;""),'Référentiel Articles'!$A$2:$F$634,2,FALSE),""))</f>
      </c>
      <c r="D3066" s="83">
        <f>IF($E3066="","",IFERROR(VLOOKUP(TRIM(E3066&amp;""),'Référentiel Articles'!$A$2:$F$634,3,FALSE),""))</f>
      </c>
      <c r="E3066" s="81" t="str">
        <v/>
      </c>
      <c r="F3066" s="83">
        <f>IF($E3066="","",IFERROR(VLOOKUP(TRIM(E3066&amp;""),'Référentiel Articles'!$A$2:$F$634,4,FALSE),""))</f>
      </c>
      <c r="G3066" s="84">
        <f>IF($E3066="","",IFERROR(VLOOKUP(TRIM(E3066&amp;""),'Référentiel Articles'!$A$2:$F$634,5,FALSE),""))</f>
      </c>
      <c r="H3066" s="85" t="str">
        <v/>
      </c>
      <c r="I3066" s="84">
        <f>IF($E3066="","",IFERROR(VLOOKUP(TRIM(E3066&amp;""),'Référentiel Articles'!$A$2:$F$634,6,FALSE),""))</f>
      </c>
      <c r="J3066" s="90">
        <f>IF(OR($E3066="",$H3066=""),"",$H3066*$I3066)</f>
      </c>
      <c r="K3066" s="87" t="str">
        <v/>
      </c>
    </row>
    <row r="3067">
      <c r="A3067" s="74" t="str">
        <v/>
      </c>
      <c r="B3067" s="74" t="str">
        <v/>
      </c>
      <c r="C3067" s="75">
        <f>IF($E3067="","",IFERROR(VLOOKUP(TRIM(E3067&amp;""),'Référentiel Articles'!$A$2:$F$634,2,FALSE),""))</f>
      </c>
      <c r="D3067" s="75">
        <f>IF($E3067="","",IFERROR(VLOOKUP(TRIM(E3067&amp;""),'Référentiel Articles'!$A$2:$F$634,3,FALSE),""))</f>
      </c>
      <c r="E3067" s="74" t="str">
        <v/>
      </c>
      <c r="F3067" s="75">
        <f>IF($E3067="","",IFERROR(VLOOKUP(TRIM(E3067&amp;""),'Référentiel Articles'!$A$2:$F$634,4,FALSE),""))</f>
      </c>
      <c r="G3067" s="76">
        <f>IF($E3067="","",IFERROR(VLOOKUP(TRIM(E3067&amp;""),'Référentiel Articles'!$A$2:$F$634,5,FALSE),""))</f>
      </c>
      <c r="H3067" s="77" t="str">
        <v/>
      </c>
      <c r="I3067" s="76">
        <f>IF($E3067="","",IFERROR(VLOOKUP(TRIM(E3067&amp;""),'Référentiel Articles'!$A$2:$F$634,6,FALSE),""))</f>
      </c>
      <c r="J3067" s="78">
        <f>IF(OR($E3067="",$H3067=""),"",$H3067*$I3067)</f>
      </c>
      <c r="K3067" s="79" t="str">
        <v/>
      </c>
    </row>
    <row r="3068">
      <c r="A3068" s="81" t="str">
        <v/>
      </c>
      <c r="B3068" s="81" t="str">
        <v/>
      </c>
      <c r="C3068" s="83">
        <f>IF($E3068="","",IFERROR(VLOOKUP(TRIM(E3068&amp;""),'Référentiel Articles'!$A$2:$F$634,2,FALSE),""))</f>
      </c>
      <c r="D3068" s="83">
        <f>IF($E3068="","",IFERROR(VLOOKUP(TRIM(E3068&amp;""),'Référentiel Articles'!$A$2:$F$634,3,FALSE),""))</f>
      </c>
      <c r="E3068" s="81" t="str">
        <v/>
      </c>
      <c r="F3068" s="83">
        <f>IF($E3068="","",IFERROR(VLOOKUP(TRIM(E3068&amp;""),'Référentiel Articles'!$A$2:$F$634,4,FALSE),""))</f>
      </c>
      <c r="G3068" s="84">
        <f>IF($E3068="","",IFERROR(VLOOKUP(TRIM(E3068&amp;""),'Référentiel Articles'!$A$2:$F$634,5,FALSE),""))</f>
      </c>
      <c r="H3068" s="85" t="str">
        <v/>
      </c>
      <c r="I3068" s="84">
        <f>IF($E3068="","",IFERROR(VLOOKUP(TRIM(E3068&amp;""),'Référentiel Articles'!$A$2:$F$634,6,FALSE),""))</f>
      </c>
      <c r="J3068" s="90">
        <f>IF(OR($E3068="",$H3068=""),"",$H3068*$I3068)</f>
      </c>
      <c r="K3068" s="87" t="str">
        <v/>
      </c>
    </row>
    <row r="3069">
      <c r="A3069" s="74" t="str">
        <v/>
      </c>
      <c r="B3069" s="74" t="str">
        <v/>
      </c>
      <c r="C3069" s="75">
        <f>IF($E3069="","",IFERROR(VLOOKUP(TRIM(E3069&amp;""),'Référentiel Articles'!$A$2:$F$634,2,FALSE),""))</f>
      </c>
      <c r="D3069" s="75">
        <f>IF($E3069="","",IFERROR(VLOOKUP(TRIM(E3069&amp;""),'Référentiel Articles'!$A$2:$F$634,3,FALSE),""))</f>
      </c>
      <c r="E3069" s="74" t="str">
        <v/>
      </c>
      <c r="F3069" s="75">
        <f>IF($E3069="","",IFERROR(VLOOKUP(TRIM(E3069&amp;""),'Référentiel Articles'!$A$2:$F$634,4,FALSE),""))</f>
      </c>
      <c r="G3069" s="76">
        <f>IF($E3069="","",IFERROR(VLOOKUP(TRIM(E3069&amp;""),'Référentiel Articles'!$A$2:$F$634,5,FALSE),""))</f>
      </c>
      <c r="H3069" s="77" t="str">
        <v/>
      </c>
      <c r="I3069" s="76">
        <f>IF($E3069="","",IFERROR(VLOOKUP(TRIM(E3069&amp;""),'Référentiel Articles'!$A$2:$F$634,6,FALSE),""))</f>
      </c>
      <c r="J3069" s="78">
        <f>IF(OR($E3069="",$H3069=""),"",$H3069*$I3069)</f>
      </c>
      <c r="K3069" s="79" t="str">
        <v/>
      </c>
    </row>
    <row r="3070">
      <c r="A3070" s="81" t="str">
        <v/>
      </c>
      <c r="B3070" s="81" t="str">
        <v/>
      </c>
      <c r="C3070" s="83">
        <f>IF($E3070="","",IFERROR(VLOOKUP(TRIM(E3070&amp;""),'Référentiel Articles'!$A$2:$F$634,2,FALSE),""))</f>
      </c>
      <c r="D3070" s="83">
        <f>IF($E3070="","",IFERROR(VLOOKUP(TRIM(E3070&amp;""),'Référentiel Articles'!$A$2:$F$634,3,FALSE),""))</f>
      </c>
      <c r="E3070" s="81" t="str">
        <v/>
      </c>
      <c r="F3070" s="83">
        <f>IF($E3070="","",IFERROR(VLOOKUP(TRIM(E3070&amp;""),'Référentiel Articles'!$A$2:$F$634,4,FALSE),""))</f>
      </c>
      <c r="G3070" s="84">
        <f>IF($E3070="","",IFERROR(VLOOKUP(TRIM(E3070&amp;""),'Référentiel Articles'!$A$2:$F$634,5,FALSE),""))</f>
      </c>
      <c r="H3070" s="85" t="str">
        <v/>
      </c>
      <c r="I3070" s="84">
        <f>IF($E3070="","",IFERROR(VLOOKUP(TRIM(E3070&amp;""),'Référentiel Articles'!$A$2:$F$634,6,FALSE),""))</f>
      </c>
      <c r="J3070" s="90">
        <f>IF(OR($E3070="",$H3070=""),"",$H3070*$I3070)</f>
      </c>
      <c r="K3070" s="87" t="str">
        <v/>
      </c>
    </row>
    <row r="3071">
      <c r="A3071" s="74" t="str">
        <v/>
      </c>
      <c r="B3071" s="74" t="str">
        <v/>
      </c>
      <c r="C3071" s="75">
        <f>IF($E3071="","",IFERROR(VLOOKUP(TRIM(E3071&amp;""),'Référentiel Articles'!$A$2:$F$634,2,FALSE),""))</f>
      </c>
      <c r="D3071" s="75">
        <f>IF($E3071="","",IFERROR(VLOOKUP(TRIM(E3071&amp;""),'Référentiel Articles'!$A$2:$F$634,3,FALSE),""))</f>
      </c>
      <c r="E3071" s="74" t="str">
        <v/>
      </c>
      <c r="F3071" s="75">
        <f>IF($E3071="","",IFERROR(VLOOKUP(TRIM(E3071&amp;""),'Référentiel Articles'!$A$2:$F$634,4,FALSE),""))</f>
      </c>
      <c r="G3071" s="76">
        <f>IF($E3071="","",IFERROR(VLOOKUP(TRIM(E3071&amp;""),'Référentiel Articles'!$A$2:$F$634,5,FALSE),""))</f>
      </c>
      <c r="H3071" s="77" t="str">
        <v/>
      </c>
      <c r="I3071" s="76">
        <f>IF($E3071="","",IFERROR(VLOOKUP(TRIM(E3071&amp;""),'Référentiel Articles'!$A$2:$F$634,6,FALSE),""))</f>
      </c>
      <c r="J3071" s="78">
        <f>IF(OR($E3071="",$H3071=""),"",$H3071*$I3071)</f>
      </c>
      <c r="K3071" s="79" t="str">
        <v/>
      </c>
    </row>
    <row r="3072">
      <c r="A3072" s="81" t="str">
        <v/>
      </c>
      <c r="B3072" s="81" t="str">
        <v/>
      </c>
      <c r="C3072" s="83">
        <f>IF($E3072="","",IFERROR(VLOOKUP(TRIM(E3072&amp;""),'Référentiel Articles'!$A$2:$F$634,2,FALSE),""))</f>
      </c>
      <c r="D3072" s="83">
        <f>IF($E3072="","",IFERROR(VLOOKUP(TRIM(E3072&amp;""),'Référentiel Articles'!$A$2:$F$634,3,FALSE),""))</f>
      </c>
      <c r="E3072" s="81" t="str">
        <v/>
      </c>
      <c r="F3072" s="83">
        <f>IF($E3072="","",IFERROR(VLOOKUP(TRIM(E3072&amp;""),'Référentiel Articles'!$A$2:$F$634,4,FALSE),""))</f>
      </c>
      <c r="G3072" s="84">
        <f>IF($E3072="","",IFERROR(VLOOKUP(TRIM(E3072&amp;""),'Référentiel Articles'!$A$2:$F$634,5,FALSE),""))</f>
      </c>
      <c r="H3072" s="85" t="str">
        <v/>
      </c>
      <c r="I3072" s="84">
        <f>IF($E3072="","",IFERROR(VLOOKUP(TRIM(E3072&amp;""),'Référentiel Articles'!$A$2:$F$634,6,FALSE),""))</f>
      </c>
      <c r="J3072" s="90">
        <f>IF(OR($E3072="",$H3072=""),"",$H3072*$I3072)</f>
      </c>
      <c r="K3072" s="87" t="str">
        <v/>
      </c>
    </row>
    <row r="3073">
      <c r="A3073" s="74" t="str">
        <v/>
      </c>
      <c r="B3073" s="74" t="str">
        <v/>
      </c>
      <c r="C3073" s="75">
        <f>IF($E3073="","",IFERROR(VLOOKUP(TRIM(E3073&amp;""),'Référentiel Articles'!$A$2:$F$634,2,FALSE),""))</f>
      </c>
      <c r="D3073" s="75">
        <f>IF($E3073="","",IFERROR(VLOOKUP(TRIM(E3073&amp;""),'Référentiel Articles'!$A$2:$F$634,3,FALSE),""))</f>
      </c>
      <c r="E3073" s="74" t="str">
        <v/>
      </c>
      <c r="F3073" s="75">
        <f>IF($E3073="","",IFERROR(VLOOKUP(TRIM(E3073&amp;""),'Référentiel Articles'!$A$2:$F$634,4,FALSE),""))</f>
      </c>
      <c r="G3073" s="76">
        <f>IF($E3073="","",IFERROR(VLOOKUP(TRIM(E3073&amp;""),'Référentiel Articles'!$A$2:$F$634,5,FALSE),""))</f>
      </c>
      <c r="H3073" s="77" t="str">
        <v/>
      </c>
      <c r="I3073" s="76">
        <f>IF($E3073="","",IFERROR(VLOOKUP(TRIM(E3073&amp;""),'Référentiel Articles'!$A$2:$F$634,6,FALSE),""))</f>
      </c>
      <c r="J3073" s="78">
        <f>IF(OR($E3073="",$H3073=""),"",$H3073*$I3073)</f>
      </c>
      <c r="K3073" s="79" t="str">
        <v/>
      </c>
    </row>
    <row r="3074">
      <c r="A3074" s="81" t="str">
        <v/>
      </c>
      <c r="B3074" s="81" t="str">
        <v/>
      </c>
      <c r="C3074" s="83">
        <f>IF($E3074="","",IFERROR(VLOOKUP(TRIM(E3074&amp;""),'Référentiel Articles'!$A$2:$F$634,2,FALSE),""))</f>
      </c>
      <c r="D3074" s="83">
        <f>IF($E3074="","",IFERROR(VLOOKUP(TRIM(E3074&amp;""),'Référentiel Articles'!$A$2:$F$634,3,FALSE),""))</f>
      </c>
      <c r="E3074" s="81" t="str">
        <v/>
      </c>
      <c r="F3074" s="83">
        <f>IF($E3074="","",IFERROR(VLOOKUP(TRIM(E3074&amp;""),'Référentiel Articles'!$A$2:$F$634,4,FALSE),""))</f>
      </c>
      <c r="G3074" s="84">
        <f>IF($E3074="","",IFERROR(VLOOKUP(TRIM(E3074&amp;""),'Référentiel Articles'!$A$2:$F$634,5,FALSE),""))</f>
      </c>
      <c r="H3074" s="85" t="str">
        <v/>
      </c>
      <c r="I3074" s="84">
        <f>IF($E3074="","",IFERROR(VLOOKUP(TRIM(E3074&amp;""),'Référentiel Articles'!$A$2:$F$634,6,FALSE),""))</f>
      </c>
      <c r="J3074" s="90">
        <f>IF(OR($E3074="",$H3074=""),"",$H3074*$I3074)</f>
      </c>
      <c r="K3074" s="87" t="str">
        <v/>
      </c>
    </row>
    <row r="3075">
      <c r="A3075" s="74" t="str">
        <v/>
      </c>
      <c r="B3075" s="74" t="str">
        <v/>
      </c>
      <c r="C3075" s="75">
        <f>IF($E3075="","",IFERROR(VLOOKUP(TRIM(E3075&amp;""),'Référentiel Articles'!$A$2:$F$634,2,FALSE),""))</f>
      </c>
      <c r="D3075" s="75">
        <f>IF($E3075="","",IFERROR(VLOOKUP(TRIM(E3075&amp;""),'Référentiel Articles'!$A$2:$F$634,3,FALSE),""))</f>
      </c>
      <c r="E3075" s="74" t="str">
        <v/>
      </c>
      <c r="F3075" s="75">
        <f>IF($E3075="","",IFERROR(VLOOKUP(TRIM(E3075&amp;""),'Référentiel Articles'!$A$2:$F$634,4,FALSE),""))</f>
      </c>
      <c r="G3075" s="76">
        <f>IF($E3075="","",IFERROR(VLOOKUP(TRIM(E3075&amp;""),'Référentiel Articles'!$A$2:$F$634,5,FALSE),""))</f>
      </c>
      <c r="H3075" s="77" t="str">
        <v/>
      </c>
      <c r="I3075" s="76">
        <f>IF($E3075="","",IFERROR(VLOOKUP(TRIM(E3075&amp;""),'Référentiel Articles'!$A$2:$F$634,6,FALSE),""))</f>
      </c>
      <c r="J3075" s="78">
        <f>IF(OR($E3075="",$H3075=""),"",$H3075*$I3075)</f>
      </c>
      <c r="K3075" s="79" t="str">
        <v/>
      </c>
    </row>
    <row r="3076">
      <c r="A3076" s="81" t="str">
        <v/>
      </c>
      <c r="B3076" s="81" t="str">
        <v/>
      </c>
      <c r="C3076" s="83">
        <f>IF($E3076="","",IFERROR(VLOOKUP(TRIM(E3076&amp;""),'Référentiel Articles'!$A$2:$F$634,2,FALSE),""))</f>
      </c>
      <c r="D3076" s="83">
        <f>IF($E3076="","",IFERROR(VLOOKUP(TRIM(E3076&amp;""),'Référentiel Articles'!$A$2:$F$634,3,FALSE),""))</f>
      </c>
      <c r="E3076" s="81" t="str">
        <v/>
      </c>
      <c r="F3076" s="83">
        <f>IF($E3076="","",IFERROR(VLOOKUP(TRIM(E3076&amp;""),'Référentiel Articles'!$A$2:$F$634,4,FALSE),""))</f>
      </c>
      <c r="G3076" s="84">
        <f>IF($E3076="","",IFERROR(VLOOKUP(TRIM(E3076&amp;""),'Référentiel Articles'!$A$2:$F$634,5,FALSE),""))</f>
      </c>
      <c r="H3076" s="85" t="str">
        <v/>
      </c>
      <c r="I3076" s="84">
        <f>IF($E3076="","",IFERROR(VLOOKUP(TRIM(E3076&amp;""),'Référentiel Articles'!$A$2:$F$634,6,FALSE),""))</f>
      </c>
      <c r="J3076" s="90">
        <f>IF(OR($E3076="",$H3076=""),"",$H3076*$I3076)</f>
      </c>
      <c r="K3076" s="87" t="str">
        <v/>
      </c>
    </row>
    <row r="3077">
      <c r="A3077" s="74" t="str">
        <v/>
      </c>
      <c r="B3077" s="74" t="str">
        <v/>
      </c>
      <c r="C3077" s="75">
        <f>IF($E3077="","",IFERROR(VLOOKUP(TRIM(E3077&amp;""),'Référentiel Articles'!$A$2:$F$634,2,FALSE),""))</f>
      </c>
      <c r="D3077" s="75">
        <f>IF($E3077="","",IFERROR(VLOOKUP(TRIM(E3077&amp;""),'Référentiel Articles'!$A$2:$F$634,3,FALSE),""))</f>
      </c>
      <c r="E3077" s="74" t="str">
        <v/>
      </c>
      <c r="F3077" s="75">
        <f>IF($E3077="","",IFERROR(VLOOKUP(TRIM(E3077&amp;""),'Référentiel Articles'!$A$2:$F$634,4,FALSE),""))</f>
      </c>
      <c r="G3077" s="76">
        <f>IF($E3077="","",IFERROR(VLOOKUP(TRIM(E3077&amp;""),'Référentiel Articles'!$A$2:$F$634,5,FALSE),""))</f>
      </c>
      <c r="H3077" s="77" t="str">
        <v/>
      </c>
      <c r="I3077" s="76">
        <f>IF($E3077="","",IFERROR(VLOOKUP(TRIM(E3077&amp;""),'Référentiel Articles'!$A$2:$F$634,6,FALSE),""))</f>
      </c>
      <c r="J3077" s="78">
        <f>IF(OR($E3077="",$H3077=""),"",$H3077*$I3077)</f>
      </c>
      <c r="K3077" s="79" t="str">
        <v/>
      </c>
    </row>
    <row r="3078">
      <c r="A3078" s="81" t="str">
        <v/>
      </c>
      <c r="B3078" s="81" t="str">
        <v/>
      </c>
      <c r="C3078" s="83">
        <f>IF($E3078="","",IFERROR(VLOOKUP(TRIM(E3078&amp;""),'Référentiel Articles'!$A$2:$F$634,2,FALSE),""))</f>
      </c>
      <c r="D3078" s="83">
        <f>IF($E3078="","",IFERROR(VLOOKUP(TRIM(E3078&amp;""),'Référentiel Articles'!$A$2:$F$634,3,FALSE),""))</f>
      </c>
      <c r="E3078" s="81" t="str">
        <v/>
      </c>
      <c r="F3078" s="83">
        <f>IF($E3078="","",IFERROR(VLOOKUP(TRIM(E3078&amp;""),'Référentiel Articles'!$A$2:$F$634,4,FALSE),""))</f>
      </c>
      <c r="G3078" s="84">
        <f>IF($E3078="","",IFERROR(VLOOKUP(TRIM(E3078&amp;""),'Référentiel Articles'!$A$2:$F$634,5,FALSE),""))</f>
      </c>
      <c r="H3078" s="85" t="str">
        <v/>
      </c>
      <c r="I3078" s="84">
        <f>IF($E3078="","",IFERROR(VLOOKUP(TRIM(E3078&amp;""),'Référentiel Articles'!$A$2:$F$634,6,FALSE),""))</f>
      </c>
      <c r="J3078" s="90">
        <f>IF(OR($E3078="",$H3078=""),"",$H3078*$I3078)</f>
      </c>
      <c r="K3078" s="87" t="str">
        <v/>
      </c>
    </row>
    <row r="3079">
      <c r="A3079" s="74" t="str">
        <v/>
      </c>
      <c r="B3079" s="74" t="str">
        <v/>
      </c>
      <c r="C3079" s="75">
        <f>IF($E3079="","",IFERROR(VLOOKUP(TRIM(E3079&amp;""),'Référentiel Articles'!$A$2:$F$634,2,FALSE),""))</f>
      </c>
      <c r="D3079" s="75">
        <f>IF($E3079="","",IFERROR(VLOOKUP(TRIM(E3079&amp;""),'Référentiel Articles'!$A$2:$F$634,3,FALSE),""))</f>
      </c>
      <c r="E3079" s="74" t="str">
        <v/>
      </c>
      <c r="F3079" s="75">
        <f>IF($E3079="","",IFERROR(VLOOKUP(TRIM(E3079&amp;""),'Référentiel Articles'!$A$2:$F$634,4,FALSE),""))</f>
      </c>
      <c r="G3079" s="76">
        <f>IF($E3079="","",IFERROR(VLOOKUP(TRIM(E3079&amp;""),'Référentiel Articles'!$A$2:$F$634,5,FALSE),""))</f>
      </c>
      <c r="H3079" s="77" t="str">
        <v/>
      </c>
      <c r="I3079" s="76">
        <f>IF($E3079="","",IFERROR(VLOOKUP(TRIM(E3079&amp;""),'Référentiel Articles'!$A$2:$F$634,6,FALSE),""))</f>
      </c>
      <c r="J3079" s="78">
        <f>IF(OR($E3079="",$H3079=""),"",$H3079*$I3079)</f>
      </c>
      <c r="K3079" s="79" t="str">
        <v/>
      </c>
    </row>
    <row r="3080">
      <c r="A3080" s="81" t="str">
        <v/>
      </c>
      <c r="B3080" s="81" t="str">
        <v/>
      </c>
      <c r="C3080" s="83">
        <f>IF($E3080="","",IFERROR(VLOOKUP(TRIM(E3080&amp;""),'Référentiel Articles'!$A$2:$F$634,2,FALSE),""))</f>
      </c>
      <c r="D3080" s="83">
        <f>IF($E3080="","",IFERROR(VLOOKUP(TRIM(E3080&amp;""),'Référentiel Articles'!$A$2:$F$634,3,FALSE),""))</f>
      </c>
      <c r="E3080" s="81" t="str">
        <v/>
      </c>
      <c r="F3080" s="83">
        <f>IF($E3080="","",IFERROR(VLOOKUP(TRIM(E3080&amp;""),'Référentiel Articles'!$A$2:$F$634,4,FALSE),""))</f>
      </c>
      <c r="G3080" s="84">
        <f>IF($E3080="","",IFERROR(VLOOKUP(TRIM(E3080&amp;""),'Référentiel Articles'!$A$2:$F$634,5,FALSE),""))</f>
      </c>
      <c r="H3080" s="85" t="str">
        <v/>
      </c>
      <c r="I3080" s="84">
        <f>IF($E3080="","",IFERROR(VLOOKUP(TRIM(E3080&amp;""),'Référentiel Articles'!$A$2:$F$634,6,FALSE),""))</f>
      </c>
      <c r="J3080" s="90">
        <f>IF(OR($E3080="",$H3080=""),"",$H3080*$I3080)</f>
      </c>
      <c r="K3080" s="87" t="str">
        <v/>
      </c>
    </row>
    <row r="3081">
      <c r="A3081" s="74" t="str">
        <v/>
      </c>
      <c r="B3081" s="74" t="str">
        <v/>
      </c>
      <c r="C3081" s="75">
        <f>IF($E3081="","",IFERROR(VLOOKUP(TRIM(E3081&amp;""),'Référentiel Articles'!$A$2:$F$634,2,FALSE),""))</f>
      </c>
      <c r="D3081" s="75">
        <f>IF($E3081="","",IFERROR(VLOOKUP(TRIM(E3081&amp;""),'Référentiel Articles'!$A$2:$F$634,3,FALSE),""))</f>
      </c>
      <c r="E3081" s="74" t="str">
        <v/>
      </c>
      <c r="F3081" s="75">
        <f>IF($E3081="","",IFERROR(VLOOKUP(TRIM(E3081&amp;""),'Référentiel Articles'!$A$2:$F$634,4,FALSE),""))</f>
      </c>
      <c r="G3081" s="76">
        <f>IF($E3081="","",IFERROR(VLOOKUP(TRIM(E3081&amp;""),'Référentiel Articles'!$A$2:$F$634,5,FALSE),""))</f>
      </c>
      <c r="H3081" s="77" t="str">
        <v/>
      </c>
      <c r="I3081" s="76">
        <f>IF($E3081="","",IFERROR(VLOOKUP(TRIM(E3081&amp;""),'Référentiel Articles'!$A$2:$F$634,6,FALSE),""))</f>
      </c>
      <c r="J3081" s="78">
        <f>IF(OR($E3081="",$H3081=""),"",$H3081*$I3081)</f>
      </c>
      <c r="K3081" s="79" t="str">
        <v/>
      </c>
    </row>
    <row r="3082">
      <c r="A3082" s="81" t="str">
        <v/>
      </c>
      <c r="B3082" s="81" t="str">
        <v/>
      </c>
      <c r="C3082" s="83">
        <f>IF($E3082="","",IFERROR(VLOOKUP(TRIM(E3082&amp;""),'Référentiel Articles'!$A$2:$F$634,2,FALSE),""))</f>
      </c>
      <c r="D3082" s="83">
        <f>IF($E3082="","",IFERROR(VLOOKUP(TRIM(E3082&amp;""),'Référentiel Articles'!$A$2:$F$634,3,FALSE),""))</f>
      </c>
      <c r="E3082" s="81" t="str">
        <v/>
      </c>
      <c r="F3082" s="83">
        <f>IF($E3082="","",IFERROR(VLOOKUP(TRIM(E3082&amp;""),'Référentiel Articles'!$A$2:$F$634,4,FALSE),""))</f>
      </c>
      <c r="G3082" s="84">
        <f>IF($E3082="","",IFERROR(VLOOKUP(TRIM(E3082&amp;""),'Référentiel Articles'!$A$2:$F$634,5,FALSE),""))</f>
      </c>
      <c r="H3082" s="85" t="str">
        <v/>
      </c>
      <c r="I3082" s="84">
        <f>IF($E3082="","",IFERROR(VLOOKUP(TRIM(E3082&amp;""),'Référentiel Articles'!$A$2:$F$634,6,FALSE),""))</f>
      </c>
      <c r="J3082" s="90">
        <f>IF(OR($E3082="",$H3082=""),"",$H3082*$I3082)</f>
      </c>
      <c r="K3082" s="87" t="str">
        <v/>
      </c>
    </row>
    <row r="3083">
      <c r="A3083" s="74" t="str">
        <v/>
      </c>
      <c r="B3083" s="74" t="str">
        <v/>
      </c>
      <c r="C3083" s="75">
        <f>IF($E3083="","",IFERROR(VLOOKUP(TRIM(E3083&amp;""),'Référentiel Articles'!$A$2:$F$634,2,FALSE),""))</f>
      </c>
      <c r="D3083" s="75">
        <f>IF($E3083="","",IFERROR(VLOOKUP(TRIM(E3083&amp;""),'Référentiel Articles'!$A$2:$F$634,3,FALSE),""))</f>
      </c>
      <c r="E3083" s="74" t="str">
        <v/>
      </c>
      <c r="F3083" s="75">
        <f>IF($E3083="","",IFERROR(VLOOKUP(TRIM(E3083&amp;""),'Référentiel Articles'!$A$2:$F$634,4,FALSE),""))</f>
      </c>
      <c r="G3083" s="76">
        <f>IF($E3083="","",IFERROR(VLOOKUP(TRIM(E3083&amp;""),'Référentiel Articles'!$A$2:$F$634,5,FALSE),""))</f>
      </c>
      <c r="H3083" s="77" t="str">
        <v/>
      </c>
      <c r="I3083" s="76">
        <f>IF($E3083="","",IFERROR(VLOOKUP(TRIM(E3083&amp;""),'Référentiel Articles'!$A$2:$F$634,6,FALSE),""))</f>
      </c>
      <c r="J3083" s="78">
        <f>IF(OR($E3083="",$H3083=""),"",$H3083*$I3083)</f>
      </c>
      <c r="K3083" s="79" t="str">
        <v/>
      </c>
    </row>
    <row r="3084">
      <c r="A3084" s="81" t="str">
        <v/>
      </c>
      <c r="B3084" s="81" t="str">
        <v/>
      </c>
      <c r="C3084" s="83">
        <f>IF($E3084="","",IFERROR(VLOOKUP(TRIM(E3084&amp;""),'Référentiel Articles'!$A$2:$F$634,2,FALSE),""))</f>
      </c>
      <c r="D3084" s="83">
        <f>IF($E3084="","",IFERROR(VLOOKUP(TRIM(E3084&amp;""),'Référentiel Articles'!$A$2:$F$634,3,FALSE),""))</f>
      </c>
      <c r="E3084" s="81" t="str">
        <v/>
      </c>
      <c r="F3084" s="83">
        <f>IF($E3084="","",IFERROR(VLOOKUP(TRIM(E3084&amp;""),'Référentiel Articles'!$A$2:$F$634,4,FALSE),""))</f>
      </c>
      <c r="G3084" s="84">
        <f>IF($E3084="","",IFERROR(VLOOKUP(TRIM(E3084&amp;""),'Référentiel Articles'!$A$2:$F$634,5,FALSE),""))</f>
      </c>
      <c r="H3084" s="85" t="str">
        <v/>
      </c>
      <c r="I3084" s="84">
        <f>IF($E3084="","",IFERROR(VLOOKUP(TRIM(E3084&amp;""),'Référentiel Articles'!$A$2:$F$634,6,FALSE),""))</f>
      </c>
      <c r="J3084" s="90">
        <f>IF(OR($E3084="",$H3084=""),"",$H3084*$I3084)</f>
      </c>
      <c r="K3084" s="87" t="str">
        <v/>
      </c>
    </row>
    <row r="3085">
      <c r="A3085" s="74" t="str">
        <v/>
      </c>
      <c r="B3085" s="74" t="str">
        <v/>
      </c>
      <c r="C3085" s="75">
        <f>IF($E3085="","",IFERROR(VLOOKUP(TRIM(E3085&amp;""),'Référentiel Articles'!$A$2:$F$634,2,FALSE),""))</f>
      </c>
      <c r="D3085" s="75">
        <f>IF($E3085="","",IFERROR(VLOOKUP(TRIM(E3085&amp;""),'Référentiel Articles'!$A$2:$F$634,3,FALSE),""))</f>
      </c>
      <c r="E3085" s="74" t="str">
        <v/>
      </c>
      <c r="F3085" s="75">
        <f>IF($E3085="","",IFERROR(VLOOKUP(TRIM(E3085&amp;""),'Référentiel Articles'!$A$2:$F$634,4,FALSE),""))</f>
      </c>
      <c r="G3085" s="76">
        <f>IF($E3085="","",IFERROR(VLOOKUP(TRIM(E3085&amp;""),'Référentiel Articles'!$A$2:$F$634,5,FALSE),""))</f>
      </c>
      <c r="H3085" s="77" t="str">
        <v/>
      </c>
      <c r="I3085" s="76">
        <f>IF($E3085="","",IFERROR(VLOOKUP(TRIM(E3085&amp;""),'Référentiel Articles'!$A$2:$F$634,6,FALSE),""))</f>
      </c>
      <c r="J3085" s="78">
        <f>IF(OR($E3085="",$H3085=""),"",$H3085*$I3085)</f>
      </c>
      <c r="K3085" s="79" t="str">
        <v/>
      </c>
    </row>
    <row r="3086">
      <c r="A3086" s="81" t="str">
        <v/>
      </c>
      <c r="B3086" s="81" t="str">
        <v/>
      </c>
      <c r="C3086" s="83">
        <f>IF($E3086="","",IFERROR(VLOOKUP(TRIM(E3086&amp;""),'Référentiel Articles'!$A$2:$F$634,2,FALSE),""))</f>
      </c>
      <c r="D3086" s="83">
        <f>IF($E3086="","",IFERROR(VLOOKUP(TRIM(E3086&amp;""),'Référentiel Articles'!$A$2:$F$634,3,FALSE),""))</f>
      </c>
      <c r="E3086" s="81" t="str">
        <v/>
      </c>
      <c r="F3086" s="83">
        <f>IF($E3086="","",IFERROR(VLOOKUP(TRIM(E3086&amp;""),'Référentiel Articles'!$A$2:$F$634,4,FALSE),""))</f>
      </c>
      <c r="G3086" s="84">
        <f>IF($E3086="","",IFERROR(VLOOKUP(TRIM(E3086&amp;""),'Référentiel Articles'!$A$2:$F$634,5,FALSE),""))</f>
      </c>
      <c r="H3086" s="85" t="str">
        <v/>
      </c>
      <c r="I3086" s="84">
        <f>IF($E3086="","",IFERROR(VLOOKUP(TRIM(E3086&amp;""),'Référentiel Articles'!$A$2:$F$634,6,FALSE),""))</f>
      </c>
      <c r="J3086" s="90">
        <f>IF(OR($E3086="",$H3086=""),"",$H3086*$I3086)</f>
      </c>
      <c r="K3086" s="87" t="str">
        <v/>
      </c>
    </row>
    <row r="3087">
      <c r="A3087" s="74" t="str">
        <v/>
      </c>
      <c r="B3087" s="74" t="str">
        <v/>
      </c>
      <c r="C3087" s="75">
        <f>IF($E3087="","",IFERROR(VLOOKUP(TRIM(E3087&amp;""),'Référentiel Articles'!$A$2:$F$634,2,FALSE),""))</f>
      </c>
      <c r="D3087" s="75">
        <f>IF($E3087="","",IFERROR(VLOOKUP(TRIM(E3087&amp;""),'Référentiel Articles'!$A$2:$F$634,3,FALSE),""))</f>
      </c>
      <c r="E3087" s="74" t="str">
        <v/>
      </c>
      <c r="F3087" s="75">
        <f>IF($E3087="","",IFERROR(VLOOKUP(TRIM(E3087&amp;""),'Référentiel Articles'!$A$2:$F$634,4,FALSE),""))</f>
      </c>
      <c r="G3087" s="76">
        <f>IF($E3087="","",IFERROR(VLOOKUP(TRIM(E3087&amp;""),'Référentiel Articles'!$A$2:$F$634,5,FALSE),""))</f>
      </c>
      <c r="H3087" s="77" t="str">
        <v/>
      </c>
      <c r="I3087" s="76">
        <f>IF($E3087="","",IFERROR(VLOOKUP(TRIM(E3087&amp;""),'Référentiel Articles'!$A$2:$F$634,6,FALSE),""))</f>
      </c>
      <c r="J3087" s="78">
        <f>IF(OR($E3087="",$H3087=""),"",$H3087*$I3087)</f>
      </c>
      <c r="K3087" s="79" t="str">
        <v/>
      </c>
    </row>
    <row r="3088">
      <c r="A3088" s="81" t="str">
        <v/>
      </c>
      <c r="B3088" s="81" t="str">
        <v/>
      </c>
      <c r="C3088" s="83">
        <f>IF($E3088="","",IFERROR(VLOOKUP(TRIM(E3088&amp;""),'Référentiel Articles'!$A$2:$F$634,2,FALSE),""))</f>
      </c>
      <c r="D3088" s="83">
        <f>IF($E3088="","",IFERROR(VLOOKUP(TRIM(E3088&amp;""),'Référentiel Articles'!$A$2:$F$634,3,FALSE),""))</f>
      </c>
      <c r="E3088" s="81" t="str">
        <v/>
      </c>
      <c r="F3088" s="83">
        <f>IF($E3088="","",IFERROR(VLOOKUP(TRIM(E3088&amp;""),'Référentiel Articles'!$A$2:$F$634,4,FALSE),""))</f>
      </c>
      <c r="G3088" s="84">
        <f>IF($E3088="","",IFERROR(VLOOKUP(TRIM(E3088&amp;""),'Référentiel Articles'!$A$2:$F$634,5,FALSE),""))</f>
      </c>
      <c r="H3088" s="85" t="str">
        <v/>
      </c>
      <c r="I3088" s="84">
        <f>IF($E3088="","",IFERROR(VLOOKUP(TRIM(E3088&amp;""),'Référentiel Articles'!$A$2:$F$634,6,FALSE),""))</f>
      </c>
      <c r="J3088" s="90">
        <f>IF(OR($E3088="",$H3088=""),"",$H3088*$I3088)</f>
      </c>
      <c r="K3088" s="87" t="str">
        <v/>
      </c>
    </row>
    <row r="3089">
      <c r="A3089" s="74" t="str">
        <v/>
      </c>
      <c r="B3089" s="74" t="str">
        <v/>
      </c>
      <c r="C3089" s="75">
        <f>IF($E3089="","",IFERROR(VLOOKUP(TRIM(E3089&amp;""),'Référentiel Articles'!$A$2:$F$634,2,FALSE),""))</f>
      </c>
      <c r="D3089" s="75">
        <f>IF($E3089="","",IFERROR(VLOOKUP(TRIM(E3089&amp;""),'Référentiel Articles'!$A$2:$F$634,3,FALSE),""))</f>
      </c>
      <c r="E3089" s="74" t="str">
        <v/>
      </c>
      <c r="F3089" s="75">
        <f>IF($E3089="","",IFERROR(VLOOKUP(TRIM(E3089&amp;""),'Référentiel Articles'!$A$2:$F$634,4,FALSE),""))</f>
      </c>
      <c r="G3089" s="76">
        <f>IF($E3089="","",IFERROR(VLOOKUP(TRIM(E3089&amp;""),'Référentiel Articles'!$A$2:$F$634,5,FALSE),""))</f>
      </c>
      <c r="H3089" s="77" t="str">
        <v/>
      </c>
      <c r="I3089" s="76">
        <f>IF($E3089="","",IFERROR(VLOOKUP(TRIM(E3089&amp;""),'Référentiel Articles'!$A$2:$F$634,6,FALSE),""))</f>
      </c>
      <c r="J3089" s="78">
        <f>IF(OR($E3089="",$H3089=""),"",$H3089*$I3089)</f>
      </c>
      <c r="K3089" s="79" t="str">
        <v/>
      </c>
    </row>
    <row r="3090">
      <c r="A3090" s="81" t="str">
        <v/>
      </c>
      <c r="B3090" s="81" t="str">
        <v/>
      </c>
      <c r="C3090" s="83">
        <f>IF($E3090="","",IFERROR(VLOOKUP(TRIM(E3090&amp;""),'Référentiel Articles'!$A$2:$F$634,2,FALSE),""))</f>
      </c>
      <c r="D3090" s="83">
        <f>IF($E3090="","",IFERROR(VLOOKUP(TRIM(E3090&amp;""),'Référentiel Articles'!$A$2:$F$634,3,FALSE),""))</f>
      </c>
      <c r="E3090" s="81" t="str">
        <v/>
      </c>
      <c r="F3090" s="83">
        <f>IF($E3090="","",IFERROR(VLOOKUP(TRIM(E3090&amp;""),'Référentiel Articles'!$A$2:$F$634,4,FALSE),""))</f>
      </c>
      <c r="G3090" s="84">
        <f>IF($E3090="","",IFERROR(VLOOKUP(TRIM(E3090&amp;""),'Référentiel Articles'!$A$2:$F$634,5,FALSE),""))</f>
      </c>
      <c r="H3090" s="85" t="str">
        <v/>
      </c>
      <c r="I3090" s="84">
        <f>IF($E3090="","",IFERROR(VLOOKUP(TRIM(E3090&amp;""),'Référentiel Articles'!$A$2:$F$634,6,FALSE),""))</f>
      </c>
      <c r="J3090" s="90">
        <f>IF(OR($E3090="",$H3090=""),"",$H3090*$I3090)</f>
      </c>
      <c r="K3090" s="87" t="str">
        <v/>
      </c>
    </row>
    <row r="3091">
      <c r="A3091" s="74" t="str">
        <v/>
      </c>
      <c r="B3091" s="74" t="str">
        <v/>
      </c>
      <c r="C3091" s="75">
        <f>IF($E3091="","",IFERROR(VLOOKUP(TRIM(E3091&amp;""),'Référentiel Articles'!$A$2:$F$634,2,FALSE),""))</f>
      </c>
      <c r="D3091" s="75">
        <f>IF($E3091="","",IFERROR(VLOOKUP(TRIM(E3091&amp;""),'Référentiel Articles'!$A$2:$F$634,3,FALSE),""))</f>
      </c>
      <c r="E3091" s="74" t="str">
        <v/>
      </c>
      <c r="F3091" s="75">
        <f>IF($E3091="","",IFERROR(VLOOKUP(TRIM(E3091&amp;""),'Référentiel Articles'!$A$2:$F$634,4,FALSE),""))</f>
      </c>
      <c r="G3091" s="76">
        <f>IF($E3091="","",IFERROR(VLOOKUP(TRIM(E3091&amp;""),'Référentiel Articles'!$A$2:$F$634,5,FALSE),""))</f>
      </c>
      <c r="H3091" s="77" t="str">
        <v/>
      </c>
      <c r="I3091" s="76">
        <f>IF($E3091="","",IFERROR(VLOOKUP(TRIM(E3091&amp;""),'Référentiel Articles'!$A$2:$F$634,6,FALSE),""))</f>
      </c>
      <c r="J3091" s="78">
        <f>IF(OR($E3091="",$H3091=""),"",$H3091*$I3091)</f>
      </c>
      <c r="K3091" s="79" t="str">
        <v/>
      </c>
    </row>
    <row r="3092">
      <c r="A3092" s="81" t="str">
        <v/>
      </c>
      <c r="B3092" s="81" t="str">
        <v/>
      </c>
      <c r="C3092" s="83">
        <f>IF($E3092="","",IFERROR(VLOOKUP(TRIM(E3092&amp;""),'Référentiel Articles'!$A$2:$F$634,2,FALSE),""))</f>
      </c>
      <c r="D3092" s="83">
        <f>IF($E3092="","",IFERROR(VLOOKUP(TRIM(E3092&amp;""),'Référentiel Articles'!$A$2:$F$634,3,FALSE),""))</f>
      </c>
      <c r="E3092" s="81" t="str">
        <v/>
      </c>
      <c r="F3092" s="83">
        <f>IF($E3092="","",IFERROR(VLOOKUP(TRIM(E3092&amp;""),'Référentiel Articles'!$A$2:$F$634,4,FALSE),""))</f>
      </c>
      <c r="G3092" s="84">
        <f>IF($E3092="","",IFERROR(VLOOKUP(TRIM(E3092&amp;""),'Référentiel Articles'!$A$2:$F$634,5,FALSE),""))</f>
      </c>
      <c r="H3092" s="85" t="str">
        <v/>
      </c>
      <c r="I3092" s="84">
        <f>IF($E3092="","",IFERROR(VLOOKUP(TRIM(E3092&amp;""),'Référentiel Articles'!$A$2:$F$634,6,FALSE),""))</f>
      </c>
      <c r="J3092" s="90">
        <f>IF(OR($E3092="",$H3092=""),"",$H3092*$I3092)</f>
      </c>
      <c r="K3092" s="87" t="str">
        <v/>
      </c>
    </row>
    <row r="3093">
      <c r="A3093" s="74" t="str">
        <v/>
      </c>
      <c r="B3093" s="74" t="str">
        <v/>
      </c>
      <c r="C3093" s="75">
        <f>IF($E3093="","",IFERROR(VLOOKUP(TRIM(E3093&amp;""),'Référentiel Articles'!$A$2:$F$634,2,FALSE),""))</f>
      </c>
      <c r="D3093" s="75">
        <f>IF($E3093="","",IFERROR(VLOOKUP(TRIM(E3093&amp;""),'Référentiel Articles'!$A$2:$F$634,3,FALSE),""))</f>
      </c>
      <c r="E3093" s="74" t="str">
        <v/>
      </c>
      <c r="F3093" s="75">
        <f>IF($E3093="","",IFERROR(VLOOKUP(TRIM(E3093&amp;""),'Référentiel Articles'!$A$2:$F$634,4,FALSE),""))</f>
      </c>
      <c r="G3093" s="76">
        <f>IF($E3093="","",IFERROR(VLOOKUP(TRIM(E3093&amp;""),'Référentiel Articles'!$A$2:$F$634,5,FALSE),""))</f>
      </c>
      <c r="H3093" s="77" t="str">
        <v/>
      </c>
      <c r="I3093" s="76">
        <f>IF($E3093="","",IFERROR(VLOOKUP(TRIM(E3093&amp;""),'Référentiel Articles'!$A$2:$F$634,6,FALSE),""))</f>
      </c>
      <c r="J3093" s="78">
        <f>IF(OR($E3093="",$H3093=""),"",$H3093*$I3093)</f>
      </c>
      <c r="K3093" s="79" t="str">
        <v/>
      </c>
    </row>
    <row r="3094">
      <c r="A3094" s="81" t="str">
        <v/>
      </c>
      <c r="B3094" s="81" t="str">
        <v/>
      </c>
      <c r="C3094" s="83">
        <f>IF($E3094="","",IFERROR(VLOOKUP(TRIM(E3094&amp;""),'Référentiel Articles'!$A$2:$F$634,2,FALSE),""))</f>
      </c>
      <c r="D3094" s="83">
        <f>IF($E3094="","",IFERROR(VLOOKUP(TRIM(E3094&amp;""),'Référentiel Articles'!$A$2:$F$634,3,FALSE),""))</f>
      </c>
      <c r="E3094" s="81" t="str">
        <v/>
      </c>
      <c r="F3094" s="83">
        <f>IF($E3094="","",IFERROR(VLOOKUP(TRIM(E3094&amp;""),'Référentiel Articles'!$A$2:$F$634,4,FALSE),""))</f>
      </c>
      <c r="G3094" s="84">
        <f>IF($E3094="","",IFERROR(VLOOKUP(TRIM(E3094&amp;""),'Référentiel Articles'!$A$2:$F$634,5,FALSE),""))</f>
      </c>
      <c r="H3094" s="85" t="str">
        <v/>
      </c>
      <c r="I3094" s="84">
        <f>IF($E3094="","",IFERROR(VLOOKUP(TRIM(E3094&amp;""),'Référentiel Articles'!$A$2:$F$634,6,FALSE),""))</f>
      </c>
      <c r="J3094" s="90">
        <f>IF(OR($E3094="",$H3094=""),"",$H3094*$I3094)</f>
      </c>
      <c r="K3094" s="87" t="str">
        <v/>
      </c>
    </row>
    <row r="3095">
      <c r="A3095" s="74" t="str">
        <v/>
      </c>
      <c r="B3095" s="74" t="str">
        <v/>
      </c>
      <c r="C3095" s="75">
        <f>IF($E3095="","",IFERROR(VLOOKUP(TRIM(E3095&amp;""),'Référentiel Articles'!$A$2:$F$634,2,FALSE),""))</f>
      </c>
      <c r="D3095" s="75">
        <f>IF($E3095="","",IFERROR(VLOOKUP(TRIM(E3095&amp;""),'Référentiel Articles'!$A$2:$F$634,3,FALSE),""))</f>
      </c>
      <c r="E3095" s="74" t="str">
        <v/>
      </c>
      <c r="F3095" s="75">
        <f>IF($E3095="","",IFERROR(VLOOKUP(TRIM(E3095&amp;""),'Référentiel Articles'!$A$2:$F$634,4,FALSE),""))</f>
      </c>
      <c r="G3095" s="76">
        <f>IF($E3095="","",IFERROR(VLOOKUP(TRIM(E3095&amp;""),'Référentiel Articles'!$A$2:$F$634,5,FALSE),""))</f>
      </c>
      <c r="H3095" s="77" t="str">
        <v/>
      </c>
      <c r="I3095" s="76">
        <f>IF($E3095="","",IFERROR(VLOOKUP(TRIM(E3095&amp;""),'Référentiel Articles'!$A$2:$F$634,6,FALSE),""))</f>
      </c>
      <c r="J3095" s="78">
        <f>IF(OR($E3095="",$H3095=""),"",$H3095*$I3095)</f>
      </c>
      <c r="K3095" s="79" t="str">
        <v/>
      </c>
    </row>
    <row r="3096">
      <c r="A3096" s="81" t="str">
        <v/>
      </c>
      <c r="B3096" s="81" t="str">
        <v/>
      </c>
      <c r="C3096" s="83">
        <f>IF($E3096="","",IFERROR(VLOOKUP(TRIM(E3096&amp;""),'Référentiel Articles'!$A$2:$F$634,2,FALSE),""))</f>
      </c>
      <c r="D3096" s="83">
        <f>IF($E3096="","",IFERROR(VLOOKUP(TRIM(E3096&amp;""),'Référentiel Articles'!$A$2:$F$634,3,FALSE),""))</f>
      </c>
      <c r="E3096" s="81" t="str">
        <v/>
      </c>
      <c r="F3096" s="83">
        <f>IF($E3096="","",IFERROR(VLOOKUP(TRIM(E3096&amp;""),'Référentiel Articles'!$A$2:$F$634,4,FALSE),""))</f>
      </c>
      <c r="G3096" s="84">
        <f>IF($E3096="","",IFERROR(VLOOKUP(TRIM(E3096&amp;""),'Référentiel Articles'!$A$2:$F$634,5,FALSE),""))</f>
      </c>
      <c r="H3096" s="85" t="str">
        <v/>
      </c>
      <c r="I3096" s="84">
        <f>IF($E3096="","",IFERROR(VLOOKUP(TRIM(E3096&amp;""),'Référentiel Articles'!$A$2:$F$634,6,FALSE),""))</f>
      </c>
      <c r="J3096" s="90">
        <f>IF(OR($E3096="",$H3096=""),"",$H3096*$I3096)</f>
      </c>
      <c r="K3096" s="87" t="str">
        <v/>
      </c>
    </row>
    <row r="3097">
      <c r="A3097" s="74" t="str">
        <v/>
      </c>
      <c r="B3097" s="74" t="str">
        <v/>
      </c>
      <c r="C3097" s="75">
        <f>IF($E3097="","",IFERROR(VLOOKUP(TRIM(E3097&amp;""),'Référentiel Articles'!$A$2:$F$634,2,FALSE),""))</f>
      </c>
      <c r="D3097" s="75">
        <f>IF($E3097="","",IFERROR(VLOOKUP(TRIM(E3097&amp;""),'Référentiel Articles'!$A$2:$F$634,3,FALSE),""))</f>
      </c>
      <c r="E3097" s="74" t="str">
        <v/>
      </c>
      <c r="F3097" s="75">
        <f>IF($E3097="","",IFERROR(VLOOKUP(TRIM(E3097&amp;""),'Référentiel Articles'!$A$2:$F$634,4,FALSE),""))</f>
      </c>
      <c r="G3097" s="76">
        <f>IF($E3097="","",IFERROR(VLOOKUP(TRIM(E3097&amp;""),'Référentiel Articles'!$A$2:$F$634,5,FALSE),""))</f>
      </c>
      <c r="H3097" s="77" t="str">
        <v/>
      </c>
      <c r="I3097" s="76">
        <f>IF($E3097="","",IFERROR(VLOOKUP(TRIM(E3097&amp;""),'Référentiel Articles'!$A$2:$F$634,6,FALSE),""))</f>
      </c>
      <c r="J3097" s="78">
        <f>IF(OR($E3097="",$H3097=""),"",$H3097*$I3097)</f>
      </c>
      <c r="K3097" s="79" t="str">
        <v/>
      </c>
    </row>
    <row r="3098">
      <c r="A3098" s="81" t="str">
        <v/>
      </c>
      <c r="B3098" s="81" t="str">
        <v/>
      </c>
      <c r="C3098" s="83">
        <f>IF($E3098="","",IFERROR(VLOOKUP(TRIM(E3098&amp;""),'Référentiel Articles'!$A$2:$F$634,2,FALSE),""))</f>
      </c>
      <c r="D3098" s="83">
        <f>IF($E3098="","",IFERROR(VLOOKUP(TRIM(E3098&amp;""),'Référentiel Articles'!$A$2:$F$634,3,FALSE),""))</f>
      </c>
      <c r="E3098" s="81" t="str">
        <v/>
      </c>
      <c r="F3098" s="83">
        <f>IF($E3098="","",IFERROR(VLOOKUP(TRIM(E3098&amp;""),'Référentiel Articles'!$A$2:$F$634,4,FALSE),""))</f>
      </c>
      <c r="G3098" s="84">
        <f>IF($E3098="","",IFERROR(VLOOKUP(TRIM(E3098&amp;""),'Référentiel Articles'!$A$2:$F$634,5,FALSE),""))</f>
      </c>
      <c r="H3098" s="85" t="str">
        <v/>
      </c>
      <c r="I3098" s="84">
        <f>IF($E3098="","",IFERROR(VLOOKUP(TRIM(E3098&amp;""),'Référentiel Articles'!$A$2:$F$634,6,FALSE),""))</f>
      </c>
      <c r="J3098" s="90">
        <f>IF(OR($E3098="",$H3098=""),"",$H3098*$I3098)</f>
      </c>
      <c r="K3098" s="87" t="str">
        <v/>
      </c>
    </row>
    <row r="3099">
      <c r="A3099" s="74" t="str">
        <v/>
      </c>
      <c r="B3099" s="74" t="str">
        <v/>
      </c>
      <c r="C3099" s="75">
        <f>IF($E3099="","",IFERROR(VLOOKUP(TRIM(E3099&amp;""),'Référentiel Articles'!$A$2:$F$634,2,FALSE),""))</f>
      </c>
      <c r="D3099" s="75">
        <f>IF($E3099="","",IFERROR(VLOOKUP(TRIM(E3099&amp;""),'Référentiel Articles'!$A$2:$F$634,3,FALSE),""))</f>
      </c>
      <c r="E3099" s="74" t="str">
        <v/>
      </c>
      <c r="F3099" s="75">
        <f>IF($E3099="","",IFERROR(VLOOKUP(TRIM(E3099&amp;""),'Référentiel Articles'!$A$2:$F$634,4,FALSE),""))</f>
      </c>
      <c r="G3099" s="76">
        <f>IF($E3099="","",IFERROR(VLOOKUP(TRIM(E3099&amp;""),'Référentiel Articles'!$A$2:$F$634,5,FALSE),""))</f>
      </c>
      <c r="H3099" s="77" t="str">
        <v/>
      </c>
      <c r="I3099" s="76">
        <f>IF($E3099="","",IFERROR(VLOOKUP(TRIM(E3099&amp;""),'Référentiel Articles'!$A$2:$F$634,6,FALSE),""))</f>
      </c>
      <c r="J3099" s="78">
        <f>IF(OR($E3099="",$H3099=""),"",$H3099*$I3099)</f>
      </c>
      <c r="K3099" s="79" t="str">
        <v/>
      </c>
    </row>
    <row r="3100">
      <c r="A3100" s="81" t="str">
        <v/>
      </c>
      <c r="B3100" s="81" t="str">
        <v/>
      </c>
      <c r="C3100" s="83">
        <f>IF($E3100="","",IFERROR(VLOOKUP(TRIM(E3100&amp;""),'Référentiel Articles'!$A$2:$F$634,2,FALSE),""))</f>
      </c>
      <c r="D3100" s="83">
        <f>IF($E3100="","",IFERROR(VLOOKUP(TRIM(E3100&amp;""),'Référentiel Articles'!$A$2:$F$634,3,FALSE),""))</f>
      </c>
      <c r="E3100" s="81" t="str">
        <v/>
      </c>
      <c r="F3100" s="83">
        <f>IF($E3100="","",IFERROR(VLOOKUP(TRIM(E3100&amp;""),'Référentiel Articles'!$A$2:$F$634,4,FALSE),""))</f>
      </c>
      <c r="G3100" s="84">
        <f>IF($E3100="","",IFERROR(VLOOKUP(TRIM(E3100&amp;""),'Référentiel Articles'!$A$2:$F$634,5,FALSE),""))</f>
      </c>
      <c r="H3100" s="85" t="str">
        <v/>
      </c>
      <c r="I3100" s="84">
        <f>IF($E3100="","",IFERROR(VLOOKUP(TRIM(E3100&amp;""),'Référentiel Articles'!$A$2:$F$634,6,FALSE),""))</f>
      </c>
      <c r="J3100" s="90">
        <f>IF(OR($E3100="",$H3100=""),"",$H3100*$I3100)</f>
      </c>
      <c r="K3100" s="87" t="str">
        <v/>
      </c>
    </row>
    <row r="3101">
      <c r="A3101" s="74" t="str">
        <v/>
      </c>
      <c r="B3101" s="74" t="str">
        <v/>
      </c>
      <c r="C3101" s="75">
        <f>IF($E3101="","",IFERROR(VLOOKUP(TRIM(E3101&amp;""),'Référentiel Articles'!$A$2:$F$634,2,FALSE),""))</f>
      </c>
      <c r="D3101" s="75">
        <f>IF($E3101="","",IFERROR(VLOOKUP(TRIM(E3101&amp;""),'Référentiel Articles'!$A$2:$F$634,3,FALSE),""))</f>
      </c>
      <c r="E3101" s="74" t="str">
        <v/>
      </c>
      <c r="F3101" s="75">
        <f>IF($E3101="","",IFERROR(VLOOKUP(TRIM(E3101&amp;""),'Référentiel Articles'!$A$2:$F$634,4,FALSE),""))</f>
      </c>
      <c r="G3101" s="76">
        <f>IF($E3101="","",IFERROR(VLOOKUP(TRIM(E3101&amp;""),'Référentiel Articles'!$A$2:$F$634,5,FALSE),""))</f>
      </c>
      <c r="H3101" s="77" t="str">
        <v/>
      </c>
      <c r="I3101" s="76">
        <f>IF($E3101="","",IFERROR(VLOOKUP(TRIM(E3101&amp;""),'Référentiel Articles'!$A$2:$F$634,6,FALSE),""))</f>
      </c>
      <c r="J3101" s="78">
        <f>IF(OR($E3101="",$H3101=""),"",$H3101*$I3101)</f>
      </c>
      <c r="K3101" s="79" t="str">
        <v/>
      </c>
    </row>
    <row r="3102">
      <c r="A3102" s="81" t="str">
        <v/>
      </c>
      <c r="B3102" s="81" t="str">
        <v/>
      </c>
      <c r="C3102" s="83">
        <f>IF($E3102="","",IFERROR(VLOOKUP(TRIM(E3102&amp;""),'Référentiel Articles'!$A$2:$F$634,2,FALSE),""))</f>
      </c>
      <c r="D3102" s="83">
        <f>IF($E3102="","",IFERROR(VLOOKUP(TRIM(E3102&amp;""),'Référentiel Articles'!$A$2:$F$634,3,FALSE),""))</f>
      </c>
      <c r="E3102" s="81" t="str">
        <v/>
      </c>
      <c r="F3102" s="83">
        <f>IF($E3102="","",IFERROR(VLOOKUP(TRIM(E3102&amp;""),'Référentiel Articles'!$A$2:$F$634,4,FALSE),""))</f>
      </c>
      <c r="G3102" s="84">
        <f>IF($E3102="","",IFERROR(VLOOKUP(TRIM(E3102&amp;""),'Référentiel Articles'!$A$2:$F$634,5,FALSE),""))</f>
      </c>
      <c r="H3102" s="85" t="str">
        <v/>
      </c>
      <c r="I3102" s="84">
        <f>IF($E3102="","",IFERROR(VLOOKUP(TRIM(E3102&amp;""),'Référentiel Articles'!$A$2:$F$634,6,FALSE),""))</f>
      </c>
      <c r="J3102" s="90">
        <f>IF(OR($E3102="",$H3102=""),"",$H3102*$I3102)</f>
      </c>
      <c r="K3102" s="87" t="str">
        <v/>
      </c>
    </row>
    <row r="3103">
      <c r="A3103" s="74" t="str">
        <v/>
      </c>
      <c r="B3103" s="74" t="str">
        <v/>
      </c>
      <c r="C3103" s="75">
        <f>IF($E3103="","",IFERROR(VLOOKUP(TRIM(E3103&amp;""),'Référentiel Articles'!$A$2:$F$634,2,FALSE),""))</f>
      </c>
      <c r="D3103" s="75">
        <f>IF($E3103="","",IFERROR(VLOOKUP(TRIM(E3103&amp;""),'Référentiel Articles'!$A$2:$F$634,3,FALSE),""))</f>
      </c>
      <c r="E3103" s="74" t="str">
        <v/>
      </c>
      <c r="F3103" s="75">
        <f>IF($E3103="","",IFERROR(VLOOKUP(TRIM(E3103&amp;""),'Référentiel Articles'!$A$2:$F$634,4,FALSE),""))</f>
      </c>
      <c r="G3103" s="76">
        <f>IF($E3103="","",IFERROR(VLOOKUP(TRIM(E3103&amp;""),'Référentiel Articles'!$A$2:$F$634,5,FALSE),""))</f>
      </c>
      <c r="H3103" s="77" t="str">
        <v/>
      </c>
      <c r="I3103" s="76">
        <f>IF($E3103="","",IFERROR(VLOOKUP(TRIM(E3103&amp;""),'Référentiel Articles'!$A$2:$F$634,6,FALSE),""))</f>
      </c>
      <c r="J3103" s="78">
        <f>IF(OR($E3103="",$H3103=""),"",$H3103*$I3103)</f>
      </c>
      <c r="K3103" s="79" t="str">
        <v/>
      </c>
    </row>
    <row r="3104">
      <c r="A3104" s="81" t="str">
        <v/>
      </c>
      <c r="B3104" s="81" t="str">
        <v/>
      </c>
      <c r="C3104" s="83">
        <f>IF($E3104="","",IFERROR(VLOOKUP(TRIM(E3104&amp;""),'Référentiel Articles'!$A$2:$F$634,2,FALSE),""))</f>
      </c>
      <c r="D3104" s="83">
        <f>IF($E3104="","",IFERROR(VLOOKUP(TRIM(E3104&amp;""),'Référentiel Articles'!$A$2:$F$634,3,FALSE),""))</f>
      </c>
      <c r="E3104" s="81" t="str">
        <v/>
      </c>
      <c r="F3104" s="83">
        <f>IF($E3104="","",IFERROR(VLOOKUP(TRIM(E3104&amp;""),'Référentiel Articles'!$A$2:$F$634,4,FALSE),""))</f>
      </c>
      <c r="G3104" s="84">
        <f>IF($E3104="","",IFERROR(VLOOKUP(TRIM(E3104&amp;""),'Référentiel Articles'!$A$2:$F$634,5,FALSE),""))</f>
      </c>
      <c r="H3104" s="85" t="str">
        <v/>
      </c>
      <c r="I3104" s="84">
        <f>IF($E3104="","",IFERROR(VLOOKUP(TRIM(E3104&amp;""),'Référentiel Articles'!$A$2:$F$634,6,FALSE),""))</f>
      </c>
      <c r="J3104" s="90">
        <f>IF(OR($E3104="",$H3104=""),"",$H3104*$I3104)</f>
      </c>
      <c r="K3104" s="87" t="str">
        <v/>
      </c>
    </row>
    <row r="3105">
      <c r="A3105" s="74" t="str">
        <v/>
      </c>
      <c r="B3105" s="74" t="str">
        <v/>
      </c>
      <c r="C3105" s="75">
        <f>IF($E3105="","",IFERROR(VLOOKUP(TRIM(E3105&amp;""),'Référentiel Articles'!$A$2:$F$634,2,FALSE),""))</f>
      </c>
      <c r="D3105" s="75">
        <f>IF($E3105="","",IFERROR(VLOOKUP(TRIM(E3105&amp;""),'Référentiel Articles'!$A$2:$F$634,3,FALSE),""))</f>
      </c>
      <c r="E3105" s="74" t="str">
        <v/>
      </c>
      <c r="F3105" s="75">
        <f>IF($E3105="","",IFERROR(VLOOKUP(TRIM(E3105&amp;""),'Référentiel Articles'!$A$2:$F$634,4,FALSE),""))</f>
      </c>
      <c r="G3105" s="76">
        <f>IF($E3105="","",IFERROR(VLOOKUP(TRIM(E3105&amp;""),'Référentiel Articles'!$A$2:$F$634,5,FALSE),""))</f>
      </c>
      <c r="H3105" s="77" t="str">
        <v/>
      </c>
      <c r="I3105" s="76">
        <f>IF($E3105="","",IFERROR(VLOOKUP(TRIM(E3105&amp;""),'Référentiel Articles'!$A$2:$F$634,6,FALSE),""))</f>
      </c>
      <c r="J3105" s="78">
        <f>IF(OR($E3105="",$H3105=""),"",$H3105*$I3105)</f>
      </c>
      <c r="K3105" s="79" t="str">
        <v/>
      </c>
    </row>
    <row r="3106">
      <c r="A3106" s="81" t="str">
        <v/>
      </c>
      <c r="B3106" s="81" t="str">
        <v/>
      </c>
      <c r="C3106" s="83">
        <f>IF($E3106="","",IFERROR(VLOOKUP(TRIM(E3106&amp;""),'Référentiel Articles'!$A$2:$F$634,2,FALSE),""))</f>
      </c>
      <c r="D3106" s="83">
        <f>IF($E3106="","",IFERROR(VLOOKUP(TRIM(E3106&amp;""),'Référentiel Articles'!$A$2:$F$634,3,FALSE),""))</f>
      </c>
      <c r="E3106" s="81" t="str">
        <v/>
      </c>
      <c r="F3106" s="83">
        <f>IF($E3106="","",IFERROR(VLOOKUP(TRIM(E3106&amp;""),'Référentiel Articles'!$A$2:$F$634,4,FALSE),""))</f>
      </c>
      <c r="G3106" s="84">
        <f>IF($E3106="","",IFERROR(VLOOKUP(TRIM(E3106&amp;""),'Référentiel Articles'!$A$2:$F$634,5,FALSE),""))</f>
      </c>
      <c r="H3106" s="85" t="str">
        <v/>
      </c>
      <c r="I3106" s="84">
        <f>IF($E3106="","",IFERROR(VLOOKUP(TRIM(E3106&amp;""),'Référentiel Articles'!$A$2:$F$634,6,FALSE),""))</f>
      </c>
      <c r="J3106" s="90">
        <f>IF(OR($E3106="",$H3106=""),"",$H3106*$I3106)</f>
      </c>
      <c r="K3106" s="87" t="str">
        <v/>
      </c>
    </row>
    <row r="3107">
      <c r="A3107" s="74" t="str">
        <v/>
      </c>
      <c r="B3107" s="74" t="str">
        <v/>
      </c>
      <c r="C3107" s="75">
        <f>IF($E3107="","",IFERROR(VLOOKUP(TRIM(E3107&amp;""),'Référentiel Articles'!$A$2:$F$634,2,FALSE),""))</f>
      </c>
      <c r="D3107" s="75">
        <f>IF($E3107="","",IFERROR(VLOOKUP(TRIM(E3107&amp;""),'Référentiel Articles'!$A$2:$F$634,3,FALSE),""))</f>
      </c>
      <c r="E3107" s="74" t="str">
        <v/>
      </c>
      <c r="F3107" s="75">
        <f>IF($E3107="","",IFERROR(VLOOKUP(TRIM(E3107&amp;""),'Référentiel Articles'!$A$2:$F$634,4,FALSE),""))</f>
      </c>
      <c r="G3107" s="76">
        <f>IF($E3107="","",IFERROR(VLOOKUP(TRIM(E3107&amp;""),'Référentiel Articles'!$A$2:$F$634,5,FALSE),""))</f>
      </c>
      <c r="H3107" s="77" t="str">
        <v/>
      </c>
      <c r="I3107" s="76">
        <f>IF($E3107="","",IFERROR(VLOOKUP(TRIM(E3107&amp;""),'Référentiel Articles'!$A$2:$F$634,6,FALSE),""))</f>
      </c>
      <c r="J3107" s="78">
        <f>IF(OR($E3107="",$H3107=""),"",$H3107*$I3107)</f>
      </c>
      <c r="K3107" s="79" t="str">
        <v/>
      </c>
    </row>
    <row r="3108">
      <c r="A3108" s="81" t="str">
        <v/>
      </c>
      <c r="B3108" s="81" t="str">
        <v/>
      </c>
      <c r="C3108" s="83">
        <f>IF($E3108="","",IFERROR(VLOOKUP(TRIM(E3108&amp;""),'Référentiel Articles'!$A$2:$F$634,2,FALSE),""))</f>
      </c>
      <c r="D3108" s="83">
        <f>IF($E3108="","",IFERROR(VLOOKUP(TRIM(E3108&amp;""),'Référentiel Articles'!$A$2:$F$634,3,FALSE),""))</f>
      </c>
      <c r="E3108" s="81" t="str">
        <v/>
      </c>
      <c r="F3108" s="83">
        <f>IF($E3108="","",IFERROR(VLOOKUP(TRIM(E3108&amp;""),'Référentiel Articles'!$A$2:$F$634,4,FALSE),""))</f>
      </c>
      <c r="G3108" s="84">
        <f>IF($E3108="","",IFERROR(VLOOKUP(TRIM(E3108&amp;""),'Référentiel Articles'!$A$2:$F$634,5,FALSE),""))</f>
      </c>
      <c r="H3108" s="85" t="str">
        <v/>
      </c>
      <c r="I3108" s="84">
        <f>IF($E3108="","",IFERROR(VLOOKUP(TRIM(E3108&amp;""),'Référentiel Articles'!$A$2:$F$634,6,FALSE),""))</f>
      </c>
      <c r="J3108" s="90">
        <f>IF(OR($E3108="",$H3108=""),"",$H3108*$I3108)</f>
      </c>
      <c r="K3108" s="87" t="str">
        <v/>
      </c>
    </row>
    <row r="3109">
      <c r="A3109" s="74" t="str">
        <v/>
      </c>
      <c r="B3109" s="74" t="str">
        <v/>
      </c>
      <c r="C3109" s="75">
        <f>IF($E3109="","",IFERROR(VLOOKUP(TRIM(E3109&amp;""),'Référentiel Articles'!$A$2:$F$634,2,FALSE),""))</f>
      </c>
      <c r="D3109" s="75">
        <f>IF($E3109="","",IFERROR(VLOOKUP(TRIM(E3109&amp;""),'Référentiel Articles'!$A$2:$F$634,3,FALSE),""))</f>
      </c>
      <c r="E3109" s="74" t="str">
        <v/>
      </c>
      <c r="F3109" s="75">
        <f>IF($E3109="","",IFERROR(VLOOKUP(TRIM(E3109&amp;""),'Référentiel Articles'!$A$2:$F$634,4,FALSE),""))</f>
      </c>
      <c r="G3109" s="76">
        <f>IF($E3109="","",IFERROR(VLOOKUP(TRIM(E3109&amp;""),'Référentiel Articles'!$A$2:$F$634,5,FALSE),""))</f>
      </c>
      <c r="H3109" s="77" t="str">
        <v/>
      </c>
      <c r="I3109" s="76">
        <f>IF($E3109="","",IFERROR(VLOOKUP(TRIM(E3109&amp;""),'Référentiel Articles'!$A$2:$F$634,6,FALSE),""))</f>
      </c>
      <c r="J3109" s="78">
        <f>IF(OR($E3109="",$H3109=""),"",$H3109*$I3109)</f>
      </c>
      <c r="K3109" s="79" t="str">
        <v/>
      </c>
    </row>
    <row r="3110">
      <c r="A3110" s="81" t="str">
        <v/>
      </c>
      <c r="B3110" s="81" t="str">
        <v/>
      </c>
      <c r="C3110" s="83">
        <f>IF($E3110="","",IFERROR(VLOOKUP(TRIM(E3110&amp;""),'Référentiel Articles'!$A$2:$F$634,2,FALSE),""))</f>
      </c>
      <c r="D3110" s="83">
        <f>IF($E3110="","",IFERROR(VLOOKUP(TRIM(E3110&amp;""),'Référentiel Articles'!$A$2:$F$634,3,FALSE),""))</f>
      </c>
      <c r="E3110" s="81" t="str">
        <v/>
      </c>
      <c r="F3110" s="83">
        <f>IF($E3110="","",IFERROR(VLOOKUP(TRIM(E3110&amp;""),'Référentiel Articles'!$A$2:$F$634,4,FALSE),""))</f>
      </c>
      <c r="G3110" s="84">
        <f>IF($E3110="","",IFERROR(VLOOKUP(TRIM(E3110&amp;""),'Référentiel Articles'!$A$2:$F$634,5,FALSE),""))</f>
      </c>
      <c r="H3110" s="85" t="str">
        <v/>
      </c>
      <c r="I3110" s="84">
        <f>IF($E3110="","",IFERROR(VLOOKUP(TRIM(E3110&amp;""),'Référentiel Articles'!$A$2:$F$634,6,FALSE),""))</f>
      </c>
      <c r="J3110" s="90">
        <f>IF(OR($E3110="",$H3110=""),"",$H3110*$I3110)</f>
      </c>
      <c r="K3110" s="87" t="str">
        <v/>
      </c>
    </row>
    <row r="3111">
      <c r="A3111" s="74" t="str">
        <v/>
      </c>
      <c r="B3111" s="74" t="str">
        <v/>
      </c>
      <c r="C3111" s="75">
        <f>IF($E3111="","",IFERROR(VLOOKUP(TRIM(E3111&amp;""),'Référentiel Articles'!$A$2:$F$634,2,FALSE),""))</f>
      </c>
      <c r="D3111" s="75">
        <f>IF($E3111="","",IFERROR(VLOOKUP(TRIM(E3111&amp;""),'Référentiel Articles'!$A$2:$F$634,3,FALSE),""))</f>
      </c>
      <c r="E3111" s="74" t="str">
        <v/>
      </c>
      <c r="F3111" s="75">
        <f>IF($E3111="","",IFERROR(VLOOKUP(TRIM(E3111&amp;""),'Référentiel Articles'!$A$2:$F$634,4,FALSE),""))</f>
      </c>
      <c r="G3111" s="76">
        <f>IF($E3111="","",IFERROR(VLOOKUP(TRIM(E3111&amp;""),'Référentiel Articles'!$A$2:$F$634,5,FALSE),""))</f>
      </c>
      <c r="H3111" s="77" t="str">
        <v/>
      </c>
      <c r="I3111" s="76">
        <f>IF($E3111="","",IFERROR(VLOOKUP(TRIM(E3111&amp;""),'Référentiel Articles'!$A$2:$F$634,6,FALSE),""))</f>
      </c>
      <c r="J3111" s="78">
        <f>IF(OR($E3111="",$H3111=""),"",$H3111*$I3111)</f>
      </c>
      <c r="K3111" s="79" t="str">
        <v/>
      </c>
    </row>
    <row r="3112">
      <c r="A3112" s="81" t="str">
        <v/>
      </c>
      <c r="B3112" s="81" t="str">
        <v/>
      </c>
      <c r="C3112" s="83">
        <f>IF($E3112="","",IFERROR(VLOOKUP(TRIM(E3112&amp;""),'Référentiel Articles'!$A$2:$F$634,2,FALSE),""))</f>
      </c>
      <c r="D3112" s="83">
        <f>IF($E3112="","",IFERROR(VLOOKUP(TRIM(E3112&amp;""),'Référentiel Articles'!$A$2:$F$634,3,FALSE),""))</f>
      </c>
      <c r="E3112" s="81" t="str">
        <v/>
      </c>
      <c r="F3112" s="83">
        <f>IF($E3112="","",IFERROR(VLOOKUP(TRIM(E3112&amp;""),'Référentiel Articles'!$A$2:$F$634,4,FALSE),""))</f>
      </c>
      <c r="G3112" s="84">
        <f>IF($E3112="","",IFERROR(VLOOKUP(TRIM(E3112&amp;""),'Référentiel Articles'!$A$2:$F$634,5,FALSE),""))</f>
      </c>
      <c r="H3112" s="85" t="str">
        <v/>
      </c>
      <c r="I3112" s="84">
        <f>IF($E3112="","",IFERROR(VLOOKUP(TRIM(E3112&amp;""),'Référentiel Articles'!$A$2:$F$634,6,FALSE),""))</f>
      </c>
      <c r="J3112" s="90">
        <f>IF(OR($E3112="",$H3112=""),"",$H3112*$I3112)</f>
      </c>
      <c r="K3112" s="87" t="str">
        <v/>
      </c>
    </row>
    <row r="3113">
      <c r="A3113" s="74" t="str">
        <v/>
      </c>
      <c r="B3113" s="74" t="str">
        <v/>
      </c>
      <c r="C3113" s="75">
        <f>IF($E3113="","",IFERROR(VLOOKUP(TRIM(E3113&amp;""),'Référentiel Articles'!$A$2:$F$634,2,FALSE),""))</f>
      </c>
      <c r="D3113" s="75">
        <f>IF($E3113="","",IFERROR(VLOOKUP(TRIM(E3113&amp;""),'Référentiel Articles'!$A$2:$F$634,3,FALSE),""))</f>
      </c>
      <c r="E3113" s="74" t="str">
        <v/>
      </c>
      <c r="F3113" s="75">
        <f>IF($E3113="","",IFERROR(VLOOKUP(TRIM(E3113&amp;""),'Référentiel Articles'!$A$2:$F$634,4,FALSE),""))</f>
      </c>
      <c r="G3113" s="76">
        <f>IF($E3113="","",IFERROR(VLOOKUP(TRIM(E3113&amp;""),'Référentiel Articles'!$A$2:$F$634,5,FALSE),""))</f>
      </c>
      <c r="H3113" s="77" t="str">
        <v/>
      </c>
      <c r="I3113" s="76">
        <f>IF($E3113="","",IFERROR(VLOOKUP(TRIM(E3113&amp;""),'Référentiel Articles'!$A$2:$F$634,6,FALSE),""))</f>
      </c>
      <c r="J3113" s="78">
        <f>IF(OR($E3113="",$H3113=""),"",$H3113*$I3113)</f>
      </c>
      <c r="K3113" s="79" t="str">
        <v/>
      </c>
    </row>
    <row r="3114">
      <c r="A3114" s="81" t="str">
        <v/>
      </c>
      <c r="B3114" s="81" t="str">
        <v/>
      </c>
      <c r="C3114" s="83">
        <f>IF($E3114="","",IFERROR(VLOOKUP(TRIM(E3114&amp;""),'Référentiel Articles'!$A$2:$F$634,2,FALSE),""))</f>
      </c>
      <c r="D3114" s="83">
        <f>IF($E3114="","",IFERROR(VLOOKUP(TRIM(E3114&amp;""),'Référentiel Articles'!$A$2:$F$634,3,FALSE),""))</f>
      </c>
      <c r="E3114" s="81" t="str">
        <v/>
      </c>
      <c r="F3114" s="83">
        <f>IF($E3114="","",IFERROR(VLOOKUP(TRIM(E3114&amp;""),'Référentiel Articles'!$A$2:$F$634,4,FALSE),""))</f>
      </c>
      <c r="G3114" s="84">
        <f>IF($E3114="","",IFERROR(VLOOKUP(TRIM(E3114&amp;""),'Référentiel Articles'!$A$2:$F$634,5,FALSE),""))</f>
      </c>
      <c r="H3114" s="85" t="str">
        <v/>
      </c>
      <c r="I3114" s="84">
        <f>IF($E3114="","",IFERROR(VLOOKUP(TRIM(E3114&amp;""),'Référentiel Articles'!$A$2:$F$634,6,FALSE),""))</f>
      </c>
      <c r="J3114" s="90">
        <f>IF(OR($E3114="",$H3114=""),"",$H3114*$I3114)</f>
      </c>
      <c r="K3114" s="87" t="str">
        <v/>
      </c>
    </row>
    <row r="3115">
      <c r="A3115" s="74" t="str">
        <v/>
      </c>
      <c r="B3115" s="74" t="str">
        <v/>
      </c>
      <c r="C3115" s="75">
        <f>IF($E3115="","",IFERROR(VLOOKUP(TRIM(E3115&amp;""),'Référentiel Articles'!$A$2:$F$634,2,FALSE),""))</f>
      </c>
      <c r="D3115" s="75">
        <f>IF($E3115="","",IFERROR(VLOOKUP(TRIM(E3115&amp;""),'Référentiel Articles'!$A$2:$F$634,3,FALSE),""))</f>
      </c>
      <c r="E3115" s="74" t="str">
        <v/>
      </c>
      <c r="F3115" s="75">
        <f>IF($E3115="","",IFERROR(VLOOKUP(TRIM(E3115&amp;""),'Référentiel Articles'!$A$2:$F$634,4,FALSE),""))</f>
      </c>
      <c r="G3115" s="76">
        <f>IF($E3115="","",IFERROR(VLOOKUP(TRIM(E3115&amp;""),'Référentiel Articles'!$A$2:$F$634,5,FALSE),""))</f>
      </c>
      <c r="H3115" s="77" t="str">
        <v/>
      </c>
      <c r="I3115" s="76">
        <f>IF($E3115="","",IFERROR(VLOOKUP(TRIM(E3115&amp;""),'Référentiel Articles'!$A$2:$F$634,6,FALSE),""))</f>
      </c>
      <c r="J3115" s="78">
        <f>IF(OR($E3115="",$H3115=""),"",$H3115*$I3115)</f>
      </c>
      <c r="K3115" s="79" t="str">
        <v/>
      </c>
    </row>
    <row r="3116">
      <c r="A3116" s="81" t="str">
        <v/>
      </c>
      <c r="B3116" s="81" t="str">
        <v/>
      </c>
      <c r="C3116" s="83">
        <f>IF($E3116="","",IFERROR(VLOOKUP(TRIM(E3116&amp;""),'Référentiel Articles'!$A$2:$F$634,2,FALSE),""))</f>
      </c>
      <c r="D3116" s="83">
        <f>IF($E3116="","",IFERROR(VLOOKUP(TRIM(E3116&amp;""),'Référentiel Articles'!$A$2:$F$634,3,FALSE),""))</f>
      </c>
      <c r="E3116" s="81" t="str">
        <v/>
      </c>
      <c r="F3116" s="83">
        <f>IF($E3116="","",IFERROR(VLOOKUP(TRIM(E3116&amp;""),'Référentiel Articles'!$A$2:$F$634,4,FALSE),""))</f>
      </c>
      <c r="G3116" s="84">
        <f>IF($E3116="","",IFERROR(VLOOKUP(TRIM(E3116&amp;""),'Référentiel Articles'!$A$2:$F$634,5,FALSE),""))</f>
      </c>
      <c r="H3116" s="85" t="str">
        <v/>
      </c>
      <c r="I3116" s="84">
        <f>IF($E3116="","",IFERROR(VLOOKUP(TRIM(E3116&amp;""),'Référentiel Articles'!$A$2:$F$634,6,FALSE),""))</f>
      </c>
      <c r="J3116" s="90">
        <f>IF(OR($E3116="",$H3116=""),"",$H3116*$I3116)</f>
      </c>
      <c r="K3116" s="87" t="str">
        <v/>
      </c>
    </row>
    <row r="3117">
      <c r="A3117" s="74" t="str">
        <v/>
      </c>
      <c r="B3117" s="74" t="str">
        <v/>
      </c>
      <c r="C3117" s="75">
        <f>IF($E3117="","",IFERROR(VLOOKUP(TRIM(E3117&amp;""),'Référentiel Articles'!$A$2:$F$634,2,FALSE),""))</f>
      </c>
      <c r="D3117" s="75">
        <f>IF($E3117="","",IFERROR(VLOOKUP(TRIM(E3117&amp;""),'Référentiel Articles'!$A$2:$F$634,3,FALSE),""))</f>
      </c>
      <c r="E3117" s="74" t="str">
        <v/>
      </c>
      <c r="F3117" s="75">
        <f>IF($E3117="","",IFERROR(VLOOKUP(TRIM(E3117&amp;""),'Référentiel Articles'!$A$2:$F$634,4,FALSE),""))</f>
      </c>
      <c r="G3117" s="76">
        <f>IF($E3117="","",IFERROR(VLOOKUP(TRIM(E3117&amp;""),'Référentiel Articles'!$A$2:$F$634,5,FALSE),""))</f>
      </c>
      <c r="H3117" s="77" t="str">
        <v/>
      </c>
      <c r="I3117" s="76">
        <f>IF($E3117="","",IFERROR(VLOOKUP(TRIM(E3117&amp;""),'Référentiel Articles'!$A$2:$F$634,6,FALSE),""))</f>
      </c>
      <c r="J3117" s="78">
        <f>IF(OR($E3117="",$H3117=""),"",$H3117*$I3117)</f>
      </c>
      <c r="K3117" s="79" t="str">
        <v/>
      </c>
    </row>
    <row r="3118">
      <c r="A3118" s="81" t="str">
        <v/>
      </c>
      <c r="B3118" s="81" t="str">
        <v/>
      </c>
      <c r="C3118" s="83">
        <f>IF($E3118="","",IFERROR(VLOOKUP(TRIM(E3118&amp;""),'Référentiel Articles'!$A$2:$F$634,2,FALSE),""))</f>
      </c>
      <c r="D3118" s="83">
        <f>IF($E3118="","",IFERROR(VLOOKUP(TRIM(E3118&amp;""),'Référentiel Articles'!$A$2:$F$634,3,FALSE),""))</f>
      </c>
      <c r="E3118" s="81" t="str">
        <v/>
      </c>
      <c r="F3118" s="83">
        <f>IF($E3118="","",IFERROR(VLOOKUP(TRIM(E3118&amp;""),'Référentiel Articles'!$A$2:$F$634,4,FALSE),""))</f>
      </c>
      <c r="G3118" s="84">
        <f>IF($E3118="","",IFERROR(VLOOKUP(TRIM(E3118&amp;""),'Référentiel Articles'!$A$2:$F$634,5,FALSE),""))</f>
      </c>
      <c r="H3118" s="85" t="str">
        <v/>
      </c>
      <c r="I3118" s="84">
        <f>IF($E3118="","",IFERROR(VLOOKUP(TRIM(E3118&amp;""),'Référentiel Articles'!$A$2:$F$634,6,FALSE),""))</f>
      </c>
      <c r="J3118" s="90">
        <f>IF(OR($E3118="",$H3118=""),"",$H3118*$I3118)</f>
      </c>
      <c r="K3118" s="87" t="str">
        <v/>
      </c>
    </row>
    <row r="3119">
      <c r="A3119" s="74" t="str">
        <v/>
      </c>
      <c r="B3119" s="74" t="str">
        <v/>
      </c>
      <c r="C3119" s="75">
        <f>IF($E3119="","",IFERROR(VLOOKUP(TRIM(E3119&amp;""),'Référentiel Articles'!$A$2:$F$634,2,FALSE),""))</f>
      </c>
      <c r="D3119" s="75">
        <f>IF($E3119="","",IFERROR(VLOOKUP(TRIM(E3119&amp;""),'Référentiel Articles'!$A$2:$F$634,3,FALSE),""))</f>
      </c>
      <c r="E3119" s="74" t="str">
        <v/>
      </c>
      <c r="F3119" s="75">
        <f>IF($E3119="","",IFERROR(VLOOKUP(TRIM(E3119&amp;""),'Référentiel Articles'!$A$2:$F$634,4,FALSE),""))</f>
      </c>
      <c r="G3119" s="76">
        <f>IF($E3119="","",IFERROR(VLOOKUP(TRIM(E3119&amp;""),'Référentiel Articles'!$A$2:$F$634,5,FALSE),""))</f>
      </c>
      <c r="H3119" s="77" t="str">
        <v/>
      </c>
      <c r="I3119" s="76">
        <f>IF($E3119="","",IFERROR(VLOOKUP(TRIM(E3119&amp;""),'Référentiel Articles'!$A$2:$F$634,6,FALSE),""))</f>
      </c>
      <c r="J3119" s="78">
        <f>IF(OR($E3119="",$H3119=""),"",$H3119*$I3119)</f>
      </c>
      <c r="K3119" s="79" t="str">
        <v/>
      </c>
    </row>
    <row r="3120">
      <c r="A3120" s="81" t="str">
        <v/>
      </c>
      <c r="B3120" s="81" t="str">
        <v/>
      </c>
      <c r="C3120" s="83">
        <f>IF($E3120="","",IFERROR(VLOOKUP(TRIM(E3120&amp;""),'Référentiel Articles'!$A$2:$F$634,2,FALSE),""))</f>
      </c>
      <c r="D3120" s="83">
        <f>IF($E3120="","",IFERROR(VLOOKUP(TRIM(E3120&amp;""),'Référentiel Articles'!$A$2:$F$634,3,FALSE),""))</f>
      </c>
      <c r="E3120" s="81" t="str">
        <v/>
      </c>
      <c r="F3120" s="83">
        <f>IF($E3120="","",IFERROR(VLOOKUP(TRIM(E3120&amp;""),'Référentiel Articles'!$A$2:$F$634,4,FALSE),""))</f>
      </c>
      <c r="G3120" s="84">
        <f>IF($E3120="","",IFERROR(VLOOKUP(TRIM(E3120&amp;""),'Référentiel Articles'!$A$2:$F$634,5,FALSE),""))</f>
      </c>
      <c r="H3120" s="85" t="str">
        <v/>
      </c>
      <c r="I3120" s="84">
        <f>IF($E3120="","",IFERROR(VLOOKUP(TRIM(E3120&amp;""),'Référentiel Articles'!$A$2:$F$634,6,FALSE),""))</f>
      </c>
      <c r="J3120" s="90">
        <f>IF(OR($E3120="",$H3120=""),"",$H3120*$I3120)</f>
      </c>
      <c r="K3120" s="87" t="str">
        <v/>
      </c>
    </row>
    <row r="3121">
      <c r="A3121" s="74" t="str">
        <v/>
      </c>
      <c r="B3121" s="74" t="str">
        <v/>
      </c>
      <c r="C3121" s="75">
        <f>IF($E3121="","",IFERROR(VLOOKUP(TRIM(E3121&amp;""),'Référentiel Articles'!$A$2:$F$634,2,FALSE),""))</f>
      </c>
      <c r="D3121" s="75">
        <f>IF($E3121="","",IFERROR(VLOOKUP(TRIM(E3121&amp;""),'Référentiel Articles'!$A$2:$F$634,3,FALSE),""))</f>
      </c>
      <c r="E3121" s="74" t="str">
        <v/>
      </c>
      <c r="F3121" s="75">
        <f>IF($E3121="","",IFERROR(VLOOKUP(TRIM(E3121&amp;""),'Référentiel Articles'!$A$2:$F$634,4,FALSE),""))</f>
      </c>
      <c r="G3121" s="76">
        <f>IF($E3121="","",IFERROR(VLOOKUP(TRIM(E3121&amp;""),'Référentiel Articles'!$A$2:$F$634,5,FALSE),""))</f>
      </c>
      <c r="H3121" s="77" t="str">
        <v/>
      </c>
      <c r="I3121" s="76">
        <f>IF($E3121="","",IFERROR(VLOOKUP(TRIM(E3121&amp;""),'Référentiel Articles'!$A$2:$F$634,6,FALSE),""))</f>
      </c>
      <c r="J3121" s="78">
        <f>IF(OR($E3121="",$H3121=""),"",$H3121*$I3121)</f>
      </c>
      <c r="K3121" s="79" t="str">
        <v/>
      </c>
    </row>
    <row r="3122">
      <c r="A3122" s="81" t="str">
        <v/>
      </c>
      <c r="B3122" s="81" t="str">
        <v/>
      </c>
      <c r="C3122" s="83">
        <f>IF($E3122="","",IFERROR(VLOOKUP(TRIM(E3122&amp;""),'Référentiel Articles'!$A$2:$F$634,2,FALSE),""))</f>
      </c>
      <c r="D3122" s="83">
        <f>IF($E3122="","",IFERROR(VLOOKUP(TRIM(E3122&amp;""),'Référentiel Articles'!$A$2:$F$634,3,FALSE),""))</f>
      </c>
      <c r="E3122" s="81" t="str">
        <v/>
      </c>
      <c r="F3122" s="83">
        <f>IF($E3122="","",IFERROR(VLOOKUP(TRIM(E3122&amp;""),'Référentiel Articles'!$A$2:$F$634,4,FALSE),""))</f>
      </c>
      <c r="G3122" s="84">
        <f>IF($E3122="","",IFERROR(VLOOKUP(TRIM(E3122&amp;""),'Référentiel Articles'!$A$2:$F$634,5,FALSE),""))</f>
      </c>
      <c r="H3122" s="85" t="str">
        <v/>
      </c>
      <c r="I3122" s="84">
        <f>IF($E3122="","",IFERROR(VLOOKUP(TRIM(E3122&amp;""),'Référentiel Articles'!$A$2:$F$634,6,FALSE),""))</f>
      </c>
      <c r="J3122" s="90">
        <f>IF(OR($E3122="",$H3122=""),"",$H3122*$I3122)</f>
      </c>
      <c r="K3122" s="87" t="str">
        <v/>
      </c>
    </row>
    <row r="3123">
      <c r="A3123" s="74" t="str">
        <v/>
      </c>
      <c r="B3123" s="74" t="str">
        <v/>
      </c>
      <c r="C3123" s="75">
        <f>IF($E3123="","",IFERROR(VLOOKUP(TRIM(E3123&amp;""),'Référentiel Articles'!$A$2:$F$634,2,FALSE),""))</f>
      </c>
      <c r="D3123" s="75">
        <f>IF($E3123="","",IFERROR(VLOOKUP(TRIM(E3123&amp;""),'Référentiel Articles'!$A$2:$F$634,3,FALSE),""))</f>
      </c>
      <c r="E3123" s="74" t="str">
        <v/>
      </c>
      <c r="F3123" s="75">
        <f>IF($E3123="","",IFERROR(VLOOKUP(TRIM(E3123&amp;""),'Référentiel Articles'!$A$2:$F$634,4,FALSE),""))</f>
      </c>
      <c r="G3123" s="76">
        <f>IF($E3123="","",IFERROR(VLOOKUP(TRIM(E3123&amp;""),'Référentiel Articles'!$A$2:$F$634,5,FALSE),""))</f>
      </c>
      <c r="H3123" s="77" t="str">
        <v/>
      </c>
      <c r="I3123" s="76">
        <f>IF($E3123="","",IFERROR(VLOOKUP(TRIM(E3123&amp;""),'Référentiel Articles'!$A$2:$F$634,6,FALSE),""))</f>
      </c>
      <c r="J3123" s="78">
        <f>IF(OR($E3123="",$H3123=""),"",$H3123*$I3123)</f>
      </c>
      <c r="K3123" s="79" t="str">
        <v/>
      </c>
    </row>
    <row r="3124">
      <c r="A3124" s="81" t="str">
        <v/>
      </c>
      <c r="B3124" s="81" t="str">
        <v/>
      </c>
      <c r="C3124" s="83">
        <f>IF($E3124="","",IFERROR(VLOOKUP(TRIM(E3124&amp;""),'Référentiel Articles'!$A$2:$F$634,2,FALSE),""))</f>
      </c>
      <c r="D3124" s="83">
        <f>IF($E3124="","",IFERROR(VLOOKUP(TRIM(E3124&amp;""),'Référentiel Articles'!$A$2:$F$634,3,FALSE),""))</f>
      </c>
      <c r="E3124" s="81" t="str">
        <v/>
      </c>
      <c r="F3124" s="83">
        <f>IF($E3124="","",IFERROR(VLOOKUP(TRIM(E3124&amp;""),'Référentiel Articles'!$A$2:$F$634,4,FALSE),""))</f>
      </c>
      <c r="G3124" s="84">
        <f>IF($E3124="","",IFERROR(VLOOKUP(TRIM(E3124&amp;""),'Référentiel Articles'!$A$2:$F$634,5,FALSE),""))</f>
      </c>
      <c r="H3124" s="85" t="str">
        <v/>
      </c>
      <c r="I3124" s="84">
        <f>IF($E3124="","",IFERROR(VLOOKUP(TRIM(E3124&amp;""),'Référentiel Articles'!$A$2:$F$634,6,FALSE),""))</f>
      </c>
      <c r="J3124" s="90">
        <f>IF(OR($E3124="",$H3124=""),"",$H3124*$I3124)</f>
      </c>
      <c r="K3124" s="87" t="str">
        <v/>
      </c>
    </row>
    <row r="3125">
      <c r="A3125" s="74" t="str">
        <v/>
      </c>
      <c r="B3125" s="74" t="str">
        <v/>
      </c>
      <c r="C3125" s="75">
        <f>IF($E3125="","",IFERROR(VLOOKUP(TRIM(E3125&amp;""),'Référentiel Articles'!$A$2:$F$634,2,FALSE),""))</f>
      </c>
      <c r="D3125" s="75">
        <f>IF($E3125="","",IFERROR(VLOOKUP(TRIM(E3125&amp;""),'Référentiel Articles'!$A$2:$F$634,3,FALSE),""))</f>
      </c>
      <c r="E3125" s="74" t="str">
        <v/>
      </c>
      <c r="F3125" s="75">
        <f>IF($E3125="","",IFERROR(VLOOKUP(TRIM(E3125&amp;""),'Référentiel Articles'!$A$2:$F$634,4,FALSE),""))</f>
      </c>
      <c r="G3125" s="76">
        <f>IF($E3125="","",IFERROR(VLOOKUP(TRIM(E3125&amp;""),'Référentiel Articles'!$A$2:$F$634,5,FALSE),""))</f>
      </c>
      <c r="H3125" s="77" t="str">
        <v/>
      </c>
      <c r="I3125" s="76">
        <f>IF($E3125="","",IFERROR(VLOOKUP(TRIM(E3125&amp;""),'Référentiel Articles'!$A$2:$F$634,6,FALSE),""))</f>
      </c>
      <c r="J3125" s="78">
        <f>IF(OR($E3125="",$H3125=""),"",$H3125*$I3125)</f>
      </c>
      <c r="K3125" s="79" t="str">
        <v/>
      </c>
    </row>
    <row r="3126">
      <c r="A3126" s="81" t="str">
        <v/>
      </c>
      <c r="B3126" s="81" t="str">
        <v/>
      </c>
      <c r="C3126" s="83">
        <f>IF($E3126="","",IFERROR(VLOOKUP(TRIM(E3126&amp;""),'Référentiel Articles'!$A$2:$F$634,2,FALSE),""))</f>
      </c>
      <c r="D3126" s="83">
        <f>IF($E3126="","",IFERROR(VLOOKUP(TRIM(E3126&amp;""),'Référentiel Articles'!$A$2:$F$634,3,FALSE),""))</f>
      </c>
      <c r="E3126" s="81" t="str">
        <v/>
      </c>
      <c r="F3126" s="83">
        <f>IF($E3126="","",IFERROR(VLOOKUP(TRIM(E3126&amp;""),'Référentiel Articles'!$A$2:$F$634,4,FALSE),""))</f>
      </c>
      <c r="G3126" s="84">
        <f>IF($E3126="","",IFERROR(VLOOKUP(TRIM(E3126&amp;""),'Référentiel Articles'!$A$2:$F$634,5,FALSE),""))</f>
      </c>
      <c r="H3126" s="85" t="str">
        <v/>
      </c>
      <c r="I3126" s="84">
        <f>IF($E3126="","",IFERROR(VLOOKUP(TRIM(E3126&amp;""),'Référentiel Articles'!$A$2:$F$634,6,FALSE),""))</f>
      </c>
      <c r="J3126" s="90">
        <f>IF(OR($E3126="",$H3126=""),"",$H3126*$I3126)</f>
      </c>
      <c r="K3126" s="87" t="str">
        <v/>
      </c>
    </row>
    <row r="3127">
      <c r="A3127" s="74" t="str">
        <v/>
      </c>
      <c r="B3127" s="74" t="str">
        <v/>
      </c>
      <c r="C3127" s="75">
        <f>IF($E3127="","",IFERROR(VLOOKUP(TRIM(E3127&amp;""),'Référentiel Articles'!$A$2:$F$634,2,FALSE),""))</f>
      </c>
      <c r="D3127" s="75">
        <f>IF($E3127="","",IFERROR(VLOOKUP(TRIM(E3127&amp;""),'Référentiel Articles'!$A$2:$F$634,3,FALSE),""))</f>
      </c>
      <c r="E3127" s="74" t="str">
        <v/>
      </c>
      <c r="F3127" s="75">
        <f>IF($E3127="","",IFERROR(VLOOKUP(TRIM(E3127&amp;""),'Référentiel Articles'!$A$2:$F$634,4,FALSE),""))</f>
      </c>
      <c r="G3127" s="76">
        <f>IF($E3127="","",IFERROR(VLOOKUP(TRIM(E3127&amp;""),'Référentiel Articles'!$A$2:$F$634,5,FALSE),""))</f>
      </c>
      <c r="H3127" s="77" t="str">
        <v/>
      </c>
      <c r="I3127" s="76">
        <f>IF($E3127="","",IFERROR(VLOOKUP(TRIM(E3127&amp;""),'Référentiel Articles'!$A$2:$F$634,6,FALSE),""))</f>
      </c>
      <c r="J3127" s="78">
        <f>IF(OR($E3127="",$H3127=""),"",$H3127*$I3127)</f>
      </c>
      <c r="K3127" s="79" t="str">
        <v/>
      </c>
    </row>
    <row r="3128">
      <c r="A3128" s="81" t="str">
        <v/>
      </c>
      <c r="B3128" s="81" t="str">
        <v/>
      </c>
      <c r="C3128" s="83">
        <f>IF($E3128="","",IFERROR(VLOOKUP(TRIM(E3128&amp;""),'Référentiel Articles'!$A$2:$F$634,2,FALSE),""))</f>
      </c>
      <c r="D3128" s="83">
        <f>IF($E3128="","",IFERROR(VLOOKUP(TRIM(E3128&amp;""),'Référentiel Articles'!$A$2:$F$634,3,FALSE),""))</f>
      </c>
      <c r="E3128" s="81" t="str">
        <v/>
      </c>
      <c r="F3128" s="83">
        <f>IF($E3128="","",IFERROR(VLOOKUP(TRIM(E3128&amp;""),'Référentiel Articles'!$A$2:$F$634,4,FALSE),""))</f>
      </c>
      <c r="G3128" s="84">
        <f>IF($E3128="","",IFERROR(VLOOKUP(TRIM(E3128&amp;""),'Référentiel Articles'!$A$2:$F$634,5,FALSE),""))</f>
      </c>
      <c r="H3128" s="85" t="str">
        <v/>
      </c>
      <c r="I3128" s="84">
        <f>IF($E3128="","",IFERROR(VLOOKUP(TRIM(E3128&amp;""),'Référentiel Articles'!$A$2:$F$634,6,FALSE),""))</f>
      </c>
      <c r="J3128" s="90">
        <f>IF(OR($E3128="",$H3128=""),"",$H3128*$I3128)</f>
      </c>
      <c r="K3128" s="87" t="str">
        <v/>
      </c>
    </row>
    <row r="3129">
      <c r="A3129" s="74" t="str">
        <v/>
      </c>
      <c r="B3129" s="74" t="str">
        <v/>
      </c>
      <c r="C3129" s="75">
        <f>IF($E3129="","",IFERROR(VLOOKUP(TRIM(E3129&amp;""),'Référentiel Articles'!$A$2:$F$634,2,FALSE),""))</f>
      </c>
      <c r="D3129" s="75">
        <f>IF($E3129="","",IFERROR(VLOOKUP(TRIM(E3129&amp;""),'Référentiel Articles'!$A$2:$F$634,3,FALSE),""))</f>
      </c>
      <c r="E3129" s="74" t="str">
        <v/>
      </c>
      <c r="F3129" s="75">
        <f>IF($E3129="","",IFERROR(VLOOKUP(TRIM(E3129&amp;""),'Référentiel Articles'!$A$2:$F$634,4,FALSE),""))</f>
      </c>
      <c r="G3129" s="76">
        <f>IF($E3129="","",IFERROR(VLOOKUP(TRIM(E3129&amp;""),'Référentiel Articles'!$A$2:$F$634,5,FALSE),""))</f>
      </c>
      <c r="H3129" s="77" t="str">
        <v/>
      </c>
      <c r="I3129" s="76">
        <f>IF($E3129="","",IFERROR(VLOOKUP(TRIM(E3129&amp;""),'Référentiel Articles'!$A$2:$F$634,6,FALSE),""))</f>
      </c>
      <c r="J3129" s="78">
        <f>IF(OR($E3129="",$H3129=""),"",$H3129*$I3129)</f>
      </c>
      <c r="K3129" s="79" t="str">
        <v/>
      </c>
    </row>
    <row r="3130">
      <c r="A3130" s="81" t="str">
        <v/>
      </c>
      <c r="B3130" s="81" t="str">
        <v/>
      </c>
      <c r="C3130" s="83">
        <f>IF($E3130="","",IFERROR(VLOOKUP(TRIM(E3130&amp;""),'Référentiel Articles'!$A$2:$F$634,2,FALSE),""))</f>
      </c>
      <c r="D3130" s="83">
        <f>IF($E3130="","",IFERROR(VLOOKUP(TRIM(E3130&amp;""),'Référentiel Articles'!$A$2:$F$634,3,FALSE),""))</f>
      </c>
      <c r="E3130" s="81" t="str">
        <v/>
      </c>
      <c r="F3130" s="83">
        <f>IF($E3130="","",IFERROR(VLOOKUP(TRIM(E3130&amp;""),'Référentiel Articles'!$A$2:$F$634,4,FALSE),""))</f>
      </c>
      <c r="G3130" s="84">
        <f>IF($E3130="","",IFERROR(VLOOKUP(TRIM(E3130&amp;""),'Référentiel Articles'!$A$2:$F$634,5,FALSE),""))</f>
      </c>
      <c r="H3130" s="85" t="str">
        <v/>
      </c>
      <c r="I3130" s="84">
        <f>IF($E3130="","",IFERROR(VLOOKUP(TRIM(E3130&amp;""),'Référentiel Articles'!$A$2:$F$634,6,FALSE),""))</f>
      </c>
      <c r="J3130" s="90">
        <f>IF(OR($E3130="",$H3130=""),"",$H3130*$I3130)</f>
      </c>
      <c r="K3130" s="87" t="str">
        <v/>
      </c>
    </row>
    <row r="3131">
      <c r="A3131" s="74" t="str">
        <v/>
      </c>
      <c r="B3131" s="74" t="str">
        <v/>
      </c>
      <c r="C3131" s="75">
        <f>IF($E3131="","",IFERROR(VLOOKUP(TRIM(E3131&amp;""),'Référentiel Articles'!$A$2:$F$634,2,FALSE),""))</f>
      </c>
      <c r="D3131" s="75">
        <f>IF($E3131="","",IFERROR(VLOOKUP(TRIM(E3131&amp;""),'Référentiel Articles'!$A$2:$F$634,3,FALSE),""))</f>
      </c>
      <c r="E3131" s="74" t="str">
        <v/>
      </c>
      <c r="F3131" s="75">
        <f>IF($E3131="","",IFERROR(VLOOKUP(TRIM(E3131&amp;""),'Référentiel Articles'!$A$2:$F$634,4,FALSE),""))</f>
      </c>
      <c r="G3131" s="76">
        <f>IF($E3131="","",IFERROR(VLOOKUP(TRIM(E3131&amp;""),'Référentiel Articles'!$A$2:$F$634,5,FALSE),""))</f>
      </c>
      <c r="H3131" s="77" t="str">
        <v/>
      </c>
      <c r="I3131" s="76">
        <f>IF($E3131="","",IFERROR(VLOOKUP(TRIM(E3131&amp;""),'Référentiel Articles'!$A$2:$F$634,6,FALSE),""))</f>
      </c>
      <c r="J3131" s="78">
        <f>IF(OR($E3131="",$H3131=""),"",$H3131*$I3131)</f>
      </c>
      <c r="K3131" s="79" t="str">
        <v/>
      </c>
    </row>
    <row r="3132">
      <c r="A3132" s="81" t="str">
        <v/>
      </c>
      <c r="B3132" s="81" t="str">
        <v/>
      </c>
      <c r="C3132" s="83">
        <f>IF($E3132="","",IFERROR(VLOOKUP(TRIM(E3132&amp;""),'Référentiel Articles'!$A$2:$F$634,2,FALSE),""))</f>
      </c>
      <c r="D3132" s="83">
        <f>IF($E3132="","",IFERROR(VLOOKUP(TRIM(E3132&amp;""),'Référentiel Articles'!$A$2:$F$634,3,FALSE),""))</f>
      </c>
      <c r="E3132" s="81" t="str">
        <v/>
      </c>
      <c r="F3132" s="83">
        <f>IF($E3132="","",IFERROR(VLOOKUP(TRIM(E3132&amp;""),'Référentiel Articles'!$A$2:$F$634,4,FALSE),""))</f>
      </c>
      <c r="G3132" s="84">
        <f>IF($E3132="","",IFERROR(VLOOKUP(TRIM(E3132&amp;""),'Référentiel Articles'!$A$2:$F$634,5,FALSE),""))</f>
      </c>
      <c r="H3132" s="85" t="str">
        <v/>
      </c>
      <c r="I3132" s="84">
        <f>IF($E3132="","",IFERROR(VLOOKUP(TRIM(E3132&amp;""),'Référentiel Articles'!$A$2:$F$634,6,FALSE),""))</f>
      </c>
      <c r="J3132" s="90">
        <f>IF(OR($E3132="",$H3132=""),"",$H3132*$I3132)</f>
      </c>
      <c r="K3132" s="87" t="str">
        <v/>
      </c>
    </row>
    <row r="3133">
      <c r="A3133" s="74" t="str">
        <v/>
      </c>
      <c r="B3133" s="74" t="str">
        <v/>
      </c>
      <c r="C3133" s="75">
        <f>IF($E3133="","",IFERROR(VLOOKUP(TRIM(E3133&amp;""),'Référentiel Articles'!$A$2:$F$634,2,FALSE),""))</f>
      </c>
      <c r="D3133" s="75">
        <f>IF($E3133="","",IFERROR(VLOOKUP(TRIM(E3133&amp;""),'Référentiel Articles'!$A$2:$F$634,3,FALSE),""))</f>
      </c>
      <c r="E3133" s="74" t="str">
        <v/>
      </c>
      <c r="F3133" s="75">
        <f>IF($E3133="","",IFERROR(VLOOKUP(TRIM(E3133&amp;""),'Référentiel Articles'!$A$2:$F$634,4,FALSE),""))</f>
      </c>
      <c r="G3133" s="76">
        <f>IF($E3133="","",IFERROR(VLOOKUP(TRIM(E3133&amp;""),'Référentiel Articles'!$A$2:$F$634,5,FALSE),""))</f>
      </c>
      <c r="H3133" s="77" t="str">
        <v/>
      </c>
      <c r="I3133" s="76">
        <f>IF($E3133="","",IFERROR(VLOOKUP(TRIM(E3133&amp;""),'Référentiel Articles'!$A$2:$F$634,6,FALSE),""))</f>
      </c>
      <c r="J3133" s="78">
        <f>IF(OR($E3133="",$H3133=""),"",$H3133*$I3133)</f>
      </c>
      <c r="K3133" s="79" t="str">
        <v/>
      </c>
    </row>
    <row r="3134">
      <c r="A3134" s="81" t="str">
        <v/>
      </c>
      <c r="B3134" s="81" t="str">
        <v/>
      </c>
      <c r="C3134" s="83">
        <f>IF($E3134="","",IFERROR(VLOOKUP(TRIM(E3134&amp;""),'Référentiel Articles'!$A$2:$F$634,2,FALSE),""))</f>
      </c>
      <c r="D3134" s="83">
        <f>IF($E3134="","",IFERROR(VLOOKUP(TRIM(E3134&amp;""),'Référentiel Articles'!$A$2:$F$634,3,FALSE),""))</f>
      </c>
      <c r="E3134" s="81" t="str">
        <v/>
      </c>
      <c r="F3134" s="83">
        <f>IF($E3134="","",IFERROR(VLOOKUP(TRIM(E3134&amp;""),'Référentiel Articles'!$A$2:$F$634,4,FALSE),""))</f>
      </c>
      <c r="G3134" s="84">
        <f>IF($E3134="","",IFERROR(VLOOKUP(TRIM(E3134&amp;""),'Référentiel Articles'!$A$2:$F$634,5,FALSE),""))</f>
      </c>
      <c r="H3134" s="85" t="str">
        <v/>
      </c>
      <c r="I3134" s="84">
        <f>IF($E3134="","",IFERROR(VLOOKUP(TRIM(E3134&amp;""),'Référentiel Articles'!$A$2:$F$634,6,FALSE),""))</f>
      </c>
      <c r="J3134" s="90">
        <f>IF(OR($E3134="",$H3134=""),"",$H3134*$I3134)</f>
      </c>
      <c r="K3134" s="87" t="str">
        <v/>
      </c>
    </row>
    <row r="3135">
      <c r="A3135" s="74" t="str">
        <v/>
      </c>
      <c r="B3135" s="74" t="str">
        <v/>
      </c>
      <c r="C3135" s="75">
        <f>IF($E3135="","",IFERROR(VLOOKUP(TRIM(E3135&amp;""),'Référentiel Articles'!$A$2:$F$634,2,FALSE),""))</f>
      </c>
      <c r="D3135" s="75">
        <f>IF($E3135="","",IFERROR(VLOOKUP(TRIM(E3135&amp;""),'Référentiel Articles'!$A$2:$F$634,3,FALSE),""))</f>
      </c>
      <c r="E3135" s="74" t="str">
        <v/>
      </c>
      <c r="F3135" s="75">
        <f>IF($E3135="","",IFERROR(VLOOKUP(TRIM(E3135&amp;""),'Référentiel Articles'!$A$2:$F$634,4,FALSE),""))</f>
      </c>
      <c r="G3135" s="76">
        <f>IF($E3135="","",IFERROR(VLOOKUP(TRIM(E3135&amp;""),'Référentiel Articles'!$A$2:$F$634,5,FALSE),""))</f>
      </c>
      <c r="H3135" s="77" t="str">
        <v/>
      </c>
      <c r="I3135" s="76">
        <f>IF($E3135="","",IFERROR(VLOOKUP(TRIM(E3135&amp;""),'Référentiel Articles'!$A$2:$F$634,6,FALSE),""))</f>
      </c>
      <c r="J3135" s="78">
        <f>IF(OR($E3135="",$H3135=""),"",$H3135*$I3135)</f>
      </c>
      <c r="K3135" s="79" t="str">
        <v/>
      </c>
    </row>
    <row r="3136">
      <c r="A3136" s="81" t="str">
        <v/>
      </c>
      <c r="B3136" s="81" t="str">
        <v/>
      </c>
      <c r="C3136" s="83">
        <f>IF($E3136="","",IFERROR(VLOOKUP(TRIM(E3136&amp;""),'Référentiel Articles'!$A$2:$F$634,2,FALSE),""))</f>
      </c>
      <c r="D3136" s="83">
        <f>IF($E3136="","",IFERROR(VLOOKUP(TRIM(E3136&amp;""),'Référentiel Articles'!$A$2:$F$634,3,FALSE),""))</f>
      </c>
      <c r="E3136" s="81" t="str">
        <v/>
      </c>
      <c r="F3136" s="83">
        <f>IF($E3136="","",IFERROR(VLOOKUP(TRIM(E3136&amp;""),'Référentiel Articles'!$A$2:$F$634,4,FALSE),""))</f>
      </c>
      <c r="G3136" s="84">
        <f>IF($E3136="","",IFERROR(VLOOKUP(TRIM(E3136&amp;""),'Référentiel Articles'!$A$2:$F$634,5,FALSE),""))</f>
      </c>
      <c r="H3136" s="85" t="str">
        <v/>
      </c>
      <c r="I3136" s="84">
        <f>IF($E3136="","",IFERROR(VLOOKUP(TRIM(E3136&amp;""),'Référentiel Articles'!$A$2:$F$634,6,FALSE),""))</f>
      </c>
      <c r="J3136" s="90">
        <f>IF(OR($E3136="",$H3136=""),"",$H3136*$I3136)</f>
      </c>
      <c r="K3136" s="87" t="str">
        <v/>
      </c>
    </row>
    <row r="3137">
      <c r="A3137" s="74" t="str">
        <v/>
      </c>
      <c r="B3137" s="74" t="str">
        <v/>
      </c>
      <c r="C3137" s="75">
        <f>IF($E3137="","",IFERROR(VLOOKUP(TRIM(E3137&amp;""),'Référentiel Articles'!$A$2:$F$634,2,FALSE),""))</f>
      </c>
      <c r="D3137" s="75">
        <f>IF($E3137="","",IFERROR(VLOOKUP(TRIM(E3137&amp;""),'Référentiel Articles'!$A$2:$F$634,3,FALSE),""))</f>
      </c>
      <c r="E3137" s="74" t="str">
        <v/>
      </c>
      <c r="F3137" s="75">
        <f>IF($E3137="","",IFERROR(VLOOKUP(TRIM(E3137&amp;""),'Référentiel Articles'!$A$2:$F$634,4,FALSE),""))</f>
      </c>
      <c r="G3137" s="76">
        <f>IF($E3137="","",IFERROR(VLOOKUP(TRIM(E3137&amp;""),'Référentiel Articles'!$A$2:$F$634,5,FALSE),""))</f>
      </c>
      <c r="H3137" s="77" t="str">
        <v/>
      </c>
      <c r="I3137" s="76">
        <f>IF($E3137="","",IFERROR(VLOOKUP(TRIM(E3137&amp;""),'Référentiel Articles'!$A$2:$F$634,6,FALSE),""))</f>
      </c>
      <c r="J3137" s="78">
        <f>IF(OR($E3137="",$H3137=""),"",$H3137*$I3137)</f>
      </c>
      <c r="K3137" s="79" t="str">
        <v/>
      </c>
    </row>
    <row r="3138">
      <c r="A3138" s="81" t="str">
        <v/>
      </c>
      <c r="B3138" s="81" t="str">
        <v/>
      </c>
      <c r="C3138" s="83">
        <f>IF($E3138="","",IFERROR(VLOOKUP(TRIM(E3138&amp;""),'Référentiel Articles'!$A$2:$F$634,2,FALSE),""))</f>
      </c>
      <c r="D3138" s="83">
        <f>IF($E3138="","",IFERROR(VLOOKUP(TRIM(E3138&amp;""),'Référentiel Articles'!$A$2:$F$634,3,FALSE),""))</f>
      </c>
      <c r="E3138" s="81" t="str">
        <v/>
      </c>
      <c r="F3138" s="83">
        <f>IF($E3138="","",IFERROR(VLOOKUP(TRIM(E3138&amp;""),'Référentiel Articles'!$A$2:$F$634,4,FALSE),""))</f>
      </c>
      <c r="G3138" s="84">
        <f>IF($E3138="","",IFERROR(VLOOKUP(TRIM(E3138&amp;""),'Référentiel Articles'!$A$2:$F$634,5,FALSE),""))</f>
      </c>
      <c r="H3138" s="85" t="str">
        <v/>
      </c>
      <c r="I3138" s="84">
        <f>IF($E3138="","",IFERROR(VLOOKUP(TRIM(E3138&amp;""),'Référentiel Articles'!$A$2:$F$634,6,FALSE),""))</f>
      </c>
      <c r="J3138" s="90">
        <f>IF(OR($E3138="",$H3138=""),"",$H3138*$I3138)</f>
      </c>
      <c r="K3138" s="87" t="str">
        <v/>
      </c>
    </row>
    <row r="3139">
      <c r="A3139" s="74" t="str">
        <v/>
      </c>
      <c r="B3139" s="74" t="str">
        <v/>
      </c>
      <c r="C3139" s="75">
        <f>IF($E3139="","",IFERROR(VLOOKUP(TRIM(E3139&amp;""),'Référentiel Articles'!$A$2:$F$634,2,FALSE),""))</f>
      </c>
      <c r="D3139" s="75">
        <f>IF($E3139="","",IFERROR(VLOOKUP(TRIM(E3139&amp;""),'Référentiel Articles'!$A$2:$F$634,3,FALSE),""))</f>
      </c>
      <c r="E3139" s="74" t="str">
        <v/>
      </c>
      <c r="F3139" s="75">
        <f>IF($E3139="","",IFERROR(VLOOKUP(TRIM(E3139&amp;""),'Référentiel Articles'!$A$2:$F$634,4,FALSE),""))</f>
      </c>
      <c r="G3139" s="76">
        <f>IF($E3139="","",IFERROR(VLOOKUP(TRIM(E3139&amp;""),'Référentiel Articles'!$A$2:$F$634,5,FALSE),""))</f>
      </c>
      <c r="H3139" s="77" t="str">
        <v/>
      </c>
      <c r="I3139" s="76">
        <f>IF($E3139="","",IFERROR(VLOOKUP(TRIM(E3139&amp;""),'Référentiel Articles'!$A$2:$F$634,6,FALSE),""))</f>
      </c>
      <c r="J3139" s="78">
        <f>IF(OR($E3139="",$H3139=""),"",$H3139*$I3139)</f>
      </c>
      <c r="K3139" s="79" t="str">
        <v/>
      </c>
    </row>
    <row r="3140">
      <c r="A3140" s="81" t="str">
        <v/>
      </c>
      <c r="B3140" s="81" t="str">
        <v/>
      </c>
      <c r="C3140" s="83">
        <f>IF($E3140="","",IFERROR(VLOOKUP(TRIM(E3140&amp;""),'Référentiel Articles'!$A$2:$F$634,2,FALSE),""))</f>
      </c>
      <c r="D3140" s="83">
        <f>IF($E3140="","",IFERROR(VLOOKUP(TRIM(E3140&amp;""),'Référentiel Articles'!$A$2:$F$634,3,FALSE),""))</f>
      </c>
      <c r="E3140" s="81" t="str">
        <v/>
      </c>
      <c r="F3140" s="83">
        <f>IF($E3140="","",IFERROR(VLOOKUP(TRIM(E3140&amp;""),'Référentiel Articles'!$A$2:$F$634,4,FALSE),""))</f>
      </c>
      <c r="G3140" s="84">
        <f>IF($E3140="","",IFERROR(VLOOKUP(TRIM(E3140&amp;""),'Référentiel Articles'!$A$2:$F$634,5,FALSE),""))</f>
      </c>
      <c r="H3140" s="85" t="str">
        <v/>
      </c>
      <c r="I3140" s="84">
        <f>IF($E3140="","",IFERROR(VLOOKUP(TRIM(E3140&amp;""),'Référentiel Articles'!$A$2:$F$634,6,FALSE),""))</f>
      </c>
      <c r="J3140" s="90">
        <f>IF(OR($E3140="",$H3140=""),"",$H3140*$I3140)</f>
      </c>
      <c r="K3140" s="87" t="str">
        <v/>
      </c>
    </row>
    <row r="3141">
      <c r="A3141" s="74" t="str">
        <v/>
      </c>
      <c r="B3141" s="74" t="str">
        <v/>
      </c>
      <c r="C3141" s="75">
        <f>IF($E3141="","",IFERROR(VLOOKUP(TRIM(E3141&amp;""),'Référentiel Articles'!$A$2:$F$634,2,FALSE),""))</f>
      </c>
      <c r="D3141" s="75">
        <f>IF($E3141="","",IFERROR(VLOOKUP(TRIM(E3141&amp;""),'Référentiel Articles'!$A$2:$F$634,3,FALSE),""))</f>
      </c>
      <c r="E3141" s="74" t="str">
        <v/>
      </c>
      <c r="F3141" s="75">
        <f>IF($E3141="","",IFERROR(VLOOKUP(TRIM(E3141&amp;""),'Référentiel Articles'!$A$2:$F$634,4,FALSE),""))</f>
      </c>
      <c r="G3141" s="76">
        <f>IF($E3141="","",IFERROR(VLOOKUP(TRIM(E3141&amp;""),'Référentiel Articles'!$A$2:$F$634,5,FALSE),""))</f>
      </c>
      <c r="H3141" s="77" t="str">
        <v/>
      </c>
      <c r="I3141" s="76">
        <f>IF($E3141="","",IFERROR(VLOOKUP(TRIM(E3141&amp;""),'Référentiel Articles'!$A$2:$F$634,6,FALSE),""))</f>
      </c>
      <c r="J3141" s="78">
        <f>IF(OR($E3141="",$H3141=""),"",$H3141*$I3141)</f>
      </c>
      <c r="K3141" s="79" t="str">
        <v/>
      </c>
    </row>
    <row r="3142">
      <c r="A3142" s="81" t="str">
        <v/>
      </c>
      <c r="B3142" s="81" t="str">
        <v/>
      </c>
      <c r="C3142" s="83">
        <f>IF($E3142="","",IFERROR(VLOOKUP(TRIM(E3142&amp;""),'Référentiel Articles'!$A$2:$F$634,2,FALSE),""))</f>
      </c>
      <c r="D3142" s="83">
        <f>IF($E3142="","",IFERROR(VLOOKUP(TRIM(E3142&amp;""),'Référentiel Articles'!$A$2:$F$634,3,FALSE),""))</f>
      </c>
      <c r="E3142" s="81" t="str">
        <v/>
      </c>
      <c r="F3142" s="83">
        <f>IF($E3142="","",IFERROR(VLOOKUP(TRIM(E3142&amp;""),'Référentiel Articles'!$A$2:$F$634,4,FALSE),""))</f>
      </c>
      <c r="G3142" s="84">
        <f>IF($E3142="","",IFERROR(VLOOKUP(TRIM(E3142&amp;""),'Référentiel Articles'!$A$2:$F$634,5,FALSE),""))</f>
      </c>
      <c r="H3142" s="85" t="str">
        <v/>
      </c>
      <c r="I3142" s="84">
        <f>IF($E3142="","",IFERROR(VLOOKUP(TRIM(E3142&amp;""),'Référentiel Articles'!$A$2:$F$634,6,FALSE),""))</f>
      </c>
      <c r="J3142" s="90">
        <f>IF(OR($E3142="",$H3142=""),"",$H3142*$I3142)</f>
      </c>
      <c r="K3142" s="87" t="str">
        <v/>
      </c>
    </row>
    <row r="3143">
      <c r="A3143" s="74" t="str">
        <v/>
      </c>
      <c r="B3143" s="74" t="str">
        <v/>
      </c>
      <c r="C3143" s="75">
        <f>IF($E3143="","",IFERROR(VLOOKUP(TRIM(E3143&amp;""),'Référentiel Articles'!$A$2:$F$634,2,FALSE),""))</f>
      </c>
      <c r="D3143" s="75">
        <f>IF($E3143="","",IFERROR(VLOOKUP(TRIM(E3143&amp;""),'Référentiel Articles'!$A$2:$F$634,3,FALSE),""))</f>
      </c>
      <c r="E3143" s="74" t="str">
        <v/>
      </c>
      <c r="F3143" s="75">
        <f>IF($E3143="","",IFERROR(VLOOKUP(TRIM(E3143&amp;""),'Référentiel Articles'!$A$2:$F$634,4,FALSE),""))</f>
      </c>
      <c r="G3143" s="76">
        <f>IF($E3143="","",IFERROR(VLOOKUP(TRIM(E3143&amp;""),'Référentiel Articles'!$A$2:$F$634,5,FALSE),""))</f>
      </c>
      <c r="H3143" s="77" t="str">
        <v/>
      </c>
      <c r="I3143" s="76">
        <f>IF($E3143="","",IFERROR(VLOOKUP(TRIM(E3143&amp;""),'Référentiel Articles'!$A$2:$F$634,6,FALSE),""))</f>
      </c>
      <c r="J3143" s="78">
        <f>IF(OR($E3143="",$H3143=""),"",$H3143*$I3143)</f>
      </c>
      <c r="K3143" s="79" t="str">
        <v/>
      </c>
    </row>
    <row r="3144">
      <c r="A3144" s="81" t="str">
        <v/>
      </c>
      <c r="B3144" s="81" t="str">
        <v/>
      </c>
      <c r="C3144" s="83">
        <f>IF($E3144="","",IFERROR(VLOOKUP(TRIM(E3144&amp;""),'Référentiel Articles'!$A$2:$F$634,2,FALSE),""))</f>
      </c>
      <c r="D3144" s="83">
        <f>IF($E3144="","",IFERROR(VLOOKUP(TRIM(E3144&amp;""),'Référentiel Articles'!$A$2:$F$634,3,FALSE),""))</f>
      </c>
      <c r="E3144" s="81" t="str">
        <v/>
      </c>
      <c r="F3144" s="83">
        <f>IF($E3144="","",IFERROR(VLOOKUP(TRIM(E3144&amp;""),'Référentiel Articles'!$A$2:$F$634,4,FALSE),""))</f>
      </c>
      <c r="G3144" s="84">
        <f>IF($E3144="","",IFERROR(VLOOKUP(TRIM(E3144&amp;""),'Référentiel Articles'!$A$2:$F$634,5,FALSE),""))</f>
      </c>
      <c r="H3144" s="85" t="str">
        <v/>
      </c>
      <c r="I3144" s="84">
        <f>IF($E3144="","",IFERROR(VLOOKUP(TRIM(E3144&amp;""),'Référentiel Articles'!$A$2:$F$634,6,FALSE),""))</f>
      </c>
      <c r="J3144" s="90">
        <f>IF(OR($E3144="",$H3144=""),"",$H3144*$I3144)</f>
      </c>
      <c r="K3144" s="87" t="str">
        <v/>
      </c>
    </row>
    <row r="3145">
      <c r="A3145" s="74" t="str">
        <v/>
      </c>
      <c r="B3145" s="74" t="str">
        <v/>
      </c>
      <c r="C3145" s="75">
        <f>IF($E3145="","",IFERROR(VLOOKUP(TRIM(E3145&amp;""),'Référentiel Articles'!$A$2:$F$634,2,FALSE),""))</f>
      </c>
      <c r="D3145" s="75">
        <f>IF($E3145="","",IFERROR(VLOOKUP(TRIM(E3145&amp;""),'Référentiel Articles'!$A$2:$F$634,3,FALSE),""))</f>
      </c>
      <c r="E3145" s="74" t="str">
        <v/>
      </c>
      <c r="F3145" s="75">
        <f>IF($E3145="","",IFERROR(VLOOKUP(TRIM(E3145&amp;""),'Référentiel Articles'!$A$2:$F$634,4,FALSE),""))</f>
      </c>
      <c r="G3145" s="76">
        <f>IF($E3145="","",IFERROR(VLOOKUP(TRIM(E3145&amp;""),'Référentiel Articles'!$A$2:$F$634,5,FALSE),""))</f>
      </c>
      <c r="H3145" s="77" t="str">
        <v/>
      </c>
      <c r="I3145" s="76">
        <f>IF($E3145="","",IFERROR(VLOOKUP(TRIM(E3145&amp;""),'Référentiel Articles'!$A$2:$F$634,6,FALSE),""))</f>
      </c>
      <c r="J3145" s="78">
        <f>IF(OR($E3145="",$H3145=""),"",$H3145*$I3145)</f>
      </c>
      <c r="K3145" s="79" t="str">
        <v/>
      </c>
    </row>
    <row r="3146">
      <c r="A3146" s="81" t="str">
        <v/>
      </c>
      <c r="B3146" s="81" t="str">
        <v/>
      </c>
      <c r="C3146" s="83">
        <f>IF($E3146="","",IFERROR(VLOOKUP(TRIM(E3146&amp;""),'Référentiel Articles'!$A$2:$F$634,2,FALSE),""))</f>
      </c>
      <c r="D3146" s="83">
        <f>IF($E3146="","",IFERROR(VLOOKUP(TRIM(E3146&amp;""),'Référentiel Articles'!$A$2:$F$634,3,FALSE),""))</f>
      </c>
      <c r="E3146" s="81" t="str">
        <v/>
      </c>
      <c r="F3146" s="83">
        <f>IF($E3146="","",IFERROR(VLOOKUP(TRIM(E3146&amp;""),'Référentiel Articles'!$A$2:$F$634,4,FALSE),""))</f>
      </c>
      <c r="G3146" s="84">
        <f>IF($E3146="","",IFERROR(VLOOKUP(TRIM(E3146&amp;""),'Référentiel Articles'!$A$2:$F$634,5,FALSE),""))</f>
      </c>
      <c r="H3146" s="85" t="str">
        <v/>
      </c>
      <c r="I3146" s="84">
        <f>IF($E3146="","",IFERROR(VLOOKUP(TRIM(E3146&amp;""),'Référentiel Articles'!$A$2:$F$634,6,FALSE),""))</f>
      </c>
      <c r="J3146" s="90">
        <f>IF(OR($E3146="",$H3146=""),"",$H3146*$I3146)</f>
      </c>
      <c r="K3146" s="87" t="str">
        <v/>
      </c>
    </row>
    <row r="3147">
      <c r="A3147" s="74" t="str">
        <v/>
      </c>
      <c r="B3147" s="74" t="str">
        <v/>
      </c>
      <c r="C3147" s="75">
        <f>IF($E3147="","",IFERROR(VLOOKUP(TRIM(E3147&amp;""),'Référentiel Articles'!$A$2:$F$634,2,FALSE),""))</f>
      </c>
      <c r="D3147" s="75">
        <f>IF($E3147="","",IFERROR(VLOOKUP(TRIM(E3147&amp;""),'Référentiel Articles'!$A$2:$F$634,3,FALSE),""))</f>
      </c>
      <c r="E3147" s="74" t="str">
        <v/>
      </c>
      <c r="F3147" s="75">
        <f>IF($E3147="","",IFERROR(VLOOKUP(TRIM(E3147&amp;""),'Référentiel Articles'!$A$2:$F$634,4,FALSE),""))</f>
      </c>
      <c r="G3147" s="76">
        <f>IF($E3147="","",IFERROR(VLOOKUP(TRIM(E3147&amp;""),'Référentiel Articles'!$A$2:$F$634,5,FALSE),""))</f>
      </c>
      <c r="H3147" s="77" t="str">
        <v/>
      </c>
      <c r="I3147" s="76">
        <f>IF($E3147="","",IFERROR(VLOOKUP(TRIM(E3147&amp;""),'Référentiel Articles'!$A$2:$F$634,6,FALSE),""))</f>
      </c>
      <c r="J3147" s="78">
        <f>IF(OR($E3147="",$H3147=""),"",$H3147*$I3147)</f>
      </c>
      <c r="K3147" s="79" t="str">
        <v/>
      </c>
    </row>
    <row r="3148">
      <c r="A3148" s="81" t="str">
        <v/>
      </c>
      <c r="B3148" s="81" t="str">
        <v/>
      </c>
      <c r="C3148" s="83">
        <f>IF($E3148="","",IFERROR(VLOOKUP(TRIM(E3148&amp;""),'Référentiel Articles'!$A$2:$F$634,2,FALSE),""))</f>
      </c>
      <c r="D3148" s="83">
        <f>IF($E3148="","",IFERROR(VLOOKUP(TRIM(E3148&amp;""),'Référentiel Articles'!$A$2:$F$634,3,FALSE),""))</f>
      </c>
      <c r="E3148" s="81" t="str">
        <v/>
      </c>
      <c r="F3148" s="83">
        <f>IF($E3148="","",IFERROR(VLOOKUP(TRIM(E3148&amp;""),'Référentiel Articles'!$A$2:$F$634,4,FALSE),""))</f>
      </c>
      <c r="G3148" s="84">
        <f>IF($E3148="","",IFERROR(VLOOKUP(TRIM(E3148&amp;""),'Référentiel Articles'!$A$2:$F$634,5,FALSE),""))</f>
      </c>
      <c r="H3148" s="85" t="str">
        <v/>
      </c>
      <c r="I3148" s="84">
        <f>IF($E3148="","",IFERROR(VLOOKUP(TRIM(E3148&amp;""),'Référentiel Articles'!$A$2:$F$634,6,FALSE),""))</f>
      </c>
      <c r="J3148" s="90">
        <f>IF(OR($E3148="",$H3148=""),"",$H3148*$I3148)</f>
      </c>
      <c r="K3148" s="87" t="str">
        <v/>
      </c>
    </row>
    <row r="3149">
      <c r="A3149" s="74" t="str">
        <v/>
      </c>
      <c r="B3149" s="74" t="str">
        <v/>
      </c>
      <c r="C3149" s="75">
        <f>IF($E3149="","",IFERROR(VLOOKUP(TRIM(E3149&amp;""),'Référentiel Articles'!$A$2:$F$634,2,FALSE),""))</f>
      </c>
      <c r="D3149" s="75">
        <f>IF($E3149="","",IFERROR(VLOOKUP(TRIM(E3149&amp;""),'Référentiel Articles'!$A$2:$F$634,3,FALSE),""))</f>
      </c>
      <c r="E3149" s="74" t="str">
        <v/>
      </c>
      <c r="F3149" s="75">
        <f>IF($E3149="","",IFERROR(VLOOKUP(TRIM(E3149&amp;""),'Référentiel Articles'!$A$2:$F$634,4,FALSE),""))</f>
      </c>
      <c r="G3149" s="76">
        <f>IF($E3149="","",IFERROR(VLOOKUP(TRIM(E3149&amp;""),'Référentiel Articles'!$A$2:$F$634,5,FALSE),""))</f>
      </c>
      <c r="H3149" s="77" t="str">
        <v/>
      </c>
      <c r="I3149" s="76">
        <f>IF($E3149="","",IFERROR(VLOOKUP(TRIM(E3149&amp;""),'Référentiel Articles'!$A$2:$F$634,6,FALSE),""))</f>
      </c>
      <c r="J3149" s="78">
        <f>IF(OR($E3149="",$H3149=""),"",$H3149*$I3149)</f>
      </c>
      <c r="K3149" s="79" t="str">
        <v/>
      </c>
    </row>
    <row r="3150">
      <c r="A3150" s="81" t="str">
        <v/>
      </c>
      <c r="B3150" s="81" t="str">
        <v/>
      </c>
      <c r="C3150" s="83">
        <f>IF($E3150="","",IFERROR(VLOOKUP(TRIM(E3150&amp;""),'Référentiel Articles'!$A$2:$F$634,2,FALSE),""))</f>
      </c>
      <c r="D3150" s="83">
        <f>IF($E3150="","",IFERROR(VLOOKUP(TRIM(E3150&amp;""),'Référentiel Articles'!$A$2:$F$634,3,FALSE),""))</f>
      </c>
      <c r="E3150" s="81" t="str">
        <v/>
      </c>
      <c r="F3150" s="83">
        <f>IF($E3150="","",IFERROR(VLOOKUP(TRIM(E3150&amp;""),'Référentiel Articles'!$A$2:$F$634,4,FALSE),""))</f>
      </c>
      <c r="G3150" s="84">
        <f>IF($E3150="","",IFERROR(VLOOKUP(TRIM(E3150&amp;""),'Référentiel Articles'!$A$2:$F$634,5,FALSE),""))</f>
      </c>
      <c r="H3150" s="85" t="str">
        <v/>
      </c>
      <c r="I3150" s="84">
        <f>IF($E3150="","",IFERROR(VLOOKUP(TRIM(E3150&amp;""),'Référentiel Articles'!$A$2:$F$634,6,FALSE),""))</f>
      </c>
      <c r="J3150" s="90">
        <f>IF(OR($E3150="",$H3150=""),"",$H3150*$I3150)</f>
      </c>
      <c r="K3150" s="87" t="str">
        <v/>
      </c>
    </row>
    <row r="3151">
      <c r="A3151" s="74" t="str">
        <v/>
      </c>
      <c r="B3151" s="74" t="str">
        <v/>
      </c>
      <c r="C3151" s="75">
        <f>IF($E3151="","",IFERROR(VLOOKUP(TRIM(E3151&amp;""),'Référentiel Articles'!$A$2:$F$634,2,FALSE),""))</f>
      </c>
      <c r="D3151" s="75">
        <f>IF($E3151="","",IFERROR(VLOOKUP(TRIM(E3151&amp;""),'Référentiel Articles'!$A$2:$F$634,3,FALSE),""))</f>
      </c>
      <c r="E3151" s="74" t="str">
        <v/>
      </c>
      <c r="F3151" s="75">
        <f>IF($E3151="","",IFERROR(VLOOKUP(TRIM(E3151&amp;""),'Référentiel Articles'!$A$2:$F$634,4,FALSE),""))</f>
      </c>
      <c r="G3151" s="76">
        <f>IF($E3151="","",IFERROR(VLOOKUP(TRIM(E3151&amp;""),'Référentiel Articles'!$A$2:$F$634,5,FALSE),""))</f>
      </c>
      <c r="H3151" s="77" t="str">
        <v/>
      </c>
      <c r="I3151" s="76">
        <f>IF($E3151="","",IFERROR(VLOOKUP(TRIM(E3151&amp;""),'Référentiel Articles'!$A$2:$F$634,6,FALSE),""))</f>
      </c>
      <c r="J3151" s="78">
        <f>IF(OR($E3151="",$H3151=""),"",$H3151*$I3151)</f>
      </c>
      <c r="K3151" s="79" t="str">
        <v/>
      </c>
    </row>
    <row r="3152">
      <c r="A3152" s="81" t="str">
        <v/>
      </c>
      <c r="B3152" s="81" t="str">
        <v/>
      </c>
      <c r="C3152" s="83">
        <f>IF($E3152="","",IFERROR(VLOOKUP(TRIM(E3152&amp;""),'Référentiel Articles'!$A$2:$F$634,2,FALSE),""))</f>
      </c>
      <c r="D3152" s="83">
        <f>IF($E3152="","",IFERROR(VLOOKUP(TRIM(E3152&amp;""),'Référentiel Articles'!$A$2:$F$634,3,FALSE),""))</f>
      </c>
      <c r="E3152" s="81" t="str">
        <v/>
      </c>
      <c r="F3152" s="83">
        <f>IF($E3152="","",IFERROR(VLOOKUP(TRIM(E3152&amp;""),'Référentiel Articles'!$A$2:$F$634,4,FALSE),""))</f>
      </c>
      <c r="G3152" s="84">
        <f>IF($E3152="","",IFERROR(VLOOKUP(TRIM(E3152&amp;""),'Référentiel Articles'!$A$2:$F$634,5,FALSE),""))</f>
      </c>
      <c r="H3152" s="85" t="str">
        <v/>
      </c>
      <c r="I3152" s="84">
        <f>IF($E3152="","",IFERROR(VLOOKUP(TRIM(E3152&amp;""),'Référentiel Articles'!$A$2:$F$634,6,FALSE),""))</f>
      </c>
      <c r="J3152" s="90">
        <f>IF(OR($E3152="",$H3152=""),"",$H3152*$I3152)</f>
      </c>
      <c r="K3152" s="87" t="str">
        <v/>
      </c>
    </row>
    <row r="3153">
      <c r="A3153" s="74" t="str">
        <v/>
      </c>
      <c r="B3153" s="74" t="str">
        <v/>
      </c>
      <c r="C3153" s="75">
        <f>IF($E3153="","",IFERROR(VLOOKUP(TRIM(E3153&amp;""),'Référentiel Articles'!$A$2:$F$634,2,FALSE),""))</f>
      </c>
      <c r="D3153" s="75">
        <f>IF($E3153="","",IFERROR(VLOOKUP(TRIM(E3153&amp;""),'Référentiel Articles'!$A$2:$F$634,3,FALSE),""))</f>
      </c>
      <c r="E3153" s="74" t="str">
        <v/>
      </c>
      <c r="F3153" s="75">
        <f>IF($E3153="","",IFERROR(VLOOKUP(TRIM(E3153&amp;""),'Référentiel Articles'!$A$2:$F$634,4,FALSE),""))</f>
      </c>
      <c r="G3153" s="76">
        <f>IF($E3153="","",IFERROR(VLOOKUP(TRIM(E3153&amp;""),'Référentiel Articles'!$A$2:$F$634,5,FALSE),""))</f>
      </c>
      <c r="H3153" s="77" t="str">
        <v/>
      </c>
      <c r="I3153" s="76">
        <f>IF($E3153="","",IFERROR(VLOOKUP(TRIM(E3153&amp;""),'Référentiel Articles'!$A$2:$F$634,6,FALSE),""))</f>
      </c>
      <c r="J3153" s="78">
        <f>IF(OR($E3153="",$H3153=""),"",$H3153*$I3153)</f>
      </c>
      <c r="K3153" s="79" t="str">
        <v/>
      </c>
    </row>
    <row r="3154">
      <c r="A3154" s="81" t="str">
        <v/>
      </c>
      <c r="B3154" s="81" t="str">
        <v/>
      </c>
      <c r="C3154" s="83">
        <f>IF($E3154="","",IFERROR(VLOOKUP(TRIM(E3154&amp;""),'Référentiel Articles'!$A$2:$F$634,2,FALSE),""))</f>
      </c>
      <c r="D3154" s="83">
        <f>IF($E3154="","",IFERROR(VLOOKUP(TRIM(E3154&amp;""),'Référentiel Articles'!$A$2:$F$634,3,FALSE),""))</f>
      </c>
      <c r="E3154" s="81" t="str">
        <v/>
      </c>
      <c r="F3154" s="83">
        <f>IF($E3154="","",IFERROR(VLOOKUP(TRIM(E3154&amp;""),'Référentiel Articles'!$A$2:$F$634,4,FALSE),""))</f>
      </c>
      <c r="G3154" s="84">
        <f>IF($E3154="","",IFERROR(VLOOKUP(TRIM(E3154&amp;""),'Référentiel Articles'!$A$2:$F$634,5,FALSE),""))</f>
      </c>
      <c r="H3154" s="85" t="str">
        <v/>
      </c>
      <c r="I3154" s="84">
        <f>IF($E3154="","",IFERROR(VLOOKUP(TRIM(E3154&amp;""),'Référentiel Articles'!$A$2:$F$634,6,FALSE),""))</f>
      </c>
      <c r="J3154" s="90">
        <f>IF(OR($E3154="",$H3154=""),"",$H3154*$I3154)</f>
      </c>
      <c r="K3154" s="87" t="str">
        <v/>
      </c>
    </row>
    <row r="3155">
      <c r="A3155" s="74" t="str">
        <v/>
      </c>
      <c r="B3155" s="74" t="str">
        <v/>
      </c>
      <c r="C3155" s="75">
        <f>IF($E3155="","",IFERROR(VLOOKUP(TRIM(E3155&amp;""),'Référentiel Articles'!$A$2:$F$634,2,FALSE),""))</f>
      </c>
      <c r="D3155" s="75">
        <f>IF($E3155="","",IFERROR(VLOOKUP(TRIM(E3155&amp;""),'Référentiel Articles'!$A$2:$F$634,3,FALSE),""))</f>
      </c>
      <c r="E3155" s="74" t="str">
        <v/>
      </c>
      <c r="F3155" s="75">
        <f>IF($E3155="","",IFERROR(VLOOKUP(TRIM(E3155&amp;""),'Référentiel Articles'!$A$2:$F$634,4,FALSE),""))</f>
      </c>
      <c r="G3155" s="76">
        <f>IF($E3155="","",IFERROR(VLOOKUP(TRIM(E3155&amp;""),'Référentiel Articles'!$A$2:$F$634,5,FALSE),""))</f>
      </c>
      <c r="H3155" s="77" t="str">
        <v/>
      </c>
      <c r="I3155" s="76">
        <f>IF($E3155="","",IFERROR(VLOOKUP(TRIM(E3155&amp;""),'Référentiel Articles'!$A$2:$F$634,6,FALSE),""))</f>
      </c>
      <c r="J3155" s="78">
        <f>IF(OR($E3155="",$H3155=""),"",$H3155*$I3155)</f>
      </c>
      <c r="K3155" s="79" t="str">
        <v/>
      </c>
    </row>
    <row r="3156">
      <c r="A3156" s="81" t="str">
        <v/>
      </c>
      <c r="B3156" s="81" t="str">
        <v/>
      </c>
      <c r="C3156" s="83">
        <f>IF($E3156="","",IFERROR(VLOOKUP(TRIM(E3156&amp;""),'Référentiel Articles'!$A$2:$F$634,2,FALSE),""))</f>
      </c>
      <c r="D3156" s="83">
        <f>IF($E3156="","",IFERROR(VLOOKUP(TRIM(E3156&amp;""),'Référentiel Articles'!$A$2:$F$634,3,FALSE),""))</f>
      </c>
      <c r="E3156" s="81" t="str">
        <v/>
      </c>
      <c r="F3156" s="83">
        <f>IF($E3156="","",IFERROR(VLOOKUP(TRIM(E3156&amp;""),'Référentiel Articles'!$A$2:$F$634,4,FALSE),""))</f>
      </c>
      <c r="G3156" s="84">
        <f>IF($E3156="","",IFERROR(VLOOKUP(TRIM(E3156&amp;""),'Référentiel Articles'!$A$2:$F$634,5,FALSE),""))</f>
      </c>
      <c r="H3156" s="85" t="str">
        <v/>
      </c>
      <c r="I3156" s="84">
        <f>IF($E3156="","",IFERROR(VLOOKUP(TRIM(E3156&amp;""),'Référentiel Articles'!$A$2:$F$634,6,FALSE),""))</f>
      </c>
      <c r="J3156" s="90">
        <f>IF(OR($E3156="",$H3156=""),"",$H3156*$I3156)</f>
      </c>
      <c r="K3156" s="87" t="str">
        <v/>
      </c>
    </row>
    <row r="3157">
      <c r="A3157" s="74" t="str">
        <v/>
      </c>
      <c r="B3157" s="74" t="str">
        <v/>
      </c>
      <c r="C3157" s="75">
        <f>IF($E3157="","",IFERROR(VLOOKUP(TRIM(E3157&amp;""),'Référentiel Articles'!$A$2:$F$634,2,FALSE),""))</f>
      </c>
      <c r="D3157" s="75">
        <f>IF($E3157="","",IFERROR(VLOOKUP(TRIM(E3157&amp;""),'Référentiel Articles'!$A$2:$F$634,3,FALSE),""))</f>
      </c>
      <c r="E3157" s="74" t="str">
        <v/>
      </c>
      <c r="F3157" s="75">
        <f>IF($E3157="","",IFERROR(VLOOKUP(TRIM(E3157&amp;""),'Référentiel Articles'!$A$2:$F$634,4,FALSE),""))</f>
      </c>
      <c r="G3157" s="76">
        <f>IF($E3157="","",IFERROR(VLOOKUP(TRIM(E3157&amp;""),'Référentiel Articles'!$A$2:$F$634,5,FALSE),""))</f>
      </c>
      <c r="H3157" s="77" t="str">
        <v/>
      </c>
      <c r="I3157" s="76">
        <f>IF($E3157="","",IFERROR(VLOOKUP(TRIM(E3157&amp;""),'Référentiel Articles'!$A$2:$F$634,6,FALSE),""))</f>
      </c>
      <c r="J3157" s="78">
        <f>IF(OR($E3157="",$H3157=""),"",$H3157*$I3157)</f>
      </c>
      <c r="K3157" s="79" t="str">
        <v/>
      </c>
    </row>
    <row r="3158">
      <c r="A3158" s="81" t="str">
        <v/>
      </c>
      <c r="B3158" s="81" t="str">
        <v/>
      </c>
      <c r="C3158" s="83">
        <f>IF($E3158="","",IFERROR(VLOOKUP(TRIM(E3158&amp;""),'Référentiel Articles'!$A$2:$F$634,2,FALSE),""))</f>
      </c>
      <c r="D3158" s="83">
        <f>IF($E3158="","",IFERROR(VLOOKUP(TRIM(E3158&amp;""),'Référentiel Articles'!$A$2:$F$634,3,FALSE),""))</f>
      </c>
      <c r="E3158" s="81" t="str">
        <v/>
      </c>
      <c r="F3158" s="83">
        <f>IF($E3158="","",IFERROR(VLOOKUP(TRIM(E3158&amp;""),'Référentiel Articles'!$A$2:$F$634,4,FALSE),""))</f>
      </c>
      <c r="G3158" s="84">
        <f>IF($E3158="","",IFERROR(VLOOKUP(TRIM(E3158&amp;""),'Référentiel Articles'!$A$2:$F$634,5,FALSE),""))</f>
      </c>
      <c r="H3158" s="85" t="str">
        <v/>
      </c>
      <c r="I3158" s="84">
        <f>IF($E3158="","",IFERROR(VLOOKUP(TRIM(E3158&amp;""),'Référentiel Articles'!$A$2:$F$634,6,FALSE),""))</f>
      </c>
      <c r="J3158" s="90">
        <f>IF(OR($E3158="",$H3158=""),"",$H3158*$I3158)</f>
      </c>
      <c r="K3158" s="87" t="str">
        <v/>
      </c>
    </row>
    <row r="3159">
      <c r="A3159" s="74" t="str">
        <v/>
      </c>
      <c r="B3159" s="74" t="str">
        <v/>
      </c>
      <c r="C3159" s="75">
        <f>IF($E3159="","",IFERROR(VLOOKUP(TRIM(E3159&amp;""),'Référentiel Articles'!$A$2:$F$634,2,FALSE),""))</f>
      </c>
      <c r="D3159" s="75">
        <f>IF($E3159="","",IFERROR(VLOOKUP(TRIM(E3159&amp;""),'Référentiel Articles'!$A$2:$F$634,3,FALSE),""))</f>
      </c>
      <c r="E3159" s="74" t="str">
        <v/>
      </c>
      <c r="F3159" s="75">
        <f>IF($E3159="","",IFERROR(VLOOKUP(TRIM(E3159&amp;""),'Référentiel Articles'!$A$2:$F$634,4,FALSE),""))</f>
      </c>
      <c r="G3159" s="76">
        <f>IF($E3159="","",IFERROR(VLOOKUP(TRIM(E3159&amp;""),'Référentiel Articles'!$A$2:$F$634,5,FALSE),""))</f>
      </c>
      <c r="H3159" s="77" t="str">
        <v/>
      </c>
      <c r="I3159" s="76">
        <f>IF($E3159="","",IFERROR(VLOOKUP(TRIM(E3159&amp;""),'Référentiel Articles'!$A$2:$F$634,6,FALSE),""))</f>
      </c>
      <c r="J3159" s="78">
        <f>IF(OR($E3159="",$H3159=""),"",$H3159*$I3159)</f>
      </c>
      <c r="K3159" s="79" t="str">
        <v/>
      </c>
    </row>
    <row r="3160">
      <c r="A3160" s="81" t="str">
        <v/>
      </c>
      <c r="B3160" s="81" t="str">
        <v/>
      </c>
      <c r="C3160" s="83">
        <f>IF($E3160="","",IFERROR(VLOOKUP(TRIM(E3160&amp;""),'Référentiel Articles'!$A$2:$F$634,2,FALSE),""))</f>
      </c>
      <c r="D3160" s="83">
        <f>IF($E3160="","",IFERROR(VLOOKUP(TRIM(E3160&amp;""),'Référentiel Articles'!$A$2:$F$634,3,FALSE),""))</f>
      </c>
      <c r="E3160" s="81" t="str">
        <v/>
      </c>
      <c r="F3160" s="83">
        <f>IF($E3160="","",IFERROR(VLOOKUP(TRIM(E3160&amp;""),'Référentiel Articles'!$A$2:$F$634,4,FALSE),""))</f>
      </c>
      <c r="G3160" s="84">
        <f>IF($E3160="","",IFERROR(VLOOKUP(TRIM(E3160&amp;""),'Référentiel Articles'!$A$2:$F$634,5,FALSE),""))</f>
      </c>
      <c r="H3160" s="85" t="str">
        <v/>
      </c>
      <c r="I3160" s="84">
        <f>IF($E3160="","",IFERROR(VLOOKUP(TRIM(E3160&amp;""),'Référentiel Articles'!$A$2:$F$634,6,FALSE),""))</f>
      </c>
      <c r="J3160" s="90">
        <f>IF(OR($E3160="",$H3160=""),"",$H3160*$I3160)</f>
      </c>
      <c r="K3160" s="87" t="str">
        <v/>
      </c>
    </row>
    <row r="3161">
      <c r="A3161" s="74" t="str">
        <v/>
      </c>
      <c r="B3161" s="74" t="str">
        <v/>
      </c>
      <c r="C3161" s="75">
        <f>IF($E3161="","",IFERROR(VLOOKUP(TRIM(E3161&amp;""),'Référentiel Articles'!$A$2:$F$634,2,FALSE),""))</f>
      </c>
      <c r="D3161" s="75">
        <f>IF($E3161="","",IFERROR(VLOOKUP(TRIM(E3161&amp;""),'Référentiel Articles'!$A$2:$F$634,3,FALSE),""))</f>
      </c>
      <c r="E3161" s="74" t="str">
        <v/>
      </c>
      <c r="F3161" s="75">
        <f>IF($E3161="","",IFERROR(VLOOKUP(TRIM(E3161&amp;""),'Référentiel Articles'!$A$2:$F$634,4,FALSE),""))</f>
      </c>
      <c r="G3161" s="76">
        <f>IF($E3161="","",IFERROR(VLOOKUP(TRIM(E3161&amp;""),'Référentiel Articles'!$A$2:$F$634,5,FALSE),""))</f>
      </c>
      <c r="H3161" s="77" t="str">
        <v/>
      </c>
      <c r="I3161" s="76">
        <f>IF($E3161="","",IFERROR(VLOOKUP(TRIM(E3161&amp;""),'Référentiel Articles'!$A$2:$F$634,6,FALSE),""))</f>
      </c>
      <c r="J3161" s="78">
        <f>IF(OR($E3161="",$H3161=""),"",$H3161*$I3161)</f>
      </c>
      <c r="K3161" s="79" t="str">
        <v/>
      </c>
    </row>
    <row r="3162">
      <c r="A3162" s="81" t="str">
        <v/>
      </c>
      <c r="B3162" s="81" t="str">
        <v/>
      </c>
      <c r="C3162" s="83">
        <f>IF($E3162="","",IFERROR(VLOOKUP(TRIM(E3162&amp;""),'Référentiel Articles'!$A$2:$F$634,2,FALSE),""))</f>
      </c>
      <c r="D3162" s="83">
        <f>IF($E3162="","",IFERROR(VLOOKUP(TRIM(E3162&amp;""),'Référentiel Articles'!$A$2:$F$634,3,FALSE),""))</f>
      </c>
      <c r="E3162" s="81" t="str">
        <v/>
      </c>
      <c r="F3162" s="83">
        <f>IF($E3162="","",IFERROR(VLOOKUP(TRIM(E3162&amp;""),'Référentiel Articles'!$A$2:$F$634,4,FALSE),""))</f>
      </c>
      <c r="G3162" s="84">
        <f>IF($E3162="","",IFERROR(VLOOKUP(TRIM(E3162&amp;""),'Référentiel Articles'!$A$2:$F$634,5,FALSE),""))</f>
      </c>
      <c r="H3162" s="85" t="str">
        <v/>
      </c>
      <c r="I3162" s="84">
        <f>IF($E3162="","",IFERROR(VLOOKUP(TRIM(E3162&amp;""),'Référentiel Articles'!$A$2:$F$634,6,FALSE),""))</f>
      </c>
      <c r="J3162" s="90">
        <f>IF(OR($E3162="",$H3162=""),"",$H3162*$I3162)</f>
      </c>
      <c r="K3162" s="87" t="str">
        <v/>
      </c>
    </row>
    <row r="3163">
      <c r="A3163" s="74" t="str">
        <v/>
      </c>
      <c r="B3163" s="74" t="str">
        <v/>
      </c>
      <c r="C3163" s="75">
        <f>IF($E3163="","",IFERROR(VLOOKUP(TRIM(E3163&amp;""),'Référentiel Articles'!$A$2:$F$634,2,FALSE),""))</f>
      </c>
      <c r="D3163" s="75">
        <f>IF($E3163="","",IFERROR(VLOOKUP(TRIM(E3163&amp;""),'Référentiel Articles'!$A$2:$F$634,3,FALSE),""))</f>
      </c>
      <c r="E3163" s="74" t="str">
        <v/>
      </c>
      <c r="F3163" s="75">
        <f>IF($E3163="","",IFERROR(VLOOKUP(TRIM(E3163&amp;""),'Référentiel Articles'!$A$2:$F$634,4,FALSE),""))</f>
      </c>
      <c r="G3163" s="76">
        <f>IF($E3163="","",IFERROR(VLOOKUP(TRIM(E3163&amp;""),'Référentiel Articles'!$A$2:$F$634,5,FALSE),""))</f>
      </c>
      <c r="H3163" s="77" t="str">
        <v/>
      </c>
      <c r="I3163" s="76">
        <f>IF($E3163="","",IFERROR(VLOOKUP(TRIM(E3163&amp;""),'Référentiel Articles'!$A$2:$F$634,6,FALSE),""))</f>
      </c>
      <c r="J3163" s="78">
        <f>IF(OR($E3163="",$H3163=""),"",$H3163*$I3163)</f>
      </c>
      <c r="K3163" s="79" t="str">
        <v/>
      </c>
    </row>
    <row r="3164">
      <c r="A3164" s="81" t="str">
        <v/>
      </c>
      <c r="B3164" s="81" t="str">
        <v/>
      </c>
      <c r="C3164" s="83">
        <f>IF($E3164="","",IFERROR(VLOOKUP(TRIM(E3164&amp;""),'Référentiel Articles'!$A$2:$F$634,2,FALSE),""))</f>
      </c>
      <c r="D3164" s="83">
        <f>IF($E3164="","",IFERROR(VLOOKUP(TRIM(E3164&amp;""),'Référentiel Articles'!$A$2:$F$634,3,FALSE),""))</f>
      </c>
      <c r="E3164" s="81" t="str">
        <v/>
      </c>
      <c r="F3164" s="83">
        <f>IF($E3164="","",IFERROR(VLOOKUP(TRIM(E3164&amp;""),'Référentiel Articles'!$A$2:$F$634,4,FALSE),""))</f>
      </c>
      <c r="G3164" s="84">
        <f>IF($E3164="","",IFERROR(VLOOKUP(TRIM(E3164&amp;""),'Référentiel Articles'!$A$2:$F$634,5,FALSE),""))</f>
      </c>
      <c r="H3164" s="85" t="str">
        <v/>
      </c>
      <c r="I3164" s="84">
        <f>IF($E3164="","",IFERROR(VLOOKUP(TRIM(E3164&amp;""),'Référentiel Articles'!$A$2:$F$634,6,FALSE),""))</f>
      </c>
      <c r="J3164" s="90">
        <f>IF(OR($E3164="",$H3164=""),"",$H3164*$I3164)</f>
      </c>
      <c r="K3164" s="87" t="str">
        <v/>
      </c>
    </row>
    <row r="3165">
      <c r="A3165" s="74" t="str">
        <v/>
      </c>
      <c r="B3165" s="74" t="str">
        <v/>
      </c>
      <c r="C3165" s="75">
        <f>IF($E3165="","",IFERROR(VLOOKUP(TRIM(E3165&amp;""),'Référentiel Articles'!$A$2:$F$634,2,FALSE),""))</f>
      </c>
      <c r="D3165" s="75">
        <f>IF($E3165="","",IFERROR(VLOOKUP(TRIM(E3165&amp;""),'Référentiel Articles'!$A$2:$F$634,3,FALSE),""))</f>
      </c>
      <c r="E3165" s="74" t="str">
        <v/>
      </c>
      <c r="F3165" s="75">
        <f>IF($E3165="","",IFERROR(VLOOKUP(TRIM(E3165&amp;""),'Référentiel Articles'!$A$2:$F$634,4,FALSE),""))</f>
      </c>
      <c r="G3165" s="76">
        <f>IF($E3165="","",IFERROR(VLOOKUP(TRIM(E3165&amp;""),'Référentiel Articles'!$A$2:$F$634,5,FALSE),""))</f>
      </c>
      <c r="H3165" s="77" t="str">
        <v/>
      </c>
      <c r="I3165" s="76">
        <f>IF($E3165="","",IFERROR(VLOOKUP(TRIM(E3165&amp;""),'Référentiel Articles'!$A$2:$F$634,6,FALSE),""))</f>
      </c>
      <c r="J3165" s="78">
        <f>IF(OR($E3165="",$H3165=""),"",$H3165*$I3165)</f>
      </c>
      <c r="K3165" s="79" t="str">
        <v/>
      </c>
    </row>
    <row r="3166">
      <c r="A3166" s="81" t="str">
        <v/>
      </c>
      <c r="B3166" s="81" t="str">
        <v/>
      </c>
      <c r="C3166" s="83">
        <f>IF($E3166="","",IFERROR(VLOOKUP(TRIM(E3166&amp;""),'Référentiel Articles'!$A$2:$F$634,2,FALSE),""))</f>
      </c>
      <c r="D3166" s="83">
        <f>IF($E3166="","",IFERROR(VLOOKUP(TRIM(E3166&amp;""),'Référentiel Articles'!$A$2:$F$634,3,FALSE),""))</f>
      </c>
      <c r="E3166" s="81" t="str">
        <v/>
      </c>
      <c r="F3166" s="83">
        <f>IF($E3166="","",IFERROR(VLOOKUP(TRIM(E3166&amp;""),'Référentiel Articles'!$A$2:$F$634,4,FALSE),""))</f>
      </c>
      <c r="G3166" s="84">
        <f>IF($E3166="","",IFERROR(VLOOKUP(TRIM(E3166&amp;""),'Référentiel Articles'!$A$2:$F$634,5,FALSE),""))</f>
      </c>
      <c r="H3166" s="85" t="str">
        <v/>
      </c>
      <c r="I3166" s="84">
        <f>IF($E3166="","",IFERROR(VLOOKUP(TRIM(E3166&amp;""),'Référentiel Articles'!$A$2:$F$634,6,FALSE),""))</f>
      </c>
      <c r="J3166" s="90">
        <f>IF(OR($E3166="",$H3166=""),"",$H3166*$I3166)</f>
      </c>
      <c r="K3166" s="87" t="str">
        <v/>
      </c>
    </row>
    <row r="3167">
      <c r="A3167" s="74" t="str">
        <v/>
      </c>
      <c r="B3167" s="74" t="str">
        <v/>
      </c>
      <c r="C3167" s="75">
        <f>IF($E3167="","",IFERROR(VLOOKUP(TRIM(E3167&amp;""),'Référentiel Articles'!$A$2:$F$634,2,FALSE),""))</f>
      </c>
      <c r="D3167" s="75">
        <f>IF($E3167="","",IFERROR(VLOOKUP(TRIM(E3167&amp;""),'Référentiel Articles'!$A$2:$F$634,3,FALSE),""))</f>
      </c>
      <c r="E3167" s="74" t="str">
        <v/>
      </c>
      <c r="F3167" s="75">
        <f>IF($E3167="","",IFERROR(VLOOKUP(TRIM(E3167&amp;""),'Référentiel Articles'!$A$2:$F$634,4,FALSE),""))</f>
      </c>
      <c r="G3167" s="76">
        <f>IF($E3167="","",IFERROR(VLOOKUP(TRIM(E3167&amp;""),'Référentiel Articles'!$A$2:$F$634,5,FALSE),""))</f>
      </c>
      <c r="H3167" s="77" t="str">
        <v/>
      </c>
      <c r="I3167" s="76">
        <f>IF($E3167="","",IFERROR(VLOOKUP(TRIM(E3167&amp;""),'Référentiel Articles'!$A$2:$F$634,6,FALSE),""))</f>
      </c>
      <c r="J3167" s="78">
        <f>IF(OR($E3167="",$H3167=""),"",$H3167*$I3167)</f>
      </c>
      <c r="K3167" s="79" t="str">
        <v/>
      </c>
    </row>
    <row r="3168">
      <c r="A3168" s="81" t="str">
        <v/>
      </c>
      <c r="B3168" s="81" t="str">
        <v/>
      </c>
      <c r="C3168" s="83">
        <f>IF($E3168="","",IFERROR(VLOOKUP(TRIM(E3168&amp;""),'Référentiel Articles'!$A$2:$F$634,2,FALSE),""))</f>
      </c>
      <c r="D3168" s="83">
        <f>IF($E3168="","",IFERROR(VLOOKUP(TRIM(E3168&amp;""),'Référentiel Articles'!$A$2:$F$634,3,FALSE),""))</f>
      </c>
      <c r="E3168" s="81" t="str">
        <v/>
      </c>
      <c r="F3168" s="83">
        <f>IF($E3168="","",IFERROR(VLOOKUP(TRIM(E3168&amp;""),'Référentiel Articles'!$A$2:$F$634,4,FALSE),""))</f>
      </c>
      <c r="G3168" s="84">
        <f>IF($E3168="","",IFERROR(VLOOKUP(TRIM(E3168&amp;""),'Référentiel Articles'!$A$2:$F$634,5,FALSE),""))</f>
      </c>
      <c r="H3168" s="85" t="str">
        <v/>
      </c>
      <c r="I3168" s="84">
        <f>IF($E3168="","",IFERROR(VLOOKUP(TRIM(E3168&amp;""),'Référentiel Articles'!$A$2:$F$634,6,FALSE),""))</f>
      </c>
      <c r="J3168" s="90">
        <f>IF(OR($E3168="",$H3168=""),"",$H3168*$I3168)</f>
      </c>
      <c r="K3168" s="87" t="str">
        <v/>
      </c>
    </row>
    <row r="3169">
      <c r="A3169" s="74" t="str">
        <v/>
      </c>
      <c r="B3169" s="74" t="str">
        <v/>
      </c>
      <c r="C3169" s="75">
        <f>IF($E3169="","",IFERROR(VLOOKUP(TRIM(E3169&amp;""),'Référentiel Articles'!$A$2:$F$634,2,FALSE),""))</f>
      </c>
      <c r="D3169" s="75">
        <f>IF($E3169="","",IFERROR(VLOOKUP(TRIM(E3169&amp;""),'Référentiel Articles'!$A$2:$F$634,3,FALSE),""))</f>
      </c>
      <c r="E3169" s="74" t="str">
        <v/>
      </c>
      <c r="F3169" s="75">
        <f>IF($E3169="","",IFERROR(VLOOKUP(TRIM(E3169&amp;""),'Référentiel Articles'!$A$2:$F$634,4,FALSE),""))</f>
      </c>
      <c r="G3169" s="76">
        <f>IF($E3169="","",IFERROR(VLOOKUP(TRIM(E3169&amp;""),'Référentiel Articles'!$A$2:$F$634,5,FALSE),""))</f>
      </c>
      <c r="H3169" s="77" t="str">
        <v/>
      </c>
      <c r="I3169" s="76">
        <f>IF($E3169="","",IFERROR(VLOOKUP(TRIM(E3169&amp;""),'Référentiel Articles'!$A$2:$F$634,6,FALSE),""))</f>
      </c>
      <c r="J3169" s="78">
        <f>IF(OR($E3169="",$H3169=""),"",$H3169*$I3169)</f>
      </c>
      <c r="K3169" s="79" t="str">
        <v/>
      </c>
    </row>
    <row r="3170">
      <c r="A3170" s="81" t="str">
        <v/>
      </c>
      <c r="B3170" s="81" t="str">
        <v/>
      </c>
      <c r="C3170" s="83">
        <f>IF($E3170="","",IFERROR(VLOOKUP(TRIM(E3170&amp;""),'Référentiel Articles'!$A$2:$F$634,2,FALSE),""))</f>
      </c>
      <c r="D3170" s="83">
        <f>IF($E3170="","",IFERROR(VLOOKUP(TRIM(E3170&amp;""),'Référentiel Articles'!$A$2:$F$634,3,FALSE),""))</f>
      </c>
      <c r="E3170" s="81" t="str">
        <v/>
      </c>
      <c r="F3170" s="83">
        <f>IF($E3170="","",IFERROR(VLOOKUP(TRIM(E3170&amp;""),'Référentiel Articles'!$A$2:$F$634,4,FALSE),""))</f>
      </c>
      <c r="G3170" s="84">
        <f>IF($E3170="","",IFERROR(VLOOKUP(TRIM(E3170&amp;""),'Référentiel Articles'!$A$2:$F$634,5,FALSE),""))</f>
      </c>
      <c r="H3170" s="85" t="str">
        <v/>
      </c>
      <c r="I3170" s="84">
        <f>IF($E3170="","",IFERROR(VLOOKUP(TRIM(E3170&amp;""),'Référentiel Articles'!$A$2:$F$634,6,FALSE),""))</f>
      </c>
      <c r="J3170" s="90">
        <f>IF(OR($E3170="",$H3170=""),"",$H3170*$I3170)</f>
      </c>
      <c r="K3170" s="87" t="str">
        <v/>
      </c>
    </row>
    <row r="3171">
      <c r="A3171" s="74" t="str">
        <v/>
      </c>
      <c r="B3171" s="74" t="str">
        <v/>
      </c>
      <c r="C3171" s="75">
        <f>IF($E3171="","",IFERROR(VLOOKUP(TRIM(E3171&amp;""),'Référentiel Articles'!$A$2:$F$634,2,FALSE),""))</f>
      </c>
      <c r="D3171" s="75">
        <f>IF($E3171="","",IFERROR(VLOOKUP(TRIM(E3171&amp;""),'Référentiel Articles'!$A$2:$F$634,3,FALSE),""))</f>
      </c>
      <c r="E3171" s="74" t="str">
        <v/>
      </c>
      <c r="F3171" s="75">
        <f>IF($E3171="","",IFERROR(VLOOKUP(TRIM(E3171&amp;""),'Référentiel Articles'!$A$2:$F$634,4,FALSE),""))</f>
      </c>
      <c r="G3171" s="76">
        <f>IF($E3171="","",IFERROR(VLOOKUP(TRIM(E3171&amp;""),'Référentiel Articles'!$A$2:$F$634,5,FALSE),""))</f>
      </c>
      <c r="H3171" s="77" t="str">
        <v/>
      </c>
      <c r="I3171" s="76">
        <f>IF($E3171="","",IFERROR(VLOOKUP(TRIM(E3171&amp;""),'Référentiel Articles'!$A$2:$F$634,6,FALSE),""))</f>
      </c>
      <c r="J3171" s="78">
        <f>IF(OR($E3171="",$H3171=""),"",$H3171*$I3171)</f>
      </c>
      <c r="K3171" s="79" t="str">
        <v/>
      </c>
    </row>
    <row r="3172">
      <c r="A3172" s="81" t="str">
        <v/>
      </c>
      <c r="B3172" s="81" t="str">
        <v/>
      </c>
      <c r="C3172" s="83">
        <f>IF($E3172="","",IFERROR(VLOOKUP(TRIM(E3172&amp;""),'Référentiel Articles'!$A$2:$F$634,2,FALSE),""))</f>
      </c>
      <c r="D3172" s="83">
        <f>IF($E3172="","",IFERROR(VLOOKUP(TRIM(E3172&amp;""),'Référentiel Articles'!$A$2:$F$634,3,FALSE),""))</f>
      </c>
      <c r="E3172" s="81" t="str">
        <v/>
      </c>
      <c r="F3172" s="83">
        <f>IF($E3172="","",IFERROR(VLOOKUP(TRIM(E3172&amp;""),'Référentiel Articles'!$A$2:$F$634,4,FALSE),""))</f>
      </c>
      <c r="G3172" s="84">
        <f>IF($E3172="","",IFERROR(VLOOKUP(TRIM(E3172&amp;""),'Référentiel Articles'!$A$2:$F$634,5,FALSE),""))</f>
      </c>
      <c r="H3172" s="85" t="str">
        <v/>
      </c>
      <c r="I3172" s="84">
        <f>IF($E3172="","",IFERROR(VLOOKUP(TRIM(E3172&amp;""),'Référentiel Articles'!$A$2:$F$634,6,FALSE),""))</f>
      </c>
      <c r="J3172" s="90">
        <f>IF(OR($E3172="",$H3172=""),"",$H3172*$I3172)</f>
      </c>
      <c r="K3172" s="87" t="str">
        <v/>
      </c>
    </row>
    <row r="3173">
      <c r="A3173" s="74" t="str">
        <v/>
      </c>
      <c r="B3173" s="74" t="str">
        <v/>
      </c>
      <c r="C3173" s="75">
        <f>IF($E3173="","",IFERROR(VLOOKUP(TRIM(E3173&amp;""),'Référentiel Articles'!$A$2:$F$634,2,FALSE),""))</f>
      </c>
      <c r="D3173" s="75">
        <f>IF($E3173="","",IFERROR(VLOOKUP(TRIM(E3173&amp;""),'Référentiel Articles'!$A$2:$F$634,3,FALSE),""))</f>
      </c>
      <c r="E3173" s="74" t="str">
        <v/>
      </c>
      <c r="F3173" s="75">
        <f>IF($E3173="","",IFERROR(VLOOKUP(TRIM(E3173&amp;""),'Référentiel Articles'!$A$2:$F$634,4,FALSE),""))</f>
      </c>
      <c r="G3173" s="76">
        <f>IF($E3173="","",IFERROR(VLOOKUP(TRIM(E3173&amp;""),'Référentiel Articles'!$A$2:$F$634,5,FALSE),""))</f>
      </c>
      <c r="H3173" s="77" t="str">
        <v/>
      </c>
      <c r="I3173" s="76">
        <f>IF($E3173="","",IFERROR(VLOOKUP(TRIM(E3173&amp;""),'Référentiel Articles'!$A$2:$F$634,6,FALSE),""))</f>
      </c>
      <c r="J3173" s="78">
        <f>IF(OR($E3173="",$H3173=""),"",$H3173*$I3173)</f>
      </c>
      <c r="K3173" s="79" t="str">
        <v/>
      </c>
    </row>
    <row r="3174">
      <c r="A3174" s="81" t="str">
        <v/>
      </c>
      <c r="B3174" s="81" t="str">
        <v/>
      </c>
      <c r="C3174" s="83">
        <f>IF($E3174="","",IFERROR(VLOOKUP(TRIM(E3174&amp;""),'Référentiel Articles'!$A$2:$F$634,2,FALSE),""))</f>
      </c>
      <c r="D3174" s="83">
        <f>IF($E3174="","",IFERROR(VLOOKUP(TRIM(E3174&amp;""),'Référentiel Articles'!$A$2:$F$634,3,FALSE),""))</f>
      </c>
      <c r="E3174" s="81" t="str">
        <v/>
      </c>
      <c r="F3174" s="83">
        <f>IF($E3174="","",IFERROR(VLOOKUP(TRIM(E3174&amp;""),'Référentiel Articles'!$A$2:$F$634,4,FALSE),""))</f>
      </c>
      <c r="G3174" s="84">
        <f>IF($E3174="","",IFERROR(VLOOKUP(TRIM(E3174&amp;""),'Référentiel Articles'!$A$2:$F$634,5,FALSE),""))</f>
      </c>
      <c r="H3174" s="85" t="str">
        <v/>
      </c>
      <c r="I3174" s="84">
        <f>IF($E3174="","",IFERROR(VLOOKUP(TRIM(E3174&amp;""),'Référentiel Articles'!$A$2:$F$634,6,FALSE),""))</f>
      </c>
      <c r="J3174" s="90">
        <f>IF(OR($E3174="",$H3174=""),"",$H3174*$I3174)</f>
      </c>
      <c r="K3174" s="87" t="str">
        <v/>
      </c>
    </row>
    <row r="3175">
      <c r="A3175" s="74" t="str">
        <v/>
      </c>
      <c r="B3175" s="74" t="str">
        <v/>
      </c>
      <c r="C3175" s="75">
        <f>IF($E3175="","",IFERROR(VLOOKUP(TRIM(E3175&amp;""),'Référentiel Articles'!$A$2:$F$634,2,FALSE),""))</f>
      </c>
      <c r="D3175" s="75">
        <f>IF($E3175="","",IFERROR(VLOOKUP(TRIM(E3175&amp;""),'Référentiel Articles'!$A$2:$F$634,3,FALSE),""))</f>
      </c>
      <c r="E3175" s="74" t="str">
        <v/>
      </c>
      <c r="F3175" s="75">
        <f>IF($E3175="","",IFERROR(VLOOKUP(TRIM(E3175&amp;""),'Référentiel Articles'!$A$2:$F$634,4,FALSE),""))</f>
      </c>
      <c r="G3175" s="76">
        <f>IF($E3175="","",IFERROR(VLOOKUP(TRIM(E3175&amp;""),'Référentiel Articles'!$A$2:$F$634,5,FALSE),""))</f>
      </c>
      <c r="H3175" s="77" t="str">
        <v/>
      </c>
      <c r="I3175" s="76">
        <f>IF($E3175="","",IFERROR(VLOOKUP(TRIM(E3175&amp;""),'Référentiel Articles'!$A$2:$F$634,6,FALSE),""))</f>
      </c>
      <c r="J3175" s="78">
        <f>IF(OR($E3175="",$H3175=""),"",$H3175*$I3175)</f>
      </c>
      <c r="K3175" s="79" t="str">
        <v/>
      </c>
    </row>
    <row r="3176">
      <c r="A3176" s="81" t="str">
        <v/>
      </c>
      <c r="B3176" s="81" t="str">
        <v/>
      </c>
      <c r="C3176" s="83">
        <f>IF($E3176="","",IFERROR(VLOOKUP(TRIM(E3176&amp;""),'Référentiel Articles'!$A$2:$F$634,2,FALSE),""))</f>
      </c>
      <c r="D3176" s="83">
        <f>IF($E3176="","",IFERROR(VLOOKUP(TRIM(E3176&amp;""),'Référentiel Articles'!$A$2:$F$634,3,FALSE),""))</f>
      </c>
      <c r="E3176" s="81" t="str">
        <v/>
      </c>
      <c r="F3176" s="83">
        <f>IF($E3176="","",IFERROR(VLOOKUP(TRIM(E3176&amp;""),'Référentiel Articles'!$A$2:$F$634,4,FALSE),""))</f>
      </c>
      <c r="G3176" s="84">
        <f>IF($E3176="","",IFERROR(VLOOKUP(TRIM(E3176&amp;""),'Référentiel Articles'!$A$2:$F$634,5,FALSE),""))</f>
      </c>
      <c r="H3176" s="85" t="str">
        <v/>
      </c>
      <c r="I3176" s="84">
        <f>IF($E3176="","",IFERROR(VLOOKUP(TRIM(E3176&amp;""),'Référentiel Articles'!$A$2:$F$634,6,FALSE),""))</f>
      </c>
      <c r="J3176" s="90">
        <f>IF(OR($E3176="",$H3176=""),"",$H3176*$I3176)</f>
      </c>
      <c r="K3176" s="87" t="str">
        <v/>
      </c>
    </row>
    <row r="3177">
      <c r="A3177" s="74" t="str">
        <v/>
      </c>
      <c r="B3177" s="74" t="str">
        <v/>
      </c>
      <c r="C3177" s="75">
        <f>IF($E3177="","",IFERROR(VLOOKUP(TRIM(E3177&amp;""),'Référentiel Articles'!$A$2:$F$634,2,FALSE),""))</f>
      </c>
      <c r="D3177" s="75">
        <f>IF($E3177="","",IFERROR(VLOOKUP(TRIM(E3177&amp;""),'Référentiel Articles'!$A$2:$F$634,3,FALSE),""))</f>
      </c>
      <c r="E3177" s="74" t="str">
        <v/>
      </c>
      <c r="F3177" s="75">
        <f>IF($E3177="","",IFERROR(VLOOKUP(TRIM(E3177&amp;""),'Référentiel Articles'!$A$2:$F$634,4,FALSE),""))</f>
      </c>
      <c r="G3177" s="76">
        <f>IF($E3177="","",IFERROR(VLOOKUP(TRIM(E3177&amp;""),'Référentiel Articles'!$A$2:$F$634,5,FALSE),""))</f>
      </c>
      <c r="H3177" s="77" t="str">
        <v/>
      </c>
      <c r="I3177" s="76">
        <f>IF($E3177="","",IFERROR(VLOOKUP(TRIM(E3177&amp;""),'Référentiel Articles'!$A$2:$F$634,6,FALSE),""))</f>
      </c>
      <c r="J3177" s="78">
        <f>IF(OR($E3177="",$H3177=""),"",$H3177*$I3177)</f>
      </c>
      <c r="K3177" s="79" t="str">
        <v/>
      </c>
    </row>
    <row r="3178">
      <c r="A3178" s="81" t="str">
        <v/>
      </c>
      <c r="B3178" s="81" t="str">
        <v/>
      </c>
      <c r="C3178" s="83">
        <f>IF($E3178="","",IFERROR(VLOOKUP(TRIM(E3178&amp;""),'Référentiel Articles'!$A$2:$F$634,2,FALSE),""))</f>
      </c>
      <c r="D3178" s="83">
        <f>IF($E3178="","",IFERROR(VLOOKUP(TRIM(E3178&amp;""),'Référentiel Articles'!$A$2:$F$634,3,FALSE),""))</f>
      </c>
      <c r="E3178" s="81" t="str">
        <v/>
      </c>
      <c r="F3178" s="83">
        <f>IF($E3178="","",IFERROR(VLOOKUP(TRIM(E3178&amp;""),'Référentiel Articles'!$A$2:$F$634,4,FALSE),""))</f>
      </c>
      <c r="G3178" s="84">
        <f>IF($E3178="","",IFERROR(VLOOKUP(TRIM(E3178&amp;""),'Référentiel Articles'!$A$2:$F$634,5,FALSE),""))</f>
      </c>
      <c r="H3178" s="85" t="str">
        <v/>
      </c>
      <c r="I3178" s="84">
        <f>IF($E3178="","",IFERROR(VLOOKUP(TRIM(E3178&amp;""),'Référentiel Articles'!$A$2:$F$634,6,FALSE),""))</f>
      </c>
      <c r="J3178" s="90">
        <f>IF(OR($E3178="",$H3178=""),"",$H3178*$I3178)</f>
      </c>
      <c r="K3178" s="87" t="str">
        <v/>
      </c>
    </row>
    <row r="3179">
      <c r="A3179" s="74" t="str">
        <v/>
      </c>
      <c r="B3179" s="74" t="str">
        <v/>
      </c>
      <c r="C3179" s="75">
        <f>IF($E3179="","",IFERROR(VLOOKUP(TRIM(E3179&amp;""),'Référentiel Articles'!$A$2:$F$634,2,FALSE),""))</f>
      </c>
      <c r="D3179" s="75">
        <f>IF($E3179="","",IFERROR(VLOOKUP(TRIM(E3179&amp;""),'Référentiel Articles'!$A$2:$F$634,3,FALSE),""))</f>
      </c>
      <c r="E3179" s="74" t="str">
        <v/>
      </c>
      <c r="F3179" s="75">
        <f>IF($E3179="","",IFERROR(VLOOKUP(TRIM(E3179&amp;""),'Référentiel Articles'!$A$2:$F$634,4,FALSE),""))</f>
      </c>
      <c r="G3179" s="76">
        <f>IF($E3179="","",IFERROR(VLOOKUP(TRIM(E3179&amp;""),'Référentiel Articles'!$A$2:$F$634,5,FALSE),""))</f>
      </c>
      <c r="H3179" s="77" t="str">
        <v/>
      </c>
      <c r="I3179" s="76">
        <f>IF($E3179="","",IFERROR(VLOOKUP(TRIM(E3179&amp;""),'Référentiel Articles'!$A$2:$F$634,6,FALSE),""))</f>
      </c>
      <c r="J3179" s="78">
        <f>IF(OR($E3179="",$H3179=""),"",$H3179*$I3179)</f>
      </c>
      <c r="K3179" s="79" t="str">
        <v/>
      </c>
    </row>
    <row r="3180">
      <c r="A3180" s="81" t="str">
        <v/>
      </c>
      <c r="B3180" s="81" t="str">
        <v/>
      </c>
      <c r="C3180" s="83">
        <f>IF($E3180="","",IFERROR(VLOOKUP(TRIM(E3180&amp;""),'Référentiel Articles'!$A$2:$F$634,2,FALSE),""))</f>
      </c>
      <c r="D3180" s="83">
        <f>IF($E3180="","",IFERROR(VLOOKUP(TRIM(E3180&amp;""),'Référentiel Articles'!$A$2:$F$634,3,FALSE),""))</f>
      </c>
      <c r="E3180" s="81" t="str">
        <v/>
      </c>
      <c r="F3180" s="83">
        <f>IF($E3180="","",IFERROR(VLOOKUP(TRIM(E3180&amp;""),'Référentiel Articles'!$A$2:$F$634,4,FALSE),""))</f>
      </c>
      <c r="G3180" s="84">
        <f>IF($E3180="","",IFERROR(VLOOKUP(TRIM(E3180&amp;""),'Référentiel Articles'!$A$2:$F$634,5,FALSE),""))</f>
      </c>
      <c r="H3180" s="85" t="str">
        <v/>
      </c>
      <c r="I3180" s="84">
        <f>IF($E3180="","",IFERROR(VLOOKUP(TRIM(E3180&amp;""),'Référentiel Articles'!$A$2:$F$634,6,FALSE),""))</f>
      </c>
      <c r="J3180" s="90">
        <f>IF(OR($E3180="",$H3180=""),"",$H3180*$I3180)</f>
      </c>
      <c r="K3180" s="87" t="str">
        <v/>
      </c>
    </row>
    <row r="3181">
      <c r="A3181" s="74" t="str">
        <v/>
      </c>
      <c r="B3181" s="74" t="str">
        <v/>
      </c>
      <c r="C3181" s="75">
        <f>IF($E3181="","",IFERROR(VLOOKUP(TRIM(E3181&amp;""),'Référentiel Articles'!$A$2:$F$634,2,FALSE),""))</f>
      </c>
      <c r="D3181" s="75">
        <f>IF($E3181="","",IFERROR(VLOOKUP(TRIM(E3181&amp;""),'Référentiel Articles'!$A$2:$F$634,3,FALSE),""))</f>
      </c>
      <c r="E3181" s="74" t="str">
        <v/>
      </c>
      <c r="F3181" s="75">
        <f>IF($E3181="","",IFERROR(VLOOKUP(TRIM(E3181&amp;""),'Référentiel Articles'!$A$2:$F$634,4,FALSE),""))</f>
      </c>
      <c r="G3181" s="76">
        <f>IF($E3181="","",IFERROR(VLOOKUP(TRIM(E3181&amp;""),'Référentiel Articles'!$A$2:$F$634,5,FALSE),""))</f>
      </c>
      <c r="H3181" s="77" t="str">
        <v/>
      </c>
      <c r="I3181" s="76">
        <f>IF($E3181="","",IFERROR(VLOOKUP(TRIM(E3181&amp;""),'Référentiel Articles'!$A$2:$F$634,6,FALSE),""))</f>
      </c>
      <c r="J3181" s="78">
        <f>IF(OR($E3181="",$H3181=""),"",$H3181*$I3181)</f>
      </c>
      <c r="K3181" s="79" t="str">
        <v/>
      </c>
    </row>
    <row r="3182">
      <c r="A3182" s="81" t="str">
        <v/>
      </c>
      <c r="B3182" s="81" t="str">
        <v/>
      </c>
      <c r="C3182" s="83">
        <f>IF($E3182="","",IFERROR(VLOOKUP(TRIM(E3182&amp;""),'Référentiel Articles'!$A$2:$F$634,2,FALSE),""))</f>
      </c>
      <c r="D3182" s="83">
        <f>IF($E3182="","",IFERROR(VLOOKUP(TRIM(E3182&amp;""),'Référentiel Articles'!$A$2:$F$634,3,FALSE),""))</f>
      </c>
      <c r="E3182" s="81" t="str">
        <v/>
      </c>
      <c r="F3182" s="83">
        <f>IF($E3182="","",IFERROR(VLOOKUP(TRIM(E3182&amp;""),'Référentiel Articles'!$A$2:$F$634,4,FALSE),""))</f>
      </c>
      <c r="G3182" s="84">
        <f>IF($E3182="","",IFERROR(VLOOKUP(TRIM(E3182&amp;""),'Référentiel Articles'!$A$2:$F$634,5,FALSE),""))</f>
      </c>
      <c r="H3182" s="85" t="str">
        <v/>
      </c>
      <c r="I3182" s="84">
        <f>IF($E3182="","",IFERROR(VLOOKUP(TRIM(E3182&amp;""),'Référentiel Articles'!$A$2:$F$634,6,FALSE),""))</f>
      </c>
      <c r="J3182" s="90">
        <f>IF(OR($E3182="",$H3182=""),"",$H3182*$I3182)</f>
      </c>
      <c r="K3182" s="87" t="str">
        <v/>
      </c>
    </row>
    <row r="3183">
      <c r="A3183" s="74" t="str">
        <v/>
      </c>
      <c r="B3183" s="74" t="str">
        <v/>
      </c>
      <c r="C3183" s="75">
        <f>IF($E3183="","",IFERROR(VLOOKUP(TRIM(E3183&amp;""),'Référentiel Articles'!$A$2:$F$634,2,FALSE),""))</f>
      </c>
      <c r="D3183" s="75">
        <f>IF($E3183="","",IFERROR(VLOOKUP(TRIM(E3183&amp;""),'Référentiel Articles'!$A$2:$F$634,3,FALSE),""))</f>
      </c>
      <c r="E3183" s="74" t="str">
        <v/>
      </c>
      <c r="F3183" s="75">
        <f>IF($E3183="","",IFERROR(VLOOKUP(TRIM(E3183&amp;""),'Référentiel Articles'!$A$2:$F$634,4,FALSE),""))</f>
      </c>
      <c r="G3183" s="76">
        <f>IF($E3183="","",IFERROR(VLOOKUP(TRIM(E3183&amp;""),'Référentiel Articles'!$A$2:$F$634,5,FALSE),""))</f>
      </c>
      <c r="H3183" s="77" t="str">
        <v/>
      </c>
      <c r="I3183" s="76">
        <f>IF($E3183="","",IFERROR(VLOOKUP(TRIM(E3183&amp;""),'Référentiel Articles'!$A$2:$F$634,6,FALSE),""))</f>
      </c>
      <c r="J3183" s="78">
        <f>IF(OR($E3183="",$H3183=""),"",$H3183*$I3183)</f>
      </c>
      <c r="K3183" s="79" t="str">
        <v/>
      </c>
    </row>
    <row r="3184">
      <c r="A3184" s="81" t="str">
        <v/>
      </c>
      <c r="B3184" s="81" t="str">
        <v/>
      </c>
      <c r="C3184" s="83">
        <f>IF($E3184="","",IFERROR(VLOOKUP(TRIM(E3184&amp;""),'Référentiel Articles'!$A$2:$F$634,2,FALSE),""))</f>
      </c>
      <c r="D3184" s="83">
        <f>IF($E3184="","",IFERROR(VLOOKUP(TRIM(E3184&amp;""),'Référentiel Articles'!$A$2:$F$634,3,FALSE),""))</f>
      </c>
      <c r="E3184" s="81" t="str">
        <v/>
      </c>
      <c r="F3184" s="83">
        <f>IF($E3184="","",IFERROR(VLOOKUP(TRIM(E3184&amp;""),'Référentiel Articles'!$A$2:$F$634,4,FALSE),""))</f>
      </c>
      <c r="G3184" s="84">
        <f>IF($E3184="","",IFERROR(VLOOKUP(TRIM(E3184&amp;""),'Référentiel Articles'!$A$2:$F$634,5,FALSE),""))</f>
      </c>
      <c r="H3184" s="85" t="str">
        <v/>
      </c>
      <c r="I3184" s="84">
        <f>IF($E3184="","",IFERROR(VLOOKUP(TRIM(E3184&amp;""),'Référentiel Articles'!$A$2:$F$634,6,FALSE),""))</f>
      </c>
      <c r="J3184" s="90">
        <f>IF(OR($E3184="",$H3184=""),"",$H3184*$I3184)</f>
      </c>
      <c r="K3184" s="87" t="str">
        <v/>
      </c>
    </row>
    <row r="3185">
      <c r="A3185" s="74" t="str">
        <v/>
      </c>
      <c r="B3185" s="74" t="str">
        <v/>
      </c>
      <c r="C3185" s="75">
        <f>IF($E3185="","",IFERROR(VLOOKUP(TRIM(E3185&amp;""),'Référentiel Articles'!$A$2:$F$634,2,FALSE),""))</f>
      </c>
      <c r="D3185" s="75">
        <f>IF($E3185="","",IFERROR(VLOOKUP(TRIM(E3185&amp;""),'Référentiel Articles'!$A$2:$F$634,3,FALSE),""))</f>
      </c>
      <c r="E3185" s="74" t="str">
        <v/>
      </c>
      <c r="F3185" s="75">
        <f>IF($E3185="","",IFERROR(VLOOKUP(TRIM(E3185&amp;""),'Référentiel Articles'!$A$2:$F$634,4,FALSE),""))</f>
      </c>
      <c r="G3185" s="76">
        <f>IF($E3185="","",IFERROR(VLOOKUP(TRIM(E3185&amp;""),'Référentiel Articles'!$A$2:$F$634,5,FALSE),""))</f>
      </c>
      <c r="H3185" s="77" t="str">
        <v/>
      </c>
      <c r="I3185" s="76">
        <f>IF($E3185="","",IFERROR(VLOOKUP(TRIM(E3185&amp;""),'Référentiel Articles'!$A$2:$F$634,6,FALSE),""))</f>
      </c>
      <c r="J3185" s="78">
        <f>IF(OR($E3185="",$H3185=""),"",$H3185*$I3185)</f>
      </c>
      <c r="K3185" s="79" t="str">
        <v/>
      </c>
    </row>
    <row r="3186">
      <c r="A3186" s="81" t="str">
        <v/>
      </c>
      <c r="B3186" s="81" t="str">
        <v/>
      </c>
      <c r="C3186" s="83">
        <f>IF($E3186="","",IFERROR(VLOOKUP(TRIM(E3186&amp;""),'Référentiel Articles'!$A$2:$F$634,2,FALSE),""))</f>
      </c>
      <c r="D3186" s="83">
        <f>IF($E3186="","",IFERROR(VLOOKUP(TRIM(E3186&amp;""),'Référentiel Articles'!$A$2:$F$634,3,FALSE),""))</f>
      </c>
      <c r="E3186" s="81" t="str">
        <v/>
      </c>
      <c r="F3186" s="83">
        <f>IF($E3186="","",IFERROR(VLOOKUP(TRIM(E3186&amp;""),'Référentiel Articles'!$A$2:$F$634,4,FALSE),""))</f>
      </c>
      <c r="G3186" s="84">
        <f>IF($E3186="","",IFERROR(VLOOKUP(TRIM(E3186&amp;""),'Référentiel Articles'!$A$2:$F$634,5,FALSE),""))</f>
      </c>
      <c r="H3186" s="85" t="str">
        <v/>
      </c>
      <c r="I3186" s="84">
        <f>IF($E3186="","",IFERROR(VLOOKUP(TRIM(E3186&amp;""),'Référentiel Articles'!$A$2:$F$634,6,FALSE),""))</f>
      </c>
      <c r="J3186" s="90">
        <f>IF(OR($E3186="",$H3186=""),"",$H3186*$I3186)</f>
      </c>
      <c r="K3186" s="87" t="str">
        <v/>
      </c>
    </row>
    <row r="3187">
      <c r="A3187" s="74" t="str">
        <v/>
      </c>
      <c r="B3187" s="74" t="str">
        <v/>
      </c>
      <c r="C3187" s="75">
        <f>IF($E3187="","",IFERROR(VLOOKUP(TRIM(E3187&amp;""),'Référentiel Articles'!$A$2:$F$634,2,FALSE),""))</f>
      </c>
      <c r="D3187" s="75">
        <f>IF($E3187="","",IFERROR(VLOOKUP(TRIM(E3187&amp;""),'Référentiel Articles'!$A$2:$F$634,3,FALSE),""))</f>
      </c>
      <c r="E3187" s="74" t="str">
        <v/>
      </c>
      <c r="F3187" s="75">
        <f>IF($E3187="","",IFERROR(VLOOKUP(TRIM(E3187&amp;""),'Référentiel Articles'!$A$2:$F$634,4,FALSE),""))</f>
      </c>
      <c r="G3187" s="76">
        <f>IF($E3187="","",IFERROR(VLOOKUP(TRIM(E3187&amp;""),'Référentiel Articles'!$A$2:$F$634,5,FALSE),""))</f>
      </c>
      <c r="H3187" s="77" t="str">
        <v/>
      </c>
      <c r="I3187" s="76">
        <f>IF($E3187="","",IFERROR(VLOOKUP(TRIM(E3187&amp;""),'Référentiel Articles'!$A$2:$F$634,6,FALSE),""))</f>
      </c>
      <c r="J3187" s="78">
        <f>IF(OR($E3187="",$H3187=""),"",$H3187*$I3187)</f>
      </c>
      <c r="K3187" s="79" t="str">
        <v/>
      </c>
    </row>
    <row r="3188">
      <c r="A3188" s="81" t="str">
        <v/>
      </c>
      <c r="B3188" s="81" t="str">
        <v/>
      </c>
      <c r="C3188" s="83">
        <f>IF($E3188="","",IFERROR(VLOOKUP(TRIM(E3188&amp;""),'Référentiel Articles'!$A$2:$F$634,2,FALSE),""))</f>
      </c>
      <c r="D3188" s="83">
        <f>IF($E3188="","",IFERROR(VLOOKUP(TRIM(E3188&amp;""),'Référentiel Articles'!$A$2:$F$634,3,FALSE),""))</f>
      </c>
      <c r="E3188" s="81" t="str">
        <v/>
      </c>
      <c r="F3188" s="83">
        <f>IF($E3188="","",IFERROR(VLOOKUP(TRIM(E3188&amp;""),'Référentiel Articles'!$A$2:$F$634,4,FALSE),""))</f>
      </c>
      <c r="G3188" s="84">
        <f>IF($E3188="","",IFERROR(VLOOKUP(TRIM(E3188&amp;""),'Référentiel Articles'!$A$2:$F$634,5,FALSE),""))</f>
      </c>
      <c r="H3188" s="85" t="str">
        <v/>
      </c>
      <c r="I3188" s="84">
        <f>IF($E3188="","",IFERROR(VLOOKUP(TRIM(E3188&amp;""),'Référentiel Articles'!$A$2:$F$634,6,FALSE),""))</f>
      </c>
      <c r="J3188" s="90">
        <f>IF(OR($E3188="",$H3188=""),"",$H3188*$I3188)</f>
      </c>
      <c r="K3188" s="87" t="str">
        <v/>
      </c>
    </row>
    <row r="3189">
      <c r="A3189" s="74" t="str">
        <v/>
      </c>
      <c r="B3189" s="74" t="str">
        <v/>
      </c>
      <c r="C3189" s="75">
        <f>IF($E3189="","",IFERROR(VLOOKUP(TRIM(E3189&amp;""),'Référentiel Articles'!$A$2:$F$634,2,FALSE),""))</f>
      </c>
      <c r="D3189" s="75">
        <f>IF($E3189="","",IFERROR(VLOOKUP(TRIM(E3189&amp;""),'Référentiel Articles'!$A$2:$F$634,3,FALSE),""))</f>
      </c>
      <c r="E3189" s="74" t="str">
        <v/>
      </c>
      <c r="F3189" s="75">
        <f>IF($E3189="","",IFERROR(VLOOKUP(TRIM(E3189&amp;""),'Référentiel Articles'!$A$2:$F$634,4,FALSE),""))</f>
      </c>
      <c r="G3189" s="76">
        <f>IF($E3189="","",IFERROR(VLOOKUP(TRIM(E3189&amp;""),'Référentiel Articles'!$A$2:$F$634,5,FALSE),""))</f>
      </c>
      <c r="H3189" s="77" t="str">
        <v/>
      </c>
      <c r="I3189" s="76">
        <f>IF($E3189="","",IFERROR(VLOOKUP(TRIM(E3189&amp;""),'Référentiel Articles'!$A$2:$F$634,6,FALSE),""))</f>
      </c>
      <c r="J3189" s="78">
        <f>IF(OR($E3189="",$H3189=""),"",$H3189*$I3189)</f>
      </c>
      <c r="K3189" s="79" t="str">
        <v/>
      </c>
    </row>
    <row r="3190">
      <c r="A3190" s="81" t="str">
        <v/>
      </c>
      <c r="B3190" s="81" t="str">
        <v/>
      </c>
      <c r="C3190" s="83">
        <f>IF($E3190="","",IFERROR(VLOOKUP(TRIM(E3190&amp;""),'Référentiel Articles'!$A$2:$F$634,2,FALSE),""))</f>
      </c>
      <c r="D3190" s="83">
        <f>IF($E3190="","",IFERROR(VLOOKUP(TRIM(E3190&amp;""),'Référentiel Articles'!$A$2:$F$634,3,FALSE),""))</f>
      </c>
      <c r="E3190" s="81" t="str">
        <v/>
      </c>
      <c r="F3190" s="83">
        <f>IF($E3190="","",IFERROR(VLOOKUP(TRIM(E3190&amp;""),'Référentiel Articles'!$A$2:$F$634,4,FALSE),""))</f>
      </c>
      <c r="G3190" s="84">
        <f>IF($E3190="","",IFERROR(VLOOKUP(TRIM(E3190&amp;""),'Référentiel Articles'!$A$2:$F$634,5,FALSE),""))</f>
      </c>
      <c r="H3190" s="85" t="str">
        <v/>
      </c>
      <c r="I3190" s="84">
        <f>IF($E3190="","",IFERROR(VLOOKUP(TRIM(E3190&amp;""),'Référentiel Articles'!$A$2:$F$634,6,FALSE),""))</f>
      </c>
      <c r="J3190" s="90">
        <f>IF(OR($E3190="",$H3190=""),"",$H3190*$I3190)</f>
      </c>
      <c r="K3190" s="87" t="str">
        <v/>
      </c>
    </row>
    <row r="3191">
      <c r="A3191" s="74" t="str">
        <v/>
      </c>
      <c r="B3191" s="74" t="str">
        <v/>
      </c>
      <c r="C3191" s="75">
        <f>IF($E3191="","",IFERROR(VLOOKUP(TRIM(E3191&amp;""),'Référentiel Articles'!$A$2:$F$634,2,FALSE),""))</f>
      </c>
      <c r="D3191" s="75">
        <f>IF($E3191="","",IFERROR(VLOOKUP(TRIM(E3191&amp;""),'Référentiel Articles'!$A$2:$F$634,3,FALSE),""))</f>
      </c>
      <c r="E3191" s="74" t="str">
        <v/>
      </c>
      <c r="F3191" s="75">
        <f>IF($E3191="","",IFERROR(VLOOKUP(TRIM(E3191&amp;""),'Référentiel Articles'!$A$2:$F$634,4,FALSE),""))</f>
      </c>
      <c r="G3191" s="76">
        <f>IF($E3191="","",IFERROR(VLOOKUP(TRIM(E3191&amp;""),'Référentiel Articles'!$A$2:$F$634,5,FALSE),""))</f>
      </c>
      <c r="H3191" s="77" t="str">
        <v/>
      </c>
      <c r="I3191" s="76">
        <f>IF($E3191="","",IFERROR(VLOOKUP(TRIM(E3191&amp;""),'Référentiel Articles'!$A$2:$F$634,6,FALSE),""))</f>
      </c>
      <c r="J3191" s="78">
        <f>IF(OR($E3191="",$H3191=""),"",$H3191*$I3191)</f>
      </c>
      <c r="K3191" s="79" t="str">
        <v/>
      </c>
    </row>
    <row r="3192">
      <c r="A3192" s="81" t="str">
        <v/>
      </c>
      <c r="B3192" s="81" t="str">
        <v/>
      </c>
      <c r="C3192" s="83">
        <f>IF($E3192="","",IFERROR(VLOOKUP(TRIM(E3192&amp;""),'Référentiel Articles'!$A$2:$F$634,2,FALSE),""))</f>
      </c>
      <c r="D3192" s="83">
        <f>IF($E3192="","",IFERROR(VLOOKUP(TRIM(E3192&amp;""),'Référentiel Articles'!$A$2:$F$634,3,FALSE),""))</f>
      </c>
      <c r="E3192" s="81" t="str">
        <v/>
      </c>
      <c r="F3192" s="83">
        <f>IF($E3192="","",IFERROR(VLOOKUP(TRIM(E3192&amp;""),'Référentiel Articles'!$A$2:$F$634,4,FALSE),""))</f>
      </c>
      <c r="G3192" s="84">
        <f>IF($E3192="","",IFERROR(VLOOKUP(TRIM(E3192&amp;""),'Référentiel Articles'!$A$2:$F$634,5,FALSE),""))</f>
      </c>
      <c r="H3192" s="85" t="str">
        <v/>
      </c>
      <c r="I3192" s="84">
        <f>IF($E3192="","",IFERROR(VLOOKUP(TRIM(E3192&amp;""),'Référentiel Articles'!$A$2:$F$634,6,FALSE),""))</f>
      </c>
      <c r="J3192" s="90">
        <f>IF(OR($E3192="",$H3192=""),"",$H3192*$I3192)</f>
      </c>
      <c r="K3192" s="87" t="str">
        <v/>
      </c>
    </row>
    <row r="3193">
      <c r="A3193" s="74" t="str">
        <v/>
      </c>
      <c r="B3193" s="74" t="str">
        <v/>
      </c>
      <c r="C3193" s="75">
        <f>IF($E3193="","",IFERROR(VLOOKUP(TRIM(E3193&amp;""),'Référentiel Articles'!$A$2:$F$634,2,FALSE),""))</f>
      </c>
      <c r="D3193" s="75">
        <f>IF($E3193="","",IFERROR(VLOOKUP(TRIM(E3193&amp;""),'Référentiel Articles'!$A$2:$F$634,3,FALSE),""))</f>
      </c>
      <c r="E3193" s="74" t="str">
        <v/>
      </c>
      <c r="F3193" s="75">
        <f>IF($E3193="","",IFERROR(VLOOKUP(TRIM(E3193&amp;""),'Référentiel Articles'!$A$2:$F$634,4,FALSE),""))</f>
      </c>
      <c r="G3193" s="76">
        <f>IF($E3193="","",IFERROR(VLOOKUP(TRIM(E3193&amp;""),'Référentiel Articles'!$A$2:$F$634,5,FALSE),""))</f>
      </c>
      <c r="H3193" s="77" t="str">
        <v/>
      </c>
      <c r="I3193" s="76">
        <f>IF($E3193="","",IFERROR(VLOOKUP(TRIM(E3193&amp;""),'Référentiel Articles'!$A$2:$F$634,6,FALSE),""))</f>
      </c>
      <c r="J3193" s="78">
        <f>IF(OR($E3193="",$H3193=""),"",$H3193*$I3193)</f>
      </c>
      <c r="K3193" s="79" t="str">
        <v/>
      </c>
    </row>
    <row r="3194">
      <c r="A3194" s="81" t="str">
        <v/>
      </c>
      <c r="B3194" s="81" t="str">
        <v/>
      </c>
      <c r="C3194" s="83">
        <f>IF($E3194="","",IFERROR(VLOOKUP(TRIM(E3194&amp;""),'Référentiel Articles'!$A$2:$F$634,2,FALSE),""))</f>
      </c>
      <c r="D3194" s="83">
        <f>IF($E3194="","",IFERROR(VLOOKUP(TRIM(E3194&amp;""),'Référentiel Articles'!$A$2:$F$634,3,FALSE),""))</f>
      </c>
      <c r="E3194" s="81" t="str">
        <v/>
      </c>
      <c r="F3194" s="83">
        <f>IF($E3194="","",IFERROR(VLOOKUP(TRIM(E3194&amp;""),'Référentiel Articles'!$A$2:$F$634,4,FALSE),""))</f>
      </c>
      <c r="G3194" s="84">
        <f>IF($E3194="","",IFERROR(VLOOKUP(TRIM(E3194&amp;""),'Référentiel Articles'!$A$2:$F$634,5,FALSE),""))</f>
      </c>
      <c r="H3194" s="85" t="str">
        <v/>
      </c>
      <c r="I3194" s="84">
        <f>IF($E3194="","",IFERROR(VLOOKUP(TRIM(E3194&amp;""),'Référentiel Articles'!$A$2:$F$634,6,FALSE),""))</f>
      </c>
      <c r="J3194" s="90">
        <f>IF(OR($E3194="",$H3194=""),"",$H3194*$I3194)</f>
      </c>
      <c r="K3194" s="87" t="str">
        <v/>
      </c>
    </row>
    <row r="3195">
      <c r="A3195" s="74" t="str">
        <v/>
      </c>
      <c r="B3195" s="74" t="str">
        <v/>
      </c>
      <c r="C3195" s="75">
        <f>IF($E3195="","",IFERROR(VLOOKUP(TRIM(E3195&amp;""),'Référentiel Articles'!$A$2:$F$634,2,FALSE),""))</f>
      </c>
      <c r="D3195" s="75">
        <f>IF($E3195="","",IFERROR(VLOOKUP(TRIM(E3195&amp;""),'Référentiel Articles'!$A$2:$F$634,3,FALSE),""))</f>
      </c>
      <c r="E3195" s="74" t="str">
        <v/>
      </c>
      <c r="F3195" s="75">
        <f>IF($E3195="","",IFERROR(VLOOKUP(TRIM(E3195&amp;""),'Référentiel Articles'!$A$2:$F$634,4,FALSE),""))</f>
      </c>
      <c r="G3195" s="76">
        <f>IF($E3195="","",IFERROR(VLOOKUP(TRIM(E3195&amp;""),'Référentiel Articles'!$A$2:$F$634,5,FALSE),""))</f>
      </c>
      <c r="H3195" s="77" t="str">
        <v/>
      </c>
      <c r="I3195" s="76">
        <f>IF($E3195="","",IFERROR(VLOOKUP(TRIM(E3195&amp;""),'Référentiel Articles'!$A$2:$F$634,6,FALSE),""))</f>
      </c>
      <c r="J3195" s="78">
        <f>IF(OR($E3195="",$H3195=""),"",$H3195*$I3195)</f>
      </c>
      <c r="K3195" s="79" t="str">
        <v/>
      </c>
    </row>
    <row r="3196">
      <c r="A3196" s="81" t="str">
        <v/>
      </c>
      <c r="B3196" s="81" t="str">
        <v/>
      </c>
      <c r="C3196" s="83">
        <f>IF($E3196="","",IFERROR(VLOOKUP(TRIM(E3196&amp;""),'Référentiel Articles'!$A$2:$F$634,2,FALSE),""))</f>
      </c>
      <c r="D3196" s="83">
        <f>IF($E3196="","",IFERROR(VLOOKUP(TRIM(E3196&amp;""),'Référentiel Articles'!$A$2:$F$634,3,FALSE),""))</f>
      </c>
      <c r="E3196" s="81" t="str">
        <v/>
      </c>
      <c r="F3196" s="83">
        <f>IF($E3196="","",IFERROR(VLOOKUP(TRIM(E3196&amp;""),'Référentiel Articles'!$A$2:$F$634,4,FALSE),""))</f>
      </c>
      <c r="G3196" s="84">
        <f>IF($E3196="","",IFERROR(VLOOKUP(TRIM(E3196&amp;""),'Référentiel Articles'!$A$2:$F$634,5,FALSE),""))</f>
      </c>
      <c r="H3196" s="85" t="str">
        <v/>
      </c>
      <c r="I3196" s="84">
        <f>IF($E3196="","",IFERROR(VLOOKUP(TRIM(E3196&amp;""),'Référentiel Articles'!$A$2:$F$634,6,FALSE),""))</f>
      </c>
      <c r="J3196" s="90">
        <f>IF(OR($E3196="",$H3196=""),"",$H3196*$I3196)</f>
      </c>
      <c r="K3196" s="87" t="str">
        <v/>
      </c>
    </row>
    <row r="3197">
      <c r="A3197" s="74" t="str">
        <v/>
      </c>
      <c r="B3197" s="74" t="str">
        <v/>
      </c>
      <c r="C3197" s="75">
        <f>IF($E3197="","",IFERROR(VLOOKUP(TRIM(E3197&amp;""),'Référentiel Articles'!$A$2:$F$634,2,FALSE),""))</f>
      </c>
      <c r="D3197" s="75">
        <f>IF($E3197="","",IFERROR(VLOOKUP(TRIM(E3197&amp;""),'Référentiel Articles'!$A$2:$F$634,3,FALSE),""))</f>
      </c>
      <c r="E3197" s="74" t="str">
        <v/>
      </c>
      <c r="F3197" s="75">
        <f>IF($E3197="","",IFERROR(VLOOKUP(TRIM(E3197&amp;""),'Référentiel Articles'!$A$2:$F$634,4,FALSE),""))</f>
      </c>
      <c r="G3197" s="76">
        <f>IF($E3197="","",IFERROR(VLOOKUP(TRIM(E3197&amp;""),'Référentiel Articles'!$A$2:$F$634,5,FALSE),""))</f>
      </c>
      <c r="H3197" s="77" t="str">
        <v/>
      </c>
      <c r="I3197" s="76">
        <f>IF($E3197="","",IFERROR(VLOOKUP(TRIM(E3197&amp;""),'Référentiel Articles'!$A$2:$F$634,6,FALSE),""))</f>
      </c>
      <c r="J3197" s="78">
        <f>IF(OR($E3197="",$H3197=""),"",$H3197*$I3197)</f>
      </c>
      <c r="K3197" s="79" t="str">
        <v/>
      </c>
    </row>
    <row r="3198">
      <c r="A3198" s="81" t="str">
        <v/>
      </c>
      <c r="B3198" s="81" t="str">
        <v/>
      </c>
      <c r="C3198" s="83">
        <f>IF($E3198="","",IFERROR(VLOOKUP(TRIM(E3198&amp;""),'Référentiel Articles'!$A$2:$F$634,2,FALSE),""))</f>
      </c>
      <c r="D3198" s="83">
        <f>IF($E3198="","",IFERROR(VLOOKUP(TRIM(E3198&amp;""),'Référentiel Articles'!$A$2:$F$634,3,FALSE),""))</f>
      </c>
      <c r="E3198" s="81" t="str">
        <v/>
      </c>
      <c r="F3198" s="83">
        <f>IF($E3198="","",IFERROR(VLOOKUP(TRIM(E3198&amp;""),'Référentiel Articles'!$A$2:$F$634,4,FALSE),""))</f>
      </c>
      <c r="G3198" s="84">
        <f>IF($E3198="","",IFERROR(VLOOKUP(TRIM(E3198&amp;""),'Référentiel Articles'!$A$2:$F$634,5,FALSE),""))</f>
      </c>
      <c r="H3198" s="85" t="str">
        <v/>
      </c>
      <c r="I3198" s="84">
        <f>IF($E3198="","",IFERROR(VLOOKUP(TRIM(E3198&amp;""),'Référentiel Articles'!$A$2:$F$634,6,FALSE),""))</f>
      </c>
      <c r="J3198" s="90">
        <f>IF(OR($E3198="",$H3198=""),"",$H3198*$I3198)</f>
      </c>
      <c r="K3198" s="87" t="str">
        <v/>
      </c>
    </row>
    <row r="3199">
      <c r="A3199" s="74" t="str">
        <v/>
      </c>
      <c r="B3199" s="74" t="str">
        <v/>
      </c>
      <c r="C3199" s="75">
        <f>IF($E3199="","",IFERROR(VLOOKUP(TRIM(E3199&amp;""),'Référentiel Articles'!$A$2:$F$634,2,FALSE),""))</f>
      </c>
      <c r="D3199" s="75">
        <f>IF($E3199="","",IFERROR(VLOOKUP(TRIM(E3199&amp;""),'Référentiel Articles'!$A$2:$F$634,3,FALSE),""))</f>
      </c>
      <c r="E3199" s="74" t="str">
        <v/>
      </c>
      <c r="F3199" s="75">
        <f>IF($E3199="","",IFERROR(VLOOKUP(TRIM(E3199&amp;""),'Référentiel Articles'!$A$2:$F$634,4,FALSE),""))</f>
      </c>
      <c r="G3199" s="76">
        <f>IF($E3199="","",IFERROR(VLOOKUP(TRIM(E3199&amp;""),'Référentiel Articles'!$A$2:$F$634,5,FALSE),""))</f>
      </c>
      <c r="H3199" s="77" t="str">
        <v/>
      </c>
      <c r="I3199" s="76">
        <f>IF($E3199="","",IFERROR(VLOOKUP(TRIM(E3199&amp;""),'Référentiel Articles'!$A$2:$F$634,6,FALSE),""))</f>
      </c>
      <c r="J3199" s="78">
        <f>IF(OR($E3199="",$H3199=""),"",$H3199*$I3199)</f>
      </c>
      <c r="K3199" s="79" t="str">
        <v/>
      </c>
    </row>
    <row r="3200">
      <c r="A3200" s="81" t="str">
        <v/>
      </c>
      <c r="B3200" s="81" t="str">
        <v/>
      </c>
      <c r="C3200" s="83">
        <f>IF($E3200="","",IFERROR(VLOOKUP(TRIM(E3200&amp;""),'Référentiel Articles'!$A$2:$F$634,2,FALSE),""))</f>
      </c>
      <c r="D3200" s="83">
        <f>IF($E3200="","",IFERROR(VLOOKUP(TRIM(E3200&amp;""),'Référentiel Articles'!$A$2:$F$634,3,FALSE),""))</f>
      </c>
      <c r="E3200" s="81" t="str">
        <v/>
      </c>
      <c r="F3200" s="83">
        <f>IF($E3200="","",IFERROR(VLOOKUP(TRIM(E3200&amp;""),'Référentiel Articles'!$A$2:$F$634,4,FALSE),""))</f>
      </c>
      <c r="G3200" s="84">
        <f>IF($E3200="","",IFERROR(VLOOKUP(TRIM(E3200&amp;""),'Référentiel Articles'!$A$2:$F$634,5,FALSE),""))</f>
      </c>
      <c r="H3200" s="85" t="str">
        <v/>
      </c>
      <c r="I3200" s="84">
        <f>IF($E3200="","",IFERROR(VLOOKUP(TRIM(E3200&amp;""),'Référentiel Articles'!$A$2:$F$634,6,FALSE),""))</f>
      </c>
      <c r="J3200" s="90">
        <f>IF(OR($E3200="",$H3200=""),"",$H3200*$I3200)</f>
      </c>
      <c r="K3200" s="87" t="str">
        <v/>
      </c>
    </row>
    <row r="3201">
      <c r="A3201" s="74" t="str">
        <v/>
      </c>
      <c r="B3201" s="74" t="str">
        <v/>
      </c>
      <c r="C3201" s="75">
        <f>IF($E3201="","",IFERROR(VLOOKUP(TRIM(E3201&amp;""),'Référentiel Articles'!$A$2:$F$634,2,FALSE),""))</f>
      </c>
      <c r="D3201" s="75">
        <f>IF($E3201="","",IFERROR(VLOOKUP(TRIM(E3201&amp;""),'Référentiel Articles'!$A$2:$F$634,3,FALSE),""))</f>
      </c>
      <c r="E3201" s="74" t="str">
        <v/>
      </c>
      <c r="F3201" s="75">
        <f>IF($E3201="","",IFERROR(VLOOKUP(TRIM(E3201&amp;""),'Référentiel Articles'!$A$2:$F$634,4,FALSE),""))</f>
      </c>
      <c r="G3201" s="76">
        <f>IF($E3201="","",IFERROR(VLOOKUP(TRIM(E3201&amp;""),'Référentiel Articles'!$A$2:$F$634,5,FALSE),""))</f>
      </c>
      <c r="H3201" s="77" t="str">
        <v/>
      </c>
      <c r="I3201" s="76">
        <f>IF($E3201="","",IFERROR(VLOOKUP(TRIM(E3201&amp;""),'Référentiel Articles'!$A$2:$F$634,6,FALSE),""))</f>
      </c>
      <c r="J3201" s="78">
        <f>IF(OR($E3201="",$H3201=""),"",$H3201*$I3201)</f>
      </c>
      <c r="K3201" s="79" t="str">
        <v/>
      </c>
    </row>
    <row r="3202">
      <c r="A3202" s="81" t="str">
        <v/>
      </c>
      <c r="B3202" s="81" t="str">
        <v/>
      </c>
      <c r="C3202" s="83">
        <f>IF($E3202="","",IFERROR(VLOOKUP(TRIM(E3202&amp;""),'Référentiel Articles'!$A$2:$F$634,2,FALSE),""))</f>
      </c>
      <c r="D3202" s="83">
        <f>IF($E3202="","",IFERROR(VLOOKUP(TRIM(E3202&amp;""),'Référentiel Articles'!$A$2:$F$634,3,FALSE),""))</f>
      </c>
      <c r="E3202" s="81" t="str">
        <v/>
      </c>
      <c r="F3202" s="83">
        <f>IF($E3202="","",IFERROR(VLOOKUP(TRIM(E3202&amp;""),'Référentiel Articles'!$A$2:$F$634,4,FALSE),""))</f>
      </c>
      <c r="G3202" s="84">
        <f>IF($E3202="","",IFERROR(VLOOKUP(TRIM(E3202&amp;""),'Référentiel Articles'!$A$2:$F$634,5,FALSE),""))</f>
      </c>
      <c r="H3202" s="85" t="str">
        <v/>
      </c>
      <c r="I3202" s="84">
        <f>IF($E3202="","",IFERROR(VLOOKUP(TRIM(E3202&amp;""),'Référentiel Articles'!$A$2:$F$634,6,FALSE),""))</f>
      </c>
      <c r="J3202" s="90">
        <f>IF(OR($E3202="",$H3202=""),"",$H3202*$I3202)</f>
      </c>
      <c r="K3202" s="87" t="str">
        <v/>
      </c>
    </row>
    <row r="3203">
      <c r="A3203" s="74" t="str">
        <v/>
      </c>
      <c r="B3203" s="74" t="str">
        <v/>
      </c>
      <c r="C3203" s="75">
        <f>IF($E3203="","",IFERROR(VLOOKUP(TRIM(E3203&amp;""),'Référentiel Articles'!$A$2:$F$634,2,FALSE),""))</f>
      </c>
      <c r="D3203" s="75">
        <f>IF($E3203="","",IFERROR(VLOOKUP(TRIM(E3203&amp;""),'Référentiel Articles'!$A$2:$F$634,3,FALSE),""))</f>
      </c>
      <c r="E3203" s="74" t="str">
        <v/>
      </c>
      <c r="F3203" s="75">
        <f>IF($E3203="","",IFERROR(VLOOKUP(TRIM(E3203&amp;""),'Référentiel Articles'!$A$2:$F$634,4,FALSE),""))</f>
      </c>
      <c r="G3203" s="76">
        <f>IF($E3203="","",IFERROR(VLOOKUP(TRIM(E3203&amp;""),'Référentiel Articles'!$A$2:$F$634,5,FALSE),""))</f>
      </c>
      <c r="H3203" s="77" t="str">
        <v/>
      </c>
      <c r="I3203" s="76">
        <f>IF($E3203="","",IFERROR(VLOOKUP(TRIM(E3203&amp;""),'Référentiel Articles'!$A$2:$F$634,6,FALSE),""))</f>
      </c>
      <c r="J3203" s="78">
        <f>IF(OR($E3203="",$H3203=""),"",$H3203*$I3203)</f>
      </c>
      <c r="K3203" s="79" t="str">
        <v/>
      </c>
    </row>
    <row r="3204">
      <c r="A3204" s="81" t="str">
        <v/>
      </c>
      <c r="B3204" s="81" t="str">
        <v/>
      </c>
      <c r="C3204" s="83">
        <f>IF($E3204="","",IFERROR(VLOOKUP(TRIM(E3204&amp;""),'Référentiel Articles'!$A$2:$F$634,2,FALSE),""))</f>
      </c>
      <c r="D3204" s="83">
        <f>IF($E3204="","",IFERROR(VLOOKUP(TRIM(E3204&amp;""),'Référentiel Articles'!$A$2:$F$634,3,FALSE),""))</f>
      </c>
      <c r="E3204" s="81" t="str">
        <v/>
      </c>
      <c r="F3204" s="83">
        <f>IF($E3204="","",IFERROR(VLOOKUP(TRIM(E3204&amp;""),'Référentiel Articles'!$A$2:$F$634,4,FALSE),""))</f>
      </c>
      <c r="G3204" s="84">
        <f>IF($E3204="","",IFERROR(VLOOKUP(TRIM(E3204&amp;""),'Référentiel Articles'!$A$2:$F$634,5,FALSE),""))</f>
      </c>
      <c r="H3204" s="85" t="str">
        <v/>
      </c>
      <c r="I3204" s="84">
        <f>IF($E3204="","",IFERROR(VLOOKUP(TRIM(E3204&amp;""),'Référentiel Articles'!$A$2:$F$634,6,FALSE),""))</f>
      </c>
      <c r="J3204" s="90">
        <f>IF(OR($E3204="",$H3204=""),"",$H3204*$I3204)</f>
      </c>
      <c r="K3204" s="87" t="str">
        <v/>
      </c>
    </row>
    <row r="3205">
      <c r="A3205" s="74" t="str">
        <v/>
      </c>
      <c r="B3205" s="74" t="str">
        <v/>
      </c>
      <c r="C3205" s="75">
        <f>IF($E3205="","",IFERROR(VLOOKUP(TRIM(E3205&amp;""),'Référentiel Articles'!$A$2:$F$634,2,FALSE),""))</f>
      </c>
      <c r="D3205" s="75">
        <f>IF($E3205="","",IFERROR(VLOOKUP(TRIM(E3205&amp;""),'Référentiel Articles'!$A$2:$F$634,3,FALSE),""))</f>
      </c>
      <c r="E3205" s="74" t="str">
        <v/>
      </c>
      <c r="F3205" s="75">
        <f>IF($E3205="","",IFERROR(VLOOKUP(TRIM(E3205&amp;""),'Référentiel Articles'!$A$2:$F$634,4,FALSE),""))</f>
      </c>
      <c r="G3205" s="76">
        <f>IF($E3205="","",IFERROR(VLOOKUP(TRIM(E3205&amp;""),'Référentiel Articles'!$A$2:$F$634,5,FALSE),""))</f>
      </c>
      <c r="H3205" s="77" t="str">
        <v/>
      </c>
      <c r="I3205" s="76">
        <f>IF($E3205="","",IFERROR(VLOOKUP(TRIM(E3205&amp;""),'Référentiel Articles'!$A$2:$F$634,6,FALSE),""))</f>
      </c>
      <c r="J3205" s="78">
        <f>IF(OR($E3205="",$H3205=""),"",$H3205*$I3205)</f>
      </c>
      <c r="K3205" s="79" t="str">
        <v/>
      </c>
    </row>
    <row r="3206">
      <c r="A3206" s="81" t="str">
        <v/>
      </c>
      <c r="B3206" s="81" t="str">
        <v/>
      </c>
      <c r="C3206" s="83">
        <f>IF($E3206="","",IFERROR(VLOOKUP(TRIM(E3206&amp;""),'Référentiel Articles'!$A$2:$F$634,2,FALSE),""))</f>
      </c>
      <c r="D3206" s="83">
        <f>IF($E3206="","",IFERROR(VLOOKUP(TRIM(E3206&amp;""),'Référentiel Articles'!$A$2:$F$634,3,FALSE),""))</f>
      </c>
      <c r="E3206" s="81" t="str">
        <v/>
      </c>
      <c r="F3206" s="83">
        <f>IF($E3206="","",IFERROR(VLOOKUP(TRIM(E3206&amp;""),'Référentiel Articles'!$A$2:$F$634,4,FALSE),""))</f>
      </c>
      <c r="G3206" s="84">
        <f>IF($E3206="","",IFERROR(VLOOKUP(TRIM(E3206&amp;""),'Référentiel Articles'!$A$2:$F$634,5,FALSE),""))</f>
      </c>
      <c r="H3206" s="85" t="str">
        <v/>
      </c>
      <c r="I3206" s="84">
        <f>IF($E3206="","",IFERROR(VLOOKUP(TRIM(E3206&amp;""),'Référentiel Articles'!$A$2:$F$634,6,FALSE),""))</f>
      </c>
      <c r="J3206" s="90">
        <f>IF(OR($E3206="",$H3206=""),"",$H3206*$I3206)</f>
      </c>
      <c r="K3206" s="87" t="str">
        <v/>
      </c>
    </row>
    <row r="3207">
      <c r="A3207" s="74" t="str">
        <v/>
      </c>
      <c r="B3207" s="74" t="str">
        <v/>
      </c>
      <c r="C3207" s="75">
        <f>IF($E3207="","",IFERROR(VLOOKUP(TRIM(E3207&amp;""),'Référentiel Articles'!$A$2:$F$634,2,FALSE),""))</f>
      </c>
      <c r="D3207" s="75">
        <f>IF($E3207="","",IFERROR(VLOOKUP(TRIM(E3207&amp;""),'Référentiel Articles'!$A$2:$F$634,3,FALSE),""))</f>
      </c>
      <c r="E3207" s="74" t="str">
        <v/>
      </c>
      <c r="F3207" s="75">
        <f>IF($E3207="","",IFERROR(VLOOKUP(TRIM(E3207&amp;""),'Référentiel Articles'!$A$2:$F$634,4,FALSE),""))</f>
      </c>
      <c r="G3207" s="76">
        <f>IF($E3207="","",IFERROR(VLOOKUP(TRIM(E3207&amp;""),'Référentiel Articles'!$A$2:$F$634,5,FALSE),""))</f>
      </c>
      <c r="H3207" s="77" t="str">
        <v/>
      </c>
      <c r="I3207" s="76">
        <f>IF($E3207="","",IFERROR(VLOOKUP(TRIM(E3207&amp;""),'Référentiel Articles'!$A$2:$F$634,6,FALSE),""))</f>
      </c>
      <c r="J3207" s="78">
        <f>IF(OR($E3207="",$H3207=""),"",$H3207*$I3207)</f>
      </c>
      <c r="K3207" s="79" t="str">
        <v/>
      </c>
    </row>
    <row r="3208">
      <c r="A3208" s="81" t="str">
        <v/>
      </c>
      <c r="B3208" s="81" t="str">
        <v/>
      </c>
      <c r="C3208" s="83">
        <f>IF($E3208="","",IFERROR(VLOOKUP(TRIM(E3208&amp;""),'Référentiel Articles'!$A$2:$F$634,2,FALSE),""))</f>
      </c>
      <c r="D3208" s="83">
        <f>IF($E3208="","",IFERROR(VLOOKUP(TRIM(E3208&amp;""),'Référentiel Articles'!$A$2:$F$634,3,FALSE),""))</f>
      </c>
      <c r="E3208" s="81" t="str">
        <v/>
      </c>
      <c r="F3208" s="83">
        <f>IF($E3208="","",IFERROR(VLOOKUP(TRIM(E3208&amp;""),'Référentiel Articles'!$A$2:$F$634,4,FALSE),""))</f>
      </c>
      <c r="G3208" s="84">
        <f>IF($E3208="","",IFERROR(VLOOKUP(TRIM(E3208&amp;""),'Référentiel Articles'!$A$2:$F$634,5,FALSE),""))</f>
      </c>
      <c r="H3208" s="85" t="str">
        <v/>
      </c>
      <c r="I3208" s="84">
        <f>IF($E3208="","",IFERROR(VLOOKUP(TRIM(E3208&amp;""),'Référentiel Articles'!$A$2:$F$634,6,FALSE),""))</f>
      </c>
      <c r="J3208" s="90">
        <f>IF(OR($E3208="",$H3208=""),"",$H3208*$I3208)</f>
      </c>
      <c r="K3208" s="87" t="str">
        <v/>
      </c>
    </row>
    <row r="3209">
      <c r="A3209" s="74" t="str">
        <v/>
      </c>
      <c r="B3209" s="74" t="str">
        <v/>
      </c>
      <c r="C3209" s="75">
        <f>IF($E3209="","",IFERROR(VLOOKUP(TRIM(E3209&amp;""),'Référentiel Articles'!$A$2:$F$634,2,FALSE),""))</f>
      </c>
      <c r="D3209" s="75">
        <f>IF($E3209="","",IFERROR(VLOOKUP(TRIM(E3209&amp;""),'Référentiel Articles'!$A$2:$F$634,3,FALSE),""))</f>
      </c>
      <c r="E3209" s="74" t="str">
        <v/>
      </c>
      <c r="F3209" s="75">
        <f>IF($E3209="","",IFERROR(VLOOKUP(TRIM(E3209&amp;""),'Référentiel Articles'!$A$2:$F$634,4,FALSE),""))</f>
      </c>
      <c r="G3209" s="76">
        <f>IF($E3209="","",IFERROR(VLOOKUP(TRIM(E3209&amp;""),'Référentiel Articles'!$A$2:$F$634,5,FALSE),""))</f>
      </c>
      <c r="H3209" s="77" t="str">
        <v/>
      </c>
      <c r="I3209" s="76">
        <f>IF($E3209="","",IFERROR(VLOOKUP(TRIM(E3209&amp;""),'Référentiel Articles'!$A$2:$F$634,6,FALSE),""))</f>
      </c>
      <c r="J3209" s="78">
        <f>IF(OR($E3209="",$H3209=""),"",$H3209*$I3209)</f>
      </c>
      <c r="K3209" s="79" t="str">
        <v/>
      </c>
    </row>
    <row r="3210">
      <c r="A3210" s="81" t="str">
        <v/>
      </c>
      <c r="B3210" s="81" t="str">
        <v/>
      </c>
      <c r="C3210" s="83">
        <f>IF($E3210="","",IFERROR(VLOOKUP(TRIM(E3210&amp;""),'Référentiel Articles'!$A$2:$F$634,2,FALSE),""))</f>
      </c>
      <c r="D3210" s="83">
        <f>IF($E3210="","",IFERROR(VLOOKUP(TRIM(E3210&amp;""),'Référentiel Articles'!$A$2:$F$634,3,FALSE),""))</f>
      </c>
      <c r="E3210" s="81" t="str">
        <v/>
      </c>
      <c r="F3210" s="83">
        <f>IF($E3210="","",IFERROR(VLOOKUP(TRIM(E3210&amp;""),'Référentiel Articles'!$A$2:$F$634,4,FALSE),""))</f>
      </c>
      <c r="G3210" s="84">
        <f>IF($E3210="","",IFERROR(VLOOKUP(TRIM(E3210&amp;""),'Référentiel Articles'!$A$2:$F$634,5,FALSE),""))</f>
      </c>
      <c r="H3210" s="85" t="str">
        <v/>
      </c>
      <c r="I3210" s="84">
        <f>IF($E3210="","",IFERROR(VLOOKUP(TRIM(E3210&amp;""),'Référentiel Articles'!$A$2:$F$634,6,FALSE),""))</f>
      </c>
      <c r="J3210" s="90">
        <f>IF(OR($E3210="",$H3210=""),"",$H3210*$I3210)</f>
      </c>
      <c r="K3210" s="87" t="str">
        <v/>
      </c>
    </row>
    <row r="3211">
      <c r="A3211" s="74" t="str">
        <v/>
      </c>
      <c r="B3211" s="74" t="str">
        <v/>
      </c>
      <c r="C3211" s="75">
        <f>IF($E3211="","",IFERROR(VLOOKUP(TRIM(E3211&amp;""),'Référentiel Articles'!$A$2:$F$634,2,FALSE),""))</f>
      </c>
      <c r="D3211" s="75">
        <f>IF($E3211="","",IFERROR(VLOOKUP(TRIM(E3211&amp;""),'Référentiel Articles'!$A$2:$F$634,3,FALSE),""))</f>
      </c>
      <c r="E3211" s="74" t="str">
        <v/>
      </c>
      <c r="F3211" s="75">
        <f>IF($E3211="","",IFERROR(VLOOKUP(TRIM(E3211&amp;""),'Référentiel Articles'!$A$2:$F$634,4,FALSE),""))</f>
      </c>
      <c r="G3211" s="76">
        <f>IF($E3211="","",IFERROR(VLOOKUP(TRIM(E3211&amp;""),'Référentiel Articles'!$A$2:$F$634,5,FALSE),""))</f>
      </c>
      <c r="H3211" s="77" t="str">
        <v/>
      </c>
      <c r="I3211" s="76">
        <f>IF($E3211="","",IFERROR(VLOOKUP(TRIM(E3211&amp;""),'Référentiel Articles'!$A$2:$F$634,6,FALSE),""))</f>
      </c>
      <c r="J3211" s="78">
        <f>IF(OR($E3211="",$H3211=""),"",$H3211*$I3211)</f>
      </c>
      <c r="K3211" s="79" t="str">
        <v/>
      </c>
    </row>
    <row r="3212">
      <c r="A3212" s="81" t="str">
        <v/>
      </c>
      <c r="B3212" s="81" t="str">
        <v/>
      </c>
      <c r="C3212" s="83">
        <f>IF($E3212="","",IFERROR(VLOOKUP(TRIM(E3212&amp;""),'Référentiel Articles'!$A$2:$F$634,2,FALSE),""))</f>
      </c>
      <c r="D3212" s="83">
        <f>IF($E3212="","",IFERROR(VLOOKUP(TRIM(E3212&amp;""),'Référentiel Articles'!$A$2:$F$634,3,FALSE),""))</f>
      </c>
      <c r="E3212" s="81" t="str">
        <v/>
      </c>
      <c r="F3212" s="83">
        <f>IF($E3212="","",IFERROR(VLOOKUP(TRIM(E3212&amp;""),'Référentiel Articles'!$A$2:$F$634,4,FALSE),""))</f>
      </c>
      <c r="G3212" s="84">
        <f>IF($E3212="","",IFERROR(VLOOKUP(TRIM(E3212&amp;""),'Référentiel Articles'!$A$2:$F$634,5,FALSE),""))</f>
      </c>
      <c r="H3212" s="85" t="str">
        <v/>
      </c>
      <c r="I3212" s="84">
        <f>IF($E3212="","",IFERROR(VLOOKUP(TRIM(E3212&amp;""),'Référentiel Articles'!$A$2:$F$634,6,FALSE),""))</f>
      </c>
      <c r="J3212" s="90">
        <f>IF(OR($E3212="",$H3212=""),"",$H3212*$I3212)</f>
      </c>
      <c r="K3212" s="87" t="str">
        <v/>
      </c>
    </row>
    <row r="3213">
      <c r="A3213" s="74" t="str">
        <v/>
      </c>
      <c r="B3213" s="74" t="str">
        <v/>
      </c>
      <c r="C3213" s="75">
        <f>IF($E3213="","",IFERROR(VLOOKUP(TRIM(E3213&amp;""),'Référentiel Articles'!$A$2:$F$634,2,FALSE),""))</f>
      </c>
      <c r="D3213" s="75">
        <f>IF($E3213="","",IFERROR(VLOOKUP(TRIM(E3213&amp;""),'Référentiel Articles'!$A$2:$F$634,3,FALSE),""))</f>
      </c>
      <c r="E3213" s="74" t="str">
        <v/>
      </c>
      <c r="F3213" s="75">
        <f>IF($E3213="","",IFERROR(VLOOKUP(TRIM(E3213&amp;""),'Référentiel Articles'!$A$2:$F$634,4,FALSE),""))</f>
      </c>
      <c r="G3213" s="76">
        <f>IF($E3213="","",IFERROR(VLOOKUP(TRIM(E3213&amp;""),'Référentiel Articles'!$A$2:$F$634,5,FALSE),""))</f>
      </c>
      <c r="H3213" s="77" t="str">
        <v/>
      </c>
      <c r="I3213" s="76">
        <f>IF($E3213="","",IFERROR(VLOOKUP(TRIM(E3213&amp;""),'Référentiel Articles'!$A$2:$F$634,6,FALSE),""))</f>
      </c>
      <c r="J3213" s="78">
        <f>IF(OR($E3213="",$H3213=""),"",$H3213*$I3213)</f>
      </c>
      <c r="K3213" s="79" t="str">
        <v/>
      </c>
    </row>
    <row r="3214">
      <c r="A3214" s="81" t="str">
        <v/>
      </c>
      <c r="B3214" s="81" t="str">
        <v/>
      </c>
      <c r="C3214" s="83">
        <f>IF($E3214="","",IFERROR(VLOOKUP(TRIM(E3214&amp;""),'Référentiel Articles'!$A$2:$F$634,2,FALSE),""))</f>
      </c>
      <c r="D3214" s="83">
        <f>IF($E3214="","",IFERROR(VLOOKUP(TRIM(E3214&amp;""),'Référentiel Articles'!$A$2:$F$634,3,FALSE),""))</f>
      </c>
      <c r="E3214" s="81" t="str">
        <v/>
      </c>
      <c r="F3214" s="83">
        <f>IF($E3214="","",IFERROR(VLOOKUP(TRIM(E3214&amp;""),'Référentiel Articles'!$A$2:$F$634,4,FALSE),""))</f>
      </c>
      <c r="G3214" s="84">
        <f>IF($E3214="","",IFERROR(VLOOKUP(TRIM(E3214&amp;""),'Référentiel Articles'!$A$2:$F$634,5,FALSE),""))</f>
      </c>
      <c r="H3214" s="85" t="str">
        <v/>
      </c>
      <c r="I3214" s="84">
        <f>IF($E3214="","",IFERROR(VLOOKUP(TRIM(E3214&amp;""),'Référentiel Articles'!$A$2:$F$634,6,FALSE),""))</f>
      </c>
      <c r="J3214" s="90">
        <f>IF(OR($E3214="",$H3214=""),"",$H3214*$I3214)</f>
      </c>
      <c r="K3214" s="87" t="str">
        <v/>
      </c>
    </row>
    <row r="3215">
      <c r="A3215" s="74" t="str">
        <v/>
      </c>
      <c r="B3215" s="74" t="str">
        <v/>
      </c>
      <c r="C3215" s="75">
        <f>IF($E3215="","",IFERROR(VLOOKUP(TRIM(E3215&amp;""),'Référentiel Articles'!$A$2:$F$634,2,FALSE),""))</f>
      </c>
      <c r="D3215" s="75">
        <f>IF($E3215="","",IFERROR(VLOOKUP(TRIM(E3215&amp;""),'Référentiel Articles'!$A$2:$F$634,3,FALSE),""))</f>
      </c>
      <c r="E3215" s="74" t="str">
        <v/>
      </c>
      <c r="F3215" s="75">
        <f>IF($E3215="","",IFERROR(VLOOKUP(TRIM(E3215&amp;""),'Référentiel Articles'!$A$2:$F$634,4,FALSE),""))</f>
      </c>
      <c r="G3215" s="76">
        <f>IF($E3215="","",IFERROR(VLOOKUP(TRIM(E3215&amp;""),'Référentiel Articles'!$A$2:$F$634,5,FALSE),""))</f>
      </c>
      <c r="H3215" s="77" t="str">
        <v/>
      </c>
      <c r="I3215" s="76">
        <f>IF($E3215="","",IFERROR(VLOOKUP(TRIM(E3215&amp;""),'Référentiel Articles'!$A$2:$F$634,6,FALSE),""))</f>
      </c>
      <c r="J3215" s="78">
        <f>IF(OR($E3215="",$H3215=""),"",$H3215*$I3215)</f>
      </c>
      <c r="K3215" s="79" t="str">
        <v/>
      </c>
    </row>
    <row r="3216">
      <c r="A3216" s="81" t="str">
        <v/>
      </c>
      <c r="B3216" s="81" t="str">
        <v/>
      </c>
      <c r="C3216" s="83">
        <f>IF($E3216="","",IFERROR(VLOOKUP(TRIM(E3216&amp;""),'Référentiel Articles'!$A$2:$F$634,2,FALSE),""))</f>
      </c>
      <c r="D3216" s="83">
        <f>IF($E3216="","",IFERROR(VLOOKUP(TRIM(E3216&amp;""),'Référentiel Articles'!$A$2:$F$634,3,FALSE),""))</f>
      </c>
      <c r="E3216" s="81" t="str">
        <v/>
      </c>
      <c r="F3216" s="83">
        <f>IF($E3216="","",IFERROR(VLOOKUP(TRIM(E3216&amp;""),'Référentiel Articles'!$A$2:$F$634,4,FALSE),""))</f>
      </c>
      <c r="G3216" s="84">
        <f>IF($E3216="","",IFERROR(VLOOKUP(TRIM(E3216&amp;""),'Référentiel Articles'!$A$2:$F$634,5,FALSE),""))</f>
      </c>
      <c r="H3216" s="85" t="str">
        <v/>
      </c>
      <c r="I3216" s="84">
        <f>IF($E3216="","",IFERROR(VLOOKUP(TRIM(E3216&amp;""),'Référentiel Articles'!$A$2:$F$634,6,FALSE),""))</f>
      </c>
      <c r="J3216" s="90">
        <f>IF(OR($E3216="",$H3216=""),"",$H3216*$I3216)</f>
      </c>
      <c r="K3216" s="87" t="str">
        <v/>
      </c>
    </row>
    <row r="3217">
      <c r="A3217" s="74" t="str">
        <v/>
      </c>
      <c r="B3217" s="74" t="str">
        <v/>
      </c>
      <c r="C3217" s="75">
        <f>IF($E3217="","",IFERROR(VLOOKUP(TRIM(E3217&amp;""),'Référentiel Articles'!$A$2:$F$634,2,FALSE),""))</f>
      </c>
      <c r="D3217" s="75">
        <f>IF($E3217="","",IFERROR(VLOOKUP(TRIM(E3217&amp;""),'Référentiel Articles'!$A$2:$F$634,3,FALSE),""))</f>
      </c>
      <c r="E3217" s="74" t="str">
        <v/>
      </c>
      <c r="F3217" s="75">
        <f>IF($E3217="","",IFERROR(VLOOKUP(TRIM(E3217&amp;""),'Référentiel Articles'!$A$2:$F$634,4,FALSE),""))</f>
      </c>
      <c r="G3217" s="76">
        <f>IF($E3217="","",IFERROR(VLOOKUP(TRIM(E3217&amp;""),'Référentiel Articles'!$A$2:$F$634,5,FALSE),""))</f>
      </c>
      <c r="H3217" s="77" t="str">
        <v/>
      </c>
      <c r="I3217" s="76">
        <f>IF($E3217="","",IFERROR(VLOOKUP(TRIM(E3217&amp;""),'Référentiel Articles'!$A$2:$F$634,6,FALSE),""))</f>
      </c>
      <c r="J3217" s="78">
        <f>IF(OR($E3217="",$H3217=""),"",$H3217*$I3217)</f>
      </c>
      <c r="K3217" s="79" t="str">
        <v/>
      </c>
    </row>
    <row r="3218">
      <c r="A3218" s="81" t="str">
        <v/>
      </c>
      <c r="B3218" s="81" t="str">
        <v/>
      </c>
      <c r="C3218" s="83">
        <f>IF($E3218="","",IFERROR(VLOOKUP(TRIM(E3218&amp;""),'Référentiel Articles'!$A$2:$F$634,2,FALSE),""))</f>
      </c>
      <c r="D3218" s="83">
        <f>IF($E3218="","",IFERROR(VLOOKUP(TRIM(E3218&amp;""),'Référentiel Articles'!$A$2:$F$634,3,FALSE),""))</f>
      </c>
      <c r="E3218" s="81" t="str">
        <v/>
      </c>
      <c r="F3218" s="83">
        <f>IF($E3218="","",IFERROR(VLOOKUP(TRIM(E3218&amp;""),'Référentiel Articles'!$A$2:$F$634,4,FALSE),""))</f>
      </c>
      <c r="G3218" s="84">
        <f>IF($E3218="","",IFERROR(VLOOKUP(TRIM(E3218&amp;""),'Référentiel Articles'!$A$2:$F$634,5,FALSE),""))</f>
      </c>
      <c r="H3218" s="85" t="str">
        <v/>
      </c>
      <c r="I3218" s="84">
        <f>IF($E3218="","",IFERROR(VLOOKUP(TRIM(E3218&amp;""),'Référentiel Articles'!$A$2:$F$634,6,FALSE),""))</f>
      </c>
      <c r="J3218" s="90">
        <f>IF(OR($E3218="",$H3218=""),"",$H3218*$I3218)</f>
      </c>
      <c r="K3218" s="87" t="str">
        <v/>
      </c>
    </row>
    <row r="3219">
      <c r="A3219" s="74" t="str">
        <v/>
      </c>
      <c r="B3219" s="74" t="str">
        <v/>
      </c>
      <c r="C3219" s="75">
        <f>IF($E3219="","",IFERROR(VLOOKUP(TRIM(E3219&amp;""),'Référentiel Articles'!$A$2:$F$634,2,FALSE),""))</f>
      </c>
      <c r="D3219" s="75">
        <f>IF($E3219="","",IFERROR(VLOOKUP(TRIM(E3219&amp;""),'Référentiel Articles'!$A$2:$F$634,3,FALSE),""))</f>
      </c>
      <c r="E3219" s="74" t="str">
        <v/>
      </c>
      <c r="F3219" s="75">
        <f>IF($E3219="","",IFERROR(VLOOKUP(TRIM(E3219&amp;""),'Référentiel Articles'!$A$2:$F$634,4,FALSE),""))</f>
      </c>
      <c r="G3219" s="76">
        <f>IF($E3219="","",IFERROR(VLOOKUP(TRIM(E3219&amp;""),'Référentiel Articles'!$A$2:$F$634,5,FALSE),""))</f>
      </c>
      <c r="H3219" s="77" t="str">
        <v/>
      </c>
      <c r="I3219" s="76">
        <f>IF($E3219="","",IFERROR(VLOOKUP(TRIM(E3219&amp;""),'Référentiel Articles'!$A$2:$F$634,6,FALSE),""))</f>
      </c>
      <c r="J3219" s="78">
        <f>IF(OR($E3219="",$H3219=""),"",$H3219*$I3219)</f>
      </c>
      <c r="K3219" s="79" t="str">
        <v/>
      </c>
    </row>
    <row r="3220">
      <c r="A3220" s="81" t="str">
        <v/>
      </c>
      <c r="B3220" s="81" t="str">
        <v/>
      </c>
      <c r="C3220" s="83">
        <f>IF($E3220="","",IFERROR(VLOOKUP(TRIM(E3220&amp;""),'Référentiel Articles'!$A$2:$F$634,2,FALSE),""))</f>
      </c>
      <c r="D3220" s="83">
        <f>IF($E3220="","",IFERROR(VLOOKUP(TRIM(E3220&amp;""),'Référentiel Articles'!$A$2:$F$634,3,FALSE),""))</f>
      </c>
      <c r="E3220" s="81" t="str">
        <v/>
      </c>
      <c r="F3220" s="83">
        <f>IF($E3220="","",IFERROR(VLOOKUP(TRIM(E3220&amp;""),'Référentiel Articles'!$A$2:$F$634,4,FALSE),""))</f>
      </c>
      <c r="G3220" s="84">
        <f>IF($E3220="","",IFERROR(VLOOKUP(TRIM(E3220&amp;""),'Référentiel Articles'!$A$2:$F$634,5,FALSE),""))</f>
      </c>
      <c r="H3220" s="85" t="str">
        <v/>
      </c>
      <c r="I3220" s="84">
        <f>IF($E3220="","",IFERROR(VLOOKUP(TRIM(E3220&amp;""),'Référentiel Articles'!$A$2:$F$634,6,FALSE),""))</f>
      </c>
      <c r="J3220" s="90">
        <f>IF(OR($E3220="",$H3220=""),"",$H3220*$I3220)</f>
      </c>
      <c r="K3220" s="87" t="str">
        <v/>
      </c>
    </row>
    <row r="3221">
      <c r="A3221" s="74" t="str">
        <v/>
      </c>
      <c r="B3221" s="74" t="str">
        <v/>
      </c>
      <c r="C3221" s="75">
        <f>IF($E3221="","",IFERROR(VLOOKUP(TRIM(E3221&amp;""),'Référentiel Articles'!$A$2:$F$634,2,FALSE),""))</f>
      </c>
      <c r="D3221" s="75">
        <f>IF($E3221="","",IFERROR(VLOOKUP(TRIM(E3221&amp;""),'Référentiel Articles'!$A$2:$F$634,3,FALSE),""))</f>
      </c>
      <c r="E3221" s="74" t="str">
        <v/>
      </c>
      <c r="F3221" s="75">
        <f>IF($E3221="","",IFERROR(VLOOKUP(TRIM(E3221&amp;""),'Référentiel Articles'!$A$2:$F$634,4,FALSE),""))</f>
      </c>
      <c r="G3221" s="76">
        <f>IF($E3221="","",IFERROR(VLOOKUP(TRIM(E3221&amp;""),'Référentiel Articles'!$A$2:$F$634,5,FALSE),""))</f>
      </c>
      <c r="H3221" s="77" t="str">
        <v/>
      </c>
      <c r="I3221" s="76">
        <f>IF($E3221="","",IFERROR(VLOOKUP(TRIM(E3221&amp;""),'Référentiel Articles'!$A$2:$F$634,6,FALSE),""))</f>
      </c>
      <c r="J3221" s="78">
        <f>IF(OR($E3221="",$H3221=""),"",$H3221*$I3221)</f>
      </c>
      <c r="K3221" s="79" t="str">
        <v/>
      </c>
    </row>
    <row r="3222">
      <c r="A3222" s="81" t="str">
        <v/>
      </c>
      <c r="B3222" s="81" t="str">
        <v/>
      </c>
      <c r="C3222" s="83">
        <f>IF($E3222="","",IFERROR(VLOOKUP(TRIM(E3222&amp;""),'Référentiel Articles'!$A$2:$F$634,2,FALSE),""))</f>
      </c>
      <c r="D3222" s="83">
        <f>IF($E3222="","",IFERROR(VLOOKUP(TRIM(E3222&amp;""),'Référentiel Articles'!$A$2:$F$634,3,FALSE),""))</f>
      </c>
      <c r="E3222" s="81" t="str">
        <v/>
      </c>
      <c r="F3222" s="83">
        <f>IF($E3222="","",IFERROR(VLOOKUP(TRIM(E3222&amp;""),'Référentiel Articles'!$A$2:$F$634,4,FALSE),""))</f>
      </c>
      <c r="G3222" s="84">
        <f>IF($E3222="","",IFERROR(VLOOKUP(TRIM(E3222&amp;""),'Référentiel Articles'!$A$2:$F$634,5,FALSE),""))</f>
      </c>
      <c r="H3222" s="85" t="str">
        <v/>
      </c>
      <c r="I3222" s="84">
        <f>IF($E3222="","",IFERROR(VLOOKUP(TRIM(E3222&amp;""),'Référentiel Articles'!$A$2:$F$634,6,FALSE),""))</f>
      </c>
      <c r="J3222" s="90">
        <f>IF(OR($E3222="",$H3222=""),"",$H3222*$I3222)</f>
      </c>
      <c r="K3222" s="87" t="str">
        <v/>
      </c>
    </row>
    <row r="3223">
      <c r="A3223" s="74" t="str">
        <v/>
      </c>
      <c r="B3223" s="74" t="str">
        <v/>
      </c>
      <c r="C3223" s="75">
        <f>IF($E3223="","",IFERROR(VLOOKUP(TRIM(E3223&amp;""),'Référentiel Articles'!$A$2:$F$634,2,FALSE),""))</f>
      </c>
      <c r="D3223" s="75">
        <f>IF($E3223="","",IFERROR(VLOOKUP(TRIM(E3223&amp;""),'Référentiel Articles'!$A$2:$F$634,3,FALSE),""))</f>
      </c>
      <c r="E3223" s="74" t="str">
        <v/>
      </c>
      <c r="F3223" s="75">
        <f>IF($E3223="","",IFERROR(VLOOKUP(TRIM(E3223&amp;""),'Référentiel Articles'!$A$2:$F$634,4,FALSE),""))</f>
      </c>
      <c r="G3223" s="76">
        <f>IF($E3223="","",IFERROR(VLOOKUP(TRIM(E3223&amp;""),'Référentiel Articles'!$A$2:$F$634,5,FALSE),""))</f>
      </c>
      <c r="H3223" s="77" t="str">
        <v/>
      </c>
      <c r="I3223" s="76">
        <f>IF($E3223="","",IFERROR(VLOOKUP(TRIM(E3223&amp;""),'Référentiel Articles'!$A$2:$F$634,6,FALSE),""))</f>
      </c>
      <c r="J3223" s="78">
        <f>IF(OR($E3223="",$H3223=""),"",$H3223*$I3223)</f>
      </c>
      <c r="K3223" s="79" t="str">
        <v/>
      </c>
    </row>
    <row r="3224">
      <c r="A3224" s="81" t="str">
        <v/>
      </c>
      <c r="B3224" s="81" t="str">
        <v/>
      </c>
      <c r="C3224" s="83">
        <f>IF($E3224="","",IFERROR(VLOOKUP(TRIM(E3224&amp;""),'Référentiel Articles'!$A$2:$F$634,2,FALSE),""))</f>
      </c>
      <c r="D3224" s="83">
        <f>IF($E3224="","",IFERROR(VLOOKUP(TRIM(E3224&amp;""),'Référentiel Articles'!$A$2:$F$634,3,FALSE),""))</f>
      </c>
      <c r="E3224" s="81" t="str">
        <v/>
      </c>
      <c r="F3224" s="83">
        <f>IF($E3224="","",IFERROR(VLOOKUP(TRIM(E3224&amp;""),'Référentiel Articles'!$A$2:$F$634,4,FALSE),""))</f>
      </c>
      <c r="G3224" s="84">
        <f>IF($E3224="","",IFERROR(VLOOKUP(TRIM(E3224&amp;""),'Référentiel Articles'!$A$2:$F$634,5,FALSE),""))</f>
      </c>
      <c r="H3224" s="85" t="str">
        <v/>
      </c>
      <c r="I3224" s="84">
        <f>IF($E3224="","",IFERROR(VLOOKUP(TRIM(E3224&amp;""),'Référentiel Articles'!$A$2:$F$634,6,FALSE),""))</f>
      </c>
      <c r="J3224" s="90">
        <f>IF(OR($E3224="",$H3224=""),"",$H3224*$I3224)</f>
      </c>
      <c r="K3224" s="87" t="str">
        <v/>
      </c>
    </row>
    <row r="3225">
      <c r="A3225" s="74" t="str">
        <v/>
      </c>
      <c r="B3225" s="74" t="str">
        <v/>
      </c>
      <c r="C3225" s="75">
        <f>IF($E3225="","",IFERROR(VLOOKUP(TRIM(E3225&amp;""),'Référentiel Articles'!$A$2:$F$634,2,FALSE),""))</f>
      </c>
      <c r="D3225" s="75">
        <f>IF($E3225="","",IFERROR(VLOOKUP(TRIM(E3225&amp;""),'Référentiel Articles'!$A$2:$F$634,3,FALSE),""))</f>
      </c>
      <c r="E3225" s="74" t="str">
        <v/>
      </c>
      <c r="F3225" s="75">
        <f>IF($E3225="","",IFERROR(VLOOKUP(TRIM(E3225&amp;""),'Référentiel Articles'!$A$2:$F$634,4,FALSE),""))</f>
      </c>
      <c r="G3225" s="76">
        <f>IF($E3225="","",IFERROR(VLOOKUP(TRIM(E3225&amp;""),'Référentiel Articles'!$A$2:$F$634,5,FALSE),""))</f>
      </c>
      <c r="H3225" s="77" t="str">
        <v/>
      </c>
      <c r="I3225" s="76">
        <f>IF($E3225="","",IFERROR(VLOOKUP(TRIM(E3225&amp;""),'Référentiel Articles'!$A$2:$F$634,6,FALSE),""))</f>
      </c>
      <c r="J3225" s="78">
        <f>IF(OR($E3225="",$H3225=""),"",$H3225*$I3225)</f>
      </c>
      <c r="K3225" s="79" t="str">
        <v/>
      </c>
    </row>
    <row r="3226">
      <c r="A3226" s="81" t="str">
        <v/>
      </c>
      <c r="B3226" s="81" t="str">
        <v/>
      </c>
      <c r="C3226" s="83">
        <f>IF($E3226="","",IFERROR(VLOOKUP(TRIM(E3226&amp;""),'Référentiel Articles'!$A$2:$F$634,2,FALSE),""))</f>
      </c>
      <c r="D3226" s="83">
        <f>IF($E3226="","",IFERROR(VLOOKUP(TRIM(E3226&amp;""),'Référentiel Articles'!$A$2:$F$634,3,FALSE),""))</f>
      </c>
      <c r="E3226" s="81" t="str">
        <v/>
      </c>
      <c r="F3226" s="83">
        <f>IF($E3226="","",IFERROR(VLOOKUP(TRIM(E3226&amp;""),'Référentiel Articles'!$A$2:$F$634,4,FALSE),""))</f>
      </c>
      <c r="G3226" s="84">
        <f>IF($E3226="","",IFERROR(VLOOKUP(TRIM(E3226&amp;""),'Référentiel Articles'!$A$2:$F$634,5,FALSE),""))</f>
      </c>
      <c r="H3226" s="85" t="str">
        <v/>
      </c>
      <c r="I3226" s="84">
        <f>IF($E3226="","",IFERROR(VLOOKUP(TRIM(E3226&amp;""),'Référentiel Articles'!$A$2:$F$634,6,FALSE),""))</f>
      </c>
      <c r="J3226" s="90">
        <f>IF(OR($E3226="",$H3226=""),"",$H3226*$I3226)</f>
      </c>
      <c r="K3226" s="87" t="str">
        <v/>
      </c>
    </row>
    <row r="3227">
      <c r="A3227" s="74" t="str">
        <v/>
      </c>
      <c r="B3227" s="74" t="str">
        <v/>
      </c>
      <c r="C3227" s="75">
        <f>IF($E3227="","",IFERROR(VLOOKUP(TRIM(E3227&amp;""),'Référentiel Articles'!$A$2:$F$634,2,FALSE),""))</f>
      </c>
      <c r="D3227" s="75">
        <f>IF($E3227="","",IFERROR(VLOOKUP(TRIM(E3227&amp;""),'Référentiel Articles'!$A$2:$F$634,3,FALSE),""))</f>
      </c>
      <c r="E3227" s="74" t="str">
        <v/>
      </c>
      <c r="F3227" s="75">
        <f>IF($E3227="","",IFERROR(VLOOKUP(TRIM(E3227&amp;""),'Référentiel Articles'!$A$2:$F$634,4,FALSE),""))</f>
      </c>
      <c r="G3227" s="76">
        <f>IF($E3227="","",IFERROR(VLOOKUP(TRIM(E3227&amp;""),'Référentiel Articles'!$A$2:$F$634,5,FALSE),""))</f>
      </c>
      <c r="H3227" s="77" t="str">
        <v/>
      </c>
      <c r="I3227" s="76">
        <f>IF($E3227="","",IFERROR(VLOOKUP(TRIM(E3227&amp;""),'Référentiel Articles'!$A$2:$F$634,6,FALSE),""))</f>
      </c>
      <c r="J3227" s="78">
        <f>IF(OR($E3227="",$H3227=""),"",$H3227*$I3227)</f>
      </c>
      <c r="K3227" s="79" t="str">
        <v/>
      </c>
    </row>
    <row r="3228">
      <c r="A3228" s="81" t="str">
        <v/>
      </c>
      <c r="B3228" s="81" t="str">
        <v/>
      </c>
      <c r="C3228" s="83">
        <f>IF($E3228="","",IFERROR(VLOOKUP(TRIM(E3228&amp;""),'Référentiel Articles'!$A$2:$F$634,2,FALSE),""))</f>
      </c>
      <c r="D3228" s="83">
        <f>IF($E3228="","",IFERROR(VLOOKUP(TRIM(E3228&amp;""),'Référentiel Articles'!$A$2:$F$634,3,FALSE),""))</f>
      </c>
      <c r="E3228" s="81" t="str">
        <v/>
      </c>
      <c r="F3228" s="83">
        <f>IF($E3228="","",IFERROR(VLOOKUP(TRIM(E3228&amp;""),'Référentiel Articles'!$A$2:$F$634,4,FALSE),""))</f>
      </c>
      <c r="G3228" s="84">
        <f>IF($E3228="","",IFERROR(VLOOKUP(TRIM(E3228&amp;""),'Référentiel Articles'!$A$2:$F$634,5,FALSE),""))</f>
      </c>
      <c r="H3228" s="85" t="str">
        <v/>
      </c>
      <c r="I3228" s="84">
        <f>IF($E3228="","",IFERROR(VLOOKUP(TRIM(E3228&amp;""),'Référentiel Articles'!$A$2:$F$634,6,FALSE),""))</f>
      </c>
      <c r="J3228" s="90">
        <f>IF(OR($E3228="",$H3228=""),"",$H3228*$I3228)</f>
      </c>
      <c r="K3228" s="87" t="str">
        <v/>
      </c>
    </row>
    <row r="3229">
      <c r="A3229" s="74" t="str">
        <v/>
      </c>
      <c r="B3229" s="74" t="str">
        <v/>
      </c>
      <c r="C3229" s="75">
        <f>IF($E3229="","",IFERROR(VLOOKUP(TRIM(E3229&amp;""),'Référentiel Articles'!$A$2:$F$634,2,FALSE),""))</f>
      </c>
      <c r="D3229" s="75">
        <f>IF($E3229="","",IFERROR(VLOOKUP(TRIM(E3229&amp;""),'Référentiel Articles'!$A$2:$F$634,3,FALSE),""))</f>
      </c>
      <c r="E3229" s="74" t="str">
        <v/>
      </c>
      <c r="F3229" s="75">
        <f>IF($E3229="","",IFERROR(VLOOKUP(TRIM(E3229&amp;""),'Référentiel Articles'!$A$2:$F$634,4,FALSE),""))</f>
      </c>
      <c r="G3229" s="76">
        <f>IF($E3229="","",IFERROR(VLOOKUP(TRIM(E3229&amp;""),'Référentiel Articles'!$A$2:$F$634,5,FALSE),""))</f>
      </c>
      <c r="H3229" s="77" t="str">
        <v/>
      </c>
      <c r="I3229" s="76">
        <f>IF($E3229="","",IFERROR(VLOOKUP(TRIM(E3229&amp;""),'Référentiel Articles'!$A$2:$F$634,6,FALSE),""))</f>
      </c>
      <c r="J3229" s="78">
        <f>IF(OR($E3229="",$H3229=""),"",$H3229*$I3229)</f>
      </c>
      <c r="K3229" s="79" t="str">
        <v/>
      </c>
    </row>
    <row r="3230">
      <c r="A3230" s="81" t="str">
        <v/>
      </c>
      <c r="B3230" s="81" t="str">
        <v/>
      </c>
      <c r="C3230" s="83">
        <f>IF($E3230="","",IFERROR(VLOOKUP(TRIM(E3230&amp;""),'Référentiel Articles'!$A$2:$F$634,2,FALSE),""))</f>
      </c>
      <c r="D3230" s="83">
        <f>IF($E3230="","",IFERROR(VLOOKUP(TRIM(E3230&amp;""),'Référentiel Articles'!$A$2:$F$634,3,FALSE),""))</f>
      </c>
      <c r="E3230" s="81" t="str">
        <v/>
      </c>
      <c r="F3230" s="83">
        <f>IF($E3230="","",IFERROR(VLOOKUP(TRIM(E3230&amp;""),'Référentiel Articles'!$A$2:$F$634,4,FALSE),""))</f>
      </c>
      <c r="G3230" s="84">
        <f>IF($E3230="","",IFERROR(VLOOKUP(TRIM(E3230&amp;""),'Référentiel Articles'!$A$2:$F$634,5,FALSE),""))</f>
      </c>
      <c r="H3230" s="85" t="str">
        <v/>
      </c>
      <c r="I3230" s="84">
        <f>IF($E3230="","",IFERROR(VLOOKUP(TRIM(E3230&amp;""),'Référentiel Articles'!$A$2:$F$634,6,FALSE),""))</f>
      </c>
      <c r="J3230" s="90">
        <f>IF(OR($E3230="",$H3230=""),"",$H3230*$I3230)</f>
      </c>
      <c r="K3230" s="87" t="str">
        <v/>
      </c>
    </row>
    <row r="3231">
      <c r="A3231" s="74" t="str">
        <v/>
      </c>
      <c r="B3231" s="74" t="str">
        <v/>
      </c>
      <c r="C3231" s="75">
        <f>IF($E3231="","",IFERROR(VLOOKUP(TRIM(E3231&amp;""),'Référentiel Articles'!$A$2:$F$634,2,FALSE),""))</f>
      </c>
      <c r="D3231" s="75">
        <f>IF($E3231="","",IFERROR(VLOOKUP(TRIM(E3231&amp;""),'Référentiel Articles'!$A$2:$F$634,3,FALSE),""))</f>
      </c>
      <c r="E3231" s="74" t="str">
        <v/>
      </c>
      <c r="F3231" s="75">
        <f>IF($E3231="","",IFERROR(VLOOKUP(TRIM(E3231&amp;""),'Référentiel Articles'!$A$2:$F$634,4,FALSE),""))</f>
      </c>
      <c r="G3231" s="76">
        <f>IF($E3231="","",IFERROR(VLOOKUP(TRIM(E3231&amp;""),'Référentiel Articles'!$A$2:$F$634,5,FALSE),""))</f>
      </c>
      <c r="H3231" s="77" t="str">
        <v/>
      </c>
      <c r="I3231" s="76">
        <f>IF($E3231="","",IFERROR(VLOOKUP(TRIM(E3231&amp;""),'Référentiel Articles'!$A$2:$F$634,6,FALSE),""))</f>
      </c>
      <c r="J3231" s="78">
        <f>IF(OR($E3231="",$H3231=""),"",$H3231*$I3231)</f>
      </c>
      <c r="K3231" s="79" t="str">
        <v/>
      </c>
    </row>
    <row r="3232">
      <c r="A3232" s="81" t="str">
        <v/>
      </c>
      <c r="B3232" s="81" t="str">
        <v/>
      </c>
      <c r="C3232" s="83">
        <f>IF($E3232="","",IFERROR(VLOOKUP(TRIM(E3232&amp;""),'Référentiel Articles'!$A$2:$F$634,2,FALSE),""))</f>
      </c>
      <c r="D3232" s="83">
        <f>IF($E3232="","",IFERROR(VLOOKUP(TRIM(E3232&amp;""),'Référentiel Articles'!$A$2:$F$634,3,FALSE),""))</f>
      </c>
      <c r="E3232" s="81" t="str">
        <v/>
      </c>
      <c r="F3232" s="83">
        <f>IF($E3232="","",IFERROR(VLOOKUP(TRIM(E3232&amp;""),'Référentiel Articles'!$A$2:$F$634,4,FALSE),""))</f>
      </c>
      <c r="G3232" s="84">
        <f>IF($E3232="","",IFERROR(VLOOKUP(TRIM(E3232&amp;""),'Référentiel Articles'!$A$2:$F$634,5,FALSE),""))</f>
      </c>
      <c r="H3232" s="85" t="str">
        <v/>
      </c>
      <c r="I3232" s="84">
        <f>IF($E3232="","",IFERROR(VLOOKUP(TRIM(E3232&amp;""),'Référentiel Articles'!$A$2:$F$634,6,FALSE),""))</f>
      </c>
      <c r="J3232" s="90">
        <f>IF(OR($E3232="",$H3232=""),"",$H3232*$I3232)</f>
      </c>
      <c r="K3232" s="87" t="str">
        <v/>
      </c>
    </row>
    <row r="3233">
      <c r="A3233" s="74" t="str">
        <v/>
      </c>
      <c r="B3233" s="74" t="str">
        <v/>
      </c>
      <c r="C3233" s="75">
        <f>IF($E3233="","",IFERROR(VLOOKUP(TRIM(E3233&amp;""),'Référentiel Articles'!$A$2:$F$634,2,FALSE),""))</f>
      </c>
      <c r="D3233" s="75">
        <f>IF($E3233="","",IFERROR(VLOOKUP(TRIM(E3233&amp;""),'Référentiel Articles'!$A$2:$F$634,3,FALSE),""))</f>
      </c>
      <c r="E3233" s="74" t="str">
        <v/>
      </c>
      <c r="F3233" s="75">
        <f>IF($E3233="","",IFERROR(VLOOKUP(TRIM(E3233&amp;""),'Référentiel Articles'!$A$2:$F$634,4,FALSE),""))</f>
      </c>
      <c r="G3233" s="76">
        <f>IF($E3233="","",IFERROR(VLOOKUP(TRIM(E3233&amp;""),'Référentiel Articles'!$A$2:$F$634,5,FALSE),""))</f>
      </c>
      <c r="H3233" s="77" t="str">
        <v/>
      </c>
      <c r="I3233" s="76">
        <f>IF($E3233="","",IFERROR(VLOOKUP(TRIM(E3233&amp;""),'Référentiel Articles'!$A$2:$F$634,6,FALSE),""))</f>
      </c>
      <c r="J3233" s="78">
        <f>IF(OR($E3233="",$H3233=""),"",$H3233*$I3233)</f>
      </c>
      <c r="K3233" s="79" t="str">
        <v/>
      </c>
    </row>
    <row r="3234">
      <c r="A3234" s="81" t="str">
        <v/>
      </c>
      <c r="B3234" s="81" t="str">
        <v/>
      </c>
      <c r="C3234" s="83">
        <f>IF($E3234="","",IFERROR(VLOOKUP(TRIM(E3234&amp;""),'Référentiel Articles'!$A$2:$F$634,2,FALSE),""))</f>
      </c>
      <c r="D3234" s="83">
        <f>IF($E3234="","",IFERROR(VLOOKUP(TRIM(E3234&amp;""),'Référentiel Articles'!$A$2:$F$634,3,FALSE),""))</f>
      </c>
      <c r="E3234" s="81" t="str">
        <v/>
      </c>
      <c r="F3234" s="83">
        <f>IF($E3234="","",IFERROR(VLOOKUP(TRIM(E3234&amp;""),'Référentiel Articles'!$A$2:$F$634,4,FALSE),""))</f>
      </c>
      <c r="G3234" s="84">
        <f>IF($E3234="","",IFERROR(VLOOKUP(TRIM(E3234&amp;""),'Référentiel Articles'!$A$2:$F$634,5,FALSE),""))</f>
      </c>
      <c r="H3234" s="85" t="str">
        <v/>
      </c>
      <c r="I3234" s="84">
        <f>IF($E3234="","",IFERROR(VLOOKUP(TRIM(E3234&amp;""),'Référentiel Articles'!$A$2:$F$634,6,FALSE),""))</f>
      </c>
      <c r="J3234" s="90">
        <f>IF(OR($E3234="",$H3234=""),"",$H3234*$I3234)</f>
      </c>
      <c r="K3234" s="87" t="str">
        <v/>
      </c>
    </row>
    <row r="3235">
      <c r="A3235" s="74" t="str">
        <v/>
      </c>
      <c r="B3235" s="74" t="str">
        <v/>
      </c>
      <c r="C3235" s="75">
        <f>IF($E3235="","",IFERROR(VLOOKUP(TRIM(E3235&amp;""),'Référentiel Articles'!$A$2:$F$634,2,FALSE),""))</f>
      </c>
      <c r="D3235" s="75">
        <f>IF($E3235="","",IFERROR(VLOOKUP(TRIM(E3235&amp;""),'Référentiel Articles'!$A$2:$F$634,3,FALSE),""))</f>
      </c>
      <c r="E3235" s="74" t="str">
        <v/>
      </c>
      <c r="F3235" s="75">
        <f>IF($E3235="","",IFERROR(VLOOKUP(TRIM(E3235&amp;""),'Référentiel Articles'!$A$2:$F$634,4,FALSE),""))</f>
      </c>
      <c r="G3235" s="76">
        <f>IF($E3235="","",IFERROR(VLOOKUP(TRIM(E3235&amp;""),'Référentiel Articles'!$A$2:$F$634,5,FALSE),""))</f>
      </c>
      <c r="H3235" s="77" t="str">
        <v/>
      </c>
      <c r="I3235" s="76">
        <f>IF($E3235="","",IFERROR(VLOOKUP(TRIM(E3235&amp;""),'Référentiel Articles'!$A$2:$F$634,6,FALSE),""))</f>
      </c>
      <c r="J3235" s="78">
        <f>IF(OR($E3235="",$H3235=""),"",$H3235*$I3235)</f>
      </c>
      <c r="K3235" s="79" t="str">
        <v/>
      </c>
    </row>
    <row r="3236">
      <c r="A3236" s="81" t="str">
        <v/>
      </c>
      <c r="B3236" s="81" t="str">
        <v/>
      </c>
      <c r="C3236" s="83">
        <f>IF($E3236="","",IFERROR(VLOOKUP(TRIM(E3236&amp;""),'Référentiel Articles'!$A$2:$F$634,2,FALSE),""))</f>
      </c>
      <c r="D3236" s="83">
        <f>IF($E3236="","",IFERROR(VLOOKUP(TRIM(E3236&amp;""),'Référentiel Articles'!$A$2:$F$634,3,FALSE),""))</f>
      </c>
      <c r="E3236" s="81" t="str">
        <v/>
      </c>
      <c r="F3236" s="83">
        <f>IF($E3236="","",IFERROR(VLOOKUP(TRIM(E3236&amp;""),'Référentiel Articles'!$A$2:$F$634,4,FALSE),""))</f>
      </c>
      <c r="G3236" s="84">
        <f>IF($E3236="","",IFERROR(VLOOKUP(TRIM(E3236&amp;""),'Référentiel Articles'!$A$2:$F$634,5,FALSE),""))</f>
      </c>
      <c r="H3236" s="85" t="str">
        <v/>
      </c>
      <c r="I3236" s="84">
        <f>IF($E3236="","",IFERROR(VLOOKUP(TRIM(E3236&amp;""),'Référentiel Articles'!$A$2:$F$634,6,FALSE),""))</f>
      </c>
      <c r="J3236" s="90">
        <f>IF(OR($E3236="",$H3236=""),"",$H3236*$I3236)</f>
      </c>
      <c r="K3236" s="87" t="str">
        <v/>
      </c>
    </row>
    <row r="3237">
      <c r="A3237" s="74" t="str">
        <v/>
      </c>
      <c r="B3237" s="74" t="str">
        <v/>
      </c>
      <c r="C3237" s="75">
        <f>IF($E3237="","",IFERROR(VLOOKUP(TRIM(E3237&amp;""),'Référentiel Articles'!$A$2:$F$634,2,FALSE),""))</f>
      </c>
      <c r="D3237" s="75">
        <f>IF($E3237="","",IFERROR(VLOOKUP(TRIM(E3237&amp;""),'Référentiel Articles'!$A$2:$F$634,3,FALSE),""))</f>
      </c>
      <c r="E3237" s="74" t="str">
        <v/>
      </c>
      <c r="F3237" s="75">
        <f>IF($E3237="","",IFERROR(VLOOKUP(TRIM(E3237&amp;""),'Référentiel Articles'!$A$2:$F$634,4,FALSE),""))</f>
      </c>
      <c r="G3237" s="76">
        <f>IF($E3237="","",IFERROR(VLOOKUP(TRIM(E3237&amp;""),'Référentiel Articles'!$A$2:$F$634,5,FALSE),""))</f>
      </c>
      <c r="H3237" s="77" t="str">
        <v/>
      </c>
      <c r="I3237" s="76">
        <f>IF($E3237="","",IFERROR(VLOOKUP(TRIM(E3237&amp;""),'Référentiel Articles'!$A$2:$F$634,6,FALSE),""))</f>
      </c>
      <c r="J3237" s="78">
        <f>IF(OR($E3237="",$H3237=""),"",$H3237*$I3237)</f>
      </c>
      <c r="K3237" s="79" t="str">
        <v/>
      </c>
    </row>
    <row r="3238">
      <c r="A3238" s="81" t="str">
        <v/>
      </c>
      <c r="B3238" s="81" t="str">
        <v/>
      </c>
      <c r="C3238" s="83">
        <f>IF($E3238="","",IFERROR(VLOOKUP(TRIM(E3238&amp;""),'Référentiel Articles'!$A$2:$F$634,2,FALSE),""))</f>
      </c>
      <c r="D3238" s="83">
        <f>IF($E3238="","",IFERROR(VLOOKUP(TRIM(E3238&amp;""),'Référentiel Articles'!$A$2:$F$634,3,FALSE),""))</f>
      </c>
      <c r="E3238" s="81" t="str">
        <v/>
      </c>
      <c r="F3238" s="83">
        <f>IF($E3238="","",IFERROR(VLOOKUP(TRIM(E3238&amp;""),'Référentiel Articles'!$A$2:$F$634,4,FALSE),""))</f>
      </c>
      <c r="G3238" s="84">
        <f>IF($E3238="","",IFERROR(VLOOKUP(TRIM(E3238&amp;""),'Référentiel Articles'!$A$2:$F$634,5,FALSE),""))</f>
      </c>
      <c r="H3238" s="85" t="str">
        <v/>
      </c>
      <c r="I3238" s="84">
        <f>IF($E3238="","",IFERROR(VLOOKUP(TRIM(E3238&amp;""),'Référentiel Articles'!$A$2:$F$634,6,FALSE),""))</f>
      </c>
      <c r="J3238" s="90">
        <f>IF(OR($E3238="",$H3238=""),"",$H3238*$I3238)</f>
      </c>
      <c r="K3238" s="87" t="str">
        <v/>
      </c>
    </row>
    <row r="3239">
      <c r="A3239" s="74" t="str">
        <v/>
      </c>
      <c r="B3239" s="74" t="str">
        <v/>
      </c>
      <c r="C3239" s="75">
        <f>IF($E3239="","",IFERROR(VLOOKUP(TRIM(E3239&amp;""),'Référentiel Articles'!$A$2:$F$634,2,FALSE),""))</f>
      </c>
      <c r="D3239" s="75">
        <f>IF($E3239="","",IFERROR(VLOOKUP(TRIM(E3239&amp;""),'Référentiel Articles'!$A$2:$F$634,3,FALSE),""))</f>
      </c>
      <c r="E3239" s="74" t="str">
        <v/>
      </c>
      <c r="F3239" s="75">
        <f>IF($E3239="","",IFERROR(VLOOKUP(TRIM(E3239&amp;""),'Référentiel Articles'!$A$2:$F$634,4,FALSE),""))</f>
      </c>
      <c r="G3239" s="76">
        <f>IF($E3239="","",IFERROR(VLOOKUP(TRIM(E3239&amp;""),'Référentiel Articles'!$A$2:$F$634,5,FALSE),""))</f>
      </c>
      <c r="H3239" s="77" t="str">
        <v/>
      </c>
      <c r="I3239" s="76">
        <f>IF($E3239="","",IFERROR(VLOOKUP(TRIM(E3239&amp;""),'Référentiel Articles'!$A$2:$F$634,6,FALSE),""))</f>
      </c>
      <c r="J3239" s="78">
        <f>IF(OR($E3239="",$H3239=""),"",$H3239*$I3239)</f>
      </c>
      <c r="K3239" s="79" t="str">
        <v/>
      </c>
    </row>
    <row r="3240">
      <c r="A3240" s="81" t="str">
        <v/>
      </c>
      <c r="B3240" s="81" t="str">
        <v/>
      </c>
      <c r="C3240" s="83">
        <f>IF($E3240="","",IFERROR(VLOOKUP(TRIM(E3240&amp;""),'Référentiel Articles'!$A$2:$F$634,2,FALSE),""))</f>
      </c>
      <c r="D3240" s="83">
        <f>IF($E3240="","",IFERROR(VLOOKUP(TRIM(E3240&amp;""),'Référentiel Articles'!$A$2:$F$634,3,FALSE),""))</f>
      </c>
      <c r="E3240" s="81" t="str">
        <v/>
      </c>
      <c r="F3240" s="83">
        <f>IF($E3240="","",IFERROR(VLOOKUP(TRIM(E3240&amp;""),'Référentiel Articles'!$A$2:$F$634,4,FALSE),""))</f>
      </c>
      <c r="G3240" s="84">
        <f>IF($E3240="","",IFERROR(VLOOKUP(TRIM(E3240&amp;""),'Référentiel Articles'!$A$2:$F$634,5,FALSE),""))</f>
      </c>
      <c r="H3240" s="85" t="str">
        <v/>
      </c>
      <c r="I3240" s="84">
        <f>IF($E3240="","",IFERROR(VLOOKUP(TRIM(E3240&amp;""),'Référentiel Articles'!$A$2:$F$634,6,FALSE),""))</f>
      </c>
      <c r="J3240" s="90">
        <f>IF(OR($E3240="",$H3240=""),"",$H3240*$I3240)</f>
      </c>
      <c r="K3240" s="87" t="str">
        <v/>
      </c>
    </row>
    <row r="3241">
      <c r="A3241" s="74" t="str">
        <v/>
      </c>
      <c r="B3241" s="74" t="str">
        <v/>
      </c>
      <c r="C3241" s="75">
        <f>IF($E3241="","",IFERROR(VLOOKUP(TRIM(E3241&amp;""),'Référentiel Articles'!$A$2:$F$634,2,FALSE),""))</f>
      </c>
      <c r="D3241" s="75">
        <f>IF($E3241="","",IFERROR(VLOOKUP(TRIM(E3241&amp;""),'Référentiel Articles'!$A$2:$F$634,3,FALSE),""))</f>
      </c>
      <c r="E3241" s="74" t="str">
        <v/>
      </c>
      <c r="F3241" s="75">
        <f>IF($E3241="","",IFERROR(VLOOKUP(TRIM(E3241&amp;""),'Référentiel Articles'!$A$2:$F$634,4,FALSE),""))</f>
      </c>
      <c r="G3241" s="76">
        <f>IF($E3241="","",IFERROR(VLOOKUP(TRIM(E3241&amp;""),'Référentiel Articles'!$A$2:$F$634,5,FALSE),""))</f>
      </c>
      <c r="H3241" s="77" t="str">
        <v/>
      </c>
      <c r="I3241" s="76">
        <f>IF($E3241="","",IFERROR(VLOOKUP(TRIM(E3241&amp;""),'Référentiel Articles'!$A$2:$F$634,6,FALSE),""))</f>
      </c>
      <c r="J3241" s="78">
        <f>IF(OR($E3241="",$H3241=""),"",$H3241*$I3241)</f>
      </c>
      <c r="K3241" s="79" t="str">
        <v/>
      </c>
    </row>
    <row r="3242">
      <c r="A3242" s="81" t="str">
        <v/>
      </c>
      <c r="B3242" s="81" t="str">
        <v/>
      </c>
      <c r="C3242" s="83">
        <f>IF($E3242="","",IFERROR(VLOOKUP(TRIM(E3242&amp;""),'Référentiel Articles'!$A$2:$F$634,2,FALSE),""))</f>
      </c>
      <c r="D3242" s="83">
        <f>IF($E3242="","",IFERROR(VLOOKUP(TRIM(E3242&amp;""),'Référentiel Articles'!$A$2:$F$634,3,FALSE),""))</f>
      </c>
      <c r="E3242" s="81" t="str">
        <v/>
      </c>
      <c r="F3242" s="83">
        <f>IF($E3242="","",IFERROR(VLOOKUP(TRIM(E3242&amp;""),'Référentiel Articles'!$A$2:$F$634,4,FALSE),""))</f>
      </c>
      <c r="G3242" s="84">
        <f>IF($E3242="","",IFERROR(VLOOKUP(TRIM(E3242&amp;""),'Référentiel Articles'!$A$2:$F$634,5,FALSE),""))</f>
      </c>
      <c r="H3242" s="85" t="str">
        <v/>
      </c>
      <c r="I3242" s="84">
        <f>IF($E3242="","",IFERROR(VLOOKUP(TRIM(E3242&amp;""),'Référentiel Articles'!$A$2:$F$634,6,FALSE),""))</f>
      </c>
      <c r="J3242" s="90">
        <f>IF(OR($E3242="",$H3242=""),"",$H3242*$I3242)</f>
      </c>
      <c r="K3242" s="87" t="str">
        <v/>
      </c>
    </row>
    <row r="3243">
      <c r="A3243" s="74" t="str">
        <v/>
      </c>
      <c r="B3243" s="74" t="str">
        <v/>
      </c>
      <c r="C3243" s="75">
        <f>IF($E3243="","",IFERROR(VLOOKUP(TRIM(E3243&amp;""),'Référentiel Articles'!$A$2:$F$634,2,FALSE),""))</f>
      </c>
      <c r="D3243" s="75">
        <f>IF($E3243="","",IFERROR(VLOOKUP(TRIM(E3243&amp;""),'Référentiel Articles'!$A$2:$F$634,3,FALSE),""))</f>
      </c>
      <c r="E3243" s="74" t="str">
        <v/>
      </c>
      <c r="F3243" s="75">
        <f>IF($E3243="","",IFERROR(VLOOKUP(TRIM(E3243&amp;""),'Référentiel Articles'!$A$2:$F$634,4,FALSE),""))</f>
      </c>
      <c r="G3243" s="76">
        <f>IF($E3243="","",IFERROR(VLOOKUP(TRIM(E3243&amp;""),'Référentiel Articles'!$A$2:$F$634,5,FALSE),""))</f>
      </c>
      <c r="H3243" s="77" t="str">
        <v/>
      </c>
      <c r="I3243" s="76">
        <f>IF($E3243="","",IFERROR(VLOOKUP(TRIM(E3243&amp;""),'Référentiel Articles'!$A$2:$F$634,6,FALSE),""))</f>
      </c>
      <c r="J3243" s="78">
        <f>IF(OR($E3243="",$H3243=""),"",$H3243*$I3243)</f>
      </c>
      <c r="K3243" s="79" t="str">
        <v/>
      </c>
    </row>
    <row r="3244">
      <c r="A3244" s="81" t="str">
        <v/>
      </c>
      <c r="B3244" s="81" t="str">
        <v/>
      </c>
      <c r="C3244" s="83">
        <f>IF($E3244="","",IFERROR(VLOOKUP(TRIM(E3244&amp;""),'Référentiel Articles'!$A$2:$F$634,2,FALSE),""))</f>
      </c>
      <c r="D3244" s="83">
        <f>IF($E3244="","",IFERROR(VLOOKUP(TRIM(E3244&amp;""),'Référentiel Articles'!$A$2:$F$634,3,FALSE),""))</f>
      </c>
      <c r="E3244" s="81" t="str">
        <v/>
      </c>
      <c r="F3244" s="83">
        <f>IF($E3244="","",IFERROR(VLOOKUP(TRIM(E3244&amp;""),'Référentiel Articles'!$A$2:$F$634,4,FALSE),""))</f>
      </c>
      <c r="G3244" s="84">
        <f>IF($E3244="","",IFERROR(VLOOKUP(TRIM(E3244&amp;""),'Référentiel Articles'!$A$2:$F$634,5,FALSE),""))</f>
      </c>
      <c r="H3244" s="85" t="str">
        <v/>
      </c>
      <c r="I3244" s="84">
        <f>IF($E3244="","",IFERROR(VLOOKUP(TRIM(E3244&amp;""),'Référentiel Articles'!$A$2:$F$634,6,FALSE),""))</f>
      </c>
      <c r="J3244" s="90">
        <f>IF(OR($E3244="",$H3244=""),"",$H3244*$I3244)</f>
      </c>
      <c r="K3244" s="87" t="str">
        <v/>
      </c>
    </row>
    <row r="3245">
      <c r="A3245" s="74" t="str">
        <v/>
      </c>
      <c r="B3245" s="74" t="str">
        <v/>
      </c>
      <c r="C3245" s="75">
        <f>IF($E3245="","",IFERROR(VLOOKUP(TRIM(E3245&amp;""),'Référentiel Articles'!$A$2:$F$634,2,FALSE),""))</f>
      </c>
      <c r="D3245" s="75">
        <f>IF($E3245="","",IFERROR(VLOOKUP(TRIM(E3245&amp;""),'Référentiel Articles'!$A$2:$F$634,3,FALSE),""))</f>
      </c>
      <c r="E3245" s="74" t="str">
        <v/>
      </c>
      <c r="F3245" s="75">
        <f>IF($E3245="","",IFERROR(VLOOKUP(TRIM(E3245&amp;""),'Référentiel Articles'!$A$2:$F$634,4,FALSE),""))</f>
      </c>
      <c r="G3245" s="76">
        <f>IF($E3245="","",IFERROR(VLOOKUP(TRIM(E3245&amp;""),'Référentiel Articles'!$A$2:$F$634,5,FALSE),""))</f>
      </c>
      <c r="H3245" s="77" t="str">
        <v/>
      </c>
      <c r="I3245" s="76">
        <f>IF($E3245="","",IFERROR(VLOOKUP(TRIM(E3245&amp;""),'Référentiel Articles'!$A$2:$F$634,6,FALSE),""))</f>
      </c>
      <c r="J3245" s="78">
        <f>IF(OR($E3245="",$H3245=""),"",$H3245*$I3245)</f>
      </c>
      <c r="K3245" s="79" t="str">
        <v/>
      </c>
    </row>
    <row r="3246">
      <c r="A3246" s="81" t="str">
        <v/>
      </c>
      <c r="B3246" s="81" t="str">
        <v/>
      </c>
      <c r="C3246" s="83">
        <f>IF($E3246="","",IFERROR(VLOOKUP(TRIM(E3246&amp;""),'Référentiel Articles'!$A$2:$F$634,2,FALSE),""))</f>
      </c>
      <c r="D3246" s="83">
        <f>IF($E3246="","",IFERROR(VLOOKUP(TRIM(E3246&amp;""),'Référentiel Articles'!$A$2:$F$634,3,FALSE),""))</f>
      </c>
      <c r="E3246" s="81" t="str">
        <v/>
      </c>
      <c r="F3246" s="83">
        <f>IF($E3246="","",IFERROR(VLOOKUP(TRIM(E3246&amp;""),'Référentiel Articles'!$A$2:$F$634,4,FALSE),""))</f>
      </c>
      <c r="G3246" s="84">
        <f>IF($E3246="","",IFERROR(VLOOKUP(TRIM(E3246&amp;""),'Référentiel Articles'!$A$2:$F$634,5,FALSE),""))</f>
      </c>
      <c r="H3246" s="85" t="str">
        <v/>
      </c>
      <c r="I3246" s="84">
        <f>IF($E3246="","",IFERROR(VLOOKUP(TRIM(E3246&amp;""),'Référentiel Articles'!$A$2:$F$634,6,FALSE),""))</f>
      </c>
      <c r="J3246" s="90">
        <f>IF(OR($E3246="",$H3246=""),"",$H3246*$I3246)</f>
      </c>
      <c r="K3246" s="87" t="str">
        <v/>
      </c>
    </row>
    <row r="3247">
      <c r="A3247" s="74" t="str">
        <v/>
      </c>
      <c r="B3247" s="74" t="str">
        <v/>
      </c>
      <c r="C3247" s="75">
        <f>IF($E3247="","",IFERROR(VLOOKUP(TRIM(E3247&amp;""),'Référentiel Articles'!$A$2:$F$634,2,FALSE),""))</f>
      </c>
      <c r="D3247" s="75">
        <f>IF($E3247="","",IFERROR(VLOOKUP(TRIM(E3247&amp;""),'Référentiel Articles'!$A$2:$F$634,3,FALSE),""))</f>
      </c>
      <c r="E3247" s="74" t="str">
        <v/>
      </c>
      <c r="F3247" s="75">
        <f>IF($E3247="","",IFERROR(VLOOKUP(TRIM(E3247&amp;""),'Référentiel Articles'!$A$2:$F$634,4,FALSE),""))</f>
      </c>
      <c r="G3247" s="76">
        <f>IF($E3247="","",IFERROR(VLOOKUP(TRIM(E3247&amp;""),'Référentiel Articles'!$A$2:$F$634,5,FALSE),""))</f>
      </c>
      <c r="H3247" s="77" t="str">
        <v/>
      </c>
      <c r="I3247" s="76">
        <f>IF($E3247="","",IFERROR(VLOOKUP(TRIM(E3247&amp;""),'Référentiel Articles'!$A$2:$F$634,6,FALSE),""))</f>
      </c>
      <c r="J3247" s="78">
        <f>IF(OR($E3247="",$H3247=""),"",$H3247*$I3247)</f>
      </c>
      <c r="K3247" s="79" t="str">
        <v/>
      </c>
    </row>
    <row r="3248">
      <c r="A3248" s="81" t="str">
        <v/>
      </c>
      <c r="B3248" s="81" t="str">
        <v/>
      </c>
      <c r="C3248" s="83">
        <f>IF($E3248="","",IFERROR(VLOOKUP(TRIM(E3248&amp;""),'Référentiel Articles'!$A$2:$F$634,2,FALSE),""))</f>
      </c>
      <c r="D3248" s="83">
        <f>IF($E3248="","",IFERROR(VLOOKUP(TRIM(E3248&amp;""),'Référentiel Articles'!$A$2:$F$634,3,FALSE),""))</f>
      </c>
      <c r="E3248" s="81" t="str">
        <v/>
      </c>
      <c r="F3248" s="83">
        <f>IF($E3248="","",IFERROR(VLOOKUP(TRIM(E3248&amp;""),'Référentiel Articles'!$A$2:$F$634,4,FALSE),""))</f>
      </c>
      <c r="G3248" s="84">
        <f>IF($E3248="","",IFERROR(VLOOKUP(TRIM(E3248&amp;""),'Référentiel Articles'!$A$2:$F$634,5,FALSE),""))</f>
      </c>
      <c r="H3248" s="85" t="str">
        <v/>
      </c>
      <c r="I3248" s="84">
        <f>IF($E3248="","",IFERROR(VLOOKUP(TRIM(E3248&amp;""),'Référentiel Articles'!$A$2:$F$634,6,FALSE),""))</f>
      </c>
      <c r="J3248" s="90">
        <f>IF(OR($E3248="",$H3248=""),"",$H3248*$I3248)</f>
      </c>
      <c r="K3248" s="87" t="str">
        <v/>
      </c>
    </row>
    <row r="3249">
      <c r="A3249" s="74" t="str">
        <v/>
      </c>
      <c r="B3249" s="74" t="str">
        <v/>
      </c>
      <c r="C3249" s="75">
        <f>IF($E3249="","",IFERROR(VLOOKUP(TRIM(E3249&amp;""),'Référentiel Articles'!$A$2:$F$634,2,FALSE),""))</f>
      </c>
      <c r="D3249" s="75">
        <f>IF($E3249="","",IFERROR(VLOOKUP(TRIM(E3249&amp;""),'Référentiel Articles'!$A$2:$F$634,3,FALSE),""))</f>
      </c>
      <c r="E3249" s="74" t="str">
        <v/>
      </c>
      <c r="F3249" s="75">
        <f>IF($E3249="","",IFERROR(VLOOKUP(TRIM(E3249&amp;""),'Référentiel Articles'!$A$2:$F$634,4,FALSE),""))</f>
      </c>
      <c r="G3249" s="76">
        <f>IF($E3249="","",IFERROR(VLOOKUP(TRIM(E3249&amp;""),'Référentiel Articles'!$A$2:$F$634,5,FALSE),""))</f>
      </c>
      <c r="H3249" s="77" t="str">
        <v/>
      </c>
      <c r="I3249" s="76">
        <f>IF($E3249="","",IFERROR(VLOOKUP(TRIM(E3249&amp;""),'Référentiel Articles'!$A$2:$F$634,6,FALSE),""))</f>
      </c>
      <c r="J3249" s="78">
        <f>IF(OR($E3249="",$H3249=""),"",$H3249*$I3249)</f>
      </c>
      <c r="K3249" s="79" t="str">
        <v/>
      </c>
    </row>
    <row r="3250">
      <c r="A3250" s="81" t="str">
        <v/>
      </c>
      <c r="B3250" s="81" t="str">
        <v/>
      </c>
      <c r="C3250" s="83">
        <f>IF($E3250="","",IFERROR(VLOOKUP(TRIM(E3250&amp;""),'Référentiel Articles'!$A$2:$F$634,2,FALSE),""))</f>
      </c>
      <c r="D3250" s="83">
        <f>IF($E3250="","",IFERROR(VLOOKUP(TRIM(E3250&amp;""),'Référentiel Articles'!$A$2:$F$634,3,FALSE),""))</f>
      </c>
      <c r="E3250" s="81" t="str">
        <v/>
      </c>
      <c r="F3250" s="83">
        <f>IF($E3250="","",IFERROR(VLOOKUP(TRIM(E3250&amp;""),'Référentiel Articles'!$A$2:$F$634,4,FALSE),""))</f>
      </c>
      <c r="G3250" s="84">
        <f>IF($E3250="","",IFERROR(VLOOKUP(TRIM(E3250&amp;""),'Référentiel Articles'!$A$2:$F$634,5,FALSE),""))</f>
      </c>
      <c r="H3250" s="85" t="str">
        <v/>
      </c>
      <c r="I3250" s="84">
        <f>IF($E3250="","",IFERROR(VLOOKUP(TRIM(E3250&amp;""),'Référentiel Articles'!$A$2:$F$634,6,FALSE),""))</f>
      </c>
      <c r="J3250" s="90">
        <f>IF(OR($E3250="",$H3250=""),"",$H3250*$I3250)</f>
      </c>
      <c r="K3250" s="87" t="str">
        <v/>
      </c>
    </row>
    <row r="3251">
      <c r="A3251" s="74" t="str">
        <v/>
      </c>
      <c r="B3251" s="74" t="str">
        <v/>
      </c>
      <c r="C3251" s="75">
        <f>IF($E3251="","",IFERROR(VLOOKUP(TRIM(E3251&amp;""),'Référentiel Articles'!$A$2:$F$634,2,FALSE),""))</f>
      </c>
      <c r="D3251" s="75">
        <f>IF($E3251="","",IFERROR(VLOOKUP(TRIM(E3251&amp;""),'Référentiel Articles'!$A$2:$F$634,3,FALSE),""))</f>
      </c>
      <c r="E3251" s="74" t="str">
        <v/>
      </c>
      <c r="F3251" s="75">
        <f>IF($E3251="","",IFERROR(VLOOKUP(TRIM(E3251&amp;""),'Référentiel Articles'!$A$2:$F$634,4,FALSE),""))</f>
      </c>
      <c r="G3251" s="76">
        <f>IF($E3251="","",IFERROR(VLOOKUP(TRIM(E3251&amp;""),'Référentiel Articles'!$A$2:$F$634,5,FALSE),""))</f>
      </c>
      <c r="H3251" s="77" t="str">
        <v/>
      </c>
      <c r="I3251" s="76">
        <f>IF($E3251="","",IFERROR(VLOOKUP(TRIM(E3251&amp;""),'Référentiel Articles'!$A$2:$F$634,6,FALSE),""))</f>
      </c>
      <c r="J3251" s="78">
        <f>IF(OR($E3251="",$H3251=""),"",$H3251*$I3251)</f>
      </c>
      <c r="K3251" s="79" t="str">
        <v/>
      </c>
    </row>
    <row r="3252">
      <c r="A3252" s="81" t="str">
        <v/>
      </c>
      <c r="B3252" s="81" t="str">
        <v/>
      </c>
      <c r="C3252" s="83">
        <f>IF($E3252="","",IFERROR(VLOOKUP(TRIM(E3252&amp;""),'Référentiel Articles'!$A$2:$F$634,2,FALSE),""))</f>
      </c>
      <c r="D3252" s="83">
        <f>IF($E3252="","",IFERROR(VLOOKUP(TRIM(E3252&amp;""),'Référentiel Articles'!$A$2:$F$634,3,FALSE),""))</f>
      </c>
      <c r="E3252" s="81" t="str">
        <v/>
      </c>
      <c r="F3252" s="83">
        <f>IF($E3252="","",IFERROR(VLOOKUP(TRIM(E3252&amp;""),'Référentiel Articles'!$A$2:$F$634,4,FALSE),""))</f>
      </c>
      <c r="G3252" s="84">
        <f>IF($E3252="","",IFERROR(VLOOKUP(TRIM(E3252&amp;""),'Référentiel Articles'!$A$2:$F$634,5,FALSE),""))</f>
      </c>
      <c r="H3252" s="85" t="str">
        <v/>
      </c>
      <c r="I3252" s="84">
        <f>IF($E3252="","",IFERROR(VLOOKUP(TRIM(E3252&amp;""),'Référentiel Articles'!$A$2:$F$634,6,FALSE),""))</f>
      </c>
      <c r="J3252" s="90">
        <f>IF(OR($E3252="",$H3252=""),"",$H3252*$I3252)</f>
      </c>
      <c r="K3252" s="87" t="str">
        <v/>
      </c>
    </row>
    <row r="3253">
      <c r="A3253" s="74" t="str">
        <v/>
      </c>
      <c r="B3253" s="74" t="str">
        <v/>
      </c>
      <c r="C3253" s="75">
        <f>IF($E3253="","",IFERROR(VLOOKUP(TRIM(E3253&amp;""),'Référentiel Articles'!$A$2:$F$634,2,FALSE),""))</f>
      </c>
      <c r="D3253" s="75">
        <f>IF($E3253="","",IFERROR(VLOOKUP(TRIM(E3253&amp;""),'Référentiel Articles'!$A$2:$F$634,3,FALSE),""))</f>
      </c>
      <c r="E3253" s="74" t="str">
        <v/>
      </c>
      <c r="F3253" s="75">
        <f>IF($E3253="","",IFERROR(VLOOKUP(TRIM(E3253&amp;""),'Référentiel Articles'!$A$2:$F$634,4,FALSE),""))</f>
      </c>
      <c r="G3253" s="76">
        <f>IF($E3253="","",IFERROR(VLOOKUP(TRIM(E3253&amp;""),'Référentiel Articles'!$A$2:$F$634,5,FALSE),""))</f>
      </c>
      <c r="H3253" s="77" t="str">
        <v/>
      </c>
      <c r="I3253" s="76">
        <f>IF($E3253="","",IFERROR(VLOOKUP(TRIM(E3253&amp;""),'Référentiel Articles'!$A$2:$F$634,6,FALSE),""))</f>
      </c>
      <c r="J3253" s="78">
        <f>IF(OR($E3253="",$H3253=""),"",$H3253*$I3253)</f>
      </c>
      <c r="K3253" s="79" t="str">
        <v/>
      </c>
    </row>
    <row r="3254">
      <c r="A3254" s="81" t="str">
        <v/>
      </c>
      <c r="B3254" s="81" t="str">
        <v/>
      </c>
      <c r="C3254" s="83">
        <f>IF($E3254="","",IFERROR(VLOOKUP(TRIM(E3254&amp;""),'Référentiel Articles'!$A$2:$F$634,2,FALSE),""))</f>
      </c>
      <c r="D3254" s="83">
        <f>IF($E3254="","",IFERROR(VLOOKUP(TRIM(E3254&amp;""),'Référentiel Articles'!$A$2:$F$634,3,FALSE),""))</f>
      </c>
      <c r="E3254" s="81" t="str">
        <v/>
      </c>
      <c r="F3254" s="83">
        <f>IF($E3254="","",IFERROR(VLOOKUP(TRIM(E3254&amp;""),'Référentiel Articles'!$A$2:$F$634,4,FALSE),""))</f>
      </c>
      <c r="G3254" s="84">
        <f>IF($E3254="","",IFERROR(VLOOKUP(TRIM(E3254&amp;""),'Référentiel Articles'!$A$2:$F$634,5,FALSE),""))</f>
      </c>
      <c r="H3254" s="85" t="str">
        <v/>
      </c>
      <c r="I3254" s="84">
        <f>IF($E3254="","",IFERROR(VLOOKUP(TRIM(E3254&amp;""),'Référentiel Articles'!$A$2:$F$634,6,FALSE),""))</f>
      </c>
      <c r="J3254" s="90">
        <f>IF(OR($E3254="",$H3254=""),"",$H3254*$I3254)</f>
      </c>
      <c r="K3254" s="87" t="str">
        <v/>
      </c>
    </row>
    <row r="3255">
      <c r="A3255" s="74" t="str">
        <v/>
      </c>
      <c r="B3255" s="74" t="str">
        <v/>
      </c>
      <c r="C3255" s="75">
        <f>IF($E3255="","",IFERROR(VLOOKUP(TRIM(E3255&amp;""),'Référentiel Articles'!$A$2:$F$634,2,FALSE),""))</f>
      </c>
      <c r="D3255" s="75">
        <f>IF($E3255="","",IFERROR(VLOOKUP(TRIM(E3255&amp;""),'Référentiel Articles'!$A$2:$F$634,3,FALSE),""))</f>
      </c>
      <c r="E3255" s="74" t="str">
        <v/>
      </c>
      <c r="F3255" s="75">
        <f>IF($E3255="","",IFERROR(VLOOKUP(TRIM(E3255&amp;""),'Référentiel Articles'!$A$2:$F$634,4,FALSE),""))</f>
      </c>
      <c r="G3255" s="76">
        <f>IF($E3255="","",IFERROR(VLOOKUP(TRIM(E3255&amp;""),'Référentiel Articles'!$A$2:$F$634,5,FALSE),""))</f>
      </c>
      <c r="H3255" s="77" t="str">
        <v/>
      </c>
      <c r="I3255" s="76">
        <f>IF($E3255="","",IFERROR(VLOOKUP(TRIM(E3255&amp;""),'Référentiel Articles'!$A$2:$F$634,6,FALSE),""))</f>
      </c>
      <c r="J3255" s="78">
        <f>IF(OR($E3255="",$H3255=""),"",$H3255*$I3255)</f>
      </c>
      <c r="K3255" s="79" t="str">
        <v/>
      </c>
    </row>
    <row r="3256">
      <c r="A3256" s="81" t="str">
        <v/>
      </c>
      <c r="B3256" s="81" t="str">
        <v/>
      </c>
      <c r="C3256" s="83">
        <f>IF($E3256="","",IFERROR(VLOOKUP(TRIM(E3256&amp;""),'Référentiel Articles'!$A$2:$F$634,2,FALSE),""))</f>
      </c>
      <c r="D3256" s="83">
        <f>IF($E3256="","",IFERROR(VLOOKUP(TRIM(E3256&amp;""),'Référentiel Articles'!$A$2:$F$634,3,FALSE),""))</f>
      </c>
      <c r="E3256" s="81" t="str">
        <v/>
      </c>
      <c r="F3256" s="83">
        <f>IF($E3256="","",IFERROR(VLOOKUP(TRIM(E3256&amp;""),'Référentiel Articles'!$A$2:$F$634,4,FALSE),""))</f>
      </c>
      <c r="G3256" s="84">
        <f>IF($E3256="","",IFERROR(VLOOKUP(TRIM(E3256&amp;""),'Référentiel Articles'!$A$2:$F$634,5,FALSE),""))</f>
      </c>
      <c r="H3256" s="85" t="str">
        <v/>
      </c>
      <c r="I3256" s="84">
        <f>IF($E3256="","",IFERROR(VLOOKUP(TRIM(E3256&amp;""),'Référentiel Articles'!$A$2:$F$634,6,FALSE),""))</f>
      </c>
      <c r="J3256" s="90">
        <f>IF(OR($E3256="",$H3256=""),"",$H3256*$I3256)</f>
      </c>
      <c r="K3256" s="87" t="str">
        <v/>
      </c>
    </row>
    <row r="3257">
      <c r="A3257" s="74" t="str">
        <v/>
      </c>
      <c r="B3257" s="74" t="str">
        <v/>
      </c>
      <c r="C3257" s="75">
        <f>IF($E3257="","",IFERROR(VLOOKUP(TRIM(E3257&amp;""),'Référentiel Articles'!$A$2:$F$634,2,FALSE),""))</f>
      </c>
      <c r="D3257" s="75">
        <f>IF($E3257="","",IFERROR(VLOOKUP(TRIM(E3257&amp;""),'Référentiel Articles'!$A$2:$F$634,3,FALSE),""))</f>
      </c>
      <c r="E3257" s="74" t="str">
        <v/>
      </c>
      <c r="F3257" s="75">
        <f>IF($E3257="","",IFERROR(VLOOKUP(TRIM(E3257&amp;""),'Référentiel Articles'!$A$2:$F$634,4,FALSE),""))</f>
      </c>
      <c r="G3257" s="76">
        <f>IF($E3257="","",IFERROR(VLOOKUP(TRIM(E3257&amp;""),'Référentiel Articles'!$A$2:$F$634,5,FALSE),""))</f>
      </c>
      <c r="H3257" s="77" t="str">
        <v/>
      </c>
      <c r="I3257" s="76">
        <f>IF($E3257="","",IFERROR(VLOOKUP(TRIM(E3257&amp;""),'Référentiel Articles'!$A$2:$F$634,6,FALSE),""))</f>
      </c>
      <c r="J3257" s="78">
        <f>IF(OR($E3257="",$H3257=""),"",$H3257*$I3257)</f>
      </c>
      <c r="K3257" s="79" t="str">
        <v/>
      </c>
    </row>
    <row r="3258">
      <c r="A3258" s="81" t="str">
        <v/>
      </c>
      <c r="B3258" s="81" t="str">
        <v/>
      </c>
      <c r="C3258" s="83">
        <f>IF($E3258="","",IFERROR(VLOOKUP(TRIM(E3258&amp;""),'Référentiel Articles'!$A$2:$F$634,2,FALSE),""))</f>
      </c>
      <c r="D3258" s="83">
        <f>IF($E3258="","",IFERROR(VLOOKUP(TRIM(E3258&amp;""),'Référentiel Articles'!$A$2:$F$634,3,FALSE),""))</f>
      </c>
      <c r="E3258" s="81" t="str">
        <v/>
      </c>
      <c r="F3258" s="83">
        <f>IF($E3258="","",IFERROR(VLOOKUP(TRIM(E3258&amp;""),'Référentiel Articles'!$A$2:$F$634,4,FALSE),""))</f>
      </c>
      <c r="G3258" s="84">
        <f>IF($E3258="","",IFERROR(VLOOKUP(TRIM(E3258&amp;""),'Référentiel Articles'!$A$2:$F$634,5,FALSE),""))</f>
      </c>
      <c r="H3258" s="85" t="str">
        <v/>
      </c>
      <c r="I3258" s="84">
        <f>IF($E3258="","",IFERROR(VLOOKUP(TRIM(E3258&amp;""),'Référentiel Articles'!$A$2:$F$634,6,FALSE),""))</f>
      </c>
      <c r="J3258" s="90">
        <f>IF(OR($E3258="",$H3258=""),"",$H3258*$I3258)</f>
      </c>
      <c r="K3258" s="87" t="str">
        <v/>
      </c>
    </row>
    <row r="3259">
      <c r="A3259" s="74" t="str">
        <v/>
      </c>
      <c r="B3259" s="74" t="str">
        <v/>
      </c>
      <c r="C3259" s="75">
        <f>IF($E3259="","",IFERROR(VLOOKUP(TRIM(E3259&amp;""),'Référentiel Articles'!$A$2:$F$634,2,FALSE),""))</f>
      </c>
      <c r="D3259" s="75">
        <f>IF($E3259="","",IFERROR(VLOOKUP(TRIM(E3259&amp;""),'Référentiel Articles'!$A$2:$F$634,3,FALSE),""))</f>
      </c>
      <c r="E3259" s="74" t="str">
        <v/>
      </c>
      <c r="F3259" s="75">
        <f>IF($E3259="","",IFERROR(VLOOKUP(TRIM(E3259&amp;""),'Référentiel Articles'!$A$2:$F$634,4,FALSE),""))</f>
      </c>
      <c r="G3259" s="76">
        <f>IF($E3259="","",IFERROR(VLOOKUP(TRIM(E3259&amp;""),'Référentiel Articles'!$A$2:$F$634,5,FALSE),""))</f>
      </c>
      <c r="H3259" s="77" t="str">
        <v/>
      </c>
      <c r="I3259" s="76">
        <f>IF($E3259="","",IFERROR(VLOOKUP(TRIM(E3259&amp;""),'Référentiel Articles'!$A$2:$F$634,6,FALSE),""))</f>
      </c>
      <c r="J3259" s="78">
        <f>IF(OR($E3259="",$H3259=""),"",$H3259*$I3259)</f>
      </c>
      <c r="K3259" s="79" t="str">
        <v/>
      </c>
    </row>
    <row r="3260">
      <c r="A3260" s="81" t="str">
        <v/>
      </c>
      <c r="B3260" s="81" t="str">
        <v/>
      </c>
      <c r="C3260" s="83">
        <f>IF($E3260="","",IFERROR(VLOOKUP(TRIM(E3260&amp;""),'Référentiel Articles'!$A$2:$F$634,2,FALSE),""))</f>
      </c>
      <c r="D3260" s="83">
        <f>IF($E3260="","",IFERROR(VLOOKUP(TRIM(E3260&amp;""),'Référentiel Articles'!$A$2:$F$634,3,FALSE),""))</f>
      </c>
      <c r="E3260" s="81" t="str">
        <v/>
      </c>
      <c r="F3260" s="83">
        <f>IF($E3260="","",IFERROR(VLOOKUP(TRIM(E3260&amp;""),'Référentiel Articles'!$A$2:$F$634,4,FALSE),""))</f>
      </c>
      <c r="G3260" s="84">
        <f>IF($E3260="","",IFERROR(VLOOKUP(TRIM(E3260&amp;""),'Référentiel Articles'!$A$2:$F$634,5,FALSE),""))</f>
      </c>
      <c r="H3260" s="85" t="str">
        <v/>
      </c>
      <c r="I3260" s="84">
        <f>IF($E3260="","",IFERROR(VLOOKUP(TRIM(E3260&amp;""),'Référentiel Articles'!$A$2:$F$634,6,FALSE),""))</f>
      </c>
      <c r="J3260" s="90">
        <f>IF(OR($E3260="",$H3260=""),"",$H3260*$I3260)</f>
      </c>
      <c r="K3260" s="87" t="str">
        <v/>
      </c>
    </row>
    <row r="3261">
      <c r="A3261" s="74" t="str">
        <v/>
      </c>
      <c r="B3261" s="74" t="str">
        <v/>
      </c>
      <c r="C3261" s="75">
        <f>IF($E3261="","",IFERROR(VLOOKUP(TRIM(E3261&amp;""),'Référentiel Articles'!$A$2:$F$634,2,FALSE),""))</f>
      </c>
      <c r="D3261" s="75">
        <f>IF($E3261="","",IFERROR(VLOOKUP(TRIM(E3261&amp;""),'Référentiel Articles'!$A$2:$F$634,3,FALSE),""))</f>
      </c>
      <c r="E3261" s="74" t="str">
        <v/>
      </c>
      <c r="F3261" s="75">
        <f>IF($E3261="","",IFERROR(VLOOKUP(TRIM(E3261&amp;""),'Référentiel Articles'!$A$2:$F$634,4,FALSE),""))</f>
      </c>
      <c r="G3261" s="76">
        <f>IF($E3261="","",IFERROR(VLOOKUP(TRIM(E3261&amp;""),'Référentiel Articles'!$A$2:$F$634,5,FALSE),""))</f>
      </c>
      <c r="H3261" s="77" t="str">
        <v/>
      </c>
      <c r="I3261" s="76">
        <f>IF($E3261="","",IFERROR(VLOOKUP(TRIM(E3261&amp;""),'Référentiel Articles'!$A$2:$F$634,6,FALSE),""))</f>
      </c>
      <c r="J3261" s="78">
        <f>IF(OR($E3261="",$H3261=""),"",$H3261*$I3261)</f>
      </c>
      <c r="K3261" s="79" t="str">
        <v/>
      </c>
    </row>
    <row r="3262">
      <c r="A3262" s="81" t="str">
        <v/>
      </c>
      <c r="B3262" s="81" t="str">
        <v/>
      </c>
      <c r="C3262" s="83">
        <f>IF($E3262="","",IFERROR(VLOOKUP(TRIM(E3262&amp;""),'Référentiel Articles'!$A$2:$F$634,2,FALSE),""))</f>
      </c>
      <c r="D3262" s="83">
        <f>IF($E3262="","",IFERROR(VLOOKUP(TRIM(E3262&amp;""),'Référentiel Articles'!$A$2:$F$634,3,FALSE),""))</f>
      </c>
      <c r="E3262" s="81" t="str">
        <v/>
      </c>
      <c r="F3262" s="83">
        <f>IF($E3262="","",IFERROR(VLOOKUP(TRIM(E3262&amp;""),'Référentiel Articles'!$A$2:$F$634,4,FALSE),""))</f>
      </c>
      <c r="G3262" s="84">
        <f>IF($E3262="","",IFERROR(VLOOKUP(TRIM(E3262&amp;""),'Référentiel Articles'!$A$2:$F$634,5,FALSE),""))</f>
      </c>
      <c r="H3262" s="85" t="str">
        <v/>
      </c>
      <c r="I3262" s="84">
        <f>IF($E3262="","",IFERROR(VLOOKUP(TRIM(E3262&amp;""),'Référentiel Articles'!$A$2:$F$634,6,FALSE),""))</f>
      </c>
      <c r="J3262" s="90">
        <f>IF(OR($E3262="",$H3262=""),"",$H3262*$I3262)</f>
      </c>
      <c r="K3262" s="87" t="str">
        <v/>
      </c>
    </row>
    <row r="3263">
      <c r="A3263" s="74" t="str">
        <v/>
      </c>
      <c r="B3263" s="74" t="str">
        <v/>
      </c>
      <c r="C3263" s="75">
        <f>IF($E3263="","",IFERROR(VLOOKUP(TRIM(E3263&amp;""),'Référentiel Articles'!$A$2:$F$634,2,FALSE),""))</f>
      </c>
      <c r="D3263" s="75">
        <f>IF($E3263="","",IFERROR(VLOOKUP(TRIM(E3263&amp;""),'Référentiel Articles'!$A$2:$F$634,3,FALSE),""))</f>
      </c>
      <c r="E3263" s="74" t="str">
        <v/>
      </c>
      <c r="F3263" s="75">
        <f>IF($E3263="","",IFERROR(VLOOKUP(TRIM(E3263&amp;""),'Référentiel Articles'!$A$2:$F$634,4,FALSE),""))</f>
      </c>
      <c r="G3263" s="76">
        <f>IF($E3263="","",IFERROR(VLOOKUP(TRIM(E3263&amp;""),'Référentiel Articles'!$A$2:$F$634,5,FALSE),""))</f>
      </c>
      <c r="H3263" s="77" t="str">
        <v/>
      </c>
      <c r="I3263" s="76">
        <f>IF($E3263="","",IFERROR(VLOOKUP(TRIM(E3263&amp;""),'Référentiel Articles'!$A$2:$F$634,6,FALSE),""))</f>
      </c>
      <c r="J3263" s="78">
        <f>IF(OR($E3263="",$H3263=""),"",$H3263*$I3263)</f>
      </c>
      <c r="K3263" s="79" t="str">
        <v/>
      </c>
    </row>
    <row r="3264">
      <c r="A3264" s="81" t="str">
        <v/>
      </c>
      <c r="B3264" s="81" t="str">
        <v/>
      </c>
      <c r="C3264" s="83">
        <f>IF($E3264="","",IFERROR(VLOOKUP(TRIM(E3264&amp;""),'Référentiel Articles'!$A$2:$F$634,2,FALSE),""))</f>
      </c>
      <c r="D3264" s="83">
        <f>IF($E3264="","",IFERROR(VLOOKUP(TRIM(E3264&amp;""),'Référentiel Articles'!$A$2:$F$634,3,FALSE),""))</f>
      </c>
      <c r="E3264" s="81" t="str">
        <v/>
      </c>
      <c r="F3264" s="83">
        <f>IF($E3264="","",IFERROR(VLOOKUP(TRIM(E3264&amp;""),'Référentiel Articles'!$A$2:$F$634,4,FALSE),""))</f>
      </c>
      <c r="G3264" s="84">
        <f>IF($E3264="","",IFERROR(VLOOKUP(TRIM(E3264&amp;""),'Référentiel Articles'!$A$2:$F$634,5,FALSE),""))</f>
      </c>
      <c r="H3264" s="85" t="str">
        <v/>
      </c>
      <c r="I3264" s="84">
        <f>IF($E3264="","",IFERROR(VLOOKUP(TRIM(E3264&amp;""),'Référentiel Articles'!$A$2:$F$634,6,FALSE),""))</f>
      </c>
      <c r="J3264" s="90">
        <f>IF(OR($E3264="",$H3264=""),"",$H3264*$I3264)</f>
      </c>
      <c r="K3264" s="87" t="str">
        <v/>
      </c>
    </row>
    <row r="3265">
      <c r="A3265" s="74" t="str">
        <v/>
      </c>
      <c r="B3265" s="74" t="str">
        <v/>
      </c>
      <c r="C3265" s="75">
        <f>IF($E3265="","",IFERROR(VLOOKUP(TRIM(E3265&amp;""),'Référentiel Articles'!$A$2:$F$634,2,FALSE),""))</f>
      </c>
      <c r="D3265" s="75">
        <f>IF($E3265="","",IFERROR(VLOOKUP(TRIM(E3265&amp;""),'Référentiel Articles'!$A$2:$F$634,3,FALSE),""))</f>
      </c>
      <c r="E3265" s="74" t="str">
        <v/>
      </c>
      <c r="F3265" s="75">
        <f>IF($E3265="","",IFERROR(VLOOKUP(TRIM(E3265&amp;""),'Référentiel Articles'!$A$2:$F$634,4,FALSE),""))</f>
      </c>
      <c r="G3265" s="76">
        <f>IF($E3265="","",IFERROR(VLOOKUP(TRIM(E3265&amp;""),'Référentiel Articles'!$A$2:$F$634,5,FALSE),""))</f>
      </c>
      <c r="H3265" s="77" t="str">
        <v/>
      </c>
      <c r="I3265" s="76">
        <f>IF($E3265="","",IFERROR(VLOOKUP(TRIM(E3265&amp;""),'Référentiel Articles'!$A$2:$F$634,6,FALSE),""))</f>
      </c>
      <c r="J3265" s="78">
        <f>IF(OR($E3265="",$H3265=""),"",$H3265*$I3265)</f>
      </c>
      <c r="K3265" s="79" t="str">
        <v/>
      </c>
    </row>
    <row r="3266">
      <c r="A3266" s="81" t="str">
        <v/>
      </c>
      <c r="B3266" s="81" t="str">
        <v/>
      </c>
      <c r="C3266" s="83">
        <f>IF($E3266="","",IFERROR(VLOOKUP(TRIM(E3266&amp;""),'Référentiel Articles'!$A$2:$F$634,2,FALSE),""))</f>
      </c>
      <c r="D3266" s="83">
        <f>IF($E3266="","",IFERROR(VLOOKUP(TRIM(E3266&amp;""),'Référentiel Articles'!$A$2:$F$634,3,FALSE),""))</f>
      </c>
      <c r="E3266" s="81" t="str">
        <v/>
      </c>
      <c r="F3266" s="83">
        <f>IF($E3266="","",IFERROR(VLOOKUP(TRIM(E3266&amp;""),'Référentiel Articles'!$A$2:$F$634,4,FALSE),""))</f>
      </c>
      <c r="G3266" s="84">
        <f>IF($E3266="","",IFERROR(VLOOKUP(TRIM(E3266&amp;""),'Référentiel Articles'!$A$2:$F$634,5,FALSE),""))</f>
      </c>
      <c r="H3266" s="85" t="str">
        <v/>
      </c>
      <c r="I3266" s="84">
        <f>IF($E3266="","",IFERROR(VLOOKUP(TRIM(E3266&amp;""),'Référentiel Articles'!$A$2:$F$634,6,FALSE),""))</f>
      </c>
      <c r="J3266" s="90">
        <f>IF(OR($E3266="",$H3266=""),"",$H3266*$I3266)</f>
      </c>
      <c r="K3266" s="87" t="str">
        <v/>
      </c>
    </row>
    <row r="3267">
      <c r="A3267" s="74" t="str">
        <v/>
      </c>
      <c r="B3267" s="74" t="str">
        <v/>
      </c>
      <c r="C3267" s="75">
        <f>IF($E3267="","",IFERROR(VLOOKUP(TRIM(E3267&amp;""),'Référentiel Articles'!$A$2:$F$634,2,FALSE),""))</f>
      </c>
      <c r="D3267" s="75">
        <f>IF($E3267="","",IFERROR(VLOOKUP(TRIM(E3267&amp;""),'Référentiel Articles'!$A$2:$F$634,3,FALSE),""))</f>
      </c>
      <c r="E3267" s="74" t="str">
        <v/>
      </c>
      <c r="F3267" s="75">
        <f>IF($E3267="","",IFERROR(VLOOKUP(TRIM(E3267&amp;""),'Référentiel Articles'!$A$2:$F$634,4,FALSE),""))</f>
      </c>
      <c r="G3267" s="76">
        <f>IF($E3267="","",IFERROR(VLOOKUP(TRIM(E3267&amp;""),'Référentiel Articles'!$A$2:$F$634,5,FALSE),""))</f>
      </c>
      <c r="H3267" s="77" t="str">
        <v/>
      </c>
      <c r="I3267" s="76">
        <f>IF($E3267="","",IFERROR(VLOOKUP(TRIM(E3267&amp;""),'Référentiel Articles'!$A$2:$F$634,6,FALSE),""))</f>
      </c>
      <c r="J3267" s="78">
        <f>IF(OR($E3267="",$H3267=""),"",$H3267*$I3267)</f>
      </c>
      <c r="K3267" s="79" t="str">
        <v/>
      </c>
    </row>
    <row r="3268">
      <c r="A3268" s="81" t="str">
        <v/>
      </c>
      <c r="B3268" s="81" t="str">
        <v/>
      </c>
      <c r="C3268" s="83">
        <f>IF($E3268="","",IFERROR(VLOOKUP(TRIM(E3268&amp;""),'Référentiel Articles'!$A$2:$F$634,2,FALSE),""))</f>
      </c>
      <c r="D3268" s="83">
        <f>IF($E3268="","",IFERROR(VLOOKUP(TRIM(E3268&amp;""),'Référentiel Articles'!$A$2:$F$634,3,FALSE),""))</f>
      </c>
      <c r="E3268" s="81" t="str">
        <v/>
      </c>
      <c r="F3268" s="83">
        <f>IF($E3268="","",IFERROR(VLOOKUP(TRIM(E3268&amp;""),'Référentiel Articles'!$A$2:$F$634,4,FALSE),""))</f>
      </c>
      <c r="G3268" s="84">
        <f>IF($E3268="","",IFERROR(VLOOKUP(TRIM(E3268&amp;""),'Référentiel Articles'!$A$2:$F$634,5,FALSE),""))</f>
      </c>
      <c r="H3268" s="85" t="str">
        <v/>
      </c>
      <c r="I3268" s="84">
        <f>IF($E3268="","",IFERROR(VLOOKUP(TRIM(E3268&amp;""),'Référentiel Articles'!$A$2:$F$634,6,FALSE),""))</f>
      </c>
      <c r="J3268" s="90">
        <f>IF(OR($E3268="",$H3268=""),"",$H3268*$I3268)</f>
      </c>
      <c r="K3268" s="87" t="str">
        <v/>
      </c>
    </row>
    <row r="3269">
      <c r="A3269" s="74" t="str">
        <v/>
      </c>
      <c r="B3269" s="74" t="str">
        <v/>
      </c>
      <c r="C3269" s="75">
        <f>IF($E3269="","",IFERROR(VLOOKUP(TRIM(E3269&amp;""),'Référentiel Articles'!$A$2:$F$634,2,FALSE),""))</f>
      </c>
      <c r="D3269" s="75">
        <f>IF($E3269="","",IFERROR(VLOOKUP(TRIM(E3269&amp;""),'Référentiel Articles'!$A$2:$F$634,3,FALSE),""))</f>
      </c>
      <c r="E3269" s="74" t="str">
        <v/>
      </c>
      <c r="F3269" s="75">
        <f>IF($E3269="","",IFERROR(VLOOKUP(TRIM(E3269&amp;""),'Référentiel Articles'!$A$2:$F$634,4,FALSE),""))</f>
      </c>
      <c r="G3269" s="76">
        <f>IF($E3269="","",IFERROR(VLOOKUP(TRIM(E3269&amp;""),'Référentiel Articles'!$A$2:$F$634,5,FALSE),""))</f>
      </c>
      <c r="H3269" s="77" t="str">
        <v/>
      </c>
      <c r="I3269" s="76">
        <f>IF($E3269="","",IFERROR(VLOOKUP(TRIM(E3269&amp;""),'Référentiel Articles'!$A$2:$F$634,6,FALSE),""))</f>
      </c>
      <c r="J3269" s="78">
        <f>IF(OR($E3269="",$H3269=""),"",$H3269*$I3269)</f>
      </c>
      <c r="K3269" s="79" t="str">
        <v/>
      </c>
    </row>
    <row r="3270">
      <c r="A3270" s="81" t="str">
        <v/>
      </c>
      <c r="B3270" s="81" t="str">
        <v/>
      </c>
      <c r="C3270" s="83">
        <f>IF($E3270="","",IFERROR(VLOOKUP(TRIM(E3270&amp;""),'Référentiel Articles'!$A$2:$F$634,2,FALSE),""))</f>
      </c>
      <c r="D3270" s="83">
        <f>IF($E3270="","",IFERROR(VLOOKUP(TRIM(E3270&amp;""),'Référentiel Articles'!$A$2:$F$634,3,FALSE),""))</f>
      </c>
      <c r="E3270" s="81" t="str">
        <v/>
      </c>
      <c r="F3270" s="83">
        <f>IF($E3270="","",IFERROR(VLOOKUP(TRIM(E3270&amp;""),'Référentiel Articles'!$A$2:$F$634,4,FALSE),""))</f>
      </c>
      <c r="G3270" s="84">
        <f>IF($E3270="","",IFERROR(VLOOKUP(TRIM(E3270&amp;""),'Référentiel Articles'!$A$2:$F$634,5,FALSE),""))</f>
      </c>
      <c r="H3270" s="85" t="str">
        <v/>
      </c>
      <c r="I3270" s="84">
        <f>IF($E3270="","",IFERROR(VLOOKUP(TRIM(E3270&amp;""),'Référentiel Articles'!$A$2:$F$634,6,FALSE),""))</f>
      </c>
      <c r="J3270" s="90">
        <f>IF(OR($E3270="",$H3270=""),"",$H3270*$I3270)</f>
      </c>
      <c r="K3270" s="87" t="str">
        <v/>
      </c>
    </row>
    <row r="3271">
      <c r="A3271" s="74" t="str">
        <v/>
      </c>
      <c r="B3271" s="74" t="str">
        <v/>
      </c>
      <c r="C3271" s="75">
        <f>IF($E3271="","",IFERROR(VLOOKUP(TRIM(E3271&amp;""),'Référentiel Articles'!$A$2:$F$634,2,FALSE),""))</f>
      </c>
      <c r="D3271" s="75">
        <f>IF($E3271="","",IFERROR(VLOOKUP(TRIM(E3271&amp;""),'Référentiel Articles'!$A$2:$F$634,3,FALSE),""))</f>
      </c>
      <c r="E3271" s="74" t="str">
        <v/>
      </c>
      <c r="F3271" s="75">
        <f>IF($E3271="","",IFERROR(VLOOKUP(TRIM(E3271&amp;""),'Référentiel Articles'!$A$2:$F$634,4,FALSE),""))</f>
      </c>
      <c r="G3271" s="76">
        <f>IF($E3271="","",IFERROR(VLOOKUP(TRIM(E3271&amp;""),'Référentiel Articles'!$A$2:$F$634,5,FALSE),""))</f>
      </c>
      <c r="H3271" s="77" t="str">
        <v/>
      </c>
      <c r="I3271" s="76">
        <f>IF($E3271="","",IFERROR(VLOOKUP(TRIM(E3271&amp;""),'Référentiel Articles'!$A$2:$F$634,6,FALSE),""))</f>
      </c>
      <c r="J3271" s="78">
        <f>IF(OR($E3271="",$H3271=""),"",$H3271*$I3271)</f>
      </c>
      <c r="K3271" s="79" t="str">
        <v/>
      </c>
    </row>
    <row r="3272">
      <c r="A3272" s="81" t="str">
        <v/>
      </c>
      <c r="B3272" s="81" t="str">
        <v/>
      </c>
      <c r="C3272" s="83">
        <f>IF($E3272="","",IFERROR(VLOOKUP(TRIM(E3272&amp;""),'Référentiel Articles'!$A$2:$F$634,2,FALSE),""))</f>
      </c>
      <c r="D3272" s="83">
        <f>IF($E3272="","",IFERROR(VLOOKUP(TRIM(E3272&amp;""),'Référentiel Articles'!$A$2:$F$634,3,FALSE),""))</f>
      </c>
      <c r="E3272" s="81" t="str">
        <v/>
      </c>
      <c r="F3272" s="83">
        <f>IF($E3272="","",IFERROR(VLOOKUP(TRIM(E3272&amp;""),'Référentiel Articles'!$A$2:$F$634,4,FALSE),""))</f>
      </c>
      <c r="G3272" s="84">
        <f>IF($E3272="","",IFERROR(VLOOKUP(TRIM(E3272&amp;""),'Référentiel Articles'!$A$2:$F$634,5,FALSE),""))</f>
      </c>
      <c r="H3272" s="85" t="str">
        <v/>
      </c>
      <c r="I3272" s="84">
        <f>IF($E3272="","",IFERROR(VLOOKUP(TRIM(E3272&amp;""),'Référentiel Articles'!$A$2:$F$634,6,FALSE),""))</f>
      </c>
      <c r="J3272" s="90">
        <f>IF(OR($E3272="",$H3272=""),"",$H3272*$I3272)</f>
      </c>
      <c r="K3272" s="87" t="str">
        <v/>
      </c>
    </row>
    <row r="3273">
      <c r="A3273" s="74" t="str">
        <v/>
      </c>
      <c r="B3273" s="74" t="str">
        <v/>
      </c>
      <c r="C3273" s="75">
        <f>IF($E3273="","",IFERROR(VLOOKUP(TRIM(E3273&amp;""),'Référentiel Articles'!$A$2:$F$634,2,FALSE),""))</f>
      </c>
      <c r="D3273" s="75">
        <f>IF($E3273="","",IFERROR(VLOOKUP(TRIM(E3273&amp;""),'Référentiel Articles'!$A$2:$F$634,3,FALSE),""))</f>
      </c>
      <c r="E3273" s="74" t="str">
        <v/>
      </c>
      <c r="F3273" s="75">
        <f>IF($E3273="","",IFERROR(VLOOKUP(TRIM(E3273&amp;""),'Référentiel Articles'!$A$2:$F$634,4,FALSE),""))</f>
      </c>
      <c r="G3273" s="76">
        <f>IF($E3273="","",IFERROR(VLOOKUP(TRIM(E3273&amp;""),'Référentiel Articles'!$A$2:$F$634,5,FALSE),""))</f>
      </c>
      <c r="H3273" s="77" t="str">
        <v/>
      </c>
      <c r="I3273" s="76">
        <f>IF($E3273="","",IFERROR(VLOOKUP(TRIM(E3273&amp;""),'Référentiel Articles'!$A$2:$F$634,6,FALSE),""))</f>
      </c>
      <c r="J3273" s="78">
        <f>IF(OR($E3273="",$H3273=""),"",$H3273*$I3273)</f>
      </c>
      <c r="K3273" s="79" t="str">
        <v/>
      </c>
    </row>
    <row r="3274">
      <c r="A3274" s="81" t="str">
        <v/>
      </c>
      <c r="B3274" s="81" t="str">
        <v/>
      </c>
      <c r="C3274" s="83">
        <f>IF($E3274="","",IFERROR(VLOOKUP(TRIM(E3274&amp;""),'Référentiel Articles'!$A$2:$F$634,2,FALSE),""))</f>
      </c>
      <c r="D3274" s="83">
        <f>IF($E3274="","",IFERROR(VLOOKUP(TRIM(E3274&amp;""),'Référentiel Articles'!$A$2:$F$634,3,FALSE),""))</f>
      </c>
      <c r="E3274" s="81" t="str">
        <v/>
      </c>
      <c r="F3274" s="83">
        <f>IF($E3274="","",IFERROR(VLOOKUP(TRIM(E3274&amp;""),'Référentiel Articles'!$A$2:$F$634,4,FALSE),""))</f>
      </c>
      <c r="G3274" s="84">
        <f>IF($E3274="","",IFERROR(VLOOKUP(TRIM(E3274&amp;""),'Référentiel Articles'!$A$2:$F$634,5,FALSE),""))</f>
      </c>
      <c r="H3274" s="85" t="str">
        <v/>
      </c>
      <c r="I3274" s="84">
        <f>IF($E3274="","",IFERROR(VLOOKUP(TRIM(E3274&amp;""),'Référentiel Articles'!$A$2:$F$634,6,FALSE),""))</f>
      </c>
      <c r="J3274" s="90">
        <f>IF(OR($E3274="",$H3274=""),"",$H3274*$I3274)</f>
      </c>
      <c r="K3274" s="87" t="str">
        <v/>
      </c>
    </row>
    <row r="3275">
      <c r="A3275" s="74" t="str">
        <v/>
      </c>
      <c r="B3275" s="74" t="str">
        <v/>
      </c>
      <c r="C3275" s="75">
        <f>IF($E3275="","",IFERROR(VLOOKUP(TRIM(E3275&amp;""),'Référentiel Articles'!$A$2:$F$634,2,FALSE),""))</f>
      </c>
      <c r="D3275" s="75">
        <f>IF($E3275="","",IFERROR(VLOOKUP(TRIM(E3275&amp;""),'Référentiel Articles'!$A$2:$F$634,3,FALSE),""))</f>
      </c>
      <c r="E3275" s="74" t="str">
        <v/>
      </c>
      <c r="F3275" s="75">
        <f>IF($E3275="","",IFERROR(VLOOKUP(TRIM(E3275&amp;""),'Référentiel Articles'!$A$2:$F$634,4,FALSE),""))</f>
      </c>
      <c r="G3275" s="76">
        <f>IF($E3275="","",IFERROR(VLOOKUP(TRIM(E3275&amp;""),'Référentiel Articles'!$A$2:$F$634,5,FALSE),""))</f>
      </c>
      <c r="H3275" s="77" t="str">
        <v/>
      </c>
      <c r="I3275" s="76">
        <f>IF($E3275="","",IFERROR(VLOOKUP(TRIM(E3275&amp;""),'Référentiel Articles'!$A$2:$F$634,6,FALSE),""))</f>
      </c>
      <c r="J3275" s="78">
        <f>IF(OR($E3275="",$H3275=""),"",$H3275*$I3275)</f>
      </c>
      <c r="K3275" s="79" t="str">
        <v/>
      </c>
    </row>
    <row r="3276">
      <c r="A3276" s="81" t="str">
        <v/>
      </c>
      <c r="B3276" s="81" t="str">
        <v/>
      </c>
      <c r="C3276" s="83">
        <f>IF($E3276="","",IFERROR(VLOOKUP(TRIM(E3276&amp;""),'Référentiel Articles'!$A$2:$F$634,2,FALSE),""))</f>
      </c>
      <c r="D3276" s="83">
        <f>IF($E3276="","",IFERROR(VLOOKUP(TRIM(E3276&amp;""),'Référentiel Articles'!$A$2:$F$634,3,FALSE),""))</f>
      </c>
      <c r="E3276" s="81" t="str">
        <v/>
      </c>
      <c r="F3276" s="83">
        <f>IF($E3276="","",IFERROR(VLOOKUP(TRIM(E3276&amp;""),'Référentiel Articles'!$A$2:$F$634,4,FALSE),""))</f>
      </c>
      <c r="G3276" s="84">
        <f>IF($E3276="","",IFERROR(VLOOKUP(TRIM(E3276&amp;""),'Référentiel Articles'!$A$2:$F$634,5,FALSE),""))</f>
      </c>
      <c r="H3276" s="85" t="str">
        <v/>
      </c>
      <c r="I3276" s="84">
        <f>IF($E3276="","",IFERROR(VLOOKUP(TRIM(E3276&amp;""),'Référentiel Articles'!$A$2:$F$634,6,FALSE),""))</f>
      </c>
      <c r="J3276" s="90">
        <f>IF(OR($E3276="",$H3276=""),"",$H3276*$I3276)</f>
      </c>
      <c r="K3276" s="87" t="str">
        <v/>
      </c>
    </row>
    <row r="3277">
      <c r="A3277" s="74" t="str">
        <v/>
      </c>
      <c r="B3277" s="74" t="str">
        <v/>
      </c>
      <c r="C3277" s="75">
        <f>IF($E3277="","",IFERROR(VLOOKUP(TRIM(E3277&amp;""),'Référentiel Articles'!$A$2:$F$634,2,FALSE),""))</f>
      </c>
      <c r="D3277" s="75">
        <f>IF($E3277="","",IFERROR(VLOOKUP(TRIM(E3277&amp;""),'Référentiel Articles'!$A$2:$F$634,3,FALSE),""))</f>
      </c>
      <c r="E3277" s="74" t="str">
        <v/>
      </c>
      <c r="F3277" s="75">
        <f>IF($E3277="","",IFERROR(VLOOKUP(TRIM(E3277&amp;""),'Référentiel Articles'!$A$2:$F$634,4,FALSE),""))</f>
      </c>
      <c r="G3277" s="76">
        <f>IF($E3277="","",IFERROR(VLOOKUP(TRIM(E3277&amp;""),'Référentiel Articles'!$A$2:$F$634,5,FALSE),""))</f>
      </c>
      <c r="H3277" s="77" t="str">
        <v/>
      </c>
      <c r="I3277" s="76">
        <f>IF($E3277="","",IFERROR(VLOOKUP(TRIM(E3277&amp;""),'Référentiel Articles'!$A$2:$F$634,6,FALSE),""))</f>
      </c>
      <c r="J3277" s="78">
        <f>IF(OR($E3277="",$H3277=""),"",$H3277*$I3277)</f>
      </c>
      <c r="K3277" s="79" t="str">
        <v/>
      </c>
    </row>
    <row r="3278">
      <c r="A3278" s="81" t="str">
        <v/>
      </c>
      <c r="B3278" s="81" t="str">
        <v/>
      </c>
      <c r="C3278" s="83">
        <f>IF($E3278="","",IFERROR(VLOOKUP(TRIM(E3278&amp;""),'Référentiel Articles'!$A$2:$F$634,2,FALSE),""))</f>
      </c>
      <c r="D3278" s="83">
        <f>IF($E3278="","",IFERROR(VLOOKUP(TRIM(E3278&amp;""),'Référentiel Articles'!$A$2:$F$634,3,FALSE),""))</f>
      </c>
      <c r="E3278" s="81" t="str">
        <v/>
      </c>
      <c r="F3278" s="83">
        <f>IF($E3278="","",IFERROR(VLOOKUP(TRIM(E3278&amp;""),'Référentiel Articles'!$A$2:$F$634,4,FALSE),""))</f>
      </c>
      <c r="G3278" s="84">
        <f>IF($E3278="","",IFERROR(VLOOKUP(TRIM(E3278&amp;""),'Référentiel Articles'!$A$2:$F$634,5,FALSE),""))</f>
      </c>
      <c r="H3278" s="85" t="str">
        <v/>
      </c>
      <c r="I3278" s="84">
        <f>IF($E3278="","",IFERROR(VLOOKUP(TRIM(E3278&amp;""),'Référentiel Articles'!$A$2:$F$634,6,FALSE),""))</f>
      </c>
      <c r="J3278" s="90">
        <f>IF(OR($E3278="",$H3278=""),"",$H3278*$I3278)</f>
      </c>
      <c r="K3278" s="87" t="str">
        <v/>
      </c>
    </row>
    <row r="3279">
      <c r="A3279" s="74" t="str">
        <v/>
      </c>
      <c r="B3279" s="74" t="str">
        <v/>
      </c>
      <c r="C3279" s="75">
        <f>IF($E3279="","",IFERROR(VLOOKUP(TRIM(E3279&amp;""),'Référentiel Articles'!$A$2:$F$634,2,FALSE),""))</f>
      </c>
      <c r="D3279" s="75">
        <f>IF($E3279="","",IFERROR(VLOOKUP(TRIM(E3279&amp;""),'Référentiel Articles'!$A$2:$F$634,3,FALSE),""))</f>
      </c>
      <c r="E3279" s="74" t="str">
        <v/>
      </c>
      <c r="F3279" s="75">
        <f>IF($E3279="","",IFERROR(VLOOKUP(TRIM(E3279&amp;""),'Référentiel Articles'!$A$2:$F$634,4,FALSE),""))</f>
      </c>
      <c r="G3279" s="76">
        <f>IF($E3279="","",IFERROR(VLOOKUP(TRIM(E3279&amp;""),'Référentiel Articles'!$A$2:$F$634,5,FALSE),""))</f>
      </c>
      <c r="H3279" s="77" t="str">
        <v/>
      </c>
      <c r="I3279" s="76">
        <f>IF($E3279="","",IFERROR(VLOOKUP(TRIM(E3279&amp;""),'Référentiel Articles'!$A$2:$F$634,6,FALSE),""))</f>
      </c>
      <c r="J3279" s="78">
        <f>IF(OR($E3279="",$H3279=""),"",$H3279*$I3279)</f>
      </c>
      <c r="K3279" s="79" t="str">
        <v/>
      </c>
    </row>
    <row r="3280">
      <c r="A3280" s="81" t="str">
        <v/>
      </c>
      <c r="B3280" s="81" t="str">
        <v/>
      </c>
      <c r="C3280" s="83">
        <f>IF($E3280="","",IFERROR(VLOOKUP(TRIM(E3280&amp;""),'Référentiel Articles'!$A$2:$F$634,2,FALSE),""))</f>
      </c>
      <c r="D3280" s="83">
        <f>IF($E3280="","",IFERROR(VLOOKUP(TRIM(E3280&amp;""),'Référentiel Articles'!$A$2:$F$634,3,FALSE),""))</f>
      </c>
      <c r="E3280" s="81" t="str">
        <v/>
      </c>
      <c r="F3280" s="83">
        <f>IF($E3280="","",IFERROR(VLOOKUP(TRIM(E3280&amp;""),'Référentiel Articles'!$A$2:$F$634,4,FALSE),""))</f>
      </c>
      <c r="G3280" s="84">
        <f>IF($E3280="","",IFERROR(VLOOKUP(TRIM(E3280&amp;""),'Référentiel Articles'!$A$2:$F$634,5,FALSE),""))</f>
      </c>
      <c r="H3280" s="85" t="str">
        <v/>
      </c>
      <c r="I3280" s="84">
        <f>IF($E3280="","",IFERROR(VLOOKUP(TRIM(E3280&amp;""),'Référentiel Articles'!$A$2:$F$634,6,FALSE),""))</f>
      </c>
      <c r="J3280" s="90">
        <f>IF(OR($E3280="",$H3280=""),"",$H3280*$I3280)</f>
      </c>
      <c r="K3280" s="87" t="str">
        <v/>
      </c>
    </row>
    <row r="3281">
      <c r="A3281" s="74" t="str">
        <v/>
      </c>
      <c r="B3281" s="74" t="str">
        <v/>
      </c>
      <c r="C3281" s="75">
        <f>IF($E3281="","",IFERROR(VLOOKUP(TRIM(E3281&amp;""),'Référentiel Articles'!$A$2:$F$634,2,FALSE),""))</f>
      </c>
      <c r="D3281" s="75">
        <f>IF($E3281="","",IFERROR(VLOOKUP(TRIM(E3281&amp;""),'Référentiel Articles'!$A$2:$F$634,3,FALSE),""))</f>
      </c>
      <c r="E3281" s="74" t="str">
        <v/>
      </c>
      <c r="F3281" s="75">
        <f>IF($E3281="","",IFERROR(VLOOKUP(TRIM(E3281&amp;""),'Référentiel Articles'!$A$2:$F$634,4,FALSE),""))</f>
      </c>
      <c r="G3281" s="76">
        <f>IF($E3281="","",IFERROR(VLOOKUP(TRIM(E3281&amp;""),'Référentiel Articles'!$A$2:$F$634,5,FALSE),""))</f>
      </c>
      <c r="H3281" s="77" t="str">
        <v/>
      </c>
      <c r="I3281" s="76">
        <f>IF($E3281="","",IFERROR(VLOOKUP(TRIM(E3281&amp;""),'Référentiel Articles'!$A$2:$F$634,6,FALSE),""))</f>
      </c>
      <c r="J3281" s="78">
        <f>IF(OR($E3281="",$H3281=""),"",$H3281*$I3281)</f>
      </c>
      <c r="K3281" s="79" t="str">
        <v/>
      </c>
    </row>
    <row r="3282">
      <c r="A3282" s="81" t="str">
        <v/>
      </c>
      <c r="B3282" s="81" t="str">
        <v/>
      </c>
      <c r="C3282" s="83">
        <f>IF($E3282="","",IFERROR(VLOOKUP(TRIM(E3282&amp;""),'Référentiel Articles'!$A$2:$F$634,2,FALSE),""))</f>
      </c>
      <c r="D3282" s="83">
        <f>IF($E3282="","",IFERROR(VLOOKUP(TRIM(E3282&amp;""),'Référentiel Articles'!$A$2:$F$634,3,FALSE),""))</f>
      </c>
      <c r="E3282" s="81" t="str">
        <v/>
      </c>
      <c r="F3282" s="83">
        <f>IF($E3282="","",IFERROR(VLOOKUP(TRIM(E3282&amp;""),'Référentiel Articles'!$A$2:$F$634,4,FALSE),""))</f>
      </c>
      <c r="G3282" s="84">
        <f>IF($E3282="","",IFERROR(VLOOKUP(TRIM(E3282&amp;""),'Référentiel Articles'!$A$2:$F$634,5,FALSE),""))</f>
      </c>
      <c r="H3282" s="85" t="str">
        <v/>
      </c>
      <c r="I3282" s="84">
        <f>IF($E3282="","",IFERROR(VLOOKUP(TRIM(E3282&amp;""),'Référentiel Articles'!$A$2:$F$634,6,FALSE),""))</f>
      </c>
      <c r="J3282" s="90">
        <f>IF(OR($E3282="",$H3282=""),"",$H3282*$I3282)</f>
      </c>
      <c r="K3282" s="87" t="str">
        <v/>
      </c>
    </row>
    <row r="3283">
      <c r="A3283" s="74" t="str">
        <v/>
      </c>
      <c r="B3283" s="74" t="str">
        <v/>
      </c>
      <c r="C3283" s="75">
        <f>IF($E3283="","",IFERROR(VLOOKUP(TRIM(E3283&amp;""),'Référentiel Articles'!$A$2:$F$634,2,FALSE),""))</f>
      </c>
      <c r="D3283" s="75">
        <f>IF($E3283="","",IFERROR(VLOOKUP(TRIM(E3283&amp;""),'Référentiel Articles'!$A$2:$F$634,3,FALSE),""))</f>
      </c>
      <c r="E3283" s="74" t="str">
        <v/>
      </c>
      <c r="F3283" s="75">
        <f>IF($E3283="","",IFERROR(VLOOKUP(TRIM(E3283&amp;""),'Référentiel Articles'!$A$2:$F$634,4,FALSE),""))</f>
      </c>
      <c r="G3283" s="76">
        <f>IF($E3283="","",IFERROR(VLOOKUP(TRIM(E3283&amp;""),'Référentiel Articles'!$A$2:$F$634,5,FALSE),""))</f>
      </c>
      <c r="H3283" s="77" t="str">
        <v/>
      </c>
      <c r="I3283" s="76">
        <f>IF($E3283="","",IFERROR(VLOOKUP(TRIM(E3283&amp;""),'Référentiel Articles'!$A$2:$F$634,6,FALSE),""))</f>
      </c>
      <c r="J3283" s="78">
        <f>IF(OR($E3283="",$H3283=""),"",$H3283*$I3283)</f>
      </c>
      <c r="K3283" s="79" t="str">
        <v/>
      </c>
    </row>
    <row r="3284">
      <c r="A3284" s="81" t="str">
        <v/>
      </c>
      <c r="B3284" s="81" t="str">
        <v/>
      </c>
      <c r="C3284" s="83">
        <f>IF($E3284="","",IFERROR(VLOOKUP(TRIM(E3284&amp;""),'Référentiel Articles'!$A$2:$F$634,2,FALSE),""))</f>
      </c>
      <c r="D3284" s="83">
        <f>IF($E3284="","",IFERROR(VLOOKUP(TRIM(E3284&amp;""),'Référentiel Articles'!$A$2:$F$634,3,FALSE),""))</f>
      </c>
      <c r="E3284" s="81" t="str">
        <v/>
      </c>
      <c r="F3284" s="83">
        <f>IF($E3284="","",IFERROR(VLOOKUP(TRIM(E3284&amp;""),'Référentiel Articles'!$A$2:$F$634,4,FALSE),""))</f>
      </c>
      <c r="G3284" s="84">
        <f>IF($E3284="","",IFERROR(VLOOKUP(TRIM(E3284&amp;""),'Référentiel Articles'!$A$2:$F$634,5,FALSE),""))</f>
      </c>
      <c r="H3284" s="85" t="str">
        <v/>
      </c>
      <c r="I3284" s="84">
        <f>IF($E3284="","",IFERROR(VLOOKUP(TRIM(E3284&amp;""),'Référentiel Articles'!$A$2:$F$634,6,FALSE),""))</f>
      </c>
      <c r="J3284" s="90">
        <f>IF(OR($E3284="",$H3284=""),"",$H3284*$I3284)</f>
      </c>
      <c r="K3284" s="87" t="str">
        <v/>
      </c>
    </row>
    <row r="3285">
      <c r="A3285" s="74" t="str">
        <v/>
      </c>
      <c r="B3285" s="74" t="str">
        <v/>
      </c>
      <c r="C3285" s="75">
        <f>IF($E3285="","",IFERROR(VLOOKUP(TRIM(E3285&amp;""),'Référentiel Articles'!$A$2:$F$634,2,FALSE),""))</f>
      </c>
      <c r="D3285" s="75">
        <f>IF($E3285="","",IFERROR(VLOOKUP(TRIM(E3285&amp;""),'Référentiel Articles'!$A$2:$F$634,3,FALSE),""))</f>
      </c>
      <c r="E3285" s="74" t="str">
        <v/>
      </c>
      <c r="F3285" s="75">
        <f>IF($E3285="","",IFERROR(VLOOKUP(TRIM(E3285&amp;""),'Référentiel Articles'!$A$2:$F$634,4,FALSE),""))</f>
      </c>
      <c r="G3285" s="76">
        <f>IF($E3285="","",IFERROR(VLOOKUP(TRIM(E3285&amp;""),'Référentiel Articles'!$A$2:$F$634,5,FALSE),""))</f>
      </c>
      <c r="H3285" s="77" t="str">
        <v/>
      </c>
      <c r="I3285" s="76">
        <f>IF($E3285="","",IFERROR(VLOOKUP(TRIM(E3285&amp;""),'Référentiel Articles'!$A$2:$F$634,6,FALSE),""))</f>
      </c>
      <c r="J3285" s="78">
        <f>IF(OR($E3285="",$H3285=""),"",$H3285*$I3285)</f>
      </c>
      <c r="K3285" s="79" t="str">
        <v/>
      </c>
    </row>
    <row r="3286">
      <c r="A3286" s="81" t="str">
        <v/>
      </c>
      <c r="B3286" s="81" t="str">
        <v/>
      </c>
      <c r="C3286" s="83">
        <f>IF($E3286="","",IFERROR(VLOOKUP(TRIM(E3286&amp;""),'Référentiel Articles'!$A$2:$F$634,2,FALSE),""))</f>
      </c>
      <c r="D3286" s="83">
        <f>IF($E3286="","",IFERROR(VLOOKUP(TRIM(E3286&amp;""),'Référentiel Articles'!$A$2:$F$634,3,FALSE),""))</f>
      </c>
      <c r="E3286" s="81" t="str">
        <v/>
      </c>
      <c r="F3286" s="83">
        <f>IF($E3286="","",IFERROR(VLOOKUP(TRIM(E3286&amp;""),'Référentiel Articles'!$A$2:$F$634,4,FALSE),""))</f>
      </c>
      <c r="G3286" s="84">
        <f>IF($E3286="","",IFERROR(VLOOKUP(TRIM(E3286&amp;""),'Référentiel Articles'!$A$2:$F$634,5,FALSE),""))</f>
      </c>
      <c r="H3286" s="85" t="str">
        <v/>
      </c>
      <c r="I3286" s="84">
        <f>IF($E3286="","",IFERROR(VLOOKUP(TRIM(E3286&amp;""),'Référentiel Articles'!$A$2:$F$634,6,FALSE),""))</f>
      </c>
      <c r="J3286" s="90">
        <f>IF(OR($E3286="",$H3286=""),"",$H3286*$I3286)</f>
      </c>
      <c r="K3286" s="87" t="str">
        <v/>
      </c>
    </row>
    <row r="3287">
      <c r="A3287" s="74" t="str">
        <v/>
      </c>
      <c r="B3287" s="74" t="str">
        <v/>
      </c>
      <c r="C3287" s="75">
        <f>IF($E3287="","",IFERROR(VLOOKUP(TRIM(E3287&amp;""),'Référentiel Articles'!$A$2:$F$634,2,FALSE),""))</f>
      </c>
      <c r="D3287" s="75">
        <f>IF($E3287="","",IFERROR(VLOOKUP(TRIM(E3287&amp;""),'Référentiel Articles'!$A$2:$F$634,3,FALSE),""))</f>
      </c>
      <c r="E3287" s="74" t="str">
        <v/>
      </c>
      <c r="F3287" s="75">
        <f>IF($E3287="","",IFERROR(VLOOKUP(TRIM(E3287&amp;""),'Référentiel Articles'!$A$2:$F$634,4,FALSE),""))</f>
      </c>
      <c r="G3287" s="76">
        <f>IF($E3287="","",IFERROR(VLOOKUP(TRIM(E3287&amp;""),'Référentiel Articles'!$A$2:$F$634,5,FALSE),""))</f>
      </c>
      <c r="H3287" s="77" t="str">
        <v/>
      </c>
      <c r="I3287" s="76">
        <f>IF($E3287="","",IFERROR(VLOOKUP(TRIM(E3287&amp;""),'Référentiel Articles'!$A$2:$F$634,6,FALSE),""))</f>
      </c>
      <c r="J3287" s="78">
        <f>IF(OR($E3287="",$H3287=""),"",$H3287*$I3287)</f>
      </c>
      <c r="K3287" s="79" t="str">
        <v/>
      </c>
    </row>
    <row r="3288">
      <c r="A3288" s="81" t="str">
        <v/>
      </c>
      <c r="B3288" s="81" t="str">
        <v/>
      </c>
      <c r="C3288" s="83">
        <f>IF($E3288="","",IFERROR(VLOOKUP(TRIM(E3288&amp;""),'Référentiel Articles'!$A$2:$F$634,2,FALSE),""))</f>
      </c>
      <c r="D3288" s="83">
        <f>IF($E3288="","",IFERROR(VLOOKUP(TRIM(E3288&amp;""),'Référentiel Articles'!$A$2:$F$634,3,FALSE),""))</f>
      </c>
      <c r="E3288" s="81" t="str">
        <v/>
      </c>
      <c r="F3288" s="83">
        <f>IF($E3288="","",IFERROR(VLOOKUP(TRIM(E3288&amp;""),'Référentiel Articles'!$A$2:$F$634,4,FALSE),""))</f>
      </c>
      <c r="G3288" s="84">
        <f>IF($E3288="","",IFERROR(VLOOKUP(TRIM(E3288&amp;""),'Référentiel Articles'!$A$2:$F$634,5,FALSE),""))</f>
      </c>
      <c r="H3288" s="85" t="str">
        <v/>
      </c>
      <c r="I3288" s="84">
        <f>IF($E3288="","",IFERROR(VLOOKUP(TRIM(E3288&amp;""),'Référentiel Articles'!$A$2:$F$634,6,FALSE),""))</f>
      </c>
      <c r="J3288" s="90">
        <f>IF(OR($E3288="",$H3288=""),"",$H3288*$I3288)</f>
      </c>
      <c r="K3288" s="87" t="str">
        <v/>
      </c>
    </row>
    <row r="3289">
      <c r="A3289" s="74" t="str">
        <v/>
      </c>
      <c r="B3289" s="74" t="str">
        <v/>
      </c>
      <c r="C3289" s="75">
        <f>IF($E3289="","",IFERROR(VLOOKUP(TRIM(E3289&amp;""),'Référentiel Articles'!$A$2:$F$634,2,FALSE),""))</f>
      </c>
      <c r="D3289" s="75">
        <f>IF($E3289="","",IFERROR(VLOOKUP(TRIM(E3289&amp;""),'Référentiel Articles'!$A$2:$F$634,3,FALSE),""))</f>
      </c>
      <c r="E3289" s="74" t="str">
        <v/>
      </c>
      <c r="F3289" s="75">
        <f>IF($E3289="","",IFERROR(VLOOKUP(TRIM(E3289&amp;""),'Référentiel Articles'!$A$2:$F$634,4,FALSE),""))</f>
      </c>
      <c r="G3289" s="76">
        <f>IF($E3289="","",IFERROR(VLOOKUP(TRIM(E3289&amp;""),'Référentiel Articles'!$A$2:$F$634,5,FALSE),""))</f>
      </c>
      <c r="H3289" s="77" t="str">
        <v/>
      </c>
      <c r="I3289" s="76">
        <f>IF($E3289="","",IFERROR(VLOOKUP(TRIM(E3289&amp;""),'Référentiel Articles'!$A$2:$F$634,6,FALSE),""))</f>
      </c>
      <c r="J3289" s="78">
        <f>IF(OR($E3289="",$H3289=""),"",$H3289*$I3289)</f>
      </c>
      <c r="K3289" s="79" t="str">
        <v/>
      </c>
    </row>
    <row r="3290">
      <c r="A3290" s="81" t="str">
        <v/>
      </c>
      <c r="B3290" s="81" t="str">
        <v/>
      </c>
      <c r="C3290" s="83">
        <f>IF($E3290="","",IFERROR(VLOOKUP(TRIM(E3290&amp;""),'Référentiel Articles'!$A$2:$F$634,2,FALSE),""))</f>
      </c>
      <c r="D3290" s="83">
        <f>IF($E3290="","",IFERROR(VLOOKUP(TRIM(E3290&amp;""),'Référentiel Articles'!$A$2:$F$634,3,FALSE),""))</f>
      </c>
      <c r="E3290" s="81" t="str">
        <v/>
      </c>
      <c r="F3290" s="83">
        <f>IF($E3290="","",IFERROR(VLOOKUP(TRIM(E3290&amp;""),'Référentiel Articles'!$A$2:$F$634,4,FALSE),""))</f>
      </c>
      <c r="G3290" s="84">
        <f>IF($E3290="","",IFERROR(VLOOKUP(TRIM(E3290&amp;""),'Référentiel Articles'!$A$2:$F$634,5,FALSE),""))</f>
      </c>
      <c r="H3290" s="85" t="str">
        <v/>
      </c>
      <c r="I3290" s="84">
        <f>IF($E3290="","",IFERROR(VLOOKUP(TRIM(E3290&amp;""),'Référentiel Articles'!$A$2:$F$634,6,FALSE),""))</f>
      </c>
      <c r="J3290" s="90">
        <f>IF(OR($E3290="",$H3290=""),"",$H3290*$I3290)</f>
      </c>
      <c r="K3290" s="87" t="str">
        <v/>
      </c>
    </row>
    <row r="3291">
      <c r="A3291" s="74" t="str">
        <v/>
      </c>
      <c r="B3291" s="74" t="str">
        <v/>
      </c>
      <c r="C3291" s="75">
        <f>IF($E3291="","",IFERROR(VLOOKUP(TRIM(E3291&amp;""),'Référentiel Articles'!$A$2:$F$634,2,FALSE),""))</f>
      </c>
      <c r="D3291" s="75">
        <f>IF($E3291="","",IFERROR(VLOOKUP(TRIM(E3291&amp;""),'Référentiel Articles'!$A$2:$F$634,3,FALSE),""))</f>
      </c>
      <c r="E3291" s="74" t="str">
        <v/>
      </c>
      <c r="F3291" s="75">
        <f>IF($E3291="","",IFERROR(VLOOKUP(TRIM(E3291&amp;""),'Référentiel Articles'!$A$2:$F$634,4,FALSE),""))</f>
      </c>
      <c r="G3291" s="76">
        <f>IF($E3291="","",IFERROR(VLOOKUP(TRIM(E3291&amp;""),'Référentiel Articles'!$A$2:$F$634,5,FALSE),""))</f>
      </c>
      <c r="H3291" s="77" t="str">
        <v/>
      </c>
      <c r="I3291" s="76">
        <f>IF($E3291="","",IFERROR(VLOOKUP(TRIM(E3291&amp;""),'Référentiel Articles'!$A$2:$F$634,6,FALSE),""))</f>
      </c>
      <c r="J3291" s="78">
        <f>IF(OR($E3291="",$H3291=""),"",$H3291*$I3291)</f>
      </c>
      <c r="K3291" s="79" t="str">
        <v/>
      </c>
    </row>
    <row r="3292">
      <c r="A3292" s="81" t="str">
        <v/>
      </c>
      <c r="B3292" s="81" t="str">
        <v/>
      </c>
      <c r="C3292" s="83">
        <f>IF($E3292="","",IFERROR(VLOOKUP(TRIM(E3292&amp;""),'Référentiel Articles'!$A$2:$F$634,2,FALSE),""))</f>
      </c>
      <c r="D3292" s="83">
        <f>IF($E3292="","",IFERROR(VLOOKUP(TRIM(E3292&amp;""),'Référentiel Articles'!$A$2:$F$634,3,FALSE),""))</f>
      </c>
      <c r="E3292" s="81" t="str">
        <v/>
      </c>
      <c r="F3292" s="83">
        <f>IF($E3292="","",IFERROR(VLOOKUP(TRIM(E3292&amp;""),'Référentiel Articles'!$A$2:$F$634,4,FALSE),""))</f>
      </c>
      <c r="G3292" s="84">
        <f>IF($E3292="","",IFERROR(VLOOKUP(TRIM(E3292&amp;""),'Référentiel Articles'!$A$2:$F$634,5,FALSE),""))</f>
      </c>
      <c r="H3292" s="85" t="str">
        <v/>
      </c>
      <c r="I3292" s="84">
        <f>IF($E3292="","",IFERROR(VLOOKUP(TRIM(E3292&amp;""),'Référentiel Articles'!$A$2:$F$634,6,FALSE),""))</f>
      </c>
      <c r="J3292" s="90">
        <f>IF(OR($E3292="",$H3292=""),"",$H3292*$I3292)</f>
      </c>
      <c r="K3292" s="87" t="str">
        <v/>
      </c>
    </row>
    <row r="3293">
      <c r="A3293" s="74" t="str">
        <v/>
      </c>
      <c r="B3293" s="74" t="str">
        <v/>
      </c>
      <c r="C3293" s="75">
        <f>IF($E3293="","",IFERROR(VLOOKUP(TRIM(E3293&amp;""),'Référentiel Articles'!$A$2:$F$634,2,FALSE),""))</f>
      </c>
      <c r="D3293" s="75">
        <f>IF($E3293="","",IFERROR(VLOOKUP(TRIM(E3293&amp;""),'Référentiel Articles'!$A$2:$F$634,3,FALSE),""))</f>
      </c>
      <c r="E3293" s="74" t="str">
        <v/>
      </c>
      <c r="F3293" s="75">
        <f>IF($E3293="","",IFERROR(VLOOKUP(TRIM(E3293&amp;""),'Référentiel Articles'!$A$2:$F$634,4,FALSE),""))</f>
      </c>
      <c r="G3293" s="76">
        <f>IF($E3293="","",IFERROR(VLOOKUP(TRIM(E3293&amp;""),'Référentiel Articles'!$A$2:$F$634,5,FALSE),""))</f>
      </c>
      <c r="H3293" s="77" t="str">
        <v/>
      </c>
      <c r="I3293" s="76">
        <f>IF($E3293="","",IFERROR(VLOOKUP(TRIM(E3293&amp;""),'Référentiel Articles'!$A$2:$F$634,6,FALSE),""))</f>
      </c>
      <c r="J3293" s="78">
        <f>IF(OR($E3293="",$H3293=""),"",$H3293*$I3293)</f>
      </c>
      <c r="K3293" s="79" t="str">
        <v/>
      </c>
    </row>
    <row r="3294">
      <c r="A3294" s="81" t="str">
        <v/>
      </c>
      <c r="B3294" s="81" t="str">
        <v/>
      </c>
      <c r="C3294" s="83">
        <f>IF($E3294="","",IFERROR(VLOOKUP(TRIM(E3294&amp;""),'Référentiel Articles'!$A$2:$F$634,2,FALSE),""))</f>
      </c>
      <c r="D3294" s="83">
        <f>IF($E3294="","",IFERROR(VLOOKUP(TRIM(E3294&amp;""),'Référentiel Articles'!$A$2:$F$634,3,FALSE),""))</f>
      </c>
      <c r="E3294" s="81" t="str">
        <v/>
      </c>
      <c r="F3294" s="83">
        <f>IF($E3294="","",IFERROR(VLOOKUP(TRIM(E3294&amp;""),'Référentiel Articles'!$A$2:$F$634,4,FALSE),""))</f>
      </c>
      <c r="G3294" s="84">
        <f>IF($E3294="","",IFERROR(VLOOKUP(TRIM(E3294&amp;""),'Référentiel Articles'!$A$2:$F$634,5,FALSE),""))</f>
      </c>
      <c r="H3294" s="85" t="str">
        <v/>
      </c>
      <c r="I3294" s="84">
        <f>IF($E3294="","",IFERROR(VLOOKUP(TRIM(E3294&amp;""),'Référentiel Articles'!$A$2:$F$634,6,FALSE),""))</f>
      </c>
      <c r="J3294" s="90">
        <f>IF(OR($E3294="",$H3294=""),"",$H3294*$I3294)</f>
      </c>
      <c r="K3294" s="87" t="str">
        <v/>
      </c>
    </row>
    <row r="3295">
      <c r="A3295" s="74" t="str">
        <v/>
      </c>
      <c r="B3295" s="74" t="str">
        <v/>
      </c>
      <c r="C3295" s="75">
        <f>IF($E3295="","",IFERROR(VLOOKUP(TRIM(E3295&amp;""),'Référentiel Articles'!$A$2:$F$634,2,FALSE),""))</f>
      </c>
      <c r="D3295" s="75">
        <f>IF($E3295="","",IFERROR(VLOOKUP(TRIM(E3295&amp;""),'Référentiel Articles'!$A$2:$F$634,3,FALSE),""))</f>
      </c>
      <c r="E3295" s="74" t="str">
        <v/>
      </c>
      <c r="F3295" s="75">
        <f>IF($E3295="","",IFERROR(VLOOKUP(TRIM(E3295&amp;""),'Référentiel Articles'!$A$2:$F$634,4,FALSE),""))</f>
      </c>
      <c r="G3295" s="76">
        <f>IF($E3295="","",IFERROR(VLOOKUP(TRIM(E3295&amp;""),'Référentiel Articles'!$A$2:$F$634,5,FALSE),""))</f>
      </c>
      <c r="H3295" s="77" t="str">
        <v/>
      </c>
      <c r="I3295" s="76">
        <f>IF($E3295="","",IFERROR(VLOOKUP(TRIM(E3295&amp;""),'Référentiel Articles'!$A$2:$F$634,6,FALSE),""))</f>
      </c>
      <c r="J3295" s="78">
        <f>IF(OR($E3295="",$H3295=""),"",$H3295*$I3295)</f>
      </c>
      <c r="K3295" s="79" t="str">
        <v/>
      </c>
    </row>
    <row r="3296">
      <c r="A3296" s="81" t="str">
        <v/>
      </c>
      <c r="B3296" s="81" t="str">
        <v/>
      </c>
      <c r="C3296" s="83">
        <f>IF($E3296="","",IFERROR(VLOOKUP(TRIM(E3296&amp;""),'Référentiel Articles'!$A$2:$F$634,2,FALSE),""))</f>
      </c>
      <c r="D3296" s="83">
        <f>IF($E3296="","",IFERROR(VLOOKUP(TRIM(E3296&amp;""),'Référentiel Articles'!$A$2:$F$634,3,FALSE),""))</f>
      </c>
      <c r="E3296" s="81" t="str">
        <v/>
      </c>
      <c r="F3296" s="83">
        <f>IF($E3296="","",IFERROR(VLOOKUP(TRIM(E3296&amp;""),'Référentiel Articles'!$A$2:$F$634,4,FALSE),""))</f>
      </c>
      <c r="G3296" s="84">
        <f>IF($E3296="","",IFERROR(VLOOKUP(TRIM(E3296&amp;""),'Référentiel Articles'!$A$2:$F$634,5,FALSE),""))</f>
      </c>
      <c r="H3296" s="85" t="str">
        <v/>
      </c>
      <c r="I3296" s="84">
        <f>IF($E3296="","",IFERROR(VLOOKUP(TRIM(E3296&amp;""),'Référentiel Articles'!$A$2:$F$634,6,FALSE),""))</f>
      </c>
      <c r="J3296" s="90">
        <f>IF(OR($E3296="",$H3296=""),"",$H3296*$I3296)</f>
      </c>
      <c r="K3296" s="87" t="str">
        <v/>
      </c>
    </row>
    <row r="3297">
      <c r="A3297" s="74" t="str">
        <v/>
      </c>
      <c r="B3297" s="74" t="str">
        <v/>
      </c>
      <c r="C3297" s="75">
        <f>IF($E3297="","",IFERROR(VLOOKUP(TRIM(E3297&amp;""),'Référentiel Articles'!$A$2:$F$634,2,FALSE),""))</f>
      </c>
      <c r="D3297" s="75">
        <f>IF($E3297="","",IFERROR(VLOOKUP(TRIM(E3297&amp;""),'Référentiel Articles'!$A$2:$F$634,3,FALSE),""))</f>
      </c>
      <c r="E3297" s="74" t="str">
        <v/>
      </c>
      <c r="F3297" s="75">
        <f>IF($E3297="","",IFERROR(VLOOKUP(TRIM(E3297&amp;""),'Référentiel Articles'!$A$2:$F$634,4,FALSE),""))</f>
      </c>
      <c r="G3297" s="76">
        <f>IF($E3297="","",IFERROR(VLOOKUP(TRIM(E3297&amp;""),'Référentiel Articles'!$A$2:$F$634,5,FALSE),""))</f>
      </c>
      <c r="H3297" s="77" t="str">
        <v/>
      </c>
      <c r="I3297" s="76">
        <f>IF($E3297="","",IFERROR(VLOOKUP(TRIM(E3297&amp;""),'Référentiel Articles'!$A$2:$F$634,6,FALSE),""))</f>
      </c>
      <c r="J3297" s="78">
        <f>IF(OR($E3297="",$H3297=""),"",$H3297*$I3297)</f>
      </c>
      <c r="K3297" s="79" t="str">
        <v/>
      </c>
    </row>
    <row r="3298">
      <c r="A3298" s="81" t="str">
        <v/>
      </c>
      <c r="B3298" s="81" t="str">
        <v/>
      </c>
      <c r="C3298" s="83">
        <f>IF($E3298="","",IFERROR(VLOOKUP(TRIM(E3298&amp;""),'Référentiel Articles'!$A$2:$F$634,2,FALSE),""))</f>
      </c>
      <c r="D3298" s="83">
        <f>IF($E3298="","",IFERROR(VLOOKUP(TRIM(E3298&amp;""),'Référentiel Articles'!$A$2:$F$634,3,FALSE),""))</f>
      </c>
      <c r="E3298" s="81" t="str">
        <v/>
      </c>
      <c r="F3298" s="83">
        <f>IF($E3298="","",IFERROR(VLOOKUP(TRIM(E3298&amp;""),'Référentiel Articles'!$A$2:$F$634,4,FALSE),""))</f>
      </c>
      <c r="G3298" s="84">
        <f>IF($E3298="","",IFERROR(VLOOKUP(TRIM(E3298&amp;""),'Référentiel Articles'!$A$2:$F$634,5,FALSE),""))</f>
      </c>
      <c r="H3298" s="85" t="str">
        <v/>
      </c>
      <c r="I3298" s="84">
        <f>IF($E3298="","",IFERROR(VLOOKUP(TRIM(E3298&amp;""),'Référentiel Articles'!$A$2:$F$634,6,FALSE),""))</f>
      </c>
      <c r="J3298" s="90">
        <f>IF(OR($E3298="",$H3298=""),"",$H3298*$I3298)</f>
      </c>
      <c r="K3298" s="87" t="str">
        <v/>
      </c>
    </row>
    <row r="3299">
      <c r="A3299" s="74" t="str">
        <v/>
      </c>
      <c r="B3299" s="74" t="str">
        <v/>
      </c>
      <c r="C3299" s="75">
        <f>IF($E3299="","",IFERROR(VLOOKUP(TRIM(E3299&amp;""),'Référentiel Articles'!$A$2:$F$634,2,FALSE),""))</f>
      </c>
      <c r="D3299" s="75">
        <f>IF($E3299="","",IFERROR(VLOOKUP(TRIM(E3299&amp;""),'Référentiel Articles'!$A$2:$F$634,3,FALSE),""))</f>
      </c>
      <c r="E3299" s="74" t="str">
        <v/>
      </c>
      <c r="F3299" s="75">
        <f>IF($E3299="","",IFERROR(VLOOKUP(TRIM(E3299&amp;""),'Référentiel Articles'!$A$2:$F$634,4,FALSE),""))</f>
      </c>
      <c r="G3299" s="76">
        <f>IF($E3299="","",IFERROR(VLOOKUP(TRIM(E3299&amp;""),'Référentiel Articles'!$A$2:$F$634,5,FALSE),""))</f>
      </c>
      <c r="H3299" s="77" t="str">
        <v/>
      </c>
      <c r="I3299" s="76">
        <f>IF($E3299="","",IFERROR(VLOOKUP(TRIM(E3299&amp;""),'Référentiel Articles'!$A$2:$F$634,6,FALSE),""))</f>
      </c>
      <c r="J3299" s="78">
        <f>IF(OR($E3299="",$H3299=""),"",$H3299*$I3299)</f>
      </c>
      <c r="K3299" s="79" t="str">
        <v/>
      </c>
    </row>
    <row r="3300">
      <c r="A3300" s="81" t="str">
        <v/>
      </c>
      <c r="B3300" s="81" t="str">
        <v/>
      </c>
      <c r="C3300" s="83">
        <f>IF($E3300="","",IFERROR(VLOOKUP(TRIM(E3300&amp;""),'Référentiel Articles'!$A$2:$F$634,2,FALSE),""))</f>
      </c>
      <c r="D3300" s="83">
        <f>IF($E3300="","",IFERROR(VLOOKUP(TRIM(E3300&amp;""),'Référentiel Articles'!$A$2:$F$634,3,FALSE),""))</f>
      </c>
      <c r="E3300" s="81" t="str">
        <v/>
      </c>
      <c r="F3300" s="83">
        <f>IF($E3300="","",IFERROR(VLOOKUP(TRIM(E3300&amp;""),'Référentiel Articles'!$A$2:$F$634,4,FALSE),""))</f>
      </c>
      <c r="G3300" s="84">
        <f>IF($E3300="","",IFERROR(VLOOKUP(TRIM(E3300&amp;""),'Référentiel Articles'!$A$2:$F$634,5,FALSE),""))</f>
      </c>
      <c r="H3300" s="85" t="str">
        <v/>
      </c>
      <c r="I3300" s="84">
        <f>IF($E3300="","",IFERROR(VLOOKUP(TRIM(E3300&amp;""),'Référentiel Articles'!$A$2:$F$634,6,FALSE),""))</f>
      </c>
      <c r="J3300" s="90">
        <f>IF(OR($E3300="",$H3300=""),"",$H3300*$I3300)</f>
      </c>
      <c r="K3300" s="87" t="str">
        <v/>
      </c>
    </row>
    <row r="3301">
      <c r="A3301" s="74" t="str">
        <v/>
      </c>
      <c r="B3301" s="74" t="str">
        <v/>
      </c>
      <c r="C3301" s="75">
        <f>IF($E3301="","",IFERROR(VLOOKUP(TRIM(E3301&amp;""),'Référentiel Articles'!$A$2:$F$634,2,FALSE),""))</f>
      </c>
      <c r="D3301" s="75">
        <f>IF($E3301="","",IFERROR(VLOOKUP(TRIM(E3301&amp;""),'Référentiel Articles'!$A$2:$F$634,3,FALSE),""))</f>
      </c>
      <c r="E3301" s="74" t="str">
        <v/>
      </c>
      <c r="F3301" s="75">
        <f>IF($E3301="","",IFERROR(VLOOKUP(TRIM(E3301&amp;""),'Référentiel Articles'!$A$2:$F$634,4,FALSE),""))</f>
      </c>
      <c r="G3301" s="76">
        <f>IF($E3301="","",IFERROR(VLOOKUP(TRIM(E3301&amp;""),'Référentiel Articles'!$A$2:$F$634,5,FALSE),""))</f>
      </c>
      <c r="H3301" s="77" t="str">
        <v/>
      </c>
      <c r="I3301" s="76">
        <f>IF($E3301="","",IFERROR(VLOOKUP(TRIM(E3301&amp;""),'Référentiel Articles'!$A$2:$F$634,6,FALSE),""))</f>
      </c>
      <c r="J3301" s="78">
        <f>IF(OR($E3301="",$H3301=""),"",$H3301*$I3301)</f>
      </c>
      <c r="K3301" s="79" t="str">
        <v/>
      </c>
    </row>
    <row r="3302">
      <c r="A3302" s="81" t="str">
        <v/>
      </c>
      <c r="B3302" s="81" t="str">
        <v/>
      </c>
      <c r="C3302" s="83">
        <f>IF($E3302="","",IFERROR(VLOOKUP(TRIM(E3302&amp;""),'Référentiel Articles'!$A$2:$F$634,2,FALSE),""))</f>
      </c>
      <c r="D3302" s="83">
        <f>IF($E3302="","",IFERROR(VLOOKUP(TRIM(E3302&amp;""),'Référentiel Articles'!$A$2:$F$634,3,FALSE),""))</f>
      </c>
      <c r="E3302" s="81" t="str">
        <v/>
      </c>
      <c r="F3302" s="83">
        <f>IF($E3302="","",IFERROR(VLOOKUP(TRIM(E3302&amp;""),'Référentiel Articles'!$A$2:$F$634,4,FALSE),""))</f>
      </c>
      <c r="G3302" s="84">
        <f>IF($E3302="","",IFERROR(VLOOKUP(TRIM(E3302&amp;""),'Référentiel Articles'!$A$2:$F$634,5,FALSE),""))</f>
      </c>
      <c r="H3302" s="85" t="str">
        <v/>
      </c>
      <c r="I3302" s="84">
        <f>IF($E3302="","",IFERROR(VLOOKUP(TRIM(E3302&amp;""),'Référentiel Articles'!$A$2:$F$634,6,FALSE),""))</f>
      </c>
      <c r="J3302" s="90">
        <f>IF(OR($E3302="",$H3302=""),"",$H3302*$I3302)</f>
      </c>
      <c r="K3302" s="87" t="str">
        <v/>
      </c>
    </row>
    <row r="3303">
      <c r="A3303" s="74" t="str">
        <v/>
      </c>
      <c r="B3303" s="74" t="str">
        <v/>
      </c>
      <c r="C3303" s="75">
        <f>IF($E3303="","",IFERROR(VLOOKUP(TRIM(E3303&amp;""),'Référentiel Articles'!$A$2:$F$634,2,FALSE),""))</f>
      </c>
      <c r="D3303" s="75">
        <f>IF($E3303="","",IFERROR(VLOOKUP(TRIM(E3303&amp;""),'Référentiel Articles'!$A$2:$F$634,3,FALSE),""))</f>
      </c>
      <c r="E3303" s="74" t="str">
        <v/>
      </c>
      <c r="F3303" s="75">
        <f>IF($E3303="","",IFERROR(VLOOKUP(TRIM(E3303&amp;""),'Référentiel Articles'!$A$2:$F$634,4,FALSE),""))</f>
      </c>
      <c r="G3303" s="76">
        <f>IF($E3303="","",IFERROR(VLOOKUP(TRIM(E3303&amp;""),'Référentiel Articles'!$A$2:$F$634,5,FALSE),""))</f>
      </c>
      <c r="H3303" s="77" t="str">
        <v/>
      </c>
      <c r="I3303" s="76">
        <f>IF($E3303="","",IFERROR(VLOOKUP(TRIM(E3303&amp;""),'Référentiel Articles'!$A$2:$F$634,6,FALSE),""))</f>
      </c>
      <c r="J3303" s="78">
        <f>IF(OR($E3303="",$H3303=""),"",$H3303*$I3303)</f>
      </c>
      <c r="K3303" s="79" t="str">
        <v/>
      </c>
    </row>
    <row r="3304">
      <c r="A3304" s="81" t="str">
        <v/>
      </c>
      <c r="B3304" s="81" t="str">
        <v/>
      </c>
      <c r="C3304" s="83">
        <f>IF($E3304="","",IFERROR(VLOOKUP(TRIM(E3304&amp;""),'Référentiel Articles'!$A$2:$F$634,2,FALSE),""))</f>
      </c>
      <c r="D3304" s="83">
        <f>IF($E3304="","",IFERROR(VLOOKUP(TRIM(E3304&amp;""),'Référentiel Articles'!$A$2:$F$634,3,FALSE),""))</f>
      </c>
      <c r="E3304" s="81" t="str">
        <v/>
      </c>
      <c r="F3304" s="83">
        <f>IF($E3304="","",IFERROR(VLOOKUP(TRIM(E3304&amp;""),'Référentiel Articles'!$A$2:$F$634,4,FALSE),""))</f>
      </c>
      <c r="G3304" s="84">
        <f>IF($E3304="","",IFERROR(VLOOKUP(TRIM(E3304&amp;""),'Référentiel Articles'!$A$2:$F$634,5,FALSE),""))</f>
      </c>
      <c r="H3304" s="85" t="str">
        <v/>
      </c>
      <c r="I3304" s="84">
        <f>IF($E3304="","",IFERROR(VLOOKUP(TRIM(E3304&amp;""),'Référentiel Articles'!$A$2:$F$634,6,FALSE),""))</f>
      </c>
      <c r="J3304" s="90">
        <f>IF(OR($E3304="",$H3304=""),"",$H3304*$I3304)</f>
      </c>
      <c r="K3304" s="87" t="str">
        <v/>
      </c>
    </row>
    <row r="3305">
      <c r="A3305" s="74" t="str">
        <v/>
      </c>
      <c r="B3305" s="74" t="str">
        <v/>
      </c>
      <c r="C3305" s="75">
        <f>IF($E3305="","",IFERROR(VLOOKUP(TRIM(E3305&amp;""),'Référentiel Articles'!$A$2:$F$634,2,FALSE),""))</f>
      </c>
      <c r="D3305" s="75">
        <f>IF($E3305="","",IFERROR(VLOOKUP(TRIM(E3305&amp;""),'Référentiel Articles'!$A$2:$F$634,3,FALSE),""))</f>
      </c>
      <c r="E3305" s="74" t="str">
        <v/>
      </c>
      <c r="F3305" s="75">
        <f>IF($E3305="","",IFERROR(VLOOKUP(TRIM(E3305&amp;""),'Référentiel Articles'!$A$2:$F$634,4,FALSE),""))</f>
      </c>
      <c r="G3305" s="76">
        <f>IF($E3305="","",IFERROR(VLOOKUP(TRIM(E3305&amp;""),'Référentiel Articles'!$A$2:$F$634,5,FALSE),""))</f>
      </c>
      <c r="H3305" s="77" t="str">
        <v/>
      </c>
      <c r="I3305" s="76">
        <f>IF($E3305="","",IFERROR(VLOOKUP(TRIM(E3305&amp;""),'Référentiel Articles'!$A$2:$F$634,6,FALSE),""))</f>
      </c>
      <c r="J3305" s="78">
        <f>IF(OR($E3305="",$H3305=""),"",$H3305*$I3305)</f>
      </c>
      <c r="K3305" s="79" t="str">
        <v/>
      </c>
    </row>
    <row r="3306">
      <c r="A3306" s="81" t="str">
        <v/>
      </c>
      <c r="B3306" s="81" t="str">
        <v/>
      </c>
      <c r="C3306" s="83">
        <f>IF($E3306="","",IFERROR(VLOOKUP(TRIM(E3306&amp;""),'Référentiel Articles'!$A$2:$F$634,2,FALSE),""))</f>
      </c>
      <c r="D3306" s="83">
        <f>IF($E3306="","",IFERROR(VLOOKUP(TRIM(E3306&amp;""),'Référentiel Articles'!$A$2:$F$634,3,FALSE),""))</f>
      </c>
      <c r="E3306" s="81" t="str">
        <v/>
      </c>
      <c r="F3306" s="83">
        <f>IF($E3306="","",IFERROR(VLOOKUP(TRIM(E3306&amp;""),'Référentiel Articles'!$A$2:$F$634,4,FALSE),""))</f>
      </c>
      <c r="G3306" s="84">
        <f>IF($E3306="","",IFERROR(VLOOKUP(TRIM(E3306&amp;""),'Référentiel Articles'!$A$2:$F$634,5,FALSE),""))</f>
      </c>
      <c r="H3306" s="85" t="str">
        <v/>
      </c>
      <c r="I3306" s="84">
        <f>IF($E3306="","",IFERROR(VLOOKUP(TRIM(E3306&amp;""),'Référentiel Articles'!$A$2:$F$634,6,FALSE),""))</f>
      </c>
      <c r="J3306" s="90">
        <f>IF(OR($E3306="",$H3306=""),"",$H3306*$I3306)</f>
      </c>
      <c r="K3306" s="87" t="str">
        <v/>
      </c>
    </row>
    <row r="3307">
      <c r="A3307" s="74" t="str">
        <v/>
      </c>
      <c r="B3307" s="74" t="str">
        <v/>
      </c>
      <c r="C3307" s="75">
        <f>IF($E3307="","",IFERROR(VLOOKUP(TRIM(E3307&amp;""),'Référentiel Articles'!$A$2:$F$634,2,FALSE),""))</f>
      </c>
      <c r="D3307" s="75">
        <f>IF($E3307="","",IFERROR(VLOOKUP(TRIM(E3307&amp;""),'Référentiel Articles'!$A$2:$F$634,3,FALSE),""))</f>
      </c>
      <c r="E3307" s="74" t="str">
        <v/>
      </c>
      <c r="F3307" s="75">
        <f>IF($E3307="","",IFERROR(VLOOKUP(TRIM(E3307&amp;""),'Référentiel Articles'!$A$2:$F$634,4,FALSE),""))</f>
      </c>
      <c r="G3307" s="76">
        <f>IF($E3307="","",IFERROR(VLOOKUP(TRIM(E3307&amp;""),'Référentiel Articles'!$A$2:$F$634,5,FALSE),""))</f>
      </c>
      <c r="H3307" s="77" t="str">
        <v/>
      </c>
      <c r="I3307" s="76">
        <f>IF($E3307="","",IFERROR(VLOOKUP(TRIM(E3307&amp;""),'Référentiel Articles'!$A$2:$F$634,6,FALSE),""))</f>
      </c>
      <c r="J3307" s="78">
        <f>IF(OR($E3307="",$H3307=""),"",$H3307*$I3307)</f>
      </c>
      <c r="K3307" s="79" t="str">
        <v/>
      </c>
    </row>
    <row r="3308">
      <c r="A3308" s="81" t="str">
        <v/>
      </c>
      <c r="B3308" s="81" t="str">
        <v/>
      </c>
      <c r="C3308" s="83">
        <f>IF($E3308="","",IFERROR(VLOOKUP(TRIM(E3308&amp;""),'Référentiel Articles'!$A$2:$F$634,2,FALSE),""))</f>
      </c>
      <c r="D3308" s="83">
        <f>IF($E3308="","",IFERROR(VLOOKUP(TRIM(E3308&amp;""),'Référentiel Articles'!$A$2:$F$634,3,FALSE),""))</f>
      </c>
      <c r="E3308" s="81" t="str">
        <v/>
      </c>
      <c r="F3308" s="83">
        <f>IF($E3308="","",IFERROR(VLOOKUP(TRIM(E3308&amp;""),'Référentiel Articles'!$A$2:$F$634,4,FALSE),""))</f>
      </c>
      <c r="G3308" s="84">
        <f>IF($E3308="","",IFERROR(VLOOKUP(TRIM(E3308&amp;""),'Référentiel Articles'!$A$2:$F$634,5,FALSE),""))</f>
      </c>
      <c r="H3308" s="85" t="str">
        <v/>
      </c>
      <c r="I3308" s="84">
        <f>IF($E3308="","",IFERROR(VLOOKUP(TRIM(E3308&amp;""),'Référentiel Articles'!$A$2:$F$634,6,FALSE),""))</f>
      </c>
      <c r="J3308" s="90">
        <f>IF(OR($E3308="",$H3308=""),"",$H3308*$I3308)</f>
      </c>
      <c r="K3308" s="87" t="str">
        <v/>
      </c>
    </row>
    <row r="3309">
      <c r="A3309" s="74" t="str">
        <v/>
      </c>
      <c r="B3309" s="74" t="str">
        <v/>
      </c>
      <c r="C3309" s="75">
        <f>IF($E3309="","",IFERROR(VLOOKUP(TRIM(E3309&amp;""),'Référentiel Articles'!$A$2:$F$634,2,FALSE),""))</f>
      </c>
      <c r="D3309" s="75">
        <f>IF($E3309="","",IFERROR(VLOOKUP(TRIM(E3309&amp;""),'Référentiel Articles'!$A$2:$F$634,3,FALSE),""))</f>
      </c>
      <c r="E3309" s="74" t="str">
        <v/>
      </c>
      <c r="F3309" s="75">
        <f>IF($E3309="","",IFERROR(VLOOKUP(TRIM(E3309&amp;""),'Référentiel Articles'!$A$2:$F$634,4,FALSE),""))</f>
      </c>
      <c r="G3309" s="76">
        <f>IF($E3309="","",IFERROR(VLOOKUP(TRIM(E3309&amp;""),'Référentiel Articles'!$A$2:$F$634,5,FALSE),""))</f>
      </c>
      <c r="H3309" s="77" t="str">
        <v/>
      </c>
      <c r="I3309" s="76">
        <f>IF($E3309="","",IFERROR(VLOOKUP(TRIM(E3309&amp;""),'Référentiel Articles'!$A$2:$F$634,6,FALSE),""))</f>
      </c>
      <c r="J3309" s="78">
        <f>IF(OR($E3309="",$H3309=""),"",$H3309*$I3309)</f>
      </c>
      <c r="K3309" s="79" t="str">
        <v/>
      </c>
    </row>
    <row r="3310">
      <c r="A3310" s="81" t="str">
        <v/>
      </c>
      <c r="B3310" s="81" t="str">
        <v/>
      </c>
      <c r="C3310" s="83">
        <f>IF($E3310="","",IFERROR(VLOOKUP(TRIM(E3310&amp;""),'Référentiel Articles'!$A$2:$F$634,2,FALSE),""))</f>
      </c>
      <c r="D3310" s="83">
        <f>IF($E3310="","",IFERROR(VLOOKUP(TRIM(E3310&amp;""),'Référentiel Articles'!$A$2:$F$634,3,FALSE),""))</f>
      </c>
      <c r="E3310" s="81" t="str">
        <v/>
      </c>
      <c r="F3310" s="83">
        <f>IF($E3310="","",IFERROR(VLOOKUP(TRIM(E3310&amp;""),'Référentiel Articles'!$A$2:$F$634,4,FALSE),""))</f>
      </c>
      <c r="G3310" s="84">
        <f>IF($E3310="","",IFERROR(VLOOKUP(TRIM(E3310&amp;""),'Référentiel Articles'!$A$2:$F$634,5,FALSE),""))</f>
      </c>
      <c r="H3310" s="85" t="str">
        <v/>
      </c>
      <c r="I3310" s="84">
        <f>IF($E3310="","",IFERROR(VLOOKUP(TRIM(E3310&amp;""),'Référentiel Articles'!$A$2:$F$634,6,FALSE),""))</f>
      </c>
      <c r="J3310" s="90">
        <f>IF(OR($E3310="",$H3310=""),"",$H3310*$I3310)</f>
      </c>
      <c r="K3310" s="87" t="str">
        <v/>
      </c>
    </row>
    <row r="3311">
      <c r="A3311" s="74" t="str">
        <v/>
      </c>
      <c r="B3311" s="74" t="str">
        <v/>
      </c>
      <c r="C3311" s="75">
        <f>IF($E3311="","",IFERROR(VLOOKUP(TRIM(E3311&amp;""),'Référentiel Articles'!$A$2:$F$634,2,FALSE),""))</f>
      </c>
      <c r="D3311" s="75">
        <f>IF($E3311="","",IFERROR(VLOOKUP(TRIM(E3311&amp;""),'Référentiel Articles'!$A$2:$F$634,3,FALSE),""))</f>
      </c>
      <c r="E3311" s="74" t="str">
        <v/>
      </c>
      <c r="F3311" s="75">
        <f>IF($E3311="","",IFERROR(VLOOKUP(TRIM(E3311&amp;""),'Référentiel Articles'!$A$2:$F$634,4,FALSE),""))</f>
      </c>
      <c r="G3311" s="76">
        <f>IF($E3311="","",IFERROR(VLOOKUP(TRIM(E3311&amp;""),'Référentiel Articles'!$A$2:$F$634,5,FALSE),""))</f>
      </c>
      <c r="H3311" s="77" t="str">
        <v/>
      </c>
      <c r="I3311" s="76">
        <f>IF($E3311="","",IFERROR(VLOOKUP(TRIM(E3311&amp;""),'Référentiel Articles'!$A$2:$F$634,6,FALSE),""))</f>
      </c>
      <c r="J3311" s="78">
        <f>IF(OR($E3311="",$H3311=""),"",$H3311*$I3311)</f>
      </c>
      <c r="K3311" s="79" t="str">
        <v/>
      </c>
    </row>
    <row r="3312">
      <c r="A3312" s="81" t="str">
        <v/>
      </c>
      <c r="B3312" s="81" t="str">
        <v/>
      </c>
      <c r="C3312" s="83">
        <f>IF($E3312="","",IFERROR(VLOOKUP(TRIM(E3312&amp;""),'Référentiel Articles'!$A$2:$F$634,2,FALSE),""))</f>
      </c>
      <c r="D3312" s="83">
        <f>IF($E3312="","",IFERROR(VLOOKUP(TRIM(E3312&amp;""),'Référentiel Articles'!$A$2:$F$634,3,FALSE),""))</f>
      </c>
      <c r="E3312" s="81" t="str">
        <v/>
      </c>
      <c r="F3312" s="83">
        <f>IF($E3312="","",IFERROR(VLOOKUP(TRIM(E3312&amp;""),'Référentiel Articles'!$A$2:$F$634,4,FALSE),""))</f>
      </c>
      <c r="G3312" s="84">
        <f>IF($E3312="","",IFERROR(VLOOKUP(TRIM(E3312&amp;""),'Référentiel Articles'!$A$2:$F$634,5,FALSE),""))</f>
      </c>
      <c r="H3312" s="85" t="str">
        <v/>
      </c>
      <c r="I3312" s="84">
        <f>IF($E3312="","",IFERROR(VLOOKUP(TRIM(E3312&amp;""),'Référentiel Articles'!$A$2:$F$634,6,FALSE),""))</f>
      </c>
      <c r="J3312" s="90">
        <f>IF(OR($E3312="",$H3312=""),"",$H3312*$I3312)</f>
      </c>
      <c r="K3312" s="87" t="str">
        <v/>
      </c>
    </row>
    <row r="3313">
      <c r="A3313" s="74" t="str">
        <v/>
      </c>
      <c r="B3313" s="74" t="str">
        <v/>
      </c>
      <c r="C3313" s="75">
        <f>IF($E3313="","",IFERROR(VLOOKUP(TRIM(E3313&amp;""),'Référentiel Articles'!$A$2:$F$634,2,FALSE),""))</f>
      </c>
      <c r="D3313" s="75">
        <f>IF($E3313="","",IFERROR(VLOOKUP(TRIM(E3313&amp;""),'Référentiel Articles'!$A$2:$F$634,3,FALSE),""))</f>
      </c>
      <c r="E3313" s="74" t="str">
        <v/>
      </c>
      <c r="F3313" s="75">
        <f>IF($E3313="","",IFERROR(VLOOKUP(TRIM(E3313&amp;""),'Référentiel Articles'!$A$2:$F$634,4,FALSE),""))</f>
      </c>
      <c r="G3313" s="76">
        <f>IF($E3313="","",IFERROR(VLOOKUP(TRIM(E3313&amp;""),'Référentiel Articles'!$A$2:$F$634,5,FALSE),""))</f>
      </c>
      <c r="H3313" s="77" t="str">
        <v/>
      </c>
      <c r="I3313" s="76">
        <f>IF($E3313="","",IFERROR(VLOOKUP(TRIM(E3313&amp;""),'Référentiel Articles'!$A$2:$F$634,6,FALSE),""))</f>
      </c>
      <c r="J3313" s="78">
        <f>IF(OR($E3313="",$H3313=""),"",$H3313*$I3313)</f>
      </c>
      <c r="K3313" s="79" t="str">
        <v/>
      </c>
    </row>
    <row r="3314">
      <c r="A3314" s="81" t="str">
        <v/>
      </c>
      <c r="B3314" s="81" t="str">
        <v/>
      </c>
      <c r="C3314" s="83">
        <f>IF($E3314="","",IFERROR(VLOOKUP(TRIM(E3314&amp;""),'Référentiel Articles'!$A$2:$F$634,2,FALSE),""))</f>
      </c>
      <c r="D3314" s="83">
        <f>IF($E3314="","",IFERROR(VLOOKUP(TRIM(E3314&amp;""),'Référentiel Articles'!$A$2:$F$634,3,FALSE),""))</f>
      </c>
      <c r="E3314" s="81" t="str">
        <v/>
      </c>
      <c r="F3314" s="83">
        <f>IF($E3314="","",IFERROR(VLOOKUP(TRIM(E3314&amp;""),'Référentiel Articles'!$A$2:$F$634,4,FALSE),""))</f>
      </c>
      <c r="G3314" s="84">
        <f>IF($E3314="","",IFERROR(VLOOKUP(TRIM(E3314&amp;""),'Référentiel Articles'!$A$2:$F$634,5,FALSE),""))</f>
      </c>
      <c r="H3314" s="85" t="str">
        <v/>
      </c>
      <c r="I3314" s="84">
        <f>IF($E3314="","",IFERROR(VLOOKUP(TRIM(E3314&amp;""),'Référentiel Articles'!$A$2:$F$634,6,FALSE),""))</f>
      </c>
      <c r="J3314" s="90">
        <f>IF(OR($E3314="",$H3314=""),"",$H3314*$I3314)</f>
      </c>
      <c r="K3314" s="87" t="str">
        <v/>
      </c>
    </row>
    <row r="3315">
      <c r="A3315" s="74" t="str">
        <v/>
      </c>
      <c r="B3315" s="74" t="str">
        <v/>
      </c>
      <c r="C3315" s="75">
        <f>IF($E3315="","",IFERROR(VLOOKUP(TRIM(E3315&amp;""),'Référentiel Articles'!$A$2:$F$634,2,FALSE),""))</f>
      </c>
      <c r="D3315" s="75">
        <f>IF($E3315="","",IFERROR(VLOOKUP(TRIM(E3315&amp;""),'Référentiel Articles'!$A$2:$F$634,3,FALSE),""))</f>
      </c>
      <c r="E3315" s="74" t="str">
        <v/>
      </c>
      <c r="F3315" s="75">
        <f>IF($E3315="","",IFERROR(VLOOKUP(TRIM(E3315&amp;""),'Référentiel Articles'!$A$2:$F$634,4,FALSE),""))</f>
      </c>
      <c r="G3315" s="76">
        <f>IF($E3315="","",IFERROR(VLOOKUP(TRIM(E3315&amp;""),'Référentiel Articles'!$A$2:$F$634,5,FALSE),""))</f>
      </c>
      <c r="H3315" s="77" t="str">
        <v/>
      </c>
      <c r="I3315" s="76">
        <f>IF($E3315="","",IFERROR(VLOOKUP(TRIM(E3315&amp;""),'Référentiel Articles'!$A$2:$F$634,6,FALSE),""))</f>
      </c>
      <c r="J3315" s="78">
        <f>IF(OR($E3315="",$H3315=""),"",$H3315*$I3315)</f>
      </c>
      <c r="K3315" s="79" t="str">
        <v/>
      </c>
    </row>
    <row r="3316">
      <c r="A3316" s="81" t="str">
        <v/>
      </c>
      <c r="B3316" s="81" t="str">
        <v/>
      </c>
      <c r="C3316" s="83">
        <f>IF($E3316="","",IFERROR(VLOOKUP(TRIM(E3316&amp;""),'Référentiel Articles'!$A$2:$F$634,2,FALSE),""))</f>
      </c>
      <c r="D3316" s="83">
        <f>IF($E3316="","",IFERROR(VLOOKUP(TRIM(E3316&amp;""),'Référentiel Articles'!$A$2:$F$634,3,FALSE),""))</f>
      </c>
      <c r="E3316" s="81" t="str">
        <v/>
      </c>
      <c r="F3316" s="83">
        <f>IF($E3316="","",IFERROR(VLOOKUP(TRIM(E3316&amp;""),'Référentiel Articles'!$A$2:$F$634,4,FALSE),""))</f>
      </c>
      <c r="G3316" s="84">
        <f>IF($E3316="","",IFERROR(VLOOKUP(TRIM(E3316&amp;""),'Référentiel Articles'!$A$2:$F$634,5,FALSE),""))</f>
      </c>
      <c r="H3316" s="85" t="str">
        <v/>
      </c>
      <c r="I3316" s="84">
        <f>IF($E3316="","",IFERROR(VLOOKUP(TRIM(E3316&amp;""),'Référentiel Articles'!$A$2:$F$634,6,FALSE),""))</f>
      </c>
      <c r="J3316" s="90">
        <f>IF(OR($E3316="",$H3316=""),"",$H3316*$I3316)</f>
      </c>
      <c r="K3316" s="87" t="str">
        <v/>
      </c>
    </row>
    <row r="3317">
      <c r="A3317" s="74" t="str">
        <v/>
      </c>
      <c r="B3317" s="74" t="str">
        <v/>
      </c>
      <c r="C3317" s="75">
        <f>IF($E3317="","",IFERROR(VLOOKUP(TRIM(E3317&amp;""),'Référentiel Articles'!$A$2:$F$634,2,FALSE),""))</f>
      </c>
      <c r="D3317" s="75">
        <f>IF($E3317="","",IFERROR(VLOOKUP(TRIM(E3317&amp;""),'Référentiel Articles'!$A$2:$F$634,3,FALSE),""))</f>
      </c>
      <c r="E3317" s="74" t="str">
        <v/>
      </c>
      <c r="F3317" s="75">
        <f>IF($E3317="","",IFERROR(VLOOKUP(TRIM(E3317&amp;""),'Référentiel Articles'!$A$2:$F$634,4,FALSE),""))</f>
      </c>
      <c r="G3317" s="76">
        <f>IF($E3317="","",IFERROR(VLOOKUP(TRIM(E3317&amp;""),'Référentiel Articles'!$A$2:$F$634,5,FALSE),""))</f>
      </c>
      <c r="H3317" s="77" t="str">
        <v/>
      </c>
      <c r="I3317" s="76">
        <f>IF($E3317="","",IFERROR(VLOOKUP(TRIM(E3317&amp;""),'Référentiel Articles'!$A$2:$F$634,6,FALSE),""))</f>
      </c>
      <c r="J3317" s="78">
        <f>IF(OR($E3317="",$H3317=""),"",$H3317*$I3317)</f>
      </c>
      <c r="K3317" s="79" t="str">
        <v/>
      </c>
    </row>
    <row r="3318">
      <c r="A3318" s="81" t="str">
        <v/>
      </c>
      <c r="B3318" s="81" t="str">
        <v/>
      </c>
      <c r="C3318" s="83">
        <f>IF($E3318="","",IFERROR(VLOOKUP(TRIM(E3318&amp;""),'Référentiel Articles'!$A$2:$F$634,2,FALSE),""))</f>
      </c>
      <c r="D3318" s="83">
        <f>IF($E3318="","",IFERROR(VLOOKUP(TRIM(E3318&amp;""),'Référentiel Articles'!$A$2:$F$634,3,FALSE),""))</f>
      </c>
      <c r="E3318" s="81" t="str">
        <v/>
      </c>
      <c r="F3318" s="83">
        <f>IF($E3318="","",IFERROR(VLOOKUP(TRIM(E3318&amp;""),'Référentiel Articles'!$A$2:$F$634,4,FALSE),""))</f>
      </c>
      <c r="G3318" s="84">
        <f>IF($E3318="","",IFERROR(VLOOKUP(TRIM(E3318&amp;""),'Référentiel Articles'!$A$2:$F$634,5,FALSE),""))</f>
      </c>
      <c r="H3318" s="85" t="str">
        <v/>
      </c>
      <c r="I3318" s="84">
        <f>IF($E3318="","",IFERROR(VLOOKUP(TRIM(E3318&amp;""),'Référentiel Articles'!$A$2:$F$634,6,FALSE),""))</f>
      </c>
      <c r="J3318" s="90">
        <f>IF(OR($E3318="",$H3318=""),"",$H3318*$I3318)</f>
      </c>
      <c r="K3318" s="87" t="str">
        <v/>
      </c>
    </row>
    <row r="3319">
      <c r="A3319" s="74" t="str">
        <v/>
      </c>
      <c r="B3319" s="74" t="str">
        <v/>
      </c>
      <c r="C3319" s="75">
        <f>IF($E3319="","",IFERROR(VLOOKUP(TRIM(E3319&amp;""),'Référentiel Articles'!$A$2:$F$634,2,FALSE),""))</f>
      </c>
      <c r="D3319" s="75">
        <f>IF($E3319="","",IFERROR(VLOOKUP(TRIM(E3319&amp;""),'Référentiel Articles'!$A$2:$F$634,3,FALSE),""))</f>
      </c>
      <c r="E3319" s="74" t="str">
        <v/>
      </c>
      <c r="F3319" s="75">
        <f>IF($E3319="","",IFERROR(VLOOKUP(TRIM(E3319&amp;""),'Référentiel Articles'!$A$2:$F$634,4,FALSE),""))</f>
      </c>
      <c r="G3319" s="76">
        <f>IF($E3319="","",IFERROR(VLOOKUP(TRIM(E3319&amp;""),'Référentiel Articles'!$A$2:$F$634,5,FALSE),""))</f>
      </c>
      <c r="H3319" s="77" t="str">
        <v/>
      </c>
      <c r="I3319" s="76">
        <f>IF($E3319="","",IFERROR(VLOOKUP(TRIM(E3319&amp;""),'Référentiel Articles'!$A$2:$F$634,6,FALSE),""))</f>
      </c>
      <c r="J3319" s="78">
        <f>IF(OR($E3319="",$H3319=""),"",$H3319*$I3319)</f>
      </c>
      <c r="K3319" s="79" t="str">
        <v/>
      </c>
    </row>
    <row r="3320">
      <c r="A3320" s="81" t="str">
        <v/>
      </c>
      <c r="B3320" s="81" t="str">
        <v/>
      </c>
      <c r="C3320" s="83">
        <f>IF($E3320="","",IFERROR(VLOOKUP(TRIM(E3320&amp;""),'Référentiel Articles'!$A$2:$F$634,2,FALSE),""))</f>
      </c>
      <c r="D3320" s="83">
        <f>IF($E3320="","",IFERROR(VLOOKUP(TRIM(E3320&amp;""),'Référentiel Articles'!$A$2:$F$634,3,FALSE),""))</f>
      </c>
      <c r="E3320" s="81" t="str">
        <v/>
      </c>
      <c r="F3320" s="83">
        <f>IF($E3320="","",IFERROR(VLOOKUP(TRIM(E3320&amp;""),'Référentiel Articles'!$A$2:$F$634,4,FALSE),""))</f>
      </c>
      <c r="G3320" s="84">
        <f>IF($E3320="","",IFERROR(VLOOKUP(TRIM(E3320&amp;""),'Référentiel Articles'!$A$2:$F$634,5,FALSE),""))</f>
      </c>
      <c r="H3320" s="85" t="str">
        <v/>
      </c>
      <c r="I3320" s="84">
        <f>IF($E3320="","",IFERROR(VLOOKUP(TRIM(E3320&amp;""),'Référentiel Articles'!$A$2:$F$634,6,FALSE),""))</f>
      </c>
      <c r="J3320" s="90">
        <f>IF(OR($E3320="",$H3320=""),"",$H3320*$I3320)</f>
      </c>
      <c r="K3320" s="87" t="str">
        <v/>
      </c>
    </row>
    <row r="3321">
      <c r="A3321" s="74" t="str">
        <v/>
      </c>
      <c r="B3321" s="74" t="str">
        <v/>
      </c>
      <c r="C3321" s="75">
        <f>IF($E3321="","",IFERROR(VLOOKUP(TRIM(E3321&amp;""),'Référentiel Articles'!$A$2:$F$634,2,FALSE),""))</f>
      </c>
      <c r="D3321" s="75">
        <f>IF($E3321="","",IFERROR(VLOOKUP(TRIM(E3321&amp;""),'Référentiel Articles'!$A$2:$F$634,3,FALSE),""))</f>
      </c>
      <c r="E3321" s="74" t="str">
        <v/>
      </c>
      <c r="F3321" s="75">
        <f>IF($E3321="","",IFERROR(VLOOKUP(TRIM(E3321&amp;""),'Référentiel Articles'!$A$2:$F$634,4,FALSE),""))</f>
      </c>
      <c r="G3321" s="76">
        <f>IF($E3321="","",IFERROR(VLOOKUP(TRIM(E3321&amp;""),'Référentiel Articles'!$A$2:$F$634,5,FALSE),""))</f>
      </c>
      <c r="H3321" s="77" t="str">
        <v/>
      </c>
      <c r="I3321" s="76">
        <f>IF($E3321="","",IFERROR(VLOOKUP(TRIM(E3321&amp;""),'Référentiel Articles'!$A$2:$F$634,6,FALSE),""))</f>
      </c>
      <c r="J3321" s="78">
        <f>IF(OR($E3321="",$H3321=""),"",$H3321*$I3321)</f>
      </c>
      <c r="K3321" s="79" t="str">
        <v/>
      </c>
    </row>
    <row r="3322">
      <c r="A3322" s="81" t="str">
        <v/>
      </c>
      <c r="B3322" s="81" t="str">
        <v/>
      </c>
      <c r="C3322" s="83">
        <f>IF($E3322="","",IFERROR(VLOOKUP(TRIM(E3322&amp;""),'Référentiel Articles'!$A$2:$F$634,2,FALSE),""))</f>
      </c>
      <c r="D3322" s="83">
        <f>IF($E3322="","",IFERROR(VLOOKUP(TRIM(E3322&amp;""),'Référentiel Articles'!$A$2:$F$634,3,FALSE),""))</f>
      </c>
      <c r="E3322" s="81" t="str">
        <v/>
      </c>
      <c r="F3322" s="83">
        <f>IF($E3322="","",IFERROR(VLOOKUP(TRIM(E3322&amp;""),'Référentiel Articles'!$A$2:$F$634,4,FALSE),""))</f>
      </c>
      <c r="G3322" s="84">
        <f>IF($E3322="","",IFERROR(VLOOKUP(TRIM(E3322&amp;""),'Référentiel Articles'!$A$2:$F$634,5,FALSE),""))</f>
      </c>
      <c r="H3322" s="85" t="str">
        <v/>
      </c>
      <c r="I3322" s="84">
        <f>IF($E3322="","",IFERROR(VLOOKUP(TRIM(E3322&amp;""),'Référentiel Articles'!$A$2:$F$634,6,FALSE),""))</f>
      </c>
      <c r="J3322" s="90">
        <f>IF(OR($E3322="",$H3322=""),"",$H3322*$I3322)</f>
      </c>
      <c r="K3322" s="87" t="str">
        <v/>
      </c>
    </row>
    <row r="3323">
      <c r="A3323" s="74" t="str">
        <v/>
      </c>
      <c r="B3323" s="74" t="str">
        <v/>
      </c>
      <c r="C3323" s="75">
        <f>IF($E3323="","",IFERROR(VLOOKUP(TRIM(E3323&amp;""),'Référentiel Articles'!$A$2:$F$634,2,FALSE),""))</f>
      </c>
      <c r="D3323" s="75">
        <f>IF($E3323="","",IFERROR(VLOOKUP(TRIM(E3323&amp;""),'Référentiel Articles'!$A$2:$F$634,3,FALSE),""))</f>
      </c>
      <c r="E3323" s="74" t="str">
        <v/>
      </c>
      <c r="F3323" s="75">
        <f>IF($E3323="","",IFERROR(VLOOKUP(TRIM(E3323&amp;""),'Référentiel Articles'!$A$2:$F$634,4,FALSE),""))</f>
      </c>
      <c r="G3323" s="76">
        <f>IF($E3323="","",IFERROR(VLOOKUP(TRIM(E3323&amp;""),'Référentiel Articles'!$A$2:$F$634,5,FALSE),""))</f>
      </c>
      <c r="H3323" s="77" t="str">
        <v/>
      </c>
      <c r="I3323" s="76">
        <f>IF($E3323="","",IFERROR(VLOOKUP(TRIM(E3323&amp;""),'Référentiel Articles'!$A$2:$F$634,6,FALSE),""))</f>
      </c>
      <c r="J3323" s="78">
        <f>IF(OR($E3323="",$H3323=""),"",$H3323*$I3323)</f>
      </c>
      <c r="K3323" s="79" t="str">
        <v/>
      </c>
    </row>
    <row r="3324">
      <c r="A3324" s="81" t="str">
        <v/>
      </c>
      <c r="B3324" s="81" t="str">
        <v/>
      </c>
      <c r="C3324" s="83">
        <f>IF($E3324="","",IFERROR(VLOOKUP(TRIM(E3324&amp;""),'Référentiel Articles'!$A$2:$F$634,2,FALSE),""))</f>
      </c>
      <c r="D3324" s="83">
        <f>IF($E3324="","",IFERROR(VLOOKUP(TRIM(E3324&amp;""),'Référentiel Articles'!$A$2:$F$634,3,FALSE),""))</f>
      </c>
      <c r="E3324" s="81" t="str">
        <v/>
      </c>
      <c r="F3324" s="83">
        <f>IF($E3324="","",IFERROR(VLOOKUP(TRIM(E3324&amp;""),'Référentiel Articles'!$A$2:$F$634,4,FALSE),""))</f>
      </c>
      <c r="G3324" s="84">
        <f>IF($E3324="","",IFERROR(VLOOKUP(TRIM(E3324&amp;""),'Référentiel Articles'!$A$2:$F$634,5,FALSE),""))</f>
      </c>
      <c r="H3324" s="85" t="str">
        <v/>
      </c>
      <c r="I3324" s="84">
        <f>IF($E3324="","",IFERROR(VLOOKUP(TRIM(E3324&amp;""),'Référentiel Articles'!$A$2:$F$634,6,FALSE),""))</f>
      </c>
      <c r="J3324" s="90">
        <f>IF(OR($E3324="",$H3324=""),"",$H3324*$I3324)</f>
      </c>
      <c r="K3324" s="87" t="str">
        <v/>
      </c>
    </row>
    <row r="3325">
      <c r="A3325" s="74" t="str">
        <v/>
      </c>
      <c r="B3325" s="74" t="str">
        <v/>
      </c>
      <c r="C3325" s="75">
        <f>IF($E3325="","",IFERROR(VLOOKUP(TRIM(E3325&amp;""),'Référentiel Articles'!$A$2:$F$634,2,FALSE),""))</f>
      </c>
      <c r="D3325" s="75">
        <f>IF($E3325="","",IFERROR(VLOOKUP(TRIM(E3325&amp;""),'Référentiel Articles'!$A$2:$F$634,3,FALSE),""))</f>
      </c>
      <c r="E3325" s="74" t="str">
        <v/>
      </c>
      <c r="F3325" s="75">
        <f>IF($E3325="","",IFERROR(VLOOKUP(TRIM(E3325&amp;""),'Référentiel Articles'!$A$2:$F$634,4,FALSE),""))</f>
      </c>
      <c r="G3325" s="76">
        <f>IF($E3325="","",IFERROR(VLOOKUP(TRIM(E3325&amp;""),'Référentiel Articles'!$A$2:$F$634,5,FALSE),""))</f>
      </c>
      <c r="H3325" s="77" t="str">
        <v/>
      </c>
      <c r="I3325" s="76">
        <f>IF($E3325="","",IFERROR(VLOOKUP(TRIM(E3325&amp;""),'Référentiel Articles'!$A$2:$F$634,6,FALSE),""))</f>
      </c>
      <c r="J3325" s="78">
        <f>IF(OR($E3325="",$H3325=""),"",$H3325*$I3325)</f>
      </c>
      <c r="K3325" s="79" t="str">
        <v/>
      </c>
    </row>
    <row r="3326">
      <c r="A3326" s="81" t="str">
        <v/>
      </c>
      <c r="B3326" s="81" t="str">
        <v/>
      </c>
      <c r="C3326" s="83">
        <f>IF($E3326="","",IFERROR(VLOOKUP(TRIM(E3326&amp;""),'Référentiel Articles'!$A$2:$F$634,2,FALSE),""))</f>
      </c>
      <c r="D3326" s="83">
        <f>IF($E3326="","",IFERROR(VLOOKUP(TRIM(E3326&amp;""),'Référentiel Articles'!$A$2:$F$634,3,FALSE),""))</f>
      </c>
      <c r="E3326" s="81" t="str">
        <v/>
      </c>
      <c r="F3326" s="83">
        <f>IF($E3326="","",IFERROR(VLOOKUP(TRIM(E3326&amp;""),'Référentiel Articles'!$A$2:$F$634,4,FALSE),""))</f>
      </c>
      <c r="G3326" s="84">
        <f>IF($E3326="","",IFERROR(VLOOKUP(TRIM(E3326&amp;""),'Référentiel Articles'!$A$2:$F$634,5,FALSE),""))</f>
      </c>
      <c r="H3326" s="85" t="str">
        <v/>
      </c>
      <c r="I3326" s="84">
        <f>IF($E3326="","",IFERROR(VLOOKUP(TRIM(E3326&amp;""),'Référentiel Articles'!$A$2:$F$634,6,FALSE),""))</f>
      </c>
      <c r="J3326" s="90">
        <f>IF(OR($E3326="",$H3326=""),"",$H3326*$I3326)</f>
      </c>
      <c r="K3326" s="87" t="str">
        <v/>
      </c>
    </row>
    <row r="3327">
      <c r="A3327" s="74" t="str">
        <v/>
      </c>
      <c r="B3327" s="74" t="str">
        <v/>
      </c>
      <c r="C3327" s="75">
        <f>IF($E3327="","",IFERROR(VLOOKUP(TRIM(E3327&amp;""),'Référentiel Articles'!$A$2:$F$634,2,FALSE),""))</f>
      </c>
      <c r="D3327" s="75">
        <f>IF($E3327="","",IFERROR(VLOOKUP(TRIM(E3327&amp;""),'Référentiel Articles'!$A$2:$F$634,3,FALSE),""))</f>
      </c>
      <c r="E3327" s="74" t="str">
        <v/>
      </c>
      <c r="F3327" s="75">
        <f>IF($E3327="","",IFERROR(VLOOKUP(TRIM(E3327&amp;""),'Référentiel Articles'!$A$2:$F$634,4,FALSE),""))</f>
      </c>
      <c r="G3327" s="76">
        <f>IF($E3327="","",IFERROR(VLOOKUP(TRIM(E3327&amp;""),'Référentiel Articles'!$A$2:$F$634,5,FALSE),""))</f>
      </c>
      <c r="H3327" s="77" t="str">
        <v/>
      </c>
      <c r="I3327" s="76">
        <f>IF($E3327="","",IFERROR(VLOOKUP(TRIM(E3327&amp;""),'Référentiel Articles'!$A$2:$F$634,6,FALSE),""))</f>
      </c>
      <c r="J3327" s="78">
        <f>IF(OR($E3327="",$H3327=""),"",$H3327*$I3327)</f>
      </c>
      <c r="K3327" s="79" t="str">
        <v/>
      </c>
    </row>
    <row r="3328">
      <c r="A3328" s="81" t="str">
        <v/>
      </c>
      <c r="B3328" s="81" t="str">
        <v/>
      </c>
      <c r="C3328" s="83">
        <f>IF($E3328="","",IFERROR(VLOOKUP(TRIM(E3328&amp;""),'Référentiel Articles'!$A$2:$F$634,2,FALSE),""))</f>
      </c>
      <c r="D3328" s="83">
        <f>IF($E3328="","",IFERROR(VLOOKUP(TRIM(E3328&amp;""),'Référentiel Articles'!$A$2:$F$634,3,FALSE),""))</f>
      </c>
      <c r="E3328" s="81" t="str">
        <v/>
      </c>
      <c r="F3328" s="83">
        <f>IF($E3328="","",IFERROR(VLOOKUP(TRIM(E3328&amp;""),'Référentiel Articles'!$A$2:$F$634,4,FALSE),""))</f>
      </c>
      <c r="G3328" s="84">
        <f>IF($E3328="","",IFERROR(VLOOKUP(TRIM(E3328&amp;""),'Référentiel Articles'!$A$2:$F$634,5,FALSE),""))</f>
      </c>
      <c r="H3328" s="85" t="str">
        <v/>
      </c>
      <c r="I3328" s="84">
        <f>IF($E3328="","",IFERROR(VLOOKUP(TRIM(E3328&amp;""),'Référentiel Articles'!$A$2:$F$634,6,FALSE),""))</f>
      </c>
      <c r="J3328" s="90">
        <f>IF(OR($E3328="",$H3328=""),"",$H3328*$I3328)</f>
      </c>
      <c r="K3328" s="87" t="str">
        <v/>
      </c>
    </row>
    <row r="3329">
      <c r="A3329" s="74" t="str">
        <v/>
      </c>
      <c r="B3329" s="74" t="str">
        <v/>
      </c>
      <c r="C3329" s="75">
        <f>IF($E3329="","",IFERROR(VLOOKUP(TRIM(E3329&amp;""),'Référentiel Articles'!$A$2:$F$634,2,FALSE),""))</f>
      </c>
      <c r="D3329" s="75">
        <f>IF($E3329="","",IFERROR(VLOOKUP(TRIM(E3329&amp;""),'Référentiel Articles'!$A$2:$F$634,3,FALSE),""))</f>
      </c>
      <c r="E3329" s="74" t="str">
        <v/>
      </c>
      <c r="F3329" s="75">
        <f>IF($E3329="","",IFERROR(VLOOKUP(TRIM(E3329&amp;""),'Référentiel Articles'!$A$2:$F$634,4,FALSE),""))</f>
      </c>
      <c r="G3329" s="76">
        <f>IF($E3329="","",IFERROR(VLOOKUP(TRIM(E3329&amp;""),'Référentiel Articles'!$A$2:$F$634,5,FALSE),""))</f>
      </c>
      <c r="H3329" s="77" t="str">
        <v/>
      </c>
      <c r="I3329" s="76">
        <f>IF($E3329="","",IFERROR(VLOOKUP(TRIM(E3329&amp;""),'Référentiel Articles'!$A$2:$F$634,6,FALSE),""))</f>
      </c>
      <c r="J3329" s="78">
        <f>IF(OR($E3329="",$H3329=""),"",$H3329*$I3329)</f>
      </c>
      <c r="K3329" s="79" t="str">
        <v/>
      </c>
    </row>
    <row r="3330">
      <c r="A3330" s="81" t="str">
        <v/>
      </c>
      <c r="B3330" s="81" t="str">
        <v/>
      </c>
      <c r="C3330" s="83">
        <f>IF($E3330="","",IFERROR(VLOOKUP(TRIM(E3330&amp;""),'Référentiel Articles'!$A$2:$F$634,2,FALSE),""))</f>
      </c>
      <c r="D3330" s="83">
        <f>IF($E3330="","",IFERROR(VLOOKUP(TRIM(E3330&amp;""),'Référentiel Articles'!$A$2:$F$634,3,FALSE),""))</f>
      </c>
      <c r="E3330" s="81" t="str">
        <v/>
      </c>
      <c r="F3330" s="83">
        <f>IF($E3330="","",IFERROR(VLOOKUP(TRIM(E3330&amp;""),'Référentiel Articles'!$A$2:$F$634,4,FALSE),""))</f>
      </c>
      <c r="G3330" s="84">
        <f>IF($E3330="","",IFERROR(VLOOKUP(TRIM(E3330&amp;""),'Référentiel Articles'!$A$2:$F$634,5,FALSE),""))</f>
      </c>
      <c r="H3330" s="85" t="str">
        <v/>
      </c>
      <c r="I3330" s="84">
        <f>IF($E3330="","",IFERROR(VLOOKUP(TRIM(E3330&amp;""),'Référentiel Articles'!$A$2:$F$634,6,FALSE),""))</f>
      </c>
      <c r="J3330" s="90">
        <f>IF(OR($E3330="",$H3330=""),"",$H3330*$I3330)</f>
      </c>
      <c r="K3330" s="87" t="str">
        <v/>
      </c>
    </row>
    <row r="3331">
      <c r="A3331" s="74" t="str">
        <v/>
      </c>
      <c r="B3331" s="74" t="str">
        <v/>
      </c>
      <c r="C3331" s="75">
        <f>IF($E3331="","",IFERROR(VLOOKUP(TRIM(E3331&amp;""),'Référentiel Articles'!$A$2:$F$634,2,FALSE),""))</f>
      </c>
      <c r="D3331" s="75">
        <f>IF($E3331="","",IFERROR(VLOOKUP(TRIM(E3331&amp;""),'Référentiel Articles'!$A$2:$F$634,3,FALSE),""))</f>
      </c>
      <c r="E3331" s="74" t="str">
        <v/>
      </c>
      <c r="F3331" s="75">
        <f>IF($E3331="","",IFERROR(VLOOKUP(TRIM(E3331&amp;""),'Référentiel Articles'!$A$2:$F$634,4,FALSE),""))</f>
      </c>
      <c r="G3331" s="76">
        <f>IF($E3331="","",IFERROR(VLOOKUP(TRIM(E3331&amp;""),'Référentiel Articles'!$A$2:$F$634,5,FALSE),""))</f>
      </c>
      <c r="H3331" s="77" t="str">
        <v/>
      </c>
      <c r="I3331" s="76">
        <f>IF($E3331="","",IFERROR(VLOOKUP(TRIM(E3331&amp;""),'Référentiel Articles'!$A$2:$F$634,6,FALSE),""))</f>
      </c>
      <c r="J3331" s="78">
        <f>IF(OR($E3331="",$H3331=""),"",$H3331*$I3331)</f>
      </c>
      <c r="K3331" s="79" t="str">
        <v/>
      </c>
    </row>
    <row r="3332">
      <c r="A3332" s="81" t="str">
        <v/>
      </c>
      <c r="B3332" s="81" t="str">
        <v/>
      </c>
      <c r="C3332" s="83">
        <f>IF($E3332="","",IFERROR(VLOOKUP(TRIM(E3332&amp;""),'Référentiel Articles'!$A$2:$F$634,2,FALSE),""))</f>
      </c>
      <c r="D3332" s="83">
        <f>IF($E3332="","",IFERROR(VLOOKUP(TRIM(E3332&amp;""),'Référentiel Articles'!$A$2:$F$634,3,FALSE),""))</f>
      </c>
      <c r="E3332" s="81" t="str">
        <v/>
      </c>
      <c r="F3332" s="83">
        <f>IF($E3332="","",IFERROR(VLOOKUP(TRIM(E3332&amp;""),'Référentiel Articles'!$A$2:$F$634,4,FALSE),""))</f>
      </c>
      <c r="G3332" s="84">
        <f>IF($E3332="","",IFERROR(VLOOKUP(TRIM(E3332&amp;""),'Référentiel Articles'!$A$2:$F$634,5,FALSE),""))</f>
      </c>
      <c r="H3332" s="85" t="str">
        <v/>
      </c>
      <c r="I3332" s="84">
        <f>IF($E3332="","",IFERROR(VLOOKUP(TRIM(E3332&amp;""),'Référentiel Articles'!$A$2:$F$634,6,FALSE),""))</f>
      </c>
      <c r="J3332" s="90">
        <f>IF(OR($E3332="",$H3332=""),"",$H3332*$I3332)</f>
      </c>
      <c r="K3332" s="87" t="str">
        <v/>
      </c>
    </row>
    <row r="3333">
      <c r="A3333" s="74" t="str">
        <v/>
      </c>
      <c r="B3333" s="74" t="str">
        <v/>
      </c>
      <c r="C3333" s="75">
        <f>IF($E3333="","",IFERROR(VLOOKUP(TRIM(E3333&amp;""),'Référentiel Articles'!$A$2:$F$634,2,FALSE),""))</f>
      </c>
      <c r="D3333" s="75">
        <f>IF($E3333="","",IFERROR(VLOOKUP(TRIM(E3333&amp;""),'Référentiel Articles'!$A$2:$F$634,3,FALSE),""))</f>
      </c>
      <c r="E3333" s="74" t="str">
        <v/>
      </c>
      <c r="F3333" s="75">
        <f>IF($E3333="","",IFERROR(VLOOKUP(TRIM(E3333&amp;""),'Référentiel Articles'!$A$2:$F$634,4,FALSE),""))</f>
      </c>
      <c r="G3333" s="76">
        <f>IF($E3333="","",IFERROR(VLOOKUP(TRIM(E3333&amp;""),'Référentiel Articles'!$A$2:$F$634,5,FALSE),""))</f>
      </c>
      <c r="H3333" s="77" t="str">
        <v/>
      </c>
      <c r="I3333" s="76">
        <f>IF($E3333="","",IFERROR(VLOOKUP(TRIM(E3333&amp;""),'Référentiel Articles'!$A$2:$F$634,6,FALSE),""))</f>
      </c>
      <c r="J3333" s="78">
        <f>IF(OR($E3333="",$H3333=""),"",$H3333*$I3333)</f>
      </c>
      <c r="K3333" s="79" t="str">
        <v/>
      </c>
    </row>
    <row r="3334">
      <c r="A3334" s="81" t="str">
        <v/>
      </c>
      <c r="B3334" s="81" t="str">
        <v/>
      </c>
      <c r="C3334" s="83">
        <f>IF($E3334="","",IFERROR(VLOOKUP(TRIM(E3334&amp;""),'Référentiel Articles'!$A$2:$F$634,2,FALSE),""))</f>
      </c>
      <c r="D3334" s="83">
        <f>IF($E3334="","",IFERROR(VLOOKUP(TRIM(E3334&amp;""),'Référentiel Articles'!$A$2:$F$634,3,FALSE),""))</f>
      </c>
      <c r="E3334" s="81" t="str">
        <v/>
      </c>
      <c r="F3334" s="83">
        <f>IF($E3334="","",IFERROR(VLOOKUP(TRIM(E3334&amp;""),'Référentiel Articles'!$A$2:$F$634,4,FALSE),""))</f>
      </c>
      <c r="G3334" s="84">
        <f>IF($E3334="","",IFERROR(VLOOKUP(TRIM(E3334&amp;""),'Référentiel Articles'!$A$2:$F$634,5,FALSE),""))</f>
      </c>
      <c r="H3334" s="85" t="str">
        <v/>
      </c>
      <c r="I3334" s="84">
        <f>IF($E3334="","",IFERROR(VLOOKUP(TRIM(E3334&amp;""),'Référentiel Articles'!$A$2:$F$634,6,FALSE),""))</f>
      </c>
      <c r="J3334" s="90">
        <f>IF(OR($E3334="",$H3334=""),"",$H3334*$I3334)</f>
      </c>
      <c r="K3334" s="87" t="str">
        <v/>
      </c>
    </row>
    <row r="3335">
      <c r="A3335" s="74" t="str">
        <v/>
      </c>
      <c r="B3335" s="74" t="str">
        <v/>
      </c>
      <c r="C3335" s="75">
        <f>IF($E3335="","",IFERROR(VLOOKUP(TRIM(E3335&amp;""),'Référentiel Articles'!$A$2:$F$634,2,FALSE),""))</f>
      </c>
      <c r="D3335" s="75">
        <f>IF($E3335="","",IFERROR(VLOOKUP(TRIM(E3335&amp;""),'Référentiel Articles'!$A$2:$F$634,3,FALSE),""))</f>
      </c>
      <c r="E3335" s="74" t="str">
        <v/>
      </c>
      <c r="F3335" s="75">
        <f>IF($E3335="","",IFERROR(VLOOKUP(TRIM(E3335&amp;""),'Référentiel Articles'!$A$2:$F$634,4,FALSE),""))</f>
      </c>
      <c r="G3335" s="76">
        <f>IF($E3335="","",IFERROR(VLOOKUP(TRIM(E3335&amp;""),'Référentiel Articles'!$A$2:$F$634,5,FALSE),""))</f>
      </c>
      <c r="H3335" s="77" t="str">
        <v/>
      </c>
      <c r="I3335" s="76">
        <f>IF($E3335="","",IFERROR(VLOOKUP(TRIM(E3335&amp;""),'Référentiel Articles'!$A$2:$F$634,6,FALSE),""))</f>
      </c>
      <c r="J3335" s="78">
        <f>IF(OR($E3335="",$H3335=""),"",$H3335*$I3335)</f>
      </c>
      <c r="K3335" s="79" t="str">
        <v/>
      </c>
    </row>
    <row r="3336">
      <c r="A3336" s="81" t="str">
        <v/>
      </c>
      <c r="B3336" s="81" t="str">
        <v/>
      </c>
      <c r="C3336" s="83">
        <f>IF($E3336="","",IFERROR(VLOOKUP(TRIM(E3336&amp;""),'Référentiel Articles'!$A$2:$F$634,2,FALSE),""))</f>
      </c>
      <c r="D3336" s="83">
        <f>IF($E3336="","",IFERROR(VLOOKUP(TRIM(E3336&amp;""),'Référentiel Articles'!$A$2:$F$634,3,FALSE),""))</f>
      </c>
      <c r="E3336" s="81" t="str">
        <v/>
      </c>
      <c r="F3336" s="83">
        <f>IF($E3336="","",IFERROR(VLOOKUP(TRIM(E3336&amp;""),'Référentiel Articles'!$A$2:$F$634,4,FALSE),""))</f>
      </c>
      <c r="G3336" s="84">
        <f>IF($E3336="","",IFERROR(VLOOKUP(TRIM(E3336&amp;""),'Référentiel Articles'!$A$2:$F$634,5,FALSE),""))</f>
      </c>
      <c r="H3336" s="85" t="str">
        <v/>
      </c>
      <c r="I3336" s="84">
        <f>IF($E3336="","",IFERROR(VLOOKUP(TRIM(E3336&amp;""),'Référentiel Articles'!$A$2:$F$634,6,FALSE),""))</f>
      </c>
      <c r="J3336" s="90">
        <f>IF(OR($E3336="",$H3336=""),"",$H3336*$I3336)</f>
      </c>
      <c r="K3336" s="87" t="str">
        <v/>
      </c>
    </row>
    <row r="3337">
      <c r="A3337" s="74" t="str">
        <v/>
      </c>
      <c r="B3337" s="74" t="str">
        <v/>
      </c>
      <c r="C3337" s="75">
        <f>IF($E3337="","",IFERROR(VLOOKUP(TRIM(E3337&amp;""),'Référentiel Articles'!$A$2:$F$634,2,FALSE),""))</f>
      </c>
      <c r="D3337" s="75">
        <f>IF($E3337="","",IFERROR(VLOOKUP(TRIM(E3337&amp;""),'Référentiel Articles'!$A$2:$F$634,3,FALSE),""))</f>
      </c>
      <c r="E3337" s="74" t="str">
        <v/>
      </c>
      <c r="F3337" s="75">
        <f>IF($E3337="","",IFERROR(VLOOKUP(TRIM(E3337&amp;""),'Référentiel Articles'!$A$2:$F$634,4,FALSE),""))</f>
      </c>
      <c r="G3337" s="76">
        <f>IF($E3337="","",IFERROR(VLOOKUP(TRIM(E3337&amp;""),'Référentiel Articles'!$A$2:$F$634,5,FALSE),""))</f>
      </c>
      <c r="H3337" s="77" t="str">
        <v/>
      </c>
      <c r="I3337" s="76">
        <f>IF($E3337="","",IFERROR(VLOOKUP(TRIM(E3337&amp;""),'Référentiel Articles'!$A$2:$F$634,6,FALSE),""))</f>
      </c>
      <c r="J3337" s="78">
        <f>IF(OR($E3337="",$H3337=""),"",$H3337*$I3337)</f>
      </c>
      <c r="K3337" s="79" t="str">
        <v/>
      </c>
    </row>
    <row r="3338">
      <c r="A3338" s="81" t="str">
        <v/>
      </c>
      <c r="B3338" s="81" t="str">
        <v/>
      </c>
      <c r="C3338" s="83">
        <f>IF($E3338="","",IFERROR(VLOOKUP(TRIM(E3338&amp;""),'Référentiel Articles'!$A$2:$F$634,2,FALSE),""))</f>
      </c>
      <c r="D3338" s="83">
        <f>IF($E3338="","",IFERROR(VLOOKUP(TRIM(E3338&amp;""),'Référentiel Articles'!$A$2:$F$634,3,FALSE),""))</f>
      </c>
      <c r="E3338" s="81" t="str">
        <v/>
      </c>
      <c r="F3338" s="83">
        <f>IF($E3338="","",IFERROR(VLOOKUP(TRIM(E3338&amp;""),'Référentiel Articles'!$A$2:$F$634,4,FALSE),""))</f>
      </c>
      <c r="G3338" s="84">
        <f>IF($E3338="","",IFERROR(VLOOKUP(TRIM(E3338&amp;""),'Référentiel Articles'!$A$2:$F$634,5,FALSE),""))</f>
      </c>
      <c r="H3338" s="85" t="str">
        <v/>
      </c>
      <c r="I3338" s="84">
        <f>IF($E3338="","",IFERROR(VLOOKUP(TRIM(E3338&amp;""),'Référentiel Articles'!$A$2:$F$634,6,FALSE),""))</f>
      </c>
      <c r="J3338" s="90">
        <f>IF(OR($E3338="",$H3338=""),"",$H3338*$I3338)</f>
      </c>
      <c r="K3338" s="87" t="str">
        <v/>
      </c>
    </row>
    <row r="3339">
      <c r="A3339" s="74" t="str">
        <v/>
      </c>
      <c r="B3339" s="74" t="str">
        <v/>
      </c>
      <c r="C3339" s="75">
        <f>IF($E3339="","",IFERROR(VLOOKUP(TRIM(E3339&amp;""),'Référentiel Articles'!$A$2:$F$634,2,FALSE),""))</f>
      </c>
      <c r="D3339" s="75">
        <f>IF($E3339="","",IFERROR(VLOOKUP(TRIM(E3339&amp;""),'Référentiel Articles'!$A$2:$F$634,3,FALSE),""))</f>
      </c>
      <c r="E3339" s="74" t="str">
        <v/>
      </c>
      <c r="F3339" s="75">
        <f>IF($E3339="","",IFERROR(VLOOKUP(TRIM(E3339&amp;""),'Référentiel Articles'!$A$2:$F$634,4,FALSE),""))</f>
      </c>
      <c r="G3339" s="76">
        <f>IF($E3339="","",IFERROR(VLOOKUP(TRIM(E3339&amp;""),'Référentiel Articles'!$A$2:$F$634,5,FALSE),""))</f>
      </c>
      <c r="H3339" s="77" t="str">
        <v/>
      </c>
      <c r="I3339" s="76">
        <f>IF($E3339="","",IFERROR(VLOOKUP(TRIM(E3339&amp;""),'Référentiel Articles'!$A$2:$F$634,6,FALSE),""))</f>
      </c>
      <c r="J3339" s="78">
        <f>IF(OR($E3339="",$H3339=""),"",$H3339*$I3339)</f>
      </c>
      <c r="K3339" s="79" t="str">
        <v/>
      </c>
    </row>
    <row r="3340">
      <c r="A3340" s="81" t="str">
        <v/>
      </c>
      <c r="B3340" s="81" t="str">
        <v/>
      </c>
      <c r="C3340" s="83">
        <f>IF($E3340="","",IFERROR(VLOOKUP(TRIM(E3340&amp;""),'Référentiel Articles'!$A$2:$F$634,2,FALSE),""))</f>
      </c>
      <c r="D3340" s="83">
        <f>IF($E3340="","",IFERROR(VLOOKUP(TRIM(E3340&amp;""),'Référentiel Articles'!$A$2:$F$634,3,FALSE),""))</f>
      </c>
      <c r="E3340" s="81" t="str">
        <v/>
      </c>
      <c r="F3340" s="83">
        <f>IF($E3340="","",IFERROR(VLOOKUP(TRIM(E3340&amp;""),'Référentiel Articles'!$A$2:$F$634,4,FALSE),""))</f>
      </c>
      <c r="G3340" s="84">
        <f>IF($E3340="","",IFERROR(VLOOKUP(TRIM(E3340&amp;""),'Référentiel Articles'!$A$2:$F$634,5,FALSE),""))</f>
      </c>
      <c r="H3340" s="85" t="str">
        <v/>
      </c>
      <c r="I3340" s="84">
        <f>IF($E3340="","",IFERROR(VLOOKUP(TRIM(E3340&amp;""),'Référentiel Articles'!$A$2:$F$634,6,FALSE),""))</f>
      </c>
      <c r="J3340" s="90">
        <f>IF(OR($E3340="",$H3340=""),"",$H3340*$I3340)</f>
      </c>
      <c r="K3340" s="87" t="str">
        <v/>
      </c>
    </row>
    <row r="3341">
      <c r="A3341" s="74" t="str">
        <v/>
      </c>
      <c r="B3341" s="74" t="str">
        <v/>
      </c>
      <c r="C3341" s="75">
        <f>IF($E3341="","",IFERROR(VLOOKUP(TRIM(E3341&amp;""),'Référentiel Articles'!$A$2:$F$634,2,FALSE),""))</f>
      </c>
      <c r="D3341" s="75">
        <f>IF($E3341="","",IFERROR(VLOOKUP(TRIM(E3341&amp;""),'Référentiel Articles'!$A$2:$F$634,3,FALSE),""))</f>
      </c>
      <c r="E3341" s="74" t="str">
        <v/>
      </c>
      <c r="F3341" s="75">
        <f>IF($E3341="","",IFERROR(VLOOKUP(TRIM(E3341&amp;""),'Référentiel Articles'!$A$2:$F$634,4,FALSE),""))</f>
      </c>
      <c r="G3341" s="76">
        <f>IF($E3341="","",IFERROR(VLOOKUP(TRIM(E3341&amp;""),'Référentiel Articles'!$A$2:$F$634,5,FALSE),""))</f>
      </c>
      <c r="H3341" s="77" t="str">
        <v/>
      </c>
      <c r="I3341" s="76">
        <f>IF($E3341="","",IFERROR(VLOOKUP(TRIM(E3341&amp;""),'Référentiel Articles'!$A$2:$F$634,6,FALSE),""))</f>
      </c>
      <c r="J3341" s="78">
        <f>IF(OR($E3341="",$H3341=""),"",$H3341*$I3341)</f>
      </c>
      <c r="K3341" s="79" t="str">
        <v/>
      </c>
    </row>
    <row r="3342">
      <c r="A3342" s="81" t="str">
        <v/>
      </c>
      <c r="B3342" s="81" t="str">
        <v/>
      </c>
      <c r="C3342" s="83">
        <f>IF($E3342="","",IFERROR(VLOOKUP(TRIM(E3342&amp;""),'Référentiel Articles'!$A$2:$F$634,2,FALSE),""))</f>
      </c>
      <c r="D3342" s="83">
        <f>IF($E3342="","",IFERROR(VLOOKUP(TRIM(E3342&amp;""),'Référentiel Articles'!$A$2:$F$634,3,FALSE),""))</f>
      </c>
      <c r="E3342" s="81" t="str">
        <v/>
      </c>
      <c r="F3342" s="83">
        <f>IF($E3342="","",IFERROR(VLOOKUP(TRIM(E3342&amp;""),'Référentiel Articles'!$A$2:$F$634,4,FALSE),""))</f>
      </c>
      <c r="G3342" s="84">
        <f>IF($E3342="","",IFERROR(VLOOKUP(TRIM(E3342&amp;""),'Référentiel Articles'!$A$2:$F$634,5,FALSE),""))</f>
      </c>
      <c r="H3342" s="85" t="str">
        <v/>
      </c>
      <c r="I3342" s="84">
        <f>IF($E3342="","",IFERROR(VLOOKUP(TRIM(E3342&amp;""),'Référentiel Articles'!$A$2:$F$634,6,FALSE),""))</f>
      </c>
      <c r="J3342" s="90">
        <f>IF(OR($E3342="",$H3342=""),"",$H3342*$I3342)</f>
      </c>
      <c r="K3342" s="87" t="str">
        <v/>
      </c>
    </row>
    <row r="3343">
      <c r="A3343" s="74" t="str">
        <v/>
      </c>
      <c r="B3343" s="74" t="str">
        <v/>
      </c>
      <c r="C3343" s="75">
        <f>IF($E3343="","",IFERROR(VLOOKUP(TRIM(E3343&amp;""),'Référentiel Articles'!$A$2:$F$634,2,FALSE),""))</f>
      </c>
      <c r="D3343" s="75">
        <f>IF($E3343="","",IFERROR(VLOOKUP(TRIM(E3343&amp;""),'Référentiel Articles'!$A$2:$F$634,3,FALSE),""))</f>
      </c>
      <c r="E3343" s="74" t="str">
        <v/>
      </c>
      <c r="F3343" s="75">
        <f>IF($E3343="","",IFERROR(VLOOKUP(TRIM(E3343&amp;""),'Référentiel Articles'!$A$2:$F$634,4,FALSE),""))</f>
      </c>
      <c r="G3343" s="76">
        <f>IF($E3343="","",IFERROR(VLOOKUP(TRIM(E3343&amp;""),'Référentiel Articles'!$A$2:$F$634,5,FALSE),""))</f>
      </c>
      <c r="H3343" s="77" t="str">
        <v/>
      </c>
      <c r="I3343" s="76">
        <f>IF($E3343="","",IFERROR(VLOOKUP(TRIM(E3343&amp;""),'Référentiel Articles'!$A$2:$F$634,6,FALSE),""))</f>
      </c>
      <c r="J3343" s="78">
        <f>IF(OR($E3343="",$H3343=""),"",$H3343*$I3343)</f>
      </c>
      <c r="K3343" s="79" t="str">
        <v/>
      </c>
    </row>
    <row r="3344">
      <c r="A3344" s="81" t="str">
        <v/>
      </c>
      <c r="B3344" s="81" t="str">
        <v/>
      </c>
      <c r="C3344" s="83">
        <f>IF($E3344="","",IFERROR(VLOOKUP(TRIM(E3344&amp;""),'Référentiel Articles'!$A$2:$F$634,2,FALSE),""))</f>
      </c>
      <c r="D3344" s="83">
        <f>IF($E3344="","",IFERROR(VLOOKUP(TRIM(E3344&amp;""),'Référentiel Articles'!$A$2:$F$634,3,FALSE),""))</f>
      </c>
      <c r="E3344" s="81" t="str">
        <v/>
      </c>
      <c r="F3344" s="83">
        <f>IF($E3344="","",IFERROR(VLOOKUP(TRIM(E3344&amp;""),'Référentiel Articles'!$A$2:$F$634,4,FALSE),""))</f>
      </c>
      <c r="G3344" s="84">
        <f>IF($E3344="","",IFERROR(VLOOKUP(TRIM(E3344&amp;""),'Référentiel Articles'!$A$2:$F$634,5,FALSE),""))</f>
      </c>
      <c r="H3344" s="85" t="str">
        <v/>
      </c>
      <c r="I3344" s="84">
        <f>IF($E3344="","",IFERROR(VLOOKUP(TRIM(E3344&amp;""),'Référentiel Articles'!$A$2:$F$634,6,FALSE),""))</f>
      </c>
      <c r="J3344" s="90">
        <f>IF(OR($E3344="",$H3344=""),"",$H3344*$I3344)</f>
      </c>
      <c r="K3344" s="87" t="str">
        <v/>
      </c>
    </row>
    <row r="3345">
      <c r="A3345" s="74" t="str">
        <v/>
      </c>
      <c r="B3345" s="74" t="str">
        <v/>
      </c>
      <c r="C3345" s="75">
        <f>IF($E3345="","",IFERROR(VLOOKUP(TRIM(E3345&amp;""),'Référentiel Articles'!$A$2:$F$634,2,FALSE),""))</f>
      </c>
      <c r="D3345" s="75">
        <f>IF($E3345="","",IFERROR(VLOOKUP(TRIM(E3345&amp;""),'Référentiel Articles'!$A$2:$F$634,3,FALSE),""))</f>
      </c>
      <c r="E3345" s="74" t="str">
        <v/>
      </c>
      <c r="F3345" s="75">
        <f>IF($E3345="","",IFERROR(VLOOKUP(TRIM(E3345&amp;""),'Référentiel Articles'!$A$2:$F$634,4,FALSE),""))</f>
      </c>
      <c r="G3345" s="76">
        <f>IF($E3345="","",IFERROR(VLOOKUP(TRIM(E3345&amp;""),'Référentiel Articles'!$A$2:$F$634,5,FALSE),""))</f>
      </c>
      <c r="H3345" s="77" t="str">
        <v/>
      </c>
      <c r="I3345" s="76">
        <f>IF($E3345="","",IFERROR(VLOOKUP(TRIM(E3345&amp;""),'Référentiel Articles'!$A$2:$F$634,6,FALSE),""))</f>
      </c>
      <c r="J3345" s="78">
        <f>IF(OR($E3345="",$H3345=""),"",$H3345*$I3345)</f>
      </c>
      <c r="K3345" s="79" t="str">
        <v/>
      </c>
    </row>
    <row r="3346">
      <c r="A3346" s="81" t="str">
        <v/>
      </c>
      <c r="B3346" s="81" t="str">
        <v/>
      </c>
      <c r="C3346" s="83">
        <f>IF($E3346="","",IFERROR(VLOOKUP(TRIM(E3346&amp;""),'Référentiel Articles'!$A$2:$F$634,2,FALSE),""))</f>
      </c>
      <c r="D3346" s="83">
        <f>IF($E3346="","",IFERROR(VLOOKUP(TRIM(E3346&amp;""),'Référentiel Articles'!$A$2:$F$634,3,FALSE),""))</f>
      </c>
      <c r="E3346" s="81" t="str">
        <v/>
      </c>
      <c r="F3346" s="83">
        <f>IF($E3346="","",IFERROR(VLOOKUP(TRIM(E3346&amp;""),'Référentiel Articles'!$A$2:$F$634,4,FALSE),""))</f>
      </c>
      <c r="G3346" s="84">
        <f>IF($E3346="","",IFERROR(VLOOKUP(TRIM(E3346&amp;""),'Référentiel Articles'!$A$2:$F$634,5,FALSE),""))</f>
      </c>
      <c r="H3346" s="85" t="str">
        <v/>
      </c>
      <c r="I3346" s="84">
        <f>IF($E3346="","",IFERROR(VLOOKUP(TRIM(E3346&amp;""),'Référentiel Articles'!$A$2:$F$634,6,FALSE),""))</f>
      </c>
      <c r="J3346" s="90">
        <f>IF(OR($E3346="",$H3346=""),"",$H3346*$I3346)</f>
      </c>
      <c r="K3346" s="87" t="str">
        <v/>
      </c>
    </row>
    <row r="3347">
      <c r="A3347" s="74" t="str">
        <v/>
      </c>
      <c r="B3347" s="74" t="str">
        <v/>
      </c>
      <c r="C3347" s="75">
        <f>IF($E3347="","",IFERROR(VLOOKUP(TRIM(E3347&amp;""),'Référentiel Articles'!$A$2:$F$634,2,FALSE),""))</f>
      </c>
      <c r="D3347" s="75">
        <f>IF($E3347="","",IFERROR(VLOOKUP(TRIM(E3347&amp;""),'Référentiel Articles'!$A$2:$F$634,3,FALSE),""))</f>
      </c>
      <c r="E3347" s="74" t="str">
        <v/>
      </c>
      <c r="F3347" s="75">
        <f>IF($E3347="","",IFERROR(VLOOKUP(TRIM(E3347&amp;""),'Référentiel Articles'!$A$2:$F$634,4,FALSE),""))</f>
      </c>
      <c r="G3347" s="76">
        <f>IF($E3347="","",IFERROR(VLOOKUP(TRIM(E3347&amp;""),'Référentiel Articles'!$A$2:$F$634,5,FALSE),""))</f>
      </c>
      <c r="H3347" s="77" t="str">
        <v/>
      </c>
      <c r="I3347" s="76">
        <f>IF($E3347="","",IFERROR(VLOOKUP(TRIM(E3347&amp;""),'Référentiel Articles'!$A$2:$F$634,6,FALSE),""))</f>
      </c>
      <c r="J3347" s="78">
        <f>IF(OR($E3347="",$H3347=""),"",$H3347*$I3347)</f>
      </c>
      <c r="K3347" s="79" t="str">
        <v/>
      </c>
    </row>
    <row r="3348">
      <c r="A3348" s="81" t="str">
        <v/>
      </c>
      <c r="B3348" s="81" t="str">
        <v/>
      </c>
      <c r="C3348" s="83">
        <f>IF($E3348="","",IFERROR(VLOOKUP(TRIM(E3348&amp;""),'Référentiel Articles'!$A$2:$F$634,2,FALSE),""))</f>
      </c>
      <c r="D3348" s="83">
        <f>IF($E3348="","",IFERROR(VLOOKUP(TRIM(E3348&amp;""),'Référentiel Articles'!$A$2:$F$634,3,FALSE),""))</f>
      </c>
      <c r="E3348" s="81" t="str">
        <v/>
      </c>
      <c r="F3348" s="83">
        <f>IF($E3348="","",IFERROR(VLOOKUP(TRIM(E3348&amp;""),'Référentiel Articles'!$A$2:$F$634,4,FALSE),""))</f>
      </c>
      <c r="G3348" s="84">
        <f>IF($E3348="","",IFERROR(VLOOKUP(TRIM(E3348&amp;""),'Référentiel Articles'!$A$2:$F$634,5,FALSE),""))</f>
      </c>
      <c r="H3348" s="85" t="str">
        <v/>
      </c>
      <c r="I3348" s="84">
        <f>IF($E3348="","",IFERROR(VLOOKUP(TRIM(E3348&amp;""),'Référentiel Articles'!$A$2:$F$634,6,FALSE),""))</f>
      </c>
      <c r="J3348" s="90">
        <f>IF(OR($E3348="",$H3348=""),"",$H3348*$I3348)</f>
      </c>
      <c r="K3348" s="87" t="str">
        <v/>
      </c>
    </row>
    <row r="3349">
      <c r="A3349" s="74" t="str">
        <v/>
      </c>
      <c r="B3349" s="74" t="str">
        <v/>
      </c>
      <c r="C3349" s="75">
        <f>IF($E3349="","",IFERROR(VLOOKUP(TRIM(E3349&amp;""),'Référentiel Articles'!$A$2:$F$634,2,FALSE),""))</f>
      </c>
      <c r="D3349" s="75">
        <f>IF($E3349="","",IFERROR(VLOOKUP(TRIM(E3349&amp;""),'Référentiel Articles'!$A$2:$F$634,3,FALSE),""))</f>
      </c>
      <c r="E3349" s="74" t="str">
        <v/>
      </c>
      <c r="F3349" s="75">
        <f>IF($E3349="","",IFERROR(VLOOKUP(TRIM(E3349&amp;""),'Référentiel Articles'!$A$2:$F$634,4,FALSE),""))</f>
      </c>
      <c r="G3349" s="76">
        <f>IF($E3349="","",IFERROR(VLOOKUP(TRIM(E3349&amp;""),'Référentiel Articles'!$A$2:$F$634,5,FALSE),""))</f>
      </c>
      <c r="H3349" s="77" t="str">
        <v/>
      </c>
      <c r="I3349" s="76">
        <f>IF($E3349="","",IFERROR(VLOOKUP(TRIM(E3349&amp;""),'Référentiel Articles'!$A$2:$F$634,6,FALSE),""))</f>
      </c>
      <c r="J3349" s="78">
        <f>IF(OR($E3349="",$H3349=""),"",$H3349*$I3349)</f>
      </c>
      <c r="K3349" s="79" t="str">
        <v/>
      </c>
    </row>
    <row r="3350">
      <c r="A3350" s="81" t="str">
        <v/>
      </c>
      <c r="B3350" s="81" t="str">
        <v/>
      </c>
      <c r="C3350" s="83">
        <f>IF($E3350="","",IFERROR(VLOOKUP(TRIM(E3350&amp;""),'Référentiel Articles'!$A$2:$F$634,2,FALSE),""))</f>
      </c>
      <c r="D3350" s="83">
        <f>IF($E3350="","",IFERROR(VLOOKUP(TRIM(E3350&amp;""),'Référentiel Articles'!$A$2:$F$634,3,FALSE),""))</f>
      </c>
      <c r="E3350" s="81" t="str">
        <v/>
      </c>
      <c r="F3350" s="83">
        <f>IF($E3350="","",IFERROR(VLOOKUP(TRIM(E3350&amp;""),'Référentiel Articles'!$A$2:$F$634,4,FALSE),""))</f>
      </c>
      <c r="G3350" s="84">
        <f>IF($E3350="","",IFERROR(VLOOKUP(TRIM(E3350&amp;""),'Référentiel Articles'!$A$2:$F$634,5,FALSE),""))</f>
      </c>
      <c r="H3350" s="85" t="str">
        <v/>
      </c>
      <c r="I3350" s="84">
        <f>IF($E3350="","",IFERROR(VLOOKUP(TRIM(E3350&amp;""),'Référentiel Articles'!$A$2:$F$634,6,FALSE),""))</f>
      </c>
      <c r="J3350" s="90">
        <f>IF(OR($E3350="",$H3350=""),"",$H3350*$I3350)</f>
      </c>
      <c r="K3350" s="87" t="str">
        <v/>
      </c>
    </row>
    <row r="3351">
      <c r="A3351" s="74" t="str">
        <v/>
      </c>
      <c r="B3351" s="74" t="str">
        <v/>
      </c>
      <c r="C3351" s="75">
        <f>IF($E3351="","",IFERROR(VLOOKUP(TRIM(E3351&amp;""),'Référentiel Articles'!$A$2:$F$634,2,FALSE),""))</f>
      </c>
      <c r="D3351" s="75">
        <f>IF($E3351="","",IFERROR(VLOOKUP(TRIM(E3351&amp;""),'Référentiel Articles'!$A$2:$F$634,3,FALSE),""))</f>
      </c>
      <c r="E3351" s="74" t="str">
        <v/>
      </c>
      <c r="F3351" s="75">
        <f>IF($E3351="","",IFERROR(VLOOKUP(TRIM(E3351&amp;""),'Référentiel Articles'!$A$2:$F$634,4,FALSE),""))</f>
      </c>
      <c r="G3351" s="76">
        <f>IF($E3351="","",IFERROR(VLOOKUP(TRIM(E3351&amp;""),'Référentiel Articles'!$A$2:$F$634,5,FALSE),""))</f>
      </c>
      <c r="H3351" s="77" t="str">
        <v/>
      </c>
      <c r="I3351" s="76">
        <f>IF($E3351="","",IFERROR(VLOOKUP(TRIM(E3351&amp;""),'Référentiel Articles'!$A$2:$F$634,6,FALSE),""))</f>
      </c>
      <c r="J3351" s="78">
        <f>IF(OR($E3351="",$H3351=""),"",$H3351*$I3351)</f>
      </c>
      <c r="K3351" s="79" t="str">
        <v/>
      </c>
    </row>
    <row r="3352">
      <c r="A3352" s="81" t="str">
        <v/>
      </c>
      <c r="B3352" s="81" t="str">
        <v/>
      </c>
      <c r="C3352" s="83">
        <f>IF($E3352="","",IFERROR(VLOOKUP(TRIM(E3352&amp;""),'Référentiel Articles'!$A$2:$F$634,2,FALSE),""))</f>
      </c>
      <c r="D3352" s="83">
        <f>IF($E3352="","",IFERROR(VLOOKUP(TRIM(E3352&amp;""),'Référentiel Articles'!$A$2:$F$634,3,FALSE),""))</f>
      </c>
      <c r="E3352" s="81" t="str">
        <v/>
      </c>
      <c r="F3352" s="83">
        <f>IF($E3352="","",IFERROR(VLOOKUP(TRIM(E3352&amp;""),'Référentiel Articles'!$A$2:$F$634,4,FALSE),""))</f>
      </c>
      <c r="G3352" s="84">
        <f>IF($E3352="","",IFERROR(VLOOKUP(TRIM(E3352&amp;""),'Référentiel Articles'!$A$2:$F$634,5,FALSE),""))</f>
      </c>
      <c r="H3352" s="85" t="str">
        <v/>
      </c>
      <c r="I3352" s="84">
        <f>IF($E3352="","",IFERROR(VLOOKUP(TRIM(E3352&amp;""),'Référentiel Articles'!$A$2:$F$634,6,FALSE),""))</f>
      </c>
      <c r="J3352" s="90">
        <f>IF(OR($E3352="",$H3352=""),"",$H3352*$I3352)</f>
      </c>
      <c r="K3352" s="87" t="str">
        <v/>
      </c>
    </row>
    <row r="3353">
      <c r="A3353" s="74" t="str">
        <v/>
      </c>
      <c r="B3353" s="74" t="str">
        <v/>
      </c>
      <c r="C3353" s="75">
        <f>IF($E3353="","",IFERROR(VLOOKUP(TRIM(E3353&amp;""),'Référentiel Articles'!$A$2:$F$634,2,FALSE),""))</f>
      </c>
      <c r="D3353" s="75">
        <f>IF($E3353="","",IFERROR(VLOOKUP(TRIM(E3353&amp;""),'Référentiel Articles'!$A$2:$F$634,3,FALSE),""))</f>
      </c>
      <c r="E3353" s="74" t="str">
        <v/>
      </c>
      <c r="F3353" s="75">
        <f>IF($E3353="","",IFERROR(VLOOKUP(TRIM(E3353&amp;""),'Référentiel Articles'!$A$2:$F$634,4,FALSE),""))</f>
      </c>
      <c r="G3353" s="76">
        <f>IF($E3353="","",IFERROR(VLOOKUP(TRIM(E3353&amp;""),'Référentiel Articles'!$A$2:$F$634,5,FALSE),""))</f>
      </c>
      <c r="H3353" s="77" t="str">
        <v/>
      </c>
      <c r="I3353" s="76">
        <f>IF($E3353="","",IFERROR(VLOOKUP(TRIM(E3353&amp;""),'Référentiel Articles'!$A$2:$F$634,6,FALSE),""))</f>
      </c>
      <c r="J3353" s="78">
        <f>IF(OR($E3353="",$H3353=""),"",$H3353*$I3353)</f>
      </c>
      <c r="K3353" s="79" t="str">
        <v/>
      </c>
    </row>
    <row r="3354">
      <c r="A3354" s="81" t="str">
        <v/>
      </c>
      <c r="B3354" s="81" t="str">
        <v/>
      </c>
      <c r="C3354" s="83">
        <f>IF($E3354="","",IFERROR(VLOOKUP(TRIM(E3354&amp;""),'Référentiel Articles'!$A$2:$F$634,2,FALSE),""))</f>
      </c>
      <c r="D3354" s="83">
        <f>IF($E3354="","",IFERROR(VLOOKUP(TRIM(E3354&amp;""),'Référentiel Articles'!$A$2:$F$634,3,FALSE),""))</f>
      </c>
      <c r="E3354" s="81" t="str">
        <v/>
      </c>
      <c r="F3354" s="83">
        <f>IF($E3354="","",IFERROR(VLOOKUP(TRIM(E3354&amp;""),'Référentiel Articles'!$A$2:$F$634,4,FALSE),""))</f>
      </c>
      <c r="G3354" s="84">
        <f>IF($E3354="","",IFERROR(VLOOKUP(TRIM(E3354&amp;""),'Référentiel Articles'!$A$2:$F$634,5,FALSE),""))</f>
      </c>
      <c r="H3354" s="85" t="str">
        <v/>
      </c>
      <c r="I3354" s="84">
        <f>IF($E3354="","",IFERROR(VLOOKUP(TRIM(E3354&amp;""),'Référentiel Articles'!$A$2:$F$634,6,FALSE),""))</f>
      </c>
      <c r="J3354" s="90">
        <f>IF(OR($E3354="",$H3354=""),"",$H3354*$I3354)</f>
      </c>
      <c r="K3354" s="87" t="str">
        <v/>
      </c>
    </row>
    <row r="3355">
      <c r="A3355" s="74" t="str">
        <v/>
      </c>
      <c r="B3355" s="74" t="str">
        <v/>
      </c>
      <c r="C3355" s="75">
        <f>IF($E3355="","",IFERROR(VLOOKUP(TRIM(E3355&amp;""),'Référentiel Articles'!$A$2:$F$634,2,FALSE),""))</f>
      </c>
      <c r="D3355" s="75">
        <f>IF($E3355="","",IFERROR(VLOOKUP(TRIM(E3355&amp;""),'Référentiel Articles'!$A$2:$F$634,3,FALSE),""))</f>
      </c>
      <c r="E3355" s="74" t="str">
        <v/>
      </c>
      <c r="F3355" s="75">
        <f>IF($E3355="","",IFERROR(VLOOKUP(TRIM(E3355&amp;""),'Référentiel Articles'!$A$2:$F$634,4,FALSE),""))</f>
      </c>
      <c r="G3355" s="76">
        <f>IF($E3355="","",IFERROR(VLOOKUP(TRIM(E3355&amp;""),'Référentiel Articles'!$A$2:$F$634,5,FALSE),""))</f>
      </c>
      <c r="H3355" s="77" t="str">
        <v/>
      </c>
      <c r="I3355" s="76">
        <f>IF($E3355="","",IFERROR(VLOOKUP(TRIM(E3355&amp;""),'Référentiel Articles'!$A$2:$F$634,6,FALSE),""))</f>
      </c>
      <c r="J3355" s="78">
        <f>IF(OR($E3355="",$H3355=""),"",$H3355*$I3355)</f>
      </c>
      <c r="K3355" s="79" t="str">
        <v/>
      </c>
    </row>
    <row r="3356">
      <c r="A3356" s="81" t="str">
        <v/>
      </c>
      <c r="B3356" s="81" t="str">
        <v/>
      </c>
      <c r="C3356" s="83">
        <f>IF($E3356="","",IFERROR(VLOOKUP(TRIM(E3356&amp;""),'Référentiel Articles'!$A$2:$F$634,2,FALSE),""))</f>
      </c>
      <c r="D3356" s="83">
        <f>IF($E3356="","",IFERROR(VLOOKUP(TRIM(E3356&amp;""),'Référentiel Articles'!$A$2:$F$634,3,FALSE),""))</f>
      </c>
      <c r="E3356" s="81" t="str">
        <v/>
      </c>
      <c r="F3356" s="83">
        <f>IF($E3356="","",IFERROR(VLOOKUP(TRIM(E3356&amp;""),'Référentiel Articles'!$A$2:$F$634,4,FALSE),""))</f>
      </c>
      <c r="G3356" s="84">
        <f>IF($E3356="","",IFERROR(VLOOKUP(TRIM(E3356&amp;""),'Référentiel Articles'!$A$2:$F$634,5,FALSE),""))</f>
      </c>
      <c r="H3356" s="85" t="str">
        <v/>
      </c>
      <c r="I3356" s="84">
        <f>IF($E3356="","",IFERROR(VLOOKUP(TRIM(E3356&amp;""),'Référentiel Articles'!$A$2:$F$634,6,FALSE),""))</f>
      </c>
      <c r="J3356" s="90">
        <f>IF(OR($E3356="",$H3356=""),"",$H3356*$I3356)</f>
      </c>
      <c r="K3356" s="87" t="str">
        <v/>
      </c>
    </row>
    <row r="3357">
      <c r="A3357" s="74" t="str">
        <v/>
      </c>
      <c r="B3357" s="74" t="str">
        <v/>
      </c>
      <c r="C3357" s="75">
        <f>IF($E3357="","",IFERROR(VLOOKUP(TRIM(E3357&amp;""),'Référentiel Articles'!$A$2:$F$634,2,FALSE),""))</f>
      </c>
      <c r="D3357" s="75">
        <f>IF($E3357="","",IFERROR(VLOOKUP(TRIM(E3357&amp;""),'Référentiel Articles'!$A$2:$F$634,3,FALSE),""))</f>
      </c>
      <c r="E3357" s="74" t="str">
        <v/>
      </c>
      <c r="F3357" s="75">
        <f>IF($E3357="","",IFERROR(VLOOKUP(TRIM(E3357&amp;""),'Référentiel Articles'!$A$2:$F$634,4,FALSE),""))</f>
      </c>
      <c r="G3357" s="76">
        <f>IF($E3357="","",IFERROR(VLOOKUP(TRIM(E3357&amp;""),'Référentiel Articles'!$A$2:$F$634,5,FALSE),""))</f>
      </c>
      <c r="H3357" s="77" t="str">
        <v/>
      </c>
      <c r="I3357" s="76">
        <f>IF($E3357="","",IFERROR(VLOOKUP(TRIM(E3357&amp;""),'Référentiel Articles'!$A$2:$F$634,6,FALSE),""))</f>
      </c>
      <c r="J3357" s="78">
        <f>IF(OR($E3357="",$H3357=""),"",$H3357*$I3357)</f>
      </c>
      <c r="K3357" s="79" t="str">
        <v/>
      </c>
    </row>
    <row r="3358">
      <c r="A3358" s="81" t="str">
        <v/>
      </c>
      <c r="B3358" s="81" t="str">
        <v/>
      </c>
      <c r="C3358" s="83">
        <f>IF($E3358="","",IFERROR(VLOOKUP(TRIM(E3358&amp;""),'Référentiel Articles'!$A$2:$F$634,2,FALSE),""))</f>
      </c>
      <c r="D3358" s="83">
        <f>IF($E3358="","",IFERROR(VLOOKUP(TRIM(E3358&amp;""),'Référentiel Articles'!$A$2:$F$634,3,FALSE),""))</f>
      </c>
      <c r="E3358" s="81" t="str">
        <v/>
      </c>
      <c r="F3358" s="83">
        <f>IF($E3358="","",IFERROR(VLOOKUP(TRIM(E3358&amp;""),'Référentiel Articles'!$A$2:$F$634,4,FALSE),""))</f>
      </c>
      <c r="G3358" s="84">
        <f>IF($E3358="","",IFERROR(VLOOKUP(TRIM(E3358&amp;""),'Référentiel Articles'!$A$2:$F$634,5,FALSE),""))</f>
      </c>
      <c r="H3358" s="85" t="str">
        <v/>
      </c>
      <c r="I3358" s="84">
        <f>IF($E3358="","",IFERROR(VLOOKUP(TRIM(E3358&amp;""),'Référentiel Articles'!$A$2:$F$634,6,FALSE),""))</f>
      </c>
      <c r="J3358" s="90">
        <f>IF(OR($E3358="",$H3358=""),"",$H3358*$I3358)</f>
      </c>
      <c r="K3358" s="87" t="str">
        <v/>
      </c>
    </row>
    <row r="3359">
      <c r="A3359" s="74" t="str">
        <v/>
      </c>
      <c r="B3359" s="74" t="str">
        <v/>
      </c>
      <c r="C3359" s="75">
        <f>IF($E3359="","",IFERROR(VLOOKUP(TRIM(E3359&amp;""),'Référentiel Articles'!$A$2:$F$634,2,FALSE),""))</f>
      </c>
      <c r="D3359" s="75">
        <f>IF($E3359="","",IFERROR(VLOOKUP(TRIM(E3359&amp;""),'Référentiel Articles'!$A$2:$F$634,3,FALSE),""))</f>
      </c>
      <c r="E3359" s="74" t="str">
        <v/>
      </c>
      <c r="F3359" s="75">
        <f>IF($E3359="","",IFERROR(VLOOKUP(TRIM(E3359&amp;""),'Référentiel Articles'!$A$2:$F$634,4,FALSE),""))</f>
      </c>
      <c r="G3359" s="76">
        <f>IF($E3359="","",IFERROR(VLOOKUP(TRIM(E3359&amp;""),'Référentiel Articles'!$A$2:$F$634,5,FALSE),""))</f>
      </c>
      <c r="H3359" s="77" t="str">
        <v/>
      </c>
      <c r="I3359" s="76">
        <f>IF($E3359="","",IFERROR(VLOOKUP(TRIM(E3359&amp;""),'Référentiel Articles'!$A$2:$F$634,6,FALSE),""))</f>
      </c>
      <c r="J3359" s="78">
        <f>IF(OR($E3359="",$H3359=""),"",$H3359*$I3359)</f>
      </c>
      <c r="K3359" s="79" t="str">
        <v/>
      </c>
    </row>
    <row r="3360">
      <c r="A3360" s="81" t="str">
        <v/>
      </c>
      <c r="B3360" s="81" t="str">
        <v/>
      </c>
      <c r="C3360" s="83">
        <f>IF($E3360="","",IFERROR(VLOOKUP(TRIM(E3360&amp;""),'Référentiel Articles'!$A$2:$F$634,2,FALSE),""))</f>
      </c>
      <c r="D3360" s="83">
        <f>IF($E3360="","",IFERROR(VLOOKUP(TRIM(E3360&amp;""),'Référentiel Articles'!$A$2:$F$634,3,FALSE),""))</f>
      </c>
      <c r="E3360" s="81" t="str">
        <v/>
      </c>
      <c r="F3360" s="83">
        <f>IF($E3360="","",IFERROR(VLOOKUP(TRIM(E3360&amp;""),'Référentiel Articles'!$A$2:$F$634,4,FALSE),""))</f>
      </c>
      <c r="G3360" s="84">
        <f>IF($E3360="","",IFERROR(VLOOKUP(TRIM(E3360&amp;""),'Référentiel Articles'!$A$2:$F$634,5,FALSE),""))</f>
      </c>
      <c r="H3360" s="85" t="str">
        <v/>
      </c>
      <c r="I3360" s="84">
        <f>IF($E3360="","",IFERROR(VLOOKUP(TRIM(E3360&amp;""),'Référentiel Articles'!$A$2:$F$634,6,FALSE),""))</f>
      </c>
      <c r="J3360" s="90">
        <f>IF(OR($E3360="",$H3360=""),"",$H3360*$I3360)</f>
      </c>
      <c r="K3360" s="87" t="str">
        <v/>
      </c>
    </row>
    <row r="3361">
      <c r="A3361" s="74" t="str">
        <v/>
      </c>
      <c r="B3361" s="74" t="str">
        <v/>
      </c>
      <c r="C3361" s="75">
        <f>IF($E3361="","",IFERROR(VLOOKUP(TRIM(E3361&amp;""),'Référentiel Articles'!$A$2:$F$634,2,FALSE),""))</f>
      </c>
      <c r="D3361" s="75">
        <f>IF($E3361="","",IFERROR(VLOOKUP(TRIM(E3361&amp;""),'Référentiel Articles'!$A$2:$F$634,3,FALSE),""))</f>
      </c>
      <c r="E3361" s="74" t="str">
        <v/>
      </c>
      <c r="F3361" s="75">
        <f>IF($E3361="","",IFERROR(VLOOKUP(TRIM(E3361&amp;""),'Référentiel Articles'!$A$2:$F$634,4,FALSE),""))</f>
      </c>
      <c r="G3361" s="76">
        <f>IF($E3361="","",IFERROR(VLOOKUP(TRIM(E3361&amp;""),'Référentiel Articles'!$A$2:$F$634,5,FALSE),""))</f>
      </c>
      <c r="H3361" s="77" t="str">
        <v/>
      </c>
      <c r="I3361" s="76">
        <f>IF($E3361="","",IFERROR(VLOOKUP(TRIM(E3361&amp;""),'Référentiel Articles'!$A$2:$F$634,6,FALSE),""))</f>
      </c>
      <c r="J3361" s="78">
        <f>IF(OR($E3361="",$H3361=""),"",$H3361*$I3361)</f>
      </c>
      <c r="K3361" s="79" t="str">
        <v/>
      </c>
    </row>
    <row r="3362">
      <c r="A3362" s="81" t="str">
        <v/>
      </c>
      <c r="B3362" s="81" t="str">
        <v/>
      </c>
      <c r="C3362" s="83">
        <f>IF($E3362="","",IFERROR(VLOOKUP(TRIM(E3362&amp;""),'Référentiel Articles'!$A$2:$F$634,2,FALSE),""))</f>
      </c>
      <c r="D3362" s="83">
        <f>IF($E3362="","",IFERROR(VLOOKUP(TRIM(E3362&amp;""),'Référentiel Articles'!$A$2:$F$634,3,FALSE),""))</f>
      </c>
      <c r="E3362" s="81" t="str">
        <v/>
      </c>
      <c r="F3362" s="83">
        <f>IF($E3362="","",IFERROR(VLOOKUP(TRIM(E3362&amp;""),'Référentiel Articles'!$A$2:$F$634,4,FALSE),""))</f>
      </c>
      <c r="G3362" s="84">
        <f>IF($E3362="","",IFERROR(VLOOKUP(TRIM(E3362&amp;""),'Référentiel Articles'!$A$2:$F$634,5,FALSE),""))</f>
      </c>
      <c r="H3362" s="85" t="str">
        <v/>
      </c>
      <c r="I3362" s="84">
        <f>IF($E3362="","",IFERROR(VLOOKUP(TRIM(E3362&amp;""),'Référentiel Articles'!$A$2:$F$634,6,FALSE),""))</f>
      </c>
      <c r="J3362" s="90">
        <f>IF(OR($E3362="",$H3362=""),"",$H3362*$I3362)</f>
      </c>
      <c r="K3362" s="87" t="str">
        <v/>
      </c>
    </row>
    <row r="3363">
      <c r="A3363" s="74" t="str">
        <v/>
      </c>
      <c r="B3363" s="74" t="str">
        <v/>
      </c>
      <c r="C3363" s="75">
        <f>IF($E3363="","",IFERROR(VLOOKUP(TRIM(E3363&amp;""),'Référentiel Articles'!$A$2:$F$634,2,FALSE),""))</f>
      </c>
      <c r="D3363" s="75">
        <f>IF($E3363="","",IFERROR(VLOOKUP(TRIM(E3363&amp;""),'Référentiel Articles'!$A$2:$F$634,3,FALSE),""))</f>
      </c>
      <c r="E3363" s="74" t="str">
        <v/>
      </c>
      <c r="F3363" s="75">
        <f>IF($E3363="","",IFERROR(VLOOKUP(TRIM(E3363&amp;""),'Référentiel Articles'!$A$2:$F$634,4,FALSE),""))</f>
      </c>
      <c r="G3363" s="76">
        <f>IF($E3363="","",IFERROR(VLOOKUP(TRIM(E3363&amp;""),'Référentiel Articles'!$A$2:$F$634,5,FALSE),""))</f>
      </c>
      <c r="H3363" s="77" t="str">
        <v/>
      </c>
      <c r="I3363" s="76">
        <f>IF($E3363="","",IFERROR(VLOOKUP(TRIM(E3363&amp;""),'Référentiel Articles'!$A$2:$F$634,6,FALSE),""))</f>
      </c>
      <c r="J3363" s="78">
        <f>IF(OR($E3363="",$H3363=""),"",$H3363*$I3363)</f>
      </c>
      <c r="K3363" s="79" t="str">
        <v/>
      </c>
    </row>
    <row r="3364">
      <c r="A3364" s="81" t="str">
        <v/>
      </c>
      <c r="B3364" s="81" t="str">
        <v/>
      </c>
      <c r="C3364" s="83">
        <f>IF($E3364="","",IFERROR(VLOOKUP(TRIM(E3364&amp;""),'Référentiel Articles'!$A$2:$F$634,2,FALSE),""))</f>
      </c>
      <c r="D3364" s="83">
        <f>IF($E3364="","",IFERROR(VLOOKUP(TRIM(E3364&amp;""),'Référentiel Articles'!$A$2:$F$634,3,FALSE),""))</f>
      </c>
      <c r="E3364" s="81" t="str">
        <v/>
      </c>
      <c r="F3364" s="83">
        <f>IF($E3364="","",IFERROR(VLOOKUP(TRIM(E3364&amp;""),'Référentiel Articles'!$A$2:$F$634,4,FALSE),""))</f>
      </c>
      <c r="G3364" s="84">
        <f>IF($E3364="","",IFERROR(VLOOKUP(TRIM(E3364&amp;""),'Référentiel Articles'!$A$2:$F$634,5,FALSE),""))</f>
      </c>
      <c r="H3364" s="85" t="str">
        <v/>
      </c>
      <c r="I3364" s="84">
        <f>IF($E3364="","",IFERROR(VLOOKUP(TRIM(E3364&amp;""),'Référentiel Articles'!$A$2:$F$634,6,FALSE),""))</f>
      </c>
      <c r="J3364" s="90">
        <f>IF(OR($E3364="",$H3364=""),"",$H3364*$I3364)</f>
      </c>
      <c r="K3364" s="87" t="str">
        <v/>
      </c>
    </row>
    <row r="3365">
      <c r="A3365" s="74" t="str">
        <v/>
      </c>
      <c r="B3365" s="74" t="str">
        <v/>
      </c>
      <c r="C3365" s="75">
        <f>IF($E3365="","",IFERROR(VLOOKUP(TRIM(E3365&amp;""),'Référentiel Articles'!$A$2:$F$634,2,FALSE),""))</f>
      </c>
      <c r="D3365" s="75">
        <f>IF($E3365="","",IFERROR(VLOOKUP(TRIM(E3365&amp;""),'Référentiel Articles'!$A$2:$F$634,3,FALSE),""))</f>
      </c>
      <c r="E3365" s="74" t="str">
        <v/>
      </c>
      <c r="F3365" s="75">
        <f>IF($E3365="","",IFERROR(VLOOKUP(TRIM(E3365&amp;""),'Référentiel Articles'!$A$2:$F$634,4,FALSE),""))</f>
      </c>
      <c r="G3365" s="76">
        <f>IF($E3365="","",IFERROR(VLOOKUP(TRIM(E3365&amp;""),'Référentiel Articles'!$A$2:$F$634,5,FALSE),""))</f>
      </c>
      <c r="H3365" s="77" t="str">
        <v/>
      </c>
      <c r="I3365" s="76">
        <f>IF($E3365="","",IFERROR(VLOOKUP(TRIM(E3365&amp;""),'Référentiel Articles'!$A$2:$F$634,6,FALSE),""))</f>
      </c>
      <c r="J3365" s="78">
        <f>IF(OR($E3365="",$H3365=""),"",$H3365*$I3365)</f>
      </c>
      <c r="K3365" s="79" t="str">
        <v/>
      </c>
    </row>
    <row r="3366">
      <c r="A3366" s="81" t="str">
        <v/>
      </c>
      <c r="B3366" s="81" t="str">
        <v/>
      </c>
      <c r="C3366" s="83">
        <f>IF($E3366="","",IFERROR(VLOOKUP(TRIM(E3366&amp;""),'Référentiel Articles'!$A$2:$F$634,2,FALSE),""))</f>
      </c>
      <c r="D3366" s="83">
        <f>IF($E3366="","",IFERROR(VLOOKUP(TRIM(E3366&amp;""),'Référentiel Articles'!$A$2:$F$634,3,FALSE),""))</f>
      </c>
      <c r="E3366" s="81" t="str">
        <v/>
      </c>
      <c r="F3366" s="83">
        <f>IF($E3366="","",IFERROR(VLOOKUP(TRIM(E3366&amp;""),'Référentiel Articles'!$A$2:$F$634,4,FALSE),""))</f>
      </c>
      <c r="G3366" s="84">
        <f>IF($E3366="","",IFERROR(VLOOKUP(TRIM(E3366&amp;""),'Référentiel Articles'!$A$2:$F$634,5,FALSE),""))</f>
      </c>
      <c r="H3366" s="85" t="str">
        <v/>
      </c>
      <c r="I3366" s="84">
        <f>IF($E3366="","",IFERROR(VLOOKUP(TRIM(E3366&amp;""),'Référentiel Articles'!$A$2:$F$634,6,FALSE),""))</f>
      </c>
      <c r="J3366" s="90">
        <f>IF(OR($E3366="",$H3366=""),"",$H3366*$I3366)</f>
      </c>
      <c r="K3366" s="87" t="str">
        <v/>
      </c>
    </row>
    <row r="3367">
      <c r="A3367" s="74" t="str">
        <v/>
      </c>
      <c r="B3367" s="74" t="str">
        <v/>
      </c>
      <c r="C3367" s="75">
        <f>IF($E3367="","",IFERROR(VLOOKUP(TRIM(E3367&amp;""),'Référentiel Articles'!$A$2:$F$634,2,FALSE),""))</f>
      </c>
      <c r="D3367" s="75">
        <f>IF($E3367="","",IFERROR(VLOOKUP(TRIM(E3367&amp;""),'Référentiel Articles'!$A$2:$F$634,3,FALSE),""))</f>
      </c>
      <c r="E3367" s="74" t="str">
        <v/>
      </c>
      <c r="F3367" s="75">
        <f>IF($E3367="","",IFERROR(VLOOKUP(TRIM(E3367&amp;""),'Référentiel Articles'!$A$2:$F$634,4,FALSE),""))</f>
      </c>
      <c r="G3367" s="76">
        <f>IF($E3367="","",IFERROR(VLOOKUP(TRIM(E3367&amp;""),'Référentiel Articles'!$A$2:$F$634,5,FALSE),""))</f>
      </c>
      <c r="H3367" s="77" t="str">
        <v/>
      </c>
      <c r="I3367" s="76">
        <f>IF($E3367="","",IFERROR(VLOOKUP(TRIM(E3367&amp;""),'Référentiel Articles'!$A$2:$F$634,6,FALSE),""))</f>
      </c>
      <c r="J3367" s="78">
        <f>IF(OR($E3367="",$H3367=""),"",$H3367*$I3367)</f>
      </c>
      <c r="K3367" s="79" t="str">
        <v/>
      </c>
    </row>
    <row r="3368">
      <c r="A3368" s="81" t="str">
        <v/>
      </c>
      <c r="B3368" s="81" t="str">
        <v/>
      </c>
      <c r="C3368" s="83">
        <f>IF($E3368="","",IFERROR(VLOOKUP(TRIM(E3368&amp;""),'Référentiel Articles'!$A$2:$F$634,2,FALSE),""))</f>
      </c>
      <c r="D3368" s="83">
        <f>IF($E3368="","",IFERROR(VLOOKUP(TRIM(E3368&amp;""),'Référentiel Articles'!$A$2:$F$634,3,FALSE),""))</f>
      </c>
      <c r="E3368" s="81" t="str">
        <v/>
      </c>
      <c r="F3368" s="83">
        <f>IF($E3368="","",IFERROR(VLOOKUP(TRIM(E3368&amp;""),'Référentiel Articles'!$A$2:$F$634,4,FALSE),""))</f>
      </c>
      <c r="G3368" s="84">
        <f>IF($E3368="","",IFERROR(VLOOKUP(TRIM(E3368&amp;""),'Référentiel Articles'!$A$2:$F$634,5,FALSE),""))</f>
      </c>
      <c r="H3368" s="85" t="str">
        <v/>
      </c>
      <c r="I3368" s="84">
        <f>IF($E3368="","",IFERROR(VLOOKUP(TRIM(E3368&amp;""),'Référentiel Articles'!$A$2:$F$634,6,FALSE),""))</f>
      </c>
      <c r="J3368" s="90">
        <f>IF(OR($E3368="",$H3368=""),"",$H3368*$I3368)</f>
      </c>
      <c r="K3368" s="87" t="str">
        <v/>
      </c>
    </row>
    <row r="3369">
      <c r="A3369" s="74" t="str">
        <v/>
      </c>
      <c r="B3369" s="74" t="str">
        <v/>
      </c>
      <c r="C3369" s="75">
        <f>IF($E3369="","",IFERROR(VLOOKUP(TRIM(E3369&amp;""),'Référentiel Articles'!$A$2:$F$634,2,FALSE),""))</f>
      </c>
      <c r="D3369" s="75">
        <f>IF($E3369="","",IFERROR(VLOOKUP(TRIM(E3369&amp;""),'Référentiel Articles'!$A$2:$F$634,3,FALSE),""))</f>
      </c>
      <c r="E3369" s="74" t="str">
        <v/>
      </c>
      <c r="F3369" s="75">
        <f>IF($E3369="","",IFERROR(VLOOKUP(TRIM(E3369&amp;""),'Référentiel Articles'!$A$2:$F$634,4,FALSE),""))</f>
      </c>
      <c r="G3369" s="76">
        <f>IF($E3369="","",IFERROR(VLOOKUP(TRIM(E3369&amp;""),'Référentiel Articles'!$A$2:$F$634,5,FALSE),""))</f>
      </c>
      <c r="H3369" s="77" t="str">
        <v/>
      </c>
      <c r="I3369" s="76">
        <f>IF($E3369="","",IFERROR(VLOOKUP(TRIM(E3369&amp;""),'Référentiel Articles'!$A$2:$F$634,6,FALSE),""))</f>
      </c>
      <c r="J3369" s="78">
        <f>IF(OR($E3369="",$H3369=""),"",$H3369*$I3369)</f>
      </c>
      <c r="K3369" s="79" t="str">
        <v/>
      </c>
    </row>
    <row r="3370">
      <c r="A3370" s="81" t="str">
        <v/>
      </c>
      <c r="B3370" s="81" t="str">
        <v/>
      </c>
      <c r="C3370" s="83">
        <f>IF($E3370="","",IFERROR(VLOOKUP(TRIM(E3370&amp;""),'Référentiel Articles'!$A$2:$F$634,2,FALSE),""))</f>
      </c>
      <c r="D3370" s="83">
        <f>IF($E3370="","",IFERROR(VLOOKUP(TRIM(E3370&amp;""),'Référentiel Articles'!$A$2:$F$634,3,FALSE),""))</f>
      </c>
      <c r="E3370" s="81" t="str">
        <v/>
      </c>
      <c r="F3370" s="83">
        <f>IF($E3370="","",IFERROR(VLOOKUP(TRIM(E3370&amp;""),'Référentiel Articles'!$A$2:$F$634,4,FALSE),""))</f>
      </c>
      <c r="G3370" s="84">
        <f>IF($E3370="","",IFERROR(VLOOKUP(TRIM(E3370&amp;""),'Référentiel Articles'!$A$2:$F$634,5,FALSE),""))</f>
      </c>
      <c r="H3370" s="85" t="str">
        <v/>
      </c>
      <c r="I3370" s="84">
        <f>IF($E3370="","",IFERROR(VLOOKUP(TRIM(E3370&amp;""),'Référentiel Articles'!$A$2:$F$634,6,FALSE),""))</f>
      </c>
      <c r="J3370" s="90">
        <f>IF(OR($E3370="",$H3370=""),"",$H3370*$I3370)</f>
      </c>
      <c r="K3370" s="87" t="str">
        <v/>
      </c>
    </row>
    <row r="3371">
      <c r="A3371" s="74" t="str">
        <v/>
      </c>
      <c r="B3371" s="74" t="str">
        <v/>
      </c>
      <c r="C3371" s="75">
        <f>IF($E3371="","",IFERROR(VLOOKUP(TRIM(E3371&amp;""),'Référentiel Articles'!$A$2:$F$634,2,FALSE),""))</f>
      </c>
      <c r="D3371" s="75">
        <f>IF($E3371="","",IFERROR(VLOOKUP(TRIM(E3371&amp;""),'Référentiel Articles'!$A$2:$F$634,3,FALSE),""))</f>
      </c>
      <c r="E3371" s="74" t="str">
        <v/>
      </c>
      <c r="F3371" s="75">
        <f>IF($E3371="","",IFERROR(VLOOKUP(TRIM(E3371&amp;""),'Référentiel Articles'!$A$2:$F$634,4,FALSE),""))</f>
      </c>
      <c r="G3371" s="76">
        <f>IF($E3371="","",IFERROR(VLOOKUP(TRIM(E3371&amp;""),'Référentiel Articles'!$A$2:$F$634,5,FALSE),""))</f>
      </c>
      <c r="H3371" s="77" t="str">
        <v/>
      </c>
      <c r="I3371" s="76">
        <f>IF($E3371="","",IFERROR(VLOOKUP(TRIM(E3371&amp;""),'Référentiel Articles'!$A$2:$F$634,6,FALSE),""))</f>
      </c>
      <c r="J3371" s="78">
        <f>IF(OR($E3371="",$H3371=""),"",$H3371*$I3371)</f>
      </c>
      <c r="K3371" s="79" t="str">
        <v/>
      </c>
    </row>
    <row r="3372">
      <c r="A3372" s="81" t="str">
        <v/>
      </c>
      <c r="B3372" s="81" t="str">
        <v/>
      </c>
      <c r="C3372" s="83">
        <f>IF($E3372="","",IFERROR(VLOOKUP(TRIM(E3372&amp;""),'Référentiel Articles'!$A$2:$F$634,2,FALSE),""))</f>
      </c>
      <c r="D3372" s="83">
        <f>IF($E3372="","",IFERROR(VLOOKUP(TRIM(E3372&amp;""),'Référentiel Articles'!$A$2:$F$634,3,FALSE),""))</f>
      </c>
      <c r="E3372" s="81" t="str">
        <v/>
      </c>
      <c r="F3372" s="83">
        <f>IF($E3372="","",IFERROR(VLOOKUP(TRIM(E3372&amp;""),'Référentiel Articles'!$A$2:$F$634,4,FALSE),""))</f>
      </c>
      <c r="G3372" s="84">
        <f>IF($E3372="","",IFERROR(VLOOKUP(TRIM(E3372&amp;""),'Référentiel Articles'!$A$2:$F$634,5,FALSE),""))</f>
      </c>
      <c r="H3372" s="85" t="str">
        <v/>
      </c>
      <c r="I3372" s="84">
        <f>IF($E3372="","",IFERROR(VLOOKUP(TRIM(E3372&amp;""),'Référentiel Articles'!$A$2:$F$634,6,FALSE),""))</f>
      </c>
      <c r="J3372" s="90">
        <f>IF(OR($E3372="",$H3372=""),"",$H3372*$I3372)</f>
      </c>
      <c r="K3372" s="87" t="str">
        <v/>
      </c>
    </row>
    <row r="3373">
      <c r="A3373" s="74" t="str">
        <v/>
      </c>
      <c r="B3373" s="74" t="str">
        <v/>
      </c>
      <c r="C3373" s="75">
        <f>IF($E3373="","",IFERROR(VLOOKUP(TRIM(E3373&amp;""),'Référentiel Articles'!$A$2:$F$634,2,FALSE),""))</f>
      </c>
      <c r="D3373" s="75">
        <f>IF($E3373="","",IFERROR(VLOOKUP(TRIM(E3373&amp;""),'Référentiel Articles'!$A$2:$F$634,3,FALSE),""))</f>
      </c>
      <c r="E3373" s="74" t="str">
        <v/>
      </c>
      <c r="F3373" s="75">
        <f>IF($E3373="","",IFERROR(VLOOKUP(TRIM(E3373&amp;""),'Référentiel Articles'!$A$2:$F$634,4,FALSE),""))</f>
      </c>
      <c r="G3373" s="76">
        <f>IF($E3373="","",IFERROR(VLOOKUP(TRIM(E3373&amp;""),'Référentiel Articles'!$A$2:$F$634,5,FALSE),""))</f>
      </c>
      <c r="H3373" s="77" t="str">
        <v/>
      </c>
      <c r="I3373" s="76">
        <f>IF($E3373="","",IFERROR(VLOOKUP(TRIM(E3373&amp;""),'Référentiel Articles'!$A$2:$F$634,6,FALSE),""))</f>
      </c>
      <c r="J3373" s="78">
        <f>IF(OR($E3373="",$H3373=""),"",$H3373*$I3373)</f>
      </c>
      <c r="K3373" s="79" t="str">
        <v/>
      </c>
    </row>
    <row r="3374">
      <c r="A3374" s="81" t="str">
        <v/>
      </c>
      <c r="B3374" s="81" t="str">
        <v/>
      </c>
      <c r="C3374" s="83">
        <f>IF($E3374="","",IFERROR(VLOOKUP(TRIM(E3374&amp;""),'Référentiel Articles'!$A$2:$F$634,2,FALSE),""))</f>
      </c>
      <c r="D3374" s="83">
        <f>IF($E3374="","",IFERROR(VLOOKUP(TRIM(E3374&amp;""),'Référentiel Articles'!$A$2:$F$634,3,FALSE),""))</f>
      </c>
      <c r="E3374" s="81" t="str">
        <v/>
      </c>
      <c r="F3374" s="83">
        <f>IF($E3374="","",IFERROR(VLOOKUP(TRIM(E3374&amp;""),'Référentiel Articles'!$A$2:$F$634,4,FALSE),""))</f>
      </c>
      <c r="G3374" s="84">
        <f>IF($E3374="","",IFERROR(VLOOKUP(TRIM(E3374&amp;""),'Référentiel Articles'!$A$2:$F$634,5,FALSE),""))</f>
      </c>
      <c r="H3374" s="85" t="str">
        <v/>
      </c>
      <c r="I3374" s="84">
        <f>IF($E3374="","",IFERROR(VLOOKUP(TRIM(E3374&amp;""),'Référentiel Articles'!$A$2:$F$634,6,FALSE),""))</f>
      </c>
      <c r="J3374" s="90">
        <f>IF(OR($E3374="",$H3374=""),"",$H3374*$I3374)</f>
      </c>
      <c r="K3374" s="87" t="str">
        <v/>
      </c>
    </row>
    <row r="3375">
      <c r="A3375" s="74" t="str">
        <v/>
      </c>
      <c r="B3375" s="74" t="str">
        <v/>
      </c>
      <c r="C3375" s="75">
        <f>IF($E3375="","",IFERROR(VLOOKUP(TRIM(E3375&amp;""),'Référentiel Articles'!$A$2:$F$634,2,FALSE),""))</f>
      </c>
      <c r="D3375" s="75">
        <f>IF($E3375="","",IFERROR(VLOOKUP(TRIM(E3375&amp;""),'Référentiel Articles'!$A$2:$F$634,3,FALSE),""))</f>
      </c>
      <c r="E3375" s="74" t="str">
        <v/>
      </c>
      <c r="F3375" s="75">
        <f>IF($E3375="","",IFERROR(VLOOKUP(TRIM(E3375&amp;""),'Référentiel Articles'!$A$2:$F$634,4,FALSE),""))</f>
      </c>
      <c r="G3375" s="76">
        <f>IF($E3375="","",IFERROR(VLOOKUP(TRIM(E3375&amp;""),'Référentiel Articles'!$A$2:$F$634,5,FALSE),""))</f>
      </c>
      <c r="H3375" s="77" t="str">
        <v/>
      </c>
      <c r="I3375" s="76">
        <f>IF($E3375="","",IFERROR(VLOOKUP(TRIM(E3375&amp;""),'Référentiel Articles'!$A$2:$F$634,6,FALSE),""))</f>
      </c>
      <c r="J3375" s="78">
        <f>IF(OR($E3375="",$H3375=""),"",$H3375*$I3375)</f>
      </c>
      <c r="K3375" s="79" t="str">
        <v/>
      </c>
    </row>
    <row r="3376">
      <c r="A3376" s="81" t="str">
        <v/>
      </c>
      <c r="B3376" s="81" t="str">
        <v/>
      </c>
      <c r="C3376" s="83">
        <f>IF($E3376="","",IFERROR(VLOOKUP(TRIM(E3376&amp;""),'Référentiel Articles'!$A$2:$F$634,2,FALSE),""))</f>
      </c>
      <c r="D3376" s="83">
        <f>IF($E3376="","",IFERROR(VLOOKUP(TRIM(E3376&amp;""),'Référentiel Articles'!$A$2:$F$634,3,FALSE),""))</f>
      </c>
      <c r="E3376" s="81" t="str">
        <v/>
      </c>
      <c r="F3376" s="83">
        <f>IF($E3376="","",IFERROR(VLOOKUP(TRIM(E3376&amp;""),'Référentiel Articles'!$A$2:$F$634,4,FALSE),""))</f>
      </c>
      <c r="G3376" s="84">
        <f>IF($E3376="","",IFERROR(VLOOKUP(TRIM(E3376&amp;""),'Référentiel Articles'!$A$2:$F$634,5,FALSE),""))</f>
      </c>
      <c r="H3376" s="85" t="str">
        <v/>
      </c>
      <c r="I3376" s="84">
        <f>IF($E3376="","",IFERROR(VLOOKUP(TRIM(E3376&amp;""),'Référentiel Articles'!$A$2:$F$634,6,FALSE),""))</f>
      </c>
      <c r="J3376" s="90">
        <f>IF(OR($E3376="",$H3376=""),"",$H3376*$I3376)</f>
      </c>
      <c r="K3376" s="87" t="str">
        <v/>
      </c>
    </row>
    <row r="3377">
      <c r="A3377" s="74" t="str">
        <v/>
      </c>
      <c r="B3377" s="74" t="str">
        <v/>
      </c>
      <c r="C3377" s="75">
        <f>IF($E3377="","",IFERROR(VLOOKUP(TRIM(E3377&amp;""),'Référentiel Articles'!$A$2:$F$634,2,FALSE),""))</f>
      </c>
      <c r="D3377" s="75">
        <f>IF($E3377="","",IFERROR(VLOOKUP(TRIM(E3377&amp;""),'Référentiel Articles'!$A$2:$F$634,3,FALSE),""))</f>
      </c>
      <c r="E3377" s="74" t="str">
        <v/>
      </c>
      <c r="F3377" s="75">
        <f>IF($E3377="","",IFERROR(VLOOKUP(TRIM(E3377&amp;""),'Référentiel Articles'!$A$2:$F$634,4,FALSE),""))</f>
      </c>
      <c r="G3377" s="76">
        <f>IF($E3377="","",IFERROR(VLOOKUP(TRIM(E3377&amp;""),'Référentiel Articles'!$A$2:$F$634,5,FALSE),""))</f>
      </c>
      <c r="H3377" s="77" t="str">
        <v/>
      </c>
      <c r="I3377" s="76">
        <f>IF($E3377="","",IFERROR(VLOOKUP(TRIM(E3377&amp;""),'Référentiel Articles'!$A$2:$F$634,6,FALSE),""))</f>
      </c>
      <c r="J3377" s="78">
        <f>IF(OR($E3377="",$H3377=""),"",$H3377*$I3377)</f>
      </c>
      <c r="K3377" s="79" t="str">
        <v/>
      </c>
    </row>
    <row r="3378">
      <c r="A3378" s="81" t="str">
        <v/>
      </c>
      <c r="B3378" s="81" t="str">
        <v/>
      </c>
      <c r="C3378" s="83">
        <f>IF($E3378="","",IFERROR(VLOOKUP(TRIM(E3378&amp;""),'Référentiel Articles'!$A$2:$F$634,2,FALSE),""))</f>
      </c>
      <c r="D3378" s="83">
        <f>IF($E3378="","",IFERROR(VLOOKUP(TRIM(E3378&amp;""),'Référentiel Articles'!$A$2:$F$634,3,FALSE),""))</f>
      </c>
      <c r="E3378" s="81" t="str">
        <v/>
      </c>
      <c r="F3378" s="83">
        <f>IF($E3378="","",IFERROR(VLOOKUP(TRIM(E3378&amp;""),'Référentiel Articles'!$A$2:$F$634,4,FALSE),""))</f>
      </c>
      <c r="G3378" s="84">
        <f>IF($E3378="","",IFERROR(VLOOKUP(TRIM(E3378&amp;""),'Référentiel Articles'!$A$2:$F$634,5,FALSE),""))</f>
      </c>
      <c r="H3378" s="85" t="str">
        <v/>
      </c>
      <c r="I3378" s="84">
        <f>IF($E3378="","",IFERROR(VLOOKUP(TRIM(E3378&amp;""),'Référentiel Articles'!$A$2:$F$634,6,FALSE),""))</f>
      </c>
      <c r="J3378" s="90">
        <f>IF(OR($E3378="",$H3378=""),"",$H3378*$I3378)</f>
      </c>
      <c r="K3378" s="87" t="str">
        <v/>
      </c>
    </row>
    <row r="3379">
      <c r="A3379" s="74" t="str">
        <v/>
      </c>
      <c r="B3379" s="74" t="str">
        <v/>
      </c>
      <c r="C3379" s="75">
        <f>IF($E3379="","",IFERROR(VLOOKUP(TRIM(E3379&amp;""),'Référentiel Articles'!$A$2:$F$634,2,FALSE),""))</f>
      </c>
      <c r="D3379" s="75">
        <f>IF($E3379="","",IFERROR(VLOOKUP(TRIM(E3379&amp;""),'Référentiel Articles'!$A$2:$F$634,3,FALSE),""))</f>
      </c>
      <c r="E3379" s="74" t="str">
        <v/>
      </c>
      <c r="F3379" s="75">
        <f>IF($E3379="","",IFERROR(VLOOKUP(TRIM(E3379&amp;""),'Référentiel Articles'!$A$2:$F$634,4,FALSE),""))</f>
      </c>
      <c r="G3379" s="76">
        <f>IF($E3379="","",IFERROR(VLOOKUP(TRIM(E3379&amp;""),'Référentiel Articles'!$A$2:$F$634,5,FALSE),""))</f>
      </c>
      <c r="H3379" s="77" t="str">
        <v/>
      </c>
      <c r="I3379" s="76">
        <f>IF($E3379="","",IFERROR(VLOOKUP(TRIM(E3379&amp;""),'Référentiel Articles'!$A$2:$F$634,6,FALSE),""))</f>
      </c>
      <c r="J3379" s="78">
        <f>IF(OR($E3379="",$H3379=""),"",$H3379*$I3379)</f>
      </c>
      <c r="K3379" s="79" t="str">
        <v/>
      </c>
    </row>
    <row r="3380">
      <c r="A3380" s="81" t="str">
        <v/>
      </c>
      <c r="B3380" s="81" t="str">
        <v/>
      </c>
      <c r="C3380" s="83">
        <f>IF($E3380="","",IFERROR(VLOOKUP(TRIM(E3380&amp;""),'Référentiel Articles'!$A$2:$F$634,2,FALSE),""))</f>
      </c>
      <c r="D3380" s="83">
        <f>IF($E3380="","",IFERROR(VLOOKUP(TRIM(E3380&amp;""),'Référentiel Articles'!$A$2:$F$634,3,FALSE),""))</f>
      </c>
      <c r="E3380" s="81" t="str">
        <v/>
      </c>
      <c r="F3380" s="83">
        <f>IF($E3380="","",IFERROR(VLOOKUP(TRIM(E3380&amp;""),'Référentiel Articles'!$A$2:$F$634,4,FALSE),""))</f>
      </c>
      <c r="G3380" s="84">
        <f>IF($E3380="","",IFERROR(VLOOKUP(TRIM(E3380&amp;""),'Référentiel Articles'!$A$2:$F$634,5,FALSE),""))</f>
      </c>
      <c r="H3380" s="85" t="str">
        <v/>
      </c>
      <c r="I3380" s="84">
        <f>IF($E3380="","",IFERROR(VLOOKUP(TRIM(E3380&amp;""),'Référentiel Articles'!$A$2:$F$634,6,FALSE),""))</f>
      </c>
      <c r="J3380" s="90">
        <f>IF(OR($E3380="",$H3380=""),"",$H3380*$I3380)</f>
      </c>
      <c r="K3380" s="87" t="str">
        <v/>
      </c>
    </row>
    <row r="3381">
      <c r="A3381" s="74" t="str">
        <v/>
      </c>
      <c r="B3381" s="74" t="str">
        <v/>
      </c>
      <c r="C3381" s="75">
        <f>IF($E3381="","",IFERROR(VLOOKUP(TRIM(E3381&amp;""),'Référentiel Articles'!$A$2:$F$634,2,FALSE),""))</f>
      </c>
      <c r="D3381" s="75">
        <f>IF($E3381="","",IFERROR(VLOOKUP(TRIM(E3381&amp;""),'Référentiel Articles'!$A$2:$F$634,3,FALSE),""))</f>
      </c>
      <c r="E3381" s="74" t="str">
        <v/>
      </c>
      <c r="F3381" s="75">
        <f>IF($E3381="","",IFERROR(VLOOKUP(TRIM(E3381&amp;""),'Référentiel Articles'!$A$2:$F$634,4,FALSE),""))</f>
      </c>
      <c r="G3381" s="76">
        <f>IF($E3381="","",IFERROR(VLOOKUP(TRIM(E3381&amp;""),'Référentiel Articles'!$A$2:$F$634,5,FALSE),""))</f>
      </c>
      <c r="H3381" s="77" t="str">
        <v/>
      </c>
      <c r="I3381" s="76">
        <f>IF($E3381="","",IFERROR(VLOOKUP(TRIM(E3381&amp;""),'Référentiel Articles'!$A$2:$F$634,6,FALSE),""))</f>
      </c>
      <c r="J3381" s="78">
        <f>IF(OR($E3381="",$H3381=""),"",$H3381*$I3381)</f>
      </c>
      <c r="K3381" s="79" t="str">
        <v/>
      </c>
    </row>
    <row r="3382">
      <c r="A3382" s="81" t="str">
        <v/>
      </c>
      <c r="B3382" s="81" t="str">
        <v/>
      </c>
      <c r="C3382" s="83">
        <f>IF($E3382="","",IFERROR(VLOOKUP(TRIM(E3382&amp;""),'Référentiel Articles'!$A$2:$F$634,2,FALSE),""))</f>
      </c>
      <c r="D3382" s="83">
        <f>IF($E3382="","",IFERROR(VLOOKUP(TRIM(E3382&amp;""),'Référentiel Articles'!$A$2:$F$634,3,FALSE),""))</f>
      </c>
      <c r="E3382" s="81" t="str">
        <v/>
      </c>
      <c r="F3382" s="83">
        <f>IF($E3382="","",IFERROR(VLOOKUP(TRIM(E3382&amp;""),'Référentiel Articles'!$A$2:$F$634,4,FALSE),""))</f>
      </c>
      <c r="G3382" s="84">
        <f>IF($E3382="","",IFERROR(VLOOKUP(TRIM(E3382&amp;""),'Référentiel Articles'!$A$2:$F$634,5,FALSE),""))</f>
      </c>
      <c r="H3382" s="85" t="str">
        <v/>
      </c>
      <c r="I3382" s="84">
        <f>IF($E3382="","",IFERROR(VLOOKUP(TRIM(E3382&amp;""),'Référentiel Articles'!$A$2:$F$634,6,FALSE),""))</f>
      </c>
      <c r="J3382" s="90">
        <f>IF(OR($E3382="",$H3382=""),"",$H3382*$I3382)</f>
      </c>
      <c r="K3382" s="87" t="str">
        <v/>
      </c>
    </row>
    <row r="3383">
      <c r="A3383" s="74" t="str">
        <v/>
      </c>
      <c r="B3383" s="74" t="str">
        <v/>
      </c>
      <c r="C3383" s="75">
        <f>IF($E3383="","",IFERROR(VLOOKUP(TRIM(E3383&amp;""),'Référentiel Articles'!$A$2:$F$634,2,FALSE),""))</f>
      </c>
      <c r="D3383" s="75">
        <f>IF($E3383="","",IFERROR(VLOOKUP(TRIM(E3383&amp;""),'Référentiel Articles'!$A$2:$F$634,3,FALSE),""))</f>
      </c>
      <c r="E3383" s="74" t="str">
        <v/>
      </c>
      <c r="F3383" s="75">
        <f>IF($E3383="","",IFERROR(VLOOKUP(TRIM(E3383&amp;""),'Référentiel Articles'!$A$2:$F$634,4,FALSE),""))</f>
      </c>
      <c r="G3383" s="76">
        <f>IF($E3383="","",IFERROR(VLOOKUP(TRIM(E3383&amp;""),'Référentiel Articles'!$A$2:$F$634,5,FALSE),""))</f>
      </c>
      <c r="H3383" s="77" t="str">
        <v/>
      </c>
      <c r="I3383" s="76">
        <f>IF($E3383="","",IFERROR(VLOOKUP(TRIM(E3383&amp;""),'Référentiel Articles'!$A$2:$F$634,6,FALSE),""))</f>
      </c>
      <c r="J3383" s="78">
        <f>IF(OR($E3383="",$H3383=""),"",$H3383*$I3383)</f>
      </c>
      <c r="K3383" s="79" t="str">
        <v/>
      </c>
    </row>
    <row r="3384">
      <c r="A3384" s="81" t="str">
        <v/>
      </c>
      <c r="B3384" s="81" t="str">
        <v/>
      </c>
      <c r="C3384" s="83">
        <f>IF($E3384="","",IFERROR(VLOOKUP(TRIM(E3384&amp;""),'Référentiel Articles'!$A$2:$F$634,2,FALSE),""))</f>
      </c>
      <c r="D3384" s="83">
        <f>IF($E3384="","",IFERROR(VLOOKUP(TRIM(E3384&amp;""),'Référentiel Articles'!$A$2:$F$634,3,FALSE),""))</f>
      </c>
      <c r="E3384" s="81" t="str">
        <v/>
      </c>
      <c r="F3384" s="83">
        <f>IF($E3384="","",IFERROR(VLOOKUP(TRIM(E3384&amp;""),'Référentiel Articles'!$A$2:$F$634,4,FALSE),""))</f>
      </c>
      <c r="G3384" s="84">
        <f>IF($E3384="","",IFERROR(VLOOKUP(TRIM(E3384&amp;""),'Référentiel Articles'!$A$2:$F$634,5,FALSE),""))</f>
      </c>
      <c r="H3384" s="85" t="str">
        <v/>
      </c>
      <c r="I3384" s="84">
        <f>IF($E3384="","",IFERROR(VLOOKUP(TRIM(E3384&amp;""),'Référentiel Articles'!$A$2:$F$634,6,FALSE),""))</f>
      </c>
      <c r="J3384" s="90">
        <f>IF(OR($E3384="",$H3384=""),"",$H3384*$I3384)</f>
      </c>
      <c r="K3384" s="87" t="str">
        <v/>
      </c>
    </row>
    <row r="3385">
      <c r="A3385" s="74" t="str">
        <v/>
      </c>
      <c r="B3385" s="74" t="str">
        <v/>
      </c>
      <c r="C3385" s="75">
        <f>IF($E3385="","",IFERROR(VLOOKUP(TRIM(E3385&amp;""),'Référentiel Articles'!$A$2:$F$634,2,FALSE),""))</f>
      </c>
      <c r="D3385" s="75">
        <f>IF($E3385="","",IFERROR(VLOOKUP(TRIM(E3385&amp;""),'Référentiel Articles'!$A$2:$F$634,3,FALSE),""))</f>
      </c>
      <c r="E3385" s="74" t="str">
        <v/>
      </c>
      <c r="F3385" s="75">
        <f>IF($E3385="","",IFERROR(VLOOKUP(TRIM(E3385&amp;""),'Référentiel Articles'!$A$2:$F$634,4,FALSE),""))</f>
      </c>
      <c r="G3385" s="76">
        <f>IF($E3385="","",IFERROR(VLOOKUP(TRIM(E3385&amp;""),'Référentiel Articles'!$A$2:$F$634,5,FALSE),""))</f>
      </c>
      <c r="H3385" s="77" t="str">
        <v/>
      </c>
      <c r="I3385" s="76">
        <f>IF($E3385="","",IFERROR(VLOOKUP(TRIM(E3385&amp;""),'Référentiel Articles'!$A$2:$F$634,6,FALSE),""))</f>
      </c>
      <c r="J3385" s="78">
        <f>IF(OR($E3385="",$H3385=""),"",$H3385*$I3385)</f>
      </c>
      <c r="K3385" s="79" t="str">
        <v/>
      </c>
    </row>
    <row r="3386">
      <c r="A3386" s="81" t="str">
        <v/>
      </c>
      <c r="B3386" s="81" t="str">
        <v/>
      </c>
      <c r="C3386" s="83">
        <f>IF($E3386="","",IFERROR(VLOOKUP(TRIM(E3386&amp;""),'Référentiel Articles'!$A$2:$F$634,2,FALSE),""))</f>
      </c>
      <c r="D3386" s="83">
        <f>IF($E3386="","",IFERROR(VLOOKUP(TRIM(E3386&amp;""),'Référentiel Articles'!$A$2:$F$634,3,FALSE),""))</f>
      </c>
      <c r="E3386" s="81" t="str">
        <v/>
      </c>
      <c r="F3386" s="83">
        <f>IF($E3386="","",IFERROR(VLOOKUP(TRIM(E3386&amp;""),'Référentiel Articles'!$A$2:$F$634,4,FALSE),""))</f>
      </c>
      <c r="G3386" s="84">
        <f>IF($E3386="","",IFERROR(VLOOKUP(TRIM(E3386&amp;""),'Référentiel Articles'!$A$2:$F$634,5,FALSE),""))</f>
      </c>
      <c r="H3386" s="85" t="str">
        <v/>
      </c>
      <c r="I3386" s="84">
        <f>IF($E3386="","",IFERROR(VLOOKUP(TRIM(E3386&amp;""),'Référentiel Articles'!$A$2:$F$634,6,FALSE),""))</f>
      </c>
      <c r="J3386" s="90">
        <f>IF(OR($E3386="",$H3386=""),"",$H3386*$I3386)</f>
      </c>
      <c r="K3386" s="87" t="str">
        <v/>
      </c>
    </row>
    <row r="3387">
      <c r="A3387" s="74" t="str">
        <v/>
      </c>
      <c r="B3387" s="74" t="str">
        <v/>
      </c>
      <c r="C3387" s="75">
        <f>IF($E3387="","",IFERROR(VLOOKUP(TRIM(E3387&amp;""),'Référentiel Articles'!$A$2:$F$634,2,FALSE),""))</f>
      </c>
      <c r="D3387" s="75">
        <f>IF($E3387="","",IFERROR(VLOOKUP(TRIM(E3387&amp;""),'Référentiel Articles'!$A$2:$F$634,3,FALSE),""))</f>
      </c>
      <c r="E3387" s="74" t="str">
        <v/>
      </c>
      <c r="F3387" s="75">
        <f>IF($E3387="","",IFERROR(VLOOKUP(TRIM(E3387&amp;""),'Référentiel Articles'!$A$2:$F$634,4,FALSE),""))</f>
      </c>
      <c r="G3387" s="76">
        <f>IF($E3387="","",IFERROR(VLOOKUP(TRIM(E3387&amp;""),'Référentiel Articles'!$A$2:$F$634,5,FALSE),""))</f>
      </c>
      <c r="H3387" s="77" t="str">
        <v/>
      </c>
      <c r="I3387" s="76">
        <f>IF($E3387="","",IFERROR(VLOOKUP(TRIM(E3387&amp;""),'Référentiel Articles'!$A$2:$F$634,6,FALSE),""))</f>
      </c>
      <c r="J3387" s="78">
        <f>IF(OR($E3387="",$H3387=""),"",$H3387*$I3387)</f>
      </c>
      <c r="K3387" s="79" t="str">
        <v/>
      </c>
    </row>
    <row r="3388">
      <c r="A3388" s="81" t="str">
        <v/>
      </c>
      <c r="B3388" s="81" t="str">
        <v/>
      </c>
      <c r="C3388" s="83">
        <f>IF($E3388="","",IFERROR(VLOOKUP(TRIM(E3388&amp;""),'Référentiel Articles'!$A$2:$F$634,2,FALSE),""))</f>
      </c>
      <c r="D3388" s="83">
        <f>IF($E3388="","",IFERROR(VLOOKUP(TRIM(E3388&amp;""),'Référentiel Articles'!$A$2:$F$634,3,FALSE),""))</f>
      </c>
      <c r="E3388" s="81" t="str">
        <v/>
      </c>
      <c r="F3388" s="83">
        <f>IF($E3388="","",IFERROR(VLOOKUP(TRIM(E3388&amp;""),'Référentiel Articles'!$A$2:$F$634,4,FALSE),""))</f>
      </c>
      <c r="G3388" s="84">
        <f>IF($E3388="","",IFERROR(VLOOKUP(TRIM(E3388&amp;""),'Référentiel Articles'!$A$2:$F$634,5,FALSE),""))</f>
      </c>
      <c r="H3388" s="85" t="str">
        <v/>
      </c>
      <c r="I3388" s="84">
        <f>IF($E3388="","",IFERROR(VLOOKUP(TRIM(E3388&amp;""),'Référentiel Articles'!$A$2:$F$634,6,FALSE),""))</f>
      </c>
      <c r="J3388" s="90">
        <f>IF(OR($E3388="",$H3388=""),"",$H3388*$I3388)</f>
      </c>
      <c r="K3388" s="87" t="str">
        <v/>
      </c>
    </row>
    <row r="3389">
      <c r="A3389" s="74" t="str">
        <v/>
      </c>
      <c r="B3389" s="74" t="str">
        <v/>
      </c>
      <c r="C3389" s="75">
        <f>IF($E3389="","",IFERROR(VLOOKUP(TRIM(E3389&amp;""),'Référentiel Articles'!$A$2:$F$634,2,FALSE),""))</f>
      </c>
      <c r="D3389" s="75">
        <f>IF($E3389="","",IFERROR(VLOOKUP(TRIM(E3389&amp;""),'Référentiel Articles'!$A$2:$F$634,3,FALSE),""))</f>
      </c>
      <c r="E3389" s="74" t="str">
        <v/>
      </c>
      <c r="F3389" s="75">
        <f>IF($E3389="","",IFERROR(VLOOKUP(TRIM(E3389&amp;""),'Référentiel Articles'!$A$2:$F$634,4,FALSE),""))</f>
      </c>
      <c r="G3389" s="76">
        <f>IF($E3389="","",IFERROR(VLOOKUP(TRIM(E3389&amp;""),'Référentiel Articles'!$A$2:$F$634,5,FALSE),""))</f>
      </c>
      <c r="H3389" s="77" t="str">
        <v/>
      </c>
      <c r="I3389" s="76">
        <f>IF($E3389="","",IFERROR(VLOOKUP(TRIM(E3389&amp;""),'Référentiel Articles'!$A$2:$F$634,6,FALSE),""))</f>
      </c>
      <c r="J3389" s="78">
        <f>IF(OR($E3389="",$H3389=""),"",$H3389*$I3389)</f>
      </c>
      <c r="K3389" s="79" t="str">
        <v/>
      </c>
    </row>
    <row r="3390">
      <c r="A3390" s="81" t="str">
        <v/>
      </c>
      <c r="B3390" s="81" t="str">
        <v/>
      </c>
      <c r="C3390" s="83">
        <f>IF($E3390="","",IFERROR(VLOOKUP(TRIM(E3390&amp;""),'Référentiel Articles'!$A$2:$F$634,2,FALSE),""))</f>
      </c>
      <c r="D3390" s="83">
        <f>IF($E3390="","",IFERROR(VLOOKUP(TRIM(E3390&amp;""),'Référentiel Articles'!$A$2:$F$634,3,FALSE),""))</f>
      </c>
      <c r="E3390" s="81" t="str">
        <v/>
      </c>
      <c r="F3390" s="83">
        <f>IF($E3390="","",IFERROR(VLOOKUP(TRIM(E3390&amp;""),'Référentiel Articles'!$A$2:$F$634,4,FALSE),""))</f>
      </c>
      <c r="G3390" s="84">
        <f>IF($E3390="","",IFERROR(VLOOKUP(TRIM(E3390&amp;""),'Référentiel Articles'!$A$2:$F$634,5,FALSE),""))</f>
      </c>
      <c r="H3390" s="85" t="str">
        <v/>
      </c>
      <c r="I3390" s="84">
        <f>IF($E3390="","",IFERROR(VLOOKUP(TRIM(E3390&amp;""),'Référentiel Articles'!$A$2:$F$634,6,FALSE),""))</f>
      </c>
      <c r="J3390" s="90">
        <f>IF(OR($E3390="",$H3390=""),"",$H3390*$I3390)</f>
      </c>
      <c r="K3390" s="87" t="str">
        <v/>
      </c>
    </row>
    <row r="3391">
      <c r="A3391" s="74" t="str">
        <v/>
      </c>
      <c r="B3391" s="74" t="str">
        <v/>
      </c>
      <c r="C3391" s="75">
        <f>IF($E3391="","",IFERROR(VLOOKUP(TRIM(E3391&amp;""),'Référentiel Articles'!$A$2:$F$634,2,FALSE),""))</f>
      </c>
      <c r="D3391" s="75">
        <f>IF($E3391="","",IFERROR(VLOOKUP(TRIM(E3391&amp;""),'Référentiel Articles'!$A$2:$F$634,3,FALSE),""))</f>
      </c>
      <c r="E3391" s="74" t="str">
        <v/>
      </c>
      <c r="F3391" s="75">
        <f>IF($E3391="","",IFERROR(VLOOKUP(TRIM(E3391&amp;""),'Référentiel Articles'!$A$2:$F$634,4,FALSE),""))</f>
      </c>
      <c r="G3391" s="76">
        <f>IF($E3391="","",IFERROR(VLOOKUP(TRIM(E3391&amp;""),'Référentiel Articles'!$A$2:$F$634,5,FALSE),""))</f>
      </c>
      <c r="H3391" s="77" t="str">
        <v/>
      </c>
      <c r="I3391" s="76">
        <f>IF($E3391="","",IFERROR(VLOOKUP(TRIM(E3391&amp;""),'Référentiel Articles'!$A$2:$F$634,6,FALSE),""))</f>
      </c>
      <c r="J3391" s="78">
        <f>IF(OR($E3391="",$H3391=""),"",$H3391*$I3391)</f>
      </c>
      <c r="K3391" s="79" t="str">
        <v/>
      </c>
    </row>
    <row r="3392">
      <c r="A3392" s="81" t="str">
        <v/>
      </c>
      <c r="B3392" s="81" t="str">
        <v/>
      </c>
      <c r="C3392" s="83">
        <f>IF($E3392="","",IFERROR(VLOOKUP(TRIM(E3392&amp;""),'Référentiel Articles'!$A$2:$F$634,2,FALSE),""))</f>
      </c>
      <c r="D3392" s="83">
        <f>IF($E3392="","",IFERROR(VLOOKUP(TRIM(E3392&amp;""),'Référentiel Articles'!$A$2:$F$634,3,FALSE),""))</f>
      </c>
      <c r="E3392" s="81" t="str">
        <v/>
      </c>
      <c r="F3392" s="83">
        <f>IF($E3392="","",IFERROR(VLOOKUP(TRIM(E3392&amp;""),'Référentiel Articles'!$A$2:$F$634,4,FALSE),""))</f>
      </c>
      <c r="G3392" s="84">
        <f>IF($E3392="","",IFERROR(VLOOKUP(TRIM(E3392&amp;""),'Référentiel Articles'!$A$2:$F$634,5,FALSE),""))</f>
      </c>
      <c r="H3392" s="85" t="str">
        <v/>
      </c>
      <c r="I3392" s="84">
        <f>IF($E3392="","",IFERROR(VLOOKUP(TRIM(E3392&amp;""),'Référentiel Articles'!$A$2:$F$634,6,FALSE),""))</f>
      </c>
      <c r="J3392" s="90">
        <f>IF(OR($E3392="",$H3392=""),"",$H3392*$I3392)</f>
      </c>
      <c r="K3392" s="87" t="str">
        <v/>
      </c>
    </row>
    <row r="3393">
      <c r="A3393" s="74" t="str">
        <v/>
      </c>
      <c r="B3393" s="74" t="str">
        <v/>
      </c>
      <c r="C3393" s="75">
        <f>IF($E3393="","",IFERROR(VLOOKUP(TRIM(E3393&amp;""),'Référentiel Articles'!$A$2:$F$634,2,FALSE),""))</f>
      </c>
      <c r="D3393" s="75">
        <f>IF($E3393="","",IFERROR(VLOOKUP(TRIM(E3393&amp;""),'Référentiel Articles'!$A$2:$F$634,3,FALSE),""))</f>
      </c>
      <c r="E3393" s="74" t="str">
        <v/>
      </c>
      <c r="F3393" s="75">
        <f>IF($E3393="","",IFERROR(VLOOKUP(TRIM(E3393&amp;""),'Référentiel Articles'!$A$2:$F$634,4,FALSE),""))</f>
      </c>
      <c r="G3393" s="76">
        <f>IF($E3393="","",IFERROR(VLOOKUP(TRIM(E3393&amp;""),'Référentiel Articles'!$A$2:$F$634,5,FALSE),""))</f>
      </c>
      <c r="H3393" s="77" t="str">
        <v/>
      </c>
      <c r="I3393" s="76">
        <f>IF($E3393="","",IFERROR(VLOOKUP(TRIM(E3393&amp;""),'Référentiel Articles'!$A$2:$F$634,6,FALSE),""))</f>
      </c>
      <c r="J3393" s="78">
        <f>IF(OR($E3393="",$H3393=""),"",$H3393*$I3393)</f>
      </c>
      <c r="K3393" s="79" t="str">
        <v/>
      </c>
    </row>
    <row r="3394">
      <c r="A3394" s="81" t="str">
        <v/>
      </c>
      <c r="B3394" s="81" t="str">
        <v/>
      </c>
      <c r="C3394" s="83">
        <f>IF($E3394="","",IFERROR(VLOOKUP(TRIM(E3394&amp;""),'Référentiel Articles'!$A$2:$F$634,2,FALSE),""))</f>
      </c>
      <c r="D3394" s="83">
        <f>IF($E3394="","",IFERROR(VLOOKUP(TRIM(E3394&amp;""),'Référentiel Articles'!$A$2:$F$634,3,FALSE),""))</f>
      </c>
      <c r="E3394" s="81" t="str">
        <v/>
      </c>
      <c r="F3394" s="83">
        <f>IF($E3394="","",IFERROR(VLOOKUP(TRIM(E3394&amp;""),'Référentiel Articles'!$A$2:$F$634,4,FALSE),""))</f>
      </c>
      <c r="G3394" s="84">
        <f>IF($E3394="","",IFERROR(VLOOKUP(TRIM(E3394&amp;""),'Référentiel Articles'!$A$2:$F$634,5,FALSE),""))</f>
      </c>
      <c r="H3394" s="85" t="str">
        <v/>
      </c>
      <c r="I3394" s="84">
        <f>IF($E3394="","",IFERROR(VLOOKUP(TRIM(E3394&amp;""),'Référentiel Articles'!$A$2:$F$634,6,FALSE),""))</f>
      </c>
      <c r="J3394" s="90">
        <f>IF(OR($E3394="",$H3394=""),"",$H3394*$I3394)</f>
      </c>
      <c r="K3394" s="87" t="str">
        <v/>
      </c>
    </row>
    <row r="3395">
      <c r="A3395" s="74" t="str">
        <v/>
      </c>
      <c r="B3395" s="74" t="str">
        <v/>
      </c>
      <c r="C3395" s="75">
        <f>IF($E3395="","",IFERROR(VLOOKUP(TRIM(E3395&amp;""),'Référentiel Articles'!$A$2:$F$634,2,FALSE),""))</f>
      </c>
      <c r="D3395" s="75">
        <f>IF($E3395="","",IFERROR(VLOOKUP(TRIM(E3395&amp;""),'Référentiel Articles'!$A$2:$F$634,3,FALSE),""))</f>
      </c>
      <c r="E3395" s="74" t="str">
        <v/>
      </c>
      <c r="F3395" s="75">
        <f>IF($E3395="","",IFERROR(VLOOKUP(TRIM(E3395&amp;""),'Référentiel Articles'!$A$2:$F$634,4,FALSE),""))</f>
      </c>
      <c r="G3395" s="76">
        <f>IF($E3395="","",IFERROR(VLOOKUP(TRIM(E3395&amp;""),'Référentiel Articles'!$A$2:$F$634,5,FALSE),""))</f>
      </c>
      <c r="H3395" s="77" t="str">
        <v/>
      </c>
      <c r="I3395" s="76">
        <f>IF($E3395="","",IFERROR(VLOOKUP(TRIM(E3395&amp;""),'Référentiel Articles'!$A$2:$F$634,6,FALSE),""))</f>
      </c>
      <c r="J3395" s="78">
        <f>IF(OR($E3395="",$H3395=""),"",$H3395*$I3395)</f>
      </c>
      <c r="K3395" s="79" t="str">
        <v/>
      </c>
    </row>
    <row r="3396">
      <c r="A3396" s="81" t="str">
        <v/>
      </c>
      <c r="B3396" s="81" t="str">
        <v/>
      </c>
      <c r="C3396" s="83">
        <f>IF($E3396="","",IFERROR(VLOOKUP(TRIM(E3396&amp;""),'Référentiel Articles'!$A$2:$F$634,2,FALSE),""))</f>
      </c>
      <c r="D3396" s="83">
        <f>IF($E3396="","",IFERROR(VLOOKUP(TRIM(E3396&amp;""),'Référentiel Articles'!$A$2:$F$634,3,FALSE),""))</f>
      </c>
      <c r="E3396" s="81" t="str">
        <v/>
      </c>
      <c r="F3396" s="83">
        <f>IF($E3396="","",IFERROR(VLOOKUP(TRIM(E3396&amp;""),'Référentiel Articles'!$A$2:$F$634,4,FALSE),""))</f>
      </c>
      <c r="G3396" s="84">
        <f>IF($E3396="","",IFERROR(VLOOKUP(TRIM(E3396&amp;""),'Référentiel Articles'!$A$2:$F$634,5,FALSE),""))</f>
      </c>
      <c r="H3396" s="85" t="str">
        <v/>
      </c>
      <c r="I3396" s="84">
        <f>IF($E3396="","",IFERROR(VLOOKUP(TRIM(E3396&amp;""),'Référentiel Articles'!$A$2:$F$634,6,FALSE),""))</f>
      </c>
      <c r="J3396" s="90">
        <f>IF(OR($E3396="",$H3396=""),"",$H3396*$I3396)</f>
      </c>
      <c r="K3396" s="87" t="str">
        <v/>
      </c>
    </row>
    <row r="3397">
      <c r="A3397" s="74" t="str">
        <v/>
      </c>
      <c r="B3397" s="74" t="str">
        <v/>
      </c>
      <c r="C3397" s="75">
        <f>IF($E3397="","",IFERROR(VLOOKUP(TRIM(E3397&amp;""),'Référentiel Articles'!$A$2:$F$634,2,FALSE),""))</f>
      </c>
      <c r="D3397" s="75">
        <f>IF($E3397="","",IFERROR(VLOOKUP(TRIM(E3397&amp;""),'Référentiel Articles'!$A$2:$F$634,3,FALSE),""))</f>
      </c>
      <c r="E3397" s="74" t="str">
        <v/>
      </c>
      <c r="F3397" s="75">
        <f>IF($E3397="","",IFERROR(VLOOKUP(TRIM(E3397&amp;""),'Référentiel Articles'!$A$2:$F$634,4,FALSE),""))</f>
      </c>
      <c r="G3397" s="76">
        <f>IF($E3397="","",IFERROR(VLOOKUP(TRIM(E3397&amp;""),'Référentiel Articles'!$A$2:$F$634,5,FALSE),""))</f>
      </c>
      <c r="H3397" s="77" t="str">
        <v/>
      </c>
      <c r="I3397" s="76">
        <f>IF($E3397="","",IFERROR(VLOOKUP(TRIM(E3397&amp;""),'Référentiel Articles'!$A$2:$F$634,6,FALSE),""))</f>
      </c>
      <c r="J3397" s="78">
        <f>IF(OR($E3397="",$H3397=""),"",$H3397*$I3397)</f>
      </c>
      <c r="K3397" s="79" t="str">
        <v/>
      </c>
    </row>
    <row r="3398">
      <c r="A3398" s="81" t="str">
        <v/>
      </c>
      <c r="B3398" s="81" t="str">
        <v/>
      </c>
      <c r="C3398" s="83">
        <f>IF($E3398="","",IFERROR(VLOOKUP(TRIM(E3398&amp;""),'Référentiel Articles'!$A$2:$F$634,2,FALSE),""))</f>
      </c>
      <c r="D3398" s="83">
        <f>IF($E3398="","",IFERROR(VLOOKUP(TRIM(E3398&amp;""),'Référentiel Articles'!$A$2:$F$634,3,FALSE),""))</f>
      </c>
      <c r="E3398" s="81" t="str">
        <v/>
      </c>
      <c r="F3398" s="83">
        <f>IF($E3398="","",IFERROR(VLOOKUP(TRIM(E3398&amp;""),'Référentiel Articles'!$A$2:$F$634,4,FALSE),""))</f>
      </c>
      <c r="G3398" s="84">
        <f>IF($E3398="","",IFERROR(VLOOKUP(TRIM(E3398&amp;""),'Référentiel Articles'!$A$2:$F$634,5,FALSE),""))</f>
      </c>
      <c r="H3398" s="85" t="str">
        <v/>
      </c>
      <c r="I3398" s="84">
        <f>IF($E3398="","",IFERROR(VLOOKUP(TRIM(E3398&amp;""),'Référentiel Articles'!$A$2:$F$634,6,FALSE),""))</f>
      </c>
      <c r="J3398" s="90">
        <f>IF(OR($E3398="",$H3398=""),"",$H3398*$I3398)</f>
      </c>
      <c r="K3398" s="87" t="str">
        <v/>
      </c>
    </row>
    <row r="3399">
      <c r="A3399" s="74" t="str">
        <v/>
      </c>
      <c r="B3399" s="74" t="str">
        <v/>
      </c>
      <c r="C3399" s="75">
        <f>IF($E3399="","",IFERROR(VLOOKUP(TRIM(E3399&amp;""),'Référentiel Articles'!$A$2:$F$634,2,FALSE),""))</f>
      </c>
      <c r="D3399" s="75">
        <f>IF($E3399="","",IFERROR(VLOOKUP(TRIM(E3399&amp;""),'Référentiel Articles'!$A$2:$F$634,3,FALSE),""))</f>
      </c>
      <c r="E3399" s="74" t="str">
        <v/>
      </c>
      <c r="F3399" s="75">
        <f>IF($E3399="","",IFERROR(VLOOKUP(TRIM(E3399&amp;""),'Référentiel Articles'!$A$2:$F$634,4,FALSE),""))</f>
      </c>
      <c r="G3399" s="76">
        <f>IF($E3399="","",IFERROR(VLOOKUP(TRIM(E3399&amp;""),'Référentiel Articles'!$A$2:$F$634,5,FALSE),""))</f>
      </c>
      <c r="H3399" s="77" t="str">
        <v/>
      </c>
      <c r="I3399" s="76">
        <f>IF($E3399="","",IFERROR(VLOOKUP(TRIM(E3399&amp;""),'Référentiel Articles'!$A$2:$F$634,6,FALSE),""))</f>
      </c>
      <c r="J3399" s="78">
        <f>IF(OR($E3399="",$H3399=""),"",$H3399*$I3399)</f>
      </c>
      <c r="K3399" s="79" t="str">
        <v/>
      </c>
    </row>
    <row r="3400">
      <c r="A3400" s="81" t="str">
        <v/>
      </c>
      <c r="B3400" s="81" t="str">
        <v/>
      </c>
      <c r="C3400" s="83">
        <f>IF($E3400="","",IFERROR(VLOOKUP(TRIM(E3400&amp;""),'Référentiel Articles'!$A$2:$F$634,2,FALSE),""))</f>
      </c>
      <c r="D3400" s="83">
        <f>IF($E3400="","",IFERROR(VLOOKUP(TRIM(E3400&amp;""),'Référentiel Articles'!$A$2:$F$634,3,FALSE),""))</f>
      </c>
      <c r="E3400" s="81" t="str">
        <v/>
      </c>
      <c r="F3400" s="83">
        <f>IF($E3400="","",IFERROR(VLOOKUP(TRIM(E3400&amp;""),'Référentiel Articles'!$A$2:$F$634,4,FALSE),""))</f>
      </c>
      <c r="G3400" s="84">
        <f>IF($E3400="","",IFERROR(VLOOKUP(TRIM(E3400&amp;""),'Référentiel Articles'!$A$2:$F$634,5,FALSE),""))</f>
      </c>
      <c r="H3400" s="85" t="str">
        <v/>
      </c>
      <c r="I3400" s="84">
        <f>IF($E3400="","",IFERROR(VLOOKUP(TRIM(E3400&amp;""),'Référentiel Articles'!$A$2:$F$634,6,FALSE),""))</f>
      </c>
      <c r="J3400" s="90">
        <f>IF(OR($E3400="",$H3400=""),"",$H3400*$I3400)</f>
      </c>
      <c r="K3400" s="87" t="str">
        <v/>
      </c>
    </row>
    <row r="3401">
      <c r="A3401" s="74" t="str">
        <v/>
      </c>
      <c r="B3401" s="74" t="str">
        <v/>
      </c>
      <c r="C3401" s="75">
        <f>IF($E3401="","",IFERROR(VLOOKUP(TRIM(E3401&amp;""),'Référentiel Articles'!$A$2:$F$634,2,FALSE),""))</f>
      </c>
      <c r="D3401" s="75">
        <f>IF($E3401="","",IFERROR(VLOOKUP(TRIM(E3401&amp;""),'Référentiel Articles'!$A$2:$F$634,3,FALSE),""))</f>
      </c>
      <c r="E3401" s="74" t="str">
        <v/>
      </c>
      <c r="F3401" s="75">
        <f>IF($E3401="","",IFERROR(VLOOKUP(TRIM(E3401&amp;""),'Référentiel Articles'!$A$2:$F$634,4,FALSE),""))</f>
      </c>
      <c r="G3401" s="76">
        <f>IF($E3401="","",IFERROR(VLOOKUP(TRIM(E3401&amp;""),'Référentiel Articles'!$A$2:$F$634,5,FALSE),""))</f>
      </c>
      <c r="H3401" s="77" t="str">
        <v/>
      </c>
      <c r="I3401" s="76">
        <f>IF($E3401="","",IFERROR(VLOOKUP(TRIM(E3401&amp;""),'Référentiel Articles'!$A$2:$F$634,6,FALSE),""))</f>
      </c>
      <c r="J3401" s="78">
        <f>IF(OR($E3401="",$H3401=""),"",$H3401*$I3401)</f>
      </c>
      <c r="K3401" s="79" t="str">
        <v/>
      </c>
    </row>
    <row r="3402">
      <c r="A3402" s="81" t="str">
        <v/>
      </c>
      <c r="B3402" s="81" t="str">
        <v/>
      </c>
      <c r="C3402" s="83">
        <f>IF($E3402="","",IFERROR(VLOOKUP(TRIM(E3402&amp;""),'Référentiel Articles'!$A$2:$F$634,2,FALSE),""))</f>
      </c>
      <c r="D3402" s="83">
        <f>IF($E3402="","",IFERROR(VLOOKUP(TRIM(E3402&amp;""),'Référentiel Articles'!$A$2:$F$634,3,FALSE),""))</f>
      </c>
      <c r="E3402" s="81" t="str">
        <v/>
      </c>
      <c r="F3402" s="83">
        <f>IF($E3402="","",IFERROR(VLOOKUP(TRIM(E3402&amp;""),'Référentiel Articles'!$A$2:$F$634,4,FALSE),""))</f>
      </c>
      <c r="G3402" s="84">
        <f>IF($E3402="","",IFERROR(VLOOKUP(TRIM(E3402&amp;""),'Référentiel Articles'!$A$2:$F$634,5,FALSE),""))</f>
      </c>
      <c r="H3402" s="85" t="str">
        <v/>
      </c>
      <c r="I3402" s="84">
        <f>IF($E3402="","",IFERROR(VLOOKUP(TRIM(E3402&amp;""),'Référentiel Articles'!$A$2:$F$634,6,FALSE),""))</f>
      </c>
      <c r="J3402" s="90">
        <f>IF(OR($E3402="",$H3402=""),"",$H3402*$I3402)</f>
      </c>
      <c r="K3402" s="87" t="str">
        <v/>
      </c>
    </row>
    <row r="3403">
      <c r="A3403" s="74" t="str">
        <v/>
      </c>
      <c r="B3403" s="74" t="str">
        <v/>
      </c>
      <c r="C3403" s="75">
        <f>IF($E3403="","",IFERROR(VLOOKUP(TRIM(E3403&amp;""),'Référentiel Articles'!$A$2:$F$634,2,FALSE),""))</f>
      </c>
      <c r="D3403" s="75">
        <f>IF($E3403="","",IFERROR(VLOOKUP(TRIM(E3403&amp;""),'Référentiel Articles'!$A$2:$F$634,3,FALSE),""))</f>
      </c>
      <c r="E3403" s="74" t="str">
        <v/>
      </c>
      <c r="F3403" s="75">
        <f>IF($E3403="","",IFERROR(VLOOKUP(TRIM(E3403&amp;""),'Référentiel Articles'!$A$2:$F$634,4,FALSE),""))</f>
      </c>
      <c r="G3403" s="76">
        <f>IF($E3403="","",IFERROR(VLOOKUP(TRIM(E3403&amp;""),'Référentiel Articles'!$A$2:$F$634,5,FALSE),""))</f>
      </c>
      <c r="H3403" s="77" t="str">
        <v/>
      </c>
      <c r="I3403" s="76">
        <f>IF($E3403="","",IFERROR(VLOOKUP(TRIM(E3403&amp;""),'Référentiel Articles'!$A$2:$F$634,6,FALSE),""))</f>
      </c>
      <c r="J3403" s="78">
        <f>IF(OR($E3403="",$H3403=""),"",$H3403*$I3403)</f>
      </c>
      <c r="K3403" s="79" t="str">
        <v/>
      </c>
    </row>
    <row r="3404">
      <c r="A3404" s="81" t="str">
        <v/>
      </c>
      <c r="B3404" s="81" t="str">
        <v/>
      </c>
      <c r="C3404" s="83">
        <f>IF($E3404="","",IFERROR(VLOOKUP(TRIM(E3404&amp;""),'Référentiel Articles'!$A$2:$F$634,2,FALSE),""))</f>
      </c>
      <c r="D3404" s="83">
        <f>IF($E3404="","",IFERROR(VLOOKUP(TRIM(E3404&amp;""),'Référentiel Articles'!$A$2:$F$634,3,FALSE),""))</f>
      </c>
      <c r="E3404" s="81" t="str">
        <v/>
      </c>
      <c r="F3404" s="83">
        <f>IF($E3404="","",IFERROR(VLOOKUP(TRIM(E3404&amp;""),'Référentiel Articles'!$A$2:$F$634,4,FALSE),""))</f>
      </c>
      <c r="G3404" s="84">
        <f>IF($E3404="","",IFERROR(VLOOKUP(TRIM(E3404&amp;""),'Référentiel Articles'!$A$2:$F$634,5,FALSE),""))</f>
      </c>
      <c r="H3404" s="85" t="str">
        <v/>
      </c>
      <c r="I3404" s="84">
        <f>IF($E3404="","",IFERROR(VLOOKUP(TRIM(E3404&amp;""),'Référentiel Articles'!$A$2:$F$634,6,FALSE),""))</f>
      </c>
      <c r="J3404" s="90">
        <f>IF(OR($E3404="",$H3404=""),"",$H3404*$I3404)</f>
      </c>
      <c r="K3404" s="87" t="str">
        <v/>
      </c>
    </row>
    <row r="3405">
      <c r="A3405" s="74" t="str">
        <v/>
      </c>
      <c r="B3405" s="74" t="str">
        <v/>
      </c>
      <c r="C3405" s="75">
        <f>IF($E3405="","",IFERROR(VLOOKUP(TRIM(E3405&amp;""),'Référentiel Articles'!$A$2:$F$634,2,FALSE),""))</f>
      </c>
      <c r="D3405" s="75">
        <f>IF($E3405="","",IFERROR(VLOOKUP(TRIM(E3405&amp;""),'Référentiel Articles'!$A$2:$F$634,3,FALSE),""))</f>
      </c>
      <c r="E3405" s="74" t="str">
        <v/>
      </c>
      <c r="F3405" s="75">
        <f>IF($E3405="","",IFERROR(VLOOKUP(TRIM(E3405&amp;""),'Référentiel Articles'!$A$2:$F$634,4,FALSE),""))</f>
      </c>
      <c r="G3405" s="76">
        <f>IF($E3405="","",IFERROR(VLOOKUP(TRIM(E3405&amp;""),'Référentiel Articles'!$A$2:$F$634,5,FALSE),""))</f>
      </c>
      <c r="H3405" s="77" t="str">
        <v/>
      </c>
      <c r="I3405" s="76">
        <f>IF($E3405="","",IFERROR(VLOOKUP(TRIM(E3405&amp;""),'Référentiel Articles'!$A$2:$F$634,6,FALSE),""))</f>
      </c>
      <c r="J3405" s="78">
        <f>IF(OR($E3405="",$H3405=""),"",$H3405*$I3405)</f>
      </c>
      <c r="K3405" s="79" t="str">
        <v/>
      </c>
    </row>
    <row r="3406">
      <c r="A3406" s="81" t="str">
        <v/>
      </c>
      <c r="B3406" s="81" t="str">
        <v/>
      </c>
      <c r="C3406" s="83">
        <f>IF($E3406="","",IFERROR(VLOOKUP(TRIM(E3406&amp;""),'Référentiel Articles'!$A$2:$F$634,2,FALSE),""))</f>
      </c>
      <c r="D3406" s="83">
        <f>IF($E3406="","",IFERROR(VLOOKUP(TRIM(E3406&amp;""),'Référentiel Articles'!$A$2:$F$634,3,FALSE),""))</f>
      </c>
      <c r="E3406" s="81" t="str">
        <v/>
      </c>
      <c r="F3406" s="83">
        <f>IF($E3406="","",IFERROR(VLOOKUP(TRIM(E3406&amp;""),'Référentiel Articles'!$A$2:$F$634,4,FALSE),""))</f>
      </c>
      <c r="G3406" s="84">
        <f>IF($E3406="","",IFERROR(VLOOKUP(TRIM(E3406&amp;""),'Référentiel Articles'!$A$2:$F$634,5,FALSE),""))</f>
      </c>
      <c r="H3406" s="85" t="str">
        <v/>
      </c>
      <c r="I3406" s="84">
        <f>IF($E3406="","",IFERROR(VLOOKUP(TRIM(E3406&amp;""),'Référentiel Articles'!$A$2:$F$634,6,FALSE),""))</f>
      </c>
      <c r="J3406" s="90">
        <f>IF(OR($E3406="",$H3406=""),"",$H3406*$I3406)</f>
      </c>
      <c r="K3406" s="87" t="str">
        <v/>
      </c>
    </row>
    <row r="3407">
      <c r="A3407" s="74" t="str">
        <v/>
      </c>
      <c r="B3407" s="74" t="str">
        <v/>
      </c>
      <c r="C3407" s="75">
        <f>IF($E3407="","",IFERROR(VLOOKUP(TRIM(E3407&amp;""),'Référentiel Articles'!$A$2:$F$634,2,FALSE),""))</f>
      </c>
      <c r="D3407" s="75">
        <f>IF($E3407="","",IFERROR(VLOOKUP(TRIM(E3407&amp;""),'Référentiel Articles'!$A$2:$F$634,3,FALSE),""))</f>
      </c>
      <c r="E3407" s="74" t="str">
        <v/>
      </c>
      <c r="F3407" s="75">
        <f>IF($E3407="","",IFERROR(VLOOKUP(TRIM(E3407&amp;""),'Référentiel Articles'!$A$2:$F$634,4,FALSE),""))</f>
      </c>
      <c r="G3407" s="76">
        <f>IF($E3407="","",IFERROR(VLOOKUP(TRIM(E3407&amp;""),'Référentiel Articles'!$A$2:$F$634,5,FALSE),""))</f>
      </c>
      <c r="H3407" s="77" t="str">
        <v/>
      </c>
      <c r="I3407" s="76">
        <f>IF($E3407="","",IFERROR(VLOOKUP(TRIM(E3407&amp;""),'Référentiel Articles'!$A$2:$F$634,6,FALSE),""))</f>
      </c>
      <c r="J3407" s="78">
        <f>IF(OR($E3407="",$H3407=""),"",$H3407*$I3407)</f>
      </c>
      <c r="K3407" s="79" t="str">
        <v/>
      </c>
    </row>
    <row r="3408">
      <c r="A3408" s="81" t="str">
        <v/>
      </c>
      <c r="B3408" s="81" t="str">
        <v/>
      </c>
      <c r="C3408" s="83">
        <f>IF($E3408="","",IFERROR(VLOOKUP(TRIM(E3408&amp;""),'Référentiel Articles'!$A$2:$F$634,2,FALSE),""))</f>
      </c>
      <c r="D3408" s="83">
        <f>IF($E3408="","",IFERROR(VLOOKUP(TRIM(E3408&amp;""),'Référentiel Articles'!$A$2:$F$634,3,FALSE),""))</f>
      </c>
      <c r="E3408" s="81" t="str">
        <v/>
      </c>
      <c r="F3408" s="83">
        <f>IF($E3408="","",IFERROR(VLOOKUP(TRIM(E3408&amp;""),'Référentiel Articles'!$A$2:$F$634,4,FALSE),""))</f>
      </c>
      <c r="G3408" s="84">
        <f>IF($E3408="","",IFERROR(VLOOKUP(TRIM(E3408&amp;""),'Référentiel Articles'!$A$2:$F$634,5,FALSE),""))</f>
      </c>
      <c r="H3408" s="85" t="str">
        <v/>
      </c>
      <c r="I3408" s="84">
        <f>IF($E3408="","",IFERROR(VLOOKUP(TRIM(E3408&amp;""),'Référentiel Articles'!$A$2:$F$634,6,FALSE),""))</f>
      </c>
      <c r="J3408" s="90">
        <f>IF(OR($E3408="",$H3408=""),"",$H3408*$I3408)</f>
      </c>
      <c r="K3408" s="87" t="str">
        <v/>
      </c>
    </row>
    <row r="3409">
      <c r="A3409" s="74" t="str">
        <v/>
      </c>
      <c r="B3409" s="74" t="str">
        <v/>
      </c>
      <c r="C3409" s="75">
        <f>IF($E3409="","",IFERROR(VLOOKUP(TRIM(E3409&amp;""),'Référentiel Articles'!$A$2:$F$634,2,FALSE),""))</f>
      </c>
      <c r="D3409" s="75">
        <f>IF($E3409="","",IFERROR(VLOOKUP(TRIM(E3409&amp;""),'Référentiel Articles'!$A$2:$F$634,3,FALSE),""))</f>
      </c>
      <c r="E3409" s="74" t="str">
        <v/>
      </c>
      <c r="F3409" s="75">
        <f>IF($E3409="","",IFERROR(VLOOKUP(TRIM(E3409&amp;""),'Référentiel Articles'!$A$2:$F$634,4,FALSE),""))</f>
      </c>
      <c r="G3409" s="76">
        <f>IF($E3409="","",IFERROR(VLOOKUP(TRIM(E3409&amp;""),'Référentiel Articles'!$A$2:$F$634,5,FALSE),""))</f>
      </c>
      <c r="H3409" s="77" t="str">
        <v/>
      </c>
      <c r="I3409" s="76">
        <f>IF($E3409="","",IFERROR(VLOOKUP(TRIM(E3409&amp;""),'Référentiel Articles'!$A$2:$F$634,6,FALSE),""))</f>
      </c>
      <c r="J3409" s="78">
        <f>IF(OR($E3409="",$H3409=""),"",$H3409*$I3409)</f>
      </c>
      <c r="K3409" s="79" t="str">
        <v/>
      </c>
    </row>
    <row r="3410">
      <c r="A3410" s="81" t="str">
        <v/>
      </c>
      <c r="B3410" s="81" t="str">
        <v/>
      </c>
      <c r="C3410" s="83">
        <f>IF($E3410="","",IFERROR(VLOOKUP(TRIM(E3410&amp;""),'Référentiel Articles'!$A$2:$F$634,2,FALSE),""))</f>
      </c>
      <c r="D3410" s="83">
        <f>IF($E3410="","",IFERROR(VLOOKUP(TRIM(E3410&amp;""),'Référentiel Articles'!$A$2:$F$634,3,FALSE),""))</f>
      </c>
      <c r="E3410" s="81" t="str">
        <v/>
      </c>
      <c r="F3410" s="83">
        <f>IF($E3410="","",IFERROR(VLOOKUP(TRIM(E3410&amp;""),'Référentiel Articles'!$A$2:$F$634,4,FALSE),""))</f>
      </c>
      <c r="G3410" s="84">
        <f>IF($E3410="","",IFERROR(VLOOKUP(TRIM(E3410&amp;""),'Référentiel Articles'!$A$2:$F$634,5,FALSE),""))</f>
      </c>
      <c r="H3410" s="85" t="str">
        <v/>
      </c>
      <c r="I3410" s="84">
        <f>IF($E3410="","",IFERROR(VLOOKUP(TRIM(E3410&amp;""),'Référentiel Articles'!$A$2:$F$634,6,FALSE),""))</f>
      </c>
      <c r="J3410" s="90">
        <f>IF(OR($E3410="",$H3410=""),"",$H3410*$I3410)</f>
      </c>
      <c r="K3410" s="87" t="str">
        <v/>
      </c>
    </row>
    <row r="3411">
      <c r="A3411" s="74" t="str">
        <v/>
      </c>
      <c r="B3411" s="74" t="str">
        <v/>
      </c>
      <c r="C3411" s="75">
        <f>IF($E3411="","",IFERROR(VLOOKUP(TRIM(E3411&amp;""),'Référentiel Articles'!$A$2:$F$634,2,FALSE),""))</f>
      </c>
      <c r="D3411" s="75">
        <f>IF($E3411="","",IFERROR(VLOOKUP(TRIM(E3411&amp;""),'Référentiel Articles'!$A$2:$F$634,3,FALSE),""))</f>
      </c>
      <c r="E3411" s="74" t="str">
        <v/>
      </c>
      <c r="F3411" s="75">
        <f>IF($E3411="","",IFERROR(VLOOKUP(TRIM(E3411&amp;""),'Référentiel Articles'!$A$2:$F$634,4,FALSE),""))</f>
      </c>
      <c r="G3411" s="76">
        <f>IF($E3411="","",IFERROR(VLOOKUP(TRIM(E3411&amp;""),'Référentiel Articles'!$A$2:$F$634,5,FALSE),""))</f>
      </c>
      <c r="H3411" s="77" t="str">
        <v/>
      </c>
      <c r="I3411" s="76">
        <f>IF($E3411="","",IFERROR(VLOOKUP(TRIM(E3411&amp;""),'Référentiel Articles'!$A$2:$F$634,6,FALSE),""))</f>
      </c>
      <c r="J3411" s="78">
        <f>IF(OR($E3411="",$H3411=""),"",$H3411*$I3411)</f>
      </c>
      <c r="K3411" s="79" t="str">
        <v/>
      </c>
    </row>
    <row r="3412">
      <c r="A3412" s="81" t="str">
        <v/>
      </c>
      <c r="B3412" s="81" t="str">
        <v/>
      </c>
      <c r="C3412" s="83">
        <f>IF($E3412="","",IFERROR(VLOOKUP(TRIM(E3412&amp;""),'Référentiel Articles'!$A$2:$F$634,2,FALSE),""))</f>
      </c>
      <c r="D3412" s="83">
        <f>IF($E3412="","",IFERROR(VLOOKUP(TRIM(E3412&amp;""),'Référentiel Articles'!$A$2:$F$634,3,FALSE),""))</f>
      </c>
      <c r="E3412" s="81" t="str">
        <v/>
      </c>
      <c r="F3412" s="83">
        <f>IF($E3412="","",IFERROR(VLOOKUP(TRIM(E3412&amp;""),'Référentiel Articles'!$A$2:$F$634,4,FALSE),""))</f>
      </c>
      <c r="G3412" s="84">
        <f>IF($E3412="","",IFERROR(VLOOKUP(TRIM(E3412&amp;""),'Référentiel Articles'!$A$2:$F$634,5,FALSE),""))</f>
      </c>
      <c r="H3412" s="85" t="str">
        <v/>
      </c>
      <c r="I3412" s="84">
        <f>IF($E3412="","",IFERROR(VLOOKUP(TRIM(E3412&amp;""),'Référentiel Articles'!$A$2:$F$634,6,FALSE),""))</f>
      </c>
      <c r="J3412" s="90">
        <f>IF(OR($E3412="",$H3412=""),"",$H3412*$I3412)</f>
      </c>
      <c r="K3412" s="87" t="str">
        <v/>
      </c>
    </row>
    <row r="3413">
      <c r="A3413" s="74" t="str">
        <v/>
      </c>
      <c r="B3413" s="74" t="str">
        <v/>
      </c>
      <c r="C3413" s="75">
        <f>IF($E3413="","",IFERROR(VLOOKUP(TRIM(E3413&amp;""),'Référentiel Articles'!$A$2:$F$634,2,FALSE),""))</f>
      </c>
      <c r="D3413" s="75">
        <f>IF($E3413="","",IFERROR(VLOOKUP(TRIM(E3413&amp;""),'Référentiel Articles'!$A$2:$F$634,3,FALSE),""))</f>
      </c>
      <c r="E3413" s="74" t="str">
        <v/>
      </c>
      <c r="F3413" s="75">
        <f>IF($E3413="","",IFERROR(VLOOKUP(TRIM(E3413&amp;""),'Référentiel Articles'!$A$2:$F$634,4,FALSE),""))</f>
      </c>
      <c r="G3413" s="76">
        <f>IF($E3413="","",IFERROR(VLOOKUP(TRIM(E3413&amp;""),'Référentiel Articles'!$A$2:$F$634,5,FALSE),""))</f>
      </c>
      <c r="H3413" s="77" t="str">
        <v/>
      </c>
      <c r="I3413" s="76">
        <f>IF($E3413="","",IFERROR(VLOOKUP(TRIM(E3413&amp;""),'Référentiel Articles'!$A$2:$F$634,6,FALSE),""))</f>
      </c>
      <c r="J3413" s="78">
        <f>IF(OR($E3413="",$H3413=""),"",$H3413*$I3413)</f>
      </c>
      <c r="K3413" s="79" t="str">
        <v/>
      </c>
    </row>
    <row r="3414">
      <c r="A3414" s="81" t="str">
        <v/>
      </c>
      <c r="B3414" s="81" t="str">
        <v/>
      </c>
      <c r="C3414" s="83">
        <f>IF($E3414="","",IFERROR(VLOOKUP(TRIM(E3414&amp;""),'Référentiel Articles'!$A$2:$F$634,2,FALSE),""))</f>
      </c>
      <c r="D3414" s="83">
        <f>IF($E3414="","",IFERROR(VLOOKUP(TRIM(E3414&amp;""),'Référentiel Articles'!$A$2:$F$634,3,FALSE),""))</f>
      </c>
      <c r="E3414" s="81" t="str">
        <v/>
      </c>
      <c r="F3414" s="83">
        <f>IF($E3414="","",IFERROR(VLOOKUP(TRIM(E3414&amp;""),'Référentiel Articles'!$A$2:$F$634,4,FALSE),""))</f>
      </c>
      <c r="G3414" s="84">
        <f>IF($E3414="","",IFERROR(VLOOKUP(TRIM(E3414&amp;""),'Référentiel Articles'!$A$2:$F$634,5,FALSE),""))</f>
      </c>
      <c r="H3414" s="85" t="str">
        <v/>
      </c>
      <c r="I3414" s="84">
        <f>IF($E3414="","",IFERROR(VLOOKUP(TRIM(E3414&amp;""),'Référentiel Articles'!$A$2:$F$634,6,FALSE),""))</f>
      </c>
      <c r="J3414" s="90">
        <f>IF(OR($E3414="",$H3414=""),"",$H3414*$I3414)</f>
      </c>
      <c r="K3414" s="87" t="str">
        <v/>
      </c>
    </row>
    <row r="3415">
      <c r="A3415" s="74" t="str">
        <v/>
      </c>
      <c r="B3415" s="74" t="str">
        <v/>
      </c>
      <c r="C3415" s="75">
        <f>IF($E3415="","",IFERROR(VLOOKUP(TRIM(E3415&amp;""),'Référentiel Articles'!$A$2:$F$634,2,FALSE),""))</f>
      </c>
      <c r="D3415" s="75">
        <f>IF($E3415="","",IFERROR(VLOOKUP(TRIM(E3415&amp;""),'Référentiel Articles'!$A$2:$F$634,3,FALSE),""))</f>
      </c>
      <c r="E3415" s="74" t="str">
        <v/>
      </c>
      <c r="F3415" s="75">
        <f>IF($E3415="","",IFERROR(VLOOKUP(TRIM(E3415&amp;""),'Référentiel Articles'!$A$2:$F$634,4,FALSE),""))</f>
      </c>
      <c r="G3415" s="76">
        <f>IF($E3415="","",IFERROR(VLOOKUP(TRIM(E3415&amp;""),'Référentiel Articles'!$A$2:$F$634,5,FALSE),""))</f>
      </c>
      <c r="H3415" s="77" t="str">
        <v/>
      </c>
      <c r="I3415" s="76">
        <f>IF($E3415="","",IFERROR(VLOOKUP(TRIM(E3415&amp;""),'Référentiel Articles'!$A$2:$F$634,6,FALSE),""))</f>
      </c>
      <c r="J3415" s="78">
        <f>IF(OR($E3415="",$H3415=""),"",$H3415*$I3415)</f>
      </c>
      <c r="K3415" s="79" t="str">
        <v/>
      </c>
    </row>
    <row r="3416">
      <c r="A3416" s="81" t="str">
        <v/>
      </c>
      <c r="B3416" s="81" t="str">
        <v/>
      </c>
      <c r="C3416" s="83">
        <f>IF($E3416="","",IFERROR(VLOOKUP(TRIM(E3416&amp;""),'Référentiel Articles'!$A$2:$F$634,2,FALSE),""))</f>
      </c>
      <c r="D3416" s="83">
        <f>IF($E3416="","",IFERROR(VLOOKUP(TRIM(E3416&amp;""),'Référentiel Articles'!$A$2:$F$634,3,FALSE),""))</f>
      </c>
      <c r="E3416" s="81" t="str">
        <v/>
      </c>
      <c r="F3416" s="83">
        <f>IF($E3416="","",IFERROR(VLOOKUP(TRIM(E3416&amp;""),'Référentiel Articles'!$A$2:$F$634,4,FALSE),""))</f>
      </c>
      <c r="G3416" s="84">
        <f>IF($E3416="","",IFERROR(VLOOKUP(TRIM(E3416&amp;""),'Référentiel Articles'!$A$2:$F$634,5,FALSE),""))</f>
      </c>
      <c r="H3416" s="85" t="str">
        <v/>
      </c>
      <c r="I3416" s="84">
        <f>IF($E3416="","",IFERROR(VLOOKUP(TRIM(E3416&amp;""),'Référentiel Articles'!$A$2:$F$634,6,FALSE),""))</f>
      </c>
      <c r="J3416" s="90">
        <f>IF(OR($E3416="",$H3416=""),"",$H3416*$I3416)</f>
      </c>
      <c r="K3416" s="87" t="str">
        <v/>
      </c>
    </row>
    <row r="3417">
      <c r="A3417" s="74" t="str">
        <v/>
      </c>
      <c r="B3417" s="74" t="str">
        <v/>
      </c>
      <c r="C3417" s="75">
        <f>IF($E3417="","",IFERROR(VLOOKUP(TRIM(E3417&amp;""),'Référentiel Articles'!$A$2:$F$634,2,FALSE),""))</f>
      </c>
      <c r="D3417" s="75">
        <f>IF($E3417="","",IFERROR(VLOOKUP(TRIM(E3417&amp;""),'Référentiel Articles'!$A$2:$F$634,3,FALSE),""))</f>
      </c>
      <c r="E3417" s="74" t="str">
        <v/>
      </c>
      <c r="F3417" s="75">
        <f>IF($E3417="","",IFERROR(VLOOKUP(TRIM(E3417&amp;""),'Référentiel Articles'!$A$2:$F$634,4,FALSE),""))</f>
      </c>
      <c r="G3417" s="76">
        <f>IF($E3417="","",IFERROR(VLOOKUP(TRIM(E3417&amp;""),'Référentiel Articles'!$A$2:$F$634,5,FALSE),""))</f>
      </c>
      <c r="H3417" s="77" t="str">
        <v/>
      </c>
      <c r="I3417" s="76">
        <f>IF($E3417="","",IFERROR(VLOOKUP(TRIM(E3417&amp;""),'Référentiel Articles'!$A$2:$F$634,6,FALSE),""))</f>
      </c>
      <c r="J3417" s="78">
        <f>IF(OR($E3417="",$H3417=""),"",$H3417*$I3417)</f>
      </c>
      <c r="K3417" s="79" t="str">
        <v/>
      </c>
    </row>
    <row r="3418">
      <c r="A3418" s="81" t="str">
        <v/>
      </c>
      <c r="B3418" s="81" t="str">
        <v/>
      </c>
      <c r="C3418" s="83">
        <f>IF($E3418="","",IFERROR(VLOOKUP(TRIM(E3418&amp;""),'Référentiel Articles'!$A$2:$F$634,2,FALSE),""))</f>
      </c>
      <c r="D3418" s="83">
        <f>IF($E3418="","",IFERROR(VLOOKUP(TRIM(E3418&amp;""),'Référentiel Articles'!$A$2:$F$634,3,FALSE),""))</f>
      </c>
      <c r="E3418" s="81" t="str">
        <v/>
      </c>
      <c r="F3418" s="83">
        <f>IF($E3418="","",IFERROR(VLOOKUP(TRIM(E3418&amp;""),'Référentiel Articles'!$A$2:$F$634,4,FALSE),""))</f>
      </c>
      <c r="G3418" s="84">
        <f>IF($E3418="","",IFERROR(VLOOKUP(TRIM(E3418&amp;""),'Référentiel Articles'!$A$2:$F$634,5,FALSE),""))</f>
      </c>
      <c r="H3418" s="85" t="str">
        <v/>
      </c>
      <c r="I3418" s="84">
        <f>IF($E3418="","",IFERROR(VLOOKUP(TRIM(E3418&amp;""),'Référentiel Articles'!$A$2:$F$634,6,FALSE),""))</f>
      </c>
      <c r="J3418" s="90">
        <f>IF(OR($E3418="",$H3418=""),"",$H3418*$I3418)</f>
      </c>
      <c r="K3418" s="87" t="str">
        <v/>
      </c>
    </row>
    <row r="3419">
      <c r="A3419" s="74" t="str">
        <v/>
      </c>
      <c r="B3419" s="74" t="str">
        <v/>
      </c>
      <c r="C3419" s="75">
        <f>IF($E3419="","",IFERROR(VLOOKUP(TRIM(E3419&amp;""),'Référentiel Articles'!$A$2:$F$634,2,FALSE),""))</f>
      </c>
      <c r="D3419" s="75">
        <f>IF($E3419="","",IFERROR(VLOOKUP(TRIM(E3419&amp;""),'Référentiel Articles'!$A$2:$F$634,3,FALSE),""))</f>
      </c>
      <c r="E3419" s="74" t="str">
        <v/>
      </c>
      <c r="F3419" s="75">
        <f>IF($E3419="","",IFERROR(VLOOKUP(TRIM(E3419&amp;""),'Référentiel Articles'!$A$2:$F$634,4,FALSE),""))</f>
      </c>
      <c r="G3419" s="76">
        <f>IF($E3419="","",IFERROR(VLOOKUP(TRIM(E3419&amp;""),'Référentiel Articles'!$A$2:$F$634,5,FALSE),""))</f>
      </c>
      <c r="H3419" s="77" t="str">
        <v/>
      </c>
      <c r="I3419" s="76">
        <f>IF($E3419="","",IFERROR(VLOOKUP(TRIM(E3419&amp;""),'Référentiel Articles'!$A$2:$F$634,6,FALSE),""))</f>
      </c>
      <c r="J3419" s="78">
        <f>IF(OR($E3419="",$H3419=""),"",$H3419*$I3419)</f>
      </c>
      <c r="K3419" s="79" t="str">
        <v/>
      </c>
    </row>
    <row r="3420">
      <c r="A3420" s="81" t="str">
        <v/>
      </c>
      <c r="B3420" s="81" t="str">
        <v/>
      </c>
      <c r="C3420" s="83">
        <f>IF($E3420="","",IFERROR(VLOOKUP(TRIM(E3420&amp;""),'Référentiel Articles'!$A$2:$F$634,2,FALSE),""))</f>
      </c>
      <c r="D3420" s="83">
        <f>IF($E3420="","",IFERROR(VLOOKUP(TRIM(E3420&amp;""),'Référentiel Articles'!$A$2:$F$634,3,FALSE),""))</f>
      </c>
      <c r="E3420" s="81" t="str">
        <v/>
      </c>
      <c r="F3420" s="83">
        <f>IF($E3420="","",IFERROR(VLOOKUP(TRIM(E3420&amp;""),'Référentiel Articles'!$A$2:$F$634,4,FALSE),""))</f>
      </c>
      <c r="G3420" s="84">
        <f>IF($E3420="","",IFERROR(VLOOKUP(TRIM(E3420&amp;""),'Référentiel Articles'!$A$2:$F$634,5,FALSE),""))</f>
      </c>
      <c r="H3420" s="85" t="str">
        <v/>
      </c>
      <c r="I3420" s="84">
        <f>IF($E3420="","",IFERROR(VLOOKUP(TRIM(E3420&amp;""),'Référentiel Articles'!$A$2:$F$634,6,FALSE),""))</f>
      </c>
      <c r="J3420" s="90">
        <f>IF(OR($E3420="",$H3420=""),"",$H3420*$I3420)</f>
      </c>
      <c r="K3420" s="87" t="str">
        <v/>
      </c>
    </row>
    <row r="3421">
      <c r="A3421" s="74" t="str">
        <v/>
      </c>
      <c r="B3421" s="74" t="str">
        <v/>
      </c>
      <c r="C3421" s="75">
        <f>IF($E3421="","",IFERROR(VLOOKUP(TRIM(E3421&amp;""),'Référentiel Articles'!$A$2:$F$634,2,FALSE),""))</f>
      </c>
      <c r="D3421" s="75">
        <f>IF($E3421="","",IFERROR(VLOOKUP(TRIM(E3421&amp;""),'Référentiel Articles'!$A$2:$F$634,3,FALSE),""))</f>
      </c>
      <c r="E3421" s="74" t="str">
        <v/>
      </c>
      <c r="F3421" s="75">
        <f>IF($E3421="","",IFERROR(VLOOKUP(TRIM(E3421&amp;""),'Référentiel Articles'!$A$2:$F$634,4,FALSE),""))</f>
      </c>
      <c r="G3421" s="76">
        <f>IF($E3421="","",IFERROR(VLOOKUP(TRIM(E3421&amp;""),'Référentiel Articles'!$A$2:$F$634,5,FALSE),""))</f>
      </c>
      <c r="H3421" s="77" t="str">
        <v/>
      </c>
      <c r="I3421" s="76">
        <f>IF($E3421="","",IFERROR(VLOOKUP(TRIM(E3421&amp;""),'Référentiel Articles'!$A$2:$F$634,6,FALSE),""))</f>
      </c>
      <c r="J3421" s="78">
        <f>IF(OR($E3421="",$H3421=""),"",$H3421*$I3421)</f>
      </c>
      <c r="K3421" s="79" t="str">
        <v/>
      </c>
    </row>
    <row r="3422">
      <c r="A3422" s="81" t="str">
        <v/>
      </c>
      <c r="B3422" s="81" t="str">
        <v/>
      </c>
      <c r="C3422" s="83">
        <f>IF($E3422="","",IFERROR(VLOOKUP(TRIM(E3422&amp;""),'Référentiel Articles'!$A$2:$F$634,2,FALSE),""))</f>
      </c>
      <c r="D3422" s="83">
        <f>IF($E3422="","",IFERROR(VLOOKUP(TRIM(E3422&amp;""),'Référentiel Articles'!$A$2:$F$634,3,FALSE),""))</f>
      </c>
      <c r="E3422" s="81" t="str">
        <v/>
      </c>
      <c r="F3422" s="83">
        <f>IF($E3422="","",IFERROR(VLOOKUP(TRIM(E3422&amp;""),'Référentiel Articles'!$A$2:$F$634,4,FALSE),""))</f>
      </c>
      <c r="G3422" s="84">
        <f>IF($E3422="","",IFERROR(VLOOKUP(TRIM(E3422&amp;""),'Référentiel Articles'!$A$2:$F$634,5,FALSE),""))</f>
      </c>
      <c r="H3422" s="85" t="str">
        <v/>
      </c>
      <c r="I3422" s="84">
        <f>IF($E3422="","",IFERROR(VLOOKUP(TRIM(E3422&amp;""),'Référentiel Articles'!$A$2:$F$634,6,FALSE),""))</f>
      </c>
      <c r="J3422" s="90">
        <f>IF(OR($E3422="",$H3422=""),"",$H3422*$I3422)</f>
      </c>
      <c r="K3422" s="87" t="str">
        <v/>
      </c>
    </row>
    <row r="3423">
      <c r="A3423" s="74" t="str">
        <v/>
      </c>
      <c r="B3423" s="74" t="str">
        <v/>
      </c>
      <c r="C3423" s="75">
        <f>IF($E3423="","",IFERROR(VLOOKUP(TRIM(E3423&amp;""),'Référentiel Articles'!$A$2:$F$634,2,FALSE),""))</f>
      </c>
      <c r="D3423" s="75">
        <f>IF($E3423="","",IFERROR(VLOOKUP(TRIM(E3423&amp;""),'Référentiel Articles'!$A$2:$F$634,3,FALSE),""))</f>
      </c>
      <c r="E3423" s="74" t="str">
        <v/>
      </c>
      <c r="F3423" s="75">
        <f>IF($E3423="","",IFERROR(VLOOKUP(TRIM(E3423&amp;""),'Référentiel Articles'!$A$2:$F$634,4,FALSE),""))</f>
      </c>
      <c r="G3423" s="76">
        <f>IF($E3423="","",IFERROR(VLOOKUP(TRIM(E3423&amp;""),'Référentiel Articles'!$A$2:$F$634,5,FALSE),""))</f>
      </c>
      <c r="H3423" s="77" t="str">
        <v/>
      </c>
      <c r="I3423" s="76">
        <f>IF($E3423="","",IFERROR(VLOOKUP(TRIM(E3423&amp;""),'Référentiel Articles'!$A$2:$F$634,6,FALSE),""))</f>
      </c>
      <c r="J3423" s="78">
        <f>IF(OR($E3423="",$H3423=""),"",$H3423*$I3423)</f>
      </c>
      <c r="K3423" s="79" t="str">
        <v/>
      </c>
    </row>
    <row r="3424">
      <c r="A3424" s="81" t="str">
        <v/>
      </c>
      <c r="B3424" s="81" t="str">
        <v/>
      </c>
      <c r="C3424" s="83">
        <f>IF($E3424="","",IFERROR(VLOOKUP(TRIM(E3424&amp;""),'Référentiel Articles'!$A$2:$F$634,2,FALSE),""))</f>
      </c>
      <c r="D3424" s="83">
        <f>IF($E3424="","",IFERROR(VLOOKUP(TRIM(E3424&amp;""),'Référentiel Articles'!$A$2:$F$634,3,FALSE),""))</f>
      </c>
      <c r="E3424" s="81" t="str">
        <v/>
      </c>
      <c r="F3424" s="83">
        <f>IF($E3424="","",IFERROR(VLOOKUP(TRIM(E3424&amp;""),'Référentiel Articles'!$A$2:$F$634,4,FALSE),""))</f>
      </c>
      <c r="G3424" s="84">
        <f>IF($E3424="","",IFERROR(VLOOKUP(TRIM(E3424&amp;""),'Référentiel Articles'!$A$2:$F$634,5,FALSE),""))</f>
      </c>
      <c r="H3424" s="85" t="str">
        <v/>
      </c>
      <c r="I3424" s="84">
        <f>IF($E3424="","",IFERROR(VLOOKUP(TRIM(E3424&amp;""),'Référentiel Articles'!$A$2:$F$634,6,FALSE),""))</f>
      </c>
      <c r="J3424" s="90">
        <f>IF(OR($E3424="",$H3424=""),"",$H3424*$I3424)</f>
      </c>
      <c r="K3424" s="87" t="str">
        <v/>
      </c>
    </row>
    <row r="3425">
      <c r="A3425" s="74" t="str">
        <v/>
      </c>
      <c r="B3425" s="74" t="str">
        <v/>
      </c>
      <c r="C3425" s="75">
        <f>IF($E3425="","",IFERROR(VLOOKUP(TRIM(E3425&amp;""),'Référentiel Articles'!$A$2:$F$634,2,FALSE),""))</f>
      </c>
      <c r="D3425" s="75">
        <f>IF($E3425="","",IFERROR(VLOOKUP(TRIM(E3425&amp;""),'Référentiel Articles'!$A$2:$F$634,3,FALSE),""))</f>
      </c>
      <c r="E3425" s="74" t="str">
        <v/>
      </c>
      <c r="F3425" s="75">
        <f>IF($E3425="","",IFERROR(VLOOKUP(TRIM(E3425&amp;""),'Référentiel Articles'!$A$2:$F$634,4,FALSE),""))</f>
      </c>
      <c r="G3425" s="76">
        <f>IF($E3425="","",IFERROR(VLOOKUP(TRIM(E3425&amp;""),'Référentiel Articles'!$A$2:$F$634,5,FALSE),""))</f>
      </c>
      <c r="H3425" s="77" t="str">
        <v/>
      </c>
      <c r="I3425" s="76">
        <f>IF($E3425="","",IFERROR(VLOOKUP(TRIM(E3425&amp;""),'Référentiel Articles'!$A$2:$F$634,6,FALSE),""))</f>
      </c>
      <c r="J3425" s="78">
        <f>IF(OR($E3425="",$H3425=""),"",$H3425*$I3425)</f>
      </c>
      <c r="K3425" s="79" t="str">
        <v/>
      </c>
    </row>
    <row r="3426">
      <c r="A3426" s="81" t="str">
        <v/>
      </c>
      <c r="B3426" s="81" t="str">
        <v/>
      </c>
      <c r="C3426" s="83">
        <f>IF($E3426="","",IFERROR(VLOOKUP(TRIM(E3426&amp;""),'Référentiel Articles'!$A$2:$F$634,2,FALSE),""))</f>
      </c>
      <c r="D3426" s="83">
        <f>IF($E3426="","",IFERROR(VLOOKUP(TRIM(E3426&amp;""),'Référentiel Articles'!$A$2:$F$634,3,FALSE),""))</f>
      </c>
      <c r="E3426" s="81" t="str">
        <v/>
      </c>
      <c r="F3426" s="83">
        <f>IF($E3426="","",IFERROR(VLOOKUP(TRIM(E3426&amp;""),'Référentiel Articles'!$A$2:$F$634,4,FALSE),""))</f>
      </c>
      <c r="G3426" s="84">
        <f>IF($E3426="","",IFERROR(VLOOKUP(TRIM(E3426&amp;""),'Référentiel Articles'!$A$2:$F$634,5,FALSE),""))</f>
      </c>
      <c r="H3426" s="85" t="str">
        <v/>
      </c>
      <c r="I3426" s="84">
        <f>IF($E3426="","",IFERROR(VLOOKUP(TRIM(E3426&amp;""),'Référentiel Articles'!$A$2:$F$634,6,FALSE),""))</f>
      </c>
      <c r="J3426" s="90">
        <f>IF(OR($E3426="",$H3426=""),"",$H3426*$I3426)</f>
      </c>
      <c r="K3426" s="87" t="str">
        <v/>
      </c>
    </row>
    <row r="3427">
      <c r="A3427" s="74" t="str">
        <v/>
      </c>
      <c r="B3427" s="74" t="str">
        <v/>
      </c>
      <c r="C3427" s="75">
        <f>IF($E3427="","",IFERROR(VLOOKUP(TRIM(E3427&amp;""),'Référentiel Articles'!$A$2:$F$634,2,FALSE),""))</f>
      </c>
      <c r="D3427" s="75">
        <f>IF($E3427="","",IFERROR(VLOOKUP(TRIM(E3427&amp;""),'Référentiel Articles'!$A$2:$F$634,3,FALSE),""))</f>
      </c>
      <c r="E3427" s="74" t="str">
        <v/>
      </c>
      <c r="F3427" s="75">
        <f>IF($E3427="","",IFERROR(VLOOKUP(TRIM(E3427&amp;""),'Référentiel Articles'!$A$2:$F$634,4,FALSE),""))</f>
      </c>
      <c r="G3427" s="76">
        <f>IF($E3427="","",IFERROR(VLOOKUP(TRIM(E3427&amp;""),'Référentiel Articles'!$A$2:$F$634,5,FALSE),""))</f>
      </c>
      <c r="H3427" s="77" t="str">
        <v/>
      </c>
      <c r="I3427" s="76">
        <f>IF($E3427="","",IFERROR(VLOOKUP(TRIM(E3427&amp;""),'Référentiel Articles'!$A$2:$F$634,6,FALSE),""))</f>
      </c>
      <c r="J3427" s="78">
        <f>IF(OR($E3427="",$H3427=""),"",$H3427*$I3427)</f>
      </c>
      <c r="K3427" s="79" t="str">
        <v/>
      </c>
    </row>
    <row r="3428">
      <c r="A3428" s="81" t="str">
        <v/>
      </c>
      <c r="B3428" s="81" t="str">
        <v/>
      </c>
      <c r="C3428" s="83">
        <f>IF($E3428="","",IFERROR(VLOOKUP(TRIM(E3428&amp;""),'Référentiel Articles'!$A$2:$F$634,2,FALSE),""))</f>
      </c>
      <c r="D3428" s="83">
        <f>IF($E3428="","",IFERROR(VLOOKUP(TRIM(E3428&amp;""),'Référentiel Articles'!$A$2:$F$634,3,FALSE),""))</f>
      </c>
      <c r="E3428" s="81" t="str">
        <v/>
      </c>
      <c r="F3428" s="83">
        <f>IF($E3428="","",IFERROR(VLOOKUP(TRIM(E3428&amp;""),'Référentiel Articles'!$A$2:$F$634,4,FALSE),""))</f>
      </c>
      <c r="G3428" s="84">
        <f>IF($E3428="","",IFERROR(VLOOKUP(TRIM(E3428&amp;""),'Référentiel Articles'!$A$2:$F$634,5,FALSE),""))</f>
      </c>
      <c r="H3428" s="85" t="str">
        <v/>
      </c>
      <c r="I3428" s="84">
        <f>IF($E3428="","",IFERROR(VLOOKUP(TRIM(E3428&amp;""),'Référentiel Articles'!$A$2:$F$634,6,FALSE),""))</f>
      </c>
      <c r="J3428" s="90">
        <f>IF(OR($E3428="",$H3428=""),"",$H3428*$I3428)</f>
      </c>
      <c r="K3428" s="87" t="str">
        <v/>
      </c>
    </row>
    <row r="3429">
      <c r="A3429" s="74" t="str">
        <v/>
      </c>
      <c r="B3429" s="74" t="str">
        <v/>
      </c>
      <c r="C3429" s="75">
        <f>IF($E3429="","",IFERROR(VLOOKUP(TRIM(E3429&amp;""),'Référentiel Articles'!$A$2:$F$634,2,FALSE),""))</f>
      </c>
      <c r="D3429" s="75">
        <f>IF($E3429="","",IFERROR(VLOOKUP(TRIM(E3429&amp;""),'Référentiel Articles'!$A$2:$F$634,3,FALSE),""))</f>
      </c>
      <c r="E3429" s="74" t="str">
        <v/>
      </c>
      <c r="F3429" s="75">
        <f>IF($E3429="","",IFERROR(VLOOKUP(TRIM(E3429&amp;""),'Référentiel Articles'!$A$2:$F$634,4,FALSE),""))</f>
      </c>
      <c r="G3429" s="76">
        <f>IF($E3429="","",IFERROR(VLOOKUP(TRIM(E3429&amp;""),'Référentiel Articles'!$A$2:$F$634,5,FALSE),""))</f>
      </c>
      <c r="H3429" s="77" t="str">
        <v/>
      </c>
      <c r="I3429" s="76">
        <f>IF($E3429="","",IFERROR(VLOOKUP(TRIM(E3429&amp;""),'Référentiel Articles'!$A$2:$F$634,6,FALSE),""))</f>
      </c>
      <c r="J3429" s="78">
        <f>IF(OR($E3429="",$H3429=""),"",$H3429*$I3429)</f>
      </c>
      <c r="K3429" s="79" t="str">
        <v/>
      </c>
    </row>
    <row r="3430">
      <c r="A3430" s="81" t="str">
        <v/>
      </c>
      <c r="B3430" s="81" t="str">
        <v/>
      </c>
      <c r="C3430" s="83">
        <f>IF($E3430="","",IFERROR(VLOOKUP(TRIM(E3430&amp;""),'Référentiel Articles'!$A$2:$F$634,2,FALSE),""))</f>
      </c>
      <c r="D3430" s="83">
        <f>IF($E3430="","",IFERROR(VLOOKUP(TRIM(E3430&amp;""),'Référentiel Articles'!$A$2:$F$634,3,FALSE),""))</f>
      </c>
      <c r="E3430" s="81" t="str">
        <v/>
      </c>
      <c r="F3430" s="83">
        <f>IF($E3430="","",IFERROR(VLOOKUP(TRIM(E3430&amp;""),'Référentiel Articles'!$A$2:$F$634,4,FALSE),""))</f>
      </c>
      <c r="G3430" s="84">
        <f>IF($E3430="","",IFERROR(VLOOKUP(TRIM(E3430&amp;""),'Référentiel Articles'!$A$2:$F$634,5,FALSE),""))</f>
      </c>
      <c r="H3430" s="85" t="str">
        <v/>
      </c>
      <c r="I3430" s="84">
        <f>IF($E3430="","",IFERROR(VLOOKUP(TRIM(E3430&amp;""),'Référentiel Articles'!$A$2:$F$634,6,FALSE),""))</f>
      </c>
      <c r="J3430" s="90">
        <f>IF(OR($E3430="",$H3430=""),"",$H3430*$I3430)</f>
      </c>
      <c r="K3430" s="87" t="str">
        <v/>
      </c>
    </row>
    <row r="3431">
      <c r="A3431" s="74" t="str">
        <v/>
      </c>
      <c r="B3431" s="74" t="str">
        <v/>
      </c>
      <c r="C3431" s="75">
        <f>IF($E3431="","",IFERROR(VLOOKUP(TRIM(E3431&amp;""),'Référentiel Articles'!$A$2:$F$634,2,FALSE),""))</f>
      </c>
      <c r="D3431" s="75">
        <f>IF($E3431="","",IFERROR(VLOOKUP(TRIM(E3431&amp;""),'Référentiel Articles'!$A$2:$F$634,3,FALSE),""))</f>
      </c>
      <c r="E3431" s="74" t="str">
        <v/>
      </c>
      <c r="F3431" s="75">
        <f>IF($E3431="","",IFERROR(VLOOKUP(TRIM(E3431&amp;""),'Référentiel Articles'!$A$2:$F$634,4,FALSE),""))</f>
      </c>
      <c r="G3431" s="76">
        <f>IF($E3431="","",IFERROR(VLOOKUP(TRIM(E3431&amp;""),'Référentiel Articles'!$A$2:$F$634,5,FALSE),""))</f>
      </c>
      <c r="H3431" s="77" t="str">
        <v/>
      </c>
      <c r="I3431" s="76">
        <f>IF($E3431="","",IFERROR(VLOOKUP(TRIM(E3431&amp;""),'Référentiel Articles'!$A$2:$F$634,6,FALSE),""))</f>
      </c>
      <c r="J3431" s="78">
        <f>IF(OR($E3431="",$H3431=""),"",$H3431*$I3431)</f>
      </c>
      <c r="K3431" s="79" t="str">
        <v/>
      </c>
    </row>
    <row r="3432">
      <c r="A3432" s="81" t="str">
        <v/>
      </c>
      <c r="B3432" s="81" t="str">
        <v/>
      </c>
      <c r="C3432" s="83">
        <f>IF($E3432="","",IFERROR(VLOOKUP(TRIM(E3432&amp;""),'Référentiel Articles'!$A$2:$F$634,2,FALSE),""))</f>
      </c>
      <c r="D3432" s="83">
        <f>IF($E3432="","",IFERROR(VLOOKUP(TRIM(E3432&amp;""),'Référentiel Articles'!$A$2:$F$634,3,FALSE),""))</f>
      </c>
      <c r="E3432" s="81" t="str">
        <v/>
      </c>
      <c r="F3432" s="83">
        <f>IF($E3432="","",IFERROR(VLOOKUP(TRIM(E3432&amp;""),'Référentiel Articles'!$A$2:$F$634,4,FALSE),""))</f>
      </c>
      <c r="G3432" s="84">
        <f>IF($E3432="","",IFERROR(VLOOKUP(TRIM(E3432&amp;""),'Référentiel Articles'!$A$2:$F$634,5,FALSE),""))</f>
      </c>
      <c r="H3432" s="85" t="str">
        <v/>
      </c>
      <c r="I3432" s="84">
        <f>IF($E3432="","",IFERROR(VLOOKUP(TRIM(E3432&amp;""),'Référentiel Articles'!$A$2:$F$634,6,FALSE),""))</f>
      </c>
      <c r="J3432" s="90">
        <f>IF(OR($E3432="",$H3432=""),"",$H3432*$I3432)</f>
      </c>
      <c r="K3432" s="87" t="str">
        <v/>
      </c>
    </row>
    <row r="3433">
      <c r="A3433" s="74" t="str">
        <v/>
      </c>
      <c r="B3433" s="74" t="str">
        <v/>
      </c>
      <c r="C3433" s="75">
        <f>IF($E3433="","",IFERROR(VLOOKUP(TRIM(E3433&amp;""),'Référentiel Articles'!$A$2:$F$634,2,FALSE),""))</f>
      </c>
      <c r="D3433" s="75">
        <f>IF($E3433="","",IFERROR(VLOOKUP(TRIM(E3433&amp;""),'Référentiel Articles'!$A$2:$F$634,3,FALSE),""))</f>
      </c>
      <c r="E3433" s="74" t="str">
        <v/>
      </c>
      <c r="F3433" s="75">
        <f>IF($E3433="","",IFERROR(VLOOKUP(TRIM(E3433&amp;""),'Référentiel Articles'!$A$2:$F$634,4,FALSE),""))</f>
      </c>
      <c r="G3433" s="76">
        <f>IF($E3433="","",IFERROR(VLOOKUP(TRIM(E3433&amp;""),'Référentiel Articles'!$A$2:$F$634,5,FALSE),""))</f>
      </c>
      <c r="H3433" s="77" t="str">
        <v/>
      </c>
      <c r="I3433" s="76">
        <f>IF($E3433="","",IFERROR(VLOOKUP(TRIM(E3433&amp;""),'Référentiel Articles'!$A$2:$F$634,6,FALSE),""))</f>
      </c>
      <c r="J3433" s="78">
        <f>IF(OR($E3433="",$H3433=""),"",$H3433*$I3433)</f>
      </c>
      <c r="K3433" s="79" t="str">
        <v/>
      </c>
    </row>
    <row r="3434">
      <c r="A3434" s="81" t="str">
        <v/>
      </c>
      <c r="B3434" s="81" t="str">
        <v/>
      </c>
      <c r="C3434" s="83">
        <f>IF($E3434="","",IFERROR(VLOOKUP(TRIM(E3434&amp;""),'Référentiel Articles'!$A$2:$F$634,2,FALSE),""))</f>
      </c>
      <c r="D3434" s="83">
        <f>IF($E3434="","",IFERROR(VLOOKUP(TRIM(E3434&amp;""),'Référentiel Articles'!$A$2:$F$634,3,FALSE),""))</f>
      </c>
      <c r="E3434" s="81" t="str">
        <v/>
      </c>
      <c r="F3434" s="83">
        <f>IF($E3434="","",IFERROR(VLOOKUP(TRIM(E3434&amp;""),'Référentiel Articles'!$A$2:$F$634,4,FALSE),""))</f>
      </c>
      <c r="G3434" s="84">
        <f>IF($E3434="","",IFERROR(VLOOKUP(TRIM(E3434&amp;""),'Référentiel Articles'!$A$2:$F$634,5,FALSE),""))</f>
      </c>
      <c r="H3434" s="85" t="str">
        <v/>
      </c>
      <c r="I3434" s="84">
        <f>IF($E3434="","",IFERROR(VLOOKUP(TRIM(E3434&amp;""),'Référentiel Articles'!$A$2:$F$634,6,FALSE),""))</f>
      </c>
      <c r="J3434" s="90">
        <f>IF(OR($E3434="",$H3434=""),"",$H3434*$I3434)</f>
      </c>
      <c r="K3434" s="87" t="str">
        <v/>
      </c>
    </row>
    <row r="3435">
      <c r="A3435" s="74" t="str">
        <v/>
      </c>
      <c r="B3435" s="74" t="str">
        <v/>
      </c>
      <c r="C3435" s="75">
        <f>IF($E3435="","",IFERROR(VLOOKUP(TRIM(E3435&amp;""),'Référentiel Articles'!$A$2:$F$634,2,FALSE),""))</f>
      </c>
      <c r="D3435" s="75">
        <f>IF($E3435="","",IFERROR(VLOOKUP(TRIM(E3435&amp;""),'Référentiel Articles'!$A$2:$F$634,3,FALSE),""))</f>
      </c>
      <c r="E3435" s="74" t="str">
        <v/>
      </c>
      <c r="F3435" s="75">
        <f>IF($E3435="","",IFERROR(VLOOKUP(TRIM(E3435&amp;""),'Référentiel Articles'!$A$2:$F$634,4,FALSE),""))</f>
      </c>
      <c r="G3435" s="76">
        <f>IF($E3435="","",IFERROR(VLOOKUP(TRIM(E3435&amp;""),'Référentiel Articles'!$A$2:$F$634,5,FALSE),""))</f>
      </c>
      <c r="H3435" s="77" t="str">
        <v/>
      </c>
      <c r="I3435" s="76">
        <f>IF($E3435="","",IFERROR(VLOOKUP(TRIM(E3435&amp;""),'Référentiel Articles'!$A$2:$F$634,6,FALSE),""))</f>
      </c>
      <c r="J3435" s="78">
        <f>IF(OR($E3435="",$H3435=""),"",$H3435*$I3435)</f>
      </c>
      <c r="K3435" s="79" t="str">
        <v/>
      </c>
    </row>
    <row r="3436">
      <c r="A3436" s="81" t="str">
        <v/>
      </c>
      <c r="B3436" s="81" t="str">
        <v/>
      </c>
      <c r="C3436" s="83">
        <f>IF($E3436="","",IFERROR(VLOOKUP(TRIM(E3436&amp;""),'Référentiel Articles'!$A$2:$F$634,2,FALSE),""))</f>
      </c>
      <c r="D3436" s="83">
        <f>IF($E3436="","",IFERROR(VLOOKUP(TRIM(E3436&amp;""),'Référentiel Articles'!$A$2:$F$634,3,FALSE),""))</f>
      </c>
      <c r="E3436" s="81" t="str">
        <v/>
      </c>
      <c r="F3436" s="83">
        <f>IF($E3436="","",IFERROR(VLOOKUP(TRIM(E3436&amp;""),'Référentiel Articles'!$A$2:$F$634,4,FALSE),""))</f>
      </c>
      <c r="G3436" s="84">
        <f>IF($E3436="","",IFERROR(VLOOKUP(TRIM(E3436&amp;""),'Référentiel Articles'!$A$2:$F$634,5,FALSE),""))</f>
      </c>
      <c r="H3436" s="85" t="str">
        <v/>
      </c>
      <c r="I3436" s="84">
        <f>IF($E3436="","",IFERROR(VLOOKUP(TRIM(E3436&amp;""),'Référentiel Articles'!$A$2:$F$634,6,FALSE),""))</f>
      </c>
      <c r="J3436" s="90">
        <f>IF(OR($E3436="",$H3436=""),"",$H3436*$I3436)</f>
      </c>
      <c r="K3436" s="87" t="str">
        <v/>
      </c>
    </row>
    <row r="3437">
      <c r="A3437" s="74" t="str">
        <v/>
      </c>
      <c r="B3437" s="74" t="str">
        <v/>
      </c>
      <c r="C3437" s="75">
        <f>IF($E3437="","",IFERROR(VLOOKUP(TRIM(E3437&amp;""),'Référentiel Articles'!$A$2:$F$634,2,FALSE),""))</f>
      </c>
      <c r="D3437" s="75">
        <f>IF($E3437="","",IFERROR(VLOOKUP(TRIM(E3437&amp;""),'Référentiel Articles'!$A$2:$F$634,3,FALSE),""))</f>
      </c>
      <c r="E3437" s="74" t="str">
        <v/>
      </c>
      <c r="F3437" s="75">
        <f>IF($E3437="","",IFERROR(VLOOKUP(TRIM(E3437&amp;""),'Référentiel Articles'!$A$2:$F$634,4,FALSE),""))</f>
      </c>
      <c r="G3437" s="76">
        <f>IF($E3437="","",IFERROR(VLOOKUP(TRIM(E3437&amp;""),'Référentiel Articles'!$A$2:$F$634,5,FALSE),""))</f>
      </c>
      <c r="H3437" s="77" t="str">
        <v/>
      </c>
      <c r="I3437" s="76">
        <f>IF($E3437="","",IFERROR(VLOOKUP(TRIM(E3437&amp;""),'Référentiel Articles'!$A$2:$F$634,6,FALSE),""))</f>
      </c>
      <c r="J3437" s="78">
        <f>IF(OR($E3437="",$H3437=""),"",$H3437*$I3437)</f>
      </c>
      <c r="K3437" s="79" t="str">
        <v/>
      </c>
    </row>
    <row r="3438">
      <c r="A3438" s="81" t="str">
        <v/>
      </c>
      <c r="B3438" s="81" t="str">
        <v/>
      </c>
      <c r="C3438" s="83">
        <f>IF($E3438="","",IFERROR(VLOOKUP(TRIM(E3438&amp;""),'Référentiel Articles'!$A$2:$F$634,2,FALSE),""))</f>
      </c>
      <c r="D3438" s="83">
        <f>IF($E3438="","",IFERROR(VLOOKUP(TRIM(E3438&amp;""),'Référentiel Articles'!$A$2:$F$634,3,FALSE),""))</f>
      </c>
      <c r="E3438" s="81" t="str">
        <v/>
      </c>
      <c r="F3438" s="83">
        <f>IF($E3438="","",IFERROR(VLOOKUP(TRIM(E3438&amp;""),'Référentiel Articles'!$A$2:$F$634,4,FALSE),""))</f>
      </c>
      <c r="G3438" s="84">
        <f>IF($E3438="","",IFERROR(VLOOKUP(TRIM(E3438&amp;""),'Référentiel Articles'!$A$2:$F$634,5,FALSE),""))</f>
      </c>
      <c r="H3438" s="85" t="str">
        <v/>
      </c>
      <c r="I3438" s="84">
        <f>IF($E3438="","",IFERROR(VLOOKUP(TRIM(E3438&amp;""),'Référentiel Articles'!$A$2:$F$634,6,FALSE),""))</f>
      </c>
      <c r="J3438" s="90">
        <f>IF(OR($E3438="",$H3438=""),"",$H3438*$I3438)</f>
      </c>
      <c r="K3438" s="87" t="str">
        <v/>
      </c>
    </row>
    <row r="3439">
      <c r="A3439" s="74" t="str">
        <v/>
      </c>
      <c r="B3439" s="74" t="str">
        <v/>
      </c>
      <c r="C3439" s="75">
        <f>IF($E3439="","",IFERROR(VLOOKUP(TRIM(E3439&amp;""),'Référentiel Articles'!$A$2:$F$634,2,FALSE),""))</f>
      </c>
      <c r="D3439" s="75">
        <f>IF($E3439="","",IFERROR(VLOOKUP(TRIM(E3439&amp;""),'Référentiel Articles'!$A$2:$F$634,3,FALSE),""))</f>
      </c>
      <c r="E3439" s="74" t="str">
        <v/>
      </c>
      <c r="F3439" s="75">
        <f>IF($E3439="","",IFERROR(VLOOKUP(TRIM(E3439&amp;""),'Référentiel Articles'!$A$2:$F$634,4,FALSE),""))</f>
      </c>
      <c r="G3439" s="76">
        <f>IF($E3439="","",IFERROR(VLOOKUP(TRIM(E3439&amp;""),'Référentiel Articles'!$A$2:$F$634,5,FALSE),""))</f>
      </c>
      <c r="H3439" s="77" t="str">
        <v/>
      </c>
      <c r="I3439" s="76">
        <f>IF($E3439="","",IFERROR(VLOOKUP(TRIM(E3439&amp;""),'Référentiel Articles'!$A$2:$F$634,6,FALSE),""))</f>
      </c>
      <c r="J3439" s="78">
        <f>IF(OR($E3439="",$H3439=""),"",$H3439*$I3439)</f>
      </c>
      <c r="K3439" s="79" t="str">
        <v/>
      </c>
    </row>
    <row r="3440">
      <c r="A3440" s="81" t="str">
        <v/>
      </c>
      <c r="B3440" s="81" t="str">
        <v/>
      </c>
      <c r="C3440" s="83">
        <f>IF($E3440="","",IFERROR(VLOOKUP(TRIM(E3440&amp;""),'Référentiel Articles'!$A$2:$F$634,2,FALSE),""))</f>
      </c>
      <c r="D3440" s="83">
        <f>IF($E3440="","",IFERROR(VLOOKUP(TRIM(E3440&amp;""),'Référentiel Articles'!$A$2:$F$634,3,FALSE),""))</f>
      </c>
      <c r="E3440" s="81" t="str">
        <v/>
      </c>
      <c r="F3440" s="83">
        <f>IF($E3440="","",IFERROR(VLOOKUP(TRIM(E3440&amp;""),'Référentiel Articles'!$A$2:$F$634,4,FALSE),""))</f>
      </c>
      <c r="G3440" s="84">
        <f>IF($E3440="","",IFERROR(VLOOKUP(TRIM(E3440&amp;""),'Référentiel Articles'!$A$2:$F$634,5,FALSE),""))</f>
      </c>
      <c r="H3440" s="85" t="str">
        <v/>
      </c>
      <c r="I3440" s="84">
        <f>IF($E3440="","",IFERROR(VLOOKUP(TRIM(E3440&amp;""),'Référentiel Articles'!$A$2:$F$634,6,FALSE),""))</f>
      </c>
      <c r="J3440" s="90">
        <f>IF(OR($E3440="",$H3440=""),"",$H3440*$I3440)</f>
      </c>
      <c r="K3440" s="87" t="str">
        <v/>
      </c>
    </row>
    <row r="3441">
      <c r="A3441" s="74" t="str">
        <v/>
      </c>
      <c r="B3441" s="74" t="str">
        <v/>
      </c>
      <c r="C3441" s="75">
        <f>IF($E3441="","",IFERROR(VLOOKUP(TRIM(E3441&amp;""),'Référentiel Articles'!$A$2:$F$634,2,FALSE),""))</f>
      </c>
      <c r="D3441" s="75">
        <f>IF($E3441="","",IFERROR(VLOOKUP(TRIM(E3441&amp;""),'Référentiel Articles'!$A$2:$F$634,3,FALSE),""))</f>
      </c>
      <c r="E3441" s="74" t="str">
        <v/>
      </c>
      <c r="F3441" s="75">
        <f>IF($E3441="","",IFERROR(VLOOKUP(TRIM(E3441&amp;""),'Référentiel Articles'!$A$2:$F$634,4,FALSE),""))</f>
      </c>
      <c r="G3441" s="76">
        <f>IF($E3441="","",IFERROR(VLOOKUP(TRIM(E3441&amp;""),'Référentiel Articles'!$A$2:$F$634,5,FALSE),""))</f>
      </c>
      <c r="H3441" s="77" t="str">
        <v/>
      </c>
      <c r="I3441" s="76">
        <f>IF($E3441="","",IFERROR(VLOOKUP(TRIM(E3441&amp;""),'Référentiel Articles'!$A$2:$F$634,6,FALSE),""))</f>
      </c>
      <c r="J3441" s="78">
        <f>IF(OR($E3441="",$H3441=""),"",$H3441*$I3441)</f>
      </c>
      <c r="K3441" s="79" t="str">
        <v/>
      </c>
    </row>
    <row r="3442">
      <c r="A3442" s="81" t="str">
        <v/>
      </c>
      <c r="B3442" s="81" t="str">
        <v/>
      </c>
      <c r="C3442" s="83">
        <f>IF($E3442="","",IFERROR(VLOOKUP(TRIM(E3442&amp;""),'Référentiel Articles'!$A$2:$F$634,2,FALSE),""))</f>
      </c>
      <c r="D3442" s="83">
        <f>IF($E3442="","",IFERROR(VLOOKUP(TRIM(E3442&amp;""),'Référentiel Articles'!$A$2:$F$634,3,FALSE),""))</f>
      </c>
      <c r="E3442" s="81" t="str">
        <v/>
      </c>
      <c r="F3442" s="83">
        <f>IF($E3442="","",IFERROR(VLOOKUP(TRIM(E3442&amp;""),'Référentiel Articles'!$A$2:$F$634,4,FALSE),""))</f>
      </c>
      <c r="G3442" s="84">
        <f>IF($E3442="","",IFERROR(VLOOKUP(TRIM(E3442&amp;""),'Référentiel Articles'!$A$2:$F$634,5,FALSE),""))</f>
      </c>
      <c r="H3442" s="85" t="str">
        <v/>
      </c>
      <c r="I3442" s="84">
        <f>IF($E3442="","",IFERROR(VLOOKUP(TRIM(E3442&amp;""),'Référentiel Articles'!$A$2:$F$634,6,FALSE),""))</f>
      </c>
      <c r="J3442" s="90">
        <f>IF(OR($E3442="",$H3442=""),"",$H3442*$I3442)</f>
      </c>
      <c r="K3442" s="87" t="str">
        <v/>
      </c>
    </row>
    <row r="3443">
      <c r="A3443" s="74" t="str">
        <v/>
      </c>
      <c r="B3443" s="74" t="str">
        <v/>
      </c>
      <c r="C3443" s="75">
        <f>IF($E3443="","",IFERROR(VLOOKUP(TRIM(E3443&amp;""),'Référentiel Articles'!$A$2:$F$634,2,FALSE),""))</f>
      </c>
      <c r="D3443" s="75">
        <f>IF($E3443="","",IFERROR(VLOOKUP(TRIM(E3443&amp;""),'Référentiel Articles'!$A$2:$F$634,3,FALSE),""))</f>
      </c>
      <c r="E3443" s="74" t="str">
        <v/>
      </c>
      <c r="F3443" s="75">
        <f>IF($E3443="","",IFERROR(VLOOKUP(TRIM(E3443&amp;""),'Référentiel Articles'!$A$2:$F$634,4,FALSE),""))</f>
      </c>
      <c r="G3443" s="76">
        <f>IF($E3443="","",IFERROR(VLOOKUP(TRIM(E3443&amp;""),'Référentiel Articles'!$A$2:$F$634,5,FALSE),""))</f>
      </c>
      <c r="H3443" s="77" t="str">
        <v/>
      </c>
      <c r="I3443" s="76">
        <f>IF($E3443="","",IFERROR(VLOOKUP(TRIM(E3443&amp;""),'Référentiel Articles'!$A$2:$F$634,6,FALSE),""))</f>
      </c>
      <c r="J3443" s="78">
        <f>IF(OR($E3443="",$H3443=""),"",$H3443*$I3443)</f>
      </c>
      <c r="K3443" s="79" t="str">
        <v/>
      </c>
    </row>
    <row r="3444">
      <c r="A3444" s="81" t="str">
        <v/>
      </c>
      <c r="B3444" s="81" t="str">
        <v/>
      </c>
      <c r="C3444" s="83">
        <f>IF($E3444="","",IFERROR(VLOOKUP(TRIM(E3444&amp;""),'Référentiel Articles'!$A$2:$F$634,2,FALSE),""))</f>
      </c>
      <c r="D3444" s="83">
        <f>IF($E3444="","",IFERROR(VLOOKUP(TRIM(E3444&amp;""),'Référentiel Articles'!$A$2:$F$634,3,FALSE),""))</f>
      </c>
      <c r="E3444" s="81" t="str">
        <v/>
      </c>
      <c r="F3444" s="83">
        <f>IF($E3444="","",IFERROR(VLOOKUP(TRIM(E3444&amp;""),'Référentiel Articles'!$A$2:$F$634,4,FALSE),""))</f>
      </c>
      <c r="G3444" s="84">
        <f>IF($E3444="","",IFERROR(VLOOKUP(TRIM(E3444&amp;""),'Référentiel Articles'!$A$2:$F$634,5,FALSE),""))</f>
      </c>
      <c r="H3444" s="85" t="str">
        <v/>
      </c>
      <c r="I3444" s="84">
        <f>IF($E3444="","",IFERROR(VLOOKUP(TRIM(E3444&amp;""),'Référentiel Articles'!$A$2:$F$634,6,FALSE),""))</f>
      </c>
      <c r="J3444" s="90">
        <f>IF(OR($E3444="",$H3444=""),"",$H3444*$I3444)</f>
      </c>
      <c r="K3444" s="87" t="str">
        <v/>
      </c>
    </row>
    <row r="3445">
      <c r="A3445" s="74" t="str">
        <v/>
      </c>
      <c r="B3445" s="74" t="str">
        <v/>
      </c>
      <c r="C3445" s="75">
        <f>IF($E3445="","",IFERROR(VLOOKUP(TRIM(E3445&amp;""),'Référentiel Articles'!$A$2:$F$634,2,FALSE),""))</f>
      </c>
      <c r="D3445" s="75">
        <f>IF($E3445="","",IFERROR(VLOOKUP(TRIM(E3445&amp;""),'Référentiel Articles'!$A$2:$F$634,3,FALSE),""))</f>
      </c>
      <c r="E3445" s="74" t="str">
        <v/>
      </c>
      <c r="F3445" s="75">
        <f>IF($E3445="","",IFERROR(VLOOKUP(TRIM(E3445&amp;""),'Référentiel Articles'!$A$2:$F$634,4,FALSE),""))</f>
      </c>
      <c r="G3445" s="76">
        <f>IF($E3445="","",IFERROR(VLOOKUP(TRIM(E3445&amp;""),'Référentiel Articles'!$A$2:$F$634,5,FALSE),""))</f>
      </c>
      <c r="H3445" s="77" t="str">
        <v/>
      </c>
      <c r="I3445" s="76">
        <f>IF($E3445="","",IFERROR(VLOOKUP(TRIM(E3445&amp;""),'Référentiel Articles'!$A$2:$F$634,6,FALSE),""))</f>
      </c>
      <c r="J3445" s="78">
        <f>IF(OR($E3445="",$H3445=""),"",$H3445*$I3445)</f>
      </c>
      <c r="K3445" s="79" t="str">
        <v/>
      </c>
    </row>
    <row r="3446">
      <c r="A3446" s="81" t="str">
        <v/>
      </c>
      <c r="B3446" s="81" t="str">
        <v/>
      </c>
      <c r="C3446" s="83">
        <f>IF($E3446="","",IFERROR(VLOOKUP(TRIM(E3446&amp;""),'Référentiel Articles'!$A$2:$F$634,2,FALSE),""))</f>
      </c>
      <c r="D3446" s="83">
        <f>IF($E3446="","",IFERROR(VLOOKUP(TRIM(E3446&amp;""),'Référentiel Articles'!$A$2:$F$634,3,FALSE),""))</f>
      </c>
      <c r="E3446" s="81" t="str">
        <v/>
      </c>
      <c r="F3446" s="83">
        <f>IF($E3446="","",IFERROR(VLOOKUP(TRIM(E3446&amp;""),'Référentiel Articles'!$A$2:$F$634,4,FALSE),""))</f>
      </c>
      <c r="G3446" s="84">
        <f>IF($E3446="","",IFERROR(VLOOKUP(TRIM(E3446&amp;""),'Référentiel Articles'!$A$2:$F$634,5,FALSE),""))</f>
      </c>
      <c r="H3446" s="85" t="str">
        <v/>
      </c>
      <c r="I3446" s="84">
        <f>IF($E3446="","",IFERROR(VLOOKUP(TRIM(E3446&amp;""),'Référentiel Articles'!$A$2:$F$634,6,FALSE),""))</f>
      </c>
      <c r="J3446" s="90">
        <f>IF(OR($E3446="",$H3446=""),"",$H3446*$I3446)</f>
      </c>
      <c r="K3446" s="87" t="str">
        <v/>
      </c>
    </row>
    <row r="3447">
      <c r="A3447" s="74" t="str">
        <v/>
      </c>
      <c r="B3447" s="74" t="str">
        <v/>
      </c>
      <c r="C3447" s="75">
        <f>IF($E3447="","",IFERROR(VLOOKUP(TRIM(E3447&amp;""),'Référentiel Articles'!$A$2:$F$634,2,FALSE),""))</f>
      </c>
      <c r="D3447" s="75">
        <f>IF($E3447="","",IFERROR(VLOOKUP(TRIM(E3447&amp;""),'Référentiel Articles'!$A$2:$F$634,3,FALSE),""))</f>
      </c>
      <c r="E3447" s="74" t="str">
        <v/>
      </c>
      <c r="F3447" s="75">
        <f>IF($E3447="","",IFERROR(VLOOKUP(TRIM(E3447&amp;""),'Référentiel Articles'!$A$2:$F$634,4,FALSE),""))</f>
      </c>
      <c r="G3447" s="76">
        <f>IF($E3447="","",IFERROR(VLOOKUP(TRIM(E3447&amp;""),'Référentiel Articles'!$A$2:$F$634,5,FALSE),""))</f>
      </c>
      <c r="H3447" s="77" t="str">
        <v/>
      </c>
      <c r="I3447" s="76">
        <f>IF($E3447="","",IFERROR(VLOOKUP(TRIM(E3447&amp;""),'Référentiel Articles'!$A$2:$F$634,6,FALSE),""))</f>
      </c>
      <c r="J3447" s="78">
        <f>IF(OR($E3447="",$H3447=""),"",$H3447*$I3447)</f>
      </c>
      <c r="K3447" s="79" t="str">
        <v/>
      </c>
    </row>
    <row r="3448">
      <c r="A3448" s="81" t="str">
        <v/>
      </c>
      <c r="B3448" s="81" t="str">
        <v/>
      </c>
      <c r="C3448" s="83">
        <f>IF($E3448="","",IFERROR(VLOOKUP(TRIM(E3448&amp;""),'Référentiel Articles'!$A$2:$F$634,2,FALSE),""))</f>
      </c>
      <c r="D3448" s="83">
        <f>IF($E3448="","",IFERROR(VLOOKUP(TRIM(E3448&amp;""),'Référentiel Articles'!$A$2:$F$634,3,FALSE),""))</f>
      </c>
      <c r="E3448" s="81" t="str">
        <v/>
      </c>
      <c r="F3448" s="83">
        <f>IF($E3448="","",IFERROR(VLOOKUP(TRIM(E3448&amp;""),'Référentiel Articles'!$A$2:$F$634,4,FALSE),""))</f>
      </c>
      <c r="G3448" s="84">
        <f>IF($E3448="","",IFERROR(VLOOKUP(TRIM(E3448&amp;""),'Référentiel Articles'!$A$2:$F$634,5,FALSE),""))</f>
      </c>
      <c r="H3448" s="85" t="str">
        <v/>
      </c>
      <c r="I3448" s="84">
        <f>IF($E3448="","",IFERROR(VLOOKUP(TRIM(E3448&amp;""),'Référentiel Articles'!$A$2:$F$634,6,FALSE),""))</f>
      </c>
      <c r="J3448" s="90">
        <f>IF(OR($E3448="",$H3448=""),"",$H3448*$I3448)</f>
      </c>
      <c r="K3448" s="87" t="str">
        <v/>
      </c>
    </row>
    <row r="3449">
      <c r="A3449" s="74" t="str">
        <v/>
      </c>
      <c r="B3449" s="74" t="str">
        <v/>
      </c>
      <c r="C3449" s="75">
        <f>IF($E3449="","",IFERROR(VLOOKUP(TRIM(E3449&amp;""),'Référentiel Articles'!$A$2:$F$634,2,FALSE),""))</f>
      </c>
      <c r="D3449" s="75">
        <f>IF($E3449="","",IFERROR(VLOOKUP(TRIM(E3449&amp;""),'Référentiel Articles'!$A$2:$F$634,3,FALSE),""))</f>
      </c>
      <c r="E3449" s="74" t="str">
        <v/>
      </c>
      <c r="F3449" s="75">
        <f>IF($E3449="","",IFERROR(VLOOKUP(TRIM(E3449&amp;""),'Référentiel Articles'!$A$2:$F$634,4,FALSE),""))</f>
      </c>
      <c r="G3449" s="76">
        <f>IF($E3449="","",IFERROR(VLOOKUP(TRIM(E3449&amp;""),'Référentiel Articles'!$A$2:$F$634,5,FALSE),""))</f>
      </c>
      <c r="H3449" s="77" t="str">
        <v/>
      </c>
      <c r="I3449" s="76">
        <f>IF($E3449="","",IFERROR(VLOOKUP(TRIM(E3449&amp;""),'Référentiel Articles'!$A$2:$F$634,6,FALSE),""))</f>
      </c>
      <c r="J3449" s="78">
        <f>IF(OR($E3449="",$H3449=""),"",$H3449*$I3449)</f>
      </c>
      <c r="K3449" s="79" t="str">
        <v/>
      </c>
    </row>
    <row r="3450">
      <c r="A3450" s="81" t="str">
        <v/>
      </c>
      <c r="B3450" s="81" t="str">
        <v/>
      </c>
      <c r="C3450" s="83">
        <f>IF($E3450="","",IFERROR(VLOOKUP(TRIM(E3450&amp;""),'Référentiel Articles'!$A$2:$F$634,2,FALSE),""))</f>
      </c>
      <c r="D3450" s="83">
        <f>IF($E3450="","",IFERROR(VLOOKUP(TRIM(E3450&amp;""),'Référentiel Articles'!$A$2:$F$634,3,FALSE),""))</f>
      </c>
      <c r="E3450" s="81" t="str">
        <v/>
      </c>
      <c r="F3450" s="83">
        <f>IF($E3450="","",IFERROR(VLOOKUP(TRIM(E3450&amp;""),'Référentiel Articles'!$A$2:$F$634,4,FALSE),""))</f>
      </c>
      <c r="G3450" s="84">
        <f>IF($E3450="","",IFERROR(VLOOKUP(TRIM(E3450&amp;""),'Référentiel Articles'!$A$2:$F$634,5,FALSE),""))</f>
      </c>
      <c r="H3450" s="85" t="str">
        <v/>
      </c>
      <c r="I3450" s="84">
        <f>IF($E3450="","",IFERROR(VLOOKUP(TRIM(E3450&amp;""),'Référentiel Articles'!$A$2:$F$634,6,FALSE),""))</f>
      </c>
      <c r="J3450" s="90">
        <f>IF(OR($E3450="",$H3450=""),"",$H3450*$I3450)</f>
      </c>
      <c r="K3450" s="87" t="str">
        <v/>
      </c>
    </row>
    <row r="3451">
      <c r="A3451" s="74" t="str">
        <v/>
      </c>
      <c r="B3451" s="74" t="str">
        <v/>
      </c>
      <c r="C3451" s="75">
        <f>IF($E3451="","",IFERROR(VLOOKUP(TRIM(E3451&amp;""),'Référentiel Articles'!$A$2:$F$634,2,FALSE),""))</f>
      </c>
      <c r="D3451" s="75">
        <f>IF($E3451="","",IFERROR(VLOOKUP(TRIM(E3451&amp;""),'Référentiel Articles'!$A$2:$F$634,3,FALSE),""))</f>
      </c>
      <c r="E3451" s="74" t="str">
        <v/>
      </c>
      <c r="F3451" s="75">
        <f>IF($E3451="","",IFERROR(VLOOKUP(TRIM(E3451&amp;""),'Référentiel Articles'!$A$2:$F$634,4,FALSE),""))</f>
      </c>
      <c r="G3451" s="76">
        <f>IF($E3451="","",IFERROR(VLOOKUP(TRIM(E3451&amp;""),'Référentiel Articles'!$A$2:$F$634,5,FALSE),""))</f>
      </c>
      <c r="H3451" s="77" t="str">
        <v/>
      </c>
      <c r="I3451" s="76">
        <f>IF($E3451="","",IFERROR(VLOOKUP(TRIM(E3451&amp;""),'Référentiel Articles'!$A$2:$F$634,6,FALSE),""))</f>
      </c>
      <c r="J3451" s="78">
        <f>IF(OR($E3451="",$H3451=""),"",$H3451*$I3451)</f>
      </c>
      <c r="K3451" s="79" t="str">
        <v/>
      </c>
    </row>
    <row r="3452">
      <c r="A3452" s="81" t="str">
        <v/>
      </c>
      <c r="B3452" s="81" t="str">
        <v/>
      </c>
      <c r="C3452" s="83">
        <f>IF($E3452="","",IFERROR(VLOOKUP(TRIM(E3452&amp;""),'Référentiel Articles'!$A$2:$F$634,2,FALSE),""))</f>
      </c>
      <c r="D3452" s="83">
        <f>IF($E3452="","",IFERROR(VLOOKUP(TRIM(E3452&amp;""),'Référentiel Articles'!$A$2:$F$634,3,FALSE),""))</f>
      </c>
      <c r="E3452" s="81" t="str">
        <v/>
      </c>
      <c r="F3452" s="83">
        <f>IF($E3452="","",IFERROR(VLOOKUP(TRIM(E3452&amp;""),'Référentiel Articles'!$A$2:$F$634,4,FALSE),""))</f>
      </c>
      <c r="G3452" s="84">
        <f>IF($E3452="","",IFERROR(VLOOKUP(TRIM(E3452&amp;""),'Référentiel Articles'!$A$2:$F$634,5,FALSE),""))</f>
      </c>
      <c r="H3452" s="85" t="str">
        <v/>
      </c>
      <c r="I3452" s="84">
        <f>IF($E3452="","",IFERROR(VLOOKUP(TRIM(E3452&amp;""),'Référentiel Articles'!$A$2:$F$634,6,FALSE),""))</f>
      </c>
      <c r="J3452" s="90">
        <f>IF(OR($E3452="",$H3452=""),"",$H3452*$I3452)</f>
      </c>
      <c r="K3452" s="87" t="str">
        <v/>
      </c>
    </row>
    <row r="3453">
      <c r="A3453" s="74" t="str">
        <v/>
      </c>
      <c r="B3453" s="74" t="str">
        <v/>
      </c>
      <c r="C3453" s="75">
        <f>IF($E3453="","",IFERROR(VLOOKUP(TRIM(E3453&amp;""),'Référentiel Articles'!$A$2:$F$634,2,FALSE),""))</f>
      </c>
      <c r="D3453" s="75">
        <f>IF($E3453="","",IFERROR(VLOOKUP(TRIM(E3453&amp;""),'Référentiel Articles'!$A$2:$F$634,3,FALSE),""))</f>
      </c>
      <c r="E3453" s="74" t="str">
        <v/>
      </c>
      <c r="F3453" s="75">
        <f>IF($E3453="","",IFERROR(VLOOKUP(TRIM(E3453&amp;""),'Référentiel Articles'!$A$2:$F$634,4,FALSE),""))</f>
      </c>
      <c r="G3453" s="76">
        <f>IF($E3453="","",IFERROR(VLOOKUP(TRIM(E3453&amp;""),'Référentiel Articles'!$A$2:$F$634,5,FALSE),""))</f>
      </c>
      <c r="H3453" s="77" t="str">
        <v/>
      </c>
      <c r="I3453" s="76">
        <f>IF($E3453="","",IFERROR(VLOOKUP(TRIM(E3453&amp;""),'Référentiel Articles'!$A$2:$F$634,6,FALSE),""))</f>
      </c>
      <c r="J3453" s="78">
        <f>IF(OR($E3453="",$H3453=""),"",$H3453*$I3453)</f>
      </c>
      <c r="K3453" s="79" t="str">
        <v/>
      </c>
    </row>
    <row r="3454">
      <c r="A3454" s="81" t="str">
        <v/>
      </c>
      <c r="B3454" s="81" t="str">
        <v/>
      </c>
      <c r="C3454" s="83">
        <f>IF($E3454="","",IFERROR(VLOOKUP(TRIM(E3454&amp;""),'Référentiel Articles'!$A$2:$F$634,2,FALSE),""))</f>
      </c>
      <c r="D3454" s="83">
        <f>IF($E3454="","",IFERROR(VLOOKUP(TRIM(E3454&amp;""),'Référentiel Articles'!$A$2:$F$634,3,FALSE),""))</f>
      </c>
      <c r="E3454" s="81" t="str">
        <v/>
      </c>
      <c r="F3454" s="83">
        <f>IF($E3454="","",IFERROR(VLOOKUP(TRIM(E3454&amp;""),'Référentiel Articles'!$A$2:$F$634,4,FALSE),""))</f>
      </c>
      <c r="G3454" s="84">
        <f>IF($E3454="","",IFERROR(VLOOKUP(TRIM(E3454&amp;""),'Référentiel Articles'!$A$2:$F$634,5,FALSE),""))</f>
      </c>
      <c r="H3454" s="85" t="str">
        <v/>
      </c>
      <c r="I3454" s="84">
        <f>IF($E3454="","",IFERROR(VLOOKUP(TRIM(E3454&amp;""),'Référentiel Articles'!$A$2:$F$634,6,FALSE),""))</f>
      </c>
      <c r="J3454" s="90">
        <f>IF(OR($E3454="",$H3454=""),"",$H3454*$I3454)</f>
      </c>
      <c r="K3454" s="87" t="str">
        <v/>
      </c>
    </row>
    <row r="3455">
      <c r="A3455" s="74" t="str">
        <v/>
      </c>
      <c r="B3455" s="74" t="str">
        <v/>
      </c>
      <c r="C3455" s="75">
        <f>IF($E3455="","",IFERROR(VLOOKUP(TRIM(E3455&amp;""),'Référentiel Articles'!$A$2:$F$634,2,FALSE),""))</f>
      </c>
      <c r="D3455" s="75">
        <f>IF($E3455="","",IFERROR(VLOOKUP(TRIM(E3455&amp;""),'Référentiel Articles'!$A$2:$F$634,3,FALSE),""))</f>
      </c>
      <c r="E3455" s="74" t="str">
        <v/>
      </c>
      <c r="F3455" s="75">
        <f>IF($E3455="","",IFERROR(VLOOKUP(TRIM(E3455&amp;""),'Référentiel Articles'!$A$2:$F$634,4,FALSE),""))</f>
      </c>
      <c r="G3455" s="76">
        <f>IF($E3455="","",IFERROR(VLOOKUP(TRIM(E3455&amp;""),'Référentiel Articles'!$A$2:$F$634,5,FALSE),""))</f>
      </c>
      <c r="H3455" s="77" t="str">
        <v/>
      </c>
      <c r="I3455" s="76">
        <f>IF($E3455="","",IFERROR(VLOOKUP(TRIM(E3455&amp;""),'Référentiel Articles'!$A$2:$F$634,6,FALSE),""))</f>
      </c>
      <c r="J3455" s="78">
        <f>IF(OR($E3455="",$H3455=""),"",$H3455*$I3455)</f>
      </c>
      <c r="K3455" s="79" t="str">
        <v/>
      </c>
    </row>
    <row r="3456">
      <c r="A3456" s="81" t="str">
        <v/>
      </c>
      <c r="B3456" s="81" t="str">
        <v/>
      </c>
      <c r="C3456" s="83">
        <f>IF($E3456="","",IFERROR(VLOOKUP(TRIM(E3456&amp;""),'Référentiel Articles'!$A$2:$F$634,2,FALSE),""))</f>
      </c>
      <c r="D3456" s="83">
        <f>IF($E3456="","",IFERROR(VLOOKUP(TRIM(E3456&amp;""),'Référentiel Articles'!$A$2:$F$634,3,FALSE),""))</f>
      </c>
      <c r="E3456" s="81" t="str">
        <v/>
      </c>
      <c r="F3456" s="83">
        <f>IF($E3456="","",IFERROR(VLOOKUP(TRIM(E3456&amp;""),'Référentiel Articles'!$A$2:$F$634,4,FALSE),""))</f>
      </c>
      <c r="G3456" s="84">
        <f>IF($E3456="","",IFERROR(VLOOKUP(TRIM(E3456&amp;""),'Référentiel Articles'!$A$2:$F$634,5,FALSE),""))</f>
      </c>
      <c r="H3456" s="85" t="str">
        <v/>
      </c>
      <c r="I3456" s="84">
        <f>IF($E3456="","",IFERROR(VLOOKUP(TRIM(E3456&amp;""),'Référentiel Articles'!$A$2:$F$634,6,FALSE),""))</f>
      </c>
      <c r="J3456" s="90">
        <f>IF(OR($E3456="",$H3456=""),"",$H3456*$I3456)</f>
      </c>
      <c r="K3456" s="87" t="str">
        <v/>
      </c>
    </row>
    <row r="3457">
      <c r="A3457" s="74" t="str">
        <v/>
      </c>
      <c r="B3457" s="74" t="str">
        <v/>
      </c>
      <c r="C3457" s="75">
        <f>IF($E3457="","",IFERROR(VLOOKUP(TRIM(E3457&amp;""),'Référentiel Articles'!$A$2:$F$634,2,FALSE),""))</f>
      </c>
      <c r="D3457" s="75">
        <f>IF($E3457="","",IFERROR(VLOOKUP(TRIM(E3457&amp;""),'Référentiel Articles'!$A$2:$F$634,3,FALSE),""))</f>
      </c>
      <c r="E3457" s="74" t="str">
        <v/>
      </c>
      <c r="F3457" s="75">
        <f>IF($E3457="","",IFERROR(VLOOKUP(TRIM(E3457&amp;""),'Référentiel Articles'!$A$2:$F$634,4,FALSE),""))</f>
      </c>
      <c r="G3457" s="76">
        <f>IF($E3457="","",IFERROR(VLOOKUP(TRIM(E3457&amp;""),'Référentiel Articles'!$A$2:$F$634,5,FALSE),""))</f>
      </c>
      <c r="H3457" s="77" t="str">
        <v/>
      </c>
      <c r="I3457" s="76">
        <f>IF($E3457="","",IFERROR(VLOOKUP(TRIM(E3457&amp;""),'Référentiel Articles'!$A$2:$F$634,6,FALSE),""))</f>
      </c>
      <c r="J3457" s="78">
        <f>IF(OR($E3457="",$H3457=""),"",$H3457*$I3457)</f>
      </c>
      <c r="K3457" s="79" t="str">
        <v/>
      </c>
    </row>
    <row r="3458">
      <c r="A3458" s="81" t="str">
        <v/>
      </c>
      <c r="B3458" s="81" t="str">
        <v/>
      </c>
      <c r="C3458" s="83">
        <f>IF($E3458="","",IFERROR(VLOOKUP(TRIM(E3458&amp;""),'Référentiel Articles'!$A$2:$F$634,2,FALSE),""))</f>
      </c>
      <c r="D3458" s="83">
        <f>IF($E3458="","",IFERROR(VLOOKUP(TRIM(E3458&amp;""),'Référentiel Articles'!$A$2:$F$634,3,FALSE),""))</f>
      </c>
      <c r="E3458" s="81" t="str">
        <v/>
      </c>
      <c r="F3458" s="83">
        <f>IF($E3458="","",IFERROR(VLOOKUP(TRIM(E3458&amp;""),'Référentiel Articles'!$A$2:$F$634,4,FALSE),""))</f>
      </c>
      <c r="G3458" s="84">
        <f>IF($E3458="","",IFERROR(VLOOKUP(TRIM(E3458&amp;""),'Référentiel Articles'!$A$2:$F$634,5,FALSE),""))</f>
      </c>
      <c r="H3458" s="85" t="str">
        <v/>
      </c>
      <c r="I3458" s="84">
        <f>IF($E3458="","",IFERROR(VLOOKUP(TRIM(E3458&amp;""),'Référentiel Articles'!$A$2:$F$634,6,FALSE),""))</f>
      </c>
      <c r="J3458" s="90">
        <f>IF(OR($E3458="",$H3458=""),"",$H3458*$I3458)</f>
      </c>
      <c r="K3458" s="87" t="str">
        <v/>
      </c>
    </row>
    <row r="3459">
      <c r="A3459" s="74" t="str">
        <v/>
      </c>
      <c r="B3459" s="74" t="str">
        <v/>
      </c>
      <c r="C3459" s="75">
        <f>IF($E3459="","",IFERROR(VLOOKUP(TRIM(E3459&amp;""),'Référentiel Articles'!$A$2:$F$634,2,FALSE),""))</f>
      </c>
      <c r="D3459" s="75">
        <f>IF($E3459="","",IFERROR(VLOOKUP(TRIM(E3459&amp;""),'Référentiel Articles'!$A$2:$F$634,3,FALSE),""))</f>
      </c>
      <c r="E3459" s="74" t="str">
        <v/>
      </c>
      <c r="F3459" s="75">
        <f>IF($E3459="","",IFERROR(VLOOKUP(TRIM(E3459&amp;""),'Référentiel Articles'!$A$2:$F$634,4,FALSE),""))</f>
      </c>
      <c r="G3459" s="76">
        <f>IF($E3459="","",IFERROR(VLOOKUP(TRIM(E3459&amp;""),'Référentiel Articles'!$A$2:$F$634,5,FALSE),""))</f>
      </c>
      <c r="H3459" s="77" t="str">
        <v/>
      </c>
      <c r="I3459" s="76">
        <f>IF($E3459="","",IFERROR(VLOOKUP(TRIM(E3459&amp;""),'Référentiel Articles'!$A$2:$F$634,6,FALSE),""))</f>
      </c>
      <c r="J3459" s="78">
        <f>IF(OR($E3459="",$H3459=""),"",$H3459*$I3459)</f>
      </c>
      <c r="K3459" s="79" t="str">
        <v/>
      </c>
    </row>
    <row r="3460">
      <c r="A3460" s="81" t="str">
        <v/>
      </c>
      <c r="B3460" s="81" t="str">
        <v/>
      </c>
      <c r="C3460" s="83">
        <f>IF($E3460="","",IFERROR(VLOOKUP(TRIM(E3460&amp;""),'Référentiel Articles'!$A$2:$F$634,2,FALSE),""))</f>
      </c>
      <c r="D3460" s="83">
        <f>IF($E3460="","",IFERROR(VLOOKUP(TRIM(E3460&amp;""),'Référentiel Articles'!$A$2:$F$634,3,FALSE),""))</f>
      </c>
      <c r="E3460" s="81" t="str">
        <v/>
      </c>
      <c r="F3460" s="83">
        <f>IF($E3460="","",IFERROR(VLOOKUP(TRIM(E3460&amp;""),'Référentiel Articles'!$A$2:$F$634,4,FALSE),""))</f>
      </c>
      <c r="G3460" s="84">
        <f>IF($E3460="","",IFERROR(VLOOKUP(TRIM(E3460&amp;""),'Référentiel Articles'!$A$2:$F$634,5,FALSE),""))</f>
      </c>
      <c r="H3460" s="85" t="str">
        <v/>
      </c>
      <c r="I3460" s="84">
        <f>IF($E3460="","",IFERROR(VLOOKUP(TRIM(E3460&amp;""),'Référentiel Articles'!$A$2:$F$634,6,FALSE),""))</f>
      </c>
      <c r="J3460" s="90">
        <f>IF(OR($E3460="",$H3460=""),"",$H3460*$I3460)</f>
      </c>
      <c r="K3460" s="87" t="str">
        <v/>
      </c>
    </row>
    <row r="3461">
      <c r="A3461" s="74" t="str">
        <v/>
      </c>
      <c r="B3461" s="74" t="str">
        <v/>
      </c>
      <c r="C3461" s="75">
        <f>IF($E3461="","",IFERROR(VLOOKUP(TRIM(E3461&amp;""),'Référentiel Articles'!$A$2:$F$634,2,FALSE),""))</f>
      </c>
      <c r="D3461" s="75">
        <f>IF($E3461="","",IFERROR(VLOOKUP(TRIM(E3461&amp;""),'Référentiel Articles'!$A$2:$F$634,3,FALSE),""))</f>
      </c>
      <c r="E3461" s="74" t="str">
        <v/>
      </c>
      <c r="F3461" s="75">
        <f>IF($E3461="","",IFERROR(VLOOKUP(TRIM(E3461&amp;""),'Référentiel Articles'!$A$2:$F$634,4,FALSE),""))</f>
      </c>
      <c r="G3461" s="76">
        <f>IF($E3461="","",IFERROR(VLOOKUP(TRIM(E3461&amp;""),'Référentiel Articles'!$A$2:$F$634,5,FALSE),""))</f>
      </c>
      <c r="H3461" s="77" t="str">
        <v/>
      </c>
      <c r="I3461" s="76">
        <f>IF($E3461="","",IFERROR(VLOOKUP(TRIM(E3461&amp;""),'Référentiel Articles'!$A$2:$F$634,6,FALSE),""))</f>
      </c>
      <c r="J3461" s="78">
        <f>IF(OR($E3461="",$H3461=""),"",$H3461*$I3461)</f>
      </c>
      <c r="K3461" s="79" t="str">
        <v/>
      </c>
    </row>
    <row r="3462">
      <c r="A3462" s="81" t="str">
        <v/>
      </c>
      <c r="B3462" s="81" t="str">
        <v/>
      </c>
      <c r="C3462" s="83">
        <f>IF($E3462="","",IFERROR(VLOOKUP(TRIM(E3462&amp;""),'Référentiel Articles'!$A$2:$F$634,2,FALSE),""))</f>
      </c>
      <c r="D3462" s="83">
        <f>IF($E3462="","",IFERROR(VLOOKUP(TRIM(E3462&amp;""),'Référentiel Articles'!$A$2:$F$634,3,FALSE),""))</f>
      </c>
      <c r="E3462" s="81" t="str">
        <v/>
      </c>
      <c r="F3462" s="83">
        <f>IF($E3462="","",IFERROR(VLOOKUP(TRIM(E3462&amp;""),'Référentiel Articles'!$A$2:$F$634,4,FALSE),""))</f>
      </c>
      <c r="G3462" s="84">
        <f>IF($E3462="","",IFERROR(VLOOKUP(TRIM(E3462&amp;""),'Référentiel Articles'!$A$2:$F$634,5,FALSE),""))</f>
      </c>
      <c r="H3462" s="85" t="str">
        <v/>
      </c>
      <c r="I3462" s="84">
        <f>IF($E3462="","",IFERROR(VLOOKUP(TRIM(E3462&amp;""),'Référentiel Articles'!$A$2:$F$634,6,FALSE),""))</f>
      </c>
      <c r="J3462" s="90">
        <f>IF(OR($E3462="",$H3462=""),"",$H3462*$I3462)</f>
      </c>
      <c r="K3462" s="87" t="str">
        <v/>
      </c>
    </row>
    <row r="3463">
      <c r="A3463" s="74" t="str">
        <v/>
      </c>
      <c r="B3463" s="74" t="str">
        <v/>
      </c>
      <c r="C3463" s="75">
        <f>IF($E3463="","",IFERROR(VLOOKUP(TRIM(E3463&amp;""),'Référentiel Articles'!$A$2:$F$634,2,FALSE),""))</f>
      </c>
      <c r="D3463" s="75">
        <f>IF($E3463="","",IFERROR(VLOOKUP(TRIM(E3463&amp;""),'Référentiel Articles'!$A$2:$F$634,3,FALSE),""))</f>
      </c>
      <c r="E3463" s="74" t="str">
        <v/>
      </c>
      <c r="F3463" s="75">
        <f>IF($E3463="","",IFERROR(VLOOKUP(TRIM(E3463&amp;""),'Référentiel Articles'!$A$2:$F$634,4,FALSE),""))</f>
      </c>
      <c r="G3463" s="76">
        <f>IF($E3463="","",IFERROR(VLOOKUP(TRIM(E3463&amp;""),'Référentiel Articles'!$A$2:$F$634,5,FALSE),""))</f>
      </c>
      <c r="H3463" s="77" t="str">
        <v/>
      </c>
      <c r="I3463" s="76">
        <f>IF($E3463="","",IFERROR(VLOOKUP(TRIM(E3463&amp;""),'Référentiel Articles'!$A$2:$F$634,6,FALSE),""))</f>
      </c>
      <c r="J3463" s="78">
        <f>IF(OR($E3463="",$H3463=""),"",$H3463*$I3463)</f>
      </c>
      <c r="K3463" s="79" t="str">
        <v/>
      </c>
    </row>
    <row r="3464">
      <c r="A3464" s="81" t="str">
        <v/>
      </c>
      <c r="B3464" s="81" t="str">
        <v/>
      </c>
      <c r="C3464" s="83">
        <f>IF($E3464="","",IFERROR(VLOOKUP(TRIM(E3464&amp;""),'Référentiel Articles'!$A$2:$F$634,2,FALSE),""))</f>
      </c>
      <c r="D3464" s="83">
        <f>IF($E3464="","",IFERROR(VLOOKUP(TRIM(E3464&amp;""),'Référentiel Articles'!$A$2:$F$634,3,FALSE),""))</f>
      </c>
      <c r="E3464" s="81" t="str">
        <v/>
      </c>
      <c r="F3464" s="83">
        <f>IF($E3464="","",IFERROR(VLOOKUP(TRIM(E3464&amp;""),'Référentiel Articles'!$A$2:$F$634,4,FALSE),""))</f>
      </c>
      <c r="G3464" s="84">
        <f>IF($E3464="","",IFERROR(VLOOKUP(TRIM(E3464&amp;""),'Référentiel Articles'!$A$2:$F$634,5,FALSE),""))</f>
      </c>
      <c r="H3464" s="85" t="str">
        <v/>
      </c>
      <c r="I3464" s="84">
        <f>IF($E3464="","",IFERROR(VLOOKUP(TRIM(E3464&amp;""),'Référentiel Articles'!$A$2:$F$634,6,FALSE),""))</f>
      </c>
      <c r="J3464" s="90">
        <f>IF(OR($E3464="",$H3464=""),"",$H3464*$I3464)</f>
      </c>
      <c r="K3464" s="87" t="str">
        <v/>
      </c>
    </row>
    <row r="3465">
      <c r="A3465" s="74" t="str">
        <v/>
      </c>
      <c r="B3465" s="74" t="str">
        <v/>
      </c>
      <c r="C3465" s="75">
        <f>IF($E3465="","",IFERROR(VLOOKUP(TRIM(E3465&amp;""),'Référentiel Articles'!$A$2:$F$634,2,FALSE),""))</f>
      </c>
      <c r="D3465" s="75">
        <f>IF($E3465="","",IFERROR(VLOOKUP(TRIM(E3465&amp;""),'Référentiel Articles'!$A$2:$F$634,3,FALSE),""))</f>
      </c>
      <c r="E3465" s="74" t="str">
        <v/>
      </c>
      <c r="F3465" s="75">
        <f>IF($E3465="","",IFERROR(VLOOKUP(TRIM(E3465&amp;""),'Référentiel Articles'!$A$2:$F$634,4,FALSE),""))</f>
      </c>
      <c r="G3465" s="76">
        <f>IF($E3465="","",IFERROR(VLOOKUP(TRIM(E3465&amp;""),'Référentiel Articles'!$A$2:$F$634,5,FALSE),""))</f>
      </c>
      <c r="H3465" s="77" t="str">
        <v/>
      </c>
      <c r="I3465" s="76">
        <f>IF($E3465="","",IFERROR(VLOOKUP(TRIM(E3465&amp;""),'Référentiel Articles'!$A$2:$F$634,6,FALSE),""))</f>
      </c>
      <c r="J3465" s="78">
        <f>IF(OR($E3465="",$H3465=""),"",$H3465*$I3465)</f>
      </c>
      <c r="K3465" s="79" t="str">
        <v/>
      </c>
    </row>
    <row r="3466">
      <c r="A3466" s="81" t="str">
        <v/>
      </c>
      <c r="B3466" s="81" t="str">
        <v/>
      </c>
      <c r="C3466" s="83">
        <f>IF($E3466="","",IFERROR(VLOOKUP(TRIM(E3466&amp;""),'Référentiel Articles'!$A$2:$F$634,2,FALSE),""))</f>
      </c>
      <c r="D3466" s="83">
        <f>IF($E3466="","",IFERROR(VLOOKUP(TRIM(E3466&amp;""),'Référentiel Articles'!$A$2:$F$634,3,FALSE),""))</f>
      </c>
      <c r="E3466" s="81" t="str">
        <v/>
      </c>
      <c r="F3466" s="83">
        <f>IF($E3466="","",IFERROR(VLOOKUP(TRIM(E3466&amp;""),'Référentiel Articles'!$A$2:$F$634,4,FALSE),""))</f>
      </c>
      <c r="G3466" s="84">
        <f>IF($E3466="","",IFERROR(VLOOKUP(TRIM(E3466&amp;""),'Référentiel Articles'!$A$2:$F$634,5,FALSE),""))</f>
      </c>
      <c r="H3466" s="85" t="str">
        <v/>
      </c>
      <c r="I3466" s="84">
        <f>IF($E3466="","",IFERROR(VLOOKUP(TRIM(E3466&amp;""),'Référentiel Articles'!$A$2:$F$634,6,FALSE),""))</f>
      </c>
      <c r="J3466" s="90">
        <f>IF(OR($E3466="",$H3466=""),"",$H3466*$I3466)</f>
      </c>
      <c r="K3466" s="87" t="str">
        <v/>
      </c>
    </row>
    <row r="3467">
      <c r="A3467" s="74" t="str">
        <v/>
      </c>
      <c r="B3467" s="74" t="str">
        <v/>
      </c>
      <c r="C3467" s="75">
        <f>IF($E3467="","",IFERROR(VLOOKUP(TRIM(E3467&amp;""),'Référentiel Articles'!$A$2:$F$634,2,FALSE),""))</f>
      </c>
      <c r="D3467" s="75">
        <f>IF($E3467="","",IFERROR(VLOOKUP(TRIM(E3467&amp;""),'Référentiel Articles'!$A$2:$F$634,3,FALSE),""))</f>
      </c>
      <c r="E3467" s="74" t="str">
        <v/>
      </c>
      <c r="F3467" s="75">
        <f>IF($E3467="","",IFERROR(VLOOKUP(TRIM(E3467&amp;""),'Référentiel Articles'!$A$2:$F$634,4,FALSE),""))</f>
      </c>
      <c r="G3467" s="76">
        <f>IF($E3467="","",IFERROR(VLOOKUP(TRIM(E3467&amp;""),'Référentiel Articles'!$A$2:$F$634,5,FALSE),""))</f>
      </c>
      <c r="H3467" s="77" t="str">
        <v/>
      </c>
      <c r="I3467" s="76">
        <f>IF($E3467="","",IFERROR(VLOOKUP(TRIM(E3467&amp;""),'Référentiel Articles'!$A$2:$F$634,6,FALSE),""))</f>
      </c>
      <c r="J3467" s="78">
        <f>IF(OR($E3467="",$H3467=""),"",$H3467*$I3467)</f>
      </c>
      <c r="K3467" s="79" t="str">
        <v/>
      </c>
    </row>
    <row r="3468">
      <c r="A3468" s="81" t="str">
        <v/>
      </c>
      <c r="B3468" s="81" t="str">
        <v/>
      </c>
      <c r="C3468" s="83">
        <f>IF($E3468="","",IFERROR(VLOOKUP(TRIM(E3468&amp;""),'Référentiel Articles'!$A$2:$F$634,2,FALSE),""))</f>
      </c>
      <c r="D3468" s="83">
        <f>IF($E3468="","",IFERROR(VLOOKUP(TRIM(E3468&amp;""),'Référentiel Articles'!$A$2:$F$634,3,FALSE),""))</f>
      </c>
      <c r="E3468" s="81" t="str">
        <v/>
      </c>
      <c r="F3468" s="83">
        <f>IF($E3468="","",IFERROR(VLOOKUP(TRIM(E3468&amp;""),'Référentiel Articles'!$A$2:$F$634,4,FALSE),""))</f>
      </c>
      <c r="G3468" s="84">
        <f>IF($E3468="","",IFERROR(VLOOKUP(TRIM(E3468&amp;""),'Référentiel Articles'!$A$2:$F$634,5,FALSE),""))</f>
      </c>
      <c r="H3468" s="85" t="str">
        <v/>
      </c>
      <c r="I3468" s="84">
        <f>IF($E3468="","",IFERROR(VLOOKUP(TRIM(E3468&amp;""),'Référentiel Articles'!$A$2:$F$634,6,FALSE),""))</f>
      </c>
      <c r="J3468" s="90">
        <f>IF(OR($E3468="",$H3468=""),"",$H3468*$I3468)</f>
      </c>
      <c r="K3468" s="87" t="str">
        <v/>
      </c>
    </row>
    <row r="3469">
      <c r="A3469" s="74" t="str">
        <v/>
      </c>
      <c r="B3469" s="74" t="str">
        <v/>
      </c>
      <c r="C3469" s="75">
        <f>IF($E3469="","",IFERROR(VLOOKUP(TRIM(E3469&amp;""),'Référentiel Articles'!$A$2:$F$634,2,FALSE),""))</f>
      </c>
      <c r="D3469" s="75">
        <f>IF($E3469="","",IFERROR(VLOOKUP(TRIM(E3469&amp;""),'Référentiel Articles'!$A$2:$F$634,3,FALSE),""))</f>
      </c>
      <c r="E3469" s="74" t="str">
        <v/>
      </c>
      <c r="F3469" s="75">
        <f>IF($E3469="","",IFERROR(VLOOKUP(TRIM(E3469&amp;""),'Référentiel Articles'!$A$2:$F$634,4,FALSE),""))</f>
      </c>
      <c r="G3469" s="76">
        <f>IF($E3469="","",IFERROR(VLOOKUP(TRIM(E3469&amp;""),'Référentiel Articles'!$A$2:$F$634,5,FALSE),""))</f>
      </c>
      <c r="H3469" s="77" t="str">
        <v/>
      </c>
      <c r="I3469" s="76">
        <f>IF($E3469="","",IFERROR(VLOOKUP(TRIM(E3469&amp;""),'Référentiel Articles'!$A$2:$F$634,6,FALSE),""))</f>
      </c>
      <c r="J3469" s="78">
        <f>IF(OR($E3469="",$H3469=""),"",$H3469*$I3469)</f>
      </c>
      <c r="K3469" s="79" t="str">
        <v/>
      </c>
    </row>
    <row r="3470">
      <c r="A3470" s="81" t="str">
        <v/>
      </c>
      <c r="B3470" s="81" t="str">
        <v/>
      </c>
      <c r="C3470" s="83">
        <f>IF($E3470="","",IFERROR(VLOOKUP(TRIM(E3470&amp;""),'Référentiel Articles'!$A$2:$F$634,2,FALSE),""))</f>
      </c>
      <c r="D3470" s="83">
        <f>IF($E3470="","",IFERROR(VLOOKUP(TRIM(E3470&amp;""),'Référentiel Articles'!$A$2:$F$634,3,FALSE),""))</f>
      </c>
      <c r="E3470" s="81" t="str">
        <v/>
      </c>
      <c r="F3470" s="83">
        <f>IF($E3470="","",IFERROR(VLOOKUP(TRIM(E3470&amp;""),'Référentiel Articles'!$A$2:$F$634,4,FALSE),""))</f>
      </c>
      <c r="G3470" s="84">
        <f>IF($E3470="","",IFERROR(VLOOKUP(TRIM(E3470&amp;""),'Référentiel Articles'!$A$2:$F$634,5,FALSE),""))</f>
      </c>
      <c r="H3470" s="85" t="str">
        <v/>
      </c>
      <c r="I3470" s="84">
        <f>IF($E3470="","",IFERROR(VLOOKUP(TRIM(E3470&amp;""),'Référentiel Articles'!$A$2:$F$634,6,FALSE),""))</f>
      </c>
      <c r="J3470" s="90">
        <f>IF(OR($E3470="",$H3470=""),"",$H3470*$I3470)</f>
      </c>
      <c r="K3470" s="87" t="str">
        <v/>
      </c>
    </row>
    <row r="3471">
      <c r="A3471" s="74" t="str">
        <v/>
      </c>
      <c r="B3471" s="74" t="str">
        <v/>
      </c>
      <c r="C3471" s="75">
        <f>IF($E3471="","",IFERROR(VLOOKUP(TRIM(E3471&amp;""),'Référentiel Articles'!$A$2:$F$634,2,FALSE),""))</f>
      </c>
      <c r="D3471" s="75">
        <f>IF($E3471="","",IFERROR(VLOOKUP(TRIM(E3471&amp;""),'Référentiel Articles'!$A$2:$F$634,3,FALSE),""))</f>
      </c>
      <c r="E3471" s="74" t="str">
        <v/>
      </c>
      <c r="F3471" s="75">
        <f>IF($E3471="","",IFERROR(VLOOKUP(TRIM(E3471&amp;""),'Référentiel Articles'!$A$2:$F$634,4,FALSE),""))</f>
      </c>
      <c r="G3471" s="76">
        <f>IF($E3471="","",IFERROR(VLOOKUP(TRIM(E3471&amp;""),'Référentiel Articles'!$A$2:$F$634,5,FALSE),""))</f>
      </c>
      <c r="H3471" s="77" t="str">
        <v/>
      </c>
      <c r="I3471" s="76">
        <f>IF($E3471="","",IFERROR(VLOOKUP(TRIM(E3471&amp;""),'Référentiel Articles'!$A$2:$F$634,6,FALSE),""))</f>
      </c>
      <c r="J3471" s="78">
        <f>IF(OR($E3471="",$H3471=""),"",$H3471*$I3471)</f>
      </c>
      <c r="K3471" s="79" t="str">
        <v/>
      </c>
    </row>
    <row r="3472">
      <c r="A3472" s="81" t="str">
        <v/>
      </c>
      <c r="B3472" s="81" t="str">
        <v/>
      </c>
      <c r="C3472" s="83">
        <f>IF($E3472="","",IFERROR(VLOOKUP(TRIM(E3472&amp;""),'Référentiel Articles'!$A$2:$F$634,2,FALSE),""))</f>
      </c>
      <c r="D3472" s="83">
        <f>IF($E3472="","",IFERROR(VLOOKUP(TRIM(E3472&amp;""),'Référentiel Articles'!$A$2:$F$634,3,FALSE),""))</f>
      </c>
      <c r="E3472" s="81" t="str">
        <v/>
      </c>
      <c r="F3472" s="83">
        <f>IF($E3472="","",IFERROR(VLOOKUP(TRIM(E3472&amp;""),'Référentiel Articles'!$A$2:$F$634,4,FALSE),""))</f>
      </c>
      <c r="G3472" s="84">
        <f>IF($E3472="","",IFERROR(VLOOKUP(TRIM(E3472&amp;""),'Référentiel Articles'!$A$2:$F$634,5,FALSE),""))</f>
      </c>
      <c r="H3472" s="85" t="str">
        <v/>
      </c>
      <c r="I3472" s="84">
        <f>IF($E3472="","",IFERROR(VLOOKUP(TRIM(E3472&amp;""),'Référentiel Articles'!$A$2:$F$634,6,FALSE),""))</f>
      </c>
      <c r="J3472" s="90">
        <f>IF(OR($E3472="",$H3472=""),"",$H3472*$I3472)</f>
      </c>
      <c r="K3472" s="87" t="str">
        <v/>
      </c>
    </row>
    <row r="3473">
      <c r="A3473" s="74" t="str">
        <v/>
      </c>
      <c r="B3473" s="74" t="str">
        <v/>
      </c>
      <c r="C3473" s="75">
        <f>IF($E3473="","",IFERROR(VLOOKUP(TRIM(E3473&amp;""),'Référentiel Articles'!$A$2:$F$634,2,FALSE),""))</f>
      </c>
      <c r="D3473" s="75">
        <f>IF($E3473="","",IFERROR(VLOOKUP(TRIM(E3473&amp;""),'Référentiel Articles'!$A$2:$F$634,3,FALSE),""))</f>
      </c>
      <c r="E3473" s="74" t="str">
        <v/>
      </c>
      <c r="F3473" s="75">
        <f>IF($E3473="","",IFERROR(VLOOKUP(TRIM(E3473&amp;""),'Référentiel Articles'!$A$2:$F$634,4,FALSE),""))</f>
      </c>
      <c r="G3473" s="76">
        <f>IF($E3473="","",IFERROR(VLOOKUP(TRIM(E3473&amp;""),'Référentiel Articles'!$A$2:$F$634,5,FALSE),""))</f>
      </c>
      <c r="H3473" s="77" t="str">
        <v/>
      </c>
      <c r="I3473" s="76">
        <f>IF($E3473="","",IFERROR(VLOOKUP(TRIM(E3473&amp;""),'Référentiel Articles'!$A$2:$F$634,6,FALSE),""))</f>
      </c>
      <c r="J3473" s="78">
        <f>IF(OR($E3473="",$H3473=""),"",$H3473*$I3473)</f>
      </c>
      <c r="K3473" s="79" t="str">
        <v/>
      </c>
    </row>
    <row r="3474">
      <c r="A3474" s="81" t="str">
        <v/>
      </c>
      <c r="B3474" s="81" t="str">
        <v/>
      </c>
      <c r="C3474" s="83">
        <f>IF($E3474="","",IFERROR(VLOOKUP(TRIM(E3474&amp;""),'Référentiel Articles'!$A$2:$F$634,2,FALSE),""))</f>
      </c>
      <c r="D3474" s="83">
        <f>IF($E3474="","",IFERROR(VLOOKUP(TRIM(E3474&amp;""),'Référentiel Articles'!$A$2:$F$634,3,FALSE),""))</f>
      </c>
      <c r="E3474" s="81" t="str">
        <v/>
      </c>
      <c r="F3474" s="83">
        <f>IF($E3474="","",IFERROR(VLOOKUP(TRIM(E3474&amp;""),'Référentiel Articles'!$A$2:$F$634,4,FALSE),""))</f>
      </c>
      <c r="G3474" s="84">
        <f>IF($E3474="","",IFERROR(VLOOKUP(TRIM(E3474&amp;""),'Référentiel Articles'!$A$2:$F$634,5,FALSE),""))</f>
      </c>
      <c r="H3474" s="85" t="str">
        <v/>
      </c>
      <c r="I3474" s="84">
        <f>IF($E3474="","",IFERROR(VLOOKUP(TRIM(E3474&amp;""),'Référentiel Articles'!$A$2:$F$634,6,FALSE),""))</f>
      </c>
      <c r="J3474" s="90">
        <f>IF(OR($E3474="",$H3474=""),"",$H3474*$I3474)</f>
      </c>
      <c r="K3474" s="87" t="str">
        <v/>
      </c>
    </row>
    <row r="3475">
      <c r="A3475" s="74" t="str">
        <v/>
      </c>
      <c r="B3475" s="74" t="str">
        <v/>
      </c>
      <c r="C3475" s="75">
        <f>IF($E3475="","",IFERROR(VLOOKUP(TRIM(E3475&amp;""),'Référentiel Articles'!$A$2:$F$634,2,FALSE),""))</f>
      </c>
      <c r="D3475" s="75">
        <f>IF($E3475="","",IFERROR(VLOOKUP(TRIM(E3475&amp;""),'Référentiel Articles'!$A$2:$F$634,3,FALSE),""))</f>
      </c>
      <c r="E3475" s="74" t="str">
        <v/>
      </c>
      <c r="F3475" s="75">
        <f>IF($E3475="","",IFERROR(VLOOKUP(TRIM(E3475&amp;""),'Référentiel Articles'!$A$2:$F$634,4,FALSE),""))</f>
      </c>
      <c r="G3475" s="76">
        <f>IF($E3475="","",IFERROR(VLOOKUP(TRIM(E3475&amp;""),'Référentiel Articles'!$A$2:$F$634,5,FALSE),""))</f>
      </c>
      <c r="H3475" s="77" t="str">
        <v/>
      </c>
      <c r="I3475" s="76">
        <f>IF($E3475="","",IFERROR(VLOOKUP(TRIM(E3475&amp;""),'Référentiel Articles'!$A$2:$F$634,6,FALSE),""))</f>
      </c>
      <c r="J3475" s="78">
        <f>IF(OR($E3475="",$H3475=""),"",$H3475*$I3475)</f>
      </c>
      <c r="K3475" s="79" t="str">
        <v/>
      </c>
    </row>
    <row r="3476">
      <c r="A3476" s="81" t="str">
        <v/>
      </c>
      <c r="B3476" s="81" t="str">
        <v/>
      </c>
      <c r="C3476" s="83">
        <f>IF($E3476="","",IFERROR(VLOOKUP(TRIM(E3476&amp;""),'Référentiel Articles'!$A$2:$F$634,2,FALSE),""))</f>
      </c>
      <c r="D3476" s="83">
        <f>IF($E3476="","",IFERROR(VLOOKUP(TRIM(E3476&amp;""),'Référentiel Articles'!$A$2:$F$634,3,FALSE),""))</f>
      </c>
      <c r="E3476" s="81" t="str">
        <v/>
      </c>
      <c r="F3476" s="83">
        <f>IF($E3476="","",IFERROR(VLOOKUP(TRIM(E3476&amp;""),'Référentiel Articles'!$A$2:$F$634,4,FALSE),""))</f>
      </c>
      <c r="G3476" s="84">
        <f>IF($E3476="","",IFERROR(VLOOKUP(TRIM(E3476&amp;""),'Référentiel Articles'!$A$2:$F$634,5,FALSE),""))</f>
      </c>
      <c r="H3476" s="85" t="str">
        <v/>
      </c>
      <c r="I3476" s="84">
        <f>IF($E3476="","",IFERROR(VLOOKUP(TRIM(E3476&amp;""),'Référentiel Articles'!$A$2:$F$634,6,FALSE),""))</f>
      </c>
      <c r="J3476" s="90">
        <f>IF(OR($E3476="",$H3476=""),"",$H3476*$I3476)</f>
      </c>
      <c r="K3476" s="87" t="str">
        <v/>
      </c>
    </row>
    <row r="3477">
      <c r="A3477" s="74" t="str">
        <v/>
      </c>
      <c r="B3477" s="74" t="str">
        <v/>
      </c>
      <c r="C3477" s="75">
        <f>IF($E3477="","",IFERROR(VLOOKUP(TRIM(E3477&amp;""),'Référentiel Articles'!$A$2:$F$634,2,FALSE),""))</f>
      </c>
      <c r="D3477" s="75">
        <f>IF($E3477="","",IFERROR(VLOOKUP(TRIM(E3477&amp;""),'Référentiel Articles'!$A$2:$F$634,3,FALSE),""))</f>
      </c>
      <c r="E3477" s="74" t="str">
        <v/>
      </c>
      <c r="F3477" s="75">
        <f>IF($E3477="","",IFERROR(VLOOKUP(TRIM(E3477&amp;""),'Référentiel Articles'!$A$2:$F$634,4,FALSE),""))</f>
      </c>
      <c r="G3477" s="76">
        <f>IF($E3477="","",IFERROR(VLOOKUP(TRIM(E3477&amp;""),'Référentiel Articles'!$A$2:$F$634,5,FALSE),""))</f>
      </c>
      <c r="H3477" s="77" t="str">
        <v/>
      </c>
      <c r="I3477" s="76">
        <f>IF($E3477="","",IFERROR(VLOOKUP(TRIM(E3477&amp;""),'Référentiel Articles'!$A$2:$F$634,6,FALSE),""))</f>
      </c>
      <c r="J3477" s="78">
        <f>IF(OR($E3477="",$H3477=""),"",$H3477*$I3477)</f>
      </c>
      <c r="K3477" s="79" t="str">
        <v/>
      </c>
    </row>
    <row r="3478">
      <c r="A3478" s="81" t="str">
        <v/>
      </c>
      <c r="B3478" s="81" t="str">
        <v/>
      </c>
      <c r="C3478" s="83">
        <f>IF($E3478="","",IFERROR(VLOOKUP(TRIM(E3478&amp;""),'Référentiel Articles'!$A$2:$F$634,2,FALSE),""))</f>
      </c>
      <c r="D3478" s="83">
        <f>IF($E3478="","",IFERROR(VLOOKUP(TRIM(E3478&amp;""),'Référentiel Articles'!$A$2:$F$634,3,FALSE),""))</f>
      </c>
      <c r="E3478" s="81" t="str">
        <v/>
      </c>
      <c r="F3478" s="83">
        <f>IF($E3478="","",IFERROR(VLOOKUP(TRIM(E3478&amp;""),'Référentiel Articles'!$A$2:$F$634,4,FALSE),""))</f>
      </c>
      <c r="G3478" s="84">
        <f>IF($E3478="","",IFERROR(VLOOKUP(TRIM(E3478&amp;""),'Référentiel Articles'!$A$2:$F$634,5,FALSE),""))</f>
      </c>
      <c r="H3478" s="85" t="str">
        <v/>
      </c>
      <c r="I3478" s="84">
        <f>IF($E3478="","",IFERROR(VLOOKUP(TRIM(E3478&amp;""),'Référentiel Articles'!$A$2:$F$634,6,FALSE),""))</f>
      </c>
      <c r="J3478" s="90">
        <f>IF(OR($E3478="",$H3478=""),"",$H3478*$I3478)</f>
      </c>
      <c r="K3478" s="87" t="str">
        <v/>
      </c>
    </row>
    <row r="3479">
      <c r="A3479" s="74" t="str">
        <v/>
      </c>
      <c r="B3479" s="74" t="str">
        <v/>
      </c>
      <c r="C3479" s="75">
        <f>IF($E3479="","",IFERROR(VLOOKUP(TRIM(E3479&amp;""),'Référentiel Articles'!$A$2:$F$634,2,FALSE),""))</f>
      </c>
      <c r="D3479" s="75">
        <f>IF($E3479="","",IFERROR(VLOOKUP(TRIM(E3479&amp;""),'Référentiel Articles'!$A$2:$F$634,3,FALSE),""))</f>
      </c>
      <c r="E3479" s="74" t="str">
        <v/>
      </c>
      <c r="F3479" s="75">
        <f>IF($E3479="","",IFERROR(VLOOKUP(TRIM(E3479&amp;""),'Référentiel Articles'!$A$2:$F$634,4,FALSE),""))</f>
      </c>
      <c r="G3479" s="76">
        <f>IF($E3479="","",IFERROR(VLOOKUP(TRIM(E3479&amp;""),'Référentiel Articles'!$A$2:$F$634,5,FALSE),""))</f>
      </c>
      <c r="H3479" s="77" t="str">
        <v/>
      </c>
      <c r="I3479" s="76">
        <f>IF($E3479="","",IFERROR(VLOOKUP(TRIM(E3479&amp;""),'Référentiel Articles'!$A$2:$F$634,6,FALSE),""))</f>
      </c>
      <c r="J3479" s="78">
        <f>IF(OR($E3479="",$H3479=""),"",$H3479*$I3479)</f>
      </c>
      <c r="K3479" s="79" t="str">
        <v/>
      </c>
    </row>
    <row r="3480">
      <c r="A3480" s="81" t="str">
        <v/>
      </c>
      <c r="B3480" s="81" t="str">
        <v/>
      </c>
      <c r="C3480" s="83">
        <f>IF($E3480="","",IFERROR(VLOOKUP(TRIM(E3480&amp;""),'Référentiel Articles'!$A$2:$F$634,2,FALSE),""))</f>
      </c>
      <c r="D3480" s="83">
        <f>IF($E3480="","",IFERROR(VLOOKUP(TRIM(E3480&amp;""),'Référentiel Articles'!$A$2:$F$634,3,FALSE),""))</f>
      </c>
      <c r="E3480" s="81" t="str">
        <v/>
      </c>
      <c r="F3480" s="83">
        <f>IF($E3480="","",IFERROR(VLOOKUP(TRIM(E3480&amp;""),'Référentiel Articles'!$A$2:$F$634,4,FALSE),""))</f>
      </c>
      <c r="G3480" s="84">
        <f>IF($E3480="","",IFERROR(VLOOKUP(TRIM(E3480&amp;""),'Référentiel Articles'!$A$2:$F$634,5,FALSE),""))</f>
      </c>
      <c r="H3480" s="85" t="str">
        <v/>
      </c>
      <c r="I3480" s="84">
        <f>IF($E3480="","",IFERROR(VLOOKUP(TRIM(E3480&amp;""),'Référentiel Articles'!$A$2:$F$634,6,FALSE),""))</f>
      </c>
      <c r="J3480" s="90">
        <f>IF(OR($E3480="",$H3480=""),"",$H3480*$I3480)</f>
      </c>
      <c r="K3480" s="87" t="str">
        <v/>
      </c>
    </row>
    <row r="3481">
      <c r="A3481" s="74" t="str">
        <v/>
      </c>
      <c r="B3481" s="74" t="str">
        <v/>
      </c>
      <c r="C3481" s="75">
        <f>IF($E3481="","",IFERROR(VLOOKUP(TRIM(E3481&amp;""),'Référentiel Articles'!$A$2:$F$634,2,FALSE),""))</f>
      </c>
      <c r="D3481" s="75">
        <f>IF($E3481="","",IFERROR(VLOOKUP(TRIM(E3481&amp;""),'Référentiel Articles'!$A$2:$F$634,3,FALSE),""))</f>
      </c>
      <c r="E3481" s="74" t="str">
        <v/>
      </c>
      <c r="F3481" s="75">
        <f>IF($E3481="","",IFERROR(VLOOKUP(TRIM(E3481&amp;""),'Référentiel Articles'!$A$2:$F$634,4,FALSE),""))</f>
      </c>
      <c r="G3481" s="76">
        <f>IF($E3481="","",IFERROR(VLOOKUP(TRIM(E3481&amp;""),'Référentiel Articles'!$A$2:$F$634,5,FALSE),""))</f>
      </c>
      <c r="H3481" s="77" t="str">
        <v/>
      </c>
      <c r="I3481" s="76">
        <f>IF($E3481="","",IFERROR(VLOOKUP(TRIM(E3481&amp;""),'Référentiel Articles'!$A$2:$F$634,6,FALSE),""))</f>
      </c>
      <c r="J3481" s="78">
        <f>IF(OR($E3481="",$H3481=""),"",$H3481*$I3481)</f>
      </c>
      <c r="K3481" s="79" t="str">
        <v/>
      </c>
    </row>
    <row r="3482">
      <c r="A3482" s="81" t="str">
        <v/>
      </c>
      <c r="B3482" s="81" t="str">
        <v/>
      </c>
      <c r="C3482" s="83">
        <f>IF($E3482="","",IFERROR(VLOOKUP(TRIM(E3482&amp;""),'Référentiel Articles'!$A$2:$F$634,2,FALSE),""))</f>
      </c>
      <c r="D3482" s="83">
        <f>IF($E3482="","",IFERROR(VLOOKUP(TRIM(E3482&amp;""),'Référentiel Articles'!$A$2:$F$634,3,FALSE),""))</f>
      </c>
      <c r="E3482" s="81" t="str">
        <v/>
      </c>
      <c r="F3482" s="83">
        <f>IF($E3482="","",IFERROR(VLOOKUP(TRIM(E3482&amp;""),'Référentiel Articles'!$A$2:$F$634,4,FALSE),""))</f>
      </c>
      <c r="G3482" s="84">
        <f>IF($E3482="","",IFERROR(VLOOKUP(TRIM(E3482&amp;""),'Référentiel Articles'!$A$2:$F$634,5,FALSE),""))</f>
      </c>
      <c r="H3482" s="85" t="str">
        <v/>
      </c>
      <c r="I3482" s="84">
        <f>IF($E3482="","",IFERROR(VLOOKUP(TRIM(E3482&amp;""),'Référentiel Articles'!$A$2:$F$634,6,FALSE),""))</f>
      </c>
      <c r="J3482" s="90">
        <f>IF(OR($E3482="",$H3482=""),"",$H3482*$I3482)</f>
      </c>
      <c r="K3482" s="87" t="str">
        <v/>
      </c>
    </row>
    <row r="3483">
      <c r="A3483" s="74" t="str">
        <v/>
      </c>
      <c r="B3483" s="74" t="str">
        <v/>
      </c>
      <c r="C3483" s="75">
        <f>IF($E3483="","",IFERROR(VLOOKUP(TRIM(E3483&amp;""),'Référentiel Articles'!$A$2:$F$634,2,FALSE),""))</f>
      </c>
      <c r="D3483" s="75">
        <f>IF($E3483="","",IFERROR(VLOOKUP(TRIM(E3483&amp;""),'Référentiel Articles'!$A$2:$F$634,3,FALSE),""))</f>
      </c>
      <c r="E3483" s="74" t="str">
        <v/>
      </c>
      <c r="F3483" s="75">
        <f>IF($E3483="","",IFERROR(VLOOKUP(TRIM(E3483&amp;""),'Référentiel Articles'!$A$2:$F$634,4,FALSE),""))</f>
      </c>
      <c r="G3483" s="76">
        <f>IF($E3483="","",IFERROR(VLOOKUP(TRIM(E3483&amp;""),'Référentiel Articles'!$A$2:$F$634,5,FALSE),""))</f>
      </c>
      <c r="H3483" s="77" t="str">
        <v/>
      </c>
      <c r="I3483" s="76">
        <f>IF($E3483="","",IFERROR(VLOOKUP(TRIM(E3483&amp;""),'Référentiel Articles'!$A$2:$F$634,6,FALSE),""))</f>
      </c>
      <c r="J3483" s="78">
        <f>IF(OR($E3483="",$H3483=""),"",$H3483*$I3483)</f>
      </c>
      <c r="K3483" s="79" t="str">
        <v/>
      </c>
    </row>
    <row r="3484">
      <c r="A3484" s="81" t="str">
        <v/>
      </c>
      <c r="B3484" s="81" t="str">
        <v/>
      </c>
      <c r="C3484" s="83">
        <f>IF($E3484="","",IFERROR(VLOOKUP(TRIM(E3484&amp;""),'Référentiel Articles'!$A$2:$F$634,2,FALSE),""))</f>
      </c>
      <c r="D3484" s="83">
        <f>IF($E3484="","",IFERROR(VLOOKUP(TRIM(E3484&amp;""),'Référentiel Articles'!$A$2:$F$634,3,FALSE),""))</f>
      </c>
      <c r="E3484" s="81" t="str">
        <v/>
      </c>
      <c r="F3484" s="83">
        <f>IF($E3484="","",IFERROR(VLOOKUP(TRIM(E3484&amp;""),'Référentiel Articles'!$A$2:$F$634,4,FALSE),""))</f>
      </c>
      <c r="G3484" s="84">
        <f>IF($E3484="","",IFERROR(VLOOKUP(TRIM(E3484&amp;""),'Référentiel Articles'!$A$2:$F$634,5,FALSE),""))</f>
      </c>
      <c r="H3484" s="85" t="str">
        <v/>
      </c>
      <c r="I3484" s="84">
        <f>IF($E3484="","",IFERROR(VLOOKUP(TRIM(E3484&amp;""),'Référentiel Articles'!$A$2:$F$634,6,FALSE),""))</f>
      </c>
      <c r="J3484" s="90">
        <f>IF(OR($E3484="",$H3484=""),"",$H3484*$I3484)</f>
      </c>
      <c r="K3484" s="87" t="str">
        <v/>
      </c>
    </row>
    <row r="3485">
      <c r="A3485" s="74" t="str">
        <v/>
      </c>
      <c r="B3485" s="74" t="str">
        <v/>
      </c>
      <c r="C3485" s="75">
        <f>IF($E3485="","",IFERROR(VLOOKUP(TRIM(E3485&amp;""),'Référentiel Articles'!$A$2:$F$634,2,FALSE),""))</f>
      </c>
      <c r="D3485" s="75">
        <f>IF($E3485="","",IFERROR(VLOOKUP(TRIM(E3485&amp;""),'Référentiel Articles'!$A$2:$F$634,3,FALSE),""))</f>
      </c>
      <c r="E3485" s="74" t="str">
        <v/>
      </c>
      <c r="F3485" s="75">
        <f>IF($E3485="","",IFERROR(VLOOKUP(TRIM(E3485&amp;""),'Référentiel Articles'!$A$2:$F$634,4,FALSE),""))</f>
      </c>
      <c r="G3485" s="76">
        <f>IF($E3485="","",IFERROR(VLOOKUP(TRIM(E3485&amp;""),'Référentiel Articles'!$A$2:$F$634,5,FALSE),""))</f>
      </c>
      <c r="H3485" s="77" t="str">
        <v/>
      </c>
      <c r="I3485" s="76">
        <f>IF($E3485="","",IFERROR(VLOOKUP(TRIM(E3485&amp;""),'Référentiel Articles'!$A$2:$F$634,6,FALSE),""))</f>
      </c>
      <c r="J3485" s="78">
        <f>IF(OR($E3485="",$H3485=""),"",$H3485*$I3485)</f>
      </c>
      <c r="K3485" s="79" t="str">
        <v/>
      </c>
    </row>
    <row r="3486">
      <c r="A3486" s="81" t="str">
        <v/>
      </c>
      <c r="B3486" s="81" t="str">
        <v/>
      </c>
      <c r="C3486" s="83">
        <f>IF($E3486="","",IFERROR(VLOOKUP(TRIM(E3486&amp;""),'Référentiel Articles'!$A$2:$F$634,2,FALSE),""))</f>
      </c>
      <c r="D3486" s="83">
        <f>IF($E3486="","",IFERROR(VLOOKUP(TRIM(E3486&amp;""),'Référentiel Articles'!$A$2:$F$634,3,FALSE),""))</f>
      </c>
      <c r="E3486" s="81" t="str">
        <v/>
      </c>
      <c r="F3486" s="83">
        <f>IF($E3486="","",IFERROR(VLOOKUP(TRIM(E3486&amp;""),'Référentiel Articles'!$A$2:$F$634,4,FALSE),""))</f>
      </c>
      <c r="G3486" s="84">
        <f>IF($E3486="","",IFERROR(VLOOKUP(TRIM(E3486&amp;""),'Référentiel Articles'!$A$2:$F$634,5,FALSE),""))</f>
      </c>
      <c r="H3486" s="85" t="str">
        <v/>
      </c>
      <c r="I3486" s="84">
        <f>IF($E3486="","",IFERROR(VLOOKUP(TRIM(E3486&amp;""),'Référentiel Articles'!$A$2:$F$634,6,FALSE),""))</f>
      </c>
      <c r="J3486" s="90">
        <f>IF(OR($E3486="",$H3486=""),"",$H3486*$I3486)</f>
      </c>
      <c r="K3486" s="87" t="str">
        <v/>
      </c>
    </row>
    <row r="3487">
      <c r="A3487" s="74" t="str">
        <v/>
      </c>
      <c r="B3487" s="74" t="str">
        <v/>
      </c>
      <c r="C3487" s="75">
        <f>IF($E3487="","",IFERROR(VLOOKUP(TRIM(E3487&amp;""),'Référentiel Articles'!$A$2:$F$634,2,FALSE),""))</f>
      </c>
      <c r="D3487" s="75">
        <f>IF($E3487="","",IFERROR(VLOOKUP(TRIM(E3487&amp;""),'Référentiel Articles'!$A$2:$F$634,3,FALSE),""))</f>
      </c>
      <c r="E3487" s="74" t="str">
        <v/>
      </c>
      <c r="F3487" s="75">
        <f>IF($E3487="","",IFERROR(VLOOKUP(TRIM(E3487&amp;""),'Référentiel Articles'!$A$2:$F$634,4,FALSE),""))</f>
      </c>
      <c r="G3487" s="76">
        <f>IF($E3487="","",IFERROR(VLOOKUP(TRIM(E3487&amp;""),'Référentiel Articles'!$A$2:$F$634,5,FALSE),""))</f>
      </c>
      <c r="H3487" s="77" t="str">
        <v/>
      </c>
      <c r="I3487" s="76">
        <f>IF($E3487="","",IFERROR(VLOOKUP(TRIM(E3487&amp;""),'Référentiel Articles'!$A$2:$F$634,6,FALSE),""))</f>
      </c>
      <c r="J3487" s="78">
        <f>IF(OR($E3487="",$H3487=""),"",$H3487*$I3487)</f>
      </c>
      <c r="K3487" s="79" t="str">
        <v/>
      </c>
    </row>
    <row r="3488">
      <c r="A3488" s="81" t="str">
        <v/>
      </c>
      <c r="B3488" s="81" t="str">
        <v/>
      </c>
      <c r="C3488" s="83">
        <f>IF($E3488="","",IFERROR(VLOOKUP(TRIM(E3488&amp;""),'Référentiel Articles'!$A$2:$F$634,2,FALSE),""))</f>
      </c>
      <c r="D3488" s="83">
        <f>IF($E3488="","",IFERROR(VLOOKUP(TRIM(E3488&amp;""),'Référentiel Articles'!$A$2:$F$634,3,FALSE),""))</f>
      </c>
      <c r="E3488" s="81" t="str">
        <v/>
      </c>
      <c r="F3488" s="83">
        <f>IF($E3488="","",IFERROR(VLOOKUP(TRIM(E3488&amp;""),'Référentiel Articles'!$A$2:$F$634,4,FALSE),""))</f>
      </c>
      <c r="G3488" s="84">
        <f>IF($E3488="","",IFERROR(VLOOKUP(TRIM(E3488&amp;""),'Référentiel Articles'!$A$2:$F$634,5,FALSE),""))</f>
      </c>
      <c r="H3488" s="85" t="str">
        <v/>
      </c>
      <c r="I3488" s="84">
        <f>IF($E3488="","",IFERROR(VLOOKUP(TRIM(E3488&amp;""),'Référentiel Articles'!$A$2:$F$634,6,FALSE),""))</f>
      </c>
      <c r="J3488" s="90">
        <f>IF(OR($E3488="",$H3488=""),"",$H3488*$I3488)</f>
      </c>
      <c r="K3488" s="87" t="str">
        <v/>
      </c>
    </row>
    <row r="3489">
      <c r="A3489" s="74" t="str">
        <v/>
      </c>
      <c r="B3489" s="74" t="str">
        <v/>
      </c>
      <c r="C3489" s="75">
        <f>IF($E3489="","",IFERROR(VLOOKUP(TRIM(E3489&amp;""),'Référentiel Articles'!$A$2:$F$634,2,FALSE),""))</f>
      </c>
      <c r="D3489" s="75">
        <f>IF($E3489="","",IFERROR(VLOOKUP(TRIM(E3489&amp;""),'Référentiel Articles'!$A$2:$F$634,3,FALSE),""))</f>
      </c>
      <c r="E3489" s="74" t="str">
        <v/>
      </c>
      <c r="F3489" s="75">
        <f>IF($E3489="","",IFERROR(VLOOKUP(TRIM(E3489&amp;""),'Référentiel Articles'!$A$2:$F$634,4,FALSE),""))</f>
      </c>
      <c r="G3489" s="76">
        <f>IF($E3489="","",IFERROR(VLOOKUP(TRIM(E3489&amp;""),'Référentiel Articles'!$A$2:$F$634,5,FALSE),""))</f>
      </c>
      <c r="H3489" s="77" t="str">
        <v/>
      </c>
      <c r="I3489" s="76">
        <f>IF($E3489="","",IFERROR(VLOOKUP(TRIM(E3489&amp;""),'Référentiel Articles'!$A$2:$F$634,6,FALSE),""))</f>
      </c>
      <c r="J3489" s="78">
        <f>IF(OR($E3489="",$H3489=""),"",$H3489*$I3489)</f>
      </c>
      <c r="K3489" s="79" t="str">
        <v/>
      </c>
    </row>
    <row r="3490">
      <c r="A3490" s="81" t="str">
        <v/>
      </c>
      <c r="B3490" s="81" t="str">
        <v/>
      </c>
      <c r="C3490" s="83">
        <f>IF($E3490="","",IFERROR(VLOOKUP(TRIM(E3490&amp;""),'Référentiel Articles'!$A$2:$F$634,2,FALSE),""))</f>
      </c>
      <c r="D3490" s="83">
        <f>IF($E3490="","",IFERROR(VLOOKUP(TRIM(E3490&amp;""),'Référentiel Articles'!$A$2:$F$634,3,FALSE),""))</f>
      </c>
      <c r="E3490" s="81" t="str">
        <v/>
      </c>
      <c r="F3490" s="83">
        <f>IF($E3490="","",IFERROR(VLOOKUP(TRIM(E3490&amp;""),'Référentiel Articles'!$A$2:$F$634,4,FALSE),""))</f>
      </c>
      <c r="G3490" s="84">
        <f>IF($E3490="","",IFERROR(VLOOKUP(TRIM(E3490&amp;""),'Référentiel Articles'!$A$2:$F$634,5,FALSE),""))</f>
      </c>
      <c r="H3490" s="85" t="str">
        <v/>
      </c>
      <c r="I3490" s="84">
        <f>IF($E3490="","",IFERROR(VLOOKUP(TRIM(E3490&amp;""),'Référentiel Articles'!$A$2:$F$634,6,FALSE),""))</f>
      </c>
      <c r="J3490" s="90">
        <f>IF(OR($E3490="",$H3490=""),"",$H3490*$I3490)</f>
      </c>
      <c r="K3490" s="87" t="str">
        <v/>
      </c>
    </row>
    <row r="3491">
      <c r="A3491" s="74" t="str">
        <v/>
      </c>
      <c r="B3491" s="74" t="str">
        <v/>
      </c>
      <c r="C3491" s="75">
        <f>IF($E3491="","",IFERROR(VLOOKUP(TRIM(E3491&amp;""),'Référentiel Articles'!$A$2:$F$634,2,FALSE),""))</f>
      </c>
      <c r="D3491" s="75">
        <f>IF($E3491="","",IFERROR(VLOOKUP(TRIM(E3491&amp;""),'Référentiel Articles'!$A$2:$F$634,3,FALSE),""))</f>
      </c>
      <c r="E3491" s="74" t="str">
        <v/>
      </c>
      <c r="F3491" s="75">
        <f>IF($E3491="","",IFERROR(VLOOKUP(TRIM(E3491&amp;""),'Référentiel Articles'!$A$2:$F$634,4,FALSE),""))</f>
      </c>
      <c r="G3491" s="76">
        <f>IF($E3491="","",IFERROR(VLOOKUP(TRIM(E3491&amp;""),'Référentiel Articles'!$A$2:$F$634,5,FALSE),""))</f>
      </c>
      <c r="H3491" s="77" t="str">
        <v/>
      </c>
      <c r="I3491" s="76">
        <f>IF($E3491="","",IFERROR(VLOOKUP(TRIM(E3491&amp;""),'Référentiel Articles'!$A$2:$F$634,6,FALSE),""))</f>
      </c>
      <c r="J3491" s="78">
        <f>IF(OR($E3491="",$H3491=""),"",$H3491*$I3491)</f>
      </c>
      <c r="K3491" s="79" t="str">
        <v/>
      </c>
    </row>
    <row r="3492">
      <c r="A3492" s="81" t="str">
        <v/>
      </c>
      <c r="B3492" s="81" t="str">
        <v/>
      </c>
      <c r="C3492" s="83">
        <f>IF($E3492="","",IFERROR(VLOOKUP(TRIM(E3492&amp;""),'Référentiel Articles'!$A$2:$F$634,2,FALSE),""))</f>
      </c>
      <c r="D3492" s="83">
        <f>IF($E3492="","",IFERROR(VLOOKUP(TRIM(E3492&amp;""),'Référentiel Articles'!$A$2:$F$634,3,FALSE),""))</f>
      </c>
      <c r="E3492" s="81" t="str">
        <v/>
      </c>
      <c r="F3492" s="83">
        <f>IF($E3492="","",IFERROR(VLOOKUP(TRIM(E3492&amp;""),'Référentiel Articles'!$A$2:$F$634,4,FALSE),""))</f>
      </c>
      <c r="G3492" s="84">
        <f>IF($E3492="","",IFERROR(VLOOKUP(TRIM(E3492&amp;""),'Référentiel Articles'!$A$2:$F$634,5,FALSE),""))</f>
      </c>
      <c r="H3492" s="85" t="str">
        <v/>
      </c>
      <c r="I3492" s="84">
        <f>IF($E3492="","",IFERROR(VLOOKUP(TRIM(E3492&amp;""),'Référentiel Articles'!$A$2:$F$634,6,FALSE),""))</f>
      </c>
      <c r="J3492" s="90">
        <f>IF(OR($E3492="",$H3492=""),"",$H3492*$I3492)</f>
      </c>
      <c r="K3492" s="87" t="str">
        <v/>
      </c>
    </row>
    <row r="3493">
      <c r="A3493" s="74" t="str">
        <v/>
      </c>
      <c r="B3493" s="74" t="str">
        <v/>
      </c>
      <c r="C3493" s="75">
        <f>IF($E3493="","",IFERROR(VLOOKUP(TRIM(E3493&amp;""),'Référentiel Articles'!$A$2:$F$634,2,FALSE),""))</f>
      </c>
      <c r="D3493" s="75">
        <f>IF($E3493="","",IFERROR(VLOOKUP(TRIM(E3493&amp;""),'Référentiel Articles'!$A$2:$F$634,3,FALSE),""))</f>
      </c>
      <c r="E3493" s="74" t="str">
        <v/>
      </c>
      <c r="F3493" s="75">
        <f>IF($E3493="","",IFERROR(VLOOKUP(TRIM(E3493&amp;""),'Référentiel Articles'!$A$2:$F$634,4,FALSE),""))</f>
      </c>
      <c r="G3493" s="76">
        <f>IF($E3493="","",IFERROR(VLOOKUP(TRIM(E3493&amp;""),'Référentiel Articles'!$A$2:$F$634,5,FALSE),""))</f>
      </c>
      <c r="H3493" s="77" t="str">
        <v/>
      </c>
      <c r="I3493" s="76">
        <f>IF($E3493="","",IFERROR(VLOOKUP(TRIM(E3493&amp;""),'Référentiel Articles'!$A$2:$F$634,6,FALSE),""))</f>
      </c>
      <c r="J3493" s="78">
        <f>IF(OR($E3493="",$H3493=""),"",$H3493*$I3493)</f>
      </c>
      <c r="K3493" s="79" t="str">
        <v/>
      </c>
    </row>
    <row r="3494">
      <c r="A3494" s="81" t="str">
        <v/>
      </c>
      <c r="B3494" s="81" t="str">
        <v/>
      </c>
      <c r="C3494" s="83">
        <f>IF($E3494="","",IFERROR(VLOOKUP(TRIM(E3494&amp;""),'Référentiel Articles'!$A$2:$F$634,2,FALSE),""))</f>
      </c>
      <c r="D3494" s="83">
        <f>IF($E3494="","",IFERROR(VLOOKUP(TRIM(E3494&amp;""),'Référentiel Articles'!$A$2:$F$634,3,FALSE),""))</f>
      </c>
      <c r="E3494" s="81" t="str">
        <v/>
      </c>
      <c r="F3494" s="83">
        <f>IF($E3494="","",IFERROR(VLOOKUP(TRIM(E3494&amp;""),'Référentiel Articles'!$A$2:$F$634,4,FALSE),""))</f>
      </c>
      <c r="G3494" s="84">
        <f>IF($E3494="","",IFERROR(VLOOKUP(TRIM(E3494&amp;""),'Référentiel Articles'!$A$2:$F$634,5,FALSE),""))</f>
      </c>
      <c r="H3494" s="85" t="str">
        <v/>
      </c>
      <c r="I3494" s="84">
        <f>IF($E3494="","",IFERROR(VLOOKUP(TRIM(E3494&amp;""),'Référentiel Articles'!$A$2:$F$634,6,FALSE),""))</f>
      </c>
      <c r="J3494" s="90">
        <f>IF(OR($E3494="",$H3494=""),"",$H3494*$I3494)</f>
      </c>
      <c r="K3494" s="87" t="str">
        <v/>
      </c>
    </row>
    <row r="3495">
      <c r="A3495" s="74" t="str">
        <v/>
      </c>
      <c r="B3495" s="74" t="str">
        <v/>
      </c>
      <c r="C3495" s="75">
        <f>IF($E3495="","",IFERROR(VLOOKUP(TRIM(E3495&amp;""),'Référentiel Articles'!$A$2:$F$634,2,FALSE),""))</f>
      </c>
      <c r="D3495" s="75">
        <f>IF($E3495="","",IFERROR(VLOOKUP(TRIM(E3495&amp;""),'Référentiel Articles'!$A$2:$F$634,3,FALSE),""))</f>
      </c>
      <c r="E3495" s="74" t="str">
        <v/>
      </c>
      <c r="F3495" s="75">
        <f>IF($E3495="","",IFERROR(VLOOKUP(TRIM(E3495&amp;""),'Référentiel Articles'!$A$2:$F$634,4,FALSE),""))</f>
      </c>
      <c r="G3495" s="76">
        <f>IF($E3495="","",IFERROR(VLOOKUP(TRIM(E3495&amp;""),'Référentiel Articles'!$A$2:$F$634,5,FALSE),""))</f>
      </c>
      <c r="H3495" s="77" t="str">
        <v/>
      </c>
      <c r="I3495" s="76">
        <f>IF($E3495="","",IFERROR(VLOOKUP(TRIM(E3495&amp;""),'Référentiel Articles'!$A$2:$F$634,6,FALSE),""))</f>
      </c>
      <c r="J3495" s="78">
        <f>IF(OR($E3495="",$H3495=""),"",$H3495*$I3495)</f>
      </c>
      <c r="K3495" s="79" t="str">
        <v/>
      </c>
    </row>
    <row r="3496">
      <c r="A3496" s="81" t="str">
        <v/>
      </c>
      <c r="B3496" s="81" t="str">
        <v/>
      </c>
      <c r="C3496" s="83">
        <f>IF($E3496="","",IFERROR(VLOOKUP(TRIM(E3496&amp;""),'Référentiel Articles'!$A$2:$F$634,2,FALSE),""))</f>
      </c>
      <c r="D3496" s="83">
        <f>IF($E3496="","",IFERROR(VLOOKUP(TRIM(E3496&amp;""),'Référentiel Articles'!$A$2:$F$634,3,FALSE),""))</f>
      </c>
      <c r="E3496" s="81" t="str">
        <v/>
      </c>
      <c r="F3496" s="83">
        <f>IF($E3496="","",IFERROR(VLOOKUP(TRIM(E3496&amp;""),'Référentiel Articles'!$A$2:$F$634,4,FALSE),""))</f>
      </c>
      <c r="G3496" s="84">
        <f>IF($E3496="","",IFERROR(VLOOKUP(TRIM(E3496&amp;""),'Référentiel Articles'!$A$2:$F$634,5,FALSE),""))</f>
      </c>
      <c r="H3496" s="85" t="str">
        <v/>
      </c>
      <c r="I3496" s="84">
        <f>IF($E3496="","",IFERROR(VLOOKUP(TRIM(E3496&amp;""),'Référentiel Articles'!$A$2:$F$634,6,FALSE),""))</f>
      </c>
      <c r="J3496" s="90">
        <f>IF(OR($E3496="",$H3496=""),"",$H3496*$I3496)</f>
      </c>
      <c r="K3496" s="87" t="str">
        <v/>
      </c>
    </row>
    <row r="3497">
      <c r="A3497" s="74" t="str">
        <v/>
      </c>
      <c r="B3497" s="74" t="str">
        <v/>
      </c>
      <c r="C3497" s="75">
        <f>IF($E3497="","",IFERROR(VLOOKUP(TRIM(E3497&amp;""),'Référentiel Articles'!$A$2:$F$634,2,FALSE),""))</f>
      </c>
      <c r="D3497" s="75">
        <f>IF($E3497="","",IFERROR(VLOOKUP(TRIM(E3497&amp;""),'Référentiel Articles'!$A$2:$F$634,3,FALSE),""))</f>
      </c>
      <c r="E3497" s="74" t="str">
        <v/>
      </c>
      <c r="F3497" s="75">
        <f>IF($E3497="","",IFERROR(VLOOKUP(TRIM(E3497&amp;""),'Référentiel Articles'!$A$2:$F$634,4,FALSE),""))</f>
      </c>
      <c r="G3497" s="76">
        <f>IF($E3497="","",IFERROR(VLOOKUP(TRIM(E3497&amp;""),'Référentiel Articles'!$A$2:$F$634,5,FALSE),""))</f>
      </c>
      <c r="H3497" s="77" t="str">
        <v/>
      </c>
      <c r="I3497" s="76">
        <f>IF($E3497="","",IFERROR(VLOOKUP(TRIM(E3497&amp;""),'Référentiel Articles'!$A$2:$F$634,6,FALSE),""))</f>
      </c>
      <c r="J3497" s="78">
        <f>IF(OR($E3497="",$H3497=""),"",$H3497*$I3497)</f>
      </c>
      <c r="K3497" s="79" t="str">
        <v/>
      </c>
    </row>
    <row r="3498">
      <c r="A3498" s="81" t="str">
        <v/>
      </c>
      <c r="B3498" s="81" t="str">
        <v/>
      </c>
      <c r="C3498" s="83">
        <f>IF($E3498="","",IFERROR(VLOOKUP(TRIM(E3498&amp;""),'Référentiel Articles'!$A$2:$F$634,2,FALSE),""))</f>
      </c>
      <c r="D3498" s="83">
        <f>IF($E3498="","",IFERROR(VLOOKUP(TRIM(E3498&amp;""),'Référentiel Articles'!$A$2:$F$634,3,FALSE),""))</f>
      </c>
      <c r="E3498" s="81" t="str">
        <v/>
      </c>
      <c r="F3498" s="83">
        <f>IF($E3498="","",IFERROR(VLOOKUP(TRIM(E3498&amp;""),'Référentiel Articles'!$A$2:$F$634,4,FALSE),""))</f>
      </c>
      <c r="G3498" s="84">
        <f>IF($E3498="","",IFERROR(VLOOKUP(TRIM(E3498&amp;""),'Référentiel Articles'!$A$2:$F$634,5,FALSE),""))</f>
      </c>
      <c r="H3498" s="85" t="str">
        <v/>
      </c>
      <c r="I3498" s="84">
        <f>IF($E3498="","",IFERROR(VLOOKUP(TRIM(E3498&amp;""),'Référentiel Articles'!$A$2:$F$634,6,FALSE),""))</f>
      </c>
      <c r="J3498" s="90">
        <f>IF(OR($E3498="",$H3498=""),"",$H3498*$I3498)</f>
      </c>
      <c r="K3498" s="87" t="str">
        <v/>
      </c>
    </row>
    <row r="3499">
      <c r="A3499" s="74" t="str">
        <v/>
      </c>
      <c r="B3499" s="74" t="str">
        <v/>
      </c>
      <c r="C3499" s="75">
        <f>IF($E3499="","",IFERROR(VLOOKUP(TRIM(E3499&amp;""),'Référentiel Articles'!$A$2:$F$634,2,FALSE),""))</f>
      </c>
      <c r="D3499" s="75">
        <f>IF($E3499="","",IFERROR(VLOOKUP(TRIM(E3499&amp;""),'Référentiel Articles'!$A$2:$F$634,3,FALSE),""))</f>
      </c>
      <c r="E3499" s="74" t="str">
        <v/>
      </c>
      <c r="F3499" s="75">
        <f>IF($E3499="","",IFERROR(VLOOKUP(TRIM(E3499&amp;""),'Référentiel Articles'!$A$2:$F$634,4,FALSE),""))</f>
      </c>
      <c r="G3499" s="76">
        <f>IF($E3499="","",IFERROR(VLOOKUP(TRIM(E3499&amp;""),'Référentiel Articles'!$A$2:$F$634,5,FALSE),""))</f>
      </c>
      <c r="H3499" s="77" t="str">
        <v/>
      </c>
      <c r="I3499" s="76">
        <f>IF($E3499="","",IFERROR(VLOOKUP(TRIM(E3499&amp;""),'Référentiel Articles'!$A$2:$F$634,6,FALSE),""))</f>
      </c>
      <c r="J3499" s="78">
        <f>IF(OR($E3499="",$H3499=""),"",$H3499*$I3499)</f>
      </c>
      <c r="K3499" s="79" t="str">
        <v/>
      </c>
    </row>
    <row r="3500">
      <c r="A3500" s="81" t="str">
        <v/>
      </c>
      <c r="B3500" s="81" t="str">
        <v/>
      </c>
      <c r="C3500" s="83">
        <f>IF($E3500="","",IFERROR(VLOOKUP(TRIM(E3500&amp;""),'Référentiel Articles'!$A$2:$F$634,2,FALSE),""))</f>
      </c>
      <c r="D3500" s="83">
        <f>IF($E3500="","",IFERROR(VLOOKUP(TRIM(E3500&amp;""),'Référentiel Articles'!$A$2:$F$634,3,FALSE),""))</f>
      </c>
      <c r="E3500" s="81" t="str">
        <v/>
      </c>
      <c r="F3500" s="83">
        <f>IF($E3500="","",IFERROR(VLOOKUP(TRIM(E3500&amp;""),'Référentiel Articles'!$A$2:$F$634,4,FALSE),""))</f>
      </c>
      <c r="G3500" s="84">
        <f>IF($E3500="","",IFERROR(VLOOKUP(TRIM(E3500&amp;""),'Référentiel Articles'!$A$2:$F$634,5,FALSE),""))</f>
      </c>
      <c r="H3500" s="85" t="str">
        <v/>
      </c>
      <c r="I3500" s="84">
        <f>IF($E3500="","",IFERROR(VLOOKUP(TRIM(E3500&amp;""),'Référentiel Articles'!$A$2:$F$634,6,FALSE),""))</f>
      </c>
      <c r="J3500" s="90">
        <f>IF(OR($E3500="",$H3500=""),"",$H3500*$I3500)</f>
      </c>
      <c r="K3500" s="87" t="str">
        <v/>
      </c>
    </row>
    <row r="3501">
      <c r="A3501" s="74" t="str">
        <v/>
      </c>
      <c r="B3501" s="74" t="str">
        <v/>
      </c>
      <c r="C3501" s="75">
        <f>IF($E3501="","",IFERROR(VLOOKUP(TRIM(E3501&amp;""),'Référentiel Articles'!$A$2:$F$634,2,FALSE),""))</f>
      </c>
      <c r="D3501" s="75">
        <f>IF($E3501="","",IFERROR(VLOOKUP(TRIM(E3501&amp;""),'Référentiel Articles'!$A$2:$F$634,3,FALSE),""))</f>
      </c>
      <c r="E3501" s="74" t="str">
        <v/>
      </c>
      <c r="F3501" s="75">
        <f>IF($E3501="","",IFERROR(VLOOKUP(TRIM(E3501&amp;""),'Référentiel Articles'!$A$2:$F$634,4,FALSE),""))</f>
      </c>
      <c r="G3501" s="76">
        <f>IF($E3501="","",IFERROR(VLOOKUP(TRIM(E3501&amp;""),'Référentiel Articles'!$A$2:$F$634,5,FALSE),""))</f>
      </c>
      <c r="H3501" s="77" t="str">
        <v/>
      </c>
      <c r="I3501" s="76">
        <f>IF($E3501="","",IFERROR(VLOOKUP(TRIM(E3501&amp;""),'Référentiel Articles'!$A$2:$F$634,6,FALSE),""))</f>
      </c>
      <c r="J3501" s="78">
        <f>IF(OR($E3501="",$H3501=""),"",$H3501*$I3501)</f>
      </c>
      <c r="K3501" s="79" t="str">
        <v/>
      </c>
    </row>
    <row r="3502">
      <c r="A3502" s="81" t="str">
        <v/>
      </c>
      <c r="B3502" s="81" t="str">
        <v/>
      </c>
      <c r="C3502" s="83">
        <f>IF($E3502="","",IFERROR(VLOOKUP(TRIM(E3502&amp;""),'Référentiel Articles'!$A$2:$F$634,2,FALSE),""))</f>
      </c>
      <c r="D3502" s="83">
        <f>IF($E3502="","",IFERROR(VLOOKUP(TRIM(E3502&amp;""),'Référentiel Articles'!$A$2:$F$634,3,FALSE),""))</f>
      </c>
      <c r="E3502" s="81" t="str">
        <v/>
      </c>
      <c r="F3502" s="83">
        <f>IF($E3502="","",IFERROR(VLOOKUP(TRIM(E3502&amp;""),'Référentiel Articles'!$A$2:$F$634,4,FALSE),""))</f>
      </c>
      <c r="G3502" s="84">
        <f>IF($E3502="","",IFERROR(VLOOKUP(TRIM(E3502&amp;""),'Référentiel Articles'!$A$2:$F$634,5,FALSE),""))</f>
      </c>
      <c r="H3502" s="85" t="str">
        <v/>
      </c>
      <c r="I3502" s="84">
        <f>IF($E3502="","",IFERROR(VLOOKUP(TRIM(E3502&amp;""),'Référentiel Articles'!$A$2:$F$634,6,FALSE),""))</f>
      </c>
      <c r="J3502" s="90">
        <f>IF(OR($E3502="",$H3502=""),"",$H3502*$I3502)</f>
      </c>
      <c r="K3502" s="87" t="str">
        <v/>
      </c>
    </row>
    <row r="3503">
      <c r="A3503" s="74" t="str">
        <v/>
      </c>
      <c r="B3503" s="74" t="str">
        <v/>
      </c>
      <c r="C3503" s="75">
        <f>IF($E3503="","",IFERROR(VLOOKUP(TRIM(E3503&amp;""),'Référentiel Articles'!$A$2:$F$634,2,FALSE),""))</f>
      </c>
      <c r="D3503" s="75">
        <f>IF($E3503="","",IFERROR(VLOOKUP(TRIM(E3503&amp;""),'Référentiel Articles'!$A$2:$F$634,3,FALSE),""))</f>
      </c>
      <c r="E3503" s="74" t="str">
        <v/>
      </c>
      <c r="F3503" s="75">
        <f>IF($E3503="","",IFERROR(VLOOKUP(TRIM(E3503&amp;""),'Référentiel Articles'!$A$2:$F$634,4,FALSE),""))</f>
      </c>
      <c r="G3503" s="76">
        <f>IF($E3503="","",IFERROR(VLOOKUP(TRIM(E3503&amp;""),'Référentiel Articles'!$A$2:$F$634,5,FALSE),""))</f>
      </c>
      <c r="H3503" s="77" t="str">
        <v/>
      </c>
      <c r="I3503" s="76">
        <f>IF($E3503="","",IFERROR(VLOOKUP(TRIM(E3503&amp;""),'Référentiel Articles'!$A$2:$F$634,6,FALSE),""))</f>
      </c>
      <c r="J3503" s="78">
        <f>IF(OR($E3503="",$H3503=""),"",$H3503*$I3503)</f>
      </c>
      <c r="K3503" s="79" t="str">
        <v/>
      </c>
    </row>
    <row r="3504">
      <c r="A3504" s="81" t="str">
        <v/>
      </c>
      <c r="B3504" s="81" t="str">
        <v/>
      </c>
      <c r="C3504" s="83">
        <f>IF($E3504="","",IFERROR(VLOOKUP(TRIM(E3504&amp;""),'Référentiel Articles'!$A$2:$F$634,2,FALSE),""))</f>
      </c>
      <c r="D3504" s="83">
        <f>IF($E3504="","",IFERROR(VLOOKUP(TRIM(E3504&amp;""),'Référentiel Articles'!$A$2:$F$634,3,FALSE),""))</f>
      </c>
      <c r="E3504" s="81" t="str">
        <v/>
      </c>
      <c r="F3504" s="83">
        <f>IF($E3504="","",IFERROR(VLOOKUP(TRIM(E3504&amp;""),'Référentiel Articles'!$A$2:$F$634,4,FALSE),""))</f>
      </c>
      <c r="G3504" s="84">
        <f>IF($E3504="","",IFERROR(VLOOKUP(TRIM(E3504&amp;""),'Référentiel Articles'!$A$2:$F$634,5,FALSE),""))</f>
      </c>
      <c r="H3504" s="85" t="str">
        <v/>
      </c>
      <c r="I3504" s="84">
        <f>IF($E3504="","",IFERROR(VLOOKUP(TRIM(E3504&amp;""),'Référentiel Articles'!$A$2:$F$634,6,FALSE),""))</f>
      </c>
      <c r="J3504" s="90">
        <f>IF(OR($E3504="",$H3504=""),"",$H3504*$I3504)</f>
      </c>
      <c r="K3504" s="87" t="str">
        <v/>
      </c>
    </row>
    <row r="3505">
      <c r="A3505" s="74" t="str">
        <v/>
      </c>
      <c r="B3505" s="74" t="str">
        <v/>
      </c>
      <c r="C3505" s="75">
        <f>IF($E3505="","",IFERROR(VLOOKUP(TRIM(E3505&amp;""),'Référentiel Articles'!$A$2:$F$634,2,FALSE),""))</f>
      </c>
      <c r="D3505" s="75">
        <f>IF($E3505="","",IFERROR(VLOOKUP(TRIM(E3505&amp;""),'Référentiel Articles'!$A$2:$F$634,3,FALSE),""))</f>
      </c>
      <c r="E3505" s="74" t="str">
        <v/>
      </c>
      <c r="F3505" s="75">
        <f>IF($E3505="","",IFERROR(VLOOKUP(TRIM(E3505&amp;""),'Référentiel Articles'!$A$2:$F$634,4,FALSE),""))</f>
      </c>
      <c r="G3505" s="76">
        <f>IF($E3505="","",IFERROR(VLOOKUP(TRIM(E3505&amp;""),'Référentiel Articles'!$A$2:$F$634,5,FALSE),""))</f>
      </c>
      <c r="H3505" s="77" t="str">
        <v/>
      </c>
      <c r="I3505" s="76">
        <f>IF($E3505="","",IFERROR(VLOOKUP(TRIM(E3505&amp;""),'Référentiel Articles'!$A$2:$F$634,6,FALSE),""))</f>
      </c>
      <c r="J3505" s="78">
        <f>IF(OR($E3505="",$H3505=""),"",$H3505*$I3505)</f>
      </c>
      <c r="K3505" s="79" t="str">
        <v/>
      </c>
    </row>
    <row r="3506">
      <c r="A3506" s="81" t="str">
        <v/>
      </c>
      <c r="B3506" s="81" t="str">
        <v/>
      </c>
      <c r="C3506" s="83">
        <f>IF($E3506="","",IFERROR(VLOOKUP(TRIM(E3506&amp;""),'Référentiel Articles'!$A$2:$F$634,2,FALSE),""))</f>
      </c>
      <c r="D3506" s="83">
        <f>IF($E3506="","",IFERROR(VLOOKUP(TRIM(E3506&amp;""),'Référentiel Articles'!$A$2:$F$634,3,FALSE),""))</f>
      </c>
      <c r="E3506" s="81" t="str">
        <v/>
      </c>
      <c r="F3506" s="83">
        <f>IF($E3506="","",IFERROR(VLOOKUP(TRIM(E3506&amp;""),'Référentiel Articles'!$A$2:$F$634,4,FALSE),""))</f>
      </c>
      <c r="G3506" s="84">
        <f>IF($E3506="","",IFERROR(VLOOKUP(TRIM(E3506&amp;""),'Référentiel Articles'!$A$2:$F$634,5,FALSE),""))</f>
      </c>
      <c r="H3506" s="85" t="str">
        <v/>
      </c>
      <c r="I3506" s="84">
        <f>IF($E3506="","",IFERROR(VLOOKUP(TRIM(E3506&amp;""),'Référentiel Articles'!$A$2:$F$634,6,FALSE),""))</f>
      </c>
      <c r="J3506" s="90">
        <f>IF(OR($E3506="",$H3506=""),"",$H3506*$I3506)</f>
      </c>
      <c r="K3506" s="87" t="str">
        <v/>
      </c>
    </row>
    <row r="3507">
      <c r="A3507" s="74" t="str">
        <v/>
      </c>
      <c r="B3507" s="74" t="str">
        <v/>
      </c>
      <c r="C3507" s="75">
        <f>IF($E3507="","",IFERROR(VLOOKUP(TRIM(E3507&amp;""),'Référentiel Articles'!$A$2:$F$634,2,FALSE),""))</f>
      </c>
      <c r="D3507" s="75">
        <f>IF($E3507="","",IFERROR(VLOOKUP(TRIM(E3507&amp;""),'Référentiel Articles'!$A$2:$F$634,3,FALSE),""))</f>
      </c>
      <c r="E3507" s="74" t="str">
        <v/>
      </c>
      <c r="F3507" s="75">
        <f>IF($E3507="","",IFERROR(VLOOKUP(TRIM(E3507&amp;""),'Référentiel Articles'!$A$2:$F$634,4,FALSE),""))</f>
      </c>
      <c r="G3507" s="76">
        <f>IF($E3507="","",IFERROR(VLOOKUP(TRIM(E3507&amp;""),'Référentiel Articles'!$A$2:$F$634,5,FALSE),""))</f>
      </c>
      <c r="H3507" s="77" t="str">
        <v/>
      </c>
      <c r="I3507" s="76">
        <f>IF($E3507="","",IFERROR(VLOOKUP(TRIM(E3507&amp;""),'Référentiel Articles'!$A$2:$F$634,6,FALSE),""))</f>
      </c>
      <c r="J3507" s="78">
        <f>IF(OR($E3507="",$H3507=""),"",$H3507*$I3507)</f>
      </c>
      <c r="K3507" s="79" t="str">
        <v/>
      </c>
    </row>
    <row r="3508">
      <c r="A3508" s="81" t="str">
        <v/>
      </c>
      <c r="B3508" s="81" t="str">
        <v/>
      </c>
      <c r="C3508" s="83">
        <f>IF($E3508="","",IFERROR(VLOOKUP(TRIM(E3508&amp;""),'Référentiel Articles'!$A$2:$F$634,2,FALSE),""))</f>
      </c>
      <c r="D3508" s="83">
        <f>IF($E3508="","",IFERROR(VLOOKUP(TRIM(E3508&amp;""),'Référentiel Articles'!$A$2:$F$634,3,FALSE),""))</f>
      </c>
      <c r="E3508" s="81" t="str">
        <v/>
      </c>
      <c r="F3508" s="83">
        <f>IF($E3508="","",IFERROR(VLOOKUP(TRIM(E3508&amp;""),'Référentiel Articles'!$A$2:$F$634,4,FALSE),""))</f>
      </c>
      <c r="G3508" s="84">
        <f>IF($E3508="","",IFERROR(VLOOKUP(TRIM(E3508&amp;""),'Référentiel Articles'!$A$2:$F$634,5,FALSE),""))</f>
      </c>
      <c r="H3508" s="85" t="str">
        <v/>
      </c>
      <c r="I3508" s="84">
        <f>IF($E3508="","",IFERROR(VLOOKUP(TRIM(E3508&amp;""),'Référentiel Articles'!$A$2:$F$634,6,FALSE),""))</f>
      </c>
      <c r="J3508" s="90">
        <f>IF(OR($E3508="",$H3508=""),"",$H3508*$I3508)</f>
      </c>
      <c r="K3508" s="87" t="str">
        <v/>
      </c>
    </row>
    <row r="3509">
      <c r="A3509" s="74" t="str">
        <v/>
      </c>
      <c r="B3509" s="74" t="str">
        <v/>
      </c>
      <c r="C3509" s="75">
        <f>IF($E3509="","",IFERROR(VLOOKUP(TRIM(E3509&amp;""),'Référentiel Articles'!$A$2:$F$634,2,FALSE),""))</f>
      </c>
      <c r="D3509" s="75">
        <f>IF($E3509="","",IFERROR(VLOOKUP(TRIM(E3509&amp;""),'Référentiel Articles'!$A$2:$F$634,3,FALSE),""))</f>
      </c>
      <c r="E3509" s="74" t="str">
        <v/>
      </c>
      <c r="F3509" s="75">
        <f>IF($E3509="","",IFERROR(VLOOKUP(TRIM(E3509&amp;""),'Référentiel Articles'!$A$2:$F$634,4,FALSE),""))</f>
      </c>
      <c r="G3509" s="76">
        <f>IF($E3509="","",IFERROR(VLOOKUP(TRIM(E3509&amp;""),'Référentiel Articles'!$A$2:$F$634,5,FALSE),""))</f>
      </c>
      <c r="H3509" s="77" t="str">
        <v/>
      </c>
      <c r="I3509" s="76">
        <f>IF($E3509="","",IFERROR(VLOOKUP(TRIM(E3509&amp;""),'Référentiel Articles'!$A$2:$F$634,6,FALSE),""))</f>
      </c>
      <c r="J3509" s="78">
        <f>IF(OR($E3509="",$H3509=""),"",$H3509*$I3509)</f>
      </c>
      <c r="K3509" s="79" t="str">
        <v/>
      </c>
    </row>
    <row r="3510">
      <c r="A3510" s="81" t="str">
        <v/>
      </c>
      <c r="B3510" s="81" t="str">
        <v/>
      </c>
      <c r="C3510" s="83">
        <f>IF($E3510="","",IFERROR(VLOOKUP(TRIM(E3510&amp;""),'Référentiel Articles'!$A$2:$F$634,2,FALSE),""))</f>
      </c>
      <c r="D3510" s="83">
        <f>IF($E3510="","",IFERROR(VLOOKUP(TRIM(E3510&amp;""),'Référentiel Articles'!$A$2:$F$634,3,FALSE),""))</f>
      </c>
      <c r="E3510" s="81" t="str">
        <v/>
      </c>
      <c r="F3510" s="83">
        <f>IF($E3510="","",IFERROR(VLOOKUP(TRIM(E3510&amp;""),'Référentiel Articles'!$A$2:$F$634,4,FALSE),""))</f>
      </c>
      <c r="G3510" s="84">
        <f>IF($E3510="","",IFERROR(VLOOKUP(TRIM(E3510&amp;""),'Référentiel Articles'!$A$2:$F$634,5,FALSE),""))</f>
      </c>
      <c r="H3510" s="85" t="str">
        <v/>
      </c>
      <c r="I3510" s="84">
        <f>IF($E3510="","",IFERROR(VLOOKUP(TRIM(E3510&amp;""),'Référentiel Articles'!$A$2:$F$634,6,FALSE),""))</f>
      </c>
      <c r="J3510" s="90">
        <f>IF(OR($E3510="",$H3510=""),"",$H3510*$I3510)</f>
      </c>
      <c r="K3510" s="87" t="str">
        <v/>
      </c>
    </row>
    <row r="3511">
      <c r="A3511" s="74" t="str">
        <v/>
      </c>
      <c r="B3511" s="74" t="str">
        <v/>
      </c>
      <c r="C3511" s="75">
        <f>IF($E3511="","",IFERROR(VLOOKUP(TRIM(E3511&amp;""),'Référentiel Articles'!$A$2:$F$634,2,FALSE),""))</f>
      </c>
      <c r="D3511" s="75">
        <f>IF($E3511="","",IFERROR(VLOOKUP(TRIM(E3511&amp;""),'Référentiel Articles'!$A$2:$F$634,3,FALSE),""))</f>
      </c>
      <c r="E3511" s="74" t="str">
        <v/>
      </c>
      <c r="F3511" s="75">
        <f>IF($E3511="","",IFERROR(VLOOKUP(TRIM(E3511&amp;""),'Référentiel Articles'!$A$2:$F$634,4,FALSE),""))</f>
      </c>
      <c r="G3511" s="76">
        <f>IF($E3511="","",IFERROR(VLOOKUP(TRIM(E3511&amp;""),'Référentiel Articles'!$A$2:$F$634,5,FALSE),""))</f>
      </c>
      <c r="H3511" s="77" t="str">
        <v/>
      </c>
      <c r="I3511" s="76">
        <f>IF($E3511="","",IFERROR(VLOOKUP(TRIM(E3511&amp;""),'Référentiel Articles'!$A$2:$F$634,6,FALSE),""))</f>
      </c>
      <c r="J3511" s="78">
        <f>IF(OR($E3511="",$H3511=""),"",$H3511*$I3511)</f>
      </c>
      <c r="K3511" s="79" t="str">
        <v/>
      </c>
    </row>
    <row r="3512">
      <c r="A3512" s="81" t="str">
        <v/>
      </c>
      <c r="B3512" s="81" t="str">
        <v/>
      </c>
      <c r="C3512" s="83">
        <f>IF($E3512="","",IFERROR(VLOOKUP(TRIM(E3512&amp;""),'Référentiel Articles'!$A$2:$F$634,2,FALSE),""))</f>
      </c>
      <c r="D3512" s="83">
        <f>IF($E3512="","",IFERROR(VLOOKUP(TRIM(E3512&amp;""),'Référentiel Articles'!$A$2:$F$634,3,FALSE),""))</f>
      </c>
      <c r="E3512" s="81" t="str">
        <v/>
      </c>
      <c r="F3512" s="83">
        <f>IF($E3512="","",IFERROR(VLOOKUP(TRIM(E3512&amp;""),'Référentiel Articles'!$A$2:$F$634,4,FALSE),""))</f>
      </c>
      <c r="G3512" s="84">
        <f>IF($E3512="","",IFERROR(VLOOKUP(TRIM(E3512&amp;""),'Référentiel Articles'!$A$2:$F$634,5,FALSE),""))</f>
      </c>
      <c r="H3512" s="85" t="str">
        <v/>
      </c>
      <c r="I3512" s="84">
        <f>IF($E3512="","",IFERROR(VLOOKUP(TRIM(E3512&amp;""),'Référentiel Articles'!$A$2:$F$634,6,FALSE),""))</f>
      </c>
      <c r="J3512" s="90">
        <f>IF(OR($E3512="",$H3512=""),"",$H3512*$I3512)</f>
      </c>
      <c r="K3512" s="87" t="str">
        <v/>
      </c>
    </row>
    <row r="3513">
      <c r="A3513" s="74" t="str">
        <v/>
      </c>
      <c r="B3513" s="74" t="str">
        <v/>
      </c>
      <c r="C3513" s="75">
        <f>IF($E3513="","",IFERROR(VLOOKUP(TRIM(E3513&amp;""),'Référentiel Articles'!$A$2:$F$634,2,FALSE),""))</f>
      </c>
      <c r="D3513" s="75">
        <f>IF($E3513="","",IFERROR(VLOOKUP(TRIM(E3513&amp;""),'Référentiel Articles'!$A$2:$F$634,3,FALSE),""))</f>
      </c>
      <c r="E3513" s="74" t="str">
        <v/>
      </c>
      <c r="F3513" s="75">
        <f>IF($E3513="","",IFERROR(VLOOKUP(TRIM(E3513&amp;""),'Référentiel Articles'!$A$2:$F$634,4,FALSE),""))</f>
      </c>
      <c r="G3513" s="76">
        <f>IF($E3513="","",IFERROR(VLOOKUP(TRIM(E3513&amp;""),'Référentiel Articles'!$A$2:$F$634,5,FALSE),""))</f>
      </c>
      <c r="H3513" s="77" t="str">
        <v/>
      </c>
      <c r="I3513" s="76">
        <f>IF($E3513="","",IFERROR(VLOOKUP(TRIM(E3513&amp;""),'Référentiel Articles'!$A$2:$F$634,6,FALSE),""))</f>
      </c>
      <c r="J3513" s="78">
        <f>IF(OR($E3513="",$H3513=""),"",$H3513*$I3513)</f>
      </c>
      <c r="K3513" s="79" t="str">
        <v/>
      </c>
    </row>
    <row r="3514">
      <c r="A3514" s="81" t="str">
        <v/>
      </c>
      <c r="B3514" s="81" t="str">
        <v/>
      </c>
      <c r="C3514" s="83">
        <f>IF($E3514="","",IFERROR(VLOOKUP(TRIM(E3514&amp;""),'Référentiel Articles'!$A$2:$F$634,2,FALSE),""))</f>
      </c>
      <c r="D3514" s="83">
        <f>IF($E3514="","",IFERROR(VLOOKUP(TRIM(E3514&amp;""),'Référentiel Articles'!$A$2:$F$634,3,FALSE),""))</f>
      </c>
      <c r="E3514" s="81" t="str">
        <v/>
      </c>
      <c r="F3514" s="83">
        <f>IF($E3514="","",IFERROR(VLOOKUP(TRIM(E3514&amp;""),'Référentiel Articles'!$A$2:$F$634,4,FALSE),""))</f>
      </c>
      <c r="G3514" s="84">
        <f>IF($E3514="","",IFERROR(VLOOKUP(TRIM(E3514&amp;""),'Référentiel Articles'!$A$2:$F$634,5,FALSE),""))</f>
      </c>
      <c r="H3514" s="85" t="str">
        <v/>
      </c>
      <c r="I3514" s="84">
        <f>IF($E3514="","",IFERROR(VLOOKUP(TRIM(E3514&amp;""),'Référentiel Articles'!$A$2:$F$634,6,FALSE),""))</f>
      </c>
      <c r="J3514" s="90">
        <f>IF(OR($E3514="",$H3514=""),"",$H3514*$I3514)</f>
      </c>
      <c r="K3514" s="87" t="str">
        <v/>
      </c>
    </row>
    <row r="3515">
      <c r="A3515" s="74" t="str">
        <v/>
      </c>
      <c r="B3515" s="74" t="str">
        <v/>
      </c>
      <c r="C3515" s="75">
        <f>IF($E3515="","",IFERROR(VLOOKUP(TRIM(E3515&amp;""),'Référentiel Articles'!$A$2:$F$634,2,FALSE),""))</f>
      </c>
      <c r="D3515" s="75">
        <f>IF($E3515="","",IFERROR(VLOOKUP(TRIM(E3515&amp;""),'Référentiel Articles'!$A$2:$F$634,3,FALSE),""))</f>
      </c>
      <c r="E3515" s="74" t="str">
        <v/>
      </c>
      <c r="F3515" s="75">
        <f>IF($E3515="","",IFERROR(VLOOKUP(TRIM(E3515&amp;""),'Référentiel Articles'!$A$2:$F$634,4,FALSE),""))</f>
      </c>
      <c r="G3515" s="76">
        <f>IF($E3515="","",IFERROR(VLOOKUP(TRIM(E3515&amp;""),'Référentiel Articles'!$A$2:$F$634,5,FALSE),""))</f>
      </c>
      <c r="H3515" s="77" t="str">
        <v/>
      </c>
      <c r="I3515" s="76">
        <f>IF($E3515="","",IFERROR(VLOOKUP(TRIM(E3515&amp;""),'Référentiel Articles'!$A$2:$F$634,6,FALSE),""))</f>
      </c>
      <c r="J3515" s="78">
        <f>IF(OR($E3515="",$H3515=""),"",$H3515*$I3515)</f>
      </c>
      <c r="K3515" s="79" t="str">
        <v/>
      </c>
    </row>
    <row r="3516">
      <c r="A3516" s="81" t="str">
        <v/>
      </c>
      <c r="B3516" s="81" t="str">
        <v/>
      </c>
      <c r="C3516" s="83">
        <f>IF($E3516="","",IFERROR(VLOOKUP(TRIM(E3516&amp;""),'Référentiel Articles'!$A$2:$F$634,2,FALSE),""))</f>
      </c>
      <c r="D3516" s="83">
        <f>IF($E3516="","",IFERROR(VLOOKUP(TRIM(E3516&amp;""),'Référentiel Articles'!$A$2:$F$634,3,FALSE),""))</f>
      </c>
      <c r="E3516" s="81" t="str">
        <v/>
      </c>
      <c r="F3516" s="83">
        <f>IF($E3516="","",IFERROR(VLOOKUP(TRIM(E3516&amp;""),'Référentiel Articles'!$A$2:$F$634,4,FALSE),""))</f>
      </c>
      <c r="G3516" s="84">
        <f>IF($E3516="","",IFERROR(VLOOKUP(TRIM(E3516&amp;""),'Référentiel Articles'!$A$2:$F$634,5,FALSE),""))</f>
      </c>
      <c r="H3516" s="85" t="str">
        <v/>
      </c>
      <c r="I3516" s="84">
        <f>IF($E3516="","",IFERROR(VLOOKUP(TRIM(E3516&amp;""),'Référentiel Articles'!$A$2:$F$634,6,FALSE),""))</f>
      </c>
      <c r="J3516" s="90">
        <f>IF(OR($E3516="",$H3516=""),"",$H3516*$I3516)</f>
      </c>
      <c r="K3516" s="87" t="str">
        <v/>
      </c>
    </row>
    <row r="3517">
      <c r="A3517" s="74" t="str">
        <v/>
      </c>
      <c r="B3517" s="74" t="str">
        <v/>
      </c>
      <c r="C3517" s="75">
        <f>IF($E3517="","",IFERROR(VLOOKUP(TRIM(E3517&amp;""),'Référentiel Articles'!$A$2:$F$634,2,FALSE),""))</f>
      </c>
      <c r="D3517" s="75">
        <f>IF($E3517="","",IFERROR(VLOOKUP(TRIM(E3517&amp;""),'Référentiel Articles'!$A$2:$F$634,3,FALSE),""))</f>
      </c>
      <c r="E3517" s="74" t="str">
        <v/>
      </c>
      <c r="F3517" s="75">
        <f>IF($E3517="","",IFERROR(VLOOKUP(TRIM(E3517&amp;""),'Référentiel Articles'!$A$2:$F$634,4,FALSE),""))</f>
      </c>
      <c r="G3517" s="76">
        <f>IF($E3517="","",IFERROR(VLOOKUP(TRIM(E3517&amp;""),'Référentiel Articles'!$A$2:$F$634,5,FALSE),""))</f>
      </c>
      <c r="H3517" s="77" t="str">
        <v/>
      </c>
      <c r="I3517" s="76">
        <f>IF($E3517="","",IFERROR(VLOOKUP(TRIM(E3517&amp;""),'Référentiel Articles'!$A$2:$F$634,6,FALSE),""))</f>
      </c>
      <c r="J3517" s="78">
        <f>IF(OR($E3517="",$H3517=""),"",$H3517*$I3517)</f>
      </c>
      <c r="K3517" s="79" t="str">
        <v/>
      </c>
    </row>
    <row r="3518">
      <c r="A3518" s="81" t="str">
        <v/>
      </c>
      <c r="B3518" s="81" t="str">
        <v/>
      </c>
      <c r="C3518" s="83">
        <f>IF($E3518="","",IFERROR(VLOOKUP(TRIM(E3518&amp;""),'Référentiel Articles'!$A$2:$F$634,2,FALSE),""))</f>
      </c>
      <c r="D3518" s="83">
        <f>IF($E3518="","",IFERROR(VLOOKUP(TRIM(E3518&amp;""),'Référentiel Articles'!$A$2:$F$634,3,FALSE),""))</f>
      </c>
      <c r="E3518" s="81" t="str">
        <v/>
      </c>
      <c r="F3518" s="83">
        <f>IF($E3518="","",IFERROR(VLOOKUP(TRIM(E3518&amp;""),'Référentiel Articles'!$A$2:$F$634,4,FALSE),""))</f>
      </c>
      <c r="G3518" s="84">
        <f>IF($E3518="","",IFERROR(VLOOKUP(TRIM(E3518&amp;""),'Référentiel Articles'!$A$2:$F$634,5,FALSE),""))</f>
      </c>
      <c r="H3518" s="85" t="str">
        <v/>
      </c>
      <c r="I3518" s="84">
        <f>IF($E3518="","",IFERROR(VLOOKUP(TRIM(E3518&amp;""),'Référentiel Articles'!$A$2:$F$634,6,FALSE),""))</f>
      </c>
      <c r="J3518" s="90">
        <f>IF(OR($E3518="",$H3518=""),"",$H3518*$I3518)</f>
      </c>
      <c r="K3518" s="87" t="str">
        <v/>
      </c>
    </row>
    <row r="3519">
      <c r="A3519" s="74" t="str">
        <v/>
      </c>
      <c r="B3519" s="74" t="str">
        <v/>
      </c>
      <c r="C3519" s="75">
        <f>IF($E3519="","",IFERROR(VLOOKUP(TRIM(E3519&amp;""),'Référentiel Articles'!$A$2:$F$634,2,FALSE),""))</f>
      </c>
      <c r="D3519" s="75">
        <f>IF($E3519="","",IFERROR(VLOOKUP(TRIM(E3519&amp;""),'Référentiel Articles'!$A$2:$F$634,3,FALSE),""))</f>
      </c>
      <c r="E3519" s="74" t="str">
        <v/>
      </c>
      <c r="F3519" s="75">
        <f>IF($E3519="","",IFERROR(VLOOKUP(TRIM(E3519&amp;""),'Référentiel Articles'!$A$2:$F$634,4,FALSE),""))</f>
      </c>
      <c r="G3519" s="76">
        <f>IF($E3519="","",IFERROR(VLOOKUP(TRIM(E3519&amp;""),'Référentiel Articles'!$A$2:$F$634,5,FALSE),""))</f>
      </c>
      <c r="H3519" s="77" t="str">
        <v/>
      </c>
      <c r="I3519" s="76">
        <f>IF($E3519="","",IFERROR(VLOOKUP(TRIM(E3519&amp;""),'Référentiel Articles'!$A$2:$F$634,6,FALSE),""))</f>
      </c>
      <c r="J3519" s="78">
        <f>IF(OR($E3519="",$H3519=""),"",$H3519*$I3519)</f>
      </c>
      <c r="K3519" s="79" t="str">
        <v/>
      </c>
    </row>
    <row r="3520">
      <c r="A3520" s="81" t="str">
        <v/>
      </c>
      <c r="B3520" s="81" t="str">
        <v/>
      </c>
      <c r="C3520" s="83">
        <f>IF($E3520="","",IFERROR(VLOOKUP(TRIM(E3520&amp;""),'Référentiel Articles'!$A$2:$F$634,2,FALSE),""))</f>
      </c>
      <c r="D3520" s="83">
        <f>IF($E3520="","",IFERROR(VLOOKUP(TRIM(E3520&amp;""),'Référentiel Articles'!$A$2:$F$634,3,FALSE),""))</f>
      </c>
      <c r="E3520" s="81" t="str">
        <v/>
      </c>
      <c r="F3520" s="83">
        <f>IF($E3520="","",IFERROR(VLOOKUP(TRIM(E3520&amp;""),'Référentiel Articles'!$A$2:$F$634,4,FALSE),""))</f>
      </c>
      <c r="G3520" s="84">
        <f>IF($E3520="","",IFERROR(VLOOKUP(TRIM(E3520&amp;""),'Référentiel Articles'!$A$2:$F$634,5,FALSE),""))</f>
      </c>
      <c r="H3520" s="85" t="str">
        <v/>
      </c>
      <c r="I3520" s="84">
        <f>IF($E3520="","",IFERROR(VLOOKUP(TRIM(E3520&amp;""),'Référentiel Articles'!$A$2:$F$634,6,FALSE),""))</f>
      </c>
      <c r="J3520" s="90">
        <f>IF(OR($E3520="",$H3520=""),"",$H3520*$I3520)</f>
      </c>
      <c r="K3520" s="87" t="str">
        <v/>
      </c>
    </row>
    <row r="3521">
      <c r="A3521" s="74" t="str">
        <v/>
      </c>
      <c r="B3521" s="74" t="str">
        <v/>
      </c>
      <c r="C3521" s="75">
        <f>IF($E3521="","",IFERROR(VLOOKUP(TRIM(E3521&amp;""),'Référentiel Articles'!$A$2:$F$634,2,FALSE),""))</f>
      </c>
      <c r="D3521" s="75">
        <f>IF($E3521="","",IFERROR(VLOOKUP(TRIM(E3521&amp;""),'Référentiel Articles'!$A$2:$F$634,3,FALSE),""))</f>
      </c>
      <c r="E3521" s="74" t="str">
        <v/>
      </c>
      <c r="F3521" s="75">
        <f>IF($E3521="","",IFERROR(VLOOKUP(TRIM(E3521&amp;""),'Référentiel Articles'!$A$2:$F$634,4,FALSE),""))</f>
      </c>
      <c r="G3521" s="76">
        <f>IF($E3521="","",IFERROR(VLOOKUP(TRIM(E3521&amp;""),'Référentiel Articles'!$A$2:$F$634,5,FALSE),""))</f>
      </c>
      <c r="H3521" s="77" t="str">
        <v/>
      </c>
      <c r="I3521" s="76">
        <f>IF($E3521="","",IFERROR(VLOOKUP(TRIM(E3521&amp;""),'Référentiel Articles'!$A$2:$F$634,6,FALSE),""))</f>
      </c>
      <c r="J3521" s="78">
        <f>IF(OR($E3521="",$H3521=""),"",$H3521*$I3521)</f>
      </c>
      <c r="K3521" s="79" t="str">
        <v/>
      </c>
    </row>
    <row r="3522">
      <c r="A3522" s="81" t="str">
        <v/>
      </c>
      <c r="B3522" s="81" t="str">
        <v/>
      </c>
      <c r="C3522" s="83">
        <f>IF($E3522="","",IFERROR(VLOOKUP(TRIM(E3522&amp;""),'Référentiel Articles'!$A$2:$F$634,2,FALSE),""))</f>
      </c>
      <c r="D3522" s="83">
        <f>IF($E3522="","",IFERROR(VLOOKUP(TRIM(E3522&amp;""),'Référentiel Articles'!$A$2:$F$634,3,FALSE),""))</f>
      </c>
      <c r="E3522" s="81" t="str">
        <v/>
      </c>
      <c r="F3522" s="83">
        <f>IF($E3522="","",IFERROR(VLOOKUP(TRIM(E3522&amp;""),'Référentiel Articles'!$A$2:$F$634,4,FALSE),""))</f>
      </c>
      <c r="G3522" s="84">
        <f>IF($E3522="","",IFERROR(VLOOKUP(TRIM(E3522&amp;""),'Référentiel Articles'!$A$2:$F$634,5,FALSE),""))</f>
      </c>
      <c r="H3522" s="85" t="str">
        <v/>
      </c>
      <c r="I3522" s="84">
        <f>IF($E3522="","",IFERROR(VLOOKUP(TRIM(E3522&amp;""),'Référentiel Articles'!$A$2:$F$634,6,FALSE),""))</f>
      </c>
      <c r="J3522" s="90">
        <f>IF(OR($E3522="",$H3522=""),"",$H3522*$I3522)</f>
      </c>
      <c r="K3522" s="87" t="str">
        <v/>
      </c>
    </row>
    <row r="3523">
      <c r="A3523" s="74" t="str">
        <v/>
      </c>
      <c r="B3523" s="74" t="str">
        <v/>
      </c>
      <c r="C3523" s="75">
        <f>IF($E3523="","",IFERROR(VLOOKUP(TRIM(E3523&amp;""),'Référentiel Articles'!$A$2:$F$634,2,FALSE),""))</f>
      </c>
      <c r="D3523" s="75">
        <f>IF($E3523="","",IFERROR(VLOOKUP(TRIM(E3523&amp;""),'Référentiel Articles'!$A$2:$F$634,3,FALSE),""))</f>
      </c>
      <c r="E3523" s="74" t="str">
        <v/>
      </c>
      <c r="F3523" s="75">
        <f>IF($E3523="","",IFERROR(VLOOKUP(TRIM(E3523&amp;""),'Référentiel Articles'!$A$2:$F$634,4,FALSE),""))</f>
      </c>
      <c r="G3523" s="76">
        <f>IF($E3523="","",IFERROR(VLOOKUP(TRIM(E3523&amp;""),'Référentiel Articles'!$A$2:$F$634,5,FALSE),""))</f>
      </c>
      <c r="H3523" s="77" t="str">
        <v/>
      </c>
      <c r="I3523" s="76">
        <f>IF($E3523="","",IFERROR(VLOOKUP(TRIM(E3523&amp;""),'Référentiel Articles'!$A$2:$F$634,6,FALSE),""))</f>
      </c>
      <c r="J3523" s="78">
        <f>IF(OR($E3523="",$H3523=""),"",$H3523*$I3523)</f>
      </c>
      <c r="K3523" s="79" t="str">
        <v/>
      </c>
    </row>
    <row r="3524">
      <c r="A3524" s="81" t="str">
        <v/>
      </c>
      <c r="B3524" s="81" t="str">
        <v/>
      </c>
      <c r="C3524" s="83">
        <f>IF($E3524="","",IFERROR(VLOOKUP(TRIM(E3524&amp;""),'Référentiel Articles'!$A$2:$F$634,2,FALSE),""))</f>
      </c>
      <c r="D3524" s="83">
        <f>IF($E3524="","",IFERROR(VLOOKUP(TRIM(E3524&amp;""),'Référentiel Articles'!$A$2:$F$634,3,FALSE),""))</f>
      </c>
      <c r="E3524" s="81" t="str">
        <v/>
      </c>
      <c r="F3524" s="83">
        <f>IF($E3524="","",IFERROR(VLOOKUP(TRIM(E3524&amp;""),'Référentiel Articles'!$A$2:$F$634,4,FALSE),""))</f>
      </c>
      <c r="G3524" s="84">
        <f>IF($E3524="","",IFERROR(VLOOKUP(TRIM(E3524&amp;""),'Référentiel Articles'!$A$2:$F$634,5,FALSE),""))</f>
      </c>
      <c r="H3524" s="85" t="str">
        <v/>
      </c>
      <c r="I3524" s="84">
        <f>IF($E3524="","",IFERROR(VLOOKUP(TRIM(E3524&amp;""),'Référentiel Articles'!$A$2:$F$634,6,FALSE),""))</f>
      </c>
      <c r="J3524" s="90">
        <f>IF(OR($E3524="",$H3524=""),"",$H3524*$I3524)</f>
      </c>
      <c r="K3524" s="87" t="str">
        <v/>
      </c>
    </row>
    <row r="3525">
      <c r="A3525" s="74" t="str">
        <v/>
      </c>
      <c r="B3525" s="74" t="str">
        <v/>
      </c>
      <c r="C3525" s="75">
        <f>IF($E3525="","",IFERROR(VLOOKUP(TRIM(E3525&amp;""),'Référentiel Articles'!$A$2:$F$634,2,FALSE),""))</f>
      </c>
      <c r="D3525" s="75">
        <f>IF($E3525="","",IFERROR(VLOOKUP(TRIM(E3525&amp;""),'Référentiel Articles'!$A$2:$F$634,3,FALSE),""))</f>
      </c>
      <c r="E3525" s="74" t="str">
        <v/>
      </c>
      <c r="F3525" s="75">
        <f>IF($E3525="","",IFERROR(VLOOKUP(TRIM(E3525&amp;""),'Référentiel Articles'!$A$2:$F$634,4,FALSE),""))</f>
      </c>
      <c r="G3525" s="76">
        <f>IF($E3525="","",IFERROR(VLOOKUP(TRIM(E3525&amp;""),'Référentiel Articles'!$A$2:$F$634,5,FALSE),""))</f>
      </c>
      <c r="H3525" s="77" t="str">
        <v/>
      </c>
      <c r="I3525" s="76">
        <f>IF($E3525="","",IFERROR(VLOOKUP(TRIM(E3525&amp;""),'Référentiel Articles'!$A$2:$F$634,6,FALSE),""))</f>
      </c>
      <c r="J3525" s="78">
        <f>IF(OR($E3525="",$H3525=""),"",$H3525*$I3525)</f>
      </c>
      <c r="K3525" s="79" t="str">
        <v/>
      </c>
    </row>
    <row r="3526">
      <c r="A3526" s="81" t="str">
        <v/>
      </c>
      <c r="B3526" s="81" t="str">
        <v/>
      </c>
      <c r="C3526" s="83">
        <f>IF($E3526="","",IFERROR(VLOOKUP(TRIM(E3526&amp;""),'Référentiel Articles'!$A$2:$F$634,2,FALSE),""))</f>
      </c>
      <c r="D3526" s="83">
        <f>IF($E3526="","",IFERROR(VLOOKUP(TRIM(E3526&amp;""),'Référentiel Articles'!$A$2:$F$634,3,FALSE),""))</f>
      </c>
      <c r="E3526" s="81" t="str">
        <v/>
      </c>
      <c r="F3526" s="83">
        <f>IF($E3526="","",IFERROR(VLOOKUP(TRIM(E3526&amp;""),'Référentiel Articles'!$A$2:$F$634,4,FALSE),""))</f>
      </c>
      <c r="G3526" s="84">
        <f>IF($E3526="","",IFERROR(VLOOKUP(TRIM(E3526&amp;""),'Référentiel Articles'!$A$2:$F$634,5,FALSE),""))</f>
      </c>
      <c r="H3526" s="85" t="str">
        <v/>
      </c>
      <c r="I3526" s="84">
        <f>IF($E3526="","",IFERROR(VLOOKUP(TRIM(E3526&amp;""),'Référentiel Articles'!$A$2:$F$634,6,FALSE),""))</f>
      </c>
      <c r="J3526" s="90">
        <f>IF(OR($E3526="",$H3526=""),"",$H3526*$I3526)</f>
      </c>
      <c r="K3526" s="87" t="str">
        <v/>
      </c>
    </row>
    <row r="3527">
      <c r="A3527" s="74" t="str">
        <v/>
      </c>
      <c r="B3527" s="74" t="str">
        <v/>
      </c>
      <c r="C3527" s="75">
        <f>IF($E3527="","",IFERROR(VLOOKUP(TRIM(E3527&amp;""),'Référentiel Articles'!$A$2:$F$634,2,FALSE),""))</f>
      </c>
      <c r="D3527" s="75">
        <f>IF($E3527="","",IFERROR(VLOOKUP(TRIM(E3527&amp;""),'Référentiel Articles'!$A$2:$F$634,3,FALSE),""))</f>
      </c>
      <c r="E3527" s="74" t="str">
        <v/>
      </c>
      <c r="F3527" s="75">
        <f>IF($E3527="","",IFERROR(VLOOKUP(TRIM(E3527&amp;""),'Référentiel Articles'!$A$2:$F$634,4,FALSE),""))</f>
      </c>
      <c r="G3527" s="76">
        <f>IF($E3527="","",IFERROR(VLOOKUP(TRIM(E3527&amp;""),'Référentiel Articles'!$A$2:$F$634,5,FALSE),""))</f>
      </c>
      <c r="H3527" s="77" t="str">
        <v/>
      </c>
      <c r="I3527" s="76">
        <f>IF($E3527="","",IFERROR(VLOOKUP(TRIM(E3527&amp;""),'Référentiel Articles'!$A$2:$F$634,6,FALSE),""))</f>
      </c>
      <c r="J3527" s="78">
        <f>IF(OR($E3527="",$H3527=""),"",$H3527*$I3527)</f>
      </c>
      <c r="K3527" s="79" t="str">
        <v/>
      </c>
    </row>
    <row r="3528">
      <c r="A3528" s="81" t="str">
        <v/>
      </c>
      <c r="B3528" s="81" t="str">
        <v/>
      </c>
      <c r="C3528" s="83">
        <f>IF($E3528="","",IFERROR(VLOOKUP(TRIM(E3528&amp;""),'Référentiel Articles'!$A$2:$F$634,2,FALSE),""))</f>
      </c>
      <c r="D3528" s="83">
        <f>IF($E3528="","",IFERROR(VLOOKUP(TRIM(E3528&amp;""),'Référentiel Articles'!$A$2:$F$634,3,FALSE),""))</f>
      </c>
      <c r="E3528" s="81" t="str">
        <v/>
      </c>
      <c r="F3528" s="83">
        <f>IF($E3528="","",IFERROR(VLOOKUP(TRIM(E3528&amp;""),'Référentiel Articles'!$A$2:$F$634,4,FALSE),""))</f>
      </c>
      <c r="G3528" s="84">
        <f>IF($E3528="","",IFERROR(VLOOKUP(TRIM(E3528&amp;""),'Référentiel Articles'!$A$2:$F$634,5,FALSE),""))</f>
      </c>
      <c r="H3528" s="85" t="str">
        <v/>
      </c>
      <c r="I3528" s="84">
        <f>IF($E3528="","",IFERROR(VLOOKUP(TRIM(E3528&amp;""),'Référentiel Articles'!$A$2:$F$634,6,FALSE),""))</f>
      </c>
      <c r="J3528" s="90">
        <f>IF(OR($E3528="",$H3528=""),"",$H3528*$I3528)</f>
      </c>
      <c r="K3528" s="87" t="str">
        <v/>
      </c>
    </row>
    <row r="3529">
      <c r="A3529" s="74" t="str">
        <v/>
      </c>
      <c r="B3529" s="74" t="str">
        <v/>
      </c>
      <c r="C3529" s="75">
        <f>IF($E3529="","",IFERROR(VLOOKUP(TRIM(E3529&amp;""),'Référentiel Articles'!$A$2:$F$634,2,FALSE),""))</f>
      </c>
      <c r="D3529" s="75">
        <f>IF($E3529="","",IFERROR(VLOOKUP(TRIM(E3529&amp;""),'Référentiel Articles'!$A$2:$F$634,3,FALSE),""))</f>
      </c>
      <c r="E3529" s="74" t="str">
        <v/>
      </c>
      <c r="F3529" s="75">
        <f>IF($E3529="","",IFERROR(VLOOKUP(TRIM(E3529&amp;""),'Référentiel Articles'!$A$2:$F$634,4,FALSE),""))</f>
      </c>
      <c r="G3529" s="76">
        <f>IF($E3529="","",IFERROR(VLOOKUP(TRIM(E3529&amp;""),'Référentiel Articles'!$A$2:$F$634,5,FALSE),""))</f>
      </c>
      <c r="H3529" s="77" t="str">
        <v/>
      </c>
      <c r="I3529" s="76">
        <f>IF($E3529="","",IFERROR(VLOOKUP(TRIM(E3529&amp;""),'Référentiel Articles'!$A$2:$F$634,6,FALSE),""))</f>
      </c>
      <c r="J3529" s="78">
        <f>IF(OR($E3529="",$H3529=""),"",$H3529*$I3529)</f>
      </c>
      <c r="K3529" s="79" t="str">
        <v/>
      </c>
    </row>
    <row r="3530">
      <c r="A3530" s="81" t="str">
        <v/>
      </c>
      <c r="B3530" s="81" t="str">
        <v/>
      </c>
      <c r="C3530" s="83">
        <f>IF($E3530="","",IFERROR(VLOOKUP(TRIM(E3530&amp;""),'Référentiel Articles'!$A$2:$F$634,2,FALSE),""))</f>
      </c>
      <c r="D3530" s="83">
        <f>IF($E3530="","",IFERROR(VLOOKUP(TRIM(E3530&amp;""),'Référentiel Articles'!$A$2:$F$634,3,FALSE),""))</f>
      </c>
      <c r="E3530" s="81" t="str">
        <v/>
      </c>
      <c r="F3530" s="83">
        <f>IF($E3530="","",IFERROR(VLOOKUP(TRIM(E3530&amp;""),'Référentiel Articles'!$A$2:$F$634,4,FALSE),""))</f>
      </c>
      <c r="G3530" s="84">
        <f>IF($E3530="","",IFERROR(VLOOKUP(TRIM(E3530&amp;""),'Référentiel Articles'!$A$2:$F$634,5,FALSE),""))</f>
      </c>
      <c r="H3530" s="85" t="str">
        <v/>
      </c>
      <c r="I3530" s="84">
        <f>IF($E3530="","",IFERROR(VLOOKUP(TRIM(E3530&amp;""),'Référentiel Articles'!$A$2:$F$634,6,FALSE),""))</f>
      </c>
      <c r="J3530" s="90">
        <f>IF(OR($E3530="",$H3530=""),"",$H3530*$I3530)</f>
      </c>
      <c r="K3530" s="87" t="str">
        <v/>
      </c>
    </row>
    <row r="3531">
      <c r="A3531" s="74" t="str">
        <v/>
      </c>
      <c r="B3531" s="74" t="str">
        <v/>
      </c>
      <c r="C3531" s="75">
        <f>IF($E3531="","",IFERROR(VLOOKUP(TRIM(E3531&amp;""),'Référentiel Articles'!$A$2:$F$634,2,FALSE),""))</f>
      </c>
      <c r="D3531" s="75">
        <f>IF($E3531="","",IFERROR(VLOOKUP(TRIM(E3531&amp;""),'Référentiel Articles'!$A$2:$F$634,3,FALSE),""))</f>
      </c>
      <c r="E3531" s="74" t="str">
        <v/>
      </c>
      <c r="F3531" s="75">
        <f>IF($E3531="","",IFERROR(VLOOKUP(TRIM(E3531&amp;""),'Référentiel Articles'!$A$2:$F$634,4,FALSE),""))</f>
      </c>
      <c r="G3531" s="76">
        <f>IF($E3531="","",IFERROR(VLOOKUP(TRIM(E3531&amp;""),'Référentiel Articles'!$A$2:$F$634,5,FALSE),""))</f>
      </c>
      <c r="H3531" s="77" t="str">
        <v/>
      </c>
      <c r="I3531" s="76">
        <f>IF($E3531="","",IFERROR(VLOOKUP(TRIM(E3531&amp;""),'Référentiel Articles'!$A$2:$F$634,6,FALSE),""))</f>
      </c>
      <c r="J3531" s="78">
        <f>IF(OR($E3531="",$H3531=""),"",$H3531*$I3531)</f>
      </c>
      <c r="K3531" s="79" t="str">
        <v/>
      </c>
    </row>
    <row r="3532">
      <c r="A3532" s="81" t="str">
        <v/>
      </c>
      <c r="B3532" s="81" t="str">
        <v/>
      </c>
      <c r="C3532" s="83">
        <f>IF($E3532="","",IFERROR(VLOOKUP(TRIM(E3532&amp;""),'Référentiel Articles'!$A$2:$F$634,2,FALSE),""))</f>
      </c>
      <c r="D3532" s="83">
        <f>IF($E3532="","",IFERROR(VLOOKUP(TRIM(E3532&amp;""),'Référentiel Articles'!$A$2:$F$634,3,FALSE),""))</f>
      </c>
      <c r="E3532" s="81" t="str">
        <v/>
      </c>
      <c r="F3532" s="83">
        <f>IF($E3532="","",IFERROR(VLOOKUP(TRIM(E3532&amp;""),'Référentiel Articles'!$A$2:$F$634,4,FALSE),""))</f>
      </c>
      <c r="G3532" s="84">
        <f>IF($E3532="","",IFERROR(VLOOKUP(TRIM(E3532&amp;""),'Référentiel Articles'!$A$2:$F$634,5,FALSE),""))</f>
      </c>
      <c r="H3532" s="85" t="str">
        <v/>
      </c>
      <c r="I3532" s="84">
        <f>IF($E3532="","",IFERROR(VLOOKUP(TRIM(E3532&amp;""),'Référentiel Articles'!$A$2:$F$634,6,FALSE),""))</f>
      </c>
      <c r="J3532" s="90">
        <f>IF(OR($E3532="",$H3532=""),"",$H3532*$I3532)</f>
      </c>
      <c r="K3532" s="87" t="str">
        <v/>
      </c>
    </row>
    <row r="3533">
      <c r="A3533" s="74" t="str">
        <v/>
      </c>
      <c r="B3533" s="74" t="str">
        <v/>
      </c>
      <c r="C3533" s="75">
        <f>IF($E3533="","",IFERROR(VLOOKUP(TRIM(E3533&amp;""),'Référentiel Articles'!$A$2:$F$634,2,FALSE),""))</f>
      </c>
      <c r="D3533" s="75">
        <f>IF($E3533="","",IFERROR(VLOOKUP(TRIM(E3533&amp;""),'Référentiel Articles'!$A$2:$F$634,3,FALSE),""))</f>
      </c>
      <c r="E3533" s="74" t="str">
        <v/>
      </c>
      <c r="F3533" s="75">
        <f>IF($E3533="","",IFERROR(VLOOKUP(TRIM(E3533&amp;""),'Référentiel Articles'!$A$2:$F$634,4,FALSE),""))</f>
      </c>
      <c r="G3533" s="76">
        <f>IF($E3533="","",IFERROR(VLOOKUP(TRIM(E3533&amp;""),'Référentiel Articles'!$A$2:$F$634,5,FALSE),""))</f>
      </c>
      <c r="H3533" s="77" t="str">
        <v/>
      </c>
      <c r="I3533" s="76">
        <f>IF($E3533="","",IFERROR(VLOOKUP(TRIM(E3533&amp;""),'Référentiel Articles'!$A$2:$F$634,6,FALSE),""))</f>
      </c>
      <c r="J3533" s="78">
        <f>IF(OR($E3533="",$H3533=""),"",$H3533*$I3533)</f>
      </c>
      <c r="K3533" s="79" t="str">
        <v/>
      </c>
    </row>
    <row r="3534">
      <c r="A3534" s="81" t="str">
        <v/>
      </c>
      <c r="B3534" s="81" t="str">
        <v/>
      </c>
      <c r="C3534" s="83">
        <f>IF($E3534="","",IFERROR(VLOOKUP(TRIM(E3534&amp;""),'Référentiel Articles'!$A$2:$F$634,2,FALSE),""))</f>
      </c>
      <c r="D3534" s="83">
        <f>IF($E3534="","",IFERROR(VLOOKUP(TRIM(E3534&amp;""),'Référentiel Articles'!$A$2:$F$634,3,FALSE),""))</f>
      </c>
      <c r="E3534" s="81" t="str">
        <v/>
      </c>
      <c r="F3534" s="83">
        <f>IF($E3534="","",IFERROR(VLOOKUP(TRIM(E3534&amp;""),'Référentiel Articles'!$A$2:$F$634,4,FALSE),""))</f>
      </c>
      <c r="G3534" s="84">
        <f>IF($E3534="","",IFERROR(VLOOKUP(TRIM(E3534&amp;""),'Référentiel Articles'!$A$2:$F$634,5,FALSE),""))</f>
      </c>
      <c r="H3534" s="85" t="str">
        <v/>
      </c>
      <c r="I3534" s="84">
        <f>IF($E3534="","",IFERROR(VLOOKUP(TRIM(E3534&amp;""),'Référentiel Articles'!$A$2:$F$634,6,FALSE),""))</f>
      </c>
      <c r="J3534" s="90">
        <f>IF(OR($E3534="",$H3534=""),"",$H3534*$I3534)</f>
      </c>
      <c r="K3534" s="87" t="str">
        <v/>
      </c>
    </row>
    <row r="3535">
      <c r="A3535" s="74" t="str">
        <v/>
      </c>
      <c r="B3535" s="74" t="str">
        <v/>
      </c>
      <c r="C3535" s="75">
        <f>IF($E3535="","",IFERROR(VLOOKUP(TRIM(E3535&amp;""),'Référentiel Articles'!$A$2:$F$634,2,FALSE),""))</f>
      </c>
      <c r="D3535" s="75">
        <f>IF($E3535="","",IFERROR(VLOOKUP(TRIM(E3535&amp;""),'Référentiel Articles'!$A$2:$F$634,3,FALSE),""))</f>
      </c>
      <c r="E3535" s="74" t="str">
        <v/>
      </c>
      <c r="F3535" s="75">
        <f>IF($E3535="","",IFERROR(VLOOKUP(TRIM(E3535&amp;""),'Référentiel Articles'!$A$2:$F$634,4,FALSE),""))</f>
      </c>
      <c r="G3535" s="76">
        <f>IF($E3535="","",IFERROR(VLOOKUP(TRIM(E3535&amp;""),'Référentiel Articles'!$A$2:$F$634,5,FALSE),""))</f>
      </c>
      <c r="H3535" s="77" t="str">
        <v/>
      </c>
      <c r="I3535" s="76">
        <f>IF($E3535="","",IFERROR(VLOOKUP(TRIM(E3535&amp;""),'Référentiel Articles'!$A$2:$F$634,6,FALSE),""))</f>
      </c>
      <c r="J3535" s="78">
        <f>IF(OR($E3535="",$H3535=""),"",$H3535*$I3535)</f>
      </c>
      <c r="K3535" s="79" t="str">
        <v/>
      </c>
    </row>
    <row r="3536">
      <c r="A3536" s="81" t="str">
        <v/>
      </c>
      <c r="B3536" s="81" t="str">
        <v/>
      </c>
      <c r="C3536" s="83">
        <f>IF($E3536="","",IFERROR(VLOOKUP(TRIM(E3536&amp;""),'Référentiel Articles'!$A$2:$F$634,2,FALSE),""))</f>
      </c>
      <c r="D3536" s="83">
        <f>IF($E3536="","",IFERROR(VLOOKUP(TRIM(E3536&amp;""),'Référentiel Articles'!$A$2:$F$634,3,FALSE),""))</f>
      </c>
      <c r="E3536" s="81" t="str">
        <v/>
      </c>
      <c r="F3536" s="83">
        <f>IF($E3536="","",IFERROR(VLOOKUP(TRIM(E3536&amp;""),'Référentiel Articles'!$A$2:$F$634,4,FALSE),""))</f>
      </c>
      <c r="G3536" s="84">
        <f>IF($E3536="","",IFERROR(VLOOKUP(TRIM(E3536&amp;""),'Référentiel Articles'!$A$2:$F$634,5,FALSE),""))</f>
      </c>
      <c r="H3536" s="85" t="str">
        <v/>
      </c>
      <c r="I3536" s="84">
        <f>IF($E3536="","",IFERROR(VLOOKUP(TRIM(E3536&amp;""),'Référentiel Articles'!$A$2:$F$634,6,FALSE),""))</f>
      </c>
      <c r="J3536" s="90">
        <f>IF(OR($E3536="",$H3536=""),"",$H3536*$I3536)</f>
      </c>
      <c r="K3536" s="87" t="str">
        <v/>
      </c>
    </row>
    <row r="3537">
      <c r="A3537" s="74" t="str">
        <v/>
      </c>
      <c r="B3537" s="74" t="str">
        <v/>
      </c>
      <c r="C3537" s="75">
        <f>IF($E3537="","",IFERROR(VLOOKUP(TRIM(E3537&amp;""),'Référentiel Articles'!$A$2:$F$634,2,FALSE),""))</f>
      </c>
      <c r="D3537" s="75">
        <f>IF($E3537="","",IFERROR(VLOOKUP(TRIM(E3537&amp;""),'Référentiel Articles'!$A$2:$F$634,3,FALSE),""))</f>
      </c>
      <c r="E3537" s="74" t="str">
        <v/>
      </c>
      <c r="F3537" s="75">
        <f>IF($E3537="","",IFERROR(VLOOKUP(TRIM(E3537&amp;""),'Référentiel Articles'!$A$2:$F$634,4,FALSE),""))</f>
      </c>
      <c r="G3537" s="76">
        <f>IF($E3537="","",IFERROR(VLOOKUP(TRIM(E3537&amp;""),'Référentiel Articles'!$A$2:$F$634,5,FALSE),""))</f>
      </c>
      <c r="H3537" s="77" t="str">
        <v/>
      </c>
      <c r="I3537" s="76">
        <f>IF($E3537="","",IFERROR(VLOOKUP(TRIM(E3537&amp;""),'Référentiel Articles'!$A$2:$F$634,6,FALSE),""))</f>
      </c>
      <c r="J3537" s="78">
        <f>IF(OR($E3537="",$H3537=""),"",$H3537*$I3537)</f>
      </c>
      <c r="K3537" s="79" t="str">
        <v/>
      </c>
    </row>
    <row r="3538">
      <c r="A3538" s="81" t="str">
        <v/>
      </c>
      <c r="B3538" s="81" t="str">
        <v/>
      </c>
      <c r="C3538" s="83">
        <f>IF($E3538="","",IFERROR(VLOOKUP(TRIM(E3538&amp;""),'Référentiel Articles'!$A$2:$F$634,2,FALSE),""))</f>
      </c>
      <c r="D3538" s="83">
        <f>IF($E3538="","",IFERROR(VLOOKUP(TRIM(E3538&amp;""),'Référentiel Articles'!$A$2:$F$634,3,FALSE),""))</f>
      </c>
      <c r="E3538" s="81" t="str">
        <v/>
      </c>
      <c r="F3538" s="83">
        <f>IF($E3538="","",IFERROR(VLOOKUP(TRIM(E3538&amp;""),'Référentiel Articles'!$A$2:$F$634,4,FALSE),""))</f>
      </c>
      <c r="G3538" s="84">
        <f>IF($E3538="","",IFERROR(VLOOKUP(TRIM(E3538&amp;""),'Référentiel Articles'!$A$2:$F$634,5,FALSE),""))</f>
      </c>
      <c r="H3538" s="85" t="str">
        <v/>
      </c>
      <c r="I3538" s="84">
        <f>IF($E3538="","",IFERROR(VLOOKUP(TRIM(E3538&amp;""),'Référentiel Articles'!$A$2:$F$634,6,FALSE),""))</f>
      </c>
      <c r="J3538" s="90">
        <f>IF(OR($E3538="",$H3538=""),"",$H3538*$I3538)</f>
      </c>
      <c r="K3538" s="87" t="str">
        <v/>
      </c>
    </row>
    <row r="3539">
      <c r="A3539" s="74" t="str">
        <v/>
      </c>
      <c r="B3539" s="74" t="str">
        <v/>
      </c>
      <c r="C3539" s="75">
        <f>IF($E3539="","",IFERROR(VLOOKUP(TRIM(E3539&amp;""),'Référentiel Articles'!$A$2:$F$634,2,FALSE),""))</f>
      </c>
      <c r="D3539" s="75">
        <f>IF($E3539="","",IFERROR(VLOOKUP(TRIM(E3539&amp;""),'Référentiel Articles'!$A$2:$F$634,3,FALSE),""))</f>
      </c>
      <c r="E3539" s="74" t="str">
        <v/>
      </c>
      <c r="F3539" s="75">
        <f>IF($E3539="","",IFERROR(VLOOKUP(TRIM(E3539&amp;""),'Référentiel Articles'!$A$2:$F$634,4,FALSE),""))</f>
      </c>
      <c r="G3539" s="76">
        <f>IF($E3539="","",IFERROR(VLOOKUP(TRIM(E3539&amp;""),'Référentiel Articles'!$A$2:$F$634,5,FALSE),""))</f>
      </c>
      <c r="H3539" s="77" t="str">
        <v/>
      </c>
      <c r="I3539" s="76">
        <f>IF($E3539="","",IFERROR(VLOOKUP(TRIM(E3539&amp;""),'Référentiel Articles'!$A$2:$F$634,6,FALSE),""))</f>
      </c>
      <c r="J3539" s="78">
        <f>IF(OR($E3539="",$H3539=""),"",$H3539*$I3539)</f>
      </c>
      <c r="K3539" s="79" t="str">
        <v/>
      </c>
    </row>
    <row r="3540">
      <c r="A3540" s="81" t="str">
        <v/>
      </c>
      <c r="B3540" s="81" t="str">
        <v/>
      </c>
      <c r="C3540" s="83">
        <f>IF($E3540="","",IFERROR(VLOOKUP(TRIM(E3540&amp;""),'Référentiel Articles'!$A$2:$F$634,2,FALSE),""))</f>
      </c>
      <c r="D3540" s="83">
        <f>IF($E3540="","",IFERROR(VLOOKUP(TRIM(E3540&amp;""),'Référentiel Articles'!$A$2:$F$634,3,FALSE),""))</f>
      </c>
      <c r="E3540" s="81" t="str">
        <v/>
      </c>
      <c r="F3540" s="83">
        <f>IF($E3540="","",IFERROR(VLOOKUP(TRIM(E3540&amp;""),'Référentiel Articles'!$A$2:$F$634,4,FALSE),""))</f>
      </c>
      <c r="G3540" s="84">
        <f>IF($E3540="","",IFERROR(VLOOKUP(TRIM(E3540&amp;""),'Référentiel Articles'!$A$2:$F$634,5,FALSE),""))</f>
      </c>
      <c r="H3540" s="85" t="str">
        <v/>
      </c>
      <c r="I3540" s="84">
        <f>IF($E3540="","",IFERROR(VLOOKUP(TRIM(E3540&amp;""),'Référentiel Articles'!$A$2:$F$634,6,FALSE),""))</f>
      </c>
      <c r="J3540" s="90">
        <f>IF(OR($E3540="",$H3540=""),"",$H3540*$I3540)</f>
      </c>
      <c r="K3540" s="87" t="str">
        <v/>
      </c>
    </row>
    <row r="3541">
      <c r="A3541" s="74" t="str">
        <v/>
      </c>
      <c r="B3541" s="74" t="str">
        <v/>
      </c>
      <c r="C3541" s="75">
        <f>IF($E3541="","",IFERROR(VLOOKUP(TRIM(E3541&amp;""),'Référentiel Articles'!$A$2:$F$634,2,FALSE),""))</f>
      </c>
      <c r="D3541" s="75">
        <f>IF($E3541="","",IFERROR(VLOOKUP(TRIM(E3541&amp;""),'Référentiel Articles'!$A$2:$F$634,3,FALSE),""))</f>
      </c>
      <c r="E3541" s="74" t="str">
        <v/>
      </c>
      <c r="F3541" s="75">
        <f>IF($E3541="","",IFERROR(VLOOKUP(TRIM(E3541&amp;""),'Référentiel Articles'!$A$2:$F$634,4,FALSE),""))</f>
      </c>
      <c r="G3541" s="76">
        <f>IF($E3541="","",IFERROR(VLOOKUP(TRIM(E3541&amp;""),'Référentiel Articles'!$A$2:$F$634,5,FALSE),""))</f>
      </c>
      <c r="H3541" s="77" t="str">
        <v/>
      </c>
      <c r="I3541" s="76">
        <f>IF($E3541="","",IFERROR(VLOOKUP(TRIM(E3541&amp;""),'Référentiel Articles'!$A$2:$F$634,6,FALSE),""))</f>
      </c>
      <c r="J3541" s="78">
        <f>IF(OR($E3541="",$H3541=""),"",$H3541*$I3541)</f>
      </c>
      <c r="K3541" s="79" t="str">
        <v/>
      </c>
    </row>
    <row r="3542">
      <c r="A3542" s="81" t="str">
        <v/>
      </c>
      <c r="B3542" s="81" t="str">
        <v/>
      </c>
      <c r="C3542" s="83">
        <f>IF($E3542="","",IFERROR(VLOOKUP(TRIM(E3542&amp;""),'Référentiel Articles'!$A$2:$F$634,2,FALSE),""))</f>
      </c>
      <c r="D3542" s="83">
        <f>IF($E3542="","",IFERROR(VLOOKUP(TRIM(E3542&amp;""),'Référentiel Articles'!$A$2:$F$634,3,FALSE),""))</f>
      </c>
      <c r="E3542" s="81" t="str">
        <v/>
      </c>
      <c r="F3542" s="83">
        <f>IF($E3542="","",IFERROR(VLOOKUP(TRIM(E3542&amp;""),'Référentiel Articles'!$A$2:$F$634,4,FALSE),""))</f>
      </c>
      <c r="G3542" s="84">
        <f>IF($E3542="","",IFERROR(VLOOKUP(TRIM(E3542&amp;""),'Référentiel Articles'!$A$2:$F$634,5,FALSE),""))</f>
      </c>
      <c r="H3542" s="85" t="str">
        <v/>
      </c>
      <c r="I3542" s="84">
        <f>IF($E3542="","",IFERROR(VLOOKUP(TRIM(E3542&amp;""),'Référentiel Articles'!$A$2:$F$634,6,FALSE),""))</f>
      </c>
      <c r="J3542" s="90">
        <f>IF(OR($E3542="",$H3542=""),"",$H3542*$I3542)</f>
      </c>
      <c r="K3542" s="87" t="str">
        <v/>
      </c>
    </row>
    <row r="3543">
      <c r="A3543" s="74" t="str">
        <v/>
      </c>
      <c r="B3543" s="74" t="str">
        <v/>
      </c>
      <c r="C3543" s="75">
        <f>IF($E3543="","",IFERROR(VLOOKUP(TRIM(E3543&amp;""),'Référentiel Articles'!$A$2:$F$634,2,FALSE),""))</f>
      </c>
      <c r="D3543" s="75">
        <f>IF($E3543="","",IFERROR(VLOOKUP(TRIM(E3543&amp;""),'Référentiel Articles'!$A$2:$F$634,3,FALSE),""))</f>
      </c>
      <c r="E3543" s="74" t="str">
        <v/>
      </c>
      <c r="F3543" s="75">
        <f>IF($E3543="","",IFERROR(VLOOKUP(TRIM(E3543&amp;""),'Référentiel Articles'!$A$2:$F$634,4,FALSE),""))</f>
      </c>
      <c r="G3543" s="76">
        <f>IF($E3543="","",IFERROR(VLOOKUP(TRIM(E3543&amp;""),'Référentiel Articles'!$A$2:$F$634,5,FALSE),""))</f>
      </c>
      <c r="H3543" s="77" t="str">
        <v/>
      </c>
      <c r="I3543" s="76">
        <f>IF($E3543="","",IFERROR(VLOOKUP(TRIM(E3543&amp;""),'Référentiel Articles'!$A$2:$F$634,6,FALSE),""))</f>
      </c>
      <c r="J3543" s="78">
        <f>IF(OR($E3543="",$H3543=""),"",$H3543*$I3543)</f>
      </c>
      <c r="K3543" s="79" t="str">
        <v/>
      </c>
    </row>
    <row r="3544">
      <c r="A3544" s="81" t="str">
        <v/>
      </c>
      <c r="B3544" s="81" t="str">
        <v/>
      </c>
      <c r="C3544" s="83">
        <f>IF($E3544="","",IFERROR(VLOOKUP(TRIM(E3544&amp;""),'Référentiel Articles'!$A$2:$F$634,2,FALSE),""))</f>
      </c>
      <c r="D3544" s="83">
        <f>IF($E3544="","",IFERROR(VLOOKUP(TRIM(E3544&amp;""),'Référentiel Articles'!$A$2:$F$634,3,FALSE),""))</f>
      </c>
      <c r="E3544" s="81" t="str">
        <v/>
      </c>
      <c r="F3544" s="83">
        <f>IF($E3544="","",IFERROR(VLOOKUP(TRIM(E3544&amp;""),'Référentiel Articles'!$A$2:$F$634,4,FALSE),""))</f>
      </c>
      <c r="G3544" s="84">
        <f>IF($E3544="","",IFERROR(VLOOKUP(TRIM(E3544&amp;""),'Référentiel Articles'!$A$2:$F$634,5,FALSE),""))</f>
      </c>
      <c r="H3544" s="85" t="str">
        <v/>
      </c>
      <c r="I3544" s="84">
        <f>IF($E3544="","",IFERROR(VLOOKUP(TRIM(E3544&amp;""),'Référentiel Articles'!$A$2:$F$634,6,FALSE),""))</f>
      </c>
      <c r="J3544" s="90">
        <f>IF(OR($E3544="",$H3544=""),"",$H3544*$I3544)</f>
      </c>
      <c r="K3544" s="87" t="str">
        <v/>
      </c>
    </row>
    <row r="3545">
      <c r="A3545" s="74" t="str">
        <v/>
      </c>
      <c r="B3545" s="74" t="str">
        <v/>
      </c>
      <c r="C3545" s="75">
        <f>IF($E3545="","",IFERROR(VLOOKUP(TRIM(E3545&amp;""),'Référentiel Articles'!$A$2:$F$634,2,FALSE),""))</f>
      </c>
      <c r="D3545" s="75">
        <f>IF($E3545="","",IFERROR(VLOOKUP(TRIM(E3545&amp;""),'Référentiel Articles'!$A$2:$F$634,3,FALSE),""))</f>
      </c>
      <c r="E3545" s="74" t="str">
        <v/>
      </c>
      <c r="F3545" s="75">
        <f>IF($E3545="","",IFERROR(VLOOKUP(TRIM(E3545&amp;""),'Référentiel Articles'!$A$2:$F$634,4,FALSE),""))</f>
      </c>
      <c r="G3545" s="76">
        <f>IF($E3545="","",IFERROR(VLOOKUP(TRIM(E3545&amp;""),'Référentiel Articles'!$A$2:$F$634,5,FALSE),""))</f>
      </c>
      <c r="H3545" s="77" t="str">
        <v/>
      </c>
      <c r="I3545" s="76">
        <f>IF($E3545="","",IFERROR(VLOOKUP(TRIM(E3545&amp;""),'Référentiel Articles'!$A$2:$F$634,6,FALSE),""))</f>
      </c>
      <c r="J3545" s="78">
        <f>IF(OR($E3545="",$H3545=""),"",$H3545*$I3545)</f>
      </c>
      <c r="K3545" s="79" t="str">
        <v/>
      </c>
    </row>
    <row r="3546">
      <c r="A3546" s="81" t="str">
        <v/>
      </c>
      <c r="B3546" s="81" t="str">
        <v/>
      </c>
      <c r="C3546" s="83">
        <f>IF($E3546="","",IFERROR(VLOOKUP(TRIM(E3546&amp;""),'Référentiel Articles'!$A$2:$F$634,2,FALSE),""))</f>
      </c>
      <c r="D3546" s="83">
        <f>IF($E3546="","",IFERROR(VLOOKUP(TRIM(E3546&amp;""),'Référentiel Articles'!$A$2:$F$634,3,FALSE),""))</f>
      </c>
      <c r="E3546" s="81" t="str">
        <v/>
      </c>
      <c r="F3546" s="83">
        <f>IF($E3546="","",IFERROR(VLOOKUP(TRIM(E3546&amp;""),'Référentiel Articles'!$A$2:$F$634,4,FALSE),""))</f>
      </c>
      <c r="G3546" s="84">
        <f>IF($E3546="","",IFERROR(VLOOKUP(TRIM(E3546&amp;""),'Référentiel Articles'!$A$2:$F$634,5,FALSE),""))</f>
      </c>
      <c r="H3546" s="85" t="str">
        <v/>
      </c>
      <c r="I3546" s="84">
        <f>IF($E3546="","",IFERROR(VLOOKUP(TRIM(E3546&amp;""),'Référentiel Articles'!$A$2:$F$634,6,FALSE),""))</f>
      </c>
      <c r="J3546" s="90">
        <f>IF(OR($E3546="",$H3546=""),"",$H3546*$I3546)</f>
      </c>
      <c r="K3546" s="87" t="str">
        <v/>
      </c>
    </row>
    <row r="3547">
      <c r="A3547" s="74" t="str">
        <v/>
      </c>
      <c r="B3547" s="74" t="str">
        <v/>
      </c>
      <c r="C3547" s="75">
        <f>IF($E3547="","",IFERROR(VLOOKUP(TRIM(E3547&amp;""),'Référentiel Articles'!$A$2:$F$634,2,FALSE),""))</f>
      </c>
      <c r="D3547" s="75">
        <f>IF($E3547="","",IFERROR(VLOOKUP(TRIM(E3547&amp;""),'Référentiel Articles'!$A$2:$F$634,3,FALSE),""))</f>
      </c>
      <c r="E3547" s="74" t="str">
        <v/>
      </c>
      <c r="F3547" s="75">
        <f>IF($E3547="","",IFERROR(VLOOKUP(TRIM(E3547&amp;""),'Référentiel Articles'!$A$2:$F$634,4,FALSE),""))</f>
      </c>
      <c r="G3547" s="76">
        <f>IF($E3547="","",IFERROR(VLOOKUP(TRIM(E3547&amp;""),'Référentiel Articles'!$A$2:$F$634,5,FALSE),""))</f>
      </c>
      <c r="H3547" s="77" t="str">
        <v/>
      </c>
      <c r="I3547" s="76">
        <f>IF($E3547="","",IFERROR(VLOOKUP(TRIM(E3547&amp;""),'Référentiel Articles'!$A$2:$F$634,6,FALSE),""))</f>
      </c>
      <c r="J3547" s="78">
        <f>IF(OR($E3547="",$H3547=""),"",$H3547*$I3547)</f>
      </c>
      <c r="K3547" s="79" t="str">
        <v/>
      </c>
    </row>
    <row r="3548">
      <c r="A3548" s="81" t="str">
        <v/>
      </c>
      <c r="B3548" s="81" t="str">
        <v/>
      </c>
      <c r="C3548" s="83">
        <f>IF($E3548="","",IFERROR(VLOOKUP(TRIM(E3548&amp;""),'Référentiel Articles'!$A$2:$F$634,2,FALSE),""))</f>
      </c>
      <c r="D3548" s="83">
        <f>IF($E3548="","",IFERROR(VLOOKUP(TRIM(E3548&amp;""),'Référentiel Articles'!$A$2:$F$634,3,FALSE),""))</f>
      </c>
      <c r="E3548" s="81" t="str">
        <v/>
      </c>
      <c r="F3548" s="83">
        <f>IF($E3548="","",IFERROR(VLOOKUP(TRIM(E3548&amp;""),'Référentiel Articles'!$A$2:$F$634,4,FALSE),""))</f>
      </c>
      <c r="G3548" s="84">
        <f>IF($E3548="","",IFERROR(VLOOKUP(TRIM(E3548&amp;""),'Référentiel Articles'!$A$2:$F$634,5,FALSE),""))</f>
      </c>
      <c r="H3548" s="85" t="str">
        <v/>
      </c>
      <c r="I3548" s="84">
        <f>IF($E3548="","",IFERROR(VLOOKUP(TRIM(E3548&amp;""),'Référentiel Articles'!$A$2:$F$634,6,FALSE),""))</f>
      </c>
      <c r="J3548" s="90">
        <f>IF(OR($E3548="",$H3548=""),"",$H3548*$I3548)</f>
      </c>
      <c r="K3548" s="87" t="str">
        <v/>
      </c>
    </row>
    <row r="3549">
      <c r="A3549" s="74" t="str">
        <v/>
      </c>
      <c r="B3549" s="74" t="str">
        <v/>
      </c>
      <c r="C3549" s="75">
        <f>IF($E3549="","",IFERROR(VLOOKUP(TRIM(E3549&amp;""),'Référentiel Articles'!$A$2:$F$634,2,FALSE),""))</f>
      </c>
      <c r="D3549" s="75">
        <f>IF($E3549="","",IFERROR(VLOOKUP(TRIM(E3549&amp;""),'Référentiel Articles'!$A$2:$F$634,3,FALSE),""))</f>
      </c>
      <c r="E3549" s="74" t="str">
        <v/>
      </c>
      <c r="F3549" s="75">
        <f>IF($E3549="","",IFERROR(VLOOKUP(TRIM(E3549&amp;""),'Référentiel Articles'!$A$2:$F$634,4,FALSE),""))</f>
      </c>
      <c r="G3549" s="76">
        <f>IF($E3549="","",IFERROR(VLOOKUP(TRIM(E3549&amp;""),'Référentiel Articles'!$A$2:$F$634,5,FALSE),""))</f>
      </c>
      <c r="H3549" s="77" t="str">
        <v/>
      </c>
      <c r="I3549" s="76">
        <f>IF($E3549="","",IFERROR(VLOOKUP(TRIM(E3549&amp;""),'Référentiel Articles'!$A$2:$F$634,6,FALSE),""))</f>
      </c>
      <c r="J3549" s="78">
        <f>IF(OR($E3549="",$H3549=""),"",$H3549*$I3549)</f>
      </c>
      <c r="K3549" s="79" t="str">
        <v/>
      </c>
    </row>
    <row r="3550">
      <c r="A3550" s="81" t="str">
        <v/>
      </c>
      <c r="B3550" s="81" t="str">
        <v/>
      </c>
      <c r="C3550" s="83">
        <f>IF($E3550="","",IFERROR(VLOOKUP(TRIM(E3550&amp;""),'Référentiel Articles'!$A$2:$F$634,2,FALSE),""))</f>
      </c>
      <c r="D3550" s="83">
        <f>IF($E3550="","",IFERROR(VLOOKUP(TRIM(E3550&amp;""),'Référentiel Articles'!$A$2:$F$634,3,FALSE),""))</f>
      </c>
      <c r="E3550" s="81" t="str">
        <v/>
      </c>
      <c r="F3550" s="83">
        <f>IF($E3550="","",IFERROR(VLOOKUP(TRIM(E3550&amp;""),'Référentiel Articles'!$A$2:$F$634,4,FALSE),""))</f>
      </c>
      <c r="G3550" s="84">
        <f>IF($E3550="","",IFERROR(VLOOKUP(TRIM(E3550&amp;""),'Référentiel Articles'!$A$2:$F$634,5,FALSE),""))</f>
      </c>
      <c r="H3550" s="85" t="str">
        <v/>
      </c>
      <c r="I3550" s="84">
        <f>IF($E3550="","",IFERROR(VLOOKUP(TRIM(E3550&amp;""),'Référentiel Articles'!$A$2:$F$634,6,FALSE),""))</f>
      </c>
      <c r="J3550" s="90">
        <f>IF(OR($E3550="",$H3550=""),"",$H3550*$I3550)</f>
      </c>
      <c r="K3550" s="87" t="str">
        <v/>
      </c>
    </row>
    <row r="3551">
      <c r="A3551" s="74" t="str">
        <v/>
      </c>
      <c r="B3551" s="74" t="str">
        <v/>
      </c>
      <c r="C3551" s="75">
        <f>IF($E3551="","",IFERROR(VLOOKUP(TRIM(E3551&amp;""),'Référentiel Articles'!$A$2:$F$634,2,FALSE),""))</f>
      </c>
      <c r="D3551" s="75">
        <f>IF($E3551="","",IFERROR(VLOOKUP(TRIM(E3551&amp;""),'Référentiel Articles'!$A$2:$F$634,3,FALSE),""))</f>
      </c>
      <c r="E3551" s="74" t="str">
        <v/>
      </c>
      <c r="F3551" s="75">
        <f>IF($E3551="","",IFERROR(VLOOKUP(TRIM(E3551&amp;""),'Référentiel Articles'!$A$2:$F$634,4,FALSE),""))</f>
      </c>
      <c r="G3551" s="76">
        <f>IF($E3551="","",IFERROR(VLOOKUP(TRIM(E3551&amp;""),'Référentiel Articles'!$A$2:$F$634,5,FALSE),""))</f>
      </c>
      <c r="H3551" s="77" t="str">
        <v/>
      </c>
      <c r="I3551" s="76">
        <f>IF($E3551="","",IFERROR(VLOOKUP(TRIM(E3551&amp;""),'Référentiel Articles'!$A$2:$F$634,6,FALSE),""))</f>
      </c>
      <c r="J3551" s="78">
        <f>IF(OR($E3551="",$H3551=""),"",$H3551*$I3551)</f>
      </c>
      <c r="K3551" s="79" t="str">
        <v/>
      </c>
    </row>
    <row r="3552">
      <c r="A3552" s="81" t="str">
        <v/>
      </c>
      <c r="B3552" s="81" t="str">
        <v/>
      </c>
      <c r="C3552" s="83">
        <f>IF($E3552="","",IFERROR(VLOOKUP(TRIM(E3552&amp;""),'Référentiel Articles'!$A$2:$F$634,2,FALSE),""))</f>
      </c>
      <c r="D3552" s="83">
        <f>IF($E3552="","",IFERROR(VLOOKUP(TRIM(E3552&amp;""),'Référentiel Articles'!$A$2:$F$634,3,FALSE),""))</f>
      </c>
      <c r="E3552" s="81" t="str">
        <v/>
      </c>
      <c r="F3552" s="83">
        <f>IF($E3552="","",IFERROR(VLOOKUP(TRIM(E3552&amp;""),'Référentiel Articles'!$A$2:$F$634,4,FALSE),""))</f>
      </c>
      <c r="G3552" s="84">
        <f>IF($E3552="","",IFERROR(VLOOKUP(TRIM(E3552&amp;""),'Référentiel Articles'!$A$2:$F$634,5,FALSE),""))</f>
      </c>
      <c r="H3552" s="85" t="str">
        <v/>
      </c>
      <c r="I3552" s="84">
        <f>IF($E3552="","",IFERROR(VLOOKUP(TRIM(E3552&amp;""),'Référentiel Articles'!$A$2:$F$634,6,FALSE),""))</f>
      </c>
      <c r="J3552" s="90">
        <f>IF(OR($E3552="",$H3552=""),"",$H3552*$I3552)</f>
      </c>
      <c r="K3552" s="87" t="str">
        <v/>
      </c>
    </row>
    <row r="3553">
      <c r="A3553" s="74" t="str">
        <v/>
      </c>
      <c r="B3553" s="74" t="str">
        <v/>
      </c>
      <c r="C3553" s="75">
        <f>IF($E3553="","",IFERROR(VLOOKUP(TRIM(E3553&amp;""),'Référentiel Articles'!$A$2:$F$634,2,FALSE),""))</f>
      </c>
      <c r="D3553" s="75">
        <f>IF($E3553="","",IFERROR(VLOOKUP(TRIM(E3553&amp;""),'Référentiel Articles'!$A$2:$F$634,3,FALSE),""))</f>
      </c>
      <c r="E3553" s="74" t="str">
        <v/>
      </c>
      <c r="F3553" s="75">
        <f>IF($E3553="","",IFERROR(VLOOKUP(TRIM(E3553&amp;""),'Référentiel Articles'!$A$2:$F$634,4,FALSE),""))</f>
      </c>
      <c r="G3553" s="76">
        <f>IF($E3553="","",IFERROR(VLOOKUP(TRIM(E3553&amp;""),'Référentiel Articles'!$A$2:$F$634,5,FALSE),""))</f>
      </c>
      <c r="H3553" s="77" t="str">
        <v/>
      </c>
      <c r="I3553" s="76">
        <f>IF($E3553="","",IFERROR(VLOOKUP(TRIM(E3553&amp;""),'Référentiel Articles'!$A$2:$F$634,6,FALSE),""))</f>
      </c>
      <c r="J3553" s="78">
        <f>IF(OR($E3553="",$H3553=""),"",$H3553*$I3553)</f>
      </c>
      <c r="K3553" s="79" t="str">
        <v/>
      </c>
    </row>
    <row r="3554">
      <c r="A3554" s="81" t="str">
        <v/>
      </c>
      <c r="B3554" s="81" t="str">
        <v/>
      </c>
      <c r="C3554" s="83">
        <f>IF($E3554="","",IFERROR(VLOOKUP(TRIM(E3554&amp;""),'Référentiel Articles'!$A$2:$F$634,2,FALSE),""))</f>
      </c>
      <c r="D3554" s="83">
        <f>IF($E3554="","",IFERROR(VLOOKUP(TRIM(E3554&amp;""),'Référentiel Articles'!$A$2:$F$634,3,FALSE),""))</f>
      </c>
      <c r="E3554" s="81" t="str">
        <v/>
      </c>
      <c r="F3554" s="83">
        <f>IF($E3554="","",IFERROR(VLOOKUP(TRIM(E3554&amp;""),'Référentiel Articles'!$A$2:$F$634,4,FALSE),""))</f>
      </c>
      <c r="G3554" s="84">
        <f>IF($E3554="","",IFERROR(VLOOKUP(TRIM(E3554&amp;""),'Référentiel Articles'!$A$2:$F$634,5,FALSE),""))</f>
      </c>
      <c r="H3554" s="85" t="str">
        <v/>
      </c>
      <c r="I3554" s="84">
        <f>IF($E3554="","",IFERROR(VLOOKUP(TRIM(E3554&amp;""),'Référentiel Articles'!$A$2:$F$634,6,FALSE),""))</f>
      </c>
      <c r="J3554" s="90">
        <f>IF(OR($E3554="",$H3554=""),"",$H3554*$I3554)</f>
      </c>
      <c r="K3554" s="87" t="str">
        <v/>
      </c>
    </row>
    <row r="3555">
      <c r="A3555" s="74" t="str">
        <v/>
      </c>
      <c r="B3555" s="74" t="str">
        <v/>
      </c>
      <c r="C3555" s="75">
        <f>IF($E3555="","",IFERROR(VLOOKUP(TRIM(E3555&amp;""),'Référentiel Articles'!$A$2:$F$634,2,FALSE),""))</f>
      </c>
      <c r="D3555" s="75">
        <f>IF($E3555="","",IFERROR(VLOOKUP(TRIM(E3555&amp;""),'Référentiel Articles'!$A$2:$F$634,3,FALSE),""))</f>
      </c>
      <c r="E3555" s="74" t="str">
        <v/>
      </c>
      <c r="F3555" s="75">
        <f>IF($E3555="","",IFERROR(VLOOKUP(TRIM(E3555&amp;""),'Référentiel Articles'!$A$2:$F$634,4,FALSE),""))</f>
      </c>
      <c r="G3555" s="76">
        <f>IF($E3555="","",IFERROR(VLOOKUP(TRIM(E3555&amp;""),'Référentiel Articles'!$A$2:$F$634,5,FALSE),""))</f>
      </c>
      <c r="H3555" s="77" t="str">
        <v/>
      </c>
      <c r="I3555" s="76">
        <f>IF($E3555="","",IFERROR(VLOOKUP(TRIM(E3555&amp;""),'Référentiel Articles'!$A$2:$F$634,6,FALSE),""))</f>
      </c>
      <c r="J3555" s="78">
        <f>IF(OR($E3555="",$H3555=""),"",$H3555*$I3555)</f>
      </c>
      <c r="K3555" s="79" t="str">
        <v/>
      </c>
    </row>
    <row r="3556">
      <c r="A3556" s="81" t="str">
        <v/>
      </c>
      <c r="B3556" s="81" t="str">
        <v/>
      </c>
      <c r="C3556" s="83">
        <f>IF($E3556="","",IFERROR(VLOOKUP(TRIM(E3556&amp;""),'Référentiel Articles'!$A$2:$F$634,2,FALSE),""))</f>
      </c>
      <c r="D3556" s="83">
        <f>IF($E3556="","",IFERROR(VLOOKUP(TRIM(E3556&amp;""),'Référentiel Articles'!$A$2:$F$634,3,FALSE),""))</f>
      </c>
      <c r="E3556" s="81" t="str">
        <v/>
      </c>
      <c r="F3556" s="83">
        <f>IF($E3556="","",IFERROR(VLOOKUP(TRIM(E3556&amp;""),'Référentiel Articles'!$A$2:$F$634,4,FALSE),""))</f>
      </c>
      <c r="G3556" s="84">
        <f>IF($E3556="","",IFERROR(VLOOKUP(TRIM(E3556&amp;""),'Référentiel Articles'!$A$2:$F$634,5,FALSE),""))</f>
      </c>
      <c r="H3556" s="85" t="str">
        <v/>
      </c>
      <c r="I3556" s="84">
        <f>IF($E3556="","",IFERROR(VLOOKUP(TRIM(E3556&amp;""),'Référentiel Articles'!$A$2:$F$634,6,FALSE),""))</f>
      </c>
      <c r="J3556" s="90">
        <f>IF(OR($E3556="",$H3556=""),"",$H3556*$I3556)</f>
      </c>
      <c r="K3556" s="87" t="str">
        <v/>
      </c>
    </row>
    <row r="3557">
      <c r="A3557" s="74" t="str">
        <v/>
      </c>
      <c r="B3557" s="74" t="str">
        <v/>
      </c>
      <c r="C3557" s="75">
        <f>IF($E3557="","",IFERROR(VLOOKUP(TRIM(E3557&amp;""),'Référentiel Articles'!$A$2:$F$634,2,FALSE),""))</f>
      </c>
      <c r="D3557" s="75">
        <f>IF($E3557="","",IFERROR(VLOOKUP(TRIM(E3557&amp;""),'Référentiel Articles'!$A$2:$F$634,3,FALSE),""))</f>
      </c>
      <c r="E3557" s="74" t="str">
        <v/>
      </c>
      <c r="F3557" s="75">
        <f>IF($E3557="","",IFERROR(VLOOKUP(TRIM(E3557&amp;""),'Référentiel Articles'!$A$2:$F$634,4,FALSE),""))</f>
      </c>
      <c r="G3557" s="76">
        <f>IF($E3557="","",IFERROR(VLOOKUP(TRIM(E3557&amp;""),'Référentiel Articles'!$A$2:$F$634,5,FALSE),""))</f>
      </c>
      <c r="H3557" s="77" t="str">
        <v/>
      </c>
      <c r="I3557" s="76">
        <f>IF($E3557="","",IFERROR(VLOOKUP(TRIM(E3557&amp;""),'Référentiel Articles'!$A$2:$F$634,6,FALSE),""))</f>
      </c>
      <c r="J3557" s="78">
        <f>IF(OR($E3557="",$H3557=""),"",$H3557*$I3557)</f>
      </c>
      <c r="K3557" s="79" t="str">
        <v/>
      </c>
    </row>
    <row r="3558">
      <c r="A3558" s="81" t="str">
        <v/>
      </c>
      <c r="B3558" s="81" t="str">
        <v/>
      </c>
      <c r="C3558" s="83">
        <f>IF($E3558="","",IFERROR(VLOOKUP(TRIM(E3558&amp;""),'Référentiel Articles'!$A$2:$F$634,2,FALSE),""))</f>
      </c>
      <c r="D3558" s="83">
        <f>IF($E3558="","",IFERROR(VLOOKUP(TRIM(E3558&amp;""),'Référentiel Articles'!$A$2:$F$634,3,FALSE),""))</f>
      </c>
      <c r="E3558" s="81" t="str">
        <v/>
      </c>
      <c r="F3558" s="83">
        <f>IF($E3558="","",IFERROR(VLOOKUP(TRIM(E3558&amp;""),'Référentiel Articles'!$A$2:$F$634,4,FALSE),""))</f>
      </c>
      <c r="G3558" s="84">
        <f>IF($E3558="","",IFERROR(VLOOKUP(TRIM(E3558&amp;""),'Référentiel Articles'!$A$2:$F$634,5,FALSE),""))</f>
      </c>
      <c r="H3558" s="85" t="str">
        <v/>
      </c>
      <c r="I3558" s="84">
        <f>IF($E3558="","",IFERROR(VLOOKUP(TRIM(E3558&amp;""),'Référentiel Articles'!$A$2:$F$634,6,FALSE),""))</f>
      </c>
      <c r="J3558" s="90">
        <f>IF(OR($E3558="",$H3558=""),"",$H3558*$I3558)</f>
      </c>
      <c r="K3558" s="87" t="str">
        <v/>
      </c>
    </row>
    <row r="3559">
      <c r="A3559" s="74" t="str">
        <v/>
      </c>
      <c r="B3559" s="74" t="str">
        <v/>
      </c>
      <c r="C3559" s="75">
        <f>IF($E3559="","",IFERROR(VLOOKUP(TRIM(E3559&amp;""),'Référentiel Articles'!$A$2:$F$634,2,FALSE),""))</f>
      </c>
      <c r="D3559" s="75">
        <f>IF($E3559="","",IFERROR(VLOOKUP(TRIM(E3559&amp;""),'Référentiel Articles'!$A$2:$F$634,3,FALSE),""))</f>
      </c>
      <c r="E3559" s="74" t="str">
        <v/>
      </c>
      <c r="F3559" s="75">
        <f>IF($E3559="","",IFERROR(VLOOKUP(TRIM(E3559&amp;""),'Référentiel Articles'!$A$2:$F$634,4,FALSE),""))</f>
      </c>
      <c r="G3559" s="76">
        <f>IF($E3559="","",IFERROR(VLOOKUP(TRIM(E3559&amp;""),'Référentiel Articles'!$A$2:$F$634,5,FALSE),""))</f>
      </c>
      <c r="H3559" s="77" t="str">
        <v/>
      </c>
      <c r="I3559" s="76">
        <f>IF($E3559="","",IFERROR(VLOOKUP(TRIM(E3559&amp;""),'Référentiel Articles'!$A$2:$F$634,6,FALSE),""))</f>
      </c>
      <c r="J3559" s="78">
        <f>IF(OR($E3559="",$H3559=""),"",$H3559*$I3559)</f>
      </c>
      <c r="K3559" s="79" t="str">
        <v/>
      </c>
    </row>
    <row r="3560">
      <c r="A3560" s="81" t="str">
        <v/>
      </c>
      <c r="B3560" s="81" t="str">
        <v/>
      </c>
      <c r="C3560" s="83">
        <f>IF($E3560="","",IFERROR(VLOOKUP(TRIM(E3560&amp;""),'Référentiel Articles'!$A$2:$F$634,2,FALSE),""))</f>
      </c>
      <c r="D3560" s="83">
        <f>IF($E3560="","",IFERROR(VLOOKUP(TRIM(E3560&amp;""),'Référentiel Articles'!$A$2:$F$634,3,FALSE),""))</f>
      </c>
      <c r="E3560" s="81" t="str">
        <v/>
      </c>
      <c r="F3560" s="83">
        <f>IF($E3560="","",IFERROR(VLOOKUP(TRIM(E3560&amp;""),'Référentiel Articles'!$A$2:$F$634,4,FALSE),""))</f>
      </c>
      <c r="G3560" s="84">
        <f>IF($E3560="","",IFERROR(VLOOKUP(TRIM(E3560&amp;""),'Référentiel Articles'!$A$2:$F$634,5,FALSE),""))</f>
      </c>
      <c r="H3560" s="85" t="str">
        <v/>
      </c>
      <c r="I3560" s="84">
        <f>IF($E3560="","",IFERROR(VLOOKUP(TRIM(E3560&amp;""),'Référentiel Articles'!$A$2:$F$634,6,FALSE),""))</f>
      </c>
      <c r="J3560" s="90">
        <f>IF(OR($E3560="",$H3560=""),"",$H3560*$I3560)</f>
      </c>
      <c r="K3560" s="87" t="str">
        <v/>
      </c>
    </row>
    <row r="3561">
      <c r="A3561" s="74" t="str">
        <v/>
      </c>
      <c r="B3561" s="74" t="str">
        <v/>
      </c>
      <c r="C3561" s="75">
        <f>IF($E3561="","",IFERROR(VLOOKUP(TRIM(E3561&amp;""),'Référentiel Articles'!$A$2:$F$634,2,FALSE),""))</f>
      </c>
      <c r="D3561" s="75">
        <f>IF($E3561="","",IFERROR(VLOOKUP(TRIM(E3561&amp;""),'Référentiel Articles'!$A$2:$F$634,3,FALSE),""))</f>
      </c>
      <c r="E3561" s="74" t="str">
        <v/>
      </c>
      <c r="F3561" s="75">
        <f>IF($E3561="","",IFERROR(VLOOKUP(TRIM(E3561&amp;""),'Référentiel Articles'!$A$2:$F$634,4,FALSE),""))</f>
      </c>
      <c r="G3561" s="76">
        <f>IF($E3561="","",IFERROR(VLOOKUP(TRIM(E3561&amp;""),'Référentiel Articles'!$A$2:$F$634,5,FALSE),""))</f>
      </c>
      <c r="H3561" s="77" t="str">
        <v/>
      </c>
      <c r="I3561" s="76">
        <f>IF($E3561="","",IFERROR(VLOOKUP(TRIM(E3561&amp;""),'Référentiel Articles'!$A$2:$F$634,6,FALSE),""))</f>
      </c>
      <c r="J3561" s="78">
        <f>IF(OR($E3561="",$H3561=""),"",$H3561*$I3561)</f>
      </c>
      <c r="K3561" s="79" t="str">
        <v/>
      </c>
    </row>
    <row r="3562">
      <c r="A3562" s="81" t="str">
        <v/>
      </c>
      <c r="B3562" s="81" t="str">
        <v/>
      </c>
      <c r="C3562" s="83">
        <f>IF($E3562="","",IFERROR(VLOOKUP(TRIM(E3562&amp;""),'Référentiel Articles'!$A$2:$F$634,2,FALSE),""))</f>
      </c>
      <c r="D3562" s="83">
        <f>IF($E3562="","",IFERROR(VLOOKUP(TRIM(E3562&amp;""),'Référentiel Articles'!$A$2:$F$634,3,FALSE),""))</f>
      </c>
      <c r="E3562" s="81" t="str">
        <v/>
      </c>
      <c r="F3562" s="83">
        <f>IF($E3562="","",IFERROR(VLOOKUP(TRIM(E3562&amp;""),'Référentiel Articles'!$A$2:$F$634,4,FALSE),""))</f>
      </c>
      <c r="G3562" s="84">
        <f>IF($E3562="","",IFERROR(VLOOKUP(TRIM(E3562&amp;""),'Référentiel Articles'!$A$2:$F$634,5,FALSE),""))</f>
      </c>
      <c r="H3562" s="85" t="str">
        <v/>
      </c>
      <c r="I3562" s="84">
        <f>IF($E3562="","",IFERROR(VLOOKUP(TRIM(E3562&amp;""),'Référentiel Articles'!$A$2:$F$634,6,FALSE),""))</f>
      </c>
      <c r="J3562" s="90">
        <f>IF(OR($E3562="",$H3562=""),"",$H3562*$I3562)</f>
      </c>
      <c r="K3562" s="87" t="str">
        <v/>
      </c>
    </row>
    <row r="3563">
      <c r="A3563" s="74" t="str">
        <v/>
      </c>
      <c r="B3563" s="74" t="str">
        <v/>
      </c>
      <c r="C3563" s="75">
        <f>IF($E3563="","",IFERROR(VLOOKUP(TRIM(E3563&amp;""),'Référentiel Articles'!$A$2:$F$634,2,FALSE),""))</f>
      </c>
      <c r="D3563" s="75">
        <f>IF($E3563="","",IFERROR(VLOOKUP(TRIM(E3563&amp;""),'Référentiel Articles'!$A$2:$F$634,3,FALSE),""))</f>
      </c>
      <c r="E3563" s="74" t="str">
        <v/>
      </c>
      <c r="F3563" s="75">
        <f>IF($E3563="","",IFERROR(VLOOKUP(TRIM(E3563&amp;""),'Référentiel Articles'!$A$2:$F$634,4,FALSE),""))</f>
      </c>
      <c r="G3563" s="76">
        <f>IF($E3563="","",IFERROR(VLOOKUP(TRIM(E3563&amp;""),'Référentiel Articles'!$A$2:$F$634,5,FALSE),""))</f>
      </c>
      <c r="H3563" s="77" t="str">
        <v/>
      </c>
      <c r="I3563" s="76">
        <f>IF($E3563="","",IFERROR(VLOOKUP(TRIM(E3563&amp;""),'Référentiel Articles'!$A$2:$F$634,6,FALSE),""))</f>
      </c>
      <c r="J3563" s="78">
        <f>IF(OR($E3563="",$H3563=""),"",$H3563*$I3563)</f>
      </c>
      <c r="K3563" s="79" t="str">
        <v/>
      </c>
    </row>
    <row r="3564">
      <c r="A3564" s="81" t="str">
        <v/>
      </c>
      <c r="B3564" s="81" t="str">
        <v/>
      </c>
      <c r="C3564" s="83">
        <f>IF($E3564="","",IFERROR(VLOOKUP(TRIM(E3564&amp;""),'Référentiel Articles'!$A$2:$F$634,2,FALSE),""))</f>
      </c>
      <c r="D3564" s="83">
        <f>IF($E3564="","",IFERROR(VLOOKUP(TRIM(E3564&amp;""),'Référentiel Articles'!$A$2:$F$634,3,FALSE),""))</f>
      </c>
      <c r="E3564" s="81" t="str">
        <v/>
      </c>
      <c r="F3564" s="83">
        <f>IF($E3564="","",IFERROR(VLOOKUP(TRIM(E3564&amp;""),'Référentiel Articles'!$A$2:$F$634,4,FALSE),""))</f>
      </c>
      <c r="G3564" s="84">
        <f>IF($E3564="","",IFERROR(VLOOKUP(TRIM(E3564&amp;""),'Référentiel Articles'!$A$2:$F$634,5,FALSE),""))</f>
      </c>
      <c r="H3564" s="85" t="str">
        <v/>
      </c>
      <c r="I3564" s="84">
        <f>IF($E3564="","",IFERROR(VLOOKUP(TRIM(E3564&amp;""),'Référentiel Articles'!$A$2:$F$634,6,FALSE),""))</f>
      </c>
      <c r="J3564" s="90">
        <f>IF(OR($E3564="",$H3564=""),"",$H3564*$I3564)</f>
      </c>
      <c r="K3564" s="87" t="str">
        <v/>
      </c>
    </row>
    <row r="3565">
      <c r="A3565" s="74" t="str">
        <v/>
      </c>
      <c r="B3565" s="74" t="str">
        <v/>
      </c>
      <c r="C3565" s="75">
        <f>IF($E3565="","",IFERROR(VLOOKUP(TRIM(E3565&amp;""),'Référentiel Articles'!$A$2:$F$634,2,FALSE),""))</f>
      </c>
      <c r="D3565" s="75">
        <f>IF($E3565="","",IFERROR(VLOOKUP(TRIM(E3565&amp;""),'Référentiel Articles'!$A$2:$F$634,3,FALSE),""))</f>
      </c>
      <c r="E3565" s="74" t="str">
        <v/>
      </c>
      <c r="F3565" s="75">
        <f>IF($E3565="","",IFERROR(VLOOKUP(TRIM(E3565&amp;""),'Référentiel Articles'!$A$2:$F$634,4,FALSE),""))</f>
      </c>
      <c r="G3565" s="76">
        <f>IF($E3565="","",IFERROR(VLOOKUP(TRIM(E3565&amp;""),'Référentiel Articles'!$A$2:$F$634,5,FALSE),""))</f>
      </c>
      <c r="H3565" s="77" t="str">
        <v/>
      </c>
      <c r="I3565" s="76">
        <f>IF($E3565="","",IFERROR(VLOOKUP(TRIM(E3565&amp;""),'Référentiel Articles'!$A$2:$F$634,6,FALSE),""))</f>
      </c>
      <c r="J3565" s="78">
        <f>IF(OR($E3565="",$H3565=""),"",$H3565*$I3565)</f>
      </c>
      <c r="K3565" s="79" t="str">
        <v/>
      </c>
    </row>
    <row r="3566">
      <c r="A3566" s="81" t="str">
        <v/>
      </c>
      <c r="B3566" s="81" t="str">
        <v/>
      </c>
      <c r="C3566" s="83">
        <f>IF($E3566="","",IFERROR(VLOOKUP(TRIM(E3566&amp;""),'Référentiel Articles'!$A$2:$F$634,2,FALSE),""))</f>
      </c>
      <c r="D3566" s="83">
        <f>IF($E3566="","",IFERROR(VLOOKUP(TRIM(E3566&amp;""),'Référentiel Articles'!$A$2:$F$634,3,FALSE),""))</f>
      </c>
      <c r="E3566" s="81" t="str">
        <v/>
      </c>
      <c r="F3566" s="83">
        <f>IF($E3566="","",IFERROR(VLOOKUP(TRIM(E3566&amp;""),'Référentiel Articles'!$A$2:$F$634,4,FALSE),""))</f>
      </c>
      <c r="G3566" s="84">
        <f>IF($E3566="","",IFERROR(VLOOKUP(TRIM(E3566&amp;""),'Référentiel Articles'!$A$2:$F$634,5,FALSE),""))</f>
      </c>
      <c r="H3566" s="85" t="str">
        <v/>
      </c>
      <c r="I3566" s="84">
        <f>IF($E3566="","",IFERROR(VLOOKUP(TRIM(E3566&amp;""),'Référentiel Articles'!$A$2:$F$634,6,FALSE),""))</f>
      </c>
      <c r="J3566" s="90">
        <f>IF(OR($E3566="",$H3566=""),"",$H3566*$I3566)</f>
      </c>
      <c r="K3566" s="87" t="str">
        <v/>
      </c>
    </row>
    <row r="3567">
      <c r="A3567" s="74" t="str">
        <v/>
      </c>
      <c r="B3567" s="74" t="str">
        <v/>
      </c>
      <c r="C3567" s="75">
        <f>IF($E3567="","",IFERROR(VLOOKUP(TRIM(E3567&amp;""),'Référentiel Articles'!$A$2:$F$634,2,FALSE),""))</f>
      </c>
      <c r="D3567" s="75">
        <f>IF($E3567="","",IFERROR(VLOOKUP(TRIM(E3567&amp;""),'Référentiel Articles'!$A$2:$F$634,3,FALSE),""))</f>
      </c>
      <c r="E3567" s="74" t="str">
        <v/>
      </c>
      <c r="F3567" s="75">
        <f>IF($E3567="","",IFERROR(VLOOKUP(TRIM(E3567&amp;""),'Référentiel Articles'!$A$2:$F$634,4,FALSE),""))</f>
      </c>
      <c r="G3567" s="76">
        <f>IF($E3567="","",IFERROR(VLOOKUP(TRIM(E3567&amp;""),'Référentiel Articles'!$A$2:$F$634,5,FALSE),""))</f>
      </c>
      <c r="H3567" s="77" t="str">
        <v/>
      </c>
      <c r="I3567" s="76">
        <f>IF($E3567="","",IFERROR(VLOOKUP(TRIM(E3567&amp;""),'Référentiel Articles'!$A$2:$F$634,6,FALSE),""))</f>
      </c>
      <c r="J3567" s="78">
        <f>IF(OR($E3567="",$H3567=""),"",$H3567*$I3567)</f>
      </c>
      <c r="K3567" s="79" t="str">
        <v/>
      </c>
    </row>
    <row r="3568">
      <c r="A3568" s="81" t="str">
        <v/>
      </c>
      <c r="B3568" s="81" t="str">
        <v/>
      </c>
      <c r="C3568" s="83">
        <f>IF($E3568="","",IFERROR(VLOOKUP(TRIM(E3568&amp;""),'Référentiel Articles'!$A$2:$F$634,2,FALSE),""))</f>
      </c>
      <c r="D3568" s="83">
        <f>IF($E3568="","",IFERROR(VLOOKUP(TRIM(E3568&amp;""),'Référentiel Articles'!$A$2:$F$634,3,FALSE),""))</f>
      </c>
      <c r="E3568" s="81" t="str">
        <v/>
      </c>
      <c r="F3568" s="83">
        <f>IF($E3568="","",IFERROR(VLOOKUP(TRIM(E3568&amp;""),'Référentiel Articles'!$A$2:$F$634,4,FALSE),""))</f>
      </c>
      <c r="G3568" s="84">
        <f>IF($E3568="","",IFERROR(VLOOKUP(TRIM(E3568&amp;""),'Référentiel Articles'!$A$2:$F$634,5,FALSE),""))</f>
      </c>
      <c r="H3568" s="85" t="str">
        <v/>
      </c>
      <c r="I3568" s="84">
        <f>IF($E3568="","",IFERROR(VLOOKUP(TRIM(E3568&amp;""),'Référentiel Articles'!$A$2:$F$634,6,FALSE),""))</f>
      </c>
      <c r="J3568" s="90">
        <f>IF(OR($E3568="",$H3568=""),"",$H3568*$I3568)</f>
      </c>
      <c r="K3568" s="87" t="str">
        <v/>
      </c>
    </row>
    <row r="3569">
      <c r="A3569" s="74" t="str">
        <v/>
      </c>
      <c r="B3569" s="74" t="str">
        <v/>
      </c>
      <c r="C3569" s="75">
        <f>IF($E3569="","",IFERROR(VLOOKUP(TRIM(E3569&amp;""),'Référentiel Articles'!$A$2:$F$634,2,FALSE),""))</f>
      </c>
      <c r="D3569" s="75">
        <f>IF($E3569="","",IFERROR(VLOOKUP(TRIM(E3569&amp;""),'Référentiel Articles'!$A$2:$F$634,3,FALSE),""))</f>
      </c>
      <c r="E3569" s="74" t="str">
        <v/>
      </c>
      <c r="F3569" s="75">
        <f>IF($E3569="","",IFERROR(VLOOKUP(TRIM(E3569&amp;""),'Référentiel Articles'!$A$2:$F$634,4,FALSE),""))</f>
      </c>
      <c r="G3569" s="76">
        <f>IF($E3569="","",IFERROR(VLOOKUP(TRIM(E3569&amp;""),'Référentiel Articles'!$A$2:$F$634,5,FALSE),""))</f>
      </c>
      <c r="H3569" s="77" t="str">
        <v/>
      </c>
      <c r="I3569" s="76">
        <f>IF($E3569="","",IFERROR(VLOOKUP(TRIM(E3569&amp;""),'Référentiel Articles'!$A$2:$F$634,6,FALSE),""))</f>
      </c>
      <c r="J3569" s="78">
        <f>IF(OR($E3569="",$H3569=""),"",$H3569*$I3569)</f>
      </c>
      <c r="K3569" s="79" t="str">
        <v/>
      </c>
    </row>
    <row r="3570">
      <c r="A3570" s="81" t="str">
        <v/>
      </c>
      <c r="B3570" s="81" t="str">
        <v/>
      </c>
      <c r="C3570" s="83">
        <f>IF($E3570="","",IFERROR(VLOOKUP(TRIM(E3570&amp;""),'Référentiel Articles'!$A$2:$F$634,2,FALSE),""))</f>
      </c>
      <c r="D3570" s="83">
        <f>IF($E3570="","",IFERROR(VLOOKUP(TRIM(E3570&amp;""),'Référentiel Articles'!$A$2:$F$634,3,FALSE),""))</f>
      </c>
      <c r="E3570" s="81" t="str">
        <v/>
      </c>
      <c r="F3570" s="83">
        <f>IF($E3570="","",IFERROR(VLOOKUP(TRIM(E3570&amp;""),'Référentiel Articles'!$A$2:$F$634,4,FALSE),""))</f>
      </c>
      <c r="G3570" s="84">
        <f>IF($E3570="","",IFERROR(VLOOKUP(TRIM(E3570&amp;""),'Référentiel Articles'!$A$2:$F$634,5,FALSE),""))</f>
      </c>
      <c r="H3570" s="85" t="str">
        <v/>
      </c>
      <c r="I3570" s="84">
        <f>IF($E3570="","",IFERROR(VLOOKUP(TRIM(E3570&amp;""),'Référentiel Articles'!$A$2:$F$634,6,FALSE),""))</f>
      </c>
      <c r="J3570" s="90">
        <f>IF(OR($E3570="",$H3570=""),"",$H3570*$I3570)</f>
      </c>
      <c r="K3570" s="87" t="str">
        <v/>
      </c>
    </row>
    <row r="3571">
      <c r="A3571" s="74" t="str">
        <v/>
      </c>
      <c r="B3571" s="74" t="str">
        <v/>
      </c>
      <c r="C3571" s="75">
        <f>IF($E3571="","",IFERROR(VLOOKUP(TRIM(E3571&amp;""),'Référentiel Articles'!$A$2:$F$634,2,FALSE),""))</f>
      </c>
      <c r="D3571" s="75">
        <f>IF($E3571="","",IFERROR(VLOOKUP(TRIM(E3571&amp;""),'Référentiel Articles'!$A$2:$F$634,3,FALSE),""))</f>
      </c>
      <c r="E3571" s="74" t="str">
        <v/>
      </c>
      <c r="F3571" s="75">
        <f>IF($E3571="","",IFERROR(VLOOKUP(TRIM(E3571&amp;""),'Référentiel Articles'!$A$2:$F$634,4,FALSE),""))</f>
      </c>
      <c r="G3571" s="76">
        <f>IF($E3571="","",IFERROR(VLOOKUP(TRIM(E3571&amp;""),'Référentiel Articles'!$A$2:$F$634,5,FALSE),""))</f>
      </c>
      <c r="H3571" s="77" t="str">
        <v/>
      </c>
      <c r="I3571" s="76">
        <f>IF($E3571="","",IFERROR(VLOOKUP(TRIM(E3571&amp;""),'Référentiel Articles'!$A$2:$F$634,6,FALSE),""))</f>
      </c>
      <c r="J3571" s="78">
        <f>IF(OR($E3571="",$H3571=""),"",$H3571*$I3571)</f>
      </c>
      <c r="K3571" s="79" t="str">
        <v/>
      </c>
    </row>
    <row r="3572">
      <c r="A3572" s="81" t="str">
        <v/>
      </c>
      <c r="B3572" s="81" t="str">
        <v/>
      </c>
      <c r="C3572" s="83">
        <f>IF($E3572="","",IFERROR(VLOOKUP(TRIM(E3572&amp;""),'Référentiel Articles'!$A$2:$F$634,2,FALSE),""))</f>
      </c>
      <c r="D3572" s="83">
        <f>IF($E3572="","",IFERROR(VLOOKUP(TRIM(E3572&amp;""),'Référentiel Articles'!$A$2:$F$634,3,FALSE),""))</f>
      </c>
      <c r="E3572" s="81" t="str">
        <v/>
      </c>
      <c r="F3572" s="83">
        <f>IF($E3572="","",IFERROR(VLOOKUP(TRIM(E3572&amp;""),'Référentiel Articles'!$A$2:$F$634,4,FALSE),""))</f>
      </c>
      <c r="G3572" s="84">
        <f>IF($E3572="","",IFERROR(VLOOKUP(TRIM(E3572&amp;""),'Référentiel Articles'!$A$2:$F$634,5,FALSE),""))</f>
      </c>
      <c r="H3572" s="85" t="str">
        <v/>
      </c>
      <c r="I3572" s="84">
        <f>IF($E3572="","",IFERROR(VLOOKUP(TRIM(E3572&amp;""),'Référentiel Articles'!$A$2:$F$634,6,FALSE),""))</f>
      </c>
      <c r="J3572" s="90">
        <f>IF(OR($E3572="",$H3572=""),"",$H3572*$I3572)</f>
      </c>
      <c r="K3572" s="87" t="str">
        <v/>
      </c>
    </row>
    <row r="3573">
      <c r="A3573" s="74" t="str">
        <v/>
      </c>
      <c r="B3573" s="74" t="str">
        <v/>
      </c>
      <c r="C3573" s="75">
        <f>IF($E3573="","",IFERROR(VLOOKUP(TRIM(E3573&amp;""),'Référentiel Articles'!$A$2:$F$634,2,FALSE),""))</f>
      </c>
      <c r="D3573" s="75">
        <f>IF($E3573="","",IFERROR(VLOOKUP(TRIM(E3573&amp;""),'Référentiel Articles'!$A$2:$F$634,3,FALSE),""))</f>
      </c>
      <c r="E3573" s="74" t="str">
        <v/>
      </c>
      <c r="F3573" s="75">
        <f>IF($E3573="","",IFERROR(VLOOKUP(TRIM(E3573&amp;""),'Référentiel Articles'!$A$2:$F$634,4,FALSE),""))</f>
      </c>
      <c r="G3573" s="76">
        <f>IF($E3573="","",IFERROR(VLOOKUP(TRIM(E3573&amp;""),'Référentiel Articles'!$A$2:$F$634,5,FALSE),""))</f>
      </c>
      <c r="H3573" s="77" t="str">
        <v/>
      </c>
      <c r="I3573" s="76">
        <f>IF($E3573="","",IFERROR(VLOOKUP(TRIM(E3573&amp;""),'Référentiel Articles'!$A$2:$F$634,6,FALSE),""))</f>
      </c>
      <c r="J3573" s="78">
        <f>IF(OR($E3573="",$H3573=""),"",$H3573*$I3573)</f>
      </c>
      <c r="K3573" s="79" t="str">
        <v/>
      </c>
    </row>
    <row r="3574">
      <c r="A3574" s="81" t="str">
        <v/>
      </c>
      <c r="B3574" s="81" t="str">
        <v/>
      </c>
      <c r="C3574" s="83">
        <f>IF($E3574="","",IFERROR(VLOOKUP(TRIM(E3574&amp;""),'Référentiel Articles'!$A$2:$F$634,2,FALSE),""))</f>
      </c>
      <c r="D3574" s="83">
        <f>IF($E3574="","",IFERROR(VLOOKUP(TRIM(E3574&amp;""),'Référentiel Articles'!$A$2:$F$634,3,FALSE),""))</f>
      </c>
      <c r="E3574" s="81" t="str">
        <v/>
      </c>
      <c r="F3574" s="83">
        <f>IF($E3574="","",IFERROR(VLOOKUP(TRIM(E3574&amp;""),'Référentiel Articles'!$A$2:$F$634,4,FALSE),""))</f>
      </c>
      <c r="G3574" s="84">
        <f>IF($E3574="","",IFERROR(VLOOKUP(TRIM(E3574&amp;""),'Référentiel Articles'!$A$2:$F$634,5,FALSE),""))</f>
      </c>
      <c r="H3574" s="85" t="str">
        <v/>
      </c>
      <c r="I3574" s="84">
        <f>IF($E3574="","",IFERROR(VLOOKUP(TRIM(E3574&amp;""),'Référentiel Articles'!$A$2:$F$634,6,FALSE),""))</f>
      </c>
      <c r="J3574" s="90">
        <f>IF(OR($E3574="",$H3574=""),"",$H3574*$I3574)</f>
      </c>
      <c r="K3574" s="87" t="str">
        <v/>
      </c>
    </row>
    <row r="3575">
      <c r="A3575" s="74" t="str">
        <v/>
      </c>
      <c r="B3575" s="74" t="str">
        <v/>
      </c>
      <c r="C3575" s="75">
        <f>IF($E3575="","",IFERROR(VLOOKUP(TRIM(E3575&amp;""),'Référentiel Articles'!$A$2:$F$634,2,FALSE),""))</f>
      </c>
      <c r="D3575" s="75">
        <f>IF($E3575="","",IFERROR(VLOOKUP(TRIM(E3575&amp;""),'Référentiel Articles'!$A$2:$F$634,3,FALSE),""))</f>
      </c>
      <c r="E3575" s="74" t="str">
        <v/>
      </c>
      <c r="F3575" s="75">
        <f>IF($E3575="","",IFERROR(VLOOKUP(TRIM(E3575&amp;""),'Référentiel Articles'!$A$2:$F$634,4,FALSE),""))</f>
      </c>
      <c r="G3575" s="76">
        <f>IF($E3575="","",IFERROR(VLOOKUP(TRIM(E3575&amp;""),'Référentiel Articles'!$A$2:$F$634,5,FALSE),""))</f>
      </c>
      <c r="H3575" s="77" t="str">
        <v/>
      </c>
      <c r="I3575" s="76">
        <f>IF($E3575="","",IFERROR(VLOOKUP(TRIM(E3575&amp;""),'Référentiel Articles'!$A$2:$F$634,6,FALSE),""))</f>
      </c>
      <c r="J3575" s="78">
        <f>IF(OR($E3575="",$H3575=""),"",$H3575*$I3575)</f>
      </c>
      <c r="K3575" s="79" t="str">
        <v/>
      </c>
    </row>
    <row r="3576">
      <c r="A3576" s="81" t="str">
        <v/>
      </c>
      <c r="B3576" s="81" t="str">
        <v/>
      </c>
      <c r="C3576" s="83">
        <f>IF($E3576="","",IFERROR(VLOOKUP(TRIM(E3576&amp;""),'Référentiel Articles'!$A$2:$F$634,2,FALSE),""))</f>
      </c>
      <c r="D3576" s="83">
        <f>IF($E3576="","",IFERROR(VLOOKUP(TRIM(E3576&amp;""),'Référentiel Articles'!$A$2:$F$634,3,FALSE),""))</f>
      </c>
      <c r="E3576" s="81" t="str">
        <v/>
      </c>
      <c r="F3576" s="83">
        <f>IF($E3576="","",IFERROR(VLOOKUP(TRIM(E3576&amp;""),'Référentiel Articles'!$A$2:$F$634,4,FALSE),""))</f>
      </c>
      <c r="G3576" s="84">
        <f>IF($E3576="","",IFERROR(VLOOKUP(TRIM(E3576&amp;""),'Référentiel Articles'!$A$2:$F$634,5,FALSE),""))</f>
      </c>
      <c r="H3576" s="85" t="str">
        <v/>
      </c>
      <c r="I3576" s="84">
        <f>IF($E3576="","",IFERROR(VLOOKUP(TRIM(E3576&amp;""),'Référentiel Articles'!$A$2:$F$634,6,FALSE),""))</f>
      </c>
      <c r="J3576" s="90">
        <f>IF(OR($E3576="",$H3576=""),"",$H3576*$I3576)</f>
      </c>
      <c r="K3576" s="87" t="str">
        <v/>
      </c>
    </row>
    <row r="3577">
      <c r="A3577" s="74" t="str">
        <v/>
      </c>
      <c r="B3577" s="74" t="str">
        <v/>
      </c>
      <c r="C3577" s="75">
        <f>IF($E3577="","",IFERROR(VLOOKUP(TRIM(E3577&amp;""),'Référentiel Articles'!$A$2:$F$634,2,FALSE),""))</f>
      </c>
      <c r="D3577" s="75">
        <f>IF($E3577="","",IFERROR(VLOOKUP(TRIM(E3577&amp;""),'Référentiel Articles'!$A$2:$F$634,3,FALSE),""))</f>
      </c>
      <c r="E3577" s="74" t="str">
        <v/>
      </c>
      <c r="F3577" s="75">
        <f>IF($E3577="","",IFERROR(VLOOKUP(TRIM(E3577&amp;""),'Référentiel Articles'!$A$2:$F$634,4,FALSE),""))</f>
      </c>
      <c r="G3577" s="76">
        <f>IF($E3577="","",IFERROR(VLOOKUP(TRIM(E3577&amp;""),'Référentiel Articles'!$A$2:$F$634,5,FALSE),""))</f>
      </c>
      <c r="H3577" s="77" t="str">
        <v/>
      </c>
      <c r="I3577" s="76">
        <f>IF($E3577="","",IFERROR(VLOOKUP(TRIM(E3577&amp;""),'Référentiel Articles'!$A$2:$F$634,6,FALSE),""))</f>
      </c>
      <c r="J3577" s="78">
        <f>IF(OR($E3577="",$H3577=""),"",$H3577*$I3577)</f>
      </c>
      <c r="K3577" s="79" t="str">
        <v/>
      </c>
    </row>
    <row r="3578">
      <c r="A3578" s="81" t="str">
        <v/>
      </c>
      <c r="B3578" s="81" t="str">
        <v/>
      </c>
      <c r="C3578" s="83">
        <f>IF($E3578="","",IFERROR(VLOOKUP(TRIM(E3578&amp;""),'Référentiel Articles'!$A$2:$F$634,2,FALSE),""))</f>
      </c>
      <c r="D3578" s="83">
        <f>IF($E3578="","",IFERROR(VLOOKUP(TRIM(E3578&amp;""),'Référentiel Articles'!$A$2:$F$634,3,FALSE),""))</f>
      </c>
      <c r="E3578" s="81" t="str">
        <v/>
      </c>
      <c r="F3578" s="83">
        <f>IF($E3578="","",IFERROR(VLOOKUP(TRIM(E3578&amp;""),'Référentiel Articles'!$A$2:$F$634,4,FALSE),""))</f>
      </c>
      <c r="G3578" s="84">
        <f>IF($E3578="","",IFERROR(VLOOKUP(TRIM(E3578&amp;""),'Référentiel Articles'!$A$2:$F$634,5,FALSE),""))</f>
      </c>
      <c r="H3578" s="85" t="str">
        <v/>
      </c>
      <c r="I3578" s="84">
        <f>IF($E3578="","",IFERROR(VLOOKUP(TRIM(E3578&amp;""),'Référentiel Articles'!$A$2:$F$634,6,FALSE),""))</f>
      </c>
      <c r="J3578" s="90">
        <f>IF(OR($E3578="",$H3578=""),"",$H3578*$I3578)</f>
      </c>
      <c r="K3578" s="87" t="str">
        <v/>
      </c>
    </row>
    <row r="3579">
      <c r="A3579" s="74" t="str">
        <v/>
      </c>
      <c r="B3579" s="74" t="str">
        <v/>
      </c>
      <c r="C3579" s="75">
        <f>IF($E3579="","",IFERROR(VLOOKUP(TRIM(E3579&amp;""),'Référentiel Articles'!$A$2:$F$634,2,FALSE),""))</f>
      </c>
      <c r="D3579" s="75">
        <f>IF($E3579="","",IFERROR(VLOOKUP(TRIM(E3579&amp;""),'Référentiel Articles'!$A$2:$F$634,3,FALSE),""))</f>
      </c>
      <c r="E3579" s="74" t="str">
        <v/>
      </c>
      <c r="F3579" s="75">
        <f>IF($E3579="","",IFERROR(VLOOKUP(TRIM(E3579&amp;""),'Référentiel Articles'!$A$2:$F$634,4,FALSE),""))</f>
      </c>
      <c r="G3579" s="76">
        <f>IF($E3579="","",IFERROR(VLOOKUP(TRIM(E3579&amp;""),'Référentiel Articles'!$A$2:$F$634,5,FALSE),""))</f>
      </c>
      <c r="H3579" s="77" t="str">
        <v/>
      </c>
      <c r="I3579" s="76">
        <f>IF($E3579="","",IFERROR(VLOOKUP(TRIM(E3579&amp;""),'Référentiel Articles'!$A$2:$F$634,6,FALSE),""))</f>
      </c>
      <c r="J3579" s="78">
        <f>IF(OR($E3579="",$H3579=""),"",$H3579*$I3579)</f>
      </c>
      <c r="K3579" s="79" t="str">
        <v/>
      </c>
    </row>
    <row r="3580">
      <c r="A3580" s="81" t="str">
        <v/>
      </c>
      <c r="B3580" s="81" t="str">
        <v/>
      </c>
      <c r="C3580" s="83">
        <f>IF($E3580="","",IFERROR(VLOOKUP(TRIM(E3580&amp;""),'Référentiel Articles'!$A$2:$F$634,2,FALSE),""))</f>
      </c>
      <c r="D3580" s="83">
        <f>IF($E3580="","",IFERROR(VLOOKUP(TRIM(E3580&amp;""),'Référentiel Articles'!$A$2:$F$634,3,FALSE),""))</f>
      </c>
      <c r="E3580" s="81" t="str">
        <v/>
      </c>
      <c r="F3580" s="83">
        <f>IF($E3580="","",IFERROR(VLOOKUP(TRIM(E3580&amp;""),'Référentiel Articles'!$A$2:$F$634,4,FALSE),""))</f>
      </c>
      <c r="G3580" s="84">
        <f>IF($E3580="","",IFERROR(VLOOKUP(TRIM(E3580&amp;""),'Référentiel Articles'!$A$2:$F$634,5,FALSE),""))</f>
      </c>
      <c r="H3580" s="85" t="str">
        <v/>
      </c>
      <c r="I3580" s="84">
        <f>IF($E3580="","",IFERROR(VLOOKUP(TRIM(E3580&amp;""),'Référentiel Articles'!$A$2:$F$634,6,FALSE),""))</f>
      </c>
      <c r="J3580" s="90">
        <f>IF(OR($E3580="",$H3580=""),"",$H3580*$I3580)</f>
      </c>
      <c r="K3580" s="87" t="str">
        <v/>
      </c>
    </row>
    <row r="3581">
      <c r="A3581" s="74" t="str">
        <v/>
      </c>
      <c r="B3581" s="74" t="str">
        <v/>
      </c>
      <c r="C3581" s="75">
        <f>IF($E3581="","",IFERROR(VLOOKUP(TRIM(E3581&amp;""),'Référentiel Articles'!$A$2:$F$634,2,FALSE),""))</f>
      </c>
      <c r="D3581" s="75">
        <f>IF($E3581="","",IFERROR(VLOOKUP(TRIM(E3581&amp;""),'Référentiel Articles'!$A$2:$F$634,3,FALSE),""))</f>
      </c>
      <c r="E3581" s="74" t="str">
        <v/>
      </c>
      <c r="F3581" s="75">
        <f>IF($E3581="","",IFERROR(VLOOKUP(TRIM(E3581&amp;""),'Référentiel Articles'!$A$2:$F$634,4,FALSE),""))</f>
      </c>
      <c r="G3581" s="76">
        <f>IF($E3581="","",IFERROR(VLOOKUP(TRIM(E3581&amp;""),'Référentiel Articles'!$A$2:$F$634,5,FALSE),""))</f>
      </c>
      <c r="H3581" s="77" t="str">
        <v/>
      </c>
      <c r="I3581" s="76">
        <f>IF($E3581="","",IFERROR(VLOOKUP(TRIM(E3581&amp;""),'Référentiel Articles'!$A$2:$F$634,6,FALSE),""))</f>
      </c>
      <c r="J3581" s="78">
        <f>IF(OR($E3581="",$H3581=""),"",$H3581*$I3581)</f>
      </c>
      <c r="K3581" s="79" t="str">
        <v/>
      </c>
    </row>
    <row r="3582">
      <c r="A3582" s="81" t="str">
        <v/>
      </c>
      <c r="B3582" s="81" t="str">
        <v/>
      </c>
      <c r="C3582" s="83">
        <f>IF($E3582="","",IFERROR(VLOOKUP(TRIM(E3582&amp;""),'Référentiel Articles'!$A$2:$F$634,2,FALSE),""))</f>
      </c>
      <c r="D3582" s="83">
        <f>IF($E3582="","",IFERROR(VLOOKUP(TRIM(E3582&amp;""),'Référentiel Articles'!$A$2:$F$634,3,FALSE),""))</f>
      </c>
      <c r="E3582" s="81" t="str">
        <v/>
      </c>
      <c r="F3582" s="83">
        <f>IF($E3582="","",IFERROR(VLOOKUP(TRIM(E3582&amp;""),'Référentiel Articles'!$A$2:$F$634,4,FALSE),""))</f>
      </c>
      <c r="G3582" s="84">
        <f>IF($E3582="","",IFERROR(VLOOKUP(TRIM(E3582&amp;""),'Référentiel Articles'!$A$2:$F$634,5,FALSE),""))</f>
      </c>
      <c r="H3582" s="85" t="str">
        <v/>
      </c>
      <c r="I3582" s="84">
        <f>IF($E3582="","",IFERROR(VLOOKUP(TRIM(E3582&amp;""),'Référentiel Articles'!$A$2:$F$634,6,FALSE),""))</f>
      </c>
      <c r="J3582" s="90">
        <f>IF(OR($E3582="",$H3582=""),"",$H3582*$I3582)</f>
      </c>
      <c r="K3582" s="87" t="str">
        <v/>
      </c>
    </row>
    <row r="3583">
      <c r="A3583" s="74" t="str">
        <v/>
      </c>
      <c r="B3583" s="74" t="str">
        <v/>
      </c>
      <c r="C3583" s="75">
        <f>IF($E3583="","",IFERROR(VLOOKUP(TRIM(E3583&amp;""),'Référentiel Articles'!$A$2:$F$634,2,FALSE),""))</f>
      </c>
      <c r="D3583" s="75">
        <f>IF($E3583="","",IFERROR(VLOOKUP(TRIM(E3583&amp;""),'Référentiel Articles'!$A$2:$F$634,3,FALSE),""))</f>
      </c>
      <c r="E3583" s="74" t="str">
        <v/>
      </c>
      <c r="F3583" s="75">
        <f>IF($E3583="","",IFERROR(VLOOKUP(TRIM(E3583&amp;""),'Référentiel Articles'!$A$2:$F$634,4,FALSE),""))</f>
      </c>
      <c r="G3583" s="76">
        <f>IF($E3583="","",IFERROR(VLOOKUP(TRIM(E3583&amp;""),'Référentiel Articles'!$A$2:$F$634,5,FALSE),""))</f>
      </c>
      <c r="H3583" s="77" t="str">
        <v/>
      </c>
      <c r="I3583" s="76">
        <f>IF($E3583="","",IFERROR(VLOOKUP(TRIM(E3583&amp;""),'Référentiel Articles'!$A$2:$F$634,6,FALSE),""))</f>
      </c>
      <c r="J3583" s="78">
        <f>IF(OR($E3583="",$H3583=""),"",$H3583*$I3583)</f>
      </c>
      <c r="K3583" s="79" t="str">
        <v/>
      </c>
    </row>
    <row r="3584">
      <c r="A3584" s="81" t="str">
        <v/>
      </c>
      <c r="B3584" s="81" t="str">
        <v/>
      </c>
      <c r="C3584" s="83">
        <f>IF($E3584="","",IFERROR(VLOOKUP(TRIM(E3584&amp;""),'Référentiel Articles'!$A$2:$F$634,2,FALSE),""))</f>
      </c>
      <c r="D3584" s="83">
        <f>IF($E3584="","",IFERROR(VLOOKUP(TRIM(E3584&amp;""),'Référentiel Articles'!$A$2:$F$634,3,FALSE),""))</f>
      </c>
      <c r="E3584" s="81" t="str">
        <v/>
      </c>
      <c r="F3584" s="83">
        <f>IF($E3584="","",IFERROR(VLOOKUP(TRIM(E3584&amp;""),'Référentiel Articles'!$A$2:$F$634,4,FALSE),""))</f>
      </c>
      <c r="G3584" s="84">
        <f>IF($E3584="","",IFERROR(VLOOKUP(TRIM(E3584&amp;""),'Référentiel Articles'!$A$2:$F$634,5,FALSE),""))</f>
      </c>
      <c r="H3584" s="85" t="str">
        <v/>
      </c>
      <c r="I3584" s="84">
        <f>IF($E3584="","",IFERROR(VLOOKUP(TRIM(E3584&amp;""),'Référentiel Articles'!$A$2:$F$634,6,FALSE),""))</f>
      </c>
      <c r="J3584" s="90">
        <f>IF(OR($E3584="",$H3584=""),"",$H3584*$I3584)</f>
      </c>
      <c r="K3584" s="87" t="str">
        <v/>
      </c>
    </row>
    <row r="3585">
      <c r="A3585" s="74" t="str">
        <v/>
      </c>
      <c r="B3585" s="74" t="str">
        <v/>
      </c>
      <c r="C3585" s="75">
        <f>IF($E3585="","",IFERROR(VLOOKUP(TRIM(E3585&amp;""),'Référentiel Articles'!$A$2:$F$634,2,FALSE),""))</f>
      </c>
      <c r="D3585" s="75">
        <f>IF($E3585="","",IFERROR(VLOOKUP(TRIM(E3585&amp;""),'Référentiel Articles'!$A$2:$F$634,3,FALSE),""))</f>
      </c>
      <c r="E3585" s="74" t="str">
        <v/>
      </c>
      <c r="F3585" s="75">
        <f>IF($E3585="","",IFERROR(VLOOKUP(TRIM(E3585&amp;""),'Référentiel Articles'!$A$2:$F$634,4,FALSE),""))</f>
      </c>
      <c r="G3585" s="76">
        <f>IF($E3585="","",IFERROR(VLOOKUP(TRIM(E3585&amp;""),'Référentiel Articles'!$A$2:$F$634,5,FALSE),""))</f>
      </c>
      <c r="H3585" s="77" t="str">
        <v/>
      </c>
      <c r="I3585" s="76">
        <f>IF($E3585="","",IFERROR(VLOOKUP(TRIM(E3585&amp;""),'Référentiel Articles'!$A$2:$F$634,6,FALSE),""))</f>
      </c>
      <c r="J3585" s="78">
        <f>IF(OR($E3585="",$H3585=""),"",$H3585*$I3585)</f>
      </c>
      <c r="K3585" s="79" t="str">
        <v/>
      </c>
    </row>
    <row r="3586">
      <c r="A3586" s="81" t="str">
        <v/>
      </c>
      <c r="B3586" s="81" t="str">
        <v/>
      </c>
      <c r="C3586" s="83">
        <f>IF($E3586="","",IFERROR(VLOOKUP(TRIM(E3586&amp;""),'Référentiel Articles'!$A$2:$F$634,2,FALSE),""))</f>
      </c>
      <c r="D3586" s="83">
        <f>IF($E3586="","",IFERROR(VLOOKUP(TRIM(E3586&amp;""),'Référentiel Articles'!$A$2:$F$634,3,FALSE),""))</f>
      </c>
      <c r="E3586" s="81" t="str">
        <v/>
      </c>
      <c r="F3586" s="83">
        <f>IF($E3586="","",IFERROR(VLOOKUP(TRIM(E3586&amp;""),'Référentiel Articles'!$A$2:$F$634,4,FALSE),""))</f>
      </c>
      <c r="G3586" s="84">
        <f>IF($E3586="","",IFERROR(VLOOKUP(TRIM(E3586&amp;""),'Référentiel Articles'!$A$2:$F$634,5,FALSE),""))</f>
      </c>
      <c r="H3586" s="85" t="str">
        <v/>
      </c>
      <c r="I3586" s="84">
        <f>IF($E3586="","",IFERROR(VLOOKUP(TRIM(E3586&amp;""),'Référentiel Articles'!$A$2:$F$634,6,FALSE),""))</f>
      </c>
      <c r="J3586" s="90">
        <f>IF(OR($E3586="",$H3586=""),"",$H3586*$I3586)</f>
      </c>
      <c r="K3586" s="87" t="str">
        <v/>
      </c>
    </row>
    <row r="3587">
      <c r="A3587" s="74" t="str">
        <v/>
      </c>
      <c r="B3587" s="74" t="str">
        <v/>
      </c>
      <c r="C3587" s="75">
        <f>IF($E3587="","",IFERROR(VLOOKUP(TRIM(E3587&amp;""),'Référentiel Articles'!$A$2:$F$634,2,FALSE),""))</f>
      </c>
      <c r="D3587" s="75">
        <f>IF($E3587="","",IFERROR(VLOOKUP(TRIM(E3587&amp;""),'Référentiel Articles'!$A$2:$F$634,3,FALSE),""))</f>
      </c>
      <c r="E3587" s="74" t="str">
        <v/>
      </c>
      <c r="F3587" s="75">
        <f>IF($E3587="","",IFERROR(VLOOKUP(TRIM(E3587&amp;""),'Référentiel Articles'!$A$2:$F$634,4,FALSE),""))</f>
      </c>
      <c r="G3587" s="76">
        <f>IF($E3587="","",IFERROR(VLOOKUP(TRIM(E3587&amp;""),'Référentiel Articles'!$A$2:$F$634,5,FALSE),""))</f>
      </c>
      <c r="H3587" s="77" t="str">
        <v/>
      </c>
      <c r="I3587" s="76">
        <f>IF($E3587="","",IFERROR(VLOOKUP(TRIM(E3587&amp;""),'Référentiel Articles'!$A$2:$F$634,6,FALSE),""))</f>
      </c>
      <c r="J3587" s="78">
        <f>IF(OR($E3587="",$H3587=""),"",$H3587*$I3587)</f>
      </c>
      <c r="K3587" s="79" t="str">
        <v/>
      </c>
    </row>
    <row r="3588">
      <c r="A3588" s="81" t="str">
        <v/>
      </c>
      <c r="B3588" s="81" t="str">
        <v/>
      </c>
      <c r="C3588" s="83">
        <f>IF($E3588="","",IFERROR(VLOOKUP(TRIM(E3588&amp;""),'Référentiel Articles'!$A$2:$F$634,2,FALSE),""))</f>
      </c>
      <c r="D3588" s="83">
        <f>IF($E3588="","",IFERROR(VLOOKUP(TRIM(E3588&amp;""),'Référentiel Articles'!$A$2:$F$634,3,FALSE),""))</f>
      </c>
      <c r="E3588" s="81" t="str">
        <v/>
      </c>
      <c r="F3588" s="83">
        <f>IF($E3588="","",IFERROR(VLOOKUP(TRIM(E3588&amp;""),'Référentiel Articles'!$A$2:$F$634,4,FALSE),""))</f>
      </c>
      <c r="G3588" s="84">
        <f>IF($E3588="","",IFERROR(VLOOKUP(TRIM(E3588&amp;""),'Référentiel Articles'!$A$2:$F$634,5,FALSE),""))</f>
      </c>
      <c r="H3588" s="85" t="str">
        <v/>
      </c>
      <c r="I3588" s="84">
        <f>IF($E3588="","",IFERROR(VLOOKUP(TRIM(E3588&amp;""),'Référentiel Articles'!$A$2:$F$634,6,FALSE),""))</f>
      </c>
      <c r="J3588" s="90">
        <f>IF(OR($E3588="",$H3588=""),"",$H3588*$I3588)</f>
      </c>
      <c r="K3588" s="87" t="str">
        <v/>
      </c>
    </row>
    <row r="3589">
      <c r="A3589" s="74" t="str">
        <v/>
      </c>
      <c r="B3589" s="74" t="str">
        <v/>
      </c>
      <c r="C3589" s="75">
        <f>IF($E3589="","",IFERROR(VLOOKUP(TRIM(E3589&amp;""),'Référentiel Articles'!$A$2:$F$634,2,FALSE),""))</f>
      </c>
      <c r="D3589" s="75">
        <f>IF($E3589="","",IFERROR(VLOOKUP(TRIM(E3589&amp;""),'Référentiel Articles'!$A$2:$F$634,3,FALSE),""))</f>
      </c>
      <c r="E3589" s="74" t="str">
        <v/>
      </c>
      <c r="F3589" s="75">
        <f>IF($E3589="","",IFERROR(VLOOKUP(TRIM(E3589&amp;""),'Référentiel Articles'!$A$2:$F$634,4,FALSE),""))</f>
      </c>
      <c r="G3589" s="76">
        <f>IF($E3589="","",IFERROR(VLOOKUP(TRIM(E3589&amp;""),'Référentiel Articles'!$A$2:$F$634,5,FALSE),""))</f>
      </c>
      <c r="H3589" s="77" t="str">
        <v/>
      </c>
      <c r="I3589" s="76">
        <f>IF($E3589="","",IFERROR(VLOOKUP(TRIM(E3589&amp;""),'Référentiel Articles'!$A$2:$F$634,6,FALSE),""))</f>
      </c>
      <c r="J3589" s="78">
        <f>IF(OR($E3589="",$H3589=""),"",$H3589*$I3589)</f>
      </c>
      <c r="K3589" s="79" t="str">
        <v/>
      </c>
    </row>
    <row r="3590">
      <c r="A3590" s="81" t="str">
        <v/>
      </c>
      <c r="B3590" s="81" t="str">
        <v/>
      </c>
      <c r="C3590" s="83">
        <f>IF($E3590="","",IFERROR(VLOOKUP(TRIM(E3590&amp;""),'Référentiel Articles'!$A$2:$F$634,2,FALSE),""))</f>
      </c>
      <c r="D3590" s="83">
        <f>IF($E3590="","",IFERROR(VLOOKUP(TRIM(E3590&amp;""),'Référentiel Articles'!$A$2:$F$634,3,FALSE),""))</f>
      </c>
      <c r="E3590" s="81" t="str">
        <v/>
      </c>
      <c r="F3590" s="83">
        <f>IF($E3590="","",IFERROR(VLOOKUP(TRIM(E3590&amp;""),'Référentiel Articles'!$A$2:$F$634,4,FALSE),""))</f>
      </c>
      <c r="G3590" s="84">
        <f>IF($E3590="","",IFERROR(VLOOKUP(TRIM(E3590&amp;""),'Référentiel Articles'!$A$2:$F$634,5,FALSE),""))</f>
      </c>
      <c r="H3590" s="85" t="str">
        <v/>
      </c>
      <c r="I3590" s="84">
        <f>IF($E3590="","",IFERROR(VLOOKUP(TRIM(E3590&amp;""),'Référentiel Articles'!$A$2:$F$634,6,FALSE),""))</f>
      </c>
      <c r="J3590" s="90">
        <f>IF(OR($E3590="",$H3590=""),"",$H3590*$I3590)</f>
      </c>
      <c r="K3590" s="87" t="str">
        <v/>
      </c>
    </row>
    <row r="3591">
      <c r="A3591" s="74" t="str">
        <v/>
      </c>
      <c r="B3591" s="74" t="str">
        <v/>
      </c>
      <c r="C3591" s="75">
        <f>IF($E3591="","",IFERROR(VLOOKUP(TRIM(E3591&amp;""),'Référentiel Articles'!$A$2:$F$634,2,FALSE),""))</f>
      </c>
      <c r="D3591" s="75">
        <f>IF($E3591="","",IFERROR(VLOOKUP(TRIM(E3591&amp;""),'Référentiel Articles'!$A$2:$F$634,3,FALSE),""))</f>
      </c>
      <c r="E3591" s="74" t="str">
        <v/>
      </c>
      <c r="F3591" s="75">
        <f>IF($E3591="","",IFERROR(VLOOKUP(TRIM(E3591&amp;""),'Référentiel Articles'!$A$2:$F$634,4,FALSE),""))</f>
      </c>
      <c r="G3591" s="76">
        <f>IF($E3591="","",IFERROR(VLOOKUP(TRIM(E3591&amp;""),'Référentiel Articles'!$A$2:$F$634,5,FALSE),""))</f>
      </c>
      <c r="H3591" s="77" t="str">
        <v/>
      </c>
      <c r="I3591" s="76">
        <f>IF($E3591="","",IFERROR(VLOOKUP(TRIM(E3591&amp;""),'Référentiel Articles'!$A$2:$F$634,6,FALSE),""))</f>
      </c>
      <c r="J3591" s="78">
        <f>IF(OR($E3591="",$H3591=""),"",$H3591*$I3591)</f>
      </c>
      <c r="K3591" s="79" t="str">
        <v/>
      </c>
    </row>
    <row r="3592">
      <c r="A3592" s="81" t="str">
        <v/>
      </c>
      <c r="B3592" s="81" t="str">
        <v/>
      </c>
      <c r="C3592" s="83">
        <f>IF($E3592="","",IFERROR(VLOOKUP(TRIM(E3592&amp;""),'Référentiel Articles'!$A$2:$F$634,2,FALSE),""))</f>
      </c>
      <c r="D3592" s="83">
        <f>IF($E3592="","",IFERROR(VLOOKUP(TRIM(E3592&amp;""),'Référentiel Articles'!$A$2:$F$634,3,FALSE),""))</f>
      </c>
      <c r="E3592" s="81" t="str">
        <v/>
      </c>
      <c r="F3592" s="83">
        <f>IF($E3592="","",IFERROR(VLOOKUP(TRIM(E3592&amp;""),'Référentiel Articles'!$A$2:$F$634,4,FALSE),""))</f>
      </c>
      <c r="G3592" s="84">
        <f>IF($E3592="","",IFERROR(VLOOKUP(TRIM(E3592&amp;""),'Référentiel Articles'!$A$2:$F$634,5,FALSE),""))</f>
      </c>
      <c r="H3592" s="85" t="str">
        <v/>
      </c>
      <c r="I3592" s="84">
        <f>IF($E3592="","",IFERROR(VLOOKUP(TRIM(E3592&amp;""),'Référentiel Articles'!$A$2:$F$634,6,FALSE),""))</f>
      </c>
      <c r="J3592" s="90">
        <f>IF(OR($E3592="",$H3592=""),"",$H3592*$I3592)</f>
      </c>
      <c r="K3592" s="87" t="str">
        <v/>
      </c>
    </row>
    <row r="3593">
      <c r="A3593" s="74" t="str">
        <v/>
      </c>
      <c r="B3593" s="74" t="str">
        <v/>
      </c>
      <c r="C3593" s="75">
        <f>IF($E3593="","",IFERROR(VLOOKUP(TRIM(E3593&amp;""),'Référentiel Articles'!$A$2:$F$634,2,FALSE),""))</f>
      </c>
      <c r="D3593" s="75">
        <f>IF($E3593="","",IFERROR(VLOOKUP(TRIM(E3593&amp;""),'Référentiel Articles'!$A$2:$F$634,3,FALSE),""))</f>
      </c>
      <c r="E3593" s="74" t="str">
        <v/>
      </c>
      <c r="F3593" s="75">
        <f>IF($E3593="","",IFERROR(VLOOKUP(TRIM(E3593&amp;""),'Référentiel Articles'!$A$2:$F$634,4,FALSE),""))</f>
      </c>
      <c r="G3593" s="76">
        <f>IF($E3593="","",IFERROR(VLOOKUP(TRIM(E3593&amp;""),'Référentiel Articles'!$A$2:$F$634,5,FALSE),""))</f>
      </c>
      <c r="H3593" s="77" t="str">
        <v/>
      </c>
      <c r="I3593" s="76">
        <f>IF($E3593="","",IFERROR(VLOOKUP(TRIM(E3593&amp;""),'Référentiel Articles'!$A$2:$F$634,6,FALSE),""))</f>
      </c>
      <c r="J3593" s="78">
        <f>IF(OR($E3593="",$H3593=""),"",$H3593*$I3593)</f>
      </c>
      <c r="K3593" s="79" t="str">
        <v/>
      </c>
    </row>
    <row r="3594">
      <c r="A3594" s="81" t="str">
        <v/>
      </c>
      <c r="B3594" s="81" t="str">
        <v/>
      </c>
      <c r="C3594" s="83">
        <f>IF($E3594="","",IFERROR(VLOOKUP(TRIM(E3594&amp;""),'Référentiel Articles'!$A$2:$F$634,2,FALSE),""))</f>
      </c>
      <c r="D3594" s="83">
        <f>IF($E3594="","",IFERROR(VLOOKUP(TRIM(E3594&amp;""),'Référentiel Articles'!$A$2:$F$634,3,FALSE),""))</f>
      </c>
      <c r="E3594" s="81" t="str">
        <v/>
      </c>
      <c r="F3594" s="83">
        <f>IF($E3594="","",IFERROR(VLOOKUP(TRIM(E3594&amp;""),'Référentiel Articles'!$A$2:$F$634,4,FALSE),""))</f>
      </c>
      <c r="G3594" s="84">
        <f>IF($E3594="","",IFERROR(VLOOKUP(TRIM(E3594&amp;""),'Référentiel Articles'!$A$2:$F$634,5,FALSE),""))</f>
      </c>
      <c r="H3594" s="85" t="str">
        <v/>
      </c>
      <c r="I3594" s="84">
        <f>IF($E3594="","",IFERROR(VLOOKUP(TRIM(E3594&amp;""),'Référentiel Articles'!$A$2:$F$634,6,FALSE),""))</f>
      </c>
      <c r="J3594" s="90">
        <f>IF(OR($E3594="",$H3594=""),"",$H3594*$I3594)</f>
      </c>
      <c r="K3594" s="87" t="str">
        <v/>
      </c>
    </row>
    <row r="3595">
      <c r="A3595" s="74" t="str">
        <v/>
      </c>
      <c r="B3595" s="74" t="str">
        <v/>
      </c>
      <c r="C3595" s="75">
        <f>IF($E3595="","",IFERROR(VLOOKUP(TRIM(E3595&amp;""),'Référentiel Articles'!$A$2:$F$634,2,FALSE),""))</f>
      </c>
      <c r="D3595" s="75">
        <f>IF($E3595="","",IFERROR(VLOOKUP(TRIM(E3595&amp;""),'Référentiel Articles'!$A$2:$F$634,3,FALSE),""))</f>
      </c>
      <c r="E3595" s="74" t="str">
        <v/>
      </c>
      <c r="F3595" s="75">
        <f>IF($E3595="","",IFERROR(VLOOKUP(TRIM(E3595&amp;""),'Référentiel Articles'!$A$2:$F$634,4,FALSE),""))</f>
      </c>
      <c r="G3595" s="76">
        <f>IF($E3595="","",IFERROR(VLOOKUP(TRIM(E3595&amp;""),'Référentiel Articles'!$A$2:$F$634,5,FALSE),""))</f>
      </c>
      <c r="H3595" s="77" t="str">
        <v/>
      </c>
      <c r="I3595" s="76">
        <f>IF($E3595="","",IFERROR(VLOOKUP(TRIM(E3595&amp;""),'Référentiel Articles'!$A$2:$F$634,6,FALSE),""))</f>
      </c>
      <c r="J3595" s="78">
        <f>IF(OR($E3595="",$H3595=""),"",$H3595*$I3595)</f>
      </c>
      <c r="K3595" s="79" t="str">
        <v/>
      </c>
    </row>
    <row r="3596">
      <c r="A3596" s="81" t="str">
        <v/>
      </c>
      <c r="B3596" s="81" t="str">
        <v/>
      </c>
      <c r="C3596" s="83">
        <f>IF($E3596="","",IFERROR(VLOOKUP(TRIM(E3596&amp;""),'Référentiel Articles'!$A$2:$F$634,2,FALSE),""))</f>
      </c>
      <c r="D3596" s="83">
        <f>IF($E3596="","",IFERROR(VLOOKUP(TRIM(E3596&amp;""),'Référentiel Articles'!$A$2:$F$634,3,FALSE),""))</f>
      </c>
      <c r="E3596" s="81" t="str">
        <v/>
      </c>
      <c r="F3596" s="83">
        <f>IF($E3596="","",IFERROR(VLOOKUP(TRIM(E3596&amp;""),'Référentiel Articles'!$A$2:$F$634,4,FALSE),""))</f>
      </c>
      <c r="G3596" s="84">
        <f>IF($E3596="","",IFERROR(VLOOKUP(TRIM(E3596&amp;""),'Référentiel Articles'!$A$2:$F$634,5,FALSE),""))</f>
      </c>
      <c r="H3596" s="85" t="str">
        <v/>
      </c>
      <c r="I3596" s="84">
        <f>IF($E3596="","",IFERROR(VLOOKUP(TRIM(E3596&amp;""),'Référentiel Articles'!$A$2:$F$634,6,FALSE),""))</f>
      </c>
      <c r="J3596" s="90">
        <f>IF(OR($E3596="",$H3596=""),"",$H3596*$I3596)</f>
      </c>
      <c r="K3596" s="87" t="str">
        <v/>
      </c>
    </row>
    <row r="3597">
      <c r="A3597" s="74" t="str">
        <v/>
      </c>
      <c r="B3597" s="74" t="str">
        <v/>
      </c>
      <c r="C3597" s="75">
        <f>IF($E3597="","",IFERROR(VLOOKUP(TRIM(E3597&amp;""),'Référentiel Articles'!$A$2:$F$634,2,FALSE),""))</f>
      </c>
      <c r="D3597" s="75">
        <f>IF($E3597="","",IFERROR(VLOOKUP(TRIM(E3597&amp;""),'Référentiel Articles'!$A$2:$F$634,3,FALSE),""))</f>
      </c>
      <c r="E3597" s="74" t="str">
        <v/>
      </c>
      <c r="F3597" s="75">
        <f>IF($E3597="","",IFERROR(VLOOKUP(TRIM(E3597&amp;""),'Référentiel Articles'!$A$2:$F$634,4,FALSE),""))</f>
      </c>
      <c r="G3597" s="76">
        <f>IF($E3597="","",IFERROR(VLOOKUP(TRIM(E3597&amp;""),'Référentiel Articles'!$A$2:$F$634,5,FALSE),""))</f>
      </c>
      <c r="H3597" s="77" t="str">
        <v/>
      </c>
      <c r="I3597" s="76">
        <f>IF($E3597="","",IFERROR(VLOOKUP(TRIM(E3597&amp;""),'Référentiel Articles'!$A$2:$F$634,6,FALSE),""))</f>
      </c>
      <c r="J3597" s="78">
        <f>IF(OR($E3597="",$H3597=""),"",$H3597*$I3597)</f>
      </c>
      <c r="K3597" s="79" t="str">
        <v/>
      </c>
    </row>
    <row r="3598">
      <c r="A3598" s="81" t="str">
        <v/>
      </c>
      <c r="B3598" s="81" t="str">
        <v/>
      </c>
      <c r="C3598" s="83">
        <f>IF($E3598="","",IFERROR(VLOOKUP(TRIM(E3598&amp;""),'Référentiel Articles'!$A$2:$F$634,2,FALSE),""))</f>
      </c>
      <c r="D3598" s="83">
        <f>IF($E3598="","",IFERROR(VLOOKUP(TRIM(E3598&amp;""),'Référentiel Articles'!$A$2:$F$634,3,FALSE),""))</f>
      </c>
      <c r="E3598" s="81" t="str">
        <v/>
      </c>
      <c r="F3598" s="83">
        <f>IF($E3598="","",IFERROR(VLOOKUP(TRIM(E3598&amp;""),'Référentiel Articles'!$A$2:$F$634,4,FALSE),""))</f>
      </c>
      <c r="G3598" s="84">
        <f>IF($E3598="","",IFERROR(VLOOKUP(TRIM(E3598&amp;""),'Référentiel Articles'!$A$2:$F$634,5,FALSE),""))</f>
      </c>
      <c r="H3598" s="85" t="str">
        <v/>
      </c>
      <c r="I3598" s="84">
        <f>IF($E3598="","",IFERROR(VLOOKUP(TRIM(E3598&amp;""),'Référentiel Articles'!$A$2:$F$634,6,FALSE),""))</f>
      </c>
      <c r="J3598" s="90">
        <f>IF(OR($E3598="",$H3598=""),"",$H3598*$I3598)</f>
      </c>
      <c r="K3598" s="87" t="str">
        <v/>
      </c>
    </row>
    <row r="3599">
      <c r="A3599" s="74" t="str">
        <v/>
      </c>
      <c r="B3599" s="74" t="str">
        <v/>
      </c>
      <c r="C3599" s="75">
        <f>IF($E3599="","",IFERROR(VLOOKUP(TRIM(E3599&amp;""),'Référentiel Articles'!$A$2:$F$634,2,FALSE),""))</f>
      </c>
      <c r="D3599" s="75">
        <f>IF($E3599="","",IFERROR(VLOOKUP(TRIM(E3599&amp;""),'Référentiel Articles'!$A$2:$F$634,3,FALSE),""))</f>
      </c>
      <c r="E3599" s="74" t="str">
        <v/>
      </c>
      <c r="F3599" s="75">
        <f>IF($E3599="","",IFERROR(VLOOKUP(TRIM(E3599&amp;""),'Référentiel Articles'!$A$2:$F$634,4,FALSE),""))</f>
      </c>
      <c r="G3599" s="76">
        <f>IF($E3599="","",IFERROR(VLOOKUP(TRIM(E3599&amp;""),'Référentiel Articles'!$A$2:$F$634,5,FALSE),""))</f>
      </c>
      <c r="H3599" s="77" t="str">
        <v/>
      </c>
      <c r="I3599" s="76">
        <f>IF($E3599="","",IFERROR(VLOOKUP(TRIM(E3599&amp;""),'Référentiel Articles'!$A$2:$F$634,6,FALSE),""))</f>
      </c>
      <c r="J3599" s="78">
        <f>IF(OR($E3599="",$H3599=""),"",$H3599*$I3599)</f>
      </c>
      <c r="K3599" s="79" t="str">
        <v/>
      </c>
    </row>
    <row r="3600">
      <c r="A3600" s="81" t="str">
        <v/>
      </c>
      <c r="B3600" s="81" t="str">
        <v/>
      </c>
      <c r="C3600" s="83">
        <f>IF($E3600="","",IFERROR(VLOOKUP(TRIM(E3600&amp;""),'Référentiel Articles'!$A$2:$F$634,2,FALSE),""))</f>
      </c>
      <c r="D3600" s="83">
        <f>IF($E3600="","",IFERROR(VLOOKUP(TRIM(E3600&amp;""),'Référentiel Articles'!$A$2:$F$634,3,FALSE),""))</f>
      </c>
      <c r="E3600" s="81" t="str">
        <v/>
      </c>
      <c r="F3600" s="83">
        <f>IF($E3600="","",IFERROR(VLOOKUP(TRIM(E3600&amp;""),'Référentiel Articles'!$A$2:$F$634,4,FALSE),""))</f>
      </c>
      <c r="G3600" s="84">
        <f>IF($E3600="","",IFERROR(VLOOKUP(TRIM(E3600&amp;""),'Référentiel Articles'!$A$2:$F$634,5,FALSE),""))</f>
      </c>
      <c r="H3600" s="85" t="str">
        <v/>
      </c>
      <c r="I3600" s="84">
        <f>IF($E3600="","",IFERROR(VLOOKUP(TRIM(E3600&amp;""),'Référentiel Articles'!$A$2:$F$634,6,FALSE),""))</f>
      </c>
      <c r="J3600" s="90">
        <f>IF(OR($E3600="",$H3600=""),"",$H3600*$I3600)</f>
      </c>
      <c r="K3600" s="87" t="str">
        <v/>
      </c>
    </row>
    <row r="3601">
      <c r="A3601" s="74" t="str">
        <v/>
      </c>
      <c r="B3601" s="74" t="str">
        <v/>
      </c>
      <c r="C3601" s="75">
        <f>IF($E3601="","",IFERROR(VLOOKUP(TRIM(E3601&amp;""),'Référentiel Articles'!$A$2:$F$634,2,FALSE),""))</f>
      </c>
      <c r="D3601" s="75">
        <f>IF($E3601="","",IFERROR(VLOOKUP(TRIM(E3601&amp;""),'Référentiel Articles'!$A$2:$F$634,3,FALSE),""))</f>
      </c>
      <c r="E3601" s="74" t="str">
        <v/>
      </c>
      <c r="F3601" s="75">
        <f>IF($E3601="","",IFERROR(VLOOKUP(TRIM(E3601&amp;""),'Référentiel Articles'!$A$2:$F$634,4,FALSE),""))</f>
      </c>
      <c r="G3601" s="76">
        <f>IF($E3601="","",IFERROR(VLOOKUP(TRIM(E3601&amp;""),'Référentiel Articles'!$A$2:$F$634,5,FALSE),""))</f>
      </c>
      <c r="H3601" s="77" t="str">
        <v/>
      </c>
      <c r="I3601" s="76">
        <f>IF($E3601="","",IFERROR(VLOOKUP(TRIM(E3601&amp;""),'Référentiel Articles'!$A$2:$F$634,6,FALSE),""))</f>
      </c>
      <c r="J3601" s="78">
        <f>IF(OR($E3601="",$H3601=""),"",$H3601*$I3601)</f>
      </c>
      <c r="K3601" s="79" t="str">
        <v/>
      </c>
    </row>
    <row r="3602">
      <c r="A3602" s="81" t="str">
        <v/>
      </c>
      <c r="B3602" s="81" t="str">
        <v/>
      </c>
      <c r="C3602" s="83">
        <f>IF($E3602="","",IFERROR(VLOOKUP(TRIM(E3602&amp;""),'Référentiel Articles'!$A$2:$F$634,2,FALSE),""))</f>
      </c>
      <c r="D3602" s="83">
        <f>IF($E3602="","",IFERROR(VLOOKUP(TRIM(E3602&amp;""),'Référentiel Articles'!$A$2:$F$634,3,FALSE),""))</f>
      </c>
      <c r="E3602" s="81" t="str">
        <v/>
      </c>
      <c r="F3602" s="83">
        <f>IF($E3602="","",IFERROR(VLOOKUP(TRIM(E3602&amp;""),'Référentiel Articles'!$A$2:$F$634,4,FALSE),""))</f>
      </c>
      <c r="G3602" s="84">
        <f>IF($E3602="","",IFERROR(VLOOKUP(TRIM(E3602&amp;""),'Référentiel Articles'!$A$2:$F$634,5,FALSE),""))</f>
      </c>
      <c r="H3602" s="85" t="str">
        <v/>
      </c>
      <c r="I3602" s="84">
        <f>IF($E3602="","",IFERROR(VLOOKUP(TRIM(E3602&amp;""),'Référentiel Articles'!$A$2:$F$634,6,FALSE),""))</f>
      </c>
      <c r="J3602" s="90">
        <f>IF(OR($E3602="",$H3602=""),"",$H3602*$I3602)</f>
      </c>
      <c r="K3602" s="87" t="str">
        <v/>
      </c>
    </row>
    <row r="3603">
      <c r="A3603" s="74" t="str">
        <v/>
      </c>
      <c r="B3603" s="74" t="str">
        <v/>
      </c>
      <c r="C3603" s="75">
        <f>IF($E3603="","",IFERROR(VLOOKUP(TRIM(E3603&amp;""),'Référentiel Articles'!$A$2:$F$634,2,FALSE),""))</f>
      </c>
      <c r="D3603" s="75">
        <f>IF($E3603="","",IFERROR(VLOOKUP(TRIM(E3603&amp;""),'Référentiel Articles'!$A$2:$F$634,3,FALSE),""))</f>
      </c>
      <c r="E3603" s="74" t="str">
        <v/>
      </c>
      <c r="F3603" s="75">
        <f>IF($E3603="","",IFERROR(VLOOKUP(TRIM(E3603&amp;""),'Référentiel Articles'!$A$2:$F$634,4,FALSE),""))</f>
      </c>
      <c r="G3603" s="76">
        <f>IF($E3603="","",IFERROR(VLOOKUP(TRIM(E3603&amp;""),'Référentiel Articles'!$A$2:$F$634,5,FALSE),""))</f>
      </c>
      <c r="H3603" s="77" t="str">
        <v/>
      </c>
      <c r="I3603" s="76">
        <f>IF($E3603="","",IFERROR(VLOOKUP(TRIM(E3603&amp;""),'Référentiel Articles'!$A$2:$F$634,6,FALSE),""))</f>
      </c>
      <c r="J3603" s="78">
        <f>IF(OR($E3603="",$H3603=""),"",$H3603*$I3603)</f>
      </c>
      <c r="K3603" s="79" t="str">
        <v/>
      </c>
    </row>
    <row r="3604">
      <c r="A3604" s="81" t="str">
        <v/>
      </c>
      <c r="B3604" s="81" t="str">
        <v/>
      </c>
      <c r="C3604" s="83">
        <f>IF($E3604="","",IFERROR(VLOOKUP(TRIM(E3604&amp;""),'Référentiel Articles'!$A$2:$F$634,2,FALSE),""))</f>
      </c>
      <c r="D3604" s="83">
        <f>IF($E3604="","",IFERROR(VLOOKUP(TRIM(E3604&amp;""),'Référentiel Articles'!$A$2:$F$634,3,FALSE),""))</f>
      </c>
      <c r="E3604" s="81" t="str">
        <v/>
      </c>
      <c r="F3604" s="83">
        <f>IF($E3604="","",IFERROR(VLOOKUP(TRIM(E3604&amp;""),'Référentiel Articles'!$A$2:$F$634,4,FALSE),""))</f>
      </c>
      <c r="G3604" s="84">
        <f>IF($E3604="","",IFERROR(VLOOKUP(TRIM(E3604&amp;""),'Référentiel Articles'!$A$2:$F$634,5,FALSE),""))</f>
      </c>
      <c r="H3604" s="85" t="str">
        <v/>
      </c>
      <c r="I3604" s="84">
        <f>IF($E3604="","",IFERROR(VLOOKUP(TRIM(E3604&amp;""),'Référentiel Articles'!$A$2:$F$634,6,FALSE),""))</f>
      </c>
      <c r="J3604" s="90">
        <f>IF(OR($E3604="",$H3604=""),"",$H3604*$I3604)</f>
      </c>
      <c r="K3604" s="87" t="str">
        <v/>
      </c>
    </row>
    <row r="3605">
      <c r="A3605" s="74" t="str">
        <v/>
      </c>
      <c r="B3605" s="74" t="str">
        <v/>
      </c>
      <c r="C3605" s="75">
        <f>IF($E3605="","",IFERROR(VLOOKUP(TRIM(E3605&amp;""),'Référentiel Articles'!$A$2:$F$634,2,FALSE),""))</f>
      </c>
      <c r="D3605" s="75">
        <f>IF($E3605="","",IFERROR(VLOOKUP(TRIM(E3605&amp;""),'Référentiel Articles'!$A$2:$F$634,3,FALSE),""))</f>
      </c>
      <c r="E3605" s="74" t="str">
        <v/>
      </c>
      <c r="F3605" s="75">
        <f>IF($E3605="","",IFERROR(VLOOKUP(TRIM(E3605&amp;""),'Référentiel Articles'!$A$2:$F$634,4,FALSE),""))</f>
      </c>
      <c r="G3605" s="76">
        <f>IF($E3605="","",IFERROR(VLOOKUP(TRIM(E3605&amp;""),'Référentiel Articles'!$A$2:$F$634,5,FALSE),""))</f>
      </c>
      <c r="H3605" s="77" t="str">
        <v/>
      </c>
      <c r="I3605" s="76">
        <f>IF($E3605="","",IFERROR(VLOOKUP(TRIM(E3605&amp;""),'Référentiel Articles'!$A$2:$F$634,6,FALSE),""))</f>
      </c>
      <c r="J3605" s="78">
        <f>IF(OR($E3605="",$H3605=""),"",$H3605*$I3605)</f>
      </c>
      <c r="K3605" s="79" t="str">
        <v/>
      </c>
    </row>
    <row r="3606">
      <c r="A3606" s="81" t="str">
        <v/>
      </c>
      <c r="B3606" s="81" t="str">
        <v/>
      </c>
      <c r="C3606" s="83">
        <f>IF($E3606="","",IFERROR(VLOOKUP(TRIM(E3606&amp;""),'Référentiel Articles'!$A$2:$F$634,2,FALSE),""))</f>
      </c>
      <c r="D3606" s="83">
        <f>IF($E3606="","",IFERROR(VLOOKUP(TRIM(E3606&amp;""),'Référentiel Articles'!$A$2:$F$634,3,FALSE),""))</f>
      </c>
      <c r="E3606" s="81" t="str">
        <v/>
      </c>
      <c r="F3606" s="83">
        <f>IF($E3606="","",IFERROR(VLOOKUP(TRIM(E3606&amp;""),'Référentiel Articles'!$A$2:$F$634,4,FALSE),""))</f>
      </c>
      <c r="G3606" s="84">
        <f>IF($E3606="","",IFERROR(VLOOKUP(TRIM(E3606&amp;""),'Référentiel Articles'!$A$2:$F$634,5,FALSE),""))</f>
      </c>
      <c r="H3606" s="85" t="str">
        <v/>
      </c>
      <c r="I3606" s="84">
        <f>IF($E3606="","",IFERROR(VLOOKUP(TRIM(E3606&amp;""),'Référentiel Articles'!$A$2:$F$634,6,FALSE),""))</f>
      </c>
      <c r="J3606" s="90">
        <f>IF(OR($E3606="",$H3606=""),"",$H3606*$I3606)</f>
      </c>
      <c r="K3606" s="87" t="str">
        <v/>
      </c>
    </row>
    <row r="3607">
      <c r="A3607" s="74" t="str">
        <v/>
      </c>
      <c r="B3607" s="74" t="str">
        <v/>
      </c>
      <c r="C3607" s="75">
        <f>IF($E3607="","",IFERROR(VLOOKUP(TRIM(E3607&amp;""),'Référentiel Articles'!$A$2:$F$634,2,FALSE),""))</f>
      </c>
      <c r="D3607" s="75">
        <f>IF($E3607="","",IFERROR(VLOOKUP(TRIM(E3607&amp;""),'Référentiel Articles'!$A$2:$F$634,3,FALSE),""))</f>
      </c>
      <c r="E3607" s="74" t="str">
        <v/>
      </c>
      <c r="F3607" s="75">
        <f>IF($E3607="","",IFERROR(VLOOKUP(TRIM(E3607&amp;""),'Référentiel Articles'!$A$2:$F$634,4,FALSE),""))</f>
      </c>
      <c r="G3607" s="76">
        <f>IF($E3607="","",IFERROR(VLOOKUP(TRIM(E3607&amp;""),'Référentiel Articles'!$A$2:$F$634,5,FALSE),""))</f>
      </c>
      <c r="H3607" s="77" t="str">
        <v/>
      </c>
      <c r="I3607" s="76">
        <f>IF($E3607="","",IFERROR(VLOOKUP(TRIM(E3607&amp;""),'Référentiel Articles'!$A$2:$F$634,6,FALSE),""))</f>
      </c>
      <c r="J3607" s="78">
        <f>IF(OR($E3607="",$H3607=""),"",$H3607*$I3607)</f>
      </c>
      <c r="K3607" s="79" t="str">
        <v/>
      </c>
    </row>
    <row r="3608">
      <c r="A3608" s="81" t="str">
        <v/>
      </c>
      <c r="B3608" s="81" t="str">
        <v/>
      </c>
      <c r="C3608" s="83">
        <f>IF($E3608="","",IFERROR(VLOOKUP(TRIM(E3608&amp;""),'Référentiel Articles'!$A$2:$F$634,2,FALSE),""))</f>
      </c>
      <c r="D3608" s="83">
        <f>IF($E3608="","",IFERROR(VLOOKUP(TRIM(E3608&amp;""),'Référentiel Articles'!$A$2:$F$634,3,FALSE),""))</f>
      </c>
      <c r="E3608" s="81" t="str">
        <v/>
      </c>
      <c r="F3608" s="83">
        <f>IF($E3608="","",IFERROR(VLOOKUP(TRIM(E3608&amp;""),'Référentiel Articles'!$A$2:$F$634,4,FALSE),""))</f>
      </c>
      <c r="G3608" s="84">
        <f>IF($E3608="","",IFERROR(VLOOKUP(TRIM(E3608&amp;""),'Référentiel Articles'!$A$2:$F$634,5,FALSE),""))</f>
      </c>
      <c r="H3608" s="85" t="str">
        <v/>
      </c>
      <c r="I3608" s="84">
        <f>IF($E3608="","",IFERROR(VLOOKUP(TRIM(E3608&amp;""),'Référentiel Articles'!$A$2:$F$634,6,FALSE),""))</f>
      </c>
      <c r="J3608" s="90">
        <f>IF(OR($E3608="",$H3608=""),"",$H3608*$I3608)</f>
      </c>
      <c r="K3608" s="87" t="str">
        <v/>
      </c>
    </row>
    <row r="3609">
      <c r="A3609" s="74" t="str">
        <v/>
      </c>
      <c r="B3609" s="74" t="str">
        <v/>
      </c>
      <c r="C3609" s="75">
        <f>IF($E3609="","",IFERROR(VLOOKUP(TRIM(E3609&amp;""),'Référentiel Articles'!$A$2:$F$634,2,FALSE),""))</f>
      </c>
      <c r="D3609" s="75">
        <f>IF($E3609="","",IFERROR(VLOOKUP(TRIM(E3609&amp;""),'Référentiel Articles'!$A$2:$F$634,3,FALSE),""))</f>
      </c>
      <c r="E3609" s="74" t="str">
        <v/>
      </c>
      <c r="F3609" s="75">
        <f>IF($E3609="","",IFERROR(VLOOKUP(TRIM(E3609&amp;""),'Référentiel Articles'!$A$2:$F$634,4,FALSE),""))</f>
      </c>
      <c r="G3609" s="76">
        <f>IF($E3609="","",IFERROR(VLOOKUP(TRIM(E3609&amp;""),'Référentiel Articles'!$A$2:$F$634,5,FALSE),""))</f>
      </c>
      <c r="H3609" s="77" t="str">
        <v/>
      </c>
      <c r="I3609" s="76">
        <f>IF($E3609="","",IFERROR(VLOOKUP(TRIM(E3609&amp;""),'Référentiel Articles'!$A$2:$F$634,6,FALSE),""))</f>
      </c>
      <c r="J3609" s="78">
        <f>IF(OR($E3609="",$H3609=""),"",$H3609*$I3609)</f>
      </c>
      <c r="K3609" s="79" t="str">
        <v/>
      </c>
    </row>
    <row r="3610">
      <c r="A3610" s="81" t="str">
        <v/>
      </c>
      <c r="B3610" s="81" t="str">
        <v/>
      </c>
      <c r="C3610" s="83">
        <f>IF($E3610="","",IFERROR(VLOOKUP(TRIM(E3610&amp;""),'Référentiel Articles'!$A$2:$F$634,2,FALSE),""))</f>
      </c>
      <c r="D3610" s="83">
        <f>IF($E3610="","",IFERROR(VLOOKUP(TRIM(E3610&amp;""),'Référentiel Articles'!$A$2:$F$634,3,FALSE),""))</f>
      </c>
      <c r="E3610" s="81" t="str">
        <v/>
      </c>
      <c r="F3610" s="83">
        <f>IF($E3610="","",IFERROR(VLOOKUP(TRIM(E3610&amp;""),'Référentiel Articles'!$A$2:$F$634,4,FALSE),""))</f>
      </c>
      <c r="G3610" s="84">
        <f>IF($E3610="","",IFERROR(VLOOKUP(TRIM(E3610&amp;""),'Référentiel Articles'!$A$2:$F$634,5,FALSE),""))</f>
      </c>
      <c r="H3610" s="85" t="str">
        <v/>
      </c>
      <c r="I3610" s="84">
        <f>IF($E3610="","",IFERROR(VLOOKUP(TRIM(E3610&amp;""),'Référentiel Articles'!$A$2:$F$634,6,FALSE),""))</f>
      </c>
      <c r="J3610" s="90">
        <f>IF(OR($E3610="",$H3610=""),"",$H3610*$I3610)</f>
      </c>
      <c r="K3610" s="87" t="str">
        <v/>
      </c>
    </row>
    <row r="3611">
      <c r="A3611" s="74" t="str">
        <v/>
      </c>
      <c r="B3611" s="74" t="str">
        <v/>
      </c>
      <c r="C3611" s="75">
        <f>IF($E3611="","",IFERROR(VLOOKUP(TRIM(E3611&amp;""),'Référentiel Articles'!$A$2:$F$634,2,FALSE),""))</f>
      </c>
      <c r="D3611" s="75">
        <f>IF($E3611="","",IFERROR(VLOOKUP(TRIM(E3611&amp;""),'Référentiel Articles'!$A$2:$F$634,3,FALSE),""))</f>
      </c>
      <c r="E3611" s="74" t="str">
        <v/>
      </c>
      <c r="F3611" s="75">
        <f>IF($E3611="","",IFERROR(VLOOKUP(TRIM(E3611&amp;""),'Référentiel Articles'!$A$2:$F$634,4,FALSE),""))</f>
      </c>
      <c r="G3611" s="76">
        <f>IF($E3611="","",IFERROR(VLOOKUP(TRIM(E3611&amp;""),'Référentiel Articles'!$A$2:$F$634,5,FALSE),""))</f>
      </c>
      <c r="H3611" s="77" t="str">
        <v/>
      </c>
      <c r="I3611" s="76">
        <f>IF($E3611="","",IFERROR(VLOOKUP(TRIM(E3611&amp;""),'Référentiel Articles'!$A$2:$F$634,6,FALSE),""))</f>
      </c>
      <c r="J3611" s="78">
        <f>IF(OR($E3611="",$H3611=""),"",$H3611*$I3611)</f>
      </c>
      <c r="K3611" s="79" t="str">
        <v/>
      </c>
    </row>
    <row r="3612">
      <c r="A3612" s="81" t="str">
        <v/>
      </c>
      <c r="B3612" s="81" t="str">
        <v/>
      </c>
      <c r="C3612" s="83">
        <f>IF($E3612="","",IFERROR(VLOOKUP(TRIM(E3612&amp;""),'Référentiel Articles'!$A$2:$F$634,2,FALSE),""))</f>
      </c>
      <c r="D3612" s="83">
        <f>IF($E3612="","",IFERROR(VLOOKUP(TRIM(E3612&amp;""),'Référentiel Articles'!$A$2:$F$634,3,FALSE),""))</f>
      </c>
      <c r="E3612" s="81" t="str">
        <v/>
      </c>
      <c r="F3612" s="83">
        <f>IF($E3612="","",IFERROR(VLOOKUP(TRIM(E3612&amp;""),'Référentiel Articles'!$A$2:$F$634,4,FALSE),""))</f>
      </c>
      <c r="G3612" s="84">
        <f>IF($E3612="","",IFERROR(VLOOKUP(TRIM(E3612&amp;""),'Référentiel Articles'!$A$2:$F$634,5,FALSE),""))</f>
      </c>
      <c r="H3612" s="85" t="str">
        <v/>
      </c>
      <c r="I3612" s="84">
        <f>IF($E3612="","",IFERROR(VLOOKUP(TRIM(E3612&amp;""),'Référentiel Articles'!$A$2:$F$634,6,FALSE),""))</f>
      </c>
      <c r="J3612" s="90">
        <f>IF(OR($E3612="",$H3612=""),"",$H3612*$I3612)</f>
      </c>
      <c r="K3612" s="87" t="str">
        <v/>
      </c>
    </row>
    <row r="3613">
      <c r="A3613" s="74" t="str">
        <v/>
      </c>
      <c r="B3613" s="74" t="str">
        <v/>
      </c>
      <c r="C3613" s="75">
        <f>IF($E3613="","",IFERROR(VLOOKUP(TRIM(E3613&amp;""),'Référentiel Articles'!$A$2:$F$634,2,FALSE),""))</f>
      </c>
      <c r="D3613" s="75">
        <f>IF($E3613="","",IFERROR(VLOOKUP(TRIM(E3613&amp;""),'Référentiel Articles'!$A$2:$F$634,3,FALSE),""))</f>
      </c>
      <c r="E3613" s="74" t="str">
        <v/>
      </c>
      <c r="F3613" s="75">
        <f>IF($E3613="","",IFERROR(VLOOKUP(TRIM(E3613&amp;""),'Référentiel Articles'!$A$2:$F$634,4,FALSE),""))</f>
      </c>
      <c r="G3613" s="76">
        <f>IF($E3613="","",IFERROR(VLOOKUP(TRIM(E3613&amp;""),'Référentiel Articles'!$A$2:$F$634,5,FALSE),""))</f>
      </c>
      <c r="H3613" s="77" t="str">
        <v/>
      </c>
      <c r="I3613" s="76">
        <f>IF($E3613="","",IFERROR(VLOOKUP(TRIM(E3613&amp;""),'Référentiel Articles'!$A$2:$F$634,6,FALSE),""))</f>
      </c>
      <c r="J3613" s="78">
        <f>IF(OR($E3613="",$H3613=""),"",$H3613*$I3613)</f>
      </c>
      <c r="K3613" s="79" t="str">
        <v/>
      </c>
    </row>
    <row r="3614">
      <c r="A3614" s="81" t="str">
        <v/>
      </c>
      <c r="B3614" s="81" t="str">
        <v/>
      </c>
      <c r="C3614" s="83">
        <f>IF($E3614="","",IFERROR(VLOOKUP(TRIM(E3614&amp;""),'Référentiel Articles'!$A$2:$F$634,2,FALSE),""))</f>
      </c>
      <c r="D3614" s="83">
        <f>IF($E3614="","",IFERROR(VLOOKUP(TRIM(E3614&amp;""),'Référentiel Articles'!$A$2:$F$634,3,FALSE),""))</f>
      </c>
      <c r="E3614" s="81" t="str">
        <v/>
      </c>
      <c r="F3614" s="83">
        <f>IF($E3614="","",IFERROR(VLOOKUP(TRIM(E3614&amp;""),'Référentiel Articles'!$A$2:$F$634,4,FALSE),""))</f>
      </c>
      <c r="G3614" s="84">
        <f>IF($E3614="","",IFERROR(VLOOKUP(TRIM(E3614&amp;""),'Référentiel Articles'!$A$2:$F$634,5,FALSE),""))</f>
      </c>
      <c r="H3614" s="85" t="str">
        <v/>
      </c>
      <c r="I3614" s="84">
        <f>IF($E3614="","",IFERROR(VLOOKUP(TRIM(E3614&amp;""),'Référentiel Articles'!$A$2:$F$634,6,FALSE),""))</f>
      </c>
      <c r="J3614" s="90">
        <f>IF(OR($E3614="",$H3614=""),"",$H3614*$I3614)</f>
      </c>
      <c r="K3614" s="87" t="str">
        <v/>
      </c>
    </row>
    <row r="3615">
      <c r="A3615" s="74" t="str">
        <v/>
      </c>
      <c r="B3615" s="74" t="str">
        <v/>
      </c>
      <c r="C3615" s="75">
        <f>IF($E3615="","",IFERROR(VLOOKUP(TRIM(E3615&amp;""),'Référentiel Articles'!$A$2:$F$634,2,FALSE),""))</f>
      </c>
      <c r="D3615" s="75">
        <f>IF($E3615="","",IFERROR(VLOOKUP(TRIM(E3615&amp;""),'Référentiel Articles'!$A$2:$F$634,3,FALSE),""))</f>
      </c>
      <c r="E3615" s="74" t="str">
        <v/>
      </c>
      <c r="F3615" s="75">
        <f>IF($E3615="","",IFERROR(VLOOKUP(TRIM(E3615&amp;""),'Référentiel Articles'!$A$2:$F$634,4,FALSE),""))</f>
      </c>
      <c r="G3615" s="76">
        <f>IF($E3615="","",IFERROR(VLOOKUP(TRIM(E3615&amp;""),'Référentiel Articles'!$A$2:$F$634,5,FALSE),""))</f>
      </c>
      <c r="H3615" s="77" t="str">
        <v/>
      </c>
      <c r="I3615" s="76">
        <f>IF($E3615="","",IFERROR(VLOOKUP(TRIM(E3615&amp;""),'Référentiel Articles'!$A$2:$F$634,6,FALSE),""))</f>
      </c>
      <c r="J3615" s="78">
        <f>IF(OR($E3615="",$H3615=""),"",$H3615*$I3615)</f>
      </c>
      <c r="K3615" s="79" t="str">
        <v/>
      </c>
    </row>
    <row r="3616">
      <c r="A3616" s="81" t="str">
        <v/>
      </c>
      <c r="B3616" s="81" t="str">
        <v/>
      </c>
      <c r="C3616" s="83">
        <f>IF($E3616="","",IFERROR(VLOOKUP(TRIM(E3616&amp;""),'Référentiel Articles'!$A$2:$F$634,2,FALSE),""))</f>
      </c>
      <c r="D3616" s="83">
        <f>IF($E3616="","",IFERROR(VLOOKUP(TRIM(E3616&amp;""),'Référentiel Articles'!$A$2:$F$634,3,FALSE),""))</f>
      </c>
      <c r="E3616" s="81" t="str">
        <v/>
      </c>
      <c r="F3616" s="83">
        <f>IF($E3616="","",IFERROR(VLOOKUP(TRIM(E3616&amp;""),'Référentiel Articles'!$A$2:$F$634,4,FALSE),""))</f>
      </c>
      <c r="G3616" s="84">
        <f>IF($E3616="","",IFERROR(VLOOKUP(TRIM(E3616&amp;""),'Référentiel Articles'!$A$2:$F$634,5,FALSE),""))</f>
      </c>
      <c r="H3616" s="85" t="str">
        <v/>
      </c>
      <c r="I3616" s="84">
        <f>IF($E3616="","",IFERROR(VLOOKUP(TRIM(E3616&amp;""),'Référentiel Articles'!$A$2:$F$634,6,FALSE),""))</f>
      </c>
      <c r="J3616" s="90">
        <f>IF(OR($E3616="",$H3616=""),"",$H3616*$I3616)</f>
      </c>
      <c r="K3616" s="87" t="str">
        <v/>
      </c>
    </row>
    <row r="3617">
      <c r="A3617" s="74" t="str">
        <v/>
      </c>
      <c r="B3617" s="74" t="str">
        <v/>
      </c>
      <c r="C3617" s="75">
        <f>IF($E3617="","",IFERROR(VLOOKUP(TRIM(E3617&amp;""),'Référentiel Articles'!$A$2:$F$634,2,FALSE),""))</f>
      </c>
      <c r="D3617" s="75">
        <f>IF($E3617="","",IFERROR(VLOOKUP(TRIM(E3617&amp;""),'Référentiel Articles'!$A$2:$F$634,3,FALSE),""))</f>
      </c>
      <c r="E3617" s="74" t="str">
        <v/>
      </c>
      <c r="F3617" s="75">
        <f>IF($E3617="","",IFERROR(VLOOKUP(TRIM(E3617&amp;""),'Référentiel Articles'!$A$2:$F$634,4,FALSE),""))</f>
      </c>
      <c r="G3617" s="76">
        <f>IF($E3617="","",IFERROR(VLOOKUP(TRIM(E3617&amp;""),'Référentiel Articles'!$A$2:$F$634,5,FALSE),""))</f>
      </c>
      <c r="H3617" s="77" t="str">
        <v/>
      </c>
      <c r="I3617" s="76">
        <f>IF($E3617="","",IFERROR(VLOOKUP(TRIM(E3617&amp;""),'Référentiel Articles'!$A$2:$F$634,6,FALSE),""))</f>
      </c>
      <c r="J3617" s="78">
        <f>IF(OR($E3617="",$H3617=""),"",$H3617*$I3617)</f>
      </c>
      <c r="K3617" s="79" t="str">
        <v/>
      </c>
    </row>
    <row r="3618">
      <c r="A3618" s="81" t="str">
        <v/>
      </c>
      <c r="B3618" s="81" t="str">
        <v/>
      </c>
      <c r="C3618" s="83">
        <f>IF($E3618="","",IFERROR(VLOOKUP(TRIM(E3618&amp;""),'Référentiel Articles'!$A$2:$F$634,2,FALSE),""))</f>
      </c>
      <c r="D3618" s="83">
        <f>IF($E3618="","",IFERROR(VLOOKUP(TRIM(E3618&amp;""),'Référentiel Articles'!$A$2:$F$634,3,FALSE),""))</f>
      </c>
      <c r="E3618" s="81" t="str">
        <v/>
      </c>
      <c r="F3618" s="83">
        <f>IF($E3618="","",IFERROR(VLOOKUP(TRIM(E3618&amp;""),'Référentiel Articles'!$A$2:$F$634,4,FALSE),""))</f>
      </c>
      <c r="G3618" s="84">
        <f>IF($E3618="","",IFERROR(VLOOKUP(TRIM(E3618&amp;""),'Référentiel Articles'!$A$2:$F$634,5,FALSE),""))</f>
      </c>
      <c r="H3618" s="85" t="str">
        <v/>
      </c>
      <c r="I3618" s="84">
        <f>IF($E3618="","",IFERROR(VLOOKUP(TRIM(E3618&amp;""),'Référentiel Articles'!$A$2:$F$634,6,FALSE),""))</f>
      </c>
      <c r="J3618" s="90">
        <f>IF(OR($E3618="",$H3618=""),"",$H3618*$I3618)</f>
      </c>
      <c r="K3618" s="87" t="str">
        <v/>
      </c>
    </row>
    <row r="3619">
      <c r="A3619" s="74" t="str">
        <v/>
      </c>
      <c r="B3619" s="74" t="str">
        <v/>
      </c>
      <c r="C3619" s="75">
        <f>IF($E3619="","",IFERROR(VLOOKUP(TRIM(E3619&amp;""),'Référentiel Articles'!$A$2:$F$634,2,FALSE),""))</f>
      </c>
      <c r="D3619" s="75">
        <f>IF($E3619="","",IFERROR(VLOOKUP(TRIM(E3619&amp;""),'Référentiel Articles'!$A$2:$F$634,3,FALSE),""))</f>
      </c>
      <c r="E3619" s="74" t="str">
        <v/>
      </c>
      <c r="F3619" s="75">
        <f>IF($E3619="","",IFERROR(VLOOKUP(TRIM(E3619&amp;""),'Référentiel Articles'!$A$2:$F$634,4,FALSE),""))</f>
      </c>
      <c r="G3619" s="76">
        <f>IF($E3619="","",IFERROR(VLOOKUP(TRIM(E3619&amp;""),'Référentiel Articles'!$A$2:$F$634,5,FALSE),""))</f>
      </c>
      <c r="H3619" s="77" t="str">
        <v/>
      </c>
      <c r="I3619" s="76">
        <f>IF($E3619="","",IFERROR(VLOOKUP(TRIM(E3619&amp;""),'Référentiel Articles'!$A$2:$F$634,6,FALSE),""))</f>
      </c>
      <c r="J3619" s="78">
        <f>IF(OR($E3619="",$H3619=""),"",$H3619*$I3619)</f>
      </c>
      <c r="K3619" s="79" t="str">
        <v/>
      </c>
    </row>
    <row r="3620">
      <c r="A3620" s="81" t="str">
        <v/>
      </c>
      <c r="B3620" s="81" t="str">
        <v/>
      </c>
      <c r="C3620" s="83">
        <f>IF($E3620="","",IFERROR(VLOOKUP(TRIM(E3620&amp;""),'Référentiel Articles'!$A$2:$F$634,2,FALSE),""))</f>
      </c>
      <c r="D3620" s="83">
        <f>IF($E3620="","",IFERROR(VLOOKUP(TRIM(E3620&amp;""),'Référentiel Articles'!$A$2:$F$634,3,FALSE),""))</f>
      </c>
      <c r="E3620" s="81" t="str">
        <v/>
      </c>
      <c r="F3620" s="83">
        <f>IF($E3620="","",IFERROR(VLOOKUP(TRIM(E3620&amp;""),'Référentiel Articles'!$A$2:$F$634,4,FALSE),""))</f>
      </c>
      <c r="G3620" s="84">
        <f>IF($E3620="","",IFERROR(VLOOKUP(TRIM(E3620&amp;""),'Référentiel Articles'!$A$2:$F$634,5,FALSE),""))</f>
      </c>
      <c r="H3620" s="85" t="str">
        <v/>
      </c>
      <c r="I3620" s="84">
        <f>IF($E3620="","",IFERROR(VLOOKUP(TRIM(E3620&amp;""),'Référentiel Articles'!$A$2:$F$634,6,FALSE),""))</f>
      </c>
      <c r="J3620" s="90">
        <f>IF(OR($E3620="",$H3620=""),"",$H3620*$I3620)</f>
      </c>
      <c r="K3620" s="87" t="str">
        <v/>
      </c>
    </row>
    <row r="3621">
      <c r="A3621" s="74" t="str">
        <v/>
      </c>
      <c r="B3621" s="74" t="str">
        <v/>
      </c>
      <c r="C3621" s="75">
        <f>IF($E3621="","",IFERROR(VLOOKUP(TRIM(E3621&amp;""),'Référentiel Articles'!$A$2:$F$634,2,FALSE),""))</f>
      </c>
      <c r="D3621" s="75">
        <f>IF($E3621="","",IFERROR(VLOOKUP(TRIM(E3621&amp;""),'Référentiel Articles'!$A$2:$F$634,3,FALSE),""))</f>
      </c>
      <c r="E3621" s="74" t="str">
        <v/>
      </c>
      <c r="F3621" s="75">
        <f>IF($E3621="","",IFERROR(VLOOKUP(TRIM(E3621&amp;""),'Référentiel Articles'!$A$2:$F$634,4,FALSE),""))</f>
      </c>
      <c r="G3621" s="76">
        <f>IF($E3621="","",IFERROR(VLOOKUP(TRIM(E3621&amp;""),'Référentiel Articles'!$A$2:$F$634,5,FALSE),""))</f>
      </c>
      <c r="H3621" s="77" t="str">
        <v/>
      </c>
      <c r="I3621" s="76">
        <f>IF($E3621="","",IFERROR(VLOOKUP(TRIM(E3621&amp;""),'Référentiel Articles'!$A$2:$F$634,6,FALSE),""))</f>
      </c>
      <c r="J3621" s="78">
        <f>IF(OR($E3621="",$H3621=""),"",$H3621*$I3621)</f>
      </c>
      <c r="K3621" s="79" t="str">
        <v/>
      </c>
    </row>
    <row r="3622">
      <c r="A3622" s="81" t="str">
        <v/>
      </c>
      <c r="B3622" s="81" t="str">
        <v/>
      </c>
      <c r="C3622" s="83">
        <f>IF($E3622="","",IFERROR(VLOOKUP(TRIM(E3622&amp;""),'Référentiel Articles'!$A$2:$F$634,2,FALSE),""))</f>
      </c>
      <c r="D3622" s="83">
        <f>IF($E3622="","",IFERROR(VLOOKUP(TRIM(E3622&amp;""),'Référentiel Articles'!$A$2:$F$634,3,FALSE),""))</f>
      </c>
      <c r="E3622" s="81" t="str">
        <v/>
      </c>
      <c r="F3622" s="83">
        <f>IF($E3622="","",IFERROR(VLOOKUP(TRIM(E3622&amp;""),'Référentiel Articles'!$A$2:$F$634,4,FALSE),""))</f>
      </c>
      <c r="G3622" s="84">
        <f>IF($E3622="","",IFERROR(VLOOKUP(TRIM(E3622&amp;""),'Référentiel Articles'!$A$2:$F$634,5,FALSE),""))</f>
      </c>
      <c r="H3622" s="85" t="str">
        <v/>
      </c>
      <c r="I3622" s="84">
        <f>IF($E3622="","",IFERROR(VLOOKUP(TRIM(E3622&amp;""),'Référentiel Articles'!$A$2:$F$634,6,FALSE),""))</f>
      </c>
      <c r="J3622" s="90">
        <f>IF(OR($E3622="",$H3622=""),"",$H3622*$I3622)</f>
      </c>
      <c r="K3622" s="87" t="str">
        <v/>
      </c>
    </row>
    <row r="3623">
      <c r="A3623" s="74" t="str">
        <v/>
      </c>
      <c r="B3623" s="74" t="str">
        <v/>
      </c>
      <c r="C3623" s="75">
        <f>IF($E3623="","",IFERROR(VLOOKUP(TRIM(E3623&amp;""),'Référentiel Articles'!$A$2:$F$634,2,FALSE),""))</f>
      </c>
      <c r="D3623" s="75">
        <f>IF($E3623="","",IFERROR(VLOOKUP(TRIM(E3623&amp;""),'Référentiel Articles'!$A$2:$F$634,3,FALSE),""))</f>
      </c>
      <c r="E3623" s="74" t="str">
        <v/>
      </c>
      <c r="F3623" s="75">
        <f>IF($E3623="","",IFERROR(VLOOKUP(TRIM(E3623&amp;""),'Référentiel Articles'!$A$2:$F$634,4,FALSE),""))</f>
      </c>
      <c r="G3623" s="76">
        <f>IF($E3623="","",IFERROR(VLOOKUP(TRIM(E3623&amp;""),'Référentiel Articles'!$A$2:$F$634,5,FALSE),""))</f>
      </c>
      <c r="H3623" s="77" t="str">
        <v/>
      </c>
      <c r="I3623" s="76">
        <f>IF($E3623="","",IFERROR(VLOOKUP(TRIM(E3623&amp;""),'Référentiel Articles'!$A$2:$F$634,6,FALSE),""))</f>
      </c>
      <c r="J3623" s="78">
        <f>IF(OR($E3623="",$H3623=""),"",$H3623*$I3623)</f>
      </c>
      <c r="K3623" s="79" t="str">
        <v/>
      </c>
    </row>
    <row r="3624">
      <c r="A3624" s="81" t="str">
        <v/>
      </c>
      <c r="B3624" s="81" t="str">
        <v/>
      </c>
      <c r="C3624" s="83">
        <f>IF($E3624="","",IFERROR(VLOOKUP(TRIM(E3624&amp;""),'Référentiel Articles'!$A$2:$F$634,2,FALSE),""))</f>
      </c>
      <c r="D3624" s="83">
        <f>IF($E3624="","",IFERROR(VLOOKUP(TRIM(E3624&amp;""),'Référentiel Articles'!$A$2:$F$634,3,FALSE),""))</f>
      </c>
      <c r="E3624" s="81" t="str">
        <v/>
      </c>
      <c r="F3624" s="83">
        <f>IF($E3624="","",IFERROR(VLOOKUP(TRIM(E3624&amp;""),'Référentiel Articles'!$A$2:$F$634,4,FALSE),""))</f>
      </c>
      <c r="G3624" s="84">
        <f>IF($E3624="","",IFERROR(VLOOKUP(TRIM(E3624&amp;""),'Référentiel Articles'!$A$2:$F$634,5,FALSE),""))</f>
      </c>
      <c r="H3624" s="85" t="str">
        <v/>
      </c>
      <c r="I3624" s="84">
        <f>IF($E3624="","",IFERROR(VLOOKUP(TRIM(E3624&amp;""),'Référentiel Articles'!$A$2:$F$634,6,FALSE),""))</f>
      </c>
      <c r="J3624" s="90">
        <f>IF(OR($E3624="",$H3624=""),"",$H3624*$I3624)</f>
      </c>
      <c r="K3624" s="87" t="str">
        <v/>
      </c>
    </row>
    <row r="3625">
      <c r="A3625" s="74" t="str">
        <v/>
      </c>
      <c r="B3625" s="74" t="str">
        <v/>
      </c>
      <c r="C3625" s="75">
        <f>IF($E3625="","",IFERROR(VLOOKUP(TRIM(E3625&amp;""),'Référentiel Articles'!$A$2:$F$634,2,FALSE),""))</f>
      </c>
      <c r="D3625" s="75">
        <f>IF($E3625="","",IFERROR(VLOOKUP(TRIM(E3625&amp;""),'Référentiel Articles'!$A$2:$F$634,3,FALSE),""))</f>
      </c>
      <c r="E3625" s="74" t="str">
        <v/>
      </c>
      <c r="F3625" s="75">
        <f>IF($E3625="","",IFERROR(VLOOKUP(TRIM(E3625&amp;""),'Référentiel Articles'!$A$2:$F$634,4,FALSE),""))</f>
      </c>
      <c r="G3625" s="76">
        <f>IF($E3625="","",IFERROR(VLOOKUP(TRIM(E3625&amp;""),'Référentiel Articles'!$A$2:$F$634,5,FALSE),""))</f>
      </c>
      <c r="H3625" s="77" t="str">
        <v/>
      </c>
      <c r="I3625" s="76">
        <f>IF($E3625="","",IFERROR(VLOOKUP(TRIM(E3625&amp;""),'Référentiel Articles'!$A$2:$F$634,6,FALSE),""))</f>
      </c>
      <c r="J3625" s="78">
        <f>IF(OR($E3625="",$H3625=""),"",$H3625*$I3625)</f>
      </c>
      <c r="K3625" s="79" t="str">
        <v/>
      </c>
    </row>
    <row r="3626">
      <c r="A3626" s="81" t="str">
        <v/>
      </c>
      <c r="B3626" s="81" t="str">
        <v/>
      </c>
      <c r="C3626" s="83">
        <f>IF($E3626="","",IFERROR(VLOOKUP(TRIM(E3626&amp;""),'Référentiel Articles'!$A$2:$F$634,2,FALSE),""))</f>
      </c>
      <c r="D3626" s="83">
        <f>IF($E3626="","",IFERROR(VLOOKUP(TRIM(E3626&amp;""),'Référentiel Articles'!$A$2:$F$634,3,FALSE),""))</f>
      </c>
      <c r="E3626" s="81" t="str">
        <v/>
      </c>
      <c r="F3626" s="83">
        <f>IF($E3626="","",IFERROR(VLOOKUP(TRIM(E3626&amp;""),'Référentiel Articles'!$A$2:$F$634,4,FALSE),""))</f>
      </c>
      <c r="G3626" s="84">
        <f>IF($E3626="","",IFERROR(VLOOKUP(TRIM(E3626&amp;""),'Référentiel Articles'!$A$2:$F$634,5,FALSE),""))</f>
      </c>
      <c r="H3626" s="85" t="str">
        <v/>
      </c>
      <c r="I3626" s="84">
        <f>IF($E3626="","",IFERROR(VLOOKUP(TRIM(E3626&amp;""),'Référentiel Articles'!$A$2:$F$634,6,FALSE),""))</f>
      </c>
      <c r="J3626" s="90">
        <f>IF(OR($E3626="",$H3626=""),"",$H3626*$I3626)</f>
      </c>
      <c r="K3626" s="87" t="str">
        <v/>
      </c>
    </row>
    <row r="3627">
      <c r="A3627" s="74" t="str">
        <v/>
      </c>
      <c r="B3627" s="74" t="str">
        <v/>
      </c>
      <c r="C3627" s="75">
        <f>IF($E3627="","",IFERROR(VLOOKUP(TRIM(E3627&amp;""),'Référentiel Articles'!$A$2:$F$634,2,FALSE),""))</f>
      </c>
      <c r="D3627" s="75">
        <f>IF($E3627="","",IFERROR(VLOOKUP(TRIM(E3627&amp;""),'Référentiel Articles'!$A$2:$F$634,3,FALSE),""))</f>
      </c>
      <c r="E3627" s="74" t="str">
        <v/>
      </c>
      <c r="F3627" s="75">
        <f>IF($E3627="","",IFERROR(VLOOKUP(TRIM(E3627&amp;""),'Référentiel Articles'!$A$2:$F$634,4,FALSE),""))</f>
      </c>
      <c r="G3627" s="76">
        <f>IF($E3627="","",IFERROR(VLOOKUP(TRIM(E3627&amp;""),'Référentiel Articles'!$A$2:$F$634,5,FALSE),""))</f>
      </c>
      <c r="H3627" s="77" t="str">
        <v/>
      </c>
      <c r="I3627" s="76">
        <f>IF($E3627="","",IFERROR(VLOOKUP(TRIM(E3627&amp;""),'Référentiel Articles'!$A$2:$F$634,6,FALSE),""))</f>
      </c>
      <c r="J3627" s="78">
        <f>IF(OR($E3627="",$H3627=""),"",$H3627*$I3627)</f>
      </c>
      <c r="K3627" s="79" t="str">
        <v/>
      </c>
    </row>
    <row r="3628">
      <c r="A3628" s="81" t="str">
        <v/>
      </c>
      <c r="B3628" s="81" t="str">
        <v/>
      </c>
      <c r="C3628" s="83">
        <f>IF($E3628="","",IFERROR(VLOOKUP(TRIM(E3628&amp;""),'Référentiel Articles'!$A$2:$F$634,2,FALSE),""))</f>
      </c>
      <c r="D3628" s="83">
        <f>IF($E3628="","",IFERROR(VLOOKUP(TRIM(E3628&amp;""),'Référentiel Articles'!$A$2:$F$634,3,FALSE),""))</f>
      </c>
      <c r="E3628" s="81" t="str">
        <v/>
      </c>
      <c r="F3628" s="83">
        <f>IF($E3628="","",IFERROR(VLOOKUP(TRIM(E3628&amp;""),'Référentiel Articles'!$A$2:$F$634,4,FALSE),""))</f>
      </c>
      <c r="G3628" s="84">
        <f>IF($E3628="","",IFERROR(VLOOKUP(TRIM(E3628&amp;""),'Référentiel Articles'!$A$2:$F$634,5,FALSE),""))</f>
      </c>
      <c r="H3628" s="85" t="str">
        <v/>
      </c>
      <c r="I3628" s="84">
        <f>IF($E3628="","",IFERROR(VLOOKUP(TRIM(E3628&amp;""),'Référentiel Articles'!$A$2:$F$634,6,FALSE),""))</f>
      </c>
      <c r="J3628" s="90">
        <f>IF(OR($E3628="",$H3628=""),"",$H3628*$I3628)</f>
      </c>
      <c r="K3628" s="87" t="str">
        <v/>
      </c>
    </row>
    <row r="3629">
      <c r="A3629" s="74" t="str">
        <v/>
      </c>
      <c r="B3629" s="74" t="str">
        <v/>
      </c>
      <c r="C3629" s="75">
        <f>IF($E3629="","",IFERROR(VLOOKUP(TRIM(E3629&amp;""),'Référentiel Articles'!$A$2:$F$634,2,FALSE),""))</f>
      </c>
      <c r="D3629" s="75">
        <f>IF($E3629="","",IFERROR(VLOOKUP(TRIM(E3629&amp;""),'Référentiel Articles'!$A$2:$F$634,3,FALSE),""))</f>
      </c>
      <c r="E3629" s="74" t="str">
        <v/>
      </c>
      <c r="F3629" s="75">
        <f>IF($E3629="","",IFERROR(VLOOKUP(TRIM(E3629&amp;""),'Référentiel Articles'!$A$2:$F$634,4,FALSE),""))</f>
      </c>
      <c r="G3629" s="76">
        <f>IF($E3629="","",IFERROR(VLOOKUP(TRIM(E3629&amp;""),'Référentiel Articles'!$A$2:$F$634,5,FALSE),""))</f>
      </c>
      <c r="H3629" s="77" t="str">
        <v/>
      </c>
      <c r="I3629" s="76">
        <f>IF($E3629="","",IFERROR(VLOOKUP(TRIM(E3629&amp;""),'Référentiel Articles'!$A$2:$F$634,6,FALSE),""))</f>
      </c>
      <c r="J3629" s="78">
        <f>IF(OR($E3629="",$H3629=""),"",$H3629*$I3629)</f>
      </c>
      <c r="K3629" s="79" t="str">
        <v/>
      </c>
    </row>
    <row r="3630">
      <c r="A3630" s="81" t="str">
        <v/>
      </c>
      <c r="B3630" s="81" t="str">
        <v/>
      </c>
      <c r="C3630" s="83">
        <f>IF($E3630="","",IFERROR(VLOOKUP(TRIM(E3630&amp;""),'Référentiel Articles'!$A$2:$F$634,2,FALSE),""))</f>
      </c>
      <c r="D3630" s="83">
        <f>IF($E3630="","",IFERROR(VLOOKUP(TRIM(E3630&amp;""),'Référentiel Articles'!$A$2:$F$634,3,FALSE),""))</f>
      </c>
      <c r="E3630" s="81" t="str">
        <v/>
      </c>
      <c r="F3630" s="83">
        <f>IF($E3630="","",IFERROR(VLOOKUP(TRIM(E3630&amp;""),'Référentiel Articles'!$A$2:$F$634,4,FALSE),""))</f>
      </c>
      <c r="G3630" s="84">
        <f>IF($E3630="","",IFERROR(VLOOKUP(TRIM(E3630&amp;""),'Référentiel Articles'!$A$2:$F$634,5,FALSE),""))</f>
      </c>
      <c r="H3630" s="85" t="str">
        <v/>
      </c>
      <c r="I3630" s="84">
        <f>IF($E3630="","",IFERROR(VLOOKUP(TRIM(E3630&amp;""),'Référentiel Articles'!$A$2:$F$634,6,FALSE),""))</f>
      </c>
      <c r="J3630" s="90">
        <f>IF(OR($E3630="",$H3630=""),"",$H3630*$I3630)</f>
      </c>
      <c r="K3630" s="87" t="str">
        <v/>
      </c>
    </row>
    <row r="3631">
      <c r="A3631" s="74" t="str">
        <v/>
      </c>
      <c r="B3631" s="74" t="str">
        <v/>
      </c>
      <c r="C3631" s="75">
        <f>IF($E3631="","",IFERROR(VLOOKUP(TRIM(E3631&amp;""),'Référentiel Articles'!$A$2:$F$634,2,FALSE),""))</f>
      </c>
      <c r="D3631" s="75">
        <f>IF($E3631="","",IFERROR(VLOOKUP(TRIM(E3631&amp;""),'Référentiel Articles'!$A$2:$F$634,3,FALSE),""))</f>
      </c>
      <c r="E3631" s="74" t="str">
        <v/>
      </c>
      <c r="F3631" s="75">
        <f>IF($E3631="","",IFERROR(VLOOKUP(TRIM(E3631&amp;""),'Référentiel Articles'!$A$2:$F$634,4,FALSE),""))</f>
      </c>
      <c r="G3631" s="76">
        <f>IF($E3631="","",IFERROR(VLOOKUP(TRIM(E3631&amp;""),'Référentiel Articles'!$A$2:$F$634,5,FALSE),""))</f>
      </c>
      <c r="H3631" s="77" t="str">
        <v/>
      </c>
      <c r="I3631" s="76">
        <f>IF($E3631="","",IFERROR(VLOOKUP(TRIM(E3631&amp;""),'Référentiel Articles'!$A$2:$F$634,6,FALSE),""))</f>
      </c>
      <c r="J3631" s="78">
        <f>IF(OR($E3631="",$H3631=""),"",$H3631*$I3631)</f>
      </c>
      <c r="K3631" s="79" t="str">
        <v/>
      </c>
    </row>
    <row r="3632">
      <c r="A3632" s="81" t="str">
        <v/>
      </c>
      <c r="B3632" s="81" t="str">
        <v/>
      </c>
      <c r="C3632" s="83">
        <f>IF($E3632="","",IFERROR(VLOOKUP(TRIM(E3632&amp;""),'Référentiel Articles'!$A$2:$F$634,2,FALSE),""))</f>
      </c>
      <c r="D3632" s="83">
        <f>IF($E3632="","",IFERROR(VLOOKUP(TRIM(E3632&amp;""),'Référentiel Articles'!$A$2:$F$634,3,FALSE),""))</f>
      </c>
      <c r="E3632" s="81" t="str">
        <v/>
      </c>
      <c r="F3632" s="83">
        <f>IF($E3632="","",IFERROR(VLOOKUP(TRIM(E3632&amp;""),'Référentiel Articles'!$A$2:$F$634,4,FALSE),""))</f>
      </c>
      <c r="G3632" s="84">
        <f>IF($E3632="","",IFERROR(VLOOKUP(TRIM(E3632&amp;""),'Référentiel Articles'!$A$2:$F$634,5,FALSE),""))</f>
      </c>
      <c r="H3632" s="85" t="str">
        <v/>
      </c>
      <c r="I3632" s="84">
        <f>IF($E3632="","",IFERROR(VLOOKUP(TRIM(E3632&amp;""),'Référentiel Articles'!$A$2:$F$634,6,FALSE),""))</f>
      </c>
      <c r="J3632" s="90">
        <f>IF(OR($E3632="",$H3632=""),"",$H3632*$I3632)</f>
      </c>
      <c r="K3632" s="87" t="str">
        <v/>
      </c>
    </row>
    <row r="3633">
      <c r="A3633" s="74" t="str">
        <v/>
      </c>
      <c r="B3633" s="74" t="str">
        <v/>
      </c>
      <c r="C3633" s="75">
        <f>IF($E3633="","",IFERROR(VLOOKUP(TRIM(E3633&amp;""),'Référentiel Articles'!$A$2:$F$634,2,FALSE),""))</f>
      </c>
      <c r="D3633" s="75">
        <f>IF($E3633="","",IFERROR(VLOOKUP(TRIM(E3633&amp;""),'Référentiel Articles'!$A$2:$F$634,3,FALSE),""))</f>
      </c>
      <c r="E3633" s="74" t="str">
        <v/>
      </c>
      <c r="F3633" s="75">
        <f>IF($E3633="","",IFERROR(VLOOKUP(TRIM(E3633&amp;""),'Référentiel Articles'!$A$2:$F$634,4,FALSE),""))</f>
      </c>
      <c r="G3633" s="76">
        <f>IF($E3633="","",IFERROR(VLOOKUP(TRIM(E3633&amp;""),'Référentiel Articles'!$A$2:$F$634,5,FALSE),""))</f>
      </c>
      <c r="H3633" s="77" t="str">
        <v/>
      </c>
      <c r="I3633" s="76">
        <f>IF($E3633="","",IFERROR(VLOOKUP(TRIM(E3633&amp;""),'Référentiel Articles'!$A$2:$F$634,6,FALSE),""))</f>
      </c>
      <c r="J3633" s="78">
        <f>IF(OR($E3633="",$H3633=""),"",$H3633*$I3633)</f>
      </c>
      <c r="K3633" s="79" t="str">
        <v/>
      </c>
    </row>
    <row r="3634">
      <c r="A3634" s="81" t="str">
        <v/>
      </c>
      <c r="B3634" s="81" t="str">
        <v/>
      </c>
      <c r="C3634" s="83">
        <f>IF($E3634="","",IFERROR(VLOOKUP(TRIM(E3634&amp;""),'Référentiel Articles'!$A$2:$F$634,2,FALSE),""))</f>
      </c>
      <c r="D3634" s="83">
        <f>IF($E3634="","",IFERROR(VLOOKUP(TRIM(E3634&amp;""),'Référentiel Articles'!$A$2:$F$634,3,FALSE),""))</f>
      </c>
      <c r="E3634" s="81" t="str">
        <v/>
      </c>
      <c r="F3634" s="83">
        <f>IF($E3634="","",IFERROR(VLOOKUP(TRIM(E3634&amp;""),'Référentiel Articles'!$A$2:$F$634,4,FALSE),""))</f>
      </c>
      <c r="G3634" s="84">
        <f>IF($E3634="","",IFERROR(VLOOKUP(TRIM(E3634&amp;""),'Référentiel Articles'!$A$2:$F$634,5,FALSE),""))</f>
      </c>
      <c r="H3634" s="85" t="str">
        <v/>
      </c>
      <c r="I3634" s="84">
        <f>IF($E3634="","",IFERROR(VLOOKUP(TRIM(E3634&amp;""),'Référentiel Articles'!$A$2:$F$634,6,FALSE),""))</f>
      </c>
      <c r="J3634" s="90">
        <f>IF(OR($E3634="",$H3634=""),"",$H3634*$I3634)</f>
      </c>
      <c r="K3634" s="87" t="str">
        <v/>
      </c>
    </row>
    <row r="3635">
      <c r="A3635" s="74" t="str">
        <v/>
      </c>
      <c r="B3635" s="74" t="str">
        <v/>
      </c>
      <c r="C3635" s="75">
        <f>IF($E3635="","",IFERROR(VLOOKUP(TRIM(E3635&amp;""),'Référentiel Articles'!$A$2:$F$634,2,FALSE),""))</f>
      </c>
      <c r="D3635" s="75">
        <f>IF($E3635="","",IFERROR(VLOOKUP(TRIM(E3635&amp;""),'Référentiel Articles'!$A$2:$F$634,3,FALSE),""))</f>
      </c>
      <c r="E3635" s="74" t="str">
        <v/>
      </c>
      <c r="F3635" s="75">
        <f>IF($E3635="","",IFERROR(VLOOKUP(TRIM(E3635&amp;""),'Référentiel Articles'!$A$2:$F$634,4,FALSE),""))</f>
      </c>
      <c r="G3635" s="76">
        <f>IF($E3635="","",IFERROR(VLOOKUP(TRIM(E3635&amp;""),'Référentiel Articles'!$A$2:$F$634,5,FALSE),""))</f>
      </c>
      <c r="H3635" s="77" t="str">
        <v/>
      </c>
      <c r="I3635" s="76">
        <f>IF($E3635="","",IFERROR(VLOOKUP(TRIM(E3635&amp;""),'Référentiel Articles'!$A$2:$F$634,6,FALSE),""))</f>
      </c>
      <c r="J3635" s="78">
        <f>IF(OR($E3635="",$H3635=""),"",$H3635*$I3635)</f>
      </c>
      <c r="K3635" s="79" t="str">
        <v/>
      </c>
    </row>
    <row r="3636">
      <c r="A3636" s="81" t="str">
        <v/>
      </c>
      <c r="B3636" s="81" t="str">
        <v/>
      </c>
      <c r="C3636" s="83">
        <f>IF($E3636="","",IFERROR(VLOOKUP(TRIM(E3636&amp;""),'Référentiel Articles'!$A$2:$F$634,2,FALSE),""))</f>
      </c>
      <c r="D3636" s="83">
        <f>IF($E3636="","",IFERROR(VLOOKUP(TRIM(E3636&amp;""),'Référentiel Articles'!$A$2:$F$634,3,FALSE),""))</f>
      </c>
      <c r="E3636" s="81" t="str">
        <v/>
      </c>
      <c r="F3636" s="83">
        <f>IF($E3636="","",IFERROR(VLOOKUP(TRIM(E3636&amp;""),'Référentiel Articles'!$A$2:$F$634,4,FALSE),""))</f>
      </c>
      <c r="G3636" s="84">
        <f>IF($E3636="","",IFERROR(VLOOKUP(TRIM(E3636&amp;""),'Référentiel Articles'!$A$2:$F$634,5,FALSE),""))</f>
      </c>
      <c r="H3636" s="85" t="str">
        <v/>
      </c>
      <c r="I3636" s="84">
        <f>IF($E3636="","",IFERROR(VLOOKUP(TRIM(E3636&amp;""),'Référentiel Articles'!$A$2:$F$634,6,FALSE),""))</f>
      </c>
      <c r="J3636" s="90">
        <f>IF(OR($E3636="",$H3636=""),"",$H3636*$I3636)</f>
      </c>
      <c r="K3636" s="87" t="str">
        <v/>
      </c>
    </row>
    <row r="3637">
      <c r="A3637" s="74" t="str">
        <v/>
      </c>
      <c r="B3637" s="74" t="str">
        <v/>
      </c>
      <c r="C3637" s="75">
        <f>IF($E3637="","",IFERROR(VLOOKUP(TRIM(E3637&amp;""),'Référentiel Articles'!$A$2:$F$634,2,FALSE),""))</f>
      </c>
      <c r="D3637" s="75">
        <f>IF($E3637="","",IFERROR(VLOOKUP(TRIM(E3637&amp;""),'Référentiel Articles'!$A$2:$F$634,3,FALSE),""))</f>
      </c>
      <c r="E3637" s="74" t="str">
        <v/>
      </c>
      <c r="F3637" s="75">
        <f>IF($E3637="","",IFERROR(VLOOKUP(TRIM(E3637&amp;""),'Référentiel Articles'!$A$2:$F$634,4,FALSE),""))</f>
      </c>
      <c r="G3637" s="76">
        <f>IF($E3637="","",IFERROR(VLOOKUP(TRIM(E3637&amp;""),'Référentiel Articles'!$A$2:$F$634,5,FALSE),""))</f>
      </c>
      <c r="H3637" s="77" t="str">
        <v/>
      </c>
      <c r="I3637" s="76">
        <f>IF($E3637="","",IFERROR(VLOOKUP(TRIM(E3637&amp;""),'Référentiel Articles'!$A$2:$F$634,6,FALSE),""))</f>
      </c>
      <c r="J3637" s="78">
        <f>IF(OR($E3637="",$H3637=""),"",$H3637*$I3637)</f>
      </c>
      <c r="K3637" s="79" t="str">
        <v/>
      </c>
    </row>
    <row r="3638">
      <c r="A3638" s="81" t="str">
        <v/>
      </c>
      <c r="B3638" s="81" t="str">
        <v/>
      </c>
      <c r="C3638" s="83">
        <f>IF($E3638="","",IFERROR(VLOOKUP(TRIM(E3638&amp;""),'Référentiel Articles'!$A$2:$F$634,2,FALSE),""))</f>
      </c>
      <c r="D3638" s="83">
        <f>IF($E3638="","",IFERROR(VLOOKUP(TRIM(E3638&amp;""),'Référentiel Articles'!$A$2:$F$634,3,FALSE),""))</f>
      </c>
      <c r="E3638" s="81" t="str">
        <v/>
      </c>
      <c r="F3638" s="83">
        <f>IF($E3638="","",IFERROR(VLOOKUP(TRIM(E3638&amp;""),'Référentiel Articles'!$A$2:$F$634,4,FALSE),""))</f>
      </c>
      <c r="G3638" s="84">
        <f>IF($E3638="","",IFERROR(VLOOKUP(TRIM(E3638&amp;""),'Référentiel Articles'!$A$2:$F$634,5,FALSE),""))</f>
      </c>
      <c r="H3638" s="85" t="str">
        <v/>
      </c>
      <c r="I3638" s="84">
        <f>IF($E3638="","",IFERROR(VLOOKUP(TRIM(E3638&amp;""),'Référentiel Articles'!$A$2:$F$634,6,FALSE),""))</f>
      </c>
      <c r="J3638" s="90">
        <f>IF(OR($E3638="",$H3638=""),"",$H3638*$I3638)</f>
      </c>
      <c r="K3638" s="87" t="str">
        <v/>
      </c>
    </row>
    <row r="3639">
      <c r="A3639" s="74" t="str">
        <v/>
      </c>
      <c r="B3639" s="74" t="str">
        <v/>
      </c>
      <c r="C3639" s="75">
        <f>IF($E3639="","",IFERROR(VLOOKUP(TRIM(E3639&amp;""),'Référentiel Articles'!$A$2:$F$634,2,FALSE),""))</f>
      </c>
      <c r="D3639" s="75">
        <f>IF($E3639="","",IFERROR(VLOOKUP(TRIM(E3639&amp;""),'Référentiel Articles'!$A$2:$F$634,3,FALSE),""))</f>
      </c>
      <c r="E3639" s="74" t="str">
        <v/>
      </c>
      <c r="F3639" s="75">
        <f>IF($E3639="","",IFERROR(VLOOKUP(TRIM(E3639&amp;""),'Référentiel Articles'!$A$2:$F$634,4,FALSE),""))</f>
      </c>
      <c r="G3639" s="76">
        <f>IF($E3639="","",IFERROR(VLOOKUP(TRIM(E3639&amp;""),'Référentiel Articles'!$A$2:$F$634,5,FALSE),""))</f>
      </c>
      <c r="H3639" s="77" t="str">
        <v/>
      </c>
      <c r="I3639" s="76">
        <f>IF($E3639="","",IFERROR(VLOOKUP(TRIM(E3639&amp;""),'Référentiel Articles'!$A$2:$F$634,6,FALSE),""))</f>
      </c>
      <c r="J3639" s="78">
        <f>IF(OR($E3639="",$H3639=""),"",$H3639*$I3639)</f>
      </c>
      <c r="K3639" s="79" t="str">
        <v/>
      </c>
    </row>
    <row r="3640">
      <c r="A3640" s="81" t="str">
        <v/>
      </c>
      <c r="B3640" s="81" t="str">
        <v/>
      </c>
      <c r="C3640" s="83">
        <f>IF($E3640="","",IFERROR(VLOOKUP(TRIM(E3640&amp;""),'Référentiel Articles'!$A$2:$F$634,2,FALSE),""))</f>
      </c>
      <c r="D3640" s="83">
        <f>IF($E3640="","",IFERROR(VLOOKUP(TRIM(E3640&amp;""),'Référentiel Articles'!$A$2:$F$634,3,FALSE),""))</f>
      </c>
      <c r="E3640" s="81" t="str">
        <v/>
      </c>
      <c r="F3640" s="83">
        <f>IF($E3640="","",IFERROR(VLOOKUP(TRIM(E3640&amp;""),'Référentiel Articles'!$A$2:$F$634,4,FALSE),""))</f>
      </c>
      <c r="G3640" s="84">
        <f>IF($E3640="","",IFERROR(VLOOKUP(TRIM(E3640&amp;""),'Référentiel Articles'!$A$2:$F$634,5,FALSE),""))</f>
      </c>
      <c r="H3640" s="85" t="str">
        <v/>
      </c>
      <c r="I3640" s="84">
        <f>IF($E3640="","",IFERROR(VLOOKUP(TRIM(E3640&amp;""),'Référentiel Articles'!$A$2:$F$634,6,FALSE),""))</f>
      </c>
      <c r="J3640" s="90">
        <f>IF(OR($E3640="",$H3640=""),"",$H3640*$I3640)</f>
      </c>
      <c r="K3640" s="87" t="str">
        <v/>
      </c>
    </row>
    <row r="3641">
      <c r="A3641" s="74" t="str">
        <v/>
      </c>
      <c r="B3641" s="74" t="str">
        <v/>
      </c>
      <c r="C3641" s="75">
        <f>IF($E3641="","",IFERROR(VLOOKUP(TRIM(E3641&amp;""),'Référentiel Articles'!$A$2:$F$634,2,FALSE),""))</f>
      </c>
      <c r="D3641" s="75">
        <f>IF($E3641="","",IFERROR(VLOOKUP(TRIM(E3641&amp;""),'Référentiel Articles'!$A$2:$F$634,3,FALSE),""))</f>
      </c>
      <c r="E3641" s="74" t="str">
        <v/>
      </c>
      <c r="F3641" s="75">
        <f>IF($E3641="","",IFERROR(VLOOKUP(TRIM(E3641&amp;""),'Référentiel Articles'!$A$2:$F$634,4,FALSE),""))</f>
      </c>
      <c r="G3641" s="76">
        <f>IF($E3641="","",IFERROR(VLOOKUP(TRIM(E3641&amp;""),'Référentiel Articles'!$A$2:$F$634,5,FALSE),""))</f>
      </c>
      <c r="H3641" s="77" t="str">
        <v/>
      </c>
      <c r="I3641" s="76">
        <f>IF($E3641="","",IFERROR(VLOOKUP(TRIM(E3641&amp;""),'Référentiel Articles'!$A$2:$F$634,6,FALSE),""))</f>
      </c>
      <c r="J3641" s="78">
        <f>IF(OR($E3641="",$H3641=""),"",$H3641*$I3641)</f>
      </c>
      <c r="K3641" s="79" t="str">
        <v/>
      </c>
    </row>
    <row r="3642">
      <c r="A3642" s="81" t="str">
        <v/>
      </c>
      <c r="B3642" s="81" t="str">
        <v/>
      </c>
      <c r="C3642" s="83">
        <f>IF($E3642="","",IFERROR(VLOOKUP(TRIM(E3642&amp;""),'Référentiel Articles'!$A$2:$F$634,2,FALSE),""))</f>
      </c>
      <c r="D3642" s="83">
        <f>IF($E3642="","",IFERROR(VLOOKUP(TRIM(E3642&amp;""),'Référentiel Articles'!$A$2:$F$634,3,FALSE),""))</f>
      </c>
      <c r="E3642" s="81" t="str">
        <v/>
      </c>
      <c r="F3642" s="83">
        <f>IF($E3642="","",IFERROR(VLOOKUP(TRIM(E3642&amp;""),'Référentiel Articles'!$A$2:$F$634,4,FALSE),""))</f>
      </c>
      <c r="G3642" s="84">
        <f>IF($E3642="","",IFERROR(VLOOKUP(TRIM(E3642&amp;""),'Référentiel Articles'!$A$2:$F$634,5,FALSE),""))</f>
      </c>
      <c r="H3642" s="85" t="str">
        <v/>
      </c>
      <c r="I3642" s="84">
        <f>IF($E3642="","",IFERROR(VLOOKUP(TRIM(E3642&amp;""),'Référentiel Articles'!$A$2:$F$634,6,FALSE),""))</f>
      </c>
      <c r="J3642" s="90">
        <f>IF(OR($E3642="",$H3642=""),"",$H3642*$I3642)</f>
      </c>
      <c r="K3642" s="87" t="str">
        <v/>
      </c>
    </row>
    <row r="3643">
      <c r="A3643" s="74" t="str">
        <v/>
      </c>
      <c r="B3643" s="74" t="str">
        <v/>
      </c>
      <c r="C3643" s="75">
        <f>IF($E3643="","",IFERROR(VLOOKUP(TRIM(E3643&amp;""),'Référentiel Articles'!$A$2:$F$634,2,FALSE),""))</f>
      </c>
      <c r="D3643" s="75">
        <f>IF($E3643="","",IFERROR(VLOOKUP(TRIM(E3643&amp;""),'Référentiel Articles'!$A$2:$F$634,3,FALSE),""))</f>
      </c>
      <c r="E3643" s="74" t="str">
        <v/>
      </c>
      <c r="F3643" s="75">
        <f>IF($E3643="","",IFERROR(VLOOKUP(TRIM(E3643&amp;""),'Référentiel Articles'!$A$2:$F$634,4,FALSE),""))</f>
      </c>
      <c r="G3643" s="76">
        <f>IF($E3643="","",IFERROR(VLOOKUP(TRIM(E3643&amp;""),'Référentiel Articles'!$A$2:$F$634,5,FALSE),""))</f>
      </c>
      <c r="H3643" s="77" t="str">
        <v/>
      </c>
      <c r="I3643" s="76">
        <f>IF($E3643="","",IFERROR(VLOOKUP(TRIM(E3643&amp;""),'Référentiel Articles'!$A$2:$F$634,6,FALSE),""))</f>
      </c>
      <c r="J3643" s="78">
        <f>IF(OR($E3643="",$H3643=""),"",$H3643*$I3643)</f>
      </c>
      <c r="K3643" s="79" t="str">
        <v/>
      </c>
    </row>
    <row r="3644">
      <c r="A3644" s="81" t="str">
        <v/>
      </c>
      <c r="B3644" s="81" t="str">
        <v/>
      </c>
      <c r="C3644" s="83">
        <f>IF($E3644="","",IFERROR(VLOOKUP(TRIM(E3644&amp;""),'Référentiel Articles'!$A$2:$F$634,2,FALSE),""))</f>
      </c>
      <c r="D3644" s="83">
        <f>IF($E3644="","",IFERROR(VLOOKUP(TRIM(E3644&amp;""),'Référentiel Articles'!$A$2:$F$634,3,FALSE),""))</f>
      </c>
      <c r="E3644" s="81" t="str">
        <v/>
      </c>
      <c r="F3644" s="83">
        <f>IF($E3644="","",IFERROR(VLOOKUP(TRIM(E3644&amp;""),'Référentiel Articles'!$A$2:$F$634,4,FALSE),""))</f>
      </c>
      <c r="G3644" s="84">
        <f>IF($E3644="","",IFERROR(VLOOKUP(TRIM(E3644&amp;""),'Référentiel Articles'!$A$2:$F$634,5,FALSE),""))</f>
      </c>
      <c r="H3644" s="85" t="str">
        <v/>
      </c>
      <c r="I3644" s="84">
        <f>IF($E3644="","",IFERROR(VLOOKUP(TRIM(E3644&amp;""),'Référentiel Articles'!$A$2:$F$634,6,FALSE),""))</f>
      </c>
      <c r="J3644" s="90">
        <f>IF(OR($E3644="",$H3644=""),"",$H3644*$I3644)</f>
      </c>
      <c r="K3644" s="87" t="str">
        <v/>
      </c>
    </row>
    <row r="3645">
      <c r="A3645" s="74" t="str">
        <v/>
      </c>
      <c r="B3645" s="74" t="str">
        <v/>
      </c>
      <c r="C3645" s="75">
        <f>IF($E3645="","",IFERROR(VLOOKUP(TRIM(E3645&amp;""),'Référentiel Articles'!$A$2:$F$634,2,FALSE),""))</f>
      </c>
      <c r="D3645" s="75">
        <f>IF($E3645="","",IFERROR(VLOOKUP(TRIM(E3645&amp;""),'Référentiel Articles'!$A$2:$F$634,3,FALSE),""))</f>
      </c>
      <c r="E3645" s="74" t="str">
        <v/>
      </c>
      <c r="F3645" s="75">
        <f>IF($E3645="","",IFERROR(VLOOKUP(TRIM(E3645&amp;""),'Référentiel Articles'!$A$2:$F$634,4,FALSE),""))</f>
      </c>
      <c r="G3645" s="76">
        <f>IF($E3645="","",IFERROR(VLOOKUP(TRIM(E3645&amp;""),'Référentiel Articles'!$A$2:$F$634,5,FALSE),""))</f>
      </c>
      <c r="H3645" s="77" t="str">
        <v/>
      </c>
      <c r="I3645" s="76">
        <f>IF($E3645="","",IFERROR(VLOOKUP(TRIM(E3645&amp;""),'Référentiel Articles'!$A$2:$F$634,6,FALSE),""))</f>
      </c>
      <c r="J3645" s="78">
        <f>IF(OR($E3645="",$H3645=""),"",$H3645*$I3645)</f>
      </c>
      <c r="K3645" s="79" t="str">
        <v/>
      </c>
    </row>
    <row r="3646">
      <c r="A3646" s="81" t="str">
        <v/>
      </c>
      <c r="B3646" s="81" t="str">
        <v/>
      </c>
      <c r="C3646" s="83">
        <f>IF($E3646="","",IFERROR(VLOOKUP(TRIM(E3646&amp;""),'Référentiel Articles'!$A$2:$F$634,2,FALSE),""))</f>
      </c>
      <c r="D3646" s="83">
        <f>IF($E3646="","",IFERROR(VLOOKUP(TRIM(E3646&amp;""),'Référentiel Articles'!$A$2:$F$634,3,FALSE),""))</f>
      </c>
      <c r="E3646" s="81" t="str">
        <v/>
      </c>
      <c r="F3646" s="83">
        <f>IF($E3646="","",IFERROR(VLOOKUP(TRIM(E3646&amp;""),'Référentiel Articles'!$A$2:$F$634,4,FALSE),""))</f>
      </c>
      <c r="G3646" s="84">
        <f>IF($E3646="","",IFERROR(VLOOKUP(TRIM(E3646&amp;""),'Référentiel Articles'!$A$2:$F$634,5,FALSE),""))</f>
      </c>
      <c r="H3646" s="85" t="str">
        <v/>
      </c>
      <c r="I3646" s="84">
        <f>IF($E3646="","",IFERROR(VLOOKUP(TRIM(E3646&amp;""),'Référentiel Articles'!$A$2:$F$634,6,FALSE),""))</f>
      </c>
      <c r="J3646" s="90">
        <f>IF(OR($E3646="",$H3646=""),"",$H3646*$I3646)</f>
      </c>
      <c r="K3646" s="87" t="str">
        <v/>
      </c>
    </row>
    <row r="3647">
      <c r="A3647" s="74" t="str">
        <v/>
      </c>
      <c r="B3647" s="74" t="str">
        <v/>
      </c>
      <c r="C3647" s="75">
        <f>IF($E3647="","",IFERROR(VLOOKUP(TRIM(E3647&amp;""),'Référentiel Articles'!$A$2:$F$634,2,FALSE),""))</f>
      </c>
      <c r="D3647" s="75">
        <f>IF($E3647="","",IFERROR(VLOOKUP(TRIM(E3647&amp;""),'Référentiel Articles'!$A$2:$F$634,3,FALSE),""))</f>
      </c>
      <c r="E3647" s="74" t="str">
        <v/>
      </c>
      <c r="F3647" s="75">
        <f>IF($E3647="","",IFERROR(VLOOKUP(TRIM(E3647&amp;""),'Référentiel Articles'!$A$2:$F$634,4,FALSE),""))</f>
      </c>
      <c r="G3647" s="76">
        <f>IF($E3647="","",IFERROR(VLOOKUP(TRIM(E3647&amp;""),'Référentiel Articles'!$A$2:$F$634,5,FALSE),""))</f>
      </c>
      <c r="H3647" s="77" t="str">
        <v/>
      </c>
      <c r="I3647" s="76">
        <f>IF($E3647="","",IFERROR(VLOOKUP(TRIM(E3647&amp;""),'Référentiel Articles'!$A$2:$F$634,6,FALSE),""))</f>
      </c>
      <c r="J3647" s="78">
        <f>IF(OR($E3647="",$H3647=""),"",$H3647*$I3647)</f>
      </c>
      <c r="K3647" s="79" t="str">
        <v/>
      </c>
    </row>
    <row r="3648">
      <c r="A3648" s="81" t="str">
        <v/>
      </c>
      <c r="B3648" s="81" t="str">
        <v/>
      </c>
      <c r="C3648" s="83">
        <f>IF($E3648="","",IFERROR(VLOOKUP(TRIM(E3648&amp;""),'Référentiel Articles'!$A$2:$F$634,2,FALSE),""))</f>
      </c>
      <c r="D3648" s="83">
        <f>IF($E3648="","",IFERROR(VLOOKUP(TRIM(E3648&amp;""),'Référentiel Articles'!$A$2:$F$634,3,FALSE),""))</f>
      </c>
      <c r="E3648" s="81" t="str">
        <v/>
      </c>
      <c r="F3648" s="83">
        <f>IF($E3648="","",IFERROR(VLOOKUP(TRIM(E3648&amp;""),'Référentiel Articles'!$A$2:$F$634,4,FALSE),""))</f>
      </c>
      <c r="G3648" s="84">
        <f>IF($E3648="","",IFERROR(VLOOKUP(TRIM(E3648&amp;""),'Référentiel Articles'!$A$2:$F$634,5,FALSE),""))</f>
      </c>
      <c r="H3648" s="85" t="str">
        <v/>
      </c>
      <c r="I3648" s="84">
        <f>IF($E3648="","",IFERROR(VLOOKUP(TRIM(E3648&amp;""),'Référentiel Articles'!$A$2:$F$634,6,FALSE),""))</f>
      </c>
      <c r="J3648" s="90">
        <f>IF(OR($E3648="",$H3648=""),"",$H3648*$I3648)</f>
      </c>
      <c r="K3648" s="87" t="str">
        <v/>
      </c>
    </row>
    <row r="3649">
      <c r="A3649" s="74" t="str">
        <v/>
      </c>
      <c r="B3649" s="74" t="str">
        <v/>
      </c>
      <c r="C3649" s="75">
        <f>IF($E3649="","",IFERROR(VLOOKUP(TRIM(E3649&amp;""),'Référentiel Articles'!$A$2:$F$634,2,FALSE),""))</f>
      </c>
      <c r="D3649" s="75">
        <f>IF($E3649="","",IFERROR(VLOOKUP(TRIM(E3649&amp;""),'Référentiel Articles'!$A$2:$F$634,3,FALSE),""))</f>
      </c>
      <c r="E3649" s="74" t="str">
        <v/>
      </c>
      <c r="F3649" s="75">
        <f>IF($E3649="","",IFERROR(VLOOKUP(TRIM(E3649&amp;""),'Référentiel Articles'!$A$2:$F$634,4,FALSE),""))</f>
      </c>
      <c r="G3649" s="76">
        <f>IF($E3649="","",IFERROR(VLOOKUP(TRIM(E3649&amp;""),'Référentiel Articles'!$A$2:$F$634,5,FALSE),""))</f>
      </c>
      <c r="H3649" s="77" t="str">
        <v/>
      </c>
      <c r="I3649" s="76">
        <f>IF($E3649="","",IFERROR(VLOOKUP(TRIM(E3649&amp;""),'Référentiel Articles'!$A$2:$F$634,6,FALSE),""))</f>
      </c>
      <c r="J3649" s="78">
        <f>IF(OR($E3649="",$H3649=""),"",$H3649*$I3649)</f>
      </c>
      <c r="K3649" s="79" t="str">
        <v/>
      </c>
    </row>
    <row r="3650">
      <c r="A3650" s="81" t="str">
        <v/>
      </c>
      <c r="B3650" s="81" t="str">
        <v/>
      </c>
      <c r="C3650" s="83">
        <f>IF($E3650="","",IFERROR(VLOOKUP(TRIM(E3650&amp;""),'Référentiel Articles'!$A$2:$F$634,2,FALSE),""))</f>
      </c>
      <c r="D3650" s="83">
        <f>IF($E3650="","",IFERROR(VLOOKUP(TRIM(E3650&amp;""),'Référentiel Articles'!$A$2:$F$634,3,FALSE),""))</f>
      </c>
      <c r="E3650" s="81" t="str">
        <v/>
      </c>
      <c r="F3650" s="83">
        <f>IF($E3650="","",IFERROR(VLOOKUP(TRIM(E3650&amp;""),'Référentiel Articles'!$A$2:$F$634,4,FALSE),""))</f>
      </c>
      <c r="G3650" s="84">
        <f>IF($E3650="","",IFERROR(VLOOKUP(TRIM(E3650&amp;""),'Référentiel Articles'!$A$2:$F$634,5,FALSE),""))</f>
      </c>
      <c r="H3650" s="85" t="str">
        <v/>
      </c>
      <c r="I3650" s="84">
        <f>IF($E3650="","",IFERROR(VLOOKUP(TRIM(E3650&amp;""),'Référentiel Articles'!$A$2:$F$634,6,FALSE),""))</f>
      </c>
      <c r="J3650" s="90">
        <f>IF(OR($E3650="",$H3650=""),"",$H3650*$I3650)</f>
      </c>
      <c r="K3650" s="87" t="str">
        <v/>
      </c>
    </row>
    <row r="3651">
      <c r="A3651" s="74" t="str">
        <v/>
      </c>
      <c r="B3651" s="74" t="str">
        <v/>
      </c>
      <c r="C3651" s="75">
        <f>IF($E3651="","",IFERROR(VLOOKUP(TRIM(E3651&amp;""),'Référentiel Articles'!$A$2:$F$634,2,FALSE),""))</f>
      </c>
      <c r="D3651" s="75">
        <f>IF($E3651="","",IFERROR(VLOOKUP(TRIM(E3651&amp;""),'Référentiel Articles'!$A$2:$F$634,3,FALSE),""))</f>
      </c>
      <c r="E3651" s="74" t="str">
        <v/>
      </c>
      <c r="F3651" s="75">
        <f>IF($E3651="","",IFERROR(VLOOKUP(TRIM(E3651&amp;""),'Référentiel Articles'!$A$2:$F$634,4,FALSE),""))</f>
      </c>
      <c r="G3651" s="76">
        <f>IF($E3651="","",IFERROR(VLOOKUP(TRIM(E3651&amp;""),'Référentiel Articles'!$A$2:$F$634,5,FALSE),""))</f>
      </c>
      <c r="H3651" s="77" t="str">
        <v/>
      </c>
      <c r="I3651" s="76">
        <f>IF($E3651="","",IFERROR(VLOOKUP(TRIM(E3651&amp;""),'Référentiel Articles'!$A$2:$F$634,6,FALSE),""))</f>
      </c>
      <c r="J3651" s="78">
        <f>IF(OR($E3651="",$H3651=""),"",$H3651*$I3651)</f>
      </c>
      <c r="K3651" s="79" t="str">
        <v/>
      </c>
    </row>
    <row r="3652">
      <c r="A3652" s="81" t="str">
        <v/>
      </c>
      <c r="B3652" s="81" t="str">
        <v/>
      </c>
      <c r="C3652" s="83">
        <f>IF($E3652="","",IFERROR(VLOOKUP(TRIM(E3652&amp;""),'Référentiel Articles'!$A$2:$F$634,2,FALSE),""))</f>
      </c>
      <c r="D3652" s="83">
        <f>IF($E3652="","",IFERROR(VLOOKUP(TRIM(E3652&amp;""),'Référentiel Articles'!$A$2:$F$634,3,FALSE),""))</f>
      </c>
      <c r="E3652" s="81" t="str">
        <v/>
      </c>
      <c r="F3652" s="83">
        <f>IF($E3652="","",IFERROR(VLOOKUP(TRIM(E3652&amp;""),'Référentiel Articles'!$A$2:$F$634,4,FALSE),""))</f>
      </c>
      <c r="G3652" s="84">
        <f>IF($E3652="","",IFERROR(VLOOKUP(TRIM(E3652&amp;""),'Référentiel Articles'!$A$2:$F$634,5,FALSE),""))</f>
      </c>
      <c r="H3652" s="85" t="str">
        <v/>
      </c>
      <c r="I3652" s="84">
        <f>IF($E3652="","",IFERROR(VLOOKUP(TRIM(E3652&amp;""),'Référentiel Articles'!$A$2:$F$634,6,FALSE),""))</f>
      </c>
      <c r="J3652" s="90">
        <f>IF(OR($E3652="",$H3652=""),"",$H3652*$I3652)</f>
      </c>
      <c r="K3652" s="87" t="str">
        <v/>
      </c>
    </row>
    <row r="3653">
      <c r="A3653" s="74" t="str">
        <v/>
      </c>
      <c r="B3653" s="74" t="str">
        <v/>
      </c>
      <c r="C3653" s="75">
        <f>IF($E3653="","",IFERROR(VLOOKUP(TRIM(E3653&amp;""),'Référentiel Articles'!$A$2:$F$634,2,FALSE),""))</f>
      </c>
      <c r="D3653" s="75">
        <f>IF($E3653="","",IFERROR(VLOOKUP(TRIM(E3653&amp;""),'Référentiel Articles'!$A$2:$F$634,3,FALSE),""))</f>
      </c>
      <c r="E3653" s="74" t="str">
        <v/>
      </c>
      <c r="F3653" s="75">
        <f>IF($E3653="","",IFERROR(VLOOKUP(TRIM(E3653&amp;""),'Référentiel Articles'!$A$2:$F$634,4,FALSE),""))</f>
      </c>
      <c r="G3653" s="76">
        <f>IF($E3653="","",IFERROR(VLOOKUP(TRIM(E3653&amp;""),'Référentiel Articles'!$A$2:$F$634,5,FALSE),""))</f>
      </c>
      <c r="H3653" s="77" t="str">
        <v/>
      </c>
      <c r="I3653" s="76">
        <f>IF($E3653="","",IFERROR(VLOOKUP(TRIM(E3653&amp;""),'Référentiel Articles'!$A$2:$F$634,6,FALSE),""))</f>
      </c>
      <c r="J3653" s="78">
        <f>IF(OR($E3653="",$H3653=""),"",$H3653*$I3653)</f>
      </c>
      <c r="K3653" s="79" t="str">
        <v/>
      </c>
    </row>
    <row r="3654">
      <c r="A3654" s="81" t="str">
        <v/>
      </c>
      <c r="B3654" s="81" t="str">
        <v/>
      </c>
      <c r="C3654" s="83">
        <f>IF($E3654="","",IFERROR(VLOOKUP(TRIM(E3654&amp;""),'Référentiel Articles'!$A$2:$F$634,2,FALSE),""))</f>
      </c>
      <c r="D3654" s="83">
        <f>IF($E3654="","",IFERROR(VLOOKUP(TRIM(E3654&amp;""),'Référentiel Articles'!$A$2:$F$634,3,FALSE),""))</f>
      </c>
      <c r="E3654" s="81" t="str">
        <v/>
      </c>
      <c r="F3654" s="83">
        <f>IF($E3654="","",IFERROR(VLOOKUP(TRIM(E3654&amp;""),'Référentiel Articles'!$A$2:$F$634,4,FALSE),""))</f>
      </c>
      <c r="G3654" s="84">
        <f>IF($E3654="","",IFERROR(VLOOKUP(TRIM(E3654&amp;""),'Référentiel Articles'!$A$2:$F$634,5,FALSE),""))</f>
      </c>
      <c r="H3654" s="85" t="str">
        <v/>
      </c>
      <c r="I3654" s="84">
        <f>IF($E3654="","",IFERROR(VLOOKUP(TRIM(E3654&amp;""),'Référentiel Articles'!$A$2:$F$634,6,FALSE),""))</f>
      </c>
      <c r="J3654" s="90">
        <f>IF(OR($E3654="",$H3654=""),"",$H3654*$I3654)</f>
      </c>
      <c r="K3654" s="87" t="str">
        <v/>
      </c>
    </row>
    <row r="3655">
      <c r="A3655" s="74" t="str">
        <v/>
      </c>
      <c r="B3655" s="74" t="str">
        <v/>
      </c>
      <c r="C3655" s="75">
        <f>IF($E3655="","",IFERROR(VLOOKUP(TRIM(E3655&amp;""),'Référentiel Articles'!$A$2:$F$634,2,FALSE),""))</f>
      </c>
      <c r="D3655" s="75">
        <f>IF($E3655="","",IFERROR(VLOOKUP(TRIM(E3655&amp;""),'Référentiel Articles'!$A$2:$F$634,3,FALSE),""))</f>
      </c>
      <c r="E3655" s="74" t="str">
        <v/>
      </c>
      <c r="F3655" s="75">
        <f>IF($E3655="","",IFERROR(VLOOKUP(TRIM(E3655&amp;""),'Référentiel Articles'!$A$2:$F$634,4,FALSE),""))</f>
      </c>
      <c r="G3655" s="76">
        <f>IF($E3655="","",IFERROR(VLOOKUP(TRIM(E3655&amp;""),'Référentiel Articles'!$A$2:$F$634,5,FALSE),""))</f>
      </c>
      <c r="H3655" s="77" t="str">
        <v/>
      </c>
      <c r="I3655" s="76">
        <f>IF($E3655="","",IFERROR(VLOOKUP(TRIM(E3655&amp;""),'Référentiel Articles'!$A$2:$F$634,6,FALSE),""))</f>
      </c>
      <c r="J3655" s="78">
        <f>IF(OR($E3655="",$H3655=""),"",$H3655*$I3655)</f>
      </c>
      <c r="K3655" s="79" t="str">
        <v/>
      </c>
    </row>
    <row r="3656">
      <c r="A3656" s="81" t="str">
        <v/>
      </c>
      <c r="B3656" s="81" t="str">
        <v/>
      </c>
      <c r="C3656" s="83">
        <f>IF($E3656="","",IFERROR(VLOOKUP(TRIM(E3656&amp;""),'Référentiel Articles'!$A$2:$F$634,2,FALSE),""))</f>
      </c>
      <c r="D3656" s="83">
        <f>IF($E3656="","",IFERROR(VLOOKUP(TRIM(E3656&amp;""),'Référentiel Articles'!$A$2:$F$634,3,FALSE),""))</f>
      </c>
      <c r="E3656" s="81" t="str">
        <v/>
      </c>
      <c r="F3656" s="83">
        <f>IF($E3656="","",IFERROR(VLOOKUP(TRIM(E3656&amp;""),'Référentiel Articles'!$A$2:$F$634,4,FALSE),""))</f>
      </c>
      <c r="G3656" s="84">
        <f>IF($E3656="","",IFERROR(VLOOKUP(TRIM(E3656&amp;""),'Référentiel Articles'!$A$2:$F$634,5,FALSE),""))</f>
      </c>
      <c r="H3656" s="85" t="str">
        <v/>
      </c>
      <c r="I3656" s="84">
        <f>IF($E3656="","",IFERROR(VLOOKUP(TRIM(E3656&amp;""),'Référentiel Articles'!$A$2:$F$634,6,FALSE),""))</f>
      </c>
      <c r="J3656" s="90">
        <f>IF(OR($E3656="",$H3656=""),"",$H3656*$I3656)</f>
      </c>
      <c r="K3656" s="87" t="str">
        <v/>
      </c>
    </row>
    <row r="3657">
      <c r="A3657" s="74" t="str">
        <v/>
      </c>
      <c r="B3657" s="74" t="str">
        <v/>
      </c>
      <c r="C3657" s="75">
        <f>IF($E3657="","",IFERROR(VLOOKUP(TRIM(E3657&amp;""),'Référentiel Articles'!$A$2:$F$634,2,FALSE),""))</f>
      </c>
      <c r="D3657" s="75">
        <f>IF($E3657="","",IFERROR(VLOOKUP(TRIM(E3657&amp;""),'Référentiel Articles'!$A$2:$F$634,3,FALSE),""))</f>
      </c>
      <c r="E3657" s="74" t="str">
        <v/>
      </c>
      <c r="F3657" s="75">
        <f>IF($E3657="","",IFERROR(VLOOKUP(TRIM(E3657&amp;""),'Référentiel Articles'!$A$2:$F$634,4,FALSE),""))</f>
      </c>
      <c r="G3657" s="76">
        <f>IF($E3657="","",IFERROR(VLOOKUP(TRIM(E3657&amp;""),'Référentiel Articles'!$A$2:$F$634,5,FALSE),""))</f>
      </c>
      <c r="H3657" s="77" t="str">
        <v/>
      </c>
      <c r="I3657" s="76">
        <f>IF($E3657="","",IFERROR(VLOOKUP(TRIM(E3657&amp;""),'Référentiel Articles'!$A$2:$F$634,6,FALSE),""))</f>
      </c>
      <c r="J3657" s="78">
        <f>IF(OR($E3657="",$H3657=""),"",$H3657*$I3657)</f>
      </c>
      <c r="K3657" s="79" t="str">
        <v/>
      </c>
    </row>
    <row r="3658">
      <c r="A3658" s="81" t="str">
        <v/>
      </c>
      <c r="B3658" s="81" t="str">
        <v/>
      </c>
      <c r="C3658" s="83">
        <f>IF($E3658="","",IFERROR(VLOOKUP(TRIM(E3658&amp;""),'Référentiel Articles'!$A$2:$F$634,2,FALSE),""))</f>
      </c>
      <c r="D3658" s="83">
        <f>IF($E3658="","",IFERROR(VLOOKUP(TRIM(E3658&amp;""),'Référentiel Articles'!$A$2:$F$634,3,FALSE),""))</f>
      </c>
      <c r="E3658" s="81" t="str">
        <v/>
      </c>
      <c r="F3658" s="83">
        <f>IF($E3658="","",IFERROR(VLOOKUP(TRIM(E3658&amp;""),'Référentiel Articles'!$A$2:$F$634,4,FALSE),""))</f>
      </c>
      <c r="G3658" s="84">
        <f>IF($E3658="","",IFERROR(VLOOKUP(TRIM(E3658&amp;""),'Référentiel Articles'!$A$2:$F$634,5,FALSE),""))</f>
      </c>
      <c r="H3658" s="85" t="str">
        <v/>
      </c>
      <c r="I3658" s="84">
        <f>IF($E3658="","",IFERROR(VLOOKUP(TRIM(E3658&amp;""),'Référentiel Articles'!$A$2:$F$634,6,FALSE),""))</f>
      </c>
      <c r="J3658" s="90">
        <f>IF(OR($E3658="",$H3658=""),"",$H3658*$I3658)</f>
      </c>
      <c r="K3658" s="87" t="str">
        <v/>
      </c>
    </row>
    <row r="3659">
      <c r="A3659" s="74" t="str">
        <v/>
      </c>
      <c r="B3659" s="74" t="str">
        <v/>
      </c>
      <c r="C3659" s="75">
        <f>IF($E3659="","",IFERROR(VLOOKUP(TRIM(E3659&amp;""),'Référentiel Articles'!$A$2:$F$634,2,FALSE),""))</f>
      </c>
      <c r="D3659" s="75">
        <f>IF($E3659="","",IFERROR(VLOOKUP(TRIM(E3659&amp;""),'Référentiel Articles'!$A$2:$F$634,3,FALSE),""))</f>
      </c>
      <c r="E3659" s="74" t="str">
        <v/>
      </c>
      <c r="F3659" s="75">
        <f>IF($E3659="","",IFERROR(VLOOKUP(TRIM(E3659&amp;""),'Référentiel Articles'!$A$2:$F$634,4,FALSE),""))</f>
      </c>
      <c r="G3659" s="76">
        <f>IF($E3659="","",IFERROR(VLOOKUP(TRIM(E3659&amp;""),'Référentiel Articles'!$A$2:$F$634,5,FALSE),""))</f>
      </c>
      <c r="H3659" s="77" t="str">
        <v/>
      </c>
      <c r="I3659" s="76">
        <f>IF($E3659="","",IFERROR(VLOOKUP(TRIM(E3659&amp;""),'Référentiel Articles'!$A$2:$F$634,6,FALSE),""))</f>
      </c>
      <c r="J3659" s="78">
        <f>IF(OR($E3659="",$H3659=""),"",$H3659*$I3659)</f>
      </c>
      <c r="K3659" s="79" t="str">
        <v/>
      </c>
    </row>
    <row r="3660">
      <c r="A3660" s="81" t="str">
        <v/>
      </c>
      <c r="B3660" s="81" t="str">
        <v/>
      </c>
      <c r="C3660" s="83">
        <f>IF($E3660="","",IFERROR(VLOOKUP(TRIM(E3660&amp;""),'Référentiel Articles'!$A$2:$F$634,2,FALSE),""))</f>
      </c>
      <c r="D3660" s="83">
        <f>IF($E3660="","",IFERROR(VLOOKUP(TRIM(E3660&amp;""),'Référentiel Articles'!$A$2:$F$634,3,FALSE),""))</f>
      </c>
      <c r="E3660" s="81" t="str">
        <v/>
      </c>
      <c r="F3660" s="83">
        <f>IF($E3660="","",IFERROR(VLOOKUP(TRIM(E3660&amp;""),'Référentiel Articles'!$A$2:$F$634,4,FALSE),""))</f>
      </c>
      <c r="G3660" s="84">
        <f>IF($E3660="","",IFERROR(VLOOKUP(TRIM(E3660&amp;""),'Référentiel Articles'!$A$2:$F$634,5,FALSE),""))</f>
      </c>
      <c r="H3660" s="85" t="str">
        <v/>
      </c>
      <c r="I3660" s="84">
        <f>IF($E3660="","",IFERROR(VLOOKUP(TRIM(E3660&amp;""),'Référentiel Articles'!$A$2:$F$634,6,FALSE),""))</f>
      </c>
      <c r="J3660" s="90">
        <f>IF(OR($E3660="",$H3660=""),"",$H3660*$I3660)</f>
      </c>
      <c r="K3660" s="87" t="str">
        <v/>
      </c>
    </row>
    <row r="3661">
      <c r="A3661" s="74" t="str">
        <v/>
      </c>
      <c r="B3661" s="74" t="str">
        <v/>
      </c>
      <c r="C3661" s="75">
        <f>IF($E3661="","",IFERROR(VLOOKUP(TRIM(E3661&amp;""),'Référentiel Articles'!$A$2:$F$634,2,FALSE),""))</f>
      </c>
      <c r="D3661" s="75">
        <f>IF($E3661="","",IFERROR(VLOOKUP(TRIM(E3661&amp;""),'Référentiel Articles'!$A$2:$F$634,3,FALSE),""))</f>
      </c>
      <c r="E3661" s="74" t="str">
        <v/>
      </c>
      <c r="F3661" s="75">
        <f>IF($E3661="","",IFERROR(VLOOKUP(TRIM(E3661&amp;""),'Référentiel Articles'!$A$2:$F$634,4,FALSE),""))</f>
      </c>
      <c r="G3661" s="76">
        <f>IF($E3661="","",IFERROR(VLOOKUP(TRIM(E3661&amp;""),'Référentiel Articles'!$A$2:$F$634,5,FALSE),""))</f>
      </c>
      <c r="H3661" s="77" t="str">
        <v/>
      </c>
      <c r="I3661" s="76">
        <f>IF($E3661="","",IFERROR(VLOOKUP(TRIM(E3661&amp;""),'Référentiel Articles'!$A$2:$F$634,6,FALSE),""))</f>
      </c>
      <c r="J3661" s="78">
        <f>IF(OR($E3661="",$H3661=""),"",$H3661*$I3661)</f>
      </c>
      <c r="K3661" s="79" t="str">
        <v/>
      </c>
    </row>
    <row r="3662">
      <c r="A3662" s="81" t="str">
        <v/>
      </c>
      <c r="B3662" s="81" t="str">
        <v/>
      </c>
      <c r="C3662" s="83">
        <f>IF($E3662="","",IFERROR(VLOOKUP(TRIM(E3662&amp;""),'Référentiel Articles'!$A$2:$F$634,2,FALSE),""))</f>
      </c>
      <c r="D3662" s="83">
        <f>IF($E3662="","",IFERROR(VLOOKUP(TRIM(E3662&amp;""),'Référentiel Articles'!$A$2:$F$634,3,FALSE),""))</f>
      </c>
      <c r="E3662" s="81" t="str">
        <v/>
      </c>
      <c r="F3662" s="83">
        <f>IF($E3662="","",IFERROR(VLOOKUP(TRIM(E3662&amp;""),'Référentiel Articles'!$A$2:$F$634,4,FALSE),""))</f>
      </c>
      <c r="G3662" s="84">
        <f>IF($E3662="","",IFERROR(VLOOKUP(TRIM(E3662&amp;""),'Référentiel Articles'!$A$2:$F$634,5,FALSE),""))</f>
      </c>
      <c r="H3662" s="85" t="str">
        <v/>
      </c>
      <c r="I3662" s="84">
        <f>IF($E3662="","",IFERROR(VLOOKUP(TRIM(E3662&amp;""),'Référentiel Articles'!$A$2:$F$634,6,FALSE),""))</f>
      </c>
      <c r="J3662" s="90">
        <f>IF(OR($E3662="",$H3662=""),"",$H3662*$I3662)</f>
      </c>
      <c r="K3662" s="87" t="str">
        <v/>
      </c>
    </row>
    <row r="3663">
      <c r="A3663" s="74" t="str">
        <v/>
      </c>
      <c r="B3663" s="74" t="str">
        <v/>
      </c>
      <c r="C3663" s="75">
        <f>IF($E3663="","",IFERROR(VLOOKUP(TRIM(E3663&amp;""),'Référentiel Articles'!$A$2:$F$634,2,FALSE),""))</f>
      </c>
      <c r="D3663" s="75">
        <f>IF($E3663="","",IFERROR(VLOOKUP(TRIM(E3663&amp;""),'Référentiel Articles'!$A$2:$F$634,3,FALSE),""))</f>
      </c>
      <c r="E3663" s="74" t="str">
        <v/>
      </c>
      <c r="F3663" s="75">
        <f>IF($E3663="","",IFERROR(VLOOKUP(TRIM(E3663&amp;""),'Référentiel Articles'!$A$2:$F$634,4,FALSE),""))</f>
      </c>
      <c r="G3663" s="76">
        <f>IF($E3663="","",IFERROR(VLOOKUP(TRIM(E3663&amp;""),'Référentiel Articles'!$A$2:$F$634,5,FALSE),""))</f>
      </c>
      <c r="H3663" s="77" t="str">
        <v/>
      </c>
      <c r="I3663" s="76">
        <f>IF($E3663="","",IFERROR(VLOOKUP(TRIM(E3663&amp;""),'Référentiel Articles'!$A$2:$F$634,6,FALSE),""))</f>
      </c>
      <c r="J3663" s="78">
        <f>IF(OR($E3663="",$H3663=""),"",$H3663*$I3663)</f>
      </c>
      <c r="K3663" s="79" t="str">
        <v/>
      </c>
    </row>
    <row r="3664">
      <c r="A3664" s="81" t="str">
        <v/>
      </c>
      <c r="B3664" s="81" t="str">
        <v/>
      </c>
      <c r="C3664" s="83">
        <f>IF($E3664="","",IFERROR(VLOOKUP(TRIM(E3664&amp;""),'Référentiel Articles'!$A$2:$F$634,2,FALSE),""))</f>
      </c>
      <c r="D3664" s="83">
        <f>IF($E3664="","",IFERROR(VLOOKUP(TRIM(E3664&amp;""),'Référentiel Articles'!$A$2:$F$634,3,FALSE),""))</f>
      </c>
      <c r="E3664" s="81" t="str">
        <v/>
      </c>
      <c r="F3664" s="83">
        <f>IF($E3664="","",IFERROR(VLOOKUP(TRIM(E3664&amp;""),'Référentiel Articles'!$A$2:$F$634,4,FALSE),""))</f>
      </c>
      <c r="G3664" s="84">
        <f>IF($E3664="","",IFERROR(VLOOKUP(TRIM(E3664&amp;""),'Référentiel Articles'!$A$2:$F$634,5,FALSE),""))</f>
      </c>
      <c r="H3664" s="85" t="str">
        <v/>
      </c>
      <c r="I3664" s="84">
        <f>IF($E3664="","",IFERROR(VLOOKUP(TRIM(E3664&amp;""),'Référentiel Articles'!$A$2:$F$634,6,FALSE),""))</f>
      </c>
      <c r="J3664" s="90">
        <f>IF(OR($E3664="",$H3664=""),"",$H3664*$I3664)</f>
      </c>
      <c r="K3664" s="87" t="str">
        <v/>
      </c>
    </row>
    <row r="3665">
      <c r="A3665" s="74" t="str">
        <v/>
      </c>
      <c r="B3665" s="74" t="str">
        <v/>
      </c>
      <c r="C3665" s="75">
        <f>IF($E3665="","",IFERROR(VLOOKUP(TRIM(E3665&amp;""),'Référentiel Articles'!$A$2:$F$634,2,FALSE),""))</f>
      </c>
      <c r="D3665" s="75">
        <f>IF($E3665="","",IFERROR(VLOOKUP(TRIM(E3665&amp;""),'Référentiel Articles'!$A$2:$F$634,3,FALSE),""))</f>
      </c>
      <c r="E3665" s="74" t="str">
        <v/>
      </c>
      <c r="F3665" s="75">
        <f>IF($E3665="","",IFERROR(VLOOKUP(TRIM(E3665&amp;""),'Référentiel Articles'!$A$2:$F$634,4,FALSE),""))</f>
      </c>
      <c r="G3665" s="76">
        <f>IF($E3665="","",IFERROR(VLOOKUP(TRIM(E3665&amp;""),'Référentiel Articles'!$A$2:$F$634,5,FALSE),""))</f>
      </c>
      <c r="H3665" s="77" t="str">
        <v/>
      </c>
      <c r="I3665" s="76">
        <f>IF($E3665="","",IFERROR(VLOOKUP(TRIM(E3665&amp;""),'Référentiel Articles'!$A$2:$F$634,6,FALSE),""))</f>
      </c>
      <c r="J3665" s="78">
        <f>IF(OR($E3665="",$H3665=""),"",$H3665*$I3665)</f>
      </c>
      <c r="K3665" s="79" t="str">
        <v/>
      </c>
    </row>
    <row r="3666">
      <c r="A3666" s="81" t="str">
        <v/>
      </c>
      <c r="B3666" s="81" t="str">
        <v/>
      </c>
      <c r="C3666" s="83">
        <f>IF($E3666="","",IFERROR(VLOOKUP(TRIM(E3666&amp;""),'Référentiel Articles'!$A$2:$F$634,2,FALSE),""))</f>
      </c>
      <c r="D3666" s="83">
        <f>IF($E3666="","",IFERROR(VLOOKUP(TRIM(E3666&amp;""),'Référentiel Articles'!$A$2:$F$634,3,FALSE),""))</f>
      </c>
      <c r="E3666" s="81" t="str">
        <v/>
      </c>
      <c r="F3666" s="83">
        <f>IF($E3666="","",IFERROR(VLOOKUP(TRIM(E3666&amp;""),'Référentiel Articles'!$A$2:$F$634,4,FALSE),""))</f>
      </c>
      <c r="G3666" s="84">
        <f>IF($E3666="","",IFERROR(VLOOKUP(TRIM(E3666&amp;""),'Référentiel Articles'!$A$2:$F$634,5,FALSE),""))</f>
      </c>
      <c r="H3666" s="85" t="str">
        <v/>
      </c>
      <c r="I3666" s="84">
        <f>IF($E3666="","",IFERROR(VLOOKUP(TRIM(E3666&amp;""),'Référentiel Articles'!$A$2:$F$634,6,FALSE),""))</f>
      </c>
      <c r="J3666" s="90">
        <f>IF(OR($E3666="",$H3666=""),"",$H3666*$I3666)</f>
      </c>
      <c r="K3666" s="87" t="str">
        <v/>
      </c>
    </row>
    <row r="3667">
      <c r="A3667" s="74" t="str">
        <v/>
      </c>
      <c r="B3667" s="74" t="str">
        <v/>
      </c>
      <c r="C3667" s="75">
        <f>IF($E3667="","",IFERROR(VLOOKUP(TRIM(E3667&amp;""),'Référentiel Articles'!$A$2:$F$634,2,FALSE),""))</f>
      </c>
      <c r="D3667" s="75">
        <f>IF($E3667="","",IFERROR(VLOOKUP(TRIM(E3667&amp;""),'Référentiel Articles'!$A$2:$F$634,3,FALSE),""))</f>
      </c>
      <c r="E3667" s="74" t="str">
        <v/>
      </c>
      <c r="F3667" s="75">
        <f>IF($E3667="","",IFERROR(VLOOKUP(TRIM(E3667&amp;""),'Référentiel Articles'!$A$2:$F$634,4,FALSE),""))</f>
      </c>
      <c r="G3667" s="76">
        <f>IF($E3667="","",IFERROR(VLOOKUP(TRIM(E3667&amp;""),'Référentiel Articles'!$A$2:$F$634,5,FALSE),""))</f>
      </c>
      <c r="H3667" s="77" t="str">
        <v/>
      </c>
      <c r="I3667" s="76">
        <f>IF($E3667="","",IFERROR(VLOOKUP(TRIM(E3667&amp;""),'Référentiel Articles'!$A$2:$F$634,6,FALSE),""))</f>
      </c>
      <c r="J3667" s="78">
        <f>IF(OR($E3667="",$H3667=""),"",$H3667*$I3667)</f>
      </c>
      <c r="K3667" s="79" t="str">
        <v/>
      </c>
    </row>
    <row r="3668">
      <c r="A3668" s="81" t="str">
        <v/>
      </c>
      <c r="B3668" s="81" t="str">
        <v/>
      </c>
      <c r="C3668" s="83">
        <f>IF($E3668="","",IFERROR(VLOOKUP(TRIM(E3668&amp;""),'Référentiel Articles'!$A$2:$F$634,2,FALSE),""))</f>
      </c>
      <c r="D3668" s="83">
        <f>IF($E3668="","",IFERROR(VLOOKUP(TRIM(E3668&amp;""),'Référentiel Articles'!$A$2:$F$634,3,FALSE),""))</f>
      </c>
      <c r="E3668" s="81" t="str">
        <v/>
      </c>
      <c r="F3668" s="83">
        <f>IF($E3668="","",IFERROR(VLOOKUP(TRIM(E3668&amp;""),'Référentiel Articles'!$A$2:$F$634,4,FALSE),""))</f>
      </c>
      <c r="G3668" s="84">
        <f>IF($E3668="","",IFERROR(VLOOKUP(TRIM(E3668&amp;""),'Référentiel Articles'!$A$2:$F$634,5,FALSE),""))</f>
      </c>
      <c r="H3668" s="85" t="str">
        <v/>
      </c>
      <c r="I3668" s="84">
        <f>IF($E3668="","",IFERROR(VLOOKUP(TRIM(E3668&amp;""),'Référentiel Articles'!$A$2:$F$634,6,FALSE),""))</f>
      </c>
      <c r="J3668" s="90">
        <f>IF(OR($E3668="",$H3668=""),"",$H3668*$I3668)</f>
      </c>
      <c r="K3668" s="87" t="str">
        <v/>
      </c>
    </row>
    <row r="3669">
      <c r="A3669" s="74" t="str">
        <v/>
      </c>
      <c r="B3669" s="74" t="str">
        <v/>
      </c>
      <c r="C3669" s="75">
        <f>IF($E3669="","",IFERROR(VLOOKUP(TRIM(E3669&amp;""),'Référentiel Articles'!$A$2:$F$634,2,FALSE),""))</f>
      </c>
      <c r="D3669" s="75">
        <f>IF($E3669="","",IFERROR(VLOOKUP(TRIM(E3669&amp;""),'Référentiel Articles'!$A$2:$F$634,3,FALSE),""))</f>
      </c>
      <c r="E3669" s="74" t="str">
        <v/>
      </c>
      <c r="F3669" s="75">
        <f>IF($E3669="","",IFERROR(VLOOKUP(TRIM(E3669&amp;""),'Référentiel Articles'!$A$2:$F$634,4,FALSE),""))</f>
      </c>
      <c r="G3669" s="76">
        <f>IF($E3669="","",IFERROR(VLOOKUP(TRIM(E3669&amp;""),'Référentiel Articles'!$A$2:$F$634,5,FALSE),""))</f>
      </c>
      <c r="H3669" s="77" t="str">
        <v/>
      </c>
      <c r="I3669" s="76">
        <f>IF($E3669="","",IFERROR(VLOOKUP(TRIM(E3669&amp;""),'Référentiel Articles'!$A$2:$F$634,6,FALSE),""))</f>
      </c>
      <c r="J3669" s="78">
        <f>IF(OR($E3669="",$H3669=""),"",$H3669*$I3669)</f>
      </c>
      <c r="K3669" s="79" t="str">
        <v/>
      </c>
    </row>
    <row r="3670">
      <c r="A3670" s="81" t="str">
        <v/>
      </c>
      <c r="B3670" s="81" t="str">
        <v/>
      </c>
      <c r="C3670" s="83">
        <f>IF($E3670="","",IFERROR(VLOOKUP(TRIM(E3670&amp;""),'Référentiel Articles'!$A$2:$F$634,2,FALSE),""))</f>
      </c>
      <c r="D3670" s="83">
        <f>IF($E3670="","",IFERROR(VLOOKUP(TRIM(E3670&amp;""),'Référentiel Articles'!$A$2:$F$634,3,FALSE),""))</f>
      </c>
      <c r="E3670" s="81" t="str">
        <v/>
      </c>
      <c r="F3670" s="83">
        <f>IF($E3670="","",IFERROR(VLOOKUP(TRIM(E3670&amp;""),'Référentiel Articles'!$A$2:$F$634,4,FALSE),""))</f>
      </c>
      <c r="G3670" s="84">
        <f>IF($E3670="","",IFERROR(VLOOKUP(TRIM(E3670&amp;""),'Référentiel Articles'!$A$2:$F$634,5,FALSE),""))</f>
      </c>
      <c r="H3670" s="85" t="str">
        <v/>
      </c>
      <c r="I3670" s="84">
        <f>IF($E3670="","",IFERROR(VLOOKUP(TRIM(E3670&amp;""),'Référentiel Articles'!$A$2:$F$634,6,FALSE),""))</f>
      </c>
      <c r="J3670" s="90">
        <f>IF(OR($E3670="",$H3670=""),"",$H3670*$I3670)</f>
      </c>
      <c r="K3670" s="87" t="str">
        <v/>
      </c>
    </row>
    <row r="3671">
      <c r="A3671" s="74" t="str">
        <v/>
      </c>
      <c r="B3671" s="74" t="str">
        <v/>
      </c>
      <c r="C3671" s="75">
        <f>IF($E3671="","",IFERROR(VLOOKUP(TRIM(E3671&amp;""),'Référentiel Articles'!$A$2:$F$634,2,FALSE),""))</f>
      </c>
      <c r="D3671" s="75">
        <f>IF($E3671="","",IFERROR(VLOOKUP(TRIM(E3671&amp;""),'Référentiel Articles'!$A$2:$F$634,3,FALSE),""))</f>
      </c>
      <c r="E3671" s="74" t="str">
        <v/>
      </c>
      <c r="F3671" s="75">
        <f>IF($E3671="","",IFERROR(VLOOKUP(TRIM(E3671&amp;""),'Référentiel Articles'!$A$2:$F$634,4,FALSE),""))</f>
      </c>
      <c r="G3671" s="76">
        <f>IF($E3671="","",IFERROR(VLOOKUP(TRIM(E3671&amp;""),'Référentiel Articles'!$A$2:$F$634,5,FALSE),""))</f>
      </c>
      <c r="H3671" s="77" t="str">
        <v/>
      </c>
      <c r="I3671" s="76">
        <f>IF($E3671="","",IFERROR(VLOOKUP(TRIM(E3671&amp;""),'Référentiel Articles'!$A$2:$F$634,6,FALSE),""))</f>
      </c>
      <c r="J3671" s="78">
        <f>IF(OR($E3671="",$H3671=""),"",$H3671*$I3671)</f>
      </c>
      <c r="K3671" s="79" t="str">
        <v/>
      </c>
    </row>
    <row r="3672">
      <c r="A3672" s="81" t="str">
        <v/>
      </c>
      <c r="B3672" s="81" t="str">
        <v/>
      </c>
      <c r="C3672" s="83">
        <f>IF($E3672="","",IFERROR(VLOOKUP(TRIM(E3672&amp;""),'Référentiel Articles'!$A$2:$F$634,2,FALSE),""))</f>
      </c>
      <c r="D3672" s="83">
        <f>IF($E3672="","",IFERROR(VLOOKUP(TRIM(E3672&amp;""),'Référentiel Articles'!$A$2:$F$634,3,FALSE),""))</f>
      </c>
      <c r="E3672" s="81" t="str">
        <v/>
      </c>
      <c r="F3672" s="83">
        <f>IF($E3672="","",IFERROR(VLOOKUP(TRIM(E3672&amp;""),'Référentiel Articles'!$A$2:$F$634,4,FALSE),""))</f>
      </c>
      <c r="G3672" s="84">
        <f>IF($E3672="","",IFERROR(VLOOKUP(TRIM(E3672&amp;""),'Référentiel Articles'!$A$2:$F$634,5,FALSE),""))</f>
      </c>
      <c r="H3672" s="85" t="str">
        <v/>
      </c>
      <c r="I3672" s="84">
        <f>IF($E3672="","",IFERROR(VLOOKUP(TRIM(E3672&amp;""),'Référentiel Articles'!$A$2:$F$634,6,FALSE),""))</f>
      </c>
      <c r="J3672" s="90">
        <f>IF(OR($E3672="",$H3672=""),"",$H3672*$I3672)</f>
      </c>
      <c r="K3672" s="87" t="str">
        <v/>
      </c>
    </row>
    <row r="3673">
      <c r="A3673" s="74" t="str">
        <v/>
      </c>
      <c r="B3673" s="74" t="str">
        <v/>
      </c>
      <c r="C3673" s="75">
        <f>IF($E3673="","",IFERROR(VLOOKUP(TRIM(E3673&amp;""),'Référentiel Articles'!$A$2:$F$634,2,FALSE),""))</f>
      </c>
      <c r="D3673" s="75">
        <f>IF($E3673="","",IFERROR(VLOOKUP(TRIM(E3673&amp;""),'Référentiel Articles'!$A$2:$F$634,3,FALSE),""))</f>
      </c>
      <c r="E3673" s="74" t="str">
        <v/>
      </c>
      <c r="F3673" s="75">
        <f>IF($E3673="","",IFERROR(VLOOKUP(TRIM(E3673&amp;""),'Référentiel Articles'!$A$2:$F$634,4,FALSE),""))</f>
      </c>
      <c r="G3673" s="76">
        <f>IF($E3673="","",IFERROR(VLOOKUP(TRIM(E3673&amp;""),'Référentiel Articles'!$A$2:$F$634,5,FALSE),""))</f>
      </c>
      <c r="H3673" s="77" t="str">
        <v/>
      </c>
      <c r="I3673" s="76">
        <f>IF($E3673="","",IFERROR(VLOOKUP(TRIM(E3673&amp;""),'Référentiel Articles'!$A$2:$F$634,6,FALSE),""))</f>
      </c>
      <c r="J3673" s="78">
        <f>IF(OR($E3673="",$H3673=""),"",$H3673*$I3673)</f>
      </c>
      <c r="K3673" s="79" t="str">
        <v/>
      </c>
    </row>
    <row r="3674">
      <c r="A3674" s="81" t="str">
        <v/>
      </c>
      <c r="B3674" s="81" t="str">
        <v/>
      </c>
      <c r="C3674" s="83">
        <f>IF($E3674="","",IFERROR(VLOOKUP(TRIM(E3674&amp;""),'Référentiel Articles'!$A$2:$F$634,2,FALSE),""))</f>
      </c>
      <c r="D3674" s="83">
        <f>IF($E3674="","",IFERROR(VLOOKUP(TRIM(E3674&amp;""),'Référentiel Articles'!$A$2:$F$634,3,FALSE),""))</f>
      </c>
      <c r="E3674" s="81" t="str">
        <v/>
      </c>
      <c r="F3674" s="83">
        <f>IF($E3674="","",IFERROR(VLOOKUP(TRIM(E3674&amp;""),'Référentiel Articles'!$A$2:$F$634,4,FALSE),""))</f>
      </c>
      <c r="G3674" s="84">
        <f>IF($E3674="","",IFERROR(VLOOKUP(TRIM(E3674&amp;""),'Référentiel Articles'!$A$2:$F$634,5,FALSE),""))</f>
      </c>
      <c r="H3674" s="85" t="str">
        <v/>
      </c>
      <c r="I3674" s="84">
        <f>IF($E3674="","",IFERROR(VLOOKUP(TRIM(E3674&amp;""),'Référentiel Articles'!$A$2:$F$634,6,FALSE),""))</f>
      </c>
      <c r="J3674" s="90">
        <f>IF(OR($E3674="",$H3674=""),"",$H3674*$I3674)</f>
      </c>
      <c r="K3674" s="87" t="str">
        <v/>
      </c>
    </row>
    <row r="3675">
      <c r="A3675" s="74" t="str">
        <v/>
      </c>
      <c r="B3675" s="74" t="str">
        <v/>
      </c>
      <c r="C3675" s="75">
        <f>IF($E3675="","",IFERROR(VLOOKUP(TRIM(E3675&amp;""),'Référentiel Articles'!$A$2:$F$634,2,FALSE),""))</f>
      </c>
      <c r="D3675" s="75">
        <f>IF($E3675="","",IFERROR(VLOOKUP(TRIM(E3675&amp;""),'Référentiel Articles'!$A$2:$F$634,3,FALSE),""))</f>
      </c>
      <c r="E3675" s="74" t="str">
        <v/>
      </c>
      <c r="F3675" s="75">
        <f>IF($E3675="","",IFERROR(VLOOKUP(TRIM(E3675&amp;""),'Référentiel Articles'!$A$2:$F$634,4,FALSE),""))</f>
      </c>
      <c r="G3675" s="76">
        <f>IF($E3675="","",IFERROR(VLOOKUP(TRIM(E3675&amp;""),'Référentiel Articles'!$A$2:$F$634,5,FALSE),""))</f>
      </c>
      <c r="H3675" s="77" t="str">
        <v/>
      </c>
      <c r="I3675" s="76">
        <f>IF($E3675="","",IFERROR(VLOOKUP(TRIM(E3675&amp;""),'Référentiel Articles'!$A$2:$F$634,6,FALSE),""))</f>
      </c>
      <c r="J3675" s="78">
        <f>IF(OR($E3675="",$H3675=""),"",$H3675*$I3675)</f>
      </c>
      <c r="K3675" s="79" t="str">
        <v/>
      </c>
    </row>
    <row r="3676">
      <c r="A3676" s="81" t="str">
        <v/>
      </c>
      <c r="B3676" s="81" t="str">
        <v/>
      </c>
      <c r="C3676" s="83">
        <f>IF($E3676="","",IFERROR(VLOOKUP(TRIM(E3676&amp;""),'Référentiel Articles'!$A$2:$F$634,2,FALSE),""))</f>
      </c>
      <c r="D3676" s="83">
        <f>IF($E3676="","",IFERROR(VLOOKUP(TRIM(E3676&amp;""),'Référentiel Articles'!$A$2:$F$634,3,FALSE),""))</f>
      </c>
      <c r="E3676" s="81" t="str">
        <v/>
      </c>
      <c r="F3676" s="83">
        <f>IF($E3676="","",IFERROR(VLOOKUP(TRIM(E3676&amp;""),'Référentiel Articles'!$A$2:$F$634,4,FALSE),""))</f>
      </c>
      <c r="G3676" s="84">
        <f>IF($E3676="","",IFERROR(VLOOKUP(TRIM(E3676&amp;""),'Référentiel Articles'!$A$2:$F$634,5,FALSE),""))</f>
      </c>
      <c r="H3676" s="85" t="str">
        <v/>
      </c>
      <c r="I3676" s="84">
        <f>IF($E3676="","",IFERROR(VLOOKUP(TRIM(E3676&amp;""),'Référentiel Articles'!$A$2:$F$634,6,FALSE),""))</f>
      </c>
      <c r="J3676" s="90">
        <f>IF(OR($E3676="",$H3676=""),"",$H3676*$I3676)</f>
      </c>
      <c r="K3676" s="87" t="str">
        <v/>
      </c>
    </row>
    <row r="3677">
      <c r="A3677" s="74" t="str">
        <v/>
      </c>
      <c r="B3677" s="74" t="str">
        <v/>
      </c>
      <c r="C3677" s="75">
        <f>IF($E3677="","",IFERROR(VLOOKUP(TRIM(E3677&amp;""),'Référentiel Articles'!$A$2:$F$634,2,FALSE),""))</f>
      </c>
      <c r="D3677" s="75">
        <f>IF($E3677="","",IFERROR(VLOOKUP(TRIM(E3677&amp;""),'Référentiel Articles'!$A$2:$F$634,3,FALSE),""))</f>
      </c>
      <c r="E3677" s="74" t="str">
        <v/>
      </c>
      <c r="F3677" s="75">
        <f>IF($E3677="","",IFERROR(VLOOKUP(TRIM(E3677&amp;""),'Référentiel Articles'!$A$2:$F$634,4,FALSE),""))</f>
      </c>
      <c r="G3677" s="76">
        <f>IF($E3677="","",IFERROR(VLOOKUP(TRIM(E3677&amp;""),'Référentiel Articles'!$A$2:$F$634,5,FALSE),""))</f>
      </c>
      <c r="H3677" s="77" t="str">
        <v/>
      </c>
      <c r="I3677" s="76">
        <f>IF($E3677="","",IFERROR(VLOOKUP(TRIM(E3677&amp;""),'Référentiel Articles'!$A$2:$F$634,6,FALSE),""))</f>
      </c>
      <c r="J3677" s="78">
        <f>IF(OR($E3677="",$H3677=""),"",$H3677*$I3677)</f>
      </c>
      <c r="K3677" s="79" t="str">
        <v/>
      </c>
    </row>
    <row r="3678">
      <c r="A3678" s="81" t="str">
        <v/>
      </c>
      <c r="B3678" s="81" t="str">
        <v/>
      </c>
      <c r="C3678" s="83">
        <f>IF($E3678="","",IFERROR(VLOOKUP(TRIM(E3678&amp;""),'Référentiel Articles'!$A$2:$F$634,2,FALSE),""))</f>
      </c>
      <c r="D3678" s="83">
        <f>IF($E3678="","",IFERROR(VLOOKUP(TRIM(E3678&amp;""),'Référentiel Articles'!$A$2:$F$634,3,FALSE),""))</f>
      </c>
      <c r="E3678" s="81" t="str">
        <v/>
      </c>
      <c r="F3678" s="83">
        <f>IF($E3678="","",IFERROR(VLOOKUP(TRIM(E3678&amp;""),'Référentiel Articles'!$A$2:$F$634,4,FALSE),""))</f>
      </c>
      <c r="G3678" s="84">
        <f>IF($E3678="","",IFERROR(VLOOKUP(TRIM(E3678&amp;""),'Référentiel Articles'!$A$2:$F$634,5,FALSE),""))</f>
      </c>
      <c r="H3678" s="85" t="str">
        <v/>
      </c>
      <c r="I3678" s="84">
        <f>IF($E3678="","",IFERROR(VLOOKUP(TRIM(E3678&amp;""),'Référentiel Articles'!$A$2:$F$634,6,FALSE),""))</f>
      </c>
      <c r="J3678" s="90">
        <f>IF(OR($E3678="",$H3678=""),"",$H3678*$I3678)</f>
      </c>
      <c r="K3678" s="87" t="str">
        <v/>
      </c>
    </row>
    <row r="3679">
      <c r="A3679" s="74" t="str">
        <v/>
      </c>
      <c r="B3679" s="74" t="str">
        <v/>
      </c>
      <c r="C3679" s="75">
        <f>IF($E3679="","",IFERROR(VLOOKUP(TRIM(E3679&amp;""),'Référentiel Articles'!$A$2:$F$634,2,FALSE),""))</f>
      </c>
      <c r="D3679" s="75">
        <f>IF($E3679="","",IFERROR(VLOOKUP(TRIM(E3679&amp;""),'Référentiel Articles'!$A$2:$F$634,3,FALSE),""))</f>
      </c>
      <c r="E3679" s="74" t="str">
        <v/>
      </c>
      <c r="F3679" s="75">
        <f>IF($E3679="","",IFERROR(VLOOKUP(TRIM(E3679&amp;""),'Référentiel Articles'!$A$2:$F$634,4,FALSE),""))</f>
      </c>
      <c r="G3679" s="76">
        <f>IF($E3679="","",IFERROR(VLOOKUP(TRIM(E3679&amp;""),'Référentiel Articles'!$A$2:$F$634,5,FALSE),""))</f>
      </c>
      <c r="H3679" s="77" t="str">
        <v/>
      </c>
      <c r="I3679" s="76">
        <f>IF($E3679="","",IFERROR(VLOOKUP(TRIM(E3679&amp;""),'Référentiel Articles'!$A$2:$F$634,6,FALSE),""))</f>
      </c>
      <c r="J3679" s="78">
        <f>IF(OR($E3679="",$H3679=""),"",$H3679*$I3679)</f>
      </c>
      <c r="K3679" s="79" t="str">
        <v/>
      </c>
    </row>
    <row r="3680">
      <c r="A3680" s="81" t="str">
        <v/>
      </c>
      <c r="B3680" s="81" t="str">
        <v/>
      </c>
      <c r="C3680" s="83">
        <f>IF($E3680="","",IFERROR(VLOOKUP(TRIM(E3680&amp;""),'Référentiel Articles'!$A$2:$F$634,2,FALSE),""))</f>
      </c>
      <c r="D3680" s="83">
        <f>IF($E3680="","",IFERROR(VLOOKUP(TRIM(E3680&amp;""),'Référentiel Articles'!$A$2:$F$634,3,FALSE),""))</f>
      </c>
      <c r="E3680" s="81" t="str">
        <v/>
      </c>
      <c r="F3680" s="83">
        <f>IF($E3680="","",IFERROR(VLOOKUP(TRIM(E3680&amp;""),'Référentiel Articles'!$A$2:$F$634,4,FALSE),""))</f>
      </c>
      <c r="G3680" s="84">
        <f>IF($E3680="","",IFERROR(VLOOKUP(TRIM(E3680&amp;""),'Référentiel Articles'!$A$2:$F$634,5,FALSE),""))</f>
      </c>
      <c r="H3680" s="85" t="str">
        <v/>
      </c>
      <c r="I3680" s="84">
        <f>IF($E3680="","",IFERROR(VLOOKUP(TRIM(E3680&amp;""),'Référentiel Articles'!$A$2:$F$634,6,FALSE),""))</f>
      </c>
      <c r="J3680" s="90">
        <f>IF(OR($E3680="",$H3680=""),"",$H3680*$I3680)</f>
      </c>
      <c r="K3680" s="87" t="str">
        <v/>
      </c>
    </row>
    <row r="3681">
      <c r="A3681" s="74" t="str">
        <v/>
      </c>
      <c r="B3681" s="74" t="str">
        <v/>
      </c>
      <c r="C3681" s="75">
        <f>IF($E3681="","",IFERROR(VLOOKUP(TRIM(E3681&amp;""),'Référentiel Articles'!$A$2:$F$634,2,FALSE),""))</f>
      </c>
      <c r="D3681" s="75">
        <f>IF($E3681="","",IFERROR(VLOOKUP(TRIM(E3681&amp;""),'Référentiel Articles'!$A$2:$F$634,3,FALSE),""))</f>
      </c>
      <c r="E3681" s="74" t="str">
        <v/>
      </c>
      <c r="F3681" s="75">
        <f>IF($E3681="","",IFERROR(VLOOKUP(TRIM(E3681&amp;""),'Référentiel Articles'!$A$2:$F$634,4,FALSE),""))</f>
      </c>
      <c r="G3681" s="76">
        <f>IF($E3681="","",IFERROR(VLOOKUP(TRIM(E3681&amp;""),'Référentiel Articles'!$A$2:$F$634,5,FALSE),""))</f>
      </c>
      <c r="H3681" s="77" t="str">
        <v/>
      </c>
      <c r="I3681" s="76">
        <f>IF($E3681="","",IFERROR(VLOOKUP(TRIM(E3681&amp;""),'Référentiel Articles'!$A$2:$F$634,6,FALSE),""))</f>
      </c>
      <c r="J3681" s="78">
        <f>IF(OR($E3681="",$H3681=""),"",$H3681*$I3681)</f>
      </c>
      <c r="K3681" s="79" t="str">
        <v/>
      </c>
    </row>
    <row r="3682">
      <c r="A3682" s="81" t="str">
        <v/>
      </c>
      <c r="B3682" s="81" t="str">
        <v/>
      </c>
      <c r="C3682" s="83">
        <f>IF($E3682="","",IFERROR(VLOOKUP(TRIM(E3682&amp;""),'Référentiel Articles'!$A$2:$F$634,2,FALSE),""))</f>
      </c>
      <c r="D3682" s="83">
        <f>IF($E3682="","",IFERROR(VLOOKUP(TRIM(E3682&amp;""),'Référentiel Articles'!$A$2:$F$634,3,FALSE),""))</f>
      </c>
      <c r="E3682" s="81" t="str">
        <v/>
      </c>
      <c r="F3682" s="83">
        <f>IF($E3682="","",IFERROR(VLOOKUP(TRIM(E3682&amp;""),'Référentiel Articles'!$A$2:$F$634,4,FALSE),""))</f>
      </c>
      <c r="G3682" s="84">
        <f>IF($E3682="","",IFERROR(VLOOKUP(TRIM(E3682&amp;""),'Référentiel Articles'!$A$2:$F$634,5,FALSE),""))</f>
      </c>
      <c r="H3682" s="85" t="str">
        <v/>
      </c>
      <c r="I3682" s="84">
        <f>IF($E3682="","",IFERROR(VLOOKUP(TRIM(E3682&amp;""),'Référentiel Articles'!$A$2:$F$634,6,FALSE),""))</f>
      </c>
      <c r="J3682" s="90">
        <f>IF(OR($E3682="",$H3682=""),"",$H3682*$I3682)</f>
      </c>
      <c r="K3682" s="87" t="str">
        <v/>
      </c>
    </row>
    <row r="3683">
      <c r="A3683" s="74" t="str">
        <v/>
      </c>
      <c r="B3683" s="74" t="str">
        <v/>
      </c>
      <c r="C3683" s="75">
        <f>IF($E3683="","",IFERROR(VLOOKUP(TRIM(E3683&amp;""),'Référentiel Articles'!$A$2:$F$634,2,FALSE),""))</f>
      </c>
      <c r="D3683" s="75">
        <f>IF($E3683="","",IFERROR(VLOOKUP(TRIM(E3683&amp;""),'Référentiel Articles'!$A$2:$F$634,3,FALSE),""))</f>
      </c>
      <c r="E3683" s="74" t="str">
        <v/>
      </c>
      <c r="F3683" s="75">
        <f>IF($E3683="","",IFERROR(VLOOKUP(TRIM(E3683&amp;""),'Référentiel Articles'!$A$2:$F$634,4,FALSE),""))</f>
      </c>
      <c r="G3683" s="76">
        <f>IF($E3683="","",IFERROR(VLOOKUP(TRIM(E3683&amp;""),'Référentiel Articles'!$A$2:$F$634,5,FALSE),""))</f>
      </c>
      <c r="H3683" s="77" t="str">
        <v/>
      </c>
      <c r="I3683" s="76">
        <f>IF($E3683="","",IFERROR(VLOOKUP(TRIM(E3683&amp;""),'Référentiel Articles'!$A$2:$F$634,6,FALSE),""))</f>
      </c>
      <c r="J3683" s="78">
        <f>IF(OR($E3683="",$H3683=""),"",$H3683*$I3683)</f>
      </c>
      <c r="K3683" s="79" t="str">
        <v/>
      </c>
    </row>
    <row r="3684">
      <c r="A3684" s="81" t="str">
        <v/>
      </c>
      <c r="B3684" s="81" t="str">
        <v/>
      </c>
      <c r="C3684" s="83">
        <f>IF($E3684="","",IFERROR(VLOOKUP(TRIM(E3684&amp;""),'Référentiel Articles'!$A$2:$F$634,2,FALSE),""))</f>
      </c>
      <c r="D3684" s="83">
        <f>IF($E3684="","",IFERROR(VLOOKUP(TRIM(E3684&amp;""),'Référentiel Articles'!$A$2:$F$634,3,FALSE),""))</f>
      </c>
      <c r="E3684" s="81" t="str">
        <v/>
      </c>
      <c r="F3684" s="83">
        <f>IF($E3684="","",IFERROR(VLOOKUP(TRIM(E3684&amp;""),'Référentiel Articles'!$A$2:$F$634,4,FALSE),""))</f>
      </c>
      <c r="G3684" s="84">
        <f>IF($E3684="","",IFERROR(VLOOKUP(TRIM(E3684&amp;""),'Référentiel Articles'!$A$2:$F$634,5,FALSE),""))</f>
      </c>
      <c r="H3684" s="85" t="str">
        <v/>
      </c>
      <c r="I3684" s="84">
        <f>IF($E3684="","",IFERROR(VLOOKUP(TRIM(E3684&amp;""),'Référentiel Articles'!$A$2:$F$634,6,FALSE),""))</f>
      </c>
      <c r="J3684" s="90">
        <f>IF(OR($E3684="",$H3684=""),"",$H3684*$I3684)</f>
      </c>
      <c r="K3684" s="87" t="str">
        <v/>
      </c>
    </row>
    <row r="3685">
      <c r="A3685" s="74" t="str">
        <v/>
      </c>
      <c r="B3685" s="74" t="str">
        <v/>
      </c>
      <c r="C3685" s="75">
        <f>IF($E3685="","",IFERROR(VLOOKUP(TRIM(E3685&amp;""),'Référentiel Articles'!$A$2:$F$634,2,FALSE),""))</f>
      </c>
      <c r="D3685" s="75">
        <f>IF($E3685="","",IFERROR(VLOOKUP(TRIM(E3685&amp;""),'Référentiel Articles'!$A$2:$F$634,3,FALSE),""))</f>
      </c>
      <c r="E3685" s="74" t="str">
        <v/>
      </c>
      <c r="F3685" s="75">
        <f>IF($E3685="","",IFERROR(VLOOKUP(TRIM(E3685&amp;""),'Référentiel Articles'!$A$2:$F$634,4,FALSE),""))</f>
      </c>
      <c r="G3685" s="76">
        <f>IF($E3685="","",IFERROR(VLOOKUP(TRIM(E3685&amp;""),'Référentiel Articles'!$A$2:$F$634,5,FALSE),""))</f>
      </c>
      <c r="H3685" s="77" t="str">
        <v/>
      </c>
      <c r="I3685" s="76">
        <f>IF($E3685="","",IFERROR(VLOOKUP(TRIM(E3685&amp;""),'Référentiel Articles'!$A$2:$F$634,6,FALSE),""))</f>
      </c>
      <c r="J3685" s="78">
        <f>IF(OR($E3685="",$H3685=""),"",$H3685*$I3685)</f>
      </c>
      <c r="K3685" s="79" t="str">
        <v/>
      </c>
    </row>
    <row r="3686">
      <c r="A3686" s="81" t="str">
        <v/>
      </c>
      <c r="B3686" s="81" t="str">
        <v/>
      </c>
      <c r="C3686" s="83">
        <f>IF($E3686="","",IFERROR(VLOOKUP(TRIM(E3686&amp;""),'Référentiel Articles'!$A$2:$F$634,2,FALSE),""))</f>
      </c>
      <c r="D3686" s="83">
        <f>IF($E3686="","",IFERROR(VLOOKUP(TRIM(E3686&amp;""),'Référentiel Articles'!$A$2:$F$634,3,FALSE),""))</f>
      </c>
      <c r="E3686" s="81" t="str">
        <v/>
      </c>
      <c r="F3686" s="83">
        <f>IF($E3686="","",IFERROR(VLOOKUP(TRIM(E3686&amp;""),'Référentiel Articles'!$A$2:$F$634,4,FALSE),""))</f>
      </c>
      <c r="G3686" s="84">
        <f>IF($E3686="","",IFERROR(VLOOKUP(TRIM(E3686&amp;""),'Référentiel Articles'!$A$2:$F$634,5,FALSE),""))</f>
      </c>
      <c r="H3686" s="85" t="str">
        <v/>
      </c>
      <c r="I3686" s="84">
        <f>IF($E3686="","",IFERROR(VLOOKUP(TRIM(E3686&amp;""),'Référentiel Articles'!$A$2:$F$634,6,FALSE),""))</f>
      </c>
      <c r="J3686" s="90">
        <f>IF(OR($E3686="",$H3686=""),"",$H3686*$I3686)</f>
      </c>
      <c r="K3686" s="87" t="str">
        <v/>
      </c>
    </row>
    <row r="3687">
      <c r="A3687" s="74" t="str">
        <v/>
      </c>
      <c r="B3687" s="74" t="str">
        <v/>
      </c>
      <c r="C3687" s="75">
        <f>IF($E3687="","",IFERROR(VLOOKUP(TRIM(E3687&amp;""),'Référentiel Articles'!$A$2:$F$634,2,FALSE),""))</f>
      </c>
      <c r="D3687" s="75">
        <f>IF($E3687="","",IFERROR(VLOOKUP(TRIM(E3687&amp;""),'Référentiel Articles'!$A$2:$F$634,3,FALSE),""))</f>
      </c>
      <c r="E3687" s="74" t="str">
        <v/>
      </c>
      <c r="F3687" s="75">
        <f>IF($E3687="","",IFERROR(VLOOKUP(TRIM(E3687&amp;""),'Référentiel Articles'!$A$2:$F$634,4,FALSE),""))</f>
      </c>
      <c r="G3687" s="76">
        <f>IF($E3687="","",IFERROR(VLOOKUP(TRIM(E3687&amp;""),'Référentiel Articles'!$A$2:$F$634,5,FALSE),""))</f>
      </c>
      <c r="H3687" s="77" t="str">
        <v/>
      </c>
      <c r="I3687" s="76">
        <f>IF($E3687="","",IFERROR(VLOOKUP(TRIM(E3687&amp;""),'Référentiel Articles'!$A$2:$F$634,6,FALSE),""))</f>
      </c>
      <c r="J3687" s="78">
        <f>IF(OR($E3687="",$H3687=""),"",$H3687*$I3687)</f>
      </c>
      <c r="K3687" s="79" t="str">
        <v/>
      </c>
    </row>
    <row r="3688">
      <c r="A3688" s="81" t="str">
        <v/>
      </c>
      <c r="B3688" s="81" t="str">
        <v/>
      </c>
      <c r="C3688" s="83">
        <f>IF($E3688="","",IFERROR(VLOOKUP(TRIM(E3688&amp;""),'Référentiel Articles'!$A$2:$F$634,2,FALSE),""))</f>
      </c>
      <c r="D3688" s="83">
        <f>IF($E3688="","",IFERROR(VLOOKUP(TRIM(E3688&amp;""),'Référentiel Articles'!$A$2:$F$634,3,FALSE),""))</f>
      </c>
      <c r="E3688" s="81" t="str">
        <v/>
      </c>
      <c r="F3688" s="83">
        <f>IF($E3688="","",IFERROR(VLOOKUP(TRIM(E3688&amp;""),'Référentiel Articles'!$A$2:$F$634,4,FALSE),""))</f>
      </c>
      <c r="G3688" s="84">
        <f>IF($E3688="","",IFERROR(VLOOKUP(TRIM(E3688&amp;""),'Référentiel Articles'!$A$2:$F$634,5,FALSE),""))</f>
      </c>
      <c r="H3688" s="85" t="str">
        <v/>
      </c>
      <c r="I3688" s="84">
        <f>IF($E3688="","",IFERROR(VLOOKUP(TRIM(E3688&amp;""),'Référentiel Articles'!$A$2:$F$634,6,FALSE),""))</f>
      </c>
      <c r="J3688" s="90">
        <f>IF(OR($E3688="",$H3688=""),"",$H3688*$I3688)</f>
      </c>
      <c r="K3688" s="87" t="str">
        <v/>
      </c>
    </row>
    <row r="3689">
      <c r="A3689" s="74" t="str">
        <v/>
      </c>
      <c r="B3689" s="74" t="str">
        <v/>
      </c>
      <c r="C3689" s="75">
        <f>IF($E3689="","",IFERROR(VLOOKUP(TRIM(E3689&amp;""),'Référentiel Articles'!$A$2:$F$634,2,FALSE),""))</f>
      </c>
      <c r="D3689" s="75">
        <f>IF($E3689="","",IFERROR(VLOOKUP(TRIM(E3689&amp;""),'Référentiel Articles'!$A$2:$F$634,3,FALSE),""))</f>
      </c>
      <c r="E3689" s="74" t="str">
        <v/>
      </c>
      <c r="F3689" s="75">
        <f>IF($E3689="","",IFERROR(VLOOKUP(TRIM(E3689&amp;""),'Référentiel Articles'!$A$2:$F$634,4,FALSE),""))</f>
      </c>
      <c r="G3689" s="76">
        <f>IF($E3689="","",IFERROR(VLOOKUP(TRIM(E3689&amp;""),'Référentiel Articles'!$A$2:$F$634,5,FALSE),""))</f>
      </c>
      <c r="H3689" s="77" t="str">
        <v/>
      </c>
      <c r="I3689" s="76">
        <f>IF($E3689="","",IFERROR(VLOOKUP(TRIM(E3689&amp;""),'Référentiel Articles'!$A$2:$F$634,6,FALSE),""))</f>
      </c>
      <c r="J3689" s="78">
        <f>IF(OR($E3689="",$H3689=""),"",$H3689*$I3689)</f>
      </c>
      <c r="K3689" s="79" t="str">
        <v/>
      </c>
    </row>
    <row r="3690">
      <c r="A3690" s="81" t="str">
        <v/>
      </c>
      <c r="B3690" s="81" t="str">
        <v/>
      </c>
      <c r="C3690" s="83">
        <f>IF($E3690="","",IFERROR(VLOOKUP(TRIM(E3690&amp;""),'Référentiel Articles'!$A$2:$F$634,2,FALSE),""))</f>
      </c>
      <c r="D3690" s="83">
        <f>IF($E3690="","",IFERROR(VLOOKUP(TRIM(E3690&amp;""),'Référentiel Articles'!$A$2:$F$634,3,FALSE),""))</f>
      </c>
      <c r="E3690" s="81" t="str">
        <v/>
      </c>
      <c r="F3690" s="83">
        <f>IF($E3690="","",IFERROR(VLOOKUP(TRIM(E3690&amp;""),'Référentiel Articles'!$A$2:$F$634,4,FALSE),""))</f>
      </c>
      <c r="G3690" s="84">
        <f>IF($E3690="","",IFERROR(VLOOKUP(TRIM(E3690&amp;""),'Référentiel Articles'!$A$2:$F$634,5,FALSE),""))</f>
      </c>
      <c r="H3690" s="85" t="str">
        <v/>
      </c>
      <c r="I3690" s="84">
        <f>IF($E3690="","",IFERROR(VLOOKUP(TRIM(E3690&amp;""),'Référentiel Articles'!$A$2:$F$634,6,FALSE),""))</f>
      </c>
      <c r="J3690" s="90">
        <f>IF(OR($E3690="",$H3690=""),"",$H3690*$I3690)</f>
      </c>
      <c r="K3690" s="87" t="str">
        <v/>
      </c>
    </row>
    <row r="3691">
      <c r="A3691" s="74" t="str">
        <v/>
      </c>
      <c r="B3691" s="74" t="str">
        <v/>
      </c>
      <c r="C3691" s="75">
        <f>IF($E3691="","",IFERROR(VLOOKUP(TRIM(E3691&amp;""),'Référentiel Articles'!$A$2:$F$634,2,FALSE),""))</f>
      </c>
      <c r="D3691" s="75">
        <f>IF($E3691="","",IFERROR(VLOOKUP(TRIM(E3691&amp;""),'Référentiel Articles'!$A$2:$F$634,3,FALSE),""))</f>
      </c>
      <c r="E3691" s="74" t="str">
        <v/>
      </c>
      <c r="F3691" s="75">
        <f>IF($E3691="","",IFERROR(VLOOKUP(TRIM(E3691&amp;""),'Référentiel Articles'!$A$2:$F$634,4,FALSE),""))</f>
      </c>
      <c r="G3691" s="76">
        <f>IF($E3691="","",IFERROR(VLOOKUP(TRIM(E3691&amp;""),'Référentiel Articles'!$A$2:$F$634,5,FALSE),""))</f>
      </c>
      <c r="H3691" s="77" t="str">
        <v/>
      </c>
      <c r="I3691" s="76">
        <f>IF($E3691="","",IFERROR(VLOOKUP(TRIM(E3691&amp;""),'Référentiel Articles'!$A$2:$F$634,6,FALSE),""))</f>
      </c>
      <c r="J3691" s="78">
        <f>IF(OR($E3691="",$H3691=""),"",$H3691*$I3691)</f>
      </c>
      <c r="K3691" s="79" t="str">
        <v/>
      </c>
    </row>
    <row r="3692">
      <c r="A3692" s="81" t="str">
        <v/>
      </c>
      <c r="B3692" s="81" t="str">
        <v/>
      </c>
      <c r="C3692" s="83">
        <f>IF($E3692="","",IFERROR(VLOOKUP(TRIM(E3692&amp;""),'Référentiel Articles'!$A$2:$F$634,2,FALSE),""))</f>
      </c>
      <c r="D3692" s="83">
        <f>IF($E3692="","",IFERROR(VLOOKUP(TRIM(E3692&amp;""),'Référentiel Articles'!$A$2:$F$634,3,FALSE),""))</f>
      </c>
      <c r="E3692" s="81" t="str">
        <v/>
      </c>
      <c r="F3692" s="83">
        <f>IF($E3692="","",IFERROR(VLOOKUP(TRIM(E3692&amp;""),'Référentiel Articles'!$A$2:$F$634,4,FALSE),""))</f>
      </c>
      <c r="G3692" s="84">
        <f>IF($E3692="","",IFERROR(VLOOKUP(TRIM(E3692&amp;""),'Référentiel Articles'!$A$2:$F$634,5,FALSE),""))</f>
      </c>
      <c r="H3692" s="85" t="str">
        <v/>
      </c>
      <c r="I3692" s="84">
        <f>IF($E3692="","",IFERROR(VLOOKUP(TRIM(E3692&amp;""),'Référentiel Articles'!$A$2:$F$634,6,FALSE),""))</f>
      </c>
      <c r="J3692" s="90">
        <f>IF(OR($E3692="",$H3692=""),"",$H3692*$I3692)</f>
      </c>
      <c r="K3692" s="87" t="str">
        <v/>
      </c>
    </row>
    <row r="3693">
      <c r="A3693" s="74" t="str">
        <v/>
      </c>
      <c r="B3693" s="74" t="str">
        <v/>
      </c>
      <c r="C3693" s="75">
        <f>IF($E3693="","",IFERROR(VLOOKUP(TRIM(E3693&amp;""),'Référentiel Articles'!$A$2:$F$634,2,FALSE),""))</f>
      </c>
      <c r="D3693" s="75">
        <f>IF($E3693="","",IFERROR(VLOOKUP(TRIM(E3693&amp;""),'Référentiel Articles'!$A$2:$F$634,3,FALSE),""))</f>
      </c>
      <c r="E3693" s="74" t="str">
        <v/>
      </c>
      <c r="F3693" s="75">
        <f>IF($E3693="","",IFERROR(VLOOKUP(TRIM(E3693&amp;""),'Référentiel Articles'!$A$2:$F$634,4,FALSE),""))</f>
      </c>
      <c r="G3693" s="76">
        <f>IF($E3693="","",IFERROR(VLOOKUP(TRIM(E3693&amp;""),'Référentiel Articles'!$A$2:$F$634,5,FALSE),""))</f>
      </c>
      <c r="H3693" s="77" t="str">
        <v/>
      </c>
      <c r="I3693" s="76">
        <f>IF($E3693="","",IFERROR(VLOOKUP(TRIM(E3693&amp;""),'Référentiel Articles'!$A$2:$F$634,6,FALSE),""))</f>
      </c>
      <c r="J3693" s="78">
        <f>IF(OR($E3693="",$H3693=""),"",$H3693*$I3693)</f>
      </c>
      <c r="K3693" s="79" t="str">
        <v/>
      </c>
    </row>
    <row r="3694">
      <c r="A3694" s="81" t="str">
        <v/>
      </c>
      <c r="B3694" s="81" t="str">
        <v/>
      </c>
      <c r="C3694" s="83">
        <f>IF($E3694="","",IFERROR(VLOOKUP(TRIM(E3694&amp;""),'Référentiel Articles'!$A$2:$F$634,2,FALSE),""))</f>
      </c>
      <c r="D3694" s="83">
        <f>IF($E3694="","",IFERROR(VLOOKUP(TRIM(E3694&amp;""),'Référentiel Articles'!$A$2:$F$634,3,FALSE),""))</f>
      </c>
      <c r="E3694" s="81" t="str">
        <v/>
      </c>
      <c r="F3694" s="83">
        <f>IF($E3694="","",IFERROR(VLOOKUP(TRIM(E3694&amp;""),'Référentiel Articles'!$A$2:$F$634,4,FALSE),""))</f>
      </c>
      <c r="G3694" s="84">
        <f>IF($E3694="","",IFERROR(VLOOKUP(TRIM(E3694&amp;""),'Référentiel Articles'!$A$2:$F$634,5,FALSE),""))</f>
      </c>
      <c r="H3694" s="85" t="str">
        <v/>
      </c>
      <c r="I3694" s="84">
        <f>IF($E3694="","",IFERROR(VLOOKUP(TRIM(E3694&amp;""),'Référentiel Articles'!$A$2:$F$634,6,FALSE),""))</f>
      </c>
      <c r="J3694" s="90">
        <f>IF(OR($E3694="",$H3694=""),"",$H3694*$I3694)</f>
      </c>
      <c r="K3694" s="87" t="str">
        <v/>
      </c>
    </row>
    <row r="3695">
      <c r="A3695" s="74" t="str">
        <v/>
      </c>
      <c r="B3695" s="74" t="str">
        <v/>
      </c>
      <c r="C3695" s="75">
        <f>IF($E3695="","",IFERROR(VLOOKUP(TRIM(E3695&amp;""),'Référentiel Articles'!$A$2:$F$634,2,FALSE),""))</f>
      </c>
      <c r="D3695" s="75">
        <f>IF($E3695="","",IFERROR(VLOOKUP(TRIM(E3695&amp;""),'Référentiel Articles'!$A$2:$F$634,3,FALSE),""))</f>
      </c>
      <c r="E3695" s="74" t="str">
        <v/>
      </c>
      <c r="F3695" s="75">
        <f>IF($E3695="","",IFERROR(VLOOKUP(TRIM(E3695&amp;""),'Référentiel Articles'!$A$2:$F$634,4,FALSE),""))</f>
      </c>
      <c r="G3695" s="76">
        <f>IF($E3695="","",IFERROR(VLOOKUP(TRIM(E3695&amp;""),'Référentiel Articles'!$A$2:$F$634,5,FALSE),""))</f>
      </c>
      <c r="H3695" s="77" t="str">
        <v/>
      </c>
      <c r="I3695" s="76">
        <f>IF($E3695="","",IFERROR(VLOOKUP(TRIM(E3695&amp;""),'Référentiel Articles'!$A$2:$F$634,6,FALSE),""))</f>
      </c>
      <c r="J3695" s="78">
        <f>IF(OR($E3695="",$H3695=""),"",$H3695*$I3695)</f>
      </c>
      <c r="K3695" s="79" t="str">
        <v/>
      </c>
    </row>
    <row r="3696">
      <c r="A3696" s="81" t="str">
        <v/>
      </c>
      <c r="B3696" s="81" t="str">
        <v/>
      </c>
      <c r="C3696" s="83">
        <f>IF($E3696="","",IFERROR(VLOOKUP(TRIM(E3696&amp;""),'Référentiel Articles'!$A$2:$F$634,2,FALSE),""))</f>
      </c>
      <c r="D3696" s="83">
        <f>IF($E3696="","",IFERROR(VLOOKUP(TRIM(E3696&amp;""),'Référentiel Articles'!$A$2:$F$634,3,FALSE),""))</f>
      </c>
      <c r="E3696" s="81" t="str">
        <v/>
      </c>
      <c r="F3696" s="83">
        <f>IF($E3696="","",IFERROR(VLOOKUP(TRIM(E3696&amp;""),'Référentiel Articles'!$A$2:$F$634,4,FALSE),""))</f>
      </c>
      <c r="G3696" s="84">
        <f>IF($E3696="","",IFERROR(VLOOKUP(TRIM(E3696&amp;""),'Référentiel Articles'!$A$2:$F$634,5,FALSE),""))</f>
      </c>
      <c r="H3696" s="85" t="str">
        <v/>
      </c>
      <c r="I3696" s="84">
        <f>IF($E3696="","",IFERROR(VLOOKUP(TRIM(E3696&amp;""),'Référentiel Articles'!$A$2:$F$634,6,FALSE),""))</f>
      </c>
      <c r="J3696" s="90">
        <f>IF(OR($E3696="",$H3696=""),"",$H3696*$I3696)</f>
      </c>
      <c r="K3696" s="87" t="str">
        <v/>
      </c>
    </row>
    <row r="3697">
      <c r="A3697" s="74" t="str">
        <v/>
      </c>
      <c r="B3697" s="74" t="str">
        <v/>
      </c>
      <c r="C3697" s="75">
        <f>IF($E3697="","",IFERROR(VLOOKUP(TRIM(E3697&amp;""),'Référentiel Articles'!$A$2:$F$634,2,FALSE),""))</f>
      </c>
      <c r="D3697" s="75">
        <f>IF($E3697="","",IFERROR(VLOOKUP(TRIM(E3697&amp;""),'Référentiel Articles'!$A$2:$F$634,3,FALSE),""))</f>
      </c>
      <c r="E3697" s="74" t="str">
        <v/>
      </c>
      <c r="F3697" s="75">
        <f>IF($E3697="","",IFERROR(VLOOKUP(TRIM(E3697&amp;""),'Référentiel Articles'!$A$2:$F$634,4,FALSE),""))</f>
      </c>
      <c r="G3697" s="76">
        <f>IF($E3697="","",IFERROR(VLOOKUP(TRIM(E3697&amp;""),'Référentiel Articles'!$A$2:$F$634,5,FALSE),""))</f>
      </c>
      <c r="H3697" s="77" t="str">
        <v/>
      </c>
      <c r="I3697" s="76">
        <f>IF($E3697="","",IFERROR(VLOOKUP(TRIM(E3697&amp;""),'Référentiel Articles'!$A$2:$F$634,6,FALSE),""))</f>
      </c>
      <c r="J3697" s="78">
        <f>IF(OR($E3697="",$H3697=""),"",$H3697*$I3697)</f>
      </c>
      <c r="K3697" s="79" t="str">
        <v/>
      </c>
    </row>
    <row r="3698">
      <c r="A3698" s="81" t="str">
        <v/>
      </c>
      <c r="B3698" s="81" t="str">
        <v/>
      </c>
      <c r="C3698" s="83">
        <f>IF($E3698="","",IFERROR(VLOOKUP(TRIM(E3698&amp;""),'Référentiel Articles'!$A$2:$F$634,2,FALSE),""))</f>
      </c>
      <c r="D3698" s="83">
        <f>IF($E3698="","",IFERROR(VLOOKUP(TRIM(E3698&amp;""),'Référentiel Articles'!$A$2:$F$634,3,FALSE),""))</f>
      </c>
      <c r="E3698" s="81" t="str">
        <v/>
      </c>
      <c r="F3698" s="83">
        <f>IF($E3698="","",IFERROR(VLOOKUP(TRIM(E3698&amp;""),'Référentiel Articles'!$A$2:$F$634,4,FALSE),""))</f>
      </c>
      <c r="G3698" s="84">
        <f>IF($E3698="","",IFERROR(VLOOKUP(TRIM(E3698&amp;""),'Référentiel Articles'!$A$2:$F$634,5,FALSE),""))</f>
      </c>
      <c r="H3698" s="85" t="str">
        <v/>
      </c>
      <c r="I3698" s="84">
        <f>IF($E3698="","",IFERROR(VLOOKUP(TRIM(E3698&amp;""),'Référentiel Articles'!$A$2:$F$634,6,FALSE),""))</f>
      </c>
      <c r="J3698" s="90">
        <f>IF(OR($E3698="",$H3698=""),"",$H3698*$I3698)</f>
      </c>
      <c r="K3698" s="87" t="str">
        <v/>
      </c>
    </row>
    <row r="3699">
      <c r="A3699" s="74" t="str">
        <v/>
      </c>
      <c r="B3699" s="74" t="str">
        <v/>
      </c>
      <c r="C3699" s="75">
        <f>IF($E3699="","",IFERROR(VLOOKUP(TRIM(E3699&amp;""),'Référentiel Articles'!$A$2:$F$634,2,FALSE),""))</f>
      </c>
      <c r="D3699" s="75">
        <f>IF($E3699="","",IFERROR(VLOOKUP(TRIM(E3699&amp;""),'Référentiel Articles'!$A$2:$F$634,3,FALSE),""))</f>
      </c>
      <c r="E3699" s="74" t="str">
        <v/>
      </c>
      <c r="F3699" s="75">
        <f>IF($E3699="","",IFERROR(VLOOKUP(TRIM(E3699&amp;""),'Référentiel Articles'!$A$2:$F$634,4,FALSE),""))</f>
      </c>
      <c r="G3699" s="76">
        <f>IF($E3699="","",IFERROR(VLOOKUP(TRIM(E3699&amp;""),'Référentiel Articles'!$A$2:$F$634,5,FALSE),""))</f>
      </c>
      <c r="H3699" s="77" t="str">
        <v/>
      </c>
      <c r="I3699" s="76">
        <f>IF($E3699="","",IFERROR(VLOOKUP(TRIM(E3699&amp;""),'Référentiel Articles'!$A$2:$F$634,6,FALSE),""))</f>
      </c>
      <c r="J3699" s="78">
        <f>IF(OR($E3699="",$H3699=""),"",$H3699*$I3699)</f>
      </c>
      <c r="K3699" s="79" t="str">
        <v/>
      </c>
    </row>
    <row r="3700">
      <c r="A3700" s="81" t="str">
        <v/>
      </c>
      <c r="B3700" s="81" t="str">
        <v/>
      </c>
      <c r="C3700" s="83">
        <f>IF($E3700="","",IFERROR(VLOOKUP(TRIM(E3700&amp;""),'Référentiel Articles'!$A$2:$F$634,2,FALSE),""))</f>
      </c>
      <c r="D3700" s="83">
        <f>IF($E3700="","",IFERROR(VLOOKUP(TRIM(E3700&amp;""),'Référentiel Articles'!$A$2:$F$634,3,FALSE),""))</f>
      </c>
      <c r="E3700" s="81" t="str">
        <v/>
      </c>
      <c r="F3700" s="83">
        <f>IF($E3700="","",IFERROR(VLOOKUP(TRIM(E3700&amp;""),'Référentiel Articles'!$A$2:$F$634,4,FALSE),""))</f>
      </c>
      <c r="G3700" s="84">
        <f>IF($E3700="","",IFERROR(VLOOKUP(TRIM(E3700&amp;""),'Référentiel Articles'!$A$2:$F$634,5,FALSE),""))</f>
      </c>
      <c r="H3700" s="85" t="str">
        <v/>
      </c>
      <c r="I3700" s="84">
        <f>IF($E3700="","",IFERROR(VLOOKUP(TRIM(E3700&amp;""),'Référentiel Articles'!$A$2:$F$634,6,FALSE),""))</f>
      </c>
      <c r="J3700" s="90">
        <f>IF(OR($E3700="",$H3700=""),"",$H3700*$I3700)</f>
      </c>
      <c r="K3700" s="87" t="str">
        <v/>
      </c>
    </row>
    <row r="3701">
      <c r="A3701" s="74" t="str">
        <v/>
      </c>
      <c r="B3701" s="74" t="str">
        <v/>
      </c>
      <c r="C3701" s="75">
        <f>IF($E3701="","",IFERROR(VLOOKUP(TRIM(E3701&amp;""),'Référentiel Articles'!$A$2:$F$634,2,FALSE),""))</f>
      </c>
      <c r="D3701" s="75">
        <f>IF($E3701="","",IFERROR(VLOOKUP(TRIM(E3701&amp;""),'Référentiel Articles'!$A$2:$F$634,3,FALSE),""))</f>
      </c>
      <c r="E3701" s="74" t="str">
        <v/>
      </c>
      <c r="F3701" s="75">
        <f>IF($E3701="","",IFERROR(VLOOKUP(TRIM(E3701&amp;""),'Référentiel Articles'!$A$2:$F$634,4,FALSE),""))</f>
      </c>
      <c r="G3701" s="76">
        <f>IF($E3701="","",IFERROR(VLOOKUP(TRIM(E3701&amp;""),'Référentiel Articles'!$A$2:$F$634,5,FALSE),""))</f>
      </c>
      <c r="H3701" s="77" t="str">
        <v/>
      </c>
      <c r="I3701" s="76">
        <f>IF($E3701="","",IFERROR(VLOOKUP(TRIM(E3701&amp;""),'Référentiel Articles'!$A$2:$F$634,6,FALSE),""))</f>
      </c>
      <c r="J3701" s="78">
        <f>IF(OR($E3701="",$H3701=""),"",$H3701*$I3701)</f>
      </c>
      <c r="K3701" s="79" t="str">
        <v/>
      </c>
    </row>
    <row r="3702">
      <c r="A3702" s="81" t="str">
        <v/>
      </c>
      <c r="B3702" s="81" t="str">
        <v/>
      </c>
      <c r="C3702" s="83">
        <f>IF($E3702="","",IFERROR(VLOOKUP(TRIM(E3702&amp;""),'Référentiel Articles'!$A$2:$F$634,2,FALSE),""))</f>
      </c>
      <c r="D3702" s="83">
        <f>IF($E3702="","",IFERROR(VLOOKUP(TRIM(E3702&amp;""),'Référentiel Articles'!$A$2:$F$634,3,FALSE),""))</f>
      </c>
      <c r="E3702" s="81" t="str">
        <v/>
      </c>
      <c r="F3702" s="83">
        <f>IF($E3702="","",IFERROR(VLOOKUP(TRIM(E3702&amp;""),'Référentiel Articles'!$A$2:$F$634,4,FALSE),""))</f>
      </c>
      <c r="G3702" s="84">
        <f>IF($E3702="","",IFERROR(VLOOKUP(TRIM(E3702&amp;""),'Référentiel Articles'!$A$2:$F$634,5,FALSE),""))</f>
      </c>
      <c r="H3702" s="85" t="str">
        <v/>
      </c>
      <c r="I3702" s="84">
        <f>IF($E3702="","",IFERROR(VLOOKUP(TRIM(E3702&amp;""),'Référentiel Articles'!$A$2:$F$634,6,FALSE),""))</f>
      </c>
      <c r="J3702" s="90">
        <f>IF(OR($E3702="",$H3702=""),"",$H3702*$I3702)</f>
      </c>
      <c r="K3702" s="87" t="str">
        <v/>
      </c>
    </row>
    <row r="3703">
      <c r="A3703" s="74" t="str">
        <v/>
      </c>
      <c r="B3703" s="74" t="str">
        <v/>
      </c>
      <c r="C3703" s="75">
        <f>IF($E3703="","",IFERROR(VLOOKUP(TRIM(E3703&amp;""),'Référentiel Articles'!$A$2:$F$634,2,FALSE),""))</f>
      </c>
      <c r="D3703" s="75">
        <f>IF($E3703="","",IFERROR(VLOOKUP(TRIM(E3703&amp;""),'Référentiel Articles'!$A$2:$F$634,3,FALSE),""))</f>
      </c>
      <c r="E3703" s="74" t="str">
        <v/>
      </c>
      <c r="F3703" s="75">
        <f>IF($E3703="","",IFERROR(VLOOKUP(TRIM(E3703&amp;""),'Référentiel Articles'!$A$2:$F$634,4,FALSE),""))</f>
      </c>
      <c r="G3703" s="76">
        <f>IF($E3703="","",IFERROR(VLOOKUP(TRIM(E3703&amp;""),'Référentiel Articles'!$A$2:$F$634,5,FALSE),""))</f>
      </c>
      <c r="H3703" s="77" t="str">
        <v/>
      </c>
      <c r="I3703" s="76">
        <f>IF($E3703="","",IFERROR(VLOOKUP(TRIM(E3703&amp;""),'Référentiel Articles'!$A$2:$F$634,6,FALSE),""))</f>
      </c>
      <c r="J3703" s="78">
        <f>IF(OR($E3703="",$H3703=""),"",$H3703*$I3703)</f>
      </c>
      <c r="K3703" s="79" t="str">
        <v/>
      </c>
    </row>
    <row r="3704">
      <c r="A3704" s="81" t="str">
        <v/>
      </c>
      <c r="B3704" s="81" t="str">
        <v/>
      </c>
      <c r="C3704" s="83">
        <f>IF($E3704="","",IFERROR(VLOOKUP(TRIM(E3704&amp;""),'Référentiel Articles'!$A$2:$F$634,2,FALSE),""))</f>
      </c>
      <c r="D3704" s="83">
        <f>IF($E3704="","",IFERROR(VLOOKUP(TRIM(E3704&amp;""),'Référentiel Articles'!$A$2:$F$634,3,FALSE),""))</f>
      </c>
      <c r="E3704" s="81" t="str">
        <v/>
      </c>
      <c r="F3704" s="83">
        <f>IF($E3704="","",IFERROR(VLOOKUP(TRIM(E3704&amp;""),'Référentiel Articles'!$A$2:$F$634,4,FALSE),""))</f>
      </c>
      <c r="G3704" s="84">
        <f>IF($E3704="","",IFERROR(VLOOKUP(TRIM(E3704&amp;""),'Référentiel Articles'!$A$2:$F$634,5,FALSE),""))</f>
      </c>
      <c r="H3704" s="85" t="str">
        <v/>
      </c>
      <c r="I3704" s="84">
        <f>IF($E3704="","",IFERROR(VLOOKUP(TRIM(E3704&amp;""),'Référentiel Articles'!$A$2:$F$634,6,FALSE),""))</f>
      </c>
      <c r="J3704" s="90">
        <f>IF(OR($E3704="",$H3704=""),"",$H3704*$I3704)</f>
      </c>
      <c r="K3704" s="87" t="str">
        <v/>
      </c>
    </row>
    <row r="3705">
      <c r="A3705" s="74" t="str">
        <v/>
      </c>
      <c r="B3705" s="74" t="str">
        <v/>
      </c>
      <c r="C3705" s="75">
        <f>IF($E3705="","",IFERROR(VLOOKUP(TRIM(E3705&amp;""),'Référentiel Articles'!$A$2:$F$634,2,FALSE),""))</f>
      </c>
      <c r="D3705" s="75">
        <f>IF($E3705="","",IFERROR(VLOOKUP(TRIM(E3705&amp;""),'Référentiel Articles'!$A$2:$F$634,3,FALSE),""))</f>
      </c>
      <c r="E3705" s="74" t="str">
        <v/>
      </c>
      <c r="F3705" s="75">
        <f>IF($E3705="","",IFERROR(VLOOKUP(TRIM(E3705&amp;""),'Référentiel Articles'!$A$2:$F$634,4,FALSE),""))</f>
      </c>
      <c r="G3705" s="76">
        <f>IF($E3705="","",IFERROR(VLOOKUP(TRIM(E3705&amp;""),'Référentiel Articles'!$A$2:$F$634,5,FALSE),""))</f>
      </c>
      <c r="H3705" s="77" t="str">
        <v/>
      </c>
      <c r="I3705" s="76">
        <f>IF($E3705="","",IFERROR(VLOOKUP(TRIM(E3705&amp;""),'Référentiel Articles'!$A$2:$F$634,6,FALSE),""))</f>
      </c>
      <c r="J3705" s="78">
        <f>IF(OR($E3705="",$H3705=""),"",$H3705*$I3705)</f>
      </c>
      <c r="K3705" s="79" t="str">
        <v/>
      </c>
    </row>
    <row r="3706">
      <c r="A3706" s="81" t="str">
        <v/>
      </c>
      <c r="B3706" s="81" t="str">
        <v/>
      </c>
      <c r="C3706" s="83">
        <f>IF($E3706="","",IFERROR(VLOOKUP(TRIM(E3706&amp;""),'Référentiel Articles'!$A$2:$F$634,2,FALSE),""))</f>
      </c>
      <c r="D3706" s="83">
        <f>IF($E3706="","",IFERROR(VLOOKUP(TRIM(E3706&amp;""),'Référentiel Articles'!$A$2:$F$634,3,FALSE),""))</f>
      </c>
      <c r="E3706" s="81" t="str">
        <v/>
      </c>
      <c r="F3706" s="83">
        <f>IF($E3706="","",IFERROR(VLOOKUP(TRIM(E3706&amp;""),'Référentiel Articles'!$A$2:$F$634,4,FALSE),""))</f>
      </c>
      <c r="G3706" s="84">
        <f>IF($E3706="","",IFERROR(VLOOKUP(TRIM(E3706&amp;""),'Référentiel Articles'!$A$2:$F$634,5,FALSE),""))</f>
      </c>
      <c r="H3706" s="85" t="str">
        <v/>
      </c>
      <c r="I3706" s="84">
        <f>IF($E3706="","",IFERROR(VLOOKUP(TRIM(E3706&amp;""),'Référentiel Articles'!$A$2:$F$634,6,FALSE),""))</f>
      </c>
      <c r="J3706" s="90">
        <f>IF(OR($E3706="",$H3706=""),"",$H3706*$I3706)</f>
      </c>
      <c r="K3706" s="87" t="str">
        <v/>
      </c>
    </row>
    <row r="3707">
      <c r="A3707" s="74" t="str">
        <v/>
      </c>
      <c r="B3707" s="74" t="str">
        <v/>
      </c>
      <c r="C3707" s="75">
        <f>IF($E3707="","",IFERROR(VLOOKUP(TRIM(E3707&amp;""),'Référentiel Articles'!$A$2:$F$634,2,FALSE),""))</f>
      </c>
      <c r="D3707" s="75">
        <f>IF($E3707="","",IFERROR(VLOOKUP(TRIM(E3707&amp;""),'Référentiel Articles'!$A$2:$F$634,3,FALSE),""))</f>
      </c>
      <c r="E3707" s="74" t="str">
        <v/>
      </c>
      <c r="F3707" s="75">
        <f>IF($E3707="","",IFERROR(VLOOKUP(TRIM(E3707&amp;""),'Référentiel Articles'!$A$2:$F$634,4,FALSE),""))</f>
      </c>
      <c r="G3707" s="76">
        <f>IF($E3707="","",IFERROR(VLOOKUP(TRIM(E3707&amp;""),'Référentiel Articles'!$A$2:$F$634,5,FALSE),""))</f>
      </c>
      <c r="H3707" s="77" t="str">
        <v/>
      </c>
      <c r="I3707" s="76">
        <f>IF($E3707="","",IFERROR(VLOOKUP(TRIM(E3707&amp;""),'Référentiel Articles'!$A$2:$F$634,6,FALSE),""))</f>
      </c>
      <c r="J3707" s="78">
        <f>IF(OR($E3707="",$H3707=""),"",$H3707*$I3707)</f>
      </c>
      <c r="K3707" s="79" t="str">
        <v/>
      </c>
    </row>
    <row r="3708">
      <c r="A3708" s="81" t="str">
        <v/>
      </c>
      <c r="B3708" s="81" t="str">
        <v/>
      </c>
      <c r="C3708" s="83">
        <f>IF($E3708="","",IFERROR(VLOOKUP(TRIM(E3708&amp;""),'Référentiel Articles'!$A$2:$F$634,2,FALSE),""))</f>
      </c>
      <c r="D3708" s="83">
        <f>IF($E3708="","",IFERROR(VLOOKUP(TRIM(E3708&amp;""),'Référentiel Articles'!$A$2:$F$634,3,FALSE),""))</f>
      </c>
      <c r="E3708" s="81" t="str">
        <v/>
      </c>
      <c r="F3708" s="83">
        <f>IF($E3708="","",IFERROR(VLOOKUP(TRIM(E3708&amp;""),'Référentiel Articles'!$A$2:$F$634,4,FALSE),""))</f>
      </c>
      <c r="G3708" s="84">
        <f>IF($E3708="","",IFERROR(VLOOKUP(TRIM(E3708&amp;""),'Référentiel Articles'!$A$2:$F$634,5,FALSE),""))</f>
      </c>
      <c r="H3708" s="85" t="str">
        <v/>
      </c>
      <c r="I3708" s="84">
        <f>IF($E3708="","",IFERROR(VLOOKUP(TRIM(E3708&amp;""),'Référentiel Articles'!$A$2:$F$634,6,FALSE),""))</f>
      </c>
      <c r="J3708" s="90">
        <f>IF(OR($E3708="",$H3708=""),"",$H3708*$I3708)</f>
      </c>
      <c r="K3708" s="87" t="str">
        <v/>
      </c>
    </row>
    <row r="3709">
      <c r="A3709" s="74" t="str">
        <v/>
      </c>
      <c r="B3709" s="74" t="str">
        <v/>
      </c>
      <c r="C3709" s="75">
        <f>IF($E3709="","",IFERROR(VLOOKUP(TRIM(E3709&amp;""),'Référentiel Articles'!$A$2:$F$634,2,FALSE),""))</f>
      </c>
      <c r="D3709" s="75">
        <f>IF($E3709="","",IFERROR(VLOOKUP(TRIM(E3709&amp;""),'Référentiel Articles'!$A$2:$F$634,3,FALSE),""))</f>
      </c>
      <c r="E3709" s="74" t="str">
        <v/>
      </c>
      <c r="F3709" s="75">
        <f>IF($E3709="","",IFERROR(VLOOKUP(TRIM(E3709&amp;""),'Référentiel Articles'!$A$2:$F$634,4,FALSE),""))</f>
      </c>
      <c r="G3709" s="76">
        <f>IF($E3709="","",IFERROR(VLOOKUP(TRIM(E3709&amp;""),'Référentiel Articles'!$A$2:$F$634,5,FALSE),""))</f>
      </c>
      <c r="H3709" s="77" t="str">
        <v/>
      </c>
      <c r="I3709" s="76">
        <f>IF($E3709="","",IFERROR(VLOOKUP(TRIM(E3709&amp;""),'Référentiel Articles'!$A$2:$F$634,6,FALSE),""))</f>
      </c>
      <c r="J3709" s="78">
        <f>IF(OR($E3709="",$H3709=""),"",$H3709*$I3709)</f>
      </c>
      <c r="K3709" s="79" t="str">
        <v/>
      </c>
    </row>
    <row r="3710">
      <c r="A3710" s="81" t="str">
        <v/>
      </c>
      <c r="B3710" s="81" t="str">
        <v/>
      </c>
      <c r="C3710" s="83">
        <f>IF($E3710="","",IFERROR(VLOOKUP(TRIM(E3710&amp;""),'Référentiel Articles'!$A$2:$F$634,2,FALSE),""))</f>
      </c>
      <c r="D3710" s="83">
        <f>IF($E3710="","",IFERROR(VLOOKUP(TRIM(E3710&amp;""),'Référentiel Articles'!$A$2:$F$634,3,FALSE),""))</f>
      </c>
      <c r="E3710" s="81" t="str">
        <v/>
      </c>
      <c r="F3710" s="83">
        <f>IF($E3710="","",IFERROR(VLOOKUP(TRIM(E3710&amp;""),'Référentiel Articles'!$A$2:$F$634,4,FALSE),""))</f>
      </c>
      <c r="G3710" s="84">
        <f>IF($E3710="","",IFERROR(VLOOKUP(TRIM(E3710&amp;""),'Référentiel Articles'!$A$2:$F$634,5,FALSE),""))</f>
      </c>
      <c r="H3710" s="85" t="str">
        <v/>
      </c>
      <c r="I3710" s="84">
        <f>IF($E3710="","",IFERROR(VLOOKUP(TRIM(E3710&amp;""),'Référentiel Articles'!$A$2:$F$634,6,FALSE),""))</f>
      </c>
      <c r="J3710" s="90">
        <f>IF(OR($E3710="",$H3710=""),"",$H3710*$I3710)</f>
      </c>
      <c r="K3710" s="87" t="str">
        <v/>
      </c>
    </row>
    <row r="3711">
      <c r="A3711" s="74" t="str">
        <v/>
      </c>
      <c r="B3711" s="74" t="str">
        <v/>
      </c>
      <c r="C3711" s="75">
        <f>IF($E3711="","",IFERROR(VLOOKUP(TRIM(E3711&amp;""),'Référentiel Articles'!$A$2:$F$634,2,FALSE),""))</f>
      </c>
      <c r="D3711" s="75">
        <f>IF($E3711="","",IFERROR(VLOOKUP(TRIM(E3711&amp;""),'Référentiel Articles'!$A$2:$F$634,3,FALSE),""))</f>
      </c>
      <c r="E3711" s="74" t="str">
        <v/>
      </c>
      <c r="F3711" s="75">
        <f>IF($E3711="","",IFERROR(VLOOKUP(TRIM(E3711&amp;""),'Référentiel Articles'!$A$2:$F$634,4,FALSE),""))</f>
      </c>
      <c r="G3711" s="76">
        <f>IF($E3711="","",IFERROR(VLOOKUP(TRIM(E3711&amp;""),'Référentiel Articles'!$A$2:$F$634,5,FALSE),""))</f>
      </c>
      <c r="H3711" s="77" t="str">
        <v/>
      </c>
      <c r="I3711" s="76">
        <f>IF($E3711="","",IFERROR(VLOOKUP(TRIM(E3711&amp;""),'Référentiel Articles'!$A$2:$F$634,6,FALSE),""))</f>
      </c>
      <c r="J3711" s="78">
        <f>IF(OR($E3711="",$H3711=""),"",$H3711*$I3711)</f>
      </c>
      <c r="K3711" s="79" t="str">
        <v/>
      </c>
    </row>
    <row r="3712">
      <c r="A3712" s="81" t="str">
        <v/>
      </c>
      <c r="B3712" s="81" t="str">
        <v/>
      </c>
      <c r="C3712" s="83">
        <f>IF($E3712="","",IFERROR(VLOOKUP(TRIM(E3712&amp;""),'Référentiel Articles'!$A$2:$F$634,2,FALSE),""))</f>
      </c>
      <c r="D3712" s="83">
        <f>IF($E3712="","",IFERROR(VLOOKUP(TRIM(E3712&amp;""),'Référentiel Articles'!$A$2:$F$634,3,FALSE),""))</f>
      </c>
      <c r="E3712" s="81" t="str">
        <v/>
      </c>
      <c r="F3712" s="83">
        <f>IF($E3712="","",IFERROR(VLOOKUP(TRIM(E3712&amp;""),'Référentiel Articles'!$A$2:$F$634,4,FALSE),""))</f>
      </c>
      <c r="G3712" s="84">
        <f>IF($E3712="","",IFERROR(VLOOKUP(TRIM(E3712&amp;""),'Référentiel Articles'!$A$2:$F$634,5,FALSE),""))</f>
      </c>
      <c r="H3712" s="85" t="str">
        <v/>
      </c>
      <c r="I3712" s="84">
        <f>IF($E3712="","",IFERROR(VLOOKUP(TRIM(E3712&amp;""),'Référentiel Articles'!$A$2:$F$634,6,FALSE),""))</f>
      </c>
      <c r="J3712" s="90">
        <f>IF(OR($E3712="",$H3712=""),"",$H3712*$I3712)</f>
      </c>
      <c r="K3712" s="87" t="str">
        <v/>
      </c>
    </row>
    <row r="3713">
      <c r="A3713" s="74" t="str">
        <v/>
      </c>
      <c r="B3713" s="74" t="str">
        <v/>
      </c>
      <c r="C3713" s="75">
        <f>IF($E3713="","",IFERROR(VLOOKUP(TRIM(E3713&amp;""),'Référentiel Articles'!$A$2:$F$634,2,FALSE),""))</f>
      </c>
      <c r="D3713" s="75">
        <f>IF($E3713="","",IFERROR(VLOOKUP(TRIM(E3713&amp;""),'Référentiel Articles'!$A$2:$F$634,3,FALSE),""))</f>
      </c>
      <c r="E3713" s="74" t="str">
        <v/>
      </c>
      <c r="F3713" s="75">
        <f>IF($E3713="","",IFERROR(VLOOKUP(TRIM(E3713&amp;""),'Référentiel Articles'!$A$2:$F$634,4,FALSE),""))</f>
      </c>
      <c r="G3713" s="76">
        <f>IF($E3713="","",IFERROR(VLOOKUP(TRIM(E3713&amp;""),'Référentiel Articles'!$A$2:$F$634,5,FALSE),""))</f>
      </c>
      <c r="H3713" s="77" t="str">
        <v/>
      </c>
      <c r="I3713" s="76">
        <f>IF($E3713="","",IFERROR(VLOOKUP(TRIM(E3713&amp;""),'Référentiel Articles'!$A$2:$F$634,6,FALSE),""))</f>
      </c>
      <c r="J3713" s="78">
        <f>IF(OR($E3713="",$H3713=""),"",$H3713*$I3713)</f>
      </c>
      <c r="K3713" s="79" t="str">
        <v/>
      </c>
    </row>
    <row r="3714">
      <c r="A3714" s="81" t="str">
        <v/>
      </c>
      <c r="B3714" s="81" t="str">
        <v/>
      </c>
      <c r="C3714" s="83">
        <f>IF($E3714="","",IFERROR(VLOOKUP(TRIM(E3714&amp;""),'Référentiel Articles'!$A$2:$F$634,2,FALSE),""))</f>
      </c>
      <c r="D3714" s="83">
        <f>IF($E3714="","",IFERROR(VLOOKUP(TRIM(E3714&amp;""),'Référentiel Articles'!$A$2:$F$634,3,FALSE),""))</f>
      </c>
      <c r="E3714" s="81" t="str">
        <v/>
      </c>
      <c r="F3714" s="83">
        <f>IF($E3714="","",IFERROR(VLOOKUP(TRIM(E3714&amp;""),'Référentiel Articles'!$A$2:$F$634,4,FALSE),""))</f>
      </c>
      <c r="G3714" s="84">
        <f>IF($E3714="","",IFERROR(VLOOKUP(TRIM(E3714&amp;""),'Référentiel Articles'!$A$2:$F$634,5,FALSE),""))</f>
      </c>
      <c r="H3714" s="85" t="str">
        <v/>
      </c>
      <c r="I3714" s="84">
        <f>IF($E3714="","",IFERROR(VLOOKUP(TRIM(E3714&amp;""),'Référentiel Articles'!$A$2:$F$634,6,FALSE),""))</f>
      </c>
      <c r="J3714" s="90">
        <f>IF(OR($E3714="",$H3714=""),"",$H3714*$I3714)</f>
      </c>
      <c r="K3714" s="87" t="str">
        <v/>
      </c>
    </row>
    <row r="3715">
      <c r="A3715" s="74" t="str">
        <v/>
      </c>
      <c r="B3715" s="74" t="str">
        <v/>
      </c>
      <c r="C3715" s="75">
        <f>IF($E3715="","",IFERROR(VLOOKUP(TRIM(E3715&amp;""),'Référentiel Articles'!$A$2:$F$634,2,FALSE),""))</f>
      </c>
      <c r="D3715" s="75">
        <f>IF($E3715="","",IFERROR(VLOOKUP(TRIM(E3715&amp;""),'Référentiel Articles'!$A$2:$F$634,3,FALSE),""))</f>
      </c>
      <c r="E3715" s="74" t="str">
        <v/>
      </c>
      <c r="F3715" s="75">
        <f>IF($E3715="","",IFERROR(VLOOKUP(TRIM(E3715&amp;""),'Référentiel Articles'!$A$2:$F$634,4,FALSE),""))</f>
      </c>
      <c r="G3715" s="76">
        <f>IF($E3715="","",IFERROR(VLOOKUP(TRIM(E3715&amp;""),'Référentiel Articles'!$A$2:$F$634,5,FALSE),""))</f>
      </c>
      <c r="H3715" s="77" t="str">
        <v/>
      </c>
      <c r="I3715" s="76">
        <f>IF($E3715="","",IFERROR(VLOOKUP(TRIM(E3715&amp;""),'Référentiel Articles'!$A$2:$F$634,6,FALSE),""))</f>
      </c>
      <c r="J3715" s="78">
        <f>IF(OR($E3715="",$H3715=""),"",$H3715*$I3715)</f>
      </c>
      <c r="K3715" s="79" t="str">
        <v/>
      </c>
    </row>
    <row r="3716">
      <c r="A3716" s="81" t="str">
        <v/>
      </c>
      <c r="B3716" s="81" t="str">
        <v/>
      </c>
      <c r="C3716" s="83">
        <f>IF($E3716="","",IFERROR(VLOOKUP(TRIM(E3716&amp;""),'Référentiel Articles'!$A$2:$F$634,2,FALSE),""))</f>
      </c>
      <c r="D3716" s="83">
        <f>IF($E3716="","",IFERROR(VLOOKUP(TRIM(E3716&amp;""),'Référentiel Articles'!$A$2:$F$634,3,FALSE),""))</f>
      </c>
      <c r="E3716" s="81" t="str">
        <v/>
      </c>
      <c r="F3716" s="83">
        <f>IF($E3716="","",IFERROR(VLOOKUP(TRIM(E3716&amp;""),'Référentiel Articles'!$A$2:$F$634,4,FALSE),""))</f>
      </c>
      <c r="G3716" s="84">
        <f>IF($E3716="","",IFERROR(VLOOKUP(TRIM(E3716&amp;""),'Référentiel Articles'!$A$2:$F$634,5,FALSE),""))</f>
      </c>
      <c r="H3716" s="85" t="str">
        <v/>
      </c>
      <c r="I3716" s="84">
        <f>IF($E3716="","",IFERROR(VLOOKUP(TRIM(E3716&amp;""),'Référentiel Articles'!$A$2:$F$634,6,FALSE),""))</f>
      </c>
      <c r="J3716" s="90">
        <f>IF(OR($E3716="",$H3716=""),"",$H3716*$I3716)</f>
      </c>
      <c r="K3716" s="87" t="str">
        <v/>
      </c>
    </row>
    <row r="3717">
      <c r="A3717" s="74" t="str">
        <v/>
      </c>
      <c r="B3717" s="74" t="str">
        <v/>
      </c>
      <c r="C3717" s="75">
        <f>IF($E3717="","",IFERROR(VLOOKUP(TRIM(E3717&amp;""),'Référentiel Articles'!$A$2:$F$634,2,FALSE),""))</f>
      </c>
      <c r="D3717" s="75">
        <f>IF($E3717="","",IFERROR(VLOOKUP(TRIM(E3717&amp;""),'Référentiel Articles'!$A$2:$F$634,3,FALSE),""))</f>
      </c>
      <c r="E3717" s="74" t="str">
        <v/>
      </c>
      <c r="F3717" s="75">
        <f>IF($E3717="","",IFERROR(VLOOKUP(TRIM(E3717&amp;""),'Référentiel Articles'!$A$2:$F$634,4,FALSE),""))</f>
      </c>
      <c r="G3717" s="76">
        <f>IF($E3717="","",IFERROR(VLOOKUP(TRIM(E3717&amp;""),'Référentiel Articles'!$A$2:$F$634,5,FALSE),""))</f>
      </c>
      <c r="H3717" s="77" t="str">
        <v/>
      </c>
      <c r="I3717" s="76">
        <f>IF($E3717="","",IFERROR(VLOOKUP(TRIM(E3717&amp;""),'Référentiel Articles'!$A$2:$F$634,6,FALSE),""))</f>
      </c>
      <c r="J3717" s="78">
        <f>IF(OR($E3717="",$H3717=""),"",$H3717*$I3717)</f>
      </c>
      <c r="K3717" s="79" t="str">
        <v/>
      </c>
    </row>
    <row r="3718">
      <c r="A3718" s="81" t="str">
        <v/>
      </c>
      <c r="B3718" s="81" t="str">
        <v/>
      </c>
      <c r="C3718" s="83">
        <f>IF($E3718="","",IFERROR(VLOOKUP(TRIM(E3718&amp;""),'Référentiel Articles'!$A$2:$F$634,2,FALSE),""))</f>
      </c>
      <c r="D3718" s="83">
        <f>IF($E3718="","",IFERROR(VLOOKUP(TRIM(E3718&amp;""),'Référentiel Articles'!$A$2:$F$634,3,FALSE),""))</f>
      </c>
      <c r="E3718" s="81" t="str">
        <v/>
      </c>
      <c r="F3718" s="83">
        <f>IF($E3718="","",IFERROR(VLOOKUP(TRIM(E3718&amp;""),'Référentiel Articles'!$A$2:$F$634,4,FALSE),""))</f>
      </c>
      <c r="G3718" s="84">
        <f>IF($E3718="","",IFERROR(VLOOKUP(TRIM(E3718&amp;""),'Référentiel Articles'!$A$2:$F$634,5,FALSE),""))</f>
      </c>
      <c r="H3718" s="85" t="str">
        <v/>
      </c>
      <c r="I3718" s="84">
        <f>IF($E3718="","",IFERROR(VLOOKUP(TRIM(E3718&amp;""),'Référentiel Articles'!$A$2:$F$634,6,FALSE),""))</f>
      </c>
      <c r="J3718" s="90">
        <f>IF(OR($E3718="",$H3718=""),"",$H3718*$I3718)</f>
      </c>
      <c r="K3718" s="87" t="str">
        <v/>
      </c>
    </row>
    <row r="3719">
      <c r="A3719" s="74" t="str">
        <v/>
      </c>
      <c r="B3719" s="74" t="str">
        <v/>
      </c>
      <c r="C3719" s="75">
        <f>IF($E3719="","",IFERROR(VLOOKUP(TRIM(E3719&amp;""),'Référentiel Articles'!$A$2:$F$634,2,FALSE),""))</f>
      </c>
      <c r="D3719" s="75">
        <f>IF($E3719="","",IFERROR(VLOOKUP(TRIM(E3719&amp;""),'Référentiel Articles'!$A$2:$F$634,3,FALSE),""))</f>
      </c>
      <c r="E3719" s="74" t="str">
        <v/>
      </c>
      <c r="F3719" s="75">
        <f>IF($E3719="","",IFERROR(VLOOKUP(TRIM(E3719&amp;""),'Référentiel Articles'!$A$2:$F$634,4,FALSE),""))</f>
      </c>
      <c r="G3719" s="76">
        <f>IF($E3719="","",IFERROR(VLOOKUP(TRIM(E3719&amp;""),'Référentiel Articles'!$A$2:$F$634,5,FALSE),""))</f>
      </c>
      <c r="H3719" s="77" t="str">
        <v/>
      </c>
      <c r="I3719" s="76">
        <f>IF($E3719="","",IFERROR(VLOOKUP(TRIM(E3719&amp;""),'Référentiel Articles'!$A$2:$F$634,6,FALSE),""))</f>
      </c>
      <c r="J3719" s="78">
        <f>IF(OR($E3719="",$H3719=""),"",$H3719*$I3719)</f>
      </c>
      <c r="K3719" s="79" t="str">
        <v/>
      </c>
    </row>
    <row r="3720">
      <c r="A3720" s="81" t="str">
        <v/>
      </c>
      <c r="B3720" s="81" t="str">
        <v/>
      </c>
      <c r="C3720" s="83">
        <f>IF($E3720="","",IFERROR(VLOOKUP(TRIM(E3720&amp;""),'Référentiel Articles'!$A$2:$F$634,2,FALSE),""))</f>
      </c>
      <c r="D3720" s="83">
        <f>IF($E3720="","",IFERROR(VLOOKUP(TRIM(E3720&amp;""),'Référentiel Articles'!$A$2:$F$634,3,FALSE),""))</f>
      </c>
      <c r="E3720" s="81" t="str">
        <v/>
      </c>
      <c r="F3720" s="83">
        <f>IF($E3720="","",IFERROR(VLOOKUP(TRIM(E3720&amp;""),'Référentiel Articles'!$A$2:$F$634,4,FALSE),""))</f>
      </c>
      <c r="G3720" s="84">
        <f>IF($E3720="","",IFERROR(VLOOKUP(TRIM(E3720&amp;""),'Référentiel Articles'!$A$2:$F$634,5,FALSE),""))</f>
      </c>
      <c r="H3720" s="85" t="str">
        <v/>
      </c>
      <c r="I3720" s="84">
        <f>IF($E3720="","",IFERROR(VLOOKUP(TRIM(E3720&amp;""),'Référentiel Articles'!$A$2:$F$634,6,FALSE),""))</f>
      </c>
      <c r="J3720" s="90">
        <f>IF(OR($E3720="",$H3720=""),"",$H3720*$I3720)</f>
      </c>
      <c r="K3720" s="87" t="str">
        <v/>
      </c>
    </row>
    <row r="3721">
      <c r="A3721" s="74" t="str">
        <v/>
      </c>
      <c r="B3721" s="74" t="str">
        <v/>
      </c>
      <c r="C3721" s="75">
        <f>IF($E3721="","",IFERROR(VLOOKUP(TRIM(E3721&amp;""),'Référentiel Articles'!$A$2:$F$634,2,FALSE),""))</f>
      </c>
      <c r="D3721" s="75">
        <f>IF($E3721="","",IFERROR(VLOOKUP(TRIM(E3721&amp;""),'Référentiel Articles'!$A$2:$F$634,3,FALSE),""))</f>
      </c>
      <c r="E3721" s="74" t="str">
        <v/>
      </c>
      <c r="F3721" s="75">
        <f>IF($E3721="","",IFERROR(VLOOKUP(TRIM(E3721&amp;""),'Référentiel Articles'!$A$2:$F$634,4,FALSE),""))</f>
      </c>
      <c r="G3721" s="76">
        <f>IF($E3721="","",IFERROR(VLOOKUP(TRIM(E3721&amp;""),'Référentiel Articles'!$A$2:$F$634,5,FALSE),""))</f>
      </c>
      <c r="H3721" s="77" t="str">
        <v/>
      </c>
      <c r="I3721" s="76">
        <f>IF($E3721="","",IFERROR(VLOOKUP(TRIM(E3721&amp;""),'Référentiel Articles'!$A$2:$F$634,6,FALSE),""))</f>
      </c>
      <c r="J3721" s="78">
        <f>IF(OR($E3721="",$H3721=""),"",$H3721*$I3721)</f>
      </c>
      <c r="K3721" s="79" t="str">
        <v/>
      </c>
    </row>
    <row r="3722">
      <c r="A3722" s="81" t="str">
        <v/>
      </c>
      <c r="B3722" s="81" t="str">
        <v/>
      </c>
      <c r="C3722" s="83">
        <f>IF($E3722="","",IFERROR(VLOOKUP(TRIM(E3722&amp;""),'Référentiel Articles'!$A$2:$F$634,2,FALSE),""))</f>
      </c>
      <c r="D3722" s="83">
        <f>IF($E3722="","",IFERROR(VLOOKUP(TRIM(E3722&amp;""),'Référentiel Articles'!$A$2:$F$634,3,FALSE),""))</f>
      </c>
      <c r="E3722" s="81" t="str">
        <v/>
      </c>
      <c r="F3722" s="83">
        <f>IF($E3722="","",IFERROR(VLOOKUP(TRIM(E3722&amp;""),'Référentiel Articles'!$A$2:$F$634,4,FALSE),""))</f>
      </c>
      <c r="G3722" s="84">
        <f>IF($E3722="","",IFERROR(VLOOKUP(TRIM(E3722&amp;""),'Référentiel Articles'!$A$2:$F$634,5,FALSE),""))</f>
      </c>
      <c r="H3722" s="85" t="str">
        <v/>
      </c>
      <c r="I3722" s="84">
        <f>IF($E3722="","",IFERROR(VLOOKUP(TRIM(E3722&amp;""),'Référentiel Articles'!$A$2:$F$634,6,FALSE),""))</f>
      </c>
      <c r="J3722" s="90">
        <f>IF(OR($E3722="",$H3722=""),"",$H3722*$I3722)</f>
      </c>
      <c r="K3722" s="87" t="str">
        <v/>
      </c>
    </row>
    <row r="3723">
      <c r="A3723" s="74" t="str">
        <v/>
      </c>
      <c r="B3723" s="74" t="str">
        <v/>
      </c>
      <c r="C3723" s="75">
        <f>IF($E3723="","",IFERROR(VLOOKUP(TRIM(E3723&amp;""),'Référentiel Articles'!$A$2:$F$634,2,FALSE),""))</f>
      </c>
      <c r="D3723" s="75">
        <f>IF($E3723="","",IFERROR(VLOOKUP(TRIM(E3723&amp;""),'Référentiel Articles'!$A$2:$F$634,3,FALSE),""))</f>
      </c>
      <c r="E3723" s="74" t="str">
        <v/>
      </c>
      <c r="F3723" s="75">
        <f>IF($E3723="","",IFERROR(VLOOKUP(TRIM(E3723&amp;""),'Référentiel Articles'!$A$2:$F$634,4,FALSE),""))</f>
      </c>
      <c r="G3723" s="76">
        <f>IF($E3723="","",IFERROR(VLOOKUP(TRIM(E3723&amp;""),'Référentiel Articles'!$A$2:$F$634,5,FALSE),""))</f>
      </c>
      <c r="H3723" s="77" t="str">
        <v/>
      </c>
      <c r="I3723" s="76">
        <f>IF($E3723="","",IFERROR(VLOOKUP(TRIM(E3723&amp;""),'Référentiel Articles'!$A$2:$F$634,6,FALSE),""))</f>
      </c>
      <c r="J3723" s="78">
        <f>IF(OR($E3723="",$H3723=""),"",$H3723*$I3723)</f>
      </c>
      <c r="K3723" s="79" t="str">
        <v/>
      </c>
    </row>
    <row r="3724">
      <c r="A3724" s="81" t="str">
        <v/>
      </c>
      <c r="B3724" s="81" t="str">
        <v/>
      </c>
      <c r="C3724" s="83">
        <f>IF($E3724="","",IFERROR(VLOOKUP(TRIM(E3724&amp;""),'Référentiel Articles'!$A$2:$F$634,2,FALSE),""))</f>
      </c>
      <c r="D3724" s="83">
        <f>IF($E3724="","",IFERROR(VLOOKUP(TRIM(E3724&amp;""),'Référentiel Articles'!$A$2:$F$634,3,FALSE),""))</f>
      </c>
      <c r="E3724" s="81" t="str">
        <v/>
      </c>
      <c r="F3724" s="83">
        <f>IF($E3724="","",IFERROR(VLOOKUP(TRIM(E3724&amp;""),'Référentiel Articles'!$A$2:$F$634,4,FALSE),""))</f>
      </c>
      <c r="G3724" s="84">
        <f>IF($E3724="","",IFERROR(VLOOKUP(TRIM(E3724&amp;""),'Référentiel Articles'!$A$2:$F$634,5,FALSE),""))</f>
      </c>
      <c r="H3724" s="85" t="str">
        <v/>
      </c>
      <c r="I3724" s="84">
        <f>IF($E3724="","",IFERROR(VLOOKUP(TRIM(E3724&amp;""),'Référentiel Articles'!$A$2:$F$634,6,FALSE),""))</f>
      </c>
      <c r="J3724" s="90">
        <f>IF(OR($E3724="",$H3724=""),"",$H3724*$I3724)</f>
      </c>
      <c r="K3724" s="87" t="str">
        <v/>
      </c>
    </row>
    <row r="3725">
      <c r="A3725" s="74" t="str">
        <v/>
      </c>
      <c r="B3725" s="74" t="str">
        <v/>
      </c>
      <c r="C3725" s="75">
        <f>IF($E3725="","",IFERROR(VLOOKUP(TRIM(E3725&amp;""),'Référentiel Articles'!$A$2:$F$634,2,FALSE),""))</f>
      </c>
      <c r="D3725" s="75">
        <f>IF($E3725="","",IFERROR(VLOOKUP(TRIM(E3725&amp;""),'Référentiel Articles'!$A$2:$F$634,3,FALSE),""))</f>
      </c>
      <c r="E3725" s="74" t="str">
        <v/>
      </c>
      <c r="F3725" s="75">
        <f>IF($E3725="","",IFERROR(VLOOKUP(TRIM(E3725&amp;""),'Référentiel Articles'!$A$2:$F$634,4,FALSE),""))</f>
      </c>
      <c r="G3725" s="76">
        <f>IF($E3725="","",IFERROR(VLOOKUP(TRIM(E3725&amp;""),'Référentiel Articles'!$A$2:$F$634,5,FALSE),""))</f>
      </c>
      <c r="H3725" s="77" t="str">
        <v/>
      </c>
      <c r="I3725" s="76">
        <f>IF($E3725="","",IFERROR(VLOOKUP(TRIM(E3725&amp;""),'Référentiel Articles'!$A$2:$F$634,6,FALSE),""))</f>
      </c>
      <c r="J3725" s="78">
        <f>IF(OR($E3725="",$H3725=""),"",$H3725*$I3725)</f>
      </c>
      <c r="K3725" s="79" t="str">
        <v/>
      </c>
    </row>
    <row r="3726">
      <c r="A3726" s="81" t="str">
        <v/>
      </c>
      <c r="B3726" s="81" t="str">
        <v/>
      </c>
      <c r="C3726" s="83">
        <f>IF($E3726="","",IFERROR(VLOOKUP(TRIM(E3726&amp;""),'Référentiel Articles'!$A$2:$F$634,2,FALSE),""))</f>
      </c>
      <c r="D3726" s="83">
        <f>IF($E3726="","",IFERROR(VLOOKUP(TRIM(E3726&amp;""),'Référentiel Articles'!$A$2:$F$634,3,FALSE),""))</f>
      </c>
      <c r="E3726" s="81" t="str">
        <v/>
      </c>
      <c r="F3726" s="83">
        <f>IF($E3726="","",IFERROR(VLOOKUP(TRIM(E3726&amp;""),'Référentiel Articles'!$A$2:$F$634,4,FALSE),""))</f>
      </c>
      <c r="G3726" s="84">
        <f>IF($E3726="","",IFERROR(VLOOKUP(TRIM(E3726&amp;""),'Référentiel Articles'!$A$2:$F$634,5,FALSE),""))</f>
      </c>
      <c r="H3726" s="85" t="str">
        <v/>
      </c>
      <c r="I3726" s="84">
        <f>IF($E3726="","",IFERROR(VLOOKUP(TRIM(E3726&amp;""),'Référentiel Articles'!$A$2:$F$634,6,FALSE),""))</f>
      </c>
      <c r="J3726" s="90">
        <f>IF(OR($E3726="",$H3726=""),"",$H3726*$I3726)</f>
      </c>
      <c r="K3726" s="87" t="str">
        <v/>
      </c>
    </row>
    <row r="3727">
      <c r="A3727" s="74" t="str">
        <v/>
      </c>
      <c r="B3727" s="74" t="str">
        <v/>
      </c>
      <c r="C3727" s="75">
        <f>IF($E3727="","",IFERROR(VLOOKUP(TRIM(E3727&amp;""),'Référentiel Articles'!$A$2:$F$634,2,FALSE),""))</f>
      </c>
      <c r="D3727" s="75">
        <f>IF($E3727="","",IFERROR(VLOOKUP(TRIM(E3727&amp;""),'Référentiel Articles'!$A$2:$F$634,3,FALSE),""))</f>
      </c>
      <c r="E3727" s="74" t="str">
        <v/>
      </c>
      <c r="F3727" s="75">
        <f>IF($E3727="","",IFERROR(VLOOKUP(TRIM(E3727&amp;""),'Référentiel Articles'!$A$2:$F$634,4,FALSE),""))</f>
      </c>
      <c r="G3727" s="76">
        <f>IF($E3727="","",IFERROR(VLOOKUP(TRIM(E3727&amp;""),'Référentiel Articles'!$A$2:$F$634,5,FALSE),""))</f>
      </c>
      <c r="H3727" s="77" t="str">
        <v/>
      </c>
      <c r="I3727" s="76">
        <f>IF($E3727="","",IFERROR(VLOOKUP(TRIM(E3727&amp;""),'Référentiel Articles'!$A$2:$F$634,6,FALSE),""))</f>
      </c>
      <c r="J3727" s="78">
        <f>IF(OR($E3727="",$H3727=""),"",$H3727*$I3727)</f>
      </c>
      <c r="K3727" s="79" t="str">
        <v/>
      </c>
    </row>
    <row r="3728">
      <c r="A3728" s="81" t="str">
        <v/>
      </c>
      <c r="B3728" s="81" t="str">
        <v/>
      </c>
      <c r="C3728" s="83">
        <f>IF($E3728="","",IFERROR(VLOOKUP(TRIM(E3728&amp;""),'Référentiel Articles'!$A$2:$F$634,2,FALSE),""))</f>
      </c>
      <c r="D3728" s="83">
        <f>IF($E3728="","",IFERROR(VLOOKUP(TRIM(E3728&amp;""),'Référentiel Articles'!$A$2:$F$634,3,FALSE),""))</f>
      </c>
      <c r="E3728" s="81" t="str">
        <v/>
      </c>
      <c r="F3728" s="83">
        <f>IF($E3728="","",IFERROR(VLOOKUP(TRIM(E3728&amp;""),'Référentiel Articles'!$A$2:$F$634,4,FALSE),""))</f>
      </c>
      <c r="G3728" s="84">
        <f>IF($E3728="","",IFERROR(VLOOKUP(TRIM(E3728&amp;""),'Référentiel Articles'!$A$2:$F$634,5,FALSE),""))</f>
      </c>
      <c r="H3728" s="85" t="str">
        <v/>
      </c>
      <c r="I3728" s="84">
        <f>IF($E3728="","",IFERROR(VLOOKUP(TRIM(E3728&amp;""),'Référentiel Articles'!$A$2:$F$634,6,FALSE),""))</f>
      </c>
      <c r="J3728" s="90">
        <f>IF(OR($E3728="",$H3728=""),"",$H3728*$I3728)</f>
      </c>
      <c r="K3728" s="87" t="str">
        <v/>
      </c>
    </row>
    <row r="3729">
      <c r="A3729" s="74" t="str">
        <v/>
      </c>
      <c r="B3729" s="74" t="str">
        <v/>
      </c>
      <c r="C3729" s="75">
        <f>IF($E3729="","",IFERROR(VLOOKUP(TRIM(E3729&amp;""),'Référentiel Articles'!$A$2:$F$634,2,FALSE),""))</f>
      </c>
      <c r="D3729" s="75">
        <f>IF($E3729="","",IFERROR(VLOOKUP(TRIM(E3729&amp;""),'Référentiel Articles'!$A$2:$F$634,3,FALSE),""))</f>
      </c>
      <c r="E3729" s="74" t="str">
        <v/>
      </c>
      <c r="F3729" s="75">
        <f>IF($E3729="","",IFERROR(VLOOKUP(TRIM(E3729&amp;""),'Référentiel Articles'!$A$2:$F$634,4,FALSE),""))</f>
      </c>
      <c r="G3729" s="76">
        <f>IF($E3729="","",IFERROR(VLOOKUP(TRIM(E3729&amp;""),'Référentiel Articles'!$A$2:$F$634,5,FALSE),""))</f>
      </c>
      <c r="H3729" s="77" t="str">
        <v/>
      </c>
      <c r="I3729" s="76">
        <f>IF($E3729="","",IFERROR(VLOOKUP(TRIM(E3729&amp;""),'Référentiel Articles'!$A$2:$F$634,6,FALSE),""))</f>
      </c>
      <c r="J3729" s="78">
        <f>IF(OR($E3729="",$H3729=""),"",$H3729*$I3729)</f>
      </c>
      <c r="K3729" s="79" t="str">
        <v/>
      </c>
    </row>
    <row r="3730">
      <c r="A3730" s="81" t="str">
        <v/>
      </c>
      <c r="B3730" s="81" t="str">
        <v/>
      </c>
      <c r="C3730" s="83">
        <f>IF($E3730="","",IFERROR(VLOOKUP(TRIM(E3730&amp;""),'Référentiel Articles'!$A$2:$F$634,2,FALSE),""))</f>
      </c>
      <c r="D3730" s="83">
        <f>IF($E3730="","",IFERROR(VLOOKUP(TRIM(E3730&amp;""),'Référentiel Articles'!$A$2:$F$634,3,FALSE),""))</f>
      </c>
      <c r="E3730" s="81" t="str">
        <v/>
      </c>
      <c r="F3730" s="83">
        <f>IF($E3730="","",IFERROR(VLOOKUP(TRIM(E3730&amp;""),'Référentiel Articles'!$A$2:$F$634,4,FALSE),""))</f>
      </c>
      <c r="G3730" s="84">
        <f>IF($E3730="","",IFERROR(VLOOKUP(TRIM(E3730&amp;""),'Référentiel Articles'!$A$2:$F$634,5,FALSE),""))</f>
      </c>
      <c r="H3730" s="85" t="str">
        <v/>
      </c>
      <c r="I3730" s="84">
        <f>IF($E3730="","",IFERROR(VLOOKUP(TRIM(E3730&amp;""),'Référentiel Articles'!$A$2:$F$634,6,FALSE),""))</f>
      </c>
      <c r="J3730" s="90">
        <f>IF(OR($E3730="",$H3730=""),"",$H3730*$I3730)</f>
      </c>
      <c r="K3730" s="87" t="str">
        <v/>
      </c>
    </row>
    <row r="3731">
      <c r="A3731" s="74" t="str">
        <v/>
      </c>
      <c r="B3731" s="74" t="str">
        <v/>
      </c>
      <c r="C3731" s="75">
        <f>IF($E3731="","",IFERROR(VLOOKUP(TRIM(E3731&amp;""),'Référentiel Articles'!$A$2:$F$634,2,FALSE),""))</f>
      </c>
      <c r="D3731" s="75">
        <f>IF($E3731="","",IFERROR(VLOOKUP(TRIM(E3731&amp;""),'Référentiel Articles'!$A$2:$F$634,3,FALSE),""))</f>
      </c>
      <c r="E3731" s="74" t="str">
        <v/>
      </c>
      <c r="F3731" s="75">
        <f>IF($E3731="","",IFERROR(VLOOKUP(TRIM(E3731&amp;""),'Référentiel Articles'!$A$2:$F$634,4,FALSE),""))</f>
      </c>
      <c r="G3731" s="76">
        <f>IF($E3731="","",IFERROR(VLOOKUP(TRIM(E3731&amp;""),'Référentiel Articles'!$A$2:$F$634,5,FALSE),""))</f>
      </c>
      <c r="H3731" s="77" t="str">
        <v/>
      </c>
      <c r="I3731" s="76">
        <f>IF($E3731="","",IFERROR(VLOOKUP(TRIM(E3731&amp;""),'Référentiel Articles'!$A$2:$F$634,6,FALSE),""))</f>
      </c>
      <c r="J3731" s="78">
        <f>IF(OR($E3731="",$H3731=""),"",$H3731*$I3731)</f>
      </c>
      <c r="K3731" s="79" t="str">
        <v/>
      </c>
    </row>
    <row r="3732">
      <c r="A3732" s="81" t="str">
        <v/>
      </c>
      <c r="B3732" s="81" t="str">
        <v/>
      </c>
      <c r="C3732" s="83">
        <f>IF($E3732="","",IFERROR(VLOOKUP(TRIM(E3732&amp;""),'Référentiel Articles'!$A$2:$F$634,2,FALSE),""))</f>
      </c>
      <c r="D3732" s="83">
        <f>IF($E3732="","",IFERROR(VLOOKUP(TRIM(E3732&amp;""),'Référentiel Articles'!$A$2:$F$634,3,FALSE),""))</f>
      </c>
      <c r="E3732" s="81" t="str">
        <v/>
      </c>
      <c r="F3732" s="83">
        <f>IF($E3732="","",IFERROR(VLOOKUP(TRIM(E3732&amp;""),'Référentiel Articles'!$A$2:$F$634,4,FALSE),""))</f>
      </c>
      <c r="G3732" s="84">
        <f>IF($E3732="","",IFERROR(VLOOKUP(TRIM(E3732&amp;""),'Référentiel Articles'!$A$2:$F$634,5,FALSE),""))</f>
      </c>
      <c r="H3732" s="85" t="str">
        <v/>
      </c>
      <c r="I3732" s="84">
        <f>IF($E3732="","",IFERROR(VLOOKUP(TRIM(E3732&amp;""),'Référentiel Articles'!$A$2:$F$634,6,FALSE),""))</f>
      </c>
      <c r="J3732" s="90">
        <f>IF(OR($E3732="",$H3732=""),"",$H3732*$I3732)</f>
      </c>
      <c r="K3732" s="87" t="str">
        <v/>
      </c>
    </row>
    <row r="3733">
      <c r="A3733" s="74" t="str">
        <v/>
      </c>
      <c r="B3733" s="74" t="str">
        <v/>
      </c>
      <c r="C3733" s="75">
        <f>IF($E3733="","",IFERROR(VLOOKUP(TRIM(E3733&amp;""),'Référentiel Articles'!$A$2:$F$634,2,FALSE),""))</f>
      </c>
      <c r="D3733" s="75">
        <f>IF($E3733="","",IFERROR(VLOOKUP(TRIM(E3733&amp;""),'Référentiel Articles'!$A$2:$F$634,3,FALSE),""))</f>
      </c>
      <c r="E3733" s="74" t="str">
        <v/>
      </c>
      <c r="F3733" s="75">
        <f>IF($E3733="","",IFERROR(VLOOKUP(TRIM(E3733&amp;""),'Référentiel Articles'!$A$2:$F$634,4,FALSE),""))</f>
      </c>
      <c r="G3733" s="76">
        <f>IF($E3733="","",IFERROR(VLOOKUP(TRIM(E3733&amp;""),'Référentiel Articles'!$A$2:$F$634,5,FALSE),""))</f>
      </c>
      <c r="H3733" s="77" t="str">
        <v/>
      </c>
      <c r="I3733" s="76">
        <f>IF($E3733="","",IFERROR(VLOOKUP(TRIM(E3733&amp;""),'Référentiel Articles'!$A$2:$F$634,6,FALSE),""))</f>
      </c>
      <c r="J3733" s="78">
        <f>IF(OR($E3733="",$H3733=""),"",$H3733*$I3733)</f>
      </c>
      <c r="K3733" s="79" t="str">
        <v/>
      </c>
    </row>
    <row r="3734">
      <c r="A3734" s="81" t="str">
        <v/>
      </c>
      <c r="B3734" s="81" t="str">
        <v/>
      </c>
      <c r="C3734" s="83">
        <f>IF($E3734="","",IFERROR(VLOOKUP(TRIM(E3734&amp;""),'Référentiel Articles'!$A$2:$F$634,2,FALSE),""))</f>
      </c>
      <c r="D3734" s="83">
        <f>IF($E3734="","",IFERROR(VLOOKUP(TRIM(E3734&amp;""),'Référentiel Articles'!$A$2:$F$634,3,FALSE),""))</f>
      </c>
      <c r="E3734" s="81" t="str">
        <v/>
      </c>
      <c r="F3734" s="83">
        <f>IF($E3734="","",IFERROR(VLOOKUP(TRIM(E3734&amp;""),'Référentiel Articles'!$A$2:$F$634,4,FALSE),""))</f>
      </c>
      <c r="G3734" s="84">
        <f>IF($E3734="","",IFERROR(VLOOKUP(TRIM(E3734&amp;""),'Référentiel Articles'!$A$2:$F$634,5,FALSE),""))</f>
      </c>
      <c r="H3734" s="85" t="str">
        <v/>
      </c>
      <c r="I3734" s="84">
        <f>IF($E3734="","",IFERROR(VLOOKUP(TRIM(E3734&amp;""),'Référentiel Articles'!$A$2:$F$634,6,FALSE),""))</f>
      </c>
      <c r="J3734" s="90">
        <f>IF(OR($E3734="",$H3734=""),"",$H3734*$I3734)</f>
      </c>
      <c r="K3734" s="87" t="str">
        <v/>
      </c>
    </row>
    <row r="3735">
      <c r="A3735" s="74" t="str">
        <v/>
      </c>
      <c r="B3735" s="74" t="str">
        <v/>
      </c>
      <c r="C3735" s="75">
        <f>IF($E3735="","",IFERROR(VLOOKUP(TRIM(E3735&amp;""),'Référentiel Articles'!$A$2:$F$634,2,FALSE),""))</f>
      </c>
      <c r="D3735" s="75">
        <f>IF($E3735="","",IFERROR(VLOOKUP(TRIM(E3735&amp;""),'Référentiel Articles'!$A$2:$F$634,3,FALSE),""))</f>
      </c>
      <c r="E3735" s="74" t="str">
        <v/>
      </c>
      <c r="F3735" s="75">
        <f>IF($E3735="","",IFERROR(VLOOKUP(TRIM(E3735&amp;""),'Référentiel Articles'!$A$2:$F$634,4,FALSE),""))</f>
      </c>
      <c r="G3735" s="76">
        <f>IF($E3735="","",IFERROR(VLOOKUP(TRIM(E3735&amp;""),'Référentiel Articles'!$A$2:$F$634,5,FALSE),""))</f>
      </c>
      <c r="H3735" s="77" t="str">
        <v/>
      </c>
      <c r="I3735" s="76">
        <f>IF($E3735="","",IFERROR(VLOOKUP(TRIM(E3735&amp;""),'Référentiel Articles'!$A$2:$F$634,6,FALSE),""))</f>
      </c>
      <c r="J3735" s="78">
        <f>IF(OR($E3735="",$H3735=""),"",$H3735*$I3735)</f>
      </c>
      <c r="K3735" s="79" t="str">
        <v/>
      </c>
    </row>
    <row r="3736">
      <c r="A3736" s="81" t="str">
        <v/>
      </c>
      <c r="B3736" s="81" t="str">
        <v/>
      </c>
      <c r="C3736" s="83">
        <f>IF($E3736="","",IFERROR(VLOOKUP(TRIM(E3736&amp;""),'Référentiel Articles'!$A$2:$F$634,2,FALSE),""))</f>
      </c>
      <c r="D3736" s="83">
        <f>IF($E3736="","",IFERROR(VLOOKUP(TRIM(E3736&amp;""),'Référentiel Articles'!$A$2:$F$634,3,FALSE),""))</f>
      </c>
      <c r="E3736" s="81" t="str">
        <v/>
      </c>
      <c r="F3736" s="83">
        <f>IF($E3736="","",IFERROR(VLOOKUP(TRIM(E3736&amp;""),'Référentiel Articles'!$A$2:$F$634,4,FALSE),""))</f>
      </c>
      <c r="G3736" s="84">
        <f>IF($E3736="","",IFERROR(VLOOKUP(TRIM(E3736&amp;""),'Référentiel Articles'!$A$2:$F$634,5,FALSE),""))</f>
      </c>
      <c r="H3736" s="85" t="str">
        <v/>
      </c>
      <c r="I3736" s="84">
        <f>IF($E3736="","",IFERROR(VLOOKUP(TRIM(E3736&amp;""),'Référentiel Articles'!$A$2:$F$634,6,FALSE),""))</f>
      </c>
      <c r="J3736" s="90">
        <f>IF(OR($E3736="",$H3736=""),"",$H3736*$I3736)</f>
      </c>
      <c r="K3736" s="87" t="str">
        <v/>
      </c>
    </row>
    <row r="3737">
      <c r="A3737" s="74" t="str">
        <v/>
      </c>
      <c r="B3737" s="74" t="str">
        <v/>
      </c>
      <c r="C3737" s="75">
        <f>IF($E3737="","",IFERROR(VLOOKUP(TRIM(E3737&amp;""),'Référentiel Articles'!$A$2:$F$634,2,FALSE),""))</f>
      </c>
      <c r="D3737" s="75">
        <f>IF($E3737="","",IFERROR(VLOOKUP(TRIM(E3737&amp;""),'Référentiel Articles'!$A$2:$F$634,3,FALSE),""))</f>
      </c>
      <c r="E3737" s="74" t="str">
        <v/>
      </c>
      <c r="F3737" s="75">
        <f>IF($E3737="","",IFERROR(VLOOKUP(TRIM(E3737&amp;""),'Référentiel Articles'!$A$2:$F$634,4,FALSE),""))</f>
      </c>
      <c r="G3737" s="76">
        <f>IF($E3737="","",IFERROR(VLOOKUP(TRIM(E3737&amp;""),'Référentiel Articles'!$A$2:$F$634,5,FALSE),""))</f>
      </c>
      <c r="H3737" s="77" t="str">
        <v/>
      </c>
      <c r="I3737" s="76">
        <f>IF($E3737="","",IFERROR(VLOOKUP(TRIM(E3737&amp;""),'Référentiel Articles'!$A$2:$F$634,6,FALSE),""))</f>
      </c>
      <c r="J3737" s="78">
        <f>IF(OR($E3737="",$H3737=""),"",$H3737*$I3737)</f>
      </c>
      <c r="K3737" s="79" t="str">
        <v/>
      </c>
    </row>
    <row r="3738">
      <c r="A3738" s="81" t="str">
        <v/>
      </c>
      <c r="B3738" s="81" t="str">
        <v/>
      </c>
      <c r="C3738" s="83">
        <f>IF($E3738="","",IFERROR(VLOOKUP(TRIM(E3738&amp;""),'Référentiel Articles'!$A$2:$F$634,2,FALSE),""))</f>
      </c>
      <c r="D3738" s="83">
        <f>IF($E3738="","",IFERROR(VLOOKUP(TRIM(E3738&amp;""),'Référentiel Articles'!$A$2:$F$634,3,FALSE),""))</f>
      </c>
      <c r="E3738" s="81" t="str">
        <v/>
      </c>
      <c r="F3738" s="83">
        <f>IF($E3738="","",IFERROR(VLOOKUP(TRIM(E3738&amp;""),'Référentiel Articles'!$A$2:$F$634,4,FALSE),""))</f>
      </c>
      <c r="G3738" s="84">
        <f>IF($E3738="","",IFERROR(VLOOKUP(TRIM(E3738&amp;""),'Référentiel Articles'!$A$2:$F$634,5,FALSE),""))</f>
      </c>
      <c r="H3738" s="85" t="str">
        <v/>
      </c>
      <c r="I3738" s="84">
        <f>IF($E3738="","",IFERROR(VLOOKUP(TRIM(E3738&amp;""),'Référentiel Articles'!$A$2:$F$634,6,FALSE),""))</f>
      </c>
      <c r="J3738" s="90">
        <f>IF(OR($E3738="",$H3738=""),"",$H3738*$I3738)</f>
      </c>
      <c r="K3738" s="87" t="str">
        <v/>
      </c>
    </row>
    <row r="3739">
      <c r="A3739" s="74" t="str">
        <v/>
      </c>
      <c r="B3739" s="74" t="str">
        <v/>
      </c>
      <c r="C3739" s="75">
        <f>IF($E3739="","",IFERROR(VLOOKUP(TRIM(E3739&amp;""),'Référentiel Articles'!$A$2:$F$634,2,FALSE),""))</f>
      </c>
      <c r="D3739" s="75">
        <f>IF($E3739="","",IFERROR(VLOOKUP(TRIM(E3739&amp;""),'Référentiel Articles'!$A$2:$F$634,3,FALSE),""))</f>
      </c>
      <c r="E3739" s="74" t="str">
        <v/>
      </c>
      <c r="F3739" s="75">
        <f>IF($E3739="","",IFERROR(VLOOKUP(TRIM(E3739&amp;""),'Référentiel Articles'!$A$2:$F$634,4,FALSE),""))</f>
      </c>
      <c r="G3739" s="76">
        <f>IF($E3739="","",IFERROR(VLOOKUP(TRIM(E3739&amp;""),'Référentiel Articles'!$A$2:$F$634,5,FALSE),""))</f>
      </c>
      <c r="H3739" s="77" t="str">
        <v/>
      </c>
      <c r="I3739" s="76">
        <f>IF($E3739="","",IFERROR(VLOOKUP(TRIM(E3739&amp;""),'Référentiel Articles'!$A$2:$F$634,6,FALSE),""))</f>
      </c>
      <c r="J3739" s="78">
        <f>IF(OR($E3739="",$H3739=""),"",$H3739*$I3739)</f>
      </c>
      <c r="K3739" s="79" t="str">
        <v/>
      </c>
    </row>
    <row r="3740">
      <c r="A3740" s="81" t="str">
        <v/>
      </c>
      <c r="B3740" s="81" t="str">
        <v/>
      </c>
      <c r="C3740" s="83">
        <f>IF($E3740="","",IFERROR(VLOOKUP(TRIM(E3740&amp;""),'Référentiel Articles'!$A$2:$F$634,2,FALSE),""))</f>
      </c>
      <c r="D3740" s="83">
        <f>IF($E3740="","",IFERROR(VLOOKUP(TRIM(E3740&amp;""),'Référentiel Articles'!$A$2:$F$634,3,FALSE),""))</f>
      </c>
      <c r="E3740" s="81" t="str">
        <v/>
      </c>
      <c r="F3740" s="83">
        <f>IF($E3740="","",IFERROR(VLOOKUP(TRIM(E3740&amp;""),'Référentiel Articles'!$A$2:$F$634,4,FALSE),""))</f>
      </c>
      <c r="G3740" s="84">
        <f>IF($E3740="","",IFERROR(VLOOKUP(TRIM(E3740&amp;""),'Référentiel Articles'!$A$2:$F$634,5,FALSE),""))</f>
      </c>
      <c r="H3740" s="85" t="str">
        <v/>
      </c>
      <c r="I3740" s="84">
        <f>IF($E3740="","",IFERROR(VLOOKUP(TRIM(E3740&amp;""),'Référentiel Articles'!$A$2:$F$634,6,FALSE),""))</f>
      </c>
      <c r="J3740" s="90">
        <f>IF(OR($E3740="",$H3740=""),"",$H3740*$I3740)</f>
      </c>
      <c r="K3740" s="87" t="str">
        <v/>
      </c>
    </row>
    <row r="3741">
      <c r="A3741" s="74" t="str">
        <v/>
      </c>
      <c r="B3741" s="74" t="str">
        <v/>
      </c>
      <c r="C3741" s="75">
        <f>IF($E3741="","",IFERROR(VLOOKUP(TRIM(E3741&amp;""),'Référentiel Articles'!$A$2:$F$634,2,FALSE),""))</f>
      </c>
      <c r="D3741" s="75">
        <f>IF($E3741="","",IFERROR(VLOOKUP(TRIM(E3741&amp;""),'Référentiel Articles'!$A$2:$F$634,3,FALSE),""))</f>
      </c>
      <c r="E3741" s="74" t="str">
        <v/>
      </c>
      <c r="F3741" s="75">
        <f>IF($E3741="","",IFERROR(VLOOKUP(TRIM(E3741&amp;""),'Référentiel Articles'!$A$2:$F$634,4,FALSE),""))</f>
      </c>
      <c r="G3741" s="76">
        <f>IF($E3741="","",IFERROR(VLOOKUP(TRIM(E3741&amp;""),'Référentiel Articles'!$A$2:$F$634,5,FALSE),""))</f>
      </c>
      <c r="H3741" s="77" t="str">
        <v/>
      </c>
      <c r="I3741" s="76">
        <f>IF($E3741="","",IFERROR(VLOOKUP(TRIM(E3741&amp;""),'Référentiel Articles'!$A$2:$F$634,6,FALSE),""))</f>
      </c>
      <c r="J3741" s="78">
        <f>IF(OR($E3741="",$H3741=""),"",$H3741*$I3741)</f>
      </c>
      <c r="K3741" s="79" t="str">
        <v/>
      </c>
    </row>
    <row r="3742">
      <c r="A3742" s="81" t="str">
        <v/>
      </c>
      <c r="B3742" s="81" t="str">
        <v/>
      </c>
      <c r="C3742" s="83">
        <f>IF($E3742="","",IFERROR(VLOOKUP(TRIM(E3742&amp;""),'Référentiel Articles'!$A$2:$F$634,2,FALSE),""))</f>
      </c>
      <c r="D3742" s="83">
        <f>IF($E3742="","",IFERROR(VLOOKUP(TRIM(E3742&amp;""),'Référentiel Articles'!$A$2:$F$634,3,FALSE),""))</f>
      </c>
      <c r="E3742" s="81" t="str">
        <v/>
      </c>
      <c r="F3742" s="83">
        <f>IF($E3742="","",IFERROR(VLOOKUP(TRIM(E3742&amp;""),'Référentiel Articles'!$A$2:$F$634,4,FALSE),""))</f>
      </c>
      <c r="G3742" s="84">
        <f>IF($E3742="","",IFERROR(VLOOKUP(TRIM(E3742&amp;""),'Référentiel Articles'!$A$2:$F$634,5,FALSE),""))</f>
      </c>
      <c r="H3742" s="85" t="str">
        <v/>
      </c>
      <c r="I3742" s="84">
        <f>IF($E3742="","",IFERROR(VLOOKUP(TRIM(E3742&amp;""),'Référentiel Articles'!$A$2:$F$634,6,FALSE),""))</f>
      </c>
      <c r="J3742" s="90">
        <f>IF(OR($E3742="",$H3742=""),"",$H3742*$I3742)</f>
      </c>
      <c r="K3742" s="87" t="str">
        <v/>
      </c>
    </row>
    <row r="3743">
      <c r="A3743" s="74" t="str">
        <v/>
      </c>
      <c r="B3743" s="74" t="str">
        <v/>
      </c>
      <c r="C3743" s="75">
        <f>IF($E3743="","",IFERROR(VLOOKUP(TRIM(E3743&amp;""),'Référentiel Articles'!$A$2:$F$634,2,FALSE),""))</f>
      </c>
      <c r="D3743" s="75">
        <f>IF($E3743="","",IFERROR(VLOOKUP(TRIM(E3743&amp;""),'Référentiel Articles'!$A$2:$F$634,3,FALSE),""))</f>
      </c>
      <c r="E3743" s="74" t="str">
        <v/>
      </c>
      <c r="F3743" s="75">
        <f>IF($E3743="","",IFERROR(VLOOKUP(TRIM(E3743&amp;""),'Référentiel Articles'!$A$2:$F$634,4,FALSE),""))</f>
      </c>
      <c r="G3743" s="76">
        <f>IF($E3743="","",IFERROR(VLOOKUP(TRIM(E3743&amp;""),'Référentiel Articles'!$A$2:$F$634,5,FALSE),""))</f>
      </c>
      <c r="H3743" s="77" t="str">
        <v/>
      </c>
      <c r="I3743" s="76">
        <f>IF($E3743="","",IFERROR(VLOOKUP(TRIM(E3743&amp;""),'Référentiel Articles'!$A$2:$F$634,6,FALSE),""))</f>
      </c>
      <c r="J3743" s="78">
        <f>IF(OR($E3743="",$H3743=""),"",$H3743*$I3743)</f>
      </c>
      <c r="K3743" s="79" t="str">
        <v/>
      </c>
    </row>
    <row r="3744">
      <c r="A3744" s="81" t="str">
        <v/>
      </c>
      <c r="B3744" s="81" t="str">
        <v/>
      </c>
      <c r="C3744" s="83">
        <f>IF($E3744="","",IFERROR(VLOOKUP(TRIM(E3744&amp;""),'Référentiel Articles'!$A$2:$F$634,2,FALSE),""))</f>
      </c>
      <c r="D3744" s="83">
        <f>IF($E3744="","",IFERROR(VLOOKUP(TRIM(E3744&amp;""),'Référentiel Articles'!$A$2:$F$634,3,FALSE),""))</f>
      </c>
      <c r="E3744" s="81" t="str">
        <v/>
      </c>
      <c r="F3744" s="83">
        <f>IF($E3744="","",IFERROR(VLOOKUP(TRIM(E3744&amp;""),'Référentiel Articles'!$A$2:$F$634,4,FALSE),""))</f>
      </c>
      <c r="G3744" s="84">
        <f>IF($E3744="","",IFERROR(VLOOKUP(TRIM(E3744&amp;""),'Référentiel Articles'!$A$2:$F$634,5,FALSE),""))</f>
      </c>
      <c r="H3744" s="85" t="str">
        <v/>
      </c>
      <c r="I3744" s="84">
        <f>IF($E3744="","",IFERROR(VLOOKUP(TRIM(E3744&amp;""),'Référentiel Articles'!$A$2:$F$634,6,FALSE),""))</f>
      </c>
      <c r="J3744" s="90">
        <f>IF(OR($E3744="",$H3744=""),"",$H3744*$I3744)</f>
      </c>
      <c r="K3744" s="87" t="str">
        <v/>
      </c>
    </row>
    <row r="3745">
      <c r="A3745" s="74" t="str">
        <v/>
      </c>
      <c r="B3745" s="74" t="str">
        <v/>
      </c>
      <c r="C3745" s="75">
        <f>IF($E3745="","",IFERROR(VLOOKUP(TRIM(E3745&amp;""),'Référentiel Articles'!$A$2:$F$634,2,FALSE),""))</f>
      </c>
      <c r="D3745" s="75">
        <f>IF($E3745="","",IFERROR(VLOOKUP(TRIM(E3745&amp;""),'Référentiel Articles'!$A$2:$F$634,3,FALSE),""))</f>
      </c>
      <c r="E3745" s="74" t="str">
        <v/>
      </c>
      <c r="F3745" s="75">
        <f>IF($E3745="","",IFERROR(VLOOKUP(TRIM(E3745&amp;""),'Référentiel Articles'!$A$2:$F$634,4,FALSE),""))</f>
      </c>
      <c r="G3745" s="76">
        <f>IF($E3745="","",IFERROR(VLOOKUP(TRIM(E3745&amp;""),'Référentiel Articles'!$A$2:$F$634,5,FALSE),""))</f>
      </c>
      <c r="H3745" s="77" t="str">
        <v/>
      </c>
      <c r="I3745" s="76">
        <f>IF($E3745="","",IFERROR(VLOOKUP(TRIM(E3745&amp;""),'Référentiel Articles'!$A$2:$F$634,6,FALSE),""))</f>
      </c>
      <c r="J3745" s="78">
        <f>IF(OR($E3745="",$H3745=""),"",$H3745*$I3745)</f>
      </c>
      <c r="K3745" s="79" t="str">
        <v/>
      </c>
    </row>
    <row r="3746">
      <c r="A3746" s="81" t="str">
        <v/>
      </c>
      <c r="B3746" s="81" t="str">
        <v/>
      </c>
      <c r="C3746" s="83">
        <f>IF($E3746="","",IFERROR(VLOOKUP(TRIM(E3746&amp;""),'Référentiel Articles'!$A$2:$F$634,2,FALSE),""))</f>
      </c>
      <c r="D3746" s="83">
        <f>IF($E3746="","",IFERROR(VLOOKUP(TRIM(E3746&amp;""),'Référentiel Articles'!$A$2:$F$634,3,FALSE),""))</f>
      </c>
      <c r="E3746" s="81" t="str">
        <v/>
      </c>
      <c r="F3746" s="83">
        <f>IF($E3746="","",IFERROR(VLOOKUP(TRIM(E3746&amp;""),'Référentiel Articles'!$A$2:$F$634,4,FALSE),""))</f>
      </c>
      <c r="G3746" s="84">
        <f>IF($E3746="","",IFERROR(VLOOKUP(TRIM(E3746&amp;""),'Référentiel Articles'!$A$2:$F$634,5,FALSE),""))</f>
      </c>
      <c r="H3746" s="85" t="str">
        <v/>
      </c>
      <c r="I3746" s="84">
        <f>IF($E3746="","",IFERROR(VLOOKUP(TRIM(E3746&amp;""),'Référentiel Articles'!$A$2:$F$634,6,FALSE),""))</f>
      </c>
      <c r="J3746" s="90">
        <f>IF(OR($E3746="",$H3746=""),"",$H3746*$I3746)</f>
      </c>
      <c r="K3746" s="87" t="str">
        <v/>
      </c>
    </row>
    <row r="3747">
      <c r="A3747" s="74" t="str">
        <v/>
      </c>
      <c r="B3747" s="74" t="str">
        <v/>
      </c>
      <c r="C3747" s="75">
        <f>IF($E3747="","",IFERROR(VLOOKUP(TRIM(E3747&amp;""),'Référentiel Articles'!$A$2:$F$634,2,FALSE),""))</f>
      </c>
      <c r="D3747" s="75">
        <f>IF($E3747="","",IFERROR(VLOOKUP(TRIM(E3747&amp;""),'Référentiel Articles'!$A$2:$F$634,3,FALSE),""))</f>
      </c>
      <c r="E3747" s="74" t="str">
        <v/>
      </c>
      <c r="F3747" s="75">
        <f>IF($E3747="","",IFERROR(VLOOKUP(TRIM(E3747&amp;""),'Référentiel Articles'!$A$2:$F$634,4,FALSE),""))</f>
      </c>
      <c r="G3747" s="76">
        <f>IF($E3747="","",IFERROR(VLOOKUP(TRIM(E3747&amp;""),'Référentiel Articles'!$A$2:$F$634,5,FALSE),""))</f>
      </c>
      <c r="H3747" s="77" t="str">
        <v/>
      </c>
      <c r="I3747" s="76">
        <f>IF($E3747="","",IFERROR(VLOOKUP(TRIM(E3747&amp;""),'Référentiel Articles'!$A$2:$F$634,6,FALSE),""))</f>
      </c>
      <c r="J3747" s="78">
        <f>IF(OR($E3747="",$H3747=""),"",$H3747*$I3747)</f>
      </c>
      <c r="K3747" s="79" t="str">
        <v/>
      </c>
    </row>
    <row r="3748">
      <c r="A3748" s="81" t="str">
        <v/>
      </c>
      <c r="B3748" s="81" t="str">
        <v/>
      </c>
      <c r="C3748" s="83">
        <f>IF($E3748="","",IFERROR(VLOOKUP(TRIM(E3748&amp;""),'Référentiel Articles'!$A$2:$F$634,2,FALSE),""))</f>
      </c>
      <c r="D3748" s="83">
        <f>IF($E3748="","",IFERROR(VLOOKUP(TRIM(E3748&amp;""),'Référentiel Articles'!$A$2:$F$634,3,FALSE),""))</f>
      </c>
      <c r="E3748" s="81" t="str">
        <v/>
      </c>
      <c r="F3748" s="83">
        <f>IF($E3748="","",IFERROR(VLOOKUP(TRIM(E3748&amp;""),'Référentiel Articles'!$A$2:$F$634,4,FALSE),""))</f>
      </c>
      <c r="G3748" s="84">
        <f>IF($E3748="","",IFERROR(VLOOKUP(TRIM(E3748&amp;""),'Référentiel Articles'!$A$2:$F$634,5,FALSE),""))</f>
      </c>
      <c r="H3748" s="85" t="str">
        <v/>
      </c>
      <c r="I3748" s="84">
        <f>IF($E3748="","",IFERROR(VLOOKUP(TRIM(E3748&amp;""),'Référentiel Articles'!$A$2:$F$634,6,FALSE),""))</f>
      </c>
      <c r="J3748" s="90">
        <f>IF(OR($E3748="",$H3748=""),"",$H3748*$I3748)</f>
      </c>
      <c r="K3748" s="87" t="str">
        <v/>
      </c>
    </row>
    <row r="3749">
      <c r="A3749" s="74" t="str">
        <v/>
      </c>
      <c r="B3749" s="74" t="str">
        <v/>
      </c>
      <c r="C3749" s="75">
        <f>IF($E3749="","",IFERROR(VLOOKUP(TRIM(E3749&amp;""),'Référentiel Articles'!$A$2:$F$634,2,FALSE),""))</f>
      </c>
      <c r="D3749" s="75">
        <f>IF($E3749="","",IFERROR(VLOOKUP(TRIM(E3749&amp;""),'Référentiel Articles'!$A$2:$F$634,3,FALSE),""))</f>
      </c>
      <c r="E3749" s="74" t="str">
        <v/>
      </c>
      <c r="F3749" s="75">
        <f>IF($E3749="","",IFERROR(VLOOKUP(TRIM(E3749&amp;""),'Référentiel Articles'!$A$2:$F$634,4,FALSE),""))</f>
      </c>
      <c r="G3749" s="76">
        <f>IF($E3749="","",IFERROR(VLOOKUP(TRIM(E3749&amp;""),'Référentiel Articles'!$A$2:$F$634,5,FALSE),""))</f>
      </c>
      <c r="H3749" s="77" t="str">
        <v/>
      </c>
      <c r="I3749" s="76">
        <f>IF($E3749="","",IFERROR(VLOOKUP(TRIM(E3749&amp;""),'Référentiel Articles'!$A$2:$F$634,6,FALSE),""))</f>
      </c>
      <c r="J3749" s="78">
        <f>IF(OR($E3749="",$H3749=""),"",$H3749*$I3749)</f>
      </c>
      <c r="K3749" s="79" t="str">
        <v/>
      </c>
    </row>
    <row r="3750">
      <c r="A3750" s="81" t="str">
        <v/>
      </c>
      <c r="B3750" s="81" t="str">
        <v/>
      </c>
      <c r="C3750" s="83">
        <f>IF($E3750="","",IFERROR(VLOOKUP(TRIM(E3750&amp;""),'Référentiel Articles'!$A$2:$F$634,2,FALSE),""))</f>
      </c>
      <c r="D3750" s="83">
        <f>IF($E3750="","",IFERROR(VLOOKUP(TRIM(E3750&amp;""),'Référentiel Articles'!$A$2:$F$634,3,FALSE),""))</f>
      </c>
      <c r="E3750" s="81" t="str">
        <v/>
      </c>
      <c r="F3750" s="83">
        <f>IF($E3750="","",IFERROR(VLOOKUP(TRIM(E3750&amp;""),'Référentiel Articles'!$A$2:$F$634,4,FALSE),""))</f>
      </c>
      <c r="G3750" s="84">
        <f>IF($E3750="","",IFERROR(VLOOKUP(TRIM(E3750&amp;""),'Référentiel Articles'!$A$2:$F$634,5,FALSE),""))</f>
      </c>
      <c r="H3750" s="85" t="str">
        <v/>
      </c>
      <c r="I3750" s="84">
        <f>IF($E3750="","",IFERROR(VLOOKUP(TRIM(E3750&amp;""),'Référentiel Articles'!$A$2:$F$634,6,FALSE),""))</f>
      </c>
      <c r="J3750" s="90">
        <f>IF(OR($E3750="",$H3750=""),"",$H3750*$I3750)</f>
      </c>
      <c r="K3750" s="87" t="str">
        <v/>
      </c>
    </row>
    <row r="3751">
      <c r="A3751" s="74" t="str">
        <v/>
      </c>
      <c r="B3751" s="74" t="str">
        <v/>
      </c>
      <c r="C3751" s="75">
        <f>IF($E3751="","",IFERROR(VLOOKUP(TRIM(E3751&amp;""),'Référentiel Articles'!$A$2:$F$634,2,FALSE),""))</f>
      </c>
      <c r="D3751" s="75">
        <f>IF($E3751="","",IFERROR(VLOOKUP(TRIM(E3751&amp;""),'Référentiel Articles'!$A$2:$F$634,3,FALSE),""))</f>
      </c>
      <c r="E3751" s="74" t="str">
        <v/>
      </c>
      <c r="F3751" s="75">
        <f>IF($E3751="","",IFERROR(VLOOKUP(TRIM(E3751&amp;""),'Référentiel Articles'!$A$2:$F$634,4,FALSE),""))</f>
      </c>
      <c r="G3751" s="76">
        <f>IF($E3751="","",IFERROR(VLOOKUP(TRIM(E3751&amp;""),'Référentiel Articles'!$A$2:$F$634,5,FALSE),""))</f>
      </c>
      <c r="H3751" s="77" t="str">
        <v/>
      </c>
      <c r="I3751" s="76">
        <f>IF($E3751="","",IFERROR(VLOOKUP(TRIM(E3751&amp;""),'Référentiel Articles'!$A$2:$F$634,6,FALSE),""))</f>
      </c>
      <c r="J3751" s="78">
        <f>IF(OR($E3751="",$H3751=""),"",$H3751*$I3751)</f>
      </c>
      <c r="K3751" s="79" t="str">
        <v/>
      </c>
    </row>
    <row r="3752">
      <c r="A3752" s="81" t="str">
        <v/>
      </c>
      <c r="B3752" s="81" t="str">
        <v/>
      </c>
      <c r="C3752" s="83">
        <f>IF($E3752="","",IFERROR(VLOOKUP(TRIM(E3752&amp;""),'Référentiel Articles'!$A$2:$F$634,2,FALSE),""))</f>
      </c>
      <c r="D3752" s="83">
        <f>IF($E3752="","",IFERROR(VLOOKUP(TRIM(E3752&amp;""),'Référentiel Articles'!$A$2:$F$634,3,FALSE),""))</f>
      </c>
      <c r="E3752" s="81" t="str">
        <v/>
      </c>
      <c r="F3752" s="83">
        <f>IF($E3752="","",IFERROR(VLOOKUP(TRIM(E3752&amp;""),'Référentiel Articles'!$A$2:$F$634,4,FALSE),""))</f>
      </c>
      <c r="G3752" s="84">
        <f>IF($E3752="","",IFERROR(VLOOKUP(TRIM(E3752&amp;""),'Référentiel Articles'!$A$2:$F$634,5,FALSE),""))</f>
      </c>
      <c r="H3752" s="85" t="str">
        <v/>
      </c>
      <c r="I3752" s="84">
        <f>IF($E3752="","",IFERROR(VLOOKUP(TRIM(E3752&amp;""),'Référentiel Articles'!$A$2:$F$634,6,FALSE),""))</f>
      </c>
      <c r="J3752" s="90">
        <f>IF(OR($E3752="",$H3752=""),"",$H3752*$I3752)</f>
      </c>
      <c r="K3752" s="87" t="str">
        <v/>
      </c>
    </row>
    <row r="3753">
      <c r="A3753" s="74" t="str">
        <v/>
      </c>
      <c r="B3753" s="74" t="str">
        <v/>
      </c>
      <c r="C3753" s="75">
        <f>IF($E3753="","",IFERROR(VLOOKUP(TRIM(E3753&amp;""),'Référentiel Articles'!$A$2:$F$634,2,FALSE),""))</f>
      </c>
      <c r="D3753" s="75">
        <f>IF($E3753="","",IFERROR(VLOOKUP(TRIM(E3753&amp;""),'Référentiel Articles'!$A$2:$F$634,3,FALSE),""))</f>
      </c>
      <c r="E3753" s="74" t="str">
        <v/>
      </c>
      <c r="F3753" s="75">
        <f>IF($E3753="","",IFERROR(VLOOKUP(TRIM(E3753&amp;""),'Référentiel Articles'!$A$2:$F$634,4,FALSE),""))</f>
      </c>
      <c r="G3753" s="76">
        <f>IF($E3753="","",IFERROR(VLOOKUP(TRIM(E3753&amp;""),'Référentiel Articles'!$A$2:$F$634,5,FALSE),""))</f>
      </c>
      <c r="H3753" s="77" t="str">
        <v/>
      </c>
      <c r="I3753" s="76">
        <f>IF($E3753="","",IFERROR(VLOOKUP(TRIM(E3753&amp;""),'Référentiel Articles'!$A$2:$F$634,6,FALSE),""))</f>
      </c>
      <c r="J3753" s="78">
        <f>IF(OR($E3753="",$H3753=""),"",$H3753*$I3753)</f>
      </c>
      <c r="K3753" s="79" t="str">
        <v/>
      </c>
    </row>
    <row r="3754">
      <c r="A3754" s="81" t="str">
        <v/>
      </c>
      <c r="B3754" s="81" t="str">
        <v/>
      </c>
      <c r="C3754" s="83">
        <f>IF($E3754="","",IFERROR(VLOOKUP(TRIM(E3754&amp;""),'Référentiel Articles'!$A$2:$F$634,2,FALSE),""))</f>
      </c>
      <c r="D3754" s="83">
        <f>IF($E3754="","",IFERROR(VLOOKUP(TRIM(E3754&amp;""),'Référentiel Articles'!$A$2:$F$634,3,FALSE),""))</f>
      </c>
      <c r="E3754" s="81" t="str">
        <v/>
      </c>
      <c r="F3754" s="83">
        <f>IF($E3754="","",IFERROR(VLOOKUP(TRIM(E3754&amp;""),'Référentiel Articles'!$A$2:$F$634,4,FALSE),""))</f>
      </c>
      <c r="G3754" s="84">
        <f>IF($E3754="","",IFERROR(VLOOKUP(TRIM(E3754&amp;""),'Référentiel Articles'!$A$2:$F$634,5,FALSE),""))</f>
      </c>
      <c r="H3754" s="85" t="str">
        <v/>
      </c>
      <c r="I3754" s="84">
        <f>IF($E3754="","",IFERROR(VLOOKUP(TRIM(E3754&amp;""),'Référentiel Articles'!$A$2:$F$634,6,FALSE),""))</f>
      </c>
      <c r="J3754" s="90">
        <f>IF(OR($E3754="",$H3754=""),"",$H3754*$I3754)</f>
      </c>
      <c r="K3754" s="87" t="str">
        <v/>
      </c>
    </row>
    <row r="3755">
      <c r="A3755" s="74" t="str">
        <v/>
      </c>
      <c r="B3755" s="74" t="str">
        <v/>
      </c>
      <c r="C3755" s="75">
        <f>IF($E3755="","",IFERROR(VLOOKUP(TRIM(E3755&amp;""),'Référentiel Articles'!$A$2:$F$634,2,FALSE),""))</f>
      </c>
      <c r="D3755" s="75">
        <f>IF($E3755="","",IFERROR(VLOOKUP(TRIM(E3755&amp;""),'Référentiel Articles'!$A$2:$F$634,3,FALSE),""))</f>
      </c>
      <c r="E3755" s="74" t="str">
        <v/>
      </c>
      <c r="F3755" s="75">
        <f>IF($E3755="","",IFERROR(VLOOKUP(TRIM(E3755&amp;""),'Référentiel Articles'!$A$2:$F$634,4,FALSE),""))</f>
      </c>
      <c r="G3755" s="76">
        <f>IF($E3755="","",IFERROR(VLOOKUP(TRIM(E3755&amp;""),'Référentiel Articles'!$A$2:$F$634,5,FALSE),""))</f>
      </c>
      <c r="H3755" s="77" t="str">
        <v/>
      </c>
      <c r="I3755" s="76">
        <f>IF($E3755="","",IFERROR(VLOOKUP(TRIM(E3755&amp;""),'Référentiel Articles'!$A$2:$F$634,6,FALSE),""))</f>
      </c>
      <c r="J3755" s="78">
        <f>IF(OR($E3755="",$H3755=""),"",$H3755*$I3755)</f>
      </c>
      <c r="K3755" s="79" t="str">
        <v/>
      </c>
    </row>
    <row r="3756">
      <c r="A3756" s="81" t="str">
        <v/>
      </c>
      <c r="B3756" s="81" t="str">
        <v/>
      </c>
      <c r="C3756" s="83">
        <f>IF($E3756="","",IFERROR(VLOOKUP(TRIM(E3756&amp;""),'Référentiel Articles'!$A$2:$F$634,2,FALSE),""))</f>
      </c>
      <c r="D3756" s="83">
        <f>IF($E3756="","",IFERROR(VLOOKUP(TRIM(E3756&amp;""),'Référentiel Articles'!$A$2:$F$634,3,FALSE),""))</f>
      </c>
      <c r="E3756" s="81" t="str">
        <v/>
      </c>
      <c r="F3756" s="83">
        <f>IF($E3756="","",IFERROR(VLOOKUP(TRIM(E3756&amp;""),'Référentiel Articles'!$A$2:$F$634,4,FALSE),""))</f>
      </c>
      <c r="G3756" s="84">
        <f>IF($E3756="","",IFERROR(VLOOKUP(TRIM(E3756&amp;""),'Référentiel Articles'!$A$2:$F$634,5,FALSE),""))</f>
      </c>
      <c r="H3756" s="85" t="str">
        <v/>
      </c>
      <c r="I3756" s="84">
        <f>IF($E3756="","",IFERROR(VLOOKUP(TRIM(E3756&amp;""),'Référentiel Articles'!$A$2:$F$634,6,FALSE),""))</f>
      </c>
      <c r="J3756" s="90">
        <f>IF(OR($E3756="",$H3756=""),"",$H3756*$I3756)</f>
      </c>
      <c r="K3756" s="87" t="str">
        <v/>
      </c>
    </row>
    <row r="3757">
      <c r="A3757" s="74" t="str">
        <v/>
      </c>
      <c r="B3757" s="74" t="str">
        <v/>
      </c>
      <c r="C3757" s="75">
        <f>IF($E3757="","",IFERROR(VLOOKUP(TRIM(E3757&amp;""),'Référentiel Articles'!$A$2:$F$634,2,FALSE),""))</f>
      </c>
      <c r="D3757" s="75">
        <f>IF($E3757="","",IFERROR(VLOOKUP(TRIM(E3757&amp;""),'Référentiel Articles'!$A$2:$F$634,3,FALSE),""))</f>
      </c>
      <c r="E3757" s="74" t="str">
        <v/>
      </c>
      <c r="F3757" s="75">
        <f>IF($E3757="","",IFERROR(VLOOKUP(TRIM(E3757&amp;""),'Référentiel Articles'!$A$2:$F$634,4,FALSE),""))</f>
      </c>
      <c r="G3757" s="76">
        <f>IF($E3757="","",IFERROR(VLOOKUP(TRIM(E3757&amp;""),'Référentiel Articles'!$A$2:$F$634,5,FALSE),""))</f>
      </c>
      <c r="H3757" s="77" t="str">
        <v/>
      </c>
      <c r="I3757" s="76">
        <f>IF($E3757="","",IFERROR(VLOOKUP(TRIM(E3757&amp;""),'Référentiel Articles'!$A$2:$F$634,6,FALSE),""))</f>
      </c>
      <c r="J3757" s="78">
        <f>IF(OR($E3757="",$H3757=""),"",$H3757*$I3757)</f>
      </c>
      <c r="K3757" s="79" t="str">
        <v/>
      </c>
    </row>
    <row r="3758">
      <c r="A3758" s="81" t="str">
        <v/>
      </c>
      <c r="B3758" s="81" t="str">
        <v/>
      </c>
      <c r="C3758" s="83">
        <f>IF($E3758="","",IFERROR(VLOOKUP(TRIM(E3758&amp;""),'Référentiel Articles'!$A$2:$F$634,2,FALSE),""))</f>
      </c>
      <c r="D3758" s="83">
        <f>IF($E3758="","",IFERROR(VLOOKUP(TRIM(E3758&amp;""),'Référentiel Articles'!$A$2:$F$634,3,FALSE),""))</f>
      </c>
      <c r="E3758" s="81" t="str">
        <v/>
      </c>
      <c r="F3758" s="83">
        <f>IF($E3758="","",IFERROR(VLOOKUP(TRIM(E3758&amp;""),'Référentiel Articles'!$A$2:$F$634,4,FALSE),""))</f>
      </c>
      <c r="G3758" s="84">
        <f>IF($E3758="","",IFERROR(VLOOKUP(TRIM(E3758&amp;""),'Référentiel Articles'!$A$2:$F$634,5,FALSE),""))</f>
      </c>
      <c r="H3758" s="85" t="str">
        <v/>
      </c>
      <c r="I3758" s="84">
        <f>IF($E3758="","",IFERROR(VLOOKUP(TRIM(E3758&amp;""),'Référentiel Articles'!$A$2:$F$634,6,FALSE),""))</f>
      </c>
      <c r="J3758" s="90">
        <f>IF(OR($E3758="",$H3758=""),"",$H3758*$I3758)</f>
      </c>
      <c r="K3758" s="87" t="str">
        <v/>
      </c>
    </row>
    <row r="3759">
      <c r="A3759" s="74" t="str">
        <v/>
      </c>
      <c r="B3759" s="74" t="str">
        <v/>
      </c>
      <c r="C3759" s="75">
        <f>IF($E3759="","",IFERROR(VLOOKUP(TRIM(E3759&amp;""),'Référentiel Articles'!$A$2:$F$634,2,FALSE),""))</f>
      </c>
      <c r="D3759" s="75">
        <f>IF($E3759="","",IFERROR(VLOOKUP(TRIM(E3759&amp;""),'Référentiel Articles'!$A$2:$F$634,3,FALSE),""))</f>
      </c>
      <c r="E3759" s="74" t="str">
        <v/>
      </c>
      <c r="F3759" s="75">
        <f>IF($E3759="","",IFERROR(VLOOKUP(TRIM(E3759&amp;""),'Référentiel Articles'!$A$2:$F$634,4,FALSE),""))</f>
      </c>
      <c r="G3759" s="76">
        <f>IF($E3759="","",IFERROR(VLOOKUP(TRIM(E3759&amp;""),'Référentiel Articles'!$A$2:$F$634,5,FALSE),""))</f>
      </c>
      <c r="H3759" s="77" t="str">
        <v/>
      </c>
      <c r="I3759" s="76">
        <f>IF($E3759="","",IFERROR(VLOOKUP(TRIM(E3759&amp;""),'Référentiel Articles'!$A$2:$F$634,6,FALSE),""))</f>
      </c>
      <c r="J3759" s="78">
        <f>IF(OR($E3759="",$H3759=""),"",$H3759*$I3759)</f>
      </c>
      <c r="K3759" s="79" t="str">
        <v/>
      </c>
    </row>
    <row r="3760">
      <c r="A3760" s="81" t="str">
        <v/>
      </c>
      <c r="B3760" s="81" t="str">
        <v/>
      </c>
      <c r="C3760" s="83">
        <f>IF($E3760="","",IFERROR(VLOOKUP(TRIM(E3760&amp;""),'Référentiel Articles'!$A$2:$F$634,2,FALSE),""))</f>
      </c>
      <c r="D3760" s="83">
        <f>IF($E3760="","",IFERROR(VLOOKUP(TRIM(E3760&amp;""),'Référentiel Articles'!$A$2:$F$634,3,FALSE),""))</f>
      </c>
      <c r="E3760" s="81" t="str">
        <v/>
      </c>
      <c r="F3760" s="83">
        <f>IF($E3760="","",IFERROR(VLOOKUP(TRIM(E3760&amp;""),'Référentiel Articles'!$A$2:$F$634,4,FALSE),""))</f>
      </c>
      <c r="G3760" s="84">
        <f>IF($E3760="","",IFERROR(VLOOKUP(TRIM(E3760&amp;""),'Référentiel Articles'!$A$2:$F$634,5,FALSE),""))</f>
      </c>
      <c r="H3760" s="85" t="str">
        <v/>
      </c>
      <c r="I3760" s="84">
        <f>IF($E3760="","",IFERROR(VLOOKUP(TRIM(E3760&amp;""),'Référentiel Articles'!$A$2:$F$634,6,FALSE),""))</f>
      </c>
      <c r="J3760" s="90">
        <f>IF(OR($E3760="",$H3760=""),"",$H3760*$I3760)</f>
      </c>
      <c r="K3760" s="87" t="str">
        <v/>
      </c>
    </row>
    <row r="3761">
      <c r="A3761" s="74" t="str">
        <v/>
      </c>
      <c r="B3761" s="74" t="str">
        <v/>
      </c>
      <c r="C3761" s="75">
        <f>IF($E3761="","",IFERROR(VLOOKUP(TRIM(E3761&amp;""),'Référentiel Articles'!$A$2:$F$634,2,FALSE),""))</f>
      </c>
      <c r="D3761" s="75">
        <f>IF($E3761="","",IFERROR(VLOOKUP(TRIM(E3761&amp;""),'Référentiel Articles'!$A$2:$F$634,3,FALSE),""))</f>
      </c>
      <c r="E3761" s="74" t="str">
        <v/>
      </c>
      <c r="F3761" s="75">
        <f>IF($E3761="","",IFERROR(VLOOKUP(TRIM(E3761&amp;""),'Référentiel Articles'!$A$2:$F$634,4,FALSE),""))</f>
      </c>
      <c r="G3761" s="76">
        <f>IF($E3761="","",IFERROR(VLOOKUP(TRIM(E3761&amp;""),'Référentiel Articles'!$A$2:$F$634,5,FALSE),""))</f>
      </c>
      <c r="H3761" s="77" t="str">
        <v/>
      </c>
      <c r="I3761" s="76">
        <f>IF($E3761="","",IFERROR(VLOOKUP(TRIM(E3761&amp;""),'Référentiel Articles'!$A$2:$F$634,6,FALSE),""))</f>
      </c>
      <c r="J3761" s="78">
        <f>IF(OR($E3761="",$H3761=""),"",$H3761*$I3761)</f>
      </c>
      <c r="K3761" s="79" t="str">
        <v/>
      </c>
    </row>
    <row r="3762">
      <c r="A3762" s="81" t="str">
        <v/>
      </c>
      <c r="B3762" s="81" t="str">
        <v/>
      </c>
      <c r="C3762" s="83">
        <f>IF($E3762="","",IFERROR(VLOOKUP(TRIM(E3762&amp;""),'Référentiel Articles'!$A$2:$F$634,2,FALSE),""))</f>
      </c>
      <c r="D3762" s="83">
        <f>IF($E3762="","",IFERROR(VLOOKUP(TRIM(E3762&amp;""),'Référentiel Articles'!$A$2:$F$634,3,FALSE),""))</f>
      </c>
      <c r="E3762" s="81" t="str">
        <v/>
      </c>
      <c r="F3762" s="83">
        <f>IF($E3762="","",IFERROR(VLOOKUP(TRIM(E3762&amp;""),'Référentiel Articles'!$A$2:$F$634,4,FALSE),""))</f>
      </c>
      <c r="G3762" s="84">
        <f>IF($E3762="","",IFERROR(VLOOKUP(TRIM(E3762&amp;""),'Référentiel Articles'!$A$2:$F$634,5,FALSE),""))</f>
      </c>
      <c r="H3762" s="85" t="str">
        <v/>
      </c>
      <c r="I3762" s="84">
        <f>IF($E3762="","",IFERROR(VLOOKUP(TRIM(E3762&amp;""),'Référentiel Articles'!$A$2:$F$634,6,FALSE),""))</f>
      </c>
      <c r="J3762" s="90">
        <f>IF(OR($E3762="",$H3762=""),"",$H3762*$I3762)</f>
      </c>
      <c r="K3762" s="87" t="str">
        <v/>
      </c>
    </row>
    <row r="3763">
      <c r="A3763" s="74" t="str">
        <v/>
      </c>
      <c r="B3763" s="74" t="str">
        <v/>
      </c>
      <c r="C3763" s="75">
        <f>IF($E3763="","",IFERROR(VLOOKUP(TRIM(E3763&amp;""),'Référentiel Articles'!$A$2:$F$634,2,FALSE),""))</f>
      </c>
      <c r="D3763" s="75">
        <f>IF($E3763="","",IFERROR(VLOOKUP(TRIM(E3763&amp;""),'Référentiel Articles'!$A$2:$F$634,3,FALSE),""))</f>
      </c>
      <c r="E3763" s="74" t="str">
        <v/>
      </c>
      <c r="F3763" s="75">
        <f>IF($E3763="","",IFERROR(VLOOKUP(TRIM(E3763&amp;""),'Référentiel Articles'!$A$2:$F$634,4,FALSE),""))</f>
      </c>
      <c r="G3763" s="76">
        <f>IF($E3763="","",IFERROR(VLOOKUP(TRIM(E3763&amp;""),'Référentiel Articles'!$A$2:$F$634,5,FALSE),""))</f>
      </c>
      <c r="H3763" s="77" t="str">
        <v/>
      </c>
      <c r="I3763" s="76">
        <f>IF($E3763="","",IFERROR(VLOOKUP(TRIM(E3763&amp;""),'Référentiel Articles'!$A$2:$F$634,6,FALSE),""))</f>
      </c>
      <c r="J3763" s="78">
        <f>IF(OR($E3763="",$H3763=""),"",$H3763*$I3763)</f>
      </c>
      <c r="K3763" s="79" t="str">
        <v/>
      </c>
    </row>
    <row r="3764">
      <c r="A3764" s="81" t="str">
        <v/>
      </c>
      <c r="B3764" s="81" t="str">
        <v/>
      </c>
      <c r="C3764" s="83">
        <f>IF($E3764="","",IFERROR(VLOOKUP(TRIM(E3764&amp;""),'Référentiel Articles'!$A$2:$F$634,2,FALSE),""))</f>
      </c>
      <c r="D3764" s="83">
        <f>IF($E3764="","",IFERROR(VLOOKUP(TRIM(E3764&amp;""),'Référentiel Articles'!$A$2:$F$634,3,FALSE),""))</f>
      </c>
      <c r="E3764" s="81" t="str">
        <v/>
      </c>
      <c r="F3764" s="83">
        <f>IF($E3764="","",IFERROR(VLOOKUP(TRIM(E3764&amp;""),'Référentiel Articles'!$A$2:$F$634,4,FALSE),""))</f>
      </c>
      <c r="G3764" s="84">
        <f>IF($E3764="","",IFERROR(VLOOKUP(TRIM(E3764&amp;""),'Référentiel Articles'!$A$2:$F$634,5,FALSE),""))</f>
      </c>
      <c r="H3764" s="85" t="str">
        <v/>
      </c>
      <c r="I3764" s="84">
        <f>IF($E3764="","",IFERROR(VLOOKUP(TRIM(E3764&amp;""),'Référentiel Articles'!$A$2:$F$634,6,FALSE),""))</f>
      </c>
      <c r="J3764" s="90">
        <f>IF(OR($E3764="",$H3764=""),"",$H3764*$I3764)</f>
      </c>
      <c r="K3764" s="87" t="str">
        <v/>
      </c>
    </row>
    <row r="3765">
      <c r="A3765" s="74" t="str">
        <v/>
      </c>
      <c r="B3765" s="74" t="str">
        <v/>
      </c>
      <c r="C3765" s="75">
        <f>IF($E3765="","",IFERROR(VLOOKUP(TRIM(E3765&amp;""),'Référentiel Articles'!$A$2:$F$634,2,FALSE),""))</f>
      </c>
      <c r="D3765" s="75">
        <f>IF($E3765="","",IFERROR(VLOOKUP(TRIM(E3765&amp;""),'Référentiel Articles'!$A$2:$F$634,3,FALSE),""))</f>
      </c>
      <c r="E3765" s="74" t="str">
        <v/>
      </c>
      <c r="F3765" s="75">
        <f>IF($E3765="","",IFERROR(VLOOKUP(TRIM(E3765&amp;""),'Référentiel Articles'!$A$2:$F$634,4,FALSE),""))</f>
      </c>
      <c r="G3765" s="76">
        <f>IF($E3765="","",IFERROR(VLOOKUP(TRIM(E3765&amp;""),'Référentiel Articles'!$A$2:$F$634,5,FALSE),""))</f>
      </c>
      <c r="H3765" s="77" t="str">
        <v/>
      </c>
      <c r="I3765" s="76">
        <f>IF($E3765="","",IFERROR(VLOOKUP(TRIM(E3765&amp;""),'Référentiel Articles'!$A$2:$F$634,6,FALSE),""))</f>
      </c>
      <c r="J3765" s="78">
        <f>IF(OR($E3765="",$H3765=""),"",$H3765*$I3765)</f>
      </c>
      <c r="K3765" s="79" t="str">
        <v/>
      </c>
    </row>
    <row r="3766">
      <c r="A3766" s="81" t="str">
        <v/>
      </c>
      <c r="B3766" s="81" t="str">
        <v/>
      </c>
      <c r="C3766" s="83">
        <f>IF($E3766="","",IFERROR(VLOOKUP(TRIM(E3766&amp;""),'Référentiel Articles'!$A$2:$F$634,2,FALSE),""))</f>
      </c>
      <c r="D3766" s="83">
        <f>IF($E3766="","",IFERROR(VLOOKUP(TRIM(E3766&amp;""),'Référentiel Articles'!$A$2:$F$634,3,FALSE),""))</f>
      </c>
      <c r="E3766" s="81" t="str">
        <v/>
      </c>
      <c r="F3766" s="83">
        <f>IF($E3766="","",IFERROR(VLOOKUP(TRIM(E3766&amp;""),'Référentiel Articles'!$A$2:$F$634,4,FALSE),""))</f>
      </c>
      <c r="G3766" s="84">
        <f>IF($E3766="","",IFERROR(VLOOKUP(TRIM(E3766&amp;""),'Référentiel Articles'!$A$2:$F$634,5,FALSE),""))</f>
      </c>
      <c r="H3766" s="85" t="str">
        <v/>
      </c>
      <c r="I3766" s="84">
        <f>IF($E3766="","",IFERROR(VLOOKUP(TRIM(E3766&amp;""),'Référentiel Articles'!$A$2:$F$634,6,FALSE),""))</f>
      </c>
      <c r="J3766" s="90">
        <f>IF(OR($E3766="",$H3766=""),"",$H3766*$I3766)</f>
      </c>
      <c r="K3766" s="87" t="str">
        <v/>
      </c>
    </row>
    <row r="3767">
      <c r="A3767" s="74" t="str">
        <v/>
      </c>
      <c r="B3767" s="74" t="str">
        <v/>
      </c>
      <c r="C3767" s="75">
        <f>IF($E3767="","",IFERROR(VLOOKUP(TRIM(E3767&amp;""),'Référentiel Articles'!$A$2:$F$634,2,FALSE),""))</f>
      </c>
      <c r="D3767" s="75">
        <f>IF($E3767="","",IFERROR(VLOOKUP(TRIM(E3767&amp;""),'Référentiel Articles'!$A$2:$F$634,3,FALSE),""))</f>
      </c>
      <c r="E3767" s="74" t="str">
        <v/>
      </c>
      <c r="F3767" s="75">
        <f>IF($E3767="","",IFERROR(VLOOKUP(TRIM(E3767&amp;""),'Référentiel Articles'!$A$2:$F$634,4,FALSE),""))</f>
      </c>
      <c r="G3767" s="76">
        <f>IF($E3767="","",IFERROR(VLOOKUP(TRIM(E3767&amp;""),'Référentiel Articles'!$A$2:$F$634,5,FALSE),""))</f>
      </c>
      <c r="H3767" s="77" t="str">
        <v/>
      </c>
      <c r="I3767" s="76">
        <f>IF($E3767="","",IFERROR(VLOOKUP(TRIM(E3767&amp;""),'Référentiel Articles'!$A$2:$F$634,6,FALSE),""))</f>
      </c>
      <c r="J3767" s="78">
        <f>IF(OR($E3767="",$H3767=""),"",$H3767*$I3767)</f>
      </c>
      <c r="K3767" s="79" t="str">
        <v/>
      </c>
    </row>
    <row r="3768">
      <c r="A3768" s="81" t="str">
        <v/>
      </c>
      <c r="B3768" s="81" t="str">
        <v/>
      </c>
      <c r="C3768" s="83">
        <f>IF($E3768="","",IFERROR(VLOOKUP(TRIM(E3768&amp;""),'Référentiel Articles'!$A$2:$F$634,2,FALSE),""))</f>
      </c>
      <c r="D3768" s="83">
        <f>IF($E3768="","",IFERROR(VLOOKUP(TRIM(E3768&amp;""),'Référentiel Articles'!$A$2:$F$634,3,FALSE),""))</f>
      </c>
      <c r="E3768" s="81" t="str">
        <v/>
      </c>
      <c r="F3768" s="83">
        <f>IF($E3768="","",IFERROR(VLOOKUP(TRIM(E3768&amp;""),'Référentiel Articles'!$A$2:$F$634,4,FALSE),""))</f>
      </c>
      <c r="G3768" s="84">
        <f>IF($E3768="","",IFERROR(VLOOKUP(TRIM(E3768&amp;""),'Référentiel Articles'!$A$2:$F$634,5,FALSE),""))</f>
      </c>
      <c r="H3768" s="85" t="str">
        <v/>
      </c>
      <c r="I3768" s="84">
        <f>IF($E3768="","",IFERROR(VLOOKUP(TRIM(E3768&amp;""),'Référentiel Articles'!$A$2:$F$634,6,FALSE),""))</f>
      </c>
      <c r="J3768" s="90">
        <f>IF(OR($E3768="",$H3768=""),"",$H3768*$I3768)</f>
      </c>
      <c r="K3768" s="87" t="str">
        <v/>
      </c>
    </row>
    <row r="3769">
      <c r="A3769" s="74" t="str">
        <v/>
      </c>
      <c r="B3769" s="74" t="str">
        <v/>
      </c>
      <c r="C3769" s="75">
        <f>IF($E3769="","",IFERROR(VLOOKUP(TRIM(E3769&amp;""),'Référentiel Articles'!$A$2:$F$634,2,FALSE),""))</f>
      </c>
      <c r="D3769" s="75">
        <f>IF($E3769="","",IFERROR(VLOOKUP(TRIM(E3769&amp;""),'Référentiel Articles'!$A$2:$F$634,3,FALSE),""))</f>
      </c>
      <c r="E3769" s="74" t="str">
        <v/>
      </c>
      <c r="F3769" s="75">
        <f>IF($E3769="","",IFERROR(VLOOKUP(TRIM(E3769&amp;""),'Référentiel Articles'!$A$2:$F$634,4,FALSE),""))</f>
      </c>
      <c r="G3769" s="76">
        <f>IF($E3769="","",IFERROR(VLOOKUP(TRIM(E3769&amp;""),'Référentiel Articles'!$A$2:$F$634,5,FALSE),""))</f>
      </c>
      <c r="H3769" s="77" t="str">
        <v/>
      </c>
      <c r="I3769" s="76">
        <f>IF($E3769="","",IFERROR(VLOOKUP(TRIM(E3769&amp;""),'Référentiel Articles'!$A$2:$F$634,6,FALSE),""))</f>
      </c>
      <c r="J3769" s="78">
        <f>IF(OR($E3769="",$H3769=""),"",$H3769*$I3769)</f>
      </c>
      <c r="K3769" s="79" t="str">
        <v/>
      </c>
    </row>
    <row r="3770">
      <c r="A3770" s="81" t="str">
        <v/>
      </c>
      <c r="B3770" s="81" t="str">
        <v/>
      </c>
      <c r="C3770" s="83">
        <f>IF($E3770="","",IFERROR(VLOOKUP(TRIM(E3770&amp;""),'Référentiel Articles'!$A$2:$F$634,2,FALSE),""))</f>
      </c>
      <c r="D3770" s="83">
        <f>IF($E3770="","",IFERROR(VLOOKUP(TRIM(E3770&amp;""),'Référentiel Articles'!$A$2:$F$634,3,FALSE),""))</f>
      </c>
      <c r="E3770" s="81" t="str">
        <v/>
      </c>
      <c r="F3770" s="83">
        <f>IF($E3770="","",IFERROR(VLOOKUP(TRIM(E3770&amp;""),'Référentiel Articles'!$A$2:$F$634,4,FALSE),""))</f>
      </c>
      <c r="G3770" s="84">
        <f>IF($E3770="","",IFERROR(VLOOKUP(TRIM(E3770&amp;""),'Référentiel Articles'!$A$2:$F$634,5,FALSE),""))</f>
      </c>
      <c r="H3770" s="85" t="str">
        <v/>
      </c>
      <c r="I3770" s="84">
        <f>IF($E3770="","",IFERROR(VLOOKUP(TRIM(E3770&amp;""),'Référentiel Articles'!$A$2:$F$634,6,FALSE),""))</f>
      </c>
      <c r="J3770" s="90">
        <f>IF(OR($E3770="",$H3770=""),"",$H3770*$I3770)</f>
      </c>
      <c r="K3770" s="87" t="str">
        <v/>
      </c>
    </row>
    <row r="3771">
      <c r="A3771" s="74" t="str">
        <v/>
      </c>
      <c r="B3771" s="74" t="str">
        <v/>
      </c>
      <c r="C3771" s="75">
        <f>IF($E3771="","",IFERROR(VLOOKUP(TRIM(E3771&amp;""),'Référentiel Articles'!$A$2:$F$634,2,FALSE),""))</f>
      </c>
      <c r="D3771" s="75">
        <f>IF($E3771="","",IFERROR(VLOOKUP(TRIM(E3771&amp;""),'Référentiel Articles'!$A$2:$F$634,3,FALSE),""))</f>
      </c>
      <c r="E3771" s="74" t="str">
        <v/>
      </c>
      <c r="F3771" s="75">
        <f>IF($E3771="","",IFERROR(VLOOKUP(TRIM(E3771&amp;""),'Référentiel Articles'!$A$2:$F$634,4,FALSE),""))</f>
      </c>
      <c r="G3771" s="76">
        <f>IF($E3771="","",IFERROR(VLOOKUP(TRIM(E3771&amp;""),'Référentiel Articles'!$A$2:$F$634,5,FALSE),""))</f>
      </c>
      <c r="H3771" s="77" t="str">
        <v/>
      </c>
      <c r="I3771" s="76">
        <f>IF($E3771="","",IFERROR(VLOOKUP(TRIM(E3771&amp;""),'Référentiel Articles'!$A$2:$F$634,6,FALSE),""))</f>
      </c>
      <c r="J3771" s="78">
        <f>IF(OR($E3771="",$H3771=""),"",$H3771*$I3771)</f>
      </c>
      <c r="K3771" s="79" t="str">
        <v/>
      </c>
    </row>
    <row r="3772">
      <c r="A3772" s="81" t="str">
        <v/>
      </c>
      <c r="B3772" s="81" t="str">
        <v/>
      </c>
      <c r="C3772" s="83">
        <f>IF($E3772="","",IFERROR(VLOOKUP(TRIM(E3772&amp;""),'Référentiel Articles'!$A$2:$F$634,2,FALSE),""))</f>
      </c>
      <c r="D3772" s="83">
        <f>IF($E3772="","",IFERROR(VLOOKUP(TRIM(E3772&amp;""),'Référentiel Articles'!$A$2:$F$634,3,FALSE),""))</f>
      </c>
      <c r="E3772" s="81" t="str">
        <v/>
      </c>
      <c r="F3772" s="83">
        <f>IF($E3772="","",IFERROR(VLOOKUP(TRIM(E3772&amp;""),'Référentiel Articles'!$A$2:$F$634,4,FALSE),""))</f>
      </c>
      <c r="G3772" s="84">
        <f>IF($E3772="","",IFERROR(VLOOKUP(TRIM(E3772&amp;""),'Référentiel Articles'!$A$2:$F$634,5,FALSE),""))</f>
      </c>
      <c r="H3772" s="85" t="str">
        <v/>
      </c>
      <c r="I3772" s="84">
        <f>IF($E3772="","",IFERROR(VLOOKUP(TRIM(E3772&amp;""),'Référentiel Articles'!$A$2:$F$634,6,FALSE),""))</f>
      </c>
      <c r="J3772" s="90">
        <f>IF(OR($E3772="",$H3772=""),"",$H3772*$I3772)</f>
      </c>
      <c r="K3772" s="87" t="str">
        <v/>
      </c>
    </row>
    <row r="3773">
      <c r="A3773" s="74" t="str">
        <v/>
      </c>
      <c r="B3773" s="74" t="str">
        <v/>
      </c>
      <c r="C3773" s="75">
        <f>IF($E3773="","",IFERROR(VLOOKUP(TRIM(E3773&amp;""),'Référentiel Articles'!$A$2:$F$634,2,FALSE),""))</f>
      </c>
      <c r="D3773" s="75">
        <f>IF($E3773="","",IFERROR(VLOOKUP(TRIM(E3773&amp;""),'Référentiel Articles'!$A$2:$F$634,3,FALSE),""))</f>
      </c>
      <c r="E3773" s="74" t="str">
        <v/>
      </c>
      <c r="F3773" s="75">
        <f>IF($E3773="","",IFERROR(VLOOKUP(TRIM(E3773&amp;""),'Référentiel Articles'!$A$2:$F$634,4,FALSE),""))</f>
      </c>
      <c r="G3773" s="76">
        <f>IF($E3773="","",IFERROR(VLOOKUP(TRIM(E3773&amp;""),'Référentiel Articles'!$A$2:$F$634,5,FALSE),""))</f>
      </c>
      <c r="H3773" s="77" t="str">
        <v/>
      </c>
      <c r="I3773" s="76">
        <f>IF($E3773="","",IFERROR(VLOOKUP(TRIM(E3773&amp;""),'Référentiel Articles'!$A$2:$F$634,6,FALSE),""))</f>
      </c>
      <c r="J3773" s="78">
        <f>IF(OR($E3773="",$H3773=""),"",$H3773*$I3773)</f>
      </c>
      <c r="K3773" s="79" t="str">
        <v/>
      </c>
    </row>
    <row r="3774">
      <c r="A3774" s="81" t="str">
        <v/>
      </c>
      <c r="B3774" s="81" t="str">
        <v/>
      </c>
      <c r="C3774" s="83">
        <f>IF($E3774="","",IFERROR(VLOOKUP(TRIM(E3774&amp;""),'Référentiel Articles'!$A$2:$F$634,2,FALSE),""))</f>
      </c>
      <c r="D3774" s="83">
        <f>IF($E3774="","",IFERROR(VLOOKUP(TRIM(E3774&amp;""),'Référentiel Articles'!$A$2:$F$634,3,FALSE),""))</f>
      </c>
      <c r="E3774" s="81" t="str">
        <v/>
      </c>
      <c r="F3774" s="83">
        <f>IF($E3774="","",IFERROR(VLOOKUP(TRIM(E3774&amp;""),'Référentiel Articles'!$A$2:$F$634,4,FALSE),""))</f>
      </c>
      <c r="G3774" s="84">
        <f>IF($E3774="","",IFERROR(VLOOKUP(TRIM(E3774&amp;""),'Référentiel Articles'!$A$2:$F$634,5,FALSE),""))</f>
      </c>
      <c r="H3774" s="85" t="str">
        <v/>
      </c>
      <c r="I3774" s="84">
        <f>IF($E3774="","",IFERROR(VLOOKUP(TRIM(E3774&amp;""),'Référentiel Articles'!$A$2:$F$634,6,FALSE),""))</f>
      </c>
      <c r="J3774" s="90">
        <f>IF(OR($E3774="",$H3774=""),"",$H3774*$I3774)</f>
      </c>
      <c r="K3774" s="87" t="str">
        <v/>
      </c>
    </row>
    <row r="3775">
      <c r="A3775" s="74" t="str">
        <v/>
      </c>
      <c r="B3775" s="74" t="str">
        <v/>
      </c>
      <c r="C3775" s="75">
        <f>IF($E3775="","",IFERROR(VLOOKUP(TRIM(E3775&amp;""),'Référentiel Articles'!$A$2:$F$634,2,FALSE),""))</f>
      </c>
      <c r="D3775" s="75">
        <f>IF($E3775="","",IFERROR(VLOOKUP(TRIM(E3775&amp;""),'Référentiel Articles'!$A$2:$F$634,3,FALSE),""))</f>
      </c>
      <c r="E3775" s="74" t="str">
        <v/>
      </c>
      <c r="F3775" s="75">
        <f>IF($E3775="","",IFERROR(VLOOKUP(TRIM(E3775&amp;""),'Référentiel Articles'!$A$2:$F$634,4,FALSE),""))</f>
      </c>
      <c r="G3775" s="76">
        <f>IF($E3775="","",IFERROR(VLOOKUP(TRIM(E3775&amp;""),'Référentiel Articles'!$A$2:$F$634,5,FALSE),""))</f>
      </c>
      <c r="H3775" s="77" t="str">
        <v/>
      </c>
      <c r="I3775" s="76">
        <f>IF($E3775="","",IFERROR(VLOOKUP(TRIM(E3775&amp;""),'Référentiel Articles'!$A$2:$F$634,6,FALSE),""))</f>
      </c>
      <c r="J3775" s="78">
        <f>IF(OR($E3775="",$H3775=""),"",$H3775*$I3775)</f>
      </c>
      <c r="K3775" s="79" t="str">
        <v/>
      </c>
    </row>
    <row r="3776">
      <c r="A3776" s="81" t="str">
        <v/>
      </c>
      <c r="B3776" s="81" t="str">
        <v/>
      </c>
      <c r="C3776" s="83">
        <f>IF($E3776="","",IFERROR(VLOOKUP(TRIM(E3776&amp;""),'Référentiel Articles'!$A$2:$F$634,2,FALSE),""))</f>
      </c>
      <c r="D3776" s="83">
        <f>IF($E3776="","",IFERROR(VLOOKUP(TRIM(E3776&amp;""),'Référentiel Articles'!$A$2:$F$634,3,FALSE),""))</f>
      </c>
      <c r="E3776" s="81" t="str">
        <v/>
      </c>
      <c r="F3776" s="83">
        <f>IF($E3776="","",IFERROR(VLOOKUP(TRIM(E3776&amp;""),'Référentiel Articles'!$A$2:$F$634,4,FALSE),""))</f>
      </c>
      <c r="G3776" s="84">
        <f>IF($E3776="","",IFERROR(VLOOKUP(TRIM(E3776&amp;""),'Référentiel Articles'!$A$2:$F$634,5,FALSE),""))</f>
      </c>
      <c r="H3776" s="85" t="str">
        <v/>
      </c>
      <c r="I3776" s="84">
        <f>IF($E3776="","",IFERROR(VLOOKUP(TRIM(E3776&amp;""),'Référentiel Articles'!$A$2:$F$634,6,FALSE),""))</f>
      </c>
      <c r="J3776" s="90">
        <f>IF(OR($E3776="",$H3776=""),"",$H3776*$I3776)</f>
      </c>
      <c r="K3776" s="87" t="str">
        <v/>
      </c>
    </row>
    <row r="3777">
      <c r="A3777" s="74" t="str">
        <v/>
      </c>
      <c r="B3777" s="74" t="str">
        <v/>
      </c>
      <c r="C3777" s="75">
        <f>IF($E3777="","",IFERROR(VLOOKUP(TRIM(E3777&amp;""),'Référentiel Articles'!$A$2:$F$634,2,FALSE),""))</f>
      </c>
      <c r="D3777" s="75">
        <f>IF($E3777="","",IFERROR(VLOOKUP(TRIM(E3777&amp;""),'Référentiel Articles'!$A$2:$F$634,3,FALSE),""))</f>
      </c>
      <c r="E3777" s="74" t="str">
        <v/>
      </c>
      <c r="F3777" s="75">
        <f>IF($E3777="","",IFERROR(VLOOKUP(TRIM(E3777&amp;""),'Référentiel Articles'!$A$2:$F$634,4,FALSE),""))</f>
      </c>
      <c r="G3777" s="76">
        <f>IF($E3777="","",IFERROR(VLOOKUP(TRIM(E3777&amp;""),'Référentiel Articles'!$A$2:$F$634,5,FALSE),""))</f>
      </c>
      <c r="H3777" s="77" t="str">
        <v/>
      </c>
      <c r="I3777" s="76">
        <f>IF($E3777="","",IFERROR(VLOOKUP(TRIM(E3777&amp;""),'Référentiel Articles'!$A$2:$F$634,6,FALSE),""))</f>
      </c>
      <c r="J3777" s="78">
        <f>IF(OR($E3777="",$H3777=""),"",$H3777*$I3777)</f>
      </c>
      <c r="K3777" s="79" t="str">
        <v/>
      </c>
    </row>
    <row r="3778">
      <c r="A3778" s="81" t="str">
        <v/>
      </c>
      <c r="B3778" s="81" t="str">
        <v/>
      </c>
      <c r="C3778" s="83">
        <f>IF($E3778="","",IFERROR(VLOOKUP(TRIM(E3778&amp;""),'Référentiel Articles'!$A$2:$F$634,2,FALSE),""))</f>
      </c>
      <c r="D3778" s="83">
        <f>IF($E3778="","",IFERROR(VLOOKUP(TRIM(E3778&amp;""),'Référentiel Articles'!$A$2:$F$634,3,FALSE),""))</f>
      </c>
      <c r="E3778" s="81" t="str">
        <v/>
      </c>
      <c r="F3778" s="83">
        <f>IF($E3778="","",IFERROR(VLOOKUP(TRIM(E3778&amp;""),'Référentiel Articles'!$A$2:$F$634,4,FALSE),""))</f>
      </c>
      <c r="G3778" s="84">
        <f>IF($E3778="","",IFERROR(VLOOKUP(TRIM(E3778&amp;""),'Référentiel Articles'!$A$2:$F$634,5,FALSE),""))</f>
      </c>
      <c r="H3778" s="85" t="str">
        <v/>
      </c>
      <c r="I3778" s="84">
        <f>IF($E3778="","",IFERROR(VLOOKUP(TRIM(E3778&amp;""),'Référentiel Articles'!$A$2:$F$634,6,FALSE),""))</f>
      </c>
      <c r="J3778" s="90">
        <f>IF(OR($E3778="",$H3778=""),"",$H3778*$I3778)</f>
      </c>
      <c r="K3778" s="87" t="str">
        <v/>
      </c>
    </row>
    <row r="3779">
      <c r="A3779" s="74" t="str">
        <v/>
      </c>
      <c r="B3779" s="74" t="str">
        <v/>
      </c>
      <c r="C3779" s="75">
        <f>IF($E3779="","",IFERROR(VLOOKUP(TRIM(E3779&amp;""),'Référentiel Articles'!$A$2:$F$634,2,FALSE),""))</f>
      </c>
      <c r="D3779" s="75">
        <f>IF($E3779="","",IFERROR(VLOOKUP(TRIM(E3779&amp;""),'Référentiel Articles'!$A$2:$F$634,3,FALSE),""))</f>
      </c>
      <c r="E3779" s="74" t="str">
        <v/>
      </c>
      <c r="F3779" s="75">
        <f>IF($E3779="","",IFERROR(VLOOKUP(TRIM(E3779&amp;""),'Référentiel Articles'!$A$2:$F$634,4,FALSE),""))</f>
      </c>
      <c r="G3779" s="76">
        <f>IF($E3779="","",IFERROR(VLOOKUP(TRIM(E3779&amp;""),'Référentiel Articles'!$A$2:$F$634,5,FALSE),""))</f>
      </c>
      <c r="H3779" s="77" t="str">
        <v/>
      </c>
      <c r="I3779" s="76">
        <f>IF($E3779="","",IFERROR(VLOOKUP(TRIM(E3779&amp;""),'Référentiel Articles'!$A$2:$F$634,6,FALSE),""))</f>
      </c>
      <c r="J3779" s="78">
        <f>IF(OR($E3779="",$H3779=""),"",$H3779*$I3779)</f>
      </c>
      <c r="K3779" s="79" t="str">
        <v/>
      </c>
    </row>
    <row r="3780">
      <c r="A3780" s="81" t="str">
        <v/>
      </c>
      <c r="B3780" s="81" t="str">
        <v/>
      </c>
      <c r="C3780" s="83">
        <f>IF($E3780="","",IFERROR(VLOOKUP(TRIM(E3780&amp;""),'Référentiel Articles'!$A$2:$F$634,2,FALSE),""))</f>
      </c>
      <c r="D3780" s="83">
        <f>IF($E3780="","",IFERROR(VLOOKUP(TRIM(E3780&amp;""),'Référentiel Articles'!$A$2:$F$634,3,FALSE),""))</f>
      </c>
      <c r="E3780" s="81" t="str">
        <v/>
      </c>
      <c r="F3780" s="83">
        <f>IF($E3780="","",IFERROR(VLOOKUP(TRIM(E3780&amp;""),'Référentiel Articles'!$A$2:$F$634,4,FALSE),""))</f>
      </c>
      <c r="G3780" s="84">
        <f>IF($E3780="","",IFERROR(VLOOKUP(TRIM(E3780&amp;""),'Référentiel Articles'!$A$2:$F$634,5,FALSE),""))</f>
      </c>
      <c r="H3780" s="85" t="str">
        <v/>
      </c>
      <c r="I3780" s="84">
        <f>IF($E3780="","",IFERROR(VLOOKUP(TRIM(E3780&amp;""),'Référentiel Articles'!$A$2:$F$634,6,FALSE),""))</f>
      </c>
      <c r="J3780" s="90">
        <f>IF(OR($E3780="",$H3780=""),"",$H3780*$I3780)</f>
      </c>
      <c r="K3780" s="87" t="str">
        <v/>
      </c>
    </row>
    <row r="3781">
      <c r="A3781" s="74" t="str">
        <v/>
      </c>
      <c r="B3781" s="74" t="str">
        <v/>
      </c>
      <c r="C3781" s="75">
        <f>IF($E3781="","",IFERROR(VLOOKUP(TRIM(E3781&amp;""),'Référentiel Articles'!$A$2:$F$634,2,FALSE),""))</f>
      </c>
      <c r="D3781" s="75">
        <f>IF($E3781="","",IFERROR(VLOOKUP(TRIM(E3781&amp;""),'Référentiel Articles'!$A$2:$F$634,3,FALSE),""))</f>
      </c>
      <c r="E3781" s="74" t="str">
        <v/>
      </c>
      <c r="F3781" s="75">
        <f>IF($E3781="","",IFERROR(VLOOKUP(TRIM(E3781&amp;""),'Référentiel Articles'!$A$2:$F$634,4,FALSE),""))</f>
      </c>
      <c r="G3781" s="76">
        <f>IF($E3781="","",IFERROR(VLOOKUP(TRIM(E3781&amp;""),'Référentiel Articles'!$A$2:$F$634,5,FALSE),""))</f>
      </c>
      <c r="H3781" s="77" t="str">
        <v/>
      </c>
      <c r="I3781" s="76">
        <f>IF($E3781="","",IFERROR(VLOOKUP(TRIM(E3781&amp;""),'Référentiel Articles'!$A$2:$F$634,6,FALSE),""))</f>
      </c>
      <c r="J3781" s="78">
        <f>IF(OR($E3781="",$H3781=""),"",$H3781*$I3781)</f>
      </c>
      <c r="K3781" s="79" t="str">
        <v/>
      </c>
    </row>
    <row r="3782">
      <c r="A3782" s="81" t="str">
        <v/>
      </c>
      <c r="B3782" s="81" t="str">
        <v/>
      </c>
      <c r="C3782" s="83">
        <f>IF($E3782="","",IFERROR(VLOOKUP(TRIM(E3782&amp;""),'Référentiel Articles'!$A$2:$F$634,2,FALSE),""))</f>
      </c>
      <c r="D3782" s="83">
        <f>IF($E3782="","",IFERROR(VLOOKUP(TRIM(E3782&amp;""),'Référentiel Articles'!$A$2:$F$634,3,FALSE),""))</f>
      </c>
      <c r="E3782" s="81" t="str">
        <v/>
      </c>
      <c r="F3782" s="83">
        <f>IF($E3782="","",IFERROR(VLOOKUP(TRIM(E3782&amp;""),'Référentiel Articles'!$A$2:$F$634,4,FALSE),""))</f>
      </c>
      <c r="G3782" s="84">
        <f>IF($E3782="","",IFERROR(VLOOKUP(TRIM(E3782&amp;""),'Référentiel Articles'!$A$2:$F$634,5,FALSE),""))</f>
      </c>
      <c r="H3782" s="85" t="str">
        <v/>
      </c>
      <c r="I3782" s="84">
        <f>IF($E3782="","",IFERROR(VLOOKUP(TRIM(E3782&amp;""),'Référentiel Articles'!$A$2:$F$634,6,FALSE),""))</f>
      </c>
      <c r="J3782" s="90">
        <f>IF(OR($E3782="",$H3782=""),"",$H3782*$I3782)</f>
      </c>
      <c r="K3782" s="87" t="str">
        <v/>
      </c>
    </row>
    <row r="3783">
      <c r="A3783" s="74" t="str">
        <v/>
      </c>
      <c r="B3783" s="74" t="str">
        <v/>
      </c>
      <c r="C3783" s="75">
        <f>IF($E3783="","",IFERROR(VLOOKUP(TRIM(E3783&amp;""),'Référentiel Articles'!$A$2:$F$634,2,FALSE),""))</f>
      </c>
      <c r="D3783" s="75">
        <f>IF($E3783="","",IFERROR(VLOOKUP(TRIM(E3783&amp;""),'Référentiel Articles'!$A$2:$F$634,3,FALSE),""))</f>
      </c>
      <c r="E3783" s="74" t="str">
        <v/>
      </c>
      <c r="F3783" s="75">
        <f>IF($E3783="","",IFERROR(VLOOKUP(TRIM(E3783&amp;""),'Référentiel Articles'!$A$2:$F$634,4,FALSE),""))</f>
      </c>
      <c r="G3783" s="76">
        <f>IF($E3783="","",IFERROR(VLOOKUP(TRIM(E3783&amp;""),'Référentiel Articles'!$A$2:$F$634,5,FALSE),""))</f>
      </c>
      <c r="H3783" s="77" t="str">
        <v/>
      </c>
      <c r="I3783" s="76">
        <f>IF($E3783="","",IFERROR(VLOOKUP(TRIM(E3783&amp;""),'Référentiel Articles'!$A$2:$F$634,6,FALSE),""))</f>
      </c>
      <c r="J3783" s="78">
        <f>IF(OR($E3783="",$H3783=""),"",$H3783*$I3783)</f>
      </c>
      <c r="K3783" s="79" t="str">
        <v/>
      </c>
    </row>
    <row r="3784">
      <c r="A3784" s="81" t="str">
        <v/>
      </c>
      <c r="B3784" s="81" t="str">
        <v/>
      </c>
      <c r="C3784" s="83">
        <f>IF($E3784="","",IFERROR(VLOOKUP(TRIM(E3784&amp;""),'Référentiel Articles'!$A$2:$F$634,2,FALSE),""))</f>
      </c>
      <c r="D3784" s="83">
        <f>IF($E3784="","",IFERROR(VLOOKUP(TRIM(E3784&amp;""),'Référentiel Articles'!$A$2:$F$634,3,FALSE),""))</f>
      </c>
      <c r="E3784" s="81" t="str">
        <v/>
      </c>
      <c r="F3784" s="83">
        <f>IF($E3784="","",IFERROR(VLOOKUP(TRIM(E3784&amp;""),'Référentiel Articles'!$A$2:$F$634,4,FALSE),""))</f>
      </c>
      <c r="G3784" s="84">
        <f>IF($E3784="","",IFERROR(VLOOKUP(TRIM(E3784&amp;""),'Référentiel Articles'!$A$2:$F$634,5,FALSE),""))</f>
      </c>
      <c r="H3784" s="85" t="str">
        <v/>
      </c>
      <c r="I3784" s="84">
        <f>IF($E3784="","",IFERROR(VLOOKUP(TRIM(E3784&amp;""),'Référentiel Articles'!$A$2:$F$634,6,FALSE),""))</f>
      </c>
      <c r="J3784" s="90">
        <f>IF(OR($E3784="",$H3784=""),"",$H3784*$I3784)</f>
      </c>
      <c r="K3784" s="87" t="str">
        <v/>
      </c>
    </row>
    <row r="3785">
      <c r="A3785" s="74" t="str">
        <v/>
      </c>
      <c r="B3785" s="74" t="str">
        <v/>
      </c>
      <c r="C3785" s="75">
        <f>IF($E3785="","",IFERROR(VLOOKUP(TRIM(E3785&amp;""),'Référentiel Articles'!$A$2:$F$634,2,FALSE),""))</f>
      </c>
      <c r="D3785" s="75">
        <f>IF($E3785="","",IFERROR(VLOOKUP(TRIM(E3785&amp;""),'Référentiel Articles'!$A$2:$F$634,3,FALSE),""))</f>
      </c>
      <c r="E3785" s="74" t="str">
        <v/>
      </c>
      <c r="F3785" s="75">
        <f>IF($E3785="","",IFERROR(VLOOKUP(TRIM(E3785&amp;""),'Référentiel Articles'!$A$2:$F$634,4,FALSE),""))</f>
      </c>
      <c r="G3785" s="76">
        <f>IF($E3785="","",IFERROR(VLOOKUP(TRIM(E3785&amp;""),'Référentiel Articles'!$A$2:$F$634,5,FALSE),""))</f>
      </c>
      <c r="H3785" s="77" t="str">
        <v/>
      </c>
      <c r="I3785" s="76">
        <f>IF($E3785="","",IFERROR(VLOOKUP(TRIM(E3785&amp;""),'Référentiel Articles'!$A$2:$F$634,6,FALSE),""))</f>
      </c>
      <c r="J3785" s="78">
        <f>IF(OR($E3785="",$H3785=""),"",$H3785*$I3785)</f>
      </c>
      <c r="K3785" s="79" t="str">
        <v/>
      </c>
    </row>
    <row r="3786">
      <c r="A3786" s="81" t="str">
        <v/>
      </c>
      <c r="B3786" s="81" t="str">
        <v/>
      </c>
      <c r="C3786" s="83">
        <f>IF($E3786="","",IFERROR(VLOOKUP(TRIM(E3786&amp;""),'Référentiel Articles'!$A$2:$F$634,2,FALSE),""))</f>
      </c>
      <c r="D3786" s="83">
        <f>IF($E3786="","",IFERROR(VLOOKUP(TRIM(E3786&amp;""),'Référentiel Articles'!$A$2:$F$634,3,FALSE),""))</f>
      </c>
      <c r="E3786" s="81" t="str">
        <v/>
      </c>
      <c r="F3786" s="83">
        <f>IF($E3786="","",IFERROR(VLOOKUP(TRIM(E3786&amp;""),'Référentiel Articles'!$A$2:$F$634,4,FALSE),""))</f>
      </c>
      <c r="G3786" s="84">
        <f>IF($E3786="","",IFERROR(VLOOKUP(TRIM(E3786&amp;""),'Référentiel Articles'!$A$2:$F$634,5,FALSE),""))</f>
      </c>
      <c r="H3786" s="85" t="str">
        <v/>
      </c>
      <c r="I3786" s="84">
        <f>IF($E3786="","",IFERROR(VLOOKUP(TRIM(E3786&amp;""),'Référentiel Articles'!$A$2:$F$634,6,FALSE),""))</f>
      </c>
      <c r="J3786" s="90">
        <f>IF(OR($E3786="",$H3786=""),"",$H3786*$I3786)</f>
      </c>
      <c r="K3786" s="87" t="str">
        <v/>
      </c>
    </row>
    <row r="3787">
      <c r="A3787" s="74" t="str">
        <v/>
      </c>
      <c r="B3787" s="74" t="str">
        <v/>
      </c>
      <c r="C3787" s="75">
        <f>IF($E3787="","",IFERROR(VLOOKUP(TRIM(E3787&amp;""),'Référentiel Articles'!$A$2:$F$634,2,FALSE),""))</f>
      </c>
      <c r="D3787" s="75">
        <f>IF($E3787="","",IFERROR(VLOOKUP(TRIM(E3787&amp;""),'Référentiel Articles'!$A$2:$F$634,3,FALSE),""))</f>
      </c>
      <c r="E3787" s="74" t="str">
        <v/>
      </c>
      <c r="F3787" s="75">
        <f>IF($E3787="","",IFERROR(VLOOKUP(TRIM(E3787&amp;""),'Référentiel Articles'!$A$2:$F$634,4,FALSE),""))</f>
      </c>
      <c r="G3787" s="76">
        <f>IF($E3787="","",IFERROR(VLOOKUP(TRIM(E3787&amp;""),'Référentiel Articles'!$A$2:$F$634,5,FALSE),""))</f>
      </c>
      <c r="H3787" s="77" t="str">
        <v/>
      </c>
      <c r="I3787" s="76">
        <f>IF($E3787="","",IFERROR(VLOOKUP(TRIM(E3787&amp;""),'Référentiel Articles'!$A$2:$F$634,6,FALSE),""))</f>
      </c>
      <c r="J3787" s="78">
        <f>IF(OR($E3787="",$H3787=""),"",$H3787*$I3787)</f>
      </c>
      <c r="K3787" s="79" t="str">
        <v/>
      </c>
    </row>
    <row r="3788">
      <c r="A3788" s="81" t="str">
        <v/>
      </c>
      <c r="B3788" s="81" t="str">
        <v/>
      </c>
      <c r="C3788" s="83">
        <f>IF($E3788="","",IFERROR(VLOOKUP(TRIM(E3788&amp;""),'Référentiel Articles'!$A$2:$F$634,2,FALSE),""))</f>
      </c>
      <c r="D3788" s="83">
        <f>IF($E3788="","",IFERROR(VLOOKUP(TRIM(E3788&amp;""),'Référentiel Articles'!$A$2:$F$634,3,FALSE),""))</f>
      </c>
      <c r="E3788" s="81" t="str">
        <v/>
      </c>
      <c r="F3788" s="83">
        <f>IF($E3788="","",IFERROR(VLOOKUP(TRIM(E3788&amp;""),'Référentiel Articles'!$A$2:$F$634,4,FALSE),""))</f>
      </c>
      <c r="G3788" s="84">
        <f>IF($E3788="","",IFERROR(VLOOKUP(TRIM(E3788&amp;""),'Référentiel Articles'!$A$2:$F$634,5,FALSE),""))</f>
      </c>
      <c r="H3788" s="85" t="str">
        <v/>
      </c>
      <c r="I3788" s="84">
        <f>IF($E3788="","",IFERROR(VLOOKUP(TRIM(E3788&amp;""),'Référentiel Articles'!$A$2:$F$634,6,FALSE),""))</f>
      </c>
      <c r="J3788" s="90">
        <f>IF(OR($E3788="",$H3788=""),"",$H3788*$I3788)</f>
      </c>
      <c r="K3788" s="87" t="str">
        <v/>
      </c>
    </row>
    <row r="3789">
      <c r="A3789" s="74" t="str">
        <v/>
      </c>
      <c r="B3789" s="74" t="str">
        <v/>
      </c>
      <c r="C3789" s="75">
        <f>IF($E3789="","",IFERROR(VLOOKUP(TRIM(E3789&amp;""),'Référentiel Articles'!$A$2:$F$634,2,FALSE),""))</f>
      </c>
      <c r="D3789" s="75">
        <f>IF($E3789="","",IFERROR(VLOOKUP(TRIM(E3789&amp;""),'Référentiel Articles'!$A$2:$F$634,3,FALSE),""))</f>
      </c>
      <c r="E3789" s="74" t="str">
        <v/>
      </c>
      <c r="F3789" s="75">
        <f>IF($E3789="","",IFERROR(VLOOKUP(TRIM(E3789&amp;""),'Référentiel Articles'!$A$2:$F$634,4,FALSE),""))</f>
      </c>
      <c r="G3789" s="76">
        <f>IF($E3789="","",IFERROR(VLOOKUP(TRIM(E3789&amp;""),'Référentiel Articles'!$A$2:$F$634,5,FALSE),""))</f>
      </c>
      <c r="H3789" s="77" t="str">
        <v/>
      </c>
      <c r="I3789" s="76">
        <f>IF($E3789="","",IFERROR(VLOOKUP(TRIM(E3789&amp;""),'Référentiel Articles'!$A$2:$F$634,6,FALSE),""))</f>
      </c>
      <c r="J3789" s="78">
        <f>IF(OR($E3789="",$H3789=""),"",$H3789*$I3789)</f>
      </c>
      <c r="K3789" s="79" t="str">
        <v/>
      </c>
    </row>
    <row r="3790">
      <c r="A3790" s="81" t="str">
        <v/>
      </c>
      <c r="B3790" s="81" t="str">
        <v/>
      </c>
      <c r="C3790" s="83">
        <f>IF($E3790="","",IFERROR(VLOOKUP(TRIM(E3790&amp;""),'Référentiel Articles'!$A$2:$F$634,2,FALSE),""))</f>
      </c>
      <c r="D3790" s="83">
        <f>IF($E3790="","",IFERROR(VLOOKUP(TRIM(E3790&amp;""),'Référentiel Articles'!$A$2:$F$634,3,FALSE),""))</f>
      </c>
      <c r="E3790" s="81" t="str">
        <v/>
      </c>
      <c r="F3790" s="83">
        <f>IF($E3790="","",IFERROR(VLOOKUP(TRIM(E3790&amp;""),'Référentiel Articles'!$A$2:$F$634,4,FALSE),""))</f>
      </c>
      <c r="G3790" s="84">
        <f>IF($E3790="","",IFERROR(VLOOKUP(TRIM(E3790&amp;""),'Référentiel Articles'!$A$2:$F$634,5,FALSE),""))</f>
      </c>
      <c r="H3790" s="85" t="str">
        <v/>
      </c>
      <c r="I3790" s="84">
        <f>IF($E3790="","",IFERROR(VLOOKUP(TRIM(E3790&amp;""),'Référentiel Articles'!$A$2:$F$634,6,FALSE),""))</f>
      </c>
      <c r="J3790" s="90">
        <f>IF(OR($E3790="",$H3790=""),"",$H3790*$I3790)</f>
      </c>
      <c r="K3790" s="87" t="str">
        <v/>
      </c>
    </row>
    <row r="3791">
      <c r="A3791" s="74" t="str">
        <v/>
      </c>
      <c r="B3791" s="74" t="str">
        <v/>
      </c>
      <c r="C3791" s="75">
        <f>IF($E3791="","",IFERROR(VLOOKUP(TRIM(E3791&amp;""),'Référentiel Articles'!$A$2:$F$634,2,FALSE),""))</f>
      </c>
      <c r="D3791" s="75">
        <f>IF($E3791="","",IFERROR(VLOOKUP(TRIM(E3791&amp;""),'Référentiel Articles'!$A$2:$F$634,3,FALSE),""))</f>
      </c>
      <c r="E3791" s="74" t="str">
        <v/>
      </c>
      <c r="F3791" s="75">
        <f>IF($E3791="","",IFERROR(VLOOKUP(TRIM(E3791&amp;""),'Référentiel Articles'!$A$2:$F$634,4,FALSE),""))</f>
      </c>
      <c r="G3791" s="76">
        <f>IF($E3791="","",IFERROR(VLOOKUP(TRIM(E3791&amp;""),'Référentiel Articles'!$A$2:$F$634,5,FALSE),""))</f>
      </c>
      <c r="H3791" s="77" t="str">
        <v/>
      </c>
      <c r="I3791" s="76">
        <f>IF($E3791="","",IFERROR(VLOOKUP(TRIM(E3791&amp;""),'Référentiel Articles'!$A$2:$F$634,6,FALSE),""))</f>
      </c>
      <c r="J3791" s="78">
        <f>IF(OR($E3791="",$H3791=""),"",$H3791*$I3791)</f>
      </c>
      <c r="K3791" s="79" t="str">
        <v/>
      </c>
    </row>
    <row r="3792">
      <c r="A3792" s="81" t="str">
        <v/>
      </c>
      <c r="B3792" s="81" t="str">
        <v/>
      </c>
      <c r="C3792" s="83">
        <f>IF($E3792="","",IFERROR(VLOOKUP(TRIM(E3792&amp;""),'Référentiel Articles'!$A$2:$F$634,2,FALSE),""))</f>
      </c>
      <c r="D3792" s="83">
        <f>IF($E3792="","",IFERROR(VLOOKUP(TRIM(E3792&amp;""),'Référentiel Articles'!$A$2:$F$634,3,FALSE),""))</f>
      </c>
      <c r="E3792" s="81" t="str">
        <v/>
      </c>
      <c r="F3792" s="83">
        <f>IF($E3792="","",IFERROR(VLOOKUP(TRIM(E3792&amp;""),'Référentiel Articles'!$A$2:$F$634,4,FALSE),""))</f>
      </c>
      <c r="G3792" s="84">
        <f>IF($E3792="","",IFERROR(VLOOKUP(TRIM(E3792&amp;""),'Référentiel Articles'!$A$2:$F$634,5,FALSE),""))</f>
      </c>
      <c r="H3792" s="85" t="str">
        <v/>
      </c>
      <c r="I3792" s="84">
        <f>IF($E3792="","",IFERROR(VLOOKUP(TRIM(E3792&amp;""),'Référentiel Articles'!$A$2:$F$634,6,FALSE),""))</f>
      </c>
      <c r="J3792" s="90">
        <f>IF(OR($E3792="",$H3792=""),"",$H3792*$I3792)</f>
      </c>
      <c r="K3792" s="87" t="str">
        <v/>
      </c>
    </row>
    <row r="3793">
      <c r="A3793" s="74" t="str">
        <v/>
      </c>
      <c r="B3793" s="74" t="str">
        <v/>
      </c>
      <c r="C3793" s="75">
        <f>IF($E3793="","",IFERROR(VLOOKUP(TRIM(E3793&amp;""),'Référentiel Articles'!$A$2:$F$634,2,FALSE),""))</f>
      </c>
      <c r="D3793" s="75">
        <f>IF($E3793="","",IFERROR(VLOOKUP(TRIM(E3793&amp;""),'Référentiel Articles'!$A$2:$F$634,3,FALSE),""))</f>
      </c>
      <c r="E3793" s="74" t="str">
        <v/>
      </c>
      <c r="F3793" s="75">
        <f>IF($E3793="","",IFERROR(VLOOKUP(TRIM(E3793&amp;""),'Référentiel Articles'!$A$2:$F$634,4,FALSE),""))</f>
      </c>
      <c r="G3793" s="76">
        <f>IF($E3793="","",IFERROR(VLOOKUP(TRIM(E3793&amp;""),'Référentiel Articles'!$A$2:$F$634,5,FALSE),""))</f>
      </c>
      <c r="H3793" s="77" t="str">
        <v/>
      </c>
      <c r="I3793" s="76">
        <f>IF($E3793="","",IFERROR(VLOOKUP(TRIM(E3793&amp;""),'Référentiel Articles'!$A$2:$F$634,6,FALSE),""))</f>
      </c>
      <c r="J3793" s="78">
        <f>IF(OR($E3793="",$H3793=""),"",$H3793*$I3793)</f>
      </c>
      <c r="K3793" s="79" t="str">
        <v/>
      </c>
    </row>
    <row r="3794">
      <c r="A3794" s="81" t="str">
        <v/>
      </c>
      <c r="B3794" s="81" t="str">
        <v/>
      </c>
      <c r="C3794" s="83">
        <f>IF($E3794="","",IFERROR(VLOOKUP(TRIM(E3794&amp;""),'Référentiel Articles'!$A$2:$F$634,2,FALSE),""))</f>
      </c>
      <c r="D3794" s="83">
        <f>IF($E3794="","",IFERROR(VLOOKUP(TRIM(E3794&amp;""),'Référentiel Articles'!$A$2:$F$634,3,FALSE),""))</f>
      </c>
      <c r="E3794" s="81" t="str">
        <v/>
      </c>
      <c r="F3794" s="83">
        <f>IF($E3794="","",IFERROR(VLOOKUP(TRIM(E3794&amp;""),'Référentiel Articles'!$A$2:$F$634,4,FALSE),""))</f>
      </c>
      <c r="G3794" s="84">
        <f>IF($E3794="","",IFERROR(VLOOKUP(TRIM(E3794&amp;""),'Référentiel Articles'!$A$2:$F$634,5,FALSE),""))</f>
      </c>
      <c r="H3794" s="85" t="str">
        <v/>
      </c>
      <c r="I3794" s="84">
        <f>IF($E3794="","",IFERROR(VLOOKUP(TRIM(E3794&amp;""),'Référentiel Articles'!$A$2:$F$634,6,FALSE),""))</f>
      </c>
      <c r="J3794" s="90">
        <f>IF(OR($E3794="",$H3794=""),"",$H3794*$I3794)</f>
      </c>
      <c r="K3794" s="87" t="str">
        <v/>
      </c>
    </row>
    <row r="3795">
      <c r="A3795" s="74" t="str">
        <v/>
      </c>
      <c r="B3795" s="74" t="str">
        <v/>
      </c>
      <c r="C3795" s="75">
        <f>IF($E3795="","",IFERROR(VLOOKUP(TRIM(E3795&amp;""),'Référentiel Articles'!$A$2:$F$634,2,FALSE),""))</f>
      </c>
      <c r="D3795" s="75">
        <f>IF($E3795="","",IFERROR(VLOOKUP(TRIM(E3795&amp;""),'Référentiel Articles'!$A$2:$F$634,3,FALSE),""))</f>
      </c>
      <c r="E3795" s="74" t="str">
        <v/>
      </c>
      <c r="F3795" s="75">
        <f>IF($E3795="","",IFERROR(VLOOKUP(TRIM(E3795&amp;""),'Référentiel Articles'!$A$2:$F$634,4,FALSE),""))</f>
      </c>
      <c r="G3795" s="76">
        <f>IF($E3795="","",IFERROR(VLOOKUP(TRIM(E3795&amp;""),'Référentiel Articles'!$A$2:$F$634,5,FALSE),""))</f>
      </c>
      <c r="H3795" s="77" t="str">
        <v/>
      </c>
      <c r="I3795" s="76">
        <f>IF($E3795="","",IFERROR(VLOOKUP(TRIM(E3795&amp;""),'Référentiel Articles'!$A$2:$F$634,6,FALSE),""))</f>
      </c>
      <c r="J3795" s="78">
        <f>IF(OR($E3795="",$H3795=""),"",$H3795*$I3795)</f>
      </c>
      <c r="K3795" s="79" t="str">
        <v/>
      </c>
    </row>
    <row r="3796">
      <c r="A3796" s="81" t="str">
        <v/>
      </c>
      <c r="B3796" s="81" t="str">
        <v/>
      </c>
      <c r="C3796" s="83">
        <f>IF($E3796="","",IFERROR(VLOOKUP(TRIM(E3796&amp;""),'Référentiel Articles'!$A$2:$F$634,2,FALSE),""))</f>
      </c>
      <c r="D3796" s="83">
        <f>IF($E3796="","",IFERROR(VLOOKUP(TRIM(E3796&amp;""),'Référentiel Articles'!$A$2:$F$634,3,FALSE),""))</f>
      </c>
      <c r="E3796" s="81" t="str">
        <v/>
      </c>
      <c r="F3796" s="83">
        <f>IF($E3796="","",IFERROR(VLOOKUP(TRIM(E3796&amp;""),'Référentiel Articles'!$A$2:$F$634,4,FALSE),""))</f>
      </c>
      <c r="G3796" s="84">
        <f>IF($E3796="","",IFERROR(VLOOKUP(TRIM(E3796&amp;""),'Référentiel Articles'!$A$2:$F$634,5,FALSE),""))</f>
      </c>
      <c r="H3796" s="85" t="str">
        <v/>
      </c>
      <c r="I3796" s="84">
        <f>IF($E3796="","",IFERROR(VLOOKUP(TRIM(E3796&amp;""),'Référentiel Articles'!$A$2:$F$634,6,FALSE),""))</f>
      </c>
      <c r="J3796" s="90">
        <f>IF(OR($E3796="",$H3796=""),"",$H3796*$I3796)</f>
      </c>
      <c r="K3796" s="87" t="str">
        <v/>
      </c>
    </row>
    <row r="3797">
      <c r="A3797" s="74" t="str">
        <v/>
      </c>
      <c r="B3797" s="74" t="str">
        <v/>
      </c>
      <c r="C3797" s="75">
        <f>IF($E3797="","",IFERROR(VLOOKUP(TRIM(E3797&amp;""),'Référentiel Articles'!$A$2:$F$634,2,FALSE),""))</f>
      </c>
      <c r="D3797" s="75">
        <f>IF($E3797="","",IFERROR(VLOOKUP(TRIM(E3797&amp;""),'Référentiel Articles'!$A$2:$F$634,3,FALSE),""))</f>
      </c>
      <c r="E3797" s="74" t="str">
        <v/>
      </c>
      <c r="F3797" s="75">
        <f>IF($E3797="","",IFERROR(VLOOKUP(TRIM(E3797&amp;""),'Référentiel Articles'!$A$2:$F$634,4,FALSE),""))</f>
      </c>
      <c r="G3797" s="76">
        <f>IF($E3797="","",IFERROR(VLOOKUP(TRIM(E3797&amp;""),'Référentiel Articles'!$A$2:$F$634,5,FALSE),""))</f>
      </c>
      <c r="H3797" s="77" t="str">
        <v/>
      </c>
      <c r="I3797" s="76">
        <f>IF($E3797="","",IFERROR(VLOOKUP(TRIM(E3797&amp;""),'Référentiel Articles'!$A$2:$F$634,6,FALSE),""))</f>
      </c>
      <c r="J3797" s="78">
        <f>IF(OR($E3797="",$H3797=""),"",$H3797*$I3797)</f>
      </c>
      <c r="K3797" s="79" t="str">
        <v/>
      </c>
    </row>
    <row r="3798">
      <c r="A3798" s="81" t="str">
        <v/>
      </c>
      <c r="B3798" s="81" t="str">
        <v/>
      </c>
      <c r="C3798" s="83">
        <f>IF($E3798="","",IFERROR(VLOOKUP(TRIM(E3798&amp;""),'Référentiel Articles'!$A$2:$F$634,2,FALSE),""))</f>
      </c>
      <c r="D3798" s="83">
        <f>IF($E3798="","",IFERROR(VLOOKUP(TRIM(E3798&amp;""),'Référentiel Articles'!$A$2:$F$634,3,FALSE),""))</f>
      </c>
      <c r="E3798" s="81" t="str">
        <v/>
      </c>
      <c r="F3798" s="83">
        <f>IF($E3798="","",IFERROR(VLOOKUP(TRIM(E3798&amp;""),'Référentiel Articles'!$A$2:$F$634,4,FALSE),""))</f>
      </c>
      <c r="G3798" s="84">
        <f>IF($E3798="","",IFERROR(VLOOKUP(TRIM(E3798&amp;""),'Référentiel Articles'!$A$2:$F$634,5,FALSE),""))</f>
      </c>
      <c r="H3798" s="85" t="str">
        <v/>
      </c>
      <c r="I3798" s="84">
        <f>IF($E3798="","",IFERROR(VLOOKUP(TRIM(E3798&amp;""),'Référentiel Articles'!$A$2:$F$634,6,FALSE),""))</f>
      </c>
      <c r="J3798" s="90">
        <f>IF(OR($E3798="",$H3798=""),"",$H3798*$I3798)</f>
      </c>
      <c r="K3798" s="87" t="str">
        <v/>
      </c>
    </row>
    <row r="3799">
      <c r="A3799" s="74" t="str">
        <v/>
      </c>
      <c r="B3799" s="74" t="str">
        <v/>
      </c>
      <c r="C3799" s="75">
        <f>IF($E3799="","",IFERROR(VLOOKUP(TRIM(E3799&amp;""),'Référentiel Articles'!$A$2:$F$634,2,FALSE),""))</f>
      </c>
      <c r="D3799" s="75">
        <f>IF($E3799="","",IFERROR(VLOOKUP(TRIM(E3799&amp;""),'Référentiel Articles'!$A$2:$F$634,3,FALSE),""))</f>
      </c>
      <c r="E3799" s="74" t="str">
        <v/>
      </c>
      <c r="F3799" s="75">
        <f>IF($E3799="","",IFERROR(VLOOKUP(TRIM(E3799&amp;""),'Référentiel Articles'!$A$2:$F$634,4,FALSE),""))</f>
      </c>
      <c r="G3799" s="76">
        <f>IF($E3799="","",IFERROR(VLOOKUP(TRIM(E3799&amp;""),'Référentiel Articles'!$A$2:$F$634,5,FALSE),""))</f>
      </c>
      <c r="H3799" s="77" t="str">
        <v/>
      </c>
      <c r="I3799" s="76">
        <f>IF($E3799="","",IFERROR(VLOOKUP(TRIM(E3799&amp;""),'Référentiel Articles'!$A$2:$F$634,6,FALSE),""))</f>
      </c>
      <c r="J3799" s="78">
        <f>IF(OR($E3799="",$H3799=""),"",$H3799*$I3799)</f>
      </c>
      <c r="K3799" s="79" t="str">
        <v/>
      </c>
    </row>
    <row r="3800">
      <c r="A3800" s="81" t="str">
        <v/>
      </c>
      <c r="B3800" s="81" t="str">
        <v/>
      </c>
      <c r="C3800" s="83">
        <f>IF($E3800="","",IFERROR(VLOOKUP(TRIM(E3800&amp;""),'Référentiel Articles'!$A$2:$F$634,2,FALSE),""))</f>
      </c>
      <c r="D3800" s="83">
        <f>IF($E3800="","",IFERROR(VLOOKUP(TRIM(E3800&amp;""),'Référentiel Articles'!$A$2:$F$634,3,FALSE),""))</f>
      </c>
      <c r="E3800" s="81" t="str">
        <v/>
      </c>
      <c r="F3800" s="83">
        <f>IF($E3800="","",IFERROR(VLOOKUP(TRIM(E3800&amp;""),'Référentiel Articles'!$A$2:$F$634,4,FALSE),""))</f>
      </c>
      <c r="G3800" s="84">
        <f>IF($E3800="","",IFERROR(VLOOKUP(TRIM(E3800&amp;""),'Référentiel Articles'!$A$2:$F$634,5,FALSE),""))</f>
      </c>
      <c r="H3800" s="85" t="str">
        <v/>
      </c>
      <c r="I3800" s="84">
        <f>IF($E3800="","",IFERROR(VLOOKUP(TRIM(E3800&amp;""),'Référentiel Articles'!$A$2:$F$634,6,FALSE),""))</f>
      </c>
      <c r="J3800" s="90">
        <f>IF(OR($E3800="",$H3800=""),"",$H3800*$I3800)</f>
      </c>
      <c r="K3800" s="87" t="str">
        <v/>
      </c>
    </row>
    <row r="3801">
      <c r="A3801" s="74" t="str">
        <v/>
      </c>
      <c r="B3801" s="74" t="str">
        <v/>
      </c>
      <c r="C3801" s="75">
        <f>IF($E3801="","",IFERROR(VLOOKUP(TRIM(E3801&amp;""),'Référentiel Articles'!$A$2:$F$634,2,FALSE),""))</f>
      </c>
      <c r="D3801" s="75">
        <f>IF($E3801="","",IFERROR(VLOOKUP(TRIM(E3801&amp;""),'Référentiel Articles'!$A$2:$F$634,3,FALSE),""))</f>
      </c>
      <c r="E3801" s="74" t="str">
        <v/>
      </c>
      <c r="F3801" s="75">
        <f>IF($E3801="","",IFERROR(VLOOKUP(TRIM(E3801&amp;""),'Référentiel Articles'!$A$2:$F$634,4,FALSE),""))</f>
      </c>
      <c r="G3801" s="76">
        <f>IF($E3801="","",IFERROR(VLOOKUP(TRIM(E3801&amp;""),'Référentiel Articles'!$A$2:$F$634,5,FALSE),""))</f>
      </c>
      <c r="H3801" s="77" t="str">
        <v/>
      </c>
      <c r="I3801" s="76">
        <f>IF($E3801="","",IFERROR(VLOOKUP(TRIM(E3801&amp;""),'Référentiel Articles'!$A$2:$F$634,6,FALSE),""))</f>
      </c>
      <c r="J3801" s="78">
        <f>IF(OR($E3801="",$H3801=""),"",$H3801*$I3801)</f>
      </c>
      <c r="K3801" s="79" t="str">
        <v/>
      </c>
    </row>
    <row r="3802">
      <c r="A3802" s="81" t="str">
        <v/>
      </c>
      <c r="B3802" s="81" t="str">
        <v/>
      </c>
      <c r="C3802" s="83">
        <f>IF($E3802="","",IFERROR(VLOOKUP(TRIM(E3802&amp;""),'Référentiel Articles'!$A$2:$F$634,2,FALSE),""))</f>
      </c>
      <c r="D3802" s="83">
        <f>IF($E3802="","",IFERROR(VLOOKUP(TRIM(E3802&amp;""),'Référentiel Articles'!$A$2:$F$634,3,FALSE),""))</f>
      </c>
      <c r="E3802" s="81" t="str">
        <v/>
      </c>
      <c r="F3802" s="83">
        <f>IF($E3802="","",IFERROR(VLOOKUP(TRIM(E3802&amp;""),'Référentiel Articles'!$A$2:$F$634,4,FALSE),""))</f>
      </c>
      <c r="G3802" s="84">
        <f>IF($E3802="","",IFERROR(VLOOKUP(TRIM(E3802&amp;""),'Référentiel Articles'!$A$2:$F$634,5,FALSE),""))</f>
      </c>
      <c r="H3802" s="85" t="str">
        <v/>
      </c>
      <c r="I3802" s="84">
        <f>IF($E3802="","",IFERROR(VLOOKUP(TRIM(E3802&amp;""),'Référentiel Articles'!$A$2:$F$634,6,FALSE),""))</f>
      </c>
      <c r="J3802" s="90">
        <f>IF(OR($E3802="",$H3802=""),"",$H3802*$I3802)</f>
      </c>
      <c r="K3802" s="87" t="str">
        <v/>
      </c>
    </row>
    <row r="3803">
      <c r="A3803" s="74" t="str">
        <v/>
      </c>
      <c r="B3803" s="74" t="str">
        <v/>
      </c>
      <c r="C3803" s="75">
        <f>IF($E3803="","",IFERROR(VLOOKUP(TRIM(E3803&amp;""),'Référentiel Articles'!$A$2:$F$634,2,FALSE),""))</f>
      </c>
      <c r="D3803" s="75">
        <f>IF($E3803="","",IFERROR(VLOOKUP(TRIM(E3803&amp;""),'Référentiel Articles'!$A$2:$F$634,3,FALSE),""))</f>
      </c>
      <c r="E3803" s="74" t="str">
        <v/>
      </c>
      <c r="F3803" s="75">
        <f>IF($E3803="","",IFERROR(VLOOKUP(TRIM(E3803&amp;""),'Référentiel Articles'!$A$2:$F$634,4,FALSE),""))</f>
      </c>
      <c r="G3803" s="76">
        <f>IF($E3803="","",IFERROR(VLOOKUP(TRIM(E3803&amp;""),'Référentiel Articles'!$A$2:$F$634,5,FALSE),""))</f>
      </c>
      <c r="H3803" s="77" t="str">
        <v/>
      </c>
      <c r="I3803" s="76">
        <f>IF($E3803="","",IFERROR(VLOOKUP(TRIM(E3803&amp;""),'Référentiel Articles'!$A$2:$F$634,6,FALSE),""))</f>
      </c>
      <c r="J3803" s="78">
        <f>IF(OR($E3803="",$H3803=""),"",$H3803*$I3803)</f>
      </c>
      <c r="K3803" s="79" t="str">
        <v/>
      </c>
    </row>
    <row r="3804">
      <c r="A3804" s="81" t="str">
        <v/>
      </c>
      <c r="B3804" s="81" t="str">
        <v/>
      </c>
      <c r="C3804" s="83">
        <f>IF($E3804="","",IFERROR(VLOOKUP(TRIM(E3804&amp;""),'Référentiel Articles'!$A$2:$F$634,2,FALSE),""))</f>
      </c>
      <c r="D3804" s="83">
        <f>IF($E3804="","",IFERROR(VLOOKUP(TRIM(E3804&amp;""),'Référentiel Articles'!$A$2:$F$634,3,FALSE),""))</f>
      </c>
      <c r="E3804" s="81" t="str">
        <v/>
      </c>
      <c r="F3804" s="83">
        <f>IF($E3804="","",IFERROR(VLOOKUP(TRIM(E3804&amp;""),'Référentiel Articles'!$A$2:$F$634,4,FALSE),""))</f>
      </c>
      <c r="G3804" s="84">
        <f>IF($E3804="","",IFERROR(VLOOKUP(TRIM(E3804&amp;""),'Référentiel Articles'!$A$2:$F$634,5,FALSE),""))</f>
      </c>
      <c r="H3804" s="85" t="str">
        <v/>
      </c>
      <c r="I3804" s="84">
        <f>IF($E3804="","",IFERROR(VLOOKUP(TRIM(E3804&amp;""),'Référentiel Articles'!$A$2:$F$634,6,FALSE),""))</f>
      </c>
      <c r="J3804" s="90">
        <f>IF(OR($E3804="",$H3804=""),"",$H3804*$I3804)</f>
      </c>
      <c r="K3804" s="87" t="str">
        <v/>
      </c>
    </row>
    <row r="3805">
      <c r="A3805" s="74" t="str">
        <v/>
      </c>
      <c r="B3805" s="74" t="str">
        <v/>
      </c>
      <c r="C3805" s="75">
        <f>IF($E3805="","",IFERROR(VLOOKUP(TRIM(E3805&amp;""),'Référentiel Articles'!$A$2:$F$634,2,FALSE),""))</f>
      </c>
      <c r="D3805" s="75">
        <f>IF($E3805="","",IFERROR(VLOOKUP(TRIM(E3805&amp;""),'Référentiel Articles'!$A$2:$F$634,3,FALSE),""))</f>
      </c>
      <c r="E3805" s="74" t="str">
        <v/>
      </c>
      <c r="F3805" s="75">
        <f>IF($E3805="","",IFERROR(VLOOKUP(TRIM(E3805&amp;""),'Référentiel Articles'!$A$2:$F$634,4,FALSE),""))</f>
      </c>
      <c r="G3805" s="76">
        <f>IF($E3805="","",IFERROR(VLOOKUP(TRIM(E3805&amp;""),'Référentiel Articles'!$A$2:$F$634,5,FALSE),""))</f>
      </c>
      <c r="H3805" s="77" t="str">
        <v/>
      </c>
      <c r="I3805" s="76">
        <f>IF($E3805="","",IFERROR(VLOOKUP(TRIM(E3805&amp;""),'Référentiel Articles'!$A$2:$F$634,6,FALSE),""))</f>
      </c>
      <c r="J3805" s="78">
        <f>IF(OR($E3805="",$H3805=""),"",$H3805*$I3805)</f>
      </c>
      <c r="K3805" s="79" t="str">
        <v/>
      </c>
    </row>
    <row r="3806">
      <c r="A3806" s="81" t="str">
        <v/>
      </c>
      <c r="B3806" s="81" t="str">
        <v/>
      </c>
      <c r="C3806" s="83">
        <f>IF($E3806="","",IFERROR(VLOOKUP(TRIM(E3806&amp;""),'Référentiel Articles'!$A$2:$F$634,2,FALSE),""))</f>
      </c>
      <c r="D3806" s="83">
        <f>IF($E3806="","",IFERROR(VLOOKUP(TRIM(E3806&amp;""),'Référentiel Articles'!$A$2:$F$634,3,FALSE),""))</f>
      </c>
      <c r="E3806" s="81" t="str">
        <v/>
      </c>
      <c r="F3806" s="83">
        <f>IF($E3806="","",IFERROR(VLOOKUP(TRIM(E3806&amp;""),'Référentiel Articles'!$A$2:$F$634,4,FALSE),""))</f>
      </c>
      <c r="G3806" s="84">
        <f>IF($E3806="","",IFERROR(VLOOKUP(TRIM(E3806&amp;""),'Référentiel Articles'!$A$2:$F$634,5,FALSE),""))</f>
      </c>
      <c r="H3806" s="85" t="str">
        <v/>
      </c>
      <c r="I3806" s="84">
        <f>IF($E3806="","",IFERROR(VLOOKUP(TRIM(E3806&amp;""),'Référentiel Articles'!$A$2:$F$634,6,FALSE),""))</f>
      </c>
      <c r="J3806" s="90">
        <f>IF(OR($E3806="",$H3806=""),"",$H3806*$I3806)</f>
      </c>
      <c r="K3806" s="87" t="str">
        <v/>
      </c>
    </row>
    <row r="3807">
      <c r="A3807" s="74" t="str">
        <v/>
      </c>
      <c r="B3807" s="74" t="str">
        <v/>
      </c>
      <c r="C3807" s="75">
        <f>IF($E3807="","",IFERROR(VLOOKUP(TRIM(E3807&amp;""),'Référentiel Articles'!$A$2:$F$634,2,FALSE),""))</f>
      </c>
      <c r="D3807" s="75">
        <f>IF($E3807="","",IFERROR(VLOOKUP(TRIM(E3807&amp;""),'Référentiel Articles'!$A$2:$F$634,3,FALSE),""))</f>
      </c>
      <c r="E3807" s="74" t="str">
        <v/>
      </c>
      <c r="F3807" s="75">
        <f>IF($E3807="","",IFERROR(VLOOKUP(TRIM(E3807&amp;""),'Référentiel Articles'!$A$2:$F$634,4,FALSE),""))</f>
      </c>
      <c r="G3807" s="76">
        <f>IF($E3807="","",IFERROR(VLOOKUP(TRIM(E3807&amp;""),'Référentiel Articles'!$A$2:$F$634,5,FALSE),""))</f>
      </c>
      <c r="H3807" s="77" t="str">
        <v/>
      </c>
      <c r="I3807" s="76">
        <f>IF($E3807="","",IFERROR(VLOOKUP(TRIM(E3807&amp;""),'Référentiel Articles'!$A$2:$F$634,6,FALSE),""))</f>
      </c>
      <c r="J3807" s="78">
        <f>IF(OR($E3807="",$H3807=""),"",$H3807*$I3807)</f>
      </c>
      <c r="K3807" s="79" t="str">
        <v/>
      </c>
    </row>
    <row r="3808">
      <c r="A3808" s="81" t="str">
        <v/>
      </c>
      <c r="B3808" s="81" t="str">
        <v/>
      </c>
      <c r="C3808" s="83">
        <f>IF($E3808="","",IFERROR(VLOOKUP(TRIM(E3808&amp;""),'Référentiel Articles'!$A$2:$F$634,2,FALSE),""))</f>
      </c>
      <c r="D3808" s="83">
        <f>IF($E3808="","",IFERROR(VLOOKUP(TRIM(E3808&amp;""),'Référentiel Articles'!$A$2:$F$634,3,FALSE),""))</f>
      </c>
      <c r="E3808" s="81" t="str">
        <v/>
      </c>
      <c r="F3808" s="83">
        <f>IF($E3808="","",IFERROR(VLOOKUP(TRIM(E3808&amp;""),'Référentiel Articles'!$A$2:$F$634,4,FALSE),""))</f>
      </c>
      <c r="G3808" s="84">
        <f>IF($E3808="","",IFERROR(VLOOKUP(TRIM(E3808&amp;""),'Référentiel Articles'!$A$2:$F$634,5,FALSE),""))</f>
      </c>
      <c r="H3808" s="85" t="str">
        <v/>
      </c>
      <c r="I3808" s="84">
        <f>IF($E3808="","",IFERROR(VLOOKUP(TRIM(E3808&amp;""),'Référentiel Articles'!$A$2:$F$634,6,FALSE),""))</f>
      </c>
      <c r="J3808" s="90">
        <f>IF(OR($E3808="",$H3808=""),"",$H3808*$I3808)</f>
      </c>
      <c r="K3808" s="87" t="str">
        <v/>
      </c>
    </row>
    <row r="3809">
      <c r="A3809" s="74" t="str">
        <v/>
      </c>
      <c r="B3809" s="74" t="str">
        <v/>
      </c>
      <c r="C3809" s="75">
        <f>IF($E3809="","",IFERROR(VLOOKUP(TRIM(E3809&amp;""),'Référentiel Articles'!$A$2:$F$634,2,FALSE),""))</f>
      </c>
      <c r="D3809" s="75">
        <f>IF($E3809="","",IFERROR(VLOOKUP(TRIM(E3809&amp;""),'Référentiel Articles'!$A$2:$F$634,3,FALSE),""))</f>
      </c>
      <c r="E3809" s="74" t="str">
        <v/>
      </c>
      <c r="F3809" s="75">
        <f>IF($E3809="","",IFERROR(VLOOKUP(TRIM(E3809&amp;""),'Référentiel Articles'!$A$2:$F$634,4,FALSE),""))</f>
      </c>
      <c r="G3809" s="76">
        <f>IF($E3809="","",IFERROR(VLOOKUP(TRIM(E3809&amp;""),'Référentiel Articles'!$A$2:$F$634,5,FALSE),""))</f>
      </c>
      <c r="H3809" s="77" t="str">
        <v/>
      </c>
      <c r="I3809" s="76">
        <f>IF($E3809="","",IFERROR(VLOOKUP(TRIM(E3809&amp;""),'Référentiel Articles'!$A$2:$F$634,6,FALSE),""))</f>
      </c>
      <c r="J3809" s="78">
        <f>IF(OR($E3809="",$H3809=""),"",$H3809*$I3809)</f>
      </c>
      <c r="K3809" s="79" t="str">
        <v/>
      </c>
    </row>
    <row r="3810">
      <c r="A3810" s="81" t="str">
        <v/>
      </c>
      <c r="B3810" s="81" t="str">
        <v/>
      </c>
      <c r="C3810" s="83">
        <f>IF($E3810="","",IFERROR(VLOOKUP(TRIM(E3810&amp;""),'Référentiel Articles'!$A$2:$F$634,2,FALSE),""))</f>
      </c>
      <c r="D3810" s="83">
        <f>IF($E3810="","",IFERROR(VLOOKUP(TRIM(E3810&amp;""),'Référentiel Articles'!$A$2:$F$634,3,FALSE),""))</f>
      </c>
      <c r="E3810" s="81" t="str">
        <v/>
      </c>
      <c r="F3810" s="83">
        <f>IF($E3810="","",IFERROR(VLOOKUP(TRIM(E3810&amp;""),'Référentiel Articles'!$A$2:$F$634,4,FALSE),""))</f>
      </c>
      <c r="G3810" s="84">
        <f>IF($E3810="","",IFERROR(VLOOKUP(TRIM(E3810&amp;""),'Référentiel Articles'!$A$2:$F$634,5,FALSE),""))</f>
      </c>
      <c r="H3810" s="85" t="str">
        <v/>
      </c>
      <c r="I3810" s="84">
        <f>IF($E3810="","",IFERROR(VLOOKUP(TRIM(E3810&amp;""),'Référentiel Articles'!$A$2:$F$634,6,FALSE),""))</f>
      </c>
      <c r="J3810" s="90">
        <f>IF(OR($E3810="",$H3810=""),"",$H3810*$I3810)</f>
      </c>
      <c r="K3810" s="87" t="str">
        <v/>
      </c>
    </row>
    <row r="3811">
      <c r="A3811" s="74" t="str">
        <v/>
      </c>
      <c r="B3811" s="74" t="str">
        <v/>
      </c>
      <c r="C3811" s="75">
        <f>IF($E3811="","",IFERROR(VLOOKUP(TRIM(E3811&amp;""),'Référentiel Articles'!$A$2:$F$634,2,FALSE),""))</f>
      </c>
      <c r="D3811" s="75">
        <f>IF($E3811="","",IFERROR(VLOOKUP(TRIM(E3811&amp;""),'Référentiel Articles'!$A$2:$F$634,3,FALSE),""))</f>
      </c>
      <c r="E3811" s="74" t="str">
        <v/>
      </c>
      <c r="F3811" s="75">
        <f>IF($E3811="","",IFERROR(VLOOKUP(TRIM(E3811&amp;""),'Référentiel Articles'!$A$2:$F$634,4,FALSE),""))</f>
      </c>
      <c r="G3811" s="76">
        <f>IF($E3811="","",IFERROR(VLOOKUP(TRIM(E3811&amp;""),'Référentiel Articles'!$A$2:$F$634,5,FALSE),""))</f>
      </c>
      <c r="H3811" s="77" t="str">
        <v/>
      </c>
      <c r="I3811" s="76">
        <f>IF($E3811="","",IFERROR(VLOOKUP(TRIM(E3811&amp;""),'Référentiel Articles'!$A$2:$F$634,6,FALSE),""))</f>
      </c>
      <c r="J3811" s="78">
        <f>IF(OR($E3811="",$H3811=""),"",$H3811*$I3811)</f>
      </c>
      <c r="K3811" s="79" t="str">
        <v/>
      </c>
    </row>
    <row r="3812">
      <c r="A3812" s="81" t="str">
        <v/>
      </c>
      <c r="B3812" s="81" t="str">
        <v/>
      </c>
      <c r="C3812" s="83">
        <f>IF($E3812="","",IFERROR(VLOOKUP(TRIM(E3812&amp;""),'Référentiel Articles'!$A$2:$F$634,2,FALSE),""))</f>
      </c>
      <c r="D3812" s="83">
        <f>IF($E3812="","",IFERROR(VLOOKUP(TRIM(E3812&amp;""),'Référentiel Articles'!$A$2:$F$634,3,FALSE),""))</f>
      </c>
      <c r="E3812" s="81" t="str">
        <v/>
      </c>
      <c r="F3812" s="83">
        <f>IF($E3812="","",IFERROR(VLOOKUP(TRIM(E3812&amp;""),'Référentiel Articles'!$A$2:$F$634,4,FALSE),""))</f>
      </c>
      <c r="G3812" s="84">
        <f>IF($E3812="","",IFERROR(VLOOKUP(TRIM(E3812&amp;""),'Référentiel Articles'!$A$2:$F$634,5,FALSE),""))</f>
      </c>
      <c r="H3812" s="85" t="str">
        <v/>
      </c>
      <c r="I3812" s="84">
        <f>IF($E3812="","",IFERROR(VLOOKUP(TRIM(E3812&amp;""),'Référentiel Articles'!$A$2:$F$634,6,FALSE),""))</f>
      </c>
      <c r="J3812" s="90">
        <f>IF(OR($E3812="",$H3812=""),"",$H3812*$I3812)</f>
      </c>
      <c r="K3812" s="87" t="str">
        <v/>
      </c>
    </row>
    <row r="3813">
      <c r="A3813" s="74" t="str">
        <v/>
      </c>
      <c r="B3813" s="74" t="str">
        <v/>
      </c>
      <c r="C3813" s="75">
        <f>IF($E3813="","",IFERROR(VLOOKUP(TRIM(E3813&amp;""),'Référentiel Articles'!$A$2:$F$634,2,FALSE),""))</f>
      </c>
      <c r="D3813" s="75">
        <f>IF($E3813="","",IFERROR(VLOOKUP(TRIM(E3813&amp;""),'Référentiel Articles'!$A$2:$F$634,3,FALSE),""))</f>
      </c>
      <c r="E3813" s="74" t="str">
        <v/>
      </c>
      <c r="F3813" s="75">
        <f>IF($E3813="","",IFERROR(VLOOKUP(TRIM(E3813&amp;""),'Référentiel Articles'!$A$2:$F$634,4,FALSE),""))</f>
      </c>
      <c r="G3813" s="76">
        <f>IF($E3813="","",IFERROR(VLOOKUP(TRIM(E3813&amp;""),'Référentiel Articles'!$A$2:$F$634,5,FALSE),""))</f>
      </c>
      <c r="H3813" s="77" t="str">
        <v/>
      </c>
      <c r="I3813" s="76">
        <f>IF($E3813="","",IFERROR(VLOOKUP(TRIM(E3813&amp;""),'Référentiel Articles'!$A$2:$F$634,6,FALSE),""))</f>
      </c>
      <c r="J3813" s="78">
        <f>IF(OR($E3813="",$H3813=""),"",$H3813*$I3813)</f>
      </c>
      <c r="K3813" s="79" t="str">
        <v/>
      </c>
    </row>
    <row r="3814">
      <c r="A3814" s="81" t="str">
        <v/>
      </c>
      <c r="B3814" s="81" t="str">
        <v/>
      </c>
      <c r="C3814" s="83">
        <f>IF($E3814="","",IFERROR(VLOOKUP(TRIM(E3814&amp;""),'Référentiel Articles'!$A$2:$F$634,2,FALSE),""))</f>
      </c>
      <c r="D3814" s="83">
        <f>IF($E3814="","",IFERROR(VLOOKUP(TRIM(E3814&amp;""),'Référentiel Articles'!$A$2:$F$634,3,FALSE),""))</f>
      </c>
      <c r="E3814" s="81" t="str">
        <v/>
      </c>
      <c r="F3814" s="83">
        <f>IF($E3814="","",IFERROR(VLOOKUP(TRIM(E3814&amp;""),'Référentiel Articles'!$A$2:$F$634,4,FALSE),""))</f>
      </c>
      <c r="G3814" s="84">
        <f>IF($E3814="","",IFERROR(VLOOKUP(TRIM(E3814&amp;""),'Référentiel Articles'!$A$2:$F$634,5,FALSE),""))</f>
      </c>
      <c r="H3814" s="85" t="str">
        <v/>
      </c>
      <c r="I3814" s="84">
        <f>IF($E3814="","",IFERROR(VLOOKUP(TRIM(E3814&amp;""),'Référentiel Articles'!$A$2:$F$634,6,FALSE),""))</f>
      </c>
      <c r="J3814" s="90">
        <f>IF(OR($E3814="",$H3814=""),"",$H3814*$I3814)</f>
      </c>
      <c r="K3814" s="87" t="str">
        <v/>
      </c>
    </row>
    <row r="3815">
      <c r="A3815" s="74" t="str">
        <v/>
      </c>
      <c r="B3815" s="74" t="str">
        <v/>
      </c>
      <c r="C3815" s="75">
        <f>IF($E3815="","",IFERROR(VLOOKUP(TRIM(E3815&amp;""),'Référentiel Articles'!$A$2:$F$634,2,FALSE),""))</f>
      </c>
      <c r="D3815" s="75">
        <f>IF($E3815="","",IFERROR(VLOOKUP(TRIM(E3815&amp;""),'Référentiel Articles'!$A$2:$F$634,3,FALSE),""))</f>
      </c>
      <c r="E3815" s="74" t="str">
        <v/>
      </c>
      <c r="F3815" s="75">
        <f>IF($E3815="","",IFERROR(VLOOKUP(TRIM(E3815&amp;""),'Référentiel Articles'!$A$2:$F$634,4,FALSE),""))</f>
      </c>
      <c r="G3815" s="76">
        <f>IF($E3815="","",IFERROR(VLOOKUP(TRIM(E3815&amp;""),'Référentiel Articles'!$A$2:$F$634,5,FALSE),""))</f>
      </c>
      <c r="H3815" s="77" t="str">
        <v/>
      </c>
      <c r="I3815" s="76">
        <f>IF($E3815="","",IFERROR(VLOOKUP(TRIM(E3815&amp;""),'Référentiel Articles'!$A$2:$F$634,6,FALSE),""))</f>
      </c>
      <c r="J3815" s="78">
        <f>IF(OR($E3815="",$H3815=""),"",$H3815*$I3815)</f>
      </c>
      <c r="K3815" s="79" t="str">
        <v/>
      </c>
    </row>
    <row r="3816">
      <c r="A3816" s="81" t="str">
        <v/>
      </c>
      <c r="B3816" s="81" t="str">
        <v/>
      </c>
      <c r="C3816" s="83">
        <f>IF($E3816="","",IFERROR(VLOOKUP(TRIM(E3816&amp;""),'Référentiel Articles'!$A$2:$F$634,2,FALSE),""))</f>
      </c>
      <c r="D3816" s="83">
        <f>IF($E3816="","",IFERROR(VLOOKUP(TRIM(E3816&amp;""),'Référentiel Articles'!$A$2:$F$634,3,FALSE),""))</f>
      </c>
      <c r="E3816" s="81" t="str">
        <v/>
      </c>
      <c r="F3816" s="83">
        <f>IF($E3816="","",IFERROR(VLOOKUP(TRIM(E3816&amp;""),'Référentiel Articles'!$A$2:$F$634,4,FALSE),""))</f>
      </c>
      <c r="G3816" s="84">
        <f>IF($E3816="","",IFERROR(VLOOKUP(TRIM(E3816&amp;""),'Référentiel Articles'!$A$2:$F$634,5,FALSE),""))</f>
      </c>
      <c r="H3816" s="85" t="str">
        <v/>
      </c>
      <c r="I3816" s="84">
        <f>IF($E3816="","",IFERROR(VLOOKUP(TRIM(E3816&amp;""),'Référentiel Articles'!$A$2:$F$634,6,FALSE),""))</f>
      </c>
      <c r="J3816" s="90">
        <f>IF(OR($E3816="",$H3816=""),"",$H3816*$I3816)</f>
      </c>
      <c r="K3816" s="87" t="str">
        <v/>
      </c>
    </row>
    <row r="3817">
      <c r="A3817" s="74" t="str">
        <v/>
      </c>
      <c r="B3817" s="74" t="str">
        <v/>
      </c>
      <c r="C3817" s="75">
        <f>IF($E3817="","",IFERROR(VLOOKUP(TRIM(E3817&amp;""),'Référentiel Articles'!$A$2:$F$634,2,FALSE),""))</f>
      </c>
      <c r="D3817" s="75">
        <f>IF($E3817="","",IFERROR(VLOOKUP(TRIM(E3817&amp;""),'Référentiel Articles'!$A$2:$F$634,3,FALSE),""))</f>
      </c>
      <c r="E3817" s="74" t="str">
        <v/>
      </c>
      <c r="F3817" s="75">
        <f>IF($E3817="","",IFERROR(VLOOKUP(TRIM(E3817&amp;""),'Référentiel Articles'!$A$2:$F$634,4,FALSE),""))</f>
      </c>
      <c r="G3817" s="76">
        <f>IF($E3817="","",IFERROR(VLOOKUP(TRIM(E3817&amp;""),'Référentiel Articles'!$A$2:$F$634,5,FALSE),""))</f>
      </c>
      <c r="H3817" s="77" t="str">
        <v/>
      </c>
      <c r="I3817" s="76">
        <f>IF($E3817="","",IFERROR(VLOOKUP(TRIM(E3817&amp;""),'Référentiel Articles'!$A$2:$F$634,6,FALSE),""))</f>
      </c>
      <c r="J3817" s="78">
        <f>IF(OR($E3817="",$H3817=""),"",$H3817*$I3817)</f>
      </c>
      <c r="K3817" s="79" t="str">
        <v/>
      </c>
    </row>
    <row r="3818">
      <c r="A3818" s="81" t="str">
        <v/>
      </c>
      <c r="B3818" s="81" t="str">
        <v/>
      </c>
      <c r="C3818" s="83">
        <f>IF($E3818="","",IFERROR(VLOOKUP(TRIM(E3818&amp;""),'Référentiel Articles'!$A$2:$F$634,2,FALSE),""))</f>
      </c>
      <c r="D3818" s="83">
        <f>IF($E3818="","",IFERROR(VLOOKUP(TRIM(E3818&amp;""),'Référentiel Articles'!$A$2:$F$634,3,FALSE),""))</f>
      </c>
      <c r="E3818" s="81" t="str">
        <v/>
      </c>
      <c r="F3818" s="83">
        <f>IF($E3818="","",IFERROR(VLOOKUP(TRIM(E3818&amp;""),'Référentiel Articles'!$A$2:$F$634,4,FALSE),""))</f>
      </c>
      <c r="G3818" s="84">
        <f>IF($E3818="","",IFERROR(VLOOKUP(TRIM(E3818&amp;""),'Référentiel Articles'!$A$2:$F$634,5,FALSE),""))</f>
      </c>
      <c r="H3818" s="85" t="str">
        <v/>
      </c>
      <c r="I3818" s="84">
        <f>IF($E3818="","",IFERROR(VLOOKUP(TRIM(E3818&amp;""),'Référentiel Articles'!$A$2:$F$634,6,FALSE),""))</f>
      </c>
      <c r="J3818" s="90">
        <f>IF(OR($E3818="",$H3818=""),"",$H3818*$I3818)</f>
      </c>
      <c r="K3818" s="87" t="str">
        <v/>
      </c>
    </row>
    <row r="3819">
      <c r="A3819" s="74" t="str">
        <v/>
      </c>
      <c r="B3819" s="74" t="str">
        <v/>
      </c>
      <c r="C3819" s="75">
        <f>IF($E3819="","",IFERROR(VLOOKUP(TRIM(E3819&amp;""),'Référentiel Articles'!$A$2:$F$634,2,FALSE),""))</f>
      </c>
      <c r="D3819" s="75">
        <f>IF($E3819="","",IFERROR(VLOOKUP(TRIM(E3819&amp;""),'Référentiel Articles'!$A$2:$F$634,3,FALSE),""))</f>
      </c>
      <c r="E3819" s="74" t="str">
        <v/>
      </c>
      <c r="F3819" s="75">
        <f>IF($E3819="","",IFERROR(VLOOKUP(TRIM(E3819&amp;""),'Référentiel Articles'!$A$2:$F$634,4,FALSE),""))</f>
      </c>
      <c r="G3819" s="76">
        <f>IF($E3819="","",IFERROR(VLOOKUP(TRIM(E3819&amp;""),'Référentiel Articles'!$A$2:$F$634,5,FALSE),""))</f>
      </c>
      <c r="H3819" s="77" t="str">
        <v/>
      </c>
      <c r="I3819" s="76">
        <f>IF($E3819="","",IFERROR(VLOOKUP(TRIM(E3819&amp;""),'Référentiel Articles'!$A$2:$F$634,6,FALSE),""))</f>
      </c>
      <c r="J3819" s="78">
        <f>IF(OR($E3819="",$H3819=""),"",$H3819*$I3819)</f>
      </c>
      <c r="K3819" s="79" t="str">
        <v/>
      </c>
    </row>
    <row r="3820">
      <c r="A3820" s="81" t="str">
        <v/>
      </c>
      <c r="B3820" s="81" t="str">
        <v/>
      </c>
      <c r="C3820" s="83">
        <f>IF($E3820="","",IFERROR(VLOOKUP(TRIM(E3820&amp;""),'Référentiel Articles'!$A$2:$F$634,2,FALSE),""))</f>
      </c>
      <c r="D3820" s="83">
        <f>IF($E3820="","",IFERROR(VLOOKUP(TRIM(E3820&amp;""),'Référentiel Articles'!$A$2:$F$634,3,FALSE),""))</f>
      </c>
      <c r="E3820" s="81" t="str">
        <v/>
      </c>
      <c r="F3820" s="83">
        <f>IF($E3820="","",IFERROR(VLOOKUP(TRIM(E3820&amp;""),'Référentiel Articles'!$A$2:$F$634,4,FALSE),""))</f>
      </c>
      <c r="G3820" s="84">
        <f>IF($E3820="","",IFERROR(VLOOKUP(TRIM(E3820&amp;""),'Référentiel Articles'!$A$2:$F$634,5,FALSE),""))</f>
      </c>
      <c r="H3820" s="85" t="str">
        <v/>
      </c>
      <c r="I3820" s="84">
        <f>IF($E3820="","",IFERROR(VLOOKUP(TRIM(E3820&amp;""),'Référentiel Articles'!$A$2:$F$634,6,FALSE),""))</f>
      </c>
      <c r="J3820" s="90">
        <f>IF(OR($E3820="",$H3820=""),"",$H3820*$I3820)</f>
      </c>
      <c r="K3820" s="87" t="str">
        <v/>
      </c>
    </row>
    <row r="3821">
      <c r="A3821" s="74" t="str">
        <v/>
      </c>
      <c r="B3821" s="74" t="str">
        <v/>
      </c>
      <c r="C3821" s="75">
        <f>IF($E3821="","",IFERROR(VLOOKUP(TRIM(E3821&amp;""),'Référentiel Articles'!$A$2:$F$634,2,FALSE),""))</f>
      </c>
      <c r="D3821" s="75">
        <f>IF($E3821="","",IFERROR(VLOOKUP(TRIM(E3821&amp;""),'Référentiel Articles'!$A$2:$F$634,3,FALSE),""))</f>
      </c>
      <c r="E3821" s="74" t="str">
        <v/>
      </c>
      <c r="F3821" s="75">
        <f>IF($E3821="","",IFERROR(VLOOKUP(TRIM(E3821&amp;""),'Référentiel Articles'!$A$2:$F$634,4,FALSE),""))</f>
      </c>
      <c r="G3821" s="76">
        <f>IF($E3821="","",IFERROR(VLOOKUP(TRIM(E3821&amp;""),'Référentiel Articles'!$A$2:$F$634,5,FALSE),""))</f>
      </c>
      <c r="H3821" s="77" t="str">
        <v/>
      </c>
      <c r="I3821" s="76">
        <f>IF($E3821="","",IFERROR(VLOOKUP(TRIM(E3821&amp;""),'Référentiel Articles'!$A$2:$F$634,6,FALSE),""))</f>
      </c>
      <c r="J3821" s="78">
        <f>IF(OR($E3821="",$H3821=""),"",$H3821*$I3821)</f>
      </c>
      <c r="K3821" s="79" t="str">
        <v/>
      </c>
    </row>
    <row r="3822">
      <c r="A3822" s="81" t="str">
        <v/>
      </c>
      <c r="B3822" s="81" t="str">
        <v/>
      </c>
      <c r="C3822" s="83">
        <f>IF($E3822="","",IFERROR(VLOOKUP(TRIM(E3822&amp;""),'Référentiel Articles'!$A$2:$F$634,2,FALSE),""))</f>
      </c>
      <c r="D3822" s="83">
        <f>IF($E3822="","",IFERROR(VLOOKUP(TRIM(E3822&amp;""),'Référentiel Articles'!$A$2:$F$634,3,FALSE),""))</f>
      </c>
      <c r="E3822" s="81" t="str">
        <v/>
      </c>
      <c r="F3822" s="83">
        <f>IF($E3822="","",IFERROR(VLOOKUP(TRIM(E3822&amp;""),'Référentiel Articles'!$A$2:$F$634,4,FALSE),""))</f>
      </c>
      <c r="G3822" s="84">
        <f>IF($E3822="","",IFERROR(VLOOKUP(TRIM(E3822&amp;""),'Référentiel Articles'!$A$2:$F$634,5,FALSE),""))</f>
      </c>
      <c r="H3822" s="85" t="str">
        <v/>
      </c>
      <c r="I3822" s="84">
        <f>IF($E3822="","",IFERROR(VLOOKUP(TRIM(E3822&amp;""),'Référentiel Articles'!$A$2:$F$634,6,FALSE),""))</f>
      </c>
      <c r="J3822" s="90">
        <f>IF(OR($E3822="",$H3822=""),"",$H3822*$I3822)</f>
      </c>
      <c r="K3822" s="87" t="str">
        <v/>
      </c>
    </row>
    <row r="3823">
      <c r="A3823" s="74" t="str">
        <v/>
      </c>
      <c r="B3823" s="74" t="str">
        <v/>
      </c>
      <c r="C3823" s="75">
        <f>IF($E3823="","",IFERROR(VLOOKUP(TRIM(E3823&amp;""),'Référentiel Articles'!$A$2:$F$634,2,FALSE),""))</f>
      </c>
      <c r="D3823" s="75">
        <f>IF($E3823="","",IFERROR(VLOOKUP(TRIM(E3823&amp;""),'Référentiel Articles'!$A$2:$F$634,3,FALSE),""))</f>
      </c>
      <c r="E3823" s="74" t="str">
        <v/>
      </c>
      <c r="F3823" s="75">
        <f>IF($E3823="","",IFERROR(VLOOKUP(TRIM(E3823&amp;""),'Référentiel Articles'!$A$2:$F$634,4,FALSE),""))</f>
      </c>
      <c r="G3823" s="76">
        <f>IF($E3823="","",IFERROR(VLOOKUP(TRIM(E3823&amp;""),'Référentiel Articles'!$A$2:$F$634,5,FALSE),""))</f>
      </c>
      <c r="H3823" s="77" t="str">
        <v/>
      </c>
      <c r="I3823" s="76">
        <f>IF($E3823="","",IFERROR(VLOOKUP(TRIM(E3823&amp;""),'Référentiel Articles'!$A$2:$F$634,6,FALSE),""))</f>
      </c>
      <c r="J3823" s="78">
        <f>IF(OR($E3823="",$H3823=""),"",$H3823*$I3823)</f>
      </c>
      <c r="K3823" s="79" t="str">
        <v/>
      </c>
    </row>
    <row r="3824">
      <c r="A3824" s="81" t="str">
        <v/>
      </c>
      <c r="B3824" s="81" t="str">
        <v/>
      </c>
      <c r="C3824" s="83">
        <f>IF($E3824="","",IFERROR(VLOOKUP(TRIM(E3824&amp;""),'Référentiel Articles'!$A$2:$F$634,2,FALSE),""))</f>
      </c>
      <c r="D3824" s="83">
        <f>IF($E3824="","",IFERROR(VLOOKUP(TRIM(E3824&amp;""),'Référentiel Articles'!$A$2:$F$634,3,FALSE),""))</f>
      </c>
      <c r="E3824" s="81" t="str">
        <v/>
      </c>
      <c r="F3824" s="83">
        <f>IF($E3824="","",IFERROR(VLOOKUP(TRIM(E3824&amp;""),'Référentiel Articles'!$A$2:$F$634,4,FALSE),""))</f>
      </c>
      <c r="G3824" s="84">
        <f>IF($E3824="","",IFERROR(VLOOKUP(TRIM(E3824&amp;""),'Référentiel Articles'!$A$2:$F$634,5,FALSE),""))</f>
      </c>
      <c r="H3824" s="85" t="str">
        <v/>
      </c>
      <c r="I3824" s="84">
        <f>IF($E3824="","",IFERROR(VLOOKUP(TRIM(E3824&amp;""),'Référentiel Articles'!$A$2:$F$634,6,FALSE),""))</f>
      </c>
      <c r="J3824" s="90">
        <f>IF(OR($E3824="",$H3824=""),"",$H3824*$I3824)</f>
      </c>
      <c r="K3824" s="87" t="str">
        <v/>
      </c>
    </row>
    <row r="3825">
      <c r="A3825" s="74" t="str">
        <v/>
      </c>
      <c r="B3825" s="74" t="str">
        <v/>
      </c>
      <c r="C3825" s="75">
        <f>IF($E3825="","",IFERROR(VLOOKUP(TRIM(E3825&amp;""),'Référentiel Articles'!$A$2:$F$634,2,FALSE),""))</f>
      </c>
      <c r="D3825" s="75">
        <f>IF($E3825="","",IFERROR(VLOOKUP(TRIM(E3825&amp;""),'Référentiel Articles'!$A$2:$F$634,3,FALSE),""))</f>
      </c>
      <c r="E3825" s="74" t="str">
        <v/>
      </c>
      <c r="F3825" s="75">
        <f>IF($E3825="","",IFERROR(VLOOKUP(TRIM(E3825&amp;""),'Référentiel Articles'!$A$2:$F$634,4,FALSE),""))</f>
      </c>
      <c r="G3825" s="76">
        <f>IF($E3825="","",IFERROR(VLOOKUP(TRIM(E3825&amp;""),'Référentiel Articles'!$A$2:$F$634,5,FALSE),""))</f>
      </c>
      <c r="H3825" s="77" t="str">
        <v/>
      </c>
      <c r="I3825" s="76">
        <f>IF($E3825="","",IFERROR(VLOOKUP(TRIM(E3825&amp;""),'Référentiel Articles'!$A$2:$F$634,6,FALSE),""))</f>
      </c>
      <c r="J3825" s="78">
        <f>IF(OR($E3825="",$H3825=""),"",$H3825*$I3825)</f>
      </c>
      <c r="K3825" s="79" t="str">
        <v/>
      </c>
    </row>
    <row r="3826">
      <c r="A3826" s="81" t="str">
        <v/>
      </c>
      <c r="B3826" s="81" t="str">
        <v/>
      </c>
      <c r="C3826" s="83">
        <f>IF($E3826="","",IFERROR(VLOOKUP(TRIM(E3826&amp;""),'Référentiel Articles'!$A$2:$F$634,2,FALSE),""))</f>
      </c>
      <c r="D3826" s="83">
        <f>IF($E3826="","",IFERROR(VLOOKUP(TRIM(E3826&amp;""),'Référentiel Articles'!$A$2:$F$634,3,FALSE),""))</f>
      </c>
      <c r="E3826" s="81" t="str">
        <v/>
      </c>
      <c r="F3826" s="83">
        <f>IF($E3826="","",IFERROR(VLOOKUP(TRIM(E3826&amp;""),'Référentiel Articles'!$A$2:$F$634,4,FALSE),""))</f>
      </c>
      <c r="G3826" s="84">
        <f>IF($E3826="","",IFERROR(VLOOKUP(TRIM(E3826&amp;""),'Référentiel Articles'!$A$2:$F$634,5,FALSE),""))</f>
      </c>
      <c r="H3826" s="85" t="str">
        <v/>
      </c>
      <c r="I3826" s="84">
        <f>IF($E3826="","",IFERROR(VLOOKUP(TRIM(E3826&amp;""),'Référentiel Articles'!$A$2:$F$634,6,FALSE),""))</f>
      </c>
      <c r="J3826" s="90">
        <f>IF(OR($E3826="",$H3826=""),"",$H3826*$I3826)</f>
      </c>
      <c r="K3826" s="87" t="str">
        <v/>
      </c>
    </row>
    <row r="3827">
      <c r="A3827" s="74" t="str">
        <v/>
      </c>
      <c r="B3827" s="74" t="str">
        <v/>
      </c>
      <c r="C3827" s="75">
        <f>IF($E3827="","",IFERROR(VLOOKUP(TRIM(E3827&amp;""),'Référentiel Articles'!$A$2:$F$634,2,FALSE),""))</f>
      </c>
      <c r="D3827" s="75">
        <f>IF($E3827="","",IFERROR(VLOOKUP(TRIM(E3827&amp;""),'Référentiel Articles'!$A$2:$F$634,3,FALSE),""))</f>
      </c>
      <c r="E3827" s="74" t="str">
        <v/>
      </c>
      <c r="F3827" s="75">
        <f>IF($E3827="","",IFERROR(VLOOKUP(TRIM(E3827&amp;""),'Référentiel Articles'!$A$2:$F$634,4,FALSE),""))</f>
      </c>
      <c r="G3827" s="76">
        <f>IF($E3827="","",IFERROR(VLOOKUP(TRIM(E3827&amp;""),'Référentiel Articles'!$A$2:$F$634,5,FALSE),""))</f>
      </c>
      <c r="H3827" s="77" t="str">
        <v/>
      </c>
      <c r="I3827" s="76">
        <f>IF($E3827="","",IFERROR(VLOOKUP(TRIM(E3827&amp;""),'Référentiel Articles'!$A$2:$F$634,6,FALSE),""))</f>
      </c>
      <c r="J3827" s="78">
        <f>IF(OR($E3827="",$H3827=""),"",$H3827*$I3827)</f>
      </c>
      <c r="K3827" s="79" t="str">
        <v/>
      </c>
    </row>
    <row r="3828">
      <c r="A3828" s="81" t="str">
        <v/>
      </c>
      <c r="B3828" s="81" t="str">
        <v/>
      </c>
      <c r="C3828" s="83">
        <f>IF($E3828="","",IFERROR(VLOOKUP(TRIM(E3828&amp;""),'Référentiel Articles'!$A$2:$F$634,2,FALSE),""))</f>
      </c>
      <c r="D3828" s="83">
        <f>IF($E3828="","",IFERROR(VLOOKUP(TRIM(E3828&amp;""),'Référentiel Articles'!$A$2:$F$634,3,FALSE),""))</f>
      </c>
      <c r="E3828" s="81" t="str">
        <v/>
      </c>
      <c r="F3828" s="83">
        <f>IF($E3828="","",IFERROR(VLOOKUP(TRIM(E3828&amp;""),'Référentiel Articles'!$A$2:$F$634,4,FALSE),""))</f>
      </c>
      <c r="G3828" s="84">
        <f>IF($E3828="","",IFERROR(VLOOKUP(TRIM(E3828&amp;""),'Référentiel Articles'!$A$2:$F$634,5,FALSE),""))</f>
      </c>
      <c r="H3828" s="85" t="str">
        <v/>
      </c>
      <c r="I3828" s="84">
        <f>IF($E3828="","",IFERROR(VLOOKUP(TRIM(E3828&amp;""),'Référentiel Articles'!$A$2:$F$634,6,FALSE),""))</f>
      </c>
      <c r="J3828" s="90">
        <f>IF(OR($E3828="",$H3828=""),"",$H3828*$I3828)</f>
      </c>
      <c r="K3828" s="87" t="str">
        <v/>
      </c>
    </row>
    <row r="3829">
      <c r="A3829" s="74" t="str">
        <v/>
      </c>
      <c r="B3829" s="74" t="str">
        <v/>
      </c>
      <c r="C3829" s="75">
        <f>IF($E3829="","",IFERROR(VLOOKUP(TRIM(E3829&amp;""),'Référentiel Articles'!$A$2:$F$634,2,FALSE),""))</f>
      </c>
      <c r="D3829" s="75">
        <f>IF($E3829="","",IFERROR(VLOOKUP(TRIM(E3829&amp;""),'Référentiel Articles'!$A$2:$F$634,3,FALSE),""))</f>
      </c>
      <c r="E3829" s="74" t="str">
        <v/>
      </c>
      <c r="F3829" s="75">
        <f>IF($E3829="","",IFERROR(VLOOKUP(TRIM(E3829&amp;""),'Référentiel Articles'!$A$2:$F$634,4,FALSE),""))</f>
      </c>
      <c r="G3829" s="76">
        <f>IF($E3829="","",IFERROR(VLOOKUP(TRIM(E3829&amp;""),'Référentiel Articles'!$A$2:$F$634,5,FALSE),""))</f>
      </c>
      <c r="H3829" s="77" t="str">
        <v/>
      </c>
      <c r="I3829" s="76">
        <f>IF($E3829="","",IFERROR(VLOOKUP(TRIM(E3829&amp;""),'Référentiel Articles'!$A$2:$F$634,6,FALSE),""))</f>
      </c>
      <c r="J3829" s="78">
        <f>IF(OR($E3829="",$H3829=""),"",$H3829*$I3829)</f>
      </c>
      <c r="K3829" s="79" t="str">
        <v/>
      </c>
    </row>
    <row r="3830">
      <c r="A3830" s="81" t="str">
        <v/>
      </c>
      <c r="B3830" s="81" t="str">
        <v/>
      </c>
      <c r="C3830" s="83">
        <f>IF($E3830="","",IFERROR(VLOOKUP(TRIM(E3830&amp;""),'Référentiel Articles'!$A$2:$F$634,2,FALSE),""))</f>
      </c>
      <c r="D3830" s="83">
        <f>IF($E3830="","",IFERROR(VLOOKUP(TRIM(E3830&amp;""),'Référentiel Articles'!$A$2:$F$634,3,FALSE),""))</f>
      </c>
      <c r="E3830" s="81" t="str">
        <v/>
      </c>
      <c r="F3830" s="83">
        <f>IF($E3830="","",IFERROR(VLOOKUP(TRIM(E3830&amp;""),'Référentiel Articles'!$A$2:$F$634,4,FALSE),""))</f>
      </c>
      <c r="G3830" s="84">
        <f>IF($E3830="","",IFERROR(VLOOKUP(TRIM(E3830&amp;""),'Référentiel Articles'!$A$2:$F$634,5,FALSE),""))</f>
      </c>
      <c r="H3830" s="85" t="str">
        <v/>
      </c>
      <c r="I3830" s="84">
        <f>IF($E3830="","",IFERROR(VLOOKUP(TRIM(E3830&amp;""),'Référentiel Articles'!$A$2:$F$634,6,FALSE),""))</f>
      </c>
      <c r="J3830" s="90">
        <f>IF(OR($E3830="",$H3830=""),"",$H3830*$I3830)</f>
      </c>
      <c r="K3830" s="87" t="str">
        <v/>
      </c>
    </row>
    <row r="3831">
      <c r="A3831" s="74" t="str">
        <v/>
      </c>
      <c r="B3831" s="74" t="str">
        <v/>
      </c>
      <c r="C3831" s="75">
        <f>IF($E3831="","",IFERROR(VLOOKUP(TRIM(E3831&amp;""),'Référentiel Articles'!$A$2:$F$634,2,FALSE),""))</f>
      </c>
      <c r="D3831" s="75">
        <f>IF($E3831="","",IFERROR(VLOOKUP(TRIM(E3831&amp;""),'Référentiel Articles'!$A$2:$F$634,3,FALSE),""))</f>
      </c>
      <c r="E3831" s="74" t="str">
        <v/>
      </c>
      <c r="F3831" s="75">
        <f>IF($E3831="","",IFERROR(VLOOKUP(TRIM(E3831&amp;""),'Référentiel Articles'!$A$2:$F$634,4,FALSE),""))</f>
      </c>
      <c r="G3831" s="76">
        <f>IF($E3831="","",IFERROR(VLOOKUP(TRIM(E3831&amp;""),'Référentiel Articles'!$A$2:$F$634,5,FALSE),""))</f>
      </c>
      <c r="H3831" s="77" t="str">
        <v/>
      </c>
      <c r="I3831" s="76">
        <f>IF($E3831="","",IFERROR(VLOOKUP(TRIM(E3831&amp;""),'Référentiel Articles'!$A$2:$F$634,6,FALSE),""))</f>
      </c>
      <c r="J3831" s="78">
        <f>IF(OR($E3831="",$H3831=""),"",$H3831*$I3831)</f>
      </c>
      <c r="K3831" s="79" t="str">
        <v/>
      </c>
    </row>
    <row r="3832">
      <c r="A3832" s="81" t="str">
        <v/>
      </c>
      <c r="B3832" s="81" t="str">
        <v/>
      </c>
      <c r="C3832" s="83">
        <f>IF($E3832="","",IFERROR(VLOOKUP(TRIM(E3832&amp;""),'Référentiel Articles'!$A$2:$F$634,2,FALSE),""))</f>
      </c>
      <c r="D3832" s="83">
        <f>IF($E3832="","",IFERROR(VLOOKUP(TRIM(E3832&amp;""),'Référentiel Articles'!$A$2:$F$634,3,FALSE),""))</f>
      </c>
      <c r="E3832" s="81" t="str">
        <v/>
      </c>
      <c r="F3832" s="83">
        <f>IF($E3832="","",IFERROR(VLOOKUP(TRIM(E3832&amp;""),'Référentiel Articles'!$A$2:$F$634,4,FALSE),""))</f>
      </c>
      <c r="G3832" s="84">
        <f>IF($E3832="","",IFERROR(VLOOKUP(TRIM(E3832&amp;""),'Référentiel Articles'!$A$2:$F$634,5,FALSE),""))</f>
      </c>
      <c r="H3832" s="85" t="str">
        <v/>
      </c>
      <c r="I3832" s="84">
        <f>IF($E3832="","",IFERROR(VLOOKUP(TRIM(E3832&amp;""),'Référentiel Articles'!$A$2:$F$634,6,FALSE),""))</f>
      </c>
      <c r="J3832" s="90">
        <f>IF(OR($E3832="",$H3832=""),"",$H3832*$I3832)</f>
      </c>
      <c r="K3832" s="87" t="str">
        <v/>
      </c>
    </row>
    <row r="3833">
      <c r="A3833" s="74" t="str">
        <v/>
      </c>
      <c r="B3833" s="74" t="str">
        <v/>
      </c>
      <c r="C3833" s="75">
        <f>IF($E3833="","",IFERROR(VLOOKUP(TRIM(E3833&amp;""),'Référentiel Articles'!$A$2:$F$634,2,FALSE),""))</f>
      </c>
      <c r="D3833" s="75">
        <f>IF($E3833="","",IFERROR(VLOOKUP(TRIM(E3833&amp;""),'Référentiel Articles'!$A$2:$F$634,3,FALSE),""))</f>
      </c>
      <c r="E3833" s="74" t="str">
        <v/>
      </c>
      <c r="F3833" s="75">
        <f>IF($E3833="","",IFERROR(VLOOKUP(TRIM(E3833&amp;""),'Référentiel Articles'!$A$2:$F$634,4,FALSE),""))</f>
      </c>
      <c r="G3833" s="76">
        <f>IF($E3833="","",IFERROR(VLOOKUP(TRIM(E3833&amp;""),'Référentiel Articles'!$A$2:$F$634,5,FALSE),""))</f>
      </c>
      <c r="H3833" s="77" t="str">
        <v/>
      </c>
      <c r="I3833" s="76">
        <f>IF($E3833="","",IFERROR(VLOOKUP(TRIM(E3833&amp;""),'Référentiel Articles'!$A$2:$F$634,6,FALSE),""))</f>
      </c>
      <c r="J3833" s="78">
        <f>IF(OR($E3833="",$H3833=""),"",$H3833*$I3833)</f>
      </c>
      <c r="K3833" s="79" t="str">
        <v/>
      </c>
    </row>
    <row r="3834">
      <c r="A3834" s="81" t="str">
        <v/>
      </c>
      <c r="B3834" s="81" t="str">
        <v/>
      </c>
      <c r="C3834" s="83">
        <f>IF($E3834="","",IFERROR(VLOOKUP(TRIM(E3834&amp;""),'Référentiel Articles'!$A$2:$F$634,2,FALSE),""))</f>
      </c>
      <c r="D3834" s="83">
        <f>IF($E3834="","",IFERROR(VLOOKUP(TRIM(E3834&amp;""),'Référentiel Articles'!$A$2:$F$634,3,FALSE),""))</f>
      </c>
      <c r="E3834" s="81" t="str">
        <v/>
      </c>
      <c r="F3834" s="83">
        <f>IF($E3834="","",IFERROR(VLOOKUP(TRIM(E3834&amp;""),'Référentiel Articles'!$A$2:$F$634,4,FALSE),""))</f>
      </c>
      <c r="G3834" s="84">
        <f>IF($E3834="","",IFERROR(VLOOKUP(TRIM(E3834&amp;""),'Référentiel Articles'!$A$2:$F$634,5,FALSE),""))</f>
      </c>
      <c r="H3834" s="85" t="str">
        <v/>
      </c>
      <c r="I3834" s="84">
        <f>IF($E3834="","",IFERROR(VLOOKUP(TRIM(E3834&amp;""),'Référentiel Articles'!$A$2:$F$634,6,FALSE),""))</f>
      </c>
      <c r="J3834" s="90">
        <f>IF(OR($E3834="",$H3834=""),"",$H3834*$I3834)</f>
      </c>
      <c r="K3834" s="87" t="str">
        <v/>
      </c>
    </row>
    <row r="3835">
      <c r="A3835" s="74" t="str">
        <v/>
      </c>
      <c r="B3835" s="74" t="str">
        <v/>
      </c>
      <c r="C3835" s="75">
        <f>IF($E3835="","",IFERROR(VLOOKUP(TRIM(E3835&amp;""),'Référentiel Articles'!$A$2:$F$634,2,FALSE),""))</f>
      </c>
      <c r="D3835" s="75">
        <f>IF($E3835="","",IFERROR(VLOOKUP(TRIM(E3835&amp;""),'Référentiel Articles'!$A$2:$F$634,3,FALSE),""))</f>
      </c>
      <c r="E3835" s="74" t="str">
        <v/>
      </c>
      <c r="F3835" s="75">
        <f>IF($E3835="","",IFERROR(VLOOKUP(TRIM(E3835&amp;""),'Référentiel Articles'!$A$2:$F$634,4,FALSE),""))</f>
      </c>
      <c r="G3835" s="76">
        <f>IF($E3835="","",IFERROR(VLOOKUP(TRIM(E3835&amp;""),'Référentiel Articles'!$A$2:$F$634,5,FALSE),""))</f>
      </c>
      <c r="H3835" s="77" t="str">
        <v/>
      </c>
      <c r="I3835" s="76">
        <f>IF($E3835="","",IFERROR(VLOOKUP(TRIM(E3835&amp;""),'Référentiel Articles'!$A$2:$F$634,6,FALSE),""))</f>
      </c>
      <c r="J3835" s="78">
        <f>IF(OR($E3835="",$H3835=""),"",$H3835*$I3835)</f>
      </c>
      <c r="K3835" s="79" t="str">
        <v/>
      </c>
    </row>
    <row r="3836">
      <c r="A3836" s="81" t="str">
        <v/>
      </c>
      <c r="B3836" s="81" t="str">
        <v/>
      </c>
      <c r="C3836" s="83">
        <f>IF($E3836="","",IFERROR(VLOOKUP(TRIM(E3836&amp;""),'Référentiel Articles'!$A$2:$F$634,2,FALSE),""))</f>
      </c>
      <c r="D3836" s="83">
        <f>IF($E3836="","",IFERROR(VLOOKUP(TRIM(E3836&amp;""),'Référentiel Articles'!$A$2:$F$634,3,FALSE),""))</f>
      </c>
      <c r="E3836" s="81" t="str">
        <v/>
      </c>
      <c r="F3836" s="83">
        <f>IF($E3836="","",IFERROR(VLOOKUP(TRIM(E3836&amp;""),'Référentiel Articles'!$A$2:$F$634,4,FALSE),""))</f>
      </c>
      <c r="G3836" s="84">
        <f>IF($E3836="","",IFERROR(VLOOKUP(TRIM(E3836&amp;""),'Référentiel Articles'!$A$2:$F$634,5,FALSE),""))</f>
      </c>
      <c r="H3836" s="85" t="str">
        <v/>
      </c>
      <c r="I3836" s="84">
        <f>IF($E3836="","",IFERROR(VLOOKUP(TRIM(E3836&amp;""),'Référentiel Articles'!$A$2:$F$634,6,FALSE),""))</f>
      </c>
      <c r="J3836" s="90">
        <f>IF(OR($E3836="",$H3836=""),"",$H3836*$I3836)</f>
      </c>
      <c r="K3836" s="87" t="str">
        <v/>
      </c>
    </row>
    <row r="3837">
      <c r="A3837" s="74" t="str">
        <v/>
      </c>
      <c r="B3837" s="74" t="str">
        <v/>
      </c>
      <c r="C3837" s="75">
        <f>IF($E3837="","",IFERROR(VLOOKUP(TRIM(E3837&amp;""),'Référentiel Articles'!$A$2:$F$634,2,FALSE),""))</f>
      </c>
      <c r="D3837" s="75">
        <f>IF($E3837="","",IFERROR(VLOOKUP(TRIM(E3837&amp;""),'Référentiel Articles'!$A$2:$F$634,3,FALSE),""))</f>
      </c>
      <c r="E3837" s="74" t="str">
        <v/>
      </c>
      <c r="F3837" s="75">
        <f>IF($E3837="","",IFERROR(VLOOKUP(TRIM(E3837&amp;""),'Référentiel Articles'!$A$2:$F$634,4,FALSE),""))</f>
      </c>
      <c r="G3837" s="76">
        <f>IF($E3837="","",IFERROR(VLOOKUP(TRIM(E3837&amp;""),'Référentiel Articles'!$A$2:$F$634,5,FALSE),""))</f>
      </c>
      <c r="H3837" s="77" t="str">
        <v/>
      </c>
      <c r="I3837" s="76">
        <f>IF($E3837="","",IFERROR(VLOOKUP(TRIM(E3837&amp;""),'Référentiel Articles'!$A$2:$F$634,6,FALSE),""))</f>
      </c>
      <c r="J3837" s="78">
        <f>IF(OR($E3837="",$H3837=""),"",$H3837*$I3837)</f>
      </c>
      <c r="K3837" s="79" t="str">
        <v/>
      </c>
    </row>
    <row r="3838">
      <c r="A3838" s="81" t="str">
        <v/>
      </c>
      <c r="B3838" s="81" t="str">
        <v/>
      </c>
      <c r="C3838" s="83">
        <f>IF($E3838="","",IFERROR(VLOOKUP(TRIM(E3838&amp;""),'Référentiel Articles'!$A$2:$F$634,2,FALSE),""))</f>
      </c>
      <c r="D3838" s="83">
        <f>IF($E3838="","",IFERROR(VLOOKUP(TRIM(E3838&amp;""),'Référentiel Articles'!$A$2:$F$634,3,FALSE),""))</f>
      </c>
      <c r="E3838" s="81" t="str">
        <v/>
      </c>
      <c r="F3838" s="83">
        <f>IF($E3838="","",IFERROR(VLOOKUP(TRIM(E3838&amp;""),'Référentiel Articles'!$A$2:$F$634,4,FALSE),""))</f>
      </c>
      <c r="G3838" s="84">
        <f>IF($E3838="","",IFERROR(VLOOKUP(TRIM(E3838&amp;""),'Référentiel Articles'!$A$2:$F$634,5,FALSE),""))</f>
      </c>
      <c r="H3838" s="85" t="str">
        <v/>
      </c>
      <c r="I3838" s="84">
        <f>IF($E3838="","",IFERROR(VLOOKUP(TRIM(E3838&amp;""),'Référentiel Articles'!$A$2:$F$634,6,FALSE),""))</f>
      </c>
      <c r="J3838" s="90">
        <f>IF(OR($E3838="",$H3838=""),"",$H3838*$I3838)</f>
      </c>
      <c r="K3838" s="87" t="str">
        <v/>
      </c>
    </row>
    <row r="3839">
      <c r="A3839" s="74" t="str">
        <v/>
      </c>
      <c r="B3839" s="74" t="str">
        <v/>
      </c>
      <c r="C3839" s="75">
        <f>IF($E3839="","",IFERROR(VLOOKUP(TRIM(E3839&amp;""),'Référentiel Articles'!$A$2:$F$634,2,FALSE),""))</f>
      </c>
      <c r="D3839" s="75">
        <f>IF($E3839="","",IFERROR(VLOOKUP(TRIM(E3839&amp;""),'Référentiel Articles'!$A$2:$F$634,3,FALSE),""))</f>
      </c>
      <c r="E3839" s="74" t="str">
        <v/>
      </c>
      <c r="F3839" s="75">
        <f>IF($E3839="","",IFERROR(VLOOKUP(TRIM(E3839&amp;""),'Référentiel Articles'!$A$2:$F$634,4,FALSE),""))</f>
      </c>
      <c r="G3839" s="76">
        <f>IF($E3839="","",IFERROR(VLOOKUP(TRIM(E3839&amp;""),'Référentiel Articles'!$A$2:$F$634,5,FALSE),""))</f>
      </c>
      <c r="H3839" s="77" t="str">
        <v/>
      </c>
      <c r="I3839" s="76">
        <f>IF($E3839="","",IFERROR(VLOOKUP(TRIM(E3839&amp;""),'Référentiel Articles'!$A$2:$F$634,6,FALSE),""))</f>
      </c>
      <c r="J3839" s="78">
        <f>IF(OR($E3839="",$H3839=""),"",$H3839*$I3839)</f>
      </c>
      <c r="K3839" s="79" t="str">
        <v/>
      </c>
    </row>
    <row r="3840">
      <c r="A3840" s="81" t="str">
        <v/>
      </c>
      <c r="B3840" s="81" t="str">
        <v/>
      </c>
      <c r="C3840" s="83">
        <f>IF($E3840="","",IFERROR(VLOOKUP(TRIM(E3840&amp;""),'Référentiel Articles'!$A$2:$F$634,2,FALSE),""))</f>
      </c>
      <c r="D3840" s="83">
        <f>IF($E3840="","",IFERROR(VLOOKUP(TRIM(E3840&amp;""),'Référentiel Articles'!$A$2:$F$634,3,FALSE),""))</f>
      </c>
      <c r="E3840" s="81" t="str">
        <v/>
      </c>
      <c r="F3840" s="83">
        <f>IF($E3840="","",IFERROR(VLOOKUP(TRIM(E3840&amp;""),'Référentiel Articles'!$A$2:$F$634,4,FALSE),""))</f>
      </c>
      <c r="G3840" s="84">
        <f>IF($E3840="","",IFERROR(VLOOKUP(TRIM(E3840&amp;""),'Référentiel Articles'!$A$2:$F$634,5,FALSE),""))</f>
      </c>
      <c r="H3840" s="85" t="str">
        <v/>
      </c>
      <c r="I3840" s="84">
        <f>IF($E3840="","",IFERROR(VLOOKUP(TRIM(E3840&amp;""),'Référentiel Articles'!$A$2:$F$634,6,FALSE),""))</f>
      </c>
      <c r="J3840" s="90">
        <f>IF(OR($E3840="",$H3840=""),"",$H3840*$I3840)</f>
      </c>
      <c r="K3840" s="87" t="str">
        <v/>
      </c>
    </row>
    <row r="3841">
      <c r="A3841" s="74" t="str">
        <v/>
      </c>
      <c r="B3841" s="74" t="str">
        <v/>
      </c>
      <c r="C3841" s="75">
        <f>IF($E3841="","",IFERROR(VLOOKUP(TRIM(E3841&amp;""),'Référentiel Articles'!$A$2:$F$634,2,FALSE),""))</f>
      </c>
      <c r="D3841" s="75">
        <f>IF($E3841="","",IFERROR(VLOOKUP(TRIM(E3841&amp;""),'Référentiel Articles'!$A$2:$F$634,3,FALSE),""))</f>
      </c>
      <c r="E3841" s="74" t="str">
        <v/>
      </c>
      <c r="F3841" s="75">
        <f>IF($E3841="","",IFERROR(VLOOKUP(TRIM(E3841&amp;""),'Référentiel Articles'!$A$2:$F$634,4,FALSE),""))</f>
      </c>
      <c r="G3841" s="76">
        <f>IF($E3841="","",IFERROR(VLOOKUP(TRIM(E3841&amp;""),'Référentiel Articles'!$A$2:$F$634,5,FALSE),""))</f>
      </c>
      <c r="H3841" s="77" t="str">
        <v/>
      </c>
      <c r="I3841" s="76">
        <f>IF($E3841="","",IFERROR(VLOOKUP(TRIM(E3841&amp;""),'Référentiel Articles'!$A$2:$F$634,6,FALSE),""))</f>
      </c>
      <c r="J3841" s="78">
        <f>IF(OR($E3841="",$H3841=""),"",$H3841*$I3841)</f>
      </c>
      <c r="K3841" s="79" t="str">
        <v/>
      </c>
    </row>
    <row r="3842">
      <c r="A3842" s="81" t="str">
        <v/>
      </c>
      <c r="B3842" s="81" t="str">
        <v/>
      </c>
      <c r="C3842" s="83">
        <f>IF($E3842="","",IFERROR(VLOOKUP(TRIM(E3842&amp;""),'Référentiel Articles'!$A$2:$F$634,2,FALSE),""))</f>
      </c>
      <c r="D3842" s="83">
        <f>IF($E3842="","",IFERROR(VLOOKUP(TRIM(E3842&amp;""),'Référentiel Articles'!$A$2:$F$634,3,FALSE),""))</f>
      </c>
      <c r="E3842" s="81" t="str">
        <v/>
      </c>
      <c r="F3842" s="83">
        <f>IF($E3842="","",IFERROR(VLOOKUP(TRIM(E3842&amp;""),'Référentiel Articles'!$A$2:$F$634,4,FALSE),""))</f>
      </c>
      <c r="G3842" s="84">
        <f>IF($E3842="","",IFERROR(VLOOKUP(TRIM(E3842&amp;""),'Référentiel Articles'!$A$2:$F$634,5,FALSE),""))</f>
      </c>
      <c r="H3842" s="85" t="str">
        <v/>
      </c>
      <c r="I3842" s="84">
        <f>IF($E3842="","",IFERROR(VLOOKUP(TRIM(E3842&amp;""),'Référentiel Articles'!$A$2:$F$634,6,FALSE),""))</f>
      </c>
      <c r="J3842" s="90">
        <f>IF(OR($E3842="",$H3842=""),"",$H3842*$I3842)</f>
      </c>
      <c r="K3842" s="87" t="str">
        <v/>
      </c>
    </row>
    <row r="3843">
      <c r="A3843" s="74" t="str">
        <v/>
      </c>
      <c r="B3843" s="74" t="str">
        <v/>
      </c>
      <c r="C3843" s="75">
        <f>IF($E3843="","",IFERROR(VLOOKUP(TRIM(E3843&amp;""),'Référentiel Articles'!$A$2:$F$634,2,FALSE),""))</f>
      </c>
      <c r="D3843" s="75">
        <f>IF($E3843="","",IFERROR(VLOOKUP(TRIM(E3843&amp;""),'Référentiel Articles'!$A$2:$F$634,3,FALSE),""))</f>
      </c>
      <c r="E3843" s="74" t="str">
        <v/>
      </c>
      <c r="F3843" s="75">
        <f>IF($E3843="","",IFERROR(VLOOKUP(TRIM(E3843&amp;""),'Référentiel Articles'!$A$2:$F$634,4,FALSE),""))</f>
      </c>
      <c r="G3843" s="76">
        <f>IF($E3843="","",IFERROR(VLOOKUP(TRIM(E3843&amp;""),'Référentiel Articles'!$A$2:$F$634,5,FALSE),""))</f>
      </c>
      <c r="H3843" s="77" t="str">
        <v/>
      </c>
      <c r="I3843" s="76">
        <f>IF($E3843="","",IFERROR(VLOOKUP(TRIM(E3843&amp;""),'Référentiel Articles'!$A$2:$F$634,6,FALSE),""))</f>
      </c>
      <c r="J3843" s="78">
        <f>IF(OR($E3843="",$H3843=""),"",$H3843*$I3843)</f>
      </c>
      <c r="K3843" s="79" t="str">
        <v/>
      </c>
    </row>
    <row r="3844">
      <c r="A3844" s="81" t="str">
        <v/>
      </c>
      <c r="B3844" s="81" t="str">
        <v/>
      </c>
      <c r="C3844" s="83">
        <f>IF($E3844="","",IFERROR(VLOOKUP(TRIM(E3844&amp;""),'Référentiel Articles'!$A$2:$F$634,2,FALSE),""))</f>
      </c>
      <c r="D3844" s="83">
        <f>IF($E3844="","",IFERROR(VLOOKUP(TRIM(E3844&amp;""),'Référentiel Articles'!$A$2:$F$634,3,FALSE),""))</f>
      </c>
      <c r="E3844" s="81" t="str">
        <v/>
      </c>
      <c r="F3844" s="83">
        <f>IF($E3844="","",IFERROR(VLOOKUP(TRIM(E3844&amp;""),'Référentiel Articles'!$A$2:$F$634,4,FALSE),""))</f>
      </c>
      <c r="G3844" s="84">
        <f>IF($E3844="","",IFERROR(VLOOKUP(TRIM(E3844&amp;""),'Référentiel Articles'!$A$2:$F$634,5,FALSE),""))</f>
      </c>
      <c r="H3844" s="85" t="str">
        <v/>
      </c>
      <c r="I3844" s="84">
        <f>IF($E3844="","",IFERROR(VLOOKUP(TRIM(E3844&amp;""),'Référentiel Articles'!$A$2:$F$634,6,FALSE),""))</f>
      </c>
      <c r="J3844" s="90">
        <f>IF(OR($E3844="",$H3844=""),"",$H3844*$I3844)</f>
      </c>
      <c r="K3844" s="87" t="str">
        <v/>
      </c>
    </row>
    <row r="3845">
      <c r="A3845" s="74" t="str">
        <v/>
      </c>
      <c r="B3845" s="74" t="str">
        <v/>
      </c>
      <c r="C3845" s="75">
        <f>IF($E3845="","",IFERROR(VLOOKUP(TRIM(E3845&amp;""),'Référentiel Articles'!$A$2:$F$634,2,FALSE),""))</f>
      </c>
      <c r="D3845" s="75">
        <f>IF($E3845="","",IFERROR(VLOOKUP(TRIM(E3845&amp;""),'Référentiel Articles'!$A$2:$F$634,3,FALSE),""))</f>
      </c>
      <c r="E3845" s="74" t="str">
        <v/>
      </c>
      <c r="F3845" s="75">
        <f>IF($E3845="","",IFERROR(VLOOKUP(TRIM(E3845&amp;""),'Référentiel Articles'!$A$2:$F$634,4,FALSE),""))</f>
      </c>
      <c r="G3845" s="76">
        <f>IF($E3845="","",IFERROR(VLOOKUP(TRIM(E3845&amp;""),'Référentiel Articles'!$A$2:$F$634,5,FALSE),""))</f>
      </c>
      <c r="H3845" s="77" t="str">
        <v/>
      </c>
      <c r="I3845" s="76">
        <f>IF($E3845="","",IFERROR(VLOOKUP(TRIM(E3845&amp;""),'Référentiel Articles'!$A$2:$F$634,6,FALSE),""))</f>
      </c>
      <c r="J3845" s="78">
        <f>IF(OR($E3845="",$H3845=""),"",$H3845*$I3845)</f>
      </c>
      <c r="K3845" s="79" t="str">
        <v/>
      </c>
    </row>
    <row r="3846">
      <c r="A3846" s="81" t="str">
        <v/>
      </c>
      <c r="B3846" s="81" t="str">
        <v/>
      </c>
      <c r="C3846" s="83">
        <f>IF($E3846="","",IFERROR(VLOOKUP(TRIM(E3846&amp;""),'Référentiel Articles'!$A$2:$F$634,2,FALSE),""))</f>
      </c>
      <c r="D3846" s="83">
        <f>IF($E3846="","",IFERROR(VLOOKUP(TRIM(E3846&amp;""),'Référentiel Articles'!$A$2:$F$634,3,FALSE),""))</f>
      </c>
      <c r="E3846" s="81" t="str">
        <v/>
      </c>
      <c r="F3846" s="83">
        <f>IF($E3846="","",IFERROR(VLOOKUP(TRIM(E3846&amp;""),'Référentiel Articles'!$A$2:$F$634,4,FALSE),""))</f>
      </c>
      <c r="G3846" s="84">
        <f>IF($E3846="","",IFERROR(VLOOKUP(TRIM(E3846&amp;""),'Référentiel Articles'!$A$2:$F$634,5,FALSE),""))</f>
      </c>
      <c r="H3846" s="85" t="str">
        <v/>
      </c>
      <c r="I3846" s="84">
        <f>IF($E3846="","",IFERROR(VLOOKUP(TRIM(E3846&amp;""),'Référentiel Articles'!$A$2:$F$634,6,FALSE),""))</f>
      </c>
      <c r="J3846" s="90">
        <f>IF(OR($E3846="",$H3846=""),"",$H3846*$I3846)</f>
      </c>
      <c r="K3846" s="87" t="str">
        <v/>
      </c>
    </row>
    <row r="3847">
      <c r="A3847" s="74" t="str">
        <v/>
      </c>
      <c r="B3847" s="74" t="str">
        <v/>
      </c>
      <c r="C3847" s="75">
        <f>IF($E3847="","",IFERROR(VLOOKUP(TRIM(E3847&amp;""),'Référentiel Articles'!$A$2:$F$634,2,FALSE),""))</f>
      </c>
      <c r="D3847" s="75">
        <f>IF($E3847="","",IFERROR(VLOOKUP(TRIM(E3847&amp;""),'Référentiel Articles'!$A$2:$F$634,3,FALSE),""))</f>
      </c>
      <c r="E3847" s="74" t="str">
        <v/>
      </c>
      <c r="F3847" s="75">
        <f>IF($E3847="","",IFERROR(VLOOKUP(TRIM(E3847&amp;""),'Référentiel Articles'!$A$2:$F$634,4,FALSE),""))</f>
      </c>
      <c r="G3847" s="76">
        <f>IF($E3847="","",IFERROR(VLOOKUP(TRIM(E3847&amp;""),'Référentiel Articles'!$A$2:$F$634,5,FALSE),""))</f>
      </c>
      <c r="H3847" s="77" t="str">
        <v/>
      </c>
      <c r="I3847" s="76">
        <f>IF($E3847="","",IFERROR(VLOOKUP(TRIM(E3847&amp;""),'Référentiel Articles'!$A$2:$F$634,6,FALSE),""))</f>
      </c>
      <c r="J3847" s="78">
        <f>IF(OR($E3847="",$H3847=""),"",$H3847*$I3847)</f>
      </c>
      <c r="K3847" s="79" t="str">
        <v/>
      </c>
    </row>
    <row r="3848">
      <c r="A3848" s="81" t="str">
        <v/>
      </c>
      <c r="B3848" s="81" t="str">
        <v/>
      </c>
      <c r="C3848" s="83">
        <f>IF($E3848="","",IFERROR(VLOOKUP(TRIM(E3848&amp;""),'Référentiel Articles'!$A$2:$F$634,2,FALSE),""))</f>
      </c>
      <c r="D3848" s="83">
        <f>IF($E3848="","",IFERROR(VLOOKUP(TRIM(E3848&amp;""),'Référentiel Articles'!$A$2:$F$634,3,FALSE),""))</f>
      </c>
      <c r="E3848" s="81" t="str">
        <v/>
      </c>
      <c r="F3848" s="83">
        <f>IF($E3848="","",IFERROR(VLOOKUP(TRIM(E3848&amp;""),'Référentiel Articles'!$A$2:$F$634,4,FALSE),""))</f>
      </c>
      <c r="G3848" s="84">
        <f>IF($E3848="","",IFERROR(VLOOKUP(TRIM(E3848&amp;""),'Référentiel Articles'!$A$2:$F$634,5,FALSE),""))</f>
      </c>
      <c r="H3848" s="85" t="str">
        <v/>
      </c>
      <c r="I3848" s="84">
        <f>IF($E3848="","",IFERROR(VLOOKUP(TRIM(E3848&amp;""),'Référentiel Articles'!$A$2:$F$634,6,FALSE),""))</f>
      </c>
      <c r="J3848" s="90">
        <f>IF(OR($E3848="",$H3848=""),"",$H3848*$I3848)</f>
      </c>
      <c r="K3848" s="87" t="str">
        <v/>
      </c>
    </row>
    <row r="3849">
      <c r="A3849" s="74" t="str">
        <v/>
      </c>
      <c r="B3849" s="74" t="str">
        <v/>
      </c>
      <c r="C3849" s="75">
        <f>IF($E3849="","",IFERROR(VLOOKUP(TRIM(E3849&amp;""),'Référentiel Articles'!$A$2:$F$634,2,FALSE),""))</f>
      </c>
      <c r="D3849" s="75">
        <f>IF($E3849="","",IFERROR(VLOOKUP(TRIM(E3849&amp;""),'Référentiel Articles'!$A$2:$F$634,3,FALSE),""))</f>
      </c>
      <c r="E3849" s="74" t="str">
        <v/>
      </c>
      <c r="F3849" s="75">
        <f>IF($E3849="","",IFERROR(VLOOKUP(TRIM(E3849&amp;""),'Référentiel Articles'!$A$2:$F$634,4,FALSE),""))</f>
      </c>
      <c r="G3849" s="76">
        <f>IF($E3849="","",IFERROR(VLOOKUP(TRIM(E3849&amp;""),'Référentiel Articles'!$A$2:$F$634,5,FALSE),""))</f>
      </c>
      <c r="H3849" s="77" t="str">
        <v/>
      </c>
      <c r="I3849" s="76">
        <f>IF($E3849="","",IFERROR(VLOOKUP(TRIM(E3849&amp;""),'Référentiel Articles'!$A$2:$F$634,6,FALSE),""))</f>
      </c>
      <c r="J3849" s="78">
        <f>IF(OR($E3849="",$H3849=""),"",$H3849*$I3849)</f>
      </c>
      <c r="K3849" s="79" t="str">
        <v/>
      </c>
    </row>
    <row r="3850">
      <c r="A3850" s="81" t="str">
        <v/>
      </c>
      <c r="B3850" s="81" t="str">
        <v/>
      </c>
      <c r="C3850" s="83">
        <f>IF($E3850="","",IFERROR(VLOOKUP(TRIM(E3850&amp;""),'Référentiel Articles'!$A$2:$F$634,2,FALSE),""))</f>
      </c>
      <c r="D3850" s="83">
        <f>IF($E3850="","",IFERROR(VLOOKUP(TRIM(E3850&amp;""),'Référentiel Articles'!$A$2:$F$634,3,FALSE),""))</f>
      </c>
      <c r="E3850" s="81" t="str">
        <v/>
      </c>
      <c r="F3850" s="83">
        <f>IF($E3850="","",IFERROR(VLOOKUP(TRIM(E3850&amp;""),'Référentiel Articles'!$A$2:$F$634,4,FALSE),""))</f>
      </c>
      <c r="G3850" s="84">
        <f>IF($E3850="","",IFERROR(VLOOKUP(TRIM(E3850&amp;""),'Référentiel Articles'!$A$2:$F$634,5,FALSE),""))</f>
      </c>
      <c r="H3850" s="85" t="str">
        <v/>
      </c>
      <c r="I3850" s="84">
        <f>IF($E3850="","",IFERROR(VLOOKUP(TRIM(E3850&amp;""),'Référentiel Articles'!$A$2:$F$634,6,FALSE),""))</f>
      </c>
      <c r="J3850" s="90">
        <f>IF(OR($E3850="",$H3850=""),"",$H3850*$I3850)</f>
      </c>
      <c r="K3850" s="87" t="str">
        <v/>
      </c>
    </row>
    <row r="3851">
      <c r="A3851" s="74" t="str">
        <v/>
      </c>
      <c r="B3851" s="74" t="str">
        <v/>
      </c>
      <c r="C3851" s="75">
        <f>IF($E3851="","",IFERROR(VLOOKUP(TRIM(E3851&amp;""),'Référentiel Articles'!$A$2:$F$634,2,FALSE),""))</f>
      </c>
      <c r="D3851" s="75">
        <f>IF($E3851="","",IFERROR(VLOOKUP(TRIM(E3851&amp;""),'Référentiel Articles'!$A$2:$F$634,3,FALSE),""))</f>
      </c>
      <c r="E3851" s="74" t="str">
        <v/>
      </c>
      <c r="F3851" s="75">
        <f>IF($E3851="","",IFERROR(VLOOKUP(TRIM(E3851&amp;""),'Référentiel Articles'!$A$2:$F$634,4,FALSE),""))</f>
      </c>
      <c r="G3851" s="76">
        <f>IF($E3851="","",IFERROR(VLOOKUP(TRIM(E3851&amp;""),'Référentiel Articles'!$A$2:$F$634,5,FALSE),""))</f>
      </c>
      <c r="H3851" s="77" t="str">
        <v/>
      </c>
      <c r="I3851" s="76">
        <f>IF($E3851="","",IFERROR(VLOOKUP(TRIM(E3851&amp;""),'Référentiel Articles'!$A$2:$F$634,6,FALSE),""))</f>
      </c>
      <c r="J3851" s="78">
        <f>IF(OR($E3851="",$H3851=""),"",$H3851*$I3851)</f>
      </c>
      <c r="K3851" s="79" t="str">
        <v/>
      </c>
    </row>
    <row r="3852">
      <c r="A3852" s="81" t="str">
        <v/>
      </c>
      <c r="B3852" s="81" t="str">
        <v/>
      </c>
      <c r="C3852" s="83">
        <f>IF($E3852="","",IFERROR(VLOOKUP(TRIM(E3852&amp;""),'Référentiel Articles'!$A$2:$F$634,2,FALSE),""))</f>
      </c>
      <c r="D3852" s="83">
        <f>IF($E3852="","",IFERROR(VLOOKUP(TRIM(E3852&amp;""),'Référentiel Articles'!$A$2:$F$634,3,FALSE),""))</f>
      </c>
      <c r="E3852" s="81" t="str">
        <v/>
      </c>
      <c r="F3852" s="83">
        <f>IF($E3852="","",IFERROR(VLOOKUP(TRIM(E3852&amp;""),'Référentiel Articles'!$A$2:$F$634,4,FALSE),""))</f>
      </c>
      <c r="G3852" s="84">
        <f>IF($E3852="","",IFERROR(VLOOKUP(TRIM(E3852&amp;""),'Référentiel Articles'!$A$2:$F$634,5,FALSE),""))</f>
      </c>
      <c r="H3852" s="85" t="str">
        <v/>
      </c>
      <c r="I3852" s="84">
        <f>IF($E3852="","",IFERROR(VLOOKUP(TRIM(E3852&amp;""),'Référentiel Articles'!$A$2:$F$634,6,FALSE),""))</f>
      </c>
      <c r="J3852" s="90">
        <f>IF(OR($E3852="",$H3852=""),"",$H3852*$I3852)</f>
      </c>
      <c r="K3852" s="87" t="str">
        <v/>
      </c>
    </row>
    <row r="3853">
      <c r="A3853" s="74" t="str">
        <v/>
      </c>
      <c r="B3853" s="74" t="str">
        <v/>
      </c>
      <c r="C3853" s="75">
        <f>IF($E3853="","",IFERROR(VLOOKUP(TRIM(E3853&amp;""),'Référentiel Articles'!$A$2:$F$634,2,FALSE),""))</f>
      </c>
      <c r="D3853" s="75">
        <f>IF($E3853="","",IFERROR(VLOOKUP(TRIM(E3853&amp;""),'Référentiel Articles'!$A$2:$F$634,3,FALSE),""))</f>
      </c>
      <c r="E3853" s="74" t="str">
        <v/>
      </c>
      <c r="F3853" s="75">
        <f>IF($E3853="","",IFERROR(VLOOKUP(TRIM(E3853&amp;""),'Référentiel Articles'!$A$2:$F$634,4,FALSE),""))</f>
      </c>
      <c r="G3853" s="76">
        <f>IF($E3853="","",IFERROR(VLOOKUP(TRIM(E3853&amp;""),'Référentiel Articles'!$A$2:$F$634,5,FALSE),""))</f>
      </c>
      <c r="H3853" s="77" t="str">
        <v/>
      </c>
      <c r="I3853" s="76">
        <f>IF($E3853="","",IFERROR(VLOOKUP(TRIM(E3853&amp;""),'Référentiel Articles'!$A$2:$F$634,6,FALSE),""))</f>
      </c>
      <c r="J3853" s="78">
        <f>IF(OR($E3853="",$H3853=""),"",$H3853*$I3853)</f>
      </c>
      <c r="K3853" s="79" t="str">
        <v/>
      </c>
    </row>
    <row r="3854">
      <c r="A3854" s="81" t="str">
        <v/>
      </c>
      <c r="B3854" s="81" t="str">
        <v/>
      </c>
      <c r="C3854" s="83">
        <f>IF($E3854="","",IFERROR(VLOOKUP(TRIM(E3854&amp;""),'Référentiel Articles'!$A$2:$F$634,2,FALSE),""))</f>
      </c>
      <c r="D3854" s="83">
        <f>IF($E3854="","",IFERROR(VLOOKUP(TRIM(E3854&amp;""),'Référentiel Articles'!$A$2:$F$634,3,FALSE),""))</f>
      </c>
      <c r="E3854" s="81" t="str">
        <v/>
      </c>
      <c r="F3854" s="83">
        <f>IF($E3854="","",IFERROR(VLOOKUP(TRIM(E3854&amp;""),'Référentiel Articles'!$A$2:$F$634,4,FALSE),""))</f>
      </c>
      <c r="G3854" s="84">
        <f>IF($E3854="","",IFERROR(VLOOKUP(TRIM(E3854&amp;""),'Référentiel Articles'!$A$2:$F$634,5,FALSE),""))</f>
      </c>
      <c r="H3854" s="85" t="str">
        <v/>
      </c>
      <c r="I3854" s="84">
        <f>IF($E3854="","",IFERROR(VLOOKUP(TRIM(E3854&amp;""),'Référentiel Articles'!$A$2:$F$634,6,FALSE),""))</f>
      </c>
      <c r="J3854" s="90">
        <f>IF(OR($E3854="",$H3854=""),"",$H3854*$I3854)</f>
      </c>
      <c r="K3854" s="87" t="str">
        <v/>
      </c>
    </row>
    <row r="3855">
      <c r="A3855" s="74" t="str">
        <v/>
      </c>
      <c r="B3855" s="74" t="str">
        <v/>
      </c>
      <c r="C3855" s="75">
        <f>IF($E3855="","",IFERROR(VLOOKUP(TRIM(E3855&amp;""),'Référentiel Articles'!$A$2:$F$634,2,FALSE),""))</f>
      </c>
      <c r="D3855" s="75">
        <f>IF($E3855="","",IFERROR(VLOOKUP(TRIM(E3855&amp;""),'Référentiel Articles'!$A$2:$F$634,3,FALSE),""))</f>
      </c>
      <c r="E3855" s="74" t="str">
        <v/>
      </c>
      <c r="F3855" s="75">
        <f>IF($E3855="","",IFERROR(VLOOKUP(TRIM(E3855&amp;""),'Référentiel Articles'!$A$2:$F$634,4,FALSE),""))</f>
      </c>
      <c r="G3855" s="76">
        <f>IF($E3855="","",IFERROR(VLOOKUP(TRIM(E3855&amp;""),'Référentiel Articles'!$A$2:$F$634,5,FALSE),""))</f>
      </c>
      <c r="H3855" s="77" t="str">
        <v/>
      </c>
      <c r="I3855" s="76">
        <f>IF($E3855="","",IFERROR(VLOOKUP(TRIM(E3855&amp;""),'Référentiel Articles'!$A$2:$F$634,6,FALSE),""))</f>
      </c>
      <c r="J3855" s="78">
        <f>IF(OR($E3855="",$H3855=""),"",$H3855*$I3855)</f>
      </c>
      <c r="K3855" s="79" t="str">
        <v/>
      </c>
    </row>
    <row r="3856">
      <c r="A3856" s="81" t="str">
        <v/>
      </c>
      <c r="B3856" s="81" t="str">
        <v/>
      </c>
      <c r="C3856" s="83">
        <f>IF($E3856="","",IFERROR(VLOOKUP(TRIM(E3856&amp;""),'Référentiel Articles'!$A$2:$F$634,2,FALSE),""))</f>
      </c>
      <c r="D3856" s="83">
        <f>IF($E3856="","",IFERROR(VLOOKUP(TRIM(E3856&amp;""),'Référentiel Articles'!$A$2:$F$634,3,FALSE),""))</f>
      </c>
      <c r="E3856" s="81" t="str">
        <v/>
      </c>
      <c r="F3856" s="83">
        <f>IF($E3856="","",IFERROR(VLOOKUP(TRIM(E3856&amp;""),'Référentiel Articles'!$A$2:$F$634,4,FALSE),""))</f>
      </c>
      <c r="G3856" s="84">
        <f>IF($E3856="","",IFERROR(VLOOKUP(TRIM(E3856&amp;""),'Référentiel Articles'!$A$2:$F$634,5,FALSE),""))</f>
      </c>
      <c r="H3856" s="85" t="str">
        <v/>
      </c>
      <c r="I3856" s="84">
        <f>IF($E3856="","",IFERROR(VLOOKUP(TRIM(E3856&amp;""),'Référentiel Articles'!$A$2:$F$634,6,FALSE),""))</f>
      </c>
      <c r="J3856" s="90">
        <f>IF(OR($E3856="",$H3856=""),"",$H3856*$I3856)</f>
      </c>
      <c r="K3856" s="87" t="str">
        <v/>
      </c>
    </row>
    <row r="3857">
      <c r="A3857" s="74" t="str">
        <v/>
      </c>
      <c r="B3857" s="74" t="str">
        <v/>
      </c>
      <c r="C3857" s="75">
        <f>IF($E3857="","",IFERROR(VLOOKUP(TRIM(E3857&amp;""),'Référentiel Articles'!$A$2:$F$634,2,FALSE),""))</f>
      </c>
      <c r="D3857" s="75">
        <f>IF($E3857="","",IFERROR(VLOOKUP(TRIM(E3857&amp;""),'Référentiel Articles'!$A$2:$F$634,3,FALSE),""))</f>
      </c>
      <c r="E3857" s="74" t="str">
        <v/>
      </c>
      <c r="F3857" s="75">
        <f>IF($E3857="","",IFERROR(VLOOKUP(TRIM(E3857&amp;""),'Référentiel Articles'!$A$2:$F$634,4,FALSE),""))</f>
      </c>
      <c r="G3857" s="76">
        <f>IF($E3857="","",IFERROR(VLOOKUP(TRIM(E3857&amp;""),'Référentiel Articles'!$A$2:$F$634,5,FALSE),""))</f>
      </c>
      <c r="H3857" s="77" t="str">
        <v/>
      </c>
      <c r="I3857" s="76">
        <f>IF($E3857="","",IFERROR(VLOOKUP(TRIM(E3857&amp;""),'Référentiel Articles'!$A$2:$F$634,6,FALSE),""))</f>
      </c>
      <c r="J3857" s="78">
        <f>IF(OR($E3857="",$H3857=""),"",$H3857*$I3857)</f>
      </c>
      <c r="K3857" s="79" t="str">
        <v/>
      </c>
    </row>
    <row r="3858">
      <c r="A3858" s="81" t="str">
        <v/>
      </c>
      <c r="B3858" s="81" t="str">
        <v/>
      </c>
      <c r="C3858" s="83">
        <f>IF($E3858="","",IFERROR(VLOOKUP(TRIM(E3858&amp;""),'Référentiel Articles'!$A$2:$F$634,2,FALSE),""))</f>
      </c>
      <c r="D3858" s="83">
        <f>IF($E3858="","",IFERROR(VLOOKUP(TRIM(E3858&amp;""),'Référentiel Articles'!$A$2:$F$634,3,FALSE),""))</f>
      </c>
      <c r="E3858" s="81" t="str">
        <v/>
      </c>
      <c r="F3858" s="83">
        <f>IF($E3858="","",IFERROR(VLOOKUP(TRIM(E3858&amp;""),'Référentiel Articles'!$A$2:$F$634,4,FALSE),""))</f>
      </c>
      <c r="G3858" s="84">
        <f>IF($E3858="","",IFERROR(VLOOKUP(TRIM(E3858&amp;""),'Référentiel Articles'!$A$2:$F$634,5,FALSE),""))</f>
      </c>
      <c r="H3858" s="85" t="str">
        <v/>
      </c>
      <c r="I3858" s="84">
        <f>IF($E3858="","",IFERROR(VLOOKUP(TRIM(E3858&amp;""),'Référentiel Articles'!$A$2:$F$634,6,FALSE),""))</f>
      </c>
      <c r="J3858" s="90">
        <f>IF(OR($E3858="",$H3858=""),"",$H3858*$I3858)</f>
      </c>
      <c r="K3858" s="87" t="str">
        <v/>
      </c>
    </row>
    <row r="3859">
      <c r="A3859" s="74" t="str">
        <v/>
      </c>
      <c r="B3859" s="74" t="str">
        <v/>
      </c>
      <c r="C3859" s="75">
        <f>IF($E3859="","",IFERROR(VLOOKUP(TRIM(E3859&amp;""),'Référentiel Articles'!$A$2:$F$634,2,FALSE),""))</f>
      </c>
      <c r="D3859" s="75">
        <f>IF($E3859="","",IFERROR(VLOOKUP(TRIM(E3859&amp;""),'Référentiel Articles'!$A$2:$F$634,3,FALSE),""))</f>
      </c>
      <c r="E3859" s="74" t="str">
        <v/>
      </c>
      <c r="F3859" s="75">
        <f>IF($E3859="","",IFERROR(VLOOKUP(TRIM(E3859&amp;""),'Référentiel Articles'!$A$2:$F$634,4,FALSE),""))</f>
      </c>
      <c r="G3859" s="76">
        <f>IF($E3859="","",IFERROR(VLOOKUP(TRIM(E3859&amp;""),'Référentiel Articles'!$A$2:$F$634,5,FALSE),""))</f>
      </c>
      <c r="H3859" s="77" t="str">
        <v/>
      </c>
      <c r="I3859" s="76">
        <f>IF($E3859="","",IFERROR(VLOOKUP(TRIM(E3859&amp;""),'Référentiel Articles'!$A$2:$F$634,6,FALSE),""))</f>
      </c>
      <c r="J3859" s="78">
        <f>IF(OR($E3859="",$H3859=""),"",$H3859*$I3859)</f>
      </c>
      <c r="K3859" s="79" t="str">
        <v/>
      </c>
    </row>
    <row r="3860">
      <c r="A3860" s="81" t="str">
        <v/>
      </c>
      <c r="B3860" s="81" t="str">
        <v/>
      </c>
      <c r="C3860" s="83">
        <f>IF($E3860="","",IFERROR(VLOOKUP(TRIM(E3860&amp;""),'Référentiel Articles'!$A$2:$F$634,2,FALSE),""))</f>
      </c>
      <c r="D3860" s="83">
        <f>IF($E3860="","",IFERROR(VLOOKUP(TRIM(E3860&amp;""),'Référentiel Articles'!$A$2:$F$634,3,FALSE),""))</f>
      </c>
      <c r="E3860" s="81" t="str">
        <v/>
      </c>
      <c r="F3860" s="83">
        <f>IF($E3860="","",IFERROR(VLOOKUP(TRIM(E3860&amp;""),'Référentiel Articles'!$A$2:$F$634,4,FALSE),""))</f>
      </c>
      <c r="G3860" s="84">
        <f>IF($E3860="","",IFERROR(VLOOKUP(TRIM(E3860&amp;""),'Référentiel Articles'!$A$2:$F$634,5,FALSE),""))</f>
      </c>
      <c r="H3860" s="85" t="str">
        <v/>
      </c>
      <c r="I3860" s="84">
        <f>IF($E3860="","",IFERROR(VLOOKUP(TRIM(E3860&amp;""),'Référentiel Articles'!$A$2:$F$634,6,FALSE),""))</f>
      </c>
      <c r="J3860" s="90">
        <f>IF(OR($E3860="",$H3860=""),"",$H3860*$I3860)</f>
      </c>
      <c r="K3860" s="87" t="str">
        <v/>
      </c>
    </row>
    <row r="3861">
      <c r="A3861" s="74" t="str">
        <v/>
      </c>
      <c r="B3861" s="74" t="str">
        <v/>
      </c>
      <c r="C3861" s="75">
        <f>IF($E3861="","",IFERROR(VLOOKUP(TRIM(E3861&amp;""),'Référentiel Articles'!$A$2:$F$634,2,FALSE),""))</f>
      </c>
      <c r="D3861" s="75">
        <f>IF($E3861="","",IFERROR(VLOOKUP(TRIM(E3861&amp;""),'Référentiel Articles'!$A$2:$F$634,3,FALSE),""))</f>
      </c>
      <c r="E3861" s="74" t="str">
        <v/>
      </c>
      <c r="F3861" s="75">
        <f>IF($E3861="","",IFERROR(VLOOKUP(TRIM(E3861&amp;""),'Référentiel Articles'!$A$2:$F$634,4,FALSE),""))</f>
      </c>
      <c r="G3861" s="76">
        <f>IF($E3861="","",IFERROR(VLOOKUP(TRIM(E3861&amp;""),'Référentiel Articles'!$A$2:$F$634,5,FALSE),""))</f>
      </c>
      <c r="H3861" s="77" t="str">
        <v/>
      </c>
      <c r="I3861" s="76">
        <f>IF($E3861="","",IFERROR(VLOOKUP(TRIM(E3861&amp;""),'Référentiel Articles'!$A$2:$F$634,6,FALSE),""))</f>
      </c>
      <c r="J3861" s="78">
        <f>IF(OR($E3861="",$H3861=""),"",$H3861*$I3861)</f>
      </c>
      <c r="K3861" s="79" t="str">
        <v/>
      </c>
    </row>
    <row r="3862">
      <c r="A3862" s="81" t="str">
        <v/>
      </c>
      <c r="B3862" s="81" t="str">
        <v/>
      </c>
      <c r="C3862" s="83">
        <f>IF($E3862="","",IFERROR(VLOOKUP(TRIM(E3862&amp;""),'Référentiel Articles'!$A$2:$F$634,2,FALSE),""))</f>
      </c>
      <c r="D3862" s="83">
        <f>IF($E3862="","",IFERROR(VLOOKUP(TRIM(E3862&amp;""),'Référentiel Articles'!$A$2:$F$634,3,FALSE),""))</f>
      </c>
      <c r="E3862" s="81" t="str">
        <v/>
      </c>
      <c r="F3862" s="83">
        <f>IF($E3862="","",IFERROR(VLOOKUP(TRIM(E3862&amp;""),'Référentiel Articles'!$A$2:$F$634,4,FALSE),""))</f>
      </c>
      <c r="G3862" s="84">
        <f>IF($E3862="","",IFERROR(VLOOKUP(TRIM(E3862&amp;""),'Référentiel Articles'!$A$2:$F$634,5,FALSE),""))</f>
      </c>
      <c r="H3862" s="85" t="str">
        <v/>
      </c>
      <c r="I3862" s="84">
        <f>IF($E3862="","",IFERROR(VLOOKUP(TRIM(E3862&amp;""),'Référentiel Articles'!$A$2:$F$634,6,FALSE),""))</f>
      </c>
      <c r="J3862" s="90">
        <f>IF(OR($E3862="",$H3862=""),"",$H3862*$I3862)</f>
      </c>
      <c r="K3862" s="87" t="str">
        <v/>
      </c>
    </row>
    <row r="3863">
      <c r="A3863" s="74" t="str">
        <v/>
      </c>
      <c r="B3863" s="74" t="str">
        <v/>
      </c>
      <c r="C3863" s="75">
        <f>IF($E3863="","",IFERROR(VLOOKUP(TRIM(E3863&amp;""),'Référentiel Articles'!$A$2:$F$634,2,FALSE),""))</f>
      </c>
      <c r="D3863" s="75">
        <f>IF($E3863="","",IFERROR(VLOOKUP(TRIM(E3863&amp;""),'Référentiel Articles'!$A$2:$F$634,3,FALSE),""))</f>
      </c>
      <c r="E3863" s="74" t="str">
        <v/>
      </c>
      <c r="F3863" s="75">
        <f>IF($E3863="","",IFERROR(VLOOKUP(TRIM(E3863&amp;""),'Référentiel Articles'!$A$2:$F$634,4,FALSE),""))</f>
      </c>
      <c r="G3863" s="76">
        <f>IF($E3863="","",IFERROR(VLOOKUP(TRIM(E3863&amp;""),'Référentiel Articles'!$A$2:$F$634,5,FALSE),""))</f>
      </c>
      <c r="H3863" s="77" t="str">
        <v/>
      </c>
      <c r="I3863" s="76">
        <f>IF($E3863="","",IFERROR(VLOOKUP(TRIM(E3863&amp;""),'Référentiel Articles'!$A$2:$F$634,6,FALSE),""))</f>
      </c>
      <c r="J3863" s="78">
        <f>IF(OR($E3863="",$H3863=""),"",$H3863*$I3863)</f>
      </c>
      <c r="K3863" s="79" t="str">
        <v/>
      </c>
    </row>
    <row r="3864">
      <c r="A3864" s="81" t="str">
        <v/>
      </c>
      <c r="B3864" s="81" t="str">
        <v/>
      </c>
      <c r="C3864" s="83">
        <f>IF($E3864="","",IFERROR(VLOOKUP(TRIM(E3864&amp;""),'Référentiel Articles'!$A$2:$F$634,2,FALSE),""))</f>
      </c>
      <c r="D3864" s="83">
        <f>IF($E3864="","",IFERROR(VLOOKUP(TRIM(E3864&amp;""),'Référentiel Articles'!$A$2:$F$634,3,FALSE),""))</f>
      </c>
      <c r="E3864" s="81" t="str">
        <v/>
      </c>
      <c r="F3864" s="83">
        <f>IF($E3864="","",IFERROR(VLOOKUP(TRIM(E3864&amp;""),'Référentiel Articles'!$A$2:$F$634,4,FALSE),""))</f>
      </c>
      <c r="G3864" s="84">
        <f>IF($E3864="","",IFERROR(VLOOKUP(TRIM(E3864&amp;""),'Référentiel Articles'!$A$2:$F$634,5,FALSE),""))</f>
      </c>
      <c r="H3864" s="85" t="str">
        <v/>
      </c>
      <c r="I3864" s="84">
        <f>IF($E3864="","",IFERROR(VLOOKUP(TRIM(E3864&amp;""),'Référentiel Articles'!$A$2:$F$634,6,FALSE),""))</f>
      </c>
      <c r="J3864" s="90">
        <f>IF(OR($E3864="",$H3864=""),"",$H3864*$I3864)</f>
      </c>
      <c r="K3864" s="87" t="str">
        <v/>
      </c>
    </row>
    <row r="3865">
      <c r="A3865" s="74" t="str">
        <v/>
      </c>
      <c r="B3865" s="74" t="str">
        <v/>
      </c>
      <c r="C3865" s="75">
        <f>IF($E3865="","",IFERROR(VLOOKUP(TRIM(E3865&amp;""),'Référentiel Articles'!$A$2:$F$634,2,FALSE),""))</f>
      </c>
      <c r="D3865" s="75">
        <f>IF($E3865="","",IFERROR(VLOOKUP(TRIM(E3865&amp;""),'Référentiel Articles'!$A$2:$F$634,3,FALSE),""))</f>
      </c>
      <c r="E3865" s="74" t="str">
        <v/>
      </c>
      <c r="F3865" s="75">
        <f>IF($E3865="","",IFERROR(VLOOKUP(TRIM(E3865&amp;""),'Référentiel Articles'!$A$2:$F$634,4,FALSE),""))</f>
      </c>
      <c r="G3865" s="76">
        <f>IF($E3865="","",IFERROR(VLOOKUP(TRIM(E3865&amp;""),'Référentiel Articles'!$A$2:$F$634,5,FALSE),""))</f>
      </c>
      <c r="H3865" s="77" t="str">
        <v/>
      </c>
      <c r="I3865" s="76">
        <f>IF($E3865="","",IFERROR(VLOOKUP(TRIM(E3865&amp;""),'Référentiel Articles'!$A$2:$F$634,6,FALSE),""))</f>
      </c>
      <c r="J3865" s="78">
        <f>IF(OR($E3865="",$H3865=""),"",$H3865*$I3865)</f>
      </c>
      <c r="K3865" s="79" t="str">
        <v/>
      </c>
    </row>
    <row r="3866">
      <c r="A3866" s="81" t="str">
        <v/>
      </c>
      <c r="B3866" s="81" t="str">
        <v/>
      </c>
      <c r="C3866" s="83">
        <f>IF($E3866="","",IFERROR(VLOOKUP(TRIM(E3866&amp;""),'Référentiel Articles'!$A$2:$F$634,2,FALSE),""))</f>
      </c>
      <c r="D3866" s="83">
        <f>IF($E3866="","",IFERROR(VLOOKUP(TRIM(E3866&amp;""),'Référentiel Articles'!$A$2:$F$634,3,FALSE),""))</f>
      </c>
      <c r="E3866" s="81" t="str">
        <v/>
      </c>
      <c r="F3866" s="83">
        <f>IF($E3866="","",IFERROR(VLOOKUP(TRIM(E3866&amp;""),'Référentiel Articles'!$A$2:$F$634,4,FALSE),""))</f>
      </c>
      <c r="G3866" s="84">
        <f>IF($E3866="","",IFERROR(VLOOKUP(TRIM(E3866&amp;""),'Référentiel Articles'!$A$2:$F$634,5,FALSE),""))</f>
      </c>
      <c r="H3866" s="85" t="str">
        <v/>
      </c>
      <c r="I3866" s="84">
        <f>IF($E3866="","",IFERROR(VLOOKUP(TRIM(E3866&amp;""),'Référentiel Articles'!$A$2:$F$634,6,FALSE),""))</f>
      </c>
      <c r="J3866" s="90">
        <f>IF(OR($E3866="",$H3866=""),"",$H3866*$I3866)</f>
      </c>
      <c r="K3866" s="87" t="str">
        <v/>
      </c>
    </row>
    <row r="3867">
      <c r="A3867" s="74" t="str">
        <v/>
      </c>
      <c r="B3867" s="74" t="str">
        <v/>
      </c>
      <c r="C3867" s="75">
        <f>IF($E3867="","",IFERROR(VLOOKUP(TRIM(E3867&amp;""),'Référentiel Articles'!$A$2:$F$634,2,FALSE),""))</f>
      </c>
      <c r="D3867" s="75">
        <f>IF($E3867="","",IFERROR(VLOOKUP(TRIM(E3867&amp;""),'Référentiel Articles'!$A$2:$F$634,3,FALSE),""))</f>
      </c>
      <c r="E3867" s="74" t="str">
        <v/>
      </c>
      <c r="F3867" s="75">
        <f>IF($E3867="","",IFERROR(VLOOKUP(TRIM(E3867&amp;""),'Référentiel Articles'!$A$2:$F$634,4,FALSE),""))</f>
      </c>
      <c r="G3867" s="76">
        <f>IF($E3867="","",IFERROR(VLOOKUP(TRIM(E3867&amp;""),'Référentiel Articles'!$A$2:$F$634,5,FALSE),""))</f>
      </c>
      <c r="H3867" s="77" t="str">
        <v/>
      </c>
      <c r="I3867" s="76">
        <f>IF($E3867="","",IFERROR(VLOOKUP(TRIM(E3867&amp;""),'Référentiel Articles'!$A$2:$F$634,6,FALSE),""))</f>
      </c>
      <c r="J3867" s="78">
        <f>IF(OR($E3867="",$H3867=""),"",$H3867*$I3867)</f>
      </c>
      <c r="K3867" s="79" t="str">
        <v/>
      </c>
    </row>
    <row r="3868">
      <c r="A3868" s="81" t="str">
        <v/>
      </c>
      <c r="B3868" s="81" t="str">
        <v/>
      </c>
      <c r="C3868" s="83">
        <f>IF($E3868="","",IFERROR(VLOOKUP(TRIM(E3868&amp;""),'Référentiel Articles'!$A$2:$F$634,2,FALSE),""))</f>
      </c>
      <c r="D3868" s="83">
        <f>IF($E3868="","",IFERROR(VLOOKUP(TRIM(E3868&amp;""),'Référentiel Articles'!$A$2:$F$634,3,FALSE),""))</f>
      </c>
      <c r="E3868" s="81" t="str">
        <v/>
      </c>
      <c r="F3868" s="83">
        <f>IF($E3868="","",IFERROR(VLOOKUP(TRIM(E3868&amp;""),'Référentiel Articles'!$A$2:$F$634,4,FALSE),""))</f>
      </c>
      <c r="G3868" s="84">
        <f>IF($E3868="","",IFERROR(VLOOKUP(TRIM(E3868&amp;""),'Référentiel Articles'!$A$2:$F$634,5,FALSE),""))</f>
      </c>
      <c r="H3868" s="85" t="str">
        <v/>
      </c>
      <c r="I3868" s="84">
        <f>IF($E3868="","",IFERROR(VLOOKUP(TRIM(E3868&amp;""),'Référentiel Articles'!$A$2:$F$634,6,FALSE),""))</f>
      </c>
      <c r="J3868" s="90">
        <f>IF(OR($E3868="",$H3868=""),"",$H3868*$I3868)</f>
      </c>
      <c r="K3868" s="87" t="str">
        <v/>
      </c>
    </row>
    <row r="3869">
      <c r="A3869" s="74" t="str">
        <v/>
      </c>
      <c r="B3869" s="74" t="str">
        <v/>
      </c>
      <c r="C3869" s="75">
        <f>IF($E3869="","",IFERROR(VLOOKUP(TRIM(E3869&amp;""),'Référentiel Articles'!$A$2:$F$634,2,FALSE),""))</f>
      </c>
      <c r="D3869" s="75">
        <f>IF($E3869="","",IFERROR(VLOOKUP(TRIM(E3869&amp;""),'Référentiel Articles'!$A$2:$F$634,3,FALSE),""))</f>
      </c>
      <c r="E3869" s="74" t="str">
        <v/>
      </c>
      <c r="F3869" s="75">
        <f>IF($E3869="","",IFERROR(VLOOKUP(TRIM(E3869&amp;""),'Référentiel Articles'!$A$2:$F$634,4,FALSE),""))</f>
      </c>
      <c r="G3869" s="76">
        <f>IF($E3869="","",IFERROR(VLOOKUP(TRIM(E3869&amp;""),'Référentiel Articles'!$A$2:$F$634,5,FALSE),""))</f>
      </c>
      <c r="H3869" s="77" t="str">
        <v/>
      </c>
      <c r="I3869" s="76">
        <f>IF($E3869="","",IFERROR(VLOOKUP(TRIM(E3869&amp;""),'Référentiel Articles'!$A$2:$F$634,6,FALSE),""))</f>
      </c>
      <c r="J3869" s="78">
        <f>IF(OR($E3869="",$H3869=""),"",$H3869*$I3869)</f>
      </c>
      <c r="K3869" s="79" t="str">
        <v/>
      </c>
    </row>
    <row r="3870">
      <c r="A3870" s="81" t="str">
        <v/>
      </c>
      <c r="B3870" s="81" t="str">
        <v/>
      </c>
      <c r="C3870" s="83">
        <f>IF($E3870="","",IFERROR(VLOOKUP(TRIM(E3870&amp;""),'Référentiel Articles'!$A$2:$F$634,2,FALSE),""))</f>
      </c>
      <c r="D3870" s="83">
        <f>IF($E3870="","",IFERROR(VLOOKUP(TRIM(E3870&amp;""),'Référentiel Articles'!$A$2:$F$634,3,FALSE),""))</f>
      </c>
      <c r="E3870" s="81" t="str">
        <v/>
      </c>
      <c r="F3870" s="83">
        <f>IF($E3870="","",IFERROR(VLOOKUP(TRIM(E3870&amp;""),'Référentiel Articles'!$A$2:$F$634,4,FALSE),""))</f>
      </c>
      <c r="G3870" s="84">
        <f>IF($E3870="","",IFERROR(VLOOKUP(TRIM(E3870&amp;""),'Référentiel Articles'!$A$2:$F$634,5,FALSE),""))</f>
      </c>
      <c r="H3870" s="85" t="str">
        <v/>
      </c>
      <c r="I3870" s="84">
        <f>IF($E3870="","",IFERROR(VLOOKUP(TRIM(E3870&amp;""),'Référentiel Articles'!$A$2:$F$634,6,FALSE),""))</f>
      </c>
      <c r="J3870" s="90">
        <f>IF(OR($E3870="",$H3870=""),"",$H3870*$I3870)</f>
      </c>
      <c r="K3870" s="87" t="str">
        <v/>
      </c>
    </row>
    <row r="3871">
      <c r="A3871" s="74" t="str">
        <v/>
      </c>
      <c r="B3871" s="74" t="str">
        <v/>
      </c>
      <c r="C3871" s="75">
        <f>IF($E3871="","",IFERROR(VLOOKUP(TRIM(E3871&amp;""),'Référentiel Articles'!$A$2:$F$634,2,FALSE),""))</f>
      </c>
      <c r="D3871" s="75">
        <f>IF($E3871="","",IFERROR(VLOOKUP(TRIM(E3871&amp;""),'Référentiel Articles'!$A$2:$F$634,3,FALSE),""))</f>
      </c>
      <c r="E3871" s="74" t="str">
        <v/>
      </c>
      <c r="F3871" s="75">
        <f>IF($E3871="","",IFERROR(VLOOKUP(TRIM(E3871&amp;""),'Référentiel Articles'!$A$2:$F$634,4,FALSE),""))</f>
      </c>
      <c r="G3871" s="76">
        <f>IF($E3871="","",IFERROR(VLOOKUP(TRIM(E3871&amp;""),'Référentiel Articles'!$A$2:$F$634,5,FALSE),""))</f>
      </c>
      <c r="H3871" s="77" t="str">
        <v/>
      </c>
      <c r="I3871" s="76">
        <f>IF($E3871="","",IFERROR(VLOOKUP(TRIM(E3871&amp;""),'Référentiel Articles'!$A$2:$F$634,6,FALSE),""))</f>
      </c>
      <c r="J3871" s="78">
        <f>IF(OR($E3871="",$H3871=""),"",$H3871*$I3871)</f>
      </c>
      <c r="K3871" s="79" t="str">
        <v/>
      </c>
    </row>
    <row r="3872">
      <c r="A3872" s="81" t="str">
        <v/>
      </c>
      <c r="B3872" s="81" t="str">
        <v/>
      </c>
      <c r="C3872" s="83">
        <f>IF($E3872="","",IFERROR(VLOOKUP(TRIM(E3872&amp;""),'Référentiel Articles'!$A$2:$F$634,2,FALSE),""))</f>
      </c>
      <c r="D3872" s="83">
        <f>IF($E3872="","",IFERROR(VLOOKUP(TRIM(E3872&amp;""),'Référentiel Articles'!$A$2:$F$634,3,FALSE),""))</f>
      </c>
      <c r="E3872" s="81" t="str">
        <v/>
      </c>
      <c r="F3872" s="83">
        <f>IF($E3872="","",IFERROR(VLOOKUP(TRIM(E3872&amp;""),'Référentiel Articles'!$A$2:$F$634,4,FALSE),""))</f>
      </c>
      <c r="G3872" s="84">
        <f>IF($E3872="","",IFERROR(VLOOKUP(TRIM(E3872&amp;""),'Référentiel Articles'!$A$2:$F$634,5,FALSE),""))</f>
      </c>
      <c r="H3872" s="85" t="str">
        <v/>
      </c>
      <c r="I3872" s="84">
        <f>IF($E3872="","",IFERROR(VLOOKUP(TRIM(E3872&amp;""),'Référentiel Articles'!$A$2:$F$634,6,FALSE),""))</f>
      </c>
      <c r="J3872" s="90">
        <f>IF(OR($E3872="",$H3872=""),"",$H3872*$I3872)</f>
      </c>
      <c r="K3872" s="87" t="str">
        <v/>
      </c>
    </row>
    <row r="3873">
      <c r="A3873" s="74" t="str">
        <v/>
      </c>
      <c r="B3873" s="74" t="str">
        <v/>
      </c>
      <c r="C3873" s="75">
        <f>IF($E3873="","",IFERROR(VLOOKUP(TRIM(E3873&amp;""),'Référentiel Articles'!$A$2:$F$634,2,FALSE),""))</f>
      </c>
      <c r="D3873" s="75">
        <f>IF($E3873="","",IFERROR(VLOOKUP(TRIM(E3873&amp;""),'Référentiel Articles'!$A$2:$F$634,3,FALSE),""))</f>
      </c>
      <c r="E3873" s="74" t="str">
        <v/>
      </c>
      <c r="F3873" s="75">
        <f>IF($E3873="","",IFERROR(VLOOKUP(TRIM(E3873&amp;""),'Référentiel Articles'!$A$2:$F$634,4,FALSE),""))</f>
      </c>
      <c r="G3873" s="76">
        <f>IF($E3873="","",IFERROR(VLOOKUP(TRIM(E3873&amp;""),'Référentiel Articles'!$A$2:$F$634,5,FALSE),""))</f>
      </c>
      <c r="H3873" s="77" t="str">
        <v/>
      </c>
      <c r="I3873" s="76">
        <f>IF($E3873="","",IFERROR(VLOOKUP(TRIM(E3873&amp;""),'Référentiel Articles'!$A$2:$F$634,6,FALSE),""))</f>
      </c>
      <c r="J3873" s="78">
        <f>IF(OR($E3873="",$H3873=""),"",$H3873*$I3873)</f>
      </c>
      <c r="K3873" s="79" t="str">
        <v/>
      </c>
    </row>
    <row r="3874">
      <c r="A3874" s="81" t="str">
        <v/>
      </c>
      <c r="B3874" s="81" t="str">
        <v/>
      </c>
      <c r="C3874" s="83">
        <f>IF($E3874="","",IFERROR(VLOOKUP(TRIM(E3874&amp;""),'Référentiel Articles'!$A$2:$F$634,2,FALSE),""))</f>
      </c>
      <c r="D3874" s="83">
        <f>IF($E3874="","",IFERROR(VLOOKUP(TRIM(E3874&amp;""),'Référentiel Articles'!$A$2:$F$634,3,FALSE),""))</f>
      </c>
      <c r="E3874" s="81" t="str">
        <v/>
      </c>
      <c r="F3874" s="83">
        <f>IF($E3874="","",IFERROR(VLOOKUP(TRIM(E3874&amp;""),'Référentiel Articles'!$A$2:$F$634,4,FALSE),""))</f>
      </c>
      <c r="G3874" s="84">
        <f>IF($E3874="","",IFERROR(VLOOKUP(TRIM(E3874&amp;""),'Référentiel Articles'!$A$2:$F$634,5,FALSE),""))</f>
      </c>
      <c r="H3874" s="85" t="str">
        <v/>
      </c>
      <c r="I3874" s="84">
        <f>IF($E3874="","",IFERROR(VLOOKUP(TRIM(E3874&amp;""),'Référentiel Articles'!$A$2:$F$634,6,FALSE),""))</f>
      </c>
      <c r="J3874" s="90">
        <f>IF(OR($E3874="",$H3874=""),"",$H3874*$I3874)</f>
      </c>
      <c r="K3874" s="87" t="str">
        <v/>
      </c>
    </row>
    <row r="3875">
      <c r="A3875" s="74" t="str">
        <v/>
      </c>
      <c r="B3875" s="74" t="str">
        <v/>
      </c>
      <c r="C3875" s="75">
        <f>IF($E3875="","",IFERROR(VLOOKUP(TRIM(E3875&amp;""),'Référentiel Articles'!$A$2:$F$634,2,FALSE),""))</f>
      </c>
      <c r="D3875" s="75">
        <f>IF($E3875="","",IFERROR(VLOOKUP(TRIM(E3875&amp;""),'Référentiel Articles'!$A$2:$F$634,3,FALSE),""))</f>
      </c>
      <c r="E3875" s="74" t="str">
        <v/>
      </c>
      <c r="F3875" s="75">
        <f>IF($E3875="","",IFERROR(VLOOKUP(TRIM(E3875&amp;""),'Référentiel Articles'!$A$2:$F$634,4,FALSE),""))</f>
      </c>
      <c r="G3875" s="76">
        <f>IF($E3875="","",IFERROR(VLOOKUP(TRIM(E3875&amp;""),'Référentiel Articles'!$A$2:$F$634,5,FALSE),""))</f>
      </c>
      <c r="H3875" s="77" t="str">
        <v/>
      </c>
      <c r="I3875" s="76">
        <f>IF($E3875="","",IFERROR(VLOOKUP(TRIM(E3875&amp;""),'Référentiel Articles'!$A$2:$F$634,6,FALSE),""))</f>
      </c>
      <c r="J3875" s="78">
        <f>IF(OR($E3875="",$H3875=""),"",$H3875*$I3875)</f>
      </c>
      <c r="K3875" s="79" t="str">
        <v/>
      </c>
    </row>
    <row r="3876">
      <c r="A3876" s="81" t="str">
        <v/>
      </c>
      <c r="B3876" s="81" t="str">
        <v/>
      </c>
      <c r="C3876" s="83">
        <f>IF($E3876="","",IFERROR(VLOOKUP(TRIM(E3876&amp;""),'Référentiel Articles'!$A$2:$F$634,2,FALSE),""))</f>
      </c>
      <c r="D3876" s="83">
        <f>IF($E3876="","",IFERROR(VLOOKUP(TRIM(E3876&amp;""),'Référentiel Articles'!$A$2:$F$634,3,FALSE),""))</f>
      </c>
      <c r="E3876" s="81" t="str">
        <v/>
      </c>
      <c r="F3876" s="83">
        <f>IF($E3876="","",IFERROR(VLOOKUP(TRIM(E3876&amp;""),'Référentiel Articles'!$A$2:$F$634,4,FALSE),""))</f>
      </c>
      <c r="G3876" s="84">
        <f>IF($E3876="","",IFERROR(VLOOKUP(TRIM(E3876&amp;""),'Référentiel Articles'!$A$2:$F$634,5,FALSE),""))</f>
      </c>
      <c r="H3876" s="85" t="str">
        <v/>
      </c>
      <c r="I3876" s="84">
        <f>IF($E3876="","",IFERROR(VLOOKUP(TRIM(E3876&amp;""),'Référentiel Articles'!$A$2:$F$634,6,FALSE),""))</f>
      </c>
      <c r="J3876" s="90">
        <f>IF(OR($E3876="",$H3876=""),"",$H3876*$I3876)</f>
      </c>
      <c r="K3876" s="87" t="str">
        <v/>
      </c>
    </row>
    <row r="3877">
      <c r="A3877" s="74" t="str">
        <v/>
      </c>
      <c r="B3877" s="74" t="str">
        <v/>
      </c>
      <c r="C3877" s="75">
        <f>IF($E3877="","",IFERROR(VLOOKUP(TRIM(E3877&amp;""),'Référentiel Articles'!$A$2:$F$634,2,FALSE),""))</f>
      </c>
      <c r="D3877" s="75">
        <f>IF($E3877="","",IFERROR(VLOOKUP(TRIM(E3877&amp;""),'Référentiel Articles'!$A$2:$F$634,3,FALSE),""))</f>
      </c>
      <c r="E3877" s="74" t="str">
        <v/>
      </c>
      <c r="F3877" s="75">
        <f>IF($E3877="","",IFERROR(VLOOKUP(TRIM(E3877&amp;""),'Référentiel Articles'!$A$2:$F$634,4,FALSE),""))</f>
      </c>
      <c r="G3877" s="76">
        <f>IF($E3877="","",IFERROR(VLOOKUP(TRIM(E3877&amp;""),'Référentiel Articles'!$A$2:$F$634,5,FALSE),""))</f>
      </c>
      <c r="H3877" s="77" t="str">
        <v/>
      </c>
      <c r="I3877" s="76">
        <f>IF($E3877="","",IFERROR(VLOOKUP(TRIM(E3877&amp;""),'Référentiel Articles'!$A$2:$F$634,6,FALSE),""))</f>
      </c>
      <c r="J3877" s="78">
        <f>IF(OR($E3877="",$H3877=""),"",$H3877*$I3877)</f>
      </c>
      <c r="K3877" s="79" t="str">
        <v/>
      </c>
    </row>
    <row r="3878">
      <c r="A3878" s="81" t="str">
        <v/>
      </c>
      <c r="B3878" s="81" t="str">
        <v/>
      </c>
      <c r="C3878" s="83">
        <f>IF($E3878="","",IFERROR(VLOOKUP(TRIM(E3878&amp;""),'Référentiel Articles'!$A$2:$F$634,2,FALSE),""))</f>
      </c>
      <c r="D3878" s="83">
        <f>IF($E3878="","",IFERROR(VLOOKUP(TRIM(E3878&amp;""),'Référentiel Articles'!$A$2:$F$634,3,FALSE),""))</f>
      </c>
      <c r="E3878" s="81" t="str">
        <v/>
      </c>
      <c r="F3878" s="83">
        <f>IF($E3878="","",IFERROR(VLOOKUP(TRIM(E3878&amp;""),'Référentiel Articles'!$A$2:$F$634,4,FALSE),""))</f>
      </c>
      <c r="G3878" s="84">
        <f>IF($E3878="","",IFERROR(VLOOKUP(TRIM(E3878&amp;""),'Référentiel Articles'!$A$2:$F$634,5,FALSE),""))</f>
      </c>
      <c r="H3878" s="85" t="str">
        <v/>
      </c>
      <c r="I3878" s="84">
        <f>IF($E3878="","",IFERROR(VLOOKUP(TRIM(E3878&amp;""),'Référentiel Articles'!$A$2:$F$634,6,FALSE),""))</f>
      </c>
      <c r="J3878" s="90">
        <f>IF(OR($E3878="",$H3878=""),"",$H3878*$I3878)</f>
      </c>
      <c r="K3878" s="87" t="str">
        <v/>
      </c>
    </row>
    <row r="3879">
      <c r="A3879" s="74" t="str">
        <v/>
      </c>
      <c r="B3879" s="74" t="str">
        <v/>
      </c>
      <c r="C3879" s="75">
        <f>IF($E3879="","",IFERROR(VLOOKUP(TRIM(E3879&amp;""),'Référentiel Articles'!$A$2:$F$634,2,FALSE),""))</f>
      </c>
      <c r="D3879" s="75">
        <f>IF($E3879="","",IFERROR(VLOOKUP(TRIM(E3879&amp;""),'Référentiel Articles'!$A$2:$F$634,3,FALSE),""))</f>
      </c>
      <c r="E3879" s="74" t="str">
        <v/>
      </c>
      <c r="F3879" s="75">
        <f>IF($E3879="","",IFERROR(VLOOKUP(TRIM(E3879&amp;""),'Référentiel Articles'!$A$2:$F$634,4,FALSE),""))</f>
      </c>
      <c r="G3879" s="76">
        <f>IF($E3879="","",IFERROR(VLOOKUP(TRIM(E3879&amp;""),'Référentiel Articles'!$A$2:$F$634,5,FALSE),""))</f>
      </c>
      <c r="H3879" s="77" t="str">
        <v/>
      </c>
      <c r="I3879" s="76">
        <f>IF($E3879="","",IFERROR(VLOOKUP(TRIM(E3879&amp;""),'Référentiel Articles'!$A$2:$F$634,6,FALSE),""))</f>
      </c>
      <c r="J3879" s="78">
        <f>IF(OR($E3879="",$H3879=""),"",$H3879*$I3879)</f>
      </c>
      <c r="K3879" s="79" t="str">
        <v/>
      </c>
    </row>
    <row r="3880">
      <c r="A3880" s="81" t="str">
        <v/>
      </c>
      <c r="B3880" s="81" t="str">
        <v/>
      </c>
      <c r="C3880" s="83">
        <f>IF($E3880="","",IFERROR(VLOOKUP(TRIM(E3880&amp;""),'Référentiel Articles'!$A$2:$F$634,2,FALSE),""))</f>
      </c>
      <c r="D3880" s="83">
        <f>IF($E3880="","",IFERROR(VLOOKUP(TRIM(E3880&amp;""),'Référentiel Articles'!$A$2:$F$634,3,FALSE),""))</f>
      </c>
      <c r="E3880" s="81" t="str">
        <v/>
      </c>
      <c r="F3880" s="83">
        <f>IF($E3880="","",IFERROR(VLOOKUP(TRIM(E3880&amp;""),'Référentiel Articles'!$A$2:$F$634,4,FALSE),""))</f>
      </c>
      <c r="G3880" s="84">
        <f>IF($E3880="","",IFERROR(VLOOKUP(TRIM(E3880&amp;""),'Référentiel Articles'!$A$2:$F$634,5,FALSE),""))</f>
      </c>
      <c r="H3880" s="85" t="str">
        <v/>
      </c>
      <c r="I3880" s="84">
        <f>IF($E3880="","",IFERROR(VLOOKUP(TRIM(E3880&amp;""),'Référentiel Articles'!$A$2:$F$634,6,FALSE),""))</f>
      </c>
      <c r="J3880" s="90">
        <f>IF(OR($E3880="",$H3880=""),"",$H3880*$I3880)</f>
      </c>
      <c r="K3880" s="87" t="str">
        <v/>
      </c>
    </row>
    <row r="3881">
      <c r="A3881" s="74" t="str">
        <v/>
      </c>
      <c r="B3881" s="74" t="str">
        <v/>
      </c>
      <c r="C3881" s="75">
        <f>IF($E3881="","",IFERROR(VLOOKUP(TRIM(E3881&amp;""),'Référentiel Articles'!$A$2:$F$634,2,FALSE),""))</f>
      </c>
      <c r="D3881" s="75">
        <f>IF($E3881="","",IFERROR(VLOOKUP(TRIM(E3881&amp;""),'Référentiel Articles'!$A$2:$F$634,3,FALSE),""))</f>
      </c>
      <c r="E3881" s="74" t="str">
        <v/>
      </c>
      <c r="F3881" s="75">
        <f>IF($E3881="","",IFERROR(VLOOKUP(TRIM(E3881&amp;""),'Référentiel Articles'!$A$2:$F$634,4,FALSE),""))</f>
      </c>
      <c r="G3881" s="76">
        <f>IF($E3881="","",IFERROR(VLOOKUP(TRIM(E3881&amp;""),'Référentiel Articles'!$A$2:$F$634,5,FALSE),""))</f>
      </c>
      <c r="H3881" s="77" t="str">
        <v/>
      </c>
      <c r="I3881" s="76">
        <f>IF($E3881="","",IFERROR(VLOOKUP(TRIM(E3881&amp;""),'Référentiel Articles'!$A$2:$F$634,6,FALSE),""))</f>
      </c>
      <c r="J3881" s="78">
        <f>IF(OR($E3881="",$H3881=""),"",$H3881*$I3881)</f>
      </c>
      <c r="K3881" s="79" t="str">
        <v/>
      </c>
    </row>
    <row r="3882">
      <c r="A3882" s="81" t="str">
        <v/>
      </c>
      <c r="B3882" s="81" t="str">
        <v/>
      </c>
      <c r="C3882" s="83">
        <f>IF($E3882="","",IFERROR(VLOOKUP(TRIM(E3882&amp;""),'Référentiel Articles'!$A$2:$F$634,2,FALSE),""))</f>
      </c>
      <c r="D3882" s="83">
        <f>IF($E3882="","",IFERROR(VLOOKUP(TRIM(E3882&amp;""),'Référentiel Articles'!$A$2:$F$634,3,FALSE),""))</f>
      </c>
      <c r="E3882" s="81" t="str">
        <v/>
      </c>
      <c r="F3882" s="83">
        <f>IF($E3882="","",IFERROR(VLOOKUP(TRIM(E3882&amp;""),'Référentiel Articles'!$A$2:$F$634,4,FALSE),""))</f>
      </c>
      <c r="G3882" s="84">
        <f>IF($E3882="","",IFERROR(VLOOKUP(TRIM(E3882&amp;""),'Référentiel Articles'!$A$2:$F$634,5,FALSE),""))</f>
      </c>
      <c r="H3882" s="85" t="str">
        <v/>
      </c>
      <c r="I3882" s="84">
        <f>IF($E3882="","",IFERROR(VLOOKUP(TRIM(E3882&amp;""),'Référentiel Articles'!$A$2:$F$634,6,FALSE),""))</f>
      </c>
      <c r="J3882" s="90">
        <f>IF(OR($E3882="",$H3882=""),"",$H3882*$I3882)</f>
      </c>
      <c r="K3882" s="87" t="str">
        <v/>
      </c>
    </row>
    <row r="3883">
      <c r="A3883" s="74" t="str">
        <v/>
      </c>
      <c r="B3883" s="74" t="str">
        <v/>
      </c>
      <c r="C3883" s="75">
        <f>IF($E3883="","",IFERROR(VLOOKUP(TRIM(E3883&amp;""),'Référentiel Articles'!$A$2:$F$634,2,FALSE),""))</f>
      </c>
      <c r="D3883" s="75">
        <f>IF($E3883="","",IFERROR(VLOOKUP(TRIM(E3883&amp;""),'Référentiel Articles'!$A$2:$F$634,3,FALSE),""))</f>
      </c>
      <c r="E3883" s="74" t="str">
        <v/>
      </c>
      <c r="F3883" s="75">
        <f>IF($E3883="","",IFERROR(VLOOKUP(TRIM(E3883&amp;""),'Référentiel Articles'!$A$2:$F$634,4,FALSE),""))</f>
      </c>
      <c r="G3883" s="76">
        <f>IF($E3883="","",IFERROR(VLOOKUP(TRIM(E3883&amp;""),'Référentiel Articles'!$A$2:$F$634,5,FALSE),""))</f>
      </c>
      <c r="H3883" s="77" t="str">
        <v/>
      </c>
      <c r="I3883" s="76">
        <f>IF($E3883="","",IFERROR(VLOOKUP(TRIM(E3883&amp;""),'Référentiel Articles'!$A$2:$F$634,6,FALSE),""))</f>
      </c>
      <c r="J3883" s="78">
        <f>IF(OR($E3883="",$H3883=""),"",$H3883*$I3883)</f>
      </c>
      <c r="K3883" s="79" t="str">
        <v/>
      </c>
    </row>
    <row r="3884">
      <c r="A3884" s="81" t="str">
        <v/>
      </c>
      <c r="B3884" s="81" t="str">
        <v/>
      </c>
      <c r="C3884" s="83">
        <f>IF($E3884="","",IFERROR(VLOOKUP(TRIM(E3884&amp;""),'Référentiel Articles'!$A$2:$F$634,2,FALSE),""))</f>
      </c>
      <c r="D3884" s="83">
        <f>IF($E3884="","",IFERROR(VLOOKUP(TRIM(E3884&amp;""),'Référentiel Articles'!$A$2:$F$634,3,FALSE),""))</f>
      </c>
      <c r="E3884" s="81" t="str">
        <v/>
      </c>
      <c r="F3884" s="83">
        <f>IF($E3884="","",IFERROR(VLOOKUP(TRIM(E3884&amp;""),'Référentiel Articles'!$A$2:$F$634,4,FALSE),""))</f>
      </c>
      <c r="G3884" s="84">
        <f>IF($E3884="","",IFERROR(VLOOKUP(TRIM(E3884&amp;""),'Référentiel Articles'!$A$2:$F$634,5,FALSE),""))</f>
      </c>
      <c r="H3884" s="85" t="str">
        <v/>
      </c>
      <c r="I3884" s="84">
        <f>IF($E3884="","",IFERROR(VLOOKUP(TRIM(E3884&amp;""),'Référentiel Articles'!$A$2:$F$634,6,FALSE),""))</f>
      </c>
      <c r="J3884" s="90">
        <f>IF(OR($E3884="",$H3884=""),"",$H3884*$I3884)</f>
      </c>
      <c r="K3884" s="87" t="str">
        <v/>
      </c>
    </row>
    <row r="3885">
      <c r="A3885" s="74" t="str">
        <v/>
      </c>
      <c r="B3885" s="74" t="str">
        <v/>
      </c>
      <c r="C3885" s="75">
        <f>IF($E3885="","",IFERROR(VLOOKUP(TRIM(E3885&amp;""),'Référentiel Articles'!$A$2:$F$634,2,FALSE),""))</f>
      </c>
      <c r="D3885" s="75">
        <f>IF($E3885="","",IFERROR(VLOOKUP(TRIM(E3885&amp;""),'Référentiel Articles'!$A$2:$F$634,3,FALSE),""))</f>
      </c>
      <c r="E3885" s="74" t="str">
        <v/>
      </c>
      <c r="F3885" s="75">
        <f>IF($E3885="","",IFERROR(VLOOKUP(TRIM(E3885&amp;""),'Référentiel Articles'!$A$2:$F$634,4,FALSE),""))</f>
      </c>
      <c r="G3885" s="76">
        <f>IF($E3885="","",IFERROR(VLOOKUP(TRIM(E3885&amp;""),'Référentiel Articles'!$A$2:$F$634,5,FALSE),""))</f>
      </c>
      <c r="H3885" s="77" t="str">
        <v/>
      </c>
      <c r="I3885" s="76">
        <f>IF($E3885="","",IFERROR(VLOOKUP(TRIM(E3885&amp;""),'Référentiel Articles'!$A$2:$F$634,6,FALSE),""))</f>
      </c>
      <c r="J3885" s="78">
        <f>IF(OR($E3885="",$H3885=""),"",$H3885*$I3885)</f>
      </c>
      <c r="K3885" s="79" t="str">
        <v/>
      </c>
    </row>
    <row r="3886">
      <c r="A3886" s="81" t="str">
        <v/>
      </c>
      <c r="B3886" s="81" t="str">
        <v/>
      </c>
      <c r="C3886" s="83">
        <f>IF($E3886="","",IFERROR(VLOOKUP(TRIM(E3886&amp;""),'Référentiel Articles'!$A$2:$F$634,2,FALSE),""))</f>
      </c>
      <c r="D3886" s="83">
        <f>IF($E3886="","",IFERROR(VLOOKUP(TRIM(E3886&amp;""),'Référentiel Articles'!$A$2:$F$634,3,FALSE),""))</f>
      </c>
      <c r="E3886" s="81" t="str">
        <v/>
      </c>
      <c r="F3886" s="83">
        <f>IF($E3886="","",IFERROR(VLOOKUP(TRIM(E3886&amp;""),'Référentiel Articles'!$A$2:$F$634,4,FALSE),""))</f>
      </c>
      <c r="G3886" s="84">
        <f>IF($E3886="","",IFERROR(VLOOKUP(TRIM(E3886&amp;""),'Référentiel Articles'!$A$2:$F$634,5,FALSE),""))</f>
      </c>
      <c r="H3886" s="85" t="str">
        <v/>
      </c>
      <c r="I3886" s="84">
        <f>IF($E3886="","",IFERROR(VLOOKUP(TRIM(E3886&amp;""),'Référentiel Articles'!$A$2:$F$634,6,FALSE),""))</f>
      </c>
      <c r="J3886" s="90">
        <f>IF(OR($E3886="",$H3886=""),"",$H3886*$I3886)</f>
      </c>
      <c r="K3886" s="87" t="str">
        <v/>
      </c>
    </row>
    <row r="3887">
      <c r="A3887" s="74" t="str">
        <v/>
      </c>
      <c r="B3887" s="74" t="str">
        <v/>
      </c>
      <c r="C3887" s="75">
        <f>IF($E3887="","",IFERROR(VLOOKUP(TRIM(E3887&amp;""),'Référentiel Articles'!$A$2:$F$634,2,FALSE),""))</f>
      </c>
      <c r="D3887" s="75">
        <f>IF($E3887="","",IFERROR(VLOOKUP(TRIM(E3887&amp;""),'Référentiel Articles'!$A$2:$F$634,3,FALSE),""))</f>
      </c>
      <c r="E3887" s="74" t="str">
        <v/>
      </c>
      <c r="F3887" s="75">
        <f>IF($E3887="","",IFERROR(VLOOKUP(TRIM(E3887&amp;""),'Référentiel Articles'!$A$2:$F$634,4,FALSE),""))</f>
      </c>
      <c r="G3887" s="76">
        <f>IF($E3887="","",IFERROR(VLOOKUP(TRIM(E3887&amp;""),'Référentiel Articles'!$A$2:$F$634,5,FALSE),""))</f>
      </c>
      <c r="H3887" s="77" t="str">
        <v/>
      </c>
      <c r="I3887" s="76">
        <f>IF($E3887="","",IFERROR(VLOOKUP(TRIM(E3887&amp;""),'Référentiel Articles'!$A$2:$F$634,6,FALSE),""))</f>
      </c>
      <c r="J3887" s="78">
        <f>IF(OR($E3887="",$H3887=""),"",$H3887*$I3887)</f>
      </c>
      <c r="K3887" s="79" t="str">
        <v/>
      </c>
    </row>
    <row r="3888">
      <c r="A3888" s="81" t="str">
        <v/>
      </c>
      <c r="B3888" s="81" t="str">
        <v/>
      </c>
      <c r="C3888" s="83">
        <f>IF($E3888="","",IFERROR(VLOOKUP(TRIM(E3888&amp;""),'Référentiel Articles'!$A$2:$F$634,2,FALSE),""))</f>
      </c>
      <c r="D3888" s="83">
        <f>IF($E3888="","",IFERROR(VLOOKUP(TRIM(E3888&amp;""),'Référentiel Articles'!$A$2:$F$634,3,FALSE),""))</f>
      </c>
      <c r="E3888" s="81" t="str">
        <v/>
      </c>
      <c r="F3888" s="83">
        <f>IF($E3888="","",IFERROR(VLOOKUP(TRIM(E3888&amp;""),'Référentiel Articles'!$A$2:$F$634,4,FALSE),""))</f>
      </c>
      <c r="G3888" s="84">
        <f>IF($E3888="","",IFERROR(VLOOKUP(TRIM(E3888&amp;""),'Référentiel Articles'!$A$2:$F$634,5,FALSE),""))</f>
      </c>
      <c r="H3888" s="85" t="str">
        <v/>
      </c>
      <c r="I3888" s="84">
        <f>IF($E3888="","",IFERROR(VLOOKUP(TRIM(E3888&amp;""),'Référentiel Articles'!$A$2:$F$634,6,FALSE),""))</f>
      </c>
      <c r="J3888" s="90">
        <f>IF(OR($E3888="",$H3888=""),"",$H3888*$I3888)</f>
      </c>
      <c r="K3888" s="87" t="str">
        <v/>
      </c>
    </row>
    <row r="3889">
      <c r="A3889" s="74" t="str">
        <v/>
      </c>
      <c r="B3889" s="74" t="str">
        <v/>
      </c>
      <c r="C3889" s="75">
        <f>IF($E3889="","",IFERROR(VLOOKUP(TRIM(E3889&amp;""),'Référentiel Articles'!$A$2:$F$634,2,FALSE),""))</f>
      </c>
      <c r="D3889" s="75">
        <f>IF($E3889="","",IFERROR(VLOOKUP(TRIM(E3889&amp;""),'Référentiel Articles'!$A$2:$F$634,3,FALSE),""))</f>
      </c>
      <c r="E3889" s="74" t="str">
        <v/>
      </c>
      <c r="F3889" s="75">
        <f>IF($E3889="","",IFERROR(VLOOKUP(TRIM(E3889&amp;""),'Référentiel Articles'!$A$2:$F$634,4,FALSE),""))</f>
      </c>
      <c r="G3889" s="76">
        <f>IF($E3889="","",IFERROR(VLOOKUP(TRIM(E3889&amp;""),'Référentiel Articles'!$A$2:$F$634,5,FALSE),""))</f>
      </c>
      <c r="H3889" s="77" t="str">
        <v/>
      </c>
      <c r="I3889" s="76">
        <f>IF($E3889="","",IFERROR(VLOOKUP(TRIM(E3889&amp;""),'Référentiel Articles'!$A$2:$F$634,6,FALSE),""))</f>
      </c>
      <c r="J3889" s="78">
        <f>IF(OR($E3889="",$H3889=""),"",$H3889*$I3889)</f>
      </c>
      <c r="K3889" s="79" t="str">
        <v/>
      </c>
    </row>
    <row r="3890">
      <c r="A3890" s="81" t="str">
        <v/>
      </c>
      <c r="B3890" s="81" t="str">
        <v/>
      </c>
      <c r="C3890" s="83">
        <f>IF($E3890="","",IFERROR(VLOOKUP(TRIM(E3890&amp;""),'Référentiel Articles'!$A$2:$F$634,2,FALSE),""))</f>
      </c>
      <c r="D3890" s="83">
        <f>IF($E3890="","",IFERROR(VLOOKUP(TRIM(E3890&amp;""),'Référentiel Articles'!$A$2:$F$634,3,FALSE),""))</f>
      </c>
      <c r="E3890" s="81" t="str">
        <v/>
      </c>
      <c r="F3890" s="83">
        <f>IF($E3890="","",IFERROR(VLOOKUP(TRIM(E3890&amp;""),'Référentiel Articles'!$A$2:$F$634,4,FALSE),""))</f>
      </c>
      <c r="G3890" s="84">
        <f>IF($E3890="","",IFERROR(VLOOKUP(TRIM(E3890&amp;""),'Référentiel Articles'!$A$2:$F$634,5,FALSE),""))</f>
      </c>
      <c r="H3890" s="85" t="str">
        <v/>
      </c>
      <c r="I3890" s="84">
        <f>IF($E3890="","",IFERROR(VLOOKUP(TRIM(E3890&amp;""),'Référentiel Articles'!$A$2:$F$634,6,FALSE),""))</f>
      </c>
      <c r="J3890" s="90">
        <f>IF(OR($E3890="",$H3890=""),"",$H3890*$I3890)</f>
      </c>
      <c r="K3890" s="87" t="str">
        <v/>
      </c>
    </row>
    <row r="3891">
      <c r="A3891" s="74" t="str">
        <v/>
      </c>
      <c r="B3891" s="74" t="str">
        <v/>
      </c>
      <c r="C3891" s="75">
        <f>IF($E3891="","",IFERROR(VLOOKUP(TRIM(E3891&amp;""),'Référentiel Articles'!$A$2:$F$634,2,FALSE),""))</f>
      </c>
      <c r="D3891" s="75">
        <f>IF($E3891="","",IFERROR(VLOOKUP(TRIM(E3891&amp;""),'Référentiel Articles'!$A$2:$F$634,3,FALSE),""))</f>
      </c>
      <c r="E3891" s="74" t="str">
        <v/>
      </c>
      <c r="F3891" s="75">
        <f>IF($E3891="","",IFERROR(VLOOKUP(TRIM(E3891&amp;""),'Référentiel Articles'!$A$2:$F$634,4,FALSE),""))</f>
      </c>
      <c r="G3891" s="76">
        <f>IF($E3891="","",IFERROR(VLOOKUP(TRIM(E3891&amp;""),'Référentiel Articles'!$A$2:$F$634,5,FALSE),""))</f>
      </c>
      <c r="H3891" s="77" t="str">
        <v/>
      </c>
      <c r="I3891" s="76">
        <f>IF($E3891="","",IFERROR(VLOOKUP(TRIM(E3891&amp;""),'Référentiel Articles'!$A$2:$F$634,6,FALSE),""))</f>
      </c>
      <c r="J3891" s="78">
        <f>IF(OR($E3891="",$H3891=""),"",$H3891*$I3891)</f>
      </c>
      <c r="K3891" s="79" t="str">
        <v/>
      </c>
    </row>
    <row r="3892">
      <c r="A3892" s="81" t="str">
        <v/>
      </c>
      <c r="B3892" s="81" t="str">
        <v/>
      </c>
      <c r="C3892" s="83">
        <f>IF($E3892="","",IFERROR(VLOOKUP(TRIM(E3892&amp;""),'Référentiel Articles'!$A$2:$F$634,2,FALSE),""))</f>
      </c>
      <c r="D3892" s="83">
        <f>IF($E3892="","",IFERROR(VLOOKUP(TRIM(E3892&amp;""),'Référentiel Articles'!$A$2:$F$634,3,FALSE),""))</f>
      </c>
      <c r="E3892" s="81" t="str">
        <v/>
      </c>
      <c r="F3892" s="83">
        <f>IF($E3892="","",IFERROR(VLOOKUP(TRIM(E3892&amp;""),'Référentiel Articles'!$A$2:$F$634,4,FALSE),""))</f>
      </c>
      <c r="G3892" s="84">
        <f>IF($E3892="","",IFERROR(VLOOKUP(TRIM(E3892&amp;""),'Référentiel Articles'!$A$2:$F$634,5,FALSE),""))</f>
      </c>
      <c r="H3892" s="85" t="str">
        <v/>
      </c>
      <c r="I3892" s="84">
        <f>IF($E3892="","",IFERROR(VLOOKUP(TRIM(E3892&amp;""),'Référentiel Articles'!$A$2:$F$634,6,FALSE),""))</f>
      </c>
      <c r="J3892" s="90">
        <f>IF(OR($E3892="",$H3892=""),"",$H3892*$I3892)</f>
      </c>
      <c r="K3892" s="87" t="str">
        <v/>
      </c>
    </row>
    <row r="3893">
      <c r="A3893" s="74" t="str">
        <v/>
      </c>
      <c r="B3893" s="74" t="str">
        <v/>
      </c>
      <c r="C3893" s="75">
        <f>IF($E3893="","",IFERROR(VLOOKUP(TRIM(E3893&amp;""),'Référentiel Articles'!$A$2:$F$634,2,FALSE),""))</f>
      </c>
      <c r="D3893" s="75">
        <f>IF($E3893="","",IFERROR(VLOOKUP(TRIM(E3893&amp;""),'Référentiel Articles'!$A$2:$F$634,3,FALSE),""))</f>
      </c>
      <c r="E3893" s="74" t="str">
        <v/>
      </c>
      <c r="F3893" s="75">
        <f>IF($E3893="","",IFERROR(VLOOKUP(TRIM(E3893&amp;""),'Référentiel Articles'!$A$2:$F$634,4,FALSE),""))</f>
      </c>
      <c r="G3893" s="76">
        <f>IF($E3893="","",IFERROR(VLOOKUP(TRIM(E3893&amp;""),'Référentiel Articles'!$A$2:$F$634,5,FALSE),""))</f>
      </c>
      <c r="H3893" s="77" t="str">
        <v/>
      </c>
      <c r="I3893" s="76">
        <f>IF($E3893="","",IFERROR(VLOOKUP(TRIM(E3893&amp;""),'Référentiel Articles'!$A$2:$F$634,6,FALSE),""))</f>
      </c>
      <c r="J3893" s="78">
        <f>IF(OR($E3893="",$H3893=""),"",$H3893*$I3893)</f>
      </c>
      <c r="K3893" s="79" t="str">
        <v/>
      </c>
    </row>
    <row r="3894">
      <c r="A3894" s="81" t="str">
        <v/>
      </c>
      <c r="B3894" s="81" t="str">
        <v/>
      </c>
      <c r="C3894" s="83">
        <f>IF($E3894="","",IFERROR(VLOOKUP(TRIM(E3894&amp;""),'Référentiel Articles'!$A$2:$F$634,2,FALSE),""))</f>
      </c>
      <c r="D3894" s="83">
        <f>IF($E3894="","",IFERROR(VLOOKUP(TRIM(E3894&amp;""),'Référentiel Articles'!$A$2:$F$634,3,FALSE),""))</f>
      </c>
      <c r="E3894" s="81" t="str">
        <v/>
      </c>
      <c r="F3894" s="83">
        <f>IF($E3894="","",IFERROR(VLOOKUP(TRIM(E3894&amp;""),'Référentiel Articles'!$A$2:$F$634,4,FALSE),""))</f>
      </c>
      <c r="G3894" s="84">
        <f>IF($E3894="","",IFERROR(VLOOKUP(TRIM(E3894&amp;""),'Référentiel Articles'!$A$2:$F$634,5,FALSE),""))</f>
      </c>
      <c r="H3894" s="85" t="str">
        <v/>
      </c>
      <c r="I3894" s="84">
        <f>IF($E3894="","",IFERROR(VLOOKUP(TRIM(E3894&amp;""),'Référentiel Articles'!$A$2:$F$634,6,FALSE),""))</f>
      </c>
      <c r="J3894" s="90">
        <f>IF(OR($E3894="",$H3894=""),"",$H3894*$I3894)</f>
      </c>
      <c r="K3894" s="87" t="str">
        <v/>
      </c>
    </row>
    <row r="3895">
      <c r="A3895" s="74" t="str">
        <v/>
      </c>
      <c r="B3895" s="74" t="str">
        <v/>
      </c>
      <c r="C3895" s="75">
        <f>IF($E3895="","",IFERROR(VLOOKUP(TRIM(E3895&amp;""),'Référentiel Articles'!$A$2:$F$634,2,FALSE),""))</f>
      </c>
      <c r="D3895" s="75">
        <f>IF($E3895="","",IFERROR(VLOOKUP(TRIM(E3895&amp;""),'Référentiel Articles'!$A$2:$F$634,3,FALSE),""))</f>
      </c>
      <c r="E3895" s="74" t="str">
        <v/>
      </c>
      <c r="F3895" s="75">
        <f>IF($E3895="","",IFERROR(VLOOKUP(TRIM(E3895&amp;""),'Référentiel Articles'!$A$2:$F$634,4,FALSE),""))</f>
      </c>
      <c r="G3895" s="76">
        <f>IF($E3895="","",IFERROR(VLOOKUP(TRIM(E3895&amp;""),'Référentiel Articles'!$A$2:$F$634,5,FALSE),""))</f>
      </c>
      <c r="H3895" s="77" t="str">
        <v/>
      </c>
      <c r="I3895" s="76">
        <f>IF($E3895="","",IFERROR(VLOOKUP(TRIM(E3895&amp;""),'Référentiel Articles'!$A$2:$F$634,6,FALSE),""))</f>
      </c>
      <c r="J3895" s="78">
        <f>IF(OR($E3895="",$H3895=""),"",$H3895*$I3895)</f>
      </c>
      <c r="K3895" s="79" t="str">
        <v/>
      </c>
    </row>
    <row r="3896">
      <c r="A3896" s="81" t="str">
        <v/>
      </c>
      <c r="B3896" s="81" t="str">
        <v/>
      </c>
      <c r="C3896" s="83">
        <f>IF($E3896="","",IFERROR(VLOOKUP(TRIM(E3896&amp;""),'Référentiel Articles'!$A$2:$F$634,2,FALSE),""))</f>
      </c>
      <c r="D3896" s="83">
        <f>IF($E3896="","",IFERROR(VLOOKUP(TRIM(E3896&amp;""),'Référentiel Articles'!$A$2:$F$634,3,FALSE),""))</f>
      </c>
      <c r="E3896" s="81" t="str">
        <v/>
      </c>
      <c r="F3896" s="83">
        <f>IF($E3896="","",IFERROR(VLOOKUP(TRIM(E3896&amp;""),'Référentiel Articles'!$A$2:$F$634,4,FALSE),""))</f>
      </c>
      <c r="G3896" s="84">
        <f>IF($E3896="","",IFERROR(VLOOKUP(TRIM(E3896&amp;""),'Référentiel Articles'!$A$2:$F$634,5,FALSE),""))</f>
      </c>
      <c r="H3896" s="85" t="str">
        <v/>
      </c>
      <c r="I3896" s="84">
        <f>IF($E3896="","",IFERROR(VLOOKUP(TRIM(E3896&amp;""),'Référentiel Articles'!$A$2:$F$634,6,FALSE),""))</f>
      </c>
      <c r="J3896" s="90">
        <f>IF(OR($E3896="",$H3896=""),"",$H3896*$I3896)</f>
      </c>
      <c r="K3896" s="87" t="str">
        <v/>
      </c>
    </row>
    <row r="3897">
      <c r="A3897" s="74" t="str">
        <v/>
      </c>
      <c r="B3897" s="74" t="str">
        <v/>
      </c>
      <c r="C3897" s="75">
        <f>IF($E3897="","",IFERROR(VLOOKUP(TRIM(E3897&amp;""),'Référentiel Articles'!$A$2:$F$634,2,FALSE),""))</f>
      </c>
      <c r="D3897" s="75">
        <f>IF($E3897="","",IFERROR(VLOOKUP(TRIM(E3897&amp;""),'Référentiel Articles'!$A$2:$F$634,3,FALSE),""))</f>
      </c>
      <c r="E3897" s="74" t="str">
        <v/>
      </c>
      <c r="F3897" s="75">
        <f>IF($E3897="","",IFERROR(VLOOKUP(TRIM(E3897&amp;""),'Référentiel Articles'!$A$2:$F$634,4,FALSE),""))</f>
      </c>
      <c r="G3897" s="76">
        <f>IF($E3897="","",IFERROR(VLOOKUP(TRIM(E3897&amp;""),'Référentiel Articles'!$A$2:$F$634,5,FALSE),""))</f>
      </c>
      <c r="H3897" s="77" t="str">
        <v/>
      </c>
      <c r="I3897" s="76">
        <f>IF($E3897="","",IFERROR(VLOOKUP(TRIM(E3897&amp;""),'Référentiel Articles'!$A$2:$F$634,6,FALSE),""))</f>
      </c>
      <c r="J3897" s="78">
        <f>IF(OR($E3897="",$H3897=""),"",$H3897*$I3897)</f>
      </c>
      <c r="K3897" s="79" t="str">
        <v/>
      </c>
    </row>
    <row r="3898">
      <c r="A3898" s="81" t="str">
        <v/>
      </c>
      <c r="B3898" s="81" t="str">
        <v/>
      </c>
      <c r="C3898" s="83">
        <f>IF($E3898="","",IFERROR(VLOOKUP(TRIM(E3898&amp;""),'Référentiel Articles'!$A$2:$F$634,2,FALSE),""))</f>
      </c>
      <c r="D3898" s="83">
        <f>IF($E3898="","",IFERROR(VLOOKUP(TRIM(E3898&amp;""),'Référentiel Articles'!$A$2:$F$634,3,FALSE),""))</f>
      </c>
      <c r="E3898" s="81" t="str">
        <v/>
      </c>
      <c r="F3898" s="83">
        <f>IF($E3898="","",IFERROR(VLOOKUP(TRIM(E3898&amp;""),'Référentiel Articles'!$A$2:$F$634,4,FALSE),""))</f>
      </c>
      <c r="G3898" s="84">
        <f>IF($E3898="","",IFERROR(VLOOKUP(TRIM(E3898&amp;""),'Référentiel Articles'!$A$2:$F$634,5,FALSE),""))</f>
      </c>
      <c r="H3898" s="85" t="str">
        <v/>
      </c>
      <c r="I3898" s="84">
        <f>IF($E3898="","",IFERROR(VLOOKUP(TRIM(E3898&amp;""),'Référentiel Articles'!$A$2:$F$634,6,FALSE),""))</f>
      </c>
      <c r="J3898" s="90">
        <f>IF(OR($E3898="",$H3898=""),"",$H3898*$I3898)</f>
      </c>
      <c r="K3898" s="87" t="str">
        <v/>
      </c>
    </row>
    <row r="3899">
      <c r="A3899" s="74" t="str">
        <v/>
      </c>
      <c r="B3899" s="74" t="str">
        <v/>
      </c>
      <c r="C3899" s="75">
        <f>IF($E3899="","",IFERROR(VLOOKUP(TRIM(E3899&amp;""),'Référentiel Articles'!$A$2:$F$634,2,FALSE),""))</f>
      </c>
      <c r="D3899" s="75">
        <f>IF($E3899="","",IFERROR(VLOOKUP(TRIM(E3899&amp;""),'Référentiel Articles'!$A$2:$F$634,3,FALSE),""))</f>
      </c>
      <c r="E3899" s="74" t="str">
        <v/>
      </c>
      <c r="F3899" s="75">
        <f>IF($E3899="","",IFERROR(VLOOKUP(TRIM(E3899&amp;""),'Référentiel Articles'!$A$2:$F$634,4,FALSE),""))</f>
      </c>
      <c r="G3899" s="76">
        <f>IF($E3899="","",IFERROR(VLOOKUP(TRIM(E3899&amp;""),'Référentiel Articles'!$A$2:$F$634,5,FALSE),""))</f>
      </c>
      <c r="H3899" s="77" t="str">
        <v/>
      </c>
      <c r="I3899" s="76">
        <f>IF($E3899="","",IFERROR(VLOOKUP(TRIM(E3899&amp;""),'Référentiel Articles'!$A$2:$F$634,6,FALSE),""))</f>
      </c>
      <c r="J3899" s="78">
        <f>IF(OR($E3899="",$H3899=""),"",$H3899*$I3899)</f>
      </c>
      <c r="K3899" s="79" t="str">
        <v/>
      </c>
    </row>
    <row r="3900">
      <c r="A3900" s="81" t="str">
        <v/>
      </c>
      <c r="B3900" s="81" t="str">
        <v/>
      </c>
      <c r="C3900" s="83">
        <f>IF($E3900="","",IFERROR(VLOOKUP(TRIM(E3900&amp;""),'Référentiel Articles'!$A$2:$F$634,2,FALSE),""))</f>
      </c>
      <c r="D3900" s="83">
        <f>IF($E3900="","",IFERROR(VLOOKUP(TRIM(E3900&amp;""),'Référentiel Articles'!$A$2:$F$634,3,FALSE),""))</f>
      </c>
      <c r="E3900" s="81" t="str">
        <v/>
      </c>
      <c r="F3900" s="83">
        <f>IF($E3900="","",IFERROR(VLOOKUP(TRIM(E3900&amp;""),'Référentiel Articles'!$A$2:$F$634,4,FALSE),""))</f>
      </c>
      <c r="G3900" s="84">
        <f>IF($E3900="","",IFERROR(VLOOKUP(TRIM(E3900&amp;""),'Référentiel Articles'!$A$2:$F$634,5,FALSE),""))</f>
      </c>
      <c r="H3900" s="85" t="str">
        <v/>
      </c>
      <c r="I3900" s="84">
        <f>IF($E3900="","",IFERROR(VLOOKUP(TRIM(E3900&amp;""),'Référentiel Articles'!$A$2:$F$634,6,FALSE),""))</f>
      </c>
      <c r="J3900" s="90">
        <f>IF(OR($E3900="",$H3900=""),"",$H3900*$I3900)</f>
      </c>
      <c r="K3900" s="87" t="str">
        <v/>
      </c>
    </row>
    <row r="3901">
      <c r="A3901" s="74" t="str">
        <v/>
      </c>
      <c r="B3901" s="74" t="str">
        <v/>
      </c>
      <c r="C3901" s="75">
        <f>IF($E3901="","",IFERROR(VLOOKUP(TRIM(E3901&amp;""),'Référentiel Articles'!$A$2:$F$634,2,FALSE),""))</f>
      </c>
      <c r="D3901" s="75">
        <f>IF($E3901="","",IFERROR(VLOOKUP(TRIM(E3901&amp;""),'Référentiel Articles'!$A$2:$F$634,3,FALSE),""))</f>
      </c>
      <c r="E3901" s="74" t="str">
        <v/>
      </c>
      <c r="F3901" s="75">
        <f>IF($E3901="","",IFERROR(VLOOKUP(TRIM(E3901&amp;""),'Référentiel Articles'!$A$2:$F$634,4,FALSE),""))</f>
      </c>
      <c r="G3901" s="76">
        <f>IF($E3901="","",IFERROR(VLOOKUP(TRIM(E3901&amp;""),'Référentiel Articles'!$A$2:$F$634,5,FALSE),""))</f>
      </c>
      <c r="H3901" s="77" t="str">
        <v/>
      </c>
      <c r="I3901" s="76">
        <f>IF($E3901="","",IFERROR(VLOOKUP(TRIM(E3901&amp;""),'Référentiel Articles'!$A$2:$F$634,6,FALSE),""))</f>
      </c>
      <c r="J3901" s="78">
        <f>IF(OR($E3901="",$H3901=""),"",$H3901*$I3901)</f>
      </c>
      <c r="K3901" s="79" t="str">
        <v/>
      </c>
    </row>
    <row r="3902">
      <c r="A3902" s="81" t="str">
        <v/>
      </c>
      <c r="B3902" s="81" t="str">
        <v/>
      </c>
      <c r="C3902" s="83">
        <f>IF($E3902="","",IFERROR(VLOOKUP(TRIM(E3902&amp;""),'Référentiel Articles'!$A$2:$F$634,2,FALSE),""))</f>
      </c>
      <c r="D3902" s="83">
        <f>IF($E3902="","",IFERROR(VLOOKUP(TRIM(E3902&amp;""),'Référentiel Articles'!$A$2:$F$634,3,FALSE),""))</f>
      </c>
      <c r="E3902" s="81" t="str">
        <v/>
      </c>
      <c r="F3902" s="83">
        <f>IF($E3902="","",IFERROR(VLOOKUP(TRIM(E3902&amp;""),'Référentiel Articles'!$A$2:$F$634,4,FALSE),""))</f>
      </c>
      <c r="G3902" s="84">
        <f>IF($E3902="","",IFERROR(VLOOKUP(TRIM(E3902&amp;""),'Référentiel Articles'!$A$2:$F$634,5,FALSE),""))</f>
      </c>
      <c r="H3902" s="85" t="str">
        <v/>
      </c>
      <c r="I3902" s="84">
        <f>IF($E3902="","",IFERROR(VLOOKUP(TRIM(E3902&amp;""),'Référentiel Articles'!$A$2:$F$634,6,FALSE),""))</f>
      </c>
      <c r="J3902" s="90">
        <f>IF(OR($E3902="",$H3902=""),"",$H3902*$I3902)</f>
      </c>
      <c r="K3902" s="87" t="str">
        <v/>
      </c>
    </row>
    <row r="3903">
      <c r="A3903" s="74" t="str">
        <v/>
      </c>
      <c r="B3903" s="74" t="str">
        <v/>
      </c>
      <c r="C3903" s="75">
        <f>IF($E3903="","",IFERROR(VLOOKUP(TRIM(E3903&amp;""),'Référentiel Articles'!$A$2:$F$634,2,FALSE),""))</f>
      </c>
      <c r="D3903" s="75">
        <f>IF($E3903="","",IFERROR(VLOOKUP(TRIM(E3903&amp;""),'Référentiel Articles'!$A$2:$F$634,3,FALSE),""))</f>
      </c>
      <c r="E3903" s="74" t="str">
        <v/>
      </c>
      <c r="F3903" s="75">
        <f>IF($E3903="","",IFERROR(VLOOKUP(TRIM(E3903&amp;""),'Référentiel Articles'!$A$2:$F$634,4,FALSE),""))</f>
      </c>
      <c r="G3903" s="76">
        <f>IF($E3903="","",IFERROR(VLOOKUP(TRIM(E3903&amp;""),'Référentiel Articles'!$A$2:$F$634,5,FALSE),""))</f>
      </c>
      <c r="H3903" s="77" t="str">
        <v/>
      </c>
      <c r="I3903" s="76">
        <f>IF($E3903="","",IFERROR(VLOOKUP(TRIM(E3903&amp;""),'Référentiel Articles'!$A$2:$F$634,6,FALSE),""))</f>
      </c>
      <c r="J3903" s="78">
        <f>IF(OR($E3903="",$H3903=""),"",$H3903*$I3903)</f>
      </c>
      <c r="K3903" s="79" t="str">
        <v/>
      </c>
    </row>
    <row r="3904">
      <c r="A3904" s="81" t="str">
        <v/>
      </c>
      <c r="B3904" s="81" t="str">
        <v/>
      </c>
      <c r="C3904" s="83">
        <f>IF($E3904="","",IFERROR(VLOOKUP(TRIM(E3904&amp;""),'Référentiel Articles'!$A$2:$F$634,2,FALSE),""))</f>
      </c>
      <c r="D3904" s="83">
        <f>IF($E3904="","",IFERROR(VLOOKUP(TRIM(E3904&amp;""),'Référentiel Articles'!$A$2:$F$634,3,FALSE),""))</f>
      </c>
      <c r="E3904" s="81" t="str">
        <v/>
      </c>
      <c r="F3904" s="83">
        <f>IF($E3904="","",IFERROR(VLOOKUP(TRIM(E3904&amp;""),'Référentiel Articles'!$A$2:$F$634,4,FALSE),""))</f>
      </c>
      <c r="G3904" s="84">
        <f>IF($E3904="","",IFERROR(VLOOKUP(TRIM(E3904&amp;""),'Référentiel Articles'!$A$2:$F$634,5,FALSE),""))</f>
      </c>
      <c r="H3904" s="85" t="str">
        <v/>
      </c>
      <c r="I3904" s="84">
        <f>IF($E3904="","",IFERROR(VLOOKUP(TRIM(E3904&amp;""),'Référentiel Articles'!$A$2:$F$634,6,FALSE),""))</f>
      </c>
      <c r="J3904" s="90">
        <f>IF(OR($E3904="",$H3904=""),"",$H3904*$I3904)</f>
      </c>
      <c r="K3904" s="87" t="str">
        <v/>
      </c>
    </row>
    <row r="3905">
      <c r="A3905" s="74" t="str">
        <v/>
      </c>
      <c r="B3905" s="74" t="str">
        <v/>
      </c>
      <c r="C3905" s="75">
        <f>IF($E3905="","",IFERROR(VLOOKUP(TRIM(E3905&amp;""),'Référentiel Articles'!$A$2:$F$634,2,FALSE),""))</f>
      </c>
      <c r="D3905" s="75">
        <f>IF($E3905="","",IFERROR(VLOOKUP(TRIM(E3905&amp;""),'Référentiel Articles'!$A$2:$F$634,3,FALSE),""))</f>
      </c>
      <c r="E3905" s="74" t="str">
        <v/>
      </c>
      <c r="F3905" s="75">
        <f>IF($E3905="","",IFERROR(VLOOKUP(TRIM(E3905&amp;""),'Référentiel Articles'!$A$2:$F$634,4,FALSE),""))</f>
      </c>
      <c r="G3905" s="76">
        <f>IF($E3905="","",IFERROR(VLOOKUP(TRIM(E3905&amp;""),'Référentiel Articles'!$A$2:$F$634,5,FALSE),""))</f>
      </c>
      <c r="H3905" s="77" t="str">
        <v/>
      </c>
      <c r="I3905" s="76">
        <f>IF($E3905="","",IFERROR(VLOOKUP(TRIM(E3905&amp;""),'Référentiel Articles'!$A$2:$F$634,6,FALSE),""))</f>
      </c>
      <c r="J3905" s="78">
        <f>IF(OR($E3905="",$H3905=""),"",$H3905*$I3905)</f>
      </c>
      <c r="K3905" s="79" t="str">
        <v/>
      </c>
    </row>
    <row r="3906">
      <c r="A3906" s="81" t="str">
        <v/>
      </c>
      <c r="B3906" s="81" t="str">
        <v/>
      </c>
      <c r="C3906" s="83">
        <f>IF($E3906="","",IFERROR(VLOOKUP(TRIM(E3906&amp;""),'Référentiel Articles'!$A$2:$F$634,2,FALSE),""))</f>
      </c>
      <c r="D3906" s="83">
        <f>IF($E3906="","",IFERROR(VLOOKUP(TRIM(E3906&amp;""),'Référentiel Articles'!$A$2:$F$634,3,FALSE),""))</f>
      </c>
      <c r="E3906" s="81" t="str">
        <v/>
      </c>
      <c r="F3906" s="83">
        <f>IF($E3906="","",IFERROR(VLOOKUP(TRIM(E3906&amp;""),'Référentiel Articles'!$A$2:$F$634,4,FALSE),""))</f>
      </c>
      <c r="G3906" s="84">
        <f>IF($E3906="","",IFERROR(VLOOKUP(TRIM(E3906&amp;""),'Référentiel Articles'!$A$2:$F$634,5,FALSE),""))</f>
      </c>
      <c r="H3906" s="85" t="str">
        <v/>
      </c>
      <c r="I3906" s="84">
        <f>IF($E3906="","",IFERROR(VLOOKUP(TRIM(E3906&amp;""),'Référentiel Articles'!$A$2:$F$634,6,FALSE),""))</f>
      </c>
      <c r="J3906" s="90">
        <f>IF(OR($E3906="",$H3906=""),"",$H3906*$I3906)</f>
      </c>
      <c r="K3906" s="87" t="str">
        <v/>
      </c>
    </row>
    <row r="3907">
      <c r="A3907" s="74" t="str">
        <v/>
      </c>
      <c r="B3907" s="74" t="str">
        <v/>
      </c>
      <c r="C3907" s="75">
        <f>IF($E3907="","",IFERROR(VLOOKUP(TRIM(E3907&amp;""),'Référentiel Articles'!$A$2:$F$634,2,FALSE),""))</f>
      </c>
      <c r="D3907" s="75">
        <f>IF($E3907="","",IFERROR(VLOOKUP(TRIM(E3907&amp;""),'Référentiel Articles'!$A$2:$F$634,3,FALSE),""))</f>
      </c>
      <c r="E3907" s="74" t="str">
        <v/>
      </c>
      <c r="F3907" s="75">
        <f>IF($E3907="","",IFERROR(VLOOKUP(TRIM(E3907&amp;""),'Référentiel Articles'!$A$2:$F$634,4,FALSE),""))</f>
      </c>
      <c r="G3907" s="76">
        <f>IF($E3907="","",IFERROR(VLOOKUP(TRIM(E3907&amp;""),'Référentiel Articles'!$A$2:$F$634,5,FALSE),""))</f>
      </c>
      <c r="H3907" s="77" t="str">
        <v/>
      </c>
      <c r="I3907" s="76">
        <f>IF($E3907="","",IFERROR(VLOOKUP(TRIM(E3907&amp;""),'Référentiel Articles'!$A$2:$F$634,6,FALSE),""))</f>
      </c>
      <c r="J3907" s="78">
        <f>IF(OR($E3907="",$H3907=""),"",$H3907*$I3907)</f>
      </c>
      <c r="K3907" s="79" t="str">
        <v/>
      </c>
    </row>
    <row r="3908">
      <c r="A3908" s="81" t="str">
        <v/>
      </c>
      <c r="B3908" s="81" t="str">
        <v/>
      </c>
      <c r="C3908" s="83">
        <f>IF($E3908="","",IFERROR(VLOOKUP(TRIM(E3908&amp;""),'Référentiel Articles'!$A$2:$F$634,2,FALSE),""))</f>
      </c>
      <c r="D3908" s="83">
        <f>IF($E3908="","",IFERROR(VLOOKUP(TRIM(E3908&amp;""),'Référentiel Articles'!$A$2:$F$634,3,FALSE),""))</f>
      </c>
      <c r="E3908" s="81" t="str">
        <v/>
      </c>
      <c r="F3908" s="83">
        <f>IF($E3908="","",IFERROR(VLOOKUP(TRIM(E3908&amp;""),'Référentiel Articles'!$A$2:$F$634,4,FALSE),""))</f>
      </c>
      <c r="G3908" s="84">
        <f>IF($E3908="","",IFERROR(VLOOKUP(TRIM(E3908&amp;""),'Référentiel Articles'!$A$2:$F$634,5,FALSE),""))</f>
      </c>
      <c r="H3908" s="85" t="str">
        <v/>
      </c>
      <c r="I3908" s="84">
        <f>IF($E3908="","",IFERROR(VLOOKUP(TRIM(E3908&amp;""),'Référentiel Articles'!$A$2:$F$634,6,FALSE),""))</f>
      </c>
      <c r="J3908" s="90">
        <f>IF(OR($E3908="",$H3908=""),"",$H3908*$I3908)</f>
      </c>
      <c r="K3908" s="87" t="str">
        <v/>
      </c>
    </row>
    <row r="3909">
      <c r="A3909" s="74" t="str">
        <v/>
      </c>
      <c r="B3909" s="74" t="str">
        <v/>
      </c>
      <c r="C3909" s="75">
        <f>IF($E3909="","",IFERROR(VLOOKUP(TRIM(E3909&amp;""),'Référentiel Articles'!$A$2:$F$634,2,FALSE),""))</f>
      </c>
      <c r="D3909" s="75">
        <f>IF($E3909="","",IFERROR(VLOOKUP(TRIM(E3909&amp;""),'Référentiel Articles'!$A$2:$F$634,3,FALSE),""))</f>
      </c>
      <c r="E3909" s="74" t="str">
        <v/>
      </c>
      <c r="F3909" s="75">
        <f>IF($E3909="","",IFERROR(VLOOKUP(TRIM(E3909&amp;""),'Référentiel Articles'!$A$2:$F$634,4,FALSE),""))</f>
      </c>
      <c r="G3909" s="76">
        <f>IF($E3909="","",IFERROR(VLOOKUP(TRIM(E3909&amp;""),'Référentiel Articles'!$A$2:$F$634,5,FALSE),""))</f>
      </c>
      <c r="H3909" s="77" t="str">
        <v/>
      </c>
      <c r="I3909" s="76">
        <f>IF($E3909="","",IFERROR(VLOOKUP(TRIM(E3909&amp;""),'Référentiel Articles'!$A$2:$F$634,6,FALSE),""))</f>
      </c>
      <c r="J3909" s="78">
        <f>IF(OR($E3909="",$H3909=""),"",$H3909*$I3909)</f>
      </c>
      <c r="K3909" s="79" t="str">
        <v/>
      </c>
    </row>
    <row r="3910">
      <c r="A3910" s="81" t="str">
        <v/>
      </c>
      <c r="B3910" s="81" t="str">
        <v/>
      </c>
      <c r="C3910" s="83">
        <f>IF($E3910="","",IFERROR(VLOOKUP(TRIM(E3910&amp;""),'Référentiel Articles'!$A$2:$F$634,2,FALSE),""))</f>
      </c>
      <c r="D3910" s="83">
        <f>IF($E3910="","",IFERROR(VLOOKUP(TRIM(E3910&amp;""),'Référentiel Articles'!$A$2:$F$634,3,FALSE),""))</f>
      </c>
      <c r="E3910" s="81" t="str">
        <v/>
      </c>
      <c r="F3910" s="83">
        <f>IF($E3910="","",IFERROR(VLOOKUP(TRIM(E3910&amp;""),'Référentiel Articles'!$A$2:$F$634,4,FALSE),""))</f>
      </c>
      <c r="G3910" s="84">
        <f>IF($E3910="","",IFERROR(VLOOKUP(TRIM(E3910&amp;""),'Référentiel Articles'!$A$2:$F$634,5,FALSE),""))</f>
      </c>
      <c r="H3910" s="85" t="str">
        <v/>
      </c>
      <c r="I3910" s="84">
        <f>IF($E3910="","",IFERROR(VLOOKUP(TRIM(E3910&amp;""),'Référentiel Articles'!$A$2:$F$634,6,FALSE),""))</f>
      </c>
      <c r="J3910" s="90">
        <f>IF(OR($E3910="",$H3910=""),"",$H3910*$I3910)</f>
      </c>
      <c r="K3910" s="87" t="str">
        <v/>
      </c>
    </row>
    <row r="3911">
      <c r="A3911" s="74" t="str">
        <v/>
      </c>
      <c r="B3911" s="74" t="str">
        <v/>
      </c>
      <c r="C3911" s="75">
        <f>IF($E3911="","",IFERROR(VLOOKUP(TRIM(E3911&amp;""),'Référentiel Articles'!$A$2:$F$634,2,FALSE),""))</f>
      </c>
      <c r="D3911" s="75">
        <f>IF($E3911="","",IFERROR(VLOOKUP(TRIM(E3911&amp;""),'Référentiel Articles'!$A$2:$F$634,3,FALSE),""))</f>
      </c>
      <c r="E3911" s="74" t="str">
        <v/>
      </c>
      <c r="F3911" s="75">
        <f>IF($E3911="","",IFERROR(VLOOKUP(TRIM(E3911&amp;""),'Référentiel Articles'!$A$2:$F$634,4,FALSE),""))</f>
      </c>
      <c r="G3911" s="76">
        <f>IF($E3911="","",IFERROR(VLOOKUP(TRIM(E3911&amp;""),'Référentiel Articles'!$A$2:$F$634,5,FALSE),""))</f>
      </c>
      <c r="H3911" s="77" t="str">
        <v/>
      </c>
      <c r="I3911" s="76">
        <f>IF($E3911="","",IFERROR(VLOOKUP(TRIM(E3911&amp;""),'Référentiel Articles'!$A$2:$F$634,6,FALSE),""))</f>
      </c>
      <c r="J3911" s="78">
        <f>IF(OR($E3911="",$H3911=""),"",$H3911*$I3911)</f>
      </c>
      <c r="K3911" s="79" t="str">
        <v/>
      </c>
    </row>
    <row r="3912">
      <c r="A3912" s="81" t="str">
        <v/>
      </c>
      <c r="B3912" s="81" t="str">
        <v/>
      </c>
      <c r="C3912" s="83">
        <f>IF($E3912="","",IFERROR(VLOOKUP(TRIM(E3912&amp;""),'Référentiel Articles'!$A$2:$F$634,2,FALSE),""))</f>
      </c>
      <c r="D3912" s="83">
        <f>IF($E3912="","",IFERROR(VLOOKUP(TRIM(E3912&amp;""),'Référentiel Articles'!$A$2:$F$634,3,FALSE),""))</f>
      </c>
      <c r="E3912" s="81" t="str">
        <v/>
      </c>
      <c r="F3912" s="83">
        <f>IF($E3912="","",IFERROR(VLOOKUP(TRIM(E3912&amp;""),'Référentiel Articles'!$A$2:$F$634,4,FALSE),""))</f>
      </c>
      <c r="G3912" s="84">
        <f>IF($E3912="","",IFERROR(VLOOKUP(TRIM(E3912&amp;""),'Référentiel Articles'!$A$2:$F$634,5,FALSE),""))</f>
      </c>
      <c r="H3912" s="85" t="str">
        <v/>
      </c>
      <c r="I3912" s="84">
        <f>IF($E3912="","",IFERROR(VLOOKUP(TRIM(E3912&amp;""),'Référentiel Articles'!$A$2:$F$634,6,FALSE),""))</f>
      </c>
      <c r="J3912" s="90">
        <f>IF(OR($E3912="",$H3912=""),"",$H3912*$I3912)</f>
      </c>
      <c r="K3912" s="87" t="str">
        <v/>
      </c>
    </row>
    <row r="3913">
      <c r="A3913" s="74" t="str">
        <v/>
      </c>
      <c r="B3913" s="74" t="str">
        <v/>
      </c>
      <c r="C3913" s="75">
        <f>IF($E3913="","",IFERROR(VLOOKUP(TRIM(E3913&amp;""),'Référentiel Articles'!$A$2:$F$634,2,FALSE),""))</f>
      </c>
      <c r="D3913" s="75">
        <f>IF($E3913="","",IFERROR(VLOOKUP(TRIM(E3913&amp;""),'Référentiel Articles'!$A$2:$F$634,3,FALSE),""))</f>
      </c>
      <c r="E3913" s="74" t="str">
        <v/>
      </c>
      <c r="F3913" s="75">
        <f>IF($E3913="","",IFERROR(VLOOKUP(TRIM(E3913&amp;""),'Référentiel Articles'!$A$2:$F$634,4,FALSE),""))</f>
      </c>
      <c r="G3913" s="76">
        <f>IF($E3913="","",IFERROR(VLOOKUP(TRIM(E3913&amp;""),'Référentiel Articles'!$A$2:$F$634,5,FALSE),""))</f>
      </c>
      <c r="H3913" s="77" t="str">
        <v/>
      </c>
      <c r="I3913" s="76">
        <f>IF($E3913="","",IFERROR(VLOOKUP(TRIM(E3913&amp;""),'Référentiel Articles'!$A$2:$F$634,6,FALSE),""))</f>
      </c>
      <c r="J3913" s="78">
        <f>IF(OR($E3913="",$H3913=""),"",$H3913*$I3913)</f>
      </c>
      <c r="K3913" s="79" t="str">
        <v/>
      </c>
    </row>
    <row r="3914">
      <c r="A3914" s="81" t="str">
        <v/>
      </c>
      <c r="B3914" s="81" t="str">
        <v/>
      </c>
      <c r="C3914" s="83">
        <f>IF($E3914="","",IFERROR(VLOOKUP(TRIM(E3914&amp;""),'Référentiel Articles'!$A$2:$F$634,2,FALSE),""))</f>
      </c>
      <c r="D3914" s="83">
        <f>IF($E3914="","",IFERROR(VLOOKUP(TRIM(E3914&amp;""),'Référentiel Articles'!$A$2:$F$634,3,FALSE),""))</f>
      </c>
      <c r="E3914" s="81" t="str">
        <v/>
      </c>
      <c r="F3914" s="83">
        <f>IF($E3914="","",IFERROR(VLOOKUP(TRIM(E3914&amp;""),'Référentiel Articles'!$A$2:$F$634,4,FALSE),""))</f>
      </c>
      <c r="G3914" s="84">
        <f>IF($E3914="","",IFERROR(VLOOKUP(TRIM(E3914&amp;""),'Référentiel Articles'!$A$2:$F$634,5,FALSE),""))</f>
      </c>
      <c r="H3914" s="85" t="str">
        <v/>
      </c>
      <c r="I3914" s="84">
        <f>IF($E3914="","",IFERROR(VLOOKUP(TRIM(E3914&amp;""),'Référentiel Articles'!$A$2:$F$634,6,FALSE),""))</f>
      </c>
      <c r="J3914" s="90">
        <f>IF(OR($E3914="",$H3914=""),"",$H3914*$I3914)</f>
      </c>
      <c r="K3914" s="87" t="str">
        <v/>
      </c>
    </row>
    <row r="3915">
      <c r="A3915" s="74" t="str">
        <v/>
      </c>
      <c r="B3915" s="74" t="str">
        <v/>
      </c>
      <c r="C3915" s="75">
        <f>IF($E3915="","",IFERROR(VLOOKUP(TRIM(E3915&amp;""),'Référentiel Articles'!$A$2:$F$634,2,FALSE),""))</f>
      </c>
      <c r="D3915" s="75">
        <f>IF($E3915="","",IFERROR(VLOOKUP(TRIM(E3915&amp;""),'Référentiel Articles'!$A$2:$F$634,3,FALSE),""))</f>
      </c>
      <c r="E3915" s="74" t="str">
        <v/>
      </c>
      <c r="F3915" s="75">
        <f>IF($E3915="","",IFERROR(VLOOKUP(TRIM(E3915&amp;""),'Référentiel Articles'!$A$2:$F$634,4,FALSE),""))</f>
      </c>
      <c r="G3915" s="76">
        <f>IF($E3915="","",IFERROR(VLOOKUP(TRIM(E3915&amp;""),'Référentiel Articles'!$A$2:$F$634,5,FALSE),""))</f>
      </c>
      <c r="H3915" s="77" t="str">
        <v/>
      </c>
      <c r="I3915" s="76">
        <f>IF($E3915="","",IFERROR(VLOOKUP(TRIM(E3915&amp;""),'Référentiel Articles'!$A$2:$F$634,6,FALSE),""))</f>
      </c>
      <c r="J3915" s="78">
        <f>IF(OR($E3915="",$H3915=""),"",$H3915*$I3915)</f>
      </c>
      <c r="K3915" s="79" t="str">
        <v/>
      </c>
    </row>
    <row r="3916">
      <c r="A3916" s="81" t="str">
        <v/>
      </c>
      <c r="B3916" s="81" t="str">
        <v/>
      </c>
      <c r="C3916" s="83">
        <f>IF($E3916="","",IFERROR(VLOOKUP(TRIM(E3916&amp;""),'Référentiel Articles'!$A$2:$F$634,2,FALSE),""))</f>
      </c>
      <c r="D3916" s="83">
        <f>IF($E3916="","",IFERROR(VLOOKUP(TRIM(E3916&amp;""),'Référentiel Articles'!$A$2:$F$634,3,FALSE),""))</f>
      </c>
      <c r="E3916" s="81" t="str">
        <v/>
      </c>
      <c r="F3916" s="83">
        <f>IF($E3916="","",IFERROR(VLOOKUP(TRIM(E3916&amp;""),'Référentiel Articles'!$A$2:$F$634,4,FALSE),""))</f>
      </c>
      <c r="G3916" s="84">
        <f>IF($E3916="","",IFERROR(VLOOKUP(TRIM(E3916&amp;""),'Référentiel Articles'!$A$2:$F$634,5,FALSE),""))</f>
      </c>
      <c r="H3916" s="85" t="str">
        <v/>
      </c>
      <c r="I3916" s="84">
        <f>IF($E3916="","",IFERROR(VLOOKUP(TRIM(E3916&amp;""),'Référentiel Articles'!$A$2:$F$634,6,FALSE),""))</f>
      </c>
      <c r="J3916" s="90">
        <f>IF(OR($E3916="",$H3916=""),"",$H3916*$I3916)</f>
      </c>
      <c r="K3916" s="87" t="str">
        <v/>
      </c>
    </row>
    <row r="3917">
      <c r="A3917" s="74" t="str">
        <v/>
      </c>
      <c r="B3917" s="74" t="str">
        <v/>
      </c>
      <c r="C3917" s="75">
        <f>IF($E3917="","",IFERROR(VLOOKUP(TRIM(E3917&amp;""),'Référentiel Articles'!$A$2:$F$634,2,FALSE),""))</f>
      </c>
      <c r="D3917" s="75">
        <f>IF($E3917="","",IFERROR(VLOOKUP(TRIM(E3917&amp;""),'Référentiel Articles'!$A$2:$F$634,3,FALSE),""))</f>
      </c>
      <c r="E3917" s="74" t="str">
        <v/>
      </c>
      <c r="F3917" s="75">
        <f>IF($E3917="","",IFERROR(VLOOKUP(TRIM(E3917&amp;""),'Référentiel Articles'!$A$2:$F$634,4,FALSE),""))</f>
      </c>
      <c r="G3917" s="76">
        <f>IF($E3917="","",IFERROR(VLOOKUP(TRIM(E3917&amp;""),'Référentiel Articles'!$A$2:$F$634,5,FALSE),""))</f>
      </c>
      <c r="H3917" s="77" t="str">
        <v/>
      </c>
      <c r="I3917" s="76">
        <f>IF($E3917="","",IFERROR(VLOOKUP(TRIM(E3917&amp;""),'Référentiel Articles'!$A$2:$F$634,6,FALSE),""))</f>
      </c>
      <c r="J3917" s="78">
        <f>IF(OR($E3917="",$H3917=""),"",$H3917*$I3917)</f>
      </c>
      <c r="K3917" s="79" t="str">
        <v/>
      </c>
    </row>
    <row r="3918">
      <c r="A3918" s="81" t="str">
        <v/>
      </c>
      <c r="B3918" s="81" t="str">
        <v/>
      </c>
      <c r="C3918" s="83">
        <f>IF($E3918="","",IFERROR(VLOOKUP(TRIM(E3918&amp;""),'Référentiel Articles'!$A$2:$F$634,2,FALSE),""))</f>
      </c>
      <c r="D3918" s="83">
        <f>IF($E3918="","",IFERROR(VLOOKUP(TRIM(E3918&amp;""),'Référentiel Articles'!$A$2:$F$634,3,FALSE),""))</f>
      </c>
      <c r="E3918" s="81" t="str">
        <v/>
      </c>
      <c r="F3918" s="83">
        <f>IF($E3918="","",IFERROR(VLOOKUP(TRIM(E3918&amp;""),'Référentiel Articles'!$A$2:$F$634,4,FALSE),""))</f>
      </c>
      <c r="G3918" s="84">
        <f>IF($E3918="","",IFERROR(VLOOKUP(TRIM(E3918&amp;""),'Référentiel Articles'!$A$2:$F$634,5,FALSE),""))</f>
      </c>
      <c r="H3918" s="85" t="str">
        <v/>
      </c>
      <c r="I3918" s="84">
        <f>IF($E3918="","",IFERROR(VLOOKUP(TRIM(E3918&amp;""),'Référentiel Articles'!$A$2:$F$634,6,FALSE),""))</f>
      </c>
      <c r="J3918" s="90">
        <f>IF(OR($E3918="",$H3918=""),"",$H3918*$I3918)</f>
      </c>
      <c r="K3918" s="87" t="str">
        <v/>
      </c>
    </row>
    <row r="3919">
      <c r="A3919" s="74" t="str">
        <v/>
      </c>
      <c r="B3919" s="74" t="str">
        <v/>
      </c>
      <c r="C3919" s="75">
        <f>IF($E3919="","",IFERROR(VLOOKUP(TRIM(E3919&amp;""),'Référentiel Articles'!$A$2:$F$634,2,FALSE),""))</f>
      </c>
      <c r="D3919" s="75">
        <f>IF($E3919="","",IFERROR(VLOOKUP(TRIM(E3919&amp;""),'Référentiel Articles'!$A$2:$F$634,3,FALSE),""))</f>
      </c>
      <c r="E3919" s="74" t="str">
        <v/>
      </c>
      <c r="F3919" s="75">
        <f>IF($E3919="","",IFERROR(VLOOKUP(TRIM(E3919&amp;""),'Référentiel Articles'!$A$2:$F$634,4,FALSE),""))</f>
      </c>
      <c r="G3919" s="76">
        <f>IF($E3919="","",IFERROR(VLOOKUP(TRIM(E3919&amp;""),'Référentiel Articles'!$A$2:$F$634,5,FALSE),""))</f>
      </c>
      <c r="H3919" s="77" t="str">
        <v/>
      </c>
      <c r="I3919" s="76">
        <f>IF($E3919="","",IFERROR(VLOOKUP(TRIM(E3919&amp;""),'Référentiel Articles'!$A$2:$F$634,6,FALSE),""))</f>
      </c>
      <c r="J3919" s="78">
        <f>IF(OR($E3919="",$H3919=""),"",$H3919*$I3919)</f>
      </c>
      <c r="K3919" s="79" t="str">
        <v/>
      </c>
    </row>
    <row r="3920">
      <c r="A3920" s="81" t="str">
        <v/>
      </c>
      <c r="B3920" s="81" t="str">
        <v/>
      </c>
      <c r="C3920" s="83">
        <f>IF($E3920="","",IFERROR(VLOOKUP(TRIM(E3920&amp;""),'Référentiel Articles'!$A$2:$F$634,2,FALSE),""))</f>
      </c>
      <c r="D3920" s="83">
        <f>IF($E3920="","",IFERROR(VLOOKUP(TRIM(E3920&amp;""),'Référentiel Articles'!$A$2:$F$634,3,FALSE),""))</f>
      </c>
      <c r="E3920" s="81" t="str">
        <v/>
      </c>
      <c r="F3920" s="83">
        <f>IF($E3920="","",IFERROR(VLOOKUP(TRIM(E3920&amp;""),'Référentiel Articles'!$A$2:$F$634,4,FALSE),""))</f>
      </c>
      <c r="G3920" s="84">
        <f>IF($E3920="","",IFERROR(VLOOKUP(TRIM(E3920&amp;""),'Référentiel Articles'!$A$2:$F$634,5,FALSE),""))</f>
      </c>
      <c r="H3920" s="85" t="str">
        <v/>
      </c>
      <c r="I3920" s="84">
        <f>IF($E3920="","",IFERROR(VLOOKUP(TRIM(E3920&amp;""),'Référentiel Articles'!$A$2:$F$634,6,FALSE),""))</f>
      </c>
      <c r="J3920" s="90">
        <f>IF(OR($E3920="",$H3920=""),"",$H3920*$I3920)</f>
      </c>
      <c r="K3920" s="87" t="str">
        <v/>
      </c>
    </row>
    <row r="3921">
      <c r="A3921" s="74" t="str">
        <v/>
      </c>
      <c r="B3921" s="74" t="str">
        <v/>
      </c>
      <c r="C3921" s="75">
        <f>IF($E3921="","",IFERROR(VLOOKUP(TRIM(E3921&amp;""),'Référentiel Articles'!$A$2:$F$634,2,FALSE),""))</f>
      </c>
      <c r="D3921" s="75">
        <f>IF($E3921="","",IFERROR(VLOOKUP(TRIM(E3921&amp;""),'Référentiel Articles'!$A$2:$F$634,3,FALSE),""))</f>
      </c>
      <c r="E3921" s="74" t="str">
        <v/>
      </c>
      <c r="F3921" s="75">
        <f>IF($E3921="","",IFERROR(VLOOKUP(TRIM(E3921&amp;""),'Référentiel Articles'!$A$2:$F$634,4,FALSE),""))</f>
      </c>
      <c r="G3921" s="76">
        <f>IF($E3921="","",IFERROR(VLOOKUP(TRIM(E3921&amp;""),'Référentiel Articles'!$A$2:$F$634,5,FALSE),""))</f>
      </c>
      <c r="H3921" s="77" t="str">
        <v/>
      </c>
      <c r="I3921" s="76">
        <f>IF($E3921="","",IFERROR(VLOOKUP(TRIM(E3921&amp;""),'Référentiel Articles'!$A$2:$F$634,6,FALSE),""))</f>
      </c>
      <c r="J3921" s="78">
        <f>IF(OR($E3921="",$H3921=""),"",$H3921*$I3921)</f>
      </c>
      <c r="K3921" s="79" t="str">
        <v/>
      </c>
    </row>
    <row r="3922">
      <c r="A3922" s="81" t="str">
        <v/>
      </c>
      <c r="B3922" s="81" t="str">
        <v/>
      </c>
      <c r="C3922" s="83">
        <f>IF($E3922="","",IFERROR(VLOOKUP(TRIM(E3922&amp;""),'Référentiel Articles'!$A$2:$F$634,2,FALSE),""))</f>
      </c>
      <c r="D3922" s="83">
        <f>IF($E3922="","",IFERROR(VLOOKUP(TRIM(E3922&amp;""),'Référentiel Articles'!$A$2:$F$634,3,FALSE),""))</f>
      </c>
      <c r="E3922" s="81" t="str">
        <v/>
      </c>
      <c r="F3922" s="83">
        <f>IF($E3922="","",IFERROR(VLOOKUP(TRIM(E3922&amp;""),'Référentiel Articles'!$A$2:$F$634,4,FALSE),""))</f>
      </c>
      <c r="G3922" s="84">
        <f>IF($E3922="","",IFERROR(VLOOKUP(TRIM(E3922&amp;""),'Référentiel Articles'!$A$2:$F$634,5,FALSE),""))</f>
      </c>
      <c r="H3922" s="85" t="str">
        <v/>
      </c>
      <c r="I3922" s="84">
        <f>IF($E3922="","",IFERROR(VLOOKUP(TRIM(E3922&amp;""),'Référentiel Articles'!$A$2:$F$634,6,FALSE),""))</f>
      </c>
      <c r="J3922" s="90">
        <f>IF(OR($E3922="",$H3922=""),"",$H3922*$I3922)</f>
      </c>
      <c r="K3922" s="87" t="str">
        <v/>
      </c>
    </row>
    <row r="3923">
      <c r="A3923" s="74" t="str">
        <v/>
      </c>
      <c r="B3923" s="74" t="str">
        <v/>
      </c>
      <c r="C3923" s="75">
        <f>IF($E3923="","",IFERROR(VLOOKUP(TRIM(E3923&amp;""),'Référentiel Articles'!$A$2:$F$634,2,FALSE),""))</f>
      </c>
      <c r="D3923" s="75">
        <f>IF($E3923="","",IFERROR(VLOOKUP(TRIM(E3923&amp;""),'Référentiel Articles'!$A$2:$F$634,3,FALSE),""))</f>
      </c>
      <c r="E3923" s="74" t="str">
        <v/>
      </c>
      <c r="F3923" s="75">
        <f>IF($E3923="","",IFERROR(VLOOKUP(TRIM(E3923&amp;""),'Référentiel Articles'!$A$2:$F$634,4,FALSE),""))</f>
      </c>
      <c r="G3923" s="76">
        <f>IF($E3923="","",IFERROR(VLOOKUP(TRIM(E3923&amp;""),'Référentiel Articles'!$A$2:$F$634,5,FALSE),""))</f>
      </c>
      <c r="H3923" s="77" t="str">
        <v/>
      </c>
      <c r="I3923" s="76">
        <f>IF($E3923="","",IFERROR(VLOOKUP(TRIM(E3923&amp;""),'Référentiel Articles'!$A$2:$F$634,6,FALSE),""))</f>
      </c>
      <c r="J3923" s="78">
        <f>IF(OR($E3923="",$H3923=""),"",$H3923*$I3923)</f>
      </c>
      <c r="K3923" s="79" t="str">
        <v/>
      </c>
    </row>
    <row r="3924">
      <c r="A3924" s="81" t="str">
        <v/>
      </c>
      <c r="B3924" s="81" t="str">
        <v/>
      </c>
      <c r="C3924" s="83">
        <f>IF($E3924="","",IFERROR(VLOOKUP(TRIM(E3924&amp;""),'Référentiel Articles'!$A$2:$F$634,2,FALSE),""))</f>
      </c>
      <c r="D3924" s="83">
        <f>IF($E3924="","",IFERROR(VLOOKUP(TRIM(E3924&amp;""),'Référentiel Articles'!$A$2:$F$634,3,FALSE),""))</f>
      </c>
      <c r="E3924" s="81" t="str">
        <v/>
      </c>
      <c r="F3924" s="83">
        <f>IF($E3924="","",IFERROR(VLOOKUP(TRIM(E3924&amp;""),'Référentiel Articles'!$A$2:$F$634,4,FALSE),""))</f>
      </c>
      <c r="G3924" s="84">
        <f>IF($E3924="","",IFERROR(VLOOKUP(TRIM(E3924&amp;""),'Référentiel Articles'!$A$2:$F$634,5,FALSE),""))</f>
      </c>
      <c r="H3924" s="85" t="str">
        <v/>
      </c>
      <c r="I3924" s="84">
        <f>IF($E3924="","",IFERROR(VLOOKUP(TRIM(E3924&amp;""),'Référentiel Articles'!$A$2:$F$634,6,FALSE),""))</f>
      </c>
      <c r="J3924" s="90">
        <f>IF(OR($E3924="",$H3924=""),"",$H3924*$I3924)</f>
      </c>
      <c r="K3924" s="87" t="str">
        <v/>
      </c>
    </row>
    <row r="3925">
      <c r="A3925" s="74" t="str">
        <v/>
      </c>
      <c r="B3925" s="74" t="str">
        <v/>
      </c>
      <c r="C3925" s="75">
        <f>IF($E3925="","",IFERROR(VLOOKUP(TRIM(E3925&amp;""),'Référentiel Articles'!$A$2:$F$634,2,FALSE),""))</f>
      </c>
      <c r="D3925" s="75">
        <f>IF($E3925="","",IFERROR(VLOOKUP(TRIM(E3925&amp;""),'Référentiel Articles'!$A$2:$F$634,3,FALSE),""))</f>
      </c>
      <c r="E3925" s="74" t="str">
        <v/>
      </c>
      <c r="F3925" s="75">
        <f>IF($E3925="","",IFERROR(VLOOKUP(TRIM(E3925&amp;""),'Référentiel Articles'!$A$2:$F$634,4,FALSE),""))</f>
      </c>
      <c r="G3925" s="76">
        <f>IF($E3925="","",IFERROR(VLOOKUP(TRIM(E3925&amp;""),'Référentiel Articles'!$A$2:$F$634,5,FALSE),""))</f>
      </c>
      <c r="H3925" s="77" t="str">
        <v/>
      </c>
      <c r="I3925" s="76">
        <f>IF($E3925="","",IFERROR(VLOOKUP(TRIM(E3925&amp;""),'Référentiel Articles'!$A$2:$F$634,6,FALSE),""))</f>
      </c>
      <c r="J3925" s="78">
        <f>IF(OR($E3925="",$H3925=""),"",$H3925*$I3925)</f>
      </c>
      <c r="K3925" s="79" t="str">
        <v/>
      </c>
    </row>
    <row r="3926">
      <c r="A3926" s="81" t="str">
        <v/>
      </c>
      <c r="B3926" s="81" t="str">
        <v/>
      </c>
      <c r="C3926" s="83">
        <f>IF($E3926="","",IFERROR(VLOOKUP(TRIM(E3926&amp;""),'Référentiel Articles'!$A$2:$F$634,2,FALSE),""))</f>
      </c>
      <c r="D3926" s="83">
        <f>IF($E3926="","",IFERROR(VLOOKUP(TRIM(E3926&amp;""),'Référentiel Articles'!$A$2:$F$634,3,FALSE),""))</f>
      </c>
      <c r="E3926" s="81" t="str">
        <v/>
      </c>
      <c r="F3926" s="83">
        <f>IF($E3926="","",IFERROR(VLOOKUP(TRIM(E3926&amp;""),'Référentiel Articles'!$A$2:$F$634,4,FALSE),""))</f>
      </c>
      <c r="G3926" s="84">
        <f>IF($E3926="","",IFERROR(VLOOKUP(TRIM(E3926&amp;""),'Référentiel Articles'!$A$2:$F$634,5,FALSE),""))</f>
      </c>
      <c r="H3926" s="85" t="str">
        <v/>
      </c>
      <c r="I3926" s="84">
        <f>IF($E3926="","",IFERROR(VLOOKUP(TRIM(E3926&amp;""),'Référentiel Articles'!$A$2:$F$634,6,FALSE),""))</f>
      </c>
      <c r="J3926" s="90">
        <f>IF(OR($E3926="",$H3926=""),"",$H3926*$I3926)</f>
      </c>
      <c r="K3926" s="87" t="str">
        <v/>
      </c>
    </row>
    <row r="3927">
      <c r="A3927" s="74" t="str">
        <v/>
      </c>
      <c r="B3927" s="74" t="str">
        <v/>
      </c>
      <c r="C3927" s="75">
        <f>IF($E3927="","",IFERROR(VLOOKUP(TRIM(E3927&amp;""),'Référentiel Articles'!$A$2:$F$634,2,FALSE),""))</f>
      </c>
      <c r="D3927" s="75">
        <f>IF($E3927="","",IFERROR(VLOOKUP(TRIM(E3927&amp;""),'Référentiel Articles'!$A$2:$F$634,3,FALSE),""))</f>
      </c>
      <c r="E3927" s="74" t="str">
        <v/>
      </c>
      <c r="F3927" s="75">
        <f>IF($E3927="","",IFERROR(VLOOKUP(TRIM(E3927&amp;""),'Référentiel Articles'!$A$2:$F$634,4,FALSE),""))</f>
      </c>
      <c r="G3927" s="76">
        <f>IF($E3927="","",IFERROR(VLOOKUP(TRIM(E3927&amp;""),'Référentiel Articles'!$A$2:$F$634,5,FALSE),""))</f>
      </c>
      <c r="H3927" s="77" t="str">
        <v/>
      </c>
      <c r="I3927" s="76">
        <f>IF($E3927="","",IFERROR(VLOOKUP(TRIM(E3927&amp;""),'Référentiel Articles'!$A$2:$F$634,6,FALSE),""))</f>
      </c>
      <c r="J3927" s="78">
        <f>IF(OR($E3927="",$H3927=""),"",$H3927*$I3927)</f>
      </c>
      <c r="K3927" s="79" t="str">
        <v/>
      </c>
    </row>
    <row r="3928">
      <c r="A3928" s="81" t="str">
        <v/>
      </c>
      <c r="B3928" s="81" t="str">
        <v/>
      </c>
      <c r="C3928" s="83">
        <f>IF($E3928="","",IFERROR(VLOOKUP(TRIM(E3928&amp;""),'Référentiel Articles'!$A$2:$F$634,2,FALSE),""))</f>
      </c>
      <c r="D3928" s="83">
        <f>IF($E3928="","",IFERROR(VLOOKUP(TRIM(E3928&amp;""),'Référentiel Articles'!$A$2:$F$634,3,FALSE),""))</f>
      </c>
      <c r="E3928" s="81" t="str">
        <v/>
      </c>
      <c r="F3928" s="83">
        <f>IF($E3928="","",IFERROR(VLOOKUP(TRIM(E3928&amp;""),'Référentiel Articles'!$A$2:$F$634,4,FALSE),""))</f>
      </c>
      <c r="G3928" s="84">
        <f>IF($E3928="","",IFERROR(VLOOKUP(TRIM(E3928&amp;""),'Référentiel Articles'!$A$2:$F$634,5,FALSE),""))</f>
      </c>
      <c r="H3928" s="85" t="str">
        <v/>
      </c>
      <c r="I3928" s="84">
        <f>IF($E3928="","",IFERROR(VLOOKUP(TRIM(E3928&amp;""),'Référentiel Articles'!$A$2:$F$634,6,FALSE),""))</f>
      </c>
      <c r="J3928" s="90">
        <f>IF(OR($E3928="",$H3928=""),"",$H3928*$I3928)</f>
      </c>
      <c r="K3928" s="87" t="str">
        <v/>
      </c>
    </row>
    <row r="3929">
      <c r="A3929" s="74" t="str">
        <v/>
      </c>
      <c r="B3929" s="74" t="str">
        <v/>
      </c>
      <c r="C3929" s="75">
        <f>IF($E3929="","",IFERROR(VLOOKUP(TRIM(E3929&amp;""),'Référentiel Articles'!$A$2:$F$634,2,FALSE),""))</f>
      </c>
      <c r="D3929" s="75">
        <f>IF($E3929="","",IFERROR(VLOOKUP(TRIM(E3929&amp;""),'Référentiel Articles'!$A$2:$F$634,3,FALSE),""))</f>
      </c>
      <c r="E3929" s="74" t="str">
        <v/>
      </c>
      <c r="F3929" s="75">
        <f>IF($E3929="","",IFERROR(VLOOKUP(TRIM(E3929&amp;""),'Référentiel Articles'!$A$2:$F$634,4,FALSE),""))</f>
      </c>
      <c r="G3929" s="76">
        <f>IF($E3929="","",IFERROR(VLOOKUP(TRIM(E3929&amp;""),'Référentiel Articles'!$A$2:$F$634,5,FALSE),""))</f>
      </c>
      <c r="H3929" s="77" t="str">
        <v/>
      </c>
      <c r="I3929" s="76">
        <f>IF($E3929="","",IFERROR(VLOOKUP(TRIM(E3929&amp;""),'Référentiel Articles'!$A$2:$F$634,6,FALSE),""))</f>
      </c>
      <c r="J3929" s="78">
        <f>IF(OR($E3929="",$H3929=""),"",$H3929*$I3929)</f>
      </c>
      <c r="K3929" s="79" t="str">
        <v/>
      </c>
    </row>
    <row r="3930">
      <c r="A3930" s="81" t="str">
        <v/>
      </c>
      <c r="B3930" s="81" t="str">
        <v/>
      </c>
      <c r="C3930" s="83">
        <f>IF($E3930="","",IFERROR(VLOOKUP(TRIM(E3930&amp;""),'Référentiel Articles'!$A$2:$F$634,2,FALSE),""))</f>
      </c>
      <c r="D3930" s="83">
        <f>IF($E3930="","",IFERROR(VLOOKUP(TRIM(E3930&amp;""),'Référentiel Articles'!$A$2:$F$634,3,FALSE),""))</f>
      </c>
      <c r="E3930" s="81" t="str">
        <v/>
      </c>
      <c r="F3930" s="83">
        <f>IF($E3930="","",IFERROR(VLOOKUP(TRIM(E3930&amp;""),'Référentiel Articles'!$A$2:$F$634,4,FALSE),""))</f>
      </c>
      <c r="G3930" s="84">
        <f>IF($E3930="","",IFERROR(VLOOKUP(TRIM(E3930&amp;""),'Référentiel Articles'!$A$2:$F$634,5,FALSE),""))</f>
      </c>
      <c r="H3930" s="85" t="str">
        <v/>
      </c>
      <c r="I3930" s="84">
        <f>IF($E3930="","",IFERROR(VLOOKUP(TRIM(E3930&amp;""),'Référentiel Articles'!$A$2:$F$634,6,FALSE),""))</f>
      </c>
      <c r="J3930" s="90">
        <f>IF(OR($E3930="",$H3930=""),"",$H3930*$I3930)</f>
      </c>
      <c r="K3930" s="87" t="str">
        <v/>
      </c>
    </row>
    <row r="3931">
      <c r="A3931" s="74" t="str">
        <v/>
      </c>
      <c r="B3931" s="74" t="str">
        <v/>
      </c>
      <c r="C3931" s="75">
        <f>IF($E3931="","",IFERROR(VLOOKUP(TRIM(E3931&amp;""),'Référentiel Articles'!$A$2:$F$634,2,FALSE),""))</f>
      </c>
      <c r="D3931" s="75">
        <f>IF($E3931="","",IFERROR(VLOOKUP(TRIM(E3931&amp;""),'Référentiel Articles'!$A$2:$F$634,3,FALSE),""))</f>
      </c>
      <c r="E3931" s="74" t="str">
        <v/>
      </c>
      <c r="F3931" s="75">
        <f>IF($E3931="","",IFERROR(VLOOKUP(TRIM(E3931&amp;""),'Référentiel Articles'!$A$2:$F$634,4,FALSE),""))</f>
      </c>
      <c r="G3931" s="76">
        <f>IF($E3931="","",IFERROR(VLOOKUP(TRIM(E3931&amp;""),'Référentiel Articles'!$A$2:$F$634,5,FALSE),""))</f>
      </c>
      <c r="H3931" s="77" t="str">
        <v/>
      </c>
      <c r="I3931" s="76">
        <f>IF($E3931="","",IFERROR(VLOOKUP(TRIM(E3931&amp;""),'Référentiel Articles'!$A$2:$F$634,6,FALSE),""))</f>
      </c>
      <c r="J3931" s="78">
        <f>IF(OR($E3931="",$H3931=""),"",$H3931*$I3931)</f>
      </c>
      <c r="K3931" s="79" t="str">
        <v/>
      </c>
    </row>
    <row r="3932">
      <c r="A3932" s="81" t="str">
        <v/>
      </c>
      <c r="B3932" s="81" t="str">
        <v/>
      </c>
      <c r="C3932" s="83">
        <f>IF($E3932="","",IFERROR(VLOOKUP(TRIM(E3932&amp;""),'Référentiel Articles'!$A$2:$F$634,2,FALSE),""))</f>
      </c>
      <c r="D3932" s="83">
        <f>IF($E3932="","",IFERROR(VLOOKUP(TRIM(E3932&amp;""),'Référentiel Articles'!$A$2:$F$634,3,FALSE),""))</f>
      </c>
      <c r="E3932" s="81" t="str">
        <v/>
      </c>
      <c r="F3932" s="83">
        <f>IF($E3932="","",IFERROR(VLOOKUP(TRIM(E3932&amp;""),'Référentiel Articles'!$A$2:$F$634,4,FALSE),""))</f>
      </c>
      <c r="G3932" s="84">
        <f>IF($E3932="","",IFERROR(VLOOKUP(TRIM(E3932&amp;""),'Référentiel Articles'!$A$2:$F$634,5,FALSE),""))</f>
      </c>
      <c r="H3932" s="85" t="str">
        <v/>
      </c>
      <c r="I3932" s="84">
        <f>IF($E3932="","",IFERROR(VLOOKUP(TRIM(E3932&amp;""),'Référentiel Articles'!$A$2:$F$634,6,FALSE),""))</f>
      </c>
      <c r="J3932" s="90">
        <f>IF(OR($E3932="",$H3932=""),"",$H3932*$I3932)</f>
      </c>
      <c r="K3932" s="87" t="str">
        <v/>
      </c>
    </row>
    <row r="3933">
      <c r="A3933" s="74" t="str">
        <v/>
      </c>
      <c r="B3933" s="74" t="str">
        <v/>
      </c>
      <c r="C3933" s="75">
        <f>IF($E3933="","",IFERROR(VLOOKUP(TRIM(E3933&amp;""),'Référentiel Articles'!$A$2:$F$634,2,FALSE),""))</f>
      </c>
      <c r="D3933" s="75">
        <f>IF($E3933="","",IFERROR(VLOOKUP(TRIM(E3933&amp;""),'Référentiel Articles'!$A$2:$F$634,3,FALSE),""))</f>
      </c>
      <c r="E3933" s="74" t="str">
        <v/>
      </c>
      <c r="F3933" s="75">
        <f>IF($E3933="","",IFERROR(VLOOKUP(TRIM(E3933&amp;""),'Référentiel Articles'!$A$2:$F$634,4,FALSE),""))</f>
      </c>
      <c r="G3933" s="76">
        <f>IF($E3933="","",IFERROR(VLOOKUP(TRIM(E3933&amp;""),'Référentiel Articles'!$A$2:$F$634,5,FALSE),""))</f>
      </c>
      <c r="H3933" s="77" t="str">
        <v/>
      </c>
      <c r="I3933" s="76">
        <f>IF($E3933="","",IFERROR(VLOOKUP(TRIM(E3933&amp;""),'Référentiel Articles'!$A$2:$F$634,6,FALSE),""))</f>
      </c>
      <c r="J3933" s="78">
        <f>IF(OR($E3933="",$H3933=""),"",$H3933*$I3933)</f>
      </c>
      <c r="K3933" s="79" t="str">
        <v/>
      </c>
    </row>
    <row r="3934">
      <c r="A3934" s="81" t="str">
        <v/>
      </c>
      <c r="B3934" s="81" t="str">
        <v/>
      </c>
      <c r="C3934" s="83">
        <f>IF($E3934="","",IFERROR(VLOOKUP(TRIM(E3934&amp;""),'Référentiel Articles'!$A$2:$F$634,2,FALSE),""))</f>
      </c>
      <c r="D3934" s="83">
        <f>IF($E3934="","",IFERROR(VLOOKUP(TRIM(E3934&amp;""),'Référentiel Articles'!$A$2:$F$634,3,FALSE),""))</f>
      </c>
      <c r="E3934" s="81" t="str">
        <v/>
      </c>
      <c r="F3934" s="83">
        <f>IF($E3934="","",IFERROR(VLOOKUP(TRIM(E3934&amp;""),'Référentiel Articles'!$A$2:$F$634,4,FALSE),""))</f>
      </c>
      <c r="G3934" s="84">
        <f>IF($E3934="","",IFERROR(VLOOKUP(TRIM(E3934&amp;""),'Référentiel Articles'!$A$2:$F$634,5,FALSE),""))</f>
      </c>
      <c r="H3934" s="85" t="str">
        <v/>
      </c>
      <c r="I3934" s="84">
        <f>IF($E3934="","",IFERROR(VLOOKUP(TRIM(E3934&amp;""),'Référentiel Articles'!$A$2:$F$634,6,FALSE),""))</f>
      </c>
      <c r="J3934" s="90">
        <f>IF(OR($E3934="",$H3934=""),"",$H3934*$I3934)</f>
      </c>
      <c r="K3934" s="87" t="str">
        <v/>
      </c>
    </row>
    <row r="3935">
      <c r="A3935" s="74" t="str">
        <v/>
      </c>
      <c r="B3935" s="74" t="str">
        <v/>
      </c>
      <c r="C3935" s="75">
        <f>IF($E3935="","",IFERROR(VLOOKUP(TRIM(E3935&amp;""),'Référentiel Articles'!$A$2:$F$634,2,FALSE),""))</f>
      </c>
      <c r="D3935" s="75">
        <f>IF($E3935="","",IFERROR(VLOOKUP(TRIM(E3935&amp;""),'Référentiel Articles'!$A$2:$F$634,3,FALSE),""))</f>
      </c>
      <c r="E3935" s="74" t="str">
        <v/>
      </c>
      <c r="F3935" s="75">
        <f>IF($E3935="","",IFERROR(VLOOKUP(TRIM(E3935&amp;""),'Référentiel Articles'!$A$2:$F$634,4,FALSE),""))</f>
      </c>
      <c r="G3935" s="76">
        <f>IF($E3935="","",IFERROR(VLOOKUP(TRIM(E3935&amp;""),'Référentiel Articles'!$A$2:$F$634,5,FALSE),""))</f>
      </c>
      <c r="H3935" s="77" t="str">
        <v/>
      </c>
      <c r="I3935" s="76">
        <f>IF($E3935="","",IFERROR(VLOOKUP(TRIM(E3935&amp;""),'Référentiel Articles'!$A$2:$F$634,6,FALSE),""))</f>
      </c>
      <c r="J3935" s="78">
        <f>IF(OR($E3935="",$H3935=""),"",$H3935*$I3935)</f>
      </c>
      <c r="K3935" s="79" t="str">
        <v/>
      </c>
    </row>
    <row r="3936">
      <c r="A3936" s="81" t="str">
        <v/>
      </c>
      <c r="B3936" s="81" t="str">
        <v/>
      </c>
      <c r="C3936" s="83">
        <f>IF($E3936="","",IFERROR(VLOOKUP(TRIM(E3936&amp;""),'Référentiel Articles'!$A$2:$F$634,2,FALSE),""))</f>
      </c>
      <c r="D3936" s="83">
        <f>IF($E3936="","",IFERROR(VLOOKUP(TRIM(E3936&amp;""),'Référentiel Articles'!$A$2:$F$634,3,FALSE),""))</f>
      </c>
      <c r="E3936" s="81" t="str">
        <v/>
      </c>
      <c r="F3936" s="83">
        <f>IF($E3936="","",IFERROR(VLOOKUP(TRIM(E3936&amp;""),'Référentiel Articles'!$A$2:$F$634,4,FALSE),""))</f>
      </c>
      <c r="G3936" s="84">
        <f>IF($E3936="","",IFERROR(VLOOKUP(TRIM(E3936&amp;""),'Référentiel Articles'!$A$2:$F$634,5,FALSE),""))</f>
      </c>
      <c r="H3936" s="85" t="str">
        <v/>
      </c>
      <c r="I3936" s="84">
        <f>IF($E3936="","",IFERROR(VLOOKUP(TRIM(E3936&amp;""),'Référentiel Articles'!$A$2:$F$634,6,FALSE),""))</f>
      </c>
      <c r="J3936" s="90">
        <f>IF(OR($E3936="",$H3936=""),"",$H3936*$I3936)</f>
      </c>
      <c r="K3936" s="87" t="str">
        <v/>
      </c>
    </row>
    <row r="3937">
      <c r="A3937" s="74" t="str">
        <v/>
      </c>
      <c r="B3937" s="74" t="str">
        <v/>
      </c>
      <c r="C3937" s="75">
        <f>IF($E3937="","",IFERROR(VLOOKUP(TRIM(E3937&amp;""),'Référentiel Articles'!$A$2:$F$634,2,FALSE),""))</f>
      </c>
      <c r="D3937" s="75">
        <f>IF($E3937="","",IFERROR(VLOOKUP(TRIM(E3937&amp;""),'Référentiel Articles'!$A$2:$F$634,3,FALSE),""))</f>
      </c>
      <c r="E3937" s="74" t="str">
        <v/>
      </c>
      <c r="F3937" s="75">
        <f>IF($E3937="","",IFERROR(VLOOKUP(TRIM(E3937&amp;""),'Référentiel Articles'!$A$2:$F$634,4,FALSE),""))</f>
      </c>
      <c r="G3937" s="76">
        <f>IF($E3937="","",IFERROR(VLOOKUP(TRIM(E3937&amp;""),'Référentiel Articles'!$A$2:$F$634,5,FALSE),""))</f>
      </c>
      <c r="H3937" s="77" t="str">
        <v/>
      </c>
      <c r="I3937" s="76">
        <f>IF($E3937="","",IFERROR(VLOOKUP(TRIM(E3937&amp;""),'Référentiel Articles'!$A$2:$F$634,6,FALSE),""))</f>
      </c>
      <c r="J3937" s="78">
        <f>IF(OR($E3937="",$H3937=""),"",$H3937*$I3937)</f>
      </c>
      <c r="K3937" s="79" t="str">
        <v/>
      </c>
    </row>
    <row r="3938">
      <c r="A3938" s="81" t="str">
        <v/>
      </c>
      <c r="B3938" s="81" t="str">
        <v/>
      </c>
      <c r="C3938" s="83">
        <f>IF($E3938="","",IFERROR(VLOOKUP(TRIM(E3938&amp;""),'Référentiel Articles'!$A$2:$F$634,2,FALSE),""))</f>
      </c>
      <c r="D3938" s="83">
        <f>IF($E3938="","",IFERROR(VLOOKUP(TRIM(E3938&amp;""),'Référentiel Articles'!$A$2:$F$634,3,FALSE),""))</f>
      </c>
      <c r="E3938" s="81" t="str">
        <v/>
      </c>
      <c r="F3938" s="83">
        <f>IF($E3938="","",IFERROR(VLOOKUP(TRIM(E3938&amp;""),'Référentiel Articles'!$A$2:$F$634,4,FALSE),""))</f>
      </c>
      <c r="G3938" s="84">
        <f>IF($E3938="","",IFERROR(VLOOKUP(TRIM(E3938&amp;""),'Référentiel Articles'!$A$2:$F$634,5,FALSE),""))</f>
      </c>
      <c r="H3938" s="85" t="str">
        <v/>
      </c>
      <c r="I3938" s="84">
        <f>IF($E3938="","",IFERROR(VLOOKUP(TRIM(E3938&amp;""),'Référentiel Articles'!$A$2:$F$634,6,FALSE),""))</f>
      </c>
      <c r="J3938" s="90">
        <f>IF(OR($E3938="",$H3938=""),"",$H3938*$I3938)</f>
      </c>
      <c r="K3938" s="87" t="str">
        <v/>
      </c>
    </row>
    <row r="3939">
      <c r="A3939" s="74" t="str">
        <v/>
      </c>
      <c r="B3939" s="74" t="str">
        <v/>
      </c>
      <c r="C3939" s="75">
        <f>IF($E3939="","",IFERROR(VLOOKUP(TRIM(E3939&amp;""),'Référentiel Articles'!$A$2:$F$634,2,FALSE),""))</f>
      </c>
      <c r="D3939" s="75">
        <f>IF($E3939="","",IFERROR(VLOOKUP(TRIM(E3939&amp;""),'Référentiel Articles'!$A$2:$F$634,3,FALSE),""))</f>
      </c>
      <c r="E3939" s="74" t="str">
        <v/>
      </c>
      <c r="F3939" s="75">
        <f>IF($E3939="","",IFERROR(VLOOKUP(TRIM(E3939&amp;""),'Référentiel Articles'!$A$2:$F$634,4,FALSE),""))</f>
      </c>
      <c r="G3939" s="76">
        <f>IF($E3939="","",IFERROR(VLOOKUP(TRIM(E3939&amp;""),'Référentiel Articles'!$A$2:$F$634,5,FALSE),""))</f>
      </c>
      <c r="H3939" s="77" t="str">
        <v/>
      </c>
      <c r="I3939" s="76">
        <f>IF($E3939="","",IFERROR(VLOOKUP(TRIM(E3939&amp;""),'Référentiel Articles'!$A$2:$F$634,6,FALSE),""))</f>
      </c>
      <c r="J3939" s="78">
        <f>IF(OR($E3939="",$H3939=""),"",$H3939*$I3939)</f>
      </c>
      <c r="K3939" s="79" t="str">
        <v/>
      </c>
    </row>
    <row r="3940">
      <c r="A3940" s="81" t="str">
        <v/>
      </c>
      <c r="B3940" s="81" t="str">
        <v/>
      </c>
      <c r="C3940" s="83">
        <f>IF($E3940="","",IFERROR(VLOOKUP(TRIM(E3940&amp;""),'Référentiel Articles'!$A$2:$F$634,2,FALSE),""))</f>
      </c>
      <c r="D3940" s="83">
        <f>IF($E3940="","",IFERROR(VLOOKUP(TRIM(E3940&amp;""),'Référentiel Articles'!$A$2:$F$634,3,FALSE),""))</f>
      </c>
      <c r="E3940" s="81" t="str">
        <v/>
      </c>
      <c r="F3940" s="83">
        <f>IF($E3940="","",IFERROR(VLOOKUP(TRIM(E3940&amp;""),'Référentiel Articles'!$A$2:$F$634,4,FALSE),""))</f>
      </c>
      <c r="G3940" s="84">
        <f>IF($E3940="","",IFERROR(VLOOKUP(TRIM(E3940&amp;""),'Référentiel Articles'!$A$2:$F$634,5,FALSE),""))</f>
      </c>
      <c r="H3940" s="85" t="str">
        <v/>
      </c>
      <c r="I3940" s="84">
        <f>IF($E3940="","",IFERROR(VLOOKUP(TRIM(E3940&amp;""),'Référentiel Articles'!$A$2:$F$634,6,FALSE),""))</f>
      </c>
      <c r="J3940" s="90">
        <f>IF(OR($E3940="",$H3940=""),"",$H3940*$I3940)</f>
      </c>
      <c r="K3940" s="87" t="str">
        <v/>
      </c>
    </row>
    <row r="3941">
      <c r="A3941" s="74" t="str">
        <v/>
      </c>
      <c r="B3941" s="74" t="str">
        <v/>
      </c>
      <c r="C3941" s="75">
        <f>IF($E3941="","",IFERROR(VLOOKUP(TRIM(E3941&amp;""),'Référentiel Articles'!$A$2:$F$634,2,FALSE),""))</f>
      </c>
      <c r="D3941" s="75">
        <f>IF($E3941="","",IFERROR(VLOOKUP(TRIM(E3941&amp;""),'Référentiel Articles'!$A$2:$F$634,3,FALSE),""))</f>
      </c>
      <c r="E3941" s="74" t="str">
        <v/>
      </c>
      <c r="F3941" s="75">
        <f>IF($E3941="","",IFERROR(VLOOKUP(TRIM(E3941&amp;""),'Référentiel Articles'!$A$2:$F$634,4,FALSE),""))</f>
      </c>
      <c r="G3941" s="76">
        <f>IF($E3941="","",IFERROR(VLOOKUP(TRIM(E3941&amp;""),'Référentiel Articles'!$A$2:$F$634,5,FALSE),""))</f>
      </c>
      <c r="H3941" s="77" t="str">
        <v/>
      </c>
      <c r="I3941" s="76">
        <f>IF($E3941="","",IFERROR(VLOOKUP(TRIM(E3941&amp;""),'Référentiel Articles'!$A$2:$F$634,6,FALSE),""))</f>
      </c>
      <c r="J3941" s="78">
        <f>IF(OR($E3941="",$H3941=""),"",$H3941*$I3941)</f>
      </c>
      <c r="K3941" s="79" t="str">
        <v/>
      </c>
    </row>
    <row r="3942">
      <c r="A3942" s="81" t="str">
        <v/>
      </c>
      <c r="B3942" s="81" t="str">
        <v/>
      </c>
      <c r="C3942" s="83">
        <f>IF($E3942="","",IFERROR(VLOOKUP(TRIM(E3942&amp;""),'Référentiel Articles'!$A$2:$F$634,2,FALSE),""))</f>
      </c>
      <c r="D3942" s="83">
        <f>IF($E3942="","",IFERROR(VLOOKUP(TRIM(E3942&amp;""),'Référentiel Articles'!$A$2:$F$634,3,FALSE),""))</f>
      </c>
      <c r="E3942" s="81" t="str">
        <v/>
      </c>
      <c r="F3942" s="83">
        <f>IF($E3942="","",IFERROR(VLOOKUP(TRIM(E3942&amp;""),'Référentiel Articles'!$A$2:$F$634,4,FALSE),""))</f>
      </c>
      <c r="G3942" s="84">
        <f>IF($E3942="","",IFERROR(VLOOKUP(TRIM(E3942&amp;""),'Référentiel Articles'!$A$2:$F$634,5,FALSE),""))</f>
      </c>
      <c r="H3942" s="85" t="str">
        <v/>
      </c>
      <c r="I3942" s="84">
        <f>IF($E3942="","",IFERROR(VLOOKUP(TRIM(E3942&amp;""),'Référentiel Articles'!$A$2:$F$634,6,FALSE),""))</f>
      </c>
      <c r="J3942" s="90">
        <f>IF(OR($E3942="",$H3942=""),"",$H3942*$I3942)</f>
      </c>
      <c r="K3942" s="87" t="str">
        <v/>
      </c>
    </row>
    <row r="3943">
      <c r="A3943" s="74" t="str">
        <v/>
      </c>
      <c r="B3943" s="74" t="str">
        <v/>
      </c>
      <c r="C3943" s="75">
        <f>IF($E3943="","",IFERROR(VLOOKUP(TRIM(E3943&amp;""),'Référentiel Articles'!$A$2:$F$634,2,FALSE),""))</f>
      </c>
      <c r="D3943" s="75">
        <f>IF($E3943="","",IFERROR(VLOOKUP(TRIM(E3943&amp;""),'Référentiel Articles'!$A$2:$F$634,3,FALSE),""))</f>
      </c>
      <c r="E3943" s="74" t="str">
        <v/>
      </c>
      <c r="F3943" s="75">
        <f>IF($E3943="","",IFERROR(VLOOKUP(TRIM(E3943&amp;""),'Référentiel Articles'!$A$2:$F$634,4,FALSE),""))</f>
      </c>
      <c r="G3943" s="76">
        <f>IF($E3943="","",IFERROR(VLOOKUP(TRIM(E3943&amp;""),'Référentiel Articles'!$A$2:$F$634,5,FALSE),""))</f>
      </c>
      <c r="H3943" s="77" t="str">
        <v/>
      </c>
      <c r="I3943" s="76">
        <f>IF($E3943="","",IFERROR(VLOOKUP(TRIM(E3943&amp;""),'Référentiel Articles'!$A$2:$F$634,6,FALSE),""))</f>
      </c>
      <c r="J3943" s="78">
        <f>IF(OR($E3943="",$H3943=""),"",$H3943*$I3943)</f>
      </c>
      <c r="K3943" s="79" t="str">
        <v/>
      </c>
    </row>
    <row r="3944">
      <c r="A3944" s="81" t="str">
        <v/>
      </c>
      <c r="B3944" s="81" t="str">
        <v/>
      </c>
      <c r="C3944" s="83">
        <f>IF($E3944="","",IFERROR(VLOOKUP(TRIM(E3944&amp;""),'Référentiel Articles'!$A$2:$F$634,2,FALSE),""))</f>
      </c>
      <c r="D3944" s="83">
        <f>IF($E3944="","",IFERROR(VLOOKUP(TRIM(E3944&amp;""),'Référentiel Articles'!$A$2:$F$634,3,FALSE),""))</f>
      </c>
      <c r="E3944" s="81" t="str">
        <v/>
      </c>
      <c r="F3944" s="83">
        <f>IF($E3944="","",IFERROR(VLOOKUP(TRIM(E3944&amp;""),'Référentiel Articles'!$A$2:$F$634,4,FALSE),""))</f>
      </c>
      <c r="G3944" s="84">
        <f>IF($E3944="","",IFERROR(VLOOKUP(TRIM(E3944&amp;""),'Référentiel Articles'!$A$2:$F$634,5,FALSE),""))</f>
      </c>
      <c r="H3944" s="85" t="str">
        <v/>
      </c>
      <c r="I3944" s="84">
        <f>IF($E3944="","",IFERROR(VLOOKUP(TRIM(E3944&amp;""),'Référentiel Articles'!$A$2:$F$634,6,FALSE),""))</f>
      </c>
      <c r="J3944" s="90">
        <f>IF(OR($E3944="",$H3944=""),"",$H3944*$I3944)</f>
      </c>
      <c r="K3944" s="87" t="str">
        <v/>
      </c>
    </row>
    <row r="3945">
      <c r="A3945" s="74" t="str">
        <v/>
      </c>
      <c r="B3945" s="74" t="str">
        <v/>
      </c>
      <c r="C3945" s="75">
        <f>IF($E3945="","",IFERROR(VLOOKUP(TRIM(E3945&amp;""),'Référentiel Articles'!$A$2:$F$634,2,FALSE),""))</f>
      </c>
      <c r="D3945" s="75">
        <f>IF($E3945="","",IFERROR(VLOOKUP(TRIM(E3945&amp;""),'Référentiel Articles'!$A$2:$F$634,3,FALSE),""))</f>
      </c>
      <c r="E3945" s="74" t="str">
        <v/>
      </c>
      <c r="F3945" s="75">
        <f>IF($E3945="","",IFERROR(VLOOKUP(TRIM(E3945&amp;""),'Référentiel Articles'!$A$2:$F$634,4,FALSE),""))</f>
      </c>
      <c r="G3945" s="76">
        <f>IF($E3945="","",IFERROR(VLOOKUP(TRIM(E3945&amp;""),'Référentiel Articles'!$A$2:$F$634,5,FALSE),""))</f>
      </c>
      <c r="H3945" s="77" t="str">
        <v/>
      </c>
      <c r="I3945" s="76">
        <f>IF($E3945="","",IFERROR(VLOOKUP(TRIM(E3945&amp;""),'Référentiel Articles'!$A$2:$F$634,6,FALSE),""))</f>
      </c>
      <c r="J3945" s="78">
        <f>IF(OR($E3945="",$H3945=""),"",$H3945*$I3945)</f>
      </c>
      <c r="K3945" s="79" t="str">
        <v/>
      </c>
    </row>
    <row r="3946">
      <c r="A3946" s="81" t="str">
        <v/>
      </c>
      <c r="B3946" s="81" t="str">
        <v/>
      </c>
      <c r="C3946" s="83">
        <f>IF($E3946="","",IFERROR(VLOOKUP(TRIM(E3946&amp;""),'Référentiel Articles'!$A$2:$F$634,2,FALSE),""))</f>
      </c>
      <c r="D3946" s="83">
        <f>IF($E3946="","",IFERROR(VLOOKUP(TRIM(E3946&amp;""),'Référentiel Articles'!$A$2:$F$634,3,FALSE),""))</f>
      </c>
      <c r="E3946" s="81" t="str">
        <v/>
      </c>
      <c r="F3946" s="83">
        <f>IF($E3946="","",IFERROR(VLOOKUP(TRIM(E3946&amp;""),'Référentiel Articles'!$A$2:$F$634,4,FALSE),""))</f>
      </c>
      <c r="G3946" s="84">
        <f>IF($E3946="","",IFERROR(VLOOKUP(TRIM(E3946&amp;""),'Référentiel Articles'!$A$2:$F$634,5,FALSE),""))</f>
      </c>
      <c r="H3946" s="85" t="str">
        <v/>
      </c>
      <c r="I3946" s="84">
        <f>IF($E3946="","",IFERROR(VLOOKUP(TRIM(E3946&amp;""),'Référentiel Articles'!$A$2:$F$634,6,FALSE),""))</f>
      </c>
      <c r="J3946" s="90">
        <f>IF(OR($E3946="",$H3946=""),"",$H3946*$I3946)</f>
      </c>
      <c r="K3946" s="87" t="str">
        <v/>
      </c>
    </row>
    <row r="3947">
      <c r="A3947" s="74" t="str">
        <v/>
      </c>
      <c r="B3947" s="74" t="str">
        <v/>
      </c>
      <c r="C3947" s="75">
        <f>IF($E3947="","",IFERROR(VLOOKUP(TRIM(E3947&amp;""),'Référentiel Articles'!$A$2:$F$634,2,FALSE),""))</f>
      </c>
      <c r="D3947" s="75">
        <f>IF($E3947="","",IFERROR(VLOOKUP(TRIM(E3947&amp;""),'Référentiel Articles'!$A$2:$F$634,3,FALSE),""))</f>
      </c>
      <c r="E3947" s="74" t="str">
        <v/>
      </c>
      <c r="F3947" s="75">
        <f>IF($E3947="","",IFERROR(VLOOKUP(TRIM(E3947&amp;""),'Référentiel Articles'!$A$2:$F$634,4,FALSE),""))</f>
      </c>
      <c r="G3947" s="76">
        <f>IF($E3947="","",IFERROR(VLOOKUP(TRIM(E3947&amp;""),'Référentiel Articles'!$A$2:$F$634,5,FALSE),""))</f>
      </c>
      <c r="H3947" s="77" t="str">
        <v/>
      </c>
      <c r="I3947" s="76">
        <f>IF($E3947="","",IFERROR(VLOOKUP(TRIM(E3947&amp;""),'Référentiel Articles'!$A$2:$F$634,6,FALSE),""))</f>
      </c>
      <c r="J3947" s="78">
        <f>IF(OR($E3947="",$H3947=""),"",$H3947*$I3947)</f>
      </c>
      <c r="K3947" s="79" t="str">
        <v/>
      </c>
    </row>
    <row r="3948">
      <c r="A3948" s="81" t="str">
        <v/>
      </c>
      <c r="B3948" s="81" t="str">
        <v/>
      </c>
      <c r="C3948" s="83">
        <f>IF($E3948="","",IFERROR(VLOOKUP(TRIM(E3948&amp;""),'Référentiel Articles'!$A$2:$F$634,2,FALSE),""))</f>
      </c>
      <c r="D3948" s="83">
        <f>IF($E3948="","",IFERROR(VLOOKUP(TRIM(E3948&amp;""),'Référentiel Articles'!$A$2:$F$634,3,FALSE),""))</f>
      </c>
      <c r="E3948" s="81" t="str">
        <v/>
      </c>
      <c r="F3948" s="83">
        <f>IF($E3948="","",IFERROR(VLOOKUP(TRIM(E3948&amp;""),'Référentiel Articles'!$A$2:$F$634,4,FALSE),""))</f>
      </c>
      <c r="G3948" s="84">
        <f>IF($E3948="","",IFERROR(VLOOKUP(TRIM(E3948&amp;""),'Référentiel Articles'!$A$2:$F$634,5,FALSE),""))</f>
      </c>
      <c r="H3948" s="85" t="str">
        <v/>
      </c>
      <c r="I3948" s="84">
        <f>IF($E3948="","",IFERROR(VLOOKUP(TRIM(E3948&amp;""),'Référentiel Articles'!$A$2:$F$634,6,FALSE),""))</f>
      </c>
      <c r="J3948" s="90">
        <f>IF(OR($E3948="",$H3948=""),"",$H3948*$I3948)</f>
      </c>
      <c r="K3948" s="87" t="str">
        <v/>
      </c>
    </row>
    <row r="3949">
      <c r="A3949" s="74" t="str">
        <v/>
      </c>
      <c r="B3949" s="74" t="str">
        <v/>
      </c>
      <c r="C3949" s="75">
        <f>IF($E3949="","",IFERROR(VLOOKUP(TRIM(E3949&amp;""),'Référentiel Articles'!$A$2:$F$634,2,FALSE),""))</f>
      </c>
      <c r="D3949" s="75">
        <f>IF($E3949="","",IFERROR(VLOOKUP(TRIM(E3949&amp;""),'Référentiel Articles'!$A$2:$F$634,3,FALSE),""))</f>
      </c>
      <c r="E3949" s="74" t="str">
        <v/>
      </c>
      <c r="F3949" s="75">
        <f>IF($E3949="","",IFERROR(VLOOKUP(TRIM(E3949&amp;""),'Référentiel Articles'!$A$2:$F$634,4,FALSE),""))</f>
      </c>
      <c r="G3949" s="76">
        <f>IF($E3949="","",IFERROR(VLOOKUP(TRIM(E3949&amp;""),'Référentiel Articles'!$A$2:$F$634,5,FALSE),""))</f>
      </c>
      <c r="H3949" s="77" t="str">
        <v/>
      </c>
      <c r="I3949" s="76">
        <f>IF($E3949="","",IFERROR(VLOOKUP(TRIM(E3949&amp;""),'Référentiel Articles'!$A$2:$F$634,6,FALSE),""))</f>
      </c>
      <c r="J3949" s="78">
        <f>IF(OR($E3949="",$H3949=""),"",$H3949*$I3949)</f>
      </c>
      <c r="K3949" s="79" t="str">
        <v/>
      </c>
    </row>
    <row r="3950">
      <c r="A3950" s="81" t="str">
        <v/>
      </c>
      <c r="B3950" s="81" t="str">
        <v/>
      </c>
      <c r="C3950" s="83">
        <f>IF($E3950="","",IFERROR(VLOOKUP(TRIM(E3950&amp;""),'Référentiel Articles'!$A$2:$F$634,2,FALSE),""))</f>
      </c>
      <c r="D3950" s="83">
        <f>IF($E3950="","",IFERROR(VLOOKUP(TRIM(E3950&amp;""),'Référentiel Articles'!$A$2:$F$634,3,FALSE),""))</f>
      </c>
      <c r="E3950" s="81" t="str">
        <v/>
      </c>
      <c r="F3950" s="83">
        <f>IF($E3950="","",IFERROR(VLOOKUP(TRIM(E3950&amp;""),'Référentiel Articles'!$A$2:$F$634,4,FALSE),""))</f>
      </c>
      <c r="G3950" s="84">
        <f>IF($E3950="","",IFERROR(VLOOKUP(TRIM(E3950&amp;""),'Référentiel Articles'!$A$2:$F$634,5,FALSE),""))</f>
      </c>
      <c r="H3950" s="85" t="str">
        <v/>
      </c>
      <c r="I3950" s="84">
        <f>IF($E3950="","",IFERROR(VLOOKUP(TRIM(E3950&amp;""),'Référentiel Articles'!$A$2:$F$634,6,FALSE),""))</f>
      </c>
      <c r="J3950" s="90">
        <f>IF(OR($E3950="",$H3950=""),"",$H3950*$I3950)</f>
      </c>
      <c r="K3950" s="87" t="str">
        <v/>
      </c>
    </row>
    <row r="3951">
      <c r="A3951" s="74" t="str">
        <v/>
      </c>
      <c r="B3951" s="74" t="str">
        <v/>
      </c>
      <c r="C3951" s="75">
        <f>IF($E3951="","",IFERROR(VLOOKUP(TRIM(E3951&amp;""),'Référentiel Articles'!$A$2:$F$634,2,FALSE),""))</f>
      </c>
      <c r="D3951" s="75">
        <f>IF($E3951="","",IFERROR(VLOOKUP(TRIM(E3951&amp;""),'Référentiel Articles'!$A$2:$F$634,3,FALSE),""))</f>
      </c>
      <c r="E3951" s="74" t="str">
        <v/>
      </c>
      <c r="F3951" s="75">
        <f>IF($E3951="","",IFERROR(VLOOKUP(TRIM(E3951&amp;""),'Référentiel Articles'!$A$2:$F$634,4,FALSE),""))</f>
      </c>
      <c r="G3951" s="76">
        <f>IF($E3951="","",IFERROR(VLOOKUP(TRIM(E3951&amp;""),'Référentiel Articles'!$A$2:$F$634,5,FALSE),""))</f>
      </c>
      <c r="H3951" s="77" t="str">
        <v/>
      </c>
      <c r="I3951" s="76">
        <f>IF($E3951="","",IFERROR(VLOOKUP(TRIM(E3951&amp;""),'Référentiel Articles'!$A$2:$F$634,6,FALSE),""))</f>
      </c>
      <c r="J3951" s="78">
        <f>IF(OR($E3951="",$H3951=""),"",$H3951*$I3951)</f>
      </c>
      <c r="K3951" s="79" t="str">
        <v/>
      </c>
    </row>
    <row r="3952">
      <c r="A3952" s="81" t="str">
        <v/>
      </c>
      <c r="B3952" s="81" t="str">
        <v/>
      </c>
      <c r="C3952" s="83">
        <f>IF($E3952="","",IFERROR(VLOOKUP(TRIM(E3952&amp;""),'Référentiel Articles'!$A$2:$F$634,2,FALSE),""))</f>
      </c>
      <c r="D3952" s="83">
        <f>IF($E3952="","",IFERROR(VLOOKUP(TRIM(E3952&amp;""),'Référentiel Articles'!$A$2:$F$634,3,FALSE),""))</f>
      </c>
      <c r="E3952" s="81" t="str">
        <v/>
      </c>
      <c r="F3952" s="83">
        <f>IF($E3952="","",IFERROR(VLOOKUP(TRIM(E3952&amp;""),'Référentiel Articles'!$A$2:$F$634,4,FALSE),""))</f>
      </c>
      <c r="G3952" s="84">
        <f>IF($E3952="","",IFERROR(VLOOKUP(TRIM(E3952&amp;""),'Référentiel Articles'!$A$2:$F$634,5,FALSE),""))</f>
      </c>
      <c r="H3952" s="85" t="str">
        <v/>
      </c>
      <c r="I3952" s="84">
        <f>IF($E3952="","",IFERROR(VLOOKUP(TRIM(E3952&amp;""),'Référentiel Articles'!$A$2:$F$634,6,FALSE),""))</f>
      </c>
      <c r="J3952" s="90">
        <f>IF(OR($E3952="",$H3952=""),"",$H3952*$I3952)</f>
      </c>
      <c r="K3952" s="87" t="str">
        <v/>
      </c>
    </row>
    <row r="3953">
      <c r="A3953" s="74" t="str">
        <v/>
      </c>
      <c r="B3953" s="74" t="str">
        <v/>
      </c>
      <c r="C3953" s="75">
        <f>IF($E3953="","",IFERROR(VLOOKUP(TRIM(E3953&amp;""),'Référentiel Articles'!$A$2:$F$634,2,FALSE),""))</f>
      </c>
      <c r="D3953" s="75">
        <f>IF($E3953="","",IFERROR(VLOOKUP(TRIM(E3953&amp;""),'Référentiel Articles'!$A$2:$F$634,3,FALSE),""))</f>
      </c>
      <c r="E3953" s="74" t="str">
        <v/>
      </c>
      <c r="F3953" s="75">
        <f>IF($E3953="","",IFERROR(VLOOKUP(TRIM(E3953&amp;""),'Référentiel Articles'!$A$2:$F$634,4,FALSE),""))</f>
      </c>
      <c r="G3953" s="76">
        <f>IF($E3953="","",IFERROR(VLOOKUP(TRIM(E3953&amp;""),'Référentiel Articles'!$A$2:$F$634,5,FALSE),""))</f>
      </c>
      <c r="H3953" s="77" t="str">
        <v/>
      </c>
      <c r="I3953" s="76">
        <f>IF($E3953="","",IFERROR(VLOOKUP(TRIM(E3953&amp;""),'Référentiel Articles'!$A$2:$F$634,6,FALSE),""))</f>
      </c>
      <c r="J3953" s="78">
        <f>IF(OR($E3953="",$H3953=""),"",$H3953*$I3953)</f>
      </c>
      <c r="K3953" s="79" t="str">
        <v/>
      </c>
    </row>
    <row r="3954">
      <c r="A3954" s="81" t="str">
        <v/>
      </c>
      <c r="B3954" s="81" t="str">
        <v/>
      </c>
      <c r="C3954" s="83">
        <f>IF($E3954="","",IFERROR(VLOOKUP(TRIM(E3954&amp;""),'Référentiel Articles'!$A$2:$F$634,2,FALSE),""))</f>
      </c>
      <c r="D3954" s="83">
        <f>IF($E3954="","",IFERROR(VLOOKUP(TRIM(E3954&amp;""),'Référentiel Articles'!$A$2:$F$634,3,FALSE),""))</f>
      </c>
      <c r="E3954" s="81" t="str">
        <v/>
      </c>
      <c r="F3954" s="83">
        <f>IF($E3954="","",IFERROR(VLOOKUP(TRIM(E3954&amp;""),'Référentiel Articles'!$A$2:$F$634,4,FALSE),""))</f>
      </c>
      <c r="G3954" s="84">
        <f>IF($E3954="","",IFERROR(VLOOKUP(TRIM(E3954&amp;""),'Référentiel Articles'!$A$2:$F$634,5,FALSE),""))</f>
      </c>
      <c r="H3954" s="85" t="str">
        <v/>
      </c>
      <c r="I3954" s="84">
        <f>IF($E3954="","",IFERROR(VLOOKUP(TRIM(E3954&amp;""),'Référentiel Articles'!$A$2:$F$634,6,FALSE),""))</f>
      </c>
      <c r="J3954" s="90">
        <f>IF(OR($E3954="",$H3954=""),"",$H3954*$I3954)</f>
      </c>
      <c r="K3954" s="87" t="str">
        <v/>
      </c>
    </row>
    <row r="3955">
      <c r="A3955" s="74" t="str">
        <v/>
      </c>
      <c r="B3955" s="74" t="str">
        <v/>
      </c>
      <c r="C3955" s="75">
        <f>IF($E3955="","",IFERROR(VLOOKUP(TRIM(E3955&amp;""),'Référentiel Articles'!$A$2:$F$634,2,FALSE),""))</f>
      </c>
      <c r="D3955" s="75">
        <f>IF($E3955="","",IFERROR(VLOOKUP(TRIM(E3955&amp;""),'Référentiel Articles'!$A$2:$F$634,3,FALSE),""))</f>
      </c>
      <c r="E3955" s="74" t="str">
        <v/>
      </c>
      <c r="F3955" s="75">
        <f>IF($E3955="","",IFERROR(VLOOKUP(TRIM(E3955&amp;""),'Référentiel Articles'!$A$2:$F$634,4,FALSE),""))</f>
      </c>
      <c r="G3955" s="76">
        <f>IF($E3955="","",IFERROR(VLOOKUP(TRIM(E3955&amp;""),'Référentiel Articles'!$A$2:$F$634,5,FALSE),""))</f>
      </c>
      <c r="H3955" s="77" t="str">
        <v/>
      </c>
      <c r="I3955" s="76">
        <f>IF($E3955="","",IFERROR(VLOOKUP(TRIM(E3955&amp;""),'Référentiel Articles'!$A$2:$F$634,6,FALSE),""))</f>
      </c>
      <c r="J3955" s="78">
        <f>IF(OR($E3955="",$H3955=""),"",$H3955*$I3955)</f>
      </c>
      <c r="K3955" s="79" t="str">
        <v/>
      </c>
    </row>
    <row r="3956">
      <c r="A3956" s="81" t="str">
        <v/>
      </c>
      <c r="B3956" s="81" t="str">
        <v/>
      </c>
      <c r="C3956" s="83">
        <f>IF($E3956="","",IFERROR(VLOOKUP(TRIM(E3956&amp;""),'Référentiel Articles'!$A$2:$F$634,2,FALSE),""))</f>
      </c>
      <c r="D3956" s="83">
        <f>IF($E3956="","",IFERROR(VLOOKUP(TRIM(E3956&amp;""),'Référentiel Articles'!$A$2:$F$634,3,FALSE),""))</f>
      </c>
      <c r="E3956" s="81" t="str">
        <v/>
      </c>
      <c r="F3956" s="83">
        <f>IF($E3956="","",IFERROR(VLOOKUP(TRIM(E3956&amp;""),'Référentiel Articles'!$A$2:$F$634,4,FALSE),""))</f>
      </c>
      <c r="G3956" s="84">
        <f>IF($E3956="","",IFERROR(VLOOKUP(TRIM(E3956&amp;""),'Référentiel Articles'!$A$2:$F$634,5,FALSE),""))</f>
      </c>
      <c r="H3956" s="85" t="str">
        <v/>
      </c>
      <c r="I3956" s="84">
        <f>IF($E3956="","",IFERROR(VLOOKUP(TRIM(E3956&amp;""),'Référentiel Articles'!$A$2:$F$634,6,FALSE),""))</f>
      </c>
      <c r="J3956" s="90">
        <f>IF(OR($E3956="",$H3956=""),"",$H3956*$I3956)</f>
      </c>
      <c r="K3956" s="87" t="str">
        <v/>
      </c>
    </row>
    <row r="3957">
      <c r="A3957" s="74" t="str">
        <v/>
      </c>
      <c r="B3957" s="74" t="str">
        <v/>
      </c>
      <c r="C3957" s="75">
        <f>IF($E3957="","",IFERROR(VLOOKUP(TRIM(E3957&amp;""),'Référentiel Articles'!$A$2:$F$634,2,FALSE),""))</f>
      </c>
      <c r="D3957" s="75">
        <f>IF($E3957="","",IFERROR(VLOOKUP(TRIM(E3957&amp;""),'Référentiel Articles'!$A$2:$F$634,3,FALSE),""))</f>
      </c>
      <c r="E3957" s="74" t="str">
        <v/>
      </c>
      <c r="F3957" s="75">
        <f>IF($E3957="","",IFERROR(VLOOKUP(TRIM(E3957&amp;""),'Référentiel Articles'!$A$2:$F$634,4,FALSE),""))</f>
      </c>
      <c r="G3957" s="76">
        <f>IF($E3957="","",IFERROR(VLOOKUP(TRIM(E3957&amp;""),'Référentiel Articles'!$A$2:$F$634,5,FALSE),""))</f>
      </c>
      <c r="H3957" s="77" t="str">
        <v/>
      </c>
      <c r="I3957" s="76">
        <f>IF($E3957="","",IFERROR(VLOOKUP(TRIM(E3957&amp;""),'Référentiel Articles'!$A$2:$F$634,6,FALSE),""))</f>
      </c>
      <c r="J3957" s="78">
        <f>IF(OR($E3957="",$H3957=""),"",$H3957*$I3957)</f>
      </c>
      <c r="K3957" s="79" t="str">
        <v/>
      </c>
    </row>
    <row r="3958">
      <c r="A3958" s="81" t="str">
        <v/>
      </c>
      <c r="B3958" s="81" t="str">
        <v/>
      </c>
      <c r="C3958" s="83">
        <f>IF($E3958="","",IFERROR(VLOOKUP(TRIM(E3958&amp;""),'Référentiel Articles'!$A$2:$F$634,2,FALSE),""))</f>
      </c>
      <c r="D3958" s="83">
        <f>IF($E3958="","",IFERROR(VLOOKUP(TRIM(E3958&amp;""),'Référentiel Articles'!$A$2:$F$634,3,FALSE),""))</f>
      </c>
      <c r="E3958" s="81" t="str">
        <v/>
      </c>
      <c r="F3958" s="83">
        <f>IF($E3958="","",IFERROR(VLOOKUP(TRIM(E3958&amp;""),'Référentiel Articles'!$A$2:$F$634,4,FALSE),""))</f>
      </c>
      <c r="G3958" s="84">
        <f>IF($E3958="","",IFERROR(VLOOKUP(TRIM(E3958&amp;""),'Référentiel Articles'!$A$2:$F$634,5,FALSE),""))</f>
      </c>
      <c r="H3958" s="85" t="str">
        <v/>
      </c>
      <c r="I3958" s="84">
        <f>IF($E3958="","",IFERROR(VLOOKUP(TRIM(E3958&amp;""),'Référentiel Articles'!$A$2:$F$634,6,FALSE),""))</f>
      </c>
      <c r="J3958" s="90">
        <f>IF(OR($E3958="",$H3958=""),"",$H3958*$I3958)</f>
      </c>
      <c r="K3958" s="87" t="str">
        <v/>
      </c>
    </row>
    <row r="3959">
      <c r="A3959" s="74" t="str">
        <v/>
      </c>
      <c r="B3959" s="74" t="str">
        <v/>
      </c>
      <c r="C3959" s="75">
        <f>IF($E3959="","",IFERROR(VLOOKUP(TRIM(E3959&amp;""),'Référentiel Articles'!$A$2:$F$634,2,FALSE),""))</f>
      </c>
      <c r="D3959" s="75">
        <f>IF($E3959="","",IFERROR(VLOOKUP(TRIM(E3959&amp;""),'Référentiel Articles'!$A$2:$F$634,3,FALSE),""))</f>
      </c>
      <c r="E3959" s="74" t="str">
        <v/>
      </c>
      <c r="F3959" s="75">
        <f>IF($E3959="","",IFERROR(VLOOKUP(TRIM(E3959&amp;""),'Référentiel Articles'!$A$2:$F$634,4,FALSE),""))</f>
      </c>
      <c r="G3959" s="76">
        <f>IF($E3959="","",IFERROR(VLOOKUP(TRIM(E3959&amp;""),'Référentiel Articles'!$A$2:$F$634,5,FALSE),""))</f>
      </c>
      <c r="H3959" s="77" t="str">
        <v/>
      </c>
      <c r="I3959" s="76">
        <f>IF($E3959="","",IFERROR(VLOOKUP(TRIM(E3959&amp;""),'Référentiel Articles'!$A$2:$F$634,6,FALSE),""))</f>
      </c>
      <c r="J3959" s="78">
        <f>IF(OR($E3959="",$H3959=""),"",$H3959*$I3959)</f>
      </c>
      <c r="K3959" s="79" t="str">
        <v/>
      </c>
    </row>
    <row r="3960">
      <c r="A3960" s="81" t="str">
        <v/>
      </c>
      <c r="B3960" s="81" t="str">
        <v/>
      </c>
      <c r="C3960" s="83">
        <f>IF($E3960="","",IFERROR(VLOOKUP(TRIM(E3960&amp;""),'Référentiel Articles'!$A$2:$F$634,2,FALSE),""))</f>
      </c>
      <c r="D3960" s="83">
        <f>IF($E3960="","",IFERROR(VLOOKUP(TRIM(E3960&amp;""),'Référentiel Articles'!$A$2:$F$634,3,FALSE),""))</f>
      </c>
      <c r="E3960" s="81" t="str">
        <v/>
      </c>
      <c r="F3960" s="83">
        <f>IF($E3960="","",IFERROR(VLOOKUP(TRIM(E3960&amp;""),'Référentiel Articles'!$A$2:$F$634,4,FALSE),""))</f>
      </c>
      <c r="G3960" s="84">
        <f>IF($E3960="","",IFERROR(VLOOKUP(TRIM(E3960&amp;""),'Référentiel Articles'!$A$2:$F$634,5,FALSE),""))</f>
      </c>
      <c r="H3960" s="85" t="str">
        <v/>
      </c>
      <c r="I3960" s="84">
        <f>IF($E3960="","",IFERROR(VLOOKUP(TRIM(E3960&amp;""),'Référentiel Articles'!$A$2:$F$634,6,FALSE),""))</f>
      </c>
      <c r="J3960" s="90">
        <f>IF(OR($E3960="",$H3960=""),"",$H3960*$I3960)</f>
      </c>
      <c r="K3960" s="87" t="str">
        <v/>
      </c>
    </row>
    <row r="3961">
      <c r="A3961" s="74" t="str">
        <v/>
      </c>
      <c r="B3961" s="74" t="str">
        <v/>
      </c>
      <c r="C3961" s="75">
        <f>IF($E3961="","",IFERROR(VLOOKUP(TRIM(E3961&amp;""),'Référentiel Articles'!$A$2:$F$634,2,FALSE),""))</f>
      </c>
      <c r="D3961" s="75">
        <f>IF($E3961="","",IFERROR(VLOOKUP(TRIM(E3961&amp;""),'Référentiel Articles'!$A$2:$F$634,3,FALSE),""))</f>
      </c>
      <c r="E3961" s="74" t="str">
        <v/>
      </c>
      <c r="F3961" s="75">
        <f>IF($E3961="","",IFERROR(VLOOKUP(TRIM(E3961&amp;""),'Référentiel Articles'!$A$2:$F$634,4,FALSE),""))</f>
      </c>
      <c r="G3961" s="76">
        <f>IF($E3961="","",IFERROR(VLOOKUP(TRIM(E3961&amp;""),'Référentiel Articles'!$A$2:$F$634,5,FALSE),""))</f>
      </c>
      <c r="H3961" s="77" t="str">
        <v/>
      </c>
      <c r="I3961" s="76">
        <f>IF($E3961="","",IFERROR(VLOOKUP(TRIM(E3961&amp;""),'Référentiel Articles'!$A$2:$F$634,6,FALSE),""))</f>
      </c>
      <c r="J3961" s="78">
        <f>IF(OR($E3961="",$H3961=""),"",$H3961*$I3961)</f>
      </c>
      <c r="K3961" s="79" t="str">
        <v/>
      </c>
    </row>
    <row r="3962">
      <c r="A3962" s="81" t="str">
        <v/>
      </c>
      <c r="B3962" s="81" t="str">
        <v/>
      </c>
      <c r="C3962" s="83">
        <f>IF($E3962="","",IFERROR(VLOOKUP(TRIM(E3962&amp;""),'Référentiel Articles'!$A$2:$F$634,2,FALSE),""))</f>
      </c>
      <c r="D3962" s="83">
        <f>IF($E3962="","",IFERROR(VLOOKUP(TRIM(E3962&amp;""),'Référentiel Articles'!$A$2:$F$634,3,FALSE),""))</f>
      </c>
      <c r="E3962" s="81" t="str">
        <v/>
      </c>
      <c r="F3962" s="83">
        <f>IF($E3962="","",IFERROR(VLOOKUP(TRIM(E3962&amp;""),'Référentiel Articles'!$A$2:$F$634,4,FALSE),""))</f>
      </c>
      <c r="G3962" s="84">
        <f>IF($E3962="","",IFERROR(VLOOKUP(TRIM(E3962&amp;""),'Référentiel Articles'!$A$2:$F$634,5,FALSE),""))</f>
      </c>
      <c r="H3962" s="85" t="str">
        <v/>
      </c>
      <c r="I3962" s="84">
        <f>IF($E3962="","",IFERROR(VLOOKUP(TRIM(E3962&amp;""),'Référentiel Articles'!$A$2:$F$634,6,FALSE),""))</f>
      </c>
      <c r="J3962" s="90">
        <f>IF(OR($E3962="",$H3962=""),"",$H3962*$I3962)</f>
      </c>
      <c r="K3962" s="87" t="str">
        <v/>
      </c>
    </row>
    <row r="3963">
      <c r="A3963" s="74" t="str">
        <v/>
      </c>
      <c r="B3963" s="74" t="str">
        <v/>
      </c>
      <c r="C3963" s="75">
        <f>IF($E3963="","",IFERROR(VLOOKUP(TRIM(E3963&amp;""),'Référentiel Articles'!$A$2:$F$634,2,FALSE),""))</f>
      </c>
      <c r="D3963" s="75">
        <f>IF($E3963="","",IFERROR(VLOOKUP(TRIM(E3963&amp;""),'Référentiel Articles'!$A$2:$F$634,3,FALSE),""))</f>
      </c>
      <c r="E3963" s="74" t="str">
        <v/>
      </c>
      <c r="F3963" s="75">
        <f>IF($E3963="","",IFERROR(VLOOKUP(TRIM(E3963&amp;""),'Référentiel Articles'!$A$2:$F$634,4,FALSE),""))</f>
      </c>
      <c r="G3963" s="76">
        <f>IF($E3963="","",IFERROR(VLOOKUP(TRIM(E3963&amp;""),'Référentiel Articles'!$A$2:$F$634,5,FALSE),""))</f>
      </c>
      <c r="H3963" s="77" t="str">
        <v/>
      </c>
      <c r="I3963" s="76">
        <f>IF($E3963="","",IFERROR(VLOOKUP(TRIM(E3963&amp;""),'Référentiel Articles'!$A$2:$F$634,6,FALSE),""))</f>
      </c>
      <c r="J3963" s="78">
        <f>IF(OR($E3963="",$H3963=""),"",$H3963*$I3963)</f>
      </c>
      <c r="K3963" s="79" t="str">
        <v/>
      </c>
    </row>
    <row r="3964">
      <c r="A3964" s="81" t="str">
        <v/>
      </c>
      <c r="B3964" s="81" t="str">
        <v/>
      </c>
      <c r="C3964" s="83">
        <f>IF($E3964="","",IFERROR(VLOOKUP(TRIM(E3964&amp;""),'Référentiel Articles'!$A$2:$F$634,2,FALSE),""))</f>
      </c>
      <c r="D3964" s="83">
        <f>IF($E3964="","",IFERROR(VLOOKUP(TRIM(E3964&amp;""),'Référentiel Articles'!$A$2:$F$634,3,FALSE),""))</f>
      </c>
      <c r="E3964" s="81" t="str">
        <v/>
      </c>
      <c r="F3964" s="83">
        <f>IF($E3964="","",IFERROR(VLOOKUP(TRIM(E3964&amp;""),'Référentiel Articles'!$A$2:$F$634,4,FALSE),""))</f>
      </c>
      <c r="G3964" s="84">
        <f>IF($E3964="","",IFERROR(VLOOKUP(TRIM(E3964&amp;""),'Référentiel Articles'!$A$2:$F$634,5,FALSE),""))</f>
      </c>
      <c r="H3964" s="85" t="str">
        <v/>
      </c>
      <c r="I3964" s="84">
        <f>IF($E3964="","",IFERROR(VLOOKUP(TRIM(E3964&amp;""),'Référentiel Articles'!$A$2:$F$634,6,FALSE),""))</f>
      </c>
      <c r="J3964" s="90">
        <f>IF(OR($E3964="",$H3964=""),"",$H3964*$I3964)</f>
      </c>
      <c r="K3964" s="87" t="str">
        <v/>
      </c>
    </row>
    <row r="3965">
      <c r="A3965" s="74" t="str">
        <v/>
      </c>
      <c r="B3965" s="74" t="str">
        <v/>
      </c>
      <c r="C3965" s="75">
        <f>IF($E3965="","",IFERROR(VLOOKUP(TRIM(E3965&amp;""),'Référentiel Articles'!$A$2:$F$634,2,FALSE),""))</f>
      </c>
      <c r="D3965" s="75">
        <f>IF($E3965="","",IFERROR(VLOOKUP(TRIM(E3965&amp;""),'Référentiel Articles'!$A$2:$F$634,3,FALSE),""))</f>
      </c>
      <c r="E3965" s="74" t="str">
        <v/>
      </c>
      <c r="F3965" s="75">
        <f>IF($E3965="","",IFERROR(VLOOKUP(TRIM(E3965&amp;""),'Référentiel Articles'!$A$2:$F$634,4,FALSE),""))</f>
      </c>
      <c r="G3965" s="76">
        <f>IF($E3965="","",IFERROR(VLOOKUP(TRIM(E3965&amp;""),'Référentiel Articles'!$A$2:$F$634,5,FALSE),""))</f>
      </c>
      <c r="H3965" s="77" t="str">
        <v/>
      </c>
      <c r="I3965" s="76">
        <f>IF($E3965="","",IFERROR(VLOOKUP(TRIM(E3965&amp;""),'Référentiel Articles'!$A$2:$F$634,6,FALSE),""))</f>
      </c>
      <c r="J3965" s="78">
        <f>IF(OR($E3965="",$H3965=""),"",$H3965*$I3965)</f>
      </c>
      <c r="K3965" s="79" t="str">
        <v/>
      </c>
    </row>
    <row r="3966">
      <c r="A3966" s="81" t="str">
        <v/>
      </c>
      <c r="B3966" s="81" t="str">
        <v/>
      </c>
      <c r="C3966" s="83">
        <f>IF($E3966="","",IFERROR(VLOOKUP(TRIM(E3966&amp;""),'Référentiel Articles'!$A$2:$F$634,2,FALSE),""))</f>
      </c>
      <c r="D3966" s="83">
        <f>IF($E3966="","",IFERROR(VLOOKUP(TRIM(E3966&amp;""),'Référentiel Articles'!$A$2:$F$634,3,FALSE),""))</f>
      </c>
      <c r="E3966" s="81" t="str">
        <v/>
      </c>
      <c r="F3966" s="83">
        <f>IF($E3966="","",IFERROR(VLOOKUP(TRIM(E3966&amp;""),'Référentiel Articles'!$A$2:$F$634,4,FALSE),""))</f>
      </c>
      <c r="G3966" s="84">
        <f>IF($E3966="","",IFERROR(VLOOKUP(TRIM(E3966&amp;""),'Référentiel Articles'!$A$2:$F$634,5,FALSE),""))</f>
      </c>
      <c r="H3966" s="85" t="str">
        <v/>
      </c>
      <c r="I3966" s="84">
        <f>IF($E3966="","",IFERROR(VLOOKUP(TRIM(E3966&amp;""),'Référentiel Articles'!$A$2:$F$634,6,FALSE),""))</f>
      </c>
      <c r="J3966" s="90">
        <f>IF(OR($E3966="",$H3966=""),"",$H3966*$I3966)</f>
      </c>
      <c r="K3966" s="87" t="str">
        <v/>
      </c>
    </row>
    <row r="3967">
      <c r="A3967" s="74" t="str">
        <v/>
      </c>
      <c r="B3967" s="74" t="str">
        <v/>
      </c>
      <c r="C3967" s="75">
        <f>IF($E3967="","",IFERROR(VLOOKUP(TRIM(E3967&amp;""),'Référentiel Articles'!$A$2:$F$634,2,FALSE),""))</f>
      </c>
      <c r="D3967" s="75">
        <f>IF($E3967="","",IFERROR(VLOOKUP(TRIM(E3967&amp;""),'Référentiel Articles'!$A$2:$F$634,3,FALSE),""))</f>
      </c>
      <c r="E3967" s="74" t="str">
        <v/>
      </c>
      <c r="F3967" s="75">
        <f>IF($E3967="","",IFERROR(VLOOKUP(TRIM(E3967&amp;""),'Référentiel Articles'!$A$2:$F$634,4,FALSE),""))</f>
      </c>
      <c r="G3967" s="76">
        <f>IF($E3967="","",IFERROR(VLOOKUP(TRIM(E3967&amp;""),'Référentiel Articles'!$A$2:$F$634,5,FALSE),""))</f>
      </c>
      <c r="H3967" s="77" t="str">
        <v/>
      </c>
      <c r="I3967" s="76">
        <f>IF($E3967="","",IFERROR(VLOOKUP(TRIM(E3967&amp;""),'Référentiel Articles'!$A$2:$F$634,6,FALSE),""))</f>
      </c>
      <c r="J3967" s="78">
        <f>IF(OR($E3967="",$H3967=""),"",$H3967*$I3967)</f>
      </c>
      <c r="K3967" s="79" t="str">
        <v/>
      </c>
    </row>
    <row r="3968">
      <c r="A3968" s="81" t="str">
        <v/>
      </c>
      <c r="B3968" s="81" t="str">
        <v/>
      </c>
      <c r="C3968" s="83">
        <f>IF($E3968="","",IFERROR(VLOOKUP(TRIM(E3968&amp;""),'Référentiel Articles'!$A$2:$F$634,2,FALSE),""))</f>
      </c>
      <c r="D3968" s="83">
        <f>IF($E3968="","",IFERROR(VLOOKUP(TRIM(E3968&amp;""),'Référentiel Articles'!$A$2:$F$634,3,FALSE),""))</f>
      </c>
      <c r="E3968" s="81" t="str">
        <v/>
      </c>
      <c r="F3968" s="83">
        <f>IF($E3968="","",IFERROR(VLOOKUP(TRIM(E3968&amp;""),'Référentiel Articles'!$A$2:$F$634,4,FALSE),""))</f>
      </c>
      <c r="G3968" s="84">
        <f>IF($E3968="","",IFERROR(VLOOKUP(TRIM(E3968&amp;""),'Référentiel Articles'!$A$2:$F$634,5,FALSE),""))</f>
      </c>
      <c r="H3968" s="85" t="str">
        <v/>
      </c>
      <c r="I3968" s="84">
        <f>IF($E3968="","",IFERROR(VLOOKUP(TRIM(E3968&amp;""),'Référentiel Articles'!$A$2:$F$634,6,FALSE),""))</f>
      </c>
      <c r="J3968" s="90">
        <f>IF(OR($E3968="",$H3968=""),"",$H3968*$I3968)</f>
      </c>
      <c r="K3968" s="87" t="str">
        <v/>
      </c>
    </row>
    <row r="3969">
      <c r="A3969" s="74" t="str">
        <v/>
      </c>
      <c r="B3969" s="74" t="str">
        <v/>
      </c>
      <c r="C3969" s="75">
        <f>IF($E3969="","",IFERROR(VLOOKUP(TRIM(E3969&amp;""),'Référentiel Articles'!$A$2:$F$634,2,FALSE),""))</f>
      </c>
      <c r="D3969" s="75">
        <f>IF($E3969="","",IFERROR(VLOOKUP(TRIM(E3969&amp;""),'Référentiel Articles'!$A$2:$F$634,3,FALSE),""))</f>
      </c>
      <c r="E3969" s="74" t="str">
        <v/>
      </c>
      <c r="F3969" s="75">
        <f>IF($E3969="","",IFERROR(VLOOKUP(TRIM(E3969&amp;""),'Référentiel Articles'!$A$2:$F$634,4,FALSE),""))</f>
      </c>
      <c r="G3969" s="76">
        <f>IF($E3969="","",IFERROR(VLOOKUP(TRIM(E3969&amp;""),'Référentiel Articles'!$A$2:$F$634,5,FALSE),""))</f>
      </c>
      <c r="H3969" s="77" t="str">
        <v/>
      </c>
      <c r="I3969" s="76">
        <f>IF($E3969="","",IFERROR(VLOOKUP(TRIM(E3969&amp;""),'Référentiel Articles'!$A$2:$F$634,6,FALSE),""))</f>
      </c>
      <c r="J3969" s="78">
        <f>IF(OR($E3969="",$H3969=""),"",$H3969*$I3969)</f>
      </c>
      <c r="K3969" s="79" t="str">
        <v/>
      </c>
    </row>
    <row r="3970">
      <c r="A3970" s="81" t="str">
        <v/>
      </c>
      <c r="B3970" s="81" t="str">
        <v/>
      </c>
      <c r="C3970" s="83">
        <f>IF($E3970="","",IFERROR(VLOOKUP(TRIM(E3970&amp;""),'Référentiel Articles'!$A$2:$F$634,2,FALSE),""))</f>
      </c>
      <c r="D3970" s="83">
        <f>IF($E3970="","",IFERROR(VLOOKUP(TRIM(E3970&amp;""),'Référentiel Articles'!$A$2:$F$634,3,FALSE),""))</f>
      </c>
      <c r="E3970" s="81" t="str">
        <v/>
      </c>
      <c r="F3970" s="83">
        <f>IF($E3970="","",IFERROR(VLOOKUP(TRIM(E3970&amp;""),'Référentiel Articles'!$A$2:$F$634,4,FALSE),""))</f>
      </c>
      <c r="G3970" s="84">
        <f>IF($E3970="","",IFERROR(VLOOKUP(TRIM(E3970&amp;""),'Référentiel Articles'!$A$2:$F$634,5,FALSE),""))</f>
      </c>
      <c r="H3970" s="85" t="str">
        <v/>
      </c>
      <c r="I3970" s="84">
        <f>IF($E3970="","",IFERROR(VLOOKUP(TRIM(E3970&amp;""),'Référentiel Articles'!$A$2:$F$634,6,FALSE),""))</f>
      </c>
      <c r="J3970" s="90">
        <f>IF(OR($E3970="",$H3970=""),"",$H3970*$I3970)</f>
      </c>
      <c r="K3970" s="87" t="str">
        <v/>
      </c>
    </row>
    <row r="3971">
      <c r="A3971" s="74" t="str">
        <v/>
      </c>
      <c r="B3971" s="74" t="str">
        <v/>
      </c>
      <c r="C3971" s="75">
        <f>IF($E3971="","",IFERROR(VLOOKUP(TRIM(E3971&amp;""),'Référentiel Articles'!$A$2:$F$634,2,FALSE),""))</f>
      </c>
      <c r="D3971" s="75">
        <f>IF($E3971="","",IFERROR(VLOOKUP(TRIM(E3971&amp;""),'Référentiel Articles'!$A$2:$F$634,3,FALSE),""))</f>
      </c>
      <c r="E3971" s="74" t="str">
        <v/>
      </c>
      <c r="F3971" s="75">
        <f>IF($E3971="","",IFERROR(VLOOKUP(TRIM(E3971&amp;""),'Référentiel Articles'!$A$2:$F$634,4,FALSE),""))</f>
      </c>
      <c r="G3971" s="76">
        <f>IF($E3971="","",IFERROR(VLOOKUP(TRIM(E3971&amp;""),'Référentiel Articles'!$A$2:$F$634,5,FALSE),""))</f>
      </c>
      <c r="H3971" s="77" t="str">
        <v/>
      </c>
      <c r="I3971" s="76">
        <f>IF($E3971="","",IFERROR(VLOOKUP(TRIM(E3971&amp;""),'Référentiel Articles'!$A$2:$F$634,6,FALSE),""))</f>
      </c>
      <c r="J3971" s="78">
        <f>IF(OR($E3971="",$H3971=""),"",$H3971*$I3971)</f>
      </c>
      <c r="K3971" s="79" t="str">
        <v/>
      </c>
    </row>
    <row r="3972">
      <c r="A3972" s="81" t="str">
        <v/>
      </c>
      <c r="B3972" s="81" t="str">
        <v/>
      </c>
      <c r="C3972" s="83">
        <f>IF($E3972="","",IFERROR(VLOOKUP(TRIM(E3972&amp;""),'Référentiel Articles'!$A$2:$F$634,2,FALSE),""))</f>
      </c>
      <c r="D3972" s="83">
        <f>IF($E3972="","",IFERROR(VLOOKUP(TRIM(E3972&amp;""),'Référentiel Articles'!$A$2:$F$634,3,FALSE),""))</f>
      </c>
      <c r="E3972" s="81" t="str">
        <v/>
      </c>
      <c r="F3972" s="83">
        <f>IF($E3972="","",IFERROR(VLOOKUP(TRIM(E3972&amp;""),'Référentiel Articles'!$A$2:$F$634,4,FALSE),""))</f>
      </c>
      <c r="G3972" s="84">
        <f>IF($E3972="","",IFERROR(VLOOKUP(TRIM(E3972&amp;""),'Référentiel Articles'!$A$2:$F$634,5,FALSE),""))</f>
      </c>
      <c r="H3972" s="85" t="str">
        <v/>
      </c>
      <c r="I3972" s="84">
        <f>IF($E3972="","",IFERROR(VLOOKUP(TRIM(E3972&amp;""),'Référentiel Articles'!$A$2:$F$634,6,FALSE),""))</f>
      </c>
      <c r="J3972" s="90">
        <f>IF(OR($E3972="",$H3972=""),"",$H3972*$I3972)</f>
      </c>
      <c r="K3972" s="87" t="str">
        <v/>
      </c>
    </row>
    <row r="3973">
      <c r="A3973" s="74" t="str">
        <v/>
      </c>
      <c r="B3973" s="74" t="str">
        <v/>
      </c>
      <c r="C3973" s="75">
        <f>IF($E3973="","",IFERROR(VLOOKUP(TRIM(E3973&amp;""),'Référentiel Articles'!$A$2:$F$634,2,FALSE),""))</f>
      </c>
      <c r="D3973" s="75">
        <f>IF($E3973="","",IFERROR(VLOOKUP(TRIM(E3973&amp;""),'Référentiel Articles'!$A$2:$F$634,3,FALSE),""))</f>
      </c>
      <c r="E3973" s="74" t="str">
        <v/>
      </c>
      <c r="F3973" s="75">
        <f>IF($E3973="","",IFERROR(VLOOKUP(TRIM(E3973&amp;""),'Référentiel Articles'!$A$2:$F$634,4,FALSE),""))</f>
      </c>
      <c r="G3973" s="76">
        <f>IF($E3973="","",IFERROR(VLOOKUP(TRIM(E3973&amp;""),'Référentiel Articles'!$A$2:$F$634,5,FALSE),""))</f>
      </c>
      <c r="H3973" s="77" t="str">
        <v/>
      </c>
      <c r="I3973" s="76">
        <f>IF($E3973="","",IFERROR(VLOOKUP(TRIM(E3973&amp;""),'Référentiel Articles'!$A$2:$F$634,6,FALSE),""))</f>
      </c>
      <c r="J3973" s="78">
        <f>IF(OR($E3973="",$H3973=""),"",$H3973*$I3973)</f>
      </c>
      <c r="K3973" s="79" t="str">
        <v/>
      </c>
    </row>
    <row r="3974">
      <c r="A3974" s="81" t="str">
        <v/>
      </c>
      <c r="B3974" s="81" t="str">
        <v/>
      </c>
      <c r="C3974" s="83">
        <f>IF($E3974="","",IFERROR(VLOOKUP(TRIM(E3974&amp;""),'Référentiel Articles'!$A$2:$F$634,2,FALSE),""))</f>
      </c>
      <c r="D3974" s="83">
        <f>IF($E3974="","",IFERROR(VLOOKUP(TRIM(E3974&amp;""),'Référentiel Articles'!$A$2:$F$634,3,FALSE),""))</f>
      </c>
      <c r="E3974" s="81" t="str">
        <v/>
      </c>
      <c r="F3974" s="83">
        <f>IF($E3974="","",IFERROR(VLOOKUP(TRIM(E3974&amp;""),'Référentiel Articles'!$A$2:$F$634,4,FALSE),""))</f>
      </c>
      <c r="G3974" s="84">
        <f>IF($E3974="","",IFERROR(VLOOKUP(TRIM(E3974&amp;""),'Référentiel Articles'!$A$2:$F$634,5,FALSE),""))</f>
      </c>
      <c r="H3974" s="85" t="str">
        <v/>
      </c>
      <c r="I3974" s="84">
        <f>IF($E3974="","",IFERROR(VLOOKUP(TRIM(E3974&amp;""),'Référentiel Articles'!$A$2:$F$634,6,FALSE),""))</f>
      </c>
      <c r="J3974" s="90">
        <f>IF(OR($E3974="",$H3974=""),"",$H3974*$I3974)</f>
      </c>
      <c r="K3974" s="87" t="str">
        <v/>
      </c>
    </row>
    <row r="3975">
      <c r="A3975" s="74" t="str">
        <v/>
      </c>
      <c r="B3975" s="74" t="str">
        <v/>
      </c>
      <c r="C3975" s="75">
        <f>IF($E3975="","",IFERROR(VLOOKUP(TRIM(E3975&amp;""),'Référentiel Articles'!$A$2:$F$634,2,FALSE),""))</f>
      </c>
      <c r="D3975" s="75">
        <f>IF($E3975="","",IFERROR(VLOOKUP(TRIM(E3975&amp;""),'Référentiel Articles'!$A$2:$F$634,3,FALSE),""))</f>
      </c>
      <c r="E3975" s="74" t="str">
        <v/>
      </c>
      <c r="F3975" s="75">
        <f>IF($E3975="","",IFERROR(VLOOKUP(TRIM(E3975&amp;""),'Référentiel Articles'!$A$2:$F$634,4,FALSE),""))</f>
      </c>
      <c r="G3975" s="76">
        <f>IF($E3975="","",IFERROR(VLOOKUP(TRIM(E3975&amp;""),'Référentiel Articles'!$A$2:$F$634,5,FALSE),""))</f>
      </c>
      <c r="H3975" s="77" t="str">
        <v/>
      </c>
      <c r="I3975" s="76">
        <f>IF($E3975="","",IFERROR(VLOOKUP(TRIM(E3975&amp;""),'Référentiel Articles'!$A$2:$F$634,6,FALSE),""))</f>
      </c>
      <c r="J3975" s="78">
        <f>IF(OR($E3975="",$H3975=""),"",$H3975*$I3975)</f>
      </c>
      <c r="K3975" s="79" t="str">
        <v/>
      </c>
    </row>
    <row r="3976">
      <c r="A3976" s="81" t="str">
        <v/>
      </c>
      <c r="B3976" s="81" t="str">
        <v/>
      </c>
      <c r="C3976" s="83">
        <f>IF($E3976="","",IFERROR(VLOOKUP(TRIM(E3976&amp;""),'Référentiel Articles'!$A$2:$F$634,2,FALSE),""))</f>
      </c>
      <c r="D3976" s="83">
        <f>IF($E3976="","",IFERROR(VLOOKUP(TRIM(E3976&amp;""),'Référentiel Articles'!$A$2:$F$634,3,FALSE),""))</f>
      </c>
      <c r="E3976" s="81" t="str">
        <v/>
      </c>
      <c r="F3976" s="83">
        <f>IF($E3976="","",IFERROR(VLOOKUP(TRIM(E3976&amp;""),'Référentiel Articles'!$A$2:$F$634,4,FALSE),""))</f>
      </c>
      <c r="G3976" s="84">
        <f>IF($E3976="","",IFERROR(VLOOKUP(TRIM(E3976&amp;""),'Référentiel Articles'!$A$2:$F$634,5,FALSE),""))</f>
      </c>
      <c r="H3976" s="85" t="str">
        <v/>
      </c>
      <c r="I3976" s="84">
        <f>IF($E3976="","",IFERROR(VLOOKUP(TRIM(E3976&amp;""),'Référentiel Articles'!$A$2:$F$634,6,FALSE),""))</f>
      </c>
      <c r="J3976" s="90">
        <f>IF(OR($E3976="",$H3976=""),"",$H3976*$I3976)</f>
      </c>
      <c r="K3976" s="87" t="str">
        <v/>
      </c>
    </row>
    <row r="3977">
      <c r="A3977" s="74" t="str">
        <v/>
      </c>
      <c r="B3977" s="74" t="str">
        <v/>
      </c>
      <c r="C3977" s="75">
        <f>IF($E3977="","",IFERROR(VLOOKUP(TRIM(E3977&amp;""),'Référentiel Articles'!$A$2:$F$634,2,FALSE),""))</f>
      </c>
      <c r="D3977" s="75">
        <f>IF($E3977="","",IFERROR(VLOOKUP(TRIM(E3977&amp;""),'Référentiel Articles'!$A$2:$F$634,3,FALSE),""))</f>
      </c>
      <c r="E3977" s="74" t="str">
        <v/>
      </c>
      <c r="F3977" s="75">
        <f>IF($E3977="","",IFERROR(VLOOKUP(TRIM(E3977&amp;""),'Référentiel Articles'!$A$2:$F$634,4,FALSE),""))</f>
      </c>
      <c r="G3977" s="76">
        <f>IF($E3977="","",IFERROR(VLOOKUP(TRIM(E3977&amp;""),'Référentiel Articles'!$A$2:$F$634,5,FALSE),""))</f>
      </c>
      <c r="H3977" s="77" t="str">
        <v/>
      </c>
      <c r="I3977" s="76">
        <f>IF($E3977="","",IFERROR(VLOOKUP(TRIM(E3977&amp;""),'Référentiel Articles'!$A$2:$F$634,6,FALSE),""))</f>
      </c>
      <c r="J3977" s="78">
        <f>IF(OR($E3977="",$H3977=""),"",$H3977*$I3977)</f>
      </c>
      <c r="K3977" s="79" t="str">
        <v/>
      </c>
    </row>
    <row r="3978">
      <c r="A3978" s="81" t="str">
        <v/>
      </c>
      <c r="B3978" s="81" t="str">
        <v/>
      </c>
      <c r="C3978" s="83">
        <f>IF($E3978="","",IFERROR(VLOOKUP(TRIM(E3978&amp;""),'Référentiel Articles'!$A$2:$F$634,2,FALSE),""))</f>
      </c>
      <c r="D3978" s="83">
        <f>IF($E3978="","",IFERROR(VLOOKUP(TRIM(E3978&amp;""),'Référentiel Articles'!$A$2:$F$634,3,FALSE),""))</f>
      </c>
      <c r="E3978" s="81" t="str">
        <v/>
      </c>
      <c r="F3978" s="83">
        <f>IF($E3978="","",IFERROR(VLOOKUP(TRIM(E3978&amp;""),'Référentiel Articles'!$A$2:$F$634,4,FALSE),""))</f>
      </c>
      <c r="G3978" s="84">
        <f>IF($E3978="","",IFERROR(VLOOKUP(TRIM(E3978&amp;""),'Référentiel Articles'!$A$2:$F$634,5,FALSE),""))</f>
      </c>
      <c r="H3978" s="85" t="str">
        <v/>
      </c>
      <c r="I3978" s="84">
        <f>IF($E3978="","",IFERROR(VLOOKUP(TRIM(E3978&amp;""),'Référentiel Articles'!$A$2:$F$634,6,FALSE),""))</f>
      </c>
      <c r="J3978" s="90">
        <f>IF(OR($E3978="",$H3978=""),"",$H3978*$I3978)</f>
      </c>
      <c r="K3978" s="87" t="str">
        <v/>
      </c>
    </row>
    <row r="3979">
      <c r="A3979" s="74" t="str">
        <v/>
      </c>
      <c r="B3979" s="74" t="str">
        <v/>
      </c>
      <c r="C3979" s="75">
        <f>IF($E3979="","",IFERROR(VLOOKUP(TRIM(E3979&amp;""),'Référentiel Articles'!$A$2:$F$634,2,FALSE),""))</f>
      </c>
      <c r="D3979" s="75">
        <f>IF($E3979="","",IFERROR(VLOOKUP(TRIM(E3979&amp;""),'Référentiel Articles'!$A$2:$F$634,3,FALSE),""))</f>
      </c>
      <c r="E3979" s="74" t="str">
        <v/>
      </c>
      <c r="F3979" s="75">
        <f>IF($E3979="","",IFERROR(VLOOKUP(TRIM(E3979&amp;""),'Référentiel Articles'!$A$2:$F$634,4,FALSE),""))</f>
      </c>
      <c r="G3979" s="76">
        <f>IF($E3979="","",IFERROR(VLOOKUP(TRIM(E3979&amp;""),'Référentiel Articles'!$A$2:$F$634,5,FALSE),""))</f>
      </c>
      <c r="H3979" s="77" t="str">
        <v/>
      </c>
      <c r="I3979" s="76">
        <f>IF($E3979="","",IFERROR(VLOOKUP(TRIM(E3979&amp;""),'Référentiel Articles'!$A$2:$F$634,6,FALSE),""))</f>
      </c>
      <c r="J3979" s="78">
        <f>IF(OR($E3979="",$H3979=""),"",$H3979*$I3979)</f>
      </c>
      <c r="K3979" s="79" t="str">
        <v/>
      </c>
    </row>
    <row r="3980">
      <c r="A3980" s="81" t="str">
        <v/>
      </c>
      <c r="B3980" s="81" t="str">
        <v/>
      </c>
      <c r="C3980" s="83">
        <f>IF($E3980="","",IFERROR(VLOOKUP(TRIM(E3980&amp;""),'Référentiel Articles'!$A$2:$F$634,2,FALSE),""))</f>
      </c>
      <c r="D3980" s="83">
        <f>IF($E3980="","",IFERROR(VLOOKUP(TRIM(E3980&amp;""),'Référentiel Articles'!$A$2:$F$634,3,FALSE),""))</f>
      </c>
      <c r="E3980" s="81" t="str">
        <v/>
      </c>
      <c r="F3980" s="83">
        <f>IF($E3980="","",IFERROR(VLOOKUP(TRIM(E3980&amp;""),'Référentiel Articles'!$A$2:$F$634,4,FALSE),""))</f>
      </c>
      <c r="G3980" s="84">
        <f>IF($E3980="","",IFERROR(VLOOKUP(TRIM(E3980&amp;""),'Référentiel Articles'!$A$2:$F$634,5,FALSE),""))</f>
      </c>
      <c r="H3980" s="85" t="str">
        <v/>
      </c>
      <c r="I3980" s="84">
        <f>IF($E3980="","",IFERROR(VLOOKUP(TRIM(E3980&amp;""),'Référentiel Articles'!$A$2:$F$634,6,FALSE),""))</f>
      </c>
      <c r="J3980" s="90">
        <f>IF(OR($E3980="",$H3980=""),"",$H3980*$I3980)</f>
      </c>
      <c r="K3980" s="87" t="str">
        <v/>
      </c>
    </row>
    <row r="3981">
      <c r="A3981" s="74" t="str">
        <v/>
      </c>
      <c r="B3981" s="74" t="str">
        <v/>
      </c>
      <c r="C3981" s="75">
        <f>IF($E3981="","",IFERROR(VLOOKUP(TRIM(E3981&amp;""),'Référentiel Articles'!$A$2:$F$634,2,FALSE),""))</f>
      </c>
      <c r="D3981" s="75">
        <f>IF($E3981="","",IFERROR(VLOOKUP(TRIM(E3981&amp;""),'Référentiel Articles'!$A$2:$F$634,3,FALSE),""))</f>
      </c>
      <c r="E3981" s="74" t="str">
        <v/>
      </c>
      <c r="F3981" s="75">
        <f>IF($E3981="","",IFERROR(VLOOKUP(TRIM(E3981&amp;""),'Référentiel Articles'!$A$2:$F$634,4,FALSE),""))</f>
      </c>
      <c r="G3981" s="76">
        <f>IF($E3981="","",IFERROR(VLOOKUP(TRIM(E3981&amp;""),'Référentiel Articles'!$A$2:$F$634,5,FALSE),""))</f>
      </c>
      <c r="H3981" s="77" t="str">
        <v/>
      </c>
      <c r="I3981" s="76">
        <f>IF($E3981="","",IFERROR(VLOOKUP(TRIM(E3981&amp;""),'Référentiel Articles'!$A$2:$F$634,6,FALSE),""))</f>
      </c>
      <c r="J3981" s="78">
        <f>IF(OR($E3981="",$H3981=""),"",$H3981*$I3981)</f>
      </c>
      <c r="K3981" s="79" t="str">
        <v/>
      </c>
    </row>
    <row r="3982">
      <c r="A3982" s="81" t="str">
        <v/>
      </c>
      <c r="B3982" s="81" t="str">
        <v/>
      </c>
      <c r="C3982" s="83">
        <f>IF($E3982="","",IFERROR(VLOOKUP(TRIM(E3982&amp;""),'Référentiel Articles'!$A$2:$F$634,2,FALSE),""))</f>
      </c>
      <c r="D3982" s="83">
        <f>IF($E3982="","",IFERROR(VLOOKUP(TRIM(E3982&amp;""),'Référentiel Articles'!$A$2:$F$634,3,FALSE),""))</f>
      </c>
      <c r="E3982" s="81" t="str">
        <v/>
      </c>
      <c r="F3982" s="83">
        <f>IF($E3982="","",IFERROR(VLOOKUP(TRIM(E3982&amp;""),'Référentiel Articles'!$A$2:$F$634,4,FALSE),""))</f>
      </c>
      <c r="G3982" s="84">
        <f>IF($E3982="","",IFERROR(VLOOKUP(TRIM(E3982&amp;""),'Référentiel Articles'!$A$2:$F$634,5,FALSE),""))</f>
      </c>
      <c r="H3982" s="85" t="str">
        <v/>
      </c>
      <c r="I3982" s="84">
        <f>IF($E3982="","",IFERROR(VLOOKUP(TRIM(E3982&amp;""),'Référentiel Articles'!$A$2:$F$634,6,FALSE),""))</f>
      </c>
      <c r="J3982" s="90">
        <f>IF(OR($E3982="",$H3982=""),"",$H3982*$I3982)</f>
      </c>
      <c r="K3982" s="87" t="str">
        <v/>
      </c>
    </row>
    <row r="3983">
      <c r="A3983" s="74" t="str">
        <v/>
      </c>
      <c r="B3983" s="74" t="str">
        <v/>
      </c>
      <c r="C3983" s="75">
        <f>IF($E3983="","",IFERROR(VLOOKUP(TRIM(E3983&amp;""),'Référentiel Articles'!$A$2:$F$634,2,FALSE),""))</f>
      </c>
      <c r="D3983" s="75">
        <f>IF($E3983="","",IFERROR(VLOOKUP(TRIM(E3983&amp;""),'Référentiel Articles'!$A$2:$F$634,3,FALSE),""))</f>
      </c>
      <c r="E3983" s="74" t="str">
        <v/>
      </c>
      <c r="F3983" s="75">
        <f>IF($E3983="","",IFERROR(VLOOKUP(TRIM(E3983&amp;""),'Référentiel Articles'!$A$2:$F$634,4,FALSE),""))</f>
      </c>
      <c r="G3983" s="76">
        <f>IF($E3983="","",IFERROR(VLOOKUP(TRIM(E3983&amp;""),'Référentiel Articles'!$A$2:$F$634,5,FALSE),""))</f>
      </c>
      <c r="H3983" s="77" t="str">
        <v/>
      </c>
      <c r="I3983" s="76">
        <f>IF($E3983="","",IFERROR(VLOOKUP(TRIM(E3983&amp;""),'Référentiel Articles'!$A$2:$F$634,6,FALSE),""))</f>
      </c>
      <c r="J3983" s="78">
        <f>IF(OR($E3983="",$H3983=""),"",$H3983*$I3983)</f>
      </c>
      <c r="K3983" s="79" t="str">
        <v/>
      </c>
    </row>
    <row r="3984">
      <c r="A3984" s="81" t="str">
        <v/>
      </c>
      <c r="B3984" s="81" t="str">
        <v/>
      </c>
      <c r="C3984" s="83">
        <f>IF($E3984="","",IFERROR(VLOOKUP(TRIM(E3984&amp;""),'Référentiel Articles'!$A$2:$F$634,2,FALSE),""))</f>
      </c>
      <c r="D3984" s="83">
        <f>IF($E3984="","",IFERROR(VLOOKUP(TRIM(E3984&amp;""),'Référentiel Articles'!$A$2:$F$634,3,FALSE),""))</f>
      </c>
      <c r="E3984" s="81" t="str">
        <v/>
      </c>
      <c r="F3984" s="83">
        <f>IF($E3984="","",IFERROR(VLOOKUP(TRIM(E3984&amp;""),'Référentiel Articles'!$A$2:$F$634,4,FALSE),""))</f>
      </c>
      <c r="G3984" s="84">
        <f>IF($E3984="","",IFERROR(VLOOKUP(TRIM(E3984&amp;""),'Référentiel Articles'!$A$2:$F$634,5,FALSE),""))</f>
      </c>
      <c r="H3984" s="85" t="str">
        <v/>
      </c>
      <c r="I3984" s="84">
        <f>IF($E3984="","",IFERROR(VLOOKUP(TRIM(E3984&amp;""),'Référentiel Articles'!$A$2:$F$634,6,FALSE),""))</f>
      </c>
      <c r="J3984" s="90">
        <f>IF(OR($E3984="",$H3984=""),"",$H3984*$I3984)</f>
      </c>
      <c r="K3984" s="87" t="str">
        <v/>
      </c>
    </row>
    <row r="3985">
      <c r="A3985" s="74" t="str">
        <v/>
      </c>
      <c r="B3985" s="74" t="str">
        <v/>
      </c>
      <c r="C3985" s="75">
        <f>IF($E3985="","",IFERROR(VLOOKUP(TRIM(E3985&amp;""),'Référentiel Articles'!$A$2:$F$634,2,FALSE),""))</f>
      </c>
      <c r="D3985" s="75">
        <f>IF($E3985="","",IFERROR(VLOOKUP(TRIM(E3985&amp;""),'Référentiel Articles'!$A$2:$F$634,3,FALSE),""))</f>
      </c>
      <c r="E3985" s="74" t="str">
        <v/>
      </c>
      <c r="F3985" s="75">
        <f>IF($E3985="","",IFERROR(VLOOKUP(TRIM(E3985&amp;""),'Référentiel Articles'!$A$2:$F$634,4,FALSE),""))</f>
      </c>
      <c r="G3985" s="76">
        <f>IF($E3985="","",IFERROR(VLOOKUP(TRIM(E3985&amp;""),'Référentiel Articles'!$A$2:$F$634,5,FALSE),""))</f>
      </c>
      <c r="H3985" s="77" t="str">
        <v/>
      </c>
      <c r="I3985" s="76">
        <f>IF($E3985="","",IFERROR(VLOOKUP(TRIM(E3985&amp;""),'Référentiel Articles'!$A$2:$F$634,6,FALSE),""))</f>
      </c>
      <c r="J3985" s="78">
        <f>IF(OR($E3985="",$H3985=""),"",$H3985*$I3985)</f>
      </c>
      <c r="K3985" s="79" t="str">
        <v/>
      </c>
    </row>
    <row r="3986">
      <c r="A3986" s="81" t="str">
        <v/>
      </c>
      <c r="B3986" s="81" t="str">
        <v/>
      </c>
      <c r="C3986" s="83">
        <f>IF($E3986="","",IFERROR(VLOOKUP(TRIM(E3986&amp;""),'Référentiel Articles'!$A$2:$F$634,2,FALSE),""))</f>
      </c>
      <c r="D3986" s="83">
        <f>IF($E3986="","",IFERROR(VLOOKUP(TRIM(E3986&amp;""),'Référentiel Articles'!$A$2:$F$634,3,FALSE),""))</f>
      </c>
      <c r="E3986" s="81" t="str">
        <v/>
      </c>
      <c r="F3986" s="83">
        <f>IF($E3986="","",IFERROR(VLOOKUP(TRIM(E3986&amp;""),'Référentiel Articles'!$A$2:$F$634,4,FALSE),""))</f>
      </c>
      <c r="G3986" s="84">
        <f>IF($E3986="","",IFERROR(VLOOKUP(TRIM(E3986&amp;""),'Référentiel Articles'!$A$2:$F$634,5,FALSE),""))</f>
      </c>
      <c r="H3986" s="85" t="str">
        <v/>
      </c>
      <c r="I3986" s="84">
        <f>IF($E3986="","",IFERROR(VLOOKUP(TRIM(E3986&amp;""),'Référentiel Articles'!$A$2:$F$634,6,FALSE),""))</f>
      </c>
      <c r="J3986" s="90">
        <f>IF(OR($E3986="",$H3986=""),"",$H3986*$I3986)</f>
      </c>
      <c r="K3986" s="87" t="str">
        <v/>
      </c>
    </row>
    <row r="3987">
      <c r="A3987" s="74" t="str">
        <v/>
      </c>
      <c r="B3987" s="74" t="str">
        <v/>
      </c>
      <c r="C3987" s="75">
        <f>IF($E3987="","",IFERROR(VLOOKUP(TRIM(E3987&amp;""),'Référentiel Articles'!$A$2:$F$634,2,FALSE),""))</f>
      </c>
      <c r="D3987" s="75">
        <f>IF($E3987="","",IFERROR(VLOOKUP(TRIM(E3987&amp;""),'Référentiel Articles'!$A$2:$F$634,3,FALSE),""))</f>
      </c>
      <c r="E3987" s="74" t="str">
        <v/>
      </c>
      <c r="F3987" s="75">
        <f>IF($E3987="","",IFERROR(VLOOKUP(TRIM(E3987&amp;""),'Référentiel Articles'!$A$2:$F$634,4,FALSE),""))</f>
      </c>
      <c r="G3987" s="76">
        <f>IF($E3987="","",IFERROR(VLOOKUP(TRIM(E3987&amp;""),'Référentiel Articles'!$A$2:$F$634,5,FALSE),""))</f>
      </c>
      <c r="H3987" s="77" t="str">
        <v/>
      </c>
      <c r="I3987" s="76">
        <f>IF($E3987="","",IFERROR(VLOOKUP(TRIM(E3987&amp;""),'Référentiel Articles'!$A$2:$F$634,6,FALSE),""))</f>
      </c>
      <c r="J3987" s="78">
        <f>IF(OR($E3987="",$H3987=""),"",$H3987*$I3987)</f>
      </c>
      <c r="K3987" s="79" t="str">
        <v/>
      </c>
    </row>
    <row r="3988">
      <c r="A3988" s="81" t="str">
        <v/>
      </c>
      <c r="B3988" s="81" t="str">
        <v/>
      </c>
      <c r="C3988" s="83">
        <f>IF($E3988="","",IFERROR(VLOOKUP(TRIM(E3988&amp;""),'Référentiel Articles'!$A$2:$F$634,2,FALSE),""))</f>
      </c>
      <c r="D3988" s="83">
        <f>IF($E3988="","",IFERROR(VLOOKUP(TRIM(E3988&amp;""),'Référentiel Articles'!$A$2:$F$634,3,FALSE),""))</f>
      </c>
      <c r="E3988" s="81" t="str">
        <v/>
      </c>
      <c r="F3988" s="83">
        <f>IF($E3988="","",IFERROR(VLOOKUP(TRIM(E3988&amp;""),'Référentiel Articles'!$A$2:$F$634,4,FALSE),""))</f>
      </c>
      <c r="G3988" s="84">
        <f>IF($E3988="","",IFERROR(VLOOKUP(TRIM(E3988&amp;""),'Référentiel Articles'!$A$2:$F$634,5,FALSE),""))</f>
      </c>
      <c r="H3988" s="85" t="str">
        <v/>
      </c>
      <c r="I3988" s="84">
        <f>IF($E3988="","",IFERROR(VLOOKUP(TRIM(E3988&amp;""),'Référentiel Articles'!$A$2:$F$634,6,FALSE),""))</f>
      </c>
      <c r="J3988" s="90">
        <f>IF(OR($E3988="",$H3988=""),"",$H3988*$I3988)</f>
      </c>
      <c r="K3988" s="87" t="str">
        <v/>
      </c>
    </row>
    <row r="3989">
      <c r="A3989" s="74" t="str">
        <v/>
      </c>
      <c r="B3989" s="74" t="str">
        <v/>
      </c>
      <c r="C3989" s="75">
        <f>IF($E3989="","",IFERROR(VLOOKUP(TRIM(E3989&amp;""),'Référentiel Articles'!$A$2:$F$634,2,FALSE),""))</f>
      </c>
      <c r="D3989" s="75">
        <f>IF($E3989="","",IFERROR(VLOOKUP(TRIM(E3989&amp;""),'Référentiel Articles'!$A$2:$F$634,3,FALSE),""))</f>
      </c>
      <c r="E3989" s="74" t="str">
        <v/>
      </c>
      <c r="F3989" s="75">
        <f>IF($E3989="","",IFERROR(VLOOKUP(TRIM(E3989&amp;""),'Référentiel Articles'!$A$2:$F$634,4,FALSE),""))</f>
      </c>
      <c r="G3989" s="76">
        <f>IF($E3989="","",IFERROR(VLOOKUP(TRIM(E3989&amp;""),'Référentiel Articles'!$A$2:$F$634,5,FALSE),""))</f>
      </c>
      <c r="H3989" s="77" t="str">
        <v/>
      </c>
      <c r="I3989" s="76">
        <f>IF($E3989="","",IFERROR(VLOOKUP(TRIM(E3989&amp;""),'Référentiel Articles'!$A$2:$F$634,6,FALSE),""))</f>
      </c>
      <c r="J3989" s="78">
        <f>IF(OR($E3989="",$H3989=""),"",$H3989*$I3989)</f>
      </c>
      <c r="K3989" s="79" t="str">
        <v/>
      </c>
    </row>
    <row r="3990">
      <c r="A3990" s="81" t="str">
        <v/>
      </c>
      <c r="B3990" s="81" t="str">
        <v/>
      </c>
      <c r="C3990" s="83">
        <f>IF($E3990="","",IFERROR(VLOOKUP(TRIM(E3990&amp;""),'Référentiel Articles'!$A$2:$F$634,2,FALSE),""))</f>
      </c>
      <c r="D3990" s="83">
        <f>IF($E3990="","",IFERROR(VLOOKUP(TRIM(E3990&amp;""),'Référentiel Articles'!$A$2:$F$634,3,FALSE),""))</f>
      </c>
      <c r="E3990" s="81" t="str">
        <v/>
      </c>
      <c r="F3990" s="83">
        <f>IF($E3990="","",IFERROR(VLOOKUP(TRIM(E3990&amp;""),'Référentiel Articles'!$A$2:$F$634,4,FALSE),""))</f>
      </c>
      <c r="G3990" s="84">
        <f>IF($E3990="","",IFERROR(VLOOKUP(TRIM(E3990&amp;""),'Référentiel Articles'!$A$2:$F$634,5,FALSE),""))</f>
      </c>
      <c r="H3990" s="85" t="str">
        <v/>
      </c>
      <c r="I3990" s="84">
        <f>IF($E3990="","",IFERROR(VLOOKUP(TRIM(E3990&amp;""),'Référentiel Articles'!$A$2:$F$634,6,FALSE),""))</f>
      </c>
      <c r="J3990" s="90">
        <f>IF(OR($E3990="",$H3990=""),"",$H3990*$I3990)</f>
      </c>
      <c r="K3990" s="87" t="str">
        <v/>
      </c>
    </row>
    <row r="3991">
      <c r="A3991" s="74" t="str">
        <v/>
      </c>
      <c r="B3991" s="74" t="str">
        <v/>
      </c>
      <c r="C3991" s="75">
        <f>IF($E3991="","",IFERROR(VLOOKUP(TRIM(E3991&amp;""),'Référentiel Articles'!$A$2:$F$634,2,FALSE),""))</f>
      </c>
      <c r="D3991" s="75">
        <f>IF($E3991="","",IFERROR(VLOOKUP(TRIM(E3991&amp;""),'Référentiel Articles'!$A$2:$F$634,3,FALSE),""))</f>
      </c>
      <c r="E3991" s="74" t="str">
        <v/>
      </c>
      <c r="F3991" s="75">
        <f>IF($E3991="","",IFERROR(VLOOKUP(TRIM(E3991&amp;""),'Référentiel Articles'!$A$2:$F$634,4,FALSE),""))</f>
      </c>
      <c r="G3991" s="76">
        <f>IF($E3991="","",IFERROR(VLOOKUP(TRIM(E3991&amp;""),'Référentiel Articles'!$A$2:$F$634,5,FALSE),""))</f>
      </c>
      <c r="H3991" s="77" t="str">
        <v/>
      </c>
      <c r="I3991" s="76">
        <f>IF($E3991="","",IFERROR(VLOOKUP(TRIM(E3991&amp;""),'Référentiel Articles'!$A$2:$F$634,6,FALSE),""))</f>
      </c>
      <c r="J3991" s="78">
        <f>IF(OR($E3991="",$H3991=""),"",$H3991*$I3991)</f>
      </c>
      <c r="K3991" s="79" t="str">
        <v/>
      </c>
    </row>
    <row r="3992">
      <c r="A3992" s="81" t="str">
        <v/>
      </c>
      <c r="B3992" s="81" t="str">
        <v/>
      </c>
      <c r="C3992" s="83">
        <f>IF($E3992="","",IFERROR(VLOOKUP(TRIM(E3992&amp;""),'Référentiel Articles'!$A$2:$F$634,2,FALSE),""))</f>
      </c>
      <c r="D3992" s="83">
        <f>IF($E3992="","",IFERROR(VLOOKUP(TRIM(E3992&amp;""),'Référentiel Articles'!$A$2:$F$634,3,FALSE),""))</f>
      </c>
      <c r="E3992" s="81" t="str">
        <v/>
      </c>
      <c r="F3992" s="83">
        <f>IF($E3992="","",IFERROR(VLOOKUP(TRIM(E3992&amp;""),'Référentiel Articles'!$A$2:$F$634,4,FALSE),""))</f>
      </c>
      <c r="G3992" s="84">
        <f>IF($E3992="","",IFERROR(VLOOKUP(TRIM(E3992&amp;""),'Référentiel Articles'!$A$2:$F$634,5,FALSE),""))</f>
      </c>
      <c r="H3992" s="85" t="str">
        <v/>
      </c>
      <c r="I3992" s="84">
        <f>IF($E3992="","",IFERROR(VLOOKUP(TRIM(E3992&amp;""),'Référentiel Articles'!$A$2:$F$634,6,FALSE),""))</f>
      </c>
      <c r="J3992" s="90">
        <f>IF(OR($E3992="",$H3992=""),"",$H3992*$I3992)</f>
      </c>
      <c r="K3992" s="87" t="str">
        <v/>
      </c>
    </row>
    <row r="3993">
      <c r="A3993" s="74" t="str">
        <v/>
      </c>
      <c r="B3993" s="74" t="str">
        <v/>
      </c>
      <c r="C3993" s="75">
        <f>IF($E3993="","",IFERROR(VLOOKUP(TRIM(E3993&amp;""),'Référentiel Articles'!$A$2:$F$634,2,FALSE),""))</f>
      </c>
      <c r="D3993" s="75">
        <f>IF($E3993="","",IFERROR(VLOOKUP(TRIM(E3993&amp;""),'Référentiel Articles'!$A$2:$F$634,3,FALSE),""))</f>
      </c>
      <c r="E3993" s="74" t="str">
        <v/>
      </c>
      <c r="F3993" s="75">
        <f>IF($E3993="","",IFERROR(VLOOKUP(TRIM(E3993&amp;""),'Référentiel Articles'!$A$2:$F$634,4,FALSE),""))</f>
      </c>
      <c r="G3993" s="76">
        <f>IF($E3993="","",IFERROR(VLOOKUP(TRIM(E3993&amp;""),'Référentiel Articles'!$A$2:$F$634,5,FALSE),""))</f>
      </c>
      <c r="H3993" s="77" t="str">
        <v/>
      </c>
      <c r="I3993" s="76">
        <f>IF($E3993="","",IFERROR(VLOOKUP(TRIM(E3993&amp;""),'Référentiel Articles'!$A$2:$F$634,6,FALSE),""))</f>
      </c>
      <c r="J3993" s="78">
        <f>IF(OR($E3993="",$H3993=""),"",$H3993*$I3993)</f>
      </c>
      <c r="K3993" s="79" t="str">
        <v/>
      </c>
    </row>
    <row r="3994">
      <c r="A3994" s="81" t="str">
        <v/>
      </c>
      <c r="B3994" s="81" t="str">
        <v/>
      </c>
      <c r="C3994" s="83">
        <f>IF($E3994="","",IFERROR(VLOOKUP(TRIM(E3994&amp;""),'Référentiel Articles'!$A$2:$F$634,2,FALSE),""))</f>
      </c>
      <c r="D3994" s="83">
        <f>IF($E3994="","",IFERROR(VLOOKUP(TRIM(E3994&amp;""),'Référentiel Articles'!$A$2:$F$634,3,FALSE),""))</f>
      </c>
      <c r="E3994" s="81" t="str">
        <v/>
      </c>
      <c r="F3994" s="83">
        <f>IF($E3994="","",IFERROR(VLOOKUP(TRIM(E3994&amp;""),'Référentiel Articles'!$A$2:$F$634,4,FALSE),""))</f>
      </c>
      <c r="G3994" s="84">
        <f>IF($E3994="","",IFERROR(VLOOKUP(TRIM(E3994&amp;""),'Référentiel Articles'!$A$2:$F$634,5,FALSE),""))</f>
      </c>
      <c r="H3994" s="85" t="str">
        <v/>
      </c>
      <c r="I3994" s="84">
        <f>IF($E3994="","",IFERROR(VLOOKUP(TRIM(E3994&amp;""),'Référentiel Articles'!$A$2:$F$634,6,FALSE),""))</f>
      </c>
      <c r="J3994" s="90">
        <f>IF(OR($E3994="",$H3994=""),"",$H3994*$I3994)</f>
      </c>
      <c r="K3994" s="87" t="str">
        <v/>
      </c>
    </row>
    <row r="3995">
      <c r="A3995" s="74" t="str">
        <v/>
      </c>
      <c r="B3995" s="74" t="str">
        <v/>
      </c>
      <c r="C3995" s="75">
        <f>IF($E3995="","",IFERROR(VLOOKUP(TRIM(E3995&amp;""),'Référentiel Articles'!$A$2:$F$634,2,FALSE),""))</f>
      </c>
      <c r="D3995" s="75">
        <f>IF($E3995="","",IFERROR(VLOOKUP(TRIM(E3995&amp;""),'Référentiel Articles'!$A$2:$F$634,3,FALSE),""))</f>
      </c>
      <c r="E3995" s="74" t="str">
        <v/>
      </c>
      <c r="F3995" s="75">
        <f>IF($E3995="","",IFERROR(VLOOKUP(TRIM(E3995&amp;""),'Référentiel Articles'!$A$2:$F$634,4,FALSE),""))</f>
      </c>
      <c r="G3995" s="76">
        <f>IF($E3995="","",IFERROR(VLOOKUP(TRIM(E3995&amp;""),'Référentiel Articles'!$A$2:$F$634,5,FALSE),""))</f>
      </c>
      <c r="H3995" s="77" t="str">
        <v/>
      </c>
      <c r="I3995" s="76">
        <f>IF($E3995="","",IFERROR(VLOOKUP(TRIM(E3995&amp;""),'Référentiel Articles'!$A$2:$F$634,6,FALSE),""))</f>
      </c>
      <c r="J3995" s="78">
        <f>IF(OR($E3995="",$H3995=""),"",$H3995*$I3995)</f>
      </c>
      <c r="K3995" s="79" t="str">
        <v/>
      </c>
    </row>
    <row r="3996">
      <c r="A3996" s="81" t="str">
        <v/>
      </c>
      <c r="B3996" s="81" t="str">
        <v/>
      </c>
      <c r="C3996" s="83">
        <f>IF($E3996="","",IFERROR(VLOOKUP(TRIM(E3996&amp;""),'Référentiel Articles'!$A$2:$F$634,2,FALSE),""))</f>
      </c>
      <c r="D3996" s="83">
        <f>IF($E3996="","",IFERROR(VLOOKUP(TRIM(E3996&amp;""),'Référentiel Articles'!$A$2:$F$634,3,FALSE),""))</f>
      </c>
      <c r="E3996" s="81" t="str">
        <v/>
      </c>
      <c r="F3996" s="83">
        <f>IF($E3996="","",IFERROR(VLOOKUP(TRIM(E3996&amp;""),'Référentiel Articles'!$A$2:$F$634,4,FALSE),""))</f>
      </c>
      <c r="G3996" s="84">
        <f>IF($E3996="","",IFERROR(VLOOKUP(TRIM(E3996&amp;""),'Référentiel Articles'!$A$2:$F$634,5,FALSE),""))</f>
      </c>
      <c r="H3996" s="85" t="str">
        <v/>
      </c>
      <c r="I3996" s="84">
        <f>IF($E3996="","",IFERROR(VLOOKUP(TRIM(E3996&amp;""),'Référentiel Articles'!$A$2:$F$634,6,FALSE),""))</f>
      </c>
      <c r="J3996" s="90">
        <f>IF(OR($E3996="",$H3996=""),"",$H3996*$I3996)</f>
      </c>
      <c r="K3996" s="87" t="str">
        <v/>
      </c>
    </row>
    <row r="3997">
      <c r="A3997" s="74" t="str">
        <v/>
      </c>
      <c r="B3997" s="74" t="str">
        <v/>
      </c>
      <c r="C3997" s="75">
        <f>IF($E3997="","",IFERROR(VLOOKUP(TRIM(E3997&amp;""),'Référentiel Articles'!$A$2:$F$634,2,FALSE),""))</f>
      </c>
      <c r="D3997" s="75">
        <f>IF($E3997="","",IFERROR(VLOOKUP(TRIM(E3997&amp;""),'Référentiel Articles'!$A$2:$F$634,3,FALSE),""))</f>
      </c>
      <c r="E3997" s="74" t="str">
        <v/>
      </c>
      <c r="F3997" s="75">
        <f>IF($E3997="","",IFERROR(VLOOKUP(TRIM(E3997&amp;""),'Référentiel Articles'!$A$2:$F$634,4,FALSE),""))</f>
      </c>
      <c r="G3997" s="76">
        <f>IF($E3997="","",IFERROR(VLOOKUP(TRIM(E3997&amp;""),'Référentiel Articles'!$A$2:$F$634,5,FALSE),""))</f>
      </c>
      <c r="H3997" s="77" t="str">
        <v/>
      </c>
      <c r="I3997" s="76">
        <f>IF($E3997="","",IFERROR(VLOOKUP(TRIM(E3997&amp;""),'Référentiel Articles'!$A$2:$F$634,6,FALSE),""))</f>
      </c>
      <c r="J3997" s="78">
        <f>IF(OR($E3997="",$H3997=""),"",$H3997*$I3997)</f>
      </c>
      <c r="K3997" s="79" t="str">
        <v/>
      </c>
    </row>
    <row r="3998">
      <c r="A3998" s="81" t="str">
        <v/>
      </c>
      <c r="B3998" s="81" t="str">
        <v/>
      </c>
      <c r="C3998" s="83">
        <f>IF($E3998="","",IFERROR(VLOOKUP(TRIM(E3998&amp;""),'Référentiel Articles'!$A$2:$F$634,2,FALSE),""))</f>
      </c>
      <c r="D3998" s="83">
        <f>IF($E3998="","",IFERROR(VLOOKUP(TRIM(E3998&amp;""),'Référentiel Articles'!$A$2:$F$634,3,FALSE),""))</f>
      </c>
      <c r="E3998" s="81" t="str">
        <v/>
      </c>
      <c r="F3998" s="83">
        <f>IF($E3998="","",IFERROR(VLOOKUP(TRIM(E3998&amp;""),'Référentiel Articles'!$A$2:$F$634,4,FALSE),""))</f>
      </c>
      <c r="G3998" s="84">
        <f>IF($E3998="","",IFERROR(VLOOKUP(TRIM(E3998&amp;""),'Référentiel Articles'!$A$2:$F$634,5,FALSE),""))</f>
      </c>
      <c r="H3998" s="85" t="str">
        <v/>
      </c>
      <c r="I3998" s="84">
        <f>IF($E3998="","",IFERROR(VLOOKUP(TRIM(E3998&amp;""),'Référentiel Articles'!$A$2:$F$634,6,FALSE),""))</f>
      </c>
      <c r="J3998" s="90">
        <f>IF(OR($E3998="",$H3998=""),"",$H3998*$I3998)</f>
      </c>
      <c r="K3998" s="87" t="str">
        <v/>
      </c>
    </row>
    <row r="3999">
      <c r="A3999" s="74" t="str">
        <v/>
      </c>
      <c r="B3999" s="74" t="str">
        <v/>
      </c>
      <c r="C3999" s="75">
        <f>IF($E3999="","",IFERROR(VLOOKUP(TRIM(E3999&amp;""),'Référentiel Articles'!$A$2:$F$634,2,FALSE),""))</f>
      </c>
      <c r="D3999" s="75">
        <f>IF($E3999="","",IFERROR(VLOOKUP(TRIM(E3999&amp;""),'Référentiel Articles'!$A$2:$F$634,3,FALSE),""))</f>
      </c>
      <c r="E3999" s="74" t="str">
        <v/>
      </c>
      <c r="F3999" s="75">
        <f>IF($E3999="","",IFERROR(VLOOKUP(TRIM(E3999&amp;""),'Référentiel Articles'!$A$2:$F$634,4,FALSE),""))</f>
      </c>
      <c r="G3999" s="76">
        <f>IF($E3999="","",IFERROR(VLOOKUP(TRIM(E3999&amp;""),'Référentiel Articles'!$A$2:$F$634,5,FALSE),""))</f>
      </c>
      <c r="H3999" s="77" t="str">
        <v/>
      </c>
      <c r="I3999" s="76">
        <f>IF($E3999="","",IFERROR(VLOOKUP(TRIM(E3999&amp;""),'Référentiel Articles'!$A$2:$F$634,6,FALSE),""))</f>
      </c>
      <c r="J3999" s="78">
        <f>IF(OR($E3999="",$H3999=""),"",$H3999*$I3999)</f>
      </c>
      <c r="K3999" s="79" t="str">
        <v/>
      </c>
    </row>
    <row r="4000">
      <c r="A4000" s="81" t="str">
        <v/>
      </c>
      <c r="B4000" s="81" t="str">
        <v/>
      </c>
      <c r="C4000" s="83">
        <f>IF($E4000="","",IFERROR(VLOOKUP(TRIM(E4000&amp;""),'Référentiel Articles'!$A$2:$F$634,2,FALSE),""))</f>
      </c>
      <c r="D4000" s="83">
        <f>IF($E4000="","",IFERROR(VLOOKUP(TRIM(E4000&amp;""),'Référentiel Articles'!$A$2:$F$634,3,FALSE),""))</f>
      </c>
      <c r="E4000" s="81" t="str">
        <v/>
      </c>
      <c r="F4000" s="83">
        <f>IF($E4000="","",IFERROR(VLOOKUP(TRIM(E4000&amp;""),'Référentiel Articles'!$A$2:$F$634,4,FALSE),""))</f>
      </c>
      <c r="G4000" s="84">
        <f>IF($E4000="","",IFERROR(VLOOKUP(TRIM(E4000&amp;""),'Référentiel Articles'!$A$2:$F$634,5,FALSE),""))</f>
      </c>
      <c r="H4000" s="85" t="str">
        <v/>
      </c>
      <c r="I4000" s="84">
        <f>IF($E4000="","",IFERROR(VLOOKUP(TRIM(E4000&amp;""),'Référentiel Articles'!$A$2:$F$634,6,FALSE),""))</f>
      </c>
      <c r="J4000" s="90">
        <f>IF(OR($E4000="",$H4000=""),"",$H4000*$I4000)</f>
      </c>
      <c r="K4000" s="87" t="str">
        <v/>
      </c>
    </row>
    <row r="4001">
      <c r="A4001" s="74" t="str">
        <v/>
      </c>
      <c r="B4001" s="74" t="str">
        <v/>
      </c>
      <c r="C4001" s="75">
        <f>IF($E4001="","",IFERROR(VLOOKUP(TRIM(E4001&amp;""),'Référentiel Articles'!$A$2:$F$634,2,FALSE),""))</f>
      </c>
      <c r="D4001" s="75">
        <f>IF($E4001="","",IFERROR(VLOOKUP(TRIM(E4001&amp;""),'Référentiel Articles'!$A$2:$F$634,3,FALSE),""))</f>
      </c>
      <c r="E4001" s="74" t="str">
        <v/>
      </c>
      <c r="F4001" s="75">
        <f>IF($E4001="","",IFERROR(VLOOKUP(TRIM(E4001&amp;""),'Référentiel Articles'!$A$2:$F$634,4,FALSE),""))</f>
      </c>
      <c r="G4001" s="76">
        <f>IF($E4001="","",IFERROR(VLOOKUP(TRIM(E4001&amp;""),'Référentiel Articles'!$A$2:$F$634,5,FALSE),""))</f>
      </c>
      <c r="H4001" s="77" t="str">
        <v/>
      </c>
      <c r="I4001" s="76">
        <f>IF($E4001="","",IFERROR(VLOOKUP(TRIM(E4001&amp;""),'Référentiel Articles'!$A$2:$F$634,6,FALSE),""))</f>
      </c>
      <c r="J4001" s="78">
        <f>IF(OR($E4001="",$H4001=""),"",$H4001*$I4001)</f>
      </c>
      <c r="K4001" s="79" t="str">
        <v/>
      </c>
    </row>
    <row r="4002">
      <c r="A4002" s="81" t="str">
        <v/>
      </c>
      <c r="B4002" s="81" t="str">
        <v/>
      </c>
      <c r="C4002" s="83">
        <f>IF($E4002="","",IFERROR(VLOOKUP(TRIM(E4002&amp;""),'Référentiel Articles'!$A$2:$F$634,2,FALSE),""))</f>
      </c>
      <c r="D4002" s="83">
        <f>IF($E4002="","",IFERROR(VLOOKUP(TRIM(E4002&amp;""),'Référentiel Articles'!$A$2:$F$634,3,FALSE),""))</f>
      </c>
      <c r="E4002" s="81" t="str">
        <v/>
      </c>
      <c r="F4002" s="83">
        <f>IF($E4002="","",IFERROR(VLOOKUP(TRIM(E4002&amp;""),'Référentiel Articles'!$A$2:$F$634,4,FALSE),""))</f>
      </c>
      <c r="G4002" s="84">
        <f>IF($E4002="","",IFERROR(VLOOKUP(TRIM(E4002&amp;""),'Référentiel Articles'!$A$2:$F$634,5,FALSE),""))</f>
      </c>
      <c r="H4002" s="85" t="str">
        <v/>
      </c>
      <c r="I4002" s="84">
        <f>IF($E4002="","",IFERROR(VLOOKUP(TRIM(E4002&amp;""),'Référentiel Articles'!$A$2:$F$634,6,FALSE),""))</f>
      </c>
      <c r="J4002" s="90">
        <f>IF(OR($E4002="",$H4002=""),"",$H4002*$I4002)</f>
      </c>
      <c r="K4002" s="87" t="str">
        <v/>
      </c>
    </row>
    <row r="4003">
      <c r="A4003" s="74" t="str">
        <v/>
      </c>
      <c r="B4003" s="74" t="str">
        <v/>
      </c>
      <c r="C4003" s="75">
        <f>IF($E4003="","",IFERROR(VLOOKUP(TRIM(E4003&amp;""),'Référentiel Articles'!$A$2:$F$634,2,FALSE),""))</f>
      </c>
      <c r="D4003" s="75">
        <f>IF($E4003="","",IFERROR(VLOOKUP(TRIM(E4003&amp;""),'Référentiel Articles'!$A$2:$F$634,3,FALSE),""))</f>
      </c>
      <c r="E4003" s="74" t="str">
        <v/>
      </c>
      <c r="F4003" s="75">
        <f>IF($E4003="","",IFERROR(VLOOKUP(TRIM(E4003&amp;""),'Référentiel Articles'!$A$2:$F$634,4,FALSE),""))</f>
      </c>
      <c r="G4003" s="76">
        <f>IF($E4003="","",IFERROR(VLOOKUP(TRIM(E4003&amp;""),'Référentiel Articles'!$A$2:$F$634,5,FALSE),""))</f>
      </c>
      <c r="H4003" s="77" t="str">
        <v/>
      </c>
      <c r="I4003" s="76">
        <f>IF($E4003="","",IFERROR(VLOOKUP(TRIM(E4003&amp;""),'Référentiel Articles'!$A$2:$F$634,6,FALSE),""))</f>
      </c>
      <c r="J4003" s="78">
        <f>IF(OR($E4003="",$H4003=""),"",$H4003*$I4003)</f>
      </c>
      <c r="K4003" s="79" t="str">
        <v/>
      </c>
    </row>
    <row r="4004">
      <c r="A4004" s="81" t="str">
        <v/>
      </c>
      <c r="B4004" s="81" t="str">
        <v/>
      </c>
      <c r="C4004" s="83">
        <f>IF($E4004="","",IFERROR(VLOOKUP(TRIM(E4004&amp;""),'Référentiel Articles'!$A$2:$F$634,2,FALSE),""))</f>
      </c>
      <c r="D4004" s="83">
        <f>IF($E4004="","",IFERROR(VLOOKUP(TRIM(E4004&amp;""),'Référentiel Articles'!$A$2:$F$634,3,FALSE),""))</f>
      </c>
      <c r="E4004" s="81" t="str">
        <v/>
      </c>
      <c r="F4004" s="83">
        <f>IF($E4004="","",IFERROR(VLOOKUP(TRIM(E4004&amp;""),'Référentiel Articles'!$A$2:$F$634,4,FALSE),""))</f>
      </c>
      <c r="G4004" s="84">
        <f>IF($E4004="","",IFERROR(VLOOKUP(TRIM(E4004&amp;""),'Référentiel Articles'!$A$2:$F$634,5,FALSE),""))</f>
      </c>
      <c r="H4004" s="85" t="str">
        <v/>
      </c>
      <c r="I4004" s="84">
        <f>IF($E4004="","",IFERROR(VLOOKUP(TRIM(E4004&amp;""),'Référentiel Articles'!$A$2:$F$634,6,FALSE),""))</f>
      </c>
      <c r="J4004" s="90">
        <f>IF(OR($E4004="",$H4004=""),"",$H4004*$I4004)</f>
      </c>
      <c r="K4004" s="87" t="str">
        <v/>
      </c>
    </row>
    <row r="4005">
      <c r="A4005" s="74" t="str">
        <v/>
      </c>
      <c r="B4005" s="74" t="str">
        <v/>
      </c>
      <c r="C4005" s="75">
        <f>IF($E4005="","",IFERROR(VLOOKUP(TRIM(E4005&amp;""),'Référentiel Articles'!$A$2:$F$634,2,FALSE),""))</f>
      </c>
      <c r="D4005" s="75">
        <f>IF($E4005="","",IFERROR(VLOOKUP(TRIM(E4005&amp;""),'Référentiel Articles'!$A$2:$F$634,3,FALSE),""))</f>
      </c>
      <c r="E4005" s="74" t="str">
        <v/>
      </c>
      <c r="F4005" s="75">
        <f>IF($E4005="","",IFERROR(VLOOKUP(TRIM(E4005&amp;""),'Référentiel Articles'!$A$2:$F$634,4,FALSE),""))</f>
      </c>
      <c r="G4005" s="76">
        <f>IF($E4005="","",IFERROR(VLOOKUP(TRIM(E4005&amp;""),'Référentiel Articles'!$A$2:$F$634,5,FALSE),""))</f>
      </c>
      <c r="H4005" s="77" t="str">
        <v/>
      </c>
      <c r="I4005" s="76">
        <f>IF($E4005="","",IFERROR(VLOOKUP(TRIM(E4005&amp;""),'Référentiel Articles'!$A$2:$F$634,6,FALSE),""))</f>
      </c>
      <c r="J4005" s="78">
        <f>IF(OR($E4005="",$H4005=""),"",$H4005*$I4005)</f>
      </c>
      <c r="K4005" s="79" t="str">
        <v/>
      </c>
    </row>
    <row r="4006">
      <c r="A4006" s="81" t="str">
        <v/>
      </c>
      <c r="B4006" s="81" t="str">
        <v/>
      </c>
      <c r="C4006" s="83">
        <f>IF($E4006="","",IFERROR(VLOOKUP(TRIM(E4006&amp;""),'Référentiel Articles'!$A$2:$F$634,2,FALSE),""))</f>
      </c>
      <c r="D4006" s="83">
        <f>IF($E4006="","",IFERROR(VLOOKUP(TRIM(E4006&amp;""),'Référentiel Articles'!$A$2:$F$634,3,FALSE),""))</f>
      </c>
      <c r="E4006" s="81" t="str">
        <v/>
      </c>
      <c r="F4006" s="83">
        <f>IF($E4006="","",IFERROR(VLOOKUP(TRIM(E4006&amp;""),'Référentiel Articles'!$A$2:$F$634,4,FALSE),""))</f>
      </c>
      <c r="G4006" s="84">
        <f>IF($E4006="","",IFERROR(VLOOKUP(TRIM(E4006&amp;""),'Référentiel Articles'!$A$2:$F$634,5,FALSE),""))</f>
      </c>
      <c r="H4006" s="85" t="str">
        <v/>
      </c>
      <c r="I4006" s="84">
        <f>IF($E4006="","",IFERROR(VLOOKUP(TRIM(E4006&amp;""),'Référentiel Articles'!$A$2:$F$634,6,FALSE),""))</f>
      </c>
      <c r="J4006" s="90">
        <f>IF(OR($E4006="",$H4006=""),"",$H4006*$I4006)</f>
      </c>
      <c r="K4006" s="87" t="str">
        <v/>
      </c>
    </row>
    <row r="4007">
      <c r="A4007" s="74" t="str">
        <v/>
      </c>
      <c r="B4007" s="74" t="str">
        <v/>
      </c>
      <c r="C4007" s="75">
        <f>IF($E4007="","",IFERROR(VLOOKUP(TRIM(E4007&amp;""),'Référentiel Articles'!$A$2:$F$634,2,FALSE),""))</f>
      </c>
      <c r="D4007" s="75">
        <f>IF($E4007="","",IFERROR(VLOOKUP(TRIM(E4007&amp;""),'Référentiel Articles'!$A$2:$F$634,3,FALSE),""))</f>
      </c>
      <c r="E4007" s="74" t="str">
        <v/>
      </c>
      <c r="F4007" s="75">
        <f>IF($E4007="","",IFERROR(VLOOKUP(TRIM(E4007&amp;""),'Référentiel Articles'!$A$2:$F$634,4,FALSE),""))</f>
      </c>
      <c r="G4007" s="76">
        <f>IF($E4007="","",IFERROR(VLOOKUP(TRIM(E4007&amp;""),'Référentiel Articles'!$A$2:$F$634,5,FALSE),""))</f>
      </c>
      <c r="H4007" s="77" t="str">
        <v/>
      </c>
      <c r="I4007" s="76">
        <f>IF($E4007="","",IFERROR(VLOOKUP(TRIM(E4007&amp;""),'Référentiel Articles'!$A$2:$F$634,6,FALSE),""))</f>
      </c>
      <c r="J4007" s="78">
        <f>IF(OR($E4007="",$H4007=""),"",$H4007*$I4007)</f>
      </c>
      <c r="K4007" s="79" t="str">
        <v/>
      </c>
    </row>
    <row r="4008">
      <c r="A4008" s="81" t="str">
        <v/>
      </c>
      <c r="B4008" s="81" t="str">
        <v/>
      </c>
      <c r="C4008" s="83">
        <f>IF($E4008="","",IFERROR(VLOOKUP(TRIM(E4008&amp;""),'Référentiel Articles'!$A$2:$F$634,2,FALSE),""))</f>
      </c>
      <c r="D4008" s="83">
        <f>IF($E4008="","",IFERROR(VLOOKUP(TRIM(E4008&amp;""),'Référentiel Articles'!$A$2:$F$634,3,FALSE),""))</f>
      </c>
      <c r="E4008" s="81" t="str">
        <v/>
      </c>
      <c r="F4008" s="83">
        <f>IF($E4008="","",IFERROR(VLOOKUP(TRIM(E4008&amp;""),'Référentiel Articles'!$A$2:$F$634,4,FALSE),""))</f>
      </c>
      <c r="G4008" s="84">
        <f>IF($E4008="","",IFERROR(VLOOKUP(TRIM(E4008&amp;""),'Référentiel Articles'!$A$2:$F$634,5,FALSE),""))</f>
      </c>
      <c r="H4008" s="85" t="str">
        <v/>
      </c>
      <c r="I4008" s="84">
        <f>IF($E4008="","",IFERROR(VLOOKUP(TRIM(E4008&amp;""),'Référentiel Articles'!$A$2:$F$634,6,FALSE),""))</f>
      </c>
      <c r="J4008" s="90">
        <f>IF(OR($E4008="",$H4008=""),"",$H4008*$I4008)</f>
      </c>
      <c r="K4008" s="87" t="str">
        <v/>
      </c>
    </row>
    <row r="4009">
      <c r="A4009" s="74" t="str">
        <v/>
      </c>
      <c r="B4009" s="74" t="str">
        <v/>
      </c>
      <c r="C4009" s="75">
        <f>IF($E4009="","",IFERROR(VLOOKUP(TRIM(E4009&amp;""),'Référentiel Articles'!$A$2:$F$634,2,FALSE),""))</f>
      </c>
      <c r="D4009" s="75">
        <f>IF($E4009="","",IFERROR(VLOOKUP(TRIM(E4009&amp;""),'Référentiel Articles'!$A$2:$F$634,3,FALSE),""))</f>
      </c>
      <c r="E4009" s="74" t="str">
        <v/>
      </c>
      <c r="F4009" s="75">
        <f>IF($E4009="","",IFERROR(VLOOKUP(TRIM(E4009&amp;""),'Référentiel Articles'!$A$2:$F$634,4,FALSE),""))</f>
      </c>
      <c r="G4009" s="76">
        <f>IF($E4009="","",IFERROR(VLOOKUP(TRIM(E4009&amp;""),'Référentiel Articles'!$A$2:$F$634,5,FALSE),""))</f>
      </c>
      <c r="H4009" s="77" t="str">
        <v/>
      </c>
      <c r="I4009" s="76">
        <f>IF($E4009="","",IFERROR(VLOOKUP(TRIM(E4009&amp;""),'Référentiel Articles'!$A$2:$F$634,6,FALSE),""))</f>
      </c>
      <c r="J4009" s="78">
        <f>IF(OR($E4009="",$H4009=""),"",$H4009*$I4009)</f>
      </c>
      <c r="K4009" s="79" t="str">
        <v/>
      </c>
    </row>
    <row r="4010">
      <c r="A4010" s="81" t="str">
        <v/>
      </c>
      <c r="B4010" s="81" t="str">
        <v/>
      </c>
      <c r="C4010" s="83">
        <f>IF($E4010="","",IFERROR(VLOOKUP(TRIM(E4010&amp;""),'Référentiel Articles'!$A$2:$F$634,2,FALSE),""))</f>
      </c>
      <c r="D4010" s="83">
        <f>IF($E4010="","",IFERROR(VLOOKUP(TRIM(E4010&amp;""),'Référentiel Articles'!$A$2:$F$634,3,FALSE),""))</f>
      </c>
      <c r="E4010" s="81" t="str">
        <v/>
      </c>
      <c r="F4010" s="83">
        <f>IF($E4010="","",IFERROR(VLOOKUP(TRIM(E4010&amp;""),'Référentiel Articles'!$A$2:$F$634,4,FALSE),""))</f>
      </c>
      <c r="G4010" s="84">
        <f>IF($E4010="","",IFERROR(VLOOKUP(TRIM(E4010&amp;""),'Référentiel Articles'!$A$2:$F$634,5,FALSE),""))</f>
      </c>
      <c r="H4010" s="85" t="str">
        <v/>
      </c>
      <c r="I4010" s="84">
        <f>IF($E4010="","",IFERROR(VLOOKUP(TRIM(E4010&amp;""),'Référentiel Articles'!$A$2:$F$634,6,FALSE),""))</f>
      </c>
      <c r="J4010" s="90">
        <f>IF(OR($E4010="",$H4010=""),"",$H4010*$I4010)</f>
      </c>
      <c r="K4010" s="87" t="str">
        <v/>
      </c>
    </row>
    <row r="4011">
      <c r="A4011" s="74" t="str">
        <v/>
      </c>
      <c r="B4011" s="74" t="str">
        <v/>
      </c>
      <c r="C4011" s="75">
        <f>IF($E4011="","",IFERROR(VLOOKUP(TRIM(E4011&amp;""),'Référentiel Articles'!$A$2:$F$634,2,FALSE),""))</f>
      </c>
      <c r="D4011" s="75">
        <f>IF($E4011="","",IFERROR(VLOOKUP(TRIM(E4011&amp;""),'Référentiel Articles'!$A$2:$F$634,3,FALSE),""))</f>
      </c>
      <c r="E4011" s="74" t="str">
        <v/>
      </c>
      <c r="F4011" s="75">
        <f>IF($E4011="","",IFERROR(VLOOKUP(TRIM(E4011&amp;""),'Référentiel Articles'!$A$2:$F$634,4,FALSE),""))</f>
      </c>
      <c r="G4011" s="76">
        <f>IF($E4011="","",IFERROR(VLOOKUP(TRIM(E4011&amp;""),'Référentiel Articles'!$A$2:$F$634,5,FALSE),""))</f>
      </c>
      <c r="H4011" s="77" t="str">
        <v/>
      </c>
      <c r="I4011" s="76">
        <f>IF($E4011="","",IFERROR(VLOOKUP(TRIM(E4011&amp;""),'Référentiel Articles'!$A$2:$F$634,6,FALSE),""))</f>
      </c>
      <c r="J4011" s="78">
        <f>IF(OR($E4011="",$H4011=""),"",$H4011*$I4011)</f>
      </c>
      <c r="K4011" s="79" t="str">
        <v/>
      </c>
    </row>
    <row r="4012">
      <c r="A4012" s="81" t="str">
        <v/>
      </c>
      <c r="B4012" s="81" t="str">
        <v/>
      </c>
      <c r="C4012" s="83">
        <f>IF($E4012="","",IFERROR(VLOOKUP(TRIM(E4012&amp;""),'Référentiel Articles'!$A$2:$F$634,2,FALSE),""))</f>
      </c>
      <c r="D4012" s="83">
        <f>IF($E4012="","",IFERROR(VLOOKUP(TRIM(E4012&amp;""),'Référentiel Articles'!$A$2:$F$634,3,FALSE),""))</f>
      </c>
      <c r="E4012" s="81" t="str">
        <v/>
      </c>
      <c r="F4012" s="83">
        <f>IF($E4012="","",IFERROR(VLOOKUP(TRIM(E4012&amp;""),'Référentiel Articles'!$A$2:$F$634,4,FALSE),""))</f>
      </c>
      <c r="G4012" s="84">
        <f>IF($E4012="","",IFERROR(VLOOKUP(TRIM(E4012&amp;""),'Référentiel Articles'!$A$2:$F$634,5,FALSE),""))</f>
      </c>
      <c r="H4012" s="85" t="str">
        <v/>
      </c>
      <c r="I4012" s="84">
        <f>IF($E4012="","",IFERROR(VLOOKUP(TRIM(E4012&amp;""),'Référentiel Articles'!$A$2:$F$634,6,FALSE),""))</f>
      </c>
      <c r="J4012" s="90">
        <f>IF(OR($E4012="",$H4012=""),"",$H4012*$I4012)</f>
      </c>
      <c r="K4012" s="87" t="str">
        <v/>
      </c>
    </row>
    <row r="4013">
      <c r="A4013" s="74" t="str">
        <v/>
      </c>
      <c r="B4013" s="74" t="str">
        <v/>
      </c>
      <c r="C4013" s="75">
        <f>IF($E4013="","",IFERROR(VLOOKUP(TRIM(E4013&amp;""),'Référentiel Articles'!$A$2:$F$634,2,FALSE),""))</f>
      </c>
      <c r="D4013" s="75">
        <f>IF($E4013="","",IFERROR(VLOOKUP(TRIM(E4013&amp;""),'Référentiel Articles'!$A$2:$F$634,3,FALSE),""))</f>
      </c>
      <c r="E4013" s="74" t="str">
        <v/>
      </c>
      <c r="F4013" s="75">
        <f>IF($E4013="","",IFERROR(VLOOKUP(TRIM(E4013&amp;""),'Référentiel Articles'!$A$2:$F$634,4,FALSE),""))</f>
      </c>
      <c r="G4013" s="76">
        <f>IF($E4013="","",IFERROR(VLOOKUP(TRIM(E4013&amp;""),'Référentiel Articles'!$A$2:$F$634,5,FALSE),""))</f>
      </c>
      <c r="H4013" s="77" t="str">
        <v/>
      </c>
      <c r="I4013" s="76">
        <f>IF($E4013="","",IFERROR(VLOOKUP(TRIM(E4013&amp;""),'Référentiel Articles'!$A$2:$F$634,6,FALSE),""))</f>
      </c>
      <c r="J4013" s="78">
        <f>IF(OR($E4013="",$H4013=""),"",$H4013*$I4013)</f>
      </c>
      <c r="K4013" s="79" t="str">
        <v/>
      </c>
    </row>
    <row r="4014">
      <c r="A4014" s="81" t="str">
        <v/>
      </c>
      <c r="B4014" s="81" t="str">
        <v/>
      </c>
      <c r="C4014" s="83">
        <f>IF($E4014="","",IFERROR(VLOOKUP(TRIM(E4014&amp;""),'Référentiel Articles'!$A$2:$F$634,2,FALSE),""))</f>
      </c>
      <c r="D4014" s="83">
        <f>IF($E4014="","",IFERROR(VLOOKUP(TRIM(E4014&amp;""),'Référentiel Articles'!$A$2:$F$634,3,FALSE),""))</f>
      </c>
      <c r="E4014" s="81" t="str">
        <v/>
      </c>
      <c r="F4014" s="83">
        <f>IF($E4014="","",IFERROR(VLOOKUP(TRIM(E4014&amp;""),'Référentiel Articles'!$A$2:$F$634,4,FALSE),""))</f>
      </c>
      <c r="G4014" s="84">
        <f>IF($E4014="","",IFERROR(VLOOKUP(TRIM(E4014&amp;""),'Référentiel Articles'!$A$2:$F$634,5,FALSE),""))</f>
      </c>
      <c r="H4014" s="85" t="str">
        <v/>
      </c>
      <c r="I4014" s="84">
        <f>IF($E4014="","",IFERROR(VLOOKUP(TRIM(E4014&amp;""),'Référentiel Articles'!$A$2:$F$634,6,FALSE),""))</f>
      </c>
      <c r="J4014" s="90">
        <f>IF(OR($E4014="",$H4014=""),"",$H4014*$I4014)</f>
      </c>
      <c r="K4014" s="87" t="str">
        <v/>
      </c>
    </row>
    <row r="4015">
      <c r="A4015" s="74" t="str">
        <v/>
      </c>
      <c r="B4015" s="74" t="str">
        <v/>
      </c>
      <c r="C4015" s="75">
        <f>IF($E4015="","",IFERROR(VLOOKUP(TRIM(E4015&amp;""),'Référentiel Articles'!$A$2:$F$634,2,FALSE),""))</f>
      </c>
      <c r="D4015" s="75">
        <f>IF($E4015="","",IFERROR(VLOOKUP(TRIM(E4015&amp;""),'Référentiel Articles'!$A$2:$F$634,3,FALSE),""))</f>
      </c>
      <c r="E4015" s="74" t="str">
        <v/>
      </c>
      <c r="F4015" s="75">
        <f>IF($E4015="","",IFERROR(VLOOKUP(TRIM(E4015&amp;""),'Référentiel Articles'!$A$2:$F$634,4,FALSE),""))</f>
      </c>
      <c r="G4015" s="76">
        <f>IF($E4015="","",IFERROR(VLOOKUP(TRIM(E4015&amp;""),'Référentiel Articles'!$A$2:$F$634,5,FALSE),""))</f>
      </c>
      <c r="H4015" s="77" t="str">
        <v/>
      </c>
      <c r="I4015" s="76">
        <f>IF($E4015="","",IFERROR(VLOOKUP(TRIM(E4015&amp;""),'Référentiel Articles'!$A$2:$F$634,6,FALSE),""))</f>
      </c>
      <c r="J4015" s="78">
        <f>IF(OR($E4015="",$H4015=""),"",$H4015*$I4015)</f>
      </c>
      <c r="K4015" s="79" t="str">
        <v/>
      </c>
    </row>
    <row r="4016">
      <c r="A4016" s="81" t="str">
        <v/>
      </c>
      <c r="B4016" s="81" t="str">
        <v/>
      </c>
      <c r="C4016" s="83">
        <f>IF($E4016="","",IFERROR(VLOOKUP(TRIM(E4016&amp;""),'Référentiel Articles'!$A$2:$F$634,2,FALSE),""))</f>
      </c>
      <c r="D4016" s="83">
        <f>IF($E4016="","",IFERROR(VLOOKUP(TRIM(E4016&amp;""),'Référentiel Articles'!$A$2:$F$634,3,FALSE),""))</f>
      </c>
      <c r="E4016" s="81" t="str">
        <v/>
      </c>
      <c r="F4016" s="83">
        <f>IF($E4016="","",IFERROR(VLOOKUP(TRIM(E4016&amp;""),'Référentiel Articles'!$A$2:$F$634,4,FALSE),""))</f>
      </c>
      <c r="G4016" s="84">
        <f>IF($E4016="","",IFERROR(VLOOKUP(TRIM(E4016&amp;""),'Référentiel Articles'!$A$2:$F$634,5,FALSE),""))</f>
      </c>
      <c r="H4016" s="85" t="str">
        <v/>
      </c>
      <c r="I4016" s="84">
        <f>IF($E4016="","",IFERROR(VLOOKUP(TRIM(E4016&amp;""),'Référentiel Articles'!$A$2:$F$634,6,FALSE),""))</f>
      </c>
      <c r="J4016" s="90">
        <f>IF(OR($E4016="",$H4016=""),"",$H4016*$I4016)</f>
      </c>
      <c r="K4016" s="87" t="str">
        <v/>
      </c>
    </row>
    <row r="4017">
      <c r="A4017" s="74" t="str">
        <v/>
      </c>
      <c r="B4017" s="74" t="str">
        <v/>
      </c>
      <c r="C4017" s="75">
        <f>IF($E4017="","",IFERROR(VLOOKUP(TRIM(E4017&amp;""),'Référentiel Articles'!$A$2:$F$634,2,FALSE),""))</f>
      </c>
      <c r="D4017" s="75">
        <f>IF($E4017="","",IFERROR(VLOOKUP(TRIM(E4017&amp;""),'Référentiel Articles'!$A$2:$F$634,3,FALSE),""))</f>
      </c>
      <c r="E4017" s="74" t="str">
        <v/>
      </c>
      <c r="F4017" s="75">
        <f>IF($E4017="","",IFERROR(VLOOKUP(TRIM(E4017&amp;""),'Référentiel Articles'!$A$2:$F$634,4,FALSE),""))</f>
      </c>
      <c r="G4017" s="76">
        <f>IF($E4017="","",IFERROR(VLOOKUP(TRIM(E4017&amp;""),'Référentiel Articles'!$A$2:$F$634,5,FALSE),""))</f>
      </c>
      <c r="H4017" s="77" t="str">
        <v/>
      </c>
      <c r="I4017" s="76">
        <f>IF($E4017="","",IFERROR(VLOOKUP(TRIM(E4017&amp;""),'Référentiel Articles'!$A$2:$F$634,6,FALSE),""))</f>
      </c>
      <c r="J4017" s="78">
        <f>IF(OR($E4017="",$H4017=""),"",$H4017*$I4017)</f>
      </c>
      <c r="K4017" s="79" t="str">
        <v/>
      </c>
    </row>
    <row r="4018">
      <c r="A4018" s="81" t="str">
        <v/>
      </c>
      <c r="B4018" s="81" t="str">
        <v/>
      </c>
      <c r="C4018" s="83">
        <f>IF($E4018="","",IFERROR(VLOOKUP(TRIM(E4018&amp;""),'Référentiel Articles'!$A$2:$F$634,2,FALSE),""))</f>
      </c>
      <c r="D4018" s="83">
        <f>IF($E4018="","",IFERROR(VLOOKUP(TRIM(E4018&amp;""),'Référentiel Articles'!$A$2:$F$634,3,FALSE),""))</f>
      </c>
      <c r="E4018" s="81" t="str">
        <v/>
      </c>
      <c r="F4018" s="83">
        <f>IF($E4018="","",IFERROR(VLOOKUP(TRIM(E4018&amp;""),'Référentiel Articles'!$A$2:$F$634,4,FALSE),""))</f>
      </c>
      <c r="G4018" s="84">
        <f>IF($E4018="","",IFERROR(VLOOKUP(TRIM(E4018&amp;""),'Référentiel Articles'!$A$2:$F$634,5,FALSE),""))</f>
      </c>
      <c r="H4018" s="85" t="str">
        <v/>
      </c>
      <c r="I4018" s="84">
        <f>IF($E4018="","",IFERROR(VLOOKUP(TRIM(E4018&amp;""),'Référentiel Articles'!$A$2:$F$634,6,FALSE),""))</f>
      </c>
      <c r="J4018" s="90">
        <f>IF(OR($E4018="",$H4018=""),"",$H4018*$I4018)</f>
      </c>
      <c r="K4018" s="87" t="str">
        <v/>
      </c>
    </row>
    <row r="4019">
      <c r="A4019" s="74" t="str">
        <v/>
      </c>
      <c r="B4019" s="74" t="str">
        <v/>
      </c>
      <c r="C4019" s="75">
        <f>IF($E4019="","",IFERROR(VLOOKUP(TRIM(E4019&amp;""),'Référentiel Articles'!$A$2:$F$634,2,FALSE),""))</f>
      </c>
      <c r="D4019" s="75">
        <f>IF($E4019="","",IFERROR(VLOOKUP(TRIM(E4019&amp;""),'Référentiel Articles'!$A$2:$F$634,3,FALSE),""))</f>
      </c>
      <c r="E4019" s="74" t="str">
        <v/>
      </c>
      <c r="F4019" s="75">
        <f>IF($E4019="","",IFERROR(VLOOKUP(TRIM(E4019&amp;""),'Référentiel Articles'!$A$2:$F$634,4,FALSE),""))</f>
      </c>
      <c r="G4019" s="76">
        <f>IF($E4019="","",IFERROR(VLOOKUP(TRIM(E4019&amp;""),'Référentiel Articles'!$A$2:$F$634,5,FALSE),""))</f>
      </c>
      <c r="H4019" s="77" t="str">
        <v/>
      </c>
      <c r="I4019" s="76">
        <f>IF($E4019="","",IFERROR(VLOOKUP(TRIM(E4019&amp;""),'Référentiel Articles'!$A$2:$F$634,6,FALSE),""))</f>
      </c>
      <c r="J4019" s="78">
        <f>IF(OR($E4019="",$H4019=""),"",$H4019*$I4019)</f>
      </c>
      <c r="K4019" s="79" t="str">
        <v/>
      </c>
    </row>
    <row r="4020">
      <c r="A4020" s="81" t="str">
        <v/>
      </c>
      <c r="B4020" s="81" t="str">
        <v/>
      </c>
      <c r="C4020" s="83">
        <f>IF($E4020="","",IFERROR(VLOOKUP(TRIM(E4020&amp;""),'Référentiel Articles'!$A$2:$F$634,2,FALSE),""))</f>
      </c>
      <c r="D4020" s="83">
        <f>IF($E4020="","",IFERROR(VLOOKUP(TRIM(E4020&amp;""),'Référentiel Articles'!$A$2:$F$634,3,FALSE),""))</f>
      </c>
      <c r="E4020" s="81" t="str">
        <v/>
      </c>
      <c r="F4020" s="83">
        <f>IF($E4020="","",IFERROR(VLOOKUP(TRIM(E4020&amp;""),'Référentiel Articles'!$A$2:$F$634,4,FALSE),""))</f>
      </c>
      <c r="G4020" s="84">
        <f>IF($E4020="","",IFERROR(VLOOKUP(TRIM(E4020&amp;""),'Référentiel Articles'!$A$2:$F$634,5,FALSE),""))</f>
      </c>
      <c r="H4020" s="85" t="str">
        <v/>
      </c>
      <c r="I4020" s="84">
        <f>IF($E4020="","",IFERROR(VLOOKUP(TRIM(E4020&amp;""),'Référentiel Articles'!$A$2:$F$634,6,FALSE),""))</f>
      </c>
      <c r="J4020" s="90">
        <f>IF(OR($E4020="",$H4020=""),"",$H4020*$I4020)</f>
      </c>
      <c r="K4020" s="87" t="str">
        <v/>
      </c>
    </row>
    <row r="4021">
      <c r="A4021" s="74" t="str">
        <v/>
      </c>
      <c r="B4021" s="74" t="str">
        <v/>
      </c>
      <c r="C4021" s="75">
        <f>IF($E4021="","",IFERROR(VLOOKUP(TRIM(E4021&amp;""),'Référentiel Articles'!$A$2:$F$634,2,FALSE),""))</f>
      </c>
      <c r="D4021" s="75">
        <f>IF($E4021="","",IFERROR(VLOOKUP(TRIM(E4021&amp;""),'Référentiel Articles'!$A$2:$F$634,3,FALSE),""))</f>
      </c>
      <c r="E4021" s="74" t="str">
        <v/>
      </c>
      <c r="F4021" s="75">
        <f>IF($E4021="","",IFERROR(VLOOKUP(TRIM(E4021&amp;""),'Référentiel Articles'!$A$2:$F$634,4,FALSE),""))</f>
      </c>
      <c r="G4021" s="76">
        <f>IF($E4021="","",IFERROR(VLOOKUP(TRIM(E4021&amp;""),'Référentiel Articles'!$A$2:$F$634,5,FALSE),""))</f>
      </c>
      <c r="H4021" s="77" t="str">
        <v/>
      </c>
      <c r="I4021" s="76">
        <f>IF($E4021="","",IFERROR(VLOOKUP(TRIM(E4021&amp;""),'Référentiel Articles'!$A$2:$F$634,6,FALSE),""))</f>
      </c>
      <c r="J4021" s="78">
        <f>IF(OR($E4021="",$H4021=""),"",$H4021*$I4021)</f>
      </c>
      <c r="K4021" s="79" t="str">
        <v/>
      </c>
    </row>
    <row r="4022">
      <c r="A4022" s="81" t="str">
        <v/>
      </c>
      <c r="B4022" s="81" t="str">
        <v/>
      </c>
      <c r="C4022" s="83">
        <f>IF($E4022="","",IFERROR(VLOOKUP(TRIM(E4022&amp;""),'Référentiel Articles'!$A$2:$F$634,2,FALSE),""))</f>
      </c>
      <c r="D4022" s="83">
        <f>IF($E4022="","",IFERROR(VLOOKUP(TRIM(E4022&amp;""),'Référentiel Articles'!$A$2:$F$634,3,FALSE),""))</f>
      </c>
      <c r="E4022" s="81" t="str">
        <v/>
      </c>
      <c r="F4022" s="83">
        <f>IF($E4022="","",IFERROR(VLOOKUP(TRIM(E4022&amp;""),'Référentiel Articles'!$A$2:$F$634,4,FALSE),""))</f>
      </c>
      <c r="G4022" s="84">
        <f>IF($E4022="","",IFERROR(VLOOKUP(TRIM(E4022&amp;""),'Référentiel Articles'!$A$2:$F$634,5,FALSE),""))</f>
      </c>
      <c r="H4022" s="85" t="str">
        <v/>
      </c>
      <c r="I4022" s="84">
        <f>IF($E4022="","",IFERROR(VLOOKUP(TRIM(E4022&amp;""),'Référentiel Articles'!$A$2:$F$634,6,FALSE),""))</f>
      </c>
      <c r="J4022" s="90">
        <f>IF(OR($E4022="",$H4022=""),"",$H4022*$I4022)</f>
      </c>
      <c r="K4022" s="87" t="str">
        <v/>
      </c>
    </row>
    <row r="4023">
      <c r="A4023" s="74" t="str">
        <v/>
      </c>
      <c r="B4023" s="74" t="str">
        <v/>
      </c>
      <c r="C4023" s="75">
        <f>IF($E4023="","",IFERROR(VLOOKUP(TRIM(E4023&amp;""),'Référentiel Articles'!$A$2:$F$634,2,FALSE),""))</f>
      </c>
      <c r="D4023" s="75">
        <f>IF($E4023="","",IFERROR(VLOOKUP(TRIM(E4023&amp;""),'Référentiel Articles'!$A$2:$F$634,3,FALSE),""))</f>
      </c>
      <c r="E4023" s="74" t="str">
        <v/>
      </c>
      <c r="F4023" s="75">
        <f>IF($E4023="","",IFERROR(VLOOKUP(TRIM(E4023&amp;""),'Référentiel Articles'!$A$2:$F$634,4,FALSE),""))</f>
      </c>
      <c r="G4023" s="76">
        <f>IF($E4023="","",IFERROR(VLOOKUP(TRIM(E4023&amp;""),'Référentiel Articles'!$A$2:$F$634,5,FALSE),""))</f>
      </c>
      <c r="H4023" s="77" t="str">
        <v/>
      </c>
      <c r="I4023" s="76">
        <f>IF($E4023="","",IFERROR(VLOOKUP(TRIM(E4023&amp;""),'Référentiel Articles'!$A$2:$F$634,6,FALSE),""))</f>
      </c>
      <c r="J4023" s="78">
        <f>IF(OR($E4023="",$H4023=""),"",$H4023*$I4023)</f>
      </c>
      <c r="K4023" s="79" t="str">
        <v/>
      </c>
    </row>
    <row r="4024">
      <c r="A4024" s="81" t="str">
        <v/>
      </c>
      <c r="B4024" s="81" t="str">
        <v/>
      </c>
      <c r="C4024" s="83">
        <f>IF($E4024="","",IFERROR(VLOOKUP(TRIM(E4024&amp;""),'Référentiel Articles'!$A$2:$F$634,2,FALSE),""))</f>
      </c>
      <c r="D4024" s="83">
        <f>IF($E4024="","",IFERROR(VLOOKUP(TRIM(E4024&amp;""),'Référentiel Articles'!$A$2:$F$634,3,FALSE),""))</f>
      </c>
      <c r="E4024" s="81" t="str">
        <v/>
      </c>
      <c r="F4024" s="83">
        <f>IF($E4024="","",IFERROR(VLOOKUP(TRIM(E4024&amp;""),'Référentiel Articles'!$A$2:$F$634,4,FALSE),""))</f>
      </c>
      <c r="G4024" s="84">
        <f>IF($E4024="","",IFERROR(VLOOKUP(TRIM(E4024&amp;""),'Référentiel Articles'!$A$2:$F$634,5,FALSE),""))</f>
      </c>
      <c r="H4024" s="85" t="str">
        <v/>
      </c>
      <c r="I4024" s="84">
        <f>IF($E4024="","",IFERROR(VLOOKUP(TRIM(E4024&amp;""),'Référentiel Articles'!$A$2:$F$634,6,FALSE),""))</f>
      </c>
      <c r="J4024" s="90">
        <f>IF(OR($E4024="",$H4024=""),"",$H4024*$I4024)</f>
      </c>
      <c r="K4024" s="87" t="str">
        <v/>
      </c>
    </row>
    <row r="4025">
      <c r="A4025" s="74" t="str">
        <v/>
      </c>
      <c r="B4025" s="74" t="str">
        <v/>
      </c>
      <c r="C4025" s="75">
        <f>IF($E4025="","",IFERROR(VLOOKUP(TRIM(E4025&amp;""),'Référentiel Articles'!$A$2:$F$634,2,FALSE),""))</f>
      </c>
      <c r="D4025" s="75">
        <f>IF($E4025="","",IFERROR(VLOOKUP(TRIM(E4025&amp;""),'Référentiel Articles'!$A$2:$F$634,3,FALSE),""))</f>
      </c>
      <c r="E4025" s="74" t="str">
        <v/>
      </c>
      <c r="F4025" s="75">
        <f>IF($E4025="","",IFERROR(VLOOKUP(TRIM(E4025&amp;""),'Référentiel Articles'!$A$2:$F$634,4,FALSE),""))</f>
      </c>
      <c r="G4025" s="76">
        <f>IF($E4025="","",IFERROR(VLOOKUP(TRIM(E4025&amp;""),'Référentiel Articles'!$A$2:$F$634,5,FALSE),""))</f>
      </c>
      <c r="H4025" s="77" t="str">
        <v/>
      </c>
      <c r="I4025" s="76">
        <f>IF($E4025="","",IFERROR(VLOOKUP(TRIM(E4025&amp;""),'Référentiel Articles'!$A$2:$F$634,6,FALSE),""))</f>
      </c>
      <c r="J4025" s="78">
        <f>IF(OR($E4025="",$H4025=""),"",$H4025*$I4025)</f>
      </c>
      <c r="K4025" s="79" t="str">
        <v/>
      </c>
    </row>
    <row r="4026">
      <c r="A4026" s="81" t="str">
        <v/>
      </c>
      <c r="B4026" s="81" t="str">
        <v/>
      </c>
      <c r="C4026" s="83">
        <f>IF($E4026="","",IFERROR(VLOOKUP(TRIM(E4026&amp;""),'Référentiel Articles'!$A$2:$F$634,2,FALSE),""))</f>
      </c>
      <c r="D4026" s="83">
        <f>IF($E4026="","",IFERROR(VLOOKUP(TRIM(E4026&amp;""),'Référentiel Articles'!$A$2:$F$634,3,FALSE),""))</f>
      </c>
      <c r="E4026" s="81" t="str">
        <v/>
      </c>
      <c r="F4026" s="83">
        <f>IF($E4026="","",IFERROR(VLOOKUP(TRIM(E4026&amp;""),'Référentiel Articles'!$A$2:$F$634,4,FALSE),""))</f>
      </c>
      <c r="G4026" s="84">
        <f>IF($E4026="","",IFERROR(VLOOKUP(TRIM(E4026&amp;""),'Référentiel Articles'!$A$2:$F$634,5,FALSE),""))</f>
      </c>
      <c r="H4026" s="85" t="str">
        <v/>
      </c>
      <c r="I4026" s="84">
        <f>IF($E4026="","",IFERROR(VLOOKUP(TRIM(E4026&amp;""),'Référentiel Articles'!$A$2:$F$634,6,FALSE),""))</f>
      </c>
      <c r="J4026" s="90">
        <f>IF(OR($E4026="",$H4026=""),"",$H4026*$I4026)</f>
      </c>
      <c r="K4026" s="87" t="str">
        <v/>
      </c>
    </row>
    <row r="4027">
      <c r="A4027" s="74" t="str">
        <v/>
      </c>
      <c r="B4027" s="74" t="str">
        <v/>
      </c>
      <c r="C4027" s="75">
        <f>IF($E4027="","",IFERROR(VLOOKUP(TRIM(E4027&amp;""),'Référentiel Articles'!$A$2:$F$634,2,FALSE),""))</f>
      </c>
      <c r="D4027" s="75">
        <f>IF($E4027="","",IFERROR(VLOOKUP(TRIM(E4027&amp;""),'Référentiel Articles'!$A$2:$F$634,3,FALSE),""))</f>
      </c>
      <c r="E4027" s="74" t="str">
        <v/>
      </c>
      <c r="F4027" s="75">
        <f>IF($E4027="","",IFERROR(VLOOKUP(TRIM(E4027&amp;""),'Référentiel Articles'!$A$2:$F$634,4,FALSE),""))</f>
      </c>
      <c r="G4027" s="76">
        <f>IF($E4027="","",IFERROR(VLOOKUP(TRIM(E4027&amp;""),'Référentiel Articles'!$A$2:$F$634,5,FALSE),""))</f>
      </c>
      <c r="H4027" s="77" t="str">
        <v/>
      </c>
      <c r="I4027" s="76">
        <f>IF($E4027="","",IFERROR(VLOOKUP(TRIM(E4027&amp;""),'Référentiel Articles'!$A$2:$F$634,6,FALSE),""))</f>
      </c>
      <c r="J4027" s="78">
        <f>IF(OR($E4027="",$H4027=""),"",$H4027*$I4027)</f>
      </c>
      <c r="K4027" s="79" t="str">
        <v/>
      </c>
    </row>
    <row r="4028">
      <c r="A4028" s="81" t="str">
        <v/>
      </c>
      <c r="B4028" s="81" t="str">
        <v/>
      </c>
      <c r="C4028" s="83">
        <f>IF($E4028="","",IFERROR(VLOOKUP(TRIM(E4028&amp;""),'Référentiel Articles'!$A$2:$F$634,2,FALSE),""))</f>
      </c>
      <c r="D4028" s="83">
        <f>IF($E4028="","",IFERROR(VLOOKUP(TRIM(E4028&amp;""),'Référentiel Articles'!$A$2:$F$634,3,FALSE),""))</f>
      </c>
      <c r="E4028" s="81" t="str">
        <v/>
      </c>
      <c r="F4028" s="83">
        <f>IF($E4028="","",IFERROR(VLOOKUP(TRIM(E4028&amp;""),'Référentiel Articles'!$A$2:$F$634,4,FALSE),""))</f>
      </c>
      <c r="G4028" s="84">
        <f>IF($E4028="","",IFERROR(VLOOKUP(TRIM(E4028&amp;""),'Référentiel Articles'!$A$2:$F$634,5,FALSE),""))</f>
      </c>
      <c r="H4028" s="85" t="str">
        <v/>
      </c>
      <c r="I4028" s="84">
        <f>IF($E4028="","",IFERROR(VLOOKUP(TRIM(E4028&amp;""),'Référentiel Articles'!$A$2:$F$634,6,FALSE),""))</f>
      </c>
      <c r="J4028" s="90">
        <f>IF(OR($E4028="",$H4028=""),"",$H4028*$I4028)</f>
      </c>
      <c r="K4028" s="87" t="str">
        <v/>
      </c>
    </row>
    <row r="4029">
      <c r="A4029" s="74" t="str">
        <v/>
      </c>
      <c r="B4029" s="74" t="str">
        <v/>
      </c>
      <c r="C4029" s="75">
        <f>IF($E4029="","",IFERROR(VLOOKUP(TRIM(E4029&amp;""),'Référentiel Articles'!$A$2:$F$634,2,FALSE),""))</f>
      </c>
      <c r="D4029" s="75">
        <f>IF($E4029="","",IFERROR(VLOOKUP(TRIM(E4029&amp;""),'Référentiel Articles'!$A$2:$F$634,3,FALSE),""))</f>
      </c>
      <c r="E4029" s="74" t="str">
        <v/>
      </c>
      <c r="F4029" s="75">
        <f>IF($E4029="","",IFERROR(VLOOKUP(TRIM(E4029&amp;""),'Référentiel Articles'!$A$2:$F$634,4,FALSE),""))</f>
      </c>
      <c r="G4029" s="76">
        <f>IF($E4029="","",IFERROR(VLOOKUP(TRIM(E4029&amp;""),'Référentiel Articles'!$A$2:$F$634,5,FALSE),""))</f>
      </c>
      <c r="H4029" s="77" t="str">
        <v/>
      </c>
      <c r="I4029" s="76">
        <f>IF($E4029="","",IFERROR(VLOOKUP(TRIM(E4029&amp;""),'Référentiel Articles'!$A$2:$F$634,6,FALSE),""))</f>
      </c>
      <c r="J4029" s="78">
        <f>IF(OR($E4029="",$H4029=""),"",$H4029*$I4029)</f>
      </c>
      <c r="K4029" s="79" t="str">
        <v/>
      </c>
    </row>
    <row r="4030">
      <c r="A4030" s="81" t="str">
        <v/>
      </c>
      <c r="B4030" s="81" t="str">
        <v/>
      </c>
      <c r="C4030" s="83">
        <f>IF($E4030="","",IFERROR(VLOOKUP(TRIM(E4030&amp;""),'Référentiel Articles'!$A$2:$F$634,2,FALSE),""))</f>
      </c>
      <c r="D4030" s="83">
        <f>IF($E4030="","",IFERROR(VLOOKUP(TRIM(E4030&amp;""),'Référentiel Articles'!$A$2:$F$634,3,FALSE),""))</f>
      </c>
      <c r="E4030" s="81" t="str">
        <v/>
      </c>
      <c r="F4030" s="83">
        <f>IF($E4030="","",IFERROR(VLOOKUP(TRIM(E4030&amp;""),'Référentiel Articles'!$A$2:$F$634,4,FALSE),""))</f>
      </c>
      <c r="G4030" s="84">
        <f>IF($E4030="","",IFERROR(VLOOKUP(TRIM(E4030&amp;""),'Référentiel Articles'!$A$2:$F$634,5,FALSE),""))</f>
      </c>
      <c r="H4030" s="85" t="str">
        <v/>
      </c>
      <c r="I4030" s="84">
        <f>IF($E4030="","",IFERROR(VLOOKUP(TRIM(E4030&amp;""),'Référentiel Articles'!$A$2:$F$634,6,FALSE),""))</f>
      </c>
      <c r="J4030" s="90">
        <f>IF(OR($E4030="",$H4030=""),"",$H4030*$I4030)</f>
      </c>
      <c r="K4030" s="87" t="str">
        <v/>
      </c>
    </row>
    <row r="4031">
      <c r="A4031" s="74" t="str">
        <v/>
      </c>
      <c r="B4031" s="74" t="str">
        <v/>
      </c>
      <c r="C4031" s="75">
        <f>IF($E4031="","",IFERROR(VLOOKUP(TRIM(E4031&amp;""),'Référentiel Articles'!$A$2:$F$634,2,FALSE),""))</f>
      </c>
      <c r="D4031" s="75">
        <f>IF($E4031="","",IFERROR(VLOOKUP(TRIM(E4031&amp;""),'Référentiel Articles'!$A$2:$F$634,3,FALSE),""))</f>
      </c>
      <c r="E4031" s="74" t="str">
        <v/>
      </c>
      <c r="F4031" s="75">
        <f>IF($E4031="","",IFERROR(VLOOKUP(TRIM(E4031&amp;""),'Référentiel Articles'!$A$2:$F$634,4,FALSE),""))</f>
      </c>
      <c r="G4031" s="76">
        <f>IF($E4031="","",IFERROR(VLOOKUP(TRIM(E4031&amp;""),'Référentiel Articles'!$A$2:$F$634,5,FALSE),""))</f>
      </c>
      <c r="H4031" s="77" t="str">
        <v/>
      </c>
      <c r="I4031" s="76">
        <f>IF($E4031="","",IFERROR(VLOOKUP(TRIM(E4031&amp;""),'Référentiel Articles'!$A$2:$F$634,6,FALSE),""))</f>
      </c>
      <c r="J4031" s="78">
        <f>IF(OR($E4031="",$H4031=""),"",$H4031*$I4031)</f>
      </c>
      <c r="K4031" s="79" t="str">
        <v/>
      </c>
    </row>
    <row r="4032">
      <c r="A4032" s="81" t="str">
        <v/>
      </c>
      <c r="B4032" s="81" t="str">
        <v/>
      </c>
      <c r="C4032" s="83">
        <f>IF($E4032="","",IFERROR(VLOOKUP(TRIM(E4032&amp;""),'Référentiel Articles'!$A$2:$F$634,2,FALSE),""))</f>
      </c>
      <c r="D4032" s="83">
        <f>IF($E4032="","",IFERROR(VLOOKUP(TRIM(E4032&amp;""),'Référentiel Articles'!$A$2:$F$634,3,FALSE),""))</f>
      </c>
      <c r="E4032" s="81" t="str">
        <v/>
      </c>
      <c r="F4032" s="83">
        <f>IF($E4032="","",IFERROR(VLOOKUP(TRIM(E4032&amp;""),'Référentiel Articles'!$A$2:$F$634,4,FALSE),""))</f>
      </c>
      <c r="G4032" s="84">
        <f>IF($E4032="","",IFERROR(VLOOKUP(TRIM(E4032&amp;""),'Référentiel Articles'!$A$2:$F$634,5,FALSE),""))</f>
      </c>
      <c r="H4032" s="85" t="str">
        <v/>
      </c>
      <c r="I4032" s="84">
        <f>IF($E4032="","",IFERROR(VLOOKUP(TRIM(E4032&amp;""),'Référentiel Articles'!$A$2:$F$634,6,FALSE),""))</f>
      </c>
      <c r="J4032" s="90">
        <f>IF(OR($E4032="",$H4032=""),"",$H4032*$I4032)</f>
      </c>
      <c r="K4032" s="87" t="str">
        <v/>
      </c>
    </row>
    <row r="4033">
      <c r="A4033" s="74" t="str">
        <v/>
      </c>
      <c r="B4033" s="74" t="str">
        <v/>
      </c>
      <c r="C4033" s="75">
        <f>IF($E4033="","",IFERROR(VLOOKUP(TRIM(E4033&amp;""),'Référentiel Articles'!$A$2:$F$634,2,FALSE),""))</f>
      </c>
      <c r="D4033" s="75">
        <f>IF($E4033="","",IFERROR(VLOOKUP(TRIM(E4033&amp;""),'Référentiel Articles'!$A$2:$F$634,3,FALSE),""))</f>
      </c>
      <c r="E4033" s="74" t="str">
        <v/>
      </c>
      <c r="F4033" s="75">
        <f>IF($E4033="","",IFERROR(VLOOKUP(TRIM(E4033&amp;""),'Référentiel Articles'!$A$2:$F$634,4,FALSE),""))</f>
      </c>
      <c r="G4033" s="76">
        <f>IF($E4033="","",IFERROR(VLOOKUP(TRIM(E4033&amp;""),'Référentiel Articles'!$A$2:$F$634,5,FALSE),""))</f>
      </c>
      <c r="H4033" s="77" t="str">
        <v/>
      </c>
      <c r="I4033" s="76">
        <f>IF($E4033="","",IFERROR(VLOOKUP(TRIM(E4033&amp;""),'Référentiel Articles'!$A$2:$F$634,6,FALSE),""))</f>
      </c>
      <c r="J4033" s="78">
        <f>IF(OR($E4033="",$H4033=""),"",$H4033*$I4033)</f>
      </c>
      <c r="K4033" s="79" t="str">
        <v/>
      </c>
    </row>
    <row r="4034">
      <c r="A4034" s="81" t="str">
        <v/>
      </c>
      <c r="B4034" s="81" t="str">
        <v/>
      </c>
      <c r="C4034" s="83">
        <f>IF($E4034="","",IFERROR(VLOOKUP(TRIM(E4034&amp;""),'Référentiel Articles'!$A$2:$F$634,2,FALSE),""))</f>
      </c>
      <c r="D4034" s="83">
        <f>IF($E4034="","",IFERROR(VLOOKUP(TRIM(E4034&amp;""),'Référentiel Articles'!$A$2:$F$634,3,FALSE),""))</f>
      </c>
      <c r="E4034" s="81" t="str">
        <v/>
      </c>
      <c r="F4034" s="83">
        <f>IF($E4034="","",IFERROR(VLOOKUP(TRIM(E4034&amp;""),'Référentiel Articles'!$A$2:$F$634,4,FALSE),""))</f>
      </c>
      <c r="G4034" s="84">
        <f>IF($E4034="","",IFERROR(VLOOKUP(TRIM(E4034&amp;""),'Référentiel Articles'!$A$2:$F$634,5,FALSE),""))</f>
      </c>
      <c r="H4034" s="85" t="str">
        <v/>
      </c>
      <c r="I4034" s="84">
        <f>IF($E4034="","",IFERROR(VLOOKUP(TRIM(E4034&amp;""),'Référentiel Articles'!$A$2:$F$634,6,FALSE),""))</f>
      </c>
      <c r="J4034" s="90">
        <f>IF(OR($E4034="",$H4034=""),"",$H4034*$I4034)</f>
      </c>
      <c r="K4034" s="87" t="str">
        <v/>
      </c>
    </row>
    <row r="4035">
      <c r="A4035" s="74" t="str">
        <v/>
      </c>
      <c r="B4035" s="74" t="str">
        <v/>
      </c>
      <c r="C4035" s="75">
        <f>IF($E4035="","",IFERROR(VLOOKUP(TRIM(E4035&amp;""),'Référentiel Articles'!$A$2:$F$634,2,FALSE),""))</f>
      </c>
      <c r="D4035" s="75">
        <f>IF($E4035="","",IFERROR(VLOOKUP(TRIM(E4035&amp;""),'Référentiel Articles'!$A$2:$F$634,3,FALSE),""))</f>
      </c>
      <c r="E4035" s="74" t="str">
        <v/>
      </c>
      <c r="F4035" s="75">
        <f>IF($E4035="","",IFERROR(VLOOKUP(TRIM(E4035&amp;""),'Référentiel Articles'!$A$2:$F$634,4,FALSE),""))</f>
      </c>
      <c r="G4035" s="76">
        <f>IF($E4035="","",IFERROR(VLOOKUP(TRIM(E4035&amp;""),'Référentiel Articles'!$A$2:$F$634,5,FALSE),""))</f>
      </c>
      <c r="H4035" s="77" t="str">
        <v/>
      </c>
      <c r="I4035" s="76">
        <f>IF($E4035="","",IFERROR(VLOOKUP(TRIM(E4035&amp;""),'Référentiel Articles'!$A$2:$F$634,6,FALSE),""))</f>
      </c>
      <c r="J4035" s="78">
        <f>IF(OR($E4035="",$H4035=""),"",$H4035*$I4035)</f>
      </c>
      <c r="K4035" s="79" t="str">
        <v/>
      </c>
    </row>
    <row r="4036">
      <c r="A4036" s="81" t="str">
        <v/>
      </c>
      <c r="B4036" s="81" t="str">
        <v/>
      </c>
      <c r="C4036" s="83">
        <f>IF($E4036="","",IFERROR(VLOOKUP(TRIM(E4036&amp;""),'Référentiel Articles'!$A$2:$F$634,2,FALSE),""))</f>
      </c>
      <c r="D4036" s="83">
        <f>IF($E4036="","",IFERROR(VLOOKUP(TRIM(E4036&amp;""),'Référentiel Articles'!$A$2:$F$634,3,FALSE),""))</f>
      </c>
      <c r="E4036" s="81" t="str">
        <v/>
      </c>
      <c r="F4036" s="83">
        <f>IF($E4036="","",IFERROR(VLOOKUP(TRIM(E4036&amp;""),'Référentiel Articles'!$A$2:$F$634,4,FALSE),""))</f>
      </c>
      <c r="G4036" s="84">
        <f>IF($E4036="","",IFERROR(VLOOKUP(TRIM(E4036&amp;""),'Référentiel Articles'!$A$2:$F$634,5,FALSE),""))</f>
      </c>
      <c r="H4036" s="85" t="str">
        <v/>
      </c>
      <c r="I4036" s="84">
        <f>IF($E4036="","",IFERROR(VLOOKUP(TRIM(E4036&amp;""),'Référentiel Articles'!$A$2:$F$634,6,FALSE),""))</f>
      </c>
      <c r="J4036" s="90">
        <f>IF(OR($E4036="",$H4036=""),"",$H4036*$I4036)</f>
      </c>
      <c r="K4036" s="87" t="str">
        <v/>
      </c>
    </row>
    <row r="4037">
      <c r="A4037" s="74" t="str">
        <v/>
      </c>
      <c r="B4037" s="74" t="str">
        <v/>
      </c>
      <c r="C4037" s="75">
        <f>IF($E4037="","",IFERROR(VLOOKUP(TRIM(E4037&amp;""),'Référentiel Articles'!$A$2:$F$634,2,FALSE),""))</f>
      </c>
      <c r="D4037" s="75">
        <f>IF($E4037="","",IFERROR(VLOOKUP(TRIM(E4037&amp;""),'Référentiel Articles'!$A$2:$F$634,3,FALSE),""))</f>
      </c>
      <c r="E4037" s="74" t="str">
        <v/>
      </c>
      <c r="F4037" s="75">
        <f>IF($E4037="","",IFERROR(VLOOKUP(TRIM(E4037&amp;""),'Référentiel Articles'!$A$2:$F$634,4,FALSE),""))</f>
      </c>
      <c r="G4037" s="76">
        <f>IF($E4037="","",IFERROR(VLOOKUP(TRIM(E4037&amp;""),'Référentiel Articles'!$A$2:$F$634,5,FALSE),""))</f>
      </c>
      <c r="H4037" s="77" t="str">
        <v/>
      </c>
      <c r="I4037" s="76">
        <f>IF($E4037="","",IFERROR(VLOOKUP(TRIM(E4037&amp;""),'Référentiel Articles'!$A$2:$F$634,6,FALSE),""))</f>
      </c>
      <c r="J4037" s="78">
        <f>IF(OR($E4037="",$H4037=""),"",$H4037*$I4037)</f>
      </c>
      <c r="K4037" s="79" t="str">
        <v/>
      </c>
    </row>
    <row r="4038">
      <c r="A4038" s="81" t="str">
        <v/>
      </c>
      <c r="B4038" s="81" t="str">
        <v/>
      </c>
      <c r="C4038" s="83">
        <f>IF($E4038="","",IFERROR(VLOOKUP(TRIM(E4038&amp;""),'Référentiel Articles'!$A$2:$F$634,2,FALSE),""))</f>
      </c>
      <c r="D4038" s="83">
        <f>IF($E4038="","",IFERROR(VLOOKUP(TRIM(E4038&amp;""),'Référentiel Articles'!$A$2:$F$634,3,FALSE),""))</f>
      </c>
      <c r="E4038" s="81" t="str">
        <v/>
      </c>
      <c r="F4038" s="83">
        <f>IF($E4038="","",IFERROR(VLOOKUP(TRIM(E4038&amp;""),'Référentiel Articles'!$A$2:$F$634,4,FALSE),""))</f>
      </c>
      <c r="G4038" s="84">
        <f>IF($E4038="","",IFERROR(VLOOKUP(TRIM(E4038&amp;""),'Référentiel Articles'!$A$2:$F$634,5,FALSE),""))</f>
      </c>
      <c r="H4038" s="85" t="str">
        <v/>
      </c>
      <c r="I4038" s="84">
        <f>IF($E4038="","",IFERROR(VLOOKUP(TRIM(E4038&amp;""),'Référentiel Articles'!$A$2:$F$634,6,FALSE),""))</f>
      </c>
      <c r="J4038" s="90">
        <f>IF(OR($E4038="",$H4038=""),"",$H4038*$I4038)</f>
      </c>
      <c r="K4038" s="87" t="str">
        <v/>
      </c>
    </row>
    <row r="4039">
      <c r="A4039" s="74" t="str">
        <v/>
      </c>
      <c r="B4039" s="74" t="str">
        <v/>
      </c>
      <c r="C4039" s="75">
        <f>IF($E4039="","",IFERROR(VLOOKUP(TRIM(E4039&amp;""),'Référentiel Articles'!$A$2:$F$634,2,FALSE),""))</f>
      </c>
      <c r="D4039" s="75">
        <f>IF($E4039="","",IFERROR(VLOOKUP(TRIM(E4039&amp;""),'Référentiel Articles'!$A$2:$F$634,3,FALSE),""))</f>
      </c>
      <c r="E4039" s="74" t="str">
        <v/>
      </c>
      <c r="F4039" s="75">
        <f>IF($E4039="","",IFERROR(VLOOKUP(TRIM(E4039&amp;""),'Référentiel Articles'!$A$2:$F$634,4,FALSE),""))</f>
      </c>
      <c r="G4039" s="76">
        <f>IF($E4039="","",IFERROR(VLOOKUP(TRIM(E4039&amp;""),'Référentiel Articles'!$A$2:$F$634,5,FALSE),""))</f>
      </c>
      <c r="H4039" s="77" t="str">
        <v/>
      </c>
      <c r="I4039" s="76">
        <f>IF($E4039="","",IFERROR(VLOOKUP(TRIM(E4039&amp;""),'Référentiel Articles'!$A$2:$F$634,6,FALSE),""))</f>
      </c>
      <c r="J4039" s="78">
        <f>IF(OR($E4039="",$H4039=""),"",$H4039*$I4039)</f>
      </c>
      <c r="K4039" s="79" t="str">
        <v/>
      </c>
    </row>
    <row r="4040">
      <c r="A4040" s="81" t="str">
        <v/>
      </c>
      <c r="B4040" s="81" t="str">
        <v/>
      </c>
      <c r="C4040" s="83">
        <f>IF($E4040="","",IFERROR(VLOOKUP(TRIM(E4040&amp;""),'Référentiel Articles'!$A$2:$F$634,2,FALSE),""))</f>
      </c>
      <c r="D4040" s="83">
        <f>IF($E4040="","",IFERROR(VLOOKUP(TRIM(E4040&amp;""),'Référentiel Articles'!$A$2:$F$634,3,FALSE),""))</f>
      </c>
      <c r="E4040" s="81" t="str">
        <v/>
      </c>
      <c r="F4040" s="83">
        <f>IF($E4040="","",IFERROR(VLOOKUP(TRIM(E4040&amp;""),'Référentiel Articles'!$A$2:$F$634,4,FALSE),""))</f>
      </c>
      <c r="G4040" s="84">
        <f>IF($E4040="","",IFERROR(VLOOKUP(TRIM(E4040&amp;""),'Référentiel Articles'!$A$2:$F$634,5,FALSE),""))</f>
      </c>
      <c r="H4040" s="85" t="str">
        <v/>
      </c>
      <c r="I4040" s="84">
        <f>IF($E4040="","",IFERROR(VLOOKUP(TRIM(E4040&amp;""),'Référentiel Articles'!$A$2:$F$634,6,FALSE),""))</f>
      </c>
      <c r="J4040" s="90">
        <f>IF(OR($E4040="",$H4040=""),"",$H4040*$I4040)</f>
      </c>
      <c r="K4040" s="87" t="str">
        <v/>
      </c>
    </row>
    <row r="4041">
      <c r="A4041" s="74" t="str">
        <v/>
      </c>
      <c r="B4041" s="74" t="str">
        <v/>
      </c>
      <c r="C4041" s="75">
        <f>IF($E4041="","",IFERROR(VLOOKUP(TRIM(E4041&amp;""),'Référentiel Articles'!$A$2:$F$634,2,FALSE),""))</f>
      </c>
      <c r="D4041" s="75">
        <f>IF($E4041="","",IFERROR(VLOOKUP(TRIM(E4041&amp;""),'Référentiel Articles'!$A$2:$F$634,3,FALSE),""))</f>
      </c>
      <c r="E4041" s="74" t="str">
        <v/>
      </c>
      <c r="F4041" s="75">
        <f>IF($E4041="","",IFERROR(VLOOKUP(TRIM(E4041&amp;""),'Référentiel Articles'!$A$2:$F$634,4,FALSE),""))</f>
      </c>
      <c r="G4041" s="76">
        <f>IF($E4041="","",IFERROR(VLOOKUP(TRIM(E4041&amp;""),'Référentiel Articles'!$A$2:$F$634,5,FALSE),""))</f>
      </c>
      <c r="H4041" s="77" t="str">
        <v/>
      </c>
      <c r="I4041" s="76">
        <f>IF($E4041="","",IFERROR(VLOOKUP(TRIM(E4041&amp;""),'Référentiel Articles'!$A$2:$F$634,6,FALSE),""))</f>
      </c>
      <c r="J4041" s="78">
        <f>IF(OR($E4041="",$H4041=""),"",$H4041*$I4041)</f>
      </c>
      <c r="K4041" s="79" t="str">
        <v/>
      </c>
    </row>
    <row r="4042">
      <c r="A4042" s="81" t="str">
        <v/>
      </c>
      <c r="B4042" s="81" t="str">
        <v/>
      </c>
      <c r="C4042" s="83">
        <f>IF($E4042="","",IFERROR(VLOOKUP(TRIM(E4042&amp;""),'Référentiel Articles'!$A$2:$F$634,2,FALSE),""))</f>
      </c>
      <c r="D4042" s="83">
        <f>IF($E4042="","",IFERROR(VLOOKUP(TRIM(E4042&amp;""),'Référentiel Articles'!$A$2:$F$634,3,FALSE),""))</f>
      </c>
      <c r="E4042" s="81" t="str">
        <v/>
      </c>
      <c r="F4042" s="83">
        <f>IF($E4042="","",IFERROR(VLOOKUP(TRIM(E4042&amp;""),'Référentiel Articles'!$A$2:$F$634,4,FALSE),""))</f>
      </c>
      <c r="G4042" s="84">
        <f>IF($E4042="","",IFERROR(VLOOKUP(TRIM(E4042&amp;""),'Référentiel Articles'!$A$2:$F$634,5,FALSE),""))</f>
      </c>
      <c r="H4042" s="85" t="str">
        <v/>
      </c>
      <c r="I4042" s="84">
        <f>IF($E4042="","",IFERROR(VLOOKUP(TRIM(E4042&amp;""),'Référentiel Articles'!$A$2:$F$634,6,FALSE),""))</f>
      </c>
      <c r="J4042" s="90">
        <f>IF(OR($E4042="",$H4042=""),"",$H4042*$I4042)</f>
      </c>
      <c r="K4042" s="87" t="str">
        <v/>
      </c>
    </row>
    <row r="4043">
      <c r="A4043" s="74" t="str">
        <v/>
      </c>
      <c r="B4043" s="74" t="str">
        <v/>
      </c>
      <c r="C4043" s="75">
        <f>IF($E4043="","",IFERROR(VLOOKUP(TRIM(E4043&amp;""),'Référentiel Articles'!$A$2:$F$634,2,FALSE),""))</f>
      </c>
      <c r="D4043" s="75">
        <f>IF($E4043="","",IFERROR(VLOOKUP(TRIM(E4043&amp;""),'Référentiel Articles'!$A$2:$F$634,3,FALSE),""))</f>
      </c>
      <c r="E4043" s="74" t="str">
        <v/>
      </c>
      <c r="F4043" s="75">
        <f>IF($E4043="","",IFERROR(VLOOKUP(TRIM(E4043&amp;""),'Référentiel Articles'!$A$2:$F$634,4,FALSE),""))</f>
      </c>
      <c r="G4043" s="76">
        <f>IF($E4043="","",IFERROR(VLOOKUP(TRIM(E4043&amp;""),'Référentiel Articles'!$A$2:$F$634,5,FALSE),""))</f>
      </c>
      <c r="H4043" s="77" t="str">
        <v/>
      </c>
      <c r="I4043" s="76">
        <f>IF($E4043="","",IFERROR(VLOOKUP(TRIM(E4043&amp;""),'Référentiel Articles'!$A$2:$F$634,6,FALSE),""))</f>
      </c>
      <c r="J4043" s="78">
        <f>IF(OR($E4043="",$H4043=""),"",$H4043*$I4043)</f>
      </c>
      <c r="K4043" s="79" t="str">
        <v/>
      </c>
    </row>
    <row r="4044">
      <c r="A4044" s="81" t="str">
        <v/>
      </c>
      <c r="B4044" s="81" t="str">
        <v/>
      </c>
      <c r="C4044" s="83">
        <f>IF($E4044="","",IFERROR(VLOOKUP(TRIM(E4044&amp;""),'Référentiel Articles'!$A$2:$F$634,2,FALSE),""))</f>
      </c>
      <c r="D4044" s="83">
        <f>IF($E4044="","",IFERROR(VLOOKUP(TRIM(E4044&amp;""),'Référentiel Articles'!$A$2:$F$634,3,FALSE),""))</f>
      </c>
      <c r="E4044" s="81" t="str">
        <v/>
      </c>
      <c r="F4044" s="83">
        <f>IF($E4044="","",IFERROR(VLOOKUP(TRIM(E4044&amp;""),'Référentiel Articles'!$A$2:$F$634,4,FALSE),""))</f>
      </c>
      <c r="G4044" s="84">
        <f>IF($E4044="","",IFERROR(VLOOKUP(TRIM(E4044&amp;""),'Référentiel Articles'!$A$2:$F$634,5,FALSE),""))</f>
      </c>
      <c r="H4044" s="85" t="str">
        <v/>
      </c>
      <c r="I4044" s="84">
        <f>IF($E4044="","",IFERROR(VLOOKUP(TRIM(E4044&amp;""),'Référentiel Articles'!$A$2:$F$634,6,FALSE),""))</f>
      </c>
      <c r="J4044" s="90">
        <f>IF(OR($E4044="",$H4044=""),"",$H4044*$I4044)</f>
      </c>
      <c r="K4044" s="87" t="str">
        <v/>
      </c>
    </row>
    <row r="4045">
      <c r="A4045" s="74" t="str">
        <v/>
      </c>
      <c r="B4045" s="74" t="str">
        <v/>
      </c>
      <c r="C4045" s="75">
        <f>IF($E4045="","",IFERROR(VLOOKUP(TRIM(E4045&amp;""),'Référentiel Articles'!$A$2:$F$634,2,FALSE),""))</f>
      </c>
      <c r="D4045" s="75">
        <f>IF($E4045="","",IFERROR(VLOOKUP(TRIM(E4045&amp;""),'Référentiel Articles'!$A$2:$F$634,3,FALSE),""))</f>
      </c>
      <c r="E4045" s="74" t="str">
        <v/>
      </c>
      <c r="F4045" s="75">
        <f>IF($E4045="","",IFERROR(VLOOKUP(TRIM(E4045&amp;""),'Référentiel Articles'!$A$2:$F$634,4,FALSE),""))</f>
      </c>
      <c r="G4045" s="76">
        <f>IF($E4045="","",IFERROR(VLOOKUP(TRIM(E4045&amp;""),'Référentiel Articles'!$A$2:$F$634,5,FALSE),""))</f>
      </c>
      <c r="H4045" s="77" t="str">
        <v/>
      </c>
      <c r="I4045" s="76">
        <f>IF($E4045="","",IFERROR(VLOOKUP(TRIM(E4045&amp;""),'Référentiel Articles'!$A$2:$F$634,6,FALSE),""))</f>
      </c>
      <c r="J4045" s="78">
        <f>IF(OR($E4045="",$H4045=""),"",$H4045*$I4045)</f>
      </c>
      <c r="K4045" s="79" t="str">
        <v/>
      </c>
    </row>
    <row r="4046">
      <c r="A4046" s="81" t="str">
        <v/>
      </c>
      <c r="B4046" s="81" t="str">
        <v/>
      </c>
      <c r="C4046" s="83">
        <f>IF($E4046="","",IFERROR(VLOOKUP(TRIM(E4046&amp;""),'Référentiel Articles'!$A$2:$F$634,2,FALSE),""))</f>
      </c>
      <c r="D4046" s="83">
        <f>IF($E4046="","",IFERROR(VLOOKUP(TRIM(E4046&amp;""),'Référentiel Articles'!$A$2:$F$634,3,FALSE),""))</f>
      </c>
      <c r="E4046" s="81" t="str">
        <v/>
      </c>
      <c r="F4046" s="83">
        <f>IF($E4046="","",IFERROR(VLOOKUP(TRIM(E4046&amp;""),'Référentiel Articles'!$A$2:$F$634,4,FALSE),""))</f>
      </c>
      <c r="G4046" s="84">
        <f>IF($E4046="","",IFERROR(VLOOKUP(TRIM(E4046&amp;""),'Référentiel Articles'!$A$2:$F$634,5,FALSE),""))</f>
      </c>
      <c r="H4046" s="85" t="str">
        <v/>
      </c>
      <c r="I4046" s="84">
        <f>IF($E4046="","",IFERROR(VLOOKUP(TRIM(E4046&amp;""),'Référentiel Articles'!$A$2:$F$634,6,FALSE),""))</f>
      </c>
      <c r="J4046" s="90">
        <f>IF(OR($E4046="",$H4046=""),"",$H4046*$I4046)</f>
      </c>
      <c r="K4046" s="87" t="str">
        <v/>
      </c>
    </row>
    <row r="4047">
      <c r="A4047" s="74" t="str">
        <v/>
      </c>
      <c r="B4047" s="74" t="str">
        <v/>
      </c>
      <c r="C4047" s="75">
        <f>IF($E4047="","",IFERROR(VLOOKUP(TRIM(E4047&amp;""),'Référentiel Articles'!$A$2:$F$634,2,FALSE),""))</f>
      </c>
      <c r="D4047" s="75">
        <f>IF($E4047="","",IFERROR(VLOOKUP(TRIM(E4047&amp;""),'Référentiel Articles'!$A$2:$F$634,3,FALSE),""))</f>
      </c>
      <c r="E4047" s="74" t="str">
        <v/>
      </c>
      <c r="F4047" s="75">
        <f>IF($E4047="","",IFERROR(VLOOKUP(TRIM(E4047&amp;""),'Référentiel Articles'!$A$2:$F$634,4,FALSE),""))</f>
      </c>
      <c r="G4047" s="76">
        <f>IF($E4047="","",IFERROR(VLOOKUP(TRIM(E4047&amp;""),'Référentiel Articles'!$A$2:$F$634,5,FALSE),""))</f>
      </c>
      <c r="H4047" s="77" t="str">
        <v/>
      </c>
      <c r="I4047" s="76">
        <f>IF($E4047="","",IFERROR(VLOOKUP(TRIM(E4047&amp;""),'Référentiel Articles'!$A$2:$F$634,6,FALSE),""))</f>
      </c>
      <c r="J4047" s="78">
        <f>IF(OR($E4047="",$H4047=""),"",$H4047*$I4047)</f>
      </c>
      <c r="K4047" s="79" t="str">
        <v/>
      </c>
    </row>
    <row r="4048">
      <c r="A4048" s="81" t="str">
        <v/>
      </c>
      <c r="B4048" s="81" t="str">
        <v/>
      </c>
      <c r="C4048" s="83">
        <f>IF($E4048="","",IFERROR(VLOOKUP(TRIM(E4048&amp;""),'Référentiel Articles'!$A$2:$F$634,2,FALSE),""))</f>
      </c>
      <c r="D4048" s="83">
        <f>IF($E4048="","",IFERROR(VLOOKUP(TRIM(E4048&amp;""),'Référentiel Articles'!$A$2:$F$634,3,FALSE),""))</f>
      </c>
      <c r="E4048" s="81" t="str">
        <v/>
      </c>
      <c r="F4048" s="83">
        <f>IF($E4048="","",IFERROR(VLOOKUP(TRIM(E4048&amp;""),'Référentiel Articles'!$A$2:$F$634,4,FALSE),""))</f>
      </c>
      <c r="G4048" s="84">
        <f>IF($E4048="","",IFERROR(VLOOKUP(TRIM(E4048&amp;""),'Référentiel Articles'!$A$2:$F$634,5,FALSE),""))</f>
      </c>
      <c r="H4048" s="85" t="str">
        <v/>
      </c>
      <c r="I4048" s="84">
        <f>IF($E4048="","",IFERROR(VLOOKUP(TRIM(E4048&amp;""),'Référentiel Articles'!$A$2:$F$634,6,FALSE),""))</f>
      </c>
      <c r="J4048" s="90">
        <f>IF(OR($E4048="",$H4048=""),"",$H4048*$I4048)</f>
      </c>
      <c r="K4048" s="87" t="str">
        <v/>
      </c>
    </row>
    <row r="4049">
      <c r="A4049" s="74" t="str">
        <v/>
      </c>
      <c r="B4049" s="74" t="str">
        <v/>
      </c>
      <c r="C4049" s="75">
        <f>IF($E4049="","",IFERROR(VLOOKUP(TRIM(E4049&amp;""),'Référentiel Articles'!$A$2:$F$634,2,FALSE),""))</f>
      </c>
      <c r="D4049" s="75">
        <f>IF($E4049="","",IFERROR(VLOOKUP(TRIM(E4049&amp;""),'Référentiel Articles'!$A$2:$F$634,3,FALSE),""))</f>
      </c>
      <c r="E4049" s="74" t="str">
        <v/>
      </c>
      <c r="F4049" s="75">
        <f>IF($E4049="","",IFERROR(VLOOKUP(TRIM(E4049&amp;""),'Référentiel Articles'!$A$2:$F$634,4,FALSE),""))</f>
      </c>
      <c r="G4049" s="76">
        <f>IF($E4049="","",IFERROR(VLOOKUP(TRIM(E4049&amp;""),'Référentiel Articles'!$A$2:$F$634,5,FALSE),""))</f>
      </c>
      <c r="H4049" s="77" t="str">
        <v/>
      </c>
      <c r="I4049" s="76">
        <f>IF($E4049="","",IFERROR(VLOOKUP(TRIM(E4049&amp;""),'Référentiel Articles'!$A$2:$F$634,6,FALSE),""))</f>
      </c>
      <c r="J4049" s="78">
        <f>IF(OR($E4049="",$H4049=""),"",$H4049*$I4049)</f>
      </c>
      <c r="K4049" s="79" t="str">
        <v/>
      </c>
    </row>
    <row r="4050">
      <c r="A4050" s="81" t="str">
        <v/>
      </c>
      <c r="B4050" s="81" t="str">
        <v/>
      </c>
      <c r="C4050" s="83">
        <f>IF($E4050="","",IFERROR(VLOOKUP(TRIM(E4050&amp;""),'Référentiel Articles'!$A$2:$F$634,2,FALSE),""))</f>
      </c>
      <c r="D4050" s="83">
        <f>IF($E4050="","",IFERROR(VLOOKUP(TRIM(E4050&amp;""),'Référentiel Articles'!$A$2:$F$634,3,FALSE),""))</f>
      </c>
      <c r="E4050" s="81" t="str">
        <v/>
      </c>
      <c r="F4050" s="83">
        <f>IF($E4050="","",IFERROR(VLOOKUP(TRIM(E4050&amp;""),'Référentiel Articles'!$A$2:$F$634,4,FALSE),""))</f>
      </c>
      <c r="G4050" s="84">
        <f>IF($E4050="","",IFERROR(VLOOKUP(TRIM(E4050&amp;""),'Référentiel Articles'!$A$2:$F$634,5,FALSE),""))</f>
      </c>
      <c r="H4050" s="85" t="str">
        <v/>
      </c>
      <c r="I4050" s="84">
        <f>IF($E4050="","",IFERROR(VLOOKUP(TRIM(E4050&amp;""),'Référentiel Articles'!$A$2:$F$634,6,FALSE),""))</f>
      </c>
      <c r="J4050" s="90">
        <f>IF(OR($E4050="",$H4050=""),"",$H4050*$I4050)</f>
      </c>
      <c r="K4050" s="87" t="str">
        <v/>
      </c>
    </row>
    <row r="4051">
      <c r="A4051" s="74" t="str">
        <v/>
      </c>
      <c r="B4051" s="74" t="str">
        <v/>
      </c>
      <c r="C4051" s="75">
        <f>IF($E4051="","",IFERROR(VLOOKUP(TRIM(E4051&amp;""),'Référentiel Articles'!$A$2:$F$634,2,FALSE),""))</f>
      </c>
      <c r="D4051" s="75">
        <f>IF($E4051="","",IFERROR(VLOOKUP(TRIM(E4051&amp;""),'Référentiel Articles'!$A$2:$F$634,3,FALSE),""))</f>
      </c>
      <c r="E4051" s="74" t="str">
        <v/>
      </c>
      <c r="F4051" s="75">
        <f>IF($E4051="","",IFERROR(VLOOKUP(TRIM(E4051&amp;""),'Référentiel Articles'!$A$2:$F$634,4,FALSE),""))</f>
      </c>
      <c r="G4051" s="76">
        <f>IF($E4051="","",IFERROR(VLOOKUP(TRIM(E4051&amp;""),'Référentiel Articles'!$A$2:$F$634,5,FALSE),""))</f>
      </c>
      <c r="H4051" s="77" t="str">
        <v/>
      </c>
      <c r="I4051" s="76">
        <f>IF($E4051="","",IFERROR(VLOOKUP(TRIM(E4051&amp;""),'Référentiel Articles'!$A$2:$F$634,6,FALSE),""))</f>
      </c>
      <c r="J4051" s="78">
        <f>IF(OR($E4051="",$H4051=""),"",$H4051*$I4051)</f>
      </c>
      <c r="K4051" s="79" t="str">
        <v/>
      </c>
    </row>
    <row r="4052">
      <c r="A4052" s="81" t="str">
        <v/>
      </c>
      <c r="B4052" s="81" t="str">
        <v/>
      </c>
      <c r="C4052" s="83">
        <f>IF($E4052="","",IFERROR(VLOOKUP(TRIM(E4052&amp;""),'Référentiel Articles'!$A$2:$F$634,2,FALSE),""))</f>
      </c>
      <c r="D4052" s="83">
        <f>IF($E4052="","",IFERROR(VLOOKUP(TRIM(E4052&amp;""),'Référentiel Articles'!$A$2:$F$634,3,FALSE),""))</f>
      </c>
      <c r="E4052" s="81" t="str">
        <v/>
      </c>
      <c r="F4052" s="83">
        <f>IF($E4052="","",IFERROR(VLOOKUP(TRIM(E4052&amp;""),'Référentiel Articles'!$A$2:$F$634,4,FALSE),""))</f>
      </c>
      <c r="G4052" s="84">
        <f>IF($E4052="","",IFERROR(VLOOKUP(TRIM(E4052&amp;""),'Référentiel Articles'!$A$2:$F$634,5,FALSE),""))</f>
      </c>
      <c r="H4052" s="85" t="str">
        <v/>
      </c>
      <c r="I4052" s="84">
        <f>IF($E4052="","",IFERROR(VLOOKUP(TRIM(E4052&amp;""),'Référentiel Articles'!$A$2:$F$634,6,FALSE),""))</f>
      </c>
      <c r="J4052" s="90">
        <f>IF(OR($E4052="",$H4052=""),"",$H4052*$I4052)</f>
      </c>
      <c r="K4052" s="87" t="str">
        <v/>
      </c>
    </row>
    <row r="4053">
      <c r="A4053" s="74" t="str">
        <v/>
      </c>
      <c r="B4053" s="74" t="str">
        <v/>
      </c>
      <c r="C4053" s="75">
        <f>IF($E4053="","",IFERROR(VLOOKUP(TRIM(E4053&amp;""),'Référentiel Articles'!$A$2:$F$634,2,FALSE),""))</f>
      </c>
      <c r="D4053" s="75">
        <f>IF($E4053="","",IFERROR(VLOOKUP(TRIM(E4053&amp;""),'Référentiel Articles'!$A$2:$F$634,3,FALSE),""))</f>
      </c>
      <c r="E4053" s="74" t="str">
        <v/>
      </c>
      <c r="F4053" s="75">
        <f>IF($E4053="","",IFERROR(VLOOKUP(TRIM(E4053&amp;""),'Référentiel Articles'!$A$2:$F$634,4,FALSE),""))</f>
      </c>
      <c r="G4053" s="76">
        <f>IF($E4053="","",IFERROR(VLOOKUP(TRIM(E4053&amp;""),'Référentiel Articles'!$A$2:$F$634,5,FALSE),""))</f>
      </c>
      <c r="H4053" s="77" t="str">
        <v/>
      </c>
      <c r="I4053" s="76">
        <f>IF($E4053="","",IFERROR(VLOOKUP(TRIM(E4053&amp;""),'Référentiel Articles'!$A$2:$F$634,6,FALSE),""))</f>
      </c>
      <c r="J4053" s="78">
        <f>IF(OR($E4053="",$H4053=""),"",$H4053*$I4053)</f>
      </c>
      <c r="K4053" s="79" t="str">
        <v/>
      </c>
    </row>
    <row r="4054">
      <c r="A4054" s="81" t="str">
        <v/>
      </c>
      <c r="B4054" s="81" t="str">
        <v/>
      </c>
      <c r="C4054" s="83">
        <f>IF($E4054="","",IFERROR(VLOOKUP(TRIM(E4054&amp;""),'Référentiel Articles'!$A$2:$F$634,2,FALSE),""))</f>
      </c>
      <c r="D4054" s="83">
        <f>IF($E4054="","",IFERROR(VLOOKUP(TRIM(E4054&amp;""),'Référentiel Articles'!$A$2:$F$634,3,FALSE),""))</f>
      </c>
      <c r="E4054" s="81" t="str">
        <v/>
      </c>
      <c r="F4054" s="83">
        <f>IF($E4054="","",IFERROR(VLOOKUP(TRIM(E4054&amp;""),'Référentiel Articles'!$A$2:$F$634,4,FALSE),""))</f>
      </c>
      <c r="G4054" s="84">
        <f>IF($E4054="","",IFERROR(VLOOKUP(TRIM(E4054&amp;""),'Référentiel Articles'!$A$2:$F$634,5,FALSE),""))</f>
      </c>
      <c r="H4054" s="85" t="str">
        <v/>
      </c>
      <c r="I4054" s="84">
        <f>IF($E4054="","",IFERROR(VLOOKUP(TRIM(E4054&amp;""),'Référentiel Articles'!$A$2:$F$634,6,FALSE),""))</f>
      </c>
      <c r="J4054" s="90">
        <f>IF(OR($E4054="",$H4054=""),"",$H4054*$I4054)</f>
      </c>
      <c r="K4054" s="87" t="str">
        <v/>
      </c>
    </row>
    <row r="4055">
      <c r="A4055" s="74" t="str">
        <v/>
      </c>
      <c r="B4055" s="74" t="str">
        <v/>
      </c>
      <c r="C4055" s="75">
        <f>IF($E4055="","",IFERROR(VLOOKUP(TRIM(E4055&amp;""),'Référentiel Articles'!$A$2:$F$634,2,FALSE),""))</f>
      </c>
      <c r="D4055" s="75">
        <f>IF($E4055="","",IFERROR(VLOOKUP(TRIM(E4055&amp;""),'Référentiel Articles'!$A$2:$F$634,3,FALSE),""))</f>
      </c>
      <c r="E4055" s="74" t="str">
        <v/>
      </c>
      <c r="F4055" s="75">
        <f>IF($E4055="","",IFERROR(VLOOKUP(TRIM(E4055&amp;""),'Référentiel Articles'!$A$2:$F$634,4,FALSE),""))</f>
      </c>
      <c r="G4055" s="76">
        <f>IF($E4055="","",IFERROR(VLOOKUP(TRIM(E4055&amp;""),'Référentiel Articles'!$A$2:$F$634,5,FALSE),""))</f>
      </c>
      <c r="H4055" s="77" t="str">
        <v/>
      </c>
      <c r="I4055" s="76">
        <f>IF($E4055="","",IFERROR(VLOOKUP(TRIM(E4055&amp;""),'Référentiel Articles'!$A$2:$F$634,6,FALSE),""))</f>
      </c>
      <c r="J4055" s="78">
        <f>IF(OR($E4055="",$H4055=""),"",$H4055*$I4055)</f>
      </c>
      <c r="K4055" s="79" t="str">
        <v/>
      </c>
    </row>
    <row r="4056">
      <c r="A4056" s="81" t="str">
        <v/>
      </c>
      <c r="B4056" s="81" t="str">
        <v/>
      </c>
      <c r="C4056" s="83">
        <f>IF($E4056="","",IFERROR(VLOOKUP(TRIM(E4056&amp;""),'Référentiel Articles'!$A$2:$F$634,2,FALSE),""))</f>
      </c>
      <c r="D4056" s="83">
        <f>IF($E4056="","",IFERROR(VLOOKUP(TRIM(E4056&amp;""),'Référentiel Articles'!$A$2:$F$634,3,FALSE),""))</f>
      </c>
      <c r="E4056" s="81" t="str">
        <v/>
      </c>
      <c r="F4056" s="83">
        <f>IF($E4056="","",IFERROR(VLOOKUP(TRIM(E4056&amp;""),'Référentiel Articles'!$A$2:$F$634,4,FALSE),""))</f>
      </c>
      <c r="G4056" s="84">
        <f>IF($E4056="","",IFERROR(VLOOKUP(TRIM(E4056&amp;""),'Référentiel Articles'!$A$2:$F$634,5,FALSE),""))</f>
      </c>
      <c r="H4056" s="85" t="str">
        <v/>
      </c>
      <c r="I4056" s="84">
        <f>IF($E4056="","",IFERROR(VLOOKUP(TRIM(E4056&amp;""),'Référentiel Articles'!$A$2:$F$634,6,FALSE),""))</f>
      </c>
      <c r="J4056" s="90">
        <f>IF(OR($E4056="",$H4056=""),"",$H4056*$I4056)</f>
      </c>
      <c r="K4056" s="87" t="str">
        <v/>
      </c>
    </row>
    <row r="4057">
      <c r="A4057" s="74" t="str">
        <v/>
      </c>
      <c r="B4057" s="74" t="str">
        <v/>
      </c>
      <c r="C4057" s="75">
        <f>IF($E4057="","",IFERROR(VLOOKUP(TRIM(E4057&amp;""),'Référentiel Articles'!$A$2:$F$634,2,FALSE),""))</f>
      </c>
      <c r="D4057" s="75">
        <f>IF($E4057="","",IFERROR(VLOOKUP(TRIM(E4057&amp;""),'Référentiel Articles'!$A$2:$F$634,3,FALSE),""))</f>
      </c>
      <c r="E4057" s="74" t="str">
        <v/>
      </c>
      <c r="F4057" s="75">
        <f>IF($E4057="","",IFERROR(VLOOKUP(TRIM(E4057&amp;""),'Référentiel Articles'!$A$2:$F$634,4,FALSE),""))</f>
      </c>
      <c r="G4057" s="76">
        <f>IF($E4057="","",IFERROR(VLOOKUP(TRIM(E4057&amp;""),'Référentiel Articles'!$A$2:$F$634,5,FALSE),""))</f>
      </c>
      <c r="H4057" s="77" t="str">
        <v/>
      </c>
      <c r="I4057" s="76">
        <f>IF($E4057="","",IFERROR(VLOOKUP(TRIM(E4057&amp;""),'Référentiel Articles'!$A$2:$F$634,6,FALSE),""))</f>
      </c>
      <c r="J4057" s="78">
        <f>IF(OR($E4057="",$H4057=""),"",$H4057*$I4057)</f>
      </c>
      <c r="K4057" s="79" t="str">
        <v/>
      </c>
    </row>
    <row r="4058">
      <c r="A4058" s="81" t="str">
        <v/>
      </c>
      <c r="B4058" s="81" t="str">
        <v/>
      </c>
      <c r="C4058" s="83">
        <f>IF($E4058="","",IFERROR(VLOOKUP(TRIM(E4058&amp;""),'Référentiel Articles'!$A$2:$F$634,2,FALSE),""))</f>
      </c>
      <c r="D4058" s="83">
        <f>IF($E4058="","",IFERROR(VLOOKUP(TRIM(E4058&amp;""),'Référentiel Articles'!$A$2:$F$634,3,FALSE),""))</f>
      </c>
      <c r="E4058" s="81" t="str">
        <v/>
      </c>
      <c r="F4058" s="83">
        <f>IF($E4058="","",IFERROR(VLOOKUP(TRIM(E4058&amp;""),'Référentiel Articles'!$A$2:$F$634,4,FALSE),""))</f>
      </c>
      <c r="G4058" s="84">
        <f>IF($E4058="","",IFERROR(VLOOKUP(TRIM(E4058&amp;""),'Référentiel Articles'!$A$2:$F$634,5,FALSE),""))</f>
      </c>
      <c r="H4058" s="85" t="str">
        <v/>
      </c>
      <c r="I4058" s="84">
        <f>IF($E4058="","",IFERROR(VLOOKUP(TRIM(E4058&amp;""),'Référentiel Articles'!$A$2:$F$634,6,FALSE),""))</f>
      </c>
      <c r="J4058" s="90">
        <f>IF(OR($E4058="",$H4058=""),"",$H4058*$I4058)</f>
      </c>
      <c r="K4058" s="87" t="str">
        <v/>
      </c>
    </row>
    <row r="4059">
      <c r="A4059" s="74" t="str">
        <v/>
      </c>
      <c r="B4059" s="74" t="str">
        <v/>
      </c>
      <c r="C4059" s="75">
        <f>IF($E4059="","",IFERROR(VLOOKUP(TRIM(E4059&amp;""),'Référentiel Articles'!$A$2:$F$634,2,FALSE),""))</f>
      </c>
      <c r="D4059" s="75">
        <f>IF($E4059="","",IFERROR(VLOOKUP(TRIM(E4059&amp;""),'Référentiel Articles'!$A$2:$F$634,3,FALSE),""))</f>
      </c>
      <c r="E4059" s="74" t="str">
        <v/>
      </c>
      <c r="F4059" s="75">
        <f>IF($E4059="","",IFERROR(VLOOKUP(TRIM(E4059&amp;""),'Référentiel Articles'!$A$2:$F$634,4,FALSE),""))</f>
      </c>
      <c r="G4059" s="76">
        <f>IF($E4059="","",IFERROR(VLOOKUP(TRIM(E4059&amp;""),'Référentiel Articles'!$A$2:$F$634,5,FALSE),""))</f>
      </c>
      <c r="H4059" s="77" t="str">
        <v/>
      </c>
      <c r="I4059" s="76">
        <f>IF($E4059="","",IFERROR(VLOOKUP(TRIM(E4059&amp;""),'Référentiel Articles'!$A$2:$F$634,6,FALSE),""))</f>
      </c>
      <c r="J4059" s="78">
        <f>IF(OR($E4059="",$H4059=""),"",$H4059*$I4059)</f>
      </c>
      <c r="K4059" s="79" t="str">
        <v/>
      </c>
    </row>
    <row r="4060">
      <c r="A4060" s="81" t="str">
        <v/>
      </c>
      <c r="B4060" s="81" t="str">
        <v/>
      </c>
      <c r="C4060" s="83">
        <f>IF($E4060="","",IFERROR(VLOOKUP(TRIM(E4060&amp;""),'Référentiel Articles'!$A$2:$F$634,2,FALSE),""))</f>
      </c>
      <c r="D4060" s="83">
        <f>IF($E4060="","",IFERROR(VLOOKUP(TRIM(E4060&amp;""),'Référentiel Articles'!$A$2:$F$634,3,FALSE),""))</f>
      </c>
      <c r="E4060" s="81" t="str">
        <v/>
      </c>
      <c r="F4060" s="83">
        <f>IF($E4060="","",IFERROR(VLOOKUP(TRIM(E4060&amp;""),'Référentiel Articles'!$A$2:$F$634,4,FALSE),""))</f>
      </c>
      <c r="G4060" s="84">
        <f>IF($E4060="","",IFERROR(VLOOKUP(TRIM(E4060&amp;""),'Référentiel Articles'!$A$2:$F$634,5,FALSE),""))</f>
      </c>
      <c r="H4060" s="85" t="str">
        <v/>
      </c>
      <c r="I4060" s="84">
        <f>IF($E4060="","",IFERROR(VLOOKUP(TRIM(E4060&amp;""),'Référentiel Articles'!$A$2:$F$634,6,FALSE),""))</f>
      </c>
      <c r="J4060" s="90">
        <f>IF(OR($E4060="",$H4060=""),"",$H4060*$I4060)</f>
      </c>
      <c r="K4060" s="87" t="str">
        <v/>
      </c>
    </row>
    <row r="4061">
      <c r="A4061" s="74" t="str">
        <v/>
      </c>
      <c r="B4061" s="74" t="str">
        <v/>
      </c>
      <c r="C4061" s="75">
        <f>IF($E4061="","",IFERROR(VLOOKUP(TRIM(E4061&amp;""),'Référentiel Articles'!$A$2:$F$634,2,FALSE),""))</f>
      </c>
      <c r="D4061" s="75">
        <f>IF($E4061="","",IFERROR(VLOOKUP(TRIM(E4061&amp;""),'Référentiel Articles'!$A$2:$F$634,3,FALSE),""))</f>
      </c>
      <c r="E4061" s="74" t="str">
        <v/>
      </c>
      <c r="F4061" s="75">
        <f>IF($E4061="","",IFERROR(VLOOKUP(TRIM(E4061&amp;""),'Référentiel Articles'!$A$2:$F$634,4,FALSE),""))</f>
      </c>
      <c r="G4061" s="76">
        <f>IF($E4061="","",IFERROR(VLOOKUP(TRIM(E4061&amp;""),'Référentiel Articles'!$A$2:$F$634,5,FALSE),""))</f>
      </c>
      <c r="H4061" s="77" t="str">
        <v/>
      </c>
      <c r="I4061" s="76">
        <f>IF($E4061="","",IFERROR(VLOOKUP(TRIM(E4061&amp;""),'Référentiel Articles'!$A$2:$F$634,6,FALSE),""))</f>
      </c>
      <c r="J4061" s="78">
        <f>IF(OR($E4061="",$H4061=""),"",$H4061*$I4061)</f>
      </c>
      <c r="K4061" s="79" t="str">
        <v/>
      </c>
    </row>
    <row r="4062">
      <c r="A4062" s="81" t="str">
        <v/>
      </c>
      <c r="B4062" s="81" t="str">
        <v/>
      </c>
      <c r="C4062" s="83">
        <f>IF($E4062="","",IFERROR(VLOOKUP(TRIM(E4062&amp;""),'Référentiel Articles'!$A$2:$F$634,2,FALSE),""))</f>
      </c>
      <c r="D4062" s="83">
        <f>IF($E4062="","",IFERROR(VLOOKUP(TRIM(E4062&amp;""),'Référentiel Articles'!$A$2:$F$634,3,FALSE),""))</f>
      </c>
      <c r="E4062" s="81" t="str">
        <v/>
      </c>
      <c r="F4062" s="83">
        <f>IF($E4062="","",IFERROR(VLOOKUP(TRIM(E4062&amp;""),'Référentiel Articles'!$A$2:$F$634,4,FALSE),""))</f>
      </c>
      <c r="G4062" s="84">
        <f>IF($E4062="","",IFERROR(VLOOKUP(TRIM(E4062&amp;""),'Référentiel Articles'!$A$2:$F$634,5,FALSE),""))</f>
      </c>
      <c r="H4062" s="85" t="str">
        <v/>
      </c>
      <c r="I4062" s="84">
        <f>IF($E4062="","",IFERROR(VLOOKUP(TRIM(E4062&amp;""),'Référentiel Articles'!$A$2:$F$634,6,FALSE),""))</f>
      </c>
      <c r="J4062" s="90">
        <f>IF(OR($E4062="",$H4062=""),"",$H4062*$I4062)</f>
      </c>
      <c r="K4062" s="87" t="str">
        <v/>
      </c>
    </row>
    <row r="4063">
      <c r="A4063" s="74" t="str">
        <v/>
      </c>
      <c r="B4063" s="74" t="str">
        <v/>
      </c>
      <c r="C4063" s="75">
        <f>IF($E4063="","",IFERROR(VLOOKUP(TRIM(E4063&amp;""),'Référentiel Articles'!$A$2:$F$634,2,FALSE),""))</f>
      </c>
      <c r="D4063" s="75">
        <f>IF($E4063="","",IFERROR(VLOOKUP(TRIM(E4063&amp;""),'Référentiel Articles'!$A$2:$F$634,3,FALSE),""))</f>
      </c>
      <c r="E4063" s="74" t="str">
        <v/>
      </c>
      <c r="F4063" s="75">
        <f>IF($E4063="","",IFERROR(VLOOKUP(TRIM(E4063&amp;""),'Référentiel Articles'!$A$2:$F$634,4,FALSE),""))</f>
      </c>
      <c r="G4063" s="76">
        <f>IF($E4063="","",IFERROR(VLOOKUP(TRIM(E4063&amp;""),'Référentiel Articles'!$A$2:$F$634,5,FALSE),""))</f>
      </c>
      <c r="H4063" s="77" t="str">
        <v/>
      </c>
      <c r="I4063" s="76">
        <f>IF($E4063="","",IFERROR(VLOOKUP(TRIM(E4063&amp;""),'Référentiel Articles'!$A$2:$F$634,6,FALSE),""))</f>
      </c>
      <c r="J4063" s="78">
        <f>IF(OR($E4063="",$H4063=""),"",$H4063*$I4063)</f>
      </c>
      <c r="K4063" s="79" t="str">
        <v/>
      </c>
    </row>
    <row r="4064">
      <c r="A4064" s="81" t="str">
        <v/>
      </c>
      <c r="B4064" s="81" t="str">
        <v/>
      </c>
      <c r="C4064" s="83">
        <f>IF($E4064="","",IFERROR(VLOOKUP(TRIM(E4064&amp;""),'Référentiel Articles'!$A$2:$F$634,2,FALSE),""))</f>
      </c>
      <c r="D4064" s="83">
        <f>IF($E4064="","",IFERROR(VLOOKUP(TRIM(E4064&amp;""),'Référentiel Articles'!$A$2:$F$634,3,FALSE),""))</f>
      </c>
      <c r="E4064" s="81" t="str">
        <v/>
      </c>
      <c r="F4064" s="83">
        <f>IF($E4064="","",IFERROR(VLOOKUP(TRIM(E4064&amp;""),'Référentiel Articles'!$A$2:$F$634,4,FALSE),""))</f>
      </c>
      <c r="G4064" s="84">
        <f>IF($E4064="","",IFERROR(VLOOKUP(TRIM(E4064&amp;""),'Référentiel Articles'!$A$2:$F$634,5,FALSE),""))</f>
      </c>
      <c r="H4064" s="85" t="str">
        <v/>
      </c>
      <c r="I4064" s="84">
        <f>IF($E4064="","",IFERROR(VLOOKUP(TRIM(E4064&amp;""),'Référentiel Articles'!$A$2:$F$634,6,FALSE),""))</f>
      </c>
      <c r="J4064" s="90">
        <f>IF(OR($E4064="",$H4064=""),"",$H4064*$I4064)</f>
      </c>
      <c r="K4064" s="87" t="str">
        <v/>
      </c>
    </row>
    <row r="4065">
      <c r="A4065" s="74" t="str">
        <v/>
      </c>
      <c r="B4065" s="74" t="str">
        <v/>
      </c>
      <c r="C4065" s="75">
        <f>IF($E4065="","",IFERROR(VLOOKUP(TRIM(E4065&amp;""),'Référentiel Articles'!$A$2:$F$634,2,FALSE),""))</f>
      </c>
      <c r="D4065" s="75">
        <f>IF($E4065="","",IFERROR(VLOOKUP(TRIM(E4065&amp;""),'Référentiel Articles'!$A$2:$F$634,3,FALSE),""))</f>
      </c>
      <c r="E4065" s="74" t="str">
        <v/>
      </c>
      <c r="F4065" s="75">
        <f>IF($E4065="","",IFERROR(VLOOKUP(TRIM(E4065&amp;""),'Référentiel Articles'!$A$2:$F$634,4,FALSE),""))</f>
      </c>
      <c r="G4065" s="76">
        <f>IF($E4065="","",IFERROR(VLOOKUP(TRIM(E4065&amp;""),'Référentiel Articles'!$A$2:$F$634,5,FALSE),""))</f>
      </c>
      <c r="H4065" s="77" t="str">
        <v/>
      </c>
      <c r="I4065" s="76">
        <f>IF($E4065="","",IFERROR(VLOOKUP(TRIM(E4065&amp;""),'Référentiel Articles'!$A$2:$F$634,6,FALSE),""))</f>
      </c>
      <c r="J4065" s="78">
        <f>IF(OR($E4065="",$H4065=""),"",$H4065*$I4065)</f>
      </c>
      <c r="K4065" s="79" t="str">
        <v/>
      </c>
    </row>
    <row r="4066">
      <c r="A4066" s="81" t="str">
        <v/>
      </c>
      <c r="B4066" s="81" t="str">
        <v/>
      </c>
      <c r="C4066" s="83">
        <f>IF($E4066="","",IFERROR(VLOOKUP(TRIM(E4066&amp;""),'Référentiel Articles'!$A$2:$F$634,2,FALSE),""))</f>
      </c>
      <c r="D4066" s="83">
        <f>IF($E4066="","",IFERROR(VLOOKUP(TRIM(E4066&amp;""),'Référentiel Articles'!$A$2:$F$634,3,FALSE),""))</f>
      </c>
      <c r="E4066" s="81" t="str">
        <v/>
      </c>
      <c r="F4066" s="83">
        <f>IF($E4066="","",IFERROR(VLOOKUP(TRIM(E4066&amp;""),'Référentiel Articles'!$A$2:$F$634,4,FALSE),""))</f>
      </c>
      <c r="G4066" s="84">
        <f>IF($E4066="","",IFERROR(VLOOKUP(TRIM(E4066&amp;""),'Référentiel Articles'!$A$2:$F$634,5,FALSE),""))</f>
      </c>
      <c r="H4066" s="85" t="str">
        <v/>
      </c>
      <c r="I4066" s="84">
        <f>IF($E4066="","",IFERROR(VLOOKUP(TRIM(E4066&amp;""),'Référentiel Articles'!$A$2:$F$634,6,FALSE),""))</f>
      </c>
      <c r="J4066" s="90">
        <f>IF(OR($E4066="",$H4066=""),"",$H4066*$I4066)</f>
      </c>
      <c r="K4066" s="87" t="str">
        <v/>
      </c>
    </row>
    <row r="4067">
      <c r="A4067" s="74" t="str">
        <v/>
      </c>
      <c r="B4067" s="74" t="str">
        <v/>
      </c>
      <c r="C4067" s="75">
        <f>IF($E4067="","",IFERROR(VLOOKUP(TRIM(E4067&amp;""),'Référentiel Articles'!$A$2:$F$634,2,FALSE),""))</f>
      </c>
      <c r="D4067" s="75">
        <f>IF($E4067="","",IFERROR(VLOOKUP(TRIM(E4067&amp;""),'Référentiel Articles'!$A$2:$F$634,3,FALSE),""))</f>
      </c>
      <c r="E4067" s="74" t="str">
        <v/>
      </c>
      <c r="F4067" s="75">
        <f>IF($E4067="","",IFERROR(VLOOKUP(TRIM(E4067&amp;""),'Référentiel Articles'!$A$2:$F$634,4,FALSE),""))</f>
      </c>
      <c r="G4067" s="76">
        <f>IF($E4067="","",IFERROR(VLOOKUP(TRIM(E4067&amp;""),'Référentiel Articles'!$A$2:$F$634,5,FALSE),""))</f>
      </c>
      <c r="H4067" s="77" t="str">
        <v/>
      </c>
      <c r="I4067" s="76">
        <f>IF($E4067="","",IFERROR(VLOOKUP(TRIM(E4067&amp;""),'Référentiel Articles'!$A$2:$F$634,6,FALSE),""))</f>
      </c>
      <c r="J4067" s="78">
        <f>IF(OR($E4067="",$H4067=""),"",$H4067*$I4067)</f>
      </c>
      <c r="K4067" s="79" t="str">
        <v/>
      </c>
    </row>
    <row r="4068">
      <c r="A4068" s="81" t="str">
        <v/>
      </c>
      <c r="B4068" s="81" t="str">
        <v/>
      </c>
      <c r="C4068" s="83">
        <f>IF($E4068="","",IFERROR(VLOOKUP(TRIM(E4068&amp;""),'Référentiel Articles'!$A$2:$F$634,2,FALSE),""))</f>
      </c>
      <c r="D4068" s="83">
        <f>IF($E4068="","",IFERROR(VLOOKUP(TRIM(E4068&amp;""),'Référentiel Articles'!$A$2:$F$634,3,FALSE),""))</f>
      </c>
      <c r="E4068" s="81" t="str">
        <v/>
      </c>
      <c r="F4068" s="83">
        <f>IF($E4068="","",IFERROR(VLOOKUP(TRIM(E4068&amp;""),'Référentiel Articles'!$A$2:$F$634,4,FALSE),""))</f>
      </c>
      <c r="G4068" s="84">
        <f>IF($E4068="","",IFERROR(VLOOKUP(TRIM(E4068&amp;""),'Référentiel Articles'!$A$2:$F$634,5,FALSE),""))</f>
      </c>
      <c r="H4068" s="85" t="str">
        <v/>
      </c>
      <c r="I4068" s="84">
        <f>IF($E4068="","",IFERROR(VLOOKUP(TRIM(E4068&amp;""),'Référentiel Articles'!$A$2:$F$634,6,FALSE),""))</f>
      </c>
      <c r="J4068" s="90">
        <f>IF(OR($E4068="",$H4068=""),"",$H4068*$I4068)</f>
      </c>
      <c r="K4068" s="87" t="str">
        <v/>
      </c>
    </row>
    <row r="4069">
      <c r="A4069" s="74" t="str">
        <v/>
      </c>
      <c r="B4069" s="74" t="str">
        <v/>
      </c>
      <c r="C4069" s="75">
        <f>IF($E4069="","",IFERROR(VLOOKUP(TRIM(E4069&amp;""),'Référentiel Articles'!$A$2:$F$634,2,FALSE),""))</f>
      </c>
      <c r="D4069" s="75">
        <f>IF($E4069="","",IFERROR(VLOOKUP(TRIM(E4069&amp;""),'Référentiel Articles'!$A$2:$F$634,3,FALSE),""))</f>
      </c>
      <c r="E4069" s="74" t="str">
        <v/>
      </c>
      <c r="F4069" s="75">
        <f>IF($E4069="","",IFERROR(VLOOKUP(TRIM(E4069&amp;""),'Référentiel Articles'!$A$2:$F$634,4,FALSE),""))</f>
      </c>
      <c r="G4069" s="76">
        <f>IF($E4069="","",IFERROR(VLOOKUP(TRIM(E4069&amp;""),'Référentiel Articles'!$A$2:$F$634,5,FALSE),""))</f>
      </c>
      <c r="H4069" s="77" t="str">
        <v/>
      </c>
      <c r="I4069" s="76">
        <f>IF($E4069="","",IFERROR(VLOOKUP(TRIM(E4069&amp;""),'Référentiel Articles'!$A$2:$F$634,6,FALSE),""))</f>
      </c>
      <c r="J4069" s="78">
        <f>IF(OR($E4069="",$H4069=""),"",$H4069*$I4069)</f>
      </c>
      <c r="K4069" s="79" t="str">
        <v/>
      </c>
    </row>
    <row r="4070">
      <c r="A4070" s="81" t="str">
        <v/>
      </c>
      <c r="B4070" s="81" t="str">
        <v/>
      </c>
      <c r="C4070" s="83">
        <f>IF($E4070="","",IFERROR(VLOOKUP(TRIM(E4070&amp;""),'Référentiel Articles'!$A$2:$F$634,2,FALSE),""))</f>
      </c>
      <c r="D4070" s="83">
        <f>IF($E4070="","",IFERROR(VLOOKUP(TRIM(E4070&amp;""),'Référentiel Articles'!$A$2:$F$634,3,FALSE),""))</f>
      </c>
      <c r="E4070" s="81" t="str">
        <v/>
      </c>
      <c r="F4070" s="83">
        <f>IF($E4070="","",IFERROR(VLOOKUP(TRIM(E4070&amp;""),'Référentiel Articles'!$A$2:$F$634,4,FALSE),""))</f>
      </c>
      <c r="G4070" s="84">
        <f>IF($E4070="","",IFERROR(VLOOKUP(TRIM(E4070&amp;""),'Référentiel Articles'!$A$2:$F$634,5,FALSE),""))</f>
      </c>
      <c r="H4070" s="85" t="str">
        <v/>
      </c>
      <c r="I4070" s="84">
        <f>IF($E4070="","",IFERROR(VLOOKUP(TRIM(E4070&amp;""),'Référentiel Articles'!$A$2:$F$634,6,FALSE),""))</f>
      </c>
      <c r="J4070" s="90">
        <f>IF(OR($E4070="",$H4070=""),"",$H4070*$I4070)</f>
      </c>
      <c r="K4070" s="87" t="str">
        <v/>
      </c>
    </row>
    <row r="4071">
      <c r="A4071" s="74" t="str">
        <v/>
      </c>
      <c r="B4071" s="74" t="str">
        <v/>
      </c>
      <c r="C4071" s="75">
        <f>IF($E4071="","",IFERROR(VLOOKUP(TRIM(E4071&amp;""),'Référentiel Articles'!$A$2:$F$634,2,FALSE),""))</f>
      </c>
      <c r="D4071" s="75">
        <f>IF($E4071="","",IFERROR(VLOOKUP(TRIM(E4071&amp;""),'Référentiel Articles'!$A$2:$F$634,3,FALSE),""))</f>
      </c>
      <c r="E4071" s="74" t="str">
        <v/>
      </c>
      <c r="F4071" s="75">
        <f>IF($E4071="","",IFERROR(VLOOKUP(TRIM(E4071&amp;""),'Référentiel Articles'!$A$2:$F$634,4,FALSE),""))</f>
      </c>
      <c r="G4071" s="76">
        <f>IF($E4071="","",IFERROR(VLOOKUP(TRIM(E4071&amp;""),'Référentiel Articles'!$A$2:$F$634,5,FALSE),""))</f>
      </c>
      <c r="H4071" s="77" t="str">
        <v/>
      </c>
      <c r="I4071" s="76">
        <f>IF($E4071="","",IFERROR(VLOOKUP(TRIM(E4071&amp;""),'Référentiel Articles'!$A$2:$F$634,6,FALSE),""))</f>
      </c>
      <c r="J4071" s="78">
        <f>IF(OR($E4071="",$H4071=""),"",$H4071*$I4071)</f>
      </c>
      <c r="K4071" s="79" t="str">
        <v/>
      </c>
    </row>
    <row r="4072">
      <c r="A4072" s="81" t="str">
        <v/>
      </c>
      <c r="B4072" s="81" t="str">
        <v/>
      </c>
      <c r="C4072" s="83">
        <f>IF($E4072="","",IFERROR(VLOOKUP(TRIM(E4072&amp;""),'Référentiel Articles'!$A$2:$F$634,2,FALSE),""))</f>
      </c>
      <c r="D4072" s="83">
        <f>IF($E4072="","",IFERROR(VLOOKUP(TRIM(E4072&amp;""),'Référentiel Articles'!$A$2:$F$634,3,FALSE),""))</f>
      </c>
      <c r="E4072" s="81" t="str">
        <v/>
      </c>
      <c r="F4072" s="83">
        <f>IF($E4072="","",IFERROR(VLOOKUP(TRIM(E4072&amp;""),'Référentiel Articles'!$A$2:$F$634,4,FALSE),""))</f>
      </c>
      <c r="G4072" s="84">
        <f>IF($E4072="","",IFERROR(VLOOKUP(TRIM(E4072&amp;""),'Référentiel Articles'!$A$2:$F$634,5,FALSE),""))</f>
      </c>
      <c r="H4072" s="85" t="str">
        <v/>
      </c>
      <c r="I4072" s="84">
        <f>IF($E4072="","",IFERROR(VLOOKUP(TRIM(E4072&amp;""),'Référentiel Articles'!$A$2:$F$634,6,FALSE),""))</f>
      </c>
      <c r="J4072" s="90">
        <f>IF(OR($E4072="",$H4072=""),"",$H4072*$I4072)</f>
      </c>
      <c r="K4072" s="87" t="str">
        <v/>
      </c>
    </row>
    <row r="4073">
      <c r="A4073" s="74" t="str">
        <v/>
      </c>
      <c r="B4073" s="74" t="str">
        <v/>
      </c>
      <c r="C4073" s="75">
        <f>IF($E4073="","",IFERROR(VLOOKUP(TRIM(E4073&amp;""),'Référentiel Articles'!$A$2:$F$634,2,FALSE),""))</f>
      </c>
      <c r="D4073" s="75">
        <f>IF($E4073="","",IFERROR(VLOOKUP(TRIM(E4073&amp;""),'Référentiel Articles'!$A$2:$F$634,3,FALSE),""))</f>
      </c>
      <c r="E4073" s="74" t="str">
        <v/>
      </c>
      <c r="F4073" s="75">
        <f>IF($E4073="","",IFERROR(VLOOKUP(TRIM(E4073&amp;""),'Référentiel Articles'!$A$2:$F$634,4,FALSE),""))</f>
      </c>
      <c r="G4073" s="76">
        <f>IF($E4073="","",IFERROR(VLOOKUP(TRIM(E4073&amp;""),'Référentiel Articles'!$A$2:$F$634,5,FALSE),""))</f>
      </c>
      <c r="H4073" s="77" t="str">
        <v/>
      </c>
      <c r="I4073" s="76">
        <f>IF($E4073="","",IFERROR(VLOOKUP(TRIM(E4073&amp;""),'Référentiel Articles'!$A$2:$F$634,6,FALSE),""))</f>
      </c>
      <c r="J4073" s="78">
        <f>IF(OR($E4073="",$H4073=""),"",$H4073*$I4073)</f>
      </c>
      <c r="K4073" s="79" t="str">
        <v/>
      </c>
    </row>
    <row r="4074">
      <c r="A4074" s="81" t="str">
        <v/>
      </c>
      <c r="B4074" s="81" t="str">
        <v/>
      </c>
      <c r="C4074" s="83">
        <f>IF($E4074="","",IFERROR(VLOOKUP(TRIM(E4074&amp;""),'Référentiel Articles'!$A$2:$F$634,2,FALSE),""))</f>
      </c>
      <c r="D4074" s="83">
        <f>IF($E4074="","",IFERROR(VLOOKUP(TRIM(E4074&amp;""),'Référentiel Articles'!$A$2:$F$634,3,FALSE),""))</f>
      </c>
      <c r="E4074" s="81" t="str">
        <v/>
      </c>
      <c r="F4074" s="83">
        <f>IF($E4074="","",IFERROR(VLOOKUP(TRIM(E4074&amp;""),'Référentiel Articles'!$A$2:$F$634,4,FALSE),""))</f>
      </c>
      <c r="G4074" s="84">
        <f>IF($E4074="","",IFERROR(VLOOKUP(TRIM(E4074&amp;""),'Référentiel Articles'!$A$2:$F$634,5,FALSE),""))</f>
      </c>
      <c r="H4074" s="85" t="str">
        <v/>
      </c>
      <c r="I4074" s="84">
        <f>IF($E4074="","",IFERROR(VLOOKUP(TRIM(E4074&amp;""),'Référentiel Articles'!$A$2:$F$634,6,FALSE),""))</f>
      </c>
      <c r="J4074" s="90">
        <f>IF(OR($E4074="",$H4074=""),"",$H4074*$I4074)</f>
      </c>
      <c r="K4074" s="87" t="str">
        <v/>
      </c>
    </row>
    <row r="4075">
      <c r="A4075" s="74" t="str">
        <v/>
      </c>
      <c r="B4075" s="74" t="str">
        <v/>
      </c>
      <c r="C4075" s="75">
        <f>IF($E4075="","",IFERROR(VLOOKUP(TRIM(E4075&amp;""),'Référentiel Articles'!$A$2:$F$634,2,FALSE),""))</f>
      </c>
      <c r="D4075" s="75">
        <f>IF($E4075="","",IFERROR(VLOOKUP(TRIM(E4075&amp;""),'Référentiel Articles'!$A$2:$F$634,3,FALSE),""))</f>
      </c>
      <c r="E4075" s="74" t="str">
        <v/>
      </c>
      <c r="F4075" s="75">
        <f>IF($E4075="","",IFERROR(VLOOKUP(TRIM(E4075&amp;""),'Référentiel Articles'!$A$2:$F$634,4,FALSE),""))</f>
      </c>
      <c r="G4075" s="76">
        <f>IF($E4075="","",IFERROR(VLOOKUP(TRIM(E4075&amp;""),'Référentiel Articles'!$A$2:$F$634,5,FALSE),""))</f>
      </c>
      <c r="H4075" s="77" t="str">
        <v/>
      </c>
      <c r="I4075" s="76">
        <f>IF($E4075="","",IFERROR(VLOOKUP(TRIM(E4075&amp;""),'Référentiel Articles'!$A$2:$F$634,6,FALSE),""))</f>
      </c>
      <c r="J4075" s="78">
        <f>IF(OR($E4075="",$H4075=""),"",$H4075*$I4075)</f>
      </c>
      <c r="K4075" s="79" t="str">
        <v/>
      </c>
    </row>
    <row r="4076">
      <c r="A4076" s="81" t="str">
        <v/>
      </c>
      <c r="B4076" s="81" t="str">
        <v/>
      </c>
      <c r="C4076" s="83">
        <f>IF($E4076="","",IFERROR(VLOOKUP(TRIM(E4076&amp;""),'Référentiel Articles'!$A$2:$F$634,2,FALSE),""))</f>
      </c>
      <c r="D4076" s="83">
        <f>IF($E4076="","",IFERROR(VLOOKUP(TRIM(E4076&amp;""),'Référentiel Articles'!$A$2:$F$634,3,FALSE),""))</f>
      </c>
      <c r="E4076" s="81" t="str">
        <v/>
      </c>
      <c r="F4076" s="83">
        <f>IF($E4076="","",IFERROR(VLOOKUP(TRIM(E4076&amp;""),'Référentiel Articles'!$A$2:$F$634,4,FALSE),""))</f>
      </c>
      <c r="G4076" s="84">
        <f>IF($E4076="","",IFERROR(VLOOKUP(TRIM(E4076&amp;""),'Référentiel Articles'!$A$2:$F$634,5,FALSE),""))</f>
      </c>
      <c r="H4076" s="85" t="str">
        <v/>
      </c>
      <c r="I4076" s="84">
        <f>IF($E4076="","",IFERROR(VLOOKUP(TRIM(E4076&amp;""),'Référentiel Articles'!$A$2:$F$634,6,FALSE),""))</f>
      </c>
      <c r="J4076" s="90">
        <f>IF(OR($E4076="",$H4076=""),"",$H4076*$I4076)</f>
      </c>
      <c r="K4076" s="87" t="str">
        <v/>
      </c>
    </row>
    <row r="4077">
      <c r="A4077" s="74" t="str">
        <v/>
      </c>
      <c r="B4077" s="74" t="str">
        <v/>
      </c>
      <c r="C4077" s="75">
        <f>IF($E4077="","",IFERROR(VLOOKUP(TRIM(E4077&amp;""),'Référentiel Articles'!$A$2:$F$634,2,FALSE),""))</f>
      </c>
      <c r="D4077" s="75">
        <f>IF($E4077="","",IFERROR(VLOOKUP(TRIM(E4077&amp;""),'Référentiel Articles'!$A$2:$F$634,3,FALSE),""))</f>
      </c>
      <c r="E4077" s="74" t="str">
        <v/>
      </c>
      <c r="F4077" s="75">
        <f>IF($E4077="","",IFERROR(VLOOKUP(TRIM(E4077&amp;""),'Référentiel Articles'!$A$2:$F$634,4,FALSE),""))</f>
      </c>
      <c r="G4077" s="76">
        <f>IF($E4077="","",IFERROR(VLOOKUP(TRIM(E4077&amp;""),'Référentiel Articles'!$A$2:$F$634,5,FALSE),""))</f>
      </c>
      <c r="H4077" s="77" t="str">
        <v/>
      </c>
      <c r="I4077" s="76">
        <f>IF($E4077="","",IFERROR(VLOOKUP(TRIM(E4077&amp;""),'Référentiel Articles'!$A$2:$F$634,6,FALSE),""))</f>
      </c>
      <c r="J4077" s="78">
        <f>IF(OR($E4077="",$H4077=""),"",$H4077*$I4077)</f>
      </c>
      <c r="K4077" s="79" t="str">
        <v/>
      </c>
    </row>
    <row r="4078">
      <c r="A4078" s="81" t="str">
        <v/>
      </c>
      <c r="B4078" s="81" t="str">
        <v/>
      </c>
      <c r="C4078" s="83">
        <f>IF($E4078="","",IFERROR(VLOOKUP(TRIM(E4078&amp;""),'Référentiel Articles'!$A$2:$F$634,2,FALSE),""))</f>
      </c>
      <c r="D4078" s="83">
        <f>IF($E4078="","",IFERROR(VLOOKUP(TRIM(E4078&amp;""),'Référentiel Articles'!$A$2:$F$634,3,FALSE),""))</f>
      </c>
      <c r="E4078" s="81" t="str">
        <v/>
      </c>
      <c r="F4078" s="83">
        <f>IF($E4078="","",IFERROR(VLOOKUP(TRIM(E4078&amp;""),'Référentiel Articles'!$A$2:$F$634,4,FALSE),""))</f>
      </c>
      <c r="G4078" s="84">
        <f>IF($E4078="","",IFERROR(VLOOKUP(TRIM(E4078&amp;""),'Référentiel Articles'!$A$2:$F$634,5,FALSE),""))</f>
      </c>
      <c r="H4078" s="85" t="str">
        <v/>
      </c>
      <c r="I4078" s="84">
        <f>IF($E4078="","",IFERROR(VLOOKUP(TRIM(E4078&amp;""),'Référentiel Articles'!$A$2:$F$634,6,FALSE),""))</f>
      </c>
      <c r="J4078" s="90">
        <f>IF(OR($E4078="",$H4078=""),"",$H4078*$I4078)</f>
      </c>
      <c r="K4078" s="87" t="str">
        <v/>
      </c>
    </row>
    <row r="4079">
      <c r="A4079" s="74" t="str">
        <v/>
      </c>
      <c r="B4079" s="74" t="str">
        <v/>
      </c>
      <c r="C4079" s="75">
        <f>IF($E4079="","",IFERROR(VLOOKUP(TRIM(E4079&amp;""),'Référentiel Articles'!$A$2:$F$634,2,FALSE),""))</f>
      </c>
      <c r="D4079" s="75">
        <f>IF($E4079="","",IFERROR(VLOOKUP(TRIM(E4079&amp;""),'Référentiel Articles'!$A$2:$F$634,3,FALSE),""))</f>
      </c>
      <c r="E4079" s="74" t="str">
        <v/>
      </c>
      <c r="F4079" s="75">
        <f>IF($E4079="","",IFERROR(VLOOKUP(TRIM(E4079&amp;""),'Référentiel Articles'!$A$2:$F$634,4,FALSE),""))</f>
      </c>
      <c r="G4079" s="76">
        <f>IF($E4079="","",IFERROR(VLOOKUP(TRIM(E4079&amp;""),'Référentiel Articles'!$A$2:$F$634,5,FALSE),""))</f>
      </c>
      <c r="H4079" s="77" t="str">
        <v/>
      </c>
      <c r="I4079" s="76">
        <f>IF($E4079="","",IFERROR(VLOOKUP(TRIM(E4079&amp;""),'Référentiel Articles'!$A$2:$F$634,6,FALSE),""))</f>
      </c>
      <c r="J4079" s="78">
        <f>IF(OR($E4079="",$H4079=""),"",$H4079*$I4079)</f>
      </c>
      <c r="K4079" s="79" t="str">
        <v/>
      </c>
    </row>
    <row r="4080">
      <c r="A4080" s="81" t="str">
        <v/>
      </c>
      <c r="B4080" s="81" t="str">
        <v/>
      </c>
      <c r="C4080" s="83">
        <f>IF($E4080="","",IFERROR(VLOOKUP(TRIM(E4080&amp;""),'Référentiel Articles'!$A$2:$F$634,2,FALSE),""))</f>
      </c>
      <c r="D4080" s="83">
        <f>IF($E4080="","",IFERROR(VLOOKUP(TRIM(E4080&amp;""),'Référentiel Articles'!$A$2:$F$634,3,FALSE),""))</f>
      </c>
      <c r="E4080" s="81" t="str">
        <v/>
      </c>
      <c r="F4080" s="83">
        <f>IF($E4080="","",IFERROR(VLOOKUP(TRIM(E4080&amp;""),'Référentiel Articles'!$A$2:$F$634,4,FALSE),""))</f>
      </c>
      <c r="G4080" s="84">
        <f>IF($E4080="","",IFERROR(VLOOKUP(TRIM(E4080&amp;""),'Référentiel Articles'!$A$2:$F$634,5,FALSE),""))</f>
      </c>
      <c r="H4080" s="85" t="str">
        <v/>
      </c>
      <c r="I4080" s="84">
        <f>IF($E4080="","",IFERROR(VLOOKUP(TRIM(E4080&amp;""),'Référentiel Articles'!$A$2:$F$634,6,FALSE),""))</f>
      </c>
      <c r="J4080" s="90">
        <f>IF(OR($E4080="",$H4080=""),"",$H4080*$I4080)</f>
      </c>
      <c r="K4080" s="87" t="str">
        <v/>
      </c>
    </row>
    <row r="4081">
      <c r="A4081" s="74" t="str">
        <v/>
      </c>
      <c r="B4081" s="74" t="str">
        <v/>
      </c>
      <c r="C4081" s="75">
        <f>IF($E4081="","",IFERROR(VLOOKUP(TRIM(E4081&amp;""),'Référentiel Articles'!$A$2:$F$634,2,FALSE),""))</f>
      </c>
      <c r="D4081" s="75">
        <f>IF($E4081="","",IFERROR(VLOOKUP(TRIM(E4081&amp;""),'Référentiel Articles'!$A$2:$F$634,3,FALSE),""))</f>
      </c>
      <c r="E4081" s="74" t="str">
        <v/>
      </c>
      <c r="F4081" s="75">
        <f>IF($E4081="","",IFERROR(VLOOKUP(TRIM(E4081&amp;""),'Référentiel Articles'!$A$2:$F$634,4,FALSE),""))</f>
      </c>
      <c r="G4081" s="76">
        <f>IF($E4081="","",IFERROR(VLOOKUP(TRIM(E4081&amp;""),'Référentiel Articles'!$A$2:$F$634,5,FALSE),""))</f>
      </c>
      <c r="H4081" s="77" t="str">
        <v/>
      </c>
      <c r="I4081" s="76">
        <f>IF($E4081="","",IFERROR(VLOOKUP(TRIM(E4081&amp;""),'Référentiel Articles'!$A$2:$F$634,6,FALSE),""))</f>
      </c>
      <c r="J4081" s="78">
        <f>IF(OR($E4081="",$H4081=""),"",$H4081*$I4081)</f>
      </c>
      <c r="K4081" s="79" t="str">
        <v/>
      </c>
    </row>
    <row r="4082">
      <c r="A4082" s="81" t="str">
        <v/>
      </c>
      <c r="B4082" s="81" t="str">
        <v/>
      </c>
      <c r="C4082" s="83">
        <f>IF($E4082="","",IFERROR(VLOOKUP(TRIM(E4082&amp;""),'Référentiel Articles'!$A$2:$F$634,2,FALSE),""))</f>
      </c>
      <c r="D4082" s="83">
        <f>IF($E4082="","",IFERROR(VLOOKUP(TRIM(E4082&amp;""),'Référentiel Articles'!$A$2:$F$634,3,FALSE),""))</f>
      </c>
      <c r="E4082" s="81" t="str">
        <v/>
      </c>
      <c r="F4082" s="83">
        <f>IF($E4082="","",IFERROR(VLOOKUP(TRIM(E4082&amp;""),'Référentiel Articles'!$A$2:$F$634,4,FALSE),""))</f>
      </c>
      <c r="G4082" s="84">
        <f>IF($E4082="","",IFERROR(VLOOKUP(TRIM(E4082&amp;""),'Référentiel Articles'!$A$2:$F$634,5,FALSE),""))</f>
      </c>
      <c r="H4082" s="85" t="str">
        <v/>
      </c>
      <c r="I4082" s="84">
        <f>IF($E4082="","",IFERROR(VLOOKUP(TRIM(E4082&amp;""),'Référentiel Articles'!$A$2:$F$634,6,FALSE),""))</f>
      </c>
      <c r="J4082" s="90">
        <f>IF(OR($E4082="",$H4082=""),"",$H4082*$I4082)</f>
      </c>
      <c r="K4082" s="87" t="str">
        <v/>
      </c>
    </row>
    <row r="4083">
      <c r="A4083" s="74" t="str">
        <v/>
      </c>
      <c r="B4083" s="74" t="str">
        <v/>
      </c>
      <c r="C4083" s="75">
        <f>IF($E4083="","",IFERROR(VLOOKUP(TRIM(E4083&amp;""),'Référentiel Articles'!$A$2:$F$634,2,FALSE),""))</f>
      </c>
      <c r="D4083" s="75">
        <f>IF($E4083="","",IFERROR(VLOOKUP(TRIM(E4083&amp;""),'Référentiel Articles'!$A$2:$F$634,3,FALSE),""))</f>
      </c>
      <c r="E4083" s="74" t="str">
        <v/>
      </c>
      <c r="F4083" s="75">
        <f>IF($E4083="","",IFERROR(VLOOKUP(TRIM(E4083&amp;""),'Référentiel Articles'!$A$2:$F$634,4,FALSE),""))</f>
      </c>
      <c r="G4083" s="76">
        <f>IF($E4083="","",IFERROR(VLOOKUP(TRIM(E4083&amp;""),'Référentiel Articles'!$A$2:$F$634,5,FALSE),""))</f>
      </c>
      <c r="H4083" s="77" t="str">
        <v/>
      </c>
      <c r="I4083" s="76">
        <f>IF($E4083="","",IFERROR(VLOOKUP(TRIM(E4083&amp;""),'Référentiel Articles'!$A$2:$F$634,6,FALSE),""))</f>
      </c>
      <c r="J4083" s="78">
        <f>IF(OR($E4083="",$H4083=""),"",$H4083*$I4083)</f>
      </c>
      <c r="K4083" s="79" t="str">
        <v/>
      </c>
    </row>
    <row r="4084">
      <c r="A4084" s="81" t="str">
        <v/>
      </c>
      <c r="B4084" s="81" t="str">
        <v/>
      </c>
      <c r="C4084" s="83">
        <f>IF($E4084="","",IFERROR(VLOOKUP(TRIM(E4084&amp;""),'Référentiel Articles'!$A$2:$F$634,2,FALSE),""))</f>
      </c>
      <c r="D4084" s="83">
        <f>IF($E4084="","",IFERROR(VLOOKUP(TRIM(E4084&amp;""),'Référentiel Articles'!$A$2:$F$634,3,FALSE),""))</f>
      </c>
      <c r="E4084" s="81" t="str">
        <v/>
      </c>
      <c r="F4084" s="83">
        <f>IF($E4084="","",IFERROR(VLOOKUP(TRIM(E4084&amp;""),'Référentiel Articles'!$A$2:$F$634,4,FALSE),""))</f>
      </c>
      <c r="G4084" s="84">
        <f>IF($E4084="","",IFERROR(VLOOKUP(TRIM(E4084&amp;""),'Référentiel Articles'!$A$2:$F$634,5,FALSE),""))</f>
      </c>
      <c r="H4084" s="85" t="str">
        <v/>
      </c>
      <c r="I4084" s="84">
        <f>IF($E4084="","",IFERROR(VLOOKUP(TRIM(E4084&amp;""),'Référentiel Articles'!$A$2:$F$634,6,FALSE),""))</f>
      </c>
      <c r="J4084" s="90">
        <f>IF(OR($E4084="",$H4084=""),"",$H4084*$I4084)</f>
      </c>
      <c r="K4084" s="87" t="str">
        <v/>
      </c>
    </row>
    <row r="4085">
      <c r="A4085" s="74" t="str">
        <v/>
      </c>
      <c r="B4085" s="74" t="str">
        <v/>
      </c>
      <c r="C4085" s="75">
        <f>IF($E4085="","",IFERROR(VLOOKUP(TRIM(E4085&amp;""),'Référentiel Articles'!$A$2:$F$634,2,FALSE),""))</f>
      </c>
      <c r="D4085" s="75">
        <f>IF($E4085="","",IFERROR(VLOOKUP(TRIM(E4085&amp;""),'Référentiel Articles'!$A$2:$F$634,3,FALSE),""))</f>
      </c>
      <c r="E4085" s="74" t="str">
        <v/>
      </c>
      <c r="F4085" s="75">
        <f>IF($E4085="","",IFERROR(VLOOKUP(TRIM(E4085&amp;""),'Référentiel Articles'!$A$2:$F$634,4,FALSE),""))</f>
      </c>
      <c r="G4085" s="76">
        <f>IF($E4085="","",IFERROR(VLOOKUP(TRIM(E4085&amp;""),'Référentiel Articles'!$A$2:$F$634,5,FALSE),""))</f>
      </c>
      <c r="H4085" s="77" t="str">
        <v/>
      </c>
      <c r="I4085" s="76">
        <f>IF($E4085="","",IFERROR(VLOOKUP(TRIM(E4085&amp;""),'Référentiel Articles'!$A$2:$F$634,6,FALSE),""))</f>
      </c>
      <c r="J4085" s="78">
        <f>IF(OR($E4085="",$H4085=""),"",$H4085*$I4085)</f>
      </c>
      <c r="K4085" s="79" t="str">
        <v/>
      </c>
    </row>
    <row r="4086">
      <c r="A4086" s="81" t="str">
        <v/>
      </c>
      <c r="B4086" s="81" t="str">
        <v/>
      </c>
      <c r="C4086" s="83">
        <f>IF($E4086="","",IFERROR(VLOOKUP(TRIM(E4086&amp;""),'Référentiel Articles'!$A$2:$F$634,2,FALSE),""))</f>
      </c>
      <c r="D4086" s="83">
        <f>IF($E4086="","",IFERROR(VLOOKUP(TRIM(E4086&amp;""),'Référentiel Articles'!$A$2:$F$634,3,FALSE),""))</f>
      </c>
      <c r="E4086" s="81" t="str">
        <v/>
      </c>
      <c r="F4086" s="83">
        <f>IF($E4086="","",IFERROR(VLOOKUP(TRIM(E4086&amp;""),'Référentiel Articles'!$A$2:$F$634,4,FALSE),""))</f>
      </c>
      <c r="G4086" s="84">
        <f>IF($E4086="","",IFERROR(VLOOKUP(TRIM(E4086&amp;""),'Référentiel Articles'!$A$2:$F$634,5,FALSE),""))</f>
      </c>
      <c r="H4086" s="85" t="str">
        <v/>
      </c>
      <c r="I4086" s="84">
        <f>IF($E4086="","",IFERROR(VLOOKUP(TRIM(E4086&amp;""),'Référentiel Articles'!$A$2:$F$634,6,FALSE),""))</f>
      </c>
      <c r="J4086" s="90">
        <f>IF(OR($E4086="",$H4086=""),"",$H4086*$I4086)</f>
      </c>
      <c r="K4086" s="87" t="str">
        <v/>
      </c>
    </row>
    <row r="4087">
      <c r="A4087" s="74" t="str">
        <v/>
      </c>
      <c r="B4087" s="74" t="str">
        <v/>
      </c>
      <c r="C4087" s="75">
        <f>IF($E4087="","",IFERROR(VLOOKUP(TRIM(E4087&amp;""),'Référentiel Articles'!$A$2:$F$634,2,FALSE),""))</f>
      </c>
      <c r="D4087" s="75">
        <f>IF($E4087="","",IFERROR(VLOOKUP(TRIM(E4087&amp;""),'Référentiel Articles'!$A$2:$F$634,3,FALSE),""))</f>
      </c>
      <c r="E4087" s="74" t="str">
        <v/>
      </c>
      <c r="F4087" s="75">
        <f>IF($E4087="","",IFERROR(VLOOKUP(TRIM(E4087&amp;""),'Référentiel Articles'!$A$2:$F$634,4,FALSE),""))</f>
      </c>
      <c r="G4087" s="76">
        <f>IF($E4087="","",IFERROR(VLOOKUP(TRIM(E4087&amp;""),'Référentiel Articles'!$A$2:$F$634,5,FALSE),""))</f>
      </c>
      <c r="H4087" s="77" t="str">
        <v/>
      </c>
      <c r="I4087" s="76">
        <f>IF($E4087="","",IFERROR(VLOOKUP(TRIM(E4087&amp;""),'Référentiel Articles'!$A$2:$F$634,6,FALSE),""))</f>
      </c>
      <c r="J4087" s="78">
        <f>IF(OR($E4087="",$H4087=""),"",$H4087*$I4087)</f>
      </c>
      <c r="K4087" s="79" t="str">
        <v/>
      </c>
    </row>
    <row r="4088">
      <c r="A4088" s="81" t="str">
        <v/>
      </c>
      <c r="B4088" s="81" t="str">
        <v/>
      </c>
      <c r="C4088" s="83">
        <f>IF($E4088="","",IFERROR(VLOOKUP(TRIM(E4088&amp;""),'Référentiel Articles'!$A$2:$F$634,2,FALSE),""))</f>
      </c>
      <c r="D4088" s="83">
        <f>IF($E4088="","",IFERROR(VLOOKUP(TRIM(E4088&amp;""),'Référentiel Articles'!$A$2:$F$634,3,FALSE),""))</f>
      </c>
      <c r="E4088" s="81" t="str">
        <v/>
      </c>
      <c r="F4088" s="83">
        <f>IF($E4088="","",IFERROR(VLOOKUP(TRIM(E4088&amp;""),'Référentiel Articles'!$A$2:$F$634,4,FALSE),""))</f>
      </c>
      <c r="G4088" s="84">
        <f>IF($E4088="","",IFERROR(VLOOKUP(TRIM(E4088&amp;""),'Référentiel Articles'!$A$2:$F$634,5,FALSE),""))</f>
      </c>
      <c r="H4088" s="85" t="str">
        <v/>
      </c>
      <c r="I4088" s="84">
        <f>IF($E4088="","",IFERROR(VLOOKUP(TRIM(E4088&amp;""),'Référentiel Articles'!$A$2:$F$634,6,FALSE),""))</f>
      </c>
      <c r="J4088" s="90">
        <f>IF(OR($E4088="",$H4088=""),"",$H4088*$I4088)</f>
      </c>
      <c r="K4088" s="87" t="str">
        <v/>
      </c>
    </row>
    <row r="4089">
      <c r="A4089" s="74" t="str">
        <v/>
      </c>
      <c r="B4089" s="74" t="str">
        <v/>
      </c>
      <c r="C4089" s="75">
        <f>IF($E4089="","",IFERROR(VLOOKUP(TRIM(E4089&amp;""),'Référentiel Articles'!$A$2:$F$634,2,FALSE),""))</f>
      </c>
      <c r="D4089" s="75">
        <f>IF($E4089="","",IFERROR(VLOOKUP(TRIM(E4089&amp;""),'Référentiel Articles'!$A$2:$F$634,3,FALSE),""))</f>
      </c>
      <c r="E4089" s="74" t="str">
        <v/>
      </c>
      <c r="F4089" s="75">
        <f>IF($E4089="","",IFERROR(VLOOKUP(TRIM(E4089&amp;""),'Référentiel Articles'!$A$2:$F$634,4,FALSE),""))</f>
      </c>
      <c r="G4089" s="76">
        <f>IF($E4089="","",IFERROR(VLOOKUP(TRIM(E4089&amp;""),'Référentiel Articles'!$A$2:$F$634,5,FALSE),""))</f>
      </c>
      <c r="H4089" s="77" t="str">
        <v/>
      </c>
      <c r="I4089" s="76">
        <f>IF($E4089="","",IFERROR(VLOOKUP(TRIM(E4089&amp;""),'Référentiel Articles'!$A$2:$F$634,6,FALSE),""))</f>
      </c>
      <c r="J4089" s="78">
        <f>IF(OR($E4089="",$H4089=""),"",$H4089*$I4089)</f>
      </c>
      <c r="K4089" s="79" t="str">
        <v/>
      </c>
    </row>
    <row r="4090">
      <c r="A4090" s="81" t="str">
        <v/>
      </c>
      <c r="B4090" s="81" t="str">
        <v/>
      </c>
      <c r="C4090" s="83">
        <f>IF($E4090="","",IFERROR(VLOOKUP(TRIM(E4090&amp;""),'Référentiel Articles'!$A$2:$F$634,2,FALSE),""))</f>
      </c>
      <c r="D4090" s="83">
        <f>IF($E4090="","",IFERROR(VLOOKUP(TRIM(E4090&amp;""),'Référentiel Articles'!$A$2:$F$634,3,FALSE),""))</f>
      </c>
      <c r="E4090" s="81" t="str">
        <v/>
      </c>
      <c r="F4090" s="83">
        <f>IF($E4090="","",IFERROR(VLOOKUP(TRIM(E4090&amp;""),'Référentiel Articles'!$A$2:$F$634,4,FALSE),""))</f>
      </c>
      <c r="G4090" s="84">
        <f>IF($E4090="","",IFERROR(VLOOKUP(TRIM(E4090&amp;""),'Référentiel Articles'!$A$2:$F$634,5,FALSE),""))</f>
      </c>
      <c r="H4090" s="85" t="str">
        <v/>
      </c>
      <c r="I4090" s="84">
        <f>IF($E4090="","",IFERROR(VLOOKUP(TRIM(E4090&amp;""),'Référentiel Articles'!$A$2:$F$634,6,FALSE),""))</f>
      </c>
      <c r="J4090" s="90">
        <f>IF(OR($E4090="",$H4090=""),"",$H4090*$I4090)</f>
      </c>
      <c r="K4090" s="87" t="str">
        <v/>
      </c>
    </row>
    <row r="4091">
      <c r="A4091" s="74" t="str">
        <v/>
      </c>
      <c r="B4091" s="74" t="str">
        <v/>
      </c>
      <c r="C4091" s="75">
        <f>IF($E4091="","",IFERROR(VLOOKUP(TRIM(E4091&amp;""),'Référentiel Articles'!$A$2:$F$634,2,FALSE),""))</f>
      </c>
      <c r="D4091" s="75">
        <f>IF($E4091="","",IFERROR(VLOOKUP(TRIM(E4091&amp;""),'Référentiel Articles'!$A$2:$F$634,3,FALSE),""))</f>
      </c>
      <c r="E4091" s="74" t="str">
        <v/>
      </c>
      <c r="F4091" s="75">
        <f>IF($E4091="","",IFERROR(VLOOKUP(TRIM(E4091&amp;""),'Référentiel Articles'!$A$2:$F$634,4,FALSE),""))</f>
      </c>
      <c r="G4091" s="76">
        <f>IF($E4091="","",IFERROR(VLOOKUP(TRIM(E4091&amp;""),'Référentiel Articles'!$A$2:$F$634,5,FALSE),""))</f>
      </c>
      <c r="H4091" s="77" t="str">
        <v/>
      </c>
      <c r="I4091" s="76">
        <f>IF($E4091="","",IFERROR(VLOOKUP(TRIM(E4091&amp;""),'Référentiel Articles'!$A$2:$F$634,6,FALSE),""))</f>
      </c>
      <c r="J4091" s="78">
        <f>IF(OR($E4091="",$H4091=""),"",$H4091*$I4091)</f>
      </c>
      <c r="K4091" s="79" t="str">
        <v/>
      </c>
    </row>
    <row r="4092">
      <c r="A4092" s="81" t="str">
        <v/>
      </c>
      <c r="B4092" s="81" t="str">
        <v/>
      </c>
      <c r="C4092" s="83">
        <f>IF($E4092="","",IFERROR(VLOOKUP(TRIM(E4092&amp;""),'Référentiel Articles'!$A$2:$F$634,2,FALSE),""))</f>
      </c>
      <c r="D4092" s="83">
        <f>IF($E4092="","",IFERROR(VLOOKUP(TRIM(E4092&amp;""),'Référentiel Articles'!$A$2:$F$634,3,FALSE),""))</f>
      </c>
      <c r="E4092" s="81" t="str">
        <v/>
      </c>
      <c r="F4092" s="83">
        <f>IF($E4092="","",IFERROR(VLOOKUP(TRIM(E4092&amp;""),'Référentiel Articles'!$A$2:$F$634,4,FALSE),""))</f>
      </c>
      <c r="G4092" s="84">
        <f>IF($E4092="","",IFERROR(VLOOKUP(TRIM(E4092&amp;""),'Référentiel Articles'!$A$2:$F$634,5,FALSE),""))</f>
      </c>
      <c r="H4092" s="85" t="str">
        <v/>
      </c>
      <c r="I4092" s="84">
        <f>IF($E4092="","",IFERROR(VLOOKUP(TRIM(E4092&amp;""),'Référentiel Articles'!$A$2:$F$634,6,FALSE),""))</f>
      </c>
      <c r="J4092" s="90">
        <f>IF(OR($E4092="",$H4092=""),"",$H4092*$I4092)</f>
      </c>
      <c r="K4092" s="87" t="str">
        <v/>
      </c>
    </row>
    <row r="4093">
      <c r="A4093" s="74" t="str">
        <v/>
      </c>
      <c r="B4093" s="74" t="str">
        <v/>
      </c>
      <c r="C4093" s="75">
        <f>IF($E4093="","",IFERROR(VLOOKUP(TRIM(E4093&amp;""),'Référentiel Articles'!$A$2:$F$634,2,FALSE),""))</f>
      </c>
      <c r="D4093" s="75">
        <f>IF($E4093="","",IFERROR(VLOOKUP(TRIM(E4093&amp;""),'Référentiel Articles'!$A$2:$F$634,3,FALSE),""))</f>
      </c>
      <c r="E4093" s="74" t="str">
        <v/>
      </c>
      <c r="F4093" s="75">
        <f>IF($E4093="","",IFERROR(VLOOKUP(TRIM(E4093&amp;""),'Référentiel Articles'!$A$2:$F$634,4,FALSE),""))</f>
      </c>
      <c r="G4093" s="76">
        <f>IF($E4093="","",IFERROR(VLOOKUP(TRIM(E4093&amp;""),'Référentiel Articles'!$A$2:$F$634,5,FALSE),""))</f>
      </c>
      <c r="H4093" s="77" t="str">
        <v/>
      </c>
      <c r="I4093" s="76">
        <f>IF($E4093="","",IFERROR(VLOOKUP(TRIM(E4093&amp;""),'Référentiel Articles'!$A$2:$F$634,6,FALSE),""))</f>
      </c>
      <c r="J4093" s="78">
        <f>IF(OR($E4093="",$H4093=""),"",$H4093*$I4093)</f>
      </c>
      <c r="K4093" s="79" t="str">
        <v/>
      </c>
    </row>
    <row r="4094">
      <c r="A4094" s="81" t="str">
        <v/>
      </c>
      <c r="B4094" s="81" t="str">
        <v/>
      </c>
      <c r="C4094" s="83">
        <f>IF($E4094="","",IFERROR(VLOOKUP(TRIM(E4094&amp;""),'Référentiel Articles'!$A$2:$F$634,2,FALSE),""))</f>
      </c>
      <c r="D4094" s="83">
        <f>IF($E4094="","",IFERROR(VLOOKUP(TRIM(E4094&amp;""),'Référentiel Articles'!$A$2:$F$634,3,FALSE),""))</f>
      </c>
      <c r="E4094" s="81" t="str">
        <v/>
      </c>
      <c r="F4094" s="83">
        <f>IF($E4094="","",IFERROR(VLOOKUP(TRIM(E4094&amp;""),'Référentiel Articles'!$A$2:$F$634,4,FALSE),""))</f>
      </c>
      <c r="G4094" s="84">
        <f>IF($E4094="","",IFERROR(VLOOKUP(TRIM(E4094&amp;""),'Référentiel Articles'!$A$2:$F$634,5,FALSE),""))</f>
      </c>
      <c r="H4094" s="85" t="str">
        <v/>
      </c>
      <c r="I4094" s="84">
        <f>IF($E4094="","",IFERROR(VLOOKUP(TRIM(E4094&amp;""),'Référentiel Articles'!$A$2:$F$634,6,FALSE),""))</f>
      </c>
      <c r="J4094" s="90">
        <f>IF(OR($E4094="",$H4094=""),"",$H4094*$I4094)</f>
      </c>
      <c r="K4094" s="87" t="str">
        <v/>
      </c>
    </row>
    <row r="4095">
      <c r="A4095" s="74" t="str">
        <v/>
      </c>
      <c r="B4095" s="74" t="str">
        <v/>
      </c>
      <c r="C4095" s="75">
        <f>IF($E4095="","",IFERROR(VLOOKUP(TRIM(E4095&amp;""),'Référentiel Articles'!$A$2:$F$634,2,FALSE),""))</f>
      </c>
      <c r="D4095" s="75">
        <f>IF($E4095="","",IFERROR(VLOOKUP(TRIM(E4095&amp;""),'Référentiel Articles'!$A$2:$F$634,3,FALSE),""))</f>
      </c>
      <c r="E4095" s="74" t="str">
        <v/>
      </c>
      <c r="F4095" s="75">
        <f>IF($E4095="","",IFERROR(VLOOKUP(TRIM(E4095&amp;""),'Référentiel Articles'!$A$2:$F$634,4,FALSE),""))</f>
      </c>
      <c r="G4095" s="76">
        <f>IF($E4095="","",IFERROR(VLOOKUP(TRIM(E4095&amp;""),'Référentiel Articles'!$A$2:$F$634,5,FALSE),""))</f>
      </c>
      <c r="H4095" s="77" t="str">
        <v/>
      </c>
      <c r="I4095" s="76">
        <f>IF($E4095="","",IFERROR(VLOOKUP(TRIM(E4095&amp;""),'Référentiel Articles'!$A$2:$F$634,6,FALSE),""))</f>
      </c>
      <c r="J4095" s="78">
        <f>IF(OR($E4095="",$H4095=""),"",$H4095*$I4095)</f>
      </c>
      <c r="K4095" s="79" t="str">
        <v/>
      </c>
    </row>
    <row r="4096">
      <c r="A4096" s="81" t="str">
        <v/>
      </c>
      <c r="B4096" s="81" t="str">
        <v/>
      </c>
      <c r="C4096" s="83">
        <f>IF($E4096="","",IFERROR(VLOOKUP(TRIM(E4096&amp;""),'Référentiel Articles'!$A$2:$F$634,2,FALSE),""))</f>
      </c>
      <c r="D4096" s="83">
        <f>IF($E4096="","",IFERROR(VLOOKUP(TRIM(E4096&amp;""),'Référentiel Articles'!$A$2:$F$634,3,FALSE),""))</f>
      </c>
      <c r="E4096" s="81" t="str">
        <v/>
      </c>
      <c r="F4096" s="83">
        <f>IF($E4096="","",IFERROR(VLOOKUP(TRIM(E4096&amp;""),'Référentiel Articles'!$A$2:$F$634,4,FALSE),""))</f>
      </c>
      <c r="G4096" s="84">
        <f>IF($E4096="","",IFERROR(VLOOKUP(TRIM(E4096&amp;""),'Référentiel Articles'!$A$2:$F$634,5,FALSE),""))</f>
      </c>
      <c r="H4096" s="85" t="str">
        <v/>
      </c>
      <c r="I4096" s="84">
        <f>IF($E4096="","",IFERROR(VLOOKUP(TRIM(E4096&amp;""),'Référentiel Articles'!$A$2:$F$634,6,FALSE),""))</f>
      </c>
      <c r="J4096" s="90">
        <f>IF(OR($E4096="",$H4096=""),"",$H4096*$I4096)</f>
      </c>
      <c r="K4096" s="87" t="str">
        <v/>
      </c>
    </row>
    <row r="4097">
      <c r="A4097" s="74" t="str">
        <v/>
      </c>
      <c r="B4097" s="74" t="str">
        <v/>
      </c>
      <c r="C4097" s="75">
        <f>IF($E4097="","",IFERROR(VLOOKUP(TRIM(E4097&amp;""),'Référentiel Articles'!$A$2:$F$634,2,FALSE),""))</f>
      </c>
      <c r="D4097" s="75">
        <f>IF($E4097="","",IFERROR(VLOOKUP(TRIM(E4097&amp;""),'Référentiel Articles'!$A$2:$F$634,3,FALSE),""))</f>
      </c>
      <c r="E4097" s="74" t="str">
        <v/>
      </c>
      <c r="F4097" s="75">
        <f>IF($E4097="","",IFERROR(VLOOKUP(TRIM(E4097&amp;""),'Référentiel Articles'!$A$2:$F$634,4,FALSE),""))</f>
      </c>
      <c r="G4097" s="76">
        <f>IF($E4097="","",IFERROR(VLOOKUP(TRIM(E4097&amp;""),'Référentiel Articles'!$A$2:$F$634,5,FALSE),""))</f>
      </c>
      <c r="H4097" s="77" t="str">
        <v/>
      </c>
      <c r="I4097" s="76">
        <f>IF($E4097="","",IFERROR(VLOOKUP(TRIM(E4097&amp;""),'Référentiel Articles'!$A$2:$F$634,6,FALSE),""))</f>
      </c>
      <c r="J4097" s="78">
        <f>IF(OR($E4097="",$H4097=""),"",$H4097*$I4097)</f>
      </c>
      <c r="K4097" s="79" t="str">
        <v/>
      </c>
    </row>
    <row r="4098">
      <c r="A4098" s="81" t="str">
        <v/>
      </c>
      <c r="B4098" s="81" t="str">
        <v/>
      </c>
      <c r="C4098" s="83">
        <f>IF($E4098="","",IFERROR(VLOOKUP(TRIM(E4098&amp;""),'Référentiel Articles'!$A$2:$F$634,2,FALSE),""))</f>
      </c>
      <c r="D4098" s="83">
        <f>IF($E4098="","",IFERROR(VLOOKUP(TRIM(E4098&amp;""),'Référentiel Articles'!$A$2:$F$634,3,FALSE),""))</f>
      </c>
      <c r="E4098" s="81" t="str">
        <v/>
      </c>
      <c r="F4098" s="83">
        <f>IF($E4098="","",IFERROR(VLOOKUP(TRIM(E4098&amp;""),'Référentiel Articles'!$A$2:$F$634,4,FALSE),""))</f>
      </c>
      <c r="G4098" s="84">
        <f>IF($E4098="","",IFERROR(VLOOKUP(TRIM(E4098&amp;""),'Référentiel Articles'!$A$2:$F$634,5,FALSE),""))</f>
      </c>
      <c r="H4098" s="85" t="str">
        <v/>
      </c>
      <c r="I4098" s="84">
        <f>IF($E4098="","",IFERROR(VLOOKUP(TRIM(E4098&amp;""),'Référentiel Articles'!$A$2:$F$634,6,FALSE),""))</f>
      </c>
      <c r="J4098" s="90">
        <f>IF(OR($E4098="",$H4098=""),"",$H4098*$I4098)</f>
      </c>
      <c r="K4098" s="87" t="str">
        <v/>
      </c>
    </row>
    <row r="4099">
      <c r="A4099" s="74" t="str">
        <v/>
      </c>
      <c r="B4099" s="74" t="str">
        <v/>
      </c>
      <c r="C4099" s="75">
        <f>IF($E4099="","",IFERROR(VLOOKUP(TRIM(E4099&amp;""),'Référentiel Articles'!$A$2:$F$634,2,FALSE),""))</f>
      </c>
      <c r="D4099" s="75">
        <f>IF($E4099="","",IFERROR(VLOOKUP(TRIM(E4099&amp;""),'Référentiel Articles'!$A$2:$F$634,3,FALSE),""))</f>
      </c>
      <c r="E4099" s="74" t="str">
        <v/>
      </c>
      <c r="F4099" s="75">
        <f>IF($E4099="","",IFERROR(VLOOKUP(TRIM(E4099&amp;""),'Référentiel Articles'!$A$2:$F$634,4,FALSE),""))</f>
      </c>
      <c r="G4099" s="76">
        <f>IF($E4099="","",IFERROR(VLOOKUP(TRIM(E4099&amp;""),'Référentiel Articles'!$A$2:$F$634,5,FALSE),""))</f>
      </c>
      <c r="H4099" s="77" t="str">
        <v/>
      </c>
      <c r="I4099" s="76">
        <f>IF($E4099="","",IFERROR(VLOOKUP(TRIM(E4099&amp;""),'Référentiel Articles'!$A$2:$F$634,6,FALSE),""))</f>
      </c>
      <c r="J4099" s="78">
        <f>IF(OR($E4099="",$H4099=""),"",$H4099*$I4099)</f>
      </c>
      <c r="K4099" s="79" t="str">
        <v/>
      </c>
    </row>
    <row r="4100">
      <c r="A4100" s="81" t="str">
        <v/>
      </c>
      <c r="B4100" s="81" t="str">
        <v/>
      </c>
      <c r="C4100" s="83">
        <f>IF($E4100="","",IFERROR(VLOOKUP(TRIM(E4100&amp;""),'Référentiel Articles'!$A$2:$F$634,2,FALSE),""))</f>
      </c>
      <c r="D4100" s="83">
        <f>IF($E4100="","",IFERROR(VLOOKUP(TRIM(E4100&amp;""),'Référentiel Articles'!$A$2:$F$634,3,FALSE),""))</f>
      </c>
      <c r="E4100" s="81" t="str">
        <v/>
      </c>
      <c r="F4100" s="83">
        <f>IF($E4100="","",IFERROR(VLOOKUP(TRIM(E4100&amp;""),'Référentiel Articles'!$A$2:$F$634,4,FALSE),""))</f>
      </c>
      <c r="G4100" s="84">
        <f>IF($E4100="","",IFERROR(VLOOKUP(TRIM(E4100&amp;""),'Référentiel Articles'!$A$2:$F$634,5,FALSE),""))</f>
      </c>
      <c r="H4100" s="85" t="str">
        <v/>
      </c>
      <c r="I4100" s="84">
        <f>IF($E4100="","",IFERROR(VLOOKUP(TRIM(E4100&amp;""),'Référentiel Articles'!$A$2:$F$634,6,FALSE),""))</f>
      </c>
      <c r="J4100" s="90">
        <f>IF(OR($E4100="",$H4100=""),"",$H4100*$I4100)</f>
      </c>
      <c r="K4100" s="87" t="str">
        <v/>
      </c>
    </row>
    <row r="4101">
      <c r="A4101" s="74" t="str">
        <v/>
      </c>
      <c r="B4101" s="74" t="str">
        <v/>
      </c>
      <c r="C4101" s="75">
        <f>IF($E4101="","",IFERROR(VLOOKUP(TRIM(E4101&amp;""),'Référentiel Articles'!$A$2:$F$634,2,FALSE),""))</f>
      </c>
      <c r="D4101" s="75">
        <f>IF($E4101="","",IFERROR(VLOOKUP(TRIM(E4101&amp;""),'Référentiel Articles'!$A$2:$F$634,3,FALSE),""))</f>
      </c>
      <c r="E4101" s="74" t="str">
        <v/>
      </c>
      <c r="F4101" s="75">
        <f>IF($E4101="","",IFERROR(VLOOKUP(TRIM(E4101&amp;""),'Référentiel Articles'!$A$2:$F$634,4,FALSE),""))</f>
      </c>
      <c r="G4101" s="76">
        <f>IF($E4101="","",IFERROR(VLOOKUP(TRIM(E4101&amp;""),'Référentiel Articles'!$A$2:$F$634,5,FALSE),""))</f>
      </c>
      <c r="H4101" s="77" t="str">
        <v/>
      </c>
      <c r="I4101" s="76">
        <f>IF($E4101="","",IFERROR(VLOOKUP(TRIM(E4101&amp;""),'Référentiel Articles'!$A$2:$F$634,6,FALSE),""))</f>
      </c>
      <c r="J4101" s="78">
        <f>IF(OR($E4101="",$H4101=""),"",$H4101*$I4101)</f>
      </c>
      <c r="K4101" s="79" t="str">
        <v/>
      </c>
    </row>
    <row r="4102">
      <c r="A4102" s="81" t="str">
        <v/>
      </c>
      <c r="B4102" s="81" t="str">
        <v/>
      </c>
      <c r="C4102" s="83">
        <f>IF($E4102="","",IFERROR(VLOOKUP(TRIM(E4102&amp;""),'Référentiel Articles'!$A$2:$F$634,2,FALSE),""))</f>
      </c>
      <c r="D4102" s="83">
        <f>IF($E4102="","",IFERROR(VLOOKUP(TRIM(E4102&amp;""),'Référentiel Articles'!$A$2:$F$634,3,FALSE),""))</f>
      </c>
      <c r="E4102" s="81" t="str">
        <v/>
      </c>
      <c r="F4102" s="83">
        <f>IF($E4102="","",IFERROR(VLOOKUP(TRIM(E4102&amp;""),'Référentiel Articles'!$A$2:$F$634,4,FALSE),""))</f>
      </c>
      <c r="G4102" s="84">
        <f>IF($E4102="","",IFERROR(VLOOKUP(TRIM(E4102&amp;""),'Référentiel Articles'!$A$2:$F$634,5,FALSE),""))</f>
      </c>
      <c r="H4102" s="85" t="str">
        <v/>
      </c>
      <c r="I4102" s="84">
        <f>IF($E4102="","",IFERROR(VLOOKUP(TRIM(E4102&amp;""),'Référentiel Articles'!$A$2:$F$634,6,FALSE),""))</f>
      </c>
      <c r="J4102" s="90">
        <f>IF(OR($E4102="",$H4102=""),"",$H4102*$I4102)</f>
      </c>
      <c r="K4102" s="87" t="str">
        <v/>
      </c>
    </row>
    <row r="4103">
      <c r="A4103" s="74" t="str">
        <v/>
      </c>
      <c r="B4103" s="74" t="str">
        <v/>
      </c>
      <c r="C4103" s="75">
        <f>IF($E4103="","",IFERROR(VLOOKUP(TRIM(E4103&amp;""),'Référentiel Articles'!$A$2:$F$634,2,FALSE),""))</f>
      </c>
      <c r="D4103" s="75">
        <f>IF($E4103="","",IFERROR(VLOOKUP(TRIM(E4103&amp;""),'Référentiel Articles'!$A$2:$F$634,3,FALSE),""))</f>
      </c>
      <c r="E4103" s="74" t="str">
        <v/>
      </c>
      <c r="F4103" s="75">
        <f>IF($E4103="","",IFERROR(VLOOKUP(TRIM(E4103&amp;""),'Référentiel Articles'!$A$2:$F$634,4,FALSE),""))</f>
      </c>
      <c r="G4103" s="76">
        <f>IF($E4103="","",IFERROR(VLOOKUP(TRIM(E4103&amp;""),'Référentiel Articles'!$A$2:$F$634,5,FALSE),""))</f>
      </c>
      <c r="H4103" s="77" t="str">
        <v/>
      </c>
      <c r="I4103" s="76">
        <f>IF($E4103="","",IFERROR(VLOOKUP(TRIM(E4103&amp;""),'Référentiel Articles'!$A$2:$F$634,6,FALSE),""))</f>
      </c>
      <c r="J4103" s="78">
        <f>IF(OR($E4103="",$H4103=""),"",$H4103*$I4103)</f>
      </c>
      <c r="K4103" s="79" t="str">
        <v/>
      </c>
    </row>
    <row r="4104">
      <c r="A4104" s="81" t="str">
        <v/>
      </c>
      <c r="B4104" s="81" t="str">
        <v/>
      </c>
      <c r="C4104" s="83">
        <f>IF($E4104="","",IFERROR(VLOOKUP(TRIM(E4104&amp;""),'Référentiel Articles'!$A$2:$F$634,2,FALSE),""))</f>
      </c>
      <c r="D4104" s="83">
        <f>IF($E4104="","",IFERROR(VLOOKUP(TRIM(E4104&amp;""),'Référentiel Articles'!$A$2:$F$634,3,FALSE),""))</f>
      </c>
      <c r="E4104" s="81" t="str">
        <v/>
      </c>
      <c r="F4104" s="83">
        <f>IF($E4104="","",IFERROR(VLOOKUP(TRIM(E4104&amp;""),'Référentiel Articles'!$A$2:$F$634,4,FALSE),""))</f>
      </c>
      <c r="G4104" s="84">
        <f>IF($E4104="","",IFERROR(VLOOKUP(TRIM(E4104&amp;""),'Référentiel Articles'!$A$2:$F$634,5,FALSE),""))</f>
      </c>
      <c r="H4104" s="85" t="str">
        <v/>
      </c>
      <c r="I4104" s="84">
        <f>IF($E4104="","",IFERROR(VLOOKUP(TRIM(E4104&amp;""),'Référentiel Articles'!$A$2:$F$634,6,FALSE),""))</f>
      </c>
      <c r="J4104" s="90">
        <f>IF(OR($E4104="",$H4104=""),"",$H4104*$I4104)</f>
      </c>
      <c r="K4104" s="87" t="str">
        <v/>
      </c>
    </row>
    <row r="4105">
      <c r="A4105" s="74" t="str">
        <v/>
      </c>
      <c r="B4105" s="74" t="str">
        <v/>
      </c>
      <c r="C4105" s="75">
        <f>IF($E4105="","",IFERROR(VLOOKUP(TRIM(E4105&amp;""),'Référentiel Articles'!$A$2:$F$634,2,FALSE),""))</f>
      </c>
      <c r="D4105" s="75">
        <f>IF($E4105="","",IFERROR(VLOOKUP(TRIM(E4105&amp;""),'Référentiel Articles'!$A$2:$F$634,3,FALSE),""))</f>
      </c>
      <c r="E4105" s="74" t="str">
        <v/>
      </c>
      <c r="F4105" s="75">
        <f>IF($E4105="","",IFERROR(VLOOKUP(TRIM(E4105&amp;""),'Référentiel Articles'!$A$2:$F$634,4,FALSE),""))</f>
      </c>
      <c r="G4105" s="76">
        <f>IF($E4105="","",IFERROR(VLOOKUP(TRIM(E4105&amp;""),'Référentiel Articles'!$A$2:$F$634,5,FALSE),""))</f>
      </c>
      <c r="H4105" s="77" t="str">
        <v/>
      </c>
      <c r="I4105" s="76">
        <f>IF($E4105="","",IFERROR(VLOOKUP(TRIM(E4105&amp;""),'Référentiel Articles'!$A$2:$F$634,6,FALSE),""))</f>
      </c>
      <c r="J4105" s="78">
        <f>IF(OR($E4105="",$H4105=""),"",$H4105*$I4105)</f>
      </c>
      <c r="K4105" s="79" t="str">
        <v/>
      </c>
    </row>
    <row r="4106">
      <c r="A4106" s="81" t="str">
        <v/>
      </c>
      <c r="B4106" s="81" t="str">
        <v/>
      </c>
      <c r="C4106" s="83">
        <f>IF($E4106="","",IFERROR(VLOOKUP(TRIM(E4106&amp;""),'Référentiel Articles'!$A$2:$F$634,2,FALSE),""))</f>
      </c>
      <c r="D4106" s="83">
        <f>IF($E4106="","",IFERROR(VLOOKUP(TRIM(E4106&amp;""),'Référentiel Articles'!$A$2:$F$634,3,FALSE),""))</f>
      </c>
      <c r="E4106" s="81" t="str">
        <v/>
      </c>
      <c r="F4106" s="83">
        <f>IF($E4106="","",IFERROR(VLOOKUP(TRIM(E4106&amp;""),'Référentiel Articles'!$A$2:$F$634,4,FALSE),""))</f>
      </c>
      <c r="G4106" s="84">
        <f>IF($E4106="","",IFERROR(VLOOKUP(TRIM(E4106&amp;""),'Référentiel Articles'!$A$2:$F$634,5,FALSE),""))</f>
      </c>
      <c r="H4106" s="85" t="str">
        <v/>
      </c>
      <c r="I4106" s="84">
        <f>IF($E4106="","",IFERROR(VLOOKUP(TRIM(E4106&amp;""),'Référentiel Articles'!$A$2:$F$634,6,FALSE),""))</f>
      </c>
      <c r="J4106" s="90">
        <f>IF(OR($E4106="",$H4106=""),"",$H4106*$I4106)</f>
      </c>
      <c r="K4106" s="87" t="str">
        <v/>
      </c>
    </row>
    <row r="4107">
      <c r="A4107" s="74" t="str">
        <v/>
      </c>
      <c r="B4107" s="74" t="str">
        <v/>
      </c>
      <c r="C4107" s="75">
        <f>IF($E4107="","",IFERROR(VLOOKUP(TRIM(E4107&amp;""),'Référentiel Articles'!$A$2:$F$634,2,FALSE),""))</f>
      </c>
      <c r="D4107" s="75">
        <f>IF($E4107="","",IFERROR(VLOOKUP(TRIM(E4107&amp;""),'Référentiel Articles'!$A$2:$F$634,3,FALSE),""))</f>
      </c>
      <c r="E4107" s="74" t="str">
        <v/>
      </c>
      <c r="F4107" s="75">
        <f>IF($E4107="","",IFERROR(VLOOKUP(TRIM(E4107&amp;""),'Référentiel Articles'!$A$2:$F$634,4,FALSE),""))</f>
      </c>
      <c r="G4107" s="76">
        <f>IF($E4107="","",IFERROR(VLOOKUP(TRIM(E4107&amp;""),'Référentiel Articles'!$A$2:$F$634,5,FALSE),""))</f>
      </c>
      <c r="H4107" s="77" t="str">
        <v/>
      </c>
      <c r="I4107" s="76">
        <f>IF($E4107="","",IFERROR(VLOOKUP(TRIM(E4107&amp;""),'Référentiel Articles'!$A$2:$F$634,6,FALSE),""))</f>
      </c>
      <c r="J4107" s="78">
        <f>IF(OR($E4107="",$H4107=""),"",$H4107*$I4107)</f>
      </c>
      <c r="K4107" s="79" t="str">
        <v/>
      </c>
    </row>
    <row r="4108">
      <c r="A4108" s="81" t="str">
        <v/>
      </c>
      <c r="B4108" s="81" t="str">
        <v/>
      </c>
      <c r="C4108" s="83">
        <f>IF($E4108="","",IFERROR(VLOOKUP(TRIM(E4108&amp;""),'Référentiel Articles'!$A$2:$F$634,2,FALSE),""))</f>
      </c>
      <c r="D4108" s="83">
        <f>IF($E4108="","",IFERROR(VLOOKUP(TRIM(E4108&amp;""),'Référentiel Articles'!$A$2:$F$634,3,FALSE),""))</f>
      </c>
      <c r="E4108" s="81" t="str">
        <v/>
      </c>
      <c r="F4108" s="83">
        <f>IF($E4108="","",IFERROR(VLOOKUP(TRIM(E4108&amp;""),'Référentiel Articles'!$A$2:$F$634,4,FALSE),""))</f>
      </c>
      <c r="G4108" s="84">
        <f>IF($E4108="","",IFERROR(VLOOKUP(TRIM(E4108&amp;""),'Référentiel Articles'!$A$2:$F$634,5,FALSE),""))</f>
      </c>
      <c r="H4108" s="85" t="str">
        <v/>
      </c>
      <c r="I4108" s="84">
        <f>IF($E4108="","",IFERROR(VLOOKUP(TRIM(E4108&amp;""),'Référentiel Articles'!$A$2:$F$634,6,FALSE),""))</f>
      </c>
      <c r="J4108" s="90">
        <f>IF(OR($E4108="",$H4108=""),"",$H4108*$I4108)</f>
      </c>
      <c r="K4108" s="87" t="str">
        <v/>
      </c>
    </row>
    <row r="4109">
      <c r="A4109" s="74" t="str">
        <v/>
      </c>
      <c r="B4109" s="74" t="str">
        <v/>
      </c>
      <c r="C4109" s="75">
        <f>IF($E4109="","",IFERROR(VLOOKUP(TRIM(E4109&amp;""),'Référentiel Articles'!$A$2:$F$634,2,FALSE),""))</f>
      </c>
      <c r="D4109" s="75">
        <f>IF($E4109="","",IFERROR(VLOOKUP(TRIM(E4109&amp;""),'Référentiel Articles'!$A$2:$F$634,3,FALSE),""))</f>
      </c>
      <c r="E4109" s="74" t="str">
        <v/>
      </c>
      <c r="F4109" s="75">
        <f>IF($E4109="","",IFERROR(VLOOKUP(TRIM(E4109&amp;""),'Référentiel Articles'!$A$2:$F$634,4,FALSE),""))</f>
      </c>
      <c r="G4109" s="76">
        <f>IF($E4109="","",IFERROR(VLOOKUP(TRIM(E4109&amp;""),'Référentiel Articles'!$A$2:$F$634,5,FALSE),""))</f>
      </c>
      <c r="H4109" s="77" t="str">
        <v/>
      </c>
      <c r="I4109" s="76">
        <f>IF($E4109="","",IFERROR(VLOOKUP(TRIM(E4109&amp;""),'Référentiel Articles'!$A$2:$F$634,6,FALSE),""))</f>
      </c>
      <c r="J4109" s="78">
        <f>IF(OR($E4109="",$H4109=""),"",$H4109*$I4109)</f>
      </c>
      <c r="K4109" s="79" t="str">
        <v/>
      </c>
    </row>
    <row r="4110">
      <c r="A4110" s="81" t="str">
        <v/>
      </c>
      <c r="B4110" s="81" t="str">
        <v/>
      </c>
      <c r="C4110" s="83">
        <f>IF($E4110="","",IFERROR(VLOOKUP(TRIM(E4110&amp;""),'Référentiel Articles'!$A$2:$F$634,2,FALSE),""))</f>
      </c>
      <c r="D4110" s="83">
        <f>IF($E4110="","",IFERROR(VLOOKUP(TRIM(E4110&amp;""),'Référentiel Articles'!$A$2:$F$634,3,FALSE),""))</f>
      </c>
      <c r="E4110" s="81" t="str">
        <v/>
      </c>
      <c r="F4110" s="83">
        <f>IF($E4110="","",IFERROR(VLOOKUP(TRIM(E4110&amp;""),'Référentiel Articles'!$A$2:$F$634,4,FALSE),""))</f>
      </c>
      <c r="G4110" s="84">
        <f>IF($E4110="","",IFERROR(VLOOKUP(TRIM(E4110&amp;""),'Référentiel Articles'!$A$2:$F$634,5,FALSE),""))</f>
      </c>
      <c r="H4110" s="85" t="str">
        <v/>
      </c>
      <c r="I4110" s="84">
        <f>IF($E4110="","",IFERROR(VLOOKUP(TRIM(E4110&amp;""),'Référentiel Articles'!$A$2:$F$634,6,FALSE),""))</f>
      </c>
      <c r="J4110" s="90">
        <f>IF(OR($E4110="",$H4110=""),"",$H4110*$I4110)</f>
      </c>
      <c r="K4110" s="87" t="str">
        <v/>
      </c>
    </row>
    <row r="4111">
      <c r="A4111" s="74" t="str">
        <v/>
      </c>
      <c r="B4111" s="74" t="str">
        <v/>
      </c>
      <c r="C4111" s="75">
        <f>IF($E4111="","",IFERROR(VLOOKUP(TRIM(E4111&amp;""),'Référentiel Articles'!$A$2:$F$634,2,FALSE),""))</f>
      </c>
      <c r="D4111" s="75">
        <f>IF($E4111="","",IFERROR(VLOOKUP(TRIM(E4111&amp;""),'Référentiel Articles'!$A$2:$F$634,3,FALSE),""))</f>
      </c>
      <c r="E4111" s="74" t="str">
        <v/>
      </c>
      <c r="F4111" s="75">
        <f>IF($E4111="","",IFERROR(VLOOKUP(TRIM(E4111&amp;""),'Référentiel Articles'!$A$2:$F$634,4,FALSE),""))</f>
      </c>
      <c r="G4111" s="76">
        <f>IF($E4111="","",IFERROR(VLOOKUP(TRIM(E4111&amp;""),'Référentiel Articles'!$A$2:$F$634,5,FALSE),""))</f>
      </c>
      <c r="H4111" s="77" t="str">
        <v/>
      </c>
      <c r="I4111" s="76">
        <f>IF($E4111="","",IFERROR(VLOOKUP(TRIM(E4111&amp;""),'Référentiel Articles'!$A$2:$F$634,6,FALSE),""))</f>
      </c>
      <c r="J4111" s="78">
        <f>IF(OR($E4111="",$H4111=""),"",$H4111*$I4111)</f>
      </c>
      <c r="K4111" s="79" t="str">
        <v/>
      </c>
    </row>
    <row r="4112">
      <c r="A4112" s="81" t="str">
        <v/>
      </c>
      <c r="B4112" s="81" t="str">
        <v/>
      </c>
      <c r="C4112" s="83">
        <f>IF($E4112="","",IFERROR(VLOOKUP(TRIM(E4112&amp;""),'Référentiel Articles'!$A$2:$F$634,2,FALSE),""))</f>
      </c>
      <c r="D4112" s="83">
        <f>IF($E4112="","",IFERROR(VLOOKUP(TRIM(E4112&amp;""),'Référentiel Articles'!$A$2:$F$634,3,FALSE),""))</f>
      </c>
      <c r="E4112" s="81" t="str">
        <v/>
      </c>
      <c r="F4112" s="83">
        <f>IF($E4112="","",IFERROR(VLOOKUP(TRIM(E4112&amp;""),'Référentiel Articles'!$A$2:$F$634,4,FALSE),""))</f>
      </c>
      <c r="G4112" s="84">
        <f>IF($E4112="","",IFERROR(VLOOKUP(TRIM(E4112&amp;""),'Référentiel Articles'!$A$2:$F$634,5,FALSE),""))</f>
      </c>
      <c r="H4112" s="85" t="str">
        <v/>
      </c>
      <c r="I4112" s="84">
        <f>IF($E4112="","",IFERROR(VLOOKUP(TRIM(E4112&amp;""),'Référentiel Articles'!$A$2:$F$634,6,FALSE),""))</f>
      </c>
      <c r="J4112" s="90">
        <f>IF(OR($E4112="",$H4112=""),"",$H4112*$I4112)</f>
      </c>
      <c r="K4112" s="87" t="str">
        <v/>
      </c>
    </row>
    <row r="4113">
      <c r="A4113" s="74" t="str">
        <v/>
      </c>
      <c r="B4113" s="74" t="str">
        <v/>
      </c>
      <c r="C4113" s="75">
        <f>IF($E4113="","",IFERROR(VLOOKUP(TRIM(E4113&amp;""),'Référentiel Articles'!$A$2:$F$634,2,FALSE),""))</f>
      </c>
      <c r="D4113" s="75">
        <f>IF($E4113="","",IFERROR(VLOOKUP(TRIM(E4113&amp;""),'Référentiel Articles'!$A$2:$F$634,3,FALSE),""))</f>
      </c>
      <c r="E4113" s="74" t="str">
        <v/>
      </c>
      <c r="F4113" s="75">
        <f>IF($E4113="","",IFERROR(VLOOKUP(TRIM(E4113&amp;""),'Référentiel Articles'!$A$2:$F$634,4,FALSE),""))</f>
      </c>
      <c r="G4113" s="76">
        <f>IF($E4113="","",IFERROR(VLOOKUP(TRIM(E4113&amp;""),'Référentiel Articles'!$A$2:$F$634,5,FALSE),""))</f>
      </c>
      <c r="H4113" s="77" t="str">
        <v/>
      </c>
      <c r="I4113" s="76">
        <f>IF($E4113="","",IFERROR(VLOOKUP(TRIM(E4113&amp;""),'Référentiel Articles'!$A$2:$F$634,6,FALSE),""))</f>
      </c>
      <c r="J4113" s="78">
        <f>IF(OR($E4113="",$H4113=""),"",$H4113*$I4113)</f>
      </c>
      <c r="K4113" s="79" t="str">
        <v/>
      </c>
    </row>
    <row r="4114">
      <c r="A4114" s="81" t="str">
        <v/>
      </c>
      <c r="B4114" s="81" t="str">
        <v/>
      </c>
      <c r="C4114" s="83">
        <f>IF($E4114="","",IFERROR(VLOOKUP(TRIM(E4114&amp;""),'Référentiel Articles'!$A$2:$F$634,2,FALSE),""))</f>
      </c>
      <c r="D4114" s="83">
        <f>IF($E4114="","",IFERROR(VLOOKUP(TRIM(E4114&amp;""),'Référentiel Articles'!$A$2:$F$634,3,FALSE),""))</f>
      </c>
      <c r="E4114" s="81" t="str">
        <v/>
      </c>
      <c r="F4114" s="83">
        <f>IF($E4114="","",IFERROR(VLOOKUP(TRIM(E4114&amp;""),'Référentiel Articles'!$A$2:$F$634,4,FALSE),""))</f>
      </c>
      <c r="G4114" s="84">
        <f>IF($E4114="","",IFERROR(VLOOKUP(TRIM(E4114&amp;""),'Référentiel Articles'!$A$2:$F$634,5,FALSE),""))</f>
      </c>
      <c r="H4114" s="85" t="str">
        <v/>
      </c>
      <c r="I4114" s="84">
        <f>IF($E4114="","",IFERROR(VLOOKUP(TRIM(E4114&amp;""),'Référentiel Articles'!$A$2:$F$634,6,FALSE),""))</f>
      </c>
      <c r="J4114" s="90">
        <f>IF(OR($E4114="",$H4114=""),"",$H4114*$I4114)</f>
      </c>
      <c r="K4114" s="87" t="str">
        <v/>
      </c>
    </row>
    <row r="4115">
      <c r="A4115" s="74" t="str">
        <v/>
      </c>
      <c r="B4115" s="74" t="str">
        <v/>
      </c>
      <c r="C4115" s="75">
        <f>IF($E4115="","",IFERROR(VLOOKUP(TRIM(E4115&amp;""),'Référentiel Articles'!$A$2:$F$634,2,FALSE),""))</f>
      </c>
      <c r="D4115" s="75">
        <f>IF($E4115="","",IFERROR(VLOOKUP(TRIM(E4115&amp;""),'Référentiel Articles'!$A$2:$F$634,3,FALSE),""))</f>
      </c>
      <c r="E4115" s="74" t="str">
        <v/>
      </c>
      <c r="F4115" s="75">
        <f>IF($E4115="","",IFERROR(VLOOKUP(TRIM(E4115&amp;""),'Référentiel Articles'!$A$2:$F$634,4,FALSE),""))</f>
      </c>
      <c r="G4115" s="76">
        <f>IF($E4115="","",IFERROR(VLOOKUP(TRIM(E4115&amp;""),'Référentiel Articles'!$A$2:$F$634,5,FALSE),""))</f>
      </c>
      <c r="H4115" s="77" t="str">
        <v/>
      </c>
      <c r="I4115" s="76">
        <f>IF($E4115="","",IFERROR(VLOOKUP(TRIM(E4115&amp;""),'Référentiel Articles'!$A$2:$F$634,6,FALSE),""))</f>
      </c>
      <c r="J4115" s="78">
        <f>IF(OR($E4115="",$H4115=""),"",$H4115*$I4115)</f>
      </c>
      <c r="K4115" s="79" t="str">
        <v/>
      </c>
    </row>
    <row r="4116">
      <c r="A4116" s="81" t="str">
        <v/>
      </c>
      <c r="B4116" s="81" t="str">
        <v/>
      </c>
      <c r="C4116" s="83">
        <f>IF($E4116="","",IFERROR(VLOOKUP(TRIM(E4116&amp;""),'Référentiel Articles'!$A$2:$F$634,2,FALSE),""))</f>
      </c>
      <c r="D4116" s="83">
        <f>IF($E4116="","",IFERROR(VLOOKUP(TRIM(E4116&amp;""),'Référentiel Articles'!$A$2:$F$634,3,FALSE),""))</f>
      </c>
      <c r="E4116" s="81" t="str">
        <v/>
      </c>
      <c r="F4116" s="83">
        <f>IF($E4116="","",IFERROR(VLOOKUP(TRIM(E4116&amp;""),'Référentiel Articles'!$A$2:$F$634,4,FALSE),""))</f>
      </c>
      <c r="G4116" s="84">
        <f>IF($E4116="","",IFERROR(VLOOKUP(TRIM(E4116&amp;""),'Référentiel Articles'!$A$2:$F$634,5,FALSE),""))</f>
      </c>
      <c r="H4116" s="85" t="str">
        <v/>
      </c>
      <c r="I4116" s="84">
        <f>IF($E4116="","",IFERROR(VLOOKUP(TRIM(E4116&amp;""),'Référentiel Articles'!$A$2:$F$634,6,FALSE),""))</f>
      </c>
      <c r="J4116" s="90">
        <f>IF(OR($E4116="",$H4116=""),"",$H4116*$I4116)</f>
      </c>
      <c r="K4116" s="87" t="str">
        <v/>
      </c>
    </row>
    <row r="4117">
      <c r="A4117" s="74" t="str">
        <v/>
      </c>
      <c r="B4117" s="74" t="str">
        <v/>
      </c>
      <c r="C4117" s="75">
        <f>IF($E4117="","",IFERROR(VLOOKUP(TRIM(E4117&amp;""),'Référentiel Articles'!$A$2:$F$634,2,FALSE),""))</f>
      </c>
      <c r="D4117" s="75">
        <f>IF($E4117="","",IFERROR(VLOOKUP(TRIM(E4117&amp;""),'Référentiel Articles'!$A$2:$F$634,3,FALSE),""))</f>
      </c>
      <c r="E4117" s="74" t="str">
        <v/>
      </c>
      <c r="F4117" s="75">
        <f>IF($E4117="","",IFERROR(VLOOKUP(TRIM(E4117&amp;""),'Référentiel Articles'!$A$2:$F$634,4,FALSE),""))</f>
      </c>
      <c r="G4117" s="76">
        <f>IF($E4117="","",IFERROR(VLOOKUP(TRIM(E4117&amp;""),'Référentiel Articles'!$A$2:$F$634,5,FALSE),""))</f>
      </c>
      <c r="H4117" s="77" t="str">
        <v/>
      </c>
      <c r="I4117" s="76">
        <f>IF($E4117="","",IFERROR(VLOOKUP(TRIM(E4117&amp;""),'Référentiel Articles'!$A$2:$F$634,6,FALSE),""))</f>
      </c>
      <c r="J4117" s="78">
        <f>IF(OR($E4117="",$H4117=""),"",$H4117*$I4117)</f>
      </c>
      <c r="K4117" s="79" t="str">
        <v/>
      </c>
    </row>
    <row r="4118">
      <c r="A4118" s="81" t="str">
        <v/>
      </c>
      <c r="B4118" s="81" t="str">
        <v/>
      </c>
      <c r="C4118" s="83">
        <f>IF($E4118="","",IFERROR(VLOOKUP(TRIM(E4118&amp;""),'Référentiel Articles'!$A$2:$F$634,2,FALSE),""))</f>
      </c>
      <c r="D4118" s="83">
        <f>IF($E4118="","",IFERROR(VLOOKUP(TRIM(E4118&amp;""),'Référentiel Articles'!$A$2:$F$634,3,FALSE),""))</f>
      </c>
      <c r="E4118" s="81" t="str">
        <v/>
      </c>
      <c r="F4118" s="83">
        <f>IF($E4118="","",IFERROR(VLOOKUP(TRIM(E4118&amp;""),'Référentiel Articles'!$A$2:$F$634,4,FALSE),""))</f>
      </c>
      <c r="G4118" s="84">
        <f>IF($E4118="","",IFERROR(VLOOKUP(TRIM(E4118&amp;""),'Référentiel Articles'!$A$2:$F$634,5,FALSE),""))</f>
      </c>
      <c r="H4118" s="85" t="str">
        <v/>
      </c>
      <c r="I4118" s="84">
        <f>IF($E4118="","",IFERROR(VLOOKUP(TRIM(E4118&amp;""),'Référentiel Articles'!$A$2:$F$634,6,FALSE),""))</f>
      </c>
      <c r="J4118" s="90">
        <f>IF(OR($E4118="",$H4118=""),"",$H4118*$I4118)</f>
      </c>
      <c r="K4118" s="87" t="str">
        <v/>
      </c>
    </row>
    <row r="4119">
      <c r="A4119" s="74" t="str">
        <v/>
      </c>
      <c r="B4119" s="74" t="str">
        <v/>
      </c>
      <c r="C4119" s="75">
        <f>IF($E4119="","",IFERROR(VLOOKUP(TRIM(E4119&amp;""),'Référentiel Articles'!$A$2:$F$634,2,FALSE),""))</f>
      </c>
      <c r="D4119" s="75">
        <f>IF($E4119="","",IFERROR(VLOOKUP(TRIM(E4119&amp;""),'Référentiel Articles'!$A$2:$F$634,3,FALSE),""))</f>
      </c>
      <c r="E4119" s="74" t="str">
        <v/>
      </c>
      <c r="F4119" s="75">
        <f>IF($E4119="","",IFERROR(VLOOKUP(TRIM(E4119&amp;""),'Référentiel Articles'!$A$2:$F$634,4,FALSE),""))</f>
      </c>
      <c r="G4119" s="76">
        <f>IF($E4119="","",IFERROR(VLOOKUP(TRIM(E4119&amp;""),'Référentiel Articles'!$A$2:$F$634,5,FALSE),""))</f>
      </c>
      <c r="H4119" s="77" t="str">
        <v/>
      </c>
      <c r="I4119" s="76">
        <f>IF($E4119="","",IFERROR(VLOOKUP(TRIM(E4119&amp;""),'Référentiel Articles'!$A$2:$F$634,6,FALSE),""))</f>
      </c>
      <c r="J4119" s="78">
        <f>IF(OR($E4119="",$H4119=""),"",$H4119*$I4119)</f>
      </c>
      <c r="K4119" s="79" t="str">
        <v/>
      </c>
    </row>
    <row r="4120">
      <c r="A4120" s="81" t="str">
        <v/>
      </c>
      <c r="B4120" s="81" t="str">
        <v/>
      </c>
      <c r="C4120" s="83">
        <f>IF($E4120="","",IFERROR(VLOOKUP(TRIM(E4120&amp;""),'Référentiel Articles'!$A$2:$F$634,2,FALSE),""))</f>
      </c>
      <c r="D4120" s="83">
        <f>IF($E4120="","",IFERROR(VLOOKUP(TRIM(E4120&amp;""),'Référentiel Articles'!$A$2:$F$634,3,FALSE),""))</f>
      </c>
      <c r="E4120" s="81" t="str">
        <v/>
      </c>
      <c r="F4120" s="83">
        <f>IF($E4120="","",IFERROR(VLOOKUP(TRIM(E4120&amp;""),'Référentiel Articles'!$A$2:$F$634,4,FALSE),""))</f>
      </c>
      <c r="G4120" s="84">
        <f>IF($E4120="","",IFERROR(VLOOKUP(TRIM(E4120&amp;""),'Référentiel Articles'!$A$2:$F$634,5,FALSE),""))</f>
      </c>
      <c r="H4120" s="85" t="str">
        <v/>
      </c>
      <c r="I4120" s="84">
        <f>IF($E4120="","",IFERROR(VLOOKUP(TRIM(E4120&amp;""),'Référentiel Articles'!$A$2:$F$634,6,FALSE),""))</f>
      </c>
      <c r="J4120" s="90">
        <f>IF(OR($E4120="",$H4120=""),"",$H4120*$I4120)</f>
      </c>
      <c r="K4120" s="87" t="str">
        <v/>
      </c>
    </row>
    <row r="4121">
      <c r="A4121" s="74" t="str">
        <v/>
      </c>
      <c r="B4121" s="74" t="str">
        <v/>
      </c>
      <c r="C4121" s="75">
        <f>IF($E4121="","",IFERROR(VLOOKUP(TRIM(E4121&amp;""),'Référentiel Articles'!$A$2:$F$634,2,FALSE),""))</f>
      </c>
      <c r="D4121" s="75">
        <f>IF($E4121="","",IFERROR(VLOOKUP(TRIM(E4121&amp;""),'Référentiel Articles'!$A$2:$F$634,3,FALSE),""))</f>
      </c>
      <c r="E4121" s="74" t="str">
        <v/>
      </c>
      <c r="F4121" s="75">
        <f>IF($E4121="","",IFERROR(VLOOKUP(TRIM(E4121&amp;""),'Référentiel Articles'!$A$2:$F$634,4,FALSE),""))</f>
      </c>
      <c r="G4121" s="76">
        <f>IF($E4121="","",IFERROR(VLOOKUP(TRIM(E4121&amp;""),'Référentiel Articles'!$A$2:$F$634,5,FALSE),""))</f>
      </c>
      <c r="H4121" s="77" t="str">
        <v/>
      </c>
      <c r="I4121" s="76">
        <f>IF($E4121="","",IFERROR(VLOOKUP(TRIM(E4121&amp;""),'Référentiel Articles'!$A$2:$F$634,6,FALSE),""))</f>
      </c>
      <c r="J4121" s="78">
        <f>IF(OR($E4121="",$H4121=""),"",$H4121*$I4121)</f>
      </c>
      <c r="K4121" s="79" t="str">
        <v/>
      </c>
    </row>
    <row r="4122">
      <c r="A4122" s="81" t="str">
        <v/>
      </c>
      <c r="B4122" s="81" t="str">
        <v/>
      </c>
      <c r="C4122" s="83">
        <f>IF($E4122="","",IFERROR(VLOOKUP(TRIM(E4122&amp;""),'Référentiel Articles'!$A$2:$F$634,2,FALSE),""))</f>
      </c>
      <c r="D4122" s="83">
        <f>IF($E4122="","",IFERROR(VLOOKUP(TRIM(E4122&amp;""),'Référentiel Articles'!$A$2:$F$634,3,FALSE),""))</f>
      </c>
      <c r="E4122" s="81" t="str">
        <v/>
      </c>
      <c r="F4122" s="83">
        <f>IF($E4122="","",IFERROR(VLOOKUP(TRIM(E4122&amp;""),'Référentiel Articles'!$A$2:$F$634,4,FALSE),""))</f>
      </c>
      <c r="G4122" s="84">
        <f>IF($E4122="","",IFERROR(VLOOKUP(TRIM(E4122&amp;""),'Référentiel Articles'!$A$2:$F$634,5,FALSE),""))</f>
      </c>
      <c r="H4122" s="85" t="str">
        <v/>
      </c>
      <c r="I4122" s="84">
        <f>IF($E4122="","",IFERROR(VLOOKUP(TRIM(E4122&amp;""),'Référentiel Articles'!$A$2:$F$634,6,FALSE),""))</f>
      </c>
      <c r="J4122" s="90">
        <f>IF(OR($E4122="",$H4122=""),"",$H4122*$I4122)</f>
      </c>
      <c r="K4122" s="87" t="str">
        <v/>
      </c>
    </row>
    <row r="4123">
      <c r="A4123" s="74" t="str">
        <v/>
      </c>
      <c r="B4123" s="74" t="str">
        <v/>
      </c>
      <c r="C4123" s="75">
        <f>IF($E4123="","",IFERROR(VLOOKUP(TRIM(E4123&amp;""),'Référentiel Articles'!$A$2:$F$634,2,FALSE),""))</f>
      </c>
      <c r="D4123" s="75">
        <f>IF($E4123="","",IFERROR(VLOOKUP(TRIM(E4123&amp;""),'Référentiel Articles'!$A$2:$F$634,3,FALSE),""))</f>
      </c>
      <c r="E4123" s="74" t="str">
        <v/>
      </c>
      <c r="F4123" s="75">
        <f>IF($E4123="","",IFERROR(VLOOKUP(TRIM(E4123&amp;""),'Référentiel Articles'!$A$2:$F$634,4,FALSE),""))</f>
      </c>
      <c r="G4123" s="76">
        <f>IF($E4123="","",IFERROR(VLOOKUP(TRIM(E4123&amp;""),'Référentiel Articles'!$A$2:$F$634,5,FALSE),""))</f>
      </c>
      <c r="H4123" s="77" t="str">
        <v/>
      </c>
      <c r="I4123" s="76">
        <f>IF($E4123="","",IFERROR(VLOOKUP(TRIM(E4123&amp;""),'Référentiel Articles'!$A$2:$F$634,6,FALSE),""))</f>
      </c>
      <c r="J4123" s="78">
        <f>IF(OR($E4123="",$H4123=""),"",$H4123*$I4123)</f>
      </c>
      <c r="K4123" s="79" t="str">
        <v/>
      </c>
    </row>
    <row r="4124">
      <c r="A4124" s="81" t="str">
        <v/>
      </c>
      <c r="B4124" s="81" t="str">
        <v/>
      </c>
      <c r="C4124" s="83">
        <f>IF($E4124="","",IFERROR(VLOOKUP(TRIM(E4124&amp;""),'Référentiel Articles'!$A$2:$F$634,2,FALSE),""))</f>
      </c>
      <c r="D4124" s="83">
        <f>IF($E4124="","",IFERROR(VLOOKUP(TRIM(E4124&amp;""),'Référentiel Articles'!$A$2:$F$634,3,FALSE),""))</f>
      </c>
      <c r="E4124" s="81" t="str">
        <v/>
      </c>
      <c r="F4124" s="83">
        <f>IF($E4124="","",IFERROR(VLOOKUP(TRIM(E4124&amp;""),'Référentiel Articles'!$A$2:$F$634,4,FALSE),""))</f>
      </c>
      <c r="G4124" s="84">
        <f>IF($E4124="","",IFERROR(VLOOKUP(TRIM(E4124&amp;""),'Référentiel Articles'!$A$2:$F$634,5,FALSE),""))</f>
      </c>
      <c r="H4124" s="85" t="str">
        <v/>
      </c>
      <c r="I4124" s="84">
        <f>IF($E4124="","",IFERROR(VLOOKUP(TRIM(E4124&amp;""),'Référentiel Articles'!$A$2:$F$634,6,FALSE),""))</f>
      </c>
      <c r="J4124" s="90">
        <f>IF(OR($E4124="",$H4124=""),"",$H4124*$I4124)</f>
      </c>
      <c r="K4124" s="87" t="str">
        <v/>
      </c>
    </row>
    <row r="4125">
      <c r="A4125" s="74" t="str">
        <v/>
      </c>
      <c r="B4125" s="74" t="str">
        <v/>
      </c>
      <c r="C4125" s="75">
        <f>IF($E4125="","",IFERROR(VLOOKUP(TRIM(E4125&amp;""),'Référentiel Articles'!$A$2:$F$634,2,FALSE),""))</f>
      </c>
      <c r="D4125" s="75">
        <f>IF($E4125="","",IFERROR(VLOOKUP(TRIM(E4125&amp;""),'Référentiel Articles'!$A$2:$F$634,3,FALSE),""))</f>
      </c>
      <c r="E4125" s="74" t="str">
        <v/>
      </c>
      <c r="F4125" s="75">
        <f>IF($E4125="","",IFERROR(VLOOKUP(TRIM(E4125&amp;""),'Référentiel Articles'!$A$2:$F$634,4,FALSE),""))</f>
      </c>
      <c r="G4125" s="76">
        <f>IF($E4125="","",IFERROR(VLOOKUP(TRIM(E4125&amp;""),'Référentiel Articles'!$A$2:$F$634,5,FALSE),""))</f>
      </c>
      <c r="H4125" s="77" t="str">
        <v/>
      </c>
      <c r="I4125" s="76">
        <f>IF($E4125="","",IFERROR(VLOOKUP(TRIM(E4125&amp;""),'Référentiel Articles'!$A$2:$F$634,6,FALSE),""))</f>
      </c>
      <c r="J4125" s="78">
        <f>IF(OR($E4125="",$H4125=""),"",$H4125*$I4125)</f>
      </c>
      <c r="K4125" s="79" t="str">
        <v/>
      </c>
    </row>
    <row r="4126">
      <c r="A4126" s="81" t="str">
        <v/>
      </c>
      <c r="B4126" s="81" t="str">
        <v/>
      </c>
      <c r="C4126" s="83">
        <f>IF($E4126="","",IFERROR(VLOOKUP(TRIM(E4126&amp;""),'Référentiel Articles'!$A$2:$F$634,2,FALSE),""))</f>
      </c>
      <c r="D4126" s="83">
        <f>IF($E4126="","",IFERROR(VLOOKUP(TRIM(E4126&amp;""),'Référentiel Articles'!$A$2:$F$634,3,FALSE),""))</f>
      </c>
      <c r="E4126" s="81" t="str">
        <v/>
      </c>
      <c r="F4126" s="83">
        <f>IF($E4126="","",IFERROR(VLOOKUP(TRIM(E4126&amp;""),'Référentiel Articles'!$A$2:$F$634,4,FALSE),""))</f>
      </c>
      <c r="G4126" s="84">
        <f>IF($E4126="","",IFERROR(VLOOKUP(TRIM(E4126&amp;""),'Référentiel Articles'!$A$2:$F$634,5,FALSE),""))</f>
      </c>
      <c r="H4126" s="85" t="str">
        <v/>
      </c>
      <c r="I4126" s="84">
        <f>IF($E4126="","",IFERROR(VLOOKUP(TRIM(E4126&amp;""),'Référentiel Articles'!$A$2:$F$634,6,FALSE),""))</f>
      </c>
      <c r="J4126" s="90">
        <f>IF(OR($E4126="",$H4126=""),"",$H4126*$I4126)</f>
      </c>
      <c r="K4126" s="87" t="str">
        <v/>
      </c>
    </row>
    <row r="4127">
      <c r="A4127" s="74" t="str">
        <v/>
      </c>
      <c r="B4127" s="74" t="str">
        <v/>
      </c>
      <c r="C4127" s="75">
        <f>IF($E4127="","",IFERROR(VLOOKUP(TRIM(E4127&amp;""),'Référentiel Articles'!$A$2:$F$634,2,FALSE),""))</f>
      </c>
      <c r="D4127" s="75">
        <f>IF($E4127="","",IFERROR(VLOOKUP(TRIM(E4127&amp;""),'Référentiel Articles'!$A$2:$F$634,3,FALSE),""))</f>
      </c>
      <c r="E4127" s="74" t="str">
        <v/>
      </c>
      <c r="F4127" s="75">
        <f>IF($E4127="","",IFERROR(VLOOKUP(TRIM(E4127&amp;""),'Référentiel Articles'!$A$2:$F$634,4,FALSE),""))</f>
      </c>
      <c r="G4127" s="76">
        <f>IF($E4127="","",IFERROR(VLOOKUP(TRIM(E4127&amp;""),'Référentiel Articles'!$A$2:$F$634,5,FALSE),""))</f>
      </c>
      <c r="H4127" s="77" t="str">
        <v/>
      </c>
      <c r="I4127" s="76">
        <f>IF($E4127="","",IFERROR(VLOOKUP(TRIM(E4127&amp;""),'Référentiel Articles'!$A$2:$F$634,6,FALSE),""))</f>
      </c>
      <c r="J4127" s="78">
        <f>IF(OR($E4127="",$H4127=""),"",$H4127*$I4127)</f>
      </c>
      <c r="K4127" s="79" t="str">
        <v/>
      </c>
    </row>
    <row r="4128">
      <c r="A4128" s="81" t="str">
        <v/>
      </c>
      <c r="B4128" s="81" t="str">
        <v/>
      </c>
      <c r="C4128" s="83">
        <f>IF($E4128="","",IFERROR(VLOOKUP(TRIM(E4128&amp;""),'Référentiel Articles'!$A$2:$F$634,2,FALSE),""))</f>
      </c>
      <c r="D4128" s="83">
        <f>IF($E4128="","",IFERROR(VLOOKUP(TRIM(E4128&amp;""),'Référentiel Articles'!$A$2:$F$634,3,FALSE),""))</f>
      </c>
      <c r="E4128" s="81" t="str">
        <v/>
      </c>
      <c r="F4128" s="83">
        <f>IF($E4128="","",IFERROR(VLOOKUP(TRIM(E4128&amp;""),'Référentiel Articles'!$A$2:$F$634,4,FALSE),""))</f>
      </c>
      <c r="G4128" s="84">
        <f>IF($E4128="","",IFERROR(VLOOKUP(TRIM(E4128&amp;""),'Référentiel Articles'!$A$2:$F$634,5,FALSE),""))</f>
      </c>
      <c r="H4128" s="85" t="str">
        <v/>
      </c>
      <c r="I4128" s="84">
        <f>IF($E4128="","",IFERROR(VLOOKUP(TRIM(E4128&amp;""),'Référentiel Articles'!$A$2:$F$634,6,FALSE),""))</f>
      </c>
      <c r="J4128" s="90">
        <f>IF(OR($E4128="",$H4128=""),"",$H4128*$I4128)</f>
      </c>
      <c r="K4128" s="87" t="str">
        <v/>
      </c>
    </row>
    <row r="4129">
      <c r="A4129" s="74" t="str">
        <v/>
      </c>
      <c r="B4129" s="74" t="str">
        <v/>
      </c>
      <c r="C4129" s="75">
        <f>IF($E4129="","",IFERROR(VLOOKUP(TRIM(E4129&amp;""),'Référentiel Articles'!$A$2:$F$634,2,FALSE),""))</f>
      </c>
      <c r="D4129" s="75">
        <f>IF($E4129="","",IFERROR(VLOOKUP(TRIM(E4129&amp;""),'Référentiel Articles'!$A$2:$F$634,3,FALSE),""))</f>
      </c>
      <c r="E4129" s="74" t="str">
        <v/>
      </c>
      <c r="F4129" s="75">
        <f>IF($E4129="","",IFERROR(VLOOKUP(TRIM(E4129&amp;""),'Référentiel Articles'!$A$2:$F$634,4,FALSE),""))</f>
      </c>
      <c r="G4129" s="76">
        <f>IF($E4129="","",IFERROR(VLOOKUP(TRIM(E4129&amp;""),'Référentiel Articles'!$A$2:$F$634,5,FALSE),""))</f>
      </c>
      <c r="H4129" s="77" t="str">
        <v/>
      </c>
      <c r="I4129" s="76">
        <f>IF($E4129="","",IFERROR(VLOOKUP(TRIM(E4129&amp;""),'Référentiel Articles'!$A$2:$F$634,6,FALSE),""))</f>
      </c>
      <c r="J4129" s="78">
        <f>IF(OR($E4129="",$H4129=""),"",$H4129*$I4129)</f>
      </c>
      <c r="K4129" s="79" t="str">
        <v/>
      </c>
    </row>
    <row r="4130">
      <c r="A4130" s="81" t="str">
        <v/>
      </c>
      <c r="B4130" s="81" t="str">
        <v/>
      </c>
      <c r="C4130" s="83">
        <f>IF($E4130="","",IFERROR(VLOOKUP(TRIM(E4130&amp;""),'Référentiel Articles'!$A$2:$F$634,2,FALSE),""))</f>
      </c>
      <c r="D4130" s="83">
        <f>IF($E4130="","",IFERROR(VLOOKUP(TRIM(E4130&amp;""),'Référentiel Articles'!$A$2:$F$634,3,FALSE),""))</f>
      </c>
      <c r="E4130" s="81" t="str">
        <v/>
      </c>
      <c r="F4130" s="83">
        <f>IF($E4130="","",IFERROR(VLOOKUP(TRIM(E4130&amp;""),'Référentiel Articles'!$A$2:$F$634,4,FALSE),""))</f>
      </c>
      <c r="G4130" s="84">
        <f>IF($E4130="","",IFERROR(VLOOKUP(TRIM(E4130&amp;""),'Référentiel Articles'!$A$2:$F$634,5,FALSE),""))</f>
      </c>
      <c r="H4130" s="85" t="str">
        <v/>
      </c>
      <c r="I4130" s="84">
        <f>IF($E4130="","",IFERROR(VLOOKUP(TRIM(E4130&amp;""),'Référentiel Articles'!$A$2:$F$634,6,FALSE),""))</f>
      </c>
      <c r="J4130" s="90">
        <f>IF(OR($E4130="",$H4130=""),"",$H4130*$I4130)</f>
      </c>
      <c r="K4130" s="87" t="str">
        <v/>
      </c>
    </row>
    <row r="4131">
      <c r="A4131" s="74" t="str">
        <v/>
      </c>
      <c r="B4131" s="74" t="str">
        <v/>
      </c>
      <c r="C4131" s="75">
        <f>IF($E4131="","",IFERROR(VLOOKUP(TRIM(E4131&amp;""),'Référentiel Articles'!$A$2:$F$634,2,FALSE),""))</f>
      </c>
      <c r="D4131" s="75">
        <f>IF($E4131="","",IFERROR(VLOOKUP(TRIM(E4131&amp;""),'Référentiel Articles'!$A$2:$F$634,3,FALSE),""))</f>
      </c>
      <c r="E4131" s="74" t="str">
        <v/>
      </c>
      <c r="F4131" s="75">
        <f>IF($E4131="","",IFERROR(VLOOKUP(TRIM(E4131&amp;""),'Référentiel Articles'!$A$2:$F$634,4,FALSE),""))</f>
      </c>
      <c r="G4131" s="76">
        <f>IF($E4131="","",IFERROR(VLOOKUP(TRIM(E4131&amp;""),'Référentiel Articles'!$A$2:$F$634,5,FALSE),""))</f>
      </c>
      <c r="H4131" s="77" t="str">
        <v/>
      </c>
      <c r="I4131" s="76">
        <f>IF($E4131="","",IFERROR(VLOOKUP(TRIM(E4131&amp;""),'Référentiel Articles'!$A$2:$F$634,6,FALSE),""))</f>
      </c>
      <c r="J4131" s="78">
        <f>IF(OR($E4131="",$H4131=""),"",$H4131*$I4131)</f>
      </c>
      <c r="K4131" s="79" t="str">
        <v/>
      </c>
    </row>
    <row r="4132">
      <c r="A4132" s="81" t="str">
        <v/>
      </c>
      <c r="B4132" s="81" t="str">
        <v/>
      </c>
      <c r="C4132" s="83">
        <f>IF($E4132="","",IFERROR(VLOOKUP(TRIM(E4132&amp;""),'Référentiel Articles'!$A$2:$F$634,2,FALSE),""))</f>
      </c>
      <c r="D4132" s="83">
        <f>IF($E4132="","",IFERROR(VLOOKUP(TRIM(E4132&amp;""),'Référentiel Articles'!$A$2:$F$634,3,FALSE),""))</f>
      </c>
      <c r="E4132" s="81" t="str">
        <v/>
      </c>
      <c r="F4132" s="83">
        <f>IF($E4132="","",IFERROR(VLOOKUP(TRIM(E4132&amp;""),'Référentiel Articles'!$A$2:$F$634,4,FALSE),""))</f>
      </c>
      <c r="G4132" s="84">
        <f>IF($E4132="","",IFERROR(VLOOKUP(TRIM(E4132&amp;""),'Référentiel Articles'!$A$2:$F$634,5,FALSE),""))</f>
      </c>
      <c r="H4132" s="85" t="str">
        <v/>
      </c>
      <c r="I4132" s="84">
        <f>IF($E4132="","",IFERROR(VLOOKUP(TRIM(E4132&amp;""),'Référentiel Articles'!$A$2:$F$634,6,FALSE),""))</f>
      </c>
      <c r="J4132" s="90">
        <f>IF(OR($E4132="",$H4132=""),"",$H4132*$I4132)</f>
      </c>
      <c r="K4132" s="87" t="str">
        <v/>
      </c>
    </row>
    <row r="4133">
      <c r="A4133" s="74" t="str">
        <v/>
      </c>
      <c r="B4133" s="74" t="str">
        <v/>
      </c>
      <c r="C4133" s="75">
        <f>IF($E4133="","",IFERROR(VLOOKUP(TRIM(E4133&amp;""),'Référentiel Articles'!$A$2:$F$634,2,FALSE),""))</f>
      </c>
      <c r="D4133" s="75">
        <f>IF($E4133="","",IFERROR(VLOOKUP(TRIM(E4133&amp;""),'Référentiel Articles'!$A$2:$F$634,3,FALSE),""))</f>
      </c>
      <c r="E4133" s="74" t="str">
        <v/>
      </c>
      <c r="F4133" s="75">
        <f>IF($E4133="","",IFERROR(VLOOKUP(TRIM(E4133&amp;""),'Référentiel Articles'!$A$2:$F$634,4,FALSE),""))</f>
      </c>
      <c r="G4133" s="76">
        <f>IF($E4133="","",IFERROR(VLOOKUP(TRIM(E4133&amp;""),'Référentiel Articles'!$A$2:$F$634,5,FALSE),""))</f>
      </c>
      <c r="H4133" s="77" t="str">
        <v/>
      </c>
      <c r="I4133" s="76">
        <f>IF($E4133="","",IFERROR(VLOOKUP(TRIM(E4133&amp;""),'Référentiel Articles'!$A$2:$F$634,6,FALSE),""))</f>
      </c>
      <c r="J4133" s="78">
        <f>IF(OR($E4133="",$H4133=""),"",$H4133*$I4133)</f>
      </c>
      <c r="K4133" s="79" t="str">
        <v/>
      </c>
    </row>
    <row r="4134">
      <c r="A4134" s="81" t="str">
        <v/>
      </c>
      <c r="B4134" s="81" t="str">
        <v/>
      </c>
      <c r="C4134" s="83">
        <f>IF($E4134="","",IFERROR(VLOOKUP(TRIM(E4134&amp;""),'Référentiel Articles'!$A$2:$F$634,2,FALSE),""))</f>
      </c>
      <c r="D4134" s="83">
        <f>IF($E4134="","",IFERROR(VLOOKUP(TRIM(E4134&amp;""),'Référentiel Articles'!$A$2:$F$634,3,FALSE),""))</f>
      </c>
      <c r="E4134" s="81" t="str">
        <v/>
      </c>
      <c r="F4134" s="83">
        <f>IF($E4134="","",IFERROR(VLOOKUP(TRIM(E4134&amp;""),'Référentiel Articles'!$A$2:$F$634,4,FALSE),""))</f>
      </c>
      <c r="G4134" s="84">
        <f>IF($E4134="","",IFERROR(VLOOKUP(TRIM(E4134&amp;""),'Référentiel Articles'!$A$2:$F$634,5,FALSE),""))</f>
      </c>
      <c r="H4134" s="85" t="str">
        <v/>
      </c>
      <c r="I4134" s="84">
        <f>IF($E4134="","",IFERROR(VLOOKUP(TRIM(E4134&amp;""),'Référentiel Articles'!$A$2:$F$634,6,FALSE),""))</f>
      </c>
      <c r="J4134" s="90">
        <f>IF(OR($E4134="",$H4134=""),"",$H4134*$I4134)</f>
      </c>
      <c r="K4134" s="87" t="str">
        <v/>
      </c>
    </row>
    <row r="4135">
      <c r="A4135" s="74" t="str">
        <v/>
      </c>
      <c r="B4135" s="74" t="str">
        <v/>
      </c>
      <c r="C4135" s="75">
        <f>IF($E4135="","",IFERROR(VLOOKUP(TRIM(E4135&amp;""),'Référentiel Articles'!$A$2:$F$634,2,FALSE),""))</f>
      </c>
      <c r="D4135" s="75">
        <f>IF($E4135="","",IFERROR(VLOOKUP(TRIM(E4135&amp;""),'Référentiel Articles'!$A$2:$F$634,3,FALSE),""))</f>
      </c>
      <c r="E4135" s="74" t="str">
        <v/>
      </c>
      <c r="F4135" s="75">
        <f>IF($E4135="","",IFERROR(VLOOKUP(TRIM(E4135&amp;""),'Référentiel Articles'!$A$2:$F$634,4,FALSE),""))</f>
      </c>
      <c r="G4135" s="76">
        <f>IF($E4135="","",IFERROR(VLOOKUP(TRIM(E4135&amp;""),'Référentiel Articles'!$A$2:$F$634,5,FALSE),""))</f>
      </c>
      <c r="H4135" s="77" t="str">
        <v/>
      </c>
      <c r="I4135" s="76">
        <f>IF($E4135="","",IFERROR(VLOOKUP(TRIM(E4135&amp;""),'Référentiel Articles'!$A$2:$F$634,6,FALSE),""))</f>
      </c>
      <c r="J4135" s="78">
        <f>IF(OR($E4135="",$H4135=""),"",$H4135*$I4135)</f>
      </c>
      <c r="K4135" s="79" t="str">
        <v/>
      </c>
    </row>
    <row r="4136">
      <c r="A4136" s="81" t="str">
        <v/>
      </c>
      <c r="B4136" s="81" t="str">
        <v/>
      </c>
      <c r="C4136" s="83">
        <f>IF($E4136="","",IFERROR(VLOOKUP(TRIM(E4136&amp;""),'Référentiel Articles'!$A$2:$F$634,2,FALSE),""))</f>
      </c>
      <c r="D4136" s="83">
        <f>IF($E4136="","",IFERROR(VLOOKUP(TRIM(E4136&amp;""),'Référentiel Articles'!$A$2:$F$634,3,FALSE),""))</f>
      </c>
      <c r="E4136" s="81" t="str">
        <v/>
      </c>
      <c r="F4136" s="83">
        <f>IF($E4136="","",IFERROR(VLOOKUP(TRIM(E4136&amp;""),'Référentiel Articles'!$A$2:$F$634,4,FALSE),""))</f>
      </c>
      <c r="G4136" s="84">
        <f>IF($E4136="","",IFERROR(VLOOKUP(TRIM(E4136&amp;""),'Référentiel Articles'!$A$2:$F$634,5,FALSE),""))</f>
      </c>
      <c r="H4136" s="85" t="str">
        <v/>
      </c>
      <c r="I4136" s="84">
        <f>IF($E4136="","",IFERROR(VLOOKUP(TRIM(E4136&amp;""),'Référentiel Articles'!$A$2:$F$634,6,FALSE),""))</f>
      </c>
      <c r="J4136" s="90">
        <f>IF(OR($E4136="",$H4136=""),"",$H4136*$I4136)</f>
      </c>
      <c r="K4136" s="87" t="str">
        <v/>
      </c>
    </row>
    <row r="4137">
      <c r="A4137" s="74" t="str">
        <v/>
      </c>
      <c r="B4137" s="74" t="str">
        <v/>
      </c>
      <c r="C4137" s="75">
        <f>IF($E4137="","",IFERROR(VLOOKUP(TRIM(E4137&amp;""),'Référentiel Articles'!$A$2:$F$634,2,FALSE),""))</f>
      </c>
      <c r="D4137" s="75">
        <f>IF($E4137="","",IFERROR(VLOOKUP(TRIM(E4137&amp;""),'Référentiel Articles'!$A$2:$F$634,3,FALSE),""))</f>
      </c>
      <c r="E4137" s="74" t="str">
        <v/>
      </c>
      <c r="F4137" s="75">
        <f>IF($E4137="","",IFERROR(VLOOKUP(TRIM(E4137&amp;""),'Référentiel Articles'!$A$2:$F$634,4,FALSE),""))</f>
      </c>
      <c r="G4137" s="76">
        <f>IF($E4137="","",IFERROR(VLOOKUP(TRIM(E4137&amp;""),'Référentiel Articles'!$A$2:$F$634,5,FALSE),""))</f>
      </c>
      <c r="H4137" s="77" t="str">
        <v/>
      </c>
      <c r="I4137" s="76">
        <f>IF($E4137="","",IFERROR(VLOOKUP(TRIM(E4137&amp;""),'Référentiel Articles'!$A$2:$F$634,6,FALSE),""))</f>
      </c>
      <c r="J4137" s="78">
        <f>IF(OR($E4137="",$H4137=""),"",$H4137*$I4137)</f>
      </c>
      <c r="K4137" s="79" t="str">
        <v/>
      </c>
    </row>
    <row r="4138">
      <c r="A4138" s="81" t="str">
        <v/>
      </c>
      <c r="B4138" s="81" t="str">
        <v/>
      </c>
      <c r="C4138" s="83">
        <f>IF($E4138="","",IFERROR(VLOOKUP(TRIM(E4138&amp;""),'Référentiel Articles'!$A$2:$F$634,2,FALSE),""))</f>
      </c>
      <c r="D4138" s="83">
        <f>IF($E4138="","",IFERROR(VLOOKUP(TRIM(E4138&amp;""),'Référentiel Articles'!$A$2:$F$634,3,FALSE),""))</f>
      </c>
      <c r="E4138" s="81" t="str">
        <v/>
      </c>
      <c r="F4138" s="83">
        <f>IF($E4138="","",IFERROR(VLOOKUP(TRIM(E4138&amp;""),'Référentiel Articles'!$A$2:$F$634,4,FALSE),""))</f>
      </c>
      <c r="G4138" s="84">
        <f>IF($E4138="","",IFERROR(VLOOKUP(TRIM(E4138&amp;""),'Référentiel Articles'!$A$2:$F$634,5,FALSE),""))</f>
      </c>
      <c r="H4138" s="85" t="str">
        <v/>
      </c>
      <c r="I4138" s="84">
        <f>IF($E4138="","",IFERROR(VLOOKUP(TRIM(E4138&amp;""),'Référentiel Articles'!$A$2:$F$634,6,FALSE),""))</f>
      </c>
      <c r="J4138" s="90">
        <f>IF(OR($E4138="",$H4138=""),"",$H4138*$I4138)</f>
      </c>
      <c r="K4138" s="87" t="str">
        <v/>
      </c>
    </row>
    <row r="4139">
      <c r="A4139" s="74" t="str">
        <v/>
      </c>
      <c r="B4139" s="74" t="str">
        <v/>
      </c>
      <c r="C4139" s="75">
        <f>IF($E4139="","",IFERROR(VLOOKUP(TRIM(E4139&amp;""),'Référentiel Articles'!$A$2:$F$634,2,FALSE),""))</f>
      </c>
      <c r="D4139" s="75">
        <f>IF($E4139="","",IFERROR(VLOOKUP(TRIM(E4139&amp;""),'Référentiel Articles'!$A$2:$F$634,3,FALSE),""))</f>
      </c>
      <c r="E4139" s="74" t="str">
        <v/>
      </c>
      <c r="F4139" s="75">
        <f>IF($E4139="","",IFERROR(VLOOKUP(TRIM(E4139&amp;""),'Référentiel Articles'!$A$2:$F$634,4,FALSE),""))</f>
      </c>
      <c r="G4139" s="76">
        <f>IF($E4139="","",IFERROR(VLOOKUP(TRIM(E4139&amp;""),'Référentiel Articles'!$A$2:$F$634,5,FALSE),""))</f>
      </c>
      <c r="H4139" s="77" t="str">
        <v/>
      </c>
      <c r="I4139" s="76">
        <f>IF($E4139="","",IFERROR(VLOOKUP(TRIM(E4139&amp;""),'Référentiel Articles'!$A$2:$F$634,6,FALSE),""))</f>
      </c>
      <c r="J4139" s="78">
        <f>IF(OR($E4139="",$H4139=""),"",$H4139*$I4139)</f>
      </c>
      <c r="K4139" s="79" t="str">
        <v/>
      </c>
    </row>
    <row r="4140">
      <c r="A4140" s="81" t="str">
        <v/>
      </c>
      <c r="B4140" s="81" t="str">
        <v/>
      </c>
      <c r="C4140" s="83">
        <f>IF($E4140="","",IFERROR(VLOOKUP(TRIM(E4140&amp;""),'Référentiel Articles'!$A$2:$F$634,2,FALSE),""))</f>
      </c>
      <c r="D4140" s="83">
        <f>IF($E4140="","",IFERROR(VLOOKUP(TRIM(E4140&amp;""),'Référentiel Articles'!$A$2:$F$634,3,FALSE),""))</f>
      </c>
      <c r="E4140" s="81" t="str">
        <v/>
      </c>
      <c r="F4140" s="83">
        <f>IF($E4140="","",IFERROR(VLOOKUP(TRIM(E4140&amp;""),'Référentiel Articles'!$A$2:$F$634,4,FALSE),""))</f>
      </c>
      <c r="G4140" s="84">
        <f>IF($E4140="","",IFERROR(VLOOKUP(TRIM(E4140&amp;""),'Référentiel Articles'!$A$2:$F$634,5,FALSE),""))</f>
      </c>
      <c r="H4140" s="85" t="str">
        <v/>
      </c>
      <c r="I4140" s="84">
        <f>IF($E4140="","",IFERROR(VLOOKUP(TRIM(E4140&amp;""),'Référentiel Articles'!$A$2:$F$634,6,FALSE),""))</f>
      </c>
      <c r="J4140" s="90">
        <f>IF(OR($E4140="",$H4140=""),"",$H4140*$I4140)</f>
      </c>
      <c r="K4140" s="87" t="str">
        <v/>
      </c>
    </row>
    <row r="4141">
      <c r="A4141" s="74" t="str">
        <v/>
      </c>
      <c r="B4141" s="74" t="str">
        <v/>
      </c>
      <c r="C4141" s="75">
        <f>IF($E4141="","",IFERROR(VLOOKUP(TRIM(E4141&amp;""),'Référentiel Articles'!$A$2:$F$634,2,FALSE),""))</f>
      </c>
      <c r="D4141" s="75">
        <f>IF($E4141="","",IFERROR(VLOOKUP(TRIM(E4141&amp;""),'Référentiel Articles'!$A$2:$F$634,3,FALSE),""))</f>
      </c>
      <c r="E4141" s="74" t="str">
        <v/>
      </c>
      <c r="F4141" s="75">
        <f>IF($E4141="","",IFERROR(VLOOKUP(TRIM(E4141&amp;""),'Référentiel Articles'!$A$2:$F$634,4,FALSE),""))</f>
      </c>
      <c r="G4141" s="76">
        <f>IF($E4141="","",IFERROR(VLOOKUP(TRIM(E4141&amp;""),'Référentiel Articles'!$A$2:$F$634,5,FALSE),""))</f>
      </c>
      <c r="H4141" s="77" t="str">
        <v/>
      </c>
      <c r="I4141" s="76">
        <f>IF($E4141="","",IFERROR(VLOOKUP(TRIM(E4141&amp;""),'Référentiel Articles'!$A$2:$F$634,6,FALSE),""))</f>
      </c>
      <c r="J4141" s="78">
        <f>IF(OR($E4141="",$H4141=""),"",$H4141*$I4141)</f>
      </c>
      <c r="K4141" s="79" t="str">
        <v/>
      </c>
    </row>
    <row r="4142">
      <c r="A4142" s="81" t="str">
        <v/>
      </c>
      <c r="B4142" s="81" t="str">
        <v/>
      </c>
      <c r="C4142" s="83">
        <f>IF($E4142="","",IFERROR(VLOOKUP(TRIM(E4142&amp;""),'Référentiel Articles'!$A$2:$F$634,2,FALSE),""))</f>
      </c>
      <c r="D4142" s="83">
        <f>IF($E4142="","",IFERROR(VLOOKUP(TRIM(E4142&amp;""),'Référentiel Articles'!$A$2:$F$634,3,FALSE),""))</f>
      </c>
      <c r="E4142" s="81" t="str">
        <v/>
      </c>
      <c r="F4142" s="83">
        <f>IF($E4142="","",IFERROR(VLOOKUP(TRIM(E4142&amp;""),'Référentiel Articles'!$A$2:$F$634,4,FALSE),""))</f>
      </c>
      <c r="G4142" s="84">
        <f>IF($E4142="","",IFERROR(VLOOKUP(TRIM(E4142&amp;""),'Référentiel Articles'!$A$2:$F$634,5,FALSE),""))</f>
      </c>
      <c r="H4142" s="85" t="str">
        <v/>
      </c>
      <c r="I4142" s="84">
        <f>IF($E4142="","",IFERROR(VLOOKUP(TRIM(E4142&amp;""),'Référentiel Articles'!$A$2:$F$634,6,FALSE),""))</f>
      </c>
      <c r="J4142" s="90">
        <f>IF(OR($E4142="",$H4142=""),"",$H4142*$I4142)</f>
      </c>
      <c r="K4142" s="87" t="str">
        <v/>
      </c>
    </row>
    <row r="4143">
      <c r="A4143" s="74" t="str">
        <v/>
      </c>
      <c r="B4143" s="74" t="str">
        <v/>
      </c>
      <c r="C4143" s="75">
        <f>IF($E4143="","",IFERROR(VLOOKUP(TRIM(E4143&amp;""),'Référentiel Articles'!$A$2:$F$634,2,FALSE),""))</f>
      </c>
      <c r="D4143" s="75">
        <f>IF($E4143="","",IFERROR(VLOOKUP(TRIM(E4143&amp;""),'Référentiel Articles'!$A$2:$F$634,3,FALSE),""))</f>
      </c>
      <c r="E4143" s="74" t="str">
        <v/>
      </c>
      <c r="F4143" s="75">
        <f>IF($E4143="","",IFERROR(VLOOKUP(TRIM(E4143&amp;""),'Référentiel Articles'!$A$2:$F$634,4,FALSE),""))</f>
      </c>
      <c r="G4143" s="76">
        <f>IF($E4143="","",IFERROR(VLOOKUP(TRIM(E4143&amp;""),'Référentiel Articles'!$A$2:$F$634,5,FALSE),""))</f>
      </c>
      <c r="H4143" s="77" t="str">
        <v/>
      </c>
      <c r="I4143" s="76">
        <f>IF($E4143="","",IFERROR(VLOOKUP(TRIM(E4143&amp;""),'Référentiel Articles'!$A$2:$F$634,6,FALSE),""))</f>
      </c>
      <c r="J4143" s="78">
        <f>IF(OR($E4143="",$H4143=""),"",$H4143*$I4143)</f>
      </c>
      <c r="K4143" s="79" t="str">
        <v/>
      </c>
    </row>
    <row r="4144">
      <c r="A4144" s="81" t="str">
        <v/>
      </c>
      <c r="B4144" s="81" t="str">
        <v/>
      </c>
      <c r="C4144" s="83">
        <f>IF($E4144="","",IFERROR(VLOOKUP(TRIM(E4144&amp;""),'Référentiel Articles'!$A$2:$F$634,2,FALSE),""))</f>
      </c>
      <c r="D4144" s="83">
        <f>IF($E4144="","",IFERROR(VLOOKUP(TRIM(E4144&amp;""),'Référentiel Articles'!$A$2:$F$634,3,FALSE),""))</f>
      </c>
      <c r="E4144" s="81" t="str">
        <v/>
      </c>
      <c r="F4144" s="83">
        <f>IF($E4144="","",IFERROR(VLOOKUP(TRIM(E4144&amp;""),'Référentiel Articles'!$A$2:$F$634,4,FALSE),""))</f>
      </c>
      <c r="G4144" s="84">
        <f>IF($E4144="","",IFERROR(VLOOKUP(TRIM(E4144&amp;""),'Référentiel Articles'!$A$2:$F$634,5,FALSE),""))</f>
      </c>
      <c r="H4144" s="85" t="str">
        <v/>
      </c>
      <c r="I4144" s="84">
        <f>IF($E4144="","",IFERROR(VLOOKUP(TRIM(E4144&amp;""),'Référentiel Articles'!$A$2:$F$634,6,FALSE),""))</f>
      </c>
      <c r="J4144" s="90">
        <f>IF(OR($E4144="",$H4144=""),"",$H4144*$I4144)</f>
      </c>
      <c r="K4144" s="87" t="str">
        <v/>
      </c>
    </row>
    <row r="4145">
      <c r="A4145" s="74" t="str">
        <v/>
      </c>
      <c r="B4145" s="74" t="str">
        <v/>
      </c>
      <c r="C4145" s="75">
        <f>IF($E4145="","",IFERROR(VLOOKUP(TRIM(E4145&amp;""),'Référentiel Articles'!$A$2:$F$634,2,FALSE),""))</f>
      </c>
      <c r="D4145" s="75">
        <f>IF($E4145="","",IFERROR(VLOOKUP(TRIM(E4145&amp;""),'Référentiel Articles'!$A$2:$F$634,3,FALSE),""))</f>
      </c>
      <c r="E4145" s="74" t="str">
        <v/>
      </c>
      <c r="F4145" s="75">
        <f>IF($E4145="","",IFERROR(VLOOKUP(TRIM(E4145&amp;""),'Référentiel Articles'!$A$2:$F$634,4,FALSE),""))</f>
      </c>
      <c r="G4145" s="76">
        <f>IF($E4145="","",IFERROR(VLOOKUP(TRIM(E4145&amp;""),'Référentiel Articles'!$A$2:$F$634,5,FALSE),""))</f>
      </c>
      <c r="H4145" s="77" t="str">
        <v/>
      </c>
      <c r="I4145" s="76">
        <f>IF($E4145="","",IFERROR(VLOOKUP(TRIM(E4145&amp;""),'Référentiel Articles'!$A$2:$F$634,6,FALSE),""))</f>
      </c>
      <c r="J4145" s="78">
        <f>IF(OR($E4145="",$H4145=""),"",$H4145*$I4145)</f>
      </c>
      <c r="K4145" s="79" t="str">
        <v/>
      </c>
    </row>
    <row r="4146">
      <c r="A4146" s="81" t="str">
        <v/>
      </c>
      <c r="B4146" s="81" t="str">
        <v/>
      </c>
      <c r="C4146" s="83">
        <f>IF($E4146="","",IFERROR(VLOOKUP(TRIM(E4146&amp;""),'Référentiel Articles'!$A$2:$F$634,2,FALSE),""))</f>
      </c>
      <c r="D4146" s="83">
        <f>IF($E4146="","",IFERROR(VLOOKUP(TRIM(E4146&amp;""),'Référentiel Articles'!$A$2:$F$634,3,FALSE),""))</f>
      </c>
      <c r="E4146" s="81" t="str">
        <v/>
      </c>
      <c r="F4146" s="83">
        <f>IF($E4146="","",IFERROR(VLOOKUP(TRIM(E4146&amp;""),'Référentiel Articles'!$A$2:$F$634,4,FALSE),""))</f>
      </c>
      <c r="G4146" s="84">
        <f>IF($E4146="","",IFERROR(VLOOKUP(TRIM(E4146&amp;""),'Référentiel Articles'!$A$2:$F$634,5,FALSE),""))</f>
      </c>
      <c r="H4146" s="85" t="str">
        <v/>
      </c>
      <c r="I4146" s="84">
        <f>IF($E4146="","",IFERROR(VLOOKUP(TRIM(E4146&amp;""),'Référentiel Articles'!$A$2:$F$634,6,FALSE),""))</f>
      </c>
      <c r="J4146" s="90">
        <f>IF(OR($E4146="",$H4146=""),"",$H4146*$I4146)</f>
      </c>
      <c r="K4146" s="87" t="str">
        <v/>
      </c>
    </row>
    <row r="4147">
      <c r="A4147" s="74" t="str">
        <v/>
      </c>
      <c r="B4147" s="74" t="str">
        <v/>
      </c>
      <c r="C4147" s="75">
        <f>IF($E4147="","",IFERROR(VLOOKUP(TRIM(E4147&amp;""),'Référentiel Articles'!$A$2:$F$634,2,FALSE),""))</f>
      </c>
      <c r="D4147" s="75">
        <f>IF($E4147="","",IFERROR(VLOOKUP(TRIM(E4147&amp;""),'Référentiel Articles'!$A$2:$F$634,3,FALSE),""))</f>
      </c>
      <c r="E4147" s="74" t="str">
        <v/>
      </c>
      <c r="F4147" s="75">
        <f>IF($E4147="","",IFERROR(VLOOKUP(TRIM(E4147&amp;""),'Référentiel Articles'!$A$2:$F$634,4,FALSE),""))</f>
      </c>
      <c r="G4147" s="76">
        <f>IF($E4147="","",IFERROR(VLOOKUP(TRIM(E4147&amp;""),'Référentiel Articles'!$A$2:$F$634,5,FALSE),""))</f>
      </c>
      <c r="H4147" s="77" t="str">
        <v/>
      </c>
      <c r="I4147" s="76">
        <f>IF($E4147="","",IFERROR(VLOOKUP(TRIM(E4147&amp;""),'Référentiel Articles'!$A$2:$F$634,6,FALSE),""))</f>
      </c>
      <c r="J4147" s="78">
        <f>IF(OR($E4147="",$H4147=""),"",$H4147*$I4147)</f>
      </c>
      <c r="K4147" s="79" t="str">
        <v/>
      </c>
    </row>
    <row r="4148">
      <c r="A4148" s="81" t="str">
        <v/>
      </c>
      <c r="B4148" s="81" t="str">
        <v/>
      </c>
      <c r="C4148" s="83">
        <f>IF($E4148="","",IFERROR(VLOOKUP(TRIM(E4148&amp;""),'Référentiel Articles'!$A$2:$F$634,2,FALSE),""))</f>
      </c>
      <c r="D4148" s="83">
        <f>IF($E4148="","",IFERROR(VLOOKUP(TRIM(E4148&amp;""),'Référentiel Articles'!$A$2:$F$634,3,FALSE),""))</f>
      </c>
      <c r="E4148" s="81" t="str">
        <v/>
      </c>
      <c r="F4148" s="83">
        <f>IF($E4148="","",IFERROR(VLOOKUP(TRIM(E4148&amp;""),'Référentiel Articles'!$A$2:$F$634,4,FALSE),""))</f>
      </c>
      <c r="G4148" s="84">
        <f>IF($E4148="","",IFERROR(VLOOKUP(TRIM(E4148&amp;""),'Référentiel Articles'!$A$2:$F$634,5,FALSE),""))</f>
      </c>
      <c r="H4148" s="85" t="str">
        <v/>
      </c>
      <c r="I4148" s="84">
        <f>IF($E4148="","",IFERROR(VLOOKUP(TRIM(E4148&amp;""),'Référentiel Articles'!$A$2:$F$634,6,FALSE),""))</f>
      </c>
      <c r="J4148" s="90">
        <f>IF(OR($E4148="",$H4148=""),"",$H4148*$I4148)</f>
      </c>
      <c r="K4148" s="87" t="str">
        <v/>
      </c>
    </row>
    <row r="4149">
      <c r="A4149" s="74" t="str">
        <v/>
      </c>
      <c r="B4149" s="74" t="str">
        <v/>
      </c>
      <c r="C4149" s="75">
        <f>IF($E4149="","",IFERROR(VLOOKUP(TRIM(E4149&amp;""),'Référentiel Articles'!$A$2:$F$634,2,FALSE),""))</f>
      </c>
      <c r="D4149" s="75">
        <f>IF($E4149="","",IFERROR(VLOOKUP(TRIM(E4149&amp;""),'Référentiel Articles'!$A$2:$F$634,3,FALSE),""))</f>
      </c>
      <c r="E4149" s="74" t="str">
        <v/>
      </c>
      <c r="F4149" s="75">
        <f>IF($E4149="","",IFERROR(VLOOKUP(TRIM(E4149&amp;""),'Référentiel Articles'!$A$2:$F$634,4,FALSE),""))</f>
      </c>
      <c r="G4149" s="76">
        <f>IF($E4149="","",IFERROR(VLOOKUP(TRIM(E4149&amp;""),'Référentiel Articles'!$A$2:$F$634,5,FALSE),""))</f>
      </c>
      <c r="H4149" s="77" t="str">
        <v/>
      </c>
      <c r="I4149" s="76">
        <f>IF($E4149="","",IFERROR(VLOOKUP(TRIM(E4149&amp;""),'Référentiel Articles'!$A$2:$F$634,6,FALSE),""))</f>
      </c>
      <c r="J4149" s="78">
        <f>IF(OR($E4149="",$H4149=""),"",$H4149*$I4149)</f>
      </c>
      <c r="K4149" s="79" t="str">
        <v/>
      </c>
    </row>
    <row r="4150">
      <c r="A4150" s="81" t="str">
        <v/>
      </c>
      <c r="B4150" s="81" t="str">
        <v/>
      </c>
      <c r="C4150" s="83">
        <f>IF($E4150="","",IFERROR(VLOOKUP(TRIM(E4150&amp;""),'Référentiel Articles'!$A$2:$F$634,2,FALSE),""))</f>
      </c>
      <c r="D4150" s="83">
        <f>IF($E4150="","",IFERROR(VLOOKUP(TRIM(E4150&amp;""),'Référentiel Articles'!$A$2:$F$634,3,FALSE),""))</f>
      </c>
      <c r="E4150" s="81" t="str">
        <v/>
      </c>
      <c r="F4150" s="83">
        <f>IF($E4150="","",IFERROR(VLOOKUP(TRIM(E4150&amp;""),'Référentiel Articles'!$A$2:$F$634,4,FALSE),""))</f>
      </c>
      <c r="G4150" s="84">
        <f>IF($E4150="","",IFERROR(VLOOKUP(TRIM(E4150&amp;""),'Référentiel Articles'!$A$2:$F$634,5,FALSE),""))</f>
      </c>
      <c r="H4150" s="85" t="str">
        <v/>
      </c>
      <c r="I4150" s="84">
        <f>IF($E4150="","",IFERROR(VLOOKUP(TRIM(E4150&amp;""),'Référentiel Articles'!$A$2:$F$634,6,FALSE),""))</f>
      </c>
      <c r="J4150" s="90">
        <f>IF(OR($E4150="",$H4150=""),"",$H4150*$I4150)</f>
      </c>
      <c r="K4150" s="87" t="str">
        <v/>
      </c>
    </row>
    <row r="4151">
      <c r="A4151" s="74" t="str">
        <v/>
      </c>
      <c r="B4151" s="74" t="str">
        <v/>
      </c>
      <c r="C4151" s="75">
        <f>IF($E4151="","",IFERROR(VLOOKUP(TRIM(E4151&amp;""),'Référentiel Articles'!$A$2:$F$634,2,FALSE),""))</f>
      </c>
      <c r="D4151" s="75">
        <f>IF($E4151="","",IFERROR(VLOOKUP(TRIM(E4151&amp;""),'Référentiel Articles'!$A$2:$F$634,3,FALSE),""))</f>
      </c>
      <c r="E4151" s="74" t="str">
        <v/>
      </c>
      <c r="F4151" s="75">
        <f>IF($E4151="","",IFERROR(VLOOKUP(TRIM(E4151&amp;""),'Référentiel Articles'!$A$2:$F$634,4,FALSE),""))</f>
      </c>
      <c r="G4151" s="76">
        <f>IF($E4151="","",IFERROR(VLOOKUP(TRIM(E4151&amp;""),'Référentiel Articles'!$A$2:$F$634,5,FALSE),""))</f>
      </c>
      <c r="H4151" s="77" t="str">
        <v/>
      </c>
      <c r="I4151" s="76">
        <f>IF($E4151="","",IFERROR(VLOOKUP(TRIM(E4151&amp;""),'Référentiel Articles'!$A$2:$F$634,6,FALSE),""))</f>
      </c>
      <c r="J4151" s="78">
        <f>IF(OR($E4151="",$H4151=""),"",$H4151*$I4151)</f>
      </c>
      <c r="K4151" s="79" t="str">
        <v/>
      </c>
    </row>
    <row r="4152">
      <c r="A4152" s="81" t="str">
        <v/>
      </c>
      <c r="B4152" s="81" t="str">
        <v/>
      </c>
      <c r="C4152" s="83">
        <f>IF($E4152="","",IFERROR(VLOOKUP(TRIM(E4152&amp;""),'Référentiel Articles'!$A$2:$F$634,2,FALSE),""))</f>
      </c>
      <c r="D4152" s="83">
        <f>IF($E4152="","",IFERROR(VLOOKUP(TRIM(E4152&amp;""),'Référentiel Articles'!$A$2:$F$634,3,FALSE),""))</f>
      </c>
      <c r="E4152" s="81" t="str">
        <v/>
      </c>
      <c r="F4152" s="83">
        <f>IF($E4152="","",IFERROR(VLOOKUP(TRIM(E4152&amp;""),'Référentiel Articles'!$A$2:$F$634,4,FALSE),""))</f>
      </c>
      <c r="G4152" s="84">
        <f>IF($E4152="","",IFERROR(VLOOKUP(TRIM(E4152&amp;""),'Référentiel Articles'!$A$2:$F$634,5,FALSE),""))</f>
      </c>
      <c r="H4152" s="85" t="str">
        <v/>
      </c>
      <c r="I4152" s="84">
        <f>IF($E4152="","",IFERROR(VLOOKUP(TRIM(E4152&amp;""),'Référentiel Articles'!$A$2:$F$634,6,FALSE),""))</f>
      </c>
      <c r="J4152" s="90">
        <f>IF(OR($E4152="",$H4152=""),"",$H4152*$I4152)</f>
      </c>
      <c r="K4152" s="87" t="str">
        <v/>
      </c>
    </row>
    <row r="4153">
      <c r="A4153" s="74" t="str">
        <v/>
      </c>
      <c r="B4153" s="74" t="str">
        <v/>
      </c>
      <c r="C4153" s="75">
        <f>IF($E4153="","",IFERROR(VLOOKUP(TRIM(E4153&amp;""),'Référentiel Articles'!$A$2:$F$634,2,FALSE),""))</f>
      </c>
      <c r="D4153" s="75">
        <f>IF($E4153="","",IFERROR(VLOOKUP(TRIM(E4153&amp;""),'Référentiel Articles'!$A$2:$F$634,3,FALSE),""))</f>
      </c>
      <c r="E4153" s="74" t="str">
        <v/>
      </c>
      <c r="F4153" s="75">
        <f>IF($E4153="","",IFERROR(VLOOKUP(TRIM(E4153&amp;""),'Référentiel Articles'!$A$2:$F$634,4,FALSE),""))</f>
      </c>
      <c r="G4153" s="76">
        <f>IF($E4153="","",IFERROR(VLOOKUP(TRIM(E4153&amp;""),'Référentiel Articles'!$A$2:$F$634,5,FALSE),""))</f>
      </c>
      <c r="H4153" s="77" t="str">
        <v/>
      </c>
      <c r="I4153" s="76">
        <f>IF($E4153="","",IFERROR(VLOOKUP(TRIM(E4153&amp;""),'Référentiel Articles'!$A$2:$F$634,6,FALSE),""))</f>
      </c>
      <c r="J4153" s="78">
        <f>IF(OR($E4153="",$H4153=""),"",$H4153*$I4153)</f>
      </c>
      <c r="K4153" s="79" t="str">
        <v/>
      </c>
    </row>
    <row r="4154">
      <c r="A4154" s="81" t="str">
        <v/>
      </c>
      <c r="B4154" s="81" t="str">
        <v/>
      </c>
      <c r="C4154" s="83">
        <f>IF($E4154="","",IFERROR(VLOOKUP(TRIM(E4154&amp;""),'Référentiel Articles'!$A$2:$F$634,2,FALSE),""))</f>
      </c>
      <c r="D4154" s="83">
        <f>IF($E4154="","",IFERROR(VLOOKUP(TRIM(E4154&amp;""),'Référentiel Articles'!$A$2:$F$634,3,FALSE),""))</f>
      </c>
      <c r="E4154" s="81" t="str">
        <v/>
      </c>
      <c r="F4154" s="83">
        <f>IF($E4154="","",IFERROR(VLOOKUP(TRIM(E4154&amp;""),'Référentiel Articles'!$A$2:$F$634,4,FALSE),""))</f>
      </c>
      <c r="G4154" s="84">
        <f>IF($E4154="","",IFERROR(VLOOKUP(TRIM(E4154&amp;""),'Référentiel Articles'!$A$2:$F$634,5,FALSE),""))</f>
      </c>
      <c r="H4154" s="85" t="str">
        <v/>
      </c>
      <c r="I4154" s="84">
        <f>IF($E4154="","",IFERROR(VLOOKUP(TRIM(E4154&amp;""),'Référentiel Articles'!$A$2:$F$634,6,FALSE),""))</f>
      </c>
      <c r="J4154" s="90">
        <f>IF(OR($E4154="",$H4154=""),"",$H4154*$I4154)</f>
      </c>
      <c r="K4154" s="87" t="str">
        <v/>
      </c>
    </row>
    <row r="4155">
      <c r="A4155" s="74" t="str">
        <v/>
      </c>
      <c r="B4155" s="74" t="str">
        <v/>
      </c>
      <c r="C4155" s="75">
        <f>IF($E4155="","",IFERROR(VLOOKUP(TRIM(E4155&amp;""),'Référentiel Articles'!$A$2:$F$634,2,FALSE),""))</f>
      </c>
      <c r="D4155" s="75">
        <f>IF($E4155="","",IFERROR(VLOOKUP(TRIM(E4155&amp;""),'Référentiel Articles'!$A$2:$F$634,3,FALSE),""))</f>
      </c>
      <c r="E4155" s="74" t="str">
        <v/>
      </c>
      <c r="F4155" s="75">
        <f>IF($E4155="","",IFERROR(VLOOKUP(TRIM(E4155&amp;""),'Référentiel Articles'!$A$2:$F$634,4,FALSE),""))</f>
      </c>
      <c r="G4155" s="76">
        <f>IF($E4155="","",IFERROR(VLOOKUP(TRIM(E4155&amp;""),'Référentiel Articles'!$A$2:$F$634,5,FALSE),""))</f>
      </c>
      <c r="H4155" s="77" t="str">
        <v/>
      </c>
      <c r="I4155" s="76">
        <f>IF($E4155="","",IFERROR(VLOOKUP(TRIM(E4155&amp;""),'Référentiel Articles'!$A$2:$F$634,6,FALSE),""))</f>
      </c>
      <c r="J4155" s="78">
        <f>IF(OR($E4155="",$H4155=""),"",$H4155*$I4155)</f>
      </c>
      <c r="K4155" s="79" t="str">
        <v/>
      </c>
    </row>
    <row r="4156">
      <c r="A4156" s="81" t="str">
        <v/>
      </c>
      <c r="B4156" s="81" t="str">
        <v/>
      </c>
      <c r="C4156" s="83">
        <f>IF($E4156="","",IFERROR(VLOOKUP(TRIM(E4156&amp;""),'Référentiel Articles'!$A$2:$F$634,2,FALSE),""))</f>
      </c>
      <c r="D4156" s="83">
        <f>IF($E4156="","",IFERROR(VLOOKUP(TRIM(E4156&amp;""),'Référentiel Articles'!$A$2:$F$634,3,FALSE),""))</f>
      </c>
      <c r="E4156" s="81" t="str">
        <v/>
      </c>
      <c r="F4156" s="83">
        <f>IF($E4156="","",IFERROR(VLOOKUP(TRIM(E4156&amp;""),'Référentiel Articles'!$A$2:$F$634,4,FALSE),""))</f>
      </c>
      <c r="G4156" s="84">
        <f>IF($E4156="","",IFERROR(VLOOKUP(TRIM(E4156&amp;""),'Référentiel Articles'!$A$2:$F$634,5,FALSE),""))</f>
      </c>
      <c r="H4156" s="85" t="str">
        <v/>
      </c>
      <c r="I4156" s="84">
        <f>IF($E4156="","",IFERROR(VLOOKUP(TRIM(E4156&amp;""),'Référentiel Articles'!$A$2:$F$634,6,FALSE),""))</f>
      </c>
      <c r="J4156" s="90">
        <f>IF(OR($E4156="",$H4156=""),"",$H4156*$I4156)</f>
      </c>
      <c r="K4156" s="87" t="str">
        <v/>
      </c>
    </row>
    <row r="4157">
      <c r="A4157" s="74" t="str">
        <v/>
      </c>
      <c r="B4157" s="74" t="str">
        <v/>
      </c>
      <c r="C4157" s="75">
        <f>IF($E4157="","",IFERROR(VLOOKUP(TRIM(E4157&amp;""),'Référentiel Articles'!$A$2:$F$634,2,FALSE),""))</f>
      </c>
      <c r="D4157" s="75">
        <f>IF($E4157="","",IFERROR(VLOOKUP(TRIM(E4157&amp;""),'Référentiel Articles'!$A$2:$F$634,3,FALSE),""))</f>
      </c>
      <c r="E4157" s="74" t="str">
        <v/>
      </c>
      <c r="F4157" s="75">
        <f>IF($E4157="","",IFERROR(VLOOKUP(TRIM(E4157&amp;""),'Référentiel Articles'!$A$2:$F$634,4,FALSE),""))</f>
      </c>
      <c r="G4157" s="76">
        <f>IF($E4157="","",IFERROR(VLOOKUP(TRIM(E4157&amp;""),'Référentiel Articles'!$A$2:$F$634,5,FALSE),""))</f>
      </c>
      <c r="H4157" s="77" t="str">
        <v/>
      </c>
      <c r="I4157" s="76">
        <f>IF($E4157="","",IFERROR(VLOOKUP(TRIM(E4157&amp;""),'Référentiel Articles'!$A$2:$F$634,6,FALSE),""))</f>
      </c>
      <c r="J4157" s="78">
        <f>IF(OR($E4157="",$H4157=""),"",$H4157*$I4157)</f>
      </c>
      <c r="K4157" s="79" t="str">
        <v/>
      </c>
    </row>
    <row r="4158">
      <c r="A4158" s="81" t="str">
        <v/>
      </c>
      <c r="B4158" s="81" t="str">
        <v/>
      </c>
      <c r="C4158" s="83">
        <f>IF($E4158="","",IFERROR(VLOOKUP(TRIM(E4158&amp;""),'Référentiel Articles'!$A$2:$F$634,2,FALSE),""))</f>
      </c>
      <c r="D4158" s="83">
        <f>IF($E4158="","",IFERROR(VLOOKUP(TRIM(E4158&amp;""),'Référentiel Articles'!$A$2:$F$634,3,FALSE),""))</f>
      </c>
      <c r="E4158" s="81" t="str">
        <v/>
      </c>
      <c r="F4158" s="83">
        <f>IF($E4158="","",IFERROR(VLOOKUP(TRIM(E4158&amp;""),'Référentiel Articles'!$A$2:$F$634,4,FALSE),""))</f>
      </c>
      <c r="G4158" s="84">
        <f>IF($E4158="","",IFERROR(VLOOKUP(TRIM(E4158&amp;""),'Référentiel Articles'!$A$2:$F$634,5,FALSE),""))</f>
      </c>
      <c r="H4158" s="85" t="str">
        <v/>
      </c>
      <c r="I4158" s="84">
        <f>IF($E4158="","",IFERROR(VLOOKUP(TRIM(E4158&amp;""),'Référentiel Articles'!$A$2:$F$634,6,FALSE),""))</f>
      </c>
      <c r="J4158" s="90">
        <f>IF(OR($E4158="",$H4158=""),"",$H4158*$I4158)</f>
      </c>
      <c r="K4158" s="87" t="str">
        <v/>
      </c>
    </row>
    <row r="4159">
      <c r="A4159" s="74" t="str">
        <v/>
      </c>
      <c r="B4159" s="74" t="str">
        <v/>
      </c>
      <c r="C4159" s="75">
        <f>IF($E4159="","",IFERROR(VLOOKUP(TRIM(E4159&amp;""),'Référentiel Articles'!$A$2:$F$634,2,FALSE),""))</f>
      </c>
      <c r="D4159" s="75">
        <f>IF($E4159="","",IFERROR(VLOOKUP(TRIM(E4159&amp;""),'Référentiel Articles'!$A$2:$F$634,3,FALSE),""))</f>
      </c>
      <c r="E4159" s="74" t="str">
        <v/>
      </c>
      <c r="F4159" s="75">
        <f>IF($E4159="","",IFERROR(VLOOKUP(TRIM(E4159&amp;""),'Référentiel Articles'!$A$2:$F$634,4,FALSE),""))</f>
      </c>
      <c r="G4159" s="76">
        <f>IF($E4159="","",IFERROR(VLOOKUP(TRIM(E4159&amp;""),'Référentiel Articles'!$A$2:$F$634,5,FALSE),""))</f>
      </c>
      <c r="H4159" s="77" t="str">
        <v/>
      </c>
      <c r="I4159" s="76">
        <f>IF($E4159="","",IFERROR(VLOOKUP(TRIM(E4159&amp;""),'Référentiel Articles'!$A$2:$F$634,6,FALSE),""))</f>
      </c>
      <c r="J4159" s="78">
        <f>IF(OR($E4159="",$H4159=""),"",$H4159*$I4159)</f>
      </c>
      <c r="K4159" s="79" t="str">
        <v/>
      </c>
    </row>
    <row r="4160">
      <c r="A4160" s="81" t="str">
        <v/>
      </c>
      <c r="B4160" s="81" t="str">
        <v/>
      </c>
      <c r="C4160" s="83">
        <f>IF($E4160="","",IFERROR(VLOOKUP(TRIM(E4160&amp;""),'Référentiel Articles'!$A$2:$F$634,2,FALSE),""))</f>
      </c>
      <c r="D4160" s="83">
        <f>IF($E4160="","",IFERROR(VLOOKUP(TRIM(E4160&amp;""),'Référentiel Articles'!$A$2:$F$634,3,FALSE),""))</f>
      </c>
      <c r="E4160" s="81" t="str">
        <v/>
      </c>
      <c r="F4160" s="83">
        <f>IF($E4160="","",IFERROR(VLOOKUP(TRIM(E4160&amp;""),'Référentiel Articles'!$A$2:$F$634,4,FALSE),""))</f>
      </c>
      <c r="G4160" s="84">
        <f>IF($E4160="","",IFERROR(VLOOKUP(TRIM(E4160&amp;""),'Référentiel Articles'!$A$2:$F$634,5,FALSE),""))</f>
      </c>
      <c r="H4160" s="85" t="str">
        <v/>
      </c>
      <c r="I4160" s="84">
        <f>IF($E4160="","",IFERROR(VLOOKUP(TRIM(E4160&amp;""),'Référentiel Articles'!$A$2:$F$634,6,FALSE),""))</f>
      </c>
      <c r="J4160" s="90">
        <f>IF(OR($E4160="",$H4160=""),"",$H4160*$I4160)</f>
      </c>
      <c r="K4160" s="87" t="str">
        <v/>
      </c>
    </row>
    <row r="4161">
      <c r="A4161" s="74" t="str">
        <v/>
      </c>
      <c r="B4161" s="74" t="str">
        <v/>
      </c>
      <c r="C4161" s="75">
        <f>IF($E4161="","",IFERROR(VLOOKUP(TRIM(E4161&amp;""),'Référentiel Articles'!$A$2:$F$634,2,FALSE),""))</f>
      </c>
      <c r="D4161" s="75">
        <f>IF($E4161="","",IFERROR(VLOOKUP(TRIM(E4161&amp;""),'Référentiel Articles'!$A$2:$F$634,3,FALSE),""))</f>
      </c>
      <c r="E4161" s="74" t="str">
        <v/>
      </c>
      <c r="F4161" s="75">
        <f>IF($E4161="","",IFERROR(VLOOKUP(TRIM(E4161&amp;""),'Référentiel Articles'!$A$2:$F$634,4,FALSE),""))</f>
      </c>
      <c r="G4161" s="76">
        <f>IF($E4161="","",IFERROR(VLOOKUP(TRIM(E4161&amp;""),'Référentiel Articles'!$A$2:$F$634,5,FALSE),""))</f>
      </c>
      <c r="H4161" s="77" t="str">
        <v/>
      </c>
      <c r="I4161" s="76">
        <f>IF($E4161="","",IFERROR(VLOOKUP(TRIM(E4161&amp;""),'Référentiel Articles'!$A$2:$F$634,6,FALSE),""))</f>
      </c>
      <c r="J4161" s="78">
        <f>IF(OR($E4161="",$H4161=""),"",$H4161*$I4161)</f>
      </c>
      <c r="K4161" s="79" t="str">
        <v/>
      </c>
    </row>
    <row r="4162">
      <c r="A4162" s="81" t="str">
        <v/>
      </c>
      <c r="B4162" s="81" t="str">
        <v/>
      </c>
      <c r="C4162" s="83">
        <f>IF($E4162="","",IFERROR(VLOOKUP(TRIM(E4162&amp;""),'Référentiel Articles'!$A$2:$F$634,2,FALSE),""))</f>
      </c>
      <c r="D4162" s="83">
        <f>IF($E4162="","",IFERROR(VLOOKUP(TRIM(E4162&amp;""),'Référentiel Articles'!$A$2:$F$634,3,FALSE),""))</f>
      </c>
      <c r="E4162" s="81" t="str">
        <v/>
      </c>
      <c r="F4162" s="83">
        <f>IF($E4162="","",IFERROR(VLOOKUP(TRIM(E4162&amp;""),'Référentiel Articles'!$A$2:$F$634,4,FALSE),""))</f>
      </c>
      <c r="G4162" s="84">
        <f>IF($E4162="","",IFERROR(VLOOKUP(TRIM(E4162&amp;""),'Référentiel Articles'!$A$2:$F$634,5,FALSE),""))</f>
      </c>
      <c r="H4162" s="85" t="str">
        <v/>
      </c>
      <c r="I4162" s="84">
        <f>IF($E4162="","",IFERROR(VLOOKUP(TRIM(E4162&amp;""),'Référentiel Articles'!$A$2:$F$634,6,FALSE),""))</f>
      </c>
      <c r="J4162" s="90">
        <f>IF(OR($E4162="",$H4162=""),"",$H4162*$I4162)</f>
      </c>
      <c r="K4162" s="87" t="str">
        <v/>
      </c>
    </row>
    <row r="4163">
      <c r="A4163" s="74" t="str">
        <v/>
      </c>
      <c r="B4163" s="74" t="str">
        <v/>
      </c>
      <c r="C4163" s="75">
        <f>IF($E4163="","",IFERROR(VLOOKUP(TRIM(E4163&amp;""),'Référentiel Articles'!$A$2:$F$634,2,FALSE),""))</f>
      </c>
      <c r="D4163" s="75">
        <f>IF($E4163="","",IFERROR(VLOOKUP(TRIM(E4163&amp;""),'Référentiel Articles'!$A$2:$F$634,3,FALSE),""))</f>
      </c>
      <c r="E4163" s="74" t="str">
        <v/>
      </c>
      <c r="F4163" s="75">
        <f>IF($E4163="","",IFERROR(VLOOKUP(TRIM(E4163&amp;""),'Référentiel Articles'!$A$2:$F$634,4,FALSE),""))</f>
      </c>
      <c r="G4163" s="76">
        <f>IF($E4163="","",IFERROR(VLOOKUP(TRIM(E4163&amp;""),'Référentiel Articles'!$A$2:$F$634,5,FALSE),""))</f>
      </c>
      <c r="H4163" s="77" t="str">
        <v/>
      </c>
      <c r="I4163" s="76">
        <f>IF($E4163="","",IFERROR(VLOOKUP(TRIM(E4163&amp;""),'Référentiel Articles'!$A$2:$F$634,6,FALSE),""))</f>
      </c>
      <c r="J4163" s="78">
        <f>IF(OR($E4163="",$H4163=""),"",$H4163*$I4163)</f>
      </c>
      <c r="K4163" s="79" t="str">
        <v/>
      </c>
    </row>
    <row r="4164">
      <c r="A4164" s="81" t="str">
        <v/>
      </c>
      <c r="B4164" s="81" t="str">
        <v/>
      </c>
      <c r="C4164" s="83">
        <f>IF($E4164="","",IFERROR(VLOOKUP(TRIM(E4164&amp;""),'Référentiel Articles'!$A$2:$F$634,2,FALSE),""))</f>
      </c>
      <c r="D4164" s="83">
        <f>IF($E4164="","",IFERROR(VLOOKUP(TRIM(E4164&amp;""),'Référentiel Articles'!$A$2:$F$634,3,FALSE),""))</f>
      </c>
      <c r="E4164" s="81" t="str">
        <v/>
      </c>
      <c r="F4164" s="83">
        <f>IF($E4164="","",IFERROR(VLOOKUP(TRIM(E4164&amp;""),'Référentiel Articles'!$A$2:$F$634,4,FALSE),""))</f>
      </c>
      <c r="G4164" s="84">
        <f>IF($E4164="","",IFERROR(VLOOKUP(TRIM(E4164&amp;""),'Référentiel Articles'!$A$2:$F$634,5,FALSE),""))</f>
      </c>
      <c r="H4164" s="85" t="str">
        <v/>
      </c>
      <c r="I4164" s="84">
        <f>IF($E4164="","",IFERROR(VLOOKUP(TRIM(E4164&amp;""),'Référentiel Articles'!$A$2:$F$634,6,FALSE),""))</f>
      </c>
      <c r="J4164" s="90">
        <f>IF(OR($E4164="",$H4164=""),"",$H4164*$I4164)</f>
      </c>
      <c r="K4164" s="87" t="str">
        <v/>
      </c>
    </row>
    <row r="4165">
      <c r="A4165" s="74" t="str">
        <v/>
      </c>
      <c r="B4165" s="74" t="str">
        <v/>
      </c>
      <c r="C4165" s="75">
        <f>IF($E4165="","",IFERROR(VLOOKUP(TRIM(E4165&amp;""),'Référentiel Articles'!$A$2:$F$634,2,FALSE),""))</f>
      </c>
      <c r="D4165" s="75">
        <f>IF($E4165="","",IFERROR(VLOOKUP(TRIM(E4165&amp;""),'Référentiel Articles'!$A$2:$F$634,3,FALSE),""))</f>
      </c>
      <c r="E4165" s="74" t="str">
        <v/>
      </c>
      <c r="F4165" s="75">
        <f>IF($E4165="","",IFERROR(VLOOKUP(TRIM(E4165&amp;""),'Référentiel Articles'!$A$2:$F$634,4,FALSE),""))</f>
      </c>
      <c r="G4165" s="76">
        <f>IF($E4165="","",IFERROR(VLOOKUP(TRIM(E4165&amp;""),'Référentiel Articles'!$A$2:$F$634,5,FALSE),""))</f>
      </c>
      <c r="H4165" s="77" t="str">
        <v/>
      </c>
      <c r="I4165" s="76">
        <f>IF($E4165="","",IFERROR(VLOOKUP(TRIM(E4165&amp;""),'Référentiel Articles'!$A$2:$F$634,6,FALSE),""))</f>
      </c>
      <c r="J4165" s="78">
        <f>IF(OR($E4165="",$H4165=""),"",$H4165*$I4165)</f>
      </c>
      <c r="K4165" s="79" t="str">
        <v/>
      </c>
    </row>
    <row r="4166">
      <c r="A4166" s="81" t="str">
        <v/>
      </c>
      <c r="B4166" s="81" t="str">
        <v/>
      </c>
      <c r="C4166" s="83">
        <f>IF($E4166="","",IFERROR(VLOOKUP(TRIM(E4166&amp;""),'Référentiel Articles'!$A$2:$F$634,2,FALSE),""))</f>
      </c>
      <c r="D4166" s="83">
        <f>IF($E4166="","",IFERROR(VLOOKUP(TRIM(E4166&amp;""),'Référentiel Articles'!$A$2:$F$634,3,FALSE),""))</f>
      </c>
      <c r="E4166" s="81" t="str">
        <v/>
      </c>
      <c r="F4166" s="83">
        <f>IF($E4166="","",IFERROR(VLOOKUP(TRIM(E4166&amp;""),'Référentiel Articles'!$A$2:$F$634,4,FALSE),""))</f>
      </c>
      <c r="G4166" s="84">
        <f>IF($E4166="","",IFERROR(VLOOKUP(TRIM(E4166&amp;""),'Référentiel Articles'!$A$2:$F$634,5,FALSE),""))</f>
      </c>
      <c r="H4166" s="85" t="str">
        <v/>
      </c>
      <c r="I4166" s="84">
        <f>IF($E4166="","",IFERROR(VLOOKUP(TRIM(E4166&amp;""),'Référentiel Articles'!$A$2:$F$634,6,FALSE),""))</f>
      </c>
      <c r="J4166" s="90">
        <f>IF(OR($E4166="",$H4166=""),"",$H4166*$I4166)</f>
      </c>
      <c r="K4166" s="87" t="str">
        <v/>
      </c>
    </row>
    <row r="4167">
      <c r="A4167" s="74" t="str">
        <v/>
      </c>
      <c r="B4167" s="74" t="str">
        <v/>
      </c>
      <c r="C4167" s="75">
        <f>IF($E4167="","",IFERROR(VLOOKUP(TRIM(E4167&amp;""),'Référentiel Articles'!$A$2:$F$634,2,FALSE),""))</f>
      </c>
      <c r="D4167" s="75">
        <f>IF($E4167="","",IFERROR(VLOOKUP(TRIM(E4167&amp;""),'Référentiel Articles'!$A$2:$F$634,3,FALSE),""))</f>
      </c>
      <c r="E4167" s="74" t="str">
        <v/>
      </c>
      <c r="F4167" s="75">
        <f>IF($E4167="","",IFERROR(VLOOKUP(TRIM(E4167&amp;""),'Référentiel Articles'!$A$2:$F$634,4,FALSE),""))</f>
      </c>
      <c r="G4167" s="76">
        <f>IF($E4167="","",IFERROR(VLOOKUP(TRIM(E4167&amp;""),'Référentiel Articles'!$A$2:$F$634,5,FALSE),""))</f>
      </c>
      <c r="H4167" s="77" t="str">
        <v/>
      </c>
      <c r="I4167" s="76">
        <f>IF($E4167="","",IFERROR(VLOOKUP(TRIM(E4167&amp;""),'Référentiel Articles'!$A$2:$F$634,6,FALSE),""))</f>
      </c>
      <c r="J4167" s="78">
        <f>IF(OR($E4167="",$H4167=""),"",$H4167*$I4167)</f>
      </c>
      <c r="K4167" s="79" t="str">
        <v/>
      </c>
    </row>
    <row r="4168">
      <c r="A4168" s="81" t="str">
        <v/>
      </c>
      <c r="B4168" s="81" t="str">
        <v/>
      </c>
      <c r="C4168" s="83">
        <f>IF($E4168="","",IFERROR(VLOOKUP(TRIM(E4168&amp;""),'Référentiel Articles'!$A$2:$F$634,2,FALSE),""))</f>
      </c>
      <c r="D4168" s="83">
        <f>IF($E4168="","",IFERROR(VLOOKUP(TRIM(E4168&amp;""),'Référentiel Articles'!$A$2:$F$634,3,FALSE),""))</f>
      </c>
      <c r="E4168" s="81" t="str">
        <v/>
      </c>
      <c r="F4168" s="83">
        <f>IF($E4168="","",IFERROR(VLOOKUP(TRIM(E4168&amp;""),'Référentiel Articles'!$A$2:$F$634,4,FALSE),""))</f>
      </c>
      <c r="G4168" s="84">
        <f>IF($E4168="","",IFERROR(VLOOKUP(TRIM(E4168&amp;""),'Référentiel Articles'!$A$2:$F$634,5,FALSE),""))</f>
      </c>
      <c r="H4168" s="85" t="str">
        <v/>
      </c>
      <c r="I4168" s="84">
        <f>IF($E4168="","",IFERROR(VLOOKUP(TRIM(E4168&amp;""),'Référentiel Articles'!$A$2:$F$634,6,FALSE),""))</f>
      </c>
      <c r="J4168" s="90">
        <f>IF(OR($E4168="",$H4168=""),"",$H4168*$I4168)</f>
      </c>
      <c r="K4168" s="87" t="str">
        <v/>
      </c>
    </row>
    <row r="4169">
      <c r="A4169" s="74" t="str">
        <v/>
      </c>
      <c r="B4169" s="74" t="str">
        <v/>
      </c>
      <c r="C4169" s="75">
        <f>IF($E4169="","",IFERROR(VLOOKUP(TRIM(E4169&amp;""),'Référentiel Articles'!$A$2:$F$634,2,FALSE),""))</f>
      </c>
      <c r="D4169" s="75">
        <f>IF($E4169="","",IFERROR(VLOOKUP(TRIM(E4169&amp;""),'Référentiel Articles'!$A$2:$F$634,3,FALSE),""))</f>
      </c>
      <c r="E4169" s="74" t="str">
        <v/>
      </c>
      <c r="F4169" s="75">
        <f>IF($E4169="","",IFERROR(VLOOKUP(TRIM(E4169&amp;""),'Référentiel Articles'!$A$2:$F$634,4,FALSE),""))</f>
      </c>
      <c r="G4169" s="76">
        <f>IF($E4169="","",IFERROR(VLOOKUP(TRIM(E4169&amp;""),'Référentiel Articles'!$A$2:$F$634,5,FALSE),""))</f>
      </c>
      <c r="H4169" s="77" t="str">
        <v/>
      </c>
      <c r="I4169" s="76">
        <f>IF($E4169="","",IFERROR(VLOOKUP(TRIM(E4169&amp;""),'Référentiel Articles'!$A$2:$F$634,6,FALSE),""))</f>
      </c>
      <c r="J4169" s="78">
        <f>IF(OR($E4169="",$H4169=""),"",$H4169*$I4169)</f>
      </c>
      <c r="K4169" s="79" t="str">
        <v/>
      </c>
    </row>
    <row r="4170">
      <c r="A4170" s="81" t="str">
        <v/>
      </c>
      <c r="B4170" s="81" t="str">
        <v/>
      </c>
      <c r="C4170" s="83">
        <f>IF($E4170="","",IFERROR(VLOOKUP(TRIM(E4170&amp;""),'Référentiel Articles'!$A$2:$F$634,2,FALSE),""))</f>
      </c>
      <c r="D4170" s="83">
        <f>IF($E4170="","",IFERROR(VLOOKUP(TRIM(E4170&amp;""),'Référentiel Articles'!$A$2:$F$634,3,FALSE),""))</f>
      </c>
      <c r="E4170" s="81" t="str">
        <v/>
      </c>
      <c r="F4170" s="83">
        <f>IF($E4170="","",IFERROR(VLOOKUP(TRIM(E4170&amp;""),'Référentiel Articles'!$A$2:$F$634,4,FALSE),""))</f>
      </c>
      <c r="G4170" s="84">
        <f>IF($E4170="","",IFERROR(VLOOKUP(TRIM(E4170&amp;""),'Référentiel Articles'!$A$2:$F$634,5,FALSE),""))</f>
      </c>
      <c r="H4170" s="85" t="str">
        <v/>
      </c>
      <c r="I4170" s="84">
        <f>IF($E4170="","",IFERROR(VLOOKUP(TRIM(E4170&amp;""),'Référentiel Articles'!$A$2:$F$634,6,FALSE),""))</f>
      </c>
      <c r="J4170" s="90">
        <f>IF(OR($E4170="",$H4170=""),"",$H4170*$I4170)</f>
      </c>
      <c r="K4170" s="87" t="str">
        <v/>
      </c>
    </row>
    <row r="4171">
      <c r="A4171" s="74" t="str">
        <v/>
      </c>
      <c r="B4171" s="74" t="str">
        <v/>
      </c>
      <c r="C4171" s="75">
        <f>IF($E4171="","",IFERROR(VLOOKUP(TRIM(E4171&amp;""),'Référentiel Articles'!$A$2:$F$634,2,FALSE),""))</f>
      </c>
      <c r="D4171" s="75">
        <f>IF($E4171="","",IFERROR(VLOOKUP(TRIM(E4171&amp;""),'Référentiel Articles'!$A$2:$F$634,3,FALSE),""))</f>
      </c>
      <c r="E4171" s="74" t="str">
        <v/>
      </c>
      <c r="F4171" s="75">
        <f>IF($E4171="","",IFERROR(VLOOKUP(TRIM(E4171&amp;""),'Référentiel Articles'!$A$2:$F$634,4,FALSE),""))</f>
      </c>
      <c r="G4171" s="76">
        <f>IF($E4171="","",IFERROR(VLOOKUP(TRIM(E4171&amp;""),'Référentiel Articles'!$A$2:$F$634,5,FALSE),""))</f>
      </c>
      <c r="H4171" s="77" t="str">
        <v/>
      </c>
      <c r="I4171" s="76">
        <f>IF($E4171="","",IFERROR(VLOOKUP(TRIM(E4171&amp;""),'Référentiel Articles'!$A$2:$F$634,6,FALSE),""))</f>
      </c>
      <c r="J4171" s="78">
        <f>IF(OR($E4171="",$H4171=""),"",$H4171*$I4171)</f>
      </c>
      <c r="K4171" s="79" t="str">
        <v/>
      </c>
    </row>
    <row r="4172">
      <c r="A4172" s="81" t="str">
        <v/>
      </c>
      <c r="B4172" s="81" t="str">
        <v/>
      </c>
      <c r="C4172" s="83">
        <f>IF($E4172="","",IFERROR(VLOOKUP(TRIM(E4172&amp;""),'Référentiel Articles'!$A$2:$F$634,2,FALSE),""))</f>
      </c>
      <c r="D4172" s="83">
        <f>IF($E4172="","",IFERROR(VLOOKUP(TRIM(E4172&amp;""),'Référentiel Articles'!$A$2:$F$634,3,FALSE),""))</f>
      </c>
      <c r="E4172" s="81" t="str">
        <v/>
      </c>
      <c r="F4172" s="83">
        <f>IF($E4172="","",IFERROR(VLOOKUP(TRIM(E4172&amp;""),'Référentiel Articles'!$A$2:$F$634,4,FALSE),""))</f>
      </c>
      <c r="G4172" s="84">
        <f>IF($E4172="","",IFERROR(VLOOKUP(TRIM(E4172&amp;""),'Référentiel Articles'!$A$2:$F$634,5,FALSE),""))</f>
      </c>
      <c r="H4172" s="85" t="str">
        <v/>
      </c>
      <c r="I4172" s="84">
        <f>IF($E4172="","",IFERROR(VLOOKUP(TRIM(E4172&amp;""),'Référentiel Articles'!$A$2:$F$634,6,FALSE),""))</f>
      </c>
      <c r="J4172" s="90">
        <f>IF(OR($E4172="",$H4172=""),"",$H4172*$I4172)</f>
      </c>
      <c r="K4172" s="87" t="str">
        <v/>
      </c>
    </row>
    <row r="4173">
      <c r="A4173" s="74" t="str">
        <v/>
      </c>
      <c r="B4173" s="74" t="str">
        <v/>
      </c>
      <c r="C4173" s="75">
        <f>IF($E4173="","",IFERROR(VLOOKUP(TRIM(E4173&amp;""),'Référentiel Articles'!$A$2:$F$634,2,FALSE),""))</f>
      </c>
      <c r="D4173" s="75">
        <f>IF($E4173="","",IFERROR(VLOOKUP(TRIM(E4173&amp;""),'Référentiel Articles'!$A$2:$F$634,3,FALSE),""))</f>
      </c>
      <c r="E4173" s="74" t="str">
        <v/>
      </c>
      <c r="F4173" s="75">
        <f>IF($E4173="","",IFERROR(VLOOKUP(TRIM(E4173&amp;""),'Référentiel Articles'!$A$2:$F$634,4,FALSE),""))</f>
      </c>
      <c r="G4173" s="76">
        <f>IF($E4173="","",IFERROR(VLOOKUP(TRIM(E4173&amp;""),'Référentiel Articles'!$A$2:$F$634,5,FALSE),""))</f>
      </c>
      <c r="H4173" s="77" t="str">
        <v/>
      </c>
      <c r="I4173" s="76">
        <f>IF($E4173="","",IFERROR(VLOOKUP(TRIM(E4173&amp;""),'Référentiel Articles'!$A$2:$F$634,6,FALSE),""))</f>
      </c>
      <c r="J4173" s="78">
        <f>IF(OR($E4173="",$H4173=""),"",$H4173*$I4173)</f>
      </c>
      <c r="K4173" s="79" t="str">
        <v/>
      </c>
    </row>
    <row r="4174">
      <c r="A4174" s="81" t="str">
        <v/>
      </c>
      <c r="B4174" s="81" t="str">
        <v/>
      </c>
      <c r="C4174" s="83">
        <f>IF($E4174="","",IFERROR(VLOOKUP(TRIM(E4174&amp;""),'Référentiel Articles'!$A$2:$F$634,2,FALSE),""))</f>
      </c>
      <c r="D4174" s="83">
        <f>IF($E4174="","",IFERROR(VLOOKUP(TRIM(E4174&amp;""),'Référentiel Articles'!$A$2:$F$634,3,FALSE),""))</f>
      </c>
      <c r="E4174" s="81" t="str">
        <v/>
      </c>
      <c r="F4174" s="83">
        <f>IF($E4174="","",IFERROR(VLOOKUP(TRIM(E4174&amp;""),'Référentiel Articles'!$A$2:$F$634,4,FALSE),""))</f>
      </c>
      <c r="G4174" s="84">
        <f>IF($E4174="","",IFERROR(VLOOKUP(TRIM(E4174&amp;""),'Référentiel Articles'!$A$2:$F$634,5,FALSE),""))</f>
      </c>
      <c r="H4174" s="85" t="str">
        <v/>
      </c>
      <c r="I4174" s="84">
        <f>IF($E4174="","",IFERROR(VLOOKUP(TRIM(E4174&amp;""),'Référentiel Articles'!$A$2:$F$634,6,FALSE),""))</f>
      </c>
      <c r="J4174" s="90">
        <f>IF(OR($E4174="",$H4174=""),"",$H4174*$I4174)</f>
      </c>
      <c r="K4174" s="87" t="str">
        <v/>
      </c>
    </row>
    <row r="4175">
      <c r="A4175" s="74" t="str">
        <v/>
      </c>
      <c r="B4175" s="74" t="str">
        <v/>
      </c>
      <c r="C4175" s="75">
        <f>IF($E4175="","",IFERROR(VLOOKUP(TRIM(E4175&amp;""),'Référentiel Articles'!$A$2:$F$634,2,FALSE),""))</f>
      </c>
      <c r="D4175" s="75">
        <f>IF($E4175="","",IFERROR(VLOOKUP(TRIM(E4175&amp;""),'Référentiel Articles'!$A$2:$F$634,3,FALSE),""))</f>
      </c>
      <c r="E4175" s="74" t="str">
        <v/>
      </c>
      <c r="F4175" s="75">
        <f>IF($E4175="","",IFERROR(VLOOKUP(TRIM(E4175&amp;""),'Référentiel Articles'!$A$2:$F$634,4,FALSE),""))</f>
      </c>
      <c r="G4175" s="76">
        <f>IF($E4175="","",IFERROR(VLOOKUP(TRIM(E4175&amp;""),'Référentiel Articles'!$A$2:$F$634,5,FALSE),""))</f>
      </c>
      <c r="H4175" s="77" t="str">
        <v/>
      </c>
      <c r="I4175" s="76">
        <f>IF($E4175="","",IFERROR(VLOOKUP(TRIM(E4175&amp;""),'Référentiel Articles'!$A$2:$F$634,6,FALSE),""))</f>
      </c>
      <c r="J4175" s="78">
        <f>IF(OR($E4175="",$H4175=""),"",$H4175*$I4175)</f>
      </c>
      <c r="K4175" s="79" t="str">
        <v/>
      </c>
    </row>
    <row r="4176">
      <c r="A4176" s="81" t="str">
        <v/>
      </c>
      <c r="B4176" s="81" t="str">
        <v/>
      </c>
      <c r="C4176" s="83">
        <f>IF($E4176="","",IFERROR(VLOOKUP(TRIM(E4176&amp;""),'Référentiel Articles'!$A$2:$F$634,2,FALSE),""))</f>
      </c>
      <c r="D4176" s="83">
        <f>IF($E4176="","",IFERROR(VLOOKUP(TRIM(E4176&amp;""),'Référentiel Articles'!$A$2:$F$634,3,FALSE),""))</f>
      </c>
      <c r="E4176" s="81" t="str">
        <v/>
      </c>
      <c r="F4176" s="83">
        <f>IF($E4176="","",IFERROR(VLOOKUP(TRIM(E4176&amp;""),'Référentiel Articles'!$A$2:$F$634,4,FALSE),""))</f>
      </c>
      <c r="G4176" s="84">
        <f>IF($E4176="","",IFERROR(VLOOKUP(TRIM(E4176&amp;""),'Référentiel Articles'!$A$2:$F$634,5,FALSE),""))</f>
      </c>
      <c r="H4176" s="85" t="str">
        <v/>
      </c>
      <c r="I4176" s="84">
        <f>IF($E4176="","",IFERROR(VLOOKUP(TRIM(E4176&amp;""),'Référentiel Articles'!$A$2:$F$634,6,FALSE),""))</f>
      </c>
      <c r="J4176" s="90">
        <f>IF(OR($E4176="",$H4176=""),"",$H4176*$I4176)</f>
      </c>
      <c r="K4176" s="87" t="str">
        <v/>
      </c>
    </row>
    <row r="4177">
      <c r="A4177" s="74" t="str">
        <v/>
      </c>
      <c r="B4177" s="74" t="str">
        <v/>
      </c>
      <c r="C4177" s="75">
        <f>IF($E4177="","",IFERROR(VLOOKUP(TRIM(E4177&amp;""),'Référentiel Articles'!$A$2:$F$634,2,FALSE),""))</f>
      </c>
      <c r="D4177" s="75">
        <f>IF($E4177="","",IFERROR(VLOOKUP(TRIM(E4177&amp;""),'Référentiel Articles'!$A$2:$F$634,3,FALSE),""))</f>
      </c>
      <c r="E4177" s="74" t="str">
        <v/>
      </c>
      <c r="F4177" s="75">
        <f>IF($E4177="","",IFERROR(VLOOKUP(TRIM(E4177&amp;""),'Référentiel Articles'!$A$2:$F$634,4,FALSE),""))</f>
      </c>
      <c r="G4177" s="76">
        <f>IF($E4177="","",IFERROR(VLOOKUP(TRIM(E4177&amp;""),'Référentiel Articles'!$A$2:$F$634,5,FALSE),""))</f>
      </c>
      <c r="H4177" s="77" t="str">
        <v/>
      </c>
      <c r="I4177" s="76">
        <f>IF($E4177="","",IFERROR(VLOOKUP(TRIM(E4177&amp;""),'Référentiel Articles'!$A$2:$F$634,6,FALSE),""))</f>
      </c>
      <c r="J4177" s="78">
        <f>IF(OR($E4177="",$H4177=""),"",$H4177*$I4177)</f>
      </c>
      <c r="K4177" s="79" t="str">
        <v/>
      </c>
    </row>
    <row r="4178">
      <c r="A4178" s="81" t="str">
        <v/>
      </c>
      <c r="B4178" s="81" t="str">
        <v/>
      </c>
      <c r="C4178" s="83">
        <f>IF($E4178="","",IFERROR(VLOOKUP(TRIM(E4178&amp;""),'Référentiel Articles'!$A$2:$F$634,2,FALSE),""))</f>
      </c>
      <c r="D4178" s="83">
        <f>IF($E4178="","",IFERROR(VLOOKUP(TRIM(E4178&amp;""),'Référentiel Articles'!$A$2:$F$634,3,FALSE),""))</f>
      </c>
      <c r="E4178" s="81" t="str">
        <v/>
      </c>
      <c r="F4178" s="83">
        <f>IF($E4178="","",IFERROR(VLOOKUP(TRIM(E4178&amp;""),'Référentiel Articles'!$A$2:$F$634,4,FALSE),""))</f>
      </c>
      <c r="G4178" s="84">
        <f>IF($E4178="","",IFERROR(VLOOKUP(TRIM(E4178&amp;""),'Référentiel Articles'!$A$2:$F$634,5,FALSE),""))</f>
      </c>
      <c r="H4178" s="85" t="str">
        <v/>
      </c>
      <c r="I4178" s="84">
        <f>IF($E4178="","",IFERROR(VLOOKUP(TRIM(E4178&amp;""),'Référentiel Articles'!$A$2:$F$634,6,FALSE),""))</f>
      </c>
      <c r="J4178" s="90">
        <f>IF(OR($E4178="",$H4178=""),"",$H4178*$I4178)</f>
      </c>
      <c r="K4178" s="87" t="str">
        <v/>
      </c>
    </row>
    <row r="4179">
      <c r="A4179" s="74" t="str">
        <v/>
      </c>
      <c r="B4179" s="74" t="str">
        <v/>
      </c>
      <c r="C4179" s="75">
        <f>IF($E4179="","",IFERROR(VLOOKUP(TRIM(E4179&amp;""),'Référentiel Articles'!$A$2:$F$634,2,FALSE),""))</f>
      </c>
      <c r="D4179" s="75">
        <f>IF($E4179="","",IFERROR(VLOOKUP(TRIM(E4179&amp;""),'Référentiel Articles'!$A$2:$F$634,3,FALSE),""))</f>
      </c>
      <c r="E4179" s="74" t="str">
        <v/>
      </c>
      <c r="F4179" s="75">
        <f>IF($E4179="","",IFERROR(VLOOKUP(TRIM(E4179&amp;""),'Référentiel Articles'!$A$2:$F$634,4,FALSE),""))</f>
      </c>
      <c r="G4179" s="76">
        <f>IF($E4179="","",IFERROR(VLOOKUP(TRIM(E4179&amp;""),'Référentiel Articles'!$A$2:$F$634,5,FALSE),""))</f>
      </c>
      <c r="H4179" s="77" t="str">
        <v/>
      </c>
      <c r="I4179" s="76">
        <f>IF($E4179="","",IFERROR(VLOOKUP(TRIM(E4179&amp;""),'Référentiel Articles'!$A$2:$F$634,6,FALSE),""))</f>
      </c>
      <c r="J4179" s="78">
        <f>IF(OR($E4179="",$H4179=""),"",$H4179*$I4179)</f>
      </c>
      <c r="K4179" s="79" t="str">
        <v/>
      </c>
    </row>
    <row r="4180">
      <c r="A4180" s="81" t="str">
        <v/>
      </c>
      <c r="B4180" s="81" t="str">
        <v/>
      </c>
      <c r="C4180" s="83">
        <f>IF($E4180="","",IFERROR(VLOOKUP(TRIM(E4180&amp;""),'Référentiel Articles'!$A$2:$F$634,2,FALSE),""))</f>
      </c>
      <c r="D4180" s="83">
        <f>IF($E4180="","",IFERROR(VLOOKUP(TRIM(E4180&amp;""),'Référentiel Articles'!$A$2:$F$634,3,FALSE),""))</f>
      </c>
      <c r="E4180" s="81" t="str">
        <v/>
      </c>
      <c r="F4180" s="83">
        <f>IF($E4180="","",IFERROR(VLOOKUP(TRIM(E4180&amp;""),'Référentiel Articles'!$A$2:$F$634,4,FALSE),""))</f>
      </c>
      <c r="G4180" s="84">
        <f>IF($E4180="","",IFERROR(VLOOKUP(TRIM(E4180&amp;""),'Référentiel Articles'!$A$2:$F$634,5,FALSE),""))</f>
      </c>
      <c r="H4180" s="85" t="str">
        <v/>
      </c>
      <c r="I4180" s="84">
        <f>IF($E4180="","",IFERROR(VLOOKUP(TRIM(E4180&amp;""),'Référentiel Articles'!$A$2:$F$634,6,FALSE),""))</f>
      </c>
      <c r="J4180" s="90">
        <f>IF(OR($E4180="",$H4180=""),"",$H4180*$I4180)</f>
      </c>
      <c r="K4180" s="87" t="str">
        <v/>
      </c>
    </row>
    <row r="4181">
      <c r="A4181" s="74" t="str">
        <v/>
      </c>
      <c r="B4181" s="74" t="str">
        <v/>
      </c>
      <c r="C4181" s="75">
        <f>IF($E4181="","",IFERROR(VLOOKUP(TRIM(E4181&amp;""),'Référentiel Articles'!$A$2:$F$634,2,FALSE),""))</f>
      </c>
      <c r="D4181" s="75">
        <f>IF($E4181="","",IFERROR(VLOOKUP(TRIM(E4181&amp;""),'Référentiel Articles'!$A$2:$F$634,3,FALSE),""))</f>
      </c>
      <c r="E4181" s="74" t="str">
        <v/>
      </c>
      <c r="F4181" s="75">
        <f>IF($E4181="","",IFERROR(VLOOKUP(TRIM(E4181&amp;""),'Référentiel Articles'!$A$2:$F$634,4,FALSE),""))</f>
      </c>
      <c r="G4181" s="76">
        <f>IF($E4181="","",IFERROR(VLOOKUP(TRIM(E4181&amp;""),'Référentiel Articles'!$A$2:$F$634,5,FALSE),""))</f>
      </c>
      <c r="H4181" s="77" t="str">
        <v/>
      </c>
      <c r="I4181" s="76">
        <f>IF($E4181="","",IFERROR(VLOOKUP(TRIM(E4181&amp;""),'Référentiel Articles'!$A$2:$F$634,6,FALSE),""))</f>
      </c>
      <c r="J4181" s="78">
        <f>IF(OR($E4181="",$H4181=""),"",$H4181*$I4181)</f>
      </c>
      <c r="K4181" s="79" t="str">
        <v/>
      </c>
    </row>
    <row r="4182">
      <c r="A4182" s="81" t="str">
        <v/>
      </c>
      <c r="B4182" s="81" t="str">
        <v/>
      </c>
      <c r="C4182" s="83">
        <f>IF($E4182="","",IFERROR(VLOOKUP(TRIM(E4182&amp;""),'Référentiel Articles'!$A$2:$F$634,2,FALSE),""))</f>
      </c>
      <c r="D4182" s="83">
        <f>IF($E4182="","",IFERROR(VLOOKUP(TRIM(E4182&amp;""),'Référentiel Articles'!$A$2:$F$634,3,FALSE),""))</f>
      </c>
      <c r="E4182" s="81" t="str">
        <v/>
      </c>
      <c r="F4182" s="83">
        <f>IF($E4182="","",IFERROR(VLOOKUP(TRIM(E4182&amp;""),'Référentiel Articles'!$A$2:$F$634,4,FALSE),""))</f>
      </c>
      <c r="G4182" s="84">
        <f>IF($E4182="","",IFERROR(VLOOKUP(TRIM(E4182&amp;""),'Référentiel Articles'!$A$2:$F$634,5,FALSE),""))</f>
      </c>
      <c r="H4182" s="85" t="str">
        <v/>
      </c>
      <c r="I4182" s="84">
        <f>IF($E4182="","",IFERROR(VLOOKUP(TRIM(E4182&amp;""),'Référentiel Articles'!$A$2:$F$634,6,FALSE),""))</f>
      </c>
      <c r="J4182" s="90">
        <f>IF(OR($E4182="",$H4182=""),"",$H4182*$I4182)</f>
      </c>
      <c r="K4182" s="87" t="str">
        <v/>
      </c>
    </row>
    <row r="4183">
      <c r="A4183" s="74" t="str">
        <v/>
      </c>
      <c r="B4183" s="74" t="str">
        <v/>
      </c>
      <c r="C4183" s="75">
        <f>IF($E4183="","",IFERROR(VLOOKUP(TRIM(E4183&amp;""),'Référentiel Articles'!$A$2:$F$634,2,FALSE),""))</f>
      </c>
      <c r="D4183" s="75">
        <f>IF($E4183="","",IFERROR(VLOOKUP(TRIM(E4183&amp;""),'Référentiel Articles'!$A$2:$F$634,3,FALSE),""))</f>
      </c>
      <c r="E4183" s="74" t="str">
        <v/>
      </c>
      <c r="F4183" s="75">
        <f>IF($E4183="","",IFERROR(VLOOKUP(TRIM(E4183&amp;""),'Référentiel Articles'!$A$2:$F$634,4,FALSE),""))</f>
      </c>
      <c r="G4183" s="76">
        <f>IF($E4183="","",IFERROR(VLOOKUP(TRIM(E4183&amp;""),'Référentiel Articles'!$A$2:$F$634,5,FALSE),""))</f>
      </c>
      <c r="H4183" s="77" t="str">
        <v/>
      </c>
      <c r="I4183" s="76">
        <f>IF($E4183="","",IFERROR(VLOOKUP(TRIM(E4183&amp;""),'Référentiel Articles'!$A$2:$F$634,6,FALSE),""))</f>
      </c>
      <c r="J4183" s="78">
        <f>IF(OR($E4183="",$H4183=""),"",$H4183*$I4183)</f>
      </c>
      <c r="K4183" s="79" t="str">
        <v/>
      </c>
    </row>
    <row r="4184">
      <c r="A4184" s="81" t="str">
        <v/>
      </c>
      <c r="B4184" s="81" t="str">
        <v/>
      </c>
      <c r="C4184" s="83">
        <f>IF($E4184="","",IFERROR(VLOOKUP(TRIM(E4184&amp;""),'Référentiel Articles'!$A$2:$F$634,2,FALSE),""))</f>
      </c>
      <c r="D4184" s="83">
        <f>IF($E4184="","",IFERROR(VLOOKUP(TRIM(E4184&amp;""),'Référentiel Articles'!$A$2:$F$634,3,FALSE),""))</f>
      </c>
      <c r="E4184" s="81" t="str">
        <v/>
      </c>
      <c r="F4184" s="83">
        <f>IF($E4184="","",IFERROR(VLOOKUP(TRIM(E4184&amp;""),'Référentiel Articles'!$A$2:$F$634,4,FALSE),""))</f>
      </c>
      <c r="G4184" s="84">
        <f>IF($E4184="","",IFERROR(VLOOKUP(TRIM(E4184&amp;""),'Référentiel Articles'!$A$2:$F$634,5,FALSE),""))</f>
      </c>
      <c r="H4184" s="85" t="str">
        <v/>
      </c>
      <c r="I4184" s="84">
        <f>IF($E4184="","",IFERROR(VLOOKUP(TRIM(E4184&amp;""),'Référentiel Articles'!$A$2:$F$634,6,FALSE),""))</f>
      </c>
      <c r="J4184" s="90">
        <f>IF(OR($E4184="",$H4184=""),"",$H4184*$I4184)</f>
      </c>
      <c r="K4184" s="87" t="str">
        <v/>
      </c>
    </row>
    <row r="4185">
      <c r="A4185" s="74" t="str">
        <v/>
      </c>
      <c r="B4185" s="74" t="str">
        <v/>
      </c>
      <c r="C4185" s="75">
        <f>IF($E4185="","",IFERROR(VLOOKUP(TRIM(E4185&amp;""),'Référentiel Articles'!$A$2:$F$634,2,FALSE),""))</f>
      </c>
      <c r="D4185" s="75">
        <f>IF($E4185="","",IFERROR(VLOOKUP(TRIM(E4185&amp;""),'Référentiel Articles'!$A$2:$F$634,3,FALSE),""))</f>
      </c>
      <c r="E4185" s="74" t="str">
        <v/>
      </c>
      <c r="F4185" s="75">
        <f>IF($E4185="","",IFERROR(VLOOKUP(TRIM(E4185&amp;""),'Référentiel Articles'!$A$2:$F$634,4,FALSE),""))</f>
      </c>
      <c r="G4185" s="76">
        <f>IF($E4185="","",IFERROR(VLOOKUP(TRIM(E4185&amp;""),'Référentiel Articles'!$A$2:$F$634,5,FALSE),""))</f>
      </c>
      <c r="H4185" s="77" t="str">
        <v/>
      </c>
      <c r="I4185" s="76">
        <f>IF($E4185="","",IFERROR(VLOOKUP(TRIM(E4185&amp;""),'Référentiel Articles'!$A$2:$F$634,6,FALSE),""))</f>
      </c>
      <c r="J4185" s="78">
        <f>IF(OR($E4185="",$H4185=""),"",$H4185*$I4185)</f>
      </c>
      <c r="K4185" s="79" t="str">
        <v/>
      </c>
    </row>
    <row r="4186">
      <c r="A4186" s="81" t="str">
        <v/>
      </c>
      <c r="B4186" s="81" t="str">
        <v/>
      </c>
      <c r="C4186" s="83">
        <f>IF($E4186="","",IFERROR(VLOOKUP(TRIM(E4186&amp;""),'Référentiel Articles'!$A$2:$F$634,2,FALSE),""))</f>
      </c>
      <c r="D4186" s="83">
        <f>IF($E4186="","",IFERROR(VLOOKUP(TRIM(E4186&amp;""),'Référentiel Articles'!$A$2:$F$634,3,FALSE),""))</f>
      </c>
      <c r="E4186" s="81" t="str">
        <v/>
      </c>
      <c r="F4186" s="83">
        <f>IF($E4186="","",IFERROR(VLOOKUP(TRIM(E4186&amp;""),'Référentiel Articles'!$A$2:$F$634,4,FALSE),""))</f>
      </c>
      <c r="G4186" s="84">
        <f>IF($E4186="","",IFERROR(VLOOKUP(TRIM(E4186&amp;""),'Référentiel Articles'!$A$2:$F$634,5,FALSE),""))</f>
      </c>
      <c r="H4186" s="85" t="str">
        <v/>
      </c>
      <c r="I4186" s="84">
        <f>IF($E4186="","",IFERROR(VLOOKUP(TRIM(E4186&amp;""),'Référentiel Articles'!$A$2:$F$634,6,FALSE),""))</f>
      </c>
      <c r="J4186" s="90">
        <f>IF(OR($E4186="",$H4186=""),"",$H4186*$I4186)</f>
      </c>
      <c r="K4186" s="87" t="str">
        <v/>
      </c>
    </row>
    <row r="4187">
      <c r="A4187" s="74" t="str">
        <v/>
      </c>
      <c r="B4187" s="74" t="str">
        <v/>
      </c>
      <c r="C4187" s="75">
        <f>IF($E4187="","",IFERROR(VLOOKUP(TRIM(E4187&amp;""),'Référentiel Articles'!$A$2:$F$634,2,FALSE),""))</f>
      </c>
      <c r="D4187" s="75">
        <f>IF($E4187="","",IFERROR(VLOOKUP(TRIM(E4187&amp;""),'Référentiel Articles'!$A$2:$F$634,3,FALSE),""))</f>
      </c>
      <c r="E4187" s="74" t="str">
        <v/>
      </c>
      <c r="F4187" s="75">
        <f>IF($E4187="","",IFERROR(VLOOKUP(TRIM(E4187&amp;""),'Référentiel Articles'!$A$2:$F$634,4,FALSE),""))</f>
      </c>
      <c r="G4187" s="76">
        <f>IF($E4187="","",IFERROR(VLOOKUP(TRIM(E4187&amp;""),'Référentiel Articles'!$A$2:$F$634,5,FALSE),""))</f>
      </c>
      <c r="H4187" s="77" t="str">
        <v/>
      </c>
      <c r="I4187" s="76">
        <f>IF($E4187="","",IFERROR(VLOOKUP(TRIM(E4187&amp;""),'Référentiel Articles'!$A$2:$F$634,6,FALSE),""))</f>
      </c>
      <c r="J4187" s="78">
        <f>IF(OR($E4187="",$H4187=""),"",$H4187*$I4187)</f>
      </c>
      <c r="K4187" s="79" t="str">
        <v/>
      </c>
    </row>
    <row r="4188">
      <c r="A4188" s="81" t="str">
        <v/>
      </c>
      <c r="B4188" s="81" t="str">
        <v/>
      </c>
      <c r="C4188" s="83">
        <f>IF($E4188="","",IFERROR(VLOOKUP(TRIM(E4188&amp;""),'Référentiel Articles'!$A$2:$F$634,2,FALSE),""))</f>
      </c>
      <c r="D4188" s="83">
        <f>IF($E4188="","",IFERROR(VLOOKUP(TRIM(E4188&amp;""),'Référentiel Articles'!$A$2:$F$634,3,FALSE),""))</f>
      </c>
      <c r="E4188" s="81" t="str">
        <v/>
      </c>
      <c r="F4188" s="83">
        <f>IF($E4188="","",IFERROR(VLOOKUP(TRIM(E4188&amp;""),'Référentiel Articles'!$A$2:$F$634,4,FALSE),""))</f>
      </c>
      <c r="G4188" s="84">
        <f>IF($E4188="","",IFERROR(VLOOKUP(TRIM(E4188&amp;""),'Référentiel Articles'!$A$2:$F$634,5,FALSE),""))</f>
      </c>
      <c r="H4188" s="85" t="str">
        <v/>
      </c>
      <c r="I4188" s="84">
        <f>IF($E4188="","",IFERROR(VLOOKUP(TRIM(E4188&amp;""),'Référentiel Articles'!$A$2:$F$634,6,FALSE),""))</f>
      </c>
      <c r="J4188" s="90">
        <f>IF(OR($E4188="",$H4188=""),"",$H4188*$I4188)</f>
      </c>
      <c r="K4188" s="87" t="str">
        <v/>
      </c>
    </row>
    <row r="4189">
      <c r="A4189" s="74" t="str">
        <v/>
      </c>
      <c r="B4189" s="74" t="str">
        <v/>
      </c>
      <c r="C4189" s="75">
        <f>IF($E4189="","",IFERROR(VLOOKUP(TRIM(E4189&amp;""),'Référentiel Articles'!$A$2:$F$634,2,FALSE),""))</f>
      </c>
      <c r="D4189" s="75">
        <f>IF($E4189="","",IFERROR(VLOOKUP(TRIM(E4189&amp;""),'Référentiel Articles'!$A$2:$F$634,3,FALSE),""))</f>
      </c>
      <c r="E4189" s="74" t="str">
        <v/>
      </c>
      <c r="F4189" s="75">
        <f>IF($E4189="","",IFERROR(VLOOKUP(TRIM(E4189&amp;""),'Référentiel Articles'!$A$2:$F$634,4,FALSE),""))</f>
      </c>
      <c r="G4189" s="76">
        <f>IF($E4189="","",IFERROR(VLOOKUP(TRIM(E4189&amp;""),'Référentiel Articles'!$A$2:$F$634,5,FALSE),""))</f>
      </c>
      <c r="H4189" s="77" t="str">
        <v/>
      </c>
      <c r="I4189" s="76">
        <f>IF($E4189="","",IFERROR(VLOOKUP(TRIM(E4189&amp;""),'Référentiel Articles'!$A$2:$F$634,6,FALSE),""))</f>
      </c>
      <c r="J4189" s="78">
        <f>IF(OR($E4189="",$H4189=""),"",$H4189*$I4189)</f>
      </c>
      <c r="K4189" s="79" t="str">
        <v/>
      </c>
    </row>
    <row r="4190">
      <c r="A4190" s="81" t="str">
        <v/>
      </c>
      <c r="B4190" s="81" t="str">
        <v/>
      </c>
      <c r="C4190" s="83">
        <f>IF($E4190="","",IFERROR(VLOOKUP(TRIM(E4190&amp;""),'Référentiel Articles'!$A$2:$F$634,2,FALSE),""))</f>
      </c>
      <c r="D4190" s="83">
        <f>IF($E4190="","",IFERROR(VLOOKUP(TRIM(E4190&amp;""),'Référentiel Articles'!$A$2:$F$634,3,FALSE),""))</f>
      </c>
      <c r="E4190" s="81" t="str">
        <v/>
      </c>
      <c r="F4190" s="83">
        <f>IF($E4190="","",IFERROR(VLOOKUP(TRIM(E4190&amp;""),'Référentiel Articles'!$A$2:$F$634,4,FALSE),""))</f>
      </c>
      <c r="G4190" s="84">
        <f>IF($E4190="","",IFERROR(VLOOKUP(TRIM(E4190&amp;""),'Référentiel Articles'!$A$2:$F$634,5,FALSE),""))</f>
      </c>
      <c r="H4190" s="85" t="str">
        <v/>
      </c>
      <c r="I4190" s="84">
        <f>IF($E4190="","",IFERROR(VLOOKUP(TRIM(E4190&amp;""),'Référentiel Articles'!$A$2:$F$634,6,FALSE),""))</f>
      </c>
      <c r="J4190" s="90">
        <f>IF(OR($E4190="",$H4190=""),"",$H4190*$I4190)</f>
      </c>
      <c r="K4190" s="87" t="str">
        <v/>
      </c>
    </row>
    <row r="4191">
      <c r="A4191" s="74" t="str">
        <v/>
      </c>
      <c r="B4191" s="74" t="str">
        <v/>
      </c>
      <c r="C4191" s="75">
        <f>IF($E4191="","",IFERROR(VLOOKUP(TRIM(E4191&amp;""),'Référentiel Articles'!$A$2:$F$634,2,FALSE),""))</f>
      </c>
      <c r="D4191" s="75">
        <f>IF($E4191="","",IFERROR(VLOOKUP(TRIM(E4191&amp;""),'Référentiel Articles'!$A$2:$F$634,3,FALSE),""))</f>
      </c>
      <c r="E4191" s="74" t="str">
        <v/>
      </c>
      <c r="F4191" s="75">
        <f>IF($E4191="","",IFERROR(VLOOKUP(TRIM(E4191&amp;""),'Référentiel Articles'!$A$2:$F$634,4,FALSE),""))</f>
      </c>
      <c r="G4191" s="76">
        <f>IF($E4191="","",IFERROR(VLOOKUP(TRIM(E4191&amp;""),'Référentiel Articles'!$A$2:$F$634,5,FALSE),""))</f>
      </c>
      <c r="H4191" s="77" t="str">
        <v/>
      </c>
      <c r="I4191" s="76">
        <f>IF($E4191="","",IFERROR(VLOOKUP(TRIM(E4191&amp;""),'Référentiel Articles'!$A$2:$F$634,6,FALSE),""))</f>
      </c>
      <c r="J4191" s="78">
        <f>IF(OR($E4191="",$H4191=""),"",$H4191*$I4191)</f>
      </c>
      <c r="K4191" s="79" t="str">
        <v/>
      </c>
    </row>
    <row r="4192">
      <c r="A4192" s="81" t="str">
        <v/>
      </c>
      <c r="B4192" s="81" t="str">
        <v/>
      </c>
      <c r="C4192" s="83">
        <f>IF($E4192="","",IFERROR(VLOOKUP(TRIM(E4192&amp;""),'Référentiel Articles'!$A$2:$F$634,2,FALSE),""))</f>
      </c>
      <c r="D4192" s="83">
        <f>IF($E4192="","",IFERROR(VLOOKUP(TRIM(E4192&amp;""),'Référentiel Articles'!$A$2:$F$634,3,FALSE),""))</f>
      </c>
      <c r="E4192" s="81" t="str">
        <v/>
      </c>
      <c r="F4192" s="83">
        <f>IF($E4192="","",IFERROR(VLOOKUP(TRIM(E4192&amp;""),'Référentiel Articles'!$A$2:$F$634,4,FALSE),""))</f>
      </c>
      <c r="G4192" s="84">
        <f>IF($E4192="","",IFERROR(VLOOKUP(TRIM(E4192&amp;""),'Référentiel Articles'!$A$2:$F$634,5,FALSE),""))</f>
      </c>
      <c r="H4192" s="85" t="str">
        <v/>
      </c>
      <c r="I4192" s="84">
        <f>IF($E4192="","",IFERROR(VLOOKUP(TRIM(E4192&amp;""),'Référentiel Articles'!$A$2:$F$634,6,FALSE),""))</f>
      </c>
      <c r="J4192" s="90">
        <f>IF(OR($E4192="",$H4192=""),"",$H4192*$I4192)</f>
      </c>
      <c r="K4192" s="87" t="str">
        <v/>
      </c>
    </row>
    <row r="4193">
      <c r="A4193" s="74" t="str">
        <v/>
      </c>
      <c r="B4193" s="74" t="str">
        <v/>
      </c>
      <c r="C4193" s="75">
        <f>IF($E4193="","",IFERROR(VLOOKUP(TRIM(E4193&amp;""),'Référentiel Articles'!$A$2:$F$634,2,FALSE),""))</f>
      </c>
      <c r="D4193" s="75">
        <f>IF($E4193="","",IFERROR(VLOOKUP(TRIM(E4193&amp;""),'Référentiel Articles'!$A$2:$F$634,3,FALSE),""))</f>
      </c>
      <c r="E4193" s="74" t="str">
        <v/>
      </c>
      <c r="F4193" s="75">
        <f>IF($E4193="","",IFERROR(VLOOKUP(TRIM(E4193&amp;""),'Référentiel Articles'!$A$2:$F$634,4,FALSE),""))</f>
      </c>
      <c r="G4193" s="76">
        <f>IF($E4193="","",IFERROR(VLOOKUP(TRIM(E4193&amp;""),'Référentiel Articles'!$A$2:$F$634,5,FALSE),""))</f>
      </c>
      <c r="H4193" s="77" t="str">
        <v/>
      </c>
      <c r="I4193" s="76">
        <f>IF($E4193="","",IFERROR(VLOOKUP(TRIM(E4193&amp;""),'Référentiel Articles'!$A$2:$F$634,6,FALSE),""))</f>
      </c>
      <c r="J4193" s="78">
        <f>IF(OR($E4193="",$H4193=""),"",$H4193*$I4193)</f>
      </c>
      <c r="K4193" s="79" t="str">
        <v/>
      </c>
    </row>
    <row r="4194">
      <c r="A4194" s="81" t="str">
        <v/>
      </c>
      <c r="B4194" s="81" t="str">
        <v/>
      </c>
      <c r="C4194" s="83">
        <f>IF($E4194="","",IFERROR(VLOOKUP(TRIM(E4194&amp;""),'Référentiel Articles'!$A$2:$F$634,2,FALSE),""))</f>
      </c>
      <c r="D4194" s="83">
        <f>IF($E4194="","",IFERROR(VLOOKUP(TRIM(E4194&amp;""),'Référentiel Articles'!$A$2:$F$634,3,FALSE),""))</f>
      </c>
      <c r="E4194" s="81" t="str">
        <v/>
      </c>
      <c r="F4194" s="83">
        <f>IF($E4194="","",IFERROR(VLOOKUP(TRIM(E4194&amp;""),'Référentiel Articles'!$A$2:$F$634,4,FALSE),""))</f>
      </c>
      <c r="G4194" s="84">
        <f>IF($E4194="","",IFERROR(VLOOKUP(TRIM(E4194&amp;""),'Référentiel Articles'!$A$2:$F$634,5,FALSE),""))</f>
      </c>
      <c r="H4194" s="85" t="str">
        <v/>
      </c>
      <c r="I4194" s="84">
        <f>IF($E4194="","",IFERROR(VLOOKUP(TRIM(E4194&amp;""),'Référentiel Articles'!$A$2:$F$634,6,FALSE),""))</f>
      </c>
      <c r="J4194" s="90">
        <f>IF(OR($E4194="",$H4194=""),"",$H4194*$I4194)</f>
      </c>
      <c r="K4194" s="87" t="str">
        <v/>
      </c>
    </row>
    <row r="4195">
      <c r="A4195" s="74" t="str">
        <v/>
      </c>
      <c r="B4195" s="74" t="str">
        <v/>
      </c>
      <c r="C4195" s="75">
        <f>IF($E4195="","",IFERROR(VLOOKUP(TRIM(E4195&amp;""),'Référentiel Articles'!$A$2:$F$634,2,FALSE),""))</f>
      </c>
      <c r="D4195" s="75">
        <f>IF($E4195="","",IFERROR(VLOOKUP(TRIM(E4195&amp;""),'Référentiel Articles'!$A$2:$F$634,3,FALSE),""))</f>
      </c>
      <c r="E4195" s="74" t="str">
        <v/>
      </c>
      <c r="F4195" s="75">
        <f>IF($E4195="","",IFERROR(VLOOKUP(TRIM(E4195&amp;""),'Référentiel Articles'!$A$2:$F$634,4,FALSE),""))</f>
      </c>
      <c r="G4195" s="76">
        <f>IF($E4195="","",IFERROR(VLOOKUP(TRIM(E4195&amp;""),'Référentiel Articles'!$A$2:$F$634,5,FALSE),""))</f>
      </c>
      <c r="H4195" s="77" t="str">
        <v/>
      </c>
      <c r="I4195" s="76">
        <f>IF($E4195="","",IFERROR(VLOOKUP(TRIM(E4195&amp;""),'Référentiel Articles'!$A$2:$F$634,6,FALSE),""))</f>
      </c>
      <c r="J4195" s="78">
        <f>IF(OR($E4195="",$H4195=""),"",$H4195*$I4195)</f>
      </c>
      <c r="K4195" s="79" t="str">
        <v/>
      </c>
    </row>
    <row r="4196">
      <c r="A4196" s="81" t="str">
        <v/>
      </c>
      <c r="B4196" s="81" t="str">
        <v/>
      </c>
      <c r="C4196" s="83">
        <f>IF($E4196="","",IFERROR(VLOOKUP(TRIM(E4196&amp;""),'Référentiel Articles'!$A$2:$F$634,2,FALSE),""))</f>
      </c>
      <c r="D4196" s="83">
        <f>IF($E4196="","",IFERROR(VLOOKUP(TRIM(E4196&amp;""),'Référentiel Articles'!$A$2:$F$634,3,FALSE),""))</f>
      </c>
      <c r="E4196" s="81" t="str">
        <v/>
      </c>
      <c r="F4196" s="83">
        <f>IF($E4196="","",IFERROR(VLOOKUP(TRIM(E4196&amp;""),'Référentiel Articles'!$A$2:$F$634,4,FALSE),""))</f>
      </c>
      <c r="G4196" s="84">
        <f>IF($E4196="","",IFERROR(VLOOKUP(TRIM(E4196&amp;""),'Référentiel Articles'!$A$2:$F$634,5,FALSE),""))</f>
      </c>
      <c r="H4196" s="85" t="str">
        <v/>
      </c>
      <c r="I4196" s="84">
        <f>IF($E4196="","",IFERROR(VLOOKUP(TRIM(E4196&amp;""),'Référentiel Articles'!$A$2:$F$634,6,FALSE),""))</f>
      </c>
      <c r="J4196" s="90">
        <f>IF(OR($E4196="",$H4196=""),"",$H4196*$I4196)</f>
      </c>
      <c r="K4196" s="87" t="str">
        <v/>
      </c>
    </row>
    <row r="4197">
      <c r="A4197" s="74" t="str">
        <v/>
      </c>
      <c r="B4197" s="74" t="str">
        <v/>
      </c>
      <c r="C4197" s="75">
        <f>IF($E4197="","",IFERROR(VLOOKUP(TRIM(E4197&amp;""),'Référentiel Articles'!$A$2:$F$634,2,FALSE),""))</f>
      </c>
      <c r="D4197" s="75">
        <f>IF($E4197="","",IFERROR(VLOOKUP(TRIM(E4197&amp;""),'Référentiel Articles'!$A$2:$F$634,3,FALSE),""))</f>
      </c>
      <c r="E4197" s="74" t="str">
        <v/>
      </c>
      <c r="F4197" s="75">
        <f>IF($E4197="","",IFERROR(VLOOKUP(TRIM(E4197&amp;""),'Référentiel Articles'!$A$2:$F$634,4,FALSE),""))</f>
      </c>
      <c r="G4197" s="76">
        <f>IF($E4197="","",IFERROR(VLOOKUP(TRIM(E4197&amp;""),'Référentiel Articles'!$A$2:$F$634,5,FALSE),""))</f>
      </c>
      <c r="H4197" s="77" t="str">
        <v/>
      </c>
      <c r="I4197" s="76">
        <f>IF($E4197="","",IFERROR(VLOOKUP(TRIM(E4197&amp;""),'Référentiel Articles'!$A$2:$F$634,6,FALSE),""))</f>
      </c>
      <c r="J4197" s="78">
        <f>IF(OR($E4197="",$H4197=""),"",$H4197*$I4197)</f>
      </c>
      <c r="K4197" s="79" t="str">
        <v/>
      </c>
    </row>
    <row r="4198">
      <c r="A4198" s="81" t="str">
        <v/>
      </c>
      <c r="B4198" s="81" t="str">
        <v/>
      </c>
      <c r="C4198" s="83">
        <f>IF($E4198="","",IFERROR(VLOOKUP(TRIM(E4198&amp;""),'Référentiel Articles'!$A$2:$F$634,2,FALSE),""))</f>
      </c>
      <c r="D4198" s="83">
        <f>IF($E4198="","",IFERROR(VLOOKUP(TRIM(E4198&amp;""),'Référentiel Articles'!$A$2:$F$634,3,FALSE),""))</f>
      </c>
      <c r="E4198" s="81" t="str">
        <v/>
      </c>
      <c r="F4198" s="83">
        <f>IF($E4198="","",IFERROR(VLOOKUP(TRIM(E4198&amp;""),'Référentiel Articles'!$A$2:$F$634,4,FALSE),""))</f>
      </c>
      <c r="G4198" s="84">
        <f>IF($E4198="","",IFERROR(VLOOKUP(TRIM(E4198&amp;""),'Référentiel Articles'!$A$2:$F$634,5,FALSE),""))</f>
      </c>
      <c r="H4198" s="85" t="str">
        <v/>
      </c>
      <c r="I4198" s="84">
        <f>IF($E4198="","",IFERROR(VLOOKUP(TRIM(E4198&amp;""),'Référentiel Articles'!$A$2:$F$634,6,FALSE),""))</f>
      </c>
      <c r="J4198" s="90">
        <f>IF(OR($E4198="",$H4198=""),"",$H4198*$I4198)</f>
      </c>
      <c r="K4198" s="87" t="str">
        <v/>
      </c>
    </row>
    <row r="4199">
      <c r="A4199" s="74" t="str">
        <v/>
      </c>
      <c r="B4199" s="74" t="str">
        <v/>
      </c>
      <c r="C4199" s="75">
        <f>IF($E4199="","",IFERROR(VLOOKUP(TRIM(E4199&amp;""),'Référentiel Articles'!$A$2:$F$634,2,FALSE),""))</f>
      </c>
      <c r="D4199" s="75">
        <f>IF($E4199="","",IFERROR(VLOOKUP(TRIM(E4199&amp;""),'Référentiel Articles'!$A$2:$F$634,3,FALSE),""))</f>
      </c>
      <c r="E4199" s="74" t="str">
        <v/>
      </c>
      <c r="F4199" s="75">
        <f>IF($E4199="","",IFERROR(VLOOKUP(TRIM(E4199&amp;""),'Référentiel Articles'!$A$2:$F$634,4,FALSE),""))</f>
      </c>
      <c r="G4199" s="76">
        <f>IF($E4199="","",IFERROR(VLOOKUP(TRIM(E4199&amp;""),'Référentiel Articles'!$A$2:$F$634,5,FALSE),""))</f>
      </c>
      <c r="H4199" s="77" t="str">
        <v/>
      </c>
      <c r="I4199" s="76">
        <f>IF($E4199="","",IFERROR(VLOOKUP(TRIM(E4199&amp;""),'Référentiel Articles'!$A$2:$F$634,6,FALSE),""))</f>
      </c>
      <c r="J4199" s="78">
        <f>IF(OR($E4199="",$H4199=""),"",$H4199*$I4199)</f>
      </c>
      <c r="K4199" s="79" t="str">
        <v/>
      </c>
    </row>
    <row r="4200">
      <c r="A4200" s="81" t="str">
        <v/>
      </c>
      <c r="B4200" s="81" t="str">
        <v/>
      </c>
      <c r="C4200" s="83">
        <f>IF($E4200="","",IFERROR(VLOOKUP(TRIM(E4200&amp;""),'Référentiel Articles'!$A$2:$F$634,2,FALSE),""))</f>
      </c>
      <c r="D4200" s="83">
        <f>IF($E4200="","",IFERROR(VLOOKUP(TRIM(E4200&amp;""),'Référentiel Articles'!$A$2:$F$634,3,FALSE),""))</f>
      </c>
      <c r="E4200" s="81" t="str">
        <v/>
      </c>
      <c r="F4200" s="83">
        <f>IF($E4200="","",IFERROR(VLOOKUP(TRIM(E4200&amp;""),'Référentiel Articles'!$A$2:$F$634,4,FALSE),""))</f>
      </c>
      <c r="G4200" s="84">
        <f>IF($E4200="","",IFERROR(VLOOKUP(TRIM(E4200&amp;""),'Référentiel Articles'!$A$2:$F$634,5,FALSE),""))</f>
      </c>
      <c r="H4200" s="85" t="str">
        <v/>
      </c>
      <c r="I4200" s="84">
        <f>IF($E4200="","",IFERROR(VLOOKUP(TRIM(E4200&amp;""),'Référentiel Articles'!$A$2:$F$634,6,FALSE),""))</f>
      </c>
      <c r="J4200" s="90">
        <f>IF(OR($E4200="",$H4200=""),"",$H4200*$I4200)</f>
      </c>
      <c r="K4200" s="87" t="str">
        <v/>
      </c>
    </row>
    <row r="4201">
      <c r="A4201" s="74" t="str">
        <v/>
      </c>
      <c r="B4201" s="74" t="str">
        <v/>
      </c>
      <c r="C4201" s="75">
        <f>IF($E4201="","",IFERROR(VLOOKUP(TRIM(E4201&amp;""),'Référentiel Articles'!$A$2:$F$634,2,FALSE),""))</f>
      </c>
      <c r="D4201" s="75">
        <f>IF($E4201="","",IFERROR(VLOOKUP(TRIM(E4201&amp;""),'Référentiel Articles'!$A$2:$F$634,3,FALSE),""))</f>
      </c>
      <c r="E4201" s="74" t="str">
        <v/>
      </c>
      <c r="F4201" s="75">
        <f>IF($E4201="","",IFERROR(VLOOKUP(TRIM(E4201&amp;""),'Référentiel Articles'!$A$2:$F$634,4,FALSE),""))</f>
      </c>
      <c r="G4201" s="76">
        <f>IF($E4201="","",IFERROR(VLOOKUP(TRIM(E4201&amp;""),'Référentiel Articles'!$A$2:$F$634,5,FALSE),""))</f>
      </c>
      <c r="H4201" s="77" t="str">
        <v/>
      </c>
      <c r="I4201" s="76">
        <f>IF($E4201="","",IFERROR(VLOOKUP(TRIM(E4201&amp;""),'Référentiel Articles'!$A$2:$F$634,6,FALSE),""))</f>
      </c>
      <c r="J4201" s="78">
        <f>IF(OR($E4201="",$H4201=""),"",$H4201*$I4201)</f>
      </c>
      <c r="K4201" s="79" t="str">
        <v/>
      </c>
    </row>
    <row r="4202">
      <c r="A4202" s="81" t="str">
        <v/>
      </c>
      <c r="B4202" s="81" t="str">
        <v/>
      </c>
      <c r="C4202" s="83">
        <f>IF($E4202="","",IFERROR(VLOOKUP(TRIM(E4202&amp;""),'Référentiel Articles'!$A$2:$F$634,2,FALSE),""))</f>
      </c>
      <c r="D4202" s="83">
        <f>IF($E4202="","",IFERROR(VLOOKUP(TRIM(E4202&amp;""),'Référentiel Articles'!$A$2:$F$634,3,FALSE),""))</f>
      </c>
      <c r="E4202" s="81" t="str">
        <v/>
      </c>
      <c r="F4202" s="83">
        <f>IF($E4202="","",IFERROR(VLOOKUP(TRIM(E4202&amp;""),'Référentiel Articles'!$A$2:$F$634,4,FALSE),""))</f>
      </c>
      <c r="G4202" s="84">
        <f>IF($E4202="","",IFERROR(VLOOKUP(TRIM(E4202&amp;""),'Référentiel Articles'!$A$2:$F$634,5,FALSE),""))</f>
      </c>
      <c r="H4202" s="85" t="str">
        <v/>
      </c>
      <c r="I4202" s="84">
        <f>IF($E4202="","",IFERROR(VLOOKUP(TRIM(E4202&amp;""),'Référentiel Articles'!$A$2:$F$634,6,FALSE),""))</f>
      </c>
      <c r="J4202" s="90">
        <f>IF(OR($E4202="",$H4202=""),"",$H4202*$I4202)</f>
      </c>
      <c r="K4202" s="87" t="str">
        <v/>
      </c>
    </row>
    <row r="4203">
      <c r="A4203" s="74" t="str">
        <v/>
      </c>
      <c r="B4203" s="74" t="str">
        <v/>
      </c>
      <c r="C4203" s="75">
        <f>IF($E4203="","",IFERROR(VLOOKUP(TRIM(E4203&amp;""),'Référentiel Articles'!$A$2:$F$634,2,FALSE),""))</f>
      </c>
      <c r="D4203" s="75">
        <f>IF($E4203="","",IFERROR(VLOOKUP(TRIM(E4203&amp;""),'Référentiel Articles'!$A$2:$F$634,3,FALSE),""))</f>
      </c>
      <c r="E4203" s="74" t="str">
        <v/>
      </c>
      <c r="F4203" s="75">
        <f>IF($E4203="","",IFERROR(VLOOKUP(TRIM(E4203&amp;""),'Référentiel Articles'!$A$2:$F$634,4,FALSE),""))</f>
      </c>
      <c r="G4203" s="76">
        <f>IF($E4203="","",IFERROR(VLOOKUP(TRIM(E4203&amp;""),'Référentiel Articles'!$A$2:$F$634,5,FALSE),""))</f>
      </c>
      <c r="H4203" s="77" t="str">
        <v/>
      </c>
      <c r="I4203" s="76">
        <f>IF($E4203="","",IFERROR(VLOOKUP(TRIM(E4203&amp;""),'Référentiel Articles'!$A$2:$F$634,6,FALSE),""))</f>
      </c>
      <c r="J4203" s="78">
        <f>IF(OR($E4203="",$H4203=""),"",$H4203*$I4203)</f>
      </c>
      <c r="K4203" s="79" t="str">
        <v/>
      </c>
    </row>
    <row r="4204">
      <c r="A4204" s="81" t="str">
        <v/>
      </c>
      <c r="B4204" s="81" t="str">
        <v/>
      </c>
      <c r="C4204" s="83">
        <f>IF($E4204="","",IFERROR(VLOOKUP(TRIM(E4204&amp;""),'Référentiel Articles'!$A$2:$F$634,2,FALSE),""))</f>
      </c>
      <c r="D4204" s="83">
        <f>IF($E4204="","",IFERROR(VLOOKUP(TRIM(E4204&amp;""),'Référentiel Articles'!$A$2:$F$634,3,FALSE),""))</f>
      </c>
      <c r="E4204" s="81" t="str">
        <v/>
      </c>
      <c r="F4204" s="83">
        <f>IF($E4204="","",IFERROR(VLOOKUP(TRIM(E4204&amp;""),'Référentiel Articles'!$A$2:$F$634,4,FALSE),""))</f>
      </c>
      <c r="G4204" s="84">
        <f>IF($E4204="","",IFERROR(VLOOKUP(TRIM(E4204&amp;""),'Référentiel Articles'!$A$2:$F$634,5,FALSE),""))</f>
      </c>
      <c r="H4204" s="85" t="str">
        <v/>
      </c>
      <c r="I4204" s="84">
        <f>IF($E4204="","",IFERROR(VLOOKUP(TRIM(E4204&amp;""),'Référentiel Articles'!$A$2:$F$634,6,FALSE),""))</f>
      </c>
      <c r="J4204" s="90">
        <f>IF(OR($E4204="",$H4204=""),"",$H4204*$I4204)</f>
      </c>
      <c r="K4204" s="87" t="str">
        <v/>
      </c>
    </row>
    <row r="4205">
      <c r="A4205" s="74" t="str">
        <v/>
      </c>
      <c r="B4205" s="74" t="str">
        <v/>
      </c>
      <c r="C4205" s="75">
        <f>IF($E4205="","",IFERROR(VLOOKUP(TRIM(E4205&amp;""),'Référentiel Articles'!$A$2:$F$634,2,FALSE),""))</f>
      </c>
      <c r="D4205" s="75">
        <f>IF($E4205="","",IFERROR(VLOOKUP(TRIM(E4205&amp;""),'Référentiel Articles'!$A$2:$F$634,3,FALSE),""))</f>
      </c>
      <c r="E4205" s="74" t="str">
        <v/>
      </c>
      <c r="F4205" s="75">
        <f>IF($E4205="","",IFERROR(VLOOKUP(TRIM(E4205&amp;""),'Référentiel Articles'!$A$2:$F$634,4,FALSE),""))</f>
      </c>
      <c r="G4205" s="76">
        <f>IF($E4205="","",IFERROR(VLOOKUP(TRIM(E4205&amp;""),'Référentiel Articles'!$A$2:$F$634,5,FALSE),""))</f>
      </c>
      <c r="H4205" s="77" t="str">
        <v/>
      </c>
      <c r="I4205" s="76">
        <f>IF($E4205="","",IFERROR(VLOOKUP(TRIM(E4205&amp;""),'Référentiel Articles'!$A$2:$F$634,6,FALSE),""))</f>
      </c>
      <c r="J4205" s="78">
        <f>IF(OR($E4205="",$H4205=""),"",$H4205*$I4205)</f>
      </c>
      <c r="K4205" s="79" t="str">
        <v/>
      </c>
    </row>
    <row r="4206">
      <c r="A4206" s="81" t="str">
        <v/>
      </c>
      <c r="B4206" s="81" t="str">
        <v/>
      </c>
      <c r="C4206" s="83">
        <f>IF($E4206="","",IFERROR(VLOOKUP(TRIM(E4206&amp;""),'Référentiel Articles'!$A$2:$F$634,2,FALSE),""))</f>
      </c>
      <c r="D4206" s="83">
        <f>IF($E4206="","",IFERROR(VLOOKUP(TRIM(E4206&amp;""),'Référentiel Articles'!$A$2:$F$634,3,FALSE),""))</f>
      </c>
      <c r="E4206" s="81" t="str">
        <v/>
      </c>
      <c r="F4206" s="83">
        <f>IF($E4206="","",IFERROR(VLOOKUP(TRIM(E4206&amp;""),'Référentiel Articles'!$A$2:$F$634,4,FALSE),""))</f>
      </c>
      <c r="G4206" s="84">
        <f>IF($E4206="","",IFERROR(VLOOKUP(TRIM(E4206&amp;""),'Référentiel Articles'!$A$2:$F$634,5,FALSE),""))</f>
      </c>
      <c r="H4206" s="85" t="str">
        <v/>
      </c>
      <c r="I4206" s="84">
        <f>IF($E4206="","",IFERROR(VLOOKUP(TRIM(E4206&amp;""),'Référentiel Articles'!$A$2:$F$634,6,FALSE),""))</f>
      </c>
      <c r="J4206" s="90">
        <f>IF(OR($E4206="",$H4206=""),"",$H4206*$I4206)</f>
      </c>
      <c r="K4206" s="87" t="str">
        <v/>
      </c>
    </row>
    <row r="4207">
      <c r="A4207" s="74" t="str">
        <v/>
      </c>
      <c r="B4207" s="74" t="str">
        <v/>
      </c>
      <c r="C4207" s="75">
        <f>IF($E4207="","",IFERROR(VLOOKUP(TRIM(E4207&amp;""),'Référentiel Articles'!$A$2:$F$634,2,FALSE),""))</f>
      </c>
      <c r="D4207" s="75">
        <f>IF($E4207="","",IFERROR(VLOOKUP(TRIM(E4207&amp;""),'Référentiel Articles'!$A$2:$F$634,3,FALSE),""))</f>
      </c>
      <c r="E4207" s="74" t="str">
        <v/>
      </c>
      <c r="F4207" s="75">
        <f>IF($E4207="","",IFERROR(VLOOKUP(TRIM(E4207&amp;""),'Référentiel Articles'!$A$2:$F$634,4,FALSE),""))</f>
      </c>
      <c r="G4207" s="76">
        <f>IF($E4207="","",IFERROR(VLOOKUP(TRIM(E4207&amp;""),'Référentiel Articles'!$A$2:$F$634,5,FALSE),""))</f>
      </c>
      <c r="H4207" s="77" t="str">
        <v/>
      </c>
      <c r="I4207" s="76">
        <f>IF($E4207="","",IFERROR(VLOOKUP(TRIM(E4207&amp;""),'Référentiel Articles'!$A$2:$F$634,6,FALSE),""))</f>
      </c>
      <c r="J4207" s="78">
        <f>IF(OR($E4207="",$H4207=""),"",$H4207*$I4207)</f>
      </c>
      <c r="K4207" s="79" t="str">
        <v/>
      </c>
    </row>
    <row r="4208">
      <c r="A4208" s="81" t="str">
        <v/>
      </c>
      <c r="B4208" s="81" t="str">
        <v/>
      </c>
      <c r="C4208" s="83">
        <f>IF($E4208="","",IFERROR(VLOOKUP(TRIM(E4208&amp;""),'Référentiel Articles'!$A$2:$F$634,2,FALSE),""))</f>
      </c>
      <c r="D4208" s="83">
        <f>IF($E4208="","",IFERROR(VLOOKUP(TRIM(E4208&amp;""),'Référentiel Articles'!$A$2:$F$634,3,FALSE),""))</f>
      </c>
      <c r="E4208" s="81" t="str">
        <v/>
      </c>
      <c r="F4208" s="83">
        <f>IF($E4208="","",IFERROR(VLOOKUP(TRIM(E4208&amp;""),'Référentiel Articles'!$A$2:$F$634,4,FALSE),""))</f>
      </c>
      <c r="G4208" s="84">
        <f>IF($E4208="","",IFERROR(VLOOKUP(TRIM(E4208&amp;""),'Référentiel Articles'!$A$2:$F$634,5,FALSE),""))</f>
      </c>
      <c r="H4208" s="85" t="str">
        <v/>
      </c>
      <c r="I4208" s="84">
        <f>IF($E4208="","",IFERROR(VLOOKUP(TRIM(E4208&amp;""),'Référentiel Articles'!$A$2:$F$634,6,FALSE),""))</f>
      </c>
      <c r="J4208" s="90">
        <f>IF(OR($E4208="",$H4208=""),"",$H4208*$I4208)</f>
      </c>
      <c r="K4208" s="87" t="str">
        <v/>
      </c>
    </row>
    <row r="4209">
      <c r="A4209" s="74" t="str">
        <v/>
      </c>
      <c r="B4209" s="74" t="str">
        <v/>
      </c>
      <c r="C4209" s="75">
        <f>IF($E4209="","",IFERROR(VLOOKUP(TRIM(E4209&amp;""),'Référentiel Articles'!$A$2:$F$634,2,FALSE),""))</f>
      </c>
      <c r="D4209" s="75">
        <f>IF($E4209="","",IFERROR(VLOOKUP(TRIM(E4209&amp;""),'Référentiel Articles'!$A$2:$F$634,3,FALSE),""))</f>
      </c>
      <c r="E4209" s="74" t="str">
        <v/>
      </c>
      <c r="F4209" s="75">
        <f>IF($E4209="","",IFERROR(VLOOKUP(TRIM(E4209&amp;""),'Référentiel Articles'!$A$2:$F$634,4,FALSE),""))</f>
      </c>
      <c r="G4209" s="76">
        <f>IF($E4209="","",IFERROR(VLOOKUP(TRIM(E4209&amp;""),'Référentiel Articles'!$A$2:$F$634,5,FALSE),""))</f>
      </c>
      <c r="H4209" s="77" t="str">
        <v/>
      </c>
      <c r="I4209" s="76">
        <f>IF($E4209="","",IFERROR(VLOOKUP(TRIM(E4209&amp;""),'Référentiel Articles'!$A$2:$F$634,6,FALSE),""))</f>
      </c>
      <c r="J4209" s="78">
        <f>IF(OR($E4209="",$H4209=""),"",$H4209*$I4209)</f>
      </c>
      <c r="K4209" s="79" t="str">
        <v/>
      </c>
    </row>
    <row r="4210">
      <c r="A4210" s="81" t="str">
        <v/>
      </c>
      <c r="B4210" s="81" t="str">
        <v/>
      </c>
      <c r="C4210" s="83">
        <f>IF($E4210="","",IFERROR(VLOOKUP(TRIM(E4210&amp;""),'Référentiel Articles'!$A$2:$F$634,2,FALSE),""))</f>
      </c>
      <c r="D4210" s="83">
        <f>IF($E4210="","",IFERROR(VLOOKUP(TRIM(E4210&amp;""),'Référentiel Articles'!$A$2:$F$634,3,FALSE),""))</f>
      </c>
      <c r="E4210" s="81" t="str">
        <v/>
      </c>
      <c r="F4210" s="83">
        <f>IF($E4210="","",IFERROR(VLOOKUP(TRIM(E4210&amp;""),'Référentiel Articles'!$A$2:$F$634,4,FALSE),""))</f>
      </c>
      <c r="G4210" s="84">
        <f>IF($E4210="","",IFERROR(VLOOKUP(TRIM(E4210&amp;""),'Référentiel Articles'!$A$2:$F$634,5,FALSE),""))</f>
      </c>
      <c r="H4210" s="85" t="str">
        <v/>
      </c>
      <c r="I4210" s="84">
        <f>IF($E4210="","",IFERROR(VLOOKUP(TRIM(E4210&amp;""),'Référentiel Articles'!$A$2:$F$634,6,FALSE),""))</f>
      </c>
      <c r="J4210" s="90">
        <f>IF(OR($E4210="",$H4210=""),"",$H4210*$I4210)</f>
      </c>
      <c r="K4210" s="87" t="str">
        <v/>
      </c>
    </row>
    <row r="4211">
      <c r="A4211" s="74" t="str">
        <v/>
      </c>
      <c r="B4211" s="74" t="str">
        <v/>
      </c>
      <c r="C4211" s="75">
        <f>IF($E4211="","",IFERROR(VLOOKUP(TRIM(E4211&amp;""),'Référentiel Articles'!$A$2:$F$634,2,FALSE),""))</f>
      </c>
      <c r="D4211" s="75">
        <f>IF($E4211="","",IFERROR(VLOOKUP(TRIM(E4211&amp;""),'Référentiel Articles'!$A$2:$F$634,3,FALSE),""))</f>
      </c>
      <c r="E4211" s="74" t="str">
        <v/>
      </c>
      <c r="F4211" s="75">
        <f>IF($E4211="","",IFERROR(VLOOKUP(TRIM(E4211&amp;""),'Référentiel Articles'!$A$2:$F$634,4,FALSE),""))</f>
      </c>
      <c r="G4211" s="76">
        <f>IF($E4211="","",IFERROR(VLOOKUP(TRIM(E4211&amp;""),'Référentiel Articles'!$A$2:$F$634,5,FALSE),""))</f>
      </c>
      <c r="H4211" s="77" t="str">
        <v/>
      </c>
      <c r="I4211" s="76">
        <f>IF($E4211="","",IFERROR(VLOOKUP(TRIM(E4211&amp;""),'Référentiel Articles'!$A$2:$F$634,6,FALSE),""))</f>
      </c>
      <c r="J4211" s="78">
        <f>IF(OR($E4211="",$H4211=""),"",$H4211*$I4211)</f>
      </c>
      <c r="K4211" s="79" t="str">
        <v/>
      </c>
    </row>
    <row r="4212">
      <c r="A4212" s="81" t="str">
        <v/>
      </c>
      <c r="B4212" s="81" t="str">
        <v/>
      </c>
      <c r="C4212" s="83">
        <f>IF($E4212="","",IFERROR(VLOOKUP(TRIM(E4212&amp;""),'Référentiel Articles'!$A$2:$F$634,2,FALSE),""))</f>
      </c>
      <c r="D4212" s="83">
        <f>IF($E4212="","",IFERROR(VLOOKUP(TRIM(E4212&amp;""),'Référentiel Articles'!$A$2:$F$634,3,FALSE),""))</f>
      </c>
      <c r="E4212" s="81" t="str">
        <v/>
      </c>
      <c r="F4212" s="83">
        <f>IF($E4212="","",IFERROR(VLOOKUP(TRIM(E4212&amp;""),'Référentiel Articles'!$A$2:$F$634,4,FALSE),""))</f>
      </c>
      <c r="G4212" s="84">
        <f>IF($E4212="","",IFERROR(VLOOKUP(TRIM(E4212&amp;""),'Référentiel Articles'!$A$2:$F$634,5,FALSE),""))</f>
      </c>
      <c r="H4212" s="85" t="str">
        <v/>
      </c>
      <c r="I4212" s="84">
        <f>IF($E4212="","",IFERROR(VLOOKUP(TRIM(E4212&amp;""),'Référentiel Articles'!$A$2:$F$634,6,FALSE),""))</f>
      </c>
      <c r="J4212" s="90">
        <f>IF(OR($E4212="",$H4212=""),"",$H4212*$I4212)</f>
      </c>
      <c r="K4212" s="87" t="str">
        <v/>
      </c>
    </row>
    <row r="4213">
      <c r="A4213" s="74" t="str">
        <v/>
      </c>
      <c r="B4213" s="74" t="str">
        <v/>
      </c>
      <c r="C4213" s="75">
        <f>IF($E4213="","",IFERROR(VLOOKUP(TRIM(E4213&amp;""),'Référentiel Articles'!$A$2:$F$634,2,FALSE),""))</f>
      </c>
      <c r="D4213" s="75">
        <f>IF($E4213="","",IFERROR(VLOOKUP(TRIM(E4213&amp;""),'Référentiel Articles'!$A$2:$F$634,3,FALSE),""))</f>
      </c>
      <c r="E4213" s="74" t="str">
        <v/>
      </c>
      <c r="F4213" s="75">
        <f>IF($E4213="","",IFERROR(VLOOKUP(TRIM(E4213&amp;""),'Référentiel Articles'!$A$2:$F$634,4,FALSE),""))</f>
      </c>
      <c r="G4213" s="76">
        <f>IF($E4213="","",IFERROR(VLOOKUP(TRIM(E4213&amp;""),'Référentiel Articles'!$A$2:$F$634,5,FALSE),""))</f>
      </c>
      <c r="H4213" s="77" t="str">
        <v/>
      </c>
      <c r="I4213" s="76">
        <f>IF($E4213="","",IFERROR(VLOOKUP(TRIM(E4213&amp;""),'Référentiel Articles'!$A$2:$F$634,6,FALSE),""))</f>
      </c>
      <c r="J4213" s="78">
        <f>IF(OR($E4213="",$H4213=""),"",$H4213*$I4213)</f>
      </c>
      <c r="K4213" s="79" t="str">
        <v/>
      </c>
    </row>
    <row r="4214">
      <c r="A4214" s="81" t="str">
        <v/>
      </c>
      <c r="B4214" s="81" t="str">
        <v/>
      </c>
      <c r="C4214" s="83">
        <f>IF($E4214="","",IFERROR(VLOOKUP(TRIM(E4214&amp;""),'Référentiel Articles'!$A$2:$F$634,2,FALSE),""))</f>
      </c>
      <c r="D4214" s="83">
        <f>IF($E4214="","",IFERROR(VLOOKUP(TRIM(E4214&amp;""),'Référentiel Articles'!$A$2:$F$634,3,FALSE),""))</f>
      </c>
      <c r="E4214" s="81" t="str">
        <v/>
      </c>
      <c r="F4214" s="83">
        <f>IF($E4214="","",IFERROR(VLOOKUP(TRIM(E4214&amp;""),'Référentiel Articles'!$A$2:$F$634,4,FALSE),""))</f>
      </c>
      <c r="G4214" s="84">
        <f>IF($E4214="","",IFERROR(VLOOKUP(TRIM(E4214&amp;""),'Référentiel Articles'!$A$2:$F$634,5,FALSE),""))</f>
      </c>
      <c r="H4214" s="85" t="str">
        <v/>
      </c>
      <c r="I4214" s="84">
        <f>IF($E4214="","",IFERROR(VLOOKUP(TRIM(E4214&amp;""),'Référentiel Articles'!$A$2:$F$634,6,FALSE),""))</f>
      </c>
      <c r="J4214" s="90">
        <f>IF(OR($E4214="",$H4214=""),"",$H4214*$I4214)</f>
      </c>
      <c r="K4214" s="87" t="str">
        <v/>
      </c>
    </row>
    <row r="4215">
      <c r="A4215" s="74" t="str">
        <v/>
      </c>
      <c r="B4215" s="74" t="str">
        <v/>
      </c>
      <c r="C4215" s="75">
        <f>IF($E4215="","",IFERROR(VLOOKUP(TRIM(E4215&amp;""),'Référentiel Articles'!$A$2:$F$634,2,FALSE),""))</f>
      </c>
      <c r="D4215" s="75">
        <f>IF($E4215="","",IFERROR(VLOOKUP(TRIM(E4215&amp;""),'Référentiel Articles'!$A$2:$F$634,3,FALSE),""))</f>
      </c>
      <c r="E4215" s="74" t="str">
        <v/>
      </c>
      <c r="F4215" s="75">
        <f>IF($E4215="","",IFERROR(VLOOKUP(TRIM(E4215&amp;""),'Référentiel Articles'!$A$2:$F$634,4,FALSE),""))</f>
      </c>
      <c r="G4215" s="76">
        <f>IF($E4215="","",IFERROR(VLOOKUP(TRIM(E4215&amp;""),'Référentiel Articles'!$A$2:$F$634,5,FALSE),""))</f>
      </c>
      <c r="H4215" s="77" t="str">
        <v/>
      </c>
      <c r="I4215" s="76">
        <f>IF($E4215="","",IFERROR(VLOOKUP(TRIM(E4215&amp;""),'Référentiel Articles'!$A$2:$F$634,6,FALSE),""))</f>
      </c>
      <c r="J4215" s="78">
        <f>IF(OR($E4215="",$H4215=""),"",$H4215*$I4215)</f>
      </c>
      <c r="K4215" s="79" t="str">
        <v/>
      </c>
    </row>
    <row r="4216">
      <c r="A4216" s="81" t="str">
        <v/>
      </c>
      <c r="B4216" s="81" t="str">
        <v/>
      </c>
      <c r="C4216" s="83">
        <f>IF($E4216="","",IFERROR(VLOOKUP(TRIM(E4216&amp;""),'Référentiel Articles'!$A$2:$F$634,2,FALSE),""))</f>
      </c>
      <c r="D4216" s="83">
        <f>IF($E4216="","",IFERROR(VLOOKUP(TRIM(E4216&amp;""),'Référentiel Articles'!$A$2:$F$634,3,FALSE),""))</f>
      </c>
      <c r="E4216" s="81" t="str">
        <v/>
      </c>
      <c r="F4216" s="83">
        <f>IF($E4216="","",IFERROR(VLOOKUP(TRIM(E4216&amp;""),'Référentiel Articles'!$A$2:$F$634,4,FALSE),""))</f>
      </c>
      <c r="G4216" s="84">
        <f>IF($E4216="","",IFERROR(VLOOKUP(TRIM(E4216&amp;""),'Référentiel Articles'!$A$2:$F$634,5,FALSE),""))</f>
      </c>
      <c r="H4216" s="85" t="str">
        <v/>
      </c>
      <c r="I4216" s="84">
        <f>IF($E4216="","",IFERROR(VLOOKUP(TRIM(E4216&amp;""),'Référentiel Articles'!$A$2:$F$634,6,FALSE),""))</f>
      </c>
      <c r="J4216" s="90">
        <f>IF(OR($E4216="",$H4216=""),"",$H4216*$I4216)</f>
      </c>
      <c r="K4216" s="87" t="str">
        <v/>
      </c>
    </row>
    <row r="4217">
      <c r="A4217" s="74" t="str">
        <v/>
      </c>
      <c r="B4217" s="74" t="str">
        <v/>
      </c>
      <c r="C4217" s="75">
        <f>IF($E4217="","",IFERROR(VLOOKUP(TRIM(E4217&amp;""),'Référentiel Articles'!$A$2:$F$634,2,FALSE),""))</f>
      </c>
      <c r="D4217" s="75">
        <f>IF($E4217="","",IFERROR(VLOOKUP(TRIM(E4217&amp;""),'Référentiel Articles'!$A$2:$F$634,3,FALSE),""))</f>
      </c>
      <c r="E4217" s="74" t="str">
        <v/>
      </c>
      <c r="F4217" s="75">
        <f>IF($E4217="","",IFERROR(VLOOKUP(TRIM(E4217&amp;""),'Référentiel Articles'!$A$2:$F$634,4,FALSE),""))</f>
      </c>
      <c r="G4217" s="76">
        <f>IF($E4217="","",IFERROR(VLOOKUP(TRIM(E4217&amp;""),'Référentiel Articles'!$A$2:$F$634,5,FALSE),""))</f>
      </c>
      <c r="H4217" s="77" t="str">
        <v/>
      </c>
      <c r="I4217" s="76">
        <f>IF($E4217="","",IFERROR(VLOOKUP(TRIM(E4217&amp;""),'Référentiel Articles'!$A$2:$F$634,6,FALSE),""))</f>
      </c>
      <c r="J4217" s="78">
        <f>IF(OR($E4217="",$H4217=""),"",$H4217*$I4217)</f>
      </c>
      <c r="K4217" s="79" t="str">
        <v/>
      </c>
    </row>
    <row r="4218">
      <c r="A4218" s="81" t="str">
        <v/>
      </c>
      <c r="B4218" s="81" t="str">
        <v/>
      </c>
      <c r="C4218" s="83">
        <f>IF($E4218="","",IFERROR(VLOOKUP(TRIM(E4218&amp;""),'Référentiel Articles'!$A$2:$F$634,2,FALSE),""))</f>
      </c>
      <c r="D4218" s="83">
        <f>IF($E4218="","",IFERROR(VLOOKUP(TRIM(E4218&amp;""),'Référentiel Articles'!$A$2:$F$634,3,FALSE),""))</f>
      </c>
      <c r="E4218" s="81" t="str">
        <v/>
      </c>
      <c r="F4218" s="83">
        <f>IF($E4218="","",IFERROR(VLOOKUP(TRIM(E4218&amp;""),'Référentiel Articles'!$A$2:$F$634,4,FALSE),""))</f>
      </c>
      <c r="G4218" s="84">
        <f>IF($E4218="","",IFERROR(VLOOKUP(TRIM(E4218&amp;""),'Référentiel Articles'!$A$2:$F$634,5,FALSE),""))</f>
      </c>
      <c r="H4218" s="85" t="str">
        <v/>
      </c>
      <c r="I4218" s="84">
        <f>IF($E4218="","",IFERROR(VLOOKUP(TRIM(E4218&amp;""),'Référentiel Articles'!$A$2:$F$634,6,FALSE),""))</f>
      </c>
      <c r="J4218" s="90">
        <f>IF(OR($E4218="",$H4218=""),"",$H4218*$I4218)</f>
      </c>
      <c r="K4218" s="87" t="str">
        <v/>
      </c>
    </row>
    <row r="4219">
      <c r="A4219" s="74" t="str">
        <v/>
      </c>
      <c r="B4219" s="74" t="str">
        <v/>
      </c>
      <c r="C4219" s="75">
        <f>IF($E4219="","",IFERROR(VLOOKUP(TRIM(E4219&amp;""),'Référentiel Articles'!$A$2:$F$634,2,FALSE),""))</f>
      </c>
      <c r="D4219" s="75">
        <f>IF($E4219="","",IFERROR(VLOOKUP(TRIM(E4219&amp;""),'Référentiel Articles'!$A$2:$F$634,3,FALSE),""))</f>
      </c>
      <c r="E4219" s="74" t="str">
        <v/>
      </c>
      <c r="F4219" s="75">
        <f>IF($E4219="","",IFERROR(VLOOKUP(TRIM(E4219&amp;""),'Référentiel Articles'!$A$2:$F$634,4,FALSE),""))</f>
      </c>
      <c r="G4219" s="76">
        <f>IF($E4219="","",IFERROR(VLOOKUP(TRIM(E4219&amp;""),'Référentiel Articles'!$A$2:$F$634,5,FALSE),""))</f>
      </c>
      <c r="H4219" s="77" t="str">
        <v/>
      </c>
      <c r="I4219" s="76">
        <f>IF($E4219="","",IFERROR(VLOOKUP(TRIM(E4219&amp;""),'Référentiel Articles'!$A$2:$F$634,6,FALSE),""))</f>
      </c>
      <c r="J4219" s="78">
        <f>IF(OR($E4219="",$H4219=""),"",$H4219*$I4219)</f>
      </c>
      <c r="K4219" s="79" t="str">
        <v/>
      </c>
    </row>
    <row r="4220">
      <c r="A4220" s="81" t="str">
        <v/>
      </c>
      <c r="B4220" s="81" t="str">
        <v/>
      </c>
      <c r="C4220" s="83">
        <f>IF($E4220="","",IFERROR(VLOOKUP(TRIM(E4220&amp;""),'Référentiel Articles'!$A$2:$F$634,2,FALSE),""))</f>
      </c>
      <c r="D4220" s="83">
        <f>IF($E4220="","",IFERROR(VLOOKUP(TRIM(E4220&amp;""),'Référentiel Articles'!$A$2:$F$634,3,FALSE),""))</f>
      </c>
      <c r="E4220" s="81" t="str">
        <v/>
      </c>
      <c r="F4220" s="83">
        <f>IF($E4220="","",IFERROR(VLOOKUP(TRIM(E4220&amp;""),'Référentiel Articles'!$A$2:$F$634,4,FALSE),""))</f>
      </c>
      <c r="G4220" s="84">
        <f>IF($E4220="","",IFERROR(VLOOKUP(TRIM(E4220&amp;""),'Référentiel Articles'!$A$2:$F$634,5,FALSE),""))</f>
      </c>
      <c r="H4220" s="85" t="str">
        <v/>
      </c>
      <c r="I4220" s="84">
        <f>IF($E4220="","",IFERROR(VLOOKUP(TRIM(E4220&amp;""),'Référentiel Articles'!$A$2:$F$634,6,FALSE),""))</f>
      </c>
      <c r="J4220" s="90">
        <f>IF(OR($E4220="",$H4220=""),"",$H4220*$I4220)</f>
      </c>
      <c r="K4220" s="87" t="str">
        <v/>
      </c>
    </row>
    <row r="4221">
      <c r="A4221" s="74" t="str">
        <v/>
      </c>
      <c r="B4221" s="74" t="str">
        <v/>
      </c>
      <c r="C4221" s="75">
        <f>IF($E4221="","",IFERROR(VLOOKUP(TRIM(E4221&amp;""),'Référentiel Articles'!$A$2:$F$634,2,FALSE),""))</f>
      </c>
      <c r="D4221" s="75">
        <f>IF($E4221="","",IFERROR(VLOOKUP(TRIM(E4221&amp;""),'Référentiel Articles'!$A$2:$F$634,3,FALSE),""))</f>
      </c>
      <c r="E4221" s="74" t="str">
        <v/>
      </c>
      <c r="F4221" s="75">
        <f>IF($E4221="","",IFERROR(VLOOKUP(TRIM(E4221&amp;""),'Référentiel Articles'!$A$2:$F$634,4,FALSE),""))</f>
      </c>
      <c r="G4221" s="76">
        <f>IF($E4221="","",IFERROR(VLOOKUP(TRIM(E4221&amp;""),'Référentiel Articles'!$A$2:$F$634,5,FALSE),""))</f>
      </c>
      <c r="H4221" s="77" t="str">
        <v/>
      </c>
      <c r="I4221" s="76">
        <f>IF($E4221="","",IFERROR(VLOOKUP(TRIM(E4221&amp;""),'Référentiel Articles'!$A$2:$F$634,6,FALSE),""))</f>
      </c>
      <c r="J4221" s="78">
        <f>IF(OR($E4221="",$H4221=""),"",$H4221*$I4221)</f>
      </c>
      <c r="K4221" s="79" t="str">
        <v/>
      </c>
    </row>
    <row r="4222">
      <c r="A4222" s="81" t="str">
        <v/>
      </c>
      <c r="B4222" s="81" t="str">
        <v/>
      </c>
      <c r="C4222" s="83">
        <f>IF($E4222="","",IFERROR(VLOOKUP(TRIM(E4222&amp;""),'Référentiel Articles'!$A$2:$F$634,2,FALSE),""))</f>
      </c>
      <c r="D4222" s="83">
        <f>IF($E4222="","",IFERROR(VLOOKUP(TRIM(E4222&amp;""),'Référentiel Articles'!$A$2:$F$634,3,FALSE),""))</f>
      </c>
      <c r="E4222" s="81" t="str">
        <v/>
      </c>
      <c r="F4222" s="83">
        <f>IF($E4222="","",IFERROR(VLOOKUP(TRIM(E4222&amp;""),'Référentiel Articles'!$A$2:$F$634,4,FALSE),""))</f>
      </c>
      <c r="G4222" s="84">
        <f>IF($E4222="","",IFERROR(VLOOKUP(TRIM(E4222&amp;""),'Référentiel Articles'!$A$2:$F$634,5,FALSE),""))</f>
      </c>
      <c r="H4222" s="85" t="str">
        <v/>
      </c>
      <c r="I4222" s="84">
        <f>IF($E4222="","",IFERROR(VLOOKUP(TRIM(E4222&amp;""),'Référentiel Articles'!$A$2:$F$634,6,FALSE),""))</f>
      </c>
      <c r="J4222" s="90">
        <f>IF(OR($E4222="",$H4222=""),"",$H4222*$I4222)</f>
      </c>
      <c r="K4222" s="87" t="str">
        <v/>
      </c>
    </row>
    <row r="4223">
      <c r="A4223" s="74" t="str">
        <v/>
      </c>
      <c r="B4223" s="74" t="str">
        <v/>
      </c>
      <c r="C4223" s="75">
        <f>IF($E4223="","",IFERROR(VLOOKUP(TRIM(E4223&amp;""),'Référentiel Articles'!$A$2:$F$634,2,FALSE),""))</f>
      </c>
      <c r="D4223" s="75">
        <f>IF($E4223="","",IFERROR(VLOOKUP(TRIM(E4223&amp;""),'Référentiel Articles'!$A$2:$F$634,3,FALSE),""))</f>
      </c>
      <c r="E4223" s="74" t="str">
        <v/>
      </c>
      <c r="F4223" s="75">
        <f>IF($E4223="","",IFERROR(VLOOKUP(TRIM(E4223&amp;""),'Référentiel Articles'!$A$2:$F$634,4,FALSE),""))</f>
      </c>
      <c r="G4223" s="76">
        <f>IF($E4223="","",IFERROR(VLOOKUP(TRIM(E4223&amp;""),'Référentiel Articles'!$A$2:$F$634,5,FALSE),""))</f>
      </c>
      <c r="H4223" s="77" t="str">
        <v/>
      </c>
      <c r="I4223" s="76">
        <f>IF($E4223="","",IFERROR(VLOOKUP(TRIM(E4223&amp;""),'Référentiel Articles'!$A$2:$F$634,6,FALSE),""))</f>
      </c>
      <c r="J4223" s="78">
        <f>IF(OR($E4223="",$H4223=""),"",$H4223*$I4223)</f>
      </c>
      <c r="K4223" s="79" t="str">
        <v/>
      </c>
    </row>
    <row r="4224">
      <c r="A4224" s="81" t="str">
        <v/>
      </c>
      <c r="B4224" s="81" t="str">
        <v/>
      </c>
      <c r="C4224" s="83">
        <f>IF($E4224="","",IFERROR(VLOOKUP(TRIM(E4224&amp;""),'Référentiel Articles'!$A$2:$F$634,2,FALSE),""))</f>
      </c>
      <c r="D4224" s="83">
        <f>IF($E4224="","",IFERROR(VLOOKUP(TRIM(E4224&amp;""),'Référentiel Articles'!$A$2:$F$634,3,FALSE),""))</f>
      </c>
      <c r="E4224" s="81" t="str">
        <v/>
      </c>
      <c r="F4224" s="83">
        <f>IF($E4224="","",IFERROR(VLOOKUP(TRIM(E4224&amp;""),'Référentiel Articles'!$A$2:$F$634,4,FALSE),""))</f>
      </c>
      <c r="G4224" s="84">
        <f>IF($E4224="","",IFERROR(VLOOKUP(TRIM(E4224&amp;""),'Référentiel Articles'!$A$2:$F$634,5,FALSE),""))</f>
      </c>
      <c r="H4224" s="85" t="str">
        <v/>
      </c>
      <c r="I4224" s="84">
        <f>IF($E4224="","",IFERROR(VLOOKUP(TRIM(E4224&amp;""),'Référentiel Articles'!$A$2:$F$634,6,FALSE),""))</f>
      </c>
      <c r="J4224" s="90">
        <f>IF(OR($E4224="",$H4224=""),"",$H4224*$I4224)</f>
      </c>
      <c r="K4224" s="87" t="str">
        <v/>
      </c>
    </row>
    <row r="4225">
      <c r="A4225" s="74" t="str">
        <v/>
      </c>
      <c r="B4225" s="74" t="str">
        <v/>
      </c>
      <c r="C4225" s="75">
        <f>IF($E4225="","",IFERROR(VLOOKUP(TRIM(E4225&amp;""),'Référentiel Articles'!$A$2:$F$634,2,FALSE),""))</f>
      </c>
      <c r="D4225" s="75">
        <f>IF($E4225="","",IFERROR(VLOOKUP(TRIM(E4225&amp;""),'Référentiel Articles'!$A$2:$F$634,3,FALSE),""))</f>
      </c>
      <c r="E4225" s="74" t="str">
        <v/>
      </c>
      <c r="F4225" s="75">
        <f>IF($E4225="","",IFERROR(VLOOKUP(TRIM(E4225&amp;""),'Référentiel Articles'!$A$2:$F$634,4,FALSE),""))</f>
      </c>
      <c r="G4225" s="76">
        <f>IF($E4225="","",IFERROR(VLOOKUP(TRIM(E4225&amp;""),'Référentiel Articles'!$A$2:$F$634,5,FALSE),""))</f>
      </c>
      <c r="H4225" s="77" t="str">
        <v/>
      </c>
      <c r="I4225" s="76">
        <f>IF($E4225="","",IFERROR(VLOOKUP(TRIM(E4225&amp;""),'Référentiel Articles'!$A$2:$F$634,6,FALSE),""))</f>
      </c>
      <c r="J4225" s="78">
        <f>IF(OR($E4225="",$H4225=""),"",$H4225*$I4225)</f>
      </c>
      <c r="K4225" s="79" t="str">
        <v/>
      </c>
    </row>
    <row r="4226">
      <c r="A4226" s="81" t="str">
        <v/>
      </c>
      <c r="B4226" s="81" t="str">
        <v/>
      </c>
      <c r="C4226" s="83">
        <f>IF($E4226="","",IFERROR(VLOOKUP(TRIM(E4226&amp;""),'Référentiel Articles'!$A$2:$F$634,2,FALSE),""))</f>
      </c>
      <c r="D4226" s="83">
        <f>IF($E4226="","",IFERROR(VLOOKUP(TRIM(E4226&amp;""),'Référentiel Articles'!$A$2:$F$634,3,FALSE),""))</f>
      </c>
      <c r="E4226" s="81" t="str">
        <v/>
      </c>
      <c r="F4226" s="83">
        <f>IF($E4226="","",IFERROR(VLOOKUP(TRIM(E4226&amp;""),'Référentiel Articles'!$A$2:$F$634,4,FALSE),""))</f>
      </c>
      <c r="G4226" s="84">
        <f>IF($E4226="","",IFERROR(VLOOKUP(TRIM(E4226&amp;""),'Référentiel Articles'!$A$2:$F$634,5,FALSE),""))</f>
      </c>
      <c r="H4226" s="85" t="str">
        <v/>
      </c>
      <c r="I4226" s="84">
        <f>IF($E4226="","",IFERROR(VLOOKUP(TRIM(E4226&amp;""),'Référentiel Articles'!$A$2:$F$634,6,FALSE),""))</f>
      </c>
      <c r="J4226" s="90">
        <f>IF(OR($E4226="",$H4226=""),"",$H4226*$I4226)</f>
      </c>
      <c r="K4226" s="87" t="str">
        <v/>
      </c>
    </row>
    <row r="4227">
      <c r="A4227" s="74" t="str">
        <v/>
      </c>
      <c r="B4227" s="74" t="str">
        <v/>
      </c>
      <c r="C4227" s="75">
        <f>IF($E4227="","",IFERROR(VLOOKUP(TRIM(E4227&amp;""),'Référentiel Articles'!$A$2:$F$634,2,FALSE),""))</f>
      </c>
      <c r="D4227" s="75">
        <f>IF($E4227="","",IFERROR(VLOOKUP(TRIM(E4227&amp;""),'Référentiel Articles'!$A$2:$F$634,3,FALSE),""))</f>
      </c>
      <c r="E4227" s="74" t="str">
        <v/>
      </c>
      <c r="F4227" s="75">
        <f>IF($E4227="","",IFERROR(VLOOKUP(TRIM(E4227&amp;""),'Référentiel Articles'!$A$2:$F$634,4,FALSE),""))</f>
      </c>
      <c r="G4227" s="76">
        <f>IF($E4227="","",IFERROR(VLOOKUP(TRIM(E4227&amp;""),'Référentiel Articles'!$A$2:$F$634,5,FALSE),""))</f>
      </c>
      <c r="H4227" s="77" t="str">
        <v/>
      </c>
      <c r="I4227" s="76">
        <f>IF($E4227="","",IFERROR(VLOOKUP(TRIM(E4227&amp;""),'Référentiel Articles'!$A$2:$F$634,6,FALSE),""))</f>
      </c>
      <c r="J4227" s="78">
        <f>IF(OR($E4227="",$H4227=""),"",$H4227*$I4227)</f>
      </c>
      <c r="K4227" s="79" t="str">
        <v/>
      </c>
    </row>
    <row r="4228">
      <c r="A4228" s="81" t="str">
        <v/>
      </c>
      <c r="B4228" s="81" t="str">
        <v/>
      </c>
      <c r="C4228" s="83">
        <f>IF($E4228="","",IFERROR(VLOOKUP(TRIM(E4228&amp;""),'Référentiel Articles'!$A$2:$F$634,2,FALSE),""))</f>
      </c>
      <c r="D4228" s="83">
        <f>IF($E4228="","",IFERROR(VLOOKUP(TRIM(E4228&amp;""),'Référentiel Articles'!$A$2:$F$634,3,FALSE),""))</f>
      </c>
      <c r="E4228" s="81" t="str">
        <v/>
      </c>
      <c r="F4228" s="83">
        <f>IF($E4228="","",IFERROR(VLOOKUP(TRIM(E4228&amp;""),'Référentiel Articles'!$A$2:$F$634,4,FALSE),""))</f>
      </c>
      <c r="G4228" s="84">
        <f>IF($E4228="","",IFERROR(VLOOKUP(TRIM(E4228&amp;""),'Référentiel Articles'!$A$2:$F$634,5,FALSE),""))</f>
      </c>
      <c r="H4228" s="85" t="str">
        <v/>
      </c>
      <c r="I4228" s="84">
        <f>IF($E4228="","",IFERROR(VLOOKUP(TRIM(E4228&amp;""),'Référentiel Articles'!$A$2:$F$634,6,FALSE),""))</f>
      </c>
      <c r="J4228" s="90">
        <f>IF(OR($E4228="",$H4228=""),"",$H4228*$I4228)</f>
      </c>
      <c r="K4228" s="87" t="str">
        <v/>
      </c>
    </row>
    <row r="4229">
      <c r="A4229" s="74" t="str">
        <v/>
      </c>
      <c r="B4229" s="74" t="str">
        <v/>
      </c>
      <c r="C4229" s="75">
        <f>IF($E4229="","",IFERROR(VLOOKUP(TRIM(E4229&amp;""),'Référentiel Articles'!$A$2:$F$634,2,FALSE),""))</f>
      </c>
      <c r="D4229" s="75">
        <f>IF($E4229="","",IFERROR(VLOOKUP(TRIM(E4229&amp;""),'Référentiel Articles'!$A$2:$F$634,3,FALSE),""))</f>
      </c>
      <c r="E4229" s="74" t="str">
        <v/>
      </c>
      <c r="F4229" s="75">
        <f>IF($E4229="","",IFERROR(VLOOKUP(TRIM(E4229&amp;""),'Référentiel Articles'!$A$2:$F$634,4,FALSE),""))</f>
      </c>
      <c r="G4229" s="76">
        <f>IF($E4229="","",IFERROR(VLOOKUP(TRIM(E4229&amp;""),'Référentiel Articles'!$A$2:$F$634,5,FALSE),""))</f>
      </c>
      <c r="H4229" s="77" t="str">
        <v/>
      </c>
      <c r="I4229" s="76">
        <f>IF($E4229="","",IFERROR(VLOOKUP(TRIM(E4229&amp;""),'Référentiel Articles'!$A$2:$F$634,6,FALSE),""))</f>
      </c>
      <c r="J4229" s="78">
        <f>IF(OR($E4229="",$H4229=""),"",$H4229*$I4229)</f>
      </c>
      <c r="K4229" s="79" t="str">
        <v/>
      </c>
    </row>
    <row r="4230">
      <c r="A4230" s="81" t="str">
        <v/>
      </c>
      <c r="B4230" s="81" t="str">
        <v/>
      </c>
      <c r="C4230" s="83">
        <f>IF($E4230="","",IFERROR(VLOOKUP(TRIM(E4230&amp;""),'Référentiel Articles'!$A$2:$F$634,2,FALSE),""))</f>
      </c>
      <c r="D4230" s="83">
        <f>IF($E4230="","",IFERROR(VLOOKUP(TRIM(E4230&amp;""),'Référentiel Articles'!$A$2:$F$634,3,FALSE),""))</f>
      </c>
      <c r="E4230" s="81" t="str">
        <v/>
      </c>
      <c r="F4230" s="83">
        <f>IF($E4230="","",IFERROR(VLOOKUP(TRIM(E4230&amp;""),'Référentiel Articles'!$A$2:$F$634,4,FALSE),""))</f>
      </c>
      <c r="G4230" s="84">
        <f>IF($E4230="","",IFERROR(VLOOKUP(TRIM(E4230&amp;""),'Référentiel Articles'!$A$2:$F$634,5,FALSE),""))</f>
      </c>
      <c r="H4230" s="85" t="str">
        <v/>
      </c>
      <c r="I4230" s="84">
        <f>IF($E4230="","",IFERROR(VLOOKUP(TRIM(E4230&amp;""),'Référentiel Articles'!$A$2:$F$634,6,FALSE),""))</f>
      </c>
      <c r="J4230" s="90">
        <f>IF(OR($E4230="",$H4230=""),"",$H4230*$I4230)</f>
      </c>
      <c r="K4230" s="87" t="str">
        <v/>
      </c>
    </row>
    <row r="4231">
      <c r="A4231" s="74" t="str">
        <v/>
      </c>
      <c r="B4231" s="74" t="str">
        <v/>
      </c>
      <c r="C4231" s="75">
        <f>IF($E4231="","",IFERROR(VLOOKUP(TRIM(E4231&amp;""),'Référentiel Articles'!$A$2:$F$634,2,FALSE),""))</f>
      </c>
      <c r="D4231" s="75">
        <f>IF($E4231="","",IFERROR(VLOOKUP(TRIM(E4231&amp;""),'Référentiel Articles'!$A$2:$F$634,3,FALSE),""))</f>
      </c>
      <c r="E4231" s="74" t="str">
        <v/>
      </c>
      <c r="F4231" s="75">
        <f>IF($E4231="","",IFERROR(VLOOKUP(TRIM(E4231&amp;""),'Référentiel Articles'!$A$2:$F$634,4,FALSE),""))</f>
      </c>
      <c r="G4231" s="76">
        <f>IF($E4231="","",IFERROR(VLOOKUP(TRIM(E4231&amp;""),'Référentiel Articles'!$A$2:$F$634,5,FALSE),""))</f>
      </c>
      <c r="H4231" s="77" t="str">
        <v/>
      </c>
      <c r="I4231" s="76">
        <f>IF($E4231="","",IFERROR(VLOOKUP(TRIM(E4231&amp;""),'Référentiel Articles'!$A$2:$F$634,6,FALSE),""))</f>
      </c>
      <c r="J4231" s="78">
        <f>IF(OR($E4231="",$H4231=""),"",$H4231*$I4231)</f>
      </c>
      <c r="K4231" s="79" t="str">
        <v/>
      </c>
    </row>
    <row r="4232">
      <c r="A4232" s="81" t="str">
        <v/>
      </c>
      <c r="B4232" s="81" t="str">
        <v/>
      </c>
      <c r="C4232" s="83">
        <f>IF($E4232="","",IFERROR(VLOOKUP(TRIM(E4232&amp;""),'Référentiel Articles'!$A$2:$F$634,2,FALSE),""))</f>
      </c>
      <c r="D4232" s="83">
        <f>IF($E4232="","",IFERROR(VLOOKUP(TRIM(E4232&amp;""),'Référentiel Articles'!$A$2:$F$634,3,FALSE),""))</f>
      </c>
      <c r="E4232" s="81" t="str">
        <v/>
      </c>
      <c r="F4232" s="83">
        <f>IF($E4232="","",IFERROR(VLOOKUP(TRIM(E4232&amp;""),'Référentiel Articles'!$A$2:$F$634,4,FALSE),""))</f>
      </c>
      <c r="G4232" s="84">
        <f>IF($E4232="","",IFERROR(VLOOKUP(TRIM(E4232&amp;""),'Référentiel Articles'!$A$2:$F$634,5,FALSE),""))</f>
      </c>
      <c r="H4232" s="85" t="str">
        <v/>
      </c>
      <c r="I4232" s="84">
        <f>IF($E4232="","",IFERROR(VLOOKUP(TRIM(E4232&amp;""),'Référentiel Articles'!$A$2:$F$634,6,FALSE),""))</f>
      </c>
      <c r="J4232" s="90">
        <f>IF(OR($E4232="",$H4232=""),"",$H4232*$I4232)</f>
      </c>
      <c r="K4232" s="87" t="str">
        <v/>
      </c>
    </row>
    <row r="4233">
      <c r="A4233" s="74" t="str">
        <v/>
      </c>
      <c r="B4233" s="74" t="str">
        <v/>
      </c>
      <c r="C4233" s="75">
        <f>IF($E4233="","",IFERROR(VLOOKUP(TRIM(E4233&amp;""),'Référentiel Articles'!$A$2:$F$634,2,FALSE),""))</f>
      </c>
      <c r="D4233" s="75">
        <f>IF($E4233="","",IFERROR(VLOOKUP(TRIM(E4233&amp;""),'Référentiel Articles'!$A$2:$F$634,3,FALSE),""))</f>
      </c>
      <c r="E4233" s="74" t="str">
        <v/>
      </c>
      <c r="F4233" s="75">
        <f>IF($E4233="","",IFERROR(VLOOKUP(TRIM(E4233&amp;""),'Référentiel Articles'!$A$2:$F$634,4,FALSE),""))</f>
      </c>
      <c r="G4233" s="76">
        <f>IF($E4233="","",IFERROR(VLOOKUP(TRIM(E4233&amp;""),'Référentiel Articles'!$A$2:$F$634,5,FALSE),""))</f>
      </c>
      <c r="H4233" s="77" t="str">
        <v/>
      </c>
      <c r="I4233" s="76">
        <f>IF($E4233="","",IFERROR(VLOOKUP(TRIM(E4233&amp;""),'Référentiel Articles'!$A$2:$F$634,6,FALSE),""))</f>
      </c>
      <c r="J4233" s="78">
        <f>IF(OR($E4233="",$H4233=""),"",$H4233*$I4233)</f>
      </c>
      <c r="K4233" s="79" t="str">
        <v/>
      </c>
    </row>
    <row r="4234">
      <c r="A4234" s="81" t="str">
        <v/>
      </c>
      <c r="B4234" s="81" t="str">
        <v/>
      </c>
      <c r="C4234" s="83">
        <f>IF($E4234="","",IFERROR(VLOOKUP(TRIM(E4234&amp;""),'Référentiel Articles'!$A$2:$F$634,2,FALSE),""))</f>
      </c>
      <c r="D4234" s="83">
        <f>IF($E4234="","",IFERROR(VLOOKUP(TRIM(E4234&amp;""),'Référentiel Articles'!$A$2:$F$634,3,FALSE),""))</f>
      </c>
      <c r="E4234" s="81" t="str">
        <v/>
      </c>
      <c r="F4234" s="83">
        <f>IF($E4234="","",IFERROR(VLOOKUP(TRIM(E4234&amp;""),'Référentiel Articles'!$A$2:$F$634,4,FALSE),""))</f>
      </c>
      <c r="G4234" s="84">
        <f>IF($E4234="","",IFERROR(VLOOKUP(TRIM(E4234&amp;""),'Référentiel Articles'!$A$2:$F$634,5,FALSE),""))</f>
      </c>
      <c r="H4234" s="85" t="str">
        <v/>
      </c>
      <c r="I4234" s="84">
        <f>IF($E4234="","",IFERROR(VLOOKUP(TRIM(E4234&amp;""),'Référentiel Articles'!$A$2:$F$634,6,FALSE),""))</f>
      </c>
      <c r="J4234" s="90">
        <f>IF(OR($E4234="",$H4234=""),"",$H4234*$I4234)</f>
      </c>
      <c r="K4234" s="87" t="str">
        <v/>
      </c>
    </row>
    <row r="4235">
      <c r="A4235" s="74" t="str">
        <v/>
      </c>
      <c r="B4235" s="74" t="str">
        <v/>
      </c>
      <c r="C4235" s="75">
        <f>IF($E4235="","",IFERROR(VLOOKUP(TRIM(E4235&amp;""),'Référentiel Articles'!$A$2:$F$634,2,FALSE),""))</f>
      </c>
      <c r="D4235" s="75">
        <f>IF($E4235="","",IFERROR(VLOOKUP(TRIM(E4235&amp;""),'Référentiel Articles'!$A$2:$F$634,3,FALSE),""))</f>
      </c>
      <c r="E4235" s="74" t="str">
        <v/>
      </c>
      <c r="F4235" s="75">
        <f>IF($E4235="","",IFERROR(VLOOKUP(TRIM(E4235&amp;""),'Référentiel Articles'!$A$2:$F$634,4,FALSE),""))</f>
      </c>
      <c r="G4235" s="76">
        <f>IF($E4235="","",IFERROR(VLOOKUP(TRIM(E4235&amp;""),'Référentiel Articles'!$A$2:$F$634,5,FALSE),""))</f>
      </c>
      <c r="H4235" s="77" t="str">
        <v/>
      </c>
      <c r="I4235" s="76">
        <f>IF($E4235="","",IFERROR(VLOOKUP(TRIM(E4235&amp;""),'Référentiel Articles'!$A$2:$F$634,6,FALSE),""))</f>
      </c>
      <c r="J4235" s="78">
        <f>IF(OR($E4235="",$H4235=""),"",$H4235*$I4235)</f>
      </c>
      <c r="K4235" s="79" t="str">
        <v/>
      </c>
    </row>
    <row r="4236">
      <c r="A4236" s="81" t="str">
        <v/>
      </c>
      <c r="B4236" s="81" t="str">
        <v/>
      </c>
      <c r="C4236" s="83">
        <f>IF($E4236="","",IFERROR(VLOOKUP(TRIM(E4236&amp;""),'Référentiel Articles'!$A$2:$F$634,2,FALSE),""))</f>
      </c>
      <c r="D4236" s="83">
        <f>IF($E4236="","",IFERROR(VLOOKUP(TRIM(E4236&amp;""),'Référentiel Articles'!$A$2:$F$634,3,FALSE),""))</f>
      </c>
      <c r="E4236" s="81" t="str">
        <v/>
      </c>
      <c r="F4236" s="83">
        <f>IF($E4236="","",IFERROR(VLOOKUP(TRIM(E4236&amp;""),'Référentiel Articles'!$A$2:$F$634,4,FALSE),""))</f>
      </c>
      <c r="G4236" s="84">
        <f>IF($E4236="","",IFERROR(VLOOKUP(TRIM(E4236&amp;""),'Référentiel Articles'!$A$2:$F$634,5,FALSE),""))</f>
      </c>
      <c r="H4236" s="85" t="str">
        <v/>
      </c>
      <c r="I4236" s="84">
        <f>IF($E4236="","",IFERROR(VLOOKUP(TRIM(E4236&amp;""),'Référentiel Articles'!$A$2:$F$634,6,FALSE),""))</f>
      </c>
      <c r="J4236" s="90">
        <f>IF(OR($E4236="",$H4236=""),"",$H4236*$I4236)</f>
      </c>
      <c r="K4236" s="87" t="str">
        <v/>
      </c>
    </row>
    <row r="4237">
      <c r="A4237" s="74" t="str">
        <v/>
      </c>
      <c r="B4237" s="74" t="str">
        <v/>
      </c>
      <c r="C4237" s="75">
        <f>IF($E4237="","",IFERROR(VLOOKUP(TRIM(E4237&amp;""),'Référentiel Articles'!$A$2:$F$634,2,FALSE),""))</f>
      </c>
      <c r="D4237" s="75">
        <f>IF($E4237="","",IFERROR(VLOOKUP(TRIM(E4237&amp;""),'Référentiel Articles'!$A$2:$F$634,3,FALSE),""))</f>
      </c>
      <c r="E4237" s="74" t="str">
        <v/>
      </c>
      <c r="F4237" s="75">
        <f>IF($E4237="","",IFERROR(VLOOKUP(TRIM(E4237&amp;""),'Référentiel Articles'!$A$2:$F$634,4,FALSE),""))</f>
      </c>
      <c r="G4237" s="76">
        <f>IF($E4237="","",IFERROR(VLOOKUP(TRIM(E4237&amp;""),'Référentiel Articles'!$A$2:$F$634,5,FALSE),""))</f>
      </c>
      <c r="H4237" s="77" t="str">
        <v/>
      </c>
      <c r="I4237" s="76">
        <f>IF($E4237="","",IFERROR(VLOOKUP(TRIM(E4237&amp;""),'Référentiel Articles'!$A$2:$F$634,6,FALSE),""))</f>
      </c>
      <c r="J4237" s="78">
        <f>IF(OR($E4237="",$H4237=""),"",$H4237*$I4237)</f>
      </c>
      <c r="K4237" s="79" t="str">
        <v/>
      </c>
    </row>
    <row r="4238">
      <c r="A4238" s="81" t="str">
        <v/>
      </c>
      <c r="B4238" s="81" t="str">
        <v/>
      </c>
      <c r="C4238" s="83">
        <f>IF($E4238="","",IFERROR(VLOOKUP(TRIM(E4238&amp;""),'Référentiel Articles'!$A$2:$F$634,2,FALSE),""))</f>
      </c>
      <c r="D4238" s="83">
        <f>IF($E4238="","",IFERROR(VLOOKUP(TRIM(E4238&amp;""),'Référentiel Articles'!$A$2:$F$634,3,FALSE),""))</f>
      </c>
      <c r="E4238" s="81" t="str">
        <v/>
      </c>
      <c r="F4238" s="83">
        <f>IF($E4238="","",IFERROR(VLOOKUP(TRIM(E4238&amp;""),'Référentiel Articles'!$A$2:$F$634,4,FALSE),""))</f>
      </c>
      <c r="G4238" s="84">
        <f>IF($E4238="","",IFERROR(VLOOKUP(TRIM(E4238&amp;""),'Référentiel Articles'!$A$2:$F$634,5,FALSE),""))</f>
      </c>
      <c r="H4238" s="85" t="str">
        <v/>
      </c>
      <c r="I4238" s="84">
        <f>IF($E4238="","",IFERROR(VLOOKUP(TRIM(E4238&amp;""),'Référentiel Articles'!$A$2:$F$634,6,FALSE),""))</f>
      </c>
      <c r="J4238" s="90">
        <f>IF(OR($E4238="",$H4238=""),"",$H4238*$I4238)</f>
      </c>
      <c r="K4238" s="87" t="str">
        <v/>
      </c>
    </row>
    <row r="4239">
      <c r="A4239" s="74" t="str">
        <v/>
      </c>
      <c r="B4239" s="74" t="str">
        <v/>
      </c>
      <c r="C4239" s="75">
        <f>IF($E4239="","",IFERROR(VLOOKUP(TRIM(E4239&amp;""),'Référentiel Articles'!$A$2:$F$634,2,FALSE),""))</f>
      </c>
      <c r="D4239" s="75">
        <f>IF($E4239="","",IFERROR(VLOOKUP(TRIM(E4239&amp;""),'Référentiel Articles'!$A$2:$F$634,3,FALSE),""))</f>
      </c>
      <c r="E4239" s="74" t="str">
        <v/>
      </c>
      <c r="F4239" s="75">
        <f>IF($E4239="","",IFERROR(VLOOKUP(TRIM(E4239&amp;""),'Référentiel Articles'!$A$2:$F$634,4,FALSE),""))</f>
      </c>
      <c r="G4239" s="76">
        <f>IF($E4239="","",IFERROR(VLOOKUP(TRIM(E4239&amp;""),'Référentiel Articles'!$A$2:$F$634,5,FALSE),""))</f>
      </c>
      <c r="H4239" s="77" t="str">
        <v/>
      </c>
      <c r="I4239" s="76">
        <f>IF($E4239="","",IFERROR(VLOOKUP(TRIM(E4239&amp;""),'Référentiel Articles'!$A$2:$F$634,6,FALSE),""))</f>
      </c>
      <c r="J4239" s="78">
        <f>IF(OR($E4239="",$H4239=""),"",$H4239*$I4239)</f>
      </c>
      <c r="K4239" s="79" t="str">
        <v/>
      </c>
    </row>
    <row r="4240">
      <c r="A4240" s="81" t="str">
        <v/>
      </c>
      <c r="B4240" s="81" t="str">
        <v/>
      </c>
      <c r="C4240" s="83">
        <f>IF($E4240="","",IFERROR(VLOOKUP(TRIM(E4240&amp;""),'Référentiel Articles'!$A$2:$F$634,2,FALSE),""))</f>
      </c>
      <c r="D4240" s="83">
        <f>IF($E4240="","",IFERROR(VLOOKUP(TRIM(E4240&amp;""),'Référentiel Articles'!$A$2:$F$634,3,FALSE),""))</f>
      </c>
      <c r="E4240" s="81" t="str">
        <v/>
      </c>
      <c r="F4240" s="83">
        <f>IF($E4240="","",IFERROR(VLOOKUP(TRIM(E4240&amp;""),'Référentiel Articles'!$A$2:$F$634,4,FALSE),""))</f>
      </c>
      <c r="G4240" s="84">
        <f>IF($E4240="","",IFERROR(VLOOKUP(TRIM(E4240&amp;""),'Référentiel Articles'!$A$2:$F$634,5,FALSE),""))</f>
      </c>
      <c r="H4240" s="85" t="str">
        <v/>
      </c>
      <c r="I4240" s="84">
        <f>IF($E4240="","",IFERROR(VLOOKUP(TRIM(E4240&amp;""),'Référentiel Articles'!$A$2:$F$634,6,FALSE),""))</f>
      </c>
      <c r="J4240" s="90">
        <f>IF(OR($E4240="",$H4240=""),"",$H4240*$I4240)</f>
      </c>
      <c r="K4240" s="87" t="str">
        <v/>
      </c>
    </row>
    <row r="4241">
      <c r="A4241" s="74" t="str">
        <v/>
      </c>
      <c r="B4241" s="74" t="str">
        <v/>
      </c>
      <c r="C4241" s="75">
        <f>IF($E4241="","",IFERROR(VLOOKUP(TRIM(E4241&amp;""),'Référentiel Articles'!$A$2:$F$634,2,FALSE),""))</f>
      </c>
      <c r="D4241" s="75">
        <f>IF($E4241="","",IFERROR(VLOOKUP(TRIM(E4241&amp;""),'Référentiel Articles'!$A$2:$F$634,3,FALSE),""))</f>
      </c>
      <c r="E4241" s="74" t="str">
        <v/>
      </c>
      <c r="F4241" s="75">
        <f>IF($E4241="","",IFERROR(VLOOKUP(TRIM(E4241&amp;""),'Référentiel Articles'!$A$2:$F$634,4,FALSE),""))</f>
      </c>
      <c r="G4241" s="76">
        <f>IF($E4241="","",IFERROR(VLOOKUP(TRIM(E4241&amp;""),'Référentiel Articles'!$A$2:$F$634,5,FALSE),""))</f>
      </c>
      <c r="H4241" s="77" t="str">
        <v/>
      </c>
      <c r="I4241" s="76">
        <f>IF($E4241="","",IFERROR(VLOOKUP(TRIM(E4241&amp;""),'Référentiel Articles'!$A$2:$F$634,6,FALSE),""))</f>
      </c>
      <c r="J4241" s="78">
        <f>IF(OR($E4241="",$H4241=""),"",$H4241*$I4241)</f>
      </c>
      <c r="K4241" s="79" t="str">
        <v/>
      </c>
    </row>
    <row r="4242">
      <c r="A4242" s="81" t="str">
        <v/>
      </c>
      <c r="B4242" s="81" t="str">
        <v/>
      </c>
      <c r="C4242" s="83">
        <f>IF($E4242="","",IFERROR(VLOOKUP(TRIM(E4242&amp;""),'Référentiel Articles'!$A$2:$F$634,2,FALSE),""))</f>
      </c>
      <c r="D4242" s="83">
        <f>IF($E4242="","",IFERROR(VLOOKUP(TRIM(E4242&amp;""),'Référentiel Articles'!$A$2:$F$634,3,FALSE),""))</f>
      </c>
      <c r="E4242" s="81" t="str">
        <v/>
      </c>
      <c r="F4242" s="83">
        <f>IF($E4242="","",IFERROR(VLOOKUP(TRIM(E4242&amp;""),'Référentiel Articles'!$A$2:$F$634,4,FALSE),""))</f>
      </c>
      <c r="G4242" s="84">
        <f>IF($E4242="","",IFERROR(VLOOKUP(TRIM(E4242&amp;""),'Référentiel Articles'!$A$2:$F$634,5,FALSE),""))</f>
      </c>
      <c r="H4242" s="85" t="str">
        <v/>
      </c>
      <c r="I4242" s="84">
        <f>IF($E4242="","",IFERROR(VLOOKUP(TRIM(E4242&amp;""),'Référentiel Articles'!$A$2:$F$634,6,FALSE),""))</f>
      </c>
      <c r="J4242" s="90">
        <f>IF(OR($E4242="",$H4242=""),"",$H4242*$I4242)</f>
      </c>
      <c r="K4242" s="87" t="str">
        <v/>
      </c>
    </row>
    <row r="4243">
      <c r="A4243" s="74" t="str">
        <v/>
      </c>
      <c r="B4243" s="74" t="str">
        <v/>
      </c>
      <c r="C4243" s="75">
        <f>IF($E4243="","",IFERROR(VLOOKUP(TRIM(E4243&amp;""),'Référentiel Articles'!$A$2:$F$634,2,FALSE),""))</f>
      </c>
      <c r="D4243" s="75">
        <f>IF($E4243="","",IFERROR(VLOOKUP(TRIM(E4243&amp;""),'Référentiel Articles'!$A$2:$F$634,3,FALSE),""))</f>
      </c>
      <c r="E4243" s="74" t="str">
        <v/>
      </c>
      <c r="F4243" s="75">
        <f>IF($E4243="","",IFERROR(VLOOKUP(TRIM(E4243&amp;""),'Référentiel Articles'!$A$2:$F$634,4,FALSE),""))</f>
      </c>
      <c r="G4243" s="76">
        <f>IF($E4243="","",IFERROR(VLOOKUP(TRIM(E4243&amp;""),'Référentiel Articles'!$A$2:$F$634,5,FALSE),""))</f>
      </c>
      <c r="H4243" s="77" t="str">
        <v/>
      </c>
      <c r="I4243" s="76">
        <f>IF($E4243="","",IFERROR(VLOOKUP(TRIM(E4243&amp;""),'Référentiel Articles'!$A$2:$F$634,6,FALSE),""))</f>
      </c>
      <c r="J4243" s="78">
        <f>IF(OR($E4243="",$H4243=""),"",$H4243*$I4243)</f>
      </c>
      <c r="K4243" s="79" t="str">
        <v/>
      </c>
    </row>
    <row r="4244">
      <c r="A4244" s="81" t="str">
        <v/>
      </c>
      <c r="B4244" s="81" t="str">
        <v/>
      </c>
      <c r="C4244" s="83">
        <f>IF($E4244="","",IFERROR(VLOOKUP(TRIM(E4244&amp;""),'Référentiel Articles'!$A$2:$F$634,2,FALSE),""))</f>
      </c>
      <c r="D4244" s="83">
        <f>IF($E4244="","",IFERROR(VLOOKUP(TRIM(E4244&amp;""),'Référentiel Articles'!$A$2:$F$634,3,FALSE),""))</f>
      </c>
      <c r="E4244" s="81" t="str">
        <v/>
      </c>
      <c r="F4244" s="83">
        <f>IF($E4244="","",IFERROR(VLOOKUP(TRIM(E4244&amp;""),'Référentiel Articles'!$A$2:$F$634,4,FALSE),""))</f>
      </c>
      <c r="G4244" s="84">
        <f>IF($E4244="","",IFERROR(VLOOKUP(TRIM(E4244&amp;""),'Référentiel Articles'!$A$2:$F$634,5,FALSE),""))</f>
      </c>
      <c r="H4244" s="85" t="str">
        <v/>
      </c>
      <c r="I4244" s="84">
        <f>IF($E4244="","",IFERROR(VLOOKUP(TRIM(E4244&amp;""),'Référentiel Articles'!$A$2:$F$634,6,FALSE),""))</f>
      </c>
      <c r="J4244" s="90">
        <f>IF(OR($E4244="",$H4244=""),"",$H4244*$I4244)</f>
      </c>
      <c r="K4244" s="87" t="str">
        <v/>
      </c>
    </row>
    <row r="4245">
      <c r="A4245" s="74" t="str">
        <v/>
      </c>
      <c r="B4245" s="74" t="str">
        <v/>
      </c>
      <c r="C4245" s="75">
        <f>IF($E4245="","",IFERROR(VLOOKUP(TRIM(E4245&amp;""),'Référentiel Articles'!$A$2:$F$634,2,FALSE),""))</f>
      </c>
      <c r="D4245" s="75">
        <f>IF($E4245="","",IFERROR(VLOOKUP(TRIM(E4245&amp;""),'Référentiel Articles'!$A$2:$F$634,3,FALSE),""))</f>
      </c>
      <c r="E4245" s="74" t="str">
        <v/>
      </c>
      <c r="F4245" s="75">
        <f>IF($E4245="","",IFERROR(VLOOKUP(TRIM(E4245&amp;""),'Référentiel Articles'!$A$2:$F$634,4,FALSE),""))</f>
      </c>
      <c r="G4245" s="76">
        <f>IF($E4245="","",IFERROR(VLOOKUP(TRIM(E4245&amp;""),'Référentiel Articles'!$A$2:$F$634,5,FALSE),""))</f>
      </c>
      <c r="H4245" s="77" t="str">
        <v/>
      </c>
      <c r="I4245" s="76">
        <f>IF($E4245="","",IFERROR(VLOOKUP(TRIM(E4245&amp;""),'Référentiel Articles'!$A$2:$F$634,6,FALSE),""))</f>
      </c>
      <c r="J4245" s="78">
        <f>IF(OR($E4245="",$H4245=""),"",$H4245*$I4245)</f>
      </c>
      <c r="K4245" s="79" t="str">
        <v/>
      </c>
    </row>
    <row r="4246">
      <c r="A4246" s="81" t="str">
        <v/>
      </c>
      <c r="B4246" s="81" t="str">
        <v/>
      </c>
      <c r="C4246" s="83">
        <f>IF($E4246="","",IFERROR(VLOOKUP(TRIM(E4246&amp;""),'Référentiel Articles'!$A$2:$F$634,2,FALSE),""))</f>
      </c>
      <c r="D4246" s="83">
        <f>IF($E4246="","",IFERROR(VLOOKUP(TRIM(E4246&amp;""),'Référentiel Articles'!$A$2:$F$634,3,FALSE),""))</f>
      </c>
      <c r="E4246" s="81" t="str">
        <v/>
      </c>
      <c r="F4246" s="83">
        <f>IF($E4246="","",IFERROR(VLOOKUP(TRIM(E4246&amp;""),'Référentiel Articles'!$A$2:$F$634,4,FALSE),""))</f>
      </c>
      <c r="G4246" s="84">
        <f>IF($E4246="","",IFERROR(VLOOKUP(TRIM(E4246&amp;""),'Référentiel Articles'!$A$2:$F$634,5,FALSE),""))</f>
      </c>
      <c r="H4246" s="85" t="str">
        <v/>
      </c>
      <c r="I4246" s="84">
        <f>IF($E4246="","",IFERROR(VLOOKUP(TRIM(E4246&amp;""),'Référentiel Articles'!$A$2:$F$634,6,FALSE),""))</f>
      </c>
      <c r="J4246" s="90">
        <f>IF(OR($E4246="",$H4246=""),"",$H4246*$I4246)</f>
      </c>
      <c r="K4246" s="87" t="str">
        <v/>
      </c>
    </row>
    <row r="4247">
      <c r="A4247" s="74" t="str">
        <v/>
      </c>
      <c r="B4247" s="74" t="str">
        <v/>
      </c>
      <c r="C4247" s="75">
        <f>IF($E4247="","",IFERROR(VLOOKUP(TRIM(E4247&amp;""),'Référentiel Articles'!$A$2:$F$634,2,FALSE),""))</f>
      </c>
      <c r="D4247" s="75">
        <f>IF($E4247="","",IFERROR(VLOOKUP(TRIM(E4247&amp;""),'Référentiel Articles'!$A$2:$F$634,3,FALSE),""))</f>
      </c>
      <c r="E4247" s="74" t="str">
        <v/>
      </c>
      <c r="F4247" s="75">
        <f>IF($E4247="","",IFERROR(VLOOKUP(TRIM(E4247&amp;""),'Référentiel Articles'!$A$2:$F$634,4,FALSE),""))</f>
      </c>
      <c r="G4247" s="76">
        <f>IF($E4247="","",IFERROR(VLOOKUP(TRIM(E4247&amp;""),'Référentiel Articles'!$A$2:$F$634,5,FALSE),""))</f>
      </c>
      <c r="H4247" s="77" t="str">
        <v/>
      </c>
      <c r="I4247" s="76">
        <f>IF($E4247="","",IFERROR(VLOOKUP(TRIM(E4247&amp;""),'Référentiel Articles'!$A$2:$F$634,6,FALSE),""))</f>
      </c>
      <c r="J4247" s="78">
        <f>IF(OR($E4247="",$H4247=""),"",$H4247*$I4247)</f>
      </c>
      <c r="K4247" s="79" t="str">
        <v/>
      </c>
    </row>
    <row r="4248">
      <c r="A4248" s="81" t="str">
        <v/>
      </c>
      <c r="B4248" s="81" t="str">
        <v/>
      </c>
      <c r="C4248" s="83">
        <f>IF($E4248="","",IFERROR(VLOOKUP(TRIM(E4248&amp;""),'Référentiel Articles'!$A$2:$F$634,2,FALSE),""))</f>
      </c>
      <c r="D4248" s="83">
        <f>IF($E4248="","",IFERROR(VLOOKUP(TRIM(E4248&amp;""),'Référentiel Articles'!$A$2:$F$634,3,FALSE),""))</f>
      </c>
      <c r="E4248" s="81" t="str">
        <v/>
      </c>
      <c r="F4248" s="83">
        <f>IF($E4248="","",IFERROR(VLOOKUP(TRIM(E4248&amp;""),'Référentiel Articles'!$A$2:$F$634,4,FALSE),""))</f>
      </c>
      <c r="G4248" s="84">
        <f>IF($E4248="","",IFERROR(VLOOKUP(TRIM(E4248&amp;""),'Référentiel Articles'!$A$2:$F$634,5,FALSE),""))</f>
      </c>
      <c r="H4248" s="85" t="str">
        <v/>
      </c>
      <c r="I4248" s="84">
        <f>IF($E4248="","",IFERROR(VLOOKUP(TRIM(E4248&amp;""),'Référentiel Articles'!$A$2:$F$634,6,FALSE),""))</f>
      </c>
      <c r="J4248" s="90">
        <f>IF(OR($E4248="",$H4248=""),"",$H4248*$I4248)</f>
      </c>
      <c r="K4248" s="87" t="str">
        <v/>
      </c>
    </row>
    <row r="4249">
      <c r="A4249" s="74" t="str">
        <v/>
      </c>
      <c r="B4249" s="74" t="str">
        <v/>
      </c>
      <c r="C4249" s="75">
        <f>IF($E4249="","",IFERROR(VLOOKUP(TRIM(E4249&amp;""),'Référentiel Articles'!$A$2:$F$634,2,FALSE),""))</f>
      </c>
      <c r="D4249" s="75">
        <f>IF($E4249="","",IFERROR(VLOOKUP(TRIM(E4249&amp;""),'Référentiel Articles'!$A$2:$F$634,3,FALSE),""))</f>
      </c>
      <c r="E4249" s="74" t="str">
        <v/>
      </c>
      <c r="F4249" s="75">
        <f>IF($E4249="","",IFERROR(VLOOKUP(TRIM(E4249&amp;""),'Référentiel Articles'!$A$2:$F$634,4,FALSE),""))</f>
      </c>
      <c r="G4249" s="76">
        <f>IF($E4249="","",IFERROR(VLOOKUP(TRIM(E4249&amp;""),'Référentiel Articles'!$A$2:$F$634,5,FALSE),""))</f>
      </c>
      <c r="H4249" s="77" t="str">
        <v/>
      </c>
      <c r="I4249" s="76">
        <f>IF($E4249="","",IFERROR(VLOOKUP(TRIM(E4249&amp;""),'Référentiel Articles'!$A$2:$F$634,6,FALSE),""))</f>
      </c>
      <c r="J4249" s="78">
        <f>IF(OR($E4249="",$H4249=""),"",$H4249*$I4249)</f>
      </c>
      <c r="K4249" s="79" t="str">
        <v/>
      </c>
    </row>
    <row r="4250">
      <c r="A4250" s="81" t="str">
        <v/>
      </c>
      <c r="B4250" s="81" t="str">
        <v/>
      </c>
      <c r="C4250" s="83">
        <f>IF($E4250="","",IFERROR(VLOOKUP(TRIM(E4250&amp;""),'Référentiel Articles'!$A$2:$F$634,2,FALSE),""))</f>
      </c>
      <c r="D4250" s="83">
        <f>IF($E4250="","",IFERROR(VLOOKUP(TRIM(E4250&amp;""),'Référentiel Articles'!$A$2:$F$634,3,FALSE),""))</f>
      </c>
      <c r="E4250" s="81" t="str">
        <v/>
      </c>
      <c r="F4250" s="83">
        <f>IF($E4250="","",IFERROR(VLOOKUP(TRIM(E4250&amp;""),'Référentiel Articles'!$A$2:$F$634,4,FALSE),""))</f>
      </c>
      <c r="G4250" s="84">
        <f>IF($E4250="","",IFERROR(VLOOKUP(TRIM(E4250&amp;""),'Référentiel Articles'!$A$2:$F$634,5,FALSE),""))</f>
      </c>
      <c r="H4250" s="85" t="str">
        <v/>
      </c>
      <c r="I4250" s="84">
        <f>IF($E4250="","",IFERROR(VLOOKUP(TRIM(E4250&amp;""),'Référentiel Articles'!$A$2:$F$634,6,FALSE),""))</f>
      </c>
      <c r="J4250" s="90">
        <f>IF(OR($E4250="",$H4250=""),"",$H4250*$I4250)</f>
      </c>
      <c r="K4250" s="87" t="str">
        <v/>
      </c>
    </row>
    <row r="4251">
      <c r="A4251" s="74" t="str">
        <v/>
      </c>
      <c r="B4251" s="74" t="str">
        <v/>
      </c>
      <c r="C4251" s="75">
        <f>IF($E4251="","",IFERROR(VLOOKUP(TRIM(E4251&amp;""),'Référentiel Articles'!$A$2:$F$634,2,FALSE),""))</f>
      </c>
      <c r="D4251" s="75">
        <f>IF($E4251="","",IFERROR(VLOOKUP(TRIM(E4251&amp;""),'Référentiel Articles'!$A$2:$F$634,3,FALSE),""))</f>
      </c>
      <c r="E4251" s="74" t="str">
        <v/>
      </c>
      <c r="F4251" s="75">
        <f>IF($E4251="","",IFERROR(VLOOKUP(TRIM(E4251&amp;""),'Référentiel Articles'!$A$2:$F$634,4,FALSE),""))</f>
      </c>
      <c r="G4251" s="76">
        <f>IF($E4251="","",IFERROR(VLOOKUP(TRIM(E4251&amp;""),'Référentiel Articles'!$A$2:$F$634,5,FALSE),""))</f>
      </c>
      <c r="H4251" s="77" t="str">
        <v/>
      </c>
      <c r="I4251" s="76">
        <f>IF($E4251="","",IFERROR(VLOOKUP(TRIM(E4251&amp;""),'Référentiel Articles'!$A$2:$F$634,6,FALSE),""))</f>
      </c>
      <c r="J4251" s="78">
        <f>IF(OR($E4251="",$H4251=""),"",$H4251*$I4251)</f>
      </c>
      <c r="K4251" s="79" t="str">
        <v/>
      </c>
    </row>
    <row r="4252">
      <c r="A4252" s="81" t="str">
        <v/>
      </c>
      <c r="B4252" s="81" t="str">
        <v/>
      </c>
      <c r="C4252" s="83">
        <f>IF($E4252="","",IFERROR(VLOOKUP(TRIM(E4252&amp;""),'Référentiel Articles'!$A$2:$F$634,2,FALSE),""))</f>
      </c>
      <c r="D4252" s="83">
        <f>IF($E4252="","",IFERROR(VLOOKUP(TRIM(E4252&amp;""),'Référentiel Articles'!$A$2:$F$634,3,FALSE),""))</f>
      </c>
      <c r="E4252" s="81" t="str">
        <v/>
      </c>
      <c r="F4252" s="83">
        <f>IF($E4252="","",IFERROR(VLOOKUP(TRIM(E4252&amp;""),'Référentiel Articles'!$A$2:$F$634,4,FALSE),""))</f>
      </c>
      <c r="G4252" s="84">
        <f>IF($E4252="","",IFERROR(VLOOKUP(TRIM(E4252&amp;""),'Référentiel Articles'!$A$2:$F$634,5,FALSE),""))</f>
      </c>
      <c r="H4252" s="85" t="str">
        <v/>
      </c>
      <c r="I4252" s="84">
        <f>IF($E4252="","",IFERROR(VLOOKUP(TRIM(E4252&amp;""),'Référentiel Articles'!$A$2:$F$634,6,FALSE),""))</f>
      </c>
      <c r="J4252" s="90">
        <f>IF(OR($E4252="",$H4252=""),"",$H4252*$I4252)</f>
      </c>
      <c r="K4252" s="87" t="str">
        <v/>
      </c>
    </row>
    <row r="4253">
      <c r="A4253" s="74" t="str">
        <v/>
      </c>
      <c r="B4253" s="74" t="str">
        <v/>
      </c>
      <c r="C4253" s="75">
        <f>IF($E4253="","",IFERROR(VLOOKUP(TRIM(E4253&amp;""),'Référentiel Articles'!$A$2:$F$634,2,FALSE),""))</f>
      </c>
      <c r="D4253" s="75">
        <f>IF($E4253="","",IFERROR(VLOOKUP(TRIM(E4253&amp;""),'Référentiel Articles'!$A$2:$F$634,3,FALSE),""))</f>
      </c>
      <c r="E4253" s="74" t="str">
        <v/>
      </c>
      <c r="F4253" s="75">
        <f>IF($E4253="","",IFERROR(VLOOKUP(TRIM(E4253&amp;""),'Référentiel Articles'!$A$2:$F$634,4,FALSE),""))</f>
      </c>
      <c r="G4253" s="76">
        <f>IF($E4253="","",IFERROR(VLOOKUP(TRIM(E4253&amp;""),'Référentiel Articles'!$A$2:$F$634,5,FALSE),""))</f>
      </c>
      <c r="H4253" s="77" t="str">
        <v/>
      </c>
      <c r="I4253" s="76">
        <f>IF($E4253="","",IFERROR(VLOOKUP(TRIM(E4253&amp;""),'Référentiel Articles'!$A$2:$F$634,6,FALSE),""))</f>
      </c>
      <c r="J4253" s="78">
        <f>IF(OR($E4253="",$H4253=""),"",$H4253*$I4253)</f>
      </c>
      <c r="K4253" s="79" t="str">
        <v/>
      </c>
    </row>
    <row r="4254">
      <c r="A4254" s="81" t="str">
        <v/>
      </c>
      <c r="B4254" s="81" t="str">
        <v/>
      </c>
      <c r="C4254" s="83">
        <f>IF($E4254="","",IFERROR(VLOOKUP(TRIM(E4254&amp;""),'Référentiel Articles'!$A$2:$F$634,2,FALSE),""))</f>
      </c>
      <c r="D4254" s="83">
        <f>IF($E4254="","",IFERROR(VLOOKUP(TRIM(E4254&amp;""),'Référentiel Articles'!$A$2:$F$634,3,FALSE),""))</f>
      </c>
      <c r="E4254" s="81" t="str">
        <v/>
      </c>
      <c r="F4254" s="83">
        <f>IF($E4254="","",IFERROR(VLOOKUP(TRIM(E4254&amp;""),'Référentiel Articles'!$A$2:$F$634,4,FALSE),""))</f>
      </c>
      <c r="G4254" s="84">
        <f>IF($E4254="","",IFERROR(VLOOKUP(TRIM(E4254&amp;""),'Référentiel Articles'!$A$2:$F$634,5,FALSE),""))</f>
      </c>
      <c r="H4254" s="85" t="str">
        <v/>
      </c>
      <c r="I4254" s="84">
        <f>IF($E4254="","",IFERROR(VLOOKUP(TRIM(E4254&amp;""),'Référentiel Articles'!$A$2:$F$634,6,FALSE),""))</f>
      </c>
      <c r="J4254" s="90">
        <f>IF(OR($E4254="",$H4254=""),"",$H4254*$I4254)</f>
      </c>
      <c r="K4254" s="87" t="str">
        <v/>
      </c>
    </row>
    <row r="4255">
      <c r="A4255" s="74" t="str">
        <v/>
      </c>
      <c r="B4255" s="74" t="str">
        <v/>
      </c>
      <c r="C4255" s="75">
        <f>IF($E4255="","",IFERROR(VLOOKUP(TRIM(E4255&amp;""),'Référentiel Articles'!$A$2:$F$634,2,FALSE),""))</f>
      </c>
      <c r="D4255" s="75">
        <f>IF($E4255="","",IFERROR(VLOOKUP(TRIM(E4255&amp;""),'Référentiel Articles'!$A$2:$F$634,3,FALSE),""))</f>
      </c>
      <c r="E4255" s="74" t="str">
        <v/>
      </c>
      <c r="F4255" s="75">
        <f>IF($E4255="","",IFERROR(VLOOKUP(TRIM(E4255&amp;""),'Référentiel Articles'!$A$2:$F$634,4,FALSE),""))</f>
      </c>
      <c r="G4255" s="76">
        <f>IF($E4255="","",IFERROR(VLOOKUP(TRIM(E4255&amp;""),'Référentiel Articles'!$A$2:$F$634,5,FALSE),""))</f>
      </c>
      <c r="H4255" s="77" t="str">
        <v/>
      </c>
      <c r="I4255" s="76">
        <f>IF($E4255="","",IFERROR(VLOOKUP(TRIM(E4255&amp;""),'Référentiel Articles'!$A$2:$F$634,6,FALSE),""))</f>
      </c>
      <c r="J4255" s="78">
        <f>IF(OR($E4255="",$H4255=""),"",$H4255*$I4255)</f>
      </c>
      <c r="K4255" s="79" t="str">
        <v/>
      </c>
    </row>
    <row r="4256">
      <c r="A4256" s="81" t="str">
        <v/>
      </c>
      <c r="B4256" s="81" t="str">
        <v/>
      </c>
      <c r="C4256" s="83">
        <f>IF($E4256="","",IFERROR(VLOOKUP(TRIM(E4256&amp;""),'Référentiel Articles'!$A$2:$F$634,2,FALSE),""))</f>
      </c>
      <c r="D4256" s="83">
        <f>IF($E4256="","",IFERROR(VLOOKUP(TRIM(E4256&amp;""),'Référentiel Articles'!$A$2:$F$634,3,FALSE),""))</f>
      </c>
      <c r="E4256" s="81" t="str">
        <v/>
      </c>
      <c r="F4256" s="83">
        <f>IF($E4256="","",IFERROR(VLOOKUP(TRIM(E4256&amp;""),'Référentiel Articles'!$A$2:$F$634,4,FALSE),""))</f>
      </c>
      <c r="G4256" s="84">
        <f>IF($E4256="","",IFERROR(VLOOKUP(TRIM(E4256&amp;""),'Référentiel Articles'!$A$2:$F$634,5,FALSE),""))</f>
      </c>
      <c r="H4256" s="85" t="str">
        <v/>
      </c>
      <c r="I4256" s="84">
        <f>IF($E4256="","",IFERROR(VLOOKUP(TRIM(E4256&amp;""),'Référentiel Articles'!$A$2:$F$634,6,FALSE),""))</f>
      </c>
      <c r="J4256" s="90">
        <f>IF(OR($E4256="",$H4256=""),"",$H4256*$I4256)</f>
      </c>
      <c r="K4256" s="87" t="str">
        <v/>
      </c>
    </row>
    <row r="4257">
      <c r="A4257" s="74" t="str">
        <v/>
      </c>
      <c r="B4257" s="74" t="str">
        <v/>
      </c>
      <c r="C4257" s="75">
        <f>IF($E4257="","",IFERROR(VLOOKUP(TRIM(E4257&amp;""),'Référentiel Articles'!$A$2:$F$634,2,FALSE),""))</f>
      </c>
      <c r="D4257" s="75">
        <f>IF($E4257="","",IFERROR(VLOOKUP(TRIM(E4257&amp;""),'Référentiel Articles'!$A$2:$F$634,3,FALSE),""))</f>
      </c>
      <c r="E4257" s="74" t="str">
        <v/>
      </c>
      <c r="F4257" s="75">
        <f>IF($E4257="","",IFERROR(VLOOKUP(TRIM(E4257&amp;""),'Référentiel Articles'!$A$2:$F$634,4,FALSE),""))</f>
      </c>
      <c r="G4257" s="76">
        <f>IF($E4257="","",IFERROR(VLOOKUP(TRIM(E4257&amp;""),'Référentiel Articles'!$A$2:$F$634,5,FALSE),""))</f>
      </c>
      <c r="H4257" s="77" t="str">
        <v/>
      </c>
      <c r="I4257" s="76">
        <f>IF($E4257="","",IFERROR(VLOOKUP(TRIM(E4257&amp;""),'Référentiel Articles'!$A$2:$F$634,6,FALSE),""))</f>
      </c>
      <c r="J4257" s="78">
        <f>IF(OR($E4257="",$H4257=""),"",$H4257*$I4257)</f>
      </c>
      <c r="K4257" s="79" t="str">
        <v/>
      </c>
    </row>
    <row r="4258">
      <c r="A4258" s="81" t="str">
        <v/>
      </c>
      <c r="B4258" s="81" t="str">
        <v/>
      </c>
      <c r="C4258" s="83">
        <f>IF($E4258="","",IFERROR(VLOOKUP(TRIM(E4258&amp;""),'Référentiel Articles'!$A$2:$F$634,2,FALSE),""))</f>
      </c>
      <c r="D4258" s="83">
        <f>IF($E4258="","",IFERROR(VLOOKUP(TRIM(E4258&amp;""),'Référentiel Articles'!$A$2:$F$634,3,FALSE),""))</f>
      </c>
      <c r="E4258" s="81" t="str">
        <v/>
      </c>
      <c r="F4258" s="83">
        <f>IF($E4258="","",IFERROR(VLOOKUP(TRIM(E4258&amp;""),'Référentiel Articles'!$A$2:$F$634,4,FALSE),""))</f>
      </c>
      <c r="G4258" s="84">
        <f>IF($E4258="","",IFERROR(VLOOKUP(TRIM(E4258&amp;""),'Référentiel Articles'!$A$2:$F$634,5,FALSE),""))</f>
      </c>
      <c r="H4258" s="85" t="str">
        <v/>
      </c>
      <c r="I4258" s="84">
        <f>IF($E4258="","",IFERROR(VLOOKUP(TRIM(E4258&amp;""),'Référentiel Articles'!$A$2:$F$634,6,FALSE),""))</f>
      </c>
      <c r="J4258" s="90">
        <f>IF(OR($E4258="",$H4258=""),"",$H4258*$I4258)</f>
      </c>
      <c r="K4258" s="87" t="str">
        <v/>
      </c>
    </row>
    <row r="4259">
      <c r="A4259" s="74" t="str">
        <v/>
      </c>
      <c r="B4259" s="74" t="str">
        <v/>
      </c>
      <c r="C4259" s="75">
        <f>IF($E4259="","",IFERROR(VLOOKUP(TRIM(E4259&amp;""),'Référentiel Articles'!$A$2:$F$634,2,FALSE),""))</f>
      </c>
      <c r="D4259" s="75">
        <f>IF($E4259="","",IFERROR(VLOOKUP(TRIM(E4259&amp;""),'Référentiel Articles'!$A$2:$F$634,3,FALSE),""))</f>
      </c>
      <c r="E4259" s="74" t="str">
        <v/>
      </c>
      <c r="F4259" s="75">
        <f>IF($E4259="","",IFERROR(VLOOKUP(TRIM(E4259&amp;""),'Référentiel Articles'!$A$2:$F$634,4,FALSE),""))</f>
      </c>
      <c r="G4259" s="76">
        <f>IF($E4259="","",IFERROR(VLOOKUP(TRIM(E4259&amp;""),'Référentiel Articles'!$A$2:$F$634,5,FALSE),""))</f>
      </c>
      <c r="H4259" s="77" t="str">
        <v/>
      </c>
      <c r="I4259" s="76">
        <f>IF($E4259="","",IFERROR(VLOOKUP(TRIM(E4259&amp;""),'Référentiel Articles'!$A$2:$F$634,6,FALSE),""))</f>
      </c>
      <c r="J4259" s="78">
        <f>IF(OR($E4259="",$H4259=""),"",$H4259*$I4259)</f>
      </c>
      <c r="K4259" s="79" t="str">
        <v/>
      </c>
    </row>
    <row r="4260">
      <c r="A4260" s="81" t="str">
        <v/>
      </c>
      <c r="B4260" s="81" t="str">
        <v/>
      </c>
      <c r="C4260" s="83">
        <f>IF($E4260="","",IFERROR(VLOOKUP(TRIM(E4260&amp;""),'Référentiel Articles'!$A$2:$F$634,2,FALSE),""))</f>
      </c>
      <c r="D4260" s="83">
        <f>IF($E4260="","",IFERROR(VLOOKUP(TRIM(E4260&amp;""),'Référentiel Articles'!$A$2:$F$634,3,FALSE),""))</f>
      </c>
      <c r="E4260" s="81" t="str">
        <v/>
      </c>
      <c r="F4260" s="83">
        <f>IF($E4260="","",IFERROR(VLOOKUP(TRIM(E4260&amp;""),'Référentiel Articles'!$A$2:$F$634,4,FALSE),""))</f>
      </c>
      <c r="G4260" s="84">
        <f>IF($E4260="","",IFERROR(VLOOKUP(TRIM(E4260&amp;""),'Référentiel Articles'!$A$2:$F$634,5,FALSE),""))</f>
      </c>
      <c r="H4260" s="85" t="str">
        <v/>
      </c>
      <c r="I4260" s="84">
        <f>IF($E4260="","",IFERROR(VLOOKUP(TRIM(E4260&amp;""),'Référentiel Articles'!$A$2:$F$634,6,FALSE),""))</f>
      </c>
      <c r="J4260" s="90">
        <f>IF(OR($E4260="",$H4260=""),"",$H4260*$I4260)</f>
      </c>
      <c r="K4260" s="87" t="str">
        <v/>
      </c>
    </row>
    <row r="4261">
      <c r="A4261" s="74" t="str">
        <v/>
      </c>
      <c r="B4261" s="74" t="str">
        <v/>
      </c>
      <c r="C4261" s="75">
        <f>IF($E4261="","",IFERROR(VLOOKUP(TRIM(E4261&amp;""),'Référentiel Articles'!$A$2:$F$634,2,FALSE),""))</f>
      </c>
      <c r="D4261" s="75">
        <f>IF($E4261="","",IFERROR(VLOOKUP(TRIM(E4261&amp;""),'Référentiel Articles'!$A$2:$F$634,3,FALSE),""))</f>
      </c>
      <c r="E4261" s="74" t="str">
        <v/>
      </c>
      <c r="F4261" s="75">
        <f>IF($E4261="","",IFERROR(VLOOKUP(TRIM(E4261&amp;""),'Référentiel Articles'!$A$2:$F$634,4,FALSE),""))</f>
      </c>
      <c r="G4261" s="76">
        <f>IF($E4261="","",IFERROR(VLOOKUP(TRIM(E4261&amp;""),'Référentiel Articles'!$A$2:$F$634,5,FALSE),""))</f>
      </c>
      <c r="H4261" s="77" t="str">
        <v/>
      </c>
      <c r="I4261" s="76">
        <f>IF($E4261="","",IFERROR(VLOOKUP(TRIM(E4261&amp;""),'Référentiel Articles'!$A$2:$F$634,6,FALSE),""))</f>
      </c>
      <c r="J4261" s="78">
        <f>IF(OR($E4261="",$H4261=""),"",$H4261*$I4261)</f>
      </c>
      <c r="K4261" s="79" t="str">
        <v/>
      </c>
    </row>
    <row r="4262">
      <c r="A4262" s="81" t="str">
        <v/>
      </c>
      <c r="B4262" s="81" t="str">
        <v/>
      </c>
      <c r="C4262" s="83">
        <f>IF($E4262="","",IFERROR(VLOOKUP(TRIM(E4262&amp;""),'Référentiel Articles'!$A$2:$F$634,2,FALSE),""))</f>
      </c>
      <c r="D4262" s="83">
        <f>IF($E4262="","",IFERROR(VLOOKUP(TRIM(E4262&amp;""),'Référentiel Articles'!$A$2:$F$634,3,FALSE),""))</f>
      </c>
      <c r="E4262" s="81" t="str">
        <v/>
      </c>
      <c r="F4262" s="83">
        <f>IF($E4262="","",IFERROR(VLOOKUP(TRIM(E4262&amp;""),'Référentiel Articles'!$A$2:$F$634,4,FALSE),""))</f>
      </c>
      <c r="G4262" s="84">
        <f>IF($E4262="","",IFERROR(VLOOKUP(TRIM(E4262&amp;""),'Référentiel Articles'!$A$2:$F$634,5,FALSE),""))</f>
      </c>
      <c r="H4262" s="85" t="str">
        <v/>
      </c>
      <c r="I4262" s="84">
        <f>IF($E4262="","",IFERROR(VLOOKUP(TRIM(E4262&amp;""),'Référentiel Articles'!$A$2:$F$634,6,FALSE),""))</f>
      </c>
      <c r="J4262" s="90">
        <f>IF(OR($E4262="",$H4262=""),"",$H4262*$I4262)</f>
      </c>
      <c r="K4262" s="87" t="str">
        <v/>
      </c>
    </row>
    <row r="4263">
      <c r="A4263" s="74" t="str">
        <v/>
      </c>
      <c r="B4263" s="74" t="str">
        <v/>
      </c>
      <c r="C4263" s="75">
        <f>IF($E4263="","",IFERROR(VLOOKUP(TRIM(E4263&amp;""),'Référentiel Articles'!$A$2:$F$634,2,FALSE),""))</f>
      </c>
      <c r="D4263" s="75">
        <f>IF($E4263="","",IFERROR(VLOOKUP(TRIM(E4263&amp;""),'Référentiel Articles'!$A$2:$F$634,3,FALSE),""))</f>
      </c>
      <c r="E4263" s="74" t="str">
        <v/>
      </c>
      <c r="F4263" s="75">
        <f>IF($E4263="","",IFERROR(VLOOKUP(TRIM(E4263&amp;""),'Référentiel Articles'!$A$2:$F$634,4,FALSE),""))</f>
      </c>
      <c r="G4263" s="76">
        <f>IF($E4263="","",IFERROR(VLOOKUP(TRIM(E4263&amp;""),'Référentiel Articles'!$A$2:$F$634,5,FALSE),""))</f>
      </c>
      <c r="H4263" s="77" t="str">
        <v/>
      </c>
      <c r="I4263" s="76">
        <f>IF($E4263="","",IFERROR(VLOOKUP(TRIM(E4263&amp;""),'Référentiel Articles'!$A$2:$F$634,6,FALSE),""))</f>
      </c>
      <c r="J4263" s="78">
        <f>IF(OR($E4263="",$H4263=""),"",$H4263*$I4263)</f>
      </c>
      <c r="K4263" s="79" t="str">
        <v/>
      </c>
    </row>
    <row r="4264">
      <c r="A4264" s="81" t="str">
        <v/>
      </c>
      <c r="B4264" s="81" t="str">
        <v/>
      </c>
      <c r="C4264" s="83">
        <f>IF($E4264="","",IFERROR(VLOOKUP(TRIM(E4264&amp;""),'Référentiel Articles'!$A$2:$F$634,2,FALSE),""))</f>
      </c>
      <c r="D4264" s="83">
        <f>IF($E4264="","",IFERROR(VLOOKUP(TRIM(E4264&amp;""),'Référentiel Articles'!$A$2:$F$634,3,FALSE),""))</f>
      </c>
      <c r="E4264" s="81" t="str">
        <v/>
      </c>
      <c r="F4264" s="83">
        <f>IF($E4264="","",IFERROR(VLOOKUP(TRIM(E4264&amp;""),'Référentiel Articles'!$A$2:$F$634,4,FALSE),""))</f>
      </c>
      <c r="G4264" s="84">
        <f>IF($E4264="","",IFERROR(VLOOKUP(TRIM(E4264&amp;""),'Référentiel Articles'!$A$2:$F$634,5,FALSE),""))</f>
      </c>
      <c r="H4264" s="85" t="str">
        <v/>
      </c>
      <c r="I4264" s="84">
        <f>IF($E4264="","",IFERROR(VLOOKUP(TRIM(E4264&amp;""),'Référentiel Articles'!$A$2:$F$634,6,FALSE),""))</f>
      </c>
      <c r="J4264" s="90">
        <f>IF(OR($E4264="",$H4264=""),"",$H4264*$I4264)</f>
      </c>
      <c r="K4264" s="87" t="str">
        <v/>
      </c>
    </row>
    <row r="4265">
      <c r="A4265" s="74" t="str">
        <v/>
      </c>
      <c r="B4265" s="74" t="str">
        <v/>
      </c>
      <c r="C4265" s="75">
        <f>IF($E4265="","",IFERROR(VLOOKUP(TRIM(E4265&amp;""),'Référentiel Articles'!$A$2:$F$634,2,FALSE),""))</f>
      </c>
      <c r="D4265" s="75">
        <f>IF($E4265="","",IFERROR(VLOOKUP(TRIM(E4265&amp;""),'Référentiel Articles'!$A$2:$F$634,3,FALSE),""))</f>
      </c>
      <c r="E4265" s="74" t="str">
        <v/>
      </c>
      <c r="F4265" s="75">
        <f>IF($E4265="","",IFERROR(VLOOKUP(TRIM(E4265&amp;""),'Référentiel Articles'!$A$2:$F$634,4,FALSE),""))</f>
      </c>
      <c r="G4265" s="76">
        <f>IF($E4265="","",IFERROR(VLOOKUP(TRIM(E4265&amp;""),'Référentiel Articles'!$A$2:$F$634,5,FALSE),""))</f>
      </c>
      <c r="H4265" s="77" t="str">
        <v/>
      </c>
      <c r="I4265" s="76">
        <f>IF($E4265="","",IFERROR(VLOOKUP(TRIM(E4265&amp;""),'Référentiel Articles'!$A$2:$F$634,6,FALSE),""))</f>
      </c>
      <c r="J4265" s="78">
        <f>IF(OR($E4265="",$H4265=""),"",$H4265*$I4265)</f>
      </c>
      <c r="K4265" s="79" t="str">
        <v/>
      </c>
    </row>
    <row r="4266">
      <c r="A4266" s="81" t="str">
        <v/>
      </c>
      <c r="B4266" s="81" t="str">
        <v/>
      </c>
      <c r="C4266" s="83">
        <f>IF($E4266="","",IFERROR(VLOOKUP(TRIM(E4266&amp;""),'Référentiel Articles'!$A$2:$F$634,2,FALSE),""))</f>
      </c>
      <c r="D4266" s="83">
        <f>IF($E4266="","",IFERROR(VLOOKUP(TRIM(E4266&amp;""),'Référentiel Articles'!$A$2:$F$634,3,FALSE),""))</f>
      </c>
      <c r="E4266" s="81" t="str">
        <v/>
      </c>
      <c r="F4266" s="83">
        <f>IF($E4266="","",IFERROR(VLOOKUP(TRIM(E4266&amp;""),'Référentiel Articles'!$A$2:$F$634,4,FALSE),""))</f>
      </c>
      <c r="G4266" s="84">
        <f>IF($E4266="","",IFERROR(VLOOKUP(TRIM(E4266&amp;""),'Référentiel Articles'!$A$2:$F$634,5,FALSE),""))</f>
      </c>
      <c r="H4266" s="85" t="str">
        <v/>
      </c>
      <c r="I4266" s="84">
        <f>IF($E4266="","",IFERROR(VLOOKUP(TRIM(E4266&amp;""),'Référentiel Articles'!$A$2:$F$634,6,FALSE),""))</f>
      </c>
      <c r="J4266" s="90">
        <f>IF(OR($E4266="",$H4266=""),"",$H4266*$I4266)</f>
      </c>
      <c r="K4266" s="87" t="str">
        <v/>
      </c>
    </row>
    <row r="4267">
      <c r="A4267" s="74" t="str">
        <v/>
      </c>
      <c r="B4267" s="74" t="str">
        <v/>
      </c>
      <c r="C4267" s="75">
        <f>IF($E4267="","",IFERROR(VLOOKUP(TRIM(E4267&amp;""),'Référentiel Articles'!$A$2:$F$634,2,FALSE),""))</f>
      </c>
      <c r="D4267" s="75">
        <f>IF($E4267="","",IFERROR(VLOOKUP(TRIM(E4267&amp;""),'Référentiel Articles'!$A$2:$F$634,3,FALSE),""))</f>
      </c>
      <c r="E4267" s="74" t="str">
        <v/>
      </c>
      <c r="F4267" s="75">
        <f>IF($E4267="","",IFERROR(VLOOKUP(TRIM(E4267&amp;""),'Référentiel Articles'!$A$2:$F$634,4,FALSE),""))</f>
      </c>
      <c r="G4267" s="76">
        <f>IF($E4267="","",IFERROR(VLOOKUP(TRIM(E4267&amp;""),'Référentiel Articles'!$A$2:$F$634,5,FALSE),""))</f>
      </c>
      <c r="H4267" s="77" t="str">
        <v/>
      </c>
      <c r="I4267" s="76">
        <f>IF($E4267="","",IFERROR(VLOOKUP(TRIM(E4267&amp;""),'Référentiel Articles'!$A$2:$F$634,6,FALSE),""))</f>
      </c>
      <c r="J4267" s="78">
        <f>IF(OR($E4267="",$H4267=""),"",$H4267*$I4267)</f>
      </c>
      <c r="K4267" s="79" t="str">
        <v/>
      </c>
    </row>
    <row r="4268">
      <c r="A4268" s="81" t="str">
        <v/>
      </c>
      <c r="B4268" s="81" t="str">
        <v/>
      </c>
      <c r="C4268" s="83">
        <f>IF($E4268="","",IFERROR(VLOOKUP(TRIM(E4268&amp;""),'Référentiel Articles'!$A$2:$F$634,2,FALSE),""))</f>
      </c>
      <c r="D4268" s="83">
        <f>IF($E4268="","",IFERROR(VLOOKUP(TRIM(E4268&amp;""),'Référentiel Articles'!$A$2:$F$634,3,FALSE),""))</f>
      </c>
      <c r="E4268" s="81" t="str">
        <v/>
      </c>
      <c r="F4268" s="83">
        <f>IF($E4268="","",IFERROR(VLOOKUP(TRIM(E4268&amp;""),'Référentiel Articles'!$A$2:$F$634,4,FALSE),""))</f>
      </c>
      <c r="G4268" s="84">
        <f>IF($E4268="","",IFERROR(VLOOKUP(TRIM(E4268&amp;""),'Référentiel Articles'!$A$2:$F$634,5,FALSE),""))</f>
      </c>
      <c r="H4268" s="85" t="str">
        <v/>
      </c>
      <c r="I4268" s="84">
        <f>IF($E4268="","",IFERROR(VLOOKUP(TRIM(E4268&amp;""),'Référentiel Articles'!$A$2:$F$634,6,FALSE),""))</f>
      </c>
      <c r="J4268" s="90">
        <f>IF(OR($E4268="",$H4268=""),"",$H4268*$I4268)</f>
      </c>
      <c r="K4268" s="87" t="str">
        <v/>
      </c>
    </row>
    <row r="4269">
      <c r="A4269" s="74" t="str">
        <v/>
      </c>
      <c r="B4269" s="74" t="str">
        <v/>
      </c>
      <c r="C4269" s="75">
        <f>IF($E4269="","",IFERROR(VLOOKUP(TRIM(E4269&amp;""),'Référentiel Articles'!$A$2:$F$634,2,FALSE),""))</f>
      </c>
      <c r="D4269" s="75">
        <f>IF($E4269="","",IFERROR(VLOOKUP(TRIM(E4269&amp;""),'Référentiel Articles'!$A$2:$F$634,3,FALSE),""))</f>
      </c>
      <c r="E4269" s="74" t="str">
        <v/>
      </c>
      <c r="F4269" s="75">
        <f>IF($E4269="","",IFERROR(VLOOKUP(TRIM(E4269&amp;""),'Référentiel Articles'!$A$2:$F$634,4,FALSE),""))</f>
      </c>
      <c r="G4269" s="76">
        <f>IF($E4269="","",IFERROR(VLOOKUP(TRIM(E4269&amp;""),'Référentiel Articles'!$A$2:$F$634,5,FALSE),""))</f>
      </c>
      <c r="H4269" s="77" t="str">
        <v/>
      </c>
      <c r="I4269" s="76">
        <f>IF($E4269="","",IFERROR(VLOOKUP(TRIM(E4269&amp;""),'Référentiel Articles'!$A$2:$F$634,6,FALSE),""))</f>
      </c>
      <c r="J4269" s="78">
        <f>IF(OR($E4269="",$H4269=""),"",$H4269*$I4269)</f>
      </c>
      <c r="K4269" s="79" t="str">
        <v/>
      </c>
    </row>
    <row r="4270">
      <c r="A4270" s="81" t="str">
        <v/>
      </c>
      <c r="B4270" s="81" t="str">
        <v/>
      </c>
      <c r="C4270" s="83">
        <f>IF($E4270="","",IFERROR(VLOOKUP(TRIM(E4270&amp;""),'Référentiel Articles'!$A$2:$F$634,2,FALSE),""))</f>
      </c>
      <c r="D4270" s="83">
        <f>IF($E4270="","",IFERROR(VLOOKUP(TRIM(E4270&amp;""),'Référentiel Articles'!$A$2:$F$634,3,FALSE),""))</f>
      </c>
      <c r="E4270" s="81" t="str">
        <v/>
      </c>
      <c r="F4270" s="83">
        <f>IF($E4270="","",IFERROR(VLOOKUP(TRIM(E4270&amp;""),'Référentiel Articles'!$A$2:$F$634,4,FALSE),""))</f>
      </c>
      <c r="G4270" s="84">
        <f>IF($E4270="","",IFERROR(VLOOKUP(TRIM(E4270&amp;""),'Référentiel Articles'!$A$2:$F$634,5,FALSE),""))</f>
      </c>
      <c r="H4270" s="85" t="str">
        <v/>
      </c>
      <c r="I4270" s="84">
        <f>IF($E4270="","",IFERROR(VLOOKUP(TRIM(E4270&amp;""),'Référentiel Articles'!$A$2:$F$634,6,FALSE),""))</f>
      </c>
      <c r="J4270" s="90">
        <f>IF(OR($E4270="",$H4270=""),"",$H4270*$I4270)</f>
      </c>
      <c r="K4270" s="87" t="str">
        <v/>
      </c>
    </row>
    <row r="4271">
      <c r="A4271" s="74" t="str">
        <v/>
      </c>
      <c r="B4271" s="74" t="str">
        <v/>
      </c>
      <c r="C4271" s="75">
        <f>IF($E4271="","",IFERROR(VLOOKUP(TRIM(E4271&amp;""),'Référentiel Articles'!$A$2:$F$634,2,FALSE),""))</f>
      </c>
      <c r="D4271" s="75">
        <f>IF($E4271="","",IFERROR(VLOOKUP(TRIM(E4271&amp;""),'Référentiel Articles'!$A$2:$F$634,3,FALSE),""))</f>
      </c>
      <c r="E4271" s="74" t="str">
        <v/>
      </c>
      <c r="F4271" s="75">
        <f>IF($E4271="","",IFERROR(VLOOKUP(TRIM(E4271&amp;""),'Référentiel Articles'!$A$2:$F$634,4,FALSE),""))</f>
      </c>
      <c r="G4271" s="76">
        <f>IF($E4271="","",IFERROR(VLOOKUP(TRIM(E4271&amp;""),'Référentiel Articles'!$A$2:$F$634,5,FALSE),""))</f>
      </c>
      <c r="H4271" s="77" t="str">
        <v/>
      </c>
      <c r="I4271" s="76">
        <f>IF($E4271="","",IFERROR(VLOOKUP(TRIM(E4271&amp;""),'Référentiel Articles'!$A$2:$F$634,6,FALSE),""))</f>
      </c>
      <c r="J4271" s="78">
        <f>IF(OR($E4271="",$H4271=""),"",$H4271*$I4271)</f>
      </c>
      <c r="K4271" s="79" t="str">
        <v/>
      </c>
    </row>
    <row r="4272">
      <c r="A4272" s="81" t="str">
        <v/>
      </c>
      <c r="B4272" s="81" t="str">
        <v/>
      </c>
      <c r="C4272" s="83">
        <f>IF($E4272="","",IFERROR(VLOOKUP(TRIM(E4272&amp;""),'Référentiel Articles'!$A$2:$F$634,2,FALSE),""))</f>
      </c>
      <c r="D4272" s="83">
        <f>IF($E4272="","",IFERROR(VLOOKUP(TRIM(E4272&amp;""),'Référentiel Articles'!$A$2:$F$634,3,FALSE),""))</f>
      </c>
      <c r="E4272" s="81" t="str">
        <v/>
      </c>
      <c r="F4272" s="83">
        <f>IF($E4272="","",IFERROR(VLOOKUP(TRIM(E4272&amp;""),'Référentiel Articles'!$A$2:$F$634,4,FALSE),""))</f>
      </c>
      <c r="G4272" s="84">
        <f>IF($E4272="","",IFERROR(VLOOKUP(TRIM(E4272&amp;""),'Référentiel Articles'!$A$2:$F$634,5,FALSE),""))</f>
      </c>
      <c r="H4272" s="85" t="str">
        <v/>
      </c>
      <c r="I4272" s="84">
        <f>IF($E4272="","",IFERROR(VLOOKUP(TRIM(E4272&amp;""),'Référentiel Articles'!$A$2:$F$634,6,FALSE),""))</f>
      </c>
      <c r="J4272" s="90">
        <f>IF(OR($E4272="",$H4272=""),"",$H4272*$I4272)</f>
      </c>
      <c r="K4272" s="87" t="str">
        <v/>
      </c>
    </row>
    <row r="4273">
      <c r="A4273" s="74" t="str">
        <v/>
      </c>
      <c r="B4273" s="74" t="str">
        <v/>
      </c>
      <c r="C4273" s="75">
        <f>IF($E4273="","",IFERROR(VLOOKUP(TRIM(E4273&amp;""),'Référentiel Articles'!$A$2:$F$634,2,FALSE),""))</f>
      </c>
      <c r="D4273" s="75">
        <f>IF($E4273="","",IFERROR(VLOOKUP(TRIM(E4273&amp;""),'Référentiel Articles'!$A$2:$F$634,3,FALSE),""))</f>
      </c>
      <c r="E4273" s="74" t="str">
        <v/>
      </c>
      <c r="F4273" s="75">
        <f>IF($E4273="","",IFERROR(VLOOKUP(TRIM(E4273&amp;""),'Référentiel Articles'!$A$2:$F$634,4,FALSE),""))</f>
      </c>
      <c r="G4273" s="76">
        <f>IF($E4273="","",IFERROR(VLOOKUP(TRIM(E4273&amp;""),'Référentiel Articles'!$A$2:$F$634,5,FALSE),""))</f>
      </c>
      <c r="H4273" s="77" t="str">
        <v/>
      </c>
      <c r="I4273" s="76">
        <f>IF($E4273="","",IFERROR(VLOOKUP(TRIM(E4273&amp;""),'Référentiel Articles'!$A$2:$F$634,6,FALSE),""))</f>
      </c>
      <c r="J4273" s="78">
        <f>IF(OR($E4273="",$H4273=""),"",$H4273*$I4273)</f>
      </c>
      <c r="K4273" s="79" t="str">
        <v/>
      </c>
    </row>
    <row r="4274">
      <c r="A4274" s="81" t="str">
        <v/>
      </c>
      <c r="B4274" s="81" t="str">
        <v/>
      </c>
      <c r="C4274" s="83">
        <f>IF($E4274="","",IFERROR(VLOOKUP(TRIM(E4274&amp;""),'Référentiel Articles'!$A$2:$F$634,2,FALSE),""))</f>
      </c>
      <c r="D4274" s="83">
        <f>IF($E4274="","",IFERROR(VLOOKUP(TRIM(E4274&amp;""),'Référentiel Articles'!$A$2:$F$634,3,FALSE),""))</f>
      </c>
      <c r="E4274" s="81" t="str">
        <v/>
      </c>
      <c r="F4274" s="83">
        <f>IF($E4274="","",IFERROR(VLOOKUP(TRIM(E4274&amp;""),'Référentiel Articles'!$A$2:$F$634,4,FALSE),""))</f>
      </c>
      <c r="G4274" s="84">
        <f>IF($E4274="","",IFERROR(VLOOKUP(TRIM(E4274&amp;""),'Référentiel Articles'!$A$2:$F$634,5,FALSE),""))</f>
      </c>
      <c r="H4274" s="85" t="str">
        <v/>
      </c>
      <c r="I4274" s="84">
        <f>IF($E4274="","",IFERROR(VLOOKUP(TRIM(E4274&amp;""),'Référentiel Articles'!$A$2:$F$634,6,FALSE),""))</f>
      </c>
      <c r="J4274" s="90">
        <f>IF(OR($E4274="",$H4274=""),"",$H4274*$I4274)</f>
      </c>
      <c r="K4274" s="87" t="str">
        <v/>
      </c>
    </row>
    <row r="4275">
      <c r="A4275" s="74" t="str">
        <v/>
      </c>
      <c r="B4275" s="74" t="str">
        <v/>
      </c>
      <c r="C4275" s="75">
        <f>IF($E4275="","",IFERROR(VLOOKUP(TRIM(E4275&amp;""),'Référentiel Articles'!$A$2:$F$634,2,FALSE),""))</f>
      </c>
      <c r="D4275" s="75">
        <f>IF($E4275="","",IFERROR(VLOOKUP(TRIM(E4275&amp;""),'Référentiel Articles'!$A$2:$F$634,3,FALSE),""))</f>
      </c>
      <c r="E4275" s="74" t="str">
        <v/>
      </c>
      <c r="F4275" s="75">
        <f>IF($E4275="","",IFERROR(VLOOKUP(TRIM(E4275&amp;""),'Référentiel Articles'!$A$2:$F$634,4,FALSE),""))</f>
      </c>
      <c r="G4275" s="76">
        <f>IF($E4275="","",IFERROR(VLOOKUP(TRIM(E4275&amp;""),'Référentiel Articles'!$A$2:$F$634,5,FALSE),""))</f>
      </c>
      <c r="H4275" s="77" t="str">
        <v/>
      </c>
      <c r="I4275" s="76">
        <f>IF($E4275="","",IFERROR(VLOOKUP(TRIM(E4275&amp;""),'Référentiel Articles'!$A$2:$F$634,6,FALSE),""))</f>
      </c>
      <c r="J4275" s="78">
        <f>IF(OR($E4275="",$H4275=""),"",$H4275*$I4275)</f>
      </c>
      <c r="K4275" s="79" t="str">
        <v/>
      </c>
    </row>
    <row r="4276">
      <c r="A4276" s="81" t="str">
        <v/>
      </c>
      <c r="B4276" s="81" t="str">
        <v/>
      </c>
      <c r="C4276" s="83">
        <f>IF($E4276="","",IFERROR(VLOOKUP(TRIM(E4276&amp;""),'Référentiel Articles'!$A$2:$F$634,2,FALSE),""))</f>
      </c>
      <c r="D4276" s="83">
        <f>IF($E4276="","",IFERROR(VLOOKUP(TRIM(E4276&amp;""),'Référentiel Articles'!$A$2:$F$634,3,FALSE),""))</f>
      </c>
      <c r="E4276" s="81" t="str">
        <v/>
      </c>
      <c r="F4276" s="83">
        <f>IF($E4276="","",IFERROR(VLOOKUP(TRIM(E4276&amp;""),'Référentiel Articles'!$A$2:$F$634,4,FALSE),""))</f>
      </c>
      <c r="G4276" s="84">
        <f>IF($E4276="","",IFERROR(VLOOKUP(TRIM(E4276&amp;""),'Référentiel Articles'!$A$2:$F$634,5,FALSE),""))</f>
      </c>
      <c r="H4276" s="85" t="str">
        <v/>
      </c>
      <c r="I4276" s="84">
        <f>IF($E4276="","",IFERROR(VLOOKUP(TRIM(E4276&amp;""),'Référentiel Articles'!$A$2:$F$634,6,FALSE),""))</f>
      </c>
      <c r="J4276" s="90">
        <f>IF(OR($E4276="",$H4276=""),"",$H4276*$I4276)</f>
      </c>
      <c r="K4276" s="87" t="str">
        <v/>
      </c>
    </row>
    <row r="4277">
      <c r="A4277" s="74" t="str">
        <v/>
      </c>
      <c r="B4277" s="74" t="str">
        <v/>
      </c>
      <c r="C4277" s="75">
        <f>IF($E4277="","",IFERROR(VLOOKUP(TRIM(E4277&amp;""),'Référentiel Articles'!$A$2:$F$634,2,FALSE),""))</f>
      </c>
      <c r="D4277" s="75">
        <f>IF($E4277="","",IFERROR(VLOOKUP(TRIM(E4277&amp;""),'Référentiel Articles'!$A$2:$F$634,3,FALSE),""))</f>
      </c>
      <c r="E4277" s="74" t="str">
        <v/>
      </c>
      <c r="F4277" s="75">
        <f>IF($E4277="","",IFERROR(VLOOKUP(TRIM(E4277&amp;""),'Référentiel Articles'!$A$2:$F$634,4,FALSE),""))</f>
      </c>
      <c r="G4277" s="76">
        <f>IF($E4277="","",IFERROR(VLOOKUP(TRIM(E4277&amp;""),'Référentiel Articles'!$A$2:$F$634,5,FALSE),""))</f>
      </c>
      <c r="H4277" s="77" t="str">
        <v/>
      </c>
      <c r="I4277" s="76">
        <f>IF($E4277="","",IFERROR(VLOOKUP(TRIM(E4277&amp;""),'Référentiel Articles'!$A$2:$F$634,6,FALSE),""))</f>
      </c>
      <c r="J4277" s="78">
        <f>IF(OR($E4277="",$H4277=""),"",$H4277*$I4277)</f>
      </c>
      <c r="K4277" s="79" t="str">
        <v/>
      </c>
    </row>
    <row r="4278">
      <c r="A4278" s="81" t="str">
        <v/>
      </c>
      <c r="B4278" s="81" t="str">
        <v/>
      </c>
      <c r="C4278" s="83">
        <f>IF($E4278="","",IFERROR(VLOOKUP(TRIM(E4278&amp;""),'Référentiel Articles'!$A$2:$F$634,2,FALSE),""))</f>
      </c>
      <c r="D4278" s="83">
        <f>IF($E4278="","",IFERROR(VLOOKUP(TRIM(E4278&amp;""),'Référentiel Articles'!$A$2:$F$634,3,FALSE),""))</f>
      </c>
      <c r="E4278" s="81" t="str">
        <v/>
      </c>
      <c r="F4278" s="83">
        <f>IF($E4278="","",IFERROR(VLOOKUP(TRIM(E4278&amp;""),'Référentiel Articles'!$A$2:$F$634,4,FALSE),""))</f>
      </c>
      <c r="G4278" s="84">
        <f>IF($E4278="","",IFERROR(VLOOKUP(TRIM(E4278&amp;""),'Référentiel Articles'!$A$2:$F$634,5,FALSE),""))</f>
      </c>
      <c r="H4278" s="85" t="str">
        <v/>
      </c>
      <c r="I4278" s="84">
        <f>IF($E4278="","",IFERROR(VLOOKUP(TRIM(E4278&amp;""),'Référentiel Articles'!$A$2:$F$634,6,FALSE),""))</f>
      </c>
      <c r="J4278" s="90">
        <f>IF(OR($E4278="",$H4278=""),"",$H4278*$I4278)</f>
      </c>
      <c r="K4278" s="87" t="str">
        <v/>
      </c>
    </row>
    <row r="4279">
      <c r="A4279" s="74" t="str">
        <v/>
      </c>
      <c r="B4279" s="74" t="str">
        <v/>
      </c>
      <c r="C4279" s="75">
        <f>IF($E4279="","",IFERROR(VLOOKUP(TRIM(E4279&amp;""),'Référentiel Articles'!$A$2:$F$634,2,FALSE),""))</f>
      </c>
      <c r="D4279" s="75">
        <f>IF($E4279="","",IFERROR(VLOOKUP(TRIM(E4279&amp;""),'Référentiel Articles'!$A$2:$F$634,3,FALSE),""))</f>
      </c>
      <c r="E4279" s="74" t="str">
        <v/>
      </c>
      <c r="F4279" s="75">
        <f>IF($E4279="","",IFERROR(VLOOKUP(TRIM(E4279&amp;""),'Référentiel Articles'!$A$2:$F$634,4,FALSE),""))</f>
      </c>
      <c r="G4279" s="76">
        <f>IF($E4279="","",IFERROR(VLOOKUP(TRIM(E4279&amp;""),'Référentiel Articles'!$A$2:$F$634,5,FALSE),""))</f>
      </c>
      <c r="H4279" s="77" t="str">
        <v/>
      </c>
      <c r="I4279" s="76">
        <f>IF($E4279="","",IFERROR(VLOOKUP(TRIM(E4279&amp;""),'Référentiel Articles'!$A$2:$F$634,6,FALSE),""))</f>
      </c>
      <c r="J4279" s="78">
        <f>IF(OR($E4279="",$H4279=""),"",$H4279*$I4279)</f>
      </c>
      <c r="K4279" s="79" t="str">
        <v/>
      </c>
    </row>
    <row r="4280">
      <c r="A4280" s="81" t="str">
        <v/>
      </c>
      <c r="B4280" s="81" t="str">
        <v/>
      </c>
      <c r="C4280" s="83">
        <f>IF($E4280="","",IFERROR(VLOOKUP(TRIM(E4280&amp;""),'Référentiel Articles'!$A$2:$F$634,2,FALSE),""))</f>
      </c>
      <c r="D4280" s="83">
        <f>IF($E4280="","",IFERROR(VLOOKUP(TRIM(E4280&amp;""),'Référentiel Articles'!$A$2:$F$634,3,FALSE),""))</f>
      </c>
      <c r="E4280" s="81" t="str">
        <v/>
      </c>
      <c r="F4280" s="83">
        <f>IF($E4280="","",IFERROR(VLOOKUP(TRIM(E4280&amp;""),'Référentiel Articles'!$A$2:$F$634,4,FALSE),""))</f>
      </c>
      <c r="G4280" s="84">
        <f>IF($E4280="","",IFERROR(VLOOKUP(TRIM(E4280&amp;""),'Référentiel Articles'!$A$2:$F$634,5,FALSE),""))</f>
      </c>
      <c r="H4280" s="85" t="str">
        <v/>
      </c>
      <c r="I4280" s="84">
        <f>IF($E4280="","",IFERROR(VLOOKUP(TRIM(E4280&amp;""),'Référentiel Articles'!$A$2:$F$634,6,FALSE),""))</f>
      </c>
      <c r="J4280" s="90">
        <f>IF(OR($E4280="",$H4280=""),"",$H4280*$I4280)</f>
      </c>
      <c r="K4280" s="87" t="str">
        <v/>
      </c>
    </row>
    <row r="4281">
      <c r="A4281" s="74" t="str">
        <v/>
      </c>
      <c r="B4281" s="74" t="str">
        <v/>
      </c>
      <c r="C4281" s="75">
        <f>IF($E4281="","",IFERROR(VLOOKUP(TRIM(E4281&amp;""),'Référentiel Articles'!$A$2:$F$634,2,FALSE),""))</f>
      </c>
      <c r="D4281" s="75">
        <f>IF($E4281="","",IFERROR(VLOOKUP(TRIM(E4281&amp;""),'Référentiel Articles'!$A$2:$F$634,3,FALSE),""))</f>
      </c>
      <c r="E4281" s="74" t="str">
        <v/>
      </c>
      <c r="F4281" s="75">
        <f>IF($E4281="","",IFERROR(VLOOKUP(TRIM(E4281&amp;""),'Référentiel Articles'!$A$2:$F$634,4,FALSE),""))</f>
      </c>
      <c r="G4281" s="76">
        <f>IF($E4281="","",IFERROR(VLOOKUP(TRIM(E4281&amp;""),'Référentiel Articles'!$A$2:$F$634,5,FALSE),""))</f>
      </c>
      <c r="H4281" s="77" t="str">
        <v/>
      </c>
      <c r="I4281" s="76">
        <f>IF($E4281="","",IFERROR(VLOOKUP(TRIM(E4281&amp;""),'Référentiel Articles'!$A$2:$F$634,6,FALSE),""))</f>
      </c>
      <c r="J4281" s="78">
        <f>IF(OR($E4281="",$H4281=""),"",$H4281*$I4281)</f>
      </c>
      <c r="K4281" s="79" t="str">
        <v/>
      </c>
    </row>
    <row r="4282">
      <c r="A4282" s="81" t="str">
        <v/>
      </c>
      <c r="B4282" s="81" t="str">
        <v/>
      </c>
      <c r="C4282" s="83">
        <f>IF($E4282="","",IFERROR(VLOOKUP(TRIM(E4282&amp;""),'Référentiel Articles'!$A$2:$F$634,2,FALSE),""))</f>
      </c>
      <c r="D4282" s="83">
        <f>IF($E4282="","",IFERROR(VLOOKUP(TRIM(E4282&amp;""),'Référentiel Articles'!$A$2:$F$634,3,FALSE),""))</f>
      </c>
      <c r="E4282" s="81" t="str">
        <v/>
      </c>
      <c r="F4282" s="83">
        <f>IF($E4282="","",IFERROR(VLOOKUP(TRIM(E4282&amp;""),'Référentiel Articles'!$A$2:$F$634,4,FALSE),""))</f>
      </c>
      <c r="G4282" s="84">
        <f>IF($E4282="","",IFERROR(VLOOKUP(TRIM(E4282&amp;""),'Référentiel Articles'!$A$2:$F$634,5,FALSE),""))</f>
      </c>
      <c r="H4282" s="85" t="str">
        <v/>
      </c>
      <c r="I4282" s="84">
        <f>IF($E4282="","",IFERROR(VLOOKUP(TRIM(E4282&amp;""),'Référentiel Articles'!$A$2:$F$634,6,FALSE),""))</f>
      </c>
      <c r="J4282" s="90">
        <f>IF(OR($E4282="",$H4282=""),"",$H4282*$I4282)</f>
      </c>
      <c r="K4282" s="87" t="str">
        <v/>
      </c>
    </row>
    <row r="4283">
      <c r="A4283" s="74" t="str">
        <v/>
      </c>
      <c r="B4283" s="74" t="str">
        <v/>
      </c>
      <c r="C4283" s="75">
        <f>IF($E4283="","",IFERROR(VLOOKUP(TRIM(E4283&amp;""),'Référentiel Articles'!$A$2:$F$634,2,FALSE),""))</f>
      </c>
      <c r="D4283" s="75">
        <f>IF($E4283="","",IFERROR(VLOOKUP(TRIM(E4283&amp;""),'Référentiel Articles'!$A$2:$F$634,3,FALSE),""))</f>
      </c>
      <c r="E4283" s="74" t="str">
        <v/>
      </c>
      <c r="F4283" s="75">
        <f>IF($E4283="","",IFERROR(VLOOKUP(TRIM(E4283&amp;""),'Référentiel Articles'!$A$2:$F$634,4,FALSE),""))</f>
      </c>
      <c r="G4283" s="76">
        <f>IF($E4283="","",IFERROR(VLOOKUP(TRIM(E4283&amp;""),'Référentiel Articles'!$A$2:$F$634,5,FALSE),""))</f>
      </c>
      <c r="H4283" s="77" t="str">
        <v/>
      </c>
      <c r="I4283" s="76">
        <f>IF($E4283="","",IFERROR(VLOOKUP(TRIM(E4283&amp;""),'Référentiel Articles'!$A$2:$F$634,6,FALSE),""))</f>
      </c>
      <c r="J4283" s="78">
        <f>IF(OR($E4283="",$H4283=""),"",$H4283*$I4283)</f>
      </c>
      <c r="K4283" s="79" t="str">
        <v/>
      </c>
    </row>
    <row r="4284">
      <c r="A4284" s="81" t="str">
        <v/>
      </c>
      <c r="B4284" s="81" t="str">
        <v/>
      </c>
      <c r="C4284" s="83">
        <f>IF($E4284="","",IFERROR(VLOOKUP(TRIM(E4284&amp;""),'Référentiel Articles'!$A$2:$F$634,2,FALSE),""))</f>
      </c>
      <c r="D4284" s="83">
        <f>IF($E4284="","",IFERROR(VLOOKUP(TRIM(E4284&amp;""),'Référentiel Articles'!$A$2:$F$634,3,FALSE),""))</f>
      </c>
      <c r="E4284" s="81" t="str">
        <v/>
      </c>
      <c r="F4284" s="83">
        <f>IF($E4284="","",IFERROR(VLOOKUP(TRIM(E4284&amp;""),'Référentiel Articles'!$A$2:$F$634,4,FALSE),""))</f>
      </c>
      <c r="G4284" s="84">
        <f>IF($E4284="","",IFERROR(VLOOKUP(TRIM(E4284&amp;""),'Référentiel Articles'!$A$2:$F$634,5,FALSE),""))</f>
      </c>
      <c r="H4284" s="85" t="str">
        <v/>
      </c>
      <c r="I4284" s="84">
        <f>IF($E4284="","",IFERROR(VLOOKUP(TRIM(E4284&amp;""),'Référentiel Articles'!$A$2:$F$634,6,FALSE),""))</f>
      </c>
      <c r="J4284" s="90">
        <f>IF(OR($E4284="",$H4284=""),"",$H4284*$I4284)</f>
      </c>
      <c r="K4284" s="87" t="str">
        <v/>
      </c>
    </row>
    <row r="4285">
      <c r="A4285" s="74" t="str">
        <v/>
      </c>
      <c r="B4285" s="74" t="str">
        <v/>
      </c>
      <c r="C4285" s="75">
        <f>IF($E4285="","",IFERROR(VLOOKUP(TRIM(E4285&amp;""),'Référentiel Articles'!$A$2:$F$634,2,FALSE),""))</f>
      </c>
      <c r="D4285" s="75">
        <f>IF($E4285="","",IFERROR(VLOOKUP(TRIM(E4285&amp;""),'Référentiel Articles'!$A$2:$F$634,3,FALSE),""))</f>
      </c>
      <c r="E4285" s="74" t="str">
        <v/>
      </c>
      <c r="F4285" s="75">
        <f>IF($E4285="","",IFERROR(VLOOKUP(TRIM(E4285&amp;""),'Référentiel Articles'!$A$2:$F$634,4,FALSE),""))</f>
      </c>
      <c r="G4285" s="76">
        <f>IF($E4285="","",IFERROR(VLOOKUP(TRIM(E4285&amp;""),'Référentiel Articles'!$A$2:$F$634,5,FALSE),""))</f>
      </c>
      <c r="H4285" s="77" t="str">
        <v/>
      </c>
      <c r="I4285" s="76">
        <f>IF($E4285="","",IFERROR(VLOOKUP(TRIM(E4285&amp;""),'Référentiel Articles'!$A$2:$F$634,6,FALSE),""))</f>
      </c>
      <c r="J4285" s="78">
        <f>IF(OR($E4285="",$H4285=""),"",$H4285*$I4285)</f>
      </c>
      <c r="K4285" s="79" t="str">
        <v/>
      </c>
    </row>
    <row r="4286">
      <c r="A4286" s="81" t="str">
        <v/>
      </c>
      <c r="B4286" s="81" t="str">
        <v/>
      </c>
      <c r="C4286" s="83">
        <f>IF($E4286="","",IFERROR(VLOOKUP(TRIM(E4286&amp;""),'Référentiel Articles'!$A$2:$F$634,2,FALSE),""))</f>
      </c>
      <c r="D4286" s="83">
        <f>IF($E4286="","",IFERROR(VLOOKUP(TRIM(E4286&amp;""),'Référentiel Articles'!$A$2:$F$634,3,FALSE),""))</f>
      </c>
      <c r="E4286" s="81" t="str">
        <v/>
      </c>
      <c r="F4286" s="83">
        <f>IF($E4286="","",IFERROR(VLOOKUP(TRIM(E4286&amp;""),'Référentiel Articles'!$A$2:$F$634,4,FALSE),""))</f>
      </c>
      <c r="G4286" s="84">
        <f>IF($E4286="","",IFERROR(VLOOKUP(TRIM(E4286&amp;""),'Référentiel Articles'!$A$2:$F$634,5,FALSE),""))</f>
      </c>
      <c r="H4286" s="85" t="str">
        <v/>
      </c>
      <c r="I4286" s="84">
        <f>IF($E4286="","",IFERROR(VLOOKUP(TRIM(E4286&amp;""),'Référentiel Articles'!$A$2:$F$634,6,FALSE),""))</f>
      </c>
      <c r="J4286" s="90">
        <f>IF(OR($E4286="",$H4286=""),"",$H4286*$I4286)</f>
      </c>
      <c r="K4286" s="87" t="str">
        <v/>
      </c>
    </row>
    <row r="4287">
      <c r="A4287" s="74" t="str">
        <v/>
      </c>
      <c r="B4287" s="74" t="str">
        <v/>
      </c>
      <c r="C4287" s="75">
        <f>IF($E4287="","",IFERROR(VLOOKUP(TRIM(E4287&amp;""),'Référentiel Articles'!$A$2:$F$634,2,FALSE),""))</f>
      </c>
      <c r="D4287" s="75">
        <f>IF($E4287="","",IFERROR(VLOOKUP(TRIM(E4287&amp;""),'Référentiel Articles'!$A$2:$F$634,3,FALSE),""))</f>
      </c>
      <c r="E4287" s="74" t="str">
        <v/>
      </c>
      <c r="F4287" s="75">
        <f>IF($E4287="","",IFERROR(VLOOKUP(TRIM(E4287&amp;""),'Référentiel Articles'!$A$2:$F$634,4,FALSE),""))</f>
      </c>
      <c r="G4287" s="76">
        <f>IF($E4287="","",IFERROR(VLOOKUP(TRIM(E4287&amp;""),'Référentiel Articles'!$A$2:$F$634,5,FALSE),""))</f>
      </c>
      <c r="H4287" s="77" t="str">
        <v/>
      </c>
      <c r="I4287" s="76">
        <f>IF($E4287="","",IFERROR(VLOOKUP(TRIM(E4287&amp;""),'Référentiel Articles'!$A$2:$F$634,6,FALSE),""))</f>
      </c>
      <c r="J4287" s="78">
        <f>IF(OR($E4287="",$H4287=""),"",$H4287*$I4287)</f>
      </c>
      <c r="K4287" s="79" t="str">
        <v/>
      </c>
    </row>
    <row r="4288">
      <c r="A4288" s="81" t="str">
        <v/>
      </c>
      <c r="B4288" s="81" t="str">
        <v/>
      </c>
      <c r="C4288" s="83">
        <f>IF($E4288="","",IFERROR(VLOOKUP(TRIM(E4288&amp;""),'Référentiel Articles'!$A$2:$F$634,2,FALSE),""))</f>
      </c>
      <c r="D4288" s="83">
        <f>IF($E4288="","",IFERROR(VLOOKUP(TRIM(E4288&amp;""),'Référentiel Articles'!$A$2:$F$634,3,FALSE),""))</f>
      </c>
      <c r="E4288" s="81" t="str">
        <v/>
      </c>
      <c r="F4288" s="83">
        <f>IF($E4288="","",IFERROR(VLOOKUP(TRIM(E4288&amp;""),'Référentiel Articles'!$A$2:$F$634,4,FALSE),""))</f>
      </c>
      <c r="G4288" s="84">
        <f>IF($E4288="","",IFERROR(VLOOKUP(TRIM(E4288&amp;""),'Référentiel Articles'!$A$2:$F$634,5,FALSE),""))</f>
      </c>
      <c r="H4288" s="85" t="str">
        <v/>
      </c>
      <c r="I4288" s="84">
        <f>IF($E4288="","",IFERROR(VLOOKUP(TRIM(E4288&amp;""),'Référentiel Articles'!$A$2:$F$634,6,FALSE),""))</f>
      </c>
      <c r="J4288" s="90">
        <f>IF(OR($E4288="",$H4288=""),"",$H4288*$I4288)</f>
      </c>
      <c r="K4288" s="87" t="str">
        <v/>
      </c>
    </row>
    <row r="4289">
      <c r="A4289" s="74" t="str">
        <v/>
      </c>
      <c r="B4289" s="74" t="str">
        <v/>
      </c>
      <c r="C4289" s="75">
        <f>IF($E4289="","",IFERROR(VLOOKUP(TRIM(E4289&amp;""),'Référentiel Articles'!$A$2:$F$634,2,FALSE),""))</f>
      </c>
      <c r="D4289" s="75">
        <f>IF($E4289="","",IFERROR(VLOOKUP(TRIM(E4289&amp;""),'Référentiel Articles'!$A$2:$F$634,3,FALSE),""))</f>
      </c>
      <c r="E4289" s="74" t="str">
        <v/>
      </c>
      <c r="F4289" s="75">
        <f>IF($E4289="","",IFERROR(VLOOKUP(TRIM(E4289&amp;""),'Référentiel Articles'!$A$2:$F$634,4,FALSE),""))</f>
      </c>
      <c r="G4289" s="76">
        <f>IF($E4289="","",IFERROR(VLOOKUP(TRIM(E4289&amp;""),'Référentiel Articles'!$A$2:$F$634,5,FALSE),""))</f>
      </c>
      <c r="H4289" s="77" t="str">
        <v/>
      </c>
      <c r="I4289" s="76">
        <f>IF($E4289="","",IFERROR(VLOOKUP(TRIM(E4289&amp;""),'Référentiel Articles'!$A$2:$F$634,6,FALSE),""))</f>
      </c>
      <c r="J4289" s="78">
        <f>IF(OR($E4289="",$H4289=""),"",$H4289*$I4289)</f>
      </c>
      <c r="K4289" s="79" t="str">
        <v/>
      </c>
    </row>
    <row r="4290">
      <c r="A4290" s="81" t="str">
        <v/>
      </c>
      <c r="B4290" s="81" t="str">
        <v/>
      </c>
      <c r="C4290" s="83">
        <f>IF($E4290="","",IFERROR(VLOOKUP(TRIM(E4290&amp;""),'Référentiel Articles'!$A$2:$F$634,2,FALSE),""))</f>
      </c>
      <c r="D4290" s="83">
        <f>IF($E4290="","",IFERROR(VLOOKUP(TRIM(E4290&amp;""),'Référentiel Articles'!$A$2:$F$634,3,FALSE),""))</f>
      </c>
      <c r="E4290" s="81" t="str">
        <v/>
      </c>
      <c r="F4290" s="83">
        <f>IF($E4290="","",IFERROR(VLOOKUP(TRIM(E4290&amp;""),'Référentiel Articles'!$A$2:$F$634,4,FALSE),""))</f>
      </c>
      <c r="G4290" s="84">
        <f>IF($E4290="","",IFERROR(VLOOKUP(TRIM(E4290&amp;""),'Référentiel Articles'!$A$2:$F$634,5,FALSE),""))</f>
      </c>
      <c r="H4290" s="85" t="str">
        <v/>
      </c>
      <c r="I4290" s="84">
        <f>IF($E4290="","",IFERROR(VLOOKUP(TRIM(E4290&amp;""),'Référentiel Articles'!$A$2:$F$634,6,FALSE),""))</f>
      </c>
      <c r="J4290" s="90">
        <f>IF(OR($E4290="",$H4290=""),"",$H4290*$I4290)</f>
      </c>
      <c r="K4290" s="87" t="str">
        <v/>
      </c>
    </row>
    <row r="4291">
      <c r="A4291" s="74" t="str">
        <v/>
      </c>
      <c r="B4291" s="74" t="str">
        <v/>
      </c>
      <c r="C4291" s="75">
        <f>IF($E4291="","",IFERROR(VLOOKUP(TRIM(E4291&amp;""),'Référentiel Articles'!$A$2:$F$634,2,FALSE),""))</f>
      </c>
      <c r="D4291" s="75">
        <f>IF($E4291="","",IFERROR(VLOOKUP(TRIM(E4291&amp;""),'Référentiel Articles'!$A$2:$F$634,3,FALSE),""))</f>
      </c>
      <c r="E4291" s="74" t="str">
        <v/>
      </c>
      <c r="F4291" s="75">
        <f>IF($E4291="","",IFERROR(VLOOKUP(TRIM(E4291&amp;""),'Référentiel Articles'!$A$2:$F$634,4,FALSE),""))</f>
      </c>
      <c r="G4291" s="76">
        <f>IF($E4291="","",IFERROR(VLOOKUP(TRIM(E4291&amp;""),'Référentiel Articles'!$A$2:$F$634,5,FALSE),""))</f>
      </c>
      <c r="H4291" s="77" t="str">
        <v/>
      </c>
      <c r="I4291" s="76">
        <f>IF($E4291="","",IFERROR(VLOOKUP(TRIM(E4291&amp;""),'Référentiel Articles'!$A$2:$F$634,6,FALSE),""))</f>
      </c>
      <c r="J4291" s="78">
        <f>IF(OR($E4291="",$H4291=""),"",$H4291*$I4291)</f>
      </c>
      <c r="K4291" s="79" t="str">
        <v/>
      </c>
    </row>
    <row r="4292">
      <c r="A4292" s="81" t="str">
        <v/>
      </c>
      <c r="B4292" s="81" t="str">
        <v/>
      </c>
      <c r="C4292" s="83">
        <f>IF($E4292="","",IFERROR(VLOOKUP(TRIM(E4292&amp;""),'Référentiel Articles'!$A$2:$F$634,2,FALSE),""))</f>
      </c>
      <c r="D4292" s="83">
        <f>IF($E4292="","",IFERROR(VLOOKUP(TRIM(E4292&amp;""),'Référentiel Articles'!$A$2:$F$634,3,FALSE),""))</f>
      </c>
      <c r="E4292" s="81" t="str">
        <v/>
      </c>
      <c r="F4292" s="83">
        <f>IF($E4292="","",IFERROR(VLOOKUP(TRIM(E4292&amp;""),'Référentiel Articles'!$A$2:$F$634,4,FALSE),""))</f>
      </c>
      <c r="G4292" s="84">
        <f>IF($E4292="","",IFERROR(VLOOKUP(TRIM(E4292&amp;""),'Référentiel Articles'!$A$2:$F$634,5,FALSE),""))</f>
      </c>
      <c r="H4292" s="85" t="str">
        <v/>
      </c>
      <c r="I4292" s="84">
        <f>IF($E4292="","",IFERROR(VLOOKUP(TRIM(E4292&amp;""),'Référentiel Articles'!$A$2:$F$634,6,FALSE),""))</f>
      </c>
      <c r="J4292" s="90">
        <f>IF(OR($E4292="",$H4292=""),"",$H4292*$I4292)</f>
      </c>
      <c r="K4292" s="87" t="str">
        <v/>
      </c>
    </row>
    <row r="4293">
      <c r="A4293" s="74" t="str">
        <v/>
      </c>
      <c r="B4293" s="74" t="str">
        <v/>
      </c>
      <c r="C4293" s="75">
        <f>IF($E4293="","",IFERROR(VLOOKUP(TRIM(E4293&amp;""),'Référentiel Articles'!$A$2:$F$634,2,FALSE),""))</f>
      </c>
      <c r="D4293" s="75">
        <f>IF($E4293="","",IFERROR(VLOOKUP(TRIM(E4293&amp;""),'Référentiel Articles'!$A$2:$F$634,3,FALSE),""))</f>
      </c>
      <c r="E4293" s="74" t="str">
        <v/>
      </c>
      <c r="F4293" s="75">
        <f>IF($E4293="","",IFERROR(VLOOKUP(TRIM(E4293&amp;""),'Référentiel Articles'!$A$2:$F$634,4,FALSE),""))</f>
      </c>
      <c r="G4293" s="76">
        <f>IF($E4293="","",IFERROR(VLOOKUP(TRIM(E4293&amp;""),'Référentiel Articles'!$A$2:$F$634,5,FALSE),""))</f>
      </c>
      <c r="H4293" s="77" t="str">
        <v/>
      </c>
      <c r="I4293" s="76">
        <f>IF($E4293="","",IFERROR(VLOOKUP(TRIM(E4293&amp;""),'Référentiel Articles'!$A$2:$F$634,6,FALSE),""))</f>
      </c>
      <c r="J4293" s="78">
        <f>IF(OR($E4293="",$H4293=""),"",$H4293*$I4293)</f>
      </c>
      <c r="K4293" s="79" t="str">
        <v/>
      </c>
    </row>
    <row r="4294">
      <c r="A4294" s="81" t="str">
        <v/>
      </c>
      <c r="B4294" s="81" t="str">
        <v/>
      </c>
      <c r="C4294" s="83">
        <f>IF($E4294="","",IFERROR(VLOOKUP(TRIM(E4294&amp;""),'Référentiel Articles'!$A$2:$F$634,2,FALSE),""))</f>
      </c>
      <c r="D4294" s="83">
        <f>IF($E4294="","",IFERROR(VLOOKUP(TRIM(E4294&amp;""),'Référentiel Articles'!$A$2:$F$634,3,FALSE),""))</f>
      </c>
      <c r="E4294" s="81" t="str">
        <v/>
      </c>
      <c r="F4294" s="83">
        <f>IF($E4294="","",IFERROR(VLOOKUP(TRIM(E4294&amp;""),'Référentiel Articles'!$A$2:$F$634,4,FALSE),""))</f>
      </c>
      <c r="G4294" s="84">
        <f>IF($E4294="","",IFERROR(VLOOKUP(TRIM(E4294&amp;""),'Référentiel Articles'!$A$2:$F$634,5,FALSE),""))</f>
      </c>
      <c r="H4294" s="85" t="str">
        <v/>
      </c>
      <c r="I4294" s="84">
        <f>IF($E4294="","",IFERROR(VLOOKUP(TRIM(E4294&amp;""),'Référentiel Articles'!$A$2:$F$634,6,FALSE),""))</f>
      </c>
      <c r="J4294" s="90">
        <f>IF(OR($E4294="",$H4294=""),"",$H4294*$I4294)</f>
      </c>
      <c r="K4294" s="87" t="str">
        <v/>
      </c>
    </row>
    <row r="4295">
      <c r="A4295" s="74" t="str">
        <v/>
      </c>
      <c r="B4295" s="74" t="str">
        <v/>
      </c>
      <c r="C4295" s="75">
        <f>IF($E4295="","",IFERROR(VLOOKUP(TRIM(E4295&amp;""),'Référentiel Articles'!$A$2:$F$634,2,FALSE),""))</f>
      </c>
      <c r="D4295" s="75">
        <f>IF($E4295="","",IFERROR(VLOOKUP(TRIM(E4295&amp;""),'Référentiel Articles'!$A$2:$F$634,3,FALSE),""))</f>
      </c>
      <c r="E4295" s="74" t="str">
        <v/>
      </c>
      <c r="F4295" s="75">
        <f>IF($E4295="","",IFERROR(VLOOKUP(TRIM(E4295&amp;""),'Référentiel Articles'!$A$2:$F$634,4,FALSE),""))</f>
      </c>
      <c r="G4295" s="76">
        <f>IF($E4295="","",IFERROR(VLOOKUP(TRIM(E4295&amp;""),'Référentiel Articles'!$A$2:$F$634,5,FALSE),""))</f>
      </c>
      <c r="H4295" s="77" t="str">
        <v/>
      </c>
      <c r="I4295" s="76">
        <f>IF($E4295="","",IFERROR(VLOOKUP(TRIM(E4295&amp;""),'Référentiel Articles'!$A$2:$F$634,6,FALSE),""))</f>
      </c>
      <c r="J4295" s="78">
        <f>IF(OR($E4295="",$H4295=""),"",$H4295*$I4295)</f>
      </c>
      <c r="K4295" s="79" t="str">
        <v/>
      </c>
    </row>
    <row r="4296">
      <c r="A4296" s="81" t="str">
        <v/>
      </c>
      <c r="B4296" s="81" t="str">
        <v/>
      </c>
      <c r="C4296" s="83">
        <f>IF($E4296="","",IFERROR(VLOOKUP(TRIM(E4296&amp;""),'Référentiel Articles'!$A$2:$F$634,2,FALSE),""))</f>
      </c>
      <c r="D4296" s="83">
        <f>IF($E4296="","",IFERROR(VLOOKUP(TRIM(E4296&amp;""),'Référentiel Articles'!$A$2:$F$634,3,FALSE),""))</f>
      </c>
      <c r="E4296" s="81" t="str">
        <v/>
      </c>
      <c r="F4296" s="83">
        <f>IF($E4296="","",IFERROR(VLOOKUP(TRIM(E4296&amp;""),'Référentiel Articles'!$A$2:$F$634,4,FALSE),""))</f>
      </c>
      <c r="G4296" s="84">
        <f>IF($E4296="","",IFERROR(VLOOKUP(TRIM(E4296&amp;""),'Référentiel Articles'!$A$2:$F$634,5,FALSE),""))</f>
      </c>
      <c r="H4296" s="85" t="str">
        <v/>
      </c>
      <c r="I4296" s="84">
        <f>IF($E4296="","",IFERROR(VLOOKUP(TRIM(E4296&amp;""),'Référentiel Articles'!$A$2:$F$634,6,FALSE),""))</f>
      </c>
      <c r="J4296" s="90">
        <f>IF(OR($E4296="",$H4296=""),"",$H4296*$I4296)</f>
      </c>
      <c r="K4296" s="87" t="str">
        <v/>
      </c>
    </row>
    <row r="4297">
      <c r="A4297" s="74" t="str">
        <v/>
      </c>
      <c r="B4297" s="74" t="str">
        <v/>
      </c>
      <c r="C4297" s="75">
        <f>IF($E4297="","",IFERROR(VLOOKUP(TRIM(E4297&amp;""),'Référentiel Articles'!$A$2:$F$634,2,FALSE),""))</f>
      </c>
      <c r="D4297" s="75">
        <f>IF($E4297="","",IFERROR(VLOOKUP(TRIM(E4297&amp;""),'Référentiel Articles'!$A$2:$F$634,3,FALSE),""))</f>
      </c>
      <c r="E4297" s="74" t="str">
        <v/>
      </c>
      <c r="F4297" s="75">
        <f>IF($E4297="","",IFERROR(VLOOKUP(TRIM(E4297&amp;""),'Référentiel Articles'!$A$2:$F$634,4,FALSE),""))</f>
      </c>
      <c r="G4297" s="76">
        <f>IF($E4297="","",IFERROR(VLOOKUP(TRIM(E4297&amp;""),'Référentiel Articles'!$A$2:$F$634,5,FALSE),""))</f>
      </c>
      <c r="H4297" s="77" t="str">
        <v/>
      </c>
      <c r="I4297" s="76">
        <f>IF($E4297="","",IFERROR(VLOOKUP(TRIM(E4297&amp;""),'Référentiel Articles'!$A$2:$F$634,6,FALSE),""))</f>
      </c>
      <c r="J4297" s="78">
        <f>IF(OR($E4297="",$H4297=""),"",$H4297*$I4297)</f>
      </c>
      <c r="K4297" s="79" t="str">
        <v/>
      </c>
    </row>
    <row r="4298">
      <c r="A4298" s="81" t="str">
        <v/>
      </c>
      <c r="B4298" s="81" t="str">
        <v/>
      </c>
      <c r="C4298" s="83">
        <f>IF($E4298="","",IFERROR(VLOOKUP(TRIM(E4298&amp;""),'Référentiel Articles'!$A$2:$F$634,2,FALSE),""))</f>
      </c>
      <c r="D4298" s="83">
        <f>IF($E4298="","",IFERROR(VLOOKUP(TRIM(E4298&amp;""),'Référentiel Articles'!$A$2:$F$634,3,FALSE),""))</f>
      </c>
      <c r="E4298" s="81" t="str">
        <v/>
      </c>
      <c r="F4298" s="83">
        <f>IF($E4298="","",IFERROR(VLOOKUP(TRIM(E4298&amp;""),'Référentiel Articles'!$A$2:$F$634,4,FALSE),""))</f>
      </c>
      <c r="G4298" s="84">
        <f>IF($E4298="","",IFERROR(VLOOKUP(TRIM(E4298&amp;""),'Référentiel Articles'!$A$2:$F$634,5,FALSE),""))</f>
      </c>
      <c r="H4298" s="85" t="str">
        <v/>
      </c>
      <c r="I4298" s="84">
        <f>IF($E4298="","",IFERROR(VLOOKUP(TRIM(E4298&amp;""),'Référentiel Articles'!$A$2:$F$634,6,FALSE),""))</f>
      </c>
      <c r="J4298" s="90">
        <f>IF(OR($E4298="",$H4298=""),"",$H4298*$I4298)</f>
      </c>
      <c r="K4298" s="87" t="str">
        <v/>
      </c>
    </row>
    <row r="4299">
      <c r="A4299" s="74" t="str">
        <v/>
      </c>
      <c r="B4299" s="74" t="str">
        <v/>
      </c>
      <c r="C4299" s="75">
        <f>IF($E4299="","",IFERROR(VLOOKUP(TRIM(E4299&amp;""),'Référentiel Articles'!$A$2:$F$634,2,FALSE),""))</f>
      </c>
      <c r="D4299" s="75">
        <f>IF($E4299="","",IFERROR(VLOOKUP(TRIM(E4299&amp;""),'Référentiel Articles'!$A$2:$F$634,3,FALSE),""))</f>
      </c>
      <c r="E4299" s="74" t="str">
        <v/>
      </c>
      <c r="F4299" s="75">
        <f>IF($E4299="","",IFERROR(VLOOKUP(TRIM(E4299&amp;""),'Référentiel Articles'!$A$2:$F$634,4,FALSE),""))</f>
      </c>
      <c r="G4299" s="76">
        <f>IF($E4299="","",IFERROR(VLOOKUP(TRIM(E4299&amp;""),'Référentiel Articles'!$A$2:$F$634,5,FALSE),""))</f>
      </c>
      <c r="H4299" s="77" t="str">
        <v/>
      </c>
      <c r="I4299" s="76">
        <f>IF($E4299="","",IFERROR(VLOOKUP(TRIM(E4299&amp;""),'Référentiel Articles'!$A$2:$F$634,6,FALSE),""))</f>
      </c>
      <c r="J4299" s="78">
        <f>IF(OR($E4299="",$H4299=""),"",$H4299*$I4299)</f>
      </c>
      <c r="K4299" s="79" t="str">
        <v/>
      </c>
    </row>
    <row r="4300">
      <c r="A4300" s="81" t="str">
        <v/>
      </c>
      <c r="B4300" s="81" t="str">
        <v/>
      </c>
      <c r="C4300" s="83">
        <f>IF($E4300="","",IFERROR(VLOOKUP(TRIM(E4300&amp;""),'Référentiel Articles'!$A$2:$F$634,2,FALSE),""))</f>
      </c>
      <c r="D4300" s="83">
        <f>IF($E4300="","",IFERROR(VLOOKUP(TRIM(E4300&amp;""),'Référentiel Articles'!$A$2:$F$634,3,FALSE),""))</f>
      </c>
      <c r="E4300" s="81" t="str">
        <v/>
      </c>
      <c r="F4300" s="83">
        <f>IF($E4300="","",IFERROR(VLOOKUP(TRIM(E4300&amp;""),'Référentiel Articles'!$A$2:$F$634,4,FALSE),""))</f>
      </c>
      <c r="G4300" s="84">
        <f>IF($E4300="","",IFERROR(VLOOKUP(TRIM(E4300&amp;""),'Référentiel Articles'!$A$2:$F$634,5,FALSE),""))</f>
      </c>
      <c r="H4300" s="85" t="str">
        <v/>
      </c>
      <c r="I4300" s="84">
        <f>IF($E4300="","",IFERROR(VLOOKUP(TRIM(E4300&amp;""),'Référentiel Articles'!$A$2:$F$634,6,FALSE),""))</f>
      </c>
      <c r="J4300" s="90">
        <f>IF(OR($E4300="",$H4300=""),"",$H4300*$I4300)</f>
      </c>
      <c r="K4300" s="87" t="str">
        <v/>
      </c>
    </row>
    <row r="4301">
      <c r="A4301" s="74" t="str">
        <v/>
      </c>
      <c r="B4301" s="74" t="str">
        <v/>
      </c>
      <c r="C4301" s="75">
        <f>IF($E4301="","",IFERROR(VLOOKUP(TRIM(E4301&amp;""),'Référentiel Articles'!$A$2:$F$634,2,FALSE),""))</f>
      </c>
      <c r="D4301" s="75">
        <f>IF($E4301="","",IFERROR(VLOOKUP(TRIM(E4301&amp;""),'Référentiel Articles'!$A$2:$F$634,3,FALSE),""))</f>
      </c>
      <c r="E4301" s="74" t="str">
        <v/>
      </c>
      <c r="F4301" s="75">
        <f>IF($E4301="","",IFERROR(VLOOKUP(TRIM(E4301&amp;""),'Référentiel Articles'!$A$2:$F$634,4,FALSE),""))</f>
      </c>
      <c r="G4301" s="76">
        <f>IF($E4301="","",IFERROR(VLOOKUP(TRIM(E4301&amp;""),'Référentiel Articles'!$A$2:$F$634,5,FALSE),""))</f>
      </c>
      <c r="H4301" s="77" t="str">
        <v/>
      </c>
      <c r="I4301" s="76">
        <f>IF($E4301="","",IFERROR(VLOOKUP(TRIM(E4301&amp;""),'Référentiel Articles'!$A$2:$F$634,6,FALSE),""))</f>
      </c>
      <c r="J4301" s="78">
        <f>IF(OR($E4301="",$H4301=""),"",$H4301*$I4301)</f>
      </c>
      <c r="K4301" s="79" t="str">
        <v/>
      </c>
    </row>
    <row r="4302">
      <c r="A4302" s="81" t="str">
        <v/>
      </c>
      <c r="B4302" s="81" t="str">
        <v/>
      </c>
      <c r="C4302" s="83">
        <f>IF($E4302="","",IFERROR(VLOOKUP(TRIM(E4302&amp;""),'Référentiel Articles'!$A$2:$F$634,2,FALSE),""))</f>
      </c>
      <c r="D4302" s="83">
        <f>IF($E4302="","",IFERROR(VLOOKUP(TRIM(E4302&amp;""),'Référentiel Articles'!$A$2:$F$634,3,FALSE),""))</f>
      </c>
      <c r="E4302" s="81" t="str">
        <v/>
      </c>
      <c r="F4302" s="83">
        <f>IF($E4302="","",IFERROR(VLOOKUP(TRIM(E4302&amp;""),'Référentiel Articles'!$A$2:$F$634,4,FALSE),""))</f>
      </c>
      <c r="G4302" s="84">
        <f>IF($E4302="","",IFERROR(VLOOKUP(TRIM(E4302&amp;""),'Référentiel Articles'!$A$2:$F$634,5,FALSE),""))</f>
      </c>
      <c r="H4302" s="85" t="str">
        <v/>
      </c>
      <c r="I4302" s="84">
        <f>IF($E4302="","",IFERROR(VLOOKUP(TRIM(E4302&amp;""),'Référentiel Articles'!$A$2:$F$634,6,FALSE),""))</f>
      </c>
      <c r="J4302" s="90">
        <f>IF(OR($E4302="",$H4302=""),"",$H4302*$I4302)</f>
      </c>
      <c r="K4302" s="87" t="str">
        <v/>
      </c>
    </row>
    <row r="4303">
      <c r="A4303" s="74" t="str">
        <v/>
      </c>
      <c r="B4303" s="74" t="str">
        <v/>
      </c>
      <c r="C4303" s="75">
        <f>IF($E4303="","",IFERROR(VLOOKUP(TRIM(E4303&amp;""),'Référentiel Articles'!$A$2:$F$634,2,FALSE),""))</f>
      </c>
      <c r="D4303" s="75">
        <f>IF($E4303="","",IFERROR(VLOOKUP(TRIM(E4303&amp;""),'Référentiel Articles'!$A$2:$F$634,3,FALSE),""))</f>
      </c>
      <c r="E4303" s="74" t="str">
        <v/>
      </c>
      <c r="F4303" s="75">
        <f>IF($E4303="","",IFERROR(VLOOKUP(TRIM(E4303&amp;""),'Référentiel Articles'!$A$2:$F$634,4,FALSE),""))</f>
      </c>
      <c r="G4303" s="76">
        <f>IF($E4303="","",IFERROR(VLOOKUP(TRIM(E4303&amp;""),'Référentiel Articles'!$A$2:$F$634,5,FALSE),""))</f>
      </c>
      <c r="H4303" s="77" t="str">
        <v/>
      </c>
      <c r="I4303" s="76">
        <f>IF($E4303="","",IFERROR(VLOOKUP(TRIM(E4303&amp;""),'Référentiel Articles'!$A$2:$F$634,6,FALSE),""))</f>
      </c>
      <c r="J4303" s="78">
        <f>IF(OR($E4303="",$H4303=""),"",$H4303*$I4303)</f>
      </c>
      <c r="K4303" s="79" t="str">
        <v/>
      </c>
    </row>
    <row r="4304">
      <c r="A4304" s="81" t="str">
        <v/>
      </c>
      <c r="B4304" s="81" t="str">
        <v/>
      </c>
      <c r="C4304" s="83">
        <f>IF($E4304="","",IFERROR(VLOOKUP(TRIM(E4304&amp;""),'Référentiel Articles'!$A$2:$F$634,2,FALSE),""))</f>
      </c>
      <c r="D4304" s="83">
        <f>IF($E4304="","",IFERROR(VLOOKUP(TRIM(E4304&amp;""),'Référentiel Articles'!$A$2:$F$634,3,FALSE),""))</f>
      </c>
      <c r="E4304" s="81" t="str">
        <v/>
      </c>
      <c r="F4304" s="83">
        <f>IF($E4304="","",IFERROR(VLOOKUP(TRIM(E4304&amp;""),'Référentiel Articles'!$A$2:$F$634,4,FALSE),""))</f>
      </c>
      <c r="G4304" s="84">
        <f>IF($E4304="","",IFERROR(VLOOKUP(TRIM(E4304&amp;""),'Référentiel Articles'!$A$2:$F$634,5,FALSE),""))</f>
      </c>
      <c r="H4304" s="85" t="str">
        <v/>
      </c>
      <c r="I4304" s="84">
        <f>IF($E4304="","",IFERROR(VLOOKUP(TRIM(E4304&amp;""),'Référentiel Articles'!$A$2:$F$634,6,FALSE),""))</f>
      </c>
      <c r="J4304" s="90">
        <f>IF(OR($E4304="",$H4304=""),"",$H4304*$I4304)</f>
      </c>
      <c r="K4304" s="87" t="str">
        <v/>
      </c>
    </row>
    <row r="4305">
      <c r="A4305" s="74" t="str">
        <v/>
      </c>
      <c r="B4305" s="74" t="str">
        <v/>
      </c>
      <c r="C4305" s="75">
        <f>IF($E4305="","",IFERROR(VLOOKUP(TRIM(E4305&amp;""),'Référentiel Articles'!$A$2:$F$634,2,FALSE),""))</f>
      </c>
      <c r="D4305" s="75">
        <f>IF($E4305="","",IFERROR(VLOOKUP(TRIM(E4305&amp;""),'Référentiel Articles'!$A$2:$F$634,3,FALSE),""))</f>
      </c>
      <c r="E4305" s="74" t="str">
        <v/>
      </c>
      <c r="F4305" s="75">
        <f>IF($E4305="","",IFERROR(VLOOKUP(TRIM(E4305&amp;""),'Référentiel Articles'!$A$2:$F$634,4,FALSE),""))</f>
      </c>
      <c r="G4305" s="76">
        <f>IF($E4305="","",IFERROR(VLOOKUP(TRIM(E4305&amp;""),'Référentiel Articles'!$A$2:$F$634,5,FALSE),""))</f>
      </c>
      <c r="H4305" s="77" t="str">
        <v/>
      </c>
      <c r="I4305" s="76">
        <f>IF($E4305="","",IFERROR(VLOOKUP(TRIM(E4305&amp;""),'Référentiel Articles'!$A$2:$F$634,6,FALSE),""))</f>
      </c>
      <c r="J4305" s="78">
        <f>IF(OR($E4305="",$H4305=""),"",$H4305*$I4305)</f>
      </c>
      <c r="K4305" s="79" t="str">
        <v/>
      </c>
    </row>
    <row r="4306">
      <c r="A4306" s="81" t="str">
        <v/>
      </c>
      <c r="B4306" s="81" t="str">
        <v/>
      </c>
      <c r="C4306" s="83">
        <f>IF($E4306="","",IFERROR(VLOOKUP(TRIM(E4306&amp;""),'Référentiel Articles'!$A$2:$F$634,2,FALSE),""))</f>
      </c>
      <c r="D4306" s="83">
        <f>IF($E4306="","",IFERROR(VLOOKUP(TRIM(E4306&amp;""),'Référentiel Articles'!$A$2:$F$634,3,FALSE),""))</f>
      </c>
      <c r="E4306" s="81" t="str">
        <v/>
      </c>
      <c r="F4306" s="83">
        <f>IF($E4306="","",IFERROR(VLOOKUP(TRIM(E4306&amp;""),'Référentiel Articles'!$A$2:$F$634,4,FALSE),""))</f>
      </c>
      <c r="G4306" s="84">
        <f>IF($E4306="","",IFERROR(VLOOKUP(TRIM(E4306&amp;""),'Référentiel Articles'!$A$2:$F$634,5,FALSE),""))</f>
      </c>
      <c r="H4306" s="85" t="str">
        <v/>
      </c>
      <c r="I4306" s="84">
        <f>IF($E4306="","",IFERROR(VLOOKUP(TRIM(E4306&amp;""),'Référentiel Articles'!$A$2:$F$634,6,FALSE),""))</f>
      </c>
      <c r="J4306" s="90">
        <f>IF(OR($E4306="",$H4306=""),"",$H4306*$I4306)</f>
      </c>
      <c r="K4306" s="87" t="str">
        <v/>
      </c>
    </row>
    <row r="4307">
      <c r="A4307" s="74" t="str">
        <v/>
      </c>
      <c r="B4307" s="74" t="str">
        <v/>
      </c>
      <c r="C4307" s="75">
        <f>IF($E4307="","",IFERROR(VLOOKUP(TRIM(E4307&amp;""),'Référentiel Articles'!$A$2:$F$634,2,FALSE),""))</f>
      </c>
      <c r="D4307" s="75">
        <f>IF($E4307="","",IFERROR(VLOOKUP(TRIM(E4307&amp;""),'Référentiel Articles'!$A$2:$F$634,3,FALSE),""))</f>
      </c>
      <c r="E4307" s="74" t="str">
        <v/>
      </c>
      <c r="F4307" s="75">
        <f>IF($E4307="","",IFERROR(VLOOKUP(TRIM(E4307&amp;""),'Référentiel Articles'!$A$2:$F$634,4,FALSE),""))</f>
      </c>
      <c r="G4307" s="76">
        <f>IF($E4307="","",IFERROR(VLOOKUP(TRIM(E4307&amp;""),'Référentiel Articles'!$A$2:$F$634,5,FALSE),""))</f>
      </c>
      <c r="H4307" s="77" t="str">
        <v/>
      </c>
      <c r="I4307" s="76">
        <f>IF($E4307="","",IFERROR(VLOOKUP(TRIM(E4307&amp;""),'Référentiel Articles'!$A$2:$F$634,6,FALSE),""))</f>
      </c>
      <c r="J4307" s="78">
        <f>IF(OR($E4307="",$H4307=""),"",$H4307*$I4307)</f>
      </c>
      <c r="K4307" s="79" t="str">
        <v/>
      </c>
    </row>
    <row r="4308">
      <c r="A4308" s="81" t="str">
        <v/>
      </c>
      <c r="B4308" s="81" t="str">
        <v/>
      </c>
      <c r="C4308" s="83">
        <f>IF($E4308="","",IFERROR(VLOOKUP(TRIM(E4308&amp;""),'Référentiel Articles'!$A$2:$F$634,2,FALSE),""))</f>
      </c>
      <c r="D4308" s="83">
        <f>IF($E4308="","",IFERROR(VLOOKUP(TRIM(E4308&amp;""),'Référentiel Articles'!$A$2:$F$634,3,FALSE),""))</f>
      </c>
      <c r="E4308" s="81" t="str">
        <v/>
      </c>
      <c r="F4308" s="83">
        <f>IF($E4308="","",IFERROR(VLOOKUP(TRIM(E4308&amp;""),'Référentiel Articles'!$A$2:$F$634,4,FALSE),""))</f>
      </c>
      <c r="G4308" s="84">
        <f>IF($E4308="","",IFERROR(VLOOKUP(TRIM(E4308&amp;""),'Référentiel Articles'!$A$2:$F$634,5,FALSE),""))</f>
      </c>
      <c r="H4308" s="85" t="str">
        <v/>
      </c>
      <c r="I4308" s="84">
        <f>IF($E4308="","",IFERROR(VLOOKUP(TRIM(E4308&amp;""),'Référentiel Articles'!$A$2:$F$634,6,FALSE),""))</f>
      </c>
      <c r="J4308" s="90">
        <f>IF(OR($E4308="",$H4308=""),"",$H4308*$I4308)</f>
      </c>
      <c r="K4308" s="87" t="str">
        <v/>
      </c>
    </row>
    <row r="4309">
      <c r="A4309" s="74" t="str">
        <v/>
      </c>
      <c r="B4309" s="74" t="str">
        <v/>
      </c>
      <c r="C4309" s="75">
        <f>IF($E4309="","",IFERROR(VLOOKUP(TRIM(E4309&amp;""),'Référentiel Articles'!$A$2:$F$634,2,FALSE),""))</f>
      </c>
      <c r="D4309" s="75">
        <f>IF($E4309="","",IFERROR(VLOOKUP(TRIM(E4309&amp;""),'Référentiel Articles'!$A$2:$F$634,3,FALSE),""))</f>
      </c>
      <c r="E4309" s="74" t="str">
        <v/>
      </c>
      <c r="F4309" s="75">
        <f>IF($E4309="","",IFERROR(VLOOKUP(TRIM(E4309&amp;""),'Référentiel Articles'!$A$2:$F$634,4,FALSE),""))</f>
      </c>
      <c r="G4309" s="76">
        <f>IF($E4309="","",IFERROR(VLOOKUP(TRIM(E4309&amp;""),'Référentiel Articles'!$A$2:$F$634,5,FALSE),""))</f>
      </c>
      <c r="H4309" s="77" t="str">
        <v/>
      </c>
      <c r="I4309" s="76">
        <f>IF($E4309="","",IFERROR(VLOOKUP(TRIM(E4309&amp;""),'Référentiel Articles'!$A$2:$F$634,6,FALSE),""))</f>
      </c>
      <c r="J4309" s="78">
        <f>IF(OR($E4309="",$H4309=""),"",$H4309*$I4309)</f>
      </c>
      <c r="K4309" s="79" t="str">
        <v/>
      </c>
    </row>
    <row r="4310">
      <c r="A4310" s="81" t="str">
        <v/>
      </c>
      <c r="B4310" s="81" t="str">
        <v/>
      </c>
      <c r="C4310" s="83">
        <f>IF($E4310="","",IFERROR(VLOOKUP(TRIM(E4310&amp;""),'Référentiel Articles'!$A$2:$F$634,2,FALSE),""))</f>
      </c>
      <c r="D4310" s="83">
        <f>IF($E4310="","",IFERROR(VLOOKUP(TRIM(E4310&amp;""),'Référentiel Articles'!$A$2:$F$634,3,FALSE),""))</f>
      </c>
      <c r="E4310" s="81" t="str">
        <v/>
      </c>
      <c r="F4310" s="83">
        <f>IF($E4310="","",IFERROR(VLOOKUP(TRIM(E4310&amp;""),'Référentiel Articles'!$A$2:$F$634,4,FALSE),""))</f>
      </c>
      <c r="G4310" s="84">
        <f>IF($E4310="","",IFERROR(VLOOKUP(TRIM(E4310&amp;""),'Référentiel Articles'!$A$2:$F$634,5,FALSE),""))</f>
      </c>
      <c r="H4310" s="85" t="str">
        <v/>
      </c>
      <c r="I4310" s="84">
        <f>IF($E4310="","",IFERROR(VLOOKUP(TRIM(E4310&amp;""),'Référentiel Articles'!$A$2:$F$634,6,FALSE),""))</f>
      </c>
      <c r="J4310" s="90">
        <f>IF(OR($E4310="",$H4310=""),"",$H4310*$I4310)</f>
      </c>
      <c r="K4310" s="87" t="str">
        <v/>
      </c>
    </row>
    <row r="4311">
      <c r="A4311" s="74" t="str">
        <v/>
      </c>
      <c r="B4311" s="74" t="str">
        <v/>
      </c>
      <c r="C4311" s="75">
        <f>IF($E4311="","",IFERROR(VLOOKUP(TRIM(E4311&amp;""),'Référentiel Articles'!$A$2:$F$634,2,FALSE),""))</f>
      </c>
      <c r="D4311" s="75">
        <f>IF($E4311="","",IFERROR(VLOOKUP(TRIM(E4311&amp;""),'Référentiel Articles'!$A$2:$F$634,3,FALSE),""))</f>
      </c>
      <c r="E4311" s="74" t="str">
        <v/>
      </c>
      <c r="F4311" s="75">
        <f>IF($E4311="","",IFERROR(VLOOKUP(TRIM(E4311&amp;""),'Référentiel Articles'!$A$2:$F$634,4,FALSE),""))</f>
      </c>
      <c r="G4311" s="76">
        <f>IF($E4311="","",IFERROR(VLOOKUP(TRIM(E4311&amp;""),'Référentiel Articles'!$A$2:$F$634,5,FALSE),""))</f>
      </c>
      <c r="H4311" s="77" t="str">
        <v/>
      </c>
      <c r="I4311" s="76">
        <f>IF($E4311="","",IFERROR(VLOOKUP(TRIM(E4311&amp;""),'Référentiel Articles'!$A$2:$F$634,6,FALSE),""))</f>
      </c>
      <c r="J4311" s="78">
        <f>IF(OR($E4311="",$H4311=""),"",$H4311*$I4311)</f>
      </c>
      <c r="K4311" s="79" t="str">
        <v/>
      </c>
    </row>
    <row r="4312">
      <c r="A4312" s="81" t="str">
        <v/>
      </c>
      <c r="B4312" s="81" t="str">
        <v/>
      </c>
      <c r="C4312" s="83">
        <f>IF($E4312="","",IFERROR(VLOOKUP(TRIM(E4312&amp;""),'Référentiel Articles'!$A$2:$F$634,2,FALSE),""))</f>
      </c>
      <c r="D4312" s="83">
        <f>IF($E4312="","",IFERROR(VLOOKUP(TRIM(E4312&amp;""),'Référentiel Articles'!$A$2:$F$634,3,FALSE),""))</f>
      </c>
      <c r="E4312" s="81" t="str">
        <v/>
      </c>
      <c r="F4312" s="83">
        <f>IF($E4312="","",IFERROR(VLOOKUP(TRIM(E4312&amp;""),'Référentiel Articles'!$A$2:$F$634,4,FALSE),""))</f>
      </c>
      <c r="G4312" s="84">
        <f>IF($E4312="","",IFERROR(VLOOKUP(TRIM(E4312&amp;""),'Référentiel Articles'!$A$2:$F$634,5,FALSE),""))</f>
      </c>
      <c r="H4312" s="85" t="str">
        <v/>
      </c>
      <c r="I4312" s="84">
        <f>IF($E4312="","",IFERROR(VLOOKUP(TRIM(E4312&amp;""),'Référentiel Articles'!$A$2:$F$634,6,FALSE),""))</f>
      </c>
      <c r="J4312" s="90">
        <f>IF(OR($E4312="",$H4312=""),"",$H4312*$I4312)</f>
      </c>
      <c r="K4312" s="87" t="str">
        <v/>
      </c>
    </row>
    <row r="4313">
      <c r="A4313" s="74" t="str">
        <v/>
      </c>
      <c r="B4313" s="74" t="str">
        <v/>
      </c>
      <c r="C4313" s="75">
        <f>IF($E4313="","",IFERROR(VLOOKUP(TRIM(E4313&amp;""),'Référentiel Articles'!$A$2:$F$634,2,FALSE),""))</f>
      </c>
      <c r="D4313" s="75">
        <f>IF($E4313="","",IFERROR(VLOOKUP(TRIM(E4313&amp;""),'Référentiel Articles'!$A$2:$F$634,3,FALSE),""))</f>
      </c>
      <c r="E4313" s="74" t="str">
        <v/>
      </c>
      <c r="F4313" s="75">
        <f>IF($E4313="","",IFERROR(VLOOKUP(TRIM(E4313&amp;""),'Référentiel Articles'!$A$2:$F$634,4,FALSE),""))</f>
      </c>
      <c r="G4313" s="76">
        <f>IF($E4313="","",IFERROR(VLOOKUP(TRIM(E4313&amp;""),'Référentiel Articles'!$A$2:$F$634,5,FALSE),""))</f>
      </c>
      <c r="H4313" s="77" t="str">
        <v/>
      </c>
      <c r="I4313" s="76">
        <f>IF($E4313="","",IFERROR(VLOOKUP(TRIM(E4313&amp;""),'Référentiel Articles'!$A$2:$F$634,6,FALSE),""))</f>
      </c>
      <c r="J4313" s="78">
        <f>IF(OR($E4313="",$H4313=""),"",$H4313*$I4313)</f>
      </c>
      <c r="K4313" s="79" t="str">
        <v/>
      </c>
    </row>
    <row r="4314">
      <c r="A4314" s="81" t="str">
        <v/>
      </c>
      <c r="B4314" s="81" t="str">
        <v/>
      </c>
      <c r="C4314" s="83">
        <f>IF($E4314="","",IFERROR(VLOOKUP(TRIM(E4314&amp;""),'Référentiel Articles'!$A$2:$F$634,2,FALSE),""))</f>
      </c>
      <c r="D4314" s="83">
        <f>IF($E4314="","",IFERROR(VLOOKUP(TRIM(E4314&amp;""),'Référentiel Articles'!$A$2:$F$634,3,FALSE),""))</f>
      </c>
      <c r="E4314" s="81" t="str">
        <v/>
      </c>
      <c r="F4314" s="83">
        <f>IF($E4314="","",IFERROR(VLOOKUP(TRIM(E4314&amp;""),'Référentiel Articles'!$A$2:$F$634,4,FALSE),""))</f>
      </c>
      <c r="G4314" s="84">
        <f>IF($E4314="","",IFERROR(VLOOKUP(TRIM(E4314&amp;""),'Référentiel Articles'!$A$2:$F$634,5,FALSE),""))</f>
      </c>
      <c r="H4314" s="85" t="str">
        <v/>
      </c>
      <c r="I4314" s="84">
        <f>IF($E4314="","",IFERROR(VLOOKUP(TRIM(E4314&amp;""),'Référentiel Articles'!$A$2:$F$634,6,FALSE),""))</f>
      </c>
      <c r="J4314" s="90">
        <f>IF(OR($E4314="",$H4314=""),"",$H4314*$I4314)</f>
      </c>
      <c r="K4314" s="87" t="str">
        <v/>
      </c>
    </row>
    <row r="4315">
      <c r="A4315" s="74" t="str">
        <v/>
      </c>
      <c r="B4315" s="74" t="str">
        <v/>
      </c>
      <c r="C4315" s="75">
        <f>IF($E4315="","",IFERROR(VLOOKUP(TRIM(E4315&amp;""),'Référentiel Articles'!$A$2:$F$634,2,FALSE),""))</f>
      </c>
      <c r="D4315" s="75">
        <f>IF($E4315="","",IFERROR(VLOOKUP(TRIM(E4315&amp;""),'Référentiel Articles'!$A$2:$F$634,3,FALSE),""))</f>
      </c>
      <c r="E4315" s="74" t="str">
        <v/>
      </c>
      <c r="F4315" s="75">
        <f>IF($E4315="","",IFERROR(VLOOKUP(TRIM(E4315&amp;""),'Référentiel Articles'!$A$2:$F$634,4,FALSE),""))</f>
      </c>
      <c r="G4315" s="76">
        <f>IF($E4315="","",IFERROR(VLOOKUP(TRIM(E4315&amp;""),'Référentiel Articles'!$A$2:$F$634,5,FALSE),""))</f>
      </c>
      <c r="H4315" s="77" t="str">
        <v/>
      </c>
      <c r="I4315" s="76">
        <f>IF($E4315="","",IFERROR(VLOOKUP(TRIM(E4315&amp;""),'Référentiel Articles'!$A$2:$F$634,6,FALSE),""))</f>
      </c>
      <c r="J4315" s="78">
        <f>IF(OR($E4315="",$H4315=""),"",$H4315*$I4315)</f>
      </c>
      <c r="K4315" s="79" t="str">
        <v/>
      </c>
    </row>
    <row r="4316">
      <c r="A4316" s="81" t="str">
        <v/>
      </c>
      <c r="B4316" s="81" t="str">
        <v/>
      </c>
      <c r="C4316" s="83">
        <f>IF($E4316="","",IFERROR(VLOOKUP(TRIM(E4316&amp;""),'Référentiel Articles'!$A$2:$F$634,2,FALSE),""))</f>
      </c>
      <c r="D4316" s="83">
        <f>IF($E4316="","",IFERROR(VLOOKUP(TRIM(E4316&amp;""),'Référentiel Articles'!$A$2:$F$634,3,FALSE),""))</f>
      </c>
      <c r="E4316" s="81" t="str">
        <v/>
      </c>
      <c r="F4316" s="83">
        <f>IF($E4316="","",IFERROR(VLOOKUP(TRIM(E4316&amp;""),'Référentiel Articles'!$A$2:$F$634,4,FALSE),""))</f>
      </c>
      <c r="G4316" s="84">
        <f>IF($E4316="","",IFERROR(VLOOKUP(TRIM(E4316&amp;""),'Référentiel Articles'!$A$2:$F$634,5,FALSE),""))</f>
      </c>
      <c r="H4316" s="85" t="str">
        <v/>
      </c>
      <c r="I4316" s="84">
        <f>IF($E4316="","",IFERROR(VLOOKUP(TRIM(E4316&amp;""),'Référentiel Articles'!$A$2:$F$634,6,FALSE),""))</f>
      </c>
      <c r="J4316" s="90">
        <f>IF(OR($E4316="",$H4316=""),"",$H4316*$I4316)</f>
      </c>
      <c r="K4316" s="87" t="str">
        <v/>
      </c>
    </row>
    <row r="4317">
      <c r="A4317" s="74" t="str">
        <v/>
      </c>
      <c r="B4317" s="74" t="str">
        <v/>
      </c>
      <c r="C4317" s="75">
        <f>IF($E4317="","",IFERROR(VLOOKUP(TRIM(E4317&amp;""),'Référentiel Articles'!$A$2:$F$634,2,FALSE),""))</f>
      </c>
      <c r="D4317" s="75">
        <f>IF($E4317="","",IFERROR(VLOOKUP(TRIM(E4317&amp;""),'Référentiel Articles'!$A$2:$F$634,3,FALSE),""))</f>
      </c>
      <c r="E4317" s="74" t="str">
        <v/>
      </c>
      <c r="F4317" s="75">
        <f>IF($E4317="","",IFERROR(VLOOKUP(TRIM(E4317&amp;""),'Référentiel Articles'!$A$2:$F$634,4,FALSE),""))</f>
      </c>
      <c r="G4317" s="76">
        <f>IF($E4317="","",IFERROR(VLOOKUP(TRIM(E4317&amp;""),'Référentiel Articles'!$A$2:$F$634,5,FALSE),""))</f>
      </c>
      <c r="H4317" s="77" t="str">
        <v/>
      </c>
      <c r="I4317" s="76">
        <f>IF($E4317="","",IFERROR(VLOOKUP(TRIM(E4317&amp;""),'Référentiel Articles'!$A$2:$F$634,6,FALSE),""))</f>
      </c>
      <c r="J4317" s="78">
        <f>IF(OR($E4317="",$H4317=""),"",$H4317*$I4317)</f>
      </c>
      <c r="K4317" s="79" t="str">
        <v/>
      </c>
    </row>
    <row r="4318">
      <c r="A4318" s="81" t="str">
        <v/>
      </c>
      <c r="B4318" s="81" t="str">
        <v/>
      </c>
      <c r="C4318" s="83">
        <f>IF($E4318="","",IFERROR(VLOOKUP(TRIM(E4318&amp;""),'Référentiel Articles'!$A$2:$F$634,2,FALSE),""))</f>
      </c>
      <c r="D4318" s="83">
        <f>IF($E4318="","",IFERROR(VLOOKUP(TRIM(E4318&amp;""),'Référentiel Articles'!$A$2:$F$634,3,FALSE),""))</f>
      </c>
      <c r="E4318" s="81" t="str">
        <v/>
      </c>
      <c r="F4318" s="83">
        <f>IF($E4318="","",IFERROR(VLOOKUP(TRIM(E4318&amp;""),'Référentiel Articles'!$A$2:$F$634,4,FALSE),""))</f>
      </c>
      <c r="G4318" s="84">
        <f>IF($E4318="","",IFERROR(VLOOKUP(TRIM(E4318&amp;""),'Référentiel Articles'!$A$2:$F$634,5,FALSE),""))</f>
      </c>
      <c r="H4318" s="85" t="str">
        <v/>
      </c>
      <c r="I4318" s="84">
        <f>IF($E4318="","",IFERROR(VLOOKUP(TRIM(E4318&amp;""),'Référentiel Articles'!$A$2:$F$634,6,FALSE),""))</f>
      </c>
      <c r="J4318" s="90">
        <f>IF(OR($E4318="",$H4318=""),"",$H4318*$I4318)</f>
      </c>
      <c r="K4318" s="87" t="str">
        <v/>
      </c>
    </row>
    <row r="4319">
      <c r="A4319" s="74" t="str">
        <v/>
      </c>
      <c r="B4319" s="74" t="str">
        <v/>
      </c>
      <c r="C4319" s="75">
        <f>IF($E4319="","",IFERROR(VLOOKUP(TRIM(E4319&amp;""),'Référentiel Articles'!$A$2:$F$634,2,FALSE),""))</f>
      </c>
      <c r="D4319" s="75">
        <f>IF($E4319="","",IFERROR(VLOOKUP(TRIM(E4319&amp;""),'Référentiel Articles'!$A$2:$F$634,3,FALSE),""))</f>
      </c>
      <c r="E4319" s="74" t="str">
        <v/>
      </c>
      <c r="F4319" s="75">
        <f>IF($E4319="","",IFERROR(VLOOKUP(TRIM(E4319&amp;""),'Référentiel Articles'!$A$2:$F$634,4,FALSE),""))</f>
      </c>
      <c r="G4319" s="76">
        <f>IF($E4319="","",IFERROR(VLOOKUP(TRIM(E4319&amp;""),'Référentiel Articles'!$A$2:$F$634,5,FALSE),""))</f>
      </c>
      <c r="H4319" s="77" t="str">
        <v/>
      </c>
      <c r="I4319" s="76">
        <f>IF($E4319="","",IFERROR(VLOOKUP(TRIM(E4319&amp;""),'Référentiel Articles'!$A$2:$F$634,6,FALSE),""))</f>
      </c>
      <c r="J4319" s="78">
        <f>IF(OR($E4319="",$H4319=""),"",$H4319*$I4319)</f>
      </c>
      <c r="K4319" s="79" t="str">
        <v/>
      </c>
    </row>
    <row r="4320">
      <c r="A4320" s="81" t="str">
        <v/>
      </c>
      <c r="B4320" s="81" t="str">
        <v/>
      </c>
      <c r="C4320" s="83">
        <f>IF($E4320="","",IFERROR(VLOOKUP(TRIM(E4320&amp;""),'Référentiel Articles'!$A$2:$F$634,2,FALSE),""))</f>
      </c>
      <c r="D4320" s="83">
        <f>IF($E4320="","",IFERROR(VLOOKUP(TRIM(E4320&amp;""),'Référentiel Articles'!$A$2:$F$634,3,FALSE),""))</f>
      </c>
      <c r="E4320" s="81" t="str">
        <v/>
      </c>
      <c r="F4320" s="83">
        <f>IF($E4320="","",IFERROR(VLOOKUP(TRIM(E4320&amp;""),'Référentiel Articles'!$A$2:$F$634,4,FALSE),""))</f>
      </c>
      <c r="G4320" s="84">
        <f>IF($E4320="","",IFERROR(VLOOKUP(TRIM(E4320&amp;""),'Référentiel Articles'!$A$2:$F$634,5,FALSE),""))</f>
      </c>
      <c r="H4320" s="85" t="str">
        <v/>
      </c>
      <c r="I4320" s="84">
        <f>IF($E4320="","",IFERROR(VLOOKUP(TRIM(E4320&amp;""),'Référentiel Articles'!$A$2:$F$634,6,FALSE),""))</f>
      </c>
      <c r="J4320" s="90">
        <f>IF(OR($E4320="",$H4320=""),"",$H4320*$I4320)</f>
      </c>
      <c r="K4320" s="87" t="str">
        <v/>
      </c>
    </row>
    <row r="4321">
      <c r="A4321" s="74" t="str">
        <v/>
      </c>
      <c r="B4321" s="74" t="str">
        <v/>
      </c>
      <c r="C4321" s="75">
        <f>IF($E4321="","",IFERROR(VLOOKUP(TRIM(E4321&amp;""),'Référentiel Articles'!$A$2:$F$634,2,FALSE),""))</f>
      </c>
      <c r="D4321" s="75">
        <f>IF($E4321="","",IFERROR(VLOOKUP(TRIM(E4321&amp;""),'Référentiel Articles'!$A$2:$F$634,3,FALSE),""))</f>
      </c>
      <c r="E4321" s="74" t="str">
        <v/>
      </c>
      <c r="F4321" s="75">
        <f>IF($E4321="","",IFERROR(VLOOKUP(TRIM(E4321&amp;""),'Référentiel Articles'!$A$2:$F$634,4,FALSE),""))</f>
      </c>
      <c r="G4321" s="76">
        <f>IF($E4321="","",IFERROR(VLOOKUP(TRIM(E4321&amp;""),'Référentiel Articles'!$A$2:$F$634,5,FALSE),""))</f>
      </c>
      <c r="H4321" s="77" t="str">
        <v/>
      </c>
      <c r="I4321" s="76">
        <f>IF($E4321="","",IFERROR(VLOOKUP(TRIM(E4321&amp;""),'Référentiel Articles'!$A$2:$F$634,6,FALSE),""))</f>
      </c>
      <c r="J4321" s="78">
        <f>IF(OR($E4321="",$H4321=""),"",$H4321*$I4321)</f>
      </c>
      <c r="K4321" s="79" t="str">
        <v/>
      </c>
    </row>
    <row r="4322">
      <c r="A4322" s="81" t="str">
        <v/>
      </c>
      <c r="B4322" s="81" t="str">
        <v/>
      </c>
      <c r="C4322" s="83">
        <f>IF($E4322="","",IFERROR(VLOOKUP(TRIM(E4322&amp;""),'Référentiel Articles'!$A$2:$F$634,2,FALSE),""))</f>
      </c>
      <c r="D4322" s="83">
        <f>IF($E4322="","",IFERROR(VLOOKUP(TRIM(E4322&amp;""),'Référentiel Articles'!$A$2:$F$634,3,FALSE),""))</f>
      </c>
      <c r="E4322" s="81" t="str">
        <v/>
      </c>
      <c r="F4322" s="83">
        <f>IF($E4322="","",IFERROR(VLOOKUP(TRIM(E4322&amp;""),'Référentiel Articles'!$A$2:$F$634,4,FALSE),""))</f>
      </c>
      <c r="G4322" s="84">
        <f>IF($E4322="","",IFERROR(VLOOKUP(TRIM(E4322&amp;""),'Référentiel Articles'!$A$2:$F$634,5,FALSE),""))</f>
      </c>
      <c r="H4322" s="85" t="str">
        <v/>
      </c>
      <c r="I4322" s="84">
        <f>IF($E4322="","",IFERROR(VLOOKUP(TRIM(E4322&amp;""),'Référentiel Articles'!$A$2:$F$634,6,FALSE),""))</f>
      </c>
      <c r="J4322" s="90">
        <f>IF(OR($E4322="",$H4322=""),"",$H4322*$I4322)</f>
      </c>
      <c r="K4322" s="87" t="str">
        <v/>
      </c>
    </row>
    <row r="4323">
      <c r="A4323" s="74" t="str">
        <v/>
      </c>
      <c r="B4323" s="74" t="str">
        <v/>
      </c>
      <c r="C4323" s="75">
        <f>IF($E4323="","",IFERROR(VLOOKUP(TRIM(E4323&amp;""),'Référentiel Articles'!$A$2:$F$634,2,FALSE),""))</f>
      </c>
      <c r="D4323" s="75">
        <f>IF($E4323="","",IFERROR(VLOOKUP(TRIM(E4323&amp;""),'Référentiel Articles'!$A$2:$F$634,3,FALSE),""))</f>
      </c>
      <c r="E4323" s="74" t="str">
        <v/>
      </c>
      <c r="F4323" s="75">
        <f>IF($E4323="","",IFERROR(VLOOKUP(TRIM(E4323&amp;""),'Référentiel Articles'!$A$2:$F$634,4,FALSE),""))</f>
      </c>
      <c r="G4323" s="76">
        <f>IF($E4323="","",IFERROR(VLOOKUP(TRIM(E4323&amp;""),'Référentiel Articles'!$A$2:$F$634,5,FALSE),""))</f>
      </c>
      <c r="H4323" s="77" t="str">
        <v/>
      </c>
      <c r="I4323" s="76">
        <f>IF($E4323="","",IFERROR(VLOOKUP(TRIM(E4323&amp;""),'Référentiel Articles'!$A$2:$F$634,6,FALSE),""))</f>
      </c>
      <c r="J4323" s="78">
        <f>IF(OR($E4323="",$H4323=""),"",$H4323*$I4323)</f>
      </c>
      <c r="K4323" s="79" t="str">
        <v/>
      </c>
    </row>
    <row r="4324">
      <c r="A4324" s="81" t="str">
        <v/>
      </c>
      <c r="B4324" s="81" t="str">
        <v/>
      </c>
      <c r="C4324" s="83">
        <f>IF($E4324="","",IFERROR(VLOOKUP(TRIM(E4324&amp;""),'Référentiel Articles'!$A$2:$F$634,2,FALSE),""))</f>
      </c>
      <c r="D4324" s="83">
        <f>IF($E4324="","",IFERROR(VLOOKUP(TRIM(E4324&amp;""),'Référentiel Articles'!$A$2:$F$634,3,FALSE),""))</f>
      </c>
      <c r="E4324" s="81" t="str">
        <v/>
      </c>
      <c r="F4324" s="83">
        <f>IF($E4324="","",IFERROR(VLOOKUP(TRIM(E4324&amp;""),'Référentiel Articles'!$A$2:$F$634,4,FALSE),""))</f>
      </c>
      <c r="G4324" s="84">
        <f>IF($E4324="","",IFERROR(VLOOKUP(TRIM(E4324&amp;""),'Référentiel Articles'!$A$2:$F$634,5,FALSE),""))</f>
      </c>
      <c r="H4324" s="85" t="str">
        <v/>
      </c>
      <c r="I4324" s="84">
        <f>IF($E4324="","",IFERROR(VLOOKUP(TRIM(E4324&amp;""),'Référentiel Articles'!$A$2:$F$634,6,FALSE),""))</f>
      </c>
      <c r="J4324" s="90">
        <f>IF(OR($E4324="",$H4324=""),"",$H4324*$I4324)</f>
      </c>
      <c r="K4324" s="87" t="str">
        <v/>
      </c>
    </row>
    <row r="4325">
      <c r="A4325" s="74" t="str">
        <v/>
      </c>
      <c r="B4325" s="74" t="str">
        <v/>
      </c>
      <c r="C4325" s="75">
        <f>IF($E4325="","",IFERROR(VLOOKUP(TRIM(E4325&amp;""),'Référentiel Articles'!$A$2:$F$634,2,FALSE),""))</f>
      </c>
      <c r="D4325" s="75">
        <f>IF($E4325="","",IFERROR(VLOOKUP(TRIM(E4325&amp;""),'Référentiel Articles'!$A$2:$F$634,3,FALSE),""))</f>
      </c>
      <c r="E4325" s="74" t="str">
        <v/>
      </c>
      <c r="F4325" s="75">
        <f>IF($E4325="","",IFERROR(VLOOKUP(TRIM(E4325&amp;""),'Référentiel Articles'!$A$2:$F$634,4,FALSE),""))</f>
      </c>
      <c r="G4325" s="76">
        <f>IF($E4325="","",IFERROR(VLOOKUP(TRIM(E4325&amp;""),'Référentiel Articles'!$A$2:$F$634,5,FALSE),""))</f>
      </c>
      <c r="H4325" s="77" t="str">
        <v/>
      </c>
      <c r="I4325" s="76">
        <f>IF($E4325="","",IFERROR(VLOOKUP(TRIM(E4325&amp;""),'Référentiel Articles'!$A$2:$F$634,6,FALSE),""))</f>
      </c>
      <c r="J4325" s="78">
        <f>IF(OR($E4325="",$H4325=""),"",$H4325*$I4325)</f>
      </c>
      <c r="K4325" s="79" t="str">
        <v/>
      </c>
    </row>
    <row r="4326">
      <c r="A4326" s="81" t="str">
        <v/>
      </c>
      <c r="B4326" s="81" t="str">
        <v/>
      </c>
      <c r="C4326" s="83">
        <f>IF($E4326="","",IFERROR(VLOOKUP(TRIM(E4326&amp;""),'Référentiel Articles'!$A$2:$F$634,2,FALSE),""))</f>
      </c>
      <c r="D4326" s="83">
        <f>IF($E4326="","",IFERROR(VLOOKUP(TRIM(E4326&amp;""),'Référentiel Articles'!$A$2:$F$634,3,FALSE),""))</f>
      </c>
      <c r="E4326" s="81" t="str">
        <v/>
      </c>
      <c r="F4326" s="83">
        <f>IF($E4326="","",IFERROR(VLOOKUP(TRIM(E4326&amp;""),'Référentiel Articles'!$A$2:$F$634,4,FALSE),""))</f>
      </c>
      <c r="G4326" s="84">
        <f>IF($E4326="","",IFERROR(VLOOKUP(TRIM(E4326&amp;""),'Référentiel Articles'!$A$2:$F$634,5,FALSE),""))</f>
      </c>
      <c r="H4326" s="85" t="str">
        <v/>
      </c>
      <c r="I4326" s="84">
        <f>IF($E4326="","",IFERROR(VLOOKUP(TRIM(E4326&amp;""),'Référentiel Articles'!$A$2:$F$634,6,FALSE),""))</f>
      </c>
      <c r="J4326" s="90">
        <f>IF(OR($E4326="",$H4326=""),"",$H4326*$I4326)</f>
      </c>
      <c r="K4326" s="87" t="str">
        <v/>
      </c>
    </row>
    <row r="4327">
      <c r="A4327" s="74" t="str">
        <v/>
      </c>
      <c r="B4327" s="74" t="str">
        <v/>
      </c>
      <c r="C4327" s="75">
        <f>IF($E4327="","",IFERROR(VLOOKUP(TRIM(E4327&amp;""),'Référentiel Articles'!$A$2:$F$634,2,FALSE),""))</f>
      </c>
      <c r="D4327" s="75">
        <f>IF($E4327="","",IFERROR(VLOOKUP(TRIM(E4327&amp;""),'Référentiel Articles'!$A$2:$F$634,3,FALSE),""))</f>
      </c>
      <c r="E4327" s="74" t="str">
        <v/>
      </c>
      <c r="F4327" s="75">
        <f>IF($E4327="","",IFERROR(VLOOKUP(TRIM(E4327&amp;""),'Référentiel Articles'!$A$2:$F$634,4,FALSE),""))</f>
      </c>
      <c r="G4327" s="76">
        <f>IF($E4327="","",IFERROR(VLOOKUP(TRIM(E4327&amp;""),'Référentiel Articles'!$A$2:$F$634,5,FALSE),""))</f>
      </c>
      <c r="H4327" s="77" t="str">
        <v/>
      </c>
      <c r="I4327" s="76">
        <f>IF($E4327="","",IFERROR(VLOOKUP(TRIM(E4327&amp;""),'Référentiel Articles'!$A$2:$F$634,6,FALSE),""))</f>
      </c>
      <c r="J4327" s="78">
        <f>IF(OR($E4327="",$H4327=""),"",$H4327*$I4327)</f>
      </c>
      <c r="K4327" s="79" t="str">
        <v/>
      </c>
    </row>
    <row r="4328">
      <c r="A4328" s="81" t="str">
        <v/>
      </c>
      <c r="B4328" s="81" t="str">
        <v/>
      </c>
      <c r="C4328" s="83">
        <f>IF($E4328="","",IFERROR(VLOOKUP(TRIM(E4328&amp;""),'Référentiel Articles'!$A$2:$F$634,2,FALSE),""))</f>
      </c>
      <c r="D4328" s="83">
        <f>IF($E4328="","",IFERROR(VLOOKUP(TRIM(E4328&amp;""),'Référentiel Articles'!$A$2:$F$634,3,FALSE),""))</f>
      </c>
      <c r="E4328" s="81" t="str">
        <v/>
      </c>
      <c r="F4328" s="83">
        <f>IF($E4328="","",IFERROR(VLOOKUP(TRIM(E4328&amp;""),'Référentiel Articles'!$A$2:$F$634,4,FALSE),""))</f>
      </c>
      <c r="G4328" s="84">
        <f>IF($E4328="","",IFERROR(VLOOKUP(TRIM(E4328&amp;""),'Référentiel Articles'!$A$2:$F$634,5,FALSE),""))</f>
      </c>
      <c r="H4328" s="85" t="str">
        <v/>
      </c>
      <c r="I4328" s="84">
        <f>IF($E4328="","",IFERROR(VLOOKUP(TRIM(E4328&amp;""),'Référentiel Articles'!$A$2:$F$634,6,FALSE),""))</f>
      </c>
      <c r="J4328" s="90">
        <f>IF(OR($E4328="",$H4328=""),"",$H4328*$I4328)</f>
      </c>
      <c r="K4328" s="87" t="str">
        <v/>
      </c>
    </row>
    <row r="4329">
      <c r="A4329" s="74" t="str">
        <v/>
      </c>
      <c r="B4329" s="74" t="str">
        <v/>
      </c>
      <c r="C4329" s="75">
        <f>IF($E4329="","",IFERROR(VLOOKUP(TRIM(E4329&amp;""),'Référentiel Articles'!$A$2:$F$634,2,FALSE),""))</f>
      </c>
      <c r="D4329" s="75">
        <f>IF($E4329="","",IFERROR(VLOOKUP(TRIM(E4329&amp;""),'Référentiel Articles'!$A$2:$F$634,3,FALSE),""))</f>
      </c>
      <c r="E4329" s="74" t="str">
        <v/>
      </c>
      <c r="F4329" s="75">
        <f>IF($E4329="","",IFERROR(VLOOKUP(TRIM(E4329&amp;""),'Référentiel Articles'!$A$2:$F$634,4,FALSE),""))</f>
      </c>
      <c r="G4329" s="76">
        <f>IF($E4329="","",IFERROR(VLOOKUP(TRIM(E4329&amp;""),'Référentiel Articles'!$A$2:$F$634,5,FALSE),""))</f>
      </c>
      <c r="H4329" s="77" t="str">
        <v/>
      </c>
      <c r="I4329" s="76">
        <f>IF($E4329="","",IFERROR(VLOOKUP(TRIM(E4329&amp;""),'Référentiel Articles'!$A$2:$F$634,6,FALSE),""))</f>
      </c>
      <c r="J4329" s="78">
        <f>IF(OR($E4329="",$H4329=""),"",$H4329*$I4329)</f>
      </c>
      <c r="K4329" s="79" t="str">
        <v/>
      </c>
    </row>
    <row r="4330">
      <c r="A4330" s="81" t="str">
        <v/>
      </c>
      <c r="B4330" s="81" t="str">
        <v/>
      </c>
      <c r="C4330" s="83">
        <f>IF($E4330="","",IFERROR(VLOOKUP(TRIM(E4330&amp;""),'Référentiel Articles'!$A$2:$F$634,2,FALSE),""))</f>
      </c>
      <c r="D4330" s="83">
        <f>IF($E4330="","",IFERROR(VLOOKUP(TRIM(E4330&amp;""),'Référentiel Articles'!$A$2:$F$634,3,FALSE),""))</f>
      </c>
      <c r="E4330" s="81" t="str">
        <v/>
      </c>
      <c r="F4330" s="83">
        <f>IF($E4330="","",IFERROR(VLOOKUP(TRIM(E4330&amp;""),'Référentiel Articles'!$A$2:$F$634,4,FALSE),""))</f>
      </c>
      <c r="G4330" s="84">
        <f>IF($E4330="","",IFERROR(VLOOKUP(TRIM(E4330&amp;""),'Référentiel Articles'!$A$2:$F$634,5,FALSE),""))</f>
      </c>
      <c r="H4330" s="85" t="str">
        <v/>
      </c>
      <c r="I4330" s="84">
        <f>IF($E4330="","",IFERROR(VLOOKUP(TRIM(E4330&amp;""),'Référentiel Articles'!$A$2:$F$634,6,FALSE),""))</f>
      </c>
      <c r="J4330" s="90">
        <f>IF(OR($E4330="",$H4330=""),"",$H4330*$I4330)</f>
      </c>
      <c r="K4330" s="87" t="str">
        <v/>
      </c>
    </row>
    <row r="4331">
      <c r="A4331" s="74" t="str">
        <v/>
      </c>
      <c r="B4331" s="74" t="str">
        <v/>
      </c>
      <c r="C4331" s="75">
        <f>IF($E4331="","",IFERROR(VLOOKUP(TRIM(E4331&amp;""),'Référentiel Articles'!$A$2:$F$634,2,FALSE),""))</f>
      </c>
      <c r="D4331" s="75">
        <f>IF($E4331="","",IFERROR(VLOOKUP(TRIM(E4331&amp;""),'Référentiel Articles'!$A$2:$F$634,3,FALSE),""))</f>
      </c>
      <c r="E4331" s="74" t="str">
        <v/>
      </c>
      <c r="F4331" s="75">
        <f>IF($E4331="","",IFERROR(VLOOKUP(TRIM(E4331&amp;""),'Référentiel Articles'!$A$2:$F$634,4,FALSE),""))</f>
      </c>
      <c r="G4331" s="76">
        <f>IF($E4331="","",IFERROR(VLOOKUP(TRIM(E4331&amp;""),'Référentiel Articles'!$A$2:$F$634,5,FALSE),""))</f>
      </c>
      <c r="H4331" s="77" t="str">
        <v/>
      </c>
      <c r="I4331" s="76">
        <f>IF($E4331="","",IFERROR(VLOOKUP(TRIM(E4331&amp;""),'Référentiel Articles'!$A$2:$F$634,6,FALSE),""))</f>
      </c>
      <c r="J4331" s="78">
        <f>IF(OR($E4331="",$H4331=""),"",$H4331*$I4331)</f>
      </c>
      <c r="K4331" s="79" t="str">
        <v/>
      </c>
    </row>
    <row r="4332">
      <c r="A4332" s="81" t="str">
        <v/>
      </c>
      <c r="B4332" s="81" t="str">
        <v/>
      </c>
      <c r="C4332" s="83">
        <f>IF($E4332="","",IFERROR(VLOOKUP(TRIM(E4332&amp;""),'Référentiel Articles'!$A$2:$F$634,2,FALSE),""))</f>
      </c>
      <c r="D4332" s="83">
        <f>IF($E4332="","",IFERROR(VLOOKUP(TRIM(E4332&amp;""),'Référentiel Articles'!$A$2:$F$634,3,FALSE),""))</f>
      </c>
      <c r="E4332" s="81" t="str">
        <v/>
      </c>
      <c r="F4332" s="83">
        <f>IF($E4332="","",IFERROR(VLOOKUP(TRIM(E4332&amp;""),'Référentiel Articles'!$A$2:$F$634,4,FALSE),""))</f>
      </c>
      <c r="G4332" s="84">
        <f>IF($E4332="","",IFERROR(VLOOKUP(TRIM(E4332&amp;""),'Référentiel Articles'!$A$2:$F$634,5,FALSE),""))</f>
      </c>
      <c r="H4332" s="85" t="str">
        <v/>
      </c>
      <c r="I4332" s="84">
        <f>IF($E4332="","",IFERROR(VLOOKUP(TRIM(E4332&amp;""),'Référentiel Articles'!$A$2:$F$634,6,FALSE),""))</f>
      </c>
      <c r="J4332" s="90">
        <f>IF(OR($E4332="",$H4332=""),"",$H4332*$I4332)</f>
      </c>
      <c r="K4332" s="87" t="str">
        <v/>
      </c>
    </row>
    <row r="4333">
      <c r="A4333" s="74" t="str">
        <v/>
      </c>
      <c r="B4333" s="74" t="str">
        <v/>
      </c>
      <c r="C4333" s="75">
        <f>IF($E4333="","",IFERROR(VLOOKUP(TRIM(E4333&amp;""),'Référentiel Articles'!$A$2:$F$634,2,FALSE),""))</f>
      </c>
      <c r="D4333" s="75">
        <f>IF($E4333="","",IFERROR(VLOOKUP(TRIM(E4333&amp;""),'Référentiel Articles'!$A$2:$F$634,3,FALSE),""))</f>
      </c>
      <c r="E4333" s="74" t="str">
        <v/>
      </c>
      <c r="F4333" s="75">
        <f>IF($E4333="","",IFERROR(VLOOKUP(TRIM(E4333&amp;""),'Référentiel Articles'!$A$2:$F$634,4,FALSE),""))</f>
      </c>
      <c r="G4333" s="76">
        <f>IF($E4333="","",IFERROR(VLOOKUP(TRIM(E4333&amp;""),'Référentiel Articles'!$A$2:$F$634,5,FALSE),""))</f>
      </c>
      <c r="H4333" s="77" t="str">
        <v/>
      </c>
      <c r="I4333" s="76">
        <f>IF($E4333="","",IFERROR(VLOOKUP(TRIM(E4333&amp;""),'Référentiel Articles'!$A$2:$F$634,6,FALSE),""))</f>
      </c>
      <c r="J4333" s="78">
        <f>IF(OR($E4333="",$H4333=""),"",$H4333*$I4333)</f>
      </c>
      <c r="K4333" s="79" t="str">
        <v/>
      </c>
    </row>
    <row r="4334">
      <c r="A4334" s="81" t="str">
        <v/>
      </c>
      <c r="B4334" s="81" t="str">
        <v/>
      </c>
      <c r="C4334" s="83">
        <f>IF($E4334="","",IFERROR(VLOOKUP(TRIM(E4334&amp;""),'Référentiel Articles'!$A$2:$F$634,2,FALSE),""))</f>
      </c>
      <c r="D4334" s="83">
        <f>IF($E4334="","",IFERROR(VLOOKUP(TRIM(E4334&amp;""),'Référentiel Articles'!$A$2:$F$634,3,FALSE),""))</f>
      </c>
      <c r="E4334" s="81" t="str">
        <v/>
      </c>
      <c r="F4334" s="83">
        <f>IF($E4334="","",IFERROR(VLOOKUP(TRIM(E4334&amp;""),'Référentiel Articles'!$A$2:$F$634,4,FALSE),""))</f>
      </c>
      <c r="G4334" s="84">
        <f>IF($E4334="","",IFERROR(VLOOKUP(TRIM(E4334&amp;""),'Référentiel Articles'!$A$2:$F$634,5,FALSE),""))</f>
      </c>
      <c r="H4334" s="85" t="str">
        <v/>
      </c>
      <c r="I4334" s="84">
        <f>IF($E4334="","",IFERROR(VLOOKUP(TRIM(E4334&amp;""),'Référentiel Articles'!$A$2:$F$634,6,FALSE),""))</f>
      </c>
      <c r="J4334" s="90">
        <f>IF(OR($E4334="",$H4334=""),"",$H4334*$I4334)</f>
      </c>
      <c r="K4334" s="87" t="str">
        <v/>
      </c>
    </row>
    <row r="4335">
      <c r="A4335" s="74" t="str">
        <v/>
      </c>
      <c r="B4335" s="74" t="str">
        <v/>
      </c>
      <c r="C4335" s="75">
        <f>IF($E4335="","",IFERROR(VLOOKUP(TRIM(E4335&amp;""),'Référentiel Articles'!$A$2:$F$634,2,FALSE),""))</f>
      </c>
      <c r="D4335" s="75">
        <f>IF($E4335="","",IFERROR(VLOOKUP(TRIM(E4335&amp;""),'Référentiel Articles'!$A$2:$F$634,3,FALSE),""))</f>
      </c>
      <c r="E4335" s="74" t="str">
        <v/>
      </c>
      <c r="F4335" s="75">
        <f>IF($E4335="","",IFERROR(VLOOKUP(TRIM(E4335&amp;""),'Référentiel Articles'!$A$2:$F$634,4,FALSE),""))</f>
      </c>
      <c r="G4335" s="76">
        <f>IF($E4335="","",IFERROR(VLOOKUP(TRIM(E4335&amp;""),'Référentiel Articles'!$A$2:$F$634,5,FALSE),""))</f>
      </c>
      <c r="H4335" s="77" t="str">
        <v/>
      </c>
      <c r="I4335" s="76">
        <f>IF($E4335="","",IFERROR(VLOOKUP(TRIM(E4335&amp;""),'Référentiel Articles'!$A$2:$F$634,6,FALSE),""))</f>
      </c>
      <c r="J4335" s="78">
        <f>IF(OR($E4335="",$H4335=""),"",$H4335*$I4335)</f>
      </c>
      <c r="K4335" s="79" t="str">
        <v/>
      </c>
    </row>
    <row r="4336">
      <c r="A4336" s="81" t="str">
        <v/>
      </c>
      <c r="B4336" s="81" t="str">
        <v/>
      </c>
      <c r="C4336" s="83">
        <f>IF($E4336="","",IFERROR(VLOOKUP(TRIM(E4336&amp;""),'Référentiel Articles'!$A$2:$F$634,2,FALSE),""))</f>
      </c>
      <c r="D4336" s="83">
        <f>IF($E4336="","",IFERROR(VLOOKUP(TRIM(E4336&amp;""),'Référentiel Articles'!$A$2:$F$634,3,FALSE),""))</f>
      </c>
      <c r="E4336" s="81" t="str">
        <v/>
      </c>
      <c r="F4336" s="83">
        <f>IF($E4336="","",IFERROR(VLOOKUP(TRIM(E4336&amp;""),'Référentiel Articles'!$A$2:$F$634,4,FALSE),""))</f>
      </c>
      <c r="G4336" s="84">
        <f>IF($E4336="","",IFERROR(VLOOKUP(TRIM(E4336&amp;""),'Référentiel Articles'!$A$2:$F$634,5,FALSE),""))</f>
      </c>
      <c r="H4336" s="85" t="str">
        <v/>
      </c>
      <c r="I4336" s="84">
        <f>IF($E4336="","",IFERROR(VLOOKUP(TRIM(E4336&amp;""),'Référentiel Articles'!$A$2:$F$634,6,FALSE),""))</f>
      </c>
      <c r="J4336" s="90">
        <f>IF(OR($E4336="",$H4336=""),"",$H4336*$I4336)</f>
      </c>
      <c r="K4336" s="87" t="str">
        <v/>
      </c>
    </row>
    <row r="4337">
      <c r="A4337" s="74" t="str">
        <v/>
      </c>
      <c r="B4337" s="74" t="str">
        <v/>
      </c>
      <c r="C4337" s="75">
        <f>IF($E4337="","",IFERROR(VLOOKUP(TRIM(E4337&amp;""),'Référentiel Articles'!$A$2:$F$634,2,FALSE),""))</f>
      </c>
      <c r="D4337" s="75">
        <f>IF($E4337="","",IFERROR(VLOOKUP(TRIM(E4337&amp;""),'Référentiel Articles'!$A$2:$F$634,3,FALSE),""))</f>
      </c>
      <c r="E4337" s="74" t="str">
        <v/>
      </c>
      <c r="F4337" s="75">
        <f>IF($E4337="","",IFERROR(VLOOKUP(TRIM(E4337&amp;""),'Référentiel Articles'!$A$2:$F$634,4,FALSE),""))</f>
      </c>
      <c r="G4337" s="76">
        <f>IF($E4337="","",IFERROR(VLOOKUP(TRIM(E4337&amp;""),'Référentiel Articles'!$A$2:$F$634,5,FALSE),""))</f>
      </c>
      <c r="H4337" s="77" t="str">
        <v/>
      </c>
      <c r="I4337" s="76">
        <f>IF($E4337="","",IFERROR(VLOOKUP(TRIM(E4337&amp;""),'Référentiel Articles'!$A$2:$F$634,6,FALSE),""))</f>
      </c>
      <c r="J4337" s="78">
        <f>IF(OR($E4337="",$H4337=""),"",$H4337*$I4337)</f>
      </c>
      <c r="K4337" s="79" t="str">
        <v/>
      </c>
    </row>
    <row r="4338">
      <c r="A4338" s="81" t="str">
        <v/>
      </c>
      <c r="B4338" s="81" t="str">
        <v/>
      </c>
      <c r="C4338" s="83">
        <f>IF($E4338="","",IFERROR(VLOOKUP(TRIM(E4338&amp;""),'Référentiel Articles'!$A$2:$F$634,2,FALSE),""))</f>
      </c>
      <c r="D4338" s="83">
        <f>IF($E4338="","",IFERROR(VLOOKUP(TRIM(E4338&amp;""),'Référentiel Articles'!$A$2:$F$634,3,FALSE),""))</f>
      </c>
      <c r="E4338" s="81" t="str">
        <v/>
      </c>
      <c r="F4338" s="83">
        <f>IF($E4338="","",IFERROR(VLOOKUP(TRIM(E4338&amp;""),'Référentiel Articles'!$A$2:$F$634,4,FALSE),""))</f>
      </c>
      <c r="G4338" s="84">
        <f>IF($E4338="","",IFERROR(VLOOKUP(TRIM(E4338&amp;""),'Référentiel Articles'!$A$2:$F$634,5,FALSE),""))</f>
      </c>
      <c r="H4338" s="85" t="str">
        <v/>
      </c>
      <c r="I4338" s="84">
        <f>IF($E4338="","",IFERROR(VLOOKUP(TRIM(E4338&amp;""),'Référentiel Articles'!$A$2:$F$634,6,FALSE),""))</f>
      </c>
      <c r="J4338" s="90">
        <f>IF(OR($E4338="",$H4338=""),"",$H4338*$I4338)</f>
      </c>
      <c r="K4338" s="87" t="str">
        <v/>
      </c>
    </row>
    <row r="4339">
      <c r="A4339" s="74" t="str">
        <v/>
      </c>
      <c r="B4339" s="74" t="str">
        <v/>
      </c>
      <c r="C4339" s="75">
        <f>IF($E4339="","",IFERROR(VLOOKUP(TRIM(E4339&amp;""),'Référentiel Articles'!$A$2:$F$634,2,FALSE),""))</f>
      </c>
      <c r="D4339" s="75">
        <f>IF($E4339="","",IFERROR(VLOOKUP(TRIM(E4339&amp;""),'Référentiel Articles'!$A$2:$F$634,3,FALSE),""))</f>
      </c>
      <c r="E4339" s="74" t="str">
        <v/>
      </c>
      <c r="F4339" s="75">
        <f>IF($E4339="","",IFERROR(VLOOKUP(TRIM(E4339&amp;""),'Référentiel Articles'!$A$2:$F$634,4,FALSE),""))</f>
      </c>
      <c r="G4339" s="76">
        <f>IF($E4339="","",IFERROR(VLOOKUP(TRIM(E4339&amp;""),'Référentiel Articles'!$A$2:$F$634,5,FALSE),""))</f>
      </c>
      <c r="H4339" s="77" t="str">
        <v/>
      </c>
      <c r="I4339" s="76">
        <f>IF($E4339="","",IFERROR(VLOOKUP(TRIM(E4339&amp;""),'Référentiel Articles'!$A$2:$F$634,6,FALSE),""))</f>
      </c>
      <c r="J4339" s="78">
        <f>IF(OR($E4339="",$H4339=""),"",$H4339*$I4339)</f>
      </c>
      <c r="K4339" s="79" t="str">
        <v/>
      </c>
    </row>
    <row r="4340">
      <c r="A4340" s="81" t="str">
        <v/>
      </c>
      <c r="B4340" s="81" t="str">
        <v/>
      </c>
      <c r="C4340" s="83">
        <f>IF($E4340="","",IFERROR(VLOOKUP(TRIM(E4340&amp;""),'Référentiel Articles'!$A$2:$F$634,2,FALSE),""))</f>
      </c>
      <c r="D4340" s="83">
        <f>IF($E4340="","",IFERROR(VLOOKUP(TRIM(E4340&amp;""),'Référentiel Articles'!$A$2:$F$634,3,FALSE),""))</f>
      </c>
      <c r="E4340" s="81" t="str">
        <v/>
      </c>
      <c r="F4340" s="83">
        <f>IF($E4340="","",IFERROR(VLOOKUP(TRIM(E4340&amp;""),'Référentiel Articles'!$A$2:$F$634,4,FALSE),""))</f>
      </c>
      <c r="G4340" s="84">
        <f>IF($E4340="","",IFERROR(VLOOKUP(TRIM(E4340&amp;""),'Référentiel Articles'!$A$2:$F$634,5,FALSE),""))</f>
      </c>
      <c r="H4340" s="85" t="str">
        <v/>
      </c>
      <c r="I4340" s="84">
        <f>IF($E4340="","",IFERROR(VLOOKUP(TRIM(E4340&amp;""),'Référentiel Articles'!$A$2:$F$634,6,FALSE),""))</f>
      </c>
      <c r="J4340" s="90">
        <f>IF(OR($E4340="",$H4340=""),"",$H4340*$I4340)</f>
      </c>
      <c r="K4340" s="87" t="str">
        <v/>
      </c>
    </row>
    <row r="4341">
      <c r="A4341" s="74" t="str">
        <v/>
      </c>
      <c r="B4341" s="74" t="str">
        <v/>
      </c>
      <c r="C4341" s="75">
        <f>IF($E4341="","",IFERROR(VLOOKUP(TRIM(E4341&amp;""),'Référentiel Articles'!$A$2:$F$634,2,FALSE),""))</f>
      </c>
      <c r="D4341" s="75">
        <f>IF($E4341="","",IFERROR(VLOOKUP(TRIM(E4341&amp;""),'Référentiel Articles'!$A$2:$F$634,3,FALSE),""))</f>
      </c>
      <c r="E4341" s="74" t="str">
        <v/>
      </c>
      <c r="F4341" s="75">
        <f>IF($E4341="","",IFERROR(VLOOKUP(TRIM(E4341&amp;""),'Référentiel Articles'!$A$2:$F$634,4,FALSE),""))</f>
      </c>
      <c r="G4341" s="76">
        <f>IF($E4341="","",IFERROR(VLOOKUP(TRIM(E4341&amp;""),'Référentiel Articles'!$A$2:$F$634,5,FALSE),""))</f>
      </c>
      <c r="H4341" s="77" t="str">
        <v/>
      </c>
      <c r="I4341" s="76">
        <f>IF($E4341="","",IFERROR(VLOOKUP(TRIM(E4341&amp;""),'Référentiel Articles'!$A$2:$F$634,6,FALSE),""))</f>
      </c>
      <c r="J4341" s="78">
        <f>IF(OR($E4341="",$H4341=""),"",$H4341*$I4341)</f>
      </c>
      <c r="K4341" s="79" t="str">
        <v/>
      </c>
    </row>
    <row r="4342">
      <c r="A4342" s="81" t="str">
        <v/>
      </c>
      <c r="B4342" s="81" t="str">
        <v/>
      </c>
      <c r="C4342" s="83">
        <f>IF($E4342="","",IFERROR(VLOOKUP(TRIM(E4342&amp;""),'Référentiel Articles'!$A$2:$F$634,2,FALSE),""))</f>
      </c>
      <c r="D4342" s="83">
        <f>IF($E4342="","",IFERROR(VLOOKUP(TRIM(E4342&amp;""),'Référentiel Articles'!$A$2:$F$634,3,FALSE),""))</f>
      </c>
      <c r="E4342" s="81" t="str">
        <v/>
      </c>
      <c r="F4342" s="83">
        <f>IF($E4342="","",IFERROR(VLOOKUP(TRIM(E4342&amp;""),'Référentiel Articles'!$A$2:$F$634,4,FALSE),""))</f>
      </c>
      <c r="G4342" s="84">
        <f>IF($E4342="","",IFERROR(VLOOKUP(TRIM(E4342&amp;""),'Référentiel Articles'!$A$2:$F$634,5,FALSE),""))</f>
      </c>
      <c r="H4342" s="85" t="str">
        <v/>
      </c>
      <c r="I4342" s="84">
        <f>IF($E4342="","",IFERROR(VLOOKUP(TRIM(E4342&amp;""),'Référentiel Articles'!$A$2:$F$634,6,FALSE),""))</f>
      </c>
      <c r="J4342" s="90">
        <f>IF(OR($E4342="",$H4342=""),"",$H4342*$I4342)</f>
      </c>
      <c r="K4342" s="87" t="str">
        <v/>
      </c>
    </row>
    <row r="4343">
      <c r="A4343" s="74" t="str">
        <v/>
      </c>
      <c r="B4343" s="74" t="str">
        <v/>
      </c>
      <c r="C4343" s="75">
        <f>IF($E4343="","",IFERROR(VLOOKUP(TRIM(E4343&amp;""),'Référentiel Articles'!$A$2:$F$634,2,FALSE),""))</f>
      </c>
      <c r="D4343" s="75">
        <f>IF($E4343="","",IFERROR(VLOOKUP(TRIM(E4343&amp;""),'Référentiel Articles'!$A$2:$F$634,3,FALSE),""))</f>
      </c>
      <c r="E4343" s="74" t="str">
        <v/>
      </c>
      <c r="F4343" s="75">
        <f>IF($E4343="","",IFERROR(VLOOKUP(TRIM(E4343&amp;""),'Référentiel Articles'!$A$2:$F$634,4,FALSE),""))</f>
      </c>
      <c r="G4343" s="76">
        <f>IF($E4343="","",IFERROR(VLOOKUP(TRIM(E4343&amp;""),'Référentiel Articles'!$A$2:$F$634,5,FALSE),""))</f>
      </c>
      <c r="H4343" s="77" t="str">
        <v/>
      </c>
      <c r="I4343" s="76">
        <f>IF($E4343="","",IFERROR(VLOOKUP(TRIM(E4343&amp;""),'Référentiel Articles'!$A$2:$F$634,6,FALSE),""))</f>
      </c>
      <c r="J4343" s="78">
        <f>IF(OR($E4343="",$H4343=""),"",$H4343*$I4343)</f>
      </c>
      <c r="K4343" s="79" t="str">
        <v/>
      </c>
    </row>
    <row r="4344">
      <c r="A4344" s="81" t="str">
        <v/>
      </c>
      <c r="B4344" s="81" t="str">
        <v/>
      </c>
      <c r="C4344" s="83">
        <f>IF($E4344="","",IFERROR(VLOOKUP(TRIM(E4344&amp;""),'Référentiel Articles'!$A$2:$F$634,2,FALSE),""))</f>
      </c>
      <c r="D4344" s="83">
        <f>IF($E4344="","",IFERROR(VLOOKUP(TRIM(E4344&amp;""),'Référentiel Articles'!$A$2:$F$634,3,FALSE),""))</f>
      </c>
      <c r="E4344" s="81" t="str">
        <v/>
      </c>
      <c r="F4344" s="83">
        <f>IF($E4344="","",IFERROR(VLOOKUP(TRIM(E4344&amp;""),'Référentiel Articles'!$A$2:$F$634,4,FALSE),""))</f>
      </c>
      <c r="G4344" s="84">
        <f>IF($E4344="","",IFERROR(VLOOKUP(TRIM(E4344&amp;""),'Référentiel Articles'!$A$2:$F$634,5,FALSE),""))</f>
      </c>
      <c r="H4344" s="85" t="str">
        <v/>
      </c>
      <c r="I4344" s="84">
        <f>IF($E4344="","",IFERROR(VLOOKUP(TRIM(E4344&amp;""),'Référentiel Articles'!$A$2:$F$634,6,FALSE),""))</f>
      </c>
      <c r="J4344" s="90">
        <f>IF(OR($E4344="",$H4344=""),"",$H4344*$I4344)</f>
      </c>
      <c r="K4344" s="87" t="str">
        <v/>
      </c>
    </row>
    <row r="4345">
      <c r="A4345" s="74" t="str">
        <v/>
      </c>
      <c r="B4345" s="74" t="str">
        <v/>
      </c>
      <c r="C4345" s="75">
        <f>IF($E4345="","",IFERROR(VLOOKUP(TRIM(E4345&amp;""),'Référentiel Articles'!$A$2:$F$634,2,FALSE),""))</f>
      </c>
      <c r="D4345" s="75">
        <f>IF($E4345="","",IFERROR(VLOOKUP(TRIM(E4345&amp;""),'Référentiel Articles'!$A$2:$F$634,3,FALSE),""))</f>
      </c>
      <c r="E4345" s="74" t="str">
        <v/>
      </c>
      <c r="F4345" s="75">
        <f>IF($E4345="","",IFERROR(VLOOKUP(TRIM(E4345&amp;""),'Référentiel Articles'!$A$2:$F$634,4,FALSE),""))</f>
      </c>
      <c r="G4345" s="76">
        <f>IF($E4345="","",IFERROR(VLOOKUP(TRIM(E4345&amp;""),'Référentiel Articles'!$A$2:$F$634,5,FALSE),""))</f>
      </c>
      <c r="H4345" s="77" t="str">
        <v/>
      </c>
      <c r="I4345" s="76">
        <f>IF($E4345="","",IFERROR(VLOOKUP(TRIM(E4345&amp;""),'Référentiel Articles'!$A$2:$F$634,6,FALSE),""))</f>
      </c>
      <c r="J4345" s="78">
        <f>IF(OR($E4345="",$H4345=""),"",$H4345*$I4345)</f>
      </c>
      <c r="K4345" s="79" t="str">
        <v/>
      </c>
    </row>
    <row r="4346">
      <c r="A4346" s="81" t="str">
        <v/>
      </c>
      <c r="B4346" s="81" t="str">
        <v/>
      </c>
      <c r="C4346" s="83">
        <f>IF($E4346="","",IFERROR(VLOOKUP(TRIM(E4346&amp;""),'Référentiel Articles'!$A$2:$F$634,2,FALSE),""))</f>
      </c>
      <c r="D4346" s="83">
        <f>IF($E4346="","",IFERROR(VLOOKUP(TRIM(E4346&amp;""),'Référentiel Articles'!$A$2:$F$634,3,FALSE),""))</f>
      </c>
      <c r="E4346" s="81" t="str">
        <v/>
      </c>
      <c r="F4346" s="83">
        <f>IF($E4346="","",IFERROR(VLOOKUP(TRIM(E4346&amp;""),'Référentiel Articles'!$A$2:$F$634,4,FALSE),""))</f>
      </c>
      <c r="G4346" s="84">
        <f>IF($E4346="","",IFERROR(VLOOKUP(TRIM(E4346&amp;""),'Référentiel Articles'!$A$2:$F$634,5,FALSE),""))</f>
      </c>
      <c r="H4346" s="85" t="str">
        <v/>
      </c>
      <c r="I4346" s="84">
        <f>IF($E4346="","",IFERROR(VLOOKUP(TRIM(E4346&amp;""),'Référentiel Articles'!$A$2:$F$634,6,FALSE),""))</f>
      </c>
      <c r="J4346" s="90">
        <f>IF(OR($E4346="",$H4346=""),"",$H4346*$I4346)</f>
      </c>
      <c r="K4346" s="87" t="str">
        <v/>
      </c>
    </row>
    <row r="4347">
      <c r="A4347" s="74" t="str">
        <v/>
      </c>
      <c r="B4347" s="74" t="str">
        <v/>
      </c>
      <c r="C4347" s="75">
        <f>IF($E4347="","",IFERROR(VLOOKUP(TRIM(E4347&amp;""),'Référentiel Articles'!$A$2:$F$634,2,FALSE),""))</f>
      </c>
      <c r="D4347" s="75">
        <f>IF($E4347="","",IFERROR(VLOOKUP(TRIM(E4347&amp;""),'Référentiel Articles'!$A$2:$F$634,3,FALSE),""))</f>
      </c>
      <c r="E4347" s="74" t="str">
        <v/>
      </c>
      <c r="F4347" s="75">
        <f>IF($E4347="","",IFERROR(VLOOKUP(TRIM(E4347&amp;""),'Référentiel Articles'!$A$2:$F$634,4,FALSE),""))</f>
      </c>
      <c r="G4347" s="76">
        <f>IF($E4347="","",IFERROR(VLOOKUP(TRIM(E4347&amp;""),'Référentiel Articles'!$A$2:$F$634,5,FALSE),""))</f>
      </c>
      <c r="H4347" s="77" t="str">
        <v/>
      </c>
      <c r="I4347" s="76">
        <f>IF($E4347="","",IFERROR(VLOOKUP(TRIM(E4347&amp;""),'Référentiel Articles'!$A$2:$F$634,6,FALSE),""))</f>
      </c>
      <c r="J4347" s="78">
        <f>IF(OR($E4347="",$H4347=""),"",$H4347*$I4347)</f>
      </c>
      <c r="K4347" s="79" t="str">
        <v/>
      </c>
    </row>
    <row r="4348">
      <c r="A4348" s="81" t="str">
        <v/>
      </c>
      <c r="B4348" s="81" t="str">
        <v/>
      </c>
      <c r="C4348" s="83">
        <f>IF($E4348="","",IFERROR(VLOOKUP(TRIM(E4348&amp;""),'Référentiel Articles'!$A$2:$F$634,2,FALSE),""))</f>
      </c>
      <c r="D4348" s="83">
        <f>IF($E4348="","",IFERROR(VLOOKUP(TRIM(E4348&amp;""),'Référentiel Articles'!$A$2:$F$634,3,FALSE),""))</f>
      </c>
      <c r="E4348" s="81" t="str">
        <v/>
      </c>
      <c r="F4348" s="83">
        <f>IF($E4348="","",IFERROR(VLOOKUP(TRIM(E4348&amp;""),'Référentiel Articles'!$A$2:$F$634,4,FALSE),""))</f>
      </c>
      <c r="G4348" s="84">
        <f>IF($E4348="","",IFERROR(VLOOKUP(TRIM(E4348&amp;""),'Référentiel Articles'!$A$2:$F$634,5,FALSE),""))</f>
      </c>
      <c r="H4348" s="85" t="str">
        <v/>
      </c>
      <c r="I4348" s="84">
        <f>IF($E4348="","",IFERROR(VLOOKUP(TRIM(E4348&amp;""),'Référentiel Articles'!$A$2:$F$634,6,FALSE),""))</f>
      </c>
      <c r="J4348" s="90">
        <f>IF(OR($E4348="",$H4348=""),"",$H4348*$I4348)</f>
      </c>
      <c r="K4348" s="87" t="str">
        <v/>
      </c>
    </row>
    <row r="4349">
      <c r="A4349" s="74" t="str">
        <v/>
      </c>
      <c r="B4349" s="74" t="str">
        <v/>
      </c>
      <c r="C4349" s="75">
        <f>IF($E4349="","",IFERROR(VLOOKUP(TRIM(E4349&amp;""),'Référentiel Articles'!$A$2:$F$634,2,FALSE),""))</f>
      </c>
      <c r="D4349" s="75">
        <f>IF($E4349="","",IFERROR(VLOOKUP(TRIM(E4349&amp;""),'Référentiel Articles'!$A$2:$F$634,3,FALSE),""))</f>
      </c>
      <c r="E4349" s="74" t="str">
        <v/>
      </c>
      <c r="F4349" s="75">
        <f>IF($E4349="","",IFERROR(VLOOKUP(TRIM(E4349&amp;""),'Référentiel Articles'!$A$2:$F$634,4,FALSE),""))</f>
      </c>
      <c r="G4349" s="76">
        <f>IF($E4349="","",IFERROR(VLOOKUP(TRIM(E4349&amp;""),'Référentiel Articles'!$A$2:$F$634,5,FALSE),""))</f>
      </c>
      <c r="H4349" s="77" t="str">
        <v/>
      </c>
      <c r="I4349" s="76">
        <f>IF($E4349="","",IFERROR(VLOOKUP(TRIM(E4349&amp;""),'Référentiel Articles'!$A$2:$F$634,6,FALSE),""))</f>
      </c>
      <c r="J4349" s="78">
        <f>IF(OR($E4349="",$H4349=""),"",$H4349*$I4349)</f>
      </c>
      <c r="K4349" s="79" t="str">
        <v/>
      </c>
    </row>
    <row r="4350">
      <c r="A4350" s="81" t="str">
        <v/>
      </c>
      <c r="B4350" s="81" t="str">
        <v/>
      </c>
      <c r="C4350" s="83">
        <f>IF($E4350="","",IFERROR(VLOOKUP(TRIM(E4350&amp;""),'Référentiel Articles'!$A$2:$F$634,2,FALSE),""))</f>
      </c>
      <c r="D4350" s="83">
        <f>IF($E4350="","",IFERROR(VLOOKUP(TRIM(E4350&amp;""),'Référentiel Articles'!$A$2:$F$634,3,FALSE),""))</f>
      </c>
      <c r="E4350" s="81" t="str">
        <v/>
      </c>
      <c r="F4350" s="83">
        <f>IF($E4350="","",IFERROR(VLOOKUP(TRIM(E4350&amp;""),'Référentiel Articles'!$A$2:$F$634,4,FALSE),""))</f>
      </c>
      <c r="G4350" s="84">
        <f>IF($E4350="","",IFERROR(VLOOKUP(TRIM(E4350&amp;""),'Référentiel Articles'!$A$2:$F$634,5,FALSE),""))</f>
      </c>
      <c r="H4350" s="85" t="str">
        <v/>
      </c>
      <c r="I4350" s="84">
        <f>IF($E4350="","",IFERROR(VLOOKUP(TRIM(E4350&amp;""),'Référentiel Articles'!$A$2:$F$634,6,FALSE),""))</f>
      </c>
      <c r="J4350" s="90">
        <f>IF(OR($E4350="",$H4350=""),"",$H4350*$I4350)</f>
      </c>
      <c r="K4350" s="87" t="str">
        <v/>
      </c>
    </row>
    <row r="4351">
      <c r="A4351" s="74" t="str">
        <v/>
      </c>
      <c r="B4351" s="74" t="str">
        <v/>
      </c>
      <c r="C4351" s="75">
        <f>IF($E4351="","",IFERROR(VLOOKUP(TRIM(E4351&amp;""),'Référentiel Articles'!$A$2:$F$634,2,FALSE),""))</f>
      </c>
      <c r="D4351" s="75">
        <f>IF($E4351="","",IFERROR(VLOOKUP(TRIM(E4351&amp;""),'Référentiel Articles'!$A$2:$F$634,3,FALSE),""))</f>
      </c>
      <c r="E4351" s="74" t="str">
        <v/>
      </c>
      <c r="F4351" s="75">
        <f>IF($E4351="","",IFERROR(VLOOKUP(TRIM(E4351&amp;""),'Référentiel Articles'!$A$2:$F$634,4,FALSE),""))</f>
      </c>
      <c r="G4351" s="76">
        <f>IF($E4351="","",IFERROR(VLOOKUP(TRIM(E4351&amp;""),'Référentiel Articles'!$A$2:$F$634,5,FALSE),""))</f>
      </c>
      <c r="H4351" s="77" t="str">
        <v/>
      </c>
      <c r="I4351" s="76">
        <f>IF($E4351="","",IFERROR(VLOOKUP(TRIM(E4351&amp;""),'Référentiel Articles'!$A$2:$F$634,6,FALSE),""))</f>
      </c>
      <c r="J4351" s="78">
        <f>IF(OR($E4351="",$H4351=""),"",$H4351*$I4351)</f>
      </c>
      <c r="K4351" s="79" t="str">
        <v/>
      </c>
    </row>
    <row r="4352">
      <c r="A4352" s="81" t="str">
        <v/>
      </c>
      <c r="B4352" s="81" t="str">
        <v/>
      </c>
      <c r="C4352" s="83">
        <f>IF($E4352="","",IFERROR(VLOOKUP(TRIM(E4352&amp;""),'Référentiel Articles'!$A$2:$F$634,2,FALSE),""))</f>
      </c>
      <c r="D4352" s="83">
        <f>IF($E4352="","",IFERROR(VLOOKUP(TRIM(E4352&amp;""),'Référentiel Articles'!$A$2:$F$634,3,FALSE),""))</f>
      </c>
      <c r="E4352" s="81" t="str">
        <v/>
      </c>
      <c r="F4352" s="83">
        <f>IF($E4352="","",IFERROR(VLOOKUP(TRIM(E4352&amp;""),'Référentiel Articles'!$A$2:$F$634,4,FALSE),""))</f>
      </c>
      <c r="G4352" s="84">
        <f>IF($E4352="","",IFERROR(VLOOKUP(TRIM(E4352&amp;""),'Référentiel Articles'!$A$2:$F$634,5,FALSE),""))</f>
      </c>
      <c r="H4352" s="85" t="str">
        <v/>
      </c>
      <c r="I4352" s="84">
        <f>IF($E4352="","",IFERROR(VLOOKUP(TRIM(E4352&amp;""),'Référentiel Articles'!$A$2:$F$634,6,FALSE),""))</f>
      </c>
      <c r="J4352" s="90">
        <f>IF(OR($E4352="",$H4352=""),"",$H4352*$I4352)</f>
      </c>
      <c r="K4352" s="87" t="str">
        <v/>
      </c>
    </row>
    <row r="4353">
      <c r="A4353" s="74" t="str">
        <v/>
      </c>
      <c r="B4353" s="74" t="str">
        <v/>
      </c>
      <c r="C4353" s="75">
        <f>IF($E4353="","",IFERROR(VLOOKUP(TRIM(E4353&amp;""),'Référentiel Articles'!$A$2:$F$634,2,FALSE),""))</f>
      </c>
      <c r="D4353" s="75">
        <f>IF($E4353="","",IFERROR(VLOOKUP(TRIM(E4353&amp;""),'Référentiel Articles'!$A$2:$F$634,3,FALSE),""))</f>
      </c>
      <c r="E4353" s="74" t="str">
        <v/>
      </c>
      <c r="F4353" s="75">
        <f>IF($E4353="","",IFERROR(VLOOKUP(TRIM(E4353&amp;""),'Référentiel Articles'!$A$2:$F$634,4,FALSE),""))</f>
      </c>
      <c r="G4353" s="76">
        <f>IF($E4353="","",IFERROR(VLOOKUP(TRIM(E4353&amp;""),'Référentiel Articles'!$A$2:$F$634,5,FALSE),""))</f>
      </c>
      <c r="H4353" s="77" t="str">
        <v/>
      </c>
      <c r="I4353" s="76">
        <f>IF($E4353="","",IFERROR(VLOOKUP(TRIM(E4353&amp;""),'Référentiel Articles'!$A$2:$F$634,6,FALSE),""))</f>
      </c>
      <c r="J4353" s="78">
        <f>IF(OR($E4353="",$H4353=""),"",$H4353*$I4353)</f>
      </c>
      <c r="K4353" s="79" t="str">
        <v/>
      </c>
    </row>
    <row r="4354">
      <c r="A4354" s="81" t="str">
        <v/>
      </c>
      <c r="B4354" s="81" t="str">
        <v/>
      </c>
      <c r="C4354" s="83">
        <f>IF($E4354="","",IFERROR(VLOOKUP(TRIM(E4354&amp;""),'Référentiel Articles'!$A$2:$F$634,2,FALSE),""))</f>
      </c>
      <c r="D4354" s="83">
        <f>IF($E4354="","",IFERROR(VLOOKUP(TRIM(E4354&amp;""),'Référentiel Articles'!$A$2:$F$634,3,FALSE),""))</f>
      </c>
      <c r="E4354" s="81" t="str">
        <v/>
      </c>
      <c r="F4354" s="83">
        <f>IF($E4354="","",IFERROR(VLOOKUP(TRIM(E4354&amp;""),'Référentiel Articles'!$A$2:$F$634,4,FALSE),""))</f>
      </c>
      <c r="G4354" s="84">
        <f>IF($E4354="","",IFERROR(VLOOKUP(TRIM(E4354&amp;""),'Référentiel Articles'!$A$2:$F$634,5,FALSE),""))</f>
      </c>
      <c r="H4354" s="85" t="str">
        <v/>
      </c>
      <c r="I4354" s="84">
        <f>IF($E4354="","",IFERROR(VLOOKUP(TRIM(E4354&amp;""),'Référentiel Articles'!$A$2:$F$634,6,FALSE),""))</f>
      </c>
      <c r="J4354" s="90">
        <f>IF(OR($E4354="",$H4354=""),"",$H4354*$I4354)</f>
      </c>
      <c r="K4354" s="87" t="str">
        <v/>
      </c>
    </row>
    <row r="4355">
      <c r="A4355" s="74" t="str">
        <v/>
      </c>
      <c r="B4355" s="74" t="str">
        <v/>
      </c>
      <c r="C4355" s="75">
        <f>IF($E4355="","",IFERROR(VLOOKUP(TRIM(E4355&amp;""),'Référentiel Articles'!$A$2:$F$634,2,FALSE),""))</f>
      </c>
      <c r="D4355" s="75">
        <f>IF($E4355="","",IFERROR(VLOOKUP(TRIM(E4355&amp;""),'Référentiel Articles'!$A$2:$F$634,3,FALSE),""))</f>
      </c>
      <c r="E4355" s="74" t="str">
        <v/>
      </c>
      <c r="F4355" s="75">
        <f>IF($E4355="","",IFERROR(VLOOKUP(TRIM(E4355&amp;""),'Référentiel Articles'!$A$2:$F$634,4,FALSE),""))</f>
      </c>
      <c r="G4355" s="76">
        <f>IF($E4355="","",IFERROR(VLOOKUP(TRIM(E4355&amp;""),'Référentiel Articles'!$A$2:$F$634,5,FALSE),""))</f>
      </c>
      <c r="H4355" s="77" t="str">
        <v/>
      </c>
      <c r="I4355" s="76">
        <f>IF($E4355="","",IFERROR(VLOOKUP(TRIM(E4355&amp;""),'Référentiel Articles'!$A$2:$F$634,6,FALSE),""))</f>
      </c>
      <c r="J4355" s="78">
        <f>IF(OR($E4355="",$H4355=""),"",$H4355*$I4355)</f>
      </c>
      <c r="K4355" s="79" t="str">
        <v/>
      </c>
    </row>
    <row r="4356">
      <c r="A4356" s="81" t="str">
        <v/>
      </c>
      <c r="B4356" s="81" t="str">
        <v/>
      </c>
      <c r="C4356" s="83">
        <f>IF($E4356="","",IFERROR(VLOOKUP(TRIM(E4356&amp;""),'Référentiel Articles'!$A$2:$F$634,2,FALSE),""))</f>
      </c>
      <c r="D4356" s="83">
        <f>IF($E4356="","",IFERROR(VLOOKUP(TRIM(E4356&amp;""),'Référentiel Articles'!$A$2:$F$634,3,FALSE),""))</f>
      </c>
      <c r="E4356" s="81" t="str">
        <v/>
      </c>
      <c r="F4356" s="83">
        <f>IF($E4356="","",IFERROR(VLOOKUP(TRIM(E4356&amp;""),'Référentiel Articles'!$A$2:$F$634,4,FALSE),""))</f>
      </c>
      <c r="G4356" s="84">
        <f>IF($E4356="","",IFERROR(VLOOKUP(TRIM(E4356&amp;""),'Référentiel Articles'!$A$2:$F$634,5,FALSE),""))</f>
      </c>
      <c r="H4356" s="85" t="str">
        <v/>
      </c>
      <c r="I4356" s="84">
        <f>IF($E4356="","",IFERROR(VLOOKUP(TRIM(E4356&amp;""),'Référentiel Articles'!$A$2:$F$634,6,FALSE),""))</f>
      </c>
      <c r="J4356" s="90">
        <f>IF(OR($E4356="",$H4356=""),"",$H4356*$I4356)</f>
      </c>
      <c r="K4356" s="87" t="str">
        <v/>
      </c>
    </row>
    <row r="4357">
      <c r="A4357" s="74" t="str">
        <v/>
      </c>
      <c r="B4357" s="74" t="str">
        <v/>
      </c>
      <c r="C4357" s="75">
        <f>IF($E4357="","",IFERROR(VLOOKUP(TRIM(E4357&amp;""),'Référentiel Articles'!$A$2:$F$634,2,FALSE),""))</f>
      </c>
      <c r="D4357" s="75">
        <f>IF($E4357="","",IFERROR(VLOOKUP(TRIM(E4357&amp;""),'Référentiel Articles'!$A$2:$F$634,3,FALSE),""))</f>
      </c>
      <c r="E4357" s="74" t="str">
        <v/>
      </c>
      <c r="F4357" s="75">
        <f>IF($E4357="","",IFERROR(VLOOKUP(TRIM(E4357&amp;""),'Référentiel Articles'!$A$2:$F$634,4,FALSE),""))</f>
      </c>
      <c r="G4357" s="76">
        <f>IF($E4357="","",IFERROR(VLOOKUP(TRIM(E4357&amp;""),'Référentiel Articles'!$A$2:$F$634,5,FALSE),""))</f>
      </c>
      <c r="H4357" s="77" t="str">
        <v/>
      </c>
      <c r="I4357" s="76">
        <f>IF($E4357="","",IFERROR(VLOOKUP(TRIM(E4357&amp;""),'Référentiel Articles'!$A$2:$F$634,6,FALSE),""))</f>
      </c>
      <c r="J4357" s="78">
        <f>IF(OR($E4357="",$H4357=""),"",$H4357*$I4357)</f>
      </c>
      <c r="K4357" s="79" t="str">
        <v/>
      </c>
    </row>
    <row r="4358">
      <c r="A4358" s="81" t="str">
        <v/>
      </c>
      <c r="B4358" s="81" t="str">
        <v/>
      </c>
      <c r="C4358" s="83">
        <f>IF($E4358="","",IFERROR(VLOOKUP(TRIM(E4358&amp;""),'Référentiel Articles'!$A$2:$F$634,2,FALSE),""))</f>
      </c>
      <c r="D4358" s="83">
        <f>IF($E4358="","",IFERROR(VLOOKUP(TRIM(E4358&amp;""),'Référentiel Articles'!$A$2:$F$634,3,FALSE),""))</f>
      </c>
      <c r="E4358" s="81" t="str">
        <v/>
      </c>
      <c r="F4358" s="83">
        <f>IF($E4358="","",IFERROR(VLOOKUP(TRIM(E4358&amp;""),'Référentiel Articles'!$A$2:$F$634,4,FALSE),""))</f>
      </c>
      <c r="G4358" s="84">
        <f>IF($E4358="","",IFERROR(VLOOKUP(TRIM(E4358&amp;""),'Référentiel Articles'!$A$2:$F$634,5,FALSE),""))</f>
      </c>
      <c r="H4358" s="85" t="str">
        <v/>
      </c>
      <c r="I4358" s="84">
        <f>IF($E4358="","",IFERROR(VLOOKUP(TRIM(E4358&amp;""),'Référentiel Articles'!$A$2:$F$634,6,FALSE),""))</f>
      </c>
      <c r="J4358" s="90">
        <f>IF(OR($E4358="",$H4358=""),"",$H4358*$I4358)</f>
      </c>
      <c r="K4358" s="87" t="str">
        <v/>
      </c>
    </row>
    <row r="4359">
      <c r="A4359" s="74" t="str">
        <v/>
      </c>
      <c r="B4359" s="74" t="str">
        <v/>
      </c>
      <c r="C4359" s="75">
        <f>IF($E4359="","",IFERROR(VLOOKUP(TRIM(E4359&amp;""),'Référentiel Articles'!$A$2:$F$634,2,FALSE),""))</f>
      </c>
      <c r="D4359" s="75">
        <f>IF($E4359="","",IFERROR(VLOOKUP(TRIM(E4359&amp;""),'Référentiel Articles'!$A$2:$F$634,3,FALSE),""))</f>
      </c>
      <c r="E4359" s="74" t="str">
        <v/>
      </c>
      <c r="F4359" s="75">
        <f>IF($E4359="","",IFERROR(VLOOKUP(TRIM(E4359&amp;""),'Référentiel Articles'!$A$2:$F$634,4,FALSE),""))</f>
      </c>
      <c r="G4359" s="76">
        <f>IF($E4359="","",IFERROR(VLOOKUP(TRIM(E4359&amp;""),'Référentiel Articles'!$A$2:$F$634,5,FALSE),""))</f>
      </c>
      <c r="H4359" s="77" t="str">
        <v/>
      </c>
      <c r="I4359" s="76">
        <f>IF($E4359="","",IFERROR(VLOOKUP(TRIM(E4359&amp;""),'Référentiel Articles'!$A$2:$F$634,6,FALSE),""))</f>
      </c>
      <c r="J4359" s="78">
        <f>IF(OR($E4359="",$H4359=""),"",$H4359*$I4359)</f>
      </c>
      <c r="K4359" s="79" t="str">
        <v/>
      </c>
    </row>
    <row r="4360">
      <c r="A4360" s="81" t="str">
        <v/>
      </c>
      <c r="B4360" s="81" t="str">
        <v/>
      </c>
      <c r="C4360" s="83">
        <f>IF($E4360="","",IFERROR(VLOOKUP(TRIM(E4360&amp;""),'Référentiel Articles'!$A$2:$F$634,2,FALSE),""))</f>
      </c>
      <c r="D4360" s="83">
        <f>IF($E4360="","",IFERROR(VLOOKUP(TRIM(E4360&amp;""),'Référentiel Articles'!$A$2:$F$634,3,FALSE),""))</f>
      </c>
      <c r="E4360" s="81" t="str">
        <v/>
      </c>
      <c r="F4360" s="83">
        <f>IF($E4360="","",IFERROR(VLOOKUP(TRIM(E4360&amp;""),'Référentiel Articles'!$A$2:$F$634,4,FALSE),""))</f>
      </c>
      <c r="G4360" s="84">
        <f>IF($E4360="","",IFERROR(VLOOKUP(TRIM(E4360&amp;""),'Référentiel Articles'!$A$2:$F$634,5,FALSE),""))</f>
      </c>
      <c r="H4360" s="85" t="str">
        <v/>
      </c>
      <c r="I4360" s="84">
        <f>IF($E4360="","",IFERROR(VLOOKUP(TRIM(E4360&amp;""),'Référentiel Articles'!$A$2:$F$634,6,FALSE),""))</f>
      </c>
      <c r="J4360" s="90">
        <f>IF(OR($E4360="",$H4360=""),"",$H4360*$I4360)</f>
      </c>
      <c r="K4360" s="87" t="str">
        <v/>
      </c>
    </row>
    <row r="4361">
      <c r="A4361" s="74" t="str">
        <v/>
      </c>
      <c r="B4361" s="74" t="str">
        <v/>
      </c>
      <c r="C4361" s="75">
        <f>IF($E4361="","",IFERROR(VLOOKUP(TRIM(E4361&amp;""),'Référentiel Articles'!$A$2:$F$634,2,FALSE),""))</f>
      </c>
      <c r="D4361" s="75">
        <f>IF($E4361="","",IFERROR(VLOOKUP(TRIM(E4361&amp;""),'Référentiel Articles'!$A$2:$F$634,3,FALSE),""))</f>
      </c>
      <c r="E4361" s="74" t="str">
        <v/>
      </c>
      <c r="F4361" s="75">
        <f>IF($E4361="","",IFERROR(VLOOKUP(TRIM(E4361&amp;""),'Référentiel Articles'!$A$2:$F$634,4,FALSE),""))</f>
      </c>
      <c r="G4361" s="76">
        <f>IF($E4361="","",IFERROR(VLOOKUP(TRIM(E4361&amp;""),'Référentiel Articles'!$A$2:$F$634,5,FALSE),""))</f>
      </c>
      <c r="H4361" s="77" t="str">
        <v/>
      </c>
      <c r="I4361" s="76">
        <f>IF($E4361="","",IFERROR(VLOOKUP(TRIM(E4361&amp;""),'Référentiel Articles'!$A$2:$F$634,6,FALSE),""))</f>
      </c>
      <c r="J4361" s="78">
        <f>IF(OR($E4361="",$H4361=""),"",$H4361*$I4361)</f>
      </c>
      <c r="K4361" s="79" t="str">
        <v/>
      </c>
    </row>
    <row r="4362">
      <c r="A4362" s="81" t="str">
        <v/>
      </c>
      <c r="B4362" s="81" t="str">
        <v/>
      </c>
      <c r="C4362" s="83">
        <f>IF($E4362="","",IFERROR(VLOOKUP(TRIM(E4362&amp;""),'Référentiel Articles'!$A$2:$F$634,2,FALSE),""))</f>
      </c>
      <c r="D4362" s="83">
        <f>IF($E4362="","",IFERROR(VLOOKUP(TRIM(E4362&amp;""),'Référentiel Articles'!$A$2:$F$634,3,FALSE),""))</f>
      </c>
      <c r="E4362" s="81" t="str">
        <v/>
      </c>
      <c r="F4362" s="83">
        <f>IF($E4362="","",IFERROR(VLOOKUP(TRIM(E4362&amp;""),'Référentiel Articles'!$A$2:$F$634,4,FALSE),""))</f>
      </c>
      <c r="G4362" s="84">
        <f>IF($E4362="","",IFERROR(VLOOKUP(TRIM(E4362&amp;""),'Référentiel Articles'!$A$2:$F$634,5,FALSE),""))</f>
      </c>
      <c r="H4362" s="85" t="str">
        <v/>
      </c>
      <c r="I4362" s="84">
        <f>IF($E4362="","",IFERROR(VLOOKUP(TRIM(E4362&amp;""),'Référentiel Articles'!$A$2:$F$634,6,FALSE),""))</f>
      </c>
      <c r="J4362" s="90">
        <f>IF(OR($E4362="",$H4362=""),"",$H4362*$I4362)</f>
      </c>
      <c r="K4362" s="87" t="str">
        <v/>
      </c>
    </row>
    <row r="4363">
      <c r="A4363" s="74" t="str">
        <v/>
      </c>
      <c r="B4363" s="74" t="str">
        <v/>
      </c>
      <c r="C4363" s="75">
        <f>IF($E4363="","",IFERROR(VLOOKUP(TRIM(E4363&amp;""),'Référentiel Articles'!$A$2:$F$634,2,FALSE),""))</f>
      </c>
      <c r="D4363" s="75">
        <f>IF($E4363="","",IFERROR(VLOOKUP(TRIM(E4363&amp;""),'Référentiel Articles'!$A$2:$F$634,3,FALSE),""))</f>
      </c>
      <c r="E4363" s="74" t="str">
        <v/>
      </c>
      <c r="F4363" s="75">
        <f>IF($E4363="","",IFERROR(VLOOKUP(TRIM(E4363&amp;""),'Référentiel Articles'!$A$2:$F$634,4,FALSE),""))</f>
      </c>
      <c r="G4363" s="76">
        <f>IF($E4363="","",IFERROR(VLOOKUP(TRIM(E4363&amp;""),'Référentiel Articles'!$A$2:$F$634,5,FALSE),""))</f>
      </c>
      <c r="H4363" s="77" t="str">
        <v/>
      </c>
      <c r="I4363" s="76">
        <f>IF($E4363="","",IFERROR(VLOOKUP(TRIM(E4363&amp;""),'Référentiel Articles'!$A$2:$F$634,6,FALSE),""))</f>
      </c>
      <c r="J4363" s="78">
        <f>IF(OR($E4363="",$H4363=""),"",$H4363*$I4363)</f>
      </c>
      <c r="K4363" s="79" t="str">
        <v/>
      </c>
    </row>
    <row r="4364">
      <c r="A4364" s="81" t="str">
        <v/>
      </c>
      <c r="B4364" s="81" t="str">
        <v/>
      </c>
      <c r="C4364" s="83">
        <f>IF($E4364="","",IFERROR(VLOOKUP(TRIM(E4364&amp;""),'Référentiel Articles'!$A$2:$F$634,2,FALSE),""))</f>
      </c>
      <c r="D4364" s="83">
        <f>IF($E4364="","",IFERROR(VLOOKUP(TRIM(E4364&amp;""),'Référentiel Articles'!$A$2:$F$634,3,FALSE),""))</f>
      </c>
      <c r="E4364" s="81" t="str">
        <v/>
      </c>
      <c r="F4364" s="83">
        <f>IF($E4364="","",IFERROR(VLOOKUP(TRIM(E4364&amp;""),'Référentiel Articles'!$A$2:$F$634,4,FALSE),""))</f>
      </c>
      <c r="G4364" s="84">
        <f>IF($E4364="","",IFERROR(VLOOKUP(TRIM(E4364&amp;""),'Référentiel Articles'!$A$2:$F$634,5,FALSE),""))</f>
      </c>
      <c r="H4364" s="85" t="str">
        <v/>
      </c>
      <c r="I4364" s="84">
        <f>IF($E4364="","",IFERROR(VLOOKUP(TRIM(E4364&amp;""),'Référentiel Articles'!$A$2:$F$634,6,FALSE),""))</f>
      </c>
      <c r="J4364" s="90">
        <f>IF(OR($E4364="",$H4364=""),"",$H4364*$I4364)</f>
      </c>
      <c r="K4364" s="87" t="str">
        <v/>
      </c>
    </row>
    <row r="4365">
      <c r="A4365" s="74" t="str">
        <v/>
      </c>
      <c r="B4365" s="74" t="str">
        <v/>
      </c>
      <c r="C4365" s="75">
        <f>IF($E4365="","",IFERROR(VLOOKUP(TRIM(E4365&amp;""),'Référentiel Articles'!$A$2:$F$634,2,FALSE),""))</f>
      </c>
      <c r="D4365" s="75">
        <f>IF($E4365="","",IFERROR(VLOOKUP(TRIM(E4365&amp;""),'Référentiel Articles'!$A$2:$F$634,3,FALSE),""))</f>
      </c>
      <c r="E4365" s="74" t="str">
        <v/>
      </c>
      <c r="F4365" s="75">
        <f>IF($E4365="","",IFERROR(VLOOKUP(TRIM(E4365&amp;""),'Référentiel Articles'!$A$2:$F$634,4,FALSE),""))</f>
      </c>
      <c r="G4365" s="76">
        <f>IF($E4365="","",IFERROR(VLOOKUP(TRIM(E4365&amp;""),'Référentiel Articles'!$A$2:$F$634,5,FALSE),""))</f>
      </c>
      <c r="H4365" s="77" t="str">
        <v/>
      </c>
      <c r="I4365" s="76">
        <f>IF($E4365="","",IFERROR(VLOOKUP(TRIM(E4365&amp;""),'Référentiel Articles'!$A$2:$F$634,6,FALSE),""))</f>
      </c>
      <c r="J4365" s="78">
        <f>IF(OR($E4365="",$H4365=""),"",$H4365*$I4365)</f>
      </c>
      <c r="K4365" s="79" t="str">
        <v/>
      </c>
    </row>
    <row r="4366">
      <c r="A4366" s="81" t="str">
        <v/>
      </c>
      <c r="B4366" s="81" t="str">
        <v/>
      </c>
      <c r="C4366" s="83">
        <f>IF($E4366="","",IFERROR(VLOOKUP(TRIM(E4366&amp;""),'Référentiel Articles'!$A$2:$F$634,2,FALSE),""))</f>
      </c>
      <c r="D4366" s="83">
        <f>IF($E4366="","",IFERROR(VLOOKUP(TRIM(E4366&amp;""),'Référentiel Articles'!$A$2:$F$634,3,FALSE),""))</f>
      </c>
      <c r="E4366" s="81" t="str">
        <v/>
      </c>
      <c r="F4366" s="83">
        <f>IF($E4366="","",IFERROR(VLOOKUP(TRIM(E4366&amp;""),'Référentiel Articles'!$A$2:$F$634,4,FALSE),""))</f>
      </c>
      <c r="G4366" s="84">
        <f>IF($E4366="","",IFERROR(VLOOKUP(TRIM(E4366&amp;""),'Référentiel Articles'!$A$2:$F$634,5,FALSE),""))</f>
      </c>
      <c r="H4366" s="85" t="str">
        <v/>
      </c>
      <c r="I4366" s="84">
        <f>IF($E4366="","",IFERROR(VLOOKUP(TRIM(E4366&amp;""),'Référentiel Articles'!$A$2:$F$634,6,FALSE),""))</f>
      </c>
      <c r="J4366" s="90">
        <f>IF(OR($E4366="",$H4366=""),"",$H4366*$I4366)</f>
      </c>
      <c r="K4366" s="87" t="str">
        <v/>
      </c>
    </row>
    <row r="4367">
      <c r="A4367" s="74" t="str">
        <v/>
      </c>
      <c r="B4367" s="74" t="str">
        <v/>
      </c>
      <c r="C4367" s="75">
        <f>IF($E4367="","",IFERROR(VLOOKUP(TRIM(E4367&amp;""),'Référentiel Articles'!$A$2:$F$634,2,FALSE),""))</f>
      </c>
      <c r="D4367" s="75">
        <f>IF($E4367="","",IFERROR(VLOOKUP(TRIM(E4367&amp;""),'Référentiel Articles'!$A$2:$F$634,3,FALSE),""))</f>
      </c>
      <c r="E4367" s="74" t="str">
        <v/>
      </c>
      <c r="F4367" s="75">
        <f>IF($E4367="","",IFERROR(VLOOKUP(TRIM(E4367&amp;""),'Référentiel Articles'!$A$2:$F$634,4,FALSE),""))</f>
      </c>
      <c r="G4367" s="76">
        <f>IF($E4367="","",IFERROR(VLOOKUP(TRIM(E4367&amp;""),'Référentiel Articles'!$A$2:$F$634,5,FALSE),""))</f>
      </c>
      <c r="H4367" s="77" t="str">
        <v/>
      </c>
      <c r="I4367" s="76">
        <f>IF($E4367="","",IFERROR(VLOOKUP(TRIM(E4367&amp;""),'Référentiel Articles'!$A$2:$F$634,6,FALSE),""))</f>
      </c>
      <c r="J4367" s="78">
        <f>IF(OR($E4367="",$H4367=""),"",$H4367*$I4367)</f>
      </c>
      <c r="K4367" s="79" t="str">
        <v/>
      </c>
    </row>
    <row r="4368">
      <c r="A4368" s="81" t="str">
        <v/>
      </c>
      <c r="B4368" s="81" t="str">
        <v/>
      </c>
      <c r="C4368" s="83">
        <f>IF($E4368="","",IFERROR(VLOOKUP(TRIM(E4368&amp;""),'Référentiel Articles'!$A$2:$F$634,2,FALSE),""))</f>
      </c>
      <c r="D4368" s="83">
        <f>IF($E4368="","",IFERROR(VLOOKUP(TRIM(E4368&amp;""),'Référentiel Articles'!$A$2:$F$634,3,FALSE),""))</f>
      </c>
      <c r="E4368" s="81" t="str">
        <v/>
      </c>
      <c r="F4368" s="83">
        <f>IF($E4368="","",IFERROR(VLOOKUP(TRIM(E4368&amp;""),'Référentiel Articles'!$A$2:$F$634,4,FALSE),""))</f>
      </c>
      <c r="G4368" s="84">
        <f>IF($E4368="","",IFERROR(VLOOKUP(TRIM(E4368&amp;""),'Référentiel Articles'!$A$2:$F$634,5,FALSE),""))</f>
      </c>
      <c r="H4368" s="85" t="str">
        <v/>
      </c>
      <c r="I4368" s="84">
        <f>IF($E4368="","",IFERROR(VLOOKUP(TRIM(E4368&amp;""),'Référentiel Articles'!$A$2:$F$634,6,FALSE),""))</f>
      </c>
      <c r="J4368" s="90">
        <f>IF(OR($E4368="",$H4368=""),"",$H4368*$I4368)</f>
      </c>
      <c r="K4368" s="87" t="str">
        <v/>
      </c>
    </row>
    <row r="4369">
      <c r="A4369" s="74" t="str">
        <v/>
      </c>
      <c r="B4369" s="74" t="str">
        <v/>
      </c>
      <c r="C4369" s="75">
        <f>IF($E4369="","",IFERROR(VLOOKUP(TRIM(E4369&amp;""),'Référentiel Articles'!$A$2:$F$634,2,FALSE),""))</f>
      </c>
      <c r="D4369" s="75">
        <f>IF($E4369="","",IFERROR(VLOOKUP(TRIM(E4369&amp;""),'Référentiel Articles'!$A$2:$F$634,3,FALSE),""))</f>
      </c>
      <c r="E4369" s="74" t="str">
        <v/>
      </c>
      <c r="F4369" s="75">
        <f>IF($E4369="","",IFERROR(VLOOKUP(TRIM(E4369&amp;""),'Référentiel Articles'!$A$2:$F$634,4,FALSE),""))</f>
      </c>
      <c r="G4369" s="76">
        <f>IF($E4369="","",IFERROR(VLOOKUP(TRIM(E4369&amp;""),'Référentiel Articles'!$A$2:$F$634,5,FALSE),""))</f>
      </c>
      <c r="H4369" s="77" t="str">
        <v/>
      </c>
      <c r="I4369" s="76">
        <f>IF($E4369="","",IFERROR(VLOOKUP(TRIM(E4369&amp;""),'Référentiel Articles'!$A$2:$F$634,6,FALSE),""))</f>
      </c>
      <c r="J4369" s="78">
        <f>IF(OR($E4369="",$H4369=""),"",$H4369*$I4369)</f>
      </c>
      <c r="K4369" s="79" t="str">
        <v/>
      </c>
    </row>
    <row r="4370">
      <c r="A4370" s="81" t="str">
        <v/>
      </c>
      <c r="B4370" s="81" t="str">
        <v/>
      </c>
      <c r="C4370" s="83">
        <f>IF($E4370="","",IFERROR(VLOOKUP(TRIM(E4370&amp;""),'Référentiel Articles'!$A$2:$F$634,2,FALSE),""))</f>
      </c>
      <c r="D4370" s="83">
        <f>IF($E4370="","",IFERROR(VLOOKUP(TRIM(E4370&amp;""),'Référentiel Articles'!$A$2:$F$634,3,FALSE),""))</f>
      </c>
      <c r="E4370" s="81" t="str">
        <v/>
      </c>
      <c r="F4370" s="83">
        <f>IF($E4370="","",IFERROR(VLOOKUP(TRIM(E4370&amp;""),'Référentiel Articles'!$A$2:$F$634,4,FALSE),""))</f>
      </c>
      <c r="G4370" s="84">
        <f>IF($E4370="","",IFERROR(VLOOKUP(TRIM(E4370&amp;""),'Référentiel Articles'!$A$2:$F$634,5,FALSE),""))</f>
      </c>
      <c r="H4370" s="85" t="str">
        <v/>
      </c>
      <c r="I4370" s="84">
        <f>IF($E4370="","",IFERROR(VLOOKUP(TRIM(E4370&amp;""),'Référentiel Articles'!$A$2:$F$634,6,FALSE),""))</f>
      </c>
      <c r="J4370" s="90">
        <f>IF(OR($E4370="",$H4370=""),"",$H4370*$I4370)</f>
      </c>
      <c r="K4370" s="87" t="str">
        <v/>
      </c>
    </row>
    <row r="4371">
      <c r="A4371" s="74" t="str">
        <v/>
      </c>
      <c r="B4371" s="74" t="str">
        <v/>
      </c>
      <c r="C4371" s="75">
        <f>IF($E4371="","",IFERROR(VLOOKUP(TRIM(E4371&amp;""),'Référentiel Articles'!$A$2:$F$634,2,FALSE),""))</f>
      </c>
      <c r="D4371" s="75">
        <f>IF($E4371="","",IFERROR(VLOOKUP(TRIM(E4371&amp;""),'Référentiel Articles'!$A$2:$F$634,3,FALSE),""))</f>
      </c>
      <c r="E4371" s="74" t="str">
        <v/>
      </c>
      <c r="F4371" s="75">
        <f>IF($E4371="","",IFERROR(VLOOKUP(TRIM(E4371&amp;""),'Référentiel Articles'!$A$2:$F$634,4,FALSE),""))</f>
      </c>
      <c r="G4371" s="76">
        <f>IF($E4371="","",IFERROR(VLOOKUP(TRIM(E4371&amp;""),'Référentiel Articles'!$A$2:$F$634,5,FALSE),""))</f>
      </c>
      <c r="H4371" s="77" t="str">
        <v/>
      </c>
      <c r="I4371" s="76">
        <f>IF($E4371="","",IFERROR(VLOOKUP(TRIM(E4371&amp;""),'Référentiel Articles'!$A$2:$F$634,6,FALSE),""))</f>
      </c>
      <c r="J4371" s="78">
        <f>IF(OR($E4371="",$H4371=""),"",$H4371*$I4371)</f>
      </c>
      <c r="K4371" s="79" t="str">
        <v/>
      </c>
    </row>
    <row r="4372">
      <c r="A4372" s="81" t="str">
        <v/>
      </c>
      <c r="B4372" s="81" t="str">
        <v/>
      </c>
      <c r="C4372" s="83">
        <f>IF($E4372="","",IFERROR(VLOOKUP(TRIM(E4372&amp;""),'Référentiel Articles'!$A$2:$F$634,2,FALSE),""))</f>
      </c>
      <c r="D4372" s="83">
        <f>IF($E4372="","",IFERROR(VLOOKUP(TRIM(E4372&amp;""),'Référentiel Articles'!$A$2:$F$634,3,FALSE),""))</f>
      </c>
      <c r="E4372" s="81" t="str">
        <v/>
      </c>
      <c r="F4372" s="83">
        <f>IF($E4372="","",IFERROR(VLOOKUP(TRIM(E4372&amp;""),'Référentiel Articles'!$A$2:$F$634,4,FALSE),""))</f>
      </c>
      <c r="G4372" s="84">
        <f>IF($E4372="","",IFERROR(VLOOKUP(TRIM(E4372&amp;""),'Référentiel Articles'!$A$2:$F$634,5,FALSE),""))</f>
      </c>
      <c r="H4372" s="85" t="str">
        <v/>
      </c>
      <c r="I4372" s="84">
        <f>IF($E4372="","",IFERROR(VLOOKUP(TRIM(E4372&amp;""),'Référentiel Articles'!$A$2:$F$634,6,FALSE),""))</f>
      </c>
      <c r="J4372" s="90">
        <f>IF(OR($E4372="",$H4372=""),"",$H4372*$I4372)</f>
      </c>
      <c r="K4372" s="87" t="str">
        <v/>
      </c>
    </row>
    <row r="4373">
      <c r="A4373" s="74" t="str">
        <v/>
      </c>
      <c r="B4373" s="74" t="str">
        <v/>
      </c>
      <c r="C4373" s="75">
        <f>IF($E4373="","",IFERROR(VLOOKUP(TRIM(E4373&amp;""),'Référentiel Articles'!$A$2:$F$634,2,FALSE),""))</f>
      </c>
      <c r="D4373" s="75">
        <f>IF($E4373="","",IFERROR(VLOOKUP(TRIM(E4373&amp;""),'Référentiel Articles'!$A$2:$F$634,3,FALSE),""))</f>
      </c>
      <c r="E4373" s="74" t="str">
        <v/>
      </c>
      <c r="F4373" s="75">
        <f>IF($E4373="","",IFERROR(VLOOKUP(TRIM(E4373&amp;""),'Référentiel Articles'!$A$2:$F$634,4,FALSE),""))</f>
      </c>
      <c r="G4373" s="76">
        <f>IF($E4373="","",IFERROR(VLOOKUP(TRIM(E4373&amp;""),'Référentiel Articles'!$A$2:$F$634,5,FALSE),""))</f>
      </c>
      <c r="H4373" s="77" t="str">
        <v/>
      </c>
      <c r="I4373" s="76">
        <f>IF($E4373="","",IFERROR(VLOOKUP(TRIM(E4373&amp;""),'Référentiel Articles'!$A$2:$F$634,6,FALSE),""))</f>
      </c>
      <c r="J4373" s="78">
        <f>IF(OR($E4373="",$H4373=""),"",$H4373*$I4373)</f>
      </c>
      <c r="K4373" s="79" t="str">
        <v/>
      </c>
    </row>
    <row r="4374">
      <c r="A4374" s="81" t="str">
        <v/>
      </c>
      <c r="B4374" s="81" t="str">
        <v/>
      </c>
      <c r="C4374" s="83">
        <f>IF($E4374="","",IFERROR(VLOOKUP(TRIM(E4374&amp;""),'Référentiel Articles'!$A$2:$F$634,2,FALSE),""))</f>
      </c>
      <c r="D4374" s="83">
        <f>IF($E4374="","",IFERROR(VLOOKUP(TRIM(E4374&amp;""),'Référentiel Articles'!$A$2:$F$634,3,FALSE),""))</f>
      </c>
      <c r="E4374" s="81" t="str">
        <v/>
      </c>
      <c r="F4374" s="83">
        <f>IF($E4374="","",IFERROR(VLOOKUP(TRIM(E4374&amp;""),'Référentiel Articles'!$A$2:$F$634,4,FALSE),""))</f>
      </c>
      <c r="G4374" s="84">
        <f>IF($E4374="","",IFERROR(VLOOKUP(TRIM(E4374&amp;""),'Référentiel Articles'!$A$2:$F$634,5,FALSE),""))</f>
      </c>
      <c r="H4374" s="85" t="str">
        <v/>
      </c>
      <c r="I4374" s="84">
        <f>IF($E4374="","",IFERROR(VLOOKUP(TRIM(E4374&amp;""),'Référentiel Articles'!$A$2:$F$634,6,FALSE),""))</f>
      </c>
      <c r="J4374" s="90">
        <f>IF(OR($E4374="",$H4374=""),"",$H4374*$I4374)</f>
      </c>
      <c r="K4374" s="87" t="str">
        <v/>
      </c>
    </row>
    <row r="4375">
      <c r="A4375" s="74" t="str">
        <v/>
      </c>
      <c r="B4375" s="74" t="str">
        <v/>
      </c>
      <c r="C4375" s="75">
        <f>IF($E4375="","",IFERROR(VLOOKUP(TRIM(E4375&amp;""),'Référentiel Articles'!$A$2:$F$634,2,FALSE),""))</f>
      </c>
      <c r="D4375" s="75">
        <f>IF($E4375="","",IFERROR(VLOOKUP(TRIM(E4375&amp;""),'Référentiel Articles'!$A$2:$F$634,3,FALSE),""))</f>
      </c>
      <c r="E4375" s="74" t="str">
        <v/>
      </c>
      <c r="F4375" s="75">
        <f>IF($E4375="","",IFERROR(VLOOKUP(TRIM(E4375&amp;""),'Référentiel Articles'!$A$2:$F$634,4,FALSE),""))</f>
      </c>
      <c r="G4375" s="76">
        <f>IF($E4375="","",IFERROR(VLOOKUP(TRIM(E4375&amp;""),'Référentiel Articles'!$A$2:$F$634,5,FALSE),""))</f>
      </c>
      <c r="H4375" s="77" t="str">
        <v/>
      </c>
      <c r="I4375" s="76">
        <f>IF($E4375="","",IFERROR(VLOOKUP(TRIM(E4375&amp;""),'Référentiel Articles'!$A$2:$F$634,6,FALSE),""))</f>
      </c>
      <c r="J4375" s="78">
        <f>IF(OR($E4375="",$H4375=""),"",$H4375*$I4375)</f>
      </c>
      <c r="K4375" s="79" t="str">
        <v/>
      </c>
    </row>
    <row r="4376">
      <c r="A4376" s="81" t="str">
        <v/>
      </c>
      <c r="B4376" s="81" t="str">
        <v/>
      </c>
      <c r="C4376" s="83">
        <f>IF($E4376="","",IFERROR(VLOOKUP(TRIM(E4376&amp;""),'Référentiel Articles'!$A$2:$F$634,2,FALSE),""))</f>
      </c>
      <c r="D4376" s="83">
        <f>IF($E4376="","",IFERROR(VLOOKUP(TRIM(E4376&amp;""),'Référentiel Articles'!$A$2:$F$634,3,FALSE),""))</f>
      </c>
      <c r="E4376" s="81" t="str">
        <v/>
      </c>
      <c r="F4376" s="83">
        <f>IF($E4376="","",IFERROR(VLOOKUP(TRIM(E4376&amp;""),'Référentiel Articles'!$A$2:$F$634,4,FALSE),""))</f>
      </c>
      <c r="G4376" s="84">
        <f>IF($E4376="","",IFERROR(VLOOKUP(TRIM(E4376&amp;""),'Référentiel Articles'!$A$2:$F$634,5,FALSE),""))</f>
      </c>
      <c r="H4376" s="85" t="str">
        <v/>
      </c>
      <c r="I4376" s="84">
        <f>IF($E4376="","",IFERROR(VLOOKUP(TRIM(E4376&amp;""),'Référentiel Articles'!$A$2:$F$634,6,FALSE),""))</f>
      </c>
      <c r="J4376" s="90">
        <f>IF(OR($E4376="",$H4376=""),"",$H4376*$I4376)</f>
      </c>
      <c r="K4376" s="87" t="str">
        <v/>
      </c>
    </row>
    <row r="4377">
      <c r="A4377" s="74" t="str">
        <v/>
      </c>
      <c r="B4377" s="74" t="str">
        <v/>
      </c>
      <c r="C4377" s="75">
        <f>IF($E4377="","",IFERROR(VLOOKUP(TRIM(E4377&amp;""),'Référentiel Articles'!$A$2:$F$634,2,FALSE),""))</f>
      </c>
      <c r="D4377" s="75">
        <f>IF($E4377="","",IFERROR(VLOOKUP(TRIM(E4377&amp;""),'Référentiel Articles'!$A$2:$F$634,3,FALSE),""))</f>
      </c>
      <c r="E4377" s="74" t="str">
        <v/>
      </c>
      <c r="F4377" s="75">
        <f>IF($E4377="","",IFERROR(VLOOKUP(TRIM(E4377&amp;""),'Référentiel Articles'!$A$2:$F$634,4,FALSE),""))</f>
      </c>
      <c r="G4377" s="76">
        <f>IF($E4377="","",IFERROR(VLOOKUP(TRIM(E4377&amp;""),'Référentiel Articles'!$A$2:$F$634,5,FALSE),""))</f>
      </c>
      <c r="H4377" s="77" t="str">
        <v/>
      </c>
      <c r="I4377" s="76">
        <f>IF($E4377="","",IFERROR(VLOOKUP(TRIM(E4377&amp;""),'Référentiel Articles'!$A$2:$F$634,6,FALSE),""))</f>
      </c>
      <c r="J4377" s="78">
        <f>IF(OR($E4377="",$H4377=""),"",$H4377*$I4377)</f>
      </c>
      <c r="K4377" s="79" t="str">
        <v/>
      </c>
    </row>
    <row r="4378">
      <c r="A4378" s="81" t="str">
        <v/>
      </c>
      <c r="B4378" s="81" t="str">
        <v/>
      </c>
      <c r="C4378" s="83">
        <f>IF($E4378="","",IFERROR(VLOOKUP(TRIM(E4378&amp;""),'Référentiel Articles'!$A$2:$F$634,2,FALSE),""))</f>
      </c>
      <c r="D4378" s="83">
        <f>IF($E4378="","",IFERROR(VLOOKUP(TRIM(E4378&amp;""),'Référentiel Articles'!$A$2:$F$634,3,FALSE),""))</f>
      </c>
      <c r="E4378" s="81" t="str">
        <v/>
      </c>
      <c r="F4378" s="83">
        <f>IF($E4378="","",IFERROR(VLOOKUP(TRIM(E4378&amp;""),'Référentiel Articles'!$A$2:$F$634,4,FALSE),""))</f>
      </c>
      <c r="G4378" s="84">
        <f>IF($E4378="","",IFERROR(VLOOKUP(TRIM(E4378&amp;""),'Référentiel Articles'!$A$2:$F$634,5,FALSE),""))</f>
      </c>
      <c r="H4378" s="85" t="str">
        <v/>
      </c>
      <c r="I4378" s="84">
        <f>IF($E4378="","",IFERROR(VLOOKUP(TRIM(E4378&amp;""),'Référentiel Articles'!$A$2:$F$634,6,FALSE),""))</f>
      </c>
      <c r="J4378" s="90">
        <f>IF(OR($E4378="",$H4378=""),"",$H4378*$I4378)</f>
      </c>
      <c r="K4378" s="87" t="str">
        <v/>
      </c>
    </row>
    <row r="4379">
      <c r="A4379" s="74" t="str">
        <v/>
      </c>
      <c r="B4379" s="74" t="str">
        <v/>
      </c>
      <c r="C4379" s="75">
        <f>IF($E4379="","",IFERROR(VLOOKUP(TRIM(E4379&amp;""),'Référentiel Articles'!$A$2:$F$634,2,FALSE),""))</f>
      </c>
      <c r="D4379" s="75">
        <f>IF($E4379="","",IFERROR(VLOOKUP(TRIM(E4379&amp;""),'Référentiel Articles'!$A$2:$F$634,3,FALSE),""))</f>
      </c>
      <c r="E4379" s="74" t="str">
        <v/>
      </c>
      <c r="F4379" s="75">
        <f>IF($E4379="","",IFERROR(VLOOKUP(TRIM(E4379&amp;""),'Référentiel Articles'!$A$2:$F$634,4,FALSE),""))</f>
      </c>
      <c r="G4379" s="76">
        <f>IF($E4379="","",IFERROR(VLOOKUP(TRIM(E4379&amp;""),'Référentiel Articles'!$A$2:$F$634,5,FALSE),""))</f>
      </c>
      <c r="H4379" s="77" t="str">
        <v/>
      </c>
      <c r="I4379" s="76">
        <f>IF($E4379="","",IFERROR(VLOOKUP(TRIM(E4379&amp;""),'Référentiel Articles'!$A$2:$F$634,6,FALSE),""))</f>
      </c>
      <c r="J4379" s="78">
        <f>IF(OR($E4379="",$H4379=""),"",$H4379*$I4379)</f>
      </c>
      <c r="K4379" s="79" t="str">
        <v/>
      </c>
    </row>
    <row r="4380">
      <c r="A4380" s="81" t="str">
        <v/>
      </c>
      <c r="B4380" s="81" t="str">
        <v/>
      </c>
      <c r="C4380" s="83">
        <f>IF($E4380="","",IFERROR(VLOOKUP(TRIM(E4380&amp;""),'Référentiel Articles'!$A$2:$F$634,2,FALSE),""))</f>
      </c>
      <c r="D4380" s="83">
        <f>IF($E4380="","",IFERROR(VLOOKUP(TRIM(E4380&amp;""),'Référentiel Articles'!$A$2:$F$634,3,FALSE),""))</f>
      </c>
      <c r="E4380" s="81" t="str">
        <v/>
      </c>
      <c r="F4380" s="83">
        <f>IF($E4380="","",IFERROR(VLOOKUP(TRIM(E4380&amp;""),'Référentiel Articles'!$A$2:$F$634,4,FALSE),""))</f>
      </c>
      <c r="G4380" s="84">
        <f>IF($E4380="","",IFERROR(VLOOKUP(TRIM(E4380&amp;""),'Référentiel Articles'!$A$2:$F$634,5,FALSE),""))</f>
      </c>
      <c r="H4380" s="85" t="str">
        <v/>
      </c>
      <c r="I4380" s="84">
        <f>IF($E4380="","",IFERROR(VLOOKUP(TRIM(E4380&amp;""),'Référentiel Articles'!$A$2:$F$634,6,FALSE),""))</f>
      </c>
      <c r="J4380" s="90">
        <f>IF(OR($E4380="",$H4380=""),"",$H4380*$I4380)</f>
      </c>
      <c r="K4380" s="87" t="str">
        <v/>
      </c>
    </row>
    <row r="4381">
      <c r="A4381" s="74" t="str">
        <v/>
      </c>
      <c r="B4381" s="74" t="str">
        <v/>
      </c>
      <c r="C4381" s="75">
        <f>IF($E4381="","",IFERROR(VLOOKUP(TRIM(E4381&amp;""),'Référentiel Articles'!$A$2:$F$634,2,FALSE),""))</f>
      </c>
      <c r="D4381" s="75">
        <f>IF($E4381="","",IFERROR(VLOOKUP(TRIM(E4381&amp;""),'Référentiel Articles'!$A$2:$F$634,3,FALSE),""))</f>
      </c>
      <c r="E4381" s="74" t="str">
        <v/>
      </c>
      <c r="F4381" s="75">
        <f>IF($E4381="","",IFERROR(VLOOKUP(TRIM(E4381&amp;""),'Référentiel Articles'!$A$2:$F$634,4,FALSE),""))</f>
      </c>
      <c r="G4381" s="76">
        <f>IF($E4381="","",IFERROR(VLOOKUP(TRIM(E4381&amp;""),'Référentiel Articles'!$A$2:$F$634,5,FALSE),""))</f>
      </c>
      <c r="H4381" s="77" t="str">
        <v/>
      </c>
      <c r="I4381" s="76">
        <f>IF($E4381="","",IFERROR(VLOOKUP(TRIM(E4381&amp;""),'Référentiel Articles'!$A$2:$F$634,6,FALSE),""))</f>
      </c>
      <c r="J4381" s="78">
        <f>IF(OR($E4381="",$H4381=""),"",$H4381*$I4381)</f>
      </c>
      <c r="K4381" s="79" t="str">
        <v/>
      </c>
    </row>
    <row r="4382">
      <c r="A4382" s="81" t="str">
        <v/>
      </c>
      <c r="B4382" s="81" t="str">
        <v/>
      </c>
      <c r="C4382" s="83">
        <f>IF($E4382="","",IFERROR(VLOOKUP(TRIM(E4382&amp;""),'Référentiel Articles'!$A$2:$F$634,2,FALSE),""))</f>
      </c>
      <c r="D4382" s="83">
        <f>IF($E4382="","",IFERROR(VLOOKUP(TRIM(E4382&amp;""),'Référentiel Articles'!$A$2:$F$634,3,FALSE),""))</f>
      </c>
      <c r="E4382" s="81" t="str">
        <v/>
      </c>
      <c r="F4382" s="83">
        <f>IF($E4382="","",IFERROR(VLOOKUP(TRIM(E4382&amp;""),'Référentiel Articles'!$A$2:$F$634,4,FALSE),""))</f>
      </c>
      <c r="G4382" s="84">
        <f>IF($E4382="","",IFERROR(VLOOKUP(TRIM(E4382&amp;""),'Référentiel Articles'!$A$2:$F$634,5,FALSE),""))</f>
      </c>
      <c r="H4382" s="85" t="str">
        <v/>
      </c>
      <c r="I4382" s="84">
        <f>IF($E4382="","",IFERROR(VLOOKUP(TRIM(E4382&amp;""),'Référentiel Articles'!$A$2:$F$634,6,FALSE),""))</f>
      </c>
      <c r="J4382" s="90">
        <f>IF(OR($E4382="",$H4382=""),"",$H4382*$I4382)</f>
      </c>
      <c r="K4382" s="87" t="str">
        <v/>
      </c>
    </row>
    <row r="4383">
      <c r="A4383" s="74" t="str">
        <v/>
      </c>
      <c r="B4383" s="74" t="str">
        <v/>
      </c>
      <c r="C4383" s="75">
        <f>IF($E4383="","",IFERROR(VLOOKUP(TRIM(E4383&amp;""),'Référentiel Articles'!$A$2:$F$634,2,FALSE),""))</f>
      </c>
      <c r="D4383" s="75">
        <f>IF($E4383="","",IFERROR(VLOOKUP(TRIM(E4383&amp;""),'Référentiel Articles'!$A$2:$F$634,3,FALSE),""))</f>
      </c>
      <c r="E4383" s="74" t="str">
        <v/>
      </c>
      <c r="F4383" s="75">
        <f>IF($E4383="","",IFERROR(VLOOKUP(TRIM(E4383&amp;""),'Référentiel Articles'!$A$2:$F$634,4,FALSE),""))</f>
      </c>
      <c r="G4383" s="76">
        <f>IF($E4383="","",IFERROR(VLOOKUP(TRIM(E4383&amp;""),'Référentiel Articles'!$A$2:$F$634,5,FALSE),""))</f>
      </c>
      <c r="H4383" s="77" t="str">
        <v/>
      </c>
      <c r="I4383" s="76">
        <f>IF($E4383="","",IFERROR(VLOOKUP(TRIM(E4383&amp;""),'Référentiel Articles'!$A$2:$F$634,6,FALSE),""))</f>
      </c>
      <c r="J4383" s="78">
        <f>IF(OR($E4383="",$H4383=""),"",$H4383*$I4383)</f>
      </c>
      <c r="K4383" s="79" t="str">
        <v/>
      </c>
    </row>
    <row r="4384">
      <c r="A4384" s="81" t="str">
        <v/>
      </c>
      <c r="B4384" s="81" t="str">
        <v/>
      </c>
      <c r="C4384" s="83">
        <f>IF($E4384="","",IFERROR(VLOOKUP(TRIM(E4384&amp;""),'Référentiel Articles'!$A$2:$F$634,2,FALSE),""))</f>
      </c>
      <c r="D4384" s="83">
        <f>IF($E4384="","",IFERROR(VLOOKUP(TRIM(E4384&amp;""),'Référentiel Articles'!$A$2:$F$634,3,FALSE),""))</f>
      </c>
      <c r="E4384" s="81" t="str">
        <v/>
      </c>
      <c r="F4384" s="83">
        <f>IF($E4384="","",IFERROR(VLOOKUP(TRIM(E4384&amp;""),'Référentiel Articles'!$A$2:$F$634,4,FALSE),""))</f>
      </c>
      <c r="G4384" s="84">
        <f>IF($E4384="","",IFERROR(VLOOKUP(TRIM(E4384&amp;""),'Référentiel Articles'!$A$2:$F$634,5,FALSE),""))</f>
      </c>
      <c r="H4384" s="85" t="str">
        <v/>
      </c>
      <c r="I4384" s="84">
        <f>IF($E4384="","",IFERROR(VLOOKUP(TRIM(E4384&amp;""),'Référentiel Articles'!$A$2:$F$634,6,FALSE),""))</f>
      </c>
      <c r="J4384" s="90">
        <f>IF(OR($E4384="",$H4384=""),"",$H4384*$I4384)</f>
      </c>
      <c r="K4384" s="87" t="str">
        <v/>
      </c>
    </row>
    <row r="4385">
      <c r="A4385" s="74" t="str">
        <v/>
      </c>
      <c r="B4385" s="74" t="str">
        <v/>
      </c>
      <c r="C4385" s="75">
        <f>IF($E4385="","",IFERROR(VLOOKUP(TRIM(E4385&amp;""),'Référentiel Articles'!$A$2:$F$634,2,FALSE),""))</f>
      </c>
      <c r="D4385" s="75">
        <f>IF($E4385="","",IFERROR(VLOOKUP(TRIM(E4385&amp;""),'Référentiel Articles'!$A$2:$F$634,3,FALSE),""))</f>
      </c>
      <c r="E4385" s="74" t="str">
        <v/>
      </c>
      <c r="F4385" s="75">
        <f>IF($E4385="","",IFERROR(VLOOKUP(TRIM(E4385&amp;""),'Référentiel Articles'!$A$2:$F$634,4,FALSE),""))</f>
      </c>
      <c r="G4385" s="76">
        <f>IF($E4385="","",IFERROR(VLOOKUP(TRIM(E4385&amp;""),'Référentiel Articles'!$A$2:$F$634,5,FALSE),""))</f>
      </c>
      <c r="H4385" s="77" t="str">
        <v/>
      </c>
      <c r="I4385" s="76">
        <f>IF($E4385="","",IFERROR(VLOOKUP(TRIM(E4385&amp;""),'Référentiel Articles'!$A$2:$F$634,6,FALSE),""))</f>
      </c>
      <c r="J4385" s="78">
        <f>IF(OR($E4385="",$H4385=""),"",$H4385*$I4385)</f>
      </c>
      <c r="K4385" s="79" t="str">
        <v/>
      </c>
    </row>
    <row r="4386">
      <c r="A4386" s="81" t="str">
        <v/>
      </c>
      <c r="B4386" s="81" t="str">
        <v/>
      </c>
      <c r="C4386" s="83">
        <f>IF($E4386="","",IFERROR(VLOOKUP(TRIM(E4386&amp;""),'Référentiel Articles'!$A$2:$F$634,2,FALSE),""))</f>
      </c>
      <c r="D4386" s="83">
        <f>IF($E4386="","",IFERROR(VLOOKUP(TRIM(E4386&amp;""),'Référentiel Articles'!$A$2:$F$634,3,FALSE),""))</f>
      </c>
      <c r="E4386" s="81" t="str">
        <v/>
      </c>
      <c r="F4386" s="83">
        <f>IF($E4386="","",IFERROR(VLOOKUP(TRIM(E4386&amp;""),'Référentiel Articles'!$A$2:$F$634,4,FALSE),""))</f>
      </c>
      <c r="G4386" s="84">
        <f>IF($E4386="","",IFERROR(VLOOKUP(TRIM(E4386&amp;""),'Référentiel Articles'!$A$2:$F$634,5,FALSE),""))</f>
      </c>
      <c r="H4386" s="85" t="str">
        <v/>
      </c>
      <c r="I4386" s="84">
        <f>IF($E4386="","",IFERROR(VLOOKUP(TRIM(E4386&amp;""),'Référentiel Articles'!$A$2:$F$634,6,FALSE),""))</f>
      </c>
      <c r="J4386" s="90">
        <f>IF(OR($E4386="",$H4386=""),"",$H4386*$I4386)</f>
      </c>
      <c r="K4386" s="87" t="str">
        <v/>
      </c>
    </row>
    <row r="4387">
      <c r="A4387" s="74" t="str">
        <v/>
      </c>
      <c r="B4387" s="74" t="str">
        <v/>
      </c>
      <c r="C4387" s="75">
        <f>IF($E4387="","",IFERROR(VLOOKUP(TRIM(E4387&amp;""),'Référentiel Articles'!$A$2:$F$634,2,FALSE),""))</f>
      </c>
      <c r="D4387" s="75">
        <f>IF($E4387="","",IFERROR(VLOOKUP(TRIM(E4387&amp;""),'Référentiel Articles'!$A$2:$F$634,3,FALSE),""))</f>
      </c>
      <c r="E4387" s="74" t="str">
        <v/>
      </c>
      <c r="F4387" s="75">
        <f>IF($E4387="","",IFERROR(VLOOKUP(TRIM(E4387&amp;""),'Référentiel Articles'!$A$2:$F$634,4,FALSE),""))</f>
      </c>
      <c r="G4387" s="76">
        <f>IF($E4387="","",IFERROR(VLOOKUP(TRIM(E4387&amp;""),'Référentiel Articles'!$A$2:$F$634,5,FALSE),""))</f>
      </c>
      <c r="H4387" s="77" t="str">
        <v/>
      </c>
      <c r="I4387" s="76">
        <f>IF($E4387="","",IFERROR(VLOOKUP(TRIM(E4387&amp;""),'Référentiel Articles'!$A$2:$F$634,6,FALSE),""))</f>
      </c>
      <c r="J4387" s="78">
        <f>IF(OR($E4387="",$H4387=""),"",$H4387*$I4387)</f>
      </c>
      <c r="K4387" s="79" t="str">
        <v/>
      </c>
    </row>
    <row r="4388">
      <c r="A4388" s="81" t="str">
        <v/>
      </c>
      <c r="B4388" s="81" t="str">
        <v/>
      </c>
      <c r="C4388" s="83">
        <f>IF($E4388="","",IFERROR(VLOOKUP(TRIM(E4388&amp;""),'Référentiel Articles'!$A$2:$F$634,2,FALSE),""))</f>
      </c>
      <c r="D4388" s="83">
        <f>IF($E4388="","",IFERROR(VLOOKUP(TRIM(E4388&amp;""),'Référentiel Articles'!$A$2:$F$634,3,FALSE),""))</f>
      </c>
      <c r="E4388" s="81" t="str">
        <v/>
      </c>
      <c r="F4388" s="83">
        <f>IF($E4388="","",IFERROR(VLOOKUP(TRIM(E4388&amp;""),'Référentiel Articles'!$A$2:$F$634,4,FALSE),""))</f>
      </c>
      <c r="G4388" s="84">
        <f>IF($E4388="","",IFERROR(VLOOKUP(TRIM(E4388&amp;""),'Référentiel Articles'!$A$2:$F$634,5,FALSE),""))</f>
      </c>
      <c r="H4388" s="85" t="str">
        <v/>
      </c>
      <c r="I4388" s="84">
        <f>IF($E4388="","",IFERROR(VLOOKUP(TRIM(E4388&amp;""),'Référentiel Articles'!$A$2:$F$634,6,FALSE),""))</f>
      </c>
      <c r="J4388" s="90">
        <f>IF(OR($E4388="",$H4388=""),"",$H4388*$I4388)</f>
      </c>
      <c r="K4388" s="87" t="str">
        <v/>
      </c>
    </row>
    <row r="4389">
      <c r="A4389" s="74" t="str">
        <v/>
      </c>
      <c r="B4389" s="74" t="str">
        <v/>
      </c>
      <c r="C4389" s="75">
        <f>IF($E4389="","",IFERROR(VLOOKUP(TRIM(E4389&amp;""),'Référentiel Articles'!$A$2:$F$634,2,FALSE),""))</f>
      </c>
      <c r="D4389" s="75">
        <f>IF($E4389="","",IFERROR(VLOOKUP(TRIM(E4389&amp;""),'Référentiel Articles'!$A$2:$F$634,3,FALSE),""))</f>
      </c>
      <c r="E4389" s="74" t="str">
        <v/>
      </c>
      <c r="F4389" s="75">
        <f>IF($E4389="","",IFERROR(VLOOKUP(TRIM(E4389&amp;""),'Référentiel Articles'!$A$2:$F$634,4,FALSE),""))</f>
      </c>
      <c r="G4389" s="76">
        <f>IF($E4389="","",IFERROR(VLOOKUP(TRIM(E4389&amp;""),'Référentiel Articles'!$A$2:$F$634,5,FALSE),""))</f>
      </c>
      <c r="H4389" s="77" t="str">
        <v/>
      </c>
      <c r="I4389" s="76">
        <f>IF($E4389="","",IFERROR(VLOOKUP(TRIM(E4389&amp;""),'Référentiel Articles'!$A$2:$F$634,6,FALSE),""))</f>
      </c>
      <c r="J4389" s="78">
        <f>IF(OR($E4389="",$H4389=""),"",$H4389*$I4389)</f>
      </c>
      <c r="K4389" s="79" t="str">
        <v/>
      </c>
    </row>
    <row r="4390">
      <c r="A4390" s="81" t="str">
        <v/>
      </c>
      <c r="B4390" s="81" t="str">
        <v/>
      </c>
      <c r="C4390" s="83">
        <f>IF($E4390="","",IFERROR(VLOOKUP(TRIM(E4390&amp;""),'Référentiel Articles'!$A$2:$F$634,2,FALSE),""))</f>
      </c>
      <c r="D4390" s="83">
        <f>IF($E4390="","",IFERROR(VLOOKUP(TRIM(E4390&amp;""),'Référentiel Articles'!$A$2:$F$634,3,FALSE),""))</f>
      </c>
      <c r="E4390" s="81" t="str">
        <v/>
      </c>
      <c r="F4390" s="83">
        <f>IF($E4390="","",IFERROR(VLOOKUP(TRIM(E4390&amp;""),'Référentiel Articles'!$A$2:$F$634,4,FALSE),""))</f>
      </c>
      <c r="G4390" s="84">
        <f>IF($E4390="","",IFERROR(VLOOKUP(TRIM(E4390&amp;""),'Référentiel Articles'!$A$2:$F$634,5,FALSE),""))</f>
      </c>
      <c r="H4390" s="85" t="str">
        <v/>
      </c>
      <c r="I4390" s="84">
        <f>IF($E4390="","",IFERROR(VLOOKUP(TRIM(E4390&amp;""),'Référentiel Articles'!$A$2:$F$634,6,FALSE),""))</f>
      </c>
      <c r="J4390" s="90">
        <f>IF(OR($E4390="",$H4390=""),"",$H4390*$I4390)</f>
      </c>
      <c r="K4390" s="87" t="str">
        <v/>
      </c>
    </row>
    <row r="4391">
      <c r="A4391" s="74" t="str">
        <v/>
      </c>
      <c r="B4391" s="74" t="str">
        <v/>
      </c>
      <c r="C4391" s="75">
        <f>IF($E4391="","",IFERROR(VLOOKUP(TRIM(E4391&amp;""),'Référentiel Articles'!$A$2:$F$634,2,FALSE),""))</f>
      </c>
      <c r="D4391" s="75">
        <f>IF($E4391="","",IFERROR(VLOOKUP(TRIM(E4391&amp;""),'Référentiel Articles'!$A$2:$F$634,3,FALSE),""))</f>
      </c>
      <c r="E4391" s="74" t="str">
        <v/>
      </c>
      <c r="F4391" s="75">
        <f>IF($E4391="","",IFERROR(VLOOKUP(TRIM(E4391&amp;""),'Référentiel Articles'!$A$2:$F$634,4,FALSE),""))</f>
      </c>
      <c r="G4391" s="76">
        <f>IF($E4391="","",IFERROR(VLOOKUP(TRIM(E4391&amp;""),'Référentiel Articles'!$A$2:$F$634,5,FALSE),""))</f>
      </c>
      <c r="H4391" s="77" t="str">
        <v/>
      </c>
      <c r="I4391" s="76">
        <f>IF($E4391="","",IFERROR(VLOOKUP(TRIM(E4391&amp;""),'Référentiel Articles'!$A$2:$F$634,6,FALSE),""))</f>
      </c>
      <c r="J4391" s="78">
        <f>IF(OR($E4391="",$H4391=""),"",$H4391*$I4391)</f>
      </c>
      <c r="K4391" s="79" t="str">
        <v/>
      </c>
    </row>
    <row r="4392">
      <c r="A4392" s="81" t="str">
        <v/>
      </c>
      <c r="B4392" s="81" t="str">
        <v/>
      </c>
      <c r="C4392" s="83">
        <f>IF($E4392="","",IFERROR(VLOOKUP(TRIM(E4392&amp;""),'Référentiel Articles'!$A$2:$F$634,2,FALSE),""))</f>
      </c>
      <c r="D4392" s="83">
        <f>IF($E4392="","",IFERROR(VLOOKUP(TRIM(E4392&amp;""),'Référentiel Articles'!$A$2:$F$634,3,FALSE),""))</f>
      </c>
      <c r="E4392" s="81" t="str">
        <v/>
      </c>
      <c r="F4392" s="83">
        <f>IF($E4392="","",IFERROR(VLOOKUP(TRIM(E4392&amp;""),'Référentiel Articles'!$A$2:$F$634,4,FALSE),""))</f>
      </c>
      <c r="G4392" s="84">
        <f>IF($E4392="","",IFERROR(VLOOKUP(TRIM(E4392&amp;""),'Référentiel Articles'!$A$2:$F$634,5,FALSE),""))</f>
      </c>
      <c r="H4392" s="85" t="str">
        <v/>
      </c>
      <c r="I4392" s="84">
        <f>IF($E4392="","",IFERROR(VLOOKUP(TRIM(E4392&amp;""),'Référentiel Articles'!$A$2:$F$634,6,FALSE),""))</f>
      </c>
      <c r="J4392" s="90">
        <f>IF(OR($E4392="",$H4392=""),"",$H4392*$I4392)</f>
      </c>
      <c r="K4392" s="87" t="str">
        <v/>
      </c>
    </row>
    <row r="4393">
      <c r="A4393" s="74" t="str">
        <v/>
      </c>
      <c r="B4393" s="74" t="str">
        <v/>
      </c>
      <c r="C4393" s="75">
        <f>IF($E4393="","",IFERROR(VLOOKUP(TRIM(E4393&amp;""),'Référentiel Articles'!$A$2:$F$634,2,FALSE),""))</f>
      </c>
      <c r="D4393" s="75">
        <f>IF($E4393="","",IFERROR(VLOOKUP(TRIM(E4393&amp;""),'Référentiel Articles'!$A$2:$F$634,3,FALSE),""))</f>
      </c>
      <c r="E4393" s="74" t="str">
        <v/>
      </c>
      <c r="F4393" s="75">
        <f>IF($E4393="","",IFERROR(VLOOKUP(TRIM(E4393&amp;""),'Référentiel Articles'!$A$2:$F$634,4,FALSE),""))</f>
      </c>
      <c r="G4393" s="76">
        <f>IF($E4393="","",IFERROR(VLOOKUP(TRIM(E4393&amp;""),'Référentiel Articles'!$A$2:$F$634,5,FALSE),""))</f>
      </c>
      <c r="H4393" s="77" t="str">
        <v/>
      </c>
      <c r="I4393" s="76">
        <f>IF($E4393="","",IFERROR(VLOOKUP(TRIM(E4393&amp;""),'Référentiel Articles'!$A$2:$F$634,6,FALSE),""))</f>
      </c>
      <c r="J4393" s="78">
        <f>IF(OR($E4393="",$H4393=""),"",$H4393*$I4393)</f>
      </c>
      <c r="K4393" s="79" t="str">
        <v/>
      </c>
    </row>
    <row r="4394">
      <c r="A4394" s="81" t="str">
        <v/>
      </c>
      <c r="B4394" s="81" t="str">
        <v/>
      </c>
      <c r="C4394" s="83">
        <f>IF($E4394="","",IFERROR(VLOOKUP(TRIM(E4394&amp;""),'Référentiel Articles'!$A$2:$F$634,2,FALSE),""))</f>
      </c>
      <c r="D4394" s="83">
        <f>IF($E4394="","",IFERROR(VLOOKUP(TRIM(E4394&amp;""),'Référentiel Articles'!$A$2:$F$634,3,FALSE),""))</f>
      </c>
      <c r="E4394" s="81" t="str">
        <v/>
      </c>
      <c r="F4394" s="83">
        <f>IF($E4394="","",IFERROR(VLOOKUP(TRIM(E4394&amp;""),'Référentiel Articles'!$A$2:$F$634,4,FALSE),""))</f>
      </c>
      <c r="G4394" s="84">
        <f>IF($E4394="","",IFERROR(VLOOKUP(TRIM(E4394&amp;""),'Référentiel Articles'!$A$2:$F$634,5,FALSE),""))</f>
      </c>
      <c r="H4394" s="85" t="str">
        <v/>
      </c>
      <c r="I4394" s="84">
        <f>IF($E4394="","",IFERROR(VLOOKUP(TRIM(E4394&amp;""),'Référentiel Articles'!$A$2:$F$634,6,FALSE),""))</f>
      </c>
      <c r="J4394" s="90">
        <f>IF(OR($E4394="",$H4394=""),"",$H4394*$I4394)</f>
      </c>
      <c r="K4394" s="87" t="str">
        <v/>
      </c>
    </row>
    <row r="4395">
      <c r="A4395" s="74" t="str">
        <v/>
      </c>
      <c r="B4395" s="74" t="str">
        <v/>
      </c>
      <c r="C4395" s="75">
        <f>IF($E4395="","",IFERROR(VLOOKUP(TRIM(E4395&amp;""),'Référentiel Articles'!$A$2:$F$634,2,FALSE),""))</f>
      </c>
      <c r="D4395" s="75">
        <f>IF($E4395="","",IFERROR(VLOOKUP(TRIM(E4395&amp;""),'Référentiel Articles'!$A$2:$F$634,3,FALSE),""))</f>
      </c>
      <c r="E4395" s="74" t="str">
        <v/>
      </c>
      <c r="F4395" s="75">
        <f>IF($E4395="","",IFERROR(VLOOKUP(TRIM(E4395&amp;""),'Référentiel Articles'!$A$2:$F$634,4,FALSE),""))</f>
      </c>
      <c r="G4395" s="76">
        <f>IF($E4395="","",IFERROR(VLOOKUP(TRIM(E4395&amp;""),'Référentiel Articles'!$A$2:$F$634,5,FALSE),""))</f>
      </c>
      <c r="H4395" s="77" t="str">
        <v/>
      </c>
      <c r="I4395" s="76">
        <f>IF($E4395="","",IFERROR(VLOOKUP(TRIM(E4395&amp;""),'Référentiel Articles'!$A$2:$F$634,6,FALSE),""))</f>
      </c>
      <c r="J4395" s="78">
        <f>IF(OR($E4395="",$H4395=""),"",$H4395*$I4395)</f>
      </c>
      <c r="K4395" s="79" t="str">
        <v/>
      </c>
    </row>
    <row r="4396">
      <c r="A4396" s="81" t="str">
        <v/>
      </c>
      <c r="B4396" s="81" t="str">
        <v/>
      </c>
      <c r="C4396" s="83">
        <f>IF($E4396="","",IFERROR(VLOOKUP(TRIM(E4396&amp;""),'Référentiel Articles'!$A$2:$F$634,2,FALSE),""))</f>
      </c>
      <c r="D4396" s="83">
        <f>IF($E4396="","",IFERROR(VLOOKUP(TRIM(E4396&amp;""),'Référentiel Articles'!$A$2:$F$634,3,FALSE),""))</f>
      </c>
      <c r="E4396" s="81" t="str">
        <v/>
      </c>
      <c r="F4396" s="83">
        <f>IF($E4396="","",IFERROR(VLOOKUP(TRIM(E4396&amp;""),'Référentiel Articles'!$A$2:$F$634,4,FALSE),""))</f>
      </c>
      <c r="G4396" s="84">
        <f>IF($E4396="","",IFERROR(VLOOKUP(TRIM(E4396&amp;""),'Référentiel Articles'!$A$2:$F$634,5,FALSE),""))</f>
      </c>
      <c r="H4396" s="85" t="str">
        <v/>
      </c>
      <c r="I4396" s="84">
        <f>IF($E4396="","",IFERROR(VLOOKUP(TRIM(E4396&amp;""),'Référentiel Articles'!$A$2:$F$634,6,FALSE),""))</f>
      </c>
      <c r="J4396" s="90">
        <f>IF(OR($E4396="",$H4396=""),"",$H4396*$I4396)</f>
      </c>
      <c r="K4396" s="87" t="str">
        <v/>
      </c>
    </row>
    <row r="4397">
      <c r="A4397" s="74" t="str">
        <v/>
      </c>
      <c r="B4397" s="74" t="str">
        <v/>
      </c>
      <c r="C4397" s="75">
        <f>IF($E4397="","",IFERROR(VLOOKUP(TRIM(E4397&amp;""),'Référentiel Articles'!$A$2:$F$634,2,FALSE),""))</f>
      </c>
      <c r="D4397" s="75">
        <f>IF($E4397="","",IFERROR(VLOOKUP(TRIM(E4397&amp;""),'Référentiel Articles'!$A$2:$F$634,3,FALSE),""))</f>
      </c>
      <c r="E4397" s="74" t="str">
        <v/>
      </c>
      <c r="F4397" s="75">
        <f>IF($E4397="","",IFERROR(VLOOKUP(TRIM(E4397&amp;""),'Référentiel Articles'!$A$2:$F$634,4,FALSE),""))</f>
      </c>
      <c r="G4397" s="76">
        <f>IF($E4397="","",IFERROR(VLOOKUP(TRIM(E4397&amp;""),'Référentiel Articles'!$A$2:$F$634,5,FALSE),""))</f>
      </c>
      <c r="H4397" s="77" t="str">
        <v/>
      </c>
      <c r="I4397" s="76">
        <f>IF($E4397="","",IFERROR(VLOOKUP(TRIM(E4397&amp;""),'Référentiel Articles'!$A$2:$F$634,6,FALSE),""))</f>
      </c>
      <c r="J4397" s="78">
        <f>IF(OR($E4397="",$H4397=""),"",$H4397*$I4397)</f>
      </c>
      <c r="K4397" s="79" t="str">
        <v/>
      </c>
    </row>
    <row r="4398">
      <c r="A4398" s="81" t="str">
        <v/>
      </c>
      <c r="B4398" s="81" t="str">
        <v/>
      </c>
      <c r="C4398" s="83">
        <f>IF($E4398="","",IFERROR(VLOOKUP(TRIM(E4398&amp;""),'Référentiel Articles'!$A$2:$F$634,2,FALSE),""))</f>
      </c>
      <c r="D4398" s="83">
        <f>IF($E4398="","",IFERROR(VLOOKUP(TRIM(E4398&amp;""),'Référentiel Articles'!$A$2:$F$634,3,FALSE),""))</f>
      </c>
      <c r="E4398" s="81" t="str">
        <v/>
      </c>
      <c r="F4398" s="83">
        <f>IF($E4398="","",IFERROR(VLOOKUP(TRIM(E4398&amp;""),'Référentiel Articles'!$A$2:$F$634,4,FALSE),""))</f>
      </c>
      <c r="G4398" s="84">
        <f>IF($E4398="","",IFERROR(VLOOKUP(TRIM(E4398&amp;""),'Référentiel Articles'!$A$2:$F$634,5,FALSE),""))</f>
      </c>
      <c r="H4398" s="85" t="str">
        <v/>
      </c>
      <c r="I4398" s="84">
        <f>IF($E4398="","",IFERROR(VLOOKUP(TRIM(E4398&amp;""),'Référentiel Articles'!$A$2:$F$634,6,FALSE),""))</f>
      </c>
      <c r="J4398" s="90">
        <f>IF(OR($E4398="",$H4398=""),"",$H4398*$I4398)</f>
      </c>
      <c r="K4398" s="87" t="str">
        <v/>
      </c>
    </row>
    <row r="4399">
      <c r="A4399" s="74" t="str">
        <v/>
      </c>
      <c r="B4399" s="74" t="str">
        <v/>
      </c>
      <c r="C4399" s="75">
        <f>IF($E4399="","",IFERROR(VLOOKUP(TRIM(E4399&amp;""),'Référentiel Articles'!$A$2:$F$634,2,FALSE),""))</f>
      </c>
      <c r="D4399" s="75">
        <f>IF($E4399="","",IFERROR(VLOOKUP(TRIM(E4399&amp;""),'Référentiel Articles'!$A$2:$F$634,3,FALSE),""))</f>
      </c>
      <c r="E4399" s="74" t="str">
        <v/>
      </c>
      <c r="F4399" s="75">
        <f>IF($E4399="","",IFERROR(VLOOKUP(TRIM(E4399&amp;""),'Référentiel Articles'!$A$2:$F$634,4,FALSE),""))</f>
      </c>
      <c r="G4399" s="76">
        <f>IF($E4399="","",IFERROR(VLOOKUP(TRIM(E4399&amp;""),'Référentiel Articles'!$A$2:$F$634,5,FALSE),""))</f>
      </c>
      <c r="H4399" s="77" t="str">
        <v/>
      </c>
      <c r="I4399" s="76">
        <f>IF($E4399="","",IFERROR(VLOOKUP(TRIM(E4399&amp;""),'Référentiel Articles'!$A$2:$F$634,6,FALSE),""))</f>
      </c>
      <c r="J4399" s="78">
        <f>IF(OR($E4399="",$H4399=""),"",$H4399*$I4399)</f>
      </c>
      <c r="K4399" s="79" t="str">
        <v/>
      </c>
    </row>
    <row r="4400">
      <c r="A4400" s="81" t="str">
        <v/>
      </c>
      <c r="B4400" s="81" t="str">
        <v/>
      </c>
      <c r="C4400" s="83">
        <f>IF($E4400="","",IFERROR(VLOOKUP(TRIM(E4400&amp;""),'Référentiel Articles'!$A$2:$F$634,2,FALSE),""))</f>
      </c>
      <c r="D4400" s="83">
        <f>IF($E4400="","",IFERROR(VLOOKUP(TRIM(E4400&amp;""),'Référentiel Articles'!$A$2:$F$634,3,FALSE),""))</f>
      </c>
      <c r="E4400" s="81" t="str">
        <v/>
      </c>
      <c r="F4400" s="83">
        <f>IF($E4400="","",IFERROR(VLOOKUP(TRIM(E4400&amp;""),'Référentiel Articles'!$A$2:$F$634,4,FALSE),""))</f>
      </c>
      <c r="G4400" s="84">
        <f>IF($E4400="","",IFERROR(VLOOKUP(TRIM(E4400&amp;""),'Référentiel Articles'!$A$2:$F$634,5,FALSE),""))</f>
      </c>
      <c r="H4400" s="85" t="str">
        <v/>
      </c>
      <c r="I4400" s="84">
        <f>IF($E4400="","",IFERROR(VLOOKUP(TRIM(E4400&amp;""),'Référentiel Articles'!$A$2:$F$634,6,FALSE),""))</f>
      </c>
      <c r="J4400" s="90">
        <f>IF(OR($E4400="",$H4400=""),"",$H4400*$I4400)</f>
      </c>
      <c r="K4400" s="87" t="str">
        <v/>
      </c>
    </row>
    <row r="4401">
      <c r="A4401" s="74" t="str">
        <v/>
      </c>
      <c r="B4401" s="74" t="str">
        <v/>
      </c>
      <c r="C4401" s="75">
        <f>IF($E4401="","",IFERROR(VLOOKUP(TRIM(E4401&amp;""),'Référentiel Articles'!$A$2:$F$634,2,FALSE),""))</f>
      </c>
      <c r="D4401" s="75">
        <f>IF($E4401="","",IFERROR(VLOOKUP(TRIM(E4401&amp;""),'Référentiel Articles'!$A$2:$F$634,3,FALSE),""))</f>
      </c>
      <c r="E4401" s="74" t="str">
        <v/>
      </c>
      <c r="F4401" s="75">
        <f>IF($E4401="","",IFERROR(VLOOKUP(TRIM(E4401&amp;""),'Référentiel Articles'!$A$2:$F$634,4,FALSE),""))</f>
      </c>
      <c r="G4401" s="76">
        <f>IF($E4401="","",IFERROR(VLOOKUP(TRIM(E4401&amp;""),'Référentiel Articles'!$A$2:$F$634,5,FALSE),""))</f>
      </c>
      <c r="H4401" s="77" t="str">
        <v/>
      </c>
      <c r="I4401" s="76">
        <f>IF($E4401="","",IFERROR(VLOOKUP(TRIM(E4401&amp;""),'Référentiel Articles'!$A$2:$F$634,6,FALSE),""))</f>
      </c>
      <c r="J4401" s="78">
        <f>IF(OR($E4401="",$H4401=""),"",$H4401*$I4401)</f>
      </c>
      <c r="K4401" s="79" t="str">
        <v/>
      </c>
    </row>
    <row r="4402">
      <c r="A4402" s="81" t="str">
        <v/>
      </c>
      <c r="B4402" s="81" t="str">
        <v/>
      </c>
      <c r="C4402" s="83">
        <f>IF($E4402="","",IFERROR(VLOOKUP(TRIM(E4402&amp;""),'Référentiel Articles'!$A$2:$F$634,2,FALSE),""))</f>
      </c>
      <c r="D4402" s="83">
        <f>IF($E4402="","",IFERROR(VLOOKUP(TRIM(E4402&amp;""),'Référentiel Articles'!$A$2:$F$634,3,FALSE),""))</f>
      </c>
      <c r="E4402" s="81" t="str">
        <v/>
      </c>
      <c r="F4402" s="83">
        <f>IF($E4402="","",IFERROR(VLOOKUP(TRIM(E4402&amp;""),'Référentiel Articles'!$A$2:$F$634,4,FALSE),""))</f>
      </c>
      <c r="G4402" s="84">
        <f>IF($E4402="","",IFERROR(VLOOKUP(TRIM(E4402&amp;""),'Référentiel Articles'!$A$2:$F$634,5,FALSE),""))</f>
      </c>
      <c r="H4402" s="85" t="str">
        <v/>
      </c>
      <c r="I4402" s="84">
        <f>IF($E4402="","",IFERROR(VLOOKUP(TRIM(E4402&amp;""),'Référentiel Articles'!$A$2:$F$634,6,FALSE),""))</f>
      </c>
      <c r="J4402" s="90">
        <f>IF(OR($E4402="",$H4402=""),"",$H4402*$I4402)</f>
      </c>
      <c r="K4402" s="87" t="str">
        <v/>
      </c>
    </row>
    <row r="4403">
      <c r="A4403" s="74" t="str">
        <v/>
      </c>
      <c r="B4403" s="74" t="str">
        <v/>
      </c>
      <c r="C4403" s="75">
        <f>IF($E4403="","",IFERROR(VLOOKUP(TRIM(E4403&amp;""),'Référentiel Articles'!$A$2:$F$634,2,FALSE),""))</f>
      </c>
      <c r="D4403" s="75">
        <f>IF($E4403="","",IFERROR(VLOOKUP(TRIM(E4403&amp;""),'Référentiel Articles'!$A$2:$F$634,3,FALSE),""))</f>
      </c>
      <c r="E4403" s="74" t="str">
        <v/>
      </c>
      <c r="F4403" s="75">
        <f>IF($E4403="","",IFERROR(VLOOKUP(TRIM(E4403&amp;""),'Référentiel Articles'!$A$2:$F$634,4,FALSE),""))</f>
      </c>
      <c r="G4403" s="76">
        <f>IF($E4403="","",IFERROR(VLOOKUP(TRIM(E4403&amp;""),'Référentiel Articles'!$A$2:$F$634,5,FALSE),""))</f>
      </c>
      <c r="H4403" s="77" t="str">
        <v/>
      </c>
      <c r="I4403" s="76">
        <f>IF($E4403="","",IFERROR(VLOOKUP(TRIM(E4403&amp;""),'Référentiel Articles'!$A$2:$F$634,6,FALSE),""))</f>
      </c>
      <c r="J4403" s="78">
        <f>IF(OR($E4403="",$H4403=""),"",$H4403*$I4403)</f>
      </c>
      <c r="K4403" s="79" t="str">
        <v/>
      </c>
    </row>
    <row r="4404">
      <c r="A4404" s="81" t="str">
        <v/>
      </c>
      <c r="B4404" s="81" t="str">
        <v/>
      </c>
      <c r="C4404" s="83">
        <f>IF($E4404="","",IFERROR(VLOOKUP(TRIM(E4404&amp;""),'Référentiel Articles'!$A$2:$F$634,2,FALSE),""))</f>
      </c>
      <c r="D4404" s="83">
        <f>IF($E4404="","",IFERROR(VLOOKUP(TRIM(E4404&amp;""),'Référentiel Articles'!$A$2:$F$634,3,FALSE),""))</f>
      </c>
      <c r="E4404" s="81" t="str">
        <v/>
      </c>
      <c r="F4404" s="83">
        <f>IF($E4404="","",IFERROR(VLOOKUP(TRIM(E4404&amp;""),'Référentiel Articles'!$A$2:$F$634,4,FALSE),""))</f>
      </c>
      <c r="G4404" s="84">
        <f>IF($E4404="","",IFERROR(VLOOKUP(TRIM(E4404&amp;""),'Référentiel Articles'!$A$2:$F$634,5,FALSE),""))</f>
      </c>
      <c r="H4404" s="85" t="str">
        <v/>
      </c>
      <c r="I4404" s="84">
        <f>IF($E4404="","",IFERROR(VLOOKUP(TRIM(E4404&amp;""),'Référentiel Articles'!$A$2:$F$634,6,FALSE),""))</f>
      </c>
      <c r="J4404" s="90">
        <f>IF(OR($E4404="",$H4404=""),"",$H4404*$I4404)</f>
      </c>
      <c r="K4404" s="87" t="str">
        <v/>
      </c>
    </row>
    <row r="4405">
      <c r="A4405" s="74" t="str">
        <v/>
      </c>
      <c r="B4405" s="74" t="str">
        <v/>
      </c>
      <c r="C4405" s="75">
        <f>IF($E4405="","",IFERROR(VLOOKUP(TRIM(E4405&amp;""),'Référentiel Articles'!$A$2:$F$634,2,FALSE),""))</f>
      </c>
      <c r="D4405" s="75">
        <f>IF($E4405="","",IFERROR(VLOOKUP(TRIM(E4405&amp;""),'Référentiel Articles'!$A$2:$F$634,3,FALSE),""))</f>
      </c>
      <c r="E4405" s="74" t="str">
        <v/>
      </c>
      <c r="F4405" s="75">
        <f>IF($E4405="","",IFERROR(VLOOKUP(TRIM(E4405&amp;""),'Référentiel Articles'!$A$2:$F$634,4,FALSE),""))</f>
      </c>
      <c r="G4405" s="76">
        <f>IF($E4405="","",IFERROR(VLOOKUP(TRIM(E4405&amp;""),'Référentiel Articles'!$A$2:$F$634,5,FALSE),""))</f>
      </c>
      <c r="H4405" s="77" t="str">
        <v/>
      </c>
      <c r="I4405" s="76">
        <f>IF($E4405="","",IFERROR(VLOOKUP(TRIM(E4405&amp;""),'Référentiel Articles'!$A$2:$F$634,6,FALSE),""))</f>
      </c>
      <c r="J4405" s="78">
        <f>IF(OR($E4405="",$H4405=""),"",$H4405*$I4405)</f>
      </c>
      <c r="K4405" s="79" t="str">
        <v/>
      </c>
    </row>
    <row r="4406">
      <c r="A4406" s="81" t="str">
        <v/>
      </c>
      <c r="B4406" s="81" t="str">
        <v/>
      </c>
      <c r="C4406" s="83">
        <f>IF($E4406="","",IFERROR(VLOOKUP(TRIM(E4406&amp;""),'Référentiel Articles'!$A$2:$F$634,2,FALSE),""))</f>
      </c>
      <c r="D4406" s="83">
        <f>IF($E4406="","",IFERROR(VLOOKUP(TRIM(E4406&amp;""),'Référentiel Articles'!$A$2:$F$634,3,FALSE),""))</f>
      </c>
      <c r="E4406" s="81" t="str">
        <v/>
      </c>
      <c r="F4406" s="83">
        <f>IF($E4406="","",IFERROR(VLOOKUP(TRIM(E4406&amp;""),'Référentiel Articles'!$A$2:$F$634,4,FALSE),""))</f>
      </c>
      <c r="G4406" s="84">
        <f>IF($E4406="","",IFERROR(VLOOKUP(TRIM(E4406&amp;""),'Référentiel Articles'!$A$2:$F$634,5,FALSE),""))</f>
      </c>
      <c r="H4406" s="85" t="str">
        <v/>
      </c>
      <c r="I4406" s="84">
        <f>IF($E4406="","",IFERROR(VLOOKUP(TRIM(E4406&amp;""),'Référentiel Articles'!$A$2:$F$634,6,FALSE),""))</f>
      </c>
      <c r="J4406" s="90">
        <f>IF(OR($E4406="",$H4406=""),"",$H4406*$I4406)</f>
      </c>
      <c r="K4406" s="87" t="str">
        <v/>
      </c>
    </row>
    <row r="4407">
      <c r="A4407" s="74" t="str">
        <v/>
      </c>
      <c r="B4407" s="74" t="str">
        <v/>
      </c>
      <c r="C4407" s="75">
        <f>IF($E4407="","",IFERROR(VLOOKUP(TRIM(E4407&amp;""),'Référentiel Articles'!$A$2:$F$634,2,FALSE),""))</f>
      </c>
      <c r="D4407" s="75">
        <f>IF($E4407="","",IFERROR(VLOOKUP(TRIM(E4407&amp;""),'Référentiel Articles'!$A$2:$F$634,3,FALSE),""))</f>
      </c>
      <c r="E4407" s="74" t="str">
        <v/>
      </c>
      <c r="F4407" s="75">
        <f>IF($E4407="","",IFERROR(VLOOKUP(TRIM(E4407&amp;""),'Référentiel Articles'!$A$2:$F$634,4,FALSE),""))</f>
      </c>
      <c r="G4407" s="76">
        <f>IF($E4407="","",IFERROR(VLOOKUP(TRIM(E4407&amp;""),'Référentiel Articles'!$A$2:$F$634,5,FALSE),""))</f>
      </c>
      <c r="H4407" s="77" t="str">
        <v/>
      </c>
      <c r="I4407" s="76">
        <f>IF($E4407="","",IFERROR(VLOOKUP(TRIM(E4407&amp;""),'Référentiel Articles'!$A$2:$F$634,6,FALSE),""))</f>
      </c>
      <c r="J4407" s="78">
        <f>IF(OR($E4407="",$H4407=""),"",$H4407*$I4407)</f>
      </c>
      <c r="K4407" s="79" t="str">
        <v/>
      </c>
    </row>
    <row r="4408">
      <c r="A4408" s="81" t="str">
        <v/>
      </c>
      <c r="B4408" s="81" t="str">
        <v/>
      </c>
      <c r="C4408" s="83">
        <f>IF($E4408="","",IFERROR(VLOOKUP(TRIM(E4408&amp;""),'Référentiel Articles'!$A$2:$F$634,2,FALSE),""))</f>
      </c>
      <c r="D4408" s="83">
        <f>IF($E4408="","",IFERROR(VLOOKUP(TRIM(E4408&amp;""),'Référentiel Articles'!$A$2:$F$634,3,FALSE),""))</f>
      </c>
      <c r="E4408" s="81" t="str">
        <v/>
      </c>
      <c r="F4408" s="83">
        <f>IF($E4408="","",IFERROR(VLOOKUP(TRIM(E4408&amp;""),'Référentiel Articles'!$A$2:$F$634,4,FALSE),""))</f>
      </c>
      <c r="G4408" s="84">
        <f>IF($E4408="","",IFERROR(VLOOKUP(TRIM(E4408&amp;""),'Référentiel Articles'!$A$2:$F$634,5,FALSE),""))</f>
      </c>
      <c r="H4408" s="85" t="str">
        <v/>
      </c>
      <c r="I4408" s="84">
        <f>IF($E4408="","",IFERROR(VLOOKUP(TRIM(E4408&amp;""),'Référentiel Articles'!$A$2:$F$634,6,FALSE),""))</f>
      </c>
      <c r="J4408" s="90">
        <f>IF(OR($E4408="",$H4408=""),"",$H4408*$I4408)</f>
      </c>
      <c r="K4408" s="87" t="str">
        <v/>
      </c>
    </row>
    <row r="4409">
      <c r="A4409" s="74" t="str">
        <v/>
      </c>
      <c r="B4409" s="74" t="str">
        <v/>
      </c>
      <c r="C4409" s="75">
        <f>IF($E4409="","",IFERROR(VLOOKUP(TRIM(E4409&amp;""),'Référentiel Articles'!$A$2:$F$634,2,FALSE),""))</f>
      </c>
      <c r="D4409" s="75">
        <f>IF($E4409="","",IFERROR(VLOOKUP(TRIM(E4409&amp;""),'Référentiel Articles'!$A$2:$F$634,3,FALSE),""))</f>
      </c>
      <c r="E4409" s="74" t="str">
        <v/>
      </c>
      <c r="F4409" s="75">
        <f>IF($E4409="","",IFERROR(VLOOKUP(TRIM(E4409&amp;""),'Référentiel Articles'!$A$2:$F$634,4,FALSE),""))</f>
      </c>
      <c r="G4409" s="76">
        <f>IF($E4409="","",IFERROR(VLOOKUP(TRIM(E4409&amp;""),'Référentiel Articles'!$A$2:$F$634,5,FALSE),""))</f>
      </c>
      <c r="H4409" s="77" t="str">
        <v/>
      </c>
      <c r="I4409" s="76">
        <f>IF($E4409="","",IFERROR(VLOOKUP(TRIM(E4409&amp;""),'Référentiel Articles'!$A$2:$F$634,6,FALSE),""))</f>
      </c>
      <c r="J4409" s="78">
        <f>IF(OR($E4409="",$H4409=""),"",$H4409*$I4409)</f>
      </c>
      <c r="K4409" s="79" t="str">
        <v/>
      </c>
    </row>
    <row r="4410">
      <c r="A4410" s="81" t="str">
        <v/>
      </c>
      <c r="B4410" s="81" t="str">
        <v/>
      </c>
      <c r="C4410" s="83">
        <f>IF($E4410="","",IFERROR(VLOOKUP(TRIM(E4410&amp;""),'Référentiel Articles'!$A$2:$F$634,2,FALSE),""))</f>
      </c>
      <c r="D4410" s="83">
        <f>IF($E4410="","",IFERROR(VLOOKUP(TRIM(E4410&amp;""),'Référentiel Articles'!$A$2:$F$634,3,FALSE),""))</f>
      </c>
      <c r="E4410" s="81" t="str">
        <v/>
      </c>
      <c r="F4410" s="83">
        <f>IF($E4410="","",IFERROR(VLOOKUP(TRIM(E4410&amp;""),'Référentiel Articles'!$A$2:$F$634,4,FALSE),""))</f>
      </c>
      <c r="G4410" s="84">
        <f>IF($E4410="","",IFERROR(VLOOKUP(TRIM(E4410&amp;""),'Référentiel Articles'!$A$2:$F$634,5,FALSE),""))</f>
      </c>
      <c r="H4410" s="85" t="str">
        <v/>
      </c>
      <c r="I4410" s="84">
        <f>IF($E4410="","",IFERROR(VLOOKUP(TRIM(E4410&amp;""),'Référentiel Articles'!$A$2:$F$634,6,FALSE),""))</f>
      </c>
      <c r="J4410" s="90">
        <f>IF(OR($E4410="",$H4410=""),"",$H4410*$I4410)</f>
      </c>
      <c r="K4410" s="87" t="str">
        <v/>
      </c>
    </row>
    <row r="4411">
      <c r="A4411" s="74" t="str">
        <v/>
      </c>
      <c r="B4411" s="74" t="str">
        <v/>
      </c>
      <c r="C4411" s="75">
        <f>IF($E4411="","",IFERROR(VLOOKUP(TRIM(E4411&amp;""),'Référentiel Articles'!$A$2:$F$634,2,FALSE),""))</f>
      </c>
      <c r="D4411" s="75">
        <f>IF($E4411="","",IFERROR(VLOOKUP(TRIM(E4411&amp;""),'Référentiel Articles'!$A$2:$F$634,3,FALSE),""))</f>
      </c>
      <c r="E4411" s="74" t="str">
        <v/>
      </c>
      <c r="F4411" s="75">
        <f>IF($E4411="","",IFERROR(VLOOKUP(TRIM(E4411&amp;""),'Référentiel Articles'!$A$2:$F$634,4,FALSE),""))</f>
      </c>
      <c r="G4411" s="76">
        <f>IF($E4411="","",IFERROR(VLOOKUP(TRIM(E4411&amp;""),'Référentiel Articles'!$A$2:$F$634,5,FALSE),""))</f>
      </c>
      <c r="H4411" s="77" t="str">
        <v/>
      </c>
      <c r="I4411" s="76">
        <f>IF($E4411="","",IFERROR(VLOOKUP(TRIM(E4411&amp;""),'Référentiel Articles'!$A$2:$F$634,6,FALSE),""))</f>
      </c>
      <c r="J4411" s="78">
        <f>IF(OR($E4411="",$H4411=""),"",$H4411*$I4411)</f>
      </c>
      <c r="K4411" s="79" t="str">
        <v/>
      </c>
    </row>
    <row r="4412">
      <c r="A4412" s="81" t="str">
        <v/>
      </c>
      <c r="B4412" s="81" t="str">
        <v/>
      </c>
      <c r="C4412" s="83">
        <f>IF($E4412="","",IFERROR(VLOOKUP(TRIM(E4412&amp;""),'Référentiel Articles'!$A$2:$F$634,2,FALSE),""))</f>
      </c>
      <c r="D4412" s="83">
        <f>IF($E4412="","",IFERROR(VLOOKUP(TRIM(E4412&amp;""),'Référentiel Articles'!$A$2:$F$634,3,FALSE),""))</f>
      </c>
      <c r="E4412" s="81" t="str">
        <v/>
      </c>
      <c r="F4412" s="83">
        <f>IF($E4412="","",IFERROR(VLOOKUP(TRIM(E4412&amp;""),'Référentiel Articles'!$A$2:$F$634,4,FALSE),""))</f>
      </c>
      <c r="G4412" s="84">
        <f>IF($E4412="","",IFERROR(VLOOKUP(TRIM(E4412&amp;""),'Référentiel Articles'!$A$2:$F$634,5,FALSE),""))</f>
      </c>
      <c r="H4412" s="85" t="str">
        <v/>
      </c>
      <c r="I4412" s="84">
        <f>IF($E4412="","",IFERROR(VLOOKUP(TRIM(E4412&amp;""),'Référentiel Articles'!$A$2:$F$634,6,FALSE),""))</f>
      </c>
      <c r="J4412" s="90">
        <f>IF(OR($E4412="",$H4412=""),"",$H4412*$I4412)</f>
      </c>
      <c r="K4412" s="87" t="str">
        <v/>
      </c>
    </row>
    <row r="4413">
      <c r="A4413" s="74" t="str">
        <v/>
      </c>
      <c r="B4413" s="74" t="str">
        <v/>
      </c>
      <c r="C4413" s="75">
        <f>IF($E4413="","",IFERROR(VLOOKUP(TRIM(E4413&amp;""),'Référentiel Articles'!$A$2:$F$634,2,FALSE),""))</f>
      </c>
      <c r="D4413" s="75">
        <f>IF($E4413="","",IFERROR(VLOOKUP(TRIM(E4413&amp;""),'Référentiel Articles'!$A$2:$F$634,3,FALSE),""))</f>
      </c>
      <c r="E4413" s="74" t="str">
        <v/>
      </c>
      <c r="F4413" s="75">
        <f>IF($E4413="","",IFERROR(VLOOKUP(TRIM(E4413&amp;""),'Référentiel Articles'!$A$2:$F$634,4,FALSE),""))</f>
      </c>
      <c r="G4413" s="76">
        <f>IF($E4413="","",IFERROR(VLOOKUP(TRIM(E4413&amp;""),'Référentiel Articles'!$A$2:$F$634,5,FALSE),""))</f>
      </c>
      <c r="H4413" s="77" t="str">
        <v/>
      </c>
      <c r="I4413" s="76">
        <f>IF($E4413="","",IFERROR(VLOOKUP(TRIM(E4413&amp;""),'Référentiel Articles'!$A$2:$F$634,6,FALSE),""))</f>
      </c>
      <c r="J4413" s="78">
        <f>IF(OR($E4413="",$H4413=""),"",$H4413*$I4413)</f>
      </c>
      <c r="K4413" s="79" t="str">
        <v/>
      </c>
    </row>
    <row r="4414">
      <c r="A4414" s="81" t="str">
        <v/>
      </c>
      <c r="B4414" s="81" t="str">
        <v/>
      </c>
      <c r="C4414" s="83">
        <f>IF($E4414="","",IFERROR(VLOOKUP(TRIM(E4414&amp;""),'Référentiel Articles'!$A$2:$F$634,2,FALSE),""))</f>
      </c>
      <c r="D4414" s="83">
        <f>IF($E4414="","",IFERROR(VLOOKUP(TRIM(E4414&amp;""),'Référentiel Articles'!$A$2:$F$634,3,FALSE),""))</f>
      </c>
      <c r="E4414" s="81" t="str">
        <v/>
      </c>
      <c r="F4414" s="83">
        <f>IF($E4414="","",IFERROR(VLOOKUP(TRIM(E4414&amp;""),'Référentiel Articles'!$A$2:$F$634,4,FALSE),""))</f>
      </c>
      <c r="G4414" s="84">
        <f>IF($E4414="","",IFERROR(VLOOKUP(TRIM(E4414&amp;""),'Référentiel Articles'!$A$2:$F$634,5,FALSE),""))</f>
      </c>
      <c r="H4414" s="85" t="str">
        <v/>
      </c>
      <c r="I4414" s="84">
        <f>IF($E4414="","",IFERROR(VLOOKUP(TRIM(E4414&amp;""),'Référentiel Articles'!$A$2:$F$634,6,FALSE),""))</f>
      </c>
      <c r="J4414" s="90">
        <f>IF(OR($E4414="",$H4414=""),"",$H4414*$I4414)</f>
      </c>
      <c r="K4414" s="87" t="str">
        <v/>
      </c>
    </row>
    <row r="4415">
      <c r="A4415" s="74" t="str">
        <v/>
      </c>
      <c r="B4415" s="74" t="str">
        <v/>
      </c>
      <c r="C4415" s="75">
        <f>IF($E4415="","",IFERROR(VLOOKUP(TRIM(E4415&amp;""),'Référentiel Articles'!$A$2:$F$634,2,FALSE),""))</f>
      </c>
      <c r="D4415" s="75">
        <f>IF($E4415="","",IFERROR(VLOOKUP(TRIM(E4415&amp;""),'Référentiel Articles'!$A$2:$F$634,3,FALSE),""))</f>
      </c>
      <c r="E4415" s="74" t="str">
        <v/>
      </c>
      <c r="F4415" s="75">
        <f>IF($E4415="","",IFERROR(VLOOKUP(TRIM(E4415&amp;""),'Référentiel Articles'!$A$2:$F$634,4,FALSE),""))</f>
      </c>
      <c r="G4415" s="76">
        <f>IF($E4415="","",IFERROR(VLOOKUP(TRIM(E4415&amp;""),'Référentiel Articles'!$A$2:$F$634,5,FALSE),""))</f>
      </c>
      <c r="H4415" s="77" t="str">
        <v/>
      </c>
      <c r="I4415" s="76">
        <f>IF($E4415="","",IFERROR(VLOOKUP(TRIM(E4415&amp;""),'Référentiel Articles'!$A$2:$F$634,6,FALSE),""))</f>
      </c>
      <c r="J4415" s="78">
        <f>IF(OR($E4415="",$H4415=""),"",$H4415*$I4415)</f>
      </c>
      <c r="K4415" s="79" t="str">
        <v/>
      </c>
    </row>
    <row r="4416">
      <c r="A4416" s="81" t="str">
        <v/>
      </c>
      <c r="B4416" s="81" t="str">
        <v/>
      </c>
      <c r="C4416" s="83">
        <f>IF($E4416="","",IFERROR(VLOOKUP(TRIM(E4416&amp;""),'Référentiel Articles'!$A$2:$F$634,2,FALSE),""))</f>
      </c>
      <c r="D4416" s="83">
        <f>IF($E4416="","",IFERROR(VLOOKUP(TRIM(E4416&amp;""),'Référentiel Articles'!$A$2:$F$634,3,FALSE),""))</f>
      </c>
      <c r="E4416" s="81" t="str">
        <v/>
      </c>
      <c r="F4416" s="83">
        <f>IF($E4416="","",IFERROR(VLOOKUP(TRIM(E4416&amp;""),'Référentiel Articles'!$A$2:$F$634,4,FALSE),""))</f>
      </c>
      <c r="G4416" s="84">
        <f>IF($E4416="","",IFERROR(VLOOKUP(TRIM(E4416&amp;""),'Référentiel Articles'!$A$2:$F$634,5,FALSE),""))</f>
      </c>
      <c r="H4416" s="85" t="str">
        <v/>
      </c>
      <c r="I4416" s="84">
        <f>IF($E4416="","",IFERROR(VLOOKUP(TRIM(E4416&amp;""),'Référentiel Articles'!$A$2:$F$634,6,FALSE),""))</f>
      </c>
      <c r="J4416" s="90">
        <f>IF(OR($E4416="",$H4416=""),"",$H4416*$I4416)</f>
      </c>
      <c r="K4416" s="87" t="str">
        <v/>
      </c>
    </row>
    <row r="4417">
      <c r="A4417" s="74" t="str">
        <v/>
      </c>
      <c r="B4417" s="74" t="str">
        <v/>
      </c>
      <c r="C4417" s="75">
        <f>IF($E4417="","",IFERROR(VLOOKUP(TRIM(E4417&amp;""),'Référentiel Articles'!$A$2:$F$634,2,FALSE),""))</f>
      </c>
      <c r="D4417" s="75">
        <f>IF($E4417="","",IFERROR(VLOOKUP(TRIM(E4417&amp;""),'Référentiel Articles'!$A$2:$F$634,3,FALSE),""))</f>
      </c>
      <c r="E4417" s="74" t="str">
        <v/>
      </c>
      <c r="F4417" s="75">
        <f>IF($E4417="","",IFERROR(VLOOKUP(TRIM(E4417&amp;""),'Référentiel Articles'!$A$2:$F$634,4,FALSE),""))</f>
      </c>
      <c r="G4417" s="76">
        <f>IF($E4417="","",IFERROR(VLOOKUP(TRIM(E4417&amp;""),'Référentiel Articles'!$A$2:$F$634,5,FALSE),""))</f>
      </c>
      <c r="H4417" s="77" t="str">
        <v/>
      </c>
      <c r="I4417" s="76">
        <f>IF($E4417="","",IFERROR(VLOOKUP(TRIM(E4417&amp;""),'Référentiel Articles'!$A$2:$F$634,6,FALSE),""))</f>
      </c>
      <c r="J4417" s="78">
        <f>IF(OR($E4417="",$H4417=""),"",$H4417*$I4417)</f>
      </c>
      <c r="K4417" s="79" t="str">
        <v/>
      </c>
    </row>
    <row r="4418">
      <c r="A4418" s="81" t="str">
        <v/>
      </c>
      <c r="B4418" s="81" t="str">
        <v/>
      </c>
      <c r="C4418" s="83">
        <f>IF($E4418="","",IFERROR(VLOOKUP(TRIM(E4418&amp;""),'Référentiel Articles'!$A$2:$F$634,2,FALSE),""))</f>
      </c>
      <c r="D4418" s="83">
        <f>IF($E4418="","",IFERROR(VLOOKUP(TRIM(E4418&amp;""),'Référentiel Articles'!$A$2:$F$634,3,FALSE),""))</f>
      </c>
      <c r="E4418" s="81" t="str">
        <v/>
      </c>
      <c r="F4418" s="83">
        <f>IF($E4418="","",IFERROR(VLOOKUP(TRIM(E4418&amp;""),'Référentiel Articles'!$A$2:$F$634,4,FALSE),""))</f>
      </c>
      <c r="G4418" s="84">
        <f>IF($E4418="","",IFERROR(VLOOKUP(TRIM(E4418&amp;""),'Référentiel Articles'!$A$2:$F$634,5,FALSE),""))</f>
      </c>
      <c r="H4418" s="85" t="str">
        <v/>
      </c>
      <c r="I4418" s="84">
        <f>IF($E4418="","",IFERROR(VLOOKUP(TRIM(E4418&amp;""),'Référentiel Articles'!$A$2:$F$634,6,FALSE),""))</f>
      </c>
      <c r="J4418" s="90">
        <f>IF(OR($E4418="",$H4418=""),"",$H4418*$I4418)</f>
      </c>
      <c r="K4418" s="87" t="str">
        <v/>
      </c>
    </row>
    <row r="4419">
      <c r="A4419" s="74" t="str">
        <v/>
      </c>
      <c r="B4419" s="74" t="str">
        <v/>
      </c>
      <c r="C4419" s="75">
        <f>IF($E4419="","",IFERROR(VLOOKUP(TRIM(E4419&amp;""),'Référentiel Articles'!$A$2:$F$634,2,FALSE),""))</f>
      </c>
      <c r="D4419" s="75">
        <f>IF($E4419="","",IFERROR(VLOOKUP(TRIM(E4419&amp;""),'Référentiel Articles'!$A$2:$F$634,3,FALSE),""))</f>
      </c>
      <c r="E4419" s="74" t="str">
        <v/>
      </c>
      <c r="F4419" s="75">
        <f>IF($E4419="","",IFERROR(VLOOKUP(TRIM(E4419&amp;""),'Référentiel Articles'!$A$2:$F$634,4,FALSE),""))</f>
      </c>
      <c r="G4419" s="76">
        <f>IF($E4419="","",IFERROR(VLOOKUP(TRIM(E4419&amp;""),'Référentiel Articles'!$A$2:$F$634,5,FALSE),""))</f>
      </c>
      <c r="H4419" s="77" t="str">
        <v/>
      </c>
      <c r="I4419" s="76">
        <f>IF($E4419="","",IFERROR(VLOOKUP(TRIM(E4419&amp;""),'Référentiel Articles'!$A$2:$F$634,6,FALSE),""))</f>
      </c>
      <c r="J4419" s="78">
        <f>IF(OR($E4419="",$H4419=""),"",$H4419*$I4419)</f>
      </c>
      <c r="K4419" s="79" t="str">
        <v/>
      </c>
    </row>
    <row r="4420">
      <c r="A4420" s="81" t="str">
        <v/>
      </c>
      <c r="B4420" s="81" t="str">
        <v/>
      </c>
      <c r="C4420" s="83">
        <f>IF($E4420="","",IFERROR(VLOOKUP(TRIM(E4420&amp;""),'Référentiel Articles'!$A$2:$F$634,2,FALSE),""))</f>
      </c>
      <c r="D4420" s="83">
        <f>IF($E4420="","",IFERROR(VLOOKUP(TRIM(E4420&amp;""),'Référentiel Articles'!$A$2:$F$634,3,FALSE),""))</f>
      </c>
      <c r="E4420" s="81" t="str">
        <v/>
      </c>
      <c r="F4420" s="83">
        <f>IF($E4420="","",IFERROR(VLOOKUP(TRIM(E4420&amp;""),'Référentiel Articles'!$A$2:$F$634,4,FALSE),""))</f>
      </c>
      <c r="G4420" s="84">
        <f>IF($E4420="","",IFERROR(VLOOKUP(TRIM(E4420&amp;""),'Référentiel Articles'!$A$2:$F$634,5,FALSE),""))</f>
      </c>
      <c r="H4420" s="85" t="str">
        <v/>
      </c>
      <c r="I4420" s="84">
        <f>IF($E4420="","",IFERROR(VLOOKUP(TRIM(E4420&amp;""),'Référentiel Articles'!$A$2:$F$634,6,FALSE),""))</f>
      </c>
      <c r="J4420" s="90">
        <f>IF(OR($E4420="",$H4420=""),"",$H4420*$I4420)</f>
      </c>
      <c r="K4420" s="87" t="str">
        <v/>
      </c>
    </row>
    <row r="4421">
      <c r="A4421" s="74" t="str">
        <v/>
      </c>
      <c r="B4421" s="74" t="str">
        <v/>
      </c>
      <c r="C4421" s="75">
        <f>IF($E4421="","",IFERROR(VLOOKUP(TRIM(E4421&amp;""),'Référentiel Articles'!$A$2:$F$634,2,FALSE),""))</f>
      </c>
      <c r="D4421" s="75">
        <f>IF($E4421="","",IFERROR(VLOOKUP(TRIM(E4421&amp;""),'Référentiel Articles'!$A$2:$F$634,3,FALSE),""))</f>
      </c>
      <c r="E4421" s="74" t="str">
        <v/>
      </c>
      <c r="F4421" s="75">
        <f>IF($E4421="","",IFERROR(VLOOKUP(TRIM(E4421&amp;""),'Référentiel Articles'!$A$2:$F$634,4,FALSE),""))</f>
      </c>
      <c r="G4421" s="76">
        <f>IF($E4421="","",IFERROR(VLOOKUP(TRIM(E4421&amp;""),'Référentiel Articles'!$A$2:$F$634,5,FALSE),""))</f>
      </c>
      <c r="H4421" s="77" t="str">
        <v/>
      </c>
      <c r="I4421" s="76">
        <f>IF($E4421="","",IFERROR(VLOOKUP(TRIM(E4421&amp;""),'Référentiel Articles'!$A$2:$F$634,6,FALSE),""))</f>
      </c>
      <c r="J4421" s="78">
        <f>IF(OR($E4421="",$H4421=""),"",$H4421*$I4421)</f>
      </c>
      <c r="K4421" s="79" t="str">
        <v/>
      </c>
    </row>
    <row r="4422">
      <c r="A4422" s="81" t="str">
        <v/>
      </c>
      <c r="B4422" s="81" t="str">
        <v/>
      </c>
      <c r="C4422" s="83">
        <f>IF($E4422="","",IFERROR(VLOOKUP(TRIM(E4422&amp;""),'Référentiel Articles'!$A$2:$F$634,2,FALSE),""))</f>
      </c>
      <c r="D4422" s="83">
        <f>IF($E4422="","",IFERROR(VLOOKUP(TRIM(E4422&amp;""),'Référentiel Articles'!$A$2:$F$634,3,FALSE),""))</f>
      </c>
      <c r="E4422" s="81" t="str">
        <v/>
      </c>
      <c r="F4422" s="83">
        <f>IF($E4422="","",IFERROR(VLOOKUP(TRIM(E4422&amp;""),'Référentiel Articles'!$A$2:$F$634,4,FALSE),""))</f>
      </c>
      <c r="G4422" s="84">
        <f>IF($E4422="","",IFERROR(VLOOKUP(TRIM(E4422&amp;""),'Référentiel Articles'!$A$2:$F$634,5,FALSE),""))</f>
      </c>
      <c r="H4422" s="85" t="str">
        <v/>
      </c>
      <c r="I4422" s="84">
        <f>IF($E4422="","",IFERROR(VLOOKUP(TRIM(E4422&amp;""),'Référentiel Articles'!$A$2:$F$634,6,FALSE),""))</f>
      </c>
      <c r="J4422" s="90">
        <f>IF(OR($E4422="",$H4422=""),"",$H4422*$I4422)</f>
      </c>
      <c r="K4422" s="87" t="str">
        <v/>
      </c>
    </row>
    <row r="4423">
      <c r="A4423" s="74" t="str">
        <v/>
      </c>
      <c r="B4423" s="74" t="str">
        <v/>
      </c>
      <c r="C4423" s="75">
        <f>IF($E4423="","",IFERROR(VLOOKUP(TRIM(E4423&amp;""),'Référentiel Articles'!$A$2:$F$634,2,FALSE),""))</f>
      </c>
      <c r="D4423" s="75">
        <f>IF($E4423="","",IFERROR(VLOOKUP(TRIM(E4423&amp;""),'Référentiel Articles'!$A$2:$F$634,3,FALSE),""))</f>
      </c>
      <c r="E4423" s="74" t="str">
        <v/>
      </c>
      <c r="F4423" s="75">
        <f>IF($E4423="","",IFERROR(VLOOKUP(TRIM(E4423&amp;""),'Référentiel Articles'!$A$2:$F$634,4,FALSE),""))</f>
      </c>
      <c r="G4423" s="76">
        <f>IF($E4423="","",IFERROR(VLOOKUP(TRIM(E4423&amp;""),'Référentiel Articles'!$A$2:$F$634,5,FALSE),""))</f>
      </c>
      <c r="H4423" s="77" t="str">
        <v/>
      </c>
      <c r="I4423" s="76">
        <f>IF($E4423="","",IFERROR(VLOOKUP(TRIM(E4423&amp;""),'Référentiel Articles'!$A$2:$F$634,6,FALSE),""))</f>
      </c>
      <c r="J4423" s="78">
        <f>IF(OR($E4423="",$H4423=""),"",$H4423*$I4423)</f>
      </c>
      <c r="K4423" s="79" t="str">
        <v/>
      </c>
    </row>
    <row r="4424">
      <c r="A4424" s="81" t="str">
        <v/>
      </c>
      <c r="B4424" s="81" t="str">
        <v/>
      </c>
      <c r="C4424" s="83">
        <f>IF($E4424="","",IFERROR(VLOOKUP(TRIM(E4424&amp;""),'Référentiel Articles'!$A$2:$F$634,2,FALSE),""))</f>
      </c>
      <c r="D4424" s="83">
        <f>IF($E4424="","",IFERROR(VLOOKUP(TRIM(E4424&amp;""),'Référentiel Articles'!$A$2:$F$634,3,FALSE),""))</f>
      </c>
      <c r="E4424" s="81" t="str">
        <v/>
      </c>
      <c r="F4424" s="83">
        <f>IF($E4424="","",IFERROR(VLOOKUP(TRIM(E4424&amp;""),'Référentiel Articles'!$A$2:$F$634,4,FALSE),""))</f>
      </c>
      <c r="G4424" s="84">
        <f>IF($E4424="","",IFERROR(VLOOKUP(TRIM(E4424&amp;""),'Référentiel Articles'!$A$2:$F$634,5,FALSE),""))</f>
      </c>
      <c r="H4424" s="85" t="str">
        <v/>
      </c>
      <c r="I4424" s="84">
        <f>IF($E4424="","",IFERROR(VLOOKUP(TRIM(E4424&amp;""),'Référentiel Articles'!$A$2:$F$634,6,FALSE),""))</f>
      </c>
      <c r="J4424" s="90">
        <f>IF(OR($E4424="",$H4424=""),"",$H4424*$I4424)</f>
      </c>
      <c r="K4424" s="87" t="str">
        <v/>
      </c>
    </row>
    <row r="4425">
      <c r="A4425" s="74" t="str">
        <v/>
      </c>
      <c r="B4425" s="74" t="str">
        <v/>
      </c>
      <c r="C4425" s="75">
        <f>IF($E4425="","",IFERROR(VLOOKUP(TRIM(E4425&amp;""),'Référentiel Articles'!$A$2:$F$634,2,FALSE),""))</f>
      </c>
      <c r="D4425" s="75">
        <f>IF($E4425="","",IFERROR(VLOOKUP(TRIM(E4425&amp;""),'Référentiel Articles'!$A$2:$F$634,3,FALSE),""))</f>
      </c>
      <c r="E4425" s="74" t="str">
        <v/>
      </c>
      <c r="F4425" s="75">
        <f>IF($E4425="","",IFERROR(VLOOKUP(TRIM(E4425&amp;""),'Référentiel Articles'!$A$2:$F$634,4,FALSE),""))</f>
      </c>
      <c r="G4425" s="76">
        <f>IF($E4425="","",IFERROR(VLOOKUP(TRIM(E4425&amp;""),'Référentiel Articles'!$A$2:$F$634,5,FALSE),""))</f>
      </c>
      <c r="H4425" s="77" t="str">
        <v/>
      </c>
      <c r="I4425" s="76">
        <f>IF($E4425="","",IFERROR(VLOOKUP(TRIM(E4425&amp;""),'Référentiel Articles'!$A$2:$F$634,6,FALSE),""))</f>
      </c>
      <c r="J4425" s="78">
        <f>IF(OR($E4425="",$H4425=""),"",$H4425*$I4425)</f>
      </c>
      <c r="K4425" s="79" t="str">
        <v/>
      </c>
    </row>
    <row r="4426">
      <c r="A4426" s="81" t="str">
        <v/>
      </c>
      <c r="B4426" s="81" t="str">
        <v/>
      </c>
      <c r="C4426" s="83">
        <f>IF($E4426="","",IFERROR(VLOOKUP(TRIM(E4426&amp;""),'Référentiel Articles'!$A$2:$F$634,2,FALSE),""))</f>
      </c>
      <c r="D4426" s="83">
        <f>IF($E4426="","",IFERROR(VLOOKUP(TRIM(E4426&amp;""),'Référentiel Articles'!$A$2:$F$634,3,FALSE),""))</f>
      </c>
      <c r="E4426" s="81" t="str">
        <v/>
      </c>
      <c r="F4426" s="83">
        <f>IF($E4426="","",IFERROR(VLOOKUP(TRIM(E4426&amp;""),'Référentiel Articles'!$A$2:$F$634,4,FALSE),""))</f>
      </c>
      <c r="G4426" s="84">
        <f>IF($E4426="","",IFERROR(VLOOKUP(TRIM(E4426&amp;""),'Référentiel Articles'!$A$2:$F$634,5,FALSE),""))</f>
      </c>
      <c r="H4426" s="85" t="str">
        <v/>
      </c>
      <c r="I4426" s="84">
        <f>IF($E4426="","",IFERROR(VLOOKUP(TRIM(E4426&amp;""),'Référentiel Articles'!$A$2:$F$634,6,FALSE),""))</f>
      </c>
      <c r="J4426" s="90">
        <f>IF(OR($E4426="",$H4426=""),"",$H4426*$I4426)</f>
      </c>
      <c r="K4426" s="87" t="str">
        <v/>
      </c>
    </row>
    <row r="4427">
      <c r="A4427" s="74" t="str">
        <v/>
      </c>
      <c r="B4427" s="74" t="str">
        <v/>
      </c>
      <c r="C4427" s="75">
        <f>IF($E4427="","",IFERROR(VLOOKUP(TRIM(E4427&amp;""),'Référentiel Articles'!$A$2:$F$634,2,FALSE),""))</f>
      </c>
      <c r="D4427" s="75">
        <f>IF($E4427="","",IFERROR(VLOOKUP(TRIM(E4427&amp;""),'Référentiel Articles'!$A$2:$F$634,3,FALSE),""))</f>
      </c>
      <c r="E4427" s="74" t="str">
        <v/>
      </c>
      <c r="F4427" s="75">
        <f>IF($E4427="","",IFERROR(VLOOKUP(TRIM(E4427&amp;""),'Référentiel Articles'!$A$2:$F$634,4,FALSE),""))</f>
      </c>
      <c r="G4427" s="76">
        <f>IF($E4427="","",IFERROR(VLOOKUP(TRIM(E4427&amp;""),'Référentiel Articles'!$A$2:$F$634,5,FALSE),""))</f>
      </c>
      <c r="H4427" s="77" t="str">
        <v/>
      </c>
      <c r="I4427" s="76">
        <f>IF($E4427="","",IFERROR(VLOOKUP(TRIM(E4427&amp;""),'Référentiel Articles'!$A$2:$F$634,6,FALSE),""))</f>
      </c>
      <c r="J4427" s="78">
        <f>IF(OR($E4427="",$H4427=""),"",$H4427*$I4427)</f>
      </c>
      <c r="K4427" s="79" t="str">
        <v/>
      </c>
    </row>
    <row r="4428">
      <c r="A4428" s="81" t="str">
        <v/>
      </c>
      <c r="B4428" s="81" t="str">
        <v/>
      </c>
      <c r="C4428" s="83">
        <f>IF($E4428="","",IFERROR(VLOOKUP(TRIM(E4428&amp;""),'Référentiel Articles'!$A$2:$F$634,2,FALSE),""))</f>
      </c>
      <c r="D4428" s="83">
        <f>IF($E4428="","",IFERROR(VLOOKUP(TRIM(E4428&amp;""),'Référentiel Articles'!$A$2:$F$634,3,FALSE),""))</f>
      </c>
      <c r="E4428" s="81" t="str">
        <v/>
      </c>
      <c r="F4428" s="83">
        <f>IF($E4428="","",IFERROR(VLOOKUP(TRIM(E4428&amp;""),'Référentiel Articles'!$A$2:$F$634,4,FALSE),""))</f>
      </c>
      <c r="G4428" s="84">
        <f>IF($E4428="","",IFERROR(VLOOKUP(TRIM(E4428&amp;""),'Référentiel Articles'!$A$2:$F$634,5,FALSE),""))</f>
      </c>
      <c r="H4428" s="85" t="str">
        <v/>
      </c>
      <c r="I4428" s="84">
        <f>IF($E4428="","",IFERROR(VLOOKUP(TRIM(E4428&amp;""),'Référentiel Articles'!$A$2:$F$634,6,FALSE),""))</f>
      </c>
      <c r="J4428" s="90">
        <f>IF(OR($E4428="",$H4428=""),"",$H4428*$I4428)</f>
      </c>
      <c r="K4428" s="87" t="str">
        <v/>
      </c>
    </row>
    <row r="4429">
      <c r="A4429" s="74" t="str">
        <v/>
      </c>
      <c r="B4429" s="74" t="str">
        <v/>
      </c>
      <c r="C4429" s="75">
        <f>IF($E4429="","",IFERROR(VLOOKUP(TRIM(E4429&amp;""),'Référentiel Articles'!$A$2:$F$634,2,FALSE),""))</f>
      </c>
      <c r="D4429" s="75">
        <f>IF($E4429="","",IFERROR(VLOOKUP(TRIM(E4429&amp;""),'Référentiel Articles'!$A$2:$F$634,3,FALSE),""))</f>
      </c>
      <c r="E4429" s="74" t="str">
        <v/>
      </c>
      <c r="F4429" s="75">
        <f>IF($E4429="","",IFERROR(VLOOKUP(TRIM(E4429&amp;""),'Référentiel Articles'!$A$2:$F$634,4,FALSE),""))</f>
      </c>
      <c r="G4429" s="76">
        <f>IF($E4429="","",IFERROR(VLOOKUP(TRIM(E4429&amp;""),'Référentiel Articles'!$A$2:$F$634,5,FALSE),""))</f>
      </c>
      <c r="H4429" s="77" t="str">
        <v/>
      </c>
      <c r="I4429" s="76">
        <f>IF($E4429="","",IFERROR(VLOOKUP(TRIM(E4429&amp;""),'Référentiel Articles'!$A$2:$F$634,6,FALSE),""))</f>
      </c>
      <c r="J4429" s="78">
        <f>IF(OR($E4429="",$H4429=""),"",$H4429*$I4429)</f>
      </c>
      <c r="K4429" s="79" t="str">
        <v/>
      </c>
    </row>
    <row r="4430">
      <c r="A4430" s="81" t="str">
        <v/>
      </c>
      <c r="B4430" s="81" t="str">
        <v/>
      </c>
      <c r="C4430" s="83">
        <f>IF($E4430="","",IFERROR(VLOOKUP(TRIM(E4430&amp;""),'Référentiel Articles'!$A$2:$F$634,2,FALSE),""))</f>
      </c>
      <c r="D4430" s="83">
        <f>IF($E4430="","",IFERROR(VLOOKUP(TRIM(E4430&amp;""),'Référentiel Articles'!$A$2:$F$634,3,FALSE),""))</f>
      </c>
      <c r="E4430" s="81" t="str">
        <v/>
      </c>
      <c r="F4430" s="83">
        <f>IF($E4430="","",IFERROR(VLOOKUP(TRIM(E4430&amp;""),'Référentiel Articles'!$A$2:$F$634,4,FALSE),""))</f>
      </c>
      <c r="G4430" s="84">
        <f>IF($E4430="","",IFERROR(VLOOKUP(TRIM(E4430&amp;""),'Référentiel Articles'!$A$2:$F$634,5,FALSE),""))</f>
      </c>
      <c r="H4430" s="85" t="str">
        <v/>
      </c>
      <c r="I4430" s="84">
        <f>IF($E4430="","",IFERROR(VLOOKUP(TRIM(E4430&amp;""),'Référentiel Articles'!$A$2:$F$634,6,FALSE),""))</f>
      </c>
      <c r="J4430" s="90">
        <f>IF(OR($E4430="",$H4430=""),"",$H4430*$I4430)</f>
      </c>
      <c r="K4430" s="87" t="str">
        <v/>
      </c>
    </row>
    <row r="4431">
      <c r="A4431" s="74" t="str">
        <v/>
      </c>
      <c r="B4431" s="74" t="str">
        <v/>
      </c>
      <c r="C4431" s="75">
        <f>IF($E4431="","",IFERROR(VLOOKUP(TRIM(E4431&amp;""),'Référentiel Articles'!$A$2:$F$634,2,FALSE),""))</f>
      </c>
      <c r="D4431" s="75">
        <f>IF($E4431="","",IFERROR(VLOOKUP(TRIM(E4431&amp;""),'Référentiel Articles'!$A$2:$F$634,3,FALSE),""))</f>
      </c>
      <c r="E4431" s="74" t="str">
        <v/>
      </c>
      <c r="F4431" s="75">
        <f>IF($E4431="","",IFERROR(VLOOKUP(TRIM(E4431&amp;""),'Référentiel Articles'!$A$2:$F$634,4,FALSE),""))</f>
      </c>
      <c r="G4431" s="76">
        <f>IF($E4431="","",IFERROR(VLOOKUP(TRIM(E4431&amp;""),'Référentiel Articles'!$A$2:$F$634,5,FALSE),""))</f>
      </c>
      <c r="H4431" s="77" t="str">
        <v/>
      </c>
      <c r="I4431" s="76">
        <f>IF($E4431="","",IFERROR(VLOOKUP(TRIM(E4431&amp;""),'Référentiel Articles'!$A$2:$F$634,6,FALSE),""))</f>
      </c>
      <c r="J4431" s="78">
        <f>IF(OR($E4431="",$H4431=""),"",$H4431*$I4431)</f>
      </c>
      <c r="K4431" s="79" t="str">
        <v/>
      </c>
    </row>
    <row r="4432">
      <c r="A4432" s="81" t="str">
        <v/>
      </c>
      <c r="B4432" s="81" t="str">
        <v/>
      </c>
      <c r="C4432" s="83">
        <f>IF($E4432="","",IFERROR(VLOOKUP(TRIM(E4432&amp;""),'Référentiel Articles'!$A$2:$F$634,2,FALSE),""))</f>
      </c>
      <c r="D4432" s="83">
        <f>IF($E4432="","",IFERROR(VLOOKUP(TRIM(E4432&amp;""),'Référentiel Articles'!$A$2:$F$634,3,FALSE),""))</f>
      </c>
      <c r="E4432" s="81" t="str">
        <v/>
      </c>
      <c r="F4432" s="83">
        <f>IF($E4432="","",IFERROR(VLOOKUP(TRIM(E4432&amp;""),'Référentiel Articles'!$A$2:$F$634,4,FALSE),""))</f>
      </c>
      <c r="G4432" s="84">
        <f>IF($E4432="","",IFERROR(VLOOKUP(TRIM(E4432&amp;""),'Référentiel Articles'!$A$2:$F$634,5,FALSE),""))</f>
      </c>
      <c r="H4432" s="85" t="str">
        <v/>
      </c>
      <c r="I4432" s="84">
        <f>IF($E4432="","",IFERROR(VLOOKUP(TRIM(E4432&amp;""),'Référentiel Articles'!$A$2:$F$634,6,FALSE),""))</f>
      </c>
      <c r="J4432" s="90">
        <f>IF(OR($E4432="",$H4432=""),"",$H4432*$I4432)</f>
      </c>
      <c r="K4432" s="87" t="str">
        <v/>
      </c>
    </row>
    <row r="4433">
      <c r="A4433" s="74" t="str">
        <v/>
      </c>
      <c r="B4433" s="74" t="str">
        <v/>
      </c>
      <c r="C4433" s="75">
        <f>IF($E4433="","",IFERROR(VLOOKUP(TRIM(E4433&amp;""),'Référentiel Articles'!$A$2:$F$634,2,FALSE),""))</f>
      </c>
      <c r="D4433" s="75">
        <f>IF($E4433="","",IFERROR(VLOOKUP(TRIM(E4433&amp;""),'Référentiel Articles'!$A$2:$F$634,3,FALSE),""))</f>
      </c>
      <c r="E4433" s="74" t="str">
        <v/>
      </c>
      <c r="F4433" s="75">
        <f>IF($E4433="","",IFERROR(VLOOKUP(TRIM(E4433&amp;""),'Référentiel Articles'!$A$2:$F$634,4,FALSE),""))</f>
      </c>
      <c r="G4433" s="76">
        <f>IF($E4433="","",IFERROR(VLOOKUP(TRIM(E4433&amp;""),'Référentiel Articles'!$A$2:$F$634,5,FALSE),""))</f>
      </c>
      <c r="H4433" s="77" t="str">
        <v/>
      </c>
      <c r="I4433" s="76">
        <f>IF($E4433="","",IFERROR(VLOOKUP(TRIM(E4433&amp;""),'Référentiel Articles'!$A$2:$F$634,6,FALSE),""))</f>
      </c>
      <c r="J4433" s="78">
        <f>IF(OR($E4433="",$H4433=""),"",$H4433*$I4433)</f>
      </c>
      <c r="K4433" s="79" t="str">
        <v/>
      </c>
    </row>
    <row r="4434">
      <c r="A4434" s="81" t="str">
        <v/>
      </c>
      <c r="B4434" s="81" t="str">
        <v/>
      </c>
      <c r="C4434" s="83">
        <f>IF($E4434="","",IFERROR(VLOOKUP(TRIM(E4434&amp;""),'Référentiel Articles'!$A$2:$F$634,2,FALSE),""))</f>
      </c>
      <c r="D4434" s="83">
        <f>IF($E4434="","",IFERROR(VLOOKUP(TRIM(E4434&amp;""),'Référentiel Articles'!$A$2:$F$634,3,FALSE),""))</f>
      </c>
      <c r="E4434" s="81" t="str">
        <v/>
      </c>
      <c r="F4434" s="83">
        <f>IF($E4434="","",IFERROR(VLOOKUP(TRIM(E4434&amp;""),'Référentiel Articles'!$A$2:$F$634,4,FALSE),""))</f>
      </c>
      <c r="G4434" s="84">
        <f>IF($E4434="","",IFERROR(VLOOKUP(TRIM(E4434&amp;""),'Référentiel Articles'!$A$2:$F$634,5,FALSE),""))</f>
      </c>
      <c r="H4434" s="85" t="str">
        <v/>
      </c>
      <c r="I4434" s="84">
        <f>IF($E4434="","",IFERROR(VLOOKUP(TRIM(E4434&amp;""),'Référentiel Articles'!$A$2:$F$634,6,FALSE),""))</f>
      </c>
      <c r="J4434" s="90">
        <f>IF(OR($E4434="",$H4434=""),"",$H4434*$I4434)</f>
      </c>
      <c r="K4434" s="87" t="str">
        <v/>
      </c>
    </row>
    <row r="4435">
      <c r="A4435" s="74" t="str">
        <v/>
      </c>
      <c r="B4435" s="74" t="str">
        <v/>
      </c>
      <c r="C4435" s="75">
        <f>IF($E4435="","",IFERROR(VLOOKUP(TRIM(E4435&amp;""),'Référentiel Articles'!$A$2:$F$634,2,FALSE),""))</f>
      </c>
      <c r="D4435" s="75">
        <f>IF($E4435="","",IFERROR(VLOOKUP(TRIM(E4435&amp;""),'Référentiel Articles'!$A$2:$F$634,3,FALSE),""))</f>
      </c>
      <c r="E4435" s="74" t="str">
        <v/>
      </c>
      <c r="F4435" s="75">
        <f>IF($E4435="","",IFERROR(VLOOKUP(TRIM(E4435&amp;""),'Référentiel Articles'!$A$2:$F$634,4,FALSE),""))</f>
      </c>
      <c r="G4435" s="76">
        <f>IF($E4435="","",IFERROR(VLOOKUP(TRIM(E4435&amp;""),'Référentiel Articles'!$A$2:$F$634,5,FALSE),""))</f>
      </c>
      <c r="H4435" s="77" t="str">
        <v/>
      </c>
      <c r="I4435" s="76">
        <f>IF($E4435="","",IFERROR(VLOOKUP(TRIM(E4435&amp;""),'Référentiel Articles'!$A$2:$F$634,6,FALSE),""))</f>
      </c>
      <c r="J4435" s="78">
        <f>IF(OR($E4435="",$H4435=""),"",$H4435*$I4435)</f>
      </c>
      <c r="K4435" s="79" t="str">
        <v/>
      </c>
    </row>
    <row r="4436">
      <c r="A4436" s="81" t="str">
        <v/>
      </c>
      <c r="B4436" s="81" t="str">
        <v/>
      </c>
      <c r="C4436" s="83">
        <f>IF($E4436="","",IFERROR(VLOOKUP(TRIM(E4436&amp;""),'Référentiel Articles'!$A$2:$F$634,2,FALSE),""))</f>
      </c>
      <c r="D4436" s="83">
        <f>IF($E4436="","",IFERROR(VLOOKUP(TRIM(E4436&amp;""),'Référentiel Articles'!$A$2:$F$634,3,FALSE),""))</f>
      </c>
      <c r="E4436" s="81" t="str">
        <v/>
      </c>
      <c r="F4436" s="83">
        <f>IF($E4436="","",IFERROR(VLOOKUP(TRIM(E4436&amp;""),'Référentiel Articles'!$A$2:$F$634,4,FALSE),""))</f>
      </c>
      <c r="G4436" s="84">
        <f>IF($E4436="","",IFERROR(VLOOKUP(TRIM(E4436&amp;""),'Référentiel Articles'!$A$2:$F$634,5,FALSE),""))</f>
      </c>
      <c r="H4436" s="85" t="str">
        <v/>
      </c>
      <c r="I4436" s="84">
        <f>IF($E4436="","",IFERROR(VLOOKUP(TRIM(E4436&amp;""),'Référentiel Articles'!$A$2:$F$634,6,FALSE),""))</f>
      </c>
      <c r="J4436" s="90">
        <f>IF(OR($E4436="",$H4436=""),"",$H4436*$I4436)</f>
      </c>
      <c r="K4436" s="87" t="str">
        <v/>
      </c>
    </row>
    <row r="4437">
      <c r="A4437" s="74" t="str">
        <v/>
      </c>
      <c r="B4437" s="74" t="str">
        <v/>
      </c>
      <c r="C4437" s="75">
        <f>IF($E4437="","",IFERROR(VLOOKUP(TRIM(E4437&amp;""),'Référentiel Articles'!$A$2:$F$634,2,FALSE),""))</f>
      </c>
      <c r="D4437" s="75">
        <f>IF($E4437="","",IFERROR(VLOOKUP(TRIM(E4437&amp;""),'Référentiel Articles'!$A$2:$F$634,3,FALSE),""))</f>
      </c>
      <c r="E4437" s="74" t="str">
        <v/>
      </c>
      <c r="F4437" s="75">
        <f>IF($E4437="","",IFERROR(VLOOKUP(TRIM(E4437&amp;""),'Référentiel Articles'!$A$2:$F$634,4,FALSE),""))</f>
      </c>
      <c r="G4437" s="76">
        <f>IF($E4437="","",IFERROR(VLOOKUP(TRIM(E4437&amp;""),'Référentiel Articles'!$A$2:$F$634,5,FALSE),""))</f>
      </c>
      <c r="H4437" s="77" t="str">
        <v/>
      </c>
      <c r="I4437" s="76">
        <f>IF($E4437="","",IFERROR(VLOOKUP(TRIM(E4437&amp;""),'Référentiel Articles'!$A$2:$F$634,6,FALSE),""))</f>
      </c>
      <c r="J4437" s="78">
        <f>IF(OR($E4437="",$H4437=""),"",$H4437*$I4437)</f>
      </c>
      <c r="K4437" s="79" t="str">
        <v/>
      </c>
    </row>
    <row r="4438">
      <c r="A4438" s="81" t="str">
        <v/>
      </c>
      <c r="B4438" s="81" t="str">
        <v/>
      </c>
      <c r="C4438" s="83">
        <f>IF($E4438="","",IFERROR(VLOOKUP(TRIM(E4438&amp;""),'Référentiel Articles'!$A$2:$F$634,2,FALSE),""))</f>
      </c>
      <c r="D4438" s="83">
        <f>IF($E4438="","",IFERROR(VLOOKUP(TRIM(E4438&amp;""),'Référentiel Articles'!$A$2:$F$634,3,FALSE),""))</f>
      </c>
      <c r="E4438" s="81" t="str">
        <v/>
      </c>
      <c r="F4438" s="83">
        <f>IF($E4438="","",IFERROR(VLOOKUP(TRIM(E4438&amp;""),'Référentiel Articles'!$A$2:$F$634,4,FALSE),""))</f>
      </c>
      <c r="G4438" s="84">
        <f>IF($E4438="","",IFERROR(VLOOKUP(TRIM(E4438&amp;""),'Référentiel Articles'!$A$2:$F$634,5,FALSE),""))</f>
      </c>
      <c r="H4438" s="85" t="str">
        <v/>
      </c>
      <c r="I4438" s="84">
        <f>IF($E4438="","",IFERROR(VLOOKUP(TRIM(E4438&amp;""),'Référentiel Articles'!$A$2:$F$634,6,FALSE),""))</f>
      </c>
      <c r="J4438" s="90">
        <f>IF(OR($E4438="",$H4438=""),"",$H4438*$I4438)</f>
      </c>
      <c r="K4438" s="87" t="str">
        <v/>
      </c>
    </row>
    <row r="4439">
      <c r="A4439" s="74" t="str">
        <v/>
      </c>
      <c r="B4439" s="74" t="str">
        <v/>
      </c>
      <c r="C4439" s="75">
        <f>IF($E4439="","",IFERROR(VLOOKUP(TRIM(E4439&amp;""),'Référentiel Articles'!$A$2:$F$634,2,FALSE),""))</f>
      </c>
      <c r="D4439" s="75">
        <f>IF($E4439="","",IFERROR(VLOOKUP(TRIM(E4439&amp;""),'Référentiel Articles'!$A$2:$F$634,3,FALSE),""))</f>
      </c>
      <c r="E4439" s="74" t="str">
        <v/>
      </c>
      <c r="F4439" s="75">
        <f>IF($E4439="","",IFERROR(VLOOKUP(TRIM(E4439&amp;""),'Référentiel Articles'!$A$2:$F$634,4,FALSE),""))</f>
      </c>
      <c r="G4439" s="76">
        <f>IF($E4439="","",IFERROR(VLOOKUP(TRIM(E4439&amp;""),'Référentiel Articles'!$A$2:$F$634,5,FALSE),""))</f>
      </c>
      <c r="H4439" s="77" t="str">
        <v/>
      </c>
      <c r="I4439" s="76">
        <f>IF($E4439="","",IFERROR(VLOOKUP(TRIM(E4439&amp;""),'Référentiel Articles'!$A$2:$F$634,6,FALSE),""))</f>
      </c>
      <c r="J4439" s="78">
        <f>IF(OR($E4439="",$H4439=""),"",$H4439*$I4439)</f>
      </c>
      <c r="K4439" s="79" t="str">
        <v/>
      </c>
    </row>
    <row r="4440">
      <c r="A4440" s="81" t="str">
        <v/>
      </c>
      <c r="B4440" s="81" t="str">
        <v/>
      </c>
      <c r="C4440" s="83">
        <f>IF($E4440="","",IFERROR(VLOOKUP(TRIM(E4440&amp;""),'Référentiel Articles'!$A$2:$F$634,2,FALSE),""))</f>
      </c>
      <c r="D4440" s="83">
        <f>IF($E4440="","",IFERROR(VLOOKUP(TRIM(E4440&amp;""),'Référentiel Articles'!$A$2:$F$634,3,FALSE),""))</f>
      </c>
      <c r="E4440" s="81" t="str">
        <v/>
      </c>
      <c r="F4440" s="83">
        <f>IF($E4440="","",IFERROR(VLOOKUP(TRIM(E4440&amp;""),'Référentiel Articles'!$A$2:$F$634,4,FALSE),""))</f>
      </c>
      <c r="G4440" s="84">
        <f>IF($E4440="","",IFERROR(VLOOKUP(TRIM(E4440&amp;""),'Référentiel Articles'!$A$2:$F$634,5,FALSE),""))</f>
      </c>
      <c r="H4440" s="85" t="str">
        <v/>
      </c>
      <c r="I4440" s="84">
        <f>IF($E4440="","",IFERROR(VLOOKUP(TRIM(E4440&amp;""),'Référentiel Articles'!$A$2:$F$634,6,FALSE),""))</f>
      </c>
      <c r="J4440" s="90">
        <f>IF(OR($E4440="",$H4440=""),"",$H4440*$I4440)</f>
      </c>
      <c r="K4440" s="87" t="str">
        <v/>
      </c>
    </row>
    <row r="4441">
      <c r="A4441" s="74" t="str">
        <v/>
      </c>
      <c r="B4441" s="74" t="str">
        <v/>
      </c>
      <c r="C4441" s="75">
        <f>IF($E4441="","",IFERROR(VLOOKUP(TRIM(E4441&amp;""),'Référentiel Articles'!$A$2:$F$634,2,FALSE),""))</f>
      </c>
      <c r="D4441" s="75">
        <f>IF($E4441="","",IFERROR(VLOOKUP(TRIM(E4441&amp;""),'Référentiel Articles'!$A$2:$F$634,3,FALSE),""))</f>
      </c>
      <c r="E4441" s="74" t="str">
        <v/>
      </c>
      <c r="F4441" s="75">
        <f>IF($E4441="","",IFERROR(VLOOKUP(TRIM(E4441&amp;""),'Référentiel Articles'!$A$2:$F$634,4,FALSE),""))</f>
      </c>
      <c r="G4441" s="76">
        <f>IF($E4441="","",IFERROR(VLOOKUP(TRIM(E4441&amp;""),'Référentiel Articles'!$A$2:$F$634,5,FALSE),""))</f>
      </c>
      <c r="H4441" s="77" t="str">
        <v/>
      </c>
      <c r="I4441" s="76">
        <f>IF($E4441="","",IFERROR(VLOOKUP(TRIM(E4441&amp;""),'Référentiel Articles'!$A$2:$F$634,6,FALSE),""))</f>
      </c>
      <c r="J4441" s="78">
        <f>IF(OR($E4441="",$H4441=""),"",$H4441*$I4441)</f>
      </c>
      <c r="K4441" s="79" t="str">
        <v/>
      </c>
    </row>
    <row r="4442">
      <c r="A4442" s="81" t="str">
        <v/>
      </c>
      <c r="B4442" s="81" t="str">
        <v/>
      </c>
      <c r="C4442" s="83">
        <f>IF($E4442="","",IFERROR(VLOOKUP(TRIM(E4442&amp;""),'Référentiel Articles'!$A$2:$F$634,2,FALSE),""))</f>
      </c>
      <c r="D4442" s="83">
        <f>IF($E4442="","",IFERROR(VLOOKUP(TRIM(E4442&amp;""),'Référentiel Articles'!$A$2:$F$634,3,FALSE),""))</f>
      </c>
      <c r="E4442" s="81" t="str">
        <v/>
      </c>
      <c r="F4442" s="83">
        <f>IF($E4442="","",IFERROR(VLOOKUP(TRIM(E4442&amp;""),'Référentiel Articles'!$A$2:$F$634,4,FALSE),""))</f>
      </c>
      <c r="G4442" s="84">
        <f>IF($E4442="","",IFERROR(VLOOKUP(TRIM(E4442&amp;""),'Référentiel Articles'!$A$2:$F$634,5,FALSE),""))</f>
      </c>
      <c r="H4442" s="85" t="str">
        <v/>
      </c>
      <c r="I4442" s="84">
        <f>IF($E4442="","",IFERROR(VLOOKUP(TRIM(E4442&amp;""),'Référentiel Articles'!$A$2:$F$634,6,FALSE),""))</f>
      </c>
      <c r="J4442" s="90">
        <f>IF(OR($E4442="",$H4442=""),"",$H4442*$I4442)</f>
      </c>
      <c r="K4442" s="87" t="str">
        <v/>
      </c>
    </row>
    <row r="4443">
      <c r="A4443" s="74" t="str">
        <v/>
      </c>
      <c r="B4443" s="74" t="str">
        <v/>
      </c>
      <c r="C4443" s="75">
        <f>IF($E4443="","",IFERROR(VLOOKUP(TRIM(E4443&amp;""),'Référentiel Articles'!$A$2:$F$634,2,FALSE),""))</f>
      </c>
      <c r="D4443" s="75">
        <f>IF($E4443="","",IFERROR(VLOOKUP(TRIM(E4443&amp;""),'Référentiel Articles'!$A$2:$F$634,3,FALSE),""))</f>
      </c>
      <c r="E4443" s="74" t="str">
        <v/>
      </c>
      <c r="F4443" s="75">
        <f>IF($E4443="","",IFERROR(VLOOKUP(TRIM(E4443&amp;""),'Référentiel Articles'!$A$2:$F$634,4,FALSE),""))</f>
      </c>
      <c r="G4443" s="76">
        <f>IF($E4443="","",IFERROR(VLOOKUP(TRIM(E4443&amp;""),'Référentiel Articles'!$A$2:$F$634,5,FALSE),""))</f>
      </c>
      <c r="H4443" s="77" t="str">
        <v/>
      </c>
      <c r="I4443" s="76">
        <f>IF($E4443="","",IFERROR(VLOOKUP(TRIM(E4443&amp;""),'Référentiel Articles'!$A$2:$F$634,6,FALSE),""))</f>
      </c>
      <c r="J4443" s="78">
        <f>IF(OR($E4443="",$H4443=""),"",$H4443*$I4443)</f>
      </c>
      <c r="K4443" s="79" t="str">
        <v/>
      </c>
    </row>
    <row r="4444">
      <c r="A4444" s="81" t="str">
        <v/>
      </c>
      <c r="B4444" s="81" t="str">
        <v/>
      </c>
      <c r="C4444" s="83">
        <f>IF($E4444="","",IFERROR(VLOOKUP(TRIM(E4444&amp;""),'Référentiel Articles'!$A$2:$F$634,2,FALSE),""))</f>
      </c>
      <c r="D4444" s="83">
        <f>IF($E4444="","",IFERROR(VLOOKUP(TRIM(E4444&amp;""),'Référentiel Articles'!$A$2:$F$634,3,FALSE),""))</f>
      </c>
      <c r="E4444" s="81" t="str">
        <v/>
      </c>
      <c r="F4444" s="83">
        <f>IF($E4444="","",IFERROR(VLOOKUP(TRIM(E4444&amp;""),'Référentiel Articles'!$A$2:$F$634,4,FALSE),""))</f>
      </c>
      <c r="G4444" s="84">
        <f>IF($E4444="","",IFERROR(VLOOKUP(TRIM(E4444&amp;""),'Référentiel Articles'!$A$2:$F$634,5,FALSE),""))</f>
      </c>
      <c r="H4444" s="85" t="str">
        <v/>
      </c>
      <c r="I4444" s="84">
        <f>IF($E4444="","",IFERROR(VLOOKUP(TRIM(E4444&amp;""),'Référentiel Articles'!$A$2:$F$634,6,FALSE),""))</f>
      </c>
      <c r="J4444" s="90">
        <f>IF(OR($E4444="",$H4444=""),"",$H4444*$I4444)</f>
      </c>
      <c r="K4444" s="87" t="str">
        <v/>
      </c>
    </row>
    <row r="4445">
      <c r="A4445" s="74" t="str">
        <v/>
      </c>
      <c r="B4445" s="74" t="str">
        <v/>
      </c>
      <c r="C4445" s="75">
        <f>IF($E4445="","",IFERROR(VLOOKUP(TRIM(E4445&amp;""),'Référentiel Articles'!$A$2:$F$634,2,FALSE),""))</f>
      </c>
      <c r="D4445" s="75">
        <f>IF($E4445="","",IFERROR(VLOOKUP(TRIM(E4445&amp;""),'Référentiel Articles'!$A$2:$F$634,3,FALSE),""))</f>
      </c>
      <c r="E4445" s="74" t="str">
        <v/>
      </c>
      <c r="F4445" s="75">
        <f>IF($E4445="","",IFERROR(VLOOKUP(TRIM(E4445&amp;""),'Référentiel Articles'!$A$2:$F$634,4,FALSE),""))</f>
      </c>
      <c r="G4445" s="76">
        <f>IF($E4445="","",IFERROR(VLOOKUP(TRIM(E4445&amp;""),'Référentiel Articles'!$A$2:$F$634,5,FALSE),""))</f>
      </c>
      <c r="H4445" s="77" t="str">
        <v/>
      </c>
      <c r="I4445" s="76">
        <f>IF($E4445="","",IFERROR(VLOOKUP(TRIM(E4445&amp;""),'Référentiel Articles'!$A$2:$F$634,6,FALSE),""))</f>
      </c>
      <c r="J4445" s="78">
        <f>IF(OR($E4445="",$H4445=""),"",$H4445*$I4445)</f>
      </c>
      <c r="K4445" s="79" t="str">
        <v/>
      </c>
    </row>
    <row r="4446">
      <c r="A4446" s="81" t="str">
        <v/>
      </c>
      <c r="B4446" s="81" t="str">
        <v/>
      </c>
      <c r="C4446" s="83">
        <f>IF($E4446="","",IFERROR(VLOOKUP(TRIM(E4446&amp;""),'Référentiel Articles'!$A$2:$F$634,2,FALSE),""))</f>
      </c>
      <c r="D4446" s="83">
        <f>IF($E4446="","",IFERROR(VLOOKUP(TRIM(E4446&amp;""),'Référentiel Articles'!$A$2:$F$634,3,FALSE),""))</f>
      </c>
      <c r="E4446" s="81" t="str">
        <v/>
      </c>
      <c r="F4446" s="83">
        <f>IF($E4446="","",IFERROR(VLOOKUP(TRIM(E4446&amp;""),'Référentiel Articles'!$A$2:$F$634,4,FALSE),""))</f>
      </c>
      <c r="G4446" s="84">
        <f>IF($E4446="","",IFERROR(VLOOKUP(TRIM(E4446&amp;""),'Référentiel Articles'!$A$2:$F$634,5,FALSE),""))</f>
      </c>
      <c r="H4446" s="85" t="str">
        <v/>
      </c>
      <c r="I4446" s="84">
        <f>IF($E4446="","",IFERROR(VLOOKUP(TRIM(E4446&amp;""),'Référentiel Articles'!$A$2:$F$634,6,FALSE),""))</f>
      </c>
      <c r="J4446" s="90">
        <f>IF(OR($E4446="",$H4446=""),"",$H4446*$I4446)</f>
      </c>
      <c r="K4446" s="87" t="str">
        <v/>
      </c>
    </row>
    <row r="4447">
      <c r="A4447" s="74" t="str">
        <v/>
      </c>
      <c r="B4447" s="74" t="str">
        <v/>
      </c>
      <c r="C4447" s="75">
        <f>IF($E4447="","",IFERROR(VLOOKUP(TRIM(E4447&amp;""),'Référentiel Articles'!$A$2:$F$634,2,FALSE),""))</f>
      </c>
      <c r="D4447" s="75">
        <f>IF($E4447="","",IFERROR(VLOOKUP(TRIM(E4447&amp;""),'Référentiel Articles'!$A$2:$F$634,3,FALSE),""))</f>
      </c>
      <c r="E4447" s="74" t="str">
        <v/>
      </c>
      <c r="F4447" s="75">
        <f>IF($E4447="","",IFERROR(VLOOKUP(TRIM(E4447&amp;""),'Référentiel Articles'!$A$2:$F$634,4,FALSE),""))</f>
      </c>
      <c r="G4447" s="76">
        <f>IF($E4447="","",IFERROR(VLOOKUP(TRIM(E4447&amp;""),'Référentiel Articles'!$A$2:$F$634,5,FALSE),""))</f>
      </c>
      <c r="H4447" s="77" t="str">
        <v/>
      </c>
      <c r="I4447" s="76">
        <f>IF($E4447="","",IFERROR(VLOOKUP(TRIM(E4447&amp;""),'Référentiel Articles'!$A$2:$F$634,6,FALSE),""))</f>
      </c>
      <c r="J4447" s="78">
        <f>IF(OR($E4447="",$H4447=""),"",$H4447*$I4447)</f>
      </c>
      <c r="K4447" s="79" t="str">
        <v/>
      </c>
    </row>
    <row r="4448">
      <c r="A4448" s="81" t="str">
        <v/>
      </c>
      <c r="B4448" s="81" t="str">
        <v/>
      </c>
      <c r="C4448" s="83">
        <f>IF($E4448="","",IFERROR(VLOOKUP(TRIM(E4448&amp;""),'Référentiel Articles'!$A$2:$F$634,2,FALSE),""))</f>
      </c>
      <c r="D4448" s="83">
        <f>IF($E4448="","",IFERROR(VLOOKUP(TRIM(E4448&amp;""),'Référentiel Articles'!$A$2:$F$634,3,FALSE),""))</f>
      </c>
      <c r="E4448" s="81" t="str">
        <v/>
      </c>
      <c r="F4448" s="83">
        <f>IF($E4448="","",IFERROR(VLOOKUP(TRIM(E4448&amp;""),'Référentiel Articles'!$A$2:$F$634,4,FALSE),""))</f>
      </c>
      <c r="G4448" s="84">
        <f>IF($E4448="","",IFERROR(VLOOKUP(TRIM(E4448&amp;""),'Référentiel Articles'!$A$2:$F$634,5,FALSE),""))</f>
      </c>
      <c r="H4448" s="85" t="str">
        <v/>
      </c>
      <c r="I4448" s="84">
        <f>IF($E4448="","",IFERROR(VLOOKUP(TRIM(E4448&amp;""),'Référentiel Articles'!$A$2:$F$634,6,FALSE),""))</f>
      </c>
      <c r="J4448" s="90">
        <f>IF(OR($E4448="",$H4448=""),"",$H4448*$I4448)</f>
      </c>
      <c r="K4448" s="87" t="str">
        <v/>
      </c>
    </row>
    <row r="4449">
      <c r="A4449" s="74" t="str">
        <v/>
      </c>
      <c r="B4449" s="74" t="str">
        <v/>
      </c>
      <c r="C4449" s="75">
        <f>IF($E4449="","",IFERROR(VLOOKUP(TRIM(E4449&amp;""),'Référentiel Articles'!$A$2:$F$634,2,FALSE),""))</f>
      </c>
      <c r="D4449" s="75">
        <f>IF($E4449="","",IFERROR(VLOOKUP(TRIM(E4449&amp;""),'Référentiel Articles'!$A$2:$F$634,3,FALSE),""))</f>
      </c>
      <c r="E4449" s="74" t="str">
        <v/>
      </c>
      <c r="F4449" s="75">
        <f>IF($E4449="","",IFERROR(VLOOKUP(TRIM(E4449&amp;""),'Référentiel Articles'!$A$2:$F$634,4,FALSE),""))</f>
      </c>
      <c r="G4449" s="76">
        <f>IF($E4449="","",IFERROR(VLOOKUP(TRIM(E4449&amp;""),'Référentiel Articles'!$A$2:$F$634,5,FALSE),""))</f>
      </c>
      <c r="H4449" s="77" t="str">
        <v/>
      </c>
      <c r="I4449" s="76">
        <f>IF($E4449="","",IFERROR(VLOOKUP(TRIM(E4449&amp;""),'Référentiel Articles'!$A$2:$F$634,6,FALSE),""))</f>
      </c>
      <c r="J4449" s="78">
        <f>IF(OR($E4449="",$H4449=""),"",$H4449*$I4449)</f>
      </c>
      <c r="K4449" s="79" t="str">
        <v/>
      </c>
    </row>
    <row r="4450">
      <c r="A4450" s="81" t="str">
        <v/>
      </c>
      <c r="B4450" s="81" t="str">
        <v/>
      </c>
      <c r="C4450" s="83">
        <f>IF($E4450="","",IFERROR(VLOOKUP(TRIM(E4450&amp;""),'Référentiel Articles'!$A$2:$F$634,2,FALSE),""))</f>
      </c>
      <c r="D4450" s="83">
        <f>IF($E4450="","",IFERROR(VLOOKUP(TRIM(E4450&amp;""),'Référentiel Articles'!$A$2:$F$634,3,FALSE),""))</f>
      </c>
      <c r="E4450" s="81" t="str">
        <v/>
      </c>
      <c r="F4450" s="83">
        <f>IF($E4450="","",IFERROR(VLOOKUP(TRIM(E4450&amp;""),'Référentiel Articles'!$A$2:$F$634,4,FALSE),""))</f>
      </c>
      <c r="G4450" s="84">
        <f>IF($E4450="","",IFERROR(VLOOKUP(TRIM(E4450&amp;""),'Référentiel Articles'!$A$2:$F$634,5,FALSE),""))</f>
      </c>
      <c r="H4450" s="85" t="str">
        <v/>
      </c>
      <c r="I4450" s="84">
        <f>IF($E4450="","",IFERROR(VLOOKUP(TRIM(E4450&amp;""),'Référentiel Articles'!$A$2:$F$634,6,FALSE),""))</f>
      </c>
      <c r="J4450" s="90">
        <f>IF(OR($E4450="",$H4450=""),"",$H4450*$I4450)</f>
      </c>
      <c r="K4450" s="87" t="str">
        <v/>
      </c>
    </row>
    <row r="4451">
      <c r="A4451" s="74" t="str">
        <v/>
      </c>
      <c r="B4451" s="74" t="str">
        <v/>
      </c>
      <c r="C4451" s="75">
        <f>IF($E4451="","",IFERROR(VLOOKUP(TRIM(E4451&amp;""),'Référentiel Articles'!$A$2:$F$634,2,FALSE),""))</f>
      </c>
      <c r="D4451" s="75">
        <f>IF($E4451="","",IFERROR(VLOOKUP(TRIM(E4451&amp;""),'Référentiel Articles'!$A$2:$F$634,3,FALSE),""))</f>
      </c>
      <c r="E4451" s="74" t="str">
        <v/>
      </c>
      <c r="F4451" s="75">
        <f>IF($E4451="","",IFERROR(VLOOKUP(TRIM(E4451&amp;""),'Référentiel Articles'!$A$2:$F$634,4,FALSE),""))</f>
      </c>
      <c r="G4451" s="76">
        <f>IF($E4451="","",IFERROR(VLOOKUP(TRIM(E4451&amp;""),'Référentiel Articles'!$A$2:$F$634,5,FALSE),""))</f>
      </c>
      <c r="H4451" s="77" t="str">
        <v/>
      </c>
      <c r="I4451" s="76">
        <f>IF($E4451="","",IFERROR(VLOOKUP(TRIM(E4451&amp;""),'Référentiel Articles'!$A$2:$F$634,6,FALSE),""))</f>
      </c>
      <c r="J4451" s="78">
        <f>IF(OR($E4451="",$H4451=""),"",$H4451*$I4451)</f>
      </c>
      <c r="K4451" s="79" t="str">
        <v/>
      </c>
    </row>
    <row r="4452">
      <c r="A4452" s="81" t="str">
        <v/>
      </c>
      <c r="B4452" s="81" t="str">
        <v/>
      </c>
      <c r="C4452" s="83">
        <f>IF($E4452="","",IFERROR(VLOOKUP(TRIM(E4452&amp;""),'Référentiel Articles'!$A$2:$F$634,2,FALSE),""))</f>
      </c>
      <c r="D4452" s="83">
        <f>IF($E4452="","",IFERROR(VLOOKUP(TRIM(E4452&amp;""),'Référentiel Articles'!$A$2:$F$634,3,FALSE),""))</f>
      </c>
      <c r="E4452" s="81" t="str">
        <v/>
      </c>
      <c r="F4452" s="83">
        <f>IF($E4452="","",IFERROR(VLOOKUP(TRIM(E4452&amp;""),'Référentiel Articles'!$A$2:$F$634,4,FALSE),""))</f>
      </c>
      <c r="G4452" s="84">
        <f>IF($E4452="","",IFERROR(VLOOKUP(TRIM(E4452&amp;""),'Référentiel Articles'!$A$2:$F$634,5,FALSE),""))</f>
      </c>
      <c r="H4452" s="85" t="str">
        <v/>
      </c>
      <c r="I4452" s="84">
        <f>IF($E4452="","",IFERROR(VLOOKUP(TRIM(E4452&amp;""),'Référentiel Articles'!$A$2:$F$634,6,FALSE),""))</f>
      </c>
      <c r="J4452" s="90">
        <f>IF(OR($E4452="",$H4452=""),"",$H4452*$I4452)</f>
      </c>
      <c r="K4452" s="87" t="str">
        <v/>
      </c>
    </row>
    <row r="4453">
      <c r="A4453" s="74" t="str">
        <v/>
      </c>
      <c r="B4453" s="74" t="str">
        <v/>
      </c>
      <c r="C4453" s="75">
        <f>IF($E4453="","",IFERROR(VLOOKUP(TRIM(E4453&amp;""),'Référentiel Articles'!$A$2:$F$634,2,FALSE),""))</f>
      </c>
      <c r="D4453" s="75">
        <f>IF($E4453="","",IFERROR(VLOOKUP(TRIM(E4453&amp;""),'Référentiel Articles'!$A$2:$F$634,3,FALSE),""))</f>
      </c>
      <c r="E4453" s="74" t="str">
        <v/>
      </c>
      <c r="F4453" s="75">
        <f>IF($E4453="","",IFERROR(VLOOKUP(TRIM(E4453&amp;""),'Référentiel Articles'!$A$2:$F$634,4,FALSE),""))</f>
      </c>
      <c r="G4453" s="76">
        <f>IF($E4453="","",IFERROR(VLOOKUP(TRIM(E4453&amp;""),'Référentiel Articles'!$A$2:$F$634,5,FALSE),""))</f>
      </c>
      <c r="H4453" s="77" t="str">
        <v/>
      </c>
      <c r="I4453" s="76">
        <f>IF($E4453="","",IFERROR(VLOOKUP(TRIM(E4453&amp;""),'Référentiel Articles'!$A$2:$F$634,6,FALSE),""))</f>
      </c>
      <c r="J4453" s="78">
        <f>IF(OR($E4453="",$H4453=""),"",$H4453*$I4453)</f>
      </c>
      <c r="K4453" s="79" t="str">
        <v/>
      </c>
    </row>
    <row r="4454">
      <c r="A4454" s="81" t="str">
        <v/>
      </c>
      <c r="B4454" s="81" t="str">
        <v/>
      </c>
      <c r="C4454" s="83">
        <f>IF($E4454="","",IFERROR(VLOOKUP(TRIM(E4454&amp;""),'Référentiel Articles'!$A$2:$F$634,2,FALSE),""))</f>
      </c>
      <c r="D4454" s="83">
        <f>IF($E4454="","",IFERROR(VLOOKUP(TRIM(E4454&amp;""),'Référentiel Articles'!$A$2:$F$634,3,FALSE),""))</f>
      </c>
      <c r="E4454" s="81" t="str">
        <v/>
      </c>
      <c r="F4454" s="83">
        <f>IF($E4454="","",IFERROR(VLOOKUP(TRIM(E4454&amp;""),'Référentiel Articles'!$A$2:$F$634,4,FALSE),""))</f>
      </c>
      <c r="G4454" s="84">
        <f>IF($E4454="","",IFERROR(VLOOKUP(TRIM(E4454&amp;""),'Référentiel Articles'!$A$2:$F$634,5,FALSE),""))</f>
      </c>
      <c r="H4454" s="85" t="str">
        <v/>
      </c>
      <c r="I4454" s="84">
        <f>IF($E4454="","",IFERROR(VLOOKUP(TRIM(E4454&amp;""),'Référentiel Articles'!$A$2:$F$634,6,FALSE),""))</f>
      </c>
      <c r="J4454" s="90">
        <f>IF(OR($E4454="",$H4454=""),"",$H4454*$I4454)</f>
      </c>
      <c r="K4454" s="87" t="str">
        <v/>
      </c>
    </row>
    <row r="4455">
      <c r="A4455" s="74" t="str">
        <v/>
      </c>
      <c r="B4455" s="74" t="str">
        <v/>
      </c>
      <c r="C4455" s="75">
        <f>IF($E4455="","",IFERROR(VLOOKUP(TRIM(E4455&amp;""),'Référentiel Articles'!$A$2:$F$634,2,FALSE),""))</f>
      </c>
      <c r="D4455" s="75">
        <f>IF($E4455="","",IFERROR(VLOOKUP(TRIM(E4455&amp;""),'Référentiel Articles'!$A$2:$F$634,3,FALSE),""))</f>
      </c>
      <c r="E4455" s="74" t="str">
        <v/>
      </c>
      <c r="F4455" s="75">
        <f>IF($E4455="","",IFERROR(VLOOKUP(TRIM(E4455&amp;""),'Référentiel Articles'!$A$2:$F$634,4,FALSE),""))</f>
      </c>
      <c r="G4455" s="76">
        <f>IF($E4455="","",IFERROR(VLOOKUP(TRIM(E4455&amp;""),'Référentiel Articles'!$A$2:$F$634,5,FALSE),""))</f>
      </c>
      <c r="H4455" s="77" t="str">
        <v/>
      </c>
      <c r="I4455" s="76">
        <f>IF($E4455="","",IFERROR(VLOOKUP(TRIM(E4455&amp;""),'Référentiel Articles'!$A$2:$F$634,6,FALSE),""))</f>
      </c>
      <c r="J4455" s="78">
        <f>IF(OR($E4455="",$H4455=""),"",$H4455*$I4455)</f>
      </c>
      <c r="K4455" s="79" t="str">
        <v/>
      </c>
    </row>
    <row r="4456">
      <c r="A4456" s="81" t="str">
        <v/>
      </c>
      <c r="B4456" s="81" t="str">
        <v/>
      </c>
      <c r="C4456" s="83">
        <f>IF($E4456="","",IFERROR(VLOOKUP(TRIM(E4456&amp;""),'Référentiel Articles'!$A$2:$F$634,2,FALSE),""))</f>
      </c>
      <c r="D4456" s="83">
        <f>IF($E4456="","",IFERROR(VLOOKUP(TRIM(E4456&amp;""),'Référentiel Articles'!$A$2:$F$634,3,FALSE),""))</f>
      </c>
      <c r="E4456" s="81" t="str">
        <v/>
      </c>
      <c r="F4456" s="83">
        <f>IF($E4456="","",IFERROR(VLOOKUP(TRIM(E4456&amp;""),'Référentiel Articles'!$A$2:$F$634,4,FALSE),""))</f>
      </c>
      <c r="G4456" s="84">
        <f>IF($E4456="","",IFERROR(VLOOKUP(TRIM(E4456&amp;""),'Référentiel Articles'!$A$2:$F$634,5,FALSE),""))</f>
      </c>
      <c r="H4456" s="85" t="str">
        <v/>
      </c>
      <c r="I4456" s="84">
        <f>IF($E4456="","",IFERROR(VLOOKUP(TRIM(E4456&amp;""),'Référentiel Articles'!$A$2:$F$634,6,FALSE),""))</f>
      </c>
      <c r="J4456" s="90">
        <f>IF(OR($E4456="",$H4456=""),"",$H4456*$I4456)</f>
      </c>
      <c r="K4456" s="87" t="str">
        <v/>
      </c>
    </row>
    <row r="4457">
      <c r="A4457" s="74" t="str">
        <v/>
      </c>
      <c r="B4457" s="74" t="str">
        <v/>
      </c>
      <c r="C4457" s="75">
        <f>IF($E4457="","",IFERROR(VLOOKUP(TRIM(E4457&amp;""),'Référentiel Articles'!$A$2:$F$634,2,FALSE),""))</f>
      </c>
      <c r="D4457" s="75">
        <f>IF($E4457="","",IFERROR(VLOOKUP(TRIM(E4457&amp;""),'Référentiel Articles'!$A$2:$F$634,3,FALSE),""))</f>
      </c>
      <c r="E4457" s="74" t="str">
        <v/>
      </c>
      <c r="F4457" s="75">
        <f>IF($E4457="","",IFERROR(VLOOKUP(TRIM(E4457&amp;""),'Référentiel Articles'!$A$2:$F$634,4,FALSE),""))</f>
      </c>
      <c r="G4457" s="76">
        <f>IF($E4457="","",IFERROR(VLOOKUP(TRIM(E4457&amp;""),'Référentiel Articles'!$A$2:$F$634,5,FALSE),""))</f>
      </c>
      <c r="H4457" s="77" t="str">
        <v/>
      </c>
      <c r="I4457" s="76">
        <f>IF($E4457="","",IFERROR(VLOOKUP(TRIM(E4457&amp;""),'Référentiel Articles'!$A$2:$F$634,6,FALSE),""))</f>
      </c>
      <c r="J4457" s="78">
        <f>IF(OR($E4457="",$H4457=""),"",$H4457*$I4457)</f>
      </c>
      <c r="K4457" s="79" t="str">
        <v/>
      </c>
    </row>
    <row r="4458">
      <c r="A4458" s="81" t="str">
        <v/>
      </c>
      <c r="B4458" s="81" t="str">
        <v/>
      </c>
      <c r="C4458" s="83">
        <f>IF($E4458="","",IFERROR(VLOOKUP(TRIM(E4458&amp;""),'Référentiel Articles'!$A$2:$F$634,2,FALSE),""))</f>
      </c>
      <c r="D4458" s="83">
        <f>IF($E4458="","",IFERROR(VLOOKUP(TRIM(E4458&amp;""),'Référentiel Articles'!$A$2:$F$634,3,FALSE),""))</f>
      </c>
      <c r="E4458" s="81" t="str">
        <v/>
      </c>
      <c r="F4458" s="83">
        <f>IF($E4458="","",IFERROR(VLOOKUP(TRIM(E4458&amp;""),'Référentiel Articles'!$A$2:$F$634,4,FALSE),""))</f>
      </c>
      <c r="G4458" s="84">
        <f>IF($E4458="","",IFERROR(VLOOKUP(TRIM(E4458&amp;""),'Référentiel Articles'!$A$2:$F$634,5,FALSE),""))</f>
      </c>
      <c r="H4458" s="85" t="str">
        <v/>
      </c>
      <c r="I4458" s="84">
        <f>IF($E4458="","",IFERROR(VLOOKUP(TRIM(E4458&amp;""),'Référentiel Articles'!$A$2:$F$634,6,FALSE),""))</f>
      </c>
      <c r="J4458" s="90">
        <f>IF(OR($E4458="",$H4458=""),"",$H4458*$I4458)</f>
      </c>
      <c r="K4458" s="87" t="str">
        <v/>
      </c>
    </row>
    <row r="4459">
      <c r="A4459" s="74" t="str">
        <v/>
      </c>
      <c r="B4459" s="74" t="str">
        <v/>
      </c>
      <c r="C4459" s="75">
        <f>IF($E4459="","",IFERROR(VLOOKUP(TRIM(E4459&amp;""),'Référentiel Articles'!$A$2:$F$634,2,FALSE),""))</f>
      </c>
      <c r="D4459" s="75">
        <f>IF($E4459="","",IFERROR(VLOOKUP(TRIM(E4459&amp;""),'Référentiel Articles'!$A$2:$F$634,3,FALSE),""))</f>
      </c>
      <c r="E4459" s="74" t="str">
        <v/>
      </c>
      <c r="F4459" s="75">
        <f>IF($E4459="","",IFERROR(VLOOKUP(TRIM(E4459&amp;""),'Référentiel Articles'!$A$2:$F$634,4,FALSE),""))</f>
      </c>
      <c r="G4459" s="76">
        <f>IF($E4459="","",IFERROR(VLOOKUP(TRIM(E4459&amp;""),'Référentiel Articles'!$A$2:$F$634,5,FALSE),""))</f>
      </c>
      <c r="H4459" s="77" t="str">
        <v/>
      </c>
      <c r="I4459" s="76">
        <f>IF($E4459="","",IFERROR(VLOOKUP(TRIM(E4459&amp;""),'Référentiel Articles'!$A$2:$F$634,6,FALSE),""))</f>
      </c>
      <c r="J4459" s="78">
        <f>IF(OR($E4459="",$H4459=""),"",$H4459*$I4459)</f>
      </c>
      <c r="K4459" s="79" t="str">
        <v/>
      </c>
    </row>
    <row r="4460">
      <c r="A4460" s="81" t="str">
        <v/>
      </c>
      <c r="B4460" s="81" t="str">
        <v/>
      </c>
      <c r="C4460" s="83">
        <f>IF($E4460="","",IFERROR(VLOOKUP(TRIM(E4460&amp;""),'Référentiel Articles'!$A$2:$F$634,2,FALSE),""))</f>
      </c>
      <c r="D4460" s="83">
        <f>IF($E4460="","",IFERROR(VLOOKUP(TRIM(E4460&amp;""),'Référentiel Articles'!$A$2:$F$634,3,FALSE),""))</f>
      </c>
      <c r="E4460" s="81" t="str">
        <v/>
      </c>
      <c r="F4460" s="83">
        <f>IF($E4460="","",IFERROR(VLOOKUP(TRIM(E4460&amp;""),'Référentiel Articles'!$A$2:$F$634,4,FALSE),""))</f>
      </c>
      <c r="G4460" s="84">
        <f>IF($E4460="","",IFERROR(VLOOKUP(TRIM(E4460&amp;""),'Référentiel Articles'!$A$2:$F$634,5,FALSE),""))</f>
      </c>
      <c r="H4460" s="85" t="str">
        <v/>
      </c>
      <c r="I4460" s="84">
        <f>IF($E4460="","",IFERROR(VLOOKUP(TRIM(E4460&amp;""),'Référentiel Articles'!$A$2:$F$634,6,FALSE),""))</f>
      </c>
      <c r="J4460" s="90">
        <f>IF(OR($E4460="",$H4460=""),"",$H4460*$I4460)</f>
      </c>
      <c r="K4460" s="87" t="str">
        <v/>
      </c>
    </row>
    <row r="4461">
      <c r="A4461" s="74" t="str">
        <v/>
      </c>
      <c r="B4461" s="74" t="str">
        <v/>
      </c>
      <c r="C4461" s="75">
        <f>IF($E4461="","",IFERROR(VLOOKUP(TRIM(E4461&amp;""),'Référentiel Articles'!$A$2:$F$634,2,FALSE),""))</f>
      </c>
      <c r="D4461" s="75">
        <f>IF($E4461="","",IFERROR(VLOOKUP(TRIM(E4461&amp;""),'Référentiel Articles'!$A$2:$F$634,3,FALSE),""))</f>
      </c>
      <c r="E4461" s="74" t="str">
        <v/>
      </c>
      <c r="F4461" s="75">
        <f>IF($E4461="","",IFERROR(VLOOKUP(TRIM(E4461&amp;""),'Référentiel Articles'!$A$2:$F$634,4,FALSE),""))</f>
      </c>
      <c r="G4461" s="76">
        <f>IF($E4461="","",IFERROR(VLOOKUP(TRIM(E4461&amp;""),'Référentiel Articles'!$A$2:$F$634,5,FALSE),""))</f>
      </c>
      <c r="H4461" s="77" t="str">
        <v/>
      </c>
      <c r="I4461" s="76">
        <f>IF($E4461="","",IFERROR(VLOOKUP(TRIM(E4461&amp;""),'Référentiel Articles'!$A$2:$F$634,6,FALSE),""))</f>
      </c>
      <c r="J4461" s="78">
        <f>IF(OR($E4461="",$H4461=""),"",$H4461*$I4461)</f>
      </c>
      <c r="K4461" s="79" t="str">
        <v/>
      </c>
    </row>
    <row r="4462">
      <c r="A4462" s="81" t="str">
        <v/>
      </c>
      <c r="B4462" s="81" t="str">
        <v/>
      </c>
      <c r="C4462" s="83">
        <f>IF($E4462="","",IFERROR(VLOOKUP(TRIM(E4462&amp;""),'Référentiel Articles'!$A$2:$F$634,2,FALSE),""))</f>
      </c>
      <c r="D4462" s="83">
        <f>IF($E4462="","",IFERROR(VLOOKUP(TRIM(E4462&amp;""),'Référentiel Articles'!$A$2:$F$634,3,FALSE),""))</f>
      </c>
      <c r="E4462" s="81" t="str">
        <v/>
      </c>
      <c r="F4462" s="83">
        <f>IF($E4462="","",IFERROR(VLOOKUP(TRIM(E4462&amp;""),'Référentiel Articles'!$A$2:$F$634,4,FALSE),""))</f>
      </c>
      <c r="G4462" s="84">
        <f>IF($E4462="","",IFERROR(VLOOKUP(TRIM(E4462&amp;""),'Référentiel Articles'!$A$2:$F$634,5,FALSE),""))</f>
      </c>
      <c r="H4462" s="85" t="str">
        <v/>
      </c>
      <c r="I4462" s="84">
        <f>IF($E4462="","",IFERROR(VLOOKUP(TRIM(E4462&amp;""),'Référentiel Articles'!$A$2:$F$634,6,FALSE),""))</f>
      </c>
      <c r="J4462" s="90">
        <f>IF(OR($E4462="",$H4462=""),"",$H4462*$I4462)</f>
      </c>
      <c r="K4462" s="87" t="str">
        <v/>
      </c>
    </row>
    <row r="4463">
      <c r="A4463" s="74" t="str">
        <v/>
      </c>
      <c r="B4463" s="74" t="str">
        <v/>
      </c>
      <c r="C4463" s="75">
        <f>IF($E4463="","",IFERROR(VLOOKUP(TRIM(E4463&amp;""),'Référentiel Articles'!$A$2:$F$634,2,FALSE),""))</f>
      </c>
      <c r="D4463" s="75">
        <f>IF($E4463="","",IFERROR(VLOOKUP(TRIM(E4463&amp;""),'Référentiel Articles'!$A$2:$F$634,3,FALSE),""))</f>
      </c>
      <c r="E4463" s="74" t="str">
        <v/>
      </c>
      <c r="F4463" s="75">
        <f>IF($E4463="","",IFERROR(VLOOKUP(TRIM(E4463&amp;""),'Référentiel Articles'!$A$2:$F$634,4,FALSE),""))</f>
      </c>
      <c r="G4463" s="76">
        <f>IF($E4463="","",IFERROR(VLOOKUP(TRIM(E4463&amp;""),'Référentiel Articles'!$A$2:$F$634,5,FALSE),""))</f>
      </c>
      <c r="H4463" s="77" t="str">
        <v/>
      </c>
      <c r="I4463" s="76">
        <f>IF($E4463="","",IFERROR(VLOOKUP(TRIM(E4463&amp;""),'Référentiel Articles'!$A$2:$F$634,6,FALSE),""))</f>
      </c>
      <c r="J4463" s="78">
        <f>IF(OR($E4463="",$H4463=""),"",$H4463*$I4463)</f>
      </c>
      <c r="K4463" s="79" t="str">
        <v/>
      </c>
    </row>
    <row r="4464">
      <c r="A4464" s="81" t="str">
        <v/>
      </c>
      <c r="B4464" s="81" t="str">
        <v/>
      </c>
      <c r="C4464" s="83">
        <f>IF($E4464="","",IFERROR(VLOOKUP(TRIM(E4464&amp;""),'Référentiel Articles'!$A$2:$F$634,2,FALSE),""))</f>
      </c>
      <c r="D4464" s="83">
        <f>IF($E4464="","",IFERROR(VLOOKUP(TRIM(E4464&amp;""),'Référentiel Articles'!$A$2:$F$634,3,FALSE),""))</f>
      </c>
      <c r="E4464" s="81" t="str">
        <v/>
      </c>
      <c r="F4464" s="83">
        <f>IF($E4464="","",IFERROR(VLOOKUP(TRIM(E4464&amp;""),'Référentiel Articles'!$A$2:$F$634,4,FALSE),""))</f>
      </c>
      <c r="G4464" s="84">
        <f>IF($E4464="","",IFERROR(VLOOKUP(TRIM(E4464&amp;""),'Référentiel Articles'!$A$2:$F$634,5,FALSE),""))</f>
      </c>
      <c r="H4464" s="85" t="str">
        <v/>
      </c>
      <c r="I4464" s="84">
        <f>IF($E4464="","",IFERROR(VLOOKUP(TRIM(E4464&amp;""),'Référentiel Articles'!$A$2:$F$634,6,FALSE),""))</f>
      </c>
      <c r="J4464" s="90">
        <f>IF(OR($E4464="",$H4464=""),"",$H4464*$I4464)</f>
      </c>
      <c r="K4464" s="87" t="str">
        <v/>
      </c>
    </row>
    <row r="4465">
      <c r="A4465" s="74" t="str">
        <v/>
      </c>
      <c r="B4465" s="74" t="str">
        <v/>
      </c>
      <c r="C4465" s="75">
        <f>IF($E4465="","",IFERROR(VLOOKUP(TRIM(E4465&amp;""),'Référentiel Articles'!$A$2:$F$634,2,FALSE),""))</f>
      </c>
      <c r="D4465" s="75">
        <f>IF($E4465="","",IFERROR(VLOOKUP(TRIM(E4465&amp;""),'Référentiel Articles'!$A$2:$F$634,3,FALSE),""))</f>
      </c>
      <c r="E4465" s="74" t="str">
        <v/>
      </c>
      <c r="F4465" s="75">
        <f>IF($E4465="","",IFERROR(VLOOKUP(TRIM(E4465&amp;""),'Référentiel Articles'!$A$2:$F$634,4,FALSE),""))</f>
      </c>
      <c r="G4465" s="76">
        <f>IF($E4465="","",IFERROR(VLOOKUP(TRIM(E4465&amp;""),'Référentiel Articles'!$A$2:$F$634,5,FALSE),""))</f>
      </c>
      <c r="H4465" s="77" t="str">
        <v/>
      </c>
      <c r="I4465" s="76">
        <f>IF($E4465="","",IFERROR(VLOOKUP(TRIM(E4465&amp;""),'Référentiel Articles'!$A$2:$F$634,6,FALSE),""))</f>
      </c>
      <c r="J4465" s="78">
        <f>IF(OR($E4465="",$H4465=""),"",$H4465*$I4465)</f>
      </c>
      <c r="K4465" s="79" t="str">
        <v/>
      </c>
    </row>
    <row r="4466">
      <c r="A4466" s="81" t="str">
        <v/>
      </c>
      <c r="B4466" s="81" t="str">
        <v/>
      </c>
      <c r="C4466" s="83">
        <f>IF($E4466="","",IFERROR(VLOOKUP(TRIM(E4466&amp;""),'Référentiel Articles'!$A$2:$F$634,2,FALSE),""))</f>
      </c>
      <c r="D4466" s="83">
        <f>IF($E4466="","",IFERROR(VLOOKUP(TRIM(E4466&amp;""),'Référentiel Articles'!$A$2:$F$634,3,FALSE),""))</f>
      </c>
      <c r="E4466" s="81" t="str">
        <v/>
      </c>
      <c r="F4466" s="83">
        <f>IF($E4466="","",IFERROR(VLOOKUP(TRIM(E4466&amp;""),'Référentiel Articles'!$A$2:$F$634,4,FALSE),""))</f>
      </c>
      <c r="G4466" s="84">
        <f>IF($E4466="","",IFERROR(VLOOKUP(TRIM(E4466&amp;""),'Référentiel Articles'!$A$2:$F$634,5,FALSE),""))</f>
      </c>
      <c r="H4466" s="85" t="str">
        <v/>
      </c>
      <c r="I4466" s="84">
        <f>IF($E4466="","",IFERROR(VLOOKUP(TRIM(E4466&amp;""),'Référentiel Articles'!$A$2:$F$634,6,FALSE),""))</f>
      </c>
      <c r="J4466" s="90">
        <f>IF(OR($E4466="",$H4466=""),"",$H4466*$I4466)</f>
      </c>
      <c r="K4466" s="87" t="str">
        <v/>
      </c>
    </row>
    <row r="4467">
      <c r="A4467" s="74" t="str">
        <v/>
      </c>
      <c r="B4467" s="74" t="str">
        <v/>
      </c>
      <c r="C4467" s="75">
        <f>IF($E4467="","",IFERROR(VLOOKUP(TRIM(E4467&amp;""),'Référentiel Articles'!$A$2:$F$634,2,FALSE),""))</f>
      </c>
      <c r="D4467" s="75">
        <f>IF($E4467="","",IFERROR(VLOOKUP(TRIM(E4467&amp;""),'Référentiel Articles'!$A$2:$F$634,3,FALSE),""))</f>
      </c>
      <c r="E4467" s="74" t="str">
        <v/>
      </c>
      <c r="F4467" s="75">
        <f>IF($E4467="","",IFERROR(VLOOKUP(TRIM(E4467&amp;""),'Référentiel Articles'!$A$2:$F$634,4,FALSE),""))</f>
      </c>
      <c r="G4467" s="76">
        <f>IF($E4467="","",IFERROR(VLOOKUP(TRIM(E4467&amp;""),'Référentiel Articles'!$A$2:$F$634,5,FALSE),""))</f>
      </c>
      <c r="H4467" s="77" t="str">
        <v/>
      </c>
      <c r="I4467" s="76">
        <f>IF($E4467="","",IFERROR(VLOOKUP(TRIM(E4467&amp;""),'Référentiel Articles'!$A$2:$F$634,6,FALSE),""))</f>
      </c>
      <c r="J4467" s="78">
        <f>IF(OR($E4467="",$H4467=""),"",$H4467*$I4467)</f>
      </c>
      <c r="K4467" s="79" t="str">
        <v/>
      </c>
    </row>
    <row r="4468">
      <c r="A4468" s="81" t="str">
        <v/>
      </c>
      <c r="B4468" s="81" t="str">
        <v/>
      </c>
      <c r="C4468" s="83">
        <f>IF($E4468="","",IFERROR(VLOOKUP(TRIM(E4468&amp;""),'Référentiel Articles'!$A$2:$F$634,2,FALSE),""))</f>
      </c>
      <c r="D4468" s="83">
        <f>IF($E4468="","",IFERROR(VLOOKUP(TRIM(E4468&amp;""),'Référentiel Articles'!$A$2:$F$634,3,FALSE),""))</f>
      </c>
      <c r="E4468" s="81" t="str">
        <v/>
      </c>
      <c r="F4468" s="83">
        <f>IF($E4468="","",IFERROR(VLOOKUP(TRIM(E4468&amp;""),'Référentiel Articles'!$A$2:$F$634,4,FALSE),""))</f>
      </c>
      <c r="G4468" s="84">
        <f>IF($E4468="","",IFERROR(VLOOKUP(TRIM(E4468&amp;""),'Référentiel Articles'!$A$2:$F$634,5,FALSE),""))</f>
      </c>
      <c r="H4468" s="85" t="str">
        <v/>
      </c>
      <c r="I4468" s="84">
        <f>IF($E4468="","",IFERROR(VLOOKUP(TRIM(E4468&amp;""),'Référentiel Articles'!$A$2:$F$634,6,FALSE),""))</f>
      </c>
      <c r="J4468" s="90">
        <f>IF(OR($E4468="",$H4468=""),"",$H4468*$I4468)</f>
      </c>
      <c r="K4468" s="87" t="str">
        <v/>
      </c>
    </row>
    <row r="4469">
      <c r="A4469" s="74" t="str">
        <v/>
      </c>
      <c r="B4469" s="74" t="str">
        <v/>
      </c>
      <c r="C4469" s="75">
        <f>IF($E4469="","",IFERROR(VLOOKUP(TRIM(E4469&amp;""),'Référentiel Articles'!$A$2:$F$634,2,FALSE),""))</f>
      </c>
      <c r="D4469" s="75">
        <f>IF($E4469="","",IFERROR(VLOOKUP(TRIM(E4469&amp;""),'Référentiel Articles'!$A$2:$F$634,3,FALSE),""))</f>
      </c>
      <c r="E4469" s="74" t="str">
        <v/>
      </c>
      <c r="F4469" s="75">
        <f>IF($E4469="","",IFERROR(VLOOKUP(TRIM(E4469&amp;""),'Référentiel Articles'!$A$2:$F$634,4,FALSE),""))</f>
      </c>
      <c r="G4469" s="76">
        <f>IF($E4469="","",IFERROR(VLOOKUP(TRIM(E4469&amp;""),'Référentiel Articles'!$A$2:$F$634,5,FALSE),""))</f>
      </c>
      <c r="H4469" s="77" t="str">
        <v/>
      </c>
      <c r="I4469" s="76">
        <f>IF($E4469="","",IFERROR(VLOOKUP(TRIM(E4469&amp;""),'Référentiel Articles'!$A$2:$F$634,6,FALSE),""))</f>
      </c>
      <c r="J4469" s="78">
        <f>IF(OR($E4469="",$H4469=""),"",$H4469*$I4469)</f>
      </c>
      <c r="K4469" s="79" t="str">
        <v/>
      </c>
    </row>
    <row r="4470">
      <c r="A4470" s="81" t="str">
        <v/>
      </c>
      <c r="B4470" s="81" t="str">
        <v/>
      </c>
      <c r="C4470" s="83">
        <f>IF($E4470="","",IFERROR(VLOOKUP(TRIM(E4470&amp;""),'Référentiel Articles'!$A$2:$F$634,2,FALSE),""))</f>
      </c>
      <c r="D4470" s="83">
        <f>IF($E4470="","",IFERROR(VLOOKUP(TRIM(E4470&amp;""),'Référentiel Articles'!$A$2:$F$634,3,FALSE),""))</f>
      </c>
      <c r="E4470" s="81" t="str">
        <v/>
      </c>
      <c r="F4470" s="83">
        <f>IF($E4470="","",IFERROR(VLOOKUP(TRIM(E4470&amp;""),'Référentiel Articles'!$A$2:$F$634,4,FALSE),""))</f>
      </c>
      <c r="G4470" s="84">
        <f>IF($E4470="","",IFERROR(VLOOKUP(TRIM(E4470&amp;""),'Référentiel Articles'!$A$2:$F$634,5,FALSE),""))</f>
      </c>
      <c r="H4470" s="85" t="str">
        <v/>
      </c>
      <c r="I4470" s="84">
        <f>IF($E4470="","",IFERROR(VLOOKUP(TRIM(E4470&amp;""),'Référentiel Articles'!$A$2:$F$634,6,FALSE),""))</f>
      </c>
      <c r="J4470" s="90">
        <f>IF(OR($E4470="",$H4470=""),"",$H4470*$I4470)</f>
      </c>
      <c r="K4470" s="87" t="str">
        <v/>
      </c>
    </row>
    <row r="4471">
      <c r="A4471" s="74" t="str">
        <v/>
      </c>
      <c r="B4471" s="74" t="str">
        <v/>
      </c>
      <c r="C4471" s="75">
        <f>IF($E4471="","",IFERROR(VLOOKUP(TRIM(E4471&amp;""),'Référentiel Articles'!$A$2:$F$634,2,FALSE),""))</f>
      </c>
      <c r="D4471" s="75">
        <f>IF($E4471="","",IFERROR(VLOOKUP(TRIM(E4471&amp;""),'Référentiel Articles'!$A$2:$F$634,3,FALSE),""))</f>
      </c>
      <c r="E4471" s="74" t="str">
        <v/>
      </c>
      <c r="F4471" s="75">
        <f>IF($E4471="","",IFERROR(VLOOKUP(TRIM(E4471&amp;""),'Référentiel Articles'!$A$2:$F$634,4,FALSE),""))</f>
      </c>
      <c r="G4471" s="76">
        <f>IF($E4471="","",IFERROR(VLOOKUP(TRIM(E4471&amp;""),'Référentiel Articles'!$A$2:$F$634,5,FALSE),""))</f>
      </c>
      <c r="H4471" s="77" t="str">
        <v/>
      </c>
      <c r="I4471" s="76">
        <f>IF($E4471="","",IFERROR(VLOOKUP(TRIM(E4471&amp;""),'Référentiel Articles'!$A$2:$F$634,6,FALSE),""))</f>
      </c>
      <c r="J4471" s="78">
        <f>IF(OR($E4471="",$H4471=""),"",$H4471*$I4471)</f>
      </c>
      <c r="K4471" s="79" t="str">
        <v/>
      </c>
    </row>
    <row r="4472">
      <c r="A4472" s="81" t="str">
        <v/>
      </c>
      <c r="B4472" s="81" t="str">
        <v/>
      </c>
      <c r="C4472" s="83">
        <f>IF($E4472="","",IFERROR(VLOOKUP(TRIM(E4472&amp;""),'Référentiel Articles'!$A$2:$F$634,2,FALSE),""))</f>
      </c>
      <c r="D4472" s="83">
        <f>IF($E4472="","",IFERROR(VLOOKUP(TRIM(E4472&amp;""),'Référentiel Articles'!$A$2:$F$634,3,FALSE),""))</f>
      </c>
      <c r="E4472" s="81" t="str">
        <v/>
      </c>
      <c r="F4472" s="83">
        <f>IF($E4472="","",IFERROR(VLOOKUP(TRIM(E4472&amp;""),'Référentiel Articles'!$A$2:$F$634,4,FALSE),""))</f>
      </c>
      <c r="G4472" s="84">
        <f>IF($E4472="","",IFERROR(VLOOKUP(TRIM(E4472&amp;""),'Référentiel Articles'!$A$2:$F$634,5,FALSE),""))</f>
      </c>
      <c r="H4472" s="85" t="str">
        <v/>
      </c>
      <c r="I4472" s="84">
        <f>IF($E4472="","",IFERROR(VLOOKUP(TRIM(E4472&amp;""),'Référentiel Articles'!$A$2:$F$634,6,FALSE),""))</f>
      </c>
      <c r="J4472" s="90">
        <f>IF(OR($E4472="",$H4472=""),"",$H4472*$I4472)</f>
      </c>
      <c r="K4472" s="87" t="str">
        <v/>
      </c>
    </row>
    <row r="4473">
      <c r="A4473" s="74" t="str">
        <v/>
      </c>
      <c r="B4473" s="74" t="str">
        <v/>
      </c>
      <c r="C4473" s="75">
        <f>IF($E4473="","",IFERROR(VLOOKUP(TRIM(E4473&amp;""),'Référentiel Articles'!$A$2:$F$634,2,FALSE),""))</f>
      </c>
      <c r="D4473" s="75">
        <f>IF($E4473="","",IFERROR(VLOOKUP(TRIM(E4473&amp;""),'Référentiel Articles'!$A$2:$F$634,3,FALSE),""))</f>
      </c>
      <c r="E4473" s="74" t="str">
        <v/>
      </c>
      <c r="F4473" s="75">
        <f>IF($E4473="","",IFERROR(VLOOKUP(TRIM(E4473&amp;""),'Référentiel Articles'!$A$2:$F$634,4,FALSE),""))</f>
      </c>
      <c r="G4473" s="76">
        <f>IF($E4473="","",IFERROR(VLOOKUP(TRIM(E4473&amp;""),'Référentiel Articles'!$A$2:$F$634,5,FALSE),""))</f>
      </c>
      <c r="H4473" s="77" t="str">
        <v/>
      </c>
      <c r="I4473" s="76">
        <f>IF($E4473="","",IFERROR(VLOOKUP(TRIM(E4473&amp;""),'Référentiel Articles'!$A$2:$F$634,6,FALSE),""))</f>
      </c>
      <c r="J4473" s="78">
        <f>IF(OR($E4473="",$H4473=""),"",$H4473*$I4473)</f>
      </c>
      <c r="K4473" s="79" t="str">
        <v/>
      </c>
    </row>
    <row r="4474">
      <c r="A4474" s="81" t="str">
        <v/>
      </c>
      <c r="B4474" s="81" t="str">
        <v/>
      </c>
      <c r="C4474" s="83">
        <f>IF($E4474="","",IFERROR(VLOOKUP(TRIM(E4474&amp;""),'Référentiel Articles'!$A$2:$F$634,2,FALSE),""))</f>
      </c>
      <c r="D4474" s="83">
        <f>IF($E4474="","",IFERROR(VLOOKUP(TRIM(E4474&amp;""),'Référentiel Articles'!$A$2:$F$634,3,FALSE),""))</f>
      </c>
      <c r="E4474" s="81" t="str">
        <v/>
      </c>
      <c r="F4474" s="83">
        <f>IF($E4474="","",IFERROR(VLOOKUP(TRIM(E4474&amp;""),'Référentiel Articles'!$A$2:$F$634,4,FALSE),""))</f>
      </c>
      <c r="G4474" s="84">
        <f>IF($E4474="","",IFERROR(VLOOKUP(TRIM(E4474&amp;""),'Référentiel Articles'!$A$2:$F$634,5,FALSE),""))</f>
      </c>
      <c r="H4474" s="85" t="str">
        <v/>
      </c>
      <c r="I4474" s="84">
        <f>IF($E4474="","",IFERROR(VLOOKUP(TRIM(E4474&amp;""),'Référentiel Articles'!$A$2:$F$634,6,FALSE),""))</f>
      </c>
      <c r="J4474" s="90">
        <f>IF(OR($E4474="",$H4474=""),"",$H4474*$I4474)</f>
      </c>
      <c r="K4474" s="87" t="str">
        <v/>
      </c>
    </row>
    <row r="4475">
      <c r="A4475" s="74" t="str">
        <v/>
      </c>
      <c r="B4475" s="74" t="str">
        <v/>
      </c>
      <c r="C4475" s="75">
        <f>IF($E4475="","",IFERROR(VLOOKUP(TRIM(E4475&amp;""),'Référentiel Articles'!$A$2:$F$634,2,FALSE),""))</f>
      </c>
      <c r="D4475" s="75">
        <f>IF($E4475="","",IFERROR(VLOOKUP(TRIM(E4475&amp;""),'Référentiel Articles'!$A$2:$F$634,3,FALSE),""))</f>
      </c>
      <c r="E4475" s="74" t="str">
        <v/>
      </c>
      <c r="F4475" s="75">
        <f>IF($E4475="","",IFERROR(VLOOKUP(TRIM(E4475&amp;""),'Référentiel Articles'!$A$2:$F$634,4,FALSE),""))</f>
      </c>
      <c r="G4475" s="76">
        <f>IF($E4475="","",IFERROR(VLOOKUP(TRIM(E4475&amp;""),'Référentiel Articles'!$A$2:$F$634,5,FALSE),""))</f>
      </c>
      <c r="H4475" s="77" t="str">
        <v/>
      </c>
      <c r="I4475" s="76">
        <f>IF($E4475="","",IFERROR(VLOOKUP(TRIM(E4475&amp;""),'Référentiel Articles'!$A$2:$F$634,6,FALSE),""))</f>
      </c>
      <c r="J4475" s="78">
        <f>IF(OR($E4475="",$H4475=""),"",$H4475*$I4475)</f>
      </c>
      <c r="K4475" s="79" t="str">
        <v/>
      </c>
    </row>
    <row r="4476">
      <c r="A4476" s="81" t="str">
        <v/>
      </c>
      <c r="B4476" s="81" t="str">
        <v/>
      </c>
      <c r="C4476" s="83">
        <f>IF($E4476="","",IFERROR(VLOOKUP(TRIM(E4476&amp;""),'Référentiel Articles'!$A$2:$F$634,2,FALSE),""))</f>
      </c>
      <c r="D4476" s="83">
        <f>IF($E4476="","",IFERROR(VLOOKUP(TRIM(E4476&amp;""),'Référentiel Articles'!$A$2:$F$634,3,FALSE),""))</f>
      </c>
      <c r="E4476" s="81" t="str">
        <v/>
      </c>
      <c r="F4476" s="83">
        <f>IF($E4476="","",IFERROR(VLOOKUP(TRIM(E4476&amp;""),'Référentiel Articles'!$A$2:$F$634,4,FALSE),""))</f>
      </c>
      <c r="G4476" s="84">
        <f>IF($E4476="","",IFERROR(VLOOKUP(TRIM(E4476&amp;""),'Référentiel Articles'!$A$2:$F$634,5,FALSE),""))</f>
      </c>
      <c r="H4476" s="85" t="str">
        <v/>
      </c>
      <c r="I4476" s="84">
        <f>IF($E4476="","",IFERROR(VLOOKUP(TRIM(E4476&amp;""),'Référentiel Articles'!$A$2:$F$634,6,FALSE),""))</f>
      </c>
      <c r="J4476" s="90">
        <f>IF(OR($E4476="",$H4476=""),"",$H4476*$I4476)</f>
      </c>
      <c r="K4476" s="87" t="str">
        <v/>
      </c>
    </row>
    <row r="4477">
      <c r="A4477" s="74" t="str">
        <v/>
      </c>
      <c r="B4477" s="74" t="str">
        <v/>
      </c>
      <c r="C4477" s="75">
        <f>IF($E4477="","",IFERROR(VLOOKUP(TRIM(E4477&amp;""),'Référentiel Articles'!$A$2:$F$634,2,FALSE),""))</f>
      </c>
      <c r="D4477" s="75">
        <f>IF($E4477="","",IFERROR(VLOOKUP(TRIM(E4477&amp;""),'Référentiel Articles'!$A$2:$F$634,3,FALSE),""))</f>
      </c>
      <c r="E4477" s="74" t="str">
        <v/>
      </c>
      <c r="F4477" s="75">
        <f>IF($E4477="","",IFERROR(VLOOKUP(TRIM(E4477&amp;""),'Référentiel Articles'!$A$2:$F$634,4,FALSE),""))</f>
      </c>
      <c r="G4477" s="76">
        <f>IF($E4477="","",IFERROR(VLOOKUP(TRIM(E4477&amp;""),'Référentiel Articles'!$A$2:$F$634,5,FALSE),""))</f>
      </c>
      <c r="H4477" s="77" t="str">
        <v/>
      </c>
      <c r="I4477" s="76">
        <f>IF($E4477="","",IFERROR(VLOOKUP(TRIM(E4477&amp;""),'Référentiel Articles'!$A$2:$F$634,6,FALSE),""))</f>
      </c>
      <c r="J4477" s="78">
        <f>IF(OR($E4477="",$H4477=""),"",$H4477*$I4477)</f>
      </c>
      <c r="K4477" s="79" t="str">
        <v/>
      </c>
    </row>
    <row r="4478">
      <c r="A4478" s="81" t="str">
        <v/>
      </c>
      <c r="B4478" s="81" t="str">
        <v/>
      </c>
      <c r="C4478" s="83">
        <f>IF($E4478="","",IFERROR(VLOOKUP(TRIM(E4478&amp;""),'Référentiel Articles'!$A$2:$F$634,2,FALSE),""))</f>
      </c>
      <c r="D4478" s="83">
        <f>IF($E4478="","",IFERROR(VLOOKUP(TRIM(E4478&amp;""),'Référentiel Articles'!$A$2:$F$634,3,FALSE),""))</f>
      </c>
      <c r="E4478" s="81" t="str">
        <v/>
      </c>
      <c r="F4478" s="83">
        <f>IF($E4478="","",IFERROR(VLOOKUP(TRIM(E4478&amp;""),'Référentiel Articles'!$A$2:$F$634,4,FALSE),""))</f>
      </c>
      <c r="G4478" s="84">
        <f>IF($E4478="","",IFERROR(VLOOKUP(TRIM(E4478&amp;""),'Référentiel Articles'!$A$2:$F$634,5,FALSE),""))</f>
      </c>
      <c r="H4478" s="85" t="str">
        <v/>
      </c>
      <c r="I4478" s="84">
        <f>IF($E4478="","",IFERROR(VLOOKUP(TRIM(E4478&amp;""),'Référentiel Articles'!$A$2:$F$634,6,FALSE),""))</f>
      </c>
      <c r="J4478" s="90">
        <f>IF(OR($E4478="",$H4478=""),"",$H4478*$I4478)</f>
      </c>
      <c r="K4478" s="87" t="str">
        <v/>
      </c>
    </row>
    <row r="4479">
      <c r="A4479" s="74" t="str">
        <v/>
      </c>
      <c r="B4479" s="74" t="str">
        <v/>
      </c>
      <c r="C4479" s="75">
        <f>IF($E4479="","",IFERROR(VLOOKUP(TRIM(E4479&amp;""),'Référentiel Articles'!$A$2:$F$634,2,FALSE),""))</f>
      </c>
      <c r="D4479" s="75">
        <f>IF($E4479="","",IFERROR(VLOOKUP(TRIM(E4479&amp;""),'Référentiel Articles'!$A$2:$F$634,3,FALSE),""))</f>
      </c>
      <c r="E4479" s="74" t="str">
        <v/>
      </c>
      <c r="F4479" s="75">
        <f>IF($E4479="","",IFERROR(VLOOKUP(TRIM(E4479&amp;""),'Référentiel Articles'!$A$2:$F$634,4,FALSE),""))</f>
      </c>
      <c r="G4479" s="76">
        <f>IF($E4479="","",IFERROR(VLOOKUP(TRIM(E4479&amp;""),'Référentiel Articles'!$A$2:$F$634,5,FALSE),""))</f>
      </c>
      <c r="H4479" s="77" t="str">
        <v/>
      </c>
      <c r="I4479" s="76">
        <f>IF($E4479="","",IFERROR(VLOOKUP(TRIM(E4479&amp;""),'Référentiel Articles'!$A$2:$F$634,6,FALSE),""))</f>
      </c>
      <c r="J4479" s="78">
        <f>IF(OR($E4479="",$H4479=""),"",$H4479*$I4479)</f>
      </c>
      <c r="K4479" s="79" t="str">
        <v/>
      </c>
    </row>
    <row r="4480">
      <c r="A4480" s="81" t="str">
        <v/>
      </c>
      <c r="B4480" s="81" t="str">
        <v/>
      </c>
      <c r="C4480" s="83">
        <f>IF($E4480="","",IFERROR(VLOOKUP(TRIM(E4480&amp;""),'Référentiel Articles'!$A$2:$F$634,2,FALSE),""))</f>
      </c>
      <c r="D4480" s="83">
        <f>IF($E4480="","",IFERROR(VLOOKUP(TRIM(E4480&amp;""),'Référentiel Articles'!$A$2:$F$634,3,FALSE),""))</f>
      </c>
      <c r="E4480" s="81" t="str">
        <v/>
      </c>
      <c r="F4480" s="83">
        <f>IF($E4480="","",IFERROR(VLOOKUP(TRIM(E4480&amp;""),'Référentiel Articles'!$A$2:$F$634,4,FALSE),""))</f>
      </c>
      <c r="G4480" s="84">
        <f>IF($E4480="","",IFERROR(VLOOKUP(TRIM(E4480&amp;""),'Référentiel Articles'!$A$2:$F$634,5,FALSE),""))</f>
      </c>
      <c r="H4480" s="85" t="str">
        <v/>
      </c>
      <c r="I4480" s="84">
        <f>IF($E4480="","",IFERROR(VLOOKUP(TRIM(E4480&amp;""),'Référentiel Articles'!$A$2:$F$634,6,FALSE),""))</f>
      </c>
      <c r="J4480" s="90">
        <f>IF(OR($E4480="",$H4480=""),"",$H4480*$I4480)</f>
      </c>
      <c r="K4480" s="87" t="str">
        <v/>
      </c>
    </row>
    <row r="4481">
      <c r="A4481" s="74" t="str">
        <v/>
      </c>
      <c r="B4481" s="74" t="str">
        <v/>
      </c>
      <c r="C4481" s="75">
        <f>IF($E4481="","",IFERROR(VLOOKUP(TRIM(E4481&amp;""),'Référentiel Articles'!$A$2:$F$634,2,FALSE),""))</f>
      </c>
      <c r="D4481" s="75">
        <f>IF($E4481="","",IFERROR(VLOOKUP(TRIM(E4481&amp;""),'Référentiel Articles'!$A$2:$F$634,3,FALSE),""))</f>
      </c>
      <c r="E4481" s="74" t="str">
        <v/>
      </c>
      <c r="F4481" s="75">
        <f>IF($E4481="","",IFERROR(VLOOKUP(TRIM(E4481&amp;""),'Référentiel Articles'!$A$2:$F$634,4,FALSE),""))</f>
      </c>
      <c r="G4481" s="76">
        <f>IF($E4481="","",IFERROR(VLOOKUP(TRIM(E4481&amp;""),'Référentiel Articles'!$A$2:$F$634,5,FALSE),""))</f>
      </c>
      <c r="H4481" s="77" t="str">
        <v/>
      </c>
      <c r="I4481" s="76">
        <f>IF($E4481="","",IFERROR(VLOOKUP(TRIM(E4481&amp;""),'Référentiel Articles'!$A$2:$F$634,6,FALSE),""))</f>
      </c>
      <c r="J4481" s="78">
        <f>IF(OR($E4481="",$H4481=""),"",$H4481*$I4481)</f>
      </c>
      <c r="K4481" s="79" t="str">
        <v/>
      </c>
    </row>
    <row r="4482">
      <c r="A4482" s="81" t="str">
        <v/>
      </c>
      <c r="B4482" s="81" t="str">
        <v/>
      </c>
      <c r="C4482" s="83">
        <f>IF($E4482="","",IFERROR(VLOOKUP(TRIM(E4482&amp;""),'Référentiel Articles'!$A$2:$F$634,2,FALSE),""))</f>
      </c>
      <c r="D4482" s="83">
        <f>IF($E4482="","",IFERROR(VLOOKUP(TRIM(E4482&amp;""),'Référentiel Articles'!$A$2:$F$634,3,FALSE),""))</f>
      </c>
      <c r="E4482" s="81" t="str">
        <v/>
      </c>
      <c r="F4482" s="83">
        <f>IF($E4482="","",IFERROR(VLOOKUP(TRIM(E4482&amp;""),'Référentiel Articles'!$A$2:$F$634,4,FALSE),""))</f>
      </c>
      <c r="G4482" s="84">
        <f>IF($E4482="","",IFERROR(VLOOKUP(TRIM(E4482&amp;""),'Référentiel Articles'!$A$2:$F$634,5,FALSE),""))</f>
      </c>
      <c r="H4482" s="85" t="str">
        <v/>
      </c>
      <c r="I4482" s="84">
        <f>IF($E4482="","",IFERROR(VLOOKUP(TRIM(E4482&amp;""),'Référentiel Articles'!$A$2:$F$634,6,FALSE),""))</f>
      </c>
      <c r="J4482" s="90">
        <f>IF(OR($E4482="",$H4482=""),"",$H4482*$I4482)</f>
      </c>
      <c r="K4482" s="87" t="str">
        <v/>
      </c>
    </row>
    <row r="4483">
      <c r="A4483" s="74" t="str">
        <v/>
      </c>
      <c r="B4483" s="74" t="str">
        <v/>
      </c>
      <c r="C4483" s="75">
        <f>IF($E4483="","",IFERROR(VLOOKUP(TRIM(E4483&amp;""),'Référentiel Articles'!$A$2:$F$634,2,FALSE),""))</f>
      </c>
      <c r="D4483" s="75">
        <f>IF($E4483="","",IFERROR(VLOOKUP(TRIM(E4483&amp;""),'Référentiel Articles'!$A$2:$F$634,3,FALSE),""))</f>
      </c>
      <c r="E4483" s="74" t="str">
        <v/>
      </c>
      <c r="F4483" s="75">
        <f>IF($E4483="","",IFERROR(VLOOKUP(TRIM(E4483&amp;""),'Référentiel Articles'!$A$2:$F$634,4,FALSE),""))</f>
      </c>
      <c r="G4483" s="76">
        <f>IF($E4483="","",IFERROR(VLOOKUP(TRIM(E4483&amp;""),'Référentiel Articles'!$A$2:$F$634,5,FALSE),""))</f>
      </c>
      <c r="H4483" s="77" t="str">
        <v/>
      </c>
      <c r="I4483" s="76">
        <f>IF($E4483="","",IFERROR(VLOOKUP(TRIM(E4483&amp;""),'Référentiel Articles'!$A$2:$F$634,6,FALSE),""))</f>
      </c>
      <c r="J4483" s="78">
        <f>IF(OR($E4483="",$H4483=""),"",$H4483*$I4483)</f>
      </c>
      <c r="K4483" s="79" t="str">
        <v/>
      </c>
    </row>
    <row r="4484">
      <c r="A4484" s="81" t="str">
        <v/>
      </c>
      <c r="B4484" s="81" t="str">
        <v/>
      </c>
      <c r="C4484" s="83">
        <f>IF($E4484="","",IFERROR(VLOOKUP(TRIM(E4484&amp;""),'Référentiel Articles'!$A$2:$F$634,2,FALSE),""))</f>
      </c>
      <c r="D4484" s="83">
        <f>IF($E4484="","",IFERROR(VLOOKUP(TRIM(E4484&amp;""),'Référentiel Articles'!$A$2:$F$634,3,FALSE),""))</f>
      </c>
      <c r="E4484" s="81" t="str">
        <v/>
      </c>
      <c r="F4484" s="83">
        <f>IF($E4484="","",IFERROR(VLOOKUP(TRIM(E4484&amp;""),'Référentiel Articles'!$A$2:$F$634,4,FALSE),""))</f>
      </c>
      <c r="G4484" s="84">
        <f>IF($E4484="","",IFERROR(VLOOKUP(TRIM(E4484&amp;""),'Référentiel Articles'!$A$2:$F$634,5,FALSE),""))</f>
      </c>
      <c r="H4484" s="85" t="str">
        <v/>
      </c>
      <c r="I4484" s="84">
        <f>IF($E4484="","",IFERROR(VLOOKUP(TRIM(E4484&amp;""),'Référentiel Articles'!$A$2:$F$634,6,FALSE),""))</f>
      </c>
      <c r="J4484" s="90">
        <f>IF(OR($E4484="",$H4484=""),"",$H4484*$I4484)</f>
      </c>
      <c r="K4484" s="87" t="str">
        <v/>
      </c>
    </row>
    <row r="4485">
      <c r="A4485" s="74" t="str">
        <v/>
      </c>
      <c r="B4485" s="74" t="str">
        <v/>
      </c>
      <c r="C4485" s="75">
        <f>IF($E4485="","",IFERROR(VLOOKUP(TRIM(E4485&amp;""),'Référentiel Articles'!$A$2:$F$634,2,FALSE),""))</f>
      </c>
      <c r="D4485" s="75">
        <f>IF($E4485="","",IFERROR(VLOOKUP(TRIM(E4485&amp;""),'Référentiel Articles'!$A$2:$F$634,3,FALSE),""))</f>
      </c>
      <c r="E4485" s="74" t="str">
        <v/>
      </c>
      <c r="F4485" s="75">
        <f>IF($E4485="","",IFERROR(VLOOKUP(TRIM(E4485&amp;""),'Référentiel Articles'!$A$2:$F$634,4,FALSE),""))</f>
      </c>
      <c r="G4485" s="76">
        <f>IF($E4485="","",IFERROR(VLOOKUP(TRIM(E4485&amp;""),'Référentiel Articles'!$A$2:$F$634,5,FALSE),""))</f>
      </c>
      <c r="H4485" s="77" t="str">
        <v/>
      </c>
      <c r="I4485" s="76">
        <f>IF($E4485="","",IFERROR(VLOOKUP(TRIM(E4485&amp;""),'Référentiel Articles'!$A$2:$F$634,6,FALSE),""))</f>
      </c>
      <c r="J4485" s="78">
        <f>IF(OR($E4485="",$H4485=""),"",$H4485*$I4485)</f>
      </c>
      <c r="K4485" s="79" t="str">
        <v/>
      </c>
    </row>
    <row r="4486">
      <c r="A4486" s="81" t="str">
        <v/>
      </c>
      <c r="B4486" s="81" t="str">
        <v/>
      </c>
      <c r="C4486" s="83">
        <f>IF($E4486="","",IFERROR(VLOOKUP(TRIM(E4486&amp;""),'Référentiel Articles'!$A$2:$F$634,2,FALSE),""))</f>
      </c>
      <c r="D4486" s="83">
        <f>IF($E4486="","",IFERROR(VLOOKUP(TRIM(E4486&amp;""),'Référentiel Articles'!$A$2:$F$634,3,FALSE),""))</f>
      </c>
      <c r="E4486" s="81" t="str">
        <v/>
      </c>
      <c r="F4486" s="83">
        <f>IF($E4486="","",IFERROR(VLOOKUP(TRIM(E4486&amp;""),'Référentiel Articles'!$A$2:$F$634,4,FALSE),""))</f>
      </c>
      <c r="G4486" s="84">
        <f>IF($E4486="","",IFERROR(VLOOKUP(TRIM(E4486&amp;""),'Référentiel Articles'!$A$2:$F$634,5,FALSE),""))</f>
      </c>
      <c r="H4486" s="85" t="str">
        <v/>
      </c>
      <c r="I4486" s="84">
        <f>IF($E4486="","",IFERROR(VLOOKUP(TRIM(E4486&amp;""),'Référentiel Articles'!$A$2:$F$634,6,FALSE),""))</f>
      </c>
      <c r="J4486" s="90">
        <f>IF(OR($E4486="",$H4486=""),"",$H4486*$I4486)</f>
      </c>
      <c r="K4486" s="87" t="str">
        <v/>
      </c>
    </row>
    <row r="4487">
      <c r="A4487" s="74" t="str">
        <v/>
      </c>
      <c r="B4487" s="74" t="str">
        <v/>
      </c>
      <c r="C4487" s="75">
        <f>IF($E4487="","",IFERROR(VLOOKUP(TRIM(E4487&amp;""),'Référentiel Articles'!$A$2:$F$634,2,FALSE),""))</f>
      </c>
      <c r="D4487" s="75">
        <f>IF($E4487="","",IFERROR(VLOOKUP(TRIM(E4487&amp;""),'Référentiel Articles'!$A$2:$F$634,3,FALSE),""))</f>
      </c>
      <c r="E4487" s="74" t="str">
        <v/>
      </c>
      <c r="F4487" s="75">
        <f>IF($E4487="","",IFERROR(VLOOKUP(TRIM(E4487&amp;""),'Référentiel Articles'!$A$2:$F$634,4,FALSE),""))</f>
      </c>
      <c r="G4487" s="76">
        <f>IF($E4487="","",IFERROR(VLOOKUP(TRIM(E4487&amp;""),'Référentiel Articles'!$A$2:$F$634,5,FALSE),""))</f>
      </c>
      <c r="H4487" s="77" t="str">
        <v/>
      </c>
      <c r="I4487" s="76">
        <f>IF($E4487="","",IFERROR(VLOOKUP(TRIM(E4487&amp;""),'Référentiel Articles'!$A$2:$F$634,6,FALSE),""))</f>
      </c>
      <c r="J4487" s="78">
        <f>IF(OR($E4487="",$H4487=""),"",$H4487*$I4487)</f>
      </c>
      <c r="K4487" s="79" t="str">
        <v/>
      </c>
    </row>
    <row r="4488">
      <c r="A4488" s="81" t="str">
        <v/>
      </c>
      <c r="B4488" s="81" t="str">
        <v/>
      </c>
      <c r="C4488" s="83">
        <f>IF($E4488="","",IFERROR(VLOOKUP(TRIM(E4488&amp;""),'Référentiel Articles'!$A$2:$F$634,2,FALSE),""))</f>
      </c>
      <c r="D4488" s="83">
        <f>IF($E4488="","",IFERROR(VLOOKUP(TRIM(E4488&amp;""),'Référentiel Articles'!$A$2:$F$634,3,FALSE),""))</f>
      </c>
      <c r="E4488" s="81" t="str">
        <v/>
      </c>
      <c r="F4488" s="83">
        <f>IF($E4488="","",IFERROR(VLOOKUP(TRIM(E4488&amp;""),'Référentiel Articles'!$A$2:$F$634,4,FALSE),""))</f>
      </c>
      <c r="G4488" s="84">
        <f>IF($E4488="","",IFERROR(VLOOKUP(TRIM(E4488&amp;""),'Référentiel Articles'!$A$2:$F$634,5,FALSE),""))</f>
      </c>
      <c r="H4488" s="85" t="str">
        <v/>
      </c>
      <c r="I4488" s="84">
        <f>IF($E4488="","",IFERROR(VLOOKUP(TRIM(E4488&amp;""),'Référentiel Articles'!$A$2:$F$634,6,FALSE),""))</f>
      </c>
      <c r="J4488" s="90">
        <f>IF(OR($E4488="",$H4488=""),"",$H4488*$I4488)</f>
      </c>
      <c r="K4488" s="87" t="str">
        <v/>
      </c>
    </row>
    <row r="4489">
      <c r="A4489" s="74" t="str">
        <v/>
      </c>
      <c r="B4489" s="74" t="str">
        <v/>
      </c>
      <c r="C4489" s="75">
        <f>IF($E4489="","",IFERROR(VLOOKUP(TRIM(E4489&amp;""),'Référentiel Articles'!$A$2:$F$634,2,FALSE),""))</f>
      </c>
      <c r="D4489" s="75">
        <f>IF($E4489="","",IFERROR(VLOOKUP(TRIM(E4489&amp;""),'Référentiel Articles'!$A$2:$F$634,3,FALSE),""))</f>
      </c>
      <c r="E4489" s="74" t="str">
        <v/>
      </c>
      <c r="F4489" s="75">
        <f>IF($E4489="","",IFERROR(VLOOKUP(TRIM(E4489&amp;""),'Référentiel Articles'!$A$2:$F$634,4,FALSE),""))</f>
      </c>
      <c r="G4489" s="76">
        <f>IF($E4489="","",IFERROR(VLOOKUP(TRIM(E4489&amp;""),'Référentiel Articles'!$A$2:$F$634,5,FALSE),""))</f>
      </c>
      <c r="H4489" s="77" t="str">
        <v/>
      </c>
      <c r="I4489" s="76">
        <f>IF($E4489="","",IFERROR(VLOOKUP(TRIM(E4489&amp;""),'Référentiel Articles'!$A$2:$F$634,6,FALSE),""))</f>
      </c>
      <c r="J4489" s="78">
        <f>IF(OR($E4489="",$H4489=""),"",$H4489*$I4489)</f>
      </c>
      <c r="K4489" s="79" t="str">
        <v/>
      </c>
    </row>
    <row r="4490">
      <c r="A4490" s="81" t="str">
        <v/>
      </c>
      <c r="B4490" s="81" t="str">
        <v/>
      </c>
      <c r="C4490" s="83">
        <f>IF($E4490="","",IFERROR(VLOOKUP(TRIM(E4490&amp;""),'Référentiel Articles'!$A$2:$F$634,2,FALSE),""))</f>
      </c>
      <c r="D4490" s="83">
        <f>IF($E4490="","",IFERROR(VLOOKUP(TRIM(E4490&amp;""),'Référentiel Articles'!$A$2:$F$634,3,FALSE),""))</f>
      </c>
      <c r="E4490" s="81" t="str">
        <v/>
      </c>
      <c r="F4490" s="83">
        <f>IF($E4490="","",IFERROR(VLOOKUP(TRIM(E4490&amp;""),'Référentiel Articles'!$A$2:$F$634,4,FALSE),""))</f>
      </c>
      <c r="G4490" s="84">
        <f>IF($E4490="","",IFERROR(VLOOKUP(TRIM(E4490&amp;""),'Référentiel Articles'!$A$2:$F$634,5,FALSE),""))</f>
      </c>
      <c r="H4490" s="85" t="str">
        <v/>
      </c>
      <c r="I4490" s="84">
        <f>IF($E4490="","",IFERROR(VLOOKUP(TRIM(E4490&amp;""),'Référentiel Articles'!$A$2:$F$634,6,FALSE),""))</f>
      </c>
      <c r="J4490" s="90">
        <f>IF(OR($E4490="",$H4490=""),"",$H4490*$I4490)</f>
      </c>
      <c r="K4490" s="87" t="str">
        <v/>
      </c>
    </row>
    <row r="4491">
      <c r="A4491" s="74" t="str">
        <v/>
      </c>
      <c r="B4491" s="74" t="str">
        <v/>
      </c>
      <c r="C4491" s="75">
        <f>IF($E4491="","",IFERROR(VLOOKUP(TRIM(E4491&amp;""),'Référentiel Articles'!$A$2:$F$634,2,FALSE),""))</f>
      </c>
      <c r="D4491" s="75">
        <f>IF($E4491="","",IFERROR(VLOOKUP(TRIM(E4491&amp;""),'Référentiel Articles'!$A$2:$F$634,3,FALSE),""))</f>
      </c>
      <c r="E4491" s="74" t="str">
        <v/>
      </c>
      <c r="F4491" s="75">
        <f>IF($E4491="","",IFERROR(VLOOKUP(TRIM(E4491&amp;""),'Référentiel Articles'!$A$2:$F$634,4,FALSE),""))</f>
      </c>
      <c r="G4491" s="76">
        <f>IF($E4491="","",IFERROR(VLOOKUP(TRIM(E4491&amp;""),'Référentiel Articles'!$A$2:$F$634,5,FALSE),""))</f>
      </c>
      <c r="H4491" s="77" t="str">
        <v/>
      </c>
      <c r="I4491" s="76">
        <f>IF($E4491="","",IFERROR(VLOOKUP(TRIM(E4491&amp;""),'Référentiel Articles'!$A$2:$F$634,6,FALSE),""))</f>
      </c>
      <c r="J4491" s="78">
        <f>IF(OR($E4491="",$H4491=""),"",$H4491*$I4491)</f>
      </c>
      <c r="K4491" s="79" t="str">
        <v/>
      </c>
    </row>
    <row r="4492">
      <c r="A4492" s="81" t="str">
        <v/>
      </c>
      <c r="B4492" s="81" t="str">
        <v/>
      </c>
      <c r="C4492" s="83">
        <f>IF($E4492="","",IFERROR(VLOOKUP(TRIM(E4492&amp;""),'Référentiel Articles'!$A$2:$F$634,2,FALSE),""))</f>
      </c>
      <c r="D4492" s="83">
        <f>IF($E4492="","",IFERROR(VLOOKUP(TRIM(E4492&amp;""),'Référentiel Articles'!$A$2:$F$634,3,FALSE),""))</f>
      </c>
      <c r="E4492" s="81" t="str">
        <v/>
      </c>
      <c r="F4492" s="83">
        <f>IF($E4492="","",IFERROR(VLOOKUP(TRIM(E4492&amp;""),'Référentiel Articles'!$A$2:$F$634,4,FALSE),""))</f>
      </c>
      <c r="G4492" s="84">
        <f>IF($E4492="","",IFERROR(VLOOKUP(TRIM(E4492&amp;""),'Référentiel Articles'!$A$2:$F$634,5,FALSE),""))</f>
      </c>
      <c r="H4492" s="85" t="str">
        <v/>
      </c>
      <c r="I4492" s="84">
        <f>IF($E4492="","",IFERROR(VLOOKUP(TRIM(E4492&amp;""),'Référentiel Articles'!$A$2:$F$634,6,FALSE),""))</f>
      </c>
      <c r="J4492" s="90">
        <f>IF(OR($E4492="",$H4492=""),"",$H4492*$I4492)</f>
      </c>
      <c r="K4492" s="87" t="str">
        <v/>
      </c>
    </row>
    <row r="4493">
      <c r="A4493" s="74" t="str">
        <v/>
      </c>
      <c r="B4493" s="74" t="str">
        <v/>
      </c>
      <c r="C4493" s="75">
        <f>IF($E4493="","",IFERROR(VLOOKUP(TRIM(E4493&amp;""),'Référentiel Articles'!$A$2:$F$634,2,FALSE),""))</f>
      </c>
      <c r="D4493" s="75">
        <f>IF($E4493="","",IFERROR(VLOOKUP(TRIM(E4493&amp;""),'Référentiel Articles'!$A$2:$F$634,3,FALSE),""))</f>
      </c>
      <c r="E4493" s="74" t="str">
        <v/>
      </c>
      <c r="F4493" s="75">
        <f>IF($E4493="","",IFERROR(VLOOKUP(TRIM(E4493&amp;""),'Référentiel Articles'!$A$2:$F$634,4,FALSE),""))</f>
      </c>
      <c r="G4493" s="76">
        <f>IF($E4493="","",IFERROR(VLOOKUP(TRIM(E4493&amp;""),'Référentiel Articles'!$A$2:$F$634,5,FALSE),""))</f>
      </c>
      <c r="H4493" s="77" t="str">
        <v/>
      </c>
      <c r="I4493" s="76">
        <f>IF($E4493="","",IFERROR(VLOOKUP(TRIM(E4493&amp;""),'Référentiel Articles'!$A$2:$F$634,6,FALSE),""))</f>
      </c>
      <c r="J4493" s="78">
        <f>IF(OR($E4493="",$H4493=""),"",$H4493*$I4493)</f>
      </c>
      <c r="K4493" s="79" t="str">
        <v/>
      </c>
    </row>
    <row r="4494">
      <c r="A4494" s="81" t="str">
        <v/>
      </c>
      <c r="B4494" s="81" t="str">
        <v/>
      </c>
      <c r="C4494" s="83">
        <f>IF($E4494="","",IFERROR(VLOOKUP(TRIM(E4494&amp;""),'Référentiel Articles'!$A$2:$F$634,2,FALSE),""))</f>
      </c>
      <c r="D4494" s="83">
        <f>IF($E4494="","",IFERROR(VLOOKUP(TRIM(E4494&amp;""),'Référentiel Articles'!$A$2:$F$634,3,FALSE),""))</f>
      </c>
      <c r="E4494" s="81" t="str">
        <v/>
      </c>
      <c r="F4494" s="83">
        <f>IF($E4494="","",IFERROR(VLOOKUP(TRIM(E4494&amp;""),'Référentiel Articles'!$A$2:$F$634,4,FALSE),""))</f>
      </c>
      <c r="G4494" s="84">
        <f>IF($E4494="","",IFERROR(VLOOKUP(TRIM(E4494&amp;""),'Référentiel Articles'!$A$2:$F$634,5,FALSE),""))</f>
      </c>
      <c r="H4494" s="85" t="str">
        <v/>
      </c>
      <c r="I4494" s="84">
        <f>IF($E4494="","",IFERROR(VLOOKUP(TRIM(E4494&amp;""),'Référentiel Articles'!$A$2:$F$634,6,FALSE),""))</f>
      </c>
      <c r="J4494" s="90">
        <f>IF(OR($E4494="",$H4494=""),"",$H4494*$I4494)</f>
      </c>
      <c r="K4494" s="87" t="str">
        <v/>
      </c>
    </row>
    <row r="4495">
      <c r="A4495" s="74" t="str">
        <v/>
      </c>
      <c r="B4495" s="74" t="str">
        <v/>
      </c>
      <c r="C4495" s="75">
        <f>IF($E4495="","",IFERROR(VLOOKUP(TRIM(E4495&amp;""),'Référentiel Articles'!$A$2:$F$634,2,FALSE),""))</f>
      </c>
      <c r="D4495" s="75">
        <f>IF($E4495="","",IFERROR(VLOOKUP(TRIM(E4495&amp;""),'Référentiel Articles'!$A$2:$F$634,3,FALSE),""))</f>
      </c>
      <c r="E4495" s="74" t="str">
        <v/>
      </c>
      <c r="F4495" s="75">
        <f>IF($E4495="","",IFERROR(VLOOKUP(TRIM(E4495&amp;""),'Référentiel Articles'!$A$2:$F$634,4,FALSE),""))</f>
      </c>
      <c r="G4495" s="76">
        <f>IF($E4495="","",IFERROR(VLOOKUP(TRIM(E4495&amp;""),'Référentiel Articles'!$A$2:$F$634,5,FALSE),""))</f>
      </c>
      <c r="H4495" s="77" t="str">
        <v/>
      </c>
      <c r="I4495" s="76">
        <f>IF($E4495="","",IFERROR(VLOOKUP(TRIM(E4495&amp;""),'Référentiel Articles'!$A$2:$F$634,6,FALSE),""))</f>
      </c>
      <c r="J4495" s="78">
        <f>IF(OR($E4495="",$H4495=""),"",$H4495*$I4495)</f>
      </c>
      <c r="K4495" s="79" t="str">
        <v/>
      </c>
    </row>
    <row r="4496">
      <c r="A4496" s="81" t="str">
        <v/>
      </c>
      <c r="B4496" s="81" t="str">
        <v/>
      </c>
      <c r="C4496" s="83">
        <f>IF($E4496="","",IFERROR(VLOOKUP(TRIM(E4496&amp;""),'Référentiel Articles'!$A$2:$F$634,2,FALSE),""))</f>
      </c>
      <c r="D4496" s="83">
        <f>IF($E4496="","",IFERROR(VLOOKUP(TRIM(E4496&amp;""),'Référentiel Articles'!$A$2:$F$634,3,FALSE),""))</f>
      </c>
      <c r="E4496" s="81" t="str">
        <v/>
      </c>
      <c r="F4496" s="83">
        <f>IF($E4496="","",IFERROR(VLOOKUP(TRIM(E4496&amp;""),'Référentiel Articles'!$A$2:$F$634,4,FALSE),""))</f>
      </c>
      <c r="G4496" s="84">
        <f>IF($E4496="","",IFERROR(VLOOKUP(TRIM(E4496&amp;""),'Référentiel Articles'!$A$2:$F$634,5,FALSE),""))</f>
      </c>
      <c r="H4496" s="85" t="str">
        <v/>
      </c>
      <c r="I4496" s="84">
        <f>IF($E4496="","",IFERROR(VLOOKUP(TRIM(E4496&amp;""),'Référentiel Articles'!$A$2:$F$634,6,FALSE),""))</f>
      </c>
      <c r="J4496" s="90">
        <f>IF(OR($E4496="",$H4496=""),"",$H4496*$I4496)</f>
      </c>
      <c r="K4496" s="87" t="str">
        <v/>
      </c>
    </row>
    <row r="4497">
      <c r="A4497" s="74" t="str">
        <v/>
      </c>
      <c r="B4497" s="74" t="str">
        <v/>
      </c>
      <c r="C4497" s="75">
        <f>IF($E4497="","",IFERROR(VLOOKUP(TRIM(E4497&amp;""),'Référentiel Articles'!$A$2:$F$634,2,FALSE),""))</f>
      </c>
      <c r="D4497" s="75">
        <f>IF($E4497="","",IFERROR(VLOOKUP(TRIM(E4497&amp;""),'Référentiel Articles'!$A$2:$F$634,3,FALSE),""))</f>
      </c>
      <c r="E4497" s="74" t="str">
        <v/>
      </c>
      <c r="F4497" s="75">
        <f>IF($E4497="","",IFERROR(VLOOKUP(TRIM(E4497&amp;""),'Référentiel Articles'!$A$2:$F$634,4,FALSE),""))</f>
      </c>
      <c r="G4497" s="76">
        <f>IF($E4497="","",IFERROR(VLOOKUP(TRIM(E4497&amp;""),'Référentiel Articles'!$A$2:$F$634,5,FALSE),""))</f>
      </c>
      <c r="H4497" s="77" t="str">
        <v/>
      </c>
      <c r="I4497" s="76">
        <f>IF($E4497="","",IFERROR(VLOOKUP(TRIM(E4497&amp;""),'Référentiel Articles'!$A$2:$F$634,6,FALSE),""))</f>
      </c>
      <c r="J4497" s="78">
        <f>IF(OR($E4497="",$H4497=""),"",$H4497*$I4497)</f>
      </c>
      <c r="K4497" s="79" t="str">
        <v/>
      </c>
    </row>
    <row r="4498">
      <c r="A4498" s="81" t="str">
        <v/>
      </c>
      <c r="B4498" s="81" t="str">
        <v/>
      </c>
      <c r="C4498" s="83">
        <f>IF($E4498="","",IFERROR(VLOOKUP(TRIM(E4498&amp;""),'Référentiel Articles'!$A$2:$F$634,2,FALSE),""))</f>
      </c>
      <c r="D4498" s="83">
        <f>IF($E4498="","",IFERROR(VLOOKUP(TRIM(E4498&amp;""),'Référentiel Articles'!$A$2:$F$634,3,FALSE),""))</f>
      </c>
      <c r="E4498" s="81" t="str">
        <v/>
      </c>
      <c r="F4498" s="83">
        <f>IF($E4498="","",IFERROR(VLOOKUP(TRIM(E4498&amp;""),'Référentiel Articles'!$A$2:$F$634,4,FALSE),""))</f>
      </c>
      <c r="G4498" s="84">
        <f>IF($E4498="","",IFERROR(VLOOKUP(TRIM(E4498&amp;""),'Référentiel Articles'!$A$2:$F$634,5,FALSE),""))</f>
      </c>
      <c r="H4498" s="85" t="str">
        <v/>
      </c>
      <c r="I4498" s="84">
        <f>IF($E4498="","",IFERROR(VLOOKUP(TRIM(E4498&amp;""),'Référentiel Articles'!$A$2:$F$634,6,FALSE),""))</f>
      </c>
      <c r="J4498" s="90">
        <f>IF(OR($E4498="",$H4498=""),"",$H4498*$I4498)</f>
      </c>
      <c r="K4498" s="87" t="str">
        <v/>
      </c>
    </row>
    <row r="4499">
      <c r="A4499" s="74" t="str">
        <v/>
      </c>
      <c r="B4499" s="74" t="str">
        <v/>
      </c>
      <c r="C4499" s="75">
        <f>IF($E4499="","",IFERROR(VLOOKUP(TRIM(E4499&amp;""),'Référentiel Articles'!$A$2:$F$634,2,FALSE),""))</f>
      </c>
      <c r="D4499" s="75">
        <f>IF($E4499="","",IFERROR(VLOOKUP(TRIM(E4499&amp;""),'Référentiel Articles'!$A$2:$F$634,3,FALSE),""))</f>
      </c>
      <c r="E4499" s="74" t="str">
        <v/>
      </c>
      <c r="F4499" s="75">
        <f>IF($E4499="","",IFERROR(VLOOKUP(TRIM(E4499&amp;""),'Référentiel Articles'!$A$2:$F$634,4,FALSE),""))</f>
      </c>
      <c r="G4499" s="76">
        <f>IF($E4499="","",IFERROR(VLOOKUP(TRIM(E4499&amp;""),'Référentiel Articles'!$A$2:$F$634,5,FALSE),""))</f>
      </c>
      <c r="H4499" s="77" t="str">
        <v/>
      </c>
      <c r="I4499" s="76">
        <f>IF($E4499="","",IFERROR(VLOOKUP(TRIM(E4499&amp;""),'Référentiel Articles'!$A$2:$F$634,6,FALSE),""))</f>
      </c>
      <c r="J4499" s="78">
        <f>IF(OR($E4499="",$H4499=""),"",$H4499*$I4499)</f>
      </c>
      <c r="K4499" s="79" t="str">
        <v/>
      </c>
    </row>
    <row r="4500">
      <c r="A4500" s="81" t="str">
        <v/>
      </c>
      <c r="B4500" s="81" t="str">
        <v/>
      </c>
      <c r="C4500" s="83">
        <f>IF($E4500="","",IFERROR(VLOOKUP(TRIM(E4500&amp;""),'Référentiel Articles'!$A$2:$F$634,2,FALSE),""))</f>
      </c>
      <c r="D4500" s="83">
        <f>IF($E4500="","",IFERROR(VLOOKUP(TRIM(E4500&amp;""),'Référentiel Articles'!$A$2:$F$634,3,FALSE),""))</f>
      </c>
      <c r="E4500" s="81" t="str">
        <v/>
      </c>
      <c r="F4500" s="83">
        <f>IF($E4500="","",IFERROR(VLOOKUP(TRIM(E4500&amp;""),'Référentiel Articles'!$A$2:$F$634,4,FALSE),""))</f>
      </c>
      <c r="G4500" s="84">
        <f>IF($E4500="","",IFERROR(VLOOKUP(TRIM(E4500&amp;""),'Référentiel Articles'!$A$2:$F$634,5,FALSE),""))</f>
      </c>
      <c r="H4500" s="85" t="str">
        <v/>
      </c>
      <c r="I4500" s="84">
        <f>IF($E4500="","",IFERROR(VLOOKUP(TRIM(E4500&amp;""),'Référentiel Articles'!$A$2:$F$634,6,FALSE),""))</f>
      </c>
      <c r="J4500" s="90">
        <f>IF(OR($E4500="",$H4500=""),"",$H4500*$I4500)</f>
      </c>
      <c r="K4500" s="87" t="str">
        <v/>
      </c>
    </row>
    <row r="4501">
      <c r="A4501" s="74" t="str">
        <v/>
      </c>
      <c r="B4501" s="74" t="str">
        <v/>
      </c>
      <c r="C4501" s="75">
        <f>IF($E4501="","",IFERROR(VLOOKUP(TRIM(E4501&amp;""),'Référentiel Articles'!$A$2:$F$634,2,FALSE),""))</f>
      </c>
      <c r="D4501" s="75">
        <f>IF($E4501="","",IFERROR(VLOOKUP(TRIM(E4501&amp;""),'Référentiel Articles'!$A$2:$F$634,3,FALSE),""))</f>
      </c>
      <c r="E4501" s="74" t="str">
        <v/>
      </c>
      <c r="F4501" s="75">
        <f>IF($E4501="","",IFERROR(VLOOKUP(TRIM(E4501&amp;""),'Référentiel Articles'!$A$2:$F$634,4,FALSE),""))</f>
      </c>
      <c r="G4501" s="76">
        <f>IF($E4501="","",IFERROR(VLOOKUP(TRIM(E4501&amp;""),'Référentiel Articles'!$A$2:$F$634,5,FALSE),""))</f>
      </c>
      <c r="H4501" s="77" t="str">
        <v/>
      </c>
      <c r="I4501" s="76">
        <f>IF($E4501="","",IFERROR(VLOOKUP(TRIM(E4501&amp;""),'Référentiel Articles'!$A$2:$F$634,6,FALSE),""))</f>
      </c>
      <c r="J4501" s="78">
        <f>IF(OR($E4501="",$H4501=""),"",$H4501*$I4501)</f>
      </c>
      <c r="K4501" s="79" t="str">
        <v/>
      </c>
    </row>
    <row r="4502">
      <c r="A4502" s="81" t="str">
        <v/>
      </c>
      <c r="B4502" s="81" t="str">
        <v/>
      </c>
      <c r="C4502" s="83">
        <f>IF($E4502="","",IFERROR(VLOOKUP(TRIM(E4502&amp;""),'Référentiel Articles'!$A$2:$F$634,2,FALSE),""))</f>
      </c>
      <c r="D4502" s="83">
        <f>IF($E4502="","",IFERROR(VLOOKUP(TRIM(E4502&amp;""),'Référentiel Articles'!$A$2:$F$634,3,FALSE),""))</f>
      </c>
      <c r="E4502" s="81" t="str">
        <v/>
      </c>
      <c r="F4502" s="83">
        <f>IF($E4502="","",IFERROR(VLOOKUP(TRIM(E4502&amp;""),'Référentiel Articles'!$A$2:$F$634,4,FALSE),""))</f>
      </c>
      <c r="G4502" s="84">
        <f>IF($E4502="","",IFERROR(VLOOKUP(TRIM(E4502&amp;""),'Référentiel Articles'!$A$2:$F$634,5,FALSE),""))</f>
      </c>
      <c r="H4502" s="85" t="str">
        <v/>
      </c>
      <c r="I4502" s="84">
        <f>IF($E4502="","",IFERROR(VLOOKUP(TRIM(E4502&amp;""),'Référentiel Articles'!$A$2:$F$634,6,FALSE),""))</f>
      </c>
      <c r="J4502" s="90">
        <f>IF(OR($E4502="",$H4502=""),"",$H4502*$I4502)</f>
      </c>
      <c r="K4502" s="87" t="str">
        <v/>
      </c>
    </row>
    <row r="4503">
      <c r="A4503" s="74" t="str">
        <v/>
      </c>
      <c r="B4503" s="74" t="str">
        <v/>
      </c>
      <c r="C4503" s="75">
        <f>IF($E4503="","",IFERROR(VLOOKUP(TRIM(E4503&amp;""),'Référentiel Articles'!$A$2:$F$634,2,FALSE),""))</f>
      </c>
      <c r="D4503" s="75">
        <f>IF($E4503="","",IFERROR(VLOOKUP(TRIM(E4503&amp;""),'Référentiel Articles'!$A$2:$F$634,3,FALSE),""))</f>
      </c>
      <c r="E4503" s="74" t="str">
        <v/>
      </c>
      <c r="F4503" s="75">
        <f>IF($E4503="","",IFERROR(VLOOKUP(TRIM(E4503&amp;""),'Référentiel Articles'!$A$2:$F$634,4,FALSE),""))</f>
      </c>
      <c r="G4503" s="76">
        <f>IF($E4503="","",IFERROR(VLOOKUP(TRIM(E4503&amp;""),'Référentiel Articles'!$A$2:$F$634,5,FALSE),""))</f>
      </c>
      <c r="H4503" s="77" t="str">
        <v/>
      </c>
      <c r="I4503" s="76">
        <f>IF($E4503="","",IFERROR(VLOOKUP(TRIM(E4503&amp;""),'Référentiel Articles'!$A$2:$F$634,6,FALSE),""))</f>
      </c>
      <c r="J4503" s="78">
        <f>IF(OR($E4503="",$H4503=""),"",$H4503*$I4503)</f>
      </c>
      <c r="K4503" s="79" t="str">
        <v/>
      </c>
    </row>
    <row r="4504">
      <c r="A4504" s="81" t="str">
        <v/>
      </c>
      <c r="B4504" s="81" t="str">
        <v/>
      </c>
      <c r="C4504" s="83">
        <f>IF($E4504="","",IFERROR(VLOOKUP(TRIM(E4504&amp;""),'Référentiel Articles'!$A$2:$F$634,2,FALSE),""))</f>
      </c>
      <c r="D4504" s="83">
        <f>IF($E4504="","",IFERROR(VLOOKUP(TRIM(E4504&amp;""),'Référentiel Articles'!$A$2:$F$634,3,FALSE),""))</f>
      </c>
      <c r="E4504" s="81" t="str">
        <v/>
      </c>
      <c r="F4504" s="83">
        <f>IF($E4504="","",IFERROR(VLOOKUP(TRIM(E4504&amp;""),'Référentiel Articles'!$A$2:$F$634,4,FALSE),""))</f>
      </c>
      <c r="G4504" s="84">
        <f>IF($E4504="","",IFERROR(VLOOKUP(TRIM(E4504&amp;""),'Référentiel Articles'!$A$2:$F$634,5,FALSE),""))</f>
      </c>
      <c r="H4504" s="85" t="str">
        <v/>
      </c>
      <c r="I4504" s="84">
        <f>IF($E4504="","",IFERROR(VLOOKUP(TRIM(E4504&amp;""),'Référentiel Articles'!$A$2:$F$634,6,FALSE),""))</f>
      </c>
      <c r="J4504" s="90">
        <f>IF(OR($E4504="",$H4504=""),"",$H4504*$I4504)</f>
      </c>
      <c r="K4504" s="87" t="str">
        <v/>
      </c>
    </row>
    <row r="4505">
      <c r="A4505" s="74" t="str">
        <v/>
      </c>
      <c r="B4505" s="74" t="str">
        <v/>
      </c>
      <c r="C4505" s="75">
        <f>IF($E4505="","",IFERROR(VLOOKUP(TRIM(E4505&amp;""),'Référentiel Articles'!$A$2:$F$634,2,FALSE),""))</f>
      </c>
      <c r="D4505" s="75">
        <f>IF($E4505="","",IFERROR(VLOOKUP(TRIM(E4505&amp;""),'Référentiel Articles'!$A$2:$F$634,3,FALSE),""))</f>
      </c>
      <c r="E4505" s="74" t="str">
        <v/>
      </c>
      <c r="F4505" s="75">
        <f>IF($E4505="","",IFERROR(VLOOKUP(TRIM(E4505&amp;""),'Référentiel Articles'!$A$2:$F$634,4,FALSE),""))</f>
      </c>
      <c r="G4505" s="76">
        <f>IF($E4505="","",IFERROR(VLOOKUP(TRIM(E4505&amp;""),'Référentiel Articles'!$A$2:$F$634,5,FALSE),""))</f>
      </c>
      <c r="H4505" s="77" t="str">
        <v/>
      </c>
      <c r="I4505" s="76">
        <f>IF($E4505="","",IFERROR(VLOOKUP(TRIM(E4505&amp;""),'Référentiel Articles'!$A$2:$F$634,6,FALSE),""))</f>
      </c>
      <c r="J4505" s="78">
        <f>IF(OR($E4505="",$H4505=""),"",$H4505*$I4505)</f>
      </c>
      <c r="K4505" s="79" t="str">
        <v/>
      </c>
    </row>
    <row r="4506">
      <c r="A4506" s="81" t="str">
        <v/>
      </c>
      <c r="B4506" s="81" t="str">
        <v/>
      </c>
      <c r="C4506" s="83">
        <f>IF($E4506="","",IFERROR(VLOOKUP(TRIM(E4506&amp;""),'Référentiel Articles'!$A$2:$F$634,2,FALSE),""))</f>
      </c>
      <c r="D4506" s="83">
        <f>IF($E4506="","",IFERROR(VLOOKUP(TRIM(E4506&amp;""),'Référentiel Articles'!$A$2:$F$634,3,FALSE),""))</f>
      </c>
      <c r="E4506" s="81" t="str">
        <v/>
      </c>
      <c r="F4506" s="83">
        <f>IF($E4506="","",IFERROR(VLOOKUP(TRIM(E4506&amp;""),'Référentiel Articles'!$A$2:$F$634,4,FALSE),""))</f>
      </c>
      <c r="G4506" s="84">
        <f>IF($E4506="","",IFERROR(VLOOKUP(TRIM(E4506&amp;""),'Référentiel Articles'!$A$2:$F$634,5,FALSE),""))</f>
      </c>
      <c r="H4506" s="85" t="str">
        <v/>
      </c>
      <c r="I4506" s="84">
        <f>IF($E4506="","",IFERROR(VLOOKUP(TRIM(E4506&amp;""),'Référentiel Articles'!$A$2:$F$634,6,FALSE),""))</f>
      </c>
      <c r="J4506" s="90">
        <f>IF(OR($E4506="",$H4506=""),"",$H4506*$I4506)</f>
      </c>
      <c r="K4506" s="87" t="str">
        <v/>
      </c>
    </row>
    <row r="4507">
      <c r="A4507" s="74" t="str">
        <v/>
      </c>
      <c r="B4507" s="74" t="str">
        <v/>
      </c>
      <c r="C4507" s="75">
        <f>IF($E4507="","",IFERROR(VLOOKUP(TRIM(E4507&amp;""),'Référentiel Articles'!$A$2:$F$634,2,FALSE),""))</f>
      </c>
      <c r="D4507" s="75">
        <f>IF($E4507="","",IFERROR(VLOOKUP(TRIM(E4507&amp;""),'Référentiel Articles'!$A$2:$F$634,3,FALSE),""))</f>
      </c>
      <c r="E4507" s="74" t="str">
        <v/>
      </c>
      <c r="F4507" s="75">
        <f>IF($E4507="","",IFERROR(VLOOKUP(TRIM(E4507&amp;""),'Référentiel Articles'!$A$2:$F$634,4,FALSE),""))</f>
      </c>
      <c r="G4507" s="76">
        <f>IF($E4507="","",IFERROR(VLOOKUP(TRIM(E4507&amp;""),'Référentiel Articles'!$A$2:$F$634,5,FALSE),""))</f>
      </c>
      <c r="H4507" s="77" t="str">
        <v/>
      </c>
      <c r="I4507" s="76">
        <f>IF($E4507="","",IFERROR(VLOOKUP(TRIM(E4507&amp;""),'Référentiel Articles'!$A$2:$F$634,6,FALSE),""))</f>
      </c>
      <c r="J4507" s="78">
        <f>IF(OR($E4507="",$H4507=""),"",$H4507*$I4507)</f>
      </c>
      <c r="K4507" s="79" t="str">
        <v/>
      </c>
    </row>
    <row r="4508">
      <c r="A4508" s="81" t="str">
        <v/>
      </c>
      <c r="B4508" s="81" t="str">
        <v/>
      </c>
      <c r="C4508" s="83">
        <f>IF($E4508="","",IFERROR(VLOOKUP(TRIM(E4508&amp;""),'Référentiel Articles'!$A$2:$F$634,2,FALSE),""))</f>
      </c>
      <c r="D4508" s="83">
        <f>IF($E4508="","",IFERROR(VLOOKUP(TRIM(E4508&amp;""),'Référentiel Articles'!$A$2:$F$634,3,FALSE),""))</f>
      </c>
      <c r="E4508" s="81" t="str">
        <v/>
      </c>
      <c r="F4508" s="83">
        <f>IF($E4508="","",IFERROR(VLOOKUP(TRIM(E4508&amp;""),'Référentiel Articles'!$A$2:$F$634,4,FALSE),""))</f>
      </c>
      <c r="G4508" s="84">
        <f>IF($E4508="","",IFERROR(VLOOKUP(TRIM(E4508&amp;""),'Référentiel Articles'!$A$2:$F$634,5,FALSE),""))</f>
      </c>
      <c r="H4508" s="85" t="str">
        <v/>
      </c>
      <c r="I4508" s="84">
        <f>IF($E4508="","",IFERROR(VLOOKUP(TRIM(E4508&amp;""),'Référentiel Articles'!$A$2:$F$634,6,FALSE),""))</f>
      </c>
      <c r="J4508" s="90">
        <f>IF(OR($E4508="",$H4508=""),"",$H4508*$I4508)</f>
      </c>
      <c r="K4508" s="87" t="str">
        <v/>
      </c>
    </row>
    <row r="4509">
      <c r="A4509" s="74" t="str">
        <v/>
      </c>
      <c r="B4509" s="74" t="str">
        <v/>
      </c>
      <c r="C4509" s="75">
        <f>IF($E4509="","",IFERROR(VLOOKUP(TRIM(E4509&amp;""),'Référentiel Articles'!$A$2:$F$634,2,FALSE),""))</f>
      </c>
      <c r="D4509" s="75">
        <f>IF($E4509="","",IFERROR(VLOOKUP(TRIM(E4509&amp;""),'Référentiel Articles'!$A$2:$F$634,3,FALSE),""))</f>
      </c>
      <c r="E4509" s="74" t="str">
        <v/>
      </c>
      <c r="F4509" s="75">
        <f>IF($E4509="","",IFERROR(VLOOKUP(TRIM(E4509&amp;""),'Référentiel Articles'!$A$2:$F$634,4,FALSE),""))</f>
      </c>
      <c r="G4509" s="76">
        <f>IF($E4509="","",IFERROR(VLOOKUP(TRIM(E4509&amp;""),'Référentiel Articles'!$A$2:$F$634,5,FALSE),""))</f>
      </c>
      <c r="H4509" s="77" t="str">
        <v/>
      </c>
      <c r="I4509" s="76">
        <f>IF($E4509="","",IFERROR(VLOOKUP(TRIM(E4509&amp;""),'Référentiel Articles'!$A$2:$F$634,6,FALSE),""))</f>
      </c>
      <c r="J4509" s="78">
        <f>IF(OR($E4509="",$H4509=""),"",$H4509*$I4509)</f>
      </c>
      <c r="K4509" s="79" t="str">
        <v/>
      </c>
    </row>
    <row r="4510">
      <c r="A4510" s="81" t="str">
        <v/>
      </c>
      <c r="B4510" s="81" t="str">
        <v/>
      </c>
      <c r="C4510" s="83">
        <f>IF($E4510="","",IFERROR(VLOOKUP(TRIM(E4510&amp;""),'Référentiel Articles'!$A$2:$F$634,2,FALSE),""))</f>
      </c>
      <c r="D4510" s="83">
        <f>IF($E4510="","",IFERROR(VLOOKUP(TRIM(E4510&amp;""),'Référentiel Articles'!$A$2:$F$634,3,FALSE),""))</f>
      </c>
      <c r="E4510" s="81" t="str">
        <v/>
      </c>
      <c r="F4510" s="83">
        <f>IF($E4510="","",IFERROR(VLOOKUP(TRIM(E4510&amp;""),'Référentiel Articles'!$A$2:$F$634,4,FALSE),""))</f>
      </c>
      <c r="G4510" s="84">
        <f>IF($E4510="","",IFERROR(VLOOKUP(TRIM(E4510&amp;""),'Référentiel Articles'!$A$2:$F$634,5,FALSE),""))</f>
      </c>
      <c r="H4510" s="85" t="str">
        <v/>
      </c>
      <c r="I4510" s="84">
        <f>IF($E4510="","",IFERROR(VLOOKUP(TRIM(E4510&amp;""),'Référentiel Articles'!$A$2:$F$634,6,FALSE),""))</f>
      </c>
      <c r="J4510" s="90">
        <f>IF(OR($E4510="",$H4510=""),"",$H4510*$I4510)</f>
      </c>
      <c r="K4510" s="87" t="str">
        <v/>
      </c>
    </row>
    <row r="4511">
      <c r="A4511" s="74" t="str">
        <v/>
      </c>
      <c r="B4511" s="74" t="str">
        <v/>
      </c>
      <c r="C4511" s="75">
        <f>IF($E4511="","",IFERROR(VLOOKUP(TRIM(E4511&amp;""),'Référentiel Articles'!$A$2:$F$634,2,FALSE),""))</f>
      </c>
      <c r="D4511" s="75">
        <f>IF($E4511="","",IFERROR(VLOOKUP(TRIM(E4511&amp;""),'Référentiel Articles'!$A$2:$F$634,3,FALSE),""))</f>
      </c>
      <c r="E4511" s="74" t="str">
        <v/>
      </c>
      <c r="F4511" s="75">
        <f>IF($E4511="","",IFERROR(VLOOKUP(TRIM(E4511&amp;""),'Référentiel Articles'!$A$2:$F$634,4,FALSE),""))</f>
      </c>
      <c r="G4511" s="76">
        <f>IF($E4511="","",IFERROR(VLOOKUP(TRIM(E4511&amp;""),'Référentiel Articles'!$A$2:$F$634,5,FALSE),""))</f>
      </c>
      <c r="H4511" s="77" t="str">
        <v/>
      </c>
      <c r="I4511" s="76">
        <f>IF($E4511="","",IFERROR(VLOOKUP(TRIM(E4511&amp;""),'Référentiel Articles'!$A$2:$F$634,6,FALSE),""))</f>
      </c>
      <c r="J4511" s="78">
        <f>IF(OR($E4511="",$H4511=""),"",$H4511*$I4511)</f>
      </c>
      <c r="K4511" s="79" t="str">
        <v/>
      </c>
    </row>
    <row r="4512">
      <c r="A4512" s="81" t="str">
        <v/>
      </c>
      <c r="B4512" s="81" t="str">
        <v/>
      </c>
      <c r="C4512" s="83">
        <f>IF($E4512="","",IFERROR(VLOOKUP(TRIM(E4512&amp;""),'Référentiel Articles'!$A$2:$F$634,2,FALSE),""))</f>
      </c>
      <c r="D4512" s="83">
        <f>IF($E4512="","",IFERROR(VLOOKUP(TRIM(E4512&amp;""),'Référentiel Articles'!$A$2:$F$634,3,FALSE),""))</f>
      </c>
      <c r="E4512" s="81" t="str">
        <v/>
      </c>
      <c r="F4512" s="83">
        <f>IF($E4512="","",IFERROR(VLOOKUP(TRIM(E4512&amp;""),'Référentiel Articles'!$A$2:$F$634,4,FALSE),""))</f>
      </c>
      <c r="G4512" s="84">
        <f>IF($E4512="","",IFERROR(VLOOKUP(TRIM(E4512&amp;""),'Référentiel Articles'!$A$2:$F$634,5,FALSE),""))</f>
      </c>
      <c r="H4512" s="85" t="str">
        <v/>
      </c>
      <c r="I4512" s="84">
        <f>IF($E4512="","",IFERROR(VLOOKUP(TRIM(E4512&amp;""),'Référentiel Articles'!$A$2:$F$634,6,FALSE),""))</f>
      </c>
      <c r="J4512" s="90">
        <f>IF(OR($E4512="",$H4512=""),"",$H4512*$I4512)</f>
      </c>
      <c r="K4512" s="87" t="str">
        <v/>
      </c>
    </row>
    <row r="4513">
      <c r="A4513" s="74" t="str">
        <v/>
      </c>
      <c r="B4513" s="74" t="str">
        <v/>
      </c>
      <c r="C4513" s="75">
        <f>IF($E4513="","",IFERROR(VLOOKUP(TRIM(E4513&amp;""),'Référentiel Articles'!$A$2:$F$634,2,FALSE),""))</f>
      </c>
      <c r="D4513" s="75">
        <f>IF($E4513="","",IFERROR(VLOOKUP(TRIM(E4513&amp;""),'Référentiel Articles'!$A$2:$F$634,3,FALSE),""))</f>
      </c>
      <c r="E4513" s="74" t="str">
        <v/>
      </c>
      <c r="F4513" s="75">
        <f>IF($E4513="","",IFERROR(VLOOKUP(TRIM(E4513&amp;""),'Référentiel Articles'!$A$2:$F$634,4,FALSE),""))</f>
      </c>
      <c r="G4513" s="76">
        <f>IF($E4513="","",IFERROR(VLOOKUP(TRIM(E4513&amp;""),'Référentiel Articles'!$A$2:$F$634,5,FALSE),""))</f>
      </c>
      <c r="H4513" s="77" t="str">
        <v/>
      </c>
      <c r="I4513" s="76">
        <f>IF($E4513="","",IFERROR(VLOOKUP(TRIM(E4513&amp;""),'Référentiel Articles'!$A$2:$F$634,6,FALSE),""))</f>
      </c>
      <c r="J4513" s="78">
        <f>IF(OR($E4513="",$H4513=""),"",$H4513*$I4513)</f>
      </c>
      <c r="K4513" s="79" t="str">
        <v/>
      </c>
    </row>
    <row r="4514">
      <c r="A4514" s="81" t="str">
        <v/>
      </c>
      <c r="B4514" s="81" t="str">
        <v/>
      </c>
      <c r="C4514" s="83">
        <f>IF($E4514="","",IFERROR(VLOOKUP(TRIM(E4514&amp;""),'Référentiel Articles'!$A$2:$F$634,2,FALSE),""))</f>
      </c>
      <c r="D4514" s="83">
        <f>IF($E4514="","",IFERROR(VLOOKUP(TRIM(E4514&amp;""),'Référentiel Articles'!$A$2:$F$634,3,FALSE),""))</f>
      </c>
      <c r="E4514" s="81" t="str">
        <v/>
      </c>
      <c r="F4514" s="83">
        <f>IF($E4514="","",IFERROR(VLOOKUP(TRIM(E4514&amp;""),'Référentiel Articles'!$A$2:$F$634,4,FALSE),""))</f>
      </c>
      <c r="G4514" s="84">
        <f>IF($E4514="","",IFERROR(VLOOKUP(TRIM(E4514&amp;""),'Référentiel Articles'!$A$2:$F$634,5,FALSE),""))</f>
      </c>
      <c r="H4514" s="85" t="str">
        <v/>
      </c>
      <c r="I4514" s="84">
        <f>IF($E4514="","",IFERROR(VLOOKUP(TRIM(E4514&amp;""),'Référentiel Articles'!$A$2:$F$634,6,FALSE),""))</f>
      </c>
      <c r="J4514" s="90">
        <f>IF(OR($E4514="",$H4514=""),"",$H4514*$I4514)</f>
      </c>
      <c r="K4514" s="87" t="str">
        <v/>
      </c>
    </row>
    <row r="4515">
      <c r="A4515" s="74" t="str">
        <v/>
      </c>
      <c r="B4515" s="74" t="str">
        <v/>
      </c>
      <c r="C4515" s="75">
        <f>IF($E4515="","",IFERROR(VLOOKUP(TRIM(E4515&amp;""),'Référentiel Articles'!$A$2:$F$634,2,FALSE),""))</f>
      </c>
      <c r="D4515" s="75">
        <f>IF($E4515="","",IFERROR(VLOOKUP(TRIM(E4515&amp;""),'Référentiel Articles'!$A$2:$F$634,3,FALSE),""))</f>
      </c>
      <c r="E4515" s="74" t="str">
        <v/>
      </c>
      <c r="F4515" s="75">
        <f>IF($E4515="","",IFERROR(VLOOKUP(TRIM(E4515&amp;""),'Référentiel Articles'!$A$2:$F$634,4,FALSE),""))</f>
      </c>
      <c r="G4515" s="76">
        <f>IF($E4515="","",IFERROR(VLOOKUP(TRIM(E4515&amp;""),'Référentiel Articles'!$A$2:$F$634,5,FALSE),""))</f>
      </c>
      <c r="H4515" s="77" t="str">
        <v/>
      </c>
      <c r="I4515" s="76">
        <f>IF($E4515="","",IFERROR(VLOOKUP(TRIM(E4515&amp;""),'Référentiel Articles'!$A$2:$F$634,6,FALSE),""))</f>
      </c>
      <c r="J4515" s="78">
        <f>IF(OR($E4515="",$H4515=""),"",$H4515*$I4515)</f>
      </c>
      <c r="K4515" s="79" t="str">
        <v/>
      </c>
    </row>
    <row r="4516">
      <c r="A4516" s="81" t="str">
        <v/>
      </c>
      <c r="B4516" s="81" t="str">
        <v/>
      </c>
      <c r="C4516" s="83">
        <f>IF($E4516="","",IFERROR(VLOOKUP(TRIM(E4516&amp;""),'Référentiel Articles'!$A$2:$F$634,2,FALSE),""))</f>
      </c>
      <c r="D4516" s="83">
        <f>IF($E4516="","",IFERROR(VLOOKUP(TRIM(E4516&amp;""),'Référentiel Articles'!$A$2:$F$634,3,FALSE),""))</f>
      </c>
      <c r="E4516" s="81" t="str">
        <v/>
      </c>
      <c r="F4516" s="83">
        <f>IF($E4516="","",IFERROR(VLOOKUP(TRIM(E4516&amp;""),'Référentiel Articles'!$A$2:$F$634,4,FALSE),""))</f>
      </c>
      <c r="G4516" s="84">
        <f>IF($E4516="","",IFERROR(VLOOKUP(TRIM(E4516&amp;""),'Référentiel Articles'!$A$2:$F$634,5,FALSE),""))</f>
      </c>
      <c r="H4516" s="85" t="str">
        <v/>
      </c>
      <c r="I4516" s="84">
        <f>IF($E4516="","",IFERROR(VLOOKUP(TRIM(E4516&amp;""),'Référentiel Articles'!$A$2:$F$634,6,FALSE),""))</f>
      </c>
      <c r="J4516" s="90">
        <f>IF(OR($E4516="",$H4516=""),"",$H4516*$I4516)</f>
      </c>
      <c r="K4516" s="87" t="str">
        <v/>
      </c>
    </row>
    <row r="4517">
      <c r="A4517" s="74" t="str">
        <v/>
      </c>
      <c r="B4517" s="74" t="str">
        <v/>
      </c>
      <c r="C4517" s="75">
        <f>IF($E4517="","",IFERROR(VLOOKUP(TRIM(E4517&amp;""),'Référentiel Articles'!$A$2:$F$634,2,FALSE),""))</f>
      </c>
      <c r="D4517" s="75">
        <f>IF($E4517="","",IFERROR(VLOOKUP(TRIM(E4517&amp;""),'Référentiel Articles'!$A$2:$F$634,3,FALSE),""))</f>
      </c>
      <c r="E4517" s="74" t="str">
        <v/>
      </c>
      <c r="F4517" s="75">
        <f>IF($E4517="","",IFERROR(VLOOKUP(TRIM(E4517&amp;""),'Référentiel Articles'!$A$2:$F$634,4,FALSE),""))</f>
      </c>
      <c r="G4517" s="76">
        <f>IF($E4517="","",IFERROR(VLOOKUP(TRIM(E4517&amp;""),'Référentiel Articles'!$A$2:$F$634,5,FALSE),""))</f>
      </c>
      <c r="H4517" s="77" t="str">
        <v/>
      </c>
      <c r="I4517" s="76">
        <f>IF($E4517="","",IFERROR(VLOOKUP(TRIM(E4517&amp;""),'Référentiel Articles'!$A$2:$F$634,6,FALSE),""))</f>
      </c>
      <c r="J4517" s="78">
        <f>IF(OR($E4517="",$H4517=""),"",$H4517*$I4517)</f>
      </c>
      <c r="K4517" s="79" t="str">
        <v/>
      </c>
    </row>
    <row r="4518">
      <c r="A4518" s="81" t="str">
        <v/>
      </c>
      <c r="B4518" s="81" t="str">
        <v/>
      </c>
      <c r="C4518" s="83">
        <f>IF($E4518="","",IFERROR(VLOOKUP(TRIM(E4518&amp;""),'Référentiel Articles'!$A$2:$F$634,2,FALSE),""))</f>
      </c>
      <c r="D4518" s="83">
        <f>IF($E4518="","",IFERROR(VLOOKUP(TRIM(E4518&amp;""),'Référentiel Articles'!$A$2:$F$634,3,FALSE),""))</f>
      </c>
      <c r="E4518" s="81" t="str">
        <v/>
      </c>
      <c r="F4518" s="83">
        <f>IF($E4518="","",IFERROR(VLOOKUP(TRIM(E4518&amp;""),'Référentiel Articles'!$A$2:$F$634,4,FALSE),""))</f>
      </c>
      <c r="G4518" s="84">
        <f>IF($E4518="","",IFERROR(VLOOKUP(TRIM(E4518&amp;""),'Référentiel Articles'!$A$2:$F$634,5,FALSE),""))</f>
      </c>
      <c r="H4518" s="85" t="str">
        <v/>
      </c>
      <c r="I4518" s="84">
        <f>IF($E4518="","",IFERROR(VLOOKUP(TRIM(E4518&amp;""),'Référentiel Articles'!$A$2:$F$634,6,FALSE),""))</f>
      </c>
      <c r="J4518" s="90">
        <f>IF(OR($E4518="",$H4518=""),"",$H4518*$I4518)</f>
      </c>
      <c r="K4518" s="87" t="str">
        <v/>
      </c>
    </row>
    <row r="4519">
      <c r="A4519" s="74" t="str">
        <v/>
      </c>
      <c r="B4519" s="74" t="str">
        <v/>
      </c>
      <c r="C4519" s="75">
        <f>IF($E4519="","",IFERROR(VLOOKUP(TRIM(E4519&amp;""),'Référentiel Articles'!$A$2:$F$634,2,FALSE),""))</f>
      </c>
      <c r="D4519" s="75">
        <f>IF($E4519="","",IFERROR(VLOOKUP(TRIM(E4519&amp;""),'Référentiel Articles'!$A$2:$F$634,3,FALSE),""))</f>
      </c>
      <c r="E4519" s="74" t="str">
        <v/>
      </c>
      <c r="F4519" s="75">
        <f>IF($E4519="","",IFERROR(VLOOKUP(TRIM(E4519&amp;""),'Référentiel Articles'!$A$2:$F$634,4,FALSE),""))</f>
      </c>
      <c r="G4519" s="76">
        <f>IF($E4519="","",IFERROR(VLOOKUP(TRIM(E4519&amp;""),'Référentiel Articles'!$A$2:$F$634,5,FALSE),""))</f>
      </c>
      <c r="H4519" s="77" t="str">
        <v/>
      </c>
      <c r="I4519" s="76">
        <f>IF($E4519="","",IFERROR(VLOOKUP(TRIM(E4519&amp;""),'Référentiel Articles'!$A$2:$F$634,6,FALSE),""))</f>
      </c>
      <c r="J4519" s="78">
        <f>IF(OR($E4519="",$H4519=""),"",$H4519*$I4519)</f>
      </c>
      <c r="K4519" s="79" t="str">
        <v/>
      </c>
    </row>
    <row r="4520">
      <c r="A4520" s="81" t="str">
        <v/>
      </c>
      <c r="B4520" s="81" t="str">
        <v/>
      </c>
      <c r="C4520" s="83">
        <f>IF($E4520="","",IFERROR(VLOOKUP(TRIM(E4520&amp;""),'Référentiel Articles'!$A$2:$F$634,2,FALSE),""))</f>
      </c>
      <c r="D4520" s="83">
        <f>IF($E4520="","",IFERROR(VLOOKUP(TRIM(E4520&amp;""),'Référentiel Articles'!$A$2:$F$634,3,FALSE),""))</f>
      </c>
      <c r="E4520" s="81" t="str">
        <v/>
      </c>
      <c r="F4520" s="83">
        <f>IF($E4520="","",IFERROR(VLOOKUP(TRIM(E4520&amp;""),'Référentiel Articles'!$A$2:$F$634,4,FALSE),""))</f>
      </c>
      <c r="G4520" s="84">
        <f>IF($E4520="","",IFERROR(VLOOKUP(TRIM(E4520&amp;""),'Référentiel Articles'!$A$2:$F$634,5,FALSE),""))</f>
      </c>
      <c r="H4520" s="85" t="str">
        <v/>
      </c>
      <c r="I4520" s="84">
        <f>IF($E4520="","",IFERROR(VLOOKUP(TRIM(E4520&amp;""),'Référentiel Articles'!$A$2:$F$634,6,FALSE),""))</f>
      </c>
      <c r="J4520" s="90">
        <f>IF(OR($E4520="",$H4520=""),"",$H4520*$I4520)</f>
      </c>
      <c r="K4520" s="87" t="str">
        <v/>
      </c>
    </row>
    <row r="4521">
      <c r="A4521" s="74" t="str">
        <v/>
      </c>
      <c r="B4521" s="74" t="str">
        <v/>
      </c>
      <c r="C4521" s="75">
        <f>IF($E4521="","",IFERROR(VLOOKUP(TRIM(E4521&amp;""),'Référentiel Articles'!$A$2:$F$634,2,FALSE),""))</f>
      </c>
      <c r="D4521" s="75">
        <f>IF($E4521="","",IFERROR(VLOOKUP(TRIM(E4521&amp;""),'Référentiel Articles'!$A$2:$F$634,3,FALSE),""))</f>
      </c>
      <c r="E4521" s="74" t="str">
        <v/>
      </c>
      <c r="F4521" s="75">
        <f>IF($E4521="","",IFERROR(VLOOKUP(TRIM(E4521&amp;""),'Référentiel Articles'!$A$2:$F$634,4,FALSE),""))</f>
      </c>
      <c r="G4521" s="76">
        <f>IF($E4521="","",IFERROR(VLOOKUP(TRIM(E4521&amp;""),'Référentiel Articles'!$A$2:$F$634,5,FALSE),""))</f>
      </c>
      <c r="H4521" s="77" t="str">
        <v/>
      </c>
      <c r="I4521" s="76">
        <f>IF($E4521="","",IFERROR(VLOOKUP(TRIM(E4521&amp;""),'Référentiel Articles'!$A$2:$F$634,6,FALSE),""))</f>
      </c>
      <c r="J4521" s="78">
        <f>IF(OR($E4521="",$H4521=""),"",$H4521*$I4521)</f>
      </c>
      <c r="K4521" s="79" t="str">
        <v/>
      </c>
    </row>
    <row r="4522">
      <c r="A4522" s="81" t="str">
        <v/>
      </c>
      <c r="B4522" s="81" t="str">
        <v/>
      </c>
      <c r="C4522" s="83">
        <f>IF($E4522="","",IFERROR(VLOOKUP(TRIM(E4522&amp;""),'Référentiel Articles'!$A$2:$F$634,2,FALSE),""))</f>
      </c>
      <c r="D4522" s="83">
        <f>IF($E4522="","",IFERROR(VLOOKUP(TRIM(E4522&amp;""),'Référentiel Articles'!$A$2:$F$634,3,FALSE),""))</f>
      </c>
      <c r="E4522" s="81" t="str">
        <v/>
      </c>
      <c r="F4522" s="83">
        <f>IF($E4522="","",IFERROR(VLOOKUP(TRIM(E4522&amp;""),'Référentiel Articles'!$A$2:$F$634,4,FALSE),""))</f>
      </c>
      <c r="G4522" s="84">
        <f>IF($E4522="","",IFERROR(VLOOKUP(TRIM(E4522&amp;""),'Référentiel Articles'!$A$2:$F$634,5,FALSE),""))</f>
      </c>
      <c r="H4522" s="85" t="str">
        <v/>
      </c>
      <c r="I4522" s="84">
        <f>IF($E4522="","",IFERROR(VLOOKUP(TRIM(E4522&amp;""),'Référentiel Articles'!$A$2:$F$634,6,FALSE),""))</f>
      </c>
      <c r="J4522" s="90">
        <f>IF(OR($E4522="",$H4522=""),"",$H4522*$I4522)</f>
      </c>
      <c r="K4522" s="87" t="str">
        <v/>
      </c>
    </row>
    <row r="4523">
      <c r="A4523" s="74" t="str">
        <v/>
      </c>
      <c r="B4523" s="74" t="str">
        <v/>
      </c>
      <c r="C4523" s="75">
        <f>IF($E4523="","",IFERROR(VLOOKUP(TRIM(E4523&amp;""),'Référentiel Articles'!$A$2:$F$634,2,FALSE),""))</f>
      </c>
      <c r="D4523" s="75">
        <f>IF($E4523="","",IFERROR(VLOOKUP(TRIM(E4523&amp;""),'Référentiel Articles'!$A$2:$F$634,3,FALSE),""))</f>
      </c>
      <c r="E4523" s="74" t="str">
        <v/>
      </c>
      <c r="F4523" s="75">
        <f>IF($E4523="","",IFERROR(VLOOKUP(TRIM(E4523&amp;""),'Référentiel Articles'!$A$2:$F$634,4,FALSE),""))</f>
      </c>
      <c r="G4523" s="76">
        <f>IF($E4523="","",IFERROR(VLOOKUP(TRIM(E4523&amp;""),'Référentiel Articles'!$A$2:$F$634,5,FALSE),""))</f>
      </c>
      <c r="H4523" s="77" t="str">
        <v/>
      </c>
      <c r="I4523" s="76">
        <f>IF($E4523="","",IFERROR(VLOOKUP(TRIM(E4523&amp;""),'Référentiel Articles'!$A$2:$F$634,6,FALSE),""))</f>
      </c>
      <c r="J4523" s="78">
        <f>IF(OR($E4523="",$H4523=""),"",$H4523*$I4523)</f>
      </c>
      <c r="K4523" s="79" t="str">
        <v/>
      </c>
    </row>
    <row r="4524">
      <c r="A4524" s="81" t="str">
        <v/>
      </c>
      <c r="B4524" s="81" t="str">
        <v/>
      </c>
      <c r="C4524" s="83">
        <f>IF($E4524="","",IFERROR(VLOOKUP(TRIM(E4524&amp;""),'Référentiel Articles'!$A$2:$F$634,2,FALSE),""))</f>
      </c>
      <c r="D4524" s="83">
        <f>IF($E4524="","",IFERROR(VLOOKUP(TRIM(E4524&amp;""),'Référentiel Articles'!$A$2:$F$634,3,FALSE),""))</f>
      </c>
      <c r="E4524" s="81" t="str">
        <v/>
      </c>
      <c r="F4524" s="83">
        <f>IF($E4524="","",IFERROR(VLOOKUP(TRIM(E4524&amp;""),'Référentiel Articles'!$A$2:$F$634,4,FALSE),""))</f>
      </c>
      <c r="G4524" s="84">
        <f>IF($E4524="","",IFERROR(VLOOKUP(TRIM(E4524&amp;""),'Référentiel Articles'!$A$2:$F$634,5,FALSE),""))</f>
      </c>
      <c r="H4524" s="85" t="str">
        <v/>
      </c>
      <c r="I4524" s="84">
        <f>IF($E4524="","",IFERROR(VLOOKUP(TRIM(E4524&amp;""),'Référentiel Articles'!$A$2:$F$634,6,FALSE),""))</f>
      </c>
      <c r="J4524" s="90">
        <f>IF(OR($E4524="",$H4524=""),"",$H4524*$I4524)</f>
      </c>
      <c r="K4524" s="87" t="str">
        <v/>
      </c>
    </row>
    <row r="4525">
      <c r="A4525" s="74" t="str">
        <v/>
      </c>
      <c r="B4525" s="74" t="str">
        <v/>
      </c>
      <c r="C4525" s="75">
        <f>IF($E4525="","",IFERROR(VLOOKUP(TRIM(E4525&amp;""),'Référentiel Articles'!$A$2:$F$634,2,FALSE),""))</f>
      </c>
      <c r="D4525" s="75">
        <f>IF($E4525="","",IFERROR(VLOOKUP(TRIM(E4525&amp;""),'Référentiel Articles'!$A$2:$F$634,3,FALSE),""))</f>
      </c>
      <c r="E4525" s="74" t="str">
        <v/>
      </c>
      <c r="F4525" s="75">
        <f>IF($E4525="","",IFERROR(VLOOKUP(TRIM(E4525&amp;""),'Référentiel Articles'!$A$2:$F$634,4,FALSE),""))</f>
      </c>
      <c r="G4525" s="76">
        <f>IF($E4525="","",IFERROR(VLOOKUP(TRIM(E4525&amp;""),'Référentiel Articles'!$A$2:$F$634,5,FALSE),""))</f>
      </c>
      <c r="H4525" s="77" t="str">
        <v/>
      </c>
      <c r="I4525" s="76">
        <f>IF($E4525="","",IFERROR(VLOOKUP(TRIM(E4525&amp;""),'Référentiel Articles'!$A$2:$F$634,6,FALSE),""))</f>
      </c>
      <c r="J4525" s="78">
        <f>IF(OR($E4525="",$H4525=""),"",$H4525*$I4525)</f>
      </c>
      <c r="K4525" s="79" t="str">
        <v/>
      </c>
    </row>
    <row r="4526">
      <c r="A4526" s="81" t="str">
        <v/>
      </c>
      <c r="B4526" s="81" t="str">
        <v/>
      </c>
      <c r="C4526" s="83">
        <f>IF($E4526="","",IFERROR(VLOOKUP(TRIM(E4526&amp;""),'Référentiel Articles'!$A$2:$F$634,2,FALSE),""))</f>
      </c>
      <c r="D4526" s="83">
        <f>IF($E4526="","",IFERROR(VLOOKUP(TRIM(E4526&amp;""),'Référentiel Articles'!$A$2:$F$634,3,FALSE),""))</f>
      </c>
      <c r="E4526" s="81" t="str">
        <v/>
      </c>
      <c r="F4526" s="83">
        <f>IF($E4526="","",IFERROR(VLOOKUP(TRIM(E4526&amp;""),'Référentiel Articles'!$A$2:$F$634,4,FALSE),""))</f>
      </c>
      <c r="G4526" s="84">
        <f>IF($E4526="","",IFERROR(VLOOKUP(TRIM(E4526&amp;""),'Référentiel Articles'!$A$2:$F$634,5,FALSE),""))</f>
      </c>
      <c r="H4526" s="85" t="str">
        <v/>
      </c>
      <c r="I4526" s="84">
        <f>IF($E4526="","",IFERROR(VLOOKUP(TRIM(E4526&amp;""),'Référentiel Articles'!$A$2:$F$634,6,FALSE),""))</f>
      </c>
      <c r="J4526" s="90">
        <f>IF(OR($E4526="",$H4526=""),"",$H4526*$I4526)</f>
      </c>
      <c r="K4526" s="87" t="str">
        <v/>
      </c>
    </row>
    <row r="4527">
      <c r="A4527" s="74" t="str">
        <v/>
      </c>
      <c r="B4527" s="74" t="str">
        <v/>
      </c>
      <c r="C4527" s="75">
        <f>IF($E4527="","",IFERROR(VLOOKUP(TRIM(E4527&amp;""),'Référentiel Articles'!$A$2:$F$634,2,FALSE),""))</f>
      </c>
      <c r="D4527" s="75">
        <f>IF($E4527="","",IFERROR(VLOOKUP(TRIM(E4527&amp;""),'Référentiel Articles'!$A$2:$F$634,3,FALSE),""))</f>
      </c>
      <c r="E4527" s="74" t="str">
        <v/>
      </c>
      <c r="F4527" s="75">
        <f>IF($E4527="","",IFERROR(VLOOKUP(TRIM(E4527&amp;""),'Référentiel Articles'!$A$2:$F$634,4,FALSE),""))</f>
      </c>
      <c r="G4527" s="76">
        <f>IF($E4527="","",IFERROR(VLOOKUP(TRIM(E4527&amp;""),'Référentiel Articles'!$A$2:$F$634,5,FALSE),""))</f>
      </c>
      <c r="H4527" s="77" t="str">
        <v/>
      </c>
      <c r="I4527" s="76">
        <f>IF($E4527="","",IFERROR(VLOOKUP(TRIM(E4527&amp;""),'Référentiel Articles'!$A$2:$F$634,6,FALSE),""))</f>
      </c>
      <c r="J4527" s="78">
        <f>IF(OR($E4527="",$H4527=""),"",$H4527*$I4527)</f>
      </c>
      <c r="K4527" s="79" t="str">
        <v/>
      </c>
    </row>
    <row r="4528">
      <c r="A4528" s="81" t="str">
        <v/>
      </c>
      <c r="B4528" s="81" t="str">
        <v/>
      </c>
      <c r="C4528" s="83">
        <f>IF($E4528="","",IFERROR(VLOOKUP(TRIM(E4528&amp;""),'Référentiel Articles'!$A$2:$F$634,2,FALSE),""))</f>
      </c>
      <c r="D4528" s="83">
        <f>IF($E4528="","",IFERROR(VLOOKUP(TRIM(E4528&amp;""),'Référentiel Articles'!$A$2:$F$634,3,FALSE),""))</f>
      </c>
      <c r="E4528" s="81" t="str">
        <v/>
      </c>
      <c r="F4528" s="83">
        <f>IF($E4528="","",IFERROR(VLOOKUP(TRIM(E4528&amp;""),'Référentiel Articles'!$A$2:$F$634,4,FALSE),""))</f>
      </c>
      <c r="G4528" s="84">
        <f>IF($E4528="","",IFERROR(VLOOKUP(TRIM(E4528&amp;""),'Référentiel Articles'!$A$2:$F$634,5,FALSE),""))</f>
      </c>
      <c r="H4528" s="85" t="str">
        <v/>
      </c>
      <c r="I4528" s="84">
        <f>IF($E4528="","",IFERROR(VLOOKUP(TRIM(E4528&amp;""),'Référentiel Articles'!$A$2:$F$634,6,FALSE),""))</f>
      </c>
      <c r="J4528" s="90">
        <f>IF(OR($E4528="",$H4528=""),"",$H4528*$I4528)</f>
      </c>
      <c r="K4528" s="87" t="str">
        <v/>
      </c>
    </row>
    <row r="4529">
      <c r="A4529" s="74" t="str">
        <v/>
      </c>
      <c r="B4529" s="74" t="str">
        <v/>
      </c>
      <c r="C4529" s="75">
        <f>IF($E4529="","",IFERROR(VLOOKUP(TRIM(E4529&amp;""),'Référentiel Articles'!$A$2:$F$634,2,FALSE),""))</f>
      </c>
      <c r="D4529" s="75">
        <f>IF($E4529="","",IFERROR(VLOOKUP(TRIM(E4529&amp;""),'Référentiel Articles'!$A$2:$F$634,3,FALSE),""))</f>
      </c>
      <c r="E4529" s="74" t="str">
        <v/>
      </c>
      <c r="F4529" s="75">
        <f>IF($E4529="","",IFERROR(VLOOKUP(TRIM(E4529&amp;""),'Référentiel Articles'!$A$2:$F$634,4,FALSE),""))</f>
      </c>
      <c r="G4529" s="76">
        <f>IF($E4529="","",IFERROR(VLOOKUP(TRIM(E4529&amp;""),'Référentiel Articles'!$A$2:$F$634,5,FALSE),""))</f>
      </c>
      <c r="H4529" s="77" t="str">
        <v/>
      </c>
      <c r="I4529" s="76">
        <f>IF($E4529="","",IFERROR(VLOOKUP(TRIM(E4529&amp;""),'Référentiel Articles'!$A$2:$F$634,6,FALSE),""))</f>
      </c>
      <c r="J4529" s="78">
        <f>IF(OR($E4529="",$H4529=""),"",$H4529*$I4529)</f>
      </c>
      <c r="K4529" s="79" t="str">
        <v/>
      </c>
    </row>
    <row r="4530">
      <c r="A4530" s="81" t="str">
        <v/>
      </c>
      <c r="B4530" s="81" t="str">
        <v/>
      </c>
      <c r="C4530" s="83">
        <f>IF($E4530="","",IFERROR(VLOOKUP(TRIM(E4530&amp;""),'Référentiel Articles'!$A$2:$F$634,2,FALSE),""))</f>
      </c>
      <c r="D4530" s="83">
        <f>IF($E4530="","",IFERROR(VLOOKUP(TRIM(E4530&amp;""),'Référentiel Articles'!$A$2:$F$634,3,FALSE),""))</f>
      </c>
      <c r="E4530" s="81" t="str">
        <v/>
      </c>
      <c r="F4530" s="83">
        <f>IF($E4530="","",IFERROR(VLOOKUP(TRIM(E4530&amp;""),'Référentiel Articles'!$A$2:$F$634,4,FALSE),""))</f>
      </c>
      <c r="G4530" s="84">
        <f>IF($E4530="","",IFERROR(VLOOKUP(TRIM(E4530&amp;""),'Référentiel Articles'!$A$2:$F$634,5,FALSE),""))</f>
      </c>
      <c r="H4530" s="85" t="str">
        <v/>
      </c>
      <c r="I4530" s="84">
        <f>IF($E4530="","",IFERROR(VLOOKUP(TRIM(E4530&amp;""),'Référentiel Articles'!$A$2:$F$634,6,FALSE),""))</f>
      </c>
      <c r="J4530" s="90">
        <f>IF(OR($E4530="",$H4530=""),"",$H4530*$I4530)</f>
      </c>
      <c r="K4530" s="87" t="str">
        <v/>
      </c>
    </row>
    <row r="4531">
      <c r="A4531" s="74" t="str">
        <v/>
      </c>
      <c r="B4531" s="74" t="str">
        <v/>
      </c>
      <c r="C4531" s="75">
        <f>IF($E4531="","",IFERROR(VLOOKUP(TRIM(E4531&amp;""),'Référentiel Articles'!$A$2:$F$634,2,FALSE),""))</f>
      </c>
      <c r="D4531" s="75">
        <f>IF($E4531="","",IFERROR(VLOOKUP(TRIM(E4531&amp;""),'Référentiel Articles'!$A$2:$F$634,3,FALSE),""))</f>
      </c>
      <c r="E4531" s="74" t="str">
        <v/>
      </c>
      <c r="F4531" s="75">
        <f>IF($E4531="","",IFERROR(VLOOKUP(TRIM(E4531&amp;""),'Référentiel Articles'!$A$2:$F$634,4,FALSE),""))</f>
      </c>
      <c r="G4531" s="76">
        <f>IF($E4531="","",IFERROR(VLOOKUP(TRIM(E4531&amp;""),'Référentiel Articles'!$A$2:$F$634,5,FALSE),""))</f>
      </c>
      <c r="H4531" s="77" t="str">
        <v/>
      </c>
      <c r="I4531" s="76">
        <f>IF($E4531="","",IFERROR(VLOOKUP(TRIM(E4531&amp;""),'Référentiel Articles'!$A$2:$F$634,6,FALSE),""))</f>
      </c>
      <c r="J4531" s="78">
        <f>IF(OR($E4531="",$H4531=""),"",$H4531*$I4531)</f>
      </c>
      <c r="K4531" s="79" t="str">
        <v/>
      </c>
    </row>
    <row r="4532">
      <c r="A4532" s="81" t="str">
        <v/>
      </c>
      <c r="B4532" s="81" t="str">
        <v/>
      </c>
      <c r="C4532" s="83">
        <f>IF($E4532="","",IFERROR(VLOOKUP(TRIM(E4532&amp;""),'Référentiel Articles'!$A$2:$F$634,2,FALSE),""))</f>
      </c>
      <c r="D4532" s="83">
        <f>IF($E4532="","",IFERROR(VLOOKUP(TRIM(E4532&amp;""),'Référentiel Articles'!$A$2:$F$634,3,FALSE),""))</f>
      </c>
      <c r="E4532" s="81" t="str">
        <v/>
      </c>
      <c r="F4532" s="83">
        <f>IF($E4532="","",IFERROR(VLOOKUP(TRIM(E4532&amp;""),'Référentiel Articles'!$A$2:$F$634,4,FALSE),""))</f>
      </c>
      <c r="G4532" s="84">
        <f>IF($E4532="","",IFERROR(VLOOKUP(TRIM(E4532&amp;""),'Référentiel Articles'!$A$2:$F$634,5,FALSE),""))</f>
      </c>
      <c r="H4532" s="85" t="str">
        <v/>
      </c>
      <c r="I4532" s="84">
        <f>IF($E4532="","",IFERROR(VLOOKUP(TRIM(E4532&amp;""),'Référentiel Articles'!$A$2:$F$634,6,FALSE),""))</f>
      </c>
      <c r="J4532" s="90">
        <f>IF(OR($E4532="",$H4532=""),"",$H4532*$I4532)</f>
      </c>
      <c r="K4532" s="87" t="str">
        <v/>
      </c>
    </row>
    <row r="4533">
      <c r="A4533" s="74" t="str">
        <v/>
      </c>
      <c r="B4533" s="74" t="str">
        <v/>
      </c>
      <c r="C4533" s="75">
        <f>IF($E4533="","",IFERROR(VLOOKUP(TRIM(E4533&amp;""),'Référentiel Articles'!$A$2:$F$634,2,FALSE),""))</f>
      </c>
      <c r="D4533" s="75">
        <f>IF($E4533="","",IFERROR(VLOOKUP(TRIM(E4533&amp;""),'Référentiel Articles'!$A$2:$F$634,3,FALSE),""))</f>
      </c>
      <c r="E4533" s="74" t="str">
        <v/>
      </c>
      <c r="F4533" s="75">
        <f>IF($E4533="","",IFERROR(VLOOKUP(TRIM(E4533&amp;""),'Référentiel Articles'!$A$2:$F$634,4,FALSE),""))</f>
      </c>
      <c r="G4533" s="76">
        <f>IF($E4533="","",IFERROR(VLOOKUP(TRIM(E4533&amp;""),'Référentiel Articles'!$A$2:$F$634,5,FALSE),""))</f>
      </c>
      <c r="H4533" s="77" t="str">
        <v/>
      </c>
      <c r="I4533" s="76">
        <f>IF($E4533="","",IFERROR(VLOOKUP(TRIM(E4533&amp;""),'Référentiel Articles'!$A$2:$F$634,6,FALSE),""))</f>
      </c>
      <c r="J4533" s="78">
        <f>IF(OR($E4533="",$H4533=""),"",$H4533*$I4533)</f>
      </c>
      <c r="K4533" s="79" t="str">
        <v/>
      </c>
    </row>
    <row r="4534">
      <c r="A4534" s="81" t="str">
        <v/>
      </c>
      <c r="B4534" s="81" t="str">
        <v/>
      </c>
      <c r="C4534" s="83">
        <f>IF($E4534="","",IFERROR(VLOOKUP(TRIM(E4534&amp;""),'Référentiel Articles'!$A$2:$F$634,2,FALSE),""))</f>
      </c>
      <c r="D4534" s="83">
        <f>IF($E4534="","",IFERROR(VLOOKUP(TRIM(E4534&amp;""),'Référentiel Articles'!$A$2:$F$634,3,FALSE),""))</f>
      </c>
      <c r="E4534" s="81" t="str">
        <v/>
      </c>
      <c r="F4534" s="83">
        <f>IF($E4534="","",IFERROR(VLOOKUP(TRIM(E4534&amp;""),'Référentiel Articles'!$A$2:$F$634,4,FALSE),""))</f>
      </c>
      <c r="G4534" s="84">
        <f>IF($E4534="","",IFERROR(VLOOKUP(TRIM(E4534&amp;""),'Référentiel Articles'!$A$2:$F$634,5,FALSE),""))</f>
      </c>
      <c r="H4534" s="85" t="str">
        <v/>
      </c>
      <c r="I4534" s="84">
        <f>IF($E4534="","",IFERROR(VLOOKUP(TRIM(E4534&amp;""),'Référentiel Articles'!$A$2:$F$634,6,FALSE),""))</f>
      </c>
      <c r="J4534" s="90">
        <f>IF(OR($E4534="",$H4534=""),"",$H4534*$I4534)</f>
      </c>
      <c r="K4534" s="87" t="str">
        <v/>
      </c>
    </row>
    <row r="4535">
      <c r="A4535" s="74" t="str">
        <v/>
      </c>
      <c r="B4535" s="74" t="str">
        <v/>
      </c>
      <c r="C4535" s="75">
        <f>IF($E4535="","",IFERROR(VLOOKUP(TRIM(E4535&amp;""),'Référentiel Articles'!$A$2:$F$634,2,FALSE),""))</f>
      </c>
      <c r="D4535" s="75">
        <f>IF($E4535="","",IFERROR(VLOOKUP(TRIM(E4535&amp;""),'Référentiel Articles'!$A$2:$F$634,3,FALSE),""))</f>
      </c>
      <c r="E4535" s="74" t="str">
        <v/>
      </c>
      <c r="F4535" s="75">
        <f>IF($E4535="","",IFERROR(VLOOKUP(TRIM(E4535&amp;""),'Référentiel Articles'!$A$2:$F$634,4,FALSE),""))</f>
      </c>
      <c r="G4535" s="76">
        <f>IF($E4535="","",IFERROR(VLOOKUP(TRIM(E4535&amp;""),'Référentiel Articles'!$A$2:$F$634,5,FALSE),""))</f>
      </c>
      <c r="H4535" s="77" t="str">
        <v/>
      </c>
      <c r="I4535" s="76">
        <f>IF($E4535="","",IFERROR(VLOOKUP(TRIM(E4535&amp;""),'Référentiel Articles'!$A$2:$F$634,6,FALSE),""))</f>
      </c>
      <c r="J4535" s="78">
        <f>IF(OR($E4535="",$H4535=""),"",$H4535*$I4535)</f>
      </c>
      <c r="K4535" s="79" t="str">
        <v/>
      </c>
    </row>
    <row r="4536">
      <c r="A4536" s="81" t="str">
        <v/>
      </c>
      <c r="B4536" s="81" t="str">
        <v/>
      </c>
      <c r="C4536" s="83">
        <f>IF($E4536="","",IFERROR(VLOOKUP(TRIM(E4536&amp;""),'Référentiel Articles'!$A$2:$F$634,2,FALSE),""))</f>
      </c>
      <c r="D4536" s="83">
        <f>IF($E4536="","",IFERROR(VLOOKUP(TRIM(E4536&amp;""),'Référentiel Articles'!$A$2:$F$634,3,FALSE),""))</f>
      </c>
      <c r="E4536" s="81" t="str">
        <v/>
      </c>
      <c r="F4536" s="83">
        <f>IF($E4536="","",IFERROR(VLOOKUP(TRIM(E4536&amp;""),'Référentiel Articles'!$A$2:$F$634,4,FALSE),""))</f>
      </c>
      <c r="G4536" s="84">
        <f>IF($E4536="","",IFERROR(VLOOKUP(TRIM(E4536&amp;""),'Référentiel Articles'!$A$2:$F$634,5,FALSE),""))</f>
      </c>
      <c r="H4536" s="85" t="str">
        <v/>
      </c>
      <c r="I4536" s="84">
        <f>IF($E4536="","",IFERROR(VLOOKUP(TRIM(E4536&amp;""),'Référentiel Articles'!$A$2:$F$634,6,FALSE),""))</f>
      </c>
      <c r="J4536" s="90">
        <f>IF(OR($E4536="",$H4536=""),"",$H4536*$I4536)</f>
      </c>
      <c r="K4536" s="87" t="str">
        <v/>
      </c>
    </row>
    <row r="4537">
      <c r="A4537" s="74" t="str">
        <v/>
      </c>
      <c r="B4537" s="74" t="str">
        <v/>
      </c>
      <c r="C4537" s="75">
        <f>IF($E4537="","",IFERROR(VLOOKUP(TRIM(E4537&amp;""),'Référentiel Articles'!$A$2:$F$634,2,FALSE),""))</f>
      </c>
      <c r="D4537" s="75">
        <f>IF($E4537="","",IFERROR(VLOOKUP(TRIM(E4537&amp;""),'Référentiel Articles'!$A$2:$F$634,3,FALSE),""))</f>
      </c>
      <c r="E4537" s="74" t="str">
        <v/>
      </c>
      <c r="F4537" s="75">
        <f>IF($E4537="","",IFERROR(VLOOKUP(TRIM(E4537&amp;""),'Référentiel Articles'!$A$2:$F$634,4,FALSE),""))</f>
      </c>
      <c r="G4537" s="76">
        <f>IF($E4537="","",IFERROR(VLOOKUP(TRIM(E4537&amp;""),'Référentiel Articles'!$A$2:$F$634,5,FALSE),""))</f>
      </c>
      <c r="H4537" s="77" t="str">
        <v/>
      </c>
      <c r="I4537" s="76">
        <f>IF($E4537="","",IFERROR(VLOOKUP(TRIM(E4537&amp;""),'Référentiel Articles'!$A$2:$F$634,6,FALSE),""))</f>
      </c>
      <c r="J4537" s="78">
        <f>IF(OR($E4537="",$H4537=""),"",$H4537*$I4537)</f>
      </c>
      <c r="K4537" s="79" t="str">
        <v/>
      </c>
    </row>
    <row r="4538">
      <c r="A4538" s="81" t="str">
        <v/>
      </c>
      <c r="B4538" s="81" t="str">
        <v/>
      </c>
      <c r="C4538" s="83">
        <f>IF($E4538="","",IFERROR(VLOOKUP(TRIM(E4538&amp;""),'Référentiel Articles'!$A$2:$F$634,2,FALSE),""))</f>
      </c>
      <c r="D4538" s="83">
        <f>IF($E4538="","",IFERROR(VLOOKUP(TRIM(E4538&amp;""),'Référentiel Articles'!$A$2:$F$634,3,FALSE),""))</f>
      </c>
      <c r="E4538" s="81" t="str">
        <v/>
      </c>
      <c r="F4538" s="83">
        <f>IF($E4538="","",IFERROR(VLOOKUP(TRIM(E4538&amp;""),'Référentiel Articles'!$A$2:$F$634,4,FALSE),""))</f>
      </c>
      <c r="G4538" s="84">
        <f>IF($E4538="","",IFERROR(VLOOKUP(TRIM(E4538&amp;""),'Référentiel Articles'!$A$2:$F$634,5,FALSE),""))</f>
      </c>
      <c r="H4538" s="85" t="str">
        <v/>
      </c>
      <c r="I4538" s="84">
        <f>IF($E4538="","",IFERROR(VLOOKUP(TRIM(E4538&amp;""),'Référentiel Articles'!$A$2:$F$634,6,FALSE),""))</f>
      </c>
      <c r="J4538" s="90">
        <f>IF(OR($E4538="",$H4538=""),"",$H4538*$I4538)</f>
      </c>
      <c r="K4538" s="87" t="str">
        <v/>
      </c>
    </row>
    <row r="4539">
      <c r="A4539" s="74" t="str">
        <v/>
      </c>
      <c r="B4539" s="74" t="str">
        <v/>
      </c>
      <c r="C4539" s="75">
        <f>IF($E4539="","",IFERROR(VLOOKUP(TRIM(E4539&amp;""),'Référentiel Articles'!$A$2:$F$634,2,FALSE),""))</f>
      </c>
      <c r="D4539" s="75">
        <f>IF($E4539="","",IFERROR(VLOOKUP(TRIM(E4539&amp;""),'Référentiel Articles'!$A$2:$F$634,3,FALSE),""))</f>
      </c>
      <c r="E4539" s="74" t="str">
        <v/>
      </c>
      <c r="F4539" s="75">
        <f>IF($E4539="","",IFERROR(VLOOKUP(TRIM(E4539&amp;""),'Référentiel Articles'!$A$2:$F$634,4,FALSE),""))</f>
      </c>
      <c r="G4539" s="76">
        <f>IF($E4539="","",IFERROR(VLOOKUP(TRIM(E4539&amp;""),'Référentiel Articles'!$A$2:$F$634,5,FALSE),""))</f>
      </c>
      <c r="H4539" s="77" t="str">
        <v/>
      </c>
      <c r="I4539" s="76">
        <f>IF($E4539="","",IFERROR(VLOOKUP(TRIM(E4539&amp;""),'Référentiel Articles'!$A$2:$F$634,6,FALSE),""))</f>
      </c>
      <c r="J4539" s="78">
        <f>IF(OR($E4539="",$H4539=""),"",$H4539*$I4539)</f>
      </c>
      <c r="K4539" s="79" t="str">
        <v/>
      </c>
    </row>
    <row r="4540">
      <c r="A4540" s="81" t="str">
        <v/>
      </c>
      <c r="B4540" s="81" t="str">
        <v/>
      </c>
      <c r="C4540" s="83">
        <f>IF($E4540="","",IFERROR(VLOOKUP(TRIM(E4540&amp;""),'Référentiel Articles'!$A$2:$F$634,2,FALSE),""))</f>
      </c>
      <c r="D4540" s="83">
        <f>IF($E4540="","",IFERROR(VLOOKUP(TRIM(E4540&amp;""),'Référentiel Articles'!$A$2:$F$634,3,FALSE),""))</f>
      </c>
      <c r="E4540" s="81" t="str">
        <v/>
      </c>
      <c r="F4540" s="83">
        <f>IF($E4540="","",IFERROR(VLOOKUP(TRIM(E4540&amp;""),'Référentiel Articles'!$A$2:$F$634,4,FALSE),""))</f>
      </c>
      <c r="G4540" s="84">
        <f>IF($E4540="","",IFERROR(VLOOKUP(TRIM(E4540&amp;""),'Référentiel Articles'!$A$2:$F$634,5,FALSE),""))</f>
      </c>
      <c r="H4540" s="85" t="str">
        <v/>
      </c>
      <c r="I4540" s="84">
        <f>IF($E4540="","",IFERROR(VLOOKUP(TRIM(E4540&amp;""),'Référentiel Articles'!$A$2:$F$634,6,FALSE),""))</f>
      </c>
      <c r="J4540" s="90">
        <f>IF(OR($E4540="",$H4540=""),"",$H4540*$I4540)</f>
      </c>
      <c r="K4540" s="87" t="str">
        <v/>
      </c>
    </row>
    <row r="4541">
      <c r="A4541" s="74" t="str">
        <v/>
      </c>
      <c r="B4541" s="74" t="str">
        <v/>
      </c>
      <c r="C4541" s="75">
        <f>IF($E4541="","",IFERROR(VLOOKUP(TRIM(E4541&amp;""),'Référentiel Articles'!$A$2:$F$634,2,FALSE),""))</f>
      </c>
      <c r="D4541" s="75">
        <f>IF($E4541="","",IFERROR(VLOOKUP(TRIM(E4541&amp;""),'Référentiel Articles'!$A$2:$F$634,3,FALSE),""))</f>
      </c>
      <c r="E4541" s="74" t="str">
        <v/>
      </c>
      <c r="F4541" s="75">
        <f>IF($E4541="","",IFERROR(VLOOKUP(TRIM(E4541&amp;""),'Référentiel Articles'!$A$2:$F$634,4,FALSE),""))</f>
      </c>
      <c r="G4541" s="76">
        <f>IF($E4541="","",IFERROR(VLOOKUP(TRIM(E4541&amp;""),'Référentiel Articles'!$A$2:$F$634,5,FALSE),""))</f>
      </c>
      <c r="H4541" s="77" t="str">
        <v/>
      </c>
      <c r="I4541" s="76">
        <f>IF($E4541="","",IFERROR(VLOOKUP(TRIM(E4541&amp;""),'Référentiel Articles'!$A$2:$F$634,6,FALSE),""))</f>
      </c>
      <c r="J4541" s="78">
        <f>IF(OR($E4541="",$H4541=""),"",$H4541*$I4541)</f>
      </c>
      <c r="K4541" s="79" t="str">
        <v/>
      </c>
    </row>
    <row r="4542">
      <c r="A4542" s="81" t="str">
        <v/>
      </c>
      <c r="B4542" s="81" t="str">
        <v/>
      </c>
      <c r="C4542" s="83">
        <f>IF($E4542="","",IFERROR(VLOOKUP(TRIM(E4542&amp;""),'Référentiel Articles'!$A$2:$F$634,2,FALSE),""))</f>
      </c>
      <c r="D4542" s="83">
        <f>IF($E4542="","",IFERROR(VLOOKUP(TRIM(E4542&amp;""),'Référentiel Articles'!$A$2:$F$634,3,FALSE),""))</f>
      </c>
      <c r="E4542" s="81" t="str">
        <v/>
      </c>
      <c r="F4542" s="83">
        <f>IF($E4542="","",IFERROR(VLOOKUP(TRIM(E4542&amp;""),'Référentiel Articles'!$A$2:$F$634,4,FALSE),""))</f>
      </c>
      <c r="G4542" s="84">
        <f>IF($E4542="","",IFERROR(VLOOKUP(TRIM(E4542&amp;""),'Référentiel Articles'!$A$2:$F$634,5,FALSE),""))</f>
      </c>
      <c r="H4542" s="85" t="str">
        <v/>
      </c>
      <c r="I4542" s="84">
        <f>IF($E4542="","",IFERROR(VLOOKUP(TRIM(E4542&amp;""),'Référentiel Articles'!$A$2:$F$634,6,FALSE),""))</f>
      </c>
      <c r="J4542" s="90">
        <f>IF(OR($E4542="",$H4542=""),"",$H4542*$I4542)</f>
      </c>
      <c r="K4542" s="87" t="str">
        <v/>
      </c>
    </row>
    <row r="4543">
      <c r="A4543" s="74" t="str">
        <v/>
      </c>
      <c r="B4543" s="74" t="str">
        <v/>
      </c>
      <c r="C4543" s="75">
        <f>IF($E4543="","",IFERROR(VLOOKUP(TRIM(E4543&amp;""),'Référentiel Articles'!$A$2:$F$634,2,FALSE),""))</f>
      </c>
      <c r="D4543" s="75">
        <f>IF($E4543="","",IFERROR(VLOOKUP(TRIM(E4543&amp;""),'Référentiel Articles'!$A$2:$F$634,3,FALSE),""))</f>
      </c>
      <c r="E4543" s="74" t="str">
        <v/>
      </c>
      <c r="F4543" s="75">
        <f>IF($E4543="","",IFERROR(VLOOKUP(TRIM(E4543&amp;""),'Référentiel Articles'!$A$2:$F$634,4,FALSE),""))</f>
      </c>
      <c r="G4543" s="76">
        <f>IF($E4543="","",IFERROR(VLOOKUP(TRIM(E4543&amp;""),'Référentiel Articles'!$A$2:$F$634,5,FALSE),""))</f>
      </c>
      <c r="H4543" s="77" t="str">
        <v/>
      </c>
      <c r="I4543" s="76">
        <f>IF($E4543="","",IFERROR(VLOOKUP(TRIM(E4543&amp;""),'Référentiel Articles'!$A$2:$F$634,6,FALSE),""))</f>
      </c>
      <c r="J4543" s="78">
        <f>IF(OR($E4543="",$H4543=""),"",$H4543*$I4543)</f>
      </c>
      <c r="K4543" s="79" t="str">
        <v/>
      </c>
    </row>
    <row r="4544">
      <c r="A4544" s="81" t="str">
        <v/>
      </c>
      <c r="B4544" s="81" t="str">
        <v/>
      </c>
      <c r="C4544" s="83">
        <f>IF($E4544="","",IFERROR(VLOOKUP(TRIM(E4544&amp;""),'Référentiel Articles'!$A$2:$F$634,2,FALSE),""))</f>
      </c>
      <c r="D4544" s="83">
        <f>IF($E4544="","",IFERROR(VLOOKUP(TRIM(E4544&amp;""),'Référentiel Articles'!$A$2:$F$634,3,FALSE),""))</f>
      </c>
      <c r="E4544" s="81" t="str">
        <v/>
      </c>
      <c r="F4544" s="83">
        <f>IF($E4544="","",IFERROR(VLOOKUP(TRIM(E4544&amp;""),'Référentiel Articles'!$A$2:$F$634,4,FALSE),""))</f>
      </c>
      <c r="G4544" s="84">
        <f>IF($E4544="","",IFERROR(VLOOKUP(TRIM(E4544&amp;""),'Référentiel Articles'!$A$2:$F$634,5,FALSE),""))</f>
      </c>
      <c r="H4544" s="85" t="str">
        <v/>
      </c>
      <c r="I4544" s="84">
        <f>IF($E4544="","",IFERROR(VLOOKUP(TRIM(E4544&amp;""),'Référentiel Articles'!$A$2:$F$634,6,FALSE),""))</f>
      </c>
      <c r="J4544" s="90">
        <f>IF(OR($E4544="",$H4544=""),"",$H4544*$I4544)</f>
      </c>
      <c r="K4544" s="87" t="str">
        <v/>
      </c>
    </row>
    <row r="4545">
      <c r="A4545" s="74" t="str">
        <v/>
      </c>
      <c r="B4545" s="74" t="str">
        <v/>
      </c>
      <c r="C4545" s="75">
        <f>IF($E4545="","",IFERROR(VLOOKUP(TRIM(E4545&amp;""),'Référentiel Articles'!$A$2:$F$634,2,FALSE),""))</f>
      </c>
      <c r="D4545" s="75">
        <f>IF($E4545="","",IFERROR(VLOOKUP(TRIM(E4545&amp;""),'Référentiel Articles'!$A$2:$F$634,3,FALSE),""))</f>
      </c>
      <c r="E4545" s="74" t="str">
        <v/>
      </c>
      <c r="F4545" s="75">
        <f>IF($E4545="","",IFERROR(VLOOKUP(TRIM(E4545&amp;""),'Référentiel Articles'!$A$2:$F$634,4,FALSE),""))</f>
      </c>
      <c r="G4545" s="76">
        <f>IF($E4545="","",IFERROR(VLOOKUP(TRIM(E4545&amp;""),'Référentiel Articles'!$A$2:$F$634,5,FALSE),""))</f>
      </c>
      <c r="H4545" s="77" t="str">
        <v/>
      </c>
      <c r="I4545" s="76">
        <f>IF($E4545="","",IFERROR(VLOOKUP(TRIM(E4545&amp;""),'Référentiel Articles'!$A$2:$F$634,6,FALSE),""))</f>
      </c>
      <c r="J4545" s="78">
        <f>IF(OR($E4545="",$H4545=""),"",$H4545*$I4545)</f>
      </c>
      <c r="K4545" s="79" t="str">
        <v/>
      </c>
    </row>
    <row r="4546">
      <c r="A4546" s="81" t="str">
        <v/>
      </c>
      <c r="B4546" s="81" t="str">
        <v/>
      </c>
      <c r="C4546" s="83">
        <f>IF($E4546="","",IFERROR(VLOOKUP(TRIM(E4546&amp;""),'Référentiel Articles'!$A$2:$F$634,2,FALSE),""))</f>
      </c>
      <c r="D4546" s="83">
        <f>IF($E4546="","",IFERROR(VLOOKUP(TRIM(E4546&amp;""),'Référentiel Articles'!$A$2:$F$634,3,FALSE),""))</f>
      </c>
      <c r="E4546" s="81" t="str">
        <v/>
      </c>
      <c r="F4546" s="83">
        <f>IF($E4546="","",IFERROR(VLOOKUP(TRIM(E4546&amp;""),'Référentiel Articles'!$A$2:$F$634,4,FALSE),""))</f>
      </c>
      <c r="G4546" s="84">
        <f>IF($E4546="","",IFERROR(VLOOKUP(TRIM(E4546&amp;""),'Référentiel Articles'!$A$2:$F$634,5,FALSE),""))</f>
      </c>
      <c r="H4546" s="85" t="str">
        <v/>
      </c>
      <c r="I4546" s="84">
        <f>IF($E4546="","",IFERROR(VLOOKUP(TRIM(E4546&amp;""),'Référentiel Articles'!$A$2:$F$634,6,FALSE),""))</f>
      </c>
      <c r="J4546" s="90">
        <f>IF(OR($E4546="",$H4546=""),"",$H4546*$I4546)</f>
      </c>
      <c r="K4546" s="87" t="str">
        <v/>
      </c>
    </row>
    <row r="4547">
      <c r="A4547" s="74" t="str">
        <v/>
      </c>
      <c r="B4547" s="74" t="str">
        <v/>
      </c>
      <c r="C4547" s="75">
        <f>IF($E4547="","",IFERROR(VLOOKUP(TRIM(E4547&amp;""),'Référentiel Articles'!$A$2:$F$634,2,FALSE),""))</f>
      </c>
      <c r="D4547" s="75">
        <f>IF($E4547="","",IFERROR(VLOOKUP(TRIM(E4547&amp;""),'Référentiel Articles'!$A$2:$F$634,3,FALSE),""))</f>
      </c>
      <c r="E4547" s="74" t="str">
        <v/>
      </c>
      <c r="F4547" s="75">
        <f>IF($E4547="","",IFERROR(VLOOKUP(TRIM(E4547&amp;""),'Référentiel Articles'!$A$2:$F$634,4,FALSE),""))</f>
      </c>
      <c r="G4547" s="76">
        <f>IF($E4547="","",IFERROR(VLOOKUP(TRIM(E4547&amp;""),'Référentiel Articles'!$A$2:$F$634,5,FALSE),""))</f>
      </c>
      <c r="H4547" s="77" t="str">
        <v/>
      </c>
      <c r="I4547" s="76">
        <f>IF($E4547="","",IFERROR(VLOOKUP(TRIM(E4547&amp;""),'Référentiel Articles'!$A$2:$F$634,6,FALSE),""))</f>
      </c>
      <c r="J4547" s="78">
        <f>IF(OR($E4547="",$H4547=""),"",$H4547*$I4547)</f>
      </c>
      <c r="K4547" s="79" t="str">
        <v/>
      </c>
    </row>
    <row r="4548">
      <c r="A4548" s="81" t="str">
        <v/>
      </c>
      <c r="B4548" s="81" t="str">
        <v/>
      </c>
      <c r="C4548" s="83">
        <f>IF($E4548="","",IFERROR(VLOOKUP(TRIM(E4548&amp;""),'Référentiel Articles'!$A$2:$F$634,2,FALSE),""))</f>
      </c>
      <c r="D4548" s="83">
        <f>IF($E4548="","",IFERROR(VLOOKUP(TRIM(E4548&amp;""),'Référentiel Articles'!$A$2:$F$634,3,FALSE),""))</f>
      </c>
      <c r="E4548" s="81" t="str">
        <v/>
      </c>
      <c r="F4548" s="83">
        <f>IF($E4548="","",IFERROR(VLOOKUP(TRIM(E4548&amp;""),'Référentiel Articles'!$A$2:$F$634,4,FALSE),""))</f>
      </c>
      <c r="G4548" s="84">
        <f>IF($E4548="","",IFERROR(VLOOKUP(TRIM(E4548&amp;""),'Référentiel Articles'!$A$2:$F$634,5,FALSE),""))</f>
      </c>
      <c r="H4548" s="85" t="str">
        <v/>
      </c>
      <c r="I4548" s="84">
        <f>IF($E4548="","",IFERROR(VLOOKUP(TRIM(E4548&amp;""),'Référentiel Articles'!$A$2:$F$634,6,FALSE),""))</f>
      </c>
      <c r="J4548" s="90">
        <f>IF(OR($E4548="",$H4548=""),"",$H4548*$I4548)</f>
      </c>
      <c r="K4548" s="87" t="str">
        <v/>
      </c>
    </row>
    <row r="4549">
      <c r="A4549" s="74" t="str">
        <v/>
      </c>
      <c r="B4549" s="74" t="str">
        <v/>
      </c>
      <c r="C4549" s="75">
        <f>IF($E4549="","",IFERROR(VLOOKUP(TRIM(E4549&amp;""),'Référentiel Articles'!$A$2:$F$634,2,FALSE),""))</f>
      </c>
      <c r="D4549" s="75">
        <f>IF($E4549="","",IFERROR(VLOOKUP(TRIM(E4549&amp;""),'Référentiel Articles'!$A$2:$F$634,3,FALSE),""))</f>
      </c>
      <c r="E4549" s="74" t="str">
        <v/>
      </c>
      <c r="F4549" s="75">
        <f>IF($E4549="","",IFERROR(VLOOKUP(TRIM(E4549&amp;""),'Référentiel Articles'!$A$2:$F$634,4,FALSE),""))</f>
      </c>
      <c r="G4549" s="76">
        <f>IF($E4549="","",IFERROR(VLOOKUP(TRIM(E4549&amp;""),'Référentiel Articles'!$A$2:$F$634,5,FALSE),""))</f>
      </c>
      <c r="H4549" s="77" t="str">
        <v/>
      </c>
      <c r="I4549" s="76">
        <f>IF($E4549="","",IFERROR(VLOOKUP(TRIM(E4549&amp;""),'Référentiel Articles'!$A$2:$F$634,6,FALSE),""))</f>
      </c>
      <c r="J4549" s="78">
        <f>IF(OR($E4549="",$H4549=""),"",$H4549*$I4549)</f>
      </c>
      <c r="K4549" s="79" t="str">
        <v/>
      </c>
    </row>
    <row r="4550">
      <c r="A4550" s="81" t="str">
        <v/>
      </c>
      <c r="B4550" s="81" t="str">
        <v/>
      </c>
      <c r="C4550" s="83">
        <f>IF($E4550="","",IFERROR(VLOOKUP(TRIM(E4550&amp;""),'Référentiel Articles'!$A$2:$F$634,2,FALSE),""))</f>
      </c>
      <c r="D4550" s="83">
        <f>IF($E4550="","",IFERROR(VLOOKUP(TRIM(E4550&amp;""),'Référentiel Articles'!$A$2:$F$634,3,FALSE),""))</f>
      </c>
      <c r="E4550" s="81" t="str">
        <v/>
      </c>
      <c r="F4550" s="83">
        <f>IF($E4550="","",IFERROR(VLOOKUP(TRIM(E4550&amp;""),'Référentiel Articles'!$A$2:$F$634,4,FALSE),""))</f>
      </c>
      <c r="G4550" s="84">
        <f>IF($E4550="","",IFERROR(VLOOKUP(TRIM(E4550&amp;""),'Référentiel Articles'!$A$2:$F$634,5,FALSE),""))</f>
      </c>
      <c r="H4550" s="85" t="str">
        <v/>
      </c>
      <c r="I4550" s="84">
        <f>IF($E4550="","",IFERROR(VLOOKUP(TRIM(E4550&amp;""),'Référentiel Articles'!$A$2:$F$634,6,FALSE),""))</f>
      </c>
      <c r="J4550" s="90">
        <f>IF(OR($E4550="",$H4550=""),"",$H4550*$I4550)</f>
      </c>
      <c r="K4550" s="87" t="str">
        <v/>
      </c>
    </row>
    <row r="4551">
      <c r="A4551" s="74" t="str">
        <v/>
      </c>
      <c r="B4551" s="74" t="str">
        <v/>
      </c>
      <c r="C4551" s="75">
        <f>IF($E4551="","",IFERROR(VLOOKUP(TRIM(E4551&amp;""),'Référentiel Articles'!$A$2:$F$634,2,FALSE),""))</f>
      </c>
      <c r="D4551" s="75">
        <f>IF($E4551="","",IFERROR(VLOOKUP(TRIM(E4551&amp;""),'Référentiel Articles'!$A$2:$F$634,3,FALSE),""))</f>
      </c>
      <c r="E4551" s="74" t="str">
        <v/>
      </c>
      <c r="F4551" s="75">
        <f>IF($E4551="","",IFERROR(VLOOKUP(TRIM(E4551&amp;""),'Référentiel Articles'!$A$2:$F$634,4,FALSE),""))</f>
      </c>
      <c r="G4551" s="76">
        <f>IF($E4551="","",IFERROR(VLOOKUP(TRIM(E4551&amp;""),'Référentiel Articles'!$A$2:$F$634,5,FALSE),""))</f>
      </c>
      <c r="H4551" s="77" t="str">
        <v/>
      </c>
      <c r="I4551" s="76">
        <f>IF($E4551="","",IFERROR(VLOOKUP(TRIM(E4551&amp;""),'Référentiel Articles'!$A$2:$F$634,6,FALSE),""))</f>
      </c>
      <c r="J4551" s="78">
        <f>IF(OR($E4551="",$H4551=""),"",$H4551*$I4551)</f>
      </c>
      <c r="K4551" s="79" t="str">
        <v/>
      </c>
    </row>
    <row r="4552">
      <c r="A4552" s="81" t="str">
        <v/>
      </c>
      <c r="B4552" s="81" t="str">
        <v/>
      </c>
      <c r="C4552" s="83">
        <f>IF($E4552="","",IFERROR(VLOOKUP(TRIM(E4552&amp;""),'Référentiel Articles'!$A$2:$F$634,2,FALSE),""))</f>
      </c>
      <c r="D4552" s="83">
        <f>IF($E4552="","",IFERROR(VLOOKUP(TRIM(E4552&amp;""),'Référentiel Articles'!$A$2:$F$634,3,FALSE),""))</f>
      </c>
      <c r="E4552" s="81" t="str">
        <v/>
      </c>
      <c r="F4552" s="83">
        <f>IF($E4552="","",IFERROR(VLOOKUP(TRIM(E4552&amp;""),'Référentiel Articles'!$A$2:$F$634,4,FALSE),""))</f>
      </c>
      <c r="G4552" s="84">
        <f>IF($E4552="","",IFERROR(VLOOKUP(TRIM(E4552&amp;""),'Référentiel Articles'!$A$2:$F$634,5,FALSE),""))</f>
      </c>
      <c r="H4552" s="85" t="str">
        <v/>
      </c>
      <c r="I4552" s="84">
        <f>IF($E4552="","",IFERROR(VLOOKUP(TRIM(E4552&amp;""),'Référentiel Articles'!$A$2:$F$634,6,FALSE),""))</f>
      </c>
      <c r="J4552" s="90">
        <f>IF(OR($E4552="",$H4552=""),"",$H4552*$I4552)</f>
      </c>
      <c r="K4552" s="87" t="str">
        <v/>
      </c>
    </row>
    <row r="4553">
      <c r="A4553" s="74" t="str">
        <v/>
      </c>
      <c r="B4553" s="74" t="str">
        <v/>
      </c>
      <c r="C4553" s="75">
        <f>IF($E4553="","",IFERROR(VLOOKUP(TRIM(E4553&amp;""),'Référentiel Articles'!$A$2:$F$634,2,FALSE),""))</f>
      </c>
      <c r="D4553" s="75">
        <f>IF($E4553="","",IFERROR(VLOOKUP(TRIM(E4553&amp;""),'Référentiel Articles'!$A$2:$F$634,3,FALSE),""))</f>
      </c>
      <c r="E4553" s="74" t="str">
        <v/>
      </c>
      <c r="F4553" s="75">
        <f>IF($E4553="","",IFERROR(VLOOKUP(TRIM(E4553&amp;""),'Référentiel Articles'!$A$2:$F$634,4,FALSE),""))</f>
      </c>
      <c r="G4553" s="76">
        <f>IF($E4553="","",IFERROR(VLOOKUP(TRIM(E4553&amp;""),'Référentiel Articles'!$A$2:$F$634,5,FALSE),""))</f>
      </c>
      <c r="H4553" s="77" t="str">
        <v/>
      </c>
      <c r="I4553" s="76">
        <f>IF($E4553="","",IFERROR(VLOOKUP(TRIM(E4553&amp;""),'Référentiel Articles'!$A$2:$F$634,6,FALSE),""))</f>
      </c>
      <c r="J4553" s="78">
        <f>IF(OR($E4553="",$H4553=""),"",$H4553*$I4553)</f>
      </c>
      <c r="K4553" s="79" t="str">
        <v/>
      </c>
    </row>
    <row r="4554">
      <c r="A4554" s="81" t="str">
        <v/>
      </c>
      <c r="B4554" s="81" t="str">
        <v/>
      </c>
      <c r="C4554" s="83">
        <f>IF($E4554="","",IFERROR(VLOOKUP(TRIM(E4554&amp;""),'Référentiel Articles'!$A$2:$F$634,2,FALSE),""))</f>
      </c>
      <c r="D4554" s="83">
        <f>IF($E4554="","",IFERROR(VLOOKUP(TRIM(E4554&amp;""),'Référentiel Articles'!$A$2:$F$634,3,FALSE),""))</f>
      </c>
      <c r="E4554" s="81" t="str">
        <v/>
      </c>
      <c r="F4554" s="83">
        <f>IF($E4554="","",IFERROR(VLOOKUP(TRIM(E4554&amp;""),'Référentiel Articles'!$A$2:$F$634,4,FALSE),""))</f>
      </c>
      <c r="G4554" s="84">
        <f>IF($E4554="","",IFERROR(VLOOKUP(TRIM(E4554&amp;""),'Référentiel Articles'!$A$2:$F$634,5,FALSE),""))</f>
      </c>
      <c r="H4554" s="85" t="str">
        <v/>
      </c>
      <c r="I4554" s="84">
        <f>IF($E4554="","",IFERROR(VLOOKUP(TRIM(E4554&amp;""),'Référentiel Articles'!$A$2:$F$634,6,FALSE),""))</f>
      </c>
      <c r="J4554" s="90">
        <f>IF(OR($E4554="",$H4554=""),"",$H4554*$I4554)</f>
      </c>
      <c r="K4554" s="87" t="str">
        <v/>
      </c>
    </row>
    <row r="4555">
      <c r="A4555" s="74" t="str">
        <v/>
      </c>
      <c r="B4555" s="74" t="str">
        <v/>
      </c>
      <c r="C4555" s="75">
        <f>IF($E4555="","",IFERROR(VLOOKUP(TRIM(E4555&amp;""),'Référentiel Articles'!$A$2:$F$634,2,FALSE),""))</f>
      </c>
      <c r="D4555" s="75">
        <f>IF($E4555="","",IFERROR(VLOOKUP(TRIM(E4555&amp;""),'Référentiel Articles'!$A$2:$F$634,3,FALSE),""))</f>
      </c>
      <c r="E4555" s="74" t="str">
        <v/>
      </c>
      <c r="F4555" s="75">
        <f>IF($E4555="","",IFERROR(VLOOKUP(TRIM(E4555&amp;""),'Référentiel Articles'!$A$2:$F$634,4,FALSE),""))</f>
      </c>
      <c r="G4555" s="76">
        <f>IF($E4555="","",IFERROR(VLOOKUP(TRIM(E4555&amp;""),'Référentiel Articles'!$A$2:$F$634,5,FALSE),""))</f>
      </c>
      <c r="H4555" s="77" t="str">
        <v/>
      </c>
      <c r="I4555" s="76">
        <f>IF($E4555="","",IFERROR(VLOOKUP(TRIM(E4555&amp;""),'Référentiel Articles'!$A$2:$F$634,6,FALSE),""))</f>
      </c>
      <c r="J4555" s="78">
        <f>IF(OR($E4555="",$H4555=""),"",$H4555*$I4555)</f>
      </c>
      <c r="K4555" s="79" t="str">
        <v/>
      </c>
    </row>
    <row r="4556">
      <c r="A4556" s="81" t="str">
        <v/>
      </c>
      <c r="B4556" s="81" t="str">
        <v/>
      </c>
      <c r="C4556" s="83">
        <f>IF($E4556="","",IFERROR(VLOOKUP(TRIM(E4556&amp;""),'Référentiel Articles'!$A$2:$F$634,2,FALSE),""))</f>
      </c>
      <c r="D4556" s="83">
        <f>IF($E4556="","",IFERROR(VLOOKUP(TRIM(E4556&amp;""),'Référentiel Articles'!$A$2:$F$634,3,FALSE),""))</f>
      </c>
      <c r="E4556" s="81" t="str">
        <v/>
      </c>
      <c r="F4556" s="83">
        <f>IF($E4556="","",IFERROR(VLOOKUP(TRIM(E4556&amp;""),'Référentiel Articles'!$A$2:$F$634,4,FALSE),""))</f>
      </c>
      <c r="G4556" s="84">
        <f>IF($E4556="","",IFERROR(VLOOKUP(TRIM(E4556&amp;""),'Référentiel Articles'!$A$2:$F$634,5,FALSE),""))</f>
      </c>
      <c r="H4556" s="85" t="str">
        <v/>
      </c>
      <c r="I4556" s="84">
        <f>IF($E4556="","",IFERROR(VLOOKUP(TRIM(E4556&amp;""),'Référentiel Articles'!$A$2:$F$634,6,FALSE),""))</f>
      </c>
      <c r="J4556" s="90">
        <f>IF(OR($E4556="",$H4556=""),"",$H4556*$I4556)</f>
      </c>
      <c r="K4556" s="87" t="str">
        <v/>
      </c>
    </row>
    <row r="4557">
      <c r="A4557" s="74" t="str">
        <v/>
      </c>
      <c r="B4557" s="74" t="str">
        <v/>
      </c>
      <c r="C4557" s="75">
        <f>IF($E4557="","",IFERROR(VLOOKUP(TRIM(E4557&amp;""),'Référentiel Articles'!$A$2:$F$634,2,FALSE),""))</f>
      </c>
      <c r="D4557" s="75">
        <f>IF($E4557="","",IFERROR(VLOOKUP(TRIM(E4557&amp;""),'Référentiel Articles'!$A$2:$F$634,3,FALSE),""))</f>
      </c>
      <c r="E4557" s="74" t="str">
        <v/>
      </c>
      <c r="F4557" s="75">
        <f>IF($E4557="","",IFERROR(VLOOKUP(TRIM(E4557&amp;""),'Référentiel Articles'!$A$2:$F$634,4,FALSE),""))</f>
      </c>
      <c r="G4557" s="76">
        <f>IF($E4557="","",IFERROR(VLOOKUP(TRIM(E4557&amp;""),'Référentiel Articles'!$A$2:$F$634,5,FALSE),""))</f>
      </c>
      <c r="H4557" s="77" t="str">
        <v/>
      </c>
      <c r="I4557" s="76">
        <f>IF($E4557="","",IFERROR(VLOOKUP(TRIM(E4557&amp;""),'Référentiel Articles'!$A$2:$F$634,6,FALSE),""))</f>
      </c>
      <c r="J4557" s="78">
        <f>IF(OR($E4557="",$H4557=""),"",$H4557*$I4557)</f>
      </c>
      <c r="K4557" s="79" t="str">
        <v/>
      </c>
    </row>
    <row r="4558">
      <c r="A4558" s="81" t="str">
        <v/>
      </c>
      <c r="B4558" s="81" t="str">
        <v/>
      </c>
      <c r="C4558" s="83">
        <f>IF($E4558="","",IFERROR(VLOOKUP(TRIM(E4558&amp;""),'Référentiel Articles'!$A$2:$F$634,2,FALSE),""))</f>
      </c>
      <c r="D4558" s="83">
        <f>IF($E4558="","",IFERROR(VLOOKUP(TRIM(E4558&amp;""),'Référentiel Articles'!$A$2:$F$634,3,FALSE),""))</f>
      </c>
      <c r="E4558" s="81" t="str">
        <v/>
      </c>
      <c r="F4558" s="83">
        <f>IF($E4558="","",IFERROR(VLOOKUP(TRIM(E4558&amp;""),'Référentiel Articles'!$A$2:$F$634,4,FALSE),""))</f>
      </c>
      <c r="G4558" s="84">
        <f>IF($E4558="","",IFERROR(VLOOKUP(TRIM(E4558&amp;""),'Référentiel Articles'!$A$2:$F$634,5,FALSE),""))</f>
      </c>
      <c r="H4558" s="85" t="str">
        <v/>
      </c>
      <c r="I4558" s="84">
        <f>IF($E4558="","",IFERROR(VLOOKUP(TRIM(E4558&amp;""),'Référentiel Articles'!$A$2:$F$634,6,FALSE),""))</f>
      </c>
      <c r="J4558" s="90">
        <f>IF(OR($E4558="",$H4558=""),"",$H4558*$I4558)</f>
      </c>
      <c r="K4558" s="87" t="str">
        <v/>
      </c>
    </row>
    <row r="4559">
      <c r="A4559" s="74" t="str">
        <v/>
      </c>
      <c r="B4559" s="74" t="str">
        <v/>
      </c>
      <c r="C4559" s="75">
        <f>IF($E4559="","",IFERROR(VLOOKUP(TRIM(E4559&amp;""),'Référentiel Articles'!$A$2:$F$634,2,FALSE),""))</f>
      </c>
      <c r="D4559" s="75">
        <f>IF($E4559="","",IFERROR(VLOOKUP(TRIM(E4559&amp;""),'Référentiel Articles'!$A$2:$F$634,3,FALSE),""))</f>
      </c>
      <c r="E4559" s="74" t="str">
        <v/>
      </c>
      <c r="F4559" s="75">
        <f>IF($E4559="","",IFERROR(VLOOKUP(TRIM(E4559&amp;""),'Référentiel Articles'!$A$2:$F$634,4,FALSE),""))</f>
      </c>
      <c r="G4559" s="76">
        <f>IF($E4559="","",IFERROR(VLOOKUP(TRIM(E4559&amp;""),'Référentiel Articles'!$A$2:$F$634,5,FALSE),""))</f>
      </c>
      <c r="H4559" s="77" t="str">
        <v/>
      </c>
      <c r="I4559" s="76">
        <f>IF($E4559="","",IFERROR(VLOOKUP(TRIM(E4559&amp;""),'Référentiel Articles'!$A$2:$F$634,6,FALSE),""))</f>
      </c>
      <c r="J4559" s="78">
        <f>IF(OR($E4559="",$H4559=""),"",$H4559*$I4559)</f>
      </c>
      <c r="K4559" s="79" t="str">
        <v/>
      </c>
    </row>
    <row r="4560">
      <c r="A4560" s="81" t="str">
        <v/>
      </c>
      <c r="B4560" s="81" t="str">
        <v/>
      </c>
      <c r="C4560" s="83">
        <f>IF($E4560="","",IFERROR(VLOOKUP(TRIM(E4560&amp;""),'Référentiel Articles'!$A$2:$F$634,2,FALSE),""))</f>
      </c>
      <c r="D4560" s="83">
        <f>IF($E4560="","",IFERROR(VLOOKUP(TRIM(E4560&amp;""),'Référentiel Articles'!$A$2:$F$634,3,FALSE),""))</f>
      </c>
      <c r="E4560" s="81" t="str">
        <v/>
      </c>
      <c r="F4560" s="83">
        <f>IF($E4560="","",IFERROR(VLOOKUP(TRIM(E4560&amp;""),'Référentiel Articles'!$A$2:$F$634,4,FALSE),""))</f>
      </c>
      <c r="G4560" s="84">
        <f>IF($E4560="","",IFERROR(VLOOKUP(TRIM(E4560&amp;""),'Référentiel Articles'!$A$2:$F$634,5,FALSE),""))</f>
      </c>
      <c r="H4560" s="85" t="str">
        <v/>
      </c>
      <c r="I4560" s="84">
        <f>IF($E4560="","",IFERROR(VLOOKUP(TRIM(E4560&amp;""),'Référentiel Articles'!$A$2:$F$634,6,FALSE),""))</f>
      </c>
      <c r="J4560" s="90">
        <f>IF(OR($E4560="",$H4560=""),"",$H4560*$I4560)</f>
      </c>
      <c r="K4560" s="87" t="str">
        <v/>
      </c>
    </row>
    <row r="4561">
      <c r="A4561" s="74" t="str">
        <v/>
      </c>
      <c r="B4561" s="74" t="str">
        <v/>
      </c>
      <c r="C4561" s="75">
        <f>IF($E4561="","",IFERROR(VLOOKUP(TRIM(E4561&amp;""),'Référentiel Articles'!$A$2:$F$634,2,FALSE),""))</f>
      </c>
      <c r="D4561" s="75">
        <f>IF($E4561="","",IFERROR(VLOOKUP(TRIM(E4561&amp;""),'Référentiel Articles'!$A$2:$F$634,3,FALSE),""))</f>
      </c>
      <c r="E4561" s="74" t="str">
        <v/>
      </c>
      <c r="F4561" s="75">
        <f>IF($E4561="","",IFERROR(VLOOKUP(TRIM(E4561&amp;""),'Référentiel Articles'!$A$2:$F$634,4,FALSE),""))</f>
      </c>
      <c r="G4561" s="76">
        <f>IF($E4561="","",IFERROR(VLOOKUP(TRIM(E4561&amp;""),'Référentiel Articles'!$A$2:$F$634,5,FALSE),""))</f>
      </c>
      <c r="H4561" s="77" t="str">
        <v/>
      </c>
      <c r="I4561" s="76">
        <f>IF($E4561="","",IFERROR(VLOOKUP(TRIM(E4561&amp;""),'Référentiel Articles'!$A$2:$F$634,6,FALSE),""))</f>
      </c>
      <c r="J4561" s="78">
        <f>IF(OR($E4561="",$H4561=""),"",$H4561*$I4561)</f>
      </c>
      <c r="K4561" s="79" t="str">
        <v/>
      </c>
    </row>
    <row r="4562">
      <c r="A4562" s="81" t="str">
        <v/>
      </c>
      <c r="B4562" s="81" t="str">
        <v/>
      </c>
      <c r="C4562" s="83">
        <f>IF($E4562="","",IFERROR(VLOOKUP(TRIM(E4562&amp;""),'Référentiel Articles'!$A$2:$F$634,2,FALSE),""))</f>
      </c>
      <c r="D4562" s="83">
        <f>IF($E4562="","",IFERROR(VLOOKUP(TRIM(E4562&amp;""),'Référentiel Articles'!$A$2:$F$634,3,FALSE),""))</f>
      </c>
      <c r="E4562" s="81" t="str">
        <v/>
      </c>
      <c r="F4562" s="83">
        <f>IF($E4562="","",IFERROR(VLOOKUP(TRIM(E4562&amp;""),'Référentiel Articles'!$A$2:$F$634,4,FALSE),""))</f>
      </c>
      <c r="G4562" s="84">
        <f>IF($E4562="","",IFERROR(VLOOKUP(TRIM(E4562&amp;""),'Référentiel Articles'!$A$2:$F$634,5,FALSE),""))</f>
      </c>
      <c r="H4562" s="85" t="str">
        <v/>
      </c>
      <c r="I4562" s="84">
        <f>IF($E4562="","",IFERROR(VLOOKUP(TRIM(E4562&amp;""),'Référentiel Articles'!$A$2:$F$634,6,FALSE),""))</f>
      </c>
      <c r="J4562" s="90">
        <f>IF(OR($E4562="",$H4562=""),"",$H4562*$I4562)</f>
      </c>
      <c r="K4562" s="87" t="str">
        <v/>
      </c>
    </row>
    <row r="4563">
      <c r="A4563" s="74" t="str">
        <v/>
      </c>
      <c r="B4563" s="74" t="str">
        <v/>
      </c>
      <c r="C4563" s="75">
        <f>IF($E4563="","",IFERROR(VLOOKUP(TRIM(E4563&amp;""),'Référentiel Articles'!$A$2:$F$634,2,FALSE),""))</f>
      </c>
      <c r="D4563" s="75">
        <f>IF($E4563="","",IFERROR(VLOOKUP(TRIM(E4563&amp;""),'Référentiel Articles'!$A$2:$F$634,3,FALSE),""))</f>
      </c>
      <c r="E4563" s="74" t="str">
        <v/>
      </c>
      <c r="F4563" s="75">
        <f>IF($E4563="","",IFERROR(VLOOKUP(TRIM(E4563&amp;""),'Référentiel Articles'!$A$2:$F$634,4,FALSE),""))</f>
      </c>
      <c r="G4563" s="76">
        <f>IF($E4563="","",IFERROR(VLOOKUP(TRIM(E4563&amp;""),'Référentiel Articles'!$A$2:$F$634,5,FALSE),""))</f>
      </c>
      <c r="H4563" s="77" t="str">
        <v/>
      </c>
      <c r="I4563" s="76">
        <f>IF($E4563="","",IFERROR(VLOOKUP(TRIM(E4563&amp;""),'Référentiel Articles'!$A$2:$F$634,6,FALSE),""))</f>
      </c>
      <c r="J4563" s="78">
        <f>IF(OR($E4563="",$H4563=""),"",$H4563*$I4563)</f>
      </c>
      <c r="K4563" s="79" t="str">
        <v/>
      </c>
    </row>
    <row r="4564">
      <c r="A4564" s="81" t="str">
        <v/>
      </c>
      <c r="B4564" s="81" t="str">
        <v/>
      </c>
      <c r="C4564" s="83">
        <f>IF($E4564="","",IFERROR(VLOOKUP(TRIM(E4564&amp;""),'Référentiel Articles'!$A$2:$F$634,2,FALSE),""))</f>
      </c>
      <c r="D4564" s="83">
        <f>IF($E4564="","",IFERROR(VLOOKUP(TRIM(E4564&amp;""),'Référentiel Articles'!$A$2:$F$634,3,FALSE),""))</f>
      </c>
      <c r="E4564" s="81" t="str">
        <v/>
      </c>
      <c r="F4564" s="83">
        <f>IF($E4564="","",IFERROR(VLOOKUP(TRIM(E4564&amp;""),'Référentiel Articles'!$A$2:$F$634,4,FALSE),""))</f>
      </c>
      <c r="G4564" s="84">
        <f>IF($E4564="","",IFERROR(VLOOKUP(TRIM(E4564&amp;""),'Référentiel Articles'!$A$2:$F$634,5,FALSE),""))</f>
      </c>
      <c r="H4564" s="85" t="str">
        <v/>
      </c>
      <c r="I4564" s="84">
        <f>IF($E4564="","",IFERROR(VLOOKUP(TRIM(E4564&amp;""),'Référentiel Articles'!$A$2:$F$634,6,FALSE),""))</f>
      </c>
      <c r="J4564" s="90">
        <f>IF(OR($E4564="",$H4564=""),"",$H4564*$I4564)</f>
      </c>
      <c r="K4564" s="87" t="str">
        <v/>
      </c>
    </row>
    <row r="4565">
      <c r="A4565" s="74" t="str">
        <v/>
      </c>
      <c r="B4565" s="74" t="str">
        <v/>
      </c>
      <c r="C4565" s="75">
        <f>IF($E4565="","",IFERROR(VLOOKUP(TRIM(E4565&amp;""),'Référentiel Articles'!$A$2:$F$634,2,FALSE),""))</f>
      </c>
      <c r="D4565" s="75">
        <f>IF($E4565="","",IFERROR(VLOOKUP(TRIM(E4565&amp;""),'Référentiel Articles'!$A$2:$F$634,3,FALSE),""))</f>
      </c>
      <c r="E4565" s="74" t="str">
        <v/>
      </c>
      <c r="F4565" s="75">
        <f>IF($E4565="","",IFERROR(VLOOKUP(TRIM(E4565&amp;""),'Référentiel Articles'!$A$2:$F$634,4,FALSE),""))</f>
      </c>
      <c r="G4565" s="76">
        <f>IF($E4565="","",IFERROR(VLOOKUP(TRIM(E4565&amp;""),'Référentiel Articles'!$A$2:$F$634,5,FALSE),""))</f>
      </c>
      <c r="H4565" s="77" t="str">
        <v/>
      </c>
      <c r="I4565" s="76">
        <f>IF($E4565="","",IFERROR(VLOOKUP(TRIM(E4565&amp;""),'Référentiel Articles'!$A$2:$F$634,6,FALSE),""))</f>
      </c>
      <c r="J4565" s="78">
        <f>IF(OR($E4565="",$H4565=""),"",$H4565*$I4565)</f>
      </c>
      <c r="K4565" s="79" t="str">
        <v/>
      </c>
    </row>
    <row r="4566">
      <c r="A4566" s="81" t="str">
        <v/>
      </c>
      <c r="B4566" s="81" t="str">
        <v/>
      </c>
      <c r="C4566" s="83">
        <f>IF($E4566="","",IFERROR(VLOOKUP(TRIM(E4566&amp;""),'Référentiel Articles'!$A$2:$F$634,2,FALSE),""))</f>
      </c>
      <c r="D4566" s="83">
        <f>IF($E4566="","",IFERROR(VLOOKUP(TRIM(E4566&amp;""),'Référentiel Articles'!$A$2:$F$634,3,FALSE),""))</f>
      </c>
      <c r="E4566" s="81" t="str">
        <v/>
      </c>
      <c r="F4566" s="83">
        <f>IF($E4566="","",IFERROR(VLOOKUP(TRIM(E4566&amp;""),'Référentiel Articles'!$A$2:$F$634,4,FALSE),""))</f>
      </c>
      <c r="G4566" s="84">
        <f>IF($E4566="","",IFERROR(VLOOKUP(TRIM(E4566&amp;""),'Référentiel Articles'!$A$2:$F$634,5,FALSE),""))</f>
      </c>
      <c r="H4566" s="85" t="str">
        <v/>
      </c>
      <c r="I4566" s="84">
        <f>IF($E4566="","",IFERROR(VLOOKUP(TRIM(E4566&amp;""),'Référentiel Articles'!$A$2:$F$634,6,FALSE),""))</f>
      </c>
      <c r="J4566" s="90">
        <f>IF(OR($E4566="",$H4566=""),"",$H4566*$I4566)</f>
      </c>
      <c r="K4566" s="87" t="str">
        <v/>
      </c>
    </row>
    <row r="4567">
      <c r="A4567" s="74" t="str">
        <v/>
      </c>
      <c r="B4567" s="74" t="str">
        <v/>
      </c>
      <c r="C4567" s="75">
        <f>IF($E4567="","",IFERROR(VLOOKUP(TRIM(E4567&amp;""),'Référentiel Articles'!$A$2:$F$634,2,FALSE),""))</f>
      </c>
      <c r="D4567" s="75">
        <f>IF($E4567="","",IFERROR(VLOOKUP(TRIM(E4567&amp;""),'Référentiel Articles'!$A$2:$F$634,3,FALSE),""))</f>
      </c>
      <c r="E4567" s="74" t="str">
        <v/>
      </c>
      <c r="F4567" s="75">
        <f>IF($E4567="","",IFERROR(VLOOKUP(TRIM(E4567&amp;""),'Référentiel Articles'!$A$2:$F$634,4,FALSE),""))</f>
      </c>
      <c r="G4567" s="76">
        <f>IF($E4567="","",IFERROR(VLOOKUP(TRIM(E4567&amp;""),'Référentiel Articles'!$A$2:$F$634,5,FALSE),""))</f>
      </c>
      <c r="H4567" s="77" t="str">
        <v/>
      </c>
      <c r="I4567" s="76">
        <f>IF($E4567="","",IFERROR(VLOOKUP(TRIM(E4567&amp;""),'Référentiel Articles'!$A$2:$F$634,6,FALSE),""))</f>
      </c>
      <c r="J4567" s="78">
        <f>IF(OR($E4567="",$H4567=""),"",$H4567*$I4567)</f>
      </c>
      <c r="K4567" s="79" t="str">
        <v/>
      </c>
    </row>
    <row r="4568">
      <c r="A4568" s="81" t="str">
        <v/>
      </c>
      <c r="B4568" s="81" t="str">
        <v/>
      </c>
      <c r="C4568" s="83">
        <f>IF($E4568="","",IFERROR(VLOOKUP(TRIM(E4568&amp;""),'Référentiel Articles'!$A$2:$F$634,2,FALSE),""))</f>
      </c>
      <c r="D4568" s="83">
        <f>IF($E4568="","",IFERROR(VLOOKUP(TRIM(E4568&amp;""),'Référentiel Articles'!$A$2:$F$634,3,FALSE),""))</f>
      </c>
      <c r="E4568" s="81" t="str">
        <v/>
      </c>
      <c r="F4568" s="83">
        <f>IF($E4568="","",IFERROR(VLOOKUP(TRIM(E4568&amp;""),'Référentiel Articles'!$A$2:$F$634,4,FALSE),""))</f>
      </c>
      <c r="G4568" s="84">
        <f>IF($E4568="","",IFERROR(VLOOKUP(TRIM(E4568&amp;""),'Référentiel Articles'!$A$2:$F$634,5,FALSE),""))</f>
      </c>
      <c r="H4568" s="85" t="str">
        <v/>
      </c>
      <c r="I4568" s="84">
        <f>IF($E4568="","",IFERROR(VLOOKUP(TRIM(E4568&amp;""),'Référentiel Articles'!$A$2:$F$634,6,FALSE),""))</f>
      </c>
      <c r="J4568" s="90">
        <f>IF(OR($E4568="",$H4568=""),"",$H4568*$I4568)</f>
      </c>
      <c r="K4568" s="87" t="str">
        <v/>
      </c>
    </row>
    <row r="4569">
      <c r="A4569" s="74" t="str">
        <v/>
      </c>
      <c r="B4569" s="74" t="str">
        <v/>
      </c>
      <c r="C4569" s="75">
        <f>IF($E4569="","",IFERROR(VLOOKUP(TRIM(E4569&amp;""),'Référentiel Articles'!$A$2:$F$634,2,FALSE),""))</f>
      </c>
      <c r="D4569" s="75">
        <f>IF($E4569="","",IFERROR(VLOOKUP(TRIM(E4569&amp;""),'Référentiel Articles'!$A$2:$F$634,3,FALSE),""))</f>
      </c>
      <c r="E4569" s="74" t="str">
        <v/>
      </c>
      <c r="F4569" s="75">
        <f>IF($E4569="","",IFERROR(VLOOKUP(TRIM(E4569&amp;""),'Référentiel Articles'!$A$2:$F$634,4,FALSE),""))</f>
      </c>
      <c r="G4569" s="76">
        <f>IF($E4569="","",IFERROR(VLOOKUP(TRIM(E4569&amp;""),'Référentiel Articles'!$A$2:$F$634,5,FALSE),""))</f>
      </c>
      <c r="H4569" s="77" t="str">
        <v/>
      </c>
      <c r="I4569" s="76">
        <f>IF($E4569="","",IFERROR(VLOOKUP(TRIM(E4569&amp;""),'Référentiel Articles'!$A$2:$F$634,6,FALSE),""))</f>
      </c>
      <c r="J4569" s="78">
        <f>IF(OR($E4569="",$H4569=""),"",$H4569*$I4569)</f>
      </c>
      <c r="K4569" s="79" t="str">
        <v/>
      </c>
    </row>
    <row r="4570">
      <c r="A4570" s="81" t="str">
        <v/>
      </c>
      <c r="B4570" s="81" t="str">
        <v/>
      </c>
      <c r="C4570" s="83">
        <f>IF($E4570="","",IFERROR(VLOOKUP(TRIM(E4570&amp;""),'Référentiel Articles'!$A$2:$F$634,2,FALSE),""))</f>
      </c>
      <c r="D4570" s="83">
        <f>IF($E4570="","",IFERROR(VLOOKUP(TRIM(E4570&amp;""),'Référentiel Articles'!$A$2:$F$634,3,FALSE),""))</f>
      </c>
      <c r="E4570" s="81" t="str">
        <v/>
      </c>
      <c r="F4570" s="83">
        <f>IF($E4570="","",IFERROR(VLOOKUP(TRIM(E4570&amp;""),'Référentiel Articles'!$A$2:$F$634,4,FALSE),""))</f>
      </c>
      <c r="G4570" s="84">
        <f>IF($E4570="","",IFERROR(VLOOKUP(TRIM(E4570&amp;""),'Référentiel Articles'!$A$2:$F$634,5,FALSE),""))</f>
      </c>
      <c r="H4570" s="85" t="str">
        <v/>
      </c>
      <c r="I4570" s="84">
        <f>IF($E4570="","",IFERROR(VLOOKUP(TRIM(E4570&amp;""),'Référentiel Articles'!$A$2:$F$634,6,FALSE),""))</f>
      </c>
      <c r="J4570" s="90">
        <f>IF(OR($E4570="",$H4570=""),"",$H4570*$I4570)</f>
      </c>
      <c r="K4570" s="87" t="str">
        <v/>
      </c>
    </row>
    <row r="4571">
      <c r="A4571" s="74" t="str">
        <v/>
      </c>
      <c r="B4571" s="74" t="str">
        <v/>
      </c>
      <c r="C4571" s="75">
        <f>IF($E4571="","",IFERROR(VLOOKUP(TRIM(E4571&amp;""),'Référentiel Articles'!$A$2:$F$634,2,FALSE),""))</f>
      </c>
      <c r="D4571" s="75">
        <f>IF($E4571="","",IFERROR(VLOOKUP(TRIM(E4571&amp;""),'Référentiel Articles'!$A$2:$F$634,3,FALSE),""))</f>
      </c>
      <c r="E4571" s="74" t="str">
        <v/>
      </c>
      <c r="F4571" s="75">
        <f>IF($E4571="","",IFERROR(VLOOKUP(TRIM(E4571&amp;""),'Référentiel Articles'!$A$2:$F$634,4,FALSE),""))</f>
      </c>
      <c r="G4571" s="76">
        <f>IF($E4571="","",IFERROR(VLOOKUP(TRIM(E4571&amp;""),'Référentiel Articles'!$A$2:$F$634,5,FALSE),""))</f>
      </c>
      <c r="H4571" s="77" t="str">
        <v/>
      </c>
      <c r="I4571" s="76">
        <f>IF($E4571="","",IFERROR(VLOOKUP(TRIM(E4571&amp;""),'Référentiel Articles'!$A$2:$F$634,6,FALSE),""))</f>
      </c>
      <c r="J4571" s="78">
        <f>IF(OR($E4571="",$H4571=""),"",$H4571*$I4571)</f>
      </c>
      <c r="K4571" s="79" t="str">
        <v/>
      </c>
    </row>
    <row r="4572">
      <c r="A4572" s="81" t="str">
        <v/>
      </c>
      <c r="B4572" s="81" t="str">
        <v/>
      </c>
      <c r="C4572" s="83">
        <f>IF($E4572="","",IFERROR(VLOOKUP(TRIM(E4572&amp;""),'Référentiel Articles'!$A$2:$F$634,2,FALSE),""))</f>
      </c>
      <c r="D4572" s="83">
        <f>IF($E4572="","",IFERROR(VLOOKUP(TRIM(E4572&amp;""),'Référentiel Articles'!$A$2:$F$634,3,FALSE),""))</f>
      </c>
      <c r="E4572" s="81" t="str">
        <v/>
      </c>
      <c r="F4572" s="83">
        <f>IF($E4572="","",IFERROR(VLOOKUP(TRIM(E4572&amp;""),'Référentiel Articles'!$A$2:$F$634,4,FALSE),""))</f>
      </c>
      <c r="G4572" s="84">
        <f>IF($E4572="","",IFERROR(VLOOKUP(TRIM(E4572&amp;""),'Référentiel Articles'!$A$2:$F$634,5,FALSE),""))</f>
      </c>
      <c r="H4572" s="85" t="str">
        <v/>
      </c>
      <c r="I4572" s="84">
        <f>IF($E4572="","",IFERROR(VLOOKUP(TRIM(E4572&amp;""),'Référentiel Articles'!$A$2:$F$634,6,FALSE),""))</f>
      </c>
      <c r="J4572" s="90">
        <f>IF(OR($E4572="",$H4572=""),"",$H4572*$I4572)</f>
      </c>
      <c r="K4572" s="87" t="str">
        <v/>
      </c>
    </row>
    <row r="4573">
      <c r="A4573" s="74" t="str">
        <v/>
      </c>
      <c r="B4573" s="74" t="str">
        <v/>
      </c>
      <c r="C4573" s="75">
        <f>IF($E4573="","",IFERROR(VLOOKUP(TRIM(E4573&amp;""),'Référentiel Articles'!$A$2:$F$634,2,FALSE),""))</f>
      </c>
      <c r="D4573" s="75">
        <f>IF($E4573="","",IFERROR(VLOOKUP(TRIM(E4573&amp;""),'Référentiel Articles'!$A$2:$F$634,3,FALSE),""))</f>
      </c>
      <c r="E4573" s="74" t="str">
        <v/>
      </c>
      <c r="F4573" s="75">
        <f>IF($E4573="","",IFERROR(VLOOKUP(TRIM(E4573&amp;""),'Référentiel Articles'!$A$2:$F$634,4,FALSE),""))</f>
      </c>
      <c r="G4573" s="76">
        <f>IF($E4573="","",IFERROR(VLOOKUP(TRIM(E4573&amp;""),'Référentiel Articles'!$A$2:$F$634,5,FALSE),""))</f>
      </c>
      <c r="H4573" s="77" t="str">
        <v/>
      </c>
      <c r="I4573" s="76">
        <f>IF($E4573="","",IFERROR(VLOOKUP(TRIM(E4573&amp;""),'Référentiel Articles'!$A$2:$F$634,6,FALSE),""))</f>
      </c>
      <c r="J4573" s="78">
        <f>IF(OR($E4573="",$H4573=""),"",$H4573*$I4573)</f>
      </c>
      <c r="K4573" s="79" t="str">
        <v/>
      </c>
    </row>
    <row r="4574">
      <c r="A4574" s="81" t="str">
        <v/>
      </c>
      <c r="B4574" s="81" t="str">
        <v/>
      </c>
      <c r="C4574" s="83">
        <f>IF($E4574="","",IFERROR(VLOOKUP(TRIM(E4574&amp;""),'Référentiel Articles'!$A$2:$F$634,2,FALSE),""))</f>
      </c>
      <c r="D4574" s="83">
        <f>IF($E4574="","",IFERROR(VLOOKUP(TRIM(E4574&amp;""),'Référentiel Articles'!$A$2:$F$634,3,FALSE),""))</f>
      </c>
      <c r="E4574" s="81" t="str">
        <v/>
      </c>
      <c r="F4574" s="83">
        <f>IF($E4574="","",IFERROR(VLOOKUP(TRIM(E4574&amp;""),'Référentiel Articles'!$A$2:$F$634,4,FALSE),""))</f>
      </c>
      <c r="G4574" s="84">
        <f>IF($E4574="","",IFERROR(VLOOKUP(TRIM(E4574&amp;""),'Référentiel Articles'!$A$2:$F$634,5,FALSE),""))</f>
      </c>
      <c r="H4574" s="85" t="str">
        <v/>
      </c>
      <c r="I4574" s="84">
        <f>IF($E4574="","",IFERROR(VLOOKUP(TRIM(E4574&amp;""),'Référentiel Articles'!$A$2:$F$634,6,FALSE),""))</f>
      </c>
      <c r="J4574" s="90">
        <f>IF(OR($E4574="",$H4574=""),"",$H4574*$I4574)</f>
      </c>
      <c r="K4574" s="87" t="str">
        <v/>
      </c>
    </row>
    <row r="4575">
      <c r="A4575" s="74" t="str">
        <v/>
      </c>
      <c r="B4575" s="74" t="str">
        <v/>
      </c>
      <c r="C4575" s="75">
        <f>IF($E4575="","",IFERROR(VLOOKUP(TRIM(E4575&amp;""),'Référentiel Articles'!$A$2:$F$634,2,FALSE),""))</f>
      </c>
      <c r="D4575" s="75">
        <f>IF($E4575="","",IFERROR(VLOOKUP(TRIM(E4575&amp;""),'Référentiel Articles'!$A$2:$F$634,3,FALSE),""))</f>
      </c>
      <c r="E4575" s="74" t="str">
        <v/>
      </c>
      <c r="F4575" s="75">
        <f>IF($E4575="","",IFERROR(VLOOKUP(TRIM(E4575&amp;""),'Référentiel Articles'!$A$2:$F$634,4,FALSE),""))</f>
      </c>
      <c r="G4575" s="76">
        <f>IF($E4575="","",IFERROR(VLOOKUP(TRIM(E4575&amp;""),'Référentiel Articles'!$A$2:$F$634,5,FALSE),""))</f>
      </c>
      <c r="H4575" s="77" t="str">
        <v/>
      </c>
      <c r="I4575" s="76">
        <f>IF($E4575="","",IFERROR(VLOOKUP(TRIM(E4575&amp;""),'Référentiel Articles'!$A$2:$F$634,6,FALSE),""))</f>
      </c>
      <c r="J4575" s="78">
        <f>IF(OR($E4575="",$H4575=""),"",$H4575*$I4575)</f>
      </c>
      <c r="K4575" s="79" t="str">
        <v/>
      </c>
    </row>
    <row r="4576">
      <c r="A4576" s="81" t="str">
        <v/>
      </c>
      <c r="B4576" s="81" t="str">
        <v/>
      </c>
      <c r="C4576" s="83">
        <f>IF($E4576="","",IFERROR(VLOOKUP(TRIM(E4576&amp;""),'Référentiel Articles'!$A$2:$F$634,2,FALSE),""))</f>
      </c>
      <c r="D4576" s="83">
        <f>IF($E4576="","",IFERROR(VLOOKUP(TRIM(E4576&amp;""),'Référentiel Articles'!$A$2:$F$634,3,FALSE),""))</f>
      </c>
      <c r="E4576" s="81" t="str">
        <v/>
      </c>
      <c r="F4576" s="83">
        <f>IF($E4576="","",IFERROR(VLOOKUP(TRIM(E4576&amp;""),'Référentiel Articles'!$A$2:$F$634,4,FALSE),""))</f>
      </c>
      <c r="G4576" s="84">
        <f>IF($E4576="","",IFERROR(VLOOKUP(TRIM(E4576&amp;""),'Référentiel Articles'!$A$2:$F$634,5,FALSE),""))</f>
      </c>
      <c r="H4576" s="85" t="str">
        <v/>
      </c>
      <c r="I4576" s="84">
        <f>IF($E4576="","",IFERROR(VLOOKUP(TRIM(E4576&amp;""),'Référentiel Articles'!$A$2:$F$634,6,FALSE),""))</f>
      </c>
      <c r="J4576" s="90">
        <f>IF(OR($E4576="",$H4576=""),"",$H4576*$I4576)</f>
      </c>
      <c r="K4576" s="87" t="str">
        <v/>
      </c>
    </row>
    <row r="4577">
      <c r="A4577" s="74" t="str">
        <v/>
      </c>
      <c r="B4577" s="74" t="str">
        <v/>
      </c>
      <c r="C4577" s="75">
        <f>IF($E4577="","",IFERROR(VLOOKUP(TRIM(E4577&amp;""),'Référentiel Articles'!$A$2:$F$634,2,FALSE),""))</f>
      </c>
      <c r="D4577" s="75">
        <f>IF($E4577="","",IFERROR(VLOOKUP(TRIM(E4577&amp;""),'Référentiel Articles'!$A$2:$F$634,3,FALSE),""))</f>
      </c>
      <c r="E4577" s="74" t="str">
        <v/>
      </c>
      <c r="F4577" s="75">
        <f>IF($E4577="","",IFERROR(VLOOKUP(TRIM(E4577&amp;""),'Référentiel Articles'!$A$2:$F$634,4,FALSE),""))</f>
      </c>
      <c r="G4577" s="76">
        <f>IF($E4577="","",IFERROR(VLOOKUP(TRIM(E4577&amp;""),'Référentiel Articles'!$A$2:$F$634,5,FALSE),""))</f>
      </c>
      <c r="H4577" s="77" t="str">
        <v/>
      </c>
      <c r="I4577" s="76">
        <f>IF($E4577="","",IFERROR(VLOOKUP(TRIM(E4577&amp;""),'Référentiel Articles'!$A$2:$F$634,6,FALSE),""))</f>
      </c>
      <c r="J4577" s="78">
        <f>IF(OR($E4577="",$H4577=""),"",$H4577*$I4577)</f>
      </c>
      <c r="K4577" s="79" t="str">
        <v/>
      </c>
    </row>
    <row r="4578">
      <c r="A4578" s="81" t="str">
        <v/>
      </c>
      <c r="B4578" s="81" t="str">
        <v/>
      </c>
      <c r="C4578" s="83">
        <f>IF($E4578="","",IFERROR(VLOOKUP(TRIM(E4578&amp;""),'Référentiel Articles'!$A$2:$F$634,2,FALSE),""))</f>
      </c>
      <c r="D4578" s="83">
        <f>IF($E4578="","",IFERROR(VLOOKUP(TRIM(E4578&amp;""),'Référentiel Articles'!$A$2:$F$634,3,FALSE),""))</f>
      </c>
      <c r="E4578" s="81" t="str">
        <v/>
      </c>
      <c r="F4578" s="83">
        <f>IF($E4578="","",IFERROR(VLOOKUP(TRIM(E4578&amp;""),'Référentiel Articles'!$A$2:$F$634,4,FALSE),""))</f>
      </c>
      <c r="G4578" s="84">
        <f>IF($E4578="","",IFERROR(VLOOKUP(TRIM(E4578&amp;""),'Référentiel Articles'!$A$2:$F$634,5,FALSE),""))</f>
      </c>
      <c r="H4578" s="85" t="str">
        <v/>
      </c>
      <c r="I4578" s="84">
        <f>IF($E4578="","",IFERROR(VLOOKUP(TRIM(E4578&amp;""),'Référentiel Articles'!$A$2:$F$634,6,FALSE),""))</f>
      </c>
      <c r="J4578" s="90">
        <f>IF(OR($E4578="",$H4578=""),"",$H4578*$I4578)</f>
      </c>
      <c r="K4578" s="87" t="str">
        <v/>
      </c>
    </row>
    <row r="4579">
      <c r="A4579" s="74" t="str">
        <v/>
      </c>
      <c r="B4579" s="74" t="str">
        <v/>
      </c>
      <c r="C4579" s="75">
        <f>IF($E4579="","",IFERROR(VLOOKUP(TRIM(E4579&amp;""),'Référentiel Articles'!$A$2:$F$634,2,FALSE),""))</f>
      </c>
      <c r="D4579" s="75">
        <f>IF($E4579="","",IFERROR(VLOOKUP(TRIM(E4579&amp;""),'Référentiel Articles'!$A$2:$F$634,3,FALSE),""))</f>
      </c>
      <c r="E4579" s="74" t="str">
        <v/>
      </c>
      <c r="F4579" s="75">
        <f>IF($E4579="","",IFERROR(VLOOKUP(TRIM(E4579&amp;""),'Référentiel Articles'!$A$2:$F$634,4,FALSE),""))</f>
      </c>
      <c r="G4579" s="76">
        <f>IF($E4579="","",IFERROR(VLOOKUP(TRIM(E4579&amp;""),'Référentiel Articles'!$A$2:$F$634,5,FALSE),""))</f>
      </c>
      <c r="H4579" s="77" t="str">
        <v/>
      </c>
      <c r="I4579" s="76">
        <f>IF($E4579="","",IFERROR(VLOOKUP(TRIM(E4579&amp;""),'Référentiel Articles'!$A$2:$F$634,6,FALSE),""))</f>
      </c>
      <c r="J4579" s="78">
        <f>IF(OR($E4579="",$H4579=""),"",$H4579*$I4579)</f>
      </c>
      <c r="K4579" s="79" t="str">
        <v/>
      </c>
    </row>
    <row r="4580">
      <c r="A4580" s="81" t="str">
        <v/>
      </c>
      <c r="B4580" s="81" t="str">
        <v/>
      </c>
      <c r="C4580" s="83">
        <f>IF($E4580="","",IFERROR(VLOOKUP(TRIM(E4580&amp;""),'Référentiel Articles'!$A$2:$F$634,2,FALSE),""))</f>
      </c>
      <c r="D4580" s="83">
        <f>IF($E4580="","",IFERROR(VLOOKUP(TRIM(E4580&amp;""),'Référentiel Articles'!$A$2:$F$634,3,FALSE),""))</f>
      </c>
      <c r="E4580" s="81" t="str">
        <v/>
      </c>
      <c r="F4580" s="83">
        <f>IF($E4580="","",IFERROR(VLOOKUP(TRIM(E4580&amp;""),'Référentiel Articles'!$A$2:$F$634,4,FALSE),""))</f>
      </c>
      <c r="G4580" s="84">
        <f>IF($E4580="","",IFERROR(VLOOKUP(TRIM(E4580&amp;""),'Référentiel Articles'!$A$2:$F$634,5,FALSE),""))</f>
      </c>
      <c r="H4580" s="85" t="str">
        <v/>
      </c>
      <c r="I4580" s="84">
        <f>IF($E4580="","",IFERROR(VLOOKUP(TRIM(E4580&amp;""),'Référentiel Articles'!$A$2:$F$634,6,FALSE),""))</f>
      </c>
      <c r="J4580" s="90">
        <f>IF(OR($E4580="",$H4580=""),"",$H4580*$I4580)</f>
      </c>
      <c r="K4580" s="87" t="str">
        <v/>
      </c>
    </row>
    <row r="4581">
      <c r="A4581" s="74" t="str">
        <v/>
      </c>
      <c r="B4581" s="74" t="str">
        <v/>
      </c>
      <c r="C4581" s="75">
        <f>IF($E4581="","",IFERROR(VLOOKUP(TRIM(E4581&amp;""),'Référentiel Articles'!$A$2:$F$634,2,FALSE),""))</f>
      </c>
      <c r="D4581" s="75">
        <f>IF($E4581="","",IFERROR(VLOOKUP(TRIM(E4581&amp;""),'Référentiel Articles'!$A$2:$F$634,3,FALSE),""))</f>
      </c>
      <c r="E4581" s="74" t="str">
        <v/>
      </c>
      <c r="F4581" s="75">
        <f>IF($E4581="","",IFERROR(VLOOKUP(TRIM(E4581&amp;""),'Référentiel Articles'!$A$2:$F$634,4,FALSE),""))</f>
      </c>
      <c r="G4581" s="76">
        <f>IF($E4581="","",IFERROR(VLOOKUP(TRIM(E4581&amp;""),'Référentiel Articles'!$A$2:$F$634,5,FALSE),""))</f>
      </c>
      <c r="H4581" s="77" t="str">
        <v/>
      </c>
      <c r="I4581" s="76">
        <f>IF($E4581="","",IFERROR(VLOOKUP(TRIM(E4581&amp;""),'Référentiel Articles'!$A$2:$F$634,6,FALSE),""))</f>
      </c>
      <c r="J4581" s="78">
        <f>IF(OR($E4581="",$H4581=""),"",$H4581*$I4581)</f>
      </c>
      <c r="K4581" s="79" t="str">
        <v/>
      </c>
    </row>
    <row r="4582">
      <c r="A4582" s="81" t="str">
        <v/>
      </c>
      <c r="B4582" s="81" t="str">
        <v/>
      </c>
      <c r="C4582" s="83">
        <f>IF($E4582="","",IFERROR(VLOOKUP(TRIM(E4582&amp;""),'Référentiel Articles'!$A$2:$F$634,2,FALSE),""))</f>
      </c>
      <c r="D4582" s="83">
        <f>IF($E4582="","",IFERROR(VLOOKUP(TRIM(E4582&amp;""),'Référentiel Articles'!$A$2:$F$634,3,FALSE),""))</f>
      </c>
      <c r="E4582" s="81" t="str">
        <v/>
      </c>
      <c r="F4582" s="83">
        <f>IF($E4582="","",IFERROR(VLOOKUP(TRIM(E4582&amp;""),'Référentiel Articles'!$A$2:$F$634,4,FALSE),""))</f>
      </c>
      <c r="G4582" s="84">
        <f>IF($E4582="","",IFERROR(VLOOKUP(TRIM(E4582&amp;""),'Référentiel Articles'!$A$2:$F$634,5,FALSE),""))</f>
      </c>
      <c r="H4582" s="85" t="str">
        <v/>
      </c>
      <c r="I4582" s="84">
        <f>IF($E4582="","",IFERROR(VLOOKUP(TRIM(E4582&amp;""),'Référentiel Articles'!$A$2:$F$634,6,FALSE),""))</f>
      </c>
      <c r="J4582" s="90">
        <f>IF(OR($E4582="",$H4582=""),"",$H4582*$I4582)</f>
      </c>
      <c r="K4582" s="87" t="str">
        <v/>
      </c>
    </row>
    <row r="4583">
      <c r="A4583" s="74" t="str">
        <v/>
      </c>
      <c r="B4583" s="74" t="str">
        <v/>
      </c>
      <c r="C4583" s="75">
        <f>IF($E4583="","",IFERROR(VLOOKUP(TRIM(E4583&amp;""),'Référentiel Articles'!$A$2:$F$634,2,FALSE),""))</f>
      </c>
      <c r="D4583" s="75">
        <f>IF($E4583="","",IFERROR(VLOOKUP(TRIM(E4583&amp;""),'Référentiel Articles'!$A$2:$F$634,3,FALSE),""))</f>
      </c>
      <c r="E4583" s="74" t="str">
        <v/>
      </c>
      <c r="F4583" s="75">
        <f>IF($E4583="","",IFERROR(VLOOKUP(TRIM(E4583&amp;""),'Référentiel Articles'!$A$2:$F$634,4,FALSE),""))</f>
      </c>
      <c r="G4583" s="76">
        <f>IF($E4583="","",IFERROR(VLOOKUP(TRIM(E4583&amp;""),'Référentiel Articles'!$A$2:$F$634,5,FALSE),""))</f>
      </c>
      <c r="H4583" s="77" t="str">
        <v/>
      </c>
      <c r="I4583" s="76">
        <f>IF($E4583="","",IFERROR(VLOOKUP(TRIM(E4583&amp;""),'Référentiel Articles'!$A$2:$F$634,6,FALSE),""))</f>
      </c>
      <c r="J4583" s="78">
        <f>IF(OR($E4583="",$H4583=""),"",$H4583*$I4583)</f>
      </c>
      <c r="K4583" s="79" t="str">
        <v/>
      </c>
    </row>
    <row r="4584">
      <c r="A4584" s="81" t="str">
        <v/>
      </c>
      <c r="B4584" s="81" t="str">
        <v/>
      </c>
      <c r="C4584" s="83">
        <f>IF($E4584="","",IFERROR(VLOOKUP(TRIM(E4584&amp;""),'Référentiel Articles'!$A$2:$F$634,2,FALSE),""))</f>
      </c>
      <c r="D4584" s="83">
        <f>IF($E4584="","",IFERROR(VLOOKUP(TRIM(E4584&amp;""),'Référentiel Articles'!$A$2:$F$634,3,FALSE),""))</f>
      </c>
      <c r="E4584" s="81" t="str">
        <v/>
      </c>
      <c r="F4584" s="83">
        <f>IF($E4584="","",IFERROR(VLOOKUP(TRIM(E4584&amp;""),'Référentiel Articles'!$A$2:$F$634,4,FALSE),""))</f>
      </c>
      <c r="G4584" s="84">
        <f>IF($E4584="","",IFERROR(VLOOKUP(TRIM(E4584&amp;""),'Référentiel Articles'!$A$2:$F$634,5,FALSE),""))</f>
      </c>
      <c r="H4584" s="85" t="str">
        <v/>
      </c>
      <c r="I4584" s="84">
        <f>IF($E4584="","",IFERROR(VLOOKUP(TRIM(E4584&amp;""),'Référentiel Articles'!$A$2:$F$634,6,FALSE),""))</f>
      </c>
      <c r="J4584" s="90">
        <f>IF(OR($E4584="",$H4584=""),"",$H4584*$I4584)</f>
      </c>
      <c r="K4584" s="87" t="str">
        <v/>
      </c>
    </row>
    <row r="4585">
      <c r="A4585" s="74" t="str">
        <v/>
      </c>
      <c r="B4585" s="74" t="str">
        <v/>
      </c>
      <c r="C4585" s="75">
        <f>IF($E4585="","",IFERROR(VLOOKUP(TRIM(E4585&amp;""),'Référentiel Articles'!$A$2:$F$634,2,FALSE),""))</f>
      </c>
      <c r="D4585" s="75">
        <f>IF($E4585="","",IFERROR(VLOOKUP(TRIM(E4585&amp;""),'Référentiel Articles'!$A$2:$F$634,3,FALSE),""))</f>
      </c>
      <c r="E4585" s="74" t="str">
        <v/>
      </c>
      <c r="F4585" s="75">
        <f>IF($E4585="","",IFERROR(VLOOKUP(TRIM(E4585&amp;""),'Référentiel Articles'!$A$2:$F$634,4,FALSE),""))</f>
      </c>
      <c r="G4585" s="76">
        <f>IF($E4585="","",IFERROR(VLOOKUP(TRIM(E4585&amp;""),'Référentiel Articles'!$A$2:$F$634,5,FALSE),""))</f>
      </c>
      <c r="H4585" s="77" t="str">
        <v/>
      </c>
      <c r="I4585" s="76">
        <f>IF($E4585="","",IFERROR(VLOOKUP(TRIM(E4585&amp;""),'Référentiel Articles'!$A$2:$F$634,6,FALSE),""))</f>
      </c>
      <c r="J4585" s="78">
        <f>IF(OR($E4585="",$H4585=""),"",$H4585*$I4585)</f>
      </c>
      <c r="K4585" s="79" t="str">
        <v/>
      </c>
    </row>
    <row r="4586">
      <c r="A4586" s="81" t="str">
        <v/>
      </c>
      <c r="B4586" s="81" t="str">
        <v/>
      </c>
      <c r="C4586" s="83">
        <f>IF($E4586="","",IFERROR(VLOOKUP(TRIM(E4586&amp;""),'Référentiel Articles'!$A$2:$F$634,2,FALSE),""))</f>
      </c>
      <c r="D4586" s="83">
        <f>IF($E4586="","",IFERROR(VLOOKUP(TRIM(E4586&amp;""),'Référentiel Articles'!$A$2:$F$634,3,FALSE),""))</f>
      </c>
      <c r="E4586" s="81" t="str">
        <v/>
      </c>
      <c r="F4586" s="83">
        <f>IF($E4586="","",IFERROR(VLOOKUP(TRIM(E4586&amp;""),'Référentiel Articles'!$A$2:$F$634,4,FALSE),""))</f>
      </c>
      <c r="G4586" s="84">
        <f>IF($E4586="","",IFERROR(VLOOKUP(TRIM(E4586&amp;""),'Référentiel Articles'!$A$2:$F$634,5,FALSE),""))</f>
      </c>
      <c r="H4586" s="85" t="str">
        <v/>
      </c>
      <c r="I4586" s="84">
        <f>IF($E4586="","",IFERROR(VLOOKUP(TRIM(E4586&amp;""),'Référentiel Articles'!$A$2:$F$634,6,FALSE),""))</f>
      </c>
      <c r="J4586" s="90">
        <f>IF(OR($E4586="",$H4586=""),"",$H4586*$I4586)</f>
      </c>
      <c r="K4586" s="87" t="str">
        <v/>
      </c>
    </row>
    <row r="4587">
      <c r="A4587" s="74" t="str">
        <v/>
      </c>
      <c r="B4587" s="74" t="str">
        <v/>
      </c>
      <c r="C4587" s="75">
        <f>IF($E4587="","",IFERROR(VLOOKUP(TRIM(E4587&amp;""),'Référentiel Articles'!$A$2:$F$634,2,FALSE),""))</f>
      </c>
      <c r="D4587" s="75">
        <f>IF($E4587="","",IFERROR(VLOOKUP(TRIM(E4587&amp;""),'Référentiel Articles'!$A$2:$F$634,3,FALSE),""))</f>
      </c>
      <c r="E4587" s="74" t="str">
        <v/>
      </c>
      <c r="F4587" s="75">
        <f>IF($E4587="","",IFERROR(VLOOKUP(TRIM(E4587&amp;""),'Référentiel Articles'!$A$2:$F$634,4,FALSE),""))</f>
      </c>
      <c r="G4587" s="76">
        <f>IF($E4587="","",IFERROR(VLOOKUP(TRIM(E4587&amp;""),'Référentiel Articles'!$A$2:$F$634,5,FALSE),""))</f>
      </c>
      <c r="H4587" s="77" t="str">
        <v/>
      </c>
      <c r="I4587" s="76">
        <f>IF($E4587="","",IFERROR(VLOOKUP(TRIM(E4587&amp;""),'Référentiel Articles'!$A$2:$F$634,6,FALSE),""))</f>
      </c>
      <c r="J4587" s="78">
        <f>IF(OR($E4587="",$H4587=""),"",$H4587*$I4587)</f>
      </c>
      <c r="K4587" s="79" t="str">
        <v/>
      </c>
    </row>
    <row r="4588">
      <c r="A4588" s="81" t="str">
        <v/>
      </c>
      <c r="B4588" s="81" t="str">
        <v/>
      </c>
      <c r="C4588" s="83">
        <f>IF($E4588="","",IFERROR(VLOOKUP(TRIM(E4588&amp;""),'Référentiel Articles'!$A$2:$F$634,2,FALSE),""))</f>
      </c>
      <c r="D4588" s="83">
        <f>IF($E4588="","",IFERROR(VLOOKUP(TRIM(E4588&amp;""),'Référentiel Articles'!$A$2:$F$634,3,FALSE),""))</f>
      </c>
      <c r="E4588" s="81" t="str">
        <v/>
      </c>
      <c r="F4588" s="83">
        <f>IF($E4588="","",IFERROR(VLOOKUP(TRIM(E4588&amp;""),'Référentiel Articles'!$A$2:$F$634,4,FALSE),""))</f>
      </c>
      <c r="G4588" s="84">
        <f>IF($E4588="","",IFERROR(VLOOKUP(TRIM(E4588&amp;""),'Référentiel Articles'!$A$2:$F$634,5,FALSE),""))</f>
      </c>
      <c r="H4588" s="85" t="str">
        <v/>
      </c>
      <c r="I4588" s="84">
        <f>IF($E4588="","",IFERROR(VLOOKUP(TRIM(E4588&amp;""),'Référentiel Articles'!$A$2:$F$634,6,FALSE),""))</f>
      </c>
      <c r="J4588" s="90">
        <f>IF(OR($E4588="",$H4588=""),"",$H4588*$I4588)</f>
      </c>
      <c r="K4588" s="87" t="str">
        <v/>
      </c>
    </row>
    <row r="4589">
      <c r="A4589" s="74" t="str">
        <v/>
      </c>
      <c r="B4589" s="74" t="str">
        <v/>
      </c>
      <c r="C4589" s="75">
        <f>IF($E4589="","",IFERROR(VLOOKUP(TRIM(E4589&amp;""),'Référentiel Articles'!$A$2:$F$634,2,FALSE),""))</f>
      </c>
      <c r="D4589" s="75">
        <f>IF($E4589="","",IFERROR(VLOOKUP(TRIM(E4589&amp;""),'Référentiel Articles'!$A$2:$F$634,3,FALSE),""))</f>
      </c>
      <c r="E4589" s="74" t="str">
        <v/>
      </c>
      <c r="F4589" s="75">
        <f>IF($E4589="","",IFERROR(VLOOKUP(TRIM(E4589&amp;""),'Référentiel Articles'!$A$2:$F$634,4,FALSE),""))</f>
      </c>
      <c r="G4589" s="76">
        <f>IF($E4589="","",IFERROR(VLOOKUP(TRIM(E4589&amp;""),'Référentiel Articles'!$A$2:$F$634,5,FALSE),""))</f>
      </c>
      <c r="H4589" s="77" t="str">
        <v/>
      </c>
      <c r="I4589" s="76">
        <f>IF($E4589="","",IFERROR(VLOOKUP(TRIM(E4589&amp;""),'Référentiel Articles'!$A$2:$F$634,6,FALSE),""))</f>
      </c>
      <c r="J4589" s="78">
        <f>IF(OR($E4589="",$H4589=""),"",$H4589*$I4589)</f>
      </c>
      <c r="K4589" s="79" t="str">
        <v/>
      </c>
    </row>
    <row r="4590">
      <c r="A4590" s="81" t="str">
        <v/>
      </c>
      <c r="B4590" s="81" t="str">
        <v/>
      </c>
      <c r="C4590" s="83">
        <f>IF($E4590="","",IFERROR(VLOOKUP(TRIM(E4590&amp;""),'Référentiel Articles'!$A$2:$F$634,2,FALSE),""))</f>
      </c>
      <c r="D4590" s="83">
        <f>IF($E4590="","",IFERROR(VLOOKUP(TRIM(E4590&amp;""),'Référentiel Articles'!$A$2:$F$634,3,FALSE),""))</f>
      </c>
      <c r="E4590" s="81" t="str">
        <v/>
      </c>
      <c r="F4590" s="83">
        <f>IF($E4590="","",IFERROR(VLOOKUP(TRIM(E4590&amp;""),'Référentiel Articles'!$A$2:$F$634,4,FALSE),""))</f>
      </c>
      <c r="G4590" s="84">
        <f>IF($E4590="","",IFERROR(VLOOKUP(TRIM(E4590&amp;""),'Référentiel Articles'!$A$2:$F$634,5,FALSE),""))</f>
      </c>
      <c r="H4590" s="85" t="str">
        <v/>
      </c>
      <c r="I4590" s="84">
        <f>IF($E4590="","",IFERROR(VLOOKUP(TRIM(E4590&amp;""),'Référentiel Articles'!$A$2:$F$634,6,FALSE),""))</f>
      </c>
      <c r="J4590" s="90">
        <f>IF(OR($E4590="",$H4590=""),"",$H4590*$I4590)</f>
      </c>
      <c r="K4590" s="87" t="str">
        <v/>
      </c>
    </row>
    <row r="4591">
      <c r="A4591" s="74" t="str">
        <v/>
      </c>
      <c r="B4591" s="74" t="str">
        <v/>
      </c>
      <c r="C4591" s="75">
        <f>IF($E4591="","",IFERROR(VLOOKUP(TRIM(E4591&amp;""),'Référentiel Articles'!$A$2:$F$634,2,FALSE),""))</f>
      </c>
      <c r="D4591" s="75">
        <f>IF($E4591="","",IFERROR(VLOOKUP(TRIM(E4591&amp;""),'Référentiel Articles'!$A$2:$F$634,3,FALSE),""))</f>
      </c>
      <c r="E4591" s="74" t="str">
        <v/>
      </c>
      <c r="F4591" s="75">
        <f>IF($E4591="","",IFERROR(VLOOKUP(TRIM(E4591&amp;""),'Référentiel Articles'!$A$2:$F$634,4,FALSE),""))</f>
      </c>
      <c r="G4591" s="76">
        <f>IF($E4591="","",IFERROR(VLOOKUP(TRIM(E4591&amp;""),'Référentiel Articles'!$A$2:$F$634,5,FALSE),""))</f>
      </c>
      <c r="H4591" s="77" t="str">
        <v/>
      </c>
      <c r="I4591" s="76">
        <f>IF($E4591="","",IFERROR(VLOOKUP(TRIM(E4591&amp;""),'Référentiel Articles'!$A$2:$F$634,6,FALSE),""))</f>
      </c>
      <c r="J4591" s="78">
        <f>IF(OR($E4591="",$H4591=""),"",$H4591*$I4591)</f>
      </c>
      <c r="K4591" s="79" t="str">
        <v/>
      </c>
    </row>
    <row r="4592">
      <c r="A4592" s="81" t="str">
        <v/>
      </c>
      <c r="B4592" s="81" t="str">
        <v/>
      </c>
      <c r="C4592" s="83">
        <f>IF($E4592="","",IFERROR(VLOOKUP(TRIM(E4592&amp;""),'Référentiel Articles'!$A$2:$F$634,2,FALSE),""))</f>
      </c>
      <c r="D4592" s="83">
        <f>IF($E4592="","",IFERROR(VLOOKUP(TRIM(E4592&amp;""),'Référentiel Articles'!$A$2:$F$634,3,FALSE),""))</f>
      </c>
      <c r="E4592" s="81" t="str">
        <v/>
      </c>
      <c r="F4592" s="83">
        <f>IF($E4592="","",IFERROR(VLOOKUP(TRIM(E4592&amp;""),'Référentiel Articles'!$A$2:$F$634,4,FALSE),""))</f>
      </c>
      <c r="G4592" s="84">
        <f>IF($E4592="","",IFERROR(VLOOKUP(TRIM(E4592&amp;""),'Référentiel Articles'!$A$2:$F$634,5,FALSE),""))</f>
      </c>
      <c r="H4592" s="85" t="str">
        <v/>
      </c>
      <c r="I4592" s="84">
        <f>IF($E4592="","",IFERROR(VLOOKUP(TRIM(E4592&amp;""),'Référentiel Articles'!$A$2:$F$634,6,FALSE),""))</f>
      </c>
      <c r="J4592" s="90">
        <f>IF(OR($E4592="",$H4592=""),"",$H4592*$I4592)</f>
      </c>
      <c r="K4592" s="87" t="str">
        <v/>
      </c>
    </row>
    <row r="4593">
      <c r="A4593" s="74" t="str">
        <v/>
      </c>
      <c r="B4593" s="74" t="str">
        <v/>
      </c>
      <c r="C4593" s="75">
        <f>IF($E4593="","",IFERROR(VLOOKUP(TRIM(E4593&amp;""),'Référentiel Articles'!$A$2:$F$634,2,FALSE),""))</f>
      </c>
      <c r="D4593" s="75">
        <f>IF($E4593="","",IFERROR(VLOOKUP(TRIM(E4593&amp;""),'Référentiel Articles'!$A$2:$F$634,3,FALSE),""))</f>
      </c>
      <c r="E4593" s="74" t="str">
        <v/>
      </c>
      <c r="F4593" s="75">
        <f>IF($E4593="","",IFERROR(VLOOKUP(TRIM(E4593&amp;""),'Référentiel Articles'!$A$2:$F$634,4,FALSE),""))</f>
      </c>
      <c r="G4593" s="76">
        <f>IF($E4593="","",IFERROR(VLOOKUP(TRIM(E4593&amp;""),'Référentiel Articles'!$A$2:$F$634,5,FALSE),""))</f>
      </c>
      <c r="H4593" s="77" t="str">
        <v/>
      </c>
      <c r="I4593" s="76">
        <f>IF($E4593="","",IFERROR(VLOOKUP(TRIM(E4593&amp;""),'Référentiel Articles'!$A$2:$F$634,6,FALSE),""))</f>
      </c>
      <c r="J4593" s="78">
        <f>IF(OR($E4593="",$H4593=""),"",$H4593*$I4593)</f>
      </c>
      <c r="K4593" s="79" t="str">
        <v/>
      </c>
    </row>
    <row r="4594">
      <c r="A4594" s="81" t="str">
        <v/>
      </c>
      <c r="B4594" s="81" t="str">
        <v/>
      </c>
      <c r="C4594" s="83">
        <f>IF($E4594="","",IFERROR(VLOOKUP(TRIM(E4594&amp;""),'Référentiel Articles'!$A$2:$F$634,2,FALSE),""))</f>
      </c>
      <c r="D4594" s="83">
        <f>IF($E4594="","",IFERROR(VLOOKUP(TRIM(E4594&amp;""),'Référentiel Articles'!$A$2:$F$634,3,FALSE),""))</f>
      </c>
      <c r="E4594" s="81" t="str">
        <v/>
      </c>
      <c r="F4594" s="83">
        <f>IF($E4594="","",IFERROR(VLOOKUP(TRIM(E4594&amp;""),'Référentiel Articles'!$A$2:$F$634,4,FALSE),""))</f>
      </c>
      <c r="G4594" s="84">
        <f>IF($E4594="","",IFERROR(VLOOKUP(TRIM(E4594&amp;""),'Référentiel Articles'!$A$2:$F$634,5,FALSE),""))</f>
      </c>
      <c r="H4594" s="85" t="str">
        <v/>
      </c>
      <c r="I4594" s="84">
        <f>IF($E4594="","",IFERROR(VLOOKUP(TRIM(E4594&amp;""),'Référentiel Articles'!$A$2:$F$634,6,FALSE),""))</f>
      </c>
      <c r="J4594" s="90">
        <f>IF(OR($E4594="",$H4594=""),"",$H4594*$I4594)</f>
      </c>
      <c r="K4594" s="87" t="str">
        <v/>
      </c>
    </row>
    <row r="4595">
      <c r="A4595" s="74" t="str">
        <v/>
      </c>
      <c r="B4595" s="74" t="str">
        <v/>
      </c>
      <c r="C4595" s="75">
        <f>IF($E4595="","",IFERROR(VLOOKUP(TRIM(E4595&amp;""),'Référentiel Articles'!$A$2:$F$634,2,FALSE),""))</f>
      </c>
      <c r="D4595" s="75">
        <f>IF($E4595="","",IFERROR(VLOOKUP(TRIM(E4595&amp;""),'Référentiel Articles'!$A$2:$F$634,3,FALSE),""))</f>
      </c>
      <c r="E4595" s="74" t="str">
        <v/>
      </c>
      <c r="F4595" s="75">
        <f>IF($E4595="","",IFERROR(VLOOKUP(TRIM(E4595&amp;""),'Référentiel Articles'!$A$2:$F$634,4,FALSE),""))</f>
      </c>
      <c r="G4595" s="76">
        <f>IF($E4595="","",IFERROR(VLOOKUP(TRIM(E4595&amp;""),'Référentiel Articles'!$A$2:$F$634,5,FALSE),""))</f>
      </c>
      <c r="H4595" s="77" t="str">
        <v/>
      </c>
      <c r="I4595" s="76">
        <f>IF($E4595="","",IFERROR(VLOOKUP(TRIM(E4595&amp;""),'Référentiel Articles'!$A$2:$F$634,6,FALSE),""))</f>
      </c>
      <c r="J4595" s="78">
        <f>IF(OR($E4595="",$H4595=""),"",$H4595*$I4595)</f>
      </c>
      <c r="K4595" s="79" t="str">
        <v/>
      </c>
    </row>
    <row r="4596">
      <c r="A4596" s="81" t="str">
        <v/>
      </c>
      <c r="B4596" s="81" t="str">
        <v/>
      </c>
      <c r="C4596" s="83">
        <f>IF($E4596="","",IFERROR(VLOOKUP(TRIM(E4596&amp;""),'Référentiel Articles'!$A$2:$F$634,2,FALSE),""))</f>
      </c>
      <c r="D4596" s="83">
        <f>IF($E4596="","",IFERROR(VLOOKUP(TRIM(E4596&amp;""),'Référentiel Articles'!$A$2:$F$634,3,FALSE),""))</f>
      </c>
      <c r="E4596" s="81" t="str">
        <v/>
      </c>
      <c r="F4596" s="83">
        <f>IF($E4596="","",IFERROR(VLOOKUP(TRIM(E4596&amp;""),'Référentiel Articles'!$A$2:$F$634,4,FALSE),""))</f>
      </c>
      <c r="G4596" s="84">
        <f>IF($E4596="","",IFERROR(VLOOKUP(TRIM(E4596&amp;""),'Référentiel Articles'!$A$2:$F$634,5,FALSE),""))</f>
      </c>
      <c r="H4596" s="85" t="str">
        <v/>
      </c>
      <c r="I4596" s="84">
        <f>IF($E4596="","",IFERROR(VLOOKUP(TRIM(E4596&amp;""),'Référentiel Articles'!$A$2:$F$634,6,FALSE),""))</f>
      </c>
      <c r="J4596" s="90">
        <f>IF(OR($E4596="",$H4596=""),"",$H4596*$I4596)</f>
      </c>
      <c r="K4596" s="87" t="str">
        <v/>
      </c>
    </row>
    <row r="4597">
      <c r="A4597" s="74" t="str">
        <v/>
      </c>
      <c r="B4597" s="74" t="str">
        <v/>
      </c>
      <c r="C4597" s="75">
        <f>IF($E4597="","",IFERROR(VLOOKUP(TRIM(E4597&amp;""),'Référentiel Articles'!$A$2:$F$634,2,FALSE),""))</f>
      </c>
      <c r="D4597" s="75">
        <f>IF($E4597="","",IFERROR(VLOOKUP(TRIM(E4597&amp;""),'Référentiel Articles'!$A$2:$F$634,3,FALSE),""))</f>
      </c>
      <c r="E4597" s="74" t="str">
        <v/>
      </c>
      <c r="F4597" s="75">
        <f>IF($E4597="","",IFERROR(VLOOKUP(TRIM(E4597&amp;""),'Référentiel Articles'!$A$2:$F$634,4,FALSE),""))</f>
      </c>
      <c r="G4597" s="76">
        <f>IF($E4597="","",IFERROR(VLOOKUP(TRIM(E4597&amp;""),'Référentiel Articles'!$A$2:$F$634,5,FALSE),""))</f>
      </c>
      <c r="H4597" s="77" t="str">
        <v/>
      </c>
      <c r="I4597" s="76">
        <f>IF($E4597="","",IFERROR(VLOOKUP(TRIM(E4597&amp;""),'Référentiel Articles'!$A$2:$F$634,6,FALSE),""))</f>
      </c>
      <c r="J4597" s="78">
        <f>IF(OR($E4597="",$H4597=""),"",$H4597*$I4597)</f>
      </c>
      <c r="K4597" s="79" t="str">
        <v/>
      </c>
    </row>
    <row r="4598">
      <c r="A4598" s="81" t="str">
        <v/>
      </c>
      <c r="B4598" s="81" t="str">
        <v/>
      </c>
      <c r="C4598" s="83">
        <f>IF($E4598="","",IFERROR(VLOOKUP(TRIM(E4598&amp;""),'Référentiel Articles'!$A$2:$F$634,2,FALSE),""))</f>
      </c>
      <c r="D4598" s="83">
        <f>IF($E4598="","",IFERROR(VLOOKUP(TRIM(E4598&amp;""),'Référentiel Articles'!$A$2:$F$634,3,FALSE),""))</f>
      </c>
      <c r="E4598" s="81" t="str">
        <v/>
      </c>
      <c r="F4598" s="83">
        <f>IF($E4598="","",IFERROR(VLOOKUP(TRIM(E4598&amp;""),'Référentiel Articles'!$A$2:$F$634,4,FALSE),""))</f>
      </c>
      <c r="G4598" s="84">
        <f>IF($E4598="","",IFERROR(VLOOKUP(TRIM(E4598&amp;""),'Référentiel Articles'!$A$2:$F$634,5,FALSE),""))</f>
      </c>
      <c r="H4598" s="85" t="str">
        <v/>
      </c>
      <c r="I4598" s="84">
        <f>IF($E4598="","",IFERROR(VLOOKUP(TRIM(E4598&amp;""),'Référentiel Articles'!$A$2:$F$634,6,FALSE),""))</f>
      </c>
      <c r="J4598" s="90">
        <f>IF(OR($E4598="",$H4598=""),"",$H4598*$I4598)</f>
      </c>
      <c r="K4598" s="87" t="str">
        <v/>
      </c>
    </row>
    <row r="4599">
      <c r="A4599" s="74" t="str">
        <v/>
      </c>
      <c r="B4599" s="74" t="str">
        <v/>
      </c>
      <c r="C4599" s="75">
        <f>IF($E4599="","",IFERROR(VLOOKUP(TRIM(E4599&amp;""),'Référentiel Articles'!$A$2:$F$634,2,FALSE),""))</f>
      </c>
      <c r="D4599" s="75">
        <f>IF($E4599="","",IFERROR(VLOOKUP(TRIM(E4599&amp;""),'Référentiel Articles'!$A$2:$F$634,3,FALSE),""))</f>
      </c>
      <c r="E4599" s="74" t="str">
        <v/>
      </c>
      <c r="F4599" s="75">
        <f>IF($E4599="","",IFERROR(VLOOKUP(TRIM(E4599&amp;""),'Référentiel Articles'!$A$2:$F$634,4,FALSE),""))</f>
      </c>
      <c r="G4599" s="76">
        <f>IF($E4599="","",IFERROR(VLOOKUP(TRIM(E4599&amp;""),'Référentiel Articles'!$A$2:$F$634,5,FALSE),""))</f>
      </c>
      <c r="H4599" s="77" t="str">
        <v/>
      </c>
      <c r="I4599" s="76">
        <f>IF($E4599="","",IFERROR(VLOOKUP(TRIM(E4599&amp;""),'Référentiel Articles'!$A$2:$F$634,6,FALSE),""))</f>
      </c>
      <c r="J4599" s="78">
        <f>IF(OR($E4599="",$H4599=""),"",$H4599*$I4599)</f>
      </c>
      <c r="K4599" s="79" t="str">
        <v/>
      </c>
    </row>
    <row r="4600">
      <c r="A4600" s="81" t="str">
        <v/>
      </c>
      <c r="B4600" s="81" t="str">
        <v/>
      </c>
      <c r="C4600" s="83">
        <f>IF($E4600="","",IFERROR(VLOOKUP(TRIM(E4600&amp;""),'Référentiel Articles'!$A$2:$F$634,2,FALSE),""))</f>
      </c>
      <c r="D4600" s="83">
        <f>IF($E4600="","",IFERROR(VLOOKUP(TRIM(E4600&amp;""),'Référentiel Articles'!$A$2:$F$634,3,FALSE),""))</f>
      </c>
      <c r="E4600" s="81" t="str">
        <v/>
      </c>
      <c r="F4600" s="83">
        <f>IF($E4600="","",IFERROR(VLOOKUP(TRIM(E4600&amp;""),'Référentiel Articles'!$A$2:$F$634,4,FALSE),""))</f>
      </c>
      <c r="G4600" s="84">
        <f>IF($E4600="","",IFERROR(VLOOKUP(TRIM(E4600&amp;""),'Référentiel Articles'!$A$2:$F$634,5,FALSE),""))</f>
      </c>
      <c r="H4600" s="85" t="str">
        <v/>
      </c>
      <c r="I4600" s="84">
        <f>IF($E4600="","",IFERROR(VLOOKUP(TRIM(E4600&amp;""),'Référentiel Articles'!$A$2:$F$634,6,FALSE),""))</f>
      </c>
      <c r="J4600" s="90">
        <f>IF(OR($E4600="",$H4600=""),"",$H4600*$I4600)</f>
      </c>
      <c r="K4600" s="87" t="str">
        <v/>
      </c>
    </row>
    <row r="4601">
      <c r="A4601" s="74" t="str">
        <v/>
      </c>
      <c r="B4601" s="74" t="str">
        <v/>
      </c>
      <c r="C4601" s="75">
        <f>IF($E4601="","",IFERROR(VLOOKUP(TRIM(E4601&amp;""),'Référentiel Articles'!$A$2:$F$634,2,FALSE),""))</f>
      </c>
      <c r="D4601" s="75">
        <f>IF($E4601="","",IFERROR(VLOOKUP(TRIM(E4601&amp;""),'Référentiel Articles'!$A$2:$F$634,3,FALSE),""))</f>
      </c>
      <c r="E4601" s="74" t="str">
        <v/>
      </c>
      <c r="F4601" s="75">
        <f>IF($E4601="","",IFERROR(VLOOKUP(TRIM(E4601&amp;""),'Référentiel Articles'!$A$2:$F$634,4,FALSE),""))</f>
      </c>
      <c r="G4601" s="76">
        <f>IF($E4601="","",IFERROR(VLOOKUP(TRIM(E4601&amp;""),'Référentiel Articles'!$A$2:$F$634,5,FALSE),""))</f>
      </c>
      <c r="H4601" s="77" t="str">
        <v/>
      </c>
      <c r="I4601" s="76">
        <f>IF($E4601="","",IFERROR(VLOOKUP(TRIM(E4601&amp;""),'Référentiel Articles'!$A$2:$F$634,6,FALSE),""))</f>
      </c>
      <c r="J4601" s="78">
        <f>IF(OR($E4601="",$H4601=""),"",$H4601*$I4601)</f>
      </c>
      <c r="K4601" s="79" t="str">
        <v/>
      </c>
    </row>
    <row r="4602">
      <c r="A4602" s="81" t="str">
        <v/>
      </c>
      <c r="B4602" s="81" t="str">
        <v/>
      </c>
      <c r="C4602" s="83">
        <f>IF($E4602="","",IFERROR(VLOOKUP(TRIM(E4602&amp;""),'Référentiel Articles'!$A$2:$F$634,2,FALSE),""))</f>
      </c>
      <c r="D4602" s="83">
        <f>IF($E4602="","",IFERROR(VLOOKUP(TRIM(E4602&amp;""),'Référentiel Articles'!$A$2:$F$634,3,FALSE),""))</f>
      </c>
      <c r="E4602" s="81" t="str">
        <v/>
      </c>
      <c r="F4602" s="83">
        <f>IF($E4602="","",IFERROR(VLOOKUP(TRIM(E4602&amp;""),'Référentiel Articles'!$A$2:$F$634,4,FALSE),""))</f>
      </c>
      <c r="G4602" s="84">
        <f>IF($E4602="","",IFERROR(VLOOKUP(TRIM(E4602&amp;""),'Référentiel Articles'!$A$2:$F$634,5,FALSE),""))</f>
      </c>
      <c r="H4602" s="85" t="str">
        <v/>
      </c>
      <c r="I4602" s="84">
        <f>IF($E4602="","",IFERROR(VLOOKUP(TRIM(E4602&amp;""),'Référentiel Articles'!$A$2:$F$634,6,FALSE),""))</f>
      </c>
      <c r="J4602" s="90">
        <f>IF(OR($E4602="",$H4602=""),"",$H4602*$I4602)</f>
      </c>
      <c r="K4602" s="87" t="str">
        <v/>
      </c>
    </row>
    <row r="4603">
      <c r="A4603" s="74" t="str">
        <v/>
      </c>
      <c r="B4603" s="74" t="str">
        <v/>
      </c>
      <c r="C4603" s="75">
        <f>IF($E4603="","",IFERROR(VLOOKUP(TRIM(E4603&amp;""),'Référentiel Articles'!$A$2:$F$634,2,FALSE),""))</f>
      </c>
      <c r="D4603" s="75">
        <f>IF($E4603="","",IFERROR(VLOOKUP(TRIM(E4603&amp;""),'Référentiel Articles'!$A$2:$F$634,3,FALSE),""))</f>
      </c>
      <c r="E4603" s="74" t="str">
        <v/>
      </c>
      <c r="F4603" s="75">
        <f>IF($E4603="","",IFERROR(VLOOKUP(TRIM(E4603&amp;""),'Référentiel Articles'!$A$2:$F$634,4,FALSE),""))</f>
      </c>
      <c r="G4603" s="76">
        <f>IF($E4603="","",IFERROR(VLOOKUP(TRIM(E4603&amp;""),'Référentiel Articles'!$A$2:$F$634,5,FALSE),""))</f>
      </c>
      <c r="H4603" s="77" t="str">
        <v/>
      </c>
      <c r="I4603" s="76">
        <f>IF($E4603="","",IFERROR(VLOOKUP(TRIM(E4603&amp;""),'Référentiel Articles'!$A$2:$F$634,6,FALSE),""))</f>
      </c>
      <c r="J4603" s="78">
        <f>IF(OR($E4603="",$H4603=""),"",$H4603*$I4603)</f>
      </c>
      <c r="K4603" s="79" t="str">
        <v/>
      </c>
    </row>
    <row r="4604">
      <c r="A4604" s="81" t="str">
        <v/>
      </c>
      <c r="B4604" s="81" t="str">
        <v/>
      </c>
      <c r="C4604" s="83">
        <f>IF($E4604="","",IFERROR(VLOOKUP(TRIM(E4604&amp;""),'Référentiel Articles'!$A$2:$F$634,2,FALSE),""))</f>
      </c>
      <c r="D4604" s="83">
        <f>IF($E4604="","",IFERROR(VLOOKUP(TRIM(E4604&amp;""),'Référentiel Articles'!$A$2:$F$634,3,FALSE),""))</f>
      </c>
      <c r="E4604" s="81" t="str">
        <v/>
      </c>
      <c r="F4604" s="83">
        <f>IF($E4604="","",IFERROR(VLOOKUP(TRIM(E4604&amp;""),'Référentiel Articles'!$A$2:$F$634,4,FALSE),""))</f>
      </c>
      <c r="G4604" s="84">
        <f>IF($E4604="","",IFERROR(VLOOKUP(TRIM(E4604&amp;""),'Référentiel Articles'!$A$2:$F$634,5,FALSE),""))</f>
      </c>
      <c r="H4604" s="85" t="str">
        <v/>
      </c>
      <c r="I4604" s="84">
        <f>IF($E4604="","",IFERROR(VLOOKUP(TRIM(E4604&amp;""),'Référentiel Articles'!$A$2:$F$634,6,FALSE),""))</f>
      </c>
      <c r="J4604" s="90">
        <f>IF(OR($E4604="",$H4604=""),"",$H4604*$I4604)</f>
      </c>
      <c r="K4604" s="87" t="str">
        <v/>
      </c>
    </row>
    <row r="4605">
      <c r="A4605" s="74" t="str">
        <v/>
      </c>
      <c r="B4605" s="74" t="str">
        <v/>
      </c>
      <c r="C4605" s="75">
        <f>IF($E4605="","",IFERROR(VLOOKUP(TRIM(E4605&amp;""),'Référentiel Articles'!$A$2:$F$634,2,FALSE),""))</f>
      </c>
      <c r="D4605" s="75">
        <f>IF($E4605="","",IFERROR(VLOOKUP(TRIM(E4605&amp;""),'Référentiel Articles'!$A$2:$F$634,3,FALSE),""))</f>
      </c>
      <c r="E4605" s="74" t="str">
        <v/>
      </c>
      <c r="F4605" s="75">
        <f>IF($E4605="","",IFERROR(VLOOKUP(TRIM(E4605&amp;""),'Référentiel Articles'!$A$2:$F$634,4,FALSE),""))</f>
      </c>
      <c r="G4605" s="76">
        <f>IF($E4605="","",IFERROR(VLOOKUP(TRIM(E4605&amp;""),'Référentiel Articles'!$A$2:$F$634,5,FALSE),""))</f>
      </c>
      <c r="H4605" s="77" t="str">
        <v/>
      </c>
      <c r="I4605" s="76">
        <f>IF($E4605="","",IFERROR(VLOOKUP(TRIM(E4605&amp;""),'Référentiel Articles'!$A$2:$F$634,6,FALSE),""))</f>
      </c>
      <c r="J4605" s="78">
        <f>IF(OR($E4605="",$H4605=""),"",$H4605*$I4605)</f>
      </c>
      <c r="K4605" s="79" t="str">
        <v/>
      </c>
    </row>
    <row r="4606">
      <c r="A4606" s="81" t="str">
        <v/>
      </c>
      <c r="B4606" s="81" t="str">
        <v/>
      </c>
      <c r="C4606" s="83">
        <f>IF($E4606="","",IFERROR(VLOOKUP(TRIM(E4606&amp;""),'Référentiel Articles'!$A$2:$F$634,2,FALSE),""))</f>
      </c>
      <c r="D4606" s="83">
        <f>IF($E4606="","",IFERROR(VLOOKUP(TRIM(E4606&amp;""),'Référentiel Articles'!$A$2:$F$634,3,FALSE),""))</f>
      </c>
      <c r="E4606" s="81" t="str">
        <v/>
      </c>
      <c r="F4606" s="83">
        <f>IF($E4606="","",IFERROR(VLOOKUP(TRIM(E4606&amp;""),'Référentiel Articles'!$A$2:$F$634,4,FALSE),""))</f>
      </c>
      <c r="G4606" s="84">
        <f>IF($E4606="","",IFERROR(VLOOKUP(TRIM(E4606&amp;""),'Référentiel Articles'!$A$2:$F$634,5,FALSE),""))</f>
      </c>
      <c r="H4606" s="85" t="str">
        <v/>
      </c>
      <c r="I4606" s="84">
        <f>IF($E4606="","",IFERROR(VLOOKUP(TRIM(E4606&amp;""),'Référentiel Articles'!$A$2:$F$634,6,FALSE),""))</f>
      </c>
      <c r="J4606" s="90">
        <f>IF(OR($E4606="",$H4606=""),"",$H4606*$I4606)</f>
      </c>
      <c r="K4606" s="87" t="str">
        <v/>
      </c>
    </row>
    <row r="4607">
      <c r="A4607" s="74" t="str">
        <v/>
      </c>
      <c r="B4607" s="74" t="str">
        <v/>
      </c>
      <c r="C4607" s="75">
        <f>IF($E4607="","",IFERROR(VLOOKUP(TRIM(E4607&amp;""),'Référentiel Articles'!$A$2:$F$634,2,FALSE),""))</f>
      </c>
      <c r="D4607" s="75">
        <f>IF($E4607="","",IFERROR(VLOOKUP(TRIM(E4607&amp;""),'Référentiel Articles'!$A$2:$F$634,3,FALSE),""))</f>
      </c>
      <c r="E4607" s="74" t="str">
        <v/>
      </c>
      <c r="F4607" s="75">
        <f>IF($E4607="","",IFERROR(VLOOKUP(TRIM(E4607&amp;""),'Référentiel Articles'!$A$2:$F$634,4,FALSE),""))</f>
      </c>
      <c r="G4607" s="76">
        <f>IF($E4607="","",IFERROR(VLOOKUP(TRIM(E4607&amp;""),'Référentiel Articles'!$A$2:$F$634,5,FALSE),""))</f>
      </c>
      <c r="H4607" s="77" t="str">
        <v/>
      </c>
      <c r="I4607" s="76">
        <f>IF($E4607="","",IFERROR(VLOOKUP(TRIM(E4607&amp;""),'Référentiel Articles'!$A$2:$F$634,6,FALSE),""))</f>
      </c>
      <c r="J4607" s="78">
        <f>IF(OR($E4607="",$H4607=""),"",$H4607*$I4607)</f>
      </c>
      <c r="K4607" s="79" t="str">
        <v/>
      </c>
    </row>
    <row r="4608">
      <c r="A4608" s="81" t="str">
        <v/>
      </c>
      <c r="B4608" s="81" t="str">
        <v/>
      </c>
      <c r="C4608" s="83">
        <f>IF($E4608="","",IFERROR(VLOOKUP(TRIM(E4608&amp;""),'Référentiel Articles'!$A$2:$F$634,2,FALSE),""))</f>
      </c>
      <c r="D4608" s="83">
        <f>IF($E4608="","",IFERROR(VLOOKUP(TRIM(E4608&amp;""),'Référentiel Articles'!$A$2:$F$634,3,FALSE),""))</f>
      </c>
      <c r="E4608" s="81" t="str">
        <v/>
      </c>
      <c r="F4608" s="83">
        <f>IF($E4608="","",IFERROR(VLOOKUP(TRIM(E4608&amp;""),'Référentiel Articles'!$A$2:$F$634,4,FALSE),""))</f>
      </c>
      <c r="G4608" s="84">
        <f>IF($E4608="","",IFERROR(VLOOKUP(TRIM(E4608&amp;""),'Référentiel Articles'!$A$2:$F$634,5,FALSE),""))</f>
      </c>
      <c r="H4608" s="85" t="str">
        <v/>
      </c>
      <c r="I4608" s="84">
        <f>IF($E4608="","",IFERROR(VLOOKUP(TRIM(E4608&amp;""),'Référentiel Articles'!$A$2:$F$634,6,FALSE),""))</f>
      </c>
      <c r="J4608" s="90">
        <f>IF(OR($E4608="",$H4608=""),"",$H4608*$I4608)</f>
      </c>
      <c r="K4608" s="87" t="str">
        <v/>
      </c>
    </row>
    <row r="4609">
      <c r="A4609" s="74" t="str">
        <v/>
      </c>
      <c r="B4609" s="74" t="str">
        <v/>
      </c>
      <c r="C4609" s="75">
        <f>IF($E4609="","",IFERROR(VLOOKUP(TRIM(E4609&amp;""),'Référentiel Articles'!$A$2:$F$634,2,FALSE),""))</f>
      </c>
      <c r="D4609" s="75">
        <f>IF($E4609="","",IFERROR(VLOOKUP(TRIM(E4609&amp;""),'Référentiel Articles'!$A$2:$F$634,3,FALSE),""))</f>
      </c>
      <c r="E4609" s="74" t="str">
        <v/>
      </c>
      <c r="F4609" s="75">
        <f>IF($E4609="","",IFERROR(VLOOKUP(TRIM(E4609&amp;""),'Référentiel Articles'!$A$2:$F$634,4,FALSE),""))</f>
      </c>
      <c r="G4609" s="76">
        <f>IF($E4609="","",IFERROR(VLOOKUP(TRIM(E4609&amp;""),'Référentiel Articles'!$A$2:$F$634,5,FALSE),""))</f>
      </c>
      <c r="H4609" s="77" t="str">
        <v/>
      </c>
      <c r="I4609" s="76">
        <f>IF($E4609="","",IFERROR(VLOOKUP(TRIM(E4609&amp;""),'Référentiel Articles'!$A$2:$F$634,6,FALSE),""))</f>
      </c>
      <c r="J4609" s="78">
        <f>IF(OR($E4609="",$H4609=""),"",$H4609*$I4609)</f>
      </c>
      <c r="K4609" s="79" t="str">
        <v/>
      </c>
    </row>
    <row r="4610">
      <c r="A4610" s="81" t="str">
        <v/>
      </c>
      <c r="B4610" s="81" t="str">
        <v/>
      </c>
      <c r="C4610" s="83">
        <f>IF($E4610="","",IFERROR(VLOOKUP(TRIM(E4610&amp;""),'Référentiel Articles'!$A$2:$F$634,2,FALSE),""))</f>
      </c>
      <c r="D4610" s="83">
        <f>IF($E4610="","",IFERROR(VLOOKUP(TRIM(E4610&amp;""),'Référentiel Articles'!$A$2:$F$634,3,FALSE),""))</f>
      </c>
      <c r="E4610" s="81" t="str">
        <v/>
      </c>
      <c r="F4610" s="83">
        <f>IF($E4610="","",IFERROR(VLOOKUP(TRIM(E4610&amp;""),'Référentiel Articles'!$A$2:$F$634,4,FALSE),""))</f>
      </c>
      <c r="G4610" s="84">
        <f>IF($E4610="","",IFERROR(VLOOKUP(TRIM(E4610&amp;""),'Référentiel Articles'!$A$2:$F$634,5,FALSE),""))</f>
      </c>
      <c r="H4610" s="85" t="str">
        <v/>
      </c>
      <c r="I4610" s="84">
        <f>IF($E4610="","",IFERROR(VLOOKUP(TRIM(E4610&amp;""),'Référentiel Articles'!$A$2:$F$634,6,FALSE),""))</f>
      </c>
      <c r="J4610" s="90">
        <f>IF(OR($E4610="",$H4610=""),"",$H4610*$I4610)</f>
      </c>
      <c r="K4610" s="87" t="str">
        <v/>
      </c>
    </row>
    <row r="4611">
      <c r="A4611" s="74" t="str">
        <v/>
      </c>
      <c r="B4611" s="74" t="str">
        <v/>
      </c>
      <c r="C4611" s="75">
        <f>IF($E4611="","",IFERROR(VLOOKUP(TRIM(E4611&amp;""),'Référentiel Articles'!$A$2:$F$634,2,FALSE),""))</f>
      </c>
      <c r="D4611" s="75">
        <f>IF($E4611="","",IFERROR(VLOOKUP(TRIM(E4611&amp;""),'Référentiel Articles'!$A$2:$F$634,3,FALSE),""))</f>
      </c>
      <c r="E4611" s="74" t="str">
        <v/>
      </c>
      <c r="F4611" s="75">
        <f>IF($E4611="","",IFERROR(VLOOKUP(TRIM(E4611&amp;""),'Référentiel Articles'!$A$2:$F$634,4,FALSE),""))</f>
      </c>
      <c r="G4611" s="76">
        <f>IF($E4611="","",IFERROR(VLOOKUP(TRIM(E4611&amp;""),'Référentiel Articles'!$A$2:$F$634,5,FALSE),""))</f>
      </c>
      <c r="H4611" s="77" t="str">
        <v/>
      </c>
      <c r="I4611" s="76">
        <f>IF($E4611="","",IFERROR(VLOOKUP(TRIM(E4611&amp;""),'Référentiel Articles'!$A$2:$F$634,6,FALSE),""))</f>
      </c>
      <c r="J4611" s="78">
        <f>IF(OR($E4611="",$H4611=""),"",$H4611*$I4611)</f>
      </c>
      <c r="K4611" s="79" t="str">
        <v/>
      </c>
    </row>
    <row r="4612">
      <c r="A4612" s="81" t="str">
        <v/>
      </c>
      <c r="B4612" s="81" t="str">
        <v/>
      </c>
      <c r="C4612" s="83">
        <f>IF($E4612="","",IFERROR(VLOOKUP(TRIM(E4612&amp;""),'Référentiel Articles'!$A$2:$F$634,2,FALSE),""))</f>
      </c>
      <c r="D4612" s="83">
        <f>IF($E4612="","",IFERROR(VLOOKUP(TRIM(E4612&amp;""),'Référentiel Articles'!$A$2:$F$634,3,FALSE),""))</f>
      </c>
      <c r="E4612" s="81" t="str">
        <v/>
      </c>
      <c r="F4612" s="83">
        <f>IF($E4612="","",IFERROR(VLOOKUP(TRIM(E4612&amp;""),'Référentiel Articles'!$A$2:$F$634,4,FALSE),""))</f>
      </c>
      <c r="G4612" s="84">
        <f>IF($E4612="","",IFERROR(VLOOKUP(TRIM(E4612&amp;""),'Référentiel Articles'!$A$2:$F$634,5,FALSE),""))</f>
      </c>
      <c r="H4612" s="85" t="str">
        <v/>
      </c>
      <c r="I4612" s="84">
        <f>IF($E4612="","",IFERROR(VLOOKUP(TRIM(E4612&amp;""),'Référentiel Articles'!$A$2:$F$634,6,FALSE),""))</f>
      </c>
      <c r="J4612" s="90">
        <f>IF(OR($E4612="",$H4612=""),"",$H4612*$I4612)</f>
      </c>
      <c r="K4612" s="87" t="str">
        <v/>
      </c>
    </row>
    <row r="4613">
      <c r="A4613" s="74" t="str">
        <v/>
      </c>
      <c r="B4613" s="74" t="str">
        <v/>
      </c>
      <c r="C4613" s="75">
        <f>IF($E4613="","",IFERROR(VLOOKUP(TRIM(E4613&amp;""),'Référentiel Articles'!$A$2:$F$634,2,FALSE),""))</f>
      </c>
      <c r="D4613" s="75">
        <f>IF($E4613="","",IFERROR(VLOOKUP(TRIM(E4613&amp;""),'Référentiel Articles'!$A$2:$F$634,3,FALSE),""))</f>
      </c>
      <c r="E4613" s="74" t="str">
        <v/>
      </c>
      <c r="F4613" s="75">
        <f>IF($E4613="","",IFERROR(VLOOKUP(TRIM(E4613&amp;""),'Référentiel Articles'!$A$2:$F$634,4,FALSE),""))</f>
      </c>
      <c r="G4613" s="76">
        <f>IF($E4613="","",IFERROR(VLOOKUP(TRIM(E4613&amp;""),'Référentiel Articles'!$A$2:$F$634,5,FALSE),""))</f>
      </c>
      <c r="H4613" s="77" t="str">
        <v/>
      </c>
      <c r="I4613" s="76">
        <f>IF($E4613="","",IFERROR(VLOOKUP(TRIM(E4613&amp;""),'Référentiel Articles'!$A$2:$F$634,6,FALSE),""))</f>
      </c>
      <c r="J4613" s="78">
        <f>IF(OR($E4613="",$H4613=""),"",$H4613*$I4613)</f>
      </c>
      <c r="K4613" s="79" t="str">
        <v/>
      </c>
    </row>
    <row r="4614">
      <c r="A4614" s="81" t="str">
        <v/>
      </c>
      <c r="B4614" s="81" t="str">
        <v/>
      </c>
      <c r="C4614" s="83">
        <f>IF($E4614="","",IFERROR(VLOOKUP(TRIM(E4614&amp;""),'Référentiel Articles'!$A$2:$F$634,2,FALSE),""))</f>
      </c>
      <c r="D4614" s="83">
        <f>IF($E4614="","",IFERROR(VLOOKUP(TRIM(E4614&amp;""),'Référentiel Articles'!$A$2:$F$634,3,FALSE),""))</f>
      </c>
      <c r="E4614" s="81" t="str">
        <v/>
      </c>
      <c r="F4614" s="83">
        <f>IF($E4614="","",IFERROR(VLOOKUP(TRIM(E4614&amp;""),'Référentiel Articles'!$A$2:$F$634,4,FALSE),""))</f>
      </c>
      <c r="G4614" s="84">
        <f>IF($E4614="","",IFERROR(VLOOKUP(TRIM(E4614&amp;""),'Référentiel Articles'!$A$2:$F$634,5,FALSE),""))</f>
      </c>
      <c r="H4614" s="85" t="str">
        <v/>
      </c>
      <c r="I4614" s="84">
        <f>IF($E4614="","",IFERROR(VLOOKUP(TRIM(E4614&amp;""),'Référentiel Articles'!$A$2:$F$634,6,FALSE),""))</f>
      </c>
      <c r="J4614" s="90">
        <f>IF(OR($E4614="",$H4614=""),"",$H4614*$I4614)</f>
      </c>
      <c r="K4614" s="87" t="str">
        <v/>
      </c>
    </row>
    <row r="4615">
      <c r="A4615" s="74" t="str">
        <v/>
      </c>
      <c r="B4615" s="74" t="str">
        <v/>
      </c>
      <c r="C4615" s="75">
        <f>IF($E4615="","",IFERROR(VLOOKUP(TRIM(E4615&amp;""),'Référentiel Articles'!$A$2:$F$634,2,FALSE),""))</f>
      </c>
      <c r="D4615" s="75">
        <f>IF($E4615="","",IFERROR(VLOOKUP(TRIM(E4615&amp;""),'Référentiel Articles'!$A$2:$F$634,3,FALSE),""))</f>
      </c>
      <c r="E4615" s="74" t="str">
        <v/>
      </c>
      <c r="F4615" s="75">
        <f>IF($E4615="","",IFERROR(VLOOKUP(TRIM(E4615&amp;""),'Référentiel Articles'!$A$2:$F$634,4,FALSE),""))</f>
      </c>
      <c r="G4615" s="76">
        <f>IF($E4615="","",IFERROR(VLOOKUP(TRIM(E4615&amp;""),'Référentiel Articles'!$A$2:$F$634,5,FALSE),""))</f>
      </c>
      <c r="H4615" s="77" t="str">
        <v/>
      </c>
      <c r="I4615" s="76">
        <f>IF($E4615="","",IFERROR(VLOOKUP(TRIM(E4615&amp;""),'Référentiel Articles'!$A$2:$F$634,6,FALSE),""))</f>
      </c>
      <c r="J4615" s="78">
        <f>IF(OR($E4615="",$H4615=""),"",$H4615*$I4615)</f>
      </c>
      <c r="K4615" s="79" t="str">
        <v/>
      </c>
    </row>
    <row r="4616">
      <c r="A4616" s="81" t="str">
        <v/>
      </c>
      <c r="B4616" s="81" t="str">
        <v/>
      </c>
      <c r="C4616" s="83">
        <f>IF($E4616="","",IFERROR(VLOOKUP(TRIM(E4616&amp;""),'Référentiel Articles'!$A$2:$F$634,2,FALSE),""))</f>
      </c>
      <c r="D4616" s="83">
        <f>IF($E4616="","",IFERROR(VLOOKUP(TRIM(E4616&amp;""),'Référentiel Articles'!$A$2:$F$634,3,FALSE),""))</f>
      </c>
      <c r="E4616" s="81" t="str">
        <v/>
      </c>
      <c r="F4616" s="83">
        <f>IF($E4616="","",IFERROR(VLOOKUP(TRIM(E4616&amp;""),'Référentiel Articles'!$A$2:$F$634,4,FALSE),""))</f>
      </c>
      <c r="G4616" s="84">
        <f>IF($E4616="","",IFERROR(VLOOKUP(TRIM(E4616&amp;""),'Référentiel Articles'!$A$2:$F$634,5,FALSE),""))</f>
      </c>
      <c r="H4616" s="85" t="str">
        <v/>
      </c>
      <c r="I4616" s="84">
        <f>IF($E4616="","",IFERROR(VLOOKUP(TRIM(E4616&amp;""),'Référentiel Articles'!$A$2:$F$634,6,FALSE),""))</f>
      </c>
      <c r="J4616" s="90">
        <f>IF(OR($E4616="",$H4616=""),"",$H4616*$I4616)</f>
      </c>
      <c r="K4616" s="87" t="str">
        <v/>
      </c>
    </row>
    <row r="4617">
      <c r="A4617" s="74" t="str">
        <v/>
      </c>
      <c r="B4617" s="74" t="str">
        <v/>
      </c>
      <c r="C4617" s="75">
        <f>IF($E4617="","",IFERROR(VLOOKUP(TRIM(E4617&amp;""),'Référentiel Articles'!$A$2:$F$634,2,FALSE),""))</f>
      </c>
      <c r="D4617" s="75">
        <f>IF($E4617="","",IFERROR(VLOOKUP(TRIM(E4617&amp;""),'Référentiel Articles'!$A$2:$F$634,3,FALSE),""))</f>
      </c>
      <c r="E4617" s="74" t="str">
        <v/>
      </c>
      <c r="F4617" s="75">
        <f>IF($E4617="","",IFERROR(VLOOKUP(TRIM(E4617&amp;""),'Référentiel Articles'!$A$2:$F$634,4,FALSE),""))</f>
      </c>
      <c r="G4617" s="76">
        <f>IF($E4617="","",IFERROR(VLOOKUP(TRIM(E4617&amp;""),'Référentiel Articles'!$A$2:$F$634,5,FALSE),""))</f>
      </c>
      <c r="H4617" s="77" t="str">
        <v/>
      </c>
      <c r="I4617" s="76">
        <f>IF($E4617="","",IFERROR(VLOOKUP(TRIM(E4617&amp;""),'Référentiel Articles'!$A$2:$F$634,6,FALSE),""))</f>
      </c>
      <c r="J4617" s="78">
        <f>IF(OR($E4617="",$H4617=""),"",$H4617*$I4617)</f>
      </c>
      <c r="K4617" s="79" t="str">
        <v/>
      </c>
    </row>
    <row r="4618">
      <c r="A4618" s="81" t="str">
        <v/>
      </c>
      <c r="B4618" s="81" t="str">
        <v/>
      </c>
      <c r="C4618" s="83">
        <f>IF($E4618="","",IFERROR(VLOOKUP(TRIM(E4618&amp;""),'Référentiel Articles'!$A$2:$F$634,2,FALSE),""))</f>
      </c>
      <c r="D4618" s="83">
        <f>IF($E4618="","",IFERROR(VLOOKUP(TRIM(E4618&amp;""),'Référentiel Articles'!$A$2:$F$634,3,FALSE),""))</f>
      </c>
      <c r="E4618" s="81" t="str">
        <v/>
      </c>
      <c r="F4618" s="83">
        <f>IF($E4618="","",IFERROR(VLOOKUP(TRIM(E4618&amp;""),'Référentiel Articles'!$A$2:$F$634,4,FALSE),""))</f>
      </c>
      <c r="G4618" s="84">
        <f>IF($E4618="","",IFERROR(VLOOKUP(TRIM(E4618&amp;""),'Référentiel Articles'!$A$2:$F$634,5,FALSE),""))</f>
      </c>
      <c r="H4618" s="85" t="str">
        <v/>
      </c>
      <c r="I4618" s="84">
        <f>IF($E4618="","",IFERROR(VLOOKUP(TRIM(E4618&amp;""),'Référentiel Articles'!$A$2:$F$634,6,FALSE),""))</f>
      </c>
      <c r="J4618" s="90">
        <f>IF(OR($E4618="",$H4618=""),"",$H4618*$I4618)</f>
      </c>
      <c r="K4618" s="87" t="str">
        <v/>
      </c>
    </row>
    <row r="4619">
      <c r="A4619" s="74" t="str">
        <v/>
      </c>
      <c r="B4619" s="74" t="str">
        <v/>
      </c>
      <c r="C4619" s="75">
        <f>IF($E4619="","",IFERROR(VLOOKUP(TRIM(E4619&amp;""),'Référentiel Articles'!$A$2:$F$634,2,FALSE),""))</f>
      </c>
      <c r="D4619" s="75">
        <f>IF($E4619="","",IFERROR(VLOOKUP(TRIM(E4619&amp;""),'Référentiel Articles'!$A$2:$F$634,3,FALSE),""))</f>
      </c>
      <c r="E4619" s="74" t="str">
        <v/>
      </c>
      <c r="F4619" s="75">
        <f>IF($E4619="","",IFERROR(VLOOKUP(TRIM(E4619&amp;""),'Référentiel Articles'!$A$2:$F$634,4,FALSE),""))</f>
      </c>
      <c r="G4619" s="76">
        <f>IF($E4619="","",IFERROR(VLOOKUP(TRIM(E4619&amp;""),'Référentiel Articles'!$A$2:$F$634,5,FALSE),""))</f>
      </c>
      <c r="H4619" s="77" t="str">
        <v/>
      </c>
      <c r="I4619" s="76">
        <f>IF($E4619="","",IFERROR(VLOOKUP(TRIM(E4619&amp;""),'Référentiel Articles'!$A$2:$F$634,6,FALSE),""))</f>
      </c>
      <c r="J4619" s="78">
        <f>IF(OR($E4619="",$H4619=""),"",$H4619*$I4619)</f>
      </c>
      <c r="K4619" s="79" t="str">
        <v/>
      </c>
    </row>
    <row r="4620">
      <c r="A4620" s="81" t="str">
        <v/>
      </c>
      <c r="B4620" s="81" t="str">
        <v/>
      </c>
      <c r="C4620" s="83">
        <f>IF($E4620="","",IFERROR(VLOOKUP(TRIM(E4620&amp;""),'Référentiel Articles'!$A$2:$F$634,2,FALSE),""))</f>
      </c>
      <c r="D4620" s="83">
        <f>IF($E4620="","",IFERROR(VLOOKUP(TRIM(E4620&amp;""),'Référentiel Articles'!$A$2:$F$634,3,FALSE),""))</f>
      </c>
      <c r="E4620" s="81" t="str">
        <v/>
      </c>
      <c r="F4620" s="83">
        <f>IF($E4620="","",IFERROR(VLOOKUP(TRIM(E4620&amp;""),'Référentiel Articles'!$A$2:$F$634,4,FALSE),""))</f>
      </c>
      <c r="G4620" s="84">
        <f>IF($E4620="","",IFERROR(VLOOKUP(TRIM(E4620&amp;""),'Référentiel Articles'!$A$2:$F$634,5,FALSE),""))</f>
      </c>
      <c r="H4620" s="85" t="str">
        <v/>
      </c>
      <c r="I4620" s="84">
        <f>IF($E4620="","",IFERROR(VLOOKUP(TRIM(E4620&amp;""),'Référentiel Articles'!$A$2:$F$634,6,FALSE),""))</f>
      </c>
      <c r="J4620" s="90">
        <f>IF(OR($E4620="",$H4620=""),"",$H4620*$I4620)</f>
      </c>
      <c r="K4620" s="87" t="str">
        <v/>
      </c>
    </row>
    <row r="4621">
      <c r="A4621" s="74" t="str">
        <v/>
      </c>
      <c r="B4621" s="74" t="str">
        <v/>
      </c>
      <c r="C4621" s="75">
        <f>IF($E4621="","",IFERROR(VLOOKUP(TRIM(E4621&amp;""),'Référentiel Articles'!$A$2:$F$634,2,FALSE),""))</f>
      </c>
      <c r="D4621" s="75">
        <f>IF($E4621="","",IFERROR(VLOOKUP(TRIM(E4621&amp;""),'Référentiel Articles'!$A$2:$F$634,3,FALSE),""))</f>
      </c>
      <c r="E4621" s="74" t="str">
        <v/>
      </c>
      <c r="F4621" s="75">
        <f>IF($E4621="","",IFERROR(VLOOKUP(TRIM(E4621&amp;""),'Référentiel Articles'!$A$2:$F$634,4,FALSE),""))</f>
      </c>
      <c r="G4621" s="76">
        <f>IF($E4621="","",IFERROR(VLOOKUP(TRIM(E4621&amp;""),'Référentiel Articles'!$A$2:$F$634,5,FALSE),""))</f>
      </c>
      <c r="H4621" s="77" t="str">
        <v/>
      </c>
      <c r="I4621" s="76">
        <f>IF($E4621="","",IFERROR(VLOOKUP(TRIM(E4621&amp;""),'Référentiel Articles'!$A$2:$F$634,6,FALSE),""))</f>
      </c>
      <c r="J4621" s="78">
        <f>IF(OR($E4621="",$H4621=""),"",$H4621*$I4621)</f>
      </c>
      <c r="K4621" s="79" t="str">
        <v/>
      </c>
    </row>
    <row r="4622">
      <c r="A4622" s="81" t="str">
        <v/>
      </c>
      <c r="B4622" s="81" t="str">
        <v/>
      </c>
      <c r="C4622" s="83">
        <f>IF($E4622="","",IFERROR(VLOOKUP(TRIM(E4622&amp;""),'Référentiel Articles'!$A$2:$F$634,2,FALSE),""))</f>
      </c>
      <c r="D4622" s="83">
        <f>IF($E4622="","",IFERROR(VLOOKUP(TRIM(E4622&amp;""),'Référentiel Articles'!$A$2:$F$634,3,FALSE),""))</f>
      </c>
      <c r="E4622" s="81" t="str">
        <v/>
      </c>
      <c r="F4622" s="83">
        <f>IF($E4622="","",IFERROR(VLOOKUP(TRIM(E4622&amp;""),'Référentiel Articles'!$A$2:$F$634,4,FALSE),""))</f>
      </c>
      <c r="G4622" s="84">
        <f>IF($E4622="","",IFERROR(VLOOKUP(TRIM(E4622&amp;""),'Référentiel Articles'!$A$2:$F$634,5,FALSE),""))</f>
      </c>
      <c r="H4622" s="85" t="str">
        <v/>
      </c>
      <c r="I4622" s="84">
        <f>IF($E4622="","",IFERROR(VLOOKUP(TRIM(E4622&amp;""),'Référentiel Articles'!$A$2:$F$634,6,FALSE),""))</f>
      </c>
      <c r="J4622" s="90">
        <f>IF(OR($E4622="",$H4622=""),"",$H4622*$I4622)</f>
      </c>
      <c r="K4622" s="87" t="str">
        <v/>
      </c>
    </row>
    <row r="4623">
      <c r="A4623" s="74" t="str">
        <v/>
      </c>
      <c r="B4623" s="74" t="str">
        <v/>
      </c>
      <c r="C4623" s="75">
        <f>IF($E4623="","",IFERROR(VLOOKUP(TRIM(E4623&amp;""),'Référentiel Articles'!$A$2:$F$634,2,FALSE),""))</f>
      </c>
      <c r="D4623" s="75">
        <f>IF($E4623="","",IFERROR(VLOOKUP(TRIM(E4623&amp;""),'Référentiel Articles'!$A$2:$F$634,3,FALSE),""))</f>
      </c>
      <c r="E4623" s="74" t="str">
        <v/>
      </c>
      <c r="F4623" s="75">
        <f>IF($E4623="","",IFERROR(VLOOKUP(TRIM(E4623&amp;""),'Référentiel Articles'!$A$2:$F$634,4,FALSE),""))</f>
      </c>
      <c r="G4623" s="76">
        <f>IF($E4623="","",IFERROR(VLOOKUP(TRIM(E4623&amp;""),'Référentiel Articles'!$A$2:$F$634,5,FALSE),""))</f>
      </c>
      <c r="H4623" s="77" t="str">
        <v/>
      </c>
      <c r="I4623" s="76">
        <f>IF($E4623="","",IFERROR(VLOOKUP(TRIM(E4623&amp;""),'Référentiel Articles'!$A$2:$F$634,6,FALSE),""))</f>
      </c>
      <c r="J4623" s="78">
        <f>IF(OR($E4623="",$H4623=""),"",$H4623*$I4623)</f>
      </c>
      <c r="K4623" s="79" t="str">
        <v/>
      </c>
    </row>
    <row r="4624">
      <c r="A4624" s="81" t="str">
        <v/>
      </c>
      <c r="B4624" s="81" t="str">
        <v/>
      </c>
      <c r="C4624" s="83">
        <f>IF($E4624="","",IFERROR(VLOOKUP(TRIM(E4624&amp;""),'Référentiel Articles'!$A$2:$F$634,2,FALSE),""))</f>
      </c>
      <c r="D4624" s="83">
        <f>IF($E4624="","",IFERROR(VLOOKUP(TRIM(E4624&amp;""),'Référentiel Articles'!$A$2:$F$634,3,FALSE),""))</f>
      </c>
      <c r="E4624" s="81" t="str">
        <v/>
      </c>
      <c r="F4624" s="83">
        <f>IF($E4624="","",IFERROR(VLOOKUP(TRIM(E4624&amp;""),'Référentiel Articles'!$A$2:$F$634,4,FALSE),""))</f>
      </c>
      <c r="G4624" s="84">
        <f>IF($E4624="","",IFERROR(VLOOKUP(TRIM(E4624&amp;""),'Référentiel Articles'!$A$2:$F$634,5,FALSE),""))</f>
      </c>
      <c r="H4624" s="85" t="str">
        <v/>
      </c>
      <c r="I4624" s="84">
        <f>IF($E4624="","",IFERROR(VLOOKUP(TRIM(E4624&amp;""),'Référentiel Articles'!$A$2:$F$634,6,FALSE),""))</f>
      </c>
      <c r="J4624" s="90">
        <f>IF(OR($E4624="",$H4624=""),"",$H4624*$I4624)</f>
      </c>
      <c r="K4624" s="87" t="str">
        <v/>
      </c>
    </row>
    <row r="4625">
      <c r="A4625" s="74" t="str">
        <v/>
      </c>
      <c r="B4625" s="74" t="str">
        <v/>
      </c>
      <c r="C4625" s="75">
        <f>IF($E4625="","",IFERROR(VLOOKUP(TRIM(E4625&amp;""),'Référentiel Articles'!$A$2:$F$634,2,FALSE),""))</f>
      </c>
      <c r="D4625" s="75">
        <f>IF($E4625="","",IFERROR(VLOOKUP(TRIM(E4625&amp;""),'Référentiel Articles'!$A$2:$F$634,3,FALSE),""))</f>
      </c>
      <c r="E4625" s="74" t="str">
        <v/>
      </c>
      <c r="F4625" s="75">
        <f>IF($E4625="","",IFERROR(VLOOKUP(TRIM(E4625&amp;""),'Référentiel Articles'!$A$2:$F$634,4,FALSE),""))</f>
      </c>
      <c r="G4625" s="76">
        <f>IF($E4625="","",IFERROR(VLOOKUP(TRIM(E4625&amp;""),'Référentiel Articles'!$A$2:$F$634,5,FALSE),""))</f>
      </c>
      <c r="H4625" s="77" t="str">
        <v/>
      </c>
      <c r="I4625" s="76">
        <f>IF($E4625="","",IFERROR(VLOOKUP(TRIM(E4625&amp;""),'Référentiel Articles'!$A$2:$F$634,6,FALSE),""))</f>
      </c>
      <c r="J4625" s="78">
        <f>IF(OR($E4625="",$H4625=""),"",$H4625*$I4625)</f>
      </c>
      <c r="K4625" s="79" t="str">
        <v/>
      </c>
    </row>
    <row r="4626">
      <c r="A4626" s="81" t="str">
        <v/>
      </c>
      <c r="B4626" s="81" t="str">
        <v/>
      </c>
      <c r="C4626" s="83">
        <f>IF($E4626="","",IFERROR(VLOOKUP(TRIM(E4626&amp;""),'Référentiel Articles'!$A$2:$F$634,2,FALSE),""))</f>
      </c>
      <c r="D4626" s="83">
        <f>IF($E4626="","",IFERROR(VLOOKUP(TRIM(E4626&amp;""),'Référentiel Articles'!$A$2:$F$634,3,FALSE),""))</f>
      </c>
      <c r="E4626" s="81" t="str">
        <v/>
      </c>
      <c r="F4626" s="83">
        <f>IF($E4626="","",IFERROR(VLOOKUP(TRIM(E4626&amp;""),'Référentiel Articles'!$A$2:$F$634,4,FALSE),""))</f>
      </c>
      <c r="G4626" s="84">
        <f>IF($E4626="","",IFERROR(VLOOKUP(TRIM(E4626&amp;""),'Référentiel Articles'!$A$2:$F$634,5,FALSE),""))</f>
      </c>
      <c r="H4626" s="85" t="str">
        <v/>
      </c>
      <c r="I4626" s="84">
        <f>IF($E4626="","",IFERROR(VLOOKUP(TRIM(E4626&amp;""),'Référentiel Articles'!$A$2:$F$634,6,FALSE),""))</f>
      </c>
      <c r="J4626" s="90">
        <f>IF(OR($E4626="",$H4626=""),"",$H4626*$I4626)</f>
      </c>
      <c r="K4626" s="87" t="str">
        <v/>
      </c>
    </row>
    <row r="4627">
      <c r="A4627" s="74" t="str">
        <v/>
      </c>
      <c r="B4627" s="74" t="str">
        <v/>
      </c>
      <c r="C4627" s="75">
        <f>IF($E4627="","",IFERROR(VLOOKUP(TRIM(E4627&amp;""),'Référentiel Articles'!$A$2:$F$634,2,FALSE),""))</f>
      </c>
      <c r="D4627" s="75">
        <f>IF($E4627="","",IFERROR(VLOOKUP(TRIM(E4627&amp;""),'Référentiel Articles'!$A$2:$F$634,3,FALSE),""))</f>
      </c>
      <c r="E4627" s="74" t="str">
        <v/>
      </c>
      <c r="F4627" s="75">
        <f>IF($E4627="","",IFERROR(VLOOKUP(TRIM(E4627&amp;""),'Référentiel Articles'!$A$2:$F$634,4,FALSE),""))</f>
      </c>
      <c r="G4627" s="76">
        <f>IF($E4627="","",IFERROR(VLOOKUP(TRIM(E4627&amp;""),'Référentiel Articles'!$A$2:$F$634,5,FALSE),""))</f>
      </c>
      <c r="H4627" s="77" t="str">
        <v/>
      </c>
      <c r="I4627" s="76">
        <f>IF($E4627="","",IFERROR(VLOOKUP(TRIM(E4627&amp;""),'Référentiel Articles'!$A$2:$F$634,6,FALSE),""))</f>
      </c>
      <c r="J4627" s="78">
        <f>IF(OR($E4627="",$H4627=""),"",$H4627*$I4627)</f>
      </c>
      <c r="K4627" s="79" t="str">
        <v/>
      </c>
    </row>
    <row r="4628">
      <c r="A4628" s="81" t="str">
        <v/>
      </c>
      <c r="B4628" s="81" t="str">
        <v/>
      </c>
      <c r="C4628" s="83">
        <f>IF($E4628="","",IFERROR(VLOOKUP(TRIM(E4628&amp;""),'Référentiel Articles'!$A$2:$F$634,2,FALSE),""))</f>
      </c>
      <c r="D4628" s="83">
        <f>IF($E4628="","",IFERROR(VLOOKUP(TRIM(E4628&amp;""),'Référentiel Articles'!$A$2:$F$634,3,FALSE),""))</f>
      </c>
      <c r="E4628" s="81" t="str">
        <v/>
      </c>
      <c r="F4628" s="83">
        <f>IF($E4628="","",IFERROR(VLOOKUP(TRIM(E4628&amp;""),'Référentiel Articles'!$A$2:$F$634,4,FALSE),""))</f>
      </c>
      <c r="G4628" s="84">
        <f>IF($E4628="","",IFERROR(VLOOKUP(TRIM(E4628&amp;""),'Référentiel Articles'!$A$2:$F$634,5,FALSE),""))</f>
      </c>
      <c r="H4628" s="85" t="str">
        <v/>
      </c>
      <c r="I4628" s="84">
        <f>IF($E4628="","",IFERROR(VLOOKUP(TRIM(E4628&amp;""),'Référentiel Articles'!$A$2:$F$634,6,FALSE),""))</f>
      </c>
      <c r="J4628" s="90">
        <f>IF(OR($E4628="",$H4628=""),"",$H4628*$I4628)</f>
      </c>
      <c r="K4628" s="87" t="str">
        <v/>
      </c>
    </row>
    <row r="4629">
      <c r="A4629" s="74" t="str">
        <v/>
      </c>
      <c r="B4629" s="74" t="str">
        <v/>
      </c>
      <c r="C4629" s="75">
        <f>IF($E4629="","",IFERROR(VLOOKUP(TRIM(E4629&amp;""),'Référentiel Articles'!$A$2:$F$634,2,FALSE),""))</f>
      </c>
      <c r="D4629" s="75">
        <f>IF($E4629="","",IFERROR(VLOOKUP(TRIM(E4629&amp;""),'Référentiel Articles'!$A$2:$F$634,3,FALSE),""))</f>
      </c>
      <c r="E4629" s="74" t="str">
        <v/>
      </c>
      <c r="F4629" s="75">
        <f>IF($E4629="","",IFERROR(VLOOKUP(TRIM(E4629&amp;""),'Référentiel Articles'!$A$2:$F$634,4,FALSE),""))</f>
      </c>
      <c r="G4629" s="76">
        <f>IF($E4629="","",IFERROR(VLOOKUP(TRIM(E4629&amp;""),'Référentiel Articles'!$A$2:$F$634,5,FALSE),""))</f>
      </c>
      <c r="H4629" s="77" t="str">
        <v/>
      </c>
      <c r="I4629" s="76">
        <f>IF($E4629="","",IFERROR(VLOOKUP(TRIM(E4629&amp;""),'Référentiel Articles'!$A$2:$F$634,6,FALSE),""))</f>
      </c>
      <c r="J4629" s="78">
        <f>IF(OR($E4629="",$H4629=""),"",$H4629*$I4629)</f>
      </c>
      <c r="K4629" s="79" t="str">
        <v/>
      </c>
    </row>
    <row r="4630">
      <c r="A4630" s="81" t="str">
        <v/>
      </c>
      <c r="B4630" s="81" t="str">
        <v/>
      </c>
      <c r="C4630" s="83">
        <f>IF($E4630="","",IFERROR(VLOOKUP(TRIM(E4630&amp;""),'Référentiel Articles'!$A$2:$F$634,2,FALSE),""))</f>
      </c>
      <c r="D4630" s="83">
        <f>IF($E4630="","",IFERROR(VLOOKUP(TRIM(E4630&amp;""),'Référentiel Articles'!$A$2:$F$634,3,FALSE),""))</f>
      </c>
      <c r="E4630" s="81" t="str">
        <v/>
      </c>
      <c r="F4630" s="83">
        <f>IF($E4630="","",IFERROR(VLOOKUP(TRIM(E4630&amp;""),'Référentiel Articles'!$A$2:$F$634,4,FALSE),""))</f>
      </c>
      <c r="G4630" s="84">
        <f>IF($E4630="","",IFERROR(VLOOKUP(TRIM(E4630&amp;""),'Référentiel Articles'!$A$2:$F$634,5,FALSE),""))</f>
      </c>
      <c r="H4630" s="85" t="str">
        <v/>
      </c>
      <c r="I4630" s="84">
        <f>IF($E4630="","",IFERROR(VLOOKUP(TRIM(E4630&amp;""),'Référentiel Articles'!$A$2:$F$634,6,FALSE),""))</f>
      </c>
      <c r="J4630" s="90">
        <f>IF(OR($E4630="",$H4630=""),"",$H4630*$I4630)</f>
      </c>
      <c r="K4630" s="87" t="str">
        <v/>
      </c>
    </row>
    <row r="4631">
      <c r="A4631" s="74" t="str">
        <v/>
      </c>
      <c r="B4631" s="74" t="str">
        <v/>
      </c>
      <c r="C4631" s="75">
        <f>IF($E4631="","",IFERROR(VLOOKUP(TRIM(E4631&amp;""),'Référentiel Articles'!$A$2:$F$634,2,FALSE),""))</f>
      </c>
      <c r="D4631" s="75">
        <f>IF($E4631="","",IFERROR(VLOOKUP(TRIM(E4631&amp;""),'Référentiel Articles'!$A$2:$F$634,3,FALSE),""))</f>
      </c>
      <c r="E4631" s="74" t="str">
        <v/>
      </c>
      <c r="F4631" s="75">
        <f>IF($E4631="","",IFERROR(VLOOKUP(TRIM(E4631&amp;""),'Référentiel Articles'!$A$2:$F$634,4,FALSE),""))</f>
      </c>
      <c r="G4631" s="76">
        <f>IF($E4631="","",IFERROR(VLOOKUP(TRIM(E4631&amp;""),'Référentiel Articles'!$A$2:$F$634,5,FALSE),""))</f>
      </c>
      <c r="H4631" s="77" t="str">
        <v/>
      </c>
      <c r="I4631" s="76">
        <f>IF($E4631="","",IFERROR(VLOOKUP(TRIM(E4631&amp;""),'Référentiel Articles'!$A$2:$F$634,6,FALSE),""))</f>
      </c>
      <c r="J4631" s="78">
        <f>IF(OR($E4631="",$H4631=""),"",$H4631*$I4631)</f>
      </c>
      <c r="K4631" s="79" t="str">
        <v/>
      </c>
    </row>
    <row r="4632">
      <c r="A4632" s="81" t="str">
        <v/>
      </c>
      <c r="B4632" s="81" t="str">
        <v/>
      </c>
      <c r="C4632" s="83">
        <f>IF($E4632="","",IFERROR(VLOOKUP(TRIM(E4632&amp;""),'Référentiel Articles'!$A$2:$F$634,2,FALSE),""))</f>
      </c>
      <c r="D4632" s="83">
        <f>IF($E4632="","",IFERROR(VLOOKUP(TRIM(E4632&amp;""),'Référentiel Articles'!$A$2:$F$634,3,FALSE),""))</f>
      </c>
      <c r="E4632" s="81" t="str">
        <v/>
      </c>
      <c r="F4632" s="83">
        <f>IF($E4632="","",IFERROR(VLOOKUP(TRIM(E4632&amp;""),'Référentiel Articles'!$A$2:$F$634,4,FALSE),""))</f>
      </c>
      <c r="G4632" s="84">
        <f>IF($E4632="","",IFERROR(VLOOKUP(TRIM(E4632&amp;""),'Référentiel Articles'!$A$2:$F$634,5,FALSE),""))</f>
      </c>
      <c r="H4632" s="85" t="str">
        <v/>
      </c>
      <c r="I4632" s="84">
        <f>IF($E4632="","",IFERROR(VLOOKUP(TRIM(E4632&amp;""),'Référentiel Articles'!$A$2:$F$634,6,FALSE),""))</f>
      </c>
      <c r="J4632" s="90">
        <f>IF(OR($E4632="",$H4632=""),"",$H4632*$I4632)</f>
      </c>
      <c r="K4632" s="87" t="str">
        <v/>
      </c>
    </row>
    <row r="4633">
      <c r="A4633" s="74" t="str">
        <v/>
      </c>
      <c r="B4633" s="74" t="str">
        <v/>
      </c>
      <c r="C4633" s="75">
        <f>IF($E4633="","",IFERROR(VLOOKUP(TRIM(E4633&amp;""),'Référentiel Articles'!$A$2:$F$634,2,FALSE),""))</f>
      </c>
      <c r="D4633" s="75">
        <f>IF($E4633="","",IFERROR(VLOOKUP(TRIM(E4633&amp;""),'Référentiel Articles'!$A$2:$F$634,3,FALSE),""))</f>
      </c>
      <c r="E4633" s="74" t="str">
        <v/>
      </c>
      <c r="F4633" s="75">
        <f>IF($E4633="","",IFERROR(VLOOKUP(TRIM(E4633&amp;""),'Référentiel Articles'!$A$2:$F$634,4,FALSE),""))</f>
      </c>
      <c r="G4633" s="76">
        <f>IF($E4633="","",IFERROR(VLOOKUP(TRIM(E4633&amp;""),'Référentiel Articles'!$A$2:$F$634,5,FALSE),""))</f>
      </c>
      <c r="H4633" s="77" t="str">
        <v/>
      </c>
      <c r="I4633" s="76">
        <f>IF($E4633="","",IFERROR(VLOOKUP(TRIM(E4633&amp;""),'Référentiel Articles'!$A$2:$F$634,6,FALSE),""))</f>
      </c>
      <c r="J4633" s="78">
        <f>IF(OR($E4633="",$H4633=""),"",$H4633*$I4633)</f>
      </c>
      <c r="K4633" s="79" t="str">
        <v/>
      </c>
    </row>
    <row r="4634">
      <c r="A4634" s="81" t="str">
        <v/>
      </c>
      <c r="B4634" s="81" t="str">
        <v/>
      </c>
      <c r="C4634" s="83">
        <f>IF($E4634="","",IFERROR(VLOOKUP(TRIM(E4634&amp;""),'Référentiel Articles'!$A$2:$F$634,2,FALSE),""))</f>
      </c>
      <c r="D4634" s="83">
        <f>IF($E4634="","",IFERROR(VLOOKUP(TRIM(E4634&amp;""),'Référentiel Articles'!$A$2:$F$634,3,FALSE),""))</f>
      </c>
      <c r="E4634" s="81" t="str">
        <v/>
      </c>
      <c r="F4634" s="83">
        <f>IF($E4634="","",IFERROR(VLOOKUP(TRIM(E4634&amp;""),'Référentiel Articles'!$A$2:$F$634,4,FALSE),""))</f>
      </c>
      <c r="G4634" s="84">
        <f>IF($E4634="","",IFERROR(VLOOKUP(TRIM(E4634&amp;""),'Référentiel Articles'!$A$2:$F$634,5,FALSE),""))</f>
      </c>
      <c r="H4634" s="85" t="str">
        <v/>
      </c>
      <c r="I4634" s="84">
        <f>IF($E4634="","",IFERROR(VLOOKUP(TRIM(E4634&amp;""),'Référentiel Articles'!$A$2:$F$634,6,FALSE),""))</f>
      </c>
      <c r="J4634" s="90">
        <f>IF(OR($E4634="",$H4634=""),"",$H4634*$I4634)</f>
      </c>
      <c r="K4634" s="87" t="str">
        <v/>
      </c>
    </row>
    <row r="4635">
      <c r="A4635" s="74" t="str">
        <v/>
      </c>
      <c r="B4635" s="74" t="str">
        <v/>
      </c>
      <c r="C4635" s="75">
        <f>IF($E4635="","",IFERROR(VLOOKUP(TRIM(E4635&amp;""),'Référentiel Articles'!$A$2:$F$634,2,FALSE),""))</f>
      </c>
      <c r="D4635" s="75">
        <f>IF($E4635="","",IFERROR(VLOOKUP(TRIM(E4635&amp;""),'Référentiel Articles'!$A$2:$F$634,3,FALSE),""))</f>
      </c>
      <c r="E4635" s="74" t="str">
        <v/>
      </c>
      <c r="F4635" s="75">
        <f>IF($E4635="","",IFERROR(VLOOKUP(TRIM(E4635&amp;""),'Référentiel Articles'!$A$2:$F$634,4,FALSE),""))</f>
      </c>
      <c r="G4635" s="76">
        <f>IF($E4635="","",IFERROR(VLOOKUP(TRIM(E4635&amp;""),'Référentiel Articles'!$A$2:$F$634,5,FALSE),""))</f>
      </c>
      <c r="H4635" s="77" t="str">
        <v/>
      </c>
      <c r="I4635" s="76">
        <f>IF($E4635="","",IFERROR(VLOOKUP(TRIM(E4635&amp;""),'Référentiel Articles'!$A$2:$F$634,6,FALSE),""))</f>
      </c>
      <c r="J4635" s="78">
        <f>IF(OR($E4635="",$H4635=""),"",$H4635*$I4635)</f>
      </c>
      <c r="K4635" s="79" t="str">
        <v/>
      </c>
    </row>
    <row r="4636">
      <c r="A4636" s="81" t="str">
        <v/>
      </c>
      <c r="B4636" s="81" t="str">
        <v/>
      </c>
      <c r="C4636" s="83">
        <f>IF($E4636="","",IFERROR(VLOOKUP(TRIM(E4636&amp;""),'Référentiel Articles'!$A$2:$F$634,2,FALSE),""))</f>
      </c>
      <c r="D4636" s="83">
        <f>IF($E4636="","",IFERROR(VLOOKUP(TRIM(E4636&amp;""),'Référentiel Articles'!$A$2:$F$634,3,FALSE),""))</f>
      </c>
      <c r="E4636" s="81" t="str">
        <v/>
      </c>
      <c r="F4636" s="83">
        <f>IF($E4636="","",IFERROR(VLOOKUP(TRIM(E4636&amp;""),'Référentiel Articles'!$A$2:$F$634,4,FALSE),""))</f>
      </c>
      <c r="G4636" s="84">
        <f>IF($E4636="","",IFERROR(VLOOKUP(TRIM(E4636&amp;""),'Référentiel Articles'!$A$2:$F$634,5,FALSE),""))</f>
      </c>
      <c r="H4636" s="85" t="str">
        <v/>
      </c>
      <c r="I4636" s="84">
        <f>IF($E4636="","",IFERROR(VLOOKUP(TRIM(E4636&amp;""),'Référentiel Articles'!$A$2:$F$634,6,FALSE),""))</f>
      </c>
      <c r="J4636" s="90">
        <f>IF(OR($E4636="",$H4636=""),"",$H4636*$I4636)</f>
      </c>
      <c r="K4636" s="87" t="str">
        <v/>
      </c>
    </row>
    <row r="4637">
      <c r="A4637" s="74" t="str">
        <v/>
      </c>
      <c r="B4637" s="74" t="str">
        <v/>
      </c>
      <c r="C4637" s="75">
        <f>IF($E4637="","",IFERROR(VLOOKUP(TRIM(E4637&amp;""),'Référentiel Articles'!$A$2:$F$634,2,FALSE),""))</f>
      </c>
      <c r="D4637" s="75">
        <f>IF($E4637="","",IFERROR(VLOOKUP(TRIM(E4637&amp;""),'Référentiel Articles'!$A$2:$F$634,3,FALSE),""))</f>
      </c>
      <c r="E4637" s="74" t="str">
        <v/>
      </c>
      <c r="F4637" s="75">
        <f>IF($E4637="","",IFERROR(VLOOKUP(TRIM(E4637&amp;""),'Référentiel Articles'!$A$2:$F$634,4,FALSE),""))</f>
      </c>
      <c r="G4637" s="76">
        <f>IF($E4637="","",IFERROR(VLOOKUP(TRIM(E4637&amp;""),'Référentiel Articles'!$A$2:$F$634,5,FALSE),""))</f>
      </c>
      <c r="H4637" s="77" t="str">
        <v/>
      </c>
      <c r="I4637" s="76">
        <f>IF($E4637="","",IFERROR(VLOOKUP(TRIM(E4637&amp;""),'Référentiel Articles'!$A$2:$F$634,6,FALSE),""))</f>
      </c>
      <c r="J4637" s="78">
        <f>IF(OR($E4637="",$H4637=""),"",$H4637*$I4637)</f>
      </c>
      <c r="K4637" s="79" t="str">
        <v/>
      </c>
    </row>
    <row r="4638">
      <c r="A4638" s="81" t="str">
        <v/>
      </c>
      <c r="B4638" s="81" t="str">
        <v/>
      </c>
      <c r="C4638" s="83">
        <f>IF($E4638="","",IFERROR(VLOOKUP(TRIM(E4638&amp;""),'Référentiel Articles'!$A$2:$F$634,2,FALSE),""))</f>
      </c>
      <c r="D4638" s="83">
        <f>IF($E4638="","",IFERROR(VLOOKUP(TRIM(E4638&amp;""),'Référentiel Articles'!$A$2:$F$634,3,FALSE),""))</f>
      </c>
      <c r="E4638" s="81" t="str">
        <v/>
      </c>
      <c r="F4638" s="83">
        <f>IF($E4638="","",IFERROR(VLOOKUP(TRIM(E4638&amp;""),'Référentiel Articles'!$A$2:$F$634,4,FALSE),""))</f>
      </c>
      <c r="G4638" s="84">
        <f>IF($E4638="","",IFERROR(VLOOKUP(TRIM(E4638&amp;""),'Référentiel Articles'!$A$2:$F$634,5,FALSE),""))</f>
      </c>
      <c r="H4638" s="85" t="str">
        <v/>
      </c>
      <c r="I4638" s="84">
        <f>IF($E4638="","",IFERROR(VLOOKUP(TRIM(E4638&amp;""),'Référentiel Articles'!$A$2:$F$634,6,FALSE),""))</f>
      </c>
      <c r="J4638" s="90">
        <f>IF(OR($E4638="",$H4638=""),"",$H4638*$I4638)</f>
      </c>
      <c r="K4638" s="87" t="str">
        <v/>
      </c>
    </row>
    <row r="4639">
      <c r="A4639" s="74" t="str">
        <v/>
      </c>
      <c r="B4639" s="74" t="str">
        <v/>
      </c>
      <c r="C4639" s="75">
        <f>IF($E4639="","",IFERROR(VLOOKUP(TRIM(E4639&amp;""),'Référentiel Articles'!$A$2:$F$634,2,FALSE),""))</f>
      </c>
      <c r="D4639" s="75">
        <f>IF($E4639="","",IFERROR(VLOOKUP(TRIM(E4639&amp;""),'Référentiel Articles'!$A$2:$F$634,3,FALSE),""))</f>
      </c>
      <c r="E4639" s="74" t="str">
        <v/>
      </c>
      <c r="F4639" s="75">
        <f>IF($E4639="","",IFERROR(VLOOKUP(TRIM(E4639&amp;""),'Référentiel Articles'!$A$2:$F$634,4,FALSE),""))</f>
      </c>
      <c r="G4639" s="76">
        <f>IF($E4639="","",IFERROR(VLOOKUP(TRIM(E4639&amp;""),'Référentiel Articles'!$A$2:$F$634,5,FALSE),""))</f>
      </c>
      <c r="H4639" s="77" t="str">
        <v/>
      </c>
      <c r="I4639" s="76">
        <f>IF($E4639="","",IFERROR(VLOOKUP(TRIM(E4639&amp;""),'Référentiel Articles'!$A$2:$F$634,6,FALSE),""))</f>
      </c>
      <c r="J4639" s="78">
        <f>IF(OR($E4639="",$H4639=""),"",$H4639*$I4639)</f>
      </c>
      <c r="K4639" s="79" t="str">
        <v/>
      </c>
    </row>
    <row r="4640">
      <c r="A4640" s="81" t="str">
        <v/>
      </c>
      <c r="B4640" s="81" t="str">
        <v/>
      </c>
      <c r="C4640" s="83">
        <f>IF($E4640="","",IFERROR(VLOOKUP(TRIM(E4640&amp;""),'Référentiel Articles'!$A$2:$F$634,2,FALSE),""))</f>
      </c>
      <c r="D4640" s="83">
        <f>IF($E4640="","",IFERROR(VLOOKUP(TRIM(E4640&amp;""),'Référentiel Articles'!$A$2:$F$634,3,FALSE),""))</f>
      </c>
      <c r="E4640" s="81" t="str">
        <v/>
      </c>
      <c r="F4640" s="83">
        <f>IF($E4640="","",IFERROR(VLOOKUP(TRIM(E4640&amp;""),'Référentiel Articles'!$A$2:$F$634,4,FALSE),""))</f>
      </c>
      <c r="G4640" s="84">
        <f>IF($E4640="","",IFERROR(VLOOKUP(TRIM(E4640&amp;""),'Référentiel Articles'!$A$2:$F$634,5,FALSE),""))</f>
      </c>
      <c r="H4640" s="85" t="str">
        <v/>
      </c>
      <c r="I4640" s="84">
        <f>IF($E4640="","",IFERROR(VLOOKUP(TRIM(E4640&amp;""),'Référentiel Articles'!$A$2:$F$634,6,FALSE),""))</f>
      </c>
      <c r="J4640" s="90">
        <f>IF(OR($E4640="",$H4640=""),"",$H4640*$I4640)</f>
      </c>
      <c r="K4640" s="87" t="str">
        <v/>
      </c>
    </row>
    <row r="4641">
      <c r="A4641" s="74" t="str">
        <v/>
      </c>
      <c r="B4641" s="74" t="str">
        <v/>
      </c>
      <c r="C4641" s="75">
        <f>IF($E4641="","",IFERROR(VLOOKUP(TRIM(E4641&amp;""),'Référentiel Articles'!$A$2:$F$634,2,FALSE),""))</f>
      </c>
      <c r="D4641" s="75">
        <f>IF($E4641="","",IFERROR(VLOOKUP(TRIM(E4641&amp;""),'Référentiel Articles'!$A$2:$F$634,3,FALSE),""))</f>
      </c>
      <c r="E4641" s="74" t="str">
        <v/>
      </c>
      <c r="F4641" s="75">
        <f>IF($E4641="","",IFERROR(VLOOKUP(TRIM(E4641&amp;""),'Référentiel Articles'!$A$2:$F$634,4,FALSE),""))</f>
      </c>
      <c r="G4641" s="76">
        <f>IF($E4641="","",IFERROR(VLOOKUP(TRIM(E4641&amp;""),'Référentiel Articles'!$A$2:$F$634,5,FALSE),""))</f>
      </c>
      <c r="H4641" s="77" t="str">
        <v/>
      </c>
      <c r="I4641" s="76">
        <f>IF($E4641="","",IFERROR(VLOOKUP(TRIM(E4641&amp;""),'Référentiel Articles'!$A$2:$F$634,6,FALSE),""))</f>
      </c>
      <c r="J4641" s="78">
        <f>IF(OR($E4641="",$H4641=""),"",$H4641*$I4641)</f>
      </c>
      <c r="K4641" s="79" t="str">
        <v/>
      </c>
    </row>
    <row r="4642">
      <c r="A4642" s="81" t="str">
        <v/>
      </c>
      <c r="B4642" s="81" t="str">
        <v/>
      </c>
      <c r="C4642" s="83">
        <f>IF($E4642="","",IFERROR(VLOOKUP(TRIM(E4642&amp;""),'Référentiel Articles'!$A$2:$F$634,2,FALSE),""))</f>
      </c>
      <c r="D4642" s="83">
        <f>IF($E4642="","",IFERROR(VLOOKUP(TRIM(E4642&amp;""),'Référentiel Articles'!$A$2:$F$634,3,FALSE),""))</f>
      </c>
      <c r="E4642" s="81" t="str">
        <v/>
      </c>
      <c r="F4642" s="83">
        <f>IF($E4642="","",IFERROR(VLOOKUP(TRIM(E4642&amp;""),'Référentiel Articles'!$A$2:$F$634,4,FALSE),""))</f>
      </c>
      <c r="G4642" s="84">
        <f>IF($E4642="","",IFERROR(VLOOKUP(TRIM(E4642&amp;""),'Référentiel Articles'!$A$2:$F$634,5,FALSE),""))</f>
      </c>
      <c r="H4642" s="85" t="str">
        <v/>
      </c>
      <c r="I4642" s="84">
        <f>IF($E4642="","",IFERROR(VLOOKUP(TRIM(E4642&amp;""),'Référentiel Articles'!$A$2:$F$634,6,FALSE),""))</f>
      </c>
      <c r="J4642" s="90">
        <f>IF(OR($E4642="",$H4642=""),"",$H4642*$I4642)</f>
      </c>
      <c r="K4642" s="87" t="str">
        <v/>
      </c>
    </row>
    <row r="4643">
      <c r="A4643" s="74" t="str">
        <v/>
      </c>
      <c r="B4643" s="74" t="str">
        <v/>
      </c>
      <c r="C4643" s="75">
        <f>IF($E4643="","",IFERROR(VLOOKUP(TRIM(E4643&amp;""),'Référentiel Articles'!$A$2:$F$634,2,FALSE),""))</f>
      </c>
      <c r="D4643" s="75">
        <f>IF($E4643="","",IFERROR(VLOOKUP(TRIM(E4643&amp;""),'Référentiel Articles'!$A$2:$F$634,3,FALSE),""))</f>
      </c>
      <c r="E4643" s="74" t="str">
        <v/>
      </c>
      <c r="F4643" s="75">
        <f>IF($E4643="","",IFERROR(VLOOKUP(TRIM(E4643&amp;""),'Référentiel Articles'!$A$2:$F$634,4,FALSE),""))</f>
      </c>
      <c r="G4643" s="76">
        <f>IF($E4643="","",IFERROR(VLOOKUP(TRIM(E4643&amp;""),'Référentiel Articles'!$A$2:$F$634,5,FALSE),""))</f>
      </c>
      <c r="H4643" s="77" t="str">
        <v/>
      </c>
      <c r="I4643" s="76">
        <f>IF($E4643="","",IFERROR(VLOOKUP(TRIM(E4643&amp;""),'Référentiel Articles'!$A$2:$F$634,6,FALSE),""))</f>
      </c>
      <c r="J4643" s="78">
        <f>IF(OR($E4643="",$H4643=""),"",$H4643*$I4643)</f>
      </c>
      <c r="K4643" s="79" t="str">
        <v/>
      </c>
    </row>
    <row r="4644">
      <c r="A4644" s="81" t="str">
        <v/>
      </c>
      <c r="B4644" s="81" t="str">
        <v/>
      </c>
      <c r="C4644" s="83">
        <f>IF($E4644="","",IFERROR(VLOOKUP(TRIM(E4644&amp;""),'Référentiel Articles'!$A$2:$F$634,2,FALSE),""))</f>
      </c>
      <c r="D4644" s="83">
        <f>IF($E4644="","",IFERROR(VLOOKUP(TRIM(E4644&amp;""),'Référentiel Articles'!$A$2:$F$634,3,FALSE),""))</f>
      </c>
      <c r="E4644" s="81" t="str">
        <v/>
      </c>
      <c r="F4644" s="83">
        <f>IF($E4644="","",IFERROR(VLOOKUP(TRIM(E4644&amp;""),'Référentiel Articles'!$A$2:$F$634,4,FALSE),""))</f>
      </c>
      <c r="G4644" s="84">
        <f>IF($E4644="","",IFERROR(VLOOKUP(TRIM(E4644&amp;""),'Référentiel Articles'!$A$2:$F$634,5,FALSE),""))</f>
      </c>
      <c r="H4644" s="85" t="str">
        <v/>
      </c>
      <c r="I4644" s="84">
        <f>IF($E4644="","",IFERROR(VLOOKUP(TRIM(E4644&amp;""),'Référentiel Articles'!$A$2:$F$634,6,FALSE),""))</f>
      </c>
      <c r="J4644" s="90">
        <f>IF(OR($E4644="",$H4644=""),"",$H4644*$I4644)</f>
      </c>
      <c r="K4644" s="87" t="str">
        <v/>
      </c>
    </row>
    <row r="4645">
      <c r="A4645" s="74" t="str">
        <v/>
      </c>
      <c r="B4645" s="74" t="str">
        <v/>
      </c>
      <c r="C4645" s="75">
        <f>IF($E4645="","",IFERROR(VLOOKUP(TRIM(E4645&amp;""),'Référentiel Articles'!$A$2:$F$634,2,FALSE),""))</f>
      </c>
      <c r="D4645" s="75">
        <f>IF($E4645="","",IFERROR(VLOOKUP(TRIM(E4645&amp;""),'Référentiel Articles'!$A$2:$F$634,3,FALSE),""))</f>
      </c>
      <c r="E4645" s="74" t="str">
        <v/>
      </c>
      <c r="F4645" s="75">
        <f>IF($E4645="","",IFERROR(VLOOKUP(TRIM(E4645&amp;""),'Référentiel Articles'!$A$2:$F$634,4,FALSE),""))</f>
      </c>
      <c r="G4645" s="76">
        <f>IF($E4645="","",IFERROR(VLOOKUP(TRIM(E4645&amp;""),'Référentiel Articles'!$A$2:$F$634,5,FALSE),""))</f>
      </c>
      <c r="H4645" s="77" t="str">
        <v/>
      </c>
      <c r="I4645" s="76">
        <f>IF($E4645="","",IFERROR(VLOOKUP(TRIM(E4645&amp;""),'Référentiel Articles'!$A$2:$F$634,6,FALSE),""))</f>
      </c>
      <c r="J4645" s="78">
        <f>IF(OR($E4645="",$H4645=""),"",$H4645*$I4645)</f>
      </c>
      <c r="K4645" s="79" t="str">
        <v/>
      </c>
    </row>
    <row r="4646">
      <c r="A4646" s="81" t="str">
        <v/>
      </c>
      <c r="B4646" s="81" t="str">
        <v/>
      </c>
      <c r="C4646" s="83">
        <f>IF($E4646="","",IFERROR(VLOOKUP(TRIM(E4646&amp;""),'Référentiel Articles'!$A$2:$F$634,2,FALSE),""))</f>
      </c>
      <c r="D4646" s="83">
        <f>IF($E4646="","",IFERROR(VLOOKUP(TRIM(E4646&amp;""),'Référentiel Articles'!$A$2:$F$634,3,FALSE),""))</f>
      </c>
      <c r="E4646" s="81" t="str">
        <v/>
      </c>
      <c r="F4646" s="83">
        <f>IF($E4646="","",IFERROR(VLOOKUP(TRIM(E4646&amp;""),'Référentiel Articles'!$A$2:$F$634,4,FALSE),""))</f>
      </c>
      <c r="G4646" s="84">
        <f>IF($E4646="","",IFERROR(VLOOKUP(TRIM(E4646&amp;""),'Référentiel Articles'!$A$2:$F$634,5,FALSE),""))</f>
      </c>
      <c r="H4646" s="85" t="str">
        <v/>
      </c>
      <c r="I4646" s="84">
        <f>IF($E4646="","",IFERROR(VLOOKUP(TRIM(E4646&amp;""),'Référentiel Articles'!$A$2:$F$634,6,FALSE),""))</f>
      </c>
      <c r="J4646" s="90">
        <f>IF(OR($E4646="",$H4646=""),"",$H4646*$I4646)</f>
      </c>
      <c r="K4646" s="87" t="str">
        <v/>
      </c>
    </row>
    <row r="4647">
      <c r="A4647" s="74" t="str">
        <v/>
      </c>
      <c r="B4647" s="74" t="str">
        <v/>
      </c>
      <c r="C4647" s="75">
        <f>IF($E4647="","",IFERROR(VLOOKUP(TRIM(E4647&amp;""),'Référentiel Articles'!$A$2:$F$634,2,FALSE),""))</f>
      </c>
      <c r="D4647" s="75">
        <f>IF($E4647="","",IFERROR(VLOOKUP(TRIM(E4647&amp;""),'Référentiel Articles'!$A$2:$F$634,3,FALSE),""))</f>
      </c>
      <c r="E4647" s="74" t="str">
        <v/>
      </c>
      <c r="F4647" s="75">
        <f>IF($E4647="","",IFERROR(VLOOKUP(TRIM(E4647&amp;""),'Référentiel Articles'!$A$2:$F$634,4,FALSE),""))</f>
      </c>
      <c r="G4647" s="76">
        <f>IF($E4647="","",IFERROR(VLOOKUP(TRIM(E4647&amp;""),'Référentiel Articles'!$A$2:$F$634,5,FALSE),""))</f>
      </c>
      <c r="H4647" s="77" t="str">
        <v/>
      </c>
      <c r="I4647" s="76">
        <f>IF($E4647="","",IFERROR(VLOOKUP(TRIM(E4647&amp;""),'Référentiel Articles'!$A$2:$F$634,6,FALSE),""))</f>
      </c>
      <c r="J4647" s="78">
        <f>IF(OR($E4647="",$H4647=""),"",$H4647*$I4647)</f>
      </c>
      <c r="K4647" s="79" t="str">
        <v/>
      </c>
    </row>
    <row r="4648">
      <c r="A4648" s="81" t="str">
        <v/>
      </c>
      <c r="B4648" s="81" t="str">
        <v/>
      </c>
      <c r="C4648" s="83">
        <f>IF($E4648="","",IFERROR(VLOOKUP(TRIM(E4648&amp;""),'Référentiel Articles'!$A$2:$F$634,2,FALSE),""))</f>
      </c>
      <c r="D4648" s="83">
        <f>IF($E4648="","",IFERROR(VLOOKUP(TRIM(E4648&amp;""),'Référentiel Articles'!$A$2:$F$634,3,FALSE),""))</f>
      </c>
      <c r="E4648" s="81" t="str">
        <v/>
      </c>
      <c r="F4648" s="83">
        <f>IF($E4648="","",IFERROR(VLOOKUP(TRIM(E4648&amp;""),'Référentiel Articles'!$A$2:$F$634,4,FALSE),""))</f>
      </c>
      <c r="G4648" s="84">
        <f>IF($E4648="","",IFERROR(VLOOKUP(TRIM(E4648&amp;""),'Référentiel Articles'!$A$2:$F$634,5,FALSE),""))</f>
      </c>
      <c r="H4648" s="85" t="str">
        <v/>
      </c>
      <c r="I4648" s="84">
        <f>IF($E4648="","",IFERROR(VLOOKUP(TRIM(E4648&amp;""),'Référentiel Articles'!$A$2:$F$634,6,FALSE),""))</f>
      </c>
      <c r="J4648" s="90">
        <f>IF(OR($E4648="",$H4648=""),"",$H4648*$I4648)</f>
      </c>
      <c r="K4648" s="87" t="str">
        <v/>
      </c>
    </row>
    <row r="4649">
      <c r="A4649" s="74" t="str">
        <v/>
      </c>
      <c r="B4649" s="74" t="str">
        <v/>
      </c>
      <c r="C4649" s="75">
        <f>IF($E4649="","",IFERROR(VLOOKUP(TRIM(E4649&amp;""),'Référentiel Articles'!$A$2:$F$634,2,FALSE),""))</f>
      </c>
      <c r="D4649" s="75">
        <f>IF($E4649="","",IFERROR(VLOOKUP(TRIM(E4649&amp;""),'Référentiel Articles'!$A$2:$F$634,3,FALSE),""))</f>
      </c>
      <c r="E4649" s="74" t="str">
        <v/>
      </c>
      <c r="F4649" s="75">
        <f>IF($E4649="","",IFERROR(VLOOKUP(TRIM(E4649&amp;""),'Référentiel Articles'!$A$2:$F$634,4,FALSE),""))</f>
      </c>
      <c r="G4649" s="76">
        <f>IF($E4649="","",IFERROR(VLOOKUP(TRIM(E4649&amp;""),'Référentiel Articles'!$A$2:$F$634,5,FALSE),""))</f>
      </c>
      <c r="H4649" s="77" t="str">
        <v/>
      </c>
      <c r="I4649" s="76">
        <f>IF($E4649="","",IFERROR(VLOOKUP(TRIM(E4649&amp;""),'Référentiel Articles'!$A$2:$F$634,6,FALSE),""))</f>
      </c>
      <c r="J4649" s="78">
        <f>IF(OR($E4649="",$H4649=""),"",$H4649*$I4649)</f>
      </c>
      <c r="K4649" s="79" t="str">
        <v/>
      </c>
    </row>
    <row r="4650">
      <c r="A4650" s="81" t="str">
        <v/>
      </c>
      <c r="B4650" s="81" t="str">
        <v/>
      </c>
      <c r="C4650" s="83">
        <f>IF($E4650="","",IFERROR(VLOOKUP(TRIM(E4650&amp;""),'Référentiel Articles'!$A$2:$F$634,2,FALSE),""))</f>
      </c>
      <c r="D4650" s="83">
        <f>IF($E4650="","",IFERROR(VLOOKUP(TRIM(E4650&amp;""),'Référentiel Articles'!$A$2:$F$634,3,FALSE),""))</f>
      </c>
      <c r="E4650" s="81" t="str">
        <v/>
      </c>
      <c r="F4650" s="83">
        <f>IF($E4650="","",IFERROR(VLOOKUP(TRIM(E4650&amp;""),'Référentiel Articles'!$A$2:$F$634,4,FALSE),""))</f>
      </c>
      <c r="G4650" s="84">
        <f>IF($E4650="","",IFERROR(VLOOKUP(TRIM(E4650&amp;""),'Référentiel Articles'!$A$2:$F$634,5,FALSE),""))</f>
      </c>
      <c r="H4650" s="85" t="str">
        <v/>
      </c>
      <c r="I4650" s="84">
        <f>IF($E4650="","",IFERROR(VLOOKUP(TRIM(E4650&amp;""),'Référentiel Articles'!$A$2:$F$634,6,FALSE),""))</f>
      </c>
      <c r="J4650" s="90">
        <f>IF(OR($E4650="",$H4650=""),"",$H4650*$I4650)</f>
      </c>
      <c r="K4650" s="87" t="str">
        <v/>
      </c>
    </row>
    <row r="4651">
      <c r="A4651" s="74" t="str">
        <v/>
      </c>
      <c r="B4651" s="74" t="str">
        <v/>
      </c>
      <c r="C4651" s="75">
        <f>IF($E4651="","",IFERROR(VLOOKUP(TRIM(E4651&amp;""),'Référentiel Articles'!$A$2:$F$634,2,FALSE),""))</f>
      </c>
      <c r="D4651" s="75">
        <f>IF($E4651="","",IFERROR(VLOOKUP(TRIM(E4651&amp;""),'Référentiel Articles'!$A$2:$F$634,3,FALSE),""))</f>
      </c>
      <c r="E4651" s="74" t="str">
        <v/>
      </c>
      <c r="F4651" s="75">
        <f>IF($E4651="","",IFERROR(VLOOKUP(TRIM(E4651&amp;""),'Référentiel Articles'!$A$2:$F$634,4,FALSE),""))</f>
      </c>
      <c r="G4651" s="76">
        <f>IF($E4651="","",IFERROR(VLOOKUP(TRIM(E4651&amp;""),'Référentiel Articles'!$A$2:$F$634,5,FALSE),""))</f>
      </c>
      <c r="H4651" s="77" t="str">
        <v/>
      </c>
      <c r="I4651" s="76">
        <f>IF($E4651="","",IFERROR(VLOOKUP(TRIM(E4651&amp;""),'Référentiel Articles'!$A$2:$F$634,6,FALSE),""))</f>
      </c>
      <c r="J4651" s="78">
        <f>IF(OR($E4651="",$H4651=""),"",$H4651*$I4651)</f>
      </c>
      <c r="K4651" s="79" t="str">
        <v/>
      </c>
    </row>
    <row r="4652">
      <c r="A4652" s="81" t="str">
        <v/>
      </c>
      <c r="B4652" s="81" t="str">
        <v/>
      </c>
      <c r="C4652" s="83">
        <f>IF($E4652="","",IFERROR(VLOOKUP(TRIM(E4652&amp;""),'Référentiel Articles'!$A$2:$F$634,2,FALSE),""))</f>
      </c>
      <c r="D4652" s="83">
        <f>IF($E4652="","",IFERROR(VLOOKUP(TRIM(E4652&amp;""),'Référentiel Articles'!$A$2:$F$634,3,FALSE),""))</f>
      </c>
      <c r="E4652" s="81" t="str">
        <v/>
      </c>
      <c r="F4652" s="83">
        <f>IF($E4652="","",IFERROR(VLOOKUP(TRIM(E4652&amp;""),'Référentiel Articles'!$A$2:$F$634,4,FALSE),""))</f>
      </c>
      <c r="G4652" s="84">
        <f>IF($E4652="","",IFERROR(VLOOKUP(TRIM(E4652&amp;""),'Référentiel Articles'!$A$2:$F$634,5,FALSE),""))</f>
      </c>
      <c r="H4652" s="85" t="str">
        <v/>
      </c>
      <c r="I4652" s="84">
        <f>IF($E4652="","",IFERROR(VLOOKUP(TRIM(E4652&amp;""),'Référentiel Articles'!$A$2:$F$634,6,FALSE),""))</f>
      </c>
      <c r="J4652" s="90">
        <f>IF(OR($E4652="",$H4652=""),"",$H4652*$I4652)</f>
      </c>
      <c r="K4652" s="87" t="str">
        <v/>
      </c>
    </row>
    <row r="4653">
      <c r="A4653" s="74" t="str">
        <v/>
      </c>
      <c r="B4653" s="74" t="str">
        <v/>
      </c>
      <c r="C4653" s="75">
        <f>IF($E4653="","",IFERROR(VLOOKUP(TRIM(E4653&amp;""),'Référentiel Articles'!$A$2:$F$634,2,FALSE),""))</f>
      </c>
      <c r="D4653" s="75">
        <f>IF($E4653="","",IFERROR(VLOOKUP(TRIM(E4653&amp;""),'Référentiel Articles'!$A$2:$F$634,3,FALSE),""))</f>
      </c>
      <c r="E4653" s="74" t="str">
        <v/>
      </c>
      <c r="F4653" s="75">
        <f>IF($E4653="","",IFERROR(VLOOKUP(TRIM(E4653&amp;""),'Référentiel Articles'!$A$2:$F$634,4,FALSE),""))</f>
      </c>
      <c r="G4653" s="76">
        <f>IF($E4653="","",IFERROR(VLOOKUP(TRIM(E4653&amp;""),'Référentiel Articles'!$A$2:$F$634,5,FALSE),""))</f>
      </c>
      <c r="H4653" s="77" t="str">
        <v/>
      </c>
      <c r="I4653" s="76">
        <f>IF($E4653="","",IFERROR(VLOOKUP(TRIM(E4653&amp;""),'Référentiel Articles'!$A$2:$F$634,6,FALSE),""))</f>
      </c>
      <c r="J4653" s="78">
        <f>IF(OR($E4653="",$H4653=""),"",$H4653*$I4653)</f>
      </c>
      <c r="K4653" s="79" t="str">
        <v/>
      </c>
    </row>
    <row r="4654">
      <c r="A4654" s="81" t="str">
        <v/>
      </c>
      <c r="B4654" s="81" t="str">
        <v/>
      </c>
      <c r="C4654" s="83">
        <f>IF($E4654="","",IFERROR(VLOOKUP(TRIM(E4654&amp;""),'Référentiel Articles'!$A$2:$F$634,2,FALSE),""))</f>
      </c>
      <c r="D4654" s="83">
        <f>IF($E4654="","",IFERROR(VLOOKUP(TRIM(E4654&amp;""),'Référentiel Articles'!$A$2:$F$634,3,FALSE),""))</f>
      </c>
      <c r="E4654" s="81" t="str">
        <v/>
      </c>
      <c r="F4654" s="83">
        <f>IF($E4654="","",IFERROR(VLOOKUP(TRIM(E4654&amp;""),'Référentiel Articles'!$A$2:$F$634,4,FALSE),""))</f>
      </c>
      <c r="G4654" s="84">
        <f>IF($E4654="","",IFERROR(VLOOKUP(TRIM(E4654&amp;""),'Référentiel Articles'!$A$2:$F$634,5,FALSE),""))</f>
      </c>
      <c r="H4654" s="85" t="str">
        <v/>
      </c>
      <c r="I4654" s="84">
        <f>IF($E4654="","",IFERROR(VLOOKUP(TRIM(E4654&amp;""),'Référentiel Articles'!$A$2:$F$634,6,FALSE),""))</f>
      </c>
      <c r="J4654" s="90">
        <f>IF(OR($E4654="",$H4654=""),"",$H4654*$I4654)</f>
      </c>
      <c r="K4654" s="87" t="str">
        <v/>
      </c>
    </row>
    <row r="4655">
      <c r="A4655" s="74" t="str">
        <v/>
      </c>
      <c r="B4655" s="74" t="str">
        <v/>
      </c>
      <c r="C4655" s="75">
        <f>IF($E4655="","",IFERROR(VLOOKUP(TRIM(E4655&amp;""),'Référentiel Articles'!$A$2:$F$634,2,FALSE),""))</f>
      </c>
      <c r="D4655" s="75">
        <f>IF($E4655="","",IFERROR(VLOOKUP(TRIM(E4655&amp;""),'Référentiel Articles'!$A$2:$F$634,3,FALSE),""))</f>
      </c>
      <c r="E4655" s="74" t="str">
        <v/>
      </c>
      <c r="F4655" s="75">
        <f>IF($E4655="","",IFERROR(VLOOKUP(TRIM(E4655&amp;""),'Référentiel Articles'!$A$2:$F$634,4,FALSE),""))</f>
      </c>
      <c r="G4655" s="76">
        <f>IF($E4655="","",IFERROR(VLOOKUP(TRIM(E4655&amp;""),'Référentiel Articles'!$A$2:$F$634,5,FALSE),""))</f>
      </c>
      <c r="H4655" s="77" t="str">
        <v/>
      </c>
      <c r="I4655" s="76">
        <f>IF($E4655="","",IFERROR(VLOOKUP(TRIM(E4655&amp;""),'Référentiel Articles'!$A$2:$F$634,6,FALSE),""))</f>
      </c>
      <c r="J4655" s="78">
        <f>IF(OR($E4655="",$H4655=""),"",$H4655*$I4655)</f>
      </c>
      <c r="K4655" s="79" t="str">
        <v/>
      </c>
    </row>
    <row r="4656">
      <c r="A4656" s="81" t="str">
        <v/>
      </c>
      <c r="B4656" s="81" t="str">
        <v/>
      </c>
      <c r="C4656" s="83">
        <f>IF($E4656="","",IFERROR(VLOOKUP(TRIM(E4656&amp;""),'Référentiel Articles'!$A$2:$F$634,2,FALSE),""))</f>
      </c>
      <c r="D4656" s="83">
        <f>IF($E4656="","",IFERROR(VLOOKUP(TRIM(E4656&amp;""),'Référentiel Articles'!$A$2:$F$634,3,FALSE),""))</f>
      </c>
      <c r="E4656" s="81" t="str">
        <v/>
      </c>
      <c r="F4656" s="83">
        <f>IF($E4656="","",IFERROR(VLOOKUP(TRIM(E4656&amp;""),'Référentiel Articles'!$A$2:$F$634,4,FALSE),""))</f>
      </c>
      <c r="G4656" s="84">
        <f>IF($E4656="","",IFERROR(VLOOKUP(TRIM(E4656&amp;""),'Référentiel Articles'!$A$2:$F$634,5,FALSE),""))</f>
      </c>
      <c r="H4656" s="85" t="str">
        <v/>
      </c>
      <c r="I4656" s="84">
        <f>IF($E4656="","",IFERROR(VLOOKUP(TRIM(E4656&amp;""),'Référentiel Articles'!$A$2:$F$634,6,FALSE),""))</f>
      </c>
      <c r="J4656" s="90">
        <f>IF(OR($E4656="",$H4656=""),"",$H4656*$I4656)</f>
      </c>
      <c r="K4656" s="87" t="str">
        <v/>
      </c>
    </row>
    <row r="4657">
      <c r="A4657" s="74" t="str">
        <v/>
      </c>
      <c r="B4657" s="74" t="str">
        <v/>
      </c>
      <c r="C4657" s="75">
        <f>IF($E4657="","",IFERROR(VLOOKUP(TRIM(E4657&amp;""),'Référentiel Articles'!$A$2:$F$634,2,FALSE),""))</f>
      </c>
      <c r="D4657" s="75">
        <f>IF($E4657="","",IFERROR(VLOOKUP(TRIM(E4657&amp;""),'Référentiel Articles'!$A$2:$F$634,3,FALSE),""))</f>
      </c>
      <c r="E4657" s="74" t="str">
        <v/>
      </c>
      <c r="F4657" s="75">
        <f>IF($E4657="","",IFERROR(VLOOKUP(TRIM(E4657&amp;""),'Référentiel Articles'!$A$2:$F$634,4,FALSE),""))</f>
      </c>
      <c r="G4657" s="76">
        <f>IF($E4657="","",IFERROR(VLOOKUP(TRIM(E4657&amp;""),'Référentiel Articles'!$A$2:$F$634,5,FALSE),""))</f>
      </c>
      <c r="H4657" s="77" t="str">
        <v/>
      </c>
      <c r="I4657" s="76">
        <f>IF($E4657="","",IFERROR(VLOOKUP(TRIM(E4657&amp;""),'Référentiel Articles'!$A$2:$F$634,6,FALSE),""))</f>
      </c>
      <c r="J4657" s="78">
        <f>IF(OR($E4657="",$H4657=""),"",$H4657*$I4657)</f>
      </c>
      <c r="K4657" s="79" t="str">
        <v/>
      </c>
    </row>
    <row r="4658">
      <c r="A4658" s="81" t="str">
        <v/>
      </c>
      <c r="B4658" s="81" t="str">
        <v/>
      </c>
      <c r="C4658" s="83">
        <f>IF($E4658="","",IFERROR(VLOOKUP(TRIM(E4658&amp;""),'Référentiel Articles'!$A$2:$F$634,2,FALSE),""))</f>
      </c>
      <c r="D4658" s="83">
        <f>IF($E4658="","",IFERROR(VLOOKUP(TRIM(E4658&amp;""),'Référentiel Articles'!$A$2:$F$634,3,FALSE),""))</f>
      </c>
      <c r="E4658" s="81" t="str">
        <v/>
      </c>
      <c r="F4658" s="83">
        <f>IF($E4658="","",IFERROR(VLOOKUP(TRIM(E4658&amp;""),'Référentiel Articles'!$A$2:$F$634,4,FALSE),""))</f>
      </c>
      <c r="G4658" s="84">
        <f>IF($E4658="","",IFERROR(VLOOKUP(TRIM(E4658&amp;""),'Référentiel Articles'!$A$2:$F$634,5,FALSE),""))</f>
      </c>
      <c r="H4658" s="85" t="str">
        <v/>
      </c>
      <c r="I4658" s="84">
        <f>IF($E4658="","",IFERROR(VLOOKUP(TRIM(E4658&amp;""),'Référentiel Articles'!$A$2:$F$634,6,FALSE),""))</f>
      </c>
      <c r="J4658" s="90">
        <f>IF(OR($E4658="",$H4658=""),"",$H4658*$I4658)</f>
      </c>
      <c r="K4658" s="87" t="str">
        <v/>
      </c>
    </row>
    <row r="4659">
      <c r="A4659" s="74" t="str">
        <v/>
      </c>
      <c r="B4659" s="74" t="str">
        <v/>
      </c>
      <c r="C4659" s="75">
        <f>IF($E4659="","",IFERROR(VLOOKUP(TRIM(E4659&amp;""),'Référentiel Articles'!$A$2:$F$634,2,FALSE),""))</f>
      </c>
      <c r="D4659" s="75">
        <f>IF($E4659="","",IFERROR(VLOOKUP(TRIM(E4659&amp;""),'Référentiel Articles'!$A$2:$F$634,3,FALSE),""))</f>
      </c>
      <c r="E4659" s="74" t="str">
        <v/>
      </c>
      <c r="F4659" s="75">
        <f>IF($E4659="","",IFERROR(VLOOKUP(TRIM(E4659&amp;""),'Référentiel Articles'!$A$2:$F$634,4,FALSE),""))</f>
      </c>
      <c r="G4659" s="76">
        <f>IF($E4659="","",IFERROR(VLOOKUP(TRIM(E4659&amp;""),'Référentiel Articles'!$A$2:$F$634,5,FALSE),""))</f>
      </c>
      <c r="H4659" s="77" t="str">
        <v/>
      </c>
      <c r="I4659" s="76">
        <f>IF($E4659="","",IFERROR(VLOOKUP(TRIM(E4659&amp;""),'Référentiel Articles'!$A$2:$F$634,6,FALSE),""))</f>
      </c>
      <c r="J4659" s="78">
        <f>IF(OR($E4659="",$H4659=""),"",$H4659*$I4659)</f>
      </c>
      <c r="K4659" s="79" t="str">
        <v/>
      </c>
    </row>
    <row r="4660">
      <c r="A4660" s="81" t="str">
        <v/>
      </c>
      <c r="B4660" s="81" t="str">
        <v/>
      </c>
      <c r="C4660" s="83">
        <f>IF($E4660="","",IFERROR(VLOOKUP(TRIM(E4660&amp;""),'Référentiel Articles'!$A$2:$F$634,2,FALSE),""))</f>
      </c>
      <c r="D4660" s="83">
        <f>IF($E4660="","",IFERROR(VLOOKUP(TRIM(E4660&amp;""),'Référentiel Articles'!$A$2:$F$634,3,FALSE),""))</f>
      </c>
      <c r="E4660" s="81" t="str">
        <v/>
      </c>
      <c r="F4660" s="83">
        <f>IF($E4660="","",IFERROR(VLOOKUP(TRIM(E4660&amp;""),'Référentiel Articles'!$A$2:$F$634,4,FALSE),""))</f>
      </c>
      <c r="G4660" s="84">
        <f>IF($E4660="","",IFERROR(VLOOKUP(TRIM(E4660&amp;""),'Référentiel Articles'!$A$2:$F$634,5,FALSE),""))</f>
      </c>
      <c r="H4660" s="85" t="str">
        <v/>
      </c>
      <c r="I4660" s="84">
        <f>IF($E4660="","",IFERROR(VLOOKUP(TRIM(E4660&amp;""),'Référentiel Articles'!$A$2:$F$634,6,FALSE),""))</f>
      </c>
      <c r="J4660" s="90">
        <f>IF(OR($E4660="",$H4660=""),"",$H4660*$I4660)</f>
      </c>
      <c r="K4660" s="87" t="str">
        <v/>
      </c>
    </row>
    <row r="4661">
      <c r="A4661" s="74" t="str">
        <v/>
      </c>
      <c r="B4661" s="74" t="str">
        <v/>
      </c>
      <c r="C4661" s="75">
        <f>IF($E4661="","",IFERROR(VLOOKUP(TRIM(E4661&amp;""),'Référentiel Articles'!$A$2:$F$634,2,FALSE),""))</f>
      </c>
      <c r="D4661" s="75">
        <f>IF($E4661="","",IFERROR(VLOOKUP(TRIM(E4661&amp;""),'Référentiel Articles'!$A$2:$F$634,3,FALSE),""))</f>
      </c>
      <c r="E4661" s="74" t="str">
        <v/>
      </c>
      <c r="F4661" s="75">
        <f>IF($E4661="","",IFERROR(VLOOKUP(TRIM(E4661&amp;""),'Référentiel Articles'!$A$2:$F$634,4,FALSE),""))</f>
      </c>
      <c r="G4661" s="76">
        <f>IF($E4661="","",IFERROR(VLOOKUP(TRIM(E4661&amp;""),'Référentiel Articles'!$A$2:$F$634,5,FALSE),""))</f>
      </c>
      <c r="H4661" s="77" t="str">
        <v/>
      </c>
      <c r="I4661" s="76">
        <f>IF($E4661="","",IFERROR(VLOOKUP(TRIM(E4661&amp;""),'Référentiel Articles'!$A$2:$F$634,6,FALSE),""))</f>
      </c>
      <c r="J4661" s="78">
        <f>IF(OR($E4661="",$H4661=""),"",$H4661*$I4661)</f>
      </c>
      <c r="K4661" s="79" t="str">
        <v/>
      </c>
    </row>
    <row r="4662">
      <c r="A4662" s="81" t="str">
        <v/>
      </c>
      <c r="B4662" s="81" t="str">
        <v/>
      </c>
      <c r="C4662" s="83">
        <f>IF($E4662="","",IFERROR(VLOOKUP(TRIM(E4662&amp;""),'Référentiel Articles'!$A$2:$F$634,2,FALSE),""))</f>
      </c>
      <c r="D4662" s="83">
        <f>IF($E4662="","",IFERROR(VLOOKUP(TRIM(E4662&amp;""),'Référentiel Articles'!$A$2:$F$634,3,FALSE),""))</f>
      </c>
      <c r="E4662" s="81" t="str">
        <v/>
      </c>
      <c r="F4662" s="83">
        <f>IF($E4662="","",IFERROR(VLOOKUP(TRIM(E4662&amp;""),'Référentiel Articles'!$A$2:$F$634,4,FALSE),""))</f>
      </c>
      <c r="G4662" s="84">
        <f>IF($E4662="","",IFERROR(VLOOKUP(TRIM(E4662&amp;""),'Référentiel Articles'!$A$2:$F$634,5,FALSE),""))</f>
      </c>
      <c r="H4662" s="85" t="str">
        <v/>
      </c>
      <c r="I4662" s="84">
        <f>IF($E4662="","",IFERROR(VLOOKUP(TRIM(E4662&amp;""),'Référentiel Articles'!$A$2:$F$634,6,FALSE),""))</f>
      </c>
      <c r="J4662" s="90">
        <f>IF(OR($E4662="",$H4662=""),"",$H4662*$I4662)</f>
      </c>
      <c r="K4662" s="87" t="str">
        <v/>
      </c>
    </row>
    <row r="4663">
      <c r="A4663" s="74" t="str">
        <v/>
      </c>
      <c r="B4663" s="74" t="str">
        <v/>
      </c>
      <c r="C4663" s="75">
        <f>IF($E4663="","",IFERROR(VLOOKUP(TRIM(E4663&amp;""),'Référentiel Articles'!$A$2:$F$634,2,FALSE),""))</f>
      </c>
      <c r="D4663" s="75">
        <f>IF($E4663="","",IFERROR(VLOOKUP(TRIM(E4663&amp;""),'Référentiel Articles'!$A$2:$F$634,3,FALSE),""))</f>
      </c>
      <c r="E4663" s="74" t="str">
        <v/>
      </c>
      <c r="F4663" s="75">
        <f>IF($E4663="","",IFERROR(VLOOKUP(TRIM(E4663&amp;""),'Référentiel Articles'!$A$2:$F$634,4,FALSE),""))</f>
      </c>
      <c r="G4663" s="76">
        <f>IF($E4663="","",IFERROR(VLOOKUP(TRIM(E4663&amp;""),'Référentiel Articles'!$A$2:$F$634,5,FALSE),""))</f>
      </c>
      <c r="H4663" s="77" t="str">
        <v/>
      </c>
      <c r="I4663" s="76">
        <f>IF($E4663="","",IFERROR(VLOOKUP(TRIM(E4663&amp;""),'Référentiel Articles'!$A$2:$F$634,6,FALSE),""))</f>
      </c>
      <c r="J4663" s="78">
        <f>IF(OR($E4663="",$H4663=""),"",$H4663*$I4663)</f>
      </c>
      <c r="K4663" s="79" t="str">
        <v/>
      </c>
    </row>
    <row r="4664">
      <c r="A4664" s="81" t="str">
        <v/>
      </c>
      <c r="B4664" s="81" t="str">
        <v/>
      </c>
      <c r="C4664" s="83">
        <f>IF($E4664="","",IFERROR(VLOOKUP(TRIM(E4664&amp;""),'Référentiel Articles'!$A$2:$F$634,2,FALSE),""))</f>
      </c>
      <c r="D4664" s="83">
        <f>IF($E4664="","",IFERROR(VLOOKUP(TRIM(E4664&amp;""),'Référentiel Articles'!$A$2:$F$634,3,FALSE),""))</f>
      </c>
      <c r="E4664" s="81" t="str">
        <v/>
      </c>
      <c r="F4664" s="83">
        <f>IF($E4664="","",IFERROR(VLOOKUP(TRIM(E4664&amp;""),'Référentiel Articles'!$A$2:$F$634,4,FALSE),""))</f>
      </c>
      <c r="G4664" s="84">
        <f>IF($E4664="","",IFERROR(VLOOKUP(TRIM(E4664&amp;""),'Référentiel Articles'!$A$2:$F$634,5,FALSE),""))</f>
      </c>
      <c r="H4664" s="85" t="str">
        <v/>
      </c>
      <c r="I4664" s="84">
        <f>IF($E4664="","",IFERROR(VLOOKUP(TRIM(E4664&amp;""),'Référentiel Articles'!$A$2:$F$634,6,FALSE),""))</f>
      </c>
      <c r="J4664" s="90">
        <f>IF(OR($E4664="",$H4664=""),"",$H4664*$I4664)</f>
      </c>
      <c r="K4664" s="87" t="str">
        <v/>
      </c>
    </row>
    <row r="4665">
      <c r="A4665" s="74" t="str">
        <v/>
      </c>
      <c r="B4665" s="74" t="str">
        <v/>
      </c>
      <c r="C4665" s="75">
        <f>IF($E4665="","",IFERROR(VLOOKUP(TRIM(E4665&amp;""),'Référentiel Articles'!$A$2:$F$634,2,FALSE),""))</f>
      </c>
      <c r="D4665" s="75">
        <f>IF($E4665="","",IFERROR(VLOOKUP(TRIM(E4665&amp;""),'Référentiel Articles'!$A$2:$F$634,3,FALSE),""))</f>
      </c>
      <c r="E4665" s="74" t="str">
        <v/>
      </c>
      <c r="F4665" s="75">
        <f>IF($E4665="","",IFERROR(VLOOKUP(TRIM(E4665&amp;""),'Référentiel Articles'!$A$2:$F$634,4,FALSE),""))</f>
      </c>
      <c r="G4665" s="76">
        <f>IF($E4665="","",IFERROR(VLOOKUP(TRIM(E4665&amp;""),'Référentiel Articles'!$A$2:$F$634,5,FALSE),""))</f>
      </c>
      <c r="H4665" s="77" t="str">
        <v/>
      </c>
      <c r="I4665" s="76">
        <f>IF($E4665="","",IFERROR(VLOOKUP(TRIM(E4665&amp;""),'Référentiel Articles'!$A$2:$F$634,6,FALSE),""))</f>
      </c>
      <c r="J4665" s="78">
        <f>IF(OR($E4665="",$H4665=""),"",$H4665*$I4665)</f>
      </c>
      <c r="K4665" s="79" t="str">
        <v/>
      </c>
    </row>
    <row r="4666">
      <c r="A4666" s="81" t="str">
        <v/>
      </c>
      <c r="B4666" s="81" t="str">
        <v/>
      </c>
      <c r="C4666" s="83">
        <f>IF($E4666="","",IFERROR(VLOOKUP(TRIM(E4666&amp;""),'Référentiel Articles'!$A$2:$F$634,2,FALSE),""))</f>
      </c>
      <c r="D4666" s="83">
        <f>IF($E4666="","",IFERROR(VLOOKUP(TRIM(E4666&amp;""),'Référentiel Articles'!$A$2:$F$634,3,FALSE),""))</f>
      </c>
      <c r="E4666" s="81" t="str">
        <v/>
      </c>
      <c r="F4666" s="83">
        <f>IF($E4666="","",IFERROR(VLOOKUP(TRIM(E4666&amp;""),'Référentiel Articles'!$A$2:$F$634,4,FALSE),""))</f>
      </c>
      <c r="G4666" s="84">
        <f>IF($E4666="","",IFERROR(VLOOKUP(TRIM(E4666&amp;""),'Référentiel Articles'!$A$2:$F$634,5,FALSE),""))</f>
      </c>
      <c r="H4666" s="85" t="str">
        <v/>
      </c>
      <c r="I4666" s="84">
        <f>IF($E4666="","",IFERROR(VLOOKUP(TRIM(E4666&amp;""),'Référentiel Articles'!$A$2:$F$634,6,FALSE),""))</f>
      </c>
      <c r="J4666" s="90">
        <f>IF(OR($E4666="",$H4666=""),"",$H4666*$I4666)</f>
      </c>
      <c r="K4666" s="87" t="str">
        <v/>
      </c>
    </row>
    <row r="4667">
      <c r="A4667" s="74" t="str">
        <v/>
      </c>
      <c r="B4667" s="74" t="str">
        <v/>
      </c>
      <c r="C4667" s="75">
        <f>IF($E4667="","",IFERROR(VLOOKUP(TRIM(E4667&amp;""),'Référentiel Articles'!$A$2:$F$634,2,FALSE),""))</f>
      </c>
      <c r="D4667" s="75">
        <f>IF($E4667="","",IFERROR(VLOOKUP(TRIM(E4667&amp;""),'Référentiel Articles'!$A$2:$F$634,3,FALSE),""))</f>
      </c>
      <c r="E4667" s="74" t="str">
        <v/>
      </c>
      <c r="F4667" s="75">
        <f>IF($E4667="","",IFERROR(VLOOKUP(TRIM(E4667&amp;""),'Référentiel Articles'!$A$2:$F$634,4,FALSE),""))</f>
      </c>
      <c r="G4667" s="76">
        <f>IF($E4667="","",IFERROR(VLOOKUP(TRIM(E4667&amp;""),'Référentiel Articles'!$A$2:$F$634,5,FALSE),""))</f>
      </c>
      <c r="H4667" s="77" t="str">
        <v/>
      </c>
      <c r="I4667" s="76">
        <f>IF($E4667="","",IFERROR(VLOOKUP(TRIM(E4667&amp;""),'Référentiel Articles'!$A$2:$F$634,6,FALSE),""))</f>
      </c>
      <c r="J4667" s="78">
        <f>IF(OR($E4667="",$H4667=""),"",$H4667*$I4667)</f>
      </c>
      <c r="K4667" s="79" t="str">
        <v/>
      </c>
    </row>
    <row r="4668">
      <c r="A4668" s="81" t="str">
        <v/>
      </c>
      <c r="B4668" s="81" t="str">
        <v/>
      </c>
      <c r="C4668" s="83">
        <f>IF($E4668="","",IFERROR(VLOOKUP(TRIM(E4668&amp;""),'Référentiel Articles'!$A$2:$F$634,2,FALSE),""))</f>
      </c>
      <c r="D4668" s="83">
        <f>IF($E4668="","",IFERROR(VLOOKUP(TRIM(E4668&amp;""),'Référentiel Articles'!$A$2:$F$634,3,FALSE),""))</f>
      </c>
      <c r="E4668" s="81" t="str">
        <v/>
      </c>
      <c r="F4668" s="83">
        <f>IF($E4668="","",IFERROR(VLOOKUP(TRIM(E4668&amp;""),'Référentiel Articles'!$A$2:$F$634,4,FALSE),""))</f>
      </c>
      <c r="G4668" s="84">
        <f>IF($E4668="","",IFERROR(VLOOKUP(TRIM(E4668&amp;""),'Référentiel Articles'!$A$2:$F$634,5,FALSE),""))</f>
      </c>
      <c r="H4668" s="85" t="str">
        <v/>
      </c>
      <c r="I4668" s="84">
        <f>IF($E4668="","",IFERROR(VLOOKUP(TRIM(E4668&amp;""),'Référentiel Articles'!$A$2:$F$634,6,FALSE),""))</f>
      </c>
      <c r="J4668" s="90">
        <f>IF(OR($E4668="",$H4668=""),"",$H4668*$I4668)</f>
      </c>
      <c r="K4668" s="87" t="str">
        <v/>
      </c>
    </row>
    <row r="4669">
      <c r="A4669" s="74" t="str">
        <v/>
      </c>
      <c r="B4669" s="74" t="str">
        <v/>
      </c>
      <c r="C4669" s="75">
        <f>IF($E4669="","",IFERROR(VLOOKUP(TRIM(E4669&amp;""),'Référentiel Articles'!$A$2:$F$634,2,FALSE),""))</f>
      </c>
      <c r="D4669" s="75">
        <f>IF($E4669="","",IFERROR(VLOOKUP(TRIM(E4669&amp;""),'Référentiel Articles'!$A$2:$F$634,3,FALSE),""))</f>
      </c>
      <c r="E4669" s="74" t="str">
        <v/>
      </c>
      <c r="F4669" s="75">
        <f>IF($E4669="","",IFERROR(VLOOKUP(TRIM(E4669&amp;""),'Référentiel Articles'!$A$2:$F$634,4,FALSE),""))</f>
      </c>
      <c r="G4669" s="76">
        <f>IF($E4669="","",IFERROR(VLOOKUP(TRIM(E4669&amp;""),'Référentiel Articles'!$A$2:$F$634,5,FALSE),""))</f>
      </c>
      <c r="H4669" s="77" t="str">
        <v/>
      </c>
      <c r="I4669" s="76">
        <f>IF($E4669="","",IFERROR(VLOOKUP(TRIM(E4669&amp;""),'Référentiel Articles'!$A$2:$F$634,6,FALSE),""))</f>
      </c>
      <c r="J4669" s="78">
        <f>IF(OR($E4669="",$H4669=""),"",$H4669*$I4669)</f>
      </c>
      <c r="K4669" s="79" t="str">
        <v/>
      </c>
    </row>
    <row r="4670">
      <c r="A4670" s="81" t="str">
        <v/>
      </c>
      <c r="B4670" s="81" t="str">
        <v/>
      </c>
      <c r="C4670" s="83">
        <f>IF($E4670="","",IFERROR(VLOOKUP(TRIM(E4670&amp;""),'Référentiel Articles'!$A$2:$F$634,2,FALSE),""))</f>
      </c>
      <c r="D4670" s="83">
        <f>IF($E4670="","",IFERROR(VLOOKUP(TRIM(E4670&amp;""),'Référentiel Articles'!$A$2:$F$634,3,FALSE),""))</f>
      </c>
      <c r="E4670" s="81" t="str">
        <v/>
      </c>
      <c r="F4670" s="83">
        <f>IF($E4670="","",IFERROR(VLOOKUP(TRIM(E4670&amp;""),'Référentiel Articles'!$A$2:$F$634,4,FALSE),""))</f>
      </c>
      <c r="G4670" s="84">
        <f>IF($E4670="","",IFERROR(VLOOKUP(TRIM(E4670&amp;""),'Référentiel Articles'!$A$2:$F$634,5,FALSE),""))</f>
      </c>
      <c r="H4670" s="85" t="str">
        <v/>
      </c>
      <c r="I4670" s="84">
        <f>IF($E4670="","",IFERROR(VLOOKUP(TRIM(E4670&amp;""),'Référentiel Articles'!$A$2:$F$634,6,FALSE),""))</f>
      </c>
      <c r="J4670" s="90">
        <f>IF(OR($E4670="",$H4670=""),"",$H4670*$I4670)</f>
      </c>
      <c r="K4670" s="87" t="str">
        <v/>
      </c>
    </row>
    <row r="4671">
      <c r="A4671" s="74" t="str">
        <v/>
      </c>
      <c r="B4671" s="74" t="str">
        <v/>
      </c>
      <c r="C4671" s="75">
        <f>IF($E4671="","",IFERROR(VLOOKUP(TRIM(E4671&amp;""),'Référentiel Articles'!$A$2:$F$634,2,FALSE),""))</f>
      </c>
      <c r="D4671" s="75">
        <f>IF($E4671="","",IFERROR(VLOOKUP(TRIM(E4671&amp;""),'Référentiel Articles'!$A$2:$F$634,3,FALSE),""))</f>
      </c>
      <c r="E4671" s="74" t="str">
        <v/>
      </c>
      <c r="F4671" s="75">
        <f>IF($E4671="","",IFERROR(VLOOKUP(TRIM(E4671&amp;""),'Référentiel Articles'!$A$2:$F$634,4,FALSE),""))</f>
      </c>
      <c r="G4671" s="76">
        <f>IF($E4671="","",IFERROR(VLOOKUP(TRIM(E4671&amp;""),'Référentiel Articles'!$A$2:$F$634,5,FALSE),""))</f>
      </c>
      <c r="H4671" s="77" t="str">
        <v/>
      </c>
      <c r="I4671" s="76">
        <f>IF($E4671="","",IFERROR(VLOOKUP(TRIM(E4671&amp;""),'Référentiel Articles'!$A$2:$F$634,6,FALSE),""))</f>
      </c>
      <c r="J4671" s="78">
        <f>IF(OR($E4671="",$H4671=""),"",$H4671*$I4671)</f>
      </c>
      <c r="K4671" s="79" t="str">
        <v/>
      </c>
    </row>
    <row r="4672">
      <c r="A4672" s="81" t="str">
        <v/>
      </c>
      <c r="B4672" s="81" t="str">
        <v/>
      </c>
      <c r="C4672" s="83">
        <f>IF($E4672="","",IFERROR(VLOOKUP(TRIM(E4672&amp;""),'Référentiel Articles'!$A$2:$F$634,2,FALSE),""))</f>
      </c>
      <c r="D4672" s="83">
        <f>IF($E4672="","",IFERROR(VLOOKUP(TRIM(E4672&amp;""),'Référentiel Articles'!$A$2:$F$634,3,FALSE),""))</f>
      </c>
      <c r="E4672" s="81" t="str">
        <v/>
      </c>
      <c r="F4672" s="83">
        <f>IF($E4672="","",IFERROR(VLOOKUP(TRIM(E4672&amp;""),'Référentiel Articles'!$A$2:$F$634,4,FALSE),""))</f>
      </c>
      <c r="G4672" s="84">
        <f>IF($E4672="","",IFERROR(VLOOKUP(TRIM(E4672&amp;""),'Référentiel Articles'!$A$2:$F$634,5,FALSE),""))</f>
      </c>
      <c r="H4672" s="85" t="str">
        <v/>
      </c>
      <c r="I4672" s="84">
        <f>IF($E4672="","",IFERROR(VLOOKUP(TRIM(E4672&amp;""),'Référentiel Articles'!$A$2:$F$634,6,FALSE),""))</f>
      </c>
      <c r="J4672" s="90">
        <f>IF(OR($E4672="",$H4672=""),"",$H4672*$I4672)</f>
      </c>
      <c r="K4672" s="87" t="str">
        <v/>
      </c>
    </row>
    <row r="4673">
      <c r="A4673" s="74" t="str">
        <v/>
      </c>
      <c r="B4673" s="74" t="str">
        <v/>
      </c>
      <c r="C4673" s="75">
        <f>IF($E4673="","",IFERROR(VLOOKUP(TRIM(E4673&amp;""),'Référentiel Articles'!$A$2:$F$634,2,FALSE),""))</f>
      </c>
      <c r="D4673" s="75">
        <f>IF($E4673="","",IFERROR(VLOOKUP(TRIM(E4673&amp;""),'Référentiel Articles'!$A$2:$F$634,3,FALSE),""))</f>
      </c>
      <c r="E4673" s="74" t="str">
        <v/>
      </c>
      <c r="F4673" s="75">
        <f>IF($E4673="","",IFERROR(VLOOKUP(TRIM(E4673&amp;""),'Référentiel Articles'!$A$2:$F$634,4,FALSE),""))</f>
      </c>
      <c r="G4673" s="76">
        <f>IF($E4673="","",IFERROR(VLOOKUP(TRIM(E4673&amp;""),'Référentiel Articles'!$A$2:$F$634,5,FALSE),""))</f>
      </c>
      <c r="H4673" s="77" t="str">
        <v/>
      </c>
      <c r="I4673" s="76">
        <f>IF($E4673="","",IFERROR(VLOOKUP(TRIM(E4673&amp;""),'Référentiel Articles'!$A$2:$F$634,6,FALSE),""))</f>
      </c>
      <c r="J4673" s="78">
        <f>IF(OR($E4673="",$H4673=""),"",$H4673*$I4673)</f>
      </c>
      <c r="K4673" s="79" t="str">
        <v/>
      </c>
    </row>
    <row r="4674">
      <c r="A4674" s="81" t="str">
        <v/>
      </c>
      <c r="B4674" s="81" t="str">
        <v/>
      </c>
      <c r="C4674" s="83">
        <f>IF($E4674="","",IFERROR(VLOOKUP(TRIM(E4674&amp;""),'Référentiel Articles'!$A$2:$F$634,2,FALSE),""))</f>
      </c>
      <c r="D4674" s="83">
        <f>IF($E4674="","",IFERROR(VLOOKUP(TRIM(E4674&amp;""),'Référentiel Articles'!$A$2:$F$634,3,FALSE),""))</f>
      </c>
      <c r="E4674" s="81" t="str">
        <v/>
      </c>
      <c r="F4674" s="83">
        <f>IF($E4674="","",IFERROR(VLOOKUP(TRIM(E4674&amp;""),'Référentiel Articles'!$A$2:$F$634,4,FALSE),""))</f>
      </c>
      <c r="G4674" s="84">
        <f>IF($E4674="","",IFERROR(VLOOKUP(TRIM(E4674&amp;""),'Référentiel Articles'!$A$2:$F$634,5,FALSE),""))</f>
      </c>
      <c r="H4674" s="85" t="str">
        <v/>
      </c>
      <c r="I4674" s="84">
        <f>IF($E4674="","",IFERROR(VLOOKUP(TRIM(E4674&amp;""),'Référentiel Articles'!$A$2:$F$634,6,FALSE),""))</f>
      </c>
      <c r="J4674" s="90">
        <f>IF(OR($E4674="",$H4674=""),"",$H4674*$I4674)</f>
      </c>
      <c r="K4674" s="87" t="str">
        <v/>
      </c>
    </row>
    <row r="4675">
      <c r="A4675" s="74" t="str">
        <v/>
      </c>
      <c r="B4675" s="74" t="str">
        <v/>
      </c>
      <c r="C4675" s="75">
        <f>IF($E4675="","",IFERROR(VLOOKUP(TRIM(E4675&amp;""),'Référentiel Articles'!$A$2:$F$634,2,FALSE),""))</f>
      </c>
      <c r="D4675" s="75">
        <f>IF($E4675="","",IFERROR(VLOOKUP(TRIM(E4675&amp;""),'Référentiel Articles'!$A$2:$F$634,3,FALSE),""))</f>
      </c>
      <c r="E4675" s="74" t="str">
        <v/>
      </c>
      <c r="F4675" s="75">
        <f>IF($E4675="","",IFERROR(VLOOKUP(TRIM(E4675&amp;""),'Référentiel Articles'!$A$2:$F$634,4,FALSE),""))</f>
      </c>
      <c r="G4675" s="76">
        <f>IF($E4675="","",IFERROR(VLOOKUP(TRIM(E4675&amp;""),'Référentiel Articles'!$A$2:$F$634,5,FALSE),""))</f>
      </c>
      <c r="H4675" s="77" t="str">
        <v/>
      </c>
      <c r="I4675" s="76">
        <f>IF($E4675="","",IFERROR(VLOOKUP(TRIM(E4675&amp;""),'Référentiel Articles'!$A$2:$F$634,6,FALSE),""))</f>
      </c>
      <c r="J4675" s="78">
        <f>IF(OR($E4675="",$H4675=""),"",$H4675*$I4675)</f>
      </c>
      <c r="K4675" s="79" t="str">
        <v/>
      </c>
    </row>
    <row r="4676">
      <c r="A4676" s="81" t="str">
        <v/>
      </c>
      <c r="B4676" s="81" t="str">
        <v/>
      </c>
      <c r="C4676" s="83">
        <f>IF($E4676="","",IFERROR(VLOOKUP(TRIM(E4676&amp;""),'Référentiel Articles'!$A$2:$F$634,2,FALSE),""))</f>
      </c>
      <c r="D4676" s="83">
        <f>IF($E4676="","",IFERROR(VLOOKUP(TRIM(E4676&amp;""),'Référentiel Articles'!$A$2:$F$634,3,FALSE),""))</f>
      </c>
      <c r="E4676" s="81" t="str">
        <v/>
      </c>
      <c r="F4676" s="83">
        <f>IF($E4676="","",IFERROR(VLOOKUP(TRIM(E4676&amp;""),'Référentiel Articles'!$A$2:$F$634,4,FALSE),""))</f>
      </c>
      <c r="G4676" s="84">
        <f>IF($E4676="","",IFERROR(VLOOKUP(TRIM(E4676&amp;""),'Référentiel Articles'!$A$2:$F$634,5,FALSE),""))</f>
      </c>
      <c r="H4676" s="85" t="str">
        <v/>
      </c>
      <c r="I4676" s="84">
        <f>IF($E4676="","",IFERROR(VLOOKUP(TRIM(E4676&amp;""),'Référentiel Articles'!$A$2:$F$634,6,FALSE),""))</f>
      </c>
      <c r="J4676" s="90">
        <f>IF(OR($E4676="",$H4676=""),"",$H4676*$I4676)</f>
      </c>
      <c r="K4676" s="87" t="str">
        <v/>
      </c>
    </row>
    <row r="4677">
      <c r="A4677" s="74" t="str">
        <v/>
      </c>
      <c r="B4677" s="74" t="str">
        <v/>
      </c>
      <c r="C4677" s="75">
        <f>IF($E4677="","",IFERROR(VLOOKUP(TRIM(E4677&amp;""),'Référentiel Articles'!$A$2:$F$634,2,FALSE),""))</f>
      </c>
      <c r="D4677" s="75">
        <f>IF($E4677="","",IFERROR(VLOOKUP(TRIM(E4677&amp;""),'Référentiel Articles'!$A$2:$F$634,3,FALSE),""))</f>
      </c>
      <c r="E4677" s="74" t="str">
        <v/>
      </c>
      <c r="F4677" s="75">
        <f>IF($E4677="","",IFERROR(VLOOKUP(TRIM(E4677&amp;""),'Référentiel Articles'!$A$2:$F$634,4,FALSE),""))</f>
      </c>
      <c r="G4677" s="76">
        <f>IF($E4677="","",IFERROR(VLOOKUP(TRIM(E4677&amp;""),'Référentiel Articles'!$A$2:$F$634,5,FALSE),""))</f>
      </c>
      <c r="H4677" s="77" t="str">
        <v/>
      </c>
      <c r="I4677" s="76">
        <f>IF($E4677="","",IFERROR(VLOOKUP(TRIM(E4677&amp;""),'Référentiel Articles'!$A$2:$F$634,6,FALSE),""))</f>
      </c>
      <c r="J4677" s="78">
        <f>IF(OR($E4677="",$H4677=""),"",$H4677*$I4677)</f>
      </c>
      <c r="K4677" s="79" t="str">
        <v/>
      </c>
    </row>
    <row r="4678">
      <c r="A4678" s="81" t="str">
        <v/>
      </c>
      <c r="B4678" s="81" t="str">
        <v/>
      </c>
      <c r="C4678" s="83">
        <f>IF($E4678="","",IFERROR(VLOOKUP(TRIM(E4678&amp;""),'Référentiel Articles'!$A$2:$F$634,2,FALSE),""))</f>
      </c>
      <c r="D4678" s="83">
        <f>IF($E4678="","",IFERROR(VLOOKUP(TRIM(E4678&amp;""),'Référentiel Articles'!$A$2:$F$634,3,FALSE),""))</f>
      </c>
      <c r="E4678" s="81" t="str">
        <v/>
      </c>
      <c r="F4678" s="83">
        <f>IF($E4678="","",IFERROR(VLOOKUP(TRIM(E4678&amp;""),'Référentiel Articles'!$A$2:$F$634,4,FALSE),""))</f>
      </c>
      <c r="G4678" s="84">
        <f>IF($E4678="","",IFERROR(VLOOKUP(TRIM(E4678&amp;""),'Référentiel Articles'!$A$2:$F$634,5,FALSE),""))</f>
      </c>
      <c r="H4678" s="85" t="str">
        <v/>
      </c>
      <c r="I4678" s="84">
        <f>IF($E4678="","",IFERROR(VLOOKUP(TRIM(E4678&amp;""),'Référentiel Articles'!$A$2:$F$634,6,FALSE),""))</f>
      </c>
      <c r="J4678" s="90">
        <f>IF(OR($E4678="",$H4678=""),"",$H4678*$I4678)</f>
      </c>
      <c r="K4678" s="87" t="str">
        <v/>
      </c>
    </row>
    <row r="4679">
      <c r="A4679" s="74" t="str">
        <v/>
      </c>
      <c r="B4679" s="74" t="str">
        <v/>
      </c>
      <c r="C4679" s="75">
        <f>IF($E4679="","",IFERROR(VLOOKUP(TRIM(E4679&amp;""),'Référentiel Articles'!$A$2:$F$634,2,FALSE),""))</f>
      </c>
      <c r="D4679" s="75">
        <f>IF($E4679="","",IFERROR(VLOOKUP(TRIM(E4679&amp;""),'Référentiel Articles'!$A$2:$F$634,3,FALSE),""))</f>
      </c>
      <c r="E4679" s="74" t="str">
        <v/>
      </c>
      <c r="F4679" s="75">
        <f>IF($E4679="","",IFERROR(VLOOKUP(TRIM(E4679&amp;""),'Référentiel Articles'!$A$2:$F$634,4,FALSE),""))</f>
      </c>
      <c r="G4679" s="76">
        <f>IF($E4679="","",IFERROR(VLOOKUP(TRIM(E4679&amp;""),'Référentiel Articles'!$A$2:$F$634,5,FALSE),""))</f>
      </c>
      <c r="H4679" s="77" t="str">
        <v/>
      </c>
      <c r="I4679" s="76">
        <f>IF($E4679="","",IFERROR(VLOOKUP(TRIM(E4679&amp;""),'Référentiel Articles'!$A$2:$F$634,6,FALSE),""))</f>
      </c>
      <c r="J4679" s="78">
        <f>IF(OR($E4679="",$H4679=""),"",$H4679*$I4679)</f>
      </c>
      <c r="K4679" s="79" t="str">
        <v/>
      </c>
    </row>
    <row r="4680">
      <c r="A4680" s="81" t="str">
        <v/>
      </c>
      <c r="B4680" s="81" t="str">
        <v/>
      </c>
      <c r="C4680" s="83">
        <f>IF($E4680="","",IFERROR(VLOOKUP(TRIM(E4680&amp;""),'Référentiel Articles'!$A$2:$F$634,2,FALSE),""))</f>
      </c>
      <c r="D4680" s="83">
        <f>IF($E4680="","",IFERROR(VLOOKUP(TRIM(E4680&amp;""),'Référentiel Articles'!$A$2:$F$634,3,FALSE),""))</f>
      </c>
      <c r="E4680" s="81" t="str">
        <v/>
      </c>
      <c r="F4680" s="83">
        <f>IF($E4680="","",IFERROR(VLOOKUP(TRIM(E4680&amp;""),'Référentiel Articles'!$A$2:$F$634,4,FALSE),""))</f>
      </c>
      <c r="G4680" s="84">
        <f>IF($E4680="","",IFERROR(VLOOKUP(TRIM(E4680&amp;""),'Référentiel Articles'!$A$2:$F$634,5,FALSE),""))</f>
      </c>
      <c r="H4680" s="85" t="str">
        <v/>
      </c>
      <c r="I4680" s="84">
        <f>IF($E4680="","",IFERROR(VLOOKUP(TRIM(E4680&amp;""),'Référentiel Articles'!$A$2:$F$634,6,FALSE),""))</f>
      </c>
      <c r="J4680" s="90">
        <f>IF(OR($E4680="",$H4680=""),"",$H4680*$I4680)</f>
      </c>
      <c r="K4680" s="87" t="str">
        <v/>
      </c>
    </row>
    <row r="4681">
      <c r="A4681" s="74" t="str">
        <v/>
      </c>
      <c r="B4681" s="74" t="str">
        <v/>
      </c>
      <c r="C4681" s="75">
        <f>IF($E4681="","",IFERROR(VLOOKUP(TRIM(E4681&amp;""),'Référentiel Articles'!$A$2:$F$634,2,FALSE),""))</f>
      </c>
      <c r="D4681" s="75">
        <f>IF($E4681="","",IFERROR(VLOOKUP(TRIM(E4681&amp;""),'Référentiel Articles'!$A$2:$F$634,3,FALSE),""))</f>
      </c>
      <c r="E4681" s="74" t="str">
        <v/>
      </c>
      <c r="F4681" s="75">
        <f>IF($E4681="","",IFERROR(VLOOKUP(TRIM(E4681&amp;""),'Référentiel Articles'!$A$2:$F$634,4,FALSE),""))</f>
      </c>
      <c r="G4681" s="76">
        <f>IF($E4681="","",IFERROR(VLOOKUP(TRIM(E4681&amp;""),'Référentiel Articles'!$A$2:$F$634,5,FALSE),""))</f>
      </c>
      <c r="H4681" s="77" t="str">
        <v/>
      </c>
      <c r="I4681" s="76">
        <f>IF($E4681="","",IFERROR(VLOOKUP(TRIM(E4681&amp;""),'Référentiel Articles'!$A$2:$F$634,6,FALSE),""))</f>
      </c>
      <c r="J4681" s="78">
        <f>IF(OR($E4681="",$H4681=""),"",$H4681*$I4681)</f>
      </c>
      <c r="K4681" s="79" t="str">
        <v/>
      </c>
    </row>
    <row r="4682">
      <c r="A4682" s="81" t="str">
        <v/>
      </c>
      <c r="B4682" s="81" t="str">
        <v/>
      </c>
      <c r="C4682" s="83">
        <f>IF($E4682="","",IFERROR(VLOOKUP(TRIM(E4682&amp;""),'Référentiel Articles'!$A$2:$F$634,2,FALSE),""))</f>
      </c>
      <c r="D4682" s="83">
        <f>IF($E4682="","",IFERROR(VLOOKUP(TRIM(E4682&amp;""),'Référentiel Articles'!$A$2:$F$634,3,FALSE),""))</f>
      </c>
      <c r="E4682" s="81" t="str">
        <v/>
      </c>
      <c r="F4682" s="83">
        <f>IF($E4682="","",IFERROR(VLOOKUP(TRIM(E4682&amp;""),'Référentiel Articles'!$A$2:$F$634,4,FALSE),""))</f>
      </c>
      <c r="G4682" s="84">
        <f>IF($E4682="","",IFERROR(VLOOKUP(TRIM(E4682&amp;""),'Référentiel Articles'!$A$2:$F$634,5,FALSE),""))</f>
      </c>
      <c r="H4682" s="85" t="str">
        <v/>
      </c>
      <c r="I4682" s="84">
        <f>IF($E4682="","",IFERROR(VLOOKUP(TRIM(E4682&amp;""),'Référentiel Articles'!$A$2:$F$634,6,FALSE),""))</f>
      </c>
      <c r="J4682" s="90">
        <f>IF(OR($E4682="",$H4682=""),"",$H4682*$I4682)</f>
      </c>
      <c r="K4682" s="87" t="str">
        <v/>
      </c>
    </row>
    <row r="4683">
      <c r="A4683" s="74" t="str">
        <v/>
      </c>
      <c r="B4683" s="74" t="str">
        <v/>
      </c>
      <c r="C4683" s="75">
        <f>IF($E4683="","",IFERROR(VLOOKUP(TRIM(E4683&amp;""),'Référentiel Articles'!$A$2:$F$634,2,FALSE),""))</f>
      </c>
      <c r="D4683" s="75">
        <f>IF($E4683="","",IFERROR(VLOOKUP(TRIM(E4683&amp;""),'Référentiel Articles'!$A$2:$F$634,3,FALSE),""))</f>
      </c>
      <c r="E4683" s="74" t="str">
        <v/>
      </c>
      <c r="F4683" s="75">
        <f>IF($E4683="","",IFERROR(VLOOKUP(TRIM(E4683&amp;""),'Référentiel Articles'!$A$2:$F$634,4,FALSE),""))</f>
      </c>
      <c r="G4683" s="76">
        <f>IF($E4683="","",IFERROR(VLOOKUP(TRIM(E4683&amp;""),'Référentiel Articles'!$A$2:$F$634,5,FALSE),""))</f>
      </c>
      <c r="H4683" s="77" t="str">
        <v/>
      </c>
      <c r="I4683" s="76">
        <f>IF($E4683="","",IFERROR(VLOOKUP(TRIM(E4683&amp;""),'Référentiel Articles'!$A$2:$F$634,6,FALSE),""))</f>
      </c>
      <c r="J4683" s="78">
        <f>IF(OR($E4683="",$H4683=""),"",$H4683*$I4683)</f>
      </c>
      <c r="K4683" s="79" t="str">
        <v/>
      </c>
    </row>
    <row r="4684">
      <c r="A4684" s="81" t="str">
        <v/>
      </c>
      <c r="B4684" s="81" t="str">
        <v/>
      </c>
      <c r="C4684" s="83">
        <f>IF($E4684="","",IFERROR(VLOOKUP(TRIM(E4684&amp;""),'Référentiel Articles'!$A$2:$F$634,2,FALSE),""))</f>
      </c>
      <c r="D4684" s="83">
        <f>IF($E4684="","",IFERROR(VLOOKUP(TRIM(E4684&amp;""),'Référentiel Articles'!$A$2:$F$634,3,FALSE),""))</f>
      </c>
      <c r="E4684" s="81" t="str">
        <v/>
      </c>
      <c r="F4684" s="83">
        <f>IF($E4684="","",IFERROR(VLOOKUP(TRIM(E4684&amp;""),'Référentiel Articles'!$A$2:$F$634,4,FALSE),""))</f>
      </c>
      <c r="G4684" s="84">
        <f>IF($E4684="","",IFERROR(VLOOKUP(TRIM(E4684&amp;""),'Référentiel Articles'!$A$2:$F$634,5,FALSE),""))</f>
      </c>
      <c r="H4684" s="85" t="str">
        <v/>
      </c>
      <c r="I4684" s="84">
        <f>IF($E4684="","",IFERROR(VLOOKUP(TRIM(E4684&amp;""),'Référentiel Articles'!$A$2:$F$634,6,FALSE),""))</f>
      </c>
      <c r="J4684" s="90">
        <f>IF(OR($E4684="",$H4684=""),"",$H4684*$I4684)</f>
      </c>
      <c r="K4684" s="87" t="str">
        <v/>
      </c>
    </row>
    <row r="4685">
      <c r="A4685" s="74" t="str">
        <v/>
      </c>
      <c r="B4685" s="74" t="str">
        <v/>
      </c>
      <c r="C4685" s="75">
        <f>IF($E4685="","",IFERROR(VLOOKUP(TRIM(E4685&amp;""),'Référentiel Articles'!$A$2:$F$634,2,FALSE),""))</f>
      </c>
      <c r="D4685" s="75">
        <f>IF($E4685="","",IFERROR(VLOOKUP(TRIM(E4685&amp;""),'Référentiel Articles'!$A$2:$F$634,3,FALSE),""))</f>
      </c>
      <c r="E4685" s="74" t="str">
        <v/>
      </c>
      <c r="F4685" s="75">
        <f>IF($E4685="","",IFERROR(VLOOKUP(TRIM(E4685&amp;""),'Référentiel Articles'!$A$2:$F$634,4,FALSE),""))</f>
      </c>
      <c r="G4685" s="76">
        <f>IF($E4685="","",IFERROR(VLOOKUP(TRIM(E4685&amp;""),'Référentiel Articles'!$A$2:$F$634,5,FALSE),""))</f>
      </c>
      <c r="H4685" s="77" t="str">
        <v/>
      </c>
      <c r="I4685" s="76">
        <f>IF($E4685="","",IFERROR(VLOOKUP(TRIM(E4685&amp;""),'Référentiel Articles'!$A$2:$F$634,6,FALSE),""))</f>
      </c>
      <c r="J4685" s="78">
        <f>IF(OR($E4685="",$H4685=""),"",$H4685*$I4685)</f>
      </c>
      <c r="K4685" s="79" t="str">
        <v/>
      </c>
    </row>
    <row r="4686">
      <c r="A4686" s="81" t="str">
        <v/>
      </c>
      <c r="B4686" s="81" t="str">
        <v/>
      </c>
      <c r="C4686" s="83">
        <f>IF($E4686="","",IFERROR(VLOOKUP(TRIM(E4686&amp;""),'Référentiel Articles'!$A$2:$F$634,2,FALSE),""))</f>
      </c>
      <c r="D4686" s="83">
        <f>IF($E4686="","",IFERROR(VLOOKUP(TRIM(E4686&amp;""),'Référentiel Articles'!$A$2:$F$634,3,FALSE),""))</f>
      </c>
      <c r="E4686" s="81" t="str">
        <v/>
      </c>
      <c r="F4686" s="83">
        <f>IF($E4686="","",IFERROR(VLOOKUP(TRIM(E4686&amp;""),'Référentiel Articles'!$A$2:$F$634,4,FALSE),""))</f>
      </c>
      <c r="G4686" s="84">
        <f>IF($E4686="","",IFERROR(VLOOKUP(TRIM(E4686&amp;""),'Référentiel Articles'!$A$2:$F$634,5,FALSE),""))</f>
      </c>
      <c r="H4686" s="85" t="str">
        <v/>
      </c>
      <c r="I4686" s="84">
        <f>IF($E4686="","",IFERROR(VLOOKUP(TRIM(E4686&amp;""),'Référentiel Articles'!$A$2:$F$634,6,FALSE),""))</f>
      </c>
      <c r="J4686" s="90">
        <f>IF(OR($E4686="",$H4686=""),"",$H4686*$I4686)</f>
      </c>
      <c r="K4686" s="87" t="str">
        <v/>
      </c>
    </row>
    <row r="4687">
      <c r="A4687" s="74" t="str">
        <v/>
      </c>
      <c r="B4687" s="74" t="str">
        <v/>
      </c>
      <c r="C4687" s="75">
        <f>IF($E4687="","",IFERROR(VLOOKUP(TRIM(E4687&amp;""),'Référentiel Articles'!$A$2:$F$634,2,FALSE),""))</f>
      </c>
      <c r="D4687" s="75">
        <f>IF($E4687="","",IFERROR(VLOOKUP(TRIM(E4687&amp;""),'Référentiel Articles'!$A$2:$F$634,3,FALSE),""))</f>
      </c>
      <c r="E4687" s="74" t="str">
        <v/>
      </c>
      <c r="F4687" s="75">
        <f>IF($E4687="","",IFERROR(VLOOKUP(TRIM(E4687&amp;""),'Référentiel Articles'!$A$2:$F$634,4,FALSE),""))</f>
      </c>
      <c r="G4687" s="76">
        <f>IF($E4687="","",IFERROR(VLOOKUP(TRIM(E4687&amp;""),'Référentiel Articles'!$A$2:$F$634,5,FALSE),""))</f>
      </c>
      <c r="H4687" s="77" t="str">
        <v/>
      </c>
      <c r="I4687" s="76">
        <f>IF($E4687="","",IFERROR(VLOOKUP(TRIM(E4687&amp;""),'Référentiel Articles'!$A$2:$F$634,6,FALSE),""))</f>
      </c>
      <c r="J4687" s="78">
        <f>IF(OR($E4687="",$H4687=""),"",$H4687*$I4687)</f>
      </c>
      <c r="K4687" s="79" t="str">
        <v/>
      </c>
    </row>
    <row r="4688">
      <c r="A4688" s="81" t="str">
        <v/>
      </c>
      <c r="B4688" s="81" t="str">
        <v/>
      </c>
      <c r="C4688" s="83">
        <f>IF($E4688="","",IFERROR(VLOOKUP(TRIM(E4688&amp;""),'Référentiel Articles'!$A$2:$F$634,2,FALSE),""))</f>
      </c>
      <c r="D4688" s="83">
        <f>IF($E4688="","",IFERROR(VLOOKUP(TRIM(E4688&amp;""),'Référentiel Articles'!$A$2:$F$634,3,FALSE),""))</f>
      </c>
      <c r="E4688" s="81" t="str">
        <v/>
      </c>
      <c r="F4688" s="83">
        <f>IF($E4688="","",IFERROR(VLOOKUP(TRIM(E4688&amp;""),'Référentiel Articles'!$A$2:$F$634,4,FALSE),""))</f>
      </c>
      <c r="G4688" s="84">
        <f>IF($E4688="","",IFERROR(VLOOKUP(TRIM(E4688&amp;""),'Référentiel Articles'!$A$2:$F$634,5,FALSE),""))</f>
      </c>
      <c r="H4688" s="85" t="str">
        <v/>
      </c>
      <c r="I4688" s="84">
        <f>IF($E4688="","",IFERROR(VLOOKUP(TRIM(E4688&amp;""),'Référentiel Articles'!$A$2:$F$634,6,FALSE),""))</f>
      </c>
      <c r="J4688" s="90">
        <f>IF(OR($E4688="",$H4688=""),"",$H4688*$I4688)</f>
      </c>
      <c r="K4688" s="87" t="str">
        <v/>
      </c>
    </row>
    <row r="4689">
      <c r="A4689" s="74" t="str">
        <v/>
      </c>
      <c r="B4689" s="74" t="str">
        <v/>
      </c>
      <c r="C4689" s="75">
        <f>IF($E4689="","",IFERROR(VLOOKUP(TRIM(E4689&amp;""),'Référentiel Articles'!$A$2:$F$634,2,FALSE),""))</f>
      </c>
      <c r="D4689" s="75">
        <f>IF($E4689="","",IFERROR(VLOOKUP(TRIM(E4689&amp;""),'Référentiel Articles'!$A$2:$F$634,3,FALSE),""))</f>
      </c>
      <c r="E4689" s="74" t="str">
        <v/>
      </c>
      <c r="F4689" s="75">
        <f>IF($E4689="","",IFERROR(VLOOKUP(TRIM(E4689&amp;""),'Référentiel Articles'!$A$2:$F$634,4,FALSE),""))</f>
      </c>
      <c r="G4689" s="76">
        <f>IF($E4689="","",IFERROR(VLOOKUP(TRIM(E4689&amp;""),'Référentiel Articles'!$A$2:$F$634,5,FALSE),""))</f>
      </c>
      <c r="H4689" s="77" t="str">
        <v/>
      </c>
      <c r="I4689" s="76">
        <f>IF($E4689="","",IFERROR(VLOOKUP(TRIM(E4689&amp;""),'Référentiel Articles'!$A$2:$F$634,6,FALSE),""))</f>
      </c>
      <c r="J4689" s="78">
        <f>IF(OR($E4689="",$H4689=""),"",$H4689*$I4689)</f>
      </c>
      <c r="K4689" s="79" t="str">
        <v/>
      </c>
    </row>
    <row r="4690">
      <c r="A4690" s="81" t="str">
        <v/>
      </c>
      <c r="B4690" s="81" t="str">
        <v/>
      </c>
      <c r="C4690" s="83">
        <f>IF($E4690="","",IFERROR(VLOOKUP(TRIM(E4690&amp;""),'Référentiel Articles'!$A$2:$F$634,2,FALSE),""))</f>
      </c>
      <c r="D4690" s="83">
        <f>IF($E4690="","",IFERROR(VLOOKUP(TRIM(E4690&amp;""),'Référentiel Articles'!$A$2:$F$634,3,FALSE),""))</f>
      </c>
      <c r="E4690" s="81" t="str">
        <v/>
      </c>
      <c r="F4690" s="83">
        <f>IF($E4690="","",IFERROR(VLOOKUP(TRIM(E4690&amp;""),'Référentiel Articles'!$A$2:$F$634,4,FALSE),""))</f>
      </c>
      <c r="G4690" s="84">
        <f>IF($E4690="","",IFERROR(VLOOKUP(TRIM(E4690&amp;""),'Référentiel Articles'!$A$2:$F$634,5,FALSE),""))</f>
      </c>
      <c r="H4690" s="85" t="str">
        <v/>
      </c>
      <c r="I4690" s="84">
        <f>IF($E4690="","",IFERROR(VLOOKUP(TRIM(E4690&amp;""),'Référentiel Articles'!$A$2:$F$634,6,FALSE),""))</f>
      </c>
      <c r="J4690" s="90">
        <f>IF(OR($E4690="",$H4690=""),"",$H4690*$I4690)</f>
      </c>
      <c r="K4690" s="87" t="str">
        <v/>
      </c>
    </row>
    <row r="4691">
      <c r="A4691" s="74" t="str">
        <v/>
      </c>
      <c r="B4691" s="74" t="str">
        <v/>
      </c>
      <c r="C4691" s="75">
        <f>IF($E4691="","",IFERROR(VLOOKUP(TRIM(E4691&amp;""),'Référentiel Articles'!$A$2:$F$634,2,FALSE),""))</f>
      </c>
      <c r="D4691" s="75">
        <f>IF($E4691="","",IFERROR(VLOOKUP(TRIM(E4691&amp;""),'Référentiel Articles'!$A$2:$F$634,3,FALSE),""))</f>
      </c>
      <c r="E4691" s="74" t="str">
        <v/>
      </c>
      <c r="F4691" s="75">
        <f>IF($E4691="","",IFERROR(VLOOKUP(TRIM(E4691&amp;""),'Référentiel Articles'!$A$2:$F$634,4,FALSE),""))</f>
      </c>
      <c r="G4691" s="76">
        <f>IF($E4691="","",IFERROR(VLOOKUP(TRIM(E4691&amp;""),'Référentiel Articles'!$A$2:$F$634,5,FALSE),""))</f>
      </c>
      <c r="H4691" s="77" t="str">
        <v/>
      </c>
      <c r="I4691" s="76">
        <f>IF($E4691="","",IFERROR(VLOOKUP(TRIM(E4691&amp;""),'Référentiel Articles'!$A$2:$F$634,6,FALSE),""))</f>
      </c>
      <c r="J4691" s="78">
        <f>IF(OR($E4691="",$H4691=""),"",$H4691*$I4691)</f>
      </c>
      <c r="K4691" s="79" t="str">
        <v/>
      </c>
    </row>
    <row r="4692">
      <c r="A4692" s="81" t="str">
        <v/>
      </c>
      <c r="B4692" s="81" t="str">
        <v/>
      </c>
      <c r="C4692" s="83">
        <f>IF($E4692="","",IFERROR(VLOOKUP(TRIM(E4692&amp;""),'Référentiel Articles'!$A$2:$F$634,2,FALSE),""))</f>
      </c>
      <c r="D4692" s="83">
        <f>IF($E4692="","",IFERROR(VLOOKUP(TRIM(E4692&amp;""),'Référentiel Articles'!$A$2:$F$634,3,FALSE),""))</f>
      </c>
      <c r="E4692" s="81" t="str">
        <v/>
      </c>
      <c r="F4692" s="83">
        <f>IF($E4692="","",IFERROR(VLOOKUP(TRIM(E4692&amp;""),'Référentiel Articles'!$A$2:$F$634,4,FALSE),""))</f>
      </c>
      <c r="G4692" s="84">
        <f>IF($E4692="","",IFERROR(VLOOKUP(TRIM(E4692&amp;""),'Référentiel Articles'!$A$2:$F$634,5,FALSE),""))</f>
      </c>
      <c r="H4692" s="85" t="str">
        <v/>
      </c>
      <c r="I4692" s="84">
        <f>IF($E4692="","",IFERROR(VLOOKUP(TRIM(E4692&amp;""),'Référentiel Articles'!$A$2:$F$634,6,FALSE),""))</f>
      </c>
      <c r="J4692" s="90">
        <f>IF(OR($E4692="",$H4692=""),"",$H4692*$I4692)</f>
      </c>
      <c r="K4692" s="87" t="str">
        <v/>
      </c>
    </row>
    <row r="4693">
      <c r="A4693" s="74" t="str">
        <v/>
      </c>
      <c r="B4693" s="74" t="str">
        <v/>
      </c>
      <c r="C4693" s="75">
        <f>IF($E4693="","",IFERROR(VLOOKUP(TRIM(E4693&amp;""),'Référentiel Articles'!$A$2:$F$634,2,FALSE),""))</f>
      </c>
      <c r="D4693" s="75">
        <f>IF($E4693="","",IFERROR(VLOOKUP(TRIM(E4693&amp;""),'Référentiel Articles'!$A$2:$F$634,3,FALSE),""))</f>
      </c>
      <c r="E4693" s="74" t="str">
        <v/>
      </c>
      <c r="F4693" s="75">
        <f>IF($E4693="","",IFERROR(VLOOKUP(TRIM(E4693&amp;""),'Référentiel Articles'!$A$2:$F$634,4,FALSE),""))</f>
      </c>
      <c r="G4693" s="76">
        <f>IF($E4693="","",IFERROR(VLOOKUP(TRIM(E4693&amp;""),'Référentiel Articles'!$A$2:$F$634,5,FALSE),""))</f>
      </c>
      <c r="H4693" s="77" t="str">
        <v/>
      </c>
      <c r="I4693" s="76">
        <f>IF($E4693="","",IFERROR(VLOOKUP(TRIM(E4693&amp;""),'Référentiel Articles'!$A$2:$F$634,6,FALSE),""))</f>
      </c>
      <c r="J4693" s="78">
        <f>IF(OR($E4693="",$H4693=""),"",$H4693*$I4693)</f>
      </c>
      <c r="K4693" s="79" t="str">
        <v/>
      </c>
    </row>
    <row r="4694">
      <c r="A4694" s="81" t="str">
        <v/>
      </c>
      <c r="B4694" s="81" t="str">
        <v/>
      </c>
      <c r="C4694" s="83">
        <f>IF($E4694="","",IFERROR(VLOOKUP(TRIM(E4694&amp;""),'Référentiel Articles'!$A$2:$F$634,2,FALSE),""))</f>
      </c>
      <c r="D4694" s="83">
        <f>IF($E4694="","",IFERROR(VLOOKUP(TRIM(E4694&amp;""),'Référentiel Articles'!$A$2:$F$634,3,FALSE),""))</f>
      </c>
      <c r="E4694" s="81" t="str">
        <v/>
      </c>
      <c r="F4694" s="83">
        <f>IF($E4694="","",IFERROR(VLOOKUP(TRIM(E4694&amp;""),'Référentiel Articles'!$A$2:$F$634,4,FALSE),""))</f>
      </c>
      <c r="G4694" s="84">
        <f>IF($E4694="","",IFERROR(VLOOKUP(TRIM(E4694&amp;""),'Référentiel Articles'!$A$2:$F$634,5,FALSE),""))</f>
      </c>
      <c r="H4694" s="85" t="str">
        <v/>
      </c>
      <c r="I4694" s="84">
        <f>IF($E4694="","",IFERROR(VLOOKUP(TRIM(E4694&amp;""),'Référentiel Articles'!$A$2:$F$634,6,FALSE),""))</f>
      </c>
      <c r="J4694" s="90">
        <f>IF(OR($E4694="",$H4694=""),"",$H4694*$I4694)</f>
      </c>
      <c r="K4694" s="87" t="str">
        <v/>
      </c>
    </row>
    <row r="4695">
      <c r="A4695" s="74" t="str">
        <v/>
      </c>
      <c r="B4695" s="74" t="str">
        <v/>
      </c>
      <c r="C4695" s="75">
        <f>IF($E4695="","",IFERROR(VLOOKUP(TRIM(E4695&amp;""),'Référentiel Articles'!$A$2:$F$634,2,FALSE),""))</f>
      </c>
      <c r="D4695" s="75">
        <f>IF($E4695="","",IFERROR(VLOOKUP(TRIM(E4695&amp;""),'Référentiel Articles'!$A$2:$F$634,3,FALSE),""))</f>
      </c>
      <c r="E4695" s="74" t="str">
        <v/>
      </c>
      <c r="F4695" s="75">
        <f>IF($E4695="","",IFERROR(VLOOKUP(TRIM(E4695&amp;""),'Référentiel Articles'!$A$2:$F$634,4,FALSE),""))</f>
      </c>
      <c r="G4695" s="76">
        <f>IF($E4695="","",IFERROR(VLOOKUP(TRIM(E4695&amp;""),'Référentiel Articles'!$A$2:$F$634,5,FALSE),""))</f>
      </c>
      <c r="H4695" s="77" t="str">
        <v/>
      </c>
      <c r="I4695" s="76">
        <f>IF($E4695="","",IFERROR(VLOOKUP(TRIM(E4695&amp;""),'Référentiel Articles'!$A$2:$F$634,6,FALSE),""))</f>
      </c>
      <c r="J4695" s="78">
        <f>IF(OR($E4695="",$H4695=""),"",$H4695*$I4695)</f>
      </c>
      <c r="K4695" s="79" t="str">
        <v/>
      </c>
    </row>
    <row r="4696">
      <c r="A4696" s="81" t="str">
        <v/>
      </c>
      <c r="B4696" s="81" t="str">
        <v/>
      </c>
      <c r="C4696" s="83">
        <f>IF($E4696="","",IFERROR(VLOOKUP(TRIM(E4696&amp;""),'Référentiel Articles'!$A$2:$F$634,2,FALSE),""))</f>
      </c>
      <c r="D4696" s="83">
        <f>IF($E4696="","",IFERROR(VLOOKUP(TRIM(E4696&amp;""),'Référentiel Articles'!$A$2:$F$634,3,FALSE),""))</f>
      </c>
      <c r="E4696" s="81" t="str">
        <v/>
      </c>
      <c r="F4696" s="83">
        <f>IF($E4696="","",IFERROR(VLOOKUP(TRIM(E4696&amp;""),'Référentiel Articles'!$A$2:$F$634,4,FALSE),""))</f>
      </c>
      <c r="G4696" s="84">
        <f>IF($E4696="","",IFERROR(VLOOKUP(TRIM(E4696&amp;""),'Référentiel Articles'!$A$2:$F$634,5,FALSE),""))</f>
      </c>
      <c r="H4696" s="85" t="str">
        <v/>
      </c>
      <c r="I4696" s="84">
        <f>IF($E4696="","",IFERROR(VLOOKUP(TRIM(E4696&amp;""),'Référentiel Articles'!$A$2:$F$634,6,FALSE),""))</f>
      </c>
      <c r="J4696" s="90">
        <f>IF(OR($E4696="",$H4696=""),"",$H4696*$I4696)</f>
      </c>
      <c r="K4696" s="87" t="str">
        <v/>
      </c>
    </row>
    <row r="4697">
      <c r="A4697" s="74" t="str">
        <v/>
      </c>
      <c r="B4697" s="74" t="str">
        <v/>
      </c>
      <c r="C4697" s="75">
        <f>IF($E4697="","",IFERROR(VLOOKUP(TRIM(E4697&amp;""),'Référentiel Articles'!$A$2:$F$634,2,FALSE),""))</f>
      </c>
      <c r="D4697" s="75">
        <f>IF($E4697="","",IFERROR(VLOOKUP(TRIM(E4697&amp;""),'Référentiel Articles'!$A$2:$F$634,3,FALSE),""))</f>
      </c>
      <c r="E4697" s="74" t="str">
        <v/>
      </c>
      <c r="F4697" s="75">
        <f>IF($E4697="","",IFERROR(VLOOKUP(TRIM(E4697&amp;""),'Référentiel Articles'!$A$2:$F$634,4,FALSE),""))</f>
      </c>
      <c r="G4697" s="76">
        <f>IF($E4697="","",IFERROR(VLOOKUP(TRIM(E4697&amp;""),'Référentiel Articles'!$A$2:$F$634,5,FALSE),""))</f>
      </c>
      <c r="H4697" s="77" t="str">
        <v/>
      </c>
      <c r="I4697" s="76">
        <f>IF($E4697="","",IFERROR(VLOOKUP(TRIM(E4697&amp;""),'Référentiel Articles'!$A$2:$F$634,6,FALSE),""))</f>
      </c>
      <c r="J4697" s="78">
        <f>IF(OR($E4697="",$H4697=""),"",$H4697*$I4697)</f>
      </c>
      <c r="K4697" s="79" t="str">
        <v/>
      </c>
    </row>
    <row r="4698">
      <c r="A4698" s="81" t="str">
        <v/>
      </c>
      <c r="B4698" s="81" t="str">
        <v/>
      </c>
      <c r="C4698" s="83">
        <f>IF($E4698="","",IFERROR(VLOOKUP(TRIM(E4698&amp;""),'Référentiel Articles'!$A$2:$F$634,2,FALSE),""))</f>
      </c>
      <c r="D4698" s="83">
        <f>IF($E4698="","",IFERROR(VLOOKUP(TRIM(E4698&amp;""),'Référentiel Articles'!$A$2:$F$634,3,FALSE),""))</f>
      </c>
      <c r="E4698" s="81" t="str">
        <v/>
      </c>
      <c r="F4698" s="83">
        <f>IF($E4698="","",IFERROR(VLOOKUP(TRIM(E4698&amp;""),'Référentiel Articles'!$A$2:$F$634,4,FALSE),""))</f>
      </c>
      <c r="G4698" s="84">
        <f>IF($E4698="","",IFERROR(VLOOKUP(TRIM(E4698&amp;""),'Référentiel Articles'!$A$2:$F$634,5,FALSE),""))</f>
      </c>
      <c r="H4698" s="85" t="str">
        <v/>
      </c>
      <c r="I4698" s="84">
        <f>IF($E4698="","",IFERROR(VLOOKUP(TRIM(E4698&amp;""),'Référentiel Articles'!$A$2:$F$634,6,FALSE),""))</f>
      </c>
      <c r="J4698" s="90">
        <f>IF(OR($E4698="",$H4698=""),"",$H4698*$I4698)</f>
      </c>
      <c r="K4698" s="87" t="str">
        <v/>
      </c>
    </row>
    <row r="4699">
      <c r="A4699" s="74" t="str">
        <v/>
      </c>
      <c r="B4699" s="74" t="str">
        <v/>
      </c>
      <c r="C4699" s="75">
        <f>IF($E4699="","",IFERROR(VLOOKUP(TRIM(E4699&amp;""),'Référentiel Articles'!$A$2:$F$634,2,FALSE),""))</f>
      </c>
      <c r="D4699" s="75">
        <f>IF($E4699="","",IFERROR(VLOOKUP(TRIM(E4699&amp;""),'Référentiel Articles'!$A$2:$F$634,3,FALSE),""))</f>
      </c>
      <c r="E4699" s="74" t="str">
        <v/>
      </c>
      <c r="F4699" s="75">
        <f>IF($E4699="","",IFERROR(VLOOKUP(TRIM(E4699&amp;""),'Référentiel Articles'!$A$2:$F$634,4,FALSE),""))</f>
      </c>
      <c r="G4699" s="76">
        <f>IF($E4699="","",IFERROR(VLOOKUP(TRIM(E4699&amp;""),'Référentiel Articles'!$A$2:$F$634,5,FALSE),""))</f>
      </c>
      <c r="H4699" s="77" t="str">
        <v/>
      </c>
      <c r="I4699" s="76">
        <f>IF($E4699="","",IFERROR(VLOOKUP(TRIM(E4699&amp;""),'Référentiel Articles'!$A$2:$F$634,6,FALSE),""))</f>
      </c>
      <c r="J4699" s="78">
        <f>IF(OR($E4699="",$H4699=""),"",$H4699*$I4699)</f>
      </c>
      <c r="K4699" s="79" t="str">
        <v/>
      </c>
    </row>
    <row r="4700">
      <c r="A4700" s="81" t="str">
        <v/>
      </c>
      <c r="B4700" s="81" t="str">
        <v/>
      </c>
      <c r="C4700" s="83">
        <f>IF($E4700="","",IFERROR(VLOOKUP(TRIM(E4700&amp;""),'Référentiel Articles'!$A$2:$F$634,2,FALSE),""))</f>
      </c>
      <c r="D4700" s="83">
        <f>IF($E4700="","",IFERROR(VLOOKUP(TRIM(E4700&amp;""),'Référentiel Articles'!$A$2:$F$634,3,FALSE),""))</f>
      </c>
      <c r="E4700" s="81" t="str">
        <v/>
      </c>
      <c r="F4700" s="83">
        <f>IF($E4700="","",IFERROR(VLOOKUP(TRIM(E4700&amp;""),'Référentiel Articles'!$A$2:$F$634,4,FALSE),""))</f>
      </c>
      <c r="G4700" s="84">
        <f>IF($E4700="","",IFERROR(VLOOKUP(TRIM(E4700&amp;""),'Référentiel Articles'!$A$2:$F$634,5,FALSE),""))</f>
      </c>
      <c r="H4700" s="85" t="str">
        <v/>
      </c>
      <c r="I4700" s="84">
        <f>IF($E4700="","",IFERROR(VLOOKUP(TRIM(E4700&amp;""),'Référentiel Articles'!$A$2:$F$634,6,FALSE),""))</f>
      </c>
      <c r="J4700" s="90">
        <f>IF(OR($E4700="",$H4700=""),"",$H4700*$I4700)</f>
      </c>
      <c r="K4700" s="87" t="str">
        <v/>
      </c>
    </row>
    <row r="4701">
      <c r="A4701" s="74" t="str">
        <v/>
      </c>
      <c r="B4701" s="74" t="str">
        <v/>
      </c>
      <c r="C4701" s="75">
        <f>IF($E4701="","",IFERROR(VLOOKUP(TRIM(E4701&amp;""),'Référentiel Articles'!$A$2:$F$634,2,FALSE),""))</f>
      </c>
      <c r="D4701" s="75">
        <f>IF($E4701="","",IFERROR(VLOOKUP(TRIM(E4701&amp;""),'Référentiel Articles'!$A$2:$F$634,3,FALSE),""))</f>
      </c>
      <c r="E4701" s="74" t="str">
        <v/>
      </c>
      <c r="F4701" s="75">
        <f>IF($E4701="","",IFERROR(VLOOKUP(TRIM(E4701&amp;""),'Référentiel Articles'!$A$2:$F$634,4,FALSE),""))</f>
      </c>
      <c r="G4701" s="76">
        <f>IF($E4701="","",IFERROR(VLOOKUP(TRIM(E4701&amp;""),'Référentiel Articles'!$A$2:$F$634,5,FALSE),""))</f>
      </c>
      <c r="H4701" s="77" t="str">
        <v/>
      </c>
      <c r="I4701" s="76">
        <f>IF($E4701="","",IFERROR(VLOOKUP(TRIM(E4701&amp;""),'Référentiel Articles'!$A$2:$F$634,6,FALSE),""))</f>
      </c>
      <c r="J4701" s="78">
        <f>IF(OR($E4701="",$H4701=""),"",$H4701*$I4701)</f>
      </c>
      <c r="K4701" s="79" t="str">
        <v/>
      </c>
    </row>
    <row r="4702">
      <c r="A4702" s="81" t="str">
        <v/>
      </c>
      <c r="B4702" s="81" t="str">
        <v/>
      </c>
      <c r="C4702" s="83">
        <f>IF($E4702="","",IFERROR(VLOOKUP(TRIM(E4702&amp;""),'Référentiel Articles'!$A$2:$F$634,2,FALSE),""))</f>
      </c>
      <c r="D4702" s="83">
        <f>IF($E4702="","",IFERROR(VLOOKUP(TRIM(E4702&amp;""),'Référentiel Articles'!$A$2:$F$634,3,FALSE),""))</f>
      </c>
      <c r="E4702" s="81" t="str">
        <v/>
      </c>
      <c r="F4702" s="83">
        <f>IF($E4702="","",IFERROR(VLOOKUP(TRIM(E4702&amp;""),'Référentiel Articles'!$A$2:$F$634,4,FALSE),""))</f>
      </c>
      <c r="G4702" s="84">
        <f>IF($E4702="","",IFERROR(VLOOKUP(TRIM(E4702&amp;""),'Référentiel Articles'!$A$2:$F$634,5,FALSE),""))</f>
      </c>
      <c r="H4702" s="85" t="str">
        <v/>
      </c>
      <c r="I4702" s="84">
        <f>IF($E4702="","",IFERROR(VLOOKUP(TRIM(E4702&amp;""),'Référentiel Articles'!$A$2:$F$634,6,FALSE),""))</f>
      </c>
      <c r="J4702" s="90">
        <f>IF(OR($E4702="",$H4702=""),"",$H4702*$I4702)</f>
      </c>
      <c r="K4702" s="87" t="str">
        <v/>
      </c>
    </row>
    <row r="4703">
      <c r="A4703" s="74" t="str">
        <v/>
      </c>
      <c r="B4703" s="74" t="str">
        <v/>
      </c>
      <c r="C4703" s="75">
        <f>IF($E4703="","",IFERROR(VLOOKUP(TRIM(E4703&amp;""),'Référentiel Articles'!$A$2:$F$634,2,FALSE),""))</f>
      </c>
      <c r="D4703" s="75">
        <f>IF($E4703="","",IFERROR(VLOOKUP(TRIM(E4703&amp;""),'Référentiel Articles'!$A$2:$F$634,3,FALSE),""))</f>
      </c>
      <c r="E4703" s="74" t="str">
        <v/>
      </c>
      <c r="F4703" s="75">
        <f>IF($E4703="","",IFERROR(VLOOKUP(TRIM(E4703&amp;""),'Référentiel Articles'!$A$2:$F$634,4,FALSE),""))</f>
      </c>
      <c r="G4703" s="76">
        <f>IF($E4703="","",IFERROR(VLOOKUP(TRIM(E4703&amp;""),'Référentiel Articles'!$A$2:$F$634,5,FALSE),""))</f>
      </c>
      <c r="H4703" s="77" t="str">
        <v/>
      </c>
      <c r="I4703" s="76">
        <f>IF($E4703="","",IFERROR(VLOOKUP(TRIM(E4703&amp;""),'Référentiel Articles'!$A$2:$F$634,6,FALSE),""))</f>
      </c>
      <c r="J4703" s="78">
        <f>IF(OR($E4703="",$H4703=""),"",$H4703*$I4703)</f>
      </c>
      <c r="K4703" s="79" t="str">
        <v/>
      </c>
    </row>
    <row r="4704">
      <c r="A4704" s="81" t="str">
        <v/>
      </c>
      <c r="B4704" s="81" t="str">
        <v/>
      </c>
      <c r="C4704" s="83">
        <f>IF($E4704="","",IFERROR(VLOOKUP(TRIM(E4704&amp;""),'Référentiel Articles'!$A$2:$F$634,2,FALSE),""))</f>
      </c>
      <c r="D4704" s="83">
        <f>IF($E4704="","",IFERROR(VLOOKUP(TRIM(E4704&amp;""),'Référentiel Articles'!$A$2:$F$634,3,FALSE),""))</f>
      </c>
      <c r="E4704" s="81" t="str">
        <v/>
      </c>
      <c r="F4704" s="83">
        <f>IF($E4704="","",IFERROR(VLOOKUP(TRIM(E4704&amp;""),'Référentiel Articles'!$A$2:$F$634,4,FALSE),""))</f>
      </c>
      <c r="G4704" s="84">
        <f>IF($E4704="","",IFERROR(VLOOKUP(TRIM(E4704&amp;""),'Référentiel Articles'!$A$2:$F$634,5,FALSE),""))</f>
      </c>
      <c r="H4704" s="85" t="str">
        <v/>
      </c>
      <c r="I4704" s="84">
        <f>IF($E4704="","",IFERROR(VLOOKUP(TRIM(E4704&amp;""),'Référentiel Articles'!$A$2:$F$634,6,FALSE),""))</f>
      </c>
      <c r="J4704" s="90">
        <f>IF(OR($E4704="",$H4704=""),"",$H4704*$I4704)</f>
      </c>
      <c r="K4704" s="87" t="str">
        <v/>
      </c>
    </row>
    <row r="4705">
      <c r="A4705" s="74" t="str">
        <v/>
      </c>
      <c r="B4705" s="74" t="str">
        <v/>
      </c>
      <c r="C4705" s="75">
        <f>IF($E4705="","",IFERROR(VLOOKUP(TRIM(E4705&amp;""),'Référentiel Articles'!$A$2:$F$634,2,FALSE),""))</f>
      </c>
      <c r="D4705" s="75">
        <f>IF($E4705="","",IFERROR(VLOOKUP(TRIM(E4705&amp;""),'Référentiel Articles'!$A$2:$F$634,3,FALSE),""))</f>
      </c>
      <c r="E4705" s="74" t="str">
        <v/>
      </c>
      <c r="F4705" s="75">
        <f>IF($E4705="","",IFERROR(VLOOKUP(TRIM(E4705&amp;""),'Référentiel Articles'!$A$2:$F$634,4,FALSE),""))</f>
      </c>
      <c r="G4705" s="76">
        <f>IF($E4705="","",IFERROR(VLOOKUP(TRIM(E4705&amp;""),'Référentiel Articles'!$A$2:$F$634,5,FALSE),""))</f>
      </c>
      <c r="H4705" s="77" t="str">
        <v/>
      </c>
      <c r="I4705" s="76">
        <f>IF($E4705="","",IFERROR(VLOOKUP(TRIM(E4705&amp;""),'Référentiel Articles'!$A$2:$F$634,6,FALSE),""))</f>
      </c>
      <c r="J4705" s="78">
        <f>IF(OR($E4705="",$H4705=""),"",$H4705*$I4705)</f>
      </c>
      <c r="K4705" s="79" t="str">
        <v/>
      </c>
    </row>
    <row r="4706">
      <c r="A4706" s="81" t="str">
        <v/>
      </c>
      <c r="B4706" s="81" t="str">
        <v/>
      </c>
      <c r="C4706" s="83">
        <f>IF($E4706="","",IFERROR(VLOOKUP(TRIM(E4706&amp;""),'Référentiel Articles'!$A$2:$F$634,2,FALSE),""))</f>
      </c>
      <c r="D4706" s="83">
        <f>IF($E4706="","",IFERROR(VLOOKUP(TRIM(E4706&amp;""),'Référentiel Articles'!$A$2:$F$634,3,FALSE),""))</f>
      </c>
      <c r="E4706" s="81" t="str">
        <v/>
      </c>
      <c r="F4706" s="83">
        <f>IF($E4706="","",IFERROR(VLOOKUP(TRIM(E4706&amp;""),'Référentiel Articles'!$A$2:$F$634,4,FALSE),""))</f>
      </c>
      <c r="G4706" s="84">
        <f>IF($E4706="","",IFERROR(VLOOKUP(TRIM(E4706&amp;""),'Référentiel Articles'!$A$2:$F$634,5,FALSE),""))</f>
      </c>
      <c r="H4706" s="85" t="str">
        <v/>
      </c>
      <c r="I4706" s="84">
        <f>IF($E4706="","",IFERROR(VLOOKUP(TRIM(E4706&amp;""),'Référentiel Articles'!$A$2:$F$634,6,FALSE),""))</f>
      </c>
      <c r="J4706" s="90">
        <f>IF(OR($E4706="",$H4706=""),"",$H4706*$I4706)</f>
      </c>
      <c r="K4706" s="87" t="str">
        <v/>
      </c>
    </row>
    <row r="4707">
      <c r="A4707" s="74" t="str">
        <v/>
      </c>
      <c r="B4707" s="74" t="str">
        <v/>
      </c>
      <c r="C4707" s="75">
        <f>IF($E4707="","",IFERROR(VLOOKUP(TRIM(E4707&amp;""),'Référentiel Articles'!$A$2:$F$634,2,FALSE),""))</f>
      </c>
      <c r="D4707" s="75">
        <f>IF($E4707="","",IFERROR(VLOOKUP(TRIM(E4707&amp;""),'Référentiel Articles'!$A$2:$F$634,3,FALSE),""))</f>
      </c>
      <c r="E4707" s="74" t="str">
        <v/>
      </c>
      <c r="F4707" s="75">
        <f>IF($E4707="","",IFERROR(VLOOKUP(TRIM(E4707&amp;""),'Référentiel Articles'!$A$2:$F$634,4,FALSE),""))</f>
      </c>
      <c r="G4707" s="76">
        <f>IF($E4707="","",IFERROR(VLOOKUP(TRIM(E4707&amp;""),'Référentiel Articles'!$A$2:$F$634,5,FALSE),""))</f>
      </c>
      <c r="H4707" s="77" t="str">
        <v/>
      </c>
      <c r="I4707" s="76">
        <f>IF($E4707="","",IFERROR(VLOOKUP(TRIM(E4707&amp;""),'Référentiel Articles'!$A$2:$F$634,6,FALSE),""))</f>
      </c>
      <c r="J4707" s="78">
        <f>IF(OR($E4707="",$H4707=""),"",$H4707*$I4707)</f>
      </c>
      <c r="K4707" s="79" t="str">
        <v/>
      </c>
    </row>
    <row r="4708">
      <c r="A4708" s="81" t="str">
        <v/>
      </c>
      <c r="B4708" s="81" t="str">
        <v/>
      </c>
      <c r="C4708" s="83">
        <f>IF($E4708="","",IFERROR(VLOOKUP(TRIM(E4708&amp;""),'Référentiel Articles'!$A$2:$F$634,2,FALSE),""))</f>
      </c>
      <c r="D4708" s="83">
        <f>IF($E4708="","",IFERROR(VLOOKUP(TRIM(E4708&amp;""),'Référentiel Articles'!$A$2:$F$634,3,FALSE),""))</f>
      </c>
      <c r="E4708" s="81" t="str">
        <v/>
      </c>
      <c r="F4708" s="83">
        <f>IF($E4708="","",IFERROR(VLOOKUP(TRIM(E4708&amp;""),'Référentiel Articles'!$A$2:$F$634,4,FALSE),""))</f>
      </c>
      <c r="G4708" s="84">
        <f>IF($E4708="","",IFERROR(VLOOKUP(TRIM(E4708&amp;""),'Référentiel Articles'!$A$2:$F$634,5,FALSE),""))</f>
      </c>
      <c r="H4708" s="85" t="str">
        <v/>
      </c>
      <c r="I4708" s="84">
        <f>IF($E4708="","",IFERROR(VLOOKUP(TRIM(E4708&amp;""),'Référentiel Articles'!$A$2:$F$634,6,FALSE),""))</f>
      </c>
      <c r="J4708" s="90">
        <f>IF(OR($E4708="",$H4708=""),"",$H4708*$I4708)</f>
      </c>
      <c r="K4708" s="87" t="str">
        <v/>
      </c>
    </row>
    <row r="4709">
      <c r="A4709" s="74" t="str">
        <v/>
      </c>
      <c r="B4709" s="74" t="str">
        <v/>
      </c>
      <c r="C4709" s="75">
        <f>IF($E4709="","",IFERROR(VLOOKUP(TRIM(E4709&amp;""),'Référentiel Articles'!$A$2:$F$634,2,FALSE),""))</f>
      </c>
      <c r="D4709" s="75">
        <f>IF($E4709="","",IFERROR(VLOOKUP(TRIM(E4709&amp;""),'Référentiel Articles'!$A$2:$F$634,3,FALSE),""))</f>
      </c>
      <c r="E4709" s="74" t="str">
        <v/>
      </c>
      <c r="F4709" s="75">
        <f>IF($E4709="","",IFERROR(VLOOKUP(TRIM(E4709&amp;""),'Référentiel Articles'!$A$2:$F$634,4,FALSE),""))</f>
      </c>
      <c r="G4709" s="76">
        <f>IF($E4709="","",IFERROR(VLOOKUP(TRIM(E4709&amp;""),'Référentiel Articles'!$A$2:$F$634,5,FALSE),""))</f>
      </c>
      <c r="H4709" s="77" t="str">
        <v/>
      </c>
      <c r="I4709" s="76">
        <f>IF($E4709="","",IFERROR(VLOOKUP(TRIM(E4709&amp;""),'Référentiel Articles'!$A$2:$F$634,6,FALSE),""))</f>
      </c>
      <c r="J4709" s="78">
        <f>IF(OR($E4709="",$H4709=""),"",$H4709*$I4709)</f>
      </c>
      <c r="K4709" s="79" t="str">
        <v/>
      </c>
    </row>
    <row r="4710">
      <c r="A4710" s="81" t="str">
        <v/>
      </c>
      <c r="B4710" s="81" t="str">
        <v/>
      </c>
      <c r="C4710" s="83">
        <f>IF($E4710="","",IFERROR(VLOOKUP(TRIM(E4710&amp;""),'Référentiel Articles'!$A$2:$F$634,2,FALSE),""))</f>
      </c>
      <c r="D4710" s="83">
        <f>IF($E4710="","",IFERROR(VLOOKUP(TRIM(E4710&amp;""),'Référentiel Articles'!$A$2:$F$634,3,FALSE),""))</f>
      </c>
      <c r="E4710" s="81" t="str">
        <v/>
      </c>
      <c r="F4710" s="83">
        <f>IF($E4710="","",IFERROR(VLOOKUP(TRIM(E4710&amp;""),'Référentiel Articles'!$A$2:$F$634,4,FALSE),""))</f>
      </c>
      <c r="G4710" s="84">
        <f>IF($E4710="","",IFERROR(VLOOKUP(TRIM(E4710&amp;""),'Référentiel Articles'!$A$2:$F$634,5,FALSE),""))</f>
      </c>
      <c r="H4710" s="85" t="str">
        <v/>
      </c>
      <c r="I4710" s="84">
        <f>IF($E4710="","",IFERROR(VLOOKUP(TRIM(E4710&amp;""),'Référentiel Articles'!$A$2:$F$634,6,FALSE),""))</f>
      </c>
      <c r="J4710" s="90">
        <f>IF(OR($E4710="",$H4710=""),"",$H4710*$I4710)</f>
      </c>
      <c r="K4710" s="87" t="str">
        <v/>
      </c>
    </row>
    <row r="4711">
      <c r="A4711" s="74" t="str">
        <v/>
      </c>
      <c r="B4711" s="74" t="str">
        <v/>
      </c>
      <c r="C4711" s="75">
        <f>IF($E4711="","",IFERROR(VLOOKUP(TRIM(E4711&amp;""),'Référentiel Articles'!$A$2:$F$634,2,FALSE),""))</f>
      </c>
      <c r="D4711" s="75">
        <f>IF($E4711="","",IFERROR(VLOOKUP(TRIM(E4711&amp;""),'Référentiel Articles'!$A$2:$F$634,3,FALSE),""))</f>
      </c>
      <c r="E4711" s="74" t="str">
        <v/>
      </c>
      <c r="F4711" s="75">
        <f>IF($E4711="","",IFERROR(VLOOKUP(TRIM(E4711&amp;""),'Référentiel Articles'!$A$2:$F$634,4,FALSE),""))</f>
      </c>
      <c r="G4711" s="76">
        <f>IF($E4711="","",IFERROR(VLOOKUP(TRIM(E4711&amp;""),'Référentiel Articles'!$A$2:$F$634,5,FALSE),""))</f>
      </c>
      <c r="H4711" s="77" t="str">
        <v/>
      </c>
      <c r="I4711" s="76">
        <f>IF($E4711="","",IFERROR(VLOOKUP(TRIM(E4711&amp;""),'Référentiel Articles'!$A$2:$F$634,6,FALSE),""))</f>
      </c>
      <c r="J4711" s="78">
        <f>IF(OR($E4711="",$H4711=""),"",$H4711*$I4711)</f>
      </c>
      <c r="K4711" s="79" t="str">
        <v/>
      </c>
    </row>
    <row r="4712">
      <c r="A4712" s="81" t="str">
        <v/>
      </c>
      <c r="B4712" s="81" t="str">
        <v/>
      </c>
      <c r="C4712" s="83">
        <f>IF($E4712="","",IFERROR(VLOOKUP(TRIM(E4712&amp;""),'Référentiel Articles'!$A$2:$F$634,2,FALSE),""))</f>
      </c>
      <c r="D4712" s="83">
        <f>IF($E4712="","",IFERROR(VLOOKUP(TRIM(E4712&amp;""),'Référentiel Articles'!$A$2:$F$634,3,FALSE),""))</f>
      </c>
      <c r="E4712" s="81" t="str">
        <v/>
      </c>
      <c r="F4712" s="83">
        <f>IF($E4712="","",IFERROR(VLOOKUP(TRIM(E4712&amp;""),'Référentiel Articles'!$A$2:$F$634,4,FALSE),""))</f>
      </c>
      <c r="G4712" s="84">
        <f>IF($E4712="","",IFERROR(VLOOKUP(TRIM(E4712&amp;""),'Référentiel Articles'!$A$2:$F$634,5,FALSE),""))</f>
      </c>
      <c r="H4712" s="85" t="str">
        <v/>
      </c>
      <c r="I4712" s="84">
        <f>IF($E4712="","",IFERROR(VLOOKUP(TRIM(E4712&amp;""),'Référentiel Articles'!$A$2:$F$634,6,FALSE),""))</f>
      </c>
      <c r="J4712" s="90">
        <f>IF(OR($E4712="",$H4712=""),"",$H4712*$I4712)</f>
      </c>
      <c r="K4712" s="87" t="str">
        <v/>
      </c>
    </row>
    <row r="4713">
      <c r="A4713" s="74" t="str">
        <v/>
      </c>
      <c r="B4713" s="74" t="str">
        <v/>
      </c>
      <c r="C4713" s="75">
        <f>IF($E4713="","",IFERROR(VLOOKUP(TRIM(E4713&amp;""),'Référentiel Articles'!$A$2:$F$634,2,FALSE),""))</f>
      </c>
      <c r="D4713" s="75">
        <f>IF($E4713="","",IFERROR(VLOOKUP(TRIM(E4713&amp;""),'Référentiel Articles'!$A$2:$F$634,3,FALSE),""))</f>
      </c>
      <c r="E4713" s="74" t="str">
        <v/>
      </c>
      <c r="F4713" s="75">
        <f>IF($E4713="","",IFERROR(VLOOKUP(TRIM(E4713&amp;""),'Référentiel Articles'!$A$2:$F$634,4,FALSE),""))</f>
      </c>
      <c r="G4713" s="76">
        <f>IF($E4713="","",IFERROR(VLOOKUP(TRIM(E4713&amp;""),'Référentiel Articles'!$A$2:$F$634,5,FALSE),""))</f>
      </c>
      <c r="H4713" s="77" t="str">
        <v/>
      </c>
      <c r="I4713" s="76">
        <f>IF($E4713="","",IFERROR(VLOOKUP(TRIM(E4713&amp;""),'Référentiel Articles'!$A$2:$F$634,6,FALSE),""))</f>
      </c>
      <c r="J4713" s="78">
        <f>IF(OR($E4713="",$H4713=""),"",$H4713*$I4713)</f>
      </c>
      <c r="K4713" s="79" t="str">
        <v/>
      </c>
    </row>
    <row r="4714">
      <c r="A4714" s="81" t="str">
        <v/>
      </c>
      <c r="B4714" s="81" t="str">
        <v/>
      </c>
      <c r="C4714" s="83">
        <f>IF($E4714="","",IFERROR(VLOOKUP(TRIM(E4714&amp;""),'Référentiel Articles'!$A$2:$F$634,2,FALSE),""))</f>
      </c>
      <c r="D4714" s="83">
        <f>IF($E4714="","",IFERROR(VLOOKUP(TRIM(E4714&amp;""),'Référentiel Articles'!$A$2:$F$634,3,FALSE),""))</f>
      </c>
      <c r="E4714" s="81" t="str">
        <v/>
      </c>
      <c r="F4714" s="83">
        <f>IF($E4714="","",IFERROR(VLOOKUP(TRIM(E4714&amp;""),'Référentiel Articles'!$A$2:$F$634,4,FALSE),""))</f>
      </c>
      <c r="G4714" s="84">
        <f>IF($E4714="","",IFERROR(VLOOKUP(TRIM(E4714&amp;""),'Référentiel Articles'!$A$2:$F$634,5,FALSE),""))</f>
      </c>
      <c r="H4714" s="85" t="str">
        <v/>
      </c>
      <c r="I4714" s="84">
        <f>IF($E4714="","",IFERROR(VLOOKUP(TRIM(E4714&amp;""),'Référentiel Articles'!$A$2:$F$634,6,FALSE),""))</f>
      </c>
      <c r="J4714" s="90">
        <f>IF(OR($E4714="",$H4714=""),"",$H4714*$I4714)</f>
      </c>
      <c r="K4714" s="87" t="str">
        <v/>
      </c>
    </row>
    <row r="4715">
      <c r="A4715" s="74" t="str">
        <v/>
      </c>
      <c r="B4715" s="74" t="str">
        <v/>
      </c>
      <c r="C4715" s="75">
        <f>IF($E4715="","",IFERROR(VLOOKUP(TRIM(E4715&amp;""),'Référentiel Articles'!$A$2:$F$634,2,FALSE),""))</f>
      </c>
      <c r="D4715" s="75">
        <f>IF($E4715="","",IFERROR(VLOOKUP(TRIM(E4715&amp;""),'Référentiel Articles'!$A$2:$F$634,3,FALSE),""))</f>
      </c>
      <c r="E4715" s="74" t="str">
        <v/>
      </c>
      <c r="F4715" s="75">
        <f>IF($E4715="","",IFERROR(VLOOKUP(TRIM(E4715&amp;""),'Référentiel Articles'!$A$2:$F$634,4,FALSE),""))</f>
      </c>
      <c r="G4715" s="76">
        <f>IF($E4715="","",IFERROR(VLOOKUP(TRIM(E4715&amp;""),'Référentiel Articles'!$A$2:$F$634,5,FALSE),""))</f>
      </c>
      <c r="H4715" s="77" t="str">
        <v/>
      </c>
      <c r="I4715" s="76">
        <f>IF($E4715="","",IFERROR(VLOOKUP(TRIM(E4715&amp;""),'Référentiel Articles'!$A$2:$F$634,6,FALSE),""))</f>
      </c>
      <c r="J4715" s="78">
        <f>IF(OR($E4715="",$H4715=""),"",$H4715*$I4715)</f>
      </c>
      <c r="K4715" s="79" t="str">
        <v/>
      </c>
    </row>
    <row r="4716">
      <c r="A4716" s="81" t="str">
        <v/>
      </c>
      <c r="B4716" s="81" t="str">
        <v/>
      </c>
      <c r="C4716" s="83">
        <f>IF($E4716="","",IFERROR(VLOOKUP(TRIM(E4716&amp;""),'Référentiel Articles'!$A$2:$F$634,2,FALSE),""))</f>
      </c>
      <c r="D4716" s="83">
        <f>IF($E4716="","",IFERROR(VLOOKUP(TRIM(E4716&amp;""),'Référentiel Articles'!$A$2:$F$634,3,FALSE),""))</f>
      </c>
      <c r="E4716" s="81" t="str">
        <v/>
      </c>
      <c r="F4716" s="83">
        <f>IF($E4716="","",IFERROR(VLOOKUP(TRIM(E4716&amp;""),'Référentiel Articles'!$A$2:$F$634,4,FALSE),""))</f>
      </c>
      <c r="G4716" s="84">
        <f>IF($E4716="","",IFERROR(VLOOKUP(TRIM(E4716&amp;""),'Référentiel Articles'!$A$2:$F$634,5,FALSE),""))</f>
      </c>
      <c r="H4716" s="85" t="str">
        <v/>
      </c>
      <c r="I4716" s="84">
        <f>IF($E4716="","",IFERROR(VLOOKUP(TRIM(E4716&amp;""),'Référentiel Articles'!$A$2:$F$634,6,FALSE),""))</f>
      </c>
      <c r="J4716" s="90">
        <f>IF(OR($E4716="",$H4716=""),"",$H4716*$I4716)</f>
      </c>
      <c r="K4716" s="87" t="str">
        <v/>
      </c>
    </row>
    <row r="4717">
      <c r="A4717" s="74" t="str">
        <v/>
      </c>
      <c r="B4717" s="74" t="str">
        <v/>
      </c>
      <c r="C4717" s="75">
        <f>IF($E4717="","",IFERROR(VLOOKUP(TRIM(E4717&amp;""),'Référentiel Articles'!$A$2:$F$634,2,FALSE),""))</f>
      </c>
      <c r="D4717" s="75">
        <f>IF($E4717="","",IFERROR(VLOOKUP(TRIM(E4717&amp;""),'Référentiel Articles'!$A$2:$F$634,3,FALSE),""))</f>
      </c>
      <c r="E4717" s="74" t="str">
        <v/>
      </c>
      <c r="F4717" s="75">
        <f>IF($E4717="","",IFERROR(VLOOKUP(TRIM(E4717&amp;""),'Référentiel Articles'!$A$2:$F$634,4,FALSE),""))</f>
      </c>
      <c r="G4717" s="76">
        <f>IF($E4717="","",IFERROR(VLOOKUP(TRIM(E4717&amp;""),'Référentiel Articles'!$A$2:$F$634,5,FALSE),""))</f>
      </c>
      <c r="H4717" s="77" t="str">
        <v/>
      </c>
      <c r="I4717" s="76">
        <f>IF($E4717="","",IFERROR(VLOOKUP(TRIM(E4717&amp;""),'Référentiel Articles'!$A$2:$F$634,6,FALSE),""))</f>
      </c>
      <c r="J4717" s="78">
        <f>IF(OR($E4717="",$H4717=""),"",$H4717*$I4717)</f>
      </c>
      <c r="K4717" s="79" t="str">
        <v/>
      </c>
    </row>
    <row r="4718">
      <c r="A4718" s="81" t="str">
        <v/>
      </c>
      <c r="B4718" s="81" t="str">
        <v/>
      </c>
      <c r="C4718" s="83">
        <f>IF($E4718="","",IFERROR(VLOOKUP(TRIM(E4718&amp;""),'Référentiel Articles'!$A$2:$F$634,2,FALSE),""))</f>
      </c>
      <c r="D4718" s="83">
        <f>IF($E4718="","",IFERROR(VLOOKUP(TRIM(E4718&amp;""),'Référentiel Articles'!$A$2:$F$634,3,FALSE),""))</f>
      </c>
      <c r="E4718" s="81" t="str">
        <v/>
      </c>
      <c r="F4718" s="83">
        <f>IF($E4718="","",IFERROR(VLOOKUP(TRIM(E4718&amp;""),'Référentiel Articles'!$A$2:$F$634,4,FALSE),""))</f>
      </c>
      <c r="G4718" s="84">
        <f>IF($E4718="","",IFERROR(VLOOKUP(TRIM(E4718&amp;""),'Référentiel Articles'!$A$2:$F$634,5,FALSE),""))</f>
      </c>
      <c r="H4718" s="85" t="str">
        <v/>
      </c>
      <c r="I4718" s="84">
        <f>IF($E4718="","",IFERROR(VLOOKUP(TRIM(E4718&amp;""),'Référentiel Articles'!$A$2:$F$634,6,FALSE),""))</f>
      </c>
      <c r="J4718" s="90">
        <f>IF(OR($E4718="",$H4718=""),"",$H4718*$I4718)</f>
      </c>
      <c r="K4718" s="87" t="str">
        <v/>
      </c>
    </row>
    <row r="4719">
      <c r="A4719" s="74" t="str">
        <v/>
      </c>
      <c r="B4719" s="74" t="str">
        <v/>
      </c>
      <c r="C4719" s="75">
        <f>IF($E4719="","",IFERROR(VLOOKUP(TRIM(E4719&amp;""),'Référentiel Articles'!$A$2:$F$634,2,FALSE),""))</f>
      </c>
      <c r="D4719" s="75">
        <f>IF($E4719="","",IFERROR(VLOOKUP(TRIM(E4719&amp;""),'Référentiel Articles'!$A$2:$F$634,3,FALSE),""))</f>
      </c>
      <c r="E4719" s="74" t="str">
        <v/>
      </c>
      <c r="F4719" s="75">
        <f>IF($E4719="","",IFERROR(VLOOKUP(TRIM(E4719&amp;""),'Référentiel Articles'!$A$2:$F$634,4,FALSE),""))</f>
      </c>
      <c r="G4719" s="76">
        <f>IF($E4719="","",IFERROR(VLOOKUP(TRIM(E4719&amp;""),'Référentiel Articles'!$A$2:$F$634,5,FALSE),""))</f>
      </c>
      <c r="H4719" s="77" t="str">
        <v/>
      </c>
      <c r="I4719" s="76">
        <f>IF($E4719="","",IFERROR(VLOOKUP(TRIM(E4719&amp;""),'Référentiel Articles'!$A$2:$F$634,6,FALSE),""))</f>
      </c>
      <c r="J4719" s="78">
        <f>IF(OR($E4719="",$H4719=""),"",$H4719*$I4719)</f>
      </c>
      <c r="K4719" s="79" t="str">
        <v/>
      </c>
    </row>
    <row r="4720">
      <c r="A4720" s="81" t="str">
        <v/>
      </c>
      <c r="B4720" s="81" t="str">
        <v/>
      </c>
      <c r="C4720" s="83">
        <f>IF($E4720="","",IFERROR(VLOOKUP(TRIM(E4720&amp;""),'Référentiel Articles'!$A$2:$F$634,2,FALSE),""))</f>
      </c>
      <c r="D4720" s="83">
        <f>IF($E4720="","",IFERROR(VLOOKUP(TRIM(E4720&amp;""),'Référentiel Articles'!$A$2:$F$634,3,FALSE),""))</f>
      </c>
      <c r="E4720" s="81" t="str">
        <v/>
      </c>
      <c r="F4720" s="83">
        <f>IF($E4720="","",IFERROR(VLOOKUP(TRIM(E4720&amp;""),'Référentiel Articles'!$A$2:$F$634,4,FALSE),""))</f>
      </c>
      <c r="G4720" s="84">
        <f>IF($E4720="","",IFERROR(VLOOKUP(TRIM(E4720&amp;""),'Référentiel Articles'!$A$2:$F$634,5,FALSE),""))</f>
      </c>
      <c r="H4720" s="85" t="str">
        <v/>
      </c>
      <c r="I4720" s="84">
        <f>IF($E4720="","",IFERROR(VLOOKUP(TRIM(E4720&amp;""),'Référentiel Articles'!$A$2:$F$634,6,FALSE),""))</f>
      </c>
      <c r="J4720" s="90">
        <f>IF(OR($E4720="",$H4720=""),"",$H4720*$I4720)</f>
      </c>
      <c r="K4720" s="87" t="str">
        <v/>
      </c>
    </row>
    <row r="4721">
      <c r="A4721" s="74" t="str">
        <v/>
      </c>
      <c r="B4721" s="74" t="str">
        <v/>
      </c>
      <c r="C4721" s="75">
        <f>IF($E4721="","",IFERROR(VLOOKUP(TRIM(E4721&amp;""),'Référentiel Articles'!$A$2:$F$634,2,FALSE),""))</f>
      </c>
      <c r="D4721" s="75">
        <f>IF($E4721="","",IFERROR(VLOOKUP(TRIM(E4721&amp;""),'Référentiel Articles'!$A$2:$F$634,3,FALSE),""))</f>
      </c>
      <c r="E4721" s="74" t="str">
        <v/>
      </c>
      <c r="F4721" s="75">
        <f>IF($E4721="","",IFERROR(VLOOKUP(TRIM(E4721&amp;""),'Référentiel Articles'!$A$2:$F$634,4,FALSE),""))</f>
      </c>
      <c r="G4721" s="76">
        <f>IF($E4721="","",IFERROR(VLOOKUP(TRIM(E4721&amp;""),'Référentiel Articles'!$A$2:$F$634,5,FALSE),""))</f>
      </c>
      <c r="H4721" s="77" t="str">
        <v/>
      </c>
      <c r="I4721" s="76">
        <f>IF($E4721="","",IFERROR(VLOOKUP(TRIM(E4721&amp;""),'Référentiel Articles'!$A$2:$F$634,6,FALSE),""))</f>
      </c>
      <c r="J4721" s="78">
        <f>IF(OR($E4721="",$H4721=""),"",$H4721*$I4721)</f>
      </c>
      <c r="K4721" s="79" t="str">
        <v/>
      </c>
    </row>
    <row r="4722">
      <c r="A4722" s="81" t="str">
        <v/>
      </c>
      <c r="B4722" s="81" t="str">
        <v/>
      </c>
      <c r="C4722" s="83">
        <f>IF($E4722="","",IFERROR(VLOOKUP(TRIM(E4722&amp;""),'Référentiel Articles'!$A$2:$F$634,2,FALSE),""))</f>
      </c>
      <c r="D4722" s="83">
        <f>IF($E4722="","",IFERROR(VLOOKUP(TRIM(E4722&amp;""),'Référentiel Articles'!$A$2:$F$634,3,FALSE),""))</f>
      </c>
      <c r="E4722" s="81" t="str">
        <v/>
      </c>
      <c r="F4722" s="83">
        <f>IF($E4722="","",IFERROR(VLOOKUP(TRIM(E4722&amp;""),'Référentiel Articles'!$A$2:$F$634,4,FALSE),""))</f>
      </c>
      <c r="G4722" s="84">
        <f>IF($E4722="","",IFERROR(VLOOKUP(TRIM(E4722&amp;""),'Référentiel Articles'!$A$2:$F$634,5,FALSE),""))</f>
      </c>
      <c r="H4722" s="85" t="str">
        <v/>
      </c>
      <c r="I4722" s="84">
        <f>IF($E4722="","",IFERROR(VLOOKUP(TRIM(E4722&amp;""),'Référentiel Articles'!$A$2:$F$634,6,FALSE),""))</f>
      </c>
      <c r="J4722" s="90">
        <f>IF(OR($E4722="",$H4722=""),"",$H4722*$I4722)</f>
      </c>
      <c r="K4722" s="87" t="str">
        <v/>
      </c>
    </row>
    <row r="4723">
      <c r="A4723" s="74" t="str">
        <v/>
      </c>
      <c r="B4723" s="74" t="str">
        <v/>
      </c>
      <c r="C4723" s="75">
        <f>IF($E4723="","",IFERROR(VLOOKUP(TRIM(E4723&amp;""),'Référentiel Articles'!$A$2:$F$634,2,FALSE),""))</f>
      </c>
      <c r="D4723" s="75">
        <f>IF($E4723="","",IFERROR(VLOOKUP(TRIM(E4723&amp;""),'Référentiel Articles'!$A$2:$F$634,3,FALSE),""))</f>
      </c>
      <c r="E4723" s="74" t="str">
        <v/>
      </c>
      <c r="F4723" s="75">
        <f>IF($E4723="","",IFERROR(VLOOKUP(TRIM(E4723&amp;""),'Référentiel Articles'!$A$2:$F$634,4,FALSE),""))</f>
      </c>
      <c r="G4723" s="76">
        <f>IF($E4723="","",IFERROR(VLOOKUP(TRIM(E4723&amp;""),'Référentiel Articles'!$A$2:$F$634,5,FALSE),""))</f>
      </c>
      <c r="H4723" s="77" t="str">
        <v/>
      </c>
      <c r="I4723" s="76">
        <f>IF($E4723="","",IFERROR(VLOOKUP(TRIM(E4723&amp;""),'Référentiel Articles'!$A$2:$F$634,6,FALSE),""))</f>
      </c>
      <c r="J4723" s="78">
        <f>IF(OR($E4723="",$H4723=""),"",$H4723*$I4723)</f>
      </c>
      <c r="K4723" s="79" t="str">
        <v/>
      </c>
    </row>
    <row r="4724">
      <c r="A4724" s="81" t="str">
        <v/>
      </c>
      <c r="B4724" s="81" t="str">
        <v/>
      </c>
      <c r="C4724" s="83">
        <f>IF($E4724="","",IFERROR(VLOOKUP(TRIM(E4724&amp;""),'Référentiel Articles'!$A$2:$F$634,2,FALSE),""))</f>
      </c>
      <c r="D4724" s="83">
        <f>IF($E4724="","",IFERROR(VLOOKUP(TRIM(E4724&amp;""),'Référentiel Articles'!$A$2:$F$634,3,FALSE),""))</f>
      </c>
      <c r="E4724" s="81" t="str">
        <v/>
      </c>
      <c r="F4724" s="83">
        <f>IF($E4724="","",IFERROR(VLOOKUP(TRIM(E4724&amp;""),'Référentiel Articles'!$A$2:$F$634,4,FALSE),""))</f>
      </c>
      <c r="G4724" s="84">
        <f>IF($E4724="","",IFERROR(VLOOKUP(TRIM(E4724&amp;""),'Référentiel Articles'!$A$2:$F$634,5,FALSE),""))</f>
      </c>
      <c r="H4724" s="85" t="str">
        <v/>
      </c>
      <c r="I4724" s="84">
        <f>IF($E4724="","",IFERROR(VLOOKUP(TRIM(E4724&amp;""),'Référentiel Articles'!$A$2:$F$634,6,FALSE),""))</f>
      </c>
      <c r="J4724" s="90">
        <f>IF(OR($E4724="",$H4724=""),"",$H4724*$I4724)</f>
      </c>
      <c r="K4724" s="87" t="str">
        <v/>
      </c>
    </row>
    <row r="4725">
      <c r="A4725" s="74" t="str">
        <v/>
      </c>
      <c r="B4725" s="74" t="str">
        <v/>
      </c>
      <c r="C4725" s="75">
        <f>IF($E4725="","",IFERROR(VLOOKUP(TRIM(E4725&amp;""),'Référentiel Articles'!$A$2:$F$634,2,FALSE),""))</f>
      </c>
      <c r="D4725" s="75">
        <f>IF($E4725="","",IFERROR(VLOOKUP(TRIM(E4725&amp;""),'Référentiel Articles'!$A$2:$F$634,3,FALSE),""))</f>
      </c>
      <c r="E4725" s="74" t="str">
        <v/>
      </c>
      <c r="F4725" s="75">
        <f>IF($E4725="","",IFERROR(VLOOKUP(TRIM(E4725&amp;""),'Référentiel Articles'!$A$2:$F$634,4,FALSE),""))</f>
      </c>
      <c r="G4725" s="76">
        <f>IF($E4725="","",IFERROR(VLOOKUP(TRIM(E4725&amp;""),'Référentiel Articles'!$A$2:$F$634,5,FALSE),""))</f>
      </c>
      <c r="H4725" s="77" t="str">
        <v/>
      </c>
      <c r="I4725" s="76">
        <f>IF($E4725="","",IFERROR(VLOOKUP(TRIM(E4725&amp;""),'Référentiel Articles'!$A$2:$F$634,6,FALSE),""))</f>
      </c>
      <c r="J4725" s="78">
        <f>IF(OR($E4725="",$H4725=""),"",$H4725*$I4725)</f>
      </c>
      <c r="K4725" s="79" t="str">
        <v/>
      </c>
    </row>
    <row r="4726">
      <c r="A4726" s="81" t="str">
        <v/>
      </c>
      <c r="B4726" s="81" t="str">
        <v/>
      </c>
      <c r="C4726" s="83">
        <f>IF($E4726="","",IFERROR(VLOOKUP(TRIM(E4726&amp;""),'Référentiel Articles'!$A$2:$F$634,2,FALSE),""))</f>
      </c>
      <c r="D4726" s="83">
        <f>IF($E4726="","",IFERROR(VLOOKUP(TRIM(E4726&amp;""),'Référentiel Articles'!$A$2:$F$634,3,FALSE),""))</f>
      </c>
      <c r="E4726" s="81" t="str">
        <v/>
      </c>
      <c r="F4726" s="83">
        <f>IF($E4726="","",IFERROR(VLOOKUP(TRIM(E4726&amp;""),'Référentiel Articles'!$A$2:$F$634,4,FALSE),""))</f>
      </c>
      <c r="G4726" s="84">
        <f>IF($E4726="","",IFERROR(VLOOKUP(TRIM(E4726&amp;""),'Référentiel Articles'!$A$2:$F$634,5,FALSE),""))</f>
      </c>
      <c r="H4726" s="85" t="str">
        <v/>
      </c>
      <c r="I4726" s="84">
        <f>IF($E4726="","",IFERROR(VLOOKUP(TRIM(E4726&amp;""),'Référentiel Articles'!$A$2:$F$634,6,FALSE),""))</f>
      </c>
      <c r="J4726" s="90">
        <f>IF(OR($E4726="",$H4726=""),"",$H4726*$I4726)</f>
      </c>
      <c r="K4726" s="87" t="str">
        <v/>
      </c>
    </row>
    <row r="4727">
      <c r="A4727" s="74" t="str">
        <v/>
      </c>
      <c r="B4727" s="74" t="str">
        <v/>
      </c>
      <c r="C4727" s="75">
        <f>IF($E4727="","",IFERROR(VLOOKUP(TRIM(E4727&amp;""),'Référentiel Articles'!$A$2:$F$634,2,FALSE),""))</f>
      </c>
      <c r="D4727" s="75">
        <f>IF($E4727="","",IFERROR(VLOOKUP(TRIM(E4727&amp;""),'Référentiel Articles'!$A$2:$F$634,3,FALSE),""))</f>
      </c>
      <c r="E4727" s="74" t="str">
        <v/>
      </c>
      <c r="F4727" s="75">
        <f>IF($E4727="","",IFERROR(VLOOKUP(TRIM(E4727&amp;""),'Référentiel Articles'!$A$2:$F$634,4,FALSE),""))</f>
      </c>
      <c r="G4727" s="76">
        <f>IF($E4727="","",IFERROR(VLOOKUP(TRIM(E4727&amp;""),'Référentiel Articles'!$A$2:$F$634,5,FALSE),""))</f>
      </c>
      <c r="H4727" s="77" t="str">
        <v/>
      </c>
      <c r="I4727" s="76">
        <f>IF($E4727="","",IFERROR(VLOOKUP(TRIM(E4727&amp;""),'Référentiel Articles'!$A$2:$F$634,6,FALSE),""))</f>
      </c>
      <c r="J4727" s="78">
        <f>IF(OR($E4727="",$H4727=""),"",$H4727*$I4727)</f>
      </c>
      <c r="K4727" s="79" t="str">
        <v/>
      </c>
    </row>
    <row r="4728">
      <c r="A4728" s="81" t="str">
        <v/>
      </c>
      <c r="B4728" s="81" t="str">
        <v/>
      </c>
      <c r="C4728" s="83">
        <f>IF($E4728="","",IFERROR(VLOOKUP(TRIM(E4728&amp;""),'Référentiel Articles'!$A$2:$F$634,2,FALSE),""))</f>
      </c>
      <c r="D4728" s="83">
        <f>IF($E4728="","",IFERROR(VLOOKUP(TRIM(E4728&amp;""),'Référentiel Articles'!$A$2:$F$634,3,FALSE),""))</f>
      </c>
      <c r="E4728" s="81" t="str">
        <v/>
      </c>
      <c r="F4728" s="83">
        <f>IF($E4728="","",IFERROR(VLOOKUP(TRIM(E4728&amp;""),'Référentiel Articles'!$A$2:$F$634,4,FALSE),""))</f>
      </c>
      <c r="G4728" s="84">
        <f>IF($E4728="","",IFERROR(VLOOKUP(TRIM(E4728&amp;""),'Référentiel Articles'!$A$2:$F$634,5,FALSE),""))</f>
      </c>
      <c r="H4728" s="85" t="str">
        <v/>
      </c>
      <c r="I4728" s="84">
        <f>IF($E4728="","",IFERROR(VLOOKUP(TRIM(E4728&amp;""),'Référentiel Articles'!$A$2:$F$634,6,FALSE),""))</f>
      </c>
      <c r="J4728" s="90">
        <f>IF(OR($E4728="",$H4728=""),"",$H4728*$I4728)</f>
      </c>
      <c r="K4728" s="87" t="str">
        <v/>
      </c>
    </row>
    <row r="4729">
      <c r="A4729" s="74" t="str">
        <v/>
      </c>
      <c r="B4729" s="74" t="str">
        <v/>
      </c>
      <c r="C4729" s="75">
        <f>IF($E4729="","",IFERROR(VLOOKUP(TRIM(E4729&amp;""),'Référentiel Articles'!$A$2:$F$634,2,FALSE),""))</f>
      </c>
      <c r="D4729" s="75">
        <f>IF($E4729="","",IFERROR(VLOOKUP(TRIM(E4729&amp;""),'Référentiel Articles'!$A$2:$F$634,3,FALSE),""))</f>
      </c>
      <c r="E4729" s="74" t="str">
        <v/>
      </c>
      <c r="F4729" s="75">
        <f>IF($E4729="","",IFERROR(VLOOKUP(TRIM(E4729&amp;""),'Référentiel Articles'!$A$2:$F$634,4,FALSE),""))</f>
      </c>
      <c r="G4729" s="76">
        <f>IF($E4729="","",IFERROR(VLOOKUP(TRIM(E4729&amp;""),'Référentiel Articles'!$A$2:$F$634,5,FALSE),""))</f>
      </c>
      <c r="H4729" s="77" t="str">
        <v/>
      </c>
      <c r="I4729" s="76">
        <f>IF($E4729="","",IFERROR(VLOOKUP(TRIM(E4729&amp;""),'Référentiel Articles'!$A$2:$F$634,6,FALSE),""))</f>
      </c>
      <c r="J4729" s="78">
        <f>IF(OR($E4729="",$H4729=""),"",$H4729*$I4729)</f>
      </c>
      <c r="K4729" s="79" t="str">
        <v/>
      </c>
    </row>
    <row r="4730">
      <c r="A4730" s="81" t="str">
        <v/>
      </c>
      <c r="B4730" s="81" t="str">
        <v/>
      </c>
      <c r="C4730" s="83">
        <f>IF($E4730="","",IFERROR(VLOOKUP(TRIM(E4730&amp;""),'Référentiel Articles'!$A$2:$F$634,2,FALSE),""))</f>
      </c>
      <c r="D4730" s="83">
        <f>IF($E4730="","",IFERROR(VLOOKUP(TRIM(E4730&amp;""),'Référentiel Articles'!$A$2:$F$634,3,FALSE),""))</f>
      </c>
      <c r="E4730" s="81" t="str">
        <v/>
      </c>
      <c r="F4730" s="83">
        <f>IF($E4730="","",IFERROR(VLOOKUP(TRIM(E4730&amp;""),'Référentiel Articles'!$A$2:$F$634,4,FALSE),""))</f>
      </c>
      <c r="G4730" s="84">
        <f>IF($E4730="","",IFERROR(VLOOKUP(TRIM(E4730&amp;""),'Référentiel Articles'!$A$2:$F$634,5,FALSE),""))</f>
      </c>
      <c r="H4730" s="85" t="str">
        <v/>
      </c>
      <c r="I4730" s="84">
        <f>IF($E4730="","",IFERROR(VLOOKUP(TRIM(E4730&amp;""),'Référentiel Articles'!$A$2:$F$634,6,FALSE),""))</f>
      </c>
      <c r="J4730" s="90">
        <f>IF(OR($E4730="",$H4730=""),"",$H4730*$I4730)</f>
      </c>
      <c r="K4730" s="87" t="str">
        <v/>
      </c>
    </row>
    <row r="4731">
      <c r="A4731" s="74" t="str">
        <v/>
      </c>
      <c r="B4731" s="74" t="str">
        <v/>
      </c>
      <c r="C4731" s="75">
        <f>IF($E4731="","",IFERROR(VLOOKUP(TRIM(E4731&amp;""),'Référentiel Articles'!$A$2:$F$634,2,FALSE),""))</f>
      </c>
      <c r="D4731" s="75">
        <f>IF($E4731="","",IFERROR(VLOOKUP(TRIM(E4731&amp;""),'Référentiel Articles'!$A$2:$F$634,3,FALSE),""))</f>
      </c>
      <c r="E4731" s="74" t="str">
        <v/>
      </c>
      <c r="F4731" s="75">
        <f>IF($E4731="","",IFERROR(VLOOKUP(TRIM(E4731&amp;""),'Référentiel Articles'!$A$2:$F$634,4,FALSE),""))</f>
      </c>
      <c r="G4731" s="76">
        <f>IF($E4731="","",IFERROR(VLOOKUP(TRIM(E4731&amp;""),'Référentiel Articles'!$A$2:$F$634,5,FALSE),""))</f>
      </c>
      <c r="H4731" s="77" t="str">
        <v/>
      </c>
      <c r="I4731" s="76">
        <f>IF($E4731="","",IFERROR(VLOOKUP(TRIM(E4731&amp;""),'Référentiel Articles'!$A$2:$F$634,6,FALSE),""))</f>
      </c>
      <c r="J4731" s="78">
        <f>IF(OR($E4731="",$H4731=""),"",$H4731*$I4731)</f>
      </c>
      <c r="K4731" s="79" t="str">
        <v/>
      </c>
    </row>
    <row r="4732">
      <c r="A4732" s="81" t="str">
        <v/>
      </c>
      <c r="B4732" s="81" t="str">
        <v/>
      </c>
      <c r="C4732" s="83">
        <f>IF($E4732="","",IFERROR(VLOOKUP(TRIM(E4732&amp;""),'Référentiel Articles'!$A$2:$F$634,2,FALSE),""))</f>
      </c>
      <c r="D4732" s="83">
        <f>IF($E4732="","",IFERROR(VLOOKUP(TRIM(E4732&amp;""),'Référentiel Articles'!$A$2:$F$634,3,FALSE),""))</f>
      </c>
      <c r="E4732" s="81" t="str">
        <v/>
      </c>
      <c r="F4732" s="83">
        <f>IF($E4732="","",IFERROR(VLOOKUP(TRIM(E4732&amp;""),'Référentiel Articles'!$A$2:$F$634,4,FALSE),""))</f>
      </c>
      <c r="G4732" s="84">
        <f>IF($E4732="","",IFERROR(VLOOKUP(TRIM(E4732&amp;""),'Référentiel Articles'!$A$2:$F$634,5,FALSE),""))</f>
      </c>
      <c r="H4732" s="85" t="str">
        <v/>
      </c>
      <c r="I4732" s="84">
        <f>IF($E4732="","",IFERROR(VLOOKUP(TRIM(E4732&amp;""),'Référentiel Articles'!$A$2:$F$634,6,FALSE),""))</f>
      </c>
      <c r="J4732" s="90">
        <f>IF(OR($E4732="",$H4732=""),"",$H4732*$I4732)</f>
      </c>
      <c r="K4732" s="87" t="str">
        <v/>
      </c>
    </row>
    <row r="4733">
      <c r="A4733" s="74" t="str">
        <v/>
      </c>
      <c r="B4733" s="74" t="str">
        <v/>
      </c>
      <c r="C4733" s="75">
        <f>IF($E4733="","",IFERROR(VLOOKUP(TRIM(E4733&amp;""),'Référentiel Articles'!$A$2:$F$634,2,FALSE),""))</f>
      </c>
      <c r="D4733" s="75">
        <f>IF($E4733="","",IFERROR(VLOOKUP(TRIM(E4733&amp;""),'Référentiel Articles'!$A$2:$F$634,3,FALSE),""))</f>
      </c>
      <c r="E4733" s="74" t="str">
        <v/>
      </c>
      <c r="F4733" s="75">
        <f>IF($E4733="","",IFERROR(VLOOKUP(TRIM(E4733&amp;""),'Référentiel Articles'!$A$2:$F$634,4,FALSE),""))</f>
      </c>
      <c r="G4733" s="76">
        <f>IF($E4733="","",IFERROR(VLOOKUP(TRIM(E4733&amp;""),'Référentiel Articles'!$A$2:$F$634,5,FALSE),""))</f>
      </c>
      <c r="H4733" s="77" t="str">
        <v/>
      </c>
      <c r="I4733" s="76">
        <f>IF($E4733="","",IFERROR(VLOOKUP(TRIM(E4733&amp;""),'Référentiel Articles'!$A$2:$F$634,6,FALSE),""))</f>
      </c>
      <c r="J4733" s="78">
        <f>IF(OR($E4733="",$H4733=""),"",$H4733*$I4733)</f>
      </c>
      <c r="K4733" s="79" t="str">
        <v/>
      </c>
    </row>
    <row r="4734">
      <c r="A4734" s="81" t="str">
        <v/>
      </c>
      <c r="B4734" s="81" t="str">
        <v/>
      </c>
      <c r="C4734" s="83">
        <f>IF($E4734="","",IFERROR(VLOOKUP(TRIM(E4734&amp;""),'Référentiel Articles'!$A$2:$F$634,2,FALSE),""))</f>
      </c>
      <c r="D4734" s="83">
        <f>IF($E4734="","",IFERROR(VLOOKUP(TRIM(E4734&amp;""),'Référentiel Articles'!$A$2:$F$634,3,FALSE),""))</f>
      </c>
      <c r="E4734" s="81" t="str">
        <v/>
      </c>
      <c r="F4734" s="83">
        <f>IF($E4734="","",IFERROR(VLOOKUP(TRIM(E4734&amp;""),'Référentiel Articles'!$A$2:$F$634,4,FALSE),""))</f>
      </c>
      <c r="G4734" s="84">
        <f>IF($E4734="","",IFERROR(VLOOKUP(TRIM(E4734&amp;""),'Référentiel Articles'!$A$2:$F$634,5,FALSE),""))</f>
      </c>
      <c r="H4734" s="85" t="str">
        <v/>
      </c>
      <c r="I4734" s="84">
        <f>IF($E4734="","",IFERROR(VLOOKUP(TRIM(E4734&amp;""),'Référentiel Articles'!$A$2:$F$634,6,FALSE),""))</f>
      </c>
      <c r="J4734" s="90">
        <f>IF(OR($E4734="",$H4734=""),"",$H4734*$I4734)</f>
      </c>
      <c r="K4734" s="87" t="str">
        <v/>
      </c>
    </row>
    <row r="4735">
      <c r="A4735" s="74" t="str">
        <v/>
      </c>
      <c r="B4735" s="74" t="str">
        <v/>
      </c>
      <c r="C4735" s="75">
        <f>IF($E4735="","",IFERROR(VLOOKUP(TRIM(E4735&amp;""),'Référentiel Articles'!$A$2:$F$634,2,FALSE),""))</f>
      </c>
      <c r="D4735" s="75">
        <f>IF($E4735="","",IFERROR(VLOOKUP(TRIM(E4735&amp;""),'Référentiel Articles'!$A$2:$F$634,3,FALSE),""))</f>
      </c>
      <c r="E4735" s="74" t="str">
        <v/>
      </c>
      <c r="F4735" s="75">
        <f>IF($E4735="","",IFERROR(VLOOKUP(TRIM(E4735&amp;""),'Référentiel Articles'!$A$2:$F$634,4,FALSE),""))</f>
      </c>
      <c r="G4735" s="76">
        <f>IF($E4735="","",IFERROR(VLOOKUP(TRIM(E4735&amp;""),'Référentiel Articles'!$A$2:$F$634,5,FALSE),""))</f>
      </c>
      <c r="H4735" s="77" t="str">
        <v/>
      </c>
      <c r="I4735" s="76">
        <f>IF($E4735="","",IFERROR(VLOOKUP(TRIM(E4735&amp;""),'Référentiel Articles'!$A$2:$F$634,6,FALSE),""))</f>
      </c>
      <c r="J4735" s="78">
        <f>IF(OR($E4735="",$H4735=""),"",$H4735*$I4735)</f>
      </c>
      <c r="K4735" s="79" t="str">
        <v/>
      </c>
    </row>
    <row r="4736">
      <c r="A4736" s="81" t="str">
        <v/>
      </c>
      <c r="B4736" s="81" t="str">
        <v/>
      </c>
      <c r="C4736" s="83">
        <f>IF($E4736="","",IFERROR(VLOOKUP(TRIM(E4736&amp;""),'Référentiel Articles'!$A$2:$F$634,2,FALSE),""))</f>
      </c>
      <c r="D4736" s="83">
        <f>IF($E4736="","",IFERROR(VLOOKUP(TRIM(E4736&amp;""),'Référentiel Articles'!$A$2:$F$634,3,FALSE),""))</f>
      </c>
      <c r="E4736" s="81" t="str">
        <v/>
      </c>
      <c r="F4736" s="83">
        <f>IF($E4736="","",IFERROR(VLOOKUP(TRIM(E4736&amp;""),'Référentiel Articles'!$A$2:$F$634,4,FALSE),""))</f>
      </c>
      <c r="G4736" s="84">
        <f>IF($E4736="","",IFERROR(VLOOKUP(TRIM(E4736&amp;""),'Référentiel Articles'!$A$2:$F$634,5,FALSE),""))</f>
      </c>
      <c r="H4736" s="85" t="str">
        <v/>
      </c>
      <c r="I4736" s="84">
        <f>IF($E4736="","",IFERROR(VLOOKUP(TRIM(E4736&amp;""),'Référentiel Articles'!$A$2:$F$634,6,FALSE),""))</f>
      </c>
      <c r="J4736" s="90">
        <f>IF(OR($E4736="",$H4736=""),"",$H4736*$I4736)</f>
      </c>
      <c r="K4736" s="87" t="str">
        <v/>
      </c>
    </row>
    <row r="4737">
      <c r="A4737" s="74" t="str">
        <v/>
      </c>
      <c r="B4737" s="74" t="str">
        <v/>
      </c>
      <c r="C4737" s="75">
        <f>IF($E4737="","",IFERROR(VLOOKUP(TRIM(E4737&amp;""),'Référentiel Articles'!$A$2:$F$634,2,FALSE),""))</f>
      </c>
      <c r="D4737" s="75">
        <f>IF($E4737="","",IFERROR(VLOOKUP(TRIM(E4737&amp;""),'Référentiel Articles'!$A$2:$F$634,3,FALSE),""))</f>
      </c>
      <c r="E4737" s="74" t="str">
        <v/>
      </c>
      <c r="F4737" s="75">
        <f>IF($E4737="","",IFERROR(VLOOKUP(TRIM(E4737&amp;""),'Référentiel Articles'!$A$2:$F$634,4,FALSE),""))</f>
      </c>
      <c r="G4737" s="76">
        <f>IF($E4737="","",IFERROR(VLOOKUP(TRIM(E4737&amp;""),'Référentiel Articles'!$A$2:$F$634,5,FALSE),""))</f>
      </c>
      <c r="H4737" s="77" t="str">
        <v/>
      </c>
      <c r="I4737" s="76">
        <f>IF($E4737="","",IFERROR(VLOOKUP(TRIM(E4737&amp;""),'Référentiel Articles'!$A$2:$F$634,6,FALSE),""))</f>
      </c>
      <c r="J4737" s="78">
        <f>IF(OR($E4737="",$H4737=""),"",$H4737*$I4737)</f>
      </c>
      <c r="K4737" s="79" t="str">
        <v/>
      </c>
    </row>
    <row r="4738">
      <c r="A4738" s="81" t="str">
        <v/>
      </c>
      <c r="B4738" s="81" t="str">
        <v/>
      </c>
      <c r="C4738" s="83">
        <f>IF($E4738="","",IFERROR(VLOOKUP(TRIM(E4738&amp;""),'Référentiel Articles'!$A$2:$F$634,2,FALSE),""))</f>
      </c>
      <c r="D4738" s="83">
        <f>IF($E4738="","",IFERROR(VLOOKUP(TRIM(E4738&amp;""),'Référentiel Articles'!$A$2:$F$634,3,FALSE),""))</f>
      </c>
      <c r="E4738" s="81" t="str">
        <v/>
      </c>
      <c r="F4738" s="83">
        <f>IF($E4738="","",IFERROR(VLOOKUP(TRIM(E4738&amp;""),'Référentiel Articles'!$A$2:$F$634,4,FALSE),""))</f>
      </c>
      <c r="G4738" s="84">
        <f>IF($E4738="","",IFERROR(VLOOKUP(TRIM(E4738&amp;""),'Référentiel Articles'!$A$2:$F$634,5,FALSE),""))</f>
      </c>
      <c r="H4738" s="85" t="str">
        <v/>
      </c>
      <c r="I4738" s="84">
        <f>IF($E4738="","",IFERROR(VLOOKUP(TRIM(E4738&amp;""),'Référentiel Articles'!$A$2:$F$634,6,FALSE),""))</f>
      </c>
      <c r="J4738" s="90">
        <f>IF(OR($E4738="",$H4738=""),"",$H4738*$I4738)</f>
      </c>
      <c r="K4738" s="87" t="str">
        <v/>
      </c>
    </row>
    <row r="4739">
      <c r="A4739" s="74" t="str">
        <v/>
      </c>
      <c r="B4739" s="74" t="str">
        <v/>
      </c>
      <c r="C4739" s="75">
        <f>IF($E4739="","",IFERROR(VLOOKUP(TRIM(E4739&amp;""),'Référentiel Articles'!$A$2:$F$634,2,FALSE),""))</f>
      </c>
      <c r="D4739" s="75">
        <f>IF($E4739="","",IFERROR(VLOOKUP(TRIM(E4739&amp;""),'Référentiel Articles'!$A$2:$F$634,3,FALSE),""))</f>
      </c>
      <c r="E4739" s="74" t="str">
        <v/>
      </c>
      <c r="F4739" s="75">
        <f>IF($E4739="","",IFERROR(VLOOKUP(TRIM(E4739&amp;""),'Référentiel Articles'!$A$2:$F$634,4,FALSE),""))</f>
      </c>
      <c r="G4739" s="76">
        <f>IF($E4739="","",IFERROR(VLOOKUP(TRIM(E4739&amp;""),'Référentiel Articles'!$A$2:$F$634,5,FALSE),""))</f>
      </c>
      <c r="H4739" s="77" t="str">
        <v/>
      </c>
      <c r="I4739" s="76">
        <f>IF($E4739="","",IFERROR(VLOOKUP(TRIM(E4739&amp;""),'Référentiel Articles'!$A$2:$F$634,6,FALSE),""))</f>
      </c>
      <c r="J4739" s="78">
        <f>IF(OR($E4739="",$H4739=""),"",$H4739*$I4739)</f>
      </c>
      <c r="K4739" s="79" t="str">
        <v/>
      </c>
    </row>
    <row r="4740">
      <c r="A4740" s="81" t="str">
        <v/>
      </c>
      <c r="B4740" s="81" t="str">
        <v/>
      </c>
      <c r="C4740" s="83">
        <f>IF($E4740="","",IFERROR(VLOOKUP(TRIM(E4740&amp;""),'Référentiel Articles'!$A$2:$F$634,2,FALSE),""))</f>
      </c>
      <c r="D4740" s="83">
        <f>IF($E4740="","",IFERROR(VLOOKUP(TRIM(E4740&amp;""),'Référentiel Articles'!$A$2:$F$634,3,FALSE),""))</f>
      </c>
      <c r="E4740" s="81" t="str">
        <v/>
      </c>
      <c r="F4740" s="83">
        <f>IF($E4740="","",IFERROR(VLOOKUP(TRIM(E4740&amp;""),'Référentiel Articles'!$A$2:$F$634,4,FALSE),""))</f>
      </c>
      <c r="G4740" s="84">
        <f>IF($E4740="","",IFERROR(VLOOKUP(TRIM(E4740&amp;""),'Référentiel Articles'!$A$2:$F$634,5,FALSE),""))</f>
      </c>
      <c r="H4740" s="85" t="str">
        <v/>
      </c>
      <c r="I4740" s="84">
        <f>IF($E4740="","",IFERROR(VLOOKUP(TRIM(E4740&amp;""),'Référentiel Articles'!$A$2:$F$634,6,FALSE),""))</f>
      </c>
      <c r="J4740" s="90">
        <f>IF(OR($E4740="",$H4740=""),"",$H4740*$I4740)</f>
      </c>
      <c r="K4740" s="87" t="str">
        <v/>
      </c>
    </row>
    <row r="4741">
      <c r="A4741" s="74" t="str">
        <v/>
      </c>
      <c r="B4741" s="74" t="str">
        <v/>
      </c>
      <c r="C4741" s="75">
        <f>IF($E4741="","",IFERROR(VLOOKUP(TRIM(E4741&amp;""),'Référentiel Articles'!$A$2:$F$634,2,FALSE),""))</f>
      </c>
      <c r="D4741" s="75">
        <f>IF($E4741="","",IFERROR(VLOOKUP(TRIM(E4741&amp;""),'Référentiel Articles'!$A$2:$F$634,3,FALSE),""))</f>
      </c>
      <c r="E4741" s="74" t="str">
        <v/>
      </c>
      <c r="F4741" s="75">
        <f>IF($E4741="","",IFERROR(VLOOKUP(TRIM(E4741&amp;""),'Référentiel Articles'!$A$2:$F$634,4,FALSE),""))</f>
      </c>
      <c r="G4741" s="76">
        <f>IF($E4741="","",IFERROR(VLOOKUP(TRIM(E4741&amp;""),'Référentiel Articles'!$A$2:$F$634,5,FALSE),""))</f>
      </c>
      <c r="H4741" s="77" t="str">
        <v/>
      </c>
      <c r="I4741" s="76">
        <f>IF($E4741="","",IFERROR(VLOOKUP(TRIM(E4741&amp;""),'Référentiel Articles'!$A$2:$F$634,6,FALSE),""))</f>
      </c>
      <c r="J4741" s="78">
        <f>IF(OR($E4741="",$H4741=""),"",$H4741*$I4741)</f>
      </c>
      <c r="K4741" s="79" t="str">
        <v/>
      </c>
    </row>
    <row r="4742">
      <c r="A4742" s="81" t="str">
        <v/>
      </c>
      <c r="B4742" s="81" t="str">
        <v/>
      </c>
      <c r="C4742" s="83">
        <f>IF($E4742="","",IFERROR(VLOOKUP(TRIM(E4742&amp;""),'Référentiel Articles'!$A$2:$F$634,2,FALSE),""))</f>
      </c>
      <c r="D4742" s="83">
        <f>IF($E4742="","",IFERROR(VLOOKUP(TRIM(E4742&amp;""),'Référentiel Articles'!$A$2:$F$634,3,FALSE),""))</f>
      </c>
      <c r="E4742" s="81" t="str">
        <v/>
      </c>
      <c r="F4742" s="83">
        <f>IF($E4742="","",IFERROR(VLOOKUP(TRIM(E4742&amp;""),'Référentiel Articles'!$A$2:$F$634,4,FALSE),""))</f>
      </c>
      <c r="G4742" s="84">
        <f>IF($E4742="","",IFERROR(VLOOKUP(TRIM(E4742&amp;""),'Référentiel Articles'!$A$2:$F$634,5,FALSE),""))</f>
      </c>
      <c r="H4742" s="85" t="str">
        <v/>
      </c>
      <c r="I4742" s="84">
        <f>IF($E4742="","",IFERROR(VLOOKUP(TRIM(E4742&amp;""),'Référentiel Articles'!$A$2:$F$634,6,FALSE),""))</f>
      </c>
      <c r="J4742" s="90">
        <f>IF(OR($E4742="",$H4742=""),"",$H4742*$I4742)</f>
      </c>
      <c r="K4742" s="87" t="str">
        <v/>
      </c>
    </row>
    <row r="4743">
      <c r="A4743" s="74" t="str">
        <v/>
      </c>
      <c r="B4743" s="74" t="str">
        <v/>
      </c>
      <c r="C4743" s="75">
        <f>IF($E4743="","",IFERROR(VLOOKUP(TRIM(E4743&amp;""),'Référentiel Articles'!$A$2:$F$634,2,FALSE),""))</f>
      </c>
      <c r="D4743" s="75">
        <f>IF($E4743="","",IFERROR(VLOOKUP(TRIM(E4743&amp;""),'Référentiel Articles'!$A$2:$F$634,3,FALSE),""))</f>
      </c>
      <c r="E4743" s="74" t="str">
        <v/>
      </c>
      <c r="F4743" s="75">
        <f>IF($E4743="","",IFERROR(VLOOKUP(TRIM(E4743&amp;""),'Référentiel Articles'!$A$2:$F$634,4,FALSE),""))</f>
      </c>
      <c r="G4743" s="76">
        <f>IF($E4743="","",IFERROR(VLOOKUP(TRIM(E4743&amp;""),'Référentiel Articles'!$A$2:$F$634,5,FALSE),""))</f>
      </c>
      <c r="H4743" s="77" t="str">
        <v/>
      </c>
      <c r="I4743" s="76">
        <f>IF($E4743="","",IFERROR(VLOOKUP(TRIM(E4743&amp;""),'Référentiel Articles'!$A$2:$F$634,6,FALSE),""))</f>
      </c>
      <c r="J4743" s="78">
        <f>IF(OR($E4743="",$H4743=""),"",$H4743*$I4743)</f>
      </c>
      <c r="K4743" s="79" t="str">
        <v/>
      </c>
    </row>
    <row r="4744">
      <c r="A4744" s="81" t="str">
        <v/>
      </c>
      <c r="B4744" s="81" t="str">
        <v/>
      </c>
      <c r="C4744" s="83">
        <f>IF($E4744="","",IFERROR(VLOOKUP(TRIM(E4744&amp;""),'Référentiel Articles'!$A$2:$F$634,2,FALSE),""))</f>
      </c>
      <c r="D4744" s="83">
        <f>IF($E4744="","",IFERROR(VLOOKUP(TRIM(E4744&amp;""),'Référentiel Articles'!$A$2:$F$634,3,FALSE),""))</f>
      </c>
      <c r="E4744" s="81" t="str">
        <v/>
      </c>
      <c r="F4744" s="83">
        <f>IF($E4744="","",IFERROR(VLOOKUP(TRIM(E4744&amp;""),'Référentiel Articles'!$A$2:$F$634,4,FALSE),""))</f>
      </c>
      <c r="G4744" s="84">
        <f>IF($E4744="","",IFERROR(VLOOKUP(TRIM(E4744&amp;""),'Référentiel Articles'!$A$2:$F$634,5,FALSE),""))</f>
      </c>
      <c r="H4744" s="85" t="str">
        <v/>
      </c>
      <c r="I4744" s="84">
        <f>IF($E4744="","",IFERROR(VLOOKUP(TRIM(E4744&amp;""),'Référentiel Articles'!$A$2:$F$634,6,FALSE),""))</f>
      </c>
      <c r="J4744" s="90">
        <f>IF(OR($E4744="",$H4744=""),"",$H4744*$I4744)</f>
      </c>
      <c r="K4744" s="87" t="str">
        <v/>
      </c>
    </row>
    <row r="4745">
      <c r="A4745" s="74" t="str">
        <v/>
      </c>
      <c r="B4745" s="74" t="str">
        <v/>
      </c>
      <c r="C4745" s="75">
        <f>IF($E4745="","",IFERROR(VLOOKUP(TRIM(E4745&amp;""),'Référentiel Articles'!$A$2:$F$634,2,FALSE),""))</f>
      </c>
      <c r="D4745" s="75">
        <f>IF($E4745="","",IFERROR(VLOOKUP(TRIM(E4745&amp;""),'Référentiel Articles'!$A$2:$F$634,3,FALSE),""))</f>
      </c>
      <c r="E4745" s="74" t="str">
        <v/>
      </c>
      <c r="F4745" s="75">
        <f>IF($E4745="","",IFERROR(VLOOKUP(TRIM(E4745&amp;""),'Référentiel Articles'!$A$2:$F$634,4,FALSE),""))</f>
      </c>
      <c r="G4745" s="76">
        <f>IF($E4745="","",IFERROR(VLOOKUP(TRIM(E4745&amp;""),'Référentiel Articles'!$A$2:$F$634,5,FALSE),""))</f>
      </c>
      <c r="H4745" s="77" t="str">
        <v/>
      </c>
      <c r="I4745" s="76">
        <f>IF($E4745="","",IFERROR(VLOOKUP(TRIM(E4745&amp;""),'Référentiel Articles'!$A$2:$F$634,6,FALSE),""))</f>
      </c>
      <c r="J4745" s="78">
        <f>IF(OR($E4745="",$H4745=""),"",$H4745*$I4745)</f>
      </c>
      <c r="K4745" s="79" t="str">
        <v/>
      </c>
    </row>
    <row r="4746">
      <c r="A4746" s="81" t="str">
        <v/>
      </c>
      <c r="B4746" s="81" t="str">
        <v/>
      </c>
      <c r="C4746" s="83">
        <f>IF($E4746="","",IFERROR(VLOOKUP(TRIM(E4746&amp;""),'Référentiel Articles'!$A$2:$F$634,2,FALSE),""))</f>
      </c>
      <c r="D4746" s="83">
        <f>IF($E4746="","",IFERROR(VLOOKUP(TRIM(E4746&amp;""),'Référentiel Articles'!$A$2:$F$634,3,FALSE),""))</f>
      </c>
      <c r="E4746" s="81" t="str">
        <v/>
      </c>
      <c r="F4746" s="83">
        <f>IF($E4746="","",IFERROR(VLOOKUP(TRIM(E4746&amp;""),'Référentiel Articles'!$A$2:$F$634,4,FALSE),""))</f>
      </c>
      <c r="G4746" s="84">
        <f>IF($E4746="","",IFERROR(VLOOKUP(TRIM(E4746&amp;""),'Référentiel Articles'!$A$2:$F$634,5,FALSE),""))</f>
      </c>
      <c r="H4746" s="85" t="str">
        <v/>
      </c>
      <c r="I4746" s="84">
        <f>IF($E4746="","",IFERROR(VLOOKUP(TRIM(E4746&amp;""),'Référentiel Articles'!$A$2:$F$634,6,FALSE),""))</f>
      </c>
      <c r="J4746" s="90">
        <f>IF(OR($E4746="",$H4746=""),"",$H4746*$I4746)</f>
      </c>
      <c r="K4746" s="87" t="str">
        <v/>
      </c>
    </row>
    <row r="4747">
      <c r="A4747" s="74" t="str">
        <v/>
      </c>
      <c r="B4747" s="74" t="str">
        <v/>
      </c>
      <c r="C4747" s="75">
        <f>IF($E4747="","",IFERROR(VLOOKUP(TRIM(E4747&amp;""),'Référentiel Articles'!$A$2:$F$634,2,FALSE),""))</f>
      </c>
      <c r="D4747" s="75">
        <f>IF($E4747="","",IFERROR(VLOOKUP(TRIM(E4747&amp;""),'Référentiel Articles'!$A$2:$F$634,3,FALSE),""))</f>
      </c>
      <c r="E4747" s="74" t="str">
        <v/>
      </c>
      <c r="F4747" s="75">
        <f>IF($E4747="","",IFERROR(VLOOKUP(TRIM(E4747&amp;""),'Référentiel Articles'!$A$2:$F$634,4,FALSE),""))</f>
      </c>
      <c r="G4747" s="76">
        <f>IF($E4747="","",IFERROR(VLOOKUP(TRIM(E4747&amp;""),'Référentiel Articles'!$A$2:$F$634,5,FALSE),""))</f>
      </c>
      <c r="H4747" s="77" t="str">
        <v/>
      </c>
      <c r="I4747" s="76">
        <f>IF($E4747="","",IFERROR(VLOOKUP(TRIM(E4747&amp;""),'Référentiel Articles'!$A$2:$F$634,6,FALSE),""))</f>
      </c>
      <c r="J4747" s="78">
        <f>IF(OR($E4747="",$H4747=""),"",$H4747*$I4747)</f>
      </c>
      <c r="K4747" s="79" t="str">
        <v/>
      </c>
    </row>
    <row r="4748">
      <c r="A4748" s="81" t="str">
        <v/>
      </c>
      <c r="B4748" s="81" t="str">
        <v/>
      </c>
      <c r="C4748" s="83">
        <f>IF($E4748="","",IFERROR(VLOOKUP(TRIM(E4748&amp;""),'Référentiel Articles'!$A$2:$F$634,2,FALSE),""))</f>
      </c>
      <c r="D4748" s="83">
        <f>IF($E4748="","",IFERROR(VLOOKUP(TRIM(E4748&amp;""),'Référentiel Articles'!$A$2:$F$634,3,FALSE),""))</f>
      </c>
      <c r="E4748" s="81" t="str">
        <v/>
      </c>
      <c r="F4748" s="83">
        <f>IF($E4748="","",IFERROR(VLOOKUP(TRIM(E4748&amp;""),'Référentiel Articles'!$A$2:$F$634,4,FALSE),""))</f>
      </c>
      <c r="G4748" s="84">
        <f>IF($E4748="","",IFERROR(VLOOKUP(TRIM(E4748&amp;""),'Référentiel Articles'!$A$2:$F$634,5,FALSE),""))</f>
      </c>
      <c r="H4748" s="85" t="str">
        <v/>
      </c>
      <c r="I4748" s="84">
        <f>IF($E4748="","",IFERROR(VLOOKUP(TRIM(E4748&amp;""),'Référentiel Articles'!$A$2:$F$634,6,FALSE),""))</f>
      </c>
      <c r="J4748" s="90">
        <f>IF(OR($E4748="",$H4748=""),"",$H4748*$I4748)</f>
      </c>
      <c r="K4748" s="87" t="str">
        <v/>
      </c>
    </row>
    <row r="4749">
      <c r="A4749" s="74" t="str">
        <v/>
      </c>
      <c r="B4749" s="74" t="str">
        <v/>
      </c>
      <c r="C4749" s="75">
        <f>IF($E4749="","",IFERROR(VLOOKUP(TRIM(E4749&amp;""),'Référentiel Articles'!$A$2:$F$634,2,FALSE),""))</f>
      </c>
      <c r="D4749" s="75">
        <f>IF($E4749="","",IFERROR(VLOOKUP(TRIM(E4749&amp;""),'Référentiel Articles'!$A$2:$F$634,3,FALSE),""))</f>
      </c>
      <c r="E4749" s="74" t="str">
        <v/>
      </c>
      <c r="F4749" s="75">
        <f>IF($E4749="","",IFERROR(VLOOKUP(TRIM(E4749&amp;""),'Référentiel Articles'!$A$2:$F$634,4,FALSE),""))</f>
      </c>
      <c r="G4749" s="76">
        <f>IF($E4749="","",IFERROR(VLOOKUP(TRIM(E4749&amp;""),'Référentiel Articles'!$A$2:$F$634,5,FALSE),""))</f>
      </c>
      <c r="H4749" s="77" t="str">
        <v/>
      </c>
      <c r="I4749" s="76">
        <f>IF($E4749="","",IFERROR(VLOOKUP(TRIM(E4749&amp;""),'Référentiel Articles'!$A$2:$F$634,6,FALSE),""))</f>
      </c>
      <c r="J4749" s="78">
        <f>IF(OR($E4749="",$H4749=""),"",$H4749*$I4749)</f>
      </c>
      <c r="K4749" s="79" t="str">
        <v/>
      </c>
    </row>
    <row r="4750">
      <c r="A4750" s="81" t="str">
        <v/>
      </c>
      <c r="B4750" s="81" t="str">
        <v/>
      </c>
      <c r="C4750" s="83">
        <f>IF($E4750="","",IFERROR(VLOOKUP(TRIM(E4750&amp;""),'Référentiel Articles'!$A$2:$F$634,2,FALSE),""))</f>
      </c>
      <c r="D4750" s="83">
        <f>IF($E4750="","",IFERROR(VLOOKUP(TRIM(E4750&amp;""),'Référentiel Articles'!$A$2:$F$634,3,FALSE),""))</f>
      </c>
      <c r="E4750" s="81" t="str">
        <v/>
      </c>
      <c r="F4750" s="83">
        <f>IF($E4750="","",IFERROR(VLOOKUP(TRIM(E4750&amp;""),'Référentiel Articles'!$A$2:$F$634,4,FALSE),""))</f>
      </c>
      <c r="G4750" s="84">
        <f>IF($E4750="","",IFERROR(VLOOKUP(TRIM(E4750&amp;""),'Référentiel Articles'!$A$2:$F$634,5,FALSE),""))</f>
      </c>
      <c r="H4750" s="85" t="str">
        <v/>
      </c>
      <c r="I4750" s="84">
        <f>IF($E4750="","",IFERROR(VLOOKUP(TRIM(E4750&amp;""),'Référentiel Articles'!$A$2:$F$634,6,FALSE),""))</f>
      </c>
      <c r="J4750" s="90">
        <f>IF(OR($E4750="",$H4750=""),"",$H4750*$I4750)</f>
      </c>
      <c r="K4750" s="87" t="str">
        <v/>
      </c>
    </row>
    <row r="4751">
      <c r="A4751" s="74" t="str">
        <v/>
      </c>
      <c r="B4751" s="74" t="str">
        <v/>
      </c>
      <c r="C4751" s="75">
        <f>IF($E4751="","",IFERROR(VLOOKUP(TRIM(E4751&amp;""),'Référentiel Articles'!$A$2:$F$634,2,FALSE),""))</f>
      </c>
      <c r="D4751" s="75">
        <f>IF($E4751="","",IFERROR(VLOOKUP(TRIM(E4751&amp;""),'Référentiel Articles'!$A$2:$F$634,3,FALSE),""))</f>
      </c>
      <c r="E4751" s="74" t="str">
        <v/>
      </c>
      <c r="F4751" s="75">
        <f>IF($E4751="","",IFERROR(VLOOKUP(TRIM(E4751&amp;""),'Référentiel Articles'!$A$2:$F$634,4,FALSE),""))</f>
      </c>
      <c r="G4751" s="76">
        <f>IF($E4751="","",IFERROR(VLOOKUP(TRIM(E4751&amp;""),'Référentiel Articles'!$A$2:$F$634,5,FALSE),""))</f>
      </c>
      <c r="H4751" s="77" t="str">
        <v/>
      </c>
      <c r="I4751" s="76">
        <f>IF($E4751="","",IFERROR(VLOOKUP(TRIM(E4751&amp;""),'Référentiel Articles'!$A$2:$F$634,6,FALSE),""))</f>
      </c>
      <c r="J4751" s="78">
        <f>IF(OR($E4751="",$H4751=""),"",$H4751*$I4751)</f>
      </c>
      <c r="K4751" s="79" t="str">
        <v/>
      </c>
    </row>
    <row r="4752">
      <c r="A4752" s="81" t="str">
        <v/>
      </c>
      <c r="B4752" s="81" t="str">
        <v/>
      </c>
      <c r="C4752" s="83">
        <f>IF($E4752="","",IFERROR(VLOOKUP(TRIM(E4752&amp;""),'Référentiel Articles'!$A$2:$F$634,2,FALSE),""))</f>
      </c>
      <c r="D4752" s="83">
        <f>IF($E4752="","",IFERROR(VLOOKUP(TRIM(E4752&amp;""),'Référentiel Articles'!$A$2:$F$634,3,FALSE),""))</f>
      </c>
      <c r="E4752" s="81" t="str">
        <v/>
      </c>
      <c r="F4752" s="83">
        <f>IF($E4752="","",IFERROR(VLOOKUP(TRIM(E4752&amp;""),'Référentiel Articles'!$A$2:$F$634,4,FALSE),""))</f>
      </c>
      <c r="G4752" s="84">
        <f>IF($E4752="","",IFERROR(VLOOKUP(TRIM(E4752&amp;""),'Référentiel Articles'!$A$2:$F$634,5,FALSE),""))</f>
      </c>
      <c r="H4752" s="85" t="str">
        <v/>
      </c>
      <c r="I4752" s="84">
        <f>IF($E4752="","",IFERROR(VLOOKUP(TRIM(E4752&amp;""),'Référentiel Articles'!$A$2:$F$634,6,FALSE),""))</f>
      </c>
      <c r="J4752" s="90">
        <f>IF(OR($E4752="",$H4752=""),"",$H4752*$I4752)</f>
      </c>
      <c r="K4752" s="87" t="str">
        <v/>
      </c>
    </row>
    <row r="4753">
      <c r="A4753" s="74" t="str">
        <v/>
      </c>
      <c r="B4753" s="74" t="str">
        <v/>
      </c>
      <c r="C4753" s="75">
        <f>IF($E4753="","",IFERROR(VLOOKUP(TRIM(E4753&amp;""),'Référentiel Articles'!$A$2:$F$634,2,FALSE),""))</f>
      </c>
      <c r="D4753" s="75">
        <f>IF($E4753="","",IFERROR(VLOOKUP(TRIM(E4753&amp;""),'Référentiel Articles'!$A$2:$F$634,3,FALSE),""))</f>
      </c>
      <c r="E4753" s="74" t="str">
        <v/>
      </c>
      <c r="F4753" s="75">
        <f>IF($E4753="","",IFERROR(VLOOKUP(TRIM(E4753&amp;""),'Référentiel Articles'!$A$2:$F$634,4,FALSE),""))</f>
      </c>
      <c r="G4753" s="76">
        <f>IF($E4753="","",IFERROR(VLOOKUP(TRIM(E4753&amp;""),'Référentiel Articles'!$A$2:$F$634,5,FALSE),""))</f>
      </c>
      <c r="H4753" s="77" t="str">
        <v/>
      </c>
      <c r="I4753" s="76">
        <f>IF($E4753="","",IFERROR(VLOOKUP(TRIM(E4753&amp;""),'Référentiel Articles'!$A$2:$F$634,6,FALSE),""))</f>
      </c>
      <c r="J4753" s="78">
        <f>IF(OR($E4753="",$H4753=""),"",$H4753*$I4753)</f>
      </c>
      <c r="K4753" s="79" t="str">
        <v/>
      </c>
    </row>
    <row r="4754">
      <c r="A4754" s="81" t="str">
        <v/>
      </c>
      <c r="B4754" s="81" t="str">
        <v/>
      </c>
      <c r="C4754" s="83">
        <f>IF($E4754="","",IFERROR(VLOOKUP(TRIM(E4754&amp;""),'Référentiel Articles'!$A$2:$F$634,2,FALSE),""))</f>
      </c>
      <c r="D4754" s="83">
        <f>IF($E4754="","",IFERROR(VLOOKUP(TRIM(E4754&amp;""),'Référentiel Articles'!$A$2:$F$634,3,FALSE),""))</f>
      </c>
      <c r="E4754" s="81" t="str">
        <v/>
      </c>
      <c r="F4754" s="83">
        <f>IF($E4754="","",IFERROR(VLOOKUP(TRIM(E4754&amp;""),'Référentiel Articles'!$A$2:$F$634,4,FALSE),""))</f>
      </c>
      <c r="G4754" s="84">
        <f>IF($E4754="","",IFERROR(VLOOKUP(TRIM(E4754&amp;""),'Référentiel Articles'!$A$2:$F$634,5,FALSE),""))</f>
      </c>
      <c r="H4754" s="85" t="str">
        <v/>
      </c>
      <c r="I4754" s="84">
        <f>IF($E4754="","",IFERROR(VLOOKUP(TRIM(E4754&amp;""),'Référentiel Articles'!$A$2:$F$634,6,FALSE),""))</f>
      </c>
      <c r="J4754" s="90">
        <f>IF(OR($E4754="",$H4754=""),"",$H4754*$I4754)</f>
      </c>
      <c r="K4754" s="87" t="str">
        <v/>
      </c>
    </row>
    <row r="4755">
      <c r="A4755" s="74" t="str">
        <v/>
      </c>
      <c r="B4755" s="74" t="str">
        <v/>
      </c>
      <c r="C4755" s="75">
        <f>IF($E4755="","",IFERROR(VLOOKUP(TRIM(E4755&amp;""),'Référentiel Articles'!$A$2:$F$634,2,FALSE),""))</f>
      </c>
      <c r="D4755" s="75">
        <f>IF($E4755="","",IFERROR(VLOOKUP(TRIM(E4755&amp;""),'Référentiel Articles'!$A$2:$F$634,3,FALSE),""))</f>
      </c>
      <c r="E4755" s="74" t="str">
        <v/>
      </c>
      <c r="F4755" s="75">
        <f>IF($E4755="","",IFERROR(VLOOKUP(TRIM(E4755&amp;""),'Référentiel Articles'!$A$2:$F$634,4,FALSE),""))</f>
      </c>
      <c r="G4755" s="76">
        <f>IF($E4755="","",IFERROR(VLOOKUP(TRIM(E4755&amp;""),'Référentiel Articles'!$A$2:$F$634,5,FALSE),""))</f>
      </c>
      <c r="H4755" s="77" t="str">
        <v/>
      </c>
      <c r="I4755" s="76">
        <f>IF($E4755="","",IFERROR(VLOOKUP(TRIM(E4755&amp;""),'Référentiel Articles'!$A$2:$F$634,6,FALSE),""))</f>
      </c>
      <c r="J4755" s="78">
        <f>IF(OR($E4755="",$H4755=""),"",$H4755*$I4755)</f>
      </c>
      <c r="K4755" s="79" t="str">
        <v/>
      </c>
    </row>
    <row r="4756">
      <c r="A4756" s="81" t="str">
        <v/>
      </c>
      <c r="B4756" s="81" t="str">
        <v/>
      </c>
      <c r="C4756" s="83">
        <f>IF($E4756="","",IFERROR(VLOOKUP(TRIM(E4756&amp;""),'Référentiel Articles'!$A$2:$F$634,2,FALSE),""))</f>
      </c>
      <c r="D4756" s="83">
        <f>IF($E4756="","",IFERROR(VLOOKUP(TRIM(E4756&amp;""),'Référentiel Articles'!$A$2:$F$634,3,FALSE),""))</f>
      </c>
      <c r="E4756" s="81" t="str">
        <v/>
      </c>
      <c r="F4756" s="83">
        <f>IF($E4756="","",IFERROR(VLOOKUP(TRIM(E4756&amp;""),'Référentiel Articles'!$A$2:$F$634,4,FALSE),""))</f>
      </c>
      <c r="G4756" s="84">
        <f>IF($E4756="","",IFERROR(VLOOKUP(TRIM(E4756&amp;""),'Référentiel Articles'!$A$2:$F$634,5,FALSE),""))</f>
      </c>
      <c r="H4756" s="85" t="str">
        <v/>
      </c>
      <c r="I4756" s="84">
        <f>IF($E4756="","",IFERROR(VLOOKUP(TRIM(E4756&amp;""),'Référentiel Articles'!$A$2:$F$634,6,FALSE),""))</f>
      </c>
      <c r="J4756" s="90">
        <f>IF(OR($E4756="",$H4756=""),"",$H4756*$I4756)</f>
      </c>
      <c r="K4756" s="87" t="str">
        <v/>
      </c>
    </row>
    <row r="4757">
      <c r="A4757" s="74" t="str">
        <v/>
      </c>
      <c r="B4757" s="74" t="str">
        <v/>
      </c>
      <c r="C4757" s="75">
        <f>IF($E4757="","",IFERROR(VLOOKUP(TRIM(E4757&amp;""),'Référentiel Articles'!$A$2:$F$634,2,FALSE),""))</f>
      </c>
      <c r="D4757" s="75">
        <f>IF($E4757="","",IFERROR(VLOOKUP(TRIM(E4757&amp;""),'Référentiel Articles'!$A$2:$F$634,3,FALSE),""))</f>
      </c>
      <c r="E4757" s="74" t="str">
        <v/>
      </c>
      <c r="F4757" s="75">
        <f>IF($E4757="","",IFERROR(VLOOKUP(TRIM(E4757&amp;""),'Référentiel Articles'!$A$2:$F$634,4,FALSE),""))</f>
      </c>
      <c r="G4757" s="76">
        <f>IF($E4757="","",IFERROR(VLOOKUP(TRIM(E4757&amp;""),'Référentiel Articles'!$A$2:$F$634,5,FALSE),""))</f>
      </c>
      <c r="H4757" s="77" t="str">
        <v/>
      </c>
      <c r="I4757" s="76">
        <f>IF($E4757="","",IFERROR(VLOOKUP(TRIM(E4757&amp;""),'Référentiel Articles'!$A$2:$F$634,6,FALSE),""))</f>
      </c>
      <c r="J4757" s="78">
        <f>IF(OR($E4757="",$H4757=""),"",$H4757*$I4757)</f>
      </c>
      <c r="K4757" s="79" t="str">
        <v/>
      </c>
    </row>
    <row r="4758">
      <c r="A4758" s="81" t="str">
        <v/>
      </c>
      <c r="B4758" s="81" t="str">
        <v/>
      </c>
      <c r="C4758" s="83">
        <f>IF($E4758="","",IFERROR(VLOOKUP(TRIM(E4758&amp;""),'Référentiel Articles'!$A$2:$F$634,2,FALSE),""))</f>
      </c>
      <c r="D4758" s="83">
        <f>IF($E4758="","",IFERROR(VLOOKUP(TRIM(E4758&amp;""),'Référentiel Articles'!$A$2:$F$634,3,FALSE),""))</f>
      </c>
      <c r="E4758" s="81" t="str">
        <v/>
      </c>
      <c r="F4758" s="83">
        <f>IF($E4758="","",IFERROR(VLOOKUP(TRIM(E4758&amp;""),'Référentiel Articles'!$A$2:$F$634,4,FALSE),""))</f>
      </c>
      <c r="G4758" s="84">
        <f>IF($E4758="","",IFERROR(VLOOKUP(TRIM(E4758&amp;""),'Référentiel Articles'!$A$2:$F$634,5,FALSE),""))</f>
      </c>
      <c r="H4758" s="85" t="str">
        <v/>
      </c>
      <c r="I4758" s="84">
        <f>IF($E4758="","",IFERROR(VLOOKUP(TRIM(E4758&amp;""),'Référentiel Articles'!$A$2:$F$634,6,FALSE),""))</f>
      </c>
      <c r="J4758" s="90">
        <f>IF(OR($E4758="",$H4758=""),"",$H4758*$I4758)</f>
      </c>
      <c r="K4758" s="87" t="str">
        <v/>
      </c>
    </row>
    <row r="4759">
      <c r="A4759" s="74" t="str">
        <v/>
      </c>
      <c r="B4759" s="74" t="str">
        <v/>
      </c>
      <c r="C4759" s="75">
        <f>IF($E4759="","",IFERROR(VLOOKUP(TRIM(E4759&amp;""),'Référentiel Articles'!$A$2:$F$634,2,FALSE),""))</f>
      </c>
      <c r="D4759" s="75">
        <f>IF($E4759="","",IFERROR(VLOOKUP(TRIM(E4759&amp;""),'Référentiel Articles'!$A$2:$F$634,3,FALSE),""))</f>
      </c>
      <c r="E4759" s="74" t="str">
        <v/>
      </c>
      <c r="F4759" s="75">
        <f>IF($E4759="","",IFERROR(VLOOKUP(TRIM(E4759&amp;""),'Référentiel Articles'!$A$2:$F$634,4,FALSE),""))</f>
      </c>
      <c r="G4759" s="76">
        <f>IF($E4759="","",IFERROR(VLOOKUP(TRIM(E4759&amp;""),'Référentiel Articles'!$A$2:$F$634,5,FALSE),""))</f>
      </c>
      <c r="H4759" s="77" t="str">
        <v/>
      </c>
      <c r="I4759" s="76">
        <f>IF($E4759="","",IFERROR(VLOOKUP(TRIM(E4759&amp;""),'Référentiel Articles'!$A$2:$F$634,6,FALSE),""))</f>
      </c>
      <c r="J4759" s="78">
        <f>IF(OR($E4759="",$H4759=""),"",$H4759*$I4759)</f>
      </c>
      <c r="K4759" s="79" t="str">
        <v/>
      </c>
    </row>
    <row r="4760">
      <c r="A4760" s="81" t="str">
        <v/>
      </c>
      <c r="B4760" s="81" t="str">
        <v/>
      </c>
      <c r="C4760" s="83">
        <f>IF($E4760="","",IFERROR(VLOOKUP(TRIM(E4760&amp;""),'Référentiel Articles'!$A$2:$F$634,2,FALSE),""))</f>
      </c>
      <c r="D4760" s="83">
        <f>IF($E4760="","",IFERROR(VLOOKUP(TRIM(E4760&amp;""),'Référentiel Articles'!$A$2:$F$634,3,FALSE),""))</f>
      </c>
      <c r="E4760" s="81" t="str">
        <v/>
      </c>
      <c r="F4760" s="83">
        <f>IF($E4760="","",IFERROR(VLOOKUP(TRIM(E4760&amp;""),'Référentiel Articles'!$A$2:$F$634,4,FALSE),""))</f>
      </c>
      <c r="G4760" s="84">
        <f>IF($E4760="","",IFERROR(VLOOKUP(TRIM(E4760&amp;""),'Référentiel Articles'!$A$2:$F$634,5,FALSE),""))</f>
      </c>
      <c r="H4760" s="85" t="str">
        <v/>
      </c>
      <c r="I4760" s="84">
        <f>IF($E4760="","",IFERROR(VLOOKUP(TRIM(E4760&amp;""),'Référentiel Articles'!$A$2:$F$634,6,FALSE),""))</f>
      </c>
      <c r="J4760" s="90">
        <f>IF(OR($E4760="",$H4760=""),"",$H4760*$I4760)</f>
      </c>
      <c r="K4760" s="87" t="str">
        <v/>
      </c>
    </row>
    <row r="4761">
      <c r="A4761" s="74" t="str">
        <v/>
      </c>
      <c r="B4761" s="74" t="str">
        <v/>
      </c>
      <c r="C4761" s="75">
        <f>IF($E4761="","",IFERROR(VLOOKUP(TRIM(E4761&amp;""),'Référentiel Articles'!$A$2:$F$634,2,FALSE),""))</f>
      </c>
      <c r="D4761" s="75">
        <f>IF($E4761="","",IFERROR(VLOOKUP(TRIM(E4761&amp;""),'Référentiel Articles'!$A$2:$F$634,3,FALSE),""))</f>
      </c>
      <c r="E4761" s="74" t="str">
        <v/>
      </c>
      <c r="F4761" s="75">
        <f>IF($E4761="","",IFERROR(VLOOKUP(TRIM(E4761&amp;""),'Référentiel Articles'!$A$2:$F$634,4,FALSE),""))</f>
      </c>
      <c r="G4761" s="76">
        <f>IF($E4761="","",IFERROR(VLOOKUP(TRIM(E4761&amp;""),'Référentiel Articles'!$A$2:$F$634,5,FALSE),""))</f>
      </c>
      <c r="H4761" s="77" t="str">
        <v/>
      </c>
      <c r="I4761" s="76">
        <f>IF($E4761="","",IFERROR(VLOOKUP(TRIM(E4761&amp;""),'Référentiel Articles'!$A$2:$F$634,6,FALSE),""))</f>
      </c>
      <c r="J4761" s="78">
        <f>IF(OR($E4761="",$H4761=""),"",$H4761*$I4761)</f>
      </c>
      <c r="K4761" s="79" t="str">
        <v/>
      </c>
    </row>
    <row r="4762">
      <c r="A4762" s="81" t="str">
        <v/>
      </c>
      <c r="B4762" s="81" t="str">
        <v/>
      </c>
      <c r="C4762" s="83">
        <f>IF($E4762="","",IFERROR(VLOOKUP(TRIM(E4762&amp;""),'Référentiel Articles'!$A$2:$F$634,2,FALSE),""))</f>
      </c>
      <c r="D4762" s="83">
        <f>IF($E4762="","",IFERROR(VLOOKUP(TRIM(E4762&amp;""),'Référentiel Articles'!$A$2:$F$634,3,FALSE),""))</f>
      </c>
      <c r="E4762" s="81" t="str">
        <v/>
      </c>
      <c r="F4762" s="83">
        <f>IF($E4762="","",IFERROR(VLOOKUP(TRIM(E4762&amp;""),'Référentiel Articles'!$A$2:$F$634,4,FALSE),""))</f>
      </c>
      <c r="G4762" s="84">
        <f>IF($E4762="","",IFERROR(VLOOKUP(TRIM(E4762&amp;""),'Référentiel Articles'!$A$2:$F$634,5,FALSE),""))</f>
      </c>
      <c r="H4762" s="85" t="str">
        <v/>
      </c>
      <c r="I4762" s="84">
        <f>IF($E4762="","",IFERROR(VLOOKUP(TRIM(E4762&amp;""),'Référentiel Articles'!$A$2:$F$634,6,FALSE),""))</f>
      </c>
      <c r="J4762" s="90">
        <f>IF(OR($E4762="",$H4762=""),"",$H4762*$I4762)</f>
      </c>
      <c r="K4762" s="87" t="str">
        <v/>
      </c>
    </row>
    <row r="4763">
      <c r="A4763" s="74" t="str">
        <v/>
      </c>
      <c r="B4763" s="74" t="str">
        <v/>
      </c>
      <c r="C4763" s="75">
        <f>IF($E4763="","",IFERROR(VLOOKUP(TRIM(E4763&amp;""),'Référentiel Articles'!$A$2:$F$634,2,FALSE),""))</f>
      </c>
      <c r="D4763" s="75">
        <f>IF($E4763="","",IFERROR(VLOOKUP(TRIM(E4763&amp;""),'Référentiel Articles'!$A$2:$F$634,3,FALSE),""))</f>
      </c>
      <c r="E4763" s="74" t="str">
        <v/>
      </c>
      <c r="F4763" s="75">
        <f>IF($E4763="","",IFERROR(VLOOKUP(TRIM(E4763&amp;""),'Référentiel Articles'!$A$2:$F$634,4,FALSE),""))</f>
      </c>
      <c r="G4763" s="76">
        <f>IF($E4763="","",IFERROR(VLOOKUP(TRIM(E4763&amp;""),'Référentiel Articles'!$A$2:$F$634,5,FALSE),""))</f>
      </c>
      <c r="H4763" s="77" t="str">
        <v/>
      </c>
      <c r="I4763" s="76">
        <f>IF($E4763="","",IFERROR(VLOOKUP(TRIM(E4763&amp;""),'Référentiel Articles'!$A$2:$F$634,6,FALSE),""))</f>
      </c>
      <c r="J4763" s="78">
        <f>IF(OR($E4763="",$H4763=""),"",$H4763*$I4763)</f>
      </c>
      <c r="K4763" s="79" t="str">
        <v/>
      </c>
    </row>
    <row r="4764">
      <c r="A4764" s="81" t="str">
        <v/>
      </c>
      <c r="B4764" s="81" t="str">
        <v/>
      </c>
      <c r="C4764" s="83">
        <f>IF($E4764="","",IFERROR(VLOOKUP(TRIM(E4764&amp;""),'Référentiel Articles'!$A$2:$F$634,2,FALSE),""))</f>
      </c>
      <c r="D4764" s="83">
        <f>IF($E4764="","",IFERROR(VLOOKUP(TRIM(E4764&amp;""),'Référentiel Articles'!$A$2:$F$634,3,FALSE),""))</f>
      </c>
      <c r="E4764" s="81" t="str">
        <v/>
      </c>
      <c r="F4764" s="83">
        <f>IF($E4764="","",IFERROR(VLOOKUP(TRIM(E4764&amp;""),'Référentiel Articles'!$A$2:$F$634,4,FALSE),""))</f>
      </c>
      <c r="G4764" s="84">
        <f>IF($E4764="","",IFERROR(VLOOKUP(TRIM(E4764&amp;""),'Référentiel Articles'!$A$2:$F$634,5,FALSE),""))</f>
      </c>
      <c r="H4764" s="85" t="str">
        <v/>
      </c>
      <c r="I4764" s="84">
        <f>IF($E4764="","",IFERROR(VLOOKUP(TRIM(E4764&amp;""),'Référentiel Articles'!$A$2:$F$634,6,FALSE),""))</f>
      </c>
      <c r="J4764" s="90">
        <f>IF(OR($E4764="",$H4764=""),"",$H4764*$I4764)</f>
      </c>
      <c r="K4764" s="87" t="str">
        <v/>
      </c>
    </row>
    <row r="4765">
      <c r="A4765" s="74" t="str">
        <v/>
      </c>
      <c r="B4765" s="74" t="str">
        <v/>
      </c>
      <c r="C4765" s="75">
        <f>IF($E4765="","",IFERROR(VLOOKUP(TRIM(E4765&amp;""),'Référentiel Articles'!$A$2:$F$634,2,FALSE),""))</f>
      </c>
      <c r="D4765" s="75">
        <f>IF($E4765="","",IFERROR(VLOOKUP(TRIM(E4765&amp;""),'Référentiel Articles'!$A$2:$F$634,3,FALSE),""))</f>
      </c>
      <c r="E4765" s="74" t="str">
        <v/>
      </c>
      <c r="F4765" s="75">
        <f>IF($E4765="","",IFERROR(VLOOKUP(TRIM(E4765&amp;""),'Référentiel Articles'!$A$2:$F$634,4,FALSE),""))</f>
      </c>
      <c r="G4765" s="76">
        <f>IF($E4765="","",IFERROR(VLOOKUP(TRIM(E4765&amp;""),'Référentiel Articles'!$A$2:$F$634,5,FALSE),""))</f>
      </c>
      <c r="H4765" s="77" t="str">
        <v/>
      </c>
      <c r="I4765" s="76">
        <f>IF($E4765="","",IFERROR(VLOOKUP(TRIM(E4765&amp;""),'Référentiel Articles'!$A$2:$F$634,6,FALSE),""))</f>
      </c>
      <c r="J4765" s="78">
        <f>IF(OR($E4765="",$H4765=""),"",$H4765*$I4765)</f>
      </c>
      <c r="K4765" s="79" t="str">
        <v/>
      </c>
    </row>
    <row r="4766">
      <c r="A4766" s="81" t="str">
        <v/>
      </c>
      <c r="B4766" s="81" t="str">
        <v/>
      </c>
      <c r="C4766" s="83">
        <f>IF($E4766="","",IFERROR(VLOOKUP(TRIM(E4766&amp;""),'Référentiel Articles'!$A$2:$F$634,2,FALSE),""))</f>
      </c>
      <c r="D4766" s="83">
        <f>IF($E4766="","",IFERROR(VLOOKUP(TRIM(E4766&amp;""),'Référentiel Articles'!$A$2:$F$634,3,FALSE),""))</f>
      </c>
      <c r="E4766" s="81" t="str">
        <v/>
      </c>
      <c r="F4766" s="83">
        <f>IF($E4766="","",IFERROR(VLOOKUP(TRIM(E4766&amp;""),'Référentiel Articles'!$A$2:$F$634,4,FALSE),""))</f>
      </c>
      <c r="G4766" s="84">
        <f>IF($E4766="","",IFERROR(VLOOKUP(TRIM(E4766&amp;""),'Référentiel Articles'!$A$2:$F$634,5,FALSE),""))</f>
      </c>
      <c r="H4766" s="85" t="str">
        <v/>
      </c>
      <c r="I4766" s="84">
        <f>IF($E4766="","",IFERROR(VLOOKUP(TRIM(E4766&amp;""),'Référentiel Articles'!$A$2:$F$634,6,FALSE),""))</f>
      </c>
      <c r="J4766" s="90">
        <f>IF(OR($E4766="",$H4766=""),"",$H4766*$I4766)</f>
      </c>
      <c r="K4766" s="87" t="str">
        <v/>
      </c>
    </row>
    <row r="4767">
      <c r="A4767" s="74" t="str">
        <v/>
      </c>
      <c r="B4767" s="74" t="str">
        <v/>
      </c>
      <c r="C4767" s="75">
        <f>IF($E4767="","",IFERROR(VLOOKUP(TRIM(E4767&amp;""),'Référentiel Articles'!$A$2:$F$634,2,FALSE),""))</f>
      </c>
      <c r="D4767" s="75">
        <f>IF($E4767="","",IFERROR(VLOOKUP(TRIM(E4767&amp;""),'Référentiel Articles'!$A$2:$F$634,3,FALSE),""))</f>
      </c>
      <c r="E4767" s="74" t="str">
        <v/>
      </c>
      <c r="F4767" s="75">
        <f>IF($E4767="","",IFERROR(VLOOKUP(TRIM(E4767&amp;""),'Référentiel Articles'!$A$2:$F$634,4,FALSE),""))</f>
      </c>
      <c r="G4767" s="76">
        <f>IF($E4767="","",IFERROR(VLOOKUP(TRIM(E4767&amp;""),'Référentiel Articles'!$A$2:$F$634,5,FALSE),""))</f>
      </c>
      <c r="H4767" s="77" t="str">
        <v/>
      </c>
      <c r="I4767" s="76">
        <f>IF($E4767="","",IFERROR(VLOOKUP(TRIM(E4767&amp;""),'Référentiel Articles'!$A$2:$F$634,6,FALSE),""))</f>
      </c>
      <c r="J4767" s="78">
        <f>IF(OR($E4767="",$H4767=""),"",$H4767*$I4767)</f>
      </c>
      <c r="K4767" s="79" t="str">
        <v/>
      </c>
    </row>
    <row r="4768">
      <c r="A4768" s="81" t="str">
        <v/>
      </c>
      <c r="B4768" s="81" t="str">
        <v/>
      </c>
      <c r="C4768" s="83">
        <f>IF($E4768="","",IFERROR(VLOOKUP(TRIM(E4768&amp;""),'Référentiel Articles'!$A$2:$F$634,2,FALSE),""))</f>
      </c>
      <c r="D4768" s="83">
        <f>IF($E4768="","",IFERROR(VLOOKUP(TRIM(E4768&amp;""),'Référentiel Articles'!$A$2:$F$634,3,FALSE),""))</f>
      </c>
      <c r="E4768" s="81" t="str">
        <v/>
      </c>
      <c r="F4768" s="83">
        <f>IF($E4768="","",IFERROR(VLOOKUP(TRIM(E4768&amp;""),'Référentiel Articles'!$A$2:$F$634,4,FALSE),""))</f>
      </c>
      <c r="G4768" s="84">
        <f>IF($E4768="","",IFERROR(VLOOKUP(TRIM(E4768&amp;""),'Référentiel Articles'!$A$2:$F$634,5,FALSE),""))</f>
      </c>
      <c r="H4768" s="85" t="str">
        <v/>
      </c>
      <c r="I4768" s="84">
        <f>IF($E4768="","",IFERROR(VLOOKUP(TRIM(E4768&amp;""),'Référentiel Articles'!$A$2:$F$634,6,FALSE),""))</f>
      </c>
      <c r="J4768" s="90">
        <f>IF(OR($E4768="",$H4768=""),"",$H4768*$I4768)</f>
      </c>
      <c r="K4768" s="87" t="str">
        <v/>
      </c>
    </row>
    <row r="4769">
      <c r="A4769" s="74" t="str">
        <v/>
      </c>
      <c r="B4769" s="74" t="str">
        <v/>
      </c>
      <c r="C4769" s="75">
        <f>IF($E4769="","",IFERROR(VLOOKUP(TRIM(E4769&amp;""),'Référentiel Articles'!$A$2:$F$634,2,FALSE),""))</f>
      </c>
      <c r="D4769" s="75">
        <f>IF($E4769="","",IFERROR(VLOOKUP(TRIM(E4769&amp;""),'Référentiel Articles'!$A$2:$F$634,3,FALSE),""))</f>
      </c>
      <c r="E4769" s="74" t="str">
        <v/>
      </c>
      <c r="F4769" s="75">
        <f>IF($E4769="","",IFERROR(VLOOKUP(TRIM(E4769&amp;""),'Référentiel Articles'!$A$2:$F$634,4,FALSE),""))</f>
      </c>
      <c r="G4769" s="76">
        <f>IF($E4769="","",IFERROR(VLOOKUP(TRIM(E4769&amp;""),'Référentiel Articles'!$A$2:$F$634,5,FALSE),""))</f>
      </c>
      <c r="H4769" s="77" t="str">
        <v/>
      </c>
      <c r="I4769" s="76">
        <f>IF($E4769="","",IFERROR(VLOOKUP(TRIM(E4769&amp;""),'Référentiel Articles'!$A$2:$F$634,6,FALSE),""))</f>
      </c>
      <c r="J4769" s="78">
        <f>IF(OR($E4769="",$H4769=""),"",$H4769*$I4769)</f>
      </c>
      <c r="K4769" s="79" t="str">
        <v/>
      </c>
    </row>
    <row r="4770">
      <c r="A4770" s="81" t="str">
        <v/>
      </c>
      <c r="B4770" s="81" t="str">
        <v/>
      </c>
      <c r="C4770" s="83">
        <f>IF($E4770="","",IFERROR(VLOOKUP(TRIM(E4770&amp;""),'Référentiel Articles'!$A$2:$F$634,2,FALSE),""))</f>
      </c>
      <c r="D4770" s="83">
        <f>IF($E4770="","",IFERROR(VLOOKUP(TRIM(E4770&amp;""),'Référentiel Articles'!$A$2:$F$634,3,FALSE),""))</f>
      </c>
      <c r="E4770" s="81" t="str">
        <v/>
      </c>
      <c r="F4770" s="83">
        <f>IF($E4770="","",IFERROR(VLOOKUP(TRIM(E4770&amp;""),'Référentiel Articles'!$A$2:$F$634,4,FALSE),""))</f>
      </c>
      <c r="G4770" s="84">
        <f>IF($E4770="","",IFERROR(VLOOKUP(TRIM(E4770&amp;""),'Référentiel Articles'!$A$2:$F$634,5,FALSE),""))</f>
      </c>
      <c r="H4770" s="85" t="str">
        <v/>
      </c>
      <c r="I4770" s="84">
        <f>IF($E4770="","",IFERROR(VLOOKUP(TRIM(E4770&amp;""),'Référentiel Articles'!$A$2:$F$634,6,FALSE),""))</f>
      </c>
      <c r="J4770" s="90">
        <f>IF(OR($E4770="",$H4770=""),"",$H4770*$I4770)</f>
      </c>
      <c r="K4770" s="87" t="str">
        <v/>
      </c>
    </row>
    <row r="4771">
      <c r="A4771" s="74" t="str">
        <v/>
      </c>
      <c r="B4771" s="74" t="str">
        <v/>
      </c>
      <c r="C4771" s="75">
        <f>IF($E4771="","",IFERROR(VLOOKUP(TRIM(E4771&amp;""),'Référentiel Articles'!$A$2:$F$634,2,FALSE),""))</f>
      </c>
      <c r="D4771" s="75">
        <f>IF($E4771="","",IFERROR(VLOOKUP(TRIM(E4771&amp;""),'Référentiel Articles'!$A$2:$F$634,3,FALSE),""))</f>
      </c>
      <c r="E4771" s="74" t="str">
        <v/>
      </c>
      <c r="F4771" s="75">
        <f>IF($E4771="","",IFERROR(VLOOKUP(TRIM(E4771&amp;""),'Référentiel Articles'!$A$2:$F$634,4,FALSE),""))</f>
      </c>
      <c r="G4771" s="76">
        <f>IF($E4771="","",IFERROR(VLOOKUP(TRIM(E4771&amp;""),'Référentiel Articles'!$A$2:$F$634,5,FALSE),""))</f>
      </c>
      <c r="H4771" s="77" t="str">
        <v/>
      </c>
      <c r="I4771" s="76">
        <f>IF($E4771="","",IFERROR(VLOOKUP(TRIM(E4771&amp;""),'Référentiel Articles'!$A$2:$F$634,6,FALSE),""))</f>
      </c>
      <c r="J4771" s="78">
        <f>IF(OR($E4771="",$H4771=""),"",$H4771*$I4771)</f>
      </c>
      <c r="K4771" s="79" t="str">
        <v/>
      </c>
    </row>
    <row r="4772">
      <c r="A4772" s="81" t="str">
        <v/>
      </c>
      <c r="B4772" s="81" t="str">
        <v/>
      </c>
      <c r="C4772" s="83">
        <f>IF($E4772="","",IFERROR(VLOOKUP(TRIM(E4772&amp;""),'Référentiel Articles'!$A$2:$F$634,2,FALSE),""))</f>
      </c>
      <c r="D4772" s="83">
        <f>IF($E4772="","",IFERROR(VLOOKUP(TRIM(E4772&amp;""),'Référentiel Articles'!$A$2:$F$634,3,FALSE),""))</f>
      </c>
      <c r="E4772" s="81" t="str">
        <v/>
      </c>
      <c r="F4772" s="83">
        <f>IF($E4772="","",IFERROR(VLOOKUP(TRIM(E4772&amp;""),'Référentiel Articles'!$A$2:$F$634,4,FALSE),""))</f>
      </c>
      <c r="G4772" s="84">
        <f>IF($E4772="","",IFERROR(VLOOKUP(TRIM(E4772&amp;""),'Référentiel Articles'!$A$2:$F$634,5,FALSE),""))</f>
      </c>
      <c r="H4772" s="85" t="str">
        <v/>
      </c>
      <c r="I4772" s="84">
        <f>IF($E4772="","",IFERROR(VLOOKUP(TRIM(E4772&amp;""),'Référentiel Articles'!$A$2:$F$634,6,FALSE),""))</f>
      </c>
      <c r="J4772" s="90">
        <f>IF(OR($E4772="",$H4772=""),"",$H4772*$I4772)</f>
      </c>
      <c r="K4772" s="87" t="str">
        <v/>
      </c>
    </row>
    <row r="4773">
      <c r="A4773" s="74" t="str">
        <v/>
      </c>
      <c r="B4773" s="74" t="str">
        <v/>
      </c>
      <c r="C4773" s="75">
        <f>IF($E4773="","",IFERROR(VLOOKUP(TRIM(E4773&amp;""),'Référentiel Articles'!$A$2:$F$634,2,FALSE),""))</f>
      </c>
      <c r="D4773" s="75">
        <f>IF($E4773="","",IFERROR(VLOOKUP(TRIM(E4773&amp;""),'Référentiel Articles'!$A$2:$F$634,3,FALSE),""))</f>
      </c>
      <c r="E4773" s="74" t="str">
        <v/>
      </c>
      <c r="F4773" s="75">
        <f>IF($E4773="","",IFERROR(VLOOKUP(TRIM(E4773&amp;""),'Référentiel Articles'!$A$2:$F$634,4,FALSE),""))</f>
      </c>
      <c r="G4773" s="76">
        <f>IF($E4773="","",IFERROR(VLOOKUP(TRIM(E4773&amp;""),'Référentiel Articles'!$A$2:$F$634,5,FALSE),""))</f>
      </c>
      <c r="H4773" s="77" t="str">
        <v/>
      </c>
      <c r="I4773" s="76">
        <f>IF($E4773="","",IFERROR(VLOOKUP(TRIM(E4773&amp;""),'Référentiel Articles'!$A$2:$F$634,6,FALSE),""))</f>
      </c>
      <c r="J4773" s="78">
        <f>IF(OR($E4773="",$H4773=""),"",$H4773*$I4773)</f>
      </c>
      <c r="K4773" s="79" t="str">
        <v/>
      </c>
    </row>
    <row r="4774">
      <c r="A4774" s="81" t="str">
        <v/>
      </c>
      <c r="B4774" s="81" t="str">
        <v/>
      </c>
      <c r="C4774" s="83">
        <f>IF($E4774="","",IFERROR(VLOOKUP(TRIM(E4774&amp;""),'Référentiel Articles'!$A$2:$F$634,2,FALSE),""))</f>
      </c>
      <c r="D4774" s="83">
        <f>IF($E4774="","",IFERROR(VLOOKUP(TRIM(E4774&amp;""),'Référentiel Articles'!$A$2:$F$634,3,FALSE),""))</f>
      </c>
      <c r="E4774" s="81" t="str">
        <v/>
      </c>
      <c r="F4774" s="83">
        <f>IF($E4774="","",IFERROR(VLOOKUP(TRIM(E4774&amp;""),'Référentiel Articles'!$A$2:$F$634,4,FALSE),""))</f>
      </c>
      <c r="G4774" s="84">
        <f>IF($E4774="","",IFERROR(VLOOKUP(TRIM(E4774&amp;""),'Référentiel Articles'!$A$2:$F$634,5,FALSE),""))</f>
      </c>
      <c r="H4774" s="85" t="str">
        <v/>
      </c>
      <c r="I4774" s="84">
        <f>IF($E4774="","",IFERROR(VLOOKUP(TRIM(E4774&amp;""),'Référentiel Articles'!$A$2:$F$634,6,FALSE),""))</f>
      </c>
      <c r="J4774" s="90">
        <f>IF(OR($E4774="",$H4774=""),"",$H4774*$I4774)</f>
      </c>
      <c r="K4774" s="87" t="str">
        <v/>
      </c>
    </row>
    <row r="4775">
      <c r="A4775" s="74" t="str">
        <v/>
      </c>
      <c r="B4775" s="74" t="str">
        <v/>
      </c>
      <c r="C4775" s="75">
        <f>IF($E4775="","",IFERROR(VLOOKUP(TRIM(E4775&amp;""),'Référentiel Articles'!$A$2:$F$634,2,FALSE),""))</f>
      </c>
      <c r="D4775" s="75">
        <f>IF($E4775="","",IFERROR(VLOOKUP(TRIM(E4775&amp;""),'Référentiel Articles'!$A$2:$F$634,3,FALSE),""))</f>
      </c>
      <c r="E4775" s="74" t="str">
        <v/>
      </c>
      <c r="F4775" s="75">
        <f>IF($E4775="","",IFERROR(VLOOKUP(TRIM(E4775&amp;""),'Référentiel Articles'!$A$2:$F$634,4,FALSE),""))</f>
      </c>
      <c r="G4775" s="76">
        <f>IF($E4775="","",IFERROR(VLOOKUP(TRIM(E4775&amp;""),'Référentiel Articles'!$A$2:$F$634,5,FALSE),""))</f>
      </c>
      <c r="H4775" s="77" t="str">
        <v/>
      </c>
      <c r="I4775" s="76">
        <f>IF($E4775="","",IFERROR(VLOOKUP(TRIM(E4775&amp;""),'Référentiel Articles'!$A$2:$F$634,6,FALSE),""))</f>
      </c>
      <c r="J4775" s="78">
        <f>IF(OR($E4775="",$H4775=""),"",$H4775*$I4775)</f>
      </c>
      <c r="K4775" s="79" t="str">
        <v/>
      </c>
    </row>
    <row r="4776">
      <c r="A4776" s="81" t="str">
        <v/>
      </c>
      <c r="B4776" s="81" t="str">
        <v/>
      </c>
      <c r="C4776" s="83">
        <f>IF($E4776="","",IFERROR(VLOOKUP(TRIM(E4776&amp;""),'Référentiel Articles'!$A$2:$F$634,2,FALSE),""))</f>
      </c>
      <c r="D4776" s="83">
        <f>IF($E4776="","",IFERROR(VLOOKUP(TRIM(E4776&amp;""),'Référentiel Articles'!$A$2:$F$634,3,FALSE),""))</f>
      </c>
      <c r="E4776" s="81" t="str">
        <v/>
      </c>
      <c r="F4776" s="83">
        <f>IF($E4776="","",IFERROR(VLOOKUP(TRIM(E4776&amp;""),'Référentiel Articles'!$A$2:$F$634,4,FALSE),""))</f>
      </c>
      <c r="G4776" s="84">
        <f>IF($E4776="","",IFERROR(VLOOKUP(TRIM(E4776&amp;""),'Référentiel Articles'!$A$2:$F$634,5,FALSE),""))</f>
      </c>
      <c r="H4776" s="85" t="str">
        <v/>
      </c>
      <c r="I4776" s="84">
        <f>IF($E4776="","",IFERROR(VLOOKUP(TRIM(E4776&amp;""),'Référentiel Articles'!$A$2:$F$634,6,FALSE),""))</f>
      </c>
      <c r="J4776" s="90">
        <f>IF(OR($E4776="",$H4776=""),"",$H4776*$I4776)</f>
      </c>
      <c r="K4776" s="87" t="str">
        <v/>
      </c>
    </row>
    <row r="4777">
      <c r="A4777" s="74" t="str">
        <v/>
      </c>
      <c r="B4777" s="74" t="str">
        <v/>
      </c>
      <c r="C4777" s="75">
        <f>IF($E4777="","",IFERROR(VLOOKUP(TRIM(E4777&amp;""),'Référentiel Articles'!$A$2:$F$634,2,FALSE),""))</f>
      </c>
      <c r="D4777" s="75">
        <f>IF($E4777="","",IFERROR(VLOOKUP(TRIM(E4777&amp;""),'Référentiel Articles'!$A$2:$F$634,3,FALSE),""))</f>
      </c>
      <c r="E4777" s="74" t="str">
        <v/>
      </c>
      <c r="F4777" s="75">
        <f>IF($E4777="","",IFERROR(VLOOKUP(TRIM(E4777&amp;""),'Référentiel Articles'!$A$2:$F$634,4,FALSE),""))</f>
      </c>
      <c r="G4777" s="76">
        <f>IF($E4777="","",IFERROR(VLOOKUP(TRIM(E4777&amp;""),'Référentiel Articles'!$A$2:$F$634,5,FALSE),""))</f>
      </c>
      <c r="H4777" s="77" t="str">
        <v/>
      </c>
      <c r="I4777" s="76">
        <f>IF($E4777="","",IFERROR(VLOOKUP(TRIM(E4777&amp;""),'Référentiel Articles'!$A$2:$F$634,6,FALSE),""))</f>
      </c>
      <c r="J4777" s="78">
        <f>IF(OR($E4777="",$H4777=""),"",$H4777*$I4777)</f>
      </c>
      <c r="K4777" s="79" t="str">
        <v/>
      </c>
    </row>
    <row r="4778">
      <c r="A4778" s="81" t="str">
        <v/>
      </c>
      <c r="B4778" s="81" t="str">
        <v/>
      </c>
      <c r="C4778" s="83">
        <f>IF($E4778="","",IFERROR(VLOOKUP(TRIM(E4778&amp;""),'Référentiel Articles'!$A$2:$F$634,2,FALSE),""))</f>
      </c>
      <c r="D4778" s="83">
        <f>IF($E4778="","",IFERROR(VLOOKUP(TRIM(E4778&amp;""),'Référentiel Articles'!$A$2:$F$634,3,FALSE),""))</f>
      </c>
      <c r="E4778" s="81" t="str">
        <v/>
      </c>
      <c r="F4778" s="83">
        <f>IF($E4778="","",IFERROR(VLOOKUP(TRIM(E4778&amp;""),'Référentiel Articles'!$A$2:$F$634,4,FALSE),""))</f>
      </c>
      <c r="G4778" s="84">
        <f>IF($E4778="","",IFERROR(VLOOKUP(TRIM(E4778&amp;""),'Référentiel Articles'!$A$2:$F$634,5,FALSE),""))</f>
      </c>
      <c r="H4778" s="85" t="str">
        <v/>
      </c>
      <c r="I4778" s="84">
        <f>IF($E4778="","",IFERROR(VLOOKUP(TRIM(E4778&amp;""),'Référentiel Articles'!$A$2:$F$634,6,FALSE),""))</f>
      </c>
      <c r="J4778" s="90">
        <f>IF(OR($E4778="",$H4778=""),"",$H4778*$I4778)</f>
      </c>
      <c r="K4778" s="87" t="str">
        <v/>
      </c>
    </row>
    <row r="4779">
      <c r="A4779" s="74" t="str">
        <v/>
      </c>
      <c r="B4779" s="74" t="str">
        <v/>
      </c>
      <c r="C4779" s="75">
        <f>IF($E4779="","",IFERROR(VLOOKUP(TRIM(E4779&amp;""),'Référentiel Articles'!$A$2:$F$634,2,FALSE),""))</f>
      </c>
      <c r="D4779" s="75">
        <f>IF($E4779="","",IFERROR(VLOOKUP(TRIM(E4779&amp;""),'Référentiel Articles'!$A$2:$F$634,3,FALSE),""))</f>
      </c>
      <c r="E4779" s="74" t="str">
        <v/>
      </c>
      <c r="F4779" s="75">
        <f>IF($E4779="","",IFERROR(VLOOKUP(TRIM(E4779&amp;""),'Référentiel Articles'!$A$2:$F$634,4,FALSE),""))</f>
      </c>
      <c r="G4779" s="76">
        <f>IF($E4779="","",IFERROR(VLOOKUP(TRIM(E4779&amp;""),'Référentiel Articles'!$A$2:$F$634,5,FALSE),""))</f>
      </c>
      <c r="H4779" s="77" t="str">
        <v/>
      </c>
      <c r="I4779" s="76">
        <f>IF($E4779="","",IFERROR(VLOOKUP(TRIM(E4779&amp;""),'Référentiel Articles'!$A$2:$F$634,6,FALSE),""))</f>
      </c>
      <c r="J4779" s="78">
        <f>IF(OR($E4779="",$H4779=""),"",$H4779*$I4779)</f>
      </c>
      <c r="K4779" s="79" t="str">
        <v/>
      </c>
    </row>
    <row r="4780">
      <c r="A4780" s="81" t="str">
        <v/>
      </c>
      <c r="B4780" s="81" t="str">
        <v/>
      </c>
      <c r="C4780" s="83">
        <f>IF($E4780="","",IFERROR(VLOOKUP(TRIM(E4780&amp;""),'Référentiel Articles'!$A$2:$F$634,2,FALSE),""))</f>
      </c>
      <c r="D4780" s="83">
        <f>IF($E4780="","",IFERROR(VLOOKUP(TRIM(E4780&amp;""),'Référentiel Articles'!$A$2:$F$634,3,FALSE),""))</f>
      </c>
      <c r="E4780" s="81" t="str">
        <v/>
      </c>
      <c r="F4780" s="83">
        <f>IF($E4780="","",IFERROR(VLOOKUP(TRIM(E4780&amp;""),'Référentiel Articles'!$A$2:$F$634,4,FALSE),""))</f>
      </c>
      <c r="G4780" s="84">
        <f>IF($E4780="","",IFERROR(VLOOKUP(TRIM(E4780&amp;""),'Référentiel Articles'!$A$2:$F$634,5,FALSE),""))</f>
      </c>
      <c r="H4780" s="85" t="str">
        <v/>
      </c>
      <c r="I4780" s="84">
        <f>IF($E4780="","",IFERROR(VLOOKUP(TRIM(E4780&amp;""),'Référentiel Articles'!$A$2:$F$634,6,FALSE),""))</f>
      </c>
      <c r="J4780" s="90">
        <f>IF(OR($E4780="",$H4780=""),"",$H4780*$I4780)</f>
      </c>
      <c r="K4780" s="87" t="str">
        <v/>
      </c>
    </row>
    <row r="4781">
      <c r="A4781" s="74" t="str">
        <v/>
      </c>
      <c r="B4781" s="74" t="str">
        <v/>
      </c>
      <c r="C4781" s="75">
        <f>IF($E4781="","",IFERROR(VLOOKUP(TRIM(E4781&amp;""),'Référentiel Articles'!$A$2:$F$634,2,FALSE),""))</f>
      </c>
      <c r="D4781" s="75">
        <f>IF($E4781="","",IFERROR(VLOOKUP(TRIM(E4781&amp;""),'Référentiel Articles'!$A$2:$F$634,3,FALSE),""))</f>
      </c>
      <c r="E4781" s="74" t="str">
        <v/>
      </c>
      <c r="F4781" s="75">
        <f>IF($E4781="","",IFERROR(VLOOKUP(TRIM(E4781&amp;""),'Référentiel Articles'!$A$2:$F$634,4,FALSE),""))</f>
      </c>
      <c r="G4781" s="76">
        <f>IF($E4781="","",IFERROR(VLOOKUP(TRIM(E4781&amp;""),'Référentiel Articles'!$A$2:$F$634,5,FALSE),""))</f>
      </c>
      <c r="H4781" s="77" t="str">
        <v/>
      </c>
      <c r="I4781" s="76">
        <f>IF($E4781="","",IFERROR(VLOOKUP(TRIM(E4781&amp;""),'Référentiel Articles'!$A$2:$F$634,6,FALSE),""))</f>
      </c>
      <c r="J4781" s="78">
        <f>IF(OR($E4781="",$H4781=""),"",$H4781*$I4781)</f>
      </c>
      <c r="K4781" s="79" t="str">
        <v/>
      </c>
    </row>
    <row r="4782">
      <c r="A4782" s="81" t="str">
        <v/>
      </c>
      <c r="B4782" s="81" t="str">
        <v/>
      </c>
      <c r="C4782" s="83">
        <f>IF($E4782="","",IFERROR(VLOOKUP(TRIM(E4782&amp;""),'Référentiel Articles'!$A$2:$F$634,2,FALSE),""))</f>
      </c>
      <c r="D4782" s="83">
        <f>IF($E4782="","",IFERROR(VLOOKUP(TRIM(E4782&amp;""),'Référentiel Articles'!$A$2:$F$634,3,FALSE),""))</f>
      </c>
      <c r="E4782" s="81" t="str">
        <v/>
      </c>
      <c r="F4782" s="83">
        <f>IF($E4782="","",IFERROR(VLOOKUP(TRIM(E4782&amp;""),'Référentiel Articles'!$A$2:$F$634,4,FALSE),""))</f>
      </c>
      <c r="G4782" s="84">
        <f>IF($E4782="","",IFERROR(VLOOKUP(TRIM(E4782&amp;""),'Référentiel Articles'!$A$2:$F$634,5,FALSE),""))</f>
      </c>
      <c r="H4782" s="85" t="str">
        <v/>
      </c>
      <c r="I4782" s="84">
        <f>IF($E4782="","",IFERROR(VLOOKUP(TRIM(E4782&amp;""),'Référentiel Articles'!$A$2:$F$634,6,FALSE),""))</f>
      </c>
      <c r="J4782" s="90">
        <f>IF(OR($E4782="",$H4782=""),"",$H4782*$I4782)</f>
      </c>
      <c r="K4782" s="87" t="str">
        <v/>
      </c>
    </row>
    <row r="4783">
      <c r="A4783" s="74" t="str">
        <v/>
      </c>
      <c r="B4783" s="74" t="str">
        <v/>
      </c>
      <c r="C4783" s="75">
        <f>IF($E4783="","",IFERROR(VLOOKUP(TRIM(E4783&amp;""),'Référentiel Articles'!$A$2:$F$634,2,FALSE),""))</f>
      </c>
      <c r="D4783" s="75">
        <f>IF($E4783="","",IFERROR(VLOOKUP(TRIM(E4783&amp;""),'Référentiel Articles'!$A$2:$F$634,3,FALSE),""))</f>
      </c>
      <c r="E4783" s="74" t="str">
        <v/>
      </c>
      <c r="F4783" s="75">
        <f>IF($E4783="","",IFERROR(VLOOKUP(TRIM(E4783&amp;""),'Référentiel Articles'!$A$2:$F$634,4,FALSE),""))</f>
      </c>
      <c r="G4783" s="76">
        <f>IF($E4783="","",IFERROR(VLOOKUP(TRIM(E4783&amp;""),'Référentiel Articles'!$A$2:$F$634,5,FALSE),""))</f>
      </c>
      <c r="H4783" s="77" t="str">
        <v/>
      </c>
      <c r="I4783" s="76">
        <f>IF($E4783="","",IFERROR(VLOOKUP(TRIM(E4783&amp;""),'Référentiel Articles'!$A$2:$F$634,6,FALSE),""))</f>
      </c>
      <c r="J4783" s="78">
        <f>IF(OR($E4783="",$H4783=""),"",$H4783*$I4783)</f>
      </c>
      <c r="K4783" s="79" t="str">
        <v/>
      </c>
    </row>
    <row r="4784">
      <c r="A4784" s="81" t="str">
        <v/>
      </c>
      <c r="B4784" s="81" t="str">
        <v/>
      </c>
      <c r="C4784" s="83">
        <f>IF($E4784="","",IFERROR(VLOOKUP(TRIM(E4784&amp;""),'Référentiel Articles'!$A$2:$F$634,2,FALSE),""))</f>
      </c>
      <c r="D4784" s="83">
        <f>IF($E4784="","",IFERROR(VLOOKUP(TRIM(E4784&amp;""),'Référentiel Articles'!$A$2:$F$634,3,FALSE),""))</f>
      </c>
      <c r="E4784" s="81" t="str">
        <v/>
      </c>
      <c r="F4784" s="83">
        <f>IF($E4784="","",IFERROR(VLOOKUP(TRIM(E4784&amp;""),'Référentiel Articles'!$A$2:$F$634,4,FALSE),""))</f>
      </c>
      <c r="G4784" s="84">
        <f>IF($E4784="","",IFERROR(VLOOKUP(TRIM(E4784&amp;""),'Référentiel Articles'!$A$2:$F$634,5,FALSE),""))</f>
      </c>
      <c r="H4784" s="85" t="str">
        <v/>
      </c>
      <c r="I4784" s="84">
        <f>IF($E4784="","",IFERROR(VLOOKUP(TRIM(E4784&amp;""),'Référentiel Articles'!$A$2:$F$634,6,FALSE),""))</f>
      </c>
      <c r="J4784" s="90">
        <f>IF(OR($E4784="",$H4784=""),"",$H4784*$I4784)</f>
      </c>
      <c r="K4784" s="87" t="str">
        <v/>
      </c>
    </row>
    <row r="4785">
      <c r="A4785" s="74" t="str">
        <v/>
      </c>
      <c r="B4785" s="74" t="str">
        <v/>
      </c>
      <c r="C4785" s="75">
        <f>IF($E4785="","",IFERROR(VLOOKUP(TRIM(E4785&amp;""),'Référentiel Articles'!$A$2:$F$634,2,FALSE),""))</f>
      </c>
      <c r="D4785" s="75">
        <f>IF($E4785="","",IFERROR(VLOOKUP(TRIM(E4785&amp;""),'Référentiel Articles'!$A$2:$F$634,3,FALSE),""))</f>
      </c>
      <c r="E4785" s="74" t="str">
        <v/>
      </c>
      <c r="F4785" s="75">
        <f>IF($E4785="","",IFERROR(VLOOKUP(TRIM(E4785&amp;""),'Référentiel Articles'!$A$2:$F$634,4,FALSE),""))</f>
      </c>
      <c r="G4785" s="76">
        <f>IF($E4785="","",IFERROR(VLOOKUP(TRIM(E4785&amp;""),'Référentiel Articles'!$A$2:$F$634,5,FALSE),""))</f>
      </c>
      <c r="H4785" s="77" t="str">
        <v/>
      </c>
      <c r="I4785" s="76">
        <f>IF($E4785="","",IFERROR(VLOOKUP(TRIM(E4785&amp;""),'Référentiel Articles'!$A$2:$F$634,6,FALSE),""))</f>
      </c>
      <c r="J4785" s="78">
        <f>IF(OR($E4785="",$H4785=""),"",$H4785*$I4785)</f>
      </c>
      <c r="K4785" s="79" t="str">
        <v/>
      </c>
    </row>
    <row r="4786">
      <c r="A4786" s="81" t="str">
        <v/>
      </c>
      <c r="B4786" s="81" t="str">
        <v/>
      </c>
      <c r="C4786" s="83">
        <f>IF($E4786="","",IFERROR(VLOOKUP(TRIM(E4786&amp;""),'Référentiel Articles'!$A$2:$F$634,2,FALSE),""))</f>
      </c>
      <c r="D4786" s="83">
        <f>IF($E4786="","",IFERROR(VLOOKUP(TRIM(E4786&amp;""),'Référentiel Articles'!$A$2:$F$634,3,FALSE),""))</f>
      </c>
      <c r="E4786" s="81" t="str">
        <v/>
      </c>
      <c r="F4786" s="83">
        <f>IF($E4786="","",IFERROR(VLOOKUP(TRIM(E4786&amp;""),'Référentiel Articles'!$A$2:$F$634,4,FALSE),""))</f>
      </c>
      <c r="G4786" s="84">
        <f>IF($E4786="","",IFERROR(VLOOKUP(TRIM(E4786&amp;""),'Référentiel Articles'!$A$2:$F$634,5,FALSE),""))</f>
      </c>
      <c r="H4786" s="85" t="str">
        <v/>
      </c>
      <c r="I4786" s="84">
        <f>IF($E4786="","",IFERROR(VLOOKUP(TRIM(E4786&amp;""),'Référentiel Articles'!$A$2:$F$634,6,FALSE),""))</f>
      </c>
      <c r="J4786" s="90">
        <f>IF(OR($E4786="",$H4786=""),"",$H4786*$I4786)</f>
      </c>
      <c r="K4786" s="87" t="str">
        <v/>
      </c>
    </row>
    <row r="4787">
      <c r="A4787" s="74" t="str">
        <v/>
      </c>
      <c r="B4787" s="74" t="str">
        <v/>
      </c>
      <c r="C4787" s="75">
        <f>IF($E4787="","",IFERROR(VLOOKUP(TRIM(E4787&amp;""),'Référentiel Articles'!$A$2:$F$634,2,FALSE),""))</f>
      </c>
      <c r="D4787" s="75">
        <f>IF($E4787="","",IFERROR(VLOOKUP(TRIM(E4787&amp;""),'Référentiel Articles'!$A$2:$F$634,3,FALSE),""))</f>
      </c>
      <c r="E4787" s="74" t="str">
        <v/>
      </c>
      <c r="F4787" s="75">
        <f>IF($E4787="","",IFERROR(VLOOKUP(TRIM(E4787&amp;""),'Référentiel Articles'!$A$2:$F$634,4,FALSE),""))</f>
      </c>
      <c r="G4787" s="76">
        <f>IF($E4787="","",IFERROR(VLOOKUP(TRIM(E4787&amp;""),'Référentiel Articles'!$A$2:$F$634,5,FALSE),""))</f>
      </c>
      <c r="H4787" s="77" t="str">
        <v/>
      </c>
      <c r="I4787" s="76">
        <f>IF($E4787="","",IFERROR(VLOOKUP(TRIM(E4787&amp;""),'Référentiel Articles'!$A$2:$F$634,6,FALSE),""))</f>
      </c>
      <c r="J4787" s="78">
        <f>IF(OR($E4787="",$H4787=""),"",$H4787*$I4787)</f>
      </c>
      <c r="K4787" s="79" t="str">
        <v/>
      </c>
    </row>
    <row r="4788">
      <c r="A4788" s="81" t="str">
        <v/>
      </c>
      <c r="B4788" s="81" t="str">
        <v/>
      </c>
      <c r="C4788" s="83">
        <f>IF($E4788="","",IFERROR(VLOOKUP(TRIM(E4788&amp;""),'Référentiel Articles'!$A$2:$F$634,2,FALSE),""))</f>
      </c>
      <c r="D4788" s="83">
        <f>IF($E4788="","",IFERROR(VLOOKUP(TRIM(E4788&amp;""),'Référentiel Articles'!$A$2:$F$634,3,FALSE),""))</f>
      </c>
      <c r="E4788" s="81" t="str">
        <v/>
      </c>
      <c r="F4788" s="83">
        <f>IF($E4788="","",IFERROR(VLOOKUP(TRIM(E4788&amp;""),'Référentiel Articles'!$A$2:$F$634,4,FALSE),""))</f>
      </c>
      <c r="G4788" s="84">
        <f>IF($E4788="","",IFERROR(VLOOKUP(TRIM(E4788&amp;""),'Référentiel Articles'!$A$2:$F$634,5,FALSE),""))</f>
      </c>
      <c r="H4788" s="85" t="str">
        <v/>
      </c>
      <c r="I4788" s="84">
        <f>IF($E4788="","",IFERROR(VLOOKUP(TRIM(E4788&amp;""),'Référentiel Articles'!$A$2:$F$634,6,FALSE),""))</f>
      </c>
      <c r="J4788" s="90">
        <f>IF(OR($E4788="",$H4788=""),"",$H4788*$I4788)</f>
      </c>
      <c r="K4788" s="87" t="str">
        <v/>
      </c>
    </row>
    <row r="4789">
      <c r="A4789" s="74" t="str">
        <v/>
      </c>
      <c r="B4789" s="74" t="str">
        <v/>
      </c>
      <c r="C4789" s="75">
        <f>IF($E4789="","",IFERROR(VLOOKUP(TRIM(E4789&amp;""),'Référentiel Articles'!$A$2:$F$634,2,FALSE),""))</f>
      </c>
      <c r="D4789" s="75">
        <f>IF($E4789="","",IFERROR(VLOOKUP(TRIM(E4789&amp;""),'Référentiel Articles'!$A$2:$F$634,3,FALSE),""))</f>
      </c>
      <c r="E4789" s="74" t="str">
        <v/>
      </c>
      <c r="F4789" s="75">
        <f>IF($E4789="","",IFERROR(VLOOKUP(TRIM(E4789&amp;""),'Référentiel Articles'!$A$2:$F$634,4,FALSE),""))</f>
      </c>
      <c r="G4789" s="76">
        <f>IF($E4789="","",IFERROR(VLOOKUP(TRIM(E4789&amp;""),'Référentiel Articles'!$A$2:$F$634,5,FALSE),""))</f>
      </c>
      <c r="H4789" s="77" t="str">
        <v/>
      </c>
      <c r="I4789" s="76">
        <f>IF($E4789="","",IFERROR(VLOOKUP(TRIM(E4789&amp;""),'Référentiel Articles'!$A$2:$F$634,6,FALSE),""))</f>
      </c>
      <c r="J4789" s="78">
        <f>IF(OR($E4789="",$H4789=""),"",$H4789*$I4789)</f>
      </c>
      <c r="K4789" s="79" t="str">
        <v/>
      </c>
    </row>
    <row r="4790">
      <c r="A4790" s="81" t="str">
        <v/>
      </c>
      <c r="B4790" s="81" t="str">
        <v/>
      </c>
      <c r="C4790" s="83">
        <f>IF($E4790="","",IFERROR(VLOOKUP(TRIM(E4790&amp;""),'Référentiel Articles'!$A$2:$F$634,2,FALSE),""))</f>
      </c>
      <c r="D4790" s="83">
        <f>IF($E4790="","",IFERROR(VLOOKUP(TRIM(E4790&amp;""),'Référentiel Articles'!$A$2:$F$634,3,FALSE),""))</f>
      </c>
      <c r="E4790" s="81" t="str">
        <v/>
      </c>
      <c r="F4790" s="83">
        <f>IF($E4790="","",IFERROR(VLOOKUP(TRIM(E4790&amp;""),'Référentiel Articles'!$A$2:$F$634,4,FALSE),""))</f>
      </c>
      <c r="G4790" s="84">
        <f>IF($E4790="","",IFERROR(VLOOKUP(TRIM(E4790&amp;""),'Référentiel Articles'!$A$2:$F$634,5,FALSE),""))</f>
      </c>
      <c r="H4790" s="85" t="str">
        <v/>
      </c>
      <c r="I4790" s="84">
        <f>IF($E4790="","",IFERROR(VLOOKUP(TRIM(E4790&amp;""),'Référentiel Articles'!$A$2:$F$634,6,FALSE),""))</f>
      </c>
      <c r="J4790" s="90">
        <f>IF(OR($E4790="",$H4790=""),"",$H4790*$I4790)</f>
      </c>
      <c r="K4790" s="87" t="str">
        <v/>
      </c>
    </row>
    <row r="4791">
      <c r="A4791" s="74" t="str">
        <v/>
      </c>
      <c r="B4791" s="74" t="str">
        <v/>
      </c>
      <c r="C4791" s="75">
        <f>IF($E4791="","",IFERROR(VLOOKUP(TRIM(E4791&amp;""),'Référentiel Articles'!$A$2:$F$634,2,FALSE),""))</f>
      </c>
      <c r="D4791" s="75">
        <f>IF($E4791="","",IFERROR(VLOOKUP(TRIM(E4791&amp;""),'Référentiel Articles'!$A$2:$F$634,3,FALSE),""))</f>
      </c>
      <c r="E4791" s="74" t="str">
        <v/>
      </c>
      <c r="F4791" s="75">
        <f>IF($E4791="","",IFERROR(VLOOKUP(TRIM(E4791&amp;""),'Référentiel Articles'!$A$2:$F$634,4,FALSE),""))</f>
      </c>
      <c r="G4791" s="76">
        <f>IF($E4791="","",IFERROR(VLOOKUP(TRIM(E4791&amp;""),'Référentiel Articles'!$A$2:$F$634,5,FALSE),""))</f>
      </c>
      <c r="H4791" s="77" t="str">
        <v/>
      </c>
      <c r="I4791" s="76">
        <f>IF($E4791="","",IFERROR(VLOOKUP(TRIM(E4791&amp;""),'Référentiel Articles'!$A$2:$F$634,6,FALSE),""))</f>
      </c>
      <c r="J4791" s="78">
        <f>IF(OR($E4791="",$H4791=""),"",$H4791*$I4791)</f>
      </c>
      <c r="K4791" s="79" t="str">
        <v/>
      </c>
    </row>
    <row r="4792">
      <c r="A4792" s="81" t="str">
        <v/>
      </c>
      <c r="B4792" s="81" t="str">
        <v/>
      </c>
      <c r="C4792" s="83">
        <f>IF($E4792="","",IFERROR(VLOOKUP(TRIM(E4792&amp;""),'Référentiel Articles'!$A$2:$F$634,2,FALSE),""))</f>
      </c>
      <c r="D4792" s="83">
        <f>IF($E4792="","",IFERROR(VLOOKUP(TRIM(E4792&amp;""),'Référentiel Articles'!$A$2:$F$634,3,FALSE),""))</f>
      </c>
      <c r="E4792" s="81" t="str">
        <v/>
      </c>
      <c r="F4792" s="83">
        <f>IF($E4792="","",IFERROR(VLOOKUP(TRIM(E4792&amp;""),'Référentiel Articles'!$A$2:$F$634,4,FALSE),""))</f>
      </c>
      <c r="G4792" s="84">
        <f>IF($E4792="","",IFERROR(VLOOKUP(TRIM(E4792&amp;""),'Référentiel Articles'!$A$2:$F$634,5,FALSE),""))</f>
      </c>
      <c r="H4792" s="85" t="str">
        <v/>
      </c>
      <c r="I4792" s="84">
        <f>IF($E4792="","",IFERROR(VLOOKUP(TRIM(E4792&amp;""),'Référentiel Articles'!$A$2:$F$634,6,FALSE),""))</f>
      </c>
      <c r="J4792" s="90">
        <f>IF(OR($E4792="",$H4792=""),"",$H4792*$I4792)</f>
      </c>
      <c r="K4792" s="87" t="str">
        <v/>
      </c>
    </row>
    <row r="4793">
      <c r="A4793" s="74" t="str">
        <v/>
      </c>
      <c r="B4793" s="74" t="str">
        <v/>
      </c>
      <c r="C4793" s="75">
        <f>IF($E4793="","",IFERROR(VLOOKUP(TRIM(E4793&amp;""),'Référentiel Articles'!$A$2:$F$634,2,FALSE),""))</f>
      </c>
      <c r="D4793" s="75">
        <f>IF($E4793="","",IFERROR(VLOOKUP(TRIM(E4793&amp;""),'Référentiel Articles'!$A$2:$F$634,3,FALSE),""))</f>
      </c>
      <c r="E4793" s="74" t="str">
        <v/>
      </c>
      <c r="F4793" s="75">
        <f>IF($E4793="","",IFERROR(VLOOKUP(TRIM(E4793&amp;""),'Référentiel Articles'!$A$2:$F$634,4,FALSE),""))</f>
      </c>
      <c r="G4793" s="76">
        <f>IF($E4793="","",IFERROR(VLOOKUP(TRIM(E4793&amp;""),'Référentiel Articles'!$A$2:$F$634,5,FALSE),""))</f>
      </c>
      <c r="H4793" s="77" t="str">
        <v/>
      </c>
      <c r="I4793" s="76">
        <f>IF($E4793="","",IFERROR(VLOOKUP(TRIM(E4793&amp;""),'Référentiel Articles'!$A$2:$F$634,6,FALSE),""))</f>
      </c>
      <c r="J4793" s="78">
        <f>IF(OR($E4793="",$H4793=""),"",$H4793*$I4793)</f>
      </c>
      <c r="K4793" s="79" t="str">
        <v/>
      </c>
    </row>
    <row r="4794">
      <c r="A4794" s="81" t="str">
        <v/>
      </c>
      <c r="B4794" s="81" t="str">
        <v/>
      </c>
      <c r="C4794" s="83">
        <f>IF($E4794="","",IFERROR(VLOOKUP(TRIM(E4794&amp;""),'Référentiel Articles'!$A$2:$F$634,2,FALSE),""))</f>
      </c>
      <c r="D4794" s="83">
        <f>IF($E4794="","",IFERROR(VLOOKUP(TRIM(E4794&amp;""),'Référentiel Articles'!$A$2:$F$634,3,FALSE),""))</f>
      </c>
      <c r="E4794" s="81" t="str">
        <v/>
      </c>
      <c r="F4794" s="83">
        <f>IF($E4794="","",IFERROR(VLOOKUP(TRIM(E4794&amp;""),'Référentiel Articles'!$A$2:$F$634,4,FALSE),""))</f>
      </c>
      <c r="G4794" s="84">
        <f>IF($E4794="","",IFERROR(VLOOKUP(TRIM(E4794&amp;""),'Référentiel Articles'!$A$2:$F$634,5,FALSE),""))</f>
      </c>
      <c r="H4794" s="85" t="str">
        <v/>
      </c>
      <c r="I4794" s="84">
        <f>IF($E4794="","",IFERROR(VLOOKUP(TRIM(E4794&amp;""),'Référentiel Articles'!$A$2:$F$634,6,FALSE),""))</f>
      </c>
      <c r="J4794" s="90">
        <f>IF(OR($E4794="",$H4794=""),"",$H4794*$I4794)</f>
      </c>
      <c r="K4794" s="87" t="str">
        <v/>
      </c>
    </row>
    <row r="4795">
      <c r="A4795" s="74" t="str">
        <v/>
      </c>
      <c r="B4795" s="74" t="str">
        <v/>
      </c>
      <c r="C4795" s="75">
        <f>IF($E4795="","",IFERROR(VLOOKUP(TRIM(E4795&amp;""),'Référentiel Articles'!$A$2:$F$634,2,FALSE),""))</f>
      </c>
      <c r="D4795" s="75">
        <f>IF($E4795="","",IFERROR(VLOOKUP(TRIM(E4795&amp;""),'Référentiel Articles'!$A$2:$F$634,3,FALSE),""))</f>
      </c>
      <c r="E4795" s="74" t="str">
        <v/>
      </c>
      <c r="F4795" s="75">
        <f>IF($E4795="","",IFERROR(VLOOKUP(TRIM(E4795&amp;""),'Référentiel Articles'!$A$2:$F$634,4,FALSE),""))</f>
      </c>
      <c r="G4795" s="76">
        <f>IF($E4795="","",IFERROR(VLOOKUP(TRIM(E4795&amp;""),'Référentiel Articles'!$A$2:$F$634,5,FALSE),""))</f>
      </c>
      <c r="H4795" s="77" t="str">
        <v/>
      </c>
      <c r="I4795" s="76">
        <f>IF($E4795="","",IFERROR(VLOOKUP(TRIM(E4795&amp;""),'Référentiel Articles'!$A$2:$F$634,6,FALSE),""))</f>
      </c>
      <c r="J4795" s="78">
        <f>IF(OR($E4795="",$H4795=""),"",$H4795*$I4795)</f>
      </c>
      <c r="K4795" s="79" t="str">
        <v/>
      </c>
    </row>
    <row r="4796">
      <c r="A4796" s="81" t="str">
        <v/>
      </c>
      <c r="B4796" s="81" t="str">
        <v/>
      </c>
      <c r="C4796" s="83">
        <f>IF($E4796="","",IFERROR(VLOOKUP(TRIM(E4796&amp;""),'Référentiel Articles'!$A$2:$F$634,2,FALSE),""))</f>
      </c>
      <c r="D4796" s="83">
        <f>IF($E4796="","",IFERROR(VLOOKUP(TRIM(E4796&amp;""),'Référentiel Articles'!$A$2:$F$634,3,FALSE),""))</f>
      </c>
      <c r="E4796" s="81" t="str">
        <v/>
      </c>
      <c r="F4796" s="83">
        <f>IF($E4796="","",IFERROR(VLOOKUP(TRIM(E4796&amp;""),'Référentiel Articles'!$A$2:$F$634,4,FALSE),""))</f>
      </c>
      <c r="G4796" s="84">
        <f>IF($E4796="","",IFERROR(VLOOKUP(TRIM(E4796&amp;""),'Référentiel Articles'!$A$2:$F$634,5,FALSE),""))</f>
      </c>
      <c r="H4796" s="85" t="str">
        <v/>
      </c>
      <c r="I4796" s="84">
        <f>IF($E4796="","",IFERROR(VLOOKUP(TRIM(E4796&amp;""),'Référentiel Articles'!$A$2:$F$634,6,FALSE),""))</f>
      </c>
      <c r="J4796" s="90">
        <f>IF(OR($E4796="",$H4796=""),"",$H4796*$I4796)</f>
      </c>
      <c r="K4796" s="87" t="str">
        <v/>
      </c>
    </row>
    <row r="4797">
      <c r="A4797" s="74" t="str">
        <v/>
      </c>
      <c r="B4797" s="74" t="str">
        <v/>
      </c>
      <c r="C4797" s="75">
        <f>IF($E4797="","",IFERROR(VLOOKUP(TRIM(E4797&amp;""),'Référentiel Articles'!$A$2:$F$634,2,FALSE),""))</f>
      </c>
      <c r="D4797" s="75">
        <f>IF($E4797="","",IFERROR(VLOOKUP(TRIM(E4797&amp;""),'Référentiel Articles'!$A$2:$F$634,3,FALSE),""))</f>
      </c>
      <c r="E4797" s="74" t="str">
        <v/>
      </c>
      <c r="F4797" s="75">
        <f>IF($E4797="","",IFERROR(VLOOKUP(TRIM(E4797&amp;""),'Référentiel Articles'!$A$2:$F$634,4,FALSE),""))</f>
      </c>
      <c r="G4797" s="76">
        <f>IF($E4797="","",IFERROR(VLOOKUP(TRIM(E4797&amp;""),'Référentiel Articles'!$A$2:$F$634,5,FALSE),""))</f>
      </c>
      <c r="H4797" s="77" t="str">
        <v/>
      </c>
      <c r="I4797" s="76">
        <f>IF($E4797="","",IFERROR(VLOOKUP(TRIM(E4797&amp;""),'Référentiel Articles'!$A$2:$F$634,6,FALSE),""))</f>
      </c>
      <c r="J4797" s="78">
        <f>IF(OR($E4797="",$H4797=""),"",$H4797*$I4797)</f>
      </c>
      <c r="K4797" s="79" t="str">
        <v/>
      </c>
    </row>
    <row r="4798">
      <c r="A4798" s="81" t="str">
        <v/>
      </c>
      <c r="B4798" s="81" t="str">
        <v/>
      </c>
      <c r="C4798" s="83">
        <f>IF($E4798="","",IFERROR(VLOOKUP(TRIM(E4798&amp;""),'Référentiel Articles'!$A$2:$F$634,2,FALSE),""))</f>
      </c>
      <c r="D4798" s="83">
        <f>IF($E4798="","",IFERROR(VLOOKUP(TRIM(E4798&amp;""),'Référentiel Articles'!$A$2:$F$634,3,FALSE),""))</f>
      </c>
      <c r="E4798" s="81" t="str">
        <v/>
      </c>
      <c r="F4798" s="83">
        <f>IF($E4798="","",IFERROR(VLOOKUP(TRIM(E4798&amp;""),'Référentiel Articles'!$A$2:$F$634,4,FALSE),""))</f>
      </c>
      <c r="G4798" s="84">
        <f>IF($E4798="","",IFERROR(VLOOKUP(TRIM(E4798&amp;""),'Référentiel Articles'!$A$2:$F$634,5,FALSE),""))</f>
      </c>
      <c r="H4798" s="85" t="str">
        <v/>
      </c>
      <c r="I4798" s="84">
        <f>IF($E4798="","",IFERROR(VLOOKUP(TRIM(E4798&amp;""),'Référentiel Articles'!$A$2:$F$634,6,FALSE),""))</f>
      </c>
      <c r="J4798" s="90">
        <f>IF(OR($E4798="",$H4798=""),"",$H4798*$I4798)</f>
      </c>
      <c r="K4798" s="87" t="str">
        <v/>
      </c>
    </row>
    <row r="4799">
      <c r="A4799" s="74" t="str">
        <v/>
      </c>
      <c r="B4799" s="74" t="str">
        <v/>
      </c>
      <c r="C4799" s="75">
        <f>IF($E4799="","",IFERROR(VLOOKUP(TRIM(E4799&amp;""),'Référentiel Articles'!$A$2:$F$634,2,FALSE),""))</f>
      </c>
      <c r="D4799" s="75">
        <f>IF($E4799="","",IFERROR(VLOOKUP(TRIM(E4799&amp;""),'Référentiel Articles'!$A$2:$F$634,3,FALSE),""))</f>
      </c>
      <c r="E4799" s="74" t="str">
        <v/>
      </c>
      <c r="F4799" s="75">
        <f>IF($E4799="","",IFERROR(VLOOKUP(TRIM(E4799&amp;""),'Référentiel Articles'!$A$2:$F$634,4,FALSE),""))</f>
      </c>
      <c r="G4799" s="76">
        <f>IF($E4799="","",IFERROR(VLOOKUP(TRIM(E4799&amp;""),'Référentiel Articles'!$A$2:$F$634,5,FALSE),""))</f>
      </c>
      <c r="H4799" s="77" t="str">
        <v/>
      </c>
      <c r="I4799" s="76">
        <f>IF($E4799="","",IFERROR(VLOOKUP(TRIM(E4799&amp;""),'Référentiel Articles'!$A$2:$F$634,6,FALSE),""))</f>
      </c>
      <c r="J4799" s="78">
        <f>IF(OR($E4799="",$H4799=""),"",$H4799*$I4799)</f>
      </c>
      <c r="K4799" s="79" t="str">
        <v/>
      </c>
    </row>
    <row r="4800">
      <c r="A4800" s="81" t="str">
        <v/>
      </c>
      <c r="B4800" s="81" t="str">
        <v/>
      </c>
      <c r="C4800" s="83">
        <f>IF($E4800="","",IFERROR(VLOOKUP(TRIM(E4800&amp;""),'Référentiel Articles'!$A$2:$F$634,2,FALSE),""))</f>
      </c>
      <c r="D4800" s="83">
        <f>IF($E4800="","",IFERROR(VLOOKUP(TRIM(E4800&amp;""),'Référentiel Articles'!$A$2:$F$634,3,FALSE),""))</f>
      </c>
      <c r="E4800" s="81" t="str">
        <v/>
      </c>
      <c r="F4800" s="83">
        <f>IF($E4800="","",IFERROR(VLOOKUP(TRIM(E4800&amp;""),'Référentiel Articles'!$A$2:$F$634,4,FALSE),""))</f>
      </c>
      <c r="G4800" s="84">
        <f>IF($E4800="","",IFERROR(VLOOKUP(TRIM(E4800&amp;""),'Référentiel Articles'!$A$2:$F$634,5,FALSE),""))</f>
      </c>
      <c r="H4800" s="85" t="str">
        <v/>
      </c>
      <c r="I4800" s="84">
        <f>IF($E4800="","",IFERROR(VLOOKUP(TRIM(E4800&amp;""),'Référentiel Articles'!$A$2:$F$634,6,FALSE),""))</f>
      </c>
      <c r="J4800" s="90">
        <f>IF(OR($E4800="",$H4800=""),"",$H4800*$I4800)</f>
      </c>
      <c r="K4800" s="87" t="str">
        <v/>
      </c>
    </row>
    <row r="4801">
      <c r="A4801" s="74" t="str">
        <v/>
      </c>
      <c r="B4801" s="74" t="str">
        <v/>
      </c>
      <c r="C4801" s="75">
        <f>IF($E4801="","",IFERROR(VLOOKUP(TRIM(E4801&amp;""),'Référentiel Articles'!$A$2:$F$634,2,FALSE),""))</f>
      </c>
      <c r="D4801" s="75">
        <f>IF($E4801="","",IFERROR(VLOOKUP(TRIM(E4801&amp;""),'Référentiel Articles'!$A$2:$F$634,3,FALSE),""))</f>
      </c>
      <c r="E4801" s="74" t="str">
        <v/>
      </c>
      <c r="F4801" s="75">
        <f>IF($E4801="","",IFERROR(VLOOKUP(TRIM(E4801&amp;""),'Référentiel Articles'!$A$2:$F$634,4,FALSE),""))</f>
      </c>
      <c r="G4801" s="76">
        <f>IF($E4801="","",IFERROR(VLOOKUP(TRIM(E4801&amp;""),'Référentiel Articles'!$A$2:$F$634,5,FALSE),""))</f>
      </c>
      <c r="H4801" s="77" t="str">
        <v/>
      </c>
      <c r="I4801" s="76">
        <f>IF($E4801="","",IFERROR(VLOOKUP(TRIM(E4801&amp;""),'Référentiel Articles'!$A$2:$F$634,6,FALSE),""))</f>
      </c>
      <c r="J4801" s="78">
        <f>IF(OR($E4801="",$H4801=""),"",$H4801*$I4801)</f>
      </c>
      <c r="K4801" s="79" t="str">
        <v/>
      </c>
    </row>
    <row r="4802">
      <c r="A4802" s="81" t="str">
        <v/>
      </c>
      <c r="B4802" s="81" t="str">
        <v/>
      </c>
      <c r="C4802" s="83">
        <f>IF($E4802="","",IFERROR(VLOOKUP(TRIM(E4802&amp;""),'Référentiel Articles'!$A$2:$F$634,2,FALSE),""))</f>
      </c>
      <c r="D4802" s="83">
        <f>IF($E4802="","",IFERROR(VLOOKUP(TRIM(E4802&amp;""),'Référentiel Articles'!$A$2:$F$634,3,FALSE),""))</f>
      </c>
      <c r="E4802" s="81" t="str">
        <v/>
      </c>
      <c r="F4802" s="83">
        <f>IF($E4802="","",IFERROR(VLOOKUP(TRIM(E4802&amp;""),'Référentiel Articles'!$A$2:$F$634,4,FALSE),""))</f>
      </c>
      <c r="G4802" s="84">
        <f>IF($E4802="","",IFERROR(VLOOKUP(TRIM(E4802&amp;""),'Référentiel Articles'!$A$2:$F$634,5,FALSE),""))</f>
      </c>
      <c r="H4802" s="85" t="str">
        <v/>
      </c>
      <c r="I4802" s="84">
        <f>IF($E4802="","",IFERROR(VLOOKUP(TRIM(E4802&amp;""),'Référentiel Articles'!$A$2:$F$634,6,FALSE),""))</f>
      </c>
      <c r="J4802" s="90">
        <f>IF(OR($E4802="",$H4802=""),"",$H4802*$I4802)</f>
      </c>
      <c r="K4802" s="87" t="str">
        <v/>
      </c>
    </row>
    <row r="4803">
      <c r="A4803" s="74" t="str">
        <v/>
      </c>
      <c r="B4803" s="74" t="str">
        <v/>
      </c>
      <c r="C4803" s="75">
        <f>IF($E4803="","",IFERROR(VLOOKUP(TRIM(E4803&amp;""),'Référentiel Articles'!$A$2:$F$634,2,FALSE),""))</f>
      </c>
      <c r="D4803" s="75">
        <f>IF($E4803="","",IFERROR(VLOOKUP(TRIM(E4803&amp;""),'Référentiel Articles'!$A$2:$F$634,3,FALSE),""))</f>
      </c>
      <c r="E4803" s="74" t="str">
        <v/>
      </c>
      <c r="F4803" s="75">
        <f>IF($E4803="","",IFERROR(VLOOKUP(TRIM(E4803&amp;""),'Référentiel Articles'!$A$2:$F$634,4,FALSE),""))</f>
      </c>
      <c r="G4803" s="76">
        <f>IF($E4803="","",IFERROR(VLOOKUP(TRIM(E4803&amp;""),'Référentiel Articles'!$A$2:$F$634,5,FALSE),""))</f>
      </c>
      <c r="H4803" s="77" t="str">
        <v/>
      </c>
      <c r="I4803" s="76">
        <f>IF($E4803="","",IFERROR(VLOOKUP(TRIM(E4803&amp;""),'Référentiel Articles'!$A$2:$F$634,6,FALSE),""))</f>
      </c>
      <c r="J4803" s="78">
        <f>IF(OR($E4803="",$H4803=""),"",$H4803*$I4803)</f>
      </c>
      <c r="K4803" s="79" t="str">
        <v/>
      </c>
    </row>
    <row r="4804">
      <c r="A4804" s="81" t="str">
        <v/>
      </c>
      <c r="B4804" s="81" t="str">
        <v/>
      </c>
      <c r="C4804" s="83">
        <f>IF($E4804="","",IFERROR(VLOOKUP(TRIM(E4804&amp;""),'Référentiel Articles'!$A$2:$F$634,2,FALSE),""))</f>
      </c>
      <c r="D4804" s="83">
        <f>IF($E4804="","",IFERROR(VLOOKUP(TRIM(E4804&amp;""),'Référentiel Articles'!$A$2:$F$634,3,FALSE),""))</f>
      </c>
      <c r="E4804" s="81" t="str">
        <v/>
      </c>
      <c r="F4804" s="83">
        <f>IF($E4804="","",IFERROR(VLOOKUP(TRIM(E4804&amp;""),'Référentiel Articles'!$A$2:$F$634,4,FALSE),""))</f>
      </c>
      <c r="G4804" s="84">
        <f>IF($E4804="","",IFERROR(VLOOKUP(TRIM(E4804&amp;""),'Référentiel Articles'!$A$2:$F$634,5,FALSE),""))</f>
      </c>
      <c r="H4804" s="85" t="str">
        <v/>
      </c>
      <c r="I4804" s="84">
        <f>IF($E4804="","",IFERROR(VLOOKUP(TRIM(E4804&amp;""),'Référentiel Articles'!$A$2:$F$634,6,FALSE),""))</f>
      </c>
      <c r="J4804" s="90">
        <f>IF(OR($E4804="",$H4804=""),"",$H4804*$I4804)</f>
      </c>
      <c r="K4804" s="87" t="str">
        <v/>
      </c>
    </row>
    <row r="4805">
      <c r="A4805" s="74" t="str">
        <v/>
      </c>
      <c r="B4805" s="74" t="str">
        <v/>
      </c>
      <c r="C4805" s="75">
        <f>IF($E4805="","",IFERROR(VLOOKUP(TRIM(E4805&amp;""),'Référentiel Articles'!$A$2:$F$634,2,FALSE),""))</f>
      </c>
      <c r="D4805" s="75">
        <f>IF($E4805="","",IFERROR(VLOOKUP(TRIM(E4805&amp;""),'Référentiel Articles'!$A$2:$F$634,3,FALSE),""))</f>
      </c>
      <c r="E4805" s="74" t="str">
        <v/>
      </c>
      <c r="F4805" s="75">
        <f>IF($E4805="","",IFERROR(VLOOKUP(TRIM(E4805&amp;""),'Référentiel Articles'!$A$2:$F$634,4,FALSE),""))</f>
      </c>
      <c r="G4805" s="76">
        <f>IF($E4805="","",IFERROR(VLOOKUP(TRIM(E4805&amp;""),'Référentiel Articles'!$A$2:$F$634,5,FALSE),""))</f>
      </c>
      <c r="H4805" s="77" t="str">
        <v/>
      </c>
      <c r="I4805" s="76">
        <f>IF($E4805="","",IFERROR(VLOOKUP(TRIM(E4805&amp;""),'Référentiel Articles'!$A$2:$F$634,6,FALSE),""))</f>
      </c>
      <c r="J4805" s="78">
        <f>IF(OR($E4805="",$H4805=""),"",$H4805*$I4805)</f>
      </c>
      <c r="K4805" s="79" t="str">
        <v/>
      </c>
    </row>
    <row r="4806">
      <c r="A4806" s="81" t="str">
        <v/>
      </c>
      <c r="B4806" s="81" t="str">
        <v/>
      </c>
      <c r="C4806" s="83">
        <f>IF($E4806="","",IFERROR(VLOOKUP(TRIM(E4806&amp;""),'Référentiel Articles'!$A$2:$F$634,2,FALSE),""))</f>
      </c>
      <c r="D4806" s="83">
        <f>IF($E4806="","",IFERROR(VLOOKUP(TRIM(E4806&amp;""),'Référentiel Articles'!$A$2:$F$634,3,FALSE),""))</f>
      </c>
      <c r="E4806" s="81" t="str">
        <v/>
      </c>
      <c r="F4806" s="83">
        <f>IF($E4806="","",IFERROR(VLOOKUP(TRIM(E4806&amp;""),'Référentiel Articles'!$A$2:$F$634,4,FALSE),""))</f>
      </c>
      <c r="G4806" s="84">
        <f>IF($E4806="","",IFERROR(VLOOKUP(TRIM(E4806&amp;""),'Référentiel Articles'!$A$2:$F$634,5,FALSE),""))</f>
      </c>
      <c r="H4806" s="85" t="str">
        <v/>
      </c>
      <c r="I4806" s="84">
        <f>IF($E4806="","",IFERROR(VLOOKUP(TRIM(E4806&amp;""),'Référentiel Articles'!$A$2:$F$634,6,FALSE),""))</f>
      </c>
      <c r="J4806" s="90">
        <f>IF(OR($E4806="",$H4806=""),"",$H4806*$I4806)</f>
      </c>
      <c r="K4806" s="87" t="str">
        <v/>
      </c>
    </row>
    <row r="4807">
      <c r="A4807" s="74" t="str">
        <v/>
      </c>
      <c r="B4807" s="74" t="str">
        <v/>
      </c>
      <c r="C4807" s="75">
        <f>IF($E4807="","",IFERROR(VLOOKUP(TRIM(E4807&amp;""),'Référentiel Articles'!$A$2:$F$634,2,FALSE),""))</f>
      </c>
      <c r="D4807" s="75">
        <f>IF($E4807="","",IFERROR(VLOOKUP(TRIM(E4807&amp;""),'Référentiel Articles'!$A$2:$F$634,3,FALSE),""))</f>
      </c>
      <c r="E4807" s="74" t="str">
        <v/>
      </c>
      <c r="F4807" s="75">
        <f>IF($E4807="","",IFERROR(VLOOKUP(TRIM(E4807&amp;""),'Référentiel Articles'!$A$2:$F$634,4,FALSE),""))</f>
      </c>
      <c r="G4807" s="76">
        <f>IF($E4807="","",IFERROR(VLOOKUP(TRIM(E4807&amp;""),'Référentiel Articles'!$A$2:$F$634,5,FALSE),""))</f>
      </c>
      <c r="H4807" s="77" t="str">
        <v/>
      </c>
      <c r="I4807" s="76">
        <f>IF($E4807="","",IFERROR(VLOOKUP(TRIM(E4807&amp;""),'Référentiel Articles'!$A$2:$F$634,6,FALSE),""))</f>
      </c>
      <c r="J4807" s="78">
        <f>IF(OR($E4807="",$H4807=""),"",$H4807*$I4807)</f>
      </c>
      <c r="K4807" s="79" t="str">
        <v/>
      </c>
    </row>
    <row r="4808">
      <c r="A4808" s="81" t="str">
        <v/>
      </c>
      <c r="B4808" s="81" t="str">
        <v/>
      </c>
      <c r="C4808" s="83">
        <f>IF($E4808="","",IFERROR(VLOOKUP(TRIM(E4808&amp;""),'Référentiel Articles'!$A$2:$F$634,2,FALSE),""))</f>
      </c>
      <c r="D4808" s="83">
        <f>IF($E4808="","",IFERROR(VLOOKUP(TRIM(E4808&amp;""),'Référentiel Articles'!$A$2:$F$634,3,FALSE),""))</f>
      </c>
      <c r="E4808" s="81" t="str">
        <v/>
      </c>
      <c r="F4808" s="83">
        <f>IF($E4808="","",IFERROR(VLOOKUP(TRIM(E4808&amp;""),'Référentiel Articles'!$A$2:$F$634,4,FALSE),""))</f>
      </c>
      <c r="G4808" s="84">
        <f>IF($E4808="","",IFERROR(VLOOKUP(TRIM(E4808&amp;""),'Référentiel Articles'!$A$2:$F$634,5,FALSE),""))</f>
      </c>
      <c r="H4808" s="85" t="str">
        <v/>
      </c>
      <c r="I4808" s="84">
        <f>IF($E4808="","",IFERROR(VLOOKUP(TRIM(E4808&amp;""),'Référentiel Articles'!$A$2:$F$634,6,FALSE),""))</f>
      </c>
      <c r="J4808" s="90">
        <f>IF(OR($E4808="",$H4808=""),"",$H4808*$I4808)</f>
      </c>
      <c r="K4808" s="87" t="str">
        <v/>
      </c>
    </row>
    <row r="4809">
      <c r="A4809" s="74" t="str">
        <v/>
      </c>
      <c r="B4809" s="74" t="str">
        <v/>
      </c>
      <c r="C4809" s="75">
        <f>IF($E4809="","",IFERROR(VLOOKUP(TRIM(E4809&amp;""),'Référentiel Articles'!$A$2:$F$634,2,FALSE),""))</f>
      </c>
      <c r="D4809" s="75">
        <f>IF($E4809="","",IFERROR(VLOOKUP(TRIM(E4809&amp;""),'Référentiel Articles'!$A$2:$F$634,3,FALSE),""))</f>
      </c>
      <c r="E4809" s="74" t="str">
        <v/>
      </c>
      <c r="F4809" s="75">
        <f>IF($E4809="","",IFERROR(VLOOKUP(TRIM(E4809&amp;""),'Référentiel Articles'!$A$2:$F$634,4,FALSE),""))</f>
      </c>
      <c r="G4809" s="76">
        <f>IF($E4809="","",IFERROR(VLOOKUP(TRIM(E4809&amp;""),'Référentiel Articles'!$A$2:$F$634,5,FALSE),""))</f>
      </c>
      <c r="H4809" s="77" t="str">
        <v/>
      </c>
      <c r="I4809" s="76">
        <f>IF($E4809="","",IFERROR(VLOOKUP(TRIM(E4809&amp;""),'Référentiel Articles'!$A$2:$F$634,6,FALSE),""))</f>
      </c>
      <c r="J4809" s="78">
        <f>IF(OR($E4809="",$H4809=""),"",$H4809*$I4809)</f>
      </c>
      <c r="K4809" s="79" t="str">
        <v/>
      </c>
    </row>
    <row r="4810">
      <c r="A4810" s="81" t="str">
        <v/>
      </c>
      <c r="B4810" s="81" t="str">
        <v/>
      </c>
      <c r="C4810" s="83">
        <f>IF($E4810="","",IFERROR(VLOOKUP(TRIM(E4810&amp;""),'Référentiel Articles'!$A$2:$F$634,2,FALSE),""))</f>
      </c>
      <c r="D4810" s="83">
        <f>IF($E4810="","",IFERROR(VLOOKUP(TRIM(E4810&amp;""),'Référentiel Articles'!$A$2:$F$634,3,FALSE),""))</f>
      </c>
      <c r="E4810" s="81" t="str">
        <v/>
      </c>
      <c r="F4810" s="83">
        <f>IF($E4810="","",IFERROR(VLOOKUP(TRIM(E4810&amp;""),'Référentiel Articles'!$A$2:$F$634,4,FALSE),""))</f>
      </c>
      <c r="G4810" s="84">
        <f>IF($E4810="","",IFERROR(VLOOKUP(TRIM(E4810&amp;""),'Référentiel Articles'!$A$2:$F$634,5,FALSE),""))</f>
      </c>
      <c r="H4810" s="85" t="str">
        <v/>
      </c>
      <c r="I4810" s="84">
        <f>IF($E4810="","",IFERROR(VLOOKUP(TRIM(E4810&amp;""),'Référentiel Articles'!$A$2:$F$634,6,FALSE),""))</f>
      </c>
      <c r="J4810" s="90">
        <f>IF(OR($E4810="",$H4810=""),"",$H4810*$I4810)</f>
      </c>
      <c r="K4810" s="87" t="str">
        <v/>
      </c>
    </row>
    <row r="4811">
      <c r="A4811" s="74" t="str">
        <v/>
      </c>
      <c r="B4811" s="74" t="str">
        <v/>
      </c>
      <c r="C4811" s="75">
        <f>IF($E4811="","",IFERROR(VLOOKUP(TRIM(E4811&amp;""),'Référentiel Articles'!$A$2:$F$634,2,FALSE),""))</f>
      </c>
      <c r="D4811" s="75">
        <f>IF($E4811="","",IFERROR(VLOOKUP(TRIM(E4811&amp;""),'Référentiel Articles'!$A$2:$F$634,3,FALSE),""))</f>
      </c>
      <c r="E4811" s="74" t="str">
        <v/>
      </c>
      <c r="F4811" s="75">
        <f>IF($E4811="","",IFERROR(VLOOKUP(TRIM(E4811&amp;""),'Référentiel Articles'!$A$2:$F$634,4,FALSE),""))</f>
      </c>
      <c r="G4811" s="76">
        <f>IF($E4811="","",IFERROR(VLOOKUP(TRIM(E4811&amp;""),'Référentiel Articles'!$A$2:$F$634,5,FALSE),""))</f>
      </c>
      <c r="H4811" s="77" t="str">
        <v/>
      </c>
      <c r="I4811" s="76">
        <f>IF($E4811="","",IFERROR(VLOOKUP(TRIM(E4811&amp;""),'Référentiel Articles'!$A$2:$F$634,6,FALSE),""))</f>
      </c>
      <c r="J4811" s="78">
        <f>IF(OR($E4811="",$H4811=""),"",$H4811*$I4811)</f>
      </c>
      <c r="K4811" s="79" t="str">
        <v/>
      </c>
    </row>
    <row r="4812">
      <c r="A4812" s="81" t="str">
        <v/>
      </c>
      <c r="B4812" s="81" t="str">
        <v/>
      </c>
      <c r="C4812" s="83">
        <f>IF($E4812="","",IFERROR(VLOOKUP(TRIM(E4812&amp;""),'Référentiel Articles'!$A$2:$F$634,2,FALSE),""))</f>
      </c>
      <c r="D4812" s="83">
        <f>IF($E4812="","",IFERROR(VLOOKUP(TRIM(E4812&amp;""),'Référentiel Articles'!$A$2:$F$634,3,FALSE),""))</f>
      </c>
      <c r="E4812" s="81" t="str">
        <v/>
      </c>
      <c r="F4812" s="83">
        <f>IF($E4812="","",IFERROR(VLOOKUP(TRIM(E4812&amp;""),'Référentiel Articles'!$A$2:$F$634,4,FALSE),""))</f>
      </c>
      <c r="G4812" s="84">
        <f>IF($E4812="","",IFERROR(VLOOKUP(TRIM(E4812&amp;""),'Référentiel Articles'!$A$2:$F$634,5,FALSE),""))</f>
      </c>
      <c r="H4812" s="85" t="str">
        <v/>
      </c>
      <c r="I4812" s="84">
        <f>IF($E4812="","",IFERROR(VLOOKUP(TRIM(E4812&amp;""),'Référentiel Articles'!$A$2:$F$634,6,FALSE),""))</f>
      </c>
      <c r="J4812" s="90">
        <f>IF(OR($E4812="",$H4812=""),"",$H4812*$I4812)</f>
      </c>
      <c r="K4812" s="87" t="str">
        <v/>
      </c>
    </row>
    <row r="4813">
      <c r="A4813" s="74" t="str">
        <v/>
      </c>
      <c r="B4813" s="74" t="str">
        <v/>
      </c>
      <c r="C4813" s="75">
        <f>IF($E4813="","",IFERROR(VLOOKUP(TRIM(E4813&amp;""),'Référentiel Articles'!$A$2:$F$634,2,FALSE),""))</f>
      </c>
      <c r="D4813" s="75">
        <f>IF($E4813="","",IFERROR(VLOOKUP(TRIM(E4813&amp;""),'Référentiel Articles'!$A$2:$F$634,3,FALSE),""))</f>
      </c>
      <c r="E4813" s="74" t="str">
        <v/>
      </c>
      <c r="F4813" s="75">
        <f>IF($E4813="","",IFERROR(VLOOKUP(TRIM(E4813&amp;""),'Référentiel Articles'!$A$2:$F$634,4,FALSE),""))</f>
      </c>
      <c r="G4813" s="76">
        <f>IF($E4813="","",IFERROR(VLOOKUP(TRIM(E4813&amp;""),'Référentiel Articles'!$A$2:$F$634,5,FALSE),""))</f>
      </c>
      <c r="H4813" s="77" t="str">
        <v/>
      </c>
      <c r="I4813" s="76">
        <f>IF($E4813="","",IFERROR(VLOOKUP(TRIM(E4813&amp;""),'Référentiel Articles'!$A$2:$F$634,6,FALSE),""))</f>
      </c>
      <c r="J4813" s="78">
        <f>IF(OR($E4813="",$H4813=""),"",$H4813*$I4813)</f>
      </c>
      <c r="K4813" s="79" t="str">
        <v/>
      </c>
    </row>
    <row r="4814">
      <c r="A4814" s="81" t="str">
        <v/>
      </c>
      <c r="B4814" s="81" t="str">
        <v/>
      </c>
      <c r="C4814" s="83">
        <f>IF($E4814="","",IFERROR(VLOOKUP(TRIM(E4814&amp;""),'Référentiel Articles'!$A$2:$F$634,2,FALSE),""))</f>
      </c>
      <c r="D4814" s="83">
        <f>IF($E4814="","",IFERROR(VLOOKUP(TRIM(E4814&amp;""),'Référentiel Articles'!$A$2:$F$634,3,FALSE),""))</f>
      </c>
      <c r="E4814" s="81" t="str">
        <v/>
      </c>
      <c r="F4814" s="83">
        <f>IF($E4814="","",IFERROR(VLOOKUP(TRIM(E4814&amp;""),'Référentiel Articles'!$A$2:$F$634,4,FALSE),""))</f>
      </c>
      <c r="G4814" s="84">
        <f>IF($E4814="","",IFERROR(VLOOKUP(TRIM(E4814&amp;""),'Référentiel Articles'!$A$2:$F$634,5,FALSE),""))</f>
      </c>
      <c r="H4814" s="85" t="str">
        <v/>
      </c>
      <c r="I4814" s="84">
        <f>IF($E4814="","",IFERROR(VLOOKUP(TRIM(E4814&amp;""),'Référentiel Articles'!$A$2:$F$634,6,FALSE),""))</f>
      </c>
      <c r="J4814" s="90">
        <f>IF(OR($E4814="",$H4814=""),"",$H4814*$I4814)</f>
      </c>
      <c r="K4814" s="87" t="str">
        <v/>
      </c>
    </row>
    <row r="4815">
      <c r="A4815" s="74" t="str">
        <v/>
      </c>
      <c r="B4815" s="74" t="str">
        <v/>
      </c>
      <c r="C4815" s="75">
        <f>IF($E4815="","",IFERROR(VLOOKUP(TRIM(E4815&amp;""),'Référentiel Articles'!$A$2:$F$634,2,FALSE),""))</f>
      </c>
      <c r="D4815" s="75">
        <f>IF($E4815="","",IFERROR(VLOOKUP(TRIM(E4815&amp;""),'Référentiel Articles'!$A$2:$F$634,3,FALSE),""))</f>
      </c>
      <c r="E4815" s="74" t="str">
        <v/>
      </c>
      <c r="F4815" s="75">
        <f>IF($E4815="","",IFERROR(VLOOKUP(TRIM(E4815&amp;""),'Référentiel Articles'!$A$2:$F$634,4,FALSE),""))</f>
      </c>
      <c r="G4815" s="76">
        <f>IF($E4815="","",IFERROR(VLOOKUP(TRIM(E4815&amp;""),'Référentiel Articles'!$A$2:$F$634,5,FALSE),""))</f>
      </c>
      <c r="H4815" s="77" t="str">
        <v/>
      </c>
      <c r="I4815" s="76">
        <f>IF($E4815="","",IFERROR(VLOOKUP(TRIM(E4815&amp;""),'Référentiel Articles'!$A$2:$F$634,6,FALSE),""))</f>
      </c>
      <c r="J4815" s="78">
        <f>IF(OR($E4815="",$H4815=""),"",$H4815*$I4815)</f>
      </c>
      <c r="K4815" s="79" t="str">
        <v/>
      </c>
    </row>
    <row r="4816">
      <c r="A4816" s="81" t="str">
        <v/>
      </c>
      <c r="B4816" s="81" t="str">
        <v/>
      </c>
      <c r="C4816" s="83">
        <f>IF($E4816="","",IFERROR(VLOOKUP(TRIM(E4816&amp;""),'Référentiel Articles'!$A$2:$F$634,2,FALSE),""))</f>
      </c>
      <c r="D4816" s="83">
        <f>IF($E4816="","",IFERROR(VLOOKUP(TRIM(E4816&amp;""),'Référentiel Articles'!$A$2:$F$634,3,FALSE),""))</f>
      </c>
      <c r="E4816" s="81" t="str">
        <v/>
      </c>
      <c r="F4816" s="83">
        <f>IF($E4816="","",IFERROR(VLOOKUP(TRIM(E4816&amp;""),'Référentiel Articles'!$A$2:$F$634,4,FALSE),""))</f>
      </c>
      <c r="G4816" s="84">
        <f>IF($E4816="","",IFERROR(VLOOKUP(TRIM(E4816&amp;""),'Référentiel Articles'!$A$2:$F$634,5,FALSE),""))</f>
      </c>
      <c r="H4816" s="85" t="str">
        <v/>
      </c>
      <c r="I4816" s="84">
        <f>IF($E4816="","",IFERROR(VLOOKUP(TRIM(E4816&amp;""),'Référentiel Articles'!$A$2:$F$634,6,FALSE),""))</f>
      </c>
      <c r="J4816" s="90">
        <f>IF(OR($E4816="",$H4816=""),"",$H4816*$I4816)</f>
      </c>
      <c r="K4816" s="87" t="str">
        <v/>
      </c>
    </row>
    <row r="4817">
      <c r="A4817" s="74" t="str">
        <v/>
      </c>
      <c r="B4817" s="74" t="str">
        <v/>
      </c>
      <c r="C4817" s="75">
        <f>IF($E4817="","",IFERROR(VLOOKUP(TRIM(E4817&amp;""),'Référentiel Articles'!$A$2:$F$634,2,FALSE),""))</f>
      </c>
      <c r="D4817" s="75">
        <f>IF($E4817="","",IFERROR(VLOOKUP(TRIM(E4817&amp;""),'Référentiel Articles'!$A$2:$F$634,3,FALSE),""))</f>
      </c>
      <c r="E4817" s="74" t="str">
        <v/>
      </c>
      <c r="F4817" s="75">
        <f>IF($E4817="","",IFERROR(VLOOKUP(TRIM(E4817&amp;""),'Référentiel Articles'!$A$2:$F$634,4,FALSE),""))</f>
      </c>
      <c r="G4817" s="76">
        <f>IF($E4817="","",IFERROR(VLOOKUP(TRIM(E4817&amp;""),'Référentiel Articles'!$A$2:$F$634,5,FALSE),""))</f>
      </c>
      <c r="H4817" s="77" t="str">
        <v/>
      </c>
      <c r="I4817" s="76">
        <f>IF($E4817="","",IFERROR(VLOOKUP(TRIM(E4817&amp;""),'Référentiel Articles'!$A$2:$F$634,6,FALSE),""))</f>
      </c>
      <c r="J4817" s="78">
        <f>IF(OR($E4817="",$H4817=""),"",$H4817*$I4817)</f>
      </c>
      <c r="K4817" s="79" t="str">
        <v/>
      </c>
    </row>
    <row r="4818">
      <c r="A4818" s="81" t="str">
        <v/>
      </c>
      <c r="B4818" s="81" t="str">
        <v/>
      </c>
      <c r="C4818" s="83">
        <f>IF($E4818="","",IFERROR(VLOOKUP(TRIM(E4818&amp;""),'Référentiel Articles'!$A$2:$F$634,2,FALSE),""))</f>
      </c>
      <c r="D4818" s="83">
        <f>IF($E4818="","",IFERROR(VLOOKUP(TRIM(E4818&amp;""),'Référentiel Articles'!$A$2:$F$634,3,FALSE),""))</f>
      </c>
      <c r="E4818" s="81" t="str">
        <v/>
      </c>
      <c r="F4818" s="83">
        <f>IF($E4818="","",IFERROR(VLOOKUP(TRIM(E4818&amp;""),'Référentiel Articles'!$A$2:$F$634,4,FALSE),""))</f>
      </c>
      <c r="G4818" s="84">
        <f>IF($E4818="","",IFERROR(VLOOKUP(TRIM(E4818&amp;""),'Référentiel Articles'!$A$2:$F$634,5,FALSE),""))</f>
      </c>
      <c r="H4818" s="85" t="str">
        <v/>
      </c>
      <c r="I4818" s="84">
        <f>IF($E4818="","",IFERROR(VLOOKUP(TRIM(E4818&amp;""),'Référentiel Articles'!$A$2:$F$634,6,FALSE),""))</f>
      </c>
      <c r="J4818" s="90">
        <f>IF(OR($E4818="",$H4818=""),"",$H4818*$I4818)</f>
      </c>
      <c r="K4818" s="87" t="str">
        <v/>
      </c>
    </row>
    <row r="4819">
      <c r="A4819" s="74" t="str">
        <v/>
      </c>
      <c r="B4819" s="74" t="str">
        <v/>
      </c>
      <c r="C4819" s="75">
        <f>IF($E4819="","",IFERROR(VLOOKUP(TRIM(E4819&amp;""),'Référentiel Articles'!$A$2:$F$634,2,FALSE),""))</f>
      </c>
      <c r="D4819" s="75">
        <f>IF($E4819="","",IFERROR(VLOOKUP(TRIM(E4819&amp;""),'Référentiel Articles'!$A$2:$F$634,3,FALSE),""))</f>
      </c>
      <c r="E4819" s="74" t="str">
        <v/>
      </c>
      <c r="F4819" s="75">
        <f>IF($E4819="","",IFERROR(VLOOKUP(TRIM(E4819&amp;""),'Référentiel Articles'!$A$2:$F$634,4,FALSE),""))</f>
      </c>
      <c r="G4819" s="76">
        <f>IF($E4819="","",IFERROR(VLOOKUP(TRIM(E4819&amp;""),'Référentiel Articles'!$A$2:$F$634,5,FALSE),""))</f>
      </c>
      <c r="H4819" s="77" t="str">
        <v/>
      </c>
      <c r="I4819" s="76">
        <f>IF($E4819="","",IFERROR(VLOOKUP(TRIM(E4819&amp;""),'Référentiel Articles'!$A$2:$F$634,6,FALSE),""))</f>
      </c>
      <c r="J4819" s="78">
        <f>IF(OR($E4819="",$H4819=""),"",$H4819*$I4819)</f>
      </c>
      <c r="K4819" s="79" t="str">
        <v/>
      </c>
    </row>
    <row r="4820">
      <c r="A4820" s="81" t="str">
        <v/>
      </c>
      <c r="B4820" s="81" t="str">
        <v/>
      </c>
      <c r="C4820" s="83">
        <f>IF($E4820="","",IFERROR(VLOOKUP(TRIM(E4820&amp;""),'Référentiel Articles'!$A$2:$F$634,2,FALSE),""))</f>
      </c>
      <c r="D4820" s="83">
        <f>IF($E4820="","",IFERROR(VLOOKUP(TRIM(E4820&amp;""),'Référentiel Articles'!$A$2:$F$634,3,FALSE),""))</f>
      </c>
      <c r="E4820" s="81" t="str">
        <v/>
      </c>
      <c r="F4820" s="83">
        <f>IF($E4820="","",IFERROR(VLOOKUP(TRIM(E4820&amp;""),'Référentiel Articles'!$A$2:$F$634,4,FALSE),""))</f>
      </c>
      <c r="G4820" s="84">
        <f>IF($E4820="","",IFERROR(VLOOKUP(TRIM(E4820&amp;""),'Référentiel Articles'!$A$2:$F$634,5,FALSE),""))</f>
      </c>
      <c r="H4820" s="85" t="str">
        <v/>
      </c>
      <c r="I4820" s="84">
        <f>IF($E4820="","",IFERROR(VLOOKUP(TRIM(E4820&amp;""),'Référentiel Articles'!$A$2:$F$634,6,FALSE),""))</f>
      </c>
      <c r="J4820" s="90">
        <f>IF(OR($E4820="",$H4820=""),"",$H4820*$I4820)</f>
      </c>
      <c r="K4820" s="87" t="str">
        <v/>
      </c>
    </row>
    <row r="4821">
      <c r="A4821" s="74" t="str">
        <v/>
      </c>
      <c r="B4821" s="74" t="str">
        <v/>
      </c>
      <c r="C4821" s="75">
        <f>IF($E4821="","",IFERROR(VLOOKUP(TRIM(E4821&amp;""),'Référentiel Articles'!$A$2:$F$634,2,FALSE),""))</f>
      </c>
      <c r="D4821" s="75">
        <f>IF($E4821="","",IFERROR(VLOOKUP(TRIM(E4821&amp;""),'Référentiel Articles'!$A$2:$F$634,3,FALSE),""))</f>
      </c>
      <c r="E4821" s="74" t="str">
        <v/>
      </c>
      <c r="F4821" s="75">
        <f>IF($E4821="","",IFERROR(VLOOKUP(TRIM(E4821&amp;""),'Référentiel Articles'!$A$2:$F$634,4,FALSE),""))</f>
      </c>
      <c r="G4821" s="76">
        <f>IF($E4821="","",IFERROR(VLOOKUP(TRIM(E4821&amp;""),'Référentiel Articles'!$A$2:$F$634,5,FALSE),""))</f>
      </c>
      <c r="H4821" s="77" t="str">
        <v/>
      </c>
      <c r="I4821" s="76">
        <f>IF($E4821="","",IFERROR(VLOOKUP(TRIM(E4821&amp;""),'Référentiel Articles'!$A$2:$F$634,6,FALSE),""))</f>
      </c>
      <c r="J4821" s="78">
        <f>IF(OR($E4821="",$H4821=""),"",$H4821*$I4821)</f>
      </c>
      <c r="K4821" s="79" t="str">
        <v/>
      </c>
    </row>
    <row r="4822">
      <c r="A4822" s="81" t="str">
        <v/>
      </c>
      <c r="B4822" s="81" t="str">
        <v/>
      </c>
      <c r="C4822" s="83">
        <f>IF($E4822="","",IFERROR(VLOOKUP(TRIM(E4822&amp;""),'Référentiel Articles'!$A$2:$F$634,2,FALSE),""))</f>
      </c>
      <c r="D4822" s="83">
        <f>IF($E4822="","",IFERROR(VLOOKUP(TRIM(E4822&amp;""),'Référentiel Articles'!$A$2:$F$634,3,FALSE),""))</f>
      </c>
      <c r="E4822" s="81" t="str">
        <v/>
      </c>
      <c r="F4822" s="83">
        <f>IF($E4822="","",IFERROR(VLOOKUP(TRIM(E4822&amp;""),'Référentiel Articles'!$A$2:$F$634,4,FALSE),""))</f>
      </c>
      <c r="G4822" s="84">
        <f>IF($E4822="","",IFERROR(VLOOKUP(TRIM(E4822&amp;""),'Référentiel Articles'!$A$2:$F$634,5,FALSE),""))</f>
      </c>
      <c r="H4822" s="85" t="str">
        <v/>
      </c>
      <c r="I4822" s="84">
        <f>IF($E4822="","",IFERROR(VLOOKUP(TRIM(E4822&amp;""),'Référentiel Articles'!$A$2:$F$634,6,FALSE),""))</f>
      </c>
      <c r="J4822" s="90">
        <f>IF(OR($E4822="",$H4822=""),"",$H4822*$I4822)</f>
      </c>
      <c r="K4822" s="87" t="str">
        <v/>
      </c>
    </row>
    <row r="4823">
      <c r="A4823" s="74" t="str">
        <v/>
      </c>
      <c r="B4823" s="74" t="str">
        <v/>
      </c>
      <c r="C4823" s="75">
        <f>IF($E4823="","",IFERROR(VLOOKUP(TRIM(E4823&amp;""),'Référentiel Articles'!$A$2:$F$634,2,FALSE),""))</f>
      </c>
      <c r="D4823" s="75">
        <f>IF($E4823="","",IFERROR(VLOOKUP(TRIM(E4823&amp;""),'Référentiel Articles'!$A$2:$F$634,3,FALSE),""))</f>
      </c>
      <c r="E4823" s="74" t="str">
        <v/>
      </c>
      <c r="F4823" s="75">
        <f>IF($E4823="","",IFERROR(VLOOKUP(TRIM(E4823&amp;""),'Référentiel Articles'!$A$2:$F$634,4,FALSE),""))</f>
      </c>
      <c r="G4823" s="76">
        <f>IF($E4823="","",IFERROR(VLOOKUP(TRIM(E4823&amp;""),'Référentiel Articles'!$A$2:$F$634,5,FALSE),""))</f>
      </c>
      <c r="H4823" s="77" t="str">
        <v/>
      </c>
      <c r="I4823" s="76">
        <f>IF($E4823="","",IFERROR(VLOOKUP(TRIM(E4823&amp;""),'Référentiel Articles'!$A$2:$F$634,6,FALSE),""))</f>
      </c>
      <c r="J4823" s="78">
        <f>IF(OR($E4823="",$H4823=""),"",$H4823*$I4823)</f>
      </c>
      <c r="K4823" s="79" t="str">
        <v/>
      </c>
    </row>
    <row r="4824">
      <c r="A4824" s="81" t="str">
        <v/>
      </c>
      <c r="B4824" s="81" t="str">
        <v/>
      </c>
      <c r="C4824" s="83">
        <f>IF($E4824="","",IFERROR(VLOOKUP(TRIM(E4824&amp;""),'Référentiel Articles'!$A$2:$F$634,2,FALSE),""))</f>
      </c>
      <c r="D4824" s="83">
        <f>IF($E4824="","",IFERROR(VLOOKUP(TRIM(E4824&amp;""),'Référentiel Articles'!$A$2:$F$634,3,FALSE),""))</f>
      </c>
      <c r="E4824" s="81" t="str">
        <v/>
      </c>
      <c r="F4824" s="83">
        <f>IF($E4824="","",IFERROR(VLOOKUP(TRIM(E4824&amp;""),'Référentiel Articles'!$A$2:$F$634,4,FALSE),""))</f>
      </c>
      <c r="G4824" s="84">
        <f>IF($E4824="","",IFERROR(VLOOKUP(TRIM(E4824&amp;""),'Référentiel Articles'!$A$2:$F$634,5,FALSE),""))</f>
      </c>
      <c r="H4824" s="85" t="str">
        <v/>
      </c>
      <c r="I4824" s="84">
        <f>IF($E4824="","",IFERROR(VLOOKUP(TRIM(E4824&amp;""),'Référentiel Articles'!$A$2:$F$634,6,FALSE),""))</f>
      </c>
      <c r="J4824" s="90">
        <f>IF(OR($E4824="",$H4824=""),"",$H4824*$I4824)</f>
      </c>
      <c r="K4824" s="87" t="str">
        <v/>
      </c>
    </row>
    <row r="4825">
      <c r="A4825" s="74" t="str">
        <v/>
      </c>
      <c r="B4825" s="74" t="str">
        <v/>
      </c>
      <c r="C4825" s="75">
        <f>IF($E4825="","",IFERROR(VLOOKUP(TRIM(E4825&amp;""),'Référentiel Articles'!$A$2:$F$634,2,FALSE),""))</f>
      </c>
      <c r="D4825" s="75">
        <f>IF($E4825="","",IFERROR(VLOOKUP(TRIM(E4825&amp;""),'Référentiel Articles'!$A$2:$F$634,3,FALSE),""))</f>
      </c>
      <c r="E4825" s="74" t="str">
        <v/>
      </c>
      <c r="F4825" s="75">
        <f>IF($E4825="","",IFERROR(VLOOKUP(TRIM(E4825&amp;""),'Référentiel Articles'!$A$2:$F$634,4,FALSE),""))</f>
      </c>
      <c r="G4825" s="76">
        <f>IF($E4825="","",IFERROR(VLOOKUP(TRIM(E4825&amp;""),'Référentiel Articles'!$A$2:$F$634,5,FALSE),""))</f>
      </c>
      <c r="H4825" s="77" t="str">
        <v/>
      </c>
      <c r="I4825" s="76">
        <f>IF($E4825="","",IFERROR(VLOOKUP(TRIM(E4825&amp;""),'Référentiel Articles'!$A$2:$F$634,6,FALSE),""))</f>
      </c>
      <c r="J4825" s="78">
        <f>IF(OR($E4825="",$H4825=""),"",$H4825*$I4825)</f>
      </c>
      <c r="K4825" s="79" t="str">
        <v/>
      </c>
    </row>
    <row r="4826">
      <c r="A4826" s="81" t="str">
        <v/>
      </c>
      <c r="B4826" s="81" t="str">
        <v/>
      </c>
      <c r="C4826" s="83">
        <f>IF($E4826="","",IFERROR(VLOOKUP(TRIM(E4826&amp;""),'Référentiel Articles'!$A$2:$F$634,2,FALSE),""))</f>
      </c>
      <c r="D4826" s="83">
        <f>IF($E4826="","",IFERROR(VLOOKUP(TRIM(E4826&amp;""),'Référentiel Articles'!$A$2:$F$634,3,FALSE),""))</f>
      </c>
      <c r="E4826" s="81" t="str">
        <v/>
      </c>
      <c r="F4826" s="83">
        <f>IF($E4826="","",IFERROR(VLOOKUP(TRIM(E4826&amp;""),'Référentiel Articles'!$A$2:$F$634,4,FALSE),""))</f>
      </c>
      <c r="G4826" s="84">
        <f>IF($E4826="","",IFERROR(VLOOKUP(TRIM(E4826&amp;""),'Référentiel Articles'!$A$2:$F$634,5,FALSE),""))</f>
      </c>
      <c r="H4826" s="85" t="str">
        <v/>
      </c>
      <c r="I4826" s="84">
        <f>IF($E4826="","",IFERROR(VLOOKUP(TRIM(E4826&amp;""),'Référentiel Articles'!$A$2:$F$634,6,FALSE),""))</f>
      </c>
      <c r="J4826" s="90">
        <f>IF(OR($E4826="",$H4826=""),"",$H4826*$I4826)</f>
      </c>
      <c r="K4826" s="87" t="str">
        <v/>
      </c>
    </row>
    <row r="4827">
      <c r="A4827" s="74" t="str">
        <v/>
      </c>
      <c r="B4827" s="74" t="str">
        <v/>
      </c>
      <c r="C4827" s="75">
        <f>IF($E4827="","",IFERROR(VLOOKUP(TRIM(E4827&amp;""),'Référentiel Articles'!$A$2:$F$634,2,FALSE),""))</f>
      </c>
      <c r="D4827" s="75">
        <f>IF($E4827="","",IFERROR(VLOOKUP(TRIM(E4827&amp;""),'Référentiel Articles'!$A$2:$F$634,3,FALSE),""))</f>
      </c>
      <c r="E4827" s="74" t="str">
        <v/>
      </c>
      <c r="F4827" s="75">
        <f>IF($E4827="","",IFERROR(VLOOKUP(TRIM(E4827&amp;""),'Référentiel Articles'!$A$2:$F$634,4,FALSE),""))</f>
      </c>
      <c r="G4827" s="76">
        <f>IF($E4827="","",IFERROR(VLOOKUP(TRIM(E4827&amp;""),'Référentiel Articles'!$A$2:$F$634,5,FALSE),""))</f>
      </c>
      <c r="H4827" s="77" t="str">
        <v/>
      </c>
      <c r="I4827" s="76">
        <f>IF($E4827="","",IFERROR(VLOOKUP(TRIM(E4827&amp;""),'Référentiel Articles'!$A$2:$F$634,6,FALSE),""))</f>
      </c>
      <c r="J4827" s="78">
        <f>IF(OR($E4827="",$H4827=""),"",$H4827*$I4827)</f>
      </c>
      <c r="K4827" s="79" t="str">
        <v/>
      </c>
    </row>
    <row r="4828">
      <c r="A4828" s="81" t="str">
        <v/>
      </c>
      <c r="B4828" s="81" t="str">
        <v/>
      </c>
      <c r="C4828" s="83">
        <f>IF($E4828="","",IFERROR(VLOOKUP(TRIM(E4828&amp;""),'Référentiel Articles'!$A$2:$F$634,2,FALSE),""))</f>
      </c>
      <c r="D4828" s="83">
        <f>IF($E4828="","",IFERROR(VLOOKUP(TRIM(E4828&amp;""),'Référentiel Articles'!$A$2:$F$634,3,FALSE),""))</f>
      </c>
      <c r="E4828" s="81" t="str">
        <v/>
      </c>
      <c r="F4828" s="83">
        <f>IF($E4828="","",IFERROR(VLOOKUP(TRIM(E4828&amp;""),'Référentiel Articles'!$A$2:$F$634,4,FALSE),""))</f>
      </c>
      <c r="G4828" s="84">
        <f>IF($E4828="","",IFERROR(VLOOKUP(TRIM(E4828&amp;""),'Référentiel Articles'!$A$2:$F$634,5,FALSE),""))</f>
      </c>
      <c r="H4828" s="85" t="str">
        <v/>
      </c>
      <c r="I4828" s="84">
        <f>IF($E4828="","",IFERROR(VLOOKUP(TRIM(E4828&amp;""),'Référentiel Articles'!$A$2:$F$634,6,FALSE),""))</f>
      </c>
      <c r="J4828" s="90">
        <f>IF(OR($E4828="",$H4828=""),"",$H4828*$I4828)</f>
      </c>
      <c r="K4828" s="87" t="str">
        <v/>
      </c>
    </row>
    <row r="4829">
      <c r="A4829" s="74" t="str">
        <v/>
      </c>
      <c r="B4829" s="74" t="str">
        <v/>
      </c>
      <c r="C4829" s="75">
        <f>IF($E4829="","",IFERROR(VLOOKUP(TRIM(E4829&amp;""),'Référentiel Articles'!$A$2:$F$634,2,FALSE),""))</f>
      </c>
      <c r="D4829" s="75">
        <f>IF($E4829="","",IFERROR(VLOOKUP(TRIM(E4829&amp;""),'Référentiel Articles'!$A$2:$F$634,3,FALSE),""))</f>
      </c>
      <c r="E4829" s="74" t="str">
        <v/>
      </c>
      <c r="F4829" s="75">
        <f>IF($E4829="","",IFERROR(VLOOKUP(TRIM(E4829&amp;""),'Référentiel Articles'!$A$2:$F$634,4,FALSE),""))</f>
      </c>
      <c r="G4829" s="76">
        <f>IF($E4829="","",IFERROR(VLOOKUP(TRIM(E4829&amp;""),'Référentiel Articles'!$A$2:$F$634,5,FALSE),""))</f>
      </c>
      <c r="H4829" s="77" t="str">
        <v/>
      </c>
      <c r="I4829" s="76">
        <f>IF($E4829="","",IFERROR(VLOOKUP(TRIM(E4829&amp;""),'Référentiel Articles'!$A$2:$F$634,6,FALSE),""))</f>
      </c>
      <c r="J4829" s="78">
        <f>IF(OR($E4829="",$H4829=""),"",$H4829*$I4829)</f>
      </c>
      <c r="K4829" s="79" t="str">
        <v/>
      </c>
    </row>
    <row r="4830">
      <c r="A4830" s="81" t="str">
        <v/>
      </c>
      <c r="B4830" s="81" t="str">
        <v/>
      </c>
      <c r="C4830" s="83">
        <f>IF($E4830="","",IFERROR(VLOOKUP(TRIM(E4830&amp;""),'Référentiel Articles'!$A$2:$F$634,2,FALSE),""))</f>
      </c>
      <c r="D4830" s="83">
        <f>IF($E4830="","",IFERROR(VLOOKUP(TRIM(E4830&amp;""),'Référentiel Articles'!$A$2:$F$634,3,FALSE),""))</f>
      </c>
      <c r="E4830" s="81" t="str">
        <v/>
      </c>
      <c r="F4830" s="83">
        <f>IF($E4830="","",IFERROR(VLOOKUP(TRIM(E4830&amp;""),'Référentiel Articles'!$A$2:$F$634,4,FALSE),""))</f>
      </c>
      <c r="G4830" s="84">
        <f>IF($E4830="","",IFERROR(VLOOKUP(TRIM(E4830&amp;""),'Référentiel Articles'!$A$2:$F$634,5,FALSE),""))</f>
      </c>
      <c r="H4830" s="85" t="str">
        <v/>
      </c>
      <c r="I4830" s="84">
        <f>IF($E4830="","",IFERROR(VLOOKUP(TRIM(E4830&amp;""),'Référentiel Articles'!$A$2:$F$634,6,FALSE),""))</f>
      </c>
      <c r="J4830" s="90">
        <f>IF(OR($E4830="",$H4830=""),"",$H4830*$I4830)</f>
      </c>
      <c r="K4830" s="87" t="str">
        <v/>
      </c>
    </row>
    <row r="4831">
      <c r="A4831" s="74" t="str">
        <v/>
      </c>
      <c r="B4831" s="74" t="str">
        <v/>
      </c>
      <c r="C4831" s="75">
        <f>IF($E4831="","",IFERROR(VLOOKUP(TRIM(E4831&amp;""),'Référentiel Articles'!$A$2:$F$634,2,FALSE),""))</f>
      </c>
      <c r="D4831" s="75">
        <f>IF($E4831="","",IFERROR(VLOOKUP(TRIM(E4831&amp;""),'Référentiel Articles'!$A$2:$F$634,3,FALSE),""))</f>
      </c>
      <c r="E4831" s="74" t="str">
        <v/>
      </c>
      <c r="F4831" s="75">
        <f>IF($E4831="","",IFERROR(VLOOKUP(TRIM(E4831&amp;""),'Référentiel Articles'!$A$2:$F$634,4,FALSE),""))</f>
      </c>
      <c r="G4831" s="76">
        <f>IF($E4831="","",IFERROR(VLOOKUP(TRIM(E4831&amp;""),'Référentiel Articles'!$A$2:$F$634,5,FALSE),""))</f>
      </c>
      <c r="H4831" s="77" t="str">
        <v/>
      </c>
      <c r="I4831" s="76">
        <f>IF($E4831="","",IFERROR(VLOOKUP(TRIM(E4831&amp;""),'Référentiel Articles'!$A$2:$F$634,6,FALSE),""))</f>
      </c>
      <c r="J4831" s="78">
        <f>IF(OR($E4831="",$H4831=""),"",$H4831*$I4831)</f>
      </c>
      <c r="K4831" s="79" t="str">
        <v/>
      </c>
    </row>
    <row r="4832">
      <c r="A4832" s="81" t="str">
        <v/>
      </c>
      <c r="B4832" s="81" t="str">
        <v/>
      </c>
      <c r="C4832" s="83">
        <f>IF($E4832="","",IFERROR(VLOOKUP(TRIM(E4832&amp;""),'Référentiel Articles'!$A$2:$F$634,2,FALSE),""))</f>
      </c>
      <c r="D4832" s="83">
        <f>IF($E4832="","",IFERROR(VLOOKUP(TRIM(E4832&amp;""),'Référentiel Articles'!$A$2:$F$634,3,FALSE),""))</f>
      </c>
      <c r="E4832" s="81" t="str">
        <v/>
      </c>
      <c r="F4832" s="83">
        <f>IF($E4832="","",IFERROR(VLOOKUP(TRIM(E4832&amp;""),'Référentiel Articles'!$A$2:$F$634,4,FALSE),""))</f>
      </c>
      <c r="G4832" s="84">
        <f>IF($E4832="","",IFERROR(VLOOKUP(TRIM(E4832&amp;""),'Référentiel Articles'!$A$2:$F$634,5,FALSE),""))</f>
      </c>
      <c r="H4832" s="85" t="str">
        <v/>
      </c>
      <c r="I4832" s="84">
        <f>IF($E4832="","",IFERROR(VLOOKUP(TRIM(E4832&amp;""),'Référentiel Articles'!$A$2:$F$634,6,FALSE),""))</f>
      </c>
      <c r="J4832" s="90">
        <f>IF(OR($E4832="",$H4832=""),"",$H4832*$I4832)</f>
      </c>
      <c r="K4832" s="87" t="str">
        <v/>
      </c>
    </row>
    <row r="4833">
      <c r="A4833" s="74" t="str">
        <v/>
      </c>
      <c r="B4833" s="74" t="str">
        <v/>
      </c>
      <c r="C4833" s="75">
        <f>IF($E4833="","",IFERROR(VLOOKUP(TRIM(E4833&amp;""),'Référentiel Articles'!$A$2:$F$634,2,FALSE),""))</f>
      </c>
      <c r="D4833" s="75">
        <f>IF($E4833="","",IFERROR(VLOOKUP(TRIM(E4833&amp;""),'Référentiel Articles'!$A$2:$F$634,3,FALSE),""))</f>
      </c>
      <c r="E4833" s="74" t="str">
        <v/>
      </c>
      <c r="F4833" s="75">
        <f>IF($E4833="","",IFERROR(VLOOKUP(TRIM(E4833&amp;""),'Référentiel Articles'!$A$2:$F$634,4,FALSE),""))</f>
      </c>
      <c r="G4833" s="76">
        <f>IF($E4833="","",IFERROR(VLOOKUP(TRIM(E4833&amp;""),'Référentiel Articles'!$A$2:$F$634,5,FALSE),""))</f>
      </c>
      <c r="H4833" s="77" t="str">
        <v/>
      </c>
      <c r="I4833" s="76">
        <f>IF($E4833="","",IFERROR(VLOOKUP(TRIM(E4833&amp;""),'Référentiel Articles'!$A$2:$F$634,6,FALSE),""))</f>
      </c>
      <c r="J4833" s="78">
        <f>IF(OR($E4833="",$H4833=""),"",$H4833*$I4833)</f>
      </c>
      <c r="K4833" s="79" t="str">
        <v/>
      </c>
    </row>
    <row r="4834">
      <c r="A4834" s="81" t="str">
        <v/>
      </c>
      <c r="B4834" s="81" t="str">
        <v/>
      </c>
      <c r="C4834" s="83">
        <f>IF($E4834="","",IFERROR(VLOOKUP(TRIM(E4834&amp;""),'Référentiel Articles'!$A$2:$F$634,2,FALSE),""))</f>
      </c>
      <c r="D4834" s="83">
        <f>IF($E4834="","",IFERROR(VLOOKUP(TRIM(E4834&amp;""),'Référentiel Articles'!$A$2:$F$634,3,FALSE),""))</f>
      </c>
      <c r="E4834" s="81" t="str">
        <v/>
      </c>
      <c r="F4834" s="83">
        <f>IF($E4834="","",IFERROR(VLOOKUP(TRIM(E4834&amp;""),'Référentiel Articles'!$A$2:$F$634,4,FALSE),""))</f>
      </c>
      <c r="G4834" s="84">
        <f>IF($E4834="","",IFERROR(VLOOKUP(TRIM(E4834&amp;""),'Référentiel Articles'!$A$2:$F$634,5,FALSE),""))</f>
      </c>
      <c r="H4834" s="85" t="str">
        <v/>
      </c>
      <c r="I4834" s="84">
        <f>IF($E4834="","",IFERROR(VLOOKUP(TRIM(E4834&amp;""),'Référentiel Articles'!$A$2:$F$634,6,FALSE),""))</f>
      </c>
      <c r="J4834" s="90">
        <f>IF(OR($E4834="",$H4834=""),"",$H4834*$I4834)</f>
      </c>
      <c r="K4834" s="87" t="str">
        <v/>
      </c>
    </row>
    <row r="4835">
      <c r="A4835" s="74" t="str">
        <v/>
      </c>
      <c r="B4835" s="74" t="str">
        <v/>
      </c>
      <c r="C4835" s="75">
        <f>IF($E4835="","",IFERROR(VLOOKUP(TRIM(E4835&amp;""),'Référentiel Articles'!$A$2:$F$634,2,FALSE),""))</f>
      </c>
      <c r="D4835" s="75">
        <f>IF($E4835="","",IFERROR(VLOOKUP(TRIM(E4835&amp;""),'Référentiel Articles'!$A$2:$F$634,3,FALSE),""))</f>
      </c>
      <c r="E4835" s="74" t="str">
        <v/>
      </c>
      <c r="F4835" s="75">
        <f>IF($E4835="","",IFERROR(VLOOKUP(TRIM(E4835&amp;""),'Référentiel Articles'!$A$2:$F$634,4,FALSE),""))</f>
      </c>
      <c r="G4835" s="76">
        <f>IF($E4835="","",IFERROR(VLOOKUP(TRIM(E4835&amp;""),'Référentiel Articles'!$A$2:$F$634,5,FALSE),""))</f>
      </c>
      <c r="H4835" s="77" t="str">
        <v/>
      </c>
      <c r="I4835" s="76">
        <f>IF($E4835="","",IFERROR(VLOOKUP(TRIM(E4835&amp;""),'Référentiel Articles'!$A$2:$F$634,6,FALSE),""))</f>
      </c>
      <c r="J4835" s="78">
        <f>IF(OR($E4835="",$H4835=""),"",$H4835*$I4835)</f>
      </c>
      <c r="K4835" s="79" t="str">
        <v/>
      </c>
    </row>
    <row r="4836">
      <c r="A4836" s="81" t="str">
        <v/>
      </c>
      <c r="B4836" s="81" t="str">
        <v/>
      </c>
      <c r="C4836" s="83">
        <f>IF($E4836="","",IFERROR(VLOOKUP(TRIM(E4836&amp;""),'Référentiel Articles'!$A$2:$F$634,2,FALSE),""))</f>
      </c>
      <c r="D4836" s="83">
        <f>IF($E4836="","",IFERROR(VLOOKUP(TRIM(E4836&amp;""),'Référentiel Articles'!$A$2:$F$634,3,FALSE),""))</f>
      </c>
      <c r="E4836" s="81" t="str">
        <v/>
      </c>
      <c r="F4836" s="83">
        <f>IF($E4836="","",IFERROR(VLOOKUP(TRIM(E4836&amp;""),'Référentiel Articles'!$A$2:$F$634,4,FALSE),""))</f>
      </c>
      <c r="G4836" s="84">
        <f>IF($E4836="","",IFERROR(VLOOKUP(TRIM(E4836&amp;""),'Référentiel Articles'!$A$2:$F$634,5,FALSE),""))</f>
      </c>
      <c r="H4836" s="85" t="str">
        <v/>
      </c>
      <c r="I4836" s="84">
        <f>IF($E4836="","",IFERROR(VLOOKUP(TRIM(E4836&amp;""),'Référentiel Articles'!$A$2:$F$634,6,FALSE),""))</f>
      </c>
      <c r="J4836" s="90">
        <f>IF(OR($E4836="",$H4836=""),"",$H4836*$I4836)</f>
      </c>
      <c r="K4836" s="87" t="str">
        <v/>
      </c>
    </row>
    <row r="4837">
      <c r="A4837" s="74" t="str">
        <v/>
      </c>
      <c r="B4837" s="74" t="str">
        <v/>
      </c>
      <c r="C4837" s="75">
        <f>IF($E4837="","",IFERROR(VLOOKUP(TRIM(E4837&amp;""),'Référentiel Articles'!$A$2:$F$634,2,FALSE),""))</f>
      </c>
      <c r="D4837" s="75">
        <f>IF($E4837="","",IFERROR(VLOOKUP(TRIM(E4837&amp;""),'Référentiel Articles'!$A$2:$F$634,3,FALSE),""))</f>
      </c>
      <c r="E4837" s="74" t="str">
        <v/>
      </c>
      <c r="F4837" s="75">
        <f>IF($E4837="","",IFERROR(VLOOKUP(TRIM(E4837&amp;""),'Référentiel Articles'!$A$2:$F$634,4,FALSE),""))</f>
      </c>
      <c r="G4837" s="76">
        <f>IF($E4837="","",IFERROR(VLOOKUP(TRIM(E4837&amp;""),'Référentiel Articles'!$A$2:$F$634,5,FALSE),""))</f>
      </c>
      <c r="H4837" s="77" t="str">
        <v/>
      </c>
      <c r="I4837" s="76">
        <f>IF($E4837="","",IFERROR(VLOOKUP(TRIM(E4837&amp;""),'Référentiel Articles'!$A$2:$F$634,6,FALSE),""))</f>
      </c>
      <c r="J4837" s="78">
        <f>IF(OR($E4837="",$H4837=""),"",$H4837*$I4837)</f>
      </c>
      <c r="K4837" s="79" t="str">
        <v/>
      </c>
    </row>
    <row r="4838">
      <c r="A4838" s="81" t="str">
        <v/>
      </c>
      <c r="B4838" s="81" t="str">
        <v/>
      </c>
      <c r="C4838" s="83">
        <f>IF($E4838="","",IFERROR(VLOOKUP(TRIM(E4838&amp;""),'Référentiel Articles'!$A$2:$F$634,2,FALSE),""))</f>
      </c>
      <c r="D4838" s="83">
        <f>IF($E4838="","",IFERROR(VLOOKUP(TRIM(E4838&amp;""),'Référentiel Articles'!$A$2:$F$634,3,FALSE),""))</f>
      </c>
      <c r="E4838" s="81" t="str">
        <v/>
      </c>
      <c r="F4838" s="83">
        <f>IF($E4838="","",IFERROR(VLOOKUP(TRIM(E4838&amp;""),'Référentiel Articles'!$A$2:$F$634,4,FALSE),""))</f>
      </c>
      <c r="G4838" s="84">
        <f>IF($E4838="","",IFERROR(VLOOKUP(TRIM(E4838&amp;""),'Référentiel Articles'!$A$2:$F$634,5,FALSE),""))</f>
      </c>
      <c r="H4838" s="85" t="str">
        <v/>
      </c>
      <c r="I4838" s="84">
        <f>IF($E4838="","",IFERROR(VLOOKUP(TRIM(E4838&amp;""),'Référentiel Articles'!$A$2:$F$634,6,FALSE),""))</f>
      </c>
      <c r="J4838" s="90">
        <f>IF(OR($E4838="",$H4838=""),"",$H4838*$I4838)</f>
      </c>
      <c r="K4838" s="87" t="str">
        <v/>
      </c>
    </row>
    <row r="4839">
      <c r="A4839" s="74" t="str">
        <v/>
      </c>
      <c r="B4839" s="74" t="str">
        <v/>
      </c>
      <c r="C4839" s="75">
        <f>IF($E4839="","",IFERROR(VLOOKUP(TRIM(E4839&amp;""),'Référentiel Articles'!$A$2:$F$634,2,FALSE),""))</f>
      </c>
      <c r="D4839" s="75">
        <f>IF($E4839="","",IFERROR(VLOOKUP(TRIM(E4839&amp;""),'Référentiel Articles'!$A$2:$F$634,3,FALSE),""))</f>
      </c>
      <c r="E4839" s="74" t="str">
        <v/>
      </c>
      <c r="F4839" s="75">
        <f>IF($E4839="","",IFERROR(VLOOKUP(TRIM(E4839&amp;""),'Référentiel Articles'!$A$2:$F$634,4,FALSE),""))</f>
      </c>
      <c r="G4839" s="76">
        <f>IF($E4839="","",IFERROR(VLOOKUP(TRIM(E4839&amp;""),'Référentiel Articles'!$A$2:$F$634,5,FALSE),""))</f>
      </c>
      <c r="H4839" s="77" t="str">
        <v/>
      </c>
      <c r="I4839" s="76">
        <f>IF($E4839="","",IFERROR(VLOOKUP(TRIM(E4839&amp;""),'Référentiel Articles'!$A$2:$F$634,6,FALSE),""))</f>
      </c>
      <c r="J4839" s="78">
        <f>IF(OR($E4839="",$H4839=""),"",$H4839*$I4839)</f>
      </c>
      <c r="K4839" s="79" t="str">
        <v/>
      </c>
    </row>
    <row r="4840">
      <c r="A4840" s="81" t="str">
        <v/>
      </c>
      <c r="B4840" s="81" t="str">
        <v/>
      </c>
      <c r="C4840" s="83">
        <f>IF($E4840="","",IFERROR(VLOOKUP(TRIM(E4840&amp;""),'Référentiel Articles'!$A$2:$F$634,2,FALSE),""))</f>
      </c>
      <c r="D4840" s="83">
        <f>IF($E4840="","",IFERROR(VLOOKUP(TRIM(E4840&amp;""),'Référentiel Articles'!$A$2:$F$634,3,FALSE),""))</f>
      </c>
      <c r="E4840" s="81" t="str">
        <v/>
      </c>
      <c r="F4840" s="83">
        <f>IF($E4840="","",IFERROR(VLOOKUP(TRIM(E4840&amp;""),'Référentiel Articles'!$A$2:$F$634,4,FALSE),""))</f>
      </c>
      <c r="G4840" s="84">
        <f>IF($E4840="","",IFERROR(VLOOKUP(TRIM(E4840&amp;""),'Référentiel Articles'!$A$2:$F$634,5,FALSE),""))</f>
      </c>
      <c r="H4840" s="85" t="str">
        <v/>
      </c>
      <c r="I4840" s="84">
        <f>IF($E4840="","",IFERROR(VLOOKUP(TRIM(E4840&amp;""),'Référentiel Articles'!$A$2:$F$634,6,FALSE),""))</f>
      </c>
      <c r="J4840" s="90">
        <f>IF(OR($E4840="",$H4840=""),"",$H4840*$I4840)</f>
      </c>
      <c r="K4840" s="87" t="str">
        <v/>
      </c>
    </row>
    <row r="4841">
      <c r="A4841" s="74" t="str">
        <v/>
      </c>
      <c r="B4841" s="74" t="str">
        <v/>
      </c>
      <c r="C4841" s="75">
        <f>IF($E4841="","",IFERROR(VLOOKUP(TRIM(E4841&amp;""),'Référentiel Articles'!$A$2:$F$634,2,FALSE),""))</f>
      </c>
      <c r="D4841" s="75">
        <f>IF($E4841="","",IFERROR(VLOOKUP(TRIM(E4841&amp;""),'Référentiel Articles'!$A$2:$F$634,3,FALSE),""))</f>
      </c>
      <c r="E4841" s="74" t="str">
        <v/>
      </c>
      <c r="F4841" s="75">
        <f>IF($E4841="","",IFERROR(VLOOKUP(TRIM(E4841&amp;""),'Référentiel Articles'!$A$2:$F$634,4,FALSE),""))</f>
      </c>
      <c r="G4841" s="76">
        <f>IF($E4841="","",IFERROR(VLOOKUP(TRIM(E4841&amp;""),'Référentiel Articles'!$A$2:$F$634,5,FALSE),""))</f>
      </c>
      <c r="H4841" s="77" t="str">
        <v/>
      </c>
      <c r="I4841" s="76">
        <f>IF($E4841="","",IFERROR(VLOOKUP(TRIM(E4841&amp;""),'Référentiel Articles'!$A$2:$F$634,6,FALSE),""))</f>
      </c>
      <c r="J4841" s="78">
        <f>IF(OR($E4841="",$H4841=""),"",$H4841*$I4841)</f>
      </c>
      <c r="K4841" s="79" t="str">
        <v/>
      </c>
    </row>
    <row r="4842">
      <c r="A4842" s="81" t="str">
        <v/>
      </c>
      <c r="B4842" s="81" t="str">
        <v/>
      </c>
      <c r="C4842" s="83">
        <f>IF($E4842="","",IFERROR(VLOOKUP(TRIM(E4842&amp;""),'Référentiel Articles'!$A$2:$F$634,2,FALSE),""))</f>
      </c>
      <c r="D4842" s="83">
        <f>IF($E4842="","",IFERROR(VLOOKUP(TRIM(E4842&amp;""),'Référentiel Articles'!$A$2:$F$634,3,FALSE),""))</f>
      </c>
      <c r="E4842" s="81" t="str">
        <v/>
      </c>
      <c r="F4842" s="83">
        <f>IF($E4842="","",IFERROR(VLOOKUP(TRIM(E4842&amp;""),'Référentiel Articles'!$A$2:$F$634,4,FALSE),""))</f>
      </c>
      <c r="G4842" s="84">
        <f>IF($E4842="","",IFERROR(VLOOKUP(TRIM(E4842&amp;""),'Référentiel Articles'!$A$2:$F$634,5,FALSE),""))</f>
      </c>
      <c r="H4842" s="85" t="str">
        <v/>
      </c>
      <c r="I4842" s="84">
        <f>IF($E4842="","",IFERROR(VLOOKUP(TRIM(E4842&amp;""),'Référentiel Articles'!$A$2:$F$634,6,FALSE),""))</f>
      </c>
      <c r="J4842" s="90">
        <f>IF(OR($E4842="",$H4842=""),"",$H4842*$I4842)</f>
      </c>
      <c r="K4842" s="87" t="str">
        <v/>
      </c>
    </row>
    <row r="4843">
      <c r="A4843" s="74" t="str">
        <v/>
      </c>
      <c r="B4843" s="74" t="str">
        <v/>
      </c>
      <c r="C4843" s="75">
        <f>IF($E4843="","",IFERROR(VLOOKUP(TRIM(E4843&amp;""),'Référentiel Articles'!$A$2:$F$634,2,FALSE),""))</f>
      </c>
      <c r="D4843" s="75">
        <f>IF($E4843="","",IFERROR(VLOOKUP(TRIM(E4843&amp;""),'Référentiel Articles'!$A$2:$F$634,3,FALSE),""))</f>
      </c>
      <c r="E4843" s="74" t="str">
        <v/>
      </c>
      <c r="F4843" s="75">
        <f>IF($E4843="","",IFERROR(VLOOKUP(TRIM(E4843&amp;""),'Référentiel Articles'!$A$2:$F$634,4,FALSE),""))</f>
      </c>
      <c r="G4843" s="76">
        <f>IF($E4843="","",IFERROR(VLOOKUP(TRIM(E4843&amp;""),'Référentiel Articles'!$A$2:$F$634,5,FALSE),""))</f>
      </c>
      <c r="H4843" s="77" t="str">
        <v/>
      </c>
      <c r="I4843" s="76">
        <f>IF($E4843="","",IFERROR(VLOOKUP(TRIM(E4843&amp;""),'Référentiel Articles'!$A$2:$F$634,6,FALSE),""))</f>
      </c>
      <c r="J4843" s="78">
        <f>IF(OR($E4843="",$H4843=""),"",$H4843*$I4843)</f>
      </c>
      <c r="K4843" s="79" t="str">
        <v/>
      </c>
    </row>
    <row r="4844">
      <c r="A4844" s="81" t="str">
        <v/>
      </c>
      <c r="B4844" s="81" t="str">
        <v/>
      </c>
      <c r="C4844" s="83">
        <f>IF($E4844="","",IFERROR(VLOOKUP(TRIM(E4844&amp;""),'Référentiel Articles'!$A$2:$F$634,2,FALSE),""))</f>
      </c>
      <c r="D4844" s="83">
        <f>IF($E4844="","",IFERROR(VLOOKUP(TRIM(E4844&amp;""),'Référentiel Articles'!$A$2:$F$634,3,FALSE),""))</f>
      </c>
      <c r="E4844" s="81" t="str">
        <v/>
      </c>
      <c r="F4844" s="83">
        <f>IF($E4844="","",IFERROR(VLOOKUP(TRIM(E4844&amp;""),'Référentiel Articles'!$A$2:$F$634,4,FALSE),""))</f>
      </c>
      <c r="G4844" s="84">
        <f>IF($E4844="","",IFERROR(VLOOKUP(TRIM(E4844&amp;""),'Référentiel Articles'!$A$2:$F$634,5,FALSE),""))</f>
      </c>
      <c r="H4844" s="85" t="str">
        <v/>
      </c>
      <c r="I4844" s="84">
        <f>IF($E4844="","",IFERROR(VLOOKUP(TRIM(E4844&amp;""),'Référentiel Articles'!$A$2:$F$634,6,FALSE),""))</f>
      </c>
      <c r="J4844" s="90">
        <f>IF(OR($E4844="",$H4844=""),"",$H4844*$I4844)</f>
      </c>
      <c r="K4844" s="87" t="str">
        <v/>
      </c>
    </row>
    <row r="4845">
      <c r="A4845" s="74" t="str">
        <v/>
      </c>
      <c r="B4845" s="74" t="str">
        <v/>
      </c>
      <c r="C4845" s="75">
        <f>IF($E4845="","",IFERROR(VLOOKUP(TRIM(E4845&amp;""),'Référentiel Articles'!$A$2:$F$634,2,FALSE),""))</f>
      </c>
      <c r="D4845" s="75">
        <f>IF($E4845="","",IFERROR(VLOOKUP(TRIM(E4845&amp;""),'Référentiel Articles'!$A$2:$F$634,3,FALSE),""))</f>
      </c>
      <c r="E4845" s="74" t="str">
        <v/>
      </c>
      <c r="F4845" s="75">
        <f>IF($E4845="","",IFERROR(VLOOKUP(TRIM(E4845&amp;""),'Référentiel Articles'!$A$2:$F$634,4,FALSE),""))</f>
      </c>
      <c r="G4845" s="76">
        <f>IF($E4845="","",IFERROR(VLOOKUP(TRIM(E4845&amp;""),'Référentiel Articles'!$A$2:$F$634,5,FALSE),""))</f>
      </c>
      <c r="H4845" s="77" t="str">
        <v/>
      </c>
      <c r="I4845" s="76">
        <f>IF($E4845="","",IFERROR(VLOOKUP(TRIM(E4845&amp;""),'Référentiel Articles'!$A$2:$F$634,6,FALSE),""))</f>
      </c>
      <c r="J4845" s="78">
        <f>IF(OR($E4845="",$H4845=""),"",$H4845*$I4845)</f>
      </c>
      <c r="K4845" s="79" t="str">
        <v/>
      </c>
    </row>
    <row r="4846">
      <c r="A4846" s="81" t="str">
        <v/>
      </c>
      <c r="B4846" s="81" t="str">
        <v/>
      </c>
      <c r="C4846" s="83">
        <f>IF($E4846="","",IFERROR(VLOOKUP(TRIM(E4846&amp;""),'Référentiel Articles'!$A$2:$F$634,2,FALSE),""))</f>
      </c>
      <c r="D4846" s="83">
        <f>IF($E4846="","",IFERROR(VLOOKUP(TRIM(E4846&amp;""),'Référentiel Articles'!$A$2:$F$634,3,FALSE),""))</f>
      </c>
      <c r="E4846" s="81" t="str">
        <v/>
      </c>
      <c r="F4846" s="83">
        <f>IF($E4846="","",IFERROR(VLOOKUP(TRIM(E4846&amp;""),'Référentiel Articles'!$A$2:$F$634,4,FALSE),""))</f>
      </c>
      <c r="G4846" s="84">
        <f>IF($E4846="","",IFERROR(VLOOKUP(TRIM(E4846&amp;""),'Référentiel Articles'!$A$2:$F$634,5,FALSE),""))</f>
      </c>
      <c r="H4846" s="85" t="str">
        <v/>
      </c>
      <c r="I4846" s="84">
        <f>IF($E4846="","",IFERROR(VLOOKUP(TRIM(E4846&amp;""),'Référentiel Articles'!$A$2:$F$634,6,FALSE),""))</f>
      </c>
      <c r="J4846" s="90">
        <f>IF(OR($E4846="",$H4846=""),"",$H4846*$I4846)</f>
      </c>
      <c r="K4846" s="87" t="str">
        <v/>
      </c>
    </row>
    <row r="4847">
      <c r="A4847" s="74" t="str">
        <v/>
      </c>
      <c r="B4847" s="74" t="str">
        <v/>
      </c>
      <c r="C4847" s="75">
        <f>IF($E4847="","",IFERROR(VLOOKUP(TRIM(E4847&amp;""),'Référentiel Articles'!$A$2:$F$634,2,FALSE),""))</f>
      </c>
      <c r="D4847" s="75">
        <f>IF($E4847="","",IFERROR(VLOOKUP(TRIM(E4847&amp;""),'Référentiel Articles'!$A$2:$F$634,3,FALSE),""))</f>
      </c>
      <c r="E4847" s="74" t="str">
        <v/>
      </c>
      <c r="F4847" s="75">
        <f>IF($E4847="","",IFERROR(VLOOKUP(TRIM(E4847&amp;""),'Référentiel Articles'!$A$2:$F$634,4,FALSE),""))</f>
      </c>
      <c r="G4847" s="76">
        <f>IF($E4847="","",IFERROR(VLOOKUP(TRIM(E4847&amp;""),'Référentiel Articles'!$A$2:$F$634,5,FALSE),""))</f>
      </c>
      <c r="H4847" s="77" t="str">
        <v/>
      </c>
      <c r="I4847" s="76">
        <f>IF($E4847="","",IFERROR(VLOOKUP(TRIM(E4847&amp;""),'Référentiel Articles'!$A$2:$F$634,6,FALSE),""))</f>
      </c>
      <c r="J4847" s="78">
        <f>IF(OR($E4847="",$H4847=""),"",$H4847*$I4847)</f>
      </c>
      <c r="K4847" s="79" t="str">
        <v/>
      </c>
    </row>
    <row r="4848">
      <c r="A4848" s="81" t="str">
        <v/>
      </c>
      <c r="B4848" s="81" t="str">
        <v/>
      </c>
      <c r="C4848" s="83">
        <f>IF($E4848="","",IFERROR(VLOOKUP(TRIM(E4848&amp;""),'Référentiel Articles'!$A$2:$F$634,2,FALSE),""))</f>
      </c>
      <c r="D4848" s="83">
        <f>IF($E4848="","",IFERROR(VLOOKUP(TRIM(E4848&amp;""),'Référentiel Articles'!$A$2:$F$634,3,FALSE),""))</f>
      </c>
      <c r="E4848" s="81" t="str">
        <v/>
      </c>
      <c r="F4848" s="83">
        <f>IF($E4848="","",IFERROR(VLOOKUP(TRIM(E4848&amp;""),'Référentiel Articles'!$A$2:$F$634,4,FALSE),""))</f>
      </c>
      <c r="G4848" s="84">
        <f>IF($E4848="","",IFERROR(VLOOKUP(TRIM(E4848&amp;""),'Référentiel Articles'!$A$2:$F$634,5,FALSE),""))</f>
      </c>
      <c r="H4848" s="85" t="str">
        <v/>
      </c>
      <c r="I4848" s="84">
        <f>IF($E4848="","",IFERROR(VLOOKUP(TRIM(E4848&amp;""),'Référentiel Articles'!$A$2:$F$634,6,FALSE),""))</f>
      </c>
      <c r="J4848" s="90">
        <f>IF(OR($E4848="",$H4848=""),"",$H4848*$I4848)</f>
      </c>
      <c r="K4848" s="87" t="str">
        <v/>
      </c>
    </row>
    <row r="4849">
      <c r="A4849" s="74" t="str">
        <v/>
      </c>
      <c r="B4849" s="74" t="str">
        <v/>
      </c>
      <c r="C4849" s="75">
        <f>IF($E4849="","",IFERROR(VLOOKUP(TRIM(E4849&amp;""),'Référentiel Articles'!$A$2:$F$634,2,FALSE),""))</f>
      </c>
      <c r="D4849" s="75">
        <f>IF($E4849="","",IFERROR(VLOOKUP(TRIM(E4849&amp;""),'Référentiel Articles'!$A$2:$F$634,3,FALSE),""))</f>
      </c>
      <c r="E4849" s="74" t="str">
        <v/>
      </c>
      <c r="F4849" s="75">
        <f>IF($E4849="","",IFERROR(VLOOKUP(TRIM(E4849&amp;""),'Référentiel Articles'!$A$2:$F$634,4,FALSE),""))</f>
      </c>
      <c r="G4849" s="76">
        <f>IF($E4849="","",IFERROR(VLOOKUP(TRIM(E4849&amp;""),'Référentiel Articles'!$A$2:$F$634,5,FALSE),""))</f>
      </c>
      <c r="H4849" s="77" t="str">
        <v/>
      </c>
      <c r="I4849" s="76">
        <f>IF($E4849="","",IFERROR(VLOOKUP(TRIM(E4849&amp;""),'Référentiel Articles'!$A$2:$F$634,6,FALSE),""))</f>
      </c>
      <c r="J4849" s="78">
        <f>IF(OR($E4849="",$H4849=""),"",$H4849*$I4849)</f>
      </c>
      <c r="K4849" s="79" t="str">
        <v/>
      </c>
    </row>
    <row r="4850">
      <c r="A4850" s="81" t="str">
        <v/>
      </c>
      <c r="B4850" s="81" t="str">
        <v/>
      </c>
      <c r="C4850" s="83">
        <f>IF($E4850="","",IFERROR(VLOOKUP(TRIM(E4850&amp;""),'Référentiel Articles'!$A$2:$F$634,2,FALSE),""))</f>
      </c>
      <c r="D4850" s="83">
        <f>IF($E4850="","",IFERROR(VLOOKUP(TRIM(E4850&amp;""),'Référentiel Articles'!$A$2:$F$634,3,FALSE),""))</f>
      </c>
      <c r="E4850" s="81" t="str">
        <v/>
      </c>
      <c r="F4850" s="83">
        <f>IF($E4850="","",IFERROR(VLOOKUP(TRIM(E4850&amp;""),'Référentiel Articles'!$A$2:$F$634,4,FALSE),""))</f>
      </c>
      <c r="G4850" s="84">
        <f>IF($E4850="","",IFERROR(VLOOKUP(TRIM(E4850&amp;""),'Référentiel Articles'!$A$2:$F$634,5,FALSE),""))</f>
      </c>
      <c r="H4850" s="85" t="str">
        <v/>
      </c>
      <c r="I4850" s="84">
        <f>IF($E4850="","",IFERROR(VLOOKUP(TRIM(E4850&amp;""),'Référentiel Articles'!$A$2:$F$634,6,FALSE),""))</f>
      </c>
      <c r="J4850" s="90">
        <f>IF(OR($E4850="",$H4850=""),"",$H4850*$I4850)</f>
      </c>
      <c r="K4850" s="87" t="str">
        <v/>
      </c>
    </row>
    <row r="4851">
      <c r="A4851" s="74" t="str">
        <v/>
      </c>
      <c r="B4851" s="74" t="str">
        <v/>
      </c>
      <c r="C4851" s="75">
        <f>IF($E4851="","",IFERROR(VLOOKUP(TRIM(E4851&amp;""),'Référentiel Articles'!$A$2:$F$634,2,FALSE),""))</f>
      </c>
      <c r="D4851" s="75">
        <f>IF($E4851="","",IFERROR(VLOOKUP(TRIM(E4851&amp;""),'Référentiel Articles'!$A$2:$F$634,3,FALSE),""))</f>
      </c>
      <c r="E4851" s="74" t="str">
        <v/>
      </c>
      <c r="F4851" s="75">
        <f>IF($E4851="","",IFERROR(VLOOKUP(TRIM(E4851&amp;""),'Référentiel Articles'!$A$2:$F$634,4,FALSE),""))</f>
      </c>
      <c r="G4851" s="76">
        <f>IF($E4851="","",IFERROR(VLOOKUP(TRIM(E4851&amp;""),'Référentiel Articles'!$A$2:$F$634,5,FALSE),""))</f>
      </c>
      <c r="H4851" s="77" t="str">
        <v/>
      </c>
      <c r="I4851" s="76">
        <f>IF($E4851="","",IFERROR(VLOOKUP(TRIM(E4851&amp;""),'Référentiel Articles'!$A$2:$F$634,6,FALSE),""))</f>
      </c>
      <c r="J4851" s="78">
        <f>IF(OR($E4851="",$H4851=""),"",$H4851*$I4851)</f>
      </c>
      <c r="K4851" s="79" t="str">
        <v/>
      </c>
    </row>
    <row r="4852">
      <c r="A4852" s="81" t="str">
        <v/>
      </c>
      <c r="B4852" s="81" t="str">
        <v/>
      </c>
      <c r="C4852" s="83">
        <f>IF($E4852="","",IFERROR(VLOOKUP(TRIM(E4852&amp;""),'Référentiel Articles'!$A$2:$F$634,2,FALSE),""))</f>
      </c>
      <c r="D4852" s="83">
        <f>IF($E4852="","",IFERROR(VLOOKUP(TRIM(E4852&amp;""),'Référentiel Articles'!$A$2:$F$634,3,FALSE),""))</f>
      </c>
      <c r="E4852" s="81" t="str">
        <v/>
      </c>
      <c r="F4852" s="83">
        <f>IF($E4852="","",IFERROR(VLOOKUP(TRIM(E4852&amp;""),'Référentiel Articles'!$A$2:$F$634,4,FALSE),""))</f>
      </c>
      <c r="G4852" s="84">
        <f>IF($E4852="","",IFERROR(VLOOKUP(TRIM(E4852&amp;""),'Référentiel Articles'!$A$2:$F$634,5,FALSE),""))</f>
      </c>
      <c r="H4852" s="85" t="str">
        <v/>
      </c>
      <c r="I4852" s="84">
        <f>IF($E4852="","",IFERROR(VLOOKUP(TRIM(E4852&amp;""),'Référentiel Articles'!$A$2:$F$634,6,FALSE),""))</f>
      </c>
      <c r="J4852" s="90">
        <f>IF(OR($E4852="",$H4852=""),"",$H4852*$I4852)</f>
      </c>
      <c r="K4852" s="87" t="str">
        <v/>
      </c>
    </row>
    <row r="4853">
      <c r="A4853" s="74" t="str">
        <v/>
      </c>
      <c r="B4853" s="74" t="str">
        <v/>
      </c>
      <c r="C4853" s="75">
        <f>IF($E4853="","",IFERROR(VLOOKUP(TRIM(E4853&amp;""),'Référentiel Articles'!$A$2:$F$634,2,FALSE),""))</f>
      </c>
      <c r="D4853" s="75">
        <f>IF($E4853="","",IFERROR(VLOOKUP(TRIM(E4853&amp;""),'Référentiel Articles'!$A$2:$F$634,3,FALSE),""))</f>
      </c>
      <c r="E4853" s="74" t="str">
        <v/>
      </c>
      <c r="F4853" s="75">
        <f>IF($E4853="","",IFERROR(VLOOKUP(TRIM(E4853&amp;""),'Référentiel Articles'!$A$2:$F$634,4,FALSE),""))</f>
      </c>
      <c r="G4853" s="76">
        <f>IF($E4853="","",IFERROR(VLOOKUP(TRIM(E4853&amp;""),'Référentiel Articles'!$A$2:$F$634,5,FALSE),""))</f>
      </c>
      <c r="H4853" s="77" t="str">
        <v/>
      </c>
      <c r="I4853" s="76">
        <f>IF($E4853="","",IFERROR(VLOOKUP(TRIM(E4853&amp;""),'Référentiel Articles'!$A$2:$F$634,6,FALSE),""))</f>
      </c>
      <c r="J4853" s="78">
        <f>IF(OR($E4853="",$H4853=""),"",$H4853*$I4853)</f>
      </c>
      <c r="K4853" s="79" t="str">
        <v/>
      </c>
    </row>
    <row r="4854">
      <c r="A4854" s="81" t="str">
        <v/>
      </c>
      <c r="B4854" s="81" t="str">
        <v/>
      </c>
      <c r="C4854" s="83">
        <f>IF($E4854="","",IFERROR(VLOOKUP(TRIM(E4854&amp;""),'Référentiel Articles'!$A$2:$F$634,2,FALSE),""))</f>
      </c>
      <c r="D4854" s="83">
        <f>IF($E4854="","",IFERROR(VLOOKUP(TRIM(E4854&amp;""),'Référentiel Articles'!$A$2:$F$634,3,FALSE),""))</f>
      </c>
      <c r="E4854" s="81" t="str">
        <v/>
      </c>
      <c r="F4854" s="83">
        <f>IF($E4854="","",IFERROR(VLOOKUP(TRIM(E4854&amp;""),'Référentiel Articles'!$A$2:$F$634,4,FALSE),""))</f>
      </c>
      <c r="G4854" s="84">
        <f>IF($E4854="","",IFERROR(VLOOKUP(TRIM(E4854&amp;""),'Référentiel Articles'!$A$2:$F$634,5,FALSE),""))</f>
      </c>
      <c r="H4854" s="85" t="str">
        <v/>
      </c>
      <c r="I4854" s="84">
        <f>IF($E4854="","",IFERROR(VLOOKUP(TRIM(E4854&amp;""),'Référentiel Articles'!$A$2:$F$634,6,FALSE),""))</f>
      </c>
      <c r="J4854" s="90">
        <f>IF(OR($E4854="",$H4854=""),"",$H4854*$I4854)</f>
      </c>
      <c r="K4854" s="87" t="str">
        <v/>
      </c>
    </row>
    <row r="4855">
      <c r="A4855" s="74" t="str">
        <v/>
      </c>
      <c r="B4855" s="74" t="str">
        <v/>
      </c>
      <c r="C4855" s="75">
        <f>IF($E4855="","",IFERROR(VLOOKUP(TRIM(E4855&amp;""),'Référentiel Articles'!$A$2:$F$634,2,FALSE),""))</f>
      </c>
      <c r="D4855" s="75">
        <f>IF($E4855="","",IFERROR(VLOOKUP(TRIM(E4855&amp;""),'Référentiel Articles'!$A$2:$F$634,3,FALSE),""))</f>
      </c>
      <c r="E4855" s="74" t="str">
        <v/>
      </c>
      <c r="F4855" s="75">
        <f>IF($E4855="","",IFERROR(VLOOKUP(TRIM(E4855&amp;""),'Référentiel Articles'!$A$2:$F$634,4,FALSE),""))</f>
      </c>
      <c r="G4855" s="76">
        <f>IF($E4855="","",IFERROR(VLOOKUP(TRIM(E4855&amp;""),'Référentiel Articles'!$A$2:$F$634,5,FALSE),""))</f>
      </c>
      <c r="H4855" s="77" t="str">
        <v/>
      </c>
      <c r="I4855" s="76">
        <f>IF($E4855="","",IFERROR(VLOOKUP(TRIM(E4855&amp;""),'Référentiel Articles'!$A$2:$F$634,6,FALSE),""))</f>
      </c>
      <c r="J4855" s="78">
        <f>IF(OR($E4855="",$H4855=""),"",$H4855*$I4855)</f>
      </c>
      <c r="K4855" s="79" t="str">
        <v/>
      </c>
    </row>
    <row r="4856">
      <c r="A4856" s="81" t="str">
        <v/>
      </c>
      <c r="B4856" s="81" t="str">
        <v/>
      </c>
      <c r="C4856" s="83">
        <f>IF($E4856="","",IFERROR(VLOOKUP(TRIM(E4856&amp;""),'Référentiel Articles'!$A$2:$F$634,2,FALSE),""))</f>
      </c>
      <c r="D4856" s="83">
        <f>IF($E4856="","",IFERROR(VLOOKUP(TRIM(E4856&amp;""),'Référentiel Articles'!$A$2:$F$634,3,FALSE),""))</f>
      </c>
      <c r="E4856" s="81" t="str">
        <v/>
      </c>
      <c r="F4856" s="83">
        <f>IF($E4856="","",IFERROR(VLOOKUP(TRIM(E4856&amp;""),'Référentiel Articles'!$A$2:$F$634,4,FALSE),""))</f>
      </c>
      <c r="G4856" s="84">
        <f>IF($E4856="","",IFERROR(VLOOKUP(TRIM(E4856&amp;""),'Référentiel Articles'!$A$2:$F$634,5,FALSE),""))</f>
      </c>
      <c r="H4856" s="85" t="str">
        <v/>
      </c>
      <c r="I4856" s="84">
        <f>IF($E4856="","",IFERROR(VLOOKUP(TRIM(E4856&amp;""),'Référentiel Articles'!$A$2:$F$634,6,FALSE),""))</f>
      </c>
      <c r="J4856" s="90">
        <f>IF(OR($E4856="",$H4856=""),"",$H4856*$I4856)</f>
      </c>
      <c r="K4856" s="87" t="str">
        <v/>
      </c>
    </row>
    <row r="4857">
      <c r="A4857" s="74" t="str">
        <v/>
      </c>
      <c r="B4857" s="74" t="str">
        <v/>
      </c>
      <c r="C4857" s="75">
        <f>IF($E4857="","",IFERROR(VLOOKUP(TRIM(E4857&amp;""),'Référentiel Articles'!$A$2:$F$634,2,FALSE),""))</f>
      </c>
      <c r="D4857" s="75">
        <f>IF($E4857="","",IFERROR(VLOOKUP(TRIM(E4857&amp;""),'Référentiel Articles'!$A$2:$F$634,3,FALSE),""))</f>
      </c>
      <c r="E4857" s="74" t="str">
        <v/>
      </c>
      <c r="F4857" s="75">
        <f>IF($E4857="","",IFERROR(VLOOKUP(TRIM(E4857&amp;""),'Référentiel Articles'!$A$2:$F$634,4,FALSE),""))</f>
      </c>
      <c r="G4857" s="76">
        <f>IF($E4857="","",IFERROR(VLOOKUP(TRIM(E4857&amp;""),'Référentiel Articles'!$A$2:$F$634,5,FALSE),""))</f>
      </c>
      <c r="H4857" s="77" t="str">
        <v/>
      </c>
      <c r="I4857" s="76">
        <f>IF($E4857="","",IFERROR(VLOOKUP(TRIM(E4857&amp;""),'Référentiel Articles'!$A$2:$F$634,6,FALSE),""))</f>
      </c>
      <c r="J4857" s="78">
        <f>IF(OR($E4857="",$H4857=""),"",$H4857*$I4857)</f>
      </c>
      <c r="K4857" s="79" t="str">
        <v/>
      </c>
    </row>
    <row r="4858">
      <c r="A4858" s="81" t="str">
        <v/>
      </c>
      <c r="B4858" s="81" t="str">
        <v/>
      </c>
      <c r="C4858" s="83">
        <f>IF($E4858="","",IFERROR(VLOOKUP(TRIM(E4858&amp;""),'Référentiel Articles'!$A$2:$F$634,2,FALSE),""))</f>
      </c>
      <c r="D4858" s="83">
        <f>IF($E4858="","",IFERROR(VLOOKUP(TRIM(E4858&amp;""),'Référentiel Articles'!$A$2:$F$634,3,FALSE),""))</f>
      </c>
      <c r="E4858" s="81" t="str">
        <v/>
      </c>
      <c r="F4858" s="83">
        <f>IF($E4858="","",IFERROR(VLOOKUP(TRIM(E4858&amp;""),'Référentiel Articles'!$A$2:$F$634,4,FALSE),""))</f>
      </c>
      <c r="G4858" s="84">
        <f>IF($E4858="","",IFERROR(VLOOKUP(TRIM(E4858&amp;""),'Référentiel Articles'!$A$2:$F$634,5,FALSE),""))</f>
      </c>
      <c r="H4858" s="85" t="str">
        <v/>
      </c>
      <c r="I4858" s="84">
        <f>IF($E4858="","",IFERROR(VLOOKUP(TRIM(E4858&amp;""),'Référentiel Articles'!$A$2:$F$634,6,FALSE),""))</f>
      </c>
      <c r="J4858" s="90">
        <f>IF(OR($E4858="",$H4858=""),"",$H4858*$I4858)</f>
      </c>
      <c r="K4858" s="87" t="str">
        <v/>
      </c>
    </row>
    <row r="4859">
      <c r="A4859" s="74" t="str">
        <v/>
      </c>
      <c r="B4859" s="74" t="str">
        <v/>
      </c>
      <c r="C4859" s="75">
        <f>IF($E4859="","",IFERROR(VLOOKUP(TRIM(E4859&amp;""),'Référentiel Articles'!$A$2:$F$634,2,FALSE),""))</f>
      </c>
      <c r="D4859" s="75">
        <f>IF($E4859="","",IFERROR(VLOOKUP(TRIM(E4859&amp;""),'Référentiel Articles'!$A$2:$F$634,3,FALSE),""))</f>
      </c>
      <c r="E4859" s="74" t="str">
        <v/>
      </c>
      <c r="F4859" s="75">
        <f>IF($E4859="","",IFERROR(VLOOKUP(TRIM(E4859&amp;""),'Référentiel Articles'!$A$2:$F$634,4,FALSE),""))</f>
      </c>
      <c r="G4859" s="76">
        <f>IF($E4859="","",IFERROR(VLOOKUP(TRIM(E4859&amp;""),'Référentiel Articles'!$A$2:$F$634,5,FALSE),""))</f>
      </c>
      <c r="H4859" s="77" t="str">
        <v/>
      </c>
      <c r="I4859" s="76">
        <f>IF($E4859="","",IFERROR(VLOOKUP(TRIM(E4859&amp;""),'Référentiel Articles'!$A$2:$F$634,6,FALSE),""))</f>
      </c>
      <c r="J4859" s="78">
        <f>IF(OR($E4859="",$H4859=""),"",$H4859*$I4859)</f>
      </c>
      <c r="K4859" s="79" t="str">
        <v/>
      </c>
    </row>
    <row r="4860">
      <c r="A4860" s="81" t="str">
        <v/>
      </c>
      <c r="B4860" s="81" t="str">
        <v/>
      </c>
      <c r="C4860" s="83">
        <f>IF($E4860="","",IFERROR(VLOOKUP(TRIM(E4860&amp;""),'Référentiel Articles'!$A$2:$F$634,2,FALSE),""))</f>
      </c>
      <c r="D4860" s="83">
        <f>IF($E4860="","",IFERROR(VLOOKUP(TRIM(E4860&amp;""),'Référentiel Articles'!$A$2:$F$634,3,FALSE),""))</f>
      </c>
      <c r="E4860" s="81" t="str">
        <v/>
      </c>
      <c r="F4860" s="83">
        <f>IF($E4860="","",IFERROR(VLOOKUP(TRIM(E4860&amp;""),'Référentiel Articles'!$A$2:$F$634,4,FALSE),""))</f>
      </c>
      <c r="G4860" s="84">
        <f>IF($E4860="","",IFERROR(VLOOKUP(TRIM(E4860&amp;""),'Référentiel Articles'!$A$2:$F$634,5,FALSE),""))</f>
      </c>
      <c r="H4860" s="85" t="str">
        <v/>
      </c>
      <c r="I4860" s="84">
        <f>IF($E4860="","",IFERROR(VLOOKUP(TRIM(E4860&amp;""),'Référentiel Articles'!$A$2:$F$634,6,FALSE),""))</f>
      </c>
      <c r="J4860" s="90">
        <f>IF(OR($E4860="",$H4860=""),"",$H4860*$I4860)</f>
      </c>
      <c r="K4860" s="87" t="str">
        <v/>
      </c>
    </row>
    <row r="4861">
      <c r="A4861" s="74" t="str">
        <v/>
      </c>
      <c r="B4861" s="74" t="str">
        <v/>
      </c>
      <c r="C4861" s="75">
        <f>IF($E4861="","",IFERROR(VLOOKUP(TRIM(E4861&amp;""),'Référentiel Articles'!$A$2:$F$634,2,FALSE),""))</f>
      </c>
      <c r="D4861" s="75">
        <f>IF($E4861="","",IFERROR(VLOOKUP(TRIM(E4861&amp;""),'Référentiel Articles'!$A$2:$F$634,3,FALSE),""))</f>
      </c>
      <c r="E4861" s="74" t="str">
        <v/>
      </c>
      <c r="F4861" s="75">
        <f>IF($E4861="","",IFERROR(VLOOKUP(TRIM(E4861&amp;""),'Référentiel Articles'!$A$2:$F$634,4,FALSE),""))</f>
      </c>
      <c r="G4861" s="76">
        <f>IF($E4861="","",IFERROR(VLOOKUP(TRIM(E4861&amp;""),'Référentiel Articles'!$A$2:$F$634,5,FALSE),""))</f>
      </c>
      <c r="H4861" s="77" t="str">
        <v/>
      </c>
      <c r="I4861" s="76">
        <f>IF($E4861="","",IFERROR(VLOOKUP(TRIM(E4861&amp;""),'Référentiel Articles'!$A$2:$F$634,6,FALSE),""))</f>
      </c>
      <c r="J4861" s="78">
        <f>IF(OR($E4861="",$H4861=""),"",$H4861*$I4861)</f>
      </c>
      <c r="K4861" s="79" t="str">
        <v/>
      </c>
    </row>
    <row r="4862">
      <c r="A4862" s="81" t="str">
        <v/>
      </c>
      <c r="B4862" s="81" t="str">
        <v/>
      </c>
      <c r="C4862" s="83">
        <f>IF($E4862="","",IFERROR(VLOOKUP(TRIM(E4862&amp;""),'Référentiel Articles'!$A$2:$F$634,2,FALSE),""))</f>
      </c>
      <c r="D4862" s="83">
        <f>IF($E4862="","",IFERROR(VLOOKUP(TRIM(E4862&amp;""),'Référentiel Articles'!$A$2:$F$634,3,FALSE),""))</f>
      </c>
      <c r="E4862" s="81" t="str">
        <v/>
      </c>
      <c r="F4862" s="83">
        <f>IF($E4862="","",IFERROR(VLOOKUP(TRIM(E4862&amp;""),'Référentiel Articles'!$A$2:$F$634,4,FALSE),""))</f>
      </c>
      <c r="G4862" s="84">
        <f>IF($E4862="","",IFERROR(VLOOKUP(TRIM(E4862&amp;""),'Référentiel Articles'!$A$2:$F$634,5,FALSE),""))</f>
      </c>
      <c r="H4862" s="85" t="str">
        <v/>
      </c>
      <c r="I4862" s="84">
        <f>IF($E4862="","",IFERROR(VLOOKUP(TRIM(E4862&amp;""),'Référentiel Articles'!$A$2:$F$634,6,FALSE),""))</f>
      </c>
      <c r="J4862" s="90">
        <f>IF(OR($E4862="",$H4862=""),"",$H4862*$I4862)</f>
      </c>
      <c r="K4862" s="87" t="str">
        <v/>
      </c>
    </row>
    <row r="4863">
      <c r="A4863" s="74" t="str">
        <v/>
      </c>
      <c r="B4863" s="74" t="str">
        <v/>
      </c>
      <c r="C4863" s="75">
        <f>IF($E4863="","",IFERROR(VLOOKUP(TRIM(E4863&amp;""),'Référentiel Articles'!$A$2:$F$634,2,FALSE),""))</f>
      </c>
      <c r="D4863" s="75">
        <f>IF($E4863="","",IFERROR(VLOOKUP(TRIM(E4863&amp;""),'Référentiel Articles'!$A$2:$F$634,3,FALSE),""))</f>
      </c>
      <c r="E4863" s="74" t="str">
        <v/>
      </c>
      <c r="F4863" s="75">
        <f>IF($E4863="","",IFERROR(VLOOKUP(TRIM(E4863&amp;""),'Référentiel Articles'!$A$2:$F$634,4,FALSE),""))</f>
      </c>
      <c r="G4863" s="76">
        <f>IF($E4863="","",IFERROR(VLOOKUP(TRIM(E4863&amp;""),'Référentiel Articles'!$A$2:$F$634,5,FALSE),""))</f>
      </c>
      <c r="H4863" s="77" t="str">
        <v/>
      </c>
      <c r="I4863" s="76">
        <f>IF($E4863="","",IFERROR(VLOOKUP(TRIM(E4863&amp;""),'Référentiel Articles'!$A$2:$F$634,6,FALSE),""))</f>
      </c>
      <c r="J4863" s="78">
        <f>IF(OR($E4863="",$H4863=""),"",$H4863*$I4863)</f>
      </c>
      <c r="K4863" s="79" t="str">
        <v/>
      </c>
    </row>
    <row r="4864">
      <c r="A4864" s="81" t="str">
        <v/>
      </c>
      <c r="B4864" s="81" t="str">
        <v/>
      </c>
      <c r="C4864" s="83">
        <f>IF($E4864="","",IFERROR(VLOOKUP(TRIM(E4864&amp;""),'Référentiel Articles'!$A$2:$F$634,2,FALSE),""))</f>
      </c>
      <c r="D4864" s="83">
        <f>IF($E4864="","",IFERROR(VLOOKUP(TRIM(E4864&amp;""),'Référentiel Articles'!$A$2:$F$634,3,FALSE),""))</f>
      </c>
      <c r="E4864" s="81" t="str">
        <v/>
      </c>
      <c r="F4864" s="83">
        <f>IF($E4864="","",IFERROR(VLOOKUP(TRIM(E4864&amp;""),'Référentiel Articles'!$A$2:$F$634,4,FALSE),""))</f>
      </c>
      <c r="G4864" s="84">
        <f>IF($E4864="","",IFERROR(VLOOKUP(TRIM(E4864&amp;""),'Référentiel Articles'!$A$2:$F$634,5,FALSE),""))</f>
      </c>
      <c r="H4864" s="85" t="str">
        <v/>
      </c>
      <c r="I4864" s="84">
        <f>IF($E4864="","",IFERROR(VLOOKUP(TRIM(E4864&amp;""),'Référentiel Articles'!$A$2:$F$634,6,FALSE),""))</f>
      </c>
      <c r="J4864" s="90">
        <f>IF(OR($E4864="",$H4864=""),"",$H4864*$I4864)</f>
      </c>
      <c r="K4864" s="87" t="str">
        <v/>
      </c>
    </row>
    <row r="4865">
      <c r="A4865" s="74" t="str">
        <v/>
      </c>
      <c r="B4865" s="74" t="str">
        <v/>
      </c>
      <c r="C4865" s="75">
        <f>IF($E4865="","",IFERROR(VLOOKUP(TRIM(E4865&amp;""),'Référentiel Articles'!$A$2:$F$634,2,FALSE),""))</f>
      </c>
      <c r="D4865" s="75">
        <f>IF($E4865="","",IFERROR(VLOOKUP(TRIM(E4865&amp;""),'Référentiel Articles'!$A$2:$F$634,3,FALSE),""))</f>
      </c>
      <c r="E4865" s="74" t="str">
        <v/>
      </c>
      <c r="F4865" s="75">
        <f>IF($E4865="","",IFERROR(VLOOKUP(TRIM(E4865&amp;""),'Référentiel Articles'!$A$2:$F$634,4,FALSE),""))</f>
      </c>
      <c r="G4865" s="76">
        <f>IF($E4865="","",IFERROR(VLOOKUP(TRIM(E4865&amp;""),'Référentiel Articles'!$A$2:$F$634,5,FALSE),""))</f>
      </c>
      <c r="H4865" s="77" t="str">
        <v/>
      </c>
      <c r="I4865" s="76">
        <f>IF($E4865="","",IFERROR(VLOOKUP(TRIM(E4865&amp;""),'Référentiel Articles'!$A$2:$F$634,6,FALSE),""))</f>
      </c>
      <c r="J4865" s="78">
        <f>IF(OR($E4865="",$H4865=""),"",$H4865*$I4865)</f>
      </c>
      <c r="K4865" s="79" t="str">
        <v/>
      </c>
    </row>
    <row r="4866">
      <c r="A4866" s="81" t="str">
        <v/>
      </c>
      <c r="B4866" s="81" t="str">
        <v/>
      </c>
      <c r="C4866" s="83">
        <f>IF($E4866="","",IFERROR(VLOOKUP(TRIM(E4866&amp;""),'Référentiel Articles'!$A$2:$F$634,2,FALSE),""))</f>
      </c>
      <c r="D4866" s="83">
        <f>IF($E4866="","",IFERROR(VLOOKUP(TRIM(E4866&amp;""),'Référentiel Articles'!$A$2:$F$634,3,FALSE),""))</f>
      </c>
      <c r="E4866" s="81" t="str">
        <v/>
      </c>
      <c r="F4866" s="83">
        <f>IF($E4866="","",IFERROR(VLOOKUP(TRIM(E4866&amp;""),'Référentiel Articles'!$A$2:$F$634,4,FALSE),""))</f>
      </c>
      <c r="G4866" s="84">
        <f>IF($E4866="","",IFERROR(VLOOKUP(TRIM(E4866&amp;""),'Référentiel Articles'!$A$2:$F$634,5,FALSE),""))</f>
      </c>
      <c r="H4866" s="85" t="str">
        <v/>
      </c>
      <c r="I4866" s="84">
        <f>IF($E4866="","",IFERROR(VLOOKUP(TRIM(E4866&amp;""),'Référentiel Articles'!$A$2:$F$634,6,FALSE),""))</f>
      </c>
      <c r="J4866" s="90">
        <f>IF(OR($E4866="",$H4866=""),"",$H4866*$I4866)</f>
      </c>
      <c r="K4866" s="87" t="str">
        <v/>
      </c>
    </row>
    <row r="4867">
      <c r="A4867" s="74" t="str">
        <v/>
      </c>
      <c r="B4867" s="74" t="str">
        <v/>
      </c>
      <c r="C4867" s="75">
        <f>IF($E4867="","",IFERROR(VLOOKUP(TRIM(E4867&amp;""),'Référentiel Articles'!$A$2:$F$634,2,FALSE),""))</f>
      </c>
      <c r="D4867" s="75">
        <f>IF($E4867="","",IFERROR(VLOOKUP(TRIM(E4867&amp;""),'Référentiel Articles'!$A$2:$F$634,3,FALSE),""))</f>
      </c>
      <c r="E4867" s="74" t="str">
        <v/>
      </c>
      <c r="F4867" s="75">
        <f>IF($E4867="","",IFERROR(VLOOKUP(TRIM(E4867&amp;""),'Référentiel Articles'!$A$2:$F$634,4,FALSE),""))</f>
      </c>
      <c r="G4867" s="76">
        <f>IF($E4867="","",IFERROR(VLOOKUP(TRIM(E4867&amp;""),'Référentiel Articles'!$A$2:$F$634,5,FALSE),""))</f>
      </c>
      <c r="H4867" s="77" t="str">
        <v/>
      </c>
      <c r="I4867" s="76">
        <f>IF($E4867="","",IFERROR(VLOOKUP(TRIM(E4867&amp;""),'Référentiel Articles'!$A$2:$F$634,6,FALSE),""))</f>
      </c>
      <c r="J4867" s="78">
        <f>IF(OR($E4867="",$H4867=""),"",$H4867*$I4867)</f>
      </c>
      <c r="K4867" s="79" t="str">
        <v/>
      </c>
    </row>
    <row r="4868">
      <c r="A4868" s="81" t="str">
        <v/>
      </c>
      <c r="B4868" s="81" t="str">
        <v/>
      </c>
      <c r="C4868" s="83">
        <f>IF($E4868="","",IFERROR(VLOOKUP(TRIM(E4868&amp;""),'Référentiel Articles'!$A$2:$F$634,2,FALSE),""))</f>
      </c>
      <c r="D4868" s="83">
        <f>IF($E4868="","",IFERROR(VLOOKUP(TRIM(E4868&amp;""),'Référentiel Articles'!$A$2:$F$634,3,FALSE),""))</f>
      </c>
      <c r="E4868" s="81" t="str">
        <v/>
      </c>
      <c r="F4868" s="83">
        <f>IF($E4868="","",IFERROR(VLOOKUP(TRIM(E4868&amp;""),'Référentiel Articles'!$A$2:$F$634,4,FALSE),""))</f>
      </c>
      <c r="G4868" s="84">
        <f>IF($E4868="","",IFERROR(VLOOKUP(TRIM(E4868&amp;""),'Référentiel Articles'!$A$2:$F$634,5,FALSE),""))</f>
      </c>
      <c r="H4868" s="85" t="str">
        <v/>
      </c>
      <c r="I4868" s="84">
        <f>IF($E4868="","",IFERROR(VLOOKUP(TRIM(E4868&amp;""),'Référentiel Articles'!$A$2:$F$634,6,FALSE),""))</f>
      </c>
      <c r="J4868" s="90">
        <f>IF(OR($E4868="",$H4868=""),"",$H4868*$I4868)</f>
      </c>
      <c r="K4868" s="87" t="str">
        <v/>
      </c>
    </row>
    <row r="4869">
      <c r="A4869" s="74" t="str">
        <v/>
      </c>
      <c r="B4869" s="74" t="str">
        <v/>
      </c>
      <c r="C4869" s="75">
        <f>IF($E4869="","",IFERROR(VLOOKUP(TRIM(E4869&amp;""),'Référentiel Articles'!$A$2:$F$634,2,FALSE),""))</f>
      </c>
      <c r="D4869" s="75">
        <f>IF($E4869="","",IFERROR(VLOOKUP(TRIM(E4869&amp;""),'Référentiel Articles'!$A$2:$F$634,3,FALSE),""))</f>
      </c>
      <c r="E4869" s="74" t="str">
        <v/>
      </c>
      <c r="F4869" s="75">
        <f>IF($E4869="","",IFERROR(VLOOKUP(TRIM(E4869&amp;""),'Référentiel Articles'!$A$2:$F$634,4,FALSE),""))</f>
      </c>
      <c r="G4869" s="76">
        <f>IF($E4869="","",IFERROR(VLOOKUP(TRIM(E4869&amp;""),'Référentiel Articles'!$A$2:$F$634,5,FALSE),""))</f>
      </c>
      <c r="H4869" s="77" t="str">
        <v/>
      </c>
      <c r="I4869" s="76">
        <f>IF($E4869="","",IFERROR(VLOOKUP(TRIM(E4869&amp;""),'Référentiel Articles'!$A$2:$F$634,6,FALSE),""))</f>
      </c>
      <c r="J4869" s="78">
        <f>IF(OR($E4869="",$H4869=""),"",$H4869*$I4869)</f>
      </c>
      <c r="K4869" s="79" t="str">
        <v/>
      </c>
    </row>
    <row r="4870">
      <c r="A4870" s="81" t="str">
        <v/>
      </c>
      <c r="B4870" s="81" t="str">
        <v/>
      </c>
      <c r="C4870" s="83">
        <f>IF($E4870="","",IFERROR(VLOOKUP(TRIM(E4870&amp;""),'Référentiel Articles'!$A$2:$F$634,2,FALSE),""))</f>
      </c>
      <c r="D4870" s="83">
        <f>IF($E4870="","",IFERROR(VLOOKUP(TRIM(E4870&amp;""),'Référentiel Articles'!$A$2:$F$634,3,FALSE),""))</f>
      </c>
      <c r="E4870" s="81" t="str">
        <v/>
      </c>
      <c r="F4870" s="83">
        <f>IF($E4870="","",IFERROR(VLOOKUP(TRIM(E4870&amp;""),'Référentiel Articles'!$A$2:$F$634,4,FALSE),""))</f>
      </c>
      <c r="G4870" s="84">
        <f>IF($E4870="","",IFERROR(VLOOKUP(TRIM(E4870&amp;""),'Référentiel Articles'!$A$2:$F$634,5,FALSE),""))</f>
      </c>
      <c r="H4870" s="85" t="str">
        <v/>
      </c>
      <c r="I4870" s="84">
        <f>IF($E4870="","",IFERROR(VLOOKUP(TRIM(E4870&amp;""),'Référentiel Articles'!$A$2:$F$634,6,FALSE),""))</f>
      </c>
      <c r="J4870" s="90">
        <f>IF(OR($E4870="",$H4870=""),"",$H4870*$I4870)</f>
      </c>
      <c r="K4870" s="87" t="str">
        <v/>
      </c>
    </row>
    <row r="4871">
      <c r="A4871" s="74" t="str">
        <v/>
      </c>
      <c r="B4871" s="74" t="str">
        <v/>
      </c>
      <c r="C4871" s="75">
        <f>IF($E4871="","",IFERROR(VLOOKUP(TRIM(E4871&amp;""),'Référentiel Articles'!$A$2:$F$634,2,FALSE),""))</f>
      </c>
      <c r="D4871" s="75">
        <f>IF($E4871="","",IFERROR(VLOOKUP(TRIM(E4871&amp;""),'Référentiel Articles'!$A$2:$F$634,3,FALSE),""))</f>
      </c>
      <c r="E4871" s="74" t="str">
        <v/>
      </c>
      <c r="F4871" s="75">
        <f>IF($E4871="","",IFERROR(VLOOKUP(TRIM(E4871&amp;""),'Référentiel Articles'!$A$2:$F$634,4,FALSE),""))</f>
      </c>
      <c r="G4871" s="76">
        <f>IF($E4871="","",IFERROR(VLOOKUP(TRIM(E4871&amp;""),'Référentiel Articles'!$A$2:$F$634,5,FALSE),""))</f>
      </c>
      <c r="H4871" s="77" t="str">
        <v/>
      </c>
      <c r="I4871" s="76">
        <f>IF($E4871="","",IFERROR(VLOOKUP(TRIM(E4871&amp;""),'Référentiel Articles'!$A$2:$F$634,6,FALSE),""))</f>
      </c>
      <c r="J4871" s="78">
        <f>IF(OR($E4871="",$H4871=""),"",$H4871*$I4871)</f>
      </c>
      <c r="K4871" s="79" t="str">
        <v/>
      </c>
    </row>
    <row r="4872">
      <c r="A4872" s="81" t="str">
        <v/>
      </c>
      <c r="B4872" s="81" t="str">
        <v/>
      </c>
      <c r="C4872" s="83">
        <f>IF($E4872="","",IFERROR(VLOOKUP(TRIM(E4872&amp;""),'Référentiel Articles'!$A$2:$F$634,2,FALSE),""))</f>
      </c>
      <c r="D4872" s="83">
        <f>IF($E4872="","",IFERROR(VLOOKUP(TRIM(E4872&amp;""),'Référentiel Articles'!$A$2:$F$634,3,FALSE),""))</f>
      </c>
      <c r="E4872" s="81" t="str">
        <v/>
      </c>
      <c r="F4872" s="83">
        <f>IF($E4872="","",IFERROR(VLOOKUP(TRIM(E4872&amp;""),'Référentiel Articles'!$A$2:$F$634,4,FALSE),""))</f>
      </c>
      <c r="G4872" s="84">
        <f>IF($E4872="","",IFERROR(VLOOKUP(TRIM(E4872&amp;""),'Référentiel Articles'!$A$2:$F$634,5,FALSE),""))</f>
      </c>
      <c r="H4872" s="85" t="str">
        <v/>
      </c>
      <c r="I4872" s="84">
        <f>IF($E4872="","",IFERROR(VLOOKUP(TRIM(E4872&amp;""),'Référentiel Articles'!$A$2:$F$634,6,FALSE),""))</f>
      </c>
      <c r="J4872" s="90">
        <f>IF(OR($E4872="",$H4872=""),"",$H4872*$I4872)</f>
      </c>
      <c r="K4872" s="87" t="str">
        <v/>
      </c>
    </row>
    <row r="4873">
      <c r="A4873" s="74" t="str">
        <v/>
      </c>
      <c r="B4873" s="74" t="str">
        <v/>
      </c>
      <c r="C4873" s="75">
        <f>IF($E4873="","",IFERROR(VLOOKUP(TRIM(E4873&amp;""),'Référentiel Articles'!$A$2:$F$634,2,FALSE),""))</f>
      </c>
      <c r="D4873" s="75">
        <f>IF($E4873="","",IFERROR(VLOOKUP(TRIM(E4873&amp;""),'Référentiel Articles'!$A$2:$F$634,3,FALSE),""))</f>
      </c>
      <c r="E4873" s="74" t="str">
        <v/>
      </c>
      <c r="F4873" s="75">
        <f>IF($E4873="","",IFERROR(VLOOKUP(TRIM(E4873&amp;""),'Référentiel Articles'!$A$2:$F$634,4,FALSE),""))</f>
      </c>
      <c r="G4873" s="76">
        <f>IF($E4873="","",IFERROR(VLOOKUP(TRIM(E4873&amp;""),'Référentiel Articles'!$A$2:$F$634,5,FALSE),""))</f>
      </c>
      <c r="H4873" s="77" t="str">
        <v/>
      </c>
      <c r="I4873" s="76">
        <f>IF($E4873="","",IFERROR(VLOOKUP(TRIM(E4873&amp;""),'Référentiel Articles'!$A$2:$F$634,6,FALSE),""))</f>
      </c>
      <c r="J4873" s="78">
        <f>IF(OR($E4873="",$H4873=""),"",$H4873*$I4873)</f>
      </c>
      <c r="K4873" s="79" t="str">
        <v/>
      </c>
    </row>
    <row r="4874">
      <c r="A4874" s="81" t="str">
        <v/>
      </c>
      <c r="B4874" s="81" t="str">
        <v/>
      </c>
      <c r="C4874" s="83">
        <f>IF($E4874="","",IFERROR(VLOOKUP(TRIM(E4874&amp;""),'Référentiel Articles'!$A$2:$F$634,2,FALSE),""))</f>
      </c>
      <c r="D4874" s="83">
        <f>IF($E4874="","",IFERROR(VLOOKUP(TRIM(E4874&amp;""),'Référentiel Articles'!$A$2:$F$634,3,FALSE),""))</f>
      </c>
      <c r="E4874" s="81" t="str">
        <v/>
      </c>
      <c r="F4874" s="83">
        <f>IF($E4874="","",IFERROR(VLOOKUP(TRIM(E4874&amp;""),'Référentiel Articles'!$A$2:$F$634,4,FALSE),""))</f>
      </c>
      <c r="G4874" s="84">
        <f>IF($E4874="","",IFERROR(VLOOKUP(TRIM(E4874&amp;""),'Référentiel Articles'!$A$2:$F$634,5,FALSE),""))</f>
      </c>
      <c r="H4874" s="85" t="str">
        <v/>
      </c>
      <c r="I4874" s="84">
        <f>IF($E4874="","",IFERROR(VLOOKUP(TRIM(E4874&amp;""),'Référentiel Articles'!$A$2:$F$634,6,FALSE),""))</f>
      </c>
      <c r="J4874" s="90">
        <f>IF(OR($E4874="",$H4874=""),"",$H4874*$I4874)</f>
      </c>
      <c r="K4874" s="87" t="str">
        <v/>
      </c>
    </row>
    <row r="4875">
      <c r="A4875" s="74" t="str">
        <v/>
      </c>
      <c r="B4875" s="74" t="str">
        <v/>
      </c>
      <c r="C4875" s="75">
        <f>IF($E4875="","",IFERROR(VLOOKUP(TRIM(E4875&amp;""),'Référentiel Articles'!$A$2:$F$634,2,FALSE),""))</f>
      </c>
      <c r="D4875" s="75">
        <f>IF($E4875="","",IFERROR(VLOOKUP(TRIM(E4875&amp;""),'Référentiel Articles'!$A$2:$F$634,3,FALSE),""))</f>
      </c>
      <c r="E4875" s="74" t="str">
        <v/>
      </c>
      <c r="F4875" s="75">
        <f>IF($E4875="","",IFERROR(VLOOKUP(TRIM(E4875&amp;""),'Référentiel Articles'!$A$2:$F$634,4,FALSE),""))</f>
      </c>
      <c r="G4875" s="76">
        <f>IF($E4875="","",IFERROR(VLOOKUP(TRIM(E4875&amp;""),'Référentiel Articles'!$A$2:$F$634,5,FALSE),""))</f>
      </c>
      <c r="H4875" s="77" t="str">
        <v/>
      </c>
      <c r="I4875" s="76">
        <f>IF($E4875="","",IFERROR(VLOOKUP(TRIM(E4875&amp;""),'Référentiel Articles'!$A$2:$F$634,6,FALSE),""))</f>
      </c>
      <c r="J4875" s="78">
        <f>IF(OR($E4875="",$H4875=""),"",$H4875*$I4875)</f>
      </c>
      <c r="K4875" s="79" t="str">
        <v/>
      </c>
    </row>
    <row r="4876">
      <c r="A4876" s="81" t="str">
        <v/>
      </c>
      <c r="B4876" s="81" t="str">
        <v/>
      </c>
      <c r="C4876" s="83">
        <f>IF($E4876="","",IFERROR(VLOOKUP(TRIM(E4876&amp;""),'Référentiel Articles'!$A$2:$F$634,2,FALSE),""))</f>
      </c>
      <c r="D4876" s="83">
        <f>IF($E4876="","",IFERROR(VLOOKUP(TRIM(E4876&amp;""),'Référentiel Articles'!$A$2:$F$634,3,FALSE),""))</f>
      </c>
      <c r="E4876" s="81" t="str">
        <v/>
      </c>
      <c r="F4876" s="83">
        <f>IF($E4876="","",IFERROR(VLOOKUP(TRIM(E4876&amp;""),'Référentiel Articles'!$A$2:$F$634,4,FALSE),""))</f>
      </c>
      <c r="G4876" s="84">
        <f>IF($E4876="","",IFERROR(VLOOKUP(TRIM(E4876&amp;""),'Référentiel Articles'!$A$2:$F$634,5,FALSE),""))</f>
      </c>
      <c r="H4876" s="85" t="str">
        <v/>
      </c>
      <c r="I4876" s="84">
        <f>IF($E4876="","",IFERROR(VLOOKUP(TRIM(E4876&amp;""),'Référentiel Articles'!$A$2:$F$634,6,FALSE),""))</f>
      </c>
      <c r="J4876" s="90">
        <f>IF(OR($E4876="",$H4876=""),"",$H4876*$I4876)</f>
      </c>
      <c r="K4876" s="87" t="str">
        <v/>
      </c>
    </row>
    <row r="4877">
      <c r="A4877" s="74" t="str">
        <v/>
      </c>
      <c r="B4877" s="74" t="str">
        <v/>
      </c>
      <c r="C4877" s="75">
        <f>IF($E4877="","",IFERROR(VLOOKUP(TRIM(E4877&amp;""),'Référentiel Articles'!$A$2:$F$634,2,FALSE),""))</f>
      </c>
      <c r="D4877" s="75">
        <f>IF($E4877="","",IFERROR(VLOOKUP(TRIM(E4877&amp;""),'Référentiel Articles'!$A$2:$F$634,3,FALSE),""))</f>
      </c>
      <c r="E4877" s="74" t="str">
        <v/>
      </c>
      <c r="F4877" s="75">
        <f>IF($E4877="","",IFERROR(VLOOKUP(TRIM(E4877&amp;""),'Référentiel Articles'!$A$2:$F$634,4,FALSE),""))</f>
      </c>
      <c r="G4877" s="76">
        <f>IF($E4877="","",IFERROR(VLOOKUP(TRIM(E4877&amp;""),'Référentiel Articles'!$A$2:$F$634,5,FALSE),""))</f>
      </c>
      <c r="H4877" s="77" t="str">
        <v/>
      </c>
      <c r="I4877" s="76">
        <f>IF($E4877="","",IFERROR(VLOOKUP(TRIM(E4877&amp;""),'Référentiel Articles'!$A$2:$F$634,6,FALSE),""))</f>
      </c>
      <c r="J4877" s="78">
        <f>IF(OR($E4877="",$H4877=""),"",$H4877*$I4877)</f>
      </c>
      <c r="K4877" s="79" t="str">
        <v/>
      </c>
    </row>
    <row r="4878">
      <c r="A4878" s="81" t="str">
        <v/>
      </c>
      <c r="B4878" s="81" t="str">
        <v/>
      </c>
      <c r="C4878" s="83">
        <f>IF($E4878="","",IFERROR(VLOOKUP(TRIM(E4878&amp;""),'Référentiel Articles'!$A$2:$F$634,2,FALSE),""))</f>
      </c>
      <c r="D4878" s="83">
        <f>IF($E4878="","",IFERROR(VLOOKUP(TRIM(E4878&amp;""),'Référentiel Articles'!$A$2:$F$634,3,FALSE),""))</f>
      </c>
      <c r="E4878" s="81" t="str">
        <v/>
      </c>
      <c r="F4878" s="83">
        <f>IF($E4878="","",IFERROR(VLOOKUP(TRIM(E4878&amp;""),'Référentiel Articles'!$A$2:$F$634,4,FALSE),""))</f>
      </c>
      <c r="G4878" s="84">
        <f>IF($E4878="","",IFERROR(VLOOKUP(TRIM(E4878&amp;""),'Référentiel Articles'!$A$2:$F$634,5,FALSE),""))</f>
      </c>
      <c r="H4878" s="85" t="str">
        <v/>
      </c>
      <c r="I4878" s="84">
        <f>IF($E4878="","",IFERROR(VLOOKUP(TRIM(E4878&amp;""),'Référentiel Articles'!$A$2:$F$634,6,FALSE),""))</f>
      </c>
      <c r="J4878" s="90">
        <f>IF(OR($E4878="",$H4878=""),"",$H4878*$I4878)</f>
      </c>
      <c r="K4878" s="87" t="str">
        <v/>
      </c>
    </row>
    <row r="4879">
      <c r="A4879" s="74" t="str">
        <v/>
      </c>
      <c r="B4879" s="74" t="str">
        <v/>
      </c>
      <c r="C4879" s="75">
        <f>IF($E4879="","",IFERROR(VLOOKUP(TRIM(E4879&amp;""),'Référentiel Articles'!$A$2:$F$634,2,FALSE),""))</f>
      </c>
      <c r="D4879" s="75">
        <f>IF($E4879="","",IFERROR(VLOOKUP(TRIM(E4879&amp;""),'Référentiel Articles'!$A$2:$F$634,3,FALSE),""))</f>
      </c>
      <c r="E4879" s="74" t="str">
        <v/>
      </c>
      <c r="F4879" s="75">
        <f>IF($E4879="","",IFERROR(VLOOKUP(TRIM(E4879&amp;""),'Référentiel Articles'!$A$2:$F$634,4,FALSE),""))</f>
      </c>
      <c r="G4879" s="76">
        <f>IF($E4879="","",IFERROR(VLOOKUP(TRIM(E4879&amp;""),'Référentiel Articles'!$A$2:$F$634,5,FALSE),""))</f>
      </c>
      <c r="H4879" s="77" t="str">
        <v/>
      </c>
      <c r="I4879" s="76">
        <f>IF($E4879="","",IFERROR(VLOOKUP(TRIM(E4879&amp;""),'Référentiel Articles'!$A$2:$F$634,6,FALSE),""))</f>
      </c>
      <c r="J4879" s="78">
        <f>IF(OR($E4879="",$H4879=""),"",$H4879*$I4879)</f>
      </c>
      <c r="K4879" s="79" t="str">
        <v/>
      </c>
    </row>
    <row r="4880">
      <c r="A4880" s="81" t="str">
        <v/>
      </c>
      <c r="B4880" s="81" t="str">
        <v/>
      </c>
      <c r="C4880" s="83">
        <f>IF($E4880="","",IFERROR(VLOOKUP(TRIM(E4880&amp;""),'Référentiel Articles'!$A$2:$F$634,2,FALSE),""))</f>
      </c>
      <c r="D4880" s="83">
        <f>IF($E4880="","",IFERROR(VLOOKUP(TRIM(E4880&amp;""),'Référentiel Articles'!$A$2:$F$634,3,FALSE),""))</f>
      </c>
      <c r="E4880" s="81" t="str">
        <v/>
      </c>
      <c r="F4880" s="83">
        <f>IF($E4880="","",IFERROR(VLOOKUP(TRIM(E4880&amp;""),'Référentiel Articles'!$A$2:$F$634,4,FALSE),""))</f>
      </c>
      <c r="G4880" s="84">
        <f>IF($E4880="","",IFERROR(VLOOKUP(TRIM(E4880&amp;""),'Référentiel Articles'!$A$2:$F$634,5,FALSE),""))</f>
      </c>
      <c r="H4880" s="85" t="str">
        <v/>
      </c>
      <c r="I4880" s="84">
        <f>IF($E4880="","",IFERROR(VLOOKUP(TRIM(E4880&amp;""),'Référentiel Articles'!$A$2:$F$634,6,FALSE),""))</f>
      </c>
      <c r="J4880" s="90">
        <f>IF(OR($E4880="",$H4880=""),"",$H4880*$I4880)</f>
      </c>
      <c r="K4880" s="87" t="str">
        <v/>
      </c>
    </row>
    <row r="4881">
      <c r="A4881" s="74" t="str">
        <v/>
      </c>
      <c r="B4881" s="74" t="str">
        <v/>
      </c>
      <c r="C4881" s="75">
        <f>IF($E4881="","",IFERROR(VLOOKUP(TRIM(E4881&amp;""),'Référentiel Articles'!$A$2:$F$634,2,FALSE),""))</f>
      </c>
      <c r="D4881" s="75">
        <f>IF($E4881="","",IFERROR(VLOOKUP(TRIM(E4881&amp;""),'Référentiel Articles'!$A$2:$F$634,3,FALSE),""))</f>
      </c>
      <c r="E4881" s="74" t="str">
        <v/>
      </c>
      <c r="F4881" s="75">
        <f>IF($E4881="","",IFERROR(VLOOKUP(TRIM(E4881&amp;""),'Référentiel Articles'!$A$2:$F$634,4,FALSE),""))</f>
      </c>
      <c r="G4881" s="76">
        <f>IF($E4881="","",IFERROR(VLOOKUP(TRIM(E4881&amp;""),'Référentiel Articles'!$A$2:$F$634,5,FALSE),""))</f>
      </c>
      <c r="H4881" s="77" t="str">
        <v/>
      </c>
      <c r="I4881" s="76">
        <f>IF($E4881="","",IFERROR(VLOOKUP(TRIM(E4881&amp;""),'Référentiel Articles'!$A$2:$F$634,6,FALSE),""))</f>
      </c>
      <c r="J4881" s="78">
        <f>IF(OR($E4881="",$H4881=""),"",$H4881*$I4881)</f>
      </c>
      <c r="K4881" s="79" t="str">
        <v/>
      </c>
    </row>
    <row r="4882">
      <c r="A4882" s="81" t="str">
        <v/>
      </c>
      <c r="B4882" s="81" t="str">
        <v/>
      </c>
      <c r="C4882" s="83">
        <f>IF($E4882="","",IFERROR(VLOOKUP(TRIM(E4882&amp;""),'Référentiel Articles'!$A$2:$F$634,2,FALSE),""))</f>
      </c>
      <c r="D4882" s="83">
        <f>IF($E4882="","",IFERROR(VLOOKUP(TRIM(E4882&amp;""),'Référentiel Articles'!$A$2:$F$634,3,FALSE),""))</f>
      </c>
      <c r="E4882" s="81" t="str">
        <v/>
      </c>
      <c r="F4882" s="83">
        <f>IF($E4882="","",IFERROR(VLOOKUP(TRIM(E4882&amp;""),'Référentiel Articles'!$A$2:$F$634,4,FALSE),""))</f>
      </c>
      <c r="G4882" s="84">
        <f>IF($E4882="","",IFERROR(VLOOKUP(TRIM(E4882&amp;""),'Référentiel Articles'!$A$2:$F$634,5,FALSE),""))</f>
      </c>
      <c r="H4882" s="85" t="str">
        <v/>
      </c>
      <c r="I4882" s="84">
        <f>IF($E4882="","",IFERROR(VLOOKUP(TRIM(E4882&amp;""),'Référentiel Articles'!$A$2:$F$634,6,FALSE),""))</f>
      </c>
      <c r="J4882" s="90">
        <f>IF(OR($E4882="",$H4882=""),"",$H4882*$I4882)</f>
      </c>
      <c r="K4882" s="87" t="str">
        <v/>
      </c>
    </row>
    <row r="4883">
      <c r="A4883" s="74" t="str">
        <v/>
      </c>
      <c r="B4883" s="74" t="str">
        <v/>
      </c>
      <c r="C4883" s="75">
        <f>IF($E4883="","",IFERROR(VLOOKUP(TRIM(E4883&amp;""),'Référentiel Articles'!$A$2:$F$634,2,FALSE),""))</f>
      </c>
      <c r="D4883" s="75">
        <f>IF($E4883="","",IFERROR(VLOOKUP(TRIM(E4883&amp;""),'Référentiel Articles'!$A$2:$F$634,3,FALSE),""))</f>
      </c>
      <c r="E4883" s="74" t="str">
        <v/>
      </c>
      <c r="F4883" s="75">
        <f>IF($E4883="","",IFERROR(VLOOKUP(TRIM(E4883&amp;""),'Référentiel Articles'!$A$2:$F$634,4,FALSE),""))</f>
      </c>
      <c r="G4883" s="76">
        <f>IF($E4883="","",IFERROR(VLOOKUP(TRIM(E4883&amp;""),'Référentiel Articles'!$A$2:$F$634,5,FALSE),""))</f>
      </c>
      <c r="H4883" s="77" t="str">
        <v/>
      </c>
      <c r="I4883" s="76">
        <f>IF($E4883="","",IFERROR(VLOOKUP(TRIM(E4883&amp;""),'Référentiel Articles'!$A$2:$F$634,6,FALSE),""))</f>
      </c>
      <c r="J4883" s="78">
        <f>IF(OR($E4883="",$H4883=""),"",$H4883*$I4883)</f>
      </c>
      <c r="K4883" s="79" t="str">
        <v/>
      </c>
    </row>
    <row r="4884">
      <c r="A4884" s="81" t="str">
        <v/>
      </c>
      <c r="B4884" s="81" t="str">
        <v/>
      </c>
      <c r="C4884" s="83">
        <f>IF($E4884="","",IFERROR(VLOOKUP(TRIM(E4884&amp;""),'Référentiel Articles'!$A$2:$F$634,2,FALSE),""))</f>
      </c>
      <c r="D4884" s="83">
        <f>IF($E4884="","",IFERROR(VLOOKUP(TRIM(E4884&amp;""),'Référentiel Articles'!$A$2:$F$634,3,FALSE),""))</f>
      </c>
      <c r="E4884" s="81" t="str">
        <v/>
      </c>
      <c r="F4884" s="83">
        <f>IF($E4884="","",IFERROR(VLOOKUP(TRIM(E4884&amp;""),'Référentiel Articles'!$A$2:$F$634,4,FALSE),""))</f>
      </c>
      <c r="G4884" s="84">
        <f>IF($E4884="","",IFERROR(VLOOKUP(TRIM(E4884&amp;""),'Référentiel Articles'!$A$2:$F$634,5,FALSE),""))</f>
      </c>
      <c r="H4884" s="85" t="str">
        <v/>
      </c>
      <c r="I4884" s="84">
        <f>IF($E4884="","",IFERROR(VLOOKUP(TRIM(E4884&amp;""),'Référentiel Articles'!$A$2:$F$634,6,FALSE),""))</f>
      </c>
      <c r="J4884" s="90">
        <f>IF(OR($E4884="",$H4884=""),"",$H4884*$I4884)</f>
      </c>
      <c r="K4884" s="87" t="str">
        <v/>
      </c>
    </row>
    <row r="4885">
      <c r="A4885" s="74" t="str">
        <v/>
      </c>
      <c r="B4885" s="74" t="str">
        <v/>
      </c>
      <c r="C4885" s="75">
        <f>IF($E4885="","",IFERROR(VLOOKUP(TRIM(E4885&amp;""),'Référentiel Articles'!$A$2:$F$634,2,FALSE),""))</f>
      </c>
      <c r="D4885" s="75">
        <f>IF($E4885="","",IFERROR(VLOOKUP(TRIM(E4885&amp;""),'Référentiel Articles'!$A$2:$F$634,3,FALSE),""))</f>
      </c>
      <c r="E4885" s="74" t="str">
        <v/>
      </c>
      <c r="F4885" s="75">
        <f>IF($E4885="","",IFERROR(VLOOKUP(TRIM(E4885&amp;""),'Référentiel Articles'!$A$2:$F$634,4,FALSE),""))</f>
      </c>
      <c r="G4885" s="76">
        <f>IF($E4885="","",IFERROR(VLOOKUP(TRIM(E4885&amp;""),'Référentiel Articles'!$A$2:$F$634,5,FALSE),""))</f>
      </c>
      <c r="H4885" s="77" t="str">
        <v/>
      </c>
      <c r="I4885" s="76">
        <f>IF($E4885="","",IFERROR(VLOOKUP(TRIM(E4885&amp;""),'Référentiel Articles'!$A$2:$F$634,6,FALSE),""))</f>
      </c>
      <c r="J4885" s="78">
        <f>IF(OR($E4885="",$H4885=""),"",$H4885*$I4885)</f>
      </c>
      <c r="K4885" s="79" t="str">
        <v/>
      </c>
    </row>
    <row r="4886">
      <c r="A4886" s="81" t="str">
        <v/>
      </c>
      <c r="B4886" s="81" t="str">
        <v/>
      </c>
      <c r="C4886" s="83">
        <f>IF($E4886="","",IFERROR(VLOOKUP(TRIM(E4886&amp;""),'Référentiel Articles'!$A$2:$F$634,2,FALSE),""))</f>
      </c>
      <c r="D4886" s="83">
        <f>IF($E4886="","",IFERROR(VLOOKUP(TRIM(E4886&amp;""),'Référentiel Articles'!$A$2:$F$634,3,FALSE),""))</f>
      </c>
      <c r="E4886" s="81" t="str">
        <v/>
      </c>
      <c r="F4886" s="83">
        <f>IF($E4886="","",IFERROR(VLOOKUP(TRIM(E4886&amp;""),'Référentiel Articles'!$A$2:$F$634,4,FALSE),""))</f>
      </c>
      <c r="G4886" s="84">
        <f>IF($E4886="","",IFERROR(VLOOKUP(TRIM(E4886&amp;""),'Référentiel Articles'!$A$2:$F$634,5,FALSE),""))</f>
      </c>
      <c r="H4886" s="85" t="str">
        <v/>
      </c>
      <c r="I4886" s="84">
        <f>IF($E4886="","",IFERROR(VLOOKUP(TRIM(E4886&amp;""),'Référentiel Articles'!$A$2:$F$634,6,FALSE),""))</f>
      </c>
      <c r="J4886" s="90">
        <f>IF(OR($E4886="",$H4886=""),"",$H4886*$I4886)</f>
      </c>
      <c r="K4886" s="87" t="str">
        <v/>
      </c>
    </row>
    <row r="4887">
      <c r="A4887" s="74" t="str">
        <v/>
      </c>
      <c r="B4887" s="74" t="str">
        <v/>
      </c>
      <c r="C4887" s="75">
        <f>IF($E4887="","",IFERROR(VLOOKUP(TRIM(E4887&amp;""),'Référentiel Articles'!$A$2:$F$634,2,FALSE),""))</f>
      </c>
      <c r="D4887" s="75">
        <f>IF($E4887="","",IFERROR(VLOOKUP(TRIM(E4887&amp;""),'Référentiel Articles'!$A$2:$F$634,3,FALSE),""))</f>
      </c>
      <c r="E4887" s="74" t="str">
        <v/>
      </c>
      <c r="F4887" s="75">
        <f>IF($E4887="","",IFERROR(VLOOKUP(TRIM(E4887&amp;""),'Référentiel Articles'!$A$2:$F$634,4,FALSE),""))</f>
      </c>
      <c r="G4887" s="76">
        <f>IF($E4887="","",IFERROR(VLOOKUP(TRIM(E4887&amp;""),'Référentiel Articles'!$A$2:$F$634,5,FALSE),""))</f>
      </c>
      <c r="H4887" s="77" t="str">
        <v/>
      </c>
      <c r="I4887" s="76">
        <f>IF($E4887="","",IFERROR(VLOOKUP(TRIM(E4887&amp;""),'Référentiel Articles'!$A$2:$F$634,6,FALSE),""))</f>
      </c>
      <c r="J4887" s="78">
        <f>IF(OR($E4887="",$H4887=""),"",$H4887*$I4887)</f>
      </c>
      <c r="K4887" s="79" t="str">
        <v/>
      </c>
    </row>
    <row r="4888">
      <c r="A4888" s="81" t="str">
        <v/>
      </c>
      <c r="B4888" s="81" t="str">
        <v/>
      </c>
      <c r="C4888" s="83">
        <f>IF($E4888="","",IFERROR(VLOOKUP(TRIM(E4888&amp;""),'Référentiel Articles'!$A$2:$F$634,2,FALSE),""))</f>
      </c>
      <c r="D4888" s="83">
        <f>IF($E4888="","",IFERROR(VLOOKUP(TRIM(E4888&amp;""),'Référentiel Articles'!$A$2:$F$634,3,FALSE),""))</f>
      </c>
      <c r="E4888" s="81" t="str">
        <v/>
      </c>
      <c r="F4888" s="83">
        <f>IF($E4888="","",IFERROR(VLOOKUP(TRIM(E4888&amp;""),'Référentiel Articles'!$A$2:$F$634,4,FALSE),""))</f>
      </c>
      <c r="G4888" s="84">
        <f>IF($E4888="","",IFERROR(VLOOKUP(TRIM(E4888&amp;""),'Référentiel Articles'!$A$2:$F$634,5,FALSE),""))</f>
      </c>
      <c r="H4888" s="85" t="str">
        <v/>
      </c>
      <c r="I4888" s="84">
        <f>IF($E4888="","",IFERROR(VLOOKUP(TRIM(E4888&amp;""),'Référentiel Articles'!$A$2:$F$634,6,FALSE),""))</f>
      </c>
      <c r="J4888" s="90">
        <f>IF(OR($E4888="",$H4888=""),"",$H4888*$I4888)</f>
      </c>
      <c r="K4888" s="87" t="str">
        <v/>
      </c>
    </row>
    <row r="4889">
      <c r="A4889" s="74" t="str">
        <v/>
      </c>
      <c r="B4889" s="74" t="str">
        <v/>
      </c>
      <c r="C4889" s="75">
        <f>IF($E4889="","",IFERROR(VLOOKUP(TRIM(E4889&amp;""),'Référentiel Articles'!$A$2:$F$634,2,FALSE),""))</f>
      </c>
      <c r="D4889" s="75">
        <f>IF($E4889="","",IFERROR(VLOOKUP(TRIM(E4889&amp;""),'Référentiel Articles'!$A$2:$F$634,3,FALSE),""))</f>
      </c>
      <c r="E4889" s="74" t="str">
        <v/>
      </c>
      <c r="F4889" s="75">
        <f>IF($E4889="","",IFERROR(VLOOKUP(TRIM(E4889&amp;""),'Référentiel Articles'!$A$2:$F$634,4,FALSE),""))</f>
      </c>
      <c r="G4889" s="76">
        <f>IF($E4889="","",IFERROR(VLOOKUP(TRIM(E4889&amp;""),'Référentiel Articles'!$A$2:$F$634,5,FALSE),""))</f>
      </c>
      <c r="H4889" s="77" t="str">
        <v/>
      </c>
      <c r="I4889" s="76">
        <f>IF($E4889="","",IFERROR(VLOOKUP(TRIM(E4889&amp;""),'Référentiel Articles'!$A$2:$F$634,6,FALSE),""))</f>
      </c>
      <c r="J4889" s="78">
        <f>IF(OR($E4889="",$H4889=""),"",$H4889*$I4889)</f>
      </c>
      <c r="K4889" s="79" t="str">
        <v/>
      </c>
    </row>
    <row r="4890">
      <c r="A4890" s="81" t="str">
        <v/>
      </c>
      <c r="B4890" s="81" t="str">
        <v/>
      </c>
      <c r="C4890" s="83">
        <f>IF($E4890="","",IFERROR(VLOOKUP(TRIM(E4890&amp;""),'Référentiel Articles'!$A$2:$F$634,2,FALSE),""))</f>
      </c>
      <c r="D4890" s="83">
        <f>IF($E4890="","",IFERROR(VLOOKUP(TRIM(E4890&amp;""),'Référentiel Articles'!$A$2:$F$634,3,FALSE),""))</f>
      </c>
      <c r="E4890" s="81" t="str">
        <v/>
      </c>
      <c r="F4890" s="83">
        <f>IF($E4890="","",IFERROR(VLOOKUP(TRIM(E4890&amp;""),'Référentiel Articles'!$A$2:$F$634,4,FALSE),""))</f>
      </c>
      <c r="G4890" s="84">
        <f>IF($E4890="","",IFERROR(VLOOKUP(TRIM(E4890&amp;""),'Référentiel Articles'!$A$2:$F$634,5,FALSE),""))</f>
      </c>
      <c r="H4890" s="85" t="str">
        <v/>
      </c>
      <c r="I4890" s="84">
        <f>IF($E4890="","",IFERROR(VLOOKUP(TRIM(E4890&amp;""),'Référentiel Articles'!$A$2:$F$634,6,FALSE),""))</f>
      </c>
      <c r="J4890" s="90">
        <f>IF(OR($E4890="",$H4890=""),"",$H4890*$I4890)</f>
      </c>
      <c r="K4890" s="87" t="str">
        <v/>
      </c>
    </row>
    <row r="4891">
      <c r="A4891" s="74" t="str">
        <v/>
      </c>
      <c r="B4891" s="74" t="str">
        <v/>
      </c>
      <c r="C4891" s="75">
        <f>IF($E4891="","",IFERROR(VLOOKUP(TRIM(E4891&amp;""),'Référentiel Articles'!$A$2:$F$634,2,FALSE),""))</f>
      </c>
      <c r="D4891" s="75">
        <f>IF($E4891="","",IFERROR(VLOOKUP(TRIM(E4891&amp;""),'Référentiel Articles'!$A$2:$F$634,3,FALSE),""))</f>
      </c>
      <c r="E4891" s="74" t="str">
        <v/>
      </c>
      <c r="F4891" s="75">
        <f>IF($E4891="","",IFERROR(VLOOKUP(TRIM(E4891&amp;""),'Référentiel Articles'!$A$2:$F$634,4,FALSE),""))</f>
      </c>
      <c r="G4891" s="76">
        <f>IF($E4891="","",IFERROR(VLOOKUP(TRIM(E4891&amp;""),'Référentiel Articles'!$A$2:$F$634,5,FALSE),""))</f>
      </c>
      <c r="H4891" s="77" t="str">
        <v/>
      </c>
      <c r="I4891" s="76">
        <f>IF($E4891="","",IFERROR(VLOOKUP(TRIM(E4891&amp;""),'Référentiel Articles'!$A$2:$F$634,6,FALSE),""))</f>
      </c>
      <c r="J4891" s="78">
        <f>IF(OR($E4891="",$H4891=""),"",$H4891*$I4891)</f>
      </c>
      <c r="K4891" s="79" t="str">
        <v/>
      </c>
    </row>
    <row r="4892">
      <c r="A4892" s="81" t="str">
        <v/>
      </c>
      <c r="B4892" s="81" t="str">
        <v/>
      </c>
      <c r="C4892" s="83">
        <f>IF($E4892="","",IFERROR(VLOOKUP(TRIM(E4892&amp;""),'Référentiel Articles'!$A$2:$F$634,2,FALSE),""))</f>
      </c>
      <c r="D4892" s="83">
        <f>IF($E4892="","",IFERROR(VLOOKUP(TRIM(E4892&amp;""),'Référentiel Articles'!$A$2:$F$634,3,FALSE),""))</f>
      </c>
      <c r="E4892" s="81" t="str">
        <v/>
      </c>
      <c r="F4892" s="83">
        <f>IF($E4892="","",IFERROR(VLOOKUP(TRIM(E4892&amp;""),'Référentiel Articles'!$A$2:$F$634,4,FALSE),""))</f>
      </c>
      <c r="G4892" s="84">
        <f>IF($E4892="","",IFERROR(VLOOKUP(TRIM(E4892&amp;""),'Référentiel Articles'!$A$2:$F$634,5,FALSE),""))</f>
      </c>
      <c r="H4892" s="85" t="str">
        <v/>
      </c>
      <c r="I4892" s="84">
        <f>IF($E4892="","",IFERROR(VLOOKUP(TRIM(E4892&amp;""),'Référentiel Articles'!$A$2:$F$634,6,FALSE),""))</f>
      </c>
      <c r="J4892" s="90">
        <f>IF(OR($E4892="",$H4892=""),"",$H4892*$I4892)</f>
      </c>
      <c r="K4892" s="87" t="str">
        <v/>
      </c>
    </row>
    <row r="4893">
      <c r="A4893" s="74" t="str">
        <v/>
      </c>
      <c r="B4893" s="74" t="str">
        <v/>
      </c>
      <c r="C4893" s="75">
        <f>IF($E4893="","",IFERROR(VLOOKUP(TRIM(E4893&amp;""),'Référentiel Articles'!$A$2:$F$634,2,FALSE),""))</f>
      </c>
      <c r="D4893" s="75">
        <f>IF($E4893="","",IFERROR(VLOOKUP(TRIM(E4893&amp;""),'Référentiel Articles'!$A$2:$F$634,3,FALSE),""))</f>
      </c>
      <c r="E4893" s="74" t="str">
        <v/>
      </c>
      <c r="F4893" s="75">
        <f>IF($E4893="","",IFERROR(VLOOKUP(TRIM(E4893&amp;""),'Référentiel Articles'!$A$2:$F$634,4,FALSE),""))</f>
      </c>
      <c r="G4893" s="76">
        <f>IF($E4893="","",IFERROR(VLOOKUP(TRIM(E4893&amp;""),'Référentiel Articles'!$A$2:$F$634,5,FALSE),""))</f>
      </c>
      <c r="H4893" s="77" t="str">
        <v/>
      </c>
      <c r="I4893" s="76">
        <f>IF($E4893="","",IFERROR(VLOOKUP(TRIM(E4893&amp;""),'Référentiel Articles'!$A$2:$F$634,6,FALSE),""))</f>
      </c>
      <c r="J4893" s="78">
        <f>IF(OR($E4893="",$H4893=""),"",$H4893*$I4893)</f>
      </c>
      <c r="K4893" s="79" t="str">
        <v/>
      </c>
    </row>
    <row r="4894">
      <c r="A4894" s="81" t="str">
        <v/>
      </c>
      <c r="B4894" s="81" t="str">
        <v/>
      </c>
      <c r="C4894" s="83">
        <f>IF($E4894="","",IFERROR(VLOOKUP(TRIM(E4894&amp;""),'Référentiel Articles'!$A$2:$F$634,2,FALSE),""))</f>
      </c>
      <c r="D4894" s="83">
        <f>IF($E4894="","",IFERROR(VLOOKUP(TRIM(E4894&amp;""),'Référentiel Articles'!$A$2:$F$634,3,FALSE),""))</f>
      </c>
      <c r="E4894" s="81" t="str">
        <v/>
      </c>
      <c r="F4894" s="83">
        <f>IF($E4894="","",IFERROR(VLOOKUP(TRIM(E4894&amp;""),'Référentiel Articles'!$A$2:$F$634,4,FALSE),""))</f>
      </c>
      <c r="G4894" s="84">
        <f>IF($E4894="","",IFERROR(VLOOKUP(TRIM(E4894&amp;""),'Référentiel Articles'!$A$2:$F$634,5,FALSE),""))</f>
      </c>
      <c r="H4894" s="85" t="str">
        <v/>
      </c>
      <c r="I4894" s="84">
        <f>IF($E4894="","",IFERROR(VLOOKUP(TRIM(E4894&amp;""),'Référentiel Articles'!$A$2:$F$634,6,FALSE),""))</f>
      </c>
      <c r="J4894" s="90">
        <f>IF(OR($E4894="",$H4894=""),"",$H4894*$I4894)</f>
      </c>
      <c r="K4894" s="87" t="str">
        <v/>
      </c>
    </row>
    <row r="4895">
      <c r="A4895" s="74" t="str">
        <v/>
      </c>
      <c r="B4895" s="74" t="str">
        <v/>
      </c>
      <c r="C4895" s="75">
        <f>IF($E4895="","",IFERROR(VLOOKUP(TRIM(E4895&amp;""),'Référentiel Articles'!$A$2:$F$634,2,FALSE),""))</f>
      </c>
      <c r="D4895" s="75">
        <f>IF($E4895="","",IFERROR(VLOOKUP(TRIM(E4895&amp;""),'Référentiel Articles'!$A$2:$F$634,3,FALSE),""))</f>
      </c>
      <c r="E4895" s="74" t="str">
        <v/>
      </c>
      <c r="F4895" s="75">
        <f>IF($E4895="","",IFERROR(VLOOKUP(TRIM(E4895&amp;""),'Référentiel Articles'!$A$2:$F$634,4,FALSE),""))</f>
      </c>
      <c r="G4895" s="76">
        <f>IF($E4895="","",IFERROR(VLOOKUP(TRIM(E4895&amp;""),'Référentiel Articles'!$A$2:$F$634,5,FALSE),""))</f>
      </c>
      <c r="H4895" s="77" t="str">
        <v/>
      </c>
      <c r="I4895" s="76">
        <f>IF($E4895="","",IFERROR(VLOOKUP(TRIM(E4895&amp;""),'Référentiel Articles'!$A$2:$F$634,6,FALSE),""))</f>
      </c>
      <c r="J4895" s="78">
        <f>IF(OR($E4895="",$H4895=""),"",$H4895*$I4895)</f>
      </c>
      <c r="K4895" s="79" t="str">
        <v/>
      </c>
    </row>
    <row r="4896">
      <c r="A4896" s="81" t="str">
        <v/>
      </c>
      <c r="B4896" s="81" t="str">
        <v/>
      </c>
      <c r="C4896" s="83">
        <f>IF($E4896="","",IFERROR(VLOOKUP(TRIM(E4896&amp;""),'Référentiel Articles'!$A$2:$F$634,2,FALSE),""))</f>
      </c>
      <c r="D4896" s="83">
        <f>IF($E4896="","",IFERROR(VLOOKUP(TRIM(E4896&amp;""),'Référentiel Articles'!$A$2:$F$634,3,FALSE),""))</f>
      </c>
      <c r="E4896" s="81" t="str">
        <v/>
      </c>
      <c r="F4896" s="83">
        <f>IF($E4896="","",IFERROR(VLOOKUP(TRIM(E4896&amp;""),'Référentiel Articles'!$A$2:$F$634,4,FALSE),""))</f>
      </c>
      <c r="G4896" s="84">
        <f>IF($E4896="","",IFERROR(VLOOKUP(TRIM(E4896&amp;""),'Référentiel Articles'!$A$2:$F$634,5,FALSE),""))</f>
      </c>
      <c r="H4896" s="85" t="str">
        <v/>
      </c>
      <c r="I4896" s="84">
        <f>IF($E4896="","",IFERROR(VLOOKUP(TRIM(E4896&amp;""),'Référentiel Articles'!$A$2:$F$634,6,FALSE),""))</f>
      </c>
      <c r="J4896" s="90">
        <f>IF(OR($E4896="",$H4896=""),"",$H4896*$I4896)</f>
      </c>
      <c r="K4896" s="87" t="str">
        <v/>
      </c>
    </row>
    <row r="4897">
      <c r="A4897" s="74" t="str">
        <v/>
      </c>
      <c r="B4897" s="74" t="str">
        <v/>
      </c>
      <c r="C4897" s="75">
        <f>IF($E4897="","",IFERROR(VLOOKUP(TRIM(E4897&amp;""),'Référentiel Articles'!$A$2:$F$634,2,FALSE),""))</f>
      </c>
      <c r="D4897" s="75">
        <f>IF($E4897="","",IFERROR(VLOOKUP(TRIM(E4897&amp;""),'Référentiel Articles'!$A$2:$F$634,3,FALSE),""))</f>
      </c>
      <c r="E4897" s="74" t="str">
        <v/>
      </c>
      <c r="F4897" s="75">
        <f>IF($E4897="","",IFERROR(VLOOKUP(TRIM(E4897&amp;""),'Référentiel Articles'!$A$2:$F$634,4,FALSE),""))</f>
      </c>
      <c r="G4897" s="76">
        <f>IF($E4897="","",IFERROR(VLOOKUP(TRIM(E4897&amp;""),'Référentiel Articles'!$A$2:$F$634,5,FALSE),""))</f>
      </c>
      <c r="H4897" s="77" t="str">
        <v/>
      </c>
      <c r="I4897" s="76">
        <f>IF($E4897="","",IFERROR(VLOOKUP(TRIM(E4897&amp;""),'Référentiel Articles'!$A$2:$F$634,6,FALSE),""))</f>
      </c>
      <c r="J4897" s="78">
        <f>IF(OR($E4897="",$H4897=""),"",$H4897*$I4897)</f>
      </c>
      <c r="K4897" s="79" t="str">
        <v/>
      </c>
    </row>
    <row r="4898">
      <c r="A4898" s="81" t="str">
        <v/>
      </c>
      <c r="B4898" s="81" t="str">
        <v/>
      </c>
      <c r="C4898" s="83">
        <f>IF($E4898="","",IFERROR(VLOOKUP(TRIM(E4898&amp;""),'Référentiel Articles'!$A$2:$F$634,2,FALSE),""))</f>
      </c>
      <c r="D4898" s="83">
        <f>IF($E4898="","",IFERROR(VLOOKUP(TRIM(E4898&amp;""),'Référentiel Articles'!$A$2:$F$634,3,FALSE),""))</f>
      </c>
      <c r="E4898" s="81" t="str">
        <v/>
      </c>
      <c r="F4898" s="83">
        <f>IF($E4898="","",IFERROR(VLOOKUP(TRIM(E4898&amp;""),'Référentiel Articles'!$A$2:$F$634,4,FALSE),""))</f>
      </c>
      <c r="G4898" s="84">
        <f>IF($E4898="","",IFERROR(VLOOKUP(TRIM(E4898&amp;""),'Référentiel Articles'!$A$2:$F$634,5,FALSE),""))</f>
      </c>
      <c r="H4898" s="85" t="str">
        <v/>
      </c>
      <c r="I4898" s="84">
        <f>IF($E4898="","",IFERROR(VLOOKUP(TRIM(E4898&amp;""),'Référentiel Articles'!$A$2:$F$634,6,FALSE),""))</f>
      </c>
      <c r="J4898" s="90">
        <f>IF(OR($E4898="",$H4898=""),"",$H4898*$I4898)</f>
      </c>
      <c r="K4898" s="87" t="str">
        <v/>
      </c>
    </row>
    <row r="4899">
      <c r="A4899" s="74" t="str">
        <v/>
      </c>
      <c r="B4899" s="74" t="str">
        <v/>
      </c>
      <c r="C4899" s="75">
        <f>IF($E4899="","",IFERROR(VLOOKUP(TRIM(E4899&amp;""),'Référentiel Articles'!$A$2:$F$634,2,FALSE),""))</f>
      </c>
      <c r="D4899" s="75">
        <f>IF($E4899="","",IFERROR(VLOOKUP(TRIM(E4899&amp;""),'Référentiel Articles'!$A$2:$F$634,3,FALSE),""))</f>
      </c>
      <c r="E4899" s="74" t="str">
        <v/>
      </c>
      <c r="F4899" s="75">
        <f>IF($E4899="","",IFERROR(VLOOKUP(TRIM(E4899&amp;""),'Référentiel Articles'!$A$2:$F$634,4,FALSE),""))</f>
      </c>
      <c r="G4899" s="76">
        <f>IF($E4899="","",IFERROR(VLOOKUP(TRIM(E4899&amp;""),'Référentiel Articles'!$A$2:$F$634,5,FALSE),""))</f>
      </c>
      <c r="H4899" s="77" t="str">
        <v/>
      </c>
      <c r="I4899" s="76">
        <f>IF($E4899="","",IFERROR(VLOOKUP(TRIM(E4899&amp;""),'Référentiel Articles'!$A$2:$F$634,6,FALSE),""))</f>
      </c>
      <c r="J4899" s="78">
        <f>IF(OR($E4899="",$H4899=""),"",$H4899*$I4899)</f>
      </c>
      <c r="K4899" s="79" t="str">
        <v/>
      </c>
    </row>
    <row r="4900">
      <c r="A4900" s="81" t="str">
        <v/>
      </c>
      <c r="B4900" s="81" t="str">
        <v/>
      </c>
      <c r="C4900" s="83">
        <f>IF($E4900="","",IFERROR(VLOOKUP(TRIM(E4900&amp;""),'Référentiel Articles'!$A$2:$F$634,2,FALSE),""))</f>
      </c>
      <c r="D4900" s="83">
        <f>IF($E4900="","",IFERROR(VLOOKUP(TRIM(E4900&amp;""),'Référentiel Articles'!$A$2:$F$634,3,FALSE),""))</f>
      </c>
      <c r="E4900" s="81" t="str">
        <v/>
      </c>
      <c r="F4900" s="83">
        <f>IF($E4900="","",IFERROR(VLOOKUP(TRIM(E4900&amp;""),'Référentiel Articles'!$A$2:$F$634,4,FALSE),""))</f>
      </c>
      <c r="G4900" s="84">
        <f>IF($E4900="","",IFERROR(VLOOKUP(TRIM(E4900&amp;""),'Référentiel Articles'!$A$2:$F$634,5,FALSE),""))</f>
      </c>
      <c r="H4900" s="85" t="str">
        <v/>
      </c>
      <c r="I4900" s="84">
        <f>IF($E4900="","",IFERROR(VLOOKUP(TRIM(E4900&amp;""),'Référentiel Articles'!$A$2:$F$634,6,FALSE),""))</f>
      </c>
      <c r="J4900" s="90">
        <f>IF(OR($E4900="",$H4900=""),"",$H4900*$I4900)</f>
      </c>
      <c r="K4900" s="87" t="str">
        <v/>
      </c>
    </row>
    <row r="4901">
      <c r="A4901" s="74" t="str">
        <v/>
      </c>
      <c r="B4901" s="74" t="str">
        <v/>
      </c>
      <c r="C4901" s="75">
        <f>IF($E4901="","",IFERROR(VLOOKUP(TRIM(E4901&amp;""),'Référentiel Articles'!$A$2:$F$634,2,FALSE),""))</f>
      </c>
      <c r="D4901" s="75">
        <f>IF($E4901="","",IFERROR(VLOOKUP(TRIM(E4901&amp;""),'Référentiel Articles'!$A$2:$F$634,3,FALSE),""))</f>
      </c>
      <c r="E4901" s="74" t="str">
        <v/>
      </c>
      <c r="F4901" s="75">
        <f>IF($E4901="","",IFERROR(VLOOKUP(TRIM(E4901&amp;""),'Référentiel Articles'!$A$2:$F$634,4,FALSE),""))</f>
      </c>
      <c r="G4901" s="76">
        <f>IF($E4901="","",IFERROR(VLOOKUP(TRIM(E4901&amp;""),'Référentiel Articles'!$A$2:$F$634,5,FALSE),""))</f>
      </c>
      <c r="H4901" s="77" t="str">
        <v/>
      </c>
      <c r="I4901" s="76">
        <f>IF($E4901="","",IFERROR(VLOOKUP(TRIM(E4901&amp;""),'Référentiel Articles'!$A$2:$F$634,6,FALSE),""))</f>
      </c>
      <c r="J4901" s="78">
        <f>IF(OR($E4901="",$H4901=""),"",$H4901*$I4901)</f>
      </c>
      <c r="K4901" s="79" t="str">
        <v/>
      </c>
    </row>
    <row r="4902">
      <c r="A4902" s="81" t="str">
        <v/>
      </c>
      <c r="B4902" s="81" t="str">
        <v/>
      </c>
      <c r="C4902" s="83">
        <f>IF($E4902="","",IFERROR(VLOOKUP(TRIM(E4902&amp;""),'Référentiel Articles'!$A$2:$F$634,2,FALSE),""))</f>
      </c>
      <c r="D4902" s="83">
        <f>IF($E4902="","",IFERROR(VLOOKUP(TRIM(E4902&amp;""),'Référentiel Articles'!$A$2:$F$634,3,FALSE),""))</f>
      </c>
      <c r="E4902" s="81" t="str">
        <v/>
      </c>
      <c r="F4902" s="83">
        <f>IF($E4902="","",IFERROR(VLOOKUP(TRIM(E4902&amp;""),'Référentiel Articles'!$A$2:$F$634,4,FALSE),""))</f>
      </c>
      <c r="G4902" s="84">
        <f>IF($E4902="","",IFERROR(VLOOKUP(TRIM(E4902&amp;""),'Référentiel Articles'!$A$2:$F$634,5,FALSE),""))</f>
      </c>
      <c r="H4902" s="85" t="str">
        <v/>
      </c>
      <c r="I4902" s="84">
        <f>IF($E4902="","",IFERROR(VLOOKUP(TRIM(E4902&amp;""),'Référentiel Articles'!$A$2:$F$634,6,FALSE),""))</f>
      </c>
      <c r="J4902" s="90">
        <f>IF(OR($E4902="",$H4902=""),"",$H4902*$I4902)</f>
      </c>
      <c r="K4902" s="87" t="str">
        <v/>
      </c>
    </row>
    <row r="4903">
      <c r="A4903" s="74" t="str">
        <v/>
      </c>
      <c r="B4903" s="74" t="str">
        <v/>
      </c>
      <c r="C4903" s="75">
        <f>IF($E4903="","",IFERROR(VLOOKUP(TRIM(E4903&amp;""),'Référentiel Articles'!$A$2:$F$634,2,FALSE),""))</f>
      </c>
      <c r="D4903" s="75">
        <f>IF($E4903="","",IFERROR(VLOOKUP(TRIM(E4903&amp;""),'Référentiel Articles'!$A$2:$F$634,3,FALSE),""))</f>
      </c>
      <c r="E4903" s="74" t="str">
        <v/>
      </c>
      <c r="F4903" s="75">
        <f>IF($E4903="","",IFERROR(VLOOKUP(TRIM(E4903&amp;""),'Référentiel Articles'!$A$2:$F$634,4,FALSE),""))</f>
      </c>
      <c r="G4903" s="76">
        <f>IF($E4903="","",IFERROR(VLOOKUP(TRIM(E4903&amp;""),'Référentiel Articles'!$A$2:$F$634,5,FALSE),""))</f>
      </c>
      <c r="H4903" s="77" t="str">
        <v/>
      </c>
      <c r="I4903" s="76">
        <f>IF($E4903="","",IFERROR(VLOOKUP(TRIM(E4903&amp;""),'Référentiel Articles'!$A$2:$F$634,6,FALSE),""))</f>
      </c>
      <c r="J4903" s="78">
        <f>IF(OR($E4903="",$H4903=""),"",$H4903*$I4903)</f>
      </c>
      <c r="K4903" s="79" t="str">
        <v/>
      </c>
    </row>
    <row r="4904">
      <c r="A4904" s="81" t="str">
        <v/>
      </c>
      <c r="B4904" s="81" t="str">
        <v/>
      </c>
      <c r="C4904" s="83">
        <f>IF($E4904="","",IFERROR(VLOOKUP(TRIM(E4904&amp;""),'Référentiel Articles'!$A$2:$F$634,2,FALSE),""))</f>
      </c>
      <c r="D4904" s="83">
        <f>IF($E4904="","",IFERROR(VLOOKUP(TRIM(E4904&amp;""),'Référentiel Articles'!$A$2:$F$634,3,FALSE),""))</f>
      </c>
      <c r="E4904" s="81" t="str">
        <v/>
      </c>
      <c r="F4904" s="83">
        <f>IF($E4904="","",IFERROR(VLOOKUP(TRIM(E4904&amp;""),'Référentiel Articles'!$A$2:$F$634,4,FALSE),""))</f>
      </c>
      <c r="G4904" s="84">
        <f>IF($E4904="","",IFERROR(VLOOKUP(TRIM(E4904&amp;""),'Référentiel Articles'!$A$2:$F$634,5,FALSE),""))</f>
      </c>
      <c r="H4904" s="85" t="str">
        <v/>
      </c>
      <c r="I4904" s="84">
        <f>IF($E4904="","",IFERROR(VLOOKUP(TRIM(E4904&amp;""),'Référentiel Articles'!$A$2:$F$634,6,FALSE),""))</f>
      </c>
      <c r="J4904" s="90">
        <f>IF(OR($E4904="",$H4904=""),"",$H4904*$I4904)</f>
      </c>
      <c r="K4904" s="87" t="str">
        <v/>
      </c>
    </row>
    <row r="4905">
      <c r="A4905" s="74" t="str">
        <v/>
      </c>
      <c r="B4905" s="74" t="str">
        <v/>
      </c>
      <c r="C4905" s="75">
        <f>IF($E4905="","",IFERROR(VLOOKUP(TRIM(E4905&amp;""),'Référentiel Articles'!$A$2:$F$634,2,FALSE),""))</f>
      </c>
      <c r="D4905" s="75">
        <f>IF($E4905="","",IFERROR(VLOOKUP(TRIM(E4905&amp;""),'Référentiel Articles'!$A$2:$F$634,3,FALSE),""))</f>
      </c>
      <c r="E4905" s="74" t="str">
        <v/>
      </c>
      <c r="F4905" s="75">
        <f>IF($E4905="","",IFERROR(VLOOKUP(TRIM(E4905&amp;""),'Référentiel Articles'!$A$2:$F$634,4,FALSE),""))</f>
      </c>
      <c r="G4905" s="76">
        <f>IF($E4905="","",IFERROR(VLOOKUP(TRIM(E4905&amp;""),'Référentiel Articles'!$A$2:$F$634,5,FALSE),""))</f>
      </c>
      <c r="H4905" s="77" t="str">
        <v/>
      </c>
      <c r="I4905" s="76">
        <f>IF($E4905="","",IFERROR(VLOOKUP(TRIM(E4905&amp;""),'Référentiel Articles'!$A$2:$F$634,6,FALSE),""))</f>
      </c>
      <c r="J4905" s="78">
        <f>IF(OR($E4905="",$H4905=""),"",$H4905*$I4905)</f>
      </c>
      <c r="K4905" s="79" t="str">
        <v/>
      </c>
    </row>
    <row r="4906">
      <c r="A4906" s="81" t="str">
        <v/>
      </c>
      <c r="B4906" s="81" t="str">
        <v/>
      </c>
      <c r="C4906" s="83">
        <f>IF($E4906="","",IFERROR(VLOOKUP(TRIM(E4906&amp;""),'Référentiel Articles'!$A$2:$F$634,2,FALSE),""))</f>
      </c>
      <c r="D4906" s="83">
        <f>IF($E4906="","",IFERROR(VLOOKUP(TRIM(E4906&amp;""),'Référentiel Articles'!$A$2:$F$634,3,FALSE),""))</f>
      </c>
      <c r="E4906" s="81" t="str">
        <v/>
      </c>
      <c r="F4906" s="83">
        <f>IF($E4906="","",IFERROR(VLOOKUP(TRIM(E4906&amp;""),'Référentiel Articles'!$A$2:$F$634,4,FALSE),""))</f>
      </c>
      <c r="G4906" s="84">
        <f>IF($E4906="","",IFERROR(VLOOKUP(TRIM(E4906&amp;""),'Référentiel Articles'!$A$2:$F$634,5,FALSE),""))</f>
      </c>
      <c r="H4906" s="85" t="str">
        <v/>
      </c>
      <c r="I4906" s="84">
        <f>IF($E4906="","",IFERROR(VLOOKUP(TRIM(E4906&amp;""),'Référentiel Articles'!$A$2:$F$634,6,FALSE),""))</f>
      </c>
      <c r="J4906" s="90">
        <f>IF(OR($E4906="",$H4906=""),"",$H4906*$I4906)</f>
      </c>
      <c r="K4906" s="87" t="str">
        <v/>
      </c>
    </row>
    <row r="4907">
      <c r="A4907" s="74" t="str">
        <v/>
      </c>
      <c r="B4907" s="74" t="str">
        <v/>
      </c>
      <c r="C4907" s="75">
        <f>IF($E4907="","",IFERROR(VLOOKUP(TRIM(E4907&amp;""),'Référentiel Articles'!$A$2:$F$634,2,FALSE),""))</f>
      </c>
      <c r="D4907" s="75">
        <f>IF($E4907="","",IFERROR(VLOOKUP(TRIM(E4907&amp;""),'Référentiel Articles'!$A$2:$F$634,3,FALSE),""))</f>
      </c>
      <c r="E4907" s="74" t="str">
        <v/>
      </c>
      <c r="F4907" s="75">
        <f>IF($E4907="","",IFERROR(VLOOKUP(TRIM(E4907&amp;""),'Référentiel Articles'!$A$2:$F$634,4,FALSE),""))</f>
      </c>
      <c r="G4907" s="76">
        <f>IF($E4907="","",IFERROR(VLOOKUP(TRIM(E4907&amp;""),'Référentiel Articles'!$A$2:$F$634,5,FALSE),""))</f>
      </c>
      <c r="H4907" s="77" t="str">
        <v/>
      </c>
      <c r="I4907" s="76">
        <f>IF($E4907="","",IFERROR(VLOOKUP(TRIM(E4907&amp;""),'Référentiel Articles'!$A$2:$F$634,6,FALSE),""))</f>
      </c>
      <c r="J4907" s="78">
        <f>IF(OR($E4907="",$H4907=""),"",$H4907*$I4907)</f>
      </c>
      <c r="K4907" s="79" t="str">
        <v/>
      </c>
    </row>
    <row r="4908">
      <c r="A4908" s="81" t="str">
        <v/>
      </c>
      <c r="B4908" s="81" t="str">
        <v/>
      </c>
      <c r="C4908" s="83">
        <f>IF($E4908="","",IFERROR(VLOOKUP(TRIM(E4908&amp;""),'Référentiel Articles'!$A$2:$F$634,2,FALSE),""))</f>
      </c>
      <c r="D4908" s="83">
        <f>IF($E4908="","",IFERROR(VLOOKUP(TRIM(E4908&amp;""),'Référentiel Articles'!$A$2:$F$634,3,FALSE),""))</f>
      </c>
      <c r="E4908" s="81" t="str">
        <v/>
      </c>
      <c r="F4908" s="83">
        <f>IF($E4908="","",IFERROR(VLOOKUP(TRIM(E4908&amp;""),'Référentiel Articles'!$A$2:$F$634,4,FALSE),""))</f>
      </c>
      <c r="G4908" s="84">
        <f>IF($E4908="","",IFERROR(VLOOKUP(TRIM(E4908&amp;""),'Référentiel Articles'!$A$2:$F$634,5,FALSE),""))</f>
      </c>
      <c r="H4908" s="85" t="str">
        <v/>
      </c>
      <c r="I4908" s="84">
        <f>IF($E4908="","",IFERROR(VLOOKUP(TRIM(E4908&amp;""),'Référentiel Articles'!$A$2:$F$634,6,FALSE),""))</f>
      </c>
      <c r="J4908" s="90">
        <f>IF(OR($E4908="",$H4908=""),"",$H4908*$I4908)</f>
      </c>
      <c r="K4908" s="87" t="str">
        <v/>
      </c>
    </row>
    <row r="4909">
      <c r="A4909" s="74" t="str">
        <v/>
      </c>
      <c r="B4909" s="74" t="str">
        <v/>
      </c>
      <c r="C4909" s="75">
        <f>IF($E4909="","",IFERROR(VLOOKUP(TRIM(E4909&amp;""),'Référentiel Articles'!$A$2:$F$634,2,FALSE),""))</f>
      </c>
      <c r="D4909" s="75">
        <f>IF($E4909="","",IFERROR(VLOOKUP(TRIM(E4909&amp;""),'Référentiel Articles'!$A$2:$F$634,3,FALSE),""))</f>
      </c>
      <c r="E4909" s="74" t="str">
        <v/>
      </c>
      <c r="F4909" s="75">
        <f>IF($E4909="","",IFERROR(VLOOKUP(TRIM(E4909&amp;""),'Référentiel Articles'!$A$2:$F$634,4,FALSE),""))</f>
      </c>
      <c r="G4909" s="76">
        <f>IF($E4909="","",IFERROR(VLOOKUP(TRIM(E4909&amp;""),'Référentiel Articles'!$A$2:$F$634,5,FALSE),""))</f>
      </c>
      <c r="H4909" s="77" t="str">
        <v/>
      </c>
      <c r="I4909" s="76">
        <f>IF($E4909="","",IFERROR(VLOOKUP(TRIM(E4909&amp;""),'Référentiel Articles'!$A$2:$F$634,6,FALSE),""))</f>
      </c>
      <c r="J4909" s="78">
        <f>IF(OR($E4909="",$H4909=""),"",$H4909*$I4909)</f>
      </c>
      <c r="K4909" s="79" t="str">
        <v/>
      </c>
    </row>
    <row r="4910">
      <c r="A4910" s="81" t="str">
        <v/>
      </c>
      <c r="B4910" s="81" t="str">
        <v/>
      </c>
      <c r="C4910" s="83">
        <f>IF($E4910="","",IFERROR(VLOOKUP(TRIM(E4910&amp;""),'Référentiel Articles'!$A$2:$F$634,2,FALSE),""))</f>
      </c>
      <c r="D4910" s="83">
        <f>IF($E4910="","",IFERROR(VLOOKUP(TRIM(E4910&amp;""),'Référentiel Articles'!$A$2:$F$634,3,FALSE),""))</f>
      </c>
      <c r="E4910" s="81" t="str">
        <v/>
      </c>
      <c r="F4910" s="83">
        <f>IF($E4910="","",IFERROR(VLOOKUP(TRIM(E4910&amp;""),'Référentiel Articles'!$A$2:$F$634,4,FALSE),""))</f>
      </c>
      <c r="G4910" s="84">
        <f>IF($E4910="","",IFERROR(VLOOKUP(TRIM(E4910&amp;""),'Référentiel Articles'!$A$2:$F$634,5,FALSE),""))</f>
      </c>
      <c r="H4910" s="85" t="str">
        <v/>
      </c>
      <c r="I4910" s="84">
        <f>IF($E4910="","",IFERROR(VLOOKUP(TRIM(E4910&amp;""),'Référentiel Articles'!$A$2:$F$634,6,FALSE),""))</f>
      </c>
      <c r="J4910" s="90">
        <f>IF(OR($E4910="",$H4910=""),"",$H4910*$I4910)</f>
      </c>
      <c r="K4910" s="87" t="str">
        <v/>
      </c>
    </row>
    <row r="4911">
      <c r="A4911" s="74" t="str">
        <v/>
      </c>
      <c r="B4911" s="74" t="str">
        <v/>
      </c>
      <c r="C4911" s="75">
        <f>IF($E4911="","",IFERROR(VLOOKUP(TRIM(E4911&amp;""),'Référentiel Articles'!$A$2:$F$634,2,FALSE),""))</f>
      </c>
      <c r="D4911" s="75">
        <f>IF($E4911="","",IFERROR(VLOOKUP(TRIM(E4911&amp;""),'Référentiel Articles'!$A$2:$F$634,3,FALSE),""))</f>
      </c>
      <c r="E4911" s="74" t="str">
        <v/>
      </c>
      <c r="F4911" s="75">
        <f>IF($E4911="","",IFERROR(VLOOKUP(TRIM(E4911&amp;""),'Référentiel Articles'!$A$2:$F$634,4,FALSE),""))</f>
      </c>
      <c r="G4911" s="76">
        <f>IF($E4911="","",IFERROR(VLOOKUP(TRIM(E4911&amp;""),'Référentiel Articles'!$A$2:$F$634,5,FALSE),""))</f>
      </c>
      <c r="H4911" s="77" t="str">
        <v/>
      </c>
      <c r="I4911" s="76">
        <f>IF($E4911="","",IFERROR(VLOOKUP(TRIM(E4911&amp;""),'Référentiel Articles'!$A$2:$F$634,6,FALSE),""))</f>
      </c>
      <c r="J4911" s="78">
        <f>IF(OR($E4911="",$H4911=""),"",$H4911*$I4911)</f>
      </c>
      <c r="K4911" s="79" t="str">
        <v/>
      </c>
    </row>
    <row r="4912">
      <c r="A4912" s="81" t="str">
        <v/>
      </c>
      <c r="B4912" s="81" t="str">
        <v/>
      </c>
      <c r="C4912" s="83">
        <f>IF($E4912="","",IFERROR(VLOOKUP(TRIM(E4912&amp;""),'Référentiel Articles'!$A$2:$F$634,2,FALSE),""))</f>
      </c>
      <c r="D4912" s="83">
        <f>IF($E4912="","",IFERROR(VLOOKUP(TRIM(E4912&amp;""),'Référentiel Articles'!$A$2:$F$634,3,FALSE),""))</f>
      </c>
      <c r="E4912" s="81" t="str">
        <v/>
      </c>
      <c r="F4912" s="83">
        <f>IF($E4912="","",IFERROR(VLOOKUP(TRIM(E4912&amp;""),'Référentiel Articles'!$A$2:$F$634,4,FALSE),""))</f>
      </c>
      <c r="G4912" s="84">
        <f>IF($E4912="","",IFERROR(VLOOKUP(TRIM(E4912&amp;""),'Référentiel Articles'!$A$2:$F$634,5,FALSE),""))</f>
      </c>
      <c r="H4912" s="85" t="str">
        <v/>
      </c>
      <c r="I4912" s="84">
        <f>IF($E4912="","",IFERROR(VLOOKUP(TRIM(E4912&amp;""),'Référentiel Articles'!$A$2:$F$634,6,FALSE),""))</f>
      </c>
      <c r="J4912" s="90">
        <f>IF(OR($E4912="",$H4912=""),"",$H4912*$I4912)</f>
      </c>
      <c r="K4912" s="87" t="str">
        <v/>
      </c>
    </row>
    <row r="4913">
      <c r="A4913" s="74" t="str">
        <v/>
      </c>
      <c r="B4913" s="74" t="str">
        <v/>
      </c>
      <c r="C4913" s="75">
        <f>IF($E4913="","",IFERROR(VLOOKUP(TRIM(E4913&amp;""),'Référentiel Articles'!$A$2:$F$634,2,FALSE),""))</f>
      </c>
      <c r="D4913" s="75">
        <f>IF($E4913="","",IFERROR(VLOOKUP(TRIM(E4913&amp;""),'Référentiel Articles'!$A$2:$F$634,3,FALSE),""))</f>
      </c>
      <c r="E4913" s="74" t="str">
        <v/>
      </c>
      <c r="F4913" s="75">
        <f>IF($E4913="","",IFERROR(VLOOKUP(TRIM(E4913&amp;""),'Référentiel Articles'!$A$2:$F$634,4,FALSE),""))</f>
      </c>
      <c r="G4913" s="76">
        <f>IF($E4913="","",IFERROR(VLOOKUP(TRIM(E4913&amp;""),'Référentiel Articles'!$A$2:$F$634,5,FALSE),""))</f>
      </c>
      <c r="H4913" s="77" t="str">
        <v/>
      </c>
      <c r="I4913" s="76">
        <f>IF($E4913="","",IFERROR(VLOOKUP(TRIM(E4913&amp;""),'Référentiel Articles'!$A$2:$F$634,6,FALSE),""))</f>
      </c>
      <c r="J4913" s="78">
        <f>IF(OR($E4913="",$H4913=""),"",$H4913*$I4913)</f>
      </c>
      <c r="K4913" s="79" t="str">
        <v/>
      </c>
    </row>
    <row r="4914">
      <c r="A4914" s="81" t="str">
        <v/>
      </c>
      <c r="B4914" s="81" t="str">
        <v/>
      </c>
      <c r="C4914" s="83">
        <f>IF($E4914="","",IFERROR(VLOOKUP(TRIM(E4914&amp;""),'Référentiel Articles'!$A$2:$F$634,2,FALSE),""))</f>
      </c>
      <c r="D4914" s="83">
        <f>IF($E4914="","",IFERROR(VLOOKUP(TRIM(E4914&amp;""),'Référentiel Articles'!$A$2:$F$634,3,FALSE),""))</f>
      </c>
      <c r="E4914" s="81" t="str">
        <v/>
      </c>
      <c r="F4914" s="83">
        <f>IF($E4914="","",IFERROR(VLOOKUP(TRIM(E4914&amp;""),'Référentiel Articles'!$A$2:$F$634,4,FALSE),""))</f>
      </c>
      <c r="G4914" s="84">
        <f>IF($E4914="","",IFERROR(VLOOKUP(TRIM(E4914&amp;""),'Référentiel Articles'!$A$2:$F$634,5,FALSE),""))</f>
      </c>
      <c r="H4914" s="85" t="str">
        <v/>
      </c>
      <c r="I4914" s="84">
        <f>IF($E4914="","",IFERROR(VLOOKUP(TRIM(E4914&amp;""),'Référentiel Articles'!$A$2:$F$634,6,FALSE),""))</f>
      </c>
      <c r="J4914" s="90">
        <f>IF(OR($E4914="",$H4914=""),"",$H4914*$I4914)</f>
      </c>
      <c r="K4914" s="87" t="str">
        <v/>
      </c>
    </row>
    <row r="4915">
      <c r="A4915" s="74" t="str">
        <v/>
      </c>
      <c r="B4915" s="74" t="str">
        <v/>
      </c>
      <c r="C4915" s="75">
        <f>IF($E4915="","",IFERROR(VLOOKUP(TRIM(E4915&amp;""),'Référentiel Articles'!$A$2:$F$634,2,FALSE),""))</f>
      </c>
      <c r="D4915" s="75">
        <f>IF($E4915="","",IFERROR(VLOOKUP(TRIM(E4915&amp;""),'Référentiel Articles'!$A$2:$F$634,3,FALSE),""))</f>
      </c>
      <c r="E4915" s="74" t="str">
        <v/>
      </c>
      <c r="F4915" s="75">
        <f>IF($E4915="","",IFERROR(VLOOKUP(TRIM(E4915&amp;""),'Référentiel Articles'!$A$2:$F$634,4,FALSE),""))</f>
      </c>
      <c r="G4915" s="76">
        <f>IF($E4915="","",IFERROR(VLOOKUP(TRIM(E4915&amp;""),'Référentiel Articles'!$A$2:$F$634,5,FALSE),""))</f>
      </c>
      <c r="H4915" s="77" t="str">
        <v/>
      </c>
      <c r="I4915" s="76">
        <f>IF($E4915="","",IFERROR(VLOOKUP(TRIM(E4915&amp;""),'Référentiel Articles'!$A$2:$F$634,6,FALSE),""))</f>
      </c>
      <c r="J4915" s="78">
        <f>IF(OR($E4915="",$H4915=""),"",$H4915*$I4915)</f>
      </c>
      <c r="K4915" s="79" t="str">
        <v/>
      </c>
    </row>
    <row r="4916">
      <c r="A4916" s="81" t="str">
        <v/>
      </c>
      <c r="B4916" s="81" t="str">
        <v/>
      </c>
      <c r="C4916" s="83">
        <f>IF($E4916="","",IFERROR(VLOOKUP(TRIM(E4916&amp;""),'Référentiel Articles'!$A$2:$F$634,2,FALSE),""))</f>
      </c>
      <c r="D4916" s="83">
        <f>IF($E4916="","",IFERROR(VLOOKUP(TRIM(E4916&amp;""),'Référentiel Articles'!$A$2:$F$634,3,FALSE),""))</f>
      </c>
      <c r="E4916" s="81" t="str">
        <v/>
      </c>
      <c r="F4916" s="83">
        <f>IF($E4916="","",IFERROR(VLOOKUP(TRIM(E4916&amp;""),'Référentiel Articles'!$A$2:$F$634,4,FALSE),""))</f>
      </c>
      <c r="G4916" s="84">
        <f>IF($E4916="","",IFERROR(VLOOKUP(TRIM(E4916&amp;""),'Référentiel Articles'!$A$2:$F$634,5,FALSE),""))</f>
      </c>
      <c r="H4916" s="85" t="str">
        <v/>
      </c>
      <c r="I4916" s="84">
        <f>IF($E4916="","",IFERROR(VLOOKUP(TRIM(E4916&amp;""),'Référentiel Articles'!$A$2:$F$634,6,FALSE),""))</f>
      </c>
      <c r="J4916" s="90">
        <f>IF(OR($E4916="",$H4916=""),"",$H4916*$I4916)</f>
      </c>
      <c r="K4916" s="87" t="str">
        <v/>
      </c>
    </row>
    <row r="4917">
      <c r="A4917" s="74" t="str">
        <v/>
      </c>
      <c r="B4917" s="74" t="str">
        <v/>
      </c>
      <c r="C4917" s="75">
        <f>IF($E4917="","",IFERROR(VLOOKUP(TRIM(E4917&amp;""),'Référentiel Articles'!$A$2:$F$634,2,FALSE),""))</f>
      </c>
      <c r="D4917" s="75">
        <f>IF($E4917="","",IFERROR(VLOOKUP(TRIM(E4917&amp;""),'Référentiel Articles'!$A$2:$F$634,3,FALSE),""))</f>
      </c>
      <c r="E4917" s="74" t="str">
        <v/>
      </c>
      <c r="F4917" s="75">
        <f>IF($E4917="","",IFERROR(VLOOKUP(TRIM(E4917&amp;""),'Référentiel Articles'!$A$2:$F$634,4,FALSE),""))</f>
      </c>
      <c r="G4917" s="76">
        <f>IF($E4917="","",IFERROR(VLOOKUP(TRIM(E4917&amp;""),'Référentiel Articles'!$A$2:$F$634,5,FALSE),""))</f>
      </c>
      <c r="H4917" s="77" t="str">
        <v/>
      </c>
      <c r="I4917" s="76">
        <f>IF($E4917="","",IFERROR(VLOOKUP(TRIM(E4917&amp;""),'Référentiel Articles'!$A$2:$F$634,6,FALSE),""))</f>
      </c>
      <c r="J4917" s="78">
        <f>IF(OR($E4917="",$H4917=""),"",$H4917*$I4917)</f>
      </c>
      <c r="K4917" s="79" t="str">
        <v/>
      </c>
    </row>
    <row r="4918">
      <c r="A4918" s="81" t="str">
        <v/>
      </c>
      <c r="B4918" s="81" t="str">
        <v/>
      </c>
      <c r="C4918" s="83">
        <f>IF($E4918="","",IFERROR(VLOOKUP(TRIM(E4918&amp;""),'Référentiel Articles'!$A$2:$F$634,2,FALSE),""))</f>
      </c>
      <c r="D4918" s="83">
        <f>IF($E4918="","",IFERROR(VLOOKUP(TRIM(E4918&amp;""),'Référentiel Articles'!$A$2:$F$634,3,FALSE),""))</f>
      </c>
      <c r="E4918" s="81" t="str">
        <v/>
      </c>
      <c r="F4918" s="83">
        <f>IF($E4918="","",IFERROR(VLOOKUP(TRIM(E4918&amp;""),'Référentiel Articles'!$A$2:$F$634,4,FALSE),""))</f>
      </c>
      <c r="G4918" s="84">
        <f>IF($E4918="","",IFERROR(VLOOKUP(TRIM(E4918&amp;""),'Référentiel Articles'!$A$2:$F$634,5,FALSE),""))</f>
      </c>
      <c r="H4918" s="85" t="str">
        <v/>
      </c>
      <c r="I4918" s="84">
        <f>IF($E4918="","",IFERROR(VLOOKUP(TRIM(E4918&amp;""),'Référentiel Articles'!$A$2:$F$634,6,FALSE),""))</f>
      </c>
      <c r="J4918" s="90">
        <f>IF(OR($E4918="",$H4918=""),"",$H4918*$I4918)</f>
      </c>
      <c r="K4918" s="87" t="str">
        <v/>
      </c>
    </row>
    <row r="4919">
      <c r="A4919" s="74" t="str">
        <v/>
      </c>
      <c r="B4919" s="74" t="str">
        <v/>
      </c>
      <c r="C4919" s="75">
        <f>IF($E4919="","",IFERROR(VLOOKUP(TRIM(E4919&amp;""),'Référentiel Articles'!$A$2:$F$634,2,FALSE),""))</f>
      </c>
      <c r="D4919" s="75">
        <f>IF($E4919="","",IFERROR(VLOOKUP(TRIM(E4919&amp;""),'Référentiel Articles'!$A$2:$F$634,3,FALSE),""))</f>
      </c>
      <c r="E4919" s="74" t="str">
        <v/>
      </c>
      <c r="F4919" s="75">
        <f>IF($E4919="","",IFERROR(VLOOKUP(TRIM(E4919&amp;""),'Référentiel Articles'!$A$2:$F$634,4,FALSE),""))</f>
      </c>
      <c r="G4919" s="76">
        <f>IF($E4919="","",IFERROR(VLOOKUP(TRIM(E4919&amp;""),'Référentiel Articles'!$A$2:$F$634,5,FALSE),""))</f>
      </c>
      <c r="H4919" s="77" t="str">
        <v/>
      </c>
      <c r="I4919" s="76">
        <f>IF($E4919="","",IFERROR(VLOOKUP(TRIM(E4919&amp;""),'Référentiel Articles'!$A$2:$F$634,6,FALSE),""))</f>
      </c>
      <c r="J4919" s="78">
        <f>IF(OR($E4919="",$H4919=""),"",$H4919*$I4919)</f>
      </c>
      <c r="K4919" s="79" t="str">
        <v/>
      </c>
    </row>
    <row r="4920">
      <c r="A4920" s="81" t="str">
        <v/>
      </c>
      <c r="B4920" s="81" t="str">
        <v/>
      </c>
      <c r="C4920" s="83">
        <f>IF($E4920="","",IFERROR(VLOOKUP(TRIM(E4920&amp;""),'Référentiel Articles'!$A$2:$F$634,2,FALSE),""))</f>
      </c>
      <c r="D4920" s="83">
        <f>IF($E4920="","",IFERROR(VLOOKUP(TRIM(E4920&amp;""),'Référentiel Articles'!$A$2:$F$634,3,FALSE),""))</f>
      </c>
      <c r="E4920" s="81" t="str">
        <v/>
      </c>
      <c r="F4920" s="83">
        <f>IF($E4920="","",IFERROR(VLOOKUP(TRIM(E4920&amp;""),'Référentiel Articles'!$A$2:$F$634,4,FALSE),""))</f>
      </c>
      <c r="G4920" s="84">
        <f>IF($E4920="","",IFERROR(VLOOKUP(TRIM(E4920&amp;""),'Référentiel Articles'!$A$2:$F$634,5,FALSE),""))</f>
      </c>
      <c r="H4920" s="85" t="str">
        <v/>
      </c>
      <c r="I4920" s="84">
        <f>IF($E4920="","",IFERROR(VLOOKUP(TRIM(E4920&amp;""),'Référentiel Articles'!$A$2:$F$634,6,FALSE),""))</f>
      </c>
      <c r="J4920" s="90">
        <f>IF(OR($E4920="",$H4920=""),"",$H4920*$I4920)</f>
      </c>
      <c r="K4920" s="87" t="str">
        <v/>
      </c>
    </row>
    <row r="4921">
      <c r="A4921" s="74" t="str">
        <v/>
      </c>
      <c r="B4921" s="74" t="str">
        <v/>
      </c>
      <c r="C4921" s="75">
        <f>IF($E4921="","",IFERROR(VLOOKUP(TRIM(E4921&amp;""),'Référentiel Articles'!$A$2:$F$634,2,FALSE),""))</f>
      </c>
      <c r="D4921" s="75">
        <f>IF($E4921="","",IFERROR(VLOOKUP(TRIM(E4921&amp;""),'Référentiel Articles'!$A$2:$F$634,3,FALSE),""))</f>
      </c>
      <c r="E4921" s="74" t="str">
        <v/>
      </c>
      <c r="F4921" s="75">
        <f>IF($E4921="","",IFERROR(VLOOKUP(TRIM(E4921&amp;""),'Référentiel Articles'!$A$2:$F$634,4,FALSE),""))</f>
      </c>
      <c r="G4921" s="76">
        <f>IF($E4921="","",IFERROR(VLOOKUP(TRIM(E4921&amp;""),'Référentiel Articles'!$A$2:$F$634,5,FALSE),""))</f>
      </c>
      <c r="H4921" s="77" t="str">
        <v/>
      </c>
      <c r="I4921" s="76">
        <f>IF($E4921="","",IFERROR(VLOOKUP(TRIM(E4921&amp;""),'Référentiel Articles'!$A$2:$F$634,6,FALSE),""))</f>
      </c>
      <c r="J4921" s="78">
        <f>IF(OR($E4921="",$H4921=""),"",$H4921*$I4921)</f>
      </c>
      <c r="K4921" s="79" t="str">
        <v/>
      </c>
    </row>
    <row r="4922">
      <c r="A4922" s="81" t="str">
        <v/>
      </c>
      <c r="B4922" s="81" t="str">
        <v/>
      </c>
      <c r="C4922" s="83">
        <f>IF($E4922="","",IFERROR(VLOOKUP(TRIM(E4922&amp;""),'Référentiel Articles'!$A$2:$F$634,2,FALSE),""))</f>
      </c>
      <c r="D4922" s="83">
        <f>IF($E4922="","",IFERROR(VLOOKUP(TRIM(E4922&amp;""),'Référentiel Articles'!$A$2:$F$634,3,FALSE),""))</f>
      </c>
      <c r="E4922" s="81" t="str">
        <v/>
      </c>
      <c r="F4922" s="83">
        <f>IF($E4922="","",IFERROR(VLOOKUP(TRIM(E4922&amp;""),'Référentiel Articles'!$A$2:$F$634,4,FALSE),""))</f>
      </c>
      <c r="G4922" s="84">
        <f>IF($E4922="","",IFERROR(VLOOKUP(TRIM(E4922&amp;""),'Référentiel Articles'!$A$2:$F$634,5,FALSE),""))</f>
      </c>
      <c r="H4922" s="85" t="str">
        <v/>
      </c>
      <c r="I4922" s="84">
        <f>IF($E4922="","",IFERROR(VLOOKUP(TRIM(E4922&amp;""),'Référentiel Articles'!$A$2:$F$634,6,FALSE),""))</f>
      </c>
      <c r="J4922" s="90">
        <f>IF(OR($E4922="",$H4922=""),"",$H4922*$I4922)</f>
      </c>
      <c r="K4922" s="87" t="str">
        <v/>
      </c>
    </row>
    <row r="4923">
      <c r="A4923" s="74" t="str">
        <v/>
      </c>
      <c r="B4923" s="74" t="str">
        <v/>
      </c>
      <c r="C4923" s="75">
        <f>IF($E4923="","",IFERROR(VLOOKUP(TRIM(E4923&amp;""),'Référentiel Articles'!$A$2:$F$634,2,FALSE),""))</f>
      </c>
      <c r="D4923" s="75">
        <f>IF($E4923="","",IFERROR(VLOOKUP(TRIM(E4923&amp;""),'Référentiel Articles'!$A$2:$F$634,3,FALSE),""))</f>
      </c>
      <c r="E4923" s="74" t="str">
        <v/>
      </c>
      <c r="F4923" s="75">
        <f>IF($E4923="","",IFERROR(VLOOKUP(TRIM(E4923&amp;""),'Référentiel Articles'!$A$2:$F$634,4,FALSE),""))</f>
      </c>
      <c r="G4923" s="76">
        <f>IF($E4923="","",IFERROR(VLOOKUP(TRIM(E4923&amp;""),'Référentiel Articles'!$A$2:$F$634,5,FALSE),""))</f>
      </c>
      <c r="H4923" s="77" t="str">
        <v/>
      </c>
      <c r="I4923" s="76">
        <f>IF($E4923="","",IFERROR(VLOOKUP(TRIM(E4923&amp;""),'Référentiel Articles'!$A$2:$F$634,6,FALSE),""))</f>
      </c>
      <c r="J4923" s="78">
        <f>IF(OR($E4923="",$H4923=""),"",$H4923*$I4923)</f>
      </c>
      <c r="K4923" s="79" t="str">
        <v/>
      </c>
    </row>
    <row r="4924">
      <c r="A4924" s="81" t="str">
        <v/>
      </c>
      <c r="B4924" s="81" t="str">
        <v/>
      </c>
      <c r="C4924" s="83">
        <f>IF($E4924="","",IFERROR(VLOOKUP(TRIM(E4924&amp;""),'Référentiel Articles'!$A$2:$F$634,2,FALSE),""))</f>
      </c>
      <c r="D4924" s="83">
        <f>IF($E4924="","",IFERROR(VLOOKUP(TRIM(E4924&amp;""),'Référentiel Articles'!$A$2:$F$634,3,FALSE),""))</f>
      </c>
      <c r="E4924" s="81" t="str">
        <v/>
      </c>
      <c r="F4924" s="83">
        <f>IF($E4924="","",IFERROR(VLOOKUP(TRIM(E4924&amp;""),'Référentiel Articles'!$A$2:$F$634,4,FALSE),""))</f>
      </c>
      <c r="G4924" s="84">
        <f>IF($E4924="","",IFERROR(VLOOKUP(TRIM(E4924&amp;""),'Référentiel Articles'!$A$2:$F$634,5,FALSE),""))</f>
      </c>
      <c r="H4924" s="85" t="str">
        <v/>
      </c>
      <c r="I4924" s="84">
        <f>IF($E4924="","",IFERROR(VLOOKUP(TRIM(E4924&amp;""),'Référentiel Articles'!$A$2:$F$634,6,FALSE),""))</f>
      </c>
      <c r="J4924" s="90">
        <f>IF(OR($E4924="",$H4924=""),"",$H4924*$I4924)</f>
      </c>
      <c r="K4924" s="87" t="str">
        <v/>
      </c>
    </row>
    <row r="4925">
      <c r="A4925" s="74" t="str">
        <v/>
      </c>
      <c r="B4925" s="74" t="str">
        <v/>
      </c>
      <c r="C4925" s="75">
        <f>IF($E4925="","",IFERROR(VLOOKUP(TRIM(E4925&amp;""),'Référentiel Articles'!$A$2:$F$634,2,FALSE),""))</f>
      </c>
      <c r="D4925" s="75">
        <f>IF($E4925="","",IFERROR(VLOOKUP(TRIM(E4925&amp;""),'Référentiel Articles'!$A$2:$F$634,3,FALSE),""))</f>
      </c>
      <c r="E4925" s="74" t="str">
        <v/>
      </c>
      <c r="F4925" s="75">
        <f>IF($E4925="","",IFERROR(VLOOKUP(TRIM(E4925&amp;""),'Référentiel Articles'!$A$2:$F$634,4,FALSE),""))</f>
      </c>
      <c r="G4925" s="76">
        <f>IF($E4925="","",IFERROR(VLOOKUP(TRIM(E4925&amp;""),'Référentiel Articles'!$A$2:$F$634,5,FALSE),""))</f>
      </c>
      <c r="H4925" s="77" t="str">
        <v/>
      </c>
      <c r="I4925" s="76">
        <f>IF($E4925="","",IFERROR(VLOOKUP(TRIM(E4925&amp;""),'Référentiel Articles'!$A$2:$F$634,6,FALSE),""))</f>
      </c>
      <c r="J4925" s="78">
        <f>IF(OR($E4925="",$H4925=""),"",$H4925*$I4925)</f>
      </c>
      <c r="K4925" s="79" t="str">
        <v/>
      </c>
    </row>
    <row r="4926">
      <c r="A4926" s="81" t="str">
        <v/>
      </c>
      <c r="B4926" s="81" t="str">
        <v/>
      </c>
      <c r="C4926" s="83">
        <f>IF($E4926="","",IFERROR(VLOOKUP(TRIM(E4926&amp;""),'Référentiel Articles'!$A$2:$F$634,2,FALSE),""))</f>
      </c>
      <c r="D4926" s="83">
        <f>IF($E4926="","",IFERROR(VLOOKUP(TRIM(E4926&amp;""),'Référentiel Articles'!$A$2:$F$634,3,FALSE),""))</f>
      </c>
      <c r="E4926" s="81" t="str">
        <v/>
      </c>
      <c r="F4926" s="83">
        <f>IF($E4926="","",IFERROR(VLOOKUP(TRIM(E4926&amp;""),'Référentiel Articles'!$A$2:$F$634,4,FALSE),""))</f>
      </c>
      <c r="G4926" s="84">
        <f>IF($E4926="","",IFERROR(VLOOKUP(TRIM(E4926&amp;""),'Référentiel Articles'!$A$2:$F$634,5,FALSE),""))</f>
      </c>
      <c r="H4926" s="85" t="str">
        <v/>
      </c>
      <c r="I4926" s="84">
        <f>IF($E4926="","",IFERROR(VLOOKUP(TRIM(E4926&amp;""),'Référentiel Articles'!$A$2:$F$634,6,FALSE),""))</f>
      </c>
      <c r="J4926" s="90">
        <f>IF(OR($E4926="",$H4926=""),"",$H4926*$I4926)</f>
      </c>
      <c r="K4926" s="87" t="str">
        <v/>
      </c>
    </row>
    <row r="4927">
      <c r="A4927" s="74" t="str">
        <v/>
      </c>
      <c r="B4927" s="74" t="str">
        <v/>
      </c>
      <c r="C4927" s="75">
        <f>IF($E4927="","",IFERROR(VLOOKUP(TRIM(E4927&amp;""),'Référentiel Articles'!$A$2:$F$634,2,FALSE),""))</f>
      </c>
      <c r="D4927" s="75">
        <f>IF($E4927="","",IFERROR(VLOOKUP(TRIM(E4927&amp;""),'Référentiel Articles'!$A$2:$F$634,3,FALSE),""))</f>
      </c>
      <c r="E4927" s="74" t="str">
        <v/>
      </c>
      <c r="F4927" s="75">
        <f>IF($E4927="","",IFERROR(VLOOKUP(TRIM(E4927&amp;""),'Référentiel Articles'!$A$2:$F$634,4,FALSE),""))</f>
      </c>
      <c r="G4927" s="76">
        <f>IF($E4927="","",IFERROR(VLOOKUP(TRIM(E4927&amp;""),'Référentiel Articles'!$A$2:$F$634,5,FALSE),""))</f>
      </c>
      <c r="H4927" s="77" t="str">
        <v/>
      </c>
      <c r="I4927" s="76">
        <f>IF($E4927="","",IFERROR(VLOOKUP(TRIM(E4927&amp;""),'Référentiel Articles'!$A$2:$F$634,6,FALSE),""))</f>
      </c>
      <c r="J4927" s="78">
        <f>IF(OR($E4927="",$H4927=""),"",$H4927*$I4927)</f>
      </c>
      <c r="K4927" s="79" t="str">
        <v/>
      </c>
    </row>
    <row r="4928">
      <c r="A4928" s="81" t="str">
        <v/>
      </c>
      <c r="B4928" s="81" t="str">
        <v/>
      </c>
      <c r="C4928" s="83">
        <f>IF($E4928="","",IFERROR(VLOOKUP(TRIM(E4928&amp;""),'Référentiel Articles'!$A$2:$F$634,2,FALSE),""))</f>
      </c>
      <c r="D4928" s="83">
        <f>IF($E4928="","",IFERROR(VLOOKUP(TRIM(E4928&amp;""),'Référentiel Articles'!$A$2:$F$634,3,FALSE),""))</f>
      </c>
      <c r="E4928" s="81" t="str">
        <v/>
      </c>
      <c r="F4928" s="83">
        <f>IF($E4928="","",IFERROR(VLOOKUP(TRIM(E4928&amp;""),'Référentiel Articles'!$A$2:$F$634,4,FALSE),""))</f>
      </c>
      <c r="G4928" s="84">
        <f>IF($E4928="","",IFERROR(VLOOKUP(TRIM(E4928&amp;""),'Référentiel Articles'!$A$2:$F$634,5,FALSE),""))</f>
      </c>
      <c r="H4928" s="85" t="str">
        <v/>
      </c>
      <c r="I4928" s="84">
        <f>IF($E4928="","",IFERROR(VLOOKUP(TRIM(E4928&amp;""),'Référentiel Articles'!$A$2:$F$634,6,FALSE),""))</f>
      </c>
      <c r="J4928" s="90">
        <f>IF(OR($E4928="",$H4928=""),"",$H4928*$I4928)</f>
      </c>
      <c r="K4928" s="87" t="str">
        <v/>
      </c>
    </row>
    <row r="4929">
      <c r="A4929" s="74" t="str">
        <v/>
      </c>
      <c r="B4929" s="74" t="str">
        <v/>
      </c>
      <c r="C4929" s="75">
        <f>IF($E4929="","",IFERROR(VLOOKUP(TRIM(E4929&amp;""),'Référentiel Articles'!$A$2:$F$634,2,FALSE),""))</f>
      </c>
      <c r="D4929" s="75">
        <f>IF($E4929="","",IFERROR(VLOOKUP(TRIM(E4929&amp;""),'Référentiel Articles'!$A$2:$F$634,3,FALSE),""))</f>
      </c>
      <c r="E4929" s="74" t="str">
        <v/>
      </c>
      <c r="F4929" s="75">
        <f>IF($E4929="","",IFERROR(VLOOKUP(TRIM(E4929&amp;""),'Référentiel Articles'!$A$2:$F$634,4,FALSE),""))</f>
      </c>
      <c r="G4929" s="76">
        <f>IF($E4929="","",IFERROR(VLOOKUP(TRIM(E4929&amp;""),'Référentiel Articles'!$A$2:$F$634,5,FALSE),""))</f>
      </c>
      <c r="H4929" s="77" t="str">
        <v/>
      </c>
      <c r="I4929" s="76">
        <f>IF($E4929="","",IFERROR(VLOOKUP(TRIM(E4929&amp;""),'Référentiel Articles'!$A$2:$F$634,6,FALSE),""))</f>
      </c>
      <c r="J4929" s="78">
        <f>IF(OR($E4929="",$H4929=""),"",$H4929*$I4929)</f>
      </c>
      <c r="K4929" s="79" t="str">
        <v/>
      </c>
    </row>
    <row r="4930">
      <c r="A4930" s="81" t="str">
        <v/>
      </c>
      <c r="B4930" s="81" t="str">
        <v/>
      </c>
      <c r="C4930" s="83">
        <f>IF($E4930="","",IFERROR(VLOOKUP(TRIM(E4930&amp;""),'Référentiel Articles'!$A$2:$F$634,2,FALSE),""))</f>
      </c>
      <c r="D4930" s="83">
        <f>IF($E4930="","",IFERROR(VLOOKUP(TRIM(E4930&amp;""),'Référentiel Articles'!$A$2:$F$634,3,FALSE),""))</f>
      </c>
      <c r="E4930" s="81" t="str">
        <v/>
      </c>
      <c r="F4930" s="83">
        <f>IF($E4930="","",IFERROR(VLOOKUP(TRIM(E4930&amp;""),'Référentiel Articles'!$A$2:$F$634,4,FALSE),""))</f>
      </c>
      <c r="G4930" s="84">
        <f>IF($E4930="","",IFERROR(VLOOKUP(TRIM(E4930&amp;""),'Référentiel Articles'!$A$2:$F$634,5,FALSE),""))</f>
      </c>
      <c r="H4930" s="85" t="str">
        <v/>
      </c>
      <c r="I4930" s="84">
        <f>IF($E4930="","",IFERROR(VLOOKUP(TRIM(E4930&amp;""),'Référentiel Articles'!$A$2:$F$634,6,FALSE),""))</f>
      </c>
      <c r="J4930" s="90">
        <f>IF(OR($E4930="",$H4930=""),"",$H4930*$I4930)</f>
      </c>
      <c r="K4930" s="87" t="str">
        <v/>
      </c>
    </row>
    <row r="4931">
      <c r="A4931" s="74" t="str">
        <v/>
      </c>
      <c r="B4931" s="74" t="str">
        <v/>
      </c>
      <c r="C4931" s="75">
        <f>IF($E4931="","",IFERROR(VLOOKUP(TRIM(E4931&amp;""),'Référentiel Articles'!$A$2:$F$634,2,FALSE),""))</f>
      </c>
      <c r="D4931" s="75">
        <f>IF($E4931="","",IFERROR(VLOOKUP(TRIM(E4931&amp;""),'Référentiel Articles'!$A$2:$F$634,3,FALSE),""))</f>
      </c>
      <c r="E4931" s="74" t="str">
        <v/>
      </c>
      <c r="F4931" s="75">
        <f>IF($E4931="","",IFERROR(VLOOKUP(TRIM(E4931&amp;""),'Référentiel Articles'!$A$2:$F$634,4,FALSE),""))</f>
      </c>
      <c r="G4931" s="76">
        <f>IF($E4931="","",IFERROR(VLOOKUP(TRIM(E4931&amp;""),'Référentiel Articles'!$A$2:$F$634,5,FALSE),""))</f>
      </c>
      <c r="H4931" s="77" t="str">
        <v/>
      </c>
      <c r="I4931" s="76">
        <f>IF($E4931="","",IFERROR(VLOOKUP(TRIM(E4931&amp;""),'Référentiel Articles'!$A$2:$F$634,6,FALSE),""))</f>
      </c>
      <c r="J4931" s="78">
        <f>IF(OR($E4931="",$H4931=""),"",$H4931*$I4931)</f>
      </c>
      <c r="K4931" s="79" t="str">
        <v/>
      </c>
    </row>
    <row r="4932">
      <c r="A4932" s="81" t="str">
        <v/>
      </c>
      <c r="B4932" s="81" t="str">
        <v/>
      </c>
      <c r="C4932" s="83">
        <f>IF($E4932="","",IFERROR(VLOOKUP(TRIM(E4932&amp;""),'Référentiel Articles'!$A$2:$F$634,2,FALSE),""))</f>
      </c>
      <c r="D4932" s="83">
        <f>IF($E4932="","",IFERROR(VLOOKUP(TRIM(E4932&amp;""),'Référentiel Articles'!$A$2:$F$634,3,FALSE),""))</f>
      </c>
      <c r="E4932" s="81" t="str">
        <v/>
      </c>
      <c r="F4932" s="83">
        <f>IF($E4932="","",IFERROR(VLOOKUP(TRIM(E4932&amp;""),'Référentiel Articles'!$A$2:$F$634,4,FALSE),""))</f>
      </c>
      <c r="G4932" s="84">
        <f>IF($E4932="","",IFERROR(VLOOKUP(TRIM(E4932&amp;""),'Référentiel Articles'!$A$2:$F$634,5,FALSE),""))</f>
      </c>
      <c r="H4932" s="85" t="str">
        <v/>
      </c>
      <c r="I4932" s="84">
        <f>IF($E4932="","",IFERROR(VLOOKUP(TRIM(E4932&amp;""),'Référentiel Articles'!$A$2:$F$634,6,FALSE),""))</f>
      </c>
      <c r="J4932" s="90">
        <f>IF(OR($E4932="",$H4932=""),"",$H4932*$I4932)</f>
      </c>
      <c r="K4932" s="87" t="str">
        <v/>
      </c>
    </row>
    <row r="4933">
      <c r="A4933" s="74" t="str">
        <v/>
      </c>
      <c r="B4933" s="74" t="str">
        <v/>
      </c>
      <c r="C4933" s="75">
        <f>IF($E4933="","",IFERROR(VLOOKUP(TRIM(E4933&amp;""),'Référentiel Articles'!$A$2:$F$634,2,FALSE),""))</f>
      </c>
      <c r="D4933" s="75">
        <f>IF($E4933="","",IFERROR(VLOOKUP(TRIM(E4933&amp;""),'Référentiel Articles'!$A$2:$F$634,3,FALSE),""))</f>
      </c>
      <c r="E4933" s="74" t="str">
        <v/>
      </c>
      <c r="F4933" s="75">
        <f>IF($E4933="","",IFERROR(VLOOKUP(TRIM(E4933&amp;""),'Référentiel Articles'!$A$2:$F$634,4,FALSE),""))</f>
      </c>
      <c r="G4933" s="76">
        <f>IF($E4933="","",IFERROR(VLOOKUP(TRIM(E4933&amp;""),'Référentiel Articles'!$A$2:$F$634,5,FALSE),""))</f>
      </c>
      <c r="H4933" s="77" t="str">
        <v/>
      </c>
      <c r="I4933" s="76">
        <f>IF($E4933="","",IFERROR(VLOOKUP(TRIM(E4933&amp;""),'Référentiel Articles'!$A$2:$F$634,6,FALSE),""))</f>
      </c>
      <c r="J4933" s="78">
        <f>IF(OR($E4933="",$H4933=""),"",$H4933*$I4933)</f>
      </c>
      <c r="K4933" s="79" t="str">
        <v/>
      </c>
    </row>
    <row r="4934">
      <c r="A4934" s="81" t="str">
        <v/>
      </c>
      <c r="B4934" s="81" t="str">
        <v/>
      </c>
      <c r="C4934" s="83">
        <f>IF($E4934="","",IFERROR(VLOOKUP(TRIM(E4934&amp;""),'Référentiel Articles'!$A$2:$F$634,2,FALSE),""))</f>
      </c>
      <c r="D4934" s="83">
        <f>IF($E4934="","",IFERROR(VLOOKUP(TRIM(E4934&amp;""),'Référentiel Articles'!$A$2:$F$634,3,FALSE),""))</f>
      </c>
      <c r="E4934" s="81" t="str">
        <v/>
      </c>
      <c r="F4934" s="83">
        <f>IF($E4934="","",IFERROR(VLOOKUP(TRIM(E4934&amp;""),'Référentiel Articles'!$A$2:$F$634,4,FALSE),""))</f>
      </c>
      <c r="G4934" s="84">
        <f>IF($E4934="","",IFERROR(VLOOKUP(TRIM(E4934&amp;""),'Référentiel Articles'!$A$2:$F$634,5,FALSE),""))</f>
      </c>
      <c r="H4934" s="85" t="str">
        <v/>
      </c>
      <c r="I4934" s="84">
        <f>IF($E4934="","",IFERROR(VLOOKUP(TRIM(E4934&amp;""),'Référentiel Articles'!$A$2:$F$634,6,FALSE),""))</f>
      </c>
      <c r="J4934" s="90">
        <f>IF(OR($E4934="",$H4934=""),"",$H4934*$I4934)</f>
      </c>
      <c r="K4934" s="87" t="str">
        <v/>
      </c>
    </row>
    <row r="4935">
      <c r="A4935" s="74" t="str">
        <v/>
      </c>
      <c r="B4935" s="74" t="str">
        <v/>
      </c>
      <c r="C4935" s="75">
        <f>IF($E4935="","",IFERROR(VLOOKUP(TRIM(E4935&amp;""),'Référentiel Articles'!$A$2:$F$634,2,FALSE),""))</f>
      </c>
      <c r="D4935" s="75">
        <f>IF($E4935="","",IFERROR(VLOOKUP(TRIM(E4935&amp;""),'Référentiel Articles'!$A$2:$F$634,3,FALSE),""))</f>
      </c>
      <c r="E4935" s="74" t="str">
        <v/>
      </c>
      <c r="F4935" s="75">
        <f>IF($E4935="","",IFERROR(VLOOKUP(TRIM(E4935&amp;""),'Référentiel Articles'!$A$2:$F$634,4,FALSE),""))</f>
      </c>
      <c r="G4935" s="76">
        <f>IF($E4935="","",IFERROR(VLOOKUP(TRIM(E4935&amp;""),'Référentiel Articles'!$A$2:$F$634,5,FALSE),""))</f>
      </c>
      <c r="H4935" s="77" t="str">
        <v/>
      </c>
      <c r="I4935" s="76">
        <f>IF($E4935="","",IFERROR(VLOOKUP(TRIM(E4935&amp;""),'Référentiel Articles'!$A$2:$F$634,6,FALSE),""))</f>
      </c>
      <c r="J4935" s="78">
        <f>IF(OR($E4935="",$H4935=""),"",$H4935*$I4935)</f>
      </c>
      <c r="K4935" s="79" t="str">
        <v/>
      </c>
    </row>
    <row r="4936">
      <c r="A4936" s="81" t="str">
        <v/>
      </c>
      <c r="B4936" s="81" t="str">
        <v/>
      </c>
      <c r="C4936" s="83">
        <f>IF($E4936="","",IFERROR(VLOOKUP(TRIM(E4936&amp;""),'Référentiel Articles'!$A$2:$F$634,2,FALSE),""))</f>
      </c>
      <c r="D4936" s="83">
        <f>IF($E4936="","",IFERROR(VLOOKUP(TRIM(E4936&amp;""),'Référentiel Articles'!$A$2:$F$634,3,FALSE),""))</f>
      </c>
      <c r="E4936" s="81" t="str">
        <v/>
      </c>
      <c r="F4936" s="83">
        <f>IF($E4936="","",IFERROR(VLOOKUP(TRIM(E4936&amp;""),'Référentiel Articles'!$A$2:$F$634,4,FALSE),""))</f>
      </c>
      <c r="G4936" s="84">
        <f>IF($E4936="","",IFERROR(VLOOKUP(TRIM(E4936&amp;""),'Référentiel Articles'!$A$2:$F$634,5,FALSE),""))</f>
      </c>
      <c r="H4936" s="85" t="str">
        <v/>
      </c>
      <c r="I4936" s="84">
        <f>IF($E4936="","",IFERROR(VLOOKUP(TRIM(E4936&amp;""),'Référentiel Articles'!$A$2:$F$634,6,FALSE),""))</f>
      </c>
      <c r="J4936" s="90">
        <f>IF(OR($E4936="",$H4936=""),"",$H4936*$I4936)</f>
      </c>
      <c r="K4936" s="87" t="str">
        <v/>
      </c>
    </row>
    <row r="4937">
      <c r="A4937" s="74" t="str">
        <v/>
      </c>
      <c r="B4937" s="74" t="str">
        <v/>
      </c>
      <c r="C4937" s="75">
        <f>IF($E4937="","",IFERROR(VLOOKUP(TRIM(E4937&amp;""),'Référentiel Articles'!$A$2:$F$634,2,FALSE),""))</f>
      </c>
      <c r="D4937" s="75">
        <f>IF($E4937="","",IFERROR(VLOOKUP(TRIM(E4937&amp;""),'Référentiel Articles'!$A$2:$F$634,3,FALSE),""))</f>
      </c>
      <c r="E4937" s="74" t="str">
        <v/>
      </c>
      <c r="F4937" s="75">
        <f>IF($E4937="","",IFERROR(VLOOKUP(TRIM(E4937&amp;""),'Référentiel Articles'!$A$2:$F$634,4,FALSE),""))</f>
      </c>
      <c r="G4937" s="76">
        <f>IF($E4937="","",IFERROR(VLOOKUP(TRIM(E4937&amp;""),'Référentiel Articles'!$A$2:$F$634,5,FALSE),""))</f>
      </c>
      <c r="H4937" s="77" t="str">
        <v/>
      </c>
      <c r="I4937" s="76">
        <f>IF($E4937="","",IFERROR(VLOOKUP(TRIM(E4937&amp;""),'Référentiel Articles'!$A$2:$F$634,6,FALSE),""))</f>
      </c>
      <c r="J4937" s="78">
        <f>IF(OR($E4937="",$H4937=""),"",$H4937*$I4937)</f>
      </c>
      <c r="K4937" s="79" t="str">
        <v/>
      </c>
    </row>
    <row r="4938">
      <c r="A4938" s="81" t="str">
        <v/>
      </c>
      <c r="B4938" s="81" t="str">
        <v/>
      </c>
      <c r="C4938" s="83">
        <f>IF($E4938="","",IFERROR(VLOOKUP(TRIM(E4938&amp;""),'Référentiel Articles'!$A$2:$F$634,2,FALSE),""))</f>
      </c>
      <c r="D4938" s="83">
        <f>IF($E4938="","",IFERROR(VLOOKUP(TRIM(E4938&amp;""),'Référentiel Articles'!$A$2:$F$634,3,FALSE),""))</f>
      </c>
      <c r="E4938" s="81" t="str">
        <v/>
      </c>
      <c r="F4938" s="83">
        <f>IF($E4938="","",IFERROR(VLOOKUP(TRIM(E4938&amp;""),'Référentiel Articles'!$A$2:$F$634,4,FALSE),""))</f>
      </c>
      <c r="G4938" s="84">
        <f>IF($E4938="","",IFERROR(VLOOKUP(TRIM(E4938&amp;""),'Référentiel Articles'!$A$2:$F$634,5,FALSE),""))</f>
      </c>
      <c r="H4938" s="85" t="str">
        <v/>
      </c>
      <c r="I4938" s="84">
        <f>IF($E4938="","",IFERROR(VLOOKUP(TRIM(E4938&amp;""),'Référentiel Articles'!$A$2:$F$634,6,FALSE),""))</f>
      </c>
      <c r="J4938" s="90">
        <f>IF(OR($E4938="",$H4938=""),"",$H4938*$I4938)</f>
      </c>
      <c r="K4938" s="87" t="str">
        <v/>
      </c>
    </row>
    <row r="4939">
      <c r="A4939" s="74" t="str">
        <v/>
      </c>
      <c r="B4939" s="74" t="str">
        <v/>
      </c>
      <c r="C4939" s="75">
        <f>IF($E4939="","",IFERROR(VLOOKUP(TRIM(E4939&amp;""),'Référentiel Articles'!$A$2:$F$634,2,FALSE),""))</f>
      </c>
      <c r="D4939" s="75">
        <f>IF($E4939="","",IFERROR(VLOOKUP(TRIM(E4939&amp;""),'Référentiel Articles'!$A$2:$F$634,3,FALSE),""))</f>
      </c>
      <c r="E4939" s="74" t="str">
        <v/>
      </c>
      <c r="F4939" s="75">
        <f>IF($E4939="","",IFERROR(VLOOKUP(TRIM(E4939&amp;""),'Référentiel Articles'!$A$2:$F$634,4,FALSE),""))</f>
      </c>
      <c r="G4939" s="76">
        <f>IF($E4939="","",IFERROR(VLOOKUP(TRIM(E4939&amp;""),'Référentiel Articles'!$A$2:$F$634,5,FALSE),""))</f>
      </c>
      <c r="H4939" s="77" t="str">
        <v/>
      </c>
      <c r="I4939" s="76">
        <f>IF($E4939="","",IFERROR(VLOOKUP(TRIM(E4939&amp;""),'Référentiel Articles'!$A$2:$F$634,6,FALSE),""))</f>
      </c>
      <c r="J4939" s="78">
        <f>IF(OR($E4939="",$H4939=""),"",$H4939*$I4939)</f>
      </c>
      <c r="K4939" s="79" t="str">
        <v/>
      </c>
    </row>
    <row r="4940">
      <c r="A4940" s="81" t="str">
        <v/>
      </c>
      <c r="B4940" s="81" t="str">
        <v/>
      </c>
      <c r="C4940" s="83">
        <f>IF($E4940="","",IFERROR(VLOOKUP(TRIM(E4940&amp;""),'Référentiel Articles'!$A$2:$F$634,2,FALSE),""))</f>
      </c>
      <c r="D4940" s="83">
        <f>IF($E4940="","",IFERROR(VLOOKUP(TRIM(E4940&amp;""),'Référentiel Articles'!$A$2:$F$634,3,FALSE),""))</f>
      </c>
      <c r="E4940" s="81" t="str">
        <v/>
      </c>
      <c r="F4940" s="83">
        <f>IF($E4940="","",IFERROR(VLOOKUP(TRIM(E4940&amp;""),'Référentiel Articles'!$A$2:$F$634,4,FALSE),""))</f>
      </c>
      <c r="G4940" s="84">
        <f>IF($E4940="","",IFERROR(VLOOKUP(TRIM(E4940&amp;""),'Référentiel Articles'!$A$2:$F$634,5,FALSE),""))</f>
      </c>
      <c r="H4940" s="85" t="str">
        <v/>
      </c>
      <c r="I4940" s="84">
        <f>IF($E4940="","",IFERROR(VLOOKUP(TRIM(E4940&amp;""),'Référentiel Articles'!$A$2:$F$634,6,FALSE),""))</f>
      </c>
      <c r="J4940" s="90">
        <f>IF(OR($E4940="",$H4940=""),"",$H4940*$I4940)</f>
      </c>
      <c r="K4940" s="87" t="str">
        <v/>
      </c>
    </row>
    <row r="4941">
      <c r="A4941" s="74" t="str">
        <v/>
      </c>
      <c r="B4941" s="74" t="str">
        <v/>
      </c>
      <c r="C4941" s="75">
        <f>IF($E4941="","",IFERROR(VLOOKUP(TRIM(E4941&amp;""),'Référentiel Articles'!$A$2:$F$634,2,FALSE),""))</f>
      </c>
      <c r="D4941" s="75">
        <f>IF($E4941="","",IFERROR(VLOOKUP(TRIM(E4941&amp;""),'Référentiel Articles'!$A$2:$F$634,3,FALSE),""))</f>
      </c>
      <c r="E4941" s="74" t="str">
        <v/>
      </c>
      <c r="F4941" s="75">
        <f>IF($E4941="","",IFERROR(VLOOKUP(TRIM(E4941&amp;""),'Référentiel Articles'!$A$2:$F$634,4,FALSE),""))</f>
      </c>
      <c r="G4941" s="76">
        <f>IF($E4941="","",IFERROR(VLOOKUP(TRIM(E4941&amp;""),'Référentiel Articles'!$A$2:$F$634,5,FALSE),""))</f>
      </c>
      <c r="H4941" s="77" t="str">
        <v/>
      </c>
      <c r="I4941" s="76">
        <f>IF($E4941="","",IFERROR(VLOOKUP(TRIM(E4941&amp;""),'Référentiel Articles'!$A$2:$F$634,6,FALSE),""))</f>
      </c>
      <c r="J4941" s="78">
        <f>IF(OR($E4941="",$H4941=""),"",$H4941*$I4941)</f>
      </c>
      <c r="K4941" s="79" t="str">
        <v/>
      </c>
    </row>
    <row r="4942">
      <c r="A4942" s="81" t="str">
        <v/>
      </c>
      <c r="B4942" s="81" t="str">
        <v/>
      </c>
      <c r="C4942" s="83">
        <f>IF($E4942="","",IFERROR(VLOOKUP(TRIM(E4942&amp;""),'Référentiel Articles'!$A$2:$F$634,2,FALSE),""))</f>
      </c>
      <c r="D4942" s="83">
        <f>IF($E4942="","",IFERROR(VLOOKUP(TRIM(E4942&amp;""),'Référentiel Articles'!$A$2:$F$634,3,FALSE),""))</f>
      </c>
      <c r="E4942" s="81" t="str">
        <v/>
      </c>
      <c r="F4942" s="83">
        <f>IF($E4942="","",IFERROR(VLOOKUP(TRIM(E4942&amp;""),'Référentiel Articles'!$A$2:$F$634,4,FALSE),""))</f>
      </c>
      <c r="G4942" s="84">
        <f>IF($E4942="","",IFERROR(VLOOKUP(TRIM(E4942&amp;""),'Référentiel Articles'!$A$2:$F$634,5,FALSE),""))</f>
      </c>
      <c r="H4942" s="85" t="str">
        <v/>
      </c>
      <c r="I4942" s="84">
        <f>IF($E4942="","",IFERROR(VLOOKUP(TRIM(E4942&amp;""),'Référentiel Articles'!$A$2:$F$634,6,FALSE),""))</f>
      </c>
      <c r="J4942" s="90">
        <f>IF(OR($E4942="",$H4942=""),"",$H4942*$I4942)</f>
      </c>
      <c r="K4942" s="87" t="str">
        <v/>
      </c>
    </row>
    <row r="4943">
      <c r="A4943" s="74" t="str">
        <v/>
      </c>
      <c r="B4943" s="74" t="str">
        <v/>
      </c>
      <c r="C4943" s="75">
        <f>IF($E4943="","",IFERROR(VLOOKUP(TRIM(E4943&amp;""),'Référentiel Articles'!$A$2:$F$634,2,FALSE),""))</f>
      </c>
      <c r="D4943" s="75">
        <f>IF($E4943="","",IFERROR(VLOOKUP(TRIM(E4943&amp;""),'Référentiel Articles'!$A$2:$F$634,3,FALSE),""))</f>
      </c>
      <c r="E4943" s="74" t="str">
        <v/>
      </c>
      <c r="F4943" s="75">
        <f>IF($E4943="","",IFERROR(VLOOKUP(TRIM(E4943&amp;""),'Référentiel Articles'!$A$2:$F$634,4,FALSE),""))</f>
      </c>
      <c r="G4943" s="76">
        <f>IF($E4943="","",IFERROR(VLOOKUP(TRIM(E4943&amp;""),'Référentiel Articles'!$A$2:$F$634,5,FALSE),""))</f>
      </c>
      <c r="H4943" s="77" t="str">
        <v/>
      </c>
      <c r="I4943" s="76">
        <f>IF($E4943="","",IFERROR(VLOOKUP(TRIM(E4943&amp;""),'Référentiel Articles'!$A$2:$F$634,6,FALSE),""))</f>
      </c>
      <c r="J4943" s="78">
        <f>IF(OR($E4943="",$H4943=""),"",$H4943*$I4943)</f>
      </c>
      <c r="K4943" s="79" t="str">
        <v/>
      </c>
    </row>
    <row r="4944">
      <c r="A4944" s="81" t="str">
        <v/>
      </c>
      <c r="B4944" s="81" t="str">
        <v/>
      </c>
      <c r="C4944" s="83">
        <f>IF($E4944="","",IFERROR(VLOOKUP(TRIM(E4944&amp;""),'Référentiel Articles'!$A$2:$F$634,2,FALSE),""))</f>
      </c>
      <c r="D4944" s="83">
        <f>IF($E4944="","",IFERROR(VLOOKUP(TRIM(E4944&amp;""),'Référentiel Articles'!$A$2:$F$634,3,FALSE),""))</f>
      </c>
      <c r="E4944" s="81" t="str">
        <v/>
      </c>
      <c r="F4944" s="83">
        <f>IF($E4944="","",IFERROR(VLOOKUP(TRIM(E4944&amp;""),'Référentiel Articles'!$A$2:$F$634,4,FALSE),""))</f>
      </c>
      <c r="G4944" s="84">
        <f>IF($E4944="","",IFERROR(VLOOKUP(TRIM(E4944&amp;""),'Référentiel Articles'!$A$2:$F$634,5,FALSE),""))</f>
      </c>
      <c r="H4944" s="85" t="str">
        <v/>
      </c>
      <c r="I4944" s="84">
        <f>IF($E4944="","",IFERROR(VLOOKUP(TRIM(E4944&amp;""),'Référentiel Articles'!$A$2:$F$634,6,FALSE),""))</f>
      </c>
      <c r="J4944" s="90">
        <f>IF(OR($E4944="",$H4944=""),"",$H4944*$I4944)</f>
      </c>
      <c r="K4944" s="87" t="str">
        <v/>
      </c>
    </row>
    <row r="4945">
      <c r="A4945" s="74" t="str">
        <v/>
      </c>
      <c r="B4945" s="74" t="str">
        <v/>
      </c>
      <c r="C4945" s="75">
        <f>IF($E4945="","",IFERROR(VLOOKUP(TRIM(E4945&amp;""),'Référentiel Articles'!$A$2:$F$634,2,FALSE),""))</f>
      </c>
      <c r="D4945" s="75">
        <f>IF($E4945="","",IFERROR(VLOOKUP(TRIM(E4945&amp;""),'Référentiel Articles'!$A$2:$F$634,3,FALSE),""))</f>
      </c>
      <c r="E4945" s="74" t="str">
        <v/>
      </c>
      <c r="F4945" s="75">
        <f>IF($E4945="","",IFERROR(VLOOKUP(TRIM(E4945&amp;""),'Référentiel Articles'!$A$2:$F$634,4,FALSE),""))</f>
      </c>
      <c r="G4945" s="76">
        <f>IF($E4945="","",IFERROR(VLOOKUP(TRIM(E4945&amp;""),'Référentiel Articles'!$A$2:$F$634,5,FALSE),""))</f>
      </c>
      <c r="H4945" s="77" t="str">
        <v/>
      </c>
      <c r="I4945" s="76">
        <f>IF($E4945="","",IFERROR(VLOOKUP(TRIM(E4945&amp;""),'Référentiel Articles'!$A$2:$F$634,6,FALSE),""))</f>
      </c>
      <c r="J4945" s="78">
        <f>IF(OR($E4945="",$H4945=""),"",$H4945*$I4945)</f>
      </c>
      <c r="K4945" s="79" t="str">
        <v/>
      </c>
    </row>
    <row r="4946">
      <c r="A4946" s="81" t="str">
        <v/>
      </c>
      <c r="B4946" s="81" t="str">
        <v/>
      </c>
      <c r="C4946" s="83">
        <f>IF($E4946="","",IFERROR(VLOOKUP(TRIM(E4946&amp;""),'Référentiel Articles'!$A$2:$F$634,2,FALSE),""))</f>
      </c>
      <c r="D4946" s="83">
        <f>IF($E4946="","",IFERROR(VLOOKUP(TRIM(E4946&amp;""),'Référentiel Articles'!$A$2:$F$634,3,FALSE),""))</f>
      </c>
      <c r="E4946" s="81" t="str">
        <v/>
      </c>
      <c r="F4946" s="83">
        <f>IF($E4946="","",IFERROR(VLOOKUP(TRIM(E4946&amp;""),'Référentiel Articles'!$A$2:$F$634,4,FALSE),""))</f>
      </c>
      <c r="G4946" s="84">
        <f>IF($E4946="","",IFERROR(VLOOKUP(TRIM(E4946&amp;""),'Référentiel Articles'!$A$2:$F$634,5,FALSE),""))</f>
      </c>
      <c r="H4946" s="85" t="str">
        <v/>
      </c>
      <c r="I4946" s="84">
        <f>IF($E4946="","",IFERROR(VLOOKUP(TRIM(E4946&amp;""),'Référentiel Articles'!$A$2:$F$634,6,FALSE),""))</f>
      </c>
      <c r="J4946" s="90">
        <f>IF(OR($E4946="",$H4946=""),"",$H4946*$I4946)</f>
      </c>
      <c r="K4946" s="87" t="str">
        <v/>
      </c>
    </row>
    <row r="4947">
      <c r="A4947" s="74" t="str">
        <v/>
      </c>
      <c r="B4947" s="74" t="str">
        <v/>
      </c>
      <c r="C4947" s="75">
        <f>IF($E4947="","",IFERROR(VLOOKUP(TRIM(E4947&amp;""),'Référentiel Articles'!$A$2:$F$634,2,FALSE),""))</f>
      </c>
      <c r="D4947" s="75">
        <f>IF($E4947="","",IFERROR(VLOOKUP(TRIM(E4947&amp;""),'Référentiel Articles'!$A$2:$F$634,3,FALSE),""))</f>
      </c>
      <c r="E4947" s="74" t="str">
        <v/>
      </c>
      <c r="F4947" s="75">
        <f>IF($E4947="","",IFERROR(VLOOKUP(TRIM(E4947&amp;""),'Référentiel Articles'!$A$2:$F$634,4,FALSE),""))</f>
      </c>
      <c r="G4947" s="76">
        <f>IF($E4947="","",IFERROR(VLOOKUP(TRIM(E4947&amp;""),'Référentiel Articles'!$A$2:$F$634,5,FALSE),""))</f>
      </c>
      <c r="H4947" s="77" t="str">
        <v/>
      </c>
      <c r="I4947" s="76">
        <f>IF($E4947="","",IFERROR(VLOOKUP(TRIM(E4947&amp;""),'Référentiel Articles'!$A$2:$F$634,6,FALSE),""))</f>
      </c>
      <c r="J4947" s="78">
        <f>IF(OR($E4947="",$H4947=""),"",$H4947*$I4947)</f>
      </c>
      <c r="K4947" s="79" t="str">
        <v/>
      </c>
    </row>
    <row r="4948">
      <c r="A4948" s="81" t="str">
        <v/>
      </c>
      <c r="B4948" s="81" t="str">
        <v/>
      </c>
      <c r="C4948" s="83">
        <f>IF($E4948="","",IFERROR(VLOOKUP(TRIM(E4948&amp;""),'Référentiel Articles'!$A$2:$F$634,2,FALSE),""))</f>
      </c>
      <c r="D4948" s="83">
        <f>IF($E4948="","",IFERROR(VLOOKUP(TRIM(E4948&amp;""),'Référentiel Articles'!$A$2:$F$634,3,FALSE),""))</f>
      </c>
      <c r="E4948" s="81" t="str">
        <v/>
      </c>
      <c r="F4948" s="83">
        <f>IF($E4948="","",IFERROR(VLOOKUP(TRIM(E4948&amp;""),'Référentiel Articles'!$A$2:$F$634,4,FALSE),""))</f>
      </c>
      <c r="G4948" s="84">
        <f>IF($E4948="","",IFERROR(VLOOKUP(TRIM(E4948&amp;""),'Référentiel Articles'!$A$2:$F$634,5,FALSE),""))</f>
      </c>
      <c r="H4948" s="85" t="str">
        <v/>
      </c>
      <c r="I4948" s="84">
        <f>IF($E4948="","",IFERROR(VLOOKUP(TRIM(E4948&amp;""),'Référentiel Articles'!$A$2:$F$634,6,FALSE),""))</f>
      </c>
      <c r="J4948" s="90">
        <f>IF(OR($E4948="",$H4948=""),"",$H4948*$I4948)</f>
      </c>
      <c r="K4948" s="87" t="str">
        <v/>
      </c>
    </row>
    <row r="4949">
      <c r="A4949" s="74" t="str">
        <v/>
      </c>
      <c r="B4949" s="74" t="str">
        <v/>
      </c>
      <c r="C4949" s="75">
        <f>IF($E4949="","",IFERROR(VLOOKUP(TRIM(E4949&amp;""),'Référentiel Articles'!$A$2:$F$634,2,FALSE),""))</f>
      </c>
      <c r="D4949" s="75">
        <f>IF($E4949="","",IFERROR(VLOOKUP(TRIM(E4949&amp;""),'Référentiel Articles'!$A$2:$F$634,3,FALSE),""))</f>
      </c>
      <c r="E4949" s="74" t="str">
        <v/>
      </c>
      <c r="F4949" s="75">
        <f>IF($E4949="","",IFERROR(VLOOKUP(TRIM(E4949&amp;""),'Référentiel Articles'!$A$2:$F$634,4,FALSE),""))</f>
      </c>
      <c r="G4949" s="76">
        <f>IF($E4949="","",IFERROR(VLOOKUP(TRIM(E4949&amp;""),'Référentiel Articles'!$A$2:$F$634,5,FALSE),""))</f>
      </c>
      <c r="H4949" s="77" t="str">
        <v/>
      </c>
      <c r="I4949" s="76">
        <f>IF($E4949="","",IFERROR(VLOOKUP(TRIM(E4949&amp;""),'Référentiel Articles'!$A$2:$F$634,6,FALSE),""))</f>
      </c>
      <c r="J4949" s="78">
        <f>IF(OR($E4949="",$H4949=""),"",$H4949*$I4949)</f>
      </c>
      <c r="K4949" s="79" t="str">
        <v/>
      </c>
    </row>
    <row r="4950">
      <c r="A4950" s="81" t="str">
        <v/>
      </c>
      <c r="B4950" s="81" t="str">
        <v/>
      </c>
      <c r="C4950" s="83">
        <f>IF($E4950="","",IFERROR(VLOOKUP(TRIM(E4950&amp;""),'Référentiel Articles'!$A$2:$F$634,2,FALSE),""))</f>
      </c>
      <c r="D4950" s="83">
        <f>IF($E4950="","",IFERROR(VLOOKUP(TRIM(E4950&amp;""),'Référentiel Articles'!$A$2:$F$634,3,FALSE),""))</f>
      </c>
      <c r="E4950" s="81" t="str">
        <v/>
      </c>
      <c r="F4950" s="83">
        <f>IF($E4950="","",IFERROR(VLOOKUP(TRIM(E4950&amp;""),'Référentiel Articles'!$A$2:$F$634,4,FALSE),""))</f>
      </c>
      <c r="G4950" s="84">
        <f>IF($E4950="","",IFERROR(VLOOKUP(TRIM(E4950&amp;""),'Référentiel Articles'!$A$2:$F$634,5,FALSE),""))</f>
      </c>
      <c r="H4950" s="85" t="str">
        <v/>
      </c>
      <c r="I4950" s="84">
        <f>IF($E4950="","",IFERROR(VLOOKUP(TRIM(E4950&amp;""),'Référentiel Articles'!$A$2:$F$634,6,FALSE),""))</f>
      </c>
      <c r="J4950" s="90">
        <f>IF(OR($E4950="",$H4950=""),"",$H4950*$I4950)</f>
      </c>
      <c r="K4950" s="87" t="str">
        <v/>
      </c>
    </row>
    <row r="4951">
      <c r="A4951" s="74" t="str">
        <v/>
      </c>
      <c r="B4951" s="74" t="str">
        <v/>
      </c>
      <c r="C4951" s="75">
        <f>IF($E4951="","",IFERROR(VLOOKUP(TRIM(E4951&amp;""),'Référentiel Articles'!$A$2:$F$634,2,FALSE),""))</f>
      </c>
      <c r="D4951" s="75">
        <f>IF($E4951="","",IFERROR(VLOOKUP(TRIM(E4951&amp;""),'Référentiel Articles'!$A$2:$F$634,3,FALSE),""))</f>
      </c>
      <c r="E4951" s="74" t="str">
        <v/>
      </c>
      <c r="F4951" s="75">
        <f>IF($E4951="","",IFERROR(VLOOKUP(TRIM(E4951&amp;""),'Référentiel Articles'!$A$2:$F$634,4,FALSE),""))</f>
      </c>
      <c r="G4951" s="76">
        <f>IF($E4951="","",IFERROR(VLOOKUP(TRIM(E4951&amp;""),'Référentiel Articles'!$A$2:$F$634,5,FALSE),""))</f>
      </c>
      <c r="H4951" s="77" t="str">
        <v/>
      </c>
      <c r="I4951" s="76">
        <f>IF($E4951="","",IFERROR(VLOOKUP(TRIM(E4951&amp;""),'Référentiel Articles'!$A$2:$F$634,6,FALSE),""))</f>
      </c>
      <c r="J4951" s="78">
        <f>IF(OR($E4951="",$H4951=""),"",$H4951*$I4951)</f>
      </c>
      <c r="K4951" s="79" t="str">
        <v/>
      </c>
    </row>
    <row r="4952">
      <c r="A4952" s="81" t="str">
        <v/>
      </c>
      <c r="B4952" s="81" t="str">
        <v/>
      </c>
      <c r="C4952" s="83">
        <f>IF($E4952="","",IFERROR(VLOOKUP(TRIM(E4952&amp;""),'Référentiel Articles'!$A$2:$F$634,2,FALSE),""))</f>
      </c>
      <c r="D4952" s="83">
        <f>IF($E4952="","",IFERROR(VLOOKUP(TRIM(E4952&amp;""),'Référentiel Articles'!$A$2:$F$634,3,FALSE),""))</f>
      </c>
      <c r="E4952" s="81" t="str">
        <v/>
      </c>
      <c r="F4952" s="83">
        <f>IF($E4952="","",IFERROR(VLOOKUP(TRIM(E4952&amp;""),'Référentiel Articles'!$A$2:$F$634,4,FALSE),""))</f>
      </c>
      <c r="G4952" s="84">
        <f>IF($E4952="","",IFERROR(VLOOKUP(TRIM(E4952&amp;""),'Référentiel Articles'!$A$2:$F$634,5,FALSE),""))</f>
      </c>
      <c r="H4952" s="85" t="str">
        <v/>
      </c>
      <c r="I4952" s="84">
        <f>IF($E4952="","",IFERROR(VLOOKUP(TRIM(E4952&amp;""),'Référentiel Articles'!$A$2:$F$634,6,FALSE),""))</f>
      </c>
      <c r="J4952" s="90">
        <f>IF(OR($E4952="",$H4952=""),"",$H4952*$I4952)</f>
      </c>
      <c r="K4952" s="87" t="str">
        <v/>
      </c>
    </row>
    <row r="4953">
      <c r="A4953" s="74" t="str">
        <v/>
      </c>
      <c r="B4953" s="74" t="str">
        <v/>
      </c>
      <c r="C4953" s="75">
        <f>IF($E4953="","",IFERROR(VLOOKUP(TRIM(E4953&amp;""),'Référentiel Articles'!$A$2:$F$634,2,FALSE),""))</f>
      </c>
      <c r="D4953" s="75">
        <f>IF($E4953="","",IFERROR(VLOOKUP(TRIM(E4953&amp;""),'Référentiel Articles'!$A$2:$F$634,3,FALSE),""))</f>
      </c>
      <c r="E4953" s="74" t="str">
        <v/>
      </c>
      <c r="F4953" s="75">
        <f>IF($E4953="","",IFERROR(VLOOKUP(TRIM(E4953&amp;""),'Référentiel Articles'!$A$2:$F$634,4,FALSE),""))</f>
      </c>
      <c r="G4953" s="76">
        <f>IF($E4953="","",IFERROR(VLOOKUP(TRIM(E4953&amp;""),'Référentiel Articles'!$A$2:$F$634,5,FALSE),""))</f>
      </c>
      <c r="H4953" s="77" t="str">
        <v/>
      </c>
      <c r="I4953" s="76">
        <f>IF($E4953="","",IFERROR(VLOOKUP(TRIM(E4953&amp;""),'Référentiel Articles'!$A$2:$F$634,6,FALSE),""))</f>
      </c>
      <c r="J4953" s="78">
        <f>IF(OR($E4953="",$H4953=""),"",$H4953*$I4953)</f>
      </c>
      <c r="K4953" s="79" t="str">
        <v/>
      </c>
    </row>
    <row r="4954">
      <c r="A4954" s="81" t="str">
        <v/>
      </c>
      <c r="B4954" s="81" t="str">
        <v/>
      </c>
      <c r="C4954" s="83">
        <f>IF($E4954="","",IFERROR(VLOOKUP(TRIM(E4954&amp;""),'Référentiel Articles'!$A$2:$F$634,2,FALSE),""))</f>
      </c>
      <c r="D4954" s="83">
        <f>IF($E4954="","",IFERROR(VLOOKUP(TRIM(E4954&amp;""),'Référentiel Articles'!$A$2:$F$634,3,FALSE),""))</f>
      </c>
      <c r="E4954" s="81" t="str">
        <v/>
      </c>
      <c r="F4954" s="83">
        <f>IF($E4954="","",IFERROR(VLOOKUP(TRIM(E4954&amp;""),'Référentiel Articles'!$A$2:$F$634,4,FALSE),""))</f>
      </c>
      <c r="G4954" s="84">
        <f>IF($E4954="","",IFERROR(VLOOKUP(TRIM(E4954&amp;""),'Référentiel Articles'!$A$2:$F$634,5,FALSE),""))</f>
      </c>
      <c r="H4954" s="85" t="str">
        <v/>
      </c>
      <c r="I4954" s="84">
        <f>IF($E4954="","",IFERROR(VLOOKUP(TRIM(E4954&amp;""),'Référentiel Articles'!$A$2:$F$634,6,FALSE),""))</f>
      </c>
      <c r="J4954" s="90">
        <f>IF(OR($E4954="",$H4954=""),"",$H4954*$I4954)</f>
      </c>
      <c r="K4954" s="87" t="str">
        <v/>
      </c>
    </row>
    <row r="4955">
      <c r="A4955" s="74" t="str">
        <v/>
      </c>
      <c r="B4955" s="74" t="str">
        <v/>
      </c>
      <c r="C4955" s="75">
        <f>IF($E4955="","",IFERROR(VLOOKUP(TRIM(E4955&amp;""),'Référentiel Articles'!$A$2:$F$634,2,FALSE),""))</f>
      </c>
      <c r="D4955" s="75">
        <f>IF($E4955="","",IFERROR(VLOOKUP(TRIM(E4955&amp;""),'Référentiel Articles'!$A$2:$F$634,3,FALSE),""))</f>
      </c>
      <c r="E4955" s="74" t="str">
        <v/>
      </c>
      <c r="F4955" s="75">
        <f>IF($E4955="","",IFERROR(VLOOKUP(TRIM(E4955&amp;""),'Référentiel Articles'!$A$2:$F$634,4,FALSE),""))</f>
      </c>
      <c r="G4955" s="76">
        <f>IF($E4955="","",IFERROR(VLOOKUP(TRIM(E4955&amp;""),'Référentiel Articles'!$A$2:$F$634,5,FALSE),""))</f>
      </c>
      <c r="H4955" s="77" t="str">
        <v/>
      </c>
      <c r="I4955" s="76">
        <f>IF($E4955="","",IFERROR(VLOOKUP(TRIM(E4955&amp;""),'Référentiel Articles'!$A$2:$F$634,6,FALSE),""))</f>
      </c>
      <c r="J4955" s="78">
        <f>IF(OR($E4955="",$H4955=""),"",$H4955*$I4955)</f>
      </c>
      <c r="K4955" s="79" t="str">
        <v/>
      </c>
    </row>
    <row r="4956">
      <c r="A4956" s="81" t="str">
        <v/>
      </c>
      <c r="B4956" s="81" t="str">
        <v/>
      </c>
      <c r="C4956" s="83">
        <f>IF($E4956="","",IFERROR(VLOOKUP(TRIM(E4956&amp;""),'Référentiel Articles'!$A$2:$F$634,2,FALSE),""))</f>
      </c>
      <c r="D4956" s="83">
        <f>IF($E4956="","",IFERROR(VLOOKUP(TRIM(E4956&amp;""),'Référentiel Articles'!$A$2:$F$634,3,FALSE),""))</f>
      </c>
      <c r="E4956" s="81" t="str">
        <v/>
      </c>
      <c r="F4956" s="83">
        <f>IF($E4956="","",IFERROR(VLOOKUP(TRIM(E4956&amp;""),'Référentiel Articles'!$A$2:$F$634,4,FALSE),""))</f>
      </c>
      <c r="G4956" s="84">
        <f>IF($E4956="","",IFERROR(VLOOKUP(TRIM(E4956&amp;""),'Référentiel Articles'!$A$2:$F$634,5,FALSE),""))</f>
      </c>
      <c r="H4956" s="85" t="str">
        <v/>
      </c>
      <c r="I4956" s="84">
        <f>IF($E4956="","",IFERROR(VLOOKUP(TRIM(E4956&amp;""),'Référentiel Articles'!$A$2:$F$634,6,FALSE),""))</f>
      </c>
      <c r="J4956" s="90">
        <f>IF(OR($E4956="",$H4956=""),"",$H4956*$I4956)</f>
      </c>
      <c r="K4956" s="87" t="str">
        <v/>
      </c>
    </row>
    <row r="4957">
      <c r="A4957" s="74" t="str">
        <v/>
      </c>
      <c r="B4957" s="74" t="str">
        <v/>
      </c>
      <c r="C4957" s="75">
        <f>IF($E4957="","",IFERROR(VLOOKUP(TRIM(E4957&amp;""),'Référentiel Articles'!$A$2:$F$634,2,FALSE),""))</f>
      </c>
      <c r="D4957" s="75">
        <f>IF($E4957="","",IFERROR(VLOOKUP(TRIM(E4957&amp;""),'Référentiel Articles'!$A$2:$F$634,3,FALSE),""))</f>
      </c>
      <c r="E4957" s="74" t="str">
        <v/>
      </c>
      <c r="F4957" s="75">
        <f>IF($E4957="","",IFERROR(VLOOKUP(TRIM(E4957&amp;""),'Référentiel Articles'!$A$2:$F$634,4,FALSE),""))</f>
      </c>
      <c r="G4957" s="76">
        <f>IF($E4957="","",IFERROR(VLOOKUP(TRIM(E4957&amp;""),'Référentiel Articles'!$A$2:$F$634,5,FALSE),""))</f>
      </c>
      <c r="H4957" s="77" t="str">
        <v/>
      </c>
      <c r="I4957" s="76">
        <f>IF($E4957="","",IFERROR(VLOOKUP(TRIM(E4957&amp;""),'Référentiel Articles'!$A$2:$F$634,6,FALSE),""))</f>
      </c>
      <c r="J4957" s="78">
        <f>IF(OR($E4957="",$H4957=""),"",$H4957*$I4957)</f>
      </c>
      <c r="K4957" s="79" t="str">
        <v/>
      </c>
    </row>
    <row r="4958">
      <c r="A4958" s="81" t="str">
        <v/>
      </c>
      <c r="B4958" s="81" t="str">
        <v/>
      </c>
      <c r="C4958" s="83">
        <f>IF($E4958="","",IFERROR(VLOOKUP(TRIM(E4958&amp;""),'Référentiel Articles'!$A$2:$F$634,2,FALSE),""))</f>
      </c>
      <c r="D4958" s="83">
        <f>IF($E4958="","",IFERROR(VLOOKUP(TRIM(E4958&amp;""),'Référentiel Articles'!$A$2:$F$634,3,FALSE),""))</f>
      </c>
      <c r="E4958" s="81" t="str">
        <v/>
      </c>
      <c r="F4958" s="83">
        <f>IF($E4958="","",IFERROR(VLOOKUP(TRIM(E4958&amp;""),'Référentiel Articles'!$A$2:$F$634,4,FALSE),""))</f>
      </c>
      <c r="G4958" s="84">
        <f>IF($E4958="","",IFERROR(VLOOKUP(TRIM(E4958&amp;""),'Référentiel Articles'!$A$2:$F$634,5,FALSE),""))</f>
      </c>
      <c r="H4958" s="85" t="str">
        <v/>
      </c>
      <c r="I4958" s="84">
        <f>IF($E4958="","",IFERROR(VLOOKUP(TRIM(E4958&amp;""),'Référentiel Articles'!$A$2:$F$634,6,FALSE),""))</f>
      </c>
      <c r="J4958" s="90">
        <f>IF(OR($E4958="",$H4958=""),"",$H4958*$I4958)</f>
      </c>
      <c r="K4958" s="87" t="str">
        <v/>
      </c>
    </row>
    <row r="4959">
      <c r="A4959" s="74" t="str">
        <v/>
      </c>
      <c r="B4959" s="74" t="str">
        <v/>
      </c>
      <c r="C4959" s="75">
        <f>IF($E4959="","",IFERROR(VLOOKUP(TRIM(E4959&amp;""),'Référentiel Articles'!$A$2:$F$634,2,FALSE),""))</f>
      </c>
      <c r="D4959" s="75">
        <f>IF($E4959="","",IFERROR(VLOOKUP(TRIM(E4959&amp;""),'Référentiel Articles'!$A$2:$F$634,3,FALSE),""))</f>
      </c>
      <c r="E4959" s="74" t="str">
        <v/>
      </c>
      <c r="F4959" s="75">
        <f>IF($E4959="","",IFERROR(VLOOKUP(TRIM(E4959&amp;""),'Référentiel Articles'!$A$2:$F$634,4,FALSE),""))</f>
      </c>
      <c r="G4959" s="76">
        <f>IF($E4959="","",IFERROR(VLOOKUP(TRIM(E4959&amp;""),'Référentiel Articles'!$A$2:$F$634,5,FALSE),""))</f>
      </c>
      <c r="H4959" s="77" t="str">
        <v/>
      </c>
      <c r="I4959" s="76">
        <f>IF($E4959="","",IFERROR(VLOOKUP(TRIM(E4959&amp;""),'Référentiel Articles'!$A$2:$F$634,6,FALSE),""))</f>
      </c>
      <c r="J4959" s="78">
        <f>IF(OR($E4959="",$H4959=""),"",$H4959*$I4959)</f>
      </c>
      <c r="K4959" s="79" t="str">
        <v/>
      </c>
    </row>
    <row r="4960">
      <c r="A4960" s="81" t="str">
        <v/>
      </c>
      <c r="B4960" s="81" t="str">
        <v/>
      </c>
      <c r="C4960" s="83">
        <f>IF($E4960="","",IFERROR(VLOOKUP(TRIM(E4960&amp;""),'Référentiel Articles'!$A$2:$F$634,2,FALSE),""))</f>
      </c>
      <c r="D4960" s="83">
        <f>IF($E4960="","",IFERROR(VLOOKUP(TRIM(E4960&amp;""),'Référentiel Articles'!$A$2:$F$634,3,FALSE),""))</f>
      </c>
      <c r="E4960" s="81" t="str">
        <v/>
      </c>
      <c r="F4960" s="83">
        <f>IF($E4960="","",IFERROR(VLOOKUP(TRIM(E4960&amp;""),'Référentiel Articles'!$A$2:$F$634,4,FALSE),""))</f>
      </c>
      <c r="G4960" s="84">
        <f>IF($E4960="","",IFERROR(VLOOKUP(TRIM(E4960&amp;""),'Référentiel Articles'!$A$2:$F$634,5,FALSE),""))</f>
      </c>
      <c r="H4960" s="85" t="str">
        <v/>
      </c>
      <c r="I4960" s="84">
        <f>IF($E4960="","",IFERROR(VLOOKUP(TRIM(E4960&amp;""),'Référentiel Articles'!$A$2:$F$634,6,FALSE),""))</f>
      </c>
      <c r="J4960" s="90">
        <f>IF(OR($E4960="",$H4960=""),"",$H4960*$I4960)</f>
      </c>
      <c r="K4960" s="87" t="str">
        <v/>
      </c>
    </row>
    <row r="4961">
      <c r="A4961" s="74" t="str">
        <v/>
      </c>
      <c r="B4961" s="74" t="str">
        <v/>
      </c>
      <c r="C4961" s="75">
        <f>IF($E4961="","",IFERROR(VLOOKUP(TRIM(E4961&amp;""),'Référentiel Articles'!$A$2:$F$634,2,FALSE),""))</f>
      </c>
      <c r="D4961" s="75">
        <f>IF($E4961="","",IFERROR(VLOOKUP(TRIM(E4961&amp;""),'Référentiel Articles'!$A$2:$F$634,3,FALSE),""))</f>
      </c>
      <c r="E4961" s="74" t="str">
        <v/>
      </c>
      <c r="F4961" s="75">
        <f>IF($E4961="","",IFERROR(VLOOKUP(TRIM(E4961&amp;""),'Référentiel Articles'!$A$2:$F$634,4,FALSE),""))</f>
      </c>
      <c r="G4961" s="76">
        <f>IF($E4961="","",IFERROR(VLOOKUP(TRIM(E4961&amp;""),'Référentiel Articles'!$A$2:$F$634,5,FALSE),""))</f>
      </c>
      <c r="H4961" s="77" t="str">
        <v/>
      </c>
      <c r="I4961" s="76">
        <f>IF($E4961="","",IFERROR(VLOOKUP(TRIM(E4961&amp;""),'Référentiel Articles'!$A$2:$F$634,6,FALSE),""))</f>
      </c>
      <c r="J4961" s="78">
        <f>IF(OR($E4961="",$H4961=""),"",$H4961*$I4961)</f>
      </c>
      <c r="K4961" s="79" t="str">
        <v/>
      </c>
    </row>
    <row r="4962">
      <c r="A4962" s="81" t="str">
        <v/>
      </c>
      <c r="B4962" s="81" t="str">
        <v/>
      </c>
      <c r="C4962" s="83">
        <f>IF($E4962="","",IFERROR(VLOOKUP(TRIM(E4962&amp;""),'Référentiel Articles'!$A$2:$F$634,2,FALSE),""))</f>
      </c>
      <c r="D4962" s="83">
        <f>IF($E4962="","",IFERROR(VLOOKUP(TRIM(E4962&amp;""),'Référentiel Articles'!$A$2:$F$634,3,FALSE),""))</f>
      </c>
      <c r="E4962" s="81" t="str">
        <v/>
      </c>
      <c r="F4962" s="83">
        <f>IF($E4962="","",IFERROR(VLOOKUP(TRIM(E4962&amp;""),'Référentiel Articles'!$A$2:$F$634,4,FALSE),""))</f>
      </c>
      <c r="G4962" s="84">
        <f>IF($E4962="","",IFERROR(VLOOKUP(TRIM(E4962&amp;""),'Référentiel Articles'!$A$2:$F$634,5,FALSE),""))</f>
      </c>
      <c r="H4962" s="85" t="str">
        <v/>
      </c>
      <c r="I4962" s="84">
        <f>IF($E4962="","",IFERROR(VLOOKUP(TRIM(E4962&amp;""),'Référentiel Articles'!$A$2:$F$634,6,FALSE),""))</f>
      </c>
      <c r="J4962" s="90">
        <f>IF(OR($E4962="",$H4962=""),"",$H4962*$I4962)</f>
      </c>
      <c r="K4962" s="87" t="str">
        <v/>
      </c>
    </row>
    <row r="4963">
      <c r="A4963" s="74" t="str">
        <v/>
      </c>
      <c r="B4963" s="74" t="str">
        <v/>
      </c>
      <c r="C4963" s="75">
        <f>IF($E4963="","",IFERROR(VLOOKUP(TRIM(E4963&amp;""),'Référentiel Articles'!$A$2:$F$634,2,FALSE),""))</f>
      </c>
      <c r="D4963" s="75">
        <f>IF($E4963="","",IFERROR(VLOOKUP(TRIM(E4963&amp;""),'Référentiel Articles'!$A$2:$F$634,3,FALSE),""))</f>
      </c>
      <c r="E4963" s="74" t="str">
        <v/>
      </c>
      <c r="F4963" s="75">
        <f>IF($E4963="","",IFERROR(VLOOKUP(TRIM(E4963&amp;""),'Référentiel Articles'!$A$2:$F$634,4,FALSE),""))</f>
      </c>
      <c r="G4963" s="76">
        <f>IF($E4963="","",IFERROR(VLOOKUP(TRIM(E4963&amp;""),'Référentiel Articles'!$A$2:$F$634,5,FALSE),""))</f>
      </c>
      <c r="H4963" s="77" t="str">
        <v/>
      </c>
      <c r="I4963" s="76">
        <f>IF($E4963="","",IFERROR(VLOOKUP(TRIM(E4963&amp;""),'Référentiel Articles'!$A$2:$F$634,6,FALSE),""))</f>
      </c>
      <c r="J4963" s="78">
        <f>IF(OR($E4963="",$H4963=""),"",$H4963*$I4963)</f>
      </c>
      <c r="K4963" s="79" t="str">
        <v/>
      </c>
    </row>
    <row r="4964">
      <c r="A4964" s="81" t="str">
        <v/>
      </c>
      <c r="B4964" s="81" t="str">
        <v/>
      </c>
      <c r="C4964" s="83">
        <f>IF($E4964="","",IFERROR(VLOOKUP(TRIM(E4964&amp;""),'Référentiel Articles'!$A$2:$F$634,2,FALSE),""))</f>
      </c>
      <c r="D4964" s="83">
        <f>IF($E4964="","",IFERROR(VLOOKUP(TRIM(E4964&amp;""),'Référentiel Articles'!$A$2:$F$634,3,FALSE),""))</f>
      </c>
      <c r="E4964" s="81" t="str">
        <v/>
      </c>
      <c r="F4964" s="83">
        <f>IF($E4964="","",IFERROR(VLOOKUP(TRIM(E4964&amp;""),'Référentiel Articles'!$A$2:$F$634,4,FALSE),""))</f>
      </c>
      <c r="G4964" s="84">
        <f>IF($E4964="","",IFERROR(VLOOKUP(TRIM(E4964&amp;""),'Référentiel Articles'!$A$2:$F$634,5,FALSE),""))</f>
      </c>
      <c r="H4964" s="85" t="str">
        <v/>
      </c>
      <c r="I4964" s="84">
        <f>IF($E4964="","",IFERROR(VLOOKUP(TRIM(E4964&amp;""),'Référentiel Articles'!$A$2:$F$634,6,FALSE),""))</f>
      </c>
      <c r="J4964" s="90">
        <f>IF(OR($E4964="",$H4964=""),"",$H4964*$I4964)</f>
      </c>
      <c r="K4964" s="87" t="str">
        <v/>
      </c>
    </row>
    <row r="4965">
      <c r="A4965" s="74" t="str">
        <v/>
      </c>
      <c r="B4965" s="74" t="str">
        <v/>
      </c>
      <c r="C4965" s="75">
        <f>IF($E4965="","",IFERROR(VLOOKUP(TRIM(E4965&amp;""),'Référentiel Articles'!$A$2:$F$634,2,FALSE),""))</f>
      </c>
      <c r="D4965" s="75">
        <f>IF($E4965="","",IFERROR(VLOOKUP(TRIM(E4965&amp;""),'Référentiel Articles'!$A$2:$F$634,3,FALSE),""))</f>
      </c>
      <c r="E4965" s="74" t="str">
        <v/>
      </c>
      <c r="F4965" s="75">
        <f>IF($E4965="","",IFERROR(VLOOKUP(TRIM(E4965&amp;""),'Référentiel Articles'!$A$2:$F$634,4,FALSE),""))</f>
      </c>
      <c r="G4965" s="76">
        <f>IF($E4965="","",IFERROR(VLOOKUP(TRIM(E4965&amp;""),'Référentiel Articles'!$A$2:$F$634,5,FALSE),""))</f>
      </c>
      <c r="H4965" s="77" t="str">
        <v/>
      </c>
      <c r="I4965" s="76">
        <f>IF($E4965="","",IFERROR(VLOOKUP(TRIM(E4965&amp;""),'Référentiel Articles'!$A$2:$F$634,6,FALSE),""))</f>
      </c>
      <c r="J4965" s="78">
        <f>IF(OR($E4965="",$H4965=""),"",$H4965*$I4965)</f>
      </c>
      <c r="K4965" s="79" t="str">
        <v/>
      </c>
    </row>
    <row r="4966">
      <c r="A4966" s="81" t="str">
        <v/>
      </c>
      <c r="B4966" s="81" t="str">
        <v/>
      </c>
      <c r="C4966" s="83">
        <f>IF($E4966="","",IFERROR(VLOOKUP(TRIM(E4966&amp;""),'Référentiel Articles'!$A$2:$F$634,2,FALSE),""))</f>
      </c>
      <c r="D4966" s="83">
        <f>IF($E4966="","",IFERROR(VLOOKUP(TRIM(E4966&amp;""),'Référentiel Articles'!$A$2:$F$634,3,FALSE),""))</f>
      </c>
      <c r="E4966" s="81" t="str">
        <v/>
      </c>
      <c r="F4966" s="83">
        <f>IF($E4966="","",IFERROR(VLOOKUP(TRIM(E4966&amp;""),'Référentiel Articles'!$A$2:$F$634,4,FALSE),""))</f>
      </c>
      <c r="G4966" s="84">
        <f>IF($E4966="","",IFERROR(VLOOKUP(TRIM(E4966&amp;""),'Référentiel Articles'!$A$2:$F$634,5,FALSE),""))</f>
      </c>
      <c r="H4966" s="85" t="str">
        <v/>
      </c>
      <c r="I4966" s="84">
        <f>IF($E4966="","",IFERROR(VLOOKUP(TRIM(E4966&amp;""),'Référentiel Articles'!$A$2:$F$634,6,FALSE),""))</f>
      </c>
      <c r="J4966" s="90">
        <f>IF(OR($E4966="",$H4966=""),"",$H4966*$I4966)</f>
      </c>
      <c r="K4966" s="87" t="str">
        <v/>
      </c>
    </row>
    <row r="4967">
      <c r="A4967" s="74" t="str">
        <v/>
      </c>
      <c r="B4967" s="74" t="str">
        <v/>
      </c>
      <c r="C4967" s="75">
        <f>IF($E4967="","",IFERROR(VLOOKUP(TRIM(E4967&amp;""),'Référentiel Articles'!$A$2:$F$634,2,FALSE),""))</f>
      </c>
      <c r="D4967" s="75">
        <f>IF($E4967="","",IFERROR(VLOOKUP(TRIM(E4967&amp;""),'Référentiel Articles'!$A$2:$F$634,3,FALSE),""))</f>
      </c>
      <c r="E4967" s="74" t="str">
        <v/>
      </c>
      <c r="F4967" s="75">
        <f>IF($E4967="","",IFERROR(VLOOKUP(TRIM(E4967&amp;""),'Référentiel Articles'!$A$2:$F$634,4,FALSE),""))</f>
      </c>
      <c r="G4967" s="76">
        <f>IF($E4967="","",IFERROR(VLOOKUP(TRIM(E4967&amp;""),'Référentiel Articles'!$A$2:$F$634,5,FALSE),""))</f>
      </c>
      <c r="H4967" s="77" t="str">
        <v/>
      </c>
      <c r="I4967" s="76">
        <f>IF($E4967="","",IFERROR(VLOOKUP(TRIM(E4967&amp;""),'Référentiel Articles'!$A$2:$F$634,6,FALSE),""))</f>
      </c>
      <c r="J4967" s="78">
        <f>IF(OR($E4967="",$H4967=""),"",$H4967*$I4967)</f>
      </c>
      <c r="K4967" s="79" t="str">
        <v/>
      </c>
    </row>
    <row r="4968">
      <c r="A4968" s="81" t="str">
        <v/>
      </c>
      <c r="B4968" s="81" t="str">
        <v/>
      </c>
      <c r="C4968" s="83">
        <f>IF($E4968="","",IFERROR(VLOOKUP(TRIM(E4968&amp;""),'Référentiel Articles'!$A$2:$F$634,2,FALSE),""))</f>
      </c>
      <c r="D4968" s="83">
        <f>IF($E4968="","",IFERROR(VLOOKUP(TRIM(E4968&amp;""),'Référentiel Articles'!$A$2:$F$634,3,FALSE),""))</f>
      </c>
      <c r="E4968" s="81" t="str">
        <v/>
      </c>
      <c r="F4968" s="83">
        <f>IF($E4968="","",IFERROR(VLOOKUP(TRIM(E4968&amp;""),'Référentiel Articles'!$A$2:$F$634,4,FALSE),""))</f>
      </c>
      <c r="G4968" s="84">
        <f>IF($E4968="","",IFERROR(VLOOKUP(TRIM(E4968&amp;""),'Référentiel Articles'!$A$2:$F$634,5,FALSE),""))</f>
      </c>
      <c r="H4968" s="85" t="str">
        <v/>
      </c>
      <c r="I4968" s="84">
        <f>IF($E4968="","",IFERROR(VLOOKUP(TRIM(E4968&amp;""),'Référentiel Articles'!$A$2:$F$634,6,FALSE),""))</f>
      </c>
      <c r="J4968" s="90">
        <f>IF(OR($E4968="",$H4968=""),"",$H4968*$I4968)</f>
      </c>
      <c r="K4968" s="87" t="str">
        <v/>
      </c>
    </row>
    <row r="4969">
      <c r="A4969" s="74" t="str">
        <v/>
      </c>
      <c r="B4969" s="74" t="str">
        <v/>
      </c>
      <c r="C4969" s="75">
        <f>IF($E4969="","",IFERROR(VLOOKUP(TRIM(E4969&amp;""),'Référentiel Articles'!$A$2:$F$634,2,FALSE),""))</f>
      </c>
      <c r="D4969" s="75">
        <f>IF($E4969="","",IFERROR(VLOOKUP(TRIM(E4969&amp;""),'Référentiel Articles'!$A$2:$F$634,3,FALSE),""))</f>
      </c>
      <c r="E4969" s="74" t="str">
        <v/>
      </c>
      <c r="F4969" s="75">
        <f>IF($E4969="","",IFERROR(VLOOKUP(TRIM(E4969&amp;""),'Référentiel Articles'!$A$2:$F$634,4,FALSE),""))</f>
      </c>
      <c r="G4969" s="76">
        <f>IF($E4969="","",IFERROR(VLOOKUP(TRIM(E4969&amp;""),'Référentiel Articles'!$A$2:$F$634,5,FALSE),""))</f>
      </c>
      <c r="H4969" s="77" t="str">
        <v/>
      </c>
      <c r="I4969" s="76">
        <f>IF($E4969="","",IFERROR(VLOOKUP(TRIM(E4969&amp;""),'Référentiel Articles'!$A$2:$F$634,6,FALSE),""))</f>
      </c>
      <c r="J4969" s="78">
        <f>IF(OR($E4969="",$H4969=""),"",$H4969*$I4969)</f>
      </c>
      <c r="K4969" s="79" t="str">
        <v/>
      </c>
    </row>
    <row r="4970">
      <c r="A4970" s="81" t="str">
        <v/>
      </c>
      <c r="B4970" s="81" t="str">
        <v/>
      </c>
      <c r="C4970" s="83">
        <f>IF($E4970="","",IFERROR(VLOOKUP(TRIM(E4970&amp;""),'Référentiel Articles'!$A$2:$F$634,2,FALSE),""))</f>
      </c>
      <c r="D4970" s="83">
        <f>IF($E4970="","",IFERROR(VLOOKUP(TRIM(E4970&amp;""),'Référentiel Articles'!$A$2:$F$634,3,FALSE),""))</f>
      </c>
      <c r="E4970" s="81" t="str">
        <v/>
      </c>
      <c r="F4970" s="83">
        <f>IF($E4970="","",IFERROR(VLOOKUP(TRIM(E4970&amp;""),'Référentiel Articles'!$A$2:$F$634,4,FALSE),""))</f>
      </c>
      <c r="G4970" s="84">
        <f>IF($E4970="","",IFERROR(VLOOKUP(TRIM(E4970&amp;""),'Référentiel Articles'!$A$2:$F$634,5,FALSE),""))</f>
      </c>
      <c r="H4970" s="85" t="str">
        <v/>
      </c>
      <c r="I4970" s="84">
        <f>IF($E4970="","",IFERROR(VLOOKUP(TRIM(E4970&amp;""),'Référentiel Articles'!$A$2:$F$634,6,FALSE),""))</f>
      </c>
      <c r="J4970" s="90">
        <f>IF(OR($E4970="",$H4970=""),"",$H4970*$I4970)</f>
      </c>
      <c r="K4970" s="87" t="str">
        <v/>
      </c>
    </row>
    <row r="4971">
      <c r="A4971" s="74" t="str">
        <v/>
      </c>
      <c r="B4971" s="74" t="str">
        <v/>
      </c>
      <c r="C4971" s="75">
        <f>IF($E4971="","",IFERROR(VLOOKUP(TRIM(E4971&amp;""),'Référentiel Articles'!$A$2:$F$634,2,FALSE),""))</f>
      </c>
      <c r="D4971" s="75">
        <f>IF($E4971="","",IFERROR(VLOOKUP(TRIM(E4971&amp;""),'Référentiel Articles'!$A$2:$F$634,3,FALSE),""))</f>
      </c>
      <c r="E4971" s="74" t="str">
        <v/>
      </c>
      <c r="F4971" s="75">
        <f>IF($E4971="","",IFERROR(VLOOKUP(TRIM(E4971&amp;""),'Référentiel Articles'!$A$2:$F$634,4,FALSE),""))</f>
      </c>
      <c r="G4971" s="76">
        <f>IF($E4971="","",IFERROR(VLOOKUP(TRIM(E4971&amp;""),'Référentiel Articles'!$A$2:$F$634,5,FALSE),""))</f>
      </c>
      <c r="H4971" s="77" t="str">
        <v/>
      </c>
      <c r="I4971" s="76">
        <f>IF($E4971="","",IFERROR(VLOOKUP(TRIM(E4971&amp;""),'Référentiel Articles'!$A$2:$F$634,6,FALSE),""))</f>
      </c>
      <c r="J4971" s="78">
        <f>IF(OR($E4971="",$H4971=""),"",$H4971*$I4971)</f>
      </c>
      <c r="K4971" s="79" t="str">
        <v/>
      </c>
    </row>
    <row r="4972">
      <c r="A4972" s="81" t="str">
        <v/>
      </c>
      <c r="B4972" s="81" t="str">
        <v/>
      </c>
      <c r="C4972" s="83">
        <f>IF($E4972="","",IFERROR(VLOOKUP(TRIM(E4972&amp;""),'Référentiel Articles'!$A$2:$F$634,2,FALSE),""))</f>
      </c>
      <c r="D4972" s="83">
        <f>IF($E4972="","",IFERROR(VLOOKUP(TRIM(E4972&amp;""),'Référentiel Articles'!$A$2:$F$634,3,FALSE),""))</f>
      </c>
      <c r="E4972" s="81" t="str">
        <v/>
      </c>
      <c r="F4972" s="83">
        <f>IF($E4972="","",IFERROR(VLOOKUP(TRIM(E4972&amp;""),'Référentiel Articles'!$A$2:$F$634,4,FALSE),""))</f>
      </c>
      <c r="G4972" s="84">
        <f>IF($E4972="","",IFERROR(VLOOKUP(TRIM(E4972&amp;""),'Référentiel Articles'!$A$2:$F$634,5,FALSE),""))</f>
      </c>
      <c r="H4972" s="85" t="str">
        <v/>
      </c>
      <c r="I4972" s="84">
        <f>IF($E4972="","",IFERROR(VLOOKUP(TRIM(E4972&amp;""),'Référentiel Articles'!$A$2:$F$634,6,FALSE),""))</f>
      </c>
      <c r="J4972" s="90">
        <f>IF(OR($E4972="",$H4972=""),"",$H4972*$I4972)</f>
      </c>
      <c r="K4972" s="87" t="str">
        <v/>
      </c>
    </row>
    <row r="4973">
      <c r="A4973" s="74" t="str">
        <v/>
      </c>
      <c r="B4973" s="74" t="str">
        <v/>
      </c>
      <c r="C4973" s="75">
        <f>IF($E4973="","",IFERROR(VLOOKUP(TRIM(E4973&amp;""),'Référentiel Articles'!$A$2:$F$634,2,FALSE),""))</f>
      </c>
      <c r="D4973" s="75">
        <f>IF($E4973="","",IFERROR(VLOOKUP(TRIM(E4973&amp;""),'Référentiel Articles'!$A$2:$F$634,3,FALSE),""))</f>
      </c>
      <c r="E4973" s="74" t="str">
        <v/>
      </c>
      <c r="F4973" s="75">
        <f>IF($E4973="","",IFERROR(VLOOKUP(TRIM(E4973&amp;""),'Référentiel Articles'!$A$2:$F$634,4,FALSE),""))</f>
      </c>
      <c r="G4973" s="76">
        <f>IF($E4973="","",IFERROR(VLOOKUP(TRIM(E4973&amp;""),'Référentiel Articles'!$A$2:$F$634,5,FALSE),""))</f>
      </c>
      <c r="H4973" s="77" t="str">
        <v/>
      </c>
      <c r="I4973" s="76">
        <f>IF($E4973="","",IFERROR(VLOOKUP(TRIM(E4973&amp;""),'Référentiel Articles'!$A$2:$F$634,6,FALSE),""))</f>
      </c>
      <c r="J4973" s="78">
        <f>IF(OR($E4973="",$H4973=""),"",$H4973*$I4973)</f>
      </c>
      <c r="K4973" s="79" t="str">
        <v/>
      </c>
    </row>
    <row r="4974">
      <c r="A4974" s="81" t="str">
        <v/>
      </c>
      <c r="B4974" s="81" t="str">
        <v/>
      </c>
      <c r="C4974" s="83">
        <f>IF($E4974="","",IFERROR(VLOOKUP(TRIM(E4974&amp;""),'Référentiel Articles'!$A$2:$F$634,2,FALSE),""))</f>
      </c>
      <c r="D4974" s="83">
        <f>IF($E4974="","",IFERROR(VLOOKUP(TRIM(E4974&amp;""),'Référentiel Articles'!$A$2:$F$634,3,FALSE),""))</f>
      </c>
      <c r="E4974" s="81" t="str">
        <v/>
      </c>
      <c r="F4974" s="83">
        <f>IF($E4974="","",IFERROR(VLOOKUP(TRIM(E4974&amp;""),'Référentiel Articles'!$A$2:$F$634,4,FALSE),""))</f>
      </c>
      <c r="G4974" s="84">
        <f>IF($E4974="","",IFERROR(VLOOKUP(TRIM(E4974&amp;""),'Référentiel Articles'!$A$2:$F$634,5,FALSE),""))</f>
      </c>
      <c r="H4974" s="85" t="str">
        <v/>
      </c>
      <c r="I4974" s="84">
        <f>IF($E4974="","",IFERROR(VLOOKUP(TRIM(E4974&amp;""),'Référentiel Articles'!$A$2:$F$634,6,FALSE),""))</f>
      </c>
      <c r="J4974" s="90">
        <f>IF(OR($E4974="",$H4974=""),"",$H4974*$I4974)</f>
      </c>
      <c r="K4974" s="87" t="str">
        <v/>
      </c>
    </row>
    <row r="4975">
      <c r="A4975" s="74" t="str">
        <v/>
      </c>
      <c r="B4975" s="74" t="str">
        <v/>
      </c>
      <c r="C4975" s="75">
        <f>IF($E4975="","",IFERROR(VLOOKUP(TRIM(E4975&amp;""),'Référentiel Articles'!$A$2:$F$634,2,FALSE),""))</f>
      </c>
      <c r="D4975" s="75">
        <f>IF($E4975="","",IFERROR(VLOOKUP(TRIM(E4975&amp;""),'Référentiel Articles'!$A$2:$F$634,3,FALSE),""))</f>
      </c>
      <c r="E4975" s="74" t="str">
        <v/>
      </c>
      <c r="F4975" s="75">
        <f>IF($E4975="","",IFERROR(VLOOKUP(TRIM(E4975&amp;""),'Référentiel Articles'!$A$2:$F$634,4,FALSE),""))</f>
      </c>
      <c r="G4975" s="76">
        <f>IF($E4975="","",IFERROR(VLOOKUP(TRIM(E4975&amp;""),'Référentiel Articles'!$A$2:$F$634,5,FALSE),""))</f>
      </c>
      <c r="H4975" s="77" t="str">
        <v/>
      </c>
      <c r="I4975" s="76">
        <f>IF($E4975="","",IFERROR(VLOOKUP(TRIM(E4975&amp;""),'Référentiel Articles'!$A$2:$F$634,6,FALSE),""))</f>
      </c>
      <c r="J4975" s="78">
        <f>IF(OR($E4975="",$H4975=""),"",$H4975*$I4975)</f>
      </c>
      <c r="K4975" s="79" t="str">
        <v/>
      </c>
    </row>
    <row r="4976">
      <c r="A4976" s="81" t="str">
        <v/>
      </c>
      <c r="B4976" s="81" t="str">
        <v/>
      </c>
      <c r="C4976" s="83">
        <f>IF($E4976="","",IFERROR(VLOOKUP(TRIM(E4976&amp;""),'Référentiel Articles'!$A$2:$F$634,2,FALSE),""))</f>
      </c>
      <c r="D4976" s="83">
        <f>IF($E4976="","",IFERROR(VLOOKUP(TRIM(E4976&amp;""),'Référentiel Articles'!$A$2:$F$634,3,FALSE),""))</f>
      </c>
      <c r="E4976" s="81" t="str">
        <v/>
      </c>
      <c r="F4976" s="83">
        <f>IF($E4976="","",IFERROR(VLOOKUP(TRIM(E4976&amp;""),'Référentiel Articles'!$A$2:$F$634,4,FALSE),""))</f>
      </c>
      <c r="G4976" s="84">
        <f>IF($E4976="","",IFERROR(VLOOKUP(TRIM(E4976&amp;""),'Référentiel Articles'!$A$2:$F$634,5,FALSE),""))</f>
      </c>
      <c r="H4976" s="85" t="str">
        <v/>
      </c>
      <c r="I4976" s="84">
        <f>IF($E4976="","",IFERROR(VLOOKUP(TRIM(E4976&amp;""),'Référentiel Articles'!$A$2:$F$634,6,FALSE),""))</f>
      </c>
      <c r="J4976" s="90">
        <f>IF(OR($E4976="",$H4976=""),"",$H4976*$I4976)</f>
      </c>
      <c r="K4976" s="87" t="str">
        <v/>
      </c>
    </row>
    <row r="4977">
      <c r="A4977" s="74" t="str">
        <v/>
      </c>
      <c r="B4977" s="74" t="str">
        <v/>
      </c>
      <c r="C4977" s="75">
        <f>IF($E4977="","",IFERROR(VLOOKUP(TRIM(E4977&amp;""),'Référentiel Articles'!$A$2:$F$634,2,FALSE),""))</f>
      </c>
      <c r="D4977" s="75">
        <f>IF($E4977="","",IFERROR(VLOOKUP(TRIM(E4977&amp;""),'Référentiel Articles'!$A$2:$F$634,3,FALSE),""))</f>
      </c>
      <c r="E4977" s="74" t="str">
        <v/>
      </c>
      <c r="F4977" s="75">
        <f>IF($E4977="","",IFERROR(VLOOKUP(TRIM(E4977&amp;""),'Référentiel Articles'!$A$2:$F$634,4,FALSE),""))</f>
      </c>
      <c r="G4977" s="76">
        <f>IF($E4977="","",IFERROR(VLOOKUP(TRIM(E4977&amp;""),'Référentiel Articles'!$A$2:$F$634,5,FALSE),""))</f>
      </c>
      <c r="H4977" s="77" t="str">
        <v/>
      </c>
      <c r="I4977" s="76">
        <f>IF($E4977="","",IFERROR(VLOOKUP(TRIM(E4977&amp;""),'Référentiel Articles'!$A$2:$F$634,6,FALSE),""))</f>
      </c>
      <c r="J4977" s="78">
        <f>IF(OR($E4977="",$H4977=""),"",$H4977*$I4977)</f>
      </c>
      <c r="K4977" s="79" t="str">
        <v/>
      </c>
    </row>
    <row r="4978">
      <c r="A4978" s="81" t="str">
        <v/>
      </c>
      <c r="B4978" s="81" t="str">
        <v/>
      </c>
      <c r="C4978" s="83">
        <f>IF($E4978="","",IFERROR(VLOOKUP(TRIM(E4978&amp;""),'Référentiel Articles'!$A$2:$F$634,2,FALSE),""))</f>
      </c>
      <c r="D4978" s="83">
        <f>IF($E4978="","",IFERROR(VLOOKUP(TRIM(E4978&amp;""),'Référentiel Articles'!$A$2:$F$634,3,FALSE),""))</f>
      </c>
      <c r="E4978" s="81" t="str">
        <v/>
      </c>
      <c r="F4978" s="83">
        <f>IF($E4978="","",IFERROR(VLOOKUP(TRIM(E4978&amp;""),'Référentiel Articles'!$A$2:$F$634,4,FALSE),""))</f>
      </c>
      <c r="G4978" s="84">
        <f>IF($E4978="","",IFERROR(VLOOKUP(TRIM(E4978&amp;""),'Référentiel Articles'!$A$2:$F$634,5,FALSE),""))</f>
      </c>
      <c r="H4978" s="85" t="str">
        <v/>
      </c>
      <c r="I4978" s="84">
        <f>IF($E4978="","",IFERROR(VLOOKUP(TRIM(E4978&amp;""),'Référentiel Articles'!$A$2:$F$634,6,FALSE),""))</f>
      </c>
      <c r="J4978" s="90">
        <f>IF(OR($E4978="",$H4978=""),"",$H4978*$I4978)</f>
      </c>
      <c r="K4978" s="87" t="str">
        <v/>
      </c>
    </row>
    <row r="4979">
      <c r="A4979" s="74" t="str">
        <v/>
      </c>
      <c r="B4979" s="74" t="str">
        <v/>
      </c>
      <c r="C4979" s="75">
        <f>IF($E4979="","",IFERROR(VLOOKUP(TRIM(E4979&amp;""),'Référentiel Articles'!$A$2:$F$634,2,FALSE),""))</f>
      </c>
      <c r="D4979" s="75">
        <f>IF($E4979="","",IFERROR(VLOOKUP(TRIM(E4979&amp;""),'Référentiel Articles'!$A$2:$F$634,3,FALSE),""))</f>
      </c>
      <c r="E4979" s="74" t="str">
        <v/>
      </c>
      <c r="F4979" s="75">
        <f>IF($E4979="","",IFERROR(VLOOKUP(TRIM(E4979&amp;""),'Référentiel Articles'!$A$2:$F$634,4,FALSE),""))</f>
      </c>
      <c r="G4979" s="76">
        <f>IF($E4979="","",IFERROR(VLOOKUP(TRIM(E4979&amp;""),'Référentiel Articles'!$A$2:$F$634,5,FALSE),""))</f>
      </c>
      <c r="H4979" s="77" t="str">
        <v/>
      </c>
      <c r="I4979" s="76">
        <f>IF($E4979="","",IFERROR(VLOOKUP(TRIM(E4979&amp;""),'Référentiel Articles'!$A$2:$F$634,6,FALSE),""))</f>
      </c>
      <c r="J4979" s="78">
        <f>IF(OR($E4979="",$H4979=""),"",$H4979*$I4979)</f>
      </c>
      <c r="K4979" s="79" t="str">
        <v/>
      </c>
    </row>
    <row r="4980">
      <c r="A4980" s="81" t="str">
        <v/>
      </c>
      <c r="B4980" s="81" t="str">
        <v/>
      </c>
      <c r="C4980" s="83">
        <f>IF($E4980="","",IFERROR(VLOOKUP(TRIM(E4980&amp;""),'Référentiel Articles'!$A$2:$F$634,2,FALSE),""))</f>
      </c>
      <c r="D4980" s="83">
        <f>IF($E4980="","",IFERROR(VLOOKUP(TRIM(E4980&amp;""),'Référentiel Articles'!$A$2:$F$634,3,FALSE),""))</f>
      </c>
      <c r="E4980" s="81" t="str">
        <v/>
      </c>
      <c r="F4980" s="83">
        <f>IF($E4980="","",IFERROR(VLOOKUP(TRIM(E4980&amp;""),'Référentiel Articles'!$A$2:$F$634,4,FALSE),""))</f>
      </c>
      <c r="G4980" s="84">
        <f>IF($E4980="","",IFERROR(VLOOKUP(TRIM(E4980&amp;""),'Référentiel Articles'!$A$2:$F$634,5,FALSE),""))</f>
      </c>
      <c r="H4980" s="85" t="str">
        <v/>
      </c>
      <c r="I4980" s="84">
        <f>IF($E4980="","",IFERROR(VLOOKUP(TRIM(E4980&amp;""),'Référentiel Articles'!$A$2:$F$634,6,FALSE),""))</f>
      </c>
      <c r="J4980" s="90">
        <f>IF(OR($E4980="",$H4980=""),"",$H4980*$I4980)</f>
      </c>
      <c r="K4980" s="87" t="str">
        <v/>
      </c>
    </row>
    <row r="4981">
      <c r="A4981" s="74" t="str">
        <v/>
      </c>
      <c r="B4981" s="74" t="str">
        <v/>
      </c>
      <c r="C4981" s="75">
        <f>IF($E4981="","",IFERROR(VLOOKUP(TRIM(E4981&amp;""),'Référentiel Articles'!$A$2:$F$634,2,FALSE),""))</f>
      </c>
      <c r="D4981" s="75">
        <f>IF($E4981="","",IFERROR(VLOOKUP(TRIM(E4981&amp;""),'Référentiel Articles'!$A$2:$F$634,3,FALSE),""))</f>
      </c>
      <c r="E4981" s="74" t="str">
        <v/>
      </c>
      <c r="F4981" s="75">
        <f>IF($E4981="","",IFERROR(VLOOKUP(TRIM(E4981&amp;""),'Référentiel Articles'!$A$2:$F$634,4,FALSE),""))</f>
      </c>
      <c r="G4981" s="76">
        <f>IF($E4981="","",IFERROR(VLOOKUP(TRIM(E4981&amp;""),'Référentiel Articles'!$A$2:$F$634,5,FALSE),""))</f>
      </c>
      <c r="H4981" s="77" t="str">
        <v/>
      </c>
      <c r="I4981" s="76">
        <f>IF($E4981="","",IFERROR(VLOOKUP(TRIM(E4981&amp;""),'Référentiel Articles'!$A$2:$F$634,6,FALSE),""))</f>
      </c>
      <c r="J4981" s="78">
        <f>IF(OR($E4981="",$H4981=""),"",$H4981*$I4981)</f>
      </c>
      <c r="K4981" s="79" t="str">
        <v/>
      </c>
    </row>
    <row r="4982">
      <c r="A4982" s="81" t="str">
        <v/>
      </c>
      <c r="B4982" s="81" t="str">
        <v/>
      </c>
      <c r="C4982" s="83">
        <f>IF($E4982="","",IFERROR(VLOOKUP(TRIM(E4982&amp;""),'Référentiel Articles'!$A$2:$F$634,2,FALSE),""))</f>
      </c>
      <c r="D4982" s="83">
        <f>IF($E4982="","",IFERROR(VLOOKUP(TRIM(E4982&amp;""),'Référentiel Articles'!$A$2:$F$634,3,FALSE),""))</f>
      </c>
      <c r="E4982" s="81" t="str">
        <v/>
      </c>
      <c r="F4982" s="83">
        <f>IF($E4982="","",IFERROR(VLOOKUP(TRIM(E4982&amp;""),'Référentiel Articles'!$A$2:$F$634,4,FALSE),""))</f>
      </c>
      <c r="G4982" s="84">
        <f>IF($E4982="","",IFERROR(VLOOKUP(TRIM(E4982&amp;""),'Référentiel Articles'!$A$2:$F$634,5,FALSE),""))</f>
      </c>
      <c r="H4982" s="85" t="str">
        <v/>
      </c>
      <c r="I4982" s="84">
        <f>IF($E4982="","",IFERROR(VLOOKUP(TRIM(E4982&amp;""),'Référentiel Articles'!$A$2:$F$634,6,FALSE),""))</f>
      </c>
      <c r="J4982" s="90">
        <f>IF(OR($E4982="",$H4982=""),"",$H4982*$I4982)</f>
      </c>
      <c r="K4982" s="87" t="str">
        <v/>
      </c>
    </row>
    <row r="4983">
      <c r="A4983" s="74" t="str">
        <v/>
      </c>
      <c r="B4983" s="74" t="str">
        <v/>
      </c>
      <c r="C4983" s="75">
        <f>IF($E4983="","",IFERROR(VLOOKUP(TRIM(E4983&amp;""),'Référentiel Articles'!$A$2:$F$634,2,FALSE),""))</f>
      </c>
      <c r="D4983" s="75">
        <f>IF($E4983="","",IFERROR(VLOOKUP(TRIM(E4983&amp;""),'Référentiel Articles'!$A$2:$F$634,3,FALSE),""))</f>
      </c>
      <c r="E4983" s="74" t="str">
        <v/>
      </c>
      <c r="F4983" s="75">
        <f>IF($E4983="","",IFERROR(VLOOKUP(TRIM(E4983&amp;""),'Référentiel Articles'!$A$2:$F$634,4,FALSE),""))</f>
      </c>
      <c r="G4983" s="76">
        <f>IF($E4983="","",IFERROR(VLOOKUP(TRIM(E4983&amp;""),'Référentiel Articles'!$A$2:$F$634,5,FALSE),""))</f>
      </c>
      <c r="H4983" s="77" t="str">
        <v/>
      </c>
      <c r="I4983" s="76">
        <f>IF($E4983="","",IFERROR(VLOOKUP(TRIM(E4983&amp;""),'Référentiel Articles'!$A$2:$F$634,6,FALSE),""))</f>
      </c>
      <c r="J4983" s="78">
        <f>IF(OR($E4983="",$H4983=""),"",$H4983*$I4983)</f>
      </c>
      <c r="K4983" s="79" t="str">
        <v/>
      </c>
    </row>
    <row r="4984">
      <c r="A4984" s="81" t="str">
        <v/>
      </c>
      <c r="B4984" s="81" t="str">
        <v/>
      </c>
      <c r="C4984" s="83">
        <f>IF($E4984="","",IFERROR(VLOOKUP(TRIM(E4984&amp;""),'Référentiel Articles'!$A$2:$F$634,2,FALSE),""))</f>
      </c>
      <c r="D4984" s="83">
        <f>IF($E4984="","",IFERROR(VLOOKUP(TRIM(E4984&amp;""),'Référentiel Articles'!$A$2:$F$634,3,FALSE),""))</f>
      </c>
      <c r="E4984" s="81" t="str">
        <v/>
      </c>
      <c r="F4984" s="83">
        <f>IF($E4984="","",IFERROR(VLOOKUP(TRIM(E4984&amp;""),'Référentiel Articles'!$A$2:$F$634,4,FALSE),""))</f>
      </c>
      <c r="G4984" s="84">
        <f>IF($E4984="","",IFERROR(VLOOKUP(TRIM(E4984&amp;""),'Référentiel Articles'!$A$2:$F$634,5,FALSE),""))</f>
      </c>
      <c r="H4984" s="85" t="str">
        <v/>
      </c>
      <c r="I4984" s="84">
        <f>IF($E4984="","",IFERROR(VLOOKUP(TRIM(E4984&amp;""),'Référentiel Articles'!$A$2:$F$634,6,FALSE),""))</f>
      </c>
      <c r="J4984" s="90">
        <f>IF(OR($E4984="",$H4984=""),"",$H4984*$I4984)</f>
      </c>
      <c r="K4984" s="87" t="str">
        <v/>
      </c>
    </row>
    <row r="4985">
      <c r="A4985" s="74" t="str">
        <v/>
      </c>
      <c r="B4985" s="74" t="str">
        <v/>
      </c>
      <c r="C4985" s="75">
        <f>IF($E4985="","",IFERROR(VLOOKUP(TRIM(E4985&amp;""),'Référentiel Articles'!$A$2:$F$634,2,FALSE),""))</f>
      </c>
      <c r="D4985" s="75">
        <f>IF($E4985="","",IFERROR(VLOOKUP(TRIM(E4985&amp;""),'Référentiel Articles'!$A$2:$F$634,3,FALSE),""))</f>
      </c>
      <c r="E4985" s="74" t="str">
        <v/>
      </c>
      <c r="F4985" s="75">
        <f>IF($E4985="","",IFERROR(VLOOKUP(TRIM(E4985&amp;""),'Référentiel Articles'!$A$2:$F$634,4,FALSE),""))</f>
      </c>
      <c r="G4985" s="76">
        <f>IF($E4985="","",IFERROR(VLOOKUP(TRIM(E4985&amp;""),'Référentiel Articles'!$A$2:$F$634,5,FALSE),""))</f>
      </c>
      <c r="H4985" s="77" t="str">
        <v/>
      </c>
      <c r="I4985" s="76">
        <f>IF($E4985="","",IFERROR(VLOOKUP(TRIM(E4985&amp;""),'Référentiel Articles'!$A$2:$F$634,6,FALSE),""))</f>
      </c>
      <c r="J4985" s="78">
        <f>IF(OR($E4985="",$H4985=""),"",$H4985*$I4985)</f>
      </c>
      <c r="K4985" s="79" t="str">
        <v/>
      </c>
    </row>
    <row r="4986">
      <c r="A4986" s="81" t="str">
        <v/>
      </c>
      <c r="B4986" s="81" t="str">
        <v/>
      </c>
      <c r="C4986" s="83">
        <f>IF($E4986="","",IFERROR(VLOOKUP(TRIM(E4986&amp;""),'Référentiel Articles'!$A$2:$F$634,2,FALSE),""))</f>
      </c>
      <c r="D4986" s="83">
        <f>IF($E4986="","",IFERROR(VLOOKUP(TRIM(E4986&amp;""),'Référentiel Articles'!$A$2:$F$634,3,FALSE),""))</f>
      </c>
      <c r="E4986" s="81" t="str">
        <v/>
      </c>
      <c r="F4986" s="83">
        <f>IF($E4986="","",IFERROR(VLOOKUP(TRIM(E4986&amp;""),'Référentiel Articles'!$A$2:$F$634,4,FALSE),""))</f>
      </c>
      <c r="G4986" s="84">
        <f>IF($E4986="","",IFERROR(VLOOKUP(TRIM(E4986&amp;""),'Référentiel Articles'!$A$2:$F$634,5,FALSE),""))</f>
      </c>
      <c r="H4986" s="85" t="str">
        <v/>
      </c>
      <c r="I4986" s="84">
        <f>IF($E4986="","",IFERROR(VLOOKUP(TRIM(E4986&amp;""),'Référentiel Articles'!$A$2:$F$634,6,FALSE),""))</f>
      </c>
      <c r="J4986" s="90">
        <f>IF(OR($E4986="",$H4986=""),"",$H4986*$I4986)</f>
      </c>
      <c r="K4986" s="87" t="str">
        <v/>
      </c>
    </row>
    <row r="4987">
      <c r="A4987" s="74" t="str">
        <v/>
      </c>
      <c r="B4987" s="74" t="str">
        <v/>
      </c>
      <c r="C4987" s="75">
        <f>IF($E4987="","",IFERROR(VLOOKUP(TRIM(E4987&amp;""),'Référentiel Articles'!$A$2:$F$634,2,FALSE),""))</f>
      </c>
      <c r="D4987" s="75">
        <f>IF($E4987="","",IFERROR(VLOOKUP(TRIM(E4987&amp;""),'Référentiel Articles'!$A$2:$F$634,3,FALSE),""))</f>
      </c>
      <c r="E4987" s="74" t="str">
        <v/>
      </c>
      <c r="F4987" s="75">
        <f>IF($E4987="","",IFERROR(VLOOKUP(TRIM(E4987&amp;""),'Référentiel Articles'!$A$2:$F$634,4,FALSE),""))</f>
      </c>
      <c r="G4987" s="76">
        <f>IF($E4987="","",IFERROR(VLOOKUP(TRIM(E4987&amp;""),'Référentiel Articles'!$A$2:$F$634,5,FALSE),""))</f>
      </c>
      <c r="H4987" s="77" t="str">
        <v/>
      </c>
      <c r="I4987" s="76">
        <f>IF($E4987="","",IFERROR(VLOOKUP(TRIM(E4987&amp;""),'Référentiel Articles'!$A$2:$F$634,6,FALSE),""))</f>
      </c>
      <c r="J4987" s="78">
        <f>IF(OR($E4987="",$H4987=""),"",$H4987*$I4987)</f>
      </c>
      <c r="K4987" s="79" t="str">
        <v/>
      </c>
    </row>
    <row r="4988">
      <c r="A4988" s="81" t="str">
        <v/>
      </c>
      <c r="B4988" s="81" t="str">
        <v/>
      </c>
      <c r="C4988" s="83">
        <f>IF($E4988="","",IFERROR(VLOOKUP(TRIM(E4988&amp;""),'Référentiel Articles'!$A$2:$F$634,2,FALSE),""))</f>
      </c>
      <c r="D4988" s="83">
        <f>IF($E4988="","",IFERROR(VLOOKUP(TRIM(E4988&amp;""),'Référentiel Articles'!$A$2:$F$634,3,FALSE),""))</f>
      </c>
      <c r="E4988" s="81" t="str">
        <v/>
      </c>
      <c r="F4988" s="83">
        <f>IF($E4988="","",IFERROR(VLOOKUP(TRIM(E4988&amp;""),'Référentiel Articles'!$A$2:$F$634,4,FALSE),""))</f>
      </c>
      <c r="G4988" s="84">
        <f>IF($E4988="","",IFERROR(VLOOKUP(TRIM(E4988&amp;""),'Référentiel Articles'!$A$2:$F$634,5,FALSE),""))</f>
      </c>
      <c r="H4988" s="85" t="str">
        <v/>
      </c>
      <c r="I4988" s="84">
        <f>IF($E4988="","",IFERROR(VLOOKUP(TRIM(E4988&amp;""),'Référentiel Articles'!$A$2:$F$634,6,FALSE),""))</f>
      </c>
      <c r="J4988" s="90">
        <f>IF(OR($E4988="",$H4988=""),"",$H4988*$I4988)</f>
      </c>
      <c r="K4988" s="87" t="str">
        <v/>
      </c>
    </row>
    <row r="4989">
      <c r="A4989" s="74" t="str">
        <v/>
      </c>
      <c r="B4989" s="74" t="str">
        <v/>
      </c>
      <c r="C4989" s="75">
        <f>IF($E4989="","",IFERROR(VLOOKUP(TRIM(E4989&amp;""),'Référentiel Articles'!$A$2:$F$634,2,FALSE),""))</f>
      </c>
      <c r="D4989" s="75">
        <f>IF($E4989="","",IFERROR(VLOOKUP(TRIM(E4989&amp;""),'Référentiel Articles'!$A$2:$F$634,3,FALSE),""))</f>
      </c>
      <c r="E4989" s="74" t="str">
        <v/>
      </c>
      <c r="F4989" s="75">
        <f>IF($E4989="","",IFERROR(VLOOKUP(TRIM(E4989&amp;""),'Référentiel Articles'!$A$2:$F$634,4,FALSE),""))</f>
      </c>
      <c r="G4989" s="76">
        <f>IF($E4989="","",IFERROR(VLOOKUP(TRIM(E4989&amp;""),'Référentiel Articles'!$A$2:$F$634,5,FALSE),""))</f>
      </c>
      <c r="H4989" s="77" t="str">
        <v/>
      </c>
      <c r="I4989" s="76">
        <f>IF($E4989="","",IFERROR(VLOOKUP(TRIM(E4989&amp;""),'Référentiel Articles'!$A$2:$F$634,6,FALSE),""))</f>
      </c>
      <c r="J4989" s="78">
        <f>IF(OR($E4989="",$H4989=""),"",$H4989*$I4989)</f>
      </c>
      <c r="K4989" s="79" t="str">
        <v/>
      </c>
    </row>
    <row r="4990">
      <c r="A4990" s="81" t="str">
        <v/>
      </c>
      <c r="B4990" s="81" t="str">
        <v/>
      </c>
      <c r="C4990" s="83">
        <f>IF($E4990="","",IFERROR(VLOOKUP(TRIM(E4990&amp;""),'Référentiel Articles'!$A$2:$F$634,2,FALSE),""))</f>
      </c>
      <c r="D4990" s="83">
        <f>IF($E4990="","",IFERROR(VLOOKUP(TRIM(E4990&amp;""),'Référentiel Articles'!$A$2:$F$634,3,FALSE),""))</f>
      </c>
      <c r="E4990" s="81" t="str">
        <v/>
      </c>
      <c r="F4990" s="83">
        <f>IF($E4990="","",IFERROR(VLOOKUP(TRIM(E4990&amp;""),'Référentiel Articles'!$A$2:$F$634,4,FALSE),""))</f>
      </c>
      <c r="G4990" s="84">
        <f>IF($E4990="","",IFERROR(VLOOKUP(TRIM(E4990&amp;""),'Référentiel Articles'!$A$2:$F$634,5,FALSE),""))</f>
      </c>
      <c r="H4990" s="85" t="str">
        <v/>
      </c>
      <c r="I4990" s="84">
        <f>IF($E4990="","",IFERROR(VLOOKUP(TRIM(E4990&amp;""),'Référentiel Articles'!$A$2:$F$634,6,FALSE),""))</f>
      </c>
      <c r="J4990" s="90">
        <f>IF(OR($E4990="",$H4990=""),"",$H4990*$I4990)</f>
      </c>
      <c r="K4990" s="87" t="str">
        <v/>
      </c>
    </row>
    <row r="4991">
      <c r="A4991" s="74" t="str">
        <v/>
      </c>
      <c r="B4991" s="74" t="str">
        <v/>
      </c>
      <c r="C4991" s="75">
        <f>IF($E4991="","",IFERROR(VLOOKUP(TRIM(E4991&amp;""),'Référentiel Articles'!$A$2:$F$634,2,FALSE),""))</f>
      </c>
      <c r="D4991" s="75">
        <f>IF($E4991="","",IFERROR(VLOOKUP(TRIM(E4991&amp;""),'Référentiel Articles'!$A$2:$F$634,3,FALSE),""))</f>
      </c>
      <c r="E4991" s="74" t="str">
        <v/>
      </c>
      <c r="F4991" s="75">
        <f>IF($E4991="","",IFERROR(VLOOKUP(TRIM(E4991&amp;""),'Référentiel Articles'!$A$2:$F$634,4,FALSE),""))</f>
      </c>
      <c r="G4991" s="76">
        <f>IF($E4991="","",IFERROR(VLOOKUP(TRIM(E4991&amp;""),'Référentiel Articles'!$A$2:$F$634,5,FALSE),""))</f>
      </c>
      <c r="H4991" s="77" t="str">
        <v/>
      </c>
      <c r="I4991" s="76">
        <f>IF($E4991="","",IFERROR(VLOOKUP(TRIM(E4991&amp;""),'Référentiel Articles'!$A$2:$F$634,6,FALSE),""))</f>
      </c>
      <c r="J4991" s="78">
        <f>IF(OR($E4991="",$H4991=""),"",$H4991*$I4991)</f>
      </c>
      <c r="K4991" s="79" t="str">
        <v/>
      </c>
    </row>
    <row r="4992">
      <c r="A4992" s="81" t="str">
        <v/>
      </c>
      <c r="B4992" s="81" t="str">
        <v/>
      </c>
      <c r="C4992" s="83">
        <f>IF($E4992="","",IFERROR(VLOOKUP(TRIM(E4992&amp;""),'Référentiel Articles'!$A$2:$F$634,2,FALSE),""))</f>
      </c>
      <c r="D4992" s="83">
        <f>IF($E4992="","",IFERROR(VLOOKUP(TRIM(E4992&amp;""),'Référentiel Articles'!$A$2:$F$634,3,FALSE),""))</f>
      </c>
      <c r="E4992" s="81" t="str">
        <v/>
      </c>
      <c r="F4992" s="83">
        <f>IF($E4992="","",IFERROR(VLOOKUP(TRIM(E4992&amp;""),'Référentiel Articles'!$A$2:$F$634,4,FALSE),""))</f>
      </c>
      <c r="G4992" s="84">
        <f>IF($E4992="","",IFERROR(VLOOKUP(TRIM(E4992&amp;""),'Référentiel Articles'!$A$2:$F$634,5,FALSE),""))</f>
      </c>
      <c r="H4992" s="85" t="str">
        <v/>
      </c>
      <c r="I4992" s="84">
        <f>IF($E4992="","",IFERROR(VLOOKUP(TRIM(E4992&amp;""),'Référentiel Articles'!$A$2:$F$634,6,FALSE),""))</f>
      </c>
      <c r="J4992" s="90">
        <f>IF(OR($E4992="",$H4992=""),"",$H4992*$I4992)</f>
      </c>
      <c r="K4992" s="87" t="str">
        <v/>
      </c>
    </row>
    <row r="4993">
      <c r="A4993" s="74" t="str">
        <v/>
      </c>
      <c r="B4993" s="74" t="str">
        <v/>
      </c>
      <c r="C4993" s="75">
        <f>IF($E4993="","",IFERROR(VLOOKUP(TRIM(E4993&amp;""),'Référentiel Articles'!$A$2:$F$634,2,FALSE),""))</f>
      </c>
      <c r="D4993" s="75">
        <f>IF($E4993="","",IFERROR(VLOOKUP(TRIM(E4993&amp;""),'Référentiel Articles'!$A$2:$F$634,3,FALSE),""))</f>
      </c>
      <c r="E4993" s="74" t="str">
        <v/>
      </c>
      <c r="F4993" s="75">
        <f>IF($E4993="","",IFERROR(VLOOKUP(TRIM(E4993&amp;""),'Référentiel Articles'!$A$2:$F$634,4,FALSE),""))</f>
      </c>
      <c r="G4993" s="76">
        <f>IF($E4993="","",IFERROR(VLOOKUP(TRIM(E4993&amp;""),'Référentiel Articles'!$A$2:$F$634,5,FALSE),""))</f>
      </c>
      <c r="H4993" s="77" t="str">
        <v/>
      </c>
      <c r="I4993" s="76">
        <f>IF($E4993="","",IFERROR(VLOOKUP(TRIM(E4993&amp;""),'Référentiel Articles'!$A$2:$F$634,6,FALSE),""))</f>
      </c>
      <c r="J4993" s="78">
        <f>IF(OR($E4993="",$H4993=""),"",$H4993*$I4993)</f>
      </c>
      <c r="K4993" s="79" t="str">
        <v/>
      </c>
    </row>
    <row r="4994">
      <c r="A4994" s="81" t="str">
        <v/>
      </c>
      <c r="B4994" s="81" t="str">
        <v/>
      </c>
      <c r="C4994" s="83">
        <f>IF($E4994="","",IFERROR(VLOOKUP(TRIM(E4994&amp;""),'Référentiel Articles'!$A$2:$F$634,2,FALSE),""))</f>
      </c>
      <c r="D4994" s="83">
        <f>IF($E4994="","",IFERROR(VLOOKUP(TRIM(E4994&amp;""),'Référentiel Articles'!$A$2:$F$634,3,FALSE),""))</f>
      </c>
      <c r="E4994" s="81" t="str">
        <v/>
      </c>
      <c r="F4994" s="83">
        <f>IF($E4994="","",IFERROR(VLOOKUP(TRIM(E4994&amp;""),'Référentiel Articles'!$A$2:$F$634,4,FALSE),""))</f>
      </c>
      <c r="G4994" s="84">
        <f>IF($E4994="","",IFERROR(VLOOKUP(TRIM(E4994&amp;""),'Référentiel Articles'!$A$2:$F$634,5,FALSE),""))</f>
      </c>
      <c r="H4994" s="85" t="str">
        <v/>
      </c>
      <c r="I4994" s="84">
        <f>IF($E4994="","",IFERROR(VLOOKUP(TRIM(E4994&amp;""),'Référentiel Articles'!$A$2:$F$634,6,FALSE),""))</f>
      </c>
      <c r="J4994" s="90">
        <f>IF(OR($E4994="",$H4994=""),"",$H4994*$I4994)</f>
      </c>
      <c r="K4994" s="87" t="str">
        <v/>
      </c>
    </row>
    <row r="4995">
      <c r="A4995" s="74" t="str">
        <v/>
      </c>
      <c r="B4995" s="74" t="str">
        <v/>
      </c>
      <c r="C4995" s="75">
        <f>IF($E4995="","",IFERROR(VLOOKUP(TRIM(E4995&amp;""),'Référentiel Articles'!$A$2:$F$634,2,FALSE),""))</f>
      </c>
      <c r="D4995" s="75">
        <f>IF($E4995="","",IFERROR(VLOOKUP(TRIM(E4995&amp;""),'Référentiel Articles'!$A$2:$F$634,3,FALSE),""))</f>
      </c>
      <c r="E4995" s="74" t="str">
        <v/>
      </c>
      <c r="F4995" s="75">
        <f>IF($E4995="","",IFERROR(VLOOKUP(TRIM(E4995&amp;""),'Référentiel Articles'!$A$2:$F$634,4,FALSE),""))</f>
      </c>
      <c r="G4995" s="76">
        <f>IF($E4995="","",IFERROR(VLOOKUP(TRIM(E4995&amp;""),'Référentiel Articles'!$A$2:$F$634,5,FALSE),""))</f>
      </c>
      <c r="H4995" s="77" t="str">
        <v/>
      </c>
      <c r="I4995" s="76">
        <f>IF($E4995="","",IFERROR(VLOOKUP(TRIM(E4995&amp;""),'Référentiel Articles'!$A$2:$F$634,6,FALSE),""))</f>
      </c>
      <c r="J4995" s="78">
        <f>IF(OR($E4995="",$H4995=""),"",$H4995*$I4995)</f>
      </c>
      <c r="K4995" s="79" t="str">
        <v/>
      </c>
    </row>
    <row r="4996">
      <c r="A4996" s="81" t="str">
        <v/>
      </c>
      <c r="B4996" s="81" t="str">
        <v/>
      </c>
      <c r="C4996" s="83">
        <f>IF($E4996="","",IFERROR(VLOOKUP(TRIM(E4996&amp;""),'Référentiel Articles'!$A$2:$F$634,2,FALSE),""))</f>
      </c>
      <c r="D4996" s="83">
        <f>IF($E4996="","",IFERROR(VLOOKUP(TRIM(E4996&amp;""),'Référentiel Articles'!$A$2:$F$634,3,FALSE),""))</f>
      </c>
      <c r="E4996" s="81" t="str">
        <v/>
      </c>
      <c r="F4996" s="83">
        <f>IF($E4996="","",IFERROR(VLOOKUP(TRIM(E4996&amp;""),'Référentiel Articles'!$A$2:$F$634,4,FALSE),""))</f>
      </c>
      <c r="G4996" s="84">
        <f>IF($E4996="","",IFERROR(VLOOKUP(TRIM(E4996&amp;""),'Référentiel Articles'!$A$2:$F$634,5,FALSE),""))</f>
      </c>
      <c r="H4996" s="85" t="str">
        <v/>
      </c>
      <c r="I4996" s="84">
        <f>IF($E4996="","",IFERROR(VLOOKUP(TRIM(E4996&amp;""),'Référentiel Articles'!$A$2:$F$634,6,FALSE),""))</f>
      </c>
      <c r="J4996" s="90">
        <f>IF(OR($E4996="",$H4996=""),"",$H4996*$I4996)</f>
      </c>
      <c r="K4996" s="87" t="str">
        <v/>
      </c>
    </row>
    <row r="4997">
      <c r="A4997" s="74" t="str">
        <v/>
      </c>
      <c r="B4997" s="74" t="str">
        <v/>
      </c>
      <c r="C4997" s="75">
        <f>IF($E4997="","",IFERROR(VLOOKUP(TRIM(E4997&amp;""),'Référentiel Articles'!$A$2:$F$634,2,FALSE),""))</f>
      </c>
      <c r="D4997" s="75">
        <f>IF($E4997="","",IFERROR(VLOOKUP(TRIM(E4997&amp;""),'Référentiel Articles'!$A$2:$F$634,3,FALSE),""))</f>
      </c>
      <c r="E4997" s="74" t="str">
        <v/>
      </c>
      <c r="F4997" s="75">
        <f>IF($E4997="","",IFERROR(VLOOKUP(TRIM(E4997&amp;""),'Référentiel Articles'!$A$2:$F$634,4,FALSE),""))</f>
      </c>
      <c r="G4997" s="76">
        <f>IF($E4997="","",IFERROR(VLOOKUP(TRIM(E4997&amp;""),'Référentiel Articles'!$A$2:$F$634,5,FALSE),""))</f>
      </c>
      <c r="H4997" s="77" t="str">
        <v/>
      </c>
      <c r="I4997" s="76">
        <f>IF($E4997="","",IFERROR(VLOOKUP(TRIM(E4997&amp;""),'Référentiel Articles'!$A$2:$F$634,6,FALSE),""))</f>
      </c>
      <c r="J4997" s="78">
        <f>IF(OR($E4997="",$H4997=""),"",$H4997*$I4997)</f>
      </c>
      <c r="K4997" s="79" t="str">
        <v/>
      </c>
    </row>
    <row r="4998">
      <c r="A4998" s="81" t="str">
        <v/>
      </c>
      <c r="B4998" s="81" t="str">
        <v/>
      </c>
      <c r="C4998" s="83">
        <f>IF($E4998="","",IFERROR(VLOOKUP(TRIM(E4998&amp;""),'Référentiel Articles'!$A$2:$F$634,2,FALSE),""))</f>
      </c>
      <c r="D4998" s="83">
        <f>IF($E4998="","",IFERROR(VLOOKUP(TRIM(E4998&amp;""),'Référentiel Articles'!$A$2:$F$634,3,FALSE),""))</f>
      </c>
      <c r="E4998" s="81" t="str">
        <v/>
      </c>
      <c r="F4998" s="83">
        <f>IF($E4998="","",IFERROR(VLOOKUP(TRIM(E4998&amp;""),'Référentiel Articles'!$A$2:$F$634,4,FALSE),""))</f>
      </c>
      <c r="G4998" s="84">
        <f>IF($E4998="","",IFERROR(VLOOKUP(TRIM(E4998&amp;""),'Référentiel Articles'!$A$2:$F$634,5,FALSE),""))</f>
      </c>
      <c r="H4998" s="85" t="str">
        <v/>
      </c>
      <c r="I4998" s="84">
        <f>IF($E4998="","",IFERROR(VLOOKUP(TRIM(E4998&amp;""),'Référentiel Articles'!$A$2:$F$634,6,FALSE),""))</f>
      </c>
      <c r="J4998" s="90">
        <f>IF(OR($E4998="",$H4998=""),"",$H4998*$I4998)</f>
      </c>
      <c r="K4998" s="87" t="str">
        <v/>
      </c>
    </row>
    <row r="4999">
      <c r="A4999" s="74" t="str">
        <v/>
      </c>
      <c r="B4999" s="74" t="str">
        <v/>
      </c>
      <c r="C4999" s="75">
        <f>IF($E4999="","",IFERROR(VLOOKUP(TRIM(E4999&amp;""),'Référentiel Articles'!$A$2:$F$634,2,FALSE),""))</f>
      </c>
      <c r="D4999" s="75">
        <f>IF($E4999="","",IFERROR(VLOOKUP(TRIM(E4999&amp;""),'Référentiel Articles'!$A$2:$F$634,3,FALSE),""))</f>
      </c>
      <c r="E4999" s="74" t="str">
        <v/>
      </c>
      <c r="F4999" s="75">
        <f>IF($E4999="","",IFERROR(VLOOKUP(TRIM(E4999&amp;""),'Référentiel Articles'!$A$2:$F$634,4,FALSE),""))</f>
      </c>
      <c r="G4999" s="76">
        <f>IF($E4999="","",IFERROR(VLOOKUP(TRIM(E4999&amp;""),'Référentiel Articles'!$A$2:$F$634,5,FALSE),""))</f>
      </c>
      <c r="H4999" s="77" t="str">
        <v/>
      </c>
      <c r="I4999" s="76">
        <f>IF($E4999="","",IFERROR(VLOOKUP(TRIM(E4999&amp;""),'Référentiel Articles'!$A$2:$F$634,6,FALSE),""))</f>
      </c>
      <c r="J4999" s="78">
        <f>IF(OR($E4999="",$H4999=""),"",$H4999*$I4999)</f>
      </c>
      <c r="K4999" s="79" t="str">
        <v/>
      </c>
    </row>
    <row r="5000">
      <c r="A5000" s="81" t="str">
        <v/>
      </c>
      <c r="B5000" s="81" t="str">
        <v/>
      </c>
      <c r="C5000" s="83">
        <f>IF($E5000="","",IFERROR(VLOOKUP(TRIM(E5000&amp;""),'Référentiel Articles'!$A$2:$F$634,2,FALSE),""))</f>
      </c>
      <c r="D5000" s="83">
        <f>IF($E5000="","",IFERROR(VLOOKUP(TRIM(E5000&amp;""),'Référentiel Articles'!$A$2:$F$634,3,FALSE),""))</f>
      </c>
      <c r="E5000" s="81" t="str">
        <v/>
      </c>
      <c r="F5000" s="83">
        <f>IF($E5000="","",IFERROR(VLOOKUP(TRIM(E5000&amp;""),'Référentiel Articles'!$A$2:$F$634,4,FALSE),""))</f>
      </c>
      <c r="G5000" s="84">
        <f>IF($E5000="","",IFERROR(VLOOKUP(TRIM(E5000&amp;""),'Référentiel Articles'!$A$2:$F$634,5,FALSE),""))</f>
      </c>
      <c r="H5000" s="85" t="str">
        <v/>
      </c>
      <c r="I5000" s="84">
        <f>IF($E5000="","",IFERROR(VLOOKUP(TRIM(E5000&amp;""),'Référentiel Articles'!$A$2:$F$634,6,FALSE),""))</f>
      </c>
      <c r="J5000" s="90">
        <f>IF(OR($E5000="",$H5000=""),"",$H5000*$I5000)</f>
      </c>
      <c r="K5000" s="87" t="str">
        <v/>
      </c>
    </row>
    <row r="5001">
      <c r="A5001" s="74" t="str">
        <v/>
      </c>
      <c r="B5001" s="74" t="str">
        <v/>
      </c>
      <c r="C5001" s="75">
        <f>IF($E5001="","",IFERROR(VLOOKUP(TRIM(E5001&amp;""),'Référentiel Articles'!$A$2:$F$634,2,FALSE),""))</f>
      </c>
      <c r="D5001" s="75">
        <f>IF($E5001="","",IFERROR(VLOOKUP(TRIM(E5001&amp;""),'Référentiel Articles'!$A$2:$F$634,3,FALSE),""))</f>
      </c>
      <c r="E5001" s="74" t="str">
        <v/>
      </c>
      <c r="F5001" s="75">
        <f>IF($E5001="","",IFERROR(VLOOKUP(TRIM(E5001&amp;""),'Référentiel Articles'!$A$2:$F$634,4,FALSE),""))</f>
      </c>
      <c r="G5001" s="76">
        <f>IF($E5001="","",IFERROR(VLOOKUP(TRIM(E5001&amp;""),'Référentiel Articles'!$A$2:$F$634,5,FALSE),""))</f>
      </c>
      <c r="H5001" s="77" t="str">
        <v/>
      </c>
      <c r="I5001" s="76">
        <f>IF($E5001="","",IFERROR(VLOOKUP(TRIM(E5001&amp;""),'Référentiel Articles'!$A$2:$F$634,6,FALSE),""))</f>
      </c>
      <c r="J5001" s="78">
        <f>IF(OR($E5001="",$H5001=""),"",$H5001*$I5001)</f>
      </c>
      <c r="K5001" s="79" t="str">
        <v/>
      </c>
    </row>
    <row r="5002">
      <c r="A5002" s="81" t="str">
        <v/>
      </c>
      <c r="B5002" s="81" t="str">
        <v/>
      </c>
      <c r="C5002" s="83">
        <f>IF($E5002="","",IFERROR(VLOOKUP(TRIM(E5002&amp;""),'Référentiel Articles'!$A$2:$F$634,2,FALSE),""))</f>
      </c>
      <c r="D5002" s="83">
        <f>IF($E5002="","",IFERROR(VLOOKUP(TRIM(E5002&amp;""),'Référentiel Articles'!$A$2:$F$634,3,FALSE),""))</f>
      </c>
      <c r="E5002" s="81" t="str">
        <v/>
      </c>
      <c r="F5002" s="83">
        <f>IF($E5002="","",IFERROR(VLOOKUP(TRIM(E5002&amp;""),'Référentiel Articles'!$A$2:$F$634,4,FALSE),""))</f>
      </c>
      <c r="G5002" s="84">
        <f>IF($E5002="","",IFERROR(VLOOKUP(TRIM(E5002&amp;""),'Référentiel Articles'!$A$2:$F$634,5,FALSE),""))</f>
      </c>
      <c r="H5002" s="85" t="str">
        <v/>
      </c>
      <c r="I5002" s="84">
        <f>IF($E5002="","",IFERROR(VLOOKUP(TRIM(E5002&amp;""),'Référentiel Articles'!$A$2:$F$634,6,FALSE),""))</f>
      </c>
      <c r="J5002" s="90">
        <f>IF(OR($E5002="",$H5002=""),"",$H5002*$I5002)</f>
      </c>
      <c r="K5002" s="87" t="str">
        <v/>
      </c>
    </row>
    <row r="5003">
      <c r="A5003" s="74" t="str">
        <v/>
      </c>
      <c r="B5003" s="74" t="str">
        <v/>
      </c>
      <c r="C5003" s="75">
        <f>IF($E5003="","",IFERROR(VLOOKUP(TRIM(E5003&amp;""),'Référentiel Articles'!$A$2:$F$634,2,FALSE),""))</f>
      </c>
      <c r="D5003" s="75">
        <f>IF($E5003="","",IFERROR(VLOOKUP(TRIM(E5003&amp;""),'Référentiel Articles'!$A$2:$F$634,3,FALSE),""))</f>
      </c>
      <c r="E5003" s="74" t="str">
        <v/>
      </c>
      <c r="F5003" s="75">
        <f>IF($E5003="","",IFERROR(VLOOKUP(TRIM(E5003&amp;""),'Référentiel Articles'!$A$2:$F$634,4,FALSE),""))</f>
      </c>
      <c r="G5003" s="76">
        <f>IF($E5003="","",IFERROR(VLOOKUP(TRIM(E5003&amp;""),'Référentiel Articles'!$A$2:$F$634,5,FALSE),""))</f>
      </c>
      <c r="H5003" s="77" t="str">
        <v/>
      </c>
      <c r="I5003" s="76">
        <f>IF($E5003="","",IFERROR(VLOOKUP(TRIM(E5003&amp;""),'Référentiel Articles'!$A$2:$F$634,6,FALSE),""))</f>
      </c>
      <c r="J5003" s="78">
        <f>IF(OR($E5003="",$H5003=""),"",$H5003*$I5003)</f>
      </c>
      <c r="K5003" s="79" t="str">
        <v/>
      </c>
    </row>
    <row r="5004">
      <c r="A5004" s="81" t="str">
        <v/>
      </c>
      <c r="B5004" s="81" t="str">
        <v/>
      </c>
      <c r="C5004" s="83">
        <f>IF($E5004="","",IFERROR(VLOOKUP(TRIM(E5004&amp;""),'Référentiel Articles'!$A$2:$F$634,2,FALSE),""))</f>
      </c>
      <c r="D5004" s="83">
        <f>IF($E5004="","",IFERROR(VLOOKUP(TRIM(E5004&amp;""),'Référentiel Articles'!$A$2:$F$634,3,FALSE),""))</f>
      </c>
      <c r="E5004" s="81" t="str">
        <v/>
      </c>
      <c r="F5004" s="83">
        <f>IF($E5004="","",IFERROR(VLOOKUP(TRIM(E5004&amp;""),'Référentiel Articles'!$A$2:$F$634,4,FALSE),""))</f>
      </c>
      <c r="G5004" s="84">
        <f>IF($E5004="","",IFERROR(VLOOKUP(TRIM(E5004&amp;""),'Référentiel Articles'!$A$2:$F$634,5,FALSE),""))</f>
      </c>
      <c r="H5004" s="85" t="str">
        <v/>
      </c>
      <c r="I5004" s="84">
        <f>IF($E5004="","",IFERROR(VLOOKUP(TRIM(E5004&amp;""),'Référentiel Articles'!$A$2:$F$634,6,FALSE),""))</f>
      </c>
      <c r="J5004" s="90">
        <f>IF(OR($E5004="",$H5004=""),"",$H5004*$I5004)</f>
      </c>
      <c r="K5004" s="87" t="str">
        <v/>
      </c>
    </row>
    <row r="5005">
      <c r="A5005" s="74" t="str">
        <v/>
      </c>
      <c r="B5005" s="74" t="str">
        <v/>
      </c>
      <c r="C5005" s="75">
        <f>IF($E5005="","",IFERROR(VLOOKUP(TRIM(E5005&amp;""),'Référentiel Articles'!$A$2:$F$634,2,FALSE),""))</f>
      </c>
      <c r="D5005" s="75">
        <f>IF($E5005="","",IFERROR(VLOOKUP(TRIM(E5005&amp;""),'Référentiel Articles'!$A$2:$F$634,3,FALSE),""))</f>
      </c>
      <c r="E5005" s="74" t="str">
        <v/>
      </c>
      <c r="F5005" s="75">
        <f>IF($E5005="","",IFERROR(VLOOKUP(TRIM(E5005&amp;""),'Référentiel Articles'!$A$2:$F$634,4,FALSE),""))</f>
      </c>
      <c r="G5005" s="76">
        <f>IF($E5005="","",IFERROR(VLOOKUP(TRIM(E5005&amp;""),'Référentiel Articles'!$A$2:$F$634,5,FALSE),""))</f>
      </c>
      <c r="H5005" s="77" t="str">
        <v/>
      </c>
      <c r="I5005" s="76">
        <f>IF($E5005="","",IFERROR(VLOOKUP(TRIM(E5005&amp;""),'Référentiel Articles'!$A$2:$F$634,6,FALSE),""))</f>
      </c>
      <c r="J5005" s="78">
        <f>IF(OR($E5005="",$H5005=""),"",$H5005*$I5005)</f>
      </c>
      <c r="K5005" s="79" t="str">
        <v/>
      </c>
    </row>
    <row r="5006">
      <c r="A5006" s="81" t="str">
        <v/>
      </c>
      <c r="B5006" s="81" t="str">
        <v/>
      </c>
      <c r="C5006" s="83">
        <f>IF($E5006="","",IFERROR(VLOOKUP(TRIM(E5006&amp;""),'Référentiel Articles'!$A$2:$F$634,2,FALSE),""))</f>
      </c>
      <c r="D5006" s="83">
        <f>IF($E5006="","",IFERROR(VLOOKUP(TRIM(E5006&amp;""),'Référentiel Articles'!$A$2:$F$634,3,FALSE),""))</f>
      </c>
      <c r="E5006" s="81" t="str">
        <v/>
      </c>
      <c r="F5006" s="83">
        <f>IF($E5006="","",IFERROR(VLOOKUP(TRIM(E5006&amp;""),'Référentiel Articles'!$A$2:$F$634,4,FALSE),""))</f>
      </c>
      <c r="G5006" s="84">
        <f>IF($E5006="","",IFERROR(VLOOKUP(TRIM(E5006&amp;""),'Référentiel Articles'!$A$2:$F$634,5,FALSE),""))</f>
      </c>
      <c r="H5006" s="85" t="str">
        <v/>
      </c>
      <c r="I5006" s="84">
        <f>IF($E5006="","",IFERROR(VLOOKUP(TRIM(E5006&amp;""),'Référentiel Articles'!$A$2:$F$634,6,FALSE),""))</f>
      </c>
      <c r="J5006" s="90">
        <f>IF(OR($E5006="",$H5006=""),"",$H5006*$I5006)</f>
      </c>
      <c r="K5006" s="87" t="str">
        <v/>
      </c>
    </row>
    <row r="5007">
      <c r="A5007" s="74" t="str">
        <v/>
      </c>
      <c r="B5007" s="74" t="str">
        <v/>
      </c>
      <c r="C5007" s="75">
        <f>IF($E5007="","",IFERROR(VLOOKUP(TRIM(E5007&amp;""),'Référentiel Articles'!$A$2:$F$634,2,FALSE),""))</f>
      </c>
      <c r="D5007" s="75">
        <f>IF($E5007="","",IFERROR(VLOOKUP(TRIM(E5007&amp;""),'Référentiel Articles'!$A$2:$F$634,3,FALSE),""))</f>
      </c>
      <c r="E5007" s="74" t="str">
        <v/>
      </c>
      <c r="F5007" s="75">
        <f>IF($E5007="","",IFERROR(VLOOKUP(TRIM(E5007&amp;""),'Référentiel Articles'!$A$2:$F$634,4,FALSE),""))</f>
      </c>
      <c r="G5007" s="76">
        <f>IF($E5007="","",IFERROR(VLOOKUP(TRIM(E5007&amp;""),'Référentiel Articles'!$A$2:$F$634,5,FALSE),""))</f>
      </c>
      <c r="H5007" s="77" t="str">
        <v/>
      </c>
      <c r="I5007" s="76">
        <f>IF($E5007="","",IFERROR(VLOOKUP(TRIM(E5007&amp;""),'Référentiel Articles'!$A$2:$F$634,6,FALSE),""))</f>
      </c>
      <c r="J5007" s="78">
        <f>IF(OR($E5007="",$H5007=""),"",$H5007*$I5007)</f>
      </c>
      <c r="K5007" s="79" t="str">
        <v/>
      </c>
    </row>
    <row r="5008">
      <c r="A5008" s="81" t="str">
        <v/>
      </c>
      <c r="B5008" s="81" t="str">
        <v/>
      </c>
      <c r="C5008" s="83">
        <f>IF($E5008="","",IFERROR(VLOOKUP(TRIM(E5008&amp;""),'Référentiel Articles'!$A$2:$F$634,2,FALSE),""))</f>
      </c>
      <c r="D5008" s="83">
        <f>IF($E5008="","",IFERROR(VLOOKUP(TRIM(E5008&amp;""),'Référentiel Articles'!$A$2:$F$634,3,FALSE),""))</f>
      </c>
      <c r="E5008" s="81" t="str">
        <v/>
      </c>
      <c r="F5008" s="83">
        <f>IF($E5008="","",IFERROR(VLOOKUP(TRIM(E5008&amp;""),'Référentiel Articles'!$A$2:$F$634,4,FALSE),""))</f>
      </c>
      <c r="G5008" s="84">
        <f>IF($E5008="","",IFERROR(VLOOKUP(TRIM(E5008&amp;""),'Référentiel Articles'!$A$2:$F$634,5,FALSE),""))</f>
      </c>
      <c r="H5008" s="85" t="str">
        <v/>
      </c>
      <c r="I5008" s="84">
        <f>IF($E5008="","",IFERROR(VLOOKUP(TRIM(E5008&amp;""),'Référentiel Articles'!$A$2:$F$634,6,FALSE),""))</f>
      </c>
      <c r="J5008" s="90">
        <f>IF(OR($E5008="",$H5008=""),"",$H5008*$I5008)</f>
      </c>
      <c r="K5008" s="87" t="str">
        <v/>
      </c>
    </row>
    <row r="5009">
      <c r="A5009" s="74" t="str">
        <v/>
      </c>
      <c r="B5009" s="74" t="str">
        <v/>
      </c>
      <c r="C5009" s="75">
        <f>IF($E5009="","",IFERROR(VLOOKUP(TRIM(E5009&amp;""),'Référentiel Articles'!$A$2:$F$634,2,FALSE),""))</f>
      </c>
      <c r="D5009" s="75">
        <f>IF($E5009="","",IFERROR(VLOOKUP(TRIM(E5009&amp;""),'Référentiel Articles'!$A$2:$F$634,3,FALSE),""))</f>
      </c>
      <c r="E5009" s="74" t="str">
        <v/>
      </c>
      <c r="F5009" s="75">
        <f>IF($E5009="","",IFERROR(VLOOKUP(TRIM(E5009&amp;""),'Référentiel Articles'!$A$2:$F$634,4,FALSE),""))</f>
      </c>
      <c r="G5009" s="76">
        <f>IF($E5009="","",IFERROR(VLOOKUP(TRIM(E5009&amp;""),'Référentiel Articles'!$A$2:$F$634,5,FALSE),""))</f>
      </c>
      <c r="H5009" s="77" t="str">
        <v/>
      </c>
      <c r="I5009" s="76">
        <f>IF($E5009="","",IFERROR(VLOOKUP(TRIM(E5009&amp;""),'Référentiel Articles'!$A$2:$F$634,6,FALSE),""))</f>
      </c>
      <c r="J5009" s="78">
        <f>IF(OR($E5009="",$H5009=""),"",$H5009*$I5009)</f>
      </c>
      <c r="K5009" s="79" t="str">
        <v/>
      </c>
    </row>
    <row r="5010">
      <c r="A5010" s="81" t="str">
        <v/>
      </c>
      <c r="B5010" s="81" t="str">
        <v/>
      </c>
      <c r="C5010" s="83">
        <f>IF($E5010="","",IFERROR(VLOOKUP(TRIM(E5010&amp;""),'Référentiel Articles'!$A$2:$F$634,2,FALSE),""))</f>
      </c>
      <c r="D5010" s="83">
        <f>IF($E5010="","",IFERROR(VLOOKUP(TRIM(E5010&amp;""),'Référentiel Articles'!$A$2:$F$634,3,FALSE),""))</f>
      </c>
      <c r="E5010" s="81" t="str">
        <v/>
      </c>
      <c r="F5010" s="83">
        <f>IF($E5010="","",IFERROR(VLOOKUP(TRIM(E5010&amp;""),'Référentiel Articles'!$A$2:$F$634,4,FALSE),""))</f>
      </c>
      <c r="G5010" s="84">
        <f>IF($E5010="","",IFERROR(VLOOKUP(TRIM(E5010&amp;""),'Référentiel Articles'!$A$2:$F$634,5,FALSE),""))</f>
      </c>
      <c r="H5010" s="85" t="str">
        <v/>
      </c>
      <c r="I5010" s="84">
        <f>IF($E5010="","",IFERROR(VLOOKUP(TRIM(E5010&amp;""),'Référentiel Articles'!$A$2:$F$634,6,FALSE),""))</f>
      </c>
      <c r="J5010" s="90">
        <f>IF(OR($E5010="",$H5010=""),"",$H5010*$I5010)</f>
      </c>
      <c r="K5010" s="87" t="str">
        <v/>
      </c>
    </row>
    <row r="5011">
      <c r="A5011" s="74" t="str">
        <v/>
      </c>
      <c r="B5011" s="74" t="str">
        <v/>
      </c>
      <c r="C5011" s="75">
        <f>IF($E5011="","",IFERROR(VLOOKUP(TRIM(E5011&amp;""),'Référentiel Articles'!$A$2:$F$634,2,FALSE),""))</f>
      </c>
      <c r="D5011" s="75">
        <f>IF($E5011="","",IFERROR(VLOOKUP(TRIM(E5011&amp;""),'Référentiel Articles'!$A$2:$F$634,3,FALSE),""))</f>
      </c>
      <c r="E5011" s="74" t="str">
        <v/>
      </c>
      <c r="F5011" s="75">
        <f>IF($E5011="","",IFERROR(VLOOKUP(TRIM(E5011&amp;""),'Référentiel Articles'!$A$2:$F$634,4,FALSE),""))</f>
      </c>
      <c r="G5011" s="76">
        <f>IF($E5011="","",IFERROR(VLOOKUP(TRIM(E5011&amp;""),'Référentiel Articles'!$A$2:$F$634,5,FALSE),""))</f>
      </c>
      <c r="H5011" s="77" t="str">
        <v/>
      </c>
      <c r="I5011" s="76">
        <f>IF($E5011="","",IFERROR(VLOOKUP(TRIM(E5011&amp;""),'Référentiel Articles'!$A$2:$F$634,6,FALSE),""))</f>
      </c>
      <c r="J5011" s="78">
        <f>IF(OR($E5011="",$H5011=""),"",$H5011*$I5011)</f>
      </c>
      <c r="K5011" s="79" t="str">
        <v/>
      </c>
    </row>
    <row r="5012">
      <c r="A5012" s="81" t="str">
        <v/>
      </c>
      <c r="B5012" s="81" t="str">
        <v/>
      </c>
      <c r="C5012" s="83">
        <f>IF($E5012="","",IFERROR(VLOOKUP(TRIM(E5012&amp;""),'Référentiel Articles'!$A$2:$F$634,2,FALSE),""))</f>
      </c>
      <c r="D5012" s="83">
        <f>IF($E5012="","",IFERROR(VLOOKUP(TRIM(E5012&amp;""),'Référentiel Articles'!$A$2:$F$634,3,FALSE),""))</f>
      </c>
      <c r="E5012" s="81" t="str">
        <v/>
      </c>
      <c r="F5012" s="83">
        <f>IF($E5012="","",IFERROR(VLOOKUP(TRIM(E5012&amp;""),'Référentiel Articles'!$A$2:$F$634,4,FALSE),""))</f>
      </c>
      <c r="G5012" s="84">
        <f>IF($E5012="","",IFERROR(VLOOKUP(TRIM(E5012&amp;""),'Référentiel Articles'!$A$2:$F$634,5,FALSE),""))</f>
      </c>
      <c r="H5012" s="85" t="str">
        <v/>
      </c>
      <c r="I5012" s="84">
        <f>IF($E5012="","",IFERROR(VLOOKUP(TRIM(E5012&amp;""),'Référentiel Articles'!$A$2:$F$634,6,FALSE),""))</f>
      </c>
      <c r="J5012" s="90">
        <f>IF(OR($E5012="",$H5012=""),"",$H5012*$I5012)</f>
      </c>
      <c r="K5012" s="87" t="str">
        <v/>
      </c>
    </row>
    <row r="5013">
      <c r="A5013" s="74" t="str">
        <v/>
      </c>
      <c r="B5013" s="74" t="str">
        <v/>
      </c>
      <c r="C5013" s="75">
        <f>IF($E5013="","",IFERROR(VLOOKUP(TRIM(E5013&amp;""),'Référentiel Articles'!$A$2:$F$634,2,FALSE),""))</f>
      </c>
      <c r="D5013" s="75">
        <f>IF($E5013="","",IFERROR(VLOOKUP(TRIM(E5013&amp;""),'Référentiel Articles'!$A$2:$F$634,3,FALSE),""))</f>
      </c>
      <c r="E5013" s="74" t="str">
        <v/>
      </c>
      <c r="F5013" s="75">
        <f>IF($E5013="","",IFERROR(VLOOKUP(TRIM(E5013&amp;""),'Référentiel Articles'!$A$2:$F$634,4,FALSE),""))</f>
      </c>
      <c r="G5013" s="76">
        <f>IF($E5013="","",IFERROR(VLOOKUP(TRIM(E5013&amp;""),'Référentiel Articles'!$A$2:$F$634,5,FALSE),""))</f>
      </c>
      <c r="H5013" s="77" t="str">
        <v/>
      </c>
      <c r="I5013" s="76">
        <f>IF($E5013="","",IFERROR(VLOOKUP(TRIM(E5013&amp;""),'Référentiel Articles'!$A$2:$F$634,6,FALSE),""))</f>
      </c>
      <c r="J5013" s="78">
        <f>IF(OR($E5013="",$H5013=""),"",$H5013*$I5013)</f>
      </c>
      <c r="K5013" s="79" t="str">
        <v/>
      </c>
    </row>
    <row r="5014">
      <c r="A5014" s="81" t="str">
        <v/>
      </c>
      <c r="B5014" s="81" t="str">
        <v/>
      </c>
      <c r="C5014" s="83">
        <f>IF($E5014="","",IFERROR(VLOOKUP(TRIM(E5014&amp;""),'Référentiel Articles'!$A$2:$F$634,2,FALSE),""))</f>
      </c>
      <c r="D5014" s="83">
        <f>IF($E5014="","",IFERROR(VLOOKUP(TRIM(E5014&amp;""),'Référentiel Articles'!$A$2:$F$634,3,FALSE),""))</f>
      </c>
      <c r="E5014" s="81" t="str">
        <v/>
      </c>
      <c r="F5014" s="83">
        <f>IF($E5014="","",IFERROR(VLOOKUP(TRIM(E5014&amp;""),'Référentiel Articles'!$A$2:$F$634,4,FALSE),""))</f>
      </c>
      <c r="G5014" s="84">
        <f>IF($E5014="","",IFERROR(VLOOKUP(TRIM(E5014&amp;""),'Référentiel Articles'!$A$2:$F$634,5,FALSE),""))</f>
      </c>
      <c r="H5014" s="85" t="str">
        <v/>
      </c>
      <c r="I5014" s="84">
        <f>IF($E5014="","",IFERROR(VLOOKUP(TRIM(E5014&amp;""),'Référentiel Articles'!$A$2:$F$634,6,FALSE),""))</f>
      </c>
      <c r="J5014" s="90">
        <f>IF(OR($E5014="",$H5014=""),"",$H5014*$I5014)</f>
      </c>
      <c r="K5014" s="87" t="str">
        <v/>
      </c>
    </row>
    <row r="5015">
      <c r="A5015" s="74" t="str">
        <v/>
      </c>
      <c r="B5015" s="74" t="str">
        <v/>
      </c>
      <c r="C5015" s="75">
        <f>IF($E5015="","",IFERROR(VLOOKUP(TRIM(E5015&amp;""),'Référentiel Articles'!$A$2:$F$634,2,FALSE),""))</f>
      </c>
      <c r="D5015" s="75">
        <f>IF($E5015="","",IFERROR(VLOOKUP(TRIM(E5015&amp;""),'Référentiel Articles'!$A$2:$F$634,3,FALSE),""))</f>
      </c>
      <c r="E5015" s="74" t="str">
        <v/>
      </c>
      <c r="F5015" s="75">
        <f>IF($E5015="","",IFERROR(VLOOKUP(TRIM(E5015&amp;""),'Référentiel Articles'!$A$2:$F$634,4,FALSE),""))</f>
      </c>
      <c r="G5015" s="76">
        <f>IF($E5015="","",IFERROR(VLOOKUP(TRIM(E5015&amp;""),'Référentiel Articles'!$A$2:$F$634,5,FALSE),""))</f>
      </c>
      <c r="H5015" s="77" t="str">
        <v/>
      </c>
      <c r="I5015" s="76">
        <f>IF($E5015="","",IFERROR(VLOOKUP(TRIM(E5015&amp;""),'Référentiel Articles'!$A$2:$F$634,6,FALSE),""))</f>
      </c>
      <c r="J5015" s="78">
        <f>IF(OR($E5015="",$H5015=""),"",$H5015*$I5015)</f>
      </c>
      <c r="K5015" s="79" t="str">
        <v/>
      </c>
    </row>
    <row r="5016">
      <c r="A5016" s="81" t="str">
        <v/>
      </c>
      <c r="B5016" s="81" t="str">
        <v/>
      </c>
      <c r="C5016" s="83">
        <f>IF($E5016="","",IFERROR(VLOOKUP(TRIM(E5016&amp;""),'Référentiel Articles'!$A$2:$F$634,2,FALSE),""))</f>
      </c>
      <c r="D5016" s="83">
        <f>IF($E5016="","",IFERROR(VLOOKUP(TRIM(E5016&amp;""),'Référentiel Articles'!$A$2:$F$634,3,FALSE),""))</f>
      </c>
      <c r="E5016" s="81" t="str">
        <v/>
      </c>
      <c r="F5016" s="83">
        <f>IF($E5016="","",IFERROR(VLOOKUP(TRIM(E5016&amp;""),'Référentiel Articles'!$A$2:$F$634,4,FALSE),""))</f>
      </c>
      <c r="G5016" s="84">
        <f>IF($E5016="","",IFERROR(VLOOKUP(TRIM(E5016&amp;""),'Référentiel Articles'!$A$2:$F$634,5,FALSE),""))</f>
      </c>
      <c r="H5016" s="85" t="str">
        <v/>
      </c>
      <c r="I5016" s="84">
        <f>IF($E5016="","",IFERROR(VLOOKUP(TRIM(E5016&amp;""),'Référentiel Articles'!$A$2:$F$634,6,FALSE),""))</f>
      </c>
      <c r="J5016" s="90">
        <f>IF(OR($E5016="",$H5016=""),"",$H5016*$I5016)</f>
      </c>
      <c r="K5016" s="87" t="str">
        <v/>
      </c>
    </row>
    <row r="5017">
      <c r="A5017" s="74" t="str">
        <v/>
      </c>
      <c r="B5017" s="74" t="str">
        <v/>
      </c>
      <c r="C5017" s="75">
        <f>IF($E5017="","",IFERROR(VLOOKUP(TRIM(E5017&amp;""),'Référentiel Articles'!$A$2:$F$634,2,FALSE),""))</f>
      </c>
      <c r="D5017" s="75">
        <f>IF($E5017="","",IFERROR(VLOOKUP(TRIM(E5017&amp;""),'Référentiel Articles'!$A$2:$F$634,3,FALSE),""))</f>
      </c>
      <c r="E5017" s="74" t="str">
        <v/>
      </c>
      <c r="F5017" s="75">
        <f>IF($E5017="","",IFERROR(VLOOKUP(TRIM(E5017&amp;""),'Référentiel Articles'!$A$2:$F$634,4,FALSE),""))</f>
      </c>
      <c r="G5017" s="76">
        <f>IF($E5017="","",IFERROR(VLOOKUP(TRIM(E5017&amp;""),'Référentiel Articles'!$A$2:$F$634,5,FALSE),""))</f>
      </c>
      <c r="H5017" s="77" t="str">
        <v/>
      </c>
      <c r="I5017" s="76">
        <f>IF($E5017="","",IFERROR(VLOOKUP(TRIM(E5017&amp;""),'Référentiel Articles'!$A$2:$F$634,6,FALSE),""))</f>
      </c>
      <c r="J5017" s="78">
        <f>IF(OR($E5017="",$H5017=""),"",$H5017*$I5017)</f>
      </c>
      <c r="K5017" s="79" t="str">
        <v/>
      </c>
    </row>
    <row r="5018">
      <c r="A5018" s="81" t="str">
        <v/>
      </c>
      <c r="B5018" s="81" t="str">
        <v/>
      </c>
      <c r="C5018" s="83">
        <f>IF($E5018="","",IFERROR(VLOOKUP(TRIM(E5018&amp;""),'Référentiel Articles'!$A$2:$F$634,2,FALSE),""))</f>
      </c>
      <c r="D5018" s="83">
        <f>IF($E5018="","",IFERROR(VLOOKUP(TRIM(E5018&amp;""),'Référentiel Articles'!$A$2:$F$634,3,FALSE),""))</f>
      </c>
      <c r="E5018" s="81" t="str">
        <v/>
      </c>
      <c r="F5018" s="83">
        <f>IF($E5018="","",IFERROR(VLOOKUP(TRIM(E5018&amp;""),'Référentiel Articles'!$A$2:$F$634,4,FALSE),""))</f>
      </c>
      <c r="G5018" s="84">
        <f>IF($E5018="","",IFERROR(VLOOKUP(TRIM(E5018&amp;""),'Référentiel Articles'!$A$2:$F$634,5,FALSE),""))</f>
      </c>
      <c r="H5018" s="85" t="str">
        <v/>
      </c>
      <c r="I5018" s="84">
        <f>IF($E5018="","",IFERROR(VLOOKUP(TRIM(E5018&amp;""),'Référentiel Articles'!$A$2:$F$634,6,FALSE),""))</f>
      </c>
      <c r="J5018" s="90">
        <f>IF(OR($E5018="",$H5018=""),"",$H5018*$I5018)</f>
      </c>
      <c r="K5018" s="87" t="str">
        <v/>
      </c>
    </row>
    <row r="5019">
      <c r="A5019" s="74" t="str">
        <v/>
      </c>
      <c r="B5019" s="74" t="str">
        <v/>
      </c>
      <c r="C5019" s="75">
        <f>IF($E5019="","",IFERROR(VLOOKUP(TRIM(E5019&amp;""),'Référentiel Articles'!$A$2:$F$634,2,FALSE),""))</f>
      </c>
      <c r="D5019" s="75">
        <f>IF($E5019="","",IFERROR(VLOOKUP(TRIM(E5019&amp;""),'Référentiel Articles'!$A$2:$F$634,3,FALSE),""))</f>
      </c>
      <c r="E5019" s="74" t="str">
        <v/>
      </c>
      <c r="F5019" s="75">
        <f>IF($E5019="","",IFERROR(VLOOKUP(TRIM(E5019&amp;""),'Référentiel Articles'!$A$2:$F$634,4,FALSE),""))</f>
      </c>
      <c r="G5019" s="76">
        <f>IF($E5019="","",IFERROR(VLOOKUP(TRIM(E5019&amp;""),'Référentiel Articles'!$A$2:$F$634,5,FALSE),""))</f>
      </c>
      <c r="H5019" s="77" t="str">
        <v/>
      </c>
      <c r="I5019" s="76">
        <f>IF($E5019="","",IFERROR(VLOOKUP(TRIM(E5019&amp;""),'Référentiel Articles'!$A$2:$F$634,6,FALSE),""))</f>
      </c>
      <c r="J5019" s="78">
        <f>IF(OR($E5019="",$H5019=""),"",$H5019*$I5019)</f>
      </c>
      <c r="K5019" s="79" t="str">
        <v/>
      </c>
    </row>
    <row r="5020">
      <c r="A5020" s="81" t="str">
        <v/>
      </c>
      <c r="B5020" s="81" t="str">
        <v/>
      </c>
      <c r="C5020" s="83">
        <f>IF($E5020="","",IFERROR(VLOOKUP(TRIM(E5020&amp;""),'Référentiel Articles'!$A$2:$F$634,2,FALSE),""))</f>
      </c>
      <c r="D5020" s="83">
        <f>IF($E5020="","",IFERROR(VLOOKUP(TRIM(E5020&amp;""),'Référentiel Articles'!$A$2:$F$634,3,FALSE),""))</f>
      </c>
      <c r="E5020" s="81" t="str">
        <v/>
      </c>
      <c r="F5020" s="83">
        <f>IF($E5020="","",IFERROR(VLOOKUP(TRIM(E5020&amp;""),'Référentiel Articles'!$A$2:$F$634,4,FALSE),""))</f>
      </c>
      <c r="G5020" s="84">
        <f>IF($E5020="","",IFERROR(VLOOKUP(TRIM(E5020&amp;""),'Référentiel Articles'!$A$2:$F$634,5,FALSE),""))</f>
      </c>
      <c r="H5020" s="85" t="str">
        <v/>
      </c>
      <c r="I5020" s="84">
        <f>IF($E5020="","",IFERROR(VLOOKUP(TRIM(E5020&amp;""),'Référentiel Articles'!$A$2:$F$634,6,FALSE),""))</f>
      </c>
      <c r="J5020" s="90">
        <f>IF(OR($E5020="",$H5020=""),"",$H5020*$I5020)</f>
      </c>
      <c r="K5020" s="87" t="str">
        <v/>
      </c>
    </row>
    <row r="5021">
      <c r="A5021" s="74" t="str">
        <v/>
      </c>
      <c r="B5021" s="74" t="str">
        <v/>
      </c>
      <c r="C5021" s="75">
        <f>IF($E5021="","",IFERROR(VLOOKUP(TRIM(E5021&amp;""),'Référentiel Articles'!$A$2:$F$634,2,FALSE),""))</f>
      </c>
      <c r="D5021" s="75">
        <f>IF($E5021="","",IFERROR(VLOOKUP(TRIM(E5021&amp;""),'Référentiel Articles'!$A$2:$F$634,3,FALSE),""))</f>
      </c>
      <c r="E5021" s="74" t="str">
        <v/>
      </c>
      <c r="F5021" s="75">
        <f>IF($E5021="","",IFERROR(VLOOKUP(TRIM(E5021&amp;""),'Référentiel Articles'!$A$2:$F$634,4,FALSE),""))</f>
      </c>
      <c r="G5021" s="76">
        <f>IF($E5021="","",IFERROR(VLOOKUP(TRIM(E5021&amp;""),'Référentiel Articles'!$A$2:$F$634,5,FALSE),""))</f>
      </c>
      <c r="H5021" s="77" t="str">
        <v/>
      </c>
      <c r="I5021" s="76">
        <f>IF($E5021="","",IFERROR(VLOOKUP(TRIM(E5021&amp;""),'Référentiel Articles'!$A$2:$F$634,6,FALSE),""))</f>
      </c>
      <c r="J5021" s="78">
        <f>IF(OR($E5021="",$H5021=""),"",$H5021*$I5021)</f>
      </c>
      <c r="K5021" s="79" t="str">
        <v/>
      </c>
    </row>
    <row r="5022">
      <c r="A5022" s="81" t="str">
        <v/>
      </c>
      <c r="B5022" s="81" t="str">
        <v/>
      </c>
      <c r="C5022" s="83">
        <f>IF($E5022="","",IFERROR(VLOOKUP(TRIM(E5022&amp;""),'Référentiel Articles'!$A$2:$F$634,2,FALSE),""))</f>
      </c>
      <c r="D5022" s="83">
        <f>IF($E5022="","",IFERROR(VLOOKUP(TRIM(E5022&amp;""),'Référentiel Articles'!$A$2:$F$634,3,FALSE),""))</f>
      </c>
      <c r="E5022" s="81" t="str">
        <v/>
      </c>
      <c r="F5022" s="83">
        <f>IF($E5022="","",IFERROR(VLOOKUP(TRIM(E5022&amp;""),'Référentiel Articles'!$A$2:$F$634,4,FALSE),""))</f>
      </c>
      <c r="G5022" s="84">
        <f>IF($E5022="","",IFERROR(VLOOKUP(TRIM(E5022&amp;""),'Référentiel Articles'!$A$2:$F$634,5,FALSE),""))</f>
      </c>
      <c r="H5022" s="85" t="str">
        <v/>
      </c>
      <c r="I5022" s="84">
        <f>IF($E5022="","",IFERROR(VLOOKUP(TRIM(E5022&amp;""),'Référentiel Articles'!$A$2:$F$634,6,FALSE),""))</f>
      </c>
      <c r="J5022" s="90">
        <f>IF(OR($E5022="",$H5022=""),"",$H5022*$I5022)</f>
      </c>
      <c r="K5022" s="87" t="str">
        <v/>
      </c>
    </row>
    <row r="5023">
      <c r="A5023" s="74" t="str">
        <v/>
      </c>
      <c r="B5023" s="74" t="str">
        <v/>
      </c>
      <c r="C5023" s="75">
        <f>IF($E5023="","",IFERROR(VLOOKUP(TRIM(E5023&amp;""),'Référentiel Articles'!$A$2:$F$634,2,FALSE),""))</f>
      </c>
      <c r="D5023" s="75">
        <f>IF($E5023="","",IFERROR(VLOOKUP(TRIM(E5023&amp;""),'Référentiel Articles'!$A$2:$F$634,3,FALSE),""))</f>
      </c>
      <c r="E5023" s="74" t="str">
        <v/>
      </c>
      <c r="F5023" s="75">
        <f>IF($E5023="","",IFERROR(VLOOKUP(TRIM(E5023&amp;""),'Référentiel Articles'!$A$2:$F$634,4,FALSE),""))</f>
      </c>
      <c r="G5023" s="76">
        <f>IF($E5023="","",IFERROR(VLOOKUP(TRIM(E5023&amp;""),'Référentiel Articles'!$A$2:$F$634,5,FALSE),""))</f>
      </c>
      <c r="H5023" s="77" t="str">
        <v/>
      </c>
      <c r="I5023" s="76">
        <f>IF($E5023="","",IFERROR(VLOOKUP(TRIM(E5023&amp;""),'Référentiel Articles'!$A$2:$F$634,6,FALSE),""))</f>
      </c>
      <c r="J5023" s="78">
        <f>IF(OR($E5023="",$H5023=""),"",$H5023*$I5023)</f>
      </c>
      <c r="K5023" s="79" t="str">
        <v/>
      </c>
    </row>
    <row r="5024">
      <c r="A5024" s="81" t="str">
        <v/>
      </c>
      <c r="B5024" s="81" t="str">
        <v/>
      </c>
      <c r="C5024" s="83">
        <f>IF($E5024="","",IFERROR(VLOOKUP(TRIM(E5024&amp;""),'Référentiel Articles'!$A$2:$F$634,2,FALSE),""))</f>
      </c>
      <c r="D5024" s="83">
        <f>IF($E5024="","",IFERROR(VLOOKUP(TRIM(E5024&amp;""),'Référentiel Articles'!$A$2:$F$634,3,FALSE),""))</f>
      </c>
      <c r="E5024" s="81" t="str">
        <v/>
      </c>
      <c r="F5024" s="83">
        <f>IF($E5024="","",IFERROR(VLOOKUP(TRIM(E5024&amp;""),'Référentiel Articles'!$A$2:$F$634,4,FALSE),""))</f>
      </c>
      <c r="G5024" s="84">
        <f>IF($E5024="","",IFERROR(VLOOKUP(TRIM(E5024&amp;""),'Référentiel Articles'!$A$2:$F$634,5,FALSE),""))</f>
      </c>
      <c r="H5024" s="85" t="str">
        <v/>
      </c>
      <c r="I5024" s="84">
        <f>IF($E5024="","",IFERROR(VLOOKUP(TRIM(E5024&amp;""),'Référentiel Articles'!$A$2:$F$634,6,FALSE),""))</f>
      </c>
      <c r="J5024" s="90">
        <f>IF(OR($E5024="",$H5024=""),"",$H5024*$I5024)</f>
      </c>
      <c r="K5024" s="87" t="str">
        <v/>
      </c>
    </row>
    <row r="5025">
      <c r="A5025" s="74" t="str">
        <v/>
      </c>
      <c r="B5025" s="74" t="str">
        <v/>
      </c>
      <c r="C5025" s="75">
        <f>IF($E5025="","",IFERROR(VLOOKUP(TRIM(E5025&amp;""),'Référentiel Articles'!$A$2:$F$634,2,FALSE),""))</f>
      </c>
      <c r="D5025" s="75">
        <f>IF($E5025="","",IFERROR(VLOOKUP(TRIM(E5025&amp;""),'Référentiel Articles'!$A$2:$F$634,3,FALSE),""))</f>
      </c>
      <c r="E5025" s="74" t="str">
        <v/>
      </c>
      <c r="F5025" s="75">
        <f>IF($E5025="","",IFERROR(VLOOKUP(TRIM(E5025&amp;""),'Référentiel Articles'!$A$2:$F$634,4,FALSE),""))</f>
      </c>
      <c r="G5025" s="76">
        <f>IF($E5025="","",IFERROR(VLOOKUP(TRIM(E5025&amp;""),'Référentiel Articles'!$A$2:$F$634,5,FALSE),""))</f>
      </c>
      <c r="H5025" s="77" t="str">
        <v/>
      </c>
      <c r="I5025" s="76">
        <f>IF($E5025="","",IFERROR(VLOOKUP(TRIM(E5025&amp;""),'Référentiel Articles'!$A$2:$F$634,6,FALSE),""))</f>
      </c>
      <c r="J5025" s="78">
        <f>IF(OR($E5025="",$H5025=""),"",$H5025*$I5025)</f>
      </c>
      <c r="K5025" s="79" t="str">
        <v/>
      </c>
    </row>
    <row r="5026">
      <c r="A5026" s="81" t="str">
        <v/>
      </c>
      <c r="B5026" s="81" t="str">
        <v/>
      </c>
      <c r="C5026" s="83">
        <f>IF($E5026="","",IFERROR(VLOOKUP(TRIM(E5026&amp;""),'Référentiel Articles'!$A$2:$F$634,2,FALSE),""))</f>
      </c>
      <c r="D5026" s="83">
        <f>IF($E5026="","",IFERROR(VLOOKUP(TRIM(E5026&amp;""),'Référentiel Articles'!$A$2:$F$634,3,FALSE),""))</f>
      </c>
      <c r="E5026" s="81" t="str">
        <v/>
      </c>
      <c r="F5026" s="83">
        <f>IF($E5026="","",IFERROR(VLOOKUP(TRIM(E5026&amp;""),'Référentiel Articles'!$A$2:$F$634,4,FALSE),""))</f>
      </c>
      <c r="G5026" s="84">
        <f>IF($E5026="","",IFERROR(VLOOKUP(TRIM(E5026&amp;""),'Référentiel Articles'!$A$2:$F$634,5,FALSE),""))</f>
      </c>
      <c r="H5026" s="85" t="str">
        <v/>
      </c>
      <c r="I5026" s="84">
        <f>IF($E5026="","",IFERROR(VLOOKUP(TRIM(E5026&amp;""),'Référentiel Articles'!$A$2:$F$634,6,FALSE),""))</f>
      </c>
      <c r="J5026" s="90">
        <f>IF(OR($E5026="",$H5026=""),"",$H5026*$I5026)</f>
      </c>
      <c r="K5026" s="87" t="str">
        <v/>
      </c>
    </row>
    <row r="5027">
      <c r="A5027" s="74" t="str">
        <v/>
      </c>
      <c r="B5027" s="74" t="str">
        <v/>
      </c>
      <c r="C5027" s="75">
        <f>IF($E5027="","",IFERROR(VLOOKUP(TRIM(E5027&amp;""),'Référentiel Articles'!$A$2:$F$634,2,FALSE),""))</f>
      </c>
      <c r="D5027" s="75">
        <f>IF($E5027="","",IFERROR(VLOOKUP(TRIM(E5027&amp;""),'Référentiel Articles'!$A$2:$F$634,3,FALSE),""))</f>
      </c>
      <c r="E5027" s="74" t="str">
        <v/>
      </c>
      <c r="F5027" s="75">
        <f>IF($E5027="","",IFERROR(VLOOKUP(TRIM(E5027&amp;""),'Référentiel Articles'!$A$2:$F$634,4,FALSE),""))</f>
      </c>
      <c r="G5027" s="76">
        <f>IF($E5027="","",IFERROR(VLOOKUP(TRIM(E5027&amp;""),'Référentiel Articles'!$A$2:$F$634,5,FALSE),""))</f>
      </c>
      <c r="H5027" s="77" t="str">
        <v/>
      </c>
      <c r="I5027" s="76">
        <f>IF($E5027="","",IFERROR(VLOOKUP(TRIM(E5027&amp;""),'Référentiel Articles'!$A$2:$F$634,6,FALSE),""))</f>
      </c>
      <c r="J5027" s="78">
        <f>IF(OR($E5027="",$H5027=""),"",$H5027*$I5027)</f>
      </c>
      <c r="K5027" s="79" t="str">
        <v/>
      </c>
    </row>
    <row r="5028">
      <c r="A5028" s="81" t="str">
        <v/>
      </c>
      <c r="B5028" s="81" t="str">
        <v/>
      </c>
      <c r="C5028" s="83">
        <f>IF($E5028="","",IFERROR(VLOOKUP(TRIM(E5028&amp;""),'Référentiel Articles'!$A$2:$F$634,2,FALSE),""))</f>
      </c>
      <c r="D5028" s="83">
        <f>IF($E5028="","",IFERROR(VLOOKUP(TRIM(E5028&amp;""),'Référentiel Articles'!$A$2:$F$634,3,FALSE),""))</f>
      </c>
      <c r="E5028" s="81" t="str">
        <v/>
      </c>
      <c r="F5028" s="83">
        <f>IF($E5028="","",IFERROR(VLOOKUP(TRIM(E5028&amp;""),'Référentiel Articles'!$A$2:$F$634,4,FALSE),""))</f>
      </c>
      <c r="G5028" s="84">
        <f>IF($E5028="","",IFERROR(VLOOKUP(TRIM(E5028&amp;""),'Référentiel Articles'!$A$2:$F$634,5,FALSE),""))</f>
      </c>
      <c r="H5028" s="85" t="str">
        <v/>
      </c>
      <c r="I5028" s="84">
        <f>IF($E5028="","",IFERROR(VLOOKUP(TRIM(E5028&amp;""),'Référentiel Articles'!$A$2:$F$634,6,FALSE),""))</f>
      </c>
      <c r="J5028" s="90">
        <f>IF(OR($E5028="",$H5028=""),"",$H5028*$I5028)</f>
      </c>
      <c r="K5028" s="87" t="str">
        <v/>
      </c>
    </row>
    <row r="5029">
      <c r="A5029" s="74" t="str">
        <v/>
      </c>
      <c r="B5029" s="74" t="str">
        <v/>
      </c>
      <c r="C5029" s="75">
        <f>IF($E5029="","",IFERROR(VLOOKUP(TRIM(E5029&amp;""),'Référentiel Articles'!$A$2:$F$634,2,FALSE),""))</f>
      </c>
      <c r="D5029" s="75">
        <f>IF($E5029="","",IFERROR(VLOOKUP(TRIM(E5029&amp;""),'Référentiel Articles'!$A$2:$F$634,3,FALSE),""))</f>
      </c>
      <c r="E5029" s="74" t="str">
        <v/>
      </c>
      <c r="F5029" s="75">
        <f>IF($E5029="","",IFERROR(VLOOKUP(TRIM(E5029&amp;""),'Référentiel Articles'!$A$2:$F$634,4,FALSE),""))</f>
      </c>
      <c r="G5029" s="76">
        <f>IF($E5029="","",IFERROR(VLOOKUP(TRIM(E5029&amp;""),'Référentiel Articles'!$A$2:$F$634,5,FALSE),""))</f>
      </c>
      <c r="H5029" s="77" t="str">
        <v/>
      </c>
      <c r="I5029" s="76">
        <f>IF($E5029="","",IFERROR(VLOOKUP(TRIM(E5029&amp;""),'Référentiel Articles'!$A$2:$F$634,6,FALSE),""))</f>
      </c>
      <c r="J5029" s="78">
        <f>IF(OR($E5029="",$H5029=""),"",$H5029*$I5029)</f>
      </c>
      <c r="K5029" s="79" t="str">
        <v/>
      </c>
    </row>
    <row r="5030">
      <c r="A5030" s="81" t="str">
        <v/>
      </c>
      <c r="B5030" s="81" t="str">
        <v/>
      </c>
      <c r="C5030" s="83">
        <f>IF($E5030="","",IFERROR(VLOOKUP(TRIM(E5030&amp;""),'Référentiel Articles'!$A$2:$F$634,2,FALSE),""))</f>
      </c>
      <c r="D5030" s="83">
        <f>IF($E5030="","",IFERROR(VLOOKUP(TRIM(E5030&amp;""),'Référentiel Articles'!$A$2:$F$634,3,FALSE),""))</f>
      </c>
      <c r="E5030" s="81" t="str">
        <v/>
      </c>
      <c r="F5030" s="83">
        <f>IF($E5030="","",IFERROR(VLOOKUP(TRIM(E5030&amp;""),'Référentiel Articles'!$A$2:$F$634,4,FALSE),""))</f>
      </c>
      <c r="G5030" s="84">
        <f>IF($E5030="","",IFERROR(VLOOKUP(TRIM(E5030&amp;""),'Référentiel Articles'!$A$2:$F$634,5,FALSE),""))</f>
      </c>
      <c r="H5030" s="85" t="str">
        <v/>
      </c>
      <c r="I5030" s="84">
        <f>IF($E5030="","",IFERROR(VLOOKUP(TRIM(E5030&amp;""),'Référentiel Articles'!$A$2:$F$634,6,FALSE),""))</f>
      </c>
      <c r="J5030" s="90">
        <f>IF(OR($E5030="",$H5030=""),"",$H5030*$I5030)</f>
      </c>
      <c r="K5030" s="87" t="str">
        <v/>
      </c>
    </row>
    <row r="5031">
      <c r="A5031" s="74" t="str">
        <v/>
      </c>
      <c r="B5031" s="74" t="str">
        <v/>
      </c>
      <c r="C5031" s="75">
        <f>IF($E5031="","",IFERROR(VLOOKUP(TRIM(E5031&amp;""),'Référentiel Articles'!$A$2:$F$634,2,FALSE),""))</f>
      </c>
      <c r="D5031" s="75">
        <f>IF($E5031="","",IFERROR(VLOOKUP(TRIM(E5031&amp;""),'Référentiel Articles'!$A$2:$F$634,3,FALSE),""))</f>
      </c>
      <c r="E5031" s="74" t="str">
        <v/>
      </c>
      <c r="F5031" s="75">
        <f>IF($E5031="","",IFERROR(VLOOKUP(TRIM(E5031&amp;""),'Référentiel Articles'!$A$2:$F$634,4,FALSE),""))</f>
      </c>
      <c r="G5031" s="76">
        <f>IF($E5031="","",IFERROR(VLOOKUP(TRIM(E5031&amp;""),'Référentiel Articles'!$A$2:$F$634,5,FALSE),""))</f>
      </c>
      <c r="H5031" s="77" t="str">
        <v/>
      </c>
      <c r="I5031" s="76">
        <f>IF($E5031="","",IFERROR(VLOOKUP(TRIM(E5031&amp;""),'Référentiel Articles'!$A$2:$F$634,6,FALSE),""))</f>
      </c>
      <c r="J5031" s="78">
        <f>IF(OR($E5031="",$H5031=""),"",$H5031*$I5031)</f>
      </c>
      <c r="K5031" s="79" t="str">
        <v/>
      </c>
    </row>
    <row r="5032">
      <c r="A5032" s="81" t="str">
        <v/>
      </c>
      <c r="B5032" s="81" t="str">
        <v/>
      </c>
      <c r="C5032" s="83">
        <f>IF($E5032="","",IFERROR(VLOOKUP(TRIM(E5032&amp;""),'Référentiel Articles'!$A$2:$F$634,2,FALSE),""))</f>
      </c>
      <c r="D5032" s="83">
        <f>IF($E5032="","",IFERROR(VLOOKUP(TRIM(E5032&amp;""),'Référentiel Articles'!$A$2:$F$634,3,FALSE),""))</f>
      </c>
      <c r="E5032" s="81" t="str">
        <v/>
      </c>
      <c r="F5032" s="83">
        <f>IF($E5032="","",IFERROR(VLOOKUP(TRIM(E5032&amp;""),'Référentiel Articles'!$A$2:$F$634,4,FALSE),""))</f>
      </c>
      <c r="G5032" s="84">
        <f>IF($E5032="","",IFERROR(VLOOKUP(TRIM(E5032&amp;""),'Référentiel Articles'!$A$2:$F$634,5,FALSE),""))</f>
      </c>
      <c r="H5032" s="85" t="str">
        <v/>
      </c>
      <c r="I5032" s="84">
        <f>IF($E5032="","",IFERROR(VLOOKUP(TRIM(E5032&amp;""),'Référentiel Articles'!$A$2:$F$634,6,FALSE),""))</f>
      </c>
      <c r="J5032" s="90">
        <f>IF(OR($E5032="",$H5032=""),"",$H5032*$I5032)</f>
      </c>
      <c r="K5032" s="87" t="str">
        <v/>
      </c>
    </row>
    <row r="5033">
      <c r="A5033" s="74" t="str">
        <v/>
      </c>
      <c r="B5033" s="74" t="str">
        <v/>
      </c>
      <c r="C5033" s="75">
        <f>IF($E5033="","",IFERROR(VLOOKUP(TRIM(E5033&amp;""),'Référentiel Articles'!$A$2:$F$634,2,FALSE),""))</f>
      </c>
      <c r="D5033" s="75">
        <f>IF($E5033="","",IFERROR(VLOOKUP(TRIM(E5033&amp;""),'Référentiel Articles'!$A$2:$F$634,3,FALSE),""))</f>
      </c>
      <c r="E5033" s="74" t="str">
        <v/>
      </c>
      <c r="F5033" s="75">
        <f>IF($E5033="","",IFERROR(VLOOKUP(TRIM(E5033&amp;""),'Référentiel Articles'!$A$2:$F$634,4,FALSE),""))</f>
      </c>
      <c r="G5033" s="76">
        <f>IF($E5033="","",IFERROR(VLOOKUP(TRIM(E5033&amp;""),'Référentiel Articles'!$A$2:$F$634,5,FALSE),""))</f>
      </c>
      <c r="H5033" s="77" t="str">
        <v/>
      </c>
      <c r="I5033" s="76">
        <f>IF($E5033="","",IFERROR(VLOOKUP(TRIM(E5033&amp;""),'Référentiel Articles'!$A$2:$F$634,6,FALSE),""))</f>
      </c>
      <c r="J5033" s="78">
        <f>IF(OR($E5033="",$H5033=""),"",$H5033*$I5033)</f>
      </c>
      <c r="K5033" s="79" t="str">
        <v/>
      </c>
    </row>
    <row r="5034">
      <c r="A5034" s="81" t="str">
        <v/>
      </c>
      <c r="B5034" s="81" t="str">
        <v/>
      </c>
      <c r="C5034" s="83">
        <f>IF($E5034="","",IFERROR(VLOOKUP(TRIM(E5034&amp;""),'Référentiel Articles'!$A$2:$F$634,2,FALSE),""))</f>
      </c>
      <c r="D5034" s="83">
        <f>IF($E5034="","",IFERROR(VLOOKUP(TRIM(E5034&amp;""),'Référentiel Articles'!$A$2:$F$634,3,FALSE),""))</f>
      </c>
      <c r="E5034" s="81" t="str">
        <v/>
      </c>
      <c r="F5034" s="83">
        <f>IF($E5034="","",IFERROR(VLOOKUP(TRIM(E5034&amp;""),'Référentiel Articles'!$A$2:$F$634,4,FALSE),""))</f>
      </c>
      <c r="G5034" s="84">
        <f>IF($E5034="","",IFERROR(VLOOKUP(TRIM(E5034&amp;""),'Référentiel Articles'!$A$2:$F$634,5,FALSE),""))</f>
      </c>
      <c r="H5034" s="85" t="str">
        <v/>
      </c>
      <c r="I5034" s="84">
        <f>IF($E5034="","",IFERROR(VLOOKUP(TRIM(E5034&amp;""),'Référentiel Articles'!$A$2:$F$634,6,FALSE),""))</f>
      </c>
      <c r="J5034" s="90">
        <f>IF(OR($E5034="",$H5034=""),"",$H5034*$I5034)</f>
      </c>
      <c r="K5034" s="87" t="str">
        <v/>
      </c>
    </row>
    <row r="5035">
      <c r="A5035" s="74" t="str">
        <v/>
      </c>
      <c r="B5035" s="74" t="str">
        <v/>
      </c>
      <c r="C5035" s="75">
        <f>IF($E5035="","",IFERROR(VLOOKUP(TRIM(E5035&amp;""),'Référentiel Articles'!$A$2:$F$634,2,FALSE),""))</f>
      </c>
      <c r="D5035" s="75">
        <f>IF($E5035="","",IFERROR(VLOOKUP(TRIM(E5035&amp;""),'Référentiel Articles'!$A$2:$F$634,3,FALSE),""))</f>
      </c>
      <c r="E5035" s="74" t="str">
        <v/>
      </c>
      <c r="F5035" s="75">
        <f>IF($E5035="","",IFERROR(VLOOKUP(TRIM(E5035&amp;""),'Référentiel Articles'!$A$2:$F$634,4,FALSE),""))</f>
      </c>
      <c r="G5035" s="76">
        <f>IF($E5035="","",IFERROR(VLOOKUP(TRIM(E5035&amp;""),'Référentiel Articles'!$A$2:$F$634,5,FALSE),""))</f>
      </c>
      <c r="H5035" s="77" t="str">
        <v/>
      </c>
      <c r="I5035" s="76">
        <f>IF($E5035="","",IFERROR(VLOOKUP(TRIM(E5035&amp;""),'Référentiel Articles'!$A$2:$F$634,6,FALSE),""))</f>
      </c>
      <c r="J5035" s="78">
        <f>IF(OR($E5035="",$H5035=""),"",$H5035*$I5035)</f>
      </c>
      <c r="K5035" s="79" t="str">
        <v/>
      </c>
    </row>
    <row r="5036">
      <c r="A5036" s="81" t="str">
        <v/>
      </c>
      <c r="B5036" s="81" t="str">
        <v/>
      </c>
      <c r="C5036" s="83">
        <f>IF($E5036="","",IFERROR(VLOOKUP(TRIM(E5036&amp;""),'Référentiel Articles'!$A$2:$F$634,2,FALSE),""))</f>
      </c>
      <c r="D5036" s="83">
        <f>IF($E5036="","",IFERROR(VLOOKUP(TRIM(E5036&amp;""),'Référentiel Articles'!$A$2:$F$634,3,FALSE),""))</f>
      </c>
      <c r="E5036" s="81" t="str">
        <v/>
      </c>
      <c r="F5036" s="83">
        <f>IF($E5036="","",IFERROR(VLOOKUP(TRIM(E5036&amp;""),'Référentiel Articles'!$A$2:$F$634,4,FALSE),""))</f>
      </c>
      <c r="G5036" s="84">
        <f>IF($E5036="","",IFERROR(VLOOKUP(TRIM(E5036&amp;""),'Référentiel Articles'!$A$2:$F$634,5,FALSE),""))</f>
      </c>
      <c r="H5036" s="85" t="str">
        <v/>
      </c>
      <c r="I5036" s="84">
        <f>IF($E5036="","",IFERROR(VLOOKUP(TRIM(E5036&amp;""),'Référentiel Articles'!$A$2:$F$634,6,FALSE),""))</f>
      </c>
      <c r="J5036" s="90">
        <f>IF(OR($E5036="",$H5036=""),"",$H5036*$I5036)</f>
      </c>
      <c r="K5036" s="87" t="str">
        <v/>
      </c>
    </row>
    <row r="5037">
      <c r="A5037" s="74" t="str">
        <v/>
      </c>
      <c r="B5037" s="74" t="str">
        <v/>
      </c>
      <c r="C5037" s="75">
        <f>IF($E5037="","",IFERROR(VLOOKUP(TRIM(E5037&amp;""),'Référentiel Articles'!$A$2:$F$634,2,FALSE),""))</f>
      </c>
      <c r="D5037" s="75">
        <f>IF($E5037="","",IFERROR(VLOOKUP(TRIM(E5037&amp;""),'Référentiel Articles'!$A$2:$F$634,3,FALSE),""))</f>
      </c>
      <c r="E5037" s="74" t="str">
        <v/>
      </c>
      <c r="F5037" s="75">
        <f>IF($E5037="","",IFERROR(VLOOKUP(TRIM(E5037&amp;""),'Référentiel Articles'!$A$2:$F$634,4,FALSE),""))</f>
      </c>
      <c r="G5037" s="76">
        <f>IF($E5037="","",IFERROR(VLOOKUP(TRIM(E5037&amp;""),'Référentiel Articles'!$A$2:$F$634,5,FALSE),""))</f>
      </c>
      <c r="H5037" s="77" t="str">
        <v/>
      </c>
      <c r="I5037" s="76">
        <f>IF($E5037="","",IFERROR(VLOOKUP(TRIM(E5037&amp;""),'Référentiel Articles'!$A$2:$F$634,6,FALSE),""))</f>
      </c>
      <c r="J5037" s="78">
        <f>IF(OR($E5037="",$H5037=""),"",$H5037*$I5037)</f>
      </c>
      <c r="K5037" s="79" t="str">
        <v/>
      </c>
    </row>
    <row r="5038">
      <c r="A5038" s="81" t="str">
        <v/>
      </c>
      <c r="B5038" s="81" t="str">
        <v/>
      </c>
      <c r="C5038" s="83">
        <f>IF($E5038="","",IFERROR(VLOOKUP(TRIM(E5038&amp;""),'Référentiel Articles'!$A$2:$F$634,2,FALSE),""))</f>
      </c>
      <c r="D5038" s="83">
        <f>IF($E5038="","",IFERROR(VLOOKUP(TRIM(E5038&amp;""),'Référentiel Articles'!$A$2:$F$634,3,FALSE),""))</f>
      </c>
      <c r="E5038" s="81" t="str">
        <v/>
      </c>
      <c r="F5038" s="83">
        <f>IF($E5038="","",IFERROR(VLOOKUP(TRIM(E5038&amp;""),'Référentiel Articles'!$A$2:$F$634,4,FALSE),""))</f>
      </c>
      <c r="G5038" s="84">
        <f>IF($E5038="","",IFERROR(VLOOKUP(TRIM(E5038&amp;""),'Référentiel Articles'!$A$2:$F$634,5,FALSE),""))</f>
      </c>
      <c r="H5038" s="85" t="str">
        <v/>
      </c>
      <c r="I5038" s="84">
        <f>IF($E5038="","",IFERROR(VLOOKUP(TRIM(E5038&amp;""),'Référentiel Articles'!$A$2:$F$634,6,FALSE),""))</f>
      </c>
      <c r="J5038" s="90">
        <f>IF(OR($E5038="",$H5038=""),"",$H5038*$I5038)</f>
      </c>
      <c r="K5038" s="87" t="str">
        <v/>
      </c>
    </row>
    <row r="5039">
      <c r="A5039" s="74" t="str">
        <v/>
      </c>
      <c r="B5039" s="74" t="str">
        <v/>
      </c>
      <c r="C5039" s="75">
        <f>IF($E5039="","",IFERROR(VLOOKUP(TRIM(E5039&amp;""),'Référentiel Articles'!$A$2:$F$634,2,FALSE),""))</f>
      </c>
      <c r="D5039" s="75">
        <f>IF($E5039="","",IFERROR(VLOOKUP(TRIM(E5039&amp;""),'Référentiel Articles'!$A$2:$F$634,3,FALSE),""))</f>
      </c>
      <c r="E5039" s="74" t="str">
        <v/>
      </c>
      <c r="F5039" s="75">
        <f>IF($E5039="","",IFERROR(VLOOKUP(TRIM(E5039&amp;""),'Référentiel Articles'!$A$2:$F$634,4,FALSE),""))</f>
      </c>
      <c r="G5039" s="76">
        <f>IF($E5039="","",IFERROR(VLOOKUP(TRIM(E5039&amp;""),'Référentiel Articles'!$A$2:$F$634,5,FALSE),""))</f>
      </c>
      <c r="H5039" s="77" t="str">
        <v/>
      </c>
      <c r="I5039" s="76">
        <f>IF($E5039="","",IFERROR(VLOOKUP(TRIM(E5039&amp;""),'Référentiel Articles'!$A$2:$F$634,6,FALSE),""))</f>
      </c>
      <c r="J5039" s="78">
        <f>IF(OR($E5039="",$H5039=""),"",$H5039*$I5039)</f>
      </c>
      <c r="K5039" s="79" t="str">
        <v/>
      </c>
    </row>
    <row r="5040">
      <c r="A5040" s="81" t="str">
        <v/>
      </c>
      <c r="B5040" s="81" t="str">
        <v/>
      </c>
      <c r="C5040" s="83">
        <f>IF($E5040="","",IFERROR(VLOOKUP(TRIM(E5040&amp;""),'Référentiel Articles'!$A$2:$F$634,2,FALSE),""))</f>
      </c>
      <c r="D5040" s="83">
        <f>IF($E5040="","",IFERROR(VLOOKUP(TRIM(E5040&amp;""),'Référentiel Articles'!$A$2:$F$634,3,FALSE),""))</f>
      </c>
      <c r="E5040" s="81" t="str">
        <v/>
      </c>
      <c r="F5040" s="83">
        <f>IF($E5040="","",IFERROR(VLOOKUP(TRIM(E5040&amp;""),'Référentiel Articles'!$A$2:$F$634,4,FALSE),""))</f>
      </c>
      <c r="G5040" s="84">
        <f>IF($E5040="","",IFERROR(VLOOKUP(TRIM(E5040&amp;""),'Référentiel Articles'!$A$2:$F$634,5,FALSE),""))</f>
      </c>
      <c r="H5040" s="85" t="str">
        <v/>
      </c>
      <c r="I5040" s="84">
        <f>IF($E5040="","",IFERROR(VLOOKUP(TRIM(E5040&amp;""),'Référentiel Articles'!$A$2:$F$634,6,FALSE),""))</f>
      </c>
      <c r="J5040" s="90">
        <f>IF(OR($E5040="",$H5040=""),"",$H5040*$I5040)</f>
      </c>
      <c r="K5040" s="87" t="str">
        <v/>
      </c>
    </row>
    <row r="5041">
      <c r="A5041" s="74" t="str">
        <v/>
      </c>
      <c r="B5041" s="74" t="str">
        <v/>
      </c>
      <c r="C5041" s="75">
        <f>IF($E5041="","",IFERROR(VLOOKUP(TRIM(E5041&amp;""),'Référentiel Articles'!$A$2:$F$634,2,FALSE),""))</f>
      </c>
      <c r="D5041" s="75">
        <f>IF($E5041="","",IFERROR(VLOOKUP(TRIM(E5041&amp;""),'Référentiel Articles'!$A$2:$F$634,3,FALSE),""))</f>
      </c>
      <c r="E5041" s="74" t="str">
        <v/>
      </c>
      <c r="F5041" s="75">
        <f>IF($E5041="","",IFERROR(VLOOKUP(TRIM(E5041&amp;""),'Référentiel Articles'!$A$2:$F$634,4,FALSE),""))</f>
      </c>
      <c r="G5041" s="76">
        <f>IF($E5041="","",IFERROR(VLOOKUP(TRIM(E5041&amp;""),'Référentiel Articles'!$A$2:$F$634,5,FALSE),""))</f>
      </c>
      <c r="H5041" s="77" t="str">
        <v/>
      </c>
      <c r="I5041" s="76">
        <f>IF($E5041="","",IFERROR(VLOOKUP(TRIM(E5041&amp;""),'Référentiel Articles'!$A$2:$F$634,6,FALSE),""))</f>
      </c>
      <c r="J5041" s="78">
        <f>IF(OR($E5041="",$H5041=""),"",$H5041*$I5041)</f>
      </c>
      <c r="K5041" s="79" t="str">
        <v/>
      </c>
    </row>
    <row r="5042">
      <c r="A5042" s="81" t="str">
        <v/>
      </c>
      <c r="B5042" s="81" t="str">
        <v/>
      </c>
      <c r="C5042" s="83">
        <f>IF($E5042="","",IFERROR(VLOOKUP(TRIM(E5042&amp;""),'Référentiel Articles'!$A$2:$F$634,2,FALSE),""))</f>
      </c>
      <c r="D5042" s="83">
        <f>IF($E5042="","",IFERROR(VLOOKUP(TRIM(E5042&amp;""),'Référentiel Articles'!$A$2:$F$634,3,FALSE),""))</f>
      </c>
      <c r="E5042" s="81" t="str">
        <v/>
      </c>
      <c r="F5042" s="83">
        <f>IF($E5042="","",IFERROR(VLOOKUP(TRIM(E5042&amp;""),'Référentiel Articles'!$A$2:$F$634,4,FALSE),""))</f>
      </c>
      <c r="G5042" s="84">
        <f>IF($E5042="","",IFERROR(VLOOKUP(TRIM(E5042&amp;""),'Référentiel Articles'!$A$2:$F$634,5,FALSE),""))</f>
      </c>
      <c r="H5042" s="85" t="str">
        <v/>
      </c>
      <c r="I5042" s="84">
        <f>IF($E5042="","",IFERROR(VLOOKUP(TRIM(E5042&amp;""),'Référentiel Articles'!$A$2:$F$634,6,FALSE),""))</f>
      </c>
      <c r="J5042" s="90">
        <f>IF(OR($E5042="",$H5042=""),"",$H5042*$I5042)</f>
      </c>
      <c r="K5042" s="87" t="str">
        <v/>
      </c>
    </row>
    <row r="5043">
      <c r="A5043" s="74" t="str">
        <v/>
      </c>
      <c r="B5043" s="74" t="str">
        <v/>
      </c>
      <c r="C5043" s="75">
        <f>IF($E5043="","",IFERROR(VLOOKUP(TRIM(E5043&amp;""),'Référentiel Articles'!$A$2:$F$634,2,FALSE),""))</f>
      </c>
      <c r="D5043" s="75">
        <f>IF($E5043="","",IFERROR(VLOOKUP(TRIM(E5043&amp;""),'Référentiel Articles'!$A$2:$F$634,3,FALSE),""))</f>
      </c>
      <c r="E5043" s="74" t="str">
        <v/>
      </c>
      <c r="F5043" s="75">
        <f>IF($E5043="","",IFERROR(VLOOKUP(TRIM(E5043&amp;""),'Référentiel Articles'!$A$2:$F$634,4,FALSE),""))</f>
      </c>
      <c r="G5043" s="76">
        <f>IF($E5043="","",IFERROR(VLOOKUP(TRIM(E5043&amp;""),'Référentiel Articles'!$A$2:$F$634,5,FALSE),""))</f>
      </c>
      <c r="H5043" s="77" t="str">
        <v/>
      </c>
      <c r="I5043" s="76">
        <f>IF($E5043="","",IFERROR(VLOOKUP(TRIM(E5043&amp;""),'Référentiel Articles'!$A$2:$F$634,6,FALSE),""))</f>
      </c>
      <c r="J5043" s="78">
        <f>IF(OR($E5043="",$H5043=""),"",$H5043*$I5043)</f>
      </c>
      <c r="K5043" s="79" t="str">
        <v/>
      </c>
    </row>
    <row r="5044">
      <c r="A5044" s="81" t="str">
        <v/>
      </c>
      <c r="B5044" s="81" t="str">
        <v/>
      </c>
      <c r="C5044" s="83">
        <f>IF($E5044="","",IFERROR(VLOOKUP(TRIM(E5044&amp;""),'Référentiel Articles'!$A$2:$F$634,2,FALSE),""))</f>
      </c>
      <c r="D5044" s="83">
        <f>IF($E5044="","",IFERROR(VLOOKUP(TRIM(E5044&amp;""),'Référentiel Articles'!$A$2:$F$634,3,FALSE),""))</f>
      </c>
      <c r="E5044" s="81" t="str">
        <v/>
      </c>
      <c r="F5044" s="83">
        <f>IF($E5044="","",IFERROR(VLOOKUP(TRIM(E5044&amp;""),'Référentiel Articles'!$A$2:$F$634,4,FALSE),""))</f>
      </c>
      <c r="G5044" s="84">
        <f>IF($E5044="","",IFERROR(VLOOKUP(TRIM(E5044&amp;""),'Référentiel Articles'!$A$2:$F$634,5,FALSE),""))</f>
      </c>
      <c r="H5044" s="85" t="str">
        <v/>
      </c>
      <c r="I5044" s="84">
        <f>IF($E5044="","",IFERROR(VLOOKUP(TRIM(E5044&amp;""),'Référentiel Articles'!$A$2:$F$634,6,FALSE),""))</f>
      </c>
      <c r="J5044" s="90">
        <f>IF(OR($E5044="",$H5044=""),"",$H5044*$I5044)</f>
      </c>
      <c r="K5044" s="87" t="str">
        <v/>
      </c>
    </row>
    <row r="5045">
      <c r="A5045" s="74" t="str">
        <v/>
      </c>
      <c r="B5045" s="74" t="str">
        <v/>
      </c>
      <c r="C5045" s="75">
        <f>IF($E5045="","",IFERROR(VLOOKUP(TRIM(E5045&amp;""),'Référentiel Articles'!$A$2:$F$634,2,FALSE),""))</f>
      </c>
      <c r="D5045" s="75">
        <f>IF($E5045="","",IFERROR(VLOOKUP(TRIM(E5045&amp;""),'Référentiel Articles'!$A$2:$F$634,3,FALSE),""))</f>
      </c>
      <c r="E5045" s="74" t="str">
        <v/>
      </c>
      <c r="F5045" s="75">
        <f>IF($E5045="","",IFERROR(VLOOKUP(TRIM(E5045&amp;""),'Référentiel Articles'!$A$2:$F$634,4,FALSE),""))</f>
      </c>
      <c r="G5045" s="76">
        <f>IF($E5045="","",IFERROR(VLOOKUP(TRIM(E5045&amp;""),'Référentiel Articles'!$A$2:$F$634,5,FALSE),""))</f>
      </c>
      <c r="H5045" s="77" t="str">
        <v/>
      </c>
      <c r="I5045" s="76">
        <f>IF($E5045="","",IFERROR(VLOOKUP(TRIM(E5045&amp;""),'Référentiel Articles'!$A$2:$F$634,6,FALSE),""))</f>
      </c>
      <c r="J5045" s="78">
        <f>IF(OR($E5045="",$H5045=""),"",$H5045*$I5045)</f>
      </c>
      <c r="K5045" s="79" t="str">
        <v/>
      </c>
    </row>
    <row r="5046">
      <c r="A5046" s="81" t="str">
        <v/>
      </c>
      <c r="B5046" s="81" t="str">
        <v/>
      </c>
      <c r="C5046" s="83">
        <f>IF($E5046="","",IFERROR(VLOOKUP(TRIM(E5046&amp;""),'Référentiel Articles'!$A$2:$F$634,2,FALSE),""))</f>
      </c>
      <c r="D5046" s="83">
        <f>IF($E5046="","",IFERROR(VLOOKUP(TRIM(E5046&amp;""),'Référentiel Articles'!$A$2:$F$634,3,FALSE),""))</f>
      </c>
      <c r="E5046" s="81" t="str">
        <v/>
      </c>
      <c r="F5046" s="83">
        <f>IF($E5046="","",IFERROR(VLOOKUP(TRIM(E5046&amp;""),'Référentiel Articles'!$A$2:$F$634,4,FALSE),""))</f>
      </c>
      <c r="G5046" s="84">
        <f>IF($E5046="","",IFERROR(VLOOKUP(TRIM(E5046&amp;""),'Référentiel Articles'!$A$2:$F$634,5,FALSE),""))</f>
      </c>
      <c r="H5046" s="85" t="str">
        <v/>
      </c>
      <c r="I5046" s="84">
        <f>IF($E5046="","",IFERROR(VLOOKUP(TRIM(E5046&amp;""),'Référentiel Articles'!$A$2:$F$634,6,FALSE),""))</f>
      </c>
      <c r="J5046" s="90">
        <f>IF(OR($E5046="",$H5046=""),"",$H5046*$I5046)</f>
      </c>
      <c r="K5046" s="87" t="str">
        <v/>
      </c>
    </row>
    <row r="5047">
      <c r="A5047" s="74" t="str">
        <v/>
      </c>
      <c r="B5047" s="74" t="str">
        <v/>
      </c>
      <c r="C5047" s="75">
        <f>IF($E5047="","",IFERROR(VLOOKUP(TRIM(E5047&amp;""),'Référentiel Articles'!$A$2:$F$634,2,FALSE),""))</f>
      </c>
      <c r="D5047" s="75">
        <f>IF($E5047="","",IFERROR(VLOOKUP(TRIM(E5047&amp;""),'Référentiel Articles'!$A$2:$F$634,3,FALSE),""))</f>
      </c>
      <c r="E5047" s="74" t="str">
        <v/>
      </c>
      <c r="F5047" s="75">
        <f>IF($E5047="","",IFERROR(VLOOKUP(TRIM(E5047&amp;""),'Référentiel Articles'!$A$2:$F$634,4,FALSE),""))</f>
      </c>
      <c r="G5047" s="76">
        <f>IF($E5047="","",IFERROR(VLOOKUP(TRIM(E5047&amp;""),'Référentiel Articles'!$A$2:$F$634,5,FALSE),""))</f>
      </c>
      <c r="H5047" s="77" t="str">
        <v/>
      </c>
      <c r="I5047" s="76">
        <f>IF($E5047="","",IFERROR(VLOOKUP(TRIM(E5047&amp;""),'Référentiel Articles'!$A$2:$F$634,6,FALSE),""))</f>
      </c>
      <c r="J5047" s="78">
        <f>IF(OR($E5047="",$H5047=""),"",$H5047*$I5047)</f>
      </c>
      <c r="K5047" s="79" t="str">
        <v/>
      </c>
    </row>
    <row r="5048">
      <c r="A5048" s="81" t="str">
        <v/>
      </c>
      <c r="B5048" s="81" t="str">
        <v/>
      </c>
      <c r="C5048" s="83">
        <f>IF($E5048="","",IFERROR(VLOOKUP(TRIM(E5048&amp;""),'Référentiel Articles'!$A$2:$F$634,2,FALSE),""))</f>
      </c>
      <c r="D5048" s="83">
        <f>IF($E5048="","",IFERROR(VLOOKUP(TRIM(E5048&amp;""),'Référentiel Articles'!$A$2:$F$634,3,FALSE),""))</f>
      </c>
      <c r="E5048" s="81" t="str">
        <v/>
      </c>
      <c r="F5048" s="83">
        <f>IF($E5048="","",IFERROR(VLOOKUP(TRIM(E5048&amp;""),'Référentiel Articles'!$A$2:$F$634,4,FALSE),""))</f>
      </c>
      <c r="G5048" s="84">
        <f>IF($E5048="","",IFERROR(VLOOKUP(TRIM(E5048&amp;""),'Référentiel Articles'!$A$2:$F$634,5,FALSE),""))</f>
      </c>
      <c r="H5048" s="85" t="str">
        <v/>
      </c>
      <c r="I5048" s="84">
        <f>IF($E5048="","",IFERROR(VLOOKUP(TRIM(E5048&amp;""),'Référentiel Articles'!$A$2:$F$634,6,FALSE),""))</f>
      </c>
      <c r="J5048" s="90">
        <f>IF(OR($E5048="",$H5048=""),"",$H5048*$I5048)</f>
      </c>
      <c r="K5048" s="87" t="str">
        <v/>
      </c>
    </row>
    <row r="5049">
      <c r="A5049" s="74" t="str">
        <v/>
      </c>
      <c r="B5049" s="74" t="str">
        <v/>
      </c>
      <c r="C5049" s="75">
        <f>IF($E5049="","",IFERROR(VLOOKUP(TRIM(E5049&amp;""),'Référentiel Articles'!$A$2:$F$634,2,FALSE),""))</f>
      </c>
      <c r="D5049" s="75">
        <f>IF($E5049="","",IFERROR(VLOOKUP(TRIM(E5049&amp;""),'Référentiel Articles'!$A$2:$F$634,3,FALSE),""))</f>
      </c>
      <c r="E5049" s="74" t="str">
        <v/>
      </c>
      <c r="F5049" s="75">
        <f>IF($E5049="","",IFERROR(VLOOKUP(TRIM(E5049&amp;""),'Référentiel Articles'!$A$2:$F$634,4,FALSE),""))</f>
      </c>
      <c r="G5049" s="76">
        <f>IF($E5049="","",IFERROR(VLOOKUP(TRIM(E5049&amp;""),'Référentiel Articles'!$A$2:$F$634,5,FALSE),""))</f>
      </c>
      <c r="H5049" s="77" t="str">
        <v/>
      </c>
      <c r="I5049" s="76">
        <f>IF($E5049="","",IFERROR(VLOOKUP(TRIM(E5049&amp;""),'Référentiel Articles'!$A$2:$F$634,6,FALSE),""))</f>
      </c>
      <c r="J5049" s="78">
        <f>IF(OR($E5049="",$H5049=""),"",$H5049*$I5049)</f>
      </c>
      <c r="K5049" s="79" t="str">
        <v/>
      </c>
    </row>
    <row r="5050">
      <c r="A5050" s="81" t="str">
        <v/>
      </c>
      <c r="B5050" s="81" t="str">
        <v/>
      </c>
      <c r="C5050" s="83">
        <f>IF($E5050="","",IFERROR(VLOOKUP(TRIM(E5050&amp;""),'Référentiel Articles'!$A$2:$F$634,2,FALSE),""))</f>
      </c>
      <c r="D5050" s="83">
        <f>IF($E5050="","",IFERROR(VLOOKUP(TRIM(E5050&amp;""),'Référentiel Articles'!$A$2:$F$634,3,FALSE),""))</f>
      </c>
      <c r="E5050" s="81" t="str">
        <v/>
      </c>
      <c r="F5050" s="83">
        <f>IF($E5050="","",IFERROR(VLOOKUP(TRIM(E5050&amp;""),'Référentiel Articles'!$A$2:$F$634,4,FALSE),""))</f>
      </c>
      <c r="G5050" s="84">
        <f>IF($E5050="","",IFERROR(VLOOKUP(TRIM(E5050&amp;""),'Référentiel Articles'!$A$2:$F$634,5,FALSE),""))</f>
      </c>
      <c r="H5050" s="85" t="str">
        <v/>
      </c>
      <c r="I5050" s="84">
        <f>IF($E5050="","",IFERROR(VLOOKUP(TRIM(E5050&amp;""),'Référentiel Articles'!$A$2:$F$634,6,FALSE),""))</f>
      </c>
      <c r="J5050" s="90">
        <f>IF(OR($E5050="",$H5050=""),"",$H5050*$I5050)</f>
      </c>
      <c r="K5050" s="87" t="str">
        <v/>
      </c>
    </row>
    <row r="5051">
      <c r="A5051" s="74" t="str">
        <v/>
      </c>
      <c r="B5051" s="74" t="str">
        <v/>
      </c>
      <c r="C5051" s="75">
        <f>IF($E5051="","",IFERROR(VLOOKUP(TRIM(E5051&amp;""),'Référentiel Articles'!$A$2:$F$634,2,FALSE),""))</f>
      </c>
      <c r="D5051" s="75">
        <f>IF($E5051="","",IFERROR(VLOOKUP(TRIM(E5051&amp;""),'Référentiel Articles'!$A$2:$F$634,3,FALSE),""))</f>
      </c>
      <c r="E5051" s="74" t="str">
        <v/>
      </c>
      <c r="F5051" s="75">
        <f>IF($E5051="","",IFERROR(VLOOKUP(TRIM(E5051&amp;""),'Référentiel Articles'!$A$2:$F$634,4,FALSE),""))</f>
      </c>
      <c r="G5051" s="76">
        <f>IF($E5051="","",IFERROR(VLOOKUP(TRIM(E5051&amp;""),'Référentiel Articles'!$A$2:$F$634,5,FALSE),""))</f>
      </c>
      <c r="H5051" s="77" t="str">
        <v/>
      </c>
      <c r="I5051" s="76">
        <f>IF($E5051="","",IFERROR(VLOOKUP(TRIM(E5051&amp;""),'Référentiel Articles'!$A$2:$F$634,6,FALSE),""))</f>
      </c>
      <c r="J5051" s="78">
        <f>IF(OR($E5051="",$H5051=""),"",$H5051*$I5051)</f>
      </c>
      <c r="K5051" s="79" t="str">
        <v/>
      </c>
    </row>
    <row r="5052">
      <c r="A5052" s="81" t="str">
        <v/>
      </c>
      <c r="B5052" s="81" t="str">
        <v/>
      </c>
      <c r="C5052" s="83">
        <f>IF($E5052="","",IFERROR(VLOOKUP(TRIM(E5052&amp;""),'Référentiel Articles'!$A$2:$F$634,2,FALSE),""))</f>
      </c>
      <c r="D5052" s="83">
        <f>IF($E5052="","",IFERROR(VLOOKUP(TRIM(E5052&amp;""),'Référentiel Articles'!$A$2:$F$634,3,FALSE),""))</f>
      </c>
      <c r="E5052" s="81" t="str">
        <v/>
      </c>
      <c r="F5052" s="83">
        <f>IF($E5052="","",IFERROR(VLOOKUP(TRIM(E5052&amp;""),'Référentiel Articles'!$A$2:$F$634,4,FALSE),""))</f>
      </c>
      <c r="G5052" s="84">
        <f>IF($E5052="","",IFERROR(VLOOKUP(TRIM(E5052&amp;""),'Référentiel Articles'!$A$2:$F$634,5,FALSE),""))</f>
      </c>
      <c r="H5052" s="85" t="str">
        <v/>
      </c>
      <c r="I5052" s="84">
        <f>IF($E5052="","",IFERROR(VLOOKUP(TRIM(E5052&amp;""),'Référentiel Articles'!$A$2:$F$634,6,FALSE),""))</f>
      </c>
      <c r="J5052" s="90">
        <f>IF(OR($E5052="",$H5052=""),"",$H5052*$I5052)</f>
      </c>
      <c r="K5052" s="87" t="str">
        <v/>
      </c>
    </row>
    <row r="5053">
      <c r="A5053" s="74" t="str">
        <v/>
      </c>
      <c r="B5053" s="74" t="str">
        <v/>
      </c>
      <c r="C5053" s="75">
        <f>IF($E5053="","",IFERROR(VLOOKUP(TRIM(E5053&amp;""),'Référentiel Articles'!$A$2:$F$634,2,FALSE),""))</f>
      </c>
      <c r="D5053" s="75">
        <f>IF($E5053="","",IFERROR(VLOOKUP(TRIM(E5053&amp;""),'Référentiel Articles'!$A$2:$F$634,3,FALSE),""))</f>
      </c>
      <c r="E5053" s="74" t="str">
        <v/>
      </c>
      <c r="F5053" s="75">
        <f>IF($E5053="","",IFERROR(VLOOKUP(TRIM(E5053&amp;""),'Référentiel Articles'!$A$2:$F$634,4,FALSE),""))</f>
      </c>
      <c r="G5053" s="76">
        <f>IF($E5053="","",IFERROR(VLOOKUP(TRIM(E5053&amp;""),'Référentiel Articles'!$A$2:$F$634,5,FALSE),""))</f>
      </c>
      <c r="H5053" s="77" t="str">
        <v/>
      </c>
      <c r="I5053" s="76">
        <f>IF($E5053="","",IFERROR(VLOOKUP(TRIM(E5053&amp;""),'Référentiel Articles'!$A$2:$F$634,6,FALSE),""))</f>
      </c>
      <c r="J5053" s="78">
        <f>IF(OR($E5053="",$H5053=""),"",$H5053*$I5053)</f>
      </c>
      <c r="K5053" s="79" t="str">
        <v/>
      </c>
    </row>
    <row r="5054">
      <c r="A5054" s="81" t="str">
        <v/>
      </c>
      <c r="B5054" s="81" t="str">
        <v/>
      </c>
      <c r="C5054" s="83">
        <f>IF($E5054="","",IFERROR(VLOOKUP(TRIM(E5054&amp;""),'Référentiel Articles'!$A$2:$F$634,2,FALSE),""))</f>
      </c>
      <c r="D5054" s="83">
        <f>IF($E5054="","",IFERROR(VLOOKUP(TRIM(E5054&amp;""),'Référentiel Articles'!$A$2:$F$634,3,FALSE),""))</f>
      </c>
      <c r="E5054" s="81" t="str">
        <v/>
      </c>
      <c r="F5054" s="83">
        <f>IF($E5054="","",IFERROR(VLOOKUP(TRIM(E5054&amp;""),'Référentiel Articles'!$A$2:$F$634,4,FALSE),""))</f>
      </c>
      <c r="G5054" s="84">
        <f>IF($E5054="","",IFERROR(VLOOKUP(TRIM(E5054&amp;""),'Référentiel Articles'!$A$2:$F$634,5,FALSE),""))</f>
      </c>
      <c r="H5054" s="85" t="str">
        <v/>
      </c>
      <c r="I5054" s="84">
        <f>IF($E5054="","",IFERROR(VLOOKUP(TRIM(E5054&amp;""),'Référentiel Articles'!$A$2:$F$634,6,FALSE),""))</f>
      </c>
      <c r="J5054" s="90">
        <f>IF(OR($E5054="",$H5054=""),"",$H5054*$I5054)</f>
      </c>
      <c r="K5054" s="87" t="str">
        <v/>
      </c>
    </row>
    <row r="5055">
      <c r="A5055" s="74" t="str">
        <v/>
      </c>
      <c r="B5055" s="74" t="str">
        <v/>
      </c>
      <c r="C5055" s="75">
        <f>IF($E5055="","",IFERROR(VLOOKUP(TRIM(E5055&amp;""),'Référentiel Articles'!$A$2:$F$634,2,FALSE),""))</f>
      </c>
      <c r="D5055" s="75">
        <f>IF($E5055="","",IFERROR(VLOOKUP(TRIM(E5055&amp;""),'Référentiel Articles'!$A$2:$F$634,3,FALSE),""))</f>
      </c>
      <c r="E5055" s="74" t="str">
        <v/>
      </c>
      <c r="F5055" s="75">
        <f>IF($E5055="","",IFERROR(VLOOKUP(TRIM(E5055&amp;""),'Référentiel Articles'!$A$2:$F$634,4,FALSE),""))</f>
      </c>
      <c r="G5055" s="76">
        <f>IF($E5055="","",IFERROR(VLOOKUP(TRIM(E5055&amp;""),'Référentiel Articles'!$A$2:$F$634,5,FALSE),""))</f>
      </c>
      <c r="H5055" s="77" t="str">
        <v/>
      </c>
      <c r="I5055" s="76">
        <f>IF($E5055="","",IFERROR(VLOOKUP(TRIM(E5055&amp;""),'Référentiel Articles'!$A$2:$F$634,6,FALSE),""))</f>
      </c>
      <c r="J5055" s="78">
        <f>IF(OR($E5055="",$H5055=""),"",$H5055*$I5055)</f>
      </c>
      <c r="K5055" s="79" t="str">
        <v/>
      </c>
    </row>
    <row r="5056">
      <c r="A5056" s="81" t="str">
        <v/>
      </c>
      <c r="B5056" s="81" t="str">
        <v/>
      </c>
      <c r="C5056" s="83">
        <f>IF($E5056="","",IFERROR(VLOOKUP(TRIM(E5056&amp;""),'Référentiel Articles'!$A$2:$F$634,2,FALSE),""))</f>
      </c>
      <c r="D5056" s="83">
        <f>IF($E5056="","",IFERROR(VLOOKUP(TRIM(E5056&amp;""),'Référentiel Articles'!$A$2:$F$634,3,FALSE),""))</f>
      </c>
      <c r="E5056" s="81" t="str">
        <v/>
      </c>
      <c r="F5056" s="83">
        <f>IF($E5056="","",IFERROR(VLOOKUP(TRIM(E5056&amp;""),'Référentiel Articles'!$A$2:$F$634,4,FALSE),""))</f>
      </c>
      <c r="G5056" s="84">
        <f>IF($E5056="","",IFERROR(VLOOKUP(TRIM(E5056&amp;""),'Référentiel Articles'!$A$2:$F$634,5,FALSE),""))</f>
      </c>
      <c r="H5056" s="85" t="str">
        <v/>
      </c>
      <c r="I5056" s="84">
        <f>IF($E5056="","",IFERROR(VLOOKUP(TRIM(E5056&amp;""),'Référentiel Articles'!$A$2:$F$634,6,FALSE),""))</f>
      </c>
      <c r="J5056" s="90">
        <f>IF(OR($E5056="",$H5056=""),"",$H5056*$I5056)</f>
      </c>
      <c r="K5056" s="87" t="str">
        <v/>
      </c>
    </row>
    <row r="5057">
      <c r="A5057" s="74" t="str">
        <v/>
      </c>
      <c r="B5057" s="74" t="str">
        <v/>
      </c>
      <c r="C5057" s="75">
        <f>IF($E5057="","",IFERROR(VLOOKUP(TRIM(E5057&amp;""),'Référentiel Articles'!$A$2:$F$634,2,FALSE),""))</f>
      </c>
      <c r="D5057" s="75">
        <f>IF($E5057="","",IFERROR(VLOOKUP(TRIM(E5057&amp;""),'Référentiel Articles'!$A$2:$F$634,3,FALSE),""))</f>
      </c>
      <c r="E5057" s="74" t="str">
        <v/>
      </c>
      <c r="F5057" s="75">
        <f>IF($E5057="","",IFERROR(VLOOKUP(TRIM(E5057&amp;""),'Référentiel Articles'!$A$2:$F$634,4,FALSE),""))</f>
      </c>
      <c r="G5057" s="76">
        <f>IF($E5057="","",IFERROR(VLOOKUP(TRIM(E5057&amp;""),'Référentiel Articles'!$A$2:$F$634,5,FALSE),""))</f>
      </c>
      <c r="H5057" s="77" t="str">
        <v/>
      </c>
      <c r="I5057" s="76">
        <f>IF($E5057="","",IFERROR(VLOOKUP(TRIM(E5057&amp;""),'Référentiel Articles'!$A$2:$F$634,6,FALSE),""))</f>
      </c>
      <c r="J5057" s="78">
        <f>IF(OR($E5057="",$H5057=""),"",$H5057*$I5057)</f>
      </c>
      <c r="K5057" s="79" t="str">
        <v/>
      </c>
    </row>
    <row r="5058">
      <c r="A5058" s="81" t="str">
        <v/>
      </c>
      <c r="B5058" s="81" t="str">
        <v/>
      </c>
      <c r="C5058" s="83">
        <f>IF($E5058="","",IFERROR(VLOOKUP(TRIM(E5058&amp;""),'Référentiel Articles'!$A$2:$F$634,2,FALSE),""))</f>
      </c>
      <c r="D5058" s="83">
        <f>IF($E5058="","",IFERROR(VLOOKUP(TRIM(E5058&amp;""),'Référentiel Articles'!$A$2:$F$634,3,FALSE),""))</f>
      </c>
      <c r="E5058" s="81" t="str">
        <v/>
      </c>
      <c r="F5058" s="83">
        <f>IF($E5058="","",IFERROR(VLOOKUP(TRIM(E5058&amp;""),'Référentiel Articles'!$A$2:$F$634,4,FALSE),""))</f>
      </c>
      <c r="G5058" s="84">
        <f>IF($E5058="","",IFERROR(VLOOKUP(TRIM(E5058&amp;""),'Référentiel Articles'!$A$2:$F$634,5,FALSE),""))</f>
      </c>
      <c r="H5058" s="85" t="str">
        <v/>
      </c>
      <c r="I5058" s="84">
        <f>IF($E5058="","",IFERROR(VLOOKUP(TRIM(E5058&amp;""),'Référentiel Articles'!$A$2:$F$634,6,FALSE),""))</f>
      </c>
      <c r="J5058" s="90">
        <f>IF(OR($E5058="",$H5058=""),"",$H5058*$I5058)</f>
      </c>
      <c r="K5058" s="87" t="str">
        <v/>
      </c>
    </row>
    <row r="5059">
      <c r="A5059" s="74" t="str">
        <v/>
      </c>
      <c r="B5059" s="74" t="str">
        <v/>
      </c>
      <c r="C5059" s="75">
        <f>IF($E5059="","",IFERROR(VLOOKUP(TRIM(E5059&amp;""),'Référentiel Articles'!$A$2:$F$634,2,FALSE),""))</f>
      </c>
      <c r="D5059" s="75">
        <f>IF($E5059="","",IFERROR(VLOOKUP(TRIM(E5059&amp;""),'Référentiel Articles'!$A$2:$F$634,3,FALSE),""))</f>
      </c>
      <c r="E5059" s="74" t="str">
        <v/>
      </c>
      <c r="F5059" s="75">
        <f>IF($E5059="","",IFERROR(VLOOKUP(TRIM(E5059&amp;""),'Référentiel Articles'!$A$2:$F$634,4,FALSE),""))</f>
      </c>
      <c r="G5059" s="76">
        <f>IF($E5059="","",IFERROR(VLOOKUP(TRIM(E5059&amp;""),'Référentiel Articles'!$A$2:$F$634,5,FALSE),""))</f>
      </c>
      <c r="H5059" s="77" t="str">
        <v/>
      </c>
      <c r="I5059" s="76">
        <f>IF($E5059="","",IFERROR(VLOOKUP(TRIM(E5059&amp;""),'Référentiel Articles'!$A$2:$F$634,6,FALSE),""))</f>
      </c>
      <c r="J5059" s="78">
        <f>IF(OR($E5059="",$H5059=""),"",$H5059*$I5059)</f>
      </c>
      <c r="K5059" s="79" t="str">
        <v/>
      </c>
    </row>
    <row r="5060">
      <c r="A5060" s="81" t="str">
        <v/>
      </c>
      <c r="B5060" s="81" t="str">
        <v/>
      </c>
      <c r="C5060" s="83">
        <f>IF($E5060="","",IFERROR(VLOOKUP(TRIM(E5060&amp;""),'Référentiel Articles'!$A$2:$F$634,2,FALSE),""))</f>
      </c>
      <c r="D5060" s="83">
        <f>IF($E5060="","",IFERROR(VLOOKUP(TRIM(E5060&amp;""),'Référentiel Articles'!$A$2:$F$634,3,FALSE),""))</f>
      </c>
      <c r="E5060" s="81" t="str">
        <v/>
      </c>
      <c r="F5060" s="83">
        <f>IF($E5060="","",IFERROR(VLOOKUP(TRIM(E5060&amp;""),'Référentiel Articles'!$A$2:$F$634,4,FALSE),""))</f>
      </c>
      <c r="G5060" s="84">
        <f>IF($E5060="","",IFERROR(VLOOKUP(TRIM(E5060&amp;""),'Référentiel Articles'!$A$2:$F$634,5,FALSE),""))</f>
      </c>
      <c r="H5060" s="85" t="str">
        <v/>
      </c>
      <c r="I5060" s="84">
        <f>IF($E5060="","",IFERROR(VLOOKUP(TRIM(E5060&amp;""),'Référentiel Articles'!$A$2:$F$634,6,FALSE),""))</f>
      </c>
      <c r="J5060" s="90">
        <f>IF(OR($E5060="",$H5060=""),"",$H5060*$I5060)</f>
      </c>
      <c r="K5060" s="87" t="str">
        <v/>
      </c>
    </row>
    <row r="5061">
      <c r="A5061" s="74" t="str">
        <v/>
      </c>
      <c r="B5061" s="74" t="str">
        <v/>
      </c>
      <c r="C5061" s="75">
        <f>IF($E5061="","",IFERROR(VLOOKUP(TRIM(E5061&amp;""),'Référentiel Articles'!$A$2:$F$634,2,FALSE),""))</f>
      </c>
      <c r="D5061" s="75">
        <f>IF($E5061="","",IFERROR(VLOOKUP(TRIM(E5061&amp;""),'Référentiel Articles'!$A$2:$F$634,3,FALSE),""))</f>
      </c>
      <c r="E5061" s="74" t="str">
        <v/>
      </c>
      <c r="F5061" s="75">
        <f>IF($E5061="","",IFERROR(VLOOKUP(TRIM(E5061&amp;""),'Référentiel Articles'!$A$2:$F$634,4,FALSE),""))</f>
      </c>
      <c r="G5061" s="76">
        <f>IF($E5061="","",IFERROR(VLOOKUP(TRIM(E5061&amp;""),'Référentiel Articles'!$A$2:$F$634,5,FALSE),""))</f>
      </c>
      <c r="H5061" s="77" t="str">
        <v/>
      </c>
      <c r="I5061" s="76">
        <f>IF($E5061="","",IFERROR(VLOOKUP(TRIM(E5061&amp;""),'Référentiel Articles'!$A$2:$F$634,6,FALSE),""))</f>
      </c>
      <c r="J5061" s="78">
        <f>IF(OR($E5061="",$H5061=""),"",$H5061*$I5061)</f>
      </c>
      <c r="K5061" s="79" t="str">
        <v/>
      </c>
    </row>
    <row r="5062">
      <c r="A5062" s="81" t="str">
        <v/>
      </c>
      <c r="B5062" s="81" t="str">
        <v/>
      </c>
      <c r="C5062" s="83">
        <f>IF($E5062="","",IFERROR(VLOOKUP(TRIM(E5062&amp;""),'Référentiel Articles'!$A$2:$F$634,2,FALSE),""))</f>
      </c>
      <c r="D5062" s="83">
        <f>IF($E5062="","",IFERROR(VLOOKUP(TRIM(E5062&amp;""),'Référentiel Articles'!$A$2:$F$634,3,FALSE),""))</f>
      </c>
      <c r="E5062" s="81" t="str">
        <v/>
      </c>
      <c r="F5062" s="83">
        <f>IF($E5062="","",IFERROR(VLOOKUP(TRIM(E5062&amp;""),'Référentiel Articles'!$A$2:$F$634,4,FALSE),""))</f>
      </c>
      <c r="G5062" s="84">
        <f>IF($E5062="","",IFERROR(VLOOKUP(TRIM(E5062&amp;""),'Référentiel Articles'!$A$2:$F$634,5,FALSE),""))</f>
      </c>
      <c r="H5062" s="85" t="str">
        <v/>
      </c>
      <c r="I5062" s="84">
        <f>IF($E5062="","",IFERROR(VLOOKUP(TRIM(E5062&amp;""),'Référentiel Articles'!$A$2:$F$634,6,FALSE),""))</f>
      </c>
      <c r="J5062" s="90">
        <f>IF(OR($E5062="",$H5062=""),"",$H5062*$I5062)</f>
      </c>
      <c r="K5062" s="87" t="str">
        <v/>
      </c>
    </row>
    <row r="5063">
      <c r="A5063" s="74" t="str">
        <v/>
      </c>
      <c r="B5063" s="74" t="str">
        <v/>
      </c>
      <c r="C5063" s="75">
        <f>IF($E5063="","",IFERROR(VLOOKUP(TRIM(E5063&amp;""),'Référentiel Articles'!$A$2:$F$634,2,FALSE),""))</f>
      </c>
      <c r="D5063" s="75">
        <f>IF($E5063="","",IFERROR(VLOOKUP(TRIM(E5063&amp;""),'Référentiel Articles'!$A$2:$F$634,3,FALSE),""))</f>
      </c>
      <c r="E5063" s="74" t="str">
        <v/>
      </c>
      <c r="F5063" s="75">
        <f>IF($E5063="","",IFERROR(VLOOKUP(TRIM(E5063&amp;""),'Référentiel Articles'!$A$2:$F$634,4,FALSE),""))</f>
      </c>
      <c r="G5063" s="76">
        <f>IF($E5063="","",IFERROR(VLOOKUP(TRIM(E5063&amp;""),'Référentiel Articles'!$A$2:$F$634,5,FALSE),""))</f>
      </c>
      <c r="H5063" s="77" t="str">
        <v/>
      </c>
      <c r="I5063" s="76">
        <f>IF($E5063="","",IFERROR(VLOOKUP(TRIM(E5063&amp;""),'Référentiel Articles'!$A$2:$F$634,6,FALSE),""))</f>
      </c>
      <c r="J5063" s="78">
        <f>IF(OR($E5063="",$H5063=""),"",$H5063*$I5063)</f>
      </c>
      <c r="K5063" s="79" t="str">
        <v/>
      </c>
    </row>
    <row r="5064">
      <c r="A5064" s="81" t="str">
        <v/>
      </c>
      <c r="B5064" s="81" t="str">
        <v/>
      </c>
      <c r="C5064" s="83">
        <f>IF($E5064="","",IFERROR(VLOOKUP(TRIM(E5064&amp;""),'Référentiel Articles'!$A$2:$F$634,2,FALSE),""))</f>
      </c>
      <c r="D5064" s="83">
        <f>IF($E5064="","",IFERROR(VLOOKUP(TRIM(E5064&amp;""),'Référentiel Articles'!$A$2:$F$634,3,FALSE),""))</f>
      </c>
      <c r="E5064" s="81" t="str">
        <v/>
      </c>
      <c r="F5064" s="83">
        <f>IF($E5064="","",IFERROR(VLOOKUP(TRIM(E5064&amp;""),'Référentiel Articles'!$A$2:$F$634,4,FALSE),""))</f>
      </c>
      <c r="G5064" s="84">
        <f>IF($E5064="","",IFERROR(VLOOKUP(TRIM(E5064&amp;""),'Référentiel Articles'!$A$2:$F$634,5,FALSE),""))</f>
      </c>
      <c r="H5064" s="85" t="str">
        <v/>
      </c>
      <c r="I5064" s="84">
        <f>IF($E5064="","",IFERROR(VLOOKUP(TRIM(E5064&amp;""),'Référentiel Articles'!$A$2:$F$634,6,FALSE),""))</f>
      </c>
      <c r="J5064" s="90">
        <f>IF(OR($E5064="",$H5064=""),"",$H5064*$I5064)</f>
      </c>
      <c r="K5064" s="87" t="str">
        <v/>
      </c>
    </row>
    <row r="5065">
      <c r="A5065" s="74" t="str">
        <v/>
      </c>
      <c r="B5065" s="74" t="str">
        <v/>
      </c>
      <c r="C5065" s="75">
        <f>IF($E5065="","",IFERROR(VLOOKUP(TRIM(E5065&amp;""),'Référentiel Articles'!$A$2:$F$634,2,FALSE),""))</f>
      </c>
      <c r="D5065" s="75">
        <f>IF($E5065="","",IFERROR(VLOOKUP(TRIM(E5065&amp;""),'Référentiel Articles'!$A$2:$F$634,3,FALSE),""))</f>
      </c>
      <c r="E5065" s="74" t="str">
        <v/>
      </c>
      <c r="F5065" s="75">
        <f>IF($E5065="","",IFERROR(VLOOKUP(TRIM(E5065&amp;""),'Référentiel Articles'!$A$2:$F$634,4,FALSE),""))</f>
      </c>
      <c r="G5065" s="76">
        <f>IF($E5065="","",IFERROR(VLOOKUP(TRIM(E5065&amp;""),'Référentiel Articles'!$A$2:$F$634,5,FALSE),""))</f>
      </c>
      <c r="H5065" s="77" t="str">
        <v/>
      </c>
      <c r="I5065" s="76">
        <f>IF($E5065="","",IFERROR(VLOOKUP(TRIM(E5065&amp;""),'Référentiel Articles'!$A$2:$F$634,6,FALSE),""))</f>
      </c>
      <c r="J5065" s="78">
        <f>IF(OR($E5065="",$H5065=""),"",$H5065*$I5065)</f>
      </c>
      <c r="K5065" s="79" t="str">
        <v/>
      </c>
    </row>
    <row r="5066">
      <c r="A5066" s="81" t="str">
        <v/>
      </c>
      <c r="B5066" s="81" t="str">
        <v/>
      </c>
      <c r="C5066" s="83">
        <f>IF($E5066="","",IFERROR(VLOOKUP(TRIM(E5066&amp;""),'Référentiel Articles'!$A$2:$F$634,2,FALSE),""))</f>
      </c>
      <c r="D5066" s="83">
        <f>IF($E5066="","",IFERROR(VLOOKUP(TRIM(E5066&amp;""),'Référentiel Articles'!$A$2:$F$634,3,FALSE),""))</f>
      </c>
      <c r="E5066" s="81" t="str">
        <v/>
      </c>
      <c r="F5066" s="83">
        <f>IF($E5066="","",IFERROR(VLOOKUP(TRIM(E5066&amp;""),'Référentiel Articles'!$A$2:$F$634,4,FALSE),""))</f>
      </c>
      <c r="G5066" s="84">
        <f>IF($E5066="","",IFERROR(VLOOKUP(TRIM(E5066&amp;""),'Référentiel Articles'!$A$2:$F$634,5,FALSE),""))</f>
      </c>
      <c r="H5066" s="85" t="str">
        <v/>
      </c>
      <c r="I5066" s="84">
        <f>IF($E5066="","",IFERROR(VLOOKUP(TRIM(E5066&amp;""),'Référentiel Articles'!$A$2:$F$634,6,FALSE),""))</f>
      </c>
      <c r="J5066" s="90">
        <f>IF(OR($E5066="",$H5066=""),"",$H5066*$I5066)</f>
      </c>
      <c r="K5066" s="87" t="str">
        <v/>
      </c>
    </row>
    <row r="5067">
      <c r="A5067" s="74" t="str">
        <v/>
      </c>
      <c r="B5067" s="74" t="str">
        <v/>
      </c>
      <c r="C5067" s="75">
        <f>IF($E5067="","",IFERROR(VLOOKUP(TRIM(E5067&amp;""),'Référentiel Articles'!$A$2:$F$634,2,FALSE),""))</f>
      </c>
      <c r="D5067" s="75">
        <f>IF($E5067="","",IFERROR(VLOOKUP(TRIM(E5067&amp;""),'Référentiel Articles'!$A$2:$F$634,3,FALSE),""))</f>
      </c>
      <c r="E5067" s="74" t="str">
        <v/>
      </c>
      <c r="F5067" s="75">
        <f>IF($E5067="","",IFERROR(VLOOKUP(TRIM(E5067&amp;""),'Référentiel Articles'!$A$2:$F$634,4,FALSE),""))</f>
      </c>
      <c r="G5067" s="76">
        <f>IF($E5067="","",IFERROR(VLOOKUP(TRIM(E5067&amp;""),'Référentiel Articles'!$A$2:$F$634,5,FALSE),""))</f>
      </c>
      <c r="H5067" s="77" t="str">
        <v/>
      </c>
      <c r="I5067" s="76">
        <f>IF($E5067="","",IFERROR(VLOOKUP(TRIM(E5067&amp;""),'Référentiel Articles'!$A$2:$F$634,6,FALSE),""))</f>
      </c>
      <c r="J5067" s="78">
        <f>IF(OR($E5067="",$H5067=""),"",$H5067*$I5067)</f>
      </c>
      <c r="K5067" s="79" t="str">
        <v/>
      </c>
    </row>
    <row r="5068">
      <c r="A5068" s="81" t="str">
        <v/>
      </c>
      <c r="B5068" s="81" t="str">
        <v/>
      </c>
      <c r="C5068" s="83">
        <f>IF($E5068="","",IFERROR(VLOOKUP(TRIM(E5068&amp;""),'Référentiel Articles'!$A$2:$F$634,2,FALSE),""))</f>
      </c>
      <c r="D5068" s="83">
        <f>IF($E5068="","",IFERROR(VLOOKUP(TRIM(E5068&amp;""),'Référentiel Articles'!$A$2:$F$634,3,FALSE),""))</f>
      </c>
      <c r="E5068" s="81" t="str">
        <v/>
      </c>
      <c r="F5068" s="83">
        <f>IF($E5068="","",IFERROR(VLOOKUP(TRIM(E5068&amp;""),'Référentiel Articles'!$A$2:$F$634,4,FALSE),""))</f>
      </c>
      <c r="G5068" s="84">
        <f>IF($E5068="","",IFERROR(VLOOKUP(TRIM(E5068&amp;""),'Référentiel Articles'!$A$2:$F$634,5,FALSE),""))</f>
      </c>
      <c r="H5068" s="85" t="str">
        <v/>
      </c>
      <c r="I5068" s="84">
        <f>IF($E5068="","",IFERROR(VLOOKUP(TRIM(E5068&amp;""),'Référentiel Articles'!$A$2:$F$634,6,FALSE),""))</f>
      </c>
      <c r="J5068" s="90">
        <f>IF(OR($E5068="",$H5068=""),"",$H5068*$I5068)</f>
      </c>
      <c r="K5068" s="87" t="str">
        <v/>
      </c>
    </row>
    <row r="5069">
      <c r="A5069" s="74" t="str">
        <v/>
      </c>
      <c r="B5069" s="74" t="str">
        <v/>
      </c>
      <c r="C5069" s="75">
        <f>IF($E5069="","",IFERROR(VLOOKUP(TRIM(E5069&amp;""),'Référentiel Articles'!$A$2:$F$634,2,FALSE),""))</f>
      </c>
      <c r="D5069" s="75">
        <f>IF($E5069="","",IFERROR(VLOOKUP(TRIM(E5069&amp;""),'Référentiel Articles'!$A$2:$F$634,3,FALSE),""))</f>
      </c>
      <c r="E5069" s="74" t="str">
        <v/>
      </c>
      <c r="F5069" s="75">
        <f>IF($E5069="","",IFERROR(VLOOKUP(TRIM(E5069&amp;""),'Référentiel Articles'!$A$2:$F$634,4,FALSE),""))</f>
      </c>
      <c r="G5069" s="76">
        <f>IF($E5069="","",IFERROR(VLOOKUP(TRIM(E5069&amp;""),'Référentiel Articles'!$A$2:$F$634,5,FALSE),""))</f>
      </c>
      <c r="H5069" s="77" t="str">
        <v/>
      </c>
      <c r="I5069" s="76">
        <f>IF($E5069="","",IFERROR(VLOOKUP(TRIM(E5069&amp;""),'Référentiel Articles'!$A$2:$F$634,6,FALSE),""))</f>
      </c>
      <c r="J5069" s="78">
        <f>IF(OR($E5069="",$H5069=""),"",$H5069*$I5069)</f>
      </c>
      <c r="K5069" s="79" t="str">
        <v/>
      </c>
    </row>
    <row r="5070">
      <c r="A5070" s="81" t="str">
        <v/>
      </c>
      <c r="B5070" s="81" t="str">
        <v/>
      </c>
      <c r="C5070" s="83">
        <f>IF($E5070="","",IFERROR(VLOOKUP(TRIM(E5070&amp;""),'Référentiel Articles'!$A$2:$F$634,2,FALSE),""))</f>
      </c>
      <c r="D5070" s="83">
        <f>IF($E5070="","",IFERROR(VLOOKUP(TRIM(E5070&amp;""),'Référentiel Articles'!$A$2:$F$634,3,FALSE),""))</f>
      </c>
      <c r="E5070" s="81" t="str">
        <v/>
      </c>
      <c r="F5070" s="83">
        <f>IF($E5070="","",IFERROR(VLOOKUP(TRIM(E5070&amp;""),'Référentiel Articles'!$A$2:$F$634,4,FALSE),""))</f>
      </c>
      <c r="G5070" s="84">
        <f>IF($E5070="","",IFERROR(VLOOKUP(TRIM(E5070&amp;""),'Référentiel Articles'!$A$2:$F$634,5,FALSE),""))</f>
      </c>
      <c r="H5070" s="85" t="str">
        <v/>
      </c>
      <c r="I5070" s="84">
        <f>IF($E5070="","",IFERROR(VLOOKUP(TRIM(E5070&amp;""),'Référentiel Articles'!$A$2:$F$634,6,FALSE),""))</f>
      </c>
      <c r="J5070" s="90">
        <f>IF(OR($E5070="",$H5070=""),"",$H5070*$I5070)</f>
      </c>
      <c r="K5070" s="87" t="str">
        <v/>
      </c>
    </row>
    <row r="5071">
      <c r="A5071" s="74" t="str">
        <v/>
      </c>
      <c r="B5071" s="74" t="str">
        <v/>
      </c>
      <c r="C5071" s="75">
        <f>IF($E5071="","",IFERROR(VLOOKUP(TRIM(E5071&amp;""),'Référentiel Articles'!$A$2:$F$634,2,FALSE),""))</f>
      </c>
      <c r="D5071" s="75">
        <f>IF($E5071="","",IFERROR(VLOOKUP(TRIM(E5071&amp;""),'Référentiel Articles'!$A$2:$F$634,3,FALSE),""))</f>
      </c>
      <c r="E5071" s="74" t="str">
        <v/>
      </c>
      <c r="F5071" s="75">
        <f>IF($E5071="","",IFERROR(VLOOKUP(TRIM(E5071&amp;""),'Référentiel Articles'!$A$2:$F$634,4,FALSE),""))</f>
      </c>
      <c r="G5071" s="76">
        <f>IF($E5071="","",IFERROR(VLOOKUP(TRIM(E5071&amp;""),'Référentiel Articles'!$A$2:$F$634,5,FALSE),""))</f>
      </c>
      <c r="H5071" s="77" t="str">
        <v/>
      </c>
      <c r="I5071" s="76">
        <f>IF($E5071="","",IFERROR(VLOOKUP(TRIM(E5071&amp;""),'Référentiel Articles'!$A$2:$F$634,6,FALSE),""))</f>
      </c>
      <c r="J5071" s="78">
        <f>IF(OR($E5071="",$H5071=""),"",$H5071*$I5071)</f>
      </c>
      <c r="K5071" s="79" t="str">
        <v/>
      </c>
    </row>
    <row r="5072">
      <c r="A5072" s="81" t="str">
        <v/>
      </c>
      <c r="B5072" s="81" t="str">
        <v/>
      </c>
      <c r="C5072" s="83">
        <f>IF($E5072="","",IFERROR(VLOOKUP(TRIM(E5072&amp;""),'Référentiel Articles'!$A$2:$F$634,2,FALSE),""))</f>
      </c>
      <c r="D5072" s="83">
        <f>IF($E5072="","",IFERROR(VLOOKUP(TRIM(E5072&amp;""),'Référentiel Articles'!$A$2:$F$634,3,FALSE),""))</f>
      </c>
      <c r="E5072" s="81" t="str">
        <v/>
      </c>
      <c r="F5072" s="83">
        <f>IF($E5072="","",IFERROR(VLOOKUP(TRIM(E5072&amp;""),'Référentiel Articles'!$A$2:$F$634,4,FALSE),""))</f>
      </c>
      <c r="G5072" s="84">
        <f>IF($E5072="","",IFERROR(VLOOKUP(TRIM(E5072&amp;""),'Référentiel Articles'!$A$2:$F$634,5,FALSE),""))</f>
      </c>
      <c r="H5072" s="85" t="str">
        <v/>
      </c>
      <c r="I5072" s="84">
        <f>IF($E5072="","",IFERROR(VLOOKUP(TRIM(E5072&amp;""),'Référentiel Articles'!$A$2:$F$634,6,FALSE),""))</f>
      </c>
      <c r="J5072" s="90">
        <f>IF(OR($E5072="",$H5072=""),"",$H5072*$I5072)</f>
      </c>
      <c r="K5072" s="87" t="str">
        <v/>
      </c>
    </row>
    <row r="5073">
      <c r="A5073" s="74" t="str">
        <v/>
      </c>
      <c r="B5073" s="74" t="str">
        <v/>
      </c>
      <c r="C5073" s="75">
        <f>IF($E5073="","",IFERROR(VLOOKUP(TRIM(E5073&amp;""),'Référentiel Articles'!$A$2:$F$634,2,FALSE),""))</f>
      </c>
      <c r="D5073" s="75">
        <f>IF($E5073="","",IFERROR(VLOOKUP(TRIM(E5073&amp;""),'Référentiel Articles'!$A$2:$F$634,3,FALSE),""))</f>
      </c>
      <c r="E5073" s="74" t="str">
        <v/>
      </c>
      <c r="F5073" s="75">
        <f>IF($E5073="","",IFERROR(VLOOKUP(TRIM(E5073&amp;""),'Référentiel Articles'!$A$2:$F$634,4,FALSE),""))</f>
      </c>
      <c r="G5073" s="76">
        <f>IF($E5073="","",IFERROR(VLOOKUP(TRIM(E5073&amp;""),'Référentiel Articles'!$A$2:$F$634,5,FALSE),""))</f>
      </c>
      <c r="H5073" s="77" t="str">
        <v/>
      </c>
      <c r="I5073" s="76">
        <f>IF($E5073="","",IFERROR(VLOOKUP(TRIM(E5073&amp;""),'Référentiel Articles'!$A$2:$F$634,6,FALSE),""))</f>
      </c>
      <c r="J5073" s="78">
        <f>IF(OR($E5073="",$H5073=""),"",$H5073*$I5073)</f>
      </c>
      <c r="K5073" s="79" t="str">
        <v/>
      </c>
    </row>
    <row r="5074">
      <c r="A5074" s="81" t="str">
        <v/>
      </c>
      <c r="B5074" s="81" t="str">
        <v/>
      </c>
      <c r="C5074" s="83">
        <f>IF($E5074="","",IFERROR(VLOOKUP(TRIM(E5074&amp;""),'Référentiel Articles'!$A$2:$F$634,2,FALSE),""))</f>
      </c>
      <c r="D5074" s="83">
        <f>IF($E5074="","",IFERROR(VLOOKUP(TRIM(E5074&amp;""),'Référentiel Articles'!$A$2:$F$634,3,FALSE),""))</f>
      </c>
      <c r="E5074" s="81" t="str">
        <v/>
      </c>
      <c r="F5074" s="83">
        <f>IF($E5074="","",IFERROR(VLOOKUP(TRIM(E5074&amp;""),'Référentiel Articles'!$A$2:$F$634,4,FALSE),""))</f>
      </c>
      <c r="G5074" s="84">
        <f>IF($E5074="","",IFERROR(VLOOKUP(TRIM(E5074&amp;""),'Référentiel Articles'!$A$2:$F$634,5,FALSE),""))</f>
      </c>
      <c r="H5074" s="85" t="str">
        <v/>
      </c>
      <c r="I5074" s="84">
        <f>IF($E5074="","",IFERROR(VLOOKUP(TRIM(E5074&amp;""),'Référentiel Articles'!$A$2:$F$634,6,FALSE),""))</f>
      </c>
      <c r="J5074" s="90">
        <f>IF(OR($E5074="",$H5074=""),"",$H5074*$I5074)</f>
      </c>
      <c r="K5074" s="87" t="str">
        <v/>
      </c>
    </row>
    <row r="5075">
      <c r="A5075" s="74" t="str">
        <v/>
      </c>
      <c r="B5075" s="74" t="str">
        <v/>
      </c>
      <c r="C5075" s="75">
        <f>IF($E5075="","",IFERROR(VLOOKUP(TRIM(E5075&amp;""),'Référentiel Articles'!$A$2:$F$634,2,FALSE),""))</f>
      </c>
      <c r="D5075" s="75">
        <f>IF($E5075="","",IFERROR(VLOOKUP(TRIM(E5075&amp;""),'Référentiel Articles'!$A$2:$F$634,3,FALSE),""))</f>
      </c>
      <c r="E5075" s="74" t="str">
        <v/>
      </c>
      <c r="F5075" s="75">
        <f>IF($E5075="","",IFERROR(VLOOKUP(TRIM(E5075&amp;""),'Référentiel Articles'!$A$2:$F$634,4,FALSE),""))</f>
      </c>
      <c r="G5075" s="76">
        <f>IF($E5075="","",IFERROR(VLOOKUP(TRIM(E5075&amp;""),'Référentiel Articles'!$A$2:$F$634,5,FALSE),""))</f>
      </c>
      <c r="H5075" s="77" t="str">
        <v/>
      </c>
      <c r="I5075" s="76">
        <f>IF($E5075="","",IFERROR(VLOOKUP(TRIM(E5075&amp;""),'Référentiel Articles'!$A$2:$F$634,6,FALSE),""))</f>
      </c>
      <c r="J5075" s="78">
        <f>IF(OR($E5075="",$H5075=""),"",$H5075*$I5075)</f>
      </c>
      <c r="K5075" s="79" t="str">
        <v/>
      </c>
    </row>
    <row r="5076">
      <c r="A5076" s="81" t="str">
        <v/>
      </c>
      <c r="B5076" s="81" t="str">
        <v/>
      </c>
      <c r="C5076" s="83">
        <f>IF($E5076="","",IFERROR(VLOOKUP(TRIM(E5076&amp;""),'Référentiel Articles'!$A$2:$F$634,2,FALSE),""))</f>
      </c>
      <c r="D5076" s="83">
        <f>IF($E5076="","",IFERROR(VLOOKUP(TRIM(E5076&amp;""),'Référentiel Articles'!$A$2:$F$634,3,FALSE),""))</f>
      </c>
      <c r="E5076" s="81" t="str">
        <v/>
      </c>
      <c r="F5076" s="83">
        <f>IF($E5076="","",IFERROR(VLOOKUP(TRIM(E5076&amp;""),'Référentiel Articles'!$A$2:$F$634,4,FALSE),""))</f>
      </c>
      <c r="G5076" s="84">
        <f>IF($E5076="","",IFERROR(VLOOKUP(TRIM(E5076&amp;""),'Référentiel Articles'!$A$2:$F$634,5,FALSE),""))</f>
      </c>
      <c r="H5076" s="85" t="str">
        <v/>
      </c>
      <c r="I5076" s="84">
        <f>IF($E5076="","",IFERROR(VLOOKUP(TRIM(E5076&amp;""),'Référentiel Articles'!$A$2:$F$634,6,FALSE),""))</f>
      </c>
      <c r="J5076" s="90">
        <f>IF(OR($E5076="",$H5076=""),"",$H5076*$I5076)</f>
      </c>
      <c r="K5076" s="87" t="str">
        <v/>
      </c>
    </row>
    <row r="5077">
      <c r="A5077" s="74" t="str">
        <v/>
      </c>
      <c r="B5077" s="74" t="str">
        <v/>
      </c>
      <c r="C5077" s="75">
        <f>IF($E5077="","",IFERROR(VLOOKUP(TRIM(E5077&amp;""),'Référentiel Articles'!$A$2:$F$634,2,FALSE),""))</f>
      </c>
      <c r="D5077" s="75">
        <f>IF($E5077="","",IFERROR(VLOOKUP(TRIM(E5077&amp;""),'Référentiel Articles'!$A$2:$F$634,3,FALSE),""))</f>
      </c>
      <c r="E5077" s="74" t="str">
        <v/>
      </c>
      <c r="F5077" s="75">
        <f>IF($E5077="","",IFERROR(VLOOKUP(TRIM(E5077&amp;""),'Référentiel Articles'!$A$2:$F$634,4,FALSE),""))</f>
      </c>
      <c r="G5077" s="76">
        <f>IF($E5077="","",IFERROR(VLOOKUP(TRIM(E5077&amp;""),'Référentiel Articles'!$A$2:$F$634,5,FALSE),""))</f>
      </c>
      <c r="H5077" s="77" t="str">
        <v/>
      </c>
      <c r="I5077" s="76">
        <f>IF($E5077="","",IFERROR(VLOOKUP(TRIM(E5077&amp;""),'Référentiel Articles'!$A$2:$F$634,6,FALSE),""))</f>
      </c>
      <c r="J5077" s="78">
        <f>IF(OR($E5077="",$H5077=""),"",$H5077*$I5077)</f>
      </c>
      <c r="K5077" s="79" t="str">
        <v/>
      </c>
    </row>
    <row r="5078">
      <c r="A5078" s="81" t="str">
        <v/>
      </c>
      <c r="B5078" s="81" t="str">
        <v/>
      </c>
      <c r="C5078" s="83">
        <f>IF($E5078="","",IFERROR(VLOOKUP(TRIM(E5078&amp;""),'Référentiel Articles'!$A$2:$F$634,2,FALSE),""))</f>
      </c>
      <c r="D5078" s="83">
        <f>IF($E5078="","",IFERROR(VLOOKUP(TRIM(E5078&amp;""),'Référentiel Articles'!$A$2:$F$634,3,FALSE),""))</f>
      </c>
      <c r="E5078" s="81" t="str">
        <v/>
      </c>
      <c r="F5078" s="83">
        <f>IF($E5078="","",IFERROR(VLOOKUP(TRIM(E5078&amp;""),'Référentiel Articles'!$A$2:$F$634,4,FALSE),""))</f>
      </c>
      <c r="G5078" s="84">
        <f>IF($E5078="","",IFERROR(VLOOKUP(TRIM(E5078&amp;""),'Référentiel Articles'!$A$2:$F$634,5,FALSE),""))</f>
      </c>
      <c r="H5078" s="85" t="str">
        <v/>
      </c>
      <c r="I5078" s="84">
        <f>IF($E5078="","",IFERROR(VLOOKUP(TRIM(E5078&amp;""),'Référentiel Articles'!$A$2:$F$634,6,FALSE),""))</f>
      </c>
      <c r="J5078" s="90">
        <f>IF(OR($E5078="",$H5078=""),"",$H5078*$I5078)</f>
      </c>
      <c r="K5078" s="87" t="str">
        <v/>
      </c>
    </row>
    <row r="5079">
      <c r="A5079" s="74" t="str">
        <v/>
      </c>
      <c r="B5079" s="74" t="str">
        <v/>
      </c>
      <c r="C5079" s="75">
        <f>IF($E5079="","",IFERROR(VLOOKUP(TRIM(E5079&amp;""),'Référentiel Articles'!$A$2:$F$634,2,FALSE),""))</f>
      </c>
      <c r="D5079" s="75">
        <f>IF($E5079="","",IFERROR(VLOOKUP(TRIM(E5079&amp;""),'Référentiel Articles'!$A$2:$F$634,3,FALSE),""))</f>
      </c>
      <c r="E5079" s="74" t="str">
        <v/>
      </c>
      <c r="F5079" s="75">
        <f>IF($E5079="","",IFERROR(VLOOKUP(TRIM(E5079&amp;""),'Référentiel Articles'!$A$2:$F$634,4,FALSE),""))</f>
      </c>
      <c r="G5079" s="76">
        <f>IF($E5079="","",IFERROR(VLOOKUP(TRIM(E5079&amp;""),'Référentiel Articles'!$A$2:$F$634,5,FALSE),""))</f>
      </c>
      <c r="H5079" s="77" t="str">
        <v/>
      </c>
      <c r="I5079" s="76">
        <f>IF($E5079="","",IFERROR(VLOOKUP(TRIM(E5079&amp;""),'Référentiel Articles'!$A$2:$F$634,6,FALSE),""))</f>
      </c>
      <c r="J5079" s="78">
        <f>IF(OR($E5079="",$H5079=""),"",$H5079*$I5079)</f>
      </c>
      <c r="K5079" s="79" t="str">
        <v/>
      </c>
    </row>
    <row r="5080">
      <c r="A5080" s="81" t="str">
        <v/>
      </c>
      <c r="B5080" s="81" t="str">
        <v/>
      </c>
      <c r="C5080" s="83">
        <f>IF($E5080="","",IFERROR(VLOOKUP(TRIM(E5080&amp;""),'Référentiel Articles'!$A$2:$F$634,2,FALSE),""))</f>
      </c>
      <c r="D5080" s="83">
        <f>IF($E5080="","",IFERROR(VLOOKUP(TRIM(E5080&amp;""),'Référentiel Articles'!$A$2:$F$634,3,FALSE),""))</f>
      </c>
      <c r="E5080" s="81" t="str">
        <v/>
      </c>
      <c r="F5080" s="83">
        <f>IF($E5080="","",IFERROR(VLOOKUP(TRIM(E5080&amp;""),'Référentiel Articles'!$A$2:$F$634,4,FALSE),""))</f>
      </c>
      <c r="G5080" s="84">
        <f>IF($E5080="","",IFERROR(VLOOKUP(TRIM(E5080&amp;""),'Référentiel Articles'!$A$2:$F$634,5,FALSE),""))</f>
      </c>
      <c r="H5080" s="85" t="str">
        <v/>
      </c>
      <c r="I5080" s="84">
        <f>IF($E5080="","",IFERROR(VLOOKUP(TRIM(E5080&amp;""),'Référentiel Articles'!$A$2:$F$634,6,FALSE),""))</f>
      </c>
      <c r="J5080" s="90">
        <f>IF(OR($E5080="",$H5080=""),"",$H5080*$I5080)</f>
      </c>
      <c r="K5080" s="87" t="str">
        <v/>
      </c>
    </row>
    <row r="5081">
      <c r="A5081" s="74" t="str">
        <v/>
      </c>
      <c r="B5081" s="74" t="str">
        <v/>
      </c>
      <c r="C5081" s="75">
        <f>IF($E5081="","",IFERROR(VLOOKUP(TRIM(E5081&amp;""),'Référentiel Articles'!$A$2:$F$634,2,FALSE),""))</f>
      </c>
      <c r="D5081" s="75">
        <f>IF($E5081="","",IFERROR(VLOOKUP(TRIM(E5081&amp;""),'Référentiel Articles'!$A$2:$F$634,3,FALSE),""))</f>
      </c>
      <c r="E5081" s="74" t="str">
        <v/>
      </c>
      <c r="F5081" s="75">
        <f>IF($E5081="","",IFERROR(VLOOKUP(TRIM(E5081&amp;""),'Référentiel Articles'!$A$2:$F$634,4,FALSE),""))</f>
      </c>
      <c r="G5081" s="76">
        <f>IF($E5081="","",IFERROR(VLOOKUP(TRIM(E5081&amp;""),'Référentiel Articles'!$A$2:$F$634,5,FALSE),""))</f>
      </c>
      <c r="H5081" s="77" t="str">
        <v/>
      </c>
      <c r="I5081" s="76">
        <f>IF($E5081="","",IFERROR(VLOOKUP(TRIM(E5081&amp;""),'Référentiel Articles'!$A$2:$F$634,6,FALSE),""))</f>
      </c>
      <c r="J5081" s="78">
        <f>IF(OR($E5081="",$H5081=""),"",$H5081*$I5081)</f>
      </c>
      <c r="K5081" s="79" t="str">
        <v/>
      </c>
    </row>
    <row r="5082">
      <c r="A5082" s="81" t="str">
        <v/>
      </c>
      <c r="B5082" s="81" t="str">
        <v/>
      </c>
      <c r="C5082" s="83">
        <f>IF($E5082="","",IFERROR(VLOOKUP(TRIM(E5082&amp;""),'Référentiel Articles'!$A$2:$F$634,2,FALSE),""))</f>
      </c>
      <c r="D5082" s="83">
        <f>IF($E5082="","",IFERROR(VLOOKUP(TRIM(E5082&amp;""),'Référentiel Articles'!$A$2:$F$634,3,FALSE),""))</f>
      </c>
      <c r="E5082" s="81" t="str">
        <v/>
      </c>
      <c r="F5082" s="83">
        <f>IF($E5082="","",IFERROR(VLOOKUP(TRIM(E5082&amp;""),'Référentiel Articles'!$A$2:$F$634,4,FALSE),""))</f>
      </c>
      <c r="G5082" s="84">
        <f>IF($E5082="","",IFERROR(VLOOKUP(TRIM(E5082&amp;""),'Référentiel Articles'!$A$2:$F$634,5,FALSE),""))</f>
      </c>
      <c r="H5082" s="85" t="str">
        <v/>
      </c>
      <c r="I5082" s="84">
        <f>IF($E5082="","",IFERROR(VLOOKUP(TRIM(E5082&amp;""),'Référentiel Articles'!$A$2:$F$634,6,FALSE),""))</f>
      </c>
      <c r="J5082" s="90">
        <f>IF(OR($E5082="",$H5082=""),"",$H5082*$I5082)</f>
      </c>
      <c r="K5082" s="87" t="str">
        <v/>
      </c>
    </row>
    <row r="5083">
      <c r="A5083" s="74" t="str">
        <v/>
      </c>
      <c r="B5083" s="74" t="str">
        <v/>
      </c>
      <c r="C5083" s="75">
        <f>IF($E5083="","",IFERROR(VLOOKUP(TRIM(E5083&amp;""),'Référentiel Articles'!$A$2:$F$634,2,FALSE),""))</f>
      </c>
      <c r="D5083" s="75">
        <f>IF($E5083="","",IFERROR(VLOOKUP(TRIM(E5083&amp;""),'Référentiel Articles'!$A$2:$F$634,3,FALSE),""))</f>
      </c>
      <c r="E5083" s="74" t="str">
        <v/>
      </c>
      <c r="F5083" s="75">
        <f>IF($E5083="","",IFERROR(VLOOKUP(TRIM(E5083&amp;""),'Référentiel Articles'!$A$2:$F$634,4,FALSE),""))</f>
      </c>
      <c r="G5083" s="76">
        <f>IF($E5083="","",IFERROR(VLOOKUP(TRIM(E5083&amp;""),'Référentiel Articles'!$A$2:$F$634,5,FALSE),""))</f>
      </c>
      <c r="H5083" s="77" t="str">
        <v/>
      </c>
      <c r="I5083" s="76">
        <f>IF($E5083="","",IFERROR(VLOOKUP(TRIM(E5083&amp;""),'Référentiel Articles'!$A$2:$F$634,6,FALSE),""))</f>
      </c>
      <c r="J5083" s="78">
        <f>IF(OR($E5083="",$H5083=""),"",$H5083*$I5083)</f>
      </c>
      <c r="K5083" s="79" t="str">
        <v/>
      </c>
    </row>
    <row r="5084">
      <c r="A5084" s="81" t="str">
        <v/>
      </c>
      <c r="B5084" s="81" t="str">
        <v/>
      </c>
      <c r="C5084" s="83">
        <f>IF($E5084="","",IFERROR(VLOOKUP(TRIM(E5084&amp;""),'Référentiel Articles'!$A$2:$F$634,2,FALSE),""))</f>
      </c>
      <c r="D5084" s="83">
        <f>IF($E5084="","",IFERROR(VLOOKUP(TRIM(E5084&amp;""),'Référentiel Articles'!$A$2:$F$634,3,FALSE),""))</f>
      </c>
      <c r="E5084" s="81" t="str">
        <v/>
      </c>
      <c r="F5084" s="83">
        <f>IF($E5084="","",IFERROR(VLOOKUP(TRIM(E5084&amp;""),'Référentiel Articles'!$A$2:$F$634,4,FALSE),""))</f>
      </c>
      <c r="G5084" s="84">
        <f>IF($E5084="","",IFERROR(VLOOKUP(TRIM(E5084&amp;""),'Référentiel Articles'!$A$2:$F$634,5,FALSE),""))</f>
      </c>
      <c r="H5084" s="85" t="str">
        <v/>
      </c>
      <c r="I5084" s="84">
        <f>IF($E5084="","",IFERROR(VLOOKUP(TRIM(E5084&amp;""),'Référentiel Articles'!$A$2:$F$634,6,FALSE),""))</f>
      </c>
      <c r="J5084" s="90">
        <f>IF(OR($E5084="",$H5084=""),"",$H5084*$I5084)</f>
      </c>
      <c r="K5084" s="87" t="str">
        <v/>
      </c>
    </row>
    <row r="5085">
      <c r="A5085" s="74" t="str">
        <v/>
      </c>
      <c r="B5085" s="74" t="str">
        <v/>
      </c>
      <c r="C5085" s="75">
        <f>IF($E5085="","",IFERROR(VLOOKUP(TRIM(E5085&amp;""),'Référentiel Articles'!$A$2:$F$634,2,FALSE),""))</f>
      </c>
      <c r="D5085" s="75">
        <f>IF($E5085="","",IFERROR(VLOOKUP(TRIM(E5085&amp;""),'Référentiel Articles'!$A$2:$F$634,3,FALSE),""))</f>
      </c>
      <c r="E5085" s="74" t="str">
        <v/>
      </c>
      <c r="F5085" s="75">
        <f>IF($E5085="","",IFERROR(VLOOKUP(TRIM(E5085&amp;""),'Référentiel Articles'!$A$2:$F$634,4,FALSE),""))</f>
      </c>
      <c r="G5085" s="76">
        <f>IF($E5085="","",IFERROR(VLOOKUP(TRIM(E5085&amp;""),'Référentiel Articles'!$A$2:$F$634,5,FALSE),""))</f>
      </c>
      <c r="H5085" s="77" t="str">
        <v/>
      </c>
      <c r="I5085" s="76">
        <f>IF($E5085="","",IFERROR(VLOOKUP(TRIM(E5085&amp;""),'Référentiel Articles'!$A$2:$F$634,6,FALSE),""))</f>
      </c>
      <c r="J5085" s="78">
        <f>IF(OR($E5085="",$H5085=""),"",$H5085*$I5085)</f>
      </c>
      <c r="K5085" s="79" t="str">
        <v/>
      </c>
    </row>
    <row r="5086">
      <c r="A5086" s="81" t="str">
        <v/>
      </c>
      <c r="B5086" s="81" t="str">
        <v/>
      </c>
      <c r="C5086" s="83">
        <f>IF($E5086="","",IFERROR(VLOOKUP(TRIM(E5086&amp;""),'Référentiel Articles'!$A$2:$F$634,2,FALSE),""))</f>
      </c>
      <c r="D5086" s="83">
        <f>IF($E5086="","",IFERROR(VLOOKUP(TRIM(E5086&amp;""),'Référentiel Articles'!$A$2:$F$634,3,FALSE),""))</f>
      </c>
      <c r="E5086" s="81" t="str">
        <v/>
      </c>
      <c r="F5086" s="83">
        <f>IF($E5086="","",IFERROR(VLOOKUP(TRIM(E5086&amp;""),'Référentiel Articles'!$A$2:$F$634,4,FALSE),""))</f>
      </c>
      <c r="G5086" s="84">
        <f>IF($E5086="","",IFERROR(VLOOKUP(TRIM(E5086&amp;""),'Référentiel Articles'!$A$2:$F$634,5,FALSE),""))</f>
      </c>
      <c r="H5086" s="85" t="str">
        <v/>
      </c>
      <c r="I5086" s="84">
        <f>IF($E5086="","",IFERROR(VLOOKUP(TRIM(E5086&amp;""),'Référentiel Articles'!$A$2:$F$634,6,FALSE),""))</f>
      </c>
      <c r="J5086" s="90">
        <f>IF(OR($E5086="",$H5086=""),"",$H5086*$I5086)</f>
      </c>
      <c r="K5086" s="87" t="str">
        <v/>
      </c>
    </row>
    <row r="5087">
      <c r="A5087" s="74" t="str">
        <v/>
      </c>
      <c r="B5087" s="74" t="str">
        <v/>
      </c>
      <c r="C5087" s="75">
        <f>IF($E5087="","",IFERROR(VLOOKUP(TRIM(E5087&amp;""),'Référentiel Articles'!$A$2:$F$634,2,FALSE),""))</f>
      </c>
      <c r="D5087" s="75">
        <f>IF($E5087="","",IFERROR(VLOOKUP(TRIM(E5087&amp;""),'Référentiel Articles'!$A$2:$F$634,3,FALSE),""))</f>
      </c>
      <c r="E5087" s="74" t="str">
        <v/>
      </c>
      <c r="F5087" s="75">
        <f>IF($E5087="","",IFERROR(VLOOKUP(TRIM(E5087&amp;""),'Référentiel Articles'!$A$2:$F$634,4,FALSE),""))</f>
      </c>
      <c r="G5087" s="76">
        <f>IF($E5087="","",IFERROR(VLOOKUP(TRIM(E5087&amp;""),'Référentiel Articles'!$A$2:$F$634,5,FALSE),""))</f>
      </c>
      <c r="H5087" s="77" t="str">
        <v/>
      </c>
      <c r="I5087" s="76">
        <f>IF($E5087="","",IFERROR(VLOOKUP(TRIM(E5087&amp;""),'Référentiel Articles'!$A$2:$F$634,6,FALSE),""))</f>
      </c>
      <c r="J5087" s="78">
        <f>IF(OR($E5087="",$H5087=""),"",$H5087*$I5087)</f>
      </c>
      <c r="K5087" s="79" t="str">
        <v/>
      </c>
    </row>
    <row r="5088">
      <c r="A5088" s="81" t="str">
        <v/>
      </c>
      <c r="B5088" s="81" t="str">
        <v/>
      </c>
      <c r="C5088" s="83">
        <f>IF($E5088="","",IFERROR(VLOOKUP(TRIM(E5088&amp;""),'Référentiel Articles'!$A$2:$F$634,2,FALSE),""))</f>
      </c>
      <c r="D5088" s="83">
        <f>IF($E5088="","",IFERROR(VLOOKUP(TRIM(E5088&amp;""),'Référentiel Articles'!$A$2:$F$634,3,FALSE),""))</f>
      </c>
      <c r="E5088" s="81" t="str">
        <v/>
      </c>
      <c r="F5088" s="83">
        <f>IF($E5088="","",IFERROR(VLOOKUP(TRIM(E5088&amp;""),'Référentiel Articles'!$A$2:$F$634,4,FALSE),""))</f>
      </c>
      <c r="G5088" s="84">
        <f>IF($E5088="","",IFERROR(VLOOKUP(TRIM(E5088&amp;""),'Référentiel Articles'!$A$2:$F$634,5,FALSE),""))</f>
      </c>
      <c r="H5088" s="85" t="str">
        <v/>
      </c>
      <c r="I5088" s="84">
        <f>IF($E5088="","",IFERROR(VLOOKUP(TRIM(E5088&amp;""),'Référentiel Articles'!$A$2:$F$634,6,FALSE),""))</f>
      </c>
      <c r="J5088" s="90">
        <f>IF(OR($E5088="",$H5088=""),"",$H5088*$I5088)</f>
      </c>
      <c r="K5088" s="87" t="str">
        <v/>
      </c>
    </row>
    <row r="5089">
      <c r="A5089" s="74" t="str">
        <v/>
      </c>
      <c r="B5089" s="74" t="str">
        <v/>
      </c>
      <c r="C5089" s="75">
        <f>IF($E5089="","",IFERROR(VLOOKUP(TRIM(E5089&amp;""),'Référentiel Articles'!$A$2:$F$634,2,FALSE),""))</f>
      </c>
      <c r="D5089" s="75">
        <f>IF($E5089="","",IFERROR(VLOOKUP(TRIM(E5089&amp;""),'Référentiel Articles'!$A$2:$F$634,3,FALSE),""))</f>
      </c>
      <c r="E5089" s="74" t="str">
        <v/>
      </c>
      <c r="F5089" s="75">
        <f>IF($E5089="","",IFERROR(VLOOKUP(TRIM(E5089&amp;""),'Référentiel Articles'!$A$2:$F$634,4,FALSE),""))</f>
      </c>
      <c r="G5089" s="76">
        <f>IF($E5089="","",IFERROR(VLOOKUP(TRIM(E5089&amp;""),'Référentiel Articles'!$A$2:$F$634,5,FALSE),""))</f>
      </c>
      <c r="H5089" s="77" t="str">
        <v/>
      </c>
      <c r="I5089" s="76">
        <f>IF($E5089="","",IFERROR(VLOOKUP(TRIM(E5089&amp;""),'Référentiel Articles'!$A$2:$F$634,6,FALSE),""))</f>
      </c>
      <c r="J5089" s="78">
        <f>IF(OR($E5089="",$H5089=""),"",$H5089*$I5089)</f>
      </c>
      <c r="K5089" s="79" t="str">
        <v/>
      </c>
    </row>
    <row r="5090">
      <c r="A5090" s="81" t="str">
        <v/>
      </c>
      <c r="B5090" s="81" t="str">
        <v/>
      </c>
      <c r="C5090" s="83">
        <f>IF($E5090="","",IFERROR(VLOOKUP(TRIM(E5090&amp;""),'Référentiel Articles'!$A$2:$F$634,2,FALSE),""))</f>
      </c>
      <c r="D5090" s="83">
        <f>IF($E5090="","",IFERROR(VLOOKUP(TRIM(E5090&amp;""),'Référentiel Articles'!$A$2:$F$634,3,FALSE),""))</f>
      </c>
      <c r="E5090" s="81" t="str">
        <v/>
      </c>
      <c r="F5090" s="83">
        <f>IF($E5090="","",IFERROR(VLOOKUP(TRIM(E5090&amp;""),'Référentiel Articles'!$A$2:$F$634,4,FALSE),""))</f>
      </c>
      <c r="G5090" s="84">
        <f>IF($E5090="","",IFERROR(VLOOKUP(TRIM(E5090&amp;""),'Référentiel Articles'!$A$2:$F$634,5,FALSE),""))</f>
      </c>
      <c r="H5090" s="85" t="str">
        <v/>
      </c>
      <c r="I5090" s="84">
        <f>IF($E5090="","",IFERROR(VLOOKUP(TRIM(E5090&amp;""),'Référentiel Articles'!$A$2:$F$634,6,FALSE),""))</f>
      </c>
      <c r="J5090" s="90">
        <f>IF(OR($E5090="",$H5090=""),"",$H5090*$I5090)</f>
      </c>
      <c r="K5090" s="87" t="str">
        <v/>
      </c>
    </row>
    <row r="5091">
      <c r="A5091" s="74" t="str">
        <v/>
      </c>
      <c r="B5091" s="74" t="str">
        <v/>
      </c>
      <c r="C5091" s="75">
        <f>IF($E5091="","",IFERROR(VLOOKUP(TRIM(E5091&amp;""),'Référentiel Articles'!$A$2:$F$634,2,FALSE),""))</f>
      </c>
      <c r="D5091" s="75">
        <f>IF($E5091="","",IFERROR(VLOOKUP(TRIM(E5091&amp;""),'Référentiel Articles'!$A$2:$F$634,3,FALSE),""))</f>
      </c>
      <c r="E5091" s="74" t="str">
        <v/>
      </c>
      <c r="F5091" s="75">
        <f>IF($E5091="","",IFERROR(VLOOKUP(TRIM(E5091&amp;""),'Référentiel Articles'!$A$2:$F$634,4,FALSE),""))</f>
      </c>
      <c r="G5091" s="76">
        <f>IF($E5091="","",IFERROR(VLOOKUP(TRIM(E5091&amp;""),'Référentiel Articles'!$A$2:$F$634,5,FALSE),""))</f>
      </c>
      <c r="H5091" s="77" t="str">
        <v/>
      </c>
      <c r="I5091" s="76">
        <f>IF($E5091="","",IFERROR(VLOOKUP(TRIM(E5091&amp;""),'Référentiel Articles'!$A$2:$F$634,6,FALSE),""))</f>
      </c>
      <c r="J5091" s="78">
        <f>IF(OR($E5091="",$H5091=""),"",$H5091*$I5091)</f>
      </c>
      <c r="K5091" s="79" t="str">
        <v/>
      </c>
    </row>
    <row r="5092">
      <c r="A5092" s="81" t="str">
        <v/>
      </c>
      <c r="B5092" s="81" t="str">
        <v/>
      </c>
      <c r="C5092" s="83">
        <f>IF($E5092="","",IFERROR(VLOOKUP(TRIM(E5092&amp;""),'Référentiel Articles'!$A$2:$F$634,2,FALSE),""))</f>
      </c>
      <c r="D5092" s="83">
        <f>IF($E5092="","",IFERROR(VLOOKUP(TRIM(E5092&amp;""),'Référentiel Articles'!$A$2:$F$634,3,FALSE),""))</f>
      </c>
      <c r="E5092" s="81" t="str">
        <v/>
      </c>
      <c r="F5092" s="83">
        <f>IF($E5092="","",IFERROR(VLOOKUP(TRIM(E5092&amp;""),'Référentiel Articles'!$A$2:$F$634,4,FALSE),""))</f>
      </c>
      <c r="G5092" s="84">
        <f>IF($E5092="","",IFERROR(VLOOKUP(TRIM(E5092&amp;""),'Référentiel Articles'!$A$2:$F$634,5,FALSE),""))</f>
      </c>
      <c r="H5092" s="85" t="str">
        <v/>
      </c>
      <c r="I5092" s="84">
        <f>IF($E5092="","",IFERROR(VLOOKUP(TRIM(E5092&amp;""),'Référentiel Articles'!$A$2:$F$634,6,FALSE),""))</f>
      </c>
      <c r="J5092" s="90">
        <f>IF(OR($E5092="",$H5092=""),"",$H5092*$I5092)</f>
      </c>
      <c r="K5092" s="87" t="str">
        <v/>
      </c>
    </row>
    <row r="5093">
      <c r="A5093" s="74" t="str">
        <v/>
      </c>
      <c r="B5093" s="74" t="str">
        <v/>
      </c>
      <c r="C5093" s="75">
        <f>IF($E5093="","",IFERROR(VLOOKUP(TRIM(E5093&amp;""),'Référentiel Articles'!$A$2:$F$634,2,FALSE),""))</f>
      </c>
      <c r="D5093" s="75">
        <f>IF($E5093="","",IFERROR(VLOOKUP(TRIM(E5093&amp;""),'Référentiel Articles'!$A$2:$F$634,3,FALSE),""))</f>
      </c>
      <c r="E5093" s="74" t="str">
        <v/>
      </c>
      <c r="F5093" s="75">
        <f>IF($E5093="","",IFERROR(VLOOKUP(TRIM(E5093&amp;""),'Référentiel Articles'!$A$2:$F$634,4,FALSE),""))</f>
      </c>
      <c r="G5093" s="76">
        <f>IF($E5093="","",IFERROR(VLOOKUP(TRIM(E5093&amp;""),'Référentiel Articles'!$A$2:$F$634,5,FALSE),""))</f>
      </c>
      <c r="H5093" s="77" t="str">
        <v/>
      </c>
      <c r="I5093" s="76">
        <f>IF($E5093="","",IFERROR(VLOOKUP(TRIM(E5093&amp;""),'Référentiel Articles'!$A$2:$F$634,6,FALSE),""))</f>
      </c>
      <c r="J5093" s="78">
        <f>IF(OR($E5093="",$H5093=""),"",$H5093*$I5093)</f>
      </c>
      <c r="K5093" s="79" t="str">
        <v/>
      </c>
    </row>
    <row r="5094">
      <c r="A5094" s="81" t="str">
        <v/>
      </c>
      <c r="B5094" s="81" t="str">
        <v/>
      </c>
      <c r="C5094" s="83">
        <f>IF($E5094="","",IFERROR(VLOOKUP(TRIM(E5094&amp;""),'Référentiel Articles'!$A$2:$F$634,2,FALSE),""))</f>
      </c>
      <c r="D5094" s="83">
        <f>IF($E5094="","",IFERROR(VLOOKUP(TRIM(E5094&amp;""),'Référentiel Articles'!$A$2:$F$634,3,FALSE),""))</f>
      </c>
      <c r="E5094" s="81" t="str">
        <v/>
      </c>
      <c r="F5094" s="83">
        <f>IF($E5094="","",IFERROR(VLOOKUP(TRIM(E5094&amp;""),'Référentiel Articles'!$A$2:$F$634,4,FALSE),""))</f>
      </c>
      <c r="G5094" s="84">
        <f>IF($E5094="","",IFERROR(VLOOKUP(TRIM(E5094&amp;""),'Référentiel Articles'!$A$2:$F$634,5,FALSE),""))</f>
      </c>
      <c r="H5094" s="85" t="str">
        <v/>
      </c>
      <c r="I5094" s="84">
        <f>IF($E5094="","",IFERROR(VLOOKUP(TRIM(E5094&amp;""),'Référentiel Articles'!$A$2:$F$634,6,FALSE),""))</f>
      </c>
      <c r="J5094" s="90">
        <f>IF(OR($E5094="",$H5094=""),"",$H5094*$I5094)</f>
      </c>
      <c r="K5094" s="87" t="str">
        <v/>
      </c>
    </row>
    <row r="5095">
      <c r="A5095" s="74" t="str">
        <v/>
      </c>
      <c r="B5095" s="74" t="str">
        <v/>
      </c>
      <c r="C5095" s="75">
        <f>IF($E5095="","",IFERROR(VLOOKUP(TRIM(E5095&amp;""),'Référentiel Articles'!$A$2:$F$634,2,FALSE),""))</f>
      </c>
      <c r="D5095" s="75">
        <f>IF($E5095="","",IFERROR(VLOOKUP(TRIM(E5095&amp;""),'Référentiel Articles'!$A$2:$F$634,3,FALSE),""))</f>
      </c>
      <c r="E5095" s="74" t="str">
        <v/>
      </c>
      <c r="F5095" s="75">
        <f>IF($E5095="","",IFERROR(VLOOKUP(TRIM(E5095&amp;""),'Référentiel Articles'!$A$2:$F$634,4,FALSE),""))</f>
      </c>
      <c r="G5095" s="76">
        <f>IF($E5095="","",IFERROR(VLOOKUP(TRIM(E5095&amp;""),'Référentiel Articles'!$A$2:$F$634,5,FALSE),""))</f>
      </c>
      <c r="H5095" s="77" t="str">
        <v/>
      </c>
      <c r="I5095" s="76">
        <f>IF($E5095="","",IFERROR(VLOOKUP(TRIM(E5095&amp;""),'Référentiel Articles'!$A$2:$F$634,6,FALSE),""))</f>
      </c>
      <c r="J5095" s="78">
        <f>IF(OR($E5095="",$H5095=""),"",$H5095*$I5095)</f>
      </c>
      <c r="K5095" s="79" t="str">
        <v/>
      </c>
    </row>
    <row r="5096">
      <c r="A5096" s="81" t="str">
        <v/>
      </c>
      <c r="B5096" s="81" t="str">
        <v/>
      </c>
      <c r="C5096" s="83">
        <f>IF($E5096="","",IFERROR(VLOOKUP(TRIM(E5096&amp;""),'Référentiel Articles'!$A$2:$F$634,2,FALSE),""))</f>
      </c>
      <c r="D5096" s="83">
        <f>IF($E5096="","",IFERROR(VLOOKUP(TRIM(E5096&amp;""),'Référentiel Articles'!$A$2:$F$634,3,FALSE),""))</f>
      </c>
      <c r="E5096" s="81" t="str">
        <v/>
      </c>
      <c r="F5096" s="83">
        <f>IF($E5096="","",IFERROR(VLOOKUP(TRIM(E5096&amp;""),'Référentiel Articles'!$A$2:$F$634,4,FALSE),""))</f>
      </c>
      <c r="G5096" s="84">
        <f>IF($E5096="","",IFERROR(VLOOKUP(TRIM(E5096&amp;""),'Référentiel Articles'!$A$2:$F$634,5,FALSE),""))</f>
      </c>
      <c r="H5096" s="85" t="str">
        <v/>
      </c>
      <c r="I5096" s="84">
        <f>IF($E5096="","",IFERROR(VLOOKUP(TRIM(E5096&amp;""),'Référentiel Articles'!$A$2:$F$634,6,FALSE),""))</f>
      </c>
      <c r="J5096" s="90">
        <f>IF(OR($E5096="",$H5096=""),"",$H5096*$I5096)</f>
      </c>
      <c r="K5096" s="87" t="str">
        <v/>
      </c>
    </row>
    <row r="5097">
      <c r="A5097" s="74" t="str">
        <v/>
      </c>
      <c r="B5097" s="74" t="str">
        <v/>
      </c>
      <c r="C5097" s="75">
        <f>IF($E5097="","",IFERROR(VLOOKUP(TRIM(E5097&amp;""),'Référentiel Articles'!$A$2:$F$634,2,FALSE),""))</f>
      </c>
      <c r="D5097" s="75">
        <f>IF($E5097="","",IFERROR(VLOOKUP(TRIM(E5097&amp;""),'Référentiel Articles'!$A$2:$F$634,3,FALSE),""))</f>
      </c>
      <c r="E5097" s="74" t="str">
        <v/>
      </c>
      <c r="F5097" s="75">
        <f>IF($E5097="","",IFERROR(VLOOKUP(TRIM(E5097&amp;""),'Référentiel Articles'!$A$2:$F$634,4,FALSE),""))</f>
      </c>
      <c r="G5097" s="76">
        <f>IF($E5097="","",IFERROR(VLOOKUP(TRIM(E5097&amp;""),'Référentiel Articles'!$A$2:$F$634,5,FALSE),""))</f>
      </c>
      <c r="H5097" s="77" t="str">
        <v/>
      </c>
      <c r="I5097" s="76">
        <f>IF($E5097="","",IFERROR(VLOOKUP(TRIM(E5097&amp;""),'Référentiel Articles'!$A$2:$F$634,6,FALSE),""))</f>
      </c>
      <c r="J5097" s="78">
        <f>IF(OR($E5097="",$H5097=""),"",$H5097*$I5097)</f>
      </c>
      <c r="K5097" s="79" t="str">
        <v/>
      </c>
    </row>
    <row r="5098">
      <c r="A5098" s="81" t="str">
        <v/>
      </c>
      <c r="B5098" s="81" t="str">
        <v/>
      </c>
      <c r="C5098" s="83">
        <f>IF($E5098="","",IFERROR(VLOOKUP(TRIM(E5098&amp;""),'Référentiel Articles'!$A$2:$F$634,2,FALSE),""))</f>
      </c>
      <c r="D5098" s="83">
        <f>IF($E5098="","",IFERROR(VLOOKUP(TRIM(E5098&amp;""),'Référentiel Articles'!$A$2:$F$634,3,FALSE),""))</f>
      </c>
      <c r="E5098" s="81" t="str">
        <v/>
      </c>
      <c r="F5098" s="83">
        <f>IF($E5098="","",IFERROR(VLOOKUP(TRIM(E5098&amp;""),'Référentiel Articles'!$A$2:$F$634,4,FALSE),""))</f>
      </c>
      <c r="G5098" s="84">
        <f>IF($E5098="","",IFERROR(VLOOKUP(TRIM(E5098&amp;""),'Référentiel Articles'!$A$2:$F$634,5,FALSE),""))</f>
      </c>
      <c r="H5098" s="85" t="str">
        <v/>
      </c>
      <c r="I5098" s="84">
        <f>IF($E5098="","",IFERROR(VLOOKUP(TRIM(E5098&amp;""),'Référentiel Articles'!$A$2:$F$634,6,FALSE),""))</f>
      </c>
      <c r="J5098" s="90">
        <f>IF(OR($E5098="",$H5098=""),"",$H5098*$I5098)</f>
      </c>
      <c r="K5098" s="87" t="str">
        <v/>
      </c>
    </row>
    <row r="5099">
      <c r="A5099" s="74" t="str">
        <v/>
      </c>
      <c r="B5099" s="74" t="str">
        <v/>
      </c>
      <c r="C5099" s="75">
        <f>IF($E5099="","",IFERROR(VLOOKUP(TRIM(E5099&amp;""),'Référentiel Articles'!$A$2:$F$634,2,FALSE),""))</f>
      </c>
      <c r="D5099" s="75">
        <f>IF($E5099="","",IFERROR(VLOOKUP(TRIM(E5099&amp;""),'Référentiel Articles'!$A$2:$F$634,3,FALSE),""))</f>
      </c>
      <c r="E5099" s="74" t="str">
        <v/>
      </c>
      <c r="F5099" s="75">
        <f>IF($E5099="","",IFERROR(VLOOKUP(TRIM(E5099&amp;""),'Référentiel Articles'!$A$2:$F$634,4,FALSE),""))</f>
      </c>
      <c r="G5099" s="76">
        <f>IF($E5099="","",IFERROR(VLOOKUP(TRIM(E5099&amp;""),'Référentiel Articles'!$A$2:$F$634,5,FALSE),""))</f>
      </c>
      <c r="H5099" s="77" t="str">
        <v/>
      </c>
      <c r="I5099" s="76">
        <f>IF($E5099="","",IFERROR(VLOOKUP(TRIM(E5099&amp;""),'Référentiel Articles'!$A$2:$F$634,6,FALSE),""))</f>
      </c>
      <c r="J5099" s="78">
        <f>IF(OR($E5099="",$H5099=""),"",$H5099*$I5099)</f>
      </c>
      <c r="K5099" s="79" t="str">
        <v/>
      </c>
    </row>
    <row r="5100">
      <c r="A5100" s="81" t="str">
        <v/>
      </c>
      <c r="B5100" s="81" t="str">
        <v/>
      </c>
      <c r="C5100" s="83">
        <f>IF($E5100="","",IFERROR(VLOOKUP(TRIM(E5100&amp;""),'Référentiel Articles'!$A$2:$F$634,2,FALSE),""))</f>
      </c>
      <c r="D5100" s="83">
        <f>IF($E5100="","",IFERROR(VLOOKUP(TRIM(E5100&amp;""),'Référentiel Articles'!$A$2:$F$634,3,FALSE),""))</f>
      </c>
      <c r="E5100" s="81" t="str">
        <v/>
      </c>
      <c r="F5100" s="83">
        <f>IF($E5100="","",IFERROR(VLOOKUP(TRIM(E5100&amp;""),'Référentiel Articles'!$A$2:$F$634,4,FALSE),""))</f>
      </c>
      <c r="G5100" s="84">
        <f>IF($E5100="","",IFERROR(VLOOKUP(TRIM(E5100&amp;""),'Référentiel Articles'!$A$2:$F$634,5,FALSE),""))</f>
      </c>
      <c r="H5100" s="85" t="str">
        <v/>
      </c>
      <c r="I5100" s="84">
        <f>IF($E5100="","",IFERROR(VLOOKUP(TRIM(E5100&amp;""),'Référentiel Articles'!$A$2:$F$634,6,FALSE),""))</f>
      </c>
      <c r="J5100" s="90">
        <f>IF(OR($E5100="",$H5100=""),"",$H5100*$I5100)</f>
      </c>
      <c r="K5100" s="87" t="str">
        <v/>
      </c>
    </row>
    <row r="5101">
      <c r="A5101" s="74" t="str">
        <v/>
      </c>
      <c r="B5101" s="74" t="str">
        <v/>
      </c>
      <c r="C5101" s="75">
        <f>IF($E5101="","",IFERROR(VLOOKUP(TRIM(E5101&amp;""),'Référentiel Articles'!$A$2:$F$634,2,FALSE),""))</f>
      </c>
      <c r="D5101" s="75">
        <f>IF($E5101="","",IFERROR(VLOOKUP(TRIM(E5101&amp;""),'Référentiel Articles'!$A$2:$F$634,3,FALSE),""))</f>
      </c>
      <c r="E5101" s="74" t="str">
        <v/>
      </c>
      <c r="F5101" s="75">
        <f>IF($E5101="","",IFERROR(VLOOKUP(TRIM(E5101&amp;""),'Référentiel Articles'!$A$2:$F$634,4,FALSE),""))</f>
      </c>
      <c r="G5101" s="76">
        <f>IF($E5101="","",IFERROR(VLOOKUP(TRIM(E5101&amp;""),'Référentiel Articles'!$A$2:$F$634,5,FALSE),""))</f>
      </c>
      <c r="H5101" s="77" t="str">
        <v/>
      </c>
      <c r="I5101" s="76">
        <f>IF($E5101="","",IFERROR(VLOOKUP(TRIM(E5101&amp;""),'Référentiel Articles'!$A$2:$F$634,6,FALSE),""))</f>
      </c>
      <c r="J5101" s="78">
        <f>IF(OR($E5101="",$H5101=""),"",$H5101*$I5101)</f>
      </c>
      <c r="K5101" s="79" t="str">
        <v/>
      </c>
    </row>
    <row r="5102">
      <c r="A5102" s="81" t="str">
        <v/>
      </c>
      <c r="B5102" s="81" t="str">
        <v/>
      </c>
      <c r="C5102" s="83">
        <f>IF($E5102="","",IFERROR(VLOOKUP(TRIM(E5102&amp;""),'Référentiel Articles'!$A$2:$F$634,2,FALSE),""))</f>
      </c>
      <c r="D5102" s="83">
        <f>IF($E5102="","",IFERROR(VLOOKUP(TRIM(E5102&amp;""),'Référentiel Articles'!$A$2:$F$634,3,FALSE),""))</f>
      </c>
      <c r="E5102" s="81" t="str">
        <v/>
      </c>
      <c r="F5102" s="83">
        <f>IF($E5102="","",IFERROR(VLOOKUP(TRIM(E5102&amp;""),'Référentiel Articles'!$A$2:$F$634,4,FALSE),""))</f>
      </c>
      <c r="G5102" s="84">
        <f>IF($E5102="","",IFERROR(VLOOKUP(TRIM(E5102&amp;""),'Référentiel Articles'!$A$2:$F$634,5,FALSE),""))</f>
      </c>
      <c r="H5102" s="85" t="str">
        <v/>
      </c>
      <c r="I5102" s="84">
        <f>IF($E5102="","",IFERROR(VLOOKUP(TRIM(E5102&amp;""),'Référentiel Articles'!$A$2:$F$634,6,FALSE),""))</f>
      </c>
      <c r="J5102" s="90">
        <f>IF(OR($E5102="",$H5102=""),"",$H5102*$I5102)</f>
      </c>
      <c r="K5102" s="87" t="str">
        <v/>
      </c>
    </row>
    <row r="5103">
      <c r="A5103" s="74" t="str">
        <v/>
      </c>
      <c r="B5103" s="74" t="str">
        <v/>
      </c>
      <c r="C5103" s="75">
        <f>IF($E5103="","",IFERROR(VLOOKUP(TRIM(E5103&amp;""),'Référentiel Articles'!$A$2:$F$634,2,FALSE),""))</f>
      </c>
      <c r="D5103" s="75">
        <f>IF($E5103="","",IFERROR(VLOOKUP(TRIM(E5103&amp;""),'Référentiel Articles'!$A$2:$F$634,3,FALSE),""))</f>
      </c>
      <c r="E5103" s="74" t="str">
        <v/>
      </c>
      <c r="F5103" s="75">
        <f>IF($E5103="","",IFERROR(VLOOKUP(TRIM(E5103&amp;""),'Référentiel Articles'!$A$2:$F$634,4,FALSE),""))</f>
      </c>
      <c r="G5103" s="76">
        <f>IF($E5103="","",IFERROR(VLOOKUP(TRIM(E5103&amp;""),'Référentiel Articles'!$A$2:$F$634,5,FALSE),""))</f>
      </c>
      <c r="H5103" s="77" t="str">
        <v/>
      </c>
      <c r="I5103" s="76">
        <f>IF($E5103="","",IFERROR(VLOOKUP(TRIM(E5103&amp;""),'Référentiel Articles'!$A$2:$F$634,6,FALSE),""))</f>
      </c>
      <c r="J5103" s="78">
        <f>IF(OR($E5103="",$H5103=""),"",$H5103*$I5103)</f>
      </c>
      <c r="K5103" s="79" t="str">
        <v/>
      </c>
    </row>
    <row r="5104">
      <c r="A5104" s="81" t="str">
        <v/>
      </c>
      <c r="B5104" s="81" t="str">
        <v/>
      </c>
      <c r="C5104" s="83">
        <f>IF($E5104="","",IFERROR(VLOOKUP(TRIM(E5104&amp;""),'Référentiel Articles'!$A$2:$F$634,2,FALSE),""))</f>
      </c>
      <c r="D5104" s="83">
        <f>IF($E5104="","",IFERROR(VLOOKUP(TRIM(E5104&amp;""),'Référentiel Articles'!$A$2:$F$634,3,FALSE),""))</f>
      </c>
      <c r="E5104" s="81" t="str">
        <v/>
      </c>
      <c r="F5104" s="83">
        <f>IF($E5104="","",IFERROR(VLOOKUP(TRIM(E5104&amp;""),'Référentiel Articles'!$A$2:$F$634,4,FALSE),""))</f>
      </c>
      <c r="G5104" s="84">
        <f>IF($E5104="","",IFERROR(VLOOKUP(TRIM(E5104&amp;""),'Référentiel Articles'!$A$2:$F$634,5,FALSE),""))</f>
      </c>
      <c r="H5104" s="85" t="str">
        <v/>
      </c>
      <c r="I5104" s="84">
        <f>IF($E5104="","",IFERROR(VLOOKUP(TRIM(E5104&amp;""),'Référentiel Articles'!$A$2:$F$634,6,FALSE),""))</f>
      </c>
      <c r="J5104" s="90">
        <f>IF(OR($E5104="",$H5104=""),"",$H5104*$I5104)</f>
      </c>
      <c r="K5104" s="87" t="str">
        <v/>
      </c>
    </row>
    <row r="5105">
      <c r="A5105" s="74" t="str">
        <v/>
      </c>
      <c r="B5105" s="74" t="str">
        <v/>
      </c>
      <c r="C5105" s="75">
        <f>IF($E5105="","",IFERROR(VLOOKUP(TRIM(E5105&amp;""),'Référentiel Articles'!$A$2:$F$634,2,FALSE),""))</f>
      </c>
      <c r="D5105" s="75">
        <f>IF($E5105="","",IFERROR(VLOOKUP(TRIM(E5105&amp;""),'Référentiel Articles'!$A$2:$F$634,3,FALSE),""))</f>
      </c>
      <c r="E5105" s="74" t="str">
        <v/>
      </c>
      <c r="F5105" s="75">
        <f>IF($E5105="","",IFERROR(VLOOKUP(TRIM(E5105&amp;""),'Référentiel Articles'!$A$2:$F$634,4,FALSE),""))</f>
      </c>
      <c r="G5105" s="76">
        <f>IF($E5105="","",IFERROR(VLOOKUP(TRIM(E5105&amp;""),'Référentiel Articles'!$A$2:$F$634,5,FALSE),""))</f>
      </c>
      <c r="H5105" s="77" t="str">
        <v/>
      </c>
      <c r="I5105" s="76">
        <f>IF($E5105="","",IFERROR(VLOOKUP(TRIM(E5105&amp;""),'Référentiel Articles'!$A$2:$F$634,6,FALSE),""))</f>
      </c>
      <c r="J5105" s="78">
        <f>IF(OR($E5105="",$H5105=""),"",$H5105*$I5105)</f>
      </c>
      <c r="K5105" s="79" t="str">
        <v/>
      </c>
    </row>
    <row r="5106">
      <c r="A5106" s="81" t="str">
        <v/>
      </c>
      <c r="B5106" s="81" t="str">
        <v/>
      </c>
      <c r="C5106" s="83">
        <f>IF($E5106="","",IFERROR(VLOOKUP(TRIM(E5106&amp;""),'Référentiel Articles'!$A$2:$F$634,2,FALSE),""))</f>
      </c>
      <c r="D5106" s="83">
        <f>IF($E5106="","",IFERROR(VLOOKUP(TRIM(E5106&amp;""),'Référentiel Articles'!$A$2:$F$634,3,FALSE),""))</f>
      </c>
      <c r="E5106" s="81" t="str">
        <v/>
      </c>
      <c r="F5106" s="83">
        <f>IF($E5106="","",IFERROR(VLOOKUP(TRIM(E5106&amp;""),'Référentiel Articles'!$A$2:$F$634,4,FALSE),""))</f>
      </c>
      <c r="G5106" s="84">
        <f>IF($E5106="","",IFERROR(VLOOKUP(TRIM(E5106&amp;""),'Référentiel Articles'!$A$2:$F$634,5,FALSE),""))</f>
      </c>
      <c r="H5106" s="85" t="str">
        <v/>
      </c>
      <c r="I5106" s="84">
        <f>IF($E5106="","",IFERROR(VLOOKUP(TRIM(E5106&amp;""),'Référentiel Articles'!$A$2:$F$634,6,FALSE),""))</f>
      </c>
      <c r="J5106" s="90">
        <f>IF(OR($E5106="",$H5106=""),"",$H5106*$I5106)</f>
      </c>
      <c r="K5106" s="87" t="str">
        <v/>
      </c>
    </row>
    <row r="5107">
      <c r="A5107" s="74" t="str">
        <v/>
      </c>
      <c r="B5107" s="74" t="str">
        <v/>
      </c>
      <c r="C5107" s="75">
        <f>IF($E5107="","",IFERROR(VLOOKUP(TRIM(E5107&amp;""),'Référentiel Articles'!$A$2:$F$634,2,FALSE),""))</f>
      </c>
      <c r="D5107" s="75">
        <f>IF($E5107="","",IFERROR(VLOOKUP(TRIM(E5107&amp;""),'Référentiel Articles'!$A$2:$F$634,3,FALSE),""))</f>
      </c>
      <c r="E5107" s="74" t="str">
        <v/>
      </c>
      <c r="F5107" s="75">
        <f>IF($E5107="","",IFERROR(VLOOKUP(TRIM(E5107&amp;""),'Référentiel Articles'!$A$2:$F$634,4,FALSE),""))</f>
      </c>
      <c r="G5107" s="76">
        <f>IF($E5107="","",IFERROR(VLOOKUP(TRIM(E5107&amp;""),'Référentiel Articles'!$A$2:$F$634,5,FALSE),""))</f>
      </c>
      <c r="H5107" s="77" t="str">
        <v/>
      </c>
      <c r="I5107" s="76">
        <f>IF($E5107="","",IFERROR(VLOOKUP(TRIM(E5107&amp;""),'Référentiel Articles'!$A$2:$F$634,6,FALSE),""))</f>
      </c>
      <c r="J5107" s="78">
        <f>IF(OR($E5107="",$H5107=""),"",$H5107*$I5107)</f>
      </c>
      <c r="K5107" s="79" t="str">
        <v/>
      </c>
    </row>
    <row r="5108">
      <c r="A5108" s="81" t="str">
        <v/>
      </c>
      <c r="B5108" s="81" t="str">
        <v/>
      </c>
      <c r="C5108" s="83">
        <f>IF($E5108="","",IFERROR(VLOOKUP(TRIM(E5108&amp;""),'Référentiel Articles'!$A$2:$F$634,2,FALSE),""))</f>
      </c>
      <c r="D5108" s="83">
        <f>IF($E5108="","",IFERROR(VLOOKUP(TRIM(E5108&amp;""),'Référentiel Articles'!$A$2:$F$634,3,FALSE),""))</f>
      </c>
      <c r="E5108" s="81" t="str">
        <v/>
      </c>
      <c r="F5108" s="83">
        <f>IF($E5108="","",IFERROR(VLOOKUP(TRIM(E5108&amp;""),'Référentiel Articles'!$A$2:$F$634,4,FALSE),""))</f>
      </c>
      <c r="G5108" s="84">
        <f>IF($E5108="","",IFERROR(VLOOKUP(TRIM(E5108&amp;""),'Référentiel Articles'!$A$2:$F$634,5,FALSE),""))</f>
      </c>
      <c r="H5108" s="85" t="str">
        <v/>
      </c>
      <c r="I5108" s="84">
        <f>IF($E5108="","",IFERROR(VLOOKUP(TRIM(E5108&amp;""),'Référentiel Articles'!$A$2:$F$634,6,FALSE),""))</f>
      </c>
      <c r="J5108" s="90">
        <f>IF(OR($E5108="",$H5108=""),"",$H5108*$I5108)</f>
      </c>
      <c r="K5108" s="87" t="str">
        <v/>
      </c>
    </row>
    <row r="5109">
      <c r="A5109" s="74" t="str">
        <v/>
      </c>
      <c r="B5109" s="74" t="str">
        <v/>
      </c>
      <c r="C5109" s="75">
        <f>IF($E5109="","",IFERROR(VLOOKUP(TRIM(E5109&amp;""),'Référentiel Articles'!$A$2:$F$634,2,FALSE),""))</f>
      </c>
      <c r="D5109" s="75">
        <f>IF($E5109="","",IFERROR(VLOOKUP(TRIM(E5109&amp;""),'Référentiel Articles'!$A$2:$F$634,3,FALSE),""))</f>
      </c>
      <c r="E5109" s="74" t="str">
        <v/>
      </c>
      <c r="F5109" s="75">
        <f>IF($E5109="","",IFERROR(VLOOKUP(TRIM(E5109&amp;""),'Référentiel Articles'!$A$2:$F$634,4,FALSE),""))</f>
      </c>
      <c r="G5109" s="76">
        <f>IF($E5109="","",IFERROR(VLOOKUP(TRIM(E5109&amp;""),'Référentiel Articles'!$A$2:$F$634,5,FALSE),""))</f>
      </c>
      <c r="H5109" s="77" t="str">
        <v/>
      </c>
      <c r="I5109" s="76">
        <f>IF($E5109="","",IFERROR(VLOOKUP(TRIM(E5109&amp;""),'Référentiel Articles'!$A$2:$F$634,6,FALSE),""))</f>
      </c>
      <c r="J5109" s="78">
        <f>IF(OR($E5109="",$H5109=""),"",$H5109*$I5109)</f>
      </c>
      <c r="K5109" s="79" t="str">
        <v/>
      </c>
    </row>
    <row r="5110">
      <c r="A5110" s="81" t="str">
        <v/>
      </c>
      <c r="B5110" s="81" t="str">
        <v/>
      </c>
      <c r="C5110" s="83">
        <f>IF($E5110="","",IFERROR(VLOOKUP(TRIM(E5110&amp;""),'Référentiel Articles'!$A$2:$F$634,2,FALSE),""))</f>
      </c>
      <c r="D5110" s="83">
        <f>IF($E5110="","",IFERROR(VLOOKUP(TRIM(E5110&amp;""),'Référentiel Articles'!$A$2:$F$634,3,FALSE),""))</f>
      </c>
      <c r="E5110" s="81" t="str">
        <v/>
      </c>
      <c r="F5110" s="83">
        <f>IF($E5110="","",IFERROR(VLOOKUP(TRIM(E5110&amp;""),'Référentiel Articles'!$A$2:$F$634,4,FALSE),""))</f>
      </c>
      <c r="G5110" s="84">
        <f>IF($E5110="","",IFERROR(VLOOKUP(TRIM(E5110&amp;""),'Référentiel Articles'!$A$2:$F$634,5,FALSE),""))</f>
      </c>
      <c r="H5110" s="85" t="str">
        <v/>
      </c>
      <c r="I5110" s="84">
        <f>IF($E5110="","",IFERROR(VLOOKUP(TRIM(E5110&amp;""),'Référentiel Articles'!$A$2:$F$634,6,FALSE),""))</f>
      </c>
      <c r="J5110" s="90">
        <f>IF(OR($E5110="",$H5110=""),"",$H5110*$I5110)</f>
      </c>
      <c r="K5110" s="87" t="str">
        <v/>
      </c>
    </row>
    <row r="5111">
      <c r="A5111" s="74" t="str">
        <v/>
      </c>
      <c r="B5111" s="74" t="str">
        <v/>
      </c>
      <c r="C5111" s="75">
        <f>IF($E5111="","",IFERROR(VLOOKUP(TRIM(E5111&amp;""),'Référentiel Articles'!$A$2:$F$634,2,FALSE),""))</f>
      </c>
      <c r="D5111" s="75">
        <f>IF($E5111="","",IFERROR(VLOOKUP(TRIM(E5111&amp;""),'Référentiel Articles'!$A$2:$F$634,3,FALSE),""))</f>
      </c>
      <c r="E5111" s="74" t="str">
        <v/>
      </c>
      <c r="F5111" s="75">
        <f>IF($E5111="","",IFERROR(VLOOKUP(TRIM(E5111&amp;""),'Référentiel Articles'!$A$2:$F$634,4,FALSE),""))</f>
      </c>
      <c r="G5111" s="76">
        <f>IF($E5111="","",IFERROR(VLOOKUP(TRIM(E5111&amp;""),'Référentiel Articles'!$A$2:$F$634,5,FALSE),""))</f>
      </c>
      <c r="H5111" s="77" t="str">
        <v/>
      </c>
      <c r="I5111" s="76">
        <f>IF($E5111="","",IFERROR(VLOOKUP(TRIM(E5111&amp;""),'Référentiel Articles'!$A$2:$F$634,6,FALSE),""))</f>
      </c>
      <c r="J5111" s="78">
        <f>IF(OR($E5111="",$H5111=""),"",$H5111*$I5111)</f>
      </c>
      <c r="K5111" s="79" t="str">
        <v/>
      </c>
    </row>
    <row r="5112">
      <c r="A5112" s="81" t="str">
        <v/>
      </c>
      <c r="B5112" s="81" t="str">
        <v/>
      </c>
      <c r="C5112" s="83">
        <f>IF($E5112="","",IFERROR(VLOOKUP(TRIM(E5112&amp;""),'Référentiel Articles'!$A$2:$F$634,2,FALSE),""))</f>
      </c>
      <c r="D5112" s="83">
        <f>IF($E5112="","",IFERROR(VLOOKUP(TRIM(E5112&amp;""),'Référentiel Articles'!$A$2:$F$634,3,FALSE),""))</f>
      </c>
      <c r="E5112" s="81" t="str">
        <v/>
      </c>
      <c r="F5112" s="83">
        <f>IF($E5112="","",IFERROR(VLOOKUP(TRIM(E5112&amp;""),'Référentiel Articles'!$A$2:$F$634,4,FALSE),""))</f>
      </c>
      <c r="G5112" s="84">
        <f>IF($E5112="","",IFERROR(VLOOKUP(TRIM(E5112&amp;""),'Référentiel Articles'!$A$2:$F$634,5,FALSE),""))</f>
      </c>
      <c r="H5112" s="85" t="str">
        <v/>
      </c>
      <c r="I5112" s="84">
        <f>IF($E5112="","",IFERROR(VLOOKUP(TRIM(E5112&amp;""),'Référentiel Articles'!$A$2:$F$634,6,FALSE),""))</f>
      </c>
      <c r="J5112" s="90">
        <f>IF(OR($E5112="",$H5112=""),"",$H5112*$I5112)</f>
      </c>
      <c r="K5112" s="87" t="str">
        <v/>
      </c>
    </row>
    <row r="5113">
      <c r="A5113" s="74" t="str">
        <v/>
      </c>
      <c r="B5113" s="74" t="str">
        <v/>
      </c>
      <c r="C5113" s="75">
        <f>IF($E5113="","",IFERROR(VLOOKUP(TRIM(E5113&amp;""),'Référentiel Articles'!$A$2:$F$634,2,FALSE),""))</f>
      </c>
      <c r="D5113" s="75">
        <f>IF($E5113="","",IFERROR(VLOOKUP(TRIM(E5113&amp;""),'Référentiel Articles'!$A$2:$F$634,3,FALSE),""))</f>
      </c>
      <c r="E5113" s="74" t="str">
        <v/>
      </c>
      <c r="F5113" s="75">
        <f>IF($E5113="","",IFERROR(VLOOKUP(TRIM(E5113&amp;""),'Référentiel Articles'!$A$2:$F$634,4,FALSE),""))</f>
      </c>
      <c r="G5113" s="76">
        <f>IF($E5113="","",IFERROR(VLOOKUP(TRIM(E5113&amp;""),'Référentiel Articles'!$A$2:$F$634,5,FALSE),""))</f>
      </c>
      <c r="H5113" s="77" t="str">
        <v/>
      </c>
      <c r="I5113" s="76">
        <f>IF($E5113="","",IFERROR(VLOOKUP(TRIM(E5113&amp;""),'Référentiel Articles'!$A$2:$F$634,6,FALSE),""))</f>
      </c>
      <c r="J5113" s="78">
        <f>IF(OR($E5113="",$H5113=""),"",$H5113*$I5113)</f>
      </c>
      <c r="K5113" s="79" t="str">
        <v/>
      </c>
    </row>
    <row r="5114">
      <c r="A5114" s="81" t="str">
        <v/>
      </c>
      <c r="B5114" s="81" t="str">
        <v/>
      </c>
      <c r="C5114" s="83">
        <f>IF($E5114="","",IFERROR(VLOOKUP(TRIM(E5114&amp;""),'Référentiel Articles'!$A$2:$F$634,2,FALSE),""))</f>
      </c>
      <c r="D5114" s="83">
        <f>IF($E5114="","",IFERROR(VLOOKUP(TRIM(E5114&amp;""),'Référentiel Articles'!$A$2:$F$634,3,FALSE),""))</f>
      </c>
      <c r="E5114" s="81" t="str">
        <v/>
      </c>
      <c r="F5114" s="83">
        <f>IF($E5114="","",IFERROR(VLOOKUP(TRIM(E5114&amp;""),'Référentiel Articles'!$A$2:$F$634,4,FALSE),""))</f>
      </c>
      <c r="G5114" s="84">
        <f>IF($E5114="","",IFERROR(VLOOKUP(TRIM(E5114&amp;""),'Référentiel Articles'!$A$2:$F$634,5,FALSE),""))</f>
      </c>
      <c r="H5114" s="85" t="str">
        <v/>
      </c>
      <c r="I5114" s="84">
        <f>IF($E5114="","",IFERROR(VLOOKUP(TRIM(E5114&amp;""),'Référentiel Articles'!$A$2:$F$634,6,FALSE),""))</f>
      </c>
      <c r="J5114" s="90">
        <f>IF(OR($E5114="",$H5114=""),"",$H5114*$I5114)</f>
      </c>
      <c r="K5114" s="87" t="str">
        <v/>
      </c>
    </row>
    <row r="5115">
      <c r="A5115" s="74" t="str">
        <v/>
      </c>
      <c r="B5115" s="74" t="str">
        <v/>
      </c>
      <c r="C5115" s="75">
        <f>IF($E5115="","",IFERROR(VLOOKUP(TRIM(E5115&amp;""),'Référentiel Articles'!$A$2:$F$634,2,FALSE),""))</f>
      </c>
      <c r="D5115" s="75">
        <f>IF($E5115="","",IFERROR(VLOOKUP(TRIM(E5115&amp;""),'Référentiel Articles'!$A$2:$F$634,3,FALSE),""))</f>
      </c>
      <c r="E5115" s="74" t="str">
        <v/>
      </c>
      <c r="F5115" s="75">
        <f>IF($E5115="","",IFERROR(VLOOKUP(TRIM(E5115&amp;""),'Référentiel Articles'!$A$2:$F$634,4,FALSE),""))</f>
      </c>
      <c r="G5115" s="76">
        <f>IF($E5115="","",IFERROR(VLOOKUP(TRIM(E5115&amp;""),'Référentiel Articles'!$A$2:$F$634,5,FALSE),""))</f>
      </c>
      <c r="H5115" s="77" t="str">
        <v/>
      </c>
      <c r="I5115" s="76">
        <f>IF($E5115="","",IFERROR(VLOOKUP(TRIM(E5115&amp;""),'Référentiel Articles'!$A$2:$F$634,6,FALSE),""))</f>
      </c>
      <c r="J5115" s="78">
        <f>IF(OR($E5115="",$H5115=""),"",$H5115*$I5115)</f>
      </c>
      <c r="K5115" s="79" t="str">
        <v/>
      </c>
    </row>
    <row r="5116">
      <c r="A5116" s="81" t="str">
        <v/>
      </c>
      <c r="B5116" s="81" t="str">
        <v/>
      </c>
      <c r="C5116" s="83">
        <f>IF($E5116="","",IFERROR(VLOOKUP(TRIM(E5116&amp;""),'Référentiel Articles'!$A$2:$F$634,2,FALSE),""))</f>
      </c>
      <c r="D5116" s="83">
        <f>IF($E5116="","",IFERROR(VLOOKUP(TRIM(E5116&amp;""),'Référentiel Articles'!$A$2:$F$634,3,FALSE),""))</f>
      </c>
      <c r="E5116" s="81" t="str">
        <v/>
      </c>
      <c r="F5116" s="83">
        <f>IF($E5116="","",IFERROR(VLOOKUP(TRIM(E5116&amp;""),'Référentiel Articles'!$A$2:$F$634,4,FALSE),""))</f>
      </c>
      <c r="G5116" s="84">
        <f>IF($E5116="","",IFERROR(VLOOKUP(TRIM(E5116&amp;""),'Référentiel Articles'!$A$2:$F$634,5,FALSE),""))</f>
      </c>
      <c r="H5116" s="85" t="str">
        <v/>
      </c>
      <c r="I5116" s="84">
        <f>IF($E5116="","",IFERROR(VLOOKUP(TRIM(E5116&amp;""),'Référentiel Articles'!$A$2:$F$634,6,FALSE),""))</f>
      </c>
      <c r="J5116" s="90">
        <f>IF(OR($E5116="",$H5116=""),"",$H5116*$I5116)</f>
      </c>
      <c r="K5116" s="87" t="str">
        <v/>
      </c>
    </row>
    <row r="5117">
      <c r="A5117" s="74" t="str">
        <v/>
      </c>
      <c r="B5117" s="74" t="str">
        <v/>
      </c>
      <c r="C5117" s="75">
        <f>IF($E5117="","",IFERROR(VLOOKUP(TRIM(E5117&amp;""),'Référentiel Articles'!$A$2:$F$634,2,FALSE),""))</f>
      </c>
      <c r="D5117" s="75">
        <f>IF($E5117="","",IFERROR(VLOOKUP(TRIM(E5117&amp;""),'Référentiel Articles'!$A$2:$F$634,3,FALSE),""))</f>
      </c>
      <c r="E5117" s="74" t="str">
        <v/>
      </c>
      <c r="F5117" s="75">
        <f>IF($E5117="","",IFERROR(VLOOKUP(TRIM(E5117&amp;""),'Référentiel Articles'!$A$2:$F$634,4,FALSE),""))</f>
      </c>
      <c r="G5117" s="76">
        <f>IF($E5117="","",IFERROR(VLOOKUP(TRIM(E5117&amp;""),'Référentiel Articles'!$A$2:$F$634,5,FALSE),""))</f>
      </c>
      <c r="H5117" s="77" t="str">
        <v/>
      </c>
      <c r="I5117" s="76">
        <f>IF($E5117="","",IFERROR(VLOOKUP(TRIM(E5117&amp;""),'Référentiel Articles'!$A$2:$F$634,6,FALSE),""))</f>
      </c>
      <c r="J5117" s="78">
        <f>IF(OR($E5117="",$H5117=""),"",$H5117*$I5117)</f>
      </c>
      <c r="K5117" s="79" t="str">
        <v/>
      </c>
    </row>
    <row r="5118">
      <c r="A5118" s="81" t="str">
        <v/>
      </c>
      <c r="B5118" s="81" t="str">
        <v/>
      </c>
      <c r="C5118" s="83">
        <f>IF($E5118="","",IFERROR(VLOOKUP(TRIM(E5118&amp;""),'Référentiel Articles'!$A$2:$F$634,2,FALSE),""))</f>
      </c>
      <c r="D5118" s="83">
        <f>IF($E5118="","",IFERROR(VLOOKUP(TRIM(E5118&amp;""),'Référentiel Articles'!$A$2:$F$634,3,FALSE),""))</f>
      </c>
      <c r="E5118" s="81" t="str">
        <v/>
      </c>
      <c r="F5118" s="83">
        <f>IF($E5118="","",IFERROR(VLOOKUP(TRIM(E5118&amp;""),'Référentiel Articles'!$A$2:$F$634,4,FALSE),""))</f>
      </c>
      <c r="G5118" s="84">
        <f>IF($E5118="","",IFERROR(VLOOKUP(TRIM(E5118&amp;""),'Référentiel Articles'!$A$2:$F$634,5,FALSE),""))</f>
      </c>
      <c r="H5118" s="85" t="str">
        <v/>
      </c>
      <c r="I5118" s="84">
        <f>IF($E5118="","",IFERROR(VLOOKUP(TRIM(E5118&amp;""),'Référentiel Articles'!$A$2:$F$634,6,FALSE),""))</f>
      </c>
      <c r="J5118" s="90">
        <f>IF(OR($E5118="",$H5118=""),"",$H5118*$I5118)</f>
      </c>
      <c r="K5118" s="87" t="str">
        <v/>
      </c>
    </row>
    <row r="5119">
      <c r="A5119" s="74" t="str">
        <v/>
      </c>
      <c r="B5119" s="74" t="str">
        <v/>
      </c>
      <c r="C5119" s="75">
        <f>IF($E5119="","",IFERROR(VLOOKUP(TRIM(E5119&amp;""),'Référentiel Articles'!$A$2:$F$634,2,FALSE),""))</f>
      </c>
      <c r="D5119" s="75">
        <f>IF($E5119="","",IFERROR(VLOOKUP(TRIM(E5119&amp;""),'Référentiel Articles'!$A$2:$F$634,3,FALSE),""))</f>
      </c>
      <c r="E5119" s="74" t="str">
        <v/>
      </c>
      <c r="F5119" s="75">
        <f>IF($E5119="","",IFERROR(VLOOKUP(TRIM(E5119&amp;""),'Référentiel Articles'!$A$2:$F$634,4,FALSE),""))</f>
      </c>
      <c r="G5119" s="76">
        <f>IF($E5119="","",IFERROR(VLOOKUP(TRIM(E5119&amp;""),'Référentiel Articles'!$A$2:$F$634,5,FALSE),""))</f>
      </c>
      <c r="H5119" s="77" t="str">
        <v/>
      </c>
      <c r="I5119" s="76">
        <f>IF($E5119="","",IFERROR(VLOOKUP(TRIM(E5119&amp;""),'Référentiel Articles'!$A$2:$F$634,6,FALSE),""))</f>
      </c>
      <c r="J5119" s="78">
        <f>IF(OR($E5119="",$H5119=""),"",$H5119*$I5119)</f>
      </c>
      <c r="K5119" s="79" t="str">
        <v/>
      </c>
    </row>
    <row r="5120">
      <c r="A5120" s="81" t="str">
        <v/>
      </c>
      <c r="B5120" s="81" t="str">
        <v/>
      </c>
      <c r="C5120" s="83">
        <f>IF($E5120="","",IFERROR(VLOOKUP(TRIM(E5120&amp;""),'Référentiel Articles'!$A$2:$F$634,2,FALSE),""))</f>
      </c>
      <c r="D5120" s="83">
        <f>IF($E5120="","",IFERROR(VLOOKUP(TRIM(E5120&amp;""),'Référentiel Articles'!$A$2:$F$634,3,FALSE),""))</f>
      </c>
      <c r="E5120" s="81" t="str">
        <v/>
      </c>
      <c r="F5120" s="83">
        <f>IF($E5120="","",IFERROR(VLOOKUP(TRIM(E5120&amp;""),'Référentiel Articles'!$A$2:$F$634,4,FALSE),""))</f>
      </c>
      <c r="G5120" s="84">
        <f>IF($E5120="","",IFERROR(VLOOKUP(TRIM(E5120&amp;""),'Référentiel Articles'!$A$2:$F$634,5,FALSE),""))</f>
      </c>
      <c r="H5120" s="85" t="str">
        <v/>
      </c>
      <c r="I5120" s="84">
        <f>IF($E5120="","",IFERROR(VLOOKUP(TRIM(E5120&amp;""),'Référentiel Articles'!$A$2:$F$634,6,FALSE),""))</f>
      </c>
      <c r="J5120" s="90">
        <f>IF(OR($E5120="",$H5120=""),"",$H5120*$I5120)</f>
      </c>
      <c r="K5120" s="87" t="str">
        <v/>
      </c>
    </row>
    <row r="5121">
      <c r="A5121" s="74" t="str">
        <v/>
      </c>
      <c r="B5121" s="74" t="str">
        <v/>
      </c>
      <c r="C5121" s="75">
        <f>IF($E5121="","",IFERROR(VLOOKUP(TRIM(E5121&amp;""),'Référentiel Articles'!$A$2:$F$634,2,FALSE),""))</f>
      </c>
      <c r="D5121" s="75">
        <f>IF($E5121="","",IFERROR(VLOOKUP(TRIM(E5121&amp;""),'Référentiel Articles'!$A$2:$F$634,3,FALSE),""))</f>
      </c>
      <c r="E5121" s="74" t="str">
        <v/>
      </c>
      <c r="F5121" s="75">
        <f>IF($E5121="","",IFERROR(VLOOKUP(TRIM(E5121&amp;""),'Référentiel Articles'!$A$2:$F$634,4,FALSE),""))</f>
      </c>
      <c r="G5121" s="76">
        <f>IF($E5121="","",IFERROR(VLOOKUP(TRIM(E5121&amp;""),'Référentiel Articles'!$A$2:$F$634,5,FALSE),""))</f>
      </c>
      <c r="H5121" s="77" t="str">
        <v/>
      </c>
      <c r="I5121" s="76">
        <f>IF($E5121="","",IFERROR(VLOOKUP(TRIM(E5121&amp;""),'Référentiel Articles'!$A$2:$F$634,6,FALSE),""))</f>
      </c>
      <c r="J5121" s="78">
        <f>IF(OR($E5121="",$H5121=""),"",$H5121*$I5121)</f>
      </c>
      <c r="K5121" s="79" t="str">
        <v/>
      </c>
    </row>
    <row r="5122">
      <c r="A5122" s="81" t="str">
        <v/>
      </c>
      <c r="B5122" s="81" t="str">
        <v/>
      </c>
      <c r="C5122" s="83">
        <f>IF($E5122="","",IFERROR(VLOOKUP(TRIM(E5122&amp;""),'Référentiel Articles'!$A$2:$F$634,2,FALSE),""))</f>
      </c>
      <c r="D5122" s="83">
        <f>IF($E5122="","",IFERROR(VLOOKUP(TRIM(E5122&amp;""),'Référentiel Articles'!$A$2:$F$634,3,FALSE),""))</f>
      </c>
      <c r="E5122" s="81" t="str">
        <v/>
      </c>
      <c r="F5122" s="83">
        <f>IF($E5122="","",IFERROR(VLOOKUP(TRIM(E5122&amp;""),'Référentiel Articles'!$A$2:$F$634,4,FALSE),""))</f>
      </c>
      <c r="G5122" s="84">
        <f>IF($E5122="","",IFERROR(VLOOKUP(TRIM(E5122&amp;""),'Référentiel Articles'!$A$2:$F$634,5,FALSE),""))</f>
      </c>
      <c r="H5122" s="85" t="str">
        <v/>
      </c>
      <c r="I5122" s="84">
        <f>IF($E5122="","",IFERROR(VLOOKUP(TRIM(E5122&amp;""),'Référentiel Articles'!$A$2:$F$634,6,FALSE),""))</f>
      </c>
      <c r="J5122" s="90">
        <f>IF(OR($E5122="",$H5122=""),"",$H5122*$I5122)</f>
      </c>
      <c r="K5122" s="87" t="str">
        <v/>
      </c>
    </row>
    <row r="5123">
      <c r="A5123" s="74" t="str">
        <v/>
      </c>
      <c r="B5123" s="74" t="str">
        <v/>
      </c>
      <c r="C5123" s="75">
        <f>IF($E5123="","",IFERROR(VLOOKUP(TRIM(E5123&amp;""),'Référentiel Articles'!$A$2:$F$634,2,FALSE),""))</f>
      </c>
      <c r="D5123" s="75">
        <f>IF($E5123="","",IFERROR(VLOOKUP(TRIM(E5123&amp;""),'Référentiel Articles'!$A$2:$F$634,3,FALSE),""))</f>
      </c>
      <c r="E5123" s="74" t="str">
        <v/>
      </c>
      <c r="F5123" s="75">
        <f>IF($E5123="","",IFERROR(VLOOKUP(TRIM(E5123&amp;""),'Référentiel Articles'!$A$2:$F$634,4,FALSE),""))</f>
      </c>
      <c r="G5123" s="76">
        <f>IF($E5123="","",IFERROR(VLOOKUP(TRIM(E5123&amp;""),'Référentiel Articles'!$A$2:$F$634,5,FALSE),""))</f>
      </c>
      <c r="H5123" s="77" t="str">
        <v/>
      </c>
      <c r="I5123" s="76">
        <f>IF($E5123="","",IFERROR(VLOOKUP(TRIM(E5123&amp;""),'Référentiel Articles'!$A$2:$F$634,6,FALSE),""))</f>
      </c>
      <c r="J5123" s="78">
        <f>IF(OR($E5123="",$H5123=""),"",$H5123*$I5123)</f>
      </c>
      <c r="K5123" s="79" t="str">
        <v/>
      </c>
    </row>
    <row r="5124">
      <c r="A5124" s="81" t="str">
        <v/>
      </c>
      <c r="B5124" s="81" t="str">
        <v/>
      </c>
      <c r="C5124" s="83">
        <f>IF($E5124="","",IFERROR(VLOOKUP(TRIM(E5124&amp;""),'Référentiel Articles'!$A$2:$F$634,2,FALSE),""))</f>
      </c>
      <c r="D5124" s="83">
        <f>IF($E5124="","",IFERROR(VLOOKUP(TRIM(E5124&amp;""),'Référentiel Articles'!$A$2:$F$634,3,FALSE),""))</f>
      </c>
      <c r="E5124" s="81" t="str">
        <v/>
      </c>
      <c r="F5124" s="83">
        <f>IF($E5124="","",IFERROR(VLOOKUP(TRIM(E5124&amp;""),'Référentiel Articles'!$A$2:$F$634,4,FALSE),""))</f>
      </c>
      <c r="G5124" s="84">
        <f>IF($E5124="","",IFERROR(VLOOKUP(TRIM(E5124&amp;""),'Référentiel Articles'!$A$2:$F$634,5,FALSE),""))</f>
      </c>
      <c r="H5124" s="85" t="str">
        <v/>
      </c>
      <c r="I5124" s="84">
        <f>IF($E5124="","",IFERROR(VLOOKUP(TRIM(E5124&amp;""),'Référentiel Articles'!$A$2:$F$634,6,FALSE),""))</f>
      </c>
      <c r="J5124" s="90">
        <f>IF(OR($E5124="",$H5124=""),"",$H5124*$I5124)</f>
      </c>
      <c r="K5124" s="87" t="str">
        <v/>
      </c>
    </row>
    <row r="5125">
      <c r="A5125" s="74" t="str">
        <v/>
      </c>
      <c r="B5125" s="74" t="str">
        <v/>
      </c>
      <c r="C5125" s="75">
        <f>IF($E5125="","",IFERROR(VLOOKUP(TRIM(E5125&amp;""),'Référentiel Articles'!$A$2:$F$634,2,FALSE),""))</f>
      </c>
      <c r="D5125" s="75">
        <f>IF($E5125="","",IFERROR(VLOOKUP(TRIM(E5125&amp;""),'Référentiel Articles'!$A$2:$F$634,3,FALSE),""))</f>
      </c>
      <c r="E5125" s="74" t="str">
        <v/>
      </c>
      <c r="F5125" s="75">
        <f>IF($E5125="","",IFERROR(VLOOKUP(TRIM(E5125&amp;""),'Référentiel Articles'!$A$2:$F$634,4,FALSE),""))</f>
      </c>
      <c r="G5125" s="76">
        <f>IF($E5125="","",IFERROR(VLOOKUP(TRIM(E5125&amp;""),'Référentiel Articles'!$A$2:$F$634,5,FALSE),""))</f>
      </c>
      <c r="H5125" s="77" t="str">
        <v/>
      </c>
      <c r="I5125" s="76">
        <f>IF($E5125="","",IFERROR(VLOOKUP(TRIM(E5125&amp;""),'Référentiel Articles'!$A$2:$F$634,6,FALSE),""))</f>
      </c>
      <c r="J5125" s="78">
        <f>IF(OR($E5125="",$H5125=""),"",$H5125*$I5125)</f>
      </c>
      <c r="K5125" s="79" t="str">
        <v/>
      </c>
    </row>
    <row r="5126">
      <c r="A5126" s="81" t="str">
        <v/>
      </c>
      <c r="B5126" s="81" t="str">
        <v/>
      </c>
      <c r="C5126" s="83">
        <f>IF($E5126="","",IFERROR(VLOOKUP(TRIM(E5126&amp;""),'Référentiel Articles'!$A$2:$F$634,2,FALSE),""))</f>
      </c>
      <c r="D5126" s="83">
        <f>IF($E5126="","",IFERROR(VLOOKUP(TRIM(E5126&amp;""),'Référentiel Articles'!$A$2:$F$634,3,FALSE),""))</f>
      </c>
      <c r="E5126" s="81" t="str">
        <v/>
      </c>
      <c r="F5126" s="83">
        <f>IF($E5126="","",IFERROR(VLOOKUP(TRIM(E5126&amp;""),'Référentiel Articles'!$A$2:$F$634,4,FALSE),""))</f>
      </c>
      <c r="G5126" s="84">
        <f>IF($E5126="","",IFERROR(VLOOKUP(TRIM(E5126&amp;""),'Référentiel Articles'!$A$2:$F$634,5,FALSE),""))</f>
      </c>
      <c r="H5126" s="85" t="str">
        <v/>
      </c>
      <c r="I5126" s="84">
        <f>IF($E5126="","",IFERROR(VLOOKUP(TRIM(E5126&amp;""),'Référentiel Articles'!$A$2:$F$634,6,FALSE),""))</f>
      </c>
      <c r="J5126" s="90">
        <f>IF(OR($E5126="",$H5126=""),"",$H5126*$I5126)</f>
      </c>
      <c r="K5126" s="87" t="str">
        <v/>
      </c>
    </row>
    <row r="5127">
      <c r="A5127" s="74" t="str">
        <v/>
      </c>
      <c r="B5127" s="74" t="str">
        <v/>
      </c>
      <c r="C5127" s="75">
        <f>IF($E5127="","",IFERROR(VLOOKUP(TRIM(E5127&amp;""),'Référentiel Articles'!$A$2:$F$634,2,FALSE),""))</f>
      </c>
      <c r="D5127" s="75">
        <f>IF($E5127="","",IFERROR(VLOOKUP(TRIM(E5127&amp;""),'Référentiel Articles'!$A$2:$F$634,3,FALSE),""))</f>
      </c>
      <c r="E5127" s="74" t="str">
        <v/>
      </c>
      <c r="F5127" s="75">
        <f>IF($E5127="","",IFERROR(VLOOKUP(TRIM(E5127&amp;""),'Référentiel Articles'!$A$2:$F$634,4,FALSE),""))</f>
      </c>
      <c r="G5127" s="76">
        <f>IF($E5127="","",IFERROR(VLOOKUP(TRIM(E5127&amp;""),'Référentiel Articles'!$A$2:$F$634,5,FALSE),""))</f>
      </c>
      <c r="H5127" s="77" t="str">
        <v/>
      </c>
      <c r="I5127" s="76">
        <f>IF($E5127="","",IFERROR(VLOOKUP(TRIM(E5127&amp;""),'Référentiel Articles'!$A$2:$F$634,6,FALSE),""))</f>
      </c>
      <c r="J5127" s="78">
        <f>IF(OR($E5127="",$H5127=""),"",$H5127*$I5127)</f>
      </c>
      <c r="K5127" s="79" t="str">
        <v/>
      </c>
    </row>
    <row r="5128">
      <c r="A5128" s="81" t="str">
        <v/>
      </c>
      <c r="B5128" s="81" t="str">
        <v/>
      </c>
      <c r="C5128" s="83">
        <f>IF($E5128="","",IFERROR(VLOOKUP(TRIM(E5128&amp;""),'Référentiel Articles'!$A$2:$F$634,2,FALSE),""))</f>
      </c>
      <c r="D5128" s="83">
        <f>IF($E5128="","",IFERROR(VLOOKUP(TRIM(E5128&amp;""),'Référentiel Articles'!$A$2:$F$634,3,FALSE),""))</f>
      </c>
      <c r="E5128" s="81" t="str">
        <v/>
      </c>
      <c r="F5128" s="83">
        <f>IF($E5128="","",IFERROR(VLOOKUP(TRIM(E5128&amp;""),'Référentiel Articles'!$A$2:$F$634,4,FALSE),""))</f>
      </c>
      <c r="G5128" s="84">
        <f>IF($E5128="","",IFERROR(VLOOKUP(TRIM(E5128&amp;""),'Référentiel Articles'!$A$2:$F$634,5,FALSE),""))</f>
      </c>
      <c r="H5128" s="85" t="str">
        <v/>
      </c>
      <c r="I5128" s="84">
        <f>IF($E5128="","",IFERROR(VLOOKUP(TRIM(E5128&amp;""),'Référentiel Articles'!$A$2:$F$634,6,FALSE),""))</f>
      </c>
      <c r="J5128" s="90">
        <f>IF(OR($E5128="",$H5128=""),"",$H5128*$I5128)</f>
      </c>
      <c r="K5128" s="87" t="str">
        <v/>
      </c>
    </row>
    <row r="5129">
      <c r="A5129" s="74" t="str">
        <v/>
      </c>
      <c r="B5129" s="74" t="str">
        <v/>
      </c>
      <c r="C5129" s="75">
        <f>IF($E5129="","",IFERROR(VLOOKUP(TRIM(E5129&amp;""),'Référentiel Articles'!$A$2:$F$634,2,FALSE),""))</f>
      </c>
      <c r="D5129" s="75">
        <f>IF($E5129="","",IFERROR(VLOOKUP(TRIM(E5129&amp;""),'Référentiel Articles'!$A$2:$F$634,3,FALSE),""))</f>
      </c>
      <c r="E5129" s="74" t="str">
        <v/>
      </c>
      <c r="F5129" s="75">
        <f>IF($E5129="","",IFERROR(VLOOKUP(TRIM(E5129&amp;""),'Référentiel Articles'!$A$2:$F$634,4,FALSE),""))</f>
      </c>
      <c r="G5129" s="76">
        <f>IF($E5129="","",IFERROR(VLOOKUP(TRIM(E5129&amp;""),'Référentiel Articles'!$A$2:$F$634,5,FALSE),""))</f>
      </c>
      <c r="H5129" s="77" t="str">
        <v/>
      </c>
      <c r="I5129" s="76">
        <f>IF($E5129="","",IFERROR(VLOOKUP(TRIM(E5129&amp;""),'Référentiel Articles'!$A$2:$F$634,6,FALSE),""))</f>
      </c>
      <c r="J5129" s="78">
        <f>IF(OR($E5129="",$H5129=""),"",$H5129*$I5129)</f>
      </c>
      <c r="K5129" s="79" t="str">
        <v/>
      </c>
    </row>
    <row r="5130">
      <c r="A5130" s="81" t="str">
        <v/>
      </c>
      <c r="B5130" s="81" t="str">
        <v/>
      </c>
      <c r="C5130" s="83">
        <f>IF($E5130="","",IFERROR(VLOOKUP(TRIM(E5130&amp;""),'Référentiel Articles'!$A$2:$F$634,2,FALSE),""))</f>
      </c>
      <c r="D5130" s="83">
        <f>IF($E5130="","",IFERROR(VLOOKUP(TRIM(E5130&amp;""),'Référentiel Articles'!$A$2:$F$634,3,FALSE),""))</f>
      </c>
      <c r="E5130" s="81" t="str">
        <v/>
      </c>
      <c r="F5130" s="83">
        <f>IF($E5130="","",IFERROR(VLOOKUP(TRIM(E5130&amp;""),'Référentiel Articles'!$A$2:$F$634,4,FALSE),""))</f>
      </c>
      <c r="G5130" s="84">
        <f>IF($E5130="","",IFERROR(VLOOKUP(TRIM(E5130&amp;""),'Référentiel Articles'!$A$2:$F$634,5,FALSE),""))</f>
      </c>
      <c r="H5130" s="85" t="str">
        <v/>
      </c>
      <c r="I5130" s="84">
        <f>IF($E5130="","",IFERROR(VLOOKUP(TRIM(E5130&amp;""),'Référentiel Articles'!$A$2:$F$634,6,FALSE),""))</f>
      </c>
      <c r="J5130" s="90">
        <f>IF(OR($E5130="",$H5130=""),"",$H5130*$I5130)</f>
      </c>
      <c r="K5130" s="87" t="str">
        <v/>
      </c>
    </row>
    <row r="5131">
      <c r="A5131" s="74" t="str">
        <v/>
      </c>
      <c r="B5131" s="74" t="str">
        <v/>
      </c>
      <c r="C5131" s="75">
        <f>IF($E5131="","",IFERROR(VLOOKUP(TRIM(E5131&amp;""),'Référentiel Articles'!$A$2:$F$634,2,FALSE),""))</f>
      </c>
      <c r="D5131" s="75">
        <f>IF($E5131="","",IFERROR(VLOOKUP(TRIM(E5131&amp;""),'Référentiel Articles'!$A$2:$F$634,3,FALSE),""))</f>
      </c>
      <c r="E5131" s="74" t="str">
        <v/>
      </c>
      <c r="F5131" s="75">
        <f>IF($E5131="","",IFERROR(VLOOKUP(TRIM(E5131&amp;""),'Référentiel Articles'!$A$2:$F$634,4,FALSE),""))</f>
      </c>
      <c r="G5131" s="76">
        <f>IF($E5131="","",IFERROR(VLOOKUP(TRIM(E5131&amp;""),'Référentiel Articles'!$A$2:$F$634,5,FALSE),""))</f>
      </c>
      <c r="H5131" s="77" t="str">
        <v/>
      </c>
      <c r="I5131" s="76">
        <f>IF($E5131="","",IFERROR(VLOOKUP(TRIM(E5131&amp;""),'Référentiel Articles'!$A$2:$F$634,6,FALSE),""))</f>
      </c>
      <c r="J5131" s="78">
        <f>IF(OR($E5131="",$H5131=""),"",$H5131*$I5131)</f>
      </c>
      <c r="K5131" s="79" t="str">
        <v/>
      </c>
    </row>
    <row r="5132">
      <c r="A5132" s="81" t="str">
        <v/>
      </c>
      <c r="B5132" s="81" t="str">
        <v/>
      </c>
      <c r="C5132" s="83">
        <f>IF($E5132="","",IFERROR(VLOOKUP(TRIM(E5132&amp;""),'Référentiel Articles'!$A$2:$F$634,2,FALSE),""))</f>
      </c>
      <c r="D5132" s="83">
        <f>IF($E5132="","",IFERROR(VLOOKUP(TRIM(E5132&amp;""),'Référentiel Articles'!$A$2:$F$634,3,FALSE),""))</f>
      </c>
      <c r="E5132" s="81" t="str">
        <v/>
      </c>
      <c r="F5132" s="83">
        <f>IF($E5132="","",IFERROR(VLOOKUP(TRIM(E5132&amp;""),'Référentiel Articles'!$A$2:$F$634,4,FALSE),""))</f>
      </c>
      <c r="G5132" s="84">
        <f>IF($E5132="","",IFERROR(VLOOKUP(TRIM(E5132&amp;""),'Référentiel Articles'!$A$2:$F$634,5,FALSE),""))</f>
      </c>
      <c r="H5132" s="85" t="str">
        <v/>
      </c>
      <c r="I5132" s="84">
        <f>IF($E5132="","",IFERROR(VLOOKUP(TRIM(E5132&amp;""),'Référentiel Articles'!$A$2:$F$634,6,FALSE),""))</f>
      </c>
      <c r="J5132" s="90">
        <f>IF(OR($E5132="",$H5132=""),"",$H5132*$I5132)</f>
      </c>
      <c r="K5132" s="87" t="str">
        <v/>
      </c>
    </row>
    <row r="5133">
      <c r="A5133" s="74" t="str">
        <v/>
      </c>
      <c r="B5133" s="74" t="str">
        <v/>
      </c>
      <c r="C5133" s="75">
        <f>IF($E5133="","",IFERROR(VLOOKUP(TRIM(E5133&amp;""),'Référentiel Articles'!$A$2:$F$634,2,FALSE),""))</f>
      </c>
      <c r="D5133" s="75">
        <f>IF($E5133="","",IFERROR(VLOOKUP(TRIM(E5133&amp;""),'Référentiel Articles'!$A$2:$F$634,3,FALSE),""))</f>
      </c>
      <c r="E5133" s="74" t="str">
        <v/>
      </c>
      <c r="F5133" s="75">
        <f>IF($E5133="","",IFERROR(VLOOKUP(TRIM(E5133&amp;""),'Référentiel Articles'!$A$2:$F$634,4,FALSE),""))</f>
      </c>
      <c r="G5133" s="76">
        <f>IF($E5133="","",IFERROR(VLOOKUP(TRIM(E5133&amp;""),'Référentiel Articles'!$A$2:$F$634,5,FALSE),""))</f>
      </c>
      <c r="H5133" s="77" t="str">
        <v/>
      </c>
      <c r="I5133" s="76">
        <f>IF($E5133="","",IFERROR(VLOOKUP(TRIM(E5133&amp;""),'Référentiel Articles'!$A$2:$F$634,6,FALSE),""))</f>
      </c>
      <c r="J5133" s="78">
        <f>IF(OR($E5133="",$H5133=""),"",$H5133*$I5133)</f>
      </c>
      <c r="K5133" s="79" t="str">
        <v/>
      </c>
    </row>
    <row r="5134">
      <c r="A5134" s="81" t="str">
        <v/>
      </c>
      <c r="B5134" s="81" t="str">
        <v/>
      </c>
      <c r="C5134" s="83">
        <f>IF($E5134="","",IFERROR(VLOOKUP(TRIM(E5134&amp;""),'Référentiel Articles'!$A$2:$F$634,2,FALSE),""))</f>
      </c>
      <c r="D5134" s="83">
        <f>IF($E5134="","",IFERROR(VLOOKUP(TRIM(E5134&amp;""),'Référentiel Articles'!$A$2:$F$634,3,FALSE),""))</f>
      </c>
      <c r="E5134" s="81" t="str">
        <v/>
      </c>
      <c r="F5134" s="83">
        <f>IF($E5134="","",IFERROR(VLOOKUP(TRIM(E5134&amp;""),'Référentiel Articles'!$A$2:$F$634,4,FALSE),""))</f>
      </c>
      <c r="G5134" s="84">
        <f>IF($E5134="","",IFERROR(VLOOKUP(TRIM(E5134&amp;""),'Référentiel Articles'!$A$2:$F$634,5,FALSE),""))</f>
      </c>
      <c r="H5134" s="85" t="str">
        <v/>
      </c>
      <c r="I5134" s="84">
        <f>IF($E5134="","",IFERROR(VLOOKUP(TRIM(E5134&amp;""),'Référentiel Articles'!$A$2:$F$634,6,FALSE),""))</f>
      </c>
      <c r="J5134" s="90">
        <f>IF(OR($E5134="",$H5134=""),"",$H5134*$I5134)</f>
      </c>
      <c r="K5134" s="87" t="str">
        <v/>
      </c>
    </row>
    <row r="5135">
      <c r="A5135" s="74" t="str">
        <v/>
      </c>
      <c r="B5135" s="74" t="str">
        <v/>
      </c>
      <c r="C5135" s="75">
        <f>IF($E5135="","",IFERROR(VLOOKUP(TRIM(E5135&amp;""),'Référentiel Articles'!$A$2:$F$634,2,FALSE),""))</f>
      </c>
      <c r="D5135" s="75">
        <f>IF($E5135="","",IFERROR(VLOOKUP(TRIM(E5135&amp;""),'Référentiel Articles'!$A$2:$F$634,3,FALSE),""))</f>
      </c>
      <c r="E5135" s="74" t="str">
        <v/>
      </c>
      <c r="F5135" s="75">
        <f>IF($E5135="","",IFERROR(VLOOKUP(TRIM(E5135&amp;""),'Référentiel Articles'!$A$2:$F$634,4,FALSE),""))</f>
      </c>
      <c r="G5135" s="76">
        <f>IF($E5135="","",IFERROR(VLOOKUP(TRIM(E5135&amp;""),'Référentiel Articles'!$A$2:$F$634,5,FALSE),""))</f>
      </c>
      <c r="H5135" s="77" t="str">
        <v/>
      </c>
      <c r="I5135" s="76">
        <f>IF($E5135="","",IFERROR(VLOOKUP(TRIM(E5135&amp;""),'Référentiel Articles'!$A$2:$F$634,6,FALSE),""))</f>
      </c>
      <c r="J5135" s="78">
        <f>IF(OR($E5135="",$H5135=""),"",$H5135*$I5135)</f>
      </c>
      <c r="K5135" s="79" t="str">
        <v/>
      </c>
    </row>
    <row r="5136">
      <c r="A5136" s="81" t="str">
        <v/>
      </c>
      <c r="B5136" s="81" t="str">
        <v/>
      </c>
      <c r="C5136" s="83">
        <f>IF($E5136="","",IFERROR(VLOOKUP(TRIM(E5136&amp;""),'Référentiel Articles'!$A$2:$F$634,2,FALSE),""))</f>
      </c>
      <c r="D5136" s="83">
        <f>IF($E5136="","",IFERROR(VLOOKUP(TRIM(E5136&amp;""),'Référentiel Articles'!$A$2:$F$634,3,FALSE),""))</f>
      </c>
      <c r="E5136" s="81" t="str">
        <v/>
      </c>
      <c r="F5136" s="83">
        <f>IF($E5136="","",IFERROR(VLOOKUP(TRIM(E5136&amp;""),'Référentiel Articles'!$A$2:$F$634,4,FALSE),""))</f>
      </c>
      <c r="G5136" s="84">
        <f>IF($E5136="","",IFERROR(VLOOKUP(TRIM(E5136&amp;""),'Référentiel Articles'!$A$2:$F$634,5,FALSE),""))</f>
      </c>
      <c r="H5136" s="85" t="str">
        <v/>
      </c>
      <c r="I5136" s="84">
        <f>IF($E5136="","",IFERROR(VLOOKUP(TRIM(E5136&amp;""),'Référentiel Articles'!$A$2:$F$634,6,FALSE),""))</f>
      </c>
      <c r="J5136" s="90">
        <f>IF(OR($E5136="",$H5136=""),"",$H5136*$I5136)</f>
      </c>
      <c r="K5136" s="87" t="str">
        <v/>
      </c>
    </row>
    <row r="5137">
      <c r="A5137" s="74" t="str">
        <v/>
      </c>
      <c r="B5137" s="74" t="str">
        <v/>
      </c>
      <c r="C5137" s="75">
        <f>IF($E5137="","",IFERROR(VLOOKUP(TRIM(E5137&amp;""),'Référentiel Articles'!$A$2:$F$634,2,FALSE),""))</f>
      </c>
      <c r="D5137" s="75">
        <f>IF($E5137="","",IFERROR(VLOOKUP(TRIM(E5137&amp;""),'Référentiel Articles'!$A$2:$F$634,3,FALSE),""))</f>
      </c>
      <c r="E5137" s="74" t="str">
        <v/>
      </c>
      <c r="F5137" s="75">
        <f>IF($E5137="","",IFERROR(VLOOKUP(TRIM(E5137&amp;""),'Référentiel Articles'!$A$2:$F$634,4,FALSE),""))</f>
      </c>
      <c r="G5137" s="76">
        <f>IF($E5137="","",IFERROR(VLOOKUP(TRIM(E5137&amp;""),'Référentiel Articles'!$A$2:$F$634,5,FALSE),""))</f>
      </c>
      <c r="H5137" s="77" t="str">
        <v/>
      </c>
      <c r="I5137" s="76">
        <f>IF($E5137="","",IFERROR(VLOOKUP(TRIM(E5137&amp;""),'Référentiel Articles'!$A$2:$F$634,6,FALSE),""))</f>
      </c>
      <c r="J5137" s="78">
        <f>IF(OR($E5137="",$H5137=""),"",$H5137*$I5137)</f>
      </c>
      <c r="K5137" s="79" t="str">
        <v/>
      </c>
    </row>
    <row r="5138">
      <c r="A5138" s="81" t="str">
        <v/>
      </c>
      <c r="B5138" s="81" t="str">
        <v/>
      </c>
      <c r="C5138" s="83">
        <f>IF($E5138="","",IFERROR(VLOOKUP(TRIM(E5138&amp;""),'Référentiel Articles'!$A$2:$F$634,2,FALSE),""))</f>
      </c>
      <c r="D5138" s="83">
        <f>IF($E5138="","",IFERROR(VLOOKUP(TRIM(E5138&amp;""),'Référentiel Articles'!$A$2:$F$634,3,FALSE),""))</f>
      </c>
      <c r="E5138" s="81" t="str">
        <v/>
      </c>
      <c r="F5138" s="83">
        <f>IF($E5138="","",IFERROR(VLOOKUP(TRIM(E5138&amp;""),'Référentiel Articles'!$A$2:$F$634,4,FALSE),""))</f>
      </c>
      <c r="G5138" s="84">
        <f>IF($E5138="","",IFERROR(VLOOKUP(TRIM(E5138&amp;""),'Référentiel Articles'!$A$2:$F$634,5,FALSE),""))</f>
      </c>
      <c r="H5138" s="85" t="str">
        <v/>
      </c>
      <c r="I5138" s="84">
        <f>IF($E5138="","",IFERROR(VLOOKUP(TRIM(E5138&amp;""),'Référentiel Articles'!$A$2:$F$634,6,FALSE),""))</f>
      </c>
      <c r="J5138" s="90">
        <f>IF(OR($E5138="",$H5138=""),"",$H5138*$I5138)</f>
      </c>
      <c r="K5138" s="87" t="str">
        <v/>
      </c>
    </row>
    <row r="5139">
      <c r="A5139" s="74" t="str">
        <v/>
      </c>
      <c r="B5139" s="74" t="str">
        <v/>
      </c>
      <c r="C5139" s="75">
        <f>IF($E5139="","",IFERROR(VLOOKUP(TRIM(E5139&amp;""),'Référentiel Articles'!$A$2:$F$634,2,FALSE),""))</f>
      </c>
      <c r="D5139" s="75">
        <f>IF($E5139="","",IFERROR(VLOOKUP(TRIM(E5139&amp;""),'Référentiel Articles'!$A$2:$F$634,3,FALSE),""))</f>
      </c>
      <c r="E5139" s="74" t="str">
        <v/>
      </c>
      <c r="F5139" s="75">
        <f>IF($E5139="","",IFERROR(VLOOKUP(TRIM(E5139&amp;""),'Référentiel Articles'!$A$2:$F$634,4,FALSE),""))</f>
      </c>
      <c r="G5139" s="76">
        <f>IF($E5139="","",IFERROR(VLOOKUP(TRIM(E5139&amp;""),'Référentiel Articles'!$A$2:$F$634,5,FALSE),""))</f>
      </c>
      <c r="H5139" s="77" t="str">
        <v/>
      </c>
      <c r="I5139" s="76">
        <f>IF($E5139="","",IFERROR(VLOOKUP(TRIM(E5139&amp;""),'Référentiel Articles'!$A$2:$F$634,6,FALSE),""))</f>
      </c>
      <c r="J5139" s="78">
        <f>IF(OR($E5139="",$H5139=""),"",$H5139*$I5139)</f>
      </c>
      <c r="K5139" s="79" t="str">
        <v/>
      </c>
    </row>
    <row r="5140">
      <c r="A5140" s="81" t="str">
        <v/>
      </c>
      <c r="B5140" s="81" t="str">
        <v/>
      </c>
      <c r="C5140" s="83">
        <f>IF($E5140="","",IFERROR(VLOOKUP(TRIM(E5140&amp;""),'Référentiel Articles'!$A$2:$F$634,2,FALSE),""))</f>
      </c>
      <c r="D5140" s="83">
        <f>IF($E5140="","",IFERROR(VLOOKUP(TRIM(E5140&amp;""),'Référentiel Articles'!$A$2:$F$634,3,FALSE),""))</f>
      </c>
      <c r="E5140" s="81" t="str">
        <v/>
      </c>
      <c r="F5140" s="83">
        <f>IF($E5140="","",IFERROR(VLOOKUP(TRIM(E5140&amp;""),'Référentiel Articles'!$A$2:$F$634,4,FALSE),""))</f>
      </c>
      <c r="G5140" s="84">
        <f>IF($E5140="","",IFERROR(VLOOKUP(TRIM(E5140&amp;""),'Référentiel Articles'!$A$2:$F$634,5,FALSE),""))</f>
      </c>
      <c r="H5140" s="85" t="str">
        <v/>
      </c>
      <c r="I5140" s="84">
        <f>IF($E5140="","",IFERROR(VLOOKUP(TRIM(E5140&amp;""),'Référentiel Articles'!$A$2:$F$634,6,FALSE),""))</f>
      </c>
      <c r="J5140" s="90">
        <f>IF(OR($E5140="",$H5140=""),"",$H5140*$I5140)</f>
      </c>
      <c r="K5140" s="87" t="str">
        <v/>
      </c>
    </row>
    <row r="5141">
      <c r="A5141" s="74" t="str">
        <v/>
      </c>
      <c r="B5141" s="74" t="str">
        <v/>
      </c>
      <c r="C5141" s="75">
        <f>IF($E5141="","",IFERROR(VLOOKUP(TRIM(E5141&amp;""),'Référentiel Articles'!$A$2:$F$634,2,FALSE),""))</f>
      </c>
      <c r="D5141" s="75">
        <f>IF($E5141="","",IFERROR(VLOOKUP(TRIM(E5141&amp;""),'Référentiel Articles'!$A$2:$F$634,3,FALSE),""))</f>
      </c>
      <c r="E5141" s="74" t="str">
        <v/>
      </c>
      <c r="F5141" s="75">
        <f>IF($E5141="","",IFERROR(VLOOKUP(TRIM(E5141&amp;""),'Référentiel Articles'!$A$2:$F$634,4,FALSE),""))</f>
      </c>
      <c r="G5141" s="76">
        <f>IF($E5141="","",IFERROR(VLOOKUP(TRIM(E5141&amp;""),'Référentiel Articles'!$A$2:$F$634,5,FALSE),""))</f>
      </c>
      <c r="H5141" s="77" t="str">
        <v/>
      </c>
      <c r="I5141" s="76">
        <f>IF($E5141="","",IFERROR(VLOOKUP(TRIM(E5141&amp;""),'Référentiel Articles'!$A$2:$F$634,6,FALSE),""))</f>
      </c>
      <c r="J5141" s="78">
        <f>IF(OR($E5141="",$H5141=""),"",$H5141*$I5141)</f>
      </c>
      <c r="K5141" s="79" t="str">
        <v/>
      </c>
    </row>
    <row r="5142">
      <c r="A5142" s="81" t="str">
        <v/>
      </c>
      <c r="B5142" s="81" t="str">
        <v/>
      </c>
      <c r="C5142" s="83">
        <f>IF($E5142="","",IFERROR(VLOOKUP(TRIM(E5142&amp;""),'Référentiel Articles'!$A$2:$F$634,2,FALSE),""))</f>
      </c>
      <c r="D5142" s="83">
        <f>IF($E5142="","",IFERROR(VLOOKUP(TRIM(E5142&amp;""),'Référentiel Articles'!$A$2:$F$634,3,FALSE),""))</f>
      </c>
      <c r="E5142" s="81" t="str">
        <v/>
      </c>
      <c r="F5142" s="83">
        <f>IF($E5142="","",IFERROR(VLOOKUP(TRIM(E5142&amp;""),'Référentiel Articles'!$A$2:$F$634,4,FALSE),""))</f>
      </c>
      <c r="G5142" s="84">
        <f>IF($E5142="","",IFERROR(VLOOKUP(TRIM(E5142&amp;""),'Référentiel Articles'!$A$2:$F$634,5,FALSE),""))</f>
      </c>
      <c r="H5142" s="85" t="str">
        <v/>
      </c>
      <c r="I5142" s="84">
        <f>IF($E5142="","",IFERROR(VLOOKUP(TRIM(E5142&amp;""),'Référentiel Articles'!$A$2:$F$634,6,FALSE),""))</f>
      </c>
      <c r="J5142" s="90">
        <f>IF(OR($E5142="",$H5142=""),"",$H5142*$I5142)</f>
      </c>
      <c r="K5142" s="87" t="str">
        <v/>
      </c>
    </row>
    <row r="5143">
      <c r="A5143" s="74" t="str">
        <v/>
      </c>
      <c r="B5143" s="74" t="str">
        <v/>
      </c>
      <c r="C5143" s="75">
        <f>IF($E5143="","",IFERROR(VLOOKUP(TRIM(E5143&amp;""),'Référentiel Articles'!$A$2:$F$634,2,FALSE),""))</f>
      </c>
      <c r="D5143" s="75">
        <f>IF($E5143="","",IFERROR(VLOOKUP(TRIM(E5143&amp;""),'Référentiel Articles'!$A$2:$F$634,3,FALSE),""))</f>
      </c>
      <c r="E5143" s="74" t="str">
        <v/>
      </c>
      <c r="F5143" s="75">
        <f>IF($E5143="","",IFERROR(VLOOKUP(TRIM(E5143&amp;""),'Référentiel Articles'!$A$2:$F$634,4,FALSE),""))</f>
      </c>
      <c r="G5143" s="76">
        <f>IF($E5143="","",IFERROR(VLOOKUP(TRIM(E5143&amp;""),'Référentiel Articles'!$A$2:$F$634,5,FALSE),""))</f>
      </c>
      <c r="H5143" s="77" t="str">
        <v/>
      </c>
      <c r="I5143" s="76">
        <f>IF($E5143="","",IFERROR(VLOOKUP(TRIM(E5143&amp;""),'Référentiel Articles'!$A$2:$F$634,6,FALSE),""))</f>
      </c>
      <c r="J5143" s="78">
        <f>IF(OR($E5143="",$H5143=""),"",$H5143*$I5143)</f>
      </c>
      <c r="K5143" s="79" t="str">
        <v/>
      </c>
    </row>
    <row r="5144">
      <c r="A5144" s="81" t="str">
        <v/>
      </c>
      <c r="B5144" s="81" t="str">
        <v/>
      </c>
      <c r="C5144" s="83">
        <f>IF($E5144="","",IFERROR(VLOOKUP(TRIM(E5144&amp;""),'Référentiel Articles'!$A$2:$F$634,2,FALSE),""))</f>
      </c>
      <c r="D5144" s="83">
        <f>IF($E5144="","",IFERROR(VLOOKUP(TRIM(E5144&amp;""),'Référentiel Articles'!$A$2:$F$634,3,FALSE),""))</f>
      </c>
      <c r="E5144" s="81" t="str">
        <v/>
      </c>
      <c r="F5144" s="83">
        <f>IF($E5144="","",IFERROR(VLOOKUP(TRIM(E5144&amp;""),'Référentiel Articles'!$A$2:$F$634,4,FALSE),""))</f>
      </c>
      <c r="G5144" s="84">
        <f>IF($E5144="","",IFERROR(VLOOKUP(TRIM(E5144&amp;""),'Référentiel Articles'!$A$2:$F$634,5,FALSE),""))</f>
      </c>
      <c r="H5144" s="85" t="str">
        <v/>
      </c>
      <c r="I5144" s="84">
        <f>IF($E5144="","",IFERROR(VLOOKUP(TRIM(E5144&amp;""),'Référentiel Articles'!$A$2:$F$634,6,FALSE),""))</f>
      </c>
      <c r="J5144" s="90">
        <f>IF(OR($E5144="",$H5144=""),"",$H5144*$I5144)</f>
      </c>
      <c r="K5144" s="87" t="str">
        <v/>
      </c>
    </row>
    <row r="5145">
      <c r="A5145" s="74" t="str">
        <v/>
      </c>
      <c r="B5145" s="74" t="str">
        <v/>
      </c>
      <c r="C5145" s="75">
        <f>IF($E5145="","",IFERROR(VLOOKUP(TRIM(E5145&amp;""),'Référentiel Articles'!$A$2:$F$634,2,FALSE),""))</f>
      </c>
      <c r="D5145" s="75">
        <f>IF($E5145="","",IFERROR(VLOOKUP(TRIM(E5145&amp;""),'Référentiel Articles'!$A$2:$F$634,3,FALSE),""))</f>
      </c>
      <c r="E5145" s="74" t="str">
        <v/>
      </c>
      <c r="F5145" s="75">
        <f>IF($E5145="","",IFERROR(VLOOKUP(TRIM(E5145&amp;""),'Référentiel Articles'!$A$2:$F$634,4,FALSE),""))</f>
      </c>
      <c r="G5145" s="76">
        <f>IF($E5145="","",IFERROR(VLOOKUP(TRIM(E5145&amp;""),'Référentiel Articles'!$A$2:$F$634,5,FALSE),""))</f>
      </c>
      <c r="H5145" s="77" t="str">
        <v/>
      </c>
      <c r="I5145" s="76">
        <f>IF($E5145="","",IFERROR(VLOOKUP(TRIM(E5145&amp;""),'Référentiel Articles'!$A$2:$F$634,6,FALSE),""))</f>
      </c>
      <c r="J5145" s="78">
        <f>IF(OR($E5145="",$H5145=""),"",$H5145*$I5145)</f>
      </c>
      <c r="K5145" s="79" t="str">
        <v/>
      </c>
    </row>
    <row r="5146">
      <c r="A5146" s="81" t="str">
        <v/>
      </c>
      <c r="B5146" s="81" t="str">
        <v/>
      </c>
      <c r="C5146" s="83">
        <f>IF($E5146="","",IFERROR(VLOOKUP(TRIM(E5146&amp;""),'Référentiel Articles'!$A$2:$F$634,2,FALSE),""))</f>
      </c>
      <c r="D5146" s="83">
        <f>IF($E5146="","",IFERROR(VLOOKUP(TRIM(E5146&amp;""),'Référentiel Articles'!$A$2:$F$634,3,FALSE),""))</f>
      </c>
      <c r="E5146" s="81" t="str">
        <v/>
      </c>
      <c r="F5146" s="83">
        <f>IF($E5146="","",IFERROR(VLOOKUP(TRIM(E5146&amp;""),'Référentiel Articles'!$A$2:$F$634,4,FALSE),""))</f>
      </c>
      <c r="G5146" s="84">
        <f>IF($E5146="","",IFERROR(VLOOKUP(TRIM(E5146&amp;""),'Référentiel Articles'!$A$2:$F$634,5,FALSE),""))</f>
      </c>
      <c r="H5146" s="85" t="str">
        <v/>
      </c>
      <c r="I5146" s="84">
        <f>IF($E5146="","",IFERROR(VLOOKUP(TRIM(E5146&amp;""),'Référentiel Articles'!$A$2:$F$634,6,FALSE),""))</f>
      </c>
      <c r="J5146" s="90">
        <f>IF(OR($E5146="",$H5146=""),"",$H5146*$I5146)</f>
      </c>
      <c r="K5146" s="87" t="str">
        <v/>
      </c>
    </row>
    <row r="5147">
      <c r="A5147" s="74" t="str">
        <v/>
      </c>
      <c r="B5147" s="74" t="str">
        <v/>
      </c>
      <c r="C5147" s="75">
        <f>IF($E5147="","",IFERROR(VLOOKUP(TRIM(E5147&amp;""),'Référentiel Articles'!$A$2:$F$634,2,FALSE),""))</f>
      </c>
      <c r="D5147" s="75">
        <f>IF($E5147="","",IFERROR(VLOOKUP(TRIM(E5147&amp;""),'Référentiel Articles'!$A$2:$F$634,3,FALSE),""))</f>
      </c>
      <c r="E5147" s="74" t="str">
        <v/>
      </c>
      <c r="F5147" s="75">
        <f>IF($E5147="","",IFERROR(VLOOKUP(TRIM(E5147&amp;""),'Référentiel Articles'!$A$2:$F$634,4,FALSE),""))</f>
      </c>
      <c r="G5147" s="76">
        <f>IF($E5147="","",IFERROR(VLOOKUP(TRIM(E5147&amp;""),'Référentiel Articles'!$A$2:$F$634,5,FALSE),""))</f>
      </c>
      <c r="H5147" s="77" t="str">
        <v/>
      </c>
      <c r="I5147" s="76">
        <f>IF($E5147="","",IFERROR(VLOOKUP(TRIM(E5147&amp;""),'Référentiel Articles'!$A$2:$F$634,6,FALSE),""))</f>
      </c>
      <c r="J5147" s="78">
        <f>IF(OR($E5147="",$H5147=""),"",$H5147*$I5147)</f>
      </c>
      <c r="K5147" s="79" t="str">
        <v/>
      </c>
    </row>
    <row r="5148">
      <c r="A5148" s="81" t="str">
        <v/>
      </c>
      <c r="B5148" s="81" t="str">
        <v/>
      </c>
      <c r="C5148" s="83">
        <f>IF($E5148="","",IFERROR(VLOOKUP(TRIM(E5148&amp;""),'Référentiel Articles'!$A$2:$F$634,2,FALSE),""))</f>
      </c>
      <c r="D5148" s="83">
        <f>IF($E5148="","",IFERROR(VLOOKUP(TRIM(E5148&amp;""),'Référentiel Articles'!$A$2:$F$634,3,FALSE),""))</f>
      </c>
      <c r="E5148" s="81" t="str">
        <v/>
      </c>
      <c r="F5148" s="83">
        <f>IF($E5148="","",IFERROR(VLOOKUP(TRIM(E5148&amp;""),'Référentiel Articles'!$A$2:$F$634,4,FALSE),""))</f>
      </c>
      <c r="G5148" s="84">
        <f>IF($E5148="","",IFERROR(VLOOKUP(TRIM(E5148&amp;""),'Référentiel Articles'!$A$2:$F$634,5,FALSE),""))</f>
      </c>
      <c r="H5148" s="85" t="str">
        <v/>
      </c>
      <c r="I5148" s="84">
        <f>IF($E5148="","",IFERROR(VLOOKUP(TRIM(E5148&amp;""),'Référentiel Articles'!$A$2:$F$634,6,FALSE),""))</f>
      </c>
      <c r="J5148" s="90">
        <f>IF(OR($E5148="",$H5148=""),"",$H5148*$I5148)</f>
      </c>
      <c r="K5148" s="87" t="str">
        <v/>
      </c>
    </row>
    <row r="5149">
      <c r="A5149" s="74" t="str">
        <v/>
      </c>
      <c r="B5149" s="74" t="str">
        <v/>
      </c>
      <c r="C5149" s="75">
        <f>IF($E5149="","",IFERROR(VLOOKUP(TRIM(E5149&amp;""),'Référentiel Articles'!$A$2:$F$634,2,FALSE),""))</f>
      </c>
      <c r="D5149" s="75">
        <f>IF($E5149="","",IFERROR(VLOOKUP(TRIM(E5149&amp;""),'Référentiel Articles'!$A$2:$F$634,3,FALSE),""))</f>
      </c>
      <c r="E5149" s="74" t="str">
        <v/>
      </c>
      <c r="F5149" s="75">
        <f>IF($E5149="","",IFERROR(VLOOKUP(TRIM(E5149&amp;""),'Référentiel Articles'!$A$2:$F$634,4,FALSE),""))</f>
      </c>
      <c r="G5149" s="76">
        <f>IF($E5149="","",IFERROR(VLOOKUP(TRIM(E5149&amp;""),'Référentiel Articles'!$A$2:$F$634,5,FALSE),""))</f>
      </c>
      <c r="H5149" s="77" t="str">
        <v/>
      </c>
      <c r="I5149" s="76">
        <f>IF($E5149="","",IFERROR(VLOOKUP(TRIM(E5149&amp;""),'Référentiel Articles'!$A$2:$F$634,6,FALSE),""))</f>
      </c>
      <c r="J5149" s="78">
        <f>IF(OR($E5149="",$H5149=""),"",$H5149*$I5149)</f>
      </c>
      <c r="K5149" s="79" t="str">
        <v/>
      </c>
    </row>
    <row r="5150">
      <c r="A5150" s="81" t="str">
        <v/>
      </c>
      <c r="B5150" s="81" t="str">
        <v/>
      </c>
      <c r="C5150" s="83">
        <f>IF($E5150="","",IFERROR(VLOOKUP(TRIM(E5150&amp;""),'Référentiel Articles'!$A$2:$F$634,2,FALSE),""))</f>
      </c>
      <c r="D5150" s="83">
        <f>IF($E5150="","",IFERROR(VLOOKUP(TRIM(E5150&amp;""),'Référentiel Articles'!$A$2:$F$634,3,FALSE),""))</f>
      </c>
      <c r="E5150" s="81" t="str">
        <v/>
      </c>
      <c r="F5150" s="83">
        <f>IF($E5150="","",IFERROR(VLOOKUP(TRIM(E5150&amp;""),'Référentiel Articles'!$A$2:$F$634,4,FALSE),""))</f>
      </c>
      <c r="G5150" s="84">
        <f>IF($E5150="","",IFERROR(VLOOKUP(TRIM(E5150&amp;""),'Référentiel Articles'!$A$2:$F$634,5,FALSE),""))</f>
      </c>
      <c r="H5150" s="85" t="str">
        <v/>
      </c>
      <c r="I5150" s="84">
        <f>IF($E5150="","",IFERROR(VLOOKUP(TRIM(E5150&amp;""),'Référentiel Articles'!$A$2:$F$634,6,FALSE),""))</f>
      </c>
      <c r="J5150" s="90">
        <f>IF(OR($E5150="",$H5150=""),"",$H5150*$I5150)</f>
      </c>
      <c r="K5150" s="87" t="str">
        <v/>
      </c>
    </row>
    <row r="5151">
      <c r="A5151" s="74" t="str">
        <v/>
      </c>
      <c r="B5151" s="74" t="str">
        <v/>
      </c>
      <c r="C5151" s="75">
        <f>IF($E5151="","",IFERROR(VLOOKUP(TRIM(E5151&amp;""),'Référentiel Articles'!$A$2:$F$634,2,FALSE),""))</f>
      </c>
      <c r="D5151" s="75">
        <f>IF($E5151="","",IFERROR(VLOOKUP(TRIM(E5151&amp;""),'Référentiel Articles'!$A$2:$F$634,3,FALSE),""))</f>
      </c>
      <c r="E5151" s="74" t="str">
        <v/>
      </c>
      <c r="F5151" s="75">
        <f>IF($E5151="","",IFERROR(VLOOKUP(TRIM(E5151&amp;""),'Référentiel Articles'!$A$2:$F$634,4,FALSE),""))</f>
      </c>
      <c r="G5151" s="76">
        <f>IF($E5151="","",IFERROR(VLOOKUP(TRIM(E5151&amp;""),'Référentiel Articles'!$A$2:$F$634,5,FALSE),""))</f>
      </c>
      <c r="H5151" s="77" t="str">
        <v/>
      </c>
      <c r="I5151" s="76">
        <f>IF($E5151="","",IFERROR(VLOOKUP(TRIM(E5151&amp;""),'Référentiel Articles'!$A$2:$F$634,6,FALSE),""))</f>
      </c>
      <c r="J5151" s="78">
        <f>IF(OR($E5151="",$H5151=""),"",$H5151*$I5151)</f>
      </c>
      <c r="K5151" s="79" t="str">
        <v/>
      </c>
    </row>
    <row r="5152">
      <c r="A5152" s="81" t="str">
        <v/>
      </c>
      <c r="B5152" s="81" t="str">
        <v/>
      </c>
      <c r="C5152" s="83">
        <f>IF($E5152="","",IFERROR(VLOOKUP(TRIM(E5152&amp;""),'Référentiel Articles'!$A$2:$F$634,2,FALSE),""))</f>
      </c>
      <c r="D5152" s="83">
        <f>IF($E5152="","",IFERROR(VLOOKUP(TRIM(E5152&amp;""),'Référentiel Articles'!$A$2:$F$634,3,FALSE),""))</f>
      </c>
      <c r="E5152" s="81" t="str">
        <v/>
      </c>
      <c r="F5152" s="83">
        <f>IF($E5152="","",IFERROR(VLOOKUP(TRIM(E5152&amp;""),'Référentiel Articles'!$A$2:$F$634,4,FALSE),""))</f>
      </c>
      <c r="G5152" s="84">
        <f>IF($E5152="","",IFERROR(VLOOKUP(TRIM(E5152&amp;""),'Référentiel Articles'!$A$2:$F$634,5,FALSE),""))</f>
      </c>
      <c r="H5152" s="85" t="str">
        <v/>
      </c>
      <c r="I5152" s="84">
        <f>IF($E5152="","",IFERROR(VLOOKUP(TRIM(E5152&amp;""),'Référentiel Articles'!$A$2:$F$634,6,FALSE),""))</f>
      </c>
      <c r="J5152" s="90">
        <f>IF(OR($E5152="",$H5152=""),"",$H5152*$I5152)</f>
      </c>
      <c r="K5152" s="87" t="str">
        <v/>
      </c>
    </row>
    <row r="5153">
      <c r="A5153" s="74" t="str">
        <v/>
      </c>
      <c r="B5153" s="74" t="str">
        <v/>
      </c>
      <c r="C5153" s="75">
        <f>IF($E5153="","",IFERROR(VLOOKUP(TRIM(E5153&amp;""),'Référentiel Articles'!$A$2:$F$634,2,FALSE),""))</f>
      </c>
      <c r="D5153" s="75">
        <f>IF($E5153="","",IFERROR(VLOOKUP(TRIM(E5153&amp;""),'Référentiel Articles'!$A$2:$F$634,3,FALSE),""))</f>
      </c>
      <c r="E5153" s="74" t="str">
        <v/>
      </c>
      <c r="F5153" s="75">
        <f>IF($E5153="","",IFERROR(VLOOKUP(TRIM(E5153&amp;""),'Référentiel Articles'!$A$2:$F$634,4,FALSE),""))</f>
      </c>
      <c r="G5153" s="76">
        <f>IF($E5153="","",IFERROR(VLOOKUP(TRIM(E5153&amp;""),'Référentiel Articles'!$A$2:$F$634,5,FALSE),""))</f>
      </c>
      <c r="H5153" s="77" t="str">
        <v/>
      </c>
      <c r="I5153" s="76">
        <f>IF($E5153="","",IFERROR(VLOOKUP(TRIM(E5153&amp;""),'Référentiel Articles'!$A$2:$F$634,6,FALSE),""))</f>
      </c>
      <c r="J5153" s="78">
        <f>IF(OR($E5153="",$H5153=""),"",$H5153*$I5153)</f>
      </c>
      <c r="K5153" s="79" t="str">
        <v/>
      </c>
    </row>
    <row r="5154">
      <c r="A5154" s="81" t="str">
        <v/>
      </c>
      <c r="B5154" s="81" t="str">
        <v/>
      </c>
      <c r="C5154" s="83">
        <f>IF($E5154="","",IFERROR(VLOOKUP(TRIM(E5154&amp;""),'Référentiel Articles'!$A$2:$F$634,2,FALSE),""))</f>
      </c>
      <c r="D5154" s="83">
        <f>IF($E5154="","",IFERROR(VLOOKUP(TRIM(E5154&amp;""),'Référentiel Articles'!$A$2:$F$634,3,FALSE),""))</f>
      </c>
      <c r="E5154" s="81" t="str">
        <v/>
      </c>
      <c r="F5154" s="83">
        <f>IF($E5154="","",IFERROR(VLOOKUP(TRIM(E5154&amp;""),'Référentiel Articles'!$A$2:$F$634,4,FALSE),""))</f>
      </c>
      <c r="G5154" s="84">
        <f>IF($E5154="","",IFERROR(VLOOKUP(TRIM(E5154&amp;""),'Référentiel Articles'!$A$2:$F$634,5,FALSE),""))</f>
      </c>
      <c r="H5154" s="85" t="str">
        <v/>
      </c>
      <c r="I5154" s="84">
        <f>IF($E5154="","",IFERROR(VLOOKUP(TRIM(E5154&amp;""),'Référentiel Articles'!$A$2:$F$634,6,FALSE),""))</f>
      </c>
      <c r="J5154" s="90">
        <f>IF(OR($E5154="",$H5154=""),"",$H5154*$I5154)</f>
      </c>
      <c r="K5154" s="87" t="str">
        <v/>
      </c>
    </row>
    <row r="5155">
      <c r="A5155" s="74" t="str">
        <v/>
      </c>
      <c r="B5155" s="74" t="str">
        <v/>
      </c>
      <c r="C5155" s="75">
        <f>IF($E5155="","",IFERROR(VLOOKUP(TRIM(E5155&amp;""),'Référentiel Articles'!$A$2:$F$634,2,FALSE),""))</f>
      </c>
      <c r="D5155" s="75">
        <f>IF($E5155="","",IFERROR(VLOOKUP(TRIM(E5155&amp;""),'Référentiel Articles'!$A$2:$F$634,3,FALSE),""))</f>
      </c>
      <c r="E5155" s="74" t="str">
        <v/>
      </c>
      <c r="F5155" s="75">
        <f>IF($E5155="","",IFERROR(VLOOKUP(TRIM(E5155&amp;""),'Référentiel Articles'!$A$2:$F$634,4,FALSE),""))</f>
      </c>
      <c r="G5155" s="76">
        <f>IF($E5155="","",IFERROR(VLOOKUP(TRIM(E5155&amp;""),'Référentiel Articles'!$A$2:$F$634,5,FALSE),""))</f>
      </c>
      <c r="H5155" s="77" t="str">
        <v/>
      </c>
      <c r="I5155" s="76">
        <f>IF($E5155="","",IFERROR(VLOOKUP(TRIM(E5155&amp;""),'Référentiel Articles'!$A$2:$F$634,6,FALSE),""))</f>
      </c>
      <c r="J5155" s="78">
        <f>IF(OR($E5155="",$H5155=""),"",$H5155*$I5155)</f>
      </c>
      <c r="K5155" s="79" t="str">
        <v/>
      </c>
    </row>
    <row r="5156">
      <c r="A5156" s="81" t="str">
        <v/>
      </c>
      <c r="B5156" s="81" t="str">
        <v/>
      </c>
      <c r="C5156" s="83">
        <f>IF($E5156="","",IFERROR(VLOOKUP(TRIM(E5156&amp;""),'Référentiel Articles'!$A$2:$F$634,2,FALSE),""))</f>
      </c>
      <c r="D5156" s="83">
        <f>IF($E5156="","",IFERROR(VLOOKUP(TRIM(E5156&amp;""),'Référentiel Articles'!$A$2:$F$634,3,FALSE),""))</f>
      </c>
      <c r="E5156" s="81" t="str">
        <v/>
      </c>
      <c r="F5156" s="83">
        <f>IF($E5156="","",IFERROR(VLOOKUP(TRIM(E5156&amp;""),'Référentiel Articles'!$A$2:$F$634,4,FALSE),""))</f>
      </c>
      <c r="G5156" s="84">
        <f>IF($E5156="","",IFERROR(VLOOKUP(TRIM(E5156&amp;""),'Référentiel Articles'!$A$2:$F$634,5,FALSE),""))</f>
      </c>
      <c r="H5156" s="85" t="str">
        <v/>
      </c>
      <c r="I5156" s="84">
        <f>IF($E5156="","",IFERROR(VLOOKUP(TRIM(E5156&amp;""),'Référentiel Articles'!$A$2:$F$634,6,FALSE),""))</f>
      </c>
      <c r="J5156" s="90">
        <f>IF(OR($E5156="",$H5156=""),"",$H5156*$I5156)</f>
      </c>
      <c r="K5156" s="87" t="str">
        <v/>
      </c>
    </row>
    <row r="5157">
      <c r="A5157" s="74" t="str">
        <v/>
      </c>
      <c r="B5157" s="74" t="str">
        <v/>
      </c>
      <c r="C5157" s="75">
        <f>IF($E5157="","",IFERROR(VLOOKUP(TRIM(E5157&amp;""),'Référentiel Articles'!$A$2:$F$634,2,FALSE),""))</f>
      </c>
      <c r="D5157" s="75">
        <f>IF($E5157="","",IFERROR(VLOOKUP(TRIM(E5157&amp;""),'Référentiel Articles'!$A$2:$F$634,3,FALSE),""))</f>
      </c>
      <c r="E5157" s="74" t="str">
        <v/>
      </c>
      <c r="F5157" s="75">
        <f>IF($E5157="","",IFERROR(VLOOKUP(TRIM(E5157&amp;""),'Référentiel Articles'!$A$2:$F$634,4,FALSE),""))</f>
      </c>
      <c r="G5157" s="76">
        <f>IF($E5157="","",IFERROR(VLOOKUP(TRIM(E5157&amp;""),'Référentiel Articles'!$A$2:$F$634,5,FALSE),""))</f>
      </c>
      <c r="H5157" s="77" t="str">
        <v/>
      </c>
      <c r="I5157" s="76">
        <f>IF($E5157="","",IFERROR(VLOOKUP(TRIM(E5157&amp;""),'Référentiel Articles'!$A$2:$F$634,6,FALSE),""))</f>
      </c>
      <c r="J5157" s="78">
        <f>IF(OR($E5157="",$H5157=""),"",$H5157*$I5157)</f>
      </c>
      <c r="K5157" s="79" t="str">
        <v/>
      </c>
    </row>
    <row r="5158">
      <c r="A5158" s="81" t="str">
        <v/>
      </c>
      <c r="B5158" s="81" t="str">
        <v/>
      </c>
      <c r="C5158" s="83">
        <f>IF($E5158="","",IFERROR(VLOOKUP(TRIM(E5158&amp;""),'Référentiel Articles'!$A$2:$F$634,2,FALSE),""))</f>
      </c>
      <c r="D5158" s="83">
        <f>IF($E5158="","",IFERROR(VLOOKUP(TRIM(E5158&amp;""),'Référentiel Articles'!$A$2:$F$634,3,FALSE),""))</f>
      </c>
      <c r="E5158" s="81" t="str">
        <v/>
      </c>
      <c r="F5158" s="83">
        <f>IF($E5158="","",IFERROR(VLOOKUP(TRIM(E5158&amp;""),'Référentiel Articles'!$A$2:$F$634,4,FALSE),""))</f>
      </c>
      <c r="G5158" s="84">
        <f>IF($E5158="","",IFERROR(VLOOKUP(TRIM(E5158&amp;""),'Référentiel Articles'!$A$2:$F$634,5,FALSE),""))</f>
      </c>
      <c r="H5158" s="85" t="str">
        <v/>
      </c>
      <c r="I5158" s="84">
        <f>IF($E5158="","",IFERROR(VLOOKUP(TRIM(E5158&amp;""),'Référentiel Articles'!$A$2:$F$634,6,FALSE),""))</f>
      </c>
      <c r="J5158" s="90">
        <f>IF(OR($E5158="",$H5158=""),"",$H5158*$I5158)</f>
      </c>
      <c r="K5158" s="87" t="str">
        <v/>
      </c>
    </row>
    <row r="5159">
      <c r="A5159" s="74" t="str">
        <v/>
      </c>
      <c r="B5159" s="74" t="str">
        <v/>
      </c>
      <c r="C5159" s="75">
        <f>IF($E5159="","",IFERROR(VLOOKUP(TRIM(E5159&amp;""),'Référentiel Articles'!$A$2:$F$634,2,FALSE),""))</f>
      </c>
      <c r="D5159" s="75">
        <f>IF($E5159="","",IFERROR(VLOOKUP(TRIM(E5159&amp;""),'Référentiel Articles'!$A$2:$F$634,3,FALSE),""))</f>
      </c>
      <c r="E5159" s="74" t="str">
        <v/>
      </c>
      <c r="F5159" s="75">
        <f>IF($E5159="","",IFERROR(VLOOKUP(TRIM(E5159&amp;""),'Référentiel Articles'!$A$2:$F$634,4,FALSE),""))</f>
      </c>
      <c r="G5159" s="76">
        <f>IF($E5159="","",IFERROR(VLOOKUP(TRIM(E5159&amp;""),'Référentiel Articles'!$A$2:$F$634,5,FALSE),""))</f>
      </c>
      <c r="H5159" s="77" t="str">
        <v/>
      </c>
      <c r="I5159" s="76">
        <f>IF($E5159="","",IFERROR(VLOOKUP(TRIM(E5159&amp;""),'Référentiel Articles'!$A$2:$F$634,6,FALSE),""))</f>
      </c>
      <c r="J5159" s="78">
        <f>IF(OR($E5159="",$H5159=""),"",$H5159*$I5159)</f>
      </c>
      <c r="K5159" s="79" t="str">
        <v/>
      </c>
    </row>
    <row r="5160">
      <c r="A5160" s="81" t="str">
        <v/>
      </c>
      <c r="B5160" s="81" t="str">
        <v/>
      </c>
      <c r="C5160" s="83">
        <f>IF($E5160="","",IFERROR(VLOOKUP(TRIM(E5160&amp;""),'Référentiel Articles'!$A$2:$F$634,2,FALSE),""))</f>
      </c>
      <c r="D5160" s="83">
        <f>IF($E5160="","",IFERROR(VLOOKUP(TRIM(E5160&amp;""),'Référentiel Articles'!$A$2:$F$634,3,FALSE),""))</f>
      </c>
      <c r="E5160" s="81" t="str">
        <v/>
      </c>
      <c r="F5160" s="83">
        <f>IF($E5160="","",IFERROR(VLOOKUP(TRIM(E5160&amp;""),'Référentiel Articles'!$A$2:$F$634,4,FALSE),""))</f>
      </c>
      <c r="G5160" s="84">
        <f>IF($E5160="","",IFERROR(VLOOKUP(TRIM(E5160&amp;""),'Référentiel Articles'!$A$2:$F$634,5,FALSE),""))</f>
      </c>
      <c r="H5160" s="85" t="str">
        <v/>
      </c>
      <c r="I5160" s="84">
        <f>IF($E5160="","",IFERROR(VLOOKUP(TRIM(E5160&amp;""),'Référentiel Articles'!$A$2:$F$634,6,FALSE),""))</f>
      </c>
      <c r="J5160" s="90">
        <f>IF(OR($E5160="",$H5160=""),"",$H5160*$I5160)</f>
      </c>
      <c r="K5160" s="87" t="str">
        <v/>
      </c>
    </row>
    <row r="5161">
      <c r="A5161" s="74" t="str">
        <v/>
      </c>
      <c r="B5161" s="74" t="str">
        <v/>
      </c>
      <c r="C5161" s="75">
        <f>IF($E5161="","",IFERROR(VLOOKUP(TRIM(E5161&amp;""),'Référentiel Articles'!$A$2:$F$634,2,FALSE),""))</f>
      </c>
      <c r="D5161" s="75">
        <f>IF($E5161="","",IFERROR(VLOOKUP(TRIM(E5161&amp;""),'Référentiel Articles'!$A$2:$F$634,3,FALSE),""))</f>
      </c>
      <c r="E5161" s="74" t="str">
        <v/>
      </c>
      <c r="F5161" s="75">
        <f>IF($E5161="","",IFERROR(VLOOKUP(TRIM(E5161&amp;""),'Référentiel Articles'!$A$2:$F$634,4,FALSE),""))</f>
      </c>
      <c r="G5161" s="76">
        <f>IF($E5161="","",IFERROR(VLOOKUP(TRIM(E5161&amp;""),'Référentiel Articles'!$A$2:$F$634,5,FALSE),""))</f>
      </c>
      <c r="H5161" s="77" t="str">
        <v/>
      </c>
      <c r="I5161" s="76">
        <f>IF($E5161="","",IFERROR(VLOOKUP(TRIM(E5161&amp;""),'Référentiel Articles'!$A$2:$F$634,6,FALSE),""))</f>
      </c>
      <c r="J5161" s="78">
        <f>IF(OR($E5161="",$H5161=""),"",$H5161*$I5161)</f>
      </c>
      <c r="K5161" s="79" t="str">
        <v/>
      </c>
    </row>
    <row r="5162">
      <c r="A5162" s="81" t="str">
        <v/>
      </c>
      <c r="B5162" s="81" t="str">
        <v/>
      </c>
      <c r="C5162" s="83">
        <f>IF($E5162="","",IFERROR(VLOOKUP(TRIM(E5162&amp;""),'Référentiel Articles'!$A$2:$F$634,2,FALSE),""))</f>
      </c>
      <c r="D5162" s="83">
        <f>IF($E5162="","",IFERROR(VLOOKUP(TRIM(E5162&amp;""),'Référentiel Articles'!$A$2:$F$634,3,FALSE),""))</f>
      </c>
      <c r="E5162" s="81" t="str">
        <v/>
      </c>
      <c r="F5162" s="83">
        <f>IF($E5162="","",IFERROR(VLOOKUP(TRIM(E5162&amp;""),'Référentiel Articles'!$A$2:$F$634,4,FALSE),""))</f>
      </c>
      <c r="G5162" s="84">
        <f>IF($E5162="","",IFERROR(VLOOKUP(TRIM(E5162&amp;""),'Référentiel Articles'!$A$2:$F$634,5,FALSE),""))</f>
      </c>
      <c r="H5162" s="85" t="str">
        <v/>
      </c>
      <c r="I5162" s="84">
        <f>IF($E5162="","",IFERROR(VLOOKUP(TRIM(E5162&amp;""),'Référentiel Articles'!$A$2:$F$634,6,FALSE),""))</f>
      </c>
      <c r="J5162" s="90">
        <f>IF(OR($E5162="",$H5162=""),"",$H5162*$I5162)</f>
      </c>
      <c r="K5162" s="87" t="str">
        <v/>
      </c>
    </row>
    <row r="5163">
      <c r="A5163" s="74" t="str">
        <v/>
      </c>
      <c r="B5163" s="74" t="str">
        <v/>
      </c>
      <c r="C5163" s="75">
        <f>IF($E5163="","",IFERROR(VLOOKUP(TRIM(E5163&amp;""),'Référentiel Articles'!$A$2:$F$634,2,FALSE),""))</f>
      </c>
      <c r="D5163" s="75">
        <f>IF($E5163="","",IFERROR(VLOOKUP(TRIM(E5163&amp;""),'Référentiel Articles'!$A$2:$F$634,3,FALSE),""))</f>
      </c>
      <c r="E5163" s="74" t="str">
        <v/>
      </c>
      <c r="F5163" s="75">
        <f>IF($E5163="","",IFERROR(VLOOKUP(TRIM(E5163&amp;""),'Référentiel Articles'!$A$2:$F$634,4,FALSE),""))</f>
      </c>
      <c r="G5163" s="76">
        <f>IF($E5163="","",IFERROR(VLOOKUP(TRIM(E5163&amp;""),'Référentiel Articles'!$A$2:$F$634,5,FALSE),""))</f>
      </c>
      <c r="H5163" s="77" t="str">
        <v/>
      </c>
      <c r="I5163" s="76">
        <f>IF($E5163="","",IFERROR(VLOOKUP(TRIM(E5163&amp;""),'Référentiel Articles'!$A$2:$F$634,6,FALSE),""))</f>
      </c>
      <c r="J5163" s="78">
        <f>IF(OR($E5163="",$H5163=""),"",$H5163*$I5163)</f>
      </c>
      <c r="K5163" s="79" t="str">
        <v/>
      </c>
    </row>
    <row r="5164">
      <c r="A5164" s="81" t="str">
        <v/>
      </c>
      <c r="B5164" s="81" t="str">
        <v/>
      </c>
      <c r="C5164" s="83">
        <f>IF($E5164="","",IFERROR(VLOOKUP(TRIM(E5164&amp;""),'Référentiel Articles'!$A$2:$F$634,2,FALSE),""))</f>
      </c>
      <c r="D5164" s="83">
        <f>IF($E5164="","",IFERROR(VLOOKUP(TRIM(E5164&amp;""),'Référentiel Articles'!$A$2:$F$634,3,FALSE),""))</f>
      </c>
      <c r="E5164" s="81" t="str">
        <v/>
      </c>
      <c r="F5164" s="83">
        <f>IF($E5164="","",IFERROR(VLOOKUP(TRIM(E5164&amp;""),'Référentiel Articles'!$A$2:$F$634,4,FALSE),""))</f>
      </c>
      <c r="G5164" s="84">
        <f>IF($E5164="","",IFERROR(VLOOKUP(TRIM(E5164&amp;""),'Référentiel Articles'!$A$2:$F$634,5,FALSE),""))</f>
      </c>
      <c r="H5164" s="85" t="str">
        <v/>
      </c>
      <c r="I5164" s="84">
        <f>IF($E5164="","",IFERROR(VLOOKUP(TRIM(E5164&amp;""),'Référentiel Articles'!$A$2:$F$634,6,FALSE),""))</f>
      </c>
      <c r="J5164" s="90">
        <f>IF(OR($E5164="",$H5164=""),"",$H5164*$I5164)</f>
      </c>
      <c r="K5164" s="87" t="str">
        <v/>
      </c>
    </row>
    <row r="5165">
      <c r="A5165" s="74" t="str">
        <v/>
      </c>
      <c r="B5165" s="74" t="str">
        <v/>
      </c>
      <c r="C5165" s="75">
        <f>IF($E5165="","",IFERROR(VLOOKUP(TRIM(E5165&amp;""),'Référentiel Articles'!$A$2:$F$634,2,FALSE),""))</f>
      </c>
      <c r="D5165" s="75">
        <f>IF($E5165="","",IFERROR(VLOOKUP(TRIM(E5165&amp;""),'Référentiel Articles'!$A$2:$F$634,3,FALSE),""))</f>
      </c>
      <c r="E5165" s="74" t="str">
        <v/>
      </c>
      <c r="F5165" s="75">
        <f>IF($E5165="","",IFERROR(VLOOKUP(TRIM(E5165&amp;""),'Référentiel Articles'!$A$2:$F$634,4,FALSE),""))</f>
      </c>
      <c r="G5165" s="76">
        <f>IF($E5165="","",IFERROR(VLOOKUP(TRIM(E5165&amp;""),'Référentiel Articles'!$A$2:$F$634,5,FALSE),""))</f>
      </c>
      <c r="H5165" s="77" t="str">
        <v/>
      </c>
      <c r="I5165" s="76">
        <f>IF($E5165="","",IFERROR(VLOOKUP(TRIM(E5165&amp;""),'Référentiel Articles'!$A$2:$F$634,6,FALSE),""))</f>
      </c>
      <c r="J5165" s="78">
        <f>IF(OR($E5165="",$H5165=""),"",$H5165*$I5165)</f>
      </c>
      <c r="K5165" s="79" t="str">
        <v/>
      </c>
    </row>
    <row r="5166">
      <c r="A5166" s="81" t="str">
        <v/>
      </c>
      <c r="B5166" s="81" t="str">
        <v/>
      </c>
      <c r="C5166" s="83">
        <f>IF($E5166="","",IFERROR(VLOOKUP(TRIM(E5166&amp;""),'Référentiel Articles'!$A$2:$F$634,2,FALSE),""))</f>
      </c>
      <c r="D5166" s="83">
        <f>IF($E5166="","",IFERROR(VLOOKUP(TRIM(E5166&amp;""),'Référentiel Articles'!$A$2:$F$634,3,FALSE),""))</f>
      </c>
      <c r="E5166" s="81" t="str">
        <v/>
      </c>
      <c r="F5166" s="83">
        <f>IF($E5166="","",IFERROR(VLOOKUP(TRIM(E5166&amp;""),'Référentiel Articles'!$A$2:$F$634,4,FALSE),""))</f>
      </c>
      <c r="G5166" s="84">
        <f>IF($E5166="","",IFERROR(VLOOKUP(TRIM(E5166&amp;""),'Référentiel Articles'!$A$2:$F$634,5,FALSE),""))</f>
      </c>
      <c r="H5166" s="85" t="str">
        <v/>
      </c>
      <c r="I5166" s="84">
        <f>IF($E5166="","",IFERROR(VLOOKUP(TRIM(E5166&amp;""),'Référentiel Articles'!$A$2:$F$634,6,FALSE),""))</f>
      </c>
      <c r="J5166" s="90">
        <f>IF(OR($E5166="",$H5166=""),"",$H5166*$I5166)</f>
      </c>
      <c r="K5166" s="87" t="str">
        <v/>
      </c>
    </row>
    <row r="5167">
      <c r="A5167" s="74" t="str">
        <v/>
      </c>
      <c r="B5167" s="74" t="str">
        <v/>
      </c>
      <c r="C5167" s="75">
        <f>IF($E5167="","",IFERROR(VLOOKUP(TRIM(E5167&amp;""),'Référentiel Articles'!$A$2:$F$634,2,FALSE),""))</f>
      </c>
      <c r="D5167" s="75">
        <f>IF($E5167="","",IFERROR(VLOOKUP(TRIM(E5167&amp;""),'Référentiel Articles'!$A$2:$F$634,3,FALSE),""))</f>
      </c>
      <c r="E5167" s="74" t="str">
        <v/>
      </c>
      <c r="F5167" s="75">
        <f>IF($E5167="","",IFERROR(VLOOKUP(TRIM(E5167&amp;""),'Référentiel Articles'!$A$2:$F$634,4,FALSE),""))</f>
      </c>
      <c r="G5167" s="76">
        <f>IF($E5167="","",IFERROR(VLOOKUP(TRIM(E5167&amp;""),'Référentiel Articles'!$A$2:$F$634,5,FALSE),""))</f>
      </c>
      <c r="H5167" s="77" t="str">
        <v/>
      </c>
      <c r="I5167" s="76">
        <f>IF($E5167="","",IFERROR(VLOOKUP(TRIM(E5167&amp;""),'Référentiel Articles'!$A$2:$F$634,6,FALSE),""))</f>
      </c>
      <c r="J5167" s="78">
        <f>IF(OR($E5167="",$H5167=""),"",$H5167*$I5167)</f>
      </c>
      <c r="K5167" s="79" t="str">
        <v/>
      </c>
    </row>
    <row r="5168">
      <c r="A5168" s="81" t="str">
        <v/>
      </c>
      <c r="B5168" s="81" t="str">
        <v/>
      </c>
      <c r="C5168" s="83">
        <f>IF($E5168="","",IFERROR(VLOOKUP(TRIM(E5168&amp;""),'Référentiel Articles'!$A$2:$F$634,2,FALSE),""))</f>
      </c>
      <c r="D5168" s="83">
        <f>IF($E5168="","",IFERROR(VLOOKUP(TRIM(E5168&amp;""),'Référentiel Articles'!$A$2:$F$634,3,FALSE),""))</f>
      </c>
      <c r="E5168" s="81" t="str">
        <v/>
      </c>
      <c r="F5168" s="83">
        <f>IF($E5168="","",IFERROR(VLOOKUP(TRIM(E5168&amp;""),'Référentiel Articles'!$A$2:$F$634,4,FALSE),""))</f>
      </c>
      <c r="G5168" s="84">
        <f>IF($E5168="","",IFERROR(VLOOKUP(TRIM(E5168&amp;""),'Référentiel Articles'!$A$2:$F$634,5,FALSE),""))</f>
      </c>
      <c r="H5168" s="85" t="str">
        <v/>
      </c>
      <c r="I5168" s="84">
        <f>IF($E5168="","",IFERROR(VLOOKUP(TRIM(E5168&amp;""),'Référentiel Articles'!$A$2:$F$634,6,FALSE),""))</f>
      </c>
      <c r="J5168" s="90">
        <f>IF(OR($E5168="",$H5168=""),"",$H5168*$I5168)</f>
      </c>
      <c r="K5168" s="87" t="str">
        <v/>
      </c>
    </row>
    <row r="5169">
      <c r="A5169" s="74" t="str">
        <v/>
      </c>
      <c r="B5169" s="74" t="str">
        <v/>
      </c>
      <c r="C5169" s="75">
        <f>IF($E5169="","",IFERROR(VLOOKUP(TRIM(E5169&amp;""),'Référentiel Articles'!$A$2:$F$634,2,FALSE),""))</f>
      </c>
      <c r="D5169" s="75">
        <f>IF($E5169="","",IFERROR(VLOOKUP(TRIM(E5169&amp;""),'Référentiel Articles'!$A$2:$F$634,3,FALSE),""))</f>
      </c>
      <c r="E5169" s="74" t="str">
        <v/>
      </c>
      <c r="F5169" s="75">
        <f>IF($E5169="","",IFERROR(VLOOKUP(TRIM(E5169&amp;""),'Référentiel Articles'!$A$2:$F$634,4,FALSE),""))</f>
      </c>
      <c r="G5169" s="76">
        <f>IF($E5169="","",IFERROR(VLOOKUP(TRIM(E5169&amp;""),'Référentiel Articles'!$A$2:$F$634,5,FALSE),""))</f>
      </c>
      <c r="H5169" s="77" t="str">
        <v/>
      </c>
      <c r="I5169" s="76">
        <f>IF($E5169="","",IFERROR(VLOOKUP(TRIM(E5169&amp;""),'Référentiel Articles'!$A$2:$F$634,6,FALSE),""))</f>
      </c>
      <c r="J5169" s="78">
        <f>IF(OR($E5169="",$H5169=""),"",$H5169*$I5169)</f>
      </c>
      <c r="K5169" s="79" t="str">
        <v/>
      </c>
    </row>
    <row r="5170">
      <c r="A5170" s="81" t="str">
        <v/>
      </c>
      <c r="B5170" s="81" t="str">
        <v/>
      </c>
      <c r="C5170" s="83">
        <f>IF($E5170="","",IFERROR(VLOOKUP(TRIM(E5170&amp;""),'Référentiel Articles'!$A$2:$F$634,2,FALSE),""))</f>
      </c>
      <c r="D5170" s="83">
        <f>IF($E5170="","",IFERROR(VLOOKUP(TRIM(E5170&amp;""),'Référentiel Articles'!$A$2:$F$634,3,FALSE),""))</f>
      </c>
      <c r="E5170" s="81" t="str">
        <v/>
      </c>
      <c r="F5170" s="83">
        <f>IF($E5170="","",IFERROR(VLOOKUP(TRIM(E5170&amp;""),'Référentiel Articles'!$A$2:$F$634,4,FALSE),""))</f>
      </c>
      <c r="G5170" s="84">
        <f>IF($E5170="","",IFERROR(VLOOKUP(TRIM(E5170&amp;""),'Référentiel Articles'!$A$2:$F$634,5,FALSE),""))</f>
      </c>
      <c r="H5170" s="85" t="str">
        <v/>
      </c>
      <c r="I5170" s="84">
        <f>IF($E5170="","",IFERROR(VLOOKUP(TRIM(E5170&amp;""),'Référentiel Articles'!$A$2:$F$634,6,FALSE),""))</f>
      </c>
      <c r="J5170" s="90">
        <f>IF(OR($E5170="",$H5170=""),"",$H5170*$I5170)</f>
      </c>
      <c r="K5170" s="87" t="str">
        <v/>
      </c>
    </row>
    <row r="5171">
      <c r="A5171" s="74" t="str">
        <v/>
      </c>
      <c r="B5171" s="74" t="str">
        <v/>
      </c>
      <c r="C5171" s="75">
        <f>IF($E5171="","",IFERROR(VLOOKUP(TRIM(E5171&amp;""),'Référentiel Articles'!$A$2:$F$634,2,FALSE),""))</f>
      </c>
      <c r="D5171" s="75">
        <f>IF($E5171="","",IFERROR(VLOOKUP(TRIM(E5171&amp;""),'Référentiel Articles'!$A$2:$F$634,3,FALSE),""))</f>
      </c>
      <c r="E5171" s="74" t="str">
        <v/>
      </c>
      <c r="F5171" s="75">
        <f>IF($E5171="","",IFERROR(VLOOKUP(TRIM(E5171&amp;""),'Référentiel Articles'!$A$2:$F$634,4,FALSE),""))</f>
      </c>
      <c r="G5171" s="76">
        <f>IF($E5171="","",IFERROR(VLOOKUP(TRIM(E5171&amp;""),'Référentiel Articles'!$A$2:$F$634,5,FALSE),""))</f>
      </c>
      <c r="H5171" s="77" t="str">
        <v/>
      </c>
      <c r="I5171" s="76">
        <f>IF($E5171="","",IFERROR(VLOOKUP(TRIM(E5171&amp;""),'Référentiel Articles'!$A$2:$F$634,6,FALSE),""))</f>
      </c>
      <c r="J5171" s="78">
        <f>IF(OR($E5171="",$H5171=""),"",$H5171*$I5171)</f>
      </c>
      <c r="K5171" s="79" t="str">
        <v/>
      </c>
    </row>
    <row r="5172">
      <c r="A5172" s="81" t="str">
        <v/>
      </c>
      <c r="B5172" s="81" t="str">
        <v/>
      </c>
      <c r="C5172" s="83">
        <f>IF($E5172="","",IFERROR(VLOOKUP(TRIM(E5172&amp;""),'Référentiel Articles'!$A$2:$F$634,2,FALSE),""))</f>
      </c>
      <c r="D5172" s="83">
        <f>IF($E5172="","",IFERROR(VLOOKUP(TRIM(E5172&amp;""),'Référentiel Articles'!$A$2:$F$634,3,FALSE),""))</f>
      </c>
      <c r="E5172" s="81" t="str">
        <v/>
      </c>
      <c r="F5172" s="83">
        <f>IF($E5172="","",IFERROR(VLOOKUP(TRIM(E5172&amp;""),'Référentiel Articles'!$A$2:$F$634,4,FALSE),""))</f>
      </c>
      <c r="G5172" s="84">
        <f>IF($E5172="","",IFERROR(VLOOKUP(TRIM(E5172&amp;""),'Référentiel Articles'!$A$2:$F$634,5,FALSE),""))</f>
      </c>
      <c r="H5172" s="85" t="str">
        <v/>
      </c>
      <c r="I5172" s="84">
        <f>IF($E5172="","",IFERROR(VLOOKUP(TRIM(E5172&amp;""),'Référentiel Articles'!$A$2:$F$634,6,FALSE),""))</f>
      </c>
      <c r="J5172" s="90">
        <f>IF(OR($E5172="",$H5172=""),"",$H5172*$I5172)</f>
      </c>
      <c r="K5172" s="87" t="str">
        <v/>
      </c>
    </row>
    <row r="5173">
      <c r="A5173" s="74" t="str">
        <v/>
      </c>
      <c r="B5173" s="74" t="str">
        <v/>
      </c>
      <c r="C5173" s="75">
        <f>IF($E5173="","",IFERROR(VLOOKUP(TRIM(E5173&amp;""),'Référentiel Articles'!$A$2:$F$634,2,FALSE),""))</f>
      </c>
      <c r="D5173" s="75">
        <f>IF($E5173="","",IFERROR(VLOOKUP(TRIM(E5173&amp;""),'Référentiel Articles'!$A$2:$F$634,3,FALSE),""))</f>
      </c>
      <c r="E5173" s="74" t="str">
        <v/>
      </c>
      <c r="F5173" s="75">
        <f>IF($E5173="","",IFERROR(VLOOKUP(TRIM(E5173&amp;""),'Référentiel Articles'!$A$2:$F$634,4,FALSE),""))</f>
      </c>
      <c r="G5173" s="76">
        <f>IF($E5173="","",IFERROR(VLOOKUP(TRIM(E5173&amp;""),'Référentiel Articles'!$A$2:$F$634,5,FALSE),""))</f>
      </c>
      <c r="H5173" s="77" t="str">
        <v/>
      </c>
      <c r="I5173" s="76">
        <f>IF($E5173="","",IFERROR(VLOOKUP(TRIM(E5173&amp;""),'Référentiel Articles'!$A$2:$F$634,6,FALSE),""))</f>
      </c>
      <c r="J5173" s="78">
        <f>IF(OR($E5173="",$H5173=""),"",$H5173*$I5173)</f>
      </c>
      <c r="K5173" s="79" t="str">
        <v/>
      </c>
    </row>
    <row r="5174">
      <c r="A5174" s="81" t="str">
        <v/>
      </c>
      <c r="B5174" s="81" t="str">
        <v/>
      </c>
      <c r="C5174" s="83">
        <f>IF($E5174="","",IFERROR(VLOOKUP(TRIM(E5174&amp;""),'Référentiel Articles'!$A$2:$F$634,2,FALSE),""))</f>
      </c>
      <c r="D5174" s="83">
        <f>IF($E5174="","",IFERROR(VLOOKUP(TRIM(E5174&amp;""),'Référentiel Articles'!$A$2:$F$634,3,FALSE),""))</f>
      </c>
      <c r="E5174" s="81" t="str">
        <v/>
      </c>
      <c r="F5174" s="83">
        <f>IF($E5174="","",IFERROR(VLOOKUP(TRIM(E5174&amp;""),'Référentiel Articles'!$A$2:$F$634,4,FALSE),""))</f>
      </c>
      <c r="G5174" s="84">
        <f>IF($E5174="","",IFERROR(VLOOKUP(TRIM(E5174&amp;""),'Référentiel Articles'!$A$2:$F$634,5,FALSE),""))</f>
      </c>
      <c r="H5174" s="85" t="str">
        <v/>
      </c>
      <c r="I5174" s="84">
        <f>IF($E5174="","",IFERROR(VLOOKUP(TRIM(E5174&amp;""),'Référentiel Articles'!$A$2:$F$634,6,FALSE),""))</f>
      </c>
      <c r="J5174" s="90">
        <f>IF(OR($E5174="",$H5174=""),"",$H5174*$I5174)</f>
      </c>
      <c r="K5174" s="87" t="str">
        <v/>
      </c>
    </row>
    <row r="5175">
      <c r="A5175" s="74" t="str">
        <v/>
      </c>
      <c r="B5175" s="74" t="str">
        <v/>
      </c>
      <c r="C5175" s="75">
        <f>IF($E5175="","",IFERROR(VLOOKUP(TRIM(E5175&amp;""),'Référentiel Articles'!$A$2:$F$634,2,FALSE),""))</f>
      </c>
      <c r="D5175" s="75">
        <f>IF($E5175="","",IFERROR(VLOOKUP(TRIM(E5175&amp;""),'Référentiel Articles'!$A$2:$F$634,3,FALSE),""))</f>
      </c>
      <c r="E5175" s="74" t="str">
        <v/>
      </c>
      <c r="F5175" s="75">
        <f>IF($E5175="","",IFERROR(VLOOKUP(TRIM(E5175&amp;""),'Référentiel Articles'!$A$2:$F$634,4,FALSE),""))</f>
      </c>
      <c r="G5175" s="76">
        <f>IF($E5175="","",IFERROR(VLOOKUP(TRIM(E5175&amp;""),'Référentiel Articles'!$A$2:$F$634,5,FALSE),""))</f>
      </c>
      <c r="H5175" s="77" t="str">
        <v/>
      </c>
      <c r="I5175" s="76">
        <f>IF($E5175="","",IFERROR(VLOOKUP(TRIM(E5175&amp;""),'Référentiel Articles'!$A$2:$F$634,6,FALSE),""))</f>
      </c>
      <c r="J5175" s="78">
        <f>IF(OR($E5175="",$H5175=""),"",$H5175*$I5175)</f>
      </c>
      <c r="K5175" s="79" t="str">
        <v/>
      </c>
    </row>
    <row r="5176">
      <c r="A5176" s="81" t="str">
        <v/>
      </c>
      <c r="B5176" s="81" t="str">
        <v/>
      </c>
      <c r="C5176" s="83">
        <f>IF($E5176="","",IFERROR(VLOOKUP(TRIM(E5176&amp;""),'Référentiel Articles'!$A$2:$F$634,2,FALSE),""))</f>
      </c>
      <c r="D5176" s="83">
        <f>IF($E5176="","",IFERROR(VLOOKUP(TRIM(E5176&amp;""),'Référentiel Articles'!$A$2:$F$634,3,FALSE),""))</f>
      </c>
      <c r="E5176" s="81" t="str">
        <v/>
      </c>
      <c r="F5176" s="83">
        <f>IF($E5176="","",IFERROR(VLOOKUP(TRIM(E5176&amp;""),'Référentiel Articles'!$A$2:$F$634,4,FALSE),""))</f>
      </c>
      <c r="G5176" s="84">
        <f>IF($E5176="","",IFERROR(VLOOKUP(TRIM(E5176&amp;""),'Référentiel Articles'!$A$2:$F$634,5,FALSE),""))</f>
      </c>
      <c r="H5176" s="85" t="str">
        <v/>
      </c>
      <c r="I5176" s="84">
        <f>IF($E5176="","",IFERROR(VLOOKUP(TRIM(E5176&amp;""),'Référentiel Articles'!$A$2:$F$634,6,FALSE),""))</f>
      </c>
      <c r="J5176" s="90">
        <f>IF(OR($E5176="",$H5176=""),"",$H5176*$I5176)</f>
      </c>
      <c r="K5176" s="87" t="str">
        <v/>
      </c>
    </row>
    <row r="5177">
      <c r="A5177" s="74" t="str">
        <v/>
      </c>
      <c r="B5177" s="74" t="str">
        <v/>
      </c>
      <c r="C5177" s="75">
        <f>IF($E5177="","",IFERROR(VLOOKUP(TRIM(E5177&amp;""),'Référentiel Articles'!$A$2:$F$634,2,FALSE),""))</f>
      </c>
      <c r="D5177" s="75">
        <f>IF($E5177="","",IFERROR(VLOOKUP(TRIM(E5177&amp;""),'Référentiel Articles'!$A$2:$F$634,3,FALSE),""))</f>
      </c>
      <c r="E5177" s="74" t="str">
        <v/>
      </c>
      <c r="F5177" s="75">
        <f>IF($E5177="","",IFERROR(VLOOKUP(TRIM(E5177&amp;""),'Référentiel Articles'!$A$2:$F$634,4,FALSE),""))</f>
      </c>
      <c r="G5177" s="76">
        <f>IF($E5177="","",IFERROR(VLOOKUP(TRIM(E5177&amp;""),'Référentiel Articles'!$A$2:$F$634,5,FALSE),""))</f>
      </c>
      <c r="H5177" s="77" t="str">
        <v/>
      </c>
      <c r="I5177" s="76">
        <f>IF($E5177="","",IFERROR(VLOOKUP(TRIM(E5177&amp;""),'Référentiel Articles'!$A$2:$F$634,6,FALSE),""))</f>
      </c>
      <c r="J5177" s="78">
        <f>IF(OR($E5177="",$H5177=""),"",$H5177*$I5177)</f>
      </c>
      <c r="K5177" s="79" t="str">
        <v/>
      </c>
    </row>
    <row r="5178">
      <c r="A5178" s="81" t="str">
        <v/>
      </c>
      <c r="B5178" s="81" t="str">
        <v/>
      </c>
      <c r="C5178" s="83">
        <f>IF($E5178="","",IFERROR(VLOOKUP(TRIM(E5178&amp;""),'Référentiel Articles'!$A$2:$F$634,2,FALSE),""))</f>
      </c>
      <c r="D5178" s="83">
        <f>IF($E5178="","",IFERROR(VLOOKUP(TRIM(E5178&amp;""),'Référentiel Articles'!$A$2:$F$634,3,FALSE),""))</f>
      </c>
      <c r="E5178" s="81" t="str">
        <v/>
      </c>
      <c r="F5178" s="83">
        <f>IF($E5178="","",IFERROR(VLOOKUP(TRIM(E5178&amp;""),'Référentiel Articles'!$A$2:$F$634,4,FALSE),""))</f>
      </c>
      <c r="G5178" s="84">
        <f>IF($E5178="","",IFERROR(VLOOKUP(TRIM(E5178&amp;""),'Référentiel Articles'!$A$2:$F$634,5,FALSE),""))</f>
      </c>
      <c r="H5178" s="85" t="str">
        <v/>
      </c>
      <c r="I5178" s="84">
        <f>IF($E5178="","",IFERROR(VLOOKUP(TRIM(E5178&amp;""),'Référentiel Articles'!$A$2:$F$634,6,FALSE),""))</f>
      </c>
      <c r="J5178" s="90">
        <f>IF(OR($E5178="",$H5178=""),"",$H5178*$I5178)</f>
      </c>
      <c r="K5178" s="87" t="str">
        <v/>
      </c>
    </row>
    <row r="5179">
      <c r="A5179" s="74" t="str">
        <v/>
      </c>
      <c r="B5179" s="74" t="str">
        <v/>
      </c>
      <c r="C5179" s="75">
        <f>IF($E5179="","",IFERROR(VLOOKUP(TRIM(E5179&amp;""),'Référentiel Articles'!$A$2:$F$634,2,FALSE),""))</f>
      </c>
      <c r="D5179" s="75">
        <f>IF($E5179="","",IFERROR(VLOOKUP(TRIM(E5179&amp;""),'Référentiel Articles'!$A$2:$F$634,3,FALSE),""))</f>
      </c>
      <c r="E5179" s="74" t="str">
        <v/>
      </c>
      <c r="F5179" s="75">
        <f>IF($E5179="","",IFERROR(VLOOKUP(TRIM(E5179&amp;""),'Référentiel Articles'!$A$2:$F$634,4,FALSE),""))</f>
      </c>
      <c r="G5179" s="76">
        <f>IF($E5179="","",IFERROR(VLOOKUP(TRIM(E5179&amp;""),'Référentiel Articles'!$A$2:$F$634,5,FALSE),""))</f>
      </c>
      <c r="H5179" s="77" t="str">
        <v/>
      </c>
      <c r="I5179" s="76">
        <f>IF($E5179="","",IFERROR(VLOOKUP(TRIM(E5179&amp;""),'Référentiel Articles'!$A$2:$F$634,6,FALSE),""))</f>
      </c>
      <c r="J5179" s="78">
        <f>IF(OR($E5179="",$H5179=""),"",$H5179*$I5179)</f>
      </c>
      <c r="K5179" s="79" t="str">
        <v/>
      </c>
    </row>
    <row r="5180">
      <c r="A5180" s="81" t="str">
        <v/>
      </c>
      <c r="B5180" s="81" t="str">
        <v/>
      </c>
      <c r="C5180" s="83">
        <f>IF($E5180="","",IFERROR(VLOOKUP(TRIM(E5180&amp;""),'Référentiel Articles'!$A$2:$F$634,2,FALSE),""))</f>
      </c>
      <c r="D5180" s="83">
        <f>IF($E5180="","",IFERROR(VLOOKUP(TRIM(E5180&amp;""),'Référentiel Articles'!$A$2:$F$634,3,FALSE),""))</f>
      </c>
      <c r="E5180" s="81" t="str">
        <v/>
      </c>
      <c r="F5180" s="83">
        <f>IF($E5180="","",IFERROR(VLOOKUP(TRIM(E5180&amp;""),'Référentiel Articles'!$A$2:$F$634,4,FALSE),""))</f>
      </c>
      <c r="G5180" s="84">
        <f>IF($E5180="","",IFERROR(VLOOKUP(TRIM(E5180&amp;""),'Référentiel Articles'!$A$2:$F$634,5,FALSE),""))</f>
      </c>
      <c r="H5180" s="85" t="str">
        <v/>
      </c>
      <c r="I5180" s="84">
        <f>IF($E5180="","",IFERROR(VLOOKUP(TRIM(E5180&amp;""),'Référentiel Articles'!$A$2:$F$634,6,FALSE),""))</f>
      </c>
      <c r="J5180" s="90">
        <f>IF(OR($E5180="",$H5180=""),"",$H5180*$I5180)</f>
      </c>
      <c r="K5180" s="87" t="str">
        <v/>
      </c>
    </row>
    <row r="5181">
      <c r="A5181" s="74" t="str">
        <v/>
      </c>
      <c r="B5181" s="74" t="str">
        <v/>
      </c>
      <c r="C5181" s="75">
        <f>IF($E5181="","",IFERROR(VLOOKUP(TRIM(E5181&amp;""),'Référentiel Articles'!$A$2:$F$634,2,FALSE),""))</f>
      </c>
      <c r="D5181" s="75">
        <f>IF($E5181="","",IFERROR(VLOOKUP(TRIM(E5181&amp;""),'Référentiel Articles'!$A$2:$F$634,3,FALSE),""))</f>
      </c>
      <c r="E5181" s="74" t="str">
        <v/>
      </c>
      <c r="F5181" s="75">
        <f>IF($E5181="","",IFERROR(VLOOKUP(TRIM(E5181&amp;""),'Référentiel Articles'!$A$2:$F$634,4,FALSE),""))</f>
      </c>
      <c r="G5181" s="76">
        <f>IF($E5181="","",IFERROR(VLOOKUP(TRIM(E5181&amp;""),'Référentiel Articles'!$A$2:$F$634,5,FALSE),""))</f>
      </c>
      <c r="H5181" s="77" t="str">
        <v/>
      </c>
      <c r="I5181" s="76">
        <f>IF($E5181="","",IFERROR(VLOOKUP(TRIM(E5181&amp;""),'Référentiel Articles'!$A$2:$F$634,6,FALSE),""))</f>
      </c>
      <c r="J5181" s="78">
        <f>IF(OR($E5181="",$H5181=""),"",$H5181*$I5181)</f>
      </c>
      <c r="K5181" s="79" t="str">
        <v/>
      </c>
    </row>
    <row r="5182">
      <c r="A5182" s="81" t="str">
        <v/>
      </c>
      <c r="B5182" s="81" t="str">
        <v/>
      </c>
      <c r="C5182" s="83">
        <f>IF($E5182="","",IFERROR(VLOOKUP(TRIM(E5182&amp;""),'Référentiel Articles'!$A$2:$F$634,2,FALSE),""))</f>
      </c>
      <c r="D5182" s="83">
        <f>IF($E5182="","",IFERROR(VLOOKUP(TRIM(E5182&amp;""),'Référentiel Articles'!$A$2:$F$634,3,FALSE),""))</f>
      </c>
      <c r="E5182" s="81" t="str">
        <v/>
      </c>
      <c r="F5182" s="83">
        <f>IF($E5182="","",IFERROR(VLOOKUP(TRIM(E5182&amp;""),'Référentiel Articles'!$A$2:$F$634,4,FALSE),""))</f>
      </c>
      <c r="G5182" s="84">
        <f>IF($E5182="","",IFERROR(VLOOKUP(TRIM(E5182&amp;""),'Référentiel Articles'!$A$2:$F$634,5,FALSE),""))</f>
      </c>
      <c r="H5182" s="85" t="str">
        <v/>
      </c>
      <c r="I5182" s="84">
        <f>IF($E5182="","",IFERROR(VLOOKUP(TRIM(E5182&amp;""),'Référentiel Articles'!$A$2:$F$634,6,FALSE),""))</f>
      </c>
      <c r="J5182" s="90">
        <f>IF(OR($E5182="",$H5182=""),"",$H5182*$I5182)</f>
      </c>
      <c r="K5182" s="87" t="str">
        <v/>
      </c>
    </row>
    <row r="5183">
      <c r="A5183" s="74" t="str">
        <v/>
      </c>
      <c r="B5183" s="74" t="str">
        <v/>
      </c>
      <c r="C5183" s="75">
        <f>IF($E5183="","",IFERROR(VLOOKUP(TRIM(E5183&amp;""),'Référentiel Articles'!$A$2:$F$634,2,FALSE),""))</f>
      </c>
      <c r="D5183" s="75">
        <f>IF($E5183="","",IFERROR(VLOOKUP(TRIM(E5183&amp;""),'Référentiel Articles'!$A$2:$F$634,3,FALSE),""))</f>
      </c>
      <c r="E5183" s="74" t="str">
        <v/>
      </c>
      <c r="F5183" s="75">
        <f>IF($E5183="","",IFERROR(VLOOKUP(TRIM(E5183&amp;""),'Référentiel Articles'!$A$2:$F$634,4,FALSE),""))</f>
      </c>
      <c r="G5183" s="76">
        <f>IF($E5183="","",IFERROR(VLOOKUP(TRIM(E5183&amp;""),'Référentiel Articles'!$A$2:$F$634,5,FALSE),""))</f>
      </c>
      <c r="H5183" s="77" t="str">
        <v/>
      </c>
      <c r="I5183" s="76">
        <f>IF($E5183="","",IFERROR(VLOOKUP(TRIM(E5183&amp;""),'Référentiel Articles'!$A$2:$F$634,6,FALSE),""))</f>
      </c>
      <c r="J5183" s="78">
        <f>IF(OR($E5183="",$H5183=""),"",$H5183*$I5183)</f>
      </c>
      <c r="K5183" s="79" t="str">
        <v/>
      </c>
    </row>
    <row r="5184">
      <c r="A5184" s="81" t="str">
        <v/>
      </c>
      <c r="B5184" s="81" t="str">
        <v/>
      </c>
      <c r="C5184" s="83">
        <f>IF($E5184="","",IFERROR(VLOOKUP(TRIM(E5184&amp;""),'Référentiel Articles'!$A$2:$F$634,2,FALSE),""))</f>
      </c>
      <c r="D5184" s="83">
        <f>IF($E5184="","",IFERROR(VLOOKUP(TRIM(E5184&amp;""),'Référentiel Articles'!$A$2:$F$634,3,FALSE),""))</f>
      </c>
      <c r="E5184" s="81" t="str">
        <v/>
      </c>
      <c r="F5184" s="83">
        <f>IF($E5184="","",IFERROR(VLOOKUP(TRIM(E5184&amp;""),'Référentiel Articles'!$A$2:$F$634,4,FALSE),""))</f>
      </c>
      <c r="G5184" s="84">
        <f>IF($E5184="","",IFERROR(VLOOKUP(TRIM(E5184&amp;""),'Référentiel Articles'!$A$2:$F$634,5,FALSE),""))</f>
      </c>
      <c r="H5184" s="85" t="str">
        <v/>
      </c>
      <c r="I5184" s="84">
        <f>IF($E5184="","",IFERROR(VLOOKUP(TRIM(E5184&amp;""),'Référentiel Articles'!$A$2:$F$634,6,FALSE),""))</f>
      </c>
      <c r="J5184" s="90">
        <f>IF(OR($E5184="",$H5184=""),"",$H5184*$I5184)</f>
      </c>
      <c r="K5184" s="87" t="str">
        <v/>
      </c>
    </row>
    <row r="5185">
      <c r="A5185" s="74" t="str">
        <v/>
      </c>
      <c r="B5185" s="74" t="str">
        <v/>
      </c>
      <c r="C5185" s="75">
        <f>IF($E5185="","",IFERROR(VLOOKUP(TRIM(E5185&amp;""),'Référentiel Articles'!$A$2:$F$634,2,FALSE),""))</f>
      </c>
      <c r="D5185" s="75">
        <f>IF($E5185="","",IFERROR(VLOOKUP(TRIM(E5185&amp;""),'Référentiel Articles'!$A$2:$F$634,3,FALSE),""))</f>
      </c>
      <c r="E5185" s="74" t="str">
        <v/>
      </c>
      <c r="F5185" s="75">
        <f>IF($E5185="","",IFERROR(VLOOKUP(TRIM(E5185&amp;""),'Référentiel Articles'!$A$2:$F$634,4,FALSE),""))</f>
      </c>
      <c r="G5185" s="76">
        <f>IF($E5185="","",IFERROR(VLOOKUP(TRIM(E5185&amp;""),'Référentiel Articles'!$A$2:$F$634,5,FALSE),""))</f>
      </c>
      <c r="H5185" s="77" t="str">
        <v/>
      </c>
      <c r="I5185" s="76">
        <f>IF($E5185="","",IFERROR(VLOOKUP(TRIM(E5185&amp;""),'Référentiel Articles'!$A$2:$F$634,6,FALSE),""))</f>
      </c>
      <c r="J5185" s="78">
        <f>IF(OR($E5185="",$H5185=""),"",$H5185*$I5185)</f>
      </c>
      <c r="K5185" s="79" t="str">
        <v/>
      </c>
    </row>
    <row r="5186">
      <c r="A5186" s="81" t="str">
        <v/>
      </c>
      <c r="B5186" s="81" t="str">
        <v/>
      </c>
      <c r="C5186" s="83">
        <f>IF($E5186="","",IFERROR(VLOOKUP(TRIM(E5186&amp;""),'Référentiel Articles'!$A$2:$F$634,2,FALSE),""))</f>
      </c>
      <c r="D5186" s="83">
        <f>IF($E5186="","",IFERROR(VLOOKUP(TRIM(E5186&amp;""),'Référentiel Articles'!$A$2:$F$634,3,FALSE),""))</f>
      </c>
      <c r="E5186" s="81" t="str">
        <v/>
      </c>
      <c r="F5186" s="83">
        <f>IF($E5186="","",IFERROR(VLOOKUP(TRIM(E5186&amp;""),'Référentiel Articles'!$A$2:$F$634,4,FALSE),""))</f>
      </c>
      <c r="G5186" s="84">
        <f>IF($E5186="","",IFERROR(VLOOKUP(TRIM(E5186&amp;""),'Référentiel Articles'!$A$2:$F$634,5,FALSE),""))</f>
      </c>
      <c r="H5186" s="85" t="str">
        <v/>
      </c>
      <c r="I5186" s="84">
        <f>IF($E5186="","",IFERROR(VLOOKUP(TRIM(E5186&amp;""),'Référentiel Articles'!$A$2:$F$634,6,FALSE),""))</f>
      </c>
      <c r="J5186" s="90">
        <f>IF(OR($E5186="",$H5186=""),"",$H5186*$I5186)</f>
      </c>
      <c r="K5186" s="87" t="str">
        <v/>
      </c>
    </row>
    <row r="5187">
      <c r="A5187" s="74" t="str">
        <v/>
      </c>
      <c r="B5187" s="74" t="str">
        <v/>
      </c>
      <c r="C5187" s="75">
        <f>IF($E5187="","",IFERROR(VLOOKUP(TRIM(E5187&amp;""),'Référentiel Articles'!$A$2:$F$634,2,FALSE),""))</f>
      </c>
      <c r="D5187" s="75">
        <f>IF($E5187="","",IFERROR(VLOOKUP(TRIM(E5187&amp;""),'Référentiel Articles'!$A$2:$F$634,3,FALSE),""))</f>
      </c>
      <c r="E5187" s="74" t="str">
        <v/>
      </c>
      <c r="F5187" s="75">
        <f>IF($E5187="","",IFERROR(VLOOKUP(TRIM(E5187&amp;""),'Référentiel Articles'!$A$2:$F$634,4,FALSE),""))</f>
      </c>
      <c r="G5187" s="76">
        <f>IF($E5187="","",IFERROR(VLOOKUP(TRIM(E5187&amp;""),'Référentiel Articles'!$A$2:$F$634,5,FALSE),""))</f>
      </c>
      <c r="H5187" s="77" t="str">
        <v/>
      </c>
      <c r="I5187" s="76">
        <f>IF($E5187="","",IFERROR(VLOOKUP(TRIM(E5187&amp;""),'Référentiel Articles'!$A$2:$F$634,6,FALSE),""))</f>
      </c>
      <c r="J5187" s="78">
        <f>IF(OR($E5187="",$H5187=""),"",$H5187*$I5187)</f>
      </c>
      <c r="K5187" s="79" t="str">
        <v/>
      </c>
    </row>
    <row r="5188">
      <c r="A5188" s="81" t="str">
        <v/>
      </c>
      <c r="B5188" s="81" t="str">
        <v/>
      </c>
      <c r="C5188" s="83">
        <f>IF($E5188="","",IFERROR(VLOOKUP(TRIM(E5188&amp;""),'Référentiel Articles'!$A$2:$F$634,2,FALSE),""))</f>
      </c>
      <c r="D5188" s="83">
        <f>IF($E5188="","",IFERROR(VLOOKUP(TRIM(E5188&amp;""),'Référentiel Articles'!$A$2:$F$634,3,FALSE),""))</f>
      </c>
      <c r="E5188" s="81" t="str">
        <v/>
      </c>
      <c r="F5188" s="83">
        <f>IF($E5188="","",IFERROR(VLOOKUP(TRIM(E5188&amp;""),'Référentiel Articles'!$A$2:$F$634,4,FALSE),""))</f>
      </c>
      <c r="G5188" s="84">
        <f>IF($E5188="","",IFERROR(VLOOKUP(TRIM(E5188&amp;""),'Référentiel Articles'!$A$2:$F$634,5,FALSE),""))</f>
      </c>
      <c r="H5188" s="85" t="str">
        <v/>
      </c>
      <c r="I5188" s="84">
        <f>IF($E5188="","",IFERROR(VLOOKUP(TRIM(E5188&amp;""),'Référentiel Articles'!$A$2:$F$634,6,FALSE),""))</f>
      </c>
      <c r="J5188" s="90">
        <f>IF(OR($E5188="",$H5188=""),"",$H5188*$I5188)</f>
      </c>
      <c r="K5188" s="87" t="str">
        <v/>
      </c>
    </row>
    <row r="5189">
      <c r="A5189" s="74" t="str">
        <v/>
      </c>
      <c r="B5189" s="74" t="str">
        <v/>
      </c>
      <c r="C5189" s="75">
        <f>IF($E5189="","",IFERROR(VLOOKUP(TRIM(E5189&amp;""),'Référentiel Articles'!$A$2:$F$634,2,FALSE),""))</f>
      </c>
      <c r="D5189" s="75">
        <f>IF($E5189="","",IFERROR(VLOOKUP(TRIM(E5189&amp;""),'Référentiel Articles'!$A$2:$F$634,3,FALSE),""))</f>
      </c>
      <c r="E5189" s="74" t="str">
        <v/>
      </c>
      <c r="F5189" s="75">
        <f>IF($E5189="","",IFERROR(VLOOKUP(TRIM(E5189&amp;""),'Référentiel Articles'!$A$2:$F$634,4,FALSE),""))</f>
      </c>
      <c r="G5189" s="76">
        <f>IF($E5189="","",IFERROR(VLOOKUP(TRIM(E5189&amp;""),'Référentiel Articles'!$A$2:$F$634,5,FALSE),""))</f>
      </c>
      <c r="H5189" s="77" t="str">
        <v/>
      </c>
      <c r="I5189" s="76">
        <f>IF($E5189="","",IFERROR(VLOOKUP(TRIM(E5189&amp;""),'Référentiel Articles'!$A$2:$F$634,6,FALSE),""))</f>
      </c>
      <c r="J5189" s="78">
        <f>IF(OR($E5189="",$H5189=""),"",$H5189*$I5189)</f>
      </c>
      <c r="K5189" s="79" t="str">
        <v/>
      </c>
    </row>
    <row r="5190">
      <c r="A5190" s="81" t="str">
        <v/>
      </c>
      <c r="B5190" s="81" t="str">
        <v/>
      </c>
      <c r="C5190" s="83">
        <f>IF($E5190="","",IFERROR(VLOOKUP(TRIM(E5190&amp;""),'Référentiel Articles'!$A$2:$F$634,2,FALSE),""))</f>
      </c>
      <c r="D5190" s="83">
        <f>IF($E5190="","",IFERROR(VLOOKUP(TRIM(E5190&amp;""),'Référentiel Articles'!$A$2:$F$634,3,FALSE),""))</f>
      </c>
      <c r="E5190" s="81" t="str">
        <v/>
      </c>
      <c r="F5190" s="83">
        <f>IF($E5190="","",IFERROR(VLOOKUP(TRIM(E5190&amp;""),'Référentiel Articles'!$A$2:$F$634,4,FALSE),""))</f>
      </c>
      <c r="G5190" s="84">
        <f>IF($E5190="","",IFERROR(VLOOKUP(TRIM(E5190&amp;""),'Référentiel Articles'!$A$2:$F$634,5,FALSE),""))</f>
      </c>
      <c r="H5190" s="85" t="str">
        <v/>
      </c>
      <c r="I5190" s="84">
        <f>IF($E5190="","",IFERROR(VLOOKUP(TRIM(E5190&amp;""),'Référentiel Articles'!$A$2:$F$634,6,FALSE),""))</f>
      </c>
      <c r="J5190" s="90">
        <f>IF(OR($E5190="",$H5190=""),"",$H5190*$I5190)</f>
      </c>
      <c r="K5190" s="87" t="str">
        <v/>
      </c>
    </row>
    <row r="5191">
      <c r="A5191" s="74" t="str">
        <v/>
      </c>
      <c r="B5191" s="74" t="str">
        <v/>
      </c>
      <c r="C5191" s="75">
        <f>IF($E5191="","",IFERROR(VLOOKUP(TRIM(E5191&amp;""),'Référentiel Articles'!$A$2:$F$634,2,FALSE),""))</f>
      </c>
      <c r="D5191" s="75">
        <f>IF($E5191="","",IFERROR(VLOOKUP(TRIM(E5191&amp;""),'Référentiel Articles'!$A$2:$F$634,3,FALSE),""))</f>
      </c>
      <c r="E5191" s="74" t="str">
        <v/>
      </c>
      <c r="F5191" s="75">
        <f>IF($E5191="","",IFERROR(VLOOKUP(TRIM(E5191&amp;""),'Référentiel Articles'!$A$2:$F$634,4,FALSE),""))</f>
      </c>
      <c r="G5191" s="76">
        <f>IF($E5191="","",IFERROR(VLOOKUP(TRIM(E5191&amp;""),'Référentiel Articles'!$A$2:$F$634,5,FALSE),""))</f>
      </c>
      <c r="H5191" s="77" t="str">
        <v/>
      </c>
      <c r="I5191" s="76">
        <f>IF($E5191="","",IFERROR(VLOOKUP(TRIM(E5191&amp;""),'Référentiel Articles'!$A$2:$F$634,6,FALSE),""))</f>
      </c>
      <c r="J5191" s="78">
        <f>IF(OR($E5191="",$H5191=""),"",$H5191*$I5191)</f>
      </c>
      <c r="K5191" s="79" t="str">
        <v/>
      </c>
    </row>
    <row r="5192">
      <c r="A5192" s="81" t="str">
        <v/>
      </c>
      <c r="B5192" s="81" t="str">
        <v/>
      </c>
      <c r="C5192" s="83">
        <f>IF($E5192="","",IFERROR(VLOOKUP(TRIM(E5192&amp;""),'Référentiel Articles'!$A$2:$F$634,2,FALSE),""))</f>
      </c>
      <c r="D5192" s="83">
        <f>IF($E5192="","",IFERROR(VLOOKUP(TRIM(E5192&amp;""),'Référentiel Articles'!$A$2:$F$634,3,FALSE),""))</f>
      </c>
      <c r="E5192" s="81" t="str">
        <v/>
      </c>
      <c r="F5192" s="83">
        <f>IF($E5192="","",IFERROR(VLOOKUP(TRIM(E5192&amp;""),'Référentiel Articles'!$A$2:$F$634,4,FALSE),""))</f>
      </c>
      <c r="G5192" s="84">
        <f>IF($E5192="","",IFERROR(VLOOKUP(TRIM(E5192&amp;""),'Référentiel Articles'!$A$2:$F$634,5,FALSE),""))</f>
      </c>
      <c r="H5192" s="85" t="str">
        <v/>
      </c>
      <c r="I5192" s="84">
        <f>IF($E5192="","",IFERROR(VLOOKUP(TRIM(E5192&amp;""),'Référentiel Articles'!$A$2:$F$634,6,FALSE),""))</f>
      </c>
      <c r="J5192" s="90">
        <f>IF(OR($E5192="",$H5192=""),"",$H5192*$I5192)</f>
      </c>
      <c r="K5192" s="87" t="str">
        <v/>
      </c>
    </row>
    <row r="5193">
      <c r="A5193" s="74" t="str">
        <v/>
      </c>
      <c r="B5193" s="74" t="str">
        <v/>
      </c>
      <c r="C5193" s="75">
        <f>IF($E5193="","",IFERROR(VLOOKUP(TRIM(E5193&amp;""),'Référentiel Articles'!$A$2:$F$634,2,FALSE),""))</f>
      </c>
      <c r="D5193" s="75">
        <f>IF($E5193="","",IFERROR(VLOOKUP(TRIM(E5193&amp;""),'Référentiel Articles'!$A$2:$F$634,3,FALSE),""))</f>
      </c>
      <c r="E5193" s="74" t="str">
        <v/>
      </c>
      <c r="F5193" s="75">
        <f>IF($E5193="","",IFERROR(VLOOKUP(TRIM(E5193&amp;""),'Référentiel Articles'!$A$2:$F$634,4,FALSE),""))</f>
      </c>
      <c r="G5193" s="76">
        <f>IF($E5193="","",IFERROR(VLOOKUP(TRIM(E5193&amp;""),'Référentiel Articles'!$A$2:$F$634,5,FALSE),""))</f>
      </c>
      <c r="H5193" s="77" t="str">
        <v/>
      </c>
      <c r="I5193" s="76">
        <f>IF($E5193="","",IFERROR(VLOOKUP(TRIM(E5193&amp;""),'Référentiel Articles'!$A$2:$F$634,6,FALSE),""))</f>
      </c>
      <c r="J5193" s="78">
        <f>IF(OR($E5193="",$H5193=""),"",$H5193*$I5193)</f>
      </c>
      <c r="K5193" s="79" t="str">
        <v/>
      </c>
    </row>
    <row r="5194">
      <c r="A5194" s="81" t="str">
        <v/>
      </c>
      <c r="B5194" s="81" t="str">
        <v/>
      </c>
      <c r="C5194" s="83">
        <f>IF($E5194="","",IFERROR(VLOOKUP(TRIM(E5194&amp;""),'Référentiel Articles'!$A$2:$F$634,2,FALSE),""))</f>
      </c>
      <c r="D5194" s="83">
        <f>IF($E5194="","",IFERROR(VLOOKUP(TRIM(E5194&amp;""),'Référentiel Articles'!$A$2:$F$634,3,FALSE),""))</f>
      </c>
      <c r="E5194" s="81" t="str">
        <v/>
      </c>
      <c r="F5194" s="83">
        <f>IF($E5194="","",IFERROR(VLOOKUP(TRIM(E5194&amp;""),'Référentiel Articles'!$A$2:$F$634,4,FALSE),""))</f>
      </c>
      <c r="G5194" s="84">
        <f>IF($E5194="","",IFERROR(VLOOKUP(TRIM(E5194&amp;""),'Référentiel Articles'!$A$2:$F$634,5,FALSE),""))</f>
      </c>
      <c r="H5194" s="85" t="str">
        <v/>
      </c>
      <c r="I5194" s="84">
        <f>IF($E5194="","",IFERROR(VLOOKUP(TRIM(E5194&amp;""),'Référentiel Articles'!$A$2:$F$634,6,FALSE),""))</f>
      </c>
      <c r="J5194" s="90">
        <f>IF(OR($E5194="",$H5194=""),"",$H5194*$I5194)</f>
      </c>
      <c r="K5194" s="87" t="str">
        <v/>
      </c>
    </row>
    <row r="5195">
      <c r="A5195" s="74" t="str">
        <v/>
      </c>
      <c r="B5195" s="74" t="str">
        <v/>
      </c>
      <c r="C5195" s="75">
        <f>IF($E5195="","",IFERROR(VLOOKUP(TRIM(E5195&amp;""),'Référentiel Articles'!$A$2:$F$634,2,FALSE),""))</f>
      </c>
      <c r="D5195" s="75">
        <f>IF($E5195="","",IFERROR(VLOOKUP(TRIM(E5195&amp;""),'Référentiel Articles'!$A$2:$F$634,3,FALSE),""))</f>
      </c>
      <c r="E5195" s="74" t="str">
        <v/>
      </c>
      <c r="F5195" s="75">
        <f>IF($E5195="","",IFERROR(VLOOKUP(TRIM(E5195&amp;""),'Référentiel Articles'!$A$2:$F$634,4,FALSE),""))</f>
      </c>
      <c r="G5195" s="76">
        <f>IF($E5195="","",IFERROR(VLOOKUP(TRIM(E5195&amp;""),'Référentiel Articles'!$A$2:$F$634,5,FALSE),""))</f>
      </c>
      <c r="H5195" s="77" t="str">
        <v/>
      </c>
      <c r="I5195" s="76">
        <f>IF($E5195="","",IFERROR(VLOOKUP(TRIM(E5195&amp;""),'Référentiel Articles'!$A$2:$F$634,6,FALSE),""))</f>
      </c>
      <c r="J5195" s="78">
        <f>IF(OR($E5195="",$H5195=""),"",$H5195*$I5195)</f>
      </c>
      <c r="K5195" s="79" t="str">
        <v/>
      </c>
    </row>
    <row r="5196">
      <c r="A5196" s="81" t="str">
        <v/>
      </c>
      <c r="B5196" s="81" t="str">
        <v/>
      </c>
      <c r="C5196" s="83">
        <f>IF($E5196="","",IFERROR(VLOOKUP(TRIM(E5196&amp;""),'Référentiel Articles'!$A$2:$F$634,2,FALSE),""))</f>
      </c>
      <c r="D5196" s="83">
        <f>IF($E5196="","",IFERROR(VLOOKUP(TRIM(E5196&amp;""),'Référentiel Articles'!$A$2:$F$634,3,FALSE),""))</f>
      </c>
      <c r="E5196" s="81" t="str">
        <v/>
      </c>
      <c r="F5196" s="83">
        <f>IF($E5196="","",IFERROR(VLOOKUP(TRIM(E5196&amp;""),'Référentiel Articles'!$A$2:$F$634,4,FALSE),""))</f>
      </c>
      <c r="G5196" s="84">
        <f>IF($E5196="","",IFERROR(VLOOKUP(TRIM(E5196&amp;""),'Référentiel Articles'!$A$2:$F$634,5,FALSE),""))</f>
      </c>
      <c r="H5196" s="85" t="str">
        <v/>
      </c>
      <c r="I5196" s="84">
        <f>IF($E5196="","",IFERROR(VLOOKUP(TRIM(E5196&amp;""),'Référentiel Articles'!$A$2:$F$634,6,FALSE),""))</f>
      </c>
      <c r="J5196" s="90">
        <f>IF(OR($E5196="",$H5196=""),"",$H5196*$I5196)</f>
      </c>
      <c r="K5196" s="87" t="str">
        <v/>
      </c>
    </row>
    <row r="5197">
      <c r="A5197" s="74" t="str">
        <v/>
      </c>
      <c r="B5197" s="74" t="str">
        <v/>
      </c>
      <c r="C5197" s="75">
        <f>IF($E5197="","",IFERROR(VLOOKUP(TRIM(E5197&amp;""),'Référentiel Articles'!$A$2:$F$634,2,FALSE),""))</f>
      </c>
      <c r="D5197" s="75">
        <f>IF($E5197="","",IFERROR(VLOOKUP(TRIM(E5197&amp;""),'Référentiel Articles'!$A$2:$F$634,3,FALSE),""))</f>
      </c>
      <c r="E5197" s="74" t="str">
        <v/>
      </c>
      <c r="F5197" s="75">
        <f>IF($E5197="","",IFERROR(VLOOKUP(TRIM(E5197&amp;""),'Référentiel Articles'!$A$2:$F$634,4,FALSE),""))</f>
      </c>
      <c r="G5197" s="76">
        <f>IF($E5197="","",IFERROR(VLOOKUP(TRIM(E5197&amp;""),'Référentiel Articles'!$A$2:$F$634,5,FALSE),""))</f>
      </c>
      <c r="H5197" s="77" t="str">
        <v/>
      </c>
      <c r="I5197" s="76">
        <f>IF($E5197="","",IFERROR(VLOOKUP(TRIM(E5197&amp;""),'Référentiel Articles'!$A$2:$F$634,6,FALSE),""))</f>
      </c>
      <c r="J5197" s="78">
        <f>IF(OR($E5197="",$H5197=""),"",$H5197*$I5197)</f>
      </c>
      <c r="K5197" s="79" t="str">
        <v/>
      </c>
    </row>
    <row r="5198">
      <c r="A5198" s="81" t="str">
        <v/>
      </c>
      <c r="B5198" s="81" t="str">
        <v/>
      </c>
      <c r="C5198" s="83">
        <f>IF($E5198="","",IFERROR(VLOOKUP(TRIM(E5198&amp;""),'Référentiel Articles'!$A$2:$F$634,2,FALSE),""))</f>
      </c>
      <c r="D5198" s="83">
        <f>IF($E5198="","",IFERROR(VLOOKUP(TRIM(E5198&amp;""),'Référentiel Articles'!$A$2:$F$634,3,FALSE),""))</f>
      </c>
      <c r="E5198" s="81" t="str">
        <v/>
      </c>
      <c r="F5198" s="83">
        <f>IF($E5198="","",IFERROR(VLOOKUP(TRIM(E5198&amp;""),'Référentiel Articles'!$A$2:$F$634,4,FALSE),""))</f>
      </c>
      <c r="G5198" s="84">
        <f>IF($E5198="","",IFERROR(VLOOKUP(TRIM(E5198&amp;""),'Référentiel Articles'!$A$2:$F$634,5,FALSE),""))</f>
      </c>
      <c r="H5198" s="85" t="str">
        <v/>
      </c>
      <c r="I5198" s="84">
        <f>IF($E5198="","",IFERROR(VLOOKUP(TRIM(E5198&amp;""),'Référentiel Articles'!$A$2:$F$634,6,FALSE),""))</f>
      </c>
      <c r="J5198" s="90">
        <f>IF(OR($E5198="",$H5198=""),"",$H5198*$I5198)</f>
      </c>
      <c r="K5198" s="87" t="str">
        <v/>
      </c>
    </row>
    <row r="5199">
      <c r="A5199" s="74" t="str">
        <v/>
      </c>
      <c r="B5199" s="74" t="str">
        <v/>
      </c>
      <c r="C5199" s="75">
        <f>IF($E5199="","",IFERROR(VLOOKUP(TRIM(E5199&amp;""),'Référentiel Articles'!$A$2:$F$634,2,FALSE),""))</f>
      </c>
      <c r="D5199" s="75">
        <f>IF($E5199="","",IFERROR(VLOOKUP(TRIM(E5199&amp;""),'Référentiel Articles'!$A$2:$F$634,3,FALSE),""))</f>
      </c>
      <c r="E5199" s="74" t="str">
        <v/>
      </c>
      <c r="F5199" s="75">
        <f>IF($E5199="","",IFERROR(VLOOKUP(TRIM(E5199&amp;""),'Référentiel Articles'!$A$2:$F$634,4,FALSE),""))</f>
      </c>
      <c r="G5199" s="76">
        <f>IF($E5199="","",IFERROR(VLOOKUP(TRIM(E5199&amp;""),'Référentiel Articles'!$A$2:$F$634,5,FALSE),""))</f>
      </c>
      <c r="H5199" s="77" t="str">
        <v/>
      </c>
      <c r="I5199" s="76">
        <f>IF($E5199="","",IFERROR(VLOOKUP(TRIM(E5199&amp;""),'Référentiel Articles'!$A$2:$F$634,6,FALSE),""))</f>
      </c>
      <c r="J5199" s="78">
        <f>IF(OR($E5199="",$H5199=""),"",$H5199*$I5199)</f>
      </c>
      <c r="K5199" s="79" t="str">
        <v/>
      </c>
    </row>
    <row r="5200">
      <c r="A5200" s="81" t="str">
        <v/>
      </c>
      <c r="B5200" s="81" t="str">
        <v/>
      </c>
      <c r="C5200" s="83">
        <f>IF($E5200="","",IFERROR(VLOOKUP(TRIM(E5200&amp;""),'Référentiel Articles'!$A$2:$F$634,2,FALSE),""))</f>
      </c>
      <c r="D5200" s="83">
        <f>IF($E5200="","",IFERROR(VLOOKUP(TRIM(E5200&amp;""),'Référentiel Articles'!$A$2:$F$634,3,FALSE),""))</f>
      </c>
      <c r="E5200" s="81" t="str">
        <v/>
      </c>
      <c r="F5200" s="83">
        <f>IF($E5200="","",IFERROR(VLOOKUP(TRIM(E5200&amp;""),'Référentiel Articles'!$A$2:$F$634,4,FALSE),""))</f>
      </c>
      <c r="G5200" s="84">
        <f>IF($E5200="","",IFERROR(VLOOKUP(TRIM(E5200&amp;""),'Référentiel Articles'!$A$2:$F$634,5,FALSE),""))</f>
      </c>
      <c r="H5200" s="85" t="str">
        <v/>
      </c>
      <c r="I5200" s="84">
        <f>IF($E5200="","",IFERROR(VLOOKUP(TRIM(E5200&amp;""),'Référentiel Articles'!$A$2:$F$634,6,FALSE),""))</f>
      </c>
      <c r="J5200" s="90">
        <f>IF(OR($E5200="",$H5200=""),"",$H5200*$I5200)</f>
      </c>
      <c r="K5200" s="87" t="str">
        <v/>
      </c>
    </row>
    <row r="5201">
      <c r="A5201" s="74" t="str">
        <v/>
      </c>
      <c r="B5201" s="74" t="str">
        <v/>
      </c>
      <c r="C5201" s="75">
        <f>IF($E5201="","",IFERROR(VLOOKUP(TRIM(E5201&amp;""),'Référentiel Articles'!$A$2:$F$634,2,FALSE),""))</f>
      </c>
      <c r="D5201" s="75">
        <f>IF($E5201="","",IFERROR(VLOOKUP(TRIM(E5201&amp;""),'Référentiel Articles'!$A$2:$F$634,3,FALSE),""))</f>
      </c>
      <c r="E5201" s="74" t="str">
        <v/>
      </c>
      <c r="F5201" s="75">
        <f>IF($E5201="","",IFERROR(VLOOKUP(TRIM(E5201&amp;""),'Référentiel Articles'!$A$2:$F$634,4,FALSE),""))</f>
      </c>
      <c r="G5201" s="76">
        <f>IF($E5201="","",IFERROR(VLOOKUP(TRIM(E5201&amp;""),'Référentiel Articles'!$A$2:$F$634,5,FALSE),""))</f>
      </c>
      <c r="H5201" s="77" t="str">
        <v/>
      </c>
      <c r="I5201" s="76">
        <f>IF($E5201="","",IFERROR(VLOOKUP(TRIM(E5201&amp;""),'Référentiel Articles'!$A$2:$F$634,6,FALSE),""))</f>
      </c>
      <c r="J5201" s="78">
        <f>IF(OR($E5201="",$H5201=""),"",$H5201*$I5201)</f>
      </c>
      <c r="K5201" s="79" t="str">
        <v/>
      </c>
    </row>
    <row r="5202">
      <c r="A5202" s="81" t="str">
        <v/>
      </c>
      <c r="B5202" s="81" t="str">
        <v/>
      </c>
      <c r="C5202" s="83">
        <f>IF($E5202="","",IFERROR(VLOOKUP(TRIM(E5202&amp;""),'Référentiel Articles'!$A$2:$F$634,2,FALSE),""))</f>
      </c>
      <c r="D5202" s="83">
        <f>IF($E5202="","",IFERROR(VLOOKUP(TRIM(E5202&amp;""),'Référentiel Articles'!$A$2:$F$634,3,FALSE),""))</f>
      </c>
      <c r="E5202" s="81" t="str">
        <v/>
      </c>
      <c r="F5202" s="83">
        <f>IF($E5202="","",IFERROR(VLOOKUP(TRIM(E5202&amp;""),'Référentiel Articles'!$A$2:$F$634,4,FALSE),""))</f>
      </c>
      <c r="G5202" s="84">
        <f>IF($E5202="","",IFERROR(VLOOKUP(TRIM(E5202&amp;""),'Référentiel Articles'!$A$2:$F$634,5,FALSE),""))</f>
      </c>
      <c r="H5202" s="85" t="str">
        <v/>
      </c>
      <c r="I5202" s="84">
        <f>IF($E5202="","",IFERROR(VLOOKUP(TRIM(E5202&amp;""),'Référentiel Articles'!$A$2:$F$634,6,FALSE),""))</f>
      </c>
      <c r="J5202" s="90">
        <f>IF(OR($E5202="",$H5202=""),"",$H5202*$I5202)</f>
      </c>
      <c r="K5202" s="87" t="str">
        <v/>
      </c>
    </row>
    <row r="5203">
      <c r="A5203" s="74" t="str">
        <v/>
      </c>
      <c r="B5203" s="74" t="str">
        <v/>
      </c>
      <c r="C5203" s="75">
        <f>IF($E5203="","",IFERROR(VLOOKUP(TRIM(E5203&amp;""),'Référentiel Articles'!$A$2:$F$634,2,FALSE),""))</f>
      </c>
      <c r="D5203" s="75">
        <f>IF($E5203="","",IFERROR(VLOOKUP(TRIM(E5203&amp;""),'Référentiel Articles'!$A$2:$F$634,3,FALSE),""))</f>
      </c>
      <c r="E5203" s="74" t="str">
        <v/>
      </c>
      <c r="F5203" s="75">
        <f>IF($E5203="","",IFERROR(VLOOKUP(TRIM(E5203&amp;""),'Référentiel Articles'!$A$2:$F$634,4,FALSE),""))</f>
      </c>
      <c r="G5203" s="76">
        <f>IF($E5203="","",IFERROR(VLOOKUP(TRIM(E5203&amp;""),'Référentiel Articles'!$A$2:$F$634,5,FALSE),""))</f>
      </c>
      <c r="H5203" s="77" t="str">
        <v/>
      </c>
      <c r="I5203" s="76">
        <f>IF($E5203="","",IFERROR(VLOOKUP(TRIM(E5203&amp;""),'Référentiel Articles'!$A$2:$F$634,6,FALSE),""))</f>
      </c>
      <c r="J5203" s="78">
        <f>IF(OR($E5203="",$H5203=""),"",$H5203*$I5203)</f>
      </c>
      <c r="K5203" s="79" t="str">
        <v/>
      </c>
    </row>
    <row r="5204">
      <c r="A5204" s="81" t="str">
        <v/>
      </c>
      <c r="B5204" s="81" t="str">
        <v/>
      </c>
      <c r="C5204" s="83">
        <f>IF($E5204="","",IFERROR(VLOOKUP(TRIM(E5204&amp;""),'Référentiel Articles'!$A$2:$F$634,2,FALSE),""))</f>
      </c>
      <c r="D5204" s="83">
        <f>IF($E5204="","",IFERROR(VLOOKUP(TRIM(E5204&amp;""),'Référentiel Articles'!$A$2:$F$634,3,FALSE),""))</f>
      </c>
      <c r="E5204" s="81" t="str">
        <v/>
      </c>
      <c r="F5204" s="83">
        <f>IF($E5204="","",IFERROR(VLOOKUP(TRIM(E5204&amp;""),'Référentiel Articles'!$A$2:$F$634,4,FALSE),""))</f>
      </c>
      <c r="G5204" s="84">
        <f>IF($E5204="","",IFERROR(VLOOKUP(TRIM(E5204&amp;""),'Référentiel Articles'!$A$2:$F$634,5,FALSE),""))</f>
      </c>
      <c r="H5204" s="85" t="str">
        <v/>
      </c>
      <c r="I5204" s="84">
        <f>IF($E5204="","",IFERROR(VLOOKUP(TRIM(E5204&amp;""),'Référentiel Articles'!$A$2:$F$634,6,FALSE),""))</f>
      </c>
      <c r="J5204" s="90">
        <f>IF(OR($E5204="",$H5204=""),"",$H5204*$I5204)</f>
      </c>
      <c r="K5204" s="87" t="str">
        <v/>
      </c>
    </row>
    <row r="5205">
      <c r="A5205" s="74" t="str">
        <v/>
      </c>
      <c r="B5205" s="74" t="str">
        <v/>
      </c>
      <c r="C5205" s="75">
        <f>IF($E5205="","",IFERROR(VLOOKUP(TRIM(E5205&amp;""),'Référentiel Articles'!$A$2:$F$634,2,FALSE),""))</f>
      </c>
      <c r="D5205" s="75">
        <f>IF($E5205="","",IFERROR(VLOOKUP(TRIM(E5205&amp;""),'Référentiel Articles'!$A$2:$F$634,3,FALSE),""))</f>
      </c>
      <c r="E5205" s="74" t="str">
        <v/>
      </c>
      <c r="F5205" s="75">
        <f>IF($E5205="","",IFERROR(VLOOKUP(TRIM(E5205&amp;""),'Référentiel Articles'!$A$2:$F$634,4,FALSE),""))</f>
      </c>
      <c r="G5205" s="76">
        <f>IF($E5205="","",IFERROR(VLOOKUP(TRIM(E5205&amp;""),'Référentiel Articles'!$A$2:$F$634,5,FALSE),""))</f>
      </c>
      <c r="H5205" s="77" t="str">
        <v/>
      </c>
      <c r="I5205" s="76">
        <f>IF($E5205="","",IFERROR(VLOOKUP(TRIM(E5205&amp;""),'Référentiel Articles'!$A$2:$F$634,6,FALSE),""))</f>
      </c>
      <c r="J5205" s="78">
        <f>IF(OR($E5205="",$H5205=""),"",$H5205*$I5205)</f>
      </c>
      <c r="K5205" s="79" t="str">
        <v/>
      </c>
    </row>
    <row r="5206">
      <c r="A5206" s="81" t="str">
        <v/>
      </c>
      <c r="B5206" s="81" t="str">
        <v/>
      </c>
      <c r="C5206" s="83">
        <f>IF($E5206="","",IFERROR(VLOOKUP(TRIM(E5206&amp;""),'Référentiel Articles'!$A$2:$F$634,2,FALSE),""))</f>
      </c>
      <c r="D5206" s="83">
        <f>IF($E5206="","",IFERROR(VLOOKUP(TRIM(E5206&amp;""),'Référentiel Articles'!$A$2:$F$634,3,FALSE),""))</f>
      </c>
      <c r="E5206" s="81" t="str">
        <v/>
      </c>
      <c r="F5206" s="83">
        <f>IF($E5206="","",IFERROR(VLOOKUP(TRIM(E5206&amp;""),'Référentiel Articles'!$A$2:$F$634,4,FALSE),""))</f>
      </c>
      <c r="G5206" s="84">
        <f>IF($E5206="","",IFERROR(VLOOKUP(TRIM(E5206&amp;""),'Référentiel Articles'!$A$2:$F$634,5,FALSE),""))</f>
      </c>
      <c r="H5206" s="85" t="str">
        <v/>
      </c>
      <c r="I5206" s="84">
        <f>IF($E5206="","",IFERROR(VLOOKUP(TRIM(E5206&amp;""),'Référentiel Articles'!$A$2:$F$634,6,FALSE),""))</f>
      </c>
      <c r="J5206" s="90">
        <f>IF(OR($E5206="",$H5206=""),"",$H5206*$I5206)</f>
      </c>
      <c r="K5206" s="87" t="str">
        <v/>
      </c>
    </row>
    <row r="5207">
      <c r="A5207" s="74" t="str">
        <v/>
      </c>
      <c r="B5207" s="74" t="str">
        <v/>
      </c>
      <c r="C5207" s="75">
        <f>IF($E5207="","",IFERROR(VLOOKUP(TRIM(E5207&amp;""),'Référentiel Articles'!$A$2:$F$634,2,FALSE),""))</f>
      </c>
      <c r="D5207" s="75">
        <f>IF($E5207="","",IFERROR(VLOOKUP(TRIM(E5207&amp;""),'Référentiel Articles'!$A$2:$F$634,3,FALSE),""))</f>
      </c>
      <c r="E5207" s="74" t="str">
        <v/>
      </c>
      <c r="F5207" s="75">
        <f>IF($E5207="","",IFERROR(VLOOKUP(TRIM(E5207&amp;""),'Référentiel Articles'!$A$2:$F$634,4,FALSE),""))</f>
      </c>
      <c r="G5207" s="76">
        <f>IF($E5207="","",IFERROR(VLOOKUP(TRIM(E5207&amp;""),'Référentiel Articles'!$A$2:$F$634,5,FALSE),""))</f>
      </c>
      <c r="H5207" s="77" t="str">
        <v/>
      </c>
      <c r="I5207" s="76">
        <f>IF($E5207="","",IFERROR(VLOOKUP(TRIM(E5207&amp;""),'Référentiel Articles'!$A$2:$F$634,6,FALSE),""))</f>
      </c>
      <c r="J5207" s="78">
        <f>IF(OR($E5207="",$H5207=""),"",$H5207*$I5207)</f>
      </c>
      <c r="K5207" s="79" t="str">
        <v/>
      </c>
    </row>
    <row r="5208">
      <c r="A5208" s="81" t="str">
        <v/>
      </c>
      <c r="B5208" s="81" t="str">
        <v/>
      </c>
      <c r="C5208" s="83">
        <f>IF($E5208="","",IFERROR(VLOOKUP(TRIM(E5208&amp;""),'Référentiel Articles'!$A$2:$F$634,2,FALSE),""))</f>
      </c>
      <c r="D5208" s="83">
        <f>IF($E5208="","",IFERROR(VLOOKUP(TRIM(E5208&amp;""),'Référentiel Articles'!$A$2:$F$634,3,FALSE),""))</f>
      </c>
      <c r="E5208" s="81" t="str">
        <v/>
      </c>
      <c r="F5208" s="83">
        <f>IF($E5208="","",IFERROR(VLOOKUP(TRIM(E5208&amp;""),'Référentiel Articles'!$A$2:$F$634,4,FALSE),""))</f>
      </c>
      <c r="G5208" s="84">
        <f>IF($E5208="","",IFERROR(VLOOKUP(TRIM(E5208&amp;""),'Référentiel Articles'!$A$2:$F$634,5,FALSE),""))</f>
      </c>
      <c r="H5208" s="85" t="str">
        <v/>
      </c>
      <c r="I5208" s="84">
        <f>IF($E5208="","",IFERROR(VLOOKUP(TRIM(E5208&amp;""),'Référentiel Articles'!$A$2:$F$634,6,FALSE),""))</f>
      </c>
      <c r="J5208" s="90">
        <f>IF(OR($E5208="",$H5208=""),"",$H5208*$I5208)</f>
      </c>
      <c r="K5208" s="87" t="str">
        <v/>
      </c>
    </row>
    <row r="5209">
      <c r="A5209" s="74" t="str">
        <v/>
      </c>
      <c r="B5209" s="74" t="str">
        <v/>
      </c>
      <c r="C5209" s="75">
        <f>IF($E5209="","",IFERROR(VLOOKUP(TRIM(E5209&amp;""),'Référentiel Articles'!$A$2:$F$634,2,FALSE),""))</f>
      </c>
      <c r="D5209" s="75">
        <f>IF($E5209="","",IFERROR(VLOOKUP(TRIM(E5209&amp;""),'Référentiel Articles'!$A$2:$F$634,3,FALSE),""))</f>
      </c>
      <c r="E5209" s="74" t="str">
        <v/>
      </c>
      <c r="F5209" s="75">
        <f>IF($E5209="","",IFERROR(VLOOKUP(TRIM(E5209&amp;""),'Référentiel Articles'!$A$2:$F$634,4,FALSE),""))</f>
      </c>
      <c r="G5209" s="76">
        <f>IF($E5209="","",IFERROR(VLOOKUP(TRIM(E5209&amp;""),'Référentiel Articles'!$A$2:$F$634,5,FALSE),""))</f>
      </c>
      <c r="H5209" s="77" t="str">
        <v/>
      </c>
      <c r="I5209" s="76">
        <f>IF($E5209="","",IFERROR(VLOOKUP(TRIM(E5209&amp;""),'Référentiel Articles'!$A$2:$F$634,6,FALSE),""))</f>
      </c>
      <c r="J5209" s="78">
        <f>IF(OR($E5209="",$H5209=""),"",$H5209*$I5209)</f>
      </c>
      <c r="K5209" s="79" t="str">
        <v/>
      </c>
    </row>
    <row r="5210">
      <c r="A5210" s="81" t="str">
        <v/>
      </c>
      <c r="B5210" s="81" t="str">
        <v/>
      </c>
      <c r="C5210" s="83">
        <f>IF($E5210="","",IFERROR(VLOOKUP(TRIM(E5210&amp;""),'Référentiel Articles'!$A$2:$F$634,2,FALSE),""))</f>
      </c>
      <c r="D5210" s="83">
        <f>IF($E5210="","",IFERROR(VLOOKUP(TRIM(E5210&amp;""),'Référentiel Articles'!$A$2:$F$634,3,FALSE),""))</f>
      </c>
      <c r="E5210" s="81" t="str">
        <v/>
      </c>
      <c r="F5210" s="83">
        <f>IF($E5210="","",IFERROR(VLOOKUP(TRIM(E5210&amp;""),'Référentiel Articles'!$A$2:$F$634,4,FALSE),""))</f>
      </c>
      <c r="G5210" s="84">
        <f>IF($E5210="","",IFERROR(VLOOKUP(TRIM(E5210&amp;""),'Référentiel Articles'!$A$2:$F$634,5,FALSE),""))</f>
      </c>
      <c r="H5210" s="85" t="str">
        <v/>
      </c>
      <c r="I5210" s="84">
        <f>IF($E5210="","",IFERROR(VLOOKUP(TRIM(E5210&amp;""),'Référentiel Articles'!$A$2:$F$634,6,FALSE),""))</f>
      </c>
      <c r="J5210" s="90">
        <f>IF(OR($E5210="",$H5210=""),"",$H5210*$I5210)</f>
      </c>
      <c r="K5210" s="87" t="str">
        <v/>
      </c>
    </row>
    <row r="5211">
      <c r="A5211" s="74" t="str">
        <v/>
      </c>
      <c r="B5211" s="74" t="str">
        <v/>
      </c>
      <c r="C5211" s="75">
        <f>IF($E5211="","",IFERROR(VLOOKUP(TRIM(E5211&amp;""),'Référentiel Articles'!$A$2:$F$634,2,FALSE),""))</f>
      </c>
      <c r="D5211" s="75">
        <f>IF($E5211="","",IFERROR(VLOOKUP(TRIM(E5211&amp;""),'Référentiel Articles'!$A$2:$F$634,3,FALSE),""))</f>
      </c>
      <c r="E5211" s="74" t="str">
        <v/>
      </c>
      <c r="F5211" s="75">
        <f>IF($E5211="","",IFERROR(VLOOKUP(TRIM(E5211&amp;""),'Référentiel Articles'!$A$2:$F$634,4,FALSE),""))</f>
      </c>
      <c r="G5211" s="76">
        <f>IF($E5211="","",IFERROR(VLOOKUP(TRIM(E5211&amp;""),'Référentiel Articles'!$A$2:$F$634,5,FALSE),""))</f>
      </c>
      <c r="H5211" s="77" t="str">
        <v/>
      </c>
      <c r="I5211" s="76">
        <f>IF($E5211="","",IFERROR(VLOOKUP(TRIM(E5211&amp;""),'Référentiel Articles'!$A$2:$F$634,6,FALSE),""))</f>
      </c>
      <c r="J5211" s="78">
        <f>IF(OR($E5211="",$H5211=""),"",$H5211*$I5211)</f>
      </c>
      <c r="K5211" s="79" t="str">
        <v/>
      </c>
    </row>
    <row r="5212">
      <c r="A5212" s="81" t="str">
        <v/>
      </c>
      <c r="B5212" s="81" t="str">
        <v/>
      </c>
      <c r="C5212" s="83">
        <f>IF($E5212="","",IFERROR(VLOOKUP(TRIM(E5212&amp;""),'Référentiel Articles'!$A$2:$F$634,2,FALSE),""))</f>
      </c>
      <c r="D5212" s="83">
        <f>IF($E5212="","",IFERROR(VLOOKUP(TRIM(E5212&amp;""),'Référentiel Articles'!$A$2:$F$634,3,FALSE),""))</f>
      </c>
      <c r="E5212" s="81" t="str">
        <v/>
      </c>
      <c r="F5212" s="83">
        <f>IF($E5212="","",IFERROR(VLOOKUP(TRIM(E5212&amp;""),'Référentiel Articles'!$A$2:$F$634,4,FALSE),""))</f>
      </c>
      <c r="G5212" s="84">
        <f>IF($E5212="","",IFERROR(VLOOKUP(TRIM(E5212&amp;""),'Référentiel Articles'!$A$2:$F$634,5,FALSE),""))</f>
      </c>
      <c r="H5212" s="85" t="str">
        <v/>
      </c>
      <c r="I5212" s="84">
        <f>IF($E5212="","",IFERROR(VLOOKUP(TRIM(E5212&amp;""),'Référentiel Articles'!$A$2:$F$634,6,FALSE),""))</f>
      </c>
      <c r="J5212" s="90">
        <f>IF(OR($E5212="",$H5212=""),"",$H5212*$I5212)</f>
      </c>
      <c r="K5212" s="87" t="str">
        <v/>
      </c>
    </row>
    <row r="5213">
      <c r="A5213" s="74" t="str">
        <v/>
      </c>
      <c r="B5213" s="74" t="str">
        <v/>
      </c>
      <c r="C5213" s="75">
        <f>IF($E5213="","",IFERROR(VLOOKUP(TRIM(E5213&amp;""),'Référentiel Articles'!$A$2:$F$634,2,FALSE),""))</f>
      </c>
      <c r="D5213" s="75">
        <f>IF($E5213="","",IFERROR(VLOOKUP(TRIM(E5213&amp;""),'Référentiel Articles'!$A$2:$F$634,3,FALSE),""))</f>
      </c>
      <c r="E5213" s="74" t="str">
        <v/>
      </c>
      <c r="F5213" s="75">
        <f>IF($E5213="","",IFERROR(VLOOKUP(TRIM(E5213&amp;""),'Référentiel Articles'!$A$2:$F$634,4,FALSE),""))</f>
      </c>
      <c r="G5213" s="76">
        <f>IF($E5213="","",IFERROR(VLOOKUP(TRIM(E5213&amp;""),'Référentiel Articles'!$A$2:$F$634,5,FALSE),""))</f>
      </c>
      <c r="H5213" s="77" t="str">
        <v/>
      </c>
      <c r="I5213" s="76">
        <f>IF($E5213="","",IFERROR(VLOOKUP(TRIM(E5213&amp;""),'Référentiel Articles'!$A$2:$F$634,6,FALSE),""))</f>
      </c>
      <c r="J5213" s="78">
        <f>IF(OR($E5213="",$H5213=""),"",$H5213*$I5213)</f>
      </c>
      <c r="K5213" s="79" t="str">
        <v/>
      </c>
    </row>
    <row r="5214">
      <c r="A5214" s="81" t="str">
        <v/>
      </c>
      <c r="B5214" s="81" t="str">
        <v/>
      </c>
      <c r="C5214" s="83">
        <f>IF($E5214="","",IFERROR(VLOOKUP(TRIM(E5214&amp;""),'Référentiel Articles'!$A$2:$F$634,2,FALSE),""))</f>
      </c>
      <c r="D5214" s="83">
        <f>IF($E5214="","",IFERROR(VLOOKUP(TRIM(E5214&amp;""),'Référentiel Articles'!$A$2:$F$634,3,FALSE),""))</f>
      </c>
      <c r="E5214" s="81" t="str">
        <v/>
      </c>
      <c r="F5214" s="83">
        <f>IF($E5214="","",IFERROR(VLOOKUP(TRIM(E5214&amp;""),'Référentiel Articles'!$A$2:$F$634,4,FALSE),""))</f>
      </c>
      <c r="G5214" s="84">
        <f>IF($E5214="","",IFERROR(VLOOKUP(TRIM(E5214&amp;""),'Référentiel Articles'!$A$2:$F$634,5,FALSE),""))</f>
      </c>
      <c r="H5214" s="85" t="str">
        <v/>
      </c>
      <c r="I5214" s="84">
        <f>IF($E5214="","",IFERROR(VLOOKUP(TRIM(E5214&amp;""),'Référentiel Articles'!$A$2:$F$634,6,FALSE),""))</f>
      </c>
      <c r="J5214" s="90">
        <f>IF(OR($E5214="",$H5214=""),"",$H5214*$I5214)</f>
      </c>
      <c r="K5214" s="87" t="str">
        <v/>
      </c>
    </row>
    <row r="5215">
      <c r="A5215" s="74" t="str">
        <v/>
      </c>
      <c r="B5215" s="74" t="str">
        <v/>
      </c>
      <c r="C5215" s="75">
        <f>IF($E5215="","",IFERROR(VLOOKUP(TRIM(E5215&amp;""),'Référentiel Articles'!$A$2:$F$634,2,FALSE),""))</f>
      </c>
      <c r="D5215" s="75">
        <f>IF($E5215="","",IFERROR(VLOOKUP(TRIM(E5215&amp;""),'Référentiel Articles'!$A$2:$F$634,3,FALSE),""))</f>
      </c>
      <c r="E5215" s="74" t="str">
        <v/>
      </c>
      <c r="F5215" s="75">
        <f>IF($E5215="","",IFERROR(VLOOKUP(TRIM(E5215&amp;""),'Référentiel Articles'!$A$2:$F$634,4,FALSE),""))</f>
      </c>
      <c r="G5215" s="76">
        <f>IF($E5215="","",IFERROR(VLOOKUP(TRIM(E5215&amp;""),'Référentiel Articles'!$A$2:$F$634,5,FALSE),""))</f>
      </c>
      <c r="H5215" s="77" t="str">
        <v/>
      </c>
      <c r="I5215" s="76">
        <f>IF($E5215="","",IFERROR(VLOOKUP(TRIM(E5215&amp;""),'Référentiel Articles'!$A$2:$F$634,6,FALSE),""))</f>
      </c>
      <c r="J5215" s="78">
        <f>IF(OR($E5215="",$H5215=""),"",$H5215*$I5215)</f>
      </c>
      <c r="K5215" s="79" t="str">
        <v/>
      </c>
    </row>
    <row r="5216">
      <c r="A5216" s="81" t="str">
        <v/>
      </c>
      <c r="B5216" s="81" t="str">
        <v/>
      </c>
      <c r="C5216" s="83">
        <f>IF($E5216="","",IFERROR(VLOOKUP(TRIM(E5216&amp;""),'Référentiel Articles'!$A$2:$F$634,2,FALSE),""))</f>
      </c>
      <c r="D5216" s="83">
        <f>IF($E5216="","",IFERROR(VLOOKUP(TRIM(E5216&amp;""),'Référentiel Articles'!$A$2:$F$634,3,FALSE),""))</f>
      </c>
      <c r="E5216" s="81" t="str">
        <v/>
      </c>
      <c r="F5216" s="83">
        <f>IF($E5216="","",IFERROR(VLOOKUP(TRIM(E5216&amp;""),'Référentiel Articles'!$A$2:$F$634,4,FALSE),""))</f>
      </c>
      <c r="G5216" s="84">
        <f>IF($E5216="","",IFERROR(VLOOKUP(TRIM(E5216&amp;""),'Référentiel Articles'!$A$2:$F$634,5,FALSE),""))</f>
      </c>
      <c r="H5216" s="85" t="str">
        <v/>
      </c>
      <c r="I5216" s="84">
        <f>IF($E5216="","",IFERROR(VLOOKUP(TRIM(E5216&amp;""),'Référentiel Articles'!$A$2:$F$634,6,FALSE),""))</f>
      </c>
      <c r="J5216" s="90">
        <f>IF(OR($E5216="",$H5216=""),"",$H5216*$I5216)</f>
      </c>
      <c r="K5216" s="87" t="str">
        <v/>
      </c>
    </row>
    <row r="5217">
      <c r="A5217" s="74" t="str">
        <v/>
      </c>
      <c r="B5217" s="74" t="str">
        <v/>
      </c>
      <c r="C5217" s="75">
        <f>IF($E5217="","",IFERROR(VLOOKUP(TRIM(E5217&amp;""),'Référentiel Articles'!$A$2:$F$634,2,FALSE),""))</f>
      </c>
      <c r="D5217" s="75">
        <f>IF($E5217="","",IFERROR(VLOOKUP(TRIM(E5217&amp;""),'Référentiel Articles'!$A$2:$F$634,3,FALSE),""))</f>
      </c>
      <c r="E5217" s="74" t="str">
        <v/>
      </c>
      <c r="F5217" s="75">
        <f>IF($E5217="","",IFERROR(VLOOKUP(TRIM(E5217&amp;""),'Référentiel Articles'!$A$2:$F$634,4,FALSE),""))</f>
      </c>
      <c r="G5217" s="76">
        <f>IF($E5217="","",IFERROR(VLOOKUP(TRIM(E5217&amp;""),'Référentiel Articles'!$A$2:$F$634,5,FALSE),""))</f>
      </c>
      <c r="H5217" s="77" t="str">
        <v/>
      </c>
      <c r="I5217" s="76">
        <f>IF($E5217="","",IFERROR(VLOOKUP(TRIM(E5217&amp;""),'Référentiel Articles'!$A$2:$F$634,6,FALSE),""))</f>
      </c>
      <c r="J5217" s="78">
        <f>IF(OR($E5217="",$H5217=""),"",$H5217*$I5217)</f>
      </c>
      <c r="K5217" s="79" t="str">
        <v/>
      </c>
    </row>
    <row r="5218">
      <c r="A5218" s="81" t="str">
        <v/>
      </c>
      <c r="B5218" s="81" t="str">
        <v/>
      </c>
      <c r="C5218" s="83">
        <f>IF($E5218="","",IFERROR(VLOOKUP(TRIM(E5218&amp;""),'Référentiel Articles'!$A$2:$F$634,2,FALSE),""))</f>
      </c>
      <c r="D5218" s="83">
        <f>IF($E5218="","",IFERROR(VLOOKUP(TRIM(E5218&amp;""),'Référentiel Articles'!$A$2:$F$634,3,FALSE),""))</f>
      </c>
      <c r="E5218" s="81" t="str">
        <v/>
      </c>
      <c r="F5218" s="83">
        <f>IF($E5218="","",IFERROR(VLOOKUP(TRIM(E5218&amp;""),'Référentiel Articles'!$A$2:$F$634,4,FALSE),""))</f>
      </c>
      <c r="G5218" s="84">
        <f>IF($E5218="","",IFERROR(VLOOKUP(TRIM(E5218&amp;""),'Référentiel Articles'!$A$2:$F$634,5,FALSE),""))</f>
      </c>
      <c r="H5218" s="85" t="str">
        <v/>
      </c>
      <c r="I5218" s="84">
        <f>IF($E5218="","",IFERROR(VLOOKUP(TRIM(E5218&amp;""),'Référentiel Articles'!$A$2:$F$634,6,FALSE),""))</f>
      </c>
      <c r="J5218" s="90">
        <f>IF(OR($E5218="",$H5218=""),"",$H5218*$I5218)</f>
      </c>
      <c r="K5218" s="87" t="str">
        <v/>
      </c>
    </row>
    <row r="5219">
      <c r="A5219" s="74" t="str">
        <v/>
      </c>
      <c r="B5219" s="74" t="str">
        <v/>
      </c>
      <c r="C5219" s="75">
        <f>IF($E5219="","",IFERROR(VLOOKUP(TRIM(E5219&amp;""),'Référentiel Articles'!$A$2:$F$634,2,FALSE),""))</f>
      </c>
      <c r="D5219" s="75">
        <f>IF($E5219="","",IFERROR(VLOOKUP(TRIM(E5219&amp;""),'Référentiel Articles'!$A$2:$F$634,3,FALSE),""))</f>
      </c>
      <c r="E5219" s="74" t="str">
        <v/>
      </c>
      <c r="F5219" s="75">
        <f>IF($E5219="","",IFERROR(VLOOKUP(TRIM(E5219&amp;""),'Référentiel Articles'!$A$2:$F$634,4,FALSE),""))</f>
      </c>
      <c r="G5219" s="76">
        <f>IF($E5219="","",IFERROR(VLOOKUP(TRIM(E5219&amp;""),'Référentiel Articles'!$A$2:$F$634,5,FALSE),""))</f>
      </c>
      <c r="H5219" s="77" t="str">
        <v/>
      </c>
      <c r="I5219" s="76">
        <f>IF($E5219="","",IFERROR(VLOOKUP(TRIM(E5219&amp;""),'Référentiel Articles'!$A$2:$F$634,6,FALSE),""))</f>
      </c>
      <c r="J5219" s="78">
        <f>IF(OR($E5219="",$H5219=""),"",$H5219*$I5219)</f>
      </c>
      <c r="K5219" s="79" t="str">
        <v/>
      </c>
    </row>
    <row r="5220">
      <c r="A5220" s="81" t="str">
        <v/>
      </c>
      <c r="B5220" s="81" t="str">
        <v/>
      </c>
      <c r="C5220" s="83">
        <f>IF($E5220="","",IFERROR(VLOOKUP(TRIM(E5220&amp;""),'Référentiel Articles'!$A$2:$F$634,2,FALSE),""))</f>
      </c>
      <c r="D5220" s="83">
        <f>IF($E5220="","",IFERROR(VLOOKUP(TRIM(E5220&amp;""),'Référentiel Articles'!$A$2:$F$634,3,FALSE),""))</f>
      </c>
      <c r="E5220" s="81" t="str">
        <v/>
      </c>
      <c r="F5220" s="83">
        <f>IF($E5220="","",IFERROR(VLOOKUP(TRIM(E5220&amp;""),'Référentiel Articles'!$A$2:$F$634,4,FALSE),""))</f>
      </c>
      <c r="G5220" s="84">
        <f>IF($E5220="","",IFERROR(VLOOKUP(TRIM(E5220&amp;""),'Référentiel Articles'!$A$2:$F$634,5,FALSE),""))</f>
      </c>
      <c r="H5220" s="85" t="str">
        <v/>
      </c>
      <c r="I5220" s="84">
        <f>IF($E5220="","",IFERROR(VLOOKUP(TRIM(E5220&amp;""),'Référentiel Articles'!$A$2:$F$634,6,FALSE),""))</f>
      </c>
      <c r="J5220" s="90">
        <f>IF(OR($E5220="",$H5220=""),"",$H5220*$I5220)</f>
      </c>
      <c r="K5220" s="87" t="str">
        <v/>
      </c>
    </row>
    <row r="5221">
      <c r="A5221" s="74" t="str">
        <v/>
      </c>
      <c r="B5221" s="74" t="str">
        <v/>
      </c>
      <c r="C5221" s="75">
        <f>IF($E5221="","",IFERROR(VLOOKUP(TRIM(E5221&amp;""),'Référentiel Articles'!$A$2:$F$634,2,FALSE),""))</f>
      </c>
      <c r="D5221" s="75">
        <f>IF($E5221="","",IFERROR(VLOOKUP(TRIM(E5221&amp;""),'Référentiel Articles'!$A$2:$F$634,3,FALSE),""))</f>
      </c>
      <c r="E5221" s="74" t="str">
        <v/>
      </c>
      <c r="F5221" s="75">
        <f>IF($E5221="","",IFERROR(VLOOKUP(TRIM(E5221&amp;""),'Référentiel Articles'!$A$2:$F$634,4,FALSE),""))</f>
      </c>
      <c r="G5221" s="76">
        <f>IF($E5221="","",IFERROR(VLOOKUP(TRIM(E5221&amp;""),'Référentiel Articles'!$A$2:$F$634,5,FALSE),""))</f>
      </c>
      <c r="H5221" s="77" t="str">
        <v/>
      </c>
      <c r="I5221" s="76">
        <f>IF($E5221="","",IFERROR(VLOOKUP(TRIM(E5221&amp;""),'Référentiel Articles'!$A$2:$F$634,6,FALSE),""))</f>
      </c>
      <c r="J5221" s="78">
        <f>IF(OR($E5221="",$H5221=""),"",$H5221*$I5221)</f>
      </c>
      <c r="K5221" s="79" t="str">
        <v/>
      </c>
    </row>
    <row r="5222">
      <c r="A5222" s="81" t="str">
        <v/>
      </c>
      <c r="B5222" s="81" t="str">
        <v/>
      </c>
      <c r="C5222" s="83">
        <f>IF($E5222="","",IFERROR(VLOOKUP(TRIM(E5222&amp;""),'Référentiel Articles'!$A$2:$F$634,2,FALSE),""))</f>
      </c>
      <c r="D5222" s="83">
        <f>IF($E5222="","",IFERROR(VLOOKUP(TRIM(E5222&amp;""),'Référentiel Articles'!$A$2:$F$634,3,FALSE),""))</f>
      </c>
      <c r="E5222" s="81" t="str">
        <v/>
      </c>
      <c r="F5222" s="83">
        <f>IF($E5222="","",IFERROR(VLOOKUP(TRIM(E5222&amp;""),'Référentiel Articles'!$A$2:$F$634,4,FALSE),""))</f>
      </c>
      <c r="G5222" s="84">
        <f>IF($E5222="","",IFERROR(VLOOKUP(TRIM(E5222&amp;""),'Référentiel Articles'!$A$2:$F$634,5,FALSE),""))</f>
      </c>
      <c r="H5222" s="85" t="str">
        <v/>
      </c>
      <c r="I5222" s="84">
        <f>IF($E5222="","",IFERROR(VLOOKUP(TRIM(E5222&amp;""),'Référentiel Articles'!$A$2:$F$634,6,FALSE),""))</f>
      </c>
      <c r="J5222" s="90">
        <f>IF(OR($E5222="",$H5222=""),"",$H5222*$I5222)</f>
      </c>
      <c r="K5222" s="87" t="str">
        <v/>
      </c>
    </row>
    <row r="5223">
      <c r="A5223" s="74" t="str">
        <v/>
      </c>
      <c r="B5223" s="74" t="str">
        <v/>
      </c>
      <c r="C5223" s="75">
        <f>IF($E5223="","",IFERROR(VLOOKUP(TRIM(E5223&amp;""),'Référentiel Articles'!$A$2:$F$634,2,FALSE),""))</f>
      </c>
      <c r="D5223" s="75">
        <f>IF($E5223="","",IFERROR(VLOOKUP(TRIM(E5223&amp;""),'Référentiel Articles'!$A$2:$F$634,3,FALSE),""))</f>
      </c>
      <c r="E5223" s="74" t="str">
        <v/>
      </c>
      <c r="F5223" s="75">
        <f>IF($E5223="","",IFERROR(VLOOKUP(TRIM(E5223&amp;""),'Référentiel Articles'!$A$2:$F$634,4,FALSE),""))</f>
      </c>
      <c r="G5223" s="76">
        <f>IF($E5223="","",IFERROR(VLOOKUP(TRIM(E5223&amp;""),'Référentiel Articles'!$A$2:$F$634,5,FALSE),""))</f>
      </c>
      <c r="H5223" s="77" t="str">
        <v/>
      </c>
      <c r="I5223" s="76">
        <f>IF($E5223="","",IFERROR(VLOOKUP(TRIM(E5223&amp;""),'Référentiel Articles'!$A$2:$F$634,6,FALSE),""))</f>
      </c>
      <c r="J5223" s="78">
        <f>IF(OR($E5223="",$H5223=""),"",$H5223*$I5223)</f>
      </c>
      <c r="K5223" s="79" t="str">
        <v/>
      </c>
    </row>
    <row r="5224">
      <c r="A5224" s="81" t="str">
        <v/>
      </c>
      <c r="B5224" s="81" t="str">
        <v/>
      </c>
      <c r="C5224" s="83">
        <f>IF($E5224="","",IFERROR(VLOOKUP(TRIM(E5224&amp;""),'Référentiel Articles'!$A$2:$F$634,2,FALSE),""))</f>
      </c>
      <c r="D5224" s="83">
        <f>IF($E5224="","",IFERROR(VLOOKUP(TRIM(E5224&amp;""),'Référentiel Articles'!$A$2:$F$634,3,FALSE),""))</f>
      </c>
      <c r="E5224" s="81" t="str">
        <v/>
      </c>
      <c r="F5224" s="83">
        <f>IF($E5224="","",IFERROR(VLOOKUP(TRIM(E5224&amp;""),'Référentiel Articles'!$A$2:$F$634,4,FALSE),""))</f>
      </c>
      <c r="G5224" s="84">
        <f>IF($E5224="","",IFERROR(VLOOKUP(TRIM(E5224&amp;""),'Référentiel Articles'!$A$2:$F$634,5,FALSE),""))</f>
      </c>
      <c r="H5224" s="85" t="str">
        <v/>
      </c>
      <c r="I5224" s="84">
        <f>IF($E5224="","",IFERROR(VLOOKUP(TRIM(E5224&amp;""),'Référentiel Articles'!$A$2:$F$634,6,FALSE),""))</f>
      </c>
      <c r="J5224" s="90">
        <f>IF(OR($E5224="",$H5224=""),"",$H5224*$I5224)</f>
      </c>
      <c r="K5224" s="87" t="str">
        <v/>
      </c>
    </row>
    <row r="5225">
      <c r="A5225" s="74" t="str">
        <v/>
      </c>
      <c r="B5225" s="74" t="str">
        <v/>
      </c>
      <c r="C5225" s="75">
        <f>IF($E5225="","",IFERROR(VLOOKUP(TRIM(E5225&amp;""),'Référentiel Articles'!$A$2:$F$634,2,FALSE),""))</f>
      </c>
      <c r="D5225" s="75">
        <f>IF($E5225="","",IFERROR(VLOOKUP(TRIM(E5225&amp;""),'Référentiel Articles'!$A$2:$F$634,3,FALSE),""))</f>
      </c>
      <c r="E5225" s="74" t="str">
        <v/>
      </c>
      <c r="F5225" s="75">
        <f>IF($E5225="","",IFERROR(VLOOKUP(TRIM(E5225&amp;""),'Référentiel Articles'!$A$2:$F$634,4,FALSE),""))</f>
      </c>
      <c r="G5225" s="76">
        <f>IF($E5225="","",IFERROR(VLOOKUP(TRIM(E5225&amp;""),'Référentiel Articles'!$A$2:$F$634,5,FALSE),""))</f>
      </c>
      <c r="H5225" s="77" t="str">
        <v/>
      </c>
      <c r="I5225" s="76">
        <f>IF($E5225="","",IFERROR(VLOOKUP(TRIM(E5225&amp;""),'Référentiel Articles'!$A$2:$F$634,6,FALSE),""))</f>
      </c>
      <c r="J5225" s="78">
        <f>IF(OR($E5225="",$H5225=""),"",$H5225*$I5225)</f>
      </c>
      <c r="K5225" s="79" t="str">
        <v/>
      </c>
    </row>
    <row r="5226">
      <c r="A5226" s="81" t="str">
        <v/>
      </c>
      <c r="B5226" s="81" t="str">
        <v/>
      </c>
      <c r="C5226" s="83">
        <f>IF($E5226="","",IFERROR(VLOOKUP(TRIM(E5226&amp;""),'Référentiel Articles'!$A$2:$F$634,2,FALSE),""))</f>
      </c>
      <c r="D5226" s="83">
        <f>IF($E5226="","",IFERROR(VLOOKUP(TRIM(E5226&amp;""),'Référentiel Articles'!$A$2:$F$634,3,FALSE),""))</f>
      </c>
      <c r="E5226" s="81" t="str">
        <v/>
      </c>
      <c r="F5226" s="83">
        <f>IF($E5226="","",IFERROR(VLOOKUP(TRIM(E5226&amp;""),'Référentiel Articles'!$A$2:$F$634,4,FALSE),""))</f>
      </c>
      <c r="G5226" s="84">
        <f>IF($E5226="","",IFERROR(VLOOKUP(TRIM(E5226&amp;""),'Référentiel Articles'!$A$2:$F$634,5,FALSE),""))</f>
      </c>
      <c r="H5226" s="85" t="str">
        <v/>
      </c>
      <c r="I5226" s="84">
        <f>IF($E5226="","",IFERROR(VLOOKUP(TRIM(E5226&amp;""),'Référentiel Articles'!$A$2:$F$634,6,FALSE),""))</f>
      </c>
      <c r="J5226" s="90">
        <f>IF(OR($E5226="",$H5226=""),"",$H5226*$I5226)</f>
      </c>
      <c r="K5226" s="87" t="str">
        <v/>
      </c>
    </row>
    <row r="5227">
      <c r="A5227" s="74" t="str">
        <v/>
      </c>
      <c r="B5227" s="74" t="str">
        <v/>
      </c>
      <c r="C5227" s="75">
        <f>IF($E5227="","",IFERROR(VLOOKUP(TRIM(E5227&amp;""),'Référentiel Articles'!$A$2:$F$634,2,FALSE),""))</f>
      </c>
      <c r="D5227" s="75">
        <f>IF($E5227="","",IFERROR(VLOOKUP(TRIM(E5227&amp;""),'Référentiel Articles'!$A$2:$F$634,3,FALSE),""))</f>
      </c>
      <c r="E5227" s="74" t="str">
        <v/>
      </c>
      <c r="F5227" s="75">
        <f>IF($E5227="","",IFERROR(VLOOKUP(TRIM(E5227&amp;""),'Référentiel Articles'!$A$2:$F$634,4,FALSE),""))</f>
      </c>
      <c r="G5227" s="76">
        <f>IF($E5227="","",IFERROR(VLOOKUP(TRIM(E5227&amp;""),'Référentiel Articles'!$A$2:$F$634,5,FALSE),""))</f>
      </c>
      <c r="H5227" s="77" t="str">
        <v/>
      </c>
      <c r="I5227" s="76">
        <f>IF($E5227="","",IFERROR(VLOOKUP(TRIM(E5227&amp;""),'Référentiel Articles'!$A$2:$F$634,6,FALSE),""))</f>
      </c>
      <c r="J5227" s="78">
        <f>IF(OR($E5227="",$H5227=""),"",$H5227*$I5227)</f>
      </c>
      <c r="K5227" s="79" t="str">
        <v/>
      </c>
    </row>
    <row r="5228">
      <c r="A5228" s="81" t="str">
        <v/>
      </c>
      <c r="B5228" s="81" t="str">
        <v/>
      </c>
      <c r="C5228" s="83">
        <f>IF($E5228="","",IFERROR(VLOOKUP(TRIM(E5228&amp;""),'Référentiel Articles'!$A$2:$F$634,2,FALSE),""))</f>
      </c>
      <c r="D5228" s="83">
        <f>IF($E5228="","",IFERROR(VLOOKUP(TRIM(E5228&amp;""),'Référentiel Articles'!$A$2:$F$634,3,FALSE),""))</f>
      </c>
      <c r="E5228" s="81" t="str">
        <v/>
      </c>
      <c r="F5228" s="83">
        <f>IF($E5228="","",IFERROR(VLOOKUP(TRIM(E5228&amp;""),'Référentiel Articles'!$A$2:$F$634,4,FALSE),""))</f>
      </c>
      <c r="G5228" s="84">
        <f>IF($E5228="","",IFERROR(VLOOKUP(TRIM(E5228&amp;""),'Référentiel Articles'!$A$2:$F$634,5,FALSE),""))</f>
      </c>
      <c r="H5228" s="85" t="str">
        <v/>
      </c>
      <c r="I5228" s="84">
        <f>IF($E5228="","",IFERROR(VLOOKUP(TRIM(E5228&amp;""),'Référentiel Articles'!$A$2:$F$634,6,FALSE),""))</f>
      </c>
      <c r="J5228" s="90">
        <f>IF(OR($E5228="",$H5228=""),"",$H5228*$I5228)</f>
      </c>
      <c r="K5228" s="87" t="str">
        <v/>
      </c>
    </row>
    <row r="5229">
      <c r="A5229" s="74" t="str">
        <v/>
      </c>
      <c r="B5229" s="74" t="str">
        <v/>
      </c>
      <c r="C5229" s="75">
        <f>IF($E5229="","",IFERROR(VLOOKUP(TRIM(E5229&amp;""),'Référentiel Articles'!$A$2:$F$634,2,FALSE),""))</f>
      </c>
      <c r="D5229" s="75">
        <f>IF($E5229="","",IFERROR(VLOOKUP(TRIM(E5229&amp;""),'Référentiel Articles'!$A$2:$F$634,3,FALSE),""))</f>
      </c>
      <c r="E5229" s="74" t="str">
        <v/>
      </c>
      <c r="F5229" s="75">
        <f>IF($E5229="","",IFERROR(VLOOKUP(TRIM(E5229&amp;""),'Référentiel Articles'!$A$2:$F$634,4,FALSE),""))</f>
      </c>
      <c r="G5229" s="76">
        <f>IF($E5229="","",IFERROR(VLOOKUP(TRIM(E5229&amp;""),'Référentiel Articles'!$A$2:$F$634,5,FALSE),""))</f>
      </c>
      <c r="H5229" s="77" t="str">
        <v/>
      </c>
      <c r="I5229" s="76">
        <f>IF($E5229="","",IFERROR(VLOOKUP(TRIM(E5229&amp;""),'Référentiel Articles'!$A$2:$F$634,6,FALSE),""))</f>
      </c>
      <c r="J5229" s="78">
        <f>IF(OR($E5229="",$H5229=""),"",$H5229*$I5229)</f>
      </c>
      <c r="K5229" s="79" t="str">
        <v/>
      </c>
    </row>
    <row r="5230">
      <c r="A5230" s="81" t="str">
        <v/>
      </c>
      <c r="B5230" s="81" t="str">
        <v/>
      </c>
      <c r="C5230" s="83">
        <f>IF($E5230="","",IFERROR(VLOOKUP(TRIM(E5230&amp;""),'Référentiel Articles'!$A$2:$F$634,2,FALSE),""))</f>
      </c>
      <c r="D5230" s="83">
        <f>IF($E5230="","",IFERROR(VLOOKUP(TRIM(E5230&amp;""),'Référentiel Articles'!$A$2:$F$634,3,FALSE),""))</f>
      </c>
      <c r="E5230" s="81" t="str">
        <v/>
      </c>
      <c r="F5230" s="83">
        <f>IF($E5230="","",IFERROR(VLOOKUP(TRIM(E5230&amp;""),'Référentiel Articles'!$A$2:$F$634,4,FALSE),""))</f>
      </c>
      <c r="G5230" s="84">
        <f>IF($E5230="","",IFERROR(VLOOKUP(TRIM(E5230&amp;""),'Référentiel Articles'!$A$2:$F$634,5,FALSE),""))</f>
      </c>
      <c r="H5230" s="85" t="str">
        <v/>
      </c>
      <c r="I5230" s="84">
        <f>IF($E5230="","",IFERROR(VLOOKUP(TRIM(E5230&amp;""),'Référentiel Articles'!$A$2:$F$634,6,FALSE),""))</f>
      </c>
      <c r="J5230" s="90">
        <f>IF(OR($E5230="",$H5230=""),"",$H5230*$I5230)</f>
      </c>
      <c r="K5230" s="87" t="str">
        <v/>
      </c>
    </row>
    <row r="5231">
      <c r="A5231" s="74" t="str">
        <v/>
      </c>
      <c r="B5231" s="74" t="str">
        <v/>
      </c>
      <c r="C5231" s="75">
        <f>IF($E5231="","",IFERROR(VLOOKUP(TRIM(E5231&amp;""),'Référentiel Articles'!$A$2:$F$634,2,FALSE),""))</f>
      </c>
      <c r="D5231" s="75">
        <f>IF($E5231="","",IFERROR(VLOOKUP(TRIM(E5231&amp;""),'Référentiel Articles'!$A$2:$F$634,3,FALSE),""))</f>
      </c>
      <c r="E5231" s="74" t="str">
        <v/>
      </c>
      <c r="F5231" s="75">
        <f>IF($E5231="","",IFERROR(VLOOKUP(TRIM(E5231&amp;""),'Référentiel Articles'!$A$2:$F$634,4,FALSE),""))</f>
      </c>
      <c r="G5231" s="76">
        <f>IF($E5231="","",IFERROR(VLOOKUP(TRIM(E5231&amp;""),'Référentiel Articles'!$A$2:$F$634,5,FALSE),""))</f>
      </c>
      <c r="H5231" s="77" t="str">
        <v/>
      </c>
      <c r="I5231" s="76">
        <f>IF($E5231="","",IFERROR(VLOOKUP(TRIM(E5231&amp;""),'Référentiel Articles'!$A$2:$F$634,6,FALSE),""))</f>
      </c>
      <c r="J5231" s="78">
        <f>IF(OR($E5231="",$H5231=""),"",$H5231*$I5231)</f>
      </c>
      <c r="K5231" s="79" t="str">
        <v/>
      </c>
    </row>
    <row r="5232">
      <c r="A5232" s="81" t="str">
        <v/>
      </c>
      <c r="B5232" s="81" t="str">
        <v/>
      </c>
      <c r="C5232" s="83">
        <f>IF($E5232="","",IFERROR(VLOOKUP(TRIM(E5232&amp;""),'Référentiel Articles'!$A$2:$F$634,2,FALSE),""))</f>
      </c>
      <c r="D5232" s="83">
        <f>IF($E5232="","",IFERROR(VLOOKUP(TRIM(E5232&amp;""),'Référentiel Articles'!$A$2:$F$634,3,FALSE),""))</f>
      </c>
      <c r="E5232" s="81" t="str">
        <v/>
      </c>
      <c r="F5232" s="83">
        <f>IF($E5232="","",IFERROR(VLOOKUP(TRIM(E5232&amp;""),'Référentiel Articles'!$A$2:$F$634,4,FALSE),""))</f>
      </c>
      <c r="G5232" s="84">
        <f>IF($E5232="","",IFERROR(VLOOKUP(TRIM(E5232&amp;""),'Référentiel Articles'!$A$2:$F$634,5,FALSE),""))</f>
      </c>
      <c r="H5232" s="85" t="str">
        <v/>
      </c>
      <c r="I5232" s="84">
        <f>IF($E5232="","",IFERROR(VLOOKUP(TRIM(E5232&amp;""),'Référentiel Articles'!$A$2:$F$634,6,FALSE),""))</f>
      </c>
      <c r="J5232" s="90">
        <f>IF(OR($E5232="",$H5232=""),"",$H5232*$I5232)</f>
      </c>
      <c r="K5232" s="87" t="str">
        <v/>
      </c>
    </row>
    <row r="5233">
      <c r="A5233" s="74" t="str">
        <v/>
      </c>
      <c r="B5233" s="74" t="str">
        <v/>
      </c>
      <c r="C5233" s="75">
        <f>IF($E5233="","",IFERROR(VLOOKUP(TRIM(E5233&amp;""),'Référentiel Articles'!$A$2:$F$634,2,FALSE),""))</f>
      </c>
      <c r="D5233" s="75">
        <f>IF($E5233="","",IFERROR(VLOOKUP(TRIM(E5233&amp;""),'Référentiel Articles'!$A$2:$F$634,3,FALSE),""))</f>
      </c>
      <c r="E5233" s="74" t="str">
        <v/>
      </c>
      <c r="F5233" s="75">
        <f>IF($E5233="","",IFERROR(VLOOKUP(TRIM(E5233&amp;""),'Référentiel Articles'!$A$2:$F$634,4,FALSE),""))</f>
      </c>
      <c r="G5233" s="76">
        <f>IF($E5233="","",IFERROR(VLOOKUP(TRIM(E5233&amp;""),'Référentiel Articles'!$A$2:$F$634,5,FALSE),""))</f>
      </c>
      <c r="H5233" s="77" t="str">
        <v/>
      </c>
      <c r="I5233" s="76">
        <f>IF($E5233="","",IFERROR(VLOOKUP(TRIM(E5233&amp;""),'Référentiel Articles'!$A$2:$F$634,6,FALSE),""))</f>
      </c>
      <c r="J5233" s="78">
        <f>IF(OR($E5233="",$H5233=""),"",$H5233*$I5233)</f>
      </c>
      <c r="K5233" s="79" t="str">
        <v/>
      </c>
    </row>
    <row r="5234">
      <c r="A5234" s="81" t="str">
        <v/>
      </c>
      <c r="B5234" s="81" t="str">
        <v/>
      </c>
      <c r="C5234" s="83">
        <f>IF($E5234="","",IFERROR(VLOOKUP(TRIM(E5234&amp;""),'Référentiel Articles'!$A$2:$F$634,2,FALSE),""))</f>
      </c>
      <c r="D5234" s="83">
        <f>IF($E5234="","",IFERROR(VLOOKUP(TRIM(E5234&amp;""),'Référentiel Articles'!$A$2:$F$634,3,FALSE),""))</f>
      </c>
      <c r="E5234" s="81" t="str">
        <v/>
      </c>
      <c r="F5234" s="83">
        <f>IF($E5234="","",IFERROR(VLOOKUP(TRIM(E5234&amp;""),'Référentiel Articles'!$A$2:$F$634,4,FALSE),""))</f>
      </c>
      <c r="G5234" s="84">
        <f>IF($E5234="","",IFERROR(VLOOKUP(TRIM(E5234&amp;""),'Référentiel Articles'!$A$2:$F$634,5,FALSE),""))</f>
      </c>
      <c r="H5234" s="85" t="str">
        <v/>
      </c>
      <c r="I5234" s="84">
        <f>IF($E5234="","",IFERROR(VLOOKUP(TRIM(E5234&amp;""),'Référentiel Articles'!$A$2:$F$634,6,FALSE),""))</f>
      </c>
      <c r="J5234" s="90">
        <f>IF(OR($E5234="",$H5234=""),"",$H5234*$I5234)</f>
      </c>
      <c r="K5234" s="87" t="str">
        <v/>
      </c>
    </row>
    <row r="5235">
      <c r="A5235" s="74" t="str">
        <v/>
      </c>
      <c r="B5235" s="74" t="str">
        <v/>
      </c>
      <c r="C5235" s="75">
        <f>IF($E5235="","",IFERROR(VLOOKUP(TRIM(E5235&amp;""),'Référentiel Articles'!$A$2:$F$634,2,FALSE),""))</f>
      </c>
      <c r="D5235" s="75">
        <f>IF($E5235="","",IFERROR(VLOOKUP(TRIM(E5235&amp;""),'Référentiel Articles'!$A$2:$F$634,3,FALSE),""))</f>
      </c>
      <c r="E5235" s="74" t="str">
        <v/>
      </c>
      <c r="F5235" s="75">
        <f>IF($E5235="","",IFERROR(VLOOKUP(TRIM(E5235&amp;""),'Référentiel Articles'!$A$2:$F$634,4,FALSE),""))</f>
      </c>
      <c r="G5235" s="76">
        <f>IF($E5235="","",IFERROR(VLOOKUP(TRIM(E5235&amp;""),'Référentiel Articles'!$A$2:$F$634,5,FALSE),""))</f>
      </c>
      <c r="H5235" s="77" t="str">
        <v/>
      </c>
      <c r="I5235" s="76">
        <f>IF($E5235="","",IFERROR(VLOOKUP(TRIM(E5235&amp;""),'Référentiel Articles'!$A$2:$F$634,6,FALSE),""))</f>
      </c>
      <c r="J5235" s="78">
        <f>IF(OR($E5235="",$H5235=""),"",$H5235*$I5235)</f>
      </c>
      <c r="K5235" s="79" t="str">
        <v/>
      </c>
    </row>
    <row r="5236">
      <c r="A5236" s="81" t="str">
        <v/>
      </c>
      <c r="B5236" s="81" t="str">
        <v/>
      </c>
      <c r="C5236" s="83">
        <f>IF($E5236="","",IFERROR(VLOOKUP(TRIM(E5236&amp;""),'Référentiel Articles'!$A$2:$F$634,2,FALSE),""))</f>
      </c>
      <c r="D5236" s="83">
        <f>IF($E5236="","",IFERROR(VLOOKUP(TRIM(E5236&amp;""),'Référentiel Articles'!$A$2:$F$634,3,FALSE),""))</f>
      </c>
      <c r="E5236" s="81" t="str">
        <v/>
      </c>
      <c r="F5236" s="83">
        <f>IF($E5236="","",IFERROR(VLOOKUP(TRIM(E5236&amp;""),'Référentiel Articles'!$A$2:$F$634,4,FALSE),""))</f>
      </c>
      <c r="G5236" s="84">
        <f>IF($E5236="","",IFERROR(VLOOKUP(TRIM(E5236&amp;""),'Référentiel Articles'!$A$2:$F$634,5,FALSE),""))</f>
      </c>
      <c r="H5236" s="85" t="str">
        <v/>
      </c>
      <c r="I5236" s="84">
        <f>IF($E5236="","",IFERROR(VLOOKUP(TRIM(E5236&amp;""),'Référentiel Articles'!$A$2:$F$634,6,FALSE),""))</f>
      </c>
      <c r="J5236" s="90">
        <f>IF(OR($E5236="",$H5236=""),"",$H5236*$I5236)</f>
      </c>
      <c r="K5236" s="87" t="str">
        <v/>
      </c>
    </row>
    <row r="5237">
      <c r="A5237" s="74" t="str">
        <v/>
      </c>
      <c r="B5237" s="74" t="str">
        <v/>
      </c>
      <c r="C5237" s="75">
        <f>IF($E5237="","",IFERROR(VLOOKUP(TRIM(E5237&amp;""),'Référentiel Articles'!$A$2:$F$634,2,FALSE),""))</f>
      </c>
      <c r="D5237" s="75">
        <f>IF($E5237="","",IFERROR(VLOOKUP(TRIM(E5237&amp;""),'Référentiel Articles'!$A$2:$F$634,3,FALSE),""))</f>
      </c>
      <c r="E5237" s="74" t="str">
        <v/>
      </c>
      <c r="F5237" s="75">
        <f>IF($E5237="","",IFERROR(VLOOKUP(TRIM(E5237&amp;""),'Référentiel Articles'!$A$2:$F$634,4,FALSE),""))</f>
      </c>
      <c r="G5237" s="76">
        <f>IF($E5237="","",IFERROR(VLOOKUP(TRIM(E5237&amp;""),'Référentiel Articles'!$A$2:$F$634,5,FALSE),""))</f>
      </c>
      <c r="H5237" s="77" t="str">
        <v/>
      </c>
      <c r="I5237" s="76">
        <f>IF($E5237="","",IFERROR(VLOOKUP(TRIM(E5237&amp;""),'Référentiel Articles'!$A$2:$F$634,6,FALSE),""))</f>
      </c>
      <c r="J5237" s="78">
        <f>IF(OR($E5237="",$H5237=""),"",$H5237*$I5237)</f>
      </c>
      <c r="K5237" s="79" t="str">
        <v/>
      </c>
    </row>
    <row r="5238">
      <c r="A5238" s="81" t="str">
        <v/>
      </c>
      <c r="B5238" s="81" t="str">
        <v/>
      </c>
      <c r="C5238" s="83">
        <f>IF($E5238="","",IFERROR(VLOOKUP(TRIM(E5238&amp;""),'Référentiel Articles'!$A$2:$F$634,2,FALSE),""))</f>
      </c>
      <c r="D5238" s="83">
        <f>IF($E5238="","",IFERROR(VLOOKUP(TRIM(E5238&amp;""),'Référentiel Articles'!$A$2:$F$634,3,FALSE),""))</f>
      </c>
      <c r="E5238" s="81" t="str">
        <v/>
      </c>
      <c r="F5238" s="83">
        <f>IF($E5238="","",IFERROR(VLOOKUP(TRIM(E5238&amp;""),'Référentiel Articles'!$A$2:$F$634,4,FALSE),""))</f>
      </c>
      <c r="G5238" s="84">
        <f>IF($E5238="","",IFERROR(VLOOKUP(TRIM(E5238&amp;""),'Référentiel Articles'!$A$2:$F$634,5,FALSE),""))</f>
      </c>
      <c r="H5238" s="85" t="str">
        <v/>
      </c>
      <c r="I5238" s="84">
        <f>IF($E5238="","",IFERROR(VLOOKUP(TRIM(E5238&amp;""),'Référentiel Articles'!$A$2:$F$634,6,FALSE),""))</f>
      </c>
      <c r="J5238" s="90">
        <f>IF(OR($E5238="",$H5238=""),"",$H5238*$I5238)</f>
      </c>
      <c r="K5238" s="87" t="str">
        <v/>
      </c>
    </row>
    <row r="5239">
      <c r="A5239" s="74" t="str">
        <v/>
      </c>
      <c r="B5239" s="74" t="str">
        <v/>
      </c>
      <c r="C5239" s="75">
        <f>IF($E5239="","",IFERROR(VLOOKUP(TRIM(E5239&amp;""),'Référentiel Articles'!$A$2:$F$634,2,FALSE),""))</f>
      </c>
      <c r="D5239" s="75">
        <f>IF($E5239="","",IFERROR(VLOOKUP(TRIM(E5239&amp;""),'Référentiel Articles'!$A$2:$F$634,3,FALSE),""))</f>
      </c>
      <c r="E5239" s="74" t="str">
        <v/>
      </c>
      <c r="F5239" s="75">
        <f>IF($E5239="","",IFERROR(VLOOKUP(TRIM(E5239&amp;""),'Référentiel Articles'!$A$2:$F$634,4,FALSE),""))</f>
      </c>
      <c r="G5239" s="76">
        <f>IF($E5239="","",IFERROR(VLOOKUP(TRIM(E5239&amp;""),'Référentiel Articles'!$A$2:$F$634,5,FALSE),""))</f>
      </c>
      <c r="H5239" s="77" t="str">
        <v/>
      </c>
      <c r="I5239" s="76">
        <f>IF($E5239="","",IFERROR(VLOOKUP(TRIM(E5239&amp;""),'Référentiel Articles'!$A$2:$F$634,6,FALSE),""))</f>
      </c>
      <c r="J5239" s="78">
        <f>IF(OR($E5239="",$H5239=""),"",$H5239*$I5239)</f>
      </c>
      <c r="K5239" s="79" t="str">
        <v/>
      </c>
    </row>
    <row r="5240">
      <c r="A5240" s="81" t="str">
        <v/>
      </c>
      <c r="B5240" s="81" t="str">
        <v/>
      </c>
      <c r="C5240" s="83">
        <f>IF($E5240="","",IFERROR(VLOOKUP(TRIM(E5240&amp;""),'Référentiel Articles'!$A$2:$F$634,2,FALSE),""))</f>
      </c>
      <c r="D5240" s="83">
        <f>IF($E5240="","",IFERROR(VLOOKUP(TRIM(E5240&amp;""),'Référentiel Articles'!$A$2:$F$634,3,FALSE),""))</f>
      </c>
      <c r="E5240" s="81" t="str">
        <v/>
      </c>
      <c r="F5240" s="83">
        <f>IF($E5240="","",IFERROR(VLOOKUP(TRIM(E5240&amp;""),'Référentiel Articles'!$A$2:$F$634,4,FALSE),""))</f>
      </c>
      <c r="G5240" s="84">
        <f>IF($E5240="","",IFERROR(VLOOKUP(TRIM(E5240&amp;""),'Référentiel Articles'!$A$2:$F$634,5,FALSE),""))</f>
      </c>
      <c r="H5240" s="85" t="str">
        <v/>
      </c>
      <c r="I5240" s="84">
        <f>IF($E5240="","",IFERROR(VLOOKUP(TRIM(E5240&amp;""),'Référentiel Articles'!$A$2:$F$634,6,FALSE),""))</f>
      </c>
      <c r="J5240" s="90">
        <f>IF(OR($E5240="",$H5240=""),"",$H5240*$I5240)</f>
      </c>
      <c r="K5240" s="87" t="str">
        <v/>
      </c>
    </row>
    <row r="5241">
      <c r="A5241" s="74" t="str">
        <v/>
      </c>
      <c r="B5241" s="74" t="str">
        <v/>
      </c>
      <c r="C5241" s="75">
        <f>IF($E5241="","",IFERROR(VLOOKUP(TRIM(E5241&amp;""),'Référentiel Articles'!$A$2:$F$634,2,FALSE),""))</f>
      </c>
      <c r="D5241" s="75">
        <f>IF($E5241="","",IFERROR(VLOOKUP(TRIM(E5241&amp;""),'Référentiel Articles'!$A$2:$F$634,3,FALSE),""))</f>
      </c>
      <c r="E5241" s="74" t="str">
        <v/>
      </c>
      <c r="F5241" s="75">
        <f>IF($E5241="","",IFERROR(VLOOKUP(TRIM(E5241&amp;""),'Référentiel Articles'!$A$2:$F$634,4,FALSE),""))</f>
      </c>
      <c r="G5241" s="76">
        <f>IF($E5241="","",IFERROR(VLOOKUP(TRIM(E5241&amp;""),'Référentiel Articles'!$A$2:$F$634,5,FALSE),""))</f>
      </c>
      <c r="H5241" s="77" t="str">
        <v/>
      </c>
      <c r="I5241" s="76">
        <f>IF($E5241="","",IFERROR(VLOOKUP(TRIM(E5241&amp;""),'Référentiel Articles'!$A$2:$F$634,6,FALSE),""))</f>
      </c>
      <c r="J5241" s="78">
        <f>IF(OR($E5241="",$H5241=""),"",$H5241*$I5241)</f>
      </c>
      <c r="K5241" s="79" t="str">
        <v/>
      </c>
    </row>
    <row r="5242">
      <c r="A5242" s="81" t="str">
        <v/>
      </c>
      <c r="B5242" s="81" t="str">
        <v/>
      </c>
      <c r="C5242" s="83">
        <f>IF($E5242="","",IFERROR(VLOOKUP(TRIM(E5242&amp;""),'Référentiel Articles'!$A$2:$F$634,2,FALSE),""))</f>
      </c>
      <c r="D5242" s="83">
        <f>IF($E5242="","",IFERROR(VLOOKUP(TRIM(E5242&amp;""),'Référentiel Articles'!$A$2:$F$634,3,FALSE),""))</f>
      </c>
      <c r="E5242" s="81" t="str">
        <v/>
      </c>
      <c r="F5242" s="83">
        <f>IF($E5242="","",IFERROR(VLOOKUP(TRIM(E5242&amp;""),'Référentiel Articles'!$A$2:$F$634,4,FALSE),""))</f>
      </c>
      <c r="G5242" s="84">
        <f>IF($E5242="","",IFERROR(VLOOKUP(TRIM(E5242&amp;""),'Référentiel Articles'!$A$2:$F$634,5,FALSE),""))</f>
      </c>
      <c r="H5242" s="85" t="str">
        <v/>
      </c>
      <c r="I5242" s="84">
        <f>IF($E5242="","",IFERROR(VLOOKUP(TRIM(E5242&amp;""),'Référentiel Articles'!$A$2:$F$634,6,FALSE),""))</f>
      </c>
      <c r="J5242" s="90">
        <f>IF(OR($E5242="",$H5242=""),"",$H5242*$I5242)</f>
      </c>
      <c r="K5242" s="87" t="str">
        <v/>
      </c>
    </row>
    <row r="5243">
      <c r="A5243" s="74" t="str">
        <v/>
      </c>
      <c r="B5243" s="74" t="str">
        <v/>
      </c>
      <c r="C5243" s="75">
        <f>IF($E5243="","",IFERROR(VLOOKUP(TRIM(E5243&amp;""),'Référentiel Articles'!$A$2:$F$634,2,FALSE),""))</f>
      </c>
      <c r="D5243" s="75">
        <f>IF($E5243="","",IFERROR(VLOOKUP(TRIM(E5243&amp;""),'Référentiel Articles'!$A$2:$F$634,3,FALSE),""))</f>
      </c>
      <c r="E5243" s="74" t="str">
        <v/>
      </c>
      <c r="F5243" s="75">
        <f>IF($E5243="","",IFERROR(VLOOKUP(TRIM(E5243&amp;""),'Référentiel Articles'!$A$2:$F$634,4,FALSE),""))</f>
      </c>
      <c r="G5243" s="76">
        <f>IF($E5243="","",IFERROR(VLOOKUP(TRIM(E5243&amp;""),'Référentiel Articles'!$A$2:$F$634,5,FALSE),""))</f>
      </c>
      <c r="H5243" s="77" t="str">
        <v/>
      </c>
      <c r="I5243" s="76">
        <f>IF($E5243="","",IFERROR(VLOOKUP(TRIM(E5243&amp;""),'Référentiel Articles'!$A$2:$F$634,6,FALSE),""))</f>
      </c>
      <c r="J5243" s="78">
        <f>IF(OR($E5243="",$H5243=""),"",$H5243*$I5243)</f>
      </c>
      <c r="K5243" s="79" t="str">
        <v/>
      </c>
    </row>
    <row r="5244">
      <c r="A5244" s="81" t="str">
        <v/>
      </c>
      <c r="B5244" s="81" t="str">
        <v/>
      </c>
      <c r="C5244" s="83">
        <f>IF($E5244="","",IFERROR(VLOOKUP(TRIM(E5244&amp;""),'Référentiel Articles'!$A$2:$F$634,2,FALSE),""))</f>
      </c>
      <c r="D5244" s="83">
        <f>IF($E5244="","",IFERROR(VLOOKUP(TRIM(E5244&amp;""),'Référentiel Articles'!$A$2:$F$634,3,FALSE),""))</f>
      </c>
      <c r="E5244" s="81" t="str">
        <v/>
      </c>
      <c r="F5244" s="83">
        <f>IF($E5244="","",IFERROR(VLOOKUP(TRIM(E5244&amp;""),'Référentiel Articles'!$A$2:$F$634,4,FALSE),""))</f>
      </c>
      <c r="G5244" s="84">
        <f>IF($E5244="","",IFERROR(VLOOKUP(TRIM(E5244&amp;""),'Référentiel Articles'!$A$2:$F$634,5,FALSE),""))</f>
      </c>
      <c r="H5244" s="85" t="str">
        <v/>
      </c>
      <c r="I5244" s="84">
        <f>IF($E5244="","",IFERROR(VLOOKUP(TRIM(E5244&amp;""),'Référentiel Articles'!$A$2:$F$634,6,FALSE),""))</f>
      </c>
      <c r="J5244" s="90">
        <f>IF(OR($E5244="",$H5244=""),"",$H5244*$I5244)</f>
      </c>
      <c r="K5244" s="87" t="str">
        <v/>
      </c>
    </row>
    <row r="5245">
      <c r="A5245" s="74" t="str">
        <v/>
      </c>
      <c r="B5245" s="74" t="str">
        <v/>
      </c>
      <c r="C5245" s="75">
        <f>IF($E5245="","",IFERROR(VLOOKUP(TRIM(E5245&amp;""),'Référentiel Articles'!$A$2:$F$634,2,FALSE),""))</f>
      </c>
      <c r="D5245" s="75">
        <f>IF($E5245="","",IFERROR(VLOOKUP(TRIM(E5245&amp;""),'Référentiel Articles'!$A$2:$F$634,3,FALSE),""))</f>
      </c>
      <c r="E5245" s="74" t="str">
        <v/>
      </c>
      <c r="F5245" s="75">
        <f>IF($E5245="","",IFERROR(VLOOKUP(TRIM(E5245&amp;""),'Référentiel Articles'!$A$2:$F$634,4,FALSE),""))</f>
      </c>
      <c r="G5245" s="76">
        <f>IF($E5245="","",IFERROR(VLOOKUP(TRIM(E5245&amp;""),'Référentiel Articles'!$A$2:$F$634,5,FALSE),""))</f>
      </c>
      <c r="H5245" s="77" t="str">
        <v/>
      </c>
      <c r="I5245" s="76">
        <f>IF($E5245="","",IFERROR(VLOOKUP(TRIM(E5245&amp;""),'Référentiel Articles'!$A$2:$F$634,6,FALSE),""))</f>
      </c>
      <c r="J5245" s="78">
        <f>IF(OR($E5245="",$H5245=""),"",$H5245*$I5245)</f>
      </c>
      <c r="K5245" s="79" t="str">
        <v/>
      </c>
    </row>
    <row r="5246">
      <c r="A5246" s="81" t="str">
        <v/>
      </c>
      <c r="B5246" s="81" t="str">
        <v/>
      </c>
      <c r="C5246" s="83">
        <f>IF($E5246="","",IFERROR(VLOOKUP(TRIM(E5246&amp;""),'Référentiel Articles'!$A$2:$F$634,2,FALSE),""))</f>
      </c>
      <c r="D5246" s="83">
        <f>IF($E5246="","",IFERROR(VLOOKUP(TRIM(E5246&amp;""),'Référentiel Articles'!$A$2:$F$634,3,FALSE),""))</f>
      </c>
      <c r="E5246" s="81" t="str">
        <v/>
      </c>
      <c r="F5246" s="83">
        <f>IF($E5246="","",IFERROR(VLOOKUP(TRIM(E5246&amp;""),'Référentiel Articles'!$A$2:$F$634,4,FALSE),""))</f>
      </c>
      <c r="G5246" s="84">
        <f>IF($E5246="","",IFERROR(VLOOKUP(TRIM(E5246&amp;""),'Référentiel Articles'!$A$2:$F$634,5,FALSE),""))</f>
      </c>
      <c r="H5246" s="85" t="str">
        <v/>
      </c>
      <c r="I5246" s="84">
        <f>IF($E5246="","",IFERROR(VLOOKUP(TRIM(E5246&amp;""),'Référentiel Articles'!$A$2:$F$634,6,FALSE),""))</f>
      </c>
      <c r="J5246" s="90">
        <f>IF(OR($E5246="",$H5246=""),"",$H5246*$I5246)</f>
      </c>
      <c r="K5246" s="87" t="str">
        <v/>
      </c>
    </row>
    <row r="5247">
      <c r="A5247" s="74" t="str">
        <v/>
      </c>
      <c r="B5247" s="74" t="str">
        <v/>
      </c>
      <c r="C5247" s="75">
        <f>IF($E5247="","",IFERROR(VLOOKUP(TRIM(E5247&amp;""),'Référentiel Articles'!$A$2:$F$634,2,FALSE),""))</f>
      </c>
      <c r="D5247" s="75">
        <f>IF($E5247="","",IFERROR(VLOOKUP(TRIM(E5247&amp;""),'Référentiel Articles'!$A$2:$F$634,3,FALSE),""))</f>
      </c>
      <c r="E5247" s="74" t="str">
        <v/>
      </c>
      <c r="F5247" s="75">
        <f>IF($E5247="","",IFERROR(VLOOKUP(TRIM(E5247&amp;""),'Référentiel Articles'!$A$2:$F$634,4,FALSE),""))</f>
      </c>
      <c r="G5247" s="76">
        <f>IF($E5247="","",IFERROR(VLOOKUP(TRIM(E5247&amp;""),'Référentiel Articles'!$A$2:$F$634,5,FALSE),""))</f>
      </c>
      <c r="H5247" s="77" t="str">
        <v/>
      </c>
      <c r="I5247" s="76">
        <f>IF($E5247="","",IFERROR(VLOOKUP(TRIM(E5247&amp;""),'Référentiel Articles'!$A$2:$F$634,6,FALSE),""))</f>
      </c>
      <c r="J5247" s="78">
        <f>IF(OR($E5247="",$H5247=""),"",$H5247*$I5247)</f>
      </c>
      <c r="K5247" s="79" t="str">
        <v/>
      </c>
    </row>
    <row r="5248">
      <c r="A5248" s="81" t="str">
        <v/>
      </c>
      <c r="B5248" s="81" t="str">
        <v/>
      </c>
      <c r="C5248" s="83">
        <f>IF($E5248="","",IFERROR(VLOOKUP(TRIM(E5248&amp;""),'Référentiel Articles'!$A$2:$F$634,2,FALSE),""))</f>
      </c>
      <c r="D5248" s="83">
        <f>IF($E5248="","",IFERROR(VLOOKUP(TRIM(E5248&amp;""),'Référentiel Articles'!$A$2:$F$634,3,FALSE),""))</f>
      </c>
      <c r="E5248" s="81" t="str">
        <v/>
      </c>
      <c r="F5248" s="83">
        <f>IF($E5248="","",IFERROR(VLOOKUP(TRIM(E5248&amp;""),'Référentiel Articles'!$A$2:$F$634,4,FALSE),""))</f>
      </c>
      <c r="G5248" s="84">
        <f>IF($E5248="","",IFERROR(VLOOKUP(TRIM(E5248&amp;""),'Référentiel Articles'!$A$2:$F$634,5,FALSE),""))</f>
      </c>
      <c r="H5248" s="85" t="str">
        <v/>
      </c>
      <c r="I5248" s="84">
        <f>IF($E5248="","",IFERROR(VLOOKUP(TRIM(E5248&amp;""),'Référentiel Articles'!$A$2:$F$634,6,FALSE),""))</f>
      </c>
      <c r="J5248" s="90">
        <f>IF(OR($E5248="",$H5248=""),"",$H5248*$I5248)</f>
      </c>
      <c r="K5248" s="87" t="str">
        <v/>
      </c>
    </row>
    <row r="5249">
      <c r="A5249" s="74" t="str">
        <v/>
      </c>
      <c r="B5249" s="74" t="str">
        <v/>
      </c>
      <c r="C5249" s="75">
        <f>IF($E5249="","",IFERROR(VLOOKUP(TRIM(E5249&amp;""),'Référentiel Articles'!$A$2:$F$634,2,FALSE),""))</f>
      </c>
      <c r="D5249" s="75">
        <f>IF($E5249="","",IFERROR(VLOOKUP(TRIM(E5249&amp;""),'Référentiel Articles'!$A$2:$F$634,3,FALSE),""))</f>
      </c>
      <c r="E5249" s="74" t="str">
        <v/>
      </c>
      <c r="F5249" s="75">
        <f>IF($E5249="","",IFERROR(VLOOKUP(TRIM(E5249&amp;""),'Référentiel Articles'!$A$2:$F$634,4,FALSE),""))</f>
      </c>
      <c r="G5249" s="76">
        <f>IF($E5249="","",IFERROR(VLOOKUP(TRIM(E5249&amp;""),'Référentiel Articles'!$A$2:$F$634,5,FALSE),""))</f>
      </c>
      <c r="H5249" s="77" t="str">
        <v/>
      </c>
      <c r="I5249" s="76">
        <f>IF($E5249="","",IFERROR(VLOOKUP(TRIM(E5249&amp;""),'Référentiel Articles'!$A$2:$F$634,6,FALSE),""))</f>
      </c>
      <c r="J5249" s="78">
        <f>IF(OR($E5249="",$H5249=""),"",$H5249*$I5249)</f>
      </c>
      <c r="K5249" s="79" t="str">
        <v/>
      </c>
    </row>
    <row r="5250">
      <c r="A5250" s="81" t="str">
        <v/>
      </c>
      <c r="B5250" s="81" t="str">
        <v/>
      </c>
      <c r="C5250" s="83">
        <f>IF($E5250="","",IFERROR(VLOOKUP(TRIM(E5250&amp;""),'Référentiel Articles'!$A$2:$F$634,2,FALSE),""))</f>
      </c>
      <c r="D5250" s="83">
        <f>IF($E5250="","",IFERROR(VLOOKUP(TRIM(E5250&amp;""),'Référentiel Articles'!$A$2:$F$634,3,FALSE),""))</f>
      </c>
      <c r="E5250" s="81" t="str">
        <v/>
      </c>
      <c r="F5250" s="83">
        <f>IF($E5250="","",IFERROR(VLOOKUP(TRIM(E5250&amp;""),'Référentiel Articles'!$A$2:$F$634,4,FALSE),""))</f>
      </c>
      <c r="G5250" s="84">
        <f>IF($E5250="","",IFERROR(VLOOKUP(TRIM(E5250&amp;""),'Référentiel Articles'!$A$2:$F$634,5,FALSE),""))</f>
      </c>
      <c r="H5250" s="85" t="str">
        <v/>
      </c>
      <c r="I5250" s="84">
        <f>IF($E5250="","",IFERROR(VLOOKUP(TRIM(E5250&amp;""),'Référentiel Articles'!$A$2:$F$634,6,FALSE),""))</f>
      </c>
      <c r="J5250" s="90">
        <f>IF(OR($E5250="",$H5250=""),"",$H5250*$I5250)</f>
      </c>
      <c r="K5250" s="87" t="str">
        <v/>
      </c>
    </row>
    <row r="5251">
      <c r="A5251" s="74" t="str">
        <v/>
      </c>
      <c r="B5251" s="74" t="str">
        <v/>
      </c>
      <c r="C5251" s="75">
        <f>IF($E5251="","",IFERROR(VLOOKUP(TRIM(E5251&amp;""),'Référentiel Articles'!$A$2:$F$634,2,FALSE),""))</f>
      </c>
      <c r="D5251" s="75">
        <f>IF($E5251="","",IFERROR(VLOOKUP(TRIM(E5251&amp;""),'Référentiel Articles'!$A$2:$F$634,3,FALSE),""))</f>
      </c>
      <c r="E5251" s="74" t="str">
        <v/>
      </c>
      <c r="F5251" s="75">
        <f>IF($E5251="","",IFERROR(VLOOKUP(TRIM(E5251&amp;""),'Référentiel Articles'!$A$2:$F$634,4,FALSE),""))</f>
      </c>
      <c r="G5251" s="76">
        <f>IF($E5251="","",IFERROR(VLOOKUP(TRIM(E5251&amp;""),'Référentiel Articles'!$A$2:$F$634,5,FALSE),""))</f>
      </c>
      <c r="H5251" s="77" t="str">
        <v/>
      </c>
      <c r="I5251" s="76">
        <f>IF($E5251="","",IFERROR(VLOOKUP(TRIM(E5251&amp;""),'Référentiel Articles'!$A$2:$F$634,6,FALSE),""))</f>
      </c>
      <c r="J5251" s="78">
        <f>IF(OR($E5251="",$H5251=""),"",$H5251*$I5251)</f>
      </c>
      <c r="K5251" s="79" t="str">
        <v/>
      </c>
    </row>
    <row r="5252">
      <c r="A5252" s="81" t="str">
        <v/>
      </c>
      <c r="B5252" s="81" t="str">
        <v/>
      </c>
      <c r="C5252" s="83">
        <f>IF($E5252="","",IFERROR(VLOOKUP(TRIM(E5252&amp;""),'Référentiel Articles'!$A$2:$F$634,2,FALSE),""))</f>
      </c>
      <c r="D5252" s="83">
        <f>IF($E5252="","",IFERROR(VLOOKUP(TRIM(E5252&amp;""),'Référentiel Articles'!$A$2:$F$634,3,FALSE),""))</f>
      </c>
      <c r="E5252" s="81" t="str">
        <v/>
      </c>
      <c r="F5252" s="83">
        <f>IF($E5252="","",IFERROR(VLOOKUP(TRIM(E5252&amp;""),'Référentiel Articles'!$A$2:$F$634,4,FALSE),""))</f>
      </c>
      <c r="G5252" s="84">
        <f>IF($E5252="","",IFERROR(VLOOKUP(TRIM(E5252&amp;""),'Référentiel Articles'!$A$2:$F$634,5,FALSE),""))</f>
      </c>
      <c r="H5252" s="85" t="str">
        <v/>
      </c>
      <c r="I5252" s="84">
        <f>IF($E5252="","",IFERROR(VLOOKUP(TRIM(E5252&amp;""),'Référentiel Articles'!$A$2:$F$634,6,FALSE),""))</f>
      </c>
      <c r="J5252" s="90">
        <f>IF(OR($E5252="",$H5252=""),"",$H5252*$I5252)</f>
      </c>
      <c r="K5252" s="87" t="str">
        <v/>
      </c>
    </row>
    <row r="5253">
      <c r="A5253" s="74" t="str">
        <v/>
      </c>
      <c r="B5253" s="74" t="str">
        <v/>
      </c>
      <c r="C5253" s="75">
        <f>IF($E5253="","",IFERROR(VLOOKUP(TRIM(E5253&amp;""),'Référentiel Articles'!$A$2:$F$634,2,FALSE),""))</f>
      </c>
      <c r="D5253" s="75">
        <f>IF($E5253="","",IFERROR(VLOOKUP(TRIM(E5253&amp;""),'Référentiel Articles'!$A$2:$F$634,3,FALSE),""))</f>
      </c>
      <c r="E5253" s="74" t="str">
        <v/>
      </c>
      <c r="F5253" s="75">
        <f>IF($E5253="","",IFERROR(VLOOKUP(TRIM(E5253&amp;""),'Référentiel Articles'!$A$2:$F$634,4,FALSE),""))</f>
      </c>
      <c r="G5253" s="76">
        <f>IF($E5253="","",IFERROR(VLOOKUP(TRIM(E5253&amp;""),'Référentiel Articles'!$A$2:$F$634,5,FALSE),""))</f>
      </c>
      <c r="H5253" s="77" t="str">
        <v/>
      </c>
      <c r="I5253" s="76">
        <f>IF($E5253="","",IFERROR(VLOOKUP(TRIM(E5253&amp;""),'Référentiel Articles'!$A$2:$F$634,6,FALSE),""))</f>
      </c>
      <c r="J5253" s="78">
        <f>IF(OR($E5253="",$H5253=""),"",$H5253*$I5253)</f>
      </c>
      <c r="K5253" s="79" t="str">
        <v/>
      </c>
    </row>
    <row r="5254">
      <c r="A5254" s="81" t="str">
        <v/>
      </c>
      <c r="B5254" s="81" t="str">
        <v/>
      </c>
      <c r="C5254" s="83">
        <f>IF($E5254="","",IFERROR(VLOOKUP(TRIM(E5254&amp;""),'Référentiel Articles'!$A$2:$F$634,2,FALSE),""))</f>
      </c>
      <c r="D5254" s="83">
        <f>IF($E5254="","",IFERROR(VLOOKUP(TRIM(E5254&amp;""),'Référentiel Articles'!$A$2:$F$634,3,FALSE),""))</f>
      </c>
      <c r="E5254" s="81" t="str">
        <v/>
      </c>
      <c r="F5254" s="83">
        <f>IF($E5254="","",IFERROR(VLOOKUP(TRIM(E5254&amp;""),'Référentiel Articles'!$A$2:$F$634,4,FALSE),""))</f>
      </c>
      <c r="G5254" s="84">
        <f>IF($E5254="","",IFERROR(VLOOKUP(TRIM(E5254&amp;""),'Référentiel Articles'!$A$2:$F$634,5,FALSE),""))</f>
      </c>
      <c r="H5254" s="85" t="str">
        <v/>
      </c>
      <c r="I5254" s="84">
        <f>IF($E5254="","",IFERROR(VLOOKUP(TRIM(E5254&amp;""),'Référentiel Articles'!$A$2:$F$634,6,FALSE),""))</f>
      </c>
      <c r="J5254" s="90">
        <f>IF(OR($E5254="",$H5254=""),"",$H5254*$I5254)</f>
      </c>
      <c r="K5254" s="87" t="str">
        <v/>
      </c>
    </row>
    <row r="5255">
      <c r="A5255" s="74" t="str">
        <v/>
      </c>
      <c r="B5255" s="74" t="str">
        <v/>
      </c>
      <c r="C5255" s="75">
        <f>IF($E5255="","",IFERROR(VLOOKUP(TRIM(E5255&amp;""),'Référentiel Articles'!$A$2:$F$634,2,FALSE),""))</f>
      </c>
      <c r="D5255" s="75">
        <f>IF($E5255="","",IFERROR(VLOOKUP(TRIM(E5255&amp;""),'Référentiel Articles'!$A$2:$F$634,3,FALSE),""))</f>
      </c>
      <c r="E5255" s="74" t="str">
        <v/>
      </c>
      <c r="F5255" s="75">
        <f>IF($E5255="","",IFERROR(VLOOKUP(TRIM(E5255&amp;""),'Référentiel Articles'!$A$2:$F$634,4,FALSE),""))</f>
      </c>
      <c r="G5255" s="76">
        <f>IF($E5255="","",IFERROR(VLOOKUP(TRIM(E5255&amp;""),'Référentiel Articles'!$A$2:$F$634,5,FALSE),""))</f>
      </c>
      <c r="H5255" s="77" t="str">
        <v/>
      </c>
      <c r="I5255" s="76">
        <f>IF($E5255="","",IFERROR(VLOOKUP(TRIM(E5255&amp;""),'Référentiel Articles'!$A$2:$F$634,6,FALSE),""))</f>
      </c>
      <c r="J5255" s="78">
        <f>IF(OR($E5255="",$H5255=""),"",$H5255*$I5255)</f>
      </c>
      <c r="K5255" s="79" t="str">
        <v/>
      </c>
    </row>
    <row r="5256">
      <c r="A5256" s="81" t="str">
        <v/>
      </c>
      <c r="B5256" s="81" t="str">
        <v/>
      </c>
      <c r="C5256" s="83">
        <f>IF($E5256="","",IFERROR(VLOOKUP(TRIM(E5256&amp;""),'Référentiel Articles'!$A$2:$F$634,2,FALSE),""))</f>
      </c>
      <c r="D5256" s="83">
        <f>IF($E5256="","",IFERROR(VLOOKUP(TRIM(E5256&amp;""),'Référentiel Articles'!$A$2:$F$634,3,FALSE),""))</f>
      </c>
      <c r="E5256" s="81" t="str">
        <v/>
      </c>
      <c r="F5256" s="83">
        <f>IF($E5256="","",IFERROR(VLOOKUP(TRIM(E5256&amp;""),'Référentiel Articles'!$A$2:$F$634,4,FALSE),""))</f>
      </c>
      <c r="G5256" s="84">
        <f>IF($E5256="","",IFERROR(VLOOKUP(TRIM(E5256&amp;""),'Référentiel Articles'!$A$2:$F$634,5,FALSE),""))</f>
      </c>
      <c r="H5256" s="85" t="str">
        <v/>
      </c>
      <c r="I5256" s="84">
        <f>IF($E5256="","",IFERROR(VLOOKUP(TRIM(E5256&amp;""),'Référentiel Articles'!$A$2:$F$634,6,FALSE),""))</f>
      </c>
      <c r="J5256" s="90">
        <f>IF(OR($E5256="",$H5256=""),"",$H5256*$I5256)</f>
      </c>
      <c r="K5256" s="87" t="str">
        <v/>
      </c>
    </row>
    <row r="5257">
      <c r="A5257" s="74" t="str">
        <v/>
      </c>
      <c r="B5257" s="74" t="str">
        <v/>
      </c>
      <c r="C5257" s="75">
        <f>IF($E5257="","",IFERROR(VLOOKUP(TRIM(E5257&amp;""),'Référentiel Articles'!$A$2:$F$634,2,FALSE),""))</f>
      </c>
      <c r="D5257" s="75">
        <f>IF($E5257="","",IFERROR(VLOOKUP(TRIM(E5257&amp;""),'Référentiel Articles'!$A$2:$F$634,3,FALSE),""))</f>
      </c>
      <c r="E5257" s="74" t="str">
        <v/>
      </c>
      <c r="F5257" s="75">
        <f>IF($E5257="","",IFERROR(VLOOKUP(TRIM(E5257&amp;""),'Référentiel Articles'!$A$2:$F$634,4,FALSE),""))</f>
      </c>
      <c r="G5257" s="76">
        <f>IF($E5257="","",IFERROR(VLOOKUP(TRIM(E5257&amp;""),'Référentiel Articles'!$A$2:$F$634,5,FALSE),""))</f>
      </c>
      <c r="H5257" s="77" t="str">
        <v/>
      </c>
      <c r="I5257" s="76">
        <f>IF($E5257="","",IFERROR(VLOOKUP(TRIM(E5257&amp;""),'Référentiel Articles'!$A$2:$F$634,6,FALSE),""))</f>
      </c>
      <c r="J5257" s="78">
        <f>IF(OR($E5257="",$H5257=""),"",$H5257*$I5257)</f>
      </c>
      <c r="K5257" s="79" t="str">
        <v/>
      </c>
    </row>
    <row r="5258">
      <c r="A5258" s="81" t="str">
        <v/>
      </c>
      <c r="B5258" s="81" t="str">
        <v/>
      </c>
      <c r="C5258" s="83">
        <f>IF($E5258="","",IFERROR(VLOOKUP(TRIM(E5258&amp;""),'Référentiel Articles'!$A$2:$F$634,2,FALSE),""))</f>
      </c>
      <c r="D5258" s="83">
        <f>IF($E5258="","",IFERROR(VLOOKUP(TRIM(E5258&amp;""),'Référentiel Articles'!$A$2:$F$634,3,FALSE),""))</f>
      </c>
      <c r="E5258" s="81" t="str">
        <v/>
      </c>
      <c r="F5258" s="83">
        <f>IF($E5258="","",IFERROR(VLOOKUP(TRIM(E5258&amp;""),'Référentiel Articles'!$A$2:$F$634,4,FALSE),""))</f>
      </c>
      <c r="G5258" s="84">
        <f>IF($E5258="","",IFERROR(VLOOKUP(TRIM(E5258&amp;""),'Référentiel Articles'!$A$2:$F$634,5,FALSE),""))</f>
      </c>
      <c r="H5258" s="85" t="str">
        <v/>
      </c>
      <c r="I5258" s="84">
        <f>IF($E5258="","",IFERROR(VLOOKUP(TRIM(E5258&amp;""),'Référentiel Articles'!$A$2:$F$634,6,FALSE),""))</f>
      </c>
      <c r="J5258" s="90">
        <f>IF(OR($E5258="",$H5258=""),"",$H5258*$I5258)</f>
      </c>
      <c r="K5258" s="87" t="str">
        <v/>
      </c>
    </row>
    <row r="5259">
      <c r="A5259" s="74" t="str">
        <v/>
      </c>
      <c r="B5259" s="74" t="str">
        <v/>
      </c>
      <c r="C5259" s="75">
        <f>IF($E5259="","",IFERROR(VLOOKUP(TRIM(E5259&amp;""),'Référentiel Articles'!$A$2:$F$634,2,FALSE),""))</f>
      </c>
      <c r="D5259" s="75">
        <f>IF($E5259="","",IFERROR(VLOOKUP(TRIM(E5259&amp;""),'Référentiel Articles'!$A$2:$F$634,3,FALSE),""))</f>
      </c>
      <c r="E5259" s="74" t="str">
        <v/>
      </c>
      <c r="F5259" s="75">
        <f>IF($E5259="","",IFERROR(VLOOKUP(TRIM(E5259&amp;""),'Référentiel Articles'!$A$2:$F$634,4,FALSE),""))</f>
      </c>
      <c r="G5259" s="76">
        <f>IF($E5259="","",IFERROR(VLOOKUP(TRIM(E5259&amp;""),'Référentiel Articles'!$A$2:$F$634,5,FALSE),""))</f>
      </c>
      <c r="H5259" s="77" t="str">
        <v/>
      </c>
      <c r="I5259" s="76">
        <f>IF($E5259="","",IFERROR(VLOOKUP(TRIM(E5259&amp;""),'Référentiel Articles'!$A$2:$F$634,6,FALSE),""))</f>
      </c>
      <c r="J5259" s="78">
        <f>IF(OR($E5259="",$H5259=""),"",$H5259*$I5259)</f>
      </c>
      <c r="K5259" s="79" t="str">
        <v/>
      </c>
    </row>
    <row r="5260">
      <c r="A5260" s="81" t="str">
        <v/>
      </c>
      <c r="B5260" s="81" t="str">
        <v/>
      </c>
      <c r="C5260" s="83">
        <f>IF($E5260="","",IFERROR(VLOOKUP(TRIM(E5260&amp;""),'Référentiel Articles'!$A$2:$F$634,2,FALSE),""))</f>
      </c>
      <c r="D5260" s="83">
        <f>IF($E5260="","",IFERROR(VLOOKUP(TRIM(E5260&amp;""),'Référentiel Articles'!$A$2:$F$634,3,FALSE),""))</f>
      </c>
      <c r="E5260" s="81" t="str">
        <v/>
      </c>
      <c r="F5260" s="83">
        <f>IF($E5260="","",IFERROR(VLOOKUP(TRIM(E5260&amp;""),'Référentiel Articles'!$A$2:$F$634,4,FALSE),""))</f>
      </c>
      <c r="G5260" s="84">
        <f>IF($E5260="","",IFERROR(VLOOKUP(TRIM(E5260&amp;""),'Référentiel Articles'!$A$2:$F$634,5,FALSE),""))</f>
      </c>
      <c r="H5260" s="85" t="str">
        <v/>
      </c>
      <c r="I5260" s="84">
        <f>IF($E5260="","",IFERROR(VLOOKUP(TRIM(E5260&amp;""),'Référentiel Articles'!$A$2:$F$634,6,FALSE),""))</f>
      </c>
      <c r="J5260" s="90">
        <f>IF(OR($E5260="",$H5260=""),"",$H5260*$I5260)</f>
      </c>
      <c r="K5260" s="87" t="str">
        <v/>
      </c>
    </row>
    <row r="5261">
      <c r="A5261" s="74" t="str">
        <v/>
      </c>
      <c r="B5261" s="74" t="str">
        <v/>
      </c>
      <c r="C5261" s="75">
        <f>IF($E5261="","",IFERROR(VLOOKUP(TRIM(E5261&amp;""),'Référentiel Articles'!$A$2:$F$634,2,FALSE),""))</f>
      </c>
      <c r="D5261" s="75">
        <f>IF($E5261="","",IFERROR(VLOOKUP(TRIM(E5261&amp;""),'Référentiel Articles'!$A$2:$F$634,3,FALSE),""))</f>
      </c>
      <c r="E5261" s="74" t="str">
        <v/>
      </c>
      <c r="F5261" s="75">
        <f>IF($E5261="","",IFERROR(VLOOKUP(TRIM(E5261&amp;""),'Référentiel Articles'!$A$2:$F$634,4,FALSE),""))</f>
      </c>
      <c r="G5261" s="76">
        <f>IF($E5261="","",IFERROR(VLOOKUP(TRIM(E5261&amp;""),'Référentiel Articles'!$A$2:$F$634,5,FALSE),""))</f>
      </c>
      <c r="H5261" s="77" t="str">
        <v/>
      </c>
      <c r="I5261" s="76">
        <f>IF($E5261="","",IFERROR(VLOOKUP(TRIM(E5261&amp;""),'Référentiel Articles'!$A$2:$F$634,6,FALSE),""))</f>
      </c>
      <c r="J5261" s="78">
        <f>IF(OR($E5261="",$H5261=""),"",$H5261*$I5261)</f>
      </c>
      <c r="K5261" s="79" t="str">
        <v/>
      </c>
    </row>
    <row r="5262">
      <c r="A5262" s="81" t="str">
        <v/>
      </c>
      <c r="B5262" s="81" t="str">
        <v/>
      </c>
      <c r="C5262" s="83">
        <f>IF($E5262="","",IFERROR(VLOOKUP(TRIM(E5262&amp;""),'Référentiel Articles'!$A$2:$F$634,2,FALSE),""))</f>
      </c>
      <c r="D5262" s="83">
        <f>IF($E5262="","",IFERROR(VLOOKUP(TRIM(E5262&amp;""),'Référentiel Articles'!$A$2:$F$634,3,FALSE),""))</f>
      </c>
      <c r="E5262" s="81" t="str">
        <v/>
      </c>
      <c r="F5262" s="83">
        <f>IF($E5262="","",IFERROR(VLOOKUP(TRIM(E5262&amp;""),'Référentiel Articles'!$A$2:$F$634,4,FALSE),""))</f>
      </c>
      <c r="G5262" s="84">
        <f>IF($E5262="","",IFERROR(VLOOKUP(TRIM(E5262&amp;""),'Référentiel Articles'!$A$2:$F$634,5,FALSE),""))</f>
      </c>
      <c r="H5262" s="85" t="str">
        <v/>
      </c>
      <c r="I5262" s="84">
        <f>IF($E5262="","",IFERROR(VLOOKUP(TRIM(E5262&amp;""),'Référentiel Articles'!$A$2:$F$634,6,FALSE),""))</f>
      </c>
      <c r="J5262" s="90">
        <f>IF(OR($E5262="",$H5262=""),"",$H5262*$I5262)</f>
      </c>
      <c r="K5262" s="87" t="str">
        <v/>
      </c>
    </row>
    <row r="5263">
      <c r="A5263" s="74" t="str">
        <v/>
      </c>
      <c r="B5263" s="74" t="str">
        <v/>
      </c>
      <c r="C5263" s="75">
        <f>IF($E5263="","",IFERROR(VLOOKUP(TRIM(E5263&amp;""),'Référentiel Articles'!$A$2:$F$634,2,FALSE),""))</f>
      </c>
      <c r="D5263" s="75">
        <f>IF($E5263="","",IFERROR(VLOOKUP(TRIM(E5263&amp;""),'Référentiel Articles'!$A$2:$F$634,3,FALSE),""))</f>
      </c>
      <c r="E5263" s="74" t="str">
        <v/>
      </c>
      <c r="F5263" s="75">
        <f>IF($E5263="","",IFERROR(VLOOKUP(TRIM(E5263&amp;""),'Référentiel Articles'!$A$2:$F$634,4,FALSE),""))</f>
      </c>
      <c r="G5263" s="76">
        <f>IF($E5263="","",IFERROR(VLOOKUP(TRIM(E5263&amp;""),'Référentiel Articles'!$A$2:$F$634,5,FALSE),""))</f>
      </c>
      <c r="H5263" s="77" t="str">
        <v/>
      </c>
      <c r="I5263" s="76">
        <f>IF($E5263="","",IFERROR(VLOOKUP(TRIM(E5263&amp;""),'Référentiel Articles'!$A$2:$F$634,6,FALSE),""))</f>
      </c>
      <c r="J5263" s="78">
        <f>IF(OR($E5263="",$H5263=""),"",$H5263*$I5263)</f>
      </c>
      <c r="K5263" s="79" t="str">
        <v/>
      </c>
    </row>
    <row r="5264">
      <c r="A5264" s="81" t="str">
        <v/>
      </c>
      <c r="B5264" s="81" t="str">
        <v/>
      </c>
      <c r="C5264" s="83">
        <f>IF($E5264="","",IFERROR(VLOOKUP(TRIM(E5264&amp;""),'Référentiel Articles'!$A$2:$F$634,2,FALSE),""))</f>
      </c>
      <c r="D5264" s="83">
        <f>IF($E5264="","",IFERROR(VLOOKUP(TRIM(E5264&amp;""),'Référentiel Articles'!$A$2:$F$634,3,FALSE),""))</f>
      </c>
      <c r="E5264" s="81" t="str">
        <v/>
      </c>
      <c r="F5264" s="83">
        <f>IF($E5264="","",IFERROR(VLOOKUP(TRIM(E5264&amp;""),'Référentiel Articles'!$A$2:$F$634,4,FALSE),""))</f>
      </c>
      <c r="G5264" s="84">
        <f>IF($E5264="","",IFERROR(VLOOKUP(TRIM(E5264&amp;""),'Référentiel Articles'!$A$2:$F$634,5,FALSE),""))</f>
      </c>
      <c r="H5264" s="85" t="str">
        <v/>
      </c>
      <c r="I5264" s="84">
        <f>IF($E5264="","",IFERROR(VLOOKUP(TRIM(E5264&amp;""),'Référentiel Articles'!$A$2:$F$634,6,FALSE),""))</f>
      </c>
      <c r="J5264" s="90">
        <f>IF(OR($E5264="",$H5264=""),"",$H5264*$I5264)</f>
      </c>
      <c r="K5264" s="87" t="str">
        <v/>
      </c>
    </row>
    <row r="5265">
      <c r="A5265" s="74" t="str">
        <v/>
      </c>
      <c r="B5265" s="74" t="str">
        <v/>
      </c>
      <c r="C5265" s="75">
        <f>IF($E5265="","",IFERROR(VLOOKUP(TRIM(E5265&amp;""),'Référentiel Articles'!$A$2:$F$634,2,FALSE),""))</f>
      </c>
      <c r="D5265" s="75">
        <f>IF($E5265="","",IFERROR(VLOOKUP(TRIM(E5265&amp;""),'Référentiel Articles'!$A$2:$F$634,3,FALSE),""))</f>
      </c>
      <c r="E5265" s="74" t="str">
        <v/>
      </c>
      <c r="F5265" s="75">
        <f>IF($E5265="","",IFERROR(VLOOKUP(TRIM(E5265&amp;""),'Référentiel Articles'!$A$2:$F$634,4,FALSE),""))</f>
      </c>
      <c r="G5265" s="76">
        <f>IF($E5265="","",IFERROR(VLOOKUP(TRIM(E5265&amp;""),'Référentiel Articles'!$A$2:$F$634,5,FALSE),""))</f>
      </c>
      <c r="H5265" s="77" t="str">
        <v/>
      </c>
      <c r="I5265" s="76">
        <f>IF($E5265="","",IFERROR(VLOOKUP(TRIM(E5265&amp;""),'Référentiel Articles'!$A$2:$F$634,6,FALSE),""))</f>
      </c>
      <c r="J5265" s="78">
        <f>IF(OR($E5265="",$H5265=""),"",$H5265*$I5265)</f>
      </c>
      <c r="K5265" s="79" t="str">
        <v/>
      </c>
    </row>
    <row r="5266">
      <c r="A5266" s="81" t="str">
        <v/>
      </c>
      <c r="B5266" s="81" t="str">
        <v/>
      </c>
      <c r="C5266" s="83">
        <f>IF($E5266="","",IFERROR(VLOOKUP(TRIM(E5266&amp;""),'Référentiel Articles'!$A$2:$F$634,2,FALSE),""))</f>
      </c>
      <c r="D5266" s="83">
        <f>IF($E5266="","",IFERROR(VLOOKUP(TRIM(E5266&amp;""),'Référentiel Articles'!$A$2:$F$634,3,FALSE),""))</f>
      </c>
      <c r="E5266" s="81" t="str">
        <v/>
      </c>
      <c r="F5266" s="83">
        <f>IF($E5266="","",IFERROR(VLOOKUP(TRIM(E5266&amp;""),'Référentiel Articles'!$A$2:$F$634,4,FALSE),""))</f>
      </c>
      <c r="G5266" s="84">
        <f>IF($E5266="","",IFERROR(VLOOKUP(TRIM(E5266&amp;""),'Référentiel Articles'!$A$2:$F$634,5,FALSE),""))</f>
      </c>
      <c r="H5266" s="85" t="str">
        <v/>
      </c>
      <c r="I5266" s="84">
        <f>IF($E5266="","",IFERROR(VLOOKUP(TRIM(E5266&amp;""),'Référentiel Articles'!$A$2:$F$634,6,FALSE),""))</f>
      </c>
      <c r="J5266" s="90">
        <f>IF(OR($E5266="",$H5266=""),"",$H5266*$I5266)</f>
      </c>
      <c r="K5266" s="87" t="str">
        <v/>
      </c>
    </row>
    <row r="5267">
      <c r="A5267" s="74" t="str">
        <v/>
      </c>
      <c r="B5267" s="74" t="str">
        <v/>
      </c>
      <c r="C5267" s="75">
        <f>IF($E5267="","",IFERROR(VLOOKUP(TRIM(E5267&amp;""),'Référentiel Articles'!$A$2:$F$634,2,FALSE),""))</f>
      </c>
      <c r="D5267" s="75">
        <f>IF($E5267="","",IFERROR(VLOOKUP(TRIM(E5267&amp;""),'Référentiel Articles'!$A$2:$F$634,3,FALSE),""))</f>
      </c>
      <c r="E5267" s="74" t="str">
        <v/>
      </c>
      <c r="F5267" s="75">
        <f>IF($E5267="","",IFERROR(VLOOKUP(TRIM(E5267&amp;""),'Référentiel Articles'!$A$2:$F$634,4,FALSE),""))</f>
      </c>
      <c r="G5267" s="76">
        <f>IF($E5267="","",IFERROR(VLOOKUP(TRIM(E5267&amp;""),'Référentiel Articles'!$A$2:$F$634,5,FALSE),""))</f>
      </c>
      <c r="H5267" s="77" t="str">
        <v/>
      </c>
      <c r="I5267" s="76">
        <f>IF($E5267="","",IFERROR(VLOOKUP(TRIM(E5267&amp;""),'Référentiel Articles'!$A$2:$F$634,6,FALSE),""))</f>
      </c>
      <c r="J5267" s="78">
        <f>IF(OR($E5267="",$H5267=""),"",$H5267*$I5267)</f>
      </c>
      <c r="K5267" s="79" t="str">
        <v/>
      </c>
    </row>
    <row r="5268">
      <c r="A5268" s="81" t="str">
        <v/>
      </c>
      <c r="B5268" s="81" t="str">
        <v/>
      </c>
      <c r="C5268" s="83">
        <f>IF($E5268="","",IFERROR(VLOOKUP(TRIM(E5268&amp;""),'Référentiel Articles'!$A$2:$F$634,2,FALSE),""))</f>
      </c>
      <c r="D5268" s="83">
        <f>IF($E5268="","",IFERROR(VLOOKUP(TRIM(E5268&amp;""),'Référentiel Articles'!$A$2:$F$634,3,FALSE),""))</f>
      </c>
      <c r="E5268" s="81" t="str">
        <v/>
      </c>
      <c r="F5268" s="83">
        <f>IF($E5268="","",IFERROR(VLOOKUP(TRIM(E5268&amp;""),'Référentiel Articles'!$A$2:$F$634,4,FALSE),""))</f>
      </c>
      <c r="G5268" s="84">
        <f>IF($E5268="","",IFERROR(VLOOKUP(TRIM(E5268&amp;""),'Référentiel Articles'!$A$2:$F$634,5,FALSE),""))</f>
      </c>
      <c r="H5268" s="85" t="str">
        <v/>
      </c>
      <c r="I5268" s="84">
        <f>IF($E5268="","",IFERROR(VLOOKUP(TRIM(E5268&amp;""),'Référentiel Articles'!$A$2:$F$634,6,FALSE),""))</f>
      </c>
      <c r="J5268" s="90">
        <f>IF(OR($E5268="",$H5268=""),"",$H5268*$I5268)</f>
      </c>
      <c r="K5268" s="87" t="str">
        <v/>
      </c>
    </row>
    <row r="5269">
      <c r="A5269" s="74" t="str">
        <v/>
      </c>
      <c r="B5269" s="74" t="str">
        <v/>
      </c>
      <c r="C5269" s="75">
        <f>IF($E5269="","",IFERROR(VLOOKUP(TRIM(E5269&amp;""),'Référentiel Articles'!$A$2:$F$634,2,FALSE),""))</f>
      </c>
      <c r="D5269" s="75">
        <f>IF($E5269="","",IFERROR(VLOOKUP(TRIM(E5269&amp;""),'Référentiel Articles'!$A$2:$F$634,3,FALSE),""))</f>
      </c>
      <c r="E5269" s="74" t="str">
        <v/>
      </c>
      <c r="F5269" s="75">
        <f>IF($E5269="","",IFERROR(VLOOKUP(TRIM(E5269&amp;""),'Référentiel Articles'!$A$2:$F$634,4,FALSE),""))</f>
      </c>
      <c r="G5269" s="76">
        <f>IF($E5269="","",IFERROR(VLOOKUP(TRIM(E5269&amp;""),'Référentiel Articles'!$A$2:$F$634,5,FALSE),""))</f>
      </c>
      <c r="H5269" s="77" t="str">
        <v/>
      </c>
      <c r="I5269" s="76">
        <f>IF($E5269="","",IFERROR(VLOOKUP(TRIM(E5269&amp;""),'Référentiel Articles'!$A$2:$F$634,6,FALSE),""))</f>
      </c>
      <c r="J5269" s="78">
        <f>IF(OR($E5269="",$H5269=""),"",$H5269*$I5269)</f>
      </c>
      <c r="K5269" s="79" t="str">
        <v/>
      </c>
    </row>
    <row r="5270">
      <c r="A5270" s="81" t="str">
        <v/>
      </c>
      <c r="B5270" s="81" t="str">
        <v/>
      </c>
      <c r="C5270" s="83">
        <f>IF($E5270="","",IFERROR(VLOOKUP(TRIM(E5270&amp;""),'Référentiel Articles'!$A$2:$F$634,2,FALSE),""))</f>
      </c>
      <c r="D5270" s="83">
        <f>IF($E5270="","",IFERROR(VLOOKUP(TRIM(E5270&amp;""),'Référentiel Articles'!$A$2:$F$634,3,FALSE),""))</f>
      </c>
      <c r="E5270" s="81" t="str">
        <v/>
      </c>
      <c r="F5270" s="83">
        <f>IF($E5270="","",IFERROR(VLOOKUP(TRIM(E5270&amp;""),'Référentiel Articles'!$A$2:$F$634,4,FALSE),""))</f>
      </c>
      <c r="G5270" s="84">
        <f>IF($E5270="","",IFERROR(VLOOKUP(TRIM(E5270&amp;""),'Référentiel Articles'!$A$2:$F$634,5,FALSE),""))</f>
      </c>
      <c r="H5270" s="85" t="str">
        <v/>
      </c>
      <c r="I5270" s="84">
        <f>IF($E5270="","",IFERROR(VLOOKUP(TRIM(E5270&amp;""),'Référentiel Articles'!$A$2:$F$634,6,FALSE),""))</f>
      </c>
      <c r="J5270" s="90">
        <f>IF(OR($E5270="",$H5270=""),"",$H5270*$I5270)</f>
      </c>
      <c r="K5270" s="87" t="str">
        <v/>
      </c>
    </row>
    <row r="5271">
      <c r="A5271" s="74" t="str">
        <v/>
      </c>
      <c r="B5271" s="74" t="str">
        <v/>
      </c>
      <c r="C5271" s="75">
        <f>IF($E5271="","",IFERROR(VLOOKUP(TRIM(E5271&amp;""),'Référentiel Articles'!$A$2:$F$634,2,FALSE),""))</f>
      </c>
      <c r="D5271" s="75">
        <f>IF($E5271="","",IFERROR(VLOOKUP(TRIM(E5271&amp;""),'Référentiel Articles'!$A$2:$F$634,3,FALSE),""))</f>
      </c>
      <c r="E5271" s="74" t="str">
        <v/>
      </c>
      <c r="F5271" s="75">
        <f>IF($E5271="","",IFERROR(VLOOKUP(TRIM(E5271&amp;""),'Référentiel Articles'!$A$2:$F$634,4,FALSE),""))</f>
      </c>
      <c r="G5271" s="76">
        <f>IF($E5271="","",IFERROR(VLOOKUP(TRIM(E5271&amp;""),'Référentiel Articles'!$A$2:$F$634,5,FALSE),""))</f>
      </c>
      <c r="H5271" s="77" t="str">
        <v/>
      </c>
      <c r="I5271" s="76">
        <f>IF($E5271="","",IFERROR(VLOOKUP(TRIM(E5271&amp;""),'Référentiel Articles'!$A$2:$F$634,6,FALSE),""))</f>
      </c>
      <c r="J5271" s="78">
        <f>IF(OR($E5271="",$H5271=""),"",$H5271*$I5271)</f>
      </c>
      <c r="K5271" s="79" t="str">
        <v/>
      </c>
    </row>
    <row r="5272">
      <c r="A5272" s="81" t="str">
        <v/>
      </c>
      <c r="B5272" s="81" t="str">
        <v/>
      </c>
      <c r="C5272" s="83">
        <f>IF($E5272="","",IFERROR(VLOOKUP(TRIM(E5272&amp;""),'Référentiel Articles'!$A$2:$F$634,2,FALSE),""))</f>
      </c>
      <c r="D5272" s="83">
        <f>IF($E5272="","",IFERROR(VLOOKUP(TRIM(E5272&amp;""),'Référentiel Articles'!$A$2:$F$634,3,FALSE),""))</f>
      </c>
      <c r="E5272" s="81" t="str">
        <v/>
      </c>
      <c r="F5272" s="83">
        <f>IF($E5272="","",IFERROR(VLOOKUP(TRIM(E5272&amp;""),'Référentiel Articles'!$A$2:$F$634,4,FALSE),""))</f>
      </c>
      <c r="G5272" s="84">
        <f>IF($E5272="","",IFERROR(VLOOKUP(TRIM(E5272&amp;""),'Référentiel Articles'!$A$2:$F$634,5,FALSE),""))</f>
      </c>
      <c r="H5272" s="85" t="str">
        <v/>
      </c>
      <c r="I5272" s="84">
        <f>IF($E5272="","",IFERROR(VLOOKUP(TRIM(E5272&amp;""),'Référentiel Articles'!$A$2:$F$634,6,FALSE),""))</f>
      </c>
      <c r="J5272" s="90">
        <f>IF(OR($E5272="",$H5272=""),"",$H5272*$I5272)</f>
      </c>
      <c r="K5272" s="87" t="str">
        <v/>
      </c>
    </row>
    <row r="5273">
      <c r="A5273" s="74" t="str">
        <v/>
      </c>
      <c r="B5273" s="74" t="str">
        <v/>
      </c>
      <c r="C5273" s="75">
        <f>IF($E5273="","",IFERROR(VLOOKUP(TRIM(E5273&amp;""),'Référentiel Articles'!$A$2:$F$634,2,FALSE),""))</f>
      </c>
      <c r="D5273" s="75">
        <f>IF($E5273="","",IFERROR(VLOOKUP(TRIM(E5273&amp;""),'Référentiel Articles'!$A$2:$F$634,3,FALSE),""))</f>
      </c>
      <c r="E5273" s="74" t="str">
        <v/>
      </c>
      <c r="F5273" s="75">
        <f>IF($E5273="","",IFERROR(VLOOKUP(TRIM(E5273&amp;""),'Référentiel Articles'!$A$2:$F$634,4,FALSE),""))</f>
      </c>
      <c r="G5273" s="76">
        <f>IF($E5273="","",IFERROR(VLOOKUP(TRIM(E5273&amp;""),'Référentiel Articles'!$A$2:$F$634,5,FALSE),""))</f>
      </c>
      <c r="H5273" s="77" t="str">
        <v/>
      </c>
      <c r="I5273" s="76">
        <f>IF($E5273="","",IFERROR(VLOOKUP(TRIM(E5273&amp;""),'Référentiel Articles'!$A$2:$F$634,6,FALSE),""))</f>
      </c>
      <c r="J5273" s="78">
        <f>IF(OR($E5273="",$H5273=""),"",$H5273*$I5273)</f>
      </c>
      <c r="K5273" s="79" t="str">
        <v/>
      </c>
    </row>
    <row r="5274">
      <c r="A5274" s="81" t="str">
        <v/>
      </c>
      <c r="B5274" s="81" t="str">
        <v/>
      </c>
      <c r="C5274" s="83">
        <f>IF($E5274="","",IFERROR(VLOOKUP(TRIM(E5274&amp;""),'Référentiel Articles'!$A$2:$F$634,2,FALSE),""))</f>
      </c>
      <c r="D5274" s="83">
        <f>IF($E5274="","",IFERROR(VLOOKUP(TRIM(E5274&amp;""),'Référentiel Articles'!$A$2:$F$634,3,FALSE),""))</f>
      </c>
      <c r="E5274" s="81" t="str">
        <v/>
      </c>
      <c r="F5274" s="83">
        <f>IF($E5274="","",IFERROR(VLOOKUP(TRIM(E5274&amp;""),'Référentiel Articles'!$A$2:$F$634,4,FALSE),""))</f>
      </c>
      <c r="G5274" s="84">
        <f>IF($E5274="","",IFERROR(VLOOKUP(TRIM(E5274&amp;""),'Référentiel Articles'!$A$2:$F$634,5,FALSE),""))</f>
      </c>
      <c r="H5274" s="85" t="str">
        <v/>
      </c>
      <c r="I5274" s="84">
        <f>IF($E5274="","",IFERROR(VLOOKUP(TRIM(E5274&amp;""),'Référentiel Articles'!$A$2:$F$634,6,FALSE),""))</f>
      </c>
      <c r="J5274" s="90">
        <f>IF(OR($E5274="",$H5274=""),"",$H5274*$I5274)</f>
      </c>
      <c r="K5274" s="87" t="str">
        <v/>
      </c>
    </row>
    <row r="5275">
      <c r="A5275" s="74" t="str">
        <v/>
      </c>
      <c r="B5275" s="74" t="str">
        <v/>
      </c>
      <c r="C5275" s="75">
        <f>IF($E5275="","",IFERROR(VLOOKUP(TRIM(E5275&amp;""),'Référentiel Articles'!$A$2:$F$634,2,FALSE),""))</f>
      </c>
      <c r="D5275" s="75">
        <f>IF($E5275="","",IFERROR(VLOOKUP(TRIM(E5275&amp;""),'Référentiel Articles'!$A$2:$F$634,3,FALSE),""))</f>
      </c>
      <c r="E5275" s="74" t="str">
        <v/>
      </c>
      <c r="F5275" s="75">
        <f>IF($E5275="","",IFERROR(VLOOKUP(TRIM(E5275&amp;""),'Référentiel Articles'!$A$2:$F$634,4,FALSE),""))</f>
      </c>
      <c r="G5275" s="76">
        <f>IF($E5275="","",IFERROR(VLOOKUP(TRIM(E5275&amp;""),'Référentiel Articles'!$A$2:$F$634,5,FALSE),""))</f>
      </c>
      <c r="H5275" s="77" t="str">
        <v/>
      </c>
      <c r="I5275" s="76">
        <f>IF($E5275="","",IFERROR(VLOOKUP(TRIM(E5275&amp;""),'Référentiel Articles'!$A$2:$F$634,6,FALSE),""))</f>
      </c>
      <c r="J5275" s="78">
        <f>IF(OR($E5275="",$H5275=""),"",$H5275*$I5275)</f>
      </c>
      <c r="K5275" s="79" t="str">
        <v/>
      </c>
    </row>
    <row r="5276">
      <c r="A5276" s="81" t="str">
        <v/>
      </c>
      <c r="B5276" s="81" t="str">
        <v/>
      </c>
      <c r="C5276" s="83">
        <f>IF($E5276="","",IFERROR(VLOOKUP(TRIM(E5276&amp;""),'Référentiel Articles'!$A$2:$F$634,2,FALSE),""))</f>
      </c>
      <c r="D5276" s="83">
        <f>IF($E5276="","",IFERROR(VLOOKUP(TRIM(E5276&amp;""),'Référentiel Articles'!$A$2:$F$634,3,FALSE),""))</f>
      </c>
      <c r="E5276" s="81" t="str">
        <v/>
      </c>
      <c r="F5276" s="83">
        <f>IF($E5276="","",IFERROR(VLOOKUP(TRIM(E5276&amp;""),'Référentiel Articles'!$A$2:$F$634,4,FALSE),""))</f>
      </c>
      <c r="G5276" s="84">
        <f>IF($E5276="","",IFERROR(VLOOKUP(TRIM(E5276&amp;""),'Référentiel Articles'!$A$2:$F$634,5,FALSE),""))</f>
      </c>
      <c r="H5276" s="85" t="str">
        <v/>
      </c>
      <c r="I5276" s="84">
        <f>IF($E5276="","",IFERROR(VLOOKUP(TRIM(E5276&amp;""),'Référentiel Articles'!$A$2:$F$634,6,FALSE),""))</f>
      </c>
      <c r="J5276" s="90">
        <f>IF(OR($E5276="",$H5276=""),"",$H5276*$I5276)</f>
      </c>
      <c r="K5276" s="87" t="str">
        <v/>
      </c>
    </row>
    <row r="5277">
      <c r="A5277" s="74" t="str">
        <v/>
      </c>
      <c r="B5277" s="74" t="str">
        <v/>
      </c>
      <c r="C5277" s="75">
        <f>IF($E5277="","",IFERROR(VLOOKUP(TRIM(E5277&amp;""),'Référentiel Articles'!$A$2:$F$634,2,FALSE),""))</f>
      </c>
      <c r="D5277" s="75">
        <f>IF($E5277="","",IFERROR(VLOOKUP(TRIM(E5277&amp;""),'Référentiel Articles'!$A$2:$F$634,3,FALSE),""))</f>
      </c>
      <c r="E5277" s="74" t="str">
        <v/>
      </c>
      <c r="F5277" s="75">
        <f>IF($E5277="","",IFERROR(VLOOKUP(TRIM(E5277&amp;""),'Référentiel Articles'!$A$2:$F$634,4,FALSE),""))</f>
      </c>
      <c r="G5277" s="76">
        <f>IF($E5277="","",IFERROR(VLOOKUP(TRIM(E5277&amp;""),'Référentiel Articles'!$A$2:$F$634,5,FALSE),""))</f>
      </c>
      <c r="H5277" s="77" t="str">
        <v/>
      </c>
      <c r="I5277" s="76">
        <f>IF($E5277="","",IFERROR(VLOOKUP(TRIM(E5277&amp;""),'Référentiel Articles'!$A$2:$F$634,6,FALSE),""))</f>
      </c>
      <c r="J5277" s="78">
        <f>IF(OR($E5277="",$H5277=""),"",$H5277*$I5277)</f>
      </c>
      <c r="K5277" s="79" t="str">
        <v/>
      </c>
    </row>
    <row r="5278">
      <c r="A5278" s="81" t="str">
        <v/>
      </c>
      <c r="B5278" s="81" t="str">
        <v/>
      </c>
      <c r="C5278" s="83">
        <f>IF($E5278="","",IFERROR(VLOOKUP(TRIM(E5278&amp;""),'Référentiel Articles'!$A$2:$F$634,2,FALSE),""))</f>
      </c>
      <c r="D5278" s="83">
        <f>IF($E5278="","",IFERROR(VLOOKUP(TRIM(E5278&amp;""),'Référentiel Articles'!$A$2:$F$634,3,FALSE),""))</f>
      </c>
      <c r="E5278" s="81" t="str">
        <v/>
      </c>
      <c r="F5278" s="83">
        <f>IF($E5278="","",IFERROR(VLOOKUP(TRIM(E5278&amp;""),'Référentiel Articles'!$A$2:$F$634,4,FALSE),""))</f>
      </c>
      <c r="G5278" s="84">
        <f>IF($E5278="","",IFERROR(VLOOKUP(TRIM(E5278&amp;""),'Référentiel Articles'!$A$2:$F$634,5,FALSE),""))</f>
      </c>
      <c r="H5278" s="85" t="str">
        <v/>
      </c>
      <c r="I5278" s="84">
        <f>IF($E5278="","",IFERROR(VLOOKUP(TRIM(E5278&amp;""),'Référentiel Articles'!$A$2:$F$634,6,FALSE),""))</f>
      </c>
      <c r="J5278" s="90">
        <f>IF(OR($E5278="",$H5278=""),"",$H5278*$I5278)</f>
      </c>
      <c r="K5278" s="87" t="str">
        <v/>
      </c>
    </row>
    <row r="5279">
      <c r="A5279" s="74" t="str">
        <v/>
      </c>
      <c r="B5279" s="74" t="str">
        <v/>
      </c>
      <c r="C5279" s="75">
        <f>IF($E5279="","",IFERROR(VLOOKUP(TRIM(E5279&amp;""),'Référentiel Articles'!$A$2:$F$634,2,FALSE),""))</f>
      </c>
      <c r="D5279" s="75">
        <f>IF($E5279="","",IFERROR(VLOOKUP(TRIM(E5279&amp;""),'Référentiel Articles'!$A$2:$F$634,3,FALSE),""))</f>
      </c>
      <c r="E5279" s="74" t="str">
        <v/>
      </c>
      <c r="F5279" s="75">
        <f>IF($E5279="","",IFERROR(VLOOKUP(TRIM(E5279&amp;""),'Référentiel Articles'!$A$2:$F$634,4,FALSE),""))</f>
      </c>
      <c r="G5279" s="76">
        <f>IF($E5279="","",IFERROR(VLOOKUP(TRIM(E5279&amp;""),'Référentiel Articles'!$A$2:$F$634,5,FALSE),""))</f>
      </c>
      <c r="H5279" s="77" t="str">
        <v/>
      </c>
      <c r="I5279" s="76">
        <f>IF($E5279="","",IFERROR(VLOOKUP(TRIM(E5279&amp;""),'Référentiel Articles'!$A$2:$F$634,6,FALSE),""))</f>
      </c>
      <c r="J5279" s="78">
        <f>IF(OR($E5279="",$H5279=""),"",$H5279*$I5279)</f>
      </c>
      <c r="K5279" s="79" t="str">
        <v/>
      </c>
    </row>
    <row r="5280">
      <c r="A5280" s="81" t="str">
        <v/>
      </c>
      <c r="B5280" s="81" t="str">
        <v/>
      </c>
      <c r="C5280" s="83">
        <f>IF($E5280="","",IFERROR(VLOOKUP(TRIM(E5280&amp;""),'Référentiel Articles'!$A$2:$F$634,2,FALSE),""))</f>
      </c>
      <c r="D5280" s="83">
        <f>IF($E5280="","",IFERROR(VLOOKUP(TRIM(E5280&amp;""),'Référentiel Articles'!$A$2:$F$634,3,FALSE),""))</f>
      </c>
      <c r="E5280" s="81" t="str">
        <v/>
      </c>
      <c r="F5280" s="83">
        <f>IF($E5280="","",IFERROR(VLOOKUP(TRIM(E5280&amp;""),'Référentiel Articles'!$A$2:$F$634,4,FALSE),""))</f>
      </c>
      <c r="G5280" s="84">
        <f>IF($E5280="","",IFERROR(VLOOKUP(TRIM(E5280&amp;""),'Référentiel Articles'!$A$2:$F$634,5,FALSE),""))</f>
      </c>
      <c r="H5280" s="85" t="str">
        <v/>
      </c>
      <c r="I5280" s="84">
        <f>IF($E5280="","",IFERROR(VLOOKUP(TRIM(E5280&amp;""),'Référentiel Articles'!$A$2:$F$634,6,FALSE),""))</f>
      </c>
      <c r="J5280" s="90">
        <f>IF(OR($E5280="",$H5280=""),"",$H5280*$I5280)</f>
      </c>
      <c r="K5280" s="87" t="str">
        <v/>
      </c>
    </row>
    <row r="5281">
      <c r="A5281" s="74" t="str">
        <v/>
      </c>
      <c r="B5281" s="74" t="str">
        <v/>
      </c>
      <c r="C5281" s="75">
        <f>IF($E5281="","",IFERROR(VLOOKUP(TRIM(E5281&amp;""),'Référentiel Articles'!$A$2:$F$634,2,FALSE),""))</f>
      </c>
      <c r="D5281" s="75">
        <f>IF($E5281="","",IFERROR(VLOOKUP(TRIM(E5281&amp;""),'Référentiel Articles'!$A$2:$F$634,3,FALSE),""))</f>
      </c>
      <c r="E5281" s="74" t="str">
        <v/>
      </c>
      <c r="F5281" s="75">
        <f>IF($E5281="","",IFERROR(VLOOKUP(TRIM(E5281&amp;""),'Référentiel Articles'!$A$2:$F$634,4,FALSE),""))</f>
      </c>
      <c r="G5281" s="76">
        <f>IF($E5281="","",IFERROR(VLOOKUP(TRIM(E5281&amp;""),'Référentiel Articles'!$A$2:$F$634,5,FALSE),""))</f>
      </c>
      <c r="H5281" s="77" t="str">
        <v/>
      </c>
      <c r="I5281" s="76">
        <f>IF($E5281="","",IFERROR(VLOOKUP(TRIM(E5281&amp;""),'Référentiel Articles'!$A$2:$F$634,6,FALSE),""))</f>
      </c>
      <c r="J5281" s="78">
        <f>IF(OR($E5281="",$H5281=""),"",$H5281*$I5281)</f>
      </c>
      <c r="K5281" s="79" t="str">
        <v/>
      </c>
    </row>
    <row r="5282">
      <c r="A5282" s="81" t="str">
        <v/>
      </c>
      <c r="B5282" s="81" t="str">
        <v/>
      </c>
      <c r="C5282" s="83">
        <f>IF($E5282="","",IFERROR(VLOOKUP(TRIM(E5282&amp;""),'Référentiel Articles'!$A$2:$F$634,2,FALSE),""))</f>
      </c>
      <c r="D5282" s="83">
        <f>IF($E5282="","",IFERROR(VLOOKUP(TRIM(E5282&amp;""),'Référentiel Articles'!$A$2:$F$634,3,FALSE),""))</f>
      </c>
      <c r="E5282" s="81" t="str">
        <v/>
      </c>
      <c r="F5282" s="83">
        <f>IF($E5282="","",IFERROR(VLOOKUP(TRIM(E5282&amp;""),'Référentiel Articles'!$A$2:$F$634,4,FALSE),""))</f>
      </c>
      <c r="G5282" s="84">
        <f>IF($E5282="","",IFERROR(VLOOKUP(TRIM(E5282&amp;""),'Référentiel Articles'!$A$2:$F$634,5,FALSE),""))</f>
      </c>
      <c r="H5282" s="85" t="str">
        <v/>
      </c>
      <c r="I5282" s="84">
        <f>IF($E5282="","",IFERROR(VLOOKUP(TRIM(E5282&amp;""),'Référentiel Articles'!$A$2:$F$634,6,FALSE),""))</f>
      </c>
      <c r="J5282" s="90">
        <f>IF(OR($E5282="",$H5282=""),"",$H5282*$I5282)</f>
      </c>
      <c r="K5282" s="87" t="str">
        <v/>
      </c>
    </row>
    <row r="5283">
      <c r="A5283" s="74" t="str">
        <v/>
      </c>
      <c r="B5283" s="74" t="str">
        <v/>
      </c>
      <c r="C5283" s="75">
        <f>IF($E5283="","",IFERROR(VLOOKUP(TRIM(E5283&amp;""),'Référentiel Articles'!$A$2:$F$634,2,FALSE),""))</f>
      </c>
      <c r="D5283" s="75">
        <f>IF($E5283="","",IFERROR(VLOOKUP(TRIM(E5283&amp;""),'Référentiel Articles'!$A$2:$F$634,3,FALSE),""))</f>
      </c>
      <c r="E5283" s="74" t="str">
        <v/>
      </c>
      <c r="F5283" s="75">
        <f>IF($E5283="","",IFERROR(VLOOKUP(TRIM(E5283&amp;""),'Référentiel Articles'!$A$2:$F$634,4,FALSE),""))</f>
      </c>
      <c r="G5283" s="76">
        <f>IF($E5283="","",IFERROR(VLOOKUP(TRIM(E5283&amp;""),'Référentiel Articles'!$A$2:$F$634,5,FALSE),""))</f>
      </c>
      <c r="H5283" s="77" t="str">
        <v/>
      </c>
      <c r="I5283" s="76">
        <f>IF($E5283="","",IFERROR(VLOOKUP(TRIM(E5283&amp;""),'Référentiel Articles'!$A$2:$F$634,6,FALSE),""))</f>
      </c>
      <c r="J5283" s="78">
        <f>IF(OR($E5283="",$H5283=""),"",$H5283*$I5283)</f>
      </c>
      <c r="K5283" s="79" t="str">
        <v/>
      </c>
    </row>
    <row r="5284">
      <c r="A5284" s="81" t="str">
        <v/>
      </c>
      <c r="B5284" s="81" t="str">
        <v/>
      </c>
      <c r="C5284" s="83">
        <f>IF($E5284="","",IFERROR(VLOOKUP(TRIM(E5284&amp;""),'Référentiel Articles'!$A$2:$F$634,2,FALSE),""))</f>
      </c>
      <c r="D5284" s="83">
        <f>IF($E5284="","",IFERROR(VLOOKUP(TRIM(E5284&amp;""),'Référentiel Articles'!$A$2:$F$634,3,FALSE),""))</f>
      </c>
      <c r="E5284" s="81" t="str">
        <v/>
      </c>
      <c r="F5284" s="83">
        <f>IF($E5284="","",IFERROR(VLOOKUP(TRIM(E5284&amp;""),'Référentiel Articles'!$A$2:$F$634,4,FALSE),""))</f>
      </c>
      <c r="G5284" s="84">
        <f>IF($E5284="","",IFERROR(VLOOKUP(TRIM(E5284&amp;""),'Référentiel Articles'!$A$2:$F$634,5,FALSE),""))</f>
      </c>
      <c r="H5284" s="85" t="str">
        <v/>
      </c>
      <c r="I5284" s="84">
        <f>IF($E5284="","",IFERROR(VLOOKUP(TRIM(E5284&amp;""),'Référentiel Articles'!$A$2:$F$634,6,FALSE),""))</f>
      </c>
      <c r="J5284" s="90">
        <f>IF(OR($E5284="",$H5284=""),"",$H5284*$I5284)</f>
      </c>
      <c r="K5284" s="87" t="str">
        <v/>
      </c>
    </row>
    <row r="5285">
      <c r="A5285" s="74" t="str">
        <v/>
      </c>
      <c r="B5285" s="74" t="str">
        <v/>
      </c>
      <c r="C5285" s="75">
        <f>IF($E5285="","",IFERROR(VLOOKUP(TRIM(E5285&amp;""),'Référentiel Articles'!$A$2:$F$634,2,FALSE),""))</f>
      </c>
      <c r="D5285" s="75">
        <f>IF($E5285="","",IFERROR(VLOOKUP(TRIM(E5285&amp;""),'Référentiel Articles'!$A$2:$F$634,3,FALSE),""))</f>
      </c>
      <c r="E5285" s="74" t="str">
        <v/>
      </c>
      <c r="F5285" s="75">
        <f>IF($E5285="","",IFERROR(VLOOKUP(TRIM(E5285&amp;""),'Référentiel Articles'!$A$2:$F$634,4,FALSE),""))</f>
      </c>
      <c r="G5285" s="76">
        <f>IF($E5285="","",IFERROR(VLOOKUP(TRIM(E5285&amp;""),'Référentiel Articles'!$A$2:$F$634,5,FALSE),""))</f>
      </c>
      <c r="H5285" s="77" t="str">
        <v/>
      </c>
      <c r="I5285" s="76">
        <f>IF($E5285="","",IFERROR(VLOOKUP(TRIM(E5285&amp;""),'Référentiel Articles'!$A$2:$F$634,6,FALSE),""))</f>
      </c>
      <c r="J5285" s="78">
        <f>IF(OR($E5285="",$H5285=""),"",$H5285*$I5285)</f>
      </c>
      <c r="K5285" s="79" t="str">
        <v/>
      </c>
    </row>
    <row r="5286">
      <c r="A5286" s="81" t="str">
        <v/>
      </c>
      <c r="B5286" s="81" t="str">
        <v/>
      </c>
      <c r="C5286" s="83">
        <f>IF($E5286="","",IFERROR(VLOOKUP(TRIM(E5286&amp;""),'Référentiel Articles'!$A$2:$F$634,2,FALSE),""))</f>
      </c>
      <c r="D5286" s="83">
        <f>IF($E5286="","",IFERROR(VLOOKUP(TRIM(E5286&amp;""),'Référentiel Articles'!$A$2:$F$634,3,FALSE),""))</f>
      </c>
      <c r="E5286" s="81" t="str">
        <v/>
      </c>
      <c r="F5286" s="83">
        <f>IF($E5286="","",IFERROR(VLOOKUP(TRIM(E5286&amp;""),'Référentiel Articles'!$A$2:$F$634,4,FALSE),""))</f>
      </c>
      <c r="G5286" s="84">
        <f>IF($E5286="","",IFERROR(VLOOKUP(TRIM(E5286&amp;""),'Référentiel Articles'!$A$2:$F$634,5,FALSE),""))</f>
      </c>
      <c r="H5286" s="85" t="str">
        <v/>
      </c>
      <c r="I5286" s="84">
        <f>IF($E5286="","",IFERROR(VLOOKUP(TRIM(E5286&amp;""),'Référentiel Articles'!$A$2:$F$634,6,FALSE),""))</f>
      </c>
      <c r="J5286" s="90">
        <f>IF(OR($E5286="",$H5286=""),"",$H5286*$I5286)</f>
      </c>
      <c r="K5286" s="87" t="str">
        <v/>
      </c>
    </row>
    <row r="5287">
      <c r="A5287" s="74" t="str">
        <v/>
      </c>
      <c r="B5287" s="74" t="str">
        <v/>
      </c>
      <c r="C5287" s="75">
        <f>IF($E5287="","",IFERROR(VLOOKUP(TRIM(E5287&amp;""),'Référentiel Articles'!$A$2:$F$634,2,FALSE),""))</f>
      </c>
      <c r="D5287" s="75">
        <f>IF($E5287="","",IFERROR(VLOOKUP(TRIM(E5287&amp;""),'Référentiel Articles'!$A$2:$F$634,3,FALSE),""))</f>
      </c>
      <c r="E5287" s="74" t="str">
        <v/>
      </c>
      <c r="F5287" s="75">
        <f>IF($E5287="","",IFERROR(VLOOKUP(TRIM(E5287&amp;""),'Référentiel Articles'!$A$2:$F$634,4,FALSE),""))</f>
      </c>
      <c r="G5287" s="76">
        <f>IF($E5287="","",IFERROR(VLOOKUP(TRIM(E5287&amp;""),'Référentiel Articles'!$A$2:$F$634,5,FALSE),""))</f>
      </c>
      <c r="H5287" s="77" t="str">
        <v/>
      </c>
      <c r="I5287" s="76">
        <f>IF($E5287="","",IFERROR(VLOOKUP(TRIM(E5287&amp;""),'Référentiel Articles'!$A$2:$F$634,6,FALSE),""))</f>
      </c>
      <c r="J5287" s="78">
        <f>IF(OR($E5287="",$H5287=""),"",$H5287*$I5287)</f>
      </c>
      <c r="K5287" s="79" t="str">
        <v/>
      </c>
    </row>
    <row r="5288">
      <c r="A5288" s="81" t="str">
        <v/>
      </c>
      <c r="B5288" s="81" t="str">
        <v/>
      </c>
      <c r="C5288" s="83">
        <f>IF($E5288="","",IFERROR(VLOOKUP(TRIM(E5288&amp;""),'Référentiel Articles'!$A$2:$F$634,2,FALSE),""))</f>
      </c>
      <c r="D5288" s="83">
        <f>IF($E5288="","",IFERROR(VLOOKUP(TRIM(E5288&amp;""),'Référentiel Articles'!$A$2:$F$634,3,FALSE),""))</f>
      </c>
      <c r="E5288" s="81" t="str">
        <v/>
      </c>
      <c r="F5288" s="83">
        <f>IF($E5288="","",IFERROR(VLOOKUP(TRIM(E5288&amp;""),'Référentiel Articles'!$A$2:$F$634,4,FALSE),""))</f>
      </c>
      <c r="G5288" s="84">
        <f>IF($E5288="","",IFERROR(VLOOKUP(TRIM(E5288&amp;""),'Référentiel Articles'!$A$2:$F$634,5,FALSE),""))</f>
      </c>
      <c r="H5288" s="85" t="str">
        <v/>
      </c>
      <c r="I5288" s="84">
        <f>IF($E5288="","",IFERROR(VLOOKUP(TRIM(E5288&amp;""),'Référentiel Articles'!$A$2:$F$634,6,FALSE),""))</f>
      </c>
      <c r="J5288" s="90">
        <f>IF(OR($E5288="",$H5288=""),"",$H5288*$I5288)</f>
      </c>
      <c r="K5288" s="87" t="str">
        <v/>
      </c>
    </row>
    <row r="5289">
      <c r="A5289" s="74" t="str">
        <v/>
      </c>
      <c r="B5289" s="74" t="str">
        <v/>
      </c>
      <c r="C5289" s="75">
        <f>IF($E5289="","",IFERROR(VLOOKUP(TRIM(E5289&amp;""),'Référentiel Articles'!$A$2:$F$634,2,FALSE),""))</f>
      </c>
      <c r="D5289" s="75">
        <f>IF($E5289="","",IFERROR(VLOOKUP(TRIM(E5289&amp;""),'Référentiel Articles'!$A$2:$F$634,3,FALSE),""))</f>
      </c>
      <c r="E5289" s="74" t="str">
        <v/>
      </c>
      <c r="F5289" s="75">
        <f>IF($E5289="","",IFERROR(VLOOKUP(TRIM(E5289&amp;""),'Référentiel Articles'!$A$2:$F$634,4,FALSE),""))</f>
      </c>
      <c r="G5289" s="76">
        <f>IF($E5289="","",IFERROR(VLOOKUP(TRIM(E5289&amp;""),'Référentiel Articles'!$A$2:$F$634,5,FALSE),""))</f>
      </c>
      <c r="H5289" s="77" t="str">
        <v/>
      </c>
      <c r="I5289" s="76">
        <f>IF($E5289="","",IFERROR(VLOOKUP(TRIM(E5289&amp;""),'Référentiel Articles'!$A$2:$F$634,6,FALSE),""))</f>
      </c>
      <c r="J5289" s="78">
        <f>IF(OR($E5289="",$H5289=""),"",$H5289*$I5289)</f>
      </c>
      <c r="K5289" s="79" t="str">
        <v/>
      </c>
    </row>
    <row r="5290">
      <c r="A5290" s="81" t="str">
        <v/>
      </c>
      <c r="B5290" s="81" t="str">
        <v/>
      </c>
      <c r="C5290" s="83">
        <f>IF($E5290="","",IFERROR(VLOOKUP(TRIM(E5290&amp;""),'Référentiel Articles'!$A$2:$F$634,2,FALSE),""))</f>
      </c>
      <c r="D5290" s="83">
        <f>IF($E5290="","",IFERROR(VLOOKUP(TRIM(E5290&amp;""),'Référentiel Articles'!$A$2:$F$634,3,FALSE),""))</f>
      </c>
      <c r="E5290" s="81" t="str">
        <v/>
      </c>
      <c r="F5290" s="83">
        <f>IF($E5290="","",IFERROR(VLOOKUP(TRIM(E5290&amp;""),'Référentiel Articles'!$A$2:$F$634,4,FALSE),""))</f>
      </c>
      <c r="G5290" s="84">
        <f>IF($E5290="","",IFERROR(VLOOKUP(TRIM(E5290&amp;""),'Référentiel Articles'!$A$2:$F$634,5,FALSE),""))</f>
      </c>
      <c r="H5290" s="85" t="str">
        <v/>
      </c>
      <c r="I5290" s="84">
        <f>IF($E5290="","",IFERROR(VLOOKUP(TRIM(E5290&amp;""),'Référentiel Articles'!$A$2:$F$634,6,FALSE),""))</f>
      </c>
      <c r="J5290" s="90">
        <f>IF(OR($E5290="",$H5290=""),"",$H5290*$I5290)</f>
      </c>
      <c r="K5290" s="87" t="str">
        <v/>
      </c>
    </row>
    <row r="5291">
      <c r="A5291" s="74" t="str">
        <v/>
      </c>
      <c r="B5291" s="74" t="str">
        <v/>
      </c>
      <c r="C5291" s="75">
        <f>IF($E5291="","",IFERROR(VLOOKUP(TRIM(E5291&amp;""),'Référentiel Articles'!$A$2:$F$634,2,FALSE),""))</f>
      </c>
      <c r="D5291" s="75">
        <f>IF($E5291="","",IFERROR(VLOOKUP(TRIM(E5291&amp;""),'Référentiel Articles'!$A$2:$F$634,3,FALSE),""))</f>
      </c>
      <c r="E5291" s="74" t="str">
        <v/>
      </c>
      <c r="F5291" s="75">
        <f>IF($E5291="","",IFERROR(VLOOKUP(TRIM(E5291&amp;""),'Référentiel Articles'!$A$2:$F$634,4,FALSE),""))</f>
      </c>
      <c r="G5291" s="76">
        <f>IF($E5291="","",IFERROR(VLOOKUP(TRIM(E5291&amp;""),'Référentiel Articles'!$A$2:$F$634,5,FALSE),""))</f>
      </c>
      <c r="H5291" s="77" t="str">
        <v/>
      </c>
      <c r="I5291" s="76">
        <f>IF($E5291="","",IFERROR(VLOOKUP(TRIM(E5291&amp;""),'Référentiel Articles'!$A$2:$F$634,6,FALSE),""))</f>
      </c>
      <c r="J5291" s="78">
        <f>IF(OR($E5291="",$H5291=""),"",$H5291*$I5291)</f>
      </c>
      <c r="K5291" s="79" t="str">
        <v/>
      </c>
    </row>
    <row r="5292">
      <c r="A5292" s="81" t="str">
        <v/>
      </c>
      <c r="B5292" s="81" t="str">
        <v/>
      </c>
      <c r="C5292" s="83">
        <f>IF($E5292="","",IFERROR(VLOOKUP(TRIM(E5292&amp;""),'Référentiel Articles'!$A$2:$F$634,2,FALSE),""))</f>
      </c>
      <c r="D5292" s="83">
        <f>IF($E5292="","",IFERROR(VLOOKUP(TRIM(E5292&amp;""),'Référentiel Articles'!$A$2:$F$634,3,FALSE),""))</f>
      </c>
      <c r="E5292" s="81" t="str">
        <v/>
      </c>
      <c r="F5292" s="83">
        <f>IF($E5292="","",IFERROR(VLOOKUP(TRIM(E5292&amp;""),'Référentiel Articles'!$A$2:$F$634,4,FALSE),""))</f>
      </c>
      <c r="G5292" s="84">
        <f>IF($E5292="","",IFERROR(VLOOKUP(TRIM(E5292&amp;""),'Référentiel Articles'!$A$2:$F$634,5,FALSE),""))</f>
      </c>
      <c r="H5292" s="85" t="str">
        <v/>
      </c>
      <c r="I5292" s="84">
        <f>IF($E5292="","",IFERROR(VLOOKUP(TRIM(E5292&amp;""),'Référentiel Articles'!$A$2:$F$634,6,FALSE),""))</f>
      </c>
      <c r="J5292" s="90">
        <f>IF(OR($E5292="",$H5292=""),"",$H5292*$I5292)</f>
      </c>
      <c r="K5292" s="87" t="str">
        <v/>
      </c>
    </row>
    <row r="5293">
      <c r="A5293" s="74" t="str">
        <v/>
      </c>
      <c r="B5293" s="74" t="str">
        <v/>
      </c>
      <c r="C5293" s="75">
        <f>IF($E5293="","",IFERROR(VLOOKUP(TRIM(E5293&amp;""),'Référentiel Articles'!$A$2:$F$634,2,FALSE),""))</f>
      </c>
      <c r="D5293" s="75">
        <f>IF($E5293="","",IFERROR(VLOOKUP(TRIM(E5293&amp;""),'Référentiel Articles'!$A$2:$F$634,3,FALSE),""))</f>
      </c>
      <c r="E5293" s="74" t="str">
        <v/>
      </c>
      <c r="F5293" s="75">
        <f>IF($E5293="","",IFERROR(VLOOKUP(TRIM(E5293&amp;""),'Référentiel Articles'!$A$2:$F$634,4,FALSE),""))</f>
      </c>
      <c r="G5293" s="76">
        <f>IF($E5293="","",IFERROR(VLOOKUP(TRIM(E5293&amp;""),'Référentiel Articles'!$A$2:$F$634,5,FALSE),""))</f>
      </c>
      <c r="H5293" s="77" t="str">
        <v/>
      </c>
      <c r="I5293" s="76">
        <f>IF($E5293="","",IFERROR(VLOOKUP(TRIM(E5293&amp;""),'Référentiel Articles'!$A$2:$F$634,6,FALSE),""))</f>
      </c>
      <c r="J5293" s="78">
        <f>IF(OR($E5293="",$H5293=""),"",$H5293*$I5293)</f>
      </c>
      <c r="K5293" s="79" t="str">
        <v/>
      </c>
    </row>
    <row r="5294">
      <c r="A5294" s="81" t="str">
        <v/>
      </c>
      <c r="B5294" s="81" t="str">
        <v/>
      </c>
      <c r="C5294" s="83">
        <f>IF($E5294="","",IFERROR(VLOOKUP(TRIM(E5294&amp;""),'Référentiel Articles'!$A$2:$F$634,2,FALSE),""))</f>
      </c>
      <c r="D5294" s="83">
        <f>IF($E5294="","",IFERROR(VLOOKUP(TRIM(E5294&amp;""),'Référentiel Articles'!$A$2:$F$634,3,FALSE),""))</f>
      </c>
      <c r="E5294" s="81" t="str">
        <v/>
      </c>
      <c r="F5294" s="83">
        <f>IF($E5294="","",IFERROR(VLOOKUP(TRIM(E5294&amp;""),'Référentiel Articles'!$A$2:$F$634,4,FALSE),""))</f>
      </c>
      <c r="G5294" s="84">
        <f>IF($E5294="","",IFERROR(VLOOKUP(TRIM(E5294&amp;""),'Référentiel Articles'!$A$2:$F$634,5,FALSE),""))</f>
      </c>
      <c r="H5294" s="85" t="str">
        <v/>
      </c>
      <c r="I5294" s="84">
        <f>IF($E5294="","",IFERROR(VLOOKUP(TRIM(E5294&amp;""),'Référentiel Articles'!$A$2:$F$634,6,FALSE),""))</f>
      </c>
      <c r="J5294" s="90">
        <f>IF(OR($E5294="",$H5294=""),"",$H5294*$I5294)</f>
      </c>
      <c r="K5294" s="87" t="str">
        <v/>
      </c>
    </row>
    <row r="5295">
      <c r="A5295" s="74" t="str">
        <v/>
      </c>
      <c r="B5295" s="74" t="str">
        <v/>
      </c>
      <c r="C5295" s="75">
        <f>IF($E5295="","",IFERROR(VLOOKUP(TRIM(E5295&amp;""),'Référentiel Articles'!$A$2:$F$634,2,FALSE),""))</f>
      </c>
      <c r="D5295" s="75">
        <f>IF($E5295="","",IFERROR(VLOOKUP(TRIM(E5295&amp;""),'Référentiel Articles'!$A$2:$F$634,3,FALSE),""))</f>
      </c>
      <c r="E5295" s="74" t="str">
        <v/>
      </c>
      <c r="F5295" s="75">
        <f>IF($E5295="","",IFERROR(VLOOKUP(TRIM(E5295&amp;""),'Référentiel Articles'!$A$2:$F$634,4,FALSE),""))</f>
      </c>
      <c r="G5295" s="76">
        <f>IF($E5295="","",IFERROR(VLOOKUP(TRIM(E5295&amp;""),'Référentiel Articles'!$A$2:$F$634,5,FALSE),""))</f>
      </c>
      <c r="H5295" s="77" t="str">
        <v/>
      </c>
      <c r="I5295" s="76">
        <f>IF($E5295="","",IFERROR(VLOOKUP(TRIM(E5295&amp;""),'Référentiel Articles'!$A$2:$F$634,6,FALSE),""))</f>
      </c>
      <c r="J5295" s="78">
        <f>IF(OR($E5295="",$H5295=""),"",$H5295*$I5295)</f>
      </c>
      <c r="K5295" s="79" t="str">
        <v/>
      </c>
    </row>
    <row r="5296">
      <c r="A5296" s="81" t="str">
        <v/>
      </c>
      <c r="B5296" s="81" t="str">
        <v/>
      </c>
      <c r="C5296" s="83">
        <f>IF($E5296="","",IFERROR(VLOOKUP(TRIM(E5296&amp;""),'Référentiel Articles'!$A$2:$F$634,2,FALSE),""))</f>
      </c>
      <c r="D5296" s="83">
        <f>IF($E5296="","",IFERROR(VLOOKUP(TRIM(E5296&amp;""),'Référentiel Articles'!$A$2:$F$634,3,FALSE),""))</f>
      </c>
      <c r="E5296" s="81" t="str">
        <v/>
      </c>
      <c r="F5296" s="83">
        <f>IF($E5296="","",IFERROR(VLOOKUP(TRIM(E5296&amp;""),'Référentiel Articles'!$A$2:$F$634,4,FALSE),""))</f>
      </c>
      <c r="G5296" s="84">
        <f>IF($E5296="","",IFERROR(VLOOKUP(TRIM(E5296&amp;""),'Référentiel Articles'!$A$2:$F$634,5,FALSE),""))</f>
      </c>
      <c r="H5296" s="85" t="str">
        <v/>
      </c>
      <c r="I5296" s="84">
        <f>IF($E5296="","",IFERROR(VLOOKUP(TRIM(E5296&amp;""),'Référentiel Articles'!$A$2:$F$634,6,FALSE),""))</f>
      </c>
      <c r="J5296" s="90">
        <f>IF(OR($E5296="",$H5296=""),"",$H5296*$I5296)</f>
      </c>
      <c r="K5296" s="87" t="str">
        <v/>
      </c>
    </row>
    <row r="5297">
      <c r="A5297" s="74" t="str">
        <v/>
      </c>
      <c r="B5297" s="74" t="str">
        <v/>
      </c>
      <c r="C5297" s="75">
        <f>IF($E5297="","",IFERROR(VLOOKUP(TRIM(E5297&amp;""),'Référentiel Articles'!$A$2:$F$634,2,FALSE),""))</f>
      </c>
      <c r="D5297" s="75">
        <f>IF($E5297="","",IFERROR(VLOOKUP(TRIM(E5297&amp;""),'Référentiel Articles'!$A$2:$F$634,3,FALSE),""))</f>
      </c>
      <c r="E5297" s="74" t="str">
        <v/>
      </c>
      <c r="F5297" s="75">
        <f>IF($E5297="","",IFERROR(VLOOKUP(TRIM(E5297&amp;""),'Référentiel Articles'!$A$2:$F$634,4,FALSE),""))</f>
      </c>
      <c r="G5297" s="76">
        <f>IF($E5297="","",IFERROR(VLOOKUP(TRIM(E5297&amp;""),'Référentiel Articles'!$A$2:$F$634,5,FALSE),""))</f>
      </c>
      <c r="H5297" s="77" t="str">
        <v/>
      </c>
      <c r="I5297" s="76">
        <f>IF($E5297="","",IFERROR(VLOOKUP(TRIM(E5297&amp;""),'Référentiel Articles'!$A$2:$F$634,6,FALSE),""))</f>
      </c>
      <c r="J5297" s="78">
        <f>IF(OR($E5297="",$H5297=""),"",$H5297*$I5297)</f>
      </c>
      <c r="K5297" s="79" t="str">
        <v/>
      </c>
    </row>
    <row r="5298">
      <c r="A5298" s="81" t="str">
        <v/>
      </c>
      <c r="B5298" s="81" t="str">
        <v/>
      </c>
      <c r="C5298" s="83">
        <f>IF($E5298="","",IFERROR(VLOOKUP(TRIM(E5298&amp;""),'Référentiel Articles'!$A$2:$F$634,2,FALSE),""))</f>
      </c>
      <c r="D5298" s="83">
        <f>IF($E5298="","",IFERROR(VLOOKUP(TRIM(E5298&amp;""),'Référentiel Articles'!$A$2:$F$634,3,FALSE),""))</f>
      </c>
      <c r="E5298" s="81" t="str">
        <v/>
      </c>
      <c r="F5298" s="83">
        <f>IF($E5298="","",IFERROR(VLOOKUP(TRIM(E5298&amp;""),'Référentiel Articles'!$A$2:$F$634,4,FALSE),""))</f>
      </c>
      <c r="G5298" s="84">
        <f>IF($E5298="","",IFERROR(VLOOKUP(TRIM(E5298&amp;""),'Référentiel Articles'!$A$2:$F$634,5,FALSE),""))</f>
      </c>
      <c r="H5298" s="85" t="str">
        <v/>
      </c>
      <c r="I5298" s="84">
        <f>IF($E5298="","",IFERROR(VLOOKUP(TRIM(E5298&amp;""),'Référentiel Articles'!$A$2:$F$634,6,FALSE),""))</f>
      </c>
      <c r="J5298" s="90">
        <f>IF(OR($E5298="",$H5298=""),"",$H5298*$I5298)</f>
      </c>
      <c r="K5298" s="87" t="str">
        <v/>
      </c>
    </row>
    <row r="5299">
      <c r="A5299" s="74" t="str">
        <v/>
      </c>
      <c r="B5299" s="74" t="str">
        <v/>
      </c>
      <c r="C5299" s="75">
        <f>IF($E5299="","",IFERROR(VLOOKUP(TRIM(E5299&amp;""),'Référentiel Articles'!$A$2:$F$634,2,FALSE),""))</f>
      </c>
      <c r="D5299" s="75">
        <f>IF($E5299="","",IFERROR(VLOOKUP(TRIM(E5299&amp;""),'Référentiel Articles'!$A$2:$F$634,3,FALSE),""))</f>
      </c>
      <c r="E5299" s="74" t="str">
        <v/>
      </c>
      <c r="F5299" s="75">
        <f>IF($E5299="","",IFERROR(VLOOKUP(TRIM(E5299&amp;""),'Référentiel Articles'!$A$2:$F$634,4,FALSE),""))</f>
      </c>
      <c r="G5299" s="76">
        <f>IF($E5299="","",IFERROR(VLOOKUP(TRIM(E5299&amp;""),'Référentiel Articles'!$A$2:$F$634,5,FALSE),""))</f>
      </c>
      <c r="H5299" s="77" t="str">
        <v/>
      </c>
      <c r="I5299" s="76">
        <f>IF($E5299="","",IFERROR(VLOOKUP(TRIM(E5299&amp;""),'Référentiel Articles'!$A$2:$F$634,6,FALSE),""))</f>
      </c>
      <c r="J5299" s="78">
        <f>IF(OR($E5299="",$H5299=""),"",$H5299*$I5299)</f>
      </c>
      <c r="K5299" s="79" t="str">
        <v/>
      </c>
    </row>
    <row r="5300">
      <c r="A5300" s="81" t="str">
        <v/>
      </c>
      <c r="B5300" s="81" t="str">
        <v/>
      </c>
      <c r="C5300" s="83">
        <f>IF($E5300="","",IFERROR(VLOOKUP(TRIM(E5300&amp;""),'Référentiel Articles'!$A$2:$F$634,2,FALSE),""))</f>
      </c>
      <c r="D5300" s="83">
        <f>IF($E5300="","",IFERROR(VLOOKUP(TRIM(E5300&amp;""),'Référentiel Articles'!$A$2:$F$634,3,FALSE),""))</f>
      </c>
      <c r="E5300" s="81" t="str">
        <v/>
      </c>
      <c r="F5300" s="83">
        <f>IF($E5300="","",IFERROR(VLOOKUP(TRIM(E5300&amp;""),'Référentiel Articles'!$A$2:$F$634,4,FALSE),""))</f>
      </c>
      <c r="G5300" s="84">
        <f>IF($E5300="","",IFERROR(VLOOKUP(TRIM(E5300&amp;""),'Référentiel Articles'!$A$2:$F$634,5,FALSE),""))</f>
      </c>
      <c r="H5300" s="85" t="str">
        <v/>
      </c>
      <c r="I5300" s="84">
        <f>IF($E5300="","",IFERROR(VLOOKUP(TRIM(E5300&amp;""),'Référentiel Articles'!$A$2:$F$634,6,FALSE),""))</f>
      </c>
      <c r="J5300" s="90">
        <f>IF(OR($E5300="",$H5300=""),"",$H5300*$I5300)</f>
      </c>
      <c r="K5300" s="87" t="str">
        <v/>
      </c>
    </row>
    <row r="5301">
      <c r="A5301" s="74" t="str">
        <v/>
      </c>
      <c r="B5301" s="74" t="str">
        <v/>
      </c>
      <c r="C5301" s="75">
        <f>IF($E5301="","",IFERROR(VLOOKUP(TRIM(E5301&amp;""),'Référentiel Articles'!$A$2:$F$634,2,FALSE),""))</f>
      </c>
      <c r="D5301" s="75">
        <f>IF($E5301="","",IFERROR(VLOOKUP(TRIM(E5301&amp;""),'Référentiel Articles'!$A$2:$F$634,3,FALSE),""))</f>
      </c>
      <c r="E5301" s="74" t="str">
        <v/>
      </c>
      <c r="F5301" s="75">
        <f>IF($E5301="","",IFERROR(VLOOKUP(TRIM(E5301&amp;""),'Référentiel Articles'!$A$2:$F$634,4,FALSE),""))</f>
      </c>
      <c r="G5301" s="76">
        <f>IF($E5301="","",IFERROR(VLOOKUP(TRIM(E5301&amp;""),'Référentiel Articles'!$A$2:$F$634,5,FALSE),""))</f>
      </c>
      <c r="H5301" s="77" t="str">
        <v/>
      </c>
      <c r="I5301" s="76">
        <f>IF($E5301="","",IFERROR(VLOOKUP(TRIM(E5301&amp;""),'Référentiel Articles'!$A$2:$F$634,6,FALSE),""))</f>
      </c>
      <c r="J5301" s="78">
        <f>IF(OR($E5301="",$H5301=""),"",$H5301*$I5301)</f>
      </c>
      <c r="K5301" s="79" t="str">
        <v/>
      </c>
    </row>
    <row r="5302">
      <c r="A5302" s="81" t="str">
        <v/>
      </c>
      <c r="B5302" s="81" t="str">
        <v/>
      </c>
      <c r="C5302" s="83">
        <f>IF($E5302="","",IFERROR(VLOOKUP(TRIM(E5302&amp;""),'Référentiel Articles'!$A$2:$F$634,2,FALSE),""))</f>
      </c>
      <c r="D5302" s="83">
        <f>IF($E5302="","",IFERROR(VLOOKUP(TRIM(E5302&amp;""),'Référentiel Articles'!$A$2:$F$634,3,FALSE),""))</f>
      </c>
      <c r="E5302" s="81" t="str">
        <v/>
      </c>
      <c r="F5302" s="83">
        <f>IF($E5302="","",IFERROR(VLOOKUP(TRIM(E5302&amp;""),'Référentiel Articles'!$A$2:$F$634,4,FALSE),""))</f>
      </c>
      <c r="G5302" s="84">
        <f>IF($E5302="","",IFERROR(VLOOKUP(TRIM(E5302&amp;""),'Référentiel Articles'!$A$2:$F$634,5,FALSE),""))</f>
      </c>
      <c r="H5302" s="85" t="str">
        <v/>
      </c>
      <c r="I5302" s="84">
        <f>IF($E5302="","",IFERROR(VLOOKUP(TRIM(E5302&amp;""),'Référentiel Articles'!$A$2:$F$634,6,FALSE),""))</f>
      </c>
      <c r="J5302" s="90">
        <f>IF(OR($E5302="",$H5302=""),"",$H5302*$I5302)</f>
      </c>
      <c r="K5302" s="87" t="str">
        <v/>
      </c>
    </row>
    <row r="5303">
      <c r="A5303" s="74" t="str">
        <v/>
      </c>
      <c r="B5303" s="74" t="str">
        <v/>
      </c>
      <c r="C5303" s="75">
        <f>IF($E5303="","",IFERROR(VLOOKUP(TRIM(E5303&amp;""),'Référentiel Articles'!$A$2:$F$634,2,FALSE),""))</f>
      </c>
      <c r="D5303" s="75">
        <f>IF($E5303="","",IFERROR(VLOOKUP(TRIM(E5303&amp;""),'Référentiel Articles'!$A$2:$F$634,3,FALSE),""))</f>
      </c>
      <c r="E5303" s="74" t="str">
        <v/>
      </c>
      <c r="F5303" s="75">
        <f>IF($E5303="","",IFERROR(VLOOKUP(TRIM(E5303&amp;""),'Référentiel Articles'!$A$2:$F$634,4,FALSE),""))</f>
      </c>
      <c r="G5303" s="76">
        <f>IF($E5303="","",IFERROR(VLOOKUP(TRIM(E5303&amp;""),'Référentiel Articles'!$A$2:$F$634,5,FALSE),""))</f>
      </c>
      <c r="H5303" s="77" t="str">
        <v/>
      </c>
      <c r="I5303" s="76">
        <f>IF($E5303="","",IFERROR(VLOOKUP(TRIM(E5303&amp;""),'Référentiel Articles'!$A$2:$F$634,6,FALSE),""))</f>
      </c>
      <c r="J5303" s="78">
        <f>IF(OR($E5303="",$H5303=""),"",$H5303*$I5303)</f>
      </c>
      <c r="K5303" s="79" t="str">
        <v/>
      </c>
    </row>
    <row r="5304">
      <c r="A5304" s="81" t="str">
        <v/>
      </c>
      <c r="B5304" s="81" t="str">
        <v/>
      </c>
      <c r="C5304" s="83">
        <f>IF($E5304="","",IFERROR(VLOOKUP(TRIM(E5304&amp;""),'Référentiel Articles'!$A$2:$F$634,2,FALSE),""))</f>
      </c>
      <c r="D5304" s="83">
        <f>IF($E5304="","",IFERROR(VLOOKUP(TRIM(E5304&amp;""),'Référentiel Articles'!$A$2:$F$634,3,FALSE),""))</f>
      </c>
      <c r="E5304" s="81" t="str">
        <v/>
      </c>
      <c r="F5304" s="83">
        <f>IF($E5304="","",IFERROR(VLOOKUP(TRIM(E5304&amp;""),'Référentiel Articles'!$A$2:$F$634,4,FALSE),""))</f>
      </c>
      <c r="G5304" s="84">
        <f>IF($E5304="","",IFERROR(VLOOKUP(TRIM(E5304&amp;""),'Référentiel Articles'!$A$2:$F$634,5,FALSE),""))</f>
      </c>
      <c r="H5304" s="85" t="str">
        <v/>
      </c>
      <c r="I5304" s="84">
        <f>IF($E5304="","",IFERROR(VLOOKUP(TRIM(E5304&amp;""),'Référentiel Articles'!$A$2:$F$634,6,FALSE),""))</f>
      </c>
      <c r="J5304" s="90">
        <f>IF(OR($E5304="",$H5304=""),"",$H5304*$I5304)</f>
      </c>
      <c r="K5304" s="87" t="str">
        <v/>
      </c>
    </row>
    <row r="5305">
      <c r="A5305" s="74" t="str">
        <v/>
      </c>
      <c r="B5305" s="74" t="str">
        <v/>
      </c>
      <c r="C5305" s="75">
        <f>IF($E5305="","",IFERROR(VLOOKUP(TRIM(E5305&amp;""),'Référentiel Articles'!$A$2:$F$634,2,FALSE),""))</f>
      </c>
      <c r="D5305" s="75">
        <f>IF($E5305="","",IFERROR(VLOOKUP(TRIM(E5305&amp;""),'Référentiel Articles'!$A$2:$F$634,3,FALSE),""))</f>
      </c>
      <c r="E5305" s="74" t="str">
        <v/>
      </c>
      <c r="F5305" s="75">
        <f>IF($E5305="","",IFERROR(VLOOKUP(TRIM(E5305&amp;""),'Référentiel Articles'!$A$2:$F$634,4,FALSE),""))</f>
      </c>
      <c r="G5305" s="76">
        <f>IF($E5305="","",IFERROR(VLOOKUP(TRIM(E5305&amp;""),'Référentiel Articles'!$A$2:$F$634,5,FALSE),""))</f>
      </c>
      <c r="H5305" s="77" t="str">
        <v/>
      </c>
      <c r="I5305" s="76">
        <f>IF($E5305="","",IFERROR(VLOOKUP(TRIM(E5305&amp;""),'Référentiel Articles'!$A$2:$F$634,6,FALSE),""))</f>
      </c>
      <c r="J5305" s="78">
        <f>IF(OR($E5305="",$H5305=""),"",$H5305*$I5305)</f>
      </c>
      <c r="K5305" s="79" t="str">
        <v/>
      </c>
    </row>
    <row r="5306">
      <c r="A5306" s="81" t="str">
        <v/>
      </c>
      <c r="B5306" s="81" t="str">
        <v/>
      </c>
      <c r="C5306" s="83">
        <f>IF($E5306="","",IFERROR(VLOOKUP(TRIM(E5306&amp;""),'Référentiel Articles'!$A$2:$F$634,2,FALSE),""))</f>
      </c>
      <c r="D5306" s="83">
        <f>IF($E5306="","",IFERROR(VLOOKUP(TRIM(E5306&amp;""),'Référentiel Articles'!$A$2:$F$634,3,FALSE),""))</f>
      </c>
      <c r="E5306" s="81" t="str">
        <v/>
      </c>
      <c r="F5306" s="83">
        <f>IF($E5306="","",IFERROR(VLOOKUP(TRIM(E5306&amp;""),'Référentiel Articles'!$A$2:$F$634,4,FALSE),""))</f>
      </c>
      <c r="G5306" s="84">
        <f>IF($E5306="","",IFERROR(VLOOKUP(TRIM(E5306&amp;""),'Référentiel Articles'!$A$2:$F$634,5,FALSE),""))</f>
      </c>
      <c r="H5306" s="85" t="str">
        <v/>
      </c>
      <c r="I5306" s="84">
        <f>IF($E5306="","",IFERROR(VLOOKUP(TRIM(E5306&amp;""),'Référentiel Articles'!$A$2:$F$634,6,FALSE),""))</f>
      </c>
      <c r="J5306" s="90">
        <f>IF(OR($E5306="",$H5306=""),"",$H5306*$I5306)</f>
      </c>
      <c r="K5306" s="87" t="str">
        <v/>
      </c>
    </row>
    <row r="5307">
      <c r="A5307" s="74" t="str">
        <v/>
      </c>
      <c r="B5307" s="74" t="str">
        <v/>
      </c>
      <c r="C5307" s="75">
        <f>IF($E5307="","",IFERROR(VLOOKUP(TRIM(E5307&amp;""),'Référentiel Articles'!$A$2:$F$634,2,FALSE),""))</f>
      </c>
      <c r="D5307" s="75">
        <f>IF($E5307="","",IFERROR(VLOOKUP(TRIM(E5307&amp;""),'Référentiel Articles'!$A$2:$F$634,3,FALSE),""))</f>
      </c>
      <c r="E5307" s="74" t="str">
        <v/>
      </c>
      <c r="F5307" s="75">
        <f>IF($E5307="","",IFERROR(VLOOKUP(TRIM(E5307&amp;""),'Référentiel Articles'!$A$2:$F$634,4,FALSE),""))</f>
      </c>
      <c r="G5307" s="76">
        <f>IF($E5307="","",IFERROR(VLOOKUP(TRIM(E5307&amp;""),'Référentiel Articles'!$A$2:$F$634,5,FALSE),""))</f>
      </c>
      <c r="H5307" s="77" t="str">
        <v/>
      </c>
      <c r="I5307" s="76">
        <f>IF($E5307="","",IFERROR(VLOOKUP(TRIM(E5307&amp;""),'Référentiel Articles'!$A$2:$F$634,6,FALSE),""))</f>
      </c>
      <c r="J5307" s="78">
        <f>IF(OR($E5307="",$H5307=""),"",$H5307*$I5307)</f>
      </c>
      <c r="K5307" s="79" t="str">
        <v/>
      </c>
    </row>
    <row r="5308">
      <c r="A5308" s="81" t="str">
        <v/>
      </c>
      <c r="B5308" s="81" t="str">
        <v/>
      </c>
      <c r="C5308" s="83">
        <f>IF($E5308="","",IFERROR(VLOOKUP(TRIM(E5308&amp;""),'Référentiel Articles'!$A$2:$F$634,2,FALSE),""))</f>
      </c>
      <c r="D5308" s="83">
        <f>IF($E5308="","",IFERROR(VLOOKUP(TRIM(E5308&amp;""),'Référentiel Articles'!$A$2:$F$634,3,FALSE),""))</f>
      </c>
      <c r="E5308" s="81" t="str">
        <v/>
      </c>
      <c r="F5308" s="83">
        <f>IF($E5308="","",IFERROR(VLOOKUP(TRIM(E5308&amp;""),'Référentiel Articles'!$A$2:$F$634,4,FALSE),""))</f>
      </c>
      <c r="G5308" s="84">
        <f>IF($E5308="","",IFERROR(VLOOKUP(TRIM(E5308&amp;""),'Référentiel Articles'!$A$2:$F$634,5,FALSE),""))</f>
      </c>
      <c r="H5308" s="85" t="str">
        <v/>
      </c>
      <c r="I5308" s="84">
        <f>IF($E5308="","",IFERROR(VLOOKUP(TRIM(E5308&amp;""),'Référentiel Articles'!$A$2:$F$634,6,FALSE),""))</f>
      </c>
      <c r="J5308" s="90">
        <f>IF(OR($E5308="",$H5308=""),"",$H5308*$I5308)</f>
      </c>
      <c r="K5308" s="87" t="str">
        <v/>
      </c>
    </row>
    <row r="5309">
      <c r="A5309" s="74" t="str">
        <v/>
      </c>
      <c r="B5309" s="74" t="str">
        <v/>
      </c>
      <c r="C5309" s="75">
        <f>IF($E5309="","",IFERROR(VLOOKUP(TRIM(E5309&amp;""),'Référentiel Articles'!$A$2:$F$634,2,FALSE),""))</f>
      </c>
      <c r="D5309" s="75">
        <f>IF($E5309="","",IFERROR(VLOOKUP(TRIM(E5309&amp;""),'Référentiel Articles'!$A$2:$F$634,3,FALSE),""))</f>
      </c>
      <c r="E5309" s="74" t="str">
        <v/>
      </c>
      <c r="F5309" s="75">
        <f>IF($E5309="","",IFERROR(VLOOKUP(TRIM(E5309&amp;""),'Référentiel Articles'!$A$2:$F$634,4,FALSE),""))</f>
      </c>
      <c r="G5309" s="76">
        <f>IF($E5309="","",IFERROR(VLOOKUP(TRIM(E5309&amp;""),'Référentiel Articles'!$A$2:$F$634,5,FALSE),""))</f>
      </c>
      <c r="H5309" s="77" t="str">
        <v/>
      </c>
      <c r="I5309" s="76">
        <f>IF($E5309="","",IFERROR(VLOOKUP(TRIM(E5309&amp;""),'Référentiel Articles'!$A$2:$F$634,6,FALSE),""))</f>
      </c>
      <c r="J5309" s="78">
        <f>IF(OR($E5309="",$H5309=""),"",$H5309*$I5309)</f>
      </c>
      <c r="K5309" s="79" t="str">
        <v/>
      </c>
    </row>
    <row r="5310">
      <c r="A5310" s="81" t="str">
        <v/>
      </c>
      <c r="B5310" s="81" t="str">
        <v/>
      </c>
      <c r="C5310" s="83">
        <f>IF($E5310="","",IFERROR(VLOOKUP(TRIM(E5310&amp;""),'Référentiel Articles'!$A$2:$F$634,2,FALSE),""))</f>
      </c>
      <c r="D5310" s="83">
        <f>IF($E5310="","",IFERROR(VLOOKUP(TRIM(E5310&amp;""),'Référentiel Articles'!$A$2:$F$634,3,FALSE),""))</f>
      </c>
      <c r="E5310" s="81" t="str">
        <v/>
      </c>
      <c r="F5310" s="83">
        <f>IF($E5310="","",IFERROR(VLOOKUP(TRIM(E5310&amp;""),'Référentiel Articles'!$A$2:$F$634,4,FALSE),""))</f>
      </c>
      <c r="G5310" s="84">
        <f>IF($E5310="","",IFERROR(VLOOKUP(TRIM(E5310&amp;""),'Référentiel Articles'!$A$2:$F$634,5,FALSE),""))</f>
      </c>
      <c r="H5310" s="85" t="str">
        <v/>
      </c>
      <c r="I5310" s="84">
        <f>IF($E5310="","",IFERROR(VLOOKUP(TRIM(E5310&amp;""),'Référentiel Articles'!$A$2:$F$634,6,FALSE),""))</f>
      </c>
      <c r="J5310" s="90">
        <f>IF(OR($E5310="",$H5310=""),"",$H5310*$I5310)</f>
      </c>
      <c r="K5310" s="87" t="str">
        <v/>
      </c>
    </row>
    <row r="5311">
      <c r="A5311" s="74" t="str">
        <v/>
      </c>
      <c r="B5311" s="74" t="str">
        <v/>
      </c>
      <c r="C5311" s="75">
        <f>IF($E5311="","",IFERROR(VLOOKUP(TRIM(E5311&amp;""),'Référentiel Articles'!$A$2:$F$634,2,FALSE),""))</f>
      </c>
      <c r="D5311" s="75">
        <f>IF($E5311="","",IFERROR(VLOOKUP(TRIM(E5311&amp;""),'Référentiel Articles'!$A$2:$F$634,3,FALSE),""))</f>
      </c>
      <c r="E5311" s="74" t="str">
        <v/>
      </c>
      <c r="F5311" s="75">
        <f>IF($E5311="","",IFERROR(VLOOKUP(TRIM(E5311&amp;""),'Référentiel Articles'!$A$2:$F$634,4,FALSE),""))</f>
      </c>
      <c r="G5311" s="76">
        <f>IF($E5311="","",IFERROR(VLOOKUP(TRIM(E5311&amp;""),'Référentiel Articles'!$A$2:$F$634,5,FALSE),""))</f>
      </c>
      <c r="H5311" s="77" t="str">
        <v/>
      </c>
      <c r="I5311" s="76">
        <f>IF($E5311="","",IFERROR(VLOOKUP(TRIM(E5311&amp;""),'Référentiel Articles'!$A$2:$F$634,6,FALSE),""))</f>
      </c>
      <c r="J5311" s="78">
        <f>IF(OR($E5311="",$H5311=""),"",$H5311*$I5311)</f>
      </c>
      <c r="K5311" s="79" t="str">
        <v/>
      </c>
    </row>
    <row r="5312">
      <c r="A5312" s="81" t="str">
        <v/>
      </c>
      <c r="B5312" s="81" t="str">
        <v/>
      </c>
      <c r="C5312" s="83">
        <f>IF($E5312="","",IFERROR(VLOOKUP(TRIM(E5312&amp;""),'Référentiel Articles'!$A$2:$F$634,2,FALSE),""))</f>
      </c>
      <c r="D5312" s="83">
        <f>IF($E5312="","",IFERROR(VLOOKUP(TRIM(E5312&amp;""),'Référentiel Articles'!$A$2:$F$634,3,FALSE),""))</f>
      </c>
      <c r="E5312" s="81" t="str">
        <v/>
      </c>
      <c r="F5312" s="83">
        <f>IF($E5312="","",IFERROR(VLOOKUP(TRIM(E5312&amp;""),'Référentiel Articles'!$A$2:$F$634,4,FALSE),""))</f>
      </c>
      <c r="G5312" s="84">
        <f>IF($E5312="","",IFERROR(VLOOKUP(TRIM(E5312&amp;""),'Référentiel Articles'!$A$2:$F$634,5,FALSE),""))</f>
      </c>
      <c r="H5312" s="85" t="str">
        <v/>
      </c>
      <c r="I5312" s="84">
        <f>IF($E5312="","",IFERROR(VLOOKUP(TRIM(E5312&amp;""),'Référentiel Articles'!$A$2:$F$634,6,FALSE),""))</f>
      </c>
      <c r="J5312" s="90">
        <f>IF(OR($E5312="",$H5312=""),"",$H5312*$I5312)</f>
      </c>
      <c r="K5312" s="87" t="str">
        <v/>
      </c>
    </row>
    <row r="5313">
      <c r="A5313" s="74" t="str">
        <v/>
      </c>
      <c r="B5313" s="74" t="str">
        <v/>
      </c>
      <c r="C5313" s="75">
        <f>IF($E5313="","",IFERROR(VLOOKUP(TRIM(E5313&amp;""),'Référentiel Articles'!$A$2:$F$634,2,FALSE),""))</f>
      </c>
      <c r="D5313" s="75">
        <f>IF($E5313="","",IFERROR(VLOOKUP(TRIM(E5313&amp;""),'Référentiel Articles'!$A$2:$F$634,3,FALSE),""))</f>
      </c>
      <c r="E5313" s="74" t="str">
        <v/>
      </c>
      <c r="F5313" s="75">
        <f>IF($E5313="","",IFERROR(VLOOKUP(TRIM(E5313&amp;""),'Référentiel Articles'!$A$2:$F$634,4,FALSE),""))</f>
      </c>
      <c r="G5313" s="76">
        <f>IF($E5313="","",IFERROR(VLOOKUP(TRIM(E5313&amp;""),'Référentiel Articles'!$A$2:$F$634,5,FALSE),""))</f>
      </c>
      <c r="H5313" s="77" t="str">
        <v/>
      </c>
      <c r="I5313" s="76">
        <f>IF($E5313="","",IFERROR(VLOOKUP(TRIM(E5313&amp;""),'Référentiel Articles'!$A$2:$F$634,6,FALSE),""))</f>
      </c>
      <c r="J5313" s="78">
        <f>IF(OR($E5313="",$H5313=""),"",$H5313*$I5313)</f>
      </c>
      <c r="K5313" s="79" t="str">
        <v/>
      </c>
    </row>
    <row r="5314">
      <c r="A5314" s="81" t="str">
        <v/>
      </c>
      <c r="B5314" s="81" t="str">
        <v/>
      </c>
      <c r="C5314" s="83">
        <f>IF($E5314="","",IFERROR(VLOOKUP(TRIM(E5314&amp;""),'Référentiel Articles'!$A$2:$F$634,2,FALSE),""))</f>
      </c>
      <c r="D5314" s="83">
        <f>IF($E5314="","",IFERROR(VLOOKUP(TRIM(E5314&amp;""),'Référentiel Articles'!$A$2:$F$634,3,FALSE),""))</f>
      </c>
      <c r="E5314" s="81" t="str">
        <v/>
      </c>
      <c r="F5314" s="83">
        <f>IF($E5314="","",IFERROR(VLOOKUP(TRIM(E5314&amp;""),'Référentiel Articles'!$A$2:$F$634,4,FALSE),""))</f>
      </c>
      <c r="G5314" s="84">
        <f>IF($E5314="","",IFERROR(VLOOKUP(TRIM(E5314&amp;""),'Référentiel Articles'!$A$2:$F$634,5,FALSE),""))</f>
      </c>
      <c r="H5314" s="85" t="str">
        <v/>
      </c>
      <c r="I5314" s="84">
        <f>IF($E5314="","",IFERROR(VLOOKUP(TRIM(E5314&amp;""),'Référentiel Articles'!$A$2:$F$634,6,FALSE),""))</f>
      </c>
      <c r="J5314" s="90">
        <f>IF(OR($E5314="",$H5314=""),"",$H5314*$I5314)</f>
      </c>
      <c r="K5314" s="87" t="str">
        <v/>
      </c>
    </row>
    <row r="5315">
      <c r="A5315" s="74" t="str">
        <v/>
      </c>
      <c r="B5315" s="74" t="str">
        <v/>
      </c>
      <c r="C5315" s="75">
        <f>IF($E5315="","",IFERROR(VLOOKUP(TRIM(E5315&amp;""),'Référentiel Articles'!$A$2:$F$634,2,FALSE),""))</f>
      </c>
      <c r="D5315" s="75">
        <f>IF($E5315="","",IFERROR(VLOOKUP(TRIM(E5315&amp;""),'Référentiel Articles'!$A$2:$F$634,3,FALSE),""))</f>
      </c>
      <c r="E5315" s="74" t="str">
        <v/>
      </c>
      <c r="F5315" s="75">
        <f>IF($E5315="","",IFERROR(VLOOKUP(TRIM(E5315&amp;""),'Référentiel Articles'!$A$2:$F$634,4,FALSE),""))</f>
      </c>
      <c r="G5315" s="76">
        <f>IF($E5315="","",IFERROR(VLOOKUP(TRIM(E5315&amp;""),'Référentiel Articles'!$A$2:$F$634,5,FALSE),""))</f>
      </c>
      <c r="H5315" s="77" t="str">
        <v/>
      </c>
      <c r="I5315" s="76">
        <f>IF($E5315="","",IFERROR(VLOOKUP(TRIM(E5315&amp;""),'Référentiel Articles'!$A$2:$F$634,6,FALSE),""))</f>
      </c>
      <c r="J5315" s="78">
        <f>IF(OR($E5315="",$H5315=""),"",$H5315*$I5315)</f>
      </c>
      <c r="K5315" s="79" t="str">
        <v/>
      </c>
    </row>
    <row r="5316">
      <c r="A5316" s="81" t="str">
        <v/>
      </c>
      <c r="B5316" s="81" t="str">
        <v/>
      </c>
      <c r="C5316" s="83">
        <f>IF($E5316="","",IFERROR(VLOOKUP(TRIM(E5316&amp;""),'Référentiel Articles'!$A$2:$F$634,2,FALSE),""))</f>
      </c>
      <c r="D5316" s="83">
        <f>IF($E5316="","",IFERROR(VLOOKUP(TRIM(E5316&amp;""),'Référentiel Articles'!$A$2:$F$634,3,FALSE),""))</f>
      </c>
      <c r="E5316" s="81" t="str">
        <v/>
      </c>
      <c r="F5316" s="83">
        <f>IF($E5316="","",IFERROR(VLOOKUP(TRIM(E5316&amp;""),'Référentiel Articles'!$A$2:$F$634,4,FALSE),""))</f>
      </c>
      <c r="G5316" s="84">
        <f>IF($E5316="","",IFERROR(VLOOKUP(TRIM(E5316&amp;""),'Référentiel Articles'!$A$2:$F$634,5,FALSE),""))</f>
      </c>
      <c r="H5316" s="85" t="str">
        <v/>
      </c>
      <c r="I5316" s="84">
        <f>IF($E5316="","",IFERROR(VLOOKUP(TRIM(E5316&amp;""),'Référentiel Articles'!$A$2:$F$634,6,FALSE),""))</f>
      </c>
      <c r="J5316" s="90">
        <f>IF(OR($E5316="",$H5316=""),"",$H5316*$I5316)</f>
      </c>
      <c r="K5316" s="87" t="str">
        <v/>
      </c>
    </row>
    <row r="5317">
      <c r="A5317" s="74" t="str">
        <v/>
      </c>
      <c r="B5317" s="74" t="str">
        <v/>
      </c>
      <c r="C5317" s="75">
        <f>IF($E5317="","",IFERROR(VLOOKUP(TRIM(E5317&amp;""),'Référentiel Articles'!$A$2:$F$634,2,FALSE),""))</f>
      </c>
      <c r="D5317" s="75">
        <f>IF($E5317="","",IFERROR(VLOOKUP(TRIM(E5317&amp;""),'Référentiel Articles'!$A$2:$F$634,3,FALSE),""))</f>
      </c>
      <c r="E5317" s="74" t="str">
        <v/>
      </c>
      <c r="F5317" s="75">
        <f>IF($E5317="","",IFERROR(VLOOKUP(TRIM(E5317&amp;""),'Référentiel Articles'!$A$2:$F$634,4,FALSE),""))</f>
      </c>
      <c r="G5317" s="76">
        <f>IF($E5317="","",IFERROR(VLOOKUP(TRIM(E5317&amp;""),'Référentiel Articles'!$A$2:$F$634,5,FALSE),""))</f>
      </c>
      <c r="H5317" s="77" t="str">
        <v/>
      </c>
      <c r="I5317" s="76">
        <f>IF($E5317="","",IFERROR(VLOOKUP(TRIM(E5317&amp;""),'Référentiel Articles'!$A$2:$F$634,6,FALSE),""))</f>
      </c>
      <c r="J5317" s="78">
        <f>IF(OR($E5317="",$H5317=""),"",$H5317*$I5317)</f>
      </c>
      <c r="K5317" s="79" t="str">
        <v/>
      </c>
    </row>
    <row r="5318">
      <c r="A5318" s="81" t="str">
        <v/>
      </c>
      <c r="B5318" s="81" t="str">
        <v/>
      </c>
      <c r="C5318" s="83">
        <f>IF($E5318="","",IFERROR(VLOOKUP(TRIM(E5318&amp;""),'Référentiel Articles'!$A$2:$F$634,2,FALSE),""))</f>
      </c>
      <c r="D5318" s="83">
        <f>IF($E5318="","",IFERROR(VLOOKUP(TRIM(E5318&amp;""),'Référentiel Articles'!$A$2:$F$634,3,FALSE),""))</f>
      </c>
      <c r="E5318" s="81" t="str">
        <v/>
      </c>
      <c r="F5318" s="83">
        <f>IF($E5318="","",IFERROR(VLOOKUP(TRIM(E5318&amp;""),'Référentiel Articles'!$A$2:$F$634,4,FALSE),""))</f>
      </c>
      <c r="G5318" s="84">
        <f>IF($E5318="","",IFERROR(VLOOKUP(TRIM(E5318&amp;""),'Référentiel Articles'!$A$2:$F$634,5,FALSE),""))</f>
      </c>
      <c r="H5318" s="85" t="str">
        <v/>
      </c>
      <c r="I5318" s="84">
        <f>IF($E5318="","",IFERROR(VLOOKUP(TRIM(E5318&amp;""),'Référentiel Articles'!$A$2:$F$634,6,FALSE),""))</f>
      </c>
      <c r="J5318" s="90">
        <f>IF(OR($E5318="",$H5318=""),"",$H5318*$I5318)</f>
      </c>
      <c r="K5318" s="87" t="str">
        <v/>
      </c>
    </row>
    <row r="5319">
      <c r="A5319" s="74" t="str">
        <v/>
      </c>
      <c r="B5319" s="74" t="str">
        <v/>
      </c>
      <c r="C5319" s="75">
        <f>IF($E5319="","",IFERROR(VLOOKUP(TRIM(E5319&amp;""),'Référentiel Articles'!$A$2:$F$634,2,FALSE),""))</f>
      </c>
      <c r="D5319" s="75">
        <f>IF($E5319="","",IFERROR(VLOOKUP(TRIM(E5319&amp;""),'Référentiel Articles'!$A$2:$F$634,3,FALSE),""))</f>
      </c>
      <c r="E5319" s="74" t="str">
        <v/>
      </c>
      <c r="F5319" s="75">
        <f>IF($E5319="","",IFERROR(VLOOKUP(TRIM(E5319&amp;""),'Référentiel Articles'!$A$2:$F$634,4,FALSE),""))</f>
      </c>
      <c r="G5319" s="76">
        <f>IF($E5319="","",IFERROR(VLOOKUP(TRIM(E5319&amp;""),'Référentiel Articles'!$A$2:$F$634,5,FALSE),""))</f>
      </c>
      <c r="H5319" s="77" t="str">
        <v/>
      </c>
      <c r="I5319" s="76">
        <f>IF($E5319="","",IFERROR(VLOOKUP(TRIM(E5319&amp;""),'Référentiel Articles'!$A$2:$F$634,6,FALSE),""))</f>
      </c>
      <c r="J5319" s="78">
        <f>IF(OR($E5319="",$H5319=""),"",$H5319*$I5319)</f>
      </c>
      <c r="K5319" s="79" t="str">
        <v/>
      </c>
    </row>
    <row r="5320">
      <c r="A5320" s="81" t="str">
        <v/>
      </c>
      <c r="B5320" s="81" t="str">
        <v/>
      </c>
      <c r="C5320" s="83">
        <f>IF($E5320="","",IFERROR(VLOOKUP(TRIM(E5320&amp;""),'Référentiel Articles'!$A$2:$F$634,2,FALSE),""))</f>
      </c>
      <c r="D5320" s="83">
        <f>IF($E5320="","",IFERROR(VLOOKUP(TRIM(E5320&amp;""),'Référentiel Articles'!$A$2:$F$634,3,FALSE),""))</f>
      </c>
      <c r="E5320" s="81" t="str">
        <v/>
      </c>
      <c r="F5320" s="83">
        <f>IF($E5320="","",IFERROR(VLOOKUP(TRIM(E5320&amp;""),'Référentiel Articles'!$A$2:$F$634,4,FALSE),""))</f>
      </c>
      <c r="G5320" s="84">
        <f>IF($E5320="","",IFERROR(VLOOKUP(TRIM(E5320&amp;""),'Référentiel Articles'!$A$2:$F$634,5,FALSE),""))</f>
      </c>
      <c r="H5320" s="85" t="str">
        <v/>
      </c>
      <c r="I5320" s="84">
        <f>IF($E5320="","",IFERROR(VLOOKUP(TRIM(E5320&amp;""),'Référentiel Articles'!$A$2:$F$634,6,FALSE),""))</f>
      </c>
      <c r="J5320" s="90">
        <f>IF(OR($E5320="",$H5320=""),"",$H5320*$I5320)</f>
      </c>
      <c r="K5320" s="87" t="str">
        <v/>
      </c>
    </row>
    <row r="5321">
      <c r="A5321" s="74" t="str">
        <v/>
      </c>
      <c r="B5321" s="74" t="str">
        <v/>
      </c>
      <c r="C5321" s="75">
        <f>IF($E5321="","",IFERROR(VLOOKUP(TRIM(E5321&amp;""),'Référentiel Articles'!$A$2:$F$634,2,FALSE),""))</f>
      </c>
      <c r="D5321" s="75">
        <f>IF($E5321="","",IFERROR(VLOOKUP(TRIM(E5321&amp;""),'Référentiel Articles'!$A$2:$F$634,3,FALSE),""))</f>
      </c>
      <c r="E5321" s="74" t="str">
        <v/>
      </c>
      <c r="F5321" s="75">
        <f>IF($E5321="","",IFERROR(VLOOKUP(TRIM(E5321&amp;""),'Référentiel Articles'!$A$2:$F$634,4,FALSE),""))</f>
      </c>
      <c r="G5321" s="76">
        <f>IF($E5321="","",IFERROR(VLOOKUP(TRIM(E5321&amp;""),'Référentiel Articles'!$A$2:$F$634,5,FALSE),""))</f>
      </c>
      <c r="H5321" s="77" t="str">
        <v/>
      </c>
      <c r="I5321" s="76">
        <f>IF($E5321="","",IFERROR(VLOOKUP(TRIM(E5321&amp;""),'Référentiel Articles'!$A$2:$F$634,6,FALSE),""))</f>
      </c>
      <c r="J5321" s="78">
        <f>IF(OR($E5321="",$H5321=""),"",$H5321*$I5321)</f>
      </c>
      <c r="K5321" s="79" t="str">
        <v/>
      </c>
    </row>
    <row r="5322">
      <c r="A5322" s="81" t="str">
        <v/>
      </c>
      <c r="B5322" s="81" t="str">
        <v/>
      </c>
      <c r="C5322" s="83">
        <f>IF($E5322="","",IFERROR(VLOOKUP(TRIM(E5322&amp;""),'Référentiel Articles'!$A$2:$F$634,2,FALSE),""))</f>
      </c>
      <c r="D5322" s="83">
        <f>IF($E5322="","",IFERROR(VLOOKUP(TRIM(E5322&amp;""),'Référentiel Articles'!$A$2:$F$634,3,FALSE),""))</f>
      </c>
      <c r="E5322" s="81" t="str">
        <v/>
      </c>
      <c r="F5322" s="83">
        <f>IF($E5322="","",IFERROR(VLOOKUP(TRIM(E5322&amp;""),'Référentiel Articles'!$A$2:$F$634,4,FALSE),""))</f>
      </c>
      <c r="G5322" s="84">
        <f>IF($E5322="","",IFERROR(VLOOKUP(TRIM(E5322&amp;""),'Référentiel Articles'!$A$2:$F$634,5,FALSE),""))</f>
      </c>
      <c r="H5322" s="85" t="str">
        <v/>
      </c>
      <c r="I5322" s="84">
        <f>IF($E5322="","",IFERROR(VLOOKUP(TRIM(E5322&amp;""),'Référentiel Articles'!$A$2:$F$634,6,FALSE),""))</f>
      </c>
      <c r="J5322" s="90">
        <f>IF(OR($E5322="",$H5322=""),"",$H5322*$I5322)</f>
      </c>
      <c r="K5322" s="87" t="str">
        <v/>
      </c>
    </row>
    <row r="5323">
      <c r="A5323" s="74" t="str">
        <v/>
      </c>
      <c r="B5323" s="74" t="str">
        <v/>
      </c>
      <c r="C5323" s="75">
        <f>IF($E5323="","",IFERROR(VLOOKUP(TRIM(E5323&amp;""),'Référentiel Articles'!$A$2:$F$634,2,FALSE),""))</f>
      </c>
      <c r="D5323" s="75">
        <f>IF($E5323="","",IFERROR(VLOOKUP(TRIM(E5323&amp;""),'Référentiel Articles'!$A$2:$F$634,3,FALSE),""))</f>
      </c>
      <c r="E5323" s="74" t="str">
        <v/>
      </c>
      <c r="F5323" s="75">
        <f>IF($E5323="","",IFERROR(VLOOKUP(TRIM(E5323&amp;""),'Référentiel Articles'!$A$2:$F$634,4,FALSE),""))</f>
      </c>
      <c r="G5323" s="76">
        <f>IF($E5323="","",IFERROR(VLOOKUP(TRIM(E5323&amp;""),'Référentiel Articles'!$A$2:$F$634,5,FALSE),""))</f>
      </c>
      <c r="H5323" s="77" t="str">
        <v/>
      </c>
      <c r="I5323" s="76">
        <f>IF($E5323="","",IFERROR(VLOOKUP(TRIM(E5323&amp;""),'Référentiel Articles'!$A$2:$F$634,6,FALSE),""))</f>
      </c>
      <c r="J5323" s="78">
        <f>IF(OR($E5323="",$H5323=""),"",$H5323*$I5323)</f>
      </c>
      <c r="K5323" s="79" t="str">
        <v/>
      </c>
    </row>
    <row r="5324">
      <c r="A5324" s="81" t="str">
        <v/>
      </c>
      <c r="B5324" s="81" t="str">
        <v/>
      </c>
      <c r="C5324" s="83">
        <f>IF($E5324="","",IFERROR(VLOOKUP(TRIM(E5324&amp;""),'Référentiel Articles'!$A$2:$F$634,2,FALSE),""))</f>
      </c>
      <c r="D5324" s="83">
        <f>IF($E5324="","",IFERROR(VLOOKUP(TRIM(E5324&amp;""),'Référentiel Articles'!$A$2:$F$634,3,FALSE),""))</f>
      </c>
      <c r="E5324" s="81" t="str">
        <v/>
      </c>
      <c r="F5324" s="83">
        <f>IF($E5324="","",IFERROR(VLOOKUP(TRIM(E5324&amp;""),'Référentiel Articles'!$A$2:$F$634,4,FALSE),""))</f>
      </c>
      <c r="G5324" s="84">
        <f>IF($E5324="","",IFERROR(VLOOKUP(TRIM(E5324&amp;""),'Référentiel Articles'!$A$2:$F$634,5,FALSE),""))</f>
      </c>
      <c r="H5324" s="85" t="str">
        <v/>
      </c>
      <c r="I5324" s="84">
        <f>IF($E5324="","",IFERROR(VLOOKUP(TRIM(E5324&amp;""),'Référentiel Articles'!$A$2:$F$634,6,FALSE),""))</f>
      </c>
      <c r="J5324" s="90">
        <f>IF(OR($E5324="",$H5324=""),"",$H5324*$I5324)</f>
      </c>
      <c r="K5324" s="87" t="str">
        <v/>
      </c>
    </row>
    <row r="5325">
      <c r="A5325" s="74" t="str">
        <v/>
      </c>
      <c r="B5325" s="74" t="str">
        <v/>
      </c>
      <c r="C5325" s="75">
        <f>IF($E5325="","",IFERROR(VLOOKUP(TRIM(E5325&amp;""),'Référentiel Articles'!$A$2:$F$634,2,FALSE),""))</f>
      </c>
      <c r="D5325" s="75">
        <f>IF($E5325="","",IFERROR(VLOOKUP(TRIM(E5325&amp;""),'Référentiel Articles'!$A$2:$F$634,3,FALSE),""))</f>
      </c>
      <c r="E5325" s="74" t="str">
        <v/>
      </c>
      <c r="F5325" s="75">
        <f>IF($E5325="","",IFERROR(VLOOKUP(TRIM(E5325&amp;""),'Référentiel Articles'!$A$2:$F$634,4,FALSE),""))</f>
      </c>
      <c r="G5325" s="76">
        <f>IF($E5325="","",IFERROR(VLOOKUP(TRIM(E5325&amp;""),'Référentiel Articles'!$A$2:$F$634,5,FALSE),""))</f>
      </c>
      <c r="H5325" s="77" t="str">
        <v/>
      </c>
      <c r="I5325" s="76">
        <f>IF($E5325="","",IFERROR(VLOOKUP(TRIM(E5325&amp;""),'Référentiel Articles'!$A$2:$F$634,6,FALSE),""))</f>
      </c>
      <c r="J5325" s="78">
        <f>IF(OR($E5325="",$H5325=""),"",$H5325*$I5325)</f>
      </c>
      <c r="K5325" s="79" t="str">
        <v/>
      </c>
    </row>
    <row r="5326">
      <c r="A5326" s="81" t="str">
        <v/>
      </c>
      <c r="B5326" s="81" t="str">
        <v/>
      </c>
      <c r="C5326" s="83">
        <f>IF($E5326="","",IFERROR(VLOOKUP(TRIM(E5326&amp;""),'Référentiel Articles'!$A$2:$F$634,2,FALSE),""))</f>
      </c>
      <c r="D5326" s="83">
        <f>IF($E5326="","",IFERROR(VLOOKUP(TRIM(E5326&amp;""),'Référentiel Articles'!$A$2:$F$634,3,FALSE),""))</f>
      </c>
      <c r="E5326" s="81" t="str">
        <v/>
      </c>
      <c r="F5326" s="83">
        <f>IF($E5326="","",IFERROR(VLOOKUP(TRIM(E5326&amp;""),'Référentiel Articles'!$A$2:$F$634,4,FALSE),""))</f>
      </c>
      <c r="G5326" s="84">
        <f>IF($E5326="","",IFERROR(VLOOKUP(TRIM(E5326&amp;""),'Référentiel Articles'!$A$2:$F$634,5,FALSE),""))</f>
      </c>
      <c r="H5326" s="85" t="str">
        <v/>
      </c>
      <c r="I5326" s="84">
        <f>IF($E5326="","",IFERROR(VLOOKUP(TRIM(E5326&amp;""),'Référentiel Articles'!$A$2:$F$634,6,FALSE),""))</f>
      </c>
      <c r="J5326" s="90">
        <f>IF(OR($E5326="",$H5326=""),"",$H5326*$I5326)</f>
      </c>
      <c r="K5326" s="87" t="str">
        <v/>
      </c>
    </row>
    <row r="5327">
      <c r="A5327" s="74" t="str">
        <v/>
      </c>
      <c r="B5327" s="74" t="str">
        <v/>
      </c>
      <c r="C5327" s="75">
        <f>IF($E5327="","",IFERROR(VLOOKUP(TRIM(E5327&amp;""),'Référentiel Articles'!$A$2:$F$634,2,FALSE),""))</f>
      </c>
      <c r="D5327" s="75">
        <f>IF($E5327="","",IFERROR(VLOOKUP(TRIM(E5327&amp;""),'Référentiel Articles'!$A$2:$F$634,3,FALSE),""))</f>
      </c>
      <c r="E5327" s="74" t="str">
        <v/>
      </c>
      <c r="F5327" s="75">
        <f>IF($E5327="","",IFERROR(VLOOKUP(TRIM(E5327&amp;""),'Référentiel Articles'!$A$2:$F$634,4,FALSE),""))</f>
      </c>
      <c r="G5327" s="76">
        <f>IF($E5327="","",IFERROR(VLOOKUP(TRIM(E5327&amp;""),'Référentiel Articles'!$A$2:$F$634,5,FALSE),""))</f>
      </c>
      <c r="H5327" s="77" t="str">
        <v/>
      </c>
      <c r="I5327" s="76">
        <f>IF($E5327="","",IFERROR(VLOOKUP(TRIM(E5327&amp;""),'Référentiel Articles'!$A$2:$F$634,6,FALSE),""))</f>
      </c>
      <c r="J5327" s="78">
        <f>IF(OR($E5327="",$H5327=""),"",$H5327*$I5327)</f>
      </c>
      <c r="K5327" s="79" t="str">
        <v/>
      </c>
    </row>
    <row r="5328">
      <c r="A5328" s="81" t="str">
        <v/>
      </c>
      <c r="B5328" s="81" t="str">
        <v/>
      </c>
      <c r="C5328" s="83">
        <f>IF($E5328="","",IFERROR(VLOOKUP(TRIM(E5328&amp;""),'Référentiel Articles'!$A$2:$F$634,2,FALSE),""))</f>
      </c>
      <c r="D5328" s="83">
        <f>IF($E5328="","",IFERROR(VLOOKUP(TRIM(E5328&amp;""),'Référentiel Articles'!$A$2:$F$634,3,FALSE),""))</f>
      </c>
      <c r="E5328" s="81" t="str">
        <v/>
      </c>
      <c r="F5328" s="83">
        <f>IF($E5328="","",IFERROR(VLOOKUP(TRIM(E5328&amp;""),'Référentiel Articles'!$A$2:$F$634,4,FALSE),""))</f>
      </c>
      <c r="G5328" s="84">
        <f>IF($E5328="","",IFERROR(VLOOKUP(TRIM(E5328&amp;""),'Référentiel Articles'!$A$2:$F$634,5,FALSE),""))</f>
      </c>
      <c r="H5328" s="85" t="str">
        <v/>
      </c>
      <c r="I5328" s="84">
        <f>IF($E5328="","",IFERROR(VLOOKUP(TRIM(E5328&amp;""),'Référentiel Articles'!$A$2:$F$634,6,FALSE),""))</f>
      </c>
      <c r="J5328" s="90">
        <f>IF(OR($E5328="",$H5328=""),"",$H5328*$I5328)</f>
      </c>
      <c r="K5328" s="87" t="str">
        <v/>
      </c>
    </row>
    <row r="5329">
      <c r="A5329" s="74" t="str">
        <v/>
      </c>
      <c r="B5329" s="74" t="str">
        <v/>
      </c>
      <c r="C5329" s="75">
        <f>IF($E5329="","",IFERROR(VLOOKUP(TRIM(E5329&amp;""),'Référentiel Articles'!$A$2:$F$634,2,FALSE),""))</f>
      </c>
      <c r="D5329" s="75">
        <f>IF($E5329="","",IFERROR(VLOOKUP(TRIM(E5329&amp;""),'Référentiel Articles'!$A$2:$F$634,3,FALSE),""))</f>
      </c>
      <c r="E5329" s="74" t="str">
        <v/>
      </c>
      <c r="F5329" s="75">
        <f>IF($E5329="","",IFERROR(VLOOKUP(TRIM(E5329&amp;""),'Référentiel Articles'!$A$2:$F$634,4,FALSE),""))</f>
      </c>
      <c r="G5329" s="76">
        <f>IF($E5329="","",IFERROR(VLOOKUP(TRIM(E5329&amp;""),'Référentiel Articles'!$A$2:$F$634,5,FALSE),""))</f>
      </c>
      <c r="H5329" s="77" t="str">
        <v/>
      </c>
      <c r="I5329" s="76">
        <f>IF($E5329="","",IFERROR(VLOOKUP(TRIM(E5329&amp;""),'Référentiel Articles'!$A$2:$F$634,6,FALSE),""))</f>
      </c>
      <c r="J5329" s="78">
        <f>IF(OR($E5329="",$H5329=""),"",$H5329*$I5329)</f>
      </c>
      <c r="K5329" s="79" t="str">
        <v/>
      </c>
    </row>
    <row r="5330">
      <c r="A5330" s="81" t="str">
        <v/>
      </c>
      <c r="B5330" s="81" t="str">
        <v/>
      </c>
      <c r="C5330" s="83">
        <f>IF($E5330="","",IFERROR(VLOOKUP(TRIM(E5330&amp;""),'Référentiel Articles'!$A$2:$F$634,2,FALSE),""))</f>
      </c>
      <c r="D5330" s="83">
        <f>IF($E5330="","",IFERROR(VLOOKUP(TRIM(E5330&amp;""),'Référentiel Articles'!$A$2:$F$634,3,FALSE),""))</f>
      </c>
      <c r="E5330" s="81" t="str">
        <v/>
      </c>
      <c r="F5330" s="83">
        <f>IF($E5330="","",IFERROR(VLOOKUP(TRIM(E5330&amp;""),'Référentiel Articles'!$A$2:$F$634,4,FALSE),""))</f>
      </c>
      <c r="G5330" s="84">
        <f>IF($E5330="","",IFERROR(VLOOKUP(TRIM(E5330&amp;""),'Référentiel Articles'!$A$2:$F$634,5,FALSE),""))</f>
      </c>
      <c r="H5330" s="85" t="str">
        <v/>
      </c>
      <c r="I5330" s="84">
        <f>IF($E5330="","",IFERROR(VLOOKUP(TRIM(E5330&amp;""),'Référentiel Articles'!$A$2:$F$634,6,FALSE),""))</f>
      </c>
      <c r="J5330" s="90">
        <f>IF(OR($E5330="",$H5330=""),"",$H5330*$I5330)</f>
      </c>
      <c r="K5330" s="87" t="str">
        <v/>
      </c>
    </row>
    <row r="5331">
      <c r="A5331" s="74" t="str">
        <v/>
      </c>
      <c r="B5331" s="74" t="str">
        <v/>
      </c>
      <c r="C5331" s="75">
        <f>IF($E5331="","",IFERROR(VLOOKUP(TRIM(E5331&amp;""),'Référentiel Articles'!$A$2:$F$634,2,FALSE),""))</f>
      </c>
      <c r="D5331" s="75">
        <f>IF($E5331="","",IFERROR(VLOOKUP(TRIM(E5331&amp;""),'Référentiel Articles'!$A$2:$F$634,3,FALSE),""))</f>
      </c>
      <c r="E5331" s="74" t="str">
        <v/>
      </c>
      <c r="F5331" s="75">
        <f>IF($E5331="","",IFERROR(VLOOKUP(TRIM(E5331&amp;""),'Référentiel Articles'!$A$2:$F$634,4,FALSE),""))</f>
      </c>
      <c r="G5331" s="76">
        <f>IF($E5331="","",IFERROR(VLOOKUP(TRIM(E5331&amp;""),'Référentiel Articles'!$A$2:$F$634,5,FALSE),""))</f>
      </c>
      <c r="H5331" s="77" t="str">
        <v/>
      </c>
      <c r="I5331" s="76">
        <f>IF($E5331="","",IFERROR(VLOOKUP(TRIM(E5331&amp;""),'Référentiel Articles'!$A$2:$F$634,6,FALSE),""))</f>
      </c>
      <c r="J5331" s="78">
        <f>IF(OR($E5331="",$H5331=""),"",$H5331*$I5331)</f>
      </c>
      <c r="K5331" s="79" t="str">
        <v/>
      </c>
    </row>
    <row r="5332">
      <c r="A5332" s="81" t="str">
        <v/>
      </c>
      <c r="B5332" s="81" t="str">
        <v/>
      </c>
      <c r="C5332" s="83">
        <f>IF($E5332="","",IFERROR(VLOOKUP(TRIM(E5332&amp;""),'Référentiel Articles'!$A$2:$F$634,2,FALSE),""))</f>
      </c>
      <c r="D5332" s="83">
        <f>IF($E5332="","",IFERROR(VLOOKUP(TRIM(E5332&amp;""),'Référentiel Articles'!$A$2:$F$634,3,FALSE),""))</f>
      </c>
      <c r="E5332" s="81" t="str">
        <v/>
      </c>
      <c r="F5332" s="83">
        <f>IF($E5332="","",IFERROR(VLOOKUP(TRIM(E5332&amp;""),'Référentiel Articles'!$A$2:$F$634,4,FALSE),""))</f>
      </c>
      <c r="G5332" s="84">
        <f>IF($E5332="","",IFERROR(VLOOKUP(TRIM(E5332&amp;""),'Référentiel Articles'!$A$2:$F$634,5,FALSE),""))</f>
      </c>
      <c r="H5332" s="85" t="str">
        <v/>
      </c>
      <c r="I5332" s="84">
        <f>IF($E5332="","",IFERROR(VLOOKUP(TRIM(E5332&amp;""),'Référentiel Articles'!$A$2:$F$634,6,FALSE),""))</f>
      </c>
      <c r="J5332" s="90">
        <f>IF(OR($E5332="",$H5332=""),"",$H5332*$I5332)</f>
      </c>
      <c r="K5332" s="87" t="str">
        <v/>
      </c>
    </row>
    <row r="5333">
      <c r="A5333" s="74" t="str">
        <v/>
      </c>
      <c r="B5333" s="74" t="str">
        <v/>
      </c>
      <c r="C5333" s="75">
        <f>IF($E5333="","",IFERROR(VLOOKUP(TRIM(E5333&amp;""),'Référentiel Articles'!$A$2:$F$634,2,FALSE),""))</f>
      </c>
      <c r="D5333" s="75">
        <f>IF($E5333="","",IFERROR(VLOOKUP(TRIM(E5333&amp;""),'Référentiel Articles'!$A$2:$F$634,3,FALSE),""))</f>
      </c>
      <c r="E5333" s="74" t="str">
        <v/>
      </c>
      <c r="F5333" s="75">
        <f>IF($E5333="","",IFERROR(VLOOKUP(TRIM(E5333&amp;""),'Référentiel Articles'!$A$2:$F$634,4,FALSE),""))</f>
      </c>
      <c r="G5333" s="76">
        <f>IF($E5333="","",IFERROR(VLOOKUP(TRIM(E5333&amp;""),'Référentiel Articles'!$A$2:$F$634,5,FALSE),""))</f>
      </c>
      <c r="H5333" s="77" t="str">
        <v/>
      </c>
      <c r="I5333" s="76">
        <f>IF($E5333="","",IFERROR(VLOOKUP(TRIM(E5333&amp;""),'Référentiel Articles'!$A$2:$F$634,6,FALSE),""))</f>
      </c>
      <c r="J5333" s="78">
        <f>IF(OR($E5333="",$H5333=""),"",$H5333*$I5333)</f>
      </c>
      <c r="K5333" s="79" t="str">
        <v/>
      </c>
    </row>
    <row r="5334">
      <c r="A5334" s="81" t="str">
        <v/>
      </c>
      <c r="B5334" s="81" t="str">
        <v/>
      </c>
      <c r="C5334" s="83">
        <f>IF($E5334="","",IFERROR(VLOOKUP(TRIM(E5334&amp;""),'Référentiel Articles'!$A$2:$F$634,2,FALSE),""))</f>
      </c>
      <c r="D5334" s="83">
        <f>IF($E5334="","",IFERROR(VLOOKUP(TRIM(E5334&amp;""),'Référentiel Articles'!$A$2:$F$634,3,FALSE),""))</f>
      </c>
      <c r="E5334" s="81" t="str">
        <v/>
      </c>
      <c r="F5334" s="83">
        <f>IF($E5334="","",IFERROR(VLOOKUP(TRIM(E5334&amp;""),'Référentiel Articles'!$A$2:$F$634,4,FALSE),""))</f>
      </c>
      <c r="G5334" s="84">
        <f>IF($E5334="","",IFERROR(VLOOKUP(TRIM(E5334&amp;""),'Référentiel Articles'!$A$2:$F$634,5,FALSE),""))</f>
      </c>
      <c r="H5334" s="85" t="str">
        <v/>
      </c>
      <c r="I5334" s="84">
        <f>IF($E5334="","",IFERROR(VLOOKUP(TRIM(E5334&amp;""),'Référentiel Articles'!$A$2:$F$634,6,FALSE),""))</f>
      </c>
      <c r="J5334" s="90">
        <f>IF(OR($E5334="",$H5334=""),"",$H5334*$I5334)</f>
      </c>
      <c r="K5334" s="87" t="str">
        <v/>
      </c>
    </row>
    <row r="5335">
      <c r="A5335" s="74" t="str">
        <v/>
      </c>
      <c r="B5335" s="74" t="str">
        <v/>
      </c>
      <c r="C5335" s="75">
        <f>IF($E5335="","",IFERROR(VLOOKUP(TRIM(E5335&amp;""),'Référentiel Articles'!$A$2:$F$634,2,FALSE),""))</f>
      </c>
      <c r="D5335" s="75">
        <f>IF($E5335="","",IFERROR(VLOOKUP(TRIM(E5335&amp;""),'Référentiel Articles'!$A$2:$F$634,3,FALSE),""))</f>
      </c>
      <c r="E5335" s="74" t="str">
        <v/>
      </c>
      <c r="F5335" s="75">
        <f>IF($E5335="","",IFERROR(VLOOKUP(TRIM(E5335&amp;""),'Référentiel Articles'!$A$2:$F$634,4,FALSE),""))</f>
      </c>
      <c r="G5335" s="76">
        <f>IF($E5335="","",IFERROR(VLOOKUP(TRIM(E5335&amp;""),'Référentiel Articles'!$A$2:$F$634,5,FALSE),""))</f>
      </c>
      <c r="H5335" s="77" t="str">
        <v/>
      </c>
      <c r="I5335" s="76">
        <f>IF($E5335="","",IFERROR(VLOOKUP(TRIM(E5335&amp;""),'Référentiel Articles'!$A$2:$F$634,6,FALSE),""))</f>
      </c>
      <c r="J5335" s="78">
        <f>IF(OR($E5335="",$H5335=""),"",$H5335*$I5335)</f>
      </c>
      <c r="K5335" s="79" t="str">
        <v/>
      </c>
    </row>
    <row r="5336">
      <c r="A5336" s="81" t="str">
        <v/>
      </c>
      <c r="B5336" s="81" t="str">
        <v/>
      </c>
      <c r="C5336" s="83">
        <f>IF($E5336="","",IFERROR(VLOOKUP(TRIM(E5336&amp;""),'Référentiel Articles'!$A$2:$F$634,2,FALSE),""))</f>
      </c>
      <c r="D5336" s="83">
        <f>IF($E5336="","",IFERROR(VLOOKUP(TRIM(E5336&amp;""),'Référentiel Articles'!$A$2:$F$634,3,FALSE),""))</f>
      </c>
      <c r="E5336" s="81" t="str">
        <v/>
      </c>
      <c r="F5336" s="83">
        <f>IF($E5336="","",IFERROR(VLOOKUP(TRIM(E5336&amp;""),'Référentiel Articles'!$A$2:$F$634,4,FALSE),""))</f>
      </c>
      <c r="G5336" s="84">
        <f>IF($E5336="","",IFERROR(VLOOKUP(TRIM(E5336&amp;""),'Référentiel Articles'!$A$2:$F$634,5,FALSE),""))</f>
      </c>
      <c r="H5336" s="85" t="str">
        <v/>
      </c>
      <c r="I5336" s="84">
        <f>IF($E5336="","",IFERROR(VLOOKUP(TRIM(E5336&amp;""),'Référentiel Articles'!$A$2:$F$634,6,FALSE),""))</f>
      </c>
      <c r="J5336" s="90">
        <f>IF(OR($E5336="",$H5336=""),"",$H5336*$I5336)</f>
      </c>
      <c r="K5336" s="87" t="str">
        <v/>
      </c>
    </row>
    <row r="5337">
      <c r="A5337" s="74" t="str">
        <v/>
      </c>
      <c r="B5337" s="74" t="str">
        <v/>
      </c>
      <c r="C5337" s="75">
        <f>IF($E5337="","",IFERROR(VLOOKUP(TRIM(E5337&amp;""),'Référentiel Articles'!$A$2:$F$634,2,FALSE),""))</f>
      </c>
      <c r="D5337" s="75">
        <f>IF($E5337="","",IFERROR(VLOOKUP(TRIM(E5337&amp;""),'Référentiel Articles'!$A$2:$F$634,3,FALSE),""))</f>
      </c>
      <c r="E5337" s="74" t="str">
        <v/>
      </c>
      <c r="F5337" s="75">
        <f>IF($E5337="","",IFERROR(VLOOKUP(TRIM(E5337&amp;""),'Référentiel Articles'!$A$2:$F$634,4,FALSE),""))</f>
      </c>
      <c r="G5337" s="76">
        <f>IF($E5337="","",IFERROR(VLOOKUP(TRIM(E5337&amp;""),'Référentiel Articles'!$A$2:$F$634,5,FALSE),""))</f>
      </c>
      <c r="H5337" s="77" t="str">
        <v/>
      </c>
      <c r="I5337" s="76">
        <f>IF($E5337="","",IFERROR(VLOOKUP(TRIM(E5337&amp;""),'Référentiel Articles'!$A$2:$F$634,6,FALSE),""))</f>
      </c>
      <c r="J5337" s="78">
        <f>IF(OR($E5337="",$H5337=""),"",$H5337*$I5337)</f>
      </c>
      <c r="K5337" s="79" t="str">
        <v/>
      </c>
    </row>
    <row r="5338">
      <c r="A5338" s="81" t="str">
        <v/>
      </c>
      <c r="B5338" s="81" t="str">
        <v/>
      </c>
      <c r="C5338" s="83">
        <f>IF($E5338="","",IFERROR(VLOOKUP(TRIM(E5338&amp;""),'Référentiel Articles'!$A$2:$F$634,2,FALSE),""))</f>
      </c>
      <c r="D5338" s="83">
        <f>IF($E5338="","",IFERROR(VLOOKUP(TRIM(E5338&amp;""),'Référentiel Articles'!$A$2:$F$634,3,FALSE),""))</f>
      </c>
      <c r="E5338" s="81" t="str">
        <v/>
      </c>
      <c r="F5338" s="83">
        <f>IF($E5338="","",IFERROR(VLOOKUP(TRIM(E5338&amp;""),'Référentiel Articles'!$A$2:$F$634,4,FALSE),""))</f>
      </c>
      <c r="G5338" s="84">
        <f>IF($E5338="","",IFERROR(VLOOKUP(TRIM(E5338&amp;""),'Référentiel Articles'!$A$2:$F$634,5,FALSE),""))</f>
      </c>
      <c r="H5338" s="85" t="str">
        <v/>
      </c>
      <c r="I5338" s="84">
        <f>IF($E5338="","",IFERROR(VLOOKUP(TRIM(E5338&amp;""),'Référentiel Articles'!$A$2:$F$634,6,FALSE),""))</f>
      </c>
      <c r="J5338" s="90">
        <f>IF(OR($E5338="",$H5338=""),"",$H5338*$I5338)</f>
      </c>
      <c r="K5338" s="87" t="str">
        <v/>
      </c>
    </row>
    <row r="5339">
      <c r="A5339" s="74" t="str">
        <v/>
      </c>
      <c r="B5339" s="74" t="str">
        <v/>
      </c>
      <c r="C5339" s="75">
        <f>IF($E5339="","",IFERROR(VLOOKUP(TRIM(E5339&amp;""),'Référentiel Articles'!$A$2:$F$634,2,FALSE),""))</f>
      </c>
      <c r="D5339" s="75">
        <f>IF($E5339="","",IFERROR(VLOOKUP(TRIM(E5339&amp;""),'Référentiel Articles'!$A$2:$F$634,3,FALSE),""))</f>
      </c>
      <c r="E5339" s="74" t="str">
        <v/>
      </c>
      <c r="F5339" s="75">
        <f>IF($E5339="","",IFERROR(VLOOKUP(TRIM(E5339&amp;""),'Référentiel Articles'!$A$2:$F$634,4,FALSE),""))</f>
      </c>
      <c r="G5339" s="76">
        <f>IF($E5339="","",IFERROR(VLOOKUP(TRIM(E5339&amp;""),'Référentiel Articles'!$A$2:$F$634,5,FALSE),""))</f>
      </c>
      <c r="H5339" s="77" t="str">
        <v/>
      </c>
      <c r="I5339" s="76">
        <f>IF($E5339="","",IFERROR(VLOOKUP(TRIM(E5339&amp;""),'Référentiel Articles'!$A$2:$F$634,6,FALSE),""))</f>
      </c>
      <c r="J5339" s="78">
        <f>IF(OR($E5339="",$H5339=""),"",$H5339*$I5339)</f>
      </c>
      <c r="K5339" s="79" t="str">
        <v/>
      </c>
    </row>
    <row r="5340">
      <c r="A5340" s="81" t="str">
        <v/>
      </c>
      <c r="B5340" s="81" t="str">
        <v/>
      </c>
      <c r="C5340" s="83">
        <f>IF($E5340="","",IFERROR(VLOOKUP(TRIM(E5340&amp;""),'Référentiel Articles'!$A$2:$F$634,2,FALSE),""))</f>
      </c>
      <c r="D5340" s="83">
        <f>IF($E5340="","",IFERROR(VLOOKUP(TRIM(E5340&amp;""),'Référentiel Articles'!$A$2:$F$634,3,FALSE),""))</f>
      </c>
      <c r="E5340" s="81" t="str">
        <v/>
      </c>
      <c r="F5340" s="83">
        <f>IF($E5340="","",IFERROR(VLOOKUP(TRIM(E5340&amp;""),'Référentiel Articles'!$A$2:$F$634,4,FALSE),""))</f>
      </c>
      <c r="G5340" s="84">
        <f>IF($E5340="","",IFERROR(VLOOKUP(TRIM(E5340&amp;""),'Référentiel Articles'!$A$2:$F$634,5,FALSE),""))</f>
      </c>
      <c r="H5340" s="85" t="str">
        <v/>
      </c>
      <c r="I5340" s="84">
        <f>IF($E5340="","",IFERROR(VLOOKUP(TRIM(E5340&amp;""),'Référentiel Articles'!$A$2:$F$634,6,FALSE),""))</f>
      </c>
      <c r="J5340" s="90">
        <f>IF(OR($E5340="",$H5340=""),"",$H5340*$I5340)</f>
      </c>
      <c r="K5340" s="87" t="str">
        <v/>
      </c>
    </row>
    <row r="5341">
      <c r="A5341" s="74" t="str">
        <v/>
      </c>
      <c r="B5341" s="74" t="str">
        <v/>
      </c>
      <c r="C5341" s="75">
        <f>IF($E5341="","",IFERROR(VLOOKUP(TRIM(E5341&amp;""),'Référentiel Articles'!$A$2:$F$634,2,FALSE),""))</f>
      </c>
      <c r="D5341" s="75">
        <f>IF($E5341="","",IFERROR(VLOOKUP(TRIM(E5341&amp;""),'Référentiel Articles'!$A$2:$F$634,3,FALSE),""))</f>
      </c>
      <c r="E5341" s="74" t="str">
        <v/>
      </c>
      <c r="F5341" s="75">
        <f>IF($E5341="","",IFERROR(VLOOKUP(TRIM(E5341&amp;""),'Référentiel Articles'!$A$2:$F$634,4,FALSE),""))</f>
      </c>
      <c r="G5341" s="76">
        <f>IF($E5341="","",IFERROR(VLOOKUP(TRIM(E5341&amp;""),'Référentiel Articles'!$A$2:$F$634,5,FALSE),""))</f>
      </c>
      <c r="H5341" s="77" t="str">
        <v/>
      </c>
      <c r="I5341" s="76">
        <f>IF($E5341="","",IFERROR(VLOOKUP(TRIM(E5341&amp;""),'Référentiel Articles'!$A$2:$F$634,6,FALSE),""))</f>
      </c>
      <c r="J5341" s="78">
        <f>IF(OR($E5341="",$H5341=""),"",$H5341*$I5341)</f>
      </c>
      <c r="K5341" s="79" t="str">
        <v/>
      </c>
    </row>
    <row r="5342">
      <c r="A5342" s="81" t="str">
        <v/>
      </c>
      <c r="B5342" s="81" t="str">
        <v/>
      </c>
      <c r="C5342" s="83">
        <f>IF($E5342="","",IFERROR(VLOOKUP(TRIM(E5342&amp;""),'Référentiel Articles'!$A$2:$F$634,2,FALSE),""))</f>
      </c>
      <c r="D5342" s="83">
        <f>IF($E5342="","",IFERROR(VLOOKUP(TRIM(E5342&amp;""),'Référentiel Articles'!$A$2:$F$634,3,FALSE),""))</f>
      </c>
      <c r="E5342" s="81" t="str">
        <v/>
      </c>
      <c r="F5342" s="83">
        <f>IF($E5342="","",IFERROR(VLOOKUP(TRIM(E5342&amp;""),'Référentiel Articles'!$A$2:$F$634,4,FALSE),""))</f>
      </c>
      <c r="G5342" s="84">
        <f>IF($E5342="","",IFERROR(VLOOKUP(TRIM(E5342&amp;""),'Référentiel Articles'!$A$2:$F$634,5,FALSE),""))</f>
      </c>
      <c r="H5342" s="85" t="str">
        <v/>
      </c>
      <c r="I5342" s="84">
        <f>IF($E5342="","",IFERROR(VLOOKUP(TRIM(E5342&amp;""),'Référentiel Articles'!$A$2:$F$634,6,FALSE),""))</f>
      </c>
      <c r="J5342" s="90">
        <f>IF(OR($E5342="",$H5342=""),"",$H5342*$I5342)</f>
      </c>
      <c r="K5342" s="87" t="str">
        <v/>
      </c>
    </row>
    <row r="5343">
      <c r="A5343" s="74" t="str">
        <v/>
      </c>
      <c r="B5343" s="74" t="str">
        <v/>
      </c>
      <c r="C5343" s="75">
        <f>IF($E5343="","",IFERROR(VLOOKUP(TRIM(E5343&amp;""),'Référentiel Articles'!$A$2:$F$634,2,FALSE),""))</f>
      </c>
      <c r="D5343" s="75">
        <f>IF($E5343="","",IFERROR(VLOOKUP(TRIM(E5343&amp;""),'Référentiel Articles'!$A$2:$F$634,3,FALSE),""))</f>
      </c>
      <c r="E5343" s="74" t="str">
        <v/>
      </c>
      <c r="F5343" s="75">
        <f>IF($E5343="","",IFERROR(VLOOKUP(TRIM(E5343&amp;""),'Référentiel Articles'!$A$2:$F$634,4,FALSE),""))</f>
      </c>
      <c r="G5343" s="76">
        <f>IF($E5343="","",IFERROR(VLOOKUP(TRIM(E5343&amp;""),'Référentiel Articles'!$A$2:$F$634,5,FALSE),""))</f>
      </c>
      <c r="H5343" s="77" t="str">
        <v/>
      </c>
      <c r="I5343" s="76">
        <f>IF($E5343="","",IFERROR(VLOOKUP(TRIM(E5343&amp;""),'Référentiel Articles'!$A$2:$F$634,6,FALSE),""))</f>
      </c>
      <c r="J5343" s="78">
        <f>IF(OR($E5343="",$H5343=""),"",$H5343*$I5343)</f>
      </c>
      <c r="K5343" s="79" t="str">
        <v/>
      </c>
    </row>
    <row r="5344">
      <c r="A5344" s="81" t="str">
        <v/>
      </c>
      <c r="B5344" s="81" t="str">
        <v/>
      </c>
      <c r="C5344" s="83">
        <f>IF($E5344="","",IFERROR(VLOOKUP(TRIM(E5344&amp;""),'Référentiel Articles'!$A$2:$F$634,2,FALSE),""))</f>
      </c>
      <c r="D5344" s="83">
        <f>IF($E5344="","",IFERROR(VLOOKUP(TRIM(E5344&amp;""),'Référentiel Articles'!$A$2:$F$634,3,FALSE),""))</f>
      </c>
      <c r="E5344" s="81" t="str">
        <v/>
      </c>
      <c r="F5344" s="83">
        <f>IF($E5344="","",IFERROR(VLOOKUP(TRIM(E5344&amp;""),'Référentiel Articles'!$A$2:$F$634,4,FALSE),""))</f>
      </c>
      <c r="G5344" s="84">
        <f>IF($E5344="","",IFERROR(VLOOKUP(TRIM(E5344&amp;""),'Référentiel Articles'!$A$2:$F$634,5,FALSE),""))</f>
      </c>
      <c r="H5344" s="85" t="str">
        <v/>
      </c>
      <c r="I5344" s="84">
        <f>IF($E5344="","",IFERROR(VLOOKUP(TRIM(E5344&amp;""),'Référentiel Articles'!$A$2:$F$634,6,FALSE),""))</f>
      </c>
      <c r="J5344" s="90">
        <f>IF(OR($E5344="",$H5344=""),"",$H5344*$I5344)</f>
      </c>
      <c r="K5344" s="87" t="str">
        <v/>
      </c>
    </row>
    <row r="5345">
      <c r="A5345" s="74" t="str">
        <v/>
      </c>
      <c r="B5345" s="74" t="str">
        <v/>
      </c>
      <c r="C5345" s="75">
        <f>IF($E5345="","",IFERROR(VLOOKUP(TRIM(E5345&amp;""),'Référentiel Articles'!$A$2:$F$634,2,FALSE),""))</f>
      </c>
      <c r="D5345" s="75">
        <f>IF($E5345="","",IFERROR(VLOOKUP(TRIM(E5345&amp;""),'Référentiel Articles'!$A$2:$F$634,3,FALSE),""))</f>
      </c>
      <c r="E5345" s="74" t="str">
        <v/>
      </c>
      <c r="F5345" s="75">
        <f>IF($E5345="","",IFERROR(VLOOKUP(TRIM(E5345&amp;""),'Référentiel Articles'!$A$2:$F$634,4,FALSE),""))</f>
      </c>
      <c r="G5345" s="76">
        <f>IF($E5345="","",IFERROR(VLOOKUP(TRIM(E5345&amp;""),'Référentiel Articles'!$A$2:$F$634,5,FALSE),""))</f>
      </c>
      <c r="H5345" s="77" t="str">
        <v/>
      </c>
      <c r="I5345" s="76">
        <f>IF($E5345="","",IFERROR(VLOOKUP(TRIM(E5345&amp;""),'Référentiel Articles'!$A$2:$F$634,6,FALSE),""))</f>
      </c>
      <c r="J5345" s="78">
        <f>IF(OR($E5345="",$H5345=""),"",$H5345*$I5345)</f>
      </c>
      <c r="K5345" s="79" t="str">
        <v/>
      </c>
    </row>
    <row r="5346">
      <c r="A5346" s="81" t="str">
        <v/>
      </c>
      <c r="B5346" s="81" t="str">
        <v/>
      </c>
      <c r="C5346" s="83">
        <f>IF($E5346="","",IFERROR(VLOOKUP(TRIM(E5346&amp;""),'Référentiel Articles'!$A$2:$F$634,2,FALSE),""))</f>
      </c>
      <c r="D5346" s="83">
        <f>IF($E5346="","",IFERROR(VLOOKUP(TRIM(E5346&amp;""),'Référentiel Articles'!$A$2:$F$634,3,FALSE),""))</f>
      </c>
      <c r="E5346" s="81" t="str">
        <v/>
      </c>
      <c r="F5346" s="83">
        <f>IF($E5346="","",IFERROR(VLOOKUP(TRIM(E5346&amp;""),'Référentiel Articles'!$A$2:$F$634,4,FALSE),""))</f>
      </c>
      <c r="G5346" s="84">
        <f>IF($E5346="","",IFERROR(VLOOKUP(TRIM(E5346&amp;""),'Référentiel Articles'!$A$2:$F$634,5,FALSE),""))</f>
      </c>
      <c r="H5346" s="85" t="str">
        <v/>
      </c>
      <c r="I5346" s="84">
        <f>IF($E5346="","",IFERROR(VLOOKUP(TRIM(E5346&amp;""),'Référentiel Articles'!$A$2:$F$634,6,FALSE),""))</f>
      </c>
      <c r="J5346" s="90">
        <f>IF(OR($E5346="",$H5346=""),"",$H5346*$I5346)</f>
      </c>
      <c r="K5346" s="87" t="str">
        <v/>
      </c>
    </row>
    <row r="5347">
      <c r="A5347" s="74" t="str">
        <v/>
      </c>
      <c r="B5347" s="74" t="str">
        <v/>
      </c>
      <c r="C5347" s="75">
        <f>IF($E5347="","",IFERROR(VLOOKUP(TRIM(E5347&amp;""),'Référentiel Articles'!$A$2:$F$634,2,FALSE),""))</f>
      </c>
      <c r="D5347" s="75">
        <f>IF($E5347="","",IFERROR(VLOOKUP(TRIM(E5347&amp;""),'Référentiel Articles'!$A$2:$F$634,3,FALSE),""))</f>
      </c>
      <c r="E5347" s="74" t="str">
        <v/>
      </c>
      <c r="F5347" s="75">
        <f>IF($E5347="","",IFERROR(VLOOKUP(TRIM(E5347&amp;""),'Référentiel Articles'!$A$2:$F$634,4,FALSE),""))</f>
      </c>
      <c r="G5347" s="76">
        <f>IF($E5347="","",IFERROR(VLOOKUP(TRIM(E5347&amp;""),'Référentiel Articles'!$A$2:$F$634,5,FALSE),""))</f>
      </c>
      <c r="H5347" s="77" t="str">
        <v/>
      </c>
      <c r="I5347" s="76">
        <f>IF($E5347="","",IFERROR(VLOOKUP(TRIM(E5347&amp;""),'Référentiel Articles'!$A$2:$F$634,6,FALSE),""))</f>
      </c>
      <c r="J5347" s="78">
        <f>IF(OR($E5347="",$H5347=""),"",$H5347*$I5347)</f>
      </c>
      <c r="K5347" s="79" t="str">
        <v/>
      </c>
    </row>
    <row r="5348">
      <c r="A5348" s="81" t="str">
        <v/>
      </c>
      <c r="B5348" s="81" t="str">
        <v/>
      </c>
      <c r="C5348" s="83">
        <f>IF($E5348="","",IFERROR(VLOOKUP(TRIM(E5348&amp;""),'Référentiel Articles'!$A$2:$F$634,2,FALSE),""))</f>
      </c>
      <c r="D5348" s="83">
        <f>IF($E5348="","",IFERROR(VLOOKUP(TRIM(E5348&amp;""),'Référentiel Articles'!$A$2:$F$634,3,FALSE),""))</f>
      </c>
      <c r="E5348" s="81" t="str">
        <v/>
      </c>
      <c r="F5348" s="83">
        <f>IF($E5348="","",IFERROR(VLOOKUP(TRIM(E5348&amp;""),'Référentiel Articles'!$A$2:$F$634,4,FALSE),""))</f>
      </c>
      <c r="G5348" s="84">
        <f>IF($E5348="","",IFERROR(VLOOKUP(TRIM(E5348&amp;""),'Référentiel Articles'!$A$2:$F$634,5,FALSE),""))</f>
      </c>
      <c r="H5348" s="85" t="str">
        <v/>
      </c>
      <c r="I5348" s="84">
        <f>IF($E5348="","",IFERROR(VLOOKUP(TRIM(E5348&amp;""),'Référentiel Articles'!$A$2:$F$634,6,FALSE),""))</f>
      </c>
      <c r="J5348" s="90">
        <f>IF(OR($E5348="",$H5348=""),"",$H5348*$I5348)</f>
      </c>
      <c r="K5348" s="87" t="str">
        <v/>
      </c>
    </row>
    <row r="5349">
      <c r="A5349" s="74" t="str">
        <v/>
      </c>
      <c r="B5349" s="74" t="str">
        <v/>
      </c>
      <c r="C5349" s="75">
        <f>IF($E5349="","",IFERROR(VLOOKUP(TRIM(E5349&amp;""),'Référentiel Articles'!$A$2:$F$634,2,FALSE),""))</f>
      </c>
      <c r="D5349" s="75">
        <f>IF($E5349="","",IFERROR(VLOOKUP(TRIM(E5349&amp;""),'Référentiel Articles'!$A$2:$F$634,3,FALSE),""))</f>
      </c>
      <c r="E5349" s="74" t="str">
        <v/>
      </c>
      <c r="F5349" s="75">
        <f>IF($E5349="","",IFERROR(VLOOKUP(TRIM(E5349&amp;""),'Référentiel Articles'!$A$2:$F$634,4,FALSE),""))</f>
      </c>
      <c r="G5349" s="76">
        <f>IF($E5349="","",IFERROR(VLOOKUP(TRIM(E5349&amp;""),'Référentiel Articles'!$A$2:$F$634,5,FALSE),""))</f>
      </c>
      <c r="H5349" s="77" t="str">
        <v/>
      </c>
      <c r="I5349" s="76">
        <f>IF($E5349="","",IFERROR(VLOOKUP(TRIM(E5349&amp;""),'Référentiel Articles'!$A$2:$F$634,6,FALSE),""))</f>
      </c>
      <c r="J5349" s="78">
        <f>IF(OR($E5349="",$H5349=""),"",$H5349*$I5349)</f>
      </c>
      <c r="K5349" s="79" t="str">
        <v/>
      </c>
    </row>
    <row r="5350">
      <c r="A5350" s="81" t="str">
        <v/>
      </c>
      <c r="B5350" s="81" t="str">
        <v/>
      </c>
      <c r="C5350" s="83">
        <f>IF($E5350="","",IFERROR(VLOOKUP(TRIM(E5350&amp;""),'Référentiel Articles'!$A$2:$F$634,2,FALSE),""))</f>
      </c>
      <c r="D5350" s="83">
        <f>IF($E5350="","",IFERROR(VLOOKUP(TRIM(E5350&amp;""),'Référentiel Articles'!$A$2:$F$634,3,FALSE),""))</f>
      </c>
      <c r="E5350" s="81" t="str">
        <v/>
      </c>
      <c r="F5350" s="83">
        <f>IF($E5350="","",IFERROR(VLOOKUP(TRIM(E5350&amp;""),'Référentiel Articles'!$A$2:$F$634,4,FALSE),""))</f>
      </c>
      <c r="G5350" s="84">
        <f>IF($E5350="","",IFERROR(VLOOKUP(TRIM(E5350&amp;""),'Référentiel Articles'!$A$2:$F$634,5,FALSE),""))</f>
      </c>
      <c r="H5350" s="85" t="str">
        <v/>
      </c>
      <c r="I5350" s="84">
        <f>IF($E5350="","",IFERROR(VLOOKUP(TRIM(E5350&amp;""),'Référentiel Articles'!$A$2:$F$634,6,FALSE),""))</f>
      </c>
      <c r="J5350" s="90">
        <f>IF(OR($E5350="",$H5350=""),"",$H5350*$I5350)</f>
      </c>
      <c r="K5350" s="87" t="str">
        <v/>
      </c>
    </row>
    <row r="5351">
      <c r="A5351" s="74" t="str">
        <v/>
      </c>
      <c r="B5351" s="74" t="str">
        <v/>
      </c>
      <c r="C5351" s="75">
        <f>IF($E5351="","",IFERROR(VLOOKUP(TRIM(E5351&amp;""),'Référentiel Articles'!$A$2:$F$634,2,FALSE),""))</f>
      </c>
      <c r="D5351" s="75">
        <f>IF($E5351="","",IFERROR(VLOOKUP(TRIM(E5351&amp;""),'Référentiel Articles'!$A$2:$F$634,3,FALSE),""))</f>
      </c>
      <c r="E5351" s="74" t="str">
        <v/>
      </c>
      <c r="F5351" s="75">
        <f>IF($E5351="","",IFERROR(VLOOKUP(TRIM(E5351&amp;""),'Référentiel Articles'!$A$2:$F$634,4,FALSE),""))</f>
      </c>
      <c r="G5351" s="76">
        <f>IF($E5351="","",IFERROR(VLOOKUP(TRIM(E5351&amp;""),'Référentiel Articles'!$A$2:$F$634,5,FALSE),""))</f>
      </c>
      <c r="H5351" s="77" t="str">
        <v/>
      </c>
      <c r="I5351" s="76">
        <f>IF($E5351="","",IFERROR(VLOOKUP(TRIM(E5351&amp;""),'Référentiel Articles'!$A$2:$F$634,6,FALSE),""))</f>
      </c>
      <c r="J5351" s="78">
        <f>IF(OR($E5351="",$H5351=""),"",$H5351*$I5351)</f>
      </c>
      <c r="K5351" s="79" t="str">
        <v/>
      </c>
    </row>
    <row r="5352">
      <c r="A5352" s="81" t="str">
        <v/>
      </c>
      <c r="B5352" s="81" t="str">
        <v/>
      </c>
      <c r="C5352" s="83">
        <f>IF($E5352="","",IFERROR(VLOOKUP(TRIM(E5352&amp;""),'Référentiel Articles'!$A$2:$F$634,2,FALSE),""))</f>
      </c>
      <c r="D5352" s="83">
        <f>IF($E5352="","",IFERROR(VLOOKUP(TRIM(E5352&amp;""),'Référentiel Articles'!$A$2:$F$634,3,FALSE),""))</f>
      </c>
      <c r="E5352" s="81" t="str">
        <v/>
      </c>
      <c r="F5352" s="83">
        <f>IF($E5352="","",IFERROR(VLOOKUP(TRIM(E5352&amp;""),'Référentiel Articles'!$A$2:$F$634,4,FALSE),""))</f>
      </c>
      <c r="G5352" s="84">
        <f>IF($E5352="","",IFERROR(VLOOKUP(TRIM(E5352&amp;""),'Référentiel Articles'!$A$2:$F$634,5,FALSE),""))</f>
      </c>
      <c r="H5352" s="85" t="str">
        <v/>
      </c>
      <c r="I5352" s="84">
        <f>IF($E5352="","",IFERROR(VLOOKUP(TRIM(E5352&amp;""),'Référentiel Articles'!$A$2:$F$634,6,FALSE),""))</f>
      </c>
      <c r="J5352" s="90">
        <f>IF(OR($E5352="",$H5352=""),"",$H5352*$I5352)</f>
      </c>
      <c r="K5352" s="87" t="str">
        <v/>
      </c>
    </row>
    <row r="5353">
      <c r="A5353" s="74" t="str">
        <v/>
      </c>
      <c r="B5353" s="74" t="str">
        <v/>
      </c>
      <c r="C5353" s="75">
        <f>IF($E5353="","",IFERROR(VLOOKUP(TRIM(E5353&amp;""),'Référentiel Articles'!$A$2:$F$634,2,FALSE),""))</f>
      </c>
      <c r="D5353" s="75">
        <f>IF($E5353="","",IFERROR(VLOOKUP(TRIM(E5353&amp;""),'Référentiel Articles'!$A$2:$F$634,3,FALSE),""))</f>
      </c>
      <c r="E5353" s="74" t="str">
        <v/>
      </c>
      <c r="F5353" s="75">
        <f>IF($E5353="","",IFERROR(VLOOKUP(TRIM(E5353&amp;""),'Référentiel Articles'!$A$2:$F$634,4,FALSE),""))</f>
      </c>
      <c r="G5353" s="76">
        <f>IF($E5353="","",IFERROR(VLOOKUP(TRIM(E5353&amp;""),'Référentiel Articles'!$A$2:$F$634,5,FALSE),""))</f>
      </c>
      <c r="H5353" s="77" t="str">
        <v/>
      </c>
      <c r="I5353" s="76">
        <f>IF($E5353="","",IFERROR(VLOOKUP(TRIM(E5353&amp;""),'Référentiel Articles'!$A$2:$F$634,6,FALSE),""))</f>
      </c>
      <c r="J5353" s="78">
        <f>IF(OR($E5353="",$H5353=""),"",$H5353*$I5353)</f>
      </c>
      <c r="K5353" s="79" t="str">
        <v/>
      </c>
    </row>
    <row r="5354">
      <c r="A5354" s="81" t="str">
        <v/>
      </c>
      <c r="B5354" s="81" t="str">
        <v/>
      </c>
      <c r="C5354" s="83">
        <f>IF($E5354="","",IFERROR(VLOOKUP(TRIM(E5354&amp;""),'Référentiel Articles'!$A$2:$F$634,2,FALSE),""))</f>
      </c>
      <c r="D5354" s="83">
        <f>IF($E5354="","",IFERROR(VLOOKUP(TRIM(E5354&amp;""),'Référentiel Articles'!$A$2:$F$634,3,FALSE),""))</f>
      </c>
      <c r="E5354" s="81" t="str">
        <v/>
      </c>
      <c r="F5354" s="83">
        <f>IF($E5354="","",IFERROR(VLOOKUP(TRIM(E5354&amp;""),'Référentiel Articles'!$A$2:$F$634,4,FALSE),""))</f>
      </c>
      <c r="G5354" s="84">
        <f>IF($E5354="","",IFERROR(VLOOKUP(TRIM(E5354&amp;""),'Référentiel Articles'!$A$2:$F$634,5,FALSE),""))</f>
      </c>
      <c r="H5354" s="85" t="str">
        <v/>
      </c>
      <c r="I5354" s="84">
        <f>IF($E5354="","",IFERROR(VLOOKUP(TRIM(E5354&amp;""),'Référentiel Articles'!$A$2:$F$634,6,FALSE),""))</f>
      </c>
      <c r="J5354" s="90">
        <f>IF(OR($E5354="",$H5354=""),"",$H5354*$I5354)</f>
      </c>
      <c r="K5354" s="87" t="str">
        <v/>
      </c>
    </row>
    <row r="5355">
      <c r="A5355" s="74" t="str">
        <v/>
      </c>
      <c r="B5355" s="74" t="str">
        <v/>
      </c>
      <c r="C5355" s="75">
        <f>IF($E5355="","",IFERROR(VLOOKUP(TRIM(E5355&amp;""),'Référentiel Articles'!$A$2:$F$634,2,FALSE),""))</f>
      </c>
      <c r="D5355" s="75">
        <f>IF($E5355="","",IFERROR(VLOOKUP(TRIM(E5355&amp;""),'Référentiel Articles'!$A$2:$F$634,3,FALSE),""))</f>
      </c>
      <c r="E5355" s="74" t="str">
        <v/>
      </c>
      <c r="F5355" s="75">
        <f>IF($E5355="","",IFERROR(VLOOKUP(TRIM(E5355&amp;""),'Référentiel Articles'!$A$2:$F$634,4,FALSE),""))</f>
      </c>
      <c r="G5355" s="76">
        <f>IF($E5355="","",IFERROR(VLOOKUP(TRIM(E5355&amp;""),'Référentiel Articles'!$A$2:$F$634,5,FALSE),""))</f>
      </c>
      <c r="H5355" s="77" t="str">
        <v/>
      </c>
      <c r="I5355" s="76">
        <f>IF($E5355="","",IFERROR(VLOOKUP(TRIM(E5355&amp;""),'Référentiel Articles'!$A$2:$F$634,6,FALSE),""))</f>
      </c>
      <c r="J5355" s="78">
        <f>IF(OR($E5355="",$H5355=""),"",$H5355*$I5355)</f>
      </c>
      <c r="K5355" s="79" t="str">
        <v/>
      </c>
    </row>
    <row r="5356">
      <c r="A5356" s="81" t="str">
        <v/>
      </c>
      <c r="B5356" s="81" t="str">
        <v/>
      </c>
      <c r="C5356" s="83">
        <f>IF($E5356="","",IFERROR(VLOOKUP(TRIM(E5356&amp;""),'Référentiel Articles'!$A$2:$F$634,2,FALSE),""))</f>
      </c>
      <c r="D5356" s="83">
        <f>IF($E5356="","",IFERROR(VLOOKUP(TRIM(E5356&amp;""),'Référentiel Articles'!$A$2:$F$634,3,FALSE),""))</f>
      </c>
      <c r="E5356" s="81" t="str">
        <v/>
      </c>
      <c r="F5356" s="83">
        <f>IF($E5356="","",IFERROR(VLOOKUP(TRIM(E5356&amp;""),'Référentiel Articles'!$A$2:$F$634,4,FALSE),""))</f>
      </c>
      <c r="G5356" s="84">
        <f>IF($E5356="","",IFERROR(VLOOKUP(TRIM(E5356&amp;""),'Référentiel Articles'!$A$2:$F$634,5,FALSE),""))</f>
      </c>
      <c r="H5356" s="85" t="str">
        <v/>
      </c>
      <c r="I5356" s="84">
        <f>IF($E5356="","",IFERROR(VLOOKUP(TRIM(E5356&amp;""),'Référentiel Articles'!$A$2:$F$634,6,FALSE),""))</f>
      </c>
      <c r="J5356" s="90">
        <f>IF(OR($E5356="",$H5356=""),"",$H5356*$I5356)</f>
      </c>
      <c r="K5356" s="87" t="str">
        <v/>
      </c>
    </row>
    <row r="5357">
      <c r="A5357" s="74" t="str">
        <v/>
      </c>
      <c r="B5357" s="74" t="str">
        <v/>
      </c>
      <c r="C5357" s="75">
        <f>IF($E5357="","",IFERROR(VLOOKUP(TRIM(E5357&amp;""),'Référentiel Articles'!$A$2:$F$634,2,FALSE),""))</f>
      </c>
      <c r="D5357" s="75">
        <f>IF($E5357="","",IFERROR(VLOOKUP(TRIM(E5357&amp;""),'Référentiel Articles'!$A$2:$F$634,3,FALSE),""))</f>
      </c>
      <c r="E5357" s="74" t="str">
        <v/>
      </c>
      <c r="F5357" s="75">
        <f>IF($E5357="","",IFERROR(VLOOKUP(TRIM(E5357&amp;""),'Référentiel Articles'!$A$2:$F$634,4,FALSE),""))</f>
      </c>
      <c r="G5357" s="76">
        <f>IF($E5357="","",IFERROR(VLOOKUP(TRIM(E5357&amp;""),'Référentiel Articles'!$A$2:$F$634,5,FALSE),""))</f>
      </c>
      <c r="H5357" s="77" t="str">
        <v/>
      </c>
      <c r="I5357" s="76">
        <f>IF($E5357="","",IFERROR(VLOOKUP(TRIM(E5357&amp;""),'Référentiel Articles'!$A$2:$F$634,6,FALSE),""))</f>
      </c>
      <c r="J5357" s="78">
        <f>IF(OR($E5357="",$H5357=""),"",$H5357*$I5357)</f>
      </c>
      <c r="K5357" s="79" t="str">
        <v/>
      </c>
    </row>
    <row r="5358">
      <c r="A5358" s="81" t="str">
        <v/>
      </c>
      <c r="B5358" s="81" t="str">
        <v/>
      </c>
      <c r="C5358" s="83">
        <f>IF($E5358="","",IFERROR(VLOOKUP(TRIM(E5358&amp;""),'Référentiel Articles'!$A$2:$F$634,2,FALSE),""))</f>
      </c>
      <c r="D5358" s="83">
        <f>IF($E5358="","",IFERROR(VLOOKUP(TRIM(E5358&amp;""),'Référentiel Articles'!$A$2:$F$634,3,FALSE),""))</f>
      </c>
      <c r="E5358" s="81" t="str">
        <v/>
      </c>
      <c r="F5358" s="83">
        <f>IF($E5358="","",IFERROR(VLOOKUP(TRIM(E5358&amp;""),'Référentiel Articles'!$A$2:$F$634,4,FALSE),""))</f>
      </c>
      <c r="G5358" s="84">
        <f>IF($E5358="","",IFERROR(VLOOKUP(TRIM(E5358&amp;""),'Référentiel Articles'!$A$2:$F$634,5,FALSE),""))</f>
      </c>
      <c r="H5358" s="85" t="str">
        <v/>
      </c>
      <c r="I5358" s="84">
        <f>IF($E5358="","",IFERROR(VLOOKUP(TRIM(E5358&amp;""),'Référentiel Articles'!$A$2:$F$634,6,FALSE),""))</f>
      </c>
      <c r="J5358" s="90">
        <f>IF(OR($E5358="",$H5358=""),"",$H5358*$I5358)</f>
      </c>
      <c r="K5358" s="87" t="str">
        <v/>
      </c>
    </row>
    <row r="5359">
      <c r="A5359" s="74" t="str">
        <v/>
      </c>
      <c r="B5359" s="74" t="str">
        <v/>
      </c>
      <c r="C5359" s="75">
        <f>IF($E5359="","",IFERROR(VLOOKUP(TRIM(E5359&amp;""),'Référentiel Articles'!$A$2:$F$634,2,FALSE),""))</f>
      </c>
      <c r="D5359" s="75">
        <f>IF($E5359="","",IFERROR(VLOOKUP(TRIM(E5359&amp;""),'Référentiel Articles'!$A$2:$F$634,3,FALSE),""))</f>
      </c>
      <c r="E5359" s="74" t="str">
        <v/>
      </c>
      <c r="F5359" s="75">
        <f>IF($E5359="","",IFERROR(VLOOKUP(TRIM(E5359&amp;""),'Référentiel Articles'!$A$2:$F$634,4,FALSE),""))</f>
      </c>
      <c r="G5359" s="76">
        <f>IF($E5359="","",IFERROR(VLOOKUP(TRIM(E5359&amp;""),'Référentiel Articles'!$A$2:$F$634,5,FALSE),""))</f>
      </c>
      <c r="H5359" s="77" t="str">
        <v/>
      </c>
      <c r="I5359" s="76">
        <f>IF($E5359="","",IFERROR(VLOOKUP(TRIM(E5359&amp;""),'Référentiel Articles'!$A$2:$F$634,6,FALSE),""))</f>
      </c>
      <c r="J5359" s="78">
        <f>IF(OR($E5359="",$H5359=""),"",$H5359*$I5359)</f>
      </c>
      <c r="K5359" s="79" t="str">
        <v/>
      </c>
    </row>
    <row r="5360">
      <c r="A5360" s="81" t="str">
        <v/>
      </c>
      <c r="B5360" s="81" t="str">
        <v/>
      </c>
      <c r="C5360" s="83">
        <f>IF($E5360="","",IFERROR(VLOOKUP(TRIM(E5360&amp;""),'Référentiel Articles'!$A$2:$F$634,2,FALSE),""))</f>
      </c>
      <c r="D5360" s="83">
        <f>IF($E5360="","",IFERROR(VLOOKUP(TRIM(E5360&amp;""),'Référentiel Articles'!$A$2:$F$634,3,FALSE),""))</f>
      </c>
      <c r="E5360" s="81" t="str">
        <v/>
      </c>
      <c r="F5360" s="83">
        <f>IF($E5360="","",IFERROR(VLOOKUP(TRIM(E5360&amp;""),'Référentiel Articles'!$A$2:$F$634,4,FALSE),""))</f>
      </c>
      <c r="G5360" s="84">
        <f>IF($E5360="","",IFERROR(VLOOKUP(TRIM(E5360&amp;""),'Référentiel Articles'!$A$2:$F$634,5,FALSE),""))</f>
      </c>
      <c r="H5360" s="85" t="str">
        <v/>
      </c>
      <c r="I5360" s="84">
        <f>IF($E5360="","",IFERROR(VLOOKUP(TRIM(E5360&amp;""),'Référentiel Articles'!$A$2:$F$634,6,FALSE),""))</f>
      </c>
      <c r="J5360" s="90">
        <f>IF(OR($E5360="",$H5360=""),"",$H5360*$I5360)</f>
      </c>
      <c r="K5360" s="87" t="str">
        <v/>
      </c>
    </row>
    <row r="5361">
      <c r="A5361" s="74" t="str">
        <v/>
      </c>
      <c r="B5361" s="74" t="str">
        <v/>
      </c>
      <c r="C5361" s="75">
        <f>IF($E5361="","",IFERROR(VLOOKUP(TRIM(E5361&amp;""),'Référentiel Articles'!$A$2:$F$634,2,FALSE),""))</f>
      </c>
      <c r="D5361" s="75">
        <f>IF($E5361="","",IFERROR(VLOOKUP(TRIM(E5361&amp;""),'Référentiel Articles'!$A$2:$F$634,3,FALSE),""))</f>
      </c>
      <c r="E5361" s="74" t="str">
        <v/>
      </c>
      <c r="F5361" s="75">
        <f>IF($E5361="","",IFERROR(VLOOKUP(TRIM(E5361&amp;""),'Référentiel Articles'!$A$2:$F$634,4,FALSE),""))</f>
      </c>
      <c r="G5361" s="76">
        <f>IF($E5361="","",IFERROR(VLOOKUP(TRIM(E5361&amp;""),'Référentiel Articles'!$A$2:$F$634,5,FALSE),""))</f>
      </c>
      <c r="H5361" s="77" t="str">
        <v/>
      </c>
      <c r="I5361" s="76">
        <f>IF($E5361="","",IFERROR(VLOOKUP(TRIM(E5361&amp;""),'Référentiel Articles'!$A$2:$F$634,6,FALSE),""))</f>
      </c>
      <c r="J5361" s="78">
        <f>IF(OR($E5361="",$H5361=""),"",$H5361*$I5361)</f>
      </c>
      <c r="K5361" s="79" t="str">
        <v/>
      </c>
    </row>
    <row r="5362">
      <c r="A5362" s="81" t="str">
        <v/>
      </c>
      <c r="B5362" s="81" t="str">
        <v/>
      </c>
      <c r="C5362" s="83">
        <f>IF($E5362="","",IFERROR(VLOOKUP(TRIM(E5362&amp;""),'Référentiel Articles'!$A$2:$F$634,2,FALSE),""))</f>
      </c>
      <c r="D5362" s="83">
        <f>IF($E5362="","",IFERROR(VLOOKUP(TRIM(E5362&amp;""),'Référentiel Articles'!$A$2:$F$634,3,FALSE),""))</f>
      </c>
      <c r="E5362" s="81" t="str">
        <v/>
      </c>
      <c r="F5362" s="83">
        <f>IF($E5362="","",IFERROR(VLOOKUP(TRIM(E5362&amp;""),'Référentiel Articles'!$A$2:$F$634,4,FALSE),""))</f>
      </c>
      <c r="G5362" s="84">
        <f>IF($E5362="","",IFERROR(VLOOKUP(TRIM(E5362&amp;""),'Référentiel Articles'!$A$2:$F$634,5,FALSE),""))</f>
      </c>
      <c r="H5362" s="85" t="str">
        <v/>
      </c>
      <c r="I5362" s="84">
        <f>IF($E5362="","",IFERROR(VLOOKUP(TRIM(E5362&amp;""),'Référentiel Articles'!$A$2:$F$634,6,FALSE),""))</f>
      </c>
      <c r="J5362" s="90">
        <f>IF(OR($E5362="",$H5362=""),"",$H5362*$I5362)</f>
      </c>
      <c r="K5362" s="87" t="str">
        <v/>
      </c>
    </row>
    <row r="5363">
      <c r="A5363" s="74" t="str">
        <v/>
      </c>
      <c r="B5363" s="74" t="str">
        <v/>
      </c>
      <c r="C5363" s="75">
        <f>IF($E5363="","",IFERROR(VLOOKUP(TRIM(E5363&amp;""),'Référentiel Articles'!$A$2:$F$634,2,FALSE),""))</f>
      </c>
      <c r="D5363" s="75">
        <f>IF($E5363="","",IFERROR(VLOOKUP(TRIM(E5363&amp;""),'Référentiel Articles'!$A$2:$F$634,3,FALSE),""))</f>
      </c>
      <c r="E5363" s="74" t="str">
        <v/>
      </c>
      <c r="F5363" s="75">
        <f>IF($E5363="","",IFERROR(VLOOKUP(TRIM(E5363&amp;""),'Référentiel Articles'!$A$2:$F$634,4,FALSE),""))</f>
      </c>
      <c r="G5363" s="76">
        <f>IF($E5363="","",IFERROR(VLOOKUP(TRIM(E5363&amp;""),'Référentiel Articles'!$A$2:$F$634,5,FALSE),""))</f>
      </c>
      <c r="H5363" s="77" t="str">
        <v/>
      </c>
      <c r="I5363" s="76">
        <f>IF($E5363="","",IFERROR(VLOOKUP(TRIM(E5363&amp;""),'Référentiel Articles'!$A$2:$F$634,6,FALSE),""))</f>
      </c>
      <c r="J5363" s="78">
        <f>IF(OR($E5363="",$H5363=""),"",$H5363*$I5363)</f>
      </c>
      <c r="K5363" s="79" t="str">
        <v/>
      </c>
    </row>
    <row r="5364">
      <c r="A5364" s="81" t="str">
        <v/>
      </c>
      <c r="B5364" s="81" t="str">
        <v/>
      </c>
      <c r="C5364" s="83">
        <f>IF($E5364="","",IFERROR(VLOOKUP(TRIM(E5364&amp;""),'Référentiel Articles'!$A$2:$F$634,2,FALSE),""))</f>
      </c>
      <c r="D5364" s="83">
        <f>IF($E5364="","",IFERROR(VLOOKUP(TRIM(E5364&amp;""),'Référentiel Articles'!$A$2:$F$634,3,FALSE),""))</f>
      </c>
      <c r="E5364" s="81" t="str">
        <v/>
      </c>
      <c r="F5364" s="83">
        <f>IF($E5364="","",IFERROR(VLOOKUP(TRIM(E5364&amp;""),'Référentiel Articles'!$A$2:$F$634,4,FALSE),""))</f>
      </c>
      <c r="G5364" s="84">
        <f>IF($E5364="","",IFERROR(VLOOKUP(TRIM(E5364&amp;""),'Référentiel Articles'!$A$2:$F$634,5,FALSE),""))</f>
      </c>
      <c r="H5364" s="85" t="str">
        <v/>
      </c>
      <c r="I5364" s="84">
        <f>IF($E5364="","",IFERROR(VLOOKUP(TRIM(E5364&amp;""),'Référentiel Articles'!$A$2:$F$634,6,FALSE),""))</f>
      </c>
      <c r="J5364" s="90">
        <f>IF(OR($E5364="",$H5364=""),"",$H5364*$I5364)</f>
      </c>
      <c r="K5364" s="87" t="str">
        <v/>
      </c>
    </row>
    <row r="5365">
      <c r="A5365" s="74" t="str">
        <v/>
      </c>
      <c r="B5365" s="74" t="str">
        <v/>
      </c>
      <c r="C5365" s="75">
        <f>IF($E5365="","",IFERROR(VLOOKUP(TRIM(E5365&amp;""),'Référentiel Articles'!$A$2:$F$634,2,FALSE),""))</f>
      </c>
      <c r="D5365" s="75">
        <f>IF($E5365="","",IFERROR(VLOOKUP(TRIM(E5365&amp;""),'Référentiel Articles'!$A$2:$F$634,3,FALSE),""))</f>
      </c>
      <c r="E5365" s="74" t="str">
        <v/>
      </c>
      <c r="F5365" s="75">
        <f>IF($E5365="","",IFERROR(VLOOKUP(TRIM(E5365&amp;""),'Référentiel Articles'!$A$2:$F$634,4,FALSE),""))</f>
      </c>
      <c r="G5365" s="76">
        <f>IF($E5365="","",IFERROR(VLOOKUP(TRIM(E5365&amp;""),'Référentiel Articles'!$A$2:$F$634,5,FALSE),""))</f>
      </c>
      <c r="H5365" s="77" t="str">
        <v/>
      </c>
      <c r="I5365" s="76">
        <f>IF($E5365="","",IFERROR(VLOOKUP(TRIM(E5365&amp;""),'Référentiel Articles'!$A$2:$F$634,6,FALSE),""))</f>
      </c>
      <c r="J5365" s="78">
        <f>IF(OR($E5365="",$H5365=""),"",$H5365*$I5365)</f>
      </c>
      <c r="K5365" s="79" t="str">
        <v/>
      </c>
    </row>
    <row r="5366">
      <c r="A5366" s="81" t="str">
        <v/>
      </c>
      <c r="B5366" s="81" t="str">
        <v/>
      </c>
      <c r="C5366" s="83">
        <f>IF($E5366="","",IFERROR(VLOOKUP(TRIM(E5366&amp;""),'Référentiel Articles'!$A$2:$F$634,2,FALSE),""))</f>
      </c>
      <c r="D5366" s="83">
        <f>IF($E5366="","",IFERROR(VLOOKUP(TRIM(E5366&amp;""),'Référentiel Articles'!$A$2:$F$634,3,FALSE),""))</f>
      </c>
      <c r="E5366" s="81" t="str">
        <v/>
      </c>
      <c r="F5366" s="83">
        <f>IF($E5366="","",IFERROR(VLOOKUP(TRIM(E5366&amp;""),'Référentiel Articles'!$A$2:$F$634,4,FALSE),""))</f>
      </c>
      <c r="G5366" s="84">
        <f>IF($E5366="","",IFERROR(VLOOKUP(TRIM(E5366&amp;""),'Référentiel Articles'!$A$2:$F$634,5,FALSE),""))</f>
      </c>
      <c r="H5366" s="85" t="str">
        <v/>
      </c>
      <c r="I5366" s="84">
        <f>IF($E5366="","",IFERROR(VLOOKUP(TRIM(E5366&amp;""),'Référentiel Articles'!$A$2:$F$634,6,FALSE),""))</f>
      </c>
      <c r="J5366" s="90">
        <f>IF(OR($E5366="",$H5366=""),"",$H5366*$I5366)</f>
      </c>
      <c r="K5366" s="87" t="str">
        <v/>
      </c>
    </row>
    <row r="5367">
      <c r="A5367" s="74" t="str">
        <v/>
      </c>
      <c r="B5367" s="74" t="str">
        <v/>
      </c>
      <c r="C5367" s="75">
        <f>IF($E5367="","",IFERROR(VLOOKUP(TRIM(E5367&amp;""),'Référentiel Articles'!$A$2:$F$634,2,FALSE),""))</f>
      </c>
      <c r="D5367" s="75">
        <f>IF($E5367="","",IFERROR(VLOOKUP(TRIM(E5367&amp;""),'Référentiel Articles'!$A$2:$F$634,3,FALSE),""))</f>
      </c>
      <c r="E5367" s="74" t="str">
        <v/>
      </c>
      <c r="F5367" s="75">
        <f>IF($E5367="","",IFERROR(VLOOKUP(TRIM(E5367&amp;""),'Référentiel Articles'!$A$2:$F$634,4,FALSE),""))</f>
      </c>
      <c r="G5367" s="76">
        <f>IF($E5367="","",IFERROR(VLOOKUP(TRIM(E5367&amp;""),'Référentiel Articles'!$A$2:$F$634,5,FALSE),""))</f>
      </c>
      <c r="H5367" s="77" t="str">
        <v/>
      </c>
      <c r="I5367" s="76">
        <f>IF($E5367="","",IFERROR(VLOOKUP(TRIM(E5367&amp;""),'Référentiel Articles'!$A$2:$F$634,6,FALSE),""))</f>
      </c>
      <c r="J5367" s="78">
        <f>IF(OR($E5367="",$H5367=""),"",$H5367*$I5367)</f>
      </c>
      <c r="K5367" s="79" t="str">
        <v/>
      </c>
    </row>
    <row r="5368">
      <c r="A5368" s="81" t="str">
        <v/>
      </c>
      <c r="B5368" s="81" t="str">
        <v/>
      </c>
      <c r="C5368" s="83">
        <f>IF($E5368="","",IFERROR(VLOOKUP(TRIM(E5368&amp;""),'Référentiel Articles'!$A$2:$F$634,2,FALSE),""))</f>
      </c>
      <c r="D5368" s="83">
        <f>IF($E5368="","",IFERROR(VLOOKUP(TRIM(E5368&amp;""),'Référentiel Articles'!$A$2:$F$634,3,FALSE),""))</f>
      </c>
      <c r="E5368" s="81" t="str">
        <v/>
      </c>
      <c r="F5368" s="83">
        <f>IF($E5368="","",IFERROR(VLOOKUP(TRIM(E5368&amp;""),'Référentiel Articles'!$A$2:$F$634,4,FALSE),""))</f>
      </c>
      <c r="G5368" s="84">
        <f>IF($E5368="","",IFERROR(VLOOKUP(TRIM(E5368&amp;""),'Référentiel Articles'!$A$2:$F$634,5,FALSE),""))</f>
      </c>
      <c r="H5368" s="85" t="str">
        <v/>
      </c>
      <c r="I5368" s="84">
        <f>IF($E5368="","",IFERROR(VLOOKUP(TRIM(E5368&amp;""),'Référentiel Articles'!$A$2:$F$634,6,FALSE),""))</f>
      </c>
      <c r="J5368" s="90">
        <f>IF(OR($E5368="",$H5368=""),"",$H5368*$I5368)</f>
      </c>
      <c r="K5368" s="87" t="str">
        <v/>
      </c>
    </row>
    <row r="5369">
      <c r="A5369" s="74" t="str">
        <v/>
      </c>
      <c r="B5369" s="74" t="str">
        <v/>
      </c>
      <c r="C5369" s="75">
        <f>IF($E5369="","",IFERROR(VLOOKUP(TRIM(E5369&amp;""),'Référentiel Articles'!$A$2:$F$634,2,FALSE),""))</f>
      </c>
      <c r="D5369" s="75">
        <f>IF($E5369="","",IFERROR(VLOOKUP(TRIM(E5369&amp;""),'Référentiel Articles'!$A$2:$F$634,3,FALSE),""))</f>
      </c>
      <c r="E5369" s="74" t="str">
        <v/>
      </c>
      <c r="F5369" s="75">
        <f>IF($E5369="","",IFERROR(VLOOKUP(TRIM(E5369&amp;""),'Référentiel Articles'!$A$2:$F$634,4,FALSE),""))</f>
      </c>
      <c r="G5369" s="76">
        <f>IF($E5369="","",IFERROR(VLOOKUP(TRIM(E5369&amp;""),'Référentiel Articles'!$A$2:$F$634,5,FALSE),""))</f>
      </c>
      <c r="H5369" s="77" t="str">
        <v/>
      </c>
      <c r="I5369" s="76">
        <f>IF($E5369="","",IFERROR(VLOOKUP(TRIM(E5369&amp;""),'Référentiel Articles'!$A$2:$F$634,6,FALSE),""))</f>
      </c>
      <c r="J5369" s="78">
        <f>IF(OR($E5369="",$H5369=""),"",$H5369*$I5369)</f>
      </c>
      <c r="K5369" s="79" t="str">
        <v/>
      </c>
    </row>
    <row r="5370">
      <c r="A5370" s="81" t="str">
        <v/>
      </c>
      <c r="B5370" s="81" t="str">
        <v/>
      </c>
      <c r="C5370" s="83">
        <f>IF($E5370="","",IFERROR(VLOOKUP(TRIM(E5370&amp;""),'Référentiel Articles'!$A$2:$F$634,2,FALSE),""))</f>
      </c>
      <c r="D5370" s="83">
        <f>IF($E5370="","",IFERROR(VLOOKUP(TRIM(E5370&amp;""),'Référentiel Articles'!$A$2:$F$634,3,FALSE),""))</f>
      </c>
      <c r="E5370" s="81" t="str">
        <v/>
      </c>
      <c r="F5370" s="83">
        <f>IF($E5370="","",IFERROR(VLOOKUP(TRIM(E5370&amp;""),'Référentiel Articles'!$A$2:$F$634,4,FALSE),""))</f>
      </c>
      <c r="G5370" s="84">
        <f>IF($E5370="","",IFERROR(VLOOKUP(TRIM(E5370&amp;""),'Référentiel Articles'!$A$2:$F$634,5,FALSE),""))</f>
      </c>
      <c r="H5370" s="85" t="str">
        <v/>
      </c>
      <c r="I5370" s="84">
        <f>IF($E5370="","",IFERROR(VLOOKUP(TRIM(E5370&amp;""),'Référentiel Articles'!$A$2:$F$634,6,FALSE),""))</f>
      </c>
      <c r="J5370" s="90">
        <f>IF(OR($E5370="",$H5370=""),"",$H5370*$I5370)</f>
      </c>
      <c r="K5370" s="87" t="str">
        <v/>
      </c>
    </row>
    <row r="5371">
      <c r="A5371" s="74" t="str">
        <v/>
      </c>
      <c r="B5371" s="74" t="str">
        <v/>
      </c>
      <c r="C5371" s="75">
        <f>IF($E5371="","",IFERROR(VLOOKUP(TRIM(E5371&amp;""),'Référentiel Articles'!$A$2:$F$634,2,FALSE),""))</f>
      </c>
      <c r="D5371" s="75">
        <f>IF($E5371="","",IFERROR(VLOOKUP(TRIM(E5371&amp;""),'Référentiel Articles'!$A$2:$F$634,3,FALSE),""))</f>
      </c>
      <c r="E5371" s="74" t="str">
        <v/>
      </c>
      <c r="F5371" s="75">
        <f>IF($E5371="","",IFERROR(VLOOKUP(TRIM(E5371&amp;""),'Référentiel Articles'!$A$2:$F$634,4,FALSE),""))</f>
      </c>
      <c r="G5371" s="76">
        <f>IF($E5371="","",IFERROR(VLOOKUP(TRIM(E5371&amp;""),'Référentiel Articles'!$A$2:$F$634,5,FALSE),""))</f>
      </c>
      <c r="H5371" s="77" t="str">
        <v/>
      </c>
      <c r="I5371" s="76">
        <f>IF($E5371="","",IFERROR(VLOOKUP(TRIM(E5371&amp;""),'Référentiel Articles'!$A$2:$F$634,6,FALSE),""))</f>
      </c>
      <c r="J5371" s="78">
        <f>IF(OR($E5371="",$H5371=""),"",$H5371*$I5371)</f>
      </c>
      <c r="K5371" s="79" t="str">
        <v/>
      </c>
    </row>
    <row r="5372">
      <c r="A5372" s="81" t="str">
        <v/>
      </c>
      <c r="B5372" s="81" t="str">
        <v/>
      </c>
      <c r="C5372" s="83">
        <f>IF($E5372="","",IFERROR(VLOOKUP(TRIM(E5372&amp;""),'Référentiel Articles'!$A$2:$F$634,2,FALSE),""))</f>
      </c>
      <c r="D5372" s="83">
        <f>IF($E5372="","",IFERROR(VLOOKUP(TRIM(E5372&amp;""),'Référentiel Articles'!$A$2:$F$634,3,FALSE),""))</f>
      </c>
      <c r="E5372" s="81" t="str">
        <v/>
      </c>
      <c r="F5372" s="83">
        <f>IF($E5372="","",IFERROR(VLOOKUP(TRIM(E5372&amp;""),'Référentiel Articles'!$A$2:$F$634,4,FALSE),""))</f>
      </c>
      <c r="G5372" s="84">
        <f>IF($E5372="","",IFERROR(VLOOKUP(TRIM(E5372&amp;""),'Référentiel Articles'!$A$2:$F$634,5,FALSE),""))</f>
      </c>
      <c r="H5372" s="85" t="str">
        <v/>
      </c>
      <c r="I5372" s="84">
        <f>IF($E5372="","",IFERROR(VLOOKUP(TRIM(E5372&amp;""),'Référentiel Articles'!$A$2:$F$634,6,FALSE),""))</f>
      </c>
      <c r="J5372" s="90">
        <f>IF(OR($E5372="",$H5372=""),"",$H5372*$I5372)</f>
      </c>
      <c r="K5372" s="87" t="str">
        <v/>
      </c>
    </row>
    <row r="5373">
      <c r="A5373" s="74" t="str">
        <v/>
      </c>
      <c r="B5373" s="74" t="str">
        <v/>
      </c>
      <c r="C5373" s="75">
        <f>IF($E5373="","",IFERROR(VLOOKUP(TRIM(E5373&amp;""),'Référentiel Articles'!$A$2:$F$634,2,FALSE),""))</f>
      </c>
      <c r="D5373" s="75">
        <f>IF($E5373="","",IFERROR(VLOOKUP(TRIM(E5373&amp;""),'Référentiel Articles'!$A$2:$F$634,3,FALSE),""))</f>
      </c>
      <c r="E5373" s="74" t="str">
        <v/>
      </c>
      <c r="F5373" s="75">
        <f>IF($E5373="","",IFERROR(VLOOKUP(TRIM(E5373&amp;""),'Référentiel Articles'!$A$2:$F$634,4,FALSE),""))</f>
      </c>
      <c r="G5373" s="76">
        <f>IF($E5373="","",IFERROR(VLOOKUP(TRIM(E5373&amp;""),'Référentiel Articles'!$A$2:$F$634,5,FALSE),""))</f>
      </c>
      <c r="H5373" s="77" t="str">
        <v/>
      </c>
      <c r="I5373" s="76">
        <f>IF($E5373="","",IFERROR(VLOOKUP(TRIM(E5373&amp;""),'Référentiel Articles'!$A$2:$F$634,6,FALSE),""))</f>
      </c>
      <c r="J5373" s="78">
        <f>IF(OR($E5373="",$H5373=""),"",$H5373*$I5373)</f>
      </c>
      <c r="K5373" s="79" t="str">
        <v/>
      </c>
    </row>
    <row r="5374">
      <c r="A5374" s="81" t="str">
        <v/>
      </c>
      <c r="B5374" s="81" t="str">
        <v/>
      </c>
      <c r="C5374" s="83">
        <f>IF($E5374="","",IFERROR(VLOOKUP(TRIM(E5374&amp;""),'Référentiel Articles'!$A$2:$F$634,2,FALSE),""))</f>
      </c>
      <c r="D5374" s="83">
        <f>IF($E5374="","",IFERROR(VLOOKUP(TRIM(E5374&amp;""),'Référentiel Articles'!$A$2:$F$634,3,FALSE),""))</f>
      </c>
      <c r="E5374" s="81" t="str">
        <v/>
      </c>
      <c r="F5374" s="83">
        <f>IF($E5374="","",IFERROR(VLOOKUP(TRIM(E5374&amp;""),'Référentiel Articles'!$A$2:$F$634,4,FALSE),""))</f>
      </c>
      <c r="G5374" s="84">
        <f>IF($E5374="","",IFERROR(VLOOKUP(TRIM(E5374&amp;""),'Référentiel Articles'!$A$2:$F$634,5,FALSE),""))</f>
      </c>
      <c r="H5374" s="85" t="str">
        <v/>
      </c>
      <c r="I5374" s="84">
        <f>IF($E5374="","",IFERROR(VLOOKUP(TRIM(E5374&amp;""),'Référentiel Articles'!$A$2:$F$634,6,FALSE),""))</f>
      </c>
      <c r="J5374" s="90">
        <f>IF(OR($E5374="",$H5374=""),"",$H5374*$I5374)</f>
      </c>
      <c r="K5374" s="87" t="str">
        <v/>
      </c>
    </row>
    <row r="5375">
      <c r="A5375" s="74" t="str">
        <v/>
      </c>
      <c r="B5375" s="74" t="str">
        <v/>
      </c>
      <c r="C5375" s="75">
        <f>IF($E5375="","",IFERROR(VLOOKUP(TRIM(E5375&amp;""),'Référentiel Articles'!$A$2:$F$634,2,FALSE),""))</f>
      </c>
      <c r="D5375" s="75">
        <f>IF($E5375="","",IFERROR(VLOOKUP(TRIM(E5375&amp;""),'Référentiel Articles'!$A$2:$F$634,3,FALSE),""))</f>
      </c>
      <c r="E5375" s="74" t="str">
        <v/>
      </c>
      <c r="F5375" s="75">
        <f>IF($E5375="","",IFERROR(VLOOKUP(TRIM(E5375&amp;""),'Référentiel Articles'!$A$2:$F$634,4,FALSE),""))</f>
      </c>
      <c r="G5375" s="76">
        <f>IF($E5375="","",IFERROR(VLOOKUP(TRIM(E5375&amp;""),'Référentiel Articles'!$A$2:$F$634,5,FALSE),""))</f>
      </c>
      <c r="H5375" s="77" t="str">
        <v/>
      </c>
      <c r="I5375" s="76">
        <f>IF($E5375="","",IFERROR(VLOOKUP(TRIM(E5375&amp;""),'Référentiel Articles'!$A$2:$F$634,6,FALSE),""))</f>
      </c>
      <c r="J5375" s="78">
        <f>IF(OR($E5375="",$H5375=""),"",$H5375*$I5375)</f>
      </c>
      <c r="K5375" s="79" t="str">
        <v/>
      </c>
    </row>
    <row r="5376">
      <c r="A5376" s="81" t="str">
        <v/>
      </c>
      <c r="B5376" s="81" t="str">
        <v/>
      </c>
      <c r="C5376" s="83">
        <f>IF($E5376="","",IFERROR(VLOOKUP(TRIM(E5376&amp;""),'Référentiel Articles'!$A$2:$F$634,2,FALSE),""))</f>
      </c>
      <c r="D5376" s="83">
        <f>IF($E5376="","",IFERROR(VLOOKUP(TRIM(E5376&amp;""),'Référentiel Articles'!$A$2:$F$634,3,FALSE),""))</f>
      </c>
      <c r="E5376" s="81" t="str">
        <v/>
      </c>
      <c r="F5376" s="83">
        <f>IF($E5376="","",IFERROR(VLOOKUP(TRIM(E5376&amp;""),'Référentiel Articles'!$A$2:$F$634,4,FALSE),""))</f>
      </c>
      <c r="G5376" s="84">
        <f>IF($E5376="","",IFERROR(VLOOKUP(TRIM(E5376&amp;""),'Référentiel Articles'!$A$2:$F$634,5,FALSE),""))</f>
      </c>
      <c r="H5376" s="85" t="str">
        <v/>
      </c>
      <c r="I5376" s="84">
        <f>IF($E5376="","",IFERROR(VLOOKUP(TRIM(E5376&amp;""),'Référentiel Articles'!$A$2:$F$634,6,FALSE),""))</f>
      </c>
      <c r="J5376" s="90">
        <f>IF(OR($E5376="",$H5376=""),"",$H5376*$I5376)</f>
      </c>
      <c r="K5376" s="87" t="str">
        <v/>
      </c>
    </row>
    <row r="5377">
      <c r="A5377" s="74" t="str">
        <v/>
      </c>
      <c r="B5377" s="74" t="str">
        <v/>
      </c>
      <c r="C5377" s="75">
        <f>IF($E5377="","",IFERROR(VLOOKUP(TRIM(E5377&amp;""),'Référentiel Articles'!$A$2:$F$634,2,FALSE),""))</f>
      </c>
      <c r="D5377" s="75">
        <f>IF($E5377="","",IFERROR(VLOOKUP(TRIM(E5377&amp;""),'Référentiel Articles'!$A$2:$F$634,3,FALSE),""))</f>
      </c>
      <c r="E5377" s="74" t="str">
        <v/>
      </c>
      <c r="F5377" s="75">
        <f>IF($E5377="","",IFERROR(VLOOKUP(TRIM(E5377&amp;""),'Référentiel Articles'!$A$2:$F$634,4,FALSE),""))</f>
      </c>
      <c r="G5377" s="76">
        <f>IF($E5377="","",IFERROR(VLOOKUP(TRIM(E5377&amp;""),'Référentiel Articles'!$A$2:$F$634,5,FALSE),""))</f>
      </c>
      <c r="H5377" s="77" t="str">
        <v/>
      </c>
      <c r="I5377" s="76">
        <f>IF($E5377="","",IFERROR(VLOOKUP(TRIM(E5377&amp;""),'Référentiel Articles'!$A$2:$F$634,6,FALSE),""))</f>
      </c>
      <c r="J5377" s="78">
        <f>IF(OR($E5377="",$H5377=""),"",$H5377*$I5377)</f>
      </c>
      <c r="K5377" s="79" t="str">
        <v/>
      </c>
    </row>
    <row r="5378">
      <c r="A5378" s="81" t="str">
        <v/>
      </c>
      <c r="B5378" s="81" t="str">
        <v/>
      </c>
      <c r="C5378" s="83">
        <f>IF($E5378="","",IFERROR(VLOOKUP(TRIM(E5378&amp;""),'Référentiel Articles'!$A$2:$F$634,2,FALSE),""))</f>
      </c>
      <c r="D5378" s="83">
        <f>IF($E5378="","",IFERROR(VLOOKUP(TRIM(E5378&amp;""),'Référentiel Articles'!$A$2:$F$634,3,FALSE),""))</f>
      </c>
      <c r="E5378" s="81" t="str">
        <v/>
      </c>
      <c r="F5378" s="83">
        <f>IF($E5378="","",IFERROR(VLOOKUP(TRIM(E5378&amp;""),'Référentiel Articles'!$A$2:$F$634,4,FALSE),""))</f>
      </c>
      <c r="G5378" s="84">
        <f>IF($E5378="","",IFERROR(VLOOKUP(TRIM(E5378&amp;""),'Référentiel Articles'!$A$2:$F$634,5,FALSE),""))</f>
      </c>
      <c r="H5378" s="85" t="str">
        <v/>
      </c>
      <c r="I5378" s="84">
        <f>IF($E5378="","",IFERROR(VLOOKUP(TRIM(E5378&amp;""),'Référentiel Articles'!$A$2:$F$634,6,FALSE),""))</f>
      </c>
      <c r="J5378" s="90">
        <f>IF(OR($E5378="",$H5378=""),"",$H5378*$I5378)</f>
      </c>
      <c r="K5378" s="87" t="str">
        <v/>
      </c>
    </row>
    <row r="5379">
      <c r="A5379" s="74" t="str">
        <v/>
      </c>
      <c r="B5379" s="74" t="str">
        <v/>
      </c>
      <c r="C5379" s="75">
        <f>IF($E5379="","",IFERROR(VLOOKUP(TRIM(E5379&amp;""),'Référentiel Articles'!$A$2:$F$634,2,FALSE),""))</f>
      </c>
      <c r="D5379" s="75">
        <f>IF($E5379="","",IFERROR(VLOOKUP(TRIM(E5379&amp;""),'Référentiel Articles'!$A$2:$F$634,3,FALSE),""))</f>
      </c>
      <c r="E5379" s="74" t="str">
        <v/>
      </c>
      <c r="F5379" s="75">
        <f>IF($E5379="","",IFERROR(VLOOKUP(TRIM(E5379&amp;""),'Référentiel Articles'!$A$2:$F$634,4,FALSE),""))</f>
      </c>
      <c r="G5379" s="76">
        <f>IF($E5379="","",IFERROR(VLOOKUP(TRIM(E5379&amp;""),'Référentiel Articles'!$A$2:$F$634,5,FALSE),""))</f>
      </c>
      <c r="H5379" s="77" t="str">
        <v/>
      </c>
      <c r="I5379" s="76">
        <f>IF($E5379="","",IFERROR(VLOOKUP(TRIM(E5379&amp;""),'Référentiel Articles'!$A$2:$F$634,6,FALSE),""))</f>
      </c>
      <c r="J5379" s="78">
        <f>IF(OR($E5379="",$H5379=""),"",$H5379*$I5379)</f>
      </c>
      <c r="K5379" s="79" t="str">
        <v/>
      </c>
    </row>
    <row r="5380">
      <c r="A5380" s="81" t="str">
        <v/>
      </c>
      <c r="B5380" s="81" t="str">
        <v/>
      </c>
      <c r="C5380" s="83">
        <f>IF($E5380="","",IFERROR(VLOOKUP(TRIM(E5380&amp;""),'Référentiel Articles'!$A$2:$F$634,2,FALSE),""))</f>
      </c>
      <c r="D5380" s="83">
        <f>IF($E5380="","",IFERROR(VLOOKUP(TRIM(E5380&amp;""),'Référentiel Articles'!$A$2:$F$634,3,FALSE),""))</f>
      </c>
      <c r="E5380" s="81" t="str">
        <v/>
      </c>
      <c r="F5380" s="83">
        <f>IF($E5380="","",IFERROR(VLOOKUP(TRIM(E5380&amp;""),'Référentiel Articles'!$A$2:$F$634,4,FALSE),""))</f>
      </c>
      <c r="G5380" s="84">
        <f>IF($E5380="","",IFERROR(VLOOKUP(TRIM(E5380&amp;""),'Référentiel Articles'!$A$2:$F$634,5,FALSE),""))</f>
      </c>
      <c r="H5380" s="85" t="str">
        <v/>
      </c>
      <c r="I5380" s="84">
        <f>IF($E5380="","",IFERROR(VLOOKUP(TRIM(E5380&amp;""),'Référentiel Articles'!$A$2:$F$634,6,FALSE),""))</f>
      </c>
      <c r="J5380" s="90">
        <f>IF(OR($E5380="",$H5380=""),"",$H5380*$I5380)</f>
      </c>
      <c r="K5380" s="87" t="str">
        <v/>
      </c>
    </row>
    <row r="5381">
      <c r="A5381" s="74" t="str">
        <v/>
      </c>
      <c r="B5381" s="74" t="str">
        <v/>
      </c>
      <c r="C5381" s="75">
        <f>IF($E5381="","",IFERROR(VLOOKUP(TRIM(E5381&amp;""),'Référentiel Articles'!$A$2:$F$634,2,FALSE),""))</f>
      </c>
      <c r="D5381" s="75">
        <f>IF($E5381="","",IFERROR(VLOOKUP(TRIM(E5381&amp;""),'Référentiel Articles'!$A$2:$F$634,3,FALSE),""))</f>
      </c>
      <c r="E5381" s="74" t="str">
        <v/>
      </c>
      <c r="F5381" s="75">
        <f>IF($E5381="","",IFERROR(VLOOKUP(TRIM(E5381&amp;""),'Référentiel Articles'!$A$2:$F$634,4,FALSE),""))</f>
      </c>
      <c r="G5381" s="76">
        <f>IF($E5381="","",IFERROR(VLOOKUP(TRIM(E5381&amp;""),'Référentiel Articles'!$A$2:$F$634,5,FALSE),""))</f>
      </c>
      <c r="H5381" s="77" t="str">
        <v/>
      </c>
      <c r="I5381" s="76">
        <f>IF($E5381="","",IFERROR(VLOOKUP(TRIM(E5381&amp;""),'Référentiel Articles'!$A$2:$F$634,6,FALSE),""))</f>
      </c>
      <c r="J5381" s="78">
        <f>IF(OR($E5381="",$H5381=""),"",$H5381*$I5381)</f>
      </c>
      <c r="K5381" s="79" t="str">
        <v/>
      </c>
    </row>
    <row r="5382">
      <c r="A5382" s="81" t="str">
        <v/>
      </c>
      <c r="B5382" s="81" t="str">
        <v/>
      </c>
      <c r="C5382" s="83">
        <f>IF($E5382="","",IFERROR(VLOOKUP(TRIM(E5382&amp;""),'Référentiel Articles'!$A$2:$F$634,2,FALSE),""))</f>
      </c>
      <c r="D5382" s="83">
        <f>IF($E5382="","",IFERROR(VLOOKUP(TRIM(E5382&amp;""),'Référentiel Articles'!$A$2:$F$634,3,FALSE),""))</f>
      </c>
      <c r="E5382" s="81" t="str">
        <v/>
      </c>
      <c r="F5382" s="83">
        <f>IF($E5382="","",IFERROR(VLOOKUP(TRIM(E5382&amp;""),'Référentiel Articles'!$A$2:$F$634,4,FALSE),""))</f>
      </c>
      <c r="G5382" s="84">
        <f>IF($E5382="","",IFERROR(VLOOKUP(TRIM(E5382&amp;""),'Référentiel Articles'!$A$2:$F$634,5,FALSE),""))</f>
      </c>
      <c r="H5382" s="85" t="str">
        <v/>
      </c>
      <c r="I5382" s="84">
        <f>IF($E5382="","",IFERROR(VLOOKUP(TRIM(E5382&amp;""),'Référentiel Articles'!$A$2:$F$634,6,FALSE),""))</f>
      </c>
      <c r="J5382" s="90">
        <f>IF(OR($E5382="",$H5382=""),"",$H5382*$I5382)</f>
      </c>
      <c r="K5382" s="87" t="str">
        <v/>
      </c>
    </row>
    <row r="5383">
      <c r="A5383" s="74" t="str">
        <v/>
      </c>
      <c r="B5383" s="74" t="str">
        <v/>
      </c>
      <c r="C5383" s="75">
        <f>IF($E5383="","",IFERROR(VLOOKUP(TRIM(E5383&amp;""),'Référentiel Articles'!$A$2:$F$634,2,FALSE),""))</f>
      </c>
      <c r="D5383" s="75">
        <f>IF($E5383="","",IFERROR(VLOOKUP(TRIM(E5383&amp;""),'Référentiel Articles'!$A$2:$F$634,3,FALSE),""))</f>
      </c>
      <c r="E5383" s="74" t="str">
        <v/>
      </c>
      <c r="F5383" s="75">
        <f>IF($E5383="","",IFERROR(VLOOKUP(TRIM(E5383&amp;""),'Référentiel Articles'!$A$2:$F$634,4,FALSE),""))</f>
      </c>
      <c r="G5383" s="76">
        <f>IF($E5383="","",IFERROR(VLOOKUP(TRIM(E5383&amp;""),'Référentiel Articles'!$A$2:$F$634,5,FALSE),""))</f>
      </c>
      <c r="H5383" s="77" t="str">
        <v/>
      </c>
      <c r="I5383" s="76">
        <f>IF($E5383="","",IFERROR(VLOOKUP(TRIM(E5383&amp;""),'Référentiel Articles'!$A$2:$F$634,6,FALSE),""))</f>
      </c>
      <c r="J5383" s="78">
        <f>IF(OR($E5383="",$H5383=""),"",$H5383*$I5383)</f>
      </c>
      <c r="K5383" s="79" t="str">
        <v/>
      </c>
    </row>
    <row r="5384">
      <c r="A5384" s="81" t="str">
        <v/>
      </c>
      <c r="B5384" s="81" t="str">
        <v/>
      </c>
      <c r="C5384" s="83">
        <f>IF($E5384="","",IFERROR(VLOOKUP(TRIM(E5384&amp;""),'Référentiel Articles'!$A$2:$F$634,2,FALSE),""))</f>
      </c>
      <c r="D5384" s="83">
        <f>IF($E5384="","",IFERROR(VLOOKUP(TRIM(E5384&amp;""),'Référentiel Articles'!$A$2:$F$634,3,FALSE),""))</f>
      </c>
      <c r="E5384" s="81" t="str">
        <v/>
      </c>
      <c r="F5384" s="83">
        <f>IF($E5384="","",IFERROR(VLOOKUP(TRIM(E5384&amp;""),'Référentiel Articles'!$A$2:$F$634,4,FALSE),""))</f>
      </c>
      <c r="G5384" s="84">
        <f>IF($E5384="","",IFERROR(VLOOKUP(TRIM(E5384&amp;""),'Référentiel Articles'!$A$2:$F$634,5,FALSE),""))</f>
      </c>
      <c r="H5384" s="85" t="str">
        <v/>
      </c>
      <c r="I5384" s="84">
        <f>IF($E5384="","",IFERROR(VLOOKUP(TRIM(E5384&amp;""),'Référentiel Articles'!$A$2:$F$634,6,FALSE),""))</f>
      </c>
      <c r="J5384" s="90">
        <f>IF(OR($E5384="",$H5384=""),"",$H5384*$I5384)</f>
      </c>
      <c r="K5384" s="87" t="str">
        <v/>
      </c>
    </row>
    <row r="5385">
      <c r="A5385" s="74" t="str">
        <v/>
      </c>
      <c r="B5385" s="74" t="str">
        <v/>
      </c>
      <c r="C5385" s="75">
        <f>IF($E5385="","",IFERROR(VLOOKUP(TRIM(E5385&amp;""),'Référentiel Articles'!$A$2:$F$634,2,FALSE),""))</f>
      </c>
      <c r="D5385" s="75">
        <f>IF($E5385="","",IFERROR(VLOOKUP(TRIM(E5385&amp;""),'Référentiel Articles'!$A$2:$F$634,3,FALSE),""))</f>
      </c>
      <c r="E5385" s="74" t="str">
        <v/>
      </c>
      <c r="F5385" s="75">
        <f>IF($E5385="","",IFERROR(VLOOKUP(TRIM(E5385&amp;""),'Référentiel Articles'!$A$2:$F$634,4,FALSE),""))</f>
      </c>
      <c r="G5385" s="76">
        <f>IF($E5385="","",IFERROR(VLOOKUP(TRIM(E5385&amp;""),'Référentiel Articles'!$A$2:$F$634,5,FALSE),""))</f>
      </c>
      <c r="H5385" s="77" t="str">
        <v/>
      </c>
      <c r="I5385" s="76">
        <f>IF($E5385="","",IFERROR(VLOOKUP(TRIM(E5385&amp;""),'Référentiel Articles'!$A$2:$F$634,6,FALSE),""))</f>
      </c>
      <c r="J5385" s="78">
        <f>IF(OR($E5385="",$H5385=""),"",$H5385*$I5385)</f>
      </c>
      <c r="K5385" s="79" t="str">
        <v/>
      </c>
    </row>
    <row r="5386">
      <c r="A5386" s="81" t="str">
        <v/>
      </c>
      <c r="B5386" s="81" t="str">
        <v/>
      </c>
      <c r="C5386" s="83">
        <f>IF($E5386="","",IFERROR(VLOOKUP(TRIM(E5386&amp;""),'Référentiel Articles'!$A$2:$F$634,2,FALSE),""))</f>
      </c>
      <c r="D5386" s="83">
        <f>IF($E5386="","",IFERROR(VLOOKUP(TRIM(E5386&amp;""),'Référentiel Articles'!$A$2:$F$634,3,FALSE),""))</f>
      </c>
      <c r="E5386" s="81" t="str">
        <v/>
      </c>
      <c r="F5386" s="83">
        <f>IF($E5386="","",IFERROR(VLOOKUP(TRIM(E5386&amp;""),'Référentiel Articles'!$A$2:$F$634,4,FALSE),""))</f>
      </c>
      <c r="G5386" s="84">
        <f>IF($E5386="","",IFERROR(VLOOKUP(TRIM(E5386&amp;""),'Référentiel Articles'!$A$2:$F$634,5,FALSE),""))</f>
      </c>
      <c r="H5386" s="85" t="str">
        <v/>
      </c>
      <c r="I5386" s="84">
        <f>IF($E5386="","",IFERROR(VLOOKUP(TRIM(E5386&amp;""),'Référentiel Articles'!$A$2:$F$634,6,FALSE),""))</f>
      </c>
      <c r="J5386" s="90">
        <f>IF(OR($E5386="",$H5386=""),"",$H5386*$I5386)</f>
      </c>
      <c r="K5386" s="87" t="str">
        <v/>
      </c>
    </row>
    <row r="5387">
      <c r="A5387" s="74" t="str">
        <v/>
      </c>
      <c r="B5387" s="74" t="str">
        <v/>
      </c>
      <c r="C5387" s="75">
        <f>IF($E5387="","",IFERROR(VLOOKUP(TRIM(E5387&amp;""),'Référentiel Articles'!$A$2:$F$634,2,FALSE),""))</f>
      </c>
      <c r="D5387" s="75">
        <f>IF($E5387="","",IFERROR(VLOOKUP(TRIM(E5387&amp;""),'Référentiel Articles'!$A$2:$F$634,3,FALSE),""))</f>
      </c>
      <c r="E5387" s="74" t="str">
        <v/>
      </c>
      <c r="F5387" s="75">
        <f>IF($E5387="","",IFERROR(VLOOKUP(TRIM(E5387&amp;""),'Référentiel Articles'!$A$2:$F$634,4,FALSE),""))</f>
      </c>
      <c r="G5387" s="76">
        <f>IF($E5387="","",IFERROR(VLOOKUP(TRIM(E5387&amp;""),'Référentiel Articles'!$A$2:$F$634,5,FALSE),""))</f>
      </c>
      <c r="H5387" s="77" t="str">
        <v/>
      </c>
      <c r="I5387" s="76">
        <f>IF($E5387="","",IFERROR(VLOOKUP(TRIM(E5387&amp;""),'Référentiel Articles'!$A$2:$F$634,6,FALSE),""))</f>
      </c>
      <c r="J5387" s="78">
        <f>IF(OR($E5387="",$H5387=""),"",$H5387*$I5387)</f>
      </c>
      <c r="K5387" s="79" t="str">
        <v/>
      </c>
    </row>
    <row r="5388">
      <c r="A5388" s="81" t="str">
        <v/>
      </c>
      <c r="B5388" s="81" t="str">
        <v/>
      </c>
      <c r="C5388" s="83">
        <f>IF($E5388="","",IFERROR(VLOOKUP(TRIM(E5388&amp;""),'Référentiel Articles'!$A$2:$F$634,2,FALSE),""))</f>
      </c>
      <c r="D5388" s="83">
        <f>IF($E5388="","",IFERROR(VLOOKUP(TRIM(E5388&amp;""),'Référentiel Articles'!$A$2:$F$634,3,FALSE),""))</f>
      </c>
      <c r="E5388" s="81" t="str">
        <v/>
      </c>
      <c r="F5388" s="83">
        <f>IF($E5388="","",IFERROR(VLOOKUP(TRIM(E5388&amp;""),'Référentiel Articles'!$A$2:$F$634,4,FALSE),""))</f>
      </c>
      <c r="G5388" s="84">
        <f>IF($E5388="","",IFERROR(VLOOKUP(TRIM(E5388&amp;""),'Référentiel Articles'!$A$2:$F$634,5,FALSE),""))</f>
      </c>
      <c r="H5388" s="85" t="str">
        <v/>
      </c>
      <c r="I5388" s="84">
        <f>IF($E5388="","",IFERROR(VLOOKUP(TRIM(E5388&amp;""),'Référentiel Articles'!$A$2:$F$634,6,FALSE),""))</f>
      </c>
      <c r="J5388" s="90">
        <f>IF(OR($E5388="",$H5388=""),"",$H5388*$I5388)</f>
      </c>
      <c r="K5388" s="87" t="str">
        <v/>
      </c>
    </row>
    <row r="5389">
      <c r="A5389" s="74" t="str">
        <v/>
      </c>
      <c r="B5389" s="74" t="str">
        <v/>
      </c>
      <c r="C5389" s="75">
        <f>IF($E5389="","",IFERROR(VLOOKUP(TRIM(E5389&amp;""),'Référentiel Articles'!$A$2:$F$634,2,FALSE),""))</f>
      </c>
      <c r="D5389" s="75">
        <f>IF($E5389="","",IFERROR(VLOOKUP(TRIM(E5389&amp;""),'Référentiel Articles'!$A$2:$F$634,3,FALSE),""))</f>
      </c>
      <c r="E5389" s="74" t="str">
        <v/>
      </c>
      <c r="F5389" s="75">
        <f>IF($E5389="","",IFERROR(VLOOKUP(TRIM(E5389&amp;""),'Référentiel Articles'!$A$2:$F$634,4,FALSE),""))</f>
      </c>
      <c r="G5389" s="76">
        <f>IF($E5389="","",IFERROR(VLOOKUP(TRIM(E5389&amp;""),'Référentiel Articles'!$A$2:$F$634,5,FALSE),""))</f>
      </c>
      <c r="H5389" s="77" t="str">
        <v/>
      </c>
      <c r="I5389" s="76">
        <f>IF($E5389="","",IFERROR(VLOOKUP(TRIM(E5389&amp;""),'Référentiel Articles'!$A$2:$F$634,6,FALSE),""))</f>
      </c>
      <c r="J5389" s="78">
        <f>IF(OR($E5389="",$H5389=""),"",$H5389*$I5389)</f>
      </c>
      <c r="K5389" s="79" t="str">
        <v/>
      </c>
    </row>
    <row r="5390">
      <c r="A5390" s="81" t="str">
        <v/>
      </c>
      <c r="B5390" s="81" t="str">
        <v/>
      </c>
      <c r="C5390" s="83">
        <f>IF($E5390="","",IFERROR(VLOOKUP(TRIM(E5390&amp;""),'Référentiel Articles'!$A$2:$F$634,2,FALSE),""))</f>
      </c>
      <c r="D5390" s="83">
        <f>IF($E5390="","",IFERROR(VLOOKUP(TRIM(E5390&amp;""),'Référentiel Articles'!$A$2:$F$634,3,FALSE),""))</f>
      </c>
      <c r="E5390" s="81" t="str">
        <v/>
      </c>
      <c r="F5390" s="83">
        <f>IF($E5390="","",IFERROR(VLOOKUP(TRIM(E5390&amp;""),'Référentiel Articles'!$A$2:$F$634,4,FALSE),""))</f>
      </c>
      <c r="G5390" s="84">
        <f>IF($E5390="","",IFERROR(VLOOKUP(TRIM(E5390&amp;""),'Référentiel Articles'!$A$2:$F$634,5,FALSE),""))</f>
      </c>
      <c r="H5390" s="85" t="str">
        <v/>
      </c>
      <c r="I5390" s="84">
        <f>IF($E5390="","",IFERROR(VLOOKUP(TRIM(E5390&amp;""),'Référentiel Articles'!$A$2:$F$634,6,FALSE),""))</f>
      </c>
      <c r="J5390" s="90">
        <f>IF(OR($E5390="",$H5390=""),"",$H5390*$I5390)</f>
      </c>
      <c r="K5390" s="87" t="str">
        <v/>
      </c>
    </row>
    <row r="5391">
      <c r="A5391" s="74" t="str">
        <v/>
      </c>
      <c r="B5391" s="74" t="str">
        <v/>
      </c>
      <c r="C5391" s="75">
        <f>IF($E5391="","",IFERROR(VLOOKUP(TRIM(E5391&amp;""),'Référentiel Articles'!$A$2:$F$634,2,FALSE),""))</f>
      </c>
      <c r="D5391" s="75">
        <f>IF($E5391="","",IFERROR(VLOOKUP(TRIM(E5391&amp;""),'Référentiel Articles'!$A$2:$F$634,3,FALSE),""))</f>
      </c>
      <c r="E5391" s="74" t="str">
        <v/>
      </c>
      <c r="F5391" s="75">
        <f>IF($E5391="","",IFERROR(VLOOKUP(TRIM(E5391&amp;""),'Référentiel Articles'!$A$2:$F$634,4,FALSE),""))</f>
      </c>
      <c r="G5391" s="76">
        <f>IF($E5391="","",IFERROR(VLOOKUP(TRIM(E5391&amp;""),'Référentiel Articles'!$A$2:$F$634,5,FALSE),""))</f>
      </c>
      <c r="H5391" s="77" t="str">
        <v/>
      </c>
      <c r="I5391" s="76">
        <f>IF($E5391="","",IFERROR(VLOOKUP(TRIM(E5391&amp;""),'Référentiel Articles'!$A$2:$F$634,6,FALSE),""))</f>
      </c>
      <c r="J5391" s="78">
        <f>IF(OR($E5391="",$H5391=""),"",$H5391*$I5391)</f>
      </c>
      <c r="K5391" s="79" t="str">
        <v/>
      </c>
    </row>
    <row r="5392">
      <c r="A5392" s="81" t="str">
        <v/>
      </c>
      <c r="B5392" s="81" t="str">
        <v/>
      </c>
      <c r="C5392" s="83">
        <f>IF($E5392="","",IFERROR(VLOOKUP(TRIM(E5392&amp;""),'Référentiel Articles'!$A$2:$F$634,2,FALSE),""))</f>
      </c>
      <c r="D5392" s="83">
        <f>IF($E5392="","",IFERROR(VLOOKUP(TRIM(E5392&amp;""),'Référentiel Articles'!$A$2:$F$634,3,FALSE),""))</f>
      </c>
      <c r="E5392" s="81" t="str">
        <v/>
      </c>
      <c r="F5392" s="83">
        <f>IF($E5392="","",IFERROR(VLOOKUP(TRIM(E5392&amp;""),'Référentiel Articles'!$A$2:$F$634,4,FALSE),""))</f>
      </c>
      <c r="G5392" s="84">
        <f>IF($E5392="","",IFERROR(VLOOKUP(TRIM(E5392&amp;""),'Référentiel Articles'!$A$2:$F$634,5,FALSE),""))</f>
      </c>
      <c r="H5392" s="85" t="str">
        <v/>
      </c>
      <c r="I5392" s="84">
        <f>IF($E5392="","",IFERROR(VLOOKUP(TRIM(E5392&amp;""),'Référentiel Articles'!$A$2:$F$634,6,FALSE),""))</f>
      </c>
      <c r="J5392" s="90">
        <f>IF(OR($E5392="",$H5392=""),"",$H5392*$I5392)</f>
      </c>
      <c r="K5392" s="87" t="str">
        <v/>
      </c>
    </row>
    <row r="5393">
      <c r="A5393" s="74" t="str">
        <v/>
      </c>
      <c r="B5393" s="74" t="str">
        <v/>
      </c>
      <c r="C5393" s="75">
        <f>IF($E5393="","",IFERROR(VLOOKUP(TRIM(E5393&amp;""),'Référentiel Articles'!$A$2:$F$634,2,FALSE),""))</f>
      </c>
      <c r="D5393" s="75">
        <f>IF($E5393="","",IFERROR(VLOOKUP(TRIM(E5393&amp;""),'Référentiel Articles'!$A$2:$F$634,3,FALSE),""))</f>
      </c>
      <c r="E5393" s="74" t="str">
        <v/>
      </c>
      <c r="F5393" s="75">
        <f>IF($E5393="","",IFERROR(VLOOKUP(TRIM(E5393&amp;""),'Référentiel Articles'!$A$2:$F$634,4,FALSE),""))</f>
      </c>
      <c r="G5393" s="76">
        <f>IF($E5393="","",IFERROR(VLOOKUP(TRIM(E5393&amp;""),'Référentiel Articles'!$A$2:$F$634,5,FALSE),""))</f>
      </c>
      <c r="H5393" s="77" t="str">
        <v/>
      </c>
      <c r="I5393" s="76">
        <f>IF($E5393="","",IFERROR(VLOOKUP(TRIM(E5393&amp;""),'Référentiel Articles'!$A$2:$F$634,6,FALSE),""))</f>
      </c>
      <c r="J5393" s="78">
        <f>IF(OR($E5393="",$H5393=""),"",$H5393*$I5393)</f>
      </c>
      <c r="K5393" s="79" t="str">
        <v/>
      </c>
    </row>
    <row r="5394">
      <c r="A5394" s="81" t="str">
        <v/>
      </c>
      <c r="B5394" s="81" t="str">
        <v/>
      </c>
      <c r="C5394" s="83">
        <f>IF($E5394="","",IFERROR(VLOOKUP(TRIM(E5394&amp;""),'Référentiel Articles'!$A$2:$F$634,2,FALSE),""))</f>
      </c>
      <c r="D5394" s="83">
        <f>IF($E5394="","",IFERROR(VLOOKUP(TRIM(E5394&amp;""),'Référentiel Articles'!$A$2:$F$634,3,FALSE),""))</f>
      </c>
      <c r="E5394" s="81" t="str">
        <v/>
      </c>
      <c r="F5394" s="83">
        <f>IF($E5394="","",IFERROR(VLOOKUP(TRIM(E5394&amp;""),'Référentiel Articles'!$A$2:$F$634,4,FALSE),""))</f>
      </c>
      <c r="G5394" s="84">
        <f>IF($E5394="","",IFERROR(VLOOKUP(TRIM(E5394&amp;""),'Référentiel Articles'!$A$2:$F$634,5,FALSE),""))</f>
      </c>
      <c r="H5394" s="85" t="str">
        <v/>
      </c>
      <c r="I5394" s="84">
        <f>IF($E5394="","",IFERROR(VLOOKUP(TRIM(E5394&amp;""),'Référentiel Articles'!$A$2:$F$634,6,FALSE),""))</f>
      </c>
      <c r="J5394" s="90">
        <f>IF(OR($E5394="",$H5394=""),"",$H5394*$I5394)</f>
      </c>
      <c r="K5394" s="87" t="str">
        <v/>
      </c>
    </row>
    <row r="5395">
      <c r="A5395" s="74" t="str">
        <v/>
      </c>
      <c r="B5395" s="74" t="str">
        <v/>
      </c>
      <c r="C5395" s="75">
        <f>IF($E5395="","",IFERROR(VLOOKUP(TRIM(E5395&amp;""),'Référentiel Articles'!$A$2:$F$634,2,FALSE),""))</f>
      </c>
      <c r="D5395" s="75">
        <f>IF($E5395="","",IFERROR(VLOOKUP(TRIM(E5395&amp;""),'Référentiel Articles'!$A$2:$F$634,3,FALSE),""))</f>
      </c>
      <c r="E5395" s="74" t="str">
        <v/>
      </c>
      <c r="F5395" s="75">
        <f>IF($E5395="","",IFERROR(VLOOKUP(TRIM(E5395&amp;""),'Référentiel Articles'!$A$2:$F$634,4,FALSE),""))</f>
      </c>
      <c r="G5395" s="76">
        <f>IF($E5395="","",IFERROR(VLOOKUP(TRIM(E5395&amp;""),'Référentiel Articles'!$A$2:$F$634,5,FALSE),""))</f>
      </c>
      <c r="H5395" s="77" t="str">
        <v/>
      </c>
      <c r="I5395" s="76">
        <f>IF($E5395="","",IFERROR(VLOOKUP(TRIM(E5395&amp;""),'Référentiel Articles'!$A$2:$F$634,6,FALSE),""))</f>
      </c>
      <c r="J5395" s="78">
        <f>IF(OR($E5395="",$H5395=""),"",$H5395*$I5395)</f>
      </c>
      <c r="K5395" s="79" t="str">
        <v/>
      </c>
    </row>
    <row r="5396">
      <c r="A5396" s="81" t="str">
        <v/>
      </c>
      <c r="B5396" s="81" t="str">
        <v/>
      </c>
      <c r="C5396" s="83">
        <f>IF($E5396="","",IFERROR(VLOOKUP(TRIM(E5396&amp;""),'Référentiel Articles'!$A$2:$F$634,2,FALSE),""))</f>
      </c>
      <c r="D5396" s="83">
        <f>IF($E5396="","",IFERROR(VLOOKUP(TRIM(E5396&amp;""),'Référentiel Articles'!$A$2:$F$634,3,FALSE),""))</f>
      </c>
      <c r="E5396" s="81" t="str">
        <v/>
      </c>
      <c r="F5396" s="83">
        <f>IF($E5396="","",IFERROR(VLOOKUP(TRIM(E5396&amp;""),'Référentiel Articles'!$A$2:$F$634,4,FALSE),""))</f>
      </c>
      <c r="G5396" s="84">
        <f>IF($E5396="","",IFERROR(VLOOKUP(TRIM(E5396&amp;""),'Référentiel Articles'!$A$2:$F$634,5,FALSE),""))</f>
      </c>
      <c r="H5396" s="85" t="str">
        <v/>
      </c>
      <c r="I5396" s="84">
        <f>IF($E5396="","",IFERROR(VLOOKUP(TRIM(E5396&amp;""),'Référentiel Articles'!$A$2:$F$634,6,FALSE),""))</f>
      </c>
      <c r="J5396" s="90">
        <f>IF(OR($E5396="",$H5396=""),"",$H5396*$I5396)</f>
      </c>
      <c r="K5396" s="87" t="str">
        <v/>
      </c>
    </row>
    <row r="5397">
      <c r="A5397" s="74" t="str">
        <v/>
      </c>
      <c r="B5397" s="74" t="str">
        <v/>
      </c>
      <c r="C5397" s="75">
        <f>IF($E5397="","",IFERROR(VLOOKUP(TRIM(E5397&amp;""),'Référentiel Articles'!$A$2:$F$634,2,FALSE),""))</f>
      </c>
      <c r="D5397" s="75">
        <f>IF($E5397="","",IFERROR(VLOOKUP(TRIM(E5397&amp;""),'Référentiel Articles'!$A$2:$F$634,3,FALSE),""))</f>
      </c>
      <c r="E5397" s="74" t="str">
        <v/>
      </c>
      <c r="F5397" s="75">
        <f>IF($E5397="","",IFERROR(VLOOKUP(TRIM(E5397&amp;""),'Référentiel Articles'!$A$2:$F$634,4,FALSE),""))</f>
      </c>
      <c r="G5397" s="76">
        <f>IF($E5397="","",IFERROR(VLOOKUP(TRIM(E5397&amp;""),'Référentiel Articles'!$A$2:$F$634,5,FALSE),""))</f>
      </c>
      <c r="H5397" s="77" t="str">
        <v/>
      </c>
      <c r="I5397" s="76">
        <f>IF($E5397="","",IFERROR(VLOOKUP(TRIM(E5397&amp;""),'Référentiel Articles'!$A$2:$F$634,6,FALSE),""))</f>
      </c>
      <c r="J5397" s="78">
        <f>IF(OR($E5397="",$H5397=""),"",$H5397*$I5397)</f>
      </c>
      <c r="K5397" s="79" t="str">
        <v/>
      </c>
    </row>
    <row r="5398">
      <c r="A5398" s="81" t="str">
        <v/>
      </c>
      <c r="B5398" s="81" t="str">
        <v/>
      </c>
      <c r="C5398" s="83">
        <f>IF($E5398="","",IFERROR(VLOOKUP(TRIM(E5398&amp;""),'Référentiel Articles'!$A$2:$F$634,2,FALSE),""))</f>
      </c>
      <c r="D5398" s="83">
        <f>IF($E5398="","",IFERROR(VLOOKUP(TRIM(E5398&amp;""),'Référentiel Articles'!$A$2:$F$634,3,FALSE),""))</f>
      </c>
      <c r="E5398" s="81" t="str">
        <v/>
      </c>
      <c r="F5398" s="83">
        <f>IF($E5398="","",IFERROR(VLOOKUP(TRIM(E5398&amp;""),'Référentiel Articles'!$A$2:$F$634,4,FALSE),""))</f>
      </c>
      <c r="G5398" s="84">
        <f>IF($E5398="","",IFERROR(VLOOKUP(TRIM(E5398&amp;""),'Référentiel Articles'!$A$2:$F$634,5,FALSE),""))</f>
      </c>
      <c r="H5398" s="85" t="str">
        <v/>
      </c>
      <c r="I5398" s="84">
        <f>IF($E5398="","",IFERROR(VLOOKUP(TRIM(E5398&amp;""),'Référentiel Articles'!$A$2:$F$634,6,FALSE),""))</f>
      </c>
      <c r="J5398" s="90">
        <f>IF(OR($E5398="",$H5398=""),"",$H5398*$I5398)</f>
      </c>
      <c r="K5398" s="87" t="str">
        <v/>
      </c>
    </row>
    <row r="5399">
      <c r="A5399" s="74" t="str">
        <v/>
      </c>
      <c r="B5399" s="74" t="str">
        <v/>
      </c>
      <c r="C5399" s="75">
        <f>IF($E5399="","",IFERROR(VLOOKUP(TRIM(E5399&amp;""),'Référentiel Articles'!$A$2:$F$634,2,FALSE),""))</f>
      </c>
      <c r="D5399" s="75">
        <f>IF($E5399="","",IFERROR(VLOOKUP(TRIM(E5399&amp;""),'Référentiel Articles'!$A$2:$F$634,3,FALSE),""))</f>
      </c>
      <c r="E5399" s="74" t="str">
        <v/>
      </c>
      <c r="F5399" s="75">
        <f>IF($E5399="","",IFERROR(VLOOKUP(TRIM(E5399&amp;""),'Référentiel Articles'!$A$2:$F$634,4,FALSE),""))</f>
      </c>
      <c r="G5399" s="76">
        <f>IF($E5399="","",IFERROR(VLOOKUP(TRIM(E5399&amp;""),'Référentiel Articles'!$A$2:$F$634,5,FALSE),""))</f>
      </c>
      <c r="H5399" s="77" t="str">
        <v/>
      </c>
      <c r="I5399" s="76">
        <f>IF($E5399="","",IFERROR(VLOOKUP(TRIM(E5399&amp;""),'Référentiel Articles'!$A$2:$F$634,6,FALSE),""))</f>
      </c>
      <c r="J5399" s="78">
        <f>IF(OR($E5399="",$H5399=""),"",$H5399*$I5399)</f>
      </c>
      <c r="K5399" s="79" t="str">
        <v/>
      </c>
    </row>
    <row r="5400">
      <c r="A5400" s="81" t="str">
        <v/>
      </c>
      <c r="B5400" s="81" t="str">
        <v/>
      </c>
      <c r="C5400" s="83">
        <f>IF($E5400="","",IFERROR(VLOOKUP(TRIM(E5400&amp;""),'Référentiel Articles'!$A$2:$F$634,2,FALSE),""))</f>
      </c>
      <c r="D5400" s="83">
        <f>IF($E5400="","",IFERROR(VLOOKUP(TRIM(E5400&amp;""),'Référentiel Articles'!$A$2:$F$634,3,FALSE),""))</f>
      </c>
      <c r="E5400" s="81" t="str">
        <v/>
      </c>
      <c r="F5400" s="83">
        <f>IF($E5400="","",IFERROR(VLOOKUP(TRIM(E5400&amp;""),'Référentiel Articles'!$A$2:$F$634,4,FALSE),""))</f>
      </c>
      <c r="G5400" s="84">
        <f>IF($E5400="","",IFERROR(VLOOKUP(TRIM(E5400&amp;""),'Référentiel Articles'!$A$2:$F$634,5,FALSE),""))</f>
      </c>
      <c r="H5400" s="85" t="str">
        <v/>
      </c>
      <c r="I5400" s="84">
        <f>IF($E5400="","",IFERROR(VLOOKUP(TRIM(E5400&amp;""),'Référentiel Articles'!$A$2:$F$634,6,FALSE),""))</f>
      </c>
      <c r="J5400" s="90">
        <f>IF(OR($E5400="",$H5400=""),"",$H5400*$I5400)</f>
      </c>
      <c r="K5400" s="87" t="str">
        <v/>
      </c>
    </row>
    <row r="5401">
      <c r="A5401" s="74" t="str">
        <v/>
      </c>
      <c r="B5401" s="74" t="str">
        <v/>
      </c>
      <c r="C5401" s="75">
        <f>IF($E5401="","",IFERROR(VLOOKUP(TRIM(E5401&amp;""),'Référentiel Articles'!$A$2:$F$634,2,FALSE),""))</f>
      </c>
      <c r="D5401" s="75">
        <f>IF($E5401="","",IFERROR(VLOOKUP(TRIM(E5401&amp;""),'Référentiel Articles'!$A$2:$F$634,3,FALSE),""))</f>
      </c>
      <c r="E5401" s="74" t="str">
        <v/>
      </c>
      <c r="F5401" s="75">
        <f>IF($E5401="","",IFERROR(VLOOKUP(TRIM(E5401&amp;""),'Référentiel Articles'!$A$2:$F$634,4,FALSE),""))</f>
      </c>
      <c r="G5401" s="76">
        <f>IF($E5401="","",IFERROR(VLOOKUP(TRIM(E5401&amp;""),'Référentiel Articles'!$A$2:$F$634,5,FALSE),""))</f>
      </c>
      <c r="H5401" s="77" t="str">
        <v/>
      </c>
      <c r="I5401" s="76">
        <f>IF($E5401="","",IFERROR(VLOOKUP(TRIM(E5401&amp;""),'Référentiel Articles'!$A$2:$F$634,6,FALSE),""))</f>
      </c>
      <c r="J5401" s="78">
        <f>IF(OR($E5401="",$H5401=""),"",$H5401*$I5401)</f>
      </c>
      <c r="K5401" s="79" t="str">
        <v/>
      </c>
    </row>
    <row r="5402">
      <c r="A5402" s="81" t="str">
        <v/>
      </c>
      <c r="B5402" s="81" t="str">
        <v/>
      </c>
      <c r="C5402" s="83">
        <f>IF($E5402="","",IFERROR(VLOOKUP(TRIM(E5402&amp;""),'Référentiel Articles'!$A$2:$F$634,2,FALSE),""))</f>
      </c>
      <c r="D5402" s="83">
        <f>IF($E5402="","",IFERROR(VLOOKUP(TRIM(E5402&amp;""),'Référentiel Articles'!$A$2:$F$634,3,FALSE),""))</f>
      </c>
      <c r="E5402" s="81" t="str">
        <v/>
      </c>
      <c r="F5402" s="83">
        <f>IF($E5402="","",IFERROR(VLOOKUP(TRIM(E5402&amp;""),'Référentiel Articles'!$A$2:$F$634,4,FALSE),""))</f>
      </c>
      <c r="G5402" s="84">
        <f>IF($E5402="","",IFERROR(VLOOKUP(TRIM(E5402&amp;""),'Référentiel Articles'!$A$2:$F$634,5,FALSE),""))</f>
      </c>
      <c r="H5402" s="85" t="str">
        <v/>
      </c>
      <c r="I5402" s="84">
        <f>IF($E5402="","",IFERROR(VLOOKUP(TRIM(E5402&amp;""),'Référentiel Articles'!$A$2:$F$634,6,FALSE),""))</f>
      </c>
      <c r="J5402" s="90">
        <f>IF(OR($E5402="",$H5402=""),"",$H5402*$I5402)</f>
      </c>
      <c r="K5402" s="87" t="str">
        <v/>
      </c>
    </row>
    <row r="5403">
      <c r="A5403" s="74" t="str">
        <v/>
      </c>
      <c r="B5403" s="74" t="str">
        <v/>
      </c>
      <c r="C5403" s="75">
        <f>IF($E5403="","",IFERROR(VLOOKUP(TRIM(E5403&amp;""),'Référentiel Articles'!$A$2:$F$634,2,FALSE),""))</f>
      </c>
      <c r="D5403" s="75">
        <f>IF($E5403="","",IFERROR(VLOOKUP(TRIM(E5403&amp;""),'Référentiel Articles'!$A$2:$F$634,3,FALSE),""))</f>
      </c>
      <c r="E5403" s="74" t="str">
        <v/>
      </c>
      <c r="F5403" s="75">
        <f>IF($E5403="","",IFERROR(VLOOKUP(TRIM(E5403&amp;""),'Référentiel Articles'!$A$2:$F$634,4,FALSE),""))</f>
      </c>
      <c r="G5403" s="76">
        <f>IF($E5403="","",IFERROR(VLOOKUP(TRIM(E5403&amp;""),'Référentiel Articles'!$A$2:$F$634,5,FALSE),""))</f>
      </c>
      <c r="H5403" s="77" t="str">
        <v/>
      </c>
      <c r="I5403" s="76">
        <f>IF($E5403="","",IFERROR(VLOOKUP(TRIM(E5403&amp;""),'Référentiel Articles'!$A$2:$F$634,6,FALSE),""))</f>
      </c>
      <c r="J5403" s="78">
        <f>IF(OR($E5403="",$H5403=""),"",$H5403*$I5403)</f>
      </c>
      <c r="K5403" s="79" t="str">
        <v/>
      </c>
    </row>
    <row r="5404">
      <c r="A5404" s="81" t="str">
        <v/>
      </c>
      <c r="B5404" s="81" t="str">
        <v/>
      </c>
      <c r="C5404" s="83">
        <f>IF($E5404="","",IFERROR(VLOOKUP(TRIM(E5404&amp;""),'Référentiel Articles'!$A$2:$F$634,2,FALSE),""))</f>
      </c>
      <c r="D5404" s="83">
        <f>IF($E5404="","",IFERROR(VLOOKUP(TRIM(E5404&amp;""),'Référentiel Articles'!$A$2:$F$634,3,FALSE),""))</f>
      </c>
      <c r="E5404" s="81" t="str">
        <v/>
      </c>
      <c r="F5404" s="83">
        <f>IF($E5404="","",IFERROR(VLOOKUP(TRIM(E5404&amp;""),'Référentiel Articles'!$A$2:$F$634,4,FALSE),""))</f>
      </c>
      <c r="G5404" s="84">
        <f>IF($E5404="","",IFERROR(VLOOKUP(TRIM(E5404&amp;""),'Référentiel Articles'!$A$2:$F$634,5,FALSE),""))</f>
      </c>
      <c r="H5404" s="85" t="str">
        <v/>
      </c>
      <c r="I5404" s="84">
        <f>IF($E5404="","",IFERROR(VLOOKUP(TRIM(E5404&amp;""),'Référentiel Articles'!$A$2:$F$634,6,FALSE),""))</f>
      </c>
      <c r="J5404" s="90">
        <f>IF(OR($E5404="",$H5404=""),"",$H5404*$I5404)</f>
      </c>
      <c r="K5404" s="87" t="str">
        <v/>
      </c>
    </row>
    <row r="5405">
      <c r="A5405" s="74" t="str">
        <v/>
      </c>
      <c r="B5405" s="74" t="str">
        <v/>
      </c>
      <c r="C5405" s="75">
        <f>IF($E5405="","",IFERROR(VLOOKUP(TRIM(E5405&amp;""),'Référentiel Articles'!$A$2:$F$634,2,FALSE),""))</f>
      </c>
      <c r="D5405" s="75">
        <f>IF($E5405="","",IFERROR(VLOOKUP(TRIM(E5405&amp;""),'Référentiel Articles'!$A$2:$F$634,3,FALSE),""))</f>
      </c>
      <c r="E5405" s="74" t="str">
        <v/>
      </c>
      <c r="F5405" s="75">
        <f>IF($E5405="","",IFERROR(VLOOKUP(TRIM(E5405&amp;""),'Référentiel Articles'!$A$2:$F$634,4,FALSE),""))</f>
      </c>
      <c r="G5405" s="76">
        <f>IF($E5405="","",IFERROR(VLOOKUP(TRIM(E5405&amp;""),'Référentiel Articles'!$A$2:$F$634,5,FALSE),""))</f>
      </c>
      <c r="H5405" s="77" t="str">
        <v/>
      </c>
      <c r="I5405" s="76">
        <f>IF($E5405="","",IFERROR(VLOOKUP(TRIM(E5405&amp;""),'Référentiel Articles'!$A$2:$F$634,6,FALSE),""))</f>
      </c>
      <c r="J5405" s="78">
        <f>IF(OR($E5405="",$H5405=""),"",$H5405*$I5405)</f>
      </c>
      <c r="K5405" s="79" t="str">
        <v/>
      </c>
    </row>
    <row r="5406">
      <c r="A5406" s="81" t="str">
        <v/>
      </c>
      <c r="B5406" s="81" t="str">
        <v/>
      </c>
      <c r="C5406" s="83">
        <f>IF($E5406="","",IFERROR(VLOOKUP(TRIM(E5406&amp;""),'Référentiel Articles'!$A$2:$F$634,2,FALSE),""))</f>
      </c>
      <c r="D5406" s="83">
        <f>IF($E5406="","",IFERROR(VLOOKUP(TRIM(E5406&amp;""),'Référentiel Articles'!$A$2:$F$634,3,FALSE),""))</f>
      </c>
      <c r="E5406" s="81" t="str">
        <v/>
      </c>
      <c r="F5406" s="83">
        <f>IF($E5406="","",IFERROR(VLOOKUP(TRIM(E5406&amp;""),'Référentiel Articles'!$A$2:$F$634,4,FALSE),""))</f>
      </c>
      <c r="G5406" s="84">
        <f>IF($E5406="","",IFERROR(VLOOKUP(TRIM(E5406&amp;""),'Référentiel Articles'!$A$2:$F$634,5,FALSE),""))</f>
      </c>
      <c r="H5406" s="85" t="str">
        <v/>
      </c>
      <c r="I5406" s="84">
        <f>IF($E5406="","",IFERROR(VLOOKUP(TRIM(E5406&amp;""),'Référentiel Articles'!$A$2:$F$634,6,FALSE),""))</f>
      </c>
      <c r="J5406" s="90">
        <f>IF(OR($E5406="",$H5406=""),"",$H5406*$I5406)</f>
      </c>
      <c r="K5406" s="87" t="str">
        <v/>
      </c>
    </row>
    <row r="5407">
      <c r="A5407" s="74" t="str">
        <v/>
      </c>
      <c r="B5407" s="74" t="str">
        <v/>
      </c>
      <c r="C5407" s="75">
        <f>IF($E5407="","",IFERROR(VLOOKUP(TRIM(E5407&amp;""),'Référentiel Articles'!$A$2:$F$634,2,FALSE),""))</f>
      </c>
      <c r="D5407" s="75">
        <f>IF($E5407="","",IFERROR(VLOOKUP(TRIM(E5407&amp;""),'Référentiel Articles'!$A$2:$F$634,3,FALSE),""))</f>
      </c>
      <c r="E5407" s="74" t="str">
        <v/>
      </c>
      <c r="F5407" s="75">
        <f>IF($E5407="","",IFERROR(VLOOKUP(TRIM(E5407&amp;""),'Référentiel Articles'!$A$2:$F$634,4,FALSE),""))</f>
      </c>
      <c r="G5407" s="76">
        <f>IF($E5407="","",IFERROR(VLOOKUP(TRIM(E5407&amp;""),'Référentiel Articles'!$A$2:$F$634,5,FALSE),""))</f>
      </c>
      <c r="H5407" s="77" t="str">
        <v/>
      </c>
      <c r="I5407" s="76">
        <f>IF($E5407="","",IFERROR(VLOOKUP(TRIM(E5407&amp;""),'Référentiel Articles'!$A$2:$F$634,6,FALSE),""))</f>
      </c>
      <c r="J5407" s="78">
        <f>IF(OR($E5407="",$H5407=""),"",$H5407*$I5407)</f>
      </c>
      <c r="K5407" s="79" t="str">
        <v/>
      </c>
    </row>
    <row r="5408">
      <c r="A5408" s="81" t="str">
        <v/>
      </c>
      <c r="B5408" s="81" t="str">
        <v/>
      </c>
      <c r="C5408" s="83">
        <f>IF($E5408="","",IFERROR(VLOOKUP(TRIM(E5408&amp;""),'Référentiel Articles'!$A$2:$F$634,2,FALSE),""))</f>
      </c>
      <c r="D5408" s="83">
        <f>IF($E5408="","",IFERROR(VLOOKUP(TRIM(E5408&amp;""),'Référentiel Articles'!$A$2:$F$634,3,FALSE),""))</f>
      </c>
      <c r="E5408" s="81" t="str">
        <v/>
      </c>
      <c r="F5408" s="83">
        <f>IF($E5408="","",IFERROR(VLOOKUP(TRIM(E5408&amp;""),'Référentiel Articles'!$A$2:$F$634,4,FALSE),""))</f>
      </c>
      <c r="G5408" s="84">
        <f>IF($E5408="","",IFERROR(VLOOKUP(TRIM(E5408&amp;""),'Référentiel Articles'!$A$2:$F$634,5,FALSE),""))</f>
      </c>
      <c r="H5408" s="85" t="str">
        <v/>
      </c>
      <c r="I5408" s="84">
        <f>IF($E5408="","",IFERROR(VLOOKUP(TRIM(E5408&amp;""),'Référentiel Articles'!$A$2:$F$634,6,FALSE),""))</f>
      </c>
      <c r="J5408" s="90">
        <f>IF(OR($E5408="",$H5408=""),"",$H5408*$I5408)</f>
      </c>
      <c r="K5408" s="87" t="str">
        <v/>
      </c>
    </row>
    <row r="5409">
      <c r="A5409" s="74" t="str">
        <v/>
      </c>
      <c r="B5409" s="74" t="str">
        <v/>
      </c>
      <c r="C5409" s="75">
        <f>IF($E5409="","",IFERROR(VLOOKUP(TRIM(E5409&amp;""),'Référentiel Articles'!$A$2:$F$634,2,FALSE),""))</f>
      </c>
      <c r="D5409" s="75">
        <f>IF($E5409="","",IFERROR(VLOOKUP(TRIM(E5409&amp;""),'Référentiel Articles'!$A$2:$F$634,3,FALSE),""))</f>
      </c>
      <c r="E5409" s="74" t="str">
        <v/>
      </c>
      <c r="F5409" s="75">
        <f>IF($E5409="","",IFERROR(VLOOKUP(TRIM(E5409&amp;""),'Référentiel Articles'!$A$2:$F$634,4,FALSE),""))</f>
      </c>
      <c r="G5409" s="76">
        <f>IF($E5409="","",IFERROR(VLOOKUP(TRIM(E5409&amp;""),'Référentiel Articles'!$A$2:$F$634,5,FALSE),""))</f>
      </c>
      <c r="H5409" s="77" t="str">
        <v/>
      </c>
      <c r="I5409" s="76">
        <f>IF($E5409="","",IFERROR(VLOOKUP(TRIM(E5409&amp;""),'Référentiel Articles'!$A$2:$F$634,6,FALSE),""))</f>
      </c>
      <c r="J5409" s="78">
        <f>IF(OR($E5409="",$H5409=""),"",$H5409*$I5409)</f>
      </c>
      <c r="K5409" s="79" t="str">
        <v/>
      </c>
    </row>
    <row r="5410">
      <c r="A5410" s="81" t="str">
        <v/>
      </c>
      <c r="B5410" s="81" t="str">
        <v/>
      </c>
      <c r="C5410" s="83">
        <f>IF($E5410="","",IFERROR(VLOOKUP(TRIM(E5410&amp;""),'Référentiel Articles'!$A$2:$F$634,2,FALSE),""))</f>
      </c>
      <c r="D5410" s="83">
        <f>IF($E5410="","",IFERROR(VLOOKUP(TRIM(E5410&amp;""),'Référentiel Articles'!$A$2:$F$634,3,FALSE),""))</f>
      </c>
      <c r="E5410" s="81" t="str">
        <v/>
      </c>
      <c r="F5410" s="83">
        <f>IF($E5410="","",IFERROR(VLOOKUP(TRIM(E5410&amp;""),'Référentiel Articles'!$A$2:$F$634,4,FALSE),""))</f>
      </c>
      <c r="G5410" s="84">
        <f>IF($E5410="","",IFERROR(VLOOKUP(TRIM(E5410&amp;""),'Référentiel Articles'!$A$2:$F$634,5,FALSE),""))</f>
      </c>
      <c r="H5410" s="85" t="str">
        <v/>
      </c>
      <c r="I5410" s="84">
        <f>IF($E5410="","",IFERROR(VLOOKUP(TRIM(E5410&amp;""),'Référentiel Articles'!$A$2:$F$634,6,FALSE),""))</f>
      </c>
      <c r="J5410" s="90">
        <f>IF(OR($E5410="",$H5410=""),"",$H5410*$I5410)</f>
      </c>
      <c r="K5410" s="87" t="str">
        <v/>
      </c>
    </row>
    <row r="5411">
      <c r="A5411" s="74" t="str">
        <v/>
      </c>
      <c r="B5411" s="74" t="str">
        <v/>
      </c>
      <c r="C5411" s="75">
        <f>IF($E5411="","",IFERROR(VLOOKUP(TRIM(E5411&amp;""),'Référentiel Articles'!$A$2:$F$634,2,FALSE),""))</f>
      </c>
      <c r="D5411" s="75">
        <f>IF($E5411="","",IFERROR(VLOOKUP(TRIM(E5411&amp;""),'Référentiel Articles'!$A$2:$F$634,3,FALSE),""))</f>
      </c>
      <c r="E5411" s="74" t="str">
        <v/>
      </c>
      <c r="F5411" s="75">
        <f>IF($E5411="","",IFERROR(VLOOKUP(TRIM(E5411&amp;""),'Référentiel Articles'!$A$2:$F$634,4,FALSE),""))</f>
      </c>
      <c r="G5411" s="76">
        <f>IF($E5411="","",IFERROR(VLOOKUP(TRIM(E5411&amp;""),'Référentiel Articles'!$A$2:$F$634,5,FALSE),""))</f>
      </c>
      <c r="H5411" s="77" t="str">
        <v/>
      </c>
      <c r="I5411" s="76">
        <f>IF($E5411="","",IFERROR(VLOOKUP(TRIM(E5411&amp;""),'Référentiel Articles'!$A$2:$F$634,6,FALSE),""))</f>
      </c>
      <c r="J5411" s="78">
        <f>IF(OR($E5411="",$H5411=""),"",$H5411*$I5411)</f>
      </c>
      <c r="K5411" s="79" t="str">
        <v/>
      </c>
    </row>
    <row r="5412">
      <c r="A5412" s="81" t="str">
        <v/>
      </c>
      <c r="B5412" s="81" t="str">
        <v/>
      </c>
      <c r="C5412" s="83">
        <f>IF($E5412="","",IFERROR(VLOOKUP(TRIM(E5412&amp;""),'Référentiel Articles'!$A$2:$F$634,2,FALSE),""))</f>
      </c>
      <c r="D5412" s="83">
        <f>IF($E5412="","",IFERROR(VLOOKUP(TRIM(E5412&amp;""),'Référentiel Articles'!$A$2:$F$634,3,FALSE),""))</f>
      </c>
      <c r="E5412" s="81" t="str">
        <v/>
      </c>
      <c r="F5412" s="83">
        <f>IF($E5412="","",IFERROR(VLOOKUP(TRIM(E5412&amp;""),'Référentiel Articles'!$A$2:$F$634,4,FALSE),""))</f>
      </c>
      <c r="G5412" s="84">
        <f>IF($E5412="","",IFERROR(VLOOKUP(TRIM(E5412&amp;""),'Référentiel Articles'!$A$2:$F$634,5,FALSE),""))</f>
      </c>
      <c r="H5412" s="85" t="str">
        <v/>
      </c>
      <c r="I5412" s="84">
        <f>IF($E5412="","",IFERROR(VLOOKUP(TRIM(E5412&amp;""),'Référentiel Articles'!$A$2:$F$634,6,FALSE),""))</f>
      </c>
      <c r="J5412" s="90">
        <f>IF(OR($E5412="",$H5412=""),"",$H5412*$I5412)</f>
      </c>
      <c r="K5412" s="87" t="str">
        <v/>
      </c>
    </row>
    <row r="5413">
      <c r="A5413" s="74" t="str">
        <v/>
      </c>
      <c r="B5413" s="74" t="str">
        <v/>
      </c>
      <c r="C5413" s="75">
        <f>IF($E5413="","",IFERROR(VLOOKUP(TRIM(E5413&amp;""),'Référentiel Articles'!$A$2:$F$634,2,FALSE),""))</f>
      </c>
      <c r="D5413" s="75">
        <f>IF($E5413="","",IFERROR(VLOOKUP(TRIM(E5413&amp;""),'Référentiel Articles'!$A$2:$F$634,3,FALSE),""))</f>
      </c>
      <c r="E5413" s="74" t="str">
        <v/>
      </c>
      <c r="F5413" s="75">
        <f>IF($E5413="","",IFERROR(VLOOKUP(TRIM(E5413&amp;""),'Référentiel Articles'!$A$2:$F$634,4,FALSE),""))</f>
      </c>
      <c r="G5413" s="76">
        <f>IF($E5413="","",IFERROR(VLOOKUP(TRIM(E5413&amp;""),'Référentiel Articles'!$A$2:$F$634,5,FALSE),""))</f>
      </c>
      <c r="H5413" s="77" t="str">
        <v/>
      </c>
      <c r="I5413" s="76">
        <f>IF($E5413="","",IFERROR(VLOOKUP(TRIM(E5413&amp;""),'Référentiel Articles'!$A$2:$F$634,6,FALSE),""))</f>
      </c>
      <c r="J5413" s="78">
        <f>IF(OR($E5413="",$H5413=""),"",$H5413*$I5413)</f>
      </c>
      <c r="K5413" s="79" t="str">
        <v/>
      </c>
    </row>
    <row r="5414">
      <c r="A5414" s="81" t="str">
        <v/>
      </c>
      <c r="B5414" s="81" t="str">
        <v/>
      </c>
      <c r="C5414" s="83">
        <f>IF($E5414="","",IFERROR(VLOOKUP(TRIM(E5414&amp;""),'Référentiel Articles'!$A$2:$F$634,2,FALSE),""))</f>
      </c>
      <c r="D5414" s="83">
        <f>IF($E5414="","",IFERROR(VLOOKUP(TRIM(E5414&amp;""),'Référentiel Articles'!$A$2:$F$634,3,FALSE),""))</f>
      </c>
      <c r="E5414" s="81" t="str">
        <v/>
      </c>
      <c r="F5414" s="83">
        <f>IF($E5414="","",IFERROR(VLOOKUP(TRIM(E5414&amp;""),'Référentiel Articles'!$A$2:$F$634,4,FALSE),""))</f>
      </c>
      <c r="G5414" s="84">
        <f>IF($E5414="","",IFERROR(VLOOKUP(TRIM(E5414&amp;""),'Référentiel Articles'!$A$2:$F$634,5,FALSE),""))</f>
      </c>
      <c r="H5414" s="85" t="str">
        <v/>
      </c>
      <c r="I5414" s="84">
        <f>IF($E5414="","",IFERROR(VLOOKUP(TRIM(E5414&amp;""),'Référentiel Articles'!$A$2:$F$634,6,FALSE),""))</f>
      </c>
      <c r="J5414" s="90">
        <f>IF(OR($E5414="",$H5414=""),"",$H5414*$I5414)</f>
      </c>
      <c r="K5414" s="87" t="str">
        <v/>
      </c>
    </row>
    <row r="5415">
      <c r="A5415" s="74" t="str">
        <v/>
      </c>
      <c r="B5415" s="74" t="str">
        <v/>
      </c>
      <c r="C5415" s="75">
        <f>IF($E5415="","",IFERROR(VLOOKUP(TRIM(E5415&amp;""),'Référentiel Articles'!$A$2:$F$634,2,FALSE),""))</f>
      </c>
      <c r="D5415" s="75">
        <f>IF($E5415="","",IFERROR(VLOOKUP(TRIM(E5415&amp;""),'Référentiel Articles'!$A$2:$F$634,3,FALSE),""))</f>
      </c>
      <c r="E5415" s="74" t="str">
        <v/>
      </c>
      <c r="F5415" s="75">
        <f>IF($E5415="","",IFERROR(VLOOKUP(TRIM(E5415&amp;""),'Référentiel Articles'!$A$2:$F$634,4,FALSE),""))</f>
      </c>
      <c r="G5415" s="76">
        <f>IF($E5415="","",IFERROR(VLOOKUP(TRIM(E5415&amp;""),'Référentiel Articles'!$A$2:$F$634,5,FALSE),""))</f>
      </c>
      <c r="H5415" s="77" t="str">
        <v/>
      </c>
      <c r="I5415" s="76">
        <f>IF($E5415="","",IFERROR(VLOOKUP(TRIM(E5415&amp;""),'Référentiel Articles'!$A$2:$F$634,6,FALSE),""))</f>
      </c>
      <c r="J5415" s="78">
        <f>IF(OR($E5415="",$H5415=""),"",$H5415*$I5415)</f>
      </c>
      <c r="K5415" s="79" t="str">
        <v/>
      </c>
    </row>
    <row r="5416">
      <c r="A5416" s="81" t="str">
        <v/>
      </c>
      <c r="B5416" s="81" t="str">
        <v/>
      </c>
      <c r="C5416" s="83">
        <f>IF($E5416="","",IFERROR(VLOOKUP(TRIM(E5416&amp;""),'Référentiel Articles'!$A$2:$F$634,2,FALSE),""))</f>
      </c>
      <c r="D5416" s="83">
        <f>IF($E5416="","",IFERROR(VLOOKUP(TRIM(E5416&amp;""),'Référentiel Articles'!$A$2:$F$634,3,FALSE),""))</f>
      </c>
      <c r="E5416" s="81" t="str">
        <v/>
      </c>
      <c r="F5416" s="83">
        <f>IF($E5416="","",IFERROR(VLOOKUP(TRIM(E5416&amp;""),'Référentiel Articles'!$A$2:$F$634,4,FALSE),""))</f>
      </c>
      <c r="G5416" s="84">
        <f>IF($E5416="","",IFERROR(VLOOKUP(TRIM(E5416&amp;""),'Référentiel Articles'!$A$2:$F$634,5,FALSE),""))</f>
      </c>
      <c r="H5416" s="85" t="str">
        <v/>
      </c>
      <c r="I5416" s="84">
        <f>IF($E5416="","",IFERROR(VLOOKUP(TRIM(E5416&amp;""),'Référentiel Articles'!$A$2:$F$634,6,FALSE),""))</f>
      </c>
      <c r="J5416" s="90">
        <f>IF(OR($E5416="",$H5416=""),"",$H5416*$I5416)</f>
      </c>
      <c r="K5416" s="87" t="str">
        <v/>
      </c>
    </row>
    <row r="5417">
      <c r="A5417" s="74" t="str">
        <v/>
      </c>
      <c r="B5417" s="74" t="str">
        <v/>
      </c>
      <c r="C5417" s="75">
        <f>IF($E5417="","",IFERROR(VLOOKUP(TRIM(E5417&amp;""),'Référentiel Articles'!$A$2:$F$634,2,FALSE),""))</f>
      </c>
      <c r="D5417" s="75">
        <f>IF($E5417="","",IFERROR(VLOOKUP(TRIM(E5417&amp;""),'Référentiel Articles'!$A$2:$F$634,3,FALSE),""))</f>
      </c>
      <c r="E5417" s="74" t="str">
        <v/>
      </c>
      <c r="F5417" s="75">
        <f>IF($E5417="","",IFERROR(VLOOKUP(TRIM(E5417&amp;""),'Référentiel Articles'!$A$2:$F$634,4,FALSE),""))</f>
      </c>
      <c r="G5417" s="76">
        <f>IF($E5417="","",IFERROR(VLOOKUP(TRIM(E5417&amp;""),'Référentiel Articles'!$A$2:$F$634,5,FALSE),""))</f>
      </c>
      <c r="H5417" s="77" t="str">
        <v/>
      </c>
      <c r="I5417" s="76">
        <f>IF($E5417="","",IFERROR(VLOOKUP(TRIM(E5417&amp;""),'Référentiel Articles'!$A$2:$F$634,6,FALSE),""))</f>
      </c>
      <c r="J5417" s="78">
        <f>IF(OR($E5417="",$H5417=""),"",$H5417*$I5417)</f>
      </c>
      <c r="K5417" s="79" t="str">
        <v/>
      </c>
    </row>
    <row r="5418">
      <c r="A5418" s="81" t="str">
        <v/>
      </c>
      <c r="B5418" s="81" t="str">
        <v/>
      </c>
      <c r="C5418" s="83">
        <f>IF($E5418="","",IFERROR(VLOOKUP(TRIM(E5418&amp;""),'Référentiel Articles'!$A$2:$F$634,2,FALSE),""))</f>
      </c>
      <c r="D5418" s="83">
        <f>IF($E5418="","",IFERROR(VLOOKUP(TRIM(E5418&amp;""),'Référentiel Articles'!$A$2:$F$634,3,FALSE),""))</f>
      </c>
      <c r="E5418" s="81" t="str">
        <v/>
      </c>
      <c r="F5418" s="83">
        <f>IF($E5418="","",IFERROR(VLOOKUP(TRIM(E5418&amp;""),'Référentiel Articles'!$A$2:$F$634,4,FALSE),""))</f>
      </c>
      <c r="G5418" s="84">
        <f>IF($E5418="","",IFERROR(VLOOKUP(TRIM(E5418&amp;""),'Référentiel Articles'!$A$2:$F$634,5,FALSE),""))</f>
      </c>
      <c r="H5418" s="85" t="str">
        <v/>
      </c>
      <c r="I5418" s="84">
        <f>IF($E5418="","",IFERROR(VLOOKUP(TRIM(E5418&amp;""),'Référentiel Articles'!$A$2:$F$634,6,FALSE),""))</f>
      </c>
      <c r="J5418" s="90">
        <f>IF(OR($E5418="",$H5418=""),"",$H5418*$I5418)</f>
      </c>
      <c r="K5418" s="87" t="str">
        <v/>
      </c>
    </row>
    <row r="5419">
      <c r="A5419" s="74" t="str">
        <v/>
      </c>
      <c r="B5419" s="74" t="str">
        <v/>
      </c>
      <c r="C5419" s="75">
        <f>IF($E5419="","",IFERROR(VLOOKUP(TRIM(E5419&amp;""),'Référentiel Articles'!$A$2:$F$634,2,FALSE),""))</f>
      </c>
      <c r="D5419" s="75">
        <f>IF($E5419="","",IFERROR(VLOOKUP(TRIM(E5419&amp;""),'Référentiel Articles'!$A$2:$F$634,3,FALSE),""))</f>
      </c>
      <c r="E5419" s="74" t="str">
        <v/>
      </c>
      <c r="F5419" s="75">
        <f>IF($E5419="","",IFERROR(VLOOKUP(TRIM(E5419&amp;""),'Référentiel Articles'!$A$2:$F$634,4,FALSE),""))</f>
      </c>
      <c r="G5419" s="76">
        <f>IF($E5419="","",IFERROR(VLOOKUP(TRIM(E5419&amp;""),'Référentiel Articles'!$A$2:$F$634,5,FALSE),""))</f>
      </c>
      <c r="H5419" s="77" t="str">
        <v/>
      </c>
      <c r="I5419" s="76">
        <f>IF($E5419="","",IFERROR(VLOOKUP(TRIM(E5419&amp;""),'Référentiel Articles'!$A$2:$F$634,6,FALSE),""))</f>
      </c>
      <c r="J5419" s="78">
        <f>IF(OR($E5419="",$H5419=""),"",$H5419*$I5419)</f>
      </c>
      <c r="K5419" s="79" t="str">
        <v/>
      </c>
    </row>
    <row r="5420">
      <c r="A5420" s="81" t="str">
        <v/>
      </c>
      <c r="B5420" s="81" t="str">
        <v/>
      </c>
      <c r="C5420" s="83">
        <f>IF($E5420="","",IFERROR(VLOOKUP(TRIM(E5420&amp;""),'Référentiel Articles'!$A$2:$F$634,2,FALSE),""))</f>
      </c>
      <c r="D5420" s="83">
        <f>IF($E5420="","",IFERROR(VLOOKUP(TRIM(E5420&amp;""),'Référentiel Articles'!$A$2:$F$634,3,FALSE),""))</f>
      </c>
      <c r="E5420" s="81" t="str">
        <v/>
      </c>
      <c r="F5420" s="83">
        <f>IF($E5420="","",IFERROR(VLOOKUP(TRIM(E5420&amp;""),'Référentiel Articles'!$A$2:$F$634,4,FALSE),""))</f>
      </c>
      <c r="G5420" s="84">
        <f>IF($E5420="","",IFERROR(VLOOKUP(TRIM(E5420&amp;""),'Référentiel Articles'!$A$2:$F$634,5,FALSE),""))</f>
      </c>
      <c r="H5420" s="85" t="str">
        <v/>
      </c>
      <c r="I5420" s="84">
        <f>IF($E5420="","",IFERROR(VLOOKUP(TRIM(E5420&amp;""),'Référentiel Articles'!$A$2:$F$634,6,FALSE),""))</f>
      </c>
      <c r="J5420" s="90">
        <f>IF(OR($E5420="",$H5420=""),"",$H5420*$I5420)</f>
      </c>
      <c r="K5420" s="87" t="str">
        <v/>
      </c>
    </row>
    <row r="5421">
      <c r="A5421" s="74" t="str">
        <v/>
      </c>
      <c r="B5421" s="74" t="str">
        <v/>
      </c>
      <c r="C5421" s="75">
        <f>IF($E5421="","",IFERROR(VLOOKUP(TRIM(E5421&amp;""),'Référentiel Articles'!$A$2:$F$634,2,FALSE),""))</f>
      </c>
      <c r="D5421" s="75">
        <f>IF($E5421="","",IFERROR(VLOOKUP(TRIM(E5421&amp;""),'Référentiel Articles'!$A$2:$F$634,3,FALSE),""))</f>
      </c>
      <c r="E5421" s="74" t="str">
        <v/>
      </c>
      <c r="F5421" s="75">
        <f>IF($E5421="","",IFERROR(VLOOKUP(TRIM(E5421&amp;""),'Référentiel Articles'!$A$2:$F$634,4,FALSE),""))</f>
      </c>
      <c r="G5421" s="76">
        <f>IF($E5421="","",IFERROR(VLOOKUP(TRIM(E5421&amp;""),'Référentiel Articles'!$A$2:$F$634,5,FALSE),""))</f>
      </c>
      <c r="H5421" s="77" t="str">
        <v/>
      </c>
      <c r="I5421" s="76">
        <f>IF($E5421="","",IFERROR(VLOOKUP(TRIM(E5421&amp;""),'Référentiel Articles'!$A$2:$F$634,6,FALSE),""))</f>
      </c>
      <c r="J5421" s="78">
        <f>IF(OR($E5421="",$H5421=""),"",$H5421*$I5421)</f>
      </c>
      <c r="K5421" s="79" t="str">
        <v/>
      </c>
    </row>
    <row r="5422">
      <c r="A5422" s="81" t="str">
        <v/>
      </c>
      <c r="B5422" s="81" t="str">
        <v/>
      </c>
      <c r="C5422" s="83">
        <f>IF($E5422="","",IFERROR(VLOOKUP(TRIM(E5422&amp;""),'Référentiel Articles'!$A$2:$F$634,2,FALSE),""))</f>
      </c>
      <c r="D5422" s="83">
        <f>IF($E5422="","",IFERROR(VLOOKUP(TRIM(E5422&amp;""),'Référentiel Articles'!$A$2:$F$634,3,FALSE),""))</f>
      </c>
      <c r="E5422" s="81" t="str">
        <v/>
      </c>
      <c r="F5422" s="83">
        <f>IF($E5422="","",IFERROR(VLOOKUP(TRIM(E5422&amp;""),'Référentiel Articles'!$A$2:$F$634,4,FALSE),""))</f>
      </c>
      <c r="G5422" s="84">
        <f>IF($E5422="","",IFERROR(VLOOKUP(TRIM(E5422&amp;""),'Référentiel Articles'!$A$2:$F$634,5,FALSE),""))</f>
      </c>
      <c r="H5422" s="85" t="str">
        <v/>
      </c>
      <c r="I5422" s="84">
        <f>IF($E5422="","",IFERROR(VLOOKUP(TRIM(E5422&amp;""),'Référentiel Articles'!$A$2:$F$634,6,FALSE),""))</f>
      </c>
      <c r="J5422" s="90">
        <f>IF(OR($E5422="",$H5422=""),"",$H5422*$I5422)</f>
      </c>
      <c r="K5422" s="87" t="str">
        <v/>
      </c>
    </row>
    <row r="5423">
      <c r="A5423" s="74" t="str">
        <v/>
      </c>
      <c r="B5423" s="74" t="str">
        <v/>
      </c>
      <c r="C5423" s="75">
        <f>IF($E5423="","",IFERROR(VLOOKUP(TRIM(E5423&amp;""),'Référentiel Articles'!$A$2:$F$634,2,FALSE),""))</f>
      </c>
      <c r="D5423" s="75">
        <f>IF($E5423="","",IFERROR(VLOOKUP(TRIM(E5423&amp;""),'Référentiel Articles'!$A$2:$F$634,3,FALSE),""))</f>
      </c>
      <c r="E5423" s="74" t="str">
        <v/>
      </c>
      <c r="F5423" s="75">
        <f>IF($E5423="","",IFERROR(VLOOKUP(TRIM(E5423&amp;""),'Référentiel Articles'!$A$2:$F$634,4,FALSE),""))</f>
      </c>
      <c r="G5423" s="76">
        <f>IF($E5423="","",IFERROR(VLOOKUP(TRIM(E5423&amp;""),'Référentiel Articles'!$A$2:$F$634,5,FALSE),""))</f>
      </c>
      <c r="H5423" s="77" t="str">
        <v/>
      </c>
      <c r="I5423" s="76">
        <f>IF($E5423="","",IFERROR(VLOOKUP(TRIM(E5423&amp;""),'Référentiel Articles'!$A$2:$F$634,6,FALSE),""))</f>
      </c>
      <c r="J5423" s="78">
        <f>IF(OR($E5423="",$H5423=""),"",$H5423*$I5423)</f>
      </c>
      <c r="K5423" s="79" t="str">
        <v/>
      </c>
    </row>
    <row r="5424">
      <c r="A5424" s="81" t="str">
        <v/>
      </c>
      <c r="B5424" s="81" t="str">
        <v/>
      </c>
      <c r="C5424" s="83">
        <f>IF($E5424="","",IFERROR(VLOOKUP(TRIM(E5424&amp;""),'Référentiel Articles'!$A$2:$F$634,2,FALSE),""))</f>
      </c>
      <c r="D5424" s="83">
        <f>IF($E5424="","",IFERROR(VLOOKUP(TRIM(E5424&amp;""),'Référentiel Articles'!$A$2:$F$634,3,FALSE),""))</f>
      </c>
      <c r="E5424" s="81" t="str">
        <v/>
      </c>
      <c r="F5424" s="83">
        <f>IF($E5424="","",IFERROR(VLOOKUP(TRIM(E5424&amp;""),'Référentiel Articles'!$A$2:$F$634,4,FALSE),""))</f>
      </c>
      <c r="G5424" s="84">
        <f>IF($E5424="","",IFERROR(VLOOKUP(TRIM(E5424&amp;""),'Référentiel Articles'!$A$2:$F$634,5,FALSE),""))</f>
      </c>
      <c r="H5424" s="85" t="str">
        <v/>
      </c>
      <c r="I5424" s="84">
        <f>IF($E5424="","",IFERROR(VLOOKUP(TRIM(E5424&amp;""),'Référentiel Articles'!$A$2:$F$634,6,FALSE),""))</f>
      </c>
      <c r="J5424" s="90">
        <f>IF(OR($E5424="",$H5424=""),"",$H5424*$I5424)</f>
      </c>
      <c r="K5424" s="87" t="str">
        <v/>
      </c>
    </row>
    <row r="5425">
      <c r="A5425" s="74" t="str">
        <v/>
      </c>
      <c r="B5425" s="74" t="str">
        <v/>
      </c>
      <c r="C5425" s="75">
        <f>IF($E5425="","",IFERROR(VLOOKUP(TRIM(E5425&amp;""),'Référentiel Articles'!$A$2:$F$634,2,FALSE),""))</f>
      </c>
      <c r="D5425" s="75">
        <f>IF($E5425="","",IFERROR(VLOOKUP(TRIM(E5425&amp;""),'Référentiel Articles'!$A$2:$F$634,3,FALSE),""))</f>
      </c>
      <c r="E5425" s="74" t="str">
        <v/>
      </c>
      <c r="F5425" s="75">
        <f>IF($E5425="","",IFERROR(VLOOKUP(TRIM(E5425&amp;""),'Référentiel Articles'!$A$2:$F$634,4,FALSE),""))</f>
      </c>
      <c r="G5425" s="76">
        <f>IF($E5425="","",IFERROR(VLOOKUP(TRIM(E5425&amp;""),'Référentiel Articles'!$A$2:$F$634,5,FALSE),""))</f>
      </c>
      <c r="H5425" s="77" t="str">
        <v/>
      </c>
      <c r="I5425" s="76">
        <f>IF($E5425="","",IFERROR(VLOOKUP(TRIM(E5425&amp;""),'Référentiel Articles'!$A$2:$F$634,6,FALSE),""))</f>
      </c>
      <c r="J5425" s="78">
        <f>IF(OR($E5425="",$H5425=""),"",$H5425*$I5425)</f>
      </c>
      <c r="K5425" s="79" t="str">
        <v/>
      </c>
    </row>
    <row r="5426">
      <c r="A5426" s="81" t="str">
        <v/>
      </c>
      <c r="B5426" s="81" t="str">
        <v/>
      </c>
      <c r="C5426" s="83">
        <f>IF($E5426="","",IFERROR(VLOOKUP(TRIM(E5426&amp;""),'Référentiel Articles'!$A$2:$F$634,2,FALSE),""))</f>
      </c>
      <c r="D5426" s="83">
        <f>IF($E5426="","",IFERROR(VLOOKUP(TRIM(E5426&amp;""),'Référentiel Articles'!$A$2:$F$634,3,FALSE),""))</f>
      </c>
      <c r="E5426" s="81" t="str">
        <v/>
      </c>
      <c r="F5426" s="83">
        <f>IF($E5426="","",IFERROR(VLOOKUP(TRIM(E5426&amp;""),'Référentiel Articles'!$A$2:$F$634,4,FALSE),""))</f>
      </c>
      <c r="G5426" s="84">
        <f>IF($E5426="","",IFERROR(VLOOKUP(TRIM(E5426&amp;""),'Référentiel Articles'!$A$2:$F$634,5,FALSE),""))</f>
      </c>
      <c r="H5426" s="85" t="str">
        <v/>
      </c>
      <c r="I5426" s="84">
        <f>IF($E5426="","",IFERROR(VLOOKUP(TRIM(E5426&amp;""),'Référentiel Articles'!$A$2:$F$634,6,FALSE),""))</f>
      </c>
      <c r="J5426" s="90">
        <f>IF(OR($E5426="",$H5426=""),"",$H5426*$I5426)</f>
      </c>
      <c r="K5426" s="87" t="str">
        <v/>
      </c>
    </row>
    <row r="5427">
      <c r="A5427" s="74" t="str">
        <v/>
      </c>
      <c r="B5427" s="74" t="str">
        <v/>
      </c>
      <c r="C5427" s="75">
        <f>IF($E5427="","",IFERROR(VLOOKUP(TRIM(E5427&amp;""),'Référentiel Articles'!$A$2:$F$634,2,FALSE),""))</f>
      </c>
      <c r="D5427" s="75">
        <f>IF($E5427="","",IFERROR(VLOOKUP(TRIM(E5427&amp;""),'Référentiel Articles'!$A$2:$F$634,3,FALSE),""))</f>
      </c>
      <c r="E5427" s="74" t="str">
        <v/>
      </c>
      <c r="F5427" s="75">
        <f>IF($E5427="","",IFERROR(VLOOKUP(TRIM(E5427&amp;""),'Référentiel Articles'!$A$2:$F$634,4,FALSE),""))</f>
      </c>
      <c r="G5427" s="76">
        <f>IF($E5427="","",IFERROR(VLOOKUP(TRIM(E5427&amp;""),'Référentiel Articles'!$A$2:$F$634,5,FALSE),""))</f>
      </c>
      <c r="H5427" s="77" t="str">
        <v/>
      </c>
      <c r="I5427" s="76">
        <f>IF($E5427="","",IFERROR(VLOOKUP(TRIM(E5427&amp;""),'Référentiel Articles'!$A$2:$F$634,6,FALSE),""))</f>
      </c>
      <c r="J5427" s="78">
        <f>IF(OR($E5427="",$H5427=""),"",$H5427*$I5427)</f>
      </c>
      <c r="K5427" s="79" t="str">
        <v/>
      </c>
    </row>
    <row r="5428">
      <c r="A5428" s="81" t="str">
        <v/>
      </c>
      <c r="B5428" s="81" t="str">
        <v/>
      </c>
      <c r="C5428" s="83">
        <f>IF($E5428="","",IFERROR(VLOOKUP(TRIM(E5428&amp;""),'Référentiel Articles'!$A$2:$F$634,2,FALSE),""))</f>
      </c>
      <c r="D5428" s="83">
        <f>IF($E5428="","",IFERROR(VLOOKUP(TRIM(E5428&amp;""),'Référentiel Articles'!$A$2:$F$634,3,FALSE),""))</f>
      </c>
      <c r="E5428" s="81" t="str">
        <v/>
      </c>
      <c r="F5428" s="83">
        <f>IF($E5428="","",IFERROR(VLOOKUP(TRIM(E5428&amp;""),'Référentiel Articles'!$A$2:$F$634,4,FALSE),""))</f>
      </c>
      <c r="G5428" s="84">
        <f>IF($E5428="","",IFERROR(VLOOKUP(TRIM(E5428&amp;""),'Référentiel Articles'!$A$2:$F$634,5,FALSE),""))</f>
      </c>
      <c r="H5428" s="85" t="str">
        <v/>
      </c>
      <c r="I5428" s="84">
        <f>IF($E5428="","",IFERROR(VLOOKUP(TRIM(E5428&amp;""),'Référentiel Articles'!$A$2:$F$634,6,FALSE),""))</f>
      </c>
      <c r="J5428" s="90">
        <f>IF(OR($E5428="",$H5428=""),"",$H5428*$I5428)</f>
      </c>
      <c r="K5428" s="87" t="str">
        <v/>
      </c>
    </row>
    <row r="5429">
      <c r="A5429" s="74" t="str">
        <v/>
      </c>
      <c r="B5429" s="74" t="str">
        <v/>
      </c>
      <c r="C5429" s="75">
        <f>IF($E5429="","",IFERROR(VLOOKUP(TRIM(E5429&amp;""),'Référentiel Articles'!$A$2:$F$634,2,FALSE),""))</f>
      </c>
      <c r="D5429" s="75">
        <f>IF($E5429="","",IFERROR(VLOOKUP(TRIM(E5429&amp;""),'Référentiel Articles'!$A$2:$F$634,3,FALSE),""))</f>
      </c>
      <c r="E5429" s="74" t="str">
        <v/>
      </c>
      <c r="F5429" s="75">
        <f>IF($E5429="","",IFERROR(VLOOKUP(TRIM(E5429&amp;""),'Référentiel Articles'!$A$2:$F$634,4,FALSE),""))</f>
      </c>
      <c r="G5429" s="76">
        <f>IF($E5429="","",IFERROR(VLOOKUP(TRIM(E5429&amp;""),'Référentiel Articles'!$A$2:$F$634,5,FALSE),""))</f>
      </c>
      <c r="H5429" s="77" t="str">
        <v/>
      </c>
      <c r="I5429" s="76">
        <f>IF($E5429="","",IFERROR(VLOOKUP(TRIM(E5429&amp;""),'Référentiel Articles'!$A$2:$F$634,6,FALSE),""))</f>
      </c>
      <c r="J5429" s="78">
        <f>IF(OR($E5429="",$H5429=""),"",$H5429*$I5429)</f>
      </c>
      <c r="K5429" s="79" t="str">
        <v/>
      </c>
    </row>
    <row r="5430">
      <c r="A5430" s="81" t="str">
        <v/>
      </c>
      <c r="B5430" s="81" t="str">
        <v/>
      </c>
      <c r="C5430" s="83">
        <f>IF($E5430="","",IFERROR(VLOOKUP(TRIM(E5430&amp;""),'Référentiel Articles'!$A$2:$F$634,2,FALSE),""))</f>
      </c>
      <c r="D5430" s="83">
        <f>IF($E5430="","",IFERROR(VLOOKUP(TRIM(E5430&amp;""),'Référentiel Articles'!$A$2:$F$634,3,FALSE),""))</f>
      </c>
      <c r="E5430" s="81" t="str">
        <v/>
      </c>
      <c r="F5430" s="83">
        <f>IF($E5430="","",IFERROR(VLOOKUP(TRIM(E5430&amp;""),'Référentiel Articles'!$A$2:$F$634,4,FALSE),""))</f>
      </c>
      <c r="G5430" s="84">
        <f>IF($E5430="","",IFERROR(VLOOKUP(TRIM(E5430&amp;""),'Référentiel Articles'!$A$2:$F$634,5,FALSE),""))</f>
      </c>
      <c r="H5430" s="85" t="str">
        <v/>
      </c>
      <c r="I5430" s="84">
        <f>IF($E5430="","",IFERROR(VLOOKUP(TRIM(E5430&amp;""),'Référentiel Articles'!$A$2:$F$634,6,FALSE),""))</f>
      </c>
      <c r="J5430" s="90">
        <f>IF(OR($E5430="",$H5430=""),"",$H5430*$I5430)</f>
      </c>
      <c r="K5430" s="87" t="str">
        <v/>
      </c>
    </row>
    <row r="5431">
      <c r="A5431" s="74" t="str">
        <v/>
      </c>
      <c r="B5431" s="74" t="str">
        <v/>
      </c>
      <c r="C5431" s="75">
        <f>IF($E5431="","",IFERROR(VLOOKUP(TRIM(E5431&amp;""),'Référentiel Articles'!$A$2:$F$634,2,FALSE),""))</f>
      </c>
      <c r="D5431" s="75">
        <f>IF($E5431="","",IFERROR(VLOOKUP(TRIM(E5431&amp;""),'Référentiel Articles'!$A$2:$F$634,3,FALSE),""))</f>
      </c>
      <c r="E5431" s="74" t="str">
        <v/>
      </c>
      <c r="F5431" s="75">
        <f>IF($E5431="","",IFERROR(VLOOKUP(TRIM(E5431&amp;""),'Référentiel Articles'!$A$2:$F$634,4,FALSE),""))</f>
      </c>
      <c r="G5431" s="76">
        <f>IF($E5431="","",IFERROR(VLOOKUP(TRIM(E5431&amp;""),'Référentiel Articles'!$A$2:$F$634,5,FALSE),""))</f>
      </c>
      <c r="H5431" s="77" t="str">
        <v/>
      </c>
      <c r="I5431" s="76">
        <f>IF($E5431="","",IFERROR(VLOOKUP(TRIM(E5431&amp;""),'Référentiel Articles'!$A$2:$F$634,6,FALSE),""))</f>
      </c>
      <c r="J5431" s="78">
        <f>IF(OR($E5431="",$H5431=""),"",$H5431*$I5431)</f>
      </c>
      <c r="K5431" s="79" t="str">
        <v/>
      </c>
    </row>
    <row r="5432">
      <c r="A5432" s="81" t="str">
        <v/>
      </c>
      <c r="B5432" s="81" t="str">
        <v/>
      </c>
      <c r="C5432" s="83">
        <f>IF($E5432="","",IFERROR(VLOOKUP(TRIM(E5432&amp;""),'Référentiel Articles'!$A$2:$F$634,2,FALSE),""))</f>
      </c>
      <c r="D5432" s="83">
        <f>IF($E5432="","",IFERROR(VLOOKUP(TRIM(E5432&amp;""),'Référentiel Articles'!$A$2:$F$634,3,FALSE),""))</f>
      </c>
      <c r="E5432" s="81" t="str">
        <v/>
      </c>
      <c r="F5432" s="83">
        <f>IF($E5432="","",IFERROR(VLOOKUP(TRIM(E5432&amp;""),'Référentiel Articles'!$A$2:$F$634,4,FALSE),""))</f>
      </c>
      <c r="G5432" s="84">
        <f>IF($E5432="","",IFERROR(VLOOKUP(TRIM(E5432&amp;""),'Référentiel Articles'!$A$2:$F$634,5,FALSE),""))</f>
      </c>
      <c r="H5432" s="85" t="str">
        <v/>
      </c>
      <c r="I5432" s="84">
        <f>IF($E5432="","",IFERROR(VLOOKUP(TRIM(E5432&amp;""),'Référentiel Articles'!$A$2:$F$634,6,FALSE),""))</f>
      </c>
      <c r="J5432" s="90">
        <f>IF(OR($E5432="",$H5432=""),"",$H5432*$I5432)</f>
      </c>
      <c r="K5432" s="87" t="str">
        <v/>
      </c>
    </row>
    <row r="5433">
      <c r="A5433" s="74" t="str">
        <v/>
      </c>
      <c r="B5433" s="74" t="str">
        <v/>
      </c>
      <c r="C5433" s="75">
        <f>IF($E5433="","",IFERROR(VLOOKUP(TRIM(E5433&amp;""),'Référentiel Articles'!$A$2:$F$634,2,FALSE),""))</f>
      </c>
      <c r="D5433" s="75">
        <f>IF($E5433="","",IFERROR(VLOOKUP(TRIM(E5433&amp;""),'Référentiel Articles'!$A$2:$F$634,3,FALSE),""))</f>
      </c>
      <c r="E5433" s="74" t="str">
        <v/>
      </c>
      <c r="F5433" s="75">
        <f>IF($E5433="","",IFERROR(VLOOKUP(TRIM(E5433&amp;""),'Référentiel Articles'!$A$2:$F$634,4,FALSE),""))</f>
      </c>
      <c r="G5433" s="76">
        <f>IF($E5433="","",IFERROR(VLOOKUP(TRIM(E5433&amp;""),'Référentiel Articles'!$A$2:$F$634,5,FALSE),""))</f>
      </c>
      <c r="H5433" s="77" t="str">
        <v/>
      </c>
      <c r="I5433" s="76">
        <f>IF($E5433="","",IFERROR(VLOOKUP(TRIM(E5433&amp;""),'Référentiel Articles'!$A$2:$F$634,6,FALSE),""))</f>
      </c>
      <c r="J5433" s="78">
        <f>IF(OR($E5433="",$H5433=""),"",$H5433*$I5433)</f>
      </c>
      <c r="K5433" s="79" t="str">
        <v/>
      </c>
    </row>
    <row r="5434">
      <c r="A5434" s="81" t="str">
        <v/>
      </c>
      <c r="B5434" s="81" t="str">
        <v/>
      </c>
      <c r="C5434" s="83">
        <f>IF($E5434="","",IFERROR(VLOOKUP(TRIM(E5434&amp;""),'Référentiel Articles'!$A$2:$F$634,2,FALSE),""))</f>
      </c>
      <c r="D5434" s="83">
        <f>IF($E5434="","",IFERROR(VLOOKUP(TRIM(E5434&amp;""),'Référentiel Articles'!$A$2:$F$634,3,FALSE),""))</f>
      </c>
      <c r="E5434" s="81" t="str">
        <v/>
      </c>
      <c r="F5434" s="83">
        <f>IF($E5434="","",IFERROR(VLOOKUP(TRIM(E5434&amp;""),'Référentiel Articles'!$A$2:$F$634,4,FALSE),""))</f>
      </c>
      <c r="G5434" s="84">
        <f>IF($E5434="","",IFERROR(VLOOKUP(TRIM(E5434&amp;""),'Référentiel Articles'!$A$2:$F$634,5,FALSE),""))</f>
      </c>
      <c r="H5434" s="85" t="str">
        <v/>
      </c>
      <c r="I5434" s="84">
        <f>IF($E5434="","",IFERROR(VLOOKUP(TRIM(E5434&amp;""),'Référentiel Articles'!$A$2:$F$634,6,FALSE),""))</f>
      </c>
      <c r="J5434" s="90">
        <f>IF(OR($E5434="",$H5434=""),"",$H5434*$I5434)</f>
      </c>
      <c r="K5434" s="87" t="str">
        <v/>
      </c>
    </row>
    <row r="5435">
      <c r="A5435" s="74" t="str">
        <v/>
      </c>
      <c r="B5435" s="74" t="str">
        <v/>
      </c>
      <c r="C5435" s="75">
        <f>IF($E5435="","",IFERROR(VLOOKUP(TRIM(E5435&amp;""),'Référentiel Articles'!$A$2:$F$634,2,FALSE),""))</f>
      </c>
      <c r="D5435" s="75">
        <f>IF($E5435="","",IFERROR(VLOOKUP(TRIM(E5435&amp;""),'Référentiel Articles'!$A$2:$F$634,3,FALSE),""))</f>
      </c>
      <c r="E5435" s="74" t="str">
        <v/>
      </c>
      <c r="F5435" s="75">
        <f>IF($E5435="","",IFERROR(VLOOKUP(TRIM(E5435&amp;""),'Référentiel Articles'!$A$2:$F$634,4,FALSE),""))</f>
      </c>
      <c r="G5435" s="76">
        <f>IF($E5435="","",IFERROR(VLOOKUP(TRIM(E5435&amp;""),'Référentiel Articles'!$A$2:$F$634,5,FALSE),""))</f>
      </c>
      <c r="H5435" s="77" t="str">
        <v/>
      </c>
      <c r="I5435" s="76">
        <f>IF($E5435="","",IFERROR(VLOOKUP(TRIM(E5435&amp;""),'Référentiel Articles'!$A$2:$F$634,6,FALSE),""))</f>
      </c>
      <c r="J5435" s="78">
        <f>IF(OR($E5435="",$H5435=""),"",$H5435*$I5435)</f>
      </c>
      <c r="K5435" s="79" t="str">
        <v/>
      </c>
    </row>
    <row r="5436">
      <c r="A5436" s="81" t="str">
        <v/>
      </c>
      <c r="B5436" s="81" t="str">
        <v/>
      </c>
      <c r="C5436" s="83">
        <f>IF($E5436="","",IFERROR(VLOOKUP(TRIM(E5436&amp;""),'Référentiel Articles'!$A$2:$F$634,2,FALSE),""))</f>
      </c>
      <c r="D5436" s="83">
        <f>IF($E5436="","",IFERROR(VLOOKUP(TRIM(E5436&amp;""),'Référentiel Articles'!$A$2:$F$634,3,FALSE),""))</f>
      </c>
      <c r="E5436" s="81" t="str">
        <v/>
      </c>
      <c r="F5436" s="83">
        <f>IF($E5436="","",IFERROR(VLOOKUP(TRIM(E5436&amp;""),'Référentiel Articles'!$A$2:$F$634,4,FALSE),""))</f>
      </c>
      <c r="G5436" s="84">
        <f>IF($E5436="","",IFERROR(VLOOKUP(TRIM(E5436&amp;""),'Référentiel Articles'!$A$2:$F$634,5,FALSE),""))</f>
      </c>
      <c r="H5436" s="85" t="str">
        <v/>
      </c>
      <c r="I5436" s="84">
        <f>IF($E5436="","",IFERROR(VLOOKUP(TRIM(E5436&amp;""),'Référentiel Articles'!$A$2:$F$634,6,FALSE),""))</f>
      </c>
      <c r="J5436" s="90">
        <f>IF(OR($E5436="",$H5436=""),"",$H5436*$I5436)</f>
      </c>
      <c r="K5436" s="87" t="str">
        <v/>
      </c>
    </row>
    <row r="5437">
      <c r="A5437" s="74" t="str">
        <v/>
      </c>
      <c r="B5437" s="74" t="str">
        <v/>
      </c>
      <c r="C5437" s="75">
        <f>IF($E5437="","",IFERROR(VLOOKUP(TRIM(E5437&amp;""),'Référentiel Articles'!$A$2:$F$634,2,FALSE),""))</f>
      </c>
      <c r="D5437" s="75">
        <f>IF($E5437="","",IFERROR(VLOOKUP(TRIM(E5437&amp;""),'Référentiel Articles'!$A$2:$F$634,3,FALSE),""))</f>
      </c>
      <c r="E5437" s="74" t="str">
        <v/>
      </c>
      <c r="F5437" s="75">
        <f>IF($E5437="","",IFERROR(VLOOKUP(TRIM(E5437&amp;""),'Référentiel Articles'!$A$2:$F$634,4,FALSE),""))</f>
      </c>
      <c r="G5437" s="76">
        <f>IF($E5437="","",IFERROR(VLOOKUP(TRIM(E5437&amp;""),'Référentiel Articles'!$A$2:$F$634,5,FALSE),""))</f>
      </c>
      <c r="H5437" s="77" t="str">
        <v/>
      </c>
      <c r="I5437" s="76">
        <f>IF($E5437="","",IFERROR(VLOOKUP(TRIM(E5437&amp;""),'Référentiel Articles'!$A$2:$F$634,6,FALSE),""))</f>
      </c>
      <c r="J5437" s="78">
        <f>IF(OR($E5437="",$H5437=""),"",$H5437*$I5437)</f>
      </c>
      <c r="K5437" s="79" t="str">
        <v/>
      </c>
    </row>
    <row r="5438">
      <c r="A5438" s="81" t="str">
        <v/>
      </c>
      <c r="B5438" s="81" t="str">
        <v/>
      </c>
      <c r="C5438" s="83">
        <f>IF($E5438="","",IFERROR(VLOOKUP(TRIM(E5438&amp;""),'Référentiel Articles'!$A$2:$F$634,2,FALSE),""))</f>
      </c>
      <c r="D5438" s="83">
        <f>IF($E5438="","",IFERROR(VLOOKUP(TRIM(E5438&amp;""),'Référentiel Articles'!$A$2:$F$634,3,FALSE),""))</f>
      </c>
      <c r="E5438" s="81" t="str">
        <v/>
      </c>
      <c r="F5438" s="83">
        <f>IF($E5438="","",IFERROR(VLOOKUP(TRIM(E5438&amp;""),'Référentiel Articles'!$A$2:$F$634,4,FALSE),""))</f>
      </c>
      <c r="G5438" s="84">
        <f>IF($E5438="","",IFERROR(VLOOKUP(TRIM(E5438&amp;""),'Référentiel Articles'!$A$2:$F$634,5,FALSE),""))</f>
      </c>
      <c r="H5438" s="85" t="str">
        <v/>
      </c>
      <c r="I5438" s="84">
        <f>IF($E5438="","",IFERROR(VLOOKUP(TRIM(E5438&amp;""),'Référentiel Articles'!$A$2:$F$634,6,FALSE),""))</f>
      </c>
      <c r="J5438" s="90">
        <f>IF(OR($E5438="",$H5438=""),"",$H5438*$I5438)</f>
      </c>
      <c r="K5438" s="87" t="str">
        <v/>
      </c>
    </row>
    <row r="5439">
      <c r="A5439" s="74" t="str">
        <v/>
      </c>
      <c r="B5439" s="74" t="str">
        <v/>
      </c>
      <c r="C5439" s="75">
        <f>IF($E5439="","",IFERROR(VLOOKUP(TRIM(E5439&amp;""),'Référentiel Articles'!$A$2:$F$634,2,FALSE),""))</f>
      </c>
      <c r="D5439" s="75">
        <f>IF($E5439="","",IFERROR(VLOOKUP(TRIM(E5439&amp;""),'Référentiel Articles'!$A$2:$F$634,3,FALSE),""))</f>
      </c>
      <c r="E5439" s="74" t="str">
        <v/>
      </c>
      <c r="F5439" s="75">
        <f>IF($E5439="","",IFERROR(VLOOKUP(TRIM(E5439&amp;""),'Référentiel Articles'!$A$2:$F$634,4,FALSE),""))</f>
      </c>
      <c r="G5439" s="76">
        <f>IF($E5439="","",IFERROR(VLOOKUP(TRIM(E5439&amp;""),'Référentiel Articles'!$A$2:$F$634,5,FALSE),""))</f>
      </c>
      <c r="H5439" s="77" t="str">
        <v/>
      </c>
      <c r="I5439" s="76">
        <f>IF($E5439="","",IFERROR(VLOOKUP(TRIM(E5439&amp;""),'Référentiel Articles'!$A$2:$F$634,6,FALSE),""))</f>
      </c>
      <c r="J5439" s="78">
        <f>IF(OR($E5439="",$H5439=""),"",$H5439*$I5439)</f>
      </c>
      <c r="K5439" s="79" t="str">
        <v/>
      </c>
    </row>
    <row r="5440">
      <c r="A5440" s="81" t="str">
        <v/>
      </c>
      <c r="B5440" s="81" t="str">
        <v/>
      </c>
      <c r="C5440" s="83">
        <f>IF($E5440="","",IFERROR(VLOOKUP(TRIM(E5440&amp;""),'Référentiel Articles'!$A$2:$F$634,2,FALSE),""))</f>
      </c>
      <c r="D5440" s="83">
        <f>IF($E5440="","",IFERROR(VLOOKUP(TRIM(E5440&amp;""),'Référentiel Articles'!$A$2:$F$634,3,FALSE),""))</f>
      </c>
      <c r="E5440" s="81" t="str">
        <v/>
      </c>
      <c r="F5440" s="83">
        <f>IF($E5440="","",IFERROR(VLOOKUP(TRIM(E5440&amp;""),'Référentiel Articles'!$A$2:$F$634,4,FALSE),""))</f>
      </c>
      <c r="G5440" s="84">
        <f>IF($E5440="","",IFERROR(VLOOKUP(TRIM(E5440&amp;""),'Référentiel Articles'!$A$2:$F$634,5,FALSE),""))</f>
      </c>
      <c r="H5440" s="85" t="str">
        <v/>
      </c>
      <c r="I5440" s="84">
        <f>IF($E5440="","",IFERROR(VLOOKUP(TRIM(E5440&amp;""),'Référentiel Articles'!$A$2:$F$634,6,FALSE),""))</f>
      </c>
      <c r="J5440" s="90">
        <f>IF(OR($E5440="",$H5440=""),"",$H5440*$I5440)</f>
      </c>
      <c r="K5440" s="87" t="str">
        <v/>
      </c>
    </row>
    <row r="5441">
      <c r="A5441" s="74" t="str">
        <v/>
      </c>
      <c r="B5441" s="74" t="str">
        <v/>
      </c>
      <c r="C5441" s="75">
        <f>IF($E5441="","",IFERROR(VLOOKUP(TRIM(E5441&amp;""),'Référentiel Articles'!$A$2:$F$634,2,FALSE),""))</f>
      </c>
      <c r="D5441" s="75">
        <f>IF($E5441="","",IFERROR(VLOOKUP(TRIM(E5441&amp;""),'Référentiel Articles'!$A$2:$F$634,3,FALSE),""))</f>
      </c>
      <c r="E5441" s="74" t="str">
        <v/>
      </c>
      <c r="F5441" s="75">
        <f>IF($E5441="","",IFERROR(VLOOKUP(TRIM(E5441&amp;""),'Référentiel Articles'!$A$2:$F$634,4,FALSE),""))</f>
      </c>
      <c r="G5441" s="76">
        <f>IF($E5441="","",IFERROR(VLOOKUP(TRIM(E5441&amp;""),'Référentiel Articles'!$A$2:$F$634,5,FALSE),""))</f>
      </c>
      <c r="H5441" s="77" t="str">
        <v/>
      </c>
      <c r="I5441" s="76">
        <f>IF($E5441="","",IFERROR(VLOOKUP(TRIM(E5441&amp;""),'Référentiel Articles'!$A$2:$F$634,6,FALSE),""))</f>
      </c>
      <c r="J5441" s="78">
        <f>IF(OR($E5441="",$H5441=""),"",$H5441*$I5441)</f>
      </c>
      <c r="K5441" s="79" t="str">
        <v/>
      </c>
    </row>
    <row r="5442">
      <c r="A5442" s="81" t="str">
        <v/>
      </c>
      <c r="B5442" s="81" t="str">
        <v/>
      </c>
      <c r="C5442" s="83">
        <f>IF($E5442="","",IFERROR(VLOOKUP(TRIM(E5442&amp;""),'Référentiel Articles'!$A$2:$F$634,2,FALSE),""))</f>
      </c>
      <c r="D5442" s="83">
        <f>IF($E5442="","",IFERROR(VLOOKUP(TRIM(E5442&amp;""),'Référentiel Articles'!$A$2:$F$634,3,FALSE),""))</f>
      </c>
      <c r="E5442" s="81" t="str">
        <v/>
      </c>
      <c r="F5442" s="83">
        <f>IF($E5442="","",IFERROR(VLOOKUP(TRIM(E5442&amp;""),'Référentiel Articles'!$A$2:$F$634,4,FALSE),""))</f>
      </c>
      <c r="G5442" s="84">
        <f>IF($E5442="","",IFERROR(VLOOKUP(TRIM(E5442&amp;""),'Référentiel Articles'!$A$2:$F$634,5,FALSE),""))</f>
      </c>
      <c r="H5442" s="85" t="str">
        <v/>
      </c>
      <c r="I5442" s="84">
        <f>IF($E5442="","",IFERROR(VLOOKUP(TRIM(E5442&amp;""),'Référentiel Articles'!$A$2:$F$634,6,FALSE),""))</f>
      </c>
      <c r="J5442" s="90">
        <f>IF(OR($E5442="",$H5442=""),"",$H5442*$I5442)</f>
      </c>
      <c r="K5442" s="87" t="str">
        <v/>
      </c>
    </row>
    <row r="5443">
      <c r="A5443" s="74" t="str">
        <v/>
      </c>
      <c r="B5443" s="74" t="str">
        <v/>
      </c>
      <c r="C5443" s="75">
        <f>IF($E5443="","",IFERROR(VLOOKUP(TRIM(E5443&amp;""),'Référentiel Articles'!$A$2:$F$634,2,FALSE),""))</f>
      </c>
      <c r="D5443" s="75">
        <f>IF($E5443="","",IFERROR(VLOOKUP(TRIM(E5443&amp;""),'Référentiel Articles'!$A$2:$F$634,3,FALSE),""))</f>
      </c>
      <c r="E5443" s="74" t="str">
        <v/>
      </c>
      <c r="F5443" s="75">
        <f>IF($E5443="","",IFERROR(VLOOKUP(TRIM(E5443&amp;""),'Référentiel Articles'!$A$2:$F$634,4,FALSE),""))</f>
      </c>
      <c r="G5443" s="76">
        <f>IF($E5443="","",IFERROR(VLOOKUP(TRIM(E5443&amp;""),'Référentiel Articles'!$A$2:$F$634,5,FALSE),""))</f>
      </c>
      <c r="H5443" s="77" t="str">
        <v/>
      </c>
      <c r="I5443" s="76">
        <f>IF($E5443="","",IFERROR(VLOOKUP(TRIM(E5443&amp;""),'Référentiel Articles'!$A$2:$F$634,6,FALSE),""))</f>
      </c>
      <c r="J5443" s="78">
        <f>IF(OR($E5443="",$H5443=""),"",$H5443*$I5443)</f>
      </c>
      <c r="K5443" s="79" t="str">
        <v/>
      </c>
    </row>
    <row r="5444">
      <c r="A5444" s="81" t="str">
        <v/>
      </c>
      <c r="B5444" s="81" t="str">
        <v/>
      </c>
      <c r="C5444" s="83">
        <f>IF($E5444="","",IFERROR(VLOOKUP(TRIM(E5444&amp;""),'Référentiel Articles'!$A$2:$F$634,2,FALSE),""))</f>
      </c>
      <c r="D5444" s="83">
        <f>IF($E5444="","",IFERROR(VLOOKUP(TRIM(E5444&amp;""),'Référentiel Articles'!$A$2:$F$634,3,FALSE),""))</f>
      </c>
      <c r="E5444" s="81" t="str">
        <v/>
      </c>
      <c r="F5444" s="83">
        <f>IF($E5444="","",IFERROR(VLOOKUP(TRIM(E5444&amp;""),'Référentiel Articles'!$A$2:$F$634,4,FALSE),""))</f>
      </c>
      <c r="G5444" s="84">
        <f>IF($E5444="","",IFERROR(VLOOKUP(TRIM(E5444&amp;""),'Référentiel Articles'!$A$2:$F$634,5,FALSE),""))</f>
      </c>
      <c r="H5444" s="85" t="str">
        <v/>
      </c>
      <c r="I5444" s="84">
        <f>IF($E5444="","",IFERROR(VLOOKUP(TRIM(E5444&amp;""),'Référentiel Articles'!$A$2:$F$634,6,FALSE),""))</f>
      </c>
      <c r="J5444" s="90">
        <f>IF(OR($E5444="",$H5444=""),"",$H5444*$I5444)</f>
      </c>
      <c r="K5444" s="87" t="str">
        <v/>
      </c>
    </row>
    <row r="5445">
      <c r="A5445" s="74" t="str">
        <v/>
      </c>
      <c r="B5445" s="74" t="str">
        <v/>
      </c>
      <c r="C5445" s="75">
        <f>IF($E5445="","",IFERROR(VLOOKUP(TRIM(E5445&amp;""),'Référentiel Articles'!$A$2:$F$634,2,FALSE),""))</f>
      </c>
      <c r="D5445" s="75">
        <f>IF($E5445="","",IFERROR(VLOOKUP(TRIM(E5445&amp;""),'Référentiel Articles'!$A$2:$F$634,3,FALSE),""))</f>
      </c>
      <c r="E5445" s="74" t="str">
        <v/>
      </c>
      <c r="F5445" s="75">
        <f>IF($E5445="","",IFERROR(VLOOKUP(TRIM(E5445&amp;""),'Référentiel Articles'!$A$2:$F$634,4,FALSE),""))</f>
      </c>
      <c r="G5445" s="76">
        <f>IF($E5445="","",IFERROR(VLOOKUP(TRIM(E5445&amp;""),'Référentiel Articles'!$A$2:$F$634,5,FALSE),""))</f>
      </c>
      <c r="H5445" s="77" t="str">
        <v/>
      </c>
      <c r="I5445" s="76">
        <f>IF($E5445="","",IFERROR(VLOOKUP(TRIM(E5445&amp;""),'Référentiel Articles'!$A$2:$F$634,6,FALSE),""))</f>
      </c>
      <c r="J5445" s="78">
        <f>IF(OR($E5445="",$H5445=""),"",$H5445*$I5445)</f>
      </c>
      <c r="K5445" s="79" t="str">
        <v/>
      </c>
    </row>
    <row r="5446">
      <c r="A5446" s="81" t="str">
        <v/>
      </c>
      <c r="B5446" s="81" t="str">
        <v/>
      </c>
      <c r="C5446" s="83">
        <f>IF($E5446="","",IFERROR(VLOOKUP(TRIM(E5446&amp;""),'Référentiel Articles'!$A$2:$F$634,2,FALSE),""))</f>
      </c>
      <c r="D5446" s="83">
        <f>IF($E5446="","",IFERROR(VLOOKUP(TRIM(E5446&amp;""),'Référentiel Articles'!$A$2:$F$634,3,FALSE),""))</f>
      </c>
      <c r="E5446" s="81" t="str">
        <v/>
      </c>
      <c r="F5446" s="83">
        <f>IF($E5446="","",IFERROR(VLOOKUP(TRIM(E5446&amp;""),'Référentiel Articles'!$A$2:$F$634,4,FALSE),""))</f>
      </c>
      <c r="G5446" s="84">
        <f>IF($E5446="","",IFERROR(VLOOKUP(TRIM(E5446&amp;""),'Référentiel Articles'!$A$2:$F$634,5,FALSE),""))</f>
      </c>
      <c r="H5446" s="85" t="str">
        <v/>
      </c>
      <c r="I5446" s="84">
        <f>IF($E5446="","",IFERROR(VLOOKUP(TRIM(E5446&amp;""),'Référentiel Articles'!$A$2:$F$634,6,FALSE),""))</f>
      </c>
      <c r="J5446" s="90">
        <f>IF(OR($E5446="",$H5446=""),"",$H5446*$I5446)</f>
      </c>
      <c r="K5446" s="87" t="str">
        <v/>
      </c>
    </row>
    <row r="5447">
      <c r="A5447" s="74" t="str">
        <v/>
      </c>
      <c r="B5447" s="74" t="str">
        <v/>
      </c>
      <c r="C5447" s="75">
        <f>IF($E5447="","",IFERROR(VLOOKUP(TRIM(E5447&amp;""),'Référentiel Articles'!$A$2:$F$634,2,FALSE),""))</f>
      </c>
      <c r="D5447" s="75">
        <f>IF($E5447="","",IFERROR(VLOOKUP(TRIM(E5447&amp;""),'Référentiel Articles'!$A$2:$F$634,3,FALSE),""))</f>
      </c>
      <c r="E5447" s="74" t="str">
        <v/>
      </c>
      <c r="F5447" s="75">
        <f>IF($E5447="","",IFERROR(VLOOKUP(TRIM(E5447&amp;""),'Référentiel Articles'!$A$2:$F$634,4,FALSE),""))</f>
      </c>
      <c r="G5447" s="76">
        <f>IF($E5447="","",IFERROR(VLOOKUP(TRIM(E5447&amp;""),'Référentiel Articles'!$A$2:$F$634,5,FALSE),""))</f>
      </c>
      <c r="H5447" s="77" t="str">
        <v/>
      </c>
      <c r="I5447" s="76">
        <f>IF($E5447="","",IFERROR(VLOOKUP(TRIM(E5447&amp;""),'Référentiel Articles'!$A$2:$F$634,6,FALSE),""))</f>
      </c>
      <c r="J5447" s="78">
        <f>IF(OR($E5447="",$H5447=""),"",$H5447*$I5447)</f>
      </c>
      <c r="K5447" s="79" t="str">
        <v/>
      </c>
    </row>
    <row r="5448">
      <c r="A5448" s="81" t="str">
        <v/>
      </c>
      <c r="B5448" s="81" t="str">
        <v/>
      </c>
      <c r="C5448" s="83">
        <f>IF($E5448="","",IFERROR(VLOOKUP(TRIM(E5448&amp;""),'Référentiel Articles'!$A$2:$F$634,2,FALSE),""))</f>
      </c>
      <c r="D5448" s="83">
        <f>IF($E5448="","",IFERROR(VLOOKUP(TRIM(E5448&amp;""),'Référentiel Articles'!$A$2:$F$634,3,FALSE),""))</f>
      </c>
      <c r="E5448" s="81" t="str">
        <v/>
      </c>
      <c r="F5448" s="83">
        <f>IF($E5448="","",IFERROR(VLOOKUP(TRIM(E5448&amp;""),'Référentiel Articles'!$A$2:$F$634,4,FALSE),""))</f>
      </c>
      <c r="G5448" s="84">
        <f>IF($E5448="","",IFERROR(VLOOKUP(TRIM(E5448&amp;""),'Référentiel Articles'!$A$2:$F$634,5,FALSE),""))</f>
      </c>
      <c r="H5448" s="85" t="str">
        <v/>
      </c>
      <c r="I5448" s="84">
        <f>IF($E5448="","",IFERROR(VLOOKUP(TRIM(E5448&amp;""),'Référentiel Articles'!$A$2:$F$634,6,FALSE),""))</f>
      </c>
      <c r="J5448" s="90">
        <f>IF(OR($E5448="",$H5448=""),"",$H5448*$I5448)</f>
      </c>
      <c r="K5448" s="87" t="str">
        <v/>
      </c>
    </row>
    <row r="5449">
      <c r="A5449" s="74" t="str">
        <v/>
      </c>
      <c r="B5449" s="74" t="str">
        <v/>
      </c>
      <c r="C5449" s="75">
        <f>IF($E5449="","",IFERROR(VLOOKUP(TRIM(E5449&amp;""),'Référentiel Articles'!$A$2:$F$634,2,FALSE),""))</f>
      </c>
      <c r="D5449" s="75">
        <f>IF($E5449="","",IFERROR(VLOOKUP(TRIM(E5449&amp;""),'Référentiel Articles'!$A$2:$F$634,3,FALSE),""))</f>
      </c>
      <c r="E5449" s="74" t="str">
        <v/>
      </c>
      <c r="F5449" s="75">
        <f>IF($E5449="","",IFERROR(VLOOKUP(TRIM(E5449&amp;""),'Référentiel Articles'!$A$2:$F$634,4,FALSE),""))</f>
      </c>
      <c r="G5449" s="76">
        <f>IF($E5449="","",IFERROR(VLOOKUP(TRIM(E5449&amp;""),'Référentiel Articles'!$A$2:$F$634,5,FALSE),""))</f>
      </c>
      <c r="H5449" s="77" t="str">
        <v/>
      </c>
      <c r="I5449" s="76">
        <f>IF($E5449="","",IFERROR(VLOOKUP(TRIM(E5449&amp;""),'Référentiel Articles'!$A$2:$F$634,6,FALSE),""))</f>
      </c>
      <c r="J5449" s="78">
        <f>IF(OR($E5449="",$H5449=""),"",$H5449*$I5449)</f>
      </c>
      <c r="K5449" s="79" t="str">
        <v/>
      </c>
    </row>
    <row r="5450">
      <c r="A5450" s="81" t="str">
        <v/>
      </c>
      <c r="B5450" s="81" t="str">
        <v/>
      </c>
      <c r="C5450" s="83">
        <f>IF($E5450="","",IFERROR(VLOOKUP(TRIM(E5450&amp;""),'Référentiel Articles'!$A$2:$F$634,2,FALSE),""))</f>
      </c>
      <c r="D5450" s="83">
        <f>IF($E5450="","",IFERROR(VLOOKUP(TRIM(E5450&amp;""),'Référentiel Articles'!$A$2:$F$634,3,FALSE),""))</f>
      </c>
      <c r="E5450" s="81" t="str">
        <v/>
      </c>
      <c r="F5450" s="83">
        <f>IF($E5450="","",IFERROR(VLOOKUP(TRIM(E5450&amp;""),'Référentiel Articles'!$A$2:$F$634,4,FALSE),""))</f>
      </c>
      <c r="G5450" s="84">
        <f>IF($E5450="","",IFERROR(VLOOKUP(TRIM(E5450&amp;""),'Référentiel Articles'!$A$2:$F$634,5,FALSE),""))</f>
      </c>
      <c r="H5450" s="85" t="str">
        <v/>
      </c>
      <c r="I5450" s="84">
        <f>IF($E5450="","",IFERROR(VLOOKUP(TRIM(E5450&amp;""),'Référentiel Articles'!$A$2:$F$634,6,FALSE),""))</f>
      </c>
      <c r="J5450" s="90">
        <f>IF(OR($E5450="",$H5450=""),"",$H5450*$I5450)</f>
      </c>
      <c r="K5450" s="87" t="str">
        <v/>
      </c>
    </row>
    <row r="5451">
      <c r="A5451" s="74" t="str">
        <v/>
      </c>
      <c r="B5451" s="74" t="str">
        <v/>
      </c>
      <c r="C5451" s="75">
        <f>IF($E5451="","",IFERROR(VLOOKUP(TRIM(E5451&amp;""),'Référentiel Articles'!$A$2:$F$634,2,FALSE),""))</f>
      </c>
      <c r="D5451" s="75">
        <f>IF($E5451="","",IFERROR(VLOOKUP(TRIM(E5451&amp;""),'Référentiel Articles'!$A$2:$F$634,3,FALSE),""))</f>
      </c>
      <c r="E5451" s="74" t="str">
        <v/>
      </c>
      <c r="F5451" s="75">
        <f>IF($E5451="","",IFERROR(VLOOKUP(TRIM(E5451&amp;""),'Référentiel Articles'!$A$2:$F$634,4,FALSE),""))</f>
      </c>
      <c r="G5451" s="76">
        <f>IF($E5451="","",IFERROR(VLOOKUP(TRIM(E5451&amp;""),'Référentiel Articles'!$A$2:$F$634,5,FALSE),""))</f>
      </c>
      <c r="H5451" s="77" t="str">
        <v/>
      </c>
      <c r="I5451" s="76">
        <f>IF($E5451="","",IFERROR(VLOOKUP(TRIM(E5451&amp;""),'Référentiel Articles'!$A$2:$F$634,6,FALSE),""))</f>
      </c>
      <c r="J5451" s="78">
        <f>IF(OR($E5451="",$H5451=""),"",$H5451*$I5451)</f>
      </c>
      <c r="K5451" s="79" t="str">
        <v/>
      </c>
    </row>
    <row r="5452">
      <c r="A5452" s="81" t="str">
        <v/>
      </c>
      <c r="B5452" s="81" t="str">
        <v/>
      </c>
      <c r="C5452" s="83">
        <f>IF($E5452="","",IFERROR(VLOOKUP(TRIM(E5452&amp;""),'Référentiel Articles'!$A$2:$F$634,2,FALSE),""))</f>
      </c>
      <c r="D5452" s="83">
        <f>IF($E5452="","",IFERROR(VLOOKUP(TRIM(E5452&amp;""),'Référentiel Articles'!$A$2:$F$634,3,FALSE),""))</f>
      </c>
      <c r="E5452" s="81" t="str">
        <v/>
      </c>
      <c r="F5452" s="83">
        <f>IF($E5452="","",IFERROR(VLOOKUP(TRIM(E5452&amp;""),'Référentiel Articles'!$A$2:$F$634,4,FALSE),""))</f>
      </c>
      <c r="G5452" s="84">
        <f>IF($E5452="","",IFERROR(VLOOKUP(TRIM(E5452&amp;""),'Référentiel Articles'!$A$2:$F$634,5,FALSE),""))</f>
      </c>
      <c r="H5452" s="85" t="str">
        <v/>
      </c>
      <c r="I5452" s="84">
        <f>IF($E5452="","",IFERROR(VLOOKUP(TRIM(E5452&amp;""),'Référentiel Articles'!$A$2:$F$634,6,FALSE),""))</f>
      </c>
      <c r="J5452" s="90">
        <f>IF(OR($E5452="",$H5452=""),"",$H5452*$I5452)</f>
      </c>
      <c r="K5452" s="87" t="str">
        <v/>
      </c>
    </row>
    <row r="5453">
      <c r="A5453" s="74" t="str">
        <v/>
      </c>
      <c r="B5453" s="74" t="str">
        <v/>
      </c>
      <c r="C5453" s="75">
        <f>IF($E5453="","",IFERROR(VLOOKUP(TRIM(E5453&amp;""),'Référentiel Articles'!$A$2:$F$634,2,FALSE),""))</f>
      </c>
      <c r="D5453" s="75">
        <f>IF($E5453="","",IFERROR(VLOOKUP(TRIM(E5453&amp;""),'Référentiel Articles'!$A$2:$F$634,3,FALSE),""))</f>
      </c>
      <c r="E5453" s="74" t="str">
        <v/>
      </c>
      <c r="F5453" s="75">
        <f>IF($E5453="","",IFERROR(VLOOKUP(TRIM(E5453&amp;""),'Référentiel Articles'!$A$2:$F$634,4,FALSE),""))</f>
      </c>
      <c r="G5453" s="76">
        <f>IF($E5453="","",IFERROR(VLOOKUP(TRIM(E5453&amp;""),'Référentiel Articles'!$A$2:$F$634,5,FALSE),""))</f>
      </c>
      <c r="H5453" s="77" t="str">
        <v/>
      </c>
      <c r="I5453" s="76">
        <f>IF($E5453="","",IFERROR(VLOOKUP(TRIM(E5453&amp;""),'Référentiel Articles'!$A$2:$F$634,6,FALSE),""))</f>
      </c>
      <c r="J5453" s="78">
        <f>IF(OR($E5453="",$H5453=""),"",$H5453*$I5453)</f>
      </c>
      <c r="K5453" s="79" t="str">
        <v/>
      </c>
    </row>
    <row r="5454">
      <c r="A5454" s="81" t="str">
        <v/>
      </c>
      <c r="B5454" s="81" t="str">
        <v/>
      </c>
      <c r="C5454" s="83">
        <f>IF($E5454="","",IFERROR(VLOOKUP(TRIM(E5454&amp;""),'Référentiel Articles'!$A$2:$F$634,2,FALSE),""))</f>
      </c>
      <c r="D5454" s="83">
        <f>IF($E5454="","",IFERROR(VLOOKUP(TRIM(E5454&amp;""),'Référentiel Articles'!$A$2:$F$634,3,FALSE),""))</f>
      </c>
      <c r="E5454" s="81" t="str">
        <v/>
      </c>
      <c r="F5454" s="83">
        <f>IF($E5454="","",IFERROR(VLOOKUP(TRIM(E5454&amp;""),'Référentiel Articles'!$A$2:$F$634,4,FALSE),""))</f>
      </c>
      <c r="G5454" s="84">
        <f>IF($E5454="","",IFERROR(VLOOKUP(TRIM(E5454&amp;""),'Référentiel Articles'!$A$2:$F$634,5,FALSE),""))</f>
      </c>
      <c r="H5454" s="85" t="str">
        <v/>
      </c>
      <c r="I5454" s="84">
        <f>IF($E5454="","",IFERROR(VLOOKUP(TRIM(E5454&amp;""),'Référentiel Articles'!$A$2:$F$634,6,FALSE),""))</f>
      </c>
      <c r="J5454" s="90">
        <f>IF(OR($E5454="",$H5454=""),"",$H5454*$I5454)</f>
      </c>
      <c r="K5454" s="87" t="str">
        <v/>
      </c>
    </row>
    <row r="5455">
      <c r="A5455" s="74" t="str">
        <v/>
      </c>
      <c r="B5455" s="74" t="str">
        <v/>
      </c>
      <c r="C5455" s="75">
        <f>IF($E5455="","",IFERROR(VLOOKUP(TRIM(E5455&amp;""),'Référentiel Articles'!$A$2:$F$634,2,FALSE),""))</f>
      </c>
      <c r="D5455" s="75">
        <f>IF($E5455="","",IFERROR(VLOOKUP(TRIM(E5455&amp;""),'Référentiel Articles'!$A$2:$F$634,3,FALSE),""))</f>
      </c>
      <c r="E5455" s="74" t="str">
        <v/>
      </c>
      <c r="F5455" s="75">
        <f>IF($E5455="","",IFERROR(VLOOKUP(TRIM(E5455&amp;""),'Référentiel Articles'!$A$2:$F$634,4,FALSE),""))</f>
      </c>
      <c r="G5455" s="76">
        <f>IF($E5455="","",IFERROR(VLOOKUP(TRIM(E5455&amp;""),'Référentiel Articles'!$A$2:$F$634,5,FALSE),""))</f>
      </c>
      <c r="H5455" s="77" t="str">
        <v/>
      </c>
      <c r="I5455" s="76">
        <f>IF($E5455="","",IFERROR(VLOOKUP(TRIM(E5455&amp;""),'Référentiel Articles'!$A$2:$F$634,6,FALSE),""))</f>
      </c>
      <c r="J5455" s="78">
        <f>IF(OR($E5455="",$H5455=""),"",$H5455*$I5455)</f>
      </c>
      <c r="K5455" s="79" t="str">
        <v/>
      </c>
    </row>
    <row r="5456">
      <c r="A5456" s="81" t="str">
        <v/>
      </c>
      <c r="B5456" s="81" t="str">
        <v/>
      </c>
      <c r="C5456" s="83">
        <f>IF($E5456="","",IFERROR(VLOOKUP(TRIM(E5456&amp;""),'Référentiel Articles'!$A$2:$F$634,2,FALSE),""))</f>
      </c>
      <c r="D5456" s="83">
        <f>IF($E5456="","",IFERROR(VLOOKUP(TRIM(E5456&amp;""),'Référentiel Articles'!$A$2:$F$634,3,FALSE),""))</f>
      </c>
      <c r="E5456" s="81" t="str">
        <v/>
      </c>
      <c r="F5456" s="83">
        <f>IF($E5456="","",IFERROR(VLOOKUP(TRIM(E5456&amp;""),'Référentiel Articles'!$A$2:$F$634,4,FALSE),""))</f>
      </c>
      <c r="G5456" s="84">
        <f>IF($E5456="","",IFERROR(VLOOKUP(TRIM(E5456&amp;""),'Référentiel Articles'!$A$2:$F$634,5,FALSE),""))</f>
      </c>
      <c r="H5456" s="85" t="str">
        <v/>
      </c>
      <c r="I5456" s="84">
        <f>IF($E5456="","",IFERROR(VLOOKUP(TRIM(E5456&amp;""),'Référentiel Articles'!$A$2:$F$634,6,FALSE),""))</f>
      </c>
      <c r="J5456" s="90">
        <f>IF(OR($E5456="",$H5456=""),"",$H5456*$I5456)</f>
      </c>
      <c r="K5456" s="87" t="str">
        <v/>
      </c>
    </row>
    <row r="5457">
      <c r="A5457" s="74" t="str">
        <v/>
      </c>
      <c r="B5457" s="74" t="str">
        <v/>
      </c>
      <c r="C5457" s="75">
        <f>IF($E5457="","",IFERROR(VLOOKUP(TRIM(E5457&amp;""),'Référentiel Articles'!$A$2:$F$634,2,FALSE),""))</f>
      </c>
      <c r="D5457" s="75">
        <f>IF($E5457="","",IFERROR(VLOOKUP(TRIM(E5457&amp;""),'Référentiel Articles'!$A$2:$F$634,3,FALSE),""))</f>
      </c>
      <c r="E5457" s="74" t="str">
        <v/>
      </c>
      <c r="F5457" s="75">
        <f>IF($E5457="","",IFERROR(VLOOKUP(TRIM(E5457&amp;""),'Référentiel Articles'!$A$2:$F$634,4,FALSE),""))</f>
      </c>
      <c r="G5457" s="76">
        <f>IF($E5457="","",IFERROR(VLOOKUP(TRIM(E5457&amp;""),'Référentiel Articles'!$A$2:$F$634,5,FALSE),""))</f>
      </c>
      <c r="H5457" s="77" t="str">
        <v/>
      </c>
      <c r="I5457" s="76">
        <f>IF($E5457="","",IFERROR(VLOOKUP(TRIM(E5457&amp;""),'Référentiel Articles'!$A$2:$F$634,6,FALSE),""))</f>
      </c>
      <c r="J5457" s="78">
        <f>IF(OR($E5457="",$H5457=""),"",$H5457*$I5457)</f>
      </c>
      <c r="K5457" s="79" t="str">
        <v/>
      </c>
    </row>
    <row r="5458">
      <c r="A5458" s="81" t="str">
        <v/>
      </c>
      <c r="B5458" s="81" t="str">
        <v/>
      </c>
      <c r="C5458" s="83">
        <f>IF($E5458="","",IFERROR(VLOOKUP(TRIM(E5458&amp;""),'Référentiel Articles'!$A$2:$F$634,2,FALSE),""))</f>
      </c>
      <c r="D5458" s="83">
        <f>IF($E5458="","",IFERROR(VLOOKUP(TRIM(E5458&amp;""),'Référentiel Articles'!$A$2:$F$634,3,FALSE),""))</f>
      </c>
      <c r="E5458" s="81" t="str">
        <v/>
      </c>
      <c r="F5458" s="83">
        <f>IF($E5458="","",IFERROR(VLOOKUP(TRIM(E5458&amp;""),'Référentiel Articles'!$A$2:$F$634,4,FALSE),""))</f>
      </c>
      <c r="G5458" s="84">
        <f>IF($E5458="","",IFERROR(VLOOKUP(TRIM(E5458&amp;""),'Référentiel Articles'!$A$2:$F$634,5,FALSE),""))</f>
      </c>
      <c r="H5458" s="85" t="str">
        <v/>
      </c>
      <c r="I5458" s="84">
        <f>IF($E5458="","",IFERROR(VLOOKUP(TRIM(E5458&amp;""),'Référentiel Articles'!$A$2:$F$634,6,FALSE),""))</f>
      </c>
      <c r="J5458" s="90">
        <f>IF(OR($E5458="",$H5458=""),"",$H5458*$I5458)</f>
      </c>
      <c r="K5458" s="87" t="str">
        <v/>
      </c>
    </row>
    <row r="5459">
      <c r="A5459" s="74" t="str">
        <v/>
      </c>
      <c r="B5459" s="74" t="str">
        <v/>
      </c>
      <c r="C5459" s="75">
        <f>IF($E5459="","",IFERROR(VLOOKUP(TRIM(E5459&amp;""),'Référentiel Articles'!$A$2:$F$634,2,FALSE),""))</f>
      </c>
      <c r="D5459" s="75">
        <f>IF($E5459="","",IFERROR(VLOOKUP(TRIM(E5459&amp;""),'Référentiel Articles'!$A$2:$F$634,3,FALSE),""))</f>
      </c>
      <c r="E5459" s="74" t="str">
        <v/>
      </c>
      <c r="F5459" s="75">
        <f>IF($E5459="","",IFERROR(VLOOKUP(TRIM(E5459&amp;""),'Référentiel Articles'!$A$2:$F$634,4,FALSE),""))</f>
      </c>
      <c r="G5459" s="76">
        <f>IF($E5459="","",IFERROR(VLOOKUP(TRIM(E5459&amp;""),'Référentiel Articles'!$A$2:$F$634,5,FALSE),""))</f>
      </c>
      <c r="H5459" s="77" t="str">
        <v/>
      </c>
      <c r="I5459" s="76">
        <f>IF($E5459="","",IFERROR(VLOOKUP(TRIM(E5459&amp;""),'Référentiel Articles'!$A$2:$F$634,6,FALSE),""))</f>
      </c>
      <c r="J5459" s="78">
        <f>IF(OR($E5459="",$H5459=""),"",$H5459*$I5459)</f>
      </c>
      <c r="K5459" s="79" t="str">
        <v/>
      </c>
    </row>
    <row r="5460">
      <c r="A5460" s="81" t="str">
        <v/>
      </c>
      <c r="B5460" s="81" t="str">
        <v/>
      </c>
      <c r="C5460" s="83">
        <f>IF($E5460="","",IFERROR(VLOOKUP(TRIM(E5460&amp;""),'Référentiel Articles'!$A$2:$F$634,2,FALSE),""))</f>
      </c>
      <c r="D5460" s="83">
        <f>IF($E5460="","",IFERROR(VLOOKUP(TRIM(E5460&amp;""),'Référentiel Articles'!$A$2:$F$634,3,FALSE),""))</f>
      </c>
      <c r="E5460" s="81" t="str">
        <v/>
      </c>
      <c r="F5460" s="83">
        <f>IF($E5460="","",IFERROR(VLOOKUP(TRIM(E5460&amp;""),'Référentiel Articles'!$A$2:$F$634,4,FALSE),""))</f>
      </c>
      <c r="G5460" s="84">
        <f>IF($E5460="","",IFERROR(VLOOKUP(TRIM(E5460&amp;""),'Référentiel Articles'!$A$2:$F$634,5,FALSE),""))</f>
      </c>
      <c r="H5460" s="85" t="str">
        <v/>
      </c>
      <c r="I5460" s="84">
        <f>IF($E5460="","",IFERROR(VLOOKUP(TRIM(E5460&amp;""),'Référentiel Articles'!$A$2:$F$634,6,FALSE),""))</f>
      </c>
      <c r="J5460" s="90">
        <f>IF(OR($E5460="",$H5460=""),"",$H5460*$I5460)</f>
      </c>
      <c r="K5460" s="87" t="str">
        <v/>
      </c>
    </row>
    <row r="5461">
      <c r="A5461" s="74" t="str">
        <v/>
      </c>
      <c r="B5461" s="74" t="str">
        <v/>
      </c>
      <c r="C5461" s="75">
        <f>IF($E5461="","",IFERROR(VLOOKUP(TRIM(E5461&amp;""),'Référentiel Articles'!$A$2:$F$634,2,FALSE),""))</f>
      </c>
      <c r="D5461" s="75">
        <f>IF($E5461="","",IFERROR(VLOOKUP(TRIM(E5461&amp;""),'Référentiel Articles'!$A$2:$F$634,3,FALSE),""))</f>
      </c>
      <c r="E5461" s="74" t="str">
        <v/>
      </c>
      <c r="F5461" s="75">
        <f>IF($E5461="","",IFERROR(VLOOKUP(TRIM(E5461&amp;""),'Référentiel Articles'!$A$2:$F$634,4,FALSE),""))</f>
      </c>
      <c r="G5461" s="76">
        <f>IF($E5461="","",IFERROR(VLOOKUP(TRIM(E5461&amp;""),'Référentiel Articles'!$A$2:$F$634,5,FALSE),""))</f>
      </c>
      <c r="H5461" s="77" t="str">
        <v/>
      </c>
      <c r="I5461" s="76">
        <f>IF($E5461="","",IFERROR(VLOOKUP(TRIM(E5461&amp;""),'Référentiel Articles'!$A$2:$F$634,6,FALSE),""))</f>
      </c>
      <c r="J5461" s="78">
        <f>IF(OR($E5461="",$H5461=""),"",$H5461*$I5461)</f>
      </c>
      <c r="K5461" s="79" t="str">
        <v/>
      </c>
    </row>
    <row r="5462">
      <c r="A5462" s="81" t="str">
        <v/>
      </c>
      <c r="B5462" s="81" t="str">
        <v/>
      </c>
      <c r="C5462" s="83">
        <f>IF($E5462="","",IFERROR(VLOOKUP(TRIM(E5462&amp;""),'Référentiel Articles'!$A$2:$F$634,2,FALSE),""))</f>
      </c>
      <c r="D5462" s="83">
        <f>IF($E5462="","",IFERROR(VLOOKUP(TRIM(E5462&amp;""),'Référentiel Articles'!$A$2:$F$634,3,FALSE),""))</f>
      </c>
      <c r="E5462" s="81" t="str">
        <v/>
      </c>
      <c r="F5462" s="83">
        <f>IF($E5462="","",IFERROR(VLOOKUP(TRIM(E5462&amp;""),'Référentiel Articles'!$A$2:$F$634,4,FALSE),""))</f>
      </c>
      <c r="G5462" s="84">
        <f>IF($E5462="","",IFERROR(VLOOKUP(TRIM(E5462&amp;""),'Référentiel Articles'!$A$2:$F$634,5,FALSE),""))</f>
      </c>
      <c r="H5462" s="85" t="str">
        <v/>
      </c>
      <c r="I5462" s="84">
        <f>IF($E5462="","",IFERROR(VLOOKUP(TRIM(E5462&amp;""),'Référentiel Articles'!$A$2:$F$634,6,FALSE),""))</f>
      </c>
      <c r="J5462" s="90">
        <f>IF(OR($E5462="",$H5462=""),"",$H5462*$I5462)</f>
      </c>
      <c r="K5462" s="87" t="str">
        <v/>
      </c>
    </row>
    <row r="5463">
      <c r="A5463" s="74" t="str">
        <v/>
      </c>
      <c r="B5463" s="74" t="str">
        <v/>
      </c>
      <c r="C5463" s="75">
        <f>IF($E5463="","",IFERROR(VLOOKUP(TRIM(E5463&amp;""),'Référentiel Articles'!$A$2:$F$634,2,FALSE),""))</f>
      </c>
      <c r="D5463" s="75">
        <f>IF($E5463="","",IFERROR(VLOOKUP(TRIM(E5463&amp;""),'Référentiel Articles'!$A$2:$F$634,3,FALSE),""))</f>
      </c>
      <c r="E5463" s="74" t="str">
        <v/>
      </c>
      <c r="F5463" s="75">
        <f>IF($E5463="","",IFERROR(VLOOKUP(TRIM(E5463&amp;""),'Référentiel Articles'!$A$2:$F$634,4,FALSE),""))</f>
      </c>
      <c r="G5463" s="76">
        <f>IF($E5463="","",IFERROR(VLOOKUP(TRIM(E5463&amp;""),'Référentiel Articles'!$A$2:$F$634,5,FALSE),""))</f>
      </c>
      <c r="H5463" s="77" t="str">
        <v/>
      </c>
      <c r="I5463" s="76">
        <f>IF($E5463="","",IFERROR(VLOOKUP(TRIM(E5463&amp;""),'Référentiel Articles'!$A$2:$F$634,6,FALSE),""))</f>
      </c>
      <c r="J5463" s="78">
        <f>IF(OR($E5463="",$H5463=""),"",$H5463*$I5463)</f>
      </c>
      <c r="K5463" s="79" t="str">
        <v/>
      </c>
    </row>
    <row r="5464">
      <c r="A5464" s="81" t="str">
        <v/>
      </c>
      <c r="B5464" s="81" t="str">
        <v/>
      </c>
      <c r="C5464" s="83">
        <f>IF($E5464="","",IFERROR(VLOOKUP(TRIM(E5464&amp;""),'Référentiel Articles'!$A$2:$F$634,2,FALSE),""))</f>
      </c>
      <c r="D5464" s="83">
        <f>IF($E5464="","",IFERROR(VLOOKUP(TRIM(E5464&amp;""),'Référentiel Articles'!$A$2:$F$634,3,FALSE),""))</f>
      </c>
      <c r="E5464" s="81" t="str">
        <v/>
      </c>
      <c r="F5464" s="83">
        <f>IF($E5464="","",IFERROR(VLOOKUP(TRIM(E5464&amp;""),'Référentiel Articles'!$A$2:$F$634,4,FALSE),""))</f>
      </c>
      <c r="G5464" s="84">
        <f>IF($E5464="","",IFERROR(VLOOKUP(TRIM(E5464&amp;""),'Référentiel Articles'!$A$2:$F$634,5,FALSE),""))</f>
      </c>
      <c r="H5464" s="85" t="str">
        <v/>
      </c>
      <c r="I5464" s="84">
        <f>IF($E5464="","",IFERROR(VLOOKUP(TRIM(E5464&amp;""),'Référentiel Articles'!$A$2:$F$634,6,FALSE),""))</f>
      </c>
      <c r="J5464" s="90">
        <f>IF(OR($E5464="",$H5464=""),"",$H5464*$I5464)</f>
      </c>
      <c r="K5464" s="87" t="str">
        <v/>
      </c>
    </row>
    <row r="5465">
      <c r="A5465" s="74" t="str">
        <v/>
      </c>
      <c r="B5465" s="74" t="str">
        <v/>
      </c>
      <c r="C5465" s="75">
        <f>IF($E5465="","",IFERROR(VLOOKUP(TRIM(E5465&amp;""),'Référentiel Articles'!$A$2:$F$634,2,FALSE),""))</f>
      </c>
      <c r="D5465" s="75">
        <f>IF($E5465="","",IFERROR(VLOOKUP(TRIM(E5465&amp;""),'Référentiel Articles'!$A$2:$F$634,3,FALSE),""))</f>
      </c>
      <c r="E5465" s="74" t="str">
        <v/>
      </c>
      <c r="F5465" s="75">
        <f>IF($E5465="","",IFERROR(VLOOKUP(TRIM(E5465&amp;""),'Référentiel Articles'!$A$2:$F$634,4,FALSE),""))</f>
      </c>
      <c r="G5465" s="76">
        <f>IF($E5465="","",IFERROR(VLOOKUP(TRIM(E5465&amp;""),'Référentiel Articles'!$A$2:$F$634,5,FALSE),""))</f>
      </c>
      <c r="H5465" s="77" t="str">
        <v/>
      </c>
      <c r="I5465" s="76">
        <f>IF($E5465="","",IFERROR(VLOOKUP(TRIM(E5465&amp;""),'Référentiel Articles'!$A$2:$F$634,6,FALSE),""))</f>
      </c>
      <c r="J5465" s="78">
        <f>IF(OR($E5465="",$H5465=""),"",$H5465*$I5465)</f>
      </c>
      <c r="K5465" s="79" t="str">
        <v/>
      </c>
    </row>
    <row r="5466">
      <c r="A5466" s="81" t="str">
        <v/>
      </c>
      <c r="B5466" s="81" t="str">
        <v/>
      </c>
      <c r="C5466" s="83">
        <f>IF($E5466="","",IFERROR(VLOOKUP(TRIM(E5466&amp;""),'Référentiel Articles'!$A$2:$F$634,2,FALSE),""))</f>
      </c>
      <c r="D5466" s="83">
        <f>IF($E5466="","",IFERROR(VLOOKUP(TRIM(E5466&amp;""),'Référentiel Articles'!$A$2:$F$634,3,FALSE),""))</f>
      </c>
      <c r="E5466" s="81" t="str">
        <v/>
      </c>
      <c r="F5466" s="83">
        <f>IF($E5466="","",IFERROR(VLOOKUP(TRIM(E5466&amp;""),'Référentiel Articles'!$A$2:$F$634,4,FALSE),""))</f>
      </c>
      <c r="G5466" s="84">
        <f>IF($E5466="","",IFERROR(VLOOKUP(TRIM(E5466&amp;""),'Référentiel Articles'!$A$2:$F$634,5,FALSE),""))</f>
      </c>
      <c r="H5466" s="85" t="str">
        <v/>
      </c>
      <c r="I5466" s="84">
        <f>IF($E5466="","",IFERROR(VLOOKUP(TRIM(E5466&amp;""),'Référentiel Articles'!$A$2:$F$634,6,FALSE),""))</f>
      </c>
      <c r="J5466" s="90">
        <f>IF(OR($E5466="",$H5466=""),"",$H5466*$I5466)</f>
      </c>
      <c r="K5466" s="87" t="str">
        <v/>
      </c>
    </row>
    <row r="5467">
      <c r="A5467" s="74" t="str">
        <v/>
      </c>
      <c r="B5467" s="74" t="str">
        <v/>
      </c>
      <c r="C5467" s="75">
        <f>IF($E5467="","",IFERROR(VLOOKUP(TRIM(E5467&amp;""),'Référentiel Articles'!$A$2:$F$634,2,FALSE),""))</f>
      </c>
      <c r="D5467" s="75">
        <f>IF($E5467="","",IFERROR(VLOOKUP(TRIM(E5467&amp;""),'Référentiel Articles'!$A$2:$F$634,3,FALSE),""))</f>
      </c>
      <c r="E5467" s="74" t="str">
        <v/>
      </c>
      <c r="F5467" s="75">
        <f>IF($E5467="","",IFERROR(VLOOKUP(TRIM(E5467&amp;""),'Référentiel Articles'!$A$2:$F$634,4,FALSE),""))</f>
      </c>
      <c r="G5467" s="76">
        <f>IF($E5467="","",IFERROR(VLOOKUP(TRIM(E5467&amp;""),'Référentiel Articles'!$A$2:$F$634,5,FALSE),""))</f>
      </c>
      <c r="H5467" s="77" t="str">
        <v/>
      </c>
      <c r="I5467" s="76">
        <f>IF($E5467="","",IFERROR(VLOOKUP(TRIM(E5467&amp;""),'Référentiel Articles'!$A$2:$F$634,6,FALSE),""))</f>
      </c>
      <c r="J5467" s="78">
        <f>IF(OR($E5467="",$H5467=""),"",$H5467*$I5467)</f>
      </c>
      <c r="K5467" s="79" t="str">
        <v/>
      </c>
    </row>
    <row r="5468">
      <c r="A5468" s="81" t="str">
        <v/>
      </c>
      <c r="B5468" s="81" t="str">
        <v/>
      </c>
      <c r="C5468" s="83">
        <f>IF($E5468="","",IFERROR(VLOOKUP(TRIM(E5468&amp;""),'Référentiel Articles'!$A$2:$F$634,2,FALSE),""))</f>
      </c>
      <c r="D5468" s="83">
        <f>IF($E5468="","",IFERROR(VLOOKUP(TRIM(E5468&amp;""),'Référentiel Articles'!$A$2:$F$634,3,FALSE),""))</f>
      </c>
      <c r="E5468" s="81" t="str">
        <v/>
      </c>
      <c r="F5468" s="83">
        <f>IF($E5468="","",IFERROR(VLOOKUP(TRIM(E5468&amp;""),'Référentiel Articles'!$A$2:$F$634,4,FALSE),""))</f>
      </c>
      <c r="G5468" s="84">
        <f>IF($E5468="","",IFERROR(VLOOKUP(TRIM(E5468&amp;""),'Référentiel Articles'!$A$2:$F$634,5,FALSE),""))</f>
      </c>
      <c r="H5468" s="85" t="str">
        <v/>
      </c>
      <c r="I5468" s="84">
        <f>IF($E5468="","",IFERROR(VLOOKUP(TRIM(E5468&amp;""),'Référentiel Articles'!$A$2:$F$634,6,FALSE),""))</f>
      </c>
      <c r="J5468" s="90">
        <f>IF(OR($E5468="",$H5468=""),"",$H5468*$I5468)</f>
      </c>
      <c r="K5468" s="87" t="str">
        <v/>
      </c>
    </row>
    <row r="5469">
      <c r="A5469" s="74" t="str">
        <v/>
      </c>
      <c r="B5469" s="74" t="str">
        <v/>
      </c>
      <c r="C5469" s="75">
        <f>IF($E5469="","",IFERROR(VLOOKUP(TRIM(E5469&amp;""),'Référentiel Articles'!$A$2:$F$634,2,FALSE),""))</f>
      </c>
      <c r="D5469" s="75">
        <f>IF($E5469="","",IFERROR(VLOOKUP(TRIM(E5469&amp;""),'Référentiel Articles'!$A$2:$F$634,3,FALSE),""))</f>
      </c>
      <c r="E5469" s="74" t="str">
        <v/>
      </c>
      <c r="F5469" s="75">
        <f>IF($E5469="","",IFERROR(VLOOKUP(TRIM(E5469&amp;""),'Référentiel Articles'!$A$2:$F$634,4,FALSE),""))</f>
      </c>
      <c r="G5469" s="76">
        <f>IF($E5469="","",IFERROR(VLOOKUP(TRIM(E5469&amp;""),'Référentiel Articles'!$A$2:$F$634,5,FALSE),""))</f>
      </c>
      <c r="H5469" s="77" t="str">
        <v/>
      </c>
      <c r="I5469" s="76">
        <f>IF($E5469="","",IFERROR(VLOOKUP(TRIM(E5469&amp;""),'Référentiel Articles'!$A$2:$F$634,6,FALSE),""))</f>
      </c>
      <c r="J5469" s="78">
        <f>IF(OR($E5469="",$H5469=""),"",$H5469*$I5469)</f>
      </c>
      <c r="K5469" s="79" t="str">
        <v/>
      </c>
    </row>
    <row r="5470">
      <c r="A5470" s="81" t="str">
        <v/>
      </c>
      <c r="B5470" s="81" t="str">
        <v/>
      </c>
      <c r="C5470" s="83">
        <f>IF($E5470="","",IFERROR(VLOOKUP(TRIM(E5470&amp;""),'Référentiel Articles'!$A$2:$F$634,2,FALSE),""))</f>
      </c>
      <c r="D5470" s="83">
        <f>IF($E5470="","",IFERROR(VLOOKUP(TRIM(E5470&amp;""),'Référentiel Articles'!$A$2:$F$634,3,FALSE),""))</f>
      </c>
      <c r="E5470" s="81" t="str">
        <v/>
      </c>
      <c r="F5470" s="83">
        <f>IF($E5470="","",IFERROR(VLOOKUP(TRIM(E5470&amp;""),'Référentiel Articles'!$A$2:$F$634,4,FALSE),""))</f>
      </c>
      <c r="G5470" s="84">
        <f>IF($E5470="","",IFERROR(VLOOKUP(TRIM(E5470&amp;""),'Référentiel Articles'!$A$2:$F$634,5,FALSE),""))</f>
      </c>
      <c r="H5470" s="85" t="str">
        <v/>
      </c>
      <c r="I5470" s="84">
        <f>IF($E5470="","",IFERROR(VLOOKUP(TRIM(E5470&amp;""),'Référentiel Articles'!$A$2:$F$634,6,FALSE),""))</f>
      </c>
      <c r="J5470" s="90">
        <f>IF(OR($E5470="",$H5470=""),"",$H5470*$I5470)</f>
      </c>
      <c r="K5470" s="87" t="str">
        <v/>
      </c>
    </row>
    <row r="5471">
      <c r="A5471" s="74" t="str">
        <v/>
      </c>
      <c r="B5471" s="74" t="str">
        <v/>
      </c>
      <c r="C5471" s="75">
        <f>IF($E5471="","",IFERROR(VLOOKUP(TRIM(E5471&amp;""),'Référentiel Articles'!$A$2:$F$634,2,FALSE),""))</f>
      </c>
      <c r="D5471" s="75">
        <f>IF($E5471="","",IFERROR(VLOOKUP(TRIM(E5471&amp;""),'Référentiel Articles'!$A$2:$F$634,3,FALSE),""))</f>
      </c>
      <c r="E5471" s="74" t="str">
        <v/>
      </c>
      <c r="F5471" s="75">
        <f>IF($E5471="","",IFERROR(VLOOKUP(TRIM(E5471&amp;""),'Référentiel Articles'!$A$2:$F$634,4,FALSE),""))</f>
      </c>
      <c r="G5471" s="76">
        <f>IF($E5471="","",IFERROR(VLOOKUP(TRIM(E5471&amp;""),'Référentiel Articles'!$A$2:$F$634,5,FALSE),""))</f>
      </c>
      <c r="H5471" s="77" t="str">
        <v/>
      </c>
      <c r="I5471" s="76">
        <f>IF($E5471="","",IFERROR(VLOOKUP(TRIM(E5471&amp;""),'Référentiel Articles'!$A$2:$F$634,6,FALSE),""))</f>
      </c>
      <c r="J5471" s="78">
        <f>IF(OR($E5471="",$H5471=""),"",$H5471*$I5471)</f>
      </c>
      <c r="K5471" s="79" t="str">
        <v/>
      </c>
    </row>
    <row r="5472">
      <c r="A5472" s="81" t="str">
        <v/>
      </c>
      <c r="B5472" s="81" t="str">
        <v/>
      </c>
      <c r="C5472" s="83">
        <f>IF($E5472="","",IFERROR(VLOOKUP(TRIM(E5472&amp;""),'Référentiel Articles'!$A$2:$F$634,2,FALSE),""))</f>
      </c>
      <c r="D5472" s="83">
        <f>IF($E5472="","",IFERROR(VLOOKUP(TRIM(E5472&amp;""),'Référentiel Articles'!$A$2:$F$634,3,FALSE),""))</f>
      </c>
      <c r="E5472" s="81" t="str">
        <v/>
      </c>
      <c r="F5472" s="83">
        <f>IF($E5472="","",IFERROR(VLOOKUP(TRIM(E5472&amp;""),'Référentiel Articles'!$A$2:$F$634,4,FALSE),""))</f>
      </c>
      <c r="G5472" s="84">
        <f>IF($E5472="","",IFERROR(VLOOKUP(TRIM(E5472&amp;""),'Référentiel Articles'!$A$2:$F$634,5,FALSE),""))</f>
      </c>
      <c r="H5472" s="85" t="str">
        <v/>
      </c>
      <c r="I5472" s="84">
        <f>IF($E5472="","",IFERROR(VLOOKUP(TRIM(E5472&amp;""),'Référentiel Articles'!$A$2:$F$634,6,FALSE),""))</f>
      </c>
      <c r="J5472" s="90">
        <f>IF(OR($E5472="",$H5472=""),"",$H5472*$I5472)</f>
      </c>
      <c r="K5472" s="87" t="str">
        <v/>
      </c>
    </row>
    <row r="5473">
      <c r="A5473" s="74" t="str">
        <v/>
      </c>
      <c r="B5473" s="74" t="str">
        <v/>
      </c>
      <c r="C5473" s="75">
        <f>IF($E5473="","",IFERROR(VLOOKUP(TRIM(E5473&amp;""),'Référentiel Articles'!$A$2:$F$634,2,FALSE),""))</f>
      </c>
      <c r="D5473" s="75">
        <f>IF($E5473="","",IFERROR(VLOOKUP(TRIM(E5473&amp;""),'Référentiel Articles'!$A$2:$F$634,3,FALSE),""))</f>
      </c>
      <c r="E5473" s="74" t="str">
        <v/>
      </c>
      <c r="F5473" s="75">
        <f>IF($E5473="","",IFERROR(VLOOKUP(TRIM(E5473&amp;""),'Référentiel Articles'!$A$2:$F$634,4,FALSE),""))</f>
      </c>
      <c r="G5473" s="76">
        <f>IF($E5473="","",IFERROR(VLOOKUP(TRIM(E5473&amp;""),'Référentiel Articles'!$A$2:$F$634,5,FALSE),""))</f>
      </c>
      <c r="H5473" s="77" t="str">
        <v/>
      </c>
      <c r="I5473" s="76">
        <f>IF($E5473="","",IFERROR(VLOOKUP(TRIM(E5473&amp;""),'Référentiel Articles'!$A$2:$F$634,6,FALSE),""))</f>
      </c>
      <c r="J5473" s="78">
        <f>IF(OR($E5473="",$H5473=""),"",$H5473*$I5473)</f>
      </c>
      <c r="K5473" s="79" t="str">
        <v/>
      </c>
    </row>
    <row r="5474">
      <c r="A5474" s="81" t="str">
        <v/>
      </c>
      <c r="B5474" s="81" t="str">
        <v/>
      </c>
      <c r="C5474" s="83">
        <f>IF($E5474="","",IFERROR(VLOOKUP(TRIM(E5474&amp;""),'Référentiel Articles'!$A$2:$F$634,2,FALSE),""))</f>
      </c>
      <c r="D5474" s="83">
        <f>IF($E5474="","",IFERROR(VLOOKUP(TRIM(E5474&amp;""),'Référentiel Articles'!$A$2:$F$634,3,FALSE),""))</f>
      </c>
      <c r="E5474" s="81" t="str">
        <v/>
      </c>
      <c r="F5474" s="83">
        <f>IF($E5474="","",IFERROR(VLOOKUP(TRIM(E5474&amp;""),'Référentiel Articles'!$A$2:$F$634,4,FALSE),""))</f>
      </c>
      <c r="G5474" s="84">
        <f>IF($E5474="","",IFERROR(VLOOKUP(TRIM(E5474&amp;""),'Référentiel Articles'!$A$2:$F$634,5,FALSE),""))</f>
      </c>
      <c r="H5474" s="85" t="str">
        <v/>
      </c>
      <c r="I5474" s="84">
        <f>IF($E5474="","",IFERROR(VLOOKUP(TRIM(E5474&amp;""),'Référentiel Articles'!$A$2:$F$634,6,FALSE),""))</f>
      </c>
      <c r="J5474" s="90">
        <f>IF(OR($E5474="",$H5474=""),"",$H5474*$I5474)</f>
      </c>
      <c r="K5474" s="87" t="str">
        <v/>
      </c>
    </row>
    <row r="5475">
      <c r="A5475" s="74" t="str">
        <v/>
      </c>
      <c r="B5475" s="74" t="str">
        <v/>
      </c>
      <c r="C5475" s="75">
        <f>IF($E5475="","",IFERROR(VLOOKUP(TRIM(E5475&amp;""),'Référentiel Articles'!$A$2:$F$634,2,FALSE),""))</f>
      </c>
      <c r="D5475" s="75">
        <f>IF($E5475="","",IFERROR(VLOOKUP(TRIM(E5475&amp;""),'Référentiel Articles'!$A$2:$F$634,3,FALSE),""))</f>
      </c>
      <c r="E5475" s="74" t="str">
        <v/>
      </c>
      <c r="F5475" s="75">
        <f>IF($E5475="","",IFERROR(VLOOKUP(TRIM(E5475&amp;""),'Référentiel Articles'!$A$2:$F$634,4,FALSE),""))</f>
      </c>
      <c r="G5475" s="76">
        <f>IF($E5475="","",IFERROR(VLOOKUP(TRIM(E5475&amp;""),'Référentiel Articles'!$A$2:$F$634,5,FALSE),""))</f>
      </c>
      <c r="H5475" s="77" t="str">
        <v/>
      </c>
      <c r="I5475" s="76">
        <f>IF($E5475="","",IFERROR(VLOOKUP(TRIM(E5475&amp;""),'Référentiel Articles'!$A$2:$F$634,6,FALSE),""))</f>
      </c>
      <c r="J5475" s="78">
        <f>IF(OR($E5475="",$H5475=""),"",$H5475*$I5475)</f>
      </c>
      <c r="K5475" s="79" t="str">
        <v/>
      </c>
    </row>
    <row r="5476">
      <c r="A5476" s="81" t="str">
        <v/>
      </c>
      <c r="B5476" s="81" t="str">
        <v/>
      </c>
      <c r="C5476" s="83">
        <f>IF($E5476="","",IFERROR(VLOOKUP(TRIM(E5476&amp;""),'Référentiel Articles'!$A$2:$F$634,2,FALSE),""))</f>
      </c>
      <c r="D5476" s="83">
        <f>IF($E5476="","",IFERROR(VLOOKUP(TRIM(E5476&amp;""),'Référentiel Articles'!$A$2:$F$634,3,FALSE),""))</f>
      </c>
      <c r="E5476" s="81" t="str">
        <v/>
      </c>
      <c r="F5476" s="83">
        <f>IF($E5476="","",IFERROR(VLOOKUP(TRIM(E5476&amp;""),'Référentiel Articles'!$A$2:$F$634,4,FALSE),""))</f>
      </c>
      <c r="G5476" s="84">
        <f>IF($E5476="","",IFERROR(VLOOKUP(TRIM(E5476&amp;""),'Référentiel Articles'!$A$2:$F$634,5,FALSE),""))</f>
      </c>
      <c r="H5476" s="85" t="str">
        <v/>
      </c>
      <c r="I5476" s="84">
        <f>IF($E5476="","",IFERROR(VLOOKUP(TRIM(E5476&amp;""),'Référentiel Articles'!$A$2:$F$634,6,FALSE),""))</f>
      </c>
      <c r="J5476" s="90">
        <f>IF(OR($E5476="",$H5476=""),"",$H5476*$I5476)</f>
      </c>
      <c r="K5476" s="87" t="str">
        <v/>
      </c>
    </row>
    <row r="5477">
      <c r="A5477" s="74" t="str">
        <v/>
      </c>
      <c r="B5477" s="74" t="str">
        <v/>
      </c>
      <c r="C5477" s="75">
        <f>IF($E5477="","",IFERROR(VLOOKUP(TRIM(E5477&amp;""),'Référentiel Articles'!$A$2:$F$634,2,FALSE),""))</f>
      </c>
      <c r="D5477" s="75">
        <f>IF($E5477="","",IFERROR(VLOOKUP(TRIM(E5477&amp;""),'Référentiel Articles'!$A$2:$F$634,3,FALSE),""))</f>
      </c>
      <c r="E5477" s="74" t="str">
        <v/>
      </c>
      <c r="F5477" s="75">
        <f>IF($E5477="","",IFERROR(VLOOKUP(TRIM(E5477&amp;""),'Référentiel Articles'!$A$2:$F$634,4,FALSE),""))</f>
      </c>
      <c r="G5477" s="76">
        <f>IF($E5477="","",IFERROR(VLOOKUP(TRIM(E5477&amp;""),'Référentiel Articles'!$A$2:$F$634,5,FALSE),""))</f>
      </c>
      <c r="H5477" s="77" t="str">
        <v/>
      </c>
      <c r="I5477" s="76">
        <f>IF($E5477="","",IFERROR(VLOOKUP(TRIM(E5477&amp;""),'Référentiel Articles'!$A$2:$F$634,6,FALSE),""))</f>
      </c>
      <c r="J5477" s="78">
        <f>IF(OR($E5477="",$H5477=""),"",$H5477*$I5477)</f>
      </c>
      <c r="K5477" s="79" t="str">
        <v/>
      </c>
    </row>
    <row r="5478">
      <c r="A5478" s="81" t="str">
        <v/>
      </c>
      <c r="B5478" s="81" t="str">
        <v/>
      </c>
      <c r="C5478" s="83">
        <f>IF($E5478="","",IFERROR(VLOOKUP(TRIM(E5478&amp;""),'Référentiel Articles'!$A$2:$F$634,2,FALSE),""))</f>
      </c>
      <c r="D5478" s="83">
        <f>IF($E5478="","",IFERROR(VLOOKUP(TRIM(E5478&amp;""),'Référentiel Articles'!$A$2:$F$634,3,FALSE),""))</f>
      </c>
      <c r="E5478" s="81" t="str">
        <v/>
      </c>
      <c r="F5478" s="83">
        <f>IF($E5478="","",IFERROR(VLOOKUP(TRIM(E5478&amp;""),'Référentiel Articles'!$A$2:$F$634,4,FALSE),""))</f>
      </c>
      <c r="G5478" s="84">
        <f>IF($E5478="","",IFERROR(VLOOKUP(TRIM(E5478&amp;""),'Référentiel Articles'!$A$2:$F$634,5,FALSE),""))</f>
      </c>
      <c r="H5478" s="85" t="str">
        <v/>
      </c>
      <c r="I5478" s="84">
        <f>IF($E5478="","",IFERROR(VLOOKUP(TRIM(E5478&amp;""),'Référentiel Articles'!$A$2:$F$634,6,FALSE),""))</f>
      </c>
      <c r="J5478" s="90">
        <f>IF(OR($E5478="",$H5478=""),"",$H5478*$I5478)</f>
      </c>
      <c r="K5478" s="87" t="str">
        <v/>
      </c>
    </row>
    <row r="5479">
      <c r="A5479" s="74" t="str">
        <v/>
      </c>
      <c r="B5479" s="74" t="str">
        <v/>
      </c>
      <c r="C5479" s="75">
        <f>IF($E5479="","",IFERROR(VLOOKUP(TRIM(E5479&amp;""),'Référentiel Articles'!$A$2:$F$634,2,FALSE),""))</f>
      </c>
      <c r="D5479" s="75">
        <f>IF($E5479="","",IFERROR(VLOOKUP(TRIM(E5479&amp;""),'Référentiel Articles'!$A$2:$F$634,3,FALSE),""))</f>
      </c>
      <c r="E5479" s="74" t="str">
        <v/>
      </c>
      <c r="F5479" s="75">
        <f>IF($E5479="","",IFERROR(VLOOKUP(TRIM(E5479&amp;""),'Référentiel Articles'!$A$2:$F$634,4,FALSE),""))</f>
      </c>
      <c r="G5479" s="76">
        <f>IF($E5479="","",IFERROR(VLOOKUP(TRIM(E5479&amp;""),'Référentiel Articles'!$A$2:$F$634,5,FALSE),""))</f>
      </c>
      <c r="H5479" s="77" t="str">
        <v/>
      </c>
      <c r="I5479" s="76">
        <f>IF($E5479="","",IFERROR(VLOOKUP(TRIM(E5479&amp;""),'Référentiel Articles'!$A$2:$F$634,6,FALSE),""))</f>
      </c>
      <c r="J5479" s="78">
        <f>IF(OR($E5479="",$H5479=""),"",$H5479*$I5479)</f>
      </c>
      <c r="K5479" s="79" t="str">
        <v/>
      </c>
    </row>
    <row r="5480">
      <c r="A5480" s="81" t="str">
        <v/>
      </c>
      <c r="B5480" s="81" t="str">
        <v/>
      </c>
      <c r="C5480" s="83">
        <f>IF($E5480="","",IFERROR(VLOOKUP(TRIM(E5480&amp;""),'Référentiel Articles'!$A$2:$F$634,2,FALSE),""))</f>
      </c>
      <c r="D5480" s="83">
        <f>IF($E5480="","",IFERROR(VLOOKUP(TRIM(E5480&amp;""),'Référentiel Articles'!$A$2:$F$634,3,FALSE),""))</f>
      </c>
      <c r="E5480" s="81" t="str">
        <v/>
      </c>
      <c r="F5480" s="83">
        <f>IF($E5480="","",IFERROR(VLOOKUP(TRIM(E5480&amp;""),'Référentiel Articles'!$A$2:$F$634,4,FALSE),""))</f>
      </c>
      <c r="G5480" s="84">
        <f>IF($E5480="","",IFERROR(VLOOKUP(TRIM(E5480&amp;""),'Référentiel Articles'!$A$2:$F$634,5,FALSE),""))</f>
      </c>
      <c r="H5480" s="85" t="str">
        <v/>
      </c>
      <c r="I5480" s="84">
        <f>IF($E5480="","",IFERROR(VLOOKUP(TRIM(E5480&amp;""),'Référentiel Articles'!$A$2:$F$634,6,FALSE),""))</f>
      </c>
      <c r="J5480" s="90">
        <f>IF(OR($E5480="",$H5480=""),"",$H5480*$I5480)</f>
      </c>
      <c r="K5480" s="87" t="str">
        <v/>
      </c>
    </row>
    <row r="5481">
      <c r="A5481" s="74" t="str">
        <v/>
      </c>
      <c r="B5481" s="74" t="str">
        <v/>
      </c>
      <c r="C5481" s="75">
        <f>IF($E5481="","",IFERROR(VLOOKUP(TRIM(E5481&amp;""),'Référentiel Articles'!$A$2:$F$634,2,FALSE),""))</f>
      </c>
      <c r="D5481" s="75">
        <f>IF($E5481="","",IFERROR(VLOOKUP(TRIM(E5481&amp;""),'Référentiel Articles'!$A$2:$F$634,3,FALSE),""))</f>
      </c>
      <c r="E5481" s="74" t="str">
        <v/>
      </c>
      <c r="F5481" s="75">
        <f>IF($E5481="","",IFERROR(VLOOKUP(TRIM(E5481&amp;""),'Référentiel Articles'!$A$2:$F$634,4,FALSE),""))</f>
      </c>
      <c r="G5481" s="76">
        <f>IF($E5481="","",IFERROR(VLOOKUP(TRIM(E5481&amp;""),'Référentiel Articles'!$A$2:$F$634,5,FALSE),""))</f>
      </c>
      <c r="H5481" s="77" t="str">
        <v/>
      </c>
      <c r="I5481" s="76">
        <f>IF($E5481="","",IFERROR(VLOOKUP(TRIM(E5481&amp;""),'Référentiel Articles'!$A$2:$F$634,6,FALSE),""))</f>
      </c>
      <c r="J5481" s="78">
        <f>IF(OR($E5481="",$H5481=""),"",$H5481*$I5481)</f>
      </c>
      <c r="K5481" s="79" t="str">
        <v/>
      </c>
    </row>
    <row r="5482">
      <c r="A5482" s="81" t="str">
        <v/>
      </c>
      <c r="B5482" s="81" t="str">
        <v/>
      </c>
      <c r="C5482" s="83">
        <f>IF($E5482="","",IFERROR(VLOOKUP(TRIM(E5482&amp;""),'Référentiel Articles'!$A$2:$F$634,2,FALSE),""))</f>
      </c>
      <c r="D5482" s="83">
        <f>IF($E5482="","",IFERROR(VLOOKUP(TRIM(E5482&amp;""),'Référentiel Articles'!$A$2:$F$634,3,FALSE),""))</f>
      </c>
      <c r="E5482" s="81" t="str">
        <v/>
      </c>
      <c r="F5482" s="83">
        <f>IF($E5482="","",IFERROR(VLOOKUP(TRIM(E5482&amp;""),'Référentiel Articles'!$A$2:$F$634,4,FALSE),""))</f>
      </c>
      <c r="G5482" s="84">
        <f>IF($E5482="","",IFERROR(VLOOKUP(TRIM(E5482&amp;""),'Référentiel Articles'!$A$2:$F$634,5,FALSE),""))</f>
      </c>
      <c r="H5482" s="85" t="str">
        <v/>
      </c>
      <c r="I5482" s="84">
        <f>IF($E5482="","",IFERROR(VLOOKUP(TRIM(E5482&amp;""),'Référentiel Articles'!$A$2:$F$634,6,FALSE),""))</f>
      </c>
      <c r="J5482" s="90">
        <f>IF(OR($E5482="",$H5482=""),"",$H5482*$I5482)</f>
      </c>
      <c r="K5482" s="87" t="str">
        <v/>
      </c>
    </row>
    <row r="5483">
      <c r="A5483" s="74" t="str">
        <v/>
      </c>
      <c r="B5483" s="74" t="str">
        <v/>
      </c>
      <c r="C5483" s="75">
        <f>IF($E5483="","",IFERROR(VLOOKUP(TRIM(E5483&amp;""),'Référentiel Articles'!$A$2:$F$634,2,FALSE),""))</f>
      </c>
      <c r="D5483" s="75">
        <f>IF($E5483="","",IFERROR(VLOOKUP(TRIM(E5483&amp;""),'Référentiel Articles'!$A$2:$F$634,3,FALSE),""))</f>
      </c>
      <c r="E5483" s="74" t="str">
        <v/>
      </c>
      <c r="F5483" s="75">
        <f>IF($E5483="","",IFERROR(VLOOKUP(TRIM(E5483&amp;""),'Référentiel Articles'!$A$2:$F$634,4,FALSE),""))</f>
      </c>
      <c r="G5483" s="76">
        <f>IF($E5483="","",IFERROR(VLOOKUP(TRIM(E5483&amp;""),'Référentiel Articles'!$A$2:$F$634,5,FALSE),""))</f>
      </c>
      <c r="H5483" s="77" t="str">
        <v/>
      </c>
      <c r="I5483" s="76">
        <f>IF($E5483="","",IFERROR(VLOOKUP(TRIM(E5483&amp;""),'Référentiel Articles'!$A$2:$F$634,6,FALSE),""))</f>
      </c>
      <c r="J5483" s="78">
        <f>IF(OR($E5483="",$H5483=""),"",$H5483*$I5483)</f>
      </c>
      <c r="K5483" s="79" t="str">
        <v/>
      </c>
    </row>
    <row r="5484">
      <c r="A5484" s="81" t="str">
        <v/>
      </c>
      <c r="B5484" s="81" t="str">
        <v/>
      </c>
      <c r="C5484" s="83">
        <f>IF($E5484="","",IFERROR(VLOOKUP(TRIM(E5484&amp;""),'Référentiel Articles'!$A$2:$F$634,2,FALSE),""))</f>
      </c>
      <c r="D5484" s="83">
        <f>IF($E5484="","",IFERROR(VLOOKUP(TRIM(E5484&amp;""),'Référentiel Articles'!$A$2:$F$634,3,FALSE),""))</f>
      </c>
      <c r="E5484" s="81" t="str">
        <v/>
      </c>
      <c r="F5484" s="83">
        <f>IF($E5484="","",IFERROR(VLOOKUP(TRIM(E5484&amp;""),'Référentiel Articles'!$A$2:$F$634,4,FALSE),""))</f>
      </c>
      <c r="G5484" s="84">
        <f>IF($E5484="","",IFERROR(VLOOKUP(TRIM(E5484&amp;""),'Référentiel Articles'!$A$2:$F$634,5,FALSE),""))</f>
      </c>
      <c r="H5484" s="85" t="str">
        <v/>
      </c>
      <c r="I5484" s="84">
        <f>IF($E5484="","",IFERROR(VLOOKUP(TRIM(E5484&amp;""),'Référentiel Articles'!$A$2:$F$634,6,FALSE),""))</f>
      </c>
      <c r="J5484" s="90">
        <f>IF(OR($E5484="",$H5484=""),"",$H5484*$I5484)</f>
      </c>
      <c r="K5484" s="87" t="str">
        <v/>
      </c>
    </row>
    <row r="5485">
      <c r="A5485" s="74" t="str">
        <v/>
      </c>
      <c r="B5485" s="74" t="str">
        <v/>
      </c>
      <c r="C5485" s="75">
        <f>IF($E5485="","",IFERROR(VLOOKUP(TRIM(E5485&amp;""),'Référentiel Articles'!$A$2:$F$634,2,FALSE),""))</f>
      </c>
      <c r="D5485" s="75">
        <f>IF($E5485="","",IFERROR(VLOOKUP(TRIM(E5485&amp;""),'Référentiel Articles'!$A$2:$F$634,3,FALSE),""))</f>
      </c>
      <c r="E5485" s="74" t="str">
        <v/>
      </c>
      <c r="F5485" s="75">
        <f>IF($E5485="","",IFERROR(VLOOKUP(TRIM(E5485&amp;""),'Référentiel Articles'!$A$2:$F$634,4,FALSE),""))</f>
      </c>
      <c r="G5485" s="76">
        <f>IF($E5485="","",IFERROR(VLOOKUP(TRIM(E5485&amp;""),'Référentiel Articles'!$A$2:$F$634,5,FALSE),""))</f>
      </c>
      <c r="H5485" s="77" t="str">
        <v/>
      </c>
      <c r="I5485" s="76">
        <f>IF($E5485="","",IFERROR(VLOOKUP(TRIM(E5485&amp;""),'Référentiel Articles'!$A$2:$F$634,6,FALSE),""))</f>
      </c>
      <c r="J5485" s="78">
        <f>IF(OR($E5485="",$H5485=""),"",$H5485*$I5485)</f>
      </c>
      <c r="K5485" s="79" t="str">
        <v/>
      </c>
    </row>
    <row r="5486">
      <c r="A5486" s="81" t="str">
        <v/>
      </c>
      <c r="B5486" s="81" t="str">
        <v/>
      </c>
      <c r="C5486" s="83">
        <f>IF($E5486="","",IFERROR(VLOOKUP(TRIM(E5486&amp;""),'Référentiel Articles'!$A$2:$F$634,2,FALSE),""))</f>
      </c>
      <c r="D5486" s="83">
        <f>IF($E5486="","",IFERROR(VLOOKUP(TRIM(E5486&amp;""),'Référentiel Articles'!$A$2:$F$634,3,FALSE),""))</f>
      </c>
      <c r="E5486" s="81" t="str">
        <v/>
      </c>
      <c r="F5486" s="83">
        <f>IF($E5486="","",IFERROR(VLOOKUP(TRIM(E5486&amp;""),'Référentiel Articles'!$A$2:$F$634,4,FALSE),""))</f>
      </c>
      <c r="G5486" s="84">
        <f>IF($E5486="","",IFERROR(VLOOKUP(TRIM(E5486&amp;""),'Référentiel Articles'!$A$2:$F$634,5,FALSE),""))</f>
      </c>
      <c r="H5486" s="85" t="str">
        <v/>
      </c>
      <c r="I5486" s="84">
        <f>IF($E5486="","",IFERROR(VLOOKUP(TRIM(E5486&amp;""),'Référentiel Articles'!$A$2:$F$634,6,FALSE),""))</f>
      </c>
      <c r="J5486" s="90">
        <f>IF(OR($E5486="",$H5486=""),"",$H5486*$I5486)</f>
      </c>
      <c r="K5486" s="87" t="str">
        <v/>
      </c>
    </row>
    <row r="5487">
      <c r="A5487" s="74" t="str">
        <v/>
      </c>
      <c r="B5487" s="74" t="str">
        <v/>
      </c>
      <c r="C5487" s="75">
        <f>IF($E5487="","",IFERROR(VLOOKUP(TRIM(E5487&amp;""),'Référentiel Articles'!$A$2:$F$634,2,FALSE),""))</f>
      </c>
      <c r="D5487" s="75">
        <f>IF($E5487="","",IFERROR(VLOOKUP(TRIM(E5487&amp;""),'Référentiel Articles'!$A$2:$F$634,3,FALSE),""))</f>
      </c>
      <c r="E5487" s="74" t="str">
        <v/>
      </c>
      <c r="F5487" s="75">
        <f>IF($E5487="","",IFERROR(VLOOKUP(TRIM(E5487&amp;""),'Référentiel Articles'!$A$2:$F$634,4,FALSE),""))</f>
      </c>
      <c r="G5487" s="76">
        <f>IF($E5487="","",IFERROR(VLOOKUP(TRIM(E5487&amp;""),'Référentiel Articles'!$A$2:$F$634,5,FALSE),""))</f>
      </c>
      <c r="H5487" s="77" t="str">
        <v/>
      </c>
      <c r="I5487" s="76">
        <f>IF($E5487="","",IFERROR(VLOOKUP(TRIM(E5487&amp;""),'Référentiel Articles'!$A$2:$F$634,6,FALSE),""))</f>
      </c>
      <c r="J5487" s="78">
        <f>IF(OR($E5487="",$H5487=""),"",$H5487*$I5487)</f>
      </c>
      <c r="K5487" s="79" t="str">
        <v/>
      </c>
    </row>
    <row r="5488">
      <c r="A5488" s="81" t="str">
        <v/>
      </c>
      <c r="B5488" s="81" t="str">
        <v/>
      </c>
      <c r="C5488" s="83">
        <f>IF($E5488="","",IFERROR(VLOOKUP(TRIM(E5488&amp;""),'Référentiel Articles'!$A$2:$F$634,2,FALSE),""))</f>
      </c>
      <c r="D5488" s="83">
        <f>IF($E5488="","",IFERROR(VLOOKUP(TRIM(E5488&amp;""),'Référentiel Articles'!$A$2:$F$634,3,FALSE),""))</f>
      </c>
      <c r="E5488" s="81" t="str">
        <v/>
      </c>
      <c r="F5488" s="83">
        <f>IF($E5488="","",IFERROR(VLOOKUP(TRIM(E5488&amp;""),'Référentiel Articles'!$A$2:$F$634,4,FALSE),""))</f>
      </c>
      <c r="G5488" s="84">
        <f>IF($E5488="","",IFERROR(VLOOKUP(TRIM(E5488&amp;""),'Référentiel Articles'!$A$2:$F$634,5,FALSE),""))</f>
      </c>
      <c r="H5488" s="85" t="str">
        <v/>
      </c>
      <c r="I5488" s="84">
        <f>IF($E5488="","",IFERROR(VLOOKUP(TRIM(E5488&amp;""),'Référentiel Articles'!$A$2:$F$634,6,FALSE),""))</f>
      </c>
      <c r="J5488" s="90">
        <f>IF(OR($E5488="",$H5488=""),"",$H5488*$I5488)</f>
      </c>
      <c r="K5488" s="87" t="str">
        <v/>
      </c>
    </row>
    <row r="5489">
      <c r="A5489" s="74" t="str">
        <v/>
      </c>
      <c r="B5489" s="74" t="str">
        <v/>
      </c>
      <c r="C5489" s="75">
        <f>IF($E5489="","",IFERROR(VLOOKUP(TRIM(E5489&amp;""),'Référentiel Articles'!$A$2:$F$634,2,FALSE),""))</f>
      </c>
      <c r="D5489" s="75">
        <f>IF($E5489="","",IFERROR(VLOOKUP(TRIM(E5489&amp;""),'Référentiel Articles'!$A$2:$F$634,3,FALSE),""))</f>
      </c>
      <c r="E5489" s="74" t="str">
        <v/>
      </c>
      <c r="F5489" s="75">
        <f>IF($E5489="","",IFERROR(VLOOKUP(TRIM(E5489&amp;""),'Référentiel Articles'!$A$2:$F$634,4,FALSE),""))</f>
      </c>
      <c r="G5489" s="76">
        <f>IF($E5489="","",IFERROR(VLOOKUP(TRIM(E5489&amp;""),'Référentiel Articles'!$A$2:$F$634,5,FALSE),""))</f>
      </c>
      <c r="H5489" s="77" t="str">
        <v/>
      </c>
      <c r="I5489" s="76">
        <f>IF($E5489="","",IFERROR(VLOOKUP(TRIM(E5489&amp;""),'Référentiel Articles'!$A$2:$F$634,6,FALSE),""))</f>
      </c>
      <c r="J5489" s="78">
        <f>IF(OR($E5489="",$H5489=""),"",$H5489*$I5489)</f>
      </c>
      <c r="K5489" s="79" t="str">
        <v/>
      </c>
    </row>
    <row r="5490">
      <c r="A5490" s="81" t="str">
        <v/>
      </c>
      <c r="B5490" s="81" t="str">
        <v/>
      </c>
      <c r="C5490" s="83">
        <f>IF($E5490="","",IFERROR(VLOOKUP(TRIM(E5490&amp;""),'Référentiel Articles'!$A$2:$F$634,2,FALSE),""))</f>
      </c>
      <c r="D5490" s="83">
        <f>IF($E5490="","",IFERROR(VLOOKUP(TRIM(E5490&amp;""),'Référentiel Articles'!$A$2:$F$634,3,FALSE),""))</f>
      </c>
      <c r="E5490" s="81" t="str">
        <v/>
      </c>
      <c r="F5490" s="83">
        <f>IF($E5490="","",IFERROR(VLOOKUP(TRIM(E5490&amp;""),'Référentiel Articles'!$A$2:$F$634,4,FALSE),""))</f>
      </c>
      <c r="G5490" s="84">
        <f>IF($E5490="","",IFERROR(VLOOKUP(TRIM(E5490&amp;""),'Référentiel Articles'!$A$2:$F$634,5,FALSE),""))</f>
      </c>
      <c r="H5490" s="85" t="str">
        <v/>
      </c>
      <c r="I5490" s="84">
        <f>IF($E5490="","",IFERROR(VLOOKUP(TRIM(E5490&amp;""),'Référentiel Articles'!$A$2:$F$634,6,FALSE),""))</f>
      </c>
      <c r="J5490" s="90">
        <f>IF(OR($E5490="",$H5490=""),"",$H5490*$I5490)</f>
      </c>
      <c r="K5490" s="87" t="str">
        <v/>
      </c>
    </row>
    <row r="5491">
      <c r="A5491" s="74" t="str">
        <v/>
      </c>
      <c r="B5491" s="74" t="str">
        <v/>
      </c>
      <c r="C5491" s="75">
        <f>IF($E5491="","",IFERROR(VLOOKUP(TRIM(E5491&amp;""),'Référentiel Articles'!$A$2:$F$634,2,FALSE),""))</f>
      </c>
      <c r="D5491" s="75">
        <f>IF($E5491="","",IFERROR(VLOOKUP(TRIM(E5491&amp;""),'Référentiel Articles'!$A$2:$F$634,3,FALSE),""))</f>
      </c>
      <c r="E5491" s="74" t="str">
        <v/>
      </c>
      <c r="F5491" s="75">
        <f>IF($E5491="","",IFERROR(VLOOKUP(TRIM(E5491&amp;""),'Référentiel Articles'!$A$2:$F$634,4,FALSE),""))</f>
      </c>
      <c r="G5491" s="76">
        <f>IF($E5491="","",IFERROR(VLOOKUP(TRIM(E5491&amp;""),'Référentiel Articles'!$A$2:$F$634,5,FALSE),""))</f>
      </c>
      <c r="H5491" s="77" t="str">
        <v/>
      </c>
      <c r="I5491" s="76">
        <f>IF($E5491="","",IFERROR(VLOOKUP(TRIM(E5491&amp;""),'Référentiel Articles'!$A$2:$F$634,6,FALSE),""))</f>
      </c>
      <c r="J5491" s="78">
        <f>IF(OR($E5491="",$H5491=""),"",$H5491*$I5491)</f>
      </c>
      <c r="K5491" s="79" t="str">
        <v/>
      </c>
    </row>
    <row r="5492">
      <c r="A5492" s="81" t="str">
        <v/>
      </c>
      <c r="B5492" s="81" t="str">
        <v/>
      </c>
      <c r="C5492" s="83">
        <f>IF($E5492="","",IFERROR(VLOOKUP(TRIM(E5492&amp;""),'Référentiel Articles'!$A$2:$F$634,2,FALSE),""))</f>
      </c>
      <c r="D5492" s="83">
        <f>IF($E5492="","",IFERROR(VLOOKUP(TRIM(E5492&amp;""),'Référentiel Articles'!$A$2:$F$634,3,FALSE),""))</f>
      </c>
      <c r="E5492" s="81" t="str">
        <v/>
      </c>
      <c r="F5492" s="83">
        <f>IF($E5492="","",IFERROR(VLOOKUP(TRIM(E5492&amp;""),'Référentiel Articles'!$A$2:$F$634,4,FALSE),""))</f>
      </c>
      <c r="G5492" s="84">
        <f>IF($E5492="","",IFERROR(VLOOKUP(TRIM(E5492&amp;""),'Référentiel Articles'!$A$2:$F$634,5,FALSE),""))</f>
      </c>
      <c r="H5492" s="85" t="str">
        <v/>
      </c>
      <c r="I5492" s="84">
        <f>IF($E5492="","",IFERROR(VLOOKUP(TRIM(E5492&amp;""),'Référentiel Articles'!$A$2:$F$634,6,FALSE),""))</f>
      </c>
      <c r="J5492" s="90">
        <f>IF(OR($E5492="",$H5492=""),"",$H5492*$I5492)</f>
      </c>
      <c r="K5492" s="87" t="str">
        <v/>
      </c>
    </row>
    <row r="5493">
      <c r="A5493" s="74" t="str">
        <v/>
      </c>
      <c r="B5493" s="74" t="str">
        <v/>
      </c>
      <c r="C5493" s="75">
        <f>IF($E5493="","",IFERROR(VLOOKUP(TRIM(E5493&amp;""),'Référentiel Articles'!$A$2:$F$634,2,FALSE),""))</f>
      </c>
      <c r="D5493" s="75">
        <f>IF($E5493="","",IFERROR(VLOOKUP(TRIM(E5493&amp;""),'Référentiel Articles'!$A$2:$F$634,3,FALSE),""))</f>
      </c>
      <c r="E5493" s="74" t="str">
        <v/>
      </c>
      <c r="F5493" s="75">
        <f>IF($E5493="","",IFERROR(VLOOKUP(TRIM(E5493&amp;""),'Référentiel Articles'!$A$2:$F$634,4,FALSE),""))</f>
      </c>
      <c r="G5493" s="76">
        <f>IF($E5493="","",IFERROR(VLOOKUP(TRIM(E5493&amp;""),'Référentiel Articles'!$A$2:$F$634,5,FALSE),""))</f>
      </c>
      <c r="H5493" s="77" t="str">
        <v/>
      </c>
      <c r="I5493" s="76">
        <f>IF($E5493="","",IFERROR(VLOOKUP(TRIM(E5493&amp;""),'Référentiel Articles'!$A$2:$F$634,6,FALSE),""))</f>
      </c>
      <c r="J5493" s="78">
        <f>IF(OR($E5493="",$H5493=""),"",$H5493*$I5493)</f>
      </c>
      <c r="K5493" s="79" t="str">
        <v/>
      </c>
    </row>
    <row r="5494">
      <c r="A5494" s="81" t="str">
        <v/>
      </c>
      <c r="B5494" s="81" t="str">
        <v/>
      </c>
      <c r="C5494" s="83">
        <f>IF($E5494="","",IFERROR(VLOOKUP(TRIM(E5494&amp;""),'Référentiel Articles'!$A$2:$F$634,2,FALSE),""))</f>
      </c>
      <c r="D5494" s="83">
        <f>IF($E5494="","",IFERROR(VLOOKUP(TRIM(E5494&amp;""),'Référentiel Articles'!$A$2:$F$634,3,FALSE),""))</f>
      </c>
      <c r="E5494" s="81" t="str">
        <v/>
      </c>
      <c r="F5494" s="83">
        <f>IF($E5494="","",IFERROR(VLOOKUP(TRIM(E5494&amp;""),'Référentiel Articles'!$A$2:$F$634,4,FALSE),""))</f>
      </c>
      <c r="G5494" s="84">
        <f>IF($E5494="","",IFERROR(VLOOKUP(TRIM(E5494&amp;""),'Référentiel Articles'!$A$2:$F$634,5,FALSE),""))</f>
      </c>
      <c r="H5494" s="85" t="str">
        <v/>
      </c>
      <c r="I5494" s="84">
        <f>IF($E5494="","",IFERROR(VLOOKUP(TRIM(E5494&amp;""),'Référentiel Articles'!$A$2:$F$634,6,FALSE),""))</f>
      </c>
      <c r="J5494" s="90">
        <f>IF(OR($E5494="",$H5494=""),"",$H5494*$I5494)</f>
      </c>
      <c r="K5494" s="87" t="str">
        <v/>
      </c>
    </row>
    <row r="5495">
      <c r="A5495" s="74" t="str">
        <v/>
      </c>
      <c r="B5495" s="74" t="str">
        <v/>
      </c>
      <c r="C5495" s="75">
        <f>IF($E5495="","",IFERROR(VLOOKUP(TRIM(E5495&amp;""),'Référentiel Articles'!$A$2:$F$634,2,FALSE),""))</f>
      </c>
      <c r="D5495" s="75">
        <f>IF($E5495="","",IFERROR(VLOOKUP(TRIM(E5495&amp;""),'Référentiel Articles'!$A$2:$F$634,3,FALSE),""))</f>
      </c>
      <c r="E5495" s="74" t="str">
        <v/>
      </c>
      <c r="F5495" s="75">
        <f>IF($E5495="","",IFERROR(VLOOKUP(TRIM(E5495&amp;""),'Référentiel Articles'!$A$2:$F$634,4,FALSE),""))</f>
      </c>
      <c r="G5495" s="76">
        <f>IF($E5495="","",IFERROR(VLOOKUP(TRIM(E5495&amp;""),'Référentiel Articles'!$A$2:$F$634,5,FALSE),""))</f>
      </c>
      <c r="H5495" s="77" t="str">
        <v/>
      </c>
      <c r="I5495" s="76">
        <f>IF($E5495="","",IFERROR(VLOOKUP(TRIM(E5495&amp;""),'Référentiel Articles'!$A$2:$F$634,6,FALSE),""))</f>
      </c>
      <c r="J5495" s="78">
        <f>IF(OR($E5495="",$H5495=""),"",$H5495*$I5495)</f>
      </c>
      <c r="K5495" s="79" t="str">
        <v/>
      </c>
    </row>
    <row r="5496">
      <c r="A5496" s="81" t="str">
        <v/>
      </c>
      <c r="B5496" s="81" t="str">
        <v/>
      </c>
      <c r="C5496" s="83">
        <f>IF($E5496="","",IFERROR(VLOOKUP(TRIM(E5496&amp;""),'Référentiel Articles'!$A$2:$F$634,2,FALSE),""))</f>
      </c>
      <c r="D5496" s="83">
        <f>IF($E5496="","",IFERROR(VLOOKUP(TRIM(E5496&amp;""),'Référentiel Articles'!$A$2:$F$634,3,FALSE),""))</f>
      </c>
      <c r="E5496" s="81" t="str">
        <v/>
      </c>
      <c r="F5496" s="83">
        <f>IF($E5496="","",IFERROR(VLOOKUP(TRIM(E5496&amp;""),'Référentiel Articles'!$A$2:$F$634,4,FALSE),""))</f>
      </c>
      <c r="G5496" s="84">
        <f>IF($E5496="","",IFERROR(VLOOKUP(TRIM(E5496&amp;""),'Référentiel Articles'!$A$2:$F$634,5,FALSE),""))</f>
      </c>
      <c r="H5496" s="85" t="str">
        <v/>
      </c>
      <c r="I5496" s="84">
        <f>IF($E5496="","",IFERROR(VLOOKUP(TRIM(E5496&amp;""),'Référentiel Articles'!$A$2:$F$634,6,FALSE),""))</f>
      </c>
      <c r="J5496" s="90">
        <f>IF(OR($E5496="",$H5496=""),"",$H5496*$I5496)</f>
      </c>
      <c r="K5496" s="87" t="str">
        <v/>
      </c>
    </row>
    <row r="5497">
      <c r="A5497" s="74" t="str">
        <v/>
      </c>
      <c r="B5497" s="74" t="str">
        <v/>
      </c>
      <c r="C5497" s="75">
        <f>IF($E5497="","",IFERROR(VLOOKUP(TRIM(E5497&amp;""),'Référentiel Articles'!$A$2:$F$634,2,FALSE),""))</f>
      </c>
      <c r="D5497" s="75">
        <f>IF($E5497="","",IFERROR(VLOOKUP(TRIM(E5497&amp;""),'Référentiel Articles'!$A$2:$F$634,3,FALSE),""))</f>
      </c>
      <c r="E5497" s="74" t="str">
        <v/>
      </c>
      <c r="F5497" s="75">
        <f>IF($E5497="","",IFERROR(VLOOKUP(TRIM(E5497&amp;""),'Référentiel Articles'!$A$2:$F$634,4,FALSE),""))</f>
      </c>
      <c r="G5497" s="76">
        <f>IF($E5497="","",IFERROR(VLOOKUP(TRIM(E5497&amp;""),'Référentiel Articles'!$A$2:$F$634,5,FALSE),""))</f>
      </c>
      <c r="H5497" s="77" t="str">
        <v/>
      </c>
      <c r="I5497" s="76">
        <f>IF($E5497="","",IFERROR(VLOOKUP(TRIM(E5497&amp;""),'Référentiel Articles'!$A$2:$F$634,6,FALSE),""))</f>
      </c>
      <c r="J5497" s="78">
        <f>IF(OR($E5497="",$H5497=""),"",$H5497*$I5497)</f>
      </c>
      <c r="K5497" s="79" t="str">
        <v/>
      </c>
    </row>
    <row r="5498">
      <c r="A5498" s="81" t="str">
        <v/>
      </c>
      <c r="B5498" s="81" t="str">
        <v/>
      </c>
      <c r="C5498" s="83">
        <f>IF($E5498="","",IFERROR(VLOOKUP(TRIM(E5498&amp;""),'Référentiel Articles'!$A$2:$F$634,2,FALSE),""))</f>
      </c>
      <c r="D5498" s="83">
        <f>IF($E5498="","",IFERROR(VLOOKUP(TRIM(E5498&amp;""),'Référentiel Articles'!$A$2:$F$634,3,FALSE),""))</f>
      </c>
      <c r="E5498" s="81" t="str">
        <v/>
      </c>
      <c r="F5498" s="83">
        <f>IF($E5498="","",IFERROR(VLOOKUP(TRIM(E5498&amp;""),'Référentiel Articles'!$A$2:$F$634,4,FALSE),""))</f>
      </c>
      <c r="G5498" s="84">
        <f>IF($E5498="","",IFERROR(VLOOKUP(TRIM(E5498&amp;""),'Référentiel Articles'!$A$2:$F$634,5,FALSE),""))</f>
      </c>
      <c r="H5498" s="85" t="str">
        <v/>
      </c>
      <c r="I5498" s="84">
        <f>IF($E5498="","",IFERROR(VLOOKUP(TRIM(E5498&amp;""),'Référentiel Articles'!$A$2:$F$634,6,FALSE),""))</f>
      </c>
      <c r="J5498" s="90">
        <f>IF(OR($E5498="",$H5498=""),"",$H5498*$I5498)</f>
      </c>
      <c r="K5498" s="87" t="str">
        <v/>
      </c>
    </row>
    <row r="5499">
      <c r="A5499" s="74" t="str">
        <v/>
      </c>
      <c r="B5499" s="74" t="str">
        <v/>
      </c>
      <c r="C5499" s="75">
        <f>IF($E5499="","",IFERROR(VLOOKUP(TRIM(E5499&amp;""),'Référentiel Articles'!$A$2:$F$634,2,FALSE),""))</f>
      </c>
      <c r="D5499" s="75">
        <f>IF($E5499="","",IFERROR(VLOOKUP(TRIM(E5499&amp;""),'Référentiel Articles'!$A$2:$F$634,3,FALSE),""))</f>
      </c>
      <c r="E5499" s="74" t="str">
        <v/>
      </c>
      <c r="F5499" s="75">
        <f>IF($E5499="","",IFERROR(VLOOKUP(TRIM(E5499&amp;""),'Référentiel Articles'!$A$2:$F$634,4,FALSE),""))</f>
      </c>
      <c r="G5499" s="76">
        <f>IF($E5499="","",IFERROR(VLOOKUP(TRIM(E5499&amp;""),'Référentiel Articles'!$A$2:$F$634,5,FALSE),""))</f>
      </c>
      <c r="H5499" s="77" t="str">
        <v/>
      </c>
      <c r="I5499" s="76">
        <f>IF($E5499="","",IFERROR(VLOOKUP(TRIM(E5499&amp;""),'Référentiel Articles'!$A$2:$F$634,6,FALSE),""))</f>
      </c>
      <c r="J5499" s="78">
        <f>IF(OR($E5499="",$H5499=""),"",$H5499*$I5499)</f>
      </c>
      <c r="K5499" s="79" t="str">
        <v/>
      </c>
    </row>
    <row r="5500">
      <c r="A5500" s="81" t="str">
        <v/>
      </c>
      <c r="B5500" s="81" t="str">
        <v/>
      </c>
      <c r="C5500" s="83">
        <f>IF($E5500="","",IFERROR(VLOOKUP(TRIM(E5500&amp;""),'Référentiel Articles'!$A$2:$F$634,2,FALSE),""))</f>
      </c>
      <c r="D5500" s="83">
        <f>IF($E5500="","",IFERROR(VLOOKUP(TRIM(E5500&amp;""),'Référentiel Articles'!$A$2:$F$634,3,FALSE),""))</f>
      </c>
      <c r="E5500" s="81" t="str">
        <v/>
      </c>
      <c r="F5500" s="83">
        <f>IF($E5500="","",IFERROR(VLOOKUP(TRIM(E5500&amp;""),'Référentiel Articles'!$A$2:$F$634,4,FALSE),""))</f>
      </c>
      <c r="G5500" s="84">
        <f>IF($E5500="","",IFERROR(VLOOKUP(TRIM(E5500&amp;""),'Référentiel Articles'!$A$2:$F$634,5,FALSE),""))</f>
      </c>
      <c r="H5500" s="85" t="str">
        <v/>
      </c>
      <c r="I5500" s="84">
        <f>IF($E5500="","",IFERROR(VLOOKUP(TRIM(E5500&amp;""),'Référentiel Articles'!$A$2:$F$634,6,FALSE),""))</f>
      </c>
      <c r="J5500" s="90">
        <f>IF(OR($E5500="",$H5500=""),"",$H5500*$I5500)</f>
      </c>
      <c r="K5500" s="87" t="str">
        <v/>
      </c>
    </row>
    <row r="5501">
      <c r="A5501" s="74" t="str">
        <v/>
      </c>
      <c r="B5501" s="74" t="str">
        <v/>
      </c>
      <c r="C5501" s="75">
        <f>IF($E5501="","",IFERROR(VLOOKUP(TRIM(E5501&amp;""),'Référentiel Articles'!$A$2:$F$634,2,FALSE),""))</f>
      </c>
      <c r="D5501" s="75">
        <f>IF($E5501="","",IFERROR(VLOOKUP(TRIM(E5501&amp;""),'Référentiel Articles'!$A$2:$F$634,3,FALSE),""))</f>
      </c>
      <c r="E5501" s="74" t="str">
        <v/>
      </c>
      <c r="F5501" s="75">
        <f>IF($E5501="","",IFERROR(VLOOKUP(TRIM(E5501&amp;""),'Référentiel Articles'!$A$2:$F$634,4,FALSE),""))</f>
      </c>
      <c r="G5501" s="76">
        <f>IF($E5501="","",IFERROR(VLOOKUP(TRIM(E5501&amp;""),'Référentiel Articles'!$A$2:$F$634,5,FALSE),""))</f>
      </c>
      <c r="H5501" s="77" t="str">
        <v/>
      </c>
      <c r="I5501" s="76">
        <f>IF($E5501="","",IFERROR(VLOOKUP(TRIM(E5501&amp;""),'Référentiel Articles'!$A$2:$F$634,6,FALSE),""))</f>
      </c>
      <c r="J5501" s="78">
        <f>IF(OR($E5501="",$H5501=""),"",$H5501*$I5501)</f>
      </c>
      <c r="K5501" s="79" t="str">
        <v/>
      </c>
    </row>
    <row r="5502">
      <c r="A5502" s="81" t="str">
        <v/>
      </c>
      <c r="B5502" s="81" t="str">
        <v/>
      </c>
      <c r="C5502" s="83">
        <f>IF($E5502="","",IFERROR(VLOOKUP(TRIM(E5502&amp;""),'Référentiel Articles'!$A$2:$F$634,2,FALSE),""))</f>
      </c>
      <c r="D5502" s="83">
        <f>IF($E5502="","",IFERROR(VLOOKUP(TRIM(E5502&amp;""),'Référentiel Articles'!$A$2:$F$634,3,FALSE),""))</f>
      </c>
      <c r="E5502" s="81" t="str">
        <v/>
      </c>
      <c r="F5502" s="83">
        <f>IF($E5502="","",IFERROR(VLOOKUP(TRIM(E5502&amp;""),'Référentiel Articles'!$A$2:$F$634,4,FALSE),""))</f>
      </c>
      <c r="G5502" s="84">
        <f>IF($E5502="","",IFERROR(VLOOKUP(TRIM(E5502&amp;""),'Référentiel Articles'!$A$2:$F$634,5,FALSE),""))</f>
      </c>
      <c r="H5502" s="85" t="str">
        <v/>
      </c>
      <c r="I5502" s="84">
        <f>IF($E5502="","",IFERROR(VLOOKUP(TRIM(E5502&amp;""),'Référentiel Articles'!$A$2:$F$634,6,FALSE),""))</f>
      </c>
      <c r="J5502" s="90">
        <f>IF(OR($E5502="",$H5502=""),"",$H5502*$I5502)</f>
      </c>
      <c r="K5502" s="87" t="str">
        <v/>
      </c>
    </row>
    <row r="5503">
      <c r="A5503" s="74" t="str">
        <v/>
      </c>
      <c r="B5503" s="74" t="str">
        <v/>
      </c>
      <c r="C5503" s="75">
        <f>IF($E5503="","",IFERROR(VLOOKUP(TRIM(E5503&amp;""),'Référentiel Articles'!$A$2:$F$634,2,FALSE),""))</f>
      </c>
      <c r="D5503" s="75">
        <f>IF($E5503="","",IFERROR(VLOOKUP(TRIM(E5503&amp;""),'Référentiel Articles'!$A$2:$F$634,3,FALSE),""))</f>
      </c>
      <c r="E5503" s="74" t="str">
        <v/>
      </c>
      <c r="F5503" s="75">
        <f>IF($E5503="","",IFERROR(VLOOKUP(TRIM(E5503&amp;""),'Référentiel Articles'!$A$2:$F$634,4,FALSE),""))</f>
      </c>
      <c r="G5503" s="76">
        <f>IF($E5503="","",IFERROR(VLOOKUP(TRIM(E5503&amp;""),'Référentiel Articles'!$A$2:$F$634,5,FALSE),""))</f>
      </c>
      <c r="H5503" s="77" t="str">
        <v/>
      </c>
      <c r="I5503" s="76">
        <f>IF($E5503="","",IFERROR(VLOOKUP(TRIM(E5503&amp;""),'Référentiel Articles'!$A$2:$F$634,6,FALSE),""))</f>
      </c>
      <c r="J5503" s="78">
        <f>IF(OR($E5503="",$H5503=""),"",$H5503*$I5503)</f>
      </c>
      <c r="K5503" s="79" t="str">
        <v/>
      </c>
    </row>
    <row r="5504">
      <c r="A5504" s="81" t="str">
        <v/>
      </c>
      <c r="B5504" s="81" t="str">
        <v/>
      </c>
      <c r="C5504" s="83">
        <f>IF($E5504="","",IFERROR(VLOOKUP(TRIM(E5504&amp;""),'Référentiel Articles'!$A$2:$F$634,2,FALSE),""))</f>
      </c>
      <c r="D5504" s="83">
        <f>IF($E5504="","",IFERROR(VLOOKUP(TRIM(E5504&amp;""),'Référentiel Articles'!$A$2:$F$634,3,FALSE),""))</f>
      </c>
      <c r="E5504" s="81" t="str">
        <v/>
      </c>
      <c r="F5504" s="83">
        <f>IF($E5504="","",IFERROR(VLOOKUP(TRIM(E5504&amp;""),'Référentiel Articles'!$A$2:$F$634,4,FALSE),""))</f>
      </c>
      <c r="G5504" s="84">
        <f>IF($E5504="","",IFERROR(VLOOKUP(TRIM(E5504&amp;""),'Référentiel Articles'!$A$2:$F$634,5,FALSE),""))</f>
      </c>
      <c r="H5504" s="85" t="str">
        <v/>
      </c>
      <c r="I5504" s="84">
        <f>IF($E5504="","",IFERROR(VLOOKUP(TRIM(E5504&amp;""),'Référentiel Articles'!$A$2:$F$634,6,FALSE),""))</f>
      </c>
      <c r="J5504" s="90">
        <f>IF(OR($E5504="",$H5504=""),"",$H5504*$I5504)</f>
      </c>
      <c r="K5504" s="87" t="str">
        <v/>
      </c>
    </row>
    <row r="5505">
      <c r="A5505" s="74" t="str">
        <v/>
      </c>
      <c r="B5505" s="74" t="str">
        <v/>
      </c>
      <c r="C5505" s="75">
        <f>IF($E5505="","",IFERROR(VLOOKUP(TRIM(E5505&amp;""),'Référentiel Articles'!$A$2:$F$634,2,FALSE),""))</f>
      </c>
      <c r="D5505" s="75">
        <f>IF($E5505="","",IFERROR(VLOOKUP(TRIM(E5505&amp;""),'Référentiel Articles'!$A$2:$F$634,3,FALSE),""))</f>
      </c>
      <c r="E5505" s="74" t="str">
        <v/>
      </c>
      <c r="F5505" s="75">
        <f>IF($E5505="","",IFERROR(VLOOKUP(TRIM(E5505&amp;""),'Référentiel Articles'!$A$2:$F$634,4,FALSE),""))</f>
      </c>
      <c r="G5505" s="76">
        <f>IF($E5505="","",IFERROR(VLOOKUP(TRIM(E5505&amp;""),'Référentiel Articles'!$A$2:$F$634,5,FALSE),""))</f>
      </c>
      <c r="H5505" s="77" t="str">
        <v/>
      </c>
      <c r="I5505" s="76">
        <f>IF($E5505="","",IFERROR(VLOOKUP(TRIM(E5505&amp;""),'Référentiel Articles'!$A$2:$F$634,6,FALSE),""))</f>
      </c>
      <c r="J5505" s="78">
        <f>IF(OR($E5505="",$H5505=""),"",$H5505*$I5505)</f>
      </c>
      <c r="K5505" s="79" t="str">
        <v/>
      </c>
    </row>
    <row r="5506">
      <c r="A5506" s="81" t="str">
        <v/>
      </c>
      <c r="B5506" s="81" t="str">
        <v/>
      </c>
      <c r="C5506" s="83">
        <f>IF($E5506="","",IFERROR(VLOOKUP(TRIM(E5506&amp;""),'Référentiel Articles'!$A$2:$F$634,2,FALSE),""))</f>
      </c>
      <c r="D5506" s="83">
        <f>IF($E5506="","",IFERROR(VLOOKUP(TRIM(E5506&amp;""),'Référentiel Articles'!$A$2:$F$634,3,FALSE),""))</f>
      </c>
      <c r="E5506" s="81" t="str">
        <v/>
      </c>
      <c r="F5506" s="83">
        <f>IF($E5506="","",IFERROR(VLOOKUP(TRIM(E5506&amp;""),'Référentiel Articles'!$A$2:$F$634,4,FALSE),""))</f>
      </c>
      <c r="G5506" s="84">
        <f>IF($E5506="","",IFERROR(VLOOKUP(TRIM(E5506&amp;""),'Référentiel Articles'!$A$2:$F$634,5,FALSE),""))</f>
      </c>
      <c r="H5506" s="85" t="str">
        <v/>
      </c>
      <c r="I5506" s="84">
        <f>IF($E5506="","",IFERROR(VLOOKUP(TRIM(E5506&amp;""),'Référentiel Articles'!$A$2:$F$634,6,FALSE),""))</f>
      </c>
      <c r="J5506" s="90">
        <f>IF(OR($E5506="",$H5506=""),"",$H5506*$I5506)</f>
      </c>
      <c r="K5506" s="87" t="str">
        <v/>
      </c>
    </row>
    <row r="5507">
      <c r="A5507" s="74" t="str">
        <v/>
      </c>
      <c r="B5507" s="74" t="str">
        <v/>
      </c>
      <c r="C5507" s="75">
        <f>IF($E5507="","",IFERROR(VLOOKUP(TRIM(E5507&amp;""),'Référentiel Articles'!$A$2:$F$634,2,FALSE),""))</f>
      </c>
      <c r="D5507" s="75">
        <f>IF($E5507="","",IFERROR(VLOOKUP(TRIM(E5507&amp;""),'Référentiel Articles'!$A$2:$F$634,3,FALSE),""))</f>
      </c>
      <c r="E5507" s="74" t="str">
        <v/>
      </c>
      <c r="F5507" s="75">
        <f>IF($E5507="","",IFERROR(VLOOKUP(TRIM(E5507&amp;""),'Référentiel Articles'!$A$2:$F$634,4,FALSE),""))</f>
      </c>
      <c r="G5507" s="76">
        <f>IF($E5507="","",IFERROR(VLOOKUP(TRIM(E5507&amp;""),'Référentiel Articles'!$A$2:$F$634,5,FALSE),""))</f>
      </c>
      <c r="H5507" s="77" t="str">
        <v/>
      </c>
      <c r="I5507" s="76">
        <f>IF($E5507="","",IFERROR(VLOOKUP(TRIM(E5507&amp;""),'Référentiel Articles'!$A$2:$F$634,6,FALSE),""))</f>
      </c>
      <c r="J5507" s="78">
        <f>IF(OR($E5507="",$H5507=""),"",$H5507*$I5507)</f>
      </c>
      <c r="K5507" s="79" t="str">
        <v/>
      </c>
    </row>
    <row r="5508">
      <c r="A5508" s="81" t="str">
        <v/>
      </c>
      <c r="B5508" s="81" t="str">
        <v/>
      </c>
      <c r="C5508" s="83">
        <f>IF($E5508="","",IFERROR(VLOOKUP(TRIM(E5508&amp;""),'Référentiel Articles'!$A$2:$F$634,2,FALSE),""))</f>
      </c>
      <c r="D5508" s="83">
        <f>IF($E5508="","",IFERROR(VLOOKUP(TRIM(E5508&amp;""),'Référentiel Articles'!$A$2:$F$634,3,FALSE),""))</f>
      </c>
      <c r="E5508" s="81" t="str">
        <v/>
      </c>
      <c r="F5508" s="83">
        <f>IF($E5508="","",IFERROR(VLOOKUP(TRIM(E5508&amp;""),'Référentiel Articles'!$A$2:$F$634,4,FALSE),""))</f>
      </c>
      <c r="G5508" s="84">
        <f>IF($E5508="","",IFERROR(VLOOKUP(TRIM(E5508&amp;""),'Référentiel Articles'!$A$2:$F$634,5,FALSE),""))</f>
      </c>
      <c r="H5508" s="85" t="str">
        <v/>
      </c>
      <c r="I5508" s="84">
        <f>IF($E5508="","",IFERROR(VLOOKUP(TRIM(E5508&amp;""),'Référentiel Articles'!$A$2:$F$634,6,FALSE),""))</f>
      </c>
      <c r="J5508" s="90">
        <f>IF(OR($E5508="",$H5508=""),"",$H5508*$I5508)</f>
      </c>
      <c r="K5508" s="87" t="str">
        <v/>
      </c>
    </row>
    <row r="5509">
      <c r="A5509" s="74" t="str">
        <v/>
      </c>
      <c r="B5509" s="74" t="str">
        <v/>
      </c>
      <c r="C5509" s="75">
        <f>IF($E5509="","",IFERROR(VLOOKUP(TRIM(E5509&amp;""),'Référentiel Articles'!$A$2:$F$634,2,FALSE),""))</f>
      </c>
      <c r="D5509" s="75">
        <f>IF($E5509="","",IFERROR(VLOOKUP(TRIM(E5509&amp;""),'Référentiel Articles'!$A$2:$F$634,3,FALSE),""))</f>
      </c>
      <c r="E5509" s="74" t="str">
        <v/>
      </c>
      <c r="F5509" s="75">
        <f>IF($E5509="","",IFERROR(VLOOKUP(TRIM(E5509&amp;""),'Référentiel Articles'!$A$2:$F$634,4,FALSE),""))</f>
      </c>
      <c r="G5509" s="76">
        <f>IF($E5509="","",IFERROR(VLOOKUP(TRIM(E5509&amp;""),'Référentiel Articles'!$A$2:$F$634,5,FALSE),""))</f>
      </c>
      <c r="H5509" s="77" t="str">
        <v/>
      </c>
      <c r="I5509" s="76">
        <f>IF($E5509="","",IFERROR(VLOOKUP(TRIM(E5509&amp;""),'Référentiel Articles'!$A$2:$F$634,6,FALSE),""))</f>
      </c>
      <c r="J5509" s="78">
        <f>IF(OR($E5509="",$H5509=""),"",$H5509*$I5509)</f>
      </c>
      <c r="K5509" s="79" t="str">
        <v/>
      </c>
    </row>
    <row r="5510">
      <c r="A5510" s="81" t="str">
        <v/>
      </c>
      <c r="B5510" s="81" t="str">
        <v/>
      </c>
      <c r="C5510" s="83">
        <f>IF($E5510="","",IFERROR(VLOOKUP(TRIM(E5510&amp;""),'Référentiel Articles'!$A$2:$F$634,2,FALSE),""))</f>
      </c>
      <c r="D5510" s="83">
        <f>IF($E5510="","",IFERROR(VLOOKUP(TRIM(E5510&amp;""),'Référentiel Articles'!$A$2:$F$634,3,FALSE),""))</f>
      </c>
      <c r="E5510" s="81" t="str">
        <v/>
      </c>
      <c r="F5510" s="83">
        <f>IF($E5510="","",IFERROR(VLOOKUP(TRIM(E5510&amp;""),'Référentiel Articles'!$A$2:$F$634,4,FALSE),""))</f>
      </c>
      <c r="G5510" s="84">
        <f>IF($E5510="","",IFERROR(VLOOKUP(TRIM(E5510&amp;""),'Référentiel Articles'!$A$2:$F$634,5,FALSE),""))</f>
      </c>
      <c r="H5510" s="85" t="str">
        <v/>
      </c>
      <c r="I5510" s="84">
        <f>IF($E5510="","",IFERROR(VLOOKUP(TRIM(E5510&amp;""),'Référentiel Articles'!$A$2:$F$634,6,FALSE),""))</f>
      </c>
      <c r="J5510" s="90">
        <f>IF(OR($E5510="",$H5510=""),"",$H5510*$I5510)</f>
      </c>
      <c r="K5510" s="87" t="str">
        <v/>
      </c>
    </row>
    <row r="5511">
      <c r="A5511" s="74" t="str">
        <v/>
      </c>
      <c r="B5511" s="74" t="str">
        <v/>
      </c>
      <c r="C5511" s="75">
        <f>IF($E5511="","",IFERROR(VLOOKUP(TRIM(E5511&amp;""),'Référentiel Articles'!$A$2:$F$634,2,FALSE),""))</f>
      </c>
      <c r="D5511" s="75">
        <f>IF($E5511="","",IFERROR(VLOOKUP(TRIM(E5511&amp;""),'Référentiel Articles'!$A$2:$F$634,3,FALSE),""))</f>
      </c>
      <c r="E5511" s="74" t="str">
        <v/>
      </c>
      <c r="F5511" s="75">
        <f>IF($E5511="","",IFERROR(VLOOKUP(TRIM(E5511&amp;""),'Référentiel Articles'!$A$2:$F$634,4,FALSE),""))</f>
      </c>
      <c r="G5511" s="76">
        <f>IF($E5511="","",IFERROR(VLOOKUP(TRIM(E5511&amp;""),'Référentiel Articles'!$A$2:$F$634,5,FALSE),""))</f>
      </c>
      <c r="H5511" s="77" t="str">
        <v/>
      </c>
      <c r="I5511" s="76">
        <f>IF($E5511="","",IFERROR(VLOOKUP(TRIM(E5511&amp;""),'Référentiel Articles'!$A$2:$F$634,6,FALSE),""))</f>
      </c>
      <c r="J5511" s="78">
        <f>IF(OR($E5511="",$H5511=""),"",$H5511*$I5511)</f>
      </c>
      <c r="K5511" s="79" t="str">
        <v/>
      </c>
    </row>
    <row r="5512">
      <c r="A5512" s="81" t="str">
        <v/>
      </c>
      <c r="B5512" s="81" t="str">
        <v/>
      </c>
      <c r="C5512" s="83">
        <f>IF($E5512="","",IFERROR(VLOOKUP(TRIM(E5512&amp;""),'Référentiel Articles'!$A$2:$F$634,2,FALSE),""))</f>
      </c>
      <c r="D5512" s="83">
        <f>IF($E5512="","",IFERROR(VLOOKUP(TRIM(E5512&amp;""),'Référentiel Articles'!$A$2:$F$634,3,FALSE),""))</f>
      </c>
      <c r="E5512" s="81" t="str">
        <v/>
      </c>
      <c r="F5512" s="83">
        <f>IF($E5512="","",IFERROR(VLOOKUP(TRIM(E5512&amp;""),'Référentiel Articles'!$A$2:$F$634,4,FALSE),""))</f>
      </c>
      <c r="G5512" s="84">
        <f>IF($E5512="","",IFERROR(VLOOKUP(TRIM(E5512&amp;""),'Référentiel Articles'!$A$2:$F$634,5,FALSE),""))</f>
      </c>
      <c r="H5512" s="85" t="str">
        <v/>
      </c>
      <c r="I5512" s="84">
        <f>IF($E5512="","",IFERROR(VLOOKUP(TRIM(E5512&amp;""),'Référentiel Articles'!$A$2:$F$634,6,FALSE),""))</f>
      </c>
      <c r="J5512" s="90">
        <f>IF(OR($E5512="",$H5512=""),"",$H5512*$I5512)</f>
      </c>
      <c r="K5512" s="87" t="str">
        <v/>
      </c>
    </row>
    <row r="5513">
      <c r="A5513" s="74" t="str">
        <v/>
      </c>
      <c r="B5513" s="74" t="str">
        <v/>
      </c>
      <c r="C5513" s="75">
        <f>IF($E5513="","",IFERROR(VLOOKUP(TRIM(E5513&amp;""),'Référentiel Articles'!$A$2:$F$634,2,FALSE),""))</f>
      </c>
      <c r="D5513" s="75">
        <f>IF($E5513="","",IFERROR(VLOOKUP(TRIM(E5513&amp;""),'Référentiel Articles'!$A$2:$F$634,3,FALSE),""))</f>
      </c>
      <c r="E5513" s="74" t="str">
        <v/>
      </c>
      <c r="F5513" s="75">
        <f>IF($E5513="","",IFERROR(VLOOKUP(TRIM(E5513&amp;""),'Référentiel Articles'!$A$2:$F$634,4,FALSE),""))</f>
      </c>
      <c r="G5513" s="76">
        <f>IF($E5513="","",IFERROR(VLOOKUP(TRIM(E5513&amp;""),'Référentiel Articles'!$A$2:$F$634,5,FALSE),""))</f>
      </c>
      <c r="H5513" s="77" t="str">
        <v/>
      </c>
      <c r="I5513" s="76">
        <f>IF($E5513="","",IFERROR(VLOOKUP(TRIM(E5513&amp;""),'Référentiel Articles'!$A$2:$F$634,6,FALSE),""))</f>
      </c>
      <c r="J5513" s="78">
        <f>IF(OR($E5513="",$H5513=""),"",$H5513*$I5513)</f>
      </c>
      <c r="K5513" s="79" t="str">
        <v/>
      </c>
    </row>
    <row r="5514">
      <c r="A5514" s="81" t="str">
        <v/>
      </c>
      <c r="B5514" s="81" t="str">
        <v/>
      </c>
      <c r="C5514" s="83">
        <f>IF($E5514="","",IFERROR(VLOOKUP(TRIM(E5514&amp;""),'Référentiel Articles'!$A$2:$F$634,2,FALSE),""))</f>
      </c>
      <c r="D5514" s="83">
        <f>IF($E5514="","",IFERROR(VLOOKUP(TRIM(E5514&amp;""),'Référentiel Articles'!$A$2:$F$634,3,FALSE),""))</f>
      </c>
      <c r="E5514" s="81" t="str">
        <v/>
      </c>
      <c r="F5514" s="83">
        <f>IF($E5514="","",IFERROR(VLOOKUP(TRIM(E5514&amp;""),'Référentiel Articles'!$A$2:$F$634,4,FALSE),""))</f>
      </c>
      <c r="G5514" s="84">
        <f>IF($E5514="","",IFERROR(VLOOKUP(TRIM(E5514&amp;""),'Référentiel Articles'!$A$2:$F$634,5,FALSE),""))</f>
      </c>
      <c r="H5514" s="85" t="str">
        <v/>
      </c>
      <c r="I5514" s="84">
        <f>IF($E5514="","",IFERROR(VLOOKUP(TRIM(E5514&amp;""),'Référentiel Articles'!$A$2:$F$634,6,FALSE),""))</f>
      </c>
      <c r="J5514" s="90">
        <f>IF(OR($E5514="",$H5514=""),"",$H5514*$I5514)</f>
      </c>
      <c r="K5514" s="87" t="str">
        <v/>
      </c>
    </row>
    <row r="5515">
      <c r="A5515" s="74" t="str">
        <v/>
      </c>
      <c r="B5515" s="74" t="str">
        <v/>
      </c>
      <c r="C5515" s="75">
        <f>IF($E5515="","",IFERROR(VLOOKUP(TRIM(E5515&amp;""),'Référentiel Articles'!$A$2:$F$634,2,FALSE),""))</f>
      </c>
      <c r="D5515" s="75">
        <f>IF($E5515="","",IFERROR(VLOOKUP(TRIM(E5515&amp;""),'Référentiel Articles'!$A$2:$F$634,3,FALSE),""))</f>
      </c>
      <c r="E5515" s="74" t="str">
        <v/>
      </c>
      <c r="F5515" s="75">
        <f>IF($E5515="","",IFERROR(VLOOKUP(TRIM(E5515&amp;""),'Référentiel Articles'!$A$2:$F$634,4,FALSE),""))</f>
      </c>
      <c r="G5515" s="76">
        <f>IF($E5515="","",IFERROR(VLOOKUP(TRIM(E5515&amp;""),'Référentiel Articles'!$A$2:$F$634,5,FALSE),""))</f>
      </c>
      <c r="H5515" s="77" t="str">
        <v/>
      </c>
      <c r="I5515" s="76">
        <f>IF($E5515="","",IFERROR(VLOOKUP(TRIM(E5515&amp;""),'Référentiel Articles'!$A$2:$F$634,6,FALSE),""))</f>
      </c>
      <c r="J5515" s="78">
        <f>IF(OR($E5515="",$H5515=""),"",$H5515*$I5515)</f>
      </c>
      <c r="K5515" s="79" t="str">
        <v/>
      </c>
    </row>
    <row r="5516">
      <c r="A5516" s="81" t="str">
        <v/>
      </c>
      <c r="B5516" s="81" t="str">
        <v/>
      </c>
      <c r="C5516" s="83">
        <f>IF($E5516="","",IFERROR(VLOOKUP(TRIM(E5516&amp;""),'Référentiel Articles'!$A$2:$F$634,2,FALSE),""))</f>
      </c>
      <c r="D5516" s="83">
        <f>IF($E5516="","",IFERROR(VLOOKUP(TRIM(E5516&amp;""),'Référentiel Articles'!$A$2:$F$634,3,FALSE),""))</f>
      </c>
      <c r="E5516" s="81" t="str">
        <v/>
      </c>
      <c r="F5516" s="83">
        <f>IF($E5516="","",IFERROR(VLOOKUP(TRIM(E5516&amp;""),'Référentiel Articles'!$A$2:$F$634,4,FALSE),""))</f>
      </c>
      <c r="G5516" s="84">
        <f>IF($E5516="","",IFERROR(VLOOKUP(TRIM(E5516&amp;""),'Référentiel Articles'!$A$2:$F$634,5,FALSE),""))</f>
      </c>
      <c r="H5516" s="85" t="str">
        <v/>
      </c>
      <c r="I5516" s="84">
        <f>IF($E5516="","",IFERROR(VLOOKUP(TRIM(E5516&amp;""),'Référentiel Articles'!$A$2:$F$634,6,FALSE),""))</f>
      </c>
      <c r="J5516" s="90">
        <f>IF(OR($E5516="",$H5516=""),"",$H5516*$I5516)</f>
      </c>
      <c r="K5516" s="87" t="str">
        <v/>
      </c>
    </row>
    <row r="5517">
      <c r="A5517" s="74" t="str">
        <v/>
      </c>
      <c r="B5517" s="74" t="str">
        <v/>
      </c>
      <c r="C5517" s="75">
        <f>IF($E5517="","",IFERROR(VLOOKUP(TRIM(E5517&amp;""),'Référentiel Articles'!$A$2:$F$634,2,FALSE),""))</f>
      </c>
      <c r="D5517" s="75">
        <f>IF($E5517="","",IFERROR(VLOOKUP(TRIM(E5517&amp;""),'Référentiel Articles'!$A$2:$F$634,3,FALSE),""))</f>
      </c>
      <c r="E5517" s="74" t="str">
        <v/>
      </c>
      <c r="F5517" s="75">
        <f>IF($E5517="","",IFERROR(VLOOKUP(TRIM(E5517&amp;""),'Référentiel Articles'!$A$2:$F$634,4,FALSE),""))</f>
      </c>
      <c r="G5517" s="76">
        <f>IF($E5517="","",IFERROR(VLOOKUP(TRIM(E5517&amp;""),'Référentiel Articles'!$A$2:$F$634,5,FALSE),""))</f>
      </c>
      <c r="H5517" s="77" t="str">
        <v/>
      </c>
      <c r="I5517" s="76">
        <f>IF($E5517="","",IFERROR(VLOOKUP(TRIM(E5517&amp;""),'Référentiel Articles'!$A$2:$F$634,6,FALSE),""))</f>
      </c>
      <c r="J5517" s="78">
        <f>IF(OR($E5517="",$H5517=""),"",$H5517*$I5517)</f>
      </c>
      <c r="K5517" s="79" t="str">
        <v/>
      </c>
    </row>
    <row r="5518">
      <c r="A5518" s="81" t="str">
        <v/>
      </c>
      <c r="B5518" s="81" t="str">
        <v/>
      </c>
      <c r="C5518" s="83">
        <f>IF($E5518="","",IFERROR(VLOOKUP(TRIM(E5518&amp;""),'Référentiel Articles'!$A$2:$F$634,2,FALSE),""))</f>
      </c>
      <c r="D5518" s="83">
        <f>IF($E5518="","",IFERROR(VLOOKUP(TRIM(E5518&amp;""),'Référentiel Articles'!$A$2:$F$634,3,FALSE),""))</f>
      </c>
      <c r="E5518" s="81" t="str">
        <v/>
      </c>
      <c r="F5518" s="83">
        <f>IF($E5518="","",IFERROR(VLOOKUP(TRIM(E5518&amp;""),'Référentiel Articles'!$A$2:$F$634,4,FALSE),""))</f>
      </c>
      <c r="G5518" s="84">
        <f>IF($E5518="","",IFERROR(VLOOKUP(TRIM(E5518&amp;""),'Référentiel Articles'!$A$2:$F$634,5,FALSE),""))</f>
      </c>
      <c r="H5518" s="85" t="str">
        <v/>
      </c>
      <c r="I5518" s="84">
        <f>IF($E5518="","",IFERROR(VLOOKUP(TRIM(E5518&amp;""),'Référentiel Articles'!$A$2:$F$634,6,FALSE),""))</f>
      </c>
      <c r="J5518" s="90">
        <f>IF(OR($E5518="",$H5518=""),"",$H5518*$I5518)</f>
      </c>
      <c r="K5518" s="87" t="str">
        <v/>
      </c>
    </row>
    <row r="5519">
      <c r="A5519" s="74" t="str">
        <v/>
      </c>
      <c r="B5519" s="74" t="str">
        <v/>
      </c>
      <c r="C5519" s="75">
        <f>IF($E5519="","",IFERROR(VLOOKUP(TRIM(E5519&amp;""),'Référentiel Articles'!$A$2:$F$634,2,FALSE),""))</f>
      </c>
      <c r="D5519" s="75">
        <f>IF($E5519="","",IFERROR(VLOOKUP(TRIM(E5519&amp;""),'Référentiel Articles'!$A$2:$F$634,3,FALSE),""))</f>
      </c>
      <c r="E5519" s="74" t="str">
        <v/>
      </c>
      <c r="F5519" s="75">
        <f>IF($E5519="","",IFERROR(VLOOKUP(TRIM(E5519&amp;""),'Référentiel Articles'!$A$2:$F$634,4,FALSE),""))</f>
      </c>
      <c r="G5519" s="76">
        <f>IF($E5519="","",IFERROR(VLOOKUP(TRIM(E5519&amp;""),'Référentiel Articles'!$A$2:$F$634,5,FALSE),""))</f>
      </c>
      <c r="H5519" s="77" t="str">
        <v/>
      </c>
      <c r="I5519" s="76">
        <f>IF($E5519="","",IFERROR(VLOOKUP(TRIM(E5519&amp;""),'Référentiel Articles'!$A$2:$F$634,6,FALSE),""))</f>
      </c>
      <c r="J5519" s="78">
        <f>IF(OR($E5519="",$H5519=""),"",$H5519*$I5519)</f>
      </c>
      <c r="K5519" s="79" t="str">
        <v/>
      </c>
    </row>
    <row r="5520">
      <c r="A5520" s="81" t="str">
        <v/>
      </c>
      <c r="B5520" s="81" t="str">
        <v/>
      </c>
      <c r="C5520" s="83">
        <f>IF($E5520="","",IFERROR(VLOOKUP(TRIM(E5520&amp;""),'Référentiel Articles'!$A$2:$F$634,2,FALSE),""))</f>
      </c>
      <c r="D5520" s="83">
        <f>IF($E5520="","",IFERROR(VLOOKUP(TRIM(E5520&amp;""),'Référentiel Articles'!$A$2:$F$634,3,FALSE),""))</f>
      </c>
      <c r="E5520" s="81" t="str">
        <v/>
      </c>
      <c r="F5520" s="83">
        <f>IF($E5520="","",IFERROR(VLOOKUP(TRIM(E5520&amp;""),'Référentiel Articles'!$A$2:$F$634,4,FALSE),""))</f>
      </c>
      <c r="G5520" s="84">
        <f>IF($E5520="","",IFERROR(VLOOKUP(TRIM(E5520&amp;""),'Référentiel Articles'!$A$2:$F$634,5,FALSE),""))</f>
      </c>
      <c r="H5520" s="85" t="str">
        <v/>
      </c>
      <c r="I5520" s="84">
        <f>IF($E5520="","",IFERROR(VLOOKUP(TRIM(E5520&amp;""),'Référentiel Articles'!$A$2:$F$634,6,FALSE),""))</f>
      </c>
      <c r="J5520" s="90">
        <f>IF(OR($E5520="",$H5520=""),"",$H5520*$I5520)</f>
      </c>
      <c r="K5520" s="87" t="str">
        <v/>
      </c>
    </row>
    <row r="5521">
      <c r="A5521" s="74" t="str">
        <v/>
      </c>
      <c r="B5521" s="74" t="str">
        <v/>
      </c>
      <c r="C5521" s="75">
        <f>IF($E5521="","",IFERROR(VLOOKUP(TRIM(E5521&amp;""),'Référentiel Articles'!$A$2:$F$634,2,FALSE),""))</f>
      </c>
      <c r="D5521" s="75">
        <f>IF($E5521="","",IFERROR(VLOOKUP(TRIM(E5521&amp;""),'Référentiel Articles'!$A$2:$F$634,3,FALSE),""))</f>
      </c>
      <c r="E5521" s="74" t="str">
        <v/>
      </c>
      <c r="F5521" s="75">
        <f>IF($E5521="","",IFERROR(VLOOKUP(TRIM(E5521&amp;""),'Référentiel Articles'!$A$2:$F$634,4,FALSE),""))</f>
      </c>
      <c r="G5521" s="76">
        <f>IF($E5521="","",IFERROR(VLOOKUP(TRIM(E5521&amp;""),'Référentiel Articles'!$A$2:$F$634,5,FALSE),""))</f>
      </c>
      <c r="H5521" s="77" t="str">
        <v/>
      </c>
      <c r="I5521" s="76">
        <f>IF($E5521="","",IFERROR(VLOOKUP(TRIM(E5521&amp;""),'Référentiel Articles'!$A$2:$F$634,6,FALSE),""))</f>
      </c>
      <c r="J5521" s="78">
        <f>IF(OR($E5521="",$H5521=""),"",$H5521*$I5521)</f>
      </c>
      <c r="K5521" s="79" t="str">
        <v/>
      </c>
    </row>
    <row r="5522">
      <c r="A5522" s="81" t="str">
        <v/>
      </c>
      <c r="B5522" s="81" t="str">
        <v/>
      </c>
      <c r="C5522" s="83">
        <f>IF($E5522="","",IFERROR(VLOOKUP(TRIM(E5522&amp;""),'Référentiel Articles'!$A$2:$F$634,2,FALSE),""))</f>
      </c>
      <c r="D5522" s="83">
        <f>IF($E5522="","",IFERROR(VLOOKUP(TRIM(E5522&amp;""),'Référentiel Articles'!$A$2:$F$634,3,FALSE),""))</f>
      </c>
      <c r="E5522" s="81" t="str">
        <v/>
      </c>
      <c r="F5522" s="83">
        <f>IF($E5522="","",IFERROR(VLOOKUP(TRIM(E5522&amp;""),'Référentiel Articles'!$A$2:$F$634,4,FALSE),""))</f>
      </c>
      <c r="G5522" s="84">
        <f>IF($E5522="","",IFERROR(VLOOKUP(TRIM(E5522&amp;""),'Référentiel Articles'!$A$2:$F$634,5,FALSE),""))</f>
      </c>
      <c r="H5522" s="85" t="str">
        <v/>
      </c>
      <c r="I5522" s="84">
        <f>IF($E5522="","",IFERROR(VLOOKUP(TRIM(E5522&amp;""),'Référentiel Articles'!$A$2:$F$634,6,FALSE),""))</f>
      </c>
      <c r="J5522" s="90">
        <f>IF(OR($E5522="",$H5522=""),"",$H5522*$I5522)</f>
      </c>
      <c r="K5522" s="87" t="str">
        <v/>
      </c>
    </row>
    <row r="5523">
      <c r="A5523" s="74" t="str">
        <v/>
      </c>
      <c r="B5523" s="74" t="str">
        <v/>
      </c>
      <c r="C5523" s="75">
        <f>IF($E5523="","",IFERROR(VLOOKUP(TRIM(E5523&amp;""),'Référentiel Articles'!$A$2:$F$634,2,FALSE),""))</f>
      </c>
      <c r="D5523" s="75">
        <f>IF($E5523="","",IFERROR(VLOOKUP(TRIM(E5523&amp;""),'Référentiel Articles'!$A$2:$F$634,3,FALSE),""))</f>
      </c>
      <c r="E5523" s="74" t="str">
        <v/>
      </c>
      <c r="F5523" s="75">
        <f>IF($E5523="","",IFERROR(VLOOKUP(TRIM(E5523&amp;""),'Référentiel Articles'!$A$2:$F$634,4,FALSE),""))</f>
      </c>
      <c r="G5523" s="76">
        <f>IF($E5523="","",IFERROR(VLOOKUP(TRIM(E5523&amp;""),'Référentiel Articles'!$A$2:$F$634,5,FALSE),""))</f>
      </c>
      <c r="H5523" s="77" t="str">
        <v/>
      </c>
      <c r="I5523" s="76">
        <f>IF($E5523="","",IFERROR(VLOOKUP(TRIM(E5523&amp;""),'Référentiel Articles'!$A$2:$F$634,6,FALSE),""))</f>
      </c>
      <c r="J5523" s="78">
        <f>IF(OR($E5523="",$H5523=""),"",$H5523*$I5523)</f>
      </c>
      <c r="K5523" s="79" t="str">
        <v/>
      </c>
    </row>
    <row r="5524">
      <c r="A5524" s="81" t="str">
        <v/>
      </c>
      <c r="B5524" s="81" t="str">
        <v/>
      </c>
      <c r="C5524" s="83">
        <f>IF($E5524="","",IFERROR(VLOOKUP(TRIM(E5524&amp;""),'Référentiel Articles'!$A$2:$F$634,2,FALSE),""))</f>
      </c>
      <c r="D5524" s="83">
        <f>IF($E5524="","",IFERROR(VLOOKUP(TRIM(E5524&amp;""),'Référentiel Articles'!$A$2:$F$634,3,FALSE),""))</f>
      </c>
      <c r="E5524" s="81" t="str">
        <v/>
      </c>
      <c r="F5524" s="83">
        <f>IF($E5524="","",IFERROR(VLOOKUP(TRIM(E5524&amp;""),'Référentiel Articles'!$A$2:$F$634,4,FALSE),""))</f>
      </c>
      <c r="G5524" s="84">
        <f>IF($E5524="","",IFERROR(VLOOKUP(TRIM(E5524&amp;""),'Référentiel Articles'!$A$2:$F$634,5,FALSE),""))</f>
      </c>
      <c r="H5524" s="85" t="str">
        <v/>
      </c>
      <c r="I5524" s="84">
        <f>IF($E5524="","",IFERROR(VLOOKUP(TRIM(E5524&amp;""),'Référentiel Articles'!$A$2:$F$634,6,FALSE),""))</f>
      </c>
      <c r="J5524" s="90">
        <f>IF(OR($E5524="",$H5524=""),"",$H5524*$I5524)</f>
      </c>
      <c r="K5524" s="87" t="str">
        <v/>
      </c>
    </row>
    <row r="5525">
      <c r="A5525" s="74" t="str">
        <v/>
      </c>
      <c r="B5525" s="74" t="str">
        <v/>
      </c>
      <c r="C5525" s="75">
        <f>IF($E5525="","",IFERROR(VLOOKUP(TRIM(E5525&amp;""),'Référentiel Articles'!$A$2:$F$634,2,FALSE),""))</f>
      </c>
      <c r="D5525" s="75">
        <f>IF($E5525="","",IFERROR(VLOOKUP(TRIM(E5525&amp;""),'Référentiel Articles'!$A$2:$F$634,3,FALSE),""))</f>
      </c>
      <c r="E5525" s="74" t="str">
        <v/>
      </c>
      <c r="F5525" s="75">
        <f>IF($E5525="","",IFERROR(VLOOKUP(TRIM(E5525&amp;""),'Référentiel Articles'!$A$2:$F$634,4,FALSE),""))</f>
      </c>
      <c r="G5525" s="76">
        <f>IF($E5525="","",IFERROR(VLOOKUP(TRIM(E5525&amp;""),'Référentiel Articles'!$A$2:$F$634,5,FALSE),""))</f>
      </c>
      <c r="H5525" s="77" t="str">
        <v/>
      </c>
      <c r="I5525" s="76">
        <f>IF($E5525="","",IFERROR(VLOOKUP(TRIM(E5525&amp;""),'Référentiel Articles'!$A$2:$F$634,6,FALSE),""))</f>
      </c>
      <c r="J5525" s="78">
        <f>IF(OR($E5525="",$H5525=""),"",$H5525*$I5525)</f>
      </c>
      <c r="K5525" s="79" t="str">
        <v/>
      </c>
    </row>
    <row r="5526">
      <c r="A5526" s="81" t="str">
        <v/>
      </c>
      <c r="B5526" s="81" t="str">
        <v/>
      </c>
      <c r="C5526" s="83">
        <f>IF($E5526="","",IFERROR(VLOOKUP(TRIM(E5526&amp;""),'Référentiel Articles'!$A$2:$F$634,2,FALSE),""))</f>
      </c>
      <c r="D5526" s="83">
        <f>IF($E5526="","",IFERROR(VLOOKUP(TRIM(E5526&amp;""),'Référentiel Articles'!$A$2:$F$634,3,FALSE),""))</f>
      </c>
      <c r="E5526" s="81" t="str">
        <v/>
      </c>
      <c r="F5526" s="83">
        <f>IF($E5526="","",IFERROR(VLOOKUP(TRIM(E5526&amp;""),'Référentiel Articles'!$A$2:$F$634,4,FALSE),""))</f>
      </c>
      <c r="G5526" s="84">
        <f>IF($E5526="","",IFERROR(VLOOKUP(TRIM(E5526&amp;""),'Référentiel Articles'!$A$2:$F$634,5,FALSE),""))</f>
      </c>
      <c r="H5526" s="85" t="str">
        <v/>
      </c>
      <c r="I5526" s="84">
        <f>IF($E5526="","",IFERROR(VLOOKUP(TRIM(E5526&amp;""),'Référentiel Articles'!$A$2:$F$634,6,FALSE),""))</f>
      </c>
      <c r="J5526" s="90">
        <f>IF(OR($E5526="",$H5526=""),"",$H5526*$I5526)</f>
      </c>
      <c r="K5526" s="87" t="str">
        <v/>
      </c>
    </row>
    <row r="5527">
      <c r="A5527" s="74" t="str">
        <v/>
      </c>
      <c r="B5527" s="74" t="str">
        <v/>
      </c>
      <c r="C5527" s="75">
        <f>IF($E5527="","",IFERROR(VLOOKUP(TRIM(E5527&amp;""),'Référentiel Articles'!$A$2:$F$634,2,FALSE),""))</f>
      </c>
      <c r="D5527" s="75">
        <f>IF($E5527="","",IFERROR(VLOOKUP(TRIM(E5527&amp;""),'Référentiel Articles'!$A$2:$F$634,3,FALSE),""))</f>
      </c>
      <c r="E5527" s="74" t="str">
        <v/>
      </c>
      <c r="F5527" s="75">
        <f>IF($E5527="","",IFERROR(VLOOKUP(TRIM(E5527&amp;""),'Référentiel Articles'!$A$2:$F$634,4,FALSE),""))</f>
      </c>
      <c r="G5527" s="76">
        <f>IF($E5527="","",IFERROR(VLOOKUP(TRIM(E5527&amp;""),'Référentiel Articles'!$A$2:$F$634,5,FALSE),""))</f>
      </c>
      <c r="H5527" s="77" t="str">
        <v/>
      </c>
      <c r="I5527" s="76">
        <f>IF($E5527="","",IFERROR(VLOOKUP(TRIM(E5527&amp;""),'Référentiel Articles'!$A$2:$F$634,6,FALSE),""))</f>
      </c>
      <c r="J5527" s="78">
        <f>IF(OR($E5527="",$H5527=""),"",$H5527*$I5527)</f>
      </c>
      <c r="K5527" s="79" t="str">
        <v/>
      </c>
    </row>
    <row r="5528">
      <c r="A5528" s="81" t="str">
        <v/>
      </c>
      <c r="B5528" s="81" t="str">
        <v/>
      </c>
      <c r="C5528" s="83">
        <f>IF($E5528="","",IFERROR(VLOOKUP(TRIM(E5528&amp;""),'Référentiel Articles'!$A$2:$F$634,2,FALSE),""))</f>
      </c>
      <c r="D5528" s="83">
        <f>IF($E5528="","",IFERROR(VLOOKUP(TRIM(E5528&amp;""),'Référentiel Articles'!$A$2:$F$634,3,FALSE),""))</f>
      </c>
      <c r="E5528" s="81" t="str">
        <v/>
      </c>
      <c r="F5528" s="83">
        <f>IF($E5528="","",IFERROR(VLOOKUP(TRIM(E5528&amp;""),'Référentiel Articles'!$A$2:$F$634,4,FALSE),""))</f>
      </c>
      <c r="G5528" s="84">
        <f>IF($E5528="","",IFERROR(VLOOKUP(TRIM(E5528&amp;""),'Référentiel Articles'!$A$2:$F$634,5,FALSE),""))</f>
      </c>
      <c r="H5528" s="85" t="str">
        <v/>
      </c>
      <c r="I5528" s="84">
        <f>IF($E5528="","",IFERROR(VLOOKUP(TRIM(E5528&amp;""),'Référentiel Articles'!$A$2:$F$634,6,FALSE),""))</f>
      </c>
      <c r="J5528" s="90">
        <f>IF(OR($E5528="",$H5528=""),"",$H5528*$I5528)</f>
      </c>
      <c r="K5528" s="87" t="str">
        <v/>
      </c>
    </row>
    <row r="5529">
      <c r="A5529" s="74" t="str">
        <v/>
      </c>
      <c r="B5529" s="74" t="str">
        <v/>
      </c>
      <c r="C5529" s="75">
        <f>IF($E5529="","",IFERROR(VLOOKUP(TRIM(E5529&amp;""),'Référentiel Articles'!$A$2:$F$634,2,FALSE),""))</f>
      </c>
      <c r="D5529" s="75">
        <f>IF($E5529="","",IFERROR(VLOOKUP(TRIM(E5529&amp;""),'Référentiel Articles'!$A$2:$F$634,3,FALSE),""))</f>
      </c>
      <c r="E5529" s="74" t="str">
        <v/>
      </c>
      <c r="F5529" s="75">
        <f>IF($E5529="","",IFERROR(VLOOKUP(TRIM(E5529&amp;""),'Référentiel Articles'!$A$2:$F$634,4,FALSE),""))</f>
      </c>
      <c r="G5529" s="76">
        <f>IF($E5529="","",IFERROR(VLOOKUP(TRIM(E5529&amp;""),'Référentiel Articles'!$A$2:$F$634,5,FALSE),""))</f>
      </c>
      <c r="H5529" s="77" t="str">
        <v/>
      </c>
      <c r="I5529" s="76">
        <f>IF($E5529="","",IFERROR(VLOOKUP(TRIM(E5529&amp;""),'Référentiel Articles'!$A$2:$F$634,6,FALSE),""))</f>
      </c>
      <c r="J5529" s="78">
        <f>IF(OR($E5529="",$H5529=""),"",$H5529*$I5529)</f>
      </c>
      <c r="K5529" s="79" t="str">
        <v/>
      </c>
    </row>
    <row r="5530">
      <c r="A5530" s="81" t="str">
        <v/>
      </c>
      <c r="B5530" s="81" t="str">
        <v/>
      </c>
      <c r="C5530" s="83">
        <f>IF($E5530="","",IFERROR(VLOOKUP(TRIM(E5530&amp;""),'Référentiel Articles'!$A$2:$F$634,2,FALSE),""))</f>
      </c>
      <c r="D5530" s="83">
        <f>IF($E5530="","",IFERROR(VLOOKUP(TRIM(E5530&amp;""),'Référentiel Articles'!$A$2:$F$634,3,FALSE),""))</f>
      </c>
      <c r="E5530" s="81" t="str">
        <v/>
      </c>
      <c r="F5530" s="83">
        <f>IF($E5530="","",IFERROR(VLOOKUP(TRIM(E5530&amp;""),'Référentiel Articles'!$A$2:$F$634,4,FALSE),""))</f>
      </c>
      <c r="G5530" s="84">
        <f>IF($E5530="","",IFERROR(VLOOKUP(TRIM(E5530&amp;""),'Référentiel Articles'!$A$2:$F$634,5,FALSE),""))</f>
      </c>
      <c r="H5530" s="85" t="str">
        <v/>
      </c>
      <c r="I5530" s="84">
        <f>IF($E5530="","",IFERROR(VLOOKUP(TRIM(E5530&amp;""),'Référentiel Articles'!$A$2:$F$634,6,FALSE),""))</f>
      </c>
      <c r="J5530" s="90">
        <f>IF(OR($E5530="",$H5530=""),"",$H5530*$I5530)</f>
      </c>
      <c r="K5530" s="87" t="str">
        <v/>
      </c>
    </row>
    <row r="5531">
      <c r="A5531" s="74" t="str">
        <v/>
      </c>
      <c r="B5531" s="74" t="str">
        <v/>
      </c>
      <c r="C5531" s="75">
        <f>IF($E5531="","",IFERROR(VLOOKUP(TRIM(E5531&amp;""),'Référentiel Articles'!$A$2:$F$634,2,FALSE),""))</f>
      </c>
      <c r="D5531" s="75">
        <f>IF($E5531="","",IFERROR(VLOOKUP(TRIM(E5531&amp;""),'Référentiel Articles'!$A$2:$F$634,3,FALSE),""))</f>
      </c>
      <c r="E5531" s="74" t="str">
        <v/>
      </c>
      <c r="F5531" s="75">
        <f>IF($E5531="","",IFERROR(VLOOKUP(TRIM(E5531&amp;""),'Référentiel Articles'!$A$2:$F$634,4,FALSE),""))</f>
      </c>
      <c r="G5531" s="76">
        <f>IF($E5531="","",IFERROR(VLOOKUP(TRIM(E5531&amp;""),'Référentiel Articles'!$A$2:$F$634,5,FALSE),""))</f>
      </c>
      <c r="H5531" s="77" t="str">
        <v/>
      </c>
      <c r="I5531" s="76">
        <f>IF($E5531="","",IFERROR(VLOOKUP(TRIM(E5531&amp;""),'Référentiel Articles'!$A$2:$F$634,6,FALSE),""))</f>
      </c>
      <c r="J5531" s="78">
        <f>IF(OR($E5531="",$H5531=""),"",$H5531*$I5531)</f>
      </c>
      <c r="K5531" s="79" t="str">
        <v/>
      </c>
    </row>
    <row r="5532">
      <c r="A5532" s="81" t="str">
        <v/>
      </c>
      <c r="B5532" s="81" t="str">
        <v/>
      </c>
      <c r="C5532" s="83">
        <f>IF($E5532="","",IFERROR(VLOOKUP(TRIM(E5532&amp;""),'Référentiel Articles'!$A$2:$F$634,2,FALSE),""))</f>
      </c>
      <c r="D5532" s="83">
        <f>IF($E5532="","",IFERROR(VLOOKUP(TRIM(E5532&amp;""),'Référentiel Articles'!$A$2:$F$634,3,FALSE),""))</f>
      </c>
      <c r="E5532" s="81" t="str">
        <v/>
      </c>
      <c r="F5532" s="83">
        <f>IF($E5532="","",IFERROR(VLOOKUP(TRIM(E5532&amp;""),'Référentiel Articles'!$A$2:$F$634,4,FALSE),""))</f>
      </c>
      <c r="G5532" s="84">
        <f>IF($E5532="","",IFERROR(VLOOKUP(TRIM(E5532&amp;""),'Référentiel Articles'!$A$2:$F$634,5,FALSE),""))</f>
      </c>
      <c r="H5532" s="85" t="str">
        <v/>
      </c>
      <c r="I5532" s="84">
        <f>IF($E5532="","",IFERROR(VLOOKUP(TRIM(E5532&amp;""),'Référentiel Articles'!$A$2:$F$634,6,FALSE),""))</f>
      </c>
      <c r="J5532" s="90">
        <f>IF(OR($E5532="",$H5532=""),"",$H5532*$I5532)</f>
      </c>
      <c r="K5532" s="87" t="str">
        <v/>
      </c>
    </row>
    <row r="5533">
      <c r="A5533" s="74" t="str">
        <v/>
      </c>
      <c r="B5533" s="74" t="str">
        <v/>
      </c>
      <c r="C5533" s="75">
        <f>IF($E5533="","",IFERROR(VLOOKUP(TRIM(E5533&amp;""),'Référentiel Articles'!$A$2:$F$634,2,FALSE),""))</f>
      </c>
      <c r="D5533" s="75">
        <f>IF($E5533="","",IFERROR(VLOOKUP(TRIM(E5533&amp;""),'Référentiel Articles'!$A$2:$F$634,3,FALSE),""))</f>
      </c>
      <c r="E5533" s="74" t="str">
        <v/>
      </c>
      <c r="F5533" s="75">
        <f>IF($E5533="","",IFERROR(VLOOKUP(TRIM(E5533&amp;""),'Référentiel Articles'!$A$2:$F$634,4,FALSE),""))</f>
      </c>
      <c r="G5533" s="76">
        <f>IF($E5533="","",IFERROR(VLOOKUP(TRIM(E5533&amp;""),'Référentiel Articles'!$A$2:$F$634,5,FALSE),""))</f>
      </c>
      <c r="H5533" s="77" t="str">
        <v/>
      </c>
      <c r="I5533" s="76">
        <f>IF($E5533="","",IFERROR(VLOOKUP(TRIM(E5533&amp;""),'Référentiel Articles'!$A$2:$F$634,6,FALSE),""))</f>
      </c>
      <c r="J5533" s="78">
        <f>IF(OR($E5533="",$H5533=""),"",$H5533*$I5533)</f>
      </c>
      <c r="K5533" s="79" t="str">
        <v/>
      </c>
    </row>
    <row r="5534">
      <c r="A5534" s="81" t="str">
        <v/>
      </c>
      <c r="B5534" s="81" t="str">
        <v/>
      </c>
      <c r="C5534" s="83">
        <f>IF($E5534="","",IFERROR(VLOOKUP(TRIM(E5534&amp;""),'Référentiel Articles'!$A$2:$F$634,2,FALSE),""))</f>
      </c>
      <c r="D5534" s="83">
        <f>IF($E5534="","",IFERROR(VLOOKUP(TRIM(E5534&amp;""),'Référentiel Articles'!$A$2:$F$634,3,FALSE),""))</f>
      </c>
      <c r="E5534" s="81" t="str">
        <v/>
      </c>
      <c r="F5534" s="83">
        <f>IF($E5534="","",IFERROR(VLOOKUP(TRIM(E5534&amp;""),'Référentiel Articles'!$A$2:$F$634,4,FALSE),""))</f>
      </c>
      <c r="G5534" s="84">
        <f>IF($E5534="","",IFERROR(VLOOKUP(TRIM(E5534&amp;""),'Référentiel Articles'!$A$2:$F$634,5,FALSE),""))</f>
      </c>
      <c r="H5534" s="85" t="str">
        <v/>
      </c>
      <c r="I5534" s="84">
        <f>IF($E5534="","",IFERROR(VLOOKUP(TRIM(E5534&amp;""),'Référentiel Articles'!$A$2:$F$634,6,FALSE),""))</f>
      </c>
      <c r="J5534" s="90">
        <f>IF(OR($E5534="",$H5534=""),"",$H5534*$I5534)</f>
      </c>
      <c r="K5534" s="87" t="str">
        <v/>
      </c>
    </row>
    <row r="5535">
      <c r="A5535" s="74" t="str">
        <v/>
      </c>
      <c r="B5535" s="74" t="str">
        <v/>
      </c>
      <c r="C5535" s="75">
        <f>IF($E5535="","",IFERROR(VLOOKUP(TRIM(E5535&amp;""),'Référentiel Articles'!$A$2:$F$634,2,FALSE),""))</f>
      </c>
      <c r="D5535" s="75">
        <f>IF($E5535="","",IFERROR(VLOOKUP(TRIM(E5535&amp;""),'Référentiel Articles'!$A$2:$F$634,3,FALSE),""))</f>
      </c>
      <c r="E5535" s="74" t="str">
        <v/>
      </c>
      <c r="F5535" s="75">
        <f>IF($E5535="","",IFERROR(VLOOKUP(TRIM(E5535&amp;""),'Référentiel Articles'!$A$2:$F$634,4,FALSE),""))</f>
      </c>
      <c r="G5535" s="76">
        <f>IF($E5535="","",IFERROR(VLOOKUP(TRIM(E5535&amp;""),'Référentiel Articles'!$A$2:$F$634,5,FALSE),""))</f>
      </c>
      <c r="H5535" s="77" t="str">
        <v/>
      </c>
      <c r="I5535" s="76">
        <f>IF($E5535="","",IFERROR(VLOOKUP(TRIM(E5535&amp;""),'Référentiel Articles'!$A$2:$F$634,6,FALSE),""))</f>
      </c>
      <c r="J5535" s="78">
        <f>IF(OR($E5535="",$H5535=""),"",$H5535*$I5535)</f>
      </c>
      <c r="K5535" s="79" t="str">
        <v/>
      </c>
    </row>
    <row r="5536">
      <c r="A5536" s="81" t="str">
        <v/>
      </c>
      <c r="B5536" s="81" t="str">
        <v/>
      </c>
      <c r="C5536" s="83">
        <f>IF($E5536="","",IFERROR(VLOOKUP(TRIM(E5536&amp;""),'Référentiel Articles'!$A$2:$F$634,2,FALSE),""))</f>
      </c>
      <c r="D5536" s="83">
        <f>IF($E5536="","",IFERROR(VLOOKUP(TRIM(E5536&amp;""),'Référentiel Articles'!$A$2:$F$634,3,FALSE),""))</f>
      </c>
      <c r="E5536" s="81" t="str">
        <v/>
      </c>
      <c r="F5536" s="83">
        <f>IF($E5536="","",IFERROR(VLOOKUP(TRIM(E5536&amp;""),'Référentiel Articles'!$A$2:$F$634,4,FALSE),""))</f>
      </c>
      <c r="G5536" s="84">
        <f>IF($E5536="","",IFERROR(VLOOKUP(TRIM(E5536&amp;""),'Référentiel Articles'!$A$2:$F$634,5,FALSE),""))</f>
      </c>
      <c r="H5536" s="85" t="str">
        <v/>
      </c>
      <c r="I5536" s="84">
        <f>IF($E5536="","",IFERROR(VLOOKUP(TRIM(E5536&amp;""),'Référentiel Articles'!$A$2:$F$634,6,FALSE),""))</f>
      </c>
      <c r="J5536" s="90">
        <f>IF(OR($E5536="",$H5536=""),"",$H5536*$I5536)</f>
      </c>
      <c r="K5536" s="87" t="str">
        <v/>
      </c>
    </row>
    <row r="5537">
      <c r="A5537" s="74" t="str">
        <v/>
      </c>
      <c r="B5537" s="74" t="str">
        <v/>
      </c>
      <c r="C5537" s="75">
        <f>IF($E5537="","",IFERROR(VLOOKUP(TRIM(E5537&amp;""),'Référentiel Articles'!$A$2:$F$634,2,FALSE),""))</f>
      </c>
      <c r="D5537" s="75">
        <f>IF($E5537="","",IFERROR(VLOOKUP(TRIM(E5537&amp;""),'Référentiel Articles'!$A$2:$F$634,3,FALSE),""))</f>
      </c>
      <c r="E5537" s="74" t="str">
        <v/>
      </c>
      <c r="F5537" s="75">
        <f>IF($E5537="","",IFERROR(VLOOKUP(TRIM(E5537&amp;""),'Référentiel Articles'!$A$2:$F$634,4,FALSE),""))</f>
      </c>
      <c r="G5537" s="76">
        <f>IF($E5537="","",IFERROR(VLOOKUP(TRIM(E5537&amp;""),'Référentiel Articles'!$A$2:$F$634,5,FALSE),""))</f>
      </c>
      <c r="H5537" s="77" t="str">
        <v/>
      </c>
      <c r="I5537" s="76">
        <f>IF($E5537="","",IFERROR(VLOOKUP(TRIM(E5537&amp;""),'Référentiel Articles'!$A$2:$F$634,6,FALSE),""))</f>
      </c>
      <c r="J5537" s="78">
        <f>IF(OR($E5537="",$H5537=""),"",$H5537*$I5537)</f>
      </c>
      <c r="K5537" s="79" t="str">
        <v/>
      </c>
    </row>
    <row r="5538">
      <c r="A5538" s="81" t="str">
        <v/>
      </c>
      <c r="B5538" s="81" t="str">
        <v/>
      </c>
      <c r="C5538" s="83">
        <f>IF($E5538="","",IFERROR(VLOOKUP(TRIM(E5538&amp;""),'Référentiel Articles'!$A$2:$F$634,2,FALSE),""))</f>
      </c>
      <c r="D5538" s="83">
        <f>IF($E5538="","",IFERROR(VLOOKUP(TRIM(E5538&amp;""),'Référentiel Articles'!$A$2:$F$634,3,FALSE),""))</f>
      </c>
      <c r="E5538" s="81" t="str">
        <v/>
      </c>
      <c r="F5538" s="83">
        <f>IF($E5538="","",IFERROR(VLOOKUP(TRIM(E5538&amp;""),'Référentiel Articles'!$A$2:$F$634,4,FALSE),""))</f>
      </c>
      <c r="G5538" s="84">
        <f>IF($E5538="","",IFERROR(VLOOKUP(TRIM(E5538&amp;""),'Référentiel Articles'!$A$2:$F$634,5,FALSE),""))</f>
      </c>
      <c r="H5538" s="85" t="str">
        <v/>
      </c>
      <c r="I5538" s="84">
        <f>IF($E5538="","",IFERROR(VLOOKUP(TRIM(E5538&amp;""),'Référentiel Articles'!$A$2:$F$634,6,FALSE),""))</f>
      </c>
      <c r="J5538" s="90">
        <f>IF(OR($E5538="",$H5538=""),"",$H5538*$I5538)</f>
      </c>
      <c r="K5538" s="87" t="str">
        <v/>
      </c>
    </row>
    <row r="5539">
      <c r="A5539" s="74" t="str">
        <v/>
      </c>
      <c r="B5539" s="74" t="str">
        <v/>
      </c>
      <c r="C5539" s="75">
        <f>IF($E5539="","",IFERROR(VLOOKUP(TRIM(E5539&amp;""),'Référentiel Articles'!$A$2:$F$634,2,FALSE),""))</f>
      </c>
      <c r="D5539" s="75">
        <f>IF($E5539="","",IFERROR(VLOOKUP(TRIM(E5539&amp;""),'Référentiel Articles'!$A$2:$F$634,3,FALSE),""))</f>
      </c>
      <c r="E5539" s="74" t="str">
        <v/>
      </c>
      <c r="F5539" s="75">
        <f>IF($E5539="","",IFERROR(VLOOKUP(TRIM(E5539&amp;""),'Référentiel Articles'!$A$2:$F$634,4,FALSE),""))</f>
      </c>
      <c r="G5539" s="76">
        <f>IF($E5539="","",IFERROR(VLOOKUP(TRIM(E5539&amp;""),'Référentiel Articles'!$A$2:$F$634,5,FALSE),""))</f>
      </c>
      <c r="H5539" s="77" t="str">
        <v/>
      </c>
      <c r="I5539" s="76">
        <f>IF($E5539="","",IFERROR(VLOOKUP(TRIM(E5539&amp;""),'Référentiel Articles'!$A$2:$F$634,6,FALSE),""))</f>
      </c>
      <c r="J5539" s="78">
        <f>IF(OR($E5539="",$H5539=""),"",$H5539*$I5539)</f>
      </c>
      <c r="K5539" s="79" t="str">
        <v/>
      </c>
    </row>
    <row r="5540">
      <c r="A5540" s="81" t="str">
        <v/>
      </c>
      <c r="B5540" s="81" t="str">
        <v/>
      </c>
      <c r="C5540" s="83">
        <f>IF($E5540="","",IFERROR(VLOOKUP(TRIM(E5540&amp;""),'Référentiel Articles'!$A$2:$F$634,2,FALSE),""))</f>
      </c>
      <c r="D5540" s="83">
        <f>IF($E5540="","",IFERROR(VLOOKUP(TRIM(E5540&amp;""),'Référentiel Articles'!$A$2:$F$634,3,FALSE),""))</f>
      </c>
      <c r="E5540" s="81" t="str">
        <v/>
      </c>
      <c r="F5540" s="83">
        <f>IF($E5540="","",IFERROR(VLOOKUP(TRIM(E5540&amp;""),'Référentiel Articles'!$A$2:$F$634,4,FALSE),""))</f>
      </c>
      <c r="G5540" s="84">
        <f>IF($E5540="","",IFERROR(VLOOKUP(TRIM(E5540&amp;""),'Référentiel Articles'!$A$2:$F$634,5,FALSE),""))</f>
      </c>
      <c r="H5540" s="85" t="str">
        <v/>
      </c>
      <c r="I5540" s="84">
        <f>IF($E5540="","",IFERROR(VLOOKUP(TRIM(E5540&amp;""),'Référentiel Articles'!$A$2:$F$634,6,FALSE),""))</f>
      </c>
      <c r="J5540" s="90">
        <f>IF(OR($E5540="",$H5540=""),"",$H5540*$I5540)</f>
      </c>
      <c r="K5540" s="87" t="str">
        <v/>
      </c>
    </row>
    <row r="5541">
      <c r="A5541" s="74" t="str">
        <v/>
      </c>
      <c r="B5541" s="74" t="str">
        <v/>
      </c>
      <c r="C5541" s="75">
        <f>IF($E5541="","",IFERROR(VLOOKUP(TRIM(E5541&amp;""),'Référentiel Articles'!$A$2:$F$634,2,FALSE),""))</f>
      </c>
      <c r="D5541" s="75">
        <f>IF($E5541="","",IFERROR(VLOOKUP(TRIM(E5541&amp;""),'Référentiel Articles'!$A$2:$F$634,3,FALSE),""))</f>
      </c>
      <c r="E5541" s="74" t="str">
        <v/>
      </c>
      <c r="F5541" s="75">
        <f>IF($E5541="","",IFERROR(VLOOKUP(TRIM(E5541&amp;""),'Référentiel Articles'!$A$2:$F$634,4,FALSE),""))</f>
      </c>
      <c r="G5541" s="76">
        <f>IF($E5541="","",IFERROR(VLOOKUP(TRIM(E5541&amp;""),'Référentiel Articles'!$A$2:$F$634,5,FALSE),""))</f>
      </c>
      <c r="H5541" s="77" t="str">
        <v/>
      </c>
      <c r="I5541" s="76">
        <f>IF($E5541="","",IFERROR(VLOOKUP(TRIM(E5541&amp;""),'Référentiel Articles'!$A$2:$F$634,6,FALSE),""))</f>
      </c>
      <c r="J5541" s="78">
        <f>IF(OR($E5541="",$H5541=""),"",$H5541*$I5541)</f>
      </c>
      <c r="K5541" s="79" t="str">
        <v/>
      </c>
    </row>
    <row r="5542">
      <c r="A5542" s="81" t="str">
        <v/>
      </c>
      <c r="B5542" s="81" t="str">
        <v/>
      </c>
      <c r="C5542" s="83">
        <f>IF($E5542="","",IFERROR(VLOOKUP(TRIM(E5542&amp;""),'Référentiel Articles'!$A$2:$F$634,2,FALSE),""))</f>
      </c>
      <c r="D5542" s="83">
        <f>IF($E5542="","",IFERROR(VLOOKUP(TRIM(E5542&amp;""),'Référentiel Articles'!$A$2:$F$634,3,FALSE),""))</f>
      </c>
      <c r="E5542" s="81" t="str">
        <v/>
      </c>
      <c r="F5542" s="83">
        <f>IF($E5542="","",IFERROR(VLOOKUP(TRIM(E5542&amp;""),'Référentiel Articles'!$A$2:$F$634,4,FALSE),""))</f>
      </c>
      <c r="G5542" s="84">
        <f>IF($E5542="","",IFERROR(VLOOKUP(TRIM(E5542&amp;""),'Référentiel Articles'!$A$2:$F$634,5,FALSE),""))</f>
      </c>
      <c r="H5542" s="85" t="str">
        <v/>
      </c>
      <c r="I5542" s="84">
        <f>IF($E5542="","",IFERROR(VLOOKUP(TRIM(E5542&amp;""),'Référentiel Articles'!$A$2:$F$634,6,FALSE),""))</f>
      </c>
      <c r="J5542" s="90">
        <f>IF(OR($E5542="",$H5542=""),"",$H5542*$I5542)</f>
      </c>
      <c r="K5542" s="87" t="str">
        <v/>
      </c>
    </row>
    <row r="5543">
      <c r="A5543" s="74" t="str">
        <v/>
      </c>
      <c r="B5543" s="74" t="str">
        <v/>
      </c>
      <c r="C5543" s="75">
        <f>IF($E5543="","",IFERROR(VLOOKUP(TRIM(E5543&amp;""),'Référentiel Articles'!$A$2:$F$634,2,FALSE),""))</f>
      </c>
      <c r="D5543" s="75">
        <f>IF($E5543="","",IFERROR(VLOOKUP(TRIM(E5543&amp;""),'Référentiel Articles'!$A$2:$F$634,3,FALSE),""))</f>
      </c>
      <c r="E5543" s="74" t="str">
        <v/>
      </c>
      <c r="F5543" s="75">
        <f>IF($E5543="","",IFERROR(VLOOKUP(TRIM(E5543&amp;""),'Référentiel Articles'!$A$2:$F$634,4,FALSE),""))</f>
      </c>
      <c r="G5543" s="76">
        <f>IF($E5543="","",IFERROR(VLOOKUP(TRIM(E5543&amp;""),'Référentiel Articles'!$A$2:$F$634,5,FALSE),""))</f>
      </c>
      <c r="H5543" s="77" t="str">
        <v/>
      </c>
      <c r="I5543" s="76">
        <f>IF($E5543="","",IFERROR(VLOOKUP(TRIM(E5543&amp;""),'Référentiel Articles'!$A$2:$F$634,6,FALSE),""))</f>
      </c>
      <c r="J5543" s="78">
        <f>IF(OR($E5543="",$H5543=""),"",$H5543*$I5543)</f>
      </c>
      <c r="K5543" s="79" t="str">
        <v/>
      </c>
    </row>
    <row r="5544">
      <c r="A5544" s="81" t="str">
        <v/>
      </c>
      <c r="B5544" s="81" t="str">
        <v/>
      </c>
      <c r="C5544" s="83">
        <f>IF($E5544="","",IFERROR(VLOOKUP(TRIM(E5544&amp;""),'Référentiel Articles'!$A$2:$F$634,2,FALSE),""))</f>
      </c>
      <c r="D5544" s="83">
        <f>IF($E5544="","",IFERROR(VLOOKUP(TRIM(E5544&amp;""),'Référentiel Articles'!$A$2:$F$634,3,FALSE),""))</f>
      </c>
      <c r="E5544" s="81" t="str">
        <v/>
      </c>
      <c r="F5544" s="83">
        <f>IF($E5544="","",IFERROR(VLOOKUP(TRIM(E5544&amp;""),'Référentiel Articles'!$A$2:$F$634,4,FALSE),""))</f>
      </c>
      <c r="G5544" s="84">
        <f>IF($E5544="","",IFERROR(VLOOKUP(TRIM(E5544&amp;""),'Référentiel Articles'!$A$2:$F$634,5,FALSE),""))</f>
      </c>
      <c r="H5544" s="85" t="str">
        <v/>
      </c>
      <c r="I5544" s="84">
        <f>IF($E5544="","",IFERROR(VLOOKUP(TRIM(E5544&amp;""),'Référentiel Articles'!$A$2:$F$634,6,FALSE),""))</f>
      </c>
      <c r="J5544" s="90">
        <f>IF(OR($E5544="",$H5544=""),"",$H5544*$I5544)</f>
      </c>
      <c r="K5544" s="87" t="str">
        <v/>
      </c>
    </row>
    <row r="5545">
      <c r="A5545" s="74" t="str">
        <v/>
      </c>
      <c r="B5545" s="74" t="str">
        <v/>
      </c>
      <c r="C5545" s="75">
        <f>IF($E5545="","",IFERROR(VLOOKUP(TRIM(E5545&amp;""),'Référentiel Articles'!$A$2:$F$634,2,FALSE),""))</f>
      </c>
      <c r="D5545" s="75">
        <f>IF($E5545="","",IFERROR(VLOOKUP(TRIM(E5545&amp;""),'Référentiel Articles'!$A$2:$F$634,3,FALSE),""))</f>
      </c>
      <c r="E5545" s="74" t="str">
        <v/>
      </c>
      <c r="F5545" s="75">
        <f>IF($E5545="","",IFERROR(VLOOKUP(TRIM(E5545&amp;""),'Référentiel Articles'!$A$2:$F$634,4,FALSE),""))</f>
      </c>
      <c r="G5545" s="76">
        <f>IF($E5545="","",IFERROR(VLOOKUP(TRIM(E5545&amp;""),'Référentiel Articles'!$A$2:$F$634,5,FALSE),""))</f>
      </c>
      <c r="H5545" s="77" t="str">
        <v/>
      </c>
      <c r="I5545" s="76">
        <f>IF($E5545="","",IFERROR(VLOOKUP(TRIM(E5545&amp;""),'Référentiel Articles'!$A$2:$F$634,6,FALSE),""))</f>
      </c>
      <c r="J5545" s="78">
        <f>IF(OR($E5545="",$H5545=""),"",$H5545*$I5545)</f>
      </c>
      <c r="K5545" s="79" t="str">
        <v/>
      </c>
    </row>
    <row r="5546">
      <c r="A5546" s="81" t="str">
        <v/>
      </c>
      <c r="B5546" s="81" t="str">
        <v/>
      </c>
      <c r="C5546" s="83">
        <f>IF($E5546="","",IFERROR(VLOOKUP(TRIM(E5546&amp;""),'Référentiel Articles'!$A$2:$F$634,2,FALSE),""))</f>
      </c>
      <c r="D5546" s="83">
        <f>IF($E5546="","",IFERROR(VLOOKUP(TRIM(E5546&amp;""),'Référentiel Articles'!$A$2:$F$634,3,FALSE),""))</f>
      </c>
      <c r="E5546" s="81" t="str">
        <v/>
      </c>
      <c r="F5546" s="83">
        <f>IF($E5546="","",IFERROR(VLOOKUP(TRIM(E5546&amp;""),'Référentiel Articles'!$A$2:$F$634,4,FALSE),""))</f>
      </c>
      <c r="G5546" s="84">
        <f>IF($E5546="","",IFERROR(VLOOKUP(TRIM(E5546&amp;""),'Référentiel Articles'!$A$2:$F$634,5,FALSE),""))</f>
      </c>
      <c r="H5546" s="85" t="str">
        <v/>
      </c>
      <c r="I5546" s="84">
        <f>IF($E5546="","",IFERROR(VLOOKUP(TRIM(E5546&amp;""),'Référentiel Articles'!$A$2:$F$634,6,FALSE),""))</f>
      </c>
      <c r="J5546" s="90">
        <f>IF(OR($E5546="",$H5546=""),"",$H5546*$I5546)</f>
      </c>
      <c r="K5546" s="87" t="str">
        <v/>
      </c>
    </row>
    <row r="5547">
      <c r="A5547" s="74" t="str">
        <v/>
      </c>
      <c r="B5547" s="74" t="str">
        <v/>
      </c>
      <c r="C5547" s="75">
        <f>IF($E5547="","",IFERROR(VLOOKUP(TRIM(E5547&amp;""),'Référentiel Articles'!$A$2:$F$634,2,FALSE),""))</f>
      </c>
      <c r="D5547" s="75">
        <f>IF($E5547="","",IFERROR(VLOOKUP(TRIM(E5547&amp;""),'Référentiel Articles'!$A$2:$F$634,3,FALSE),""))</f>
      </c>
      <c r="E5547" s="74" t="str">
        <v/>
      </c>
      <c r="F5547" s="75">
        <f>IF($E5547="","",IFERROR(VLOOKUP(TRIM(E5547&amp;""),'Référentiel Articles'!$A$2:$F$634,4,FALSE),""))</f>
      </c>
      <c r="G5547" s="76">
        <f>IF($E5547="","",IFERROR(VLOOKUP(TRIM(E5547&amp;""),'Référentiel Articles'!$A$2:$F$634,5,FALSE),""))</f>
      </c>
      <c r="H5547" s="77" t="str">
        <v/>
      </c>
      <c r="I5547" s="76">
        <f>IF($E5547="","",IFERROR(VLOOKUP(TRIM(E5547&amp;""),'Référentiel Articles'!$A$2:$F$634,6,FALSE),""))</f>
      </c>
      <c r="J5547" s="78">
        <f>IF(OR($E5547="",$H5547=""),"",$H5547*$I5547)</f>
      </c>
      <c r="K5547" s="79" t="str">
        <v/>
      </c>
    </row>
    <row r="5548">
      <c r="A5548" s="81" t="str">
        <v/>
      </c>
      <c r="B5548" s="81" t="str">
        <v/>
      </c>
      <c r="C5548" s="83">
        <f>IF($E5548="","",IFERROR(VLOOKUP(TRIM(E5548&amp;""),'Référentiel Articles'!$A$2:$F$634,2,FALSE),""))</f>
      </c>
      <c r="D5548" s="83">
        <f>IF($E5548="","",IFERROR(VLOOKUP(TRIM(E5548&amp;""),'Référentiel Articles'!$A$2:$F$634,3,FALSE),""))</f>
      </c>
      <c r="E5548" s="81" t="str">
        <v/>
      </c>
      <c r="F5548" s="83">
        <f>IF($E5548="","",IFERROR(VLOOKUP(TRIM(E5548&amp;""),'Référentiel Articles'!$A$2:$F$634,4,FALSE),""))</f>
      </c>
      <c r="G5548" s="84">
        <f>IF($E5548="","",IFERROR(VLOOKUP(TRIM(E5548&amp;""),'Référentiel Articles'!$A$2:$F$634,5,FALSE),""))</f>
      </c>
      <c r="H5548" s="85" t="str">
        <v/>
      </c>
      <c r="I5548" s="84">
        <f>IF($E5548="","",IFERROR(VLOOKUP(TRIM(E5548&amp;""),'Référentiel Articles'!$A$2:$F$634,6,FALSE),""))</f>
      </c>
      <c r="J5548" s="90">
        <f>IF(OR($E5548="",$H5548=""),"",$H5548*$I5548)</f>
      </c>
      <c r="K5548" s="87" t="str">
        <v/>
      </c>
    </row>
    <row r="5549">
      <c r="A5549" s="74" t="str">
        <v/>
      </c>
      <c r="B5549" s="74" t="str">
        <v/>
      </c>
      <c r="C5549" s="75">
        <f>IF($E5549="","",IFERROR(VLOOKUP(TRIM(E5549&amp;""),'Référentiel Articles'!$A$2:$F$634,2,FALSE),""))</f>
      </c>
      <c r="D5549" s="75">
        <f>IF($E5549="","",IFERROR(VLOOKUP(TRIM(E5549&amp;""),'Référentiel Articles'!$A$2:$F$634,3,FALSE),""))</f>
      </c>
      <c r="E5549" s="74" t="str">
        <v/>
      </c>
      <c r="F5549" s="75">
        <f>IF($E5549="","",IFERROR(VLOOKUP(TRIM(E5549&amp;""),'Référentiel Articles'!$A$2:$F$634,4,FALSE),""))</f>
      </c>
      <c r="G5549" s="76">
        <f>IF($E5549="","",IFERROR(VLOOKUP(TRIM(E5549&amp;""),'Référentiel Articles'!$A$2:$F$634,5,FALSE),""))</f>
      </c>
      <c r="H5549" s="77" t="str">
        <v/>
      </c>
      <c r="I5549" s="76">
        <f>IF($E5549="","",IFERROR(VLOOKUP(TRIM(E5549&amp;""),'Référentiel Articles'!$A$2:$F$634,6,FALSE),""))</f>
      </c>
      <c r="J5549" s="78">
        <f>IF(OR($E5549="",$H5549=""),"",$H5549*$I5549)</f>
      </c>
      <c r="K5549" s="79" t="str">
        <v/>
      </c>
    </row>
    <row r="5550">
      <c r="A5550" s="81" t="str">
        <v/>
      </c>
      <c r="B5550" s="81" t="str">
        <v/>
      </c>
      <c r="C5550" s="83">
        <f>IF($E5550="","",IFERROR(VLOOKUP(TRIM(E5550&amp;""),'Référentiel Articles'!$A$2:$F$634,2,FALSE),""))</f>
      </c>
      <c r="D5550" s="83">
        <f>IF($E5550="","",IFERROR(VLOOKUP(TRIM(E5550&amp;""),'Référentiel Articles'!$A$2:$F$634,3,FALSE),""))</f>
      </c>
      <c r="E5550" s="81" t="str">
        <v/>
      </c>
      <c r="F5550" s="83">
        <f>IF($E5550="","",IFERROR(VLOOKUP(TRIM(E5550&amp;""),'Référentiel Articles'!$A$2:$F$634,4,FALSE),""))</f>
      </c>
      <c r="G5550" s="84">
        <f>IF($E5550="","",IFERROR(VLOOKUP(TRIM(E5550&amp;""),'Référentiel Articles'!$A$2:$F$634,5,FALSE),""))</f>
      </c>
      <c r="H5550" s="85" t="str">
        <v/>
      </c>
      <c r="I5550" s="84">
        <f>IF($E5550="","",IFERROR(VLOOKUP(TRIM(E5550&amp;""),'Référentiel Articles'!$A$2:$F$634,6,FALSE),""))</f>
      </c>
      <c r="J5550" s="90">
        <f>IF(OR($E5550="",$H5550=""),"",$H5550*$I5550)</f>
      </c>
      <c r="K5550" s="87" t="str">
        <v/>
      </c>
    </row>
    <row r="5551">
      <c r="A5551" s="74" t="str">
        <v/>
      </c>
      <c r="B5551" s="74" t="str">
        <v/>
      </c>
      <c r="C5551" s="75">
        <f>IF($E5551="","",IFERROR(VLOOKUP(TRIM(E5551&amp;""),'Référentiel Articles'!$A$2:$F$634,2,FALSE),""))</f>
      </c>
      <c r="D5551" s="75">
        <f>IF($E5551="","",IFERROR(VLOOKUP(TRIM(E5551&amp;""),'Référentiel Articles'!$A$2:$F$634,3,FALSE),""))</f>
      </c>
      <c r="E5551" s="74" t="str">
        <v/>
      </c>
      <c r="F5551" s="75">
        <f>IF($E5551="","",IFERROR(VLOOKUP(TRIM(E5551&amp;""),'Référentiel Articles'!$A$2:$F$634,4,FALSE),""))</f>
      </c>
      <c r="G5551" s="76">
        <f>IF($E5551="","",IFERROR(VLOOKUP(TRIM(E5551&amp;""),'Référentiel Articles'!$A$2:$F$634,5,FALSE),""))</f>
      </c>
      <c r="H5551" s="77" t="str">
        <v/>
      </c>
      <c r="I5551" s="76">
        <f>IF($E5551="","",IFERROR(VLOOKUP(TRIM(E5551&amp;""),'Référentiel Articles'!$A$2:$F$634,6,FALSE),""))</f>
      </c>
      <c r="J5551" s="78">
        <f>IF(OR($E5551="",$H5551=""),"",$H5551*$I5551)</f>
      </c>
      <c r="K5551" s="79" t="str">
        <v/>
      </c>
    </row>
    <row r="5552">
      <c r="A5552" s="81" t="str">
        <v/>
      </c>
      <c r="B5552" s="81" t="str">
        <v/>
      </c>
      <c r="C5552" s="83">
        <f>IF($E5552="","",IFERROR(VLOOKUP(TRIM(E5552&amp;""),'Référentiel Articles'!$A$2:$F$634,2,FALSE),""))</f>
      </c>
      <c r="D5552" s="83">
        <f>IF($E5552="","",IFERROR(VLOOKUP(TRIM(E5552&amp;""),'Référentiel Articles'!$A$2:$F$634,3,FALSE),""))</f>
      </c>
      <c r="E5552" s="81" t="str">
        <v/>
      </c>
      <c r="F5552" s="83">
        <f>IF($E5552="","",IFERROR(VLOOKUP(TRIM(E5552&amp;""),'Référentiel Articles'!$A$2:$F$634,4,FALSE),""))</f>
      </c>
      <c r="G5552" s="84">
        <f>IF($E5552="","",IFERROR(VLOOKUP(TRIM(E5552&amp;""),'Référentiel Articles'!$A$2:$F$634,5,FALSE),""))</f>
      </c>
      <c r="H5552" s="85" t="str">
        <v/>
      </c>
      <c r="I5552" s="84">
        <f>IF($E5552="","",IFERROR(VLOOKUP(TRIM(E5552&amp;""),'Référentiel Articles'!$A$2:$F$634,6,FALSE),""))</f>
      </c>
      <c r="J5552" s="90">
        <f>IF(OR($E5552="",$H5552=""),"",$H5552*$I5552)</f>
      </c>
      <c r="K5552" s="87" t="str">
        <v/>
      </c>
    </row>
    <row r="5553">
      <c r="A5553" s="74" t="str">
        <v/>
      </c>
      <c r="B5553" s="74" t="str">
        <v/>
      </c>
      <c r="C5553" s="75">
        <f>IF($E5553="","",IFERROR(VLOOKUP(TRIM(E5553&amp;""),'Référentiel Articles'!$A$2:$F$634,2,FALSE),""))</f>
      </c>
      <c r="D5553" s="75">
        <f>IF($E5553="","",IFERROR(VLOOKUP(TRIM(E5553&amp;""),'Référentiel Articles'!$A$2:$F$634,3,FALSE),""))</f>
      </c>
      <c r="E5553" s="74" t="str">
        <v/>
      </c>
      <c r="F5553" s="75">
        <f>IF($E5553="","",IFERROR(VLOOKUP(TRIM(E5553&amp;""),'Référentiel Articles'!$A$2:$F$634,4,FALSE),""))</f>
      </c>
      <c r="G5553" s="76">
        <f>IF($E5553="","",IFERROR(VLOOKUP(TRIM(E5553&amp;""),'Référentiel Articles'!$A$2:$F$634,5,FALSE),""))</f>
      </c>
      <c r="H5553" s="77" t="str">
        <v/>
      </c>
      <c r="I5553" s="76">
        <f>IF($E5553="","",IFERROR(VLOOKUP(TRIM(E5553&amp;""),'Référentiel Articles'!$A$2:$F$634,6,FALSE),""))</f>
      </c>
      <c r="J5553" s="78">
        <f>IF(OR($E5553="",$H5553=""),"",$H5553*$I5553)</f>
      </c>
      <c r="K5553" s="79" t="str">
        <v/>
      </c>
    </row>
    <row r="5554">
      <c r="A5554" s="81" t="str">
        <v/>
      </c>
      <c r="B5554" s="81" t="str">
        <v/>
      </c>
      <c r="C5554" s="83">
        <f>IF($E5554="","",IFERROR(VLOOKUP(TRIM(E5554&amp;""),'Référentiel Articles'!$A$2:$F$634,2,FALSE),""))</f>
      </c>
      <c r="D5554" s="83">
        <f>IF($E5554="","",IFERROR(VLOOKUP(TRIM(E5554&amp;""),'Référentiel Articles'!$A$2:$F$634,3,FALSE),""))</f>
      </c>
      <c r="E5554" s="81" t="str">
        <v/>
      </c>
      <c r="F5554" s="83">
        <f>IF($E5554="","",IFERROR(VLOOKUP(TRIM(E5554&amp;""),'Référentiel Articles'!$A$2:$F$634,4,FALSE),""))</f>
      </c>
      <c r="G5554" s="84">
        <f>IF($E5554="","",IFERROR(VLOOKUP(TRIM(E5554&amp;""),'Référentiel Articles'!$A$2:$F$634,5,FALSE),""))</f>
      </c>
      <c r="H5554" s="85" t="str">
        <v/>
      </c>
      <c r="I5554" s="84">
        <f>IF($E5554="","",IFERROR(VLOOKUP(TRIM(E5554&amp;""),'Référentiel Articles'!$A$2:$F$634,6,FALSE),""))</f>
      </c>
      <c r="J5554" s="90">
        <f>IF(OR($E5554="",$H5554=""),"",$H5554*$I5554)</f>
      </c>
      <c r="K5554" s="87" t="str">
        <v/>
      </c>
    </row>
    <row r="5555">
      <c r="A5555" s="74" t="str">
        <v/>
      </c>
      <c r="B5555" s="74" t="str">
        <v/>
      </c>
      <c r="C5555" s="75">
        <f>IF($E5555="","",IFERROR(VLOOKUP(TRIM(E5555&amp;""),'Référentiel Articles'!$A$2:$F$634,2,FALSE),""))</f>
      </c>
      <c r="D5555" s="75">
        <f>IF($E5555="","",IFERROR(VLOOKUP(TRIM(E5555&amp;""),'Référentiel Articles'!$A$2:$F$634,3,FALSE),""))</f>
      </c>
      <c r="E5555" s="74" t="str">
        <v/>
      </c>
      <c r="F5555" s="75">
        <f>IF($E5555="","",IFERROR(VLOOKUP(TRIM(E5555&amp;""),'Référentiel Articles'!$A$2:$F$634,4,FALSE),""))</f>
      </c>
      <c r="G5555" s="76">
        <f>IF($E5555="","",IFERROR(VLOOKUP(TRIM(E5555&amp;""),'Référentiel Articles'!$A$2:$F$634,5,FALSE),""))</f>
      </c>
      <c r="H5555" s="77" t="str">
        <v/>
      </c>
      <c r="I5555" s="76">
        <f>IF($E5555="","",IFERROR(VLOOKUP(TRIM(E5555&amp;""),'Référentiel Articles'!$A$2:$F$634,6,FALSE),""))</f>
      </c>
      <c r="J5555" s="78">
        <f>IF(OR($E5555="",$H5555=""),"",$H5555*$I5555)</f>
      </c>
      <c r="K5555" s="79" t="str">
        <v/>
      </c>
    </row>
    <row r="5556">
      <c r="A5556" s="81" t="str">
        <v/>
      </c>
      <c r="B5556" s="81" t="str">
        <v/>
      </c>
      <c r="C5556" s="83">
        <f>IF($E5556="","",IFERROR(VLOOKUP(TRIM(E5556&amp;""),'Référentiel Articles'!$A$2:$F$634,2,FALSE),""))</f>
      </c>
      <c r="D5556" s="83">
        <f>IF($E5556="","",IFERROR(VLOOKUP(TRIM(E5556&amp;""),'Référentiel Articles'!$A$2:$F$634,3,FALSE),""))</f>
      </c>
      <c r="E5556" s="81" t="str">
        <v/>
      </c>
      <c r="F5556" s="83">
        <f>IF($E5556="","",IFERROR(VLOOKUP(TRIM(E5556&amp;""),'Référentiel Articles'!$A$2:$F$634,4,FALSE),""))</f>
      </c>
      <c r="G5556" s="84">
        <f>IF($E5556="","",IFERROR(VLOOKUP(TRIM(E5556&amp;""),'Référentiel Articles'!$A$2:$F$634,5,FALSE),""))</f>
      </c>
      <c r="H5556" s="85" t="str">
        <v/>
      </c>
      <c r="I5556" s="84">
        <f>IF($E5556="","",IFERROR(VLOOKUP(TRIM(E5556&amp;""),'Référentiel Articles'!$A$2:$F$634,6,FALSE),""))</f>
      </c>
      <c r="J5556" s="90">
        <f>IF(OR($E5556="",$H5556=""),"",$H5556*$I5556)</f>
      </c>
      <c r="K5556" s="87" t="str">
        <v/>
      </c>
    </row>
    <row r="5557">
      <c r="A5557" s="74" t="str">
        <v/>
      </c>
      <c r="B5557" s="74" t="str">
        <v/>
      </c>
      <c r="C5557" s="75">
        <f>IF($E5557="","",IFERROR(VLOOKUP(TRIM(E5557&amp;""),'Référentiel Articles'!$A$2:$F$634,2,FALSE),""))</f>
      </c>
      <c r="D5557" s="75">
        <f>IF($E5557="","",IFERROR(VLOOKUP(TRIM(E5557&amp;""),'Référentiel Articles'!$A$2:$F$634,3,FALSE),""))</f>
      </c>
      <c r="E5557" s="74" t="str">
        <v/>
      </c>
      <c r="F5557" s="75">
        <f>IF($E5557="","",IFERROR(VLOOKUP(TRIM(E5557&amp;""),'Référentiel Articles'!$A$2:$F$634,4,FALSE),""))</f>
      </c>
      <c r="G5557" s="76">
        <f>IF($E5557="","",IFERROR(VLOOKUP(TRIM(E5557&amp;""),'Référentiel Articles'!$A$2:$F$634,5,FALSE),""))</f>
      </c>
      <c r="H5557" s="77" t="str">
        <v/>
      </c>
      <c r="I5557" s="76">
        <f>IF($E5557="","",IFERROR(VLOOKUP(TRIM(E5557&amp;""),'Référentiel Articles'!$A$2:$F$634,6,FALSE),""))</f>
      </c>
      <c r="J5557" s="78">
        <f>IF(OR($E5557="",$H5557=""),"",$H5557*$I5557)</f>
      </c>
      <c r="K5557" s="79" t="str">
        <v/>
      </c>
    </row>
    <row r="5558">
      <c r="A5558" s="81" t="str">
        <v/>
      </c>
      <c r="B5558" s="81" t="str">
        <v/>
      </c>
      <c r="C5558" s="83">
        <f>IF($E5558="","",IFERROR(VLOOKUP(TRIM(E5558&amp;""),'Référentiel Articles'!$A$2:$F$634,2,FALSE),""))</f>
      </c>
      <c r="D5558" s="83">
        <f>IF($E5558="","",IFERROR(VLOOKUP(TRIM(E5558&amp;""),'Référentiel Articles'!$A$2:$F$634,3,FALSE),""))</f>
      </c>
      <c r="E5558" s="81" t="str">
        <v/>
      </c>
      <c r="F5558" s="83">
        <f>IF($E5558="","",IFERROR(VLOOKUP(TRIM(E5558&amp;""),'Référentiel Articles'!$A$2:$F$634,4,FALSE),""))</f>
      </c>
      <c r="G5558" s="84">
        <f>IF($E5558="","",IFERROR(VLOOKUP(TRIM(E5558&amp;""),'Référentiel Articles'!$A$2:$F$634,5,FALSE),""))</f>
      </c>
      <c r="H5558" s="85" t="str">
        <v/>
      </c>
      <c r="I5558" s="84">
        <f>IF($E5558="","",IFERROR(VLOOKUP(TRIM(E5558&amp;""),'Référentiel Articles'!$A$2:$F$634,6,FALSE),""))</f>
      </c>
      <c r="J5558" s="90">
        <f>IF(OR($E5558="",$H5558=""),"",$H5558*$I5558)</f>
      </c>
      <c r="K5558" s="87" t="str">
        <v/>
      </c>
    </row>
    <row r="5559">
      <c r="A5559" s="74" t="str">
        <v/>
      </c>
      <c r="B5559" s="74" t="str">
        <v/>
      </c>
      <c r="C5559" s="75">
        <f>IF($E5559="","",IFERROR(VLOOKUP(TRIM(E5559&amp;""),'Référentiel Articles'!$A$2:$F$634,2,FALSE),""))</f>
      </c>
      <c r="D5559" s="75">
        <f>IF($E5559="","",IFERROR(VLOOKUP(TRIM(E5559&amp;""),'Référentiel Articles'!$A$2:$F$634,3,FALSE),""))</f>
      </c>
      <c r="E5559" s="74" t="str">
        <v/>
      </c>
      <c r="F5559" s="75">
        <f>IF($E5559="","",IFERROR(VLOOKUP(TRIM(E5559&amp;""),'Référentiel Articles'!$A$2:$F$634,4,FALSE),""))</f>
      </c>
      <c r="G5559" s="76">
        <f>IF($E5559="","",IFERROR(VLOOKUP(TRIM(E5559&amp;""),'Référentiel Articles'!$A$2:$F$634,5,FALSE),""))</f>
      </c>
      <c r="H5559" s="77" t="str">
        <v/>
      </c>
      <c r="I5559" s="76">
        <f>IF($E5559="","",IFERROR(VLOOKUP(TRIM(E5559&amp;""),'Référentiel Articles'!$A$2:$F$634,6,FALSE),""))</f>
      </c>
      <c r="J5559" s="78">
        <f>IF(OR($E5559="",$H5559=""),"",$H5559*$I5559)</f>
      </c>
      <c r="K5559" s="79" t="str">
        <v/>
      </c>
    </row>
    <row r="5560">
      <c r="A5560" s="81" t="str">
        <v/>
      </c>
      <c r="B5560" s="81" t="str">
        <v/>
      </c>
      <c r="C5560" s="83">
        <f>IF($E5560="","",IFERROR(VLOOKUP(TRIM(E5560&amp;""),'Référentiel Articles'!$A$2:$F$634,2,FALSE),""))</f>
      </c>
      <c r="D5560" s="83">
        <f>IF($E5560="","",IFERROR(VLOOKUP(TRIM(E5560&amp;""),'Référentiel Articles'!$A$2:$F$634,3,FALSE),""))</f>
      </c>
      <c r="E5560" s="81" t="str">
        <v/>
      </c>
      <c r="F5560" s="83">
        <f>IF($E5560="","",IFERROR(VLOOKUP(TRIM(E5560&amp;""),'Référentiel Articles'!$A$2:$F$634,4,FALSE),""))</f>
      </c>
      <c r="G5560" s="84">
        <f>IF($E5560="","",IFERROR(VLOOKUP(TRIM(E5560&amp;""),'Référentiel Articles'!$A$2:$F$634,5,FALSE),""))</f>
      </c>
      <c r="H5560" s="85" t="str">
        <v/>
      </c>
      <c r="I5560" s="84">
        <f>IF($E5560="","",IFERROR(VLOOKUP(TRIM(E5560&amp;""),'Référentiel Articles'!$A$2:$F$634,6,FALSE),""))</f>
      </c>
      <c r="J5560" s="90">
        <f>IF(OR($E5560="",$H5560=""),"",$H5560*$I5560)</f>
      </c>
      <c r="K5560" s="87" t="str">
        <v/>
      </c>
    </row>
    <row r="5561">
      <c r="A5561" s="74" t="str">
        <v/>
      </c>
      <c r="B5561" s="74" t="str">
        <v/>
      </c>
      <c r="C5561" s="75">
        <f>IF($E5561="","",IFERROR(VLOOKUP(TRIM(E5561&amp;""),'Référentiel Articles'!$A$2:$F$634,2,FALSE),""))</f>
      </c>
      <c r="D5561" s="75">
        <f>IF($E5561="","",IFERROR(VLOOKUP(TRIM(E5561&amp;""),'Référentiel Articles'!$A$2:$F$634,3,FALSE),""))</f>
      </c>
      <c r="E5561" s="74" t="str">
        <v/>
      </c>
      <c r="F5561" s="75">
        <f>IF($E5561="","",IFERROR(VLOOKUP(TRIM(E5561&amp;""),'Référentiel Articles'!$A$2:$F$634,4,FALSE),""))</f>
      </c>
      <c r="G5561" s="76">
        <f>IF($E5561="","",IFERROR(VLOOKUP(TRIM(E5561&amp;""),'Référentiel Articles'!$A$2:$F$634,5,FALSE),""))</f>
      </c>
      <c r="H5561" s="77" t="str">
        <v/>
      </c>
      <c r="I5561" s="76">
        <f>IF($E5561="","",IFERROR(VLOOKUP(TRIM(E5561&amp;""),'Référentiel Articles'!$A$2:$F$634,6,FALSE),""))</f>
      </c>
      <c r="J5561" s="78">
        <f>IF(OR($E5561="",$H5561=""),"",$H5561*$I5561)</f>
      </c>
      <c r="K5561" s="79" t="str">
        <v/>
      </c>
    </row>
    <row r="5562">
      <c r="A5562" s="81" t="str">
        <v/>
      </c>
      <c r="B5562" s="81" t="str">
        <v/>
      </c>
      <c r="C5562" s="83">
        <f>IF($E5562="","",IFERROR(VLOOKUP(TRIM(E5562&amp;""),'Référentiel Articles'!$A$2:$F$634,2,FALSE),""))</f>
      </c>
      <c r="D5562" s="83">
        <f>IF($E5562="","",IFERROR(VLOOKUP(TRIM(E5562&amp;""),'Référentiel Articles'!$A$2:$F$634,3,FALSE),""))</f>
      </c>
      <c r="E5562" s="81" t="str">
        <v/>
      </c>
      <c r="F5562" s="83">
        <f>IF($E5562="","",IFERROR(VLOOKUP(TRIM(E5562&amp;""),'Référentiel Articles'!$A$2:$F$634,4,FALSE),""))</f>
      </c>
      <c r="G5562" s="84">
        <f>IF($E5562="","",IFERROR(VLOOKUP(TRIM(E5562&amp;""),'Référentiel Articles'!$A$2:$F$634,5,FALSE),""))</f>
      </c>
      <c r="H5562" s="85" t="str">
        <v/>
      </c>
      <c r="I5562" s="84">
        <f>IF($E5562="","",IFERROR(VLOOKUP(TRIM(E5562&amp;""),'Référentiel Articles'!$A$2:$F$634,6,FALSE),""))</f>
      </c>
      <c r="J5562" s="90">
        <f>IF(OR($E5562="",$H5562=""),"",$H5562*$I5562)</f>
      </c>
      <c r="K5562" s="87" t="str">
        <v/>
      </c>
    </row>
    <row r="5563">
      <c r="A5563" s="74" t="str">
        <v/>
      </c>
      <c r="B5563" s="74" t="str">
        <v/>
      </c>
      <c r="C5563" s="75">
        <f>IF($E5563="","",IFERROR(VLOOKUP(TRIM(E5563&amp;""),'Référentiel Articles'!$A$2:$F$634,2,FALSE),""))</f>
      </c>
      <c r="D5563" s="75">
        <f>IF($E5563="","",IFERROR(VLOOKUP(TRIM(E5563&amp;""),'Référentiel Articles'!$A$2:$F$634,3,FALSE),""))</f>
      </c>
      <c r="E5563" s="74" t="str">
        <v/>
      </c>
      <c r="F5563" s="75">
        <f>IF($E5563="","",IFERROR(VLOOKUP(TRIM(E5563&amp;""),'Référentiel Articles'!$A$2:$F$634,4,FALSE),""))</f>
      </c>
      <c r="G5563" s="76">
        <f>IF($E5563="","",IFERROR(VLOOKUP(TRIM(E5563&amp;""),'Référentiel Articles'!$A$2:$F$634,5,FALSE),""))</f>
      </c>
      <c r="H5563" s="77" t="str">
        <v/>
      </c>
      <c r="I5563" s="76">
        <f>IF($E5563="","",IFERROR(VLOOKUP(TRIM(E5563&amp;""),'Référentiel Articles'!$A$2:$F$634,6,FALSE),""))</f>
      </c>
      <c r="J5563" s="78">
        <f>IF(OR($E5563="",$H5563=""),"",$H5563*$I5563)</f>
      </c>
      <c r="K5563" s="79" t="str">
        <v/>
      </c>
    </row>
    <row r="5564">
      <c r="A5564" s="81" t="str">
        <v/>
      </c>
      <c r="B5564" s="81" t="str">
        <v/>
      </c>
      <c r="C5564" s="83">
        <f>IF($E5564="","",IFERROR(VLOOKUP(TRIM(E5564&amp;""),'Référentiel Articles'!$A$2:$F$634,2,FALSE),""))</f>
      </c>
      <c r="D5564" s="83">
        <f>IF($E5564="","",IFERROR(VLOOKUP(TRIM(E5564&amp;""),'Référentiel Articles'!$A$2:$F$634,3,FALSE),""))</f>
      </c>
      <c r="E5564" s="81" t="str">
        <v/>
      </c>
      <c r="F5564" s="83">
        <f>IF($E5564="","",IFERROR(VLOOKUP(TRIM(E5564&amp;""),'Référentiel Articles'!$A$2:$F$634,4,FALSE),""))</f>
      </c>
      <c r="G5564" s="84">
        <f>IF($E5564="","",IFERROR(VLOOKUP(TRIM(E5564&amp;""),'Référentiel Articles'!$A$2:$F$634,5,FALSE),""))</f>
      </c>
      <c r="H5564" s="85" t="str">
        <v/>
      </c>
      <c r="I5564" s="84">
        <f>IF($E5564="","",IFERROR(VLOOKUP(TRIM(E5564&amp;""),'Référentiel Articles'!$A$2:$F$634,6,FALSE),""))</f>
      </c>
      <c r="J5564" s="90">
        <f>IF(OR($E5564="",$H5564=""),"",$H5564*$I5564)</f>
      </c>
      <c r="K5564" s="87" t="str">
        <v/>
      </c>
    </row>
    <row r="5565">
      <c r="A5565" s="74" t="str">
        <v/>
      </c>
      <c r="B5565" s="74" t="str">
        <v/>
      </c>
      <c r="C5565" s="75">
        <f>IF($E5565="","",IFERROR(VLOOKUP(TRIM(E5565&amp;""),'Référentiel Articles'!$A$2:$F$634,2,FALSE),""))</f>
      </c>
      <c r="D5565" s="75">
        <f>IF($E5565="","",IFERROR(VLOOKUP(TRIM(E5565&amp;""),'Référentiel Articles'!$A$2:$F$634,3,FALSE),""))</f>
      </c>
      <c r="E5565" s="74" t="str">
        <v/>
      </c>
      <c r="F5565" s="75">
        <f>IF($E5565="","",IFERROR(VLOOKUP(TRIM(E5565&amp;""),'Référentiel Articles'!$A$2:$F$634,4,FALSE),""))</f>
      </c>
      <c r="G5565" s="76">
        <f>IF($E5565="","",IFERROR(VLOOKUP(TRIM(E5565&amp;""),'Référentiel Articles'!$A$2:$F$634,5,FALSE),""))</f>
      </c>
      <c r="H5565" s="77" t="str">
        <v/>
      </c>
      <c r="I5565" s="76">
        <f>IF($E5565="","",IFERROR(VLOOKUP(TRIM(E5565&amp;""),'Référentiel Articles'!$A$2:$F$634,6,FALSE),""))</f>
      </c>
      <c r="J5565" s="78">
        <f>IF(OR($E5565="",$H5565=""),"",$H5565*$I5565)</f>
      </c>
      <c r="K5565" s="79" t="str">
        <v/>
      </c>
    </row>
    <row r="5566">
      <c r="A5566" s="81" t="str">
        <v/>
      </c>
      <c r="B5566" s="81" t="str">
        <v/>
      </c>
      <c r="C5566" s="83">
        <f>IF($E5566="","",IFERROR(VLOOKUP(TRIM(E5566&amp;""),'Référentiel Articles'!$A$2:$F$634,2,FALSE),""))</f>
      </c>
      <c r="D5566" s="83">
        <f>IF($E5566="","",IFERROR(VLOOKUP(TRIM(E5566&amp;""),'Référentiel Articles'!$A$2:$F$634,3,FALSE),""))</f>
      </c>
      <c r="E5566" s="81" t="str">
        <v/>
      </c>
      <c r="F5566" s="83">
        <f>IF($E5566="","",IFERROR(VLOOKUP(TRIM(E5566&amp;""),'Référentiel Articles'!$A$2:$F$634,4,FALSE),""))</f>
      </c>
      <c r="G5566" s="84">
        <f>IF($E5566="","",IFERROR(VLOOKUP(TRIM(E5566&amp;""),'Référentiel Articles'!$A$2:$F$634,5,FALSE),""))</f>
      </c>
      <c r="H5566" s="85" t="str">
        <v/>
      </c>
      <c r="I5566" s="84">
        <f>IF($E5566="","",IFERROR(VLOOKUP(TRIM(E5566&amp;""),'Référentiel Articles'!$A$2:$F$634,6,FALSE),""))</f>
      </c>
      <c r="J5566" s="90">
        <f>IF(OR($E5566="",$H5566=""),"",$H5566*$I5566)</f>
      </c>
      <c r="K5566" s="87" t="str">
        <v/>
      </c>
    </row>
    <row r="5567">
      <c r="A5567" s="74" t="str">
        <v/>
      </c>
      <c r="B5567" s="74" t="str">
        <v/>
      </c>
      <c r="C5567" s="75">
        <f>IF($E5567="","",IFERROR(VLOOKUP(TRIM(E5567&amp;""),'Référentiel Articles'!$A$2:$F$634,2,FALSE),""))</f>
      </c>
      <c r="D5567" s="75">
        <f>IF($E5567="","",IFERROR(VLOOKUP(TRIM(E5567&amp;""),'Référentiel Articles'!$A$2:$F$634,3,FALSE),""))</f>
      </c>
      <c r="E5567" s="74" t="str">
        <v/>
      </c>
      <c r="F5567" s="75">
        <f>IF($E5567="","",IFERROR(VLOOKUP(TRIM(E5567&amp;""),'Référentiel Articles'!$A$2:$F$634,4,FALSE),""))</f>
      </c>
      <c r="G5567" s="76">
        <f>IF($E5567="","",IFERROR(VLOOKUP(TRIM(E5567&amp;""),'Référentiel Articles'!$A$2:$F$634,5,FALSE),""))</f>
      </c>
      <c r="H5567" s="77" t="str">
        <v/>
      </c>
      <c r="I5567" s="76">
        <f>IF($E5567="","",IFERROR(VLOOKUP(TRIM(E5567&amp;""),'Référentiel Articles'!$A$2:$F$634,6,FALSE),""))</f>
      </c>
      <c r="J5567" s="78">
        <f>IF(OR($E5567="",$H5567=""),"",$H5567*$I5567)</f>
      </c>
      <c r="K5567" s="79" t="str">
        <v/>
      </c>
    </row>
    <row r="5568">
      <c r="A5568" s="81" t="str">
        <v/>
      </c>
      <c r="B5568" s="81" t="str">
        <v/>
      </c>
      <c r="C5568" s="83">
        <f>IF($E5568="","",IFERROR(VLOOKUP(TRIM(E5568&amp;""),'Référentiel Articles'!$A$2:$F$634,2,FALSE),""))</f>
      </c>
      <c r="D5568" s="83">
        <f>IF($E5568="","",IFERROR(VLOOKUP(TRIM(E5568&amp;""),'Référentiel Articles'!$A$2:$F$634,3,FALSE),""))</f>
      </c>
      <c r="E5568" s="81" t="str">
        <v/>
      </c>
      <c r="F5568" s="83">
        <f>IF($E5568="","",IFERROR(VLOOKUP(TRIM(E5568&amp;""),'Référentiel Articles'!$A$2:$F$634,4,FALSE),""))</f>
      </c>
      <c r="G5568" s="84">
        <f>IF($E5568="","",IFERROR(VLOOKUP(TRIM(E5568&amp;""),'Référentiel Articles'!$A$2:$F$634,5,FALSE),""))</f>
      </c>
      <c r="H5568" s="85" t="str">
        <v/>
      </c>
      <c r="I5568" s="84">
        <f>IF($E5568="","",IFERROR(VLOOKUP(TRIM(E5568&amp;""),'Référentiel Articles'!$A$2:$F$634,6,FALSE),""))</f>
      </c>
      <c r="J5568" s="90">
        <f>IF(OR($E5568="",$H5568=""),"",$H5568*$I5568)</f>
      </c>
      <c r="K5568" s="87" t="str">
        <v/>
      </c>
    </row>
    <row r="5569">
      <c r="A5569" s="74" t="str">
        <v/>
      </c>
      <c r="B5569" s="74" t="str">
        <v/>
      </c>
      <c r="C5569" s="75">
        <f>IF($E5569="","",IFERROR(VLOOKUP(TRIM(E5569&amp;""),'Référentiel Articles'!$A$2:$F$634,2,FALSE),""))</f>
      </c>
      <c r="D5569" s="75">
        <f>IF($E5569="","",IFERROR(VLOOKUP(TRIM(E5569&amp;""),'Référentiel Articles'!$A$2:$F$634,3,FALSE),""))</f>
      </c>
      <c r="E5569" s="74" t="str">
        <v/>
      </c>
      <c r="F5569" s="75">
        <f>IF($E5569="","",IFERROR(VLOOKUP(TRIM(E5569&amp;""),'Référentiel Articles'!$A$2:$F$634,4,FALSE),""))</f>
      </c>
      <c r="G5569" s="76">
        <f>IF($E5569="","",IFERROR(VLOOKUP(TRIM(E5569&amp;""),'Référentiel Articles'!$A$2:$F$634,5,FALSE),""))</f>
      </c>
      <c r="H5569" s="77" t="str">
        <v/>
      </c>
      <c r="I5569" s="76">
        <f>IF($E5569="","",IFERROR(VLOOKUP(TRIM(E5569&amp;""),'Référentiel Articles'!$A$2:$F$634,6,FALSE),""))</f>
      </c>
      <c r="J5569" s="78">
        <f>IF(OR($E5569="",$H5569=""),"",$H5569*$I5569)</f>
      </c>
      <c r="K5569" s="79" t="str">
        <v/>
      </c>
    </row>
    <row r="5570">
      <c r="A5570" s="81" t="str">
        <v/>
      </c>
      <c r="B5570" s="81" t="str">
        <v/>
      </c>
      <c r="C5570" s="83">
        <f>IF($E5570="","",IFERROR(VLOOKUP(TRIM(E5570&amp;""),'Référentiel Articles'!$A$2:$F$634,2,FALSE),""))</f>
      </c>
      <c r="D5570" s="83">
        <f>IF($E5570="","",IFERROR(VLOOKUP(TRIM(E5570&amp;""),'Référentiel Articles'!$A$2:$F$634,3,FALSE),""))</f>
      </c>
      <c r="E5570" s="81" t="str">
        <v/>
      </c>
      <c r="F5570" s="83">
        <f>IF($E5570="","",IFERROR(VLOOKUP(TRIM(E5570&amp;""),'Référentiel Articles'!$A$2:$F$634,4,FALSE),""))</f>
      </c>
      <c r="G5570" s="84">
        <f>IF($E5570="","",IFERROR(VLOOKUP(TRIM(E5570&amp;""),'Référentiel Articles'!$A$2:$F$634,5,FALSE),""))</f>
      </c>
      <c r="H5570" s="85" t="str">
        <v/>
      </c>
      <c r="I5570" s="84">
        <f>IF($E5570="","",IFERROR(VLOOKUP(TRIM(E5570&amp;""),'Référentiel Articles'!$A$2:$F$634,6,FALSE),""))</f>
      </c>
      <c r="J5570" s="90">
        <f>IF(OR($E5570="",$H5570=""),"",$H5570*$I5570)</f>
      </c>
      <c r="K5570" s="87" t="str">
        <v/>
      </c>
    </row>
    <row r="5571">
      <c r="A5571" s="74" t="str">
        <v/>
      </c>
      <c r="B5571" s="74" t="str">
        <v/>
      </c>
      <c r="C5571" s="75">
        <f>IF($E5571="","",IFERROR(VLOOKUP(TRIM(E5571&amp;""),'Référentiel Articles'!$A$2:$F$634,2,FALSE),""))</f>
      </c>
      <c r="D5571" s="75">
        <f>IF($E5571="","",IFERROR(VLOOKUP(TRIM(E5571&amp;""),'Référentiel Articles'!$A$2:$F$634,3,FALSE),""))</f>
      </c>
      <c r="E5571" s="74" t="str">
        <v/>
      </c>
      <c r="F5571" s="75">
        <f>IF($E5571="","",IFERROR(VLOOKUP(TRIM(E5571&amp;""),'Référentiel Articles'!$A$2:$F$634,4,FALSE),""))</f>
      </c>
      <c r="G5571" s="76">
        <f>IF($E5571="","",IFERROR(VLOOKUP(TRIM(E5571&amp;""),'Référentiel Articles'!$A$2:$F$634,5,FALSE),""))</f>
      </c>
      <c r="H5571" s="77" t="str">
        <v/>
      </c>
      <c r="I5571" s="76">
        <f>IF($E5571="","",IFERROR(VLOOKUP(TRIM(E5571&amp;""),'Référentiel Articles'!$A$2:$F$634,6,FALSE),""))</f>
      </c>
      <c r="J5571" s="78">
        <f>IF(OR($E5571="",$H5571=""),"",$H5571*$I5571)</f>
      </c>
      <c r="K5571" s="79" t="str">
        <v/>
      </c>
    </row>
    <row r="5572">
      <c r="A5572" s="81" t="str">
        <v/>
      </c>
      <c r="B5572" s="81" t="str">
        <v/>
      </c>
      <c r="C5572" s="83">
        <f>IF($E5572="","",IFERROR(VLOOKUP(TRIM(E5572&amp;""),'Référentiel Articles'!$A$2:$F$634,2,FALSE),""))</f>
      </c>
      <c r="D5572" s="83">
        <f>IF($E5572="","",IFERROR(VLOOKUP(TRIM(E5572&amp;""),'Référentiel Articles'!$A$2:$F$634,3,FALSE),""))</f>
      </c>
      <c r="E5572" s="81" t="str">
        <v/>
      </c>
      <c r="F5572" s="83">
        <f>IF($E5572="","",IFERROR(VLOOKUP(TRIM(E5572&amp;""),'Référentiel Articles'!$A$2:$F$634,4,FALSE),""))</f>
      </c>
      <c r="G5572" s="84">
        <f>IF($E5572="","",IFERROR(VLOOKUP(TRIM(E5572&amp;""),'Référentiel Articles'!$A$2:$F$634,5,FALSE),""))</f>
      </c>
      <c r="H5572" s="85" t="str">
        <v/>
      </c>
      <c r="I5572" s="84">
        <f>IF($E5572="","",IFERROR(VLOOKUP(TRIM(E5572&amp;""),'Référentiel Articles'!$A$2:$F$634,6,FALSE),""))</f>
      </c>
      <c r="J5572" s="90">
        <f>IF(OR($E5572="",$H5572=""),"",$H5572*$I5572)</f>
      </c>
      <c r="K5572" s="87" t="str">
        <v/>
      </c>
    </row>
    <row r="5573">
      <c r="A5573" s="74" t="str">
        <v/>
      </c>
      <c r="B5573" s="74" t="str">
        <v/>
      </c>
      <c r="C5573" s="75">
        <f>IF($E5573="","",IFERROR(VLOOKUP(TRIM(E5573&amp;""),'Référentiel Articles'!$A$2:$F$634,2,FALSE),""))</f>
      </c>
      <c r="D5573" s="75">
        <f>IF($E5573="","",IFERROR(VLOOKUP(TRIM(E5573&amp;""),'Référentiel Articles'!$A$2:$F$634,3,FALSE),""))</f>
      </c>
      <c r="E5573" s="74" t="str">
        <v/>
      </c>
      <c r="F5573" s="75">
        <f>IF($E5573="","",IFERROR(VLOOKUP(TRIM(E5573&amp;""),'Référentiel Articles'!$A$2:$F$634,4,FALSE),""))</f>
      </c>
      <c r="G5573" s="76">
        <f>IF($E5573="","",IFERROR(VLOOKUP(TRIM(E5573&amp;""),'Référentiel Articles'!$A$2:$F$634,5,FALSE),""))</f>
      </c>
      <c r="H5573" s="77" t="str">
        <v/>
      </c>
      <c r="I5573" s="76">
        <f>IF($E5573="","",IFERROR(VLOOKUP(TRIM(E5573&amp;""),'Référentiel Articles'!$A$2:$F$634,6,FALSE),""))</f>
      </c>
      <c r="J5573" s="78">
        <f>IF(OR($E5573="",$H5573=""),"",$H5573*$I5573)</f>
      </c>
      <c r="K5573" s="79" t="str">
        <v/>
      </c>
    </row>
    <row r="5574">
      <c r="A5574" s="81" t="str">
        <v/>
      </c>
      <c r="B5574" s="81" t="str">
        <v/>
      </c>
      <c r="C5574" s="83">
        <f>IF($E5574="","",IFERROR(VLOOKUP(TRIM(E5574&amp;""),'Référentiel Articles'!$A$2:$F$634,2,FALSE),""))</f>
      </c>
      <c r="D5574" s="83">
        <f>IF($E5574="","",IFERROR(VLOOKUP(TRIM(E5574&amp;""),'Référentiel Articles'!$A$2:$F$634,3,FALSE),""))</f>
      </c>
      <c r="E5574" s="81" t="str">
        <v/>
      </c>
      <c r="F5574" s="83">
        <f>IF($E5574="","",IFERROR(VLOOKUP(TRIM(E5574&amp;""),'Référentiel Articles'!$A$2:$F$634,4,FALSE),""))</f>
      </c>
      <c r="G5574" s="84">
        <f>IF($E5574="","",IFERROR(VLOOKUP(TRIM(E5574&amp;""),'Référentiel Articles'!$A$2:$F$634,5,FALSE),""))</f>
      </c>
      <c r="H5574" s="85" t="str">
        <v/>
      </c>
      <c r="I5574" s="84">
        <f>IF($E5574="","",IFERROR(VLOOKUP(TRIM(E5574&amp;""),'Référentiel Articles'!$A$2:$F$634,6,FALSE),""))</f>
      </c>
      <c r="J5574" s="90">
        <f>IF(OR($E5574="",$H5574=""),"",$H5574*$I5574)</f>
      </c>
      <c r="K5574" s="87" t="str">
        <v/>
      </c>
    </row>
    <row r="5575">
      <c r="A5575" s="74" t="str">
        <v/>
      </c>
      <c r="B5575" s="74" t="str">
        <v/>
      </c>
      <c r="C5575" s="75">
        <f>IF($E5575="","",IFERROR(VLOOKUP(TRIM(E5575&amp;""),'Référentiel Articles'!$A$2:$F$634,2,FALSE),""))</f>
      </c>
      <c r="D5575" s="75">
        <f>IF($E5575="","",IFERROR(VLOOKUP(TRIM(E5575&amp;""),'Référentiel Articles'!$A$2:$F$634,3,FALSE),""))</f>
      </c>
      <c r="E5575" s="74" t="str">
        <v/>
      </c>
      <c r="F5575" s="75">
        <f>IF($E5575="","",IFERROR(VLOOKUP(TRIM(E5575&amp;""),'Référentiel Articles'!$A$2:$F$634,4,FALSE),""))</f>
      </c>
      <c r="G5575" s="76">
        <f>IF($E5575="","",IFERROR(VLOOKUP(TRIM(E5575&amp;""),'Référentiel Articles'!$A$2:$F$634,5,FALSE),""))</f>
      </c>
      <c r="H5575" s="77" t="str">
        <v/>
      </c>
      <c r="I5575" s="76">
        <f>IF($E5575="","",IFERROR(VLOOKUP(TRIM(E5575&amp;""),'Référentiel Articles'!$A$2:$F$634,6,FALSE),""))</f>
      </c>
      <c r="J5575" s="78">
        <f>IF(OR($E5575="",$H5575=""),"",$H5575*$I5575)</f>
      </c>
      <c r="K5575" s="79" t="str">
        <v/>
      </c>
    </row>
    <row r="5576">
      <c r="A5576" s="81" t="str">
        <v/>
      </c>
      <c r="B5576" s="81" t="str">
        <v/>
      </c>
      <c r="C5576" s="83">
        <f>IF($E5576="","",IFERROR(VLOOKUP(TRIM(E5576&amp;""),'Référentiel Articles'!$A$2:$F$634,2,FALSE),""))</f>
      </c>
      <c r="D5576" s="83">
        <f>IF($E5576="","",IFERROR(VLOOKUP(TRIM(E5576&amp;""),'Référentiel Articles'!$A$2:$F$634,3,FALSE),""))</f>
      </c>
      <c r="E5576" s="81" t="str">
        <v/>
      </c>
      <c r="F5576" s="83">
        <f>IF($E5576="","",IFERROR(VLOOKUP(TRIM(E5576&amp;""),'Référentiel Articles'!$A$2:$F$634,4,FALSE),""))</f>
      </c>
      <c r="G5576" s="84">
        <f>IF($E5576="","",IFERROR(VLOOKUP(TRIM(E5576&amp;""),'Référentiel Articles'!$A$2:$F$634,5,FALSE),""))</f>
      </c>
      <c r="H5576" s="85" t="str">
        <v/>
      </c>
      <c r="I5576" s="84">
        <f>IF($E5576="","",IFERROR(VLOOKUP(TRIM(E5576&amp;""),'Référentiel Articles'!$A$2:$F$634,6,FALSE),""))</f>
      </c>
      <c r="J5576" s="90">
        <f>IF(OR($E5576="",$H5576=""),"",$H5576*$I5576)</f>
      </c>
      <c r="K5576" s="87" t="str">
        <v/>
      </c>
    </row>
    <row r="5577">
      <c r="A5577" s="74" t="str">
        <v/>
      </c>
      <c r="B5577" s="74" t="str">
        <v/>
      </c>
      <c r="C5577" s="75">
        <f>IF($E5577="","",IFERROR(VLOOKUP(TRIM(E5577&amp;""),'Référentiel Articles'!$A$2:$F$634,2,FALSE),""))</f>
      </c>
      <c r="D5577" s="75">
        <f>IF($E5577="","",IFERROR(VLOOKUP(TRIM(E5577&amp;""),'Référentiel Articles'!$A$2:$F$634,3,FALSE),""))</f>
      </c>
      <c r="E5577" s="74" t="str">
        <v/>
      </c>
      <c r="F5577" s="75">
        <f>IF($E5577="","",IFERROR(VLOOKUP(TRIM(E5577&amp;""),'Référentiel Articles'!$A$2:$F$634,4,FALSE),""))</f>
      </c>
      <c r="G5577" s="76">
        <f>IF($E5577="","",IFERROR(VLOOKUP(TRIM(E5577&amp;""),'Référentiel Articles'!$A$2:$F$634,5,FALSE),""))</f>
      </c>
      <c r="H5577" s="77" t="str">
        <v/>
      </c>
      <c r="I5577" s="76">
        <f>IF($E5577="","",IFERROR(VLOOKUP(TRIM(E5577&amp;""),'Référentiel Articles'!$A$2:$F$634,6,FALSE),""))</f>
      </c>
      <c r="J5577" s="78">
        <f>IF(OR($E5577="",$H5577=""),"",$H5577*$I5577)</f>
      </c>
      <c r="K5577" s="79" t="str">
        <v/>
      </c>
    </row>
    <row r="5578">
      <c r="A5578" s="81" t="str">
        <v/>
      </c>
      <c r="B5578" s="81" t="str">
        <v/>
      </c>
      <c r="C5578" s="83">
        <f>IF($E5578="","",IFERROR(VLOOKUP(TRIM(E5578&amp;""),'Référentiel Articles'!$A$2:$F$634,2,FALSE),""))</f>
      </c>
      <c r="D5578" s="83">
        <f>IF($E5578="","",IFERROR(VLOOKUP(TRIM(E5578&amp;""),'Référentiel Articles'!$A$2:$F$634,3,FALSE),""))</f>
      </c>
      <c r="E5578" s="81" t="str">
        <v/>
      </c>
      <c r="F5578" s="83">
        <f>IF($E5578="","",IFERROR(VLOOKUP(TRIM(E5578&amp;""),'Référentiel Articles'!$A$2:$F$634,4,FALSE),""))</f>
      </c>
      <c r="G5578" s="84">
        <f>IF($E5578="","",IFERROR(VLOOKUP(TRIM(E5578&amp;""),'Référentiel Articles'!$A$2:$F$634,5,FALSE),""))</f>
      </c>
      <c r="H5578" s="85" t="str">
        <v/>
      </c>
      <c r="I5578" s="84">
        <f>IF($E5578="","",IFERROR(VLOOKUP(TRIM(E5578&amp;""),'Référentiel Articles'!$A$2:$F$634,6,FALSE),""))</f>
      </c>
      <c r="J5578" s="90">
        <f>IF(OR($E5578="",$H5578=""),"",$H5578*$I5578)</f>
      </c>
      <c r="K5578" s="87" t="str">
        <v/>
      </c>
    </row>
    <row r="5579">
      <c r="A5579" s="74" t="str">
        <v/>
      </c>
      <c r="B5579" s="74" t="str">
        <v/>
      </c>
      <c r="C5579" s="75">
        <f>IF($E5579="","",IFERROR(VLOOKUP(TRIM(E5579&amp;""),'Référentiel Articles'!$A$2:$F$634,2,FALSE),""))</f>
      </c>
      <c r="D5579" s="75">
        <f>IF($E5579="","",IFERROR(VLOOKUP(TRIM(E5579&amp;""),'Référentiel Articles'!$A$2:$F$634,3,FALSE),""))</f>
      </c>
      <c r="E5579" s="74" t="str">
        <v/>
      </c>
      <c r="F5579" s="75">
        <f>IF($E5579="","",IFERROR(VLOOKUP(TRIM(E5579&amp;""),'Référentiel Articles'!$A$2:$F$634,4,FALSE),""))</f>
      </c>
      <c r="G5579" s="76">
        <f>IF($E5579="","",IFERROR(VLOOKUP(TRIM(E5579&amp;""),'Référentiel Articles'!$A$2:$F$634,5,FALSE),""))</f>
      </c>
      <c r="H5579" s="77" t="str">
        <v/>
      </c>
      <c r="I5579" s="76">
        <f>IF($E5579="","",IFERROR(VLOOKUP(TRIM(E5579&amp;""),'Référentiel Articles'!$A$2:$F$634,6,FALSE),""))</f>
      </c>
      <c r="J5579" s="78">
        <f>IF(OR($E5579="",$H5579=""),"",$H5579*$I5579)</f>
      </c>
      <c r="K5579" s="79" t="str">
        <v/>
      </c>
    </row>
    <row r="5580">
      <c r="A5580" s="81" t="str">
        <v/>
      </c>
      <c r="B5580" s="81" t="str">
        <v/>
      </c>
      <c r="C5580" s="83">
        <f>IF($E5580="","",IFERROR(VLOOKUP(TRIM(E5580&amp;""),'Référentiel Articles'!$A$2:$F$634,2,FALSE),""))</f>
      </c>
      <c r="D5580" s="83">
        <f>IF($E5580="","",IFERROR(VLOOKUP(TRIM(E5580&amp;""),'Référentiel Articles'!$A$2:$F$634,3,FALSE),""))</f>
      </c>
      <c r="E5580" s="81" t="str">
        <v/>
      </c>
      <c r="F5580" s="83">
        <f>IF($E5580="","",IFERROR(VLOOKUP(TRIM(E5580&amp;""),'Référentiel Articles'!$A$2:$F$634,4,FALSE),""))</f>
      </c>
      <c r="G5580" s="84">
        <f>IF($E5580="","",IFERROR(VLOOKUP(TRIM(E5580&amp;""),'Référentiel Articles'!$A$2:$F$634,5,FALSE),""))</f>
      </c>
      <c r="H5580" s="85" t="str">
        <v/>
      </c>
      <c r="I5580" s="84">
        <f>IF($E5580="","",IFERROR(VLOOKUP(TRIM(E5580&amp;""),'Référentiel Articles'!$A$2:$F$634,6,FALSE),""))</f>
      </c>
      <c r="J5580" s="90">
        <f>IF(OR($E5580="",$H5580=""),"",$H5580*$I5580)</f>
      </c>
      <c r="K5580" s="87" t="str">
        <v/>
      </c>
    </row>
    <row r="5581">
      <c r="A5581" s="74" t="str">
        <v/>
      </c>
      <c r="B5581" s="74" t="str">
        <v/>
      </c>
      <c r="C5581" s="75">
        <f>IF($E5581="","",IFERROR(VLOOKUP(TRIM(E5581&amp;""),'Référentiel Articles'!$A$2:$F$634,2,FALSE),""))</f>
      </c>
      <c r="D5581" s="75">
        <f>IF($E5581="","",IFERROR(VLOOKUP(TRIM(E5581&amp;""),'Référentiel Articles'!$A$2:$F$634,3,FALSE),""))</f>
      </c>
      <c r="E5581" s="74" t="str">
        <v/>
      </c>
      <c r="F5581" s="75">
        <f>IF($E5581="","",IFERROR(VLOOKUP(TRIM(E5581&amp;""),'Référentiel Articles'!$A$2:$F$634,4,FALSE),""))</f>
      </c>
      <c r="G5581" s="76">
        <f>IF($E5581="","",IFERROR(VLOOKUP(TRIM(E5581&amp;""),'Référentiel Articles'!$A$2:$F$634,5,FALSE),""))</f>
      </c>
      <c r="H5581" s="77" t="str">
        <v/>
      </c>
      <c r="I5581" s="76">
        <f>IF($E5581="","",IFERROR(VLOOKUP(TRIM(E5581&amp;""),'Référentiel Articles'!$A$2:$F$634,6,FALSE),""))</f>
      </c>
      <c r="J5581" s="78">
        <f>IF(OR($E5581="",$H5581=""),"",$H5581*$I5581)</f>
      </c>
      <c r="K5581" s="79" t="str">
        <v/>
      </c>
    </row>
    <row r="5582">
      <c r="A5582" s="81" t="str">
        <v/>
      </c>
      <c r="B5582" s="81" t="str">
        <v/>
      </c>
      <c r="C5582" s="83">
        <f>IF($E5582="","",IFERROR(VLOOKUP(TRIM(E5582&amp;""),'Référentiel Articles'!$A$2:$F$634,2,FALSE),""))</f>
      </c>
      <c r="D5582" s="83">
        <f>IF($E5582="","",IFERROR(VLOOKUP(TRIM(E5582&amp;""),'Référentiel Articles'!$A$2:$F$634,3,FALSE),""))</f>
      </c>
      <c r="E5582" s="81" t="str">
        <v/>
      </c>
      <c r="F5582" s="83">
        <f>IF($E5582="","",IFERROR(VLOOKUP(TRIM(E5582&amp;""),'Référentiel Articles'!$A$2:$F$634,4,FALSE),""))</f>
      </c>
      <c r="G5582" s="84">
        <f>IF($E5582="","",IFERROR(VLOOKUP(TRIM(E5582&amp;""),'Référentiel Articles'!$A$2:$F$634,5,FALSE),""))</f>
      </c>
      <c r="H5582" s="85" t="str">
        <v/>
      </c>
      <c r="I5582" s="84">
        <f>IF($E5582="","",IFERROR(VLOOKUP(TRIM(E5582&amp;""),'Référentiel Articles'!$A$2:$F$634,6,FALSE),""))</f>
      </c>
      <c r="J5582" s="90">
        <f>IF(OR($E5582="",$H5582=""),"",$H5582*$I5582)</f>
      </c>
      <c r="K5582" s="87" t="str">
        <v/>
      </c>
    </row>
    <row r="5583">
      <c r="A5583" s="74" t="str">
        <v/>
      </c>
      <c r="B5583" s="74" t="str">
        <v/>
      </c>
      <c r="C5583" s="75">
        <f>IF($E5583="","",IFERROR(VLOOKUP(TRIM(E5583&amp;""),'Référentiel Articles'!$A$2:$F$634,2,FALSE),""))</f>
      </c>
      <c r="D5583" s="75">
        <f>IF($E5583="","",IFERROR(VLOOKUP(TRIM(E5583&amp;""),'Référentiel Articles'!$A$2:$F$634,3,FALSE),""))</f>
      </c>
      <c r="E5583" s="74" t="str">
        <v/>
      </c>
      <c r="F5583" s="75">
        <f>IF($E5583="","",IFERROR(VLOOKUP(TRIM(E5583&amp;""),'Référentiel Articles'!$A$2:$F$634,4,FALSE),""))</f>
      </c>
      <c r="G5583" s="76">
        <f>IF($E5583="","",IFERROR(VLOOKUP(TRIM(E5583&amp;""),'Référentiel Articles'!$A$2:$F$634,5,FALSE),""))</f>
      </c>
      <c r="H5583" s="77" t="str">
        <v/>
      </c>
      <c r="I5583" s="76">
        <f>IF($E5583="","",IFERROR(VLOOKUP(TRIM(E5583&amp;""),'Référentiel Articles'!$A$2:$F$634,6,FALSE),""))</f>
      </c>
      <c r="J5583" s="78">
        <f>IF(OR($E5583="",$H5583=""),"",$H5583*$I5583)</f>
      </c>
      <c r="K5583" s="79" t="str">
        <v/>
      </c>
    </row>
    <row r="5584">
      <c r="A5584" s="81" t="str">
        <v/>
      </c>
      <c r="B5584" s="81" t="str">
        <v/>
      </c>
      <c r="C5584" s="83">
        <f>IF($E5584="","",IFERROR(VLOOKUP(TRIM(E5584&amp;""),'Référentiel Articles'!$A$2:$F$634,2,FALSE),""))</f>
      </c>
      <c r="D5584" s="83">
        <f>IF($E5584="","",IFERROR(VLOOKUP(TRIM(E5584&amp;""),'Référentiel Articles'!$A$2:$F$634,3,FALSE),""))</f>
      </c>
      <c r="E5584" s="81" t="str">
        <v/>
      </c>
      <c r="F5584" s="83">
        <f>IF($E5584="","",IFERROR(VLOOKUP(TRIM(E5584&amp;""),'Référentiel Articles'!$A$2:$F$634,4,FALSE),""))</f>
      </c>
      <c r="G5584" s="84">
        <f>IF($E5584="","",IFERROR(VLOOKUP(TRIM(E5584&amp;""),'Référentiel Articles'!$A$2:$F$634,5,FALSE),""))</f>
      </c>
      <c r="H5584" s="85" t="str">
        <v/>
      </c>
      <c r="I5584" s="84">
        <f>IF($E5584="","",IFERROR(VLOOKUP(TRIM(E5584&amp;""),'Référentiel Articles'!$A$2:$F$634,6,FALSE),""))</f>
      </c>
      <c r="J5584" s="90">
        <f>IF(OR($E5584="",$H5584=""),"",$H5584*$I5584)</f>
      </c>
      <c r="K5584" s="87" t="str">
        <v/>
      </c>
    </row>
    <row r="5585">
      <c r="A5585" s="74" t="str">
        <v/>
      </c>
      <c r="B5585" s="74" t="str">
        <v/>
      </c>
      <c r="C5585" s="75">
        <f>IF($E5585="","",IFERROR(VLOOKUP(TRIM(E5585&amp;""),'Référentiel Articles'!$A$2:$F$634,2,FALSE),""))</f>
      </c>
      <c r="D5585" s="75">
        <f>IF($E5585="","",IFERROR(VLOOKUP(TRIM(E5585&amp;""),'Référentiel Articles'!$A$2:$F$634,3,FALSE),""))</f>
      </c>
      <c r="E5585" s="74" t="str">
        <v/>
      </c>
      <c r="F5585" s="75">
        <f>IF($E5585="","",IFERROR(VLOOKUP(TRIM(E5585&amp;""),'Référentiel Articles'!$A$2:$F$634,4,FALSE),""))</f>
      </c>
      <c r="G5585" s="76">
        <f>IF($E5585="","",IFERROR(VLOOKUP(TRIM(E5585&amp;""),'Référentiel Articles'!$A$2:$F$634,5,FALSE),""))</f>
      </c>
      <c r="H5585" s="77" t="str">
        <v/>
      </c>
      <c r="I5585" s="76">
        <f>IF($E5585="","",IFERROR(VLOOKUP(TRIM(E5585&amp;""),'Référentiel Articles'!$A$2:$F$634,6,FALSE),""))</f>
      </c>
      <c r="J5585" s="78">
        <f>IF(OR($E5585="",$H5585=""),"",$H5585*$I5585)</f>
      </c>
      <c r="K5585" s="79" t="str">
        <v/>
      </c>
    </row>
    <row r="5586">
      <c r="A5586" s="81" t="str">
        <v/>
      </c>
      <c r="B5586" s="81" t="str">
        <v/>
      </c>
      <c r="C5586" s="83">
        <f>IF($E5586="","",IFERROR(VLOOKUP(TRIM(E5586&amp;""),'Référentiel Articles'!$A$2:$F$634,2,FALSE),""))</f>
      </c>
      <c r="D5586" s="83">
        <f>IF($E5586="","",IFERROR(VLOOKUP(TRIM(E5586&amp;""),'Référentiel Articles'!$A$2:$F$634,3,FALSE),""))</f>
      </c>
      <c r="E5586" s="81" t="str">
        <v/>
      </c>
      <c r="F5586" s="83">
        <f>IF($E5586="","",IFERROR(VLOOKUP(TRIM(E5586&amp;""),'Référentiel Articles'!$A$2:$F$634,4,FALSE),""))</f>
      </c>
      <c r="G5586" s="84">
        <f>IF($E5586="","",IFERROR(VLOOKUP(TRIM(E5586&amp;""),'Référentiel Articles'!$A$2:$F$634,5,FALSE),""))</f>
      </c>
      <c r="H5586" s="85" t="str">
        <v/>
      </c>
      <c r="I5586" s="84">
        <f>IF($E5586="","",IFERROR(VLOOKUP(TRIM(E5586&amp;""),'Référentiel Articles'!$A$2:$F$634,6,FALSE),""))</f>
      </c>
      <c r="J5586" s="90">
        <f>IF(OR($E5586="",$H5586=""),"",$H5586*$I5586)</f>
      </c>
      <c r="K5586" s="87" t="str">
        <v/>
      </c>
    </row>
    <row r="5587">
      <c r="A5587" s="74" t="str">
        <v/>
      </c>
      <c r="B5587" s="74" t="str">
        <v/>
      </c>
      <c r="C5587" s="75">
        <f>IF($E5587="","",IFERROR(VLOOKUP(TRIM(E5587&amp;""),'Référentiel Articles'!$A$2:$F$634,2,FALSE),""))</f>
      </c>
      <c r="D5587" s="75">
        <f>IF($E5587="","",IFERROR(VLOOKUP(TRIM(E5587&amp;""),'Référentiel Articles'!$A$2:$F$634,3,FALSE),""))</f>
      </c>
      <c r="E5587" s="74" t="str">
        <v/>
      </c>
      <c r="F5587" s="75">
        <f>IF($E5587="","",IFERROR(VLOOKUP(TRIM(E5587&amp;""),'Référentiel Articles'!$A$2:$F$634,4,FALSE),""))</f>
      </c>
      <c r="G5587" s="76">
        <f>IF($E5587="","",IFERROR(VLOOKUP(TRIM(E5587&amp;""),'Référentiel Articles'!$A$2:$F$634,5,FALSE),""))</f>
      </c>
      <c r="H5587" s="77" t="str">
        <v/>
      </c>
      <c r="I5587" s="76">
        <f>IF($E5587="","",IFERROR(VLOOKUP(TRIM(E5587&amp;""),'Référentiel Articles'!$A$2:$F$634,6,FALSE),""))</f>
      </c>
      <c r="J5587" s="78">
        <f>IF(OR($E5587="",$H5587=""),"",$H5587*$I5587)</f>
      </c>
      <c r="K5587" s="79" t="str">
        <v/>
      </c>
    </row>
    <row r="5588">
      <c r="A5588" s="81" t="str">
        <v/>
      </c>
      <c r="B5588" s="81" t="str">
        <v/>
      </c>
      <c r="C5588" s="83">
        <f>IF($E5588="","",IFERROR(VLOOKUP(TRIM(E5588&amp;""),'Référentiel Articles'!$A$2:$F$634,2,FALSE),""))</f>
      </c>
      <c r="D5588" s="83">
        <f>IF($E5588="","",IFERROR(VLOOKUP(TRIM(E5588&amp;""),'Référentiel Articles'!$A$2:$F$634,3,FALSE),""))</f>
      </c>
      <c r="E5588" s="81" t="str">
        <v/>
      </c>
      <c r="F5588" s="83">
        <f>IF($E5588="","",IFERROR(VLOOKUP(TRIM(E5588&amp;""),'Référentiel Articles'!$A$2:$F$634,4,FALSE),""))</f>
      </c>
      <c r="G5588" s="84">
        <f>IF($E5588="","",IFERROR(VLOOKUP(TRIM(E5588&amp;""),'Référentiel Articles'!$A$2:$F$634,5,FALSE),""))</f>
      </c>
      <c r="H5588" s="85" t="str">
        <v/>
      </c>
      <c r="I5588" s="84">
        <f>IF($E5588="","",IFERROR(VLOOKUP(TRIM(E5588&amp;""),'Référentiel Articles'!$A$2:$F$634,6,FALSE),""))</f>
      </c>
      <c r="J5588" s="90">
        <f>IF(OR($E5588="",$H5588=""),"",$H5588*$I5588)</f>
      </c>
      <c r="K5588" s="87" t="str">
        <v/>
      </c>
    </row>
    <row r="5589">
      <c r="A5589" s="74" t="str">
        <v/>
      </c>
      <c r="B5589" s="74" t="str">
        <v/>
      </c>
      <c r="C5589" s="75">
        <f>IF($E5589="","",IFERROR(VLOOKUP(TRIM(E5589&amp;""),'Référentiel Articles'!$A$2:$F$634,2,FALSE),""))</f>
      </c>
      <c r="D5589" s="75">
        <f>IF($E5589="","",IFERROR(VLOOKUP(TRIM(E5589&amp;""),'Référentiel Articles'!$A$2:$F$634,3,FALSE),""))</f>
      </c>
      <c r="E5589" s="74" t="str">
        <v/>
      </c>
      <c r="F5589" s="75">
        <f>IF($E5589="","",IFERROR(VLOOKUP(TRIM(E5589&amp;""),'Référentiel Articles'!$A$2:$F$634,4,FALSE),""))</f>
      </c>
      <c r="G5589" s="76">
        <f>IF($E5589="","",IFERROR(VLOOKUP(TRIM(E5589&amp;""),'Référentiel Articles'!$A$2:$F$634,5,FALSE),""))</f>
      </c>
      <c r="H5589" s="77" t="str">
        <v/>
      </c>
      <c r="I5589" s="76">
        <f>IF($E5589="","",IFERROR(VLOOKUP(TRIM(E5589&amp;""),'Référentiel Articles'!$A$2:$F$634,6,FALSE),""))</f>
      </c>
      <c r="J5589" s="78">
        <f>IF(OR($E5589="",$H5589=""),"",$H5589*$I5589)</f>
      </c>
      <c r="K5589" s="79" t="str">
        <v/>
      </c>
    </row>
    <row r="5590">
      <c r="A5590" s="81" t="str">
        <v/>
      </c>
      <c r="B5590" s="81" t="str">
        <v/>
      </c>
      <c r="C5590" s="83">
        <f>IF($E5590="","",IFERROR(VLOOKUP(TRIM(E5590&amp;""),'Référentiel Articles'!$A$2:$F$634,2,FALSE),""))</f>
      </c>
      <c r="D5590" s="83">
        <f>IF($E5590="","",IFERROR(VLOOKUP(TRIM(E5590&amp;""),'Référentiel Articles'!$A$2:$F$634,3,FALSE),""))</f>
      </c>
      <c r="E5590" s="81" t="str">
        <v/>
      </c>
      <c r="F5590" s="83">
        <f>IF($E5590="","",IFERROR(VLOOKUP(TRIM(E5590&amp;""),'Référentiel Articles'!$A$2:$F$634,4,FALSE),""))</f>
      </c>
      <c r="G5590" s="84">
        <f>IF($E5590="","",IFERROR(VLOOKUP(TRIM(E5590&amp;""),'Référentiel Articles'!$A$2:$F$634,5,FALSE),""))</f>
      </c>
      <c r="H5590" s="85" t="str">
        <v/>
      </c>
      <c r="I5590" s="84">
        <f>IF($E5590="","",IFERROR(VLOOKUP(TRIM(E5590&amp;""),'Référentiel Articles'!$A$2:$F$634,6,FALSE),""))</f>
      </c>
      <c r="J5590" s="90">
        <f>IF(OR($E5590="",$H5590=""),"",$H5590*$I5590)</f>
      </c>
      <c r="K5590" s="87" t="str">
        <v/>
      </c>
    </row>
    <row r="5591">
      <c r="A5591" s="74" t="str">
        <v/>
      </c>
      <c r="B5591" s="74" t="str">
        <v/>
      </c>
      <c r="C5591" s="75">
        <f>IF($E5591="","",IFERROR(VLOOKUP(TRIM(E5591&amp;""),'Référentiel Articles'!$A$2:$F$634,2,FALSE),""))</f>
      </c>
      <c r="D5591" s="75">
        <f>IF($E5591="","",IFERROR(VLOOKUP(TRIM(E5591&amp;""),'Référentiel Articles'!$A$2:$F$634,3,FALSE),""))</f>
      </c>
      <c r="E5591" s="74" t="str">
        <v/>
      </c>
      <c r="F5591" s="75">
        <f>IF($E5591="","",IFERROR(VLOOKUP(TRIM(E5591&amp;""),'Référentiel Articles'!$A$2:$F$634,4,FALSE),""))</f>
      </c>
      <c r="G5591" s="76">
        <f>IF($E5591="","",IFERROR(VLOOKUP(TRIM(E5591&amp;""),'Référentiel Articles'!$A$2:$F$634,5,FALSE),""))</f>
      </c>
      <c r="H5591" s="77" t="str">
        <v/>
      </c>
      <c r="I5591" s="76">
        <f>IF($E5591="","",IFERROR(VLOOKUP(TRIM(E5591&amp;""),'Référentiel Articles'!$A$2:$F$634,6,FALSE),""))</f>
      </c>
      <c r="J5591" s="78">
        <f>IF(OR($E5591="",$H5591=""),"",$H5591*$I5591)</f>
      </c>
      <c r="K5591" s="79" t="str">
        <v/>
      </c>
    </row>
    <row r="5592">
      <c r="A5592" s="81" t="str">
        <v/>
      </c>
      <c r="B5592" s="81" t="str">
        <v/>
      </c>
      <c r="C5592" s="83">
        <f>IF($E5592="","",IFERROR(VLOOKUP(TRIM(E5592&amp;""),'Référentiel Articles'!$A$2:$F$634,2,FALSE),""))</f>
      </c>
      <c r="D5592" s="83">
        <f>IF($E5592="","",IFERROR(VLOOKUP(TRIM(E5592&amp;""),'Référentiel Articles'!$A$2:$F$634,3,FALSE),""))</f>
      </c>
      <c r="E5592" s="81" t="str">
        <v/>
      </c>
      <c r="F5592" s="83">
        <f>IF($E5592="","",IFERROR(VLOOKUP(TRIM(E5592&amp;""),'Référentiel Articles'!$A$2:$F$634,4,FALSE),""))</f>
      </c>
      <c r="G5592" s="84">
        <f>IF($E5592="","",IFERROR(VLOOKUP(TRIM(E5592&amp;""),'Référentiel Articles'!$A$2:$F$634,5,FALSE),""))</f>
      </c>
      <c r="H5592" s="85" t="str">
        <v/>
      </c>
      <c r="I5592" s="84">
        <f>IF($E5592="","",IFERROR(VLOOKUP(TRIM(E5592&amp;""),'Référentiel Articles'!$A$2:$F$634,6,FALSE),""))</f>
      </c>
      <c r="J5592" s="90">
        <f>IF(OR($E5592="",$H5592=""),"",$H5592*$I5592)</f>
      </c>
      <c r="K5592" s="87" t="str">
        <v/>
      </c>
    </row>
    <row r="5593">
      <c r="A5593" s="74" t="str">
        <v/>
      </c>
      <c r="B5593" s="74" t="str">
        <v/>
      </c>
      <c r="C5593" s="75">
        <f>IF($E5593="","",IFERROR(VLOOKUP(TRIM(E5593&amp;""),'Référentiel Articles'!$A$2:$F$634,2,FALSE),""))</f>
      </c>
      <c r="D5593" s="75">
        <f>IF($E5593="","",IFERROR(VLOOKUP(TRIM(E5593&amp;""),'Référentiel Articles'!$A$2:$F$634,3,FALSE),""))</f>
      </c>
      <c r="E5593" s="74" t="str">
        <v/>
      </c>
      <c r="F5593" s="75">
        <f>IF($E5593="","",IFERROR(VLOOKUP(TRIM(E5593&amp;""),'Référentiel Articles'!$A$2:$F$634,4,FALSE),""))</f>
      </c>
      <c r="G5593" s="76">
        <f>IF($E5593="","",IFERROR(VLOOKUP(TRIM(E5593&amp;""),'Référentiel Articles'!$A$2:$F$634,5,FALSE),""))</f>
      </c>
      <c r="H5593" s="77" t="str">
        <v/>
      </c>
      <c r="I5593" s="76">
        <f>IF($E5593="","",IFERROR(VLOOKUP(TRIM(E5593&amp;""),'Référentiel Articles'!$A$2:$F$634,6,FALSE),""))</f>
      </c>
      <c r="J5593" s="78">
        <f>IF(OR($E5593="",$H5593=""),"",$H5593*$I5593)</f>
      </c>
      <c r="K5593" s="79" t="str">
        <v/>
      </c>
    </row>
    <row r="5594">
      <c r="A5594" s="81" t="str">
        <v/>
      </c>
      <c r="B5594" s="81" t="str">
        <v/>
      </c>
      <c r="C5594" s="83">
        <f>IF($E5594="","",IFERROR(VLOOKUP(TRIM(E5594&amp;""),'Référentiel Articles'!$A$2:$F$634,2,FALSE),""))</f>
      </c>
      <c r="D5594" s="83">
        <f>IF($E5594="","",IFERROR(VLOOKUP(TRIM(E5594&amp;""),'Référentiel Articles'!$A$2:$F$634,3,FALSE),""))</f>
      </c>
      <c r="E5594" s="81" t="str">
        <v/>
      </c>
      <c r="F5594" s="83">
        <f>IF($E5594="","",IFERROR(VLOOKUP(TRIM(E5594&amp;""),'Référentiel Articles'!$A$2:$F$634,4,FALSE),""))</f>
      </c>
      <c r="G5594" s="84">
        <f>IF($E5594="","",IFERROR(VLOOKUP(TRIM(E5594&amp;""),'Référentiel Articles'!$A$2:$F$634,5,FALSE),""))</f>
      </c>
      <c r="H5594" s="85" t="str">
        <v/>
      </c>
      <c r="I5594" s="84">
        <f>IF($E5594="","",IFERROR(VLOOKUP(TRIM(E5594&amp;""),'Référentiel Articles'!$A$2:$F$634,6,FALSE),""))</f>
      </c>
      <c r="J5594" s="90">
        <f>IF(OR($E5594="",$H5594=""),"",$H5594*$I5594)</f>
      </c>
      <c r="K5594" s="87" t="str">
        <v/>
      </c>
    </row>
    <row r="5595">
      <c r="A5595" s="74" t="str">
        <v/>
      </c>
      <c r="B5595" s="74" t="str">
        <v/>
      </c>
      <c r="C5595" s="75">
        <f>IF($E5595="","",IFERROR(VLOOKUP(TRIM(E5595&amp;""),'Référentiel Articles'!$A$2:$F$634,2,FALSE),""))</f>
      </c>
      <c r="D5595" s="75">
        <f>IF($E5595="","",IFERROR(VLOOKUP(TRIM(E5595&amp;""),'Référentiel Articles'!$A$2:$F$634,3,FALSE),""))</f>
      </c>
      <c r="E5595" s="74" t="str">
        <v/>
      </c>
      <c r="F5595" s="75">
        <f>IF($E5595="","",IFERROR(VLOOKUP(TRIM(E5595&amp;""),'Référentiel Articles'!$A$2:$F$634,4,FALSE),""))</f>
      </c>
      <c r="G5595" s="76">
        <f>IF($E5595="","",IFERROR(VLOOKUP(TRIM(E5595&amp;""),'Référentiel Articles'!$A$2:$F$634,5,FALSE),""))</f>
      </c>
      <c r="H5595" s="77" t="str">
        <v/>
      </c>
      <c r="I5595" s="76">
        <f>IF($E5595="","",IFERROR(VLOOKUP(TRIM(E5595&amp;""),'Référentiel Articles'!$A$2:$F$634,6,FALSE),""))</f>
      </c>
      <c r="J5595" s="78">
        <f>IF(OR($E5595="",$H5595=""),"",$H5595*$I5595)</f>
      </c>
      <c r="K5595" s="79" t="str">
        <v/>
      </c>
    </row>
    <row r="5596">
      <c r="A5596" s="81" t="str">
        <v/>
      </c>
      <c r="B5596" s="81" t="str">
        <v/>
      </c>
      <c r="C5596" s="83">
        <f>IF($E5596="","",IFERROR(VLOOKUP(TRIM(E5596&amp;""),'Référentiel Articles'!$A$2:$F$634,2,FALSE),""))</f>
      </c>
      <c r="D5596" s="83">
        <f>IF($E5596="","",IFERROR(VLOOKUP(TRIM(E5596&amp;""),'Référentiel Articles'!$A$2:$F$634,3,FALSE),""))</f>
      </c>
      <c r="E5596" s="81" t="str">
        <v/>
      </c>
      <c r="F5596" s="83">
        <f>IF($E5596="","",IFERROR(VLOOKUP(TRIM(E5596&amp;""),'Référentiel Articles'!$A$2:$F$634,4,FALSE),""))</f>
      </c>
      <c r="G5596" s="84">
        <f>IF($E5596="","",IFERROR(VLOOKUP(TRIM(E5596&amp;""),'Référentiel Articles'!$A$2:$F$634,5,FALSE),""))</f>
      </c>
      <c r="H5596" s="85" t="str">
        <v/>
      </c>
      <c r="I5596" s="84">
        <f>IF($E5596="","",IFERROR(VLOOKUP(TRIM(E5596&amp;""),'Référentiel Articles'!$A$2:$F$634,6,FALSE),""))</f>
      </c>
      <c r="J5596" s="90">
        <f>IF(OR($E5596="",$H5596=""),"",$H5596*$I5596)</f>
      </c>
      <c r="K5596" s="87" t="str">
        <v/>
      </c>
    </row>
    <row r="5597">
      <c r="A5597" s="74" t="str">
        <v/>
      </c>
      <c r="B5597" s="74" t="str">
        <v/>
      </c>
      <c r="C5597" s="75">
        <f>IF($E5597="","",IFERROR(VLOOKUP(TRIM(E5597&amp;""),'Référentiel Articles'!$A$2:$F$634,2,FALSE),""))</f>
      </c>
      <c r="D5597" s="75">
        <f>IF($E5597="","",IFERROR(VLOOKUP(TRIM(E5597&amp;""),'Référentiel Articles'!$A$2:$F$634,3,FALSE),""))</f>
      </c>
      <c r="E5597" s="74" t="str">
        <v/>
      </c>
      <c r="F5597" s="75">
        <f>IF($E5597="","",IFERROR(VLOOKUP(TRIM(E5597&amp;""),'Référentiel Articles'!$A$2:$F$634,4,FALSE),""))</f>
      </c>
      <c r="G5597" s="76">
        <f>IF($E5597="","",IFERROR(VLOOKUP(TRIM(E5597&amp;""),'Référentiel Articles'!$A$2:$F$634,5,FALSE),""))</f>
      </c>
      <c r="H5597" s="77" t="str">
        <v/>
      </c>
      <c r="I5597" s="76">
        <f>IF($E5597="","",IFERROR(VLOOKUP(TRIM(E5597&amp;""),'Référentiel Articles'!$A$2:$F$634,6,FALSE),""))</f>
      </c>
      <c r="J5597" s="78">
        <f>IF(OR($E5597="",$H5597=""),"",$H5597*$I5597)</f>
      </c>
      <c r="K5597" s="79" t="str">
        <v/>
      </c>
    </row>
    <row r="5598">
      <c r="A5598" s="81" t="str">
        <v/>
      </c>
      <c r="B5598" s="81" t="str">
        <v/>
      </c>
      <c r="C5598" s="83">
        <f>IF($E5598="","",IFERROR(VLOOKUP(TRIM(E5598&amp;""),'Référentiel Articles'!$A$2:$F$634,2,FALSE),""))</f>
      </c>
      <c r="D5598" s="83">
        <f>IF($E5598="","",IFERROR(VLOOKUP(TRIM(E5598&amp;""),'Référentiel Articles'!$A$2:$F$634,3,FALSE),""))</f>
      </c>
      <c r="E5598" s="81" t="str">
        <v/>
      </c>
      <c r="F5598" s="83">
        <f>IF($E5598="","",IFERROR(VLOOKUP(TRIM(E5598&amp;""),'Référentiel Articles'!$A$2:$F$634,4,FALSE),""))</f>
      </c>
      <c r="G5598" s="84">
        <f>IF($E5598="","",IFERROR(VLOOKUP(TRIM(E5598&amp;""),'Référentiel Articles'!$A$2:$F$634,5,FALSE),""))</f>
      </c>
      <c r="H5598" s="85" t="str">
        <v/>
      </c>
      <c r="I5598" s="84">
        <f>IF($E5598="","",IFERROR(VLOOKUP(TRIM(E5598&amp;""),'Référentiel Articles'!$A$2:$F$634,6,FALSE),""))</f>
      </c>
      <c r="J5598" s="90">
        <f>IF(OR($E5598="",$H5598=""),"",$H5598*$I5598)</f>
      </c>
      <c r="K5598" s="87" t="str">
        <v/>
      </c>
    </row>
    <row r="5599">
      <c r="A5599" s="74" t="str">
        <v/>
      </c>
      <c r="B5599" s="74" t="str">
        <v/>
      </c>
      <c r="C5599" s="75">
        <f>IF($E5599="","",IFERROR(VLOOKUP(TRIM(E5599&amp;""),'Référentiel Articles'!$A$2:$F$634,2,FALSE),""))</f>
      </c>
      <c r="D5599" s="75">
        <f>IF($E5599="","",IFERROR(VLOOKUP(TRIM(E5599&amp;""),'Référentiel Articles'!$A$2:$F$634,3,FALSE),""))</f>
      </c>
      <c r="E5599" s="74" t="str">
        <v/>
      </c>
      <c r="F5599" s="75">
        <f>IF($E5599="","",IFERROR(VLOOKUP(TRIM(E5599&amp;""),'Référentiel Articles'!$A$2:$F$634,4,FALSE),""))</f>
      </c>
      <c r="G5599" s="76">
        <f>IF($E5599="","",IFERROR(VLOOKUP(TRIM(E5599&amp;""),'Référentiel Articles'!$A$2:$F$634,5,FALSE),""))</f>
      </c>
      <c r="H5599" s="77" t="str">
        <v/>
      </c>
      <c r="I5599" s="76">
        <f>IF($E5599="","",IFERROR(VLOOKUP(TRIM(E5599&amp;""),'Référentiel Articles'!$A$2:$F$634,6,FALSE),""))</f>
      </c>
      <c r="J5599" s="78">
        <f>IF(OR($E5599="",$H5599=""),"",$H5599*$I5599)</f>
      </c>
      <c r="K5599" s="79" t="str">
        <v/>
      </c>
    </row>
    <row r="5600">
      <c r="A5600" s="81" t="str">
        <v/>
      </c>
      <c r="B5600" s="81" t="str">
        <v/>
      </c>
      <c r="C5600" s="83">
        <f>IF($E5600="","",IFERROR(VLOOKUP(TRIM(E5600&amp;""),'Référentiel Articles'!$A$2:$F$634,2,FALSE),""))</f>
      </c>
      <c r="D5600" s="83">
        <f>IF($E5600="","",IFERROR(VLOOKUP(TRIM(E5600&amp;""),'Référentiel Articles'!$A$2:$F$634,3,FALSE),""))</f>
      </c>
      <c r="E5600" s="81" t="str">
        <v/>
      </c>
      <c r="F5600" s="83">
        <f>IF($E5600="","",IFERROR(VLOOKUP(TRIM(E5600&amp;""),'Référentiel Articles'!$A$2:$F$634,4,FALSE),""))</f>
      </c>
      <c r="G5600" s="84">
        <f>IF($E5600="","",IFERROR(VLOOKUP(TRIM(E5600&amp;""),'Référentiel Articles'!$A$2:$F$634,5,FALSE),""))</f>
      </c>
      <c r="H5600" s="85" t="str">
        <v/>
      </c>
      <c r="I5600" s="84">
        <f>IF($E5600="","",IFERROR(VLOOKUP(TRIM(E5600&amp;""),'Référentiel Articles'!$A$2:$F$634,6,FALSE),""))</f>
      </c>
      <c r="J5600" s="90">
        <f>IF(OR($E5600="",$H5600=""),"",$H5600*$I5600)</f>
      </c>
      <c r="K5600" s="87" t="str">
        <v/>
      </c>
    </row>
    <row r="5601">
      <c r="A5601" s="74" t="str">
        <v/>
      </c>
      <c r="B5601" s="74" t="str">
        <v/>
      </c>
      <c r="C5601" s="75">
        <f>IF($E5601="","",IFERROR(VLOOKUP(TRIM(E5601&amp;""),'Référentiel Articles'!$A$2:$F$634,2,FALSE),""))</f>
      </c>
      <c r="D5601" s="75">
        <f>IF($E5601="","",IFERROR(VLOOKUP(TRIM(E5601&amp;""),'Référentiel Articles'!$A$2:$F$634,3,FALSE),""))</f>
      </c>
      <c r="E5601" s="74" t="str">
        <v/>
      </c>
      <c r="F5601" s="75">
        <f>IF($E5601="","",IFERROR(VLOOKUP(TRIM(E5601&amp;""),'Référentiel Articles'!$A$2:$F$634,4,FALSE),""))</f>
      </c>
      <c r="G5601" s="76">
        <f>IF($E5601="","",IFERROR(VLOOKUP(TRIM(E5601&amp;""),'Référentiel Articles'!$A$2:$F$634,5,FALSE),""))</f>
      </c>
      <c r="H5601" s="77" t="str">
        <v/>
      </c>
      <c r="I5601" s="76">
        <f>IF($E5601="","",IFERROR(VLOOKUP(TRIM(E5601&amp;""),'Référentiel Articles'!$A$2:$F$634,6,FALSE),""))</f>
      </c>
      <c r="J5601" s="78">
        <f>IF(OR($E5601="",$H5601=""),"",$H5601*$I5601)</f>
      </c>
      <c r="K5601" s="79" t="str">
        <v/>
      </c>
    </row>
    <row r="5602">
      <c r="A5602" s="81" t="str">
        <v/>
      </c>
      <c r="B5602" s="81" t="str">
        <v/>
      </c>
      <c r="C5602" s="83">
        <f>IF($E5602="","",IFERROR(VLOOKUP(TRIM(E5602&amp;""),'Référentiel Articles'!$A$2:$F$634,2,FALSE),""))</f>
      </c>
      <c r="D5602" s="83">
        <f>IF($E5602="","",IFERROR(VLOOKUP(TRIM(E5602&amp;""),'Référentiel Articles'!$A$2:$F$634,3,FALSE),""))</f>
      </c>
      <c r="E5602" s="81" t="str">
        <v/>
      </c>
      <c r="F5602" s="83">
        <f>IF($E5602="","",IFERROR(VLOOKUP(TRIM(E5602&amp;""),'Référentiel Articles'!$A$2:$F$634,4,FALSE),""))</f>
      </c>
      <c r="G5602" s="84">
        <f>IF($E5602="","",IFERROR(VLOOKUP(TRIM(E5602&amp;""),'Référentiel Articles'!$A$2:$F$634,5,FALSE),""))</f>
      </c>
      <c r="H5602" s="85" t="str">
        <v/>
      </c>
      <c r="I5602" s="84">
        <f>IF($E5602="","",IFERROR(VLOOKUP(TRIM(E5602&amp;""),'Référentiel Articles'!$A$2:$F$634,6,FALSE),""))</f>
      </c>
      <c r="J5602" s="90">
        <f>IF(OR($E5602="",$H5602=""),"",$H5602*$I5602)</f>
      </c>
      <c r="K5602" s="87" t="str">
        <v/>
      </c>
    </row>
    <row r="5603">
      <c r="A5603" s="74" t="str">
        <v/>
      </c>
      <c r="B5603" s="74" t="str">
        <v/>
      </c>
      <c r="C5603" s="75">
        <f>IF($E5603="","",IFERROR(VLOOKUP(TRIM(E5603&amp;""),'Référentiel Articles'!$A$2:$F$634,2,FALSE),""))</f>
      </c>
      <c r="D5603" s="75">
        <f>IF($E5603="","",IFERROR(VLOOKUP(TRIM(E5603&amp;""),'Référentiel Articles'!$A$2:$F$634,3,FALSE),""))</f>
      </c>
      <c r="E5603" s="74" t="str">
        <v/>
      </c>
      <c r="F5603" s="75">
        <f>IF($E5603="","",IFERROR(VLOOKUP(TRIM(E5603&amp;""),'Référentiel Articles'!$A$2:$F$634,4,FALSE),""))</f>
      </c>
      <c r="G5603" s="76">
        <f>IF($E5603="","",IFERROR(VLOOKUP(TRIM(E5603&amp;""),'Référentiel Articles'!$A$2:$F$634,5,FALSE),""))</f>
      </c>
      <c r="H5603" s="77" t="str">
        <v/>
      </c>
      <c r="I5603" s="76">
        <f>IF($E5603="","",IFERROR(VLOOKUP(TRIM(E5603&amp;""),'Référentiel Articles'!$A$2:$F$634,6,FALSE),""))</f>
      </c>
      <c r="J5603" s="78">
        <f>IF(OR($E5603="",$H5603=""),"",$H5603*$I5603)</f>
      </c>
      <c r="K5603" s="79" t="str">
        <v/>
      </c>
    </row>
    <row r="5604">
      <c r="A5604" s="81" t="str">
        <v/>
      </c>
      <c r="B5604" s="81" t="str">
        <v/>
      </c>
      <c r="C5604" s="83">
        <f>IF($E5604="","",IFERROR(VLOOKUP(TRIM(E5604&amp;""),'Référentiel Articles'!$A$2:$F$634,2,FALSE),""))</f>
      </c>
      <c r="D5604" s="83">
        <f>IF($E5604="","",IFERROR(VLOOKUP(TRIM(E5604&amp;""),'Référentiel Articles'!$A$2:$F$634,3,FALSE),""))</f>
      </c>
      <c r="E5604" s="81" t="str">
        <v/>
      </c>
      <c r="F5604" s="83">
        <f>IF($E5604="","",IFERROR(VLOOKUP(TRIM(E5604&amp;""),'Référentiel Articles'!$A$2:$F$634,4,FALSE),""))</f>
      </c>
      <c r="G5604" s="84">
        <f>IF($E5604="","",IFERROR(VLOOKUP(TRIM(E5604&amp;""),'Référentiel Articles'!$A$2:$F$634,5,FALSE),""))</f>
      </c>
      <c r="H5604" s="85" t="str">
        <v/>
      </c>
      <c r="I5604" s="84">
        <f>IF($E5604="","",IFERROR(VLOOKUP(TRIM(E5604&amp;""),'Référentiel Articles'!$A$2:$F$634,6,FALSE),""))</f>
      </c>
      <c r="J5604" s="90">
        <f>IF(OR($E5604="",$H5604=""),"",$H5604*$I5604)</f>
      </c>
      <c r="K5604" s="87" t="str">
        <v/>
      </c>
    </row>
    <row r="5605">
      <c r="A5605" s="74" t="str">
        <v/>
      </c>
      <c r="B5605" s="74" t="str">
        <v/>
      </c>
      <c r="C5605" s="75">
        <f>IF($E5605="","",IFERROR(VLOOKUP(TRIM(E5605&amp;""),'Référentiel Articles'!$A$2:$F$634,2,FALSE),""))</f>
      </c>
      <c r="D5605" s="75">
        <f>IF($E5605="","",IFERROR(VLOOKUP(TRIM(E5605&amp;""),'Référentiel Articles'!$A$2:$F$634,3,FALSE),""))</f>
      </c>
      <c r="E5605" s="74" t="str">
        <v/>
      </c>
      <c r="F5605" s="75">
        <f>IF($E5605="","",IFERROR(VLOOKUP(TRIM(E5605&amp;""),'Référentiel Articles'!$A$2:$F$634,4,FALSE),""))</f>
      </c>
      <c r="G5605" s="76">
        <f>IF($E5605="","",IFERROR(VLOOKUP(TRIM(E5605&amp;""),'Référentiel Articles'!$A$2:$F$634,5,FALSE),""))</f>
      </c>
      <c r="H5605" s="77" t="str">
        <v/>
      </c>
      <c r="I5605" s="76">
        <f>IF($E5605="","",IFERROR(VLOOKUP(TRIM(E5605&amp;""),'Référentiel Articles'!$A$2:$F$634,6,FALSE),""))</f>
      </c>
      <c r="J5605" s="78">
        <f>IF(OR($E5605="",$H5605=""),"",$H5605*$I5605)</f>
      </c>
      <c r="K5605" s="79" t="str">
        <v/>
      </c>
    </row>
    <row r="5606">
      <c r="A5606" s="81" t="str">
        <v/>
      </c>
      <c r="B5606" s="81" t="str">
        <v/>
      </c>
      <c r="C5606" s="83">
        <f>IF($E5606="","",IFERROR(VLOOKUP(TRIM(E5606&amp;""),'Référentiel Articles'!$A$2:$F$634,2,FALSE),""))</f>
      </c>
      <c r="D5606" s="83">
        <f>IF($E5606="","",IFERROR(VLOOKUP(TRIM(E5606&amp;""),'Référentiel Articles'!$A$2:$F$634,3,FALSE),""))</f>
      </c>
      <c r="E5606" s="81" t="str">
        <v/>
      </c>
      <c r="F5606" s="83">
        <f>IF($E5606="","",IFERROR(VLOOKUP(TRIM(E5606&amp;""),'Référentiel Articles'!$A$2:$F$634,4,FALSE),""))</f>
      </c>
      <c r="G5606" s="84">
        <f>IF($E5606="","",IFERROR(VLOOKUP(TRIM(E5606&amp;""),'Référentiel Articles'!$A$2:$F$634,5,FALSE),""))</f>
      </c>
      <c r="H5606" s="85" t="str">
        <v/>
      </c>
      <c r="I5606" s="84">
        <f>IF($E5606="","",IFERROR(VLOOKUP(TRIM(E5606&amp;""),'Référentiel Articles'!$A$2:$F$634,6,FALSE),""))</f>
      </c>
      <c r="J5606" s="90">
        <f>IF(OR($E5606="",$H5606=""),"",$H5606*$I5606)</f>
      </c>
      <c r="K5606" s="87" t="str">
        <v/>
      </c>
    </row>
    <row r="5607">
      <c r="A5607" s="74" t="str">
        <v/>
      </c>
      <c r="B5607" s="74" t="str">
        <v/>
      </c>
      <c r="C5607" s="75">
        <f>IF($E5607="","",IFERROR(VLOOKUP(TRIM(E5607&amp;""),'Référentiel Articles'!$A$2:$F$634,2,FALSE),""))</f>
      </c>
      <c r="D5607" s="75">
        <f>IF($E5607="","",IFERROR(VLOOKUP(TRIM(E5607&amp;""),'Référentiel Articles'!$A$2:$F$634,3,FALSE),""))</f>
      </c>
      <c r="E5607" s="74" t="str">
        <v/>
      </c>
      <c r="F5607" s="75">
        <f>IF($E5607="","",IFERROR(VLOOKUP(TRIM(E5607&amp;""),'Référentiel Articles'!$A$2:$F$634,4,FALSE),""))</f>
      </c>
      <c r="G5607" s="76">
        <f>IF($E5607="","",IFERROR(VLOOKUP(TRIM(E5607&amp;""),'Référentiel Articles'!$A$2:$F$634,5,FALSE),""))</f>
      </c>
      <c r="H5607" s="77" t="str">
        <v/>
      </c>
      <c r="I5607" s="76">
        <f>IF($E5607="","",IFERROR(VLOOKUP(TRIM(E5607&amp;""),'Référentiel Articles'!$A$2:$F$634,6,FALSE),""))</f>
      </c>
      <c r="J5607" s="78">
        <f>IF(OR($E5607="",$H5607=""),"",$H5607*$I5607)</f>
      </c>
      <c r="K5607" s="79" t="str">
        <v/>
      </c>
    </row>
    <row r="5608">
      <c r="A5608" s="81" t="str">
        <v/>
      </c>
      <c r="B5608" s="81" t="str">
        <v/>
      </c>
      <c r="C5608" s="83">
        <f>IF($E5608="","",IFERROR(VLOOKUP(TRIM(E5608&amp;""),'Référentiel Articles'!$A$2:$F$634,2,FALSE),""))</f>
      </c>
      <c r="D5608" s="83">
        <f>IF($E5608="","",IFERROR(VLOOKUP(TRIM(E5608&amp;""),'Référentiel Articles'!$A$2:$F$634,3,FALSE),""))</f>
      </c>
      <c r="E5608" s="81" t="str">
        <v/>
      </c>
      <c r="F5608" s="83">
        <f>IF($E5608="","",IFERROR(VLOOKUP(TRIM(E5608&amp;""),'Référentiel Articles'!$A$2:$F$634,4,FALSE),""))</f>
      </c>
      <c r="G5608" s="84">
        <f>IF($E5608="","",IFERROR(VLOOKUP(TRIM(E5608&amp;""),'Référentiel Articles'!$A$2:$F$634,5,FALSE),""))</f>
      </c>
      <c r="H5608" s="85" t="str">
        <v/>
      </c>
      <c r="I5608" s="84">
        <f>IF($E5608="","",IFERROR(VLOOKUP(TRIM(E5608&amp;""),'Référentiel Articles'!$A$2:$F$634,6,FALSE),""))</f>
      </c>
      <c r="J5608" s="90">
        <f>IF(OR($E5608="",$H5608=""),"",$H5608*$I5608)</f>
      </c>
      <c r="K5608" s="87" t="str">
        <v/>
      </c>
    </row>
    <row r="5609">
      <c r="A5609" s="74" t="str">
        <v/>
      </c>
      <c r="B5609" s="74" t="str">
        <v/>
      </c>
      <c r="C5609" s="75">
        <f>IF($E5609="","",IFERROR(VLOOKUP(TRIM(E5609&amp;""),'Référentiel Articles'!$A$2:$F$634,2,FALSE),""))</f>
      </c>
      <c r="D5609" s="75">
        <f>IF($E5609="","",IFERROR(VLOOKUP(TRIM(E5609&amp;""),'Référentiel Articles'!$A$2:$F$634,3,FALSE),""))</f>
      </c>
      <c r="E5609" s="74" t="str">
        <v/>
      </c>
      <c r="F5609" s="75">
        <f>IF($E5609="","",IFERROR(VLOOKUP(TRIM(E5609&amp;""),'Référentiel Articles'!$A$2:$F$634,4,FALSE),""))</f>
      </c>
      <c r="G5609" s="76">
        <f>IF($E5609="","",IFERROR(VLOOKUP(TRIM(E5609&amp;""),'Référentiel Articles'!$A$2:$F$634,5,FALSE),""))</f>
      </c>
      <c r="H5609" s="77" t="str">
        <v/>
      </c>
      <c r="I5609" s="76">
        <f>IF($E5609="","",IFERROR(VLOOKUP(TRIM(E5609&amp;""),'Référentiel Articles'!$A$2:$F$634,6,FALSE),""))</f>
      </c>
      <c r="J5609" s="78">
        <f>IF(OR($E5609="",$H5609=""),"",$H5609*$I5609)</f>
      </c>
      <c r="K5609" s="79" t="str">
        <v/>
      </c>
    </row>
    <row r="5610">
      <c r="A5610" s="81" t="str">
        <v/>
      </c>
      <c r="B5610" s="81" t="str">
        <v/>
      </c>
      <c r="C5610" s="83">
        <f>IF($E5610="","",IFERROR(VLOOKUP(TRIM(E5610&amp;""),'Référentiel Articles'!$A$2:$F$634,2,FALSE),""))</f>
      </c>
      <c r="D5610" s="83">
        <f>IF($E5610="","",IFERROR(VLOOKUP(TRIM(E5610&amp;""),'Référentiel Articles'!$A$2:$F$634,3,FALSE),""))</f>
      </c>
      <c r="E5610" s="81" t="str">
        <v/>
      </c>
      <c r="F5610" s="83">
        <f>IF($E5610="","",IFERROR(VLOOKUP(TRIM(E5610&amp;""),'Référentiel Articles'!$A$2:$F$634,4,FALSE),""))</f>
      </c>
      <c r="G5610" s="84">
        <f>IF($E5610="","",IFERROR(VLOOKUP(TRIM(E5610&amp;""),'Référentiel Articles'!$A$2:$F$634,5,FALSE),""))</f>
      </c>
      <c r="H5610" s="85" t="str">
        <v/>
      </c>
      <c r="I5610" s="84">
        <f>IF($E5610="","",IFERROR(VLOOKUP(TRIM(E5610&amp;""),'Référentiel Articles'!$A$2:$F$634,6,FALSE),""))</f>
      </c>
      <c r="J5610" s="90">
        <f>IF(OR($E5610="",$H5610=""),"",$H5610*$I5610)</f>
      </c>
      <c r="K5610" s="87" t="str">
        <v/>
      </c>
    </row>
    <row r="5611">
      <c r="A5611" s="74" t="str">
        <v/>
      </c>
      <c r="B5611" s="74" t="str">
        <v/>
      </c>
      <c r="C5611" s="75">
        <f>IF($E5611="","",IFERROR(VLOOKUP(TRIM(E5611&amp;""),'Référentiel Articles'!$A$2:$F$634,2,FALSE),""))</f>
      </c>
      <c r="D5611" s="75">
        <f>IF($E5611="","",IFERROR(VLOOKUP(TRIM(E5611&amp;""),'Référentiel Articles'!$A$2:$F$634,3,FALSE),""))</f>
      </c>
      <c r="E5611" s="74" t="str">
        <v/>
      </c>
      <c r="F5611" s="75">
        <f>IF($E5611="","",IFERROR(VLOOKUP(TRIM(E5611&amp;""),'Référentiel Articles'!$A$2:$F$634,4,FALSE),""))</f>
      </c>
      <c r="G5611" s="76">
        <f>IF($E5611="","",IFERROR(VLOOKUP(TRIM(E5611&amp;""),'Référentiel Articles'!$A$2:$F$634,5,FALSE),""))</f>
      </c>
      <c r="H5611" s="77" t="str">
        <v/>
      </c>
      <c r="I5611" s="76">
        <f>IF($E5611="","",IFERROR(VLOOKUP(TRIM(E5611&amp;""),'Référentiel Articles'!$A$2:$F$634,6,FALSE),""))</f>
      </c>
      <c r="J5611" s="78">
        <f>IF(OR($E5611="",$H5611=""),"",$H5611*$I5611)</f>
      </c>
      <c r="K5611" s="79" t="str">
        <v/>
      </c>
    </row>
    <row r="5612">
      <c r="A5612" s="81" t="str">
        <v/>
      </c>
      <c r="B5612" s="81" t="str">
        <v/>
      </c>
      <c r="C5612" s="83">
        <f>IF($E5612="","",IFERROR(VLOOKUP(TRIM(E5612&amp;""),'Référentiel Articles'!$A$2:$F$634,2,FALSE),""))</f>
      </c>
      <c r="D5612" s="83">
        <f>IF($E5612="","",IFERROR(VLOOKUP(TRIM(E5612&amp;""),'Référentiel Articles'!$A$2:$F$634,3,FALSE),""))</f>
      </c>
      <c r="E5612" s="81" t="str">
        <v/>
      </c>
      <c r="F5612" s="83">
        <f>IF($E5612="","",IFERROR(VLOOKUP(TRIM(E5612&amp;""),'Référentiel Articles'!$A$2:$F$634,4,FALSE),""))</f>
      </c>
      <c r="G5612" s="84">
        <f>IF($E5612="","",IFERROR(VLOOKUP(TRIM(E5612&amp;""),'Référentiel Articles'!$A$2:$F$634,5,FALSE),""))</f>
      </c>
      <c r="H5612" s="85" t="str">
        <v/>
      </c>
      <c r="I5612" s="84">
        <f>IF($E5612="","",IFERROR(VLOOKUP(TRIM(E5612&amp;""),'Référentiel Articles'!$A$2:$F$634,6,FALSE),""))</f>
      </c>
      <c r="J5612" s="90">
        <f>IF(OR($E5612="",$H5612=""),"",$H5612*$I5612)</f>
      </c>
      <c r="K5612" s="87" t="str">
        <v/>
      </c>
    </row>
    <row r="5613">
      <c r="A5613" s="74" t="str">
        <v/>
      </c>
      <c r="B5613" s="74" t="str">
        <v/>
      </c>
      <c r="C5613" s="75">
        <f>IF($E5613="","",IFERROR(VLOOKUP(TRIM(E5613&amp;""),'Référentiel Articles'!$A$2:$F$634,2,FALSE),""))</f>
      </c>
      <c r="D5613" s="75">
        <f>IF($E5613="","",IFERROR(VLOOKUP(TRIM(E5613&amp;""),'Référentiel Articles'!$A$2:$F$634,3,FALSE),""))</f>
      </c>
      <c r="E5613" s="74" t="str">
        <v/>
      </c>
      <c r="F5613" s="75">
        <f>IF($E5613="","",IFERROR(VLOOKUP(TRIM(E5613&amp;""),'Référentiel Articles'!$A$2:$F$634,4,FALSE),""))</f>
      </c>
      <c r="G5613" s="76">
        <f>IF($E5613="","",IFERROR(VLOOKUP(TRIM(E5613&amp;""),'Référentiel Articles'!$A$2:$F$634,5,FALSE),""))</f>
      </c>
      <c r="H5613" s="77" t="str">
        <v/>
      </c>
      <c r="I5613" s="76">
        <f>IF($E5613="","",IFERROR(VLOOKUP(TRIM(E5613&amp;""),'Référentiel Articles'!$A$2:$F$634,6,FALSE),""))</f>
      </c>
      <c r="J5613" s="78">
        <f>IF(OR($E5613="",$H5613=""),"",$H5613*$I5613)</f>
      </c>
      <c r="K5613" s="79" t="str">
        <v/>
      </c>
    </row>
    <row r="5614">
      <c r="A5614" s="81" t="str">
        <v/>
      </c>
      <c r="B5614" s="81" t="str">
        <v/>
      </c>
      <c r="C5614" s="83">
        <f>IF($E5614="","",IFERROR(VLOOKUP(TRIM(E5614&amp;""),'Référentiel Articles'!$A$2:$F$634,2,FALSE),""))</f>
      </c>
      <c r="D5614" s="83">
        <f>IF($E5614="","",IFERROR(VLOOKUP(TRIM(E5614&amp;""),'Référentiel Articles'!$A$2:$F$634,3,FALSE),""))</f>
      </c>
      <c r="E5614" s="81" t="str">
        <v/>
      </c>
      <c r="F5614" s="83">
        <f>IF($E5614="","",IFERROR(VLOOKUP(TRIM(E5614&amp;""),'Référentiel Articles'!$A$2:$F$634,4,FALSE),""))</f>
      </c>
      <c r="G5614" s="84">
        <f>IF($E5614="","",IFERROR(VLOOKUP(TRIM(E5614&amp;""),'Référentiel Articles'!$A$2:$F$634,5,FALSE),""))</f>
      </c>
      <c r="H5614" s="85" t="str">
        <v/>
      </c>
      <c r="I5614" s="84">
        <f>IF($E5614="","",IFERROR(VLOOKUP(TRIM(E5614&amp;""),'Référentiel Articles'!$A$2:$F$634,6,FALSE),""))</f>
      </c>
      <c r="J5614" s="90">
        <f>IF(OR($E5614="",$H5614=""),"",$H5614*$I5614)</f>
      </c>
      <c r="K5614" s="87" t="str">
        <v/>
      </c>
    </row>
    <row r="5615">
      <c r="A5615" s="74" t="str">
        <v/>
      </c>
      <c r="B5615" s="74" t="str">
        <v/>
      </c>
      <c r="C5615" s="75">
        <f>IF($E5615="","",IFERROR(VLOOKUP(TRIM(E5615&amp;""),'Référentiel Articles'!$A$2:$F$634,2,FALSE),""))</f>
      </c>
      <c r="D5615" s="75">
        <f>IF($E5615="","",IFERROR(VLOOKUP(TRIM(E5615&amp;""),'Référentiel Articles'!$A$2:$F$634,3,FALSE),""))</f>
      </c>
      <c r="E5615" s="74" t="str">
        <v/>
      </c>
      <c r="F5615" s="75">
        <f>IF($E5615="","",IFERROR(VLOOKUP(TRIM(E5615&amp;""),'Référentiel Articles'!$A$2:$F$634,4,FALSE),""))</f>
      </c>
      <c r="G5615" s="76">
        <f>IF($E5615="","",IFERROR(VLOOKUP(TRIM(E5615&amp;""),'Référentiel Articles'!$A$2:$F$634,5,FALSE),""))</f>
      </c>
      <c r="H5615" s="77" t="str">
        <v/>
      </c>
      <c r="I5615" s="76">
        <f>IF($E5615="","",IFERROR(VLOOKUP(TRIM(E5615&amp;""),'Référentiel Articles'!$A$2:$F$634,6,FALSE),""))</f>
      </c>
      <c r="J5615" s="78">
        <f>IF(OR($E5615="",$H5615=""),"",$H5615*$I5615)</f>
      </c>
      <c r="K5615" s="79" t="str">
        <v/>
      </c>
    </row>
    <row r="5616">
      <c r="A5616" s="81" t="str">
        <v/>
      </c>
      <c r="B5616" s="81" t="str">
        <v/>
      </c>
      <c r="C5616" s="83">
        <f>IF($E5616="","",IFERROR(VLOOKUP(TRIM(E5616&amp;""),'Référentiel Articles'!$A$2:$F$634,2,FALSE),""))</f>
      </c>
      <c r="D5616" s="83">
        <f>IF($E5616="","",IFERROR(VLOOKUP(TRIM(E5616&amp;""),'Référentiel Articles'!$A$2:$F$634,3,FALSE),""))</f>
      </c>
      <c r="E5616" s="81" t="str">
        <v/>
      </c>
      <c r="F5616" s="83">
        <f>IF($E5616="","",IFERROR(VLOOKUP(TRIM(E5616&amp;""),'Référentiel Articles'!$A$2:$F$634,4,FALSE),""))</f>
      </c>
      <c r="G5616" s="84">
        <f>IF($E5616="","",IFERROR(VLOOKUP(TRIM(E5616&amp;""),'Référentiel Articles'!$A$2:$F$634,5,FALSE),""))</f>
      </c>
      <c r="H5616" s="85" t="str">
        <v/>
      </c>
      <c r="I5616" s="84">
        <f>IF($E5616="","",IFERROR(VLOOKUP(TRIM(E5616&amp;""),'Référentiel Articles'!$A$2:$F$634,6,FALSE),""))</f>
      </c>
      <c r="J5616" s="90">
        <f>IF(OR($E5616="",$H5616=""),"",$H5616*$I5616)</f>
      </c>
      <c r="K5616" s="87" t="str">
        <v/>
      </c>
    </row>
    <row r="5617">
      <c r="A5617" s="74" t="str">
        <v/>
      </c>
      <c r="B5617" s="74" t="str">
        <v/>
      </c>
      <c r="C5617" s="75">
        <f>IF($E5617="","",IFERROR(VLOOKUP(TRIM(E5617&amp;""),'Référentiel Articles'!$A$2:$F$634,2,FALSE),""))</f>
      </c>
      <c r="D5617" s="75">
        <f>IF($E5617="","",IFERROR(VLOOKUP(TRIM(E5617&amp;""),'Référentiel Articles'!$A$2:$F$634,3,FALSE),""))</f>
      </c>
      <c r="E5617" s="74" t="str">
        <v/>
      </c>
      <c r="F5617" s="75">
        <f>IF($E5617="","",IFERROR(VLOOKUP(TRIM(E5617&amp;""),'Référentiel Articles'!$A$2:$F$634,4,FALSE),""))</f>
      </c>
      <c r="G5617" s="76">
        <f>IF($E5617="","",IFERROR(VLOOKUP(TRIM(E5617&amp;""),'Référentiel Articles'!$A$2:$F$634,5,FALSE),""))</f>
      </c>
      <c r="H5617" s="77" t="str">
        <v/>
      </c>
      <c r="I5617" s="76">
        <f>IF($E5617="","",IFERROR(VLOOKUP(TRIM(E5617&amp;""),'Référentiel Articles'!$A$2:$F$634,6,FALSE),""))</f>
      </c>
      <c r="J5617" s="78">
        <f>IF(OR($E5617="",$H5617=""),"",$H5617*$I5617)</f>
      </c>
      <c r="K5617" s="79" t="str">
        <v/>
      </c>
    </row>
    <row r="5618">
      <c r="A5618" s="81" t="str">
        <v/>
      </c>
      <c r="B5618" s="81" t="str">
        <v/>
      </c>
      <c r="C5618" s="83">
        <f>IF($E5618="","",IFERROR(VLOOKUP(TRIM(E5618&amp;""),'Référentiel Articles'!$A$2:$F$634,2,FALSE),""))</f>
      </c>
      <c r="D5618" s="83">
        <f>IF($E5618="","",IFERROR(VLOOKUP(TRIM(E5618&amp;""),'Référentiel Articles'!$A$2:$F$634,3,FALSE),""))</f>
      </c>
      <c r="E5618" s="81" t="str">
        <v/>
      </c>
      <c r="F5618" s="83">
        <f>IF($E5618="","",IFERROR(VLOOKUP(TRIM(E5618&amp;""),'Référentiel Articles'!$A$2:$F$634,4,FALSE),""))</f>
      </c>
      <c r="G5618" s="84">
        <f>IF($E5618="","",IFERROR(VLOOKUP(TRIM(E5618&amp;""),'Référentiel Articles'!$A$2:$F$634,5,FALSE),""))</f>
      </c>
      <c r="H5618" s="85" t="str">
        <v/>
      </c>
      <c r="I5618" s="84">
        <f>IF($E5618="","",IFERROR(VLOOKUP(TRIM(E5618&amp;""),'Référentiel Articles'!$A$2:$F$634,6,FALSE),""))</f>
      </c>
      <c r="J5618" s="90">
        <f>IF(OR($E5618="",$H5618=""),"",$H5618*$I5618)</f>
      </c>
      <c r="K5618" s="87" t="str">
        <v/>
      </c>
    </row>
    <row r="5619">
      <c r="A5619" s="74" t="str">
        <v/>
      </c>
      <c r="B5619" s="74" t="str">
        <v/>
      </c>
      <c r="C5619" s="75">
        <f>IF($E5619="","",IFERROR(VLOOKUP(TRIM(E5619&amp;""),'Référentiel Articles'!$A$2:$F$634,2,FALSE),""))</f>
      </c>
      <c r="D5619" s="75">
        <f>IF($E5619="","",IFERROR(VLOOKUP(TRIM(E5619&amp;""),'Référentiel Articles'!$A$2:$F$634,3,FALSE),""))</f>
      </c>
      <c r="E5619" s="74" t="str">
        <v/>
      </c>
      <c r="F5619" s="75">
        <f>IF($E5619="","",IFERROR(VLOOKUP(TRIM(E5619&amp;""),'Référentiel Articles'!$A$2:$F$634,4,FALSE),""))</f>
      </c>
      <c r="G5619" s="76">
        <f>IF($E5619="","",IFERROR(VLOOKUP(TRIM(E5619&amp;""),'Référentiel Articles'!$A$2:$F$634,5,FALSE),""))</f>
      </c>
      <c r="H5619" s="77" t="str">
        <v/>
      </c>
      <c r="I5619" s="76">
        <f>IF($E5619="","",IFERROR(VLOOKUP(TRIM(E5619&amp;""),'Référentiel Articles'!$A$2:$F$634,6,FALSE),""))</f>
      </c>
      <c r="J5619" s="78">
        <f>IF(OR($E5619="",$H5619=""),"",$H5619*$I5619)</f>
      </c>
      <c r="K5619" s="79" t="str">
        <v/>
      </c>
    </row>
    <row r="5620">
      <c r="A5620" s="81" t="str">
        <v/>
      </c>
      <c r="B5620" s="81" t="str">
        <v/>
      </c>
      <c r="C5620" s="83">
        <f>IF($E5620="","",IFERROR(VLOOKUP(TRIM(E5620&amp;""),'Référentiel Articles'!$A$2:$F$634,2,FALSE),""))</f>
      </c>
      <c r="D5620" s="83">
        <f>IF($E5620="","",IFERROR(VLOOKUP(TRIM(E5620&amp;""),'Référentiel Articles'!$A$2:$F$634,3,FALSE),""))</f>
      </c>
      <c r="E5620" s="81" t="str">
        <v/>
      </c>
      <c r="F5620" s="83">
        <f>IF($E5620="","",IFERROR(VLOOKUP(TRIM(E5620&amp;""),'Référentiel Articles'!$A$2:$F$634,4,FALSE),""))</f>
      </c>
      <c r="G5620" s="84">
        <f>IF($E5620="","",IFERROR(VLOOKUP(TRIM(E5620&amp;""),'Référentiel Articles'!$A$2:$F$634,5,FALSE),""))</f>
      </c>
      <c r="H5620" s="85" t="str">
        <v/>
      </c>
      <c r="I5620" s="84">
        <f>IF($E5620="","",IFERROR(VLOOKUP(TRIM(E5620&amp;""),'Référentiel Articles'!$A$2:$F$634,6,FALSE),""))</f>
      </c>
      <c r="J5620" s="90">
        <f>IF(OR($E5620="",$H5620=""),"",$H5620*$I5620)</f>
      </c>
      <c r="K5620" s="87" t="str">
        <v/>
      </c>
    </row>
    <row r="5621">
      <c r="A5621" s="74" t="str">
        <v/>
      </c>
      <c r="B5621" s="74" t="str">
        <v/>
      </c>
      <c r="C5621" s="75">
        <f>IF($E5621="","",IFERROR(VLOOKUP(TRIM(E5621&amp;""),'Référentiel Articles'!$A$2:$F$634,2,FALSE),""))</f>
      </c>
      <c r="D5621" s="75">
        <f>IF($E5621="","",IFERROR(VLOOKUP(TRIM(E5621&amp;""),'Référentiel Articles'!$A$2:$F$634,3,FALSE),""))</f>
      </c>
      <c r="E5621" s="74" t="str">
        <v/>
      </c>
      <c r="F5621" s="75">
        <f>IF($E5621="","",IFERROR(VLOOKUP(TRIM(E5621&amp;""),'Référentiel Articles'!$A$2:$F$634,4,FALSE),""))</f>
      </c>
      <c r="G5621" s="76">
        <f>IF($E5621="","",IFERROR(VLOOKUP(TRIM(E5621&amp;""),'Référentiel Articles'!$A$2:$F$634,5,FALSE),""))</f>
      </c>
      <c r="H5621" s="77" t="str">
        <v/>
      </c>
      <c r="I5621" s="76">
        <f>IF($E5621="","",IFERROR(VLOOKUP(TRIM(E5621&amp;""),'Référentiel Articles'!$A$2:$F$634,6,FALSE),""))</f>
      </c>
      <c r="J5621" s="78">
        <f>IF(OR($E5621="",$H5621=""),"",$H5621*$I5621)</f>
      </c>
      <c r="K5621" s="79" t="str">
        <v/>
      </c>
    </row>
    <row r="5622">
      <c r="A5622" s="81" t="str">
        <v/>
      </c>
      <c r="B5622" s="81" t="str">
        <v/>
      </c>
      <c r="C5622" s="83">
        <f>IF($E5622="","",IFERROR(VLOOKUP(TRIM(E5622&amp;""),'Référentiel Articles'!$A$2:$F$634,2,FALSE),""))</f>
      </c>
      <c r="D5622" s="83">
        <f>IF($E5622="","",IFERROR(VLOOKUP(TRIM(E5622&amp;""),'Référentiel Articles'!$A$2:$F$634,3,FALSE),""))</f>
      </c>
      <c r="E5622" s="81" t="str">
        <v/>
      </c>
      <c r="F5622" s="83">
        <f>IF($E5622="","",IFERROR(VLOOKUP(TRIM(E5622&amp;""),'Référentiel Articles'!$A$2:$F$634,4,FALSE),""))</f>
      </c>
      <c r="G5622" s="84">
        <f>IF($E5622="","",IFERROR(VLOOKUP(TRIM(E5622&amp;""),'Référentiel Articles'!$A$2:$F$634,5,FALSE),""))</f>
      </c>
      <c r="H5622" s="85" t="str">
        <v/>
      </c>
      <c r="I5622" s="84">
        <f>IF($E5622="","",IFERROR(VLOOKUP(TRIM(E5622&amp;""),'Référentiel Articles'!$A$2:$F$634,6,FALSE),""))</f>
      </c>
      <c r="J5622" s="90">
        <f>IF(OR($E5622="",$H5622=""),"",$H5622*$I5622)</f>
      </c>
      <c r="K5622" s="87" t="str">
        <v/>
      </c>
    </row>
    <row r="5623">
      <c r="A5623" s="74" t="str">
        <v/>
      </c>
      <c r="B5623" s="74" t="str">
        <v/>
      </c>
      <c r="C5623" s="75">
        <f>IF($E5623="","",IFERROR(VLOOKUP(TRIM(E5623&amp;""),'Référentiel Articles'!$A$2:$F$634,2,FALSE),""))</f>
      </c>
      <c r="D5623" s="75">
        <f>IF($E5623="","",IFERROR(VLOOKUP(TRIM(E5623&amp;""),'Référentiel Articles'!$A$2:$F$634,3,FALSE),""))</f>
      </c>
      <c r="E5623" s="74" t="str">
        <v/>
      </c>
      <c r="F5623" s="75">
        <f>IF($E5623="","",IFERROR(VLOOKUP(TRIM(E5623&amp;""),'Référentiel Articles'!$A$2:$F$634,4,FALSE),""))</f>
      </c>
      <c r="G5623" s="76">
        <f>IF($E5623="","",IFERROR(VLOOKUP(TRIM(E5623&amp;""),'Référentiel Articles'!$A$2:$F$634,5,FALSE),""))</f>
      </c>
      <c r="H5623" s="77" t="str">
        <v/>
      </c>
      <c r="I5623" s="76">
        <f>IF($E5623="","",IFERROR(VLOOKUP(TRIM(E5623&amp;""),'Référentiel Articles'!$A$2:$F$634,6,FALSE),""))</f>
      </c>
      <c r="J5623" s="78">
        <f>IF(OR($E5623="",$H5623=""),"",$H5623*$I5623)</f>
      </c>
      <c r="K5623" s="79" t="str">
        <v/>
      </c>
    </row>
    <row r="5624">
      <c r="A5624" s="81" t="str">
        <v/>
      </c>
      <c r="B5624" s="81" t="str">
        <v/>
      </c>
      <c r="C5624" s="83">
        <f>IF($E5624="","",IFERROR(VLOOKUP(TRIM(E5624&amp;""),'Référentiel Articles'!$A$2:$F$634,2,FALSE),""))</f>
      </c>
      <c r="D5624" s="83">
        <f>IF($E5624="","",IFERROR(VLOOKUP(TRIM(E5624&amp;""),'Référentiel Articles'!$A$2:$F$634,3,FALSE),""))</f>
      </c>
      <c r="E5624" s="81" t="str">
        <v/>
      </c>
      <c r="F5624" s="83">
        <f>IF($E5624="","",IFERROR(VLOOKUP(TRIM(E5624&amp;""),'Référentiel Articles'!$A$2:$F$634,4,FALSE),""))</f>
      </c>
      <c r="G5624" s="84">
        <f>IF($E5624="","",IFERROR(VLOOKUP(TRIM(E5624&amp;""),'Référentiel Articles'!$A$2:$F$634,5,FALSE),""))</f>
      </c>
      <c r="H5624" s="85" t="str">
        <v/>
      </c>
      <c r="I5624" s="84">
        <f>IF($E5624="","",IFERROR(VLOOKUP(TRIM(E5624&amp;""),'Référentiel Articles'!$A$2:$F$634,6,FALSE),""))</f>
      </c>
      <c r="J5624" s="90">
        <f>IF(OR($E5624="",$H5624=""),"",$H5624*$I5624)</f>
      </c>
      <c r="K5624" s="87" t="str">
        <v/>
      </c>
    </row>
    <row r="5625">
      <c r="A5625" s="74" t="str">
        <v/>
      </c>
      <c r="B5625" s="74" t="str">
        <v/>
      </c>
      <c r="C5625" s="75">
        <f>IF($E5625="","",IFERROR(VLOOKUP(TRIM(E5625&amp;""),'Référentiel Articles'!$A$2:$F$634,2,FALSE),""))</f>
      </c>
      <c r="D5625" s="75">
        <f>IF($E5625="","",IFERROR(VLOOKUP(TRIM(E5625&amp;""),'Référentiel Articles'!$A$2:$F$634,3,FALSE),""))</f>
      </c>
      <c r="E5625" s="74" t="str">
        <v/>
      </c>
      <c r="F5625" s="75">
        <f>IF($E5625="","",IFERROR(VLOOKUP(TRIM(E5625&amp;""),'Référentiel Articles'!$A$2:$F$634,4,FALSE),""))</f>
      </c>
      <c r="G5625" s="76">
        <f>IF($E5625="","",IFERROR(VLOOKUP(TRIM(E5625&amp;""),'Référentiel Articles'!$A$2:$F$634,5,FALSE),""))</f>
      </c>
      <c r="H5625" s="77" t="str">
        <v/>
      </c>
      <c r="I5625" s="76">
        <f>IF($E5625="","",IFERROR(VLOOKUP(TRIM(E5625&amp;""),'Référentiel Articles'!$A$2:$F$634,6,FALSE),""))</f>
      </c>
      <c r="J5625" s="78">
        <f>IF(OR($E5625="",$H5625=""),"",$H5625*$I5625)</f>
      </c>
      <c r="K5625" s="79" t="str">
        <v/>
      </c>
    </row>
    <row r="5626">
      <c r="A5626" s="81" t="str">
        <v/>
      </c>
      <c r="B5626" s="81" t="str">
        <v/>
      </c>
      <c r="C5626" s="83">
        <f>IF($E5626="","",IFERROR(VLOOKUP(TRIM(E5626&amp;""),'Référentiel Articles'!$A$2:$F$634,2,FALSE),""))</f>
      </c>
      <c r="D5626" s="83">
        <f>IF($E5626="","",IFERROR(VLOOKUP(TRIM(E5626&amp;""),'Référentiel Articles'!$A$2:$F$634,3,FALSE),""))</f>
      </c>
      <c r="E5626" s="81" t="str">
        <v/>
      </c>
      <c r="F5626" s="83">
        <f>IF($E5626="","",IFERROR(VLOOKUP(TRIM(E5626&amp;""),'Référentiel Articles'!$A$2:$F$634,4,FALSE),""))</f>
      </c>
      <c r="G5626" s="84">
        <f>IF($E5626="","",IFERROR(VLOOKUP(TRIM(E5626&amp;""),'Référentiel Articles'!$A$2:$F$634,5,FALSE),""))</f>
      </c>
      <c r="H5626" s="85" t="str">
        <v/>
      </c>
      <c r="I5626" s="84">
        <f>IF($E5626="","",IFERROR(VLOOKUP(TRIM(E5626&amp;""),'Référentiel Articles'!$A$2:$F$634,6,FALSE),""))</f>
      </c>
      <c r="J5626" s="90">
        <f>IF(OR($E5626="",$H5626=""),"",$H5626*$I5626)</f>
      </c>
      <c r="K5626" s="87" t="str">
        <v/>
      </c>
    </row>
    <row r="5627">
      <c r="A5627" s="74" t="str">
        <v/>
      </c>
      <c r="B5627" s="74" t="str">
        <v/>
      </c>
      <c r="C5627" s="75">
        <f>IF($E5627="","",IFERROR(VLOOKUP(TRIM(E5627&amp;""),'Référentiel Articles'!$A$2:$F$634,2,FALSE),""))</f>
      </c>
      <c r="D5627" s="75">
        <f>IF($E5627="","",IFERROR(VLOOKUP(TRIM(E5627&amp;""),'Référentiel Articles'!$A$2:$F$634,3,FALSE),""))</f>
      </c>
      <c r="E5627" s="74" t="str">
        <v/>
      </c>
      <c r="F5627" s="75">
        <f>IF($E5627="","",IFERROR(VLOOKUP(TRIM(E5627&amp;""),'Référentiel Articles'!$A$2:$F$634,4,FALSE),""))</f>
      </c>
      <c r="G5627" s="76">
        <f>IF($E5627="","",IFERROR(VLOOKUP(TRIM(E5627&amp;""),'Référentiel Articles'!$A$2:$F$634,5,FALSE),""))</f>
      </c>
      <c r="H5627" s="77" t="str">
        <v/>
      </c>
      <c r="I5627" s="76">
        <f>IF($E5627="","",IFERROR(VLOOKUP(TRIM(E5627&amp;""),'Référentiel Articles'!$A$2:$F$634,6,FALSE),""))</f>
      </c>
      <c r="J5627" s="78">
        <f>IF(OR($E5627="",$H5627=""),"",$H5627*$I5627)</f>
      </c>
      <c r="K5627" s="79" t="str">
        <v/>
      </c>
    </row>
    <row r="5628">
      <c r="A5628" s="81" t="str">
        <v/>
      </c>
      <c r="B5628" s="81" t="str">
        <v/>
      </c>
      <c r="C5628" s="83">
        <f>IF($E5628="","",IFERROR(VLOOKUP(TRIM(E5628&amp;""),'Référentiel Articles'!$A$2:$F$634,2,FALSE),""))</f>
      </c>
      <c r="D5628" s="83">
        <f>IF($E5628="","",IFERROR(VLOOKUP(TRIM(E5628&amp;""),'Référentiel Articles'!$A$2:$F$634,3,FALSE),""))</f>
      </c>
      <c r="E5628" s="81" t="str">
        <v/>
      </c>
      <c r="F5628" s="83">
        <f>IF($E5628="","",IFERROR(VLOOKUP(TRIM(E5628&amp;""),'Référentiel Articles'!$A$2:$F$634,4,FALSE),""))</f>
      </c>
      <c r="G5628" s="84">
        <f>IF($E5628="","",IFERROR(VLOOKUP(TRIM(E5628&amp;""),'Référentiel Articles'!$A$2:$F$634,5,FALSE),""))</f>
      </c>
      <c r="H5628" s="85" t="str">
        <v/>
      </c>
      <c r="I5628" s="84">
        <f>IF($E5628="","",IFERROR(VLOOKUP(TRIM(E5628&amp;""),'Référentiel Articles'!$A$2:$F$634,6,FALSE),""))</f>
      </c>
      <c r="J5628" s="90">
        <f>IF(OR($E5628="",$H5628=""),"",$H5628*$I5628)</f>
      </c>
      <c r="K5628" s="87" t="str">
        <v/>
      </c>
    </row>
    <row r="5629">
      <c r="A5629" s="74" t="str">
        <v/>
      </c>
      <c r="B5629" s="74" t="str">
        <v/>
      </c>
      <c r="C5629" s="75">
        <f>IF($E5629="","",IFERROR(VLOOKUP(TRIM(E5629&amp;""),'Référentiel Articles'!$A$2:$F$634,2,FALSE),""))</f>
      </c>
      <c r="D5629" s="75">
        <f>IF($E5629="","",IFERROR(VLOOKUP(TRIM(E5629&amp;""),'Référentiel Articles'!$A$2:$F$634,3,FALSE),""))</f>
      </c>
      <c r="E5629" s="74" t="str">
        <v/>
      </c>
      <c r="F5629" s="75">
        <f>IF($E5629="","",IFERROR(VLOOKUP(TRIM(E5629&amp;""),'Référentiel Articles'!$A$2:$F$634,4,FALSE),""))</f>
      </c>
      <c r="G5629" s="76">
        <f>IF($E5629="","",IFERROR(VLOOKUP(TRIM(E5629&amp;""),'Référentiel Articles'!$A$2:$F$634,5,FALSE),""))</f>
      </c>
      <c r="H5629" s="77" t="str">
        <v/>
      </c>
      <c r="I5629" s="76">
        <f>IF($E5629="","",IFERROR(VLOOKUP(TRIM(E5629&amp;""),'Référentiel Articles'!$A$2:$F$634,6,FALSE),""))</f>
      </c>
      <c r="J5629" s="78">
        <f>IF(OR($E5629="",$H5629=""),"",$H5629*$I5629)</f>
      </c>
      <c r="K5629" s="79" t="str">
        <v/>
      </c>
    </row>
    <row r="5630">
      <c r="A5630" s="81" t="str">
        <v/>
      </c>
      <c r="B5630" s="81" t="str">
        <v/>
      </c>
      <c r="C5630" s="83">
        <f>IF($E5630="","",IFERROR(VLOOKUP(TRIM(E5630&amp;""),'Référentiel Articles'!$A$2:$F$634,2,FALSE),""))</f>
      </c>
      <c r="D5630" s="83">
        <f>IF($E5630="","",IFERROR(VLOOKUP(TRIM(E5630&amp;""),'Référentiel Articles'!$A$2:$F$634,3,FALSE),""))</f>
      </c>
      <c r="E5630" s="81" t="str">
        <v/>
      </c>
      <c r="F5630" s="83">
        <f>IF($E5630="","",IFERROR(VLOOKUP(TRIM(E5630&amp;""),'Référentiel Articles'!$A$2:$F$634,4,FALSE),""))</f>
      </c>
      <c r="G5630" s="84">
        <f>IF($E5630="","",IFERROR(VLOOKUP(TRIM(E5630&amp;""),'Référentiel Articles'!$A$2:$F$634,5,FALSE),""))</f>
      </c>
      <c r="H5630" s="85" t="str">
        <v/>
      </c>
      <c r="I5630" s="84">
        <f>IF($E5630="","",IFERROR(VLOOKUP(TRIM(E5630&amp;""),'Référentiel Articles'!$A$2:$F$634,6,FALSE),""))</f>
      </c>
      <c r="J5630" s="90">
        <f>IF(OR($E5630="",$H5630=""),"",$H5630*$I5630)</f>
      </c>
      <c r="K5630" s="87" t="str">
        <v/>
      </c>
    </row>
    <row r="5631">
      <c r="A5631" s="74" t="str">
        <v/>
      </c>
      <c r="B5631" s="74" t="str">
        <v/>
      </c>
      <c r="C5631" s="75">
        <f>IF($E5631="","",IFERROR(VLOOKUP(TRIM(E5631&amp;""),'Référentiel Articles'!$A$2:$F$634,2,FALSE),""))</f>
      </c>
      <c r="D5631" s="75">
        <f>IF($E5631="","",IFERROR(VLOOKUP(TRIM(E5631&amp;""),'Référentiel Articles'!$A$2:$F$634,3,FALSE),""))</f>
      </c>
      <c r="E5631" s="74" t="str">
        <v/>
      </c>
      <c r="F5631" s="75">
        <f>IF($E5631="","",IFERROR(VLOOKUP(TRIM(E5631&amp;""),'Référentiel Articles'!$A$2:$F$634,4,FALSE),""))</f>
      </c>
      <c r="G5631" s="76">
        <f>IF($E5631="","",IFERROR(VLOOKUP(TRIM(E5631&amp;""),'Référentiel Articles'!$A$2:$F$634,5,FALSE),""))</f>
      </c>
      <c r="H5631" s="77" t="str">
        <v/>
      </c>
      <c r="I5631" s="76">
        <f>IF($E5631="","",IFERROR(VLOOKUP(TRIM(E5631&amp;""),'Référentiel Articles'!$A$2:$F$634,6,FALSE),""))</f>
      </c>
      <c r="J5631" s="78">
        <f>IF(OR($E5631="",$H5631=""),"",$H5631*$I5631)</f>
      </c>
      <c r="K5631" s="79" t="str">
        <v/>
      </c>
    </row>
    <row r="5632">
      <c r="A5632" s="81" t="str">
        <v/>
      </c>
      <c r="B5632" s="81" t="str">
        <v/>
      </c>
      <c r="C5632" s="83">
        <f>IF($E5632="","",IFERROR(VLOOKUP(TRIM(E5632&amp;""),'Référentiel Articles'!$A$2:$F$634,2,FALSE),""))</f>
      </c>
      <c r="D5632" s="83">
        <f>IF($E5632="","",IFERROR(VLOOKUP(TRIM(E5632&amp;""),'Référentiel Articles'!$A$2:$F$634,3,FALSE),""))</f>
      </c>
      <c r="E5632" s="81" t="str">
        <v/>
      </c>
      <c r="F5632" s="83">
        <f>IF($E5632="","",IFERROR(VLOOKUP(TRIM(E5632&amp;""),'Référentiel Articles'!$A$2:$F$634,4,FALSE),""))</f>
      </c>
      <c r="G5632" s="84">
        <f>IF($E5632="","",IFERROR(VLOOKUP(TRIM(E5632&amp;""),'Référentiel Articles'!$A$2:$F$634,5,FALSE),""))</f>
      </c>
      <c r="H5632" s="85" t="str">
        <v/>
      </c>
      <c r="I5632" s="84">
        <f>IF($E5632="","",IFERROR(VLOOKUP(TRIM(E5632&amp;""),'Référentiel Articles'!$A$2:$F$634,6,FALSE),""))</f>
      </c>
      <c r="J5632" s="90">
        <f>IF(OR($E5632="",$H5632=""),"",$H5632*$I5632)</f>
      </c>
      <c r="K5632" s="87" t="str">
        <v/>
      </c>
    </row>
    <row r="5633">
      <c r="A5633" s="74" t="str">
        <v/>
      </c>
      <c r="B5633" s="74" t="str">
        <v/>
      </c>
      <c r="C5633" s="75">
        <f>IF($E5633="","",IFERROR(VLOOKUP(TRIM(E5633&amp;""),'Référentiel Articles'!$A$2:$F$634,2,FALSE),""))</f>
      </c>
      <c r="D5633" s="75">
        <f>IF($E5633="","",IFERROR(VLOOKUP(TRIM(E5633&amp;""),'Référentiel Articles'!$A$2:$F$634,3,FALSE),""))</f>
      </c>
      <c r="E5633" s="74" t="str">
        <v/>
      </c>
      <c r="F5633" s="75">
        <f>IF($E5633="","",IFERROR(VLOOKUP(TRIM(E5633&amp;""),'Référentiel Articles'!$A$2:$F$634,4,FALSE),""))</f>
      </c>
      <c r="G5633" s="76">
        <f>IF($E5633="","",IFERROR(VLOOKUP(TRIM(E5633&amp;""),'Référentiel Articles'!$A$2:$F$634,5,FALSE),""))</f>
      </c>
      <c r="H5633" s="77" t="str">
        <v/>
      </c>
      <c r="I5633" s="76">
        <f>IF($E5633="","",IFERROR(VLOOKUP(TRIM(E5633&amp;""),'Référentiel Articles'!$A$2:$F$634,6,FALSE),""))</f>
      </c>
      <c r="J5633" s="78">
        <f>IF(OR($E5633="",$H5633=""),"",$H5633*$I5633)</f>
      </c>
      <c r="K5633" s="79" t="str">
        <v/>
      </c>
    </row>
    <row r="5634">
      <c r="A5634" s="81" t="str">
        <v/>
      </c>
      <c r="B5634" s="81" t="str">
        <v/>
      </c>
      <c r="C5634" s="83">
        <f>IF($E5634="","",IFERROR(VLOOKUP(TRIM(E5634&amp;""),'Référentiel Articles'!$A$2:$F$634,2,FALSE),""))</f>
      </c>
      <c r="D5634" s="83">
        <f>IF($E5634="","",IFERROR(VLOOKUP(TRIM(E5634&amp;""),'Référentiel Articles'!$A$2:$F$634,3,FALSE),""))</f>
      </c>
      <c r="E5634" s="81" t="str">
        <v/>
      </c>
      <c r="F5634" s="83">
        <f>IF($E5634="","",IFERROR(VLOOKUP(TRIM(E5634&amp;""),'Référentiel Articles'!$A$2:$F$634,4,FALSE),""))</f>
      </c>
      <c r="G5634" s="84">
        <f>IF($E5634="","",IFERROR(VLOOKUP(TRIM(E5634&amp;""),'Référentiel Articles'!$A$2:$F$634,5,FALSE),""))</f>
      </c>
      <c r="H5634" s="85" t="str">
        <v/>
      </c>
      <c r="I5634" s="84">
        <f>IF($E5634="","",IFERROR(VLOOKUP(TRIM(E5634&amp;""),'Référentiel Articles'!$A$2:$F$634,6,FALSE),""))</f>
      </c>
      <c r="J5634" s="90">
        <f>IF(OR($E5634="",$H5634=""),"",$H5634*$I5634)</f>
      </c>
      <c r="K5634" s="87" t="str">
        <v/>
      </c>
    </row>
    <row r="5635">
      <c r="A5635" s="74" t="str">
        <v/>
      </c>
      <c r="B5635" s="74" t="str">
        <v/>
      </c>
      <c r="C5635" s="75">
        <f>IF($E5635="","",IFERROR(VLOOKUP(TRIM(E5635&amp;""),'Référentiel Articles'!$A$2:$F$634,2,FALSE),""))</f>
      </c>
      <c r="D5635" s="75">
        <f>IF($E5635="","",IFERROR(VLOOKUP(TRIM(E5635&amp;""),'Référentiel Articles'!$A$2:$F$634,3,FALSE),""))</f>
      </c>
      <c r="E5635" s="74" t="str">
        <v/>
      </c>
      <c r="F5635" s="75">
        <f>IF($E5635="","",IFERROR(VLOOKUP(TRIM(E5635&amp;""),'Référentiel Articles'!$A$2:$F$634,4,FALSE),""))</f>
      </c>
      <c r="G5635" s="76">
        <f>IF($E5635="","",IFERROR(VLOOKUP(TRIM(E5635&amp;""),'Référentiel Articles'!$A$2:$F$634,5,FALSE),""))</f>
      </c>
      <c r="H5635" s="77" t="str">
        <v/>
      </c>
      <c r="I5635" s="76">
        <f>IF($E5635="","",IFERROR(VLOOKUP(TRIM(E5635&amp;""),'Référentiel Articles'!$A$2:$F$634,6,FALSE),""))</f>
      </c>
      <c r="J5635" s="78">
        <f>IF(OR($E5635="",$H5635=""),"",$H5635*$I5635)</f>
      </c>
      <c r="K5635" s="79" t="str">
        <v/>
      </c>
    </row>
    <row r="5636">
      <c r="A5636" s="81" t="str">
        <v/>
      </c>
      <c r="B5636" s="81" t="str">
        <v/>
      </c>
      <c r="C5636" s="83">
        <f>IF($E5636="","",IFERROR(VLOOKUP(TRIM(E5636&amp;""),'Référentiel Articles'!$A$2:$F$634,2,FALSE),""))</f>
      </c>
      <c r="D5636" s="83">
        <f>IF($E5636="","",IFERROR(VLOOKUP(TRIM(E5636&amp;""),'Référentiel Articles'!$A$2:$F$634,3,FALSE),""))</f>
      </c>
      <c r="E5636" s="81" t="str">
        <v/>
      </c>
      <c r="F5636" s="83">
        <f>IF($E5636="","",IFERROR(VLOOKUP(TRIM(E5636&amp;""),'Référentiel Articles'!$A$2:$F$634,4,FALSE),""))</f>
      </c>
      <c r="G5636" s="84">
        <f>IF($E5636="","",IFERROR(VLOOKUP(TRIM(E5636&amp;""),'Référentiel Articles'!$A$2:$F$634,5,FALSE),""))</f>
      </c>
      <c r="H5636" s="85" t="str">
        <v/>
      </c>
      <c r="I5636" s="84">
        <f>IF($E5636="","",IFERROR(VLOOKUP(TRIM(E5636&amp;""),'Référentiel Articles'!$A$2:$F$634,6,FALSE),""))</f>
      </c>
      <c r="J5636" s="90">
        <f>IF(OR($E5636="",$H5636=""),"",$H5636*$I5636)</f>
      </c>
      <c r="K5636" s="87" t="str">
        <v/>
      </c>
    </row>
    <row r="5637">
      <c r="A5637" s="74" t="str">
        <v/>
      </c>
      <c r="B5637" s="74" t="str">
        <v/>
      </c>
      <c r="C5637" s="75">
        <f>IF($E5637="","",IFERROR(VLOOKUP(TRIM(E5637&amp;""),'Référentiel Articles'!$A$2:$F$634,2,FALSE),""))</f>
      </c>
      <c r="D5637" s="75">
        <f>IF($E5637="","",IFERROR(VLOOKUP(TRIM(E5637&amp;""),'Référentiel Articles'!$A$2:$F$634,3,FALSE),""))</f>
      </c>
      <c r="E5637" s="74" t="str">
        <v/>
      </c>
      <c r="F5637" s="75">
        <f>IF($E5637="","",IFERROR(VLOOKUP(TRIM(E5637&amp;""),'Référentiel Articles'!$A$2:$F$634,4,FALSE),""))</f>
      </c>
      <c r="G5637" s="76">
        <f>IF($E5637="","",IFERROR(VLOOKUP(TRIM(E5637&amp;""),'Référentiel Articles'!$A$2:$F$634,5,FALSE),""))</f>
      </c>
      <c r="H5637" s="77" t="str">
        <v/>
      </c>
      <c r="I5637" s="76">
        <f>IF($E5637="","",IFERROR(VLOOKUP(TRIM(E5637&amp;""),'Référentiel Articles'!$A$2:$F$634,6,FALSE),""))</f>
      </c>
      <c r="J5637" s="78">
        <f>IF(OR($E5637="",$H5637=""),"",$H5637*$I5637)</f>
      </c>
      <c r="K5637" s="79" t="str">
        <v/>
      </c>
    </row>
    <row r="5638">
      <c r="A5638" s="81" t="str">
        <v/>
      </c>
      <c r="B5638" s="81" t="str">
        <v/>
      </c>
      <c r="C5638" s="83">
        <f>IF($E5638="","",IFERROR(VLOOKUP(TRIM(E5638&amp;""),'Référentiel Articles'!$A$2:$F$634,2,FALSE),""))</f>
      </c>
      <c r="D5638" s="83">
        <f>IF($E5638="","",IFERROR(VLOOKUP(TRIM(E5638&amp;""),'Référentiel Articles'!$A$2:$F$634,3,FALSE),""))</f>
      </c>
      <c r="E5638" s="81" t="str">
        <v/>
      </c>
      <c r="F5638" s="83">
        <f>IF($E5638="","",IFERROR(VLOOKUP(TRIM(E5638&amp;""),'Référentiel Articles'!$A$2:$F$634,4,FALSE),""))</f>
      </c>
      <c r="G5638" s="84">
        <f>IF($E5638="","",IFERROR(VLOOKUP(TRIM(E5638&amp;""),'Référentiel Articles'!$A$2:$F$634,5,FALSE),""))</f>
      </c>
      <c r="H5638" s="85" t="str">
        <v/>
      </c>
      <c r="I5638" s="84">
        <f>IF($E5638="","",IFERROR(VLOOKUP(TRIM(E5638&amp;""),'Référentiel Articles'!$A$2:$F$634,6,FALSE),""))</f>
      </c>
      <c r="J5638" s="90">
        <f>IF(OR($E5638="",$H5638=""),"",$H5638*$I5638)</f>
      </c>
      <c r="K5638" s="87" t="str">
        <v/>
      </c>
    </row>
    <row r="5639">
      <c r="A5639" s="74" t="str">
        <v/>
      </c>
      <c r="B5639" s="74" t="str">
        <v/>
      </c>
      <c r="C5639" s="75">
        <f>IF($E5639="","",IFERROR(VLOOKUP(TRIM(E5639&amp;""),'Référentiel Articles'!$A$2:$F$634,2,FALSE),""))</f>
      </c>
      <c r="D5639" s="75">
        <f>IF($E5639="","",IFERROR(VLOOKUP(TRIM(E5639&amp;""),'Référentiel Articles'!$A$2:$F$634,3,FALSE),""))</f>
      </c>
      <c r="E5639" s="74" t="str">
        <v/>
      </c>
      <c r="F5639" s="75">
        <f>IF($E5639="","",IFERROR(VLOOKUP(TRIM(E5639&amp;""),'Référentiel Articles'!$A$2:$F$634,4,FALSE),""))</f>
      </c>
      <c r="G5639" s="76">
        <f>IF($E5639="","",IFERROR(VLOOKUP(TRIM(E5639&amp;""),'Référentiel Articles'!$A$2:$F$634,5,FALSE),""))</f>
      </c>
      <c r="H5639" s="77" t="str">
        <v/>
      </c>
      <c r="I5639" s="76">
        <f>IF($E5639="","",IFERROR(VLOOKUP(TRIM(E5639&amp;""),'Référentiel Articles'!$A$2:$F$634,6,FALSE),""))</f>
      </c>
      <c r="J5639" s="78">
        <f>IF(OR($E5639="",$H5639=""),"",$H5639*$I5639)</f>
      </c>
      <c r="K5639" s="79" t="str">
        <v/>
      </c>
    </row>
    <row r="5640">
      <c r="A5640" s="81" t="str">
        <v/>
      </c>
      <c r="B5640" s="81" t="str">
        <v/>
      </c>
      <c r="C5640" s="83">
        <f>IF($E5640="","",IFERROR(VLOOKUP(TRIM(E5640&amp;""),'Référentiel Articles'!$A$2:$F$634,2,FALSE),""))</f>
      </c>
      <c r="D5640" s="83">
        <f>IF($E5640="","",IFERROR(VLOOKUP(TRIM(E5640&amp;""),'Référentiel Articles'!$A$2:$F$634,3,FALSE),""))</f>
      </c>
      <c r="E5640" s="81" t="str">
        <v/>
      </c>
      <c r="F5640" s="83">
        <f>IF($E5640="","",IFERROR(VLOOKUP(TRIM(E5640&amp;""),'Référentiel Articles'!$A$2:$F$634,4,FALSE),""))</f>
      </c>
      <c r="G5640" s="84">
        <f>IF($E5640="","",IFERROR(VLOOKUP(TRIM(E5640&amp;""),'Référentiel Articles'!$A$2:$F$634,5,FALSE),""))</f>
      </c>
      <c r="H5640" s="85" t="str">
        <v/>
      </c>
      <c r="I5640" s="84">
        <f>IF($E5640="","",IFERROR(VLOOKUP(TRIM(E5640&amp;""),'Référentiel Articles'!$A$2:$F$634,6,FALSE),""))</f>
      </c>
      <c r="J5640" s="90">
        <f>IF(OR($E5640="",$H5640=""),"",$H5640*$I5640)</f>
      </c>
      <c r="K5640" s="87" t="str">
        <v/>
      </c>
    </row>
    <row r="5641">
      <c r="A5641" s="74" t="str">
        <v/>
      </c>
      <c r="B5641" s="74" t="str">
        <v/>
      </c>
      <c r="C5641" s="75">
        <f>IF($E5641="","",IFERROR(VLOOKUP(TRIM(E5641&amp;""),'Référentiel Articles'!$A$2:$F$634,2,FALSE),""))</f>
      </c>
      <c r="D5641" s="75">
        <f>IF($E5641="","",IFERROR(VLOOKUP(TRIM(E5641&amp;""),'Référentiel Articles'!$A$2:$F$634,3,FALSE),""))</f>
      </c>
      <c r="E5641" s="74" t="str">
        <v/>
      </c>
      <c r="F5641" s="75">
        <f>IF($E5641="","",IFERROR(VLOOKUP(TRIM(E5641&amp;""),'Référentiel Articles'!$A$2:$F$634,4,FALSE),""))</f>
      </c>
      <c r="G5641" s="76">
        <f>IF($E5641="","",IFERROR(VLOOKUP(TRIM(E5641&amp;""),'Référentiel Articles'!$A$2:$F$634,5,FALSE),""))</f>
      </c>
      <c r="H5641" s="77" t="str">
        <v/>
      </c>
      <c r="I5641" s="76">
        <f>IF($E5641="","",IFERROR(VLOOKUP(TRIM(E5641&amp;""),'Référentiel Articles'!$A$2:$F$634,6,FALSE),""))</f>
      </c>
      <c r="J5641" s="78">
        <f>IF(OR($E5641="",$H5641=""),"",$H5641*$I5641)</f>
      </c>
      <c r="K5641" s="79" t="str">
        <v/>
      </c>
    </row>
    <row r="5642">
      <c r="A5642" s="81" t="str">
        <v/>
      </c>
      <c r="B5642" s="81" t="str">
        <v/>
      </c>
      <c r="C5642" s="83">
        <f>IF($E5642="","",IFERROR(VLOOKUP(TRIM(E5642&amp;""),'Référentiel Articles'!$A$2:$F$634,2,FALSE),""))</f>
      </c>
      <c r="D5642" s="83">
        <f>IF($E5642="","",IFERROR(VLOOKUP(TRIM(E5642&amp;""),'Référentiel Articles'!$A$2:$F$634,3,FALSE),""))</f>
      </c>
      <c r="E5642" s="81" t="str">
        <v/>
      </c>
      <c r="F5642" s="83">
        <f>IF($E5642="","",IFERROR(VLOOKUP(TRIM(E5642&amp;""),'Référentiel Articles'!$A$2:$F$634,4,FALSE),""))</f>
      </c>
      <c r="G5642" s="84">
        <f>IF($E5642="","",IFERROR(VLOOKUP(TRIM(E5642&amp;""),'Référentiel Articles'!$A$2:$F$634,5,FALSE),""))</f>
      </c>
      <c r="H5642" s="85" t="str">
        <v/>
      </c>
      <c r="I5642" s="84">
        <f>IF($E5642="","",IFERROR(VLOOKUP(TRIM(E5642&amp;""),'Référentiel Articles'!$A$2:$F$634,6,FALSE),""))</f>
      </c>
      <c r="J5642" s="90">
        <f>IF(OR($E5642="",$H5642=""),"",$H5642*$I5642)</f>
      </c>
      <c r="K5642" s="87" t="str">
        <v/>
      </c>
    </row>
    <row r="5643">
      <c r="A5643" s="74" t="str">
        <v/>
      </c>
      <c r="B5643" s="74" t="str">
        <v/>
      </c>
      <c r="C5643" s="75">
        <f>IF($E5643="","",IFERROR(VLOOKUP(TRIM(E5643&amp;""),'Référentiel Articles'!$A$2:$F$634,2,FALSE),""))</f>
      </c>
      <c r="D5643" s="75">
        <f>IF($E5643="","",IFERROR(VLOOKUP(TRIM(E5643&amp;""),'Référentiel Articles'!$A$2:$F$634,3,FALSE),""))</f>
      </c>
      <c r="E5643" s="74" t="str">
        <v/>
      </c>
      <c r="F5643" s="75">
        <f>IF($E5643="","",IFERROR(VLOOKUP(TRIM(E5643&amp;""),'Référentiel Articles'!$A$2:$F$634,4,FALSE),""))</f>
      </c>
      <c r="G5643" s="76">
        <f>IF($E5643="","",IFERROR(VLOOKUP(TRIM(E5643&amp;""),'Référentiel Articles'!$A$2:$F$634,5,FALSE),""))</f>
      </c>
      <c r="H5643" s="77" t="str">
        <v/>
      </c>
      <c r="I5643" s="76">
        <f>IF($E5643="","",IFERROR(VLOOKUP(TRIM(E5643&amp;""),'Référentiel Articles'!$A$2:$F$634,6,FALSE),""))</f>
      </c>
      <c r="J5643" s="78">
        <f>IF(OR($E5643="",$H5643=""),"",$H5643*$I5643)</f>
      </c>
      <c r="K5643" s="79" t="str">
        <v/>
      </c>
    </row>
    <row r="5644">
      <c r="A5644" s="81" t="str">
        <v/>
      </c>
      <c r="B5644" s="81" t="str">
        <v/>
      </c>
      <c r="C5644" s="83">
        <f>IF($E5644="","",IFERROR(VLOOKUP(TRIM(E5644&amp;""),'Référentiel Articles'!$A$2:$F$634,2,FALSE),""))</f>
      </c>
      <c r="D5644" s="83">
        <f>IF($E5644="","",IFERROR(VLOOKUP(TRIM(E5644&amp;""),'Référentiel Articles'!$A$2:$F$634,3,FALSE),""))</f>
      </c>
      <c r="E5644" s="81" t="str">
        <v/>
      </c>
      <c r="F5644" s="83">
        <f>IF($E5644="","",IFERROR(VLOOKUP(TRIM(E5644&amp;""),'Référentiel Articles'!$A$2:$F$634,4,FALSE),""))</f>
      </c>
      <c r="G5644" s="84">
        <f>IF($E5644="","",IFERROR(VLOOKUP(TRIM(E5644&amp;""),'Référentiel Articles'!$A$2:$F$634,5,FALSE),""))</f>
      </c>
      <c r="H5644" s="85" t="str">
        <v/>
      </c>
      <c r="I5644" s="84">
        <f>IF($E5644="","",IFERROR(VLOOKUP(TRIM(E5644&amp;""),'Référentiel Articles'!$A$2:$F$634,6,FALSE),""))</f>
      </c>
      <c r="J5644" s="90">
        <f>IF(OR($E5644="",$H5644=""),"",$H5644*$I5644)</f>
      </c>
      <c r="K5644" s="87" t="str">
        <v/>
      </c>
    </row>
    <row r="5645">
      <c r="A5645" s="74" t="str">
        <v/>
      </c>
      <c r="B5645" s="74" t="str">
        <v/>
      </c>
      <c r="C5645" s="75">
        <f>IF($E5645="","",IFERROR(VLOOKUP(TRIM(E5645&amp;""),'Référentiel Articles'!$A$2:$F$634,2,FALSE),""))</f>
      </c>
      <c r="D5645" s="75">
        <f>IF($E5645="","",IFERROR(VLOOKUP(TRIM(E5645&amp;""),'Référentiel Articles'!$A$2:$F$634,3,FALSE),""))</f>
      </c>
      <c r="E5645" s="74" t="str">
        <v/>
      </c>
      <c r="F5645" s="75">
        <f>IF($E5645="","",IFERROR(VLOOKUP(TRIM(E5645&amp;""),'Référentiel Articles'!$A$2:$F$634,4,FALSE),""))</f>
      </c>
      <c r="G5645" s="76">
        <f>IF($E5645="","",IFERROR(VLOOKUP(TRIM(E5645&amp;""),'Référentiel Articles'!$A$2:$F$634,5,FALSE),""))</f>
      </c>
      <c r="H5645" s="77" t="str">
        <v/>
      </c>
      <c r="I5645" s="76">
        <f>IF($E5645="","",IFERROR(VLOOKUP(TRIM(E5645&amp;""),'Référentiel Articles'!$A$2:$F$634,6,FALSE),""))</f>
      </c>
      <c r="J5645" s="78">
        <f>IF(OR($E5645="",$H5645=""),"",$H5645*$I5645)</f>
      </c>
      <c r="K5645" s="79" t="str">
        <v/>
      </c>
    </row>
    <row r="5646">
      <c r="A5646" s="81" t="str">
        <v/>
      </c>
      <c r="B5646" s="81" t="str">
        <v/>
      </c>
      <c r="C5646" s="83">
        <f>IF($E5646="","",IFERROR(VLOOKUP(TRIM(E5646&amp;""),'Référentiel Articles'!$A$2:$F$634,2,FALSE),""))</f>
      </c>
      <c r="D5646" s="83">
        <f>IF($E5646="","",IFERROR(VLOOKUP(TRIM(E5646&amp;""),'Référentiel Articles'!$A$2:$F$634,3,FALSE),""))</f>
      </c>
      <c r="E5646" s="81" t="str">
        <v/>
      </c>
      <c r="F5646" s="83">
        <f>IF($E5646="","",IFERROR(VLOOKUP(TRIM(E5646&amp;""),'Référentiel Articles'!$A$2:$F$634,4,FALSE),""))</f>
      </c>
      <c r="G5646" s="84">
        <f>IF($E5646="","",IFERROR(VLOOKUP(TRIM(E5646&amp;""),'Référentiel Articles'!$A$2:$F$634,5,FALSE),""))</f>
      </c>
      <c r="H5646" s="85" t="str">
        <v/>
      </c>
      <c r="I5646" s="84">
        <f>IF($E5646="","",IFERROR(VLOOKUP(TRIM(E5646&amp;""),'Référentiel Articles'!$A$2:$F$634,6,FALSE),""))</f>
      </c>
      <c r="J5646" s="90">
        <f>IF(OR($E5646="",$H5646=""),"",$H5646*$I5646)</f>
      </c>
      <c r="K5646" s="87" t="str">
        <v/>
      </c>
    </row>
    <row r="5647">
      <c r="A5647" s="74" t="str">
        <v/>
      </c>
      <c r="B5647" s="74" t="str">
        <v/>
      </c>
      <c r="C5647" s="75">
        <f>IF($E5647="","",IFERROR(VLOOKUP(TRIM(E5647&amp;""),'Référentiel Articles'!$A$2:$F$634,2,FALSE),""))</f>
      </c>
      <c r="D5647" s="75">
        <f>IF($E5647="","",IFERROR(VLOOKUP(TRIM(E5647&amp;""),'Référentiel Articles'!$A$2:$F$634,3,FALSE),""))</f>
      </c>
      <c r="E5647" s="74" t="str">
        <v/>
      </c>
      <c r="F5647" s="75">
        <f>IF($E5647="","",IFERROR(VLOOKUP(TRIM(E5647&amp;""),'Référentiel Articles'!$A$2:$F$634,4,FALSE),""))</f>
      </c>
      <c r="G5647" s="76">
        <f>IF($E5647="","",IFERROR(VLOOKUP(TRIM(E5647&amp;""),'Référentiel Articles'!$A$2:$F$634,5,FALSE),""))</f>
      </c>
      <c r="H5647" s="77" t="str">
        <v/>
      </c>
      <c r="I5647" s="76">
        <f>IF($E5647="","",IFERROR(VLOOKUP(TRIM(E5647&amp;""),'Référentiel Articles'!$A$2:$F$634,6,FALSE),""))</f>
      </c>
      <c r="J5647" s="78">
        <f>IF(OR($E5647="",$H5647=""),"",$H5647*$I5647)</f>
      </c>
      <c r="K5647" s="79" t="str">
        <v/>
      </c>
    </row>
    <row r="5648">
      <c r="A5648" s="81" t="str">
        <v/>
      </c>
      <c r="B5648" s="81" t="str">
        <v/>
      </c>
      <c r="C5648" s="83">
        <f>IF($E5648="","",IFERROR(VLOOKUP(TRIM(E5648&amp;""),'Référentiel Articles'!$A$2:$F$634,2,FALSE),""))</f>
      </c>
      <c r="D5648" s="83">
        <f>IF($E5648="","",IFERROR(VLOOKUP(TRIM(E5648&amp;""),'Référentiel Articles'!$A$2:$F$634,3,FALSE),""))</f>
      </c>
      <c r="E5648" s="81" t="str">
        <v/>
      </c>
      <c r="F5648" s="83">
        <f>IF($E5648="","",IFERROR(VLOOKUP(TRIM(E5648&amp;""),'Référentiel Articles'!$A$2:$F$634,4,FALSE),""))</f>
      </c>
      <c r="G5648" s="84">
        <f>IF($E5648="","",IFERROR(VLOOKUP(TRIM(E5648&amp;""),'Référentiel Articles'!$A$2:$F$634,5,FALSE),""))</f>
      </c>
      <c r="H5648" s="85" t="str">
        <v/>
      </c>
      <c r="I5648" s="84">
        <f>IF($E5648="","",IFERROR(VLOOKUP(TRIM(E5648&amp;""),'Référentiel Articles'!$A$2:$F$634,6,FALSE),""))</f>
      </c>
      <c r="J5648" s="90">
        <f>IF(OR($E5648="",$H5648=""),"",$H5648*$I5648)</f>
      </c>
      <c r="K5648" s="87" t="str">
        <v/>
      </c>
    </row>
    <row r="5649">
      <c r="A5649" s="74" t="str">
        <v/>
      </c>
      <c r="B5649" s="74" t="str">
        <v/>
      </c>
      <c r="C5649" s="75">
        <f>IF($E5649="","",IFERROR(VLOOKUP(TRIM(E5649&amp;""),'Référentiel Articles'!$A$2:$F$634,2,FALSE),""))</f>
      </c>
      <c r="D5649" s="75">
        <f>IF($E5649="","",IFERROR(VLOOKUP(TRIM(E5649&amp;""),'Référentiel Articles'!$A$2:$F$634,3,FALSE),""))</f>
      </c>
      <c r="E5649" s="74" t="str">
        <v/>
      </c>
      <c r="F5649" s="75">
        <f>IF($E5649="","",IFERROR(VLOOKUP(TRIM(E5649&amp;""),'Référentiel Articles'!$A$2:$F$634,4,FALSE),""))</f>
      </c>
      <c r="G5649" s="76">
        <f>IF($E5649="","",IFERROR(VLOOKUP(TRIM(E5649&amp;""),'Référentiel Articles'!$A$2:$F$634,5,FALSE),""))</f>
      </c>
      <c r="H5649" s="77" t="str">
        <v/>
      </c>
      <c r="I5649" s="76">
        <f>IF($E5649="","",IFERROR(VLOOKUP(TRIM(E5649&amp;""),'Référentiel Articles'!$A$2:$F$634,6,FALSE),""))</f>
      </c>
      <c r="J5649" s="78">
        <f>IF(OR($E5649="",$H5649=""),"",$H5649*$I5649)</f>
      </c>
      <c r="K5649" s="79" t="str">
        <v/>
      </c>
    </row>
    <row r="5650">
      <c r="A5650" s="81" t="str">
        <v/>
      </c>
      <c r="B5650" s="81" t="str">
        <v/>
      </c>
      <c r="C5650" s="83">
        <f>IF($E5650="","",IFERROR(VLOOKUP(TRIM(E5650&amp;""),'Référentiel Articles'!$A$2:$F$634,2,FALSE),""))</f>
      </c>
      <c r="D5650" s="83">
        <f>IF($E5650="","",IFERROR(VLOOKUP(TRIM(E5650&amp;""),'Référentiel Articles'!$A$2:$F$634,3,FALSE),""))</f>
      </c>
      <c r="E5650" s="81" t="str">
        <v/>
      </c>
      <c r="F5650" s="83">
        <f>IF($E5650="","",IFERROR(VLOOKUP(TRIM(E5650&amp;""),'Référentiel Articles'!$A$2:$F$634,4,FALSE),""))</f>
      </c>
      <c r="G5650" s="84">
        <f>IF($E5650="","",IFERROR(VLOOKUP(TRIM(E5650&amp;""),'Référentiel Articles'!$A$2:$F$634,5,FALSE),""))</f>
      </c>
      <c r="H5650" s="85" t="str">
        <v/>
      </c>
      <c r="I5650" s="84">
        <f>IF($E5650="","",IFERROR(VLOOKUP(TRIM(E5650&amp;""),'Référentiel Articles'!$A$2:$F$634,6,FALSE),""))</f>
      </c>
      <c r="J5650" s="90">
        <f>IF(OR($E5650="",$H5650=""),"",$H5650*$I5650)</f>
      </c>
      <c r="K5650" s="87" t="str">
        <v/>
      </c>
    </row>
    <row r="5651">
      <c r="A5651" s="74" t="str">
        <v/>
      </c>
      <c r="B5651" s="74" t="str">
        <v/>
      </c>
      <c r="C5651" s="75">
        <f>IF($E5651="","",IFERROR(VLOOKUP(TRIM(E5651&amp;""),'Référentiel Articles'!$A$2:$F$634,2,FALSE),""))</f>
      </c>
      <c r="D5651" s="75">
        <f>IF($E5651="","",IFERROR(VLOOKUP(TRIM(E5651&amp;""),'Référentiel Articles'!$A$2:$F$634,3,FALSE),""))</f>
      </c>
      <c r="E5651" s="74" t="str">
        <v/>
      </c>
      <c r="F5651" s="75">
        <f>IF($E5651="","",IFERROR(VLOOKUP(TRIM(E5651&amp;""),'Référentiel Articles'!$A$2:$F$634,4,FALSE),""))</f>
      </c>
      <c r="G5651" s="76">
        <f>IF($E5651="","",IFERROR(VLOOKUP(TRIM(E5651&amp;""),'Référentiel Articles'!$A$2:$F$634,5,FALSE),""))</f>
      </c>
      <c r="H5651" s="77" t="str">
        <v/>
      </c>
      <c r="I5651" s="76">
        <f>IF($E5651="","",IFERROR(VLOOKUP(TRIM(E5651&amp;""),'Référentiel Articles'!$A$2:$F$634,6,FALSE),""))</f>
      </c>
      <c r="J5651" s="78">
        <f>IF(OR($E5651="",$H5651=""),"",$H5651*$I5651)</f>
      </c>
      <c r="K5651" s="79" t="str">
        <v/>
      </c>
    </row>
    <row r="5652">
      <c r="A5652" s="81" t="str">
        <v/>
      </c>
      <c r="B5652" s="81" t="str">
        <v/>
      </c>
      <c r="C5652" s="83">
        <f>IF($E5652="","",IFERROR(VLOOKUP(TRIM(E5652&amp;""),'Référentiel Articles'!$A$2:$F$634,2,FALSE),""))</f>
      </c>
      <c r="D5652" s="83">
        <f>IF($E5652="","",IFERROR(VLOOKUP(TRIM(E5652&amp;""),'Référentiel Articles'!$A$2:$F$634,3,FALSE),""))</f>
      </c>
      <c r="E5652" s="81" t="str">
        <v/>
      </c>
      <c r="F5652" s="83">
        <f>IF($E5652="","",IFERROR(VLOOKUP(TRIM(E5652&amp;""),'Référentiel Articles'!$A$2:$F$634,4,FALSE),""))</f>
      </c>
      <c r="G5652" s="84">
        <f>IF($E5652="","",IFERROR(VLOOKUP(TRIM(E5652&amp;""),'Référentiel Articles'!$A$2:$F$634,5,FALSE),""))</f>
      </c>
      <c r="H5652" s="85" t="str">
        <v/>
      </c>
      <c r="I5652" s="84">
        <f>IF($E5652="","",IFERROR(VLOOKUP(TRIM(E5652&amp;""),'Référentiel Articles'!$A$2:$F$634,6,FALSE),""))</f>
      </c>
      <c r="J5652" s="90">
        <f>IF(OR($E5652="",$H5652=""),"",$H5652*$I5652)</f>
      </c>
      <c r="K5652" s="87" t="str">
        <v/>
      </c>
    </row>
    <row r="5653">
      <c r="A5653" s="74" t="str">
        <v/>
      </c>
      <c r="B5653" s="74" t="str">
        <v/>
      </c>
      <c r="C5653" s="75">
        <f>IF($E5653="","",IFERROR(VLOOKUP(TRIM(E5653&amp;""),'Référentiel Articles'!$A$2:$F$634,2,FALSE),""))</f>
      </c>
      <c r="D5653" s="75">
        <f>IF($E5653="","",IFERROR(VLOOKUP(TRIM(E5653&amp;""),'Référentiel Articles'!$A$2:$F$634,3,FALSE),""))</f>
      </c>
      <c r="E5653" s="74" t="str">
        <v/>
      </c>
      <c r="F5653" s="75">
        <f>IF($E5653="","",IFERROR(VLOOKUP(TRIM(E5653&amp;""),'Référentiel Articles'!$A$2:$F$634,4,FALSE),""))</f>
      </c>
      <c r="G5653" s="76">
        <f>IF($E5653="","",IFERROR(VLOOKUP(TRIM(E5653&amp;""),'Référentiel Articles'!$A$2:$F$634,5,FALSE),""))</f>
      </c>
      <c r="H5653" s="77" t="str">
        <v/>
      </c>
      <c r="I5653" s="76">
        <f>IF($E5653="","",IFERROR(VLOOKUP(TRIM(E5653&amp;""),'Référentiel Articles'!$A$2:$F$634,6,FALSE),""))</f>
      </c>
      <c r="J5653" s="78">
        <f>IF(OR($E5653="",$H5653=""),"",$H5653*$I5653)</f>
      </c>
      <c r="K5653" s="79" t="str">
        <v/>
      </c>
    </row>
    <row r="5654">
      <c r="A5654" s="81" t="str">
        <v/>
      </c>
      <c r="B5654" s="81" t="str">
        <v/>
      </c>
      <c r="C5654" s="83">
        <f>IF($E5654="","",IFERROR(VLOOKUP(TRIM(E5654&amp;""),'Référentiel Articles'!$A$2:$F$634,2,FALSE),""))</f>
      </c>
      <c r="D5654" s="83">
        <f>IF($E5654="","",IFERROR(VLOOKUP(TRIM(E5654&amp;""),'Référentiel Articles'!$A$2:$F$634,3,FALSE),""))</f>
      </c>
      <c r="E5654" s="81" t="str">
        <v/>
      </c>
      <c r="F5654" s="83">
        <f>IF($E5654="","",IFERROR(VLOOKUP(TRIM(E5654&amp;""),'Référentiel Articles'!$A$2:$F$634,4,FALSE),""))</f>
      </c>
      <c r="G5654" s="84">
        <f>IF($E5654="","",IFERROR(VLOOKUP(TRIM(E5654&amp;""),'Référentiel Articles'!$A$2:$F$634,5,FALSE),""))</f>
      </c>
      <c r="H5654" s="85" t="str">
        <v/>
      </c>
      <c r="I5654" s="84">
        <f>IF($E5654="","",IFERROR(VLOOKUP(TRIM(E5654&amp;""),'Référentiel Articles'!$A$2:$F$634,6,FALSE),""))</f>
      </c>
      <c r="J5654" s="90">
        <f>IF(OR($E5654="",$H5654=""),"",$H5654*$I5654)</f>
      </c>
      <c r="K5654" s="87" t="str">
        <v/>
      </c>
    </row>
    <row r="5655">
      <c r="A5655" s="74" t="str">
        <v/>
      </c>
      <c r="B5655" s="74" t="str">
        <v/>
      </c>
      <c r="C5655" s="75">
        <f>IF($E5655="","",IFERROR(VLOOKUP(TRIM(E5655&amp;""),'Référentiel Articles'!$A$2:$F$634,2,FALSE),""))</f>
      </c>
      <c r="D5655" s="75">
        <f>IF($E5655="","",IFERROR(VLOOKUP(TRIM(E5655&amp;""),'Référentiel Articles'!$A$2:$F$634,3,FALSE),""))</f>
      </c>
      <c r="E5655" s="74" t="str">
        <v/>
      </c>
      <c r="F5655" s="75">
        <f>IF($E5655="","",IFERROR(VLOOKUP(TRIM(E5655&amp;""),'Référentiel Articles'!$A$2:$F$634,4,FALSE),""))</f>
      </c>
      <c r="G5655" s="76">
        <f>IF($E5655="","",IFERROR(VLOOKUP(TRIM(E5655&amp;""),'Référentiel Articles'!$A$2:$F$634,5,FALSE),""))</f>
      </c>
      <c r="H5655" s="77" t="str">
        <v/>
      </c>
      <c r="I5655" s="76">
        <f>IF($E5655="","",IFERROR(VLOOKUP(TRIM(E5655&amp;""),'Référentiel Articles'!$A$2:$F$634,6,FALSE),""))</f>
      </c>
      <c r="J5655" s="78">
        <f>IF(OR($E5655="",$H5655=""),"",$H5655*$I5655)</f>
      </c>
      <c r="K5655" s="79" t="str">
        <v/>
      </c>
    </row>
    <row r="5656">
      <c r="A5656" s="81" t="str">
        <v/>
      </c>
      <c r="B5656" s="81" t="str">
        <v/>
      </c>
      <c r="C5656" s="83">
        <f>IF($E5656="","",IFERROR(VLOOKUP(TRIM(E5656&amp;""),'Référentiel Articles'!$A$2:$F$634,2,FALSE),""))</f>
      </c>
      <c r="D5656" s="83">
        <f>IF($E5656="","",IFERROR(VLOOKUP(TRIM(E5656&amp;""),'Référentiel Articles'!$A$2:$F$634,3,FALSE),""))</f>
      </c>
      <c r="E5656" s="81" t="str">
        <v/>
      </c>
      <c r="F5656" s="83">
        <f>IF($E5656="","",IFERROR(VLOOKUP(TRIM(E5656&amp;""),'Référentiel Articles'!$A$2:$F$634,4,FALSE),""))</f>
      </c>
      <c r="G5656" s="84">
        <f>IF($E5656="","",IFERROR(VLOOKUP(TRIM(E5656&amp;""),'Référentiel Articles'!$A$2:$F$634,5,FALSE),""))</f>
      </c>
      <c r="H5656" s="85" t="str">
        <v/>
      </c>
      <c r="I5656" s="84">
        <f>IF($E5656="","",IFERROR(VLOOKUP(TRIM(E5656&amp;""),'Référentiel Articles'!$A$2:$F$634,6,FALSE),""))</f>
      </c>
      <c r="J5656" s="90">
        <f>IF(OR($E5656="",$H5656=""),"",$H5656*$I5656)</f>
      </c>
      <c r="K5656" s="87" t="str">
        <v/>
      </c>
    </row>
    <row r="5657">
      <c r="A5657" s="74" t="str">
        <v/>
      </c>
      <c r="B5657" s="74" t="str">
        <v/>
      </c>
      <c r="C5657" s="75">
        <f>IF($E5657="","",IFERROR(VLOOKUP(TRIM(E5657&amp;""),'Référentiel Articles'!$A$2:$F$634,2,FALSE),""))</f>
      </c>
      <c r="D5657" s="75">
        <f>IF($E5657="","",IFERROR(VLOOKUP(TRIM(E5657&amp;""),'Référentiel Articles'!$A$2:$F$634,3,FALSE),""))</f>
      </c>
      <c r="E5657" s="74" t="str">
        <v/>
      </c>
      <c r="F5657" s="75">
        <f>IF($E5657="","",IFERROR(VLOOKUP(TRIM(E5657&amp;""),'Référentiel Articles'!$A$2:$F$634,4,FALSE),""))</f>
      </c>
      <c r="G5657" s="76">
        <f>IF($E5657="","",IFERROR(VLOOKUP(TRIM(E5657&amp;""),'Référentiel Articles'!$A$2:$F$634,5,FALSE),""))</f>
      </c>
      <c r="H5657" s="77" t="str">
        <v/>
      </c>
      <c r="I5657" s="76">
        <f>IF($E5657="","",IFERROR(VLOOKUP(TRIM(E5657&amp;""),'Référentiel Articles'!$A$2:$F$634,6,FALSE),""))</f>
      </c>
      <c r="J5657" s="78">
        <f>IF(OR($E5657="",$H5657=""),"",$H5657*$I5657)</f>
      </c>
      <c r="K5657" s="79" t="str">
        <v/>
      </c>
    </row>
    <row r="5658">
      <c r="A5658" s="81" t="str">
        <v/>
      </c>
      <c r="B5658" s="81" t="str">
        <v/>
      </c>
      <c r="C5658" s="83">
        <f>IF($E5658="","",IFERROR(VLOOKUP(TRIM(E5658&amp;""),'Référentiel Articles'!$A$2:$F$634,2,FALSE),""))</f>
      </c>
      <c r="D5658" s="83">
        <f>IF($E5658="","",IFERROR(VLOOKUP(TRIM(E5658&amp;""),'Référentiel Articles'!$A$2:$F$634,3,FALSE),""))</f>
      </c>
      <c r="E5658" s="81" t="str">
        <v/>
      </c>
      <c r="F5658" s="83">
        <f>IF($E5658="","",IFERROR(VLOOKUP(TRIM(E5658&amp;""),'Référentiel Articles'!$A$2:$F$634,4,FALSE),""))</f>
      </c>
      <c r="G5658" s="84">
        <f>IF($E5658="","",IFERROR(VLOOKUP(TRIM(E5658&amp;""),'Référentiel Articles'!$A$2:$F$634,5,FALSE),""))</f>
      </c>
      <c r="H5658" s="85" t="str">
        <v/>
      </c>
      <c r="I5658" s="84">
        <f>IF($E5658="","",IFERROR(VLOOKUP(TRIM(E5658&amp;""),'Référentiel Articles'!$A$2:$F$634,6,FALSE),""))</f>
      </c>
      <c r="J5658" s="90">
        <f>IF(OR($E5658="",$H5658=""),"",$H5658*$I5658)</f>
      </c>
      <c r="K5658" s="87" t="str">
        <v/>
      </c>
    </row>
    <row r="5659">
      <c r="A5659" s="74" t="str">
        <v/>
      </c>
      <c r="B5659" s="74" t="str">
        <v/>
      </c>
      <c r="C5659" s="75">
        <f>IF($E5659="","",IFERROR(VLOOKUP(TRIM(E5659&amp;""),'Référentiel Articles'!$A$2:$F$634,2,FALSE),""))</f>
      </c>
      <c r="D5659" s="75">
        <f>IF($E5659="","",IFERROR(VLOOKUP(TRIM(E5659&amp;""),'Référentiel Articles'!$A$2:$F$634,3,FALSE),""))</f>
      </c>
      <c r="E5659" s="74" t="str">
        <v/>
      </c>
      <c r="F5659" s="75">
        <f>IF($E5659="","",IFERROR(VLOOKUP(TRIM(E5659&amp;""),'Référentiel Articles'!$A$2:$F$634,4,FALSE),""))</f>
      </c>
      <c r="G5659" s="76">
        <f>IF($E5659="","",IFERROR(VLOOKUP(TRIM(E5659&amp;""),'Référentiel Articles'!$A$2:$F$634,5,FALSE),""))</f>
      </c>
      <c r="H5659" s="77" t="str">
        <v/>
      </c>
      <c r="I5659" s="76">
        <f>IF($E5659="","",IFERROR(VLOOKUP(TRIM(E5659&amp;""),'Référentiel Articles'!$A$2:$F$634,6,FALSE),""))</f>
      </c>
      <c r="J5659" s="78">
        <f>IF(OR($E5659="",$H5659=""),"",$H5659*$I5659)</f>
      </c>
      <c r="K5659" s="79" t="str">
        <v/>
      </c>
    </row>
    <row r="5660">
      <c r="A5660" s="81" t="str">
        <v/>
      </c>
      <c r="B5660" s="81" t="str">
        <v/>
      </c>
      <c r="C5660" s="83">
        <f>IF($E5660="","",IFERROR(VLOOKUP(TRIM(E5660&amp;""),'Référentiel Articles'!$A$2:$F$634,2,FALSE),""))</f>
      </c>
      <c r="D5660" s="83">
        <f>IF($E5660="","",IFERROR(VLOOKUP(TRIM(E5660&amp;""),'Référentiel Articles'!$A$2:$F$634,3,FALSE),""))</f>
      </c>
      <c r="E5660" s="81" t="str">
        <v/>
      </c>
      <c r="F5660" s="83">
        <f>IF($E5660="","",IFERROR(VLOOKUP(TRIM(E5660&amp;""),'Référentiel Articles'!$A$2:$F$634,4,FALSE),""))</f>
      </c>
      <c r="G5660" s="84">
        <f>IF($E5660="","",IFERROR(VLOOKUP(TRIM(E5660&amp;""),'Référentiel Articles'!$A$2:$F$634,5,FALSE),""))</f>
      </c>
      <c r="H5660" s="85" t="str">
        <v/>
      </c>
      <c r="I5660" s="84">
        <f>IF($E5660="","",IFERROR(VLOOKUP(TRIM(E5660&amp;""),'Référentiel Articles'!$A$2:$F$634,6,FALSE),""))</f>
      </c>
      <c r="J5660" s="90">
        <f>IF(OR($E5660="",$H5660=""),"",$H5660*$I5660)</f>
      </c>
      <c r="K5660" s="87" t="str">
        <v/>
      </c>
    </row>
    <row r="5661">
      <c r="A5661" s="74" t="str">
        <v/>
      </c>
      <c r="B5661" s="74" t="str">
        <v/>
      </c>
      <c r="C5661" s="75">
        <f>IF($E5661="","",IFERROR(VLOOKUP(TRIM(E5661&amp;""),'Référentiel Articles'!$A$2:$F$634,2,FALSE),""))</f>
      </c>
      <c r="D5661" s="75">
        <f>IF($E5661="","",IFERROR(VLOOKUP(TRIM(E5661&amp;""),'Référentiel Articles'!$A$2:$F$634,3,FALSE),""))</f>
      </c>
      <c r="E5661" s="74" t="str">
        <v/>
      </c>
      <c r="F5661" s="75">
        <f>IF($E5661="","",IFERROR(VLOOKUP(TRIM(E5661&amp;""),'Référentiel Articles'!$A$2:$F$634,4,FALSE),""))</f>
      </c>
      <c r="G5661" s="76">
        <f>IF($E5661="","",IFERROR(VLOOKUP(TRIM(E5661&amp;""),'Référentiel Articles'!$A$2:$F$634,5,FALSE),""))</f>
      </c>
      <c r="H5661" s="77" t="str">
        <v/>
      </c>
      <c r="I5661" s="76">
        <f>IF($E5661="","",IFERROR(VLOOKUP(TRIM(E5661&amp;""),'Référentiel Articles'!$A$2:$F$634,6,FALSE),""))</f>
      </c>
      <c r="J5661" s="78">
        <f>IF(OR($E5661="",$H5661=""),"",$H5661*$I5661)</f>
      </c>
      <c r="K5661" s="79" t="str">
        <v/>
      </c>
    </row>
    <row r="5662">
      <c r="A5662" s="81" t="str">
        <v/>
      </c>
      <c r="B5662" s="81" t="str">
        <v/>
      </c>
      <c r="C5662" s="83">
        <f>IF($E5662="","",IFERROR(VLOOKUP(TRIM(E5662&amp;""),'Référentiel Articles'!$A$2:$F$634,2,FALSE),""))</f>
      </c>
      <c r="D5662" s="83">
        <f>IF($E5662="","",IFERROR(VLOOKUP(TRIM(E5662&amp;""),'Référentiel Articles'!$A$2:$F$634,3,FALSE),""))</f>
      </c>
      <c r="E5662" s="81" t="str">
        <v/>
      </c>
      <c r="F5662" s="83">
        <f>IF($E5662="","",IFERROR(VLOOKUP(TRIM(E5662&amp;""),'Référentiel Articles'!$A$2:$F$634,4,FALSE),""))</f>
      </c>
      <c r="G5662" s="84">
        <f>IF($E5662="","",IFERROR(VLOOKUP(TRIM(E5662&amp;""),'Référentiel Articles'!$A$2:$F$634,5,FALSE),""))</f>
      </c>
      <c r="H5662" s="85" t="str">
        <v/>
      </c>
      <c r="I5662" s="84">
        <f>IF($E5662="","",IFERROR(VLOOKUP(TRIM(E5662&amp;""),'Référentiel Articles'!$A$2:$F$634,6,FALSE),""))</f>
      </c>
      <c r="J5662" s="90">
        <f>IF(OR($E5662="",$H5662=""),"",$H5662*$I5662)</f>
      </c>
      <c r="K5662" s="87" t="str">
        <v/>
      </c>
    </row>
    <row r="5663">
      <c r="A5663" s="74" t="str">
        <v/>
      </c>
      <c r="B5663" s="74" t="str">
        <v/>
      </c>
      <c r="C5663" s="75">
        <f>IF($E5663="","",IFERROR(VLOOKUP(TRIM(E5663&amp;""),'Référentiel Articles'!$A$2:$F$634,2,FALSE),""))</f>
      </c>
      <c r="D5663" s="75">
        <f>IF($E5663="","",IFERROR(VLOOKUP(TRIM(E5663&amp;""),'Référentiel Articles'!$A$2:$F$634,3,FALSE),""))</f>
      </c>
      <c r="E5663" s="74" t="str">
        <v/>
      </c>
      <c r="F5663" s="75">
        <f>IF($E5663="","",IFERROR(VLOOKUP(TRIM(E5663&amp;""),'Référentiel Articles'!$A$2:$F$634,4,FALSE),""))</f>
      </c>
      <c r="G5663" s="76">
        <f>IF($E5663="","",IFERROR(VLOOKUP(TRIM(E5663&amp;""),'Référentiel Articles'!$A$2:$F$634,5,FALSE),""))</f>
      </c>
      <c r="H5663" s="77" t="str">
        <v/>
      </c>
      <c r="I5663" s="76">
        <f>IF($E5663="","",IFERROR(VLOOKUP(TRIM(E5663&amp;""),'Référentiel Articles'!$A$2:$F$634,6,FALSE),""))</f>
      </c>
      <c r="J5663" s="78">
        <f>IF(OR($E5663="",$H5663=""),"",$H5663*$I5663)</f>
      </c>
      <c r="K5663" s="79" t="str">
        <v/>
      </c>
    </row>
    <row r="5664">
      <c r="A5664" s="81" t="str">
        <v/>
      </c>
      <c r="B5664" s="81" t="str">
        <v/>
      </c>
      <c r="C5664" s="83">
        <f>IF($E5664="","",IFERROR(VLOOKUP(TRIM(E5664&amp;""),'Référentiel Articles'!$A$2:$F$634,2,FALSE),""))</f>
      </c>
      <c r="D5664" s="83">
        <f>IF($E5664="","",IFERROR(VLOOKUP(TRIM(E5664&amp;""),'Référentiel Articles'!$A$2:$F$634,3,FALSE),""))</f>
      </c>
      <c r="E5664" s="81" t="str">
        <v/>
      </c>
      <c r="F5664" s="83">
        <f>IF($E5664="","",IFERROR(VLOOKUP(TRIM(E5664&amp;""),'Référentiel Articles'!$A$2:$F$634,4,FALSE),""))</f>
      </c>
      <c r="G5664" s="84">
        <f>IF($E5664="","",IFERROR(VLOOKUP(TRIM(E5664&amp;""),'Référentiel Articles'!$A$2:$F$634,5,FALSE),""))</f>
      </c>
      <c r="H5664" s="85" t="str">
        <v/>
      </c>
      <c r="I5664" s="84">
        <f>IF($E5664="","",IFERROR(VLOOKUP(TRIM(E5664&amp;""),'Référentiel Articles'!$A$2:$F$634,6,FALSE),""))</f>
      </c>
      <c r="J5664" s="90">
        <f>IF(OR($E5664="",$H5664=""),"",$H5664*$I5664)</f>
      </c>
      <c r="K5664" s="87" t="str">
        <v/>
      </c>
    </row>
    <row r="5665">
      <c r="A5665" s="74" t="str">
        <v/>
      </c>
      <c r="B5665" s="74" t="str">
        <v/>
      </c>
      <c r="C5665" s="75">
        <f>IF($E5665="","",IFERROR(VLOOKUP(TRIM(E5665&amp;""),'Référentiel Articles'!$A$2:$F$634,2,FALSE),""))</f>
      </c>
      <c r="D5665" s="75">
        <f>IF($E5665="","",IFERROR(VLOOKUP(TRIM(E5665&amp;""),'Référentiel Articles'!$A$2:$F$634,3,FALSE),""))</f>
      </c>
      <c r="E5665" s="74" t="str">
        <v/>
      </c>
      <c r="F5665" s="75">
        <f>IF($E5665="","",IFERROR(VLOOKUP(TRIM(E5665&amp;""),'Référentiel Articles'!$A$2:$F$634,4,FALSE),""))</f>
      </c>
      <c r="G5665" s="76">
        <f>IF($E5665="","",IFERROR(VLOOKUP(TRIM(E5665&amp;""),'Référentiel Articles'!$A$2:$F$634,5,FALSE),""))</f>
      </c>
      <c r="H5665" s="77" t="str">
        <v/>
      </c>
      <c r="I5665" s="76">
        <f>IF($E5665="","",IFERROR(VLOOKUP(TRIM(E5665&amp;""),'Référentiel Articles'!$A$2:$F$634,6,FALSE),""))</f>
      </c>
      <c r="J5665" s="78">
        <f>IF(OR($E5665="",$H5665=""),"",$H5665*$I5665)</f>
      </c>
      <c r="K5665" s="79" t="str">
        <v/>
      </c>
    </row>
    <row r="5666">
      <c r="A5666" s="81" t="str">
        <v/>
      </c>
      <c r="B5666" s="81" t="str">
        <v/>
      </c>
      <c r="C5666" s="83">
        <f>IF($E5666="","",IFERROR(VLOOKUP(TRIM(E5666&amp;""),'Référentiel Articles'!$A$2:$F$634,2,FALSE),""))</f>
      </c>
      <c r="D5666" s="83">
        <f>IF($E5666="","",IFERROR(VLOOKUP(TRIM(E5666&amp;""),'Référentiel Articles'!$A$2:$F$634,3,FALSE),""))</f>
      </c>
      <c r="E5666" s="81" t="str">
        <v/>
      </c>
      <c r="F5666" s="83">
        <f>IF($E5666="","",IFERROR(VLOOKUP(TRIM(E5666&amp;""),'Référentiel Articles'!$A$2:$F$634,4,FALSE),""))</f>
      </c>
      <c r="G5666" s="84">
        <f>IF($E5666="","",IFERROR(VLOOKUP(TRIM(E5666&amp;""),'Référentiel Articles'!$A$2:$F$634,5,FALSE),""))</f>
      </c>
      <c r="H5666" s="85" t="str">
        <v/>
      </c>
      <c r="I5666" s="84">
        <f>IF($E5666="","",IFERROR(VLOOKUP(TRIM(E5666&amp;""),'Référentiel Articles'!$A$2:$F$634,6,FALSE),""))</f>
      </c>
      <c r="J5666" s="90">
        <f>IF(OR($E5666="",$H5666=""),"",$H5666*$I5666)</f>
      </c>
      <c r="K5666" s="87" t="str">
        <v/>
      </c>
    </row>
    <row r="5667">
      <c r="A5667" s="74" t="str">
        <v/>
      </c>
      <c r="B5667" s="74" t="str">
        <v/>
      </c>
      <c r="C5667" s="75">
        <f>IF($E5667="","",IFERROR(VLOOKUP(TRIM(E5667&amp;""),'Référentiel Articles'!$A$2:$F$634,2,FALSE),""))</f>
      </c>
      <c r="D5667" s="75">
        <f>IF($E5667="","",IFERROR(VLOOKUP(TRIM(E5667&amp;""),'Référentiel Articles'!$A$2:$F$634,3,FALSE),""))</f>
      </c>
      <c r="E5667" s="74" t="str">
        <v/>
      </c>
      <c r="F5667" s="75">
        <f>IF($E5667="","",IFERROR(VLOOKUP(TRIM(E5667&amp;""),'Référentiel Articles'!$A$2:$F$634,4,FALSE),""))</f>
      </c>
      <c r="G5667" s="76">
        <f>IF($E5667="","",IFERROR(VLOOKUP(TRIM(E5667&amp;""),'Référentiel Articles'!$A$2:$F$634,5,FALSE),""))</f>
      </c>
      <c r="H5667" s="77" t="str">
        <v/>
      </c>
      <c r="I5667" s="76">
        <f>IF($E5667="","",IFERROR(VLOOKUP(TRIM(E5667&amp;""),'Référentiel Articles'!$A$2:$F$634,6,FALSE),""))</f>
      </c>
      <c r="J5667" s="78">
        <f>IF(OR($E5667="",$H5667=""),"",$H5667*$I5667)</f>
      </c>
      <c r="K5667" s="79" t="str">
        <v/>
      </c>
    </row>
    <row r="5668">
      <c r="A5668" s="81" t="str">
        <v/>
      </c>
      <c r="B5668" s="81" t="str">
        <v/>
      </c>
      <c r="C5668" s="83">
        <f>IF($E5668="","",IFERROR(VLOOKUP(TRIM(E5668&amp;""),'Référentiel Articles'!$A$2:$F$634,2,FALSE),""))</f>
      </c>
      <c r="D5668" s="83">
        <f>IF($E5668="","",IFERROR(VLOOKUP(TRIM(E5668&amp;""),'Référentiel Articles'!$A$2:$F$634,3,FALSE),""))</f>
      </c>
      <c r="E5668" s="81" t="str">
        <v/>
      </c>
      <c r="F5668" s="83">
        <f>IF($E5668="","",IFERROR(VLOOKUP(TRIM(E5668&amp;""),'Référentiel Articles'!$A$2:$F$634,4,FALSE),""))</f>
      </c>
      <c r="G5668" s="84">
        <f>IF($E5668="","",IFERROR(VLOOKUP(TRIM(E5668&amp;""),'Référentiel Articles'!$A$2:$F$634,5,FALSE),""))</f>
      </c>
      <c r="H5668" s="85" t="str">
        <v/>
      </c>
      <c r="I5668" s="84">
        <f>IF($E5668="","",IFERROR(VLOOKUP(TRIM(E5668&amp;""),'Référentiel Articles'!$A$2:$F$634,6,FALSE),""))</f>
      </c>
      <c r="J5668" s="90">
        <f>IF(OR($E5668="",$H5668=""),"",$H5668*$I5668)</f>
      </c>
      <c r="K5668" s="87" t="str">
        <v/>
      </c>
    </row>
    <row r="5669">
      <c r="A5669" s="74" t="str">
        <v/>
      </c>
      <c r="B5669" s="74" t="str">
        <v/>
      </c>
      <c r="C5669" s="75">
        <f>IF($E5669="","",IFERROR(VLOOKUP(TRIM(E5669&amp;""),'Référentiel Articles'!$A$2:$F$634,2,FALSE),""))</f>
      </c>
      <c r="D5669" s="75">
        <f>IF($E5669="","",IFERROR(VLOOKUP(TRIM(E5669&amp;""),'Référentiel Articles'!$A$2:$F$634,3,FALSE),""))</f>
      </c>
      <c r="E5669" s="74" t="str">
        <v/>
      </c>
      <c r="F5669" s="75">
        <f>IF($E5669="","",IFERROR(VLOOKUP(TRIM(E5669&amp;""),'Référentiel Articles'!$A$2:$F$634,4,FALSE),""))</f>
      </c>
      <c r="G5669" s="76">
        <f>IF($E5669="","",IFERROR(VLOOKUP(TRIM(E5669&amp;""),'Référentiel Articles'!$A$2:$F$634,5,FALSE),""))</f>
      </c>
      <c r="H5669" s="77" t="str">
        <v/>
      </c>
      <c r="I5669" s="76">
        <f>IF($E5669="","",IFERROR(VLOOKUP(TRIM(E5669&amp;""),'Référentiel Articles'!$A$2:$F$634,6,FALSE),""))</f>
      </c>
      <c r="J5669" s="78">
        <f>IF(OR($E5669="",$H5669=""),"",$H5669*$I5669)</f>
      </c>
      <c r="K5669" s="79" t="str">
        <v/>
      </c>
    </row>
    <row r="5670">
      <c r="A5670" s="81" t="str">
        <v/>
      </c>
      <c r="B5670" s="81" t="str">
        <v/>
      </c>
      <c r="C5670" s="83">
        <f>IF($E5670="","",IFERROR(VLOOKUP(TRIM(E5670&amp;""),'Référentiel Articles'!$A$2:$F$634,2,FALSE),""))</f>
      </c>
      <c r="D5670" s="83">
        <f>IF($E5670="","",IFERROR(VLOOKUP(TRIM(E5670&amp;""),'Référentiel Articles'!$A$2:$F$634,3,FALSE),""))</f>
      </c>
      <c r="E5670" s="81" t="str">
        <v/>
      </c>
      <c r="F5670" s="83">
        <f>IF($E5670="","",IFERROR(VLOOKUP(TRIM(E5670&amp;""),'Référentiel Articles'!$A$2:$F$634,4,FALSE),""))</f>
      </c>
      <c r="G5670" s="84">
        <f>IF($E5670="","",IFERROR(VLOOKUP(TRIM(E5670&amp;""),'Référentiel Articles'!$A$2:$F$634,5,FALSE),""))</f>
      </c>
      <c r="H5670" s="85" t="str">
        <v/>
      </c>
      <c r="I5670" s="84">
        <f>IF($E5670="","",IFERROR(VLOOKUP(TRIM(E5670&amp;""),'Référentiel Articles'!$A$2:$F$634,6,FALSE),""))</f>
      </c>
      <c r="J5670" s="90">
        <f>IF(OR($E5670="",$H5670=""),"",$H5670*$I5670)</f>
      </c>
      <c r="K5670" s="87" t="str">
        <v/>
      </c>
    </row>
    <row r="5671">
      <c r="A5671" s="74" t="str">
        <v/>
      </c>
      <c r="B5671" s="74" t="str">
        <v/>
      </c>
      <c r="C5671" s="75">
        <f>IF($E5671="","",IFERROR(VLOOKUP(TRIM(E5671&amp;""),'Référentiel Articles'!$A$2:$F$634,2,FALSE),""))</f>
      </c>
      <c r="D5671" s="75">
        <f>IF($E5671="","",IFERROR(VLOOKUP(TRIM(E5671&amp;""),'Référentiel Articles'!$A$2:$F$634,3,FALSE),""))</f>
      </c>
      <c r="E5671" s="74" t="str">
        <v/>
      </c>
      <c r="F5671" s="75">
        <f>IF($E5671="","",IFERROR(VLOOKUP(TRIM(E5671&amp;""),'Référentiel Articles'!$A$2:$F$634,4,FALSE),""))</f>
      </c>
      <c r="G5671" s="76">
        <f>IF($E5671="","",IFERROR(VLOOKUP(TRIM(E5671&amp;""),'Référentiel Articles'!$A$2:$F$634,5,FALSE),""))</f>
      </c>
      <c r="H5671" s="77" t="str">
        <v/>
      </c>
      <c r="I5671" s="76">
        <f>IF($E5671="","",IFERROR(VLOOKUP(TRIM(E5671&amp;""),'Référentiel Articles'!$A$2:$F$634,6,FALSE),""))</f>
      </c>
      <c r="J5671" s="78">
        <f>IF(OR($E5671="",$H5671=""),"",$H5671*$I5671)</f>
      </c>
      <c r="K5671" s="79" t="str">
        <v/>
      </c>
    </row>
    <row r="5672">
      <c r="A5672" s="81" t="str">
        <v/>
      </c>
      <c r="B5672" s="81" t="str">
        <v/>
      </c>
      <c r="C5672" s="83">
        <f>IF($E5672="","",IFERROR(VLOOKUP(TRIM(E5672&amp;""),'Référentiel Articles'!$A$2:$F$634,2,FALSE),""))</f>
      </c>
      <c r="D5672" s="83">
        <f>IF($E5672="","",IFERROR(VLOOKUP(TRIM(E5672&amp;""),'Référentiel Articles'!$A$2:$F$634,3,FALSE),""))</f>
      </c>
      <c r="E5672" s="81" t="str">
        <v/>
      </c>
      <c r="F5672" s="83">
        <f>IF($E5672="","",IFERROR(VLOOKUP(TRIM(E5672&amp;""),'Référentiel Articles'!$A$2:$F$634,4,FALSE),""))</f>
      </c>
      <c r="G5672" s="84">
        <f>IF($E5672="","",IFERROR(VLOOKUP(TRIM(E5672&amp;""),'Référentiel Articles'!$A$2:$F$634,5,FALSE),""))</f>
      </c>
      <c r="H5672" s="85" t="str">
        <v/>
      </c>
      <c r="I5672" s="84">
        <f>IF($E5672="","",IFERROR(VLOOKUP(TRIM(E5672&amp;""),'Référentiel Articles'!$A$2:$F$634,6,FALSE),""))</f>
      </c>
      <c r="J5672" s="90">
        <f>IF(OR($E5672="",$H5672=""),"",$H5672*$I5672)</f>
      </c>
      <c r="K5672" s="87" t="str">
        <v/>
      </c>
    </row>
    <row r="5673">
      <c r="A5673" s="74" t="str">
        <v/>
      </c>
      <c r="B5673" s="74" t="str">
        <v/>
      </c>
      <c r="C5673" s="75">
        <f>IF($E5673="","",IFERROR(VLOOKUP(TRIM(E5673&amp;""),'Référentiel Articles'!$A$2:$F$634,2,FALSE),""))</f>
      </c>
      <c r="D5673" s="75">
        <f>IF($E5673="","",IFERROR(VLOOKUP(TRIM(E5673&amp;""),'Référentiel Articles'!$A$2:$F$634,3,FALSE),""))</f>
      </c>
      <c r="E5673" s="74" t="str">
        <v/>
      </c>
      <c r="F5673" s="75">
        <f>IF($E5673="","",IFERROR(VLOOKUP(TRIM(E5673&amp;""),'Référentiel Articles'!$A$2:$F$634,4,FALSE),""))</f>
      </c>
      <c r="G5673" s="76">
        <f>IF($E5673="","",IFERROR(VLOOKUP(TRIM(E5673&amp;""),'Référentiel Articles'!$A$2:$F$634,5,FALSE),""))</f>
      </c>
      <c r="H5673" s="77" t="str">
        <v/>
      </c>
      <c r="I5673" s="76">
        <f>IF($E5673="","",IFERROR(VLOOKUP(TRIM(E5673&amp;""),'Référentiel Articles'!$A$2:$F$634,6,FALSE),""))</f>
      </c>
      <c r="J5673" s="78">
        <f>IF(OR($E5673="",$H5673=""),"",$H5673*$I5673)</f>
      </c>
      <c r="K5673" s="79" t="str">
        <v/>
      </c>
    </row>
    <row r="5674">
      <c r="A5674" s="81" t="str">
        <v/>
      </c>
      <c r="B5674" s="81" t="str">
        <v/>
      </c>
      <c r="C5674" s="83">
        <f>IF($E5674="","",IFERROR(VLOOKUP(TRIM(E5674&amp;""),'Référentiel Articles'!$A$2:$F$634,2,FALSE),""))</f>
      </c>
      <c r="D5674" s="83">
        <f>IF($E5674="","",IFERROR(VLOOKUP(TRIM(E5674&amp;""),'Référentiel Articles'!$A$2:$F$634,3,FALSE),""))</f>
      </c>
      <c r="E5674" s="81" t="str">
        <v/>
      </c>
      <c r="F5674" s="83">
        <f>IF($E5674="","",IFERROR(VLOOKUP(TRIM(E5674&amp;""),'Référentiel Articles'!$A$2:$F$634,4,FALSE),""))</f>
      </c>
      <c r="G5674" s="84">
        <f>IF($E5674="","",IFERROR(VLOOKUP(TRIM(E5674&amp;""),'Référentiel Articles'!$A$2:$F$634,5,FALSE),""))</f>
      </c>
      <c r="H5674" s="85" t="str">
        <v/>
      </c>
      <c r="I5674" s="84">
        <f>IF($E5674="","",IFERROR(VLOOKUP(TRIM(E5674&amp;""),'Référentiel Articles'!$A$2:$F$634,6,FALSE),""))</f>
      </c>
      <c r="J5674" s="90">
        <f>IF(OR($E5674="",$H5674=""),"",$H5674*$I5674)</f>
      </c>
      <c r="K5674" s="87" t="str">
        <v/>
      </c>
    </row>
    <row r="5675">
      <c r="A5675" s="74" t="str">
        <v/>
      </c>
      <c r="B5675" s="74" t="str">
        <v/>
      </c>
      <c r="C5675" s="75">
        <f>IF($E5675="","",IFERROR(VLOOKUP(TRIM(E5675&amp;""),'Référentiel Articles'!$A$2:$F$634,2,FALSE),""))</f>
      </c>
      <c r="D5675" s="75">
        <f>IF($E5675="","",IFERROR(VLOOKUP(TRIM(E5675&amp;""),'Référentiel Articles'!$A$2:$F$634,3,FALSE),""))</f>
      </c>
      <c r="E5675" s="74" t="str">
        <v/>
      </c>
      <c r="F5675" s="75">
        <f>IF($E5675="","",IFERROR(VLOOKUP(TRIM(E5675&amp;""),'Référentiel Articles'!$A$2:$F$634,4,FALSE),""))</f>
      </c>
      <c r="G5675" s="76">
        <f>IF($E5675="","",IFERROR(VLOOKUP(TRIM(E5675&amp;""),'Référentiel Articles'!$A$2:$F$634,5,FALSE),""))</f>
      </c>
      <c r="H5675" s="77" t="str">
        <v/>
      </c>
      <c r="I5675" s="76">
        <f>IF($E5675="","",IFERROR(VLOOKUP(TRIM(E5675&amp;""),'Référentiel Articles'!$A$2:$F$634,6,FALSE),""))</f>
      </c>
      <c r="J5675" s="78">
        <f>IF(OR($E5675="",$H5675=""),"",$H5675*$I5675)</f>
      </c>
      <c r="K5675" s="79" t="str">
        <v/>
      </c>
    </row>
    <row r="5676">
      <c r="A5676" s="81" t="str">
        <v/>
      </c>
      <c r="B5676" s="81" t="str">
        <v/>
      </c>
      <c r="C5676" s="83">
        <f>IF($E5676="","",IFERROR(VLOOKUP(TRIM(E5676&amp;""),'Référentiel Articles'!$A$2:$F$634,2,FALSE),""))</f>
      </c>
      <c r="D5676" s="83">
        <f>IF($E5676="","",IFERROR(VLOOKUP(TRIM(E5676&amp;""),'Référentiel Articles'!$A$2:$F$634,3,FALSE),""))</f>
      </c>
      <c r="E5676" s="81" t="str">
        <v/>
      </c>
      <c r="F5676" s="83">
        <f>IF($E5676="","",IFERROR(VLOOKUP(TRIM(E5676&amp;""),'Référentiel Articles'!$A$2:$F$634,4,FALSE),""))</f>
      </c>
      <c r="G5676" s="84">
        <f>IF($E5676="","",IFERROR(VLOOKUP(TRIM(E5676&amp;""),'Référentiel Articles'!$A$2:$F$634,5,FALSE),""))</f>
      </c>
      <c r="H5676" s="85" t="str">
        <v/>
      </c>
      <c r="I5676" s="84">
        <f>IF($E5676="","",IFERROR(VLOOKUP(TRIM(E5676&amp;""),'Référentiel Articles'!$A$2:$F$634,6,FALSE),""))</f>
      </c>
      <c r="J5676" s="90">
        <f>IF(OR($E5676="",$H5676=""),"",$H5676*$I5676)</f>
      </c>
      <c r="K5676" s="87" t="str">
        <v/>
      </c>
    </row>
    <row r="5677">
      <c r="A5677" s="74" t="str">
        <v/>
      </c>
      <c r="B5677" s="74" t="str">
        <v/>
      </c>
      <c r="C5677" s="75">
        <f>IF($E5677="","",IFERROR(VLOOKUP(TRIM(E5677&amp;""),'Référentiel Articles'!$A$2:$F$634,2,FALSE),""))</f>
      </c>
      <c r="D5677" s="75">
        <f>IF($E5677="","",IFERROR(VLOOKUP(TRIM(E5677&amp;""),'Référentiel Articles'!$A$2:$F$634,3,FALSE),""))</f>
      </c>
      <c r="E5677" s="74" t="str">
        <v/>
      </c>
      <c r="F5677" s="75">
        <f>IF($E5677="","",IFERROR(VLOOKUP(TRIM(E5677&amp;""),'Référentiel Articles'!$A$2:$F$634,4,FALSE),""))</f>
      </c>
      <c r="G5677" s="76">
        <f>IF($E5677="","",IFERROR(VLOOKUP(TRIM(E5677&amp;""),'Référentiel Articles'!$A$2:$F$634,5,FALSE),""))</f>
      </c>
      <c r="H5677" s="77" t="str">
        <v/>
      </c>
      <c r="I5677" s="76">
        <f>IF($E5677="","",IFERROR(VLOOKUP(TRIM(E5677&amp;""),'Référentiel Articles'!$A$2:$F$634,6,FALSE),""))</f>
      </c>
      <c r="J5677" s="78">
        <f>IF(OR($E5677="",$H5677=""),"",$H5677*$I5677)</f>
      </c>
      <c r="K5677" s="79" t="str">
        <v/>
      </c>
    </row>
    <row r="5678">
      <c r="A5678" s="81" t="str">
        <v/>
      </c>
      <c r="B5678" s="81" t="str">
        <v/>
      </c>
      <c r="C5678" s="83">
        <f>IF($E5678="","",IFERROR(VLOOKUP(TRIM(E5678&amp;""),'Référentiel Articles'!$A$2:$F$634,2,FALSE),""))</f>
      </c>
      <c r="D5678" s="83">
        <f>IF($E5678="","",IFERROR(VLOOKUP(TRIM(E5678&amp;""),'Référentiel Articles'!$A$2:$F$634,3,FALSE),""))</f>
      </c>
      <c r="E5678" s="81" t="str">
        <v/>
      </c>
      <c r="F5678" s="83">
        <f>IF($E5678="","",IFERROR(VLOOKUP(TRIM(E5678&amp;""),'Référentiel Articles'!$A$2:$F$634,4,FALSE),""))</f>
      </c>
      <c r="G5678" s="84">
        <f>IF($E5678="","",IFERROR(VLOOKUP(TRIM(E5678&amp;""),'Référentiel Articles'!$A$2:$F$634,5,FALSE),""))</f>
      </c>
      <c r="H5678" s="85" t="str">
        <v/>
      </c>
      <c r="I5678" s="84">
        <f>IF($E5678="","",IFERROR(VLOOKUP(TRIM(E5678&amp;""),'Référentiel Articles'!$A$2:$F$634,6,FALSE),""))</f>
      </c>
      <c r="J5678" s="90">
        <f>IF(OR($E5678="",$H5678=""),"",$H5678*$I5678)</f>
      </c>
      <c r="K5678" s="87" t="str">
        <v/>
      </c>
    </row>
    <row r="5679">
      <c r="A5679" s="74" t="str">
        <v/>
      </c>
      <c r="B5679" s="74" t="str">
        <v/>
      </c>
      <c r="C5679" s="75">
        <f>IF($E5679="","",IFERROR(VLOOKUP(TRIM(E5679&amp;""),'Référentiel Articles'!$A$2:$F$634,2,FALSE),""))</f>
      </c>
      <c r="D5679" s="75">
        <f>IF($E5679="","",IFERROR(VLOOKUP(TRIM(E5679&amp;""),'Référentiel Articles'!$A$2:$F$634,3,FALSE),""))</f>
      </c>
      <c r="E5679" s="74" t="str">
        <v/>
      </c>
      <c r="F5679" s="75">
        <f>IF($E5679="","",IFERROR(VLOOKUP(TRIM(E5679&amp;""),'Référentiel Articles'!$A$2:$F$634,4,FALSE),""))</f>
      </c>
      <c r="G5679" s="76">
        <f>IF($E5679="","",IFERROR(VLOOKUP(TRIM(E5679&amp;""),'Référentiel Articles'!$A$2:$F$634,5,FALSE),""))</f>
      </c>
      <c r="H5679" s="77" t="str">
        <v/>
      </c>
      <c r="I5679" s="76">
        <f>IF($E5679="","",IFERROR(VLOOKUP(TRIM(E5679&amp;""),'Référentiel Articles'!$A$2:$F$634,6,FALSE),""))</f>
      </c>
      <c r="J5679" s="78">
        <f>IF(OR($E5679="",$H5679=""),"",$H5679*$I5679)</f>
      </c>
      <c r="K5679" s="79" t="str">
        <v/>
      </c>
    </row>
    <row r="5680">
      <c r="A5680" s="81" t="str">
        <v/>
      </c>
      <c r="B5680" s="81" t="str">
        <v/>
      </c>
      <c r="C5680" s="83">
        <f>IF($E5680="","",IFERROR(VLOOKUP(TRIM(E5680&amp;""),'Référentiel Articles'!$A$2:$F$634,2,FALSE),""))</f>
      </c>
      <c r="D5680" s="83">
        <f>IF($E5680="","",IFERROR(VLOOKUP(TRIM(E5680&amp;""),'Référentiel Articles'!$A$2:$F$634,3,FALSE),""))</f>
      </c>
      <c r="E5680" s="81" t="str">
        <v/>
      </c>
      <c r="F5680" s="83">
        <f>IF($E5680="","",IFERROR(VLOOKUP(TRIM(E5680&amp;""),'Référentiel Articles'!$A$2:$F$634,4,FALSE),""))</f>
      </c>
      <c r="G5680" s="84">
        <f>IF($E5680="","",IFERROR(VLOOKUP(TRIM(E5680&amp;""),'Référentiel Articles'!$A$2:$F$634,5,FALSE),""))</f>
      </c>
      <c r="H5680" s="85" t="str">
        <v/>
      </c>
      <c r="I5680" s="84">
        <f>IF($E5680="","",IFERROR(VLOOKUP(TRIM(E5680&amp;""),'Référentiel Articles'!$A$2:$F$634,6,FALSE),""))</f>
      </c>
      <c r="J5680" s="90">
        <f>IF(OR($E5680="",$H5680=""),"",$H5680*$I5680)</f>
      </c>
      <c r="K5680" s="87" t="str">
        <v/>
      </c>
    </row>
    <row r="5681">
      <c r="A5681" s="74" t="str">
        <v/>
      </c>
      <c r="B5681" s="74" t="str">
        <v/>
      </c>
      <c r="C5681" s="75">
        <f>IF($E5681="","",IFERROR(VLOOKUP(TRIM(E5681&amp;""),'Référentiel Articles'!$A$2:$F$634,2,FALSE),""))</f>
      </c>
      <c r="D5681" s="75">
        <f>IF($E5681="","",IFERROR(VLOOKUP(TRIM(E5681&amp;""),'Référentiel Articles'!$A$2:$F$634,3,FALSE),""))</f>
      </c>
      <c r="E5681" s="74" t="str">
        <v/>
      </c>
      <c r="F5681" s="75">
        <f>IF($E5681="","",IFERROR(VLOOKUP(TRIM(E5681&amp;""),'Référentiel Articles'!$A$2:$F$634,4,FALSE),""))</f>
      </c>
      <c r="G5681" s="76">
        <f>IF($E5681="","",IFERROR(VLOOKUP(TRIM(E5681&amp;""),'Référentiel Articles'!$A$2:$F$634,5,FALSE),""))</f>
      </c>
      <c r="H5681" s="77" t="str">
        <v/>
      </c>
      <c r="I5681" s="76">
        <f>IF($E5681="","",IFERROR(VLOOKUP(TRIM(E5681&amp;""),'Référentiel Articles'!$A$2:$F$634,6,FALSE),""))</f>
      </c>
      <c r="J5681" s="78">
        <f>IF(OR($E5681="",$H5681=""),"",$H5681*$I5681)</f>
      </c>
      <c r="K5681" s="79" t="str">
        <v/>
      </c>
    </row>
    <row r="5682">
      <c r="A5682" s="81" t="str">
        <v/>
      </c>
      <c r="B5682" s="81" t="str">
        <v/>
      </c>
      <c r="C5682" s="83">
        <f>IF($E5682="","",IFERROR(VLOOKUP(TRIM(E5682&amp;""),'Référentiel Articles'!$A$2:$F$634,2,FALSE),""))</f>
      </c>
      <c r="D5682" s="83">
        <f>IF($E5682="","",IFERROR(VLOOKUP(TRIM(E5682&amp;""),'Référentiel Articles'!$A$2:$F$634,3,FALSE),""))</f>
      </c>
      <c r="E5682" s="81" t="str">
        <v/>
      </c>
      <c r="F5682" s="83">
        <f>IF($E5682="","",IFERROR(VLOOKUP(TRIM(E5682&amp;""),'Référentiel Articles'!$A$2:$F$634,4,FALSE),""))</f>
      </c>
      <c r="G5682" s="84">
        <f>IF($E5682="","",IFERROR(VLOOKUP(TRIM(E5682&amp;""),'Référentiel Articles'!$A$2:$F$634,5,FALSE),""))</f>
      </c>
      <c r="H5682" s="85" t="str">
        <v/>
      </c>
      <c r="I5682" s="84">
        <f>IF($E5682="","",IFERROR(VLOOKUP(TRIM(E5682&amp;""),'Référentiel Articles'!$A$2:$F$634,6,FALSE),""))</f>
      </c>
      <c r="J5682" s="90">
        <f>IF(OR($E5682="",$H5682=""),"",$H5682*$I5682)</f>
      </c>
      <c r="K5682" s="87" t="str">
        <v/>
      </c>
    </row>
    <row r="5683">
      <c r="A5683" s="74" t="str">
        <v/>
      </c>
      <c r="B5683" s="74" t="str">
        <v/>
      </c>
      <c r="C5683" s="75">
        <f>IF($E5683="","",IFERROR(VLOOKUP(TRIM(E5683&amp;""),'Référentiel Articles'!$A$2:$F$634,2,FALSE),""))</f>
      </c>
      <c r="D5683" s="75">
        <f>IF($E5683="","",IFERROR(VLOOKUP(TRIM(E5683&amp;""),'Référentiel Articles'!$A$2:$F$634,3,FALSE),""))</f>
      </c>
      <c r="E5683" s="74" t="str">
        <v/>
      </c>
      <c r="F5683" s="75">
        <f>IF($E5683="","",IFERROR(VLOOKUP(TRIM(E5683&amp;""),'Référentiel Articles'!$A$2:$F$634,4,FALSE),""))</f>
      </c>
      <c r="G5683" s="76">
        <f>IF($E5683="","",IFERROR(VLOOKUP(TRIM(E5683&amp;""),'Référentiel Articles'!$A$2:$F$634,5,FALSE),""))</f>
      </c>
      <c r="H5683" s="77" t="str">
        <v/>
      </c>
      <c r="I5683" s="76">
        <f>IF($E5683="","",IFERROR(VLOOKUP(TRIM(E5683&amp;""),'Référentiel Articles'!$A$2:$F$634,6,FALSE),""))</f>
      </c>
      <c r="J5683" s="78">
        <f>IF(OR($E5683="",$H5683=""),"",$H5683*$I5683)</f>
      </c>
      <c r="K5683" s="79" t="str">
        <v/>
      </c>
    </row>
    <row r="5684">
      <c r="A5684" s="81" t="str">
        <v/>
      </c>
      <c r="B5684" s="81" t="str">
        <v/>
      </c>
      <c r="C5684" s="83">
        <f>IF($E5684="","",IFERROR(VLOOKUP(TRIM(E5684&amp;""),'Référentiel Articles'!$A$2:$F$634,2,FALSE),""))</f>
      </c>
      <c r="D5684" s="83">
        <f>IF($E5684="","",IFERROR(VLOOKUP(TRIM(E5684&amp;""),'Référentiel Articles'!$A$2:$F$634,3,FALSE),""))</f>
      </c>
      <c r="E5684" s="81" t="str">
        <v/>
      </c>
      <c r="F5684" s="83">
        <f>IF($E5684="","",IFERROR(VLOOKUP(TRIM(E5684&amp;""),'Référentiel Articles'!$A$2:$F$634,4,FALSE),""))</f>
      </c>
      <c r="G5684" s="84">
        <f>IF($E5684="","",IFERROR(VLOOKUP(TRIM(E5684&amp;""),'Référentiel Articles'!$A$2:$F$634,5,FALSE),""))</f>
      </c>
      <c r="H5684" s="85" t="str">
        <v/>
      </c>
      <c r="I5684" s="84">
        <f>IF($E5684="","",IFERROR(VLOOKUP(TRIM(E5684&amp;""),'Référentiel Articles'!$A$2:$F$634,6,FALSE),""))</f>
      </c>
      <c r="J5684" s="90">
        <f>IF(OR($E5684="",$H5684=""),"",$H5684*$I5684)</f>
      </c>
      <c r="K5684" s="87" t="str">
        <v/>
      </c>
    </row>
    <row r="5685">
      <c r="A5685" s="74" t="str">
        <v/>
      </c>
      <c r="B5685" s="74" t="str">
        <v/>
      </c>
      <c r="C5685" s="75">
        <f>IF($E5685="","",IFERROR(VLOOKUP(TRIM(E5685&amp;""),'Référentiel Articles'!$A$2:$F$634,2,FALSE),""))</f>
      </c>
      <c r="D5685" s="75">
        <f>IF($E5685="","",IFERROR(VLOOKUP(TRIM(E5685&amp;""),'Référentiel Articles'!$A$2:$F$634,3,FALSE),""))</f>
      </c>
      <c r="E5685" s="74" t="str">
        <v/>
      </c>
      <c r="F5685" s="75">
        <f>IF($E5685="","",IFERROR(VLOOKUP(TRIM(E5685&amp;""),'Référentiel Articles'!$A$2:$F$634,4,FALSE),""))</f>
      </c>
      <c r="G5685" s="76">
        <f>IF($E5685="","",IFERROR(VLOOKUP(TRIM(E5685&amp;""),'Référentiel Articles'!$A$2:$F$634,5,FALSE),""))</f>
      </c>
      <c r="H5685" s="77" t="str">
        <v/>
      </c>
      <c r="I5685" s="76">
        <f>IF($E5685="","",IFERROR(VLOOKUP(TRIM(E5685&amp;""),'Référentiel Articles'!$A$2:$F$634,6,FALSE),""))</f>
      </c>
      <c r="J5685" s="78">
        <f>IF(OR($E5685="",$H5685=""),"",$H5685*$I5685)</f>
      </c>
      <c r="K5685" s="79" t="str">
        <v/>
      </c>
    </row>
    <row r="5686">
      <c r="A5686" s="81" t="str">
        <v/>
      </c>
      <c r="B5686" s="81" t="str">
        <v/>
      </c>
      <c r="C5686" s="83">
        <f>IF($E5686="","",IFERROR(VLOOKUP(TRIM(E5686&amp;""),'Référentiel Articles'!$A$2:$F$634,2,FALSE),""))</f>
      </c>
      <c r="D5686" s="83">
        <f>IF($E5686="","",IFERROR(VLOOKUP(TRIM(E5686&amp;""),'Référentiel Articles'!$A$2:$F$634,3,FALSE),""))</f>
      </c>
      <c r="E5686" s="81" t="str">
        <v/>
      </c>
      <c r="F5686" s="83">
        <f>IF($E5686="","",IFERROR(VLOOKUP(TRIM(E5686&amp;""),'Référentiel Articles'!$A$2:$F$634,4,FALSE),""))</f>
      </c>
      <c r="G5686" s="84">
        <f>IF($E5686="","",IFERROR(VLOOKUP(TRIM(E5686&amp;""),'Référentiel Articles'!$A$2:$F$634,5,FALSE),""))</f>
      </c>
      <c r="H5686" s="85" t="str">
        <v/>
      </c>
      <c r="I5686" s="84">
        <f>IF($E5686="","",IFERROR(VLOOKUP(TRIM(E5686&amp;""),'Référentiel Articles'!$A$2:$F$634,6,FALSE),""))</f>
      </c>
      <c r="J5686" s="90">
        <f>IF(OR($E5686="",$H5686=""),"",$H5686*$I5686)</f>
      </c>
      <c r="K5686" s="87" t="str">
        <v/>
      </c>
    </row>
    <row r="5687">
      <c r="A5687" s="74" t="str">
        <v/>
      </c>
      <c r="B5687" s="74" t="str">
        <v/>
      </c>
      <c r="C5687" s="75">
        <f>IF($E5687="","",IFERROR(VLOOKUP(TRIM(E5687&amp;""),'Référentiel Articles'!$A$2:$F$634,2,FALSE),""))</f>
      </c>
      <c r="D5687" s="75">
        <f>IF($E5687="","",IFERROR(VLOOKUP(TRIM(E5687&amp;""),'Référentiel Articles'!$A$2:$F$634,3,FALSE),""))</f>
      </c>
      <c r="E5687" s="74" t="str">
        <v/>
      </c>
      <c r="F5687" s="75">
        <f>IF($E5687="","",IFERROR(VLOOKUP(TRIM(E5687&amp;""),'Référentiel Articles'!$A$2:$F$634,4,FALSE),""))</f>
      </c>
      <c r="G5687" s="76">
        <f>IF($E5687="","",IFERROR(VLOOKUP(TRIM(E5687&amp;""),'Référentiel Articles'!$A$2:$F$634,5,FALSE),""))</f>
      </c>
      <c r="H5687" s="77" t="str">
        <v/>
      </c>
      <c r="I5687" s="76">
        <f>IF($E5687="","",IFERROR(VLOOKUP(TRIM(E5687&amp;""),'Référentiel Articles'!$A$2:$F$634,6,FALSE),""))</f>
      </c>
      <c r="J5687" s="78">
        <f>IF(OR($E5687="",$H5687=""),"",$H5687*$I5687)</f>
      </c>
      <c r="K5687" s="79" t="str">
        <v/>
      </c>
    </row>
    <row r="5688">
      <c r="A5688" s="81" t="str">
        <v/>
      </c>
      <c r="B5688" s="81" t="str">
        <v/>
      </c>
      <c r="C5688" s="83">
        <f>IF($E5688="","",IFERROR(VLOOKUP(TRIM(E5688&amp;""),'Référentiel Articles'!$A$2:$F$634,2,FALSE),""))</f>
      </c>
      <c r="D5688" s="83">
        <f>IF($E5688="","",IFERROR(VLOOKUP(TRIM(E5688&amp;""),'Référentiel Articles'!$A$2:$F$634,3,FALSE),""))</f>
      </c>
      <c r="E5688" s="81" t="str">
        <v/>
      </c>
      <c r="F5688" s="83">
        <f>IF($E5688="","",IFERROR(VLOOKUP(TRIM(E5688&amp;""),'Référentiel Articles'!$A$2:$F$634,4,FALSE),""))</f>
      </c>
      <c r="G5688" s="84">
        <f>IF($E5688="","",IFERROR(VLOOKUP(TRIM(E5688&amp;""),'Référentiel Articles'!$A$2:$F$634,5,FALSE),""))</f>
      </c>
      <c r="H5688" s="85" t="str">
        <v/>
      </c>
      <c r="I5688" s="84">
        <f>IF($E5688="","",IFERROR(VLOOKUP(TRIM(E5688&amp;""),'Référentiel Articles'!$A$2:$F$634,6,FALSE),""))</f>
      </c>
      <c r="J5688" s="90">
        <f>IF(OR($E5688="",$H5688=""),"",$H5688*$I5688)</f>
      </c>
      <c r="K5688" s="87" t="str">
        <v/>
      </c>
    </row>
    <row r="5689">
      <c r="A5689" s="74" t="str">
        <v/>
      </c>
      <c r="B5689" s="74" t="str">
        <v/>
      </c>
      <c r="C5689" s="75">
        <f>IF($E5689="","",IFERROR(VLOOKUP(TRIM(E5689&amp;""),'Référentiel Articles'!$A$2:$F$634,2,FALSE),""))</f>
      </c>
      <c r="D5689" s="75">
        <f>IF($E5689="","",IFERROR(VLOOKUP(TRIM(E5689&amp;""),'Référentiel Articles'!$A$2:$F$634,3,FALSE),""))</f>
      </c>
      <c r="E5689" s="74" t="str">
        <v/>
      </c>
      <c r="F5689" s="75">
        <f>IF($E5689="","",IFERROR(VLOOKUP(TRIM(E5689&amp;""),'Référentiel Articles'!$A$2:$F$634,4,FALSE),""))</f>
      </c>
      <c r="G5689" s="76">
        <f>IF($E5689="","",IFERROR(VLOOKUP(TRIM(E5689&amp;""),'Référentiel Articles'!$A$2:$F$634,5,FALSE),""))</f>
      </c>
      <c r="H5689" s="77" t="str">
        <v/>
      </c>
      <c r="I5689" s="76">
        <f>IF($E5689="","",IFERROR(VLOOKUP(TRIM(E5689&amp;""),'Référentiel Articles'!$A$2:$F$634,6,FALSE),""))</f>
      </c>
      <c r="J5689" s="78">
        <f>IF(OR($E5689="",$H5689=""),"",$H5689*$I5689)</f>
      </c>
      <c r="K5689" s="79" t="str">
        <v/>
      </c>
    </row>
    <row r="5690">
      <c r="A5690" s="81" t="str">
        <v/>
      </c>
      <c r="B5690" s="81" t="str">
        <v/>
      </c>
      <c r="C5690" s="83">
        <f>IF($E5690="","",IFERROR(VLOOKUP(TRIM(E5690&amp;""),'Référentiel Articles'!$A$2:$F$634,2,FALSE),""))</f>
      </c>
      <c r="D5690" s="83">
        <f>IF($E5690="","",IFERROR(VLOOKUP(TRIM(E5690&amp;""),'Référentiel Articles'!$A$2:$F$634,3,FALSE),""))</f>
      </c>
      <c r="E5690" s="81" t="str">
        <v/>
      </c>
      <c r="F5690" s="83">
        <f>IF($E5690="","",IFERROR(VLOOKUP(TRIM(E5690&amp;""),'Référentiel Articles'!$A$2:$F$634,4,FALSE),""))</f>
      </c>
      <c r="G5690" s="84">
        <f>IF($E5690="","",IFERROR(VLOOKUP(TRIM(E5690&amp;""),'Référentiel Articles'!$A$2:$F$634,5,FALSE),""))</f>
      </c>
      <c r="H5690" s="85" t="str">
        <v/>
      </c>
      <c r="I5690" s="84">
        <f>IF($E5690="","",IFERROR(VLOOKUP(TRIM(E5690&amp;""),'Référentiel Articles'!$A$2:$F$634,6,FALSE),""))</f>
      </c>
      <c r="J5690" s="90">
        <f>IF(OR($E5690="",$H5690=""),"",$H5690*$I5690)</f>
      </c>
      <c r="K5690" s="87" t="str">
        <v/>
      </c>
    </row>
    <row r="5691">
      <c r="A5691" s="74" t="str">
        <v/>
      </c>
      <c r="B5691" s="74" t="str">
        <v/>
      </c>
      <c r="C5691" s="75">
        <f>IF($E5691="","",IFERROR(VLOOKUP(TRIM(E5691&amp;""),'Référentiel Articles'!$A$2:$F$634,2,FALSE),""))</f>
      </c>
      <c r="D5691" s="75">
        <f>IF($E5691="","",IFERROR(VLOOKUP(TRIM(E5691&amp;""),'Référentiel Articles'!$A$2:$F$634,3,FALSE),""))</f>
      </c>
      <c r="E5691" s="74" t="str">
        <v/>
      </c>
      <c r="F5691" s="75">
        <f>IF($E5691="","",IFERROR(VLOOKUP(TRIM(E5691&amp;""),'Référentiel Articles'!$A$2:$F$634,4,FALSE),""))</f>
      </c>
      <c r="G5691" s="76">
        <f>IF($E5691="","",IFERROR(VLOOKUP(TRIM(E5691&amp;""),'Référentiel Articles'!$A$2:$F$634,5,FALSE),""))</f>
      </c>
      <c r="H5691" s="77" t="str">
        <v/>
      </c>
      <c r="I5691" s="76">
        <f>IF($E5691="","",IFERROR(VLOOKUP(TRIM(E5691&amp;""),'Référentiel Articles'!$A$2:$F$634,6,FALSE),""))</f>
      </c>
      <c r="J5691" s="78">
        <f>IF(OR($E5691="",$H5691=""),"",$H5691*$I5691)</f>
      </c>
      <c r="K5691" s="79" t="str">
        <v/>
      </c>
    </row>
    <row r="5692">
      <c r="A5692" s="81" t="str">
        <v/>
      </c>
      <c r="B5692" s="81" t="str">
        <v/>
      </c>
      <c r="C5692" s="83">
        <f>IF($E5692="","",IFERROR(VLOOKUP(TRIM(E5692&amp;""),'Référentiel Articles'!$A$2:$F$634,2,FALSE),""))</f>
      </c>
      <c r="D5692" s="83">
        <f>IF($E5692="","",IFERROR(VLOOKUP(TRIM(E5692&amp;""),'Référentiel Articles'!$A$2:$F$634,3,FALSE),""))</f>
      </c>
      <c r="E5692" s="81" t="str">
        <v/>
      </c>
      <c r="F5692" s="83">
        <f>IF($E5692="","",IFERROR(VLOOKUP(TRIM(E5692&amp;""),'Référentiel Articles'!$A$2:$F$634,4,FALSE),""))</f>
      </c>
      <c r="G5692" s="84">
        <f>IF($E5692="","",IFERROR(VLOOKUP(TRIM(E5692&amp;""),'Référentiel Articles'!$A$2:$F$634,5,FALSE),""))</f>
      </c>
      <c r="H5692" s="85" t="str">
        <v/>
      </c>
      <c r="I5692" s="84">
        <f>IF($E5692="","",IFERROR(VLOOKUP(TRIM(E5692&amp;""),'Référentiel Articles'!$A$2:$F$634,6,FALSE),""))</f>
      </c>
      <c r="J5692" s="90">
        <f>IF(OR($E5692="",$H5692=""),"",$H5692*$I5692)</f>
      </c>
      <c r="K5692" s="87" t="str">
        <v/>
      </c>
    </row>
    <row r="5693">
      <c r="A5693" s="74" t="str">
        <v/>
      </c>
      <c r="B5693" s="74" t="str">
        <v/>
      </c>
      <c r="C5693" s="75">
        <f>IF($E5693="","",IFERROR(VLOOKUP(TRIM(E5693&amp;""),'Référentiel Articles'!$A$2:$F$634,2,FALSE),""))</f>
      </c>
      <c r="D5693" s="75">
        <f>IF($E5693="","",IFERROR(VLOOKUP(TRIM(E5693&amp;""),'Référentiel Articles'!$A$2:$F$634,3,FALSE),""))</f>
      </c>
      <c r="E5693" s="74" t="str">
        <v/>
      </c>
      <c r="F5693" s="75">
        <f>IF($E5693="","",IFERROR(VLOOKUP(TRIM(E5693&amp;""),'Référentiel Articles'!$A$2:$F$634,4,FALSE),""))</f>
      </c>
      <c r="G5693" s="76">
        <f>IF($E5693="","",IFERROR(VLOOKUP(TRIM(E5693&amp;""),'Référentiel Articles'!$A$2:$F$634,5,FALSE),""))</f>
      </c>
      <c r="H5693" s="77" t="str">
        <v/>
      </c>
      <c r="I5693" s="76">
        <f>IF($E5693="","",IFERROR(VLOOKUP(TRIM(E5693&amp;""),'Référentiel Articles'!$A$2:$F$634,6,FALSE),""))</f>
      </c>
      <c r="J5693" s="78">
        <f>IF(OR($E5693="",$H5693=""),"",$H5693*$I5693)</f>
      </c>
      <c r="K5693" s="79" t="str">
        <v/>
      </c>
    </row>
    <row r="5694">
      <c r="A5694" s="81" t="str">
        <v/>
      </c>
      <c r="B5694" s="81" t="str">
        <v/>
      </c>
      <c r="C5694" s="83">
        <f>IF($E5694="","",IFERROR(VLOOKUP(TRIM(E5694&amp;""),'Référentiel Articles'!$A$2:$F$634,2,FALSE),""))</f>
      </c>
      <c r="D5694" s="83">
        <f>IF($E5694="","",IFERROR(VLOOKUP(TRIM(E5694&amp;""),'Référentiel Articles'!$A$2:$F$634,3,FALSE),""))</f>
      </c>
      <c r="E5694" s="81" t="str">
        <v/>
      </c>
      <c r="F5694" s="83">
        <f>IF($E5694="","",IFERROR(VLOOKUP(TRIM(E5694&amp;""),'Référentiel Articles'!$A$2:$F$634,4,FALSE),""))</f>
      </c>
      <c r="G5694" s="84">
        <f>IF($E5694="","",IFERROR(VLOOKUP(TRIM(E5694&amp;""),'Référentiel Articles'!$A$2:$F$634,5,FALSE),""))</f>
      </c>
      <c r="H5694" s="85" t="str">
        <v/>
      </c>
      <c r="I5694" s="84">
        <f>IF($E5694="","",IFERROR(VLOOKUP(TRIM(E5694&amp;""),'Référentiel Articles'!$A$2:$F$634,6,FALSE),""))</f>
      </c>
      <c r="J5694" s="90">
        <f>IF(OR($E5694="",$H5694=""),"",$H5694*$I5694)</f>
      </c>
      <c r="K5694" s="87" t="str">
        <v/>
      </c>
    </row>
    <row r="5695">
      <c r="A5695" s="74" t="str">
        <v/>
      </c>
      <c r="B5695" s="74" t="str">
        <v/>
      </c>
      <c r="C5695" s="75">
        <f>IF($E5695="","",IFERROR(VLOOKUP(TRIM(E5695&amp;""),'Référentiel Articles'!$A$2:$F$634,2,FALSE),""))</f>
      </c>
      <c r="D5695" s="75">
        <f>IF($E5695="","",IFERROR(VLOOKUP(TRIM(E5695&amp;""),'Référentiel Articles'!$A$2:$F$634,3,FALSE),""))</f>
      </c>
      <c r="E5695" s="74" t="str">
        <v/>
      </c>
      <c r="F5695" s="75">
        <f>IF($E5695="","",IFERROR(VLOOKUP(TRIM(E5695&amp;""),'Référentiel Articles'!$A$2:$F$634,4,FALSE),""))</f>
      </c>
      <c r="G5695" s="76">
        <f>IF($E5695="","",IFERROR(VLOOKUP(TRIM(E5695&amp;""),'Référentiel Articles'!$A$2:$F$634,5,FALSE),""))</f>
      </c>
      <c r="H5695" s="77" t="str">
        <v/>
      </c>
      <c r="I5695" s="76">
        <f>IF($E5695="","",IFERROR(VLOOKUP(TRIM(E5695&amp;""),'Référentiel Articles'!$A$2:$F$634,6,FALSE),""))</f>
      </c>
      <c r="J5695" s="78">
        <f>IF(OR($E5695="",$H5695=""),"",$H5695*$I5695)</f>
      </c>
      <c r="K5695" s="79" t="str">
        <v/>
      </c>
    </row>
    <row r="5696">
      <c r="A5696" s="81" t="str">
        <v/>
      </c>
      <c r="B5696" s="81" t="str">
        <v/>
      </c>
      <c r="C5696" s="83">
        <f>IF($E5696="","",IFERROR(VLOOKUP(TRIM(E5696&amp;""),'Référentiel Articles'!$A$2:$F$634,2,FALSE),""))</f>
      </c>
      <c r="D5696" s="83">
        <f>IF($E5696="","",IFERROR(VLOOKUP(TRIM(E5696&amp;""),'Référentiel Articles'!$A$2:$F$634,3,FALSE),""))</f>
      </c>
      <c r="E5696" s="81" t="str">
        <v/>
      </c>
      <c r="F5696" s="83">
        <f>IF($E5696="","",IFERROR(VLOOKUP(TRIM(E5696&amp;""),'Référentiel Articles'!$A$2:$F$634,4,FALSE),""))</f>
      </c>
      <c r="G5696" s="84">
        <f>IF($E5696="","",IFERROR(VLOOKUP(TRIM(E5696&amp;""),'Référentiel Articles'!$A$2:$F$634,5,FALSE),""))</f>
      </c>
      <c r="H5696" s="85" t="str">
        <v/>
      </c>
      <c r="I5696" s="84">
        <f>IF($E5696="","",IFERROR(VLOOKUP(TRIM(E5696&amp;""),'Référentiel Articles'!$A$2:$F$634,6,FALSE),""))</f>
      </c>
      <c r="J5696" s="90">
        <f>IF(OR($E5696="",$H5696=""),"",$H5696*$I5696)</f>
      </c>
      <c r="K5696" s="87" t="str">
        <v/>
      </c>
    </row>
    <row r="5697">
      <c r="A5697" s="74" t="str">
        <v/>
      </c>
      <c r="B5697" s="74" t="str">
        <v/>
      </c>
      <c r="C5697" s="75">
        <f>IF($E5697="","",IFERROR(VLOOKUP(TRIM(E5697&amp;""),'Référentiel Articles'!$A$2:$F$634,2,FALSE),""))</f>
      </c>
      <c r="D5697" s="75">
        <f>IF($E5697="","",IFERROR(VLOOKUP(TRIM(E5697&amp;""),'Référentiel Articles'!$A$2:$F$634,3,FALSE),""))</f>
      </c>
      <c r="E5697" s="74" t="str">
        <v/>
      </c>
      <c r="F5697" s="75">
        <f>IF($E5697="","",IFERROR(VLOOKUP(TRIM(E5697&amp;""),'Référentiel Articles'!$A$2:$F$634,4,FALSE),""))</f>
      </c>
      <c r="G5697" s="76">
        <f>IF($E5697="","",IFERROR(VLOOKUP(TRIM(E5697&amp;""),'Référentiel Articles'!$A$2:$F$634,5,FALSE),""))</f>
      </c>
      <c r="H5697" s="77" t="str">
        <v/>
      </c>
      <c r="I5697" s="76">
        <f>IF($E5697="","",IFERROR(VLOOKUP(TRIM(E5697&amp;""),'Référentiel Articles'!$A$2:$F$634,6,FALSE),""))</f>
      </c>
      <c r="J5697" s="78">
        <f>IF(OR($E5697="",$H5697=""),"",$H5697*$I5697)</f>
      </c>
      <c r="K5697" s="79" t="str">
        <v/>
      </c>
    </row>
    <row r="5698">
      <c r="A5698" s="81" t="str">
        <v/>
      </c>
      <c r="B5698" s="81" t="str">
        <v/>
      </c>
      <c r="C5698" s="83">
        <f>IF($E5698="","",IFERROR(VLOOKUP(TRIM(E5698&amp;""),'Référentiel Articles'!$A$2:$F$634,2,FALSE),""))</f>
      </c>
      <c r="D5698" s="83">
        <f>IF($E5698="","",IFERROR(VLOOKUP(TRIM(E5698&amp;""),'Référentiel Articles'!$A$2:$F$634,3,FALSE),""))</f>
      </c>
      <c r="E5698" s="81" t="str">
        <v/>
      </c>
      <c r="F5698" s="83">
        <f>IF($E5698="","",IFERROR(VLOOKUP(TRIM(E5698&amp;""),'Référentiel Articles'!$A$2:$F$634,4,FALSE),""))</f>
      </c>
      <c r="G5698" s="84">
        <f>IF($E5698="","",IFERROR(VLOOKUP(TRIM(E5698&amp;""),'Référentiel Articles'!$A$2:$F$634,5,FALSE),""))</f>
      </c>
      <c r="H5698" s="85" t="str">
        <v/>
      </c>
      <c r="I5698" s="84">
        <f>IF($E5698="","",IFERROR(VLOOKUP(TRIM(E5698&amp;""),'Référentiel Articles'!$A$2:$F$634,6,FALSE),""))</f>
      </c>
      <c r="J5698" s="90">
        <f>IF(OR($E5698="",$H5698=""),"",$H5698*$I5698)</f>
      </c>
      <c r="K5698" s="87" t="str">
        <v/>
      </c>
    </row>
    <row r="5699">
      <c r="A5699" s="74" t="str">
        <v/>
      </c>
      <c r="B5699" s="74" t="str">
        <v/>
      </c>
      <c r="C5699" s="75">
        <f>IF($E5699="","",IFERROR(VLOOKUP(TRIM(E5699&amp;""),'Référentiel Articles'!$A$2:$F$634,2,FALSE),""))</f>
      </c>
      <c r="D5699" s="75">
        <f>IF($E5699="","",IFERROR(VLOOKUP(TRIM(E5699&amp;""),'Référentiel Articles'!$A$2:$F$634,3,FALSE),""))</f>
      </c>
      <c r="E5699" s="74" t="str">
        <v/>
      </c>
      <c r="F5699" s="75">
        <f>IF($E5699="","",IFERROR(VLOOKUP(TRIM(E5699&amp;""),'Référentiel Articles'!$A$2:$F$634,4,FALSE),""))</f>
      </c>
      <c r="G5699" s="76">
        <f>IF($E5699="","",IFERROR(VLOOKUP(TRIM(E5699&amp;""),'Référentiel Articles'!$A$2:$F$634,5,FALSE),""))</f>
      </c>
      <c r="H5699" s="77" t="str">
        <v/>
      </c>
      <c r="I5699" s="76">
        <f>IF($E5699="","",IFERROR(VLOOKUP(TRIM(E5699&amp;""),'Référentiel Articles'!$A$2:$F$634,6,FALSE),""))</f>
      </c>
      <c r="J5699" s="78">
        <f>IF(OR($E5699="",$H5699=""),"",$H5699*$I5699)</f>
      </c>
      <c r="K5699" s="79" t="str">
        <v/>
      </c>
    </row>
    <row r="5700">
      <c r="A5700" s="81" t="str">
        <v/>
      </c>
      <c r="B5700" s="81" t="str">
        <v/>
      </c>
      <c r="C5700" s="83">
        <f>IF($E5700="","",IFERROR(VLOOKUP(TRIM(E5700&amp;""),'Référentiel Articles'!$A$2:$F$634,2,FALSE),""))</f>
      </c>
      <c r="D5700" s="83">
        <f>IF($E5700="","",IFERROR(VLOOKUP(TRIM(E5700&amp;""),'Référentiel Articles'!$A$2:$F$634,3,FALSE),""))</f>
      </c>
      <c r="E5700" s="81" t="str">
        <v/>
      </c>
      <c r="F5700" s="83">
        <f>IF($E5700="","",IFERROR(VLOOKUP(TRIM(E5700&amp;""),'Référentiel Articles'!$A$2:$F$634,4,FALSE),""))</f>
      </c>
      <c r="G5700" s="84">
        <f>IF($E5700="","",IFERROR(VLOOKUP(TRIM(E5700&amp;""),'Référentiel Articles'!$A$2:$F$634,5,FALSE),""))</f>
      </c>
      <c r="H5700" s="85" t="str">
        <v/>
      </c>
      <c r="I5700" s="84">
        <f>IF($E5700="","",IFERROR(VLOOKUP(TRIM(E5700&amp;""),'Référentiel Articles'!$A$2:$F$634,6,FALSE),""))</f>
      </c>
      <c r="J5700" s="90">
        <f>IF(OR($E5700="",$H5700=""),"",$H5700*$I5700)</f>
      </c>
      <c r="K5700" s="87" t="str">
        <v/>
      </c>
    </row>
    <row r="5701">
      <c r="A5701" s="74" t="str">
        <v/>
      </c>
      <c r="B5701" s="74" t="str">
        <v/>
      </c>
      <c r="C5701" s="75">
        <f>IF($E5701="","",IFERROR(VLOOKUP(TRIM(E5701&amp;""),'Référentiel Articles'!$A$2:$F$634,2,FALSE),""))</f>
      </c>
      <c r="D5701" s="75">
        <f>IF($E5701="","",IFERROR(VLOOKUP(TRIM(E5701&amp;""),'Référentiel Articles'!$A$2:$F$634,3,FALSE),""))</f>
      </c>
      <c r="E5701" s="74" t="str">
        <v/>
      </c>
      <c r="F5701" s="75">
        <f>IF($E5701="","",IFERROR(VLOOKUP(TRIM(E5701&amp;""),'Référentiel Articles'!$A$2:$F$634,4,FALSE),""))</f>
      </c>
      <c r="G5701" s="76">
        <f>IF($E5701="","",IFERROR(VLOOKUP(TRIM(E5701&amp;""),'Référentiel Articles'!$A$2:$F$634,5,FALSE),""))</f>
      </c>
      <c r="H5701" s="77" t="str">
        <v/>
      </c>
      <c r="I5701" s="76">
        <f>IF($E5701="","",IFERROR(VLOOKUP(TRIM(E5701&amp;""),'Référentiel Articles'!$A$2:$F$634,6,FALSE),""))</f>
      </c>
      <c r="J5701" s="78">
        <f>IF(OR($E5701="",$H5701=""),"",$H5701*$I5701)</f>
      </c>
      <c r="K5701" s="79" t="str">
        <v/>
      </c>
    </row>
    <row r="5702">
      <c r="A5702" s="81" t="str">
        <v/>
      </c>
      <c r="B5702" s="81" t="str">
        <v/>
      </c>
      <c r="C5702" s="83">
        <f>IF($E5702="","",IFERROR(VLOOKUP(TRIM(E5702&amp;""),'Référentiel Articles'!$A$2:$F$634,2,FALSE),""))</f>
      </c>
      <c r="D5702" s="83">
        <f>IF($E5702="","",IFERROR(VLOOKUP(TRIM(E5702&amp;""),'Référentiel Articles'!$A$2:$F$634,3,FALSE),""))</f>
      </c>
      <c r="E5702" s="81" t="str">
        <v/>
      </c>
      <c r="F5702" s="83">
        <f>IF($E5702="","",IFERROR(VLOOKUP(TRIM(E5702&amp;""),'Référentiel Articles'!$A$2:$F$634,4,FALSE),""))</f>
      </c>
      <c r="G5702" s="84">
        <f>IF($E5702="","",IFERROR(VLOOKUP(TRIM(E5702&amp;""),'Référentiel Articles'!$A$2:$F$634,5,FALSE),""))</f>
      </c>
      <c r="H5702" s="85" t="str">
        <v/>
      </c>
      <c r="I5702" s="84">
        <f>IF($E5702="","",IFERROR(VLOOKUP(TRIM(E5702&amp;""),'Référentiel Articles'!$A$2:$F$634,6,FALSE),""))</f>
      </c>
      <c r="J5702" s="90">
        <f>IF(OR($E5702="",$H5702=""),"",$H5702*$I5702)</f>
      </c>
      <c r="K5702" s="87" t="str">
        <v/>
      </c>
    </row>
    <row r="5703">
      <c r="A5703" s="74" t="str">
        <v/>
      </c>
      <c r="B5703" s="74" t="str">
        <v/>
      </c>
      <c r="C5703" s="75">
        <f>IF($E5703="","",IFERROR(VLOOKUP(TRIM(E5703&amp;""),'Référentiel Articles'!$A$2:$F$634,2,FALSE),""))</f>
      </c>
      <c r="D5703" s="75">
        <f>IF($E5703="","",IFERROR(VLOOKUP(TRIM(E5703&amp;""),'Référentiel Articles'!$A$2:$F$634,3,FALSE),""))</f>
      </c>
      <c r="E5703" s="74" t="str">
        <v/>
      </c>
      <c r="F5703" s="75">
        <f>IF($E5703="","",IFERROR(VLOOKUP(TRIM(E5703&amp;""),'Référentiel Articles'!$A$2:$F$634,4,FALSE),""))</f>
      </c>
      <c r="G5703" s="76">
        <f>IF($E5703="","",IFERROR(VLOOKUP(TRIM(E5703&amp;""),'Référentiel Articles'!$A$2:$F$634,5,FALSE),""))</f>
      </c>
      <c r="H5703" s="77" t="str">
        <v/>
      </c>
      <c r="I5703" s="76">
        <f>IF($E5703="","",IFERROR(VLOOKUP(TRIM(E5703&amp;""),'Référentiel Articles'!$A$2:$F$634,6,FALSE),""))</f>
      </c>
      <c r="J5703" s="78">
        <f>IF(OR($E5703="",$H5703=""),"",$H5703*$I5703)</f>
      </c>
      <c r="K5703" s="79" t="str">
        <v/>
      </c>
    </row>
    <row r="5704">
      <c r="A5704" s="81" t="str">
        <v/>
      </c>
      <c r="B5704" s="81" t="str">
        <v/>
      </c>
      <c r="C5704" s="83">
        <f>IF($E5704="","",IFERROR(VLOOKUP(TRIM(E5704&amp;""),'Référentiel Articles'!$A$2:$F$634,2,FALSE),""))</f>
      </c>
      <c r="D5704" s="83">
        <f>IF($E5704="","",IFERROR(VLOOKUP(TRIM(E5704&amp;""),'Référentiel Articles'!$A$2:$F$634,3,FALSE),""))</f>
      </c>
      <c r="E5704" s="81" t="str">
        <v/>
      </c>
      <c r="F5704" s="83">
        <f>IF($E5704="","",IFERROR(VLOOKUP(TRIM(E5704&amp;""),'Référentiel Articles'!$A$2:$F$634,4,FALSE),""))</f>
      </c>
      <c r="G5704" s="84">
        <f>IF($E5704="","",IFERROR(VLOOKUP(TRIM(E5704&amp;""),'Référentiel Articles'!$A$2:$F$634,5,FALSE),""))</f>
      </c>
      <c r="H5704" s="85" t="str">
        <v/>
      </c>
      <c r="I5704" s="84">
        <f>IF($E5704="","",IFERROR(VLOOKUP(TRIM(E5704&amp;""),'Référentiel Articles'!$A$2:$F$634,6,FALSE),""))</f>
      </c>
      <c r="J5704" s="90">
        <f>IF(OR($E5704="",$H5704=""),"",$H5704*$I5704)</f>
      </c>
      <c r="K5704" s="87" t="str">
        <v/>
      </c>
    </row>
    <row r="5705">
      <c r="A5705" s="74" t="str">
        <v/>
      </c>
      <c r="B5705" s="74" t="str">
        <v/>
      </c>
      <c r="C5705" s="75">
        <f>IF($E5705="","",IFERROR(VLOOKUP(TRIM(E5705&amp;""),'Référentiel Articles'!$A$2:$F$634,2,FALSE),""))</f>
      </c>
      <c r="D5705" s="75">
        <f>IF($E5705="","",IFERROR(VLOOKUP(TRIM(E5705&amp;""),'Référentiel Articles'!$A$2:$F$634,3,FALSE),""))</f>
      </c>
      <c r="E5705" s="74" t="str">
        <v/>
      </c>
      <c r="F5705" s="75">
        <f>IF($E5705="","",IFERROR(VLOOKUP(TRIM(E5705&amp;""),'Référentiel Articles'!$A$2:$F$634,4,FALSE),""))</f>
      </c>
      <c r="G5705" s="76">
        <f>IF($E5705="","",IFERROR(VLOOKUP(TRIM(E5705&amp;""),'Référentiel Articles'!$A$2:$F$634,5,FALSE),""))</f>
      </c>
      <c r="H5705" s="77" t="str">
        <v/>
      </c>
      <c r="I5705" s="76">
        <f>IF($E5705="","",IFERROR(VLOOKUP(TRIM(E5705&amp;""),'Référentiel Articles'!$A$2:$F$634,6,FALSE),""))</f>
      </c>
      <c r="J5705" s="78">
        <f>IF(OR($E5705="",$H5705=""),"",$H5705*$I5705)</f>
      </c>
      <c r="K5705" s="79" t="str">
        <v/>
      </c>
    </row>
    <row r="5706">
      <c r="A5706" s="81" t="str">
        <v/>
      </c>
      <c r="B5706" s="81" t="str">
        <v/>
      </c>
      <c r="C5706" s="83">
        <f>IF($E5706="","",IFERROR(VLOOKUP(TRIM(E5706&amp;""),'Référentiel Articles'!$A$2:$F$634,2,FALSE),""))</f>
      </c>
      <c r="D5706" s="83">
        <f>IF($E5706="","",IFERROR(VLOOKUP(TRIM(E5706&amp;""),'Référentiel Articles'!$A$2:$F$634,3,FALSE),""))</f>
      </c>
      <c r="E5706" s="81" t="str">
        <v/>
      </c>
      <c r="F5706" s="83">
        <f>IF($E5706="","",IFERROR(VLOOKUP(TRIM(E5706&amp;""),'Référentiel Articles'!$A$2:$F$634,4,FALSE),""))</f>
      </c>
      <c r="G5706" s="84">
        <f>IF($E5706="","",IFERROR(VLOOKUP(TRIM(E5706&amp;""),'Référentiel Articles'!$A$2:$F$634,5,FALSE),""))</f>
      </c>
      <c r="H5706" s="85" t="str">
        <v/>
      </c>
      <c r="I5706" s="84">
        <f>IF($E5706="","",IFERROR(VLOOKUP(TRIM(E5706&amp;""),'Référentiel Articles'!$A$2:$F$634,6,FALSE),""))</f>
      </c>
      <c r="J5706" s="90">
        <f>IF(OR($E5706="",$H5706=""),"",$H5706*$I5706)</f>
      </c>
      <c r="K5706" s="87" t="str">
        <v/>
      </c>
    </row>
    <row r="5707">
      <c r="A5707" s="74" t="str">
        <v/>
      </c>
      <c r="B5707" s="74" t="str">
        <v/>
      </c>
      <c r="C5707" s="75">
        <f>IF($E5707="","",IFERROR(VLOOKUP(TRIM(E5707&amp;""),'Référentiel Articles'!$A$2:$F$634,2,FALSE),""))</f>
      </c>
      <c r="D5707" s="75">
        <f>IF($E5707="","",IFERROR(VLOOKUP(TRIM(E5707&amp;""),'Référentiel Articles'!$A$2:$F$634,3,FALSE),""))</f>
      </c>
      <c r="E5707" s="74" t="str">
        <v/>
      </c>
      <c r="F5707" s="75">
        <f>IF($E5707="","",IFERROR(VLOOKUP(TRIM(E5707&amp;""),'Référentiel Articles'!$A$2:$F$634,4,FALSE),""))</f>
      </c>
      <c r="G5707" s="76">
        <f>IF($E5707="","",IFERROR(VLOOKUP(TRIM(E5707&amp;""),'Référentiel Articles'!$A$2:$F$634,5,FALSE),""))</f>
      </c>
      <c r="H5707" s="77" t="str">
        <v/>
      </c>
      <c r="I5707" s="76">
        <f>IF($E5707="","",IFERROR(VLOOKUP(TRIM(E5707&amp;""),'Référentiel Articles'!$A$2:$F$634,6,FALSE),""))</f>
      </c>
      <c r="J5707" s="78">
        <f>IF(OR($E5707="",$H5707=""),"",$H5707*$I5707)</f>
      </c>
      <c r="K5707" s="79" t="str">
        <v/>
      </c>
    </row>
    <row r="5708">
      <c r="A5708" s="81" t="str">
        <v/>
      </c>
      <c r="B5708" s="81" t="str">
        <v/>
      </c>
      <c r="C5708" s="83">
        <f>IF($E5708="","",IFERROR(VLOOKUP(TRIM(E5708&amp;""),'Référentiel Articles'!$A$2:$F$634,2,FALSE),""))</f>
      </c>
      <c r="D5708" s="83">
        <f>IF($E5708="","",IFERROR(VLOOKUP(TRIM(E5708&amp;""),'Référentiel Articles'!$A$2:$F$634,3,FALSE),""))</f>
      </c>
      <c r="E5708" s="81" t="str">
        <v/>
      </c>
      <c r="F5708" s="83">
        <f>IF($E5708="","",IFERROR(VLOOKUP(TRIM(E5708&amp;""),'Référentiel Articles'!$A$2:$F$634,4,FALSE),""))</f>
      </c>
      <c r="G5708" s="84">
        <f>IF($E5708="","",IFERROR(VLOOKUP(TRIM(E5708&amp;""),'Référentiel Articles'!$A$2:$F$634,5,FALSE),""))</f>
      </c>
      <c r="H5708" s="85" t="str">
        <v/>
      </c>
      <c r="I5708" s="84">
        <f>IF($E5708="","",IFERROR(VLOOKUP(TRIM(E5708&amp;""),'Référentiel Articles'!$A$2:$F$634,6,FALSE),""))</f>
      </c>
      <c r="J5708" s="90">
        <f>IF(OR($E5708="",$H5708=""),"",$H5708*$I5708)</f>
      </c>
      <c r="K5708" s="87" t="str">
        <v/>
      </c>
    </row>
    <row r="5709">
      <c r="A5709" s="74" t="str">
        <v/>
      </c>
      <c r="B5709" s="74" t="str">
        <v/>
      </c>
      <c r="C5709" s="75">
        <f>IF($E5709="","",IFERROR(VLOOKUP(TRIM(E5709&amp;""),'Référentiel Articles'!$A$2:$F$634,2,FALSE),""))</f>
      </c>
      <c r="D5709" s="75">
        <f>IF($E5709="","",IFERROR(VLOOKUP(TRIM(E5709&amp;""),'Référentiel Articles'!$A$2:$F$634,3,FALSE),""))</f>
      </c>
      <c r="E5709" s="74" t="str">
        <v/>
      </c>
      <c r="F5709" s="75">
        <f>IF($E5709="","",IFERROR(VLOOKUP(TRIM(E5709&amp;""),'Référentiel Articles'!$A$2:$F$634,4,FALSE),""))</f>
      </c>
      <c r="G5709" s="76">
        <f>IF($E5709="","",IFERROR(VLOOKUP(TRIM(E5709&amp;""),'Référentiel Articles'!$A$2:$F$634,5,FALSE),""))</f>
      </c>
      <c r="H5709" s="77" t="str">
        <v/>
      </c>
      <c r="I5709" s="76">
        <f>IF($E5709="","",IFERROR(VLOOKUP(TRIM(E5709&amp;""),'Référentiel Articles'!$A$2:$F$634,6,FALSE),""))</f>
      </c>
      <c r="J5709" s="78">
        <f>IF(OR($E5709="",$H5709=""),"",$H5709*$I5709)</f>
      </c>
      <c r="K5709" s="79" t="str">
        <v/>
      </c>
    </row>
    <row r="5710">
      <c r="A5710" s="81" t="str">
        <v/>
      </c>
      <c r="B5710" s="81" t="str">
        <v/>
      </c>
      <c r="C5710" s="83">
        <f>IF($E5710="","",IFERROR(VLOOKUP(TRIM(E5710&amp;""),'Référentiel Articles'!$A$2:$F$634,2,FALSE),""))</f>
      </c>
      <c r="D5710" s="83">
        <f>IF($E5710="","",IFERROR(VLOOKUP(TRIM(E5710&amp;""),'Référentiel Articles'!$A$2:$F$634,3,FALSE),""))</f>
      </c>
      <c r="E5710" s="81" t="str">
        <v/>
      </c>
      <c r="F5710" s="83">
        <f>IF($E5710="","",IFERROR(VLOOKUP(TRIM(E5710&amp;""),'Référentiel Articles'!$A$2:$F$634,4,FALSE),""))</f>
      </c>
      <c r="G5710" s="84">
        <f>IF($E5710="","",IFERROR(VLOOKUP(TRIM(E5710&amp;""),'Référentiel Articles'!$A$2:$F$634,5,FALSE),""))</f>
      </c>
      <c r="H5710" s="85" t="str">
        <v/>
      </c>
      <c r="I5710" s="84">
        <f>IF($E5710="","",IFERROR(VLOOKUP(TRIM(E5710&amp;""),'Référentiel Articles'!$A$2:$F$634,6,FALSE),""))</f>
      </c>
      <c r="J5710" s="90">
        <f>IF(OR($E5710="",$H5710=""),"",$H5710*$I5710)</f>
      </c>
      <c r="K5710" s="87" t="str">
        <v/>
      </c>
    </row>
    <row r="5711">
      <c r="A5711" s="74" t="str">
        <v/>
      </c>
      <c r="B5711" s="74" t="str">
        <v/>
      </c>
      <c r="C5711" s="75">
        <f>IF($E5711="","",IFERROR(VLOOKUP(TRIM(E5711&amp;""),'Référentiel Articles'!$A$2:$F$634,2,FALSE),""))</f>
      </c>
      <c r="D5711" s="75">
        <f>IF($E5711="","",IFERROR(VLOOKUP(TRIM(E5711&amp;""),'Référentiel Articles'!$A$2:$F$634,3,FALSE),""))</f>
      </c>
      <c r="E5711" s="74" t="str">
        <v/>
      </c>
      <c r="F5711" s="75">
        <f>IF($E5711="","",IFERROR(VLOOKUP(TRIM(E5711&amp;""),'Référentiel Articles'!$A$2:$F$634,4,FALSE),""))</f>
      </c>
      <c r="G5711" s="76">
        <f>IF($E5711="","",IFERROR(VLOOKUP(TRIM(E5711&amp;""),'Référentiel Articles'!$A$2:$F$634,5,FALSE),""))</f>
      </c>
      <c r="H5711" s="77" t="str">
        <v/>
      </c>
      <c r="I5711" s="76">
        <f>IF($E5711="","",IFERROR(VLOOKUP(TRIM(E5711&amp;""),'Référentiel Articles'!$A$2:$F$634,6,FALSE),""))</f>
      </c>
      <c r="J5711" s="78">
        <f>IF(OR($E5711="",$H5711=""),"",$H5711*$I5711)</f>
      </c>
      <c r="K5711" s="79" t="str">
        <v/>
      </c>
    </row>
    <row r="5712">
      <c r="A5712" s="81" t="str">
        <v/>
      </c>
      <c r="B5712" s="81" t="str">
        <v/>
      </c>
      <c r="C5712" s="83">
        <f>IF($E5712="","",IFERROR(VLOOKUP(TRIM(E5712&amp;""),'Référentiel Articles'!$A$2:$F$634,2,FALSE),""))</f>
      </c>
      <c r="D5712" s="83">
        <f>IF($E5712="","",IFERROR(VLOOKUP(TRIM(E5712&amp;""),'Référentiel Articles'!$A$2:$F$634,3,FALSE),""))</f>
      </c>
      <c r="E5712" s="81" t="str">
        <v/>
      </c>
      <c r="F5712" s="83">
        <f>IF($E5712="","",IFERROR(VLOOKUP(TRIM(E5712&amp;""),'Référentiel Articles'!$A$2:$F$634,4,FALSE),""))</f>
      </c>
      <c r="G5712" s="84">
        <f>IF($E5712="","",IFERROR(VLOOKUP(TRIM(E5712&amp;""),'Référentiel Articles'!$A$2:$F$634,5,FALSE),""))</f>
      </c>
      <c r="H5712" s="85" t="str">
        <v/>
      </c>
      <c r="I5712" s="84">
        <f>IF($E5712="","",IFERROR(VLOOKUP(TRIM(E5712&amp;""),'Référentiel Articles'!$A$2:$F$634,6,FALSE),""))</f>
      </c>
      <c r="J5712" s="90">
        <f>IF(OR($E5712="",$H5712=""),"",$H5712*$I5712)</f>
      </c>
      <c r="K5712" s="87" t="str">
        <v/>
      </c>
    </row>
    <row r="5713">
      <c r="A5713" s="74" t="str">
        <v/>
      </c>
      <c r="B5713" s="74" t="str">
        <v/>
      </c>
      <c r="C5713" s="75">
        <f>IF($E5713="","",IFERROR(VLOOKUP(TRIM(E5713&amp;""),'Référentiel Articles'!$A$2:$F$634,2,FALSE),""))</f>
      </c>
      <c r="D5713" s="75">
        <f>IF($E5713="","",IFERROR(VLOOKUP(TRIM(E5713&amp;""),'Référentiel Articles'!$A$2:$F$634,3,FALSE),""))</f>
      </c>
      <c r="E5713" s="74" t="str">
        <v/>
      </c>
      <c r="F5713" s="75">
        <f>IF($E5713="","",IFERROR(VLOOKUP(TRIM(E5713&amp;""),'Référentiel Articles'!$A$2:$F$634,4,FALSE),""))</f>
      </c>
      <c r="G5713" s="76">
        <f>IF($E5713="","",IFERROR(VLOOKUP(TRIM(E5713&amp;""),'Référentiel Articles'!$A$2:$F$634,5,FALSE),""))</f>
      </c>
      <c r="H5713" s="77" t="str">
        <v/>
      </c>
      <c r="I5713" s="76">
        <f>IF($E5713="","",IFERROR(VLOOKUP(TRIM(E5713&amp;""),'Référentiel Articles'!$A$2:$F$634,6,FALSE),""))</f>
      </c>
      <c r="J5713" s="78">
        <f>IF(OR($E5713="",$H5713=""),"",$H5713*$I5713)</f>
      </c>
      <c r="K5713" s="79" t="str">
        <v/>
      </c>
    </row>
    <row r="5714">
      <c r="A5714" s="81" t="str">
        <v/>
      </c>
      <c r="B5714" s="81" t="str">
        <v/>
      </c>
      <c r="C5714" s="83">
        <f>IF($E5714="","",IFERROR(VLOOKUP(TRIM(E5714&amp;""),'Référentiel Articles'!$A$2:$F$634,2,FALSE),""))</f>
      </c>
      <c r="D5714" s="83">
        <f>IF($E5714="","",IFERROR(VLOOKUP(TRIM(E5714&amp;""),'Référentiel Articles'!$A$2:$F$634,3,FALSE),""))</f>
      </c>
      <c r="E5714" s="81" t="str">
        <v/>
      </c>
      <c r="F5714" s="83">
        <f>IF($E5714="","",IFERROR(VLOOKUP(TRIM(E5714&amp;""),'Référentiel Articles'!$A$2:$F$634,4,FALSE),""))</f>
      </c>
      <c r="G5714" s="84">
        <f>IF($E5714="","",IFERROR(VLOOKUP(TRIM(E5714&amp;""),'Référentiel Articles'!$A$2:$F$634,5,FALSE),""))</f>
      </c>
      <c r="H5714" s="85" t="str">
        <v/>
      </c>
      <c r="I5714" s="84">
        <f>IF($E5714="","",IFERROR(VLOOKUP(TRIM(E5714&amp;""),'Référentiel Articles'!$A$2:$F$634,6,FALSE),""))</f>
      </c>
      <c r="J5714" s="90">
        <f>IF(OR($E5714="",$H5714=""),"",$H5714*$I5714)</f>
      </c>
      <c r="K5714" s="87" t="str">
        <v/>
      </c>
    </row>
    <row r="5715">
      <c r="A5715" s="74" t="str">
        <v/>
      </c>
      <c r="B5715" s="74" t="str">
        <v/>
      </c>
      <c r="C5715" s="75">
        <f>IF($E5715="","",IFERROR(VLOOKUP(TRIM(E5715&amp;""),'Référentiel Articles'!$A$2:$F$634,2,FALSE),""))</f>
      </c>
      <c r="D5715" s="75">
        <f>IF($E5715="","",IFERROR(VLOOKUP(TRIM(E5715&amp;""),'Référentiel Articles'!$A$2:$F$634,3,FALSE),""))</f>
      </c>
      <c r="E5715" s="74" t="str">
        <v/>
      </c>
      <c r="F5715" s="75">
        <f>IF($E5715="","",IFERROR(VLOOKUP(TRIM(E5715&amp;""),'Référentiel Articles'!$A$2:$F$634,4,FALSE),""))</f>
      </c>
      <c r="G5715" s="76">
        <f>IF($E5715="","",IFERROR(VLOOKUP(TRIM(E5715&amp;""),'Référentiel Articles'!$A$2:$F$634,5,FALSE),""))</f>
      </c>
      <c r="H5715" s="77" t="str">
        <v/>
      </c>
      <c r="I5715" s="76">
        <f>IF($E5715="","",IFERROR(VLOOKUP(TRIM(E5715&amp;""),'Référentiel Articles'!$A$2:$F$634,6,FALSE),""))</f>
      </c>
      <c r="J5715" s="78">
        <f>IF(OR($E5715="",$H5715=""),"",$H5715*$I5715)</f>
      </c>
      <c r="K5715" s="79" t="str">
        <v/>
      </c>
    </row>
    <row r="5716">
      <c r="A5716" s="81" t="str">
        <v/>
      </c>
      <c r="B5716" s="81" t="str">
        <v/>
      </c>
      <c r="C5716" s="83">
        <f>IF($E5716="","",IFERROR(VLOOKUP(TRIM(E5716&amp;""),'Référentiel Articles'!$A$2:$F$634,2,FALSE),""))</f>
      </c>
      <c r="D5716" s="83">
        <f>IF($E5716="","",IFERROR(VLOOKUP(TRIM(E5716&amp;""),'Référentiel Articles'!$A$2:$F$634,3,FALSE),""))</f>
      </c>
      <c r="E5716" s="81" t="str">
        <v/>
      </c>
      <c r="F5716" s="83">
        <f>IF($E5716="","",IFERROR(VLOOKUP(TRIM(E5716&amp;""),'Référentiel Articles'!$A$2:$F$634,4,FALSE),""))</f>
      </c>
      <c r="G5716" s="84">
        <f>IF($E5716="","",IFERROR(VLOOKUP(TRIM(E5716&amp;""),'Référentiel Articles'!$A$2:$F$634,5,FALSE),""))</f>
      </c>
      <c r="H5716" s="85" t="str">
        <v/>
      </c>
      <c r="I5716" s="84">
        <f>IF($E5716="","",IFERROR(VLOOKUP(TRIM(E5716&amp;""),'Référentiel Articles'!$A$2:$F$634,6,FALSE),""))</f>
      </c>
      <c r="J5716" s="90">
        <f>IF(OR($E5716="",$H5716=""),"",$H5716*$I5716)</f>
      </c>
      <c r="K5716" s="87" t="str">
        <v/>
      </c>
    </row>
    <row r="5717">
      <c r="A5717" s="74" t="str">
        <v/>
      </c>
      <c r="B5717" s="74" t="str">
        <v/>
      </c>
      <c r="C5717" s="75">
        <f>IF($E5717="","",IFERROR(VLOOKUP(TRIM(E5717&amp;""),'Référentiel Articles'!$A$2:$F$634,2,FALSE),""))</f>
      </c>
      <c r="D5717" s="75">
        <f>IF($E5717="","",IFERROR(VLOOKUP(TRIM(E5717&amp;""),'Référentiel Articles'!$A$2:$F$634,3,FALSE),""))</f>
      </c>
      <c r="E5717" s="74" t="str">
        <v/>
      </c>
      <c r="F5717" s="75">
        <f>IF($E5717="","",IFERROR(VLOOKUP(TRIM(E5717&amp;""),'Référentiel Articles'!$A$2:$F$634,4,FALSE),""))</f>
      </c>
      <c r="G5717" s="76">
        <f>IF($E5717="","",IFERROR(VLOOKUP(TRIM(E5717&amp;""),'Référentiel Articles'!$A$2:$F$634,5,FALSE),""))</f>
      </c>
      <c r="H5717" s="77" t="str">
        <v/>
      </c>
      <c r="I5717" s="76">
        <f>IF($E5717="","",IFERROR(VLOOKUP(TRIM(E5717&amp;""),'Référentiel Articles'!$A$2:$F$634,6,FALSE),""))</f>
      </c>
      <c r="J5717" s="78">
        <f>IF(OR($E5717="",$H5717=""),"",$H5717*$I5717)</f>
      </c>
      <c r="K5717" s="79" t="str">
        <v/>
      </c>
    </row>
    <row r="5718">
      <c r="A5718" s="81" t="str">
        <v/>
      </c>
      <c r="B5718" s="81" t="str">
        <v/>
      </c>
      <c r="C5718" s="83">
        <f>IF($E5718="","",IFERROR(VLOOKUP(TRIM(E5718&amp;""),'Référentiel Articles'!$A$2:$F$634,2,FALSE),""))</f>
      </c>
      <c r="D5718" s="83">
        <f>IF($E5718="","",IFERROR(VLOOKUP(TRIM(E5718&amp;""),'Référentiel Articles'!$A$2:$F$634,3,FALSE),""))</f>
      </c>
      <c r="E5718" s="81" t="str">
        <v/>
      </c>
      <c r="F5718" s="83">
        <f>IF($E5718="","",IFERROR(VLOOKUP(TRIM(E5718&amp;""),'Référentiel Articles'!$A$2:$F$634,4,FALSE),""))</f>
      </c>
      <c r="G5718" s="84">
        <f>IF($E5718="","",IFERROR(VLOOKUP(TRIM(E5718&amp;""),'Référentiel Articles'!$A$2:$F$634,5,FALSE),""))</f>
      </c>
      <c r="H5718" s="85" t="str">
        <v/>
      </c>
      <c r="I5718" s="84">
        <f>IF($E5718="","",IFERROR(VLOOKUP(TRIM(E5718&amp;""),'Référentiel Articles'!$A$2:$F$634,6,FALSE),""))</f>
      </c>
      <c r="J5718" s="90">
        <f>IF(OR($E5718="",$H5718=""),"",$H5718*$I5718)</f>
      </c>
      <c r="K5718" s="87" t="str">
        <v/>
      </c>
    </row>
    <row r="5719">
      <c r="A5719" s="74" t="str">
        <v/>
      </c>
      <c r="B5719" s="74" t="str">
        <v/>
      </c>
      <c r="C5719" s="75">
        <f>IF($E5719="","",IFERROR(VLOOKUP(TRIM(E5719&amp;""),'Référentiel Articles'!$A$2:$F$634,2,FALSE),""))</f>
      </c>
      <c r="D5719" s="75">
        <f>IF($E5719="","",IFERROR(VLOOKUP(TRIM(E5719&amp;""),'Référentiel Articles'!$A$2:$F$634,3,FALSE),""))</f>
      </c>
      <c r="E5719" s="74" t="str">
        <v/>
      </c>
      <c r="F5719" s="75">
        <f>IF($E5719="","",IFERROR(VLOOKUP(TRIM(E5719&amp;""),'Référentiel Articles'!$A$2:$F$634,4,FALSE),""))</f>
      </c>
      <c r="G5719" s="76">
        <f>IF($E5719="","",IFERROR(VLOOKUP(TRIM(E5719&amp;""),'Référentiel Articles'!$A$2:$F$634,5,FALSE),""))</f>
      </c>
      <c r="H5719" s="77" t="str">
        <v/>
      </c>
      <c r="I5719" s="76">
        <f>IF($E5719="","",IFERROR(VLOOKUP(TRIM(E5719&amp;""),'Référentiel Articles'!$A$2:$F$634,6,FALSE),""))</f>
      </c>
      <c r="J5719" s="78">
        <f>IF(OR($E5719="",$H5719=""),"",$H5719*$I5719)</f>
      </c>
      <c r="K5719" s="79" t="str">
        <v/>
      </c>
    </row>
    <row r="5720">
      <c r="A5720" s="81" t="str">
        <v/>
      </c>
      <c r="B5720" s="81" t="str">
        <v/>
      </c>
      <c r="C5720" s="83">
        <f>IF($E5720="","",IFERROR(VLOOKUP(TRIM(E5720&amp;""),'Référentiel Articles'!$A$2:$F$634,2,FALSE),""))</f>
      </c>
      <c r="D5720" s="83">
        <f>IF($E5720="","",IFERROR(VLOOKUP(TRIM(E5720&amp;""),'Référentiel Articles'!$A$2:$F$634,3,FALSE),""))</f>
      </c>
      <c r="E5720" s="81" t="str">
        <v/>
      </c>
      <c r="F5720" s="83">
        <f>IF($E5720="","",IFERROR(VLOOKUP(TRIM(E5720&amp;""),'Référentiel Articles'!$A$2:$F$634,4,FALSE),""))</f>
      </c>
      <c r="G5720" s="84">
        <f>IF($E5720="","",IFERROR(VLOOKUP(TRIM(E5720&amp;""),'Référentiel Articles'!$A$2:$F$634,5,FALSE),""))</f>
      </c>
      <c r="H5720" s="85" t="str">
        <v/>
      </c>
      <c r="I5720" s="84">
        <f>IF($E5720="","",IFERROR(VLOOKUP(TRIM(E5720&amp;""),'Référentiel Articles'!$A$2:$F$634,6,FALSE),""))</f>
      </c>
      <c r="J5720" s="90">
        <f>IF(OR($E5720="",$H5720=""),"",$H5720*$I5720)</f>
      </c>
      <c r="K5720" s="87" t="str">
        <v/>
      </c>
    </row>
    <row r="5721">
      <c r="A5721" s="74" t="str">
        <v/>
      </c>
      <c r="B5721" s="74" t="str">
        <v/>
      </c>
      <c r="C5721" s="75">
        <f>IF($E5721="","",IFERROR(VLOOKUP(TRIM(E5721&amp;""),'Référentiel Articles'!$A$2:$F$634,2,FALSE),""))</f>
      </c>
      <c r="D5721" s="75">
        <f>IF($E5721="","",IFERROR(VLOOKUP(TRIM(E5721&amp;""),'Référentiel Articles'!$A$2:$F$634,3,FALSE),""))</f>
      </c>
      <c r="E5721" s="74" t="str">
        <v/>
      </c>
      <c r="F5721" s="75">
        <f>IF($E5721="","",IFERROR(VLOOKUP(TRIM(E5721&amp;""),'Référentiel Articles'!$A$2:$F$634,4,FALSE),""))</f>
      </c>
      <c r="G5721" s="76">
        <f>IF($E5721="","",IFERROR(VLOOKUP(TRIM(E5721&amp;""),'Référentiel Articles'!$A$2:$F$634,5,FALSE),""))</f>
      </c>
      <c r="H5721" s="77" t="str">
        <v/>
      </c>
      <c r="I5721" s="76">
        <f>IF($E5721="","",IFERROR(VLOOKUP(TRIM(E5721&amp;""),'Référentiel Articles'!$A$2:$F$634,6,FALSE),""))</f>
      </c>
      <c r="J5721" s="78">
        <f>IF(OR($E5721="",$H5721=""),"",$H5721*$I5721)</f>
      </c>
      <c r="K5721" s="79" t="str">
        <v/>
      </c>
    </row>
    <row r="5722">
      <c r="A5722" s="81" t="str">
        <v/>
      </c>
      <c r="B5722" s="81" t="str">
        <v/>
      </c>
      <c r="C5722" s="83">
        <f>IF($E5722="","",IFERROR(VLOOKUP(TRIM(E5722&amp;""),'Référentiel Articles'!$A$2:$F$634,2,FALSE),""))</f>
      </c>
      <c r="D5722" s="83">
        <f>IF($E5722="","",IFERROR(VLOOKUP(TRIM(E5722&amp;""),'Référentiel Articles'!$A$2:$F$634,3,FALSE),""))</f>
      </c>
      <c r="E5722" s="81" t="str">
        <v/>
      </c>
      <c r="F5722" s="83">
        <f>IF($E5722="","",IFERROR(VLOOKUP(TRIM(E5722&amp;""),'Référentiel Articles'!$A$2:$F$634,4,FALSE),""))</f>
      </c>
      <c r="G5722" s="84">
        <f>IF($E5722="","",IFERROR(VLOOKUP(TRIM(E5722&amp;""),'Référentiel Articles'!$A$2:$F$634,5,FALSE),""))</f>
      </c>
      <c r="H5722" s="85" t="str">
        <v/>
      </c>
      <c r="I5722" s="84">
        <f>IF($E5722="","",IFERROR(VLOOKUP(TRIM(E5722&amp;""),'Référentiel Articles'!$A$2:$F$634,6,FALSE),""))</f>
      </c>
      <c r="J5722" s="90">
        <f>IF(OR($E5722="",$H5722=""),"",$H5722*$I5722)</f>
      </c>
      <c r="K5722" s="87" t="str">
        <v/>
      </c>
    </row>
    <row r="5723">
      <c r="A5723" s="74" t="str">
        <v/>
      </c>
      <c r="B5723" s="74" t="str">
        <v/>
      </c>
      <c r="C5723" s="75">
        <f>IF($E5723="","",IFERROR(VLOOKUP(TRIM(E5723&amp;""),'Référentiel Articles'!$A$2:$F$634,2,FALSE),""))</f>
      </c>
      <c r="D5723" s="75">
        <f>IF($E5723="","",IFERROR(VLOOKUP(TRIM(E5723&amp;""),'Référentiel Articles'!$A$2:$F$634,3,FALSE),""))</f>
      </c>
      <c r="E5723" s="74" t="str">
        <v/>
      </c>
      <c r="F5723" s="75">
        <f>IF($E5723="","",IFERROR(VLOOKUP(TRIM(E5723&amp;""),'Référentiel Articles'!$A$2:$F$634,4,FALSE),""))</f>
      </c>
      <c r="G5723" s="76">
        <f>IF($E5723="","",IFERROR(VLOOKUP(TRIM(E5723&amp;""),'Référentiel Articles'!$A$2:$F$634,5,FALSE),""))</f>
      </c>
      <c r="H5723" s="77" t="str">
        <v/>
      </c>
      <c r="I5723" s="76">
        <f>IF($E5723="","",IFERROR(VLOOKUP(TRIM(E5723&amp;""),'Référentiel Articles'!$A$2:$F$634,6,FALSE),""))</f>
      </c>
      <c r="J5723" s="78">
        <f>IF(OR($E5723="",$H5723=""),"",$H5723*$I5723)</f>
      </c>
      <c r="K5723" s="79" t="str">
        <v/>
      </c>
    </row>
    <row r="5724">
      <c r="A5724" s="81" t="str">
        <v/>
      </c>
      <c r="B5724" s="81" t="str">
        <v/>
      </c>
      <c r="C5724" s="83">
        <f>IF($E5724="","",IFERROR(VLOOKUP(TRIM(E5724&amp;""),'Référentiel Articles'!$A$2:$F$634,2,FALSE),""))</f>
      </c>
      <c r="D5724" s="83">
        <f>IF($E5724="","",IFERROR(VLOOKUP(TRIM(E5724&amp;""),'Référentiel Articles'!$A$2:$F$634,3,FALSE),""))</f>
      </c>
      <c r="E5724" s="81" t="str">
        <v/>
      </c>
      <c r="F5724" s="83">
        <f>IF($E5724="","",IFERROR(VLOOKUP(TRIM(E5724&amp;""),'Référentiel Articles'!$A$2:$F$634,4,FALSE),""))</f>
      </c>
      <c r="G5724" s="84">
        <f>IF($E5724="","",IFERROR(VLOOKUP(TRIM(E5724&amp;""),'Référentiel Articles'!$A$2:$F$634,5,FALSE),""))</f>
      </c>
      <c r="H5724" s="85" t="str">
        <v/>
      </c>
      <c r="I5724" s="84">
        <f>IF($E5724="","",IFERROR(VLOOKUP(TRIM(E5724&amp;""),'Référentiel Articles'!$A$2:$F$634,6,FALSE),""))</f>
      </c>
      <c r="J5724" s="90">
        <f>IF(OR($E5724="",$H5724=""),"",$H5724*$I5724)</f>
      </c>
      <c r="K5724" s="87" t="str">
        <v/>
      </c>
    </row>
    <row r="5725">
      <c r="A5725" s="74" t="str">
        <v/>
      </c>
      <c r="B5725" s="74" t="str">
        <v/>
      </c>
      <c r="C5725" s="75">
        <f>IF($E5725="","",IFERROR(VLOOKUP(TRIM(E5725&amp;""),'Référentiel Articles'!$A$2:$F$634,2,FALSE),""))</f>
      </c>
      <c r="D5725" s="75">
        <f>IF($E5725="","",IFERROR(VLOOKUP(TRIM(E5725&amp;""),'Référentiel Articles'!$A$2:$F$634,3,FALSE),""))</f>
      </c>
      <c r="E5725" s="74" t="str">
        <v/>
      </c>
      <c r="F5725" s="75">
        <f>IF($E5725="","",IFERROR(VLOOKUP(TRIM(E5725&amp;""),'Référentiel Articles'!$A$2:$F$634,4,FALSE),""))</f>
      </c>
      <c r="G5725" s="76">
        <f>IF($E5725="","",IFERROR(VLOOKUP(TRIM(E5725&amp;""),'Référentiel Articles'!$A$2:$F$634,5,FALSE),""))</f>
      </c>
      <c r="H5725" s="77" t="str">
        <v/>
      </c>
      <c r="I5725" s="76">
        <f>IF($E5725="","",IFERROR(VLOOKUP(TRIM(E5725&amp;""),'Référentiel Articles'!$A$2:$F$634,6,FALSE),""))</f>
      </c>
      <c r="J5725" s="78">
        <f>IF(OR($E5725="",$H5725=""),"",$H5725*$I5725)</f>
      </c>
      <c r="K5725" s="79" t="str">
        <v/>
      </c>
    </row>
    <row r="5726">
      <c r="A5726" s="81" t="str">
        <v/>
      </c>
      <c r="B5726" s="81" t="str">
        <v/>
      </c>
      <c r="C5726" s="83">
        <f>IF($E5726="","",IFERROR(VLOOKUP(TRIM(E5726&amp;""),'Référentiel Articles'!$A$2:$F$634,2,FALSE),""))</f>
      </c>
      <c r="D5726" s="83">
        <f>IF($E5726="","",IFERROR(VLOOKUP(TRIM(E5726&amp;""),'Référentiel Articles'!$A$2:$F$634,3,FALSE),""))</f>
      </c>
      <c r="E5726" s="81" t="str">
        <v/>
      </c>
      <c r="F5726" s="83">
        <f>IF($E5726="","",IFERROR(VLOOKUP(TRIM(E5726&amp;""),'Référentiel Articles'!$A$2:$F$634,4,FALSE),""))</f>
      </c>
      <c r="G5726" s="84">
        <f>IF($E5726="","",IFERROR(VLOOKUP(TRIM(E5726&amp;""),'Référentiel Articles'!$A$2:$F$634,5,FALSE),""))</f>
      </c>
      <c r="H5726" s="85" t="str">
        <v/>
      </c>
      <c r="I5726" s="84">
        <f>IF($E5726="","",IFERROR(VLOOKUP(TRIM(E5726&amp;""),'Référentiel Articles'!$A$2:$F$634,6,FALSE),""))</f>
      </c>
      <c r="J5726" s="90">
        <f>IF(OR($E5726="",$H5726=""),"",$H5726*$I5726)</f>
      </c>
      <c r="K5726" s="87" t="str">
        <v/>
      </c>
    </row>
    <row r="5727">
      <c r="A5727" s="74" t="str">
        <v/>
      </c>
      <c r="B5727" s="74" t="str">
        <v/>
      </c>
      <c r="C5727" s="75">
        <f>IF($E5727="","",IFERROR(VLOOKUP(TRIM(E5727&amp;""),'Référentiel Articles'!$A$2:$F$634,2,FALSE),""))</f>
      </c>
      <c r="D5727" s="75">
        <f>IF($E5727="","",IFERROR(VLOOKUP(TRIM(E5727&amp;""),'Référentiel Articles'!$A$2:$F$634,3,FALSE),""))</f>
      </c>
      <c r="E5727" s="74" t="str">
        <v/>
      </c>
      <c r="F5727" s="75">
        <f>IF($E5727="","",IFERROR(VLOOKUP(TRIM(E5727&amp;""),'Référentiel Articles'!$A$2:$F$634,4,FALSE),""))</f>
      </c>
      <c r="G5727" s="76">
        <f>IF($E5727="","",IFERROR(VLOOKUP(TRIM(E5727&amp;""),'Référentiel Articles'!$A$2:$F$634,5,FALSE),""))</f>
      </c>
      <c r="H5727" s="77" t="str">
        <v/>
      </c>
      <c r="I5727" s="76">
        <f>IF($E5727="","",IFERROR(VLOOKUP(TRIM(E5727&amp;""),'Référentiel Articles'!$A$2:$F$634,6,FALSE),""))</f>
      </c>
      <c r="J5727" s="78">
        <f>IF(OR($E5727="",$H5727=""),"",$H5727*$I5727)</f>
      </c>
      <c r="K5727" s="79" t="str">
        <v/>
      </c>
    </row>
    <row r="5728">
      <c r="A5728" s="81" t="str">
        <v/>
      </c>
      <c r="B5728" s="81" t="str">
        <v/>
      </c>
      <c r="C5728" s="83">
        <f>IF($E5728="","",IFERROR(VLOOKUP(TRIM(E5728&amp;""),'Référentiel Articles'!$A$2:$F$634,2,FALSE),""))</f>
      </c>
      <c r="D5728" s="83">
        <f>IF($E5728="","",IFERROR(VLOOKUP(TRIM(E5728&amp;""),'Référentiel Articles'!$A$2:$F$634,3,FALSE),""))</f>
      </c>
      <c r="E5728" s="81" t="str">
        <v/>
      </c>
      <c r="F5728" s="83">
        <f>IF($E5728="","",IFERROR(VLOOKUP(TRIM(E5728&amp;""),'Référentiel Articles'!$A$2:$F$634,4,FALSE),""))</f>
      </c>
      <c r="G5728" s="84">
        <f>IF($E5728="","",IFERROR(VLOOKUP(TRIM(E5728&amp;""),'Référentiel Articles'!$A$2:$F$634,5,FALSE),""))</f>
      </c>
      <c r="H5728" s="85" t="str">
        <v/>
      </c>
      <c r="I5728" s="84">
        <f>IF($E5728="","",IFERROR(VLOOKUP(TRIM(E5728&amp;""),'Référentiel Articles'!$A$2:$F$634,6,FALSE),""))</f>
      </c>
      <c r="J5728" s="90">
        <f>IF(OR($E5728="",$H5728=""),"",$H5728*$I5728)</f>
      </c>
      <c r="K5728" s="87" t="str">
        <v/>
      </c>
    </row>
    <row r="5729">
      <c r="A5729" s="74" t="str">
        <v/>
      </c>
      <c r="B5729" s="74" t="str">
        <v/>
      </c>
      <c r="C5729" s="75">
        <f>IF($E5729="","",IFERROR(VLOOKUP(TRIM(E5729&amp;""),'Référentiel Articles'!$A$2:$F$634,2,FALSE),""))</f>
      </c>
      <c r="D5729" s="75">
        <f>IF($E5729="","",IFERROR(VLOOKUP(TRIM(E5729&amp;""),'Référentiel Articles'!$A$2:$F$634,3,FALSE),""))</f>
      </c>
      <c r="E5729" s="74" t="str">
        <v/>
      </c>
      <c r="F5729" s="75">
        <f>IF($E5729="","",IFERROR(VLOOKUP(TRIM(E5729&amp;""),'Référentiel Articles'!$A$2:$F$634,4,FALSE),""))</f>
      </c>
      <c r="G5729" s="76">
        <f>IF($E5729="","",IFERROR(VLOOKUP(TRIM(E5729&amp;""),'Référentiel Articles'!$A$2:$F$634,5,FALSE),""))</f>
      </c>
      <c r="H5729" s="77" t="str">
        <v/>
      </c>
      <c r="I5729" s="76">
        <f>IF($E5729="","",IFERROR(VLOOKUP(TRIM(E5729&amp;""),'Référentiel Articles'!$A$2:$F$634,6,FALSE),""))</f>
      </c>
      <c r="J5729" s="78">
        <f>IF(OR($E5729="",$H5729=""),"",$H5729*$I5729)</f>
      </c>
      <c r="K5729" s="79" t="str">
        <v/>
      </c>
    </row>
    <row r="5730">
      <c r="A5730" s="81" t="str">
        <v/>
      </c>
      <c r="B5730" s="81" t="str">
        <v/>
      </c>
      <c r="C5730" s="83">
        <f>IF($E5730="","",IFERROR(VLOOKUP(TRIM(E5730&amp;""),'Référentiel Articles'!$A$2:$F$634,2,FALSE),""))</f>
      </c>
      <c r="D5730" s="83">
        <f>IF($E5730="","",IFERROR(VLOOKUP(TRIM(E5730&amp;""),'Référentiel Articles'!$A$2:$F$634,3,FALSE),""))</f>
      </c>
      <c r="E5730" s="81" t="str">
        <v/>
      </c>
      <c r="F5730" s="83">
        <f>IF($E5730="","",IFERROR(VLOOKUP(TRIM(E5730&amp;""),'Référentiel Articles'!$A$2:$F$634,4,FALSE),""))</f>
      </c>
      <c r="G5730" s="84">
        <f>IF($E5730="","",IFERROR(VLOOKUP(TRIM(E5730&amp;""),'Référentiel Articles'!$A$2:$F$634,5,FALSE),""))</f>
      </c>
      <c r="H5730" s="85" t="str">
        <v/>
      </c>
      <c r="I5730" s="84">
        <f>IF($E5730="","",IFERROR(VLOOKUP(TRIM(E5730&amp;""),'Référentiel Articles'!$A$2:$F$634,6,FALSE),""))</f>
      </c>
      <c r="J5730" s="90">
        <f>IF(OR($E5730="",$H5730=""),"",$H5730*$I5730)</f>
      </c>
      <c r="K5730" s="87" t="str">
        <v/>
      </c>
    </row>
    <row r="5731">
      <c r="A5731" s="74" t="str">
        <v/>
      </c>
      <c r="B5731" s="74" t="str">
        <v/>
      </c>
      <c r="C5731" s="75">
        <f>IF($E5731="","",IFERROR(VLOOKUP(TRIM(E5731&amp;""),'Référentiel Articles'!$A$2:$F$634,2,FALSE),""))</f>
      </c>
      <c r="D5731" s="75">
        <f>IF($E5731="","",IFERROR(VLOOKUP(TRIM(E5731&amp;""),'Référentiel Articles'!$A$2:$F$634,3,FALSE),""))</f>
      </c>
      <c r="E5731" s="74" t="str">
        <v/>
      </c>
      <c r="F5731" s="75">
        <f>IF($E5731="","",IFERROR(VLOOKUP(TRIM(E5731&amp;""),'Référentiel Articles'!$A$2:$F$634,4,FALSE),""))</f>
      </c>
      <c r="G5731" s="76">
        <f>IF($E5731="","",IFERROR(VLOOKUP(TRIM(E5731&amp;""),'Référentiel Articles'!$A$2:$F$634,5,FALSE),""))</f>
      </c>
      <c r="H5731" s="77" t="str">
        <v/>
      </c>
      <c r="I5731" s="76">
        <f>IF($E5731="","",IFERROR(VLOOKUP(TRIM(E5731&amp;""),'Référentiel Articles'!$A$2:$F$634,6,FALSE),""))</f>
      </c>
      <c r="J5731" s="78">
        <f>IF(OR($E5731="",$H5731=""),"",$H5731*$I5731)</f>
      </c>
      <c r="K5731" s="79" t="str">
        <v/>
      </c>
    </row>
    <row r="5732">
      <c r="A5732" s="81" t="str">
        <v/>
      </c>
      <c r="B5732" s="81" t="str">
        <v/>
      </c>
      <c r="C5732" s="83">
        <f>IF($E5732="","",IFERROR(VLOOKUP(TRIM(E5732&amp;""),'Référentiel Articles'!$A$2:$F$634,2,FALSE),""))</f>
      </c>
      <c r="D5732" s="83">
        <f>IF($E5732="","",IFERROR(VLOOKUP(TRIM(E5732&amp;""),'Référentiel Articles'!$A$2:$F$634,3,FALSE),""))</f>
      </c>
      <c r="E5732" s="81" t="str">
        <v/>
      </c>
      <c r="F5732" s="83">
        <f>IF($E5732="","",IFERROR(VLOOKUP(TRIM(E5732&amp;""),'Référentiel Articles'!$A$2:$F$634,4,FALSE),""))</f>
      </c>
      <c r="G5732" s="84">
        <f>IF($E5732="","",IFERROR(VLOOKUP(TRIM(E5732&amp;""),'Référentiel Articles'!$A$2:$F$634,5,FALSE),""))</f>
      </c>
      <c r="H5732" s="85" t="str">
        <v/>
      </c>
      <c r="I5732" s="84">
        <f>IF($E5732="","",IFERROR(VLOOKUP(TRIM(E5732&amp;""),'Référentiel Articles'!$A$2:$F$634,6,FALSE),""))</f>
      </c>
      <c r="J5732" s="90">
        <f>IF(OR($E5732="",$H5732=""),"",$H5732*$I5732)</f>
      </c>
      <c r="K5732" s="87" t="str">
        <v/>
      </c>
    </row>
    <row r="5733">
      <c r="A5733" s="74" t="str">
        <v/>
      </c>
      <c r="B5733" s="74" t="str">
        <v/>
      </c>
      <c r="C5733" s="75">
        <f>IF($E5733="","",IFERROR(VLOOKUP(TRIM(E5733&amp;""),'Référentiel Articles'!$A$2:$F$634,2,FALSE),""))</f>
      </c>
      <c r="D5733" s="75">
        <f>IF($E5733="","",IFERROR(VLOOKUP(TRIM(E5733&amp;""),'Référentiel Articles'!$A$2:$F$634,3,FALSE),""))</f>
      </c>
      <c r="E5733" s="74" t="str">
        <v/>
      </c>
      <c r="F5733" s="75">
        <f>IF($E5733="","",IFERROR(VLOOKUP(TRIM(E5733&amp;""),'Référentiel Articles'!$A$2:$F$634,4,FALSE),""))</f>
      </c>
      <c r="G5733" s="76">
        <f>IF($E5733="","",IFERROR(VLOOKUP(TRIM(E5733&amp;""),'Référentiel Articles'!$A$2:$F$634,5,FALSE),""))</f>
      </c>
      <c r="H5733" s="77" t="str">
        <v/>
      </c>
      <c r="I5733" s="76">
        <f>IF($E5733="","",IFERROR(VLOOKUP(TRIM(E5733&amp;""),'Référentiel Articles'!$A$2:$F$634,6,FALSE),""))</f>
      </c>
      <c r="J5733" s="78">
        <f>IF(OR($E5733="",$H5733=""),"",$H5733*$I5733)</f>
      </c>
      <c r="K5733" s="79" t="str">
        <v/>
      </c>
    </row>
    <row r="5734">
      <c r="A5734" s="81" t="str">
        <v/>
      </c>
      <c r="B5734" s="81" t="str">
        <v/>
      </c>
      <c r="C5734" s="83">
        <f>IF($E5734="","",IFERROR(VLOOKUP(TRIM(E5734&amp;""),'Référentiel Articles'!$A$2:$F$634,2,FALSE),""))</f>
      </c>
      <c r="D5734" s="83">
        <f>IF($E5734="","",IFERROR(VLOOKUP(TRIM(E5734&amp;""),'Référentiel Articles'!$A$2:$F$634,3,FALSE),""))</f>
      </c>
      <c r="E5734" s="81" t="str">
        <v/>
      </c>
      <c r="F5734" s="83">
        <f>IF($E5734="","",IFERROR(VLOOKUP(TRIM(E5734&amp;""),'Référentiel Articles'!$A$2:$F$634,4,FALSE),""))</f>
      </c>
      <c r="G5734" s="84">
        <f>IF($E5734="","",IFERROR(VLOOKUP(TRIM(E5734&amp;""),'Référentiel Articles'!$A$2:$F$634,5,FALSE),""))</f>
      </c>
      <c r="H5734" s="85" t="str">
        <v/>
      </c>
      <c r="I5734" s="84">
        <f>IF($E5734="","",IFERROR(VLOOKUP(TRIM(E5734&amp;""),'Référentiel Articles'!$A$2:$F$634,6,FALSE),""))</f>
      </c>
      <c r="J5734" s="90">
        <f>IF(OR($E5734="",$H5734=""),"",$H5734*$I5734)</f>
      </c>
      <c r="K5734" s="87" t="str">
        <v/>
      </c>
    </row>
    <row r="5735">
      <c r="A5735" s="74" t="str">
        <v/>
      </c>
      <c r="B5735" s="74" t="str">
        <v/>
      </c>
      <c r="C5735" s="75">
        <f>IF($E5735="","",IFERROR(VLOOKUP(TRIM(E5735&amp;""),'Référentiel Articles'!$A$2:$F$634,2,FALSE),""))</f>
      </c>
      <c r="D5735" s="75">
        <f>IF($E5735="","",IFERROR(VLOOKUP(TRIM(E5735&amp;""),'Référentiel Articles'!$A$2:$F$634,3,FALSE),""))</f>
      </c>
      <c r="E5735" s="74" t="str">
        <v/>
      </c>
      <c r="F5735" s="75">
        <f>IF($E5735="","",IFERROR(VLOOKUP(TRIM(E5735&amp;""),'Référentiel Articles'!$A$2:$F$634,4,FALSE),""))</f>
      </c>
      <c r="G5735" s="76">
        <f>IF($E5735="","",IFERROR(VLOOKUP(TRIM(E5735&amp;""),'Référentiel Articles'!$A$2:$F$634,5,FALSE),""))</f>
      </c>
      <c r="H5735" s="77" t="str">
        <v/>
      </c>
      <c r="I5735" s="76">
        <f>IF($E5735="","",IFERROR(VLOOKUP(TRIM(E5735&amp;""),'Référentiel Articles'!$A$2:$F$634,6,FALSE),""))</f>
      </c>
      <c r="J5735" s="78">
        <f>IF(OR($E5735="",$H5735=""),"",$H5735*$I5735)</f>
      </c>
      <c r="K5735" s="79" t="str">
        <v/>
      </c>
    </row>
    <row r="5736">
      <c r="A5736" s="81" t="str">
        <v/>
      </c>
      <c r="B5736" s="81" t="str">
        <v/>
      </c>
      <c r="C5736" s="83">
        <f>IF($E5736="","",IFERROR(VLOOKUP(TRIM(E5736&amp;""),'Référentiel Articles'!$A$2:$F$634,2,FALSE),""))</f>
      </c>
      <c r="D5736" s="83">
        <f>IF($E5736="","",IFERROR(VLOOKUP(TRIM(E5736&amp;""),'Référentiel Articles'!$A$2:$F$634,3,FALSE),""))</f>
      </c>
      <c r="E5736" s="81" t="str">
        <v/>
      </c>
      <c r="F5736" s="83">
        <f>IF($E5736="","",IFERROR(VLOOKUP(TRIM(E5736&amp;""),'Référentiel Articles'!$A$2:$F$634,4,FALSE),""))</f>
      </c>
      <c r="G5736" s="84">
        <f>IF($E5736="","",IFERROR(VLOOKUP(TRIM(E5736&amp;""),'Référentiel Articles'!$A$2:$F$634,5,FALSE),""))</f>
      </c>
      <c r="H5736" s="85" t="str">
        <v/>
      </c>
      <c r="I5736" s="84">
        <f>IF($E5736="","",IFERROR(VLOOKUP(TRIM(E5736&amp;""),'Référentiel Articles'!$A$2:$F$634,6,FALSE),""))</f>
      </c>
      <c r="J5736" s="90">
        <f>IF(OR($E5736="",$H5736=""),"",$H5736*$I5736)</f>
      </c>
      <c r="K5736" s="87" t="str">
        <v/>
      </c>
    </row>
    <row r="5737">
      <c r="A5737" s="74" t="str">
        <v/>
      </c>
      <c r="B5737" s="74" t="str">
        <v/>
      </c>
      <c r="C5737" s="75">
        <f>IF($E5737="","",IFERROR(VLOOKUP(TRIM(E5737&amp;""),'Référentiel Articles'!$A$2:$F$634,2,FALSE),""))</f>
      </c>
      <c r="D5737" s="75">
        <f>IF($E5737="","",IFERROR(VLOOKUP(TRIM(E5737&amp;""),'Référentiel Articles'!$A$2:$F$634,3,FALSE),""))</f>
      </c>
      <c r="E5737" s="74" t="str">
        <v/>
      </c>
      <c r="F5737" s="75">
        <f>IF($E5737="","",IFERROR(VLOOKUP(TRIM(E5737&amp;""),'Référentiel Articles'!$A$2:$F$634,4,FALSE),""))</f>
      </c>
      <c r="G5737" s="76">
        <f>IF($E5737="","",IFERROR(VLOOKUP(TRIM(E5737&amp;""),'Référentiel Articles'!$A$2:$F$634,5,FALSE),""))</f>
      </c>
      <c r="H5737" s="77" t="str">
        <v/>
      </c>
      <c r="I5737" s="76">
        <f>IF($E5737="","",IFERROR(VLOOKUP(TRIM(E5737&amp;""),'Référentiel Articles'!$A$2:$F$634,6,FALSE),""))</f>
      </c>
      <c r="J5737" s="78">
        <f>IF(OR($E5737="",$H5737=""),"",$H5737*$I5737)</f>
      </c>
      <c r="K5737" s="79" t="str">
        <v/>
      </c>
    </row>
    <row r="5738">
      <c r="A5738" s="81" t="str">
        <v/>
      </c>
      <c r="B5738" s="81" t="str">
        <v/>
      </c>
      <c r="C5738" s="83">
        <f>IF($E5738="","",IFERROR(VLOOKUP(TRIM(E5738&amp;""),'Référentiel Articles'!$A$2:$F$634,2,FALSE),""))</f>
      </c>
      <c r="D5738" s="83">
        <f>IF($E5738="","",IFERROR(VLOOKUP(TRIM(E5738&amp;""),'Référentiel Articles'!$A$2:$F$634,3,FALSE),""))</f>
      </c>
      <c r="E5738" s="81" t="str">
        <v/>
      </c>
      <c r="F5738" s="83">
        <f>IF($E5738="","",IFERROR(VLOOKUP(TRIM(E5738&amp;""),'Référentiel Articles'!$A$2:$F$634,4,FALSE),""))</f>
      </c>
      <c r="G5738" s="84">
        <f>IF($E5738="","",IFERROR(VLOOKUP(TRIM(E5738&amp;""),'Référentiel Articles'!$A$2:$F$634,5,FALSE),""))</f>
      </c>
      <c r="H5738" s="85" t="str">
        <v/>
      </c>
      <c r="I5738" s="84">
        <f>IF($E5738="","",IFERROR(VLOOKUP(TRIM(E5738&amp;""),'Référentiel Articles'!$A$2:$F$634,6,FALSE),""))</f>
      </c>
      <c r="J5738" s="90">
        <f>IF(OR($E5738="",$H5738=""),"",$H5738*$I5738)</f>
      </c>
      <c r="K5738" s="87" t="str">
        <v/>
      </c>
    </row>
    <row r="5739">
      <c r="A5739" s="74" t="str">
        <v/>
      </c>
      <c r="B5739" s="74" t="str">
        <v/>
      </c>
      <c r="C5739" s="75">
        <f>IF($E5739="","",IFERROR(VLOOKUP(TRIM(E5739&amp;""),'Référentiel Articles'!$A$2:$F$634,2,FALSE),""))</f>
      </c>
      <c r="D5739" s="75">
        <f>IF($E5739="","",IFERROR(VLOOKUP(TRIM(E5739&amp;""),'Référentiel Articles'!$A$2:$F$634,3,FALSE),""))</f>
      </c>
      <c r="E5739" s="74" t="str">
        <v/>
      </c>
      <c r="F5739" s="75">
        <f>IF($E5739="","",IFERROR(VLOOKUP(TRIM(E5739&amp;""),'Référentiel Articles'!$A$2:$F$634,4,FALSE),""))</f>
      </c>
      <c r="G5739" s="76">
        <f>IF($E5739="","",IFERROR(VLOOKUP(TRIM(E5739&amp;""),'Référentiel Articles'!$A$2:$F$634,5,FALSE),""))</f>
      </c>
      <c r="H5739" s="77" t="str">
        <v/>
      </c>
      <c r="I5739" s="76">
        <f>IF($E5739="","",IFERROR(VLOOKUP(TRIM(E5739&amp;""),'Référentiel Articles'!$A$2:$F$634,6,FALSE),""))</f>
      </c>
      <c r="J5739" s="78">
        <f>IF(OR($E5739="",$H5739=""),"",$H5739*$I5739)</f>
      </c>
      <c r="K5739" s="79" t="str">
        <v/>
      </c>
    </row>
    <row r="5740">
      <c r="A5740" s="81" t="str">
        <v/>
      </c>
      <c r="B5740" s="81" t="str">
        <v/>
      </c>
      <c r="C5740" s="83">
        <f>IF($E5740="","",IFERROR(VLOOKUP(TRIM(E5740&amp;""),'Référentiel Articles'!$A$2:$F$634,2,FALSE),""))</f>
      </c>
      <c r="D5740" s="83">
        <f>IF($E5740="","",IFERROR(VLOOKUP(TRIM(E5740&amp;""),'Référentiel Articles'!$A$2:$F$634,3,FALSE),""))</f>
      </c>
      <c r="E5740" s="81" t="str">
        <v/>
      </c>
      <c r="F5740" s="83">
        <f>IF($E5740="","",IFERROR(VLOOKUP(TRIM(E5740&amp;""),'Référentiel Articles'!$A$2:$F$634,4,FALSE),""))</f>
      </c>
      <c r="G5740" s="84">
        <f>IF($E5740="","",IFERROR(VLOOKUP(TRIM(E5740&amp;""),'Référentiel Articles'!$A$2:$F$634,5,FALSE),""))</f>
      </c>
      <c r="H5740" s="85" t="str">
        <v/>
      </c>
      <c r="I5740" s="84">
        <f>IF($E5740="","",IFERROR(VLOOKUP(TRIM(E5740&amp;""),'Référentiel Articles'!$A$2:$F$634,6,FALSE),""))</f>
      </c>
      <c r="J5740" s="90">
        <f>IF(OR($E5740="",$H5740=""),"",$H5740*$I5740)</f>
      </c>
      <c r="K5740" s="87" t="str">
        <v/>
      </c>
    </row>
    <row r="5741">
      <c r="A5741" s="74" t="str">
        <v/>
      </c>
      <c r="B5741" s="74" t="str">
        <v/>
      </c>
      <c r="C5741" s="75">
        <f>IF($E5741="","",IFERROR(VLOOKUP(TRIM(E5741&amp;""),'Référentiel Articles'!$A$2:$F$634,2,FALSE),""))</f>
      </c>
      <c r="D5741" s="75">
        <f>IF($E5741="","",IFERROR(VLOOKUP(TRIM(E5741&amp;""),'Référentiel Articles'!$A$2:$F$634,3,FALSE),""))</f>
      </c>
      <c r="E5741" s="74" t="str">
        <v/>
      </c>
      <c r="F5741" s="75">
        <f>IF($E5741="","",IFERROR(VLOOKUP(TRIM(E5741&amp;""),'Référentiel Articles'!$A$2:$F$634,4,FALSE),""))</f>
      </c>
      <c r="G5741" s="76">
        <f>IF($E5741="","",IFERROR(VLOOKUP(TRIM(E5741&amp;""),'Référentiel Articles'!$A$2:$F$634,5,FALSE),""))</f>
      </c>
      <c r="H5741" s="77" t="str">
        <v/>
      </c>
      <c r="I5741" s="76">
        <f>IF($E5741="","",IFERROR(VLOOKUP(TRIM(E5741&amp;""),'Référentiel Articles'!$A$2:$F$634,6,FALSE),""))</f>
      </c>
      <c r="J5741" s="78">
        <f>IF(OR($E5741="",$H5741=""),"",$H5741*$I5741)</f>
      </c>
      <c r="K5741" s="79" t="str">
        <v/>
      </c>
    </row>
    <row r="5742">
      <c r="A5742" s="81" t="str">
        <v/>
      </c>
      <c r="B5742" s="81" t="str">
        <v/>
      </c>
      <c r="C5742" s="83">
        <f>IF($E5742="","",IFERROR(VLOOKUP(TRIM(E5742&amp;""),'Référentiel Articles'!$A$2:$F$634,2,FALSE),""))</f>
      </c>
      <c r="D5742" s="83">
        <f>IF($E5742="","",IFERROR(VLOOKUP(TRIM(E5742&amp;""),'Référentiel Articles'!$A$2:$F$634,3,FALSE),""))</f>
      </c>
      <c r="E5742" s="81" t="str">
        <v/>
      </c>
      <c r="F5742" s="83">
        <f>IF($E5742="","",IFERROR(VLOOKUP(TRIM(E5742&amp;""),'Référentiel Articles'!$A$2:$F$634,4,FALSE),""))</f>
      </c>
      <c r="G5742" s="84">
        <f>IF($E5742="","",IFERROR(VLOOKUP(TRIM(E5742&amp;""),'Référentiel Articles'!$A$2:$F$634,5,FALSE),""))</f>
      </c>
      <c r="H5742" s="85" t="str">
        <v/>
      </c>
      <c r="I5742" s="84">
        <f>IF($E5742="","",IFERROR(VLOOKUP(TRIM(E5742&amp;""),'Référentiel Articles'!$A$2:$F$634,6,FALSE),""))</f>
      </c>
      <c r="J5742" s="90">
        <f>IF(OR($E5742="",$H5742=""),"",$H5742*$I5742)</f>
      </c>
      <c r="K5742" s="87" t="str">
        <v/>
      </c>
    </row>
    <row r="5743">
      <c r="A5743" s="74" t="str">
        <v/>
      </c>
      <c r="B5743" s="74" t="str">
        <v/>
      </c>
      <c r="C5743" s="75">
        <f>IF($E5743="","",IFERROR(VLOOKUP(TRIM(E5743&amp;""),'Référentiel Articles'!$A$2:$F$634,2,FALSE),""))</f>
      </c>
      <c r="D5743" s="75">
        <f>IF($E5743="","",IFERROR(VLOOKUP(TRIM(E5743&amp;""),'Référentiel Articles'!$A$2:$F$634,3,FALSE),""))</f>
      </c>
      <c r="E5743" s="74" t="str">
        <v/>
      </c>
      <c r="F5743" s="75">
        <f>IF($E5743="","",IFERROR(VLOOKUP(TRIM(E5743&amp;""),'Référentiel Articles'!$A$2:$F$634,4,FALSE),""))</f>
      </c>
      <c r="G5743" s="76">
        <f>IF($E5743="","",IFERROR(VLOOKUP(TRIM(E5743&amp;""),'Référentiel Articles'!$A$2:$F$634,5,FALSE),""))</f>
      </c>
      <c r="H5743" s="77" t="str">
        <v/>
      </c>
      <c r="I5743" s="76">
        <f>IF($E5743="","",IFERROR(VLOOKUP(TRIM(E5743&amp;""),'Référentiel Articles'!$A$2:$F$634,6,FALSE),""))</f>
      </c>
      <c r="J5743" s="78">
        <f>IF(OR($E5743="",$H5743=""),"",$H5743*$I5743)</f>
      </c>
      <c r="K5743" s="79" t="str">
        <v/>
      </c>
    </row>
    <row r="5744">
      <c r="A5744" s="81" t="str">
        <v/>
      </c>
      <c r="B5744" s="81" t="str">
        <v/>
      </c>
      <c r="C5744" s="83">
        <f>IF($E5744="","",IFERROR(VLOOKUP(TRIM(E5744&amp;""),'Référentiel Articles'!$A$2:$F$634,2,FALSE),""))</f>
      </c>
      <c r="D5744" s="83">
        <f>IF($E5744="","",IFERROR(VLOOKUP(TRIM(E5744&amp;""),'Référentiel Articles'!$A$2:$F$634,3,FALSE),""))</f>
      </c>
      <c r="E5744" s="81" t="str">
        <v/>
      </c>
      <c r="F5744" s="83">
        <f>IF($E5744="","",IFERROR(VLOOKUP(TRIM(E5744&amp;""),'Référentiel Articles'!$A$2:$F$634,4,FALSE),""))</f>
      </c>
      <c r="G5744" s="84">
        <f>IF($E5744="","",IFERROR(VLOOKUP(TRIM(E5744&amp;""),'Référentiel Articles'!$A$2:$F$634,5,FALSE),""))</f>
      </c>
      <c r="H5744" s="85" t="str">
        <v/>
      </c>
      <c r="I5744" s="84">
        <f>IF($E5744="","",IFERROR(VLOOKUP(TRIM(E5744&amp;""),'Référentiel Articles'!$A$2:$F$634,6,FALSE),""))</f>
      </c>
      <c r="J5744" s="90">
        <f>IF(OR($E5744="",$H5744=""),"",$H5744*$I5744)</f>
      </c>
      <c r="K5744" s="87" t="str">
        <v/>
      </c>
    </row>
    <row r="5745">
      <c r="A5745" s="74" t="str">
        <v/>
      </c>
      <c r="B5745" s="74" t="str">
        <v/>
      </c>
      <c r="C5745" s="75">
        <f>IF($E5745="","",IFERROR(VLOOKUP(TRIM(E5745&amp;""),'Référentiel Articles'!$A$2:$F$634,2,FALSE),""))</f>
      </c>
      <c r="D5745" s="75">
        <f>IF($E5745="","",IFERROR(VLOOKUP(TRIM(E5745&amp;""),'Référentiel Articles'!$A$2:$F$634,3,FALSE),""))</f>
      </c>
      <c r="E5745" s="74" t="str">
        <v/>
      </c>
      <c r="F5745" s="75">
        <f>IF($E5745="","",IFERROR(VLOOKUP(TRIM(E5745&amp;""),'Référentiel Articles'!$A$2:$F$634,4,FALSE),""))</f>
      </c>
      <c r="G5745" s="76">
        <f>IF($E5745="","",IFERROR(VLOOKUP(TRIM(E5745&amp;""),'Référentiel Articles'!$A$2:$F$634,5,FALSE),""))</f>
      </c>
      <c r="H5745" s="77" t="str">
        <v/>
      </c>
      <c r="I5745" s="76">
        <f>IF($E5745="","",IFERROR(VLOOKUP(TRIM(E5745&amp;""),'Référentiel Articles'!$A$2:$F$634,6,FALSE),""))</f>
      </c>
      <c r="J5745" s="78">
        <f>IF(OR($E5745="",$H5745=""),"",$H5745*$I5745)</f>
      </c>
      <c r="K5745" s="79" t="str">
        <v/>
      </c>
    </row>
    <row r="5746">
      <c r="A5746" s="81" t="str">
        <v/>
      </c>
      <c r="B5746" s="81" t="str">
        <v/>
      </c>
      <c r="C5746" s="83">
        <f>IF($E5746="","",IFERROR(VLOOKUP(TRIM(E5746&amp;""),'Référentiel Articles'!$A$2:$F$634,2,FALSE),""))</f>
      </c>
      <c r="D5746" s="83">
        <f>IF($E5746="","",IFERROR(VLOOKUP(TRIM(E5746&amp;""),'Référentiel Articles'!$A$2:$F$634,3,FALSE),""))</f>
      </c>
      <c r="E5746" s="81" t="str">
        <v/>
      </c>
      <c r="F5746" s="83">
        <f>IF($E5746="","",IFERROR(VLOOKUP(TRIM(E5746&amp;""),'Référentiel Articles'!$A$2:$F$634,4,FALSE),""))</f>
      </c>
      <c r="G5746" s="84">
        <f>IF($E5746="","",IFERROR(VLOOKUP(TRIM(E5746&amp;""),'Référentiel Articles'!$A$2:$F$634,5,FALSE),""))</f>
      </c>
      <c r="H5746" s="85" t="str">
        <v/>
      </c>
      <c r="I5746" s="84">
        <f>IF($E5746="","",IFERROR(VLOOKUP(TRIM(E5746&amp;""),'Référentiel Articles'!$A$2:$F$634,6,FALSE),""))</f>
      </c>
      <c r="J5746" s="90">
        <f>IF(OR($E5746="",$H5746=""),"",$H5746*$I5746)</f>
      </c>
      <c r="K5746" s="87" t="str">
        <v/>
      </c>
    </row>
    <row r="5747">
      <c r="A5747" s="74" t="str">
        <v/>
      </c>
      <c r="B5747" s="74" t="str">
        <v/>
      </c>
      <c r="C5747" s="75">
        <f>IF($E5747="","",IFERROR(VLOOKUP(TRIM(E5747&amp;""),'Référentiel Articles'!$A$2:$F$634,2,FALSE),""))</f>
      </c>
      <c r="D5747" s="75">
        <f>IF($E5747="","",IFERROR(VLOOKUP(TRIM(E5747&amp;""),'Référentiel Articles'!$A$2:$F$634,3,FALSE),""))</f>
      </c>
      <c r="E5747" s="74" t="str">
        <v/>
      </c>
      <c r="F5747" s="75">
        <f>IF($E5747="","",IFERROR(VLOOKUP(TRIM(E5747&amp;""),'Référentiel Articles'!$A$2:$F$634,4,FALSE),""))</f>
      </c>
      <c r="G5747" s="76">
        <f>IF($E5747="","",IFERROR(VLOOKUP(TRIM(E5747&amp;""),'Référentiel Articles'!$A$2:$F$634,5,FALSE),""))</f>
      </c>
      <c r="H5747" s="77" t="str">
        <v/>
      </c>
      <c r="I5747" s="76">
        <f>IF($E5747="","",IFERROR(VLOOKUP(TRIM(E5747&amp;""),'Référentiel Articles'!$A$2:$F$634,6,FALSE),""))</f>
      </c>
      <c r="J5747" s="78">
        <f>IF(OR($E5747="",$H5747=""),"",$H5747*$I5747)</f>
      </c>
      <c r="K5747" s="79" t="str">
        <v/>
      </c>
    </row>
    <row r="5748">
      <c r="A5748" s="81" t="str">
        <v/>
      </c>
      <c r="B5748" s="81" t="str">
        <v/>
      </c>
      <c r="C5748" s="83">
        <f>IF($E5748="","",IFERROR(VLOOKUP(TRIM(E5748&amp;""),'Référentiel Articles'!$A$2:$F$634,2,FALSE),""))</f>
      </c>
      <c r="D5748" s="83">
        <f>IF($E5748="","",IFERROR(VLOOKUP(TRIM(E5748&amp;""),'Référentiel Articles'!$A$2:$F$634,3,FALSE),""))</f>
      </c>
      <c r="E5748" s="81" t="str">
        <v/>
      </c>
      <c r="F5748" s="83">
        <f>IF($E5748="","",IFERROR(VLOOKUP(TRIM(E5748&amp;""),'Référentiel Articles'!$A$2:$F$634,4,FALSE),""))</f>
      </c>
      <c r="G5748" s="84">
        <f>IF($E5748="","",IFERROR(VLOOKUP(TRIM(E5748&amp;""),'Référentiel Articles'!$A$2:$F$634,5,FALSE),""))</f>
      </c>
      <c r="H5748" s="85" t="str">
        <v/>
      </c>
      <c r="I5748" s="84">
        <f>IF($E5748="","",IFERROR(VLOOKUP(TRIM(E5748&amp;""),'Référentiel Articles'!$A$2:$F$634,6,FALSE),""))</f>
      </c>
      <c r="J5748" s="90">
        <f>IF(OR($E5748="",$H5748=""),"",$H5748*$I5748)</f>
      </c>
      <c r="K5748" s="87" t="str">
        <v/>
      </c>
    </row>
    <row r="5749">
      <c r="A5749" s="74" t="str">
        <v/>
      </c>
      <c r="B5749" s="74" t="str">
        <v/>
      </c>
      <c r="C5749" s="75">
        <f>IF($E5749="","",IFERROR(VLOOKUP(TRIM(E5749&amp;""),'Référentiel Articles'!$A$2:$F$634,2,FALSE),""))</f>
      </c>
      <c r="D5749" s="75">
        <f>IF($E5749="","",IFERROR(VLOOKUP(TRIM(E5749&amp;""),'Référentiel Articles'!$A$2:$F$634,3,FALSE),""))</f>
      </c>
      <c r="E5749" s="74" t="str">
        <v/>
      </c>
      <c r="F5749" s="75">
        <f>IF($E5749="","",IFERROR(VLOOKUP(TRIM(E5749&amp;""),'Référentiel Articles'!$A$2:$F$634,4,FALSE),""))</f>
      </c>
      <c r="G5749" s="76">
        <f>IF($E5749="","",IFERROR(VLOOKUP(TRIM(E5749&amp;""),'Référentiel Articles'!$A$2:$F$634,5,FALSE),""))</f>
      </c>
      <c r="H5749" s="77" t="str">
        <v/>
      </c>
      <c r="I5749" s="76">
        <f>IF($E5749="","",IFERROR(VLOOKUP(TRIM(E5749&amp;""),'Référentiel Articles'!$A$2:$F$634,6,FALSE),""))</f>
      </c>
      <c r="J5749" s="78">
        <f>IF(OR($E5749="",$H5749=""),"",$H5749*$I5749)</f>
      </c>
      <c r="K5749" s="79" t="str">
        <v/>
      </c>
    </row>
    <row r="5750">
      <c r="A5750" s="81" t="str">
        <v/>
      </c>
      <c r="B5750" s="81" t="str">
        <v/>
      </c>
      <c r="C5750" s="83">
        <f>IF($E5750="","",IFERROR(VLOOKUP(TRIM(E5750&amp;""),'Référentiel Articles'!$A$2:$F$634,2,FALSE),""))</f>
      </c>
      <c r="D5750" s="83">
        <f>IF($E5750="","",IFERROR(VLOOKUP(TRIM(E5750&amp;""),'Référentiel Articles'!$A$2:$F$634,3,FALSE),""))</f>
      </c>
      <c r="E5750" s="81" t="str">
        <v/>
      </c>
      <c r="F5750" s="83">
        <f>IF($E5750="","",IFERROR(VLOOKUP(TRIM(E5750&amp;""),'Référentiel Articles'!$A$2:$F$634,4,FALSE),""))</f>
      </c>
      <c r="G5750" s="84">
        <f>IF($E5750="","",IFERROR(VLOOKUP(TRIM(E5750&amp;""),'Référentiel Articles'!$A$2:$F$634,5,FALSE),""))</f>
      </c>
      <c r="H5750" s="85" t="str">
        <v/>
      </c>
      <c r="I5750" s="84">
        <f>IF($E5750="","",IFERROR(VLOOKUP(TRIM(E5750&amp;""),'Référentiel Articles'!$A$2:$F$634,6,FALSE),""))</f>
      </c>
      <c r="J5750" s="90">
        <f>IF(OR($E5750="",$H5750=""),"",$H5750*$I5750)</f>
      </c>
      <c r="K5750" s="87" t="str">
        <v/>
      </c>
    </row>
    <row r="5751">
      <c r="A5751" s="74" t="str">
        <v/>
      </c>
      <c r="B5751" s="74" t="str">
        <v/>
      </c>
      <c r="C5751" s="75">
        <f>IF($E5751="","",IFERROR(VLOOKUP(TRIM(E5751&amp;""),'Référentiel Articles'!$A$2:$F$634,2,FALSE),""))</f>
      </c>
      <c r="D5751" s="75">
        <f>IF($E5751="","",IFERROR(VLOOKUP(TRIM(E5751&amp;""),'Référentiel Articles'!$A$2:$F$634,3,FALSE),""))</f>
      </c>
      <c r="E5751" s="74" t="str">
        <v/>
      </c>
      <c r="F5751" s="75">
        <f>IF($E5751="","",IFERROR(VLOOKUP(TRIM(E5751&amp;""),'Référentiel Articles'!$A$2:$F$634,4,FALSE),""))</f>
      </c>
      <c r="G5751" s="76">
        <f>IF($E5751="","",IFERROR(VLOOKUP(TRIM(E5751&amp;""),'Référentiel Articles'!$A$2:$F$634,5,FALSE),""))</f>
      </c>
      <c r="H5751" s="77" t="str">
        <v/>
      </c>
      <c r="I5751" s="76">
        <f>IF($E5751="","",IFERROR(VLOOKUP(TRIM(E5751&amp;""),'Référentiel Articles'!$A$2:$F$634,6,FALSE),""))</f>
      </c>
      <c r="J5751" s="78">
        <f>IF(OR($E5751="",$H5751=""),"",$H5751*$I5751)</f>
      </c>
      <c r="K5751" s="79" t="str">
        <v/>
      </c>
    </row>
    <row r="5752">
      <c r="A5752" s="81" t="str">
        <v/>
      </c>
      <c r="B5752" s="81" t="str">
        <v/>
      </c>
      <c r="C5752" s="83">
        <f>IF($E5752="","",IFERROR(VLOOKUP(TRIM(E5752&amp;""),'Référentiel Articles'!$A$2:$F$634,2,FALSE),""))</f>
      </c>
      <c r="D5752" s="83">
        <f>IF($E5752="","",IFERROR(VLOOKUP(TRIM(E5752&amp;""),'Référentiel Articles'!$A$2:$F$634,3,FALSE),""))</f>
      </c>
      <c r="E5752" s="81" t="str">
        <v/>
      </c>
      <c r="F5752" s="83">
        <f>IF($E5752="","",IFERROR(VLOOKUP(TRIM(E5752&amp;""),'Référentiel Articles'!$A$2:$F$634,4,FALSE),""))</f>
      </c>
      <c r="G5752" s="84">
        <f>IF($E5752="","",IFERROR(VLOOKUP(TRIM(E5752&amp;""),'Référentiel Articles'!$A$2:$F$634,5,FALSE),""))</f>
      </c>
      <c r="H5752" s="85" t="str">
        <v/>
      </c>
      <c r="I5752" s="84">
        <f>IF($E5752="","",IFERROR(VLOOKUP(TRIM(E5752&amp;""),'Référentiel Articles'!$A$2:$F$634,6,FALSE),""))</f>
      </c>
      <c r="J5752" s="90">
        <f>IF(OR($E5752="",$H5752=""),"",$H5752*$I5752)</f>
      </c>
      <c r="K5752" s="87" t="str">
        <v/>
      </c>
    </row>
    <row r="5753">
      <c r="A5753" s="74" t="str">
        <v/>
      </c>
      <c r="B5753" s="74" t="str">
        <v/>
      </c>
      <c r="C5753" s="75">
        <f>IF($E5753="","",IFERROR(VLOOKUP(TRIM(E5753&amp;""),'Référentiel Articles'!$A$2:$F$634,2,FALSE),""))</f>
      </c>
      <c r="D5753" s="75">
        <f>IF($E5753="","",IFERROR(VLOOKUP(TRIM(E5753&amp;""),'Référentiel Articles'!$A$2:$F$634,3,FALSE),""))</f>
      </c>
      <c r="E5753" s="74" t="str">
        <v/>
      </c>
      <c r="F5753" s="75">
        <f>IF($E5753="","",IFERROR(VLOOKUP(TRIM(E5753&amp;""),'Référentiel Articles'!$A$2:$F$634,4,FALSE),""))</f>
      </c>
      <c r="G5753" s="76">
        <f>IF($E5753="","",IFERROR(VLOOKUP(TRIM(E5753&amp;""),'Référentiel Articles'!$A$2:$F$634,5,FALSE),""))</f>
      </c>
      <c r="H5753" s="77" t="str">
        <v/>
      </c>
      <c r="I5753" s="76">
        <f>IF($E5753="","",IFERROR(VLOOKUP(TRIM(E5753&amp;""),'Référentiel Articles'!$A$2:$F$634,6,FALSE),""))</f>
      </c>
      <c r="J5753" s="78">
        <f>IF(OR($E5753="",$H5753=""),"",$H5753*$I5753)</f>
      </c>
      <c r="K5753" s="79" t="str">
        <v/>
      </c>
    </row>
    <row r="5754">
      <c r="A5754" s="81" t="str">
        <v/>
      </c>
      <c r="B5754" s="81" t="str">
        <v/>
      </c>
      <c r="C5754" s="83">
        <f>IF($E5754="","",IFERROR(VLOOKUP(TRIM(E5754&amp;""),'Référentiel Articles'!$A$2:$F$634,2,FALSE),""))</f>
      </c>
      <c r="D5754" s="83">
        <f>IF($E5754="","",IFERROR(VLOOKUP(TRIM(E5754&amp;""),'Référentiel Articles'!$A$2:$F$634,3,FALSE),""))</f>
      </c>
      <c r="E5754" s="81" t="str">
        <v/>
      </c>
      <c r="F5754" s="83">
        <f>IF($E5754="","",IFERROR(VLOOKUP(TRIM(E5754&amp;""),'Référentiel Articles'!$A$2:$F$634,4,FALSE),""))</f>
      </c>
      <c r="G5754" s="84">
        <f>IF($E5754="","",IFERROR(VLOOKUP(TRIM(E5754&amp;""),'Référentiel Articles'!$A$2:$F$634,5,FALSE),""))</f>
      </c>
      <c r="H5754" s="85" t="str">
        <v/>
      </c>
      <c r="I5754" s="84">
        <f>IF($E5754="","",IFERROR(VLOOKUP(TRIM(E5754&amp;""),'Référentiel Articles'!$A$2:$F$634,6,FALSE),""))</f>
      </c>
      <c r="J5754" s="90">
        <f>IF(OR($E5754="",$H5754=""),"",$H5754*$I5754)</f>
      </c>
      <c r="K5754" s="87" t="str">
        <v/>
      </c>
    </row>
    <row r="5755">
      <c r="A5755" s="74" t="str">
        <v/>
      </c>
      <c r="B5755" s="74" t="str">
        <v/>
      </c>
      <c r="C5755" s="75">
        <f>IF($E5755="","",IFERROR(VLOOKUP(TRIM(E5755&amp;""),'Référentiel Articles'!$A$2:$F$634,2,FALSE),""))</f>
      </c>
      <c r="D5755" s="75">
        <f>IF($E5755="","",IFERROR(VLOOKUP(TRIM(E5755&amp;""),'Référentiel Articles'!$A$2:$F$634,3,FALSE),""))</f>
      </c>
      <c r="E5755" s="74" t="str">
        <v/>
      </c>
      <c r="F5755" s="75">
        <f>IF($E5755="","",IFERROR(VLOOKUP(TRIM(E5755&amp;""),'Référentiel Articles'!$A$2:$F$634,4,FALSE),""))</f>
      </c>
      <c r="G5755" s="76">
        <f>IF($E5755="","",IFERROR(VLOOKUP(TRIM(E5755&amp;""),'Référentiel Articles'!$A$2:$F$634,5,FALSE),""))</f>
      </c>
      <c r="H5755" s="77" t="str">
        <v/>
      </c>
      <c r="I5755" s="76">
        <f>IF($E5755="","",IFERROR(VLOOKUP(TRIM(E5755&amp;""),'Référentiel Articles'!$A$2:$F$634,6,FALSE),""))</f>
      </c>
      <c r="J5755" s="78">
        <f>IF(OR($E5755="",$H5755=""),"",$H5755*$I5755)</f>
      </c>
      <c r="K5755" s="79" t="str">
        <v/>
      </c>
    </row>
    <row r="5756">
      <c r="A5756" s="81" t="str">
        <v/>
      </c>
      <c r="B5756" s="81" t="str">
        <v/>
      </c>
      <c r="C5756" s="83">
        <f>IF($E5756="","",IFERROR(VLOOKUP(TRIM(E5756&amp;""),'Référentiel Articles'!$A$2:$F$634,2,FALSE),""))</f>
      </c>
      <c r="D5756" s="83">
        <f>IF($E5756="","",IFERROR(VLOOKUP(TRIM(E5756&amp;""),'Référentiel Articles'!$A$2:$F$634,3,FALSE),""))</f>
      </c>
      <c r="E5756" s="81" t="str">
        <v/>
      </c>
      <c r="F5756" s="83">
        <f>IF($E5756="","",IFERROR(VLOOKUP(TRIM(E5756&amp;""),'Référentiel Articles'!$A$2:$F$634,4,FALSE),""))</f>
      </c>
      <c r="G5756" s="84">
        <f>IF($E5756="","",IFERROR(VLOOKUP(TRIM(E5756&amp;""),'Référentiel Articles'!$A$2:$F$634,5,FALSE),""))</f>
      </c>
      <c r="H5756" s="85" t="str">
        <v/>
      </c>
      <c r="I5756" s="84">
        <f>IF($E5756="","",IFERROR(VLOOKUP(TRIM(E5756&amp;""),'Référentiel Articles'!$A$2:$F$634,6,FALSE),""))</f>
      </c>
      <c r="J5756" s="90">
        <f>IF(OR($E5756="",$H5756=""),"",$H5756*$I5756)</f>
      </c>
      <c r="K5756" s="87" t="str">
        <v/>
      </c>
    </row>
    <row r="5757">
      <c r="A5757" s="74" t="str">
        <v/>
      </c>
      <c r="B5757" s="74" t="str">
        <v/>
      </c>
      <c r="C5757" s="75">
        <f>IF($E5757="","",IFERROR(VLOOKUP(TRIM(E5757&amp;""),'Référentiel Articles'!$A$2:$F$634,2,FALSE),""))</f>
      </c>
      <c r="D5757" s="75">
        <f>IF($E5757="","",IFERROR(VLOOKUP(TRIM(E5757&amp;""),'Référentiel Articles'!$A$2:$F$634,3,FALSE),""))</f>
      </c>
      <c r="E5757" s="74" t="str">
        <v/>
      </c>
      <c r="F5757" s="75">
        <f>IF($E5757="","",IFERROR(VLOOKUP(TRIM(E5757&amp;""),'Référentiel Articles'!$A$2:$F$634,4,FALSE),""))</f>
      </c>
      <c r="G5757" s="76">
        <f>IF($E5757="","",IFERROR(VLOOKUP(TRIM(E5757&amp;""),'Référentiel Articles'!$A$2:$F$634,5,FALSE),""))</f>
      </c>
      <c r="H5757" s="77" t="str">
        <v/>
      </c>
      <c r="I5757" s="76">
        <f>IF($E5757="","",IFERROR(VLOOKUP(TRIM(E5757&amp;""),'Référentiel Articles'!$A$2:$F$634,6,FALSE),""))</f>
      </c>
      <c r="J5757" s="78">
        <f>IF(OR($E5757="",$H5757=""),"",$H5757*$I5757)</f>
      </c>
      <c r="K5757" s="79" t="str">
        <v/>
      </c>
    </row>
    <row r="5758">
      <c r="A5758" s="81" t="str">
        <v/>
      </c>
      <c r="B5758" s="81" t="str">
        <v/>
      </c>
      <c r="C5758" s="83">
        <f>IF($E5758="","",IFERROR(VLOOKUP(TRIM(E5758&amp;""),'Référentiel Articles'!$A$2:$F$634,2,FALSE),""))</f>
      </c>
      <c r="D5758" s="83">
        <f>IF($E5758="","",IFERROR(VLOOKUP(TRIM(E5758&amp;""),'Référentiel Articles'!$A$2:$F$634,3,FALSE),""))</f>
      </c>
      <c r="E5758" s="81" t="str">
        <v/>
      </c>
      <c r="F5758" s="83">
        <f>IF($E5758="","",IFERROR(VLOOKUP(TRIM(E5758&amp;""),'Référentiel Articles'!$A$2:$F$634,4,FALSE),""))</f>
      </c>
      <c r="G5758" s="84">
        <f>IF($E5758="","",IFERROR(VLOOKUP(TRIM(E5758&amp;""),'Référentiel Articles'!$A$2:$F$634,5,FALSE),""))</f>
      </c>
      <c r="H5758" s="85" t="str">
        <v/>
      </c>
      <c r="I5758" s="84">
        <f>IF($E5758="","",IFERROR(VLOOKUP(TRIM(E5758&amp;""),'Référentiel Articles'!$A$2:$F$634,6,FALSE),""))</f>
      </c>
      <c r="J5758" s="90">
        <f>IF(OR($E5758="",$H5758=""),"",$H5758*$I5758)</f>
      </c>
      <c r="K5758" s="87" t="str">
        <v/>
      </c>
    </row>
    <row r="5759">
      <c r="A5759" s="74" t="str">
        <v/>
      </c>
      <c r="B5759" s="74" t="str">
        <v/>
      </c>
      <c r="C5759" s="75">
        <f>IF($E5759="","",IFERROR(VLOOKUP(TRIM(E5759&amp;""),'Référentiel Articles'!$A$2:$F$634,2,FALSE),""))</f>
      </c>
      <c r="D5759" s="75">
        <f>IF($E5759="","",IFERROR(VLOOKUP(TRIM(E5759&amp;""),'Référentiel Articles'!$A$2:$F$634,3,FALSE),""))</f>
      </c>
      <c r="E5759" s="74" t="str">
        <v/>
      </c>
      <c r="F5759" s="75">
        <f>IF($E5759="","",IFERROR(VLOOKUP(TRIM(E5759&amp;""),'Référentiel Articles'!$A$2:$F$634,4,FALSE),""))</f>
      </c>
      <c r="G5759" s="76">
        <f>IF($E5759="","",IFERROR(VLOOKUP(TRIM(E5759&amp;""),'Référentiel Articles'!$A$2:$F$634,5,FALSE),""))</f>
      </c>
      <c r="H5759" s="77" t="str">
        <v/>
      </c>
      <c r="I5759" s="76">
        <f>IF($E5759="","",IFERROR(VLOOKUP(TRIM(E5759&amp;""),'Référentiel Articles'!$A$2:$F$634,6,FALSE),""))</f>
      </c>
      <c r="J5759" s="78">
        <f>IF(OR($E5759="",$H5759=""),"",$H5759*$I5759)</f>
      </c>
      <c r="K5759" s="79" t="str">
        <v/>
      </c>
    </row>
    <row r="5760">
      <c r="A5760" s="81" t="str">
        <v/>
      </c>
      <c r="B5760" s="81" t="str">
        <v/>
      </c>
      <c r="C5760" s="83">
        <f>IF($E5760="","",IFERROR(VLOOKUP(TRIM(E5760&amp;""),'Référentiel Articles'!$A$2:$F$634,2,FALSE),""))</f>
      </c>
      <c r="D5760" s="83">
        <f>IF($E5760="","",IFERROR(VLOOKUP(TRIM(E5760&amp;""),'Référentiel Articles'!$A$2:$F$634,3,FALSE),""))</f>
      </c>
      <c r="E5760" s="81" t="str">
        <v/>
      </c>
      <c r="F5760" s="83">
        <f>IF($E5760="","",IFERROR(VLOOKUP(TRIM(E5760&amp;""),'Référentiel Articles'!$A$2:$F$634,4,FALSE),""))</f>
      </c>
      <c r="G5760" s="84">
        <f>IF($E5760="","",IFERROR(VLOOKUP(TRIM(E5760&amp;""),'Référentiel Articles'!$A$2:$F$634,5,FALSE),""))</f>
      </c>
      <c r="H5760" s="85" t="str">
        <v/>
      </c>
      <c r="I5760" s="84">
        <f>IF($E5760="","",IFERROR(VLOOKUP(TRIM(E5760&amp;""),'Référentiel Articles'!$A$2:$F$634,6,FALSE),""))</f>
      </c>
      <c r="J5760" s="90">
        <f>IF(OR($E5760="",$H5760=""),"",$H5760*$I5760)</f>
      </c>
      <c r="K5760" s="87" t="str">
        <v/>
      </c>
    </row>
    <row r="5761">
      <c r="A5761" s="74" t="str">
        <v/>
      </c>
      <c r="B5761" s="74" t="str">
        <v/>
      </c>
      <c r="C5761" s="75">
        <f>IF($E5761="","",IFERROR(VLOOKUP(TRIM(E5761&amp;""),'Référentiel Articles'!$A$2:$F$634,2,FALSE),""))</f>
      </c>
      <c r="D5761" s="75">
        <f>IF($E5761="","",IFERROR(VLOOKUP(TRIM(E5761&amp;""),'Référentiel Articles'!$A$2:$F$634,3,FALSE),""))</f>
      </c>
      <c r="E5761" s="74" t="str">
        <v/>
      </c>
      <c r="F5761" s="75">
        <f>IF($E5761="","",IFERROR(VLOOKUP(TRIM(E5761&amp;""),'Référentiel Articles'!$A$2:$F$634,4,FALSE),""))</f>
      </c>
      <c r="G5761" s="76">
        <f>IF($E5761="","",IFERROR(VLOOKUP(TRIM(E5761&amp;""),'Référentiel Articles'!$A$2:$F$634,5,FALSE),""))</f>
      </c>
      <c r="H5761" s="77" t="str">
        <v/>
      </c>
      <c r="I5761" s="76">
        <f>IF($E5761="","",IFERROR(VLOOKUP(TRIM(E5761&amp;""),'Référentiel Articles'!$A$2:$F$634,6,FALSE),""))</f>
      </c>
      <c r="J5761" s="78">
        <f>IF(OR($E5761="",$H5761=""),"",$H5761*$I5761)</f>
      </c>
      <c r="K5761" s="79" t="str">
        <v/>
      </c>
    </row>
    <row r="5762">
      <c r="A5762" s="81" t="str">
        <v/>
      </c>
      <c r="B5762" s="81" t="str">
        <v/>
      </c>
      <c r="C5762" s="83">
        <f>IF($E5762="","",IFERROR(VLOOKUP(TRIM(E5762&amp;""),'Référentiel Articles'!$A$2:$F$634,2,FALSE),""))</f>
      </c>
      <c r="D5762" s="83">
        <f>IF($E5762="","",IFERROR(VLOOKUP(TRIM(E5762&amp;""),'Référentiel Articles'!$A$2:$F$634,3,FALSE),""))</f>
      </c>
      <c r="E5762" s="81" t="str">
        <v/>
      </c>
      <c r="F5762" s="83">
        <f>IF($E5762="","",IFERROR(VLOOKUP(TRIM(E5762&amp;""),'Référentiel Articles'!$A$2:$F$634,4,FALSE),""))</f>
      </c>
      <c r="G5762" s="84">
        <f>IF($E5762="","",IFERROR(VLOOKUP(TRIM(E5762&amp;""),'Référentiel Articles'!$A$2:$F$634,5,FALSE),""))</f>
      </c>
      <c r="H5762" s="85" t="str">
        <v/>
      </c>
      <c r="I5762" s="84">
        <f>IF($E5762="","",IFERROR(VLOOKUP(TRIM(E5762&amp;""),'Référentiel Articles'!$A$2:$F$634,6,FALSE),""))</f>
      </c>
      <c r="J5762" s="90">
        <f>IF(OR($E5762="",$H5762=""),"",$H5762*$I5762)</f>
      </c>
      <c r="K5762" s="87" t="str">
        <v/>
      </c>
    </row>
    <row r="5763">
      <c r="A5763" s="74" t="str">
        <v/>
      </c>
      <c r="B5763" s="74" t="str">
        <v/>
      </c>
      <c r="C5763" s="75">
        <f>IF($E5763="","",IFERROR(VLOOKUP(TRIM(E5763&amp;""),'Référentiel Articles'!$A$2:$F$634,2,FALSE),""))</f>
      </c>
      <c r="D5763" s="75">
        <f>IF($E5763="","",IFERROR(VLOOKUP(TRIM(E5763&amp;""),'Référentiel Articles'!$A$2:$F$634,3,FALSE),""))</f>
      </c>
      <c r="E5763" s="74" t="str">
        <v/>
      </c>
      <c r="F5763" s="75">
        <f>IF($E5763="","",IFERROR(VLOOKUP(TRIM(E5763&amp;""),'Référentiel Articles'!$A$2:$F$634,4,FALSE),""))</f>
      </c>
      <c r="G5763" s="76">
        <f>IF($E5763="","",IFERROR(VLOOKUP(TRIM(E5763&amp;""),'Référentiel Articles'!$A$2:$F$634,5,FALSE),""))</f>
      </c>
      <c r="H5763" s="77" t="str">
        <v/>
      </c>
      <c r="I5763" s="76">
        <f>IF($E5763="","",IFERROR(VLOOKUP(TRIM(E5763&amp;""),'Référentiel Articles'!$A$2:$F$634,6,FALSE),""))</f>
      </c>
      <c r="J5763" s="78">
        <f>IF(OR($E5763="",$H5763=""),"",$H5763*$I5763)</f>
      </c>
      <c r="K5763" s="79" t="str">
        <v/>
      </c>
    </row>
    <row r="5764">
      <c r="A5764" s="81" t="str">
        <v/>
      </c>
      <c r="B5764" s="81" t="str">
        <v/>
      </c>
      <c r="C5764" s="83">
        <f>IF($E5764="","",IFERROR(VLOOKUP(TRIM(E5764&amp;""),'Référentiel Articles'!$A$2:$F$634,2,FALSE),""))</f>
      </c>
      <c r="D5764" s="83">
        <f>IF($E5764="","",IFERROR(VLOOKUP(TRIM(E5764&amp;""),'Référentiel Articles'!$A$2:$F$634,3,FALSE),""))</f>
      </c>
      <c r="E5764" s="81" t="str">
        <v/>
      </c>
      <c r="F5764" s="83">
        <f>IF($E5764="","",IFERROR(VLOOKUP(TRIM(E5764&amp;""),'Référentiel Articles'!$A$2:$F$634,4,FALSE),""))</f>
      </c>
      <c r="G5764" s="84">
        <f>IF($E5764="","",IFERROR(VLOOKUP(TRIM(E5764&amp;""),'Référentiel Articles'!$A$2:$F$634,5,FALSE),""))</f>
      </c>
      <c r="H5764" s="85" t="str">
        <v/>
      </c>
      <c r="I5764" s="84">
        <f>IF($E5764="","",IFERROR(VLOOKUP(TRIM(E5764&amp;""),'Référentiel Articles'!$A$2:$F$634,6,FALSE),""))</f>
      </c>
      <c r="J5764" s="90">
        <f>IF(OR($E5764="",$H5764=""),"",$H5764*$I5764)</f>
      </c>
      <c r="K5764" s="87" t="str">
        <v/>
      </c>
    </row>
    <row r="5765">
      <c r="A5765" s="74" t="str">
        <v/>
      </c>
      <c r="B5765" s="74" t="str">
        <v/>
      </c>
      <c r="C5765" s="75">
        <f>IF($E5765="","",IFERROR(VLOOKUP(TRIM(E5765&amp;""),'Référentiel Articles'!$A$2:$F$634,2,FALSE),""))</f>
      </c>
      <c r="D5765" s="75">
        <f>IF($E5765="","",IFERROR(VLOOKUP(TRIM(E5765&amp;""),'Référentiel Articles'!$A$2:$F$634,3,FALSE),""))</f>
      </c>
      <c r="E5765" s="74" t="str">
        <v/>
      </c>
      <c r="F5765" s="75">
        <f>IF($E5765="","",IFERROR(VLOOKUP(TRIM(E5765&amp;""),'Référentiel Articles'!$A$2:$F$634,4,FALSE),""))</f>
      </c>
      <c r="G5765" s="76">
        <f>IF($E5765="","",IFERROR(VLOOKUP(TRIM(E5765&amp;""),'Référentiel Articles'!$A$2:$F$634,5,FALSE),""))</f>
      </c>
      <c r="H5765" s="77" t="str">
        <v/>
      </c>
      <c r="I5765" s="76">
        <f>IF($E5765="","",IFERROR(VLOOKUP(TRIM(E5765&amp;""),'Référentiel Articles'!$A$2:$F$634,6,FALSE),""))</f>
      </c>
      <c r="J5765" s="78">
        <f>IF(OR($E5765="",$H5765=""),"",$H5765*$I5765)</f>
      </c>
      <c r="K5765" s="79" t="str">
        <v/>
      </c>
    </row>
    <row r="5766">
      <c r="A5766" s="81" t="str">
        <v/>
      </c>
      <c r="B5766" s="81" t="str">
        <v/>
      </c>
      <c r="C5766" s="83">
        <f>IF($E5766="","",IFERROR(VLOOKUP(TRIM(E5766&amp;""),'Référentiel Articles'!$A$2:$F$634,2,FALSE),""))</f>
      </c>
      <c r="D5766" s="83">
        <f>IF($E5766="","",IFERROR(VLOOKUP(TRIM(E5766&amp;""),'Référentiel Articles'!$A$2:$F$634,3,FALSE),""))</f>
      </c>
      <c r="E5766" s="81" t="str">
        <v/>
      </c>
      <c r="F5766" s="83">
        <f>IF($E5766="","",IFERROR(VLOOKUP(TRIM(E5766&amp;""),'Référentiel Articles'!$A$2:$F$634,4,FALSE),""))</f>
      </c>
      <c r="G5766" s="84">
        <f>IF($E5766="","",IFERROR(VLOOKUP(TRIM(E5766&amp;""),'Référentiel Articles'!$A$2:$F$634,5,FALSE),""))</f>
      </c>
      <c r="H5766" s="85" t="str">
        <v/>
      </c>
      <c r="I5766" s="84">
        <f>IF($E5766="","",IFERROR(VLOOKUP(TRIM(E5766&amp;""),'Référentiel Articles'!$A$2:$F$634,6,FALSE),""))</f>
      </c>
      <c r="J5766" s="90">
        <f>IF(OR($E5766="",$H5766=""),"",$H5766*$I5766)</f>
      </c>
      <c r="K5766" s="87" t="str">
        <v/>
      </c>
    </row>
    <row r="5767">
      <c r="A5767" s="74" t="str">
        <v/>
      </c>
      <c r="B5767" s="74" t="str">
        <v/>
      </c>
      <c r="C5767" s="75">
        <f>IF($E5767="","",IFERROR(VLOOKUP(TRIM(E5767&amp;""),'Référentiel Articles'!$A$2:$F$634,2,FALSE),""))</f>
      </c>
      <c r="D5767" s="75">
        <f>IF($E5767="","",IFERROR(VLOOKUP(TRIM(E5767&amp;""),'Référentiel Articles'!$A$2:$F$634,3,FALSE),""))</f>
      </c>
      <c r="E5767" s="74" t="str">
        <v/>
      </c>
      <c r="F5767" s="75">
        <f>IF($E5767="","",IFERROR(VLOOKUP(TRIM(E5767&amp;""),'Référentiel Articles'!$A$2:$F$634,4,FALSE),""))</f>
      </c>
      <c r="G5767" s="76">
        <f>IF($E5767="","",IFERROR(VLOOKUP(TRIM(E5767&amp;""),'Référentiel Articles'!$A$2:$F$634,5,FALSE),""))</f>
      </c>
      <c r="H5767" s="77" t="str">
        <v/>
      </c>
      <c r="I5767" s="76">
        <f>IF($E5767="","",IFERROR(VLOOKUP(TRIM(E5767&amp;""),'Référentiel Articles'!$A$2:$F$634,6,FALSE),""))</f>
      </c>
      <c r="J5767" s="78">
        <f>IF(OR($E5767="",$H5767=""),"",$H5767*$I5767)</f>
      </c>
      <c r="K5767" s="79" t="str">
        <v/>
      </c>
    </row>
    <row r="5768">
      <c r="A5768" s="81" t="str">
        <v/>
      </c>
      <c r="B5768" s="81" t="str">
        <v/>
      </c>
      <c r="C5768" s="83">
        <f>IF($E5768="","",IFERROR(VLOOKUP(TRIM(E5768&amp;""),'Référentiel Articles'!$A$2:$F$634,2,FALSE),""))</f>
      </c>
      <c r="D5768" s="83">
        <f>IF($E5768="","",IFERROR(VLOOKUP(TRIM(E5768&amp;""),'Référentiel Articles'!$A$2:$F$634,3,FALSE),""))</f>
      </c>
      <c r="E5768" s="81" t="str">
        <v/>
      </c>
      <c r="F5768" s="83">
        <f>IF($E5768="","",IFERROR(VLOOKUP(TRIM(E5768&amp;""),'Référentiel Articles'!$A$2:$F$634,4,FALSE),""))</f>
      </c>
      <c r="G5768" s="84">
        <f>IF($E5768="","",IFERROR(VLOOKUP(TRIM(E5768&amp;""),'Référentiel Articles'!$A$2:$F$634,5,FALSE),""))</f>
      </c>
      <c r="H5768" s="85" t="str">
        <v/>
      </c>
      <c r="I5768" s="84">
        <f>IF($E5768="","",IFERROR(VLOOKUP(TRIM(E5768&amp;""),'Référentiel Articles'!$A$2:$F$634,6,FALSE),""))</f>
      </c>
      <c r="J5768" s="90">
        <f>IF(OR($E5768="",$H5768=""),"",$H5768*$I5768)</f>
      </c>
      <c r="K5768" s="87" t="str">
        <v/>
      </c>
    </row>
    <row r="5769">
      <c r="A5769" s="74" t="str">
        <v/>
      </c>
      <c r="B5769" s="74" t="str">
        <v/>
      </c>
      <c r="C5769" s="75">
        <f>IF($E5769="","",IFERROR(VLOOKUP(TRIM(E5769&amp;""),'Référentiel Articles'!$A$2:$F$634,2,FALSE),""))</f>
      </c>
      <c r="D5769" s="75">
        <f>IF($E5769="","",IFERROR(VLOOKUP(TRIM(E5769&amp;""),'Référentiel Articles'!$A$2:$F$634,3,FALSE),""))</f>
      </c>
      <c r="E5769" s="74" t="str">
        <v/>
      </c>
      <c r="F5769" s="75">
        <f>IF($E5769="","",IFERROR(VLOOKUP(TRIM(E5769&amp;""),'Référentiel Articles'!$A$2:$F$634,4,FALSE),""))</f>
      </c>
      <c r="G5769" s="76">
        <f>IF($E5769="","",IFERROR(VLOOKUP(TRIM(E5769&amp;""),'Référentiel Articles'!$A$2:$F$634,5,FALSE),""))</f>
      </c>
      <c r="H5769" s="77" t="str">
        <v/>
      </c>
      <c r="I5769" s="76">
        <f>IF($E5769="","",IFERROR(VLOOKUP(TRIM(E5769&amp;""),'Référentiel Articles'!$A$2:$F$634,6,FALSE),""))</f>
      </c>
      <c r="J5769" s="78">
        <f>IF(OR($E5769="",$H5769=""),"",$H5769*$I5769)</f>
      </c>
      <c r="K5769" s="79" t="str">
        <v/>
      </c>
    </row>
    <row r="5770">
      <c r="A5770" s="81" t="str">
        <v/>
      </c>
      <c r="B5770" s="81" t="str">
        <v/>
      </c>
      <c r="C5770" s="83">
        <f>IF($E5770="","",IFERROR(VLOOKUP(TRIM(E5770&amp;""),'Référentiel Articles'!$A$2:$F$634,2,FALSE),""))</f>
      </c>
      <c r="D5770" s="83">
        <f>IF($E5770="","",IFERROR(VLOOKUP(TRIM(E5770&amp;""),'Référentiel Articles'!$A$2:$F$634,3,FALSE),""))</f>
      </c>
      <c r="E5770" s="81" t="str">
        <v/>
      </c>
      <c r="F5770" s="83">
        <f>IF($E5770="","",IFERROR(VLOOKUP(TRIM(E5770&amp;""),'Référentiel Articles'!$A$2:$F$634,4,FALSE),""))</f>
      </c>
      <c r="G5770" s="84">
        <f>IF($E5770="","",IFERROR(VLOOKUP(TRIM(E5770&amp;""),'Référentiel Articles'!$A$2:$F$634,5,FALSE),""))</f>
      </c>
      <c r="H5770" s="85" t="str">
        <v/>
      </c>
      <c r="I5770" s="84">
        <f>IF($E5770="","",IFERROR(VLOOKUP(TRIM(E5770&amp;""),'Référentiel Articles'!$A$2:$F$634,6,FALSE),""))</f>
      </c>
      <c r="J5770" s="90">
        <f>IF(OR($E5770="",$H5770=""),"",$H5770*$I5770)</f>
      </c>
      <c r="K5770" s="87" t="str">
        <v/>
      </c>
    </row>
    <row r="5771">
      <c r="A5771" s="74" t="str">
        <v/>
      </c>
      <c r="B5771" s="74" t="str">
        <v/>
      </c>
      <c r="C5771" s="75">
        <f>IF($E5771="","",IFERROR(VLOOKUP(TRIM(E5771&amp;""),'Référentiel Articles'!$A$2:$F$634,2,FALSE),""))</f>
      </c>
      <c r="D5771" s="75">
        <f>IF($E5771="","",IFERROR(VLOOKUP(TRIM(E5771&amp;""),'Référentiel Articles'!$A$2:$F$634,3,FALSE),""))</f>
      </c>
      <c r="E5771" s="74" t="str">
        <v/>
      </c>
      <c r="F5771" s="75">
        <f>IF($E5771="","",IFERROR(VLOOKUP(TRIM(E5771&amp;""),'Référentiel Articles'!$A$2:$F$634,4,FALSE),""))</f>
      </c>
      <c r="G5771" s="76">
        <f>IF($E5771="","",IFERROR(VLOOKUP(TRIM(E5771&amp;""),'Référentiel Articles'!$A$2:$F$634,5,FALSE),""))</f>
      </c>
      <c r="H5771" s="77" t="str">
        <v/>
      </c>
      <c r="I5771" s="76">
        <f>IF($E5771="","",IFERROR(VLOOKUP(TRIM(E5771&amp;""),'Référentiel Articles'!$A$2:$F$634,6,FALSE),""))</f>
      </c>
      <c r="J5771" s="78">
        <f>IF(OR($E5771="",$H5771=""),"",$H5771*$I5771)</f>
      </c>
      <c r="K5771" s="79" t="str">
        <v/>
      </c>
    </row>
    <row r="5772">
      <c r="A5772" s="81" t="str">
        <v/>
      </c>
      <c r="B5772" s="81" t="str">
        <v/>
      </c>
      <c r="C5772" s="83">
        <f>IF($E5772="","",IFERROR(VLOOKUP(TRIM(E5772&amp;""),'Référentiel Articles'!$A$2:$F$634,2,FALSE),""))</f>
      </c>
      <c r="D5772" s="83">
        <f>IF($E5772="","",IFERROR(VLOOKUP(TRIM(E5772&amp;""),'Référentiel Articles'!$A$2:$F$634,3,FALSE),""))</f>
      </c>
      <c r="E5772" s="81" t="str">
        <v/>
      </c>
      <c r="F5772" s="83">
        <f>IF($E5772="","",IFERROR(VLOOKUP(TRIM(E5772&amp;""),'Référentiel Articles'!$A$2:$F$634,4,FALSE),""))</f>
      </c>
      <c r="G5772" s="84">
        <f>IF($E5772="","",IFERROR(VLOOKUP(TRIM(E5772&amp;""),'Référentiel Articles'!$A$2:$F$634,5,FALSE),""))</f>
      </c>
      <c r="H5772" s="85" t="str">
        <v/>
      </c>
      <c r="I5772" s="84">
        <f>IF($E5772="","",IFERROR(VLOOKUP(TRIM(E5772&amp;""),'Référentiel Articles'!$A$2:$F$634,6,FALSE),""))</f>
      </c>
      <c r="J5772" s="90">
        <f>IF(OR($E5772="",$H5772=""),"",$H5772*$I5772)</f>
      </c>
      <c r="K5772" s="87" t="str">
        <v/>
      </c>
    </row>
    <row r="5773">
      <c r="A5773" s="74" t="str">
        <v/>
      </c>
      <c r="B5773" s="74" t="str">
        <v/>
      </c>
      <c r="C5773" s="75">
        <f>IF($E5773="","",IFERROR(VLOOKUP(TRIM(E5773&amp;""),'Référentiel Articles'!$A$2:$F$634,2,FALSE),""))</f>
      </c>
      <c r="D5773" s="75">
        <f>IF($E5773="","",IFERROR(VLOOKUP(TRIM(E5773&amp;""),'Référentiel Articles'!$A$2:$F$634,3,FALSE),""))</f>
      </c>
      <c r="E5773" s="74" t="str">
        <v/>
      </c>
      <c r="F5773" s="75">
        <f>IF($E5773="","",IFERROR(VLOOKUP(TRIM(E5773&amp;""),'Référentiel Articles'!$A$2:$F$634,4,FALSE),""))</f>
      </c>
      <c r="G5773" s="76">
        <f>IF($E5773="","",IFERROR(VLOOKUP(TRIM(E5773&amp;""),'Référentiel Articles'!$A$2:$F$634,5,FALSE),""))</f>
      </c>
      <c r="H5773" s="77" t="str">
        <v/>
      </c>
      <c r="I5773" s="76">
        <f>IF($E5773="","",IFERROR(VLOOKUP(TRIM(E5773&amp;""),'Référentiel Articles'!$A$2:$F$634,6,FALSE),""))</f>
      </c>
      <c r="J5773" s="78">
        <f>IF(OR($E5773="",$H5773=""),"",$H5773*$I5773)</f>
      </c>
      <c r="K5773" s="79" t="str">
        <v/>
      </c>
    </row>
    <row r="5774">
      <c r="A5774" s="81" t="str">
        <v/>
      </c>
      <c r="B5774" s="81" t="str">
        <v/>
      </c>
      <c r="C5774" s="83">
        <f>IF($E5774="","",IFERROR(VLOOKUP(TRIM(E5774&amp;""),'Référentiel Articles'!$A$2:$F$634,2,FALSE),""))</f>
      </c>
      <c r="D5774" s="83">
        <f>IF($E5774="","",IFERROR(VLOOKUP(TRIM(E5774&amp;""),'Référentiel Articles'!$A$2:$F$634,3,FALSE),""))</f>
      </c>
      <c r="E5774" s="81" t="str">
        <v/>
      </c>
      <c r="F5774" s="83">
        <f>IF($E5774="","",IFERROR(VLOOKUP(TRIM(E5774&amp;""),'Référentiel Articles'!$A$2:$F$634,4,FALSE),""))</f>
      </c>
      <c r="G5774" s="84">
        <f>IF($E5774="","",IFERROR(VLOOKUP(TRIM(E5774&amp;""),'Référentiel Articles'!$A$2:$F$634,5,FALSE),""))</f>
      </c>
      <c r="H5774" s="85" t="str">
        <v/>
      </c>
      <c r="I5774" s="84">
        <f>IF($E5774="","",IFERROR(VLOOKUP(TRIM(E5774&amp;""),'Référentiel Articles'!$A$2:$F$634,6,FALSE),""))</f>
      </c>
      <c r="J5774" s="90">
        <f>IF(OR($E5774="",$H5774=""),"",$H5774*$I5774)</f>
      </c>
      <c r="K5774" s="87" t="str">
        <v/>
      </c>
    </row>
    <row r="5775">
      <c r="A5775" s="74" t="str">
        <v/>
      </c>
      <c r="B5775" s="74" t="str">
        <v/>
      </c>
      <c r="C5775" s="75">
        <f>IF($E5775="","",IFERROR(VLOOKUP(TRIM(E5775&amp;""),'Référentiel Articles'!$A$2:$F$634,2,FALSE),""))</f>
      </c>
      <c r="D5775" s="75">
        <f>IF($E5775="","",IFERROR(VLOOKUP(TRIM(E5775&amp;""),'Référentiel Articles'!$A$2:$F$634,3,FALSE),""))</f>
      </c>
      <c r="E5775" s="74" t="str">
        <v/>
      </c>
      <c r="F5775" s="75">
        <f>IF($E5775="","",IFERROR(VLOOKUP(TRIM(E5775&amp;""),'Référentiel Articles'!$A$2:$F$634,4,FALSE),""))</f>
      </c>
      <c r="G5775" s="76">
        <f>IF($E5775="","",IFERROR(VLOOKUP(TRIM(E5775&amp;""),'Référentiel Articles'!$A$2:$F$634,5,FALSE),""))</f>
      </c>
      <c r="H5775" s="77" t="str">
        <v/>
      </c>
      <c r="I5775" s="76">
        <f>IF($E5775="","",IFERROR(VLOOKUP(TRIM(E5775&amp;""),'Référentiel Articles'!$A$2:$F$634,6,FALSE),""))</f>
      </c>
      <c r="J5775" s="78">
        <f>IF(OR($E5775="",$H5775=""),"",$H5775*$I5775)</f>
      </c>
      <c r="K5775" s="79" t="str">
        <v/>
      </c>
    </row>
    <row r="5776">
      <c r="A5776" s="81" t="str">
        <v/>
      </c>
      <c r="B5776" s="81" t="str">
        <v/>
      </c>
      <c r="C5776" s="83">
        <f>IF($E5776="","",IFERROR(VLOOKUP(TRIM(E5776&amp;""),'Référentiel Articles'!$A$2:$F$634,2,FALSE),""))</f>
      </c>
      <c r="D5776" s="83">
        <f>IF($E5776="","",IFERROR(VLOOKUP(TRIM(E5776&amp;""),'Référentiel Articles'!$A$2:$F$634,3,FALSE),""))</f>
      </c>
      <c r="E5776" s="81" t="str">
        <v/>
      </c>
      <c r="F5776" s="83">
        <f>IF($E5776="","",IFERROR(VLOOKUP(TRIM(E5776&amp;""),'Référentiel Articles'!$A$2:$F$634,4,FALSE),""))</f>
      </c>
      <c r="G5776" s="84">
        <f>IF($E5776="","",IFERROR(VLOOKUP(TRIM(E5776&amp;""),'Référentiel Articles'!$A$2:$F$634,5,FALSE),""))</f>
      </c>
      <c r="H5776" s="85" t="str">
        <v/>
      </c>
      <c r="I5776" s="84">
        <f>IF($E5776="","",IFERROR(VLOOKUP(TRIM(E5776&amp;""),'Référentiel Articles'!$A$2:$F$634,6,FALSE),""))</f>
      </c>
      <c r="J5776" s="90">
        <f>IF(OR($E5776="",$H5776=""),"",$H5776*$I5776)</f>
      </c>
      <c r="K5776" s="87" t="str">
        <v/>
      </c>
    </row>
    <row r="5777">
      <c r="A5777" s="74" t="str">
        <v/>
      </c>
      <c r="B5777" s="74" t="str">
        <v/>
      </c>
      <c r="C5777" s="75">
        <f>IF($E5777="","",IFERROR(VLOOKUP(TRIM(E5777&amp;""),'Référentiel Articles'!$A$2:$F$634,2,FALSE),""))</f>
      </c>
      <c r="D5777" s="75">
        <f>IF($E5777="","",IFERROR(VLOOKUP(TRIM(E5777&amp;""),'Référentiel Articles'!$A$2:$F$634,3,FALSE),""))</f>
      </c>
      <c r="E5777" s="74" t="str">
        <v/>
      </c>
      <c r="F5777" s="75">
        <f>IF($E5777="","",IFERROR(VLOOKUP(TRIM(E5777&amp;""),'Référentiel Articles'!$A$2:$F$634,4,FALSE),""))</f>
      </c>
      <c r="G5777" s="76">
        <f>IF($E5777="","",IFERROR(VLOOKUP(TRIM(E5777&amp;""),'Référentiel Articles'!$A$2:$F$634,5,FALSE),""))</f>
      </c>
      <c r="H5777" s="77" t="str">
        <v/>
      </c>
      <c r="I5777" s="76">
        <f>IF($E5777="","",IFERROR(VLOOKUP(TRIM(E5777&amp;""),'Référentiel Articles'!$A$2:$F$634,6,FALSE),""))</f>
      </c>
      <c r="J5777" s="78">
        <f>IF(OR($E5777="",$H5777=""),"",$H5777*$I5777)</f>
      </c>
      <c r="K5777" s="79" t="str">
        <v/>
      </c>
    </row>
    <row r="5778">
      <c r="A5778" s="81" t="str">
        <v/>
      </c>
      <c r="B5778" s="81" t="str">
        <v/>
      </c>
      <c r="C5778" s="83">
        <f>IF($E5778="","",IFERROR(VLOOKUP(TRIM(E5778&amp;""),'Référentiel Articles'!$A$2:$F$634,2,FALSE),""))</f>
      </c>
      <c r="D5778" s="83">
        <f>IF($E5778="","",IFERROR(VLOOKUP(TRIM(E5778&amp;""),'Référentiel Articles'!$A$2:$F$634,3,FALSE),""))</f>
      </c>
      <c r="E5778" s="81" t="str">
        <v/>
      </c>
      <c r="F5778" s="83">
        <f>IF($E5778="","",IFERROR(VLOOKUP(TRIM(E5778&amp;""),'Référentiel Articles'!$A$2:$F$634,4,FALSE),""))</f>
      </c>
      <c r="G5778" s="84">
        <f>IF($E5778="","",IFERROR(VLOOKUP(TRIM(E5778&amp;""),'Référentiel Articles'!$A$2:$F$634,5,FALSE),""))</f>
      </c>
      <c r="H5778" s="85" t="str">
        <v/>
      </c>
      <c r="I5778" s="84">
        <f>IF($E5778="","",IFERROR(VLOOKUP(TRIM(E5778&amp;""),'Référentiel Articles'!$A$2:$F$634,6,FALSE),""))</f>
      </c>
      <c r="J5778" s="90">
        <f>IF(OR($E5778="",$H5778=""),"",$H5778*$I5778)</f>
      </c>
      <c r="K5778" s="87" t="str">
        <v/>
      </c>
    </row>
    <row r="5779">
      <c r="A5779" s="74" t="str">
        <v/>
      </c>
      <c r="B5779" s="74" t="str">
        <v/>
      </c>
      <c r="C5779" s="75">
        <f>IF($E5779="","",IFERROR(VLOOKUP(TRIM(E5779&amp;""),'Référentiel Articles'!$A$2:$F$634,2,FALSE),""))</f>
      </c>
      <c r="D5779" s="75">
        <f>IF($E5779="","",IFERROR(VLOOKUP(TRIM(E5779&amp;""),'Référentiel Articles'!$A$2:$F$634,3,FALSE),""))</f>
      </c>
      <c r="E5779" s="74" t="str">
        <v/>
      </c>
      <c r="F5779" s="75">
        <f>IF($E5779="","",IFERROR(VLOOKUP(TRIM(E5779&amp;""),'Référentiel Articles'!$A$2:$F$634,4,FALSE),""))</f>
      </c>
      <c r="G5779" s="76">
        <f>IF($E5779="","",IFERROR(VLOOKUP(TRIM(E5779&amp;""),'Référentiel Articles'!$A$2:$F$634,5,FALSE),""))</f>
      </c>
      <c r="H5779" s="77" t="str">
        <v/>
      </c>
      <c r="I5779" s="76">
        <f>IF($E5779="","",IFERROR(VLOOKUP(TRIM(E5779&amp;""),'Référentiel Articles'!$A$2:$F$634,6,FALSE),""))</f>
      </c>
      <c r="J5779" s="78">
        <f>IF(OR($E5779="",$H5779=""),"",$H5779*$I5779)</f>
      </c>
      <c r="K5779" s="79" t="str">
        <v/>
      </c>
    </row>
    <row r="5780">
      <c r="A5780" s="81" t="str">
        <v/>
      </c>
      <c r="B5780" s="81" t="str">
        <v/>
      </c>
      <c r="C5780" s="83">
        <f>IF($E5780="","",IFERROR(VLOOKUP(TRIM(E5780&amp;""),'Référentiel Articles'!$A$2:$F$634,2,FALSE),""))</f>
      </c>
      <c r="D5780" s="83">
        <f>IF($E5780="","",IFERROR(VLOOKUP(TRIM(E5780&amp;""),'Référentiel Articles'!$A$2:$F$634,3,FALSE),""))</f>
      </c>
      <c r="E5780" s="81" t="str">
        <v/>
      </c>
      <c r="F5780" s="83">
        <f>IF($E5780="","",IFERROR(VLOOKUP(TRIM(E5780&amp;""),'Référentiel Articles'!$A$2:$F$634,4,FALSE),""))</f>
      </c>
      <c r="G5780" s="84">
        <f>IF($E5780="","",IFERROR(VLOOKUP(TRIM(E5780&amp;""),'Référentiel Articles'!$A$2:$F$634,5,FALSE),""))</f>
      </c>
      <c r="H5780" s="85" t="str">
        <v/>
      </c>
      <c r="I5780" s="84">
        <f>IF($E5780="","",IFERROR(VLOOKUP(TRIM(E5780&amp;""),'Référentiel Articles'!$A$2:$F$634,6,FALSE),""))</f>
      </c>
      <c r="J5780" s="90">
        <f>IF(OR($E5780="",$H5780=""),"",$H5780*$I5780)</f>
      </c>
      <c r="K5780" s="87" t="str">
        <v/>
      </c>
    </row>
    <row r="5781">
      <c r="A5781" s="74" t="str">
        <v/>
      </c>
      <c r="B5781" s="74" t="str">
        <v/>
      </c>
      <c r="C5781" s="75">
        <f>IF($E5781="","",IFERROR(VLOOKUP(TRIM(E5781&amp;""),'Référentiel Articles'!$A$2:$F$634,2,FALSE),""))</f>
      </c>
      <c r="D5781" s="75">
        <f>IF($E5781="","",IFERROR(VLOOKUP(TRIM(E5781&amp;""),'Référentiel Articles'!$A$2:$F$634,3,FALSE),""))</f>
      </c>
      <c r="E5781" s="74" t="str">
        <v/>
      </c>
      <c r="F5781" s="75">
        <f>IF($E5781="","",IFERROR(VLOOKUP(TRIM(E5781&amp;""),'Référentiel Articles'!$A$2:$F$634,4,FALSE),""))</f>
      </c>
      <c r="G5781" s="76">
        <f>IF($E5781="","",IFERROR(VLOOKUP(TRIM(E5781&amp;""),'Référentiel Articles'!$A$2:$F$634,5,FALSE),""))</f>
      </c>
      <c r="H5781" s="77" t="str">
        <v/>
      </c>
      <c r="I5781" s="76">
        <f>IF($E5781="","",IFERROR(VLOOKUP(TRIM(E5781&amp;""),'Référentiel Articles'!$A$2:$F$634,6,FALSE),""))</f>
      </c>
      <c r="J5781" s="78">
        <f>IF(OR($E5781="",$H5781=""),"",$H5781*$I5781)</f>
      </c>
      <c r="K5781" s="79" t="str">
        <v/>
      </c>
    </row>
    <row r="5782">
      <c r="A5782" s="81" t="str">
        <v/>
      </c>
      <c r="B5782" s="81" t="str">
        <v/>
      </c>
      <c r="C5782" s="83">
        <f>IF($E5782="","",IFERROR(VLOOKUP(TRIM(E5782&amp;""),'Référentiel Articles'!$A$2:$F$634,2,FALSE),""))</f>
      </c>
      <c r="D5782" s="83">
        <f>IF($E5782="","",IFERROR(VLOOKUP(TRIM(E5782&amp;""),'Référentiel Articles'!$A$2:$F$634,3,FALSE),""))</f>
      </c>
      <c r="E5782" s="81" t="str">
        <v/>
      </c>
      <c r="F5782" s="83">
        <f>IF($E5782="","",IFERROR(VLOOKUP(TRIM(E5782&amp;""),'Référentiel Articles'!$A$2:$F$634,4,FALSE),""))</f>
      </c>
      <c r="G5782" s="84">
        <f>IF($E5782="","",IFERROR(VLOOKUP(TRIM(E5782&amp;""),'Référentiel Articles'!$A$2:$F$634,5,FALSE),""))</f>
      </c>
      <c r="H5782" s="85" t="str">
        <v/>
      </c>
      <c r="I5782" s="84">
        <f>IF($E5782="","",IFERROR(VLOOKUP(TRIM(E5782&amp;""),'Référentiel Articles'!$A$2:$F$634,6,FALSE),""))</f>
      </c>
      <c r="J5782" s="90">
        <f>IF(OR($E5782="",$H5782=""),"",$H5782*$I5782)</f>
      </c>
      <c r="K5782" s="87" t="str">
        <v/>
      </c>
    </row>
    <row r="5783">
      <c r="A5783" s="74" t="str">
        <v/>
      </c>
      <c r="B5783" s="74" t="str">
        <v/>
      </c>
      <c r="C5783" s="75">
        <f>IF($E5783="","",IFERROR(VLOOKUP(TRIM(E5783&amp;""),'Référentiel Articles'!$A$2:$F$634,2,FALSE),""))</f>
      </c>
      <c r="D5783" s="75">
        <f>IF($E5783="","",IFERROR(VLOOKUP(TRIM(E5783&amp;""),'Référentiel Articles'!$A$2:$F$634,3,FALSE),""))</f>
      </c>
      <c r="E5783" s="74" t="str">
        <v/>
      </c>
      <c r="F5783" s="75">
        <f>IF($E5783="","",IFERROR(VLOOKUP(TRIM(E5783&amp;""),'Référentiel Articles'!$A$2:$F$634,4,FALSE),""))</f>
      </c>
      <c r="G5783" s="76">
        <f>IF($E5783="","",IFERROR(VLOOKUP(TRIM(E5783&amp;""),'Référentiel Articles'!$A$2:$F$634,5,FALSE),""))</f>
      </c>
      <c r="H5783" s="77" t="str">
        <v/>
      </c>
      <c r="I5783" s="76">
        <f>IF($E5783="","",IFERROR(VLOOKUP(TRIM(E5783&amp;""),'Référentiel Articles'!$A$2:$F$634,6,FALSE),""))</f>
      </c>
      <c r="J5783" s="78">
        <f>IF(OR($E5783="",$H5783=""),"",$H5783*$I5783)</f>
      </c>
      <c r="K5783" s="79" t="str">
        <v/>
      </c>
    </row>
    <row r="5784">
      <c r="A5784" s="81" t="str">
        <v/>
      </c>
      <c r="B5784" s="81" t="str">
        <v/>
      </c>
      <c r="C5784" s="83">
        <f>IF($E5784="","",IFERROR(VLOOKUP(TRIM(E5784&amp;""),'Référentiel Articles'!$A$2:$F$634,2,FALSE),""))</f>
      </c>
      <c r="D5784" s="83">
        <f>IF($E5784="","",IFERROR(VLOOKUP(TRIM(E5784&amp;""),'Référentiel Articles'!$A$2:$F$634,3,FALSE),""))</f>
      </c>
      <c r="E5784" s="81" t="str">
        <v/>
      </c>
      <c r="F5784" s="83">
        <f>IF($E5784="","",IFERROR(VLOOKUP(TRIM(E5784&amp;""),'Référentiel Articles'!$A$2:$F$634,4,FALSE),""))</f>
      </c>
      <c r="G5784" s="84">
        <f>IF($E5784="","",IFERROR(VLOOKUP(TRIM(E5784&amp;""),'Référentiel Articles'!$A$2:$F$634,5,FALSE),""))</f>
      </c>
      <c r="H5784" s="85" t="str">
        <v/>
      </c>
      <c r="I5784" s="84">
        <f>IF($E5784="","",IFERROR(VLOOKUP(TRIM(E5784&amp;""),'Référentiel Articles'!$A$2:$F$634,6,FALSE),""))</f>
      </c>
      <c r="J5784" s="90">
        <f>IF(OR($E5784="",$H5784=""),"",$H5784*$I5784)</f>
      </c>
      <c r="K5784" s="87" t="str">
        <v/>
      </c>
    </row>
    <row r="5785">
      <c r="A5785" s="74" t="str">
        <v/>
      </c>
      <c r="B5785" s="74" t="str">
        <v/>
      </c>
      <c r="C5785" s="75">
        <f>IF($E5785="","",IFERROR(VLOOKUP(TRIM(E5785&amp;""),'Référentiel Articles'!$A$2:$F$634,2,FALSE),""))</f>
      </c>
      <c r="D5785" s="75">
        <f>IF($E5785="","",IFERROR(VLOOKUP(TRIM(E5785&amp;""),'Référentiel Articles'!$A$2:$F$634,3,FALSE),""))</f>
      </c>
      <c r="E5785" s="74" t="str">
        <v/>
      </c>
      <c r="F5785" s="75">
        <f>IF($E5785="","",IFERROR(VLOOKUP(TRIM(E5785&amp;""),'Référentiel Articles'!$A$2:$F$634,4,FALSE),""))</f>
      </c>
      <c r="G5785" s="76">
        <f>IF($E5785="","",IFERROR(VLOOKUP(TRIM(E5785&amp;""),'Référentiel Articles'!$A$2:$F$634,5,FALSE),""))</f>
      </c>
      <c r="H5785" s="77" t="str">
        <v/>
      </c>
      <c r="I5785" s="76">
        <f>IF($E5785="","",IFERROR(VLOOKUP(TRIM(E5785&amp;""),'Référentiel Articles'!$A$2:$F$634,6,FALSE),""))</f>
      </c>
      <c r="J5785" s="78">
        <f>IF(OR($E5785="",$H5785=""),"",$H5785*$I5785)</f>
      </c>
      <c r="K5785" s="79" t="str">
        <v/>
      </c>
    </row>
    <row r="5786">
      <c r="A5786" s="81" t="str">
        <v/>
      </c>
      <c r="B5786" s="81" t="str">
        <v/>
      </c>
      <c r="C5786" s="83">
        <f>IF($E5786="","",IFERROR(VLOOKUP(TRIM(E5786&amp;""),'Référentiel Articles'!$A$2:$F$634,2,FALSE),""))</f>
      </c>
      <c r="D5786" s="83">
        <f>IF($E5786="","",IFERROR(VLOOKUP(TRIM(E5786&amp;""),'Référentiel Articles'!$A$2:$F$634,3,FALSE),""))</f>
      </c>
      <c r="E5786" s="81" t="str">
        <v/>
      </c>
      <c r="F5786" s="83">
        <f>IF($E5786="","",IFERROR(VLOOKUP(TRIM(E5786&amp;""),'Référentiel Articles'!$A$2:$F$634,4,FALSE),""))</f>
      </c>
      <c r="G5786" s="84">
        <f>IF($E5786="","",IFERROR(VLOOKUP(TRIM(E5786&amp;""),'Référentiel Articles'!$A$2:$F$634,5,FALSE),""))</f>
      </c>
      <c r="H5786" s="85" t="str">
        <v/>
      </c>
      <c r="I5786" s="84">
        <f>IF($E5786="","",IFERROR(VLOOKUP(TRIM(E5786&amp;""),'Référentiel Articles'!$A$2:$F$634,6,FALSE),""))</f>
      </c>
      <c r="J5786" s="90">
        <f>IF(OR($E5786="",$H5786=""),"",$H5786*$I5786)</f>
      </c>
      <c r="K5786" s="87" t="str">
        <v/>
      </c>
    </row>
    <row r="5787">
      <c r="A5787" s="74" t="str">
        <v/>
      </c>
      <c r="B5787" s="74" t="str">
        <v/>
      </c>
      <c r="C5787" s="75">
        <f>IF($E5787="","",IFERROR(VLOOKUP(TRIM(E5787&amp;""),'Référentiel Articles'!$A$2:$F$634,2,FALSE),""))</f>
      </c>
      <c r="D5787" s="75">
        <f>IF($E5787="","",IFERROR(VLOOKUP(TRIM(E5787&amp;""),'Référentiel Articles'!$A$2:$F$634,3,FALSE),""))</f>
      </c>
      <c r="E5787" s="74" t="str">
        <v/>
      </c>
      <c r="F5787" s="75">
        <f>IF($E5787="","",IFERROR(VLOOKUP(TRIM(E5787&amp;""),'Référentiel Articles'!$A$2:$F$634,4,FALSE),""))</f>
      </c>
      <c r="G5787" s="76">
        <f>IF($E5787="","",IFERROR(VLOOKUP(TRIM(E5787&amp;""),'Référentiel Articles'!$A$2:$F$634,5,FALSE),""))</f>
      </c>
      <c r="H5787" s="77" t="str">
        <v/>
      </c>
      <c r="I5787" s="76">
        <f>IF($E5787="","",IFERROR(VLOOKUP(TRIM(E5787&amp;""),'Référentiel Articles'!$A$2:$F$634,6,FALSE),""))</f>
      </c>
      <c r="J5787" s="78">
        <f>IF(OR($E5787="",$H5787=""),"",$H5787*$I5787)</f>
      </c>
      <c r="K5787" s="79" t="str">
        <v/>
      </c>
    </row>
    <row r="5788">
      <c r="A5788" s="81" t="str">
        <v/>
      </c>
      <c r="B5788" s="81" t="str">
        <v/>
      </c>
      <c r="C5788" s="83">
        <f>IF($E5788="","",IFERROR(VLOOKUP(TRIM(E5788&amp;""),'Référentiel Articles'!$A$2:$F$634,2,FALSE),""))</f>
      </c>
      <c r="D5788" s="83">
        <f>IF($E5788="","",IFERROR(VLOOKUP(TRIM(E5788&amp;""),'Référentiel Articles'!$A$2:$F$634,3,FALSE),""))</f>
      </c>
      <c r="E5788" s="81" t="str">
        <v/>
      </c>
      <c r="F5788" s="83">
        <f>IF($E5788="","",IFERROR(VLOOKUP(TRIM(E5788&amp;""),'Référentiel Articles'!$A$2:$F$634,4,FALSE),""))</f>
      </c>
      <c r="G5788" s="84">
        <f>IF($E5788="","",IFERROR(VLOOKUP(TRIM(E5788&amp;""),'Référentiel Articles'!$A$2:$F$634,5,FALSE),""))</f>
      </c>
      <c r="H5788" s="85" t="str">
        <v/>
      </c>
      <c r="I5788" s="84">
        <f>IF($E5788="","",IFERROR(VLOOKUP(TRIM(E5788&amp;""),'Référentiel Articles'!$A$2:$F$634,6,FALSE),""))</f>
      </c>
      <c r="J5788" s="90">
        <f>IF(OR($E5788="",$H5788=""),"",$H5788*$I5788)</f>
      </c>
      <c r="K5788" s="87" t="str">
        <v/>
      </c>
    </row>
    <row r="5789">
      <c r="A5789" s="74" t="str">
        <v/>
      </c>
      <c r="B5789" s="74" t="str">
        <v/>
      </c>
      <c r="C5789" s="75">
        <f>IF($E5789="","",IFERROR(VLOOKUP(TRIM(E5789&amp;""),'Référentiel Articles'!$A$2:$F$634,2,FALSE),""))</f>
      </c>
      <c r="D5789" s="75">
        <f>IF($E5789="","",IFERROR(VLOOKUP(TRIM(E5789&amp;""),'Référentiel Articles'!$A$2:$F$634,3,FALSE),""))</f>
      </c>
      <c r="E5789" s="74" t="str">
        <v/>
      </c>
      <c r="F5789" s="75">
        <f>IF($E5789="","",IFERROR(VLOOKUP(TRIM(E5789&amp;""),'Référentiel Articles'!$A$2:$F$634,4,FALSE),""))</f>
      </c>
      <c r="G5789" s="76">
        <f>IF($E5789="","",IFERROR(VLOOKUP(TRIM(E5789&amp;""),'Référentiel Articles'!$A$2:$F$634,5,FALSE),""))</f>
      </c>
      <c r="H5789" s="77" t="str">
        <v/>
      </c>
      <c r="I5789" s="76">
        <f>IF($E5789="","",IFERROR(VLOOKUP(TRIM(E5789&amp;""),'Référentiel Articles'!$A$2:$F$634,6,FALSE),""))</f>
      </c>
      <c r="J5789" s="78">
        <f>IF(OR($E5789="",$H5789=""),"",$H5789*$I5789)</f>
      </c>
      <c r="K5789" s="79" t="str">
        <v/>
      </c>
    </row>
    <row r="5790">
      <c r="A5790" s="81" t="str">
        <v/>
      </c>
      <c r="B5790" s="81" t="str">
        <v/>
      </c>
      <c r="C5790" s="83">
        <f>IF($E5790="","",IFERROR(VLOOKUP(TRIM(E5790&amp;""),'Référentiel Articles'!$A$2:$F$634,2,FALSE),""))</f>
      </c>
      <c r="D5790" s="83">
        <f>IF($E5790="","",IFERROR(VLOOKUP(TRIM(E5790&amp;""),'Référentiel Articles'!$A$2:$F$634,3,FALSE),""))</f>
      </c>
      <c r="E5790" s="81" t="str">
        <v/>
      </c>
      <c r="F5790" s="83">
        <f>IF($E5790="","",IFERROR(VLOOKUP(TRIM(E5790&amp;""),'Référentiel Articles'!$A$2:$F$634,4,FALSE),""))</f>
      </c>
      <c r="G5790" s="84">
        <f>IF($E5790="","",IFERROR(VLOOKUP(TRIM(E5790&amp;""),'Référentiel Articles'!$A$2:$F$634,5,FALSE),""))</f>
      </c>
      <c r="H5790" s="85" t="str">
        <v/>
      </c>
      <c r="I5790" s="84">
        <f>IF($E5790="","",IFERROR(VLOOKUP(TRIM(E5790&amp;""),'Référentiel Articles'!$A$2:$F$634,6,FALSE),""))</f>
      </c>
      <c r="J5790" s="90">
        <f>IF(OR($E5790="",$H5790=""),"",$H5790*$I5790)</f>
      </c>
      <c r="K5790" s="87" t="str">
        <v/>
      </c>
    </row>
    <row r="5791">
      <c r="A5791" s="74" t="str">
        <v/>
      </c>
      <c r="B5791" s="74" t="str">
        <v/>
      </c>
      <c r="C5791" s="75">
        <f>IF($E5791="","",IFERROR(VLOOKUP(TRIM(E5791&amp;""),'Référentiel Articles'!$A$2:$F$634,2,FALSE),""))</f>
      </c>
      <c r="D5791" s="75">
        <f>IF($E5791="","",IFERROR(VLOOKUP(TRIM(E5791&amp;""),'Référentiel Articles'!$A$2:$F$634,3,FALSE),""))</f>
      </c>
      <c r="E5791" s="74" t="str">
        <v/>
      </c>
      <c r="F5791" s="75">
        <f>IF($E5791="","",IFERROR(VLOOKUP(TRIM(E5791&amp;""),'Référentiel Articles'!$A$2:$F$634,4,FALSE),""))</f>
      </c>
      <c r="G5791" s="76">
        <f>IF($E5791="","",IFERROR(VLOOKUP(TRIM(E5791&amp;""),'Référentiel Articles'!$A$2:$F$634,5,FALSE),""))</f>
      </c>
      <c r="H5791" s="77" t="str">
        <v/>
      </c>
      <c r="I5791" s="76">
        <f>IF($E5791="","",IFERROR(VLOOKUP(TRIM(E5791&amp;""),'Référentiel Articles'!$A$2:$F$634,6,FALSE),""))</f>
      </c>
      <c r="J5791" s="78">
        <f>IF(OR($E5791="",$H5791=""),"",$H5791*$I5791)</f>
      </c>
      <c r="K5791" s="79" t="str">
        <v/>
      </c>
    </row>
    <row r="5792">
      <c r="A5792" s="81" t="str">
        <v/>
      </c>
      <c r="B5792" s="81" t="str">
        <v/>
      </c>
      <c r="C5792" s="83">
        <f>IF($E5792="","",IFERROR(VLOOKUP(TRIM(E5792&amp;""),'Référentiel Articles'!$A$2:$F$634,2,FALSE),""))</f>
      </c>
      <c r="D5792" s="83">
        <f>IF($E5792="","",IFERROR(VLOOKUP(TRIM(E5792&amp;""),'Référentiel Articles'!$A$2:$F$634,3,FALSE),""))</f>
      </c>
      <c r="E5792" s="81" t="str">
        <v/>
      </c>
      <c r="F5792" s="83">
        <f>IF($E5792="","",IFERROR(VLOOKUP(TRIM(E5792&amp;""),'Référentiel Articles'!$A$2:$F$634,4,FALSE),""))</f>
      </c>
      <c r="G5792" s="84">
        <f>IF($E5792="","",IFERROR(VLOOKUP(TRIM(E5792&amp;""),'Référentiel Articles'!$A$2:$F$634,5,FALSE),""))</f>
      </c>
      <c r="H5792" s="85" t="str">
        <v/>
      </c>
      <c r="I5792" s="84">
        <f>IF($E5792="","",IFERROR(VLOOKUP(TRIM(E5792&amp;""),'Référentiel Articles'!$A$2:$F$634,6,FALSE),""))</f>
      </c>
      <c r="J5792" s="90">
        <f>IF(OR($E5792="",$H5792=""),"",$H5792*$I5792)</f>
      </c>
      <c r="K5792" s="87" t="str">
        <v/>
      </c>
    </row>
    <row r="5793">
      <c r="A5793" s="74" t="str">
        <v/>
      </c>
      <c r="B5793" s="74" t="str">
        <v/>
      </c>
      <c r="C5793" s="75">
        <f>IF($E5793="","",IFERROR(VLOOKUP(TRIM(E5793&amp;""),'Référentiel Articles'!$A$2:$F$634,2,FALSE),""))</f>
      </c>
      <c r="D5793" s="75">
        <f>IF($E5793="","",IFERROR(VLOOKUP(TRIM(E5793&amp;""),'Référentiel Articles'!$A$2:$F$634,3,FALSE),""))</f>
      </c>
      <c r="E5793" s="74" t="str">
        <v/>
      </c>
      <c r="F5793" s="75">
        <f>IF($E5793="","",IFERROR(VLOOKUP(TRIM(E5793&amp;""),'Référentiel Articles'!$A$2:$F$634,4,FALSE),""))</f>
      </c>
      <c r="G5793" s="76">
        <f>IF($E5793="","",IFERROR(VLOOKUP(TRIM(E5793&amp;""),'Référentiel Articles'!$A$2:$F$634,5,FALSE),""))</f>
      </c>
      <c r="H5793" s="77" t="str">
        <v/>
      </c>
      <c r="I5793" s="76">
        <f>IF($E5793="","",IFERROR(VLOOKUP(TRIM(E5793&amp;""),'Référentiel Articles'!$A$2:$F$634,6,FALSE),""))</f>
      </c>
      <c r="J5793" s="78">
        <f>IF(OR($E5793="",$H5793=""),"",$H5793*$I5793)</f>
      </c>
      <c r="K5793" s="79" t="str">
        <v/>
      </c>
    </row>
    <row r="5794">
      <c r="A5794" s="81" t="str">
        <v/>
      </c>
      <c r="B5794" s="81" t="str">
        <v/>
      </c>
      <c r="C5794" s="83">
        <f>IF($E5794="","",IFERROR(VLOOKUP(TRIM(E5794&amp;""),'Référentiel Articles'!$A$2:$F$634,2,FALSE),""))</f>
      </c>
      <c r="D5794" s="83">
        <f>IF($E5794="","",IFERROR(VLOOKUP(TRIM(E5794&amp;""),'Référentiel Articles'!$A$2:$F$634,3,FALSE),""))</f>
      </c>
      <c r="E5794" s="81" t="str">
        <v/>
      </c>
      <c r="F5794" s="83">
        <f>IF($E5794="","",IFERROR(VLOOKUP(TRIM(E5794&amp;""),'Référentiel Articles'!$A$2:$F$634,4,FALSE),""))</f>
      </c>
      <c r="G5794" s="84">
        <f>IF($E5794="","",IFERROR(VLOOKUP(TRIM(E5794&amp;""),'Référentiel Articles'!$A$2:$F$634,5,FALSE),""))</f>
      </c>
      <c r="H5794" s="85" t="str">
        <v/>
      </c>
      <c r="I5794" s="84">
        <f>IF($E5794="","",IFERROR(VLOOKUP(TRIM(E5794&amp;""),'Référentiel Articles'!$A$2:$F$634,6,FALSE),""))</f>
      </c>
      <c r="J5794" s="90">
        <f>IF(OR($E5794="",$H5794=""),"",$H5794*$I5794)</f>
      </c>
      <c r="K5794" s="87" t="str">
        <v/>
      </c>
    </row>
    <row r="5795">
      <c r="A5795" s="74" t="str">
        <v/>
      </c>
      <c r="B5795" s="74" t="str">
        <v/>
      </c>
      <c r="C5795" s="75">
        <f>IF($E5795="","",IFERROR(VLOOKUP(TRIM(E5795&amp;""),'Référentiel Articles'!$A$2:$F$634,2,FALSE),""))</f>
      </c>
      <c r="D5795" s="75">
        <f>IF($E5795="","",IFERROR(VLOOKUP(TRIM(E5795&amp;""),'Référentiel Articles'!$A$2:$F$634,3,FALSE),""))</f>
      </c>
      <c r="E5795" s="74" t="str">
        <v/>
      </c>
      <c r="F5795" s="75">
        <f>IF($E5795="","",IFERROR(VLOOKUP(TRIM(E5795&amp;""),'Référentiel Articles'!$A$2:$F$634,4,FALSE),""))</f>
      </c>
      <c r="G5795" s="76">
        <f>IF($E5795="","",IFERROR(VLOOKUP(TRIM(E5795&amp;""),'Référentiel Articles'!$A$2:$F$634,5,FALSE),""))</f>
      </c>
      <c r="H5795" s="77" t="str">
        <v/>
      </c>
      <c r="I5795" s="76">
        <f>IF($E5795="","",IFERROR(VLOOKUP(TRIM(E5795&amp;""),'Référentiel Articles'!$A$2:$F$634,6,FALSE),""))</f>
      </c>
      <c r="J5795" s="78">
        <f>IF(OR($E5795="",$H5795=""),"",$H5795*$I5795)</f>
      </c>
      <c r="K5795" s="79" t="str">
        <v/>
      </c>
    </row>
    <row r="5796">
      <c r="A5796" s="81" t="str">
        <v/>
      </c>
      <c r="B5796" s="81" t="str">
        <v/>
      </c>
      <c r="C5796" s="83">
        <f>IF($E5796="","",IFERROR(VLOOKUP(TRIM(E5796&amp;""),'Référentiel Articles'!$A$2:$F$634,2,FALSE),""))</f>
      </c>
      <c r="D5796" s="83">
        <f>IF($E5796="","",IFERROR(VLOOKUP(TRIM(E5796&amp;""),'Référentiel Articles'!$A$2:$F$634,3,FALSE),""))</f>
      </c>
      <c r="E5796" s="81" t="str">
        <v/>
      </c>
      <c r="F5796" s="83">
        <f>IF($E5796="","",IFERROR(VLOOKUP(TRIM(E5796&amp;""),'Référentiel Articles'!$A$2:$F$634,4,FALSE),""))</f>
      </c>
      <c r="G5796" s="84">
        <f>IF($E5796="","",IFERROR(VLOOKUP(TRIM(E5796&amp;""),'Référentiel Articles'!$A$2:$F$634,5,FALSE),""))</f>
      </c>
      <c r="H5796" s="85" t="str">
        <v/>
      </c>
      <c r="I5796" s="84">
        <f>IF($E5796="","",IFERROR(VLOOKUP(TRIM(E5796&amp;""),'Référentiel Articles'!$A$2:$F$634,6,FALSE),""))</f>
      </c>
      <c r="J5796" s="90">
        <f>IF(OR($E5796="",$H5796=""),"",$H5796*$I5796)</f>
      </c>
      <c r="K5796" s="87" t="str">
        <v/>
      </c>
    </row>
    <row r="5797">
      <c r="A5797" s="74" t="str">
        <v/>
      </c>
      <c r="B5797" s="74" t="str">
        <v/>
      </c>
      <c r="C5797" s="75">
        <f>IF($E5797="","",IFERROR(VLOOKUP(TRIM(E5797&amp;""),'Référentiel Articles'!$A$2:$F$634,2,FALSE),""))</f>
      </c>
      <c r="D5797" s="75">
        <f>IF($E5797="","",IFERROR(VLOOKUP(TRIM(E5797&amp;""),'Référentiel Articles'!$A$2:$F$634,3,FALSE),""))</f>
      </c>
      <c r="E5797" s="74" t="str">
        <v/>
      </c>
      <c r="F5797" s="75">
        <f>IF($E5797="","",IFERROR(VLOOKUP(TRIM(E5797&amp;""),'Référentiel Articles'!$A$2:$F$634,4,FALSE),""))</f>
      </c>
      <c r="G5797" s="76">
        <f>IF($E5797="","",IFERROR(VLOOKUP(TRIM(E5797&amp;""),'Référentiel Articles'!$A$2:$F$634,5,FALSE),""))</f>
      </c>
      <c r="H5797" s="77" t="str">
        <v/>
      </c>
      <c r="I5797" s="76">
        <f>IF($E5797="","",IFERROR(VLOOKUP(TRIM(E5797&amp;""),'Référentiel Articles'!$A$2:$F$634,6,FALSE),""))</f>
      </c>
      <c r="J5797" s="78">
        <f>IF(OR($E5797="",$H5797=""),"",$H5797*$I5797)</f>
      </c>
      <c r="K5797" s="79" t="str">
        <v/>
      </c>
    </row>
    <row r="5798">
      <c r="A5798" s="81" t="str">
        <v/>
      </c>
      <c r="B5798" s="81" t="str">
        <v/>
      </c>
      <c r="C5798" s="83">
        <f>IF($E5798="","",IFERROR(VLOOKUP(TRIM(E5798&amp;""),'Référentiel Articles'!$A$2:$F$634,2,FALSE),""))</f>
      </c>
      <c r="D5798" s="83">
        <f>IF($E5798="","",IFERROR(VLOOKUP(TRIM(E5798&amp;""),'Référentiel Articles'!$A$2:$F$634,3,FALSE),""))</f>
      </c>
      <c r="E5798" s="81" t="str">
        <v/>
      </c>
      <c r="F5798" s="83">
        <f>IF($E5798="","",IFERROR(VLOOKUP(TRIM(E5798&amp;""),'Référentiel Articles'!$A$2:$F$634,4,FALSE),""))</f>
      </c>
      <c r="G5798" s="84">
        <f>IF($E5798="","",IFERROR(VLOOKUP(TRIM(E5798&amp;""),'Référentiel Articles'!$A$2:$F$634,5,FALSE),""))</f>
      </c>
      <c r="H5798" s="85" t="str">
        <v/>
      </c>
      <c r="I5798" s="84">
        <f>IF($E5798="","",IFERROR(VLOOKUP(TRIM(E5798&amp;""),'Référentiel Articles'!$A$2:$F$634,6,FALSE),""))</f>
      </c>
      <c r="J5798" s="90">
        <f>IF(OR($E5798="",$H5798=""),"",$H5798*$I5798)</f>
      </c>
      <c r="K5798" s="87" t="str">
        <v/>
      </c>
    </row>
    <row r="5799">
      <c r="A5799" s="74" t="str">
        <v/>
      </c>
      <c r="B5799" s="74" t="str">
        <v/>
      </c>
      <c r="C5799" s="75">
        <f>IF($E5799="","",IFERROR(VLOOKUP(TRIM(E5799&amp;""),'Référentiel Articles'!$A$2:$F$634,2,FALSE),""))</f>
      </c>
      <c r="D5799" s="75">
        <f>IF($E5799="","",IFERROR(VLOOKUP(TRIM(E5799&amp;""),'Référentiel Articles'!$A$2:$F$634,3,FALSE),""))</f>
      </c>
      <c r="E5799" s="74" t="str">
        <v/>
      </c>
      <c r="F5799" s="75">
        <f>IF($E5799="","",IFERROR(VLOOKUP(TRIM(E5799&amp;""),'Référentiel Articles'!$A$2:$F$634,4,FALSE),""))</f>
      </c>
      <c r="G5799" s="76">
        <f>IF($E5799="","",IFERROR(VLOOKUP(TRIM(E5799&amp;""),'Référentiel Articles'!$A$2:$F$634,5,FALSE),""))</f>
      </c>
      <c r="H5799" s="77" t="str">
        <v/>
      </c>
      <c r="I5799" s="76">
        <f>IF($E5799="","",IFERROR(VLOOKUP(TRIM(E5799&amp;""),'Référentiel Articles'!$A$2:$F$634,6,FALSE),""))</f>
      </c>
      <c r="J5799" s="78">
        <f>IF(OR($E5799="",$H5799=""),"",$H5799*$I5799)</f>
      </c>
      <c r="K5799" s="79" t="str">
        <v/>
      </c>
    </row>
    <row r="5800">
      <c r="A5800" s="81" t="str">
        <v/>
      </c>
      <c r="B5800" s="81" t="str">
        <v/>
      </c>
      <c r="C5800" s="83">
        <f>IF($E5800="","",IFERROR(VLOOKUP(TRIM(E5800&amp;""),'Référentiel Articles'!$A$2:$F$634,2,FALSE),""))</f>
      </c>
      <c r="D5800" s="83">
        <f>IF($E5800="","",IFERROR(VLOOKUP(TRIM(E5800&amp;""),'Référentiel Articles'!$A$2:$F$634,3,FALSE),""))</f>
      </c>
      <c r="E5800" s="81" t="str">
        <v/>
      </c>
      <c r="F5800" s="83">
        <f>IF($E5800="","",IFERROR(VLOOKUP(TRIM(E5800&amp;""),'Référentiel Articles'!$A$2:$F$634,4,FALSE),""))</f>
      </c>
      <c r="G5800" s="84">
        <f>IF($E5800="","",IFERROR(VLOOKUP(TRIM(E5800&amp;""),'Référentiel Articles'!$A$2:$F$634,5,FALSE),""))</f>
      </c>
      <c r="H5800" s="85" t="str">
        <v/>
      </c>
      <c r="I5800" s="84">
        <f>IF($E5800="","",IFERROR(VLOOKUP(TRIM(E5800&amp;""),'Référentiel Articles'!$A$2:$F$634,6,FALSE),""))</f>
      </c>
      <c r="J5800" s="90">
        <f>IF(OR($E5800="",$H5800=""),"",$H5800*$I5800)</f>
      </c>
      <c r="K5800" s="87" t="str">
        <v/>
      </c>
    </row>
    <row r="5801">
      <c r="A5801" s="74" t="str">
        <v/>
      </c>
      <c r="B5801" s="74" t="str">
        <v/>
      </c>
      <c r="C5801" s="75">
        <f>IF($E5801="","",IFERROR(VLOOKUP(TRIM(E5801&amp;""),'Référentiel Articles'!$A$2:$F$634,2,FALSE),""))</f>
      </c>
      <c r="D5801" s="75">
        <f>IF($E5801="","",IFERROR(VLOOKUP(TRIM(E5801&amp;""),'Référentiel Articles'!$A$2:$F$634,3,FALSE),""))</f>
      </c>
      <c r="E5801" s="74" t="str">
        <v/>
      </c>
      <c r="F5801" s="75">
        <f>IF($E5801="","",IFERROR(VLOOKUP(TRIM(E5801&amp;""),'Référentiel Articles'!$A$2:$F$634,4,FALSE),""))</f>
      </c>
      <c r="G5801" s="76">
        <f>IF($E5801="","",IFERROR(VLOOKUP(TRIM(E5801&amp;""),'Référentiel Articles'!$A$2:$F$634,5,FALSE),""))</f>
      </c>
      <c r="H5801" s="77" t="str">
        <v/>
      </c>
      <c r="I5801" s="76">
        <f>IF($E5801="","",IFERROR(VLOOKUP(TRIM(E5801&amp;""),'Référentiel Articles'!$A$2:$F$634,6,FALSE),""))</f>
      </c>
      <c r="J5801" s="78">
        <f>IF(OR($E5801="",$H5801=""),"",$H5801*$I5801)</f>
      </c>
      <c r="K5801" s="79" t="str">
        <v/>
      </c>
    </row>
    <row r="5802">
      <c r="A5802" s="81" t="str">
        <v/>
      </c>
      <c r="B5802" s="81" t="str">
        <v/>
      </c>
      <c r="C5802" s="83">
        <f>IF($E5802="","",IFERROR(VLOOKUP(TRIM(E5802&amp;""),'Référentiel Articles'!$A$2:$F$634,2,FALSE),""))</f>
      </c>
      <c r="D5802" s="83">
        <f>IF($E5802="","",IFERROR(VLOOKUP(TRIM(E5802&amp;""),'Référentiel Articles'!$A$2:$F$634,3,FALSE),""))</f>
      </c>
      <c r="E5802" s="81" t="str">
        <v/>
      </c>
      <c r="F5802" s="83">
        <f>IF($E5802="","",IFERROR(VLOOKUP(TRIM(E5802&amp;""),'Référentiel Articles'!$A$2:$F$634,4,FALSE),""))</f>
      </c>
      <c r="G5802" s="84">
        <f>IF($E5802="","",IFERROR(VLOOKUP(TRIM(E5802&amp;""),'Référentiel Articles'!$A$2:$F$634,5,FALSE),""))</f>
      </c>
      <c r="H5802" s="85" t="str">
        <v/>
      </c>
      <c r="I5802" s="84">
        <f>IF($E5802="","",IFERROR(VLOOKUP(TRIM(E5802&amp;""),'Référentiel Articles'!$A$2:$F$634,6,FALSE),""))</f>
      </c>
      <c r="J5802" s="90">
        <f>IF(OR($E5802="",$H5802=""),"",$H5802*$I5802)</f>
      </c>
      <c r="K5802" s="87" t="str">
        <v/>
      </c>
    </row>
    <row r="5803">
      <c r="A5803" s="74" t="str">
        <v/>
      </c>
      <c r="B5803" s="74" t="str">
        <v/>
      </c>
      <c r="C5803" s="75">
        <f>IF($E5803="","",IFERROR(VLOOKUP(TRIM(E5803&amp;""),'Référentiel Articles'!$A$2:$F$634,2,FALSE),""))</f>
      </c>
      <c r="D5803" s="75">
        <f>IF($E5803="","",IFERROR(VLOOKUP(TRIM(E5803&amp;""),'Référentiel Articles'!$A$2:$F$634,3,FALSE),""))</f>
      </c>
      <c r="E5803" s="74" t="str">
        <v/>
      </c>
      <c r="F5803" s="75">
        <f>IF($E5803="","",IFERROR(VLOOKUP(TRIM(E5803&amp;""),'Référentiel Articles'!$A$2:$F$634,4,FALSE),""))</f>
      </c>
      <c r="G5803" s="76">
        <f>IF($E5803="","",IFERROR(VLOOKUP(TRIM(E5803&amp;""),'Référentiel Articles'!$A$2:$F$634,5,FALSE),""))</f>
      </c>
      <c r="H5803" s="77" t="str">
        <v/>
      </c>
      <c r="I5803" s="76">
        <f>IF($E5803="","",IFERROR(VLOOKUP(TRIM(E5803&amp;""),'Référentiel Articles'!$A$2:$F$634,6,FALSE),""))</f>
      </c>
      <c r="J5803" s="78">
        <f>IF(OR($E5803="",$H5803=""),"",$H5803*$I5803)</f>
      </c>
      <c r="K5803" s="79" t="str">
        <v/>
      </c>
    </row>
    <row r="5804">
      <c r="A5804" s="81" t="str">
        <v/>
      </c>
      <c r="B5804" s="81" t="str">
        <v/>
      </c>
      <c r="C5804" s="83">
        <f>IF($E5804="","",IFERROR(VLOOKUP(TRIM(E5804&amp;""),'Référentiel Articles'!$A$2:$F$634,2,FALSE),""))</f>
      </c>
      <c r="D5804" s="83">
        <f>IF($E5804="","",IFERROR(VLOOKUP(TRIM(E5804&amp;""),'Référentiel Articles'!$A$2:$F$634,3,FALSE),""))</f>
      </c>
      <c r="E5804" s="81" t="str">
        <v/>
      </c>
      <c r="F5804" s="83">
        <f>IF($E5804="","",IFERROR(VLOOKUP(TRIM(E5804&amp;""),'Référentiel Articles'!$A$2:$F$634,4,FALSE),""))</f>
      </c>
      <c r="G5804" s="84">
        <f>IF($E5804="","",IFERROR(VLOOKUP(TRIM(E5804&amp;""),'Référentiel Articles'!$A$2:$F$634,5,FALSE),""))</f>
      </c>
      <c r="H5804" s="85" t="str">
        <v/>
      </c>
      <c r="I5804" s="84">
        <f>IF($E5804="","",IFERROR(VLOOKUP(TRIM(E5804&amp;""),'Référentiel Articles'!$A$2:$F$634,6,FALSE),""))</f>
      </c>
      <c r="J5804" s="90">
        <f>IF(OR($E5804="",$H5804=""),"",$H5804*$I5804)</f>
      </c>
      <c r="K5804" s="87" t="str">
        <v/>
      </c>
    </row>
    <row r="5805">
      <c r="A5805" s="74" t="str">
        <v/>
      </c>
      <c r="B5805" s="74" t="str">
        <v/>
      </c>
      <c r="C5805" s="75">
        <f>IF($E5805="","",IFERROR(VLOOKUP(TRIM(E5805&amp;""),'Référentiel Articles'!$A$2:$F$634,2,FALSE),""))</f>
      </c>
      <c r="D5805" s="75">
        <f>IF($E5805="","",IFERROR(VLOOKUP(TRIM(E5805&amp;""),'Référentiel Articles'!$A$2:$F$634,3,FALSE),""))</f>
      </c>
      <c r="E5805" s="74" t="str">
        <v/>
      </c>
      <c r="F5805" s="75">
        <f>IF($E5805="","",IFERROR(VLOOKUP(TRIM(E5805&amp;""),'Référentiel Articles'!$A$2:$F$634,4,FALSE),""))</f>
      </c>
      <c r="G5805" s="76">
        <f>IF($E5805="","",IFERROR(VLOOKUP(TRIM(E5805&amp;""),'Référentiel Articles'!$A$2:$F$634,5,FALSE),""))</f>
      </c>
      <c r="H5805" s="77" t="str">
        <v/>
      </c>
      <c r="I5805" s="76">
        <f>IF($E5805="","",IFERROR(VLOOKUP(TRIM(E5805&amp;""),'Référentiel Articles'!$A$2:$F$634,6,FALSE),""))</f>
      </c>
      <c r="J5805" s="78">
        <f>IF(OR($E5805="",$H5805=""),"",$H5805*$I5805)</f>
      </c>
      <c r="K5805" s="79" t="str">
        <v/>
      </c>
    </row>
    <row r="5806">
      <c r="A5806" s="81" t="str">
        <v/>
      </c>
      <c r="B5806" s="81" t="str">
        <v/>
      </c>
      <c r="C5806" s="83">
        <f>IF($E5806="","",IFERROR(VLOOKUP(TRIM(E5806&amp;""),'Référentiel Articles'!$A$2:$F$634,2,FALSE),""))</f>
      </c>
      <c r="D5806" s="83">
        <f>IF($E5806="","",IFERROR(VLOOKUP(TRIM(E5806&amp;""),'Référentiel Articles'!$A$2:$F$634,3,FALSE),""))</f>
      </c>
      <c r="E5806" s="81" t="str">
        <v/>
      </c>
      <c r="F5806" s="83">
        <f>IF($E5806="","",IFERROR(VLOOKUP(TRIM(E5806&amp;""),'Référentiel Articles'!$A$2:$F$634,4,FALSE),""))</f>
      </c>
      <c r="G5806" s="84">
        <f>IF($E5806="","",IFERROR(VLOOKUP(TRIM(E5806&amp;""),'Référentiel Articles'!$A$2:$F$634,5,FALSE),""))</f>
      </c>
      <c r="H5806" s="85" t="str">
        <v/>
      </c>
      <c r="I5806" s="84">
        <f>IF($E5806="","",IFERROR(VLOOKUP(TRIM(E5806&amp;""),'Référentiel Articles'!$A$2:$F$634,6,FALSE),""))</f>
      </c>
      <c r="J5806" s="90">
        <f>IF(OR($E5806="",$H5806=""),"",$H5806*$I5806)</f>
      </c>
      <c r="K5806" s="87" t="str">
        <v/>
      </c>
    </row>
    <row r="5807">
      <c r="A5807" s="74" t="str">
        <v/>
      </c>
      <c r="B5807" s="74" t="str">
        <v/>
      </c>
      <c r="C5807" s="75">
        <f>IF($E5807="","",IFERROR(VLOOKUP(TRIM(E5807&amp;""),'Référentiel Articles'!$A$2:$F$634,2,FALSE),""))</f>
      </c>
      <c r="D5807" s="75">
        <f>IF($E5807="","",IFERROR(VLOOKUP(TRIM(E5807&amp;""),'Référentiel Articles'!$A$2:$F$634,3,FALSE),""))</f>
      </c>
      <c r="E5807" s="74" t="str">
        <v/>
      </c>
      <c r="F5807" s="75">
        <f>IF($E5807="","",IFERROR(VLOOKUP(TRIM(E5807&amp;""),'Référentiel Articles'!$A$2:$F$634,4,FALSE),""))</f>
      </c>
      <c r="G5807" s="76">
        <f>IF($E5807="","",IFERROR(VLOOKUP(TRIM(E5807&amp;""),'Référentiel Articles'!$A$2:$F$634,5,FALSE),""))</f>
      </c>
      <c r="H5807" s="77" t="str">
        <v/>
      </c>
      <c r="I5807" s="76">
        <f>IF($E5807="","",IFERROR(VLOOKUP(TRIM(E5807&amp;""),'Référentiel Articles'!$A$2:$F$634,6,FALSE),""))</f>
      </c>
      <c r="J5807" s="78">
        <f>IF(OR($E5807="",$H5807=""),"",$H5807*$I5807)</f>
      </c>
      <c r="K5807" s="79" t="str">
        <v/>
      </c>
    </row>
    <row r="5808">
      <c r="A5808" s="81" t="str">
        <v/>
      </c>
      <c r="B5808" s="81" t="str">
        <v/>
      </c>
      <c r="C5808" s="83">
        <f>IF($E5808="","",IFERROR(VLOOKUP(TRIM(E5808&amp;""),'Référentiel Articles'!$A$2:$F$634,2,FALSE),""))</f>
      </c>
      <c r="D5808" s="83">
        <f>IF($E5808="","",IFERROR(VLOOKUP(TRIM(E5808&amp;""),'Référentiel Articles'!$A$2:$F$634,3,FALSE),""))</f>
      </c>
      <c r="E5808" s="81" t="str">
        <v/>
      </c>
      <c r="F5808" s="83">
        <f>IF($E5808="","",IFERROR(VLOOKUP(TRIM(E5808&amp;""),'Référentiel Articles'!$A$2:$F$634,4,FALSE),""))</f>
      </c>
      <c r="G5808" s="84">
        <f>IF($E5808="","",IFERROR(VLOOKUP(TRIM(E5808&amp;""),'Référentiel Articles'!$A$2:$F$634,5,FALSE),""))</f>
      </c>
      <c r="H5808" s="85" t="str">
        <v/>
      </c>
      <c r="I5808" s="84">
        <f>IF($E5808="","",IFERROR(VLOOKUP(TRIM(E5808&amp;""),'Référentiel Articles'!$A$2:$F$634,6,FALSE),""))</f>
      </c>
      <c r="J5808" s="90">
        <f>IF(OR($E5808="",$H5808=""),"",$H5808*$I5808)</f>
      </c>
      <c r="K5808" s="87" t="str">
        <v/>
      </c>
    </row>
    <row r="5809">
      <c r="A5809" s="74" t="str">
        <v/>
      </c>
      <c r="B5809" s="74" t="str">
        <v/>
      </c>
      <c r="C5809" s="75">
        <f>IF($E5809="","",IFERROR(VLOOKUP(TRIM(E5809&amp;""),'Référentiel Articles'!$A$2:$F$634,2,FALSE),""))</f>
      </c>
      <c r="D5809" s="75">
        <f>IF($E5809="","",IFERROR(VLOOKUP(TRIM(E5809&amp;""),'Référentiel Articles'!$A$2:$F$634,3,FALSE),""))</f>
      </c>
      <c r="E5809" s="74" t="str">
        <v/>
      </c>
      <c r="F5809" s="75">
        <f>IF($E5809="","",IFERROR(VLOOKUP(TRIM(E5809&amp;""),'Référentiel Articles'!$A$2:$F$634,4,FALSE),""))</f>
      </c>
      <c r="G5809" s="76">
        <f>IF($E5809="","",IFERROR(VLOOKUP(TRIM(E5809&amp;""),'Référentiel Articles'!$A$2:$F$634,5,FALSE),""))</f>
      </c>
      <c r="H5809" s="77" t="str">
        <v/>
      </c>
      <c r="I5809" s="76">
        <f>IF($E5809="","",IFERROR(VLOOKUP(TRIM(E5809&amp;""),'Référentiel Articles'!$A$2:$F$634,6,FALSE),""))</f>
      </c>
      <c r="J5809" s="78">
        <f>IF(OR($E5809="",$H5809=""),"",$H5809*$I5809)</f>
      </c>
      <c r="K5809" s="79" t="str">
        <v/>
      </c>
    </row>
    <row r="5810">
      <c r="A5810" s="81" t="str">
        <v/>
      </c>
      <c r="B5810" s="81" t="str">
        <v/>
      </c>
      <c r="C5810" s="83">
        <f>IF($E5810="","",IFERROR(VLOOKUP(TRIM(E5810&amp;""),'Référentiel Articles'!$A$2:$F$634,2,FALSE),""))</f>
      </c>
      <c r="D5810" s="83">
        <f>IF($E5810="","",IFERROR(VLOOKUP(TRIM(E5810&amp;""),'Référentiel Articles'!$A$2:$F$634,3,FALSE),""))</f>
      </c>
      <c r="E5810" s="81" t="str">
        <v/>
      </c>
      <c r="F5810" s="83">
        <f>IF($E5810="","",IFERROR(VLOOKUP(TRIM(E5810&amp;""),'Référentiel Articles'!$A$2:$F$634,4,FALSE),""))</f>
      </c>
      <c r="G5810" s="84">
        <f>IF($E5810="","",IFERROR(VLOOKUP(TRIM(E5810&amp;""),'Référentiel Articles'!$A$2:$F$634,5,FALSE),""))</f>
      </c>
      <c r="H5810" s="85" t="str">
        <v/>
      </c>
      <c r="I5810" s="84">
        <f>IF($E5810="","",IFERROR(VLOOKUP(TRIM(E5810&amp;""),'Référentiel Articles'!$A$2:$F$634,6,FALSE),""))</f>
      </c>
      <c r="J5810" s="90">
        <f>IF(OR($E5810="",$H5810=""),"",$H5810*$I5810)</f>
      </c>
      <c r="K5810" s="87" t="str">
        <v/>
      </c>
    </row>
    <row r="5811">
      <c r="A5811" s="74" t="str">
        <v/>
      </c>
      <c r="B5811" s="74" t="str">
        <v/>
      </c>
      <c r="C5811" s="75">
        <f>IF($E5811="","",IFERROR(VLOOKUP(TRIM(E5811&amp;""),'Référentiel Articles'!$A$2:$F$634,2,FALSE),""))</f>
      </c>
      <c r="D5811" s="75">
        <f>IF($E5811="","",IFERROR(VLOOKUP(TRIM(E5811&amp;""),'Référentiel Articles'!$A$2:$F$634,3,FALSE),""))</f>
      </c>
      <c r="E5811" s="74" t="str">
        <v/>
      </c>
      <c r="F5811" s="75">
        <f>IF($E5811="","",IFERROR(VLOOKUP(TRIM(E5811&amp;""),'Référentiel Articles'!$A$2:$F$634,4,FALSE),""))</f>
      </c>
      <c r="G5811" s="76">
        <f>IF($E5811="","",IFERROR(VLOOKUP(TRIM(E5811&amp;""),'Référentiel Articles'!$A$2:$F$634,5,FALSE),""))</f>
      </c>
      <c r="H5811" s="77" t="str">
        <v/>
      </c>
      <c r="I5811" s="76">
        <f>IF($E5811="","",IFERROR(VLOOKUP(TRIM(E5811&amp;""),'Référentiel Articles'!$A$2:$F$634,6,FALSE),""))</f>
      </c>
      <c r="J5811" s="78">
        <f>IF(OR($E5811="",$H5811=""),"",$H5811*$I5811)</f>
      </c>
      <c r="K5811" s="79" t="str">
        <v/>
      </c>
    </row>
    <row r="5812">
      <c r="A5812" s="81" t="str">
        <v/>
      </c>
      <c r="B5812" s="81" t="str">
        <v/>
      </c>
      <c r="C5812" s="83">
        <f>IF($E5812="","",IFERROR(VLOOKUP(TRIM(E5812&amp;""),'Référentiel Articles'!$A$2:$F$634,2,FALSE),""))</f>
      </c>
      <c r="D5812" s="83">
        <f>IF($E5812="","",IFERROR(VLOOKUP(TRIM(E5812&amp;""),'Référentiel Articles'!$A$2:$F$634,3,FALSE),""))</f>
      </c>
      <c r="E5812" s="81" t="str">
        <v/>
      </c>
      <c r="F5812" s="83">
        <f>IF($E5812="","",IFERROR(VLOOKUP(TRIM(E5812&amp;""),'Référentiel Articles'!$A$2:$F$634,4,FALSE),""))</f>
      </c>
      <c r="G5812" s="84">
        <f>IF($E5812="","",IFERROR(VLOOKUP(TRIM(E5812&amp;""),'Référentiel Articles'!$A$2:$F$634,5,FALSE),""))</f>
      </c>
      <c r="H5812" s="85" t="str">
        <v/>
      </c>
      <c r="I5812" s="84">
        <f>IF($E5812="","",IFERROR(VLOOKUP(TRIM(E5812&amp;""),'Référentiel Articles'!$A$2:$F$634,6,FALSE),""))</f>
      </c>
      <c r="J5812" s="90">
        <f>IF(OR($E5812="",$H5812=""),"",$H5812*$I5812)</f>
      </c>
      <c r="K5812" s="87" t="str">
        <v/>
      </c>
    </row>
    <row r="5813">
      <c r="A5813" s="74" t="str">
        <v/>
      </c>
      <c r="B5813" s="74" t="str">
        <v/>
      </c>
      <c r="C5813" s="75">
        <f>IF($E5813="","",IFERROR(VLOOKUP(TRIM(E5813&amp;""),'Référentiel Articles'!$A$2:$F$634,2,FALSE),""))</f>
      </c>
      <c r="D5813" s="75">
        <f>IF($E5813="","",IFERROR(VLOOKUP(TRIM(E5813&amp;""),'Référentiel Articles'!$A$2:$F$634,3,FALSE),""))</f>
      </c>
      <c r="E5813" s="74" t="str">
        <v/>
      </c>
      <c r="F5813" s="75">
        <f>IF($E5813="","",IFERROR(VLOOKUP(TRIM(E5813&amp;""),'Référentiel Articles'!$A$2:$F$634,4,FALSE),""))</f>
      </c>
      <c r="G5813" s="76">
        <f>IF($E5813="","",IFERROR(VLOOKUP(TRIM(E5813&amp;""),'Référentiel Articles'!$A$2:$F$634,5,FALSE),""))</f>
      </c>
      <c r="H5813" s="77" t="str">
        <v/>
      </c>
      <c r="I5813" s="76">
        <f>IF($E5813="","",IFERROR(VLOOKUP(TRIM(E5813&amp;""),'Référentiel Articles'!$A$2:$F$634,6,FALSE),""))</f>
      </c>
      <c r="J5813" s="78">
        <f>IF(OR($E5813="",$H5813=""),"",$H5813*$I5813)</f>
      </c>
      <c r="K5813" s="79" t="str">
        <v/>
      </c>
    </row>
    <row r="5814">
      <c r="A5814" s="81" t="str">
        <v/>
      </c>
      <c r="B5814" s="81" t="str">
        <v/>
      </c>
      <c r="C5814" s="83">
        <f>IF($E5814="","",IFERROR(VLOOKUP(TRIM(E5814&amp;""),'Référentiel Articles'!$A$2:$F$634,2,FALSE),""))</f>
      </c>
      <c r="D5814" s="83">
        <f>IF($E5814="","",IFERROR(VLOOKUP(TRIM(E5814&amp;""),'Référentiel Articles'!$A$2:$F$634,3,FALSE),""))</f>
      </c>
      <c r="E5814" s="81" t="str">
        <v/>
      </c>
      <c r="F5814" s="83">
        <f>IF($E5814="","",IFERROR(VLOOKUP(TRIM(E5814&amp;""),'Référentiel Articles'!$A$2:$F$634,4,FALSE),""))</f>
      </c>
      <c r="G5814" s="84">
        <f>IF($E5814="","",IFERROR(VLOOKUP(TRIM(E5814&amp;""),'Référentiel Articles'!$A$2:$F$634,5,FALSE),""))</f>
      </c>
      <c r="H5814" s="85" t="str">
        <v/>
      </c>
      <c r="I5814" s="84">
        <f>IF($E5814="","",IFERROR(VLOOKUP(TRIM(E5814&amp;""),'Référentiel Articles'!$A$2:$F$634,6,FALSE),""))</f>
      </c>
      <c r="J5814" s="90">
        <f>IF(OR($E5814="",$H5814=""),"",$H5814*$I5814)</f>
      </c>
      <c r="K5814" s="87" t="str">
        <v/>
      </c>
    </row>
    <row r="5815">
      <c r="A5815" s="74" t="str">
        <v/>
      </c>
      <c r="B5815" s="74" t="str">
        <v/>
      </c>
      <c r="C5815" s="75">
        <f>IF($E5815="","",IFERROR(VLOOKUP(TRIM(E5815&amp;""),'Référentiel Articles'!$A$2:$F$634,2,FALSE),""))</f>
      </c>
      <c r="D5815" s="75">
        <f>IF($E5815="","",IFERROR(VLOOKUP(TRIM(E5815&amp;""),'Référentiel Articles'!$A$2:$F$634,3,FALSE),""))</f>
      </c>
      <c r="E5815" s="74" t="str">
        <v/>
      </c>
      <c r="F5815" s="75">
        <f>IF($E5815="","",IFERROR(VLOOKUP(TRIM(E5815&amp;""),'Référentiel Articles'!$A$2:$F$634,4,FALSE),""))</f>
      </c>
      <c r="G5815" s="76">
        <f>IF($E5815="","",IFERROR(VLOOKUP(TRIM(E5815&amp;""),'Référentiel Articles'!$A$2:$F$634,5,FALSE),""))</f>
      </c>
      <c r="H5815" s="77" t="str">
        <v/>
      </c>
      <c r="I5815" s="76">
        <f>IF($E5815="","",IFERROR(VLOOKUP(TRIM(E5815&amp;""),'Référentiel Articles'!$A$2:$F$634,6,FALSE),""))</f>
      </c>
      <c r="J5815" s="78">
        <f>IF(OR($E5815="",$H5815=""),"",$H5815*$I5815)</f>
      </c>
      <c r="K5815" s="79" t="str">
        <v/>
      </c>
    </row>
    <row r="5816">
      <c r="A5816" s="81" t="str">
        <v/>
      </c>
      <c r="B5816" s="81" t="str">
        <v/>
      </c>
      <c r="C5816" s="83">
        <f>IF($E5816="","",IFERROR(VLOOKUP(TRIM(E5816&amp;""),'Référentiel Articles'!$A$2:$F$634,2,FALSE),""))</f>
      </c>
      <c r="D5816" s="83">
        <f>IF($E5816="","",IFERROR(VLOOKUP(TRIM(E5816&amp;""),'Référentiel Articles'!$A$2:$F$634,3,FALSE),""))</f>
      </c>
      <c r="E5816" s="81" t="str">
        <v/>
      </c>
      <c r="F5816" s="83">
        <f>IF($E5816="","",IFERROR(VLOOKUP(TRIM(E5816&amp;""),'Référentiel Articles'!$A$2:$F$634,4,FALSE),""))</f>
      </c>
      <c r="G5816" s="84">
        <f>IF($E5816="","",IFERROR(VLOOKUP(TRIM(E5816&amp;""),'Référentiel Articles'!$A$2:$F$634,5,FALSE),""))</f>
      </c>
      <c r="H5816" s="85" t="str">
        <v/>
      </c>
      <c r="I5816" s="84">
        <f>IF($E5816="","",IFERROR(VLOOKUP(TRIM(E5816&amp;""),'Référentiel Articles'!$A$2:$F$634,6,FALSE),""))</f>
      </c>
      <c r="J5816" s="90">
        <f>IF(OR($E5816="",$H5816=""),"",$H5816*$I5816)</f>
      </c>
      <c r="K5816" s="87" t="str">
        <v/>
      </c>
    </row>
    <row r="5817">
      <c r="A5817" s="74" t="str">
        <v/>
      </c>
      <c r="B5817" s="74" t="str">
        <v/>
      </c>
      <c r="C5817" s="75">
        <f>IF($E5817="","",IFERROR(VLOOKUP(TRIM(E5817&amp;""),'Référentiel Articles'!$A$2:$F$634,2,FALSE),""))</f>
      </c>
      <c r="D5817" s="75">
        <f>IF($E5817="","",IFERROR(VLOOKUP(TRIM(E5817&amp;""),'Référentiel Articles'!$A$2:$F$634,3,FALSE),""))</f>
      </c>
      <c r="E5817" s="74" t="str">
        <v/>
      </c>
      <c r="F5817" s="75">
        <f>IF($E5817="","",IFERROR(VLOOKUP(TRIM(E5817&amp;""),'Référentiel Articles'!$A$2:$F$634,4,FALSE),""))</f>
      </c>
      <c r="G5817" s="76">
        <f>IF($E5817="","",IFERROR(VLOOKUP(TRIM(E5817&amp;""),'Référentiel Articles'!$A$2:$F$634,5,FALSE),""))</f>
      </c>
      <c r="H5817" s="77" t="str">
        <v/>
      </c>
      <c r="I5817" s="76">
        <f>IF($E5817="","",IFERROR(VLOOKUP(TRIM(E5817&amp;""),'Référentiel Articles'!$A$2:$F$634,6,FALSE),""))</f>
      </c>
      <c r="J5817" s="78">
        <f>IF(OR($E5817="",$H5817=""),"",$H5817*$I5817)</f>
      </c>
      <c r="K5817" s="79" t="str">
        <v/>
      </c>
    </row>
    <row r="5818">
      <c r="A5818" s="81" t="str">
        <v/>
      </c>
      <c r="B5818" s="81" t="str">
        <v/>
      </c>
      <c r="C5818" s="83">
        <f>IF($E5818="","",IFERROR(VLOOKUP(TRIM(E5818&amp;""),'Référentiel Articles'!$A$2:$F$634,2,FALSE),""))</f>
      </c>
      <c r="D5818" s="83">
        <f>IF($E5818="","",IFERROR(VLOOKUP(TRIM(E5818&amp;""),'Référentiel Articles'!$A$2:$F$634,3,FALSE),""))</f>
      </c>
      <c r="E5818" s="81" t="str">
        <v/>
      </c>
      <c r="F5818" s="83">
        <f>IF($E5818="","",IFERROR(VLOOKUP(TRIM(E5818&amp;""),'Référentiel Articles'!$A$2:$F$634,4,FALSE),""))</f>
      </c>
      <c r="G5818" s="84">
        <f>IF($E5818="","",IFERROR(VLOOKUP(TRIM(E5818&amp;""),'Référentiel Articles'!$A$2:$F$634,5,FALSE),""))</f>
      </c>
      <c r="H5818" s="85" t="str">
        <v/>
      </c>
      <c r="I5818" s="84">
        <f>IF($E5818="","",IFERROR(VLOOKUP(TRIM(E5818&amp;""),'Référentiel Articles'!$A$2:$F$634,6,FALSE),""))</f>
      </c>
      <c r="J5818" s="90">
        <f>IF(OR($E5818="",$H5818=""),"",$H5818*$I5818)</f>
      </c>
      <c r="K5818" s="87" t="str">
        <v/>
      </c>
    </row>
    <row r="5819">
      <c r="A5819" s="74" t="str">
        <v/>
      </c>
      <c r="B5819" s="74" t="str">
        <v/>
      </c>
      <c r="C5819" s="75">
        <f>IF($E5819="","",IFERROR(VLOOKUP(TRIM(E5819&amp;""),'Référentiel Articles'!$A$2:$F$634,2,FALSE),""))</f>
      </c>
      <c r="D5819" s="75">
        <f>IF($E5819="","",IFERROR(VLOOKUP(TRIM(E5819&amp;""),'Référentiel Articles'!$A$2:$F$634,3,FALSE),""))</f>
      </c>
      <c r="E5819" s="74" t="str">
        <v/>
      </c>
      <c r="F5819" s="75">
        <f>IF($E5819="","",IFERROR(VLOOKUP(TRIM(E5819&amp;""),'Référentiel Articles'!$A$2:$F$634,4,FALSE),""))</f>
      </c>
      <c r="G5819" s="76">
        <f>IF($E5819="","",IFERROR(VLOOKUP(TRIM(E5819&amp;""),'Référentiel Articles'!$A$2:$F$634,5,FALSE),""))</f>
      </c>
      <c r="H5819" s="77" t="str">
        <v/>
      </c>
      <c r="I5819" s="76">
        <f>IF($E5819="","",IFERROR(VLOOKUP(TRIM(E5819&amp;""),'Référentiel Articles'!$A$2:$F$634,6,FALSE),""))</f>
      </c>
      <c r="J5819" s="78">
        <f>IF(OR($E5819="",$H5819=""),"",$H5819*$I5819)</f>
      </c>
      <c r="K5819" s="79" t="str">
        <v/>
      </c>
    </row>
    <row r="5820">
      <c r="A5820" s="81" t="str">
        <v/>
      </c>
      <c r="B5820" s="81" t="str">
        <v/>
      </c>
      <c r="C5820" s="83">
        <f>IF($E5820="","",IFERROR(VLOOKUP(TRIM(E5820&amp;""),'Référentiel Articles'!$A$2:$F$634,2,FALSE),""))</f>
      </c>
      <c r="D5820" s="83">
        <f>IF($E5820="","",IFERROR(VLOOKUP(TRIM(E5820&amp;""),'Référentiel Articles'!$A$2:$F$634,3,FALSE),""))</f>
      </c>
      <c r="E5820" s="81" t="str">
        <v/>
      </c>
      <c r="F5820" s="83">
        <f>IF($E5820="","",IFERROR(VLOOKUP(TRIM(E5820&amp;""),'Référentiel Articles'!$A$2:$F$634,4,FALSE),""))</f>
      </c>
      <c r="G5820" s="84">
        <f>IF($E5820="","",IFERROR(VLOOKUP(TRIM(E5820&amp;""),'Référentiel Articles'!$A$2:$F$634,5,FALSE),""))</f>
      </c>
      <c r="H5820" s="85" t="str">
        <v/>
      </c>
      <c r="I5820" s="84">
        <f>IF($E5820="","",IFERROR(VLOOKUP(TRIM(E5820&amp;""),'Référentiel Articles'!$A$2:$F$634,6,FALSE),""))</f>
      </c>
      <c r="J5820" s="90">
        <f>IF(OR($E5820="",$H5820=""),"",$H5820*$I5820)</f>
      </c>
      <c r="K5820" s="87" t="str">
        <v/>
      </c>
    </row>
    <row r="5821">
      <c r="A5821" s="74" t="str">
        <v/>
      </c>
      <c r="B5821" s="74" t="str">
        <v/>
      </c>
      <c r="C5821" s="75">
        <f>IF($E5821="","",IFERROR(VLOOKUP(TRIM(E5821&amp;""),'Référentiel Articles'!$A$2:$F$634,2,FALSE),""))</f>
      </c>
      <c r="D5821" s="75">
        <f>IF($E5821="","",IFERROR(VLOOKUP(TRIM(E5821&amp;""),'Référentiel Articles'!$A$2:$F$634,3,FALSE),""))</f>
      </c>
      <c r="E5821" s="74" t="str">
        <v/>
      </c>
      <c r="F5821" s="75">
        <f>IF($E5821="","",IFERROR(VLOOKUP(TRIM(E5821&amp;""),'Référentiel Articles'!$A$2:$F$634,4,FALSE),""))</f>
      </c>
      <c r="G5821" s="76">
        <f>IF($E5821="","",IFERROR(VLOOKUP(TRIM(E5821&amp;""),'Référentiel Articles'!$A$2:$F$634,5,FALSE),""))</f>
      </c>
      <c r="H5821" s="77" t="str">
        <v/>
      </c>
      <c r="I5821" s="76">
        <f>IF($E5821="","",IFERROR(VLOOKUP(TRIM(E5821&amp;""),'Référentiel Articles'!$A$2:$F$634,6,FALSE),""))</f>
      </c>
      <c r="J5821" s="78">
        <f>IF(OR($E5821="",$H5821=""),"",$H5821*$I5821)</f>
      </c>
      <c r="K5821" s="79" t="str">
        <v/>
      </c>
    </row>
    <row r="5822">
      <c r="A5822" s="81" t="str">
        <v/>
      </c>
      <c r="B5822" s="81" t="str">
        <v/>
      </c>
      <c r="C5822" s="83">
        <f>IF($E5822="","",IFERROR(VLOOKUP(TRIM(E5822&amp;""),'Référentiel Articles'!$A$2:$F$634,2,FALSE),""))</f>
      </c>
      <c r="D5822" s="83">
        <f>IF($E5822="","",IFERROR(VLOOKUP(TRIM(E5822&amp;""),'Référentiel Articles'!$A$2:$F$634,3,FALSE),""))</f>
      </c>
      <c r="E5822" s="81" t="str">
        <v/>
      </c>
      <c r="F5822" s="83">
        <f>IF($E5822="","",IFERROR(VLOOKUP(TRIM(E5822&amp;""),'Référentiel Articles'!$A$2:$F$634,4,FALSE),""))</f>
      </c>
      <c r="G5822" s="84">
        <f>IF($E5822="","",IFERROR(VLOOKUP(TRIM(E5822&amp;""),'Référentiel Articles'!$A$2:$F$634,5,FALSE),""))</f>
      </c>
      <c r="H5822" s="85" t="str">
        <v/>
      </c>
      <c r="I5822" s="84">
        <f>IF($E5822="","",IFERROR(VLOOKUP(TRIM(E5822&amp;""),'Référentiel Articles'!$A$2:$F$634,6,FALSE),""))</f>
      </c>
      <c r="J5822" s="90">
        <f>IF(OR($E5822="",$H5822=""),"",$H5822*$I5822)</f>
      </c>
      <c r="K5822" s="87" t="str">
        <v/>
      </c>
    </row>
    <row r="5823">
      <c r="A5823" s="74" t="str">
        <v/>
      </c>
      <c r="B5823" s="74" t="str">
        <v/>
      </c>
      <c r="C5823" s="75">
        <f>IF($E5823="","",IFERROR(VLOOKUP(TRIM(E5823&amp;""),'Référentiel Articles'!$A$2:$F$634,2,FALSE),""))</f>
      </c>
      <c r="D5823" s="75">
        <f>IF($E5823="","",IFERROR(VLOOKUP(TRIM(E5823&amp;""),'Référentiel Articles'!$A$2:$F$634,3,FALSE),""))</f>
      </c>
      <c r="E5823" s="74" t="str">
        <v/>
      </c>
      <c r="F5823" s="75">
        <f>IF($E5823="","",IFERROR(VLOOKUP(TRIM(E5823&amp;""),'Référentiel Articles'!$A$2:$F$634,4,FALSE),""))</f>
      </c>
      <c r="G5823" s="76">
        <f>IF($E5823="","",IFERROR(VLOOKUP(TRIM(E5823&amp;""),'Référentiel Articles'!$A$2:$F$634,5,FALSE),""))</f>
      </c>
      <c r="H5823" s="77" t="str">
        <v/>
      </c>
      <c r="I5823" s="76">
        <f>IF($E5823="","",IFERROR(VLOOKUP(TRIM(E5823&amp;""),'Référentiel Articles'!$A$2:$F$634,6,FALSE),""))</f>
      </c>
      <c r="J5823" s="78">
        <f>IF(OR($E5823="",$H5823=""),"",$H5823*$I5823)</f>
      </c>
      <c r="K5823" s="79" t="str">
        <v/>
      </c>
    </row>
    <row r="5824">
      <c r="A5824" s="81" t="str">
        <v/>
      </c>
      <c r="B5824" s="81" t="str">
        <v/>
      </c>
      <c r="C5824" s="83">
        <f>IF($E5824="","",IFERROR(VLOOKUP(TRIM(E5824&amp;""),'Référentiel Articles'!$A$2:$F$634,2,FALSE),""))</f>
      </c>
      <c r="D5824" s="83">
        <f>IF($E5824="","",IFERROR(VLOOKUP(TRIM(E5824&amp;""),'Référentiel Articles'!$A$2:$F$634,3,FALSE),""))</f>
      </c>
      <c r="E5824" s="81" t="str">
        <v/>
      </c>
      <c r="F5824" s="83">
        <f>IF($E5824="","",IFERROR(VLOOKUP(TRIM(E5824&amp;""),'Référentiel Articles'!$A$2:$F$634,4,FALSE),""))</f>
      </c>
      <c r="G5824" s="84">
        <f>IF($E5824="","",IFERROR(VLOOKUP(TRIM(E5824&amp;""),'Référentiel Articles'!$A$2:$F$634,5,FALSE),""))</f>
      </c>
      <c r="H5824" s="85" t="str">
        <v/>
      </c>
      <c r="I5824" s="84">
        <f>IF($E5824="","",IFERROR(VLOOKUP(TRIM(E5824&amp;""),'Référentiel Articles'!$A$2:$F$634,6,FALSE),""))</f>
      </c>
      <c r="J5824" s="90">
        <f>IF(OR($E5824="",$H5824=""),"",$H5824*$I5824)</f>
      </c>
      <c r="K5824" s="87" t="str">
        <v/>
      </c>
    </row>
    <row r="5825">
      <c r="A5825" s="74" t="str">
        <v/>
      </c>
      <c r="B5825" s="74" t="str">
        <v/>
      </c>
      <c r="C5825" s="75">
        <f>IF($E5825="","",IFERROR(VLOOKUP(TRIM(E5825&amp;""),'Référentiel Articles'!$A$2:$F$634,2,FALSE),""))</f>
      </c>
      <c r="D5825" s="75">
        <f>IF($E5825="","",IFERROR(VLOOKUP(TRIM(E5825&amp;""),'Référentiel Articles'!$A$2:$F$634,3,FALSE),""))</f>
      </c>
      <c r="E5825" s="74" t="str">
        <v/>
      </c>
      <c r="F5825" s="75">
        <f>IF($E5825="","",IFERROR(VLOOKUP(TRIM(E5825&amp;""),'Référentiel Articles'!$A$2:$F$634,4,FALSE),""))</f>
      </c>
      <c r="G5825" s="76">
        <f>IF($E5825="","",IFERROR(VLOOKUP(TRIM(E5825&amp;""),'Référentiel Articles'!$A$2:$F$634,5,FALSE),""))</f>
      </c>
      <c r="H5825" s="77" t="str">
        <v/>
      </c>
      <c r="I5825" s="76">
        <f>IF($E5825="","",IFERROR(VLOOKUP(TRIM(E5825&amp;""),'Référentiel Articles'!$A$2:$F$634,6,FALSE),""))</f>
      </c>
      <c r="J5825" s="78">
        <f>IF(OR($E5825="",$H5825=""),"",$H5825*$I5825)</f>
      </c>
      <c r="K5825" s="79" t="str">
        <v/>
      </c>
    </row>
    <row r="5826">
      <c r="A5826" s="81" t="str">
        <v/>
      </c>
      <c r="B5826" s="81" t="str">
        <v/>
      </c>
      <c r="C5826" s="83">
        <f>IF($E5826="","",IFERROR(VLOOKUP(TRIM(E5826&amp;""),'Référentiel Articles'!$A$2:$F$634,2,FALSE),""))</f>
      </c>
      <c r="D5826" s="83">
        <f>IF($E5826="","",IFERROR(VLOOKUP(TRIM(E5826&amp;""),'Référentiel Articles'!$A$2:$F$634,3,FALSE),""))</f>
      </c>
      <c r="E5826" s="81" t="str">
        <v/>
      </c>
      <c r="F5826" s="83">
        <f>IF($E5826="","",IFERROR(VLOOKUP(TRIM(E5826&amp;""),'Référentiel Articles'!$A$2:$F$634,4,FALSE),""))</f>
      </c>
      <c r="G5826" s="84">
        <f>IF($E5826="","",IFERROR(VLOOKUP(TRIM(E5826&amp;""),'Référentiel Articles'!$A$2:$F$634,5,FALSE),""))</f>
      </c>
      <c r="H5826" s="85" t="str">
        <v/>
      </c>
      <c r="I5826" s="84">
        <f>IF($E5826="","",IFERROR(VLOOKUP(TRIM(E5826&amp;""),'Référentiel Articles'!$A$2:$F$634,6,FALSE),""))</f>
      </c>
      <c r="J5826" s="90">
        <f>IF(OR($E5826="",$H5826=""),"",$H5826*$I5826)</f>
      </c>
      <c r="K5826" s="87" t="str">
        <v/>
      </c>
    </row>
    <row r="5827">
      <c r="A5827" s="74" t="str">
        <v/>
      </c>
      <c r="B5827" s="74" t="str">
        <v/>
      </c>
      <c r="C5827" s="75">
        <f>IF($E5827="","",IFERROR(VLOOKUP(TRIM(E5827&amp;""),'Référentiel Articles'!$A$2:$F$634,2,FALSE),""))</f>
      </c>
      <c r="D5827" s="75">
        <f>IF($E5827="","",IFERROR(VLOOKUP(TRIM(E5827&amp;""),'Référentiel Articles'!$A$2:$F$634,3,FALSE),""))</f>
      </c>
      <c r="E5827" s="74" t="str">
        <v/>
      </c>
      <c r="F5827" s="75">
        <f>IF($E5827="","",IFERROR(VLOOKUP(TRIM(E5827&amp;""),'Référentiel Articles'!$A$2:$F$634,4,FALSE),""))</f>
      </c>
      <c r="G5827" s="76">
        <f>IF($E5827="","",IFERROR(VLOOKUP(TRIM(E5827&amp;""),'Référentiel Articles'!$A$2:$F$634,5,FALSE),""))</f>
      </c>
      <c r="H5827" s="77" t="str">
        <v/>
      </c>
      <c r="I5827" s="76">
        <f>IF($E5827="","",IFERROR(VLOOKUP(TRIM(E5827&amp;""),'Référentiel Articles'!$A$2:$F$634,6,FALSE),""))</f>
      </c>
      <c r="J5827" s="78">
        <f>IF(OR($E5827="",$H5827=""),"",$H5827*$I5827)</f>
      </c>
      <c r="K5827" s="79" t="str">
        <v/>
      </c>
    </row>
    <row r="5828">
      <c r="A5828" s="81" t="str">
        <v/>
      </c>
      <c r="B5828" s="81" t="str">
        <v/>
      </c>
      <c r="C5828" s="83">
        <f>IF($E5828="","",IFERROR(VLOOKUP(TRIM(E5828&amp;""),'Référentiel Articles'!$A$2:$F$634,2,FALSE),""))</f>
      </c>
      <c r="D5828" s="83">
        <f>IF($E5828="","",IFERROR(VLOOKUP(TRIM(E5828&amp;""),'Référentiel Articles'!$A$2:$F$634,3,FALSE),""))</f>
      </c>
      <c r="E5828" s="81" t="str">
        <v/>
      </c>
      <c r="F5828" s="83">
        <f>IF($E5828="","",IFERROR(VLOOKUP(TRIM(E5828&amp;""),'Référentiel Articles'!$A$2:$F$634,4,FALSE),""))</f>
      </c>
      <c r="G5828" s="84">
        <f>IF($E5828="","",IFERROR(VLOOKUP(TRIM(E5828&amp;""),'Référentiel Articles'!$A$2:$F$634,5,FALSE),""))</f>
      </c>
      <c r="H5828" s="85" t="str">
        <v/>
      </c>
      <c r="I5828" s="84">
        <f>IF($E5828="","",IFERROR(VLOOKUP(TRIM(E5828&amp;""),'Référentiel Articles'!$A$2:$F$634,6,FALSE),""))</f>
      </c>
      <c r="J5828" s="90">
        <f>IF(OR($E5828="",$H5828=""),"",$H5828*$I5828)</f>
      </c>
      <c r="K5828" s="87" t="str">
        <v/>
      </c>
    </row>
    <row r="5829">
      <c r="A5829" s="74" t="str">
        <v/>
      </c>
      <c r="B5829" s="74" t="str">
        <v/>
      </c>
      <c r="C5829" s="75">
        <f>IF($E5829="","",IFERROR(VLOOKUP(TRIM(E5829&amp;""),'Référentiel Articles'!$A$2:$F$634,2,FALSE),""))</f>
      </c>
      <c r="D5829" s="75">
        <f>IF($E5829="","",IFERROR(VLOOKUP(TRIM(E5829&amp;""),'Référentiel Articles'!$A$2:$F$634,3,FALSE),""))</f>
      </c>
      <c r="E5829" s="74" t="str">
        <v/>
      </c>
      <c r="F5829" s="75">
        <f>IF($E5829="","",IFERROR(VLOOKUP(TRIM(E5829&amp;""),'Référentiel Articles'!$A$2:$F$634,4,FALSE),""))</f>
      </c>
      <c r="G5829" s="76">
        <f>IF($E5829="","",IFERROR(VLOOKUP(TRIM(E5829&amp;""),'Référentiel Articles'!$A$2:$F$634,5,FALSE),""))</f>
      </c>
      <c r="H5829" s="77" t="str">
        <v/>
      </c>
      <c r="I5829" s="76">
        <f>IF($E5829="","",IFERROR(VLOOKUP(TRIM(E5829&amp;""),'Référentiel Articles'!$A$2:$F$634,6,FALSE),""))</f>
      </c>
      <c r="J5829" s="78">
        <f>IF(OR($E5829="",$H5829=""),"",$H5829*$I5829)</f>
      </c>
      <c r="K5829" s="79" t="str">
        <v/>
      </c>
    </row>
    <row r="5830">
      <c r="A5830" s="81" t="str">
        <v/>
      </c>
      <c r="B5830" s="81" t="str">
        <v/>
      </c>
      <c r="C5830" s="83">
        <f>IF($E5830="","",IFERROR(VLOOKUP(TRIM(E5830&amp;""),'Référentiel Articles'!$A$2:$F$634,2,FALSE),""))</f>
      </c>
      <c r="D5830" s="83">
        <f>IF($E5830="","",IFERROR(VLOOKUP(TRIM(E5830&amp;""),'Référentiel Articles'!$A$2:$F$634,3,FALSE),""))</f>
      </c>
      <c r="E5830" s="81" t="str">
        <v/>
      </c>
      <c r="F5830" s="83">
        <f>IF($E5830="","",IFERROR(VLOOKUP(TRIM(E5830&amp;""),'Référentiel Articles'!$A$2:$F$634,4,FALSE),""))</f>
      </c>
      <c r="G5830" s="84">
        <f>IF($E5830="","",IFERROR(VLOOKUP(TRIM(E5830&amp;""),'Référentiel Articles'!$A$2:$F$634,5,FALSE),""))</f>
      </c>
      <c r="H5830" s="85" t="str">
        <v/>
      </c>
      <c r="I5830" s="84">
        <f>IF($E5830="","",IFERROR(VLOOKUP(TRIM(E5830&amp;""),'Référentiel Articles'!$A$2:$F$634,6,FALSE),""))</f>
      </c>
      <c r="J5830" s="90">
        <f>IF(OR($E5830="",$H5830=""),"",$H5830*$I5830)</f>
      </c>
      <c r="K5830" s="87" t="str">
        <v/>
      </c>
    </row>
    <row r="5831">
      <c r="A5831" s="74" t="str">
        <v/>
      </c>
      <c r="B5831" s="74" t="str">
        <v/>
      </c>
      <c r="C5831" s="75">
        <f>IF($E5831="","",IFERROR(VLOOKUP(TRIM(E5831&amp;""),'Référentiel Articles'!$A$2:$F$634,2,FALSE),""))</f>
      </c>
      <c r="D5831" s="75">
        <f>IF($E5831="","",IFERROR(VLOOKUP(TRIM(E5831&amp;""),'Référentiel Articles'!$A$2:$F$634,3,FALSE),""))</f>
      </c>
      <c r="E5831" s="74" t="str">
        <v/>
      </c>
      <c r="F5831" s="75">
        <f>IF($E5831="","",IFERROR(VLOOKUP(TRIM(E5831&amp;""),'Référentiel Articles'!$A$2:$F$634,4,FALSE),""))</f>
      </c>
      <c r="G5831" s="76">
        <f>IF($E5831="","",IFERROR(VLOOKUP(TRIM(E5831&amp;""),'Référentiel Articles'!$A$2:$F$634,5,FALSE),""))</f>
      </c>
      <c r="H5831" s="77" t="str">
        <v/>
      </c>
      <c r="I5831" s="76">
        <f>IF($E5831="","",IFERROR(VLOOKUP(TRIM(E5831&amp;""),'Référentiel Articles'!$A$2:$F$634,6,FALSE),""))</f>
      </c>
      <c r="J5831" s="78">
        <f>IF(OR($E5831="",$H5831=""),"",$H5831*$I5831)</f>
      </c>
      <c r="K5831" s="79" t="str">
        <v/>
      </c>
    </row>
    <row r="5832">
      <c r="A5832" s="81" t="str">
        <v/>
      </c>
      <c r="B5832" s="81" t="str">
        <v/>
      </c>
      <c r="C5832" s="83">
        <f>IF($E5832="","",IFERROR(VLOOKUP(TRIM(E5832&amp;""),'Référentiel Articles'!$A$2:$F$634,2,FALSE),""))</f>
      </c>
      <c r="D5832" s="83">
        <f>IF($E5832="","",IFERROR(VLOOKUP(TRIM(E5832&amp;""),'Référentiel Articles'!$A$2:$F$634,3,FALSE),""))</f>
      </c>
      <c r="E5832" s="81" t="str">
        <v/>
      </c>
      <c r="F5832" s="83">
        <f>IF($E5832="","",IFERROR(VLOOKUP(TRIM(E5832&amp;""),'Référentiel Articles'!$A$2:$F$634,4,FALSE),""))</f>
      </c>
      <c r="G5832" s="84">
        <f>IF($E5832="","",IFERROR(VLOOKUP(TRIM(E5832&amp;""),'Référentiel Articles'!$A$2:$F$634,5,FALSE),""))</f>
      </c>
      <c r="H5832" s="85" t="str">
        <v/>
      </c>
      <c r="I5832" s="84">
        <f>IF($E5832="","",IFERROR(VLOOKUP(TRIM(E5832&amp;""),'Référentiel Articles'!$A$2:$F$634,6,FALSE),""))</f>
      </c>
      <c r="J5832" s="90">
        <f>IF(OR($E5832="",$H5832=""),"",$H5832*$I5832)</f>
      </c>
      <c r="K5832" s="87" t="str">
        <v/>
      </c>
    </row>
    <row r="5833">
      <c r="A5833" s="74" t="str">
        <v/>
      </c>
      <c r="B5833" s="74" t="str">
        <v/>
      </c>
      <c r="C5833" s="75">
        <f>IF($E5833="","",IFERROR(VLOOKUP(TRIM(E5833&amp;""),'Référentiel Articles'!$A$2:$F$634,2,FALSE),""))</f>
      </c>
      <c r="D5833" s="75">
        <f>IF($E5833="","",IFERROR(VLOOKUP(TRIM(E5833&amp;""),'Référentiel Articles'!$A$2:$F$634,3,FALSE),""))</f>
      </c>
      <c r="E5833" s="74" t="str">
        <v/>
      </c>
      <c r="F5833" s="75">
        <f>IF($E5833="","",IFERROR(VLOOKUP(TRIM(E5833&amp;""),'Référentiel Articles'!$A$2:$F$634,4,FALSE),""))</f>
      </c>
      <c r="G5833" s="76">
        <f>IF($E5833="","",IFERROR(VLOOKUP(TRIM(E5833&amp;""),'Référentiel Articles'!$A$2:$F$634,5,FALSE),""))</f>
      </c>
      <c r="H5833" s="77" t="str">
        <v/>
      </c>
      <c r="I5833" s="76">
        <f>IF($E5833="","",IFERROR(VLOOKUP(TRIM(E5833&amp;""),'Référentiel Articles'!$A$2:$F$634,6,FALSE),""))</f>
      </c>
      <c r="J5833" s="78">
        <f>IF(OR($E5833="",$H5833=""),"",$H5833*$I5833)</f>
      </c>
      <c r="K5833" s="79" t="str">
        <v/>
      </c>
    </row>
    <row r="5834">
      <c r="A5834" s="81" t="str">
        <v/>
      </c>
      <c r="B5834" s="81" t="str">
        <v/>
      </c>
      <c r="C5834" s="83">
        <f>IF($E5834="","",IFERROR(VLOOKUP(TRIM(E5834&amp;""),'Référentiel Articles'!$A$2:$F$634,2,FALSE),""))</f>
      </c>
      <c r="D5834" s="83">
        <f>IF($E5834="","",IFERROR(VLOOKUP(TRIM(E5834&amp;""),'Référentiel Articles'!$A$2:$F$634,3,FALSE),""))</f>
      </c>
      <c r="E5834" s="81" t="str">
        <v/>
      </c>
      <c r="F5834" s="83">
        <f>IF($E5834="","",IFERROR(VLOOKUP(TRIM(E5834&amp;""),'Référentiel Articles'!$A$2:$F$634,4,FALSE),""))</f>
      </c>
      <c r="G5834" s="84">
        <f>IF($E5834="","",IFERROR(VLOOKUP(TRIM(E5834&amp;""),'Référentiel Articles'!$A$2:$F$634,5,FALSE),""))</f>
      </c>
      <c r="H5834" s="85" t="str">
        <v/>
      </c>
      <c r="I5834" s="84">
        <f>IF($E5834="","",IFERROR(VLOOKUP(TRIM(E5834&amp;""),'Référentiel Articles'!$A$2:$F$634,6,FALSE),""))</f>
      </c>
      <c r="J5834" s="90">
        <f>IF(OR($E5834="",$H5834=""),"",$H5834*$I5834)</f>
      </c>
      <c r="K5834" s="87" t="str">
        <v/>
      </c>
    </row>
    <row r="5835">
      <c r="A5835" s="74" t="str">
        <v/>
      </c>
      <c r="B5835" s="74" t="str">
        <v/>
      </c>
      <c r="C5835" s="75">
        <f>IF($E5835="","",IFERROR(VLOOKUP(TRIM(E5835&amp;""),'Référentiel Articles'!$A$2:$F$634,2,FALSE),""))</f>
      </c>
      <c r="D5835" s="75">
        <f>IF($E5835="","",IFERROR(VLOOKUP(TRIM(E5835&amp;""),'Référentiel Articles'!$A$2:$F$634,3,FALSE),""))</f>
      </c>
      <c r="E5835" s="74" t="str">
        <v/>
      </c>
      <c r="F5835" s="75">
        <f>IF($E5835="","",IFERROR(VLOOKUP(TRIM(E5835&amp;""),'Référentiel Articles'!$A$2:$F$634,4,FALSE),""))</f>
      </c>
      <c r="G5835" s="76">
        <f>IF($E5835="","",IFERROR(VLOOKUP(TRIM(E5835&amp;""),'Référentiel Articles'!$A$2:$F$634,5,FALSE),""))</f>
      </c>
      <c r="H5835" s="77" t="str">
        <v/>
      </c>
      <c r="I5835" s="76">
        <f>IF($E5835="","",IFERROR(VLOOKUP(TRIM(E5835&amp;""),'Référentiel Articles'!$A$2:$F$634,6,FALSE),""))</f>
      </c>
      <c r="J5835" s="78">
        <f>IF(OR($E5835="",$H5835=""),"",$H5835*$I5835)</f>
      </c>
      <c r="K5835" s="79" t="str">
        <v/>
      </c>
    </row>
    <row r="5836">
      <c r="A5836" s="81" t="str">
        <v/>
      </c>
      <c r="B5836" s="81" t="str">
        <v/>
      </c>
      <c r="C5836" s="83">
        <f>IF($E5836="","",IFERROR(VLOOKUP(TRIM(E5836&amp;""),'Référentiel Articles'!$A$2:$F$634,2,FALSE),""))</f>
      </c>
      <c r="D5836" s="83">
        <f>IF($E5836="","",IFERROR(VLOOKUP(TRIM(E5836&amp;""),'Référentiel Articles'!$A$2:$F$634,3,FALSE),""))</f>
      </c>
      <c r="E5836" s="81" t="str">
        <v/>
      </c>
      <c r="F5836" s="83">
        <f>IF($E5836="","",IFERROR(VLOOKUP(TRIM(E5836&amp;""),'Référentiel Articles'!$A$2:$F$634,4,FALSE),""))</f>
      </c>
      <c r="G5836" s="84">
        <f>IF($E5836="","",IFERROR(VLOOKUP(TRIM(E5836&amp;""),'Référentiel Articles'!$A$2:$F$634,5,FALSE),""))</f>
      </c>
      <c r="H5836" s="85" t="str">
        <v/>
      </c>
      <c r="I5836" s="84">
        <f>IF($E5836="","",IFERROR(VLOOKUP(TRIM(E5836&amp;""),'Référentiel Articles'!$A$2:$F$634,6,FALSE),""))</f>
      </c>
      <c r="J5836" s="90">
        <f>IF(OR($E5836="",$H5836=""),"",$H5836*$I5836)</f>
      </c>
      <c r="K5836" s="87" t="str">
        <v/>
      </c>
    </row>
    <row r="5837">
      <c r="A5837" s="74" t="str">
        <v/>
      </c>
      <c r="B5837" s="74" t="str">
        <v/>
      </c>
      <c r="C5837" s="75">
        <f>IF($E5837="","",IFERROR(VLOOKUP(TRIM(E5837&amp;""),'Référentiel Articles'!$A$2:$F$634,2,FALSE),""))</f>
      </c>
      <c r="D5837" s="75">
        <f>IF($E5837="","",IFERROR(VLOOKUP(TRIM(E5837&amp;""),'Référentiel Articles'!$A$2:$F$634,3,FALSE),""))</f>
      </c>
      <c r="E5837" s="74" t="str">
        <v/>
      </c>
      <c r="F5837" s="75">
        <f>IF($E5837="","",IFERROR(VLOOKUP(TRIM(E5837&amp;""),'Référentiel Articles'!$A$2:$F$634,4,FALSE),""))</f>
      </c>
      <c r="G5837" s="76">
        <f>IF($E5837="","",IFERROR(VLOOKUP(TRIM(E5837&amp;""),'Référentiel Articles'!$A$2:$F$634,5,FALSE),""))</f>
      </c>
      <c r="H5837" s="77" t="str">
        <v/>
      </c>
      <c r="I5837" s="76">
        <f>IF($E5837="","",IFERROR(VLOOKUP(TRIM(E5837&amp;""),'Référentiel Articles'!$A$2:$F$634,6,FALSE),""))</f>
      </c>
      <c r="J5837" s="78">
        <f>IF(OR($E5837="",$H5837=""),"",$H5837*$I5837)</f>
      </c>
      <c r="K5837" s="79" t="str">
        <v/>
      </c>
    </row>
    <row r="5838">
      <c r="A5838" s="81" t="str">
        <v/>
      </c>
      <c r="B5838" s="81" t="str">
        <v/>
      </c>
      <c r="C5838" s="83">
        <f>IF($E5838="","",IFERROR(VLOOKUP(TRIM(E5838&amp;""),'Référentiel Articles'!$A$2:$F$634,2,FALSE),""))</f>
      </c>
      <c r="D5838" s="83">
        <f>IF($E5838="","",IFERROR(VLOOKUP(TRIM(E5838&amp;""),'Référentiel Articles'!$A$2:$F$634,3,FALSE),""))</f>
      </c>
      <c r="E5838" s="81" t="str">
        <v/>
      </c>
      <c r="F5838" s="83">
        <f>IF($E5838="","",IFERROR(VLOOKUP(TRIM(E5838&amp;""),'Référentiel Articles'!$A$2:$F$634,4,FALSE),""))</f>
      </c>
      <c r="G5838" s="84">
        <f>IF($E5838="","",IFERROR(VLOOKUP(TRIM(E5838&amp;""),'Référentiel Articles'!$A$2:$F$634,5,FALSE),""))</f>
      </c>
      <c r="H5838" s="85" t="str">
        <v/>
      </c>
      <c r="I5838" s="84">
        <f>IF($E5838="","",IFERROR(VLOOKUP(TRIM(E5838&amp;""),'Référentiel Articles'!$A$2:$F$634,6,FALSE),""))</f>
      </c>
      <c r="J5838" s="90">
        <f>IF(OR($E5838="",$H5838=""),"",$H5838*$I5838)</f>
      </c>
      <c r="K5838" s="87" t="str">
        <v/>
      </c>
    </row>
    <row r="5839">
      <c r="A5839" s="74" t="str">
        <v/>
      </c>
      <c r="B5839" s="74" t="str">
        <v/>
      </c>
      <c r="C5839" s="75">
        <f>IF($E5839="","",IFERROR(VLOOKUP(TRIM(E5839&amp;""),'Référentiel Articles'!$A$2:$F$634,2,FALSE),""))</f>
      </c>
      <c r="D5839" s="75">
        <f>IF($E5839="","",IFERROR(VLOOKUP(TRIM(E5839&amp;""),'Référentiel Articles'!$A$2:$F$634,3,FALSE),""))</f>
      </c>
      <c r="E5839" s="74" t="str">
        <v/>
      </c>
      <c r="F5839" s="75">
        <f>IF($E5839="","",IFERROR(VLOOKUP(TRIM(E5839&amp;""),'Référentiel Articles'!$A$2:$F$634,4,FALSE),""))</f>
      </c>
      <c r="G5839" s="76">
        <f>IF($E5839="","",IFERROR(VLOOKUP(TRIM(E5839&amp;""),'Référentiel Articles'!$A$2:$F$634,5,FALSE),""))</f>
      </c>
      <c r="H5839" s="77" t="str">
        <v/>
      </c>
      <c r="I5839" s="76">
        <f>IF($E5839="","",IFERROR(VLOOKUP(TRIM(E5839&amp;""),'Référentiel Articles'!$A$2:$F$634,6,FALSE),""))</f>
      </c>
      <c r="J5839" s="78">
        <f>IF(OR($E5839="",$H5839=""),"",$H5839*$I5839)</f>
      </c>
      <c r="K5839" s="79" t="str">
        <v/>
      </c>
    </row>
    <row r="5840">
      <c r="A5840" s="81" t="str">
        <v/>
      </c>
      <c r="B5840" s="81" t="str">
        <v/>
      </c>
      <c r="C5840" s="83">
        <f>IF($E5840="","",IFERROR(VLOOKUP(TRIM(E5840&amp;""),'Référentiel Articles'!$A$2:$F$634,2,FALSE),""))</f>
      </c>
      <c r="D5840" s="83">
        <f>IF($E5840="","",IFERROR(VLOOKUP(TRIM(E5840&amp;""),'Référentiel Articles'!$A$2:$F$634,3,FALSE),""))</f>
      </c>
      <c r="E5840" s="81" t="str">
        <v/>
      </c>
      <c r="F5840" s="83">
        <f>IF($E5840="","",IFERROR(VLOOKUP(TRIM(E5840&amp;""),'Référentiel Articles'!$A$2:$F$634,4,FALSE),""))</f>
      </c>
      <c r="G5840" s="84">
        <f>IF($E5840="","",IFERROR(VLOOKUP(TRIM(E5840&amp;""),'Référentiel Articles'!$A$2:$F$634,5,FALSE),""))</f>
      </c>
      <c r="H5840" s="85" t="str">
        <v/>
      </c>
      <c r="I5840" s="84">
        <f>IF($E5840="","",IFERROR(VLOOKUP(TRIM(E5840&amp;""),'Référentiel Articles'!$A$2:$F$634,6,FALSE),""))</f>
      </c>
      <c r="J5840" s="90">
        <f>IF(OR($E5840="",$H5840=""),"",$H5840*$I5840)</f>
      </c>
      <c r="K5840" s="87" t="str">
        <v/>
      </c>
    </row>
    <row r="5841">
      <c r="A5841" s="74" t="str">
        <v/>
      </c>
      <c r="B5841" s="74" t="str">
        <v/>
      </c>
      <c r="C5841" s="75">
        <f>IF($E5841="","",IFERROR(VLOOKUP(TRIM(E5841&amp;""),'Référentiel Articles'!$A$2:$F$634,2,FALSE),""))</f>
      </c>
      <c r="D5841" s="75">
        <f>IF($E5841="","",IFERROR(VLOOKUP(TRIM(E5841&amp;""),'Référentiel Articles'!$A$2:$F$634,3,FALSE),""))</f>
      </c>
      <c r="E5841" s="74" t="str">
        <v/>
      </c>
      <c r="F5841" s="75">
        <f>IF($E5841="","",IFERROR(VLOOKUP(TRIM(E5841&amp;""),'Référentiel Articles'!$A$2:$F$634,4,FALSE),""))</f>
      </c>
      <c r="G5841" s="76">
        <f>IF($E5841="","",IFERROR(VLOOKUP(TRIM(E5841&amp;""),'Référentiel Articles'!$A$2:$F$634,5,FALSE),""))</f>
      </c>
      <c r="H5841" s="77" t="str">
        <v/>
      </c>
      <c r="I5841" s="76">
        <f>IF($E5841="","",IFERROR(VLOOKUP(TRIM(E5841&amp;""),'Référentiel Articles'!$A$2:$F$634,6,FALSE),""))</f>
      </c>
      <c r="J5841" s="78">
        <f>IF(OR($E5841="",$H5841=""),"",$H5841*$I5841)</f>
      </c>
      <c r="K5841" s="79" t="str">
        <v/>
      </c>
    </row>
    <row r="5842">
      <c r="A5842" s="81" t="str">
        <v/>
      </c>
      <c r="B5842" s="81" t="str">
        <v/>
      </c>
      <c r="C5842" s="83">
        <f>IF($E5842="","",IFERROR(VLOOKUP(TRIM(E5842&amp;""),'Référentiel Articles'!$A$2:$F$634,2,FALSE),""))</f>
      </c>
      <c r="D5842" s="83">
        <f>IF($E5842="","",IFERROR(VLOOKUP(TRIM(E5842&amp;""),'Référentiel Articles'!$A$2:$F$634,3,FALSE),""))</f>
      </c>
      <c r="E5842" s="81" t="str">
        <v/>
      </c>
      <c r="F5842" s="83">
        <f>IF($E5842="","",IFERROR(VLOOKUP(TRIM(E5842&amp;""),'Référentiel Articles'!$A$2:$F$634,4,FALSE),""))</f>
      </c>
      <c r="G5842" s="84">
        <f>IF($E5842="","",IFERROR(VLOOKUP(TRIM(E5842&amp;""),'Référentiel Articles'!$A$2:$F$634,5,FALSE),""))</f>
      </c>
      <c r="H5842" s="85" t="str">
        <v/>
      </c>
      <c r="I5842" s="84">
        <f>IF($E5842="","",IFERROR(VLOOKUP(TRIM(E5842&amp;""),'Référentiel Articles'!$A$2:$F$634,6,FALSE),""))</f>
      </c>
      <c r="J5842" s="90">
        <f>IF(OR($E5842="",$H5842=""),"",$H5842*$I5842)</f>
      </c>
      <c r="K5842" s="87" t="str">
        <v/>
      </c>
    </row>
    <row r="5843">
      <c r="A5843" s="74" t="str">
        <v/>
      </c>
      <c r="B5843" s="74" t="str">
        <v/>
      </c>
      <c r="C5843" s="75">
        <f>IF($E5843="","",IFERROR(VLOOKUP(TRIM(E5843&amp;""),'Référentiel Articles'!$A$2:$F$634,2,FALSE),""))</f>
      </c>
      <c r="D5843" s="75">
        <f>IF($E5843="","",IFERROR(VLOOKUP(TRIM(E5843&amp;""),'Référentiel Articles'!$A$2:$F$634,3,FALSE),""))</f>
      </c>
      <c r="E5843" s="74" t="str">
        <v/>
      </c>
      <c r="F5843" s="75">
        <f>IF($E5843="","",IFERROR(VLOOKUP(TRIM(E5843&amp;""),'Référentiel Articles'!$A$2:$F$634,4,FALSE),""))</f>
      </c>
      <c r="G5843" s="76">
        <f>IF($E5843="","",IFERROR(VLOOKUP(TRIM(E5843&amp;""),'Référentiel Articles'!$A$2:$F$634,5,FALSE),""))</f>
      </c>
      <c r="H5843" s="77" t="str">
        <v/>
      </c>
      <c r="I5843" s="76">
        <f>IF($E5843="","",IFERROR(VLOOKUP(TRIM(E5843&amp;""),'Référentiel Articles'!$A$2:$F$634,6,FALSE),""))</f>
      </c>
      <c r="J5843" s="78">
        <f>IF(OR($E5843="",$H5843=""),"",$H5843*$I5843)</f>
      </c>
      <c r="K5843" s="79" t="str">
        <v/>
      </c>
    </row>
    <row r="5844">
      <c r="A5844" s="81" t="str">
        <v/>
      </c>
      <c r="B5844" s="81" t="str">
        <v/>
      </c>
      <c r="C5844" s="83">
        <f>IF($E5844="","",IFERROR(VLOOKUP(TRIM(E5844&amp;""),'Référentiel Articles'!$A$2:$F$634,2,FALSE),""))</f>
      </c>
      <c r="D5844" s="83">
        <f>IF($E5844="","",IFERROR(VLOOKUP(TRIM(E5844&amp;""),'Référentiel Articles'!$A$2:$F$634,3,FALSE),""))</f>
      </c>
      <c r="E5844" s="81" t="str">
        <v/>
      </c>
      <c r="F5844" s="83">
        <f>IF($E5844="","",IFERROR(VLOOKUP(TRIM(E5844&amp;""),'Référentiel Articles'!$A$2:$F$634,4,FALSE),""))</f>
      </c>
      <c r="G5844" s="84">
        <f>IF($E5844="","",IFERROR(VLOOKUP(TRIM(E5844&amp;""),'Référentiel Articles'!$A$2:$F$634,5,FALSE),""))</f>
      </c>
      <c r="H5844" s="85" t="str">
        <v/>
      </c>
      <c r="I5844" s="84">
        <f>IF($E5844="","",IFERROR(VLOOKUP(TRIM(E5844&amp;""),'Référentiel Articles'!$A$2:$F$634,6,FALSE),""))</f>
      </c>
      <c r="J5844" s="90">
        <f>IF(OR($E5844="",$H5844=""),"",$H5844*$I5844)</f>
      </c>
      <c r="K5844" s="87" t="str">
        <v/>
      </c>
    </row>
    <row r="5845">
      <c r="A5845" s="74" t="str">
        <v/>
      </c>
      <c r="B5845" s="74" t="str">
        <v/>
      </c>
      <c r="C5845" s="75">
        <f>IF($E5845="","",IFERROR(VLOOKUP(TRIM(E5845&amp;""),'Référentiel Articles'!$A$2:$F$634,2,FALSE),""))</f>
      </c>
      <c r="D5845" s="75">
        <f>IF($E5845="","",IFERROR(VLOOKUP(TRIM(E5845&amp;""),'Référentiel Articles'!$A$2:$F$634,3,FALSE),""))</f>
      </c>
      <c r="E5845" s="74" t="str">
        <v/>
      </c>
      <c r="F5845" s="75">
        <f>IF($E5845="","",IFERROR(VLOOKUP(TRIM(E5845&amp;""),'Référentiel Articles'!$A$2:$F$634,4,FALSE),""))</f>
      </c>
      <c r="G5845" s="76">
        <f>IF($E5845="","",IFERROR(VLOOKUP(TRIM(E5845&amp;""),'Référentiel Articles'!$A$2:$F$634,5,FALSE),""))</f>
      </c>
      <c r="H5845" s="77" t="str">
        <v/>
      </c>
      <c r="I5845" s="76">
        <f>IF($E5845="","",IFERROR(VLOOKUP(TRIM(E5845&amp;""),'Référentiel Articles'!$A$2:$F$634,6,FALSE),""))</f>
      </c>
      <c r="J5845" s="78">
        <f>IF(OR($E5845="",$H5845=""),"",$H5845*$I5845)</f>
      </c>
      <c r="K5845" s="79" t="str">
        <v/>
      </c>
    </row>
    <row r="5846">
      <c r="A5846" s="81" t="str">
        <v/>
      </c>
      <c r="B5846" s="81" t="str">
        <v/>
      </c>
      <c r="C5846" s="83">
        <f>IF($E5846="","",IFERROR(VLOOKUP(TRIM(E5846&amp;""),'Référentiel Articles'!$A$2:$F$634,2,FALSE),""))</f>
      </c>
      <c r="D5846" s="83">
        <f>IF($E5846="","",IFERROR(VLOOKUP(TRIM(E5846&amp;""),'Référentiel Articles'!$A$2:$F$634,3,FALSE),""))</f>
      </c>
      <c r="E5846" s="81" t="str">
        <v/>
      </c>
      <c r="F5846" s="83">
        <f>IF($E5846="","",IFERROR(VLOOKUP(TRIM(E5846&amp;""),'Référentiel Articles'!$A$2:$F$634,4,FALSE),""))</f>
      </c>
      <c r="G5846" s="84">
        <f>IF($E5846="","",IFERROR(VLOOKUP(TRIM(E5846&amp;""),'Référentiel Articles'!$A$2:$F$634,5,FALSE),""))</f>
      </c>
      <c r="H5846" s="85" t="str">
        <v/>
      </c>
      <c r="I5846" s="84">
        <f>IF($E5846="","",IFERROR(VLOOKUP(TRIM(E5846&amp;""),'Référentiel Articles'!$A$2:$F$634,6,FALSE),""))</f>
      </c>
      <c r="J5846" s="90">
        <f>IF(OR($E5846="",$H5846=""),"",$H5846*$I5846)</f>
      </c>
      <c r="K5846" s="87" t="str">
        <v/>
      </c>
    </row>
    <row r="5847">
      <c r="A5847" s="74" t="str">
        <v/>
      </c>
      <c r="B5847" s="74" t="str">
        <v/>
      </c>
      <c r="C5847" s="75">
        <f>IF($E5847="","",IFERROR(VLOOKUP(TRIM(E5847&amp;""),'Référentiel Articles'!$A$2:$F$634,2,FALSE),""))</f>
      </c>
      <c r="D5847" s="75">
        <f>IF($E5847="","",IFERROR(VLOOKUP(TRIM(E5847&amp;""),'Référentiel Articles'!$A$2:$F$634,3,FALSE),""))</f>
      </c>
      <c r="E5847" s="74" t="str">
        <v/>
      </c>
      <c r="F5847" s="75">
        <f>IF($E5847="","",IFERROR(VLOOKUP(TRIM(E5847&amp;""),'Référentiel Articles'!$A$2:$F$634,4,FALSE),""))</f>
      </c>
      <c r="G5847" s="76">
        <f>IF($E5847="","",IFERROR(VLOOKUP(TRIM(E5847&amp;""),'Référentiel Articles'!$A$2:$F$634,5,FALSE),""))</f>
      </c>
      <c r="H5847" s="77" t="str">
        <v/>
      </c>
      <c r="I5847" s="76">
        <f>IF($E5847="","",IFERROR(VLOOKUP(TRIM(E5847&amp;""),'Référentiel Articles'!$A$2:$F$634,6,FALSE),""))</f>
      </c>
      <c r="J5847" s="78">
        <f>IF(OR($E5847="",$H5847=""),"",$H5847*$I5847)</f>
      </c>
      <c r="K5847" s="79" t="str">
        <v/>
      </c>
    </row>
    <row r="5848">
      <c r="A5848" s="81" t="str">
        <v/>
      </c>
      <c r="B5848" s="81" t="str">
        <v/>
      </c>
      <c r="C5848" s="83">
        <f>IF($E5848="","",IFERROR(VLOOKUP(TRIM(E5848&amp;""),'Référentiel Articles'!$A$2:$F$634,2,FALSE),""))</f>
      </c>
      <c r="D5848" s="83">
        <f>IF($E5848="","",IFERROR(VLOOKUP(TRIM(E5848&amp;""),'Référentiel Articles'!$A$2:$F$634,3,FALSE),""))</f>
      </c>
      <c r="E5848" s="81" t="str">
        <v/>
      </c>
      <c r="F5848" s="83">
        <f>IF($E5848="","",IFERROR(VLOOKUP(TRIM(E5848&amp;""),'Référentiel Articles'!$A$2:$F$634,4,FALSE),""))</f>
      </c>
      <c r="G5848" s="84">
        <f>IF($E5848="","",IFERROR(VLOOKUP(TRIM(E5848&amp;""),'Référentiel Articles'!$A$2:$F$634,5,FALSE),""))</f>
      </c>
      <c r="H5848" s="85" t="str">
        <v/>
      </c>
      <c r="I5848" s="84">
        <f>IF($E5848="","",IFERROR(VLOOKUP(TRIM(E5848&amp;""),'Référentiel Articles'!$A$2:$F$634,6,FALSE),""))</f>
      </c>
      <c r="J5848" s="90">
        <f>IF(OR($E5848="",$H5848=""),"",$H5848*$I5848)</f>
      </c>
      <c r="K5848" s="87" t="str">
        <v/>
      </c>
    </row>
    <row r="5849">
      <c r="A5849" s="74" t="str">
        <v/>
      </c>
      <c r="B5849" s="74" t="str">
        <v/>
      </c>
      <c r="C5849" s="75">
        <f>IF($E5849="","",IFERROR(VLOOKUP(TRIM(E5849&amp;""),'Référentiel Articles'!$A$2:$F$634,2,FALSE),""))</f>
      </c>
      <c r="D5849" s="75">
        <f>IF($E5849="","",IFERROR(VLOOKUP(TRIM(E5849&amp;""),'Référentiel Articles'!$A$2:$F$634,3,FALSE),""))</f>
      </c>
      <c r="E5849" s="74" t="str">
        <v/>
      </c>
      <c r="F5849" s="75">
        <f>IF($E5849="","",IFERROR(VLOOKUP(TRIM(E5849&amp;""),'Référentiel Articles'!$A$2:$F$634,4,FALSE),""))</f>
      </c>
      <c r="G5849" s="76">
        <f>IF($E5849="","",IFERROR(VLOOKUP(TRIM(E5849&amp;""),'Référentiel Articles'!$A$2:$F$634,5,FALSE),""))</f>
      </c>
      <c r="H5849" s="77" t="str">
        <v/>
      </c>
      <c r="I5849" s="76">
        <f>IF($E5849="","",IFERROR(VLOOKUP(TRIM(E5849&amp;""),'Référentiel Articles'!$A$2:$F$634,6,FALSE),""))</f>
      </c>
      <c r="J5849" s="78">
        <f>IF(OR($E5849="",$H5849=""),"",$H5849*$I5849)</f>
      </c>
      <c r="K5849" s="79" t="str">
        <v/>
      </c>
    </row>
    <row r="5850">
      <c r="A5850" s="81" t="str">
        <v/>
      </c>
      <c r="B5850" s="81" t="str">
        <v/>
      </c>
      <c r="C5850" s="83">
        <f>IF($E5850="","",IFERROR(VLOOKUP(TRIM(E5850&amp;""),'Référentiel Articles'!$A$2:$F$634,2,FALSE),""))</f>
      </c>
      <c r="D5850" s="83">
        <f>IF($E5850="","",IFERROR(VLOOKUP(TRIM(E5850&amp;""),'Référentiel Articles'!$A$2:$F$634,3,FALSE),""))</f>
      </c>
      <c r="E5850" s="81" t="str">
        <v/>
      </c>
      <c r="F5850" s="83">
        <f>IF($E5850="","",IFERROR(VLOOKUP(TRIM(E5850&amp;""),'Référentiel Articles'!$A$2:$F$634,4,FALSE),""))</f>
      </c>
      <c r="G5850" s="84">
        <f>IF($E5850="","",IFERROR(VLOOKUP(TRIM(E5850&amp;""),'Référentiel Articles'!$A$2:$F$634,5,FALSE),""))</f>
      </c>
      <c r="H5850" s="85" t="str">
        <v/>
      </c>
      <c r="I5850" s="84">
        <f>IF($E5850="","",IFERROR(VLOOKUP(TRIM(E5850&amp;""),'Référentiel Articles'!$A$2:$F$634,6,FALSE),""))</f>
      </c>
      <c r="J5850" s="90">
        <f>IF(OR($E5850="",$H5850=""),"",$H5850*$I5850)</f>
      </c>
      <c r="K5850" s="87" t="str">
        <v/>
      </c>
    </row>
    <row r="5851">
      <c r="A5851" s="74" t="str">
        <v/>
      </c>
      <c r="B5851" s="74" t="str">
        <v/>
      </c>
      <c r="C5851" s="75">
        <f>IF($E5851="","",IFERROR(VLOOKUP(TRIM(E5851&amp;""),'Référentiel Articles'!$A$2:$F$634,2,FALSE),""))</f>
      </c>
      <c r="D5851" s="75">
        <f>IF($E5851="","",IFERROR(VLOOKUP(TRIM(E5851&amp;""),'Référentiel Articles'!$A$2:$F$634,3,FALSE),""))</f>
      </c>
      <c r="E5851" s="74" t="str">
        <v/>
      </c>
      <c r="F5851" s="75">
        <f>IF($E5851="","",IFERROR(VLOOKUP(TRIM(E5851&amp;""),'Référentiel Articles'!$A$2:$F$634,4,FALSE),""))</f>
      </c>
      <c r="G5851" s="76">
        <f>IF($E5851="","",IFERROR(VLOOKUP(TRIM(E5851&amp;""),'Référentiel Articles'!$A$2:$F$634,5,FALSE),""))</f>
      </c>
      <c r="H5851" s="77" t="str">
        <v/>
      </c>
      <c r="I5851" s="76">
        <f>IF($E5851="","",IFERROR(VLOOKUP(TRIM(E5851&amp;""),'Référentiel Articles'!$A$2:$F$634,6,FALSE),""))</f>
      </c>
      <c r="J5851" s="78">
        <f>IF(OR($E5851="",$H5851=""),"",$H5851*$I5851)</f>
      </c>
      <c r="K5851" s="79" t="str">
        <v/>
      </c>
    </row>
    <row r="5852">
      <c r="A5852" s="81" t="str">
        <v/>
      </c>
      <c r="B5852" s="81" t="str">
        <v/>
      </c>
      <c r="C5852" s="83">
        <f>IF($E5852="","",IFERROR(VLOOKUP(TRIM(E5852&amp;""),'Référentiel Articles'!$A$2:$F$634,2,FALSE),""))</f>
      </c>
      <c r="D5852" s="83">
        <f>IF($E5852="","",IFERROR(VLOOKUP(TRIM(E5852&amp;""),'Référentiel Articles'!$A$2:$F$634,3,FALSE),""))</f>
      </c>
      <c r="E5852" s="81" t="str">
        <v/>
      </c>
      <c r="F5852" s="83">
        <f>IF($E5852="","",IFERROR(VLOOKUP(TRIM(E5852&amp;""),'Référentiel Articles'!$A$2:$F$634,4,FALSE),""))</f>
      </c>
      <c r="G5852" s="84">
        <f>IF($E5852="","",IFERROR(VLOOKUP(TRIM(E5852&amp;""),'Référentiel Articles'!$A$2:$F$634,5,FALSE),""))</f>
      </c>
      <c r="H5852" s="85" t="str">
        <v/>
      </c>
      <c r="I5852" s="84">
        <f>IF($E5852="","",IFERROR(VLOOKUP(TRIM(E5852&amp;""),'Référentiel Articles'!$A$2:$F$634,6,FALSE),""))</f>
      </c>
      <c r="J5852" s="90">
        <f>IF(OR($E5852="",$H5852=""),"",$H5852*$I5852)</f>
      </c>
      <c r="K5852" s="87" t="str">
        <v/>
      </c>
    </row>
    <row r="5853">
      <c r="A5853" s="74" t="str">
        <v/>
      </c>
      <c r="B5853" s="74" t="str">
        <v/>
      </c>
      <c r="C5853" s="75">
        <f>IF($E5853="","",IFERROR(VLOOKUP(TRIM(E5853&amp;""),'Référentiel Articles'!$A$2:$F$634,2,FALSE),""))</f>
      </c>
      <c r="D5853" s="75">
        <f>IF($E5853="","",IFERROR(VLOOKUP(TRIM(E5853&amp;""),'Référentiel Articles'!$A$2:$F$634,3,FALSE),""))</f>
      </c>
      <c r="E5853" s="74" t="str">
        <v/>
      </c>
      <c r="F5853" s="75">
        <f>IF($E5853="","",IFERROR(VLOOKUP(TRIM(E5853&amp;""),'Référentiel Articles'!$A$2:$F$634,4,FALSE),""))</f>
      </c>
      <c r="G5853" s="76">
        <f>IF($E5853="","",IFERROR(VLOOKUP(TRIM(E5853&amp;""),'Référentiel Articles'!$A$2:$F$634,5,FALSE),""))</f>
      </c>
      <c r="H5853" s="77" t="str">
        <v/>
      </c>
      <c r="I5853" s="76">
        <f>IF($E5853="","",IFERROR(VLOOKUP(TRIM(E5853&amp;""),'Référentiel Articles'!$A$2:$F$634,6,FALSE),""))</f>
      </c>
      <c r="J5853" s="78">
        <f>IF(OR($E5853="",$H5853=""),"",$H5853*$I5853)</f>
      </c>
      <c r="K5853" s="79" t="str">
        <v/>
      </c>
    </row>
    <row r="5854">
      <c r="A5854" s="81" t="str">
        <v/>
      </c>
      <c r="B5854" s="81" t="str">
        <v/>
      </c>
      <c r="C5854" s="83">
        <f>IF($E5854="","",IFERROR(VLOOKUP(TRIM(E5854&amp;""),'Référentiel Articles'!$A$2:$F$634,2,FALSE),""))</f>
      </c>
      <c r="D5854" s="83">
        <f>IF($E5854="","",IFERROR(VLOOKUP(TRIM(E5854&amp;""),'Référentiel Articles'!$A$2:$F$634,3,FALSE),""))</f>
      </c>
      <c r="E5854" s="81" t="str">
        <v/>
      </c>
      <c r="F5854" s="83">
        <f>IF($E5854="","",IFERROR(VLOOKUP(TRIM(E5854&amp;""),'Référentiel Articles'!$A$2:$F$634,4,FALSE),""))</f>
      </c>
      <c r="G5854" s="84">
        <f>IF($E5854="","",IFERROR(VLOOKUP(TRIM(E5854&amp;""),'Référentiel Articles'!$A$2:$F$634,5,FALSE),""))</f>
      </c>
      <c r="H5854" s="85" t="str">
        <v/>
      </c>
      <c r="I5854" s="84">
        <f>IF($E5854="","",IFERROR(VLOOKUP(TRIM(E5854&amp;""),'Référentiel Articles'!$A$2:$F$634,6,FALSE),""))</f>
      </c>
      <c r="J5854" s="90">
        <f>IF(OR($E5854="",$H5854=""),"",$H5854*$I5854)</f>
      </c>
      <c r="K5854" s="87" t="str">
        <v/>
      </c>
    </row>
    <row r="5855">
      <c r="A5855" s="74" t="str">
        <v/>
      </c>
      <c r="B5855" s="74" t="str">
        <v/>
      </c>
      <c r="C5855" s="75">
        <f>IF($E5855="","",IFERROR(VLOOKUP(TRIM(E5855&amp;""),'Référentiel Articles'!$A$2:$F$634,2,FALSE),""))</f>
      </c>
      <c r="D5855" s="75">
        <f>IF($E5855="","",IFERROR(VLOOKUP(TRIM(E5855&amp;""),'Référentiel Articles'!$A$2:$F$634,3,FALSE),""))</f>
      </c>
      <c r="E5855" s="74" t="str">
        <v/>
      </c>
      <c r="F5855" s="75">
        <f>IF($E5855="","",IFERROR(VLOOKUP(TRIM(E5855&amp;""),'Référentiel Articles'!$A$2:$F$634,4,FALSE),""))</f>
      </c>
      <c r="G5855" s="76">
        <f>IF($E5855="","",IFERROR(VLOOKUP(TRIM(E5855&amp;""),'Référentiel Articles'!$A$2:$F$634,5,FALSE),""))</f>
      </c>
      <c r="H5855" s="77" t="str">
        <v/>
      </c>
      <c r="I5855" s="76">
        <f>IF($E5855="","",IFERROR(VLOOKUP(TRIM(E5855&amp;""),'Référentiel Articles'!$A$2:$F$634,6,FALSE),""))</f>
      </c>
      <c r="J5855" s="78">
        <f>IF(OR($E5855="",$H5855=""),"",$H5855*$I5855)</f>
      </c>
      <c r="K5855" s="79" t="str">
        <v/>
      </c>
    </row>
    <row r="5856">
      <c r="A5856" s="81" t="str">
        <v/>
      </c>
      <c r="B5856" s="81" t="str">
        <v/>
      </c>
      <c r="C5856" s="83">
        <f>IF($E5856="","",IFERROR(VLOOKUP(TRIM(E5856&amp;""),'Référentiel Articles'!$A$2:$F$634,2,FALSE),""))</f>
      </c>
      <c r="D5856" s="83">
        <f>IF($E5856="","",IFERROR(VLOOKUP(TRIM(E5856&amp;""),'Référentiel Articles'!$A$2:$F$634,3,FALSE),""))</f>
      </c>
      <c r="E5856" s="81" t="str">
        <v/>
      </c>
      <c r="F5856" s="83">
        <f>IF($E5856="","",IFERROR(VLOOKUP(TRIM(E5856&amp;""),'Référentiel Articles'!$A$2:$F$634,4,FALSE),""))</f>
      </c>
      <c r="G5856" s="84">
        <f>IF($E5856="","",IFERROR(VLOOKUP(TRIM(E5856&amp;""),'Référentiel Articles'!$A$2:$F$634,5,FALSE),""))</f>
      </c>
      <c r="H5856" s="85" t="str">
        <v/>
      </c>
      <c r="I5856" s="84">
        <f>IF($E5856="","",IFERROR(VLOOKUP(TRIM(E5856&amp;""),'Référentiel Articles'!$A$2:$F$634,6,FALSE),""))</f>
      </c>
      <c r="J5856" s="90">
        <f>IF(OR($E5856="",$H5856=""),"",$H5856*$I5856)</f>
      </c>
      <c r="K5856" s="87" t="str">
        <v/>
      </c>
    </row>
    <row r="5857">
      <c r="A5857" s="74" t="str">
        <v/>
      </c>
      <c r="B5857" s="74" t="str">
        <v/>
      </c>
      <c r="C5857" s="75">
        <f>IF($E5857="","",IFERROR(VLOOKUP(TRIM(E5857&amp;""),'Référentiel Articles'!$A$2:$F$634,2,FALSE),""))</f>
      </c>
      <c r="D5857" s="75">
        <f>IF($E5857="","",IFERROR(VLOOKUP(TRIM(E5857&amp;""),'Référentiel Articles'!$A$2:$F$634,3,FALSE),""))</f>
      </c>
      <c r="E5857" s="74" t="str">
        <v/>
      </c>
      <c r="F5857" s="75">
        <f>IF($E5857="","",IFERROR(VLOOKUP(TRIM(E5857&amp;""),'Référentiel Articles'!$A$2:$F$634,4,FALSE),""))</f>
      </c>
      <c r="G5857" s="76">
        <f>IF($E5857="","",IFERROR(VLOOKUP(TRIM(E5857&amp;""),'Référentiel Articles'!$A$2:$F$634,5,FALSE),""))</f>
      </c>
      <c r="H5857" s="77" t="str">
        <v/>
      </c>
      <c r="I5857" s="76">
        <f>IF($E5857="","",IFERROR(VLOOKUP(TRIM(E5857&amp;""),'Référentiel Articles'!$A$2:$F$634,6,FALSE),""))</f>
      </c>
      <c r="J5857" s="78">
        <f>IF(OR($E5857="",$H5857=""),"",$H5857*$I5857)</f>
      </c>
      <c r="K5857" s="79" t="str">
        <v/>
      </c>
    </row>
    <row r="5858">
      <c r="A5858" s="81" t="str">
        <v/>
      </c>
      <c r="B5858" s="81" t="str">
        <v/>
      </c>
      <c r="C5858" s="83">
        <f>IF($E5858="","",IFERROR(VLOOKUP(TRIM(E5858&amp;""),'Référentiel Articles'!$A$2:$F$634,2,FALSE),""))</f>
      </c>
      <c r="D5858" s="83">
        <f>IF($E5858="","",IFERROR(VLOOKUP(TRIM(E5858&amp;""),'Référentiel Articles'!$A$2:$F$634,3,FALSE),""))</f>
      </c>
      <c r="E5858" s="81" t="str">
        <v/>
      </c>
      <c r="F5858" s="83">
        <f>IF($E5858="","",IFERROR(VLOOKUP(TRIM(E5858&amp;""),'Référentiel Articles'!$A$2:$F$634,4,FALSE),""))</f>
      </c>
      <c r="G5858" s="84">
        <f>IF($E5858="","",IFERROR(VLOOKUP(TRIM(E5858&amp;""),'Référentiel Articles'!$A$2:$F$634,5,FALSE),""))</f>
      </c>
      <c r="H5858" s="85" t="str">
        <v/>
      </c>
      <c r="I5858" s="84">
        <f>IF($E5858="","",IFERROR(VLOOKUP(TRIM(E5858&amp;""),'Référentiel Articles'!$A$2:$F$634,6,FALSE),""))</f>
      </c>
      <c r="J5858" s="90">
        <f>IF(OR($E5858="",$H5858=""),"",$H5858*$I5858)</f>
      </c>
      <c r="K5858" s="87" t="str">
        <v/>
      </c>
    </row>
    <row r="5859">
      <c r="A5859" s="74" t="str">
        <v/>
      </c>
      <c r="B5859" s="74" t="str">
        <v/>
      </c>
      <c r="C5859" s="75">
        <f>IF($E5859="","",IFERROR(VLOOKUP(TRIM(E5859&amp;""),'Référentiel Articles'!$A$2:$F$634,2,FALSE),""))</f>
      </c>
      <c r="D5859" s="75">
        <f>IF($E5859="","",IFERROR(VLOOKUP(TRIM(E5859&amp;""),'Référentiel Articles'!$A$2:$F$634,3,FALSE),""))</f>
      </c>
      <c r="E5859" s="74" t="str">
        <v/>
      </c>
      <c r="F5859" s="75">
        <f>IF($E5859="","",IFERROR(VLOOKUP(TRIM(E5859&amp;""),'Référentiel Articles'!$A$2:$F$634,4,FALSE),""))</f>
      </c>
      <c r="G5859" s="76">
        <f>IF($E5859="","",IFERROR(VLOOKUP(TRIM(E5859&amp;""),'Référentiel Articles'!$A$2:$F$634,5,FALSE),""))</f>
      </c>
      <c r="H5859" s="77" t="str">
        <v/>
      </c>
      <c r="I5859" s="76">
        <f>IF($E5859="","",IFERROR(VLOOKUP(TRIM(E5859&amp;""),'Référentiel Articles'!$A$2:$F$634,6,FALSE),""))</f>
      </c>
      <c r="J5859" s="78">
        <f>IF(OR($E5859="",$H5859=""),"",$H5859*$I5859)</f>
      </c>
      <c r="K5859" s="79" t="str">
        <v/>
      </c>
    </row>
    <row r="5860">
      <c r="A5860" s="81" t="str">
        <v/>
      </c>
      <c r="B5860" s="81" t="str">
        <v/>
      </c>
      <c r="C5860" s="83">
        <f>IF($E5860="","",IFERROR(VLOOKUP(TRIM(E5860&amp;""),'Référentiel Articles'!$A$2:$F$634,2,FALSE),""))</f>
      </c>
      <c r="D5860" s="83">
        <f>IF($E5860="","",IFERROR(VLOOKUP(TRIM(E5860&amp;""),'Référentiel Articles'!$A$2:$F$634,3,FALSE),""))</f>
      </c>
      <c r="E5860" s="81" t="str">
        <v/>
      </c>
      <c r="F5860" s="83">
        <f>IF($E5860="","",IFERROR(VLOOKUP(TRIM(E5860&amp;""),'Référentiel Articles'!$A$2:$F$634,4,FALSE),""))</f>
      </c>
      <c r="G5860" s="84">
        <f>IF($E5860="","",IFERROR(VLOOKUP(TRIM(E5860&amp;""),'Référentiel Articles'!$A$2:$F$634,5,FALSE),""))</f>
      </c>
      <c r="H5860" s="85" t="str">
        <v/>
      </c>
      <c r="I5860" s="84">
        <f>IF($E5860="","",IFERROR(VLOOKUP(TRIM(E5860&amp;""),'Référentiel Articles'!$A$2:$F$634,6,FALSE),""))</f>
      </c>
      <c r="J5860" s="90">
        <f>IF(OR($E5860="",$H5860=""),"",$H5860*$I5860)</f>
      </c>
      <c r="K5860" s="87" t="str">
        <v/>
      </c>
    </row>
    <row r="5861">
      <c r="A5861" s="74" t="str">
        <v/>
      </c>
      <c r="B5861" s="74" t="str">
        <v/>
      </c>
      <c r="C5861" s="75">
        <f>IF($E5861="","",IFERROR(VLOOKUP(TRIM(E5861&amp;""),'Référentiel Articles'!$A$2:$F$634,2,FALSE),""))</f>
      </c>
      <c r="D5861" s="75">
        <f>IF($E5861="","",IFERROR(VLOOKUP(TRIM(E5861&amp;""),'Référentiel Articles'!$A$2:$F$634,3,FALSE),""))</f>
      </c>
      <c r="E5861" s="74" t="str">
        <v/>
      </c>
      <c r="F5861" s="75">
        <f>IF($E5861="","",IFERROR(VLOOKUP(TRIM(E5861&amp;""),'Référentiel Articles'!$A$2:$F$634,4,FALSE),""))</f>
      </c>
      <c r="G5861" s="76">
        <f>IF($E5861="","",IFERROR(VLOOKUP(TRIM(E5861&amp;""),'Référentiel Articles'!$A$2:$F$634,5,FALSE),""))</f>
      </c>
      <c r="H5861" s="77" t="str">
        <v/>
      </c>
      <c r="I5861" s="76">
        <f>IF($E5861="","",IFERROR(VLOOKUP(TRIM(E5861&amp;""),'Référentiel Articles'!$A$2:$F$634,6,FALSE),""))</f>
      </c>
      <c r="J5861" s="78">
        <f>IF(OR($E5861="",$H5861=""),"",$H5861*$I5861)</f>
      </c>
      <c r="K5861" s="79" t="str">
        <v/>
      </c>
    </row>
    <row r="5862">
      <c r="A5862" s="81" t="str">
        <v/>
      </c>
      <c r="B5862" s="81" t="str">
        <v/>
      </c>
      <c r="C5862" s="83">
        <f>IF($E5862="","",IFERROR(VLOOKUP(TRIM(E5862&amp;""),'Référentiel Articles'!$A$2:$F$634,2,FALSE),""))</f>
      </c>
      <c r="D5862" s="83">
        <f>IF($E5862="","",IFERROR(VLOOKUP(TRIM(E5862&amp;""),'Référentiel Articles'!$A$2:$F$634,3,FALSE),""))</f>
      </c>
      <c r="E5862" s="81" t="str">
        <v/>
      </c>
      <c r="F5862" s="83">
        <f>IF($E5862="","",IFERROR(VLOOKUP(TRIM(E5862&amp;""),'Référentiel Articles'!$A$2:$F$634,4,FALSE),""))</f>
      </c>
      <c r="G5862" s="84">
        <f>IF($E5862="","",IFERROR(VLOOKUP(TRIM(E5862&amp;""),'Référentiel Articles'!$A$2:$F$634,5,FALSE),""))</f>
      </c>
      <c r="H5862" s="85" t="str">
        <v/>
      </c>
      <c r="I5862" s="84">
        <f>IF($E5862="","",IFERROR(VLOOKUP(TRIM(E5862&amp;""),'Référentiel Articles'!$A$2:$F$634,6,FALSE),""))</f>
      </c>
      <c r="J5862" s="90">
        <f>IF(OR($E5862="",$H5862=""),"",$H5862*$I5862)</f>
      </c>
      <c r="K5862" s="87" t="str">
        <v/>
      </c>
    </row>
    <row r="5863">
      <c r="A5863" s="74" t="str">
        <v/>
      </c>
      <c r="B5863" s="74" t="str">
        <v/>
      </c>
      <c r="C5863" s="75">
        <f>IF($E5863="","",IFERROR(VLOOKUP(TRIM(E5863&amp;""),'Référentiel Articles'!$A$2:$F$634,2,FALSE),""))</f>
      </c>
      <c r="D5863" s="75">
        <f>IF($E5863="","",IFERROR(VLOOKUP(TRIM(E5863&amp;""),'Référentiel Articles'!$A$2:$F$634,3,FALSE),""))</f>
      </c>
      <c r="E5863" s="74" t="str">
        <v/>
      </c>
      <c r="F5863" s="75">
        <f>IF($E5863="","",IFERROR(VLOOKUP(TRIM(E5863&amp;""),'Référentiel Articles'!$A$2:$F$634,4,FALSE),""))</f>
      </c>
      <c r="G5863" s="76">
        <f>IF($E5863="","",IFERROR(VLOOKUP(TRIM(E5863&amp;""),'Référentiel Articles'!$A$2:$F$634,5,FALSE),""))</f>
      </c>
      <c r="H5863" s="77" t="str">
        <v/>
      </c>
      <c r="I5863" s="76">
        <f>IF($E5863="","",IFERROR(VLOOKUP(TRIM(E5863&amp;""),'Référentiel Articles'!$A$2:$F$634,6,FALSE),""))</f>
      </c>
      <c r="J5863" s="78">
        <f>IF(OR($E5863="",$H5863=""),"",$H5863*$I5863)</f>
      </c>
      <c r="K5863" s="79" t="str">
        <v/>
      </c>
    </row>
    <row r="5864">
      <c r="A5864" s="81" t="str">
        <v/>
      </c>
      <c r="B5864" s="81" t="str">
        <v/>
      </c>
      <c r="C5864" s="83">
        <f>IF($E5864="","",IFERROR(VLOOKUP(TRIM(E5864&amp;""),'Référentiel Articles'!$A$2:$F$634,2,FALSE),""))</f>
      </c>
      <c r="D5864" s="83">
        <f>IF($E5864="","",IFERROR(VLOOKUP(TRIM(E5864&amp;""),'Référentiel Articles'!$A$2:$F$634,3,FALSE),""))</f>
      </c>
      <c r="E5864" s="81" t="str">
        <v/>
      </c>
      <c r="F5864" s="83">
        <f>IF($E5864="","",IFERROR(VLOOKUP(TRIM(E5864&amp;""),'Référentiel Articles'!$A$2:$F$634,4,FALSE),""))</f>
      </c>
      <c r="G5864" s="84">
        <f>IF($E5864="","",IFERROR(VLOOKUP(TRIM(E5864&amp;""),'Référentiel Articles'!$A$2:$F$634,5,FALSE),""))</f>
      </c>
      <c r="H5864" s="85" t="str">
        <v/>
      </c>
      <c r="I5864" s="84">
        <f>IF($E5864="","",IFERROR(VLOOKUP(TRIM(E5864&amp;""),'Référentiel Articles'!$A$2:$F$634,6,FALSE),""))</f>
      </c>
      <c r="J5864" s="90">
        <f>IF(OR($E5864="",$H5864=""),"",$H5864*$I5864)</f>
      </c>
      <c r="K5864" s="87" t="str">
        <v/>
      </c>
    </row>
    <row r="5865">
      <c r="A5865" s="74" t="str">
        <v/>
      </c>
      <c r="B5865" s="74" t="str">
        <v/>
      </c>
      <c r="C5865" s="75">
        <f>IF($E5865="","",IFERROR(VLOOKUP(TRIM(E5865&amp;""),'Référentiel Articles'!$A$2:$F$634,2,FALSE),""))</f>
      </c>
      <c r="D5865" s="75">
        <f>IF($E5865="","",IFERROR(VLOOKUP(TRIM(E5865&amp;""),'Référentiel Articles'!$A$2:$F$634,3,FALSE),""))</f>
      </c>
      <c r="E5865" s="74" t="str">
        <v/>
      </c>
      <c r="F5865" s="75">
        <f>IF($E5865="","",IFERROR(VLOOKUP(TRIM(E5865&amp;""),'Référentiel Articles'!$A$2:$F$634,4,FALSE),""))</f>
      </c>
      <c r="G5865" s="76">
        <f>IF($E5865="","",IFERROR(VLOOKUP(TRIM(E5865&amp;""),'Référentiel Articles'!$A$2:$F$634,5,FALSE),""))</f>
      </c>
      <c r="H5865" s="77" t="str">
        <v/>
      </c>
      <c r="I5865" s="76">
        <f>IF($E5865="","",IFERROR(VLOOKUP(TRIM(E5865&amp;""),'Référentiel Articles'!$A$2:$F$634,6,FALSE),""))</f>
      </c>
      <c r="J5865" s="78">
        <f>IF(OR($E5865="",$H5865=""),"",$H5865*$I5865)</f>
      </c>
      <c r="K5865" s="79" t="str">
        <v/>
      </c>
    </row>
    <row r="5866">
      <c r="A5866" s="81" t="str">
        <v/>
      </c>
      <c r="B5866" s="81" t="str">
        <v/>
      </c>
      <c r="C5866" s="83">
        <f>IF($E5866="","",IFERROR(VLOOKUP(TRIM(E5866&amp;""),'Référentiel Articles'!$A$2:$F$634,2,FALSE),""))</f>
      </c>
      <c r="D5866" s="83">
        <f>IF($E5866="","",IFERROR(VLOOKUP(TRIM(E5866&amp;""),'Référentiel Articles'!$A$2:$F$634,3,FALSE),""))</f>
      </c>
      <c r="E5866" s="81" t="str">
        <v/>
      </c>
      <c r="F5866" s="83">
        <f>IF($E5866="","",IFERROR(VLOOKUP(TRIM(E5866&amp;""),'Référentiel Articles'!$A$2:$F$634,4,FALSE),""))</f>
      </c>
      <c r="G5866" s="84">
        <f>IF($E5866="","",IFERROR(VLOOKUP(TRIM(E5866&amp;""),'Référentiel Articles'!$A$2:$F$634,5,FALSE),""))</f>
      </c>
      <c r="H5866" s="85" t="str">
        <v/>
      </c>
      <c r="I5866" s="84">
        <f>IF($E5866="","",IFERROR(VLOOKUP(TRIM(E5866&amp;""),'Référentiel Articles'!$A$2:$F$634,6,FALSE),""))</f>
      </c>
      <c r="J5866" s="90">
        <f>IF(OR($E5866="",$H5866=""),"",$H5866*$I5866)</f>
      </c>
      <c r="K5866" s="87" t="str">
        <v/>
      </c>
    </row>
    <row r="5867">
      <c r="A5867" s="74" t="str">
        <v/>
      </c>
      <c r="B5867" s="74" t="str">
        <v/>
      </c>
      <c r="C5867" s="75">
        <f>IF($E5867="","",IFERROR(VLOOKUP(TRIM(E5867&amp;""),'Référentiel Articles'!$A$2:$F$634,2,FALSE),""))</f>
      </c>
      <c r="D5867" s="75">
        <f>IF($E5867="","",IFERROR(VLOOKUP(TRIM(E5867&amp;""),'Référentiel Articles'!$A$2:$F$634,3,FALSE),""))</f>
      </c>
      <c r="E5867" s="74" t="str">
        <v/>
      </c>
      <c r="F5867" s="75">
        <f>IF($E5867="","",IFERROR(VLOOKUP(TRIM(E5867&amp;""),'Référentiel Articles'!$A$2:$F$634,4,FALSE),""))</f>
      </c>
      <c r="G5867" s="76">
        <f>IF($E5867="","",IFERROR(VLOOKUP(TRIM(E5867&amp;""),'Référentiel Articles'!$A$2:$F$634,5,FALSE),""))</f>
      </c>
      <c r="H5867" s="77" t="str">
        <v/>
      </c>
      <c r="I5867" s="76">
        <f>IF($E5867="","",IFERROR(VLOOKUP(TRIM(E5867&amp;""),'Référentiel Articles'!$A$2:$F$634,6,FALSE),""))</f>
      </c>
      <c r="J5867" s="78">
        <f>IF(OR($E5867="",$H5867=""),"",$H5867*$I5867)</f>
      </c>
      <c r="K5867" s="79" t="str">
        <v/>
      </c>
    </row>
    <row r="5868">
      <c r="A5868" s="81" t="str">
        <v/>
      </c>
      <c r="B5868" s="81" t="str">
        <v/>
      </c>
      <c r="C5868" s="83">
        <f>IF($E5868="","",IFERROR(VLOOKUP(TRIM(E5868&amp;""),'Référentiel Articles'!$A$2:$F$634,2,FALSE),""))</f>
      </c>
      <c r="D5868" s="83">
        <f>IF($E5868="","",IFERROR(VLOOKUP(TRIM(E5868&amp;""),'Référentiel Articles'!$A$2:$F$634,3,FALSE),""))</f>
      </c>
      <c r="E5868" s="81" t="str">
        <v/>
      </c>
      <c r="F5868" s="83">
        <f>IF($E5868="","",IFERROR(VLOOKUP(TRIM(E5868&amp;""),'Référentiel Articles'!$A$2:$F$634,4,FALSE),""))</f>
      </c>
      <c r="G5868" s="84">
        <f>IF($E5868="","",IFERROR(VLOOKUP(TRIM(E5868&amp;""),'Référentiel Articles'!$A$2:$F$634,5,FALSE),""))</f>
      </c>
      <c r="H5868" s="85" t="str">
        <v/>
      </c>
      <c r="I5868" s="84">
        <f>IF($E5868="","",IFERROR(VLOOKUP(TRIM(E5868&amp;""),'Référentiel Articles'!$A$2:$F$634,6,FALSE),""))</f>
      </c>
      <c r="J5868" s="90">
        <f>IF(OR($E5868="",$H5868=""),"",$H5868*$I5868)</f>
      </c>
      <c r="K5868" s="87" t="str">
        <v/>
      </c>
    </row>
    <row r="5869">
      <c r="A5869" s="74" t="str">
        <v/>
      </c>
      <c r="B5869" s="74" t="str">
        <v/>
      </c>
      <c r="C5869" s="75">
        <f>IF($E5869="","",IFERROR(VLOOKUP(TRIM(E5869&amp;""),'Référentiel Articles'!$A$2:$F$634,2,FALSE),""))</f>
      </c>
      <c r="D5869" s="75">
        <f>IF($E5869="","",IFERROR(VLOOKUP(TRIM(E5869&amp;""),'Référentiel Articles'!$A$2:$F$634,3,FALSE),""))</f>
      </c>
      <c r="E5869" s="74" t="str">
        <v/>
      </c>
      <c r="F5869" s="75">
        <f>IF($E5869="","",IFERROR(VLOOKUP(TRIM(E5869&amp;""),'Référentiel Articles'!$A$2:$F$634,4,FALSE),""))</f>
      </c>
      <c r="G5869" s="76">
        <f>IF($E5869="","",IFERROR(VLOOKUP(TRIM(E5869&amp;""),'Référentiel Articles'!$A$2:$F$634,5,FALSE),""))</f>
      </c>
      <c r="H5869" s="77" t="str">
        <v/>
      </c>
      <c r="I5869" s="76">
        <f>IF($E5869="","",IFERROR(VLOOKUP(TRIM(E5869&amp;""),'Référentiel Articles'!$A$2:$F$634,6,FALSE),""))</f>
      </c>
      <c r="J5869" s="78">
        <f>IF(OR($E5869="",$H5869=""),"",$H5869*$I5869)</f>
      </c>
      <c r="K5869" s="79" t="str">
        <v/>
      </c>
    </row>
    <row r="5870">
      <c r="A5870" s="81" t="str">
        <v/>
      </c>
      <c r="B5870" s="81" t="str">
        <v/>
      </c>
      <c r="C5870" s="83">
        <f>IF($E5870="","",IFERROR(VLOOKUP(TRIM(E5870&amp;""),'Référentiel Articles'!$A$2:$F$634,2,FALSE),""))</f>
      </c>
      <c r="D5870" s="83">
        <f>IF($E5870="","",IFERROR(VLOOKUP(TRIM(E5870&amp;""),'Référentiel Articles'!$A$2:$F$634,3,FALSE),""))</f>
      </c>
      <c r="E5870" s="81" t="str">
        <v/>
      </c>
      <c r="F5870" s="83">
        <f>IF($E5870="","",IFERROR(VLOOKUP(TRIM(E5870&amp;""),'Référentiel Articles'!$A$2:$F$634,4,FALSE),""))</f>
      </c>
      <c r="G5870" s="84">
        <f>IF($E5870="","",IFERROR(VLOOKUP(TRIM(E5870&amp;""),'Référentiel Articles'!$A$2:$F$634,5,FALSE),""))</f>
      </c>
      <c r="H5870" s="85" t="str">
        <v/>
      </c>
      <c r="I5870" s="84">
        <f>IF($E5870="","",IFERROR(VLOOKUP(TRIM(E5870&amp;""),'Référentiel Articles'!$A$2:$F$634,6,FALSE),""))</f>
      </c>
      <c r="J5870" s="90">
        <f>IF(OR($E5870="",$H5870=""),"",$H5870*$I5870)</f>
      </c>
      <c r="K5870" s="87" t="str">
        <v/>
      </c>
    </row>
    <row r="5871">
      <c r="A5871" s="74" t="str">
        <v/>
      </c>
      <c r="B5871" s="74" t="str">
        <v/>
      </c>
      <c r="C5871" s="75">
        <f>IF($E5871="","",IFERROR(VLOOKUP(TRIM(E5871&amp;""),'Référentiel Articles'!$A$2:$F$634,2,FALSE),""))</f>
      </c>
      <c r="D5871" s="75">
        <f>IF($E5871="","",IFERROR(VLOOKUP(TRIM(E5871&amp;""),'Référentiel Articles'!$A$2:$F$634,3,FALSE),""))</f>
      </c>
      <c r="E5871" s="74" t="str">
        <v/>
      </c>
      <c r="F5871" s="75">
        <f>IF($E5871="","",IFERROR(VLOOKUP(TRIM(E5871&amp;""),'Référentiel Articles'!$A$2:$F$634,4,FALSE),""))</f>
      </c>
      <c r="G5871" s="76">
        <f>IF($E5871="","",IFERROR(VLOOKUP(TRIM(E5871&amp;""),'Référentiel Articles'!$A$2:$F$634,5,FALSE),""))</f>
      </c>
      <c r="H5871" s="77" t="str">
        <v/>
      </c>
      <c r="I5871" s="76">
        <f>IF($E5871="","",IFERROR(VLOOKUP(TRIM(E5871&amp;""),'Référentiel Articles'!$A$2:$F$634,6,FALSE),""))</f>
      </c>
      <c r="J5871" s="78">
        <f>IF(OR($E5871="",$H5871=""),"",$H5871*$I5871)</f>
      </c>
      <c r="K5871" s="79" t="str">
        <v/>
      </c>
    </row>
    <row r="5872">
      <c r="A5872" s="81" t="str">
        <v/>
      </c>
      <c r="B5872" s="81" t="str">
        <v/>
      </c>
      <c r="C5872" s="83">
        <f>IF($E5872="","",IFERROR(VLOOKUP(TRIM(E5872&amp;""),'Référentiel Articles'!$A$2:$F$634,2,FALSE),""))</f>
      </c>
      <c r="D5872" s="83">
        <f>IF($E5872="","",IFERROR(VLOOKUP(TRIM(E5872&amp;""),'Référentiel Articles'!$A$2:$F$634,3,FALSE),""))</f>
      </c>
      <c r="E5872" s="81" t="str">
        <v/>
      </c>
      <c r="F5872" s="83">
        <f>IF($E5872="","",IFERROR(VLOOKUP(TRIM(E5872&amp;""),'Référentiel Articles'!$A$2:$F$634,4,FALSE),""))</f>
      </c>
      <c r="G5872" s="84">
        <f>IF($E5872="","",IFERROR(VLOOKUP(TRIM(E5872&amp;""),'Référentiel Articles'!$A$2:$F$634,5,FALSE),""))</f>
      </c>
      <c r="H5872" s="85" t="str">
        <v/>
      </c>
      <c r="I5872" s="84">
        <f>IF($E5872="","",IFERROR(VLOOKUP(TRIM(E5872&amp;""),'Référentiel Articles'!$A$2:$F$634,6,FALSE),""))</f>
      </c>
      <c r="J5872" s="90">
        <f>IF(OR($E5872="",$H5872=""),"",$H5872*$I5872)</f>
      </c>
      <c r="K5872" s="87" t="str">
        <v/>
      </c>
    </row>
    <row r="5873">
      <c r="A5873" s="74" t="str">
        <v/>
      </c>
      <c r="B5873" s="74" t="str">
        <v/>
      </c>
      <c r="C5873" s="75">
        <f>IF($E5873="","",IFERROR(VLOOKUP(TRIM(E5873&amp;""),'Référentiel Articles'!$A$2:$F$634,2,FALSE),""))</f>
      </c>
      <c r="D5873" s="75">
        <f>IF($E5873="","",IFERROR(VLOOKUP(TRIM(E5873&amp;""),'Référentiel Articles'!$A$2:$F$634,3,FALSE),""))</f>
      </c>
      <c r="E5873" s="74" t="str">
        <v/>
      </c>
      <c r="F5873" s="75">
        <f>IF($E5873="","",IFERROR(VLOOKUP(TRIM(E5873&amp;""),'Référentiel Articles'!$A$2:$F$634,4,FALSE),""))</f>
      </c>
      <c r="G5873" s="76">
        <f>IF($E5873="","",IFERROR(VLOOKUP(TRIM(E5873&amp;""),'Référentiel Articles'!$A$2:$F$634,5,FALSE),""))</f>
      </c>
      <c r="H5873" s="77" t="str">
        <v/>
      </c>
      <c r="I5873" s="76">
        <f>IF($E5873="","",IFERROR(VLOOKUP(TRIM(E5873&amp;""),'Référentiel Articles'!$A$2:$F$634,6,FALSE),""))</f>
      </c>
      <c r="J5873" s="78">
        <f>IF(OR($E5873="",$H5873=""),"",$H5873*$I5873)</f>
      </c>
      <c r="K5873" s="79" t="str">
        <v/>
      </c>
    </row>
    <row r="5874">
      <c r="A5874" s="81" t="str">
        <v/>
      </c>
      <c r="B5874" s="81" t="str">
        <v/>
      </c>
      <c r="C5874" s="83">
        <f>IF($E5874="","",IFERROR(VLOOKUP(TRIM(E5874&amp;""),'Référentiel Articles'!$A$2:$F$634,2,FALSE),""))</f>
      </c>
      <c r="D5874" s="83">
        <f>IF($E5874="","",IFERROR(VLOOKUP(TRIM(E5874&amp;""),'Référentiel Articles'!$A$2:$F$634,3,FALSE),""))</f>
      </c>
      <c r="E5874" s="81" t="str">
        <v/>
      </c>
      <c r="F5874" s="83">
        <f>IF($E5874="","",IFERROR(VLOOKUP(TRIM(E5874&amp;""),'Référentiel Articles'!$A$2:$F$634,4,FALSE),""))</f>
      </c>
      <c r="G5874" s="84">
        <f>IF($E5874="","",IFERROR(VLOOKUP(TRIM(E5874&amp;""),'Référentiel Articles'!$A$2:$F$634,5,FALSE),""))</f>
      </c>
      <c r="H5874" s="85" t="str">
        <v/>
      </c>
      <c r="I5874" s="84">
        <f>IF($E5874="","",IFERROR(VLOOKUP(TRIM(E5874&amp;""),'Référentiel Articles'!$A$2:$F$634,6,FALSE),""))</f>
      </c>
      <c r="J5874" s="90">
        <f>IF(OR($E5874="",$H5874=""),"",$H5874*$I5874)</f>
      </c>
      <c r="K5874" s="87" t="str">
        <v/>
      </c>
    </row>
    <row r="5875">
      <c r="A5875" s="74" t="str">
        <v/>
      </c>
      <c r="B5875" s="74" t="str">
        <v/>
      </c>
      <c r="C5875" s="75">
        <f>IF($E5875="","",IFERROR(VLOOKUP(TRIM(E5875&amp;""),'Référentiel Articles'!$A$2:$F$634,2,FALSE),""))</f>
      </c>
      <c r="D5875" s="75">
        <f>IF($E5875="","",IFERROR(VLOOKUP(TRIM(E5875&amp;""),'Référentiel Articles'!$A$2:$F$634,3,FALSE),""))</f>
      </c>
      <c r="E5875" s="74" t="str">
        <v/>
      </c>
      <c r="F5875" s="75">
        <f>IF($E5875="","",IFERROR(VLOOKUP(TRIM(E5875&amp;""),'Référentiel Articles'!$A$2:$F$634,4,FALSE),""))</f>
      </c>
      <c r="G5875" s="76">
        <f>IF($E5875="","",IFERROR(VLOOKUP(TRIM(E5875&amp;""),'Référentiel Articles'!$A$2:$F$634,5,FALSE),""))</f>
      </c>
      <c r="H5875" s="77" t="str">
        <v/>
      </c>
      <c r="I5875" s="76">
        <f>IF($E5875="","",IFERROR(VLOOKUP(TRIM(E5875&amp;""),'Référentiel Articles'!$A$2:$F$634,6,FALSE),""))</f>
      </c>
      <c r="J5875" s="78">
        <f>IF(OR($E5875="",$H5875=""),"",$H5875*$I5875)</f>
      </c>
      <c r="K5875" s="79" t="str">
        <v/>
      </c>
    </row>
    <row r="5876">
      <c r="A5876" s="81" t="str">
        <v/>
      </c>
      <c r="B5876" s="81" t="str">
        <v/>
      </c>
      <c r="C5876" s="83">
        <f>IF($E5876="","",IFERROR(VLOOKUP(TRIM(E5876&amp;""),'Référentiel Articles'!$A$2:$F$634,2,FALSE),""))</f>
      </c>
      <c r="D5876" s="83">
        <f>IF($E5876="","",IFERROR(VLOOKUP(TRIM(E5876&amp;""),'Référentiel Articles'!$A$2:$F$634,3,FALSE),""))</f>
      </c>
      <c r="E5876" s="81" t="str">
        <v/>
      </c>
      <c r="F5876" s="83">
        <f>IF($E5876="","",IFERROR(VLOOKUP(TRIM(E5876&amp;""),'Référentiel Articles'!$A$2:$F$634,4,FALSE),""))</f>
      </c>
      <c r="G5876" s="84">
        <f>IF($E5876="","",IFERROR(VLOOKUP(TRIM(E5876&amp;""),'Référentiel Articles'!$A$2:$F$634,5,FALSE),""))</f>
      </c>
      <c r="H5876" s="85" t="str">
        <v/>
      </c>
      <c r="I5876" s="84">
        <f>IF($E5876="","",IFERROR(VLOOKUP(TRIM(E5876&amp;""),'Référentiel Articles'!$A$2:$F$634,6,FALSE),""))</f>
      </c>
      <c r="J5876" s="90">
        <f>IF(OR($E5876="",$H5876=""),"",$H5876*$I5876)</f>
      </c>
      <c r="K5876" s="87" t="str">
        <v/>
      </c>
    </row>
    <row r="5877">
      <c r="A5877" s="74" t="str">
        <v/>
      </c>
      <c r="B5877" s="74" t="str">
        <v/>
      </c>
      <c r="C5877" s="75">
        <f>IF($E5877="","",IFERROR(VLOOKUP(TRIM(E5877&amp;""),'Référentiel Articles'!$A$2:$F$634,2,FALSE),""))</f>
      </c>
      <c r="D5877" s="75">
        <f>IF($E5877="","",IFERROR(VLOOKUP(TRIM(E5877&amp;""),'Référentiel Articles'!$A$2:$F$634,3,FALSE),""))</f>
      </c>
      <c r="E5877" s="74" t="str">
        <v/>
      </c>
      <c r="F5877" s="75">
        <f>IF($E5877="","",IFERROR(VLOOKUP(TRIM(E5877&amp;""),'Référentiel Articles'!$A$2:$F$634,4,FALSE),""))</f>
      </c>
      <c r="G5877" s="76">
        <f>IF($E5877="","",IFERROR(VLOOKUP(TRIM(E5877&amp;""),'Référentiel Articles'!$A$2:$F$634,5,FALSE),""))</f>
      </c>
      <c r="H5877" s="77" t="str">
        <v/>
      </c>
      <c r="I5877" s="76">
        <f>IF($E5877="","",IFERROR(VLOOKUP(TRIM(E5877&amp;""),'Référentiel Articles'!$A$2:$F$634,6,FALSE),""))</f>
      </c>
      <c r="J5877" s="78">
        <f>IF(OR($E5877="",$H5877=""),"",$H5877*$I5877)</f>
      </c>
      <c r="K5877" s="79" t="str">
        <v/>
      </c>
    </row>
    <row r="5878">
      <c r="A5878" s="81" t="str">
        <v/>
      </c>
      <c r="B5878" s="81" t="str">
        <v/>
      </c>
      <c r="C5878" s="83">
        <f>IF($E5878="","",IFERROR(VLOOKUP(TRIM(E5878&amp;""),'Référentiel Articles'!$A$2:$F$634,2,FALSE),""))</f>
      </c>
      <c r="D5878" s="83">
        <f>IF($E5878="","",IFERROR(VLOOKUP(TRIM(E5878&amp;""),'Référentiel Articles'!$A$2:$F$634,3,FALSE),""))</f>
      </c>
      <c r="E5878" s="81" t="str">
        <v/>
      </c>
      <c r="F5878" s="83">
        <f>IF($E5878="","",IFERROR(VLOOKUP(TRIM(E5878&amp;""),'Référentiel Articles'!$A$2:$F$634,4,FALSE),""))</f>
      </c>
      <c r="G5878" s="84">
        <f>IF($E5878="","",IFERROR(VLOOKUP(TRIM(E5878&amp;""),'Référentiel Articles'!$A$2:$F$634,5,FALSE),""))</f>
      </c>
      <c r="H5878" s="85" t="str">
        <v/>
      </c>
      <c r="I5878" s="84">
        <f>IF($E5878="","",IFERROR(VLOOKUP(TRIM(E5878&amp;""),'Référentiel Articles'!$A$2:$F$634,6,FALSE),""))</f>
      </c>
      <c r="J5878" s="90">
        <f>IF(OR($E5878="",$H5878=""),"",$H5878*$I5878)</f>
      </c>
      <c r="K5878" s="87" t="str">
        <v/>
      </c>
    </row>
    <row r="5879">
      <c r="A5879" s="74" t="str">
        <v/>
      </c>
      <c r="B5879" s="74" t="str">
        <v/>
      </c>
      <c r="C5879" s="75">
        <f>IF($E5879="","",IFERROR(VLOOKUP(TRIM(E5879&amp;""),'Référentiel Articles'!$A$2:$F$634,2,FALSE),""))</f>
      </c>
      <c r="D5879" s="75">
        <f>IF($E5879="","",IFERROR(VLOOKUP(TRIM(E5879&amp;""),'Référentiel Articles'!$A$2:$F$634,3,FALSE),""))</f>
      </c>
      <c r="E5879" s="74" t="str">
        <v/>
      </c>
      <c r="F5879" s="75">
        <f>IF($E5879="","",IFERROR(VLOOKUP(TRIM(E5879&amp;""),'Référentiel Articles'!$A$2:$F$634,4,FALSE),""))</f>
      </c>
      <c r="G5879" s="76">
        <f>IF($E5879="","",IFERROR(VLOOKUP(TRIM(E5879&amp;""),'Référentiel Articles'!$A$2:$F$634,5,FALSE),""))</f>
      </c>
      <c r="H5879" s="77" t="str">
        <v/>
      </c>
      <c r="I5879" s="76">
        <f>IF($E5879="","",IFERROR(VLOOKUP(TRIM(E5879&amp;""),'Référentiel Articles'!$A$2:$F$634,6,FALSE),""))</f>
      </c>
      <c r="J5879" s="78">
        <f>IF(OR($E5879="",$H5879=""),"",$H5879*$I5879)</f>
      </c>
      <c r="K5879" s="79" t="str">
        <v/>
      </c>
    </row>
    <row r="5880">
      <c r="A5880" s="81" t="str">
        <v/>
      </c>
      <c r="B5880" s="81" t="str">
        <v/>
      </c>
      <c r="C5880" s="83">
        <f>IF($E5880="","",IFERROR(VLOOKUP(TRIM(E5880&amp;""),'Référentiel Articles'!$A$2:$F$634,2,FALSE),""))</f>
      </c>
      <c r="D5880" s="83">
        <f>IF($E5880="","",IFERROR(VLOOKUP(TRIM(E5880&amp;""),'Référentiel Articles'!$A$2:$F$634,3,FALSE),""))</f>
      </c>
      <c r="E5880" s="81" t="str">
        <v/>
      </c>
      <c r="F5880" s="83">
        <f>IF($E5880="","",IFERROR(VLOOKUP(TRIM(E5880&amp;""),'Référentiel Articles'!$A$2:$F$634,4,FALSE),""))</f>
      </c>
      <c r="G5880" s="84">
        <f>IF($E5880="","",IFERROR(VLOOKUP(TRIM(E5880&amp;""),'Référentiel Articles'!$A$2:$F$634,5,FALSE),""))</f>
      </c>
      <c r="H5880" s="85" t="str">
        <v/>
      </c>
      <c r="I5880" s="84">
        <f>IF($E5880="","",IFERROR(VLOOKUP(TRIM(E5880&amp;""),'Référentiel Articles'!$A$2:$F$634,6,FALSE),""))</f>
      </c>
      <c r="J5880" s="90">
        <f>IF(OR($E5880="",$H5880=""),"",$H5880*$I5880)</f>
      </c>
      <c r="K5880" s="87" t="str">
        <v/>
      </c>
    </row>
    <row r="5881">
      <c r="A5881" s="74" t="str">
        <v/>
      </c>
      <c r="B5881" s="74" t="str">
        <v/>
      </c>
      <c r="C5881" s="75">
        <f>IF($E5881="","",IFERROR(VLOOKUP(TRIM(E5881&amp;""),'Référentiel Articles'!$A$2:$F$634,2,FALSE),""))</f>
      </c>
      <c r="D5881" s="75">
        <f>IF($E5881="","",IFERROR(VLOOKUP(TRIM(E5881&amp;""),'Référentiel Articles'!$A$2:$F$634,3,FALSE),""))</f>
      </c>
      <c r="E5881" s="74" t="str">
        <v/>
      </c>
      <c r="F5881" s="75">
        <f>IF($E5881="","",IFERROR(VLOOKUP(TRIM(E5881&amp;""),'Référentiel Articles'!$A$2:$F$634,4,FALSE),""))</f>
      </c>
      <c r="G5881" s="76">
        <f>IF($E5881="","",IFERROR(VLOOKUP(TRIM(E5881&amp;""),'Référentiel Articles'!$A$2:$F$634,5,FALSE),""))</f>
      </c>
      <c r="H5881" s="77" t="str">
        <v/>
      </c>
      <c r="I5881" s="76">
        <f>IF($E5881="","",IFERROR(VLOOKUP(TRIM(E5881&amp;""),'Référentiel Articles'!$A$2:$F$634,6,FALSE),""))</f>
      </c>
      <c r="J5881" s="78">
        <f>IF(OR($E5881="",$H5881=""),"",$H5881*$I5881)</f>
      </c>
      <c r="K5881" s="79" t="str">
        <v/>
      </c>
    </row>
    <row r="5882">
      <c r="A5882" s="81" t="str">
        <v/>
      </c>
      <c r="B5882" s="81" t="str">
        <v/>
      </c>
      <c r="C5882" s="83">
        <f>IF($E5882="","",IFERROR(VLOOKUP(TRIM(E5882&amp;""),'Référentiel Articles'!$A$2:$F$634,2,FALSE),""))</f>
      </c>
      <c r="D5882" s="83">
        <f>IF($E5882="","",IFERROR(VLOOKUP(TRIM(E5882&amp;""),'Référentiel Articles'!$A$2:$F$634,3,FALSE),""))</f>
      </c>
      <c r="E5882" s="81" t="str">
        <v/>
      </c>
      <c r="F5882" s="83">
        <f>IF($E5882="","",IFERROR(VLOOKUP(TRIM(E5882&amp;""),'Référentiel Articles'!$A$2:$F$634,4,FALSE),""))</f>
      </c>
      <c r="G5882" s="84">
        <f>IF($E5882="","",IFERROR(VLOOKUP(TRIM(E5882&amp;""),'Référentiel Articles'!$A$2:$F$634,5,FALSE),""))</f>
      </c>
      <c r="H5882" s="85" t="str">
        <v/>
      </c>
      <c r="I5882" s="84">
        <f>IF($E5882="","",IFERROR(VLOOKUP(TRIM(E5882&amp;""),'Référentiel Articles'!$A$2:$F$634,6,FALSE),""))</f>
      </c>
      <c r="J5882" s="90">
        <f>IF(OR($E5882="",$H5882=""),"",$H5882*$I5882)</f>
      </c>
      <c r="K5882" s="87" t="str">
        <v/>
      </c>
    </row>
    <row r="5883">
      <c r="A5883" s="74" t="str">
        <v/>
      </c>
      <c r="B5883" s="74" t="str">
        <v/>
      </c>
      <c r="C5883" s="75">
        <f>IF($E5883="","",IFERROR(VLOOKUP(TRIM(E5883&amp;""),'Référentiel Articles'!$A$2:$F$634,2,FALSE),""))</f>
      </c>
      <c r="D5883" s="75">
        <f>IF($E5883="","",IFERROR(VLOOKUP(TRIM(E5883&amp;""),'Référentiel Articles'!$A$2:$F$634,3,FALSE),""))</f>
      </c>
      <c r="E5883" s="74" t="str">
        <v/>
      </c>
      <c r="F5883" s="75">
        <f>IF($E5883="","",IFERROR(VLOOKUP(TRIM(E5883&amp;""),'Référentiel Articles'!$A$2:$F$634,4,FALSE),""))</f>
      </c>
      <c r="G5883" s="76">
        <f>IF($E5883="","",IFERROR(VLOOKUP(TRIM(E5883&amp;""),'Référentiel Articles'!$A$2:$F$634,5,FALSE),""))</f>
      </c>
      <c r="H5883" s="77" t="str">
        <v/>
      </c>
      <c r="I5883" s="76">
        <f>IF($E5883="","",IFERROR(VLOOKUP(TRIM(E5883&amp;""),'Référentiel Articles'!$A$2:$F$634,6,FALSE),""))</f>
      </c>
      <c r="J5883" s="78">
        <f>IF(OR($E5883="",$H5883=""),"",$H5883*$I5883)</f>
      </c>
      <c r="K5883" s="79" t="str">
        <v/>
      </c>
    </row>
    <row r="5884">
      <c r="A5884" s="81" t="str">
        <v/>
      </c>
      <c r="B5884" s="81" t="str">
        <v/>
      </c>
      <c r="C5884" s="83">
        <f>IF($E5884="","",IFERROR(VLOOKUP(TRIM(E5884&amp;""),'Référentiel Articles'!$A$2:$F$634,2,FALSE),""))</f>
      </c>
      <c r="D5884" s="83">
        <f>IF($E5884="","",IFERROR(VLOOKUP(TRIM(E5884&amp;""),'Référentiel Articles'!$A$2:$F$634,3,FALSE),""))</f>
      </c>
      <c r="E5884" s="81" t="str">
        <v/>
      </c>
      <c r="F5884" s="83">
        <f>IF($E5884="","",IFERROR(VLOOKUP(TRIM(E5884&amp;""),'Référentiel Articles'!$A$2:$F$634,4,FALSE),""))</f>
      </c>
      <c r="G5884" s="84">
        <f>IF($E5884="","",IFERROR(VLOOKUP(TRIM(E5884&amp;""),'Référentiel Articles'!$A$2:$F$634,5,FALSE),""))</f>
      </c>
      <c r="H5884" s="85" t="str">
        <v/>
      </c>
      <c r="I5884" s="84">
        <f>IF($E5884="","",IFERROR(VLOOKUP(TRIM(E5884&amp;""),'Référentiel Articles'!$A$2:$F$634,6,FALSE),""))</f>
      </c>
      <c r="J5884" s="90">
        <f>IF(OR($E5884="",$H5884=""),"",$H5884*$I5884)</f>
      </c>
      <c r="K5884" s="87" t="str">
        <v/>
      </c>
    </row>
    <row r="5885">
      <c r="A5885" s="74" t="str">
        <v/>
      </c>
      <c r="B5885" s="74" t="str">
        <v/>
      </c>
      <c r="C5885" s="75">
        <f>IF($E5885="","",IFERROR(VLOOKUP(TRIM(E5885&amp;""),'Référentiel Articles'!$A$2:$F$634,2,FALSE),""))</f>
      </c>
      <c r="D5885" s="75">
        <f>IF($E5885="","",IFERROR(VLOOKUP(TRIM(E5885&amp;""),'Référentiel Articles'!$A$2:$F$634,3,FALSE),""))</f>
      </c>
      <c r="E5885" s="74" t="str">
        <v/>
      </c>
      <c r="F5885" s="75">
        <f>IF($E5885="","",IFERROR(VLOOKUP(TRIM(E5885&amp;""),'Référentiel Articles'!$A$2:$F$634,4,FALSE),""))</f>
      </c>
      <c r="G5885" s="76">
        <f>IF($E5885="","",IFERROR(VLOOKUP(TRIM(E5885&amp;""),'Référentiel Articles'!$A$2:$F$634,5,FALSE),""))</f>
      </c>
      <c r="H5885" s="77" t="str">
        <v/>
      </c>
      <c r="I5885" s="76">
        <f>IF($E5885="","",IFERROR(VLOOKUP(TRIM(E5885&amp;""),'Référentiel Articles'!$A$2:$F$634,6,FALSE),""))</f>
      </c>
      <c r="J5885" s="78">
        <f>IF(OR($E5885="",$H5885=""),"",$H5885*$I5885)</f>
      </c>
      <c r="K5885" s="79" t="str">
        <v/>
      </c>
    </row>
    <row r="5886">
      <c r="A5886" s="81" t="str">
        <v/>
      </c>
      <c r="B5886" s="81" t="str">
        <v/>
      </c>
      <c r="C5886" s="83">
        <f>IF($E5886="","",IFERROR(VLOOKUP(TRIM(E5886&amp;""),'Référentiel Articles'!$A$2:$F$634,2,FALSE),""))</f>
      </c>
      <c r="D5886" s="83">
        <f>IF($E5886="","",IFERROR(VLOOKUP(TRIM(E5886&amp;""),'Référentiel Articles'!$A$2:$F$634,3,FALSE),""))</f>
      </c>
      <c r="E5886" s="81" t="str">
        <v/>
      </c>
      <c r="F5886" s="83">
        <f>IF($E5886="","",IFERROR(VLOOKUP(TRIM(E5886&amp;""),'Référentiel Articles'!$A$2:$F$634,4,FALSE),""))</f>
      </c>
      <c r="G5886" s="84">
        <f>IF($E5886="","",IFERROR(VLOOKUP(TRIM(E5886&amp;""),'Référentiel Articles'!$A$2:$F$634,5,FALSE),""))</f>
      </c>
      <c r="H5886" s="85" t="str">
        <v/>
      </c>
      <c r="I5886" s="84">
        <f>IF($E5886="","",IFERROR(VLOOKUP(TRIM(E5886&amp;""),'Référentiel Articles'!$A$2:$F$634,6,FALSE),""))</f>
      </c>
      <c r="J5886" s="90">
        <f>IF(OR($E5886="",$H5886=""),"",$H5886*$I5886)</f>
      </c>
      <c r="K5886" s="87" t="str">
        <v/>
      </c>
    </row>
    <row r="5887">
      <c r="A5887" s="74" t="str">
        <v/>
      </c>
      <c r="B5887" s="74" t="str">
        <v/>
      </c>
      <c r="C5887" s="75">
        <f>IF($E5887="","",IFERROR(VLOOKUP(TRIM(E5887&amp;""),'Référentiel Articles'!$A$2:$F$634,2,FALSE),""))</f>
      </c>
      <c r="D5887" s="75">
        <f>IF($E5887="","",IFERROR(VLOOKUP(TRIM(E5887&amp;""),'Référentiel Articles'!$A$2:$F$634,3,FALSE),""))</f>
      </c>
      <c r="E5887" s="74" t="str">
        <v/>
      </c>
      <c r="F5887" s="75">
        <f>IF($E5887="","",IFERROR(VLOOKUP(TRIM(E5887&amp;""),'Référentiel Articles'!$A$2:$F$634,4,FALSE),""))</f>
      </c>
      <c r="G5887" s="76">
        <f>IF($E5887="","",IFERROR(VLOOKUP(TRIM(E5887&amp;""),'Référentiel Articles'!$A$2:$F$634,5,FALSE),""))</f>
      </c>
      <c r="H5887" s="77" t="str">
        <v/>
      </c>
      <c r="I5887" s="76">
        <f>IF($E5887="","",IFERROR(VLOOKUP(TRIM(E5887&amp;""),'Référentiel Articles'!$A$2:$F$634,6,FALSE),""))</f>
      </c>
      <c r="J5887" s="78">
        <f>IF(OR($E5887="",$H5887=""),"",$H5887*$I5887)</f>
      </c>
      <c r="K5887" s="79" t="str">
        <v/>
      </c>
    </row>
    <row r="5888">
      <c r="A5888" s="81" t="str">
        <v/>
      </c>
      <c r="B5888" s="81" t="str">
        <v/>
      </c>
      <c r="C5888" s="83">
        <f>IF($E5888="","",IFERROR(VLOOKUP(TRIM(E5888&amp;""),'Référentiel Articles'!$A$2:$F$634,2,FALSE),""))</f>
      </c>
      <c r="D5888" s="83">
        <f>IF($E5888="","",IFERROR(VLOOKUP(TRIM(E5888&amp;""),'Référentiel Articles'!$A$2:$F$634,3,FALSE),""))</f>
      </c>
      <c r="E5888" s="81" t="str">
        <v/>
      </c>
      <c r="F5888" s="83">
        <f>IF($E5888="","",IFERROR(VLOOKUP(TRIM(E5888&amp;""),'Référentiel Articles'!$A$2:$F$634,4,FALSE),""))</f>
      </c>
      <c r="G5888" s="84">
        <f>IF($E5888="","",IFERROR(VLOOKUP(TRIM(E5888&amp;""),'Référentiel Articles'!$A$2:$F$634,5,FALSE),""))</f>
      </c>
      <c r="H5888" s="85" t="str">
        <v/>
      </c>
      <c r="I5888" s="84">
        <f>IF($E5888="","",IFERROR(VLOOKUP(TRIM(E5888&amp;""),'Référentiel Articles'!$A$2:$F$634,6,FALSE),""))</f>
      </c>
      <c r="J5888" s="90">
        <f>IF(OR($E5888="",$H5888=""),"",$H5888*$I5888)</f>
      </c>
      <c r="K5888" s="87" t="str">
        <v/>
      </c>
    </row>
    <row r="5889">
      <c r="A5889" s="74" t="str">
        <v/>
      </c>
      <c r="B5889" s="74" t="str">
        <v/>
      </c>
      <c r="C5889" s="75">
        <f>IF($E5889="","",IFERROR(VLOOKUP(TRIM(E5889&amp;""),'Référentiel Articles'!$A$2:$F$634,2,FALSE),""))</f>
      </c>
      <c r="D5889" s="75">
        <f>IF($E5889="","",IFERROR(VLOOKUP(TRIM(E5889&amp;""),'Référentiel Articles'!$A$2:$F$634,3,FALSE),""))</f>
      </c>
      <c r="E5889" s="74" t="str">
        <v/>
      </c>
      <c r="F5889" s="75">
        <f>IF($E5889="","",IFERROR(VLOOKUP(TRIM(E5889&amp;""),'Référentiel Articles'!$A$2:$F$634,4,FALSE),""))</f>
      </c>
      <c r="G5889" s="76">
        <f>IF($E5889="","",IFERROR(VLOOKUP(TRIM(E5889&amp;""),'Référentiel Articles'!$A$2:$F$634,5,FALSE),""))</f>
      </c>
      <c r="H5889" s="77" t="str">
        <v/>
      </c>
      <c r="I5889" s="76">
        <f>IF($E5889="","",IFERROR(VLOOKUP(TRIM(E5889&amp;""),'Référentiel Articles'!$A$2:$F$634,6,FALSE),""))</f>
      </c>
      <c r="J5889" s="78">
        <f>IF(OR($E5889="",$H5889=""),"",$H5889*$I5889)</f>
      </c>
      <c r="K5889" s="79" t="str">
        <v/>
      </c>
    </row>
    <row r="5890">
      <c r="A5890" s="81" t="str">
        <v/>
      </c>
      <c r="B5890" s="81" t="str">
        <v/>
      </c>
      <c r="C5890" s="83">
        <f>IF($E5890="","",IFERROR(VLOOKUP(TRIM(E5890&amp;""),'Référentiel Articles'!$A$2:$F$634,2,FALSE),""))</f>
      </c>
      <c r="D5890" s="83">
        <f>IF($E5890="","",IFERROR(VLOOKUP(TRIM(E5890&amp;""),'Référentiel Articles'!$A$2:$F$634,3,FALSE),""))</f>
      </c>
      <c r="E5890" s="81" t="str">
        <v/>
      </c>
      <c r="F5890" s="83">
        <f>IF($E5890="","",IFERROR(VLOOKUP(TRIM(E5890&amp;""),'Référentiel Articles'!$A$2:$F$634,4,FALSE),""))</f>
      </c>
      <c r="G5890" s="84">
        <f>IF($E5890="","",IFERROR(VLOOKUP(TRIM(E5890&amp;""),'Référentiel Articles'!$A$2:$F$634,5,FALSE),""))</f>
      </c>
      <c r="H5890" s="85" t="str">
        <v/>
      </c>
      <c r="I5890" s="84">
        <f>IF($E5890="","",IFERROR(VLOOKUP(TRIM(E5890&amp;""),'Référentiel Articles'!$A$2:$F$634,6,FALSE),""))</f>
      </c>
      <c r="J5890" s="90">
        <f>IF(OR($E5890="",$H5890=""),"",$H5890*$I5890)</f>
      </c>
      <c r="K5890" s="87" t="str">
        <v/>
      </c>
    </row>
    <row r="5891">
      <c r="A5891" s="74" t="str">
        <v/>
      </c>
      <c r="B5891" s="74" t="str">
        <v/>
      </c>
      <c r="C5891" s="75">
        <f>IF($E5891="","",IFERROR(VLOOKUP(TRIM(E5891&amp;""),'Référentiel Articles'!$A$2:$F$634,2,FALSE),""))</f>
      </c>
      <c r="D5891" s="75">
        <f>IF($E5891="","",IFERROR(VLOOKUP(TRIM(E5891&amp;""),'Référentiel Articles'!$A$2:$F$634,3,FALSE),""))</f>
      </c>
      <c r="E5891" s="74" t="str">
        <v/>
      </c>
      <c r="F5891" s="75">
        <f>IF($E5891="","",IFERROR(VLOOKUP(TRIM(E5891&amp;""),'Référentiel Articles'!$A$2:$F$634,4,FALSE),""))</f>
      </c>
      <c r="G5891" s="76">
        <f>IF($E5891="","",IFERROR(VLOOKUP(TRIM(E5891&amp;""),'Référentiel Articles'!$A$2:$F$634,5,FALSE),""))</f>
      </c>
      <c r="H5891" s="77" t="str">
        <v/>
      </c>
      <c r="I5891" s="76">
        <f>IF($E5891="","",IFERROR(VLOOKUP(TRIM(E5891&amp;""),'Référentiel Articles'!$A$2:$F$634,6,FALSE),""))</f>
      </c>
      <c r="J5891" s="78">
        <f>IF(OR($E5891="",$H5891=""),"",$H5891*$I5891)</f>
      </c>
      <c r="K5891" s="79" t="str">
        <v/>
      </c>
    </row>
    <row r="5892">
      <c r="A5892" s="81" t="str">
        <v/>
      </c>
      <c r="B5892" s="81" t="str">
        <v/>
      </c>
      <c r="C5892" s="83">
        <f>IF($E5892="","",IFERROR(VLOOKUP(TRIM(E5892&amp;""),'Référentiel Articles'!$A$2:$F$634,2,FALSE),""))</f>
      </c>
      <c r="D5892" s="83">
        <f>IF($E5892="","",IFERROR(VLOOKUP(TRIM(E5892&amp;""),'Référentiel Articles'!$A$2:$F$634,3,FALSE),""))</f>
      </c>
      <c r="E5892" s="81" t="str">
        <v/>
      </c>
      <c r="F5892" s="83">
        <f>IF($E5892="","",IFERROR(VLOOKUP(TRIM(E5892&amp;""),'Référentiel Articles'!$A$2:$F$634,4,FALSE),""))</f>
      </c>
      <c r="G5892" s="84">
        <f>IF($E5892="","",IFERROR(VLOOKUP(TRIM(E5892&amp;""),'Référentiel Articles'!$A$2:$F$634,5,FALSE),""))</f>
      </c>
      <c r="H5892" s="85" t="str">
        <v/>
      </c>
      <c r="I5892" s="84">
        <f>IF($E5892="","",IFERROR(VLOOKUP(TRIM(E5892&amp;""),'Référentiel Articles'!$A$2:$F$634,6,FALSE),""))</f>
      </c>
      <c r="J5892" s="90">
        <f>IF(OR($E5892="",$H5892=""),"",$H5892*$I5892)</f>
      </c>
      <c r="K5892" s="87" t="str">
        <v/>
      </c>
    </row>
    <row r="5893">
      <c r="A5893" s="74" t="str">
        <v/>
      </c>
      <c r="B5893" s="74" t="str">
        <v/>
      </c>
      <c r="C5893" s="75">
        <f>IF($E5893="","",IFERROR(VLOOKUP(TRIM(E5893&amp;""),'Référentiel Articles'!$A$2:$F$634,2,FALSE),""))</f>
      </c>
      <c r="D5893" s="75">
        <f>IF($E5893="","",IFERROR(VLOOKUP(TRIM(E5893&amp;""),'Référentiel Articles'!$A$2:$F$634,3,FALSE),""))</f>
      </c>
      <c r="E5893" s="74" t="str">
        <v/>
      </c>
      <c r="F5893" s="75">
        <f>IF($E5893="","",IFERROR(VLOOKUP(TRIM(E5893&amp;""),'Référentiel Articles'!$A$2:$F$634,4,FALSE),""))</f>
      </c>
      <c r="G5893" s="76">
        <f>IF($E5893="","",IFERROR(VLOOKUP(TRIM(E5893&amp;""),'Référentiel Articles'!$A$2:$F$634,5,FALSE),""))</f>
      </c>
      <c r="H5893" s="77" t="str">
        <v/>
      </c>
      <c r="I5893" s="76">
        <f>IF($E5893="","",IFERROR(VLOOKUP(TRIM(E5893&amp;""),'Référentiel Articles'!$A$2:$F$634,6,FALSE),""))</f>
      </c>
      <c r="J5893" s="78">
        <f>IF(OR($E5893="",$H5893=""),"",$H5893*$I5893)</f>
      </c>
      <c r="K5893" s="79" t="str">
        <v/>
      </c>
    </row>
    <row r="5894">
      <c r="A5894" s="81" t="str">
        <v/>
      </c>
      <c r="B5894" s="81" t="str">
        <v/>
      </c>
      <c r="C5894" s="83">
        <f>IF($E5894="","",IFERROR(VLOOKUP(TRIM(E5894&amp;""),'Référentiel Articles'!$A$2:$F$634,2,FALSE),""))</f>
      </c>
      <c r="D5894" s="83">
        <f>IF($E5894="","",IFERROR(VLOOKUP(TRIM(E5894&amp;""),'Référentiel Articles'!$A$2:$F$634,3,FALSE),""))</f>
      </c>
      <c r="E5894" s="81" t="str">
        <v/>
      </c>
      <c r="F5894" s="83">
        <f>IF($E5894="","",IFERROR(VLOOKUP(TRIM(E5894&amp;""),'Référentiel Articles'!$A$2:$F$634,4,FALSE),""))</f>
      </c>
      <c r="G5894" s="84">
        <f>IF($E5894="","",IFERROR(VLOOKUP(TRIM(E5894&amp;""),'Référentiel Articles'!$A$2:$F$634,5,FALSE),""))</f>
      </c>
      <c r="H5894" s="85" t="str">
        <v/>
      </c>
      <c r="I5894" s="84">
        <f>IF($E5894="","",IFERROR(VLOOKUP(TRIM(E5894&amp;""),'Référentiel Articles'!$A$2:$F$634,6,FALSE),""))</f>
      </c>
      <c r="J5894" s="90">
        <f>IF(OR($E5894="",$H5894=""),"",$H5894*$I5894)</f>
      </c>
      <c r="K5894" s="87" t="str">
        <v/>
      </c>
    </row>
    <row r="5895">
      <c r="A5895" s="74" t="str">
        <v/>
      </c>
      <c r="B5895" s="74" t="str">
        <v/>
      </c>
      <c r="C5895" s="75">
        <f>IF($E5895="","",IFERROR(VLOOKUP(TRIM(E5895&amp;""),'Référentiel Articles'!$A$2:$F$634,2,FALSE),""))</f>
      </c>
      <c r="D5895" s="75">
        <f>IF($E5895="","",IFERROR(VLOOKUP(TRIM(E5895&amp;""),'Référentiel Articles'!$A$2:$F$634,3,FALSE),""))</f>
      </c>
      <c r="E5895" s="74" t="str">
        <v/>
      </c>
      <c r="F5895" s="75">
        <f>IF($E5895="","",IFERROR(VLOOKUP(TRIM(E5895&amp;""),'Référentiel Articles'!$A$2:$F$634,4,FALSE),""))</f>
      </c>
      <c r="G5895" s="76">
        <f>IF($E5895="","",IFERROR(VLOOKUP(TRIM(E5895&amp;""),'Référentiel Articles'!$A$2:$F$634,5,FALSE),""))</f>
      </c>
      <c r="H5895" s="77" t="str">
        <v/>
      </c>
      <c r="I5895" s="76">
        <f>IF($E5895="","",IFERROR(VLOOKUP(TRIM(E5895&amp;""),'Référentiel Articles'!$A$2:$F$634,6,FALSE),""))</f>
      </c>
      <c r="J5895" s="78">
        <f>IF(OR($E5895="",$H5895=""),"",$H5895*$I5895)</f>
      </c>
      <c r="K5895" s="79" t="str">
        <v/>
      </c>
    </row>
    <row r="5896">
      <c r="A5896" s="81" t="str">
        <v/>
      </c>
      <c r="B5896" s="81" t="str">
        <v/>
      </c>
      <c r="C5896" s="83">
        <f>IF($E5896="","",IFERROR(VLOOKUP(TRIM(E5896&amp;""),'Référentiel Articles'!$A$2:$F$634,2,FALSE),""))</f>
      </c>
      <c r="D5896" s="83">
        <f>IF($E5896="","",IFERROR(VLOOKUP(TRIM(E5896&amp;""),'Référentiel Articles'!$A$2:$F$634,3,FALSE),""))</f>
      </c>
      <c r="E5896" s="81" t="str">
        <v/>
      </c>
      <c r="F5896" s="83">
        <f>IF($E5896="","",IFERROR(VLOOKUP(TRIM(E5896&amp;""),'Référentiel Articles'!$A$2:$F$634,4,FALSE),""))</f>
      </c>
      <c r="G5896" s="84">
        <f>IF($E5896="","",IFERROR(VLOOKUP(TRIM(E5896&amp;""),'Référentiel Articles'!$A$2:$F$634,5,FALSE),""))</f>
      </c>
      <c r="H5896" s="85" t="str">
        <v/>
      </c>
      <c r="I5896" s="84">
        <f>IF($E5896="","",IFERROR(VLOOKUP(TRIM(E5896&amp;""),'Référentiel Articles'!$A$2:$F$634,6,FALSE),""))</f>
      </c>
      <c r="J5896" s="90">
        <f>IF(OR($E5896="",$H5896=""),"",$H5896*$I5896)</f>
      </c>
      <c r="K5896" s="87" t="str">
        <v/>
      </c>
    </row>
    <row r="5897">
      <c r="A5897" s="74" t="str">
        <v/>
      </c>
      <c r="B5897" s="74" t="str">
        <v/>
      </c>
      <c r="C5897" s="75">
        <f>IF($E5897="","",IFERROR(VLOOKUP(TRIM(E5897&amp;""),'Référentiel Articles'!$A$2:$F$634,2,FALSE),""))</f>
      </c>
      <c r="D5897" s="75">
        <f>IF($E5897="","",IFERROR(VLOOKUP(TRIM(E5897&amp;""),'Référentiel Articles'!$A$2:$F$634,3,FALSE),""))</f>
      </c>
      <c r="E5897" s="74" t="str">
        <v/>
      </c>
      <c r="F5897" s="75">
        <f>IF($E5897="","",IFERROR(VLOOKUP(TRIM(E5897&amp;""),'Référentiel Articles'!$A$2:$F$634,4,FALSE),""))</f>
      </c>
      <c r="G5897" s="76">
        <f>IF($E5897="","",IFERROR(VLOOKUP(TRIM(E5897&amp;""),'Référentiel Articles'!$A$2:$F$634,5,FALSE),""))</f>
      </c>
      <c r="H5897" s="77" t="str">
        <v/>
      </c>
      <c r="I5897" s="76">
        <f>IF($E5897="","",IFERROR(VLOOKUP(TRIM(E5897&amp;""),'Référentiel Articles'!$A$2:$F$634,6,FALSE),""))</f>
      </c>
      <c r="J5897" s="78">
        <f>IF(OR($E5897="",$H5897=""),"",$H5897*$I5897)</f>
      </c>
      <c r="K5897" s="79" t="str">
        <v/>
      </c>
    </row>
    <row r="5898">
      <c r="A5898" s="81" t="str">
        <v/>
      </c>
      <c r="B5898" s="81" t="str">
        <v/>
      </c>
      <c r="C5898" s="83">
        <f>IF($E5898="","",IFERROR(VLOOKUP(TRIM(E5898&amp;""),'Référentiel Articles'!$A$2:$F$634,2,FALSE),""))</f>
      </c>
      <c r="D5898" s="83">
        <f>IF($E5898="","",IFERROR(VLOOKUP(TRIM(E5898&amp;""),'Référentiel Articles'!$A$2:$F$634,3,FALSE),""))</f>
      </c>
      <c r="E5898" s="81" t="str">
        <v/>
      </c>
      <c r="F5898" s="83">
        <f>IF($E5898="","",IFERROR(VLOOKUP(TRIM(E5898&amp;""),'Référentiel Articles'!$A$2:$F$634,4,FALSE),""))</f>
      </c>
      <c r="G5898" s="84">
        <f>IF($E5898="","",IFERROR(VLOOKUP(TRIM(E5898&amp;""),'Référentiel Articles'!$A$2:$F$634,5,FALSE),""))</f>
      </c>
      <c r="H5898" s="85" t="str">
        <v/>
      </c>
      <c r="I5898" s="84">
        <f>IF($E5898="","",IFERROR(VLOOKUP(TRIM(E5898&amp;""),'Référentiel Articles'!$A$2:$F$634,6,FALSE),""))</f>
      </c>
      <c r="J5898" s="90">
        <f>IF(OR($E5898="",$H5898=""),"",$H5898*$I5898)</f>
      </c>
      <c r="K5898" s="87" t="str">
        <v/>
      </c>
    </row>
    <row r="5899">
      <c r="A5899" s="74" t="str">
        <v/>
      </c>
      <c r="B5899" s="74" t="str">
        <v/>
      </c>
      <c r="C5899" s="75">
        <f>IF($E5899="","",IFERROR(VLOOKUP(TRIM(E5899&amp;""),'Référentiel Articles'!$A$2:$F$634,2,FALSE),""))</f>
      </c>
      <c r="D5899" s="75">
        <f>IF($E5899="","",IFERROR(VLOOKUP(TRIM(E5899&amp;""),'Référentiel Articles'!$A$2:$F$634,3,FALSE),""))</f>
      </c>
      <c r="E5899" s="74" t="str">
        <v/>
      </c>
      <c r="F5899" s="75">
        <f>IF($E5899="","",IFERROR(VLOOKUP(TRIM(E5899&amp;""),'Référentiel Articles'!$A$2:$F$634,4,FALSE),""))</f>
      </c>
      <c r="G5899" s="76">
        <f>IF($E5899="","",IFERROR(VLOOKUP(TRIM(E5899&amp;""),'Référentiel Articles'!$A$2:$F$634,5,FALSE),""))</f>
      </c>
      <c r="H5899" s="77" t="str">
        <v/>
      </c>
      <c r="I5899" s="76">
        <f>IF($E5899="","",IFERROR(VLOOKUP(TRIM(E5899&amp;""),'Référentiel Articles'!$A$2:$F$634,6,FALSE),""))</f>
      </c>
      <c r="J5899" s="78">
        <f>IF(OR($E5899="",$H5899=""),"",$H5899*$I5899)</f>
      </c>
      <c r="K5899" s="79" t="str">
        <v/>
      </c>
    </row>
    <row r="5900">
      <c r="A5900" s="81" t="str">
        <v/>
      </c>
      <c r="B5900" s="81" t="str">
        <v/>
      </c>
      <c r="C5900" s="83">
        <f>IF($E5900="","",IFERROR(VLOOKUP(TRIM(E5900&amp;""),'Référentiel Articles'!$A$2:$F$634,2,FALSE),""))</f>
      </c>
      <c r="D5900" s="83">
        <f>IF($E5900="","",IFERROR(VLOOKUP(TRIM(E5900&amp;""),'Référentiel Articles'!$A$2:$F$634,3,FALSE),""))</f>
      </c>
      <c r="E5900" s="81" t="str">
        <v/>
      </c>
      <c r="F5900" s="83">
        <f>IF($E5900="","",IFERROR(VLOOKUP(TRIM(E5900&amp;""),'Référentiel Articles'!$A$2:$F$634,4,FALSE),""))</f>
      </c>
      <c r="G5900" s="84">
        <f>IF($E5900="","",IFERROR(VLOOKUP(TRIM(E5900&amp;""),'Référentiel Articles'!$A$2:$F$634,5,FALSE),""))</f>
      </c>
      <c r="H5900" s="85" t="str">
        <v/>
      </c>
      <c r="I5900" s="84">
        <f>IF($E5900="","",IFERROR(VLOOKUP(TRIM(E5900&amp;""),'Référentiel Articles'!$A$2:$F$634,6,FALSE),""))</f>
      </c>
      <c r="J5900" s="90">
        <f>IF(OR($E5900="",$H5900=""),"",$H5900*$I5900)</f>
      </c>
      <c r="K5900" s="87" t="str">
        <v/>
      </c>
    </row>
    <row r="5901">
      <c r="A5901" s="74" t="str">
        <v/>
      </c>
      <c r="B5901" s="74" t="str">
        <v/>
      </c>
      <c r="C5901" s="75">
        <f>IF($E5901="","",IFERROR(VLOOKUP(TRIM(E5901&amp;""),'Référentiel Articles'!$A$2:$F$634,2,FALSE),""))</f>
      </c>
      <c r="D5901" s="75">
        <f>IF($E5901="","",IFERROR(VLOOKUP(TRIM(E5901&amp;""),'Référentiel Articles'!$A$2:$F$634,3,FALSE),""))</f>
      </c>
      <c r="E5901" s="74" t="str">
        <v/>
      </c>
      <c r="F5901" s="75">
        <f>IF($E5901="","",IFERROR(VLOOKUP(TRIM(E5901&amp;""),'Référentiel Articles'!$A$2:$F$634,4,FALSE),""))</f>
      </c>
      <c r="G5901" s="76">
        <f>IF($E5901="","",IFERROR(VLOOKUP(TRIM(E5901&amp;""),'Référentiel Articles'!$A$2:$F$634,5,FALSE),""))</f>
      </c>
      <c r="H5901" s="77" t="str">
        <v/>
      </c>
      <c r="I5901" s="76">
        <f>IF($E5901="","",IFERROR(VLOOKUP(TRIM(E5901&amp;""),'Référentiel Articles'!$A$2:$F$634,6,FALSE),""))</f>
      </c>
      <c r="J5901" s="78">
        <f>IF(OR($E5901="",$H5901=""),"",$H5901*$I5901)</f>
      </c>
      <c r="K5901" s="79" t="str">
        <v/>
      </c>
    </row>
    <row r="5902">
      <c r="A5902" s="81" t="str">
        <v/>
      </c>
      <c r="B5902" s="81" t="str">
        <v/>
      </c>
      <c r="C5902" s="83">
        <f>IF($E5902="","",IFERROR(VLOOKUP(TRIM(E5902&amp;""),'Référentiel Articles'!$A$2:$F$634,2,FALSE),""))</f>
      </c>
      <c r="D5902" s="83">
        <f>IF($E5902="","",IFERROR(VLOOKUP(TRIM(E5902&amp;""),'Référentiel Articles'!$A$2:$F$634,3,FALSE),""))</f>
      </c>
      <c r="E5902" s="81" t="str">
        <v/>
      </c>
      <c r="F5902" s="83">
        <f>IF($E5902="","",IFERROR(VLOOKUP(TRIM(E5902&amp;""),'Référentiel Articles'!$A$2:$F$634,4,FALSE),""))</f>
      </c>
      <c r="G5902" s="84">
        <f>IF($E5902="","",IFERROR(VLOOKUP(TRIM(E5902&amp;""),'Référentiel Articles'!$A$2:$F$634,5,FALSE),""))</f>
      </c>
      <c r="H5902" s="85" t="str">
        <v/>
      </c>
      <c r="I5902" s="84">
        <f>IF($E5902="","",IFERROR(VLOOKUP(TRIM(E5902&amp;""),'Référentiel Articles'!$A$2:$F$634,6,FALSE),""))</f>
      </c>
      <c r="J5902" s="90">
        <f>IF(OR($E5902="",$H5902=""),"",$H5902*$I5902)</f>
      </c>
      <c r="K5902" s="87" t="str">
        <v/>
      </c>
    </row>
    <row r="5903">
      <c r="A5903" s="74" t="str">
        <v/>
      </c>
      <c r="B5903" s="74" t="str">
        <v/>
      </c>
      <c r="C5903" s="75">
        <f>IF($E5903="","",IFERROR(VLOOKUP(TRIM(E5903&amp;""),'Référentiel Articles'!$A$2:$F$634,2,FALSE),""))</f>
      </c>
      <c r="D5903" s="75">
        <f>IF($E5903="","",IFERROR(VLOOKUP(TRIM(E5903&amp;""),'Référentiel Articles'!$A$2:$F$634,3,FALSE),""))</f>
      </c>
      <c r="E5903" s="74" t="str">
        <v/>
      </c>
      <c r="F5903" s="75">
        <f>IF($E5903="","",IFERROR(VLOOKUP(TRIM(E5903&amp;""),'Référentiel Articles'!$A$2:$F$634,4,FALSE),""))</f>
      </c>
      <c r="G5903" s="76">
        <f>IF($E5903="","",IFERROR(VLOOKUP(TRIM(E5903&amp;""),'Référentiel Articles'!$A$2:$F$634,5,FALSE),""))</f>
      </c>
      <c r="H5903" s="77" t="str">
        <v/>
      </c>
      <c r="I5903" s="76">
        <f>IF($E5903="","",IFERROR(VLOOKUP(TRIM(E5903&amp;""),'Référentiel Articles'!$A$2:$F$634,6,FALSE),""))</f>
      </c>
      <c r="J5903" s="78">
        <f>IF(OR($E5903="",$H5903=""),"",$H5903*$I5903)</f>
      </c>
      <c r="K5903" s="79" t="str">
        <v/>
      </c>
    </row>
    <row r="5904">
      <c r="A5904" s="81" t="str">
        <v/>
      </c>
      <c r="B5904" s="81" t="str">
        <v/>
      </c>
      <c r="C5904" s="83">
        <f>IF($E5904="","",IFERROR(VLOOKUP(TRIM(E5904&amp;""),'Référentiel Articles'!$A$2:$F$634,2,FALSE),""))</f>
      </c>
      <c r="D5904" s="83">
        <f>IF($E5904="","",IFERROR(VLOOKUP(TRIM(E5904&amp;""),'Référentiel Articles'!$A$2:$F$634,3,FALSE),""))</f>
      </c>
      <c r="E5904" s="81" t="str">
        <v/>
      </c>
      <c r="F5904" s="83">
        <f>IF($E5904="","",IFERROR(VLOOKUP(TRIM(E5904&amp;""),'Référentiel Articles'!$A$2:$F$634,4,FALSE),""))</f>
      </c>
      <c r="G5904" s="84">
        <f>IF($E5904="","",IFERROR(VLOOKUP(TRIM(E5904&amp;""),'Référentiel Articles'!$A$2:$F$634,5,FALSE),""))</f>
      </c>
      <c r="H5904" s="85" t="str">
        <v/>
      </c>
      <c r="I5904" s="84">
        <f>IF($E5904="","",IFERROR(VLOOKUP(TRIM(E5904&amp;""),'Référentiel Articles'!$A$2:$F$634,6,FALSE),""))</f>
      </c>
      <c r="J5904" s="90">
        <f>IF(OR($E5904="",$H5904=""),"",$H5904*$I5904)</f>
      </c>
      <c r="K5904" s="87" t="str">
        <v/>
      </c>
    </row>
    <row r="5905">
      <c r="A5905" s="74" t="str">
        <v/>
      </c>
      <c r="B5905" s="74" t="str">
        <v/>
      </c>
      <c r="C5905" s="75">
        <f>IF($E5905="","",IFERROR(VLOOKUP(TRIM(E5905&amp;""),'Référentiel Articles'!$A$2:$F$634,2,FALSE),""))</f>
      </c>
      <c r="D5905" s="75">
        <f>IF($E5905="","",IFERROR(VLOOKUP(TRIM(E5905&amp;""),'Référentiel Articles'!$A$2:$F$634,3,FALSE),""))</f>
      </c>
      <c r="E5905" s="74" t="str">
        <v/>
      </c>
      <c r="F5905" s="75">
        <f>IF($E5905="","",IFERROR(VLOOKUP(TRIM(E5905&amp;""),'Référentiel Articles'!$A$2:$F$634,4,FALSE),""))</f>
      </c>
      <c r="G5905" s="76">
        <f>IF($E5905="","",IFERROR(VLOOKUP(TRIM(E5905&amp;""),'Référentiel Articles'!$A$2:$F$634,5,FALSE),""))</f>
      </c>
      <c r="H5905" s="77" t="str">
        <v/>
      </c>
      <c r="I5905" s="76">
        <f>IF($E5905="","",IFERROR(VLOOKUP(TRIM(E5905&amp;""),'Référentiel Articles'!$A$2:$F$634,6,FALSE),""))</f>
      </c>
      <c r="J5905" s="78">
        <f>IF(OR($E5905="",$H5905=""),"",$H5905*$I5905)</f>
      </c>
      <c r="K5905" s="79" t="str">
        <v/>
      </c>
    </row>
    <row r="5906">
      <c r="A5906" s="81" t="str">
        <v/>
      </c>
      <c r="B5906" s="81" t="str">
        <v/>
      </c>
      <c r="C5906" s="83">
        <f>IF($E5906="","",IFERROR(VLOOKUP(TRIM(E5906&amp;""),'Référentiel Articles'!$A$2:$F$634,2,FALSE),""))</f>
      </c>
      <c r="D5906" s="83">
        <f>IF($E5906="","",IFERROR(VLOOKUP(TRIM(E5906&amp;""),'Référentiel Articles'!$A$2:$F$634,3,FALSE),""))</f>
      </c>
      <c r="E5906" s="81" t="str">
        <v/>
      </c>
      <c r="F5906" s="83">
        <f>IF($E5906="","",IFERROR(VLOOKUP(TRIM(E5906&amp;""),'Référentiel Articles'!$A$2:$F$634,4,FALSE),""))</f>
      </c>
      <c r="G5906" s="84">
        <f>IF($E5906="","",IFERROR(VLOOKUP(TRIM(E5906&amp;""),'Référentiel Articles'!$A$2:$F$634,5,FALSE),""))</f>
      </c>
      <c r="H5906" s="85" t="str">
        <v/>
      </c>
      <c r="I5906" s="84">
        <f>IF($E5906="","",IFERROR(VLOOKUP(TRIM(E5906&amp;""),'Référentiel Articles'!$A$2:$F$634,6,FALSE),""))</f>
      </c>
      <c r="J5906" s="90">
        <f>IF(OR($E5906="",$H5906=""),"",$H5906*$I5906)</f>
      </c>
      <c r="K5906" s="87" t="str">
        <v/>
      </c>
    </row>
    <row r="5907">
      <c r="A5907" s="74" t="str">
        <v/>
      </c>
      <c r="B5907" s="74" t="str">
        <v/>
      </c>
      <c r="C5907" s="75">
        <f>IF($E5907="","",IFERROR(VLOOKUP(TRIM(E5907&amp;""),'Référentiel Articles'!$A$2:$F$634,2,FALSE),""))</f>
      </c>
      <c r="D5907" s="75">
        <f>IF($E5907="","",IFERROR(VLOOKUP(TRIM(E5907&amp;""),'Référentiel Articles'!$A$2:$F$634,3,FALSE),""))</f>
      </c>
      <c r="E5907" s="74" t="str">
        <v/>
      </c>
      <c r="F5907" s="75">
        <f>IF($E5907="","",IFERROR(VLOOKUP(TRIM(E5907&amp;""),'Référentiel Articles'!$A$2:$F$634,4,FALSE),""))</f>
      </c>
      <c r="G5907" s="76">
        <f>IF($E5907="","",IFERROR(VLOOKUP(TRIM(E5907&amp;""),'Référentiel Articles'!$A$2:$F$634,5,FALSE),""))</f>
      </c>
      <c r="H5907" s="77" t="str">
        <v/>
      </c>
      <c r="I5907" s="76">
        <f>IF($E5907="","",IFERROR(VLOOKUP(TRIM(E5907&amp;""),'Référentiel Articles'!$A$2:$F$634,6,FALSE),""))</f>
      </c>
      <c r="J5907" s="78">
        <f>IF(OR($E5907="",$H5907=""),"",$H5907*$I5907)</f>
      </c>
      <c r="K5907" s="79" t="str">
        <v/>
      </c>
    </row>
    <row r="5908">
      <c r="A5908" s="81" t="str">
        <v/>
      </c>
      <c r="B5908" s="81" t="str">
        <v/>
      </c>
      <c r="C5908" s="83">
        <f>IF($E5908="","",IFERROR(VLOOKUP(TRIM(E5908&amp;""),'Référentiel Articles'!$A$2:$F$634,2,FALSE),""))</f>
      </c>
      <c r="D5908" s="83">
        <f>IF($E5908="","",IFERROR(VLOOKUP(TRIM(E5908&amp;""),'Référentiel Articles'!$A$2:$F$634,3,FALSE),""))</f>
      </c>
      <c r="E5908" s="81" t="str">
        <v/>
      </c>
      <c r="F5908" s="83">
        <f>IF($E5908="","",IFERROR(VLOOKUP(TRIM(E5908&amp;""),'Référentiel Articles'!$A$2:$F$634,4,FALSE),""))</f>
      </c>
      <c r="G5908" s="84">
        <f>IF($E5908="","",IFERROR(VLOOKUP(TRIM(E5908&amp;""),'Référentiel Articles'!$A$2:$F$634,5,FALSE),""))</f>
      </c>
      <c r="H5908" s="85" t="str">
        <v/>
      </c>
      <c r="I5908" s="84">
        <f>IF($E5908="","",IFERROR(VLOOKUP(TRIM(E5908&amp;""),'Référentiel Articles'!$A$2:$F$634,6,FALSE),""))</f>
      </c>
      <c r="J5908" s="90">
        <f>IF(OR($E5908="",$H5908=""),"",$H5908*$I5908)</f>
      </c>
      <c r="K5908" s="87" t="str">
        <v/>
      </c>
    </row>
    <row r="5909">
      <c r="A5909" s="74" t="str">
        <v/>
      </c>
      <c r="B5909" s="74" t="str">
        <v/>
      </c>
      <c r="C5909" s="75">
        <f>IF($E5909="","",IFERROR(VLOOKUP(TRIM(E5909&amp;""),'Référentiel Articles'!$A$2:$F$634,2,FALSE),""))</f>
      </c>
      <c r="D5909" s="75">
        <f>IF($E5909="","",IFERROR(VLOOKUP(TRIM(E5909&amp;""),'Référentiel Articles'!$A$2:$F$634,3,FALSE),""))</f>
      </c>
      <c r="E5909" s="74" t="str">
        <v/>
      </c>
      <c r="F5909" s="75">
        <f>IF($E5909="","",IFERROR(VLOOKUP(TRIM(E5909&amp;""),'Référentiel Articles'!$A$2:$F$634,4,FALSE),""))</f>
      </c>
      <c r="G5909" s="76">
        <f>IF($E5909="","",IFERROR(VLOOKUP(TRIM(E5909&amp;""),'Référentiel Articles'!$A$2:$F$634,5,FALSE),""))</f>
      </c>
      <c r="H5909" s="77" t="str">
        <v/>
      </c>
      <c r="I5909" s="76">
        <f>IF($E5909="","",IFERROR(VLOOKUP(TRIM(E5909&amp;""),'Référentiel Articles'!$A$2:$F$634,6,FALSE),""))</f>
      </c>
      <c r="J5909" s="78">
        <f>IF(OR($E5909="",$H5909=""),"",$H5909*$I5909)</f>
      </c>
      <c r="K5909" s="79" t="str">
        <v/>
      </c>
    </row>
    <row r="5910">
      <c r="A5910" s="81" t="str">
        <v/>
      </c>
      <c r="B5910" s="81" t="str">
        <v/>
      </c>
      <c r="C5910" s="83">
        <f>IF($E5910="","",IFERROR(VLOOKUP(TRIM(E5910&amp;""),'Référentiel Articles'!$A$2:$F$634,2,FALSE),""))</f>
      </c>
      <c r="D5910" s="83">
        <f>IF($E5910="","",IFERROR(VLOOKUP(TRIM(E5910&amp;""),'Référentiel Articles'!$A$2:$F$634,3,FALSE),""))</f>
      </c>
      <c r="E5910" s="81" t="str">
        <v/>
      </c>
      <c r="F5910" s="83">
        <f>IF($E5910="","",IFERROR(VLOOKUP(TRIM(E5910&amp;""),'Référentiel Articles'!$A$2:$F$634,4,FALSE),""))</f>
      </c>
      <c r="G5910" s="84">
        <f>IF($E5910="","",IFERROR(VLOOKUP(TRIM(E5910&amp;""),'Référentiel Articles'!$A$2:$F$634,5,FALSE),""))</f>
      </c>
      <c r="H5910" s="85" t="str">
        <v/>
      </c>
      <c r="I5910" s="84">
        <f>IF($E5910="","",IFERROR(VLOOKUP(TRIM(E5910&amp;""),'Référentiel Articles'!$A$2:$F$634,6,FALSE),""))</f>
      </c>
      <c r="J5910" s="90">
        <f>IF(OR($E5910="",$H5910=""),"",$H5910*$I5910)</f>
      </c>
      <c r="K5910" s="87" t="str">
        <v/>
      </c>
    </row>
    <row r="5911">
      <c r="A5911" s="74" t="str">
        <v/>
      </c>
      <c r="B5911" s="74" t="str">
        <v/>
      </c>
      <c r="C5911" s="75">
        <f>IF($E5911="","",IFERROR(VLOOKUP(TRIM(E5911&amp;""),'Référentiel Articles'!$A$2:$F$634,2,FALSE),""))</f>
      </c>
      <c r="D5911" s="75">
        <f>IF($E5911="","",IFERROR(VLOOKUP(TRIM(E5911&amp;""),'Référentiel Articles'!$A$2:$F$634,3,FALSE),""))</f>
      </c>
      <c r="E5911" s="74" t="str">
        <v/>
      </c>
      <c r="F5911" s="75">
        <f>IF($E5911="","",IFERROR(VLOOKUP(TRIM(E5911&amp;""),'Référentiel Articles'!$A$2:$F$634,4,FALSE),""))</f>
      </c>
      <c r="G5911" s="76">
        <f>IF($E5911="","",IFERROR(VLOOKUP(TRIM(E5911&amp;""),'Référentiel Articles'!$A$2:$F$634,5,FALSE),""))</f>
      </c>
      <c r="H5911" s="77" t="str">
        <v/>
      </c>
      <c r="I5911" s="76">
        <f>IF($E5911="","",IFERROR(VLOOKUP(TRIM(E5911&amp;""),'Référentiel Articles'!$A$2:$F$634,6,FALSE),""))</f>
      </c>
      <c r="J5911" s="78">
        <f>IF(OR($E5911="",$H5911=""),"",$H5911*$I5911)</f>
      </c>
      <c r="K5911" s="79" t="str">
        <v/>
      </c>
    </row>
    <row r="5912">
      <c r="A5912" s="81" t="str">
        <v/>
      </c>
      <c r="B5912" s="81" t="str">
        <v/>
      </c>
      <c r="C5912" s="83">
        <f>IF($E5912="","",IFERROR(VLOOKUP(TRIM(E5912&amp;""),'Référentiel Articles'!$A$2:$F$634,2,FALSE),""))</f>
      </c>
      <c r="D5912" s="83">
        <f>IF($E5912="","",IFERROR(VLOOKUP(TRIM(E5912&amp;""),'Référentiel Articles'!$A$2:$F$634,3,FALSE),""))</f>
      </c>
      <c r="E5912" s="81" t="str">
        <v/>
      </c>
      <c r="F5912" s="83">
        <f>IF($E5912="","",IFERROR(VLOOKUP(TRIM(E5912&amp;""),'Référentiel Articles'!$A$2:$F$634,4,FALSE),""))</f>
      </c>
      <c r="G5912" s="84">
        <f>IF($E5912="","",IFERROR(VLOOKUP(TRIM(E5912&amp;""),'Référentiel Articles'!$A$2:$F$634,5,FALSE),""))</f>
      </c>
      <c r="H5912" s="85" t="str">
        <v/>
      </c>
      <c r="I5912" s="84">
        <f>IF($E5912="","",IFERROR(VLOOKUP(TRIM(E5912&amp;""),'Référentiel Articles'!$A$2:$F$634,6,FALSE),""))</f>
      </c>
      <c r="J5912" s="90">
        <f>IF(OR($E5912="",$H5912=""),"",$H5912*$I5912)</f>
      </c>
      <c r="K5912" s="87" t="str">
        <v/>
      </c>
    </row>
    <row r="5913">
      <c r="A5913" s="74" t="str">
        <v/>
      </c>
      <c r="B5913" s="74" t="str">
        <v/>
      </c>
      <c r="C5913" s="75">
        <f>IF($E5913="","",IFERROR(VLOOKUP(TRIM(E5913&amp;""),'Référentiel Articles'!$A$2:$F$634,2,FALSE),""))</f>
      </c>
      <c r="D5913" s="75">
        <f>IF($E5913="","",IFERROR(VLOOKUP(TRIM(E5913&amp;""),'Référentiel Articles'!$A$2:$F$634,3,FALSE),""))</f>
      </c>
      <c r="E5913" s="74" t="str">
        <v/>
      </c>
      <c r="F5913" s="75">
        <f>IF($E5913="","",IFERROR(VLOOKUP(TRIM(E5913&amp;""),'Référentiel Articles'!$A$2:$F$634,4,FALSE),""))</f>
      </c>
      <c r="G5913" s="76">
        <f>IF($E5913="","",IFERROR(VLOOKUP(TRIM(E5913&amp;""),'Référentiel Articles'!$A$2:$F$634,5,FALSE),""))</f>
      </c>
      <c r="H5913" s="77" t="str">
        <v/>
      </c>
      <c r="I5913" s="76">
        <f>IF($E5913="","",IFERROR(VLOOKUP(TRIM(E5913&amp;""),'Référentiel Articles'!$A$2:$F$634,6,FALSE),""))</f>
      </c>
      <c r="J5913" s="78">
        <f>IF(OR($E5913="",$H5913=""),"",$H5913*$I5913)</f>
      </c>
      <c r="K5913" s="79" t="str">
        <v/>
      </c>
    </row>
    <row r="5914">
      <c r="A5914" s="81" t="str">
        <v/>
      </c>
      <c r="B5914" s="81" t="str">
        <v/>
      </c>
      <c r="C5914" s="83">
        <f>IF($E5914="","",IFERROR(VLOOKUP(TRIM(E5914&amp;""),'Référentiel Articles'!$A$2:$F$634,2,FALSE),""))</f>
      </c>
      <c r="D5914" s="83">
        <f>IF($E5914="","",IFERROR(VLOOKUP(TRIM(E5914&amp;""),'Référentiel Articles'!$A$2:$F$634,3,FALSE),""))</f>
      </c>
      <c r="E5914" s="81" t="str">
        <v/>
      </c>
      <c r="F5914" s="83">
        <f>IF($E5914="","",IFERROR(VLOOKUP(TRIM(E5914&amp;""),'Référentiel Articles'!$A$2:$F$634,4,FALSE),""))</f>
      </c>
      <c r="G5914" s="84">
        <f>IF($E5914="","",IFERROR(VLOOKUP(TRIM(E5914&amp;""),'Référentiel Articles'!$A$2:$F$634,5,FALSE),""))</f>
      </c>
      <c r="H5914" s="85" t="str">
        <v/>
      </c>
      <c r="I5914" s="84">
        <f>IF($E5914="","",IFERROR(VLOOKUP(TRIM(E5914&amp;""),'Référentiel Articles'!$A$2:$F$634,6,FALSE),""))</f>
      </c>
      <c r="J5914" s="90">
        <f>IF(OR($E5914="",$H5914=""),"",$H5914*$I5914)</f>
      </c>
      <c r="K5914" s="87" t="str">
        <v/>
      </c>
    </row>
    <row r="5915">
      <c r="A5915" s="74" t="str">
        <v/>
      </c>
      <c r="B5915" s="74" t="str">
        <v/>
      </c>
      <c r="C5915" s="75">
        <f>IF($E5915="","",IFERROR(VLOOKUP(TRIM(E5915&amp;""),'Référentiel Articles'!$A$2:$F$634,2,FALSE),""))</f>
      </c>
      <c r="D5915" s="75">
        <f>IF($E5915="","",IFERROR(VLOOKUP(TRIM(E5915&amp;""),'Référentiel Articles'!$A$2:$F$634,3,FALSE),""))</f>
      </c>
      <c r="E5915" s="74" t="str">
        <v/>
      </c>
      <c r="F5915" s="75">
        <f>IF($E5915="","",IFERROR(VLOOKUP(TRIM(E5915&amp;""),'Référentiel Articles'!$A$2:$F$634,4,FALSE),""))</f>
      </c>
      <c r="G5915" s="76">
        <f>IF($E5915="","",IFERROR(VLOOKUP(TRIM(E5915&amp;""),'Référentiel Articles'!$A$2:$F$634,5,FALSE),""))</f>
      </c>
      <c r="H5915" s="77" t="str">
        <v/>
      </c>
      <c r="I5915" s="76">
        <f>IF($E5915="","",IFERROR(VLOOKUP(TRIM(E5915&amp;""),'Référentiel Articles'!$A$2:$F$634,6,FALSE),""))</f>
      </c>
      <c r="J5915" s="78">
        <f>IF(OR($E5915="",$H5915=""),"",$H5915*$I5915)</f>
      </c>
      <c r="K5915" s="79" t="str">
        <v/>
      </c>
    </row>
    <row r="5916">
      <c r="A5916" s="81" t="str">
        <v/>
      </c>
      <c r="B5916" s="81" t="str">
        <v/>
      </c>
      <c r="C5916" s="83">
        <f>IF($E5916="","",IFERROR(VLOOKUP(TRIM(E5916&amp;""),'Référentiel Articles'!$A$2:$F$634,2,FALSE),""))</f>
      </c>
      <c r="D5916" s="83">
        <f>IF($E5916="","",IFERROR(VLOOKUP(TRIM(E5916&amp;""),'Référentiel Articles'!$A$2:$F$634,3,FALSE),""))</f>
      </c>
      <c r="E5916" s="81" t="str">
        <v/>
      </c>
      <c r="F5916" s="83">
        <f>IF($E5916="","",IFERROR(VLOOKUP(TRIM(E5916&amp;""),'Référentiel Articles'!$A$2:$F$634,4,FALSE),""))</f>
      </c>
      <c r="G5916" s="84">
        <f>IF($E5916="","",IFERROR(VLOOKUP(TRIM(E5916&amp;""),'Référentiel Articles'!$A$2:$F$634,5,FALSE),""))</f>
      </c>
      <c r="H5916" s="85" t="str">
        <v/>
      </c>
      <c r="I5916" s="84">
        <f>IF($E5916="","",IFERROR(VLOOKUP(TRIM(E5916&amp;""),'Référentiel Articles'!$A$2:$F$634,6,FALSE),""))</f>
      </c>
      <c r="J5916" s="90">
        <f>IF(OR($E5916="",$H5916=""),"",$H5916*$I5916)</f>
      </c>
      <c r="K5916" s="87" t="str">
        <v/>
      </c>
    </row>
    <row r="5917">
      <c r="A5917" s="74" t="str">
        <v/>
      </c>
      <c r="B5917" s="74" t="str">
        <v/>
      </c>
      <c r="C5917" s="75">
        <f>IF($E5917="","",IFERROR(VLOOKUP(TRIM(E5917&amp;""),'Référentiel Articles'!$A$2:$F$634,2,FALSE),""))</f>
      </c>
      <c r="D5917" s="75">
        <f>IF($E5917="","",IFERROR(VLOOKUP(TRIM(E5917&amp;""),'Référentiel Articles'!$A$2:$F$634,3,FALSE),""))</f>
      </c>
      <c r="E5917" s="74" t="str">
        <v/>
      </c>
      <c r="F5917" s="75">
        <f>IF($E5917="","",IFERROR(VLOOKUP(TRIM(E5917&amp;""),'Référentiel Articles'!$A$2:$F$634,4,FALSE),""))</f>
      </c>
      <c r="G5917" s="76">
        <f>IF($E5917="","",IFERROR(VLOOKUP(TRIM(E5917&amp;""),'Référentiel Articles'!$A$2:$F$634,5,FALSE),""))</f>
      </c>
      <c r="H5917" s="77" t="str">
        <v/>
      </c>
      <c r="I5917" s="76">
        <f>IF($E5917="","",IFERROR(VLOOKUP(TRIM(E5917&amp;""),'Référentiel Articles'!$A$2:$F$634,6,FALSE),""))</f>
      </c>
      <c r="J5917" s="78">
        <f>IF(OR($E5917="",$H5917=""),"",$H5917*$I5917)</f>
      </c>
      <c r="K5917" s="79" t="str">
        <v/>
      </c>
    </row>
    <row r="5918">
      <c r="A5918" s="81" t="str">
        <v/>
      </c>
      <c r="B5918" s="81" t="str">
        <v/>
      </c>
      <c r="C5918" s="83">
        <f>IF($E5918="","",IFERROR(VLOOKUP(TRIM(E5918&amp;""),'Référentiel Articles'!$A$2:$F$634,2,FALSE),""))</f>
      </c>
      <c r="D5918" s="83">
        <f>IF($E5918="","",IFERROR(VLOOKUP(TRIM(E5918&amp;""),'Référentiel Articles'!$A$2:$F$634,3,FALSE),""))</f>
      </c>
      <c r="E5918" s="81" t="str">
        <v/>
      </c>
      <c r="F5918" s="83">
        <f>IF($E5918="","",IFERROR(VLOOKUP(TRIM(E5918&amp;""),'Référentiel Articles'!$A$2:$F$634,4,FALSE),""))</f>
      </c>
      <c r="G5918" s="84">
        <f>IF($E5918="","",IFERROR(VLOOKUP(TRIM(E5918&amp;""),'Référentiel Articles'!$A$2:$F$634,5,FALSE),""))</f>
      </c>
      <c r="H5918" s="85" t="str">
        <v/>
      </c>
      <c r="I5918" s="84">
        <f>IF($E5918="","",IFERROR(VLOOKUP(TRIM(E5918&amp;""),'Référentiel Articles'!$A$2:$F$634,6,FALSE),""))</f>
      </c>
      <c r="J5918" s="90">
        <f>IF(OR($E5918="",$H5918=""),"",$H5918*$I5918)</f>
      </c>
      <c r="K5918" s="87" t="str">
        <v/>
      </c>
    </row>
    <row r="5919">
      <c r="A5919" s="74" t="str">
        <v/>
      </c>
      <c r="B5919" s="74" t="str">
        <v/>
      </c>
      <c r="C5919" s="75">
        <f>IF($E5919="","",IFERROR(VLOOKUP(TRIM(E5919&amp;""),'Référentiel Articles'!$A$2:$F$634,2,FALSE),""))</f>
      </c>
      <c r="D5919" s="75">
        <f>IF($E5919="","",IFERROR(VLOOKUP(TRIM(E5919&amp;""),'Référentiel Articles'!$A$2:$F$634,3,FALSE),""))</f>
      </c>
      <c r="E5919" s="74" t="str">
        <v/>
      </c>
      <c r="F5919" s="75">
        <f>IF($E5919="","",IFERROR(VLOOKUP(TRIM(E5919&amp;""),'Référentiel Articles'!$A$2:$F$634,4,FALSE),""))</f>
      </c>
      <c r="G5919" s="76">
        <f>IF($E5919="","",IFERROR(VLOOKUP(TRIM(E5919&amp;""),'Référentiel Articles'!$A$2:$F$634,5,FALSE),""))</f>
      </c>
      <c r="H5919" s="77" t="str">
        <v/>
      </c>
      <c r="I5919" s="76">
        <f>IF($E5919="","",IFERROR(VLOOKUP(TRIM(E5919&amp;""),'Référentiel Articles'!$A$2:$F$634,6,FALSE),""))</f>
      </c>
      <c r="J5919" s="78">
        <f>IF(OR($E5919="",$H5919=""),"",$H5919*$I5919)</f>
      </c>
      <c r="K5919" s="79" t="str">
        <v/>
      </c>
    </row>
    <row r="5920">
      <c r="A5920" s="81" t="str">
        <v/>
      </c>
      <c r="B5920" s="81" t="str">
        <v/>
      </c>
      <c r="C5920" s="83">
        <f>IF($E5920="","",IFERROR(VLOOKUP(TRIM(E5920&amp;""),'Référentiel Articles'!$A$2:$F$634,2,FALSE),""))</f>
      </c>
      <c r="D5920" s="83">
        <f>IF($E5920="","",IFERROR(VLOOKUP(TRIM(E5920&amp;""),'Référentiel Articles'!$A$2:$F$634,3,FALSE),""))</f>
      </c>
      <c r="E5920" s="81" t="str">
        <v/>
      </c>
      <c r="F5920" s="83">
        <f>IF($E5920="","",IFERROR(VLOOKUP(TRIM(E5920&amp;""),'Référentiel Articles'!$A$2:$F$634,4,FALSE),""))</f>
      </c>
      <c r="G5920" s="84">
        <f>IF($E5920="","",IFERROR(VLOOKUP(TRIM(E5920&amp;""),'Référentiel Articles'!$A$2:$F$634,5,FALSE),""))</f>
      </c>
      <c r="H5920" s="85" t="str">
        <v/>
      </c>
      <c r="I5920" s="84">
        <f>IF($E5920="","",IFERROR(VLOOKUP(TRIM(E5920&amp;""),'Référentiel Articles'!$A$2:$F$634,6,FALSE),""))</f>
      </c>
      <c r="J5920" s="90">
        <f>IF(OR($E5920="",$H5920=""),"",$H5920*$I5920)</f>
      </c>
      <c r="K5920" s="87" t="str">
        <v/>
      </c>
    </row>
    <row r="5921">
      <c r="A5921" s="74" t="str">
        <v/>
      </c>
      <c r="B5921" s="74" t="str">
        <v/>
      </c>
      <c r="C5921" s="75">
        <f>IF($E5921="","",IFERROR(VLOOKUP(TRIM(E5921&amp;""),'Référentiel Articles'!$A$2:$F$634,2,FALSE),""))</f>
      </c>
      <c r="D5921" s="75">
        <f>IF($E5921="","",IFERROR(VLOOKUP(TRIM(E5921&amp;""),'Référentiel Articles'!$A$2:$F$634,3,FALSE),""))</f>
      </c>
      <c r="E5921" s="74" t="str">
        <v/>
      </c>
      <c r="F5921" s="75">
        <f>IF($E5921="","",IFERROR(VLOOKUP(TRIM(E5921&amp;""),'Référentiel Articles'!$A$2:$F$634,4,FALSE),""))</f>
      </c>
      <c r="G5921" s="76">
        <f>IF($E5921="","",IFERROR(VLOOKUP(TRIM(E5921&amp;""),'Référentiel Articles'!$A$2:$F$634,5,FALSE),""))</f>
      </c>
      <c r="H5921" s="77" t="str">
        <v/>
      </c>
      <c r="I5921" s="76">
        <f>IF($E5921="","",IFERROR(VLOOKUP(TRIM(E5921&amp;""),'Référentiel Articles'!$A$2:$F$634,6,FALSE),""))</f>
      </c>
      <c r="J5921" s="78">
        <f>IF(OR($E5921="",$H5921=""),"",$H5921*$I5921)</f>
      </c>
      <c r="K5921" s="79" t="str">
        <v/>
      </c>
    </row>
    <row r="5922">
      <c r="A5922" s="81" t="str">
        <v/>
      </c>
      <c r="B5922" s="81" t="str">
        <v/>
      </c>
      <c r="C5922" s="83">
        <f>IF($E5922="","",IFERROR(VLOOKUP(TRIM(E5922&amp;""),'Référentiel Articles'!$A$2:$F$634,2,FALSE),""))</f>
      </c>
      <c r="D5922" s="83">
        <f>IF($E5922="","",IFERROR(VLOOKUP(TRIM(E5922&amp;""),'Référentiel Articles'!$A$2:$F$634,3,FALSE),""))</f>
      </c>
      <c r="E5922" s="81" t="str">
        <v/>
      </c>
      <c r="F5922" s="83">
        <f>IF($E5922="","",IFERROR(VLOOKUP(TRIM(E5922&amp;""),'Référentiel Articles'!$A$2:$F$634,4,FALSE),""))</f>
      </c>
      <c r="G5922" s="84">
        <f>IF($E5922="","",IFERROR(VLOOKUP(TRIM(E5922&amp;""),'Référentiel Articles'!$A$2:$F$634,5,FALSE),""))</f>
      </c>
      <c r="H5922" s="85" t="str">
        <v/>
      </c>
      <c r="I5922" s="84">
        <f>IF($E5922="","",IFERROR(VLOOKUP(TRIM(E5922&amp;""),'Référentiel Articles'!$A$2:$F$634,6,FALSE),""))</f>
      </c>
      <c r="J5922" s="90">
        <f>IF(OR($E5922="",$H5922=""),"",$H5922*$I5922)</f>
      </c>
      <c r="K5922" s="87" t="str">
        <v/>
      </c>
    </row>
    <row r="5923">
      <c r="A5923" s="74" t="str">
        <v/>
      </c>
      <c r="B5923" s="74" t="str">
        <v/>
      </c>
      <c r="C5923" s="75">
        <f>IF($E5923="","",IFERROR(VLOOKUP(TRIM(E5923&amp;""),'Référentiel Articles'!$A$2:$F$634,2,FALSE),""))</f>
      </c>
      <c r="D5923" s="75">
        <f>IF($E5923="","",IFERROR(VLOOKUP(TRIM(E5923&amp;""),'Référentiel Articles'!$A$2:$F$634,3,FALSE),""))</f>
      </c>
      <c r="E5923" s="74" t="str">
        <v/>
      </c>
      <c r="F5923" s="75">
        <f>IF($E5923="","",IFERROR(VLOOKUP(TRIM(E5923&amp;""),'Référentiel Articles'!$A$2:$F$634,4,FALSE),""))</f>
      </c>
      <c r="G5923" s="76">
        <f>IF($E5923="","",IFERROR(VLOOKUP(TRIM(E5923&amp;""),'Référentiel Articles'!$A$2:$F$634,5,FALSE),""))</f>
      </c>
      <c r="H5923" s="77" t="str">
        <v/>
      </c>
      <c r="I5923" s="76">
        <f>IF($E5923="","",IFERROR(VLOOKUP(TRIM(E5923&amp;""),'Référentiel Articles'!$A$2:$F$634,6,FALSE),""))</f>
      </c>
      <c r="J5923" s="78">
        <f>IF(OR($E5923="",$H5923=""),"",$H5923*$I5923)</f>
      </c>
      <c r="K5923" s="79" t="str">
        <v/>
      </c>
    </row>
    <row r="5924">
      <c r="A5924" s="81" t="str">
        <v/>
      </c>
      <c r="B5924" s="81" t="str">
        <v/>
      </c>
      <c r="C5924" s="83">
        <f>IF($E5924="","",IFERROR(VLOOKUP(TRIM(E5924&amp;""),'Référentiel Articles'!$A$2:$F$634,2,FALSE),""))</f>
      </c>
      <c r="D5924" s="83">
        <f>IF($E5924="","",IFERROR(VLOOKUP(TRIM(E5924&amp;""),'Référentiel Articles'!$A$2:$F$634,3,FALSE),""))</f>
      </c>
      <c r="E5924" s="81" t="str">
        <v/>
      </c>
      <c r="F5924" s="83">
        <f>IF($E5924="","",IFERROR(VLOOKUP(TRIM(E5924&amp;""),'Référentiel Articles'!$A$2:$F$634,4,FALSE),""))</f>
      </c>
      <c r="G5924" s="84">
        <f>IF($E5924="","",IFERROR(VLOOKUP(TRIM(E5924&amp;""),'Référentiel Articles'!$A$2:$F$634,5,FALSE),""))</f>
      </c>
      <c r="H5924" s="85" t="str">
        <v/>
      </c>
      <c r="I5924" s="84">
        <f>IF($E5924="","",IFERROR(VLOOKUP(TRIM(E5924&amp;""),'Référentiel Articles'!$A$2:$F$634,6,FALSE),""))</f>
      </c>
      <c r="J5924" s="90">
        <f>IF(OR($E5924="",$H5924=""),"",$H5924*$I5924)</f>
      </c>
      <c r="K5924" s="87" t="str">
        <v/>
      </c>
    </row>
    <row r="5925">
      <c r="A5925" s="74" t="str">
        <v/>
      </c>
      <c r="B5925" s="74" t="str">
        <v/>
      </c>
      <c r="C5925" s="75">
        <f>IF($E5925="","",IFERROR(VLOOKUP(TRIM(E5925&amp;""),'Référentiel Articles'!$A$2:$F$634,2,FALSE),""))</f>
      </c>
      <c r="D5925" s="75">
        <f>IF($E5925="","",IFERROR(VLOOKUP(TRIM(E5925&amp;""),'Référentiel Articles'!$A$2:$F$634,3,FALSE),""))</f>
      </c>
      <c r="E5925" s="74" t="str">
        <v/>
      </c>
      <c r="F5925" s="75">
        <f>IF($E5925="","",IFERROR(VLOOKUP(TRIM(E5925&amp;""),'Référentiel Articles'!$A$2:$F$634,4,FALSE),""))</f>
      </c>
      <c r="G5925" s="76">
        <f>IF($E5925="","",IFERROR(VLOOKUP(TRIM(E5925&amp;""),'Référentiel Articles'!$A$2:$F$634,5,FALSE),""))</f>
      </c>
      <c r="H5925" s="77" t="str">
        <v/>
      </c>
      <c r="I5925" s="76">
        <f>IF($E5925="","",IFERROR(VLOOKUP(TRIM(E5925&amp;""),'Référentiel Articles'!$A$2:$F$634,6,FALSE),""))</f>
      </c>
      <c r="J5925" s="78">
        <f>IF(OR($E5925="",$H5925=""),"",$H5925*$I5925)</f>
      </c>
      <c r="K5925" s="79" t="str">
        <v/>
      </c>
    </row>
    <row r="5926">
      <c r="A5926" s="81" t="str">
        <v/>
      </c>
      <c r="B5926" s="81" t="str">
        <v/>
      </c>
      <c r="C5926" s="83">
        <f>IF($E5926="","",IFERROR(VLOOKUP(TRIM(E5926&amp;""),'Référentiel Articles'!$A$2:$F$634,2,FALSE),""))</f>
      </c>
      <c r="D5926" s="83">
        <f>IF($E5926="","",IFERROR(VLOOKUP(TRIM(E5926&amp;""),'Référentiel Articles'!$A$2:$F$634,3,FALSE),""))</f>
      </c>
      <c r="E5926" s="81" t="str">
        <v/>
      </c>
      <c r="F5926" s="83">
        <f>IF($E5926="","",IFERROR(VLOOKUP(TRIM(E5926&amp;""),'Référentiel Articles'!$A$2:$F$634,4,FALSE),""))</f>
      </c>
      <c r="G5926" s="84">
        <f>IF($E5926="","",IFERROR(VLOOKUP(TRIM(E5926&amp;""),'Référentiel Articles'!$A$2:$F$634,5,FALSE),""))</f>
      </c>
      <c r="H5926" s="85" t="str">
        <v/>
      </c>
      <c r="I5926" s="84">
        <f>IF($E5926="","",IFERROR(VLOOKUP(TRIM(E5926&amp;""),'Référentiel Articles'!$A$2:$F$634,6,FALSE),""))</f>
      </c>
      <c r="J5926" s="90">
        <f>IF(OR($E5926="",$H5926=""),"",$H5926*$I5926)</f>
      </c>
      <c r="K5926" s="87" t="str">
        <v/>
      </c>
    </row>
    <row r="5927">
      <c r="A5927" s="74" t="str">
        <v/>
      </c>
      <c r="B5927" s="74" t="str">
        <v/>
      </c>
      <c r="C5927" s="75">
        <f>IF($E5927="","",IFERROR(VLOOKUP(TRIM(E5927&amp;""),'Référentiel Articles'!$A$2:$F$634,2,FALSE),""))</f>
      </c>
      <c r="D5927" s="75">
        <f>IF($E5927="","",IFERROR(VLOOKUP(TRIM(E5927&amp;""),'Référentiel Articles'!$A$2:$F$634,3,FALSE),""))</f>
      </c>
      <c r="E5927" s="74" t="str">
        <v/>
      </c>
      <c r="F5927" s="75">
        <f>IF($E5927="","",IFERROR(VLOOKUP(TRIM(E5927&amp;""),'Référentiel Articles'!$A$2:$F$634,4,FALSE),""))</f>
      </c>
      <c r="G5927" s="76">
        <f>IF($E5927="","",IFERROR(VLOOKUP(TRIM(E5927&amp;""),'Référentiel Articles'!$A$2:$F$634,5,FALSE),""))</f>
      </c>
      <c r="H5927" s="77" t="str">
        <v/>
      </c>
      <c r="I5927" s="76">
        <f>IF($E5927="","",IFERROR(VLOOKUP(TRIM(E5927&amp;""),'Référentiel Articles'!$A$2:$F$634,6,FALSE),""))</f>
      </c>
      <c r="J5927" s="78">
        <f>IF(OR($E5927="",$H5927=""),"",$H5927*$I5927)</f>
      </c>
      <c r="K5927" s="79" t="str">
        <v/>
      </c>
    </row>
    <row r="5928">
      <c r="A5928" s="81" t="str">
        <v/>
      </c>
      <c r="B5928" s="81" t="str">
        <v/>
      </c>
      <c r="C5928" s="83">
        <f>IF($E5928="","",IFERROR(VLOOKUP(TRIM(E5928&amp;""),'Référentiel Articles'!$A$2:$F$634,2,FALSE),""))</f>
      </c>
      <c r="D5928" s="83">
        <f>IF($E5928="","",IFERROR(VLOOKUP(TRIM(E5928&amp;""),'Référentiel Articles'!$A$2:$F$634,3,FALSE),""))</f>
      </c>
      <c r="E5928" s="81" t="str">
        <v/>
      </c>
      <c r="F5928" s="83">
        <f>IF($E5928="","",IFERROR(VLOOKUP(TRIM(E5928&amp;""),'Référentiel Articles'!$A$2:$F$634,4,FALSE),""))</f>
      </c>
      <c r="G5928" s="84">
        <f>IF($E5928="","",IFERROR(VLOOKUP(TRIM(E5928&amp;""),'Référentiel Articles'!$A$2:$F$634,5,FALSE),""))</f>
      </c>
      <c r="H5928" s="85" t="str">
        <v/>
      </c>
      <c r="I5928" s="84">
        <f>IF($E5928="","",IFERROR(VLOOKUP(TRIM(E5928&amp;""),'Référentiel Articles'!$A$2:$F$634,6,FALSE),""))</f>
      </c>
      <c r="J5928" s="90">
        <f>IF(OR($E5928="",$H5928=""),"",$H5928*$I5928)</f>
      </c>
      <c r="K5928" s="87" t="str">
        <v/>
      </c>
    </row>
    <row r="5929">
      <c r="A5929" s="74" t="str">
        <v/>
      </c>
      <c r="B5929" s="74" t="str">
        <v/>
      </c>
      <c r="C5929" s="75">
        <f>IF($E5929="","",IFERROR(VLOOKUP(TRIM(E5929&amp;""),'Référentiel Articles'!$A$2:$F$634,2,FALSE),""))</f>
      </c>
      <c r="D5929" s="75">
        <f>IF($E5929="","",IFERROR(VLOOKUP(TRIM(E5929&amp;""),'Référentiel Articles'!$A$2:$F$634,3,FALSE),""))</f>
      </c>
      <c r="E5929" s="74" t="str">
        <v/>
      </c>
      <c r="F5929" s="75">
        <f>IF($E5929="","",IFERROR(VLOOKUP(TRIM(E5929&amp;""),'Référentiel Articles'!$A$2:$F$634,4,FALSE),""))</f>
      </c>
      <c r="G5929" s="76">
        <f>IF($E5929="","",IFERROR(VLOOKUP(TRIM(E5929&amp;""),'Référentiel Articles'!$A$2:$F$634,5,FALSE),""))</f>
      </c>
      <c r="H5929" s="77" t="str">
        <v/>
      </c>
      <c r="I5929" s="76">
        <f>IF($E5929="","",IFERROR(VLOOKUP(TRIM(E5929&amp;""),'Référentiel Articles'!$A$2:$F$634,6,FALSE),""))</f>
      </c>
      <c r="J5929" s="78">
        <f>IF(OR($E5929="",$H5929=""),"",$H5929*$I5929)</f>
      </c>
      <c r="K5929" s="79" t="str">
        <v/>
      </c>
    </row>
    <row r="5930">
      <c r="A5930" s="81" t="str">
        <v/>
      </c>
      <c r="B5930" s="81" t="str">
        <v/>
      </c>
      <c r="C5930" s="83">
        <f>IF($E5930="","",IFERROR(VLOOKUP(TRIM(E5930&amp;""),'Référentiel Articles'!$A$2:$F$634,2,FALSE),""))</f>
      </c>
      <c r="D5930" s="83">
        <f>IF($E5930="","",IFERROR(VLOOKUP(TRIM(E5930&amp;""),'Référentiel Articles'!$A$2:$F$634,3,FALSE),""))</f>
      </c>
      <c r="E5930" s="81" t="str">
        <v/>
      </c>
      <c r="F5930" s="83">
        <f>IF($E5930="","",IFERROR(VLOOKUP(TRIM(E5930&amp;""),'Référentiel Articles'!$A$2:$F$634,4,FALSE),""))</f>
      </c>
      <c r="G5930" s="84">
        <f>IF($E5930="","",IFERROR(VLOOKUP(TRIM(E5930&amp;""),'Référentiel Articles'!$A$2:$F$634,5,FALSE),""))</f>
      </c>
      <c r="H5930" s="85" t="str">
        <v/>
      </c>
      <c r="I5930" s="84">
        <f>IF($E5930="","",IFERROR(VLOOKUP(TRIM(E5930&amp;""),'Référentiel Articles'!$A$2:$F$634,6,FALSE),""))</f>
      </c>
      <c r="J5930" s="90">
        <f>IF(OR($E5930="",$H5930=""),"",$H5930*$I5930)</f>
      </c>
      <c r="K5930" s="87" t="str">
        <v/>
      </c>
    </row>
    <row r="5931">
      <c r="A5931" s="74" t="str">
        <v/>
      </c>
      <c r="B5931" s="74" t="str">
        <v/>
      </c>
      <c r="C5931" s="75">
        <f>IF($E5931="","",IFERROR(VLOOKUP(TRIM(E5931&amp;""),'Référentiel Articles'!$A$2:$F$634,2,FALSE),""))</f>
      </c>
      <c r="D5931" s="75">
        <f>IF($E5931="","",IFERROR(VLOOKUP(TRIM(E5931&amp;""),'Référentiel Articles'!$A$2:$F$634,3,FALSE),""))</f>
      </c>
      <c r="E5931" s="74" t="str">
        <v/>
      </c>
      <c r="F5931" s="75">
        <f>IF($E5931="","",IFERROR(VLOOKUP(TRIM(E5931&amp;""),'Référentiel Articles'!$A$2:$F$634,4,FALSE),""))</f>
      </c>
      <c r="G5931" s="76">
        <f>IF($E5931="","",IFERROR(VLOOKUP(TRIM(E5931&amp;""),'Référentiel Articles'!$A$2:$F$634,5,FALSE),""))</f>
      </c>
      <c r="H5931" s="77" t="str">
        <v/>
      </c>
      <c r="I5931" s="76">
        <f>IF($E5931="","",IFERROR(VLOOKUP(TRIM(E5931&amp;""),'Référentiel Articles'!$A$2:$F$634,6,FALSE),""))</f>
      </c>
      <c r="J5931" s="78">
        <f>IF(OR($E5931="",$H5931=""),"",$H5931*$I5931)</f>
      </c>
      <c r="K5931" s="79" t="str">
        <v/>
      </c>
    </row>
    <row r="5932">
      <c r="A5932" s="81" t="str">
        <v/>
      </c>
      <c r="B5932" s="81" t="str">
        <v/>
      </c>
      <c r="C5932" s="83">
        <f>IF($E5932="","",IFERROR(VLOOKUP(TRIM(E5932&amp;""),'Référentiel Articles'!$A$2:$F$634,2,FALSE),""))</f>
      </c>
      <c r="D5932" s="83">
        <f>IF($E5932="","",IFERROR(VLOOKUP(TRIM(E5932&amp;""),'Référentiel Articles'!$A$2:$F$634,3,FALSE),""))</f>
      </c>
      <c r="E5932" s="81" t="str">
        <v/>
      </c>
      <c r="F5932" s="83">
        <f>IF($E5932="","",IFERROR(VLOOKUP(TRIM(E5932&amp;""),'Référentiel Articles'!$A$2:$F$634,4,FALSE),""))</f>
      </c>
      <c r="G5932" s="84">
        <f>IF($E5932="","",IFERROR(VLOOKUP(TRIM(E5932&amp;""),'Référentiel Articles'!$A$2:$F$634,5,FALSE),""))</f>
      </c>
      <c r="H5932" s="85" t="str">
        <v/>
      </c>
      <c r="I5932" s="84">
        <f>IF($E5932="","",IFERROR(VLOOKUP(TRIM(E5932&amp;""),'Référentiel Articles'!$A$2:$F$634,6,FALSE),""))</f>
      </c>
      <c r="J5932" s="90">
        <f>IF(OR($E5932="",$H5932=""),"",$H5932*$I5932)</f>
      </c>
      <c r="K5932" s="87" t="str">
        <v/>
      </c>
    </row>
    <row r="5933">
      <c r="A5933" s="74" t="str">
        <v/>
      </c>
      <c r="B5933" s="74" t="str">
        <v/>
      </c>
      <c r="C5933" s="75">
        <f>IF($E5933="","",IFERROR(VLOOKUP(TRIM(E5933&amp;""),'Référentiel Articles'!$A$2:$F$634,2,FALSE),""))</f>
      </c>
      <c r="D5933" s="75">
        <f>IF($E5933="","",IFERROR(VLOOKUP(TRIM(E5933&amp;""),'Référentiel Articles'!$A$2:$F$634,3,FALSE),""))</f>
      </c>
      <c r="E5933" s="74" t="str">
        <v/>
      </c>
      <c r="F5933" s="75">
        <f>IF($E5933="","",IFERROR(VLOOKUP(TRIM(E5933&amp;""),'Référentiel Articles'!$A$2:$F$634,4,FALSE),""))</f>
      </c>
      <c r="G5933" s="76">
        <f>IF($E5933="","",IFERROR(VLOOKUP(TRIM(E5933&amp;""),'Référentiel Articles'!$A$2:$F$634,5,FALSE),""))</f>
      </c>
      <c r="H5933" s="77" t="str">
        <v/>
      </c>
      <c r="I5933" s="76">
        <f>IF($E5933="","",IFERROR(VLOOKUP(TRIM(E5933&amp;""),'Référentiel Articles'!$A$2:$F$634,6,FALSE),""))</f>
      </c>
      <c r="J5933" s="78">
        <f>IF(OR($E5933="",$H5933=""),"",$H5933*$I5933)</f>
      </c>
      <c r="K5933" s="79" t="str">
        <v/>
      </c>
    </row>
    <row r="5934">
      <c r="A5934" s="81" t="str">
        <v/>
      </c>
      <c r="B5934" s="81" t="str">
        <v/>
      </c>
      <c r="C5934" s="83">
        <f>IF($E5934="","",IFERROR(VLOOKUP(TRIM(E5934&amp;""),'Référentiel Articles'!$A$2:$F$634,2,FALSE),""))</f>
      </c>
      <c r="D5934" s="83">
        <f>IF($E5934="","",IFERROR(VLOOKUP(TRIM(E5934&amp;""),'Référentiel Articles'!$A$2:$F$634,3,FALSE),""))</f>
      </c>
      <c r="E5934" s="81" t="str">
        <v/>
      </c>
      <c r="F5934" s="83">
        <f>IF($E5934="","",IFERROR(VLOOKUP(TRIM(E5934&amp;""),'Référentiel Articles'!$A$2:$F$634,4,FALSE),""))</f>
      </c>
      <c r="G5934" s="84">
        <f>IF($E5934="","",IFERROR(VLOOKUP(TRIM(E5934&amp;""),'Référentiel Articles'!$A$2:$F$634,5,FALSE),""))</f>
      </c>
      <c r="H5934" s="85" t="str">
        <v/>
      </c>
      <c r="I5934" s="84">
        <f>IF($E5934="","",IFERROR(VLOOKUP(TRIM(E5934&amp;""),'Référentiel Articles'!$A$2:$F$634,6,FALSE),""))</f>
      </c>
      <c r="J5934" s="90">
        <f>IF(OR($E5934="",$H5934=""),"",$H5934*$I5934)</f>
      </c>
      <c r="K5934" s="87" t="str">
        <v/>
      </c>
    </row>
    <row r="5935">
      <c r="A5935" s="74" t="str">
        <v/>
      </c>
      <c r="B5935" s="74" t="str">
        <v/>
      </c>
      <c r="C5935" s="75">
        <f>IF($E5935="","",IFERROR(VLOOKUP(TRIM(E5935&amp;""),'Référentiel Articles'!$A$2:$F$634,2,FALSE),""))</f>
      </c>
      <c r="D5935" s="75">
        <f>IF($E5935="","",IFERROR(VLOOKUP(TRIM(E5935&amp;""),'Référentiel Articles'!$A$2:$F$634,3,FALSE),""))</f>
      </c>
      <c r="E5935" s="74" t="str">
        <v/>
      </c>
      <c r="F5935" s="75">
        <f>IF($E5935="","",IFERROR(VLOOKUP(TRIM(E5935&amp;""),'Référentiel Articles'!$A$2:$F$634,4,FALSE),""))</f>
      </c>
      <c r="G5935" s="76">
        <f>IF($E5935="","",IFERROR(VLOOKUP(TRIM(E5935&amp;""),'Référentiel Articles'!$A$2:$F$634,5,FALSE),""))</f>
      </c>
      <c r="H5935" s="77" t="str">
        <v/>
      </c>
      <c r="I5935" s="76">
        <f>IF($E5935="","",IFERROR(VLOOKUP(TRIM(E5935&amp;""),'Référentiel Articles'!$A$2:$F$634,6,FALSE),""))</f>
      </c>
      <c r="J5935" s="78">
        <f>IF(OR($E5935="",$H5935=""),"",$H5935*$I5935)</f>
      </c>
      <c r="K5935" s="79" t="str">
        <v/>
      </c>
    </row>
    <row r="5936">
      <c r="A5936" s="81" t="str">
        <v/>
      </c>
      <c r="B5936" s="81" t="str">
        <v/>
      </c>
      <c r="C5936" s="83">
        <f>IF($E5936="","",IFERROR(VLOOKUP(TRIM(E5936&amp;""),'Référentiel Articles'!$A$2:$F$634,2,FALSE),""))</f>
      </c>
      <c r="D5936" s="83">
        <f>IF($E5936="","",IFERROR(VLOOKUP(TRIM(E5936&amp;""),'Référentiel Articles'!$A$2:$F$634,3,FALSE),""))</f>
      </c>
      <c r="E5936" s="81" t="str">
        <v/>
      </c>
      <c r="F5936" s="83">
        <f>IF($E5936="","",IFERROR(VLOOKUP(TRIM(E5936&amp;""),'Référentiel Articles'!$A$2:$F$634,4,FALSE),""))</f>
      </c>
      <c r="G5936" s="84">
        <f>IF($E5936="","",IFERROR(VLOOKUP(TRIM(E5936&amp;""),'Référentiel Articles'!$A$2:$F$634,5,FALSE),""))</f>
      </c>
      <c r="H5936" s="85" t="str">
        <v/>
      </c>
      <c r="I5936" s="84">
        <f>IF($E5936="","",IFERROR(VLOOKUP(TRIM(E5936&amp;""),'Référentiel Articles'!$A$2:$F$634,6,FALSE),""))</f>
      </c>
      <c r="J5936" s="90">
        <f>IF(OR($E5936="",$H5936=""),"",$H5936*$I5936)</f>
      </c>
      <c r="K5936" s="87" t="str">
        <v/>
      </c>
    </row>
    <row r="5937">
      <c r="A5937" s="74" t="str">
        <v/>
      </c>
      <c r="B5937" s="74" t="str">
        <v/>
      </c>
      <c r="C5937" s="75">
        <f>IF($E5937="","",IFERROR(VLOOKUP(TRIM(E5937&amp;""),'Référentiel Articles'!$A$2:$F$634,2,FALSE),""))</f>
      </c>
      <c r="D5937" s="75">
        <f>IF($E5937="","",IFERROR(VLOOKUP(TRIM(E5937&amp;""),'Référentiel Articles'!$A$2:$F$634,3,FALSE),""))</f>
      </c>
      <c r="E5937" s="74" t="str">
        <v/>
      </c>
      <c r="F5937" s="75">
        <f>IF($E5937="","",IFERROR(VLOOKUP(TRIM(E5937&amp;""),'Référentiel Articles'!$A$2:$F$634,4,FALSE),""))</f>
      </c>
      <c r="G5937" s="76">
        <f>IF($E5937="","",IFERROR(VLOOKUP(TRIM(E5937&amp;""),'Référentiel Articles'!$A$2:$F$634,5,FALSE),""))</f>
      </c>
      <c r="H5937" s="77" t="str">
        <v/>
      </c>
      <c r="I5937" s="76">
        <f>IF($E5937="","",IFERROR(VLOOKUP(TRIM(E5937&amp;""),'Référentiel Articles'!$A$2:$F$634,6,FALSE),""))</f>
      </c>
      <c r="J5937" s="78">
        <f>IF(OR($E5937="",$H5937=""),"",$H5937*$I5937)</f>
      </c>
      <c r="K5937" s="79" t="str">
        <v/>
      </c>
    </row>
    <row r="5938">
      <c r="A5938" s="81" t="str">
        <v/>
      </c>
      <c r="B5938" s="81" t="str">
        <v/>
      </c>
      <c r="C5938" s="83">
        <f>IF($E5938="","",IFERROR(VLOOKUP(TRIM(E5938&amp;""),'Référentiel Articles'!$A$2:$F$634,2,FALSE),""))</f>
      </c>
      <c r="D5938" s="83">
        <f>IF($E5938="","",IFERROR(VLOOKUP(TRIM(E5938&amp;""),'Référentiel Articles'!$A$2:$F$634,3,FALSE),""))</f>
      </c>
      <c r="E5938" s="81" t="str">
        <v/>
      </c>
      <c r="F5938" s="83">
        <f>IF($E5938="","",IFERROR(VLOOKUP(TRIM(E5938&amp;""),'Référentiel Articles'!$A$2:$F$634,4,FALSE),""))</f>
      </c>
      <c r="G5938" s="84">
        <f>IF($E5938="","",IFERROR(VLOOKUP(TRIM(E5938&amp;""),'Référentiel Articles'!$A$2:$F$634,5,FALSE),""))</f>
      </c>
      <c r="H5938" s="85" t="str">
        <v/>
      </c>
      <c r="I5938" s="84">
        <f>IF($E5938="","",IFERROR(VLOOKUP(TRIM(E5938&amp;""),'Référentiel Articles'!$A$2:$F$634,6,FALSE),""))</f>
      </c>
      <c r="J5938" s="90">
        <f>IF(OR($E5938="",$H5938=""),"",$H5938*$I5938)</f>
      </c>
      <c r="K5938" s="87" t="str">
        <v/>
      </c>
    </row>
    <row r="5939">
      <c r="A5939" s="74" t="str">
        <v/>
      </c>
      <c r="B5939" s="74" t="str">
        <v/>
      </c>
      <c r="C5939" s="75">
        <f>IF($E5939="","",IFERROR(VLOOKUP(TRIM(E5939&amp;""),'Référentiel Articles'!$A$2:$F$634,2,FALSE),""))</f>
      </c>
      <c r="D5939" s="75">
        <f>IF($E5939="","",IFERROR(VLOOKUP(TRIM(E5939&amp;""),'Référentiel Articles'!$A$2:$F$634,3,FALSE),""))</f>
      </c>
      <c r="E5939" s="74" t="str">
        <v/>
      </c>
      <c r="F5939" s="75">
        <f>IF($E5939="","",IFERROR(VLOOKUP(TRIM(E5939&amp;""),'Référentiel Articles'!$A$2:$F$634,4,FALSE),""))</f>
      </c>
      <c r="G5939" s="76">
        <f>IF($E5939="","",IFERROR(VLOOKUP(TRIM(E5939&amp;""),'Référentiel Articles'!$A$2:$F$634,5,FALSE),""))</f>
      </c>
      <c r="H5939" s="77" t="str">
        <v/>
      </c>
      <c r="I5939" s="76">
        <f>IF($E5939="","",IFERROR(VLOOKUP(TRIM(E5939&amp;""),'Référentiel Articles'!$A$2:$F$634,6,FALSE),""))</f>
      </c>
      <c r="J5939" s="78">
        <f>IF(OR($E5939="",$H5939=""),"",$H5939*$I5939)</f>
      </c>
      <c r="K5939" s="79" t="str">
        <v/>
      </c>
    </row>
    <row r="5940">
      <c r="A5940" s="81" t="str">
        <v/>
      </c>
      <c r="B5940" s="81" t="str">
        <v/>
      </c>
      <c r="C5940" s="83">
        <f>IF($E5940="","",IFERROR(VLOOKUP(TRIM(E5940&amp;""),'Référentiel Articles'!$A$2:$F$634,2,FALSE),""))</f>
      </c>
      <c r="D5940" s="83">
        <f>IF($E5940="","",IFERROR(VLOOKUP(TRIM(E5940&amp;""),'Référentiel Articles'!$A$2:$F$634,3,FALSE),""))</f>
      </c>
      <c r="E5940" s="81" t="str">
        <v/>
      </c>
      <c r="F5940" s="83">
        <f>IF($E5940="","",IFERROR(VLOOKUP(TRIM(E5940&amp;""),'Référentiel Articles'!$A$2:$F$634,4,FALSE),""))</f>
      </c>
      <c r="G5940" s="84">
        <f>IF($E5940="","",IFERROR(VLOOKUP(TRIM(E5940&amp;""),'Référentiel Articles'!$A$2:$F$634,5,FALSE),""))</f>
      </c>
      <c r="H5940" s="85" t="str">
        <v/>
      </c>
      <c r="I5940" s="84">
        <f>IF($E5940="","",IFERROR(VLOOKUP(TRIM(E5940&amp;""),'Référentiel Articles'!$A$2:$F$634,6,FALSE),""))</f>
      </c>
      <c r="J5940" s="90">
        <f>IF(OR($E5940="",$H5940=""),"",$H5940*$I5940)</f>
      </c>
      <c r="K5940" s="87" t="str">
        <v/>
      </c>
    </row>
    <row r="5941">
      <c r="A5941" s="74" t="str">
        <v/>
      </c>
      <c r="B5941" s="74" t="str">
        <v/>
      </c>
      <c r="C5941" s="75">
        <f>IF($E5941="","",IFERROR(VLOOKUP(TRIM(E5941&amp;""),'Référentiel Articles'!$A$2:$F$634,2,FALSE),""))</f>
      </c>
      <c r="D5941" s="75">
        <f>IF($E5941="","",IFERROR(VLOOKUP(TRIM(E5941&amp;""),'Référentiel Articles'!$A$2:$F$634,3,FALSE),""))</f>
      </c>
      <c r="E5941" s="74" t="str">
        <v/>
      </c>
      <c r="F5941" s="75">
        <f>IF($E5941="","",IFERROR(VLOOKUP(TRIM(E5941&amp;""),'Référentiel Articles'!$A$2:$F$634,4,FALSE),""))</f>
      </c>
      <c r="G5941" s="76">
        <f>IF($E5941="","",IFERROR(VLOOKUP(TRIM(E5941&amp;""),'Référentiel Articles'!$A$2:$F$634,5,FALSE),""))</f>
      </c>
      <c r="H5941" s="77" t="str">
        <v/>
      </c>
      <c r="I5941" s="76">
        <f>IF($E5941="","",IFERROR(VLOOKUP(TRIM(E5941&amp;""),'Référentiel Articles'!$A$2:$F$634,6,FALSE),""))</f>
      </c>
      <c r="J5941" s="78">
        <f>IF(OR($E5941="",$H5941=""),"",$H5941*$I5941)</f>
      </c>
      <c r="K5941" s="79" t="str">
        <v/>
      </c>
    </row>
    <row r="5942">
      <c r="A5942" s="81" t="str">
        <v/>
      </c>
      <c r="B5942" s="81" t="str">
        <v/>
      </c>
      <c r="C5942" s="83">
        <f>IF($E5942="","",IFERROR(VLOOKUP(TRIM(E5942&amp;""),'Référentiel Articles'!$A$2:$F$634,2,FALSE),""))</f>
      </c>
      <c r="D5942" s="83">
        <f>IF($E5942="","",IFERROR(VLOOKUP(TRIM(E5942&amp;""),'Référentiel Articles'!$A$2:$F$634,3,FALSE),""))</f>
      </c>
      <c r="E5942" s="81" t="str">
        <v/>
      </c>
      <c r="F5942" s="83">
        <f>IF($E5942="","",IFERROR(VLOOKUP(TRIM(E5942&amp;""),'Référentiel Articles'!$A$2:$F$634,4,FALSE),""))</f>
      </c>
      <c r="G5942" s="84">
        <f>IF($E5942="","",IFERROR(VLOOKUP(TRIM(E5942&amp;""),'Référentiel Articles'!$A$2:$F$634,5,FALSE),""))</f>
      </c>
      <c r="H5942" s="85" t="str">
        <v/>
      </c>
      <c r="I5942" s="84">
        <f>IF($E5942="","",IFERROR(VLOOKUP(TRIM(E5942&amp;""),'Référentiel Articles'!$A$2:$F$634,6,FALSE),""))</f>
      </c>
      <c r="J5942" s="90">
        <f>IF(OR($E5942="",$H5942=""),"",$H5942*$I5942)</f>
      </c>
      <c r="K5942" s="87" t="str">
        <v/>
      </c>
    </row>
    <row r="5943">
      <c r="A5943" s="74" t="str">
        <v/>
      </c>
      <c r="B5943" s="74" t="str">
        <v/>
      </c>
      <c r="C5943" s="75">
        <f>IF($E5943="","",IFERROR(VLOOKUP(TRIM(E5943&amp;""),'Référentiel Articles'!$A$2:$F$634,2,FALSE),""))</f>
      </c>
      <c r="D5943" s="75">
        <f>IF($E5943="","",IFERROR(VLOOKUP(TRIM(E5943&amp;""),'Référentiel Articles'!$A$2:$F$634,3,FALSE),""))</f>
      </c>
      <c r="E5943" s="74" t="str">
        <v/>
      </c>
      <c r="F5943" s="75">
        <f>IF($E5943="","",IFERROR(VLOOKUP(TRIM(E5943&amp;""),'Référentiel Articles'!$A$2:$F$634,4,FALSE),""))</f>
      </c>
      <c r="G5943" s="76">
        <f>IF($E5943="","",IFERROR(VLOOKUP(TRIM(E5943&amp;""),'Référentiel Articles'!$A$2:$F$634,5,FALSE),""))</f>
      </c>
      <c r="H5943" s="77" t="str">
        <v/>
      </c>
      <c r="I5943" s="76">
        <f>IF($E5943="","",IFERROR(VLOOKUP(TRIM(E5943&amp;""),'Référentiel Articles'!$A$2:$F$634,6,FALSE),""))</f>
      </c>
      <c r="J5943" s="78">
        <f>IF(OR($E5943="",$H5943=""),"",$H5943*$I5943)</f>
      </c>
      <c r="K5943" s="79" t="str">
        <v/>
      </c>
    </row>
    <row r="5944">
      <c r="A5944" s="81" t="str">
        <v/>
      </c>
      <c r="B5944" s="81" t="str">
        <v/>
      </c>
      <c r="C5944" s="83">
        <f>IF($E5944="","",IFERROR(VLOOKUP(TRIM(E5944&amp;""),'Référentiel Articles'!$A$2:$F$634,2,FALSE),""))</f>
      </c>
      <c r="D5944" s="83">
        <f>IF($E5944="","",IFERROR(VLOOKUP(TRIM(E5944&amp;""),'Référentiel Articles'!$A$2:$F$634,3,FALSE),""))</f>
      </c>
      <c r="E5944" s="81" t="str">
        <v/>
      </c>
      <c r="F5944" s="83">
        <f>IF($E5944="","",IFERROR(VLOOKUP(TRIM(E5944&amp;""),'Référentiel Articles'!$A$2:$F$634,4,FALSE),""))</f>
      </c>
      <c r="G5944" s="84">
        <f>IF($E5944="","",IFERROR(VLOOKUP(TRIM(E5944&amp;""),'Référentiel Articles'!$A$2:$F$634,5,FALSE),""))</f>
      </c>
      <c r="H5944" s="85" t="str">
        <v/>
      </c>
      <c r="I5944" s="84">
        <f>IF($E5944="","",IFERROR(VLOOKUP(TRIM(E5944&amp;""),'Référentiel Articles'!$A$2:$F$634,6,FALSE),""))</f>
      </c>
      <c r="J5944" s="90">
        <f>IF(OR($E5944="",$H5944=""),"",$H5944*$I5944)</f>
      </c>
      <c r="K5944" s="87" t="str">
        <v/>
      </c>
    </row>
    <row r="5945">
      <c r="A5945" s="74" t="str">
        <v/>
      </c>
      <c r="B5945" s="74" t="str">
        <v/>
      </c>
      <c r="C5945" s="75">
        <f>IF($E5945="","",IFERROR(VLOOKUP(TRIM(E5945&amp;""),'Référentiel Articles'!$A$2:$F$634,2,FALSE),""))</f>
      </c>
      <c r="D5945" s="75">
        <f>IF($E5945="","",IFERROR(VLOOKUP(TRIM(E5945&amp;""),'Référentiel Articles'!$A$2:$F$634,3,FALSE),""))</f>
      </c>
      <c r="E5945" s="74" t="str">
        <v/>
      </c>
      <c r="F5945" s="75">
        <f>IF($E5945="","",IFERROR(VLOOKUP(TRIM(E5945&amp;""),'Référentiel Articles'!$A$2:$F$634,4,FALSE),""))</f>
      </c>
      <c r="G5945" s="76">
        <f>IF($E5945="","",IFERROR(VLOOKUP(TRIM(E5945&amp;""),'Référentiel Articles'!$A$2:$F$634,5,FALSE),""))</f>
      </c>
      <c r="H5945" s="77" t="str">
        <v/>
      </c>
      <c r="I5945" s="76">
        <f>IF($E5945="","",IFERROR(VLOOKUP(TRIM(E5945&amp;""),'Référentiel Articles'!$A$2:$F$634,6,FALSE),""))</f>
      </c>
      <c r="J5945" s="78">
        <f>IF(OR($E5945="",$H5945=""),"",$H5945*$I5945)</f>
      </c>
      <c r="K5945" s="79" t="str">
        <v/>
      </c>
    </row>
    <row r="5946">
      <c r="A5946" s="81" t="str">
        <v/>
      </c>
      <c r="B5946" s="81" t="str">
        <v/>
      </c>
      <c r="C5946" s="83">
        <f>IF($E5946="","",IFERROR(VLOOKUP(TRIM(E5946&amp;""),'Référentiel Articles'!$A$2:$F$634,2,FALSE),""))</f>
      </c>
      <c r="D5946" s="83">
        <f>IF($E5946="","",IFERROR(VLOOKUP(TRIM(E5946&amp;""),'Référentiel Articles'!$A$2:$F$634,3,FALSE),""))</f>
      </c>
      <c r="E5946" s="81" t="str">
        <v/>
      </c>
      <c r="F5946" s="83">
        <f>IF($E5946="","",IFERROR(VLOOKUP(TRIM(E5946&amp;""),'Référentiel Articles'!$A$2:$F$634,4,FALSE),""))</f>
      </c>
      <c r="G5946" s="84">
        <f>IF($E5946="","",IFERROR(VLOOKUP(TRIM(E5946&amp;""),'Référentiel Articles'!$A$2:$F$634,5,FALSE),""))</f>
      </c>
      <c r="H5946" s="85" t="str">
        <v/>
      </c>
      <c r="I5946" s="84">
        <f>IF($E5946="","",IFERROR(VLOOKUP(TRIM(E5946&amp;""),'Référentiel Articles'!$A$2:$F$634,6,FALSE),""))</f>
      </c>
      <c r="J5946" s="90">
        <f>IF(OR($E5946="",$H5946=""),"",$H5946*$I5946)</f>
      </c>
      <c r="K5946" s="87" t="str">
        <v/>
      </c>
    </row>
    <row r="5947">
      <c r="A5947" s="74" t="str">
        <v/>
      </c>
      <c r="B5947" s="74" t="str">
        <v/>
      </c>
      <c r="C5947" s="75">
        <f>IF($E5947="","",IFERROR(VLOOKUP(TRIM(E5947&amp;""),'Référentiel Articles'!$A$2:$F$634,2,FALSE),""))</f>
      </c>
      <c r="D5947" s="75">
        <f>IF($E5947="","",IFERROR(VLOOKUP(TRIM(E5947&amp;""),'Référentiel Articles'!$A$2:$F$634,3,FALSE),""))</f>
      </c>
      <c r="E5947" s="74" t="str">
        <v/>
      </c>
      <c r="F5947" s="75">
        <f>IF($E5947="","",IFERROR(VLOOKUP(TRIM(E5947&amp;""),'Référentiel Articles'!$A$2:$F$634,4,FALSE),""))</f>
      </c>
      <c r="G5947" s="76">
        <f>IF($E5947="","",IFERROR(VLOOKUP(TRIM(E5947&amp;""),'Référentiel Articles'!$A$2:$F$634,5,FALSE),""))</f>
      </c>
      <c r="H5947" s="77" t="str">
        <v/>
      </c>
      <c r="I5947" s="76">
        <f>IF($E5947="","",IFERROR(VLOOKUP(TRIM(E5947&amp;""),'Référentiel Articles'!$A$2:$F$634,6,FALSE),""))</f>
      </c>
      <c r="J5947" s="78">
        <f>IF(OR($E5947="",$H5947=""),"",$H5947*$I5947)</f>
      </c>
      <c r="K5947" s="79" t="str">
        <v/>
      </c>
    </row>
    <row r="5948">
      <c r="A5948" s="81" t="str">
        <v/>
      </c>
      <c r="B5948" s="81" t="str">
        <v/>
      </c>
      <c r="C5948" s="83">
        <f>IF($E5948="","",IFERROR(VLOOKUP(TRIM(E5948&amp;""),'Référentiel Articles'!$A$2:$F$634,2,FALSE),""))</f>
      </c>
      <c r="D5948" s="83">
        <f>IF($E5948="","",IFERROR(VLOOKUP(TRIM(E5948&amp;""),'Référentiel Articles'!$A$2:$F$634,3,FALSE),""))</f>
      </c>
      <c r="E5948" s="81" t="str">
        <v/>
      </c>
      <c r="F5948" s="83">
        <f>IF($E5948="","",IFERROR(VLOOKUP(TRIM(E5948&amp;""),'Référentiel Articles'!$A$2:$F$634,4,FALSE),""))</f>
      </c>
      <c r="G5948" s="84">
        <f>IF($E5948="","",IFERROR(VLOOKUP(TRIM(E5948&amp;""),'Référentiel Articles'!$A$2:$F$634,5,FALSE),""))</f>
      </c>
      <c r="H5948" s="85" t="str">
        <v/>
      </c>
      <c r="I5948" s="84">
        <f>IF($E5948="","",IFERROR(VLOOKUP(TRIM(E5948&amp;""),'Référentiel Articles'!$A$2:$F$634,6,FALSE),""))</f>
      </c>
      <c r="J5948" s="90">
        <f>IF(OR($E5948="",$H5948=""),"",$H5948*$I5948)</f>
      </c>
      <c r="K5948" s="87" t="str">
        <v/>
      </c>
    </row>
    <row r="5949">
      <c r="A5949" s="74" t="str">
        <v/>
      </c>
      <c r="B5949" s="74" t="str">
        <v/>
      </c>
      <c r="C5949" s="75">
        <f>IF($E5949="","",IFERROR(VLOOKUP(TRIM(E5949&amp;""),'Référentiel Articles'!$A$2:$F$634,2,FALSE),""))</f>
      </c>
      <c r="D5949" s="75">
        <f>IF($E5949="","",IFERROR(VLOOKUP(TRIM(E5949&amp;""),'Référentiel Articles'!$A$2:$F$634,3,FALSE),""))</f>
      </c>
      <c r="E5949" s="74" t="str">
        <v/>
      </c>
      <c r="F5949" s="75">
        <f>IF($E5949="","",IFERROR(VLOOKUP(TRIM(E5949&amp;""),'Référentiel Articles'!$A$2:$F$634,4,FALSE),""))</f>
      </c>
      <c r="G5949" s="76">
        <f>IF($E5949="","",IFERROR(VLOOKUP(TRIM(E5949&amp;""),'Référentiel Articles'!$A$2:$F$634,5,FALSE),""))</f>
      </c>
      <c r="H5949" s="77" t="str">
        <v/>
      </c>
      <c r="I5949" s="76">
        <f>IF($E5949="","",IFERROR(VLOOKUP(TRIM(E5949&amp;""),'Référentiel Articles'!$A$2:$F$634,6,FALSE),""))</f>
      </c>
      <c r="J5949" s="78">
        <f>IF(OR($E5949="",$H5949=""),"",$H5949*$I5949)</f>
      </c>
      <c r="K5949" s="79" t="str">
        <v/>
      </c>
    </row>
    <row r="5950">
      <c r="A5950" s="81" t="str">
        <v/>
      </c>
      <c r="B5950" s="81" t="str">
        <v/>
      </c>
      <c r="C5950" s="83">
        <f>IF($E5950="","",IFERROR(VLOOKUP(TRIM(E5950&amp;""),'Référentiel Articles'!$A$2:$F$634,2,FALSE),""))</f>
      </c>
      <c r="D5950" s="83">
        <f>IF($E5950="","",IFERROR(VLOOKUP(TRIM(E5950&amp;""),'Référentiel Articles'!$A$2:$F$634,3,FALSE),""))</f>
      </c>
      <c r="E5950" s="81" t="str">
        <v/>
      </c>
      <c r="F5950" s="83">
        <f>IF($E5950="","",IFERROR(VLOOKUP(TRIM(E5950&amp;""),'Référentiel Articles'!$A$2:$F$634,4,FALSE),""))</f>
      </c>
      <c r="G5950" s="84">
        <f>IF($E5950="","",IFERROR(VLOOKUP(TRIM(E5950&amp;""),'Référentiel Articles'!$A$2:$F$634,5,FALSE),""))</f>
      </c>
      <c r="H5950" s="85" t="str">
        <v/>
      </c>
      <c r="I5950" s="84">
        <f>IF($E5950="","",IFERROR(VLOOKUP(TRIM(E5950&amp;""),'Référentiel Articles'!$A$2:$F$634,6,FALSE),""))</f>
      </c>
      <c r="J5950" s="90">
        <f>IF(OR($E5950="",$H5950=""),"",$H5950*$I5950)</f>
      </c>
      <c r="K5950" s="87" t="str">
        <v/>
      </c>
    </row>
    <row r="5951">
      <c r="A5951" s="74" t="str">
        <v/>
      </c>
      <c r="B5951" s="74" t="str">
        <v/>
      </c>
      <c r="C5951" s="75">
        <f>IF($E5951="","",IFERROR(VLOOKUP(TRIM(E5951&amp;""),'Référentiel Articles'!$A$2:$F$634,2,FALSE),""))</f>
      </c>
      <c r="D5951" s="75">
        <f>IF($E5951="","",IFERROR(VLOOKUP(TRIM(E5951&amp;""),'Référentiel Articles'!$A$2:$F$634,3,FALSE),""))</f>
      </c>
      <c r="E5951" s="74" t="str">
        <v/>
      </c>
      <c r="F5951" s="75">
        <f>IF($E5951="","",IFERROR(VLOOKUP(TRIM(E5951&amp;""),'Référentiel Articles'!$A$2:$F$634,4,FALSE),""))</f>
      </c>
      <c r="G5951" s="76">
        <f>IF($E5951="","",IFERROR(VLOOKUP(TRIM(E5951&amp;""),'Référentiel Articles'!$A$2:$F$634,5,FALSE),""))</f>
      </c>
      <c r="H5951" s="77" t="str">
        <v/>
      </c>
      <c r="I5951" s="76">
        <f>IF($E5951="","",IFERROR(VLOOKUP(TRIM(E5951&amp;""),'Référentiel Articles'!$A$2:$F$634,6,FALSE),""))</f>
      </c>
      <c r="J5951" s="78">
        <f>IF(OR($E5951="",$H5951=""),"",$H5951*$I5951)</f>
      </c>
      <c r="K5951" s="79" t="str">
        <v/>
      </c>
    </row>
    <row r="5952">
      <c r="A5952" s="81" t="str">
        <v/>
      </c>
      <c r="B5952" s="81" t="str">
        <v/>
      </c>
      <c r="C5952" s="83">
        <f>IF($E5952="","",IFERROR(VLOOKUP(TRIM(E5952&amp;""),'Référentiel Articles'!$A$2:$F$634,2,FALSE),""))</f>
      </c>
      <c r="D5952" s="83">
        <f>IF($E5952="","",IFERROR(VLOOKUP(TRIM(E5952&amp;""),'Référentiel Articles'!$A$2:$F$634,3,FALSE),""))</f>
      </c>
      <c r="E5952" s="81" t="str">
        <v/>
      </c>
      <c r="F5952" s="83">
        <f>IF($E5952="","",IFERROR(VLOOKUP(TRIM(E5952&amp;""),'Référentiel Articles'!$A$2:$F$634,4,FALSE),""))</f>
      </c>
      <c r="G5952" s="84">
        <f>IF($E5952="","",IFERROR(VLOOKUP(TRIM(E5952&amp;""),'Référentiel Articles'!$A$2:$F$634,5,FALSE),""))</f>
      </c>
      <c r="H5952" s="85" t="str">
        <v/>
      </c>
      <c r="I5952" s="84">
        <f>IF($E5952="","",IFERROR(VLOOKUP(TRIM(E5952&amp;""),'Référentiel Articles'!$A$2:$F$634,6,FALSE),""))</f>
      </c>
      <c r="J5952" s="90">
        <f>IF(OR($E5952="",$H5952=""),"",$H5952*$I5952)</f>
      </c>
      <c r="K5952" s="87" t="str">
        <v/>
      </c>
    </row>
    <row r="5953">
      <c r="A5953" s="74" t="str">
        <v/>
      </c>
      <c r="B5953" s="74" t="str">
        <v/>
      </c>
      <c r="C5953" s="75">
        <f>IF($E5953="","",IFERROR(VLOOKUP(TRIM(E5953&amp;""),'Référentiel Articles'!$A$2:$F$634,2,FALSE),""))</f>
      </c>
      <c r="D5953" s="75">
        <f>IF($E5953="","",IFERROR(VLOOKUP(TRIM(E5953&amp;""),'Référentiel Articles'!$A$2:$F$634,3,FALSE),""))</f>
      </c>
      <c r="E5953" s="74" t="str">
        <v/>
      </c>
      <c r="F5953" s="75">
        <f>IF($E5953="","",IFERROR(VLOOKUP(TRIM(E5953&amp;""),'Référentiel Articles'!$A$2:$F$634,4,FALSE),""))</f>
      </c>
      <c r="G5953" s="76">
        <f>IF($E5953="","",IFERROR(VLOOKUP(TRIM(E5953&amp;""),'Référentiel Articles'!$A$2:$F$634,5,FALSE),""))</f>
      </c>
      <c r="H5953" s="77" t="str">
        <v/>
      </c>
      <c r="I5953" s="76">
        <f>IF($E5953="","",IFERROR(VLOOKUP(TRIM(E5953&amp;""),'Référentiel Articles'!$A$2:$F$634,6,FALSE),""))</f>
      </c>
      <c r="J5953" s="78">
        <f>IF(OR($E5953="",$H5953=""),"",$H5953*$I5953)</f>
      </c>
      <c r="K5953" s="79" t="str">
        <v/>
      </c>
    </row>
    <row r="5954">
      <c r="A5954" s="81" t="str">
        <v/>
      </c>
      <c r="B5954" s="81" t="str">
        <v/>
      </c>
      <c r="C5954" s="83">
        <f>IF($E5954="","",IFERROR(VLOOKUP(TRIM(E5954&amp;""),'Référentiel Articles'!$A$2:$F$634,2,FALSE),""))</f>
      </c>
      <c r="D5954" s="83">
        <f>IF($E5954="","",IFERROR(VLOOKUP(TRIM(E5954&amp;""),'Référentiel Articles'!$A$2:$F$634,3,FALSE),""))</f>
      </c>
      <c r="E5954" s="81" t="str">
        <v/>
      </c>
      <c r="F5954" s="83">
        <f>IF($E5954="","",IFERROR(VLOOKUP(TRIM(E5954&amp;""),'Référentiel Articles'!$A$2:$F$634,4,FALSE),""))</f>
      </c>
      <c r="G5954" s="84">
        <f>IF($E5954="","",IFERROR(VLOOKUP(TRIM(E5954&amp;""),'Référentiel Articles'!$A$2:$F$634,5,FALSE),""))</f>
      </c>
      <c r="H5954" s="85" t="str">
        <v/>
      </c>
      <c r="I5954" s="84">
        <f>IF($E5954="","",IFERROR(VLOOKUP(TRIM(E5954&amp;""),'Référentiel Articles'!$A$2:$F$634,6,FALSE),""))</f>
      </c>
      <c r="J5954" s="90">
        <f>IF(OR($E5954="",$H5954=""),"",$H5954*$I5954)</f>
      </c>
      <c r="K5954" s="87" t="str">
        <v/>
      </c>
    </row>
    <row r="5955">
      <c r="A5955" s="74" t="str">
        <v/>
      </c>
      <c r="B5955" s="74" t="str">
        <v/>
      </c>
      <c r="C5955" s="75">
        <f>IF($E5955="","",IFERROR(VLOOKUP(TRIM(E5955&amp;""),'Référentiel Articles'!$A$2:$F$634,2,FALSE),""))</f>
      </c>
      <c r="D5955" s="75">
        <f>IF($E5955="","",IFERROR(VLOOKUP(TRIM(E5955&amp;""),'Référentiel Articles'!$A$2:$F$634,3,FALSE),""))</f>
      </c>
      <c r="E5955" s="74" t="str">
        <v/>
      </c>
      <c r="F5955" s="75">
        <f>IF($E5955="","",IFERROR(VLOOKUP(TRIM(E5955&amp;""),'Référentiel Articles'!$A$2:$F$634,4,FALSE),""))</f>
      </c>
      <c r="G5955" s="76">
        <f>IF($E5955="","",IFERROR(VLOOKUP(TRIM(E5955&amp;""),'Référentiel Articles'!$A$2:$F$634,5,FALSE),""))</f>
      </c>
      <c r="H5955" s="77" t="str">
        <v/>
      </c>
      <c r="I5955" s="76">
        <f>IF($E5955="","",IFERROR(VLOOKUP(TRIM(E5955&amp;""),'Référentiel Articles'!$A$2:$F$634,6,FALSE),""))</f>
      </c>
      <c r="J5955" s="78">
        <f>IF(OR($E5955="",$H5955=""),"",$H5955*$I5955)</f>
      </c>
      <c r="K5955" s="79" t="str">
        <v/>
      </c>
    </row>
    <row r="5956">
      <c r="A5956" s="81" t="str">
        <v/>
      </c>
      <c r="B5956" s="81" t="str">
        <v/>
      </c>
      <c r="C5956" s="83">
        <f>IF($E5956="","",IFERROR(VLOOKUP(TRIM(E5956&amp;""),'Référentiel Articles'!$A$2:$F$634,2,FALSE),""))</f>
      </c>
      <c r="D5956" s="83">
        <f>IF($E5956="","",IFERROR(VLOOKUP(TRIM(E5956&amp;""),'Référentiel Articles'!$A$2:$F$634,3,FALSE),""))</f>
      </c>
      <c r="E5956" s="81" t="str">
        <v/>
      </c>
      <c r="F5956" s="83">
        <f>IF($E5956="","",IFERROR(VLOOKUP(TRIM(E5956&amp;""),'Référentiel Articles'!$A$2:$F$634,4,FALSE),""))</f>
      </c>
      <c r="G5956" s="84">
        <f>IF($E5956="","",IFERROR(VLOOKUP(TRIM(E5956&amp;""),'Référentiel Articles'!$A$2:$F$634,5,FALSE),""))</f>
      </c>
      <c r="H5956" s="85" t="str">
        <v/>
      </c>
      <c r="I5956" s="84">
        <f>IF($E5956="","",IFERROR(VLOOKUP(TRIM(E5956&amp;""),'Référentiel Articles'!$A$2:$F$634,6,FALSE),""))</f>
      </c>
      <c r="J5956" s="90">
        <f>IF(OR($E5956="",$H5956=""),"",$H5956*$I5956)</f>
      </c>
      <c r="K5956" s="87" t="str">
        <v/>
      </c>
    </row>
    <row r="5957">
      <c r="A5957" s="74" t="str">
        <v/>
      </c>
      <c r="B5957" s="74" t="str">
        <v/>
      </c>
      <c r="C5957" s="75">
        <f>IF($E5957="","",IFERROR(VLOOKUP(TRIM(E5957&amp;""),'Référentiel Articles'!$A$2:$F$634,2,FALSE),""))</f>
      </c>
      <c r="D5957" s="75">
        <f>IF($E5957="","",IFERROR(VLOOKUP(TRIM(E5957&amp;""),'Référentiel Articles'!$A$2:$F$634,3,FALSE),""))</f>
      </c>
      <c r="E5957" s="74" t="str">
        <v/>
      </c>
      <c r="F5957" s="75">
        <f>IF($E5957="","",IFERROR(VLOOKUP(TRIM(E5957&amp;""),'Référentiel Articles'!$A$2:$F$634,4,FALSE),""))</f>
      </c>
      <c r="G5957" s="76">
        <f>IF($E5957="","",IFERROR(VLOOKUP(TRIM(E5957&amp;""),'Référentiel Articles'!$A$2:$F$634,5,FALSE),""))</f>
      </c>
      <c r="H5957" s="77" t="str">
        <v/>
      </c>
      <c r="I5957" s="76">
        <f>IF($E5957="","",IFERROR(VLOOKUP(TRIM(E5957&amp;""),'Référentiel Articles'!$A$2:$F$634,6,FALSE),""))</f>
      </c>
      <c r="J5957" s="78">
        <f>IF(OR($E5957="",$H5957=""),"",$H5957*$I5957)</f>
      </c>
      <c r="K5957" s="79" t="str">
        <v/>
      </c>
    </row>
    <row r="5958">
      <c r="A5958" s="81" t="str">
        <v/>
      </c>
      <c r="B5958" s="81" t="str">
        <v/>
      </c>
      <c r="C5958" s="83">
        <f>IF($E5958="","",IFERROR(VLOOKUP(TRIM(E5958&amp;""),'Référentiel Articles'!$A$2:$F$634,2,FALSE),""))</f>
      </c>
      <c r="D5958" s="83">
        <f>IF($E5958="","",IFERROR(VLOOKUP(TRIM(E5958&amp;""),'Référentiel Articles'!$A$2:$F$634,3,FALSE),""))</f>
      </c>
      <c r="E5958" s="81" t="str">
        <v/>
      </c>
      <c r="F5958" s="83">
        <f>IF($E5958="","",IFERROR(VLOOKUP(TRIM(E5958&amp;""),'Référentiel Articles'!$A$2:$F$634,4,FALSE),""))</f>
      </c>
      <c r="G5958" s="84">
        <f>IF($E5958="","",IFERROR(VLOOKUP(TRIM(E5958&amp;""),'Référentiel Articles'!$A$2:$F$634,5,FALSE),""))</f>
      </c>
      <c r="H5958" s="85" t="str">
        <v/>
      </c>
      <c r="I5958" s="84">
        <f>IF($E5958="","",IFERROR(VLOOKUP(TRIM(E5958&amp;""),'Référentiel Articles'!$A$2:$F$634,6,FALSE),""))</f>
      </c>
      <c r="J5958" s="90">
        <f>IF(OR($E5958="",$H5958=""),"",$H5958*$I5958)</f>
      </c>
      <c r="K5958" s="87" t="str">
        <v/>
      </c>
    </row>
    <row r="5959">
      <c r="A5959" s="74" t="str">
        <v/>
      </c>
      <c r="B5959" s="74" t="str">
        <v/>
      </c>
      <c r="C5959" s="75">
        <f>IF($E5959="","",IFERROR(VLOOKUP(TRIM(E5959&amp;""),'Référentiel Articles'!$A$2:$F$634,2,FALSE),""))</f>
      </c>
      <c r="D5959" s="75">
        <f>IF($E5959="","",IFERROR(VLOOKUP(TRIM(E5959&amp;""),'Référentiel Articles'!$A$2:$F$634,3,FALSE),""))</f>
      </c>
      <c r="E5959" s="74" t="str">
        <v/>
      </c>
      <c r="F5959" s="75">
        <f>IF($E5959="","",IFERROR(VLOOKUP(TRIM(E5959&amp;""),'Référentiel Articles'!$A$2:$F$634,4,FALSE),""))</f>
      </c>
      <c r="G5959" s="76">
        <f>IF($E5959="","",IFERROR(VLOOKUP(TRIM(E5959&amp;""),'Référentiel Articles'!$A$2:$F$634,5,FALSE),""))</f>
      </c>
      <c r="H5959" s="77" t="str">
        <v/>
      </c>
      <c r="I5959" s="76">
        <f>IF($E5959="","",IFERROR(VLOOKUP(TRIM(E5959&amp;""),'Référentiel Articles'!$A$2:$F$634,6,FALSE),""))</f>
      </c>
      <c r="J5959" s="78">
        <f>IF(OR($E5959="",$H5959=""),"",$H5959*$I5959)</f>
      </c>
      <c r="K5959" s="79" t="str">
        <v/>
      </c>
    </row>
    <row r="5960">
      <c r="A5960" s="81" t="str">
        <v/>
      </c>
      <c r="B5960" s="81" t="str">
        <v/>
      </c>
      <c r="C5960" s="83">
        <f>IF($E5960="","",IFERROR(VLOOKUP(TRIM(E5960&amp;""),'Référentiel Articles'!$A$2:$F$634,2,FALSE),""))</f>
      </c>
      <c r="D5960" s="83">
        <f>IF($E5960="","",IFERROR(VLOOKUP(TRIM(E5960&amp;""),'Référentiel Articles'!$A$2:$F$634,3,FALSE),""))</f>
      </c>
      <c r="E5960" s="81" t="str">
        <v/>
      </c>
      <c r="F5960" s="83">
        <f>IF($E5960="","",IFERROR(VLOOKUP(TRIM(E5960&amp;""),'Référentiel Articles'!$A$2:$F$634,4,FALSE),""))</f>
      </c>
      <c r="G5960" s="84">
        <f>IF($E5960="","",IFERROR(VLOOKUP(TRIM(E5960&amp;""),'Référentiel Articles'!$A$2:$F$634,5,FALSE),""))</f>
      </c>
      <c r="H5960" s="85" t="str">
        <v/>
      </c>
      <c r="I5960" s="84">
        <f>IF($E5960="","",IFERROR(VLOOKUP(TRIM(E5960&amp;""),'Référentiel Articles'!$A$2:$F$634,6,FALSE),""))</f>
      </c>
      <c r="J5960" s="90">
        <f>IF(OR($E5960="",$H5960=""),"",$H5960*$I5960)</f>
      </c>
      <c r="K5960" s="87" t="str">
        <v/>
      </c>
    </row>
    <row r="5961">
      <c r="A5961" s="74" t="str">
        <v/>
      </c>
      <c r="B5961" s="74" t="str">
        <v/>
      </c>
      <c r="C5961" s="75">
        <f>IF($E5961="","",IFERROR(VLOOKUP(TRIM(E5961&amp;""),'Référentiel Articles'!$A$2:$F$634,2,FALSE),""))</f>
      </c>
      <c r="D5961" s="75">
        <f>IF($E5961="","",IFERROR(VLOOKUP(TRIM(E5961&amp;""),'Référentiel Articles'!$A$2:$F$634,3,FALSE),""))</f>
      </c>
      <c r="E5961" s="74" t="str">
        <v/>
      </c>
      <c r="F5961" s="75">
        <f>IF($E5961="","",IFERROR(VLOOKUP(TRIM(E5961&amp;""),'Référentiel Articles'!$A$2:$F$634,4,FALSE),""))</f>
      </c>
      <c r="G5961" s="76">
        <f>IF($E5961="","",IFERROR(VLOOKUP(TRIM(E5961&amp;""),'Référentiel Articles'!$A$2:$F$634,5,FALSE),""))</f>
      </c>
      <c r="H5961" s="77" t="str">
        <v/>
      </c>
      <c r="I5961" s="76">
        <f>IF($E5961="","",IFERROR(VLOOKUP(TRIM(E5961&amp;""),'Référentiel Articles'!$A$2:$F$634,6,FALSE),""))</f>
      </c>
      <c r="J5961" s="78">
        <f>IF(OR($E5961="",$H5961=""),"",$H5961*$I5961)</f>
      </c>
      <c r="K5961" s="79" t="str">
        <v/>
      </c>
    </row>
    <row r="5962">
      <c r="A5962" s="81" t="str">
        <v/>
      </c>
      <c r="B5962" s="81" t="str">
        <v/>
      </c>
      <c r="C5962" s="83">
        <f>IF($E5962="","",IFERROR(VLOOKUP(TRIM(E5962&amp;""),'Référentiel Articles'!$A$2:$F$634,2,FALSE),""))</f>
      </c>
      <c r="D5962" s="83">
        <f>IF($E5962="","",IFERROR(VLOOKUP(TRIM(E5962&amp;""),'Référentiel Articles'!$A$2:$F$634,3,FALSE),""))</f>
      </c>
      <c r="E5962" s="81" t="str">
        <v/>
      </c>
      <c r="F5962" s="83">
        <f>IF($E5962="","",IFERROR(VLOOKUP(TRIM(E5962&amp;""),'Référentiel Articles'!$A$2:$F$634,4,FALSE),""))</f>
      </c>
      <c r="G5962" s="84">
        <f>IF($E5962="","",IFERROR(VLOOKUP(TRIM(E5962&amp;""),'Référentiel Articles'!$A$2:$F$634,5,FALSE),""))</f>
      </c>
      <c r="H5962" s="85" t="str">
        <v/>
      </c>
      <c r="I5962" s="84">
        <f>IF($E5962="","",IFERROR(VLOOKUP(TRIM(E5962&amp;""),'Référentiel Articles'!$A$2:$F$634,6,FALSE),""))</f>
      </c>
      <c r="J5962" s="90">
        <f>IF(OR($E5962="",$H5962=""),"",$H5962*$I5962)</f>
      </c>
      <c r="K5962" s="87" t="str">
        <v/>
      </c>
    </row>
    <row r="5963">
      <c r="A5963" s="74" t="str">
        <v/>
      </c>
      <c r="B5963" s="74" t="str">
        <v/>
      </c>
      <c r="C5963" s="75">
        <f>IF($E5963="","",IFERROR(VLOOKUP(TRIM(E5963&amp;""),'Référentiel Articles'!$A$2:$F$634,2,FALSE),""))</f>
      </c>
      <c r="D5963" s="75">
        <f>IF($E5963="","",IFERROR(VLOOKUP(TRIM(E5963&amp;""),'Référentiel Articles'!$A$2:$F$634,3,FALSE),""))</f>
      </c>
      <c r="E5963" s="74" t="str">
        <v/>
      </c>
      <c r="F5963" s="75">
        <f>IF($E5963="","",IFERROR(VLOOKUP(TRIM(E5963&amp;""),'Référentiel Articles'!$A$2:$F$634,4,FALSE),""))</f>
      </c>
      <c r="G5963" s="76">
        <f>IF($E5963="","",IFERROR(VLOOKUP(TRIM(E5963&amp;""),'Référentiel Articles'!$A$2:$F$634,5,FALSE),""))</f>
      </c>
      <c r="H5963" s="77" t="str">
        <v/>
      </c>
      <c r="I5963" s="76">
        <f>IF($E5963="","",IFERROR(VLOOKUP(TRIM(E5963&amp;""),'Référentiel Articles'!$A$2:$F$634,6,FALSE),""))</f>
      </c>
      <c r="J5963" s="78">
        <f>IF(OR($E5963="",$H5963=""),"",$H5963*$I5963)</f>
      </c>
      <c r="K5963" s="79" t="str">
        <v/>
      </c>
    </row>
    <row r="5964">
      <c r="A5964" s="81" t="str">
        <v/>
      </c>
      <c r="B5964" s="81" t="str">
        <v/>
      </c>
      <c r="C5964" s="83">
        <f>IF($E5964="","",IFERROR(VLOOKUP(TRIM(E5964&amp;""),'Référentiel Articles'!$A$2:$F$634,2,FALSE),""))</f>
      </c>
      <c r="D5964" s="83">
        <f>IF($E5964="","",IFERROR(VLOOKUP(TRIM(E5964&amp;""),'Référentiel Articles'!$A$2:$F$634,3,FALSE),""))</f>
      </c>
      <c r="E5964" s="81" t="str">
        <v/>
      </c>
      <c r="F5964" s="83">
        <f>IF($E5964="","",IFERROR(VLOOKUP(TRIM(E5964&amp;""),'Référentiel Articles'!$A$2:$F$634,4,FALSE),""))</f>
      </c>
      <c r="G5964" s="84">
        <f>IF($E5964="","",IFERROR(VLOOKUP(TRIM(E5964&amp;""),'Référentiel Articles'!$A$2:$F$634,5,FALSE),""))</f>
      </c>
      <c r="H5964" s="85" t="str">
        <v/>
      </c>
      <c r="I5964" s="84">
        <f>IF($E5964="","",IFERROR(VLOOKUP(TRIM(E5964&amp;""),'Référentiel Articles'!$A$2:$F$634,6,FALSE),""))</f>
      </c>
      <c r="J5964" s="90">
        <f>IF(OR($E5964="",$H5964=""),"",$H5964*$I5964)</f>
      </c>
      <c r="K5964" s="87" t="str">
        <v/>
      </c>
    </row>
    <row r="5965">
      <c r="A5965" s="74" t="str">
        <v/>
      </c>
      <c r="B5965" s="74" t="str">
        <v/>
      </c>
      <c r="C5965" s="75">
        <f>IF($E5965="","",IFERROR(VLOOKUP(TRIM(E5965&amp;""),'Référentiel Articles'!$A$2:$F$634,2,FALSE),""))</f>
      </c>
      <c r="D5965" s="75">
        <f>IF($E5965="","",IFERROR(VLOOKUP(TRIM(E5965&amp;""),'Référentiel Articles'!$A$2:$F$634,3,FALSE),""))</f>
      </c>
      <c r="E5965" s="74" t="str">
        <v/>
      </c>
      <c r="F5965" s="75">
        <f>IF($E5965="","",IFERROR(VLOOKUP(TRIM(E5965&amp;""),'Référentiel Articles'!$A$2:$F$634,4,FALSE),""))</f>
      </c>
      <c r="G5965" s="76">
        <f>IF($E5965="","",IFERROR(VLOOKUP(TRIM(E5965&amp;""),'Référentiel Articles'!$A$2:$F$634,5,FALSE),""))</f>
      </c>
      <c r="H5965" s="77" t="str">
        <v/>
      </c>
      <c r="I5965" s="76">
        <f>IF($E5965="","",IFERROR(VLOOKUP(TRIM(E5965&amp;""),'Référentiel Articles'!$A$2:$F$634,6,FALSE),""))</f>
      </c>
      <c r="J5965" s="78">
        <f>IF(OR($E5965="",$H5965=""),"",$H5965*$I5965)</f>
      </c>
      <c r="K5965" s="79" t="str">
        <v/>
      </c>
    </row>
    <row r="5966">
      <c r="A5966" s="81" t="str">
        <v/>
      </c>
      <c r="B5966" s="81" t="str">
        <v/>
      </c>
      <c r="C5966" s="83">
        <f>IF($E5966="","",IFERROR(VLOOKUP(TRIM(E5966&amp;""),'Référentiel Articles'!$A$2:$F$634,2,FALSE),""))</f>
      </c>
      <c r="D5966" s="83">
        <f>IF($E5966="","",IFERROR(VLOOKUP(TRIM(E5966&amp;""),'Référentiel Articles'!$A$2:$F$634,3,FALSE),""))</f>
      </c>
      <c r="E5966" s="81" t="str">
        <v/>
      </c>
      <c r="F5966" s="83">
        <f>IF($E5966="","",IFERROR(VLOOKUP(TRIM(E5966&amp;""),'Référentiel Articles'!$A$2:$F$634,4,FALSE),""))</f>
      </c>
      <c r="G5966" s="84">
        <f>IF($E5966="","",IFERROR(VLOOKUP(TRIM(E5966&amp;""),'Référentiel Articles'!$A$2:$F$634,5,FALSE),""))</f>
      </c>
      <c r="H5966" s="85" t="str">
        <v/>
      </c>
      <c r="I5966" s="84">
        <f>IF($E5966="","",IFERROR(VLOOKUP(TRIM(E5966&amp;""),'Référentiel Articles'!$A$2:$F$634,6,FALSE),""))</f>
      </c>
      <c r="J5966" s="90">
        <f>IF(OR($E5966="",$H5966=""),"",$H5966*$I5966)</f>
      </c>
      <c r="K5966" s="87" t="str">
        <v/>
      </c>
    </row>
    <row r="5967">
      <c r="A5967" s="74" t="str">
        <v/>
      </c>
      <c r="B5967" s="74" t="str">
        <v/>
      </c>
      <c r="C5967" s="75">
        <f>IF($E5967="","",IFERROR(VLOOKUP(TRIM(E5967&amp;""),'Référentiel Articles'!$A$2:$F$634,2,FALSE),""))</f>
      </c>
      <c r="D5967" s="75">
        <f>IF($E5967="","",IFERROR(VLOOKUP(TRIM(E5967&amp;""),'Référentiel Articles'!$A$2:$F$634,3,FALSE),""))</f>
      </c>
      <c r="E5967" s="74" t="str">
        <v/>
      </c>
      <c r="F5967" s="75">
        <f>IF($E5967="","",IFERROR(VLOOKUP(TRIM(E5967&amp;""),'Référentiel Articles'!$A$2:$F$634,4,FALSE),""))</f>
      </c>
      <c r="G5967" s="76">
        <f>IF($E5967="","",IFERROR(VLOOKUP(TRIM(E5967&amp;""),'Référentiel Articles'!$A$2:$F$634,5,FALSE),""))</f>
      </c>
      <c r="H5967" s="77" t="str">
        <v/>
      </c>
      <c r="I5967" s="76">
        <f>IF($E5967="","",IFERROR(VLOOKUP(TRIM(E5967&amp;""),'Référentiel Articles'!$A$2:$F$634,6,FALSE),""))</f>
      </c>
      <c r="J5967" s="78">
        <f>IF(OR($E5967="",$H5967=""),"",$H5967*$I5967)</f>
      </c>
      <c r="K5967" s="79" t="str">
        <v/>
      </c>
    </row>
    <row r="5968">
      <c r="A5968" s="81" t="str">
        <v/>
      </c>
      <c r="B5968" s="81" t="str">
        <v/>
      </c>
      <c r="C5968" s="83">
        <f>IF($E5968="","",IFERROR(VLOOKUP(TRIM(E5968&amp;""),'Référentiel Articles'!$A$2:$F$634,2,FALSE),""))</f>
      </c>
      <c r="D5968" s="83">
        <f>IF($E5968="","",IFERROR(VLOOKUP(TRIM(E5968&amp;""),'Référentiel Articles'!$A$2:$F$634,3,FALSE),""))</f>
      </c>
      <c r="E5968" s="81" t="str">
        <v/>
      </c>
      <c r="F5968" s="83">
        <f>IF($E5968="","",IFERROR(VLOOKUP(TRIM(E5968&amp;""),'Référentiel Articles'!$A$2:$F$634,4,FALSE),""))</f>
      </c>
      <c r="G5968" s="84">
        <f>IF($E5968="","",IFERROR(VLOOKUP(TRIM(E5968&amp;""),'Référentiel Articles'!$A$2:$F$634,5,FALSE),""))</f>
      </c>
      <c r="H5968" s="85" t="str">
        <v/>
      </c>
      <c r="I5968" s="84">
        <f>IF($E5968="","",IFERROR(VLOOKUP(TRIM(E5968&amp;""),'Référentiel Articles'!$A$2:$F$634,6,FALSE),""))</f>
      </c>
      <c r="J5968" s="90">
        <f>IF(OR($E5968="",$H5968=""),"",$H5968*$I5968)</f>
      </c>
      <c r="K5968" s="87" t="str">
        <v/>
      </c>
    </row>
    <row r="5969">
      <c r="A5969" s="74" t="str">
        <v/>
      </c>
      <c r="B5969" s="74" t="str">
        <v/>
      </c>
      <c r="C5969" s="75">
        <f>IF($E5969="","",IFERROR(VLOOKUP(TRIM(E5969&amp;""),'Référentiel Articles'!$A$2:$F$634,2,FALSE),""))</f>
      </c>
      <c r="D5969" s="75">
        <f>IF($E5969="","",IFERROR(VLOOKUP(TRIM(E5969&amp;""),'Référentiel Articles'!$A$2:$F$634,3,FALSE),""))</f>
      </c>
      <c r="E5969" s="74" t="str">
        <v/>
      </c>
      <c r="F5969" s="75">
        <f>IF($E5969="","",IFERROR(VLOOKUP(TRIM(E5969&amp;""),'Référentiel Articles'!$A$2:$F$634,4,FALSE),""))</f>
      </c>
      <c r="G5969" s="76">
        <f>IF($E5969="","",IFERROR(VLOOKUP(TRIM(E5969&amp;""),'Référentiel Articles'!$A$2:$F$634,5,FALSE),""))</f>
      </c>
      <c r="H5969" s="77" t="str">
        <v/>
      </c>
      <c r="I5969" s="76">
        <f>IF($E5969="","",IFERROR(VLOOKUP(TRIM(E5969&amp;""),'Référentiel Articles'!$A$2:$F$634,6,FALSE),""))</f>
      </c>
      <c r="J5969" s="78">
        <f>IF(OR($E5969="",$H5969=""),"",$H5969*$I5969)</f>
      </c>
      <c r="K5969" s="79" t="str">
        <v/>
      </c>
    </row>
    <row r="5970">
      <c r="A5970" s="81" t="str">
        <v/>
      </c>
      <c r="B5970" s="81" t="str">
        <v/>
      </c>
      <c r="C5970" s="83">
        <f>IF($E5970="","",IFERROR(VLOOKUP(TRIM(E5970&amp;""),'Référentiel Articles'!$A$2:$F$634,2,FALSE),""))</f>
      </c>
      <c r="D5970" s="83">
        <f>IF($E5970="","",IFERROR(VLOOKUP(TRIM(E5970&amp;""),'Référentiel Articles'!$A$2:$F$634,3,FALSE),""))</f>
      </c>
      <c r="E5970" s="81" t="str">
        <v/>
      </c>
      <c r="F5970" s="83">
        <f>IF($E5970="","",IFERROR(VLOOKUP(TRIM(E5970&amp;""),'Référentiel Articles'!$A$2:$F$634,4,FALSE),""))</f>
      </c>
      <c r="G5970" s="84">
        <f>IF($E5970="","",IFERROR(VLOOKUP(TRIM(E5970&amp;""),'Référentiel Articles'!$A$2:$F$634,5,FALSE),""))</f>
      </c>
      <c r="H5970" s="85" t="str">
        <v/>
      </c>
      <c r="I5970" s="84">
        <f>IF($E5970="","",IFERROR(VLOOKUP(TRIM(E5970&amp;""),'Référentiel Articles'!$A$2:$F$634,6,FALSE),""))</f>
      </c>
      <c r="J5970" s="90">
        <f>IF(OR($E5970="",$H5970=""),"",$H5970*$I5970)</f>
      </c>
      <c r="K5970" s="87" t="str">
        <v/>
      </c>
    </row>
    <row r="5971">
      <c r="A5971" s="74" t="str">
        <v/>
      </c>
      <c r="B5971" s="74" t="str">
        <v/>
      </c>
      <c r="C5971" s="75">
        <f>IF($E5971="","",IFERROR(VLOOKUP(TRIM(E5971&amp;""),'Référentiel Articles'!$A$2:$F$634,2,FALSE),""))</f>
      </c>
      <c r="D5971" s="75">
        <f>IF($E5971="","",IFERROR(VLOOKUP(TRIM(E5971&amp;""),'Référentiel Articles'!$A$2:$F$634,3,FALSE),""))</f>
      </c>
      <c r="E5971" s="74" t="str">
        <v/>
      </c>
      <c r="F5971" s="75">
        <f>IF($E5971="","",IFERROR(VLOOKUP(TRIM(E5971&amp;""),'Référentiel Articles'!$A$2:$F$634,4,FALSE),""))</f>
      </c>
      <c r="G5971" s="76">
        <f>IF($E5971="","",IFERROR(VLOOKUP(TRIM(E5971&amp;""),'Référentiel Articles'!$A$2:$F$634,5,FALSE),""))</f>
      </c>
      <c r="H5971" s="77" t="str">
        <v/>
      </c>
      <c r="I5971" s="76">
        <f>IF($E5971="","",IFERROR(VLOOKUP(TRIM(E5971&amp;""),'Référentiel Articles'!$A$2:$F$634,6,FALSE),""))</f>
      </c>
      <c r="J5971" s="78">
        <f>IF(OR($E5971="",$H5971=""),"",$H5971*$I5971)</f>
      </c>
      <c r="K5971" s="79" t="str">
        <v/>
      </c>
    </row>
    <row r="5972">
      <c r="A5972" s="81" t="str">
        <v/>
      </c>
      <c r="B5972" s="81" t="str">
        <v/>
      </c>
      <c r="C5972" s="83">
        <f>IF($E5972="","",IFERROR(VLOOKUP(TRIM(E5972&amp;""),'Référentiel Articles'!$A$2:$F$634,2,FALSE),""))</f>
      </c>
      <c r="D5972" s="83">
        <f>IF($E5972="","",IFERROR(VLOOKUP(TRIM(E5972&amp;""),'Référentiel Articles'!$A$2:$F$634,3,FALSE),""))</f>
      </c>
      <c r="E5972" s="81" t="str">
        <v/>
      </c>
      <c r="F5972" s="83">
        <f>IF($E5972="","",IFERROR(VLOOKUP(TRIM(E5972&amp;""),'Référentiel Articles'!$A$2:$F$634,4,FALSE),""))</f>
      </c>
      <c r="G5972" s="84">
        <f>IF($E5972="","",IFERROR(VLOOKUP(TRIM(E5972&amp;""),'Référentiel Articles'!$A$2:$F$634,5,FALSE),""))</f>
      </c>
      <c r="H5972" s="85" t="str">
        <v/>
      </c>
      <c r="I5972" s="84">
        <f>IF($E5972="","",IFERROR(VLOOKUP(TRIM(E5972&amp;""),'Référentiel Articles'!$A$2:$F$634,6,FALSE),""))</f>
      </c>
      <c r="J5972" s="90">
        <f>IF(OR($E5972="",$H5972=""),"",$H5972*$I5972)</f>
      </c>
      <c r="K5972" s="87" t="str">
        <v/>
      </c>
    </row>
    <row r="5973">
      <c r="A5973" s="74" t="str">
        <v/>
      </c>
      <c r="B5973" s="74" t="str">
        <v/>
      </c>
      <c r="C5973" s="75">
        <f>IF($E5973="","",IFERROR(VLOOKUP(TRIM(E5973&amp;""),'Référentiel Articles'!$A$2:$F$634,2,FALSE),""))</f>
      </c>
      <c r="D5973" s="75">
        <f>IF($E5973="","",IFERROR(VLOOKUP(TRIM(E5973&amp;""),'Référentiel Articles'!$A$2:$F$634,3,FALSE),""))</f>
      </c>
      <c r="E5973" s="74" t="str">
        <v/>
      </c>
      <c r="F5973" s="75">
        <f>IF($E5973="","",IFERROR(VLOOKUP(TRIM(E5973&amp;""),'Référentiel Articles'!$A$2:$F$634,4,FALSE),""))</f>
      </c>
      <c r="G5973" s="76">
        <f>IF($E5973="","",IFERROR(VLOOKUP(TRIM(E5973&amp;""),'Référentiel Articles'!$A$2:$F$634,5,FALSE),""))</f>
      </c>
      <c r="H5973" s="77" t="str">
        <v/>
      </c>
      <c r="I5973" s="76">
        <f>IF($E5973="","",IFERROR(VLOOKUP(TRIM(E5973&amp;""),'Référentiel Articles'!$A$2:$F$634,6,FALSE),""))</f>
      </c>
      <c r="J5973" s="78">
        <f>IF(OR($E5973="",$H5973=""),"",$H5973*$I5973)</f>
      </c>
      <c r="K5973" s="79" t="str">
        <v/>
      </c>
    </row>
    <row r="5974">
      <c r="A5974" s="81" t="str">
        <v/>
      </c>
      <c r="B5974" s="81" t="str">
        <v/>
      </c>
      <c r="C5974" s="83">
        <f>IF($E5974="","",IFERROR(VLOOKUP(TRIM(E5974&amp;""),'Référentiel Articles'!$A$2:$F$634,2,FALSE),""))</f>
      </c>
      <c r="D5974" s="83">
        <f>IF($E5974="","",IFERROR(VLOOKUP(TRIM(E5974&amp;""),'Référentiel Articles'!$A$2:$F$634,3,FALSE),""))</f>
      </c>
      <c r="E5974" s="81" t="str">
        <v/>
      </c>
      <c r="F5974" s="83">
        <f>IF($E5974="","",IFERROR(VLOOKUP(TRIM(E5974&amp;""),'Référentiel Articles'!$A$2:$F$634,4,FALSE),""))</f>
      </c>
      <c r="G5974" s="84">
        <f>IF($E5974="","",IFERROR(VLOOKUP(TRIM(E5974&amp;""),'Référentiel Articles'!$A$2:$F$634,5,FALSE),""))</f>
      </c>
      <c r="H5974" s="85" t="str">
        <v/>
      </c>
      <c r="I5974" s="84">
        <f>IF($E5974="","",IFERROR(VLOOKUP(TRIM(E5974&amp;""),'Référentiel Articles'!$A$2:$F$634,6,FALSE),""))</f>
      </c>
      <c r="J5974" s="90">
        <f>IF(OR($E5974="",$H5974=""),"",$H5974*$I5974)</f>
      </c>
      <c r="K5974" s="87" t="str">
        <v/>
      </c>
    </row>
    <row r="5975">
      <c r="A5975" s="74" t="str">
        <v/>
      </c>
      <c r="B5975" s="74" t="str">
        <v/>
      </c>
      <c r="C5975" s="75">
        <f>IF($E5975="","",IFERROR(VLOOKUP(TRIM(E5975&amp;""),'Référentiel Articles'!$A$2:$F$634,2,FALSE),""))</f>
      </c>
      <c r="D5975" s="75">
        <f>IF($E5975="","",IFERROR(VLOOKUP(TRIM(E5975&amp;""),'Référentiel Articles'!$A$2:$F$634,3,FALSE),""))</f>
      </c>
      <c r="E5975" s="74" t="str">
        <v/>
      </c>
      <c r="F5975" s="75">
        <f>IF($E5975="","",IFERROR(VLOOKUP(TRIM(E5975&amp;""),'Référentiel Articles'!$A$2:$F$634,4,FALSE),""))</f>
      </c>
      <c r="G5975" s="76">
        <f>IF($E5975="","",IFERROR(VLOOKUP(TRIM(E5975&amp;""),'Référentiel Articles'!$A$2:$F$634,5,FALSE),""))</f>
      </c>
      <c r="H5975" s="77" t="str">
        <v/>
      </c>
      <c r="I5975" s="76">
        <f>IF($E5975="","",IFERROR(VLOOKUP(TRIM(E5975&amp;""),'Référentiel Articles'!$A$2:$F$634,6,FALSE),""))</f>
      </c>
      <c r="J5975" s="78">
        <f>IF(OR($E5975="",$H5975=""),"",$H5975*$I5975)</f>
      </c>
      <c r="K5975" s="79" t="str">
        <v/>
      </c>
    </row>
    <row r="5976">
      <c r="A5976" s="81" t="str">
        <v/>
      </c>
      <c r="B5976" s="81" t="str">
        <v/>
      </c>
      <c r="C5976" s="83">
        <f>IF($E5976="","",IFERROR(VLOOKUP(TRIM(E5976&amp;""),'Référentiel Articles'!$A$2:$F$634,2,FALSE),""))</f>
      </c>
      <c r="D5976" s="83">
        <f>IF($E5976="","",IFERROR(VLOOKUP(TRIM(E5976&amp;""),'Référentiel Articles'!$A$2:$F$634,3,FALSE),""))</f>
      </c>
      <c r="E5976" s="81" t="str">
        <v/>
      </c>
      <c r="F5976" s="83">
        <f>IF($E5976="","",IFERROR(VLOOKUP(TRIM(E5976&amp;""),'Référentiel Articles'!$A$2:$F$634,4,FALSE),""))</f>
      </c>
      <c r="G5976" s="84">
        <f>IF($E5976="","",IFERROR(VLOOKUP(TRIM(E5976&amp;""),'Référentiel Articles'!$A$2:$F$634,5,FALSE),""))</f>
      </c>
      <c r="H5976" s="85" t="str">
        <v/>
      </c>
      <c r="I5976" s="84">
        <f>IF($E5976="","",IFERROR(VLOOKUP(TRIM(E5976&amp;""),'Référentiel Articles'!$A$2:$F$634,6,FALSE),""))</f>
      </c>
      <c r="J5976" s="90">
        <f>IF(OR($E5976="",$H5976=""),"",$H5976*$I5976)</f>
      </c>
      <c r="K5976" s="87" t="str">
        <v/>
      </c>
    </row>
    <row r="5977">
      <c r="A5977" s="74" t="str">
        <v/>
      </c>
      <c r="B5977" s="74" t="str">
        <v/>
      </c>
      <c r="C5977" s="75">
        <f>IF($E5977="","",IFERROR(VLOOKUP(TRIM(E5977&amp;""),'Référentiel Articles'!$A$2:$F$634,2,FALSE),""))</f>
      </c>
      <c r="D5977" s="75">
        <f>IF($E5977="","",IFERROR(VLOOKUP(TRIM(E5977&amp;""),'Référentiel Articles'!$A$2:$F$634,3,FALSE),""))</f>
      </c>
      <c r="E5977" s="74" t="str">
        <v/>
      </c>
      <c r="F5977" s="75">
        <f>IF($E5977="","",IFERROR(VLOOKUP(TRIM(E5977&amp;""),'Référentiel Articles'!$A$2:$F$634,4,FALSE),""))</f>
      </c>
      <c r="G5977" s="76">
        <f>IF($E5977="","",IFERROR(VLOOKUP(TRIM(E5977&amp;""),'Référentiel Articles'!$A$2:$F$634,5,FALSE),""))</f>
      </c>
      <c r="H5977" s="77" t="str">
        <v/>
      </c>
      <c r="I5977" s="76">
        <f>IF($E5977="","",IFERROR(VLOOKUP(TRIM(E5977&amp;""),'Référentiel Articles'!$A$2:$F$634,6,FALSE),""))</f>
      </c>
      <c r="J5977" s="78">
        <f>IF(OR($E5977="",$H5977=""),"",$H5977*$I5977)</f>
      </c>
      <c r="K5977" s="79" t="str">
        <v/>
      </c>
    </row>
    <row r="5978">
      <c r="A5978" s="81" t="str">
        <v/>
      </c>
      <c r="B5978" s="81" t="str">
        <v/>
      </c>
      <c r="C5978" s="83">
        <f>IF($E5978="","",IFERROR(VLOOKUP(TRIM(E5978&amp;""),'Référentiel Articles'!$A$2:$F$634,2,FALSE),""))</f>
      </c>
      <c r="D5978" s="83">
        <f>IF($E5978="","",IFERROR(VLOOKUP(TRIM(E5978&amp;""),'Référentiel Articles'!$A$2:$F$634,3,FALSE),""))</f>
      </c>
      <c r="E5978" s="81" t="str">
        <v/>
      </c>
      <c r="F5978" s="83">
        <f>IF($E5978="","",IFERROR(VLOOKUP(TRIM(E5978&amp;""),'Référentiel Articles'!$A$2:$F$634,4,FALSE),""))</f>
      </c>
      <c r="G5978" s="84">
        <f>IF($E5978="","",IFERROR(VLOOKUP(TRIM(E5978&amp;""),'Référentiel Articles'!$A$2:$F$634,5,FALSE),""))</f>
      </c>
      <c r="H5978" s="85" t="str">
        <v/>
      </c>
      <c r="I5978" s="84">
        <f>IF($E5978="","",IFERROR(VLOOKUP(TRIM(E5978&amp;""),'Référentiel Articles'!$A$2:$F$634,6,FALSE),""))</f>
      </c>
      <c r="J5978" s="90">
        <f>IF(OR($E5978="",$H5978=""),"",$H5978*$I5978)</f>
      </c>
      <c r="K5978" s="87" t="str">
        <v/>
      </c>
    </row>
    <row r="5979">
      <c r="A5979" s="74" t="str">
        <v/>
      </c>
      <c r="B5979" s="74" t="str">
        <v/>
      </c>
      <c r="C5979" s="75">
        <f>IF($E5979="","",IFERROR(VLOOKUP(TRIM(E5979&amp;""),'Référentiel Articles'!$A$2:$F$634,2,FALSE),""))</f>
      </c>
      <c r="D5979" s="75">
        <f>IF($E5979="","",IFERROR(VLOOKUP(TRIM(E5979&amp;""),'Référentiel Articles'!$A$2:$F$634,3,FALSE),""))</f>
      </c>
      <c r="E5979" s="74" t="str">
        <v/>
      </c>
      <c r="F5979" s="75">
        <f>IF($E5979="","",IFERROR(VLOOKUP(TRIM(E5979&amp;""),'Référentiel Articles'!$A$2:$F$634,4,FALSE),""))</f>
      </c>
      <c r="G5979" s="76">
        <f>IF($E5979="","",IFERROR(VLOOKUP(TRIM(E5979&amp;""),'Référentiel Articles'!$A$2:$F$634,5,FALSE),""))</f>
      </c>
      <c r="H5979" s="77" t="str">
        <v/>
      </c>
      <c r="I5979" s="76">
        <f>IF($E5979="","",IFERROR(VLOOKUP(TRIM(E5979&amp;""),'Référentiel Articles'!$A$2:$F$634,6,FALSE),""))</f>
      </c>
      <c r="J5979" s="78">
        <f>IF(OR($E5979="",$H5979=""),"",$H5979*$I5979)</f>
      </c>
      <c r="K5979" s="79" t="str">
        <v/>
      </c>
    </row>
    <row r="5980">
      <c r="A5980" s="81" t="str">
        <v/>
      </c>
      <c r="B5980" s="81" t="str">
        <v/>
      </c>
      <c r="C5980" s="83">
        <f>IF($E5980="","",IFERROR(VLOOKUP(TRIM(E5980&amp;""),'Référentiel Articles'!$A$2:$F$634,2,FALSE),""))</f>
      </c>
      <c r="D5980" s="83">
        <f>IF($E5980="","",IFERROR(VLOOKUP(TRIM(E5980&amp;""),'Référentiel Articles'!$A$2:$F$634,3,FALSE),""))</f>
      </c>
      <c r="E5980" s="81" t="str">
        <v/>
      </c>
      <c r="F5980" s="83">
        <f>IF($E5980="","",IFERROR(VLOOKUP(TRIM(E5980&amp;""),'Référentiel Articles'!$A$2:$F$634,4,FALSE),""))</f>
      </c>
      <c r="G5980" s="84">
        <f>IF($E5980="","",IFERROR(VLOOKUP(TRIM(E5980&amp;""),'Référentiel Articles'!$A$2:$F$634,5,FALSE),""))</f>
      </c>
      <c r="H5980" s="85" t="str">
        <v/>
      </c>
      <c r="I5980" s="84">
        <f>IF($E5980="","",IFERROR(VLOOKUP(TRIM(E5980&amp;""),'Référentiel Articles'!$A$2:$F$634,6,FALSE),""))</f>
      </c>
      <c r="J5980" s="90">
        <f>IF(OR($E5980="",$H5980=""),"",$H5980*$I5980)</f>
      </c>
      <c r="K5980" s="87" t="str">
        <v/>
      </c>
    </row>
    <row r="5981">
      <c r="A5981" s="74" t="str">
        <v/>
      </c>
      <c r="B5981" s="74" t="str">
        <v/>
      </c>
      <c r="C5981" s="75">
        <f>IF($E5981="","",IFERROR(VLOOKUP(TRIM(E5981&amp;""),'Référentiel Articles'!$A$2:$F$634,2,FALSE),""))</f>
      </c>
      <c r="D5981" s="75">
        <f>IF($E5981="","",IFERROR(VLOOKUP(TRIM(E5981&amp;""),'Référentiel Articles'!$A$2:$F$634,3,FALSE),""))</f>
      </c>
      <c r="E5981" s="74" t="str">
        <v/>
      </c>
      <c r="F5981" s="75">
        <f>IF($E5981="","",IFERROR(VLOOKUP(TRIM(E5981&amp;""),'Référentiel Articles'!$A$2:$F$634,4,FALSE),""))</f>
      </c>
      <c r="G5981" s="76">
        <f>IF($E5981="","",IFERROR(VLOOKUP(TRIM(E5981&amp;""),'Référentiel Articles'!$A$2:$F$634,5,FALSE),""))</f>
      </c>
      <c r="H5981" s="77" t="str">
        <v/>
      </c>
      <c r="I5981" s="76">
        <f>IF($E5981="","",IFERROR(VLOOKUP(TRIM(E5981&amp;""),'Référentiel Articles'!$A$2:$F$634,6,FALSE),""))</f>
      </c>
      <c r="J5981" s="78">
        <f>IF(OR($E5981="",$H5981=""),"",$H5981*$I5981)</f>
      </c>
      <c r="K5981" s="79" t="str">
        <v/>
      </c>
    </row>
    <row r="5982">
      <c r="A5982" s="81" t="str">
        <v/>
      </c>
      <c r="B5982" s="81" t="str">
        <v/>
      </c>
      <c r="C5982" s="83">
        <f>IF($E5982="","",IFERROR(VLOOKUP(TRIM(E5982&amp;""),'Référentiel Articles'!$A$2:$F$634,2,FALSE),""))</f>
      </c>
      <c r="D5982" s="83">
        <f>IF($E5982="","",IFERROR(VLOOKUP(TRIM(E5982&amp;""),'Référentiel Articles'!$A$2:$F$634,3,FALSE),""))</f>
      </c>
      <c r="E5982" s="81" t="str">
        <v/>
      </c>
      <c r="F5982" s="83">
        <f>IF($E5982="","",IFERROR(VLOOKUP(TRIM(E5982&amp;""),'Référentiel Articles'!$A$2:$F$634,4,FALSE),""))</f>
      </c>
      <c r="G5982" s="84">
        <f>IF($E5982="","",IFERROR(VLOOKUP(TRIM(E5982&amp;""),'Référentiel Articles'!$A$2:$F$634,5,FALSE),""))</f>
      </c>
      <c r="H5982" s="85" t="str">
        <v/>
      </c>
      <c r="I5982" s="84">
        <f>IF($E5982="","",IFERROR(VLOOKUP(TRIM(E5982&amp;""),'Référentiel Articles'!$A$2:$F$634,6,FALSE),""))</f>
      </c>
      <c r="J5982" s="90">
        <f>IF(OR($E5982="",$H5982=""),"",$H5982*$I5982)</f>
      </c>
      <c r="K5982" s="87" t="str">
        <v/>
      </c>
    </row>
    <row r="5983">
      <c r="A5983" s="74" t="str">
        <v/>
      </c>
      <c r="B5983" s="74" t="str">
        <v/>
      </c>
      <c r="C5983" s="75">
        <f>IF($E5983="","",IFERROR(VLOOKUP(TRIM(E5983&amp;""),'Référentiel Articles'!$A$2:$F$634,2,FALSE),""))</f>
      </c>
      <c r="D5983" s="75">
        <f>IF($E5983="","",IFERROR(VLOOKUP(TRIM(E5983&amp;""),'Référentiel Articles'!$A$2:$F$634,3,FALSE),""))</f>
      </c>
      <c r="E5983" s="74" t="str">
        <v/>
      </c>
      <c r="F5983" s="75">
        <f>IF($E5983="","",IFERROR(VLOOKUP(TRIM(E5983&amp;""),'Référentiel Articles'!$A$2:$F$634,4,FALSE),""))</f>
      </c>
      <c r="G5983" s="76">
        <f>IF($E5983="","",IFERROR(VLOOKUP(TRIM(E5983&amp;""),'Référentiel Articles'!$A$2:$F$634,5,FALSE),""))</f>
      </c>
      <c r="H5983" s="77" t="str">
        <v/>
      </c>
      <c r="I5983" s="76">
        <f>IF($E5983="","",IFERROR(VLOOKUP(TRIM(E5983&amp;""),'Référentiel Articles'!$A$2:$F$634,6,FALSE),""))</f>
      </c>
      <c r="J5983" s="78">
        <f>IF(OR($E5983="",$H5983=""),"",$H5983*$I5983)</f>
      </c>
      <c r="K5983" s="79" t="str">
        <v/>
      </c>
    </row>
    <row r="5984">
      <c r="A5984" s="81" t="str">
        <v/>
      </c>
      <c r="B5984" s="81" t="str">
        <v/>
      </c>
      <c r="C5984" s="83">
        <f>IF($E5984="","",IFERROR(VLOOKUP(TRIM(E5984&amp;""),'Référentiel Articles'!$A$2:$F$634,2,FALSE),""))</f>
      </c>
      <c r="D5984" s="83">
        <f>IF($E5984="","",IFERROR(VLOOKUP(TRIM(E5984&amp;""),'Référentiel Articles'!$A$2:$F$634,3,FALSE),""))</f>
      </c>
      <c r="E5984" s="81" t="str">
        <v/>
      </c>
      <c r="F5984" s="83">
        <f>IF($E5984="","",IFERROR(VLOOKUP(TRIM(E5984&amp;""),'Référentiel Articles'!$A$2:$F$634,4,FALSE),""))</f>
      </c>
      <c r="G5984" s="84">
        <f>IF($E5984="","",IFERROR(VLOOKUP(TRIM(E5984&amp;""),'Référentiel Articles'!$A$2:$F$634,5,FALSE),""))</f>
      </c>
      <c r="H5984" s="85" t="str">
        <v/>
      </c>
      <c r="I5984" s="84">
        <f>IF($E5984="","",IFERROR(VLOOKUP(TRIM(E5984&amp;""),'Référentiel Articles'!$A$2:$F$634,6,FALSE),""))</f>
      </c>
      <c r="J5984" s="90">
        <f>IF(OR($E5984="",$H5984=""),"",$H5984*$I5984)</f>
      </c>
      <c r="K5984" s="87" t="str">
        <v/>
      </c>
    </row>
    <row r="5985">
      <c r="A5985" s="74" t="str">
        <v/>
      </c>
      <c r="B5985" s="74" t="str">
        <v/>
      </c>
      <c r="C5985" s="75">
        <f>IF($E5985="","",IFERROR(VLOOKUP(TRIM(E5985&amp;""),'Référentiel Articles'!$A$2:$F$634,2,FALSE),""))</f>
      </c>
      <c r="D5985" s="75">
        <f>IF($E5985="","",IFERROR(VLOOKUP(TRIM(E5985&amp;""),'Référentiel Articles'!$A$2:$F$634,3,FALSE),""))</f>
      </c>
      <c r="E5985" s="74" t="str">
        <v/>
      </c>
      <c r="F5985" s="75">
        <f>IF($E5985="","",IFERROR(VLOOKUP(TRIM(E5985&amp;""),'Référentiel Articles'!$A$2:$F$634,4,FALSE),""))</f>
      </c>
      <c r="G5985" s="76">
        <f>IF($E5985="","",IFERROR(VLOOKUP(TRIM(E5985&amp;""),'Référentiel Articles'!$A$2:$F$634,5,FALSE),""))</f>
      </c>
      <c r="H5985" s="77" t="str">
        <v/>
      </c>
      <c r="I5985" s="76">
        <f>IF($E5985="","",IFERROR(VLOOKUP(TRIM(E5985&amp;""),'Référentiel Articles'!$A$2:$F$634,6,FALSE),""))</f>
      </c>
      <c r="J5985" s="78">
        <f>IF(OR($E5985="",$H5985=""),"",$H5985*$I5985)</f>
      </c>
      <c r="K5985" s="79" t="str">
        <v/>
      </c>
    </row>
    <row r="5986">
      <c r="A5986" s="81" t="str">
        <v/>
      </c>
      <c r="B5986" s="81" t="str">
        <v/>
      </c>
      <c r="C5986" s="83">
        <f>IF($E5986="","",IFERROR(VLOOKUP(TRIM(E5986&amp;""),'Référentiel Articles'!$A$2:$F$634,2,FALSE),""))</f>
      </c>
      <c r="D5986" s="83">
        <f>IF($E5986="","",IFERROR(VLOOKUP(TRIM(E5986&amp;""),'Référentiel Articles'!$A$2:$F$634,3,FALSE),""))</f>
      </c>
      <c r="E5986" s="81" t="str">
        <v/>
      </c>
      <c r="F5986" s="83">
        <f>IF($E5986="","",IFERROR(VLOOKUP(TRIM(E5986&amp;""),'Référentiel Articles'!$A$2:$F$634,4,FALSE),""))</f>
      </c>
      <c r="G5986" s="84">
        <f>IF($E5986="","",IFERROR(VLOOKUP(TRIM(E5986&amp;""),'Référentiel Articles'!$A$2:$F$634,5,FALSE),""))</f>
      </c>
      <c r="H5986" s="85" t="str">
        <v/>
      </c>
      <c r="I5986" s="84">
        <f>IF($E5986="","",IFERROR(VLOOKUP(TRIM(E5986&amp;""),'Référentiel Articles'!$A$2:$F$634,6,FALSE),""))</f>
      </c>
      <c r="J5986" s="90">
        <f>IF(OR($E5986="",$H5986=""),"",$H5986*$I5986)</f>
      </c>
      <c r="K5986" s="87" t="str">
        <v/>
      </c>
    </row>
    <row r="5987">
      <c r="A5987" s="74" t="str">
        <v/>
      </c>
      <c r="B5987" s="74" t="str">
        <v/>
      </c>
      <c r="C5987" s="75">
        <f>IF($E5987="","",IFERROR(VLOOKUP(TRIM(E5987&amp;""),'Référentiel Articles'!$A$2:$F$634,2,FALSE),""))</f>
      </c>
      <c r="D5987" s="75">
        <f>IF($E5987="","",IFERROR(VLOOKUP(TRIM(E5987&amp;""),'Référentiel Articles'!$A$2:$F$634,3,FALSE),""))</f>
      </c>
      <c r="E5987" s="74" t="str">
        <v/>
      </c>
      <c r="F5987" s="75">
        <f>IF($E5987="","",IFERROR(VLOOKUP(TRIM(E5987&amp;""),'Référentiel Articles'!$A$2:$F$634,4,FALSE),""))</f>
      </c>
      <c r="G5987" s="76">
        <f>IF($E5987="","",IFERROR(VLOOKUP(TRIM(E5987&amp;""),'Référentiel Articles'!$A$2:$F$634,5,FALSE),""))</f>
      </c>
      <c r="H5987" s="77" t="str">
        <v/>
      </c>
      <c r="I5987" s="76">
        <f>IF($E5987="","",IFERROR(VLOOKUP(TRIM(E5987&amp;""),'Référentiel Articles'!$A$2:$F$634,6,FALSE),""))</f>
      </c>
      <c r="J5987" s="78">
        <f>IF(OR($E5987="",$H5987=""),"",$H5987*$I5987)</f>
      </c>
      <c r="K5987" s="79" t="str">
        <v/>
      </c>
    </row>
    <row r="5988">
      <c r="A5988" s="81" t="str">
        <v/>
      </c>
      <c r="B5988" s="81" t="str">
        <v/>
      </c>
      <c r="C5988" s="83">
        <f>IF($E5988="","",IFERROR(VLOOKUP(TRIM(E5988&amp;""),'Référentiel Articles'!$A$2:$F$634,2,FALSE),""))</f>
      </c>
      <c r="D5988" s="83">
        <f>IF($E5988="","",IFERROR(VLOOKUP(TRIM(E5988&amp;""),'Référentiel Articles'!$A$2:$F$634,3,FALSE),""))</f>
      </c>
      <c r="E5988" s="81" t="str">
        <v/>
      </c>
      <c r="F5988" s="83">
        <f>IF($E5988="","",IFERROR(VLOOKUP(TRIM(E5988&amp;""),'Référentiel Articles'!$A$2:$F$634,4,FALSE),""))</f>
      </c>
      <c r="G5988" s="84">
        <f>IF($E5988="","",IFERROR(VLOOKUP(TRIM(E5988&amp;""),'Référentiel Articles'!$A$2:$F$634,5,FALSE),""))</f>
      </c>
      <c r="H5988" s="85" t="str">
        <v/>
      </c>
      <c r="I5988" s="84">
        <f>IF($E5988="","",IFERROR(VLOOKUP(TRIM(E5988&amp;""),'Référentiel Articles'!$A$2:$F$634,6,FALSE),""))</f>
      </c>
      <c r="J5988" s="90">
        <f>IF(OR($E5988="",$H5988=""),"",$H5988*$I5988)</f>
      </c>
      <c r="K5988" s="87" t="str">
        <v/>
      </c>
    </row>
    <row r="5989">
      <c r="A5989" s="74" t="str">
        <v/>
      </c>
      <c r="B5989" s="74" t="str">
        <v/>
      </c>
      <c r="C5989" s="75">
        <f>IF($E5989="","",IFERROR(VLOOKUP(TRIM(E5989&amp;""),'Référentiel Articles'!$A$2:$F$634,2,FALSE),""))</f>
      </c>
      <c r="D5989" s="75">
        <f>IF($E5989="","",IFERROR(VLOOKUP(TRIM(E5989&amp;""),'Référentiel Articles'!$A$2:$F$634,3,FALSE),""))</f>
      </c>
      <c r="E5989" s="74" t="str">
        <v/>
      </c>
      <c r="F5989" s="75">
        <f>IF($E5989="","",IFERROR(VLOOKUP(TRIM(E5989&amp;""),'Référentiel Articles'!$A$2:$F$634,4,FALSE),""))</f>
      </c>
      <c r="G5989" s="76">
        <f>IF($E5989="","",IFERROR(VLOOKUP(TRIM(E5989&amp;""),'Référentiel Articles'!$A$2:$F$634,5,FALSE),""))</f>
      </c>
      <c r="H5989" s="77" t="str">
        <v/>
      </c>
      <c r="I5989" s="76">
        <f>IF($E5989="","",IFERROR(VLOOKUP(TRIM(E5989&amp;""),'Référentiel Articles'!$A$2:$F$634,6,FALSE),""))</f>
      </c>
      <c r="J5989" s="78">
        <f>IF(OR($E5989="",$H5989=""),"",$H5989*$I5989)</f>
      </c>
      <c r="K5989" s="79" t="str">
        <v/>
      </c>
    </row>
    <row r="5990">
      <c r="A5990" s="81" t="str">
        <v/>
      </c>
      <c r="B5990" s="81" t="str">
        <v/>
      </c>
      <c r="C5990" s="83">
        <f>IF($E5990="","",IFERROR(VLOOKUP(TRIM(E5990&amp;""),'Référentiel Articles'!$A$2:$F$634,2,FALSE),""))</f>
      </c>
      <c r="D5990" s="83">
        <f>IF($E5990="","",IFERROR(VLOOKUP(TRIM(E5990&amp;""),'Référentiel Articles'!$A$2:$F$634,3,FALSE),""))</f>
      </c>
      <c r="E5990" s="81" t="str">
        <v/>
      </c>
      <c r="F5990" s="83">
        <f>IF($E5990="","",IFERROR(VLOOKUP(TRIM(E5990&amp;""),'Référentiel Articles'!$A$2:$F$634,4,FALSE),""))</f>
      </c>
      <c r="G5990" s="84">
        <f>IF($E5990="","",IFERROR(VLOOKUP(TRIM(E5990&amp;""),'Référentiel Articles'!$A$2:$F$634,5,FALSE),""))</f>
      </c>
      <c r="H5990" s="85" t="str">
        <v/>
      </c>
      <c r="I5990" s="84">
        <f>IF($E5990="","",IFERROR(VLOOKUP(TRIM(E5990&amp;""),'Référentiel Articles'!$A$2:$F$634,6,FALSE),""))</f>
      </c>
      <c r="J5990" s="90">
        <f>IF(OR($E5990="",$H5990=""),"",$H5990*$I5990)</f>
      </c>
      <c r="K5990" s="87" t="str">
        <v/>
      </c>
    </row>
    <row r="5991">
      <c r="A5991" s="74" t="str">
        <v/>
      </c>
      <c r="B5991" s="74" t="str">
        <v/>
      </c>
      <c r="C5991" s="75">
        <f>IF($E5991="","",IFERROR(VLOOKUP(TRIM(E5991&amp;""),'Référentiel Articles'!$A$2:$F$634,2,FALSE),""))</f>
      </c>
      <c r="D5991" s="75">
        <f>IF($E5991="","",IFERROR(VLOOKUP(TRIM(E5991&amp;""),'Référentiel Articles'!$A$2:$F$634,3,FALSE),""))</f>
      </c>
      <c r="E5991" s="74" t="str">
        <v/>
      </c>
      <c r="F5991" s="75">
        <f>IF($E5991="","",IFERROR(VLOOKUP(TRIM(E5991&amp;""),'Référentiel Articles'!$A$2:$F$634,4,FALSE),""))</f>
      </c>
      <c r="G5991" s="76">
        <f>IF($E5991="","",IFERROR(VLOOKUP(TRIM(E5991&amp;""),'Référentiel Articles'!$A$2:$F$634,5,FALSE),""))</f>
      </c>
      <c r="H5991" s="77" t="str">
        <v/>
      </c>
      <c r="I5991" s="76">
        <f>IF($E5991="","",IFERROR(VLOOKUP(TRIM(E5991&amp;""),'Référentiel Articles'!$A$2:$F$634,6,FALSE),""))</f>
      </c>
      <c r="J5991" s="78">
        <f>IF(OR($E5991="",$H5991=""),"",$H5991*$I5991)</f>
      </c>
      <c r="K5991" s="79" t="str">
        <v/>
      </c>
    </row>
    <row r="5992">
      <c r="A5992" s="81" t="str">
        <v/>
      </c>
      <c r="B5992" s="81" t="str">
        <v/>
      </c>
      <c r="C5992" s="83">
        <f>IF($E5992="","",IFERROR(VLOOKUP(TRIM(E5992&amp;""),'Référentiel Articles'!$A$2:$F$634,2,FALSE),""))</f>
      </c>
      <c r="D5992" s="83">
        <f>IF($E5992="","",IFERROR(VLOOKUP(TRIM(E5992&amp;""),'Référentiel Articles'!$A$2:$F$634,3,FALSE),""))</f>
      </c>
      <c r="E5992" s="81" t="str">
        <v/>
      </c>
      <c r="F5992" s="83">
        <f>IF($E5992="","",IFERROR(VLOOKUP(TRIM(E5992&amp;""),'Référentiel Articles'!$A$2:$F$634,4,FALSE),""))</f>
      </c>
      <c r="G5992" s="84">
        <f>IF($E5992="","",IFERROR(VLOOKUP(TRIM(E5992&amp;""),'Référentiel Articles'!$A$2:$F$634,5,FALSE),""))</f>
      </c>
      <c r="H5992" s="85" t="str">
        <v/>
      </c>
      <c r="I5992" s="84">
        <f>IF($E5992="","",IFERROR(VLOOKUP(TRIM(E5992&amp;""),'Référentiel Articles'!$A$2:$F$634,6,FALSE),""))</f>
      </c>
      <c r="J5992" s="90">
        <f>IF(OR($E5992="",$H5992=""),"",$H5992*$I5992)</f>
      </c>
      <c r="K5992" s="87" t="str">
        <v/>
      </c>
    </row>
    <row r="5993">
      <c r="A5993" s="74" t="str">
        <v/>
      </c>
      <c r="B5993" s="74" t="str">
        <v/>
      </c>
      <c r="C5993" s="75">
        <f>IF($E5993="","",IFERROR(VLOOKUP(TRIM(E5993&amp;""),'Référentiel Articles'!$A$2:$F$634,2,FALSE),""))</f>
      </c>
      <c r="D5993" s="75">
        <f>IF($E5993="","",IFERROR(VLOOKUP(TRIM(E5993&amp;""),'Référentiel Articles'!$A$2:$F$634,3,FALSE),""))</f>
      </c>
      <c r="E5993" s="74" t="str">
        <v/>
      </c>
      <c r="F5993" s="75">
        <f>IF($E5993="","",IFERROR(VLOOKUP(TRIM(E5993&amp;""),'Référentiel Articles'!$A$2:$F$634,4,FALSE),""))</f>
      </c>
      <c r="G5993" s="76">
        <f>IF($E5993="","",IFERROR(VLOOKUP(TRIM(E5993&amp;""),'Référentiel Articles'!$A$2:$F$634,5,FALSE),""))</f>
      </c>
      <c r="H5993" s="77" t="str">
        <v/>
      </c>
      <c r="I5993" s="76">
        <f>IF($E5993="","",IFERROR(VLOOKUP(TRIM(E5993&amp;""),'Référentiel Articles'!$A$2:$F$634,6,FALSE),""))</f>
      </c>
      <c r="J5993" s="78">
        <f>IF(OR($E5993="",$H5993=""),"",$H5993*$I5993)</f>
      </c>
      <c r="K5993" s="79" t="str">
        <v/>
      </c>
    </row>
    <row r="5994">
      <c r="A5994" s="81" t="str">
        <v/>
      </c>
      <c r="B5994" s="81" t="str">
        <v/>
      </c>
      <c r="C5994" s="83">
        <f>IF($E5994="","",IFERROR(VLOOKUP(TRIM(E5994&amp;""),'Référentiel Articles'!$A$2:$F$634,2,FALSE),""))</f>
      </c>
      <c r="D5994" s="83">
        <f>IF($E5994="","",IFERROR(VLOOKUP(TRIM(E5994&amp;""),'Référentiel Articles'!$A$2:$F$634,3,FALSE),""))</f>
      </c>
      <c r="E5994" s="81" t="str">
        <v/>
      </c>
      <c r="F5994" s="83">
        <f>IF($E5994="","",IFERROR(VLOOKUP(TRIM(E5994&amp;""),'Référentiel Articles'!$A$2:$F$634,4,FALSE),""))</f>
      </c>
      <c r="G5994" s="84">
        <f>IF($E5994="","",IFERROR(VLOOKUP(TRIM(E5994&amp;""),'Référentiel Articles'!$A$2:$F$634,5,FALSE),""))</f>
      </c>
      <c r="H5994" s="85" t="str">
        <v/>
      </c>
      <c r="I5994" s="84">
        <f>IF($E5994="","",IFERROR(VLOOKUP(TRIM(E5994&amp;""),'Référentiel Articles'!$A$2:$F$634,6,FALSE),""))</f>
      </c>
      <c r="J5994" s="90">
        <f>IF(OR($E5994="",$H5994=""),"",$H5994*$I5994)</f>
      </c>
      <c r="K5994" s="87" t="str">
        <v/>
      </c>
    </row>
    <row r="5995">
      <c r="A5995" s="74" t="str">
        <v/>
      </c>
      <c r="B5995" s="74" t="str">
        <v/>
      </c>
      <c r="C5995" s="75">
        <f>IF($E5995="","",IFERROR(VLOOKUP(TRIM(E5995&amp;""),'Référentiel Articles'!$A$2:$F$634,2,FALSE),""))</f>
      </c>
      <c r="D5995" s="75">
        <f>IF($E5995="","",IFERROR(VLOOKUP(TRIM(E5995&amp;""),'Référentiel Articles'!$A$2:$F$634,3,FALSE),""))</f>
      </c>
      <c r="E5995" s="74" t="str">
        <v/>
      </c>
      <c r="F5995" s="75">
        <f>IF($E5995="","",IFERROR(VLOOKUP(TRIM(E5995&amp;""),'Référentiel Articles'!$A$2:$F$634,4,FALSE),""))</f>
      </c>
      <c r="G5995" s="76">
        <f>IF($E5995="","",IFERROR(VLOOKUP(TRIM(E5995&amp;""),'Référentiel Articles'!$A$2:$F$634,5,FALSE),""))</f>
      </c>
      <c r="H5995" s="77" t="str">
        <v/>
      </c>
      <c r="I5995" s="76">
        <f>IF($E5995="","",IFERROR(VLOOKUP(TRIM(E5995&amp;""),'Référentiel Articles'!$A$2:$F$634,6,FALSE),""))</f>
      </c>
      <c r="J5995" s="78">
        <f>IF(OR($E5995="",$H5995=""),"",$H5995*$I5995)</f>
      </c>
      <c r="K5995" s="79" t="str">
        <v/>
      </c>
    </row>
    <row r="5996">
      <c r="A5996" s="81" t="str">
        <v/>
      </c>
      <c r="B5996" s="81" t="str">
        <v/>
      </c>
      <c r="C5996" s="83">
        <f>IF($E5996="","",IFERROR(VLOOKUP(TRIM(E5996&amp;""),'Référentiel Articles'!$A$2:$F$634,2,FALSE),""))</f>
      </c>
      <c r="D5996" s="83">
        <f>IF($E5996="","",IFERROR(VLOOKUP(TRIM(E5996&amp;""),'Référentiel Articles'!$A$2:$F$634,3,FALSE),""))</f>
      </c>
      <c r="E5996" s="81" t="str">
        <v/>
      </c>
      <c r="F5996" s="83">
        <f>IF($E5996="","",IFERROR(VLOOKUP(TRIM(E5996&amp;""),'Référentiel Articles'!$A$2:$F$634,4,FALSE),""))</f>
      </c>
      <c r="G5996" s="84">
        <f>IF($E5996="","",IFERROR(VLOOKUP(TRIM(E5996&amp;""),'Référentiel Articles'!$A$2:$F$634,5,FALSE),""))</f>
      </c>
      <c r="H5996" s="85" t="str">
        <v/>
      </c>
      <c r="I5996" s="84">
        <f>IF($E5996="","",IFERROR(VLOOKUP(TRIM(E5996&amp;""),'Référentiel Articles'!$A$2:$F$634,6,FALSE),""))</f>
      </c>
      <c r="J5996" s="90">
        <f>IF(OR($E5996="",$H5996=""),"",$H5996*$I5996)</f>
      </c>
      <c r="K5996" s="87" t="str">
        <v/>
      </c>
    </row>
    <row r="5997">
      <c r="A5997" s="74" t="str">
        <v/>
      </c>
      <c r="B5997" s="74" t="str">
        <v/>
      </c>
      <c r="C5997" s="75">
        <f>IF($E5997="","",IFERROR(VLOOKUP(TRIM(E5997&amp;""),'Référentiel Articles'!$A$2:$F$634,2,FALSE),""))</f>
      </c>
      <c r="D5997" s="75">
        <f>IF($E5997="","",IFERROR(VLOOKUP(TRIM(E5997&amp;""),'Référentiel Articles'!$A$2:$F$634,3,FALSE),""))</f>
      </c>
      <c r="E5997" s="74" t="str">
        <v/>
      </c>
      <c r="F5997" s="75">
        <f>IF($E5997="","",IFERROR(VLOOKUP(TRIM(E5997&amp;""),'Référentiel Articles'!$A$2:$F$634,4,FALSE),""))</f>
      </c>
      <c r="G5997" s="76">
        <f>IF($E5997="","",IFERROR(VLOOKUP(TRIM(E5997&amp;""),'Référentiel Articles'!$A$2:$F$634,5,FALSE),""))</f>
      </c>
      <c r="H5997" s="77" t="str">
        <v/>
      </c>
      <c r="I5997" s="76">
        <f>IF($E5997="","",IFERROR(VLOOKUP(TRIM(E5997&amp;""),'Référentiel Articles'!$A$2:$F$634,6,FALSE),""))</f>
      </c>
      <c r="J5997" s="78">
        <f>IF(OR($E5997="",$H5997=""),"",$H5997*$I5997)</f>
      </c>
      <c r="K5997" s="79" t="str">
        <v/>
      </c>
    </row>
    <row r="5998">
      <c r="A5998" s="81" t="str">
        <v/>
      </c>
      <c r="B5998" s="81" t="str">
        <v/>
      </c>
      <c r="C5998" s="83">
        <f>IF($E5998="","",IFERROR(VLOOKUP(TRIM(E5998&amp;""),'Référentiel Articles'!$A$2:$F$634,2,FALSE),""))</f>
      </c>
      <c r="D5998" s="83">
        <f>IF($E5998="","",IFERROR(VLOOKUP(TRIM(E5998&amp;""),'Référentiel Articles'!$A$2:$F$634,3,FALSE),""))</f>
      </c>
      <c r="E5998" s="81" t="str">
        <v/>
      </c>
      <c r="F5998" s="83">
        <f>IF($E5998="","",IFERROR(VLOOKUP(TRIM(E5998&amp;""),'Référentiel Articles'!$A$2:$F$634,4,FALSE),""))</f>
      </c>
      <c r="G5998" s="84">
        <f>IF($E5998="","",IFERROR(VLOOKUP(TRIM(E5998&amp;""),'Référentiel Articles'!$A$2:$F$634,5,FALSE),""))</f>
      </c>
      <c r="H5998" s="85" t="str">
        <v/>
      </c>
      <c r="I5998" s="84">
        <f>IF($E5998="","",IFERROR(VLOOKUP(TRIM(E5998&amp;""),'Référentiel Articles'!$A$2:$F$634,6,FALSE),""))</f>
      </c>
      <c r="J5998" s="90">
        <f>IF(OR($E5998="",$H5998=""),"",$H5998*$I5998)</f>
      </c>
      <c r="K5998" s="87" t="str">
        <v/>
      </c>
    </row>
    <row r="5999">
      <c r="A5999" s="74" t="str">
        <v/>
      </c>
      <c r="B5999" s="74" t="str">
        <v/>
      </c>
      <c r="C5999" s="75">
        <f>IF($E5999="","",IFERROR(VLOOKUP(TRIM(E5999&amp;""),'Référentiel Articles'!$A$2:$F$634,2,FALSE),""))</f>
      </c>
      <c r="D5999" s="75">
        <f>IF($E5999="","",IFERROR(VLOOKUP(TRIM(E5999&amp;""),'Référentiel Articles'!$A$2:$F$634,3,FALSE),""))</f>
      </c>
      <c r="E5999" s="74" t="str">
        <v/>
      </c>
      <c r="F5999" s="75">
        <f>IF($E5999="","",IFERROR(VLOOKUP(TRIM(E5999&amp;""),'Référentiel Articles'!$A$2:$F$634,4,FALSE),""))</f>
      </c>
      <c r="G5999" s="76">
        <f>IF($E5999="","",IFERROR(VLOOKUP(TRIM(E5999&amp;""),'Référentiel Articles'!$A$2:$F$634,5,FALSE),""))</f>
      </c>
      <c r="H5999" s="77" t="str">
        <v/>
      </c>
      <c r="I5999" s="76">
        <f>IF($E5999="","",IFERROR(VLOOKUP(TRIM(E5999&amp;""),'Référentiel Articles'!$A$2:$F$634,6,FALSE),""))</f>
      </c>
      <c r="J5999" s="78">
        <f>IF(OR($E5999="",$H5999=""),"",$H5999*$I5999)</f>
      </c>
      <c r="K5999" s="79" t="str">
        <v/>
      </c>
    </row>
    <row r="6000">
      <c r="A6000" s="81" t="str">
        <v/>
      </c>
      <c r="B6000" s="81" t="str">
        <v/>
      </c>
      <c r="C6000" s="83">
        <f>IF($E6000="","",IFERROR(VLOOKUP(TRIM(E6000&amp;""),'Référentiel Articles'!$A$2:$F$634,2,FALSE),""))</f>
      </c>
      <c r="D6000" s="83">
        <f>IF($E6000="","",IFERROR(VLOOKUP(TRIM(E6000&amp;""),'Référentiel Articles'!$A$2:$F$634,3,FALSE),""))</f>
      </c>
      <c r="E6000" s="81" t="str">
        <v/>
      </c>
      <c r="F6000" s="83">
        <f>IF($E6000="","",IFERROR(VLOOKUP(TRIM(E6000&amp;""),'Référentiel Articles'!$A$2:$F$634,4,FALSE),""))</f>
      </c>
      <c r="G6000" s="84">
        <f>IF($E6000="","",IFERROR(VLOOKUP(TRIM(E6000&amp;""),'Référentiel Articles'!$A$2:$F$634,5,FALSE),""))</f>
      </c>
      <c r="H6000" s="85" t="str">
        <v/>
      </c>
      <c r="I6000" s="84">
        <f>IF($E6000="","",IFERROR(VLOOKUP(TRIM(E6000&amp;""),'Référentiel Articles'!$A$2:$F$634,6,FALSE),""))</f>
      </c>
      <c r="J6000" s="90">
        <f>IF(OR($E6000="",$H6000=""),"",$H6000*$I6000)</f>
      </c>
      <c r="K6000" s="87" t="str">
        <v/>
      </c>
    </row>
    <row r="6001">
      <c r="A6001" s="74" t="str">
        <v/>
      </c>
      <c r="B6001" s="74" t="str">
        <v/>
      </c>
      <c r="C6001" s="75">
        <f>IF($E6001="","",IFERROR(VLOOKUP(TRIM(E6001&amp;""),'Référentiel Articles'!$A$2:$F$634,2,FALSE),""))</f>
      </c>
      <c r="D6001" s="75">
        <f>IF($E6001="","",IFERROR(VLOOKUP(TRIM(E6001&amp;""),'Référentiel Articles'!$A$2:$F$634,3,FALSE),""))</f>
      </c>
      <c r="E6001" s="74" t="str">
        <v/>
      </c>
      <c r="F6001" s="75">
        <f>IF($E6001="","",IFERROR(VLOOKUP(TRIM(E6001&amp;""),'Référentiel Articles'!$A$2:$F$634,4,FALSE),""))</f>
      </c>
      <c r="G6001" s="76">
        <f>IF($E6001="","",IFERROR(VLOOKUP(TRIM(E6001&amp;""),'Référentiel Articles'!$A$2:$F$634,5,FALSE),""))</f>
      </c>
      <c r="H6001" s="77" t="str">
        <v/>
      </c>
      <c r="I6001" s="76">
        <f>IF($E6001="","",IFERROR(VLOOKUP(TRIM(E6001&amp;""),'Référentiel Articles'!$A$2:$F$634,6,FALSE),""))</f>
      </c>
      <c r="J6001" s="78">
        <f>IF(OR($E6001="",$H6001=""),"",$H6001*$I6001)</f>
      </c>
      <c r="K6001" s="79" t="str">
        <v/>
      </c>
    </row>
    <row r="6002">
      <c r="A6002" s="81" t="str">
        <v/>
      </c>
      <c r="B6002" s="81" t="str">
        <v/>
      </c>
      <c r="C6002" s="83">
        <f>IF($E6002="","",IFERROR(VLOOKUP(TRIM(E6002&amp;""),'Référentiel Articles'!$A$2:$F$634,2,FALSE),""))</f>
      </c>
      <c r="D6002" s="83">
        <f>IF($E6002="","",IFERROR(VLOOKUP(TRIM(E6002&amp;""),'Référentiel Articles'!$A$2:$F$634,3,FALSE),""))</f>
      </c>
      <c r="E6002" s="81" t="str">
        <v/>
      </c>
      <c r="F6002" s="83">
        <f>IF($E6002="","",IFERROR(VLOOKUP(TRIM(E6002&amp;""),'Référentiel Articles'!$A$2:$F$634,4,FALSE),""))</f>
      </c>
      <c r="G6002" s="84">
        <f>IF($E6002="","",IFERROR(VLOOKUP(TRIM(E6002&amp;""),'Référentiel Articles'!$A$2:$F$634,5,FALSE),""))</f>
      </c>
      <c r="H6002" s="85" t="str">
        <v/>
      </c>
      <c r="I6002" s="84">
        <f>IF($E6002="","",IFERROR(VLOOKUP(TRIM(E6002&amp;""),'Référentiel Articles'!$A$2:$F$634,6,FALSE),""))</f>
      </c>
      <c r="J6002" s="90">
        <f>IF(OR($E6002="",$H6002=""),"",$H6002*$I6002)</f>
      </c>
      <c r="K6002" s="87" t="str">
        <v/>
      </c>
    </row>
    <row r="6003">
      <c r="A6003" s="74" t="str">
        <v/>
      </c>
      <c r="B6003" s="74" t="str">
        <v/>
      </c>
      <c r="C6003" s="75">
        <f>IF($E6003="","",IFERROR(VLOOKUP(TRIM(E6003&amp;""),'Référentiel Articles'!$A$2:$F$634,2,FALSE),""))</f>
      </c>
      <c r="D6003" s="75">
        <f>IF($E6003="","",IFERROR(VLOOKUP(TRIM(E6003&amp;""),'Référentiel Articles'!$A$2:$F$634,3,FALSE),""))</f>
      </c>
      <c r="E6003" s="74" t="str">
        <v/>
      </c>
      <c r="F6003" s="75">
        <f>IF($E6003="","",IFERROR(VLOOKUP(TRIM(E6003&amp;""),'Référentiel Articles'!$A$2:$F$634,4,FALSE),""))</f>
      </c>
      <c r="G6003" s="76">
        <f>IF($E6003="","",IFERROR(VLOOKUP(TRIM(E6003&amp;""),'Référentiel Articles'!$A$2:$F$634,5,FALSE),""))</f>
      </c>
      <c r="H6003" s="77" t="str">
        <v/>
      </c>
      <c r="I6003" s="76">
        <f>IF($E6003="","",IFERROR(VLOOKUP(TRIM(E6003&amp;""),'Référentiel Articles'!$A$2:$F$634,6,FALSE),""))</f>
      </c>
      <c r="J6003" s="78">
        <f>IF(OR($E6003="",$H6003=""),"",$H6003*$I6003)</f>
      </c>
      <c r="K6003" s="79" t="str">
        <v/>
      </c>
    </row>
    <row r="6004">
      <c r="A6004" s="81" t="str">
        <v/>
      </c>
      <c r="B6004" s="81" t="str">
        <v/>
      </c>
      <c r="C6004" s="83">
        <f>IF($E6004="","",IFERROR(VLOOKUP(TRIM(E6004&amp;""),'Référentiel Articles'!$A$2:$F$634,2,FALSE),""))</f>
      </c>
      <c r="D6004" s="83">
        <f>IF($E6004="","",IFERROR(VLOOKUP(TRIM(E6004&amp;""),'Référentiel Articles'!$A$2:$F$634,3,FALSE),""))</f>
      </c>
      <c r="E6004" s="81" t="str">
        <v/>
      </c>
      <c r="F6004" s="83">
        <f>IF($E6004="","",IFERROR(VLOOKUP(TRIM(E6004&amp;""),'Référentiel Articles'!$A$2:$F$634,4,FALSE),""))</f>
      </c>
      <c r="G6004" s="84">
        <f>IF($E6004="","",IFERROR(VLOOKUP(TRIM(E6004&amp;""),'Référentiel Articles'!$A$2:$F$634,5,FALSE),""))</f>
      </c>
      <c r="H6004" s="85" t="str">
        <v/>
      </c>
      <c r="I6004" s="84">
        <f>IF($E6004="","",IFERROR(VLOOKUP(TRIM(E6004&amp;""),'Référentiel Articles'!$A$2:$F$634,6,FALSE),""))</f>
      </c>
      <c r="J6004" s="90">
        <f>IF(OR($E6004="",$H6004=""),"",$H6004*$I6004)</f>
      </c>
      <c r="K6004" s="87" t="str">
        <v/>
      </c>
    </row>
    <row r="6005">
      <c r="A6005" s="74" t="str">
        <v/>
      </c>
      <c r="B6005" s="74" t="str">
        <v/>
      </c>
      <c r="C6005" s="75">
        <f>IF($E6005="","",IFERROR(VLOOKUP(TRIM(E6005&amp;""),'Référentiel Articles'!$A$2:$F$634,2,FALSE),""))</f>
      </c>
      <c r="D6005" s="75">
        <f>IF($E6005="","",IFERROR(VLOOKUP(TRIM(E6005&amp;""),'Référentiel Articles'!$A$2:$F$634,3,FALSE),""))</f>
      </c>
      <c r="E6005" s="74" t="str">
        <v/>
      </c>
      <c r="F6005" s="75">
        <f>IF($E6005="","",IFERROR(VLOOKUP(TRIM(E6005&amp;""),'Référentiel Articles'!$A$2:$F$634,4,FALSE),""))</f>
      </c>
      <c r="G6005" s="76">
        <f>IF($E6005="","",IFERROR(VLOOKUP(TRIM(E6005&amp;""),'Référentiel Articles'!$A$2:$F$634,5,FALSE),""))</f>
      </c>
      <c r="H6005" s="77" t="str">
        <v/>
      </c>
      <c r="I6005" s="76">
        <f>IF($E6005="","",IFERROR(VLOOKUP(TRIM(E6005&amp;""),'Référentiel Articles'!$A$2:$F$634,6,FALSE),""))</f>
      </c>
      <c r="J6005" s="78">
        <f>IF(OR($E6005="",$H6005=""),"",$H6005*$I6005)</f>
      </c>
      <c r="K6005" s="79" t="str">
        <v/>
      </c>
    </row>
    <row r="6006">
      <c r="A6006" s="81" t="str">
        <v/>
      </c>
      <c r="B6006" s="81" t="str">
        <v/>
      </c>
      <c r="C6006" s="83">
        <f>IF($E6006="","",IFERROR(VLOOKUP(TRIM(E6006&amp;""),'Référentiel Articles'!$A$2:$F$634,2,FALSE),""))</f>
      </c>
      <c r="D6006" s="83">
        <f>IF($E6006="","",IFERROR(VLOOKUP(TRIM(E6006&amp;""),'Référentiel Articles'!$A$2:$F$634,3,FALSE),""))</f>
      </c>
      <c r="E6006" s="81" t="str">
        <v/>
      </c>
      <c r="F6006" s="83">
        <f>IF($E6006="","",IFERROR(VLOOKUP(TRIM(E6006&amp;""),'Référentiel Articles'!$A$2:$F$634,4,FALSE),""))</f>
      </c>
      <c r="G6006" s="84">
        <f>IF($E6006="","",IFERROR(VLOOKUP(TRIM(E6006&amp;""),'Référentiel Articles'!$A$2:$F$634,5,FALSE),""))</f>
      </c>
      <c r="H6006" s="85" t="str">
        <v/>
      </c>
      <c r="I6006" s="84">
        <f>IF($E6006="","",IFERROR(VLOOKUP(TRIM(E6006&amp;""),'Référentiel Articles'!$A$2:$F$634,6,FALSE),""))</f>
      </c>
      <c r="J6006" s="90">
        <f>IF(OR($E6006="",$H6006=""),"",$H6006*$I6006)</f>
      </c>
      <c r="K6006" s="87" t="str">
        <v/>
      </c>
    </row>
    <row r="6007">
      <c r="A6007" s="74" t="str">
        <v/>
      </c>
      <c r="B6007" s="74" t="str">
        <v/>
      </c>
      <c r="C6007" s="75">
        <f>IF($E6007="","",IFERROR(VLOOKUP(TRIM(E6007&amp;""),'Référentiel Articles'!$A$2:$F$634,2,FALSE),""))</f>
      </c>
      <c r="D6007" s="75">
        <f>IF($E6007="","",IFERROR(VLOOKUP(TRIM(E6007&amp;""),'Référentiel Articles'!$A$2:$F$634,3,FALSE),""))</f>
      </c>
      <c r="E6007" s="74" t="str">
        <v/>
      </c>
      <c r="F6007" s="75">
        <f>IF($E6007="","",IFERROR(VLOOKUP(TRIM(E6007&amp;""),'Référentiel Articles'!$A$2:$F$634,4,FALSE),""))</f>
      </c>
      <c r="G6007" s="76">
        <f>IF($E6007="","",IFERROR(VLOOKUP(TRIM(E6007&amp;""),'Référentiel Articles'!$A$2:$F$634,5,FALSE),""))</f>
      </c>
      <c r="H6007" s="77" t="str">
        <v/>
      </c>
      <c r="I6007" s="76">
        <f>IF($E6007="","",IFERROR(VLOOKUP(TRIM(E6007&amp;""),'Référentiel Articles'!$A$2:$F$634,6,FALSE),""))</f>
      </c>
      <c r="J6007" s="78">
        <f>IF(OR($E6007="",$H6007=""),"",$H6007*$I6007)</f>
      </c>
      <c r="K6007" s="79" t="str">
        <v/>
      </c>
    </row>
    <row r="6008">
      <c r="A6008" s="81" t="str">
        <v/>
      </c>
      <c r="B6008" s="81" t="str">
        <v/>
      </c>
      <c r="C6008" s="83">
        <f>IF($E6008="","",IFERROR(VLOOKUP(TRIM(E6008&amp;""),'Référentiel Articles'!$A$2:$F$634,2,FALSE),""))</f>
      </c>
      <c r="D6008" s="83">
        <f>IF($E6008="","",IFERROR(VLOOKUP(TRIM(E6008&amp;""),'Référentiel Articles'!$A$2:$F$634,3,FALSE),""))</f>
      </c>
      <c r="E6008" s="81" t="str">
        <v/>
      </c>
      <c r="F6008" s="83">
        <f>IF($E6008="","",IFERROR(VLOOKUP(TRIM(E6008&amp;""),'Référentiel Articles'!$A$2:$F$634,4,FALSE),""))</f>
      </c>
      <c r="G6008" s="84">
        <f>IF($E6008="","",IFERROR(VLOOKUP(TRIM(E6008&amp;""),'Référentiel Articles'!$A$2:$F$634,5,FALSE),""))</f>
      </c>
      <c r="H6008" s="85" t="str">
        <v/>
      </c>
      <c r="I6008" s="84">
        <f>IF($E6008="","",IFERROR(VLOOKUP(TRIM(E6008&amp;""),'Référentiel Articles'!$A$2:$F$634,6,FALSE),""))</f>
      </c>
      <c r="J6008" s="90">
        <f>IF(OR($E6008="",$H6008=""),"",$H6008*$I6008)</f>
      </c>
      <c r="K6008" s="87" t="str">
        <v/>
      </c>
    </row>
    <row r="6009">
      <c r="A6009" s="74" t="str">
        <v/>
      </c>
      <c r="B6009" s="74" t="str">
        <v/>
      </c>
      <c r="C6009" s="75">
        <f>IF($E6009="","",IFERROR(VLOOKUP(TRIM(E6009&amp;""),'Référentiel Articles'!$A$2:$F$634,2,FALSE),""))</f>
      </c>
      <c r="D6009" s="75">
        <f>IF($E6009="","",IFERROR(VLOOKUP(TRIM(E6009&amp;""),'Référentiel Articles'!$A$2:$F$634,3,FALSE),""))</f>
      </c>
      <c r="E6009" s="74" t="str">
        <v/>
      </c>
      <c r="F6009" s="75">
        <f>IF($E6009="","",IFERROR(VLOOKUP(TRIM(E6009&amp;""),'Référentiel Articles'!$A$2:$F$634,4,FALSE),""))</f>
      </c>
      <c r="G6009" s="76">
        <f>IF($E6009="","",IFERROR(VLOOKUP(TRIM(E6009&amp;""),'Référentiel Articles'!$A$2:$F$634,5,FALSE),""))</f>
      </c>
      <c r="H6009" s="77" t="str">
        <v/>
      </c>
      <c r="I6009" s="76">
        <f>IF($E6009="","",IFERROR(VLOOKUP(TRIM(E6009&amp;""),'Référentiel Articles'!$A$2:$F$634,6,FALSE),""))</f>
      </c>
      <c r="J6009" s="78">
        <f>IF(OR($E6009="",$H6009=""),"",$H6009*$I6009)</f>
      </c>
      <c r="K6009" s="79" t="str">
        <v/>
      </c>
    </row>
    <row r="6010">
      <c r="A6010" s="81" t="str">
        <v/>
      </c>
      <c r="B6010" s="81" t="str">
        <v/>
      </c>
      <c r="C6010" s="83">
        <f>IF($E6010="","",IFERROR(VLOOKUP(TRIM(E6010&amp;""),'Référentiel Articles'!$A$2:$F$634,2,FALSE),""))</f>
      </c>
      <c r="D6010" s="83">
        <f>IF($E6010="","",IFERROR(VLOOKUP(TRIM(E6010&amp;""),'Référentiel Articles'!$A$2:$F$634,3,FALSE),""))</f>
      </c>
      <c r="E6010" s="81" t="str">
        <v/>
      </c>
      <c r="F6010" s="83">
        <f>IF($E6010="","",IFERROR(VLOOKUP(TRIM(E6010&amp;""),'Référentiel Articles'!$A$2:$F$634,4,FALSE),""))</f>
      </c>
      <c r="G6010" s="84">
        <f>IF($E6010="","",IFERROR(VLOOKUP(TRIM(E6010&amp;""),'Référentiel Articles'!$A$2:$F$634,5,FALSE),""))</f>
      </c>
      <c r="H6010" s="85" t="str">
        <v/>
      </c>
      <c r="I6010" s="84">
        <f>IF($E6010="","",IFERROR(VLOOKUP(TRIM(E6010&amp;""),'Référentiel Articles'!$A$2:$F$634,6,FALSE),""))</f>
      </c>
      <c r="J6010" s="90">
        <f>IF(OR($E6010="",$H6010=""),"",$H6010*$I6010)</f>
      </c>
      <c r="K6010" s="87" t="str">
        <v/>
      </c>
    </row>
    <row r="6011">
      <c r="A6011" s="74" t="str">
        <v/>
      </c>
      <c r="B6011" s="74" t="str">
        <v/>
      </c>
      <c r="C6011" s="75">
        <f>IF($E6011="","",IFERROR(VLOOKUP(TRIM(E6011&amp;""),'Référentiel Articles'!$A$2:$F$634,2,FALSE),""))</f>
      </c>
      <c r="D6011" s="75">
        <f>IF($E6011="","",IFERROR(VLOOKUP(TRIM(E6011&amp;""),'Référentiel Articles'!$A$2:$F$634,3,FALSE),""))</f>
      </c>
      <c r="E6011" s="74" t="str">
        <v/>
      </c>
      <c r="F6011" s="75">
        <f>IF($E6011="","",IFERROR(VLOOKUP(TRIM(E6011&amp;""),'Référentiel Articles'!$A$2:$F$634,4,FALSE),""))</f>
      </c>
      <c r="G6011" s="76">
        <f>IF($E6011="","",IFERROR(VLOOKUP(TRIM(E6011&amp;""),'Référentiel Articles'!$A$2:$F$634,5,FALSE),""))</f>
      </c>
      <c r="H6011" s="77" t="str">
        <v/>
      </c>
      <c r="I6011" s="76">
        <f>IF($E6011="","",IFERROR(VLOOKUP(TRIM(E6011&amp;""),'Référentiel Articles'!$A$2:$F$634,6,FALSE),""))</f>
      </c>
      <c r="J6011" s="78">
        <f>IF(OR($E6011="",$H6011=""),"",$H6011*$I6011)</f>
      </c>
      <c r="K6011" s="79" t="str">
        <v/>
      </c>
    </row>
    <row r="6012">
      <c r="A6012" s="81" t="str">
        <v/>
      </c>
      <c r="B6012" s="81" t="str">
        <v/>
      </c>
      <c r="C6012" s="83">
        <f>IF($E6012="","",IFERROR(VLOOKUP(TRIM(E6012&amp;""),'Référentiel Articles'!$A$2:$F$634,2,FALSE),""))</f>
      </c>
      <c r="D6012" s="83">
        <f>IF($E6012="","",IFERROR(VLOOKUP(TRIM(E6012&amp;""),'Référentiel Articles'!$A$2:$F$634,3,FALSE),""))</f>
      </c>
      <c r="E6012" s="81" t="str">
        <v/>
      </c>
      <c r="F6012" s="83">
        <f>IF($E6012="","",IFERROR(VLOOKUP(TRIM(E6012&amp;""),'Référentiel Articles'!$A$2:$F$634,4,FALSE),""))</f>
      </c>
      <c r="G6012" s="84">
        <f>IF($E6012="","",IFERROR(VLOOKUP(TRIM(E6012&amp;""),'Référentiel Articles'!$A$2:$F$634,5,FALSE),""))</f>
      </c>
      <c r="H6012" s="85" t="str">
        <v/>
      </c>
      <c r="I6012" s="84">
        <f>IF($E6012="","",IFERROR(VLOOKUP(TRIM(E6012&amp;""),'Référentiel Articles'!$A$2:$F$634,6,FALSE),""))</f>
      </c>
      <c r="J6012" s="90">
        <f>IF(OR($E6012="",$H6012=""),"",$H6012*$I6012)</f>
      </c>
      <c r="K6012" s="87" t="str">
        <v/>
      </c>
    </row>
    <row r="6013">
      <c r="A6013" s="74" t="str">
        <v/>
      </c>
      <c r="B6013" s="74" t="str">
        <v/>
      </c>
      <c r="C6013" s="75">
        <f>IF($E6013="","",IFERROR(VLOOKUP(TRIM(E6013&amp;""),'Référentiel Articles'!$A$2:$F$634,2,FALSE),""))</f>
      </c>
      <c r="D6013" s="75">
        <f>IF($E6013="","",IFERROR(VLOOKUP(TRIM(E6013&amp;""),'Référentiel Articles'!$A$2:$F$634,3,FALSE),""))</f>
      </c>
      <c r="E6013" s="74" t="str">
        <v/>
      </c>
      <c r="F6013" s="75">
        <f>IF($E6013="","",IFERROR(VLOOKUP(TRIM(E6013&amp;""),'Référentiel Articles'!$A$2:$F$634,4,FALSE),""))</f>
      </c>
      <c r="G6013" s="76">
        <f>IF($E6013="","",IFERROR(VLOOKUP(TRIM(E6013&amp;""),'Référentiel Articles'!$A$2:$F$634,5,FALSE),""))</f>
      </c>
      <c r="H6013" s="77" t="str">
        <v/>
      </c>
      <c r="I6013" s="76">
        <f>IF($E6013="","",IFERROR(VLOOKUP(TRIM(E6013&amp;""),'Référentiel Articles'!$A$2:$F$634,6,FALSE),""))</f>
      </c>
      <c r="J6013" s="78">
        <f>IF(OR($E6013="",$H6013=""),"",$H6013*$I6013)</f>
      </c>
      <c r="K6013" s="79" t="str">
        <v/>
      </c>
    </row>
    <row r="6014">
      <c r="A6014" s="81" t="str">
        <v/>
      </c>
      <c r="B6014" s="81" t="str">
        <v/>
      </c>
      <c r="C6014" s="83">
        <f>IF($E6014="","",IFERROR(VLOOKUP(TRIM(E6014&amp;""),'Référentiel Articles'!$A$2:$F$634,2,FALSE),""))</f>
      </c>
      <c r="D6014" s="83">
        <f>IF($E6014="","",IFERROR(VLOOKUP(TRIM(E6014&amp;""),'Référentiel Articles'!$A$2:$F$634,3,FALSE),""))</f>
      </c>
      <c r="E6014" s="81" t="str">
        <v/>
      </c>
      <c r="F6014" s="83">
        <f>IF($E6014="","",IFERROR(VLOOKUP(TRIM(E6014&amp;""),'Référentiel Articles'!$A$2:$F$634,4,FALSE),""))</f>
      </c>
      <c r="G6014" s="84">
        <f>IF($E6014="","",IFERROR(VLOOKUP(TRIM(E6014&amp;""),'Référentiel Articles'!$A$2:$F$634,5,FALSE),""))</f>
      </c>
      <c r="H6014" s="85" t="str">
        <v/>
      </c>
      <c r="I6014" s="84">
        <f>IF($E6014="","",IFERROR(VLOOKUP(TRIM(E6014&amp;""),'Référentiel Articles'!$A$2:$F$634,6,FALSE),""))</f>
      </c>
      <c r="J6014" s="90">
        <f>IF(OR($E6014="",$H6014=""),"",$H6014*$I6014)</f>
      </c>
      <c r="K6014" s="87" t="str">
        <v/>
      </c>
    </row>
    <row r="6015">
      <c r="A6015" s="74" t="str">
        <v/>
      </c>
      <c r="B6015" s="74" t="str">
        <v/>
      </c>
      <c r="C6015" s="75">
        <f>IF($E6015="","",IFERROR(VLOOKUP(TRIM(E6015&amp;""),'Référentiel Articles'!$A$2:$F$634,2,FALSE),""))</f>
      </c>
      <c r="D6015" s="75">
        <f>IF($E6015="","",IFERROR(VLOOKUP(TRIM(E6015&amp;""),'Référentiel Articles'!$A$2:$F$634,3,FALSE),""))</f>
      </c>
      <c r="E6015" s="74" t="str">
        <v/>
      </c>
      <c r="F6015" s="75">
        <f>IF($E6015="","",IFERROR(VLOOKUP(TRIM(E6015&amp;""),'Référentiel Articles'!$A$2:$F$634,4,FALSE),""))</f>
      </c>
      <c r="G6015" s="76">
        <f>IF($E6015="","",IFERROR(VLOOKUP(TRIM(E6015&amp;""),'Référentiel Articles'!$A$2:$F$634,5,FALSE),""))</f>
      </c>
      <c r="H6015" s="77" t="str">
        <v/>
      </c>
      <c r="I6015" s="76">
        <f>IF($E6015="","",IFERROR(VLOOKUP(TRIM(E6015&amp;""),'Référentiel Articles'!$A$2:$F$634,6,FALSE),""))</f>
      </c>
      <c r="J6015" s="78">
        <f>IF(OR($E6015="",$H6015=""),"",$H6015*$I6015)</f>
      </c>
      <c r="K6015" s="79" t="str">
        <v/>
      </c>
    </row>
    <row r="6016">
      <c r="A6016" s="81" t="str">
        <v/>
      </c>
      <c r="B6016" s="81" t="str">
        <v/>
      </c>
      <c r="C6016" s="83">
        <f>IF($E6016="","",IFERROR(VLOOKUP(TRIM(E6016&amp;""),'Référentiel Articles'!$A$2:$F$634,2,FALSE),""))</f>
      </c>
      <c r="D6016" s="83">
        <f>IF($E6016="","",IFERROR(VLOOKUP(TRIM(E6016&amp;""),'Référentiel Articles'!$A$2:$F$634,3,FALSE),""))</f>
      </c>
      <c r="E6016" s="81" t="str">
        <v/>
      </c>
      <c r="F6016" s="83">
        <f>IF($E6016="","",IFERROR(VLOOKUP(TRIM(E6016&amp;""),'Référentiel Articles'!$A$2:$F$634,4,FALSE),""))</f>
      </c>
      <c r="G6016" s="84">
        <f>IF($E6016="","",IFERROR(VLOOKUP(TRIM(E6016&amp;""),'Référentiel Articles'!$A$2:$F$634,5,FALSE),""))</f>
      </c>
      <c r="H6016" s="85" t="str">
        <v/>
      </c>
      <c r="I6016" s="84">
        <f>IF($E6016="","",IFERROR(VLOOKUP(TRIM(E6016&amp;""),'Référentiel Articles'!$A$2:$F$634,6,FALSE),""))</f>
      </c>
      <c r="J6016" s="90">
        <f>IF(OR($E6016="",$H6016=""),"",$H6016*$I6016)</f>
      </c>
      <c r="K6016" s="87" t="str">
        <v/>
      </c>
    </row>
    <row r="6017">
      <c r="A6017" s="74" t="str">
        <v/>
      </c>
      <c r="B6017" s="74" t="str">
        <v/>
      </c>
      <c r="C6017" s="75">
        <f>IF($E6017="","",IFERROR(VLOOKUP(TRIM(E6017&amp;""),'Référentiel Articles'!$A$2:$F$634,2,FALSE),""))</f>
      </c>
      <c r="D6017" s="75">
        <f>IF($E6017="","",IFERROR(VLOOKUP(TRIM(E6017&amp;""),'Référentiel Articles'!$A$2:$F$634,3,FALSE),""))</f>
      </c>
      <c r="E6017" s="74" t="str">
        <v/>
      </c>
      <c r="F6017" s="75">
        <f>IF($E6017="","",IFERROR(VLOOKUP(TRIM(E6017&amp;""),'Référentiel Articles'!$A$2:$F$634,4,FALSE),""))</f>
      </c>
      <c r="G6017" s="76">
        <f>IF($E6017="","",IFERROR(VLOOKUP(TRIM(E6017&amp;""),'Référentiel Articles'!$A$2:$F$634,5,FALSE),""))</f>
      </c>
      <c r="H6017" s="77" t="str">
        <v/>
      </c>
      <c r="I6017" s="76">
        <f>IF($E6017="","",IFERROR(VLOOKUP(TRIM(E6017&amp;""),'Référentiel Articles'!$A$2:$F$634,6,FALSE),""))</f>
      </c>
      <c r="J6017" s="78">
        <f>IF(OR($E6017="",$H6017=""),"",$H6017*$I6017)</f>
      </c>
      <c r="K6017" s="79" t="str">
        <v/>
      </c>
    </row>
    <row r="6018">
      <c r="A6018" s="81" t="str">
        <v/>
      </c>
      <c r="B6018" s="81" t="str">
        <v/>
      </c>
      <c r="C6018" s="83">
        <f>IF($E6018="","",IFERROR(VLOOKUP(TRIM(E6018&amp;""),'Référentiel Articles'!$A$2:$F$634,2,FALSE),""))</f>
      </c>
      <c r="D6018" s="83">
        <f>IF($E6018="","",IFERROR(VLOOKUP(TRIM(E6018&amp;""),'Référentiel Articles'!$A$2:$F$634,3,FALSE),""))</f>
      </c>
      <c r="E6018" s="81" t="str">
        <v/>
      </c>
      <c r="F6018" s="83">
        <f>IF($E6018="","",IFERROR(VLOOKUP(TRIM(E6018&amp;""),'Référentiel Articles'!$A$2:$F$634,4,FALSE),""))</f>
      </c>
      <c r="G6018" s="84">
        <f>IF($E6018="","",IFERROR(VLOOKUP(TRIM(E6018&amp;""),'Référentiel Articles'!$A$2:$F$634,5,FALSE),""))</f>
      </c>
      <c r="H6018" s="85" t="str">
        <v/>
      </c>
      <c r="I6018" s="84">
        <f>IF($E6018="","",IFERROR(VLOOKUP(TRIM(E6018&amp;""),'Référentiel Articles'!$A$2:$F$634,6,FALSE),""))</f>
      </c>
      <c r="J6018" s="90">
        <f>IF(OR($E6018="",$H6018=""),"",$H6018*$I6018)</f>
      </c>
      <c r="K6018" s="87" t="str">
        <v/>
      </c>
    </row>
    <row r="6019">
      <c r="A6019" s="74" t="str">
        <v/>
      </c>
      <c r="B6019" s="74" t="str">
        <v/>
      </c>
      <c r="C6019" s="75">
        <f>IF($E6019="","",IFERROR(VLOOKUP(TRIM(E6019&amp;""),'Référentiel Articles'!$A$2:$F$634,2,FALSE),""))</f>
      </c>
      <c r="D6019" s="75">
        <f>IF($E6019="","",IFERROR(VLOOKUP(TRIM(E6019&amp;""),'Référentiel Articles'!$A$2:$F$634,3,FALSE),""))</f>
      </c>
      <c r="E6019" s="74" t="str">
        <v/>
      </c>
      <c r="F6019" s="75">
        <f>IF($E6019="","",IFERROR(VLOOKUP(TRIM(E6019&amp;""),'Référentiel Articles'!$A$2:$F$634,4,FALSE),""))</f>
      </c>
      <c r="G6019" s="76">
        <f>IF($E6019="","",IFERROR(VLOOKUP(TRIM(E6019&amp;""),'Référentiel Articles'!$A$2:$F$634,5,FALSE),""))</f>
      </c>
      <c r="H6019" s="77" t="str">
        <v/>
      </c>
      <c r="I6019" s="76">
        <f>IF($E6019="","",IFERROR(VLOOKUP(TRIM(E6019&amp;""),'Référentiel Articles'!$A$2:$F$634,6,FALSE),""))</f>
      </c>
      <c r="J6019" s="78">
        <f>IF(OR($E6019="",$H6019=""),"",$H6019*$I6019)</f>
      </c>
      <c r="K6019" s="79" t="str">
        <v/>
      </c>
    </row>
    <row r="6020">
      <c r="A6020" s="81" t="str">
        <v/>
      </c>
      <c r="B6020" s="81" t="str">
        <v/>
      </c>
      <c r="C6020" s="83">
        <f>IF($E6020="","",IFERROR(VLOOKUP(TRIM(E6020&amp;""),'Référentiel Articles'!$A$2:$F$634,2,FALSE),""))</f>
      </c>
      <c r="D6020" s="83">
        <f>IF($E6020="","",IFERROR(VLOOKUP(TRIM(E6020&amp;""),'Référentiel Articles'!$A$2:$F$634,3,FALSE),""))</f>
      </c>
      <c r="E6020" s="81" t="str">
        <v/>
      </c>
      <c r="F6020" s="83">
        <f>IF($E6020="","",IFERROR(VLOOKUP(TRIM(E6020&amp;""),'Référentiel Articles'!$A$2:$F$634,4,FALSE),""))</f>
      </c>
      <c r="G6020" s="84">
        <f>IF($E6020="","",IFERROR(VLOOKUP(TRIM(E6020&amp;""),'Référentiel Articles'!$A$2:$F$634,5,FALSE),""))</f>
      </c>
      <c r="H6020" s="85" t="str">
        <v/>
      </c>
      <c r="I6020" s="84">
        <f>IF($E6020="","",IFERROR(VLOOKUP(TRIM(E6020&amp;""),'Référentiel Articles'!$A$2:$F$634,6,FALSE),""))</f>
      </c>
      <c r="J6020" s="90">
        <f>IF(OR($E6020="",$H6020=""),"",$H6020*$I6020)</f>
      </c>
      <c r="K6020" s="87" t="str">
        <v/>
      </c>
    </row>
    <row r="6021">
      <c r="A6021" s="74" t="str">
        <v/>
      </c>
      <c r="B6021" s="74" t="str">
        <v/>
      </c>
      <c r="C6021" s="75">
        <f>IF($E6021="","",IFERROR(VLOOKUP(TRIM(E6021&amp;""),'Référentiel Articles'!$A$2:$F$634,2,FALSE),""))</f>
      </c>
      <c r="D6021" s="75">
        <f>IF($E6021="","",IFERROR(VLOOKUP(TRIM(E6021&amp;""),'Référentiel Articles'!$A$2:$F$634,3,FALSE),""))</f>
      </c>
      <c r="E6021" s="74" t="str">
        <v/>
      </c>
      <c r="F6021" s="75">
        <f>IF($E6021="","",IFERROR(VLOOKUP(TRIM(E6021&amp;""),'Référentiel Articles'!$A$2:$F$634,4,FALSE),""))</f>
      </c>
      <c r="G6021" s="76">
        <f>IF($E6021="","",IFERROR(VLOOKUP(TRIM(E6021&amp;""),'Référentiel Articles'!$A$2:$F$634,5,FALSE),""))</f>
      </c>
      <c r="H6021" s="77" t="str">
        <v/>
      </c>
      <c r="I6021" s="76">
        <f>IF($E6021="","",IFERROR(VLOOKUP(TRIM(E6021&amp;""),'Référentiel Articles'!$A$2:$F$634,6,FALSE),""))</f>
      </c>
      <c r="J6021" s="78">
        <f>IF(OR($E6021="",$H6021=""),"",$H6021*$I6021)</f>
      </c>
      <c r="K6021" s="79" t="str">
        <v/>
      </c>
    </row>
    <row r="6022">
      <c r="A6022" s="81" t="str">
        <v/>
      </c>
      <c r="B6022" s="81" t="str">
        <v/>
      </c>
      <c r="C6022" s="83">
        <f>IF($E6022="","",IFERROR(VLOOKUP(TRIM(E6022&amp;""),'Référentiel Articles'!$A$2:$F$634,2,FALSE),""))</f>
      </c>
      <c r="D6022" s="83">
        <f>IF($E6022="","",IFERROR(VLOOKUP(TRIM(E6022&amp;""),'Référentiel Articles'!$A$2:$F$634,3,FALSE),""))</f>
      </c>
      <c r="E6022" s="81" t="str">
        <v/>
      </c>
      <c r="F6022" s="83">
        <f>IF($E6022="","",IFERROR(VLOOKUP(TRIM(E6022&amp;""),'Référentiel Articles'!$A$2:$F$634,4,FALSE),""))</f>
      </c>
      <c r="G6022" s="84">
        <f>IF($E6022="","",IFERROR(VLOOKUP(TRIM(E6022&amp;""),'Référentiel Articles'!$A$2:$F$634,5,FALSE),""))</f>
      </c>
      <c r="H6022" s="85" t="str">
        <v/>
      </c>
      <c r="I6022" s="84">
        <f>IF($E6022="","",IFERROR(VLOOKUP(TRIM(E6022&amp;""),'Référentiel Articles'!$A$2:$F$634,6,FALSE),""))</f>
      </c>
      <c r="J6022" s="90">
        <f>IF(OR($E6022="",$H6022=""),"",$H6022*$I6022)</f>
      </c>
      <c r="K6022" s="87" t="str">
        <v/>
      </c>
    </row>
    <row r="6023">
      <c r="A6023" s="74" t="str">
        <v/>
      </c>
      <c r="B6023" s="74" t="str">
        <v/>
      </c>
      <c r="C6023" s="75">
        <f>IF($E6023="","",IFERROR(VLOOKUP(TRIM(E6023&amp;""),'Référentiel Articles'!$A$2:$F$634,2,FALSE),""))</f>
      </c>
      <c r="D6023" s="75">
        <f>IF($E6023="","",IFERROR(VLOOKUP(TRIM(E6023&amp;""),'Référentiel Articles'!$A$2:$F$634,3,FALSE),""))</f>
      </c>
      <c r="E6023" s="74" t="str">
        <v/>
      </c>
      <c r="F6023" s="75">
        <f>IF($E6023="","",IFERROR(VLOOKUP(TRIM(E6023&amp;""),'Référentiel Articles'!$A$2:$F$634,4,FALSE),""))</f>
      </c>
      <c r="G6023" s="76">
        <f>IF($E6023="","",IFERROR(VLOOKUP(TRIM(E6023&amp;""),'Référentiel Articles'!$A$2:$F$634,5,FALSE),""))</f>
      </c>
      <c r="H6023" s="77" t="str">
        <v/>
      </c>
      <c r="I6023" s="76">
        <f>IF($E6023="","",IFERROR(VLOOKUP(TRIM(E6023&amp;""),'Référentiel Articles'!$A$2:$F$634,6,FALSE),""))</f>
      </c>
      <c r="J6023" s="78">
        <f>IF(OR($E6023="",$H6023=""),"",$H6023*$I6023)</f>
      </c>
      <c r="K6023" s="79" t="str">
        <v/>
      </c>
    </row>
    <row r="6024">
      <c r="A6024" s="81" t="str">
        <v/>
      </c>
      <c r="B6024" s="81" t="str">
        <v/>
      </c>
      <c r="C6024" s="83">
        <f>IF($E6024="","",IFERROR(VLOOKUP(TRIM(E6024&amp;""),'Référentiel Articles'!$A$2:$F$634,2,FALSE),""))</f>
      </c>
      <c r="D6024" s="83">
        <f>IF($E6024="","",IFERROR(VLOOKUP(TRIM(E6024&amp;""),'Référentiel Articles'!$A$2:$F$634,3,FALSE),""))</f>
      </c>
      <c r="E6024" s="81" t="str">
        <v/>
      </c>
      <c r="F6024" s="83">
        <f>IF($E6024="","",IFERROR(VLOOKUP(TRIM(E6024&amp;""),'Référentiel Articles'!$A$2:$F$634,4,FALSE),""))</f>
      </c>
      <c r="G6024" s="84">
        <f>IF($E6024="","",IFERROR(VLOOKUP(TRIM(E6024&amp;""),'Référentiel Articles'!$A$2:$F$634,5,FALSE),""))</f>
      </c>
      <c r="H6024" s="85" t="str">
        <v/>
      </c>
      <c r="I6024" s="84">
        <f>IF($E6024="","",IFERROR(VLOOKUP(TRIM(E6024&amp;""),'Référentiel Articles'!$A$2:$F$634,6,FALSE),""))</f>
      </c>
      <c r="J6024" s="90">
        <f>IF(OR($E6024="",$H6024=""),"",$H6024*$I6024)</f>
      </c>
      <c r="K6024" s="87" t="str">
        <v/>
      </c>
    </row>
    <row r="6025">
      <c r="A6025" s="74" t="str">
        <v/>
      </c>
      <c r="B6025" s="74" t="str">
        <v/>
      </c>
      <c r="C6025" s="75">
        <f>IF($E6025="","",IFERROR(VLOOKUP(TRIM(E6025&amp;""),'Référentiel Articles'!$A$2:$F$634,2,FALSE),""))</f>
      </c>
      <c r="D6025" s="75">
        <f>IF($E6025="","",IFERROR(VLOOKUP(TRIM(E6025&amp;""),'Référentiel Articles'!$A$2:$F$634,3,FALSE),""))</f>
      </c>
      <c r="E6025" s="74" t="str">
        <v/>
      </c>
      <c r="F6025" s="75">
        <f>IF($E6025="","",IFERROR(VLOOKUP(TRIM(E6025&amp;""),'Référentiel Articles'!$A$2:$F$634,4,FALSE),""))</f>
      </c>
      <c r="G6025" s="76">
        <f>IF($E6025="","",IFERROR(VLOOKUP(TRIM(E6025&amp;""),'Référentiel Articles'!$A$2:$F$634,5,FALSE),""))</f>
      </c>
      <c r="H6025" s="77" t="str">
        <v/>
      </c>
      <c r="I6025" s="76">
        <f>IF($E6025="","",IFERROR(VLOOKUP(TRIM(E6025&amp;""),'Référentiel Articles'!$A$2:$F$634,6,FALSE),""))</f>
      </c>
      <c r="J6025" s="78">
        <f>IF(OR($E6025="",$H6025=""),"",$H6025*$I6025)</f>
      </c>
      <c r="K6025" s="79" t="str">
        <v/>
      </c>
    </row>
    <row r="6026">
      <c r="A6026" s="81" t="str">
        <v/>
      </c>
      <c r="B6026" s="81" t="str">
        <v/>
      </c>
      <c r="C6026" s="83">
        <f>IF($E6026="","",IFERROR(VLOOKUP(TRIM(E6026&amp;""),'Référentiel Articles'!$A$2:$F$634,2,FALSE),""))</f>
      </c>
      <c r="D6026" s="83">
        <f>IF($E6026="","",IFERROR(VLOOKUP(TRIM(E6026&amp;""),'Référentiel Articles'!$A$2:$F$634,3,FALSE),""))</f>
      </c>
      <c r="E6026" s="81" t="str">
        <v/>
      </c>
      <c r="F6026" s="83">
        <f>IF($E6026="","",IFERROR(VLOOKUP(TRIM(E6026&amp;""),'Référentiel Articles'!$A$2:$F$634,4,FALSE),""))</f>
      </c>
      <c r="G6026" s="84">
        <f>IF($E6026="","",IFERROR(VLOOKUP(TRIM(E6026&amp;""),'Référentiel Articles'!$A$2:$F$634,5,FALSE),""))</f>
      </c>
      <c r="H6026" s="85" t="str">
        <v/>
      </c>
      <c r="I6026" s="84">
        <f>IF($E6026="","",IFERROR(VLOOKUP(TRIM(E6026&amp;""),'Référentiel Articles'!$A$2:$F$634,6,FALSE),""))</f>
      </c>
      <c r="J6026" s="90">
        <f>IF(OR($E6026="",$H6026=""),"",$H6026*$I6026)</f>
      </c>
      <c r="K6026" s="87" t="str">
        <v/>
      </c>
    </row>
    <row r="6027">
      <c r="A6027" s="74" t="str">
        <v/>
      </c>
      <c r="B6027" s="74" t="str">
        <v/>
      </c>
      <c r="C6027" s="75">
        <f>IF($E6027="","",IFERROR(VLOOKUP(TRIM(E6027&amp;""),'Référentiel Articles'!$A$2:$F$634,2,FALSE),""))</f>
      </c>
      <c r="D6027" s="75">
        <f>IF($E6027="","",IFERROR(VLOOKUP(TRIM(E6027&amp;""),'Référentiel Articles'!$A$2:$F$634,3,FALSE),""))</f>
      </c>
      <c r="E6027" s="74" t="str">
        <v/>
      </c>
      <c r="F6027" s="75">
        <f>IF($E6027="","",IFERROR(VLOOKUP(TRIM(E6027&amp;""),'Référentiel Articles'!$A$2:$F$634,4,FALSE),""))</f>
      </c>
      <c r="G6027" s="76">
        <f>IF($E6027="","",IFERROR(VLOOKUP(TRIM(E6027&amp;""),'Référentiel Articles'!$A$2:$F$634,5,FALSE),""))</f>
      </c>
      <c r="H6027" s="77" t="str">
        <v/>
      </c>
      <c r="I6027" s="76">
        <f>IF($E6027="","",IFERROR(VLOOKUP(TRIM(E6027&amp;""),'Référentiel Articles'!$A$2:$F$634,6,FALSE),""))</f>
      </c>
      <c r="J6027" s="78">
        <f>IF(OR($E6027="",$H6027=""),"",$H6027*$I6027)</f>
      </c>
      <c r="K6027" s="79" t="str">
        <v/>
      </c>
    </row>
    <row r="6028">
      <c r="A6028" s="81" t="str">
        <v/>
      </c>
      <c r="B6028" s="81" t="str">
        <v/>
      </c>
      <c r="C6028" s="83">
        <f>IF($E6028="","",IFERROR(VLOOKUP(TRIM(E6028&amp;""),'Référentiel Articles'!$A$2:$F$634,2,FALSE),""))</f>
      </c>
      <c r="D6028" s="83">
        <f>IF($E6028="","",IFERROR(VLOOKUP(TRIM(E6028&amp;""),'Référentiel Articles'!$A$2:$F$634,3,FALSE),""))</f>
      </c>
      <c r="E6028" s="81" t="str">
        <v/>
      </c>
      <c r="F6028" s="83">
        <f>IF($E6028="","",IFERROR(VLOOKUP(TRIM(E6028&amp;""),'Référentiel Articles'!$A$2:$F$634,4,FALSE),""))</f>
      </c>
      <c r="G6028" s="84">
        <f>IF($E6028="","",IFERROR(VLOOKUP(TRIM(E6028&amp;""),'Référentiel Articles'!$A$2:$F$634,5,FALSE),""))</f>
      </c>
      <c r="H6028" s="85" t="str">
        <v/>
      </c>
      <c r="I6028" s="84">
        <f>IF($E6028="","",IFERROR(VLOOKUP(TRIM(E6028&amp;""),'Référentiel Articles'!$A$2:$F$634,6,FALSE),""))</f>
      </c>
      <c r="J6028" s="90">
        <f>IF(OR($E6028="",$H6028=""),"",$H6028*$I6028)</f>
      </c>
      <c r="K6028" s="87" t="str">
        <v/>
      </c>
    </row>
    <row r="6029">
      <c r="A6029" s="74" t="str">
        <v/>
      </c>
      <c r="B6029" s="74" t="str">
        <v/>
      </c>
      <c r="C6029" s="75">
        <f>IF($E6029="","",IFERROR(VLOOKUP(TRIM(E6029&amp;""),'Référentiel Articles'!$A$2:$F$634,2,FALSE),""))</f>
      </c>
      <c r="D6029" s="75">
        <f>IF($E6029="","",IFERROR(VLOOKUP(TRIM(E6029&amp;""),'Référentiel Articles'!$A$2:$F$634,3,FALSE),""))</f>
      </c>
      <c r="E6029" s="74" t="str">
        <v/>
      </c>
      <c r="F6029" s="75">
        <f>IF($E6029="","",IFERROR(VLOOKUP(TRIM(E6029&amp;""),'Référentiel Articles'!$A$2:$F$634,4,FALSE),""))</f>
      </c>
      <c r="G6029" s="76">
        <f>IF($E6029="","",IFERROR(VLOOKUP(TRIM(E6029&amp;""),'Référentiel Articles'!$A$2:$F$634,5,FALSE),""))</f>
      </c>
      <c r="H6029" s="77" t="str">
        <v/>
      </c>
      <c r="I6029" s="76">
        <f>IF($E6029="","",IFERROR(VLOOKUP(TRIM(E6029&amp;""),'Référentiel Articles'!$A$2:$F$634,6,FALSE),""))</f>
      </c>
      <c r="J6029" s="78">
        <f>IF(OR($E6029="",$H6029=""),"",$H6029*$I6029)</f>
      </c>
      <c r="K6029" s="79" t="str">
        <v/>
      </c>
    </row>
    <row r="6030">
      <c r="A6030" s="81" t="str">
        <v/>
      </c>
      <c r="B6030" s="81" t="str">
        <v/>
      </c>
      <c r="C6030" s="83">
        <f>IF($E6030="","",IFERROR(VLOOKUP(TRIM(E6030&amp;""),'Référentiel Articles'!$A$2:$F$634,2,FALSE),""))</f>
      </c>
      <c r="D6030" s="83">
        <f>IF($E6030="","",IFERROR(VLOOKUP(TRIM(E6030&amp;""),'Référentiel Articles'!$A$2:$F$634,3,FALSE),""))</f>
      </c>
      <c r="E6030" s="81" t="str">
        <v/>
      </c>
      <c r="F6030" s="83">
        <f>IF($E6030="","",IFERROR(VLOOKUP(TRIM(E6030&amp;""),'Référentiel Articles'!$A$2:$F$634,4,FALSE),""))</f>
      </c>
      <c r="G6030" s="84">
        <f>IF($E6030="","",IFERROR(VLOOKUP(TRIM(E6030&amp;""),'Référentiel Articles'!$A$2:$F$634,5,FALSE),""))</f>
      </c>
      <c r="H6030" s="85" t="str">
        <v/>
      </c>
      <c r="I6030" s="84">
        <f>IF($E6030="","",IFERROR(VLOOKUP(TRIM(E6030&amp;""),'Référentiel Articles'!$A$2:$F$634,6,FALSE),""))</f>
      </c>
      <c r="J6030" s="90">
        <f>IF(OR($E6030="",$H6030=""),"",$H6030*$I6030)</f>
      </c>
      <c r="K6030" s="87" t="str">
        <v/>
      </c>
    </row>
    <row r="6031">
      <c r="A6031" s="74" t="str">
        <v/>
      </c>
      <c r="B6031" s="74" t="str">
        <v/>
      </c>
      <c r="C6031" s="75">
        <f>IF($E6031="","",IFERROR(VLOOKUP(TRIM(E6031&amp;""),'Référentiel Articles'!$A$2:$F$634,2,FALSE),""))</f>
      </c>
      <c r="D6031" s="75">
        <f>IF($E6031="","",IFERROR(VLOOKUP(TRIM(E6031&amp;""),'Référentiel Articles'!$A$2:$F$634,3,FALSE),""))</f>
      </c>
      <c r="E6031" s="74" t="str">
        <v/>
      </c>
      <c r="F6031" s="75">
        <f>IF($E6031="","",IFERROR(VLOOKUP(TRIM(E6031&amp;""),'Référentiel Articles'!$A$2:$F$634,4,FALSE),""))</f>
      </c>
      <c r="G6031" s="76">
        <f>IF($E6031="","",IFERROR(VLOOKUP(TRIM(E6031&amp;""),'Référentiel Articles'!$A$2:$F$634,5,FALSE),""))</f>
      </c>
      <c r="H6031" s="77" t="str">
        <v/>
      </c>
      <c r="I6031" s="76">
        <f>IF($E6031="","",IFERROR(VLOOKUP(TRIM(E6031&amp;""),'Référentiel Articles'!$A$2:$F$634,6,FALSE),""))</f>
      </c>
      <c r="J6031" s="78">
        <f>IF(OR($E6031="",$H6031=""),"",$H6031*$I6031)</f>
      </c>
      <c r="K6031" s="79" t="str">
        <v/>
      </c>
    </row>
    <row r="6032">
      <c r="A6032" s="81" t="str">
        <v/>
      </c>
      <c r="B6032" s="81" t="str">
        <v/>
      </c>
      <c r="C6032" s="83">
        <f>IF($E6032="","",IFERROR(VLOOKUP(TRIM(E6032&amp;""),'Référentiel Articles'!$A$2:$F$634,2,FALSE),""))</f>
      </c>
      <c r="D6032" s="83">
        <f>IF($E6032="","",IFERROR(VLOOKUP(TRIM(E6032&amp;""),'Référentiel Articles'!$A$2:$F$634,3,FALSE),""))</f>
      </c>
      <c r="E6032" s="81" t="str">
        <v/>
      </c>
      <c r="F6032" s="83">
        <f>IF($E6032="","",IFERROR(VLOOKUP(TRIM(E6032&amp;""),'Référentiel Articles'!$A$2:$F$634,4,FALSE),""))</f>
      </c>
      <c r="G6032" s="84">
        <f>IF($E6032="","",IFERROR(VLOOKUP(TRIM(E6032&amp;""),'Référentiel Articles'!$A$2:$F$634,5,FALSE),""))</f>
      </c>
      <c r="H6032" s="85" t="str">
        <v/>
      </c>
      <c r="I6032" s="84">
        <f>IF($E6032="","",IFERROR(VLOOKUP(TRIM(E6032&amp;""),'Référentiel Articles'!$A$2:$F$634,6,FALSE),""))</f>
      </c>
      <c r="J6032" s="90">
        <f>IF(OR($E6032="",$H6032=""),"",$H6032*$I6032)</f>
      </c>
      <c r="K6032" s="87" t="str">
        <v/>
      </c>
    </row>
    <row r="6033">
      <c r="A6033" s="74" t="str">
        <v/>
      </c>
      <c r="B6033" s="74" t="str">
        <v/>
      </c>
      <c r="C6033" s="75">
        <f>IF($E6033="","",IFERROR(VLOOKUP(TRIM(E6033&amp;""),'Référentiel Articles'!$A$2:$F$634,2,FALSE),""))</f>
      </c>
      <c r="D6033" s="75">
        <f>IF($E6033="","",IFERROR(VLOOKUP(TRIM(E6033&amp;""),'Référentiel Articles'!$A$2:$F$634,3,FALSE),""))</f>
      </c>
      <c r="E6033" s="74" t="str">
        <v/>
      </c>
      <c r="F6033" s="75">
        <f>IF($E6033="","",IFERROR(VLOOKUP(TRIM(E6033&amp;""),'Référentiel Articles'!$A$2:$F$634,4,FALSE),""))</f>
      </c>
      <c r="G6033" s="76">
        <f>IF($E6033="","",IFERROR(VLOOKUP(TRIM(E6033&amp;""),'Référentiel Articles'!$A$2:$F$634,5,FALSE),""))</f>
      </c>
      <c r="H6033" s="77" t="str">
        <v/>
      </c>
      <c r="I6033" s="76">
        <f>IF($E6033="","",IFERROR(VLOOKUP(TRIM(E6033&amp;""),'Référentiel Articles'!$A$2:$F$634,6,FALSE),""))</f>
      </c>
      <c r="J6033" s="78">
        <f>IF(OR($E6033="",$H6033=""),"",$H6033*$I6033)</f>
      </c>
      <c r="K6033" s="79" t="str">
        <v/>
      </c>
    </row>
    <row r="6034">
      <c r="A6034" s="81" t="str">
        <v/>
      </c>
      <c r="B6034" s="81" t="str">
        <v/>
      </c>
      <c r="C6034" s="83">
        <f>IF($E6034="","",IFERROR(VLOOKUP(TRIM(E6034&amp;""),'Référentiel Articles'!$A$2:$F$634,2,FALSE),""))</f>
      </c>
      <c r="D6034" s="83">
        <f>IF($E6034="","",IFERROR(VLOOKUP(TRIM(E6034&amp;""),'Référentiel Articles'!$A$2:$F$634,3,FALSE),""))</f>
      </c>
      <c r="E6034" s="81" t="str">
        <v/>
      </c>
      <c r="F6034" s="83">
        <f>IF($E6034="","",IFERROR(VLOOKUP(TRIM(E6034&amp;""),'Référentiel Articles'!$A$2:$F$634,4,FALSE),""))</f>
      </c>
      <c r="G6034" s="84">
        <f>IF($E6034="","",IFERROR(VLOOKUP(TRIM(E6034&amp;""),'Référentiel Articles'!$A$2:$F$634,5,FALSE),""))</f>
      </c>
      <c r="H6034" s="85" t="str">
        <v/>
      </c>
      <c r="I6034" s="84">
        <f>IF($E6034="","",IFERROR(VLOOKUP(TRIM(E6034&amp;""),'Référentiel Articles'!$A$2:$F$634,6,FALSE),""))</f>
      </c>
      <c r="J6034" s="90">
        <f>IF(OR($E6034="",$H6034=""),"",$H6034*$I6034)</f>
      </c>
      <c r="K6034" s="87" t="str">
        <v/>
      </c>
    </row>
    <row r="6035">
      <c r="A6035" s="74" t="str">
        <v/>
      </c>
      <c r="B6035" s="74" t="str">
        <v/>
      </c>
      <c r="C6035" s="75">
        <f>IF($E6035="","",IFERROR(VLOOKUP(TRIM(E6035&amp;""),'Référentiel Articles'!$A$2:$F$634,2,FALSE),""))</f>
      </c>
      <c r="D6035" s="75">
        <f>IF($E6035="","",IFERROR(VLOOKUP(TRIM(E6035&amp;""),'Référentiel Articles'!$A$2:$F$634,3,FALSE),""))</f>
      </c>
      <c r="E6035" s="74" t="str">
        <v/>
      </c>
      <c r="F6035" s="75">
        <f>IF($E6035="","",IFERROR(VLOOKUP(TRIM(E6035&amp;""),'Référentiel Articles'!$A$2:$F$634,4,FALSE),""))</f>
      </c>
      <c r="G6035" s="76">
        <f>IF($E6035="","",IFERROR(VLOOKUP(TRIM(E6035&amp;""),'Référentiel Articles'!$A$2:$F$634,5,FALSE),""))</f>
      </c>
      <c r="H6035" s="77" t="str">
        <v/>
      </c>
      <c r="I6035" s="76">
        <f>IF($E6035="","",IFERROR(VLOOKUP(TRIM(E6035&amp;""),'Référentiel Articles'!$A$2:$F$634,6,FALSE),""))</f>
      </c>
      <c r="J6035" s="78">
        <f>IF(OR($E6035="",$H6035=""),"",$H6035*$I6035)</f>
      </c>
      <c r="K6035" s="79" t="str">
        <v/>
      </c>
    </row>
    <row r="6036">
      <c r="A6036" s="81" t="str">
        <v/>
      </c>
      <c r="B6036" s="81" t="str">
        <v/>
      </c>
      <c r="C6036" s="83">
        <f>IF($E6036="","",IFERROR(VLOOKUP(TRIM(E6036&amp;""),'Référentiel Articles'!$A$2:$F$634,2,FALSE),""))</f>
      </c>
      <c r="D6036" s="83">
        <f>IF($E6036="","",IFERROR(VLOOKUP(TRIM(E6036&amp;""),'Référentiel Articles'!$A$2:$F$634,3,FALSE),""))</f>
      </c>
      <c r="E6036" s="81" t="str">
        <v/>
      </c>
      <c r="F6036" s="83">
        <f>IF($E6036="","",IFERROR(VLOOKUP(TRIM(E6036&amp;""),'Référentiel Articles'!$A$2:$F$634,4,FALSE),""))</f>
      </c>
      <c r="G6036" s="84">
        <f>IF($E6036="","",IFERROR(VLOOKUP(TRIM(E6036&amp;""),'Référentiel Articles'!$A$2:$F$634,5,FALSE),""))</f>
      </c>
      <c r="H6036" s="85" t="str">
        <v/>
      </c>
      <c r="I6036" s="84">
        <f>IF($E6036="","",IFERROR(VLOOKUP(TRIM(E6036&amp;""),'Référentiel Articles'!$A$2:$F$634,6,FALSE),""))</f>
      </c>
      <c r="J6036" s="90">
        <f>IF(OR($E6036="",$H6036=""),"",$H6036*$I6036)</f>
      </c>
      <c r="K6036" s="87" t="str">
        <v/>
      </c>
    </row>
    <row r="6037">
      <c r="A6037" s="74" t="str">
        <v/>
      </c>
      <c r="B6037" s="74" t="str">
        <v/>
      </c>
      <c r="C6037" s="75">
        <f>IF($E6037="","",IFERROR(VLOOKUP(TRIM(E6037&amp;""),'Référentiel Articles'!$A$2:$F$634,2,FALSE),""))</f>
      </c>
      <c r="D6037" s="75">
        <f>IF($E6037="","",IFERROR(VLOOKUP(TRIM(E6037&amp;""),'Référentiel Articles'!$A$2:$F$634,3,FALSE),""))</f>
      </c>
      <c r="E6037" s="74" t="str">
        <v/>
      </c>
      <c r="F6037" s="75">
        <f>IF($E6037="","",IFERROR(VLOOKUP(TRIM(E6037&amp;""),'Référentiel Articles'!$A$2:$F$634,4,FALSE),""))</f>
      </c>
      <c r="G6037" s="76">
        <f>IF($E6037="","",IFERROR(VLOOKUP(TRIM(E6037&amp;""),'Référentiel Articles'!$A$2:$F$634,5,FALSE),""))</f>
      </c>
      <c r="H6037" s="77" t="str">
        <v/>
      </c>
      <c r="I6037" s="76">
        <f>IF($E6037="","",IFERROR(VLOOKUP(TRIM(E6037&amp;""),'Référentiel Articles'!$A$2:$F$634,6,FALSE),""))</f>
      </c>
      <c r="J6037" s="78">
        <f>IF(OR($E6037="",$H6037=""),"",$H6037*$I6037)</f>
      </c>
      <c r="K6037" s="79" t="str">
        <v/>
      </c>
    </row>
    <row r="6038">
      <c r="A6038" s="81" t="str">
        <v/>
      </c>
      <c r="B6038" s="81" t="str">
        <v/>
      </c>
      <c r="C6038" s="83">
        <f>IF($E6038="","",IFERROR(VLOOKUP(TRIM(E6038&amp;""),'Référentiel Articles'!$A$2:$F$634,2,FALSE),""))</f>
      </c>
      <c r="D6038" s="83">
        <f>IF($E6038="","",IFERROR(VLOOKUP(TRIM(E6038&amp;""),'Référentiel Articles'!$A$2:$F$634,3,FALSE),""))</f>
      </c>
      <c r="E6038" s="81" t="str">
        <v/>
      </c>
      <c r="F6038" s="83">
        <f>IF($E6038="","",IFERROR(VLOOKUP(TRIM(E6038&amp;""),'Référentiel Articles'!$A$2:$F$634,4,FALSE),""))</f>
      </c>
      <c r="G6038" s="84">
        <f>IF($E6038="","",IFERROR(VLOOKUP(TRIM(E6038&amp;""),'Référentiel Articles'!$A$2:$F$634,5,FALSE),""))</f>
      </c>
      <c r="H6038" s="85" t="str">
        <v/>
      </c>
      <c r="I6038" s="84">
        <f>IF($E6038="","",IFERROR(VLOOKUP(TRIM(E6038&amp;""),'Référentiel Articles'!$A$2:$F$634,6,FALSE),""))</f>
      </c>
      <c r="J6038" s="90">
        <f>IF(OR($E6038="",$H6038=""),"",$H6038*$I6038)</f>
      </c>
      <c r="K6038" s="87" t="str">
        <v/>
      </c>
    </row>
    <row r="6039">
      <c r="A6039" s="74" t="str">
        <v/>
      </c>
      <c r="B6039" s="74" t="str">
        <v/>
      </c>
      <c r="C6039" s="75">
        <f>IF($E6039="","",IFERROR(VLOOKUP(TRIM(E6039&amp;""),'Référentiel Articles'!$A$2:$F$634,2,FALSE),""))</f>
      </c>
      <c r="D6039" s="75">
        <f>IF($E6039="","",IFERROR(VLOOKUP(TRIM(E6039&amp;""),'Référentiel Articles'!$A$2:$F$634,3,FALSE),""))</f>
      </c>
      <c r="E6039" s="74" t="str">
        <v/>
      </c>
      <c r="F6039" s="75">
        <f>IF($E6039="","",IFERROR(VLOOKUP(TRIM(E6039&amp;""),'Référentiel Articles'!$A$2:$F$634,4,FALSE),""))</f>
      </c>
      <c r="G6039" s="76">
        <f>IF($E6039="","",IFERROR(VLOOKUP(TRIM(E6039&amp;""),'Référentiel Articles'!$A$2:$F$634,5,FALSE),""))</f>
      </c>
      <c r="H6039" s="77" t="str">
        <v/>
      </c>
      <c r="I6039" s="76">
        <f>IF($E6039="","",IFERROR(VLOOKUP(TRIM(E6039&amp;""),'Référentiel Articles'!$A$2:$F$634,6,FALSE),""))</f>
      </c>
      <c r="J6039" s="78">
        <f>IF(OR($E6039="",$H6039=""),"",$H6039*$I6039)</f>
      </c>
      <c r="K6039" s="79" t="str">
        <v/>
      </c>
    </row>
    <row r="6040">
      <c r="A6040" s="81" t="str">
        <v/>
      </c>
      <c r="B6040" s="81" t="str">
        <v/>
      </c>
      <c r="C6040" s="83">
        <f>IF($E6040="","",IFERROR(VLOOKUP(TRIM(E6040&amp;""),'Référentiel Articles'!$A$2:$F$634,2,FALSE),""))</f>
      </c>
      <c r="D6040" s="83">
        <f>IF($E6040="","",IFERROR(VLOOKUP(TRIM(E6040&amp;""),'Référentiel Articles'!$A$2:$F$634,3,FALSE),""))</f>
      </c>
      <c r="E6040" s="81" t="str">
        <v/>
      </c>
      <c r="F6040" s="83">
        <f>IF($E6040="","",IFERROR(VLOOKUP(TRIM(E6040&amp;""),'Référentiel Articles'!$A$2:$F$634,4,FALSE),""))</f>
      </c>
      <c r="G6040" s="84">
        <f>IF($E6040="","",IFERROR(VLOOKUP(TRIM(E6040&amp;""),'Référentiel Articles'!$A$2:$F$634,5,FALSE),""))</f>
      </c>
      <c r="H6040" s="85" t="str">
        <v/>
      </c>
      <c r="I6040" s="84">
        <f>IF($E6040="","",IFERROR(VLOOKUP(TRIM(E6040&amp;""),'Référentiel Articles'!$A$2:$F$634,6,FALSE),""))</f>
      </c>
      <c r="J6040" s="90">
        <f>IF(OR($E6040="",$H6040=""),"",$H6040*$I6040)</f>
      </c>
      <c r="K6040" s="87" t="str">
        <v/>
      </c>
    </row>
    <row r="6041">
      <c r="A6041" s="74" t="str">
        <v/>
      </c>
      <c r="B6041" s="74" t="str">
        <v/>
      </c>
      <c r="C6041" s="75">
        <f>IF($E6041="","",IFERROR(VLOOKUP(TRIM(E6041&amp;""),'Référentiel Articles'!$A$2:$F$634,2,FALSE),""))</f>
      </c>
      <c r="D6041" s="75">
        <f>IF($E6041="","",IFERROR(VLOOKUP(TRIM(E6041&amp;""),'Référentiel Articles'!$A$2:$F$634,3,FALSE),""))</f>
      </c>
      <c r="E6041" s="74" t="str">
        <v/>
      </c>
      <c r="F6041" s="75">
        <f>IF($E6041="","",IFERROR(VLOOKUP(TRIM(E6041&amp;""),'Référentiel Articles'!$A$2:$F$634,4,FALSE),""))</f>
      </c>
      <c r="G6041" s="76">
        <f>IF($E6041="","",IFERROR(VLOOKUP(TRIM(E6041&amp;""),'Référentiel Articles'!$A$2:$F$634,5,FALSE),""))</f>
      </c>
      <c r="H6041" s="77" t="str">
        <v/>
      </c>
      <c r="I6041" s="76">
        <f>IF($E6041="","",IFERROR(VLOOKUP(TRIM(E6041&amp;""),'Référentiel Articles'!$A$2:$F$634,6,FALSE),""))</f>
      </c>
      <c r="J6041" s="78">
        <f>IF(OR($E6041="",$H6041=""),"",$H6041*$I6041)</f>
      </c>
      <c r="K6041" s="79" t="str">
        <v/>
      </c>
    </row>
    <row r="6042">
      <c r="A6042" s="81" t="str">
        <v/>
      </c>
      <c r="B6042" s="81" t="str">
        <v/>
      </c>
      <c r="C6042" s="83">
        <f>IF($E6042="","",IFERROR(VLOOKUP(TRIM(E6042&amp;""),'Référentiel Articles'!$A$2:$F$634,2,FALSE),""))</f>
      </c>
      <c r="D6042" s="83">
        <f>IF($E6042="","",IFERROR(VLOOKUP(TRIM(E6042&amp;""),'Référentiel Articles'!$A$2:$F$634,3,FALSE),""))</f>
      </c>
      <c r="E6042" s="81" t="str">
        <v/>
      </c>
      <c r="F6042" s="83">
        <f>IF($E6042="","",IFERROR(VLOOKUP(TRIM(E6042&amp;""),'Référentiel Articles'!$A$2:$F$634,4,FALSE),""))</f>
      </c>
      <c r="G6042" s="84">
        <f>IF($E6042="","",IFERROR(VLOOKUP(TRIM(E6042&amp;""),'Référentiel Articles'!$A$2:$F$634,5,FALSE),""))</f>
      </c>
      <c r="H6042" s="85" t="str">
        <v/>
      </c>
      <c r="I6042" s="84">
        <f>IF($E6042="","",IFERROR(VLOOKUP(TRIM(E6042&amp;""),'Référentiel Articles'!$A$2:$F$634,6,FALSE),""))</f>
      </c>
      <c r="J6042" s="90">
        <f>IF(OR($E6042="",$H6042=""),"",$H6042*$I6042)</f>
      </c>
      <c r="K6042" s="87" t="str">
        <v/>
      </c>
    </row>
    <row r="6043">
      <c r="A6043" s="74" t="str">
        <v/>
      </c>
      <c r="B6043" s="74" t="str">
        <v/>
      </c>
      <c r="C6043" s="75">
        <f>IF($E6043="","",IFERROR(VLOOKUP(TRIM(E6043&amp;""),'Référentiel Articles'!$A$2:$F$634,2,FALSE),""))</f>
      </c>
      <c r="D6043" s="75">
        <f>IF($E6043="","",IFERROR(VLOOKUP(TRIM(E6043&amp;""),'Référentiel Articles'!$A$2:$F$634,3,FALSE),""))</f>
      </c>
      <c r="E6043" s="74" t="str">
        <v/>
      </c>
      <c r="F6043" s="75">
        <f>IF($E6043="","",IFERROR(VLOOKUP(TRIM(E6043&amp;""),'Référentiel Articles'!$A$2:$F$634,4,FALSE),""))</f>
      </c>
      <c r="G6043" s="76">
        <f>IF($E6043="","",IFERROR(VLOOKUP(TRIM(E6043&amp;""),'Référentiel Articles'!$A$2:$F$634,5,FALSE),""))</f>
      </c>
      <c r="H6043" s="77" t="str">
        <v/>
      </c>
      <c r="I6043" s="76">
        <f>IF($E6043="","",IFERROR(VLOOKUP(TRIM(E6043&amp;""),'Référentiel Articles'!$A$2:$F$634,6,FALSE),""))</f>
      </c>
      <c r="J6043" s="78">
        <f>IF(OR($E6043="",$H6043=""),"",$H6043*$I6043)</f>
      </c>
      <c r="K6043" s="79" t="str">
        <v/>
      </c>
    </row>
    <row r="6044">
      <c r="A6044" s="81" t="str">
        <v/>
      </c>
      <c r="B6044" s="81" t="str">
        <v/>
      </c>
      <c r="C6044" s="83">
        <f>IF($E6044="","",IFERROR(VLOOKUP(TRIM(E6044&amp;""),'Référentiel Articles'!$A$2:$F$634,2,FALSE),""))</f>
      </c>
      <c r="D6044" s="83">
        <f>IF($E6044="","",IFERROR(VLOOKUP(TRIM(E6044&amp;""),'Référentiel Articles'!$A$2:$F$634,3,FALSE),""))</f>
      </c>
      <c r="E6044" s="81" t="str">
        <v/>
      </c>
      <c r="F6044" s="83">
        <f>IF($E6044="","",IFERROR(VLOOKUP(TRIM(E6044&amp;""),'Référentiel Articles'!$A$2:$F$634,4,FALSE),""))</f>
      </c>
      <c r="G6044" s="84">
        <f>IF($E6044="","",IFERROR(VLOOKUP(TRIM(E6044&amp;""),'Référentiel Articles'!$A$2:$F$634,5,FALSE),""))</f>
      </c>
      <c r="H6044" s="85" t="str">
        <v/>
      </c>
      <c r="I6044" s="84">
        <f>IF($E6044="","",IFERROR(VLOOKUP(TRIM(E6044&amp;""),'Référentiel Articles'!$A$2:$F$634,6,FALSE),""))</f>
      </c>
      <c r="J6044" s="90">
        <f>IF(OR($E6044="",$H6044=""),"",$H6044*$I6044)</f>
      </c>
      <c r="K6044" s="87" t="str">
        <v/>
      </c>
    </row>
    <row r="6045">
      <c r="A6045" s="74" t="str">
        <v/>
      </c>
      <c r="B6045" s="74" t="str">
        <v/>
      </c>
      <c r="C6045" s="75">
        <f>IF($E6045="","",IFERROR(VLOOKUP(TRIM(E6045&amp;""),'Référentiel Articles'!$A$2:$F$634,2,FALSE),""))</f>
      </c>
      <c r="D6045" s="75">
        <f>IF($E6045="","",IFERROR(VLOOKUP(TRIM(E6045&amp;""),'Référentiel Articles'!$A$2:$F$634,3,FALSE),""))</f>
      </c>
      <c r="E6045" s="74" t="str">
        <v/>
      </c>
      <c r="F6045" s="75">
        <f>IF($E6045="","",IFERROR(VLOOKUP(TRIM(E6045&amp;""),'Référentiel Articles'!$A$2:$F$634,4,FALSE),""))</f>
      </c>
      <c r="G6045" s="76">
        <f>IF($E6045="","",IFERROR(VLOOKUP(TRIM(E6045&amp;""),'Référentiel Articles'!$A$2:$F$634,5,FALSE),""))</f>
      </c>
      <c r="H6045" s="77" t="str">
        <v/>
      </c>
      <c r="I6045" s="76">
        <f>IF($E6045="","",IFERROR(VLOOKUP(TRIM(E6045&amp;""),'Référentiel Articles'!$A$2:$F$634,6,FALSE),""))</f>
      </c>
      <c r="J6045" s="78">
        <f>IF(OR($E6045="",$H6045=""),"",$H6045*$I6045)</f>
      </c>
      <c r="K6045" s="79" t="str">
        <v/>
      </c>
    </row>
    <row r="6046">
      <c r="A6046" s="81" t="str">
        <v/>
      </c>
      <c r="B6046" s="81" t="str">
        <v/>
      </c>
      <c r="C6046" s="83">
        <f>IF($E6046="","",IFERROR(VLOOKUP(TRIM(E6046&amp;""),'Référentiel Articles'!$A$2:$F$634,2,FALSE),""))</f>
      </c>
      <c r="D6046" s="83">
        <f>IF($E6046="","",IFERROR(VLOOKUP(TRIM(E6046&amp;""),'Référentiel Articles'!$A$2:$F$634,3,FALSE),""))</f>
      </c>
      <c r="E6046" s="81" t="str">
        <v/>
      </c>
      <c r="F6046" s="83">
        <f>IF($E6046="","",IFERROR(VLOOKUP(TRIM(E6046&amp;""),'Référentiel Articles'!$A$2:$F$634,4,FALSE),""))</f>
      </c>
      <c r="G6046" s="84">
        <f>IF($E6046="","",IFERROR(VLOOKUP(TRIM(E6046&amp;""),'Référentiel Articles'!$A$2:$F$634,5,FALSE),""))</f>
      </c>
      <c r="H6046" s="85" t="str">
        <v/>
      </c>
      <c r="I6046" s="84">
        <f>IF($E6046="","",IFERROR(VLOOKUP(TRIM(E6046&amp;""),'Référentiel Articles'!$A$2:$F$634,6,FALSE),""))</f>
      </c>
      <c r="J6046" s="90">
        <f>IF(OR($E6046="",$H6046=""),"",$H6046*$I6046)</f>
      </c>
      <c r="K6046" s="87" t="str">
        <v/>
      </c>
    </row>
    <row r="6047">
      <c r="A6047" s="74" t="str">
        <v/>
      </c>
      <c r="B6047" s="74" t="str">
        <v/>
      </c>
      <c r="C6047" s="75">
        <f>IF($E6047="","",IFERROR(VLOOKUP(TRIM(E6047&amp;""),'Référentiel Articles'!$A$2:$F$634,2,FALSE),""))</f>
      </c>
      <c r="D6047" s="75">
        <f>IF($E6047="","",IFERROR(VLOOKUP(TRIM(E6047&amp;""),'Référentiel Articles'!$A$2:$F$634,3,FALSE),""))</f>
      </c>
      <c r="E6047" s="74" t="str">
        <v/>
      </c>
      <c r="F6047" s="75">
        <f>IF($E6047="","",IFERROR(VLOOKUP(TRIM(E6047&amp;""),'Référentiel Articles'!$A$2:$F$634,4,FALSE),""))</f>
      </c>
      <c r="G6047" s="76">
        <f>IF($E6047="","",IFERROR(VLOOKUP(TRIM(E6047&amp;""),'Référentiel Articles'!$A$2:$F$634,5,FALSE),""))</f>
      </c>
      <c r="H6047" s="77" t="str">
        <v/>
      </c>
      <c r="I6047" s="76">
        <f>IF($E6047="","",IFERROR(VLOOKUP(TRIM(E6047&amp;""),'Référentiel Articles'!$A$2:$F$634,6,FALSE),""))</f>
      </c>
      <c r="J6047" s="78">
        <f>IF(OR($E6047="",$H6047=""),"",$H6047*$I6047)</f>
      </c>
      <c r="K6047" s="79" t="str">
        <v/>
      </c>
    </row>
    <row r="6048">
      <c r="A6048" s="81" t="str">
        <v/>
      </c>
      <c r="B6048" s="81" t="str">
        <v/>
      </c>
      <c r="C6048" s="83">
        <f>IF($E6048="","",IFERROR(VLOOKUP(TRIM(E6048&amp;""),'Référentiel Articles'!$A$2:$F$634,2,FALSE),""))</f>
      </c>
      <c r="D6048" s="83">
        <f>IF($E6048="","",IFERROR(VLOOKUP(TRIM(E6048&amp;""),'Référentiel Articles'!$A$2:$F$634,3,FALSE),""))</f>
      </c>
      <c r="E6048" s="81" t="str">
        <v/>
      </c>
      <c r="F6048" s="83">
        <f>IF($E6048="","",IFERROR(VLOOKUP(TRIM(E6048&amp;""),'Référentiel Articles'!$A$2:$F$634,4,FALSE),""))</f>
      </c>
      <c r="G6048" s="84">
        <f>IF($E6048="","",IFERROR(VLOOKUP(TRIM(E6048&amp;""),'Référentiel Articles'!$A$2:$F$634,5,FALSE),""))</f>
      </c>
      <c r="H6048" s="85" t="str">
        <v/>
      </c>
      <c r="I6048" s="84">
        <f>IF($E6048="","",IFERROR(VLOOKUP(TRIM(E6048&amp;""),'Référentiel Articles'!$A$2:$F$634,6,FALSE),""))</f>
      </c>
      <c r="J6048" s="90">
        <f>IF(OR($E6048="",$H6048=""),"",$H6048*$I6048)</f>
      </c>
      <c r="K6048" s="87" t="str">
        <v/>
      </c>
    </row>
    <row r="6049">
      <c r="A6049" s="74" t="str">
        <v/>
      </c>
      <c r="B6049" s="74" t="str">
        <v/>
      </c>
      <c r="C6049" s="75">
        <f>IF($E6049="","",IFERROR(VLOOKUP(TRIM(E6049&amp;""),'Référentiel Articles'!$A$2:$F$634,2,FALSE),""))</f>
      </c>
      <c r="D6049" s="75">
        <f>IF($E6049="","",IFERROR(VLOOKUP(TRIM(E6049&amp;""),'Référentiel Articles'!$A$2:$F$634,3,FALSE),""))</f>
      </c>
      <c r="E6049" s="74" t="str">
        <v/>
      </c>
      <c r="F6049" s="75">
        <f>IF($E6049="","",IFERROR(VLOOKUP(TRIM(E6049&amp;""),'Référentiel Articles'!$A$2:$F$634,4,FALSE),""))</f>
      </c>
      <c r="G6049" s="76">
        <f>IF($E6049="","",IFERROR(VLOOKUP(TRIM(E6049&amp;""),'Référentiel Articles'!$A$2:$F$634,5,FALSE),""))</f>
      </c>
      <c r="H6049" s="77" t="str">
        <v/>
      </c>
      <c r="I6049" s="76">
        <f>IF($E6049="","",IFERROR(VLOOKUP(TRIM(E6049&amp;""),'Référentiel Articles'!$A$2:$F$634,6,FALSE),""))</f>
      </c>
      <c r="J6049" s="78">
        <f>IF(OR($E6049="",$H6049=""),"",$H6049*$I6049)</f>
      </c>
      <c r="K6049" s="79" t="str">
        <v/>
      </c>
    </row>
    <row r="6050">
      <c r="A6050" s="81" t="str">
        <v/>
      </c>
      <c r="B6050" s="81" t="str">
        <v/>
      </c>
      <c r="C6050" s="83">
        <f>IF($E6050="","",IFERROR(VLOOKUP(TRIM(E6050&amp;""),'Référentiel Articles'!$A$2:$F$634,2,FALSE),""))</f>
      </c>
      <c r="D6050" s="83">
        <f>IF($E6050="","",IFERROR(VLOOKUP(TRIM(E6050&amp;""),'Référentiel Articles'!$A$2:$F$634,3,FALSE),""))</f>
      </c>
      <c r="E6050" s="81" t="str">
        <v/>
      </c>
      <c r="F6050" s="83">
        <f>IF($E6050="","",IFERROR(VLOOKUP(TRIM(E6050&amp;""),'Référentiel Articles'!$A$2:$F$634,4,FALSE),""))</f>
      </c>
      <c r="G6050" s="84">
        <f>IF($E6050="","",IFERROR(VLOOKUP(TRIM(E6050&amp;""),'Référentiel Articles'!$A$2:$F$634,5,FALSE),""))</f>
      </c>
      <c r="H6050" s="85" t="str">
        <v/>
      </c>
      <c r="I6050" s="84">
        <f>IF($E6050="","",IFERROR(VLOOKUP(TRIM(E6050&amp;""),'Référentiel Articles'!$A$2:$F$634,6,FALSE),""))</f>
      </c>
      <c r="J6050" s="90">
        <f>IF(OR($E6050="",$H6050=""),"",$H6050*$I6050)</f>
      </c>
      <c r="K6050" s="87" t="str">
        <v/>
      </c>
    </row>
    <row r="6051">
      <c r="A6051" s="74" t="str">
        <v/>
      </c>
      <c r="B6051" s="74" t="str">
        <v/>
      </c>
      <c r="C6051" s="75">
        <f>IF($E6051="","",IFERROR(VLOOKUP(TRIM(E6051&amp;""),'Référentiel Articles'!$A$2:$F$634,2,FALSE),""))</f>
      </c>
      <c r="D6051" s="75">
        <f>IF($E6051="","",IFERROR(VLOOKUP(TRIM(E6051&amp;""),'Référentiel Articles'!$A$2:$F$634,3,FALSE),""))</f>
      </c>
      <c r="E6051" s="74" t="str">
        <v/>
      </c>
      <c r="F6051" s="75">
        <f>IF($E6051="","",IFERROR(VLOOKUP(TRIM(E6051&amp;""),'Référentiel Articles'!$A$2:$F$634,4,FALSE),""))</f>
      </c>
      <c r="G6051" s="76">
        <f>IF($E6051="","",IFERROR(VLOOKUP(TRIM(E6051&amp;""),'Référentiel Articles'!$A$2:$F$634,5,FALSE),""))</f>
      </c>
      <c r="H6051" s="77" t="str">
        <v/>
      </c>
      <c r="I6051" s="76">
        <f>IF($E6051="","",IFERROR(VLOOKUP(TRIM(E6051&amp;""),'Référentiel Articles'!$A$2:$F$634,6,FALSE),""))</f>
      </c>
      <c r="J6051" s="78">
        <f>IF(OR($E6051="",$H6051=""),"",$H6051*$I6051)</f>
      </c>
      <c r="K6051" s="79" t="str">
        <v/>
      </c>
    </row>
    <row r="6052">
      <c r="A6052" s="81" t="str">
        <v/>
      </c>
      <c r="B6052" s="81" t="str">
        <v/>
      </c>
      <c r="C6052" s="83">
        <f>IF($E6052="","",IFERROR(VLOOKUP(TRIM(E6052&amp;""),'Référentiel Articles'!$A$2:$F$634,2,FALSE),""))</f>
      </c>
      <c r="D6052" s="83">
        <f>IF($E6052="","",IFERROR(VLOOKUP(TRIM(E6052&amp;""),'Référentiel Articles'!$A$2:$F$634,3,FALSE),""))</f>
      </c>
      <c r="E6052" s="81" t="str">
        <v/>
      </c>
      <c r="F6052" s="83">
        <f>IF($E6052="","",IFERROR(VLOOKUP(TRIM(E6052&amp;""),'Référentiel Articles'!$A$2:$F$634,4,FALSE),""))</f>
      </c>
      <c r="G6052" s="84">
        <f>IF($E6052="","",IFERROR(VLOOKUP(TRIM(E6052&amp;""),'Référentiel Articles'!$A$2:$F$634,5,FALSE),""))</f>
      </c>
      <c r="H6052" s="85" t="str">
        <v/>
      </c>
      <c r="I6052" s="84">
        <f>IF($E6052="","",IFERROR(VLOOKUP(TRIM(E6052&amp;""),'Référentiel Articles'!$A$2:$F$634,6,FALSE),""))</f>
      </c>
      <c r="J6052" s="90">
        <f>IF(OR($E6052="",$H6052=""),"",$H6052*$I6052)</f>
      </c>
      <c r="K6052" s="87" t="str">
        <v/>
      </c>
    </row>
    <row r="6053">
      <c r="A6053" s="74" t="str">
        <v/>
      </c>
      <c r="B6053" s="74" t="str">
        <v/>
      </c>
      <c r="C6053" s="75">
        <f>IF($E6053="","",IFERROR(VLOOKUP(TRIM(E6053&amp;""),'Référentiel Articles'!$A$2:$F$634,2,FALSE),""))</f>
      </c>
      <c r="D6053" s="75">
        <f>IF($E6053="","",IFERROR(VLOOKUP(TRIM(E6053&amp;""),'Référentiel Articles'!$A$2:$F$634,3,FALSE),""))</f>
      </c>
      <c r="E6053" s="74" t="str">
        <v/>
      </c>
      <c r="F6053" s="75">
        <f>IF($E6053="","",IFERROR(VLOOKUP(TRIM(E6053&amp;""),'Référentiel Articles'!$A$2:$F$634,4,FALSE),""))</f>
      </c>
      <c r="G6053" s="76">
        <f>IF($E6053="","",IFERROR(VLOOKUP(TRIM(E6053&amp;""),'Référentiel Articles'!$A$2:$F$634,5,FALSE),""))</f>
      </c>
      <c r="H6053" s="77" t="str">
        <v/>
      </c>
      <c r="I6053" s="76">
        <f>IF($E6053="","",IFERROR(VLOOKUP(TRIM(E6053&amp;""),'Référentiel Articles'!$A$2:$F$634,6,FALSE),""))</f>
      </c>
      <c r="J6053" s="78">
        <f>IF(OR($E6053="",$H6053=""),"",$H6053*$I6053)</f>
      </c>
      <c r="K6053" s="79" t="str">
        <v/>
      </c>
    </row>
    <row r="6054">
      <c r="A6054" s="81" t="str">
        <v/>
      </c>
      <c r="B6054" s="81" t="str">
        <v/>
      </c>
      <c r="C6054" s="83">
        <f>IF($E6054="","",IFERROR(VLOOKUP(TRIM(E6054&amp;""),'Référentiel Articles'!$A$2:$F$634,2,FALSE),""))</f>
      </c>
      <c r="D6054" s="83">
        <f>IF($E6054="","",IFERROR(VLOOKUP(TRIM(E6054&amp;""),'Référentiel Articles'!$A$2:$F$634,3,FALSE),""))</f>
      </c>
      <c r="E6054" s="81" t="str">
        <v/>
      </c>
      <c r="F6054" s="83">
        <f>IF($E6054="","",IFERROR(VLOOKUP(TRIM(E6054&amp;""),'Référentiel Articles'!$A$2:$F$634,4,FALSE),""))</f>
      </c>
      <c r="G6054" s="84">
        <f>IF($E6054="","",IFERROR(VLOOKUP(TRIM(E6054&amp;""),'Référentiel Articles'!$A$2:$F$634,5,FALSE),""))</f>
      </c>
      <c r="H6054" s="85" t="str">
        <v/>
      </c>
      <c r="I6054" s="84">
        <f>IF($E6054="","",IFERROR(VLOOKUP(TRIM(E6054&amp;""),'Référentiel Articles'!$A$2:$F$634,6,FALSE),""))</f>
      </c>
      <c r="J6054" s="90">
        <f>IF(OR($E6054="",$H6054=""),"",$H6054*$I6054)</f>
      </c>
      <c r="K6054" s="87" t="str">
        <v/>
      </c>
    </row>
    <row r="6055">
      <c r="A6055" s="74" t="str">
        <v/>
      </c>
      <c r="B6055" s="74" t="str">
        <v/>
      </c>
      <c r="C6055" s="75">
        <f>IF($E6055="","",IFERROR(VLOOKUP(TRIM(E6055&amp;""),'Référentiel Articles'!$A$2:$F$634,2,FALSE),""))</f>
      </c>
      <c r="D6055" s="75">
        <f>IF($E6055="","",IFERROR(VLOOKUP(TRIM(E6055&amp;""),'Référentiel Articles'!$A$2:$F$634,3,FALSE),""))</f>
      </c>
      <c r="E6055" s="74" t="str">
        <v/>
      </c>
      <c r="F6055" s="75">
        <f>IF($E6055="","",IFERROR(VLOOKUP(TRIM(E6055&amp;""),'Référentiel Articles'!$A$2:$F$634,4,FALSE),""))</f>
      </c>
      <c r="G6055" s="76">
        <f>IF($E6055="","",IFERROR(VLOOKUP(TRIM(E6055&amp;""),'Référentiel Articles'!$A$2:$F$634,5,FALSE),""))</f>
      </c>
      <c r="H6055" s="77" t="str">
        <v/>
      </c>
      <c r="I6055" s="76">
        <f>IF($E6055="","",IFERROR(VLOOKUP(TRIM(E6055&amp;""),'Référentiel Articles'!$A$2:$F$634,6,FALSE),""))</f>
      </c>
      <c r="J6055" s="78">
        <f>IF(OR($E6055="",$H6055=""),"",$H6055*$I6055)</f>
      </c>
      <c r="K6055" s="79" t="str">
        <v/>
      </c>
    </row>
    <row r="6056">
      <c r="A6056" s="81" t="str">
        <v/>
      </c>
      <c r="B6056" s="81" t="str">
        <v/>
      </c>
      <c r="C6056" s="83">
        <f>IF($E6056="","",IFERROR(VLOOKUP(TRIM(E6056&amp;""),'Référentiel Articles'!$A$2:$F$634,2,FALSE),""))</f>
      </c>
      <c r="D6056" s="83">
        <f>IF($E6056="","",IFERROR(VLOOKUP(TRIM(E6056&amp;""),'Référentiel Articles'!$A$2:$F$634,3,FALSE),""))</f>
      </c>
      <c r="E6056" s="81" t="str">
        <v/>
      </c>
      <c r="F6056" s="83">
        <f>IF($E6056="","",IFERROR(VLOOKUP(TRIM(E6056&amp;""),'Référentiel Articles'!$A$2:$F$634,4,FALSE),""))</f>
      </c>
      <c r="G6056" s="84">
        <f>IF($E6056="","",IFERROR(VLOOKUP(TRIM(E6056&amp;""),'Référentiel Articles'!$A$2:$F$634,5,FALSE),""))</f>
      </c>
      <c r="H6056" s="85" t="str">
        <v/>
      </c>
      <c r="I6056" s="84">
        <f>IF($E6056="","",IFERROR(VLOOKUP(TRIM(E6056&amp;""),'Référentiel Articles'!$A$2:$F$634,6,FALSE),""))</f>
      </c>
      <c r="J6056" s="90">
        <f>IF(OR($E6056="",$H6056=""),"",$H6056*$I6056)</f>
      </c>
      <c r="K6056" s="87" t="str">
        <v/>
      </c>
    </row>
    <row r="6057">
      <c r="A6057" s="74" t="str">
        <v/>
      </c>
      <c r="B6057" s="74" t="str">
        <v/>
      </c>
      <c r="C6057" s="75">
        <f>IF($E6057="","",IFERROR(VLOOKUP(TRIM(E6057&amp;""),'Référentiel Articles'!$A$2:$F$634,2,FALSE),""))</f>
      </c>
      <c r="D6057" s="75">
        <f>IF($E6057="","",IFERROR(VLOOKUP(TRIM(E6057&amp;""),'Référentiel Articles'!$A$2:$F$634,3,FALSE),""))</f>
      </c>
      <c r="E6057" s="74" t="str">
        <v/>
      </c>
      <c r="F6057" s="75">
        <f>IF($E6057="","",IFERROR(VLOOKUP(TRIM(E6057&amp;""),'Référentiel Articles'!$A$2:$F$634,4,FALSE),""))</f>
      </c>
      <c r="G6057" s="76">
        <f>IF($E6057="","",IFERROR(VLOOKUP(TRIM(E6057&amp;""),'Référentiel Articles'!$A$2:$F$634,5,FALSE),""))</f>
      </c>
      <c r="H6057" s="77" t="str">
        <v/>
      </c>
      <c r="I6057" s="76">
        <f>IF($E6057="","",IFERROR(VLOOKUP(TRIM(E6057&amp;""),'Référentiel Articles'!$A$2:$F$634,6,FALSE),""))</f>
      </c>
      <c r="J6057" s="78">
        <f>IF(OR($E6057="",$H6057=""),"",$H6057*$I6057)</f>
      </c>
      <c r="K6057" s="79" t="str">
        <v/>
      </c>
    </row>
    <row r="6058">
      <c r="A6058" s="81" t="str">
        <v/>
      </c>
      <c r="B6058" s="81" t="str">
        <v/>
      </c>
      <c r="C6058" s="83">
        <f>IF($E6058="","",IFERROR(VLOOKUP(TRIM(E6058&amp;""),'Référentiel Articles'!$A$2:$F$634,2,FALSE),""))</f>
      </c>
      <c r="D6058" s="83">
        <f>IF($E6058="","",IFERROR(VLOOKUP(TRIM(E6058&amp;""),'Référentiel Articles'!$A$2:$F$634,3,FALSE),""))</f>
      </c>
      <c r="E6058" s="81" t="str">
        <v/>
      </c>
      <c r="F6058" s="83">
        <f>IF($E6058="","",IFERROR(VLOOKUP(TRIM(E6058&amp;""),'Référentiel Articles'!$A$2:$F$634,4,FALSE),""))</f>
      </c>
      <c r="G6058" s="84">
        <f>IF($E6058="","",IFERROR(VLOOKUP(TRIM(E6058&amp;""),'Référentiel Articles'!$A$2:$F$634,5,FALSE),""))</f>
      </c>
      <c r="H6058" s="85" t="str">
        <v/>
      </c>
      <c r="I6058" s="84">
        <f>IF($E6058="","",IFERROR(VLOOKUP(TRIM(E6058&amp;""),'Référentiel Articles'!$A$2:$F$634,6,FALSE),""))</f>
      </c>
      <c r="J6058" s="90">
        <f>IF(OR($E6058="",$H6058=""),"",$H6058*$I6058)</f>
      </c>
      <c r="K6058" s="87" t="str">
        <v/>
      </c>
    </row>
    <row r="6059">
      <c r="A6059" s="74" t="str">
        <v/>
      </c>
      <c r="B6059" s="74" t="str">
        <v/>
      </c>
      <c r="C6059" s="75">
        <f>IF($E6059="","",IFERROR(VLOOKUP(TRIM(E6059&amp;""),'Référentiel Articles'!$A$2:$F$634,2,FALSE),""))</f>
      </c>
      <c r="D6059" s="75">
        <f>IF($E6059="","",IFERROR(VLOOKUP(TRIM(E6059&amp;""),'Référentiel Articles'!$A$2:$F$634,3,FALSE),""))</f>
      </c>
      <c r="E6059" s="74" t="str">
        <v/>
      </c>
      <c r="F6059" s="75">
        <f>IF($E6059="","",IFERROR(VLOOKUP(TRIM(E6059&amp;""),'Référentiel Articles'!$A$2:$F$634,4,FALSE),""))</f>
      </c>
      <c r="G6059" s="76">
        <f>IF($E6059="","",IFERROR(VLOOKUP(TRIM(E6059&amp;""),'Référentiel Articles'!$A$2:$F$634,5,FALSE),""))</f>
      </c>
      <c r="H6059" s="77" t="str">
        <v/>
      </c>
      <c r="I6059" s="76">
        <f>IF($E6059="","",IFERROR(VLOOKUP(TRIM(E6059&amp;""),'Référentiel Articles'!$A$2:$F$634,6,FALSE),""))</f>
      </c>
      <c r="J6059" s="78">
        <f>IF(OR($E6059="",$H6059=""),"",$H6059*$I6059)</f>
      </c>
      <c r="K6059" s="79" t="str">
        <v/>
      </c>
    </row>
    <row r="6060">
      <c r="A6060" s="81" t="str">
        <v/>
      </c>
      <c r="B6060" s="81" t="str">
        <v/>
      </c>
      <c r="C6060" s="83">
        <f>IF($E6060="","",IFERROR(VLOOKUP(TRIM(E6060&amp;""),'Référentiel Articles'!$A$2:$F$634,2,FALSE),""))</f>
      </c>
      <c r="D6060" s="83">
        <f>IF($E6060="","",IFERROR(VLOOKUP(TRIM(E6060&amp;""),'Référentiel Articles'!$A$2:$F$634,3,FALSE),""))</f>
      </c>
      <c r="E6060" s="81" t="str">
        <v/>
      </c>
      <c r="F6060" s="83">
        <f>IF($E6060="","",IFERROR(VLOOKUP(TRIM(E6060&amp;""),'Référentiel Articles'!$A$2:$F$634,4,FALSE),""))</f>
      </c>
      <c r="G6060" s="84">
        <f>IF($E6060="","",IFERROR(VLOOKUP(TRIM(E6060&amp;""),'Référentiel Articles'!$A$2:$F$634,5,FALSE),""))</f>
      </c>
      <c r="H6060" s="85" t="str">
        <v/>
      </c>
      <c r="I6060" s="84">
        <f>IF($E6060="","",IFERROR(VLOOKUP(TRIM(E6060&amp;""),'Référentiel Articles'!$A$2:$F$634,6,FALSE),""))</f>
      </c>
      <c r="J6060" s="90">
        <f>IF(OR($E6060="",$H6060=""),"",$H6060*$I6060)</f>
      </c>
      <c r="K6060" s="87" t="str">
        <v/>
      </c>
    </row>
    <row r="6061">
      <c r="A6061" s="74" t="str">
        <v/>
      </c>
      <c r="B6061" s="74" t="str">
        <v/>
      </c>
      <c r="C6061" s="75">
        <f>IF($E6061="","",IFERROR(VLOOKUP(TRIM(E6061&amp;""),'Référentiel Articles'!$A$2:$F$634,2,FALSE),""))</f>
      </c>
      <c r="D6061" s="75">
        <f>IF($E6061="","",IFERROR(VLOOKUP(TRIM(E6061&amp;""),'Référentiel Articles'!$A$2:$F$634,3,FALSE),""))</f>
      </c>
      <c r="E6061" s="74" t="str">
        <v/>
      </c>
      <c r="F6061" s="75">
        <f>IF($E6061="","",IFERROR(VLOOKUP(TRIM(E6061&amp;""),'Référentiel Articles'!$A$2:$F$634,4,FALSE),""))</f>
      </c>
      <c r="G6061" s="76">
        <f>IF($E6061="","",IFERROR(VLOOKUP(TRIM(E6061&amp;""),'Référentiel Articles'!$A$2:$F$634,5,FALSE),""))</f>
      </c>
      <c r="H6061" s="77" t="str">
        <v/>
      </c>
      <c r="I6061" s="76">
        <f>IF($E6061="","",IFERROR(VLOOKUP(TRIM(E6061&amp;""),'Référentiel Articles'!$A$2:$F$634,6,FALSE),""))</f>
      </c>
      <c r="J6061" s="78">
        <f>IF(OR($E6061="",$H6061=""),"",$H6061*$I6061)</f>
      </c>
      <c r="K6061" s="79" t="str">
        <v/>
      </c>
    </row>
    <row r="6062">
      <c r="A6062" s="81" t="str">
        <v/>
      </c>
      <c r="B6062" s="81" t="str">
        <v/>
      </c>
      <c r="C6062" s="83">
        <f>IF($E6062="","",IFERROR(VLOOKUP(TRIM(E6062&amp;""),'Référentiel Articles'!$A$2:$F$634,2,FALSE),""))</f>
      </c>
      <c r="D6062" s="83">
        <f>IF($E6062="","",IFERROR(VLOOKUP(TRIM(E6062&amp;""),'Référentiel Articles'!$A$2:$F$634,3,FALSE),""))</f>
      </c>
      <c r="E6062" s="81" t="str">
        <v/>
      </c>
      <c r="F6062" s="83">
        <f>IF($E6062="","",IFERROR(VLOOKUP(TRIM(E6062&amp;""),'Référentiel Articles'!$A$2:$F$634,4,FALSE),""))</f>
      </c>
      <c r="G6062" s="84">
        <f>IF($E6062="","",IFERROR(VLOOKUP(TRIM(E6062&amp;""),'Référentiel Articles'!$A$2:$F$634,5,FALSE),""))</f>
      </c>
      <c r="H6062" s="85" t="str">
        <v/>
      </c>
      <c r="I6062" s="84">
        <f>IF($E6062="","",IFERROR(VLOOKUP(TRIM(E6062&amp;""),'Référentiel Articles'!$A$2:$F$634,6,FALSE),""))</f>
      </c>
      <c r="J6062" s="90">
        <f>IF(OR($E6062="",$H6062=""),"",$H6062*$I6062)</f>
      </c>
      <c r="K6062" s="87" t="str">
        <v/>
      </c>
    </row>
    <row r="6063">
      <c r="A6063" s="74" t="str">
        <v/>
      </c>
      <c r="B6063" s="74" t="str">
        <v/>
      </c>
      <c r="C6063" s="75">
        <f>IF($E6063="","",IFERROR(VLOOKUP(TRIM(E6063&amp;""),'Référentiel Articles'!$A$2:$F$634,2,FALSE),""))</f>
      </c>
      <c r="D6063" s="75">
        <f>IF($E6063="","",IFERROR(VLOOKUP(TRIM(E6063&amp;""),'Référentiel Articles'!$A$2:$F$634,3,FALSE),""))</f>
      </c>
      <c r="E6063" s="74" t="str">
        <v/>
      </c>
      <c r="F6063" s="75">
        <f>IF($E6063="","",IFERROR(VLOOKUP(TRIM(E6063&amp;""),'Référentiel Articles'!$A$2:$F$634,4,FALSE),""))</f>
      </c>
      <c r="G6063" s="76">
        <f>IF($E6063="","",IFERROR(VLOOKUP(TRIM(E6063&amp;""),'Référentiel Articles'!$A$2:$F$634,5,FALSE),""))</f>
      </c>
      <c r="H6063" s="77" t="str">
        <v/>
      </c>
      <c r="I6063" s="76">
        <f>IF($E6063="","",IFERROR(VLOOKUP(TRIM(E6063&amp;""),'Référentiel Articles'!$A$2:$F$634,6,FALSE),""))</f>
      </c>
      <c r="J6063" s="78">
        <f>IF(OR($E6063="",$H6063=""),"",$H6063*$I6063)</f>
      </c>
      <c r="K6063" s="79" t="str">
        <v/>
      </c>
    </row>
    <row r="6064">
      <c r="A6064" s="81" t="str">
        <v/>
      </c>
      <c r="B6064" s="81" t="str">
        <v/>
      </c>
      <c r="C6064" s="83">
        <f>IF($E6064="","",IFERROR(VLOOKUP(TRIM(E6064&amp;""),'Référentiel Articles'!$A$2:$F$634,2,FALSE),""))</f>
      </c>
      <c r="D6064" s="83">
        <f>IF($E6064="","",IFERROR(VLOOKUP(TRIM(E6064&amp;""),'Référentiel Articles'!$A$2:$F$634,3,FALSE),""))</f>
      </c>
      <c r="E6064" s="81" t="str">
        <v/>
      </c>
      <c r="F6064" s="83">
        <f>IF($E6064="","",IFERROR(VLOOKUP(TRIM(E6064&amp;""),'Référentiel Articles'!$A$2:$F$634,4,FALSE),""))</f>
      </c>
      <c r="G6064" s="84">
        <f>IF($E6064="","",IFERROR(VLOOKUP(TRIM(E6064&amp;""),'Référentiel Articles'!$A$2:$F$634,5,FALSE),""))</f>
      </c>
      <c r="H6064" s="85" t="str">
        <v/>
      </c>
      <c r="I6064" s="84">
        <f>IF($E6064="","",IFERROR(VLOOKUP(TRIM(E6064&amp;""),'Référentiel Articles'!$A$2:$F$634,6,FALSE),""))</f>
      </c>
      <c r="J6064" s="90">
        <f>IF(OR($E6064="",$H6064=""),"",$H6064*$I6064)</f>
      </c>
      <c r="K6064" s="87" t="str">
        <v/>
      </c>
    </row>
    <row r="6065">
      <c r="A6065" s="74" t="str">
        <v/>
      </c>
      <c r="B6065" s="74" t="str">
        <v/>
      </c>
      <c r="C6065" s="75">
        <f>IF($E6065="","",IFERROR(VLOOKUP(TRIM(E6065&amp;""),'Référentiel Articles'!$A$2:$F$634,2,FALSE),""))</f>
      </c>
      <c r="D6065" s="75">
        <f>IF($E6065="","",IFERROR(VLOOKUP(TRIM(E6065&amp;""),'Référentiel Articles'!$A$2:$F$634,3,FALSE),""))</f>
      </c>
      <c r="E6065" s="74" t="str">
        <v/>
      </c>
      <c r="F6065" s="75">
        <f>IF($E6065="","",IFERROR(VLOOKUP(TRIM(E6065&amp;""),'Référentiel Articles'!$A$2:$F$634,4,FALSE),""))</f>
      </c>
      <c r="G6065" s="76">
        <f>IF($E6065="","",IFERROR(VLOOKUP(TRIM(E6065&amp;""),'Référentiel Articles'!$A$2:$F$634,5,FALSE),""))</f>
      </c>
      <c r="H6065" s="77" t="str">
        <v/>
      </c>
      <c r="I6065" s="76">
        <f>IF($E6065="","",IFERROR(VLOOKUP(TRIM(E6065&amp;""),'Référentiel Articles'!$A$2:$F$634,6,FALSE),""))</f>
      </c>
      <c r="J6065" s="78">
        <f>IF(OR($E6065="",$H6065=""),"",$H6065*$I6065)</f>
      </c>
      <c r="K6065" s="79" t="str">
        <v/>
      </c>
    </row>
    <row r="6066">
      <c r="A6066" s="81" t="str">
        <v/>
      </c>
      <c r="B6066" s="81" t="str">
        <v/>
      </c>
      <c r="C6066" s="83">
        <f>IF($E6066="","",IFERROR(VLOOKUP(TRIM(E6066&amp;""),'Référentiel Articles'!$A$2:$F$634,2,FALSE),""))</f>
      </c>
      <c r="D6066" s="83">
        <f>IF($E6066="","",IFERROR(VLOOKUP(TRIM(E6066&amp;""),'Référentiel Articles'!$A$2:$F$634,3,FALSE),""))</f>
      </c>
      <c r="E6066" s="81" t="str">
        <v/>
      </c>
      <c r="F6066" s="83">
        <f>IF($E6066="","",IFERROR(VLOOKUP(TRIM(E6066&amp;""),'Référentiel Articles'!$A$2:$F$634,4,FALSE),""))</f>
      </c>
      <c r="G6066" s="84">
        <f>IF($E6066="","",IFERROR(VLOOKUP(TRIM(E6066&amp;""),'Référentiel Articles'!$A$2:$F$634,5,FALSE),""))</f>
      </c>
      <c r="H6066" s="85" t="str">
        <v/>
      </c>
      <c r="I6066" s="84">
        <f>IF($E6066="","",IFERROR(VLOOKUP(TRIM(E6066&amp;""),'Référentiel Articles'!$A$2:$F$634,6,FALSE),""))</f>
      </c>
      <c r="J6066" s="90">
        <f>IF(OR($E6066="",$H6066=""),"",$H6066*$I6066)</f>
      </c>
      <c r="K6066" s="87" t="str">
        <v/>
      </c>
    </row>
    <row r="6067">
      <c r="A6067" s="74" t="str">
        <v/>
      </c>
      <c r="B6067" s="74" t="str">
        <v/>
      </c>
      <c r="C6067" s="75">
        <f>IF($E6067="","",IFERROR(VLOOKUP(TRIM(E6067&amp;""),'Référentiel Articles'!$A$2:$F$634,2,FALSE),""))</f>
      </c>
      <c r="D6067" s="75">
        <f>IF($E6067="","",IFERROR(VLOOKUP(TRIM(E6067&amp;""),'Référentiel Articles'!$A$2:$F$634,3,FALSE),""))</f>
      </c>
      <c r="E6067" s="74" t="str">
        <v/>
      </c>
      <c r="F6067" s="75">
        <f>IF($E6067="","",IFERROR(VLOOKUP(TRIM(E6067&amp;""),'Référentiel Articles'!$A$2:$F$634,4,FALSE),""))</f>
      </c>
      <c r="G6067" s="76">
        <f>IF($E6067="","",IFERROR(VLOOKUP(TRIM(E6067&amp;""),'Référentiel Articles'!$A$2:$F$634,5,FALSE),""))</f>
      </c>
      <c r="H6067" s="77" t="str">
        <v/>
      </c>
      <c r="I6067" s="76">
        <f>IF($E6067="","",IFERROR(VLOOKUP(TRIM(E6067&amp;""),'Référentiel Articles'!$A$2:$F$634,6,FALSE),""))</f>
      </c>
      <c r="J6067" s="78">
        <f>IF(OR($E6067="",$H6067=""),"",$H6067*$I6067)</f>
      </c>
      <c r="K6067" s="79" t="str">
        <v/>
      </c>
    </row>
    <row r="6068">
      <c r="A6068" s="81" t="str">
        <v/>
      </c>
      <c r="B6068" s="81" t="str">
        <v/>
      </c>
      <c r="C6068" s="83">
        <f>IF($E6068="","",IFERROR(VLOOKUP(TRIM(E6068&amp;""),'Référentiel Articles'!$A$2:$F$634,2,FALSE),""))</f>
      </c>
      <c r="D6068" s="83">
        <f>IF($E6068="","",IFERROR(VLOOKUP(TRIM(E6068&amp;""),'Référentiel Articles'!$A$2:$F$634,3,FALSE),""))</f>
      </c>
      <c r="E6068" s="81" t="str">
        <v/>
      </c>
      <c r="F6068" s="83">
        <f>IF($E6068="","",IFERROR(VLOOKUP(TRIM(E6068&amp;""),'Référentiel Articles'!$A$2:$F$634,4,FALSE),""))</f>
      </c>
      <c r="G6068" s="84">
        <f>IF($E6068="","",IFERROR(VLOOKUP(TRIM(E6068&amp;""),'Référentiel Articles'!$A$2:$F$634,5,FALSE),""))</f>
      </c>
      <c r="H6068" s="85" t="str">
        <v/>
      </c>
      <c r="I6068" s="84">
        <f>IF($E6068="","",IFERROR(VLOOKUP(TRIM(E6068&amp;""),'Référentiel Articles'!$A$2:$F$634,6,FALSE),""))</f>
      </c>
      <c r="J6068" s="90">
        <f>IF(OR($E6068="",$H6068=""),"",$H6068*$I6068)</f>
      </c>
      <c r="K6068" s="87" t="str">
        <v/>
      </c>
    </row>
    <row r="6069">
      <c r="A6069" s="74" t="str">
        <v/>
      </c>
      <c r="B6069" s="74" t="str">
        <v/>
      </c>
      <c r="C6069" s="75">
        <f>IF($E6069="","",IFERROR(VLOOKUP(TRIM(E6069&amp;""),'Référentiel Articles'!$A$2:$F$634,2,FALSE),""))</f>
      </c>
      <c r="D6069" s="75">
        <f>IF($E6069="","",IFERROR(VLOOKUP(TRIM(E6069&amp;""),'Référentiel Articles'!$A$2:$F$634,3,FALSE),""))</f>
      </c>
      <c r="E6069" s="74" t="str">
        <v/>
      </c>
      <c r="F6069" s="75">
        <f>IF($E6069="","",IFERROR(VLOOKUP(TRIM(E6069&amp;""),'Référentiel Articles'!$A$2:$F$634,4,FALSE),""))</f>
      </c>
      <c r="G6069" s="76">
        <f>IF($E6069="","",IFERROR(VLOOKUP(TRIM(E6069&amp;""),'Référentiel Articles'!$A$2:$F$634,5,FALSE),""))</f>
      </c>
      <c r="H6069" s="77" t="str">
        <v/>
      </c>
      <c r="I6069" s="76">
        <f>IF($E6069="","",IFERROR(VLOOKUP(TRIM(E6069&amp;""),'Référentiel Articles'!$A$2:$F$634,6,FALSE),""))</f>
      </c>
      <c r="J6069" s="78">
        <f>IF(OR($E6069="",$H6069=""),"",$H6069*$I6069)</f>
      </c>
      <c r="K6069" s="79" t="str">
        <v/>
      </c>
    </row>
    <row r="6070">
      <c r="A6070" s="81" t="str">
        <v/>
      </c>
      <c r="B6070" s="81" t="str">
        <v/>
      </c>
      <c r="C6070" s="83">
        <f>IF($E6070="","",IFERROR(VLOOKUP(TRIM(E6070&amp;""),'Référentiel Articles'!$A$2:$F$634,2,FALSE),""))</f>
      </c>
      <c r="D6070" s="83">
        <f>IF($E6070="","",IFERROR(VLOOKUP(TRIM(E6070&amp;""),'Référentiel Articles'!$A$2:$F$634,3,FALSE),""))</f>
      </c>
      <c r="E6070" s="81" t="str">
        <v/>
      </c>
      <c r="F6070" s="83">
        <f>IF($E6070="","",IFERROR(VLOOKUP(TRIM(E6070&amp;""),'Référentiel Articles'!$A$2:$F$634,4,FALSE),""))</f>
      </c>
      <c r="G6070" s="84">
        <f>IF($E6070="","",IFERROR(VLOOKUP(TRIM(E6070&amp;""),'Référentiel Articles'!$A$2:$F$634,5,FALSE),""))</f>
      </c>
      <c r="H6070" s="85" t="str">
        <v/>
      </c>
      <c r="I6070" s="84">
        <f>IF($E6070="","",IFERROR(VLOOKUP(TRIM(E6070&amp;""),'Référentiel Articles'!$A$2:$F$634,6,FALSE),""))</f>
      </c>
      <c r="J6070" s="90">
        <f>IF(OR($E6070="",$H6070=""),"",$H6070*$I6070)</f>
      </c>
      <c r="K6070" s="87" t="str">
        <v/>
      </c>
    </row>
    <row r="6071">
      <c r="A6071" s="74" t="str">
        <v/>
      </c>
      <c r="B6071" s="74" t="str">
        <v/>
      </c>
      <c r="C6071" s="75">
        <f>IF($E6071="","",IFERROR(VLOOKUP(TRIM(E6071&amp;""),'Référentiel Articles'!$A$2:$F$634,2,FALSE),""))</f>
      </c>
      <c r="D6071" s="75">
        <f>IF($E6071="","",IFERROR(VLOOKUP(TRIM(E6071&amp;""),'Référentiel Articles'!$A$2:$F$634,3,FALSE),""))</f>
      </c>
      <c r="E6071" s="74" t="str">
        <v/>
      </c>
      <c r="F6071" s="75">
        <f>IF($E6071="","",IFERROR(VLOOKUP(TRIM(E6071&amp;""),'Référentiel Articles'!$A$2:$F$634,4,FALSE),""))</f>
      </c>
      <c r="G6071" s="76">
        <f>IF($E6071="","",IFERROR(VLOOKUP(TRIM(E6071&amp;""),'Référentiel Articles'!$A$2:$F$634,5,FALSE),""))</f>
      </c>
      <c r="H6071" s="77" t="str">
        <v/>
      </c>
      <c r="I6071" s="76">
        <f>IF($E6071="","",IFERROR(VLOOKUP(TRIM(E6071&amp;""),'Référentiel Articles'!$A$2:$F$634,6,FALSE),""))</f>
      </c>
      <c r="J6071" s="78">
        <f>IF(OR($E6071="",$H6071=""),"",$H6071*$I6071)</f>
      </c>
      <c r="K6071" s="79" t="str">
        <v/>
      </c>
    </row>
    <row r="6072">
      <c r="A6072" s="81" t="str">
        <v/>
      </c>
      <c r="B6072" s="81" t="str">
        <v/>
      </c>
      <c r="C6072" s="83">
        <f>IF($E6072="","",IFERROR(VLOOKUP(TRIM(E6072&amp;""),'Référentiel Articles'!$A$2:$F$634,2,FALSE),""))</f>
      </c>
      <c r="D6072" s="83">
        <f>IF($E6072="","",IFERROR(VLOOKUP(TRIM(E6072&amp;""),'Référentiel Articles'!$A$2:$F$634,3,FALSE),""))</f>
      </c>
      <c r="E6072" s="81" t="str">
        <v/>
      </c>
      <c r="F6072" s="83">
        <f>IF($E6072="","",IFERROR(VLOOKUP(TRIM(E6072&amp;""),'Référentiel Articles'!$A$2:$F$634,4,FALSE),""))</f>
      </c>
      <c r="G6072" s="84">
        <f>IF($E6072="","",IFERROR(VLOOKUP(TRIM(E6072&amp;""),'Référentiel Articles'!$A$2:$F$634,5,FALSE),""))</f>
      </c>
      <c r="H6072" s="85" t="str">
        <v/>
      </c>
      <c r="I6072" s="84">
        <f>IF($E6072="","",IFERROR(VLOOKUP(TRIM(E6072&amp;""),'Référentiel Articles'!$A$2:$F$634,6,FALSE),""))</f>
      </c>
      <c r="J6072" s="90">
        <f>IF(OR($E6072="",$H6072=""),"",$H6072*$I6072)</f>
      </c>
      <c r="K6072" s="87" t="str">
        <v/>
      </c>
    </row>
    <row r="6073">
      <c r="A6073" s="74" t="str">
        <v/>
      </c>
      <c r="B6073" s="74" t="str">
        <v/>
      </c>
      <c r="C6073" s="75">
        <f>IF($E6073="","",IFERROR(VLOOKUP(TRIM(E6073&amp;""),'Référentiel Articles'!$A$2:$F$634,2,FALSE),""))</f>
      </c>
      <c r="D6073" s="75">
        <f>IF($E6073="","",IFERROR(VLOOKUP(TRIM(E6073&amp;""),'Référentiel Articles'!$A$2:$F$634,3,FALSE),""))</f>
      </c>
      <c r="E6073" s="74" t="str">
        <v/>
      </c>
      <c r="F6073" s="75">
        <f>IF($E6073="","",IFERROR(VLOOKUP(TRIM(E6073&amp;""),'Référentiel Articles'!$A$2:$F$634,4,FALSE),""))</f>
      </c>
      <c r="G6073" s="76">
        <f>IF($E6073="","",IFERROR(VLOOKUP(TRIM(E6073&amp;""),'Référentiel Articles'!$A$2:$F$634,5,FALSE),""))</f>
      </c>
      <c r="H6073" s="77" t="str">
        <v/>
      </c>
      <c r="I6073" s="76">
        <f>IF($E6073="","",IFERROR(VLOOKUP(TRIM(E6073&amp;""),'Référentiel Articles'!$A$2:$F$634,6,FALSE),""))</f>
      </c>
      <c r="J6073" s="78">
        <f>IF(OR($E6073="",$H6073=""),"",$H6073*$I6073)</f>
      </c>
      <c r="K6073" s="79" t="str">
        <v/>
      </c>
    </row>
    <row r="6074">
      <c r="A6074" s="81" t="str">
        <v/>
      </c>
      <c r="B6074" s="81" t="str">
        <v/>
      </c>
      <c r="C6074" s="83">
        <f>IF($E6074="","",IFERROR(VLOOKUP(TRIM(E6074&amp;""),'Référentiel Articles'!$A$2:$F$634,2,FALSE),""))</f>
      </c>
      <c r="D6074" s="83">
        <f>IF($E6074="","",IFERROR(VLOOKUP(TRIM(E6074&amp;""),'Référentiel Articles'!$A$2:$F$634,3,FALSE),""))</f>
      </c>
      <c r="E6074" s="81" t="str">
        <v/>
      </c>
      <c r="F6074" s="83">
        <f>IF($E6074="","",IFERROR(VLOOKUP(TRIM(E6074&amp;""),'Référentiel Articles'!$A$2:$F$634,4,FALSE),""))</f>
      </c>
      <c r="G6074" s="84">
        <f>IF($E6074="","",IFERROR(VLOOKUP(TRIM(E6074&amp;""),'Référentiel Articles'!$A$2:$F$634,5,FALSE),""))</f>
      </c>
      <c r="H6074" s="85" t="str">
        <v/>
      </c>
      <c r="I6074" s="84">
        <f>IF($E6074="","",IFERROR(VLOOKUP(TRIM(E6074&amp;""),'Référentiel Articles'!$A$2:$F$634,6,FALSE),""))</f>
      </c>
      <c r="J6074" s="90">
        <f>IF(OR($E6074="",$H6074=""),"",$H6074*$I6074)</f>
      </c>
      <c r="K6074" s="87" t="str">
        <v/>
      </c>
    </row>
    <row r="6075">
      <c r="A6075" s="74" t="str">
        <v/>
      </c>
      <c r="B6075" s="74" t="str">
        <v/>
      </c>
      <c r="C6075" s="75">
        <f>IF($E6075="","",IFERROR(VLOOKUP(TRIM(E6075&amp;""),'Référentiel Articles'!$A$2:$F$634,2,FALSE),""))</f>
      </c>
      <c r="D6075" s="75">
        <f>IF($E6075="","",IFERROR(VLOOKUP(TRIM(E6075&amp;""),'Référentiel Articles'!$A$2:$F$634,3,FALSE),""))</f>
      </c>
      <c r="E6075" s="74" t="str">
        <v/>
      </c>
      <c r="F6075" s="75">
        <f>IF($E6075="","",IFERROR(VLOOKUP(TRIM(E6075&amp;""),'Référentiel Articles'!$A$2:$F$634,4,FALSE),""))</f>
      </c>
      <c r="G6075" s="76">
        <f>IF($E6075="","",IFERROR(VLOOKUP(TRIM(E6075&amp;""),'Référentiel Articles'!$A$2:$F$634,5,FALSE),""))</f>
      </c>
      <c r="H6075" s="77" t="str">
        <v/>
      </c>
      <c r="I6075" s="76">
        <f>IF($E6075="","",IFERROR(VLOOKUP(TRIM(E6075&amp;""),'Référentiel Articles'!$A$2:$F$634,6,FALSE),""))</f>
      </c>
      <c r="J6075" s="78">
        <f>IF(OR($E6075="",$H6075=""),"",$H6075*$I6075)</f>
      </c>
      <c r="K6075" s="79" t="str">
        <v/>
      </c>
    </row>
    <row r="6076">
      <c r="A6076" s="81" t="str">
        <v/>
      </c>
      <c r="B6076" s="81" t="str">
        <v/>
      </c>
      <c r="C6076" s="83">
        <f>IF($E6076="","",IFERROR(VLOOKUP(TRIM(E6076&amp;""),'Référentiel Articles'!$A$2:$F$634,2,FALSE),""))</f>
      </c>
      <c r="D6076" s="83">
        <f>IF($E6076="","",IFERROR(VLOOKUP(TRIM(E6076&amp;""),'Référentiel Articles'!$A$2:$F$634,3,FALSE),""))</f>
      </c>
      <c r="E6076" s="81" t="str">
        <v/>
      </c>
      <c r="F6076" s="83">
        <f>IF($E6076="","",IFERROR(VLOOKUP(TRIM(E6076&amp;""),'Référentiel Articles'!$A$2:$F$634,4,FALSE),""))</f>
      </c>
      <c r="G6076" s="84">
        <f>IF($E6076="","",IFERROR(VLOOKUP(TRIM(E6076&amp;""),'Référentiel Articles'!$A$2:$F$634,5,FALSE),""))</f>
      </c>
      <c r="H6076" s="85" t="str">
        <v/>
      </c>
      <c r="I6076" s="84">
        <f>IF($E6076="","",IFERROR(VLOOKUP(TRIM(E6076&amp;""),'Référentiel Articles'!$A$2:$F$634,6,FALSE),""))</f>
      </c>
      <c r="J6076" s="90">
        <f>IF(OR($E6076="",$H6076=""),"",$H6076*$I6076)</f>
      </c>
      <c r="K6076" s="87" t="str">
        <v/>
      </c>
    </row>
    <row r="6077">
      <c r="A6077" s="74" t="str">
        <v/>
      </c>
      <c r="B6077" s="74" t="str">
        <v/>
      </c>
      <c r="C6077" s="75">
        <f>IF($E6077="","",IFERROR(VLOOKUP(TRIM(E6077&amp;""),'Référentiel Articles'!$A$2:$F$634,2,FALSE),""))</f>
      </c>
      <c r="D6077" s="75">
        <f>IF($E6077="","",IFERROR(VLOOKUP(TRIM(E6077&amp;""),'Référentiel Articles'!$A$2:$F$634,3,FALSE),""))</f>
      </c>
      <c r="E6077" s="74" t="str">
        <v/>
      </c>
      <c r="F6077" s="75">
        <f>IF($E6077="","",IFERROR(VLOOKUP(TRIM(E6077&amp;""),'Référentiel Articles'!$A$2:$F$634,4,FALSE),""))</f>
      </c>
      <c r="G6077" s="76">
        <f>IF($E6077="","",IFERROR(VLOOKUP(TRIM(E6077&amp;""),'Référentiel Articles'!$A$2:$F$634,5,FALSE),""))</f>
      </c>
      <c r="H6077" s="77" t="str">
        <v/>
      </c>
      <c r="I6077" s="76">
        <f>IF($E6077="","",IFERROR(VLOOKUP(TRIM(E6077&amp;""),'Référentiel Articles'!$A$2:$F$634,6,FALSE),""))</f>
      </c>
      <c r="J6077" s="78">
        <f>IF(OR($E6077="",$H6077=""),"",$H6077*$I6077)</f>
      </c>
      <c r="K6077" s="79" t="str">
        <v/>
      </c>
    </row>
    <row r="6078">
      <c r="A6078" s="81" t="str">
        <v/>
      </c>
      <c r="B6078" s="81" t="str">
        <v/>
      </c>
      <c r="C6078" s="83">
        <f>IF($E6078="","",IFERROR(VLOOKUP(TRIM(E6078&amp;""),'Référentiel Articles'!$A$2:$F$634,2,FALSE),""))</f>
      </c>
      <c r="D6078" s="83">
        <f>IF($E6078="","",IFERROR(VLOOKUP(TRIM(E6078&amp;""),'Référentiel Articles'!$A$2:$F$634,3,FALSE),""))</f>
      </c>
      <c r="E6078" s="81" t="str">
        <v/>
      </c>
      <c r="F6078" s="83">
        <f>IF($E6078="","",IFERROR(VLOOKUP(TRIM(E6078&amp;""),'Référentiel Articles'!$A$2:$F$634,4,FALSE),""))</f>
      </c>
      <c r="G6078" s="84">
        <f>IF($E6078="","",IFERROR(VLOOKUP(TRIM(E6078&amp;""),'Référentiel Articles'!$A$2:$F$634,5,FALSE),""))</f>
      </c>
      <c r="H6078" s="85" t="str">
        <v/>
      </c>
      <c r="I6078" s="84">
        <f>IF($E6078="","",IFERROR(VLOOKUP(TRIM(E6078&amp;""),'Référentiel Articles'!$A$2:$F$634,6,FALSE),""))</f>
      </c>
      <c r="J6078" s="90">
        <f>IF(OR($E6078="",$H6078=""),"",$H6078*$I6078)</f>
      </c>
      <c r="K6078" s="87" t="str">
        <v/>
      </c>
    </row>
    <row r="6079">
      <c r="A6079" s="74" t="str">
        <v/>
      </c>
      <c r="B6079" s="74" t="str">
        <v/>
      </c>
      <c r="C6079" s="75">
        <f>IF($E6079="","",IFERROR(VLOOKUP(TRIM(E6079&amp;""),'Référentiel Articles'!$A$2:$F$634,2,FALSE),""))</f>
      </c>
      <c r="D6079" s="75">
        <f>IF($E6079="","",IFERROR(VLOOKUP(TRIM(E6079&amp;""),'Référentiel Articles'!$A$2:$F$634,3,FALSE),""))</f>
      </c>
      <c r="E6079" s="74" t="str">
        <v/>
      </c>
      <c r="F6079" s="75">
        <f>IF($E6079="","",IFERROR(VLOOKUP(TRIM(E6079&amp;""),'Référentiel Articles'!$A$2:$F$634,4,FALSE),""))</f>
      </c>
      <c r="G6079" s="76">
        <f>IF($E6079="","",IFERROR(VLOOKUP(TRIM(E6079&amp;""),'Référentiel Articles'!$A$2:$F$634,5,FALSE),""))</f>
      </c>
      <c r="H6079" s="77" t="str">
        <v/>
      </c>
      <c r="I6079" s="76">
        <f>IF($E6079="","",IFERROR(VLOOKUP(TRIM(E6079&amp;""),'Référentiel Articles'!$A$2:$F$634,6,FALSE),""))</f>
      </c>
      <c r="J6079" s="78">
        <f>IF(OR($E6079="",$H6079=""),"",$H6079*$I6079)</f>
      </c>
      <c r="K6079" s="79" t="str">
        <v/>
      </c>
    </row>
    <row r="6080">
      <c r="A6080" s="81" t="str">
        <v/>
      </c>
      <c r="B6080" s="81" t="str">
        <v/>
      </c>
      <c r="C6080" s="83">
        <f>IF($E6080="","",IFERROR(VLOOKUP(TRIM(E6080&amp;""),'Référentiel Articles'!$A$2:$F$634,2,FALSE),""))</f>
      </c>
      <c r="D6080" s="83">
        <f>IF($E6080="","",IFERROR(VLOOKUP(TRIM(E6080&amp;""),'Référentiel Articles'!$A$2:$F$634,3,FALSE),""))</f>
      </c>
      <c r="E6080" s="81" t="str">
        <v/>
      </c>
      <c r="F6080" s="83">
        <f>IF($E6080="","",IFERROR(VLOOKUP(TRIM(E6080&amp;""),'Référentiel Articles'!$A$2:$F$634,4,FALSE),""))</f>
      </c>
      <c r="G6080" s="84">
        <f>IF($E6080="","",IFERROR(VLOOKUP(TRIM(E6080&amp;""),'Référentiel Articles'!$A$2:$F$634,5,FALSE),""))</f>
      </c>
      <c r="H6080" s="85" t="str">
        <v/>
      </c>
      <c r="I6080" s="84">
        <f>IF($E6080="","",IFERROR(VLOOKUP(TRIM(E6080&amp;""),'Référentiel Articles'!$A$2:$F$634,6,FALSE),""))</f>
      </c>
      <c r="J6080" s="90">
        <f>IF(OR($E6080="",$H6080=""),"",$H6080*$I6080)</f>
      </c>
      <c r="K6080" s="87" t="str">
        <v/>
      </c>
    </row>
    <row r="6081">
      <c r="A6081" s="74" t="str">
        <v/>
      </c>
      <c r="B6081" s="74" t="str">
        <v/>
      </c>
      <c r="C6081" s="75">
        <f>IF($E6081="","",IFERROR(VLOOKUP(TRIM(E6081&amp;""),'Référentiel Articles'!$A$2:$F$634,2,FALSE),""))</f>
      </c>
      <c r="D6081" s="75">
        <f>IF($E6081="","",IFERROR(VLOOKUP(TRIM(E6081&amp;""),'Référentiel Articles'!$A$2:$F$634,3,FALSE),""))</f>
      </c>
      <c r="E6081" s="74" t="str">
        <v/>
      </c>
      <c r="F6081" s="75">
        <f>IF($E6081="","",IFERROR(VLOOKUP(TRIM(E6081&amp;""),'Référentiel Articles'!$A$2:$F$634,4,FALSE),""))</f>
      </c>
      <c r="G6081" s="76">
        <f>IF($E6081="","",IFERROR(VLOOKUP(TRIM(E6081&amp;""),'Référentiel Articles'!$A$2:$F$634,5,FALSE),""))</f>
      </c>
      <c r="H6081" s="77" t="str">
        <v/>
      </c>
      <c r="I6081" s="76">
        <f>IF($E6081="","",IFERROR(VLOOKUP(TRIM(E6081&amp;""),'Référentiel Articles'!$A$2:$F$634,6,FALSE),""))</f>
      </c>
      <c r="J6081" s="78">
        <f>IF(OR($E6081="",$H6081=""),"",$H6081*$I6081)</f>
      </c>
      <c r="K6081" s="79" t="str">
        <v/>
      </c>
    </row>
    <row r="6082">
      <c r="A6082" s="81" t="str">
        <v/>
      </c>
      <c r="B6082" s="81" t="str">
        <v/>
      </c>
      <c r="C6082" s="83">
        <f>IF($E6082="","",IFERROR(VLOOKUP(TRIM(E6082&amp;""),'Référentiel Articles'!$A$2:$F$634,2,FALSE),""))</f>
      </c>
      <c r="D6082" s="83">
        <f>IF($E6082="","",IFERROR(VLOOKUP(TRIM(E6082&amp;""),'Référentiel Articles'!$A$2:$F$634,3,FALSE),""))</f>
      </c>
      <c r="E6082" s="81" t="str">
        <v/>
      </c>
      <c r="F6082" s="83">
        <f>IF($E6082="","",IFERROR(VLOOKUP(TRIM(E6082&amp;""),'Référentiel Articles'!$A$2:$F$634,4,FALSE),""))</f>
      </c>
      <c r="G6082" s="84">
        <f>IF($E6082="","",IFERROR(VLOOKUP(TRIM(E6082&amp;""),'Référentiel Articles'!$A$2:$F$634,5,FALSE),""))</f>
      </c>
      <c r="H6082" s="85" t="str">
        <v/>
      </c>
      <c r="I6082" s="84">
        <f>IF($E6082="","",IFERROR(VLOOKUP(TRIM(E6082&amp;""),'Référentiel Articles'!$A$2:$F$634,6,FALSE),""))</f>
      </c>
      <c r="J6082" s="90">
        <f>IF(OR($E6082="",$H6082=""),"",$H6082*$I6082)</f>
      </c>
      <c r="K6082" s="87" t="str">
        <v/>
      </c>
    </row>
    <row r="6083">
      <c r="A6083" s="74" t="str">
        <v/>
      </c>
      <c r="B6083" s="74" t="str">
        <v/>
      </c>
      <c r="C6083" s="75">
        <f>IF($E6083="","",IFERROR(VLOOKUP(TRIM(E6083&amp;""),'Référentiel Articles'!$A$2:$F$634,2,FALSE),""))</f>
      </c>
      <c r="D6083" s="75">
        <f>IF($E6083="","",IFERROR(VLOOKUP(TRIM(E6083&amp;""),'Référentiel Articles'!$A$2:$F$634,3,FALSE),""))</f>
      </c>
      <c r="E6083" s="74" t="str">
        <v/>
      </c>
      <c r="F6083" s="75">
        <f>IF($E6083="","",IFERROR(VLOOKUP(TRIM(E6083&amp;""),'Référentiel Articles'!$A$2:$F$634,4,FALSE),""))</f>
      </c>
      <c r="G6083" s="76">
        <f>IF($E6083="","",IFERROR(VLOOKUP(TRIM(E6083&amp;""),'Référentiel Articles'!$A$2:$F$634,5,FALSE),""))</f>
      </c>
      <c r="H6083" s="77" t="str">
        <v/>
      </c>
      <c r="I6083" s="76">
        <f>IF($E6083="","",IFERROR(VLOOKUP(TRIM(E6083&amp;""),'Référentiel Articles'!$A$2:$F$634,6,FALSE),""))</f>
      </c>
      <c r="J6083" s="78">
        <f>IF(OR($E6083="",$H6083=""),"",$H6083*$I6083)</f>
      </c>
      <c r="K6083" s="79" t="str">
        <v/>
      </c>
    </row>
    <row r="6084">
      <c r="A6084" s="81" t="str">
        <v/>
      </c>
      <c r="B6084" s="81" t="str">
        <v/>
      </c>
      <c r="C6084" s="83">
        <f>IF($E6084="","",IFERROR(VLOOKUP(TRIM(E6084&amp;""),'Référentiel Articles'!$A$2:$F$634,2,FALSE),""))</f>
      </c>
      <c r="D6084" s="83">
        <f>IF($E6084="","",IFERROR(VLOOKUP(TRIM(E6084&amp;""),'Référentiel Articles'!$A$2:$F$634,3,FALSE),""))</f>
      </c>
      <c r="E6084" s="81" t="str">
        <v/>
      </c>
      <c r="F6084" s="83">
        <f>IF($E6084="","",IFERROR(VLOOKUP(TRIM(E6084&amp;""),'Référentiel Articles'!$A$2:$F$634,4,FALSE),""))</f>
      </c>
      <c r="G6084" s="84">
        <f>IF($E6084="","",IFERROR(VLOOKUP(TRIM(E6084&amp;""),'Référentiel Articles'!$A$2:$F$634,5,FALSE),""))</f>
      </c>
      <c r="H6084" s="85" t="str">
        <v/>
      </c>
      <c r="I6084" s="84">
        <f>IF($E6084="","",IFERROR(VLOOKUP(TRIM(E6084&amp;""),'Référentiel Articles'!$A$2:$F$634,6,FALSE),""))</f>
      </c>
      <c r="J6084" s="90">
        <f>IF(OR($E6084="",$H6084=""),"",$H6084*$I6084)</f>
      </c>
      <c r="K6084" s="87" t="str">
        <v/>
      </c>
    </row>
    <row r="6085">
      <c r="A6085" s="74" t="str">
        <v/>
      </c>
      <c r="B6085" s="74" t="str">
        <v/>
      </c>
      <c r="C6085" s="75">
        <f>IF($E6085="","",IFERROR(VLOOKUP(TRIM(E6085&amp;""),'Référentiel Articles'!$A$2:$F$634,2,FALSE),""))</f>
      </c>
      <c r="D6085" s="75">
        <f>IF($E6085="","",IFERROR(VLOOKUP(TRIM(E6085&amp;""),'Référentiel Articles'!$A$2:$F$634,3,FALSE),""))</f>
      </c>
      <c r="E6085" s="74" t="str">
        <v/>
      </c>
      <c r="F6085" s="75">
        <f>IF($E6085="","",IFERROR(VLOOKUP(TRIM(E6085&amp;""),'Référentiel Articles'!$A$2:$F$634,4,FALSE),""))</f>
      </c>
      <c r="G6085" s="76">
        <f>IF($E6085="","",IFERROR(VLOOKUP(TRIM(E6085&amp;""),'Référentiel Articles'!$A$2:$F$634,5,FALSE),""))</f>
      </c>
      <c r="H6085" s="77" t="str">
        <v/>
      </c>
      <c r="I6085" s="76">
        <f>IF($E6085="","",IFERROR(VLOOKUP(TRIM(E6085&amp;""),'Référentiel Articles'!$A$2:$F$634,6,FALSE),""))</f>
      </c>
      <c r="J6085" s="78">
        <f>IF(OR($E6085="",$H6085=""),"",$H6085*$I6085)</f>
      </c>
      <c r="K6085" s="79" t="str">
        <v/>
      </c>
    </row>
    <row r="6086">
      <c r="A6086" s="81" t="str">
        <v/>
      </c>
      <c r="B6086" s="81" t="str">
        <v/>
      </c>
      <c r="C6086" s="83">
        <f>IF($E6086="","",IFERROR(VLOOKUP(TRIM(E6086&amp;""),'Référentiel Articles'!$A$2:$F$634,2,FALSE),""))</f>
      </c>
      <c r="D6086" s="83">
        <f>IF($E6086="","",IFERROR(VLOOKUP(TRIM(E6086&amp;""),'Référentiel Articles'!$A$2:$F$634,3,FALSE),""))</f>
      </c>
      <c r="E6086" s="81" t="str">
        <v/>
      </c>
      <c r="F6086" s="83">
        <f>IF($E6086="","",IFERROR(VLOOKUP(TRIM(E6086&amp;""),'Référentiel Articles'!$A$2:$F$634,4,FALSE),""))</f>
      </c>
      <c r="G6086" s="84">
        <f>IF($E6086="","",IFERROR(VLOOKUP(TRIM(E6086&amp;""),'Référentiel Articles'!$A$2:$F$634,5,FALSE),""))</f>
      </c>
      <c r="H6086" s="85" t="str">
        <v/>
      </c>
      <c r="I6086" s="84">
        <f>IF($E6086="","",IFERROR(VLOOKUP(TRIM(E6086&amp;""),'Référentiel Articles'!$A$2:$F$634,6,FALSE),""))</f>
      </c>
      <c r="J6086" s="90">
        <f>IF(OR($E6086="",$H6086=""),"",$H6086*$I6086)</f>
      </c>
      <c r="K6086" s="87" t="str">
        <v/>
      </c>
    </row>
    <row r="6087">
      <c r="A6087" s="74" t="str">
        <v/>
      </c>
      <c r="B6087" s="74" t="str">
        <v/>
      </c>
      <c r="C6087" s="75">
        <f>IF($E6087="","",IFERROR(VLOOKUP(TRIM(E6087&amp;""),'Référentiel Articles'!$A$2:$F$634,2,FALSE),""))</f>
      </c>
      <c r="D6087" s="75">
        <f>IF($E6087="","",IFERROR(VLOOKUP(TRIM(E6087&amp;""),'Référentiel Articles'!$A$2:$F$634,3,FALSE),""))</f>
      </c>
      <c r="E6087" s="74" t="str">
        <v/>
      </c>
      <c r="F6087" s="75">
        <f>IF($E6087="","",IFERROR(VLOOKUP(TRIM(E6087&amp;""),'Référentiel Articles'!$A$2:$F$634,4,FALSE),""))</f>
      </c>
      <c r="G6087" s="76">
        <f>IF($E6087="","",IFERROR(VLOOKUP(TRIM(E6087&amp;""),'Référentiel Articles'!$A$2:$F$634,5,FALSE),""))</f>
      </c>
      <c r="H6087" s="77" t="str">
        <v/>
      </c>
      <c r="I6087" s="76">
        <f>IF($E6087="","",IFERROR(VLOOKUP(TRIM(E6087&amp;""),'Référentiel Articles'!$A$2:$F$634,6,FALSE),""))</f>
      </c>
      <c r="J6087" s="78">
        <f>IF(OR($E6087="",$H6087=""),"",$H6087*$I6087)</f>
      </c>
      <c r="K6087" s="79" t="str">
        <v/>
      </c>
    </row>
    <row r="6088">
      <c r="A6088" s="81" t="str">
        <v/>
      </c>
      <c r="B6088" s="81" t="str">
        <v/>
      </c>
      <c r="C6088" s="83">
        <f>IF($E6088="","",IFERROR(VLOOKUP(TRIM(E6088&amp;""),'Référentiel Articles'!$A$2:$F$634,2,FALSE),""))</f>
      </c>
      <c r="D6088" s="83">
        <f>IF($E6088="","",IFERROR(VLOOKUP(TRIM(E6088&amp;""),'Référentiel Articles'!$A$2:$F$634,3,FALSE),""))</f>
      </c>
      <c r="E6088" s="81" t="str">
        <v/>
      </c>
      <c r="F6088" s="83">
        <f>IF($E6088="","",IFERROR(VLOOKUP(TRIM(E6088&amp;""),'Référentiel Articles'!$A$2:$F$634,4,FALSE),""))</f>
      </c>
      <c r="G6088" s="84">
        <f>IF($E6088="","",IFERROR(VLOOKUP(TRIM(E6088&amp;""),'Référentiel Articles'!$A$2:$F$634,5,FALSE),""))</f>
      </c>
      <c r="H6088" s="85" t="str">
        <v/>
      </c>
      <c r="I6088" s="84">
        <f>IF($E6088="","",IFERROR(VLOOKUP(TRIM(E6088&amp;""),'Référentiel Articles'!$A$2:$F$634,6,FALSE),""))</f>
      </c>
      <c r="J6088" s="90">
        <f>IF(OR($E6088="",$H6088=""),"",$H6088*$I6088)</f>
      </c>
      <c r="K6088" s="87" t="str">
        <v/>
      </c>
    </row>
    <row r="6089">
      <c r="A6089" s="74" t="str">
        <v/>
      </c>
      <c r="B6089" s="74" t="str">
        <v/>
      </c>
      <c r="C6089" s="75">
        <f>IF($E6089="","",IFERROR(VLOOKUP(TRIM(E6089&amp;""),'Référentiel Articles'!$A$2:$F$634,2,FALSE),""))</f>
      </c>
      <c r="D6089" s="75">
        <f>IF($E6089="","",IFERROR(VLOOKUP(TRIM(E6089&amp;""),'Référentiel Articles'!$A$2:$F$634,3,FALSE),""))</f>
      </c>
      <c r="E6089" s="74" t="str">
        <v/>
      </c>
      <c r="F6089" s="75">
        <f>IF($E6089="","",IFERROR(VLOOKUP(TRIM(E6089&amp;""),'Référentiel Articles'!$A$2:$F$634,4,FALSE),""))</f>
      </c>
      <c r="G6089" s="76">
        <f>IF($E6089="","",IFERROR(VLOOKUP(TRIM(E6089&amp;""),'Référentiel Articles'!$A$2:$F$634,5,FALSE),""))</f>
      </c>
      <c r="H6089" s="77" t="str">
        <v/>
      </c>
      <c r="I6089" s="76">
        <f>IF($E6089="","",IFERROR(VLOOKUP(TRIM(E6089&amp;""),'Référentiel Articles'!$A$2:$F$634,6,FALSE),""))</f>
      </c>
      <c r="J6089" s="78">
        <f>IF(OR($E6089="",$H6089=""),"",$H6089*$I6089)</f>
      </c>
      <c r="K6089" s="79" t="str">
        <v/>
      </c>
    </row>
    <row r="6090">
      <c r="A6090" s="81" t="str">
        <v/>
      </c>
      <c r="B6090" s="81" t="str">
        <v/>
      </c>
      <c r="C6090" s="83">
        <f>IF($E6090="","",IFERROR(VLOOKUP(TRIM(E6090&amp;""),'Référentiel Articles'!$A$2:$F$634,2,FALSE),""))</f>
      </c>
      <c r="D6090" s="83">
        <f>IF($E6090="","",IFERROR(VLOOKUP(TRIM(E6090&amp;""),'Référentiel Articles'!$A$2:$F$634,3,FALSE),""))</f>
      </c>
      <c r="E6090" s="81" t="str">
        <v/>
      </c>
      <c r="F6090" s="83">
        <f>IF($E6090="","",IFERROR(VLOOKUP(TRIM(E6090&amp;""),'Référentiel Articles'!$A$2:$F$634,4,FALSE),""))</f>
      </c>
      <c r="G6090" s="84">
        <f>IF($E6090="","",IFERROR(VLOOKUP(TRIM(E6090&amp;""),'Référentiel Articles'!$A$2:$F$634,5,FALSE),""))</f>
      </c>
      <c r="H6090" s="85" t="str">
        <v/>
      </c>
      <c r="I6090" s="84">
        <f>IF($E6090="","",IFERROR(VLOOKUP(TRIM(E6090&amp;""),'Référentiel Articles'!$A$2:$F$634,6,FALSE),""))</f>
      </c>
      <c r="J6090" s="90">
        <f>IF(OR($E6090="",$H6090=""),"",$H6090*$I6090)</f>
      </c>
      <c r="K6090" s="87" t="str">
        <v/>
      </c>
    </row>
    <row r="6091">
      <c r="A6091" s="74" t="str">
        <v/>
      </c>
      <c r="B6091" s="74" t="str">
        <v/>
      </c>
      <c r="C6091" s="75">
        <f>IF($E6091="","",IFERROR(VLOOKUP(TRIM(E6091&amp;""),'Référentiel Articles'!$A$2:$F$634,2,FALSE),""))</f>
      </c>
      <c r="D6091" s="75">
        <f>IF($E6091="","",IFERROR(VLOOKUP(TRIM(E6091&amp;""),'Référentiel Articles'!$A$2:$F$634,3,FALSE),""))</f>
      </c>
      <c r="E6091" s="74" t="str">
        <v/>
      </c>
      <c r="F6091" s="75">
        <f>IF($E6091="","",IFERROR(VLOOKUP(TRIM(E6091&amp;""),'Référentiel Articles'!$A$2:$F$634,4,FALSE),""))</f>
      </c>
      <c r="G6091" s="76">
        <f>IF($E6091="","",IFERROR(VLOOKUP(TRIM(E6091&amp;""),'Référentiel Articles'!$A$2:$F$634,5,FALSE),""))</f>
      </c>
      <c r="H6091" s="77" t="str">
        <v/>
      </c>
      <c r="I6091" s="76">
        <f>IF($E6091="","",IFERROR(VLOOKUP(TRIM(E6091&amp;""),'Référentiel Articles'!$A$2:$F$634,6,FALSE),""))</f>
      </c>
      <c r="J6091" s="78">
        <f>IF(OR($E6091="",$H6091=""),"",$H6091*$I6091)</f>
      </c>
      <c r="K6091" s="79" t="str">
        <v/>
      </c>
    </row>
    <row r="6092">
      <c r="A6092" s="81" t="str">
        <v/>
      </c>
      <c r="B6092" s="81" t="str">
        <v/>
      </c>
      <c r="C6092" s="83">
        <f>IF($E6092="","",IFERROR(VLOOKUP(TRIM(E6092&amp;""),'Référentiel Articles'!$A$2:$F$634,2,FALSE),""))</f>
      </c>
      <c r="D6092" s="83">
        <f>IF($E6092="","",IFERROR(VLOOKUP(TRIM(E6092&amp;""),'Référentiel Articles'!$A$2:$F$634,3,FALSE),""))</f>
      </c>
      <c r="E6092" s="81" t="str">
        <v/>
      </c>
      <c r="F6092" s="83">
        <f>IF($E6092="","",IFERROR(VLOOKUP(TRIM(E6092&amp;""),'Référentiel Articles'!$A$2:$F$634,4,FALSE),""))</f>
      </c>
      <c r="G6092" s="84">
        <f>IF($E6092="","",IFERROR(VLOOKUP(TRIM(E6092&amp;""),'Référentiel Articles'!$A$2:$F$634,5,FALSE),""))</f>
      </c>
      <c r="H6092" s="85" t="str">
        <v/>
      </c>
      <c r="I6092" s="84">
        <f>IF($E6092="","",IFERROR(VLOOKUP(TRIM(E6092&amp;""),'Référentiel Articles'!$A$2:$F$634,6,FALSE),""))</f>
      </c>
      <c r="J6092" s="90">
        <f>IF(OR($E6092="",$H6092=""),"",$H6092*$I6092)</f>
      </c>
      <c r="K6092" s="87" t="str">
        <v/>
      </c>
    </row>
    <row r="6093">
      <c r="A6093" s="74" t="str">
        <v/>
      </c>
      <c r="B6093" s="74" t="str">
        <v/>
      </c>
      <c r="C6093" s="75">
        <f>IF($E6093="","",IFERROR(VLOOKUP(TRIM(E6093&amp;""),'Référentiel Articles'!$A$2:$F$634,2,FALSE),""))</f>
      </c>
      <c r="D6093" s="75">
        <f>IF($E6093="","",IFERROR(VLOOKUP(TRIM(E6093&amp;""),'Référentiel Articles'!$A$2:$F$634,3,FALSE),""))</f>
      </c>
      <c r="E6093" s="74" t="str">
        <v/>
      </c>
      <c r="F6093" s="75">
        <f>IF($E6093="","",IFERROR(VLOOKUP(TRIM(E6093&amp;""),'Référentiel Articles'!$A$2:$F$634,4,FALSE),""))</f>
      </c>
      <c r="G6093" s="76">
        <f>IF($E6093="","",IFERROR(VLOOKUP(TRIM(E6093&amp;""),'Référentiel Articles'!$A$2:$F$634,5,FALSE),""))</f>
      </c>
      <c r="H6093" s="77" t="str">
        <v/>
      </c>
      <c r="I6093" s="76">
        <f>IF($E6093="","",IFERROR(VLOOKUP(TRIM(E6093&amp;""),'Référentiel Articles'!$A$2:$F$634,6,FALSE),""))</f>
      </c>
      <c r="J6093" s="78">
        <f>IF(OR($E6093="",$H6093=""),"",$H6093*$I6093)</f>
      </c>
      <c r="K6093" s="79" t="str">
        <v/>
      </c>
    </row>
    <row r="6094">
      <c r="A6094" s="81" t="str">
        <v/>
      </c>
      <c r="B6094" s="81" t="str">
        <v/>
      </c>
      <c r="C6094" s="83">
        <f>IF($E6094="","",IFERROR(VLOOKUP(TRIM(E6094&amp;""),'Référentiel Articles'!$A$2:$F$634,2,FALSE),""))</f>
      </c>
      <c r="D6094" s="83">
        <f>IF($E6094="","",IFERROR(VLOOKUP(TRIM(E6094&amp;""),'Référentiel Articles'!$A$2:$F$634,3,FALSE),""))</f>
      </c>
      <c r="E6094" s="81" t="str">
        <v/>
      </c>
      <c r="F6094" s="83">
        <f>IF($E6094="","",IFERROR(VLOOKUP(TRIM(E6094&amp;""),'Référentiel Articles'!$A$2:$F$634,4,FALSE),""))</f>
      </c>
      <c r="G6094" s="84">
        <f>IF($E6094="","",IFERROR(VLOOKUP(TRIM(E6094&amp;""),'Référentiel Articles'!$A$2:$F$634,5,FALSE),""))</f>
      </c>
      <c r="H6094" s="85" t="str">
        <v/>
      </c>
      <c r="I6094" s="84">
        <f>IF($E6094="","",IFERROR(VLOOKUP(TRIM(E6094&amp;""),'Référentiel Articles'!$A$2:$F$634,6,FALSE),""))</f>
      </c>
      <c r="J6094" s="90">
        <f>IF(OR($E6094="",$H6094=""),"",$H6094*$I6094)</f>
      </c>
      <c r="K6094" s="87" t="str">
        <v/>
      </c>
    </row>
    <row r="6095">
      <c r="A6095" s="74" t="str">
        <v/>
      </c>
      <c r="B6095" s="74" t="str">
        <v/>
      </c>
      <c r="C6095" s="75">
        <f>IF($E6095="","",IFERROR(VLOOKUP(TRIM(E6095&amp;""),'Référentiel Articles'!$A$2:$F$634,2,FALSE),""))</f>
      </c>
      <c r="D6095" s="75">
        <f>IF($E6095="","",IFERROR(VLOOKUP(TRIM(E6095&amp;""),'Référentiel Articles'!$A$2:$F$634,3,FALSE),""))</f>
      </c>
      <c r="E6095" s="74" t="str">
        <v/>
      </c>
      <c r="F6095" s="75">
        <f>IF($E6095="","",IFERROR(VLOOKUP(TRIM(E6095&amp;""),'Référentiel Articles'!$A$2:$F$634,4,FALSE),""))</f>
      </c>
      <c r="G6095" s="76">
        <f>IF($E6095="","",IFERROR(VLOOKUP(TRIM(E6095&amp;""),'Référentiel Articles'!$A$2:$F$634,5,FALSE),""))</f>
      </c>
      <c r="H6095" s="77" t="str">
        <v/>
      </c>
      <c r="I6095" s="76">
        <f>IF($E6095="","",IFERROR(VLOOKUP(TRIM(E6095&amp;""),'Référentiel Articles'!$A$2:$F$634,6,FALSE),""))</f>
      </c>
      <c r="J6095" s="78">
        <f>IF(OR($E6095="",$H6095=""),"",$H6095*$I6095)</f>
      </c>
      <c r="K6095" s="79" t="str">
        <v/>
      </c>
    </row>
    <row r="6096">
      <c r="A6096" s="81" t="str">
        <v/>
      </c>
      <c r="B6096" s="81" t="str">
        <v/>
      </c>
      <c r="C6096" s="83">
        <f>IF($E6096="","",IFERROR(VLOOKUP(TRIM(E6096&amp;""),'Référentiel Articles'!$A$2:$F$634,2,FALSE),""))</f>
      </c>
      <c r="D6096" s="83">
        <f>IF($E6096="","",IFERROR(VLOOKUP(TRIM(E6096&amp;""),'Référentiel Articles'!$A$2:$F$634,3,FALSE),""))</f>
      </c>
      <c r="E6096" s="81" t="str">
        <v/>
      </c>
      <c r="F6096" s="83">
        <f>IF($E6096="","",IFERROR(VLOOKUP(TRIM(E6096&amp;""),'Référentiel Articles'!$A$2:$F$634,4,FALSE),""))</f>
      </c>
      <c r="G6096" s="84">
        <f>IF($E6096="","",IFERROR(VLOOKUP(TRIM(E6096&amp;""),'Référentiel Articles'!$A$2:$F$634,5,FALSE),""))</f>
      </c>
      <c r="H6096" s="85" t="str">
        <v/>
      </c>
      <c r="I6096" s="84">
        <f>IF($E6096="","",IFERROR(VLOOKUP(TRIM(E6096&amp;""),'Référentiel Articles'!$A$2:$F$634,6,FALSE),""))</f>
      </c>
      <c r="J6096" s="90">
        <f>IF(OR($E6096="",$H6096=""),"",$H6096*$I6096)</f>
      </c>
      <c r="K6096" s="87" t="str">
        <v/>
      </c>
    </row>
    <row r="6097">
      <c r="A6097" s="74" t="str">
        <v/>
      </c>
      <c r="B6097" s="74" t="str">
        <v/>
      </c>
      <c r="C6097" s="75">
        <f>IF($E6097="","",IFERROR(VLOOKUP(TRIM(E6097&amp;""),'Référentiel Articles'!$A$2:$F$634,2,FALSE),""))</f>
      </c>
      <c r="D6097" s="75">
        <f>IF($E6097="","",IFERROR(VLOOKUP(TRIM(E6097&amp;""),'Référentiel Articles'!$A$2:$F$634,3,FALSE),""))</f>
      </c>
      <c r="E6097" s="74" t="str">
        <v/>
      </c>
      <c r="F6097" s="75">
        <f>IF($E6097="","",IFERROR(VLOOKUP(TRIM(E6097&amp;""),'Référentiel Articles'!$A$2:$F$634,4,FALSE),""))</f>
      </c>
      <c r="G6097" s="76">
        <f>IF($E6097="","",IFERROR(VLOOKUP(TRIM(E6097&amp;""),'Référentiel Articles'!$A$2:$F$634,5,FALSE),""))</f>
      </c>
      <c r="H6097" s="77" t="str">
        <v/>
      </c>
      <c r="I6097" s="76">
        <f>IF($E6097="","",IFERROR(VLOOKUP(TRIM(E6097&amp;""),'Référentiel Articles'!$A$2:$F$634,6,FALSE),""))</f>
      </c>
      <c r="J6097" s="78">
        <f>IF(OR($E6097="",$H6097=""),"",$H6097*$I6097)</f>
      </c>
      <c r="K6097" s="79" t="str">
        <v/>
      </c>
    </row>
    <row r="6098">
      <c r="A6098" s="81" t="str">
        <v/>
      </c>
      <c r="B6098" s="81" t="str">
        <v/>
      </c>
      <c r="C6098" s="83">
        <f>IF($E6098="","",IFERROR(VLOOKUP(TRIM(E6098&amp;""),'Référentiel Articles'!$A$2:$F$634,2,FALSE),""))</f>
      </c>
      <c r="D6098" s="83">
        <f>IF($E6098="","",IFERROR(VLOOKUP(TRIM(E6098&amp;""),'Référentiel Articles'!$A$2:$F$634,3,FALSE),""))</f>
      </c>
      <c r="E6098" s="81" t="str">
        <v/>
      </c>
      <c r="F6098" s="83">
        <f>IF($E6098="","",IFERROR(VLOOKUP(TRIM(E6098&amp;""),'Référentiel Articles'!$A$2:$F$634,4,FALSE),""))</f>
      </c>
      <c r="G6098" s="84">
        <f>IF($E6098="","",IFERROR(VLOOKUP(TRIM(E6098&amp;""),'Référentiel Articles'!$A$2:$F$634,5,FALSE),""))</f>
      </c>
      <c r="H6098" s="85" t="str">
        <v/>
      </c>
      <c r="I6098" s="84">
        <f>IF($E6098="","",IFERROR(VLOOKUP(TRIM(E6098&amp;""),'Référentiel Articles'!$A$2:$F$634,6,FALSE),""))</f>
      </c>
      <c r="J6098" s="90">
        <f>IF(OR($E6098="",$H6098=""),"",$H6098*$I6098)</f>
      </c>
      <c r="K6098" s="87" t="str">
        <v/>
      </c>
    </row>
    <row r="6099">
      <c r="A6099" s="74" t="str">
        <v/>
      </c>
      <c r="B6099" s="74" t="str">
        <v/>
      </c>
      <c r="C6099" s="75">
        <f>IF($E6099="","",IFERROR(VLOOKUP(TRIM(E6099&amp;""),'Référentiel Articles'!$A$2:$F$634,2,FALSE),""))</f>
      </c>
      <c r="D6099" s="75">
        <f>IF($E6099="","",IFERROR(VLOOKUP(TRIM(E6099&amp;""),'Référentiel Articles'!$A$2:$F$634,3,FALSE),""))</f>
      </c>
      <c r="E6099" s="74" t="str">
        <v/>
      </c>
      <c r="F6099" s="75">
        <f>IF($E6099="","",IFERROR(VLOOKUP(TRIM(E6099&amp;""),'Référentiel Articles'!$A$2:$F$634,4,FALSE),""))</f>
      </c>
      <c r="G6099" s="76">
        <f>IF($E6099="","",IFERROR(VLOOKUP(TRIM(E6099&amp;""),'Référentiel Articles'!$A$2:$F$634,5,FALSE),""))</f>
      </c>
      <c r="H6099" s="77" t="str">
        <v/>
      </c>
      <c r="I6099" s="76">
        <f>IF($E6099="","",IFERROR(VLOOKUP(TRIM(E6099&amp;""),'Référentiel Articles'!$A$2:$F$634,6,FALSE),""))</f>
      </c>
      <c r="J6099" s="78">
        <f>IF(OR($E6099="",$H6099=""),"",$H6099*$I6099)</f>
      </c>
      <c r="K6099" s="79" t="str">
        <v/>
      </c>
    </row>
    <row r="6100">
      <c r="A6100" s="81" t="str">
        <v/>
      </c>
      <c r="B6100" s="81" t="str">
        <v/>
      </c>
      <c r="C6100" s="83">
        <f>IF($E6100="","",IFERROR(VLOOKUP(TRIM(E6100&amp;""),'Référentiel Articles'!$A$2:$F$634,2,FALSE),""))</f>
      </c>
      <c r="D6100" s="83">
        <f>IF($E6100="","",IFERROR(VLOOKUP(TRIM(E6100&amp;""),'Référentiel Articles'!$A$2:$F$634,3,FALSE),""))</f>
      </c>
      <c r="E6100" s="81" t="str">
        <v/>
      </c>
      <c r="F6100" s="83">
        <f>IF($E6100="","",IFERROR(VLOOKUP(TRIM(E6100&amp;""),'Référentiel Articles'!$A$2:$F$634,4,FALSE),""))</f>
      </c>
      <c r="G6100" s="84">
        <f>IF($E6100="","",IFERROR(VLOOKUP(TRIM(E6100&amp;""),'Référentiel Articles'!$A$2:$F$634,5,FALSE),""))</f>
      </c>
      <c r="H6100" s="85" t="str">
        <v/>
      </c>
      <c r="I6100" s="84">
        <f>IF($E6100="","",IFERROR(VLOOKUP(TRIM(E6100&amp;""),'Référentiel Articles'!$A$2:$F$634,6,FALSE),""))</f>
      </c>
      <c r="J6100" s="90">
        <f>IF(OR($E6100="",$H6100=""),"",$H6100*$I6100)</f>
      </c>
      <c r="K6100" s="87" t="str">
        <v/>
      </c>
    </row>
    <row r="6101">
      <c r="A6101" s="74" t="str">
        <v/>
      </c>
      <c r="B6101" s="74" t="str">
        <v/>
      </c>
      <c r="C6101" s="75">
        <f>IF($E6101="","",IFERROR(VLOOKUP(TRIM(E6101&amp;""),'Référentiel Articles'!$A$2:$F$634,2,FALSE),""))</f>
      </c>
      <c r="D6101" s="75">
        <f>IF($E6101="","",IFERROR(VLOOKUP(TRIM(E6101&amp;""),'Référentiel Articles'!$A$2:$F$634,3,FALSE),""))</f>
      </c>
      <c r="E6101" s="74" t="str">
        <v/>
      </c>
      <c r="F6101" s="75">
        <f>IF($E6101="","",IFERROR(VLOOKUP(TRIM(E6101&amp;""),'Référentiel Articles'!$A$2:$F$634,4,FALSE),""))</f>
      </c>
      <c r="G6101" s="76">
        <f>IF($E6101="","",IFERROR(VLOOKUP(TRIM(E6101&amp;""),'Référentiel Articles'!$A$2:$F$634,5,FALSE),""))</f>
      </c>
      <c r="H6101" s="77" t="str">
        <v/>
      </c>
      <c r="I6101" s="76">
        <f>IF($E6101="","",IFERROR(VLOOKUP(TRIM(E6101&amp;""),'Référentiel Articles'!$A$2:$F$634,6,FALSE),""))</f>
      </c>
      <c r="J6101" s="78">
        <f>IF(OR($E6101="",$H6101=""),"",$H6101*$I6101)</f>
      </c>
      <c r="K6101" s="79" t="str">
        <v/>
      </c>
    </row>
    <row r="6102">
      <c r="A6102" s="81" t="str">
        <v/>
      </c>
      <c r="B6102" s="81" t="str">
        <v/>
      </c>
      <c r="C6102" s="83">
        <f>IF($E6102="","",IFERROR(VLOOKUP(TRIM(E6102&amp;""),'Référentiel Articles'!$A$2:$F$634,2,FALSE),""))</f>
      </c>
      <c r="D6102" s="83">
        <f>IF($E6102="","",IFERROR(VLOOKUP(TRIM(E6102&amp;""),'Référentiel Articles'!$A$2:$F$634,3,FALSE),""))</f>
      </c>
      <c r="E6102" s="81" t="str">
        <v/>
      </c>
      <c r="F6102" s="83">
        <f>IF($E6102="","",IFERROR(VLOOKUP(TRIM(E6102&amp;""),'Référentiel Articles'!$A$2:$F$634,4,FALSE),""))</f>
      </c>
      <c r="G6102" s="84">
        <f>IF($E6102="","",IFERROR(VLOOKUP(TRIM(E6102&amp;""),'Référentiel Articles'!$A$2:$F$634,5,FALSE),""))</f>
      </c>
      <c r="H6102" s="85" t="str">
        <v/>
      </c>
      <c r="I6102" s="84">
        <f>IF($E6102="","",IFERROR(VLOOKUP(TRIM(E6102&amp;""),'Référentiel Articles'!$A$2:$F$634,6,FALSE),""))</f>
      </c>
      <c r="J6102" s="90">
        <f>IF(OR($E6102="",$H6102=""),"",$H6102*$I6102)</f>
      </c>
      <c r="K6102" s="87" t="str">
        <v/>
      </c>
    </row>
    <row r="6103">
      <c r="A6103" s="74" t="str">
        <v/>
      </c>
      <c r="B6103" s="74" t="str">
        <v/>
      </c>
      <c r="C6103" s="75">
        <f>IF($E6103="","",IFERROR(VLOOKUP(TRIM(E6103&amp;""),'Référentiel Articles'!$A$2:$F$634,2,FALSE),""))</f>
      </c>
      <c r="D6103" s="75">
        <f>IF($E6103="","",IFERROR(VLOOKUP(TRIM(E6103&amp;""),'Référentiel Articles'!$A$2:$F$634,3,FALSE),""))</f>
      </c>
      <c r="E6103" s="74" t="str">
        <v/>
      </c>
      <c r="F6103" s="75">
        <f>IF($E6103="","",IFERROR(VLOOKUP(TRIM(E6103&amp;""),'Référentiel Articles'!$A$2:$F$634,4,FALSE),""))</f>
      </c>
      <c r="G6103" s="76">
        <f>IF($E6103="","",IFERROR(VLOOKUP(TRIM(E6103&amp;""),'Référentiel Articles'!$A$2:$F$634,5,FALSE),""))</f>
      </c>
      <c r="H6103" s="77" t="str">
        <v/>
      </c>
      <c r="I6103" s="76">
        <f>IF($E6103="","",IFERROR(VLOOKUP(TRIM(E6103&amp;""),'Référentiel Articles'!$A$2:$F$634,6,FALSE),""))</f>
      </c>
      <c r="J6103" s="78">
        <f>IF(OR($E6103="",$H6103=""),"",$H6103*$I6103)</f>
      </c>
      <c r="K6103" s="79" t="str">
        <v/>
      </c>
    </row>
    <row r="6104">
      <c r="A6104" s="81" t="str">
        <v/>
      </c>
      <c r="B6104" s="81" t="str">
        <v/>
      </c>
      <c r="C6104" s="83">
        <f>IF($E6104="","",IFERROR(VLOOKUP(TRIM(E6104&amp;""),'Référentiel Articles'!$A$2:$F$634,2,FALSE),""))</f>
      </c>
      <c r="D6104" s="83">
        <f>IF($E6104="","",IFERROR(VLOOKUP(TRIM(E6104&amp;""),'Référentiel Articles'!$A$2:$F$634,3,FALSE),""))</f>
      </c>
      <c r="E6104" s="81" t="str">
        <v/>
      </c>
      <c r="F6104" s="83">
        <f>IF($E6104="","",IFERROR(VLOOKUP(TRIM(E6104&amp;""),'Référentiel Articles'!$A$2:$F$634,4,FALSE),""))</f>
      </c>
      <c r="G6104" s="84">
        <f>IF($E6104="","",IFERROR(VLOOKUP(TRIM(E6104&amp;""),'Référentiel Articles'!$A$2:$F$634,5,FALSE),""))</f>
      </c>
      <c r="H6104" s="85" t="str">
        <v/>
      </c>
      <c r="I6104" s="84">
        <f>IF($E6104="","",IFERROR(VLOOKUP(TRIM(E6104&amp;""),'Référentiel Articles'!$A$2:$F$634,6,FALSE),""))</f>
      </c>
      <c r="J6104" s="90">
        <f>IF(OR($E6104="",$H6104=""),"",$H6104*$I6104)</f>
      </c>
      <c r="K6104" s="87" t="str">
        <v/>
      </c>
    </row>
    <row r="6105">
      <c r="A6105" s="74" t="str">
        <v/>
      </c>
      <c r="B6105" s="74" t="str">
        <v/>
      </c>
      <c r="C6105" s="75">
        <f>IF($E6105="","",IFERROR(VLOOKUP(TRIM(E6105&amp;""),'Référentiel Articles'!$A$2:$F$634,2,FALSE),""))</f>
      </c>
      <c r="D6105" s="75">
        <f>IF($E6105="","",IFERROR(VLOOKUP(TRIM(E6105&amp;""),'Référentiel Articles'!$A$2:$F$634,3,FALSE),""))</f>
      </c>
      <c r="E6105" s="74" t="str">
        <v/>
      </c>
      <c r="F6105" s="75">
        <f>IF($E6105="","",IFERROR(VLOOKUP(TRIM(E6105&amp;""),'Référentiel Articles'!$A$2:$F$634,4,FALSE),""))</f>
      </c>
      <c r="G6105" s="76">
        <f>IF($E6105="","",IFERROR(VLOOKUP(TRIM(E6105&amp;""),'Référentiel Articles'!$A$2:$F$634,5,FALSE),""))</f>
      </c>
      <c r="H6105" s="77" t="str">
        <v/>
      </c>
      <c r="I6105" s="76">
        <f>IF($E6105="","",IFERROR(VLOOKUP(TRIM(E6105&amp;""),'Référentiel Articles'!$A$2:$F$634,6,FALSE),""))</f>
      </c>
      <c r="J6105" s="78">
        <f>IF(OR($E6105="",$H6105=""),"",$H6105*$I6105)</f>
      </c>
      <c r="K6105" s="79" t="str">
        <v/>
      </c>
    </row>
    <row r="6106">
      <c r="A6106" s="81" t="str">
        <v/>
      </c>
      <c r="B6106" s="81" t="str">
        <v/>
      </c>
      <c r="C6106" s="83">
        <f>IF($E6106="","",IFERROR(VLOOKUP(TRIM(E6106&amp;""),'Référentiel Articles'!$A$2:$F$634,2,FALSE),""))</f>
      </c>
      <c r="D6106" s="83">
        <f>IF($E6106="","",IFERROR(VLOOKUP(TRIM(E6106&amp;""),'Référentiel Articles'!$A$2:$F$634,3,FALSE),""))</f>
      </c>
      <c r="E6106" s="81" t="str">
        <v/>
      </c>
      <c r="F6106" s="83">
        <f>IF($E6106="","",IFERROR(VLOOKUP(TRIM(E6106&amp;""),'Référentiel Articles'!$A$2:$F$634,4,FALSE),""))</f>
      </c>
      <c r="G6106" s="84">
        <f>IF($E6106="","",IFERROR(VLOOKUP(TRIM(E6106&amp;""),'Référentiel Articles'!$A$2:$F$634,5,FALSE),""))</f>
      </c>
      <c r="H6106" s="85" t="str">
        <v/>
      </c>
      <c r="I6106" s="84">
        <f>IF($E6106="","",IFERROR(VLOOKUP(TRIM(E6106&amp;""),'Référentiel Articles'!$A$2:$F$634,6,FALSE),""))</f>
      </c>
      <c r="J6106" s="90">
        <f>IF(OR($E6106="",$H6106=""),"",$H6106*$I6106)</f>
      </c>
      <c r="K6106" s="87" t="str">
        <v/>
      </c>
    </row>
    <row r="6107">
      <c r="A6107" s="74" t="str">
        <v/>
      </c>
      <c r="B6107" s="74" t="str">
        <v/>
      </c>
      <c r="C6107" s="75">
        <f>IF($E6107="","",IFERROR(VLOOKUP(TRIM(E6107&amp;""),'Référentiel Articles'!$A$2:$F$634,2,FALSE),""))</f>
      </c>
      <c r="D6107" s="75">
        <f>IF($E6107="","",IFERROR(VLOOKUP(TRIM(E6107&amp;""),'Référentiel Articles'!$A$2:$F$634,3,FALSE),""))</f>
      </c>
      <c r="E6107" s="74" t="str">
        <v/>
      </c>
      <c r="F6107" s="75">
        <f>IF($E6107="","",IFERROR(VLOOKUP(TRIM(E6107&amp;""),'Référentiel Articles'!$A$2:$F$634,4,FALSE),""))</f>
      </c>
      <c r="G6107" s="76">
        <f>IF($E6107="","",IFERROR(VLOOKUP(TRIM(E6107&amp;""),'Référentiel Articles'!$A$2:$F$634,5,FALSE),""))</f>
      </c>
      <c r="H6107" s="77" t="str">
        <v/>
      </c>
      <c r="I6107" s="76">
        <f>IF($E6107="","",IFERROR(VLOOKUP(TRIM(E6107&amp;""),'Référentiel Articles'!$A$2:$F$634,6,FALSE),""))</f>
      </c>
      <c r="J6107" s="78">
        <f>IF(OR($E6107="",$H6107=""),"",$H6107*$I6107)</f>
      </c>
      <c r="K6107" s="79" t="str">
        <v/>
      </c>
    </row>
    <row r="6108">
      <c r="A6108" s="81" t="str">
        <v/>
      </c>
      <c r="B6108" s="81" t="str">
        <v/>
      </c>
      <c r="C6108" s="83">
        <f>IF($E6108="","",IFERROR(VLOOKUP(TRIM(E6108&amp;""),'Référentiel Articles'!$A$2:$F$634,2,FALSE),""))</f>
      </c>
      <c r="D6108" s="83">
        <f>IF($E6108="","",IFERROR(VLOOKUP(TRIM(E6108&amp;""),'Référentiel Articles'!$A$2:$F$634,3,FALSE),""))</f>
      </c>
      <c r="E6108" s="81" t="str">
        <v/>
      </c>
      <c r="F6108" s="83">
        <f>IF($E6108="","",IFERROR(VLOOKUP(TRIM(E6108&amp;""),'Référentiel Articles'!$A$2:$F$634,4,FALSE),""))</f>
      </c>
      <c r="G6108" s="84">
        <f>IF($E6108="","",IFERROR(VLOOKUP(TRIM(E6108&amp;""),'Référentiel Articles'!$A$2:$F$634,5,FALSE),""))</f>
      </c>
      <c r="H6108" s="85" t="str">
        <v/>
      </c>
      <c r="I6108" s="84">
        <f>IF($E6108="","",IFERROR(VLOOKUP(TRIM(E6108&amp;""),'Référentiel Articles'!$A$2:$F$634,6,FALSE),""))</f>
      </c>
      <c r="J6108" s="90">
        <f>IF(OR($E6108="",$H6108=""),"",$H6108*$I6108)</f>
      </c>
      <c r="K6108" s="87" t="str">
        <v/>
      </c>
    </row>
    <row r="6109">
      <c r="A6109" s="74" t="str">
        <v/>
      </c>
      <c r="B6109" s="74" t="str">
        <v/>
      </c>
      <c r="C6109" s="75">
        <f>IF($E6109="","",IFERROR(VLOOKUP(TRIM(E6109&amp;""),'Référentiel Articles'!$A$2:$F$634,2,FALSE),""))</f>
      </c>
      <c r="D6109" s="75">
        <f>IF($E6109="","",IFERROR(VLOOKUP(TRIM(E6109&amp;""),'Référentiel Articles'!$A$2:$F$634,3,FALSE),""))</f>
      </c>
      <c r="E6109" s="74" t="str">
        <v/>
      </c>
      <c r="F6109" s="75">
        <f>IF($E6109="","",IFERROR(VLOOKUP(TRIM(E6109&amp;""),'Référentiel Articles'!$A$2:$F$634,4,FALSE),""))</f>
      </c>
      <c r="G6109" s="76">
        <f>IF($E6109="","",IFERROR(VLOOKUP(TRIM(E6109&amp;""),'Référentiel Articles'!$A$2:$F$634,5,FALSE),""))</f>
      </c>
      <c r="H6109" s="77" t="str">
        <v/>
      </c>
      <c r="I6109" s="76">
        <f>IF($E6109="","",IFERROR(VLOOKUP(TRIM(E6109&amp;""),'Référentiel Articles'!$A$2:$F$634,6,FALSE),""))</f>
      </c>
      <c r="J6109" s="78">
        <f>IF(OR($E6109="",$H6109=""),"",$H6109*$I6109)</f>
      </c>
      <c r="K6109" s="79" t="str">
        <v/>
      </c>
    </row>
    <row r="6110">
      <c r="A6110" s="81" t="str">
        <v/>
      </c>
      <c r="B6110" s="81" t="str">
        <v/>
      </c>
      <c r="C6110" s="83">
        <f>IF($E6110="","",IFERROR(VLOOKUP(TRIM(E6110&amp;""),'Référentiel Articles'!$A$2:$F$634,2,FALSE),""))</f>
      </c>
      <c r="D6110" s="83">
        <f>IF($E6110="","",IFERROR(VLOOKUP(TRIM(E6110&amp;""),'Référentiel Articles'!$A$2:$F$634,3,FALSE),""))</f>
      </c>
      <c r="E6110" s="81" t="str">
        <v/>
      </c>
      <c r="F6110" s="83">
        <f>IF($E6110="","",IFERROR(VLOOKUP(TRIM(E6110&amp;""),'Référentiel Articles'!$A$2:$F$634,4,FALSE),""))</f>
      </c>
      <c r="G6110" s="84">
        <f>IF($E6110="","",IFERROR(VLOOKUP(TRIM(E6110&amp;""),'Référentiel Articles'!$A$2:$F$634,5,FALSE),""))</f>
      </c>
      <c r="H6110" s="85" t="str">
        <v/>
      </c>
      <c r="I6110" s="84">
        <f>IF($E6110="","",IFERROR(VLOOKUP(TRIM(E6110&amp;""),'Référentiel Articles'!$A$2:$F$634,6,FALSE),""))</f>
      </c>
      <c r="J6110" s="90">
        <f>IF(OR($E6110="",$H6110=""),"",$H6110*$I6110)</f>
      </c>
      <c r="K6110" s="87" t="str">
        <v/>
      </c>
    </row>
    <row r="6111">
      <c r="A6111" s="74" t="str">
        <v/>
      </c>
      <c r="B6111" s="74" t="str">
        <v/>
      </c>
      <c r="C6111" s="75">
        <f>IF($E6111="","",IFERROR(VLOOKUP(TRIM(E6111&amp;""),'Référentiel Articles'!$A$2:$F$634,2,FALSE),""))</f>
      </c>
      <c r="D6111" s="75">
        <f>IF($E6111="","",IFERROR(VLOOKUP(TRIM(E6111&amp;""),'Référentiel Articles'!$A$2:$F$634,3,FALSE),""))</f>
      </c>
      <c r="E6111" s="74" t="str">
        <v/>
      </c>
      <c r="F6111" s="75">
        <f>IF($E6111="","",IFERROR(VLOOKUP(TRIM(E6111&amp;""),'Référentiel Articles'!$A$2:$F$634,4,FALSE),""))</f>
      </c>
      <c r="G6111" s="76">
        <f>IF($E6111="","",IFERROR(VLOOKUP(TRIM(E6111&amp;""),'Référentiel Articles'!$A$2:$F$634,5,FALSE),""))</f>
      </c>
      <c r="H6111" s="77" t="str">
        <v/>
      </c>
      <c r="I6111" s="76">
        <f>IF($E6111="","",IFERROR(VLOOKUP(TRIM(E6111&amp;""),'Référentiel Articles'!$A$2:$F$634,6,FALSE),""))</f>
      </c>
      <c r="J6111" s="78">
        <f>IF(OR($E6111="",$H6111=""),"",$H6111*$I6111)</f>
      </c>
      <c r="K6111" s="79" t="str">
        <v/>
      </c>
    </row>
    <row r="6112">
      <c r="A6112" s="81" t="str">
        <v/>
      </c>
      <c r="B6112" s="81" t="str">
        <v/>
      </c>
      <c r="C6112" s="83">
        <f>IF($E6112="","",IFERROR(VLOOKUP(TRIM(E6112&amp;""),'Référentiel Articles'!$A$2:$F$634,2,FALSE),""))</f>
      </c>
      <c r="D6112" s="83">
        <f>IF($E6112="","",IFERROR(VLOOKUP(TRIM(E6112&amp;""),'Référentiel Articles'!$A$2:$F$634,3,FALSE),""))</f>
      </c>
      <c r="E6112" s="81" t="str">
        <v/>
      </c>
      <c r="F6112" s="83">
        <f>IF($E6112="","",IFERROR(VLOOKUP(TRIM(E6112&amp;""),'Référentiel Articles'!$A$2:$F$634,4,FALSE),""))</f>
      </c>
      <c r="G6112" s="84">
        <f>IF($E6112="","",IFERROR(VLOOKUP(TRIM(E6112&amp;""),'Référentiel Articles'!$A$2:$F$634,5,FALSE),""))</f>
      </c>
      <c r="H6112" s="85" t="str">
        <v/>
      </c>
      <c r="I6112" s="84">
        <f>IF($E6112="","",IFERROR(VLOOKUP(TRIM(E6112&amp;""),'Référentiel Articles'!$A$2:$F$634,6,FALSE),""))</f>
      </c>
      <c r="J6112" s="90">
        <f>IF(OR($E6112="",$H6112=""),"",$H6112*$I6112)</f>
      </c>
      <c r="K6112" s="87" t="str">
        <v/>
      </c>
    </row>
    <row r="6113">
      <c r="A6113" s="74" t="str">
        <v/>
      </c>
      <c r="B6113" s="74" t="str">
        <v/>
      </c>
      <c r="C6113" s="75">
        <f>IF($E6113="","",IFERROR(VLOOKUP(TRIM(E6113&amp;""),'Référentiel Articles'!$A$2:$F$634,2,FALSE),""))</f>
      </c>
      <c r="D6113" s="75">
        <f>IF($E6113="","",IFERROR(VLOOKUP(TRIM(E6113&amp;""),'Référentiel Articles'!$A$2:$F$634,3,FALSE),""))</f>
      </c>
      <c r="E6113" s="74" t="str">
        <v/>
      </c>
      <c r="F6113" s="75">
        <f>IF($E6113="","",IFERROR(VLOOKUP(TRIM(E6113&amp;""),'Référentiel Articles'!$A$2:$F$634,4,FALSE),""))</f>
      </c>
      <c r="G6113" s="76">
        <f>IF($E6113="","",IFERROR(VLOOKUP(TRIM(E6113&amp;""),'Référentiel Articles'!$A$2:$F$634,5,FALSE),""))</f>
      </c>
      <c r="H6113" s="77" t="str">
        <v/>
      </c>
      <c r="I6113" s="76">
        <f>IF($E6113="","",IFERROR(VLOOKUP(TRIM(E6113&amp;""),'Référentiel Articles'!$A$2:$F$634,6,FALSE),""))</f>
      </c>
      <c r="J6113" s="78">
        <f>IF(OR($E6113="",$H6113=""),"",$H6113*$I6113)</f>
      </c>
      <c r="K6113" s="79" t="str">
        <v/>
      </c>
    </row>
    <row r="6114">
      <c r="A6114" s="81" t="str">
        <v/>
      </c>
      <c r="B6114" s="81" t="str">
        <v/>
      </c>
      <c r="C6114" s="83">
        <f>IF($E6114="","",IFERROR(VLOOKUP(TRIM(E6114&amp;""),'Référentiel Articles'!$A$2:$F$634,2,FALSE),""))</f>
      </c>
      <c r="D6114" s="83">
        <f>IF($E6114="","",IFERROR(VLOOKUP(TRIM(E6114&amp;""),'Référentiel Articles'!$A$2:$F$634,3,FALSE),""))</f>
      </c>
      <c r="E6114" s="81" t="str">
        <v/>
      </c>
      <c r="F6114" s="83">
        <f>IF($E6114="","",IFERROR(VLOOKUP(TRIM(E6114&amp;""),'Référentiel Articles'!$A$2:$F$634,4,FALSE),""))</f>
      </c>
      <c r="G6114" s="84">
        <f>IF($E6114="","",IFERROR(VLOOKUP(TRIM(E6114&amp;""),'Référentiel Articles'!$A$2:$F$634,5,FALSE),""))</f>
      </c>
      <c r="H6114" s="85" t="str">
        <v/>
      </c>
      <c r="I6114" s="84">
        <f>IF($E6114="","",IFERROR(VLOOKUP(TRIM(E6114&amp;""),'Référentiel Articles'!$A$2:$F$634,6,FALSE),""))</f>
      </c>
      <c r="J6114" s="90">
        <f>IF(OR($E6114="",$H6114=""),"",$H6114*$I6114)</f>
      </c>
      <c r="K6114" s="87" t="str">
        <v/>
      </c>
    </row>
    <row r="6115">
      <c r="A6115" s="74" t="str">
        <v/>
      </c>
      <c r="B6115" s="74" t="str">
        <v/>
      </c>
      <c r="C6115" s="75">
        <f>IF($E6115="","",IFERROR(VLOOKUP(TRIM(E6115&amp;""),'Référentiel Articles'!$A$2:$F$634,2,FALSE),""))</f>
      </c>
      <c r="D6115" s="75">
        <f>IF($E6115="","",IFERROR(VLOOKUP(TRIM(E6115&amp;""),'Référentiel Articles'!$A$2:$F$634,3,FALSE),""))</f>
      </c>
      <c r="E6115" s="74" t="str">
        <v/>
      </c>
      <c r="F6115" s="75">
        <f>IF($E6115="","",IFERROR(VLOOKUP(TRIM(E6115&amp;""),'Référentiel Articles'!$A$2:$F$634,4,FALSE),""))</f>
      </c>
      <c r="G6115" s="76">
        <f>IF($E6115="","",IFERROR(VLOOKUP(TRIM(E6115&amp;""),'Référentiel Articles'!$A$2:$F$634,5,FALSE),""))</f>
      </c>
      <c r="H6115" s="77" t="str">
        <v/>
      </c>
      <c r="I6115" s="76">
        <f>IF($E6115="","",IFERROR(VLOOKUP(TRIM(E6115&amp;""),'Référentiel Articles'!$A$2:$F$634,6,FALSE),""))</f>
      </c>
      <c r="J6115" s="78">
        <f>IF(OR($E6115="",$H6115=""),"",$H6115*$I6115)</f>
      </c>
      <c r="K6115" s="79" t="str">
        <v/>
      </c>
    </row>
    <row r="6116">
      <c r="A6116" s="81" t="str">
        <v/>
      </c>
      <c r="B6116" s="81" t="str">
        <v/>
      </c>
      <c r="C6116" s="83">
        <f>IF($E6116="","",IFERROR(VLOOKUP(TRIM(E6116&amp;""),'Référentiel Articles'!$A$2:$F$634,2,FALSE),""))</f>
      </c>
      <c r="D6116" s="83">
        <f>IF($E6116="","",IFERROR(VLOOKUP(TRIM(E6116&amp;""),'Référentiel Articles'!$A$2:$F$634,3,FALSE),""))</f>
      </c>
      <c r="E6116" s="81" t="str">
        <v/>
      </c>
      <c r="F6116" s="83">
        <f>IF($E6116="","",IFERROR(VLOOKUP(TRIM(E6116&amp;""),'Référentiel Articles'!$A$2:$F$634,4,FALSE),""))</f>
      </c>
      <c r="G6116" s="84">
        <f>IF($E6116="","",IFERROR(VLOOKUP(TRIM(E6116&amp;""),'Référentiel Articles'!$A$2:$F$634,5,FALSE),""))</f>
      </c>
      <c r="H6116" s="85" t="str">
        <v/>
      </c>
      <c r="I6116" s="84">
        <f>IF($E6116="","",IFERROR(VLOOKUP(TRIM(E6116&amp;""),'Référentiel Articles'!$A$2:$F$634,6,FALSE),""))</f>
      </c>
      <c r="J6116" s="90">
        <f>IF(OR($E6116="",$H6116=""),"",$H6116*$I6116)</f>
      </c>
      <c r="K6116" s="87" t="str">
        <v/>
      </c>
    </row>
    <row r="6117">
      <c r="A6117" s="74" t="str">
        <v/>
      </c>
      <c r="B6117" s="74" t="str">
        <v/>
      </c>
      <c r="C6117" s="75">
        <f>IF($E6117="","",IFERROR(VLOOKUP(TRIM(E6117&amp;""),'Référentiel Articles'!$A$2:$F$634,2,FALSE),""))</f>
      </c>
      <c r="D6117" s="75">
        <f>IF($E6117="","",IFERROR(VLOOKUP(TRIM(E6117&amp;""),'Référentiel Articles'!$A$2:$F$634,3,FALSE),""))</f>
      </c>
      <c r="E6117" s="74" t="str">
        <v/>
      </c>
      <c r="F6117" s="75">
        <f>IF($E6117="","",IFERROR(VLOOKUP(TRIM(E6117&amp;""),'Référentiel Articles'!$A$2:$F$634,4,FALSE),""))</f>
      </c>
      <c r="G6117" s="76">
        <f>IF($E6117="","",IFERROR(VLOOKUP(TRIM(E6117&amp;""),'Référentiel Articles'!$A$2:$F$634,5,FALSE),""))</f>
      </c>
      <c r="H6117" s="77" t="str">
        <v/>
      </c>
      <c r="I6117" s="76">
        <f>IF($E6117="","",IFERROR(VLOOKUP(TRIM(E6117&amp;""),'Référentiel Articles'!$A$2:$F$634,6,FALSE),""))</f>
      </c>
      <c r="J6117" s="78">
        <f>IF(OR($E6117="",$H6117=""),"",$H6117*$I6117)</f>
      </c>
      <c r="K6117" s="79" t="str">
        <v/>
      </c>
    </row>
    <row r="6118">
      <c r="A6118" s="81" t="str">
        <v/>
      </c>
      <c r="B6118" s="81" t="str">
        <v/>
      </c>
      <c r="C6118" s="83">
        <f>IF($E6118="","",IFERROR(VLOOKUP(TRIM(E6118&amp;""),'Référentiel Articles'!$A$2:$F$634,2,FALSE),""))</f>
      </c>
      <c r="D6118" s="83">
        <f>IF($E6118="","",IFERROR(VLOOKUP(TRIM(E6118&amp;""),'Référentiel Articles'!$A$2:$F$634,3,FALSE),""))</f>
      </c>
      <c r="E6118" s="81" t="str">
        <v/>
      </c>
      <c r="F6118" s="83">
        <f>IF($E6118="","",IFERROR(VLOOKUP(TRIM(E6118&amp;""),'Référentiel Articles'!$A$2:$F$634,4,FALSE),""))</f>
      </c>
      <c r="G6118" s="84">
        <f>IF($E6118="","",IFERROR(VLOOKUP(TRIM(E6118&amp;""),'Référentiel Articles'!$A$2:$F$634,5,FALSE),""))</f>
      </c>
      <c r="H6118" s="85" t="str">
        <v/>
      </c>
      <c r="I6118" s="84">
        <f>IF($E6118="","",IFERROR(VLOOKUP(TRIM(E6118&amp;""),'Référentiel Articles'!$A$2:$F$634,6,FALSE),""))</f>
      </c>
      <c r="J6118" s="90">
        <f>IF(OR($E6118="",$H6118=""),"",$H6118*$I6118)</f>
      </c>
      <c r="K6118" s="87" t="str">
        <v/>
      </c>
    </row>
    <row r="6119">
      <c r="A6119" s="74" t="str">
        <v/>
      </c>
      <c r="B6119" s="74" t="str">
        <v/>
      </c>
      <c r="C6119" s="75">
        <f>IF($E6119="","",IFERROR(VLOOKUP(TRIM(E6119&amp;""),'Référentiel Articles'!$A$2:$F$634,2,FALSE),""))</f>
      </c>
      <c r="D6119" s="75">
        <f>IF($E6119="","",IFERROR(VLOOKUP(TRIM(E6119&amp;""),'Référentiel Articles'!$A$2:$F$634,3,FALSE),""))</f>
      </c>
      <c r="E6119" s="74" t="str">
        <v/>
      </c>
      <c r="F6119" s="75">
        <f>IF($E6119="","",IFERROR(VLOOKUP(TRIM(E6119&amp;""),'Référentiel Articles'!$A$2:$F$634,4,FALSE),""))</f>
      </c>
      <c r="G6119" s="76">
        <f>IF($E6119="","",IFERROR(VLOOKUP(TRIM(E6119&amp;""),'Référentiel Articles'!$A$2:$F$634,5,FALSE),""))</f>
      </c>
      <c r="H6119" s="77" t="str">
        <v/>
      </c>
      <c r="I6119" s="76">
        <f>IF($E6119="","",IFERROR(VLOOKUP(TRIM(E6119&amp;""),'Référentiel Articles'!$A$2:$F$634,6,FALSE),""))</f>
      </c>
      <c r="J6119" s="78">
        <f>IF(OR($E6119="",$H6119=""),"",$H6119*$I6119)</f>
      </c>
      <c r="K6119" s="79" t="str">
        <v/>
      </c>
    </row>
    <row r="6120">
      <c r="A6120" s="81" t="str">
        <v/>
      </c>
      <c r="B6120" s="81" t="str">
        <v/>
      </c>
      <c r="C6120" s="83">
        <f>IF($E6120="","",IFERROR(VLOOKUP(TRIM(E6120&amp;""),'Référentiel Articles'!$A$2:$F$634,2,FALSE),""))</f>
      </c>
      <c r="D6120" s="83">
        <f>IF($E6120="","",IFERROR(VLOOKUP(TRIM(E6120&amp;""),'Référentiel Articles'!$A$2:$F$634,3,FALSE),""))</f>
      </c>
      <c r="E6120" s="81" t="str">
        <v/>
      </c>
      <c r="F6120" s="83">
        <f>IF($E6120="","",IFERROR(VLOOKUP(TRIM(E6120&amp;""),'Référentiel Articles'!$A$2:$F$634,4,FALSE),""))</f>
      </c>
      <c r="G6120" s="84">
        <f>IF($E6120="","",IFERROR(VLOOKUP(TRIM(E6120&amp;""),'Référentiel Articles'!$A$2:$F$634,5,FALSE),""))</f>
      </c>
      <c r="H6120" s="85" t="str">
        <v/>
      </c>
      <c r="I6120" s="84">
        <f>IF($E6120="","",IFERROR(VLOOKUP(TRIM(E6120&amp;""),'Référentiel Articles'!$A$2:$F$634,6,FALSE),""))</f>
      </c>
      <c r="J6120" s="90">
        <f>IF(OR($E6120="",$H6120=""),"",$H6120*$I6120)</f>
      </c>
      <c r="K6120" s="87" t="str">
        <v/>
      </c>
    </row>
    <row r="6121">
      <c r="A6121" s="74" t="str">
        <v/>
      </c>
      <c r="B6121" s="74" t="str">
        <v/>
      </c>
      <c r="C6121" s="75">
        <f>IF($E6121="","",IFERROR(VLOOKUP(TRIM(E6121&amp;""),'Référentiel Articles'!$A$2:$F$634,2,FALSE),""))</f>
      </c>
      <c r="D6121" s="75">
        <f>IF($E6121="","",IFERROR(VLOOKUP(TRIM(E6121&amp;""),'Référentiel Articles'!$A$2:$F$634,3,FALSE),""))</f>
      </c>
      <c r="E6121" s="74" t="str">
        <v/>
      </c>
      <c r="F6121" s="75">
        <f>IF($E6121="","",IFERROR(VLOOKUP(TRIM(E6121&amp;""),'Référentiel Articles'!$A$2:$F$634,4,FALSE),""))</f>
      </c>
      <c r="G6121" s="76">
        <f>IF($E6121="","",IFERROR(VLOOKUP(TRIM(E6121&amp;""),'Référentiel Articles'!$A$2:$F$634,5,FALSE),""))</f>
      </c>
      <c r="H6121" s="77" t="str">
        <v/>
      </c>
      <c r="I6121" s="76">
        <f>IF($E6121="","",IFERROR(VLOOKUP(TRIM(E6121&amp;""),'Référentiel Articles'!$A$2:$F$634,6,FALSE),""))</f>
      </c>
      <c r="J6121" s="78">
        <f>IF(OR($E6121="",$H6121=""),"",$H6121*$I6121)</f>
      </c>
      <c r="K6121" s="79" t="str">
        <v/>
      </c>
    </row>
    <row r="6122">
      <c r="A6122" s="81" t="str">
        <v/>
      </c>
      <c r="B6122" s="81" t="str">
        <v/>
      </c>
      <c r="C6122" s="83">
        <f>IF($E6122="","",IFERROR(VLOOKUP(TRIM(E6122&amp;""),'Référentiel Articles'!$A$2:$F$634,2,FALSE),""))</f>
      </c>
      <c r="D6122" s="83">
        <f>IF($E6122="","",IFERROR(VLOOKUP(TRIM(E6122&amp;""),'Référentiel Articles'!$A$2:$F$634,3,FALSE),""))</f>
      </c>
      <c r="E6122" s="81" t="str">
        <v/>
      </c>
      <c r="F6122" s="83">
        <f>IF($E6122="","",IFERROR(VLOOKUP(TRIM(E6122&amp;""),'Référentiel Articles'!$A$2:$F$634,4,FALSE),""))</f>
      </c>
      <c r="G6122" s="84">
        <f>IF($E6122="","",IFERROR(VLOOKUP(TRIM(E6122&amp;""),'Référentiel Articles'!$A$2:$F$634,5,FALSE),""))</f>
      </c>
      <c r="H6122" s="85" t="str">
        <v/>
      </c>
      <c r="I6122" s="84">
        <f>IF($E6122="","",IFERROR(VLOOKUP(TRIM(E6122&amp;""),'Référentiel Articles'!$A$2:$F$634,6,FALSE),""))</f>
      </c>
      <c r="J6122" s="90">
        <f>IF(OR($E6122="",$H6122=""),"",$H6122*$I6122)</f>
      </c>
      <c r="K6122" s="87" t="str">
        <v/>
      </c>
    </row>
    <row r="6123">
      <c r="A6123" s="74" t="str">
        <v/>
      </c>
      <c r="B6123" s="74" t="str">
        <v/>
      </c>
      <c r="C6123" s="75">
        <f>IF($E6123="","",IFERROR(VLOOKUP(TRIM(E6123&amp;""),'Référentiel Articles'!$A$2:$F$634,2,FALSE),""))</f>
      </c>
      <c r="D6123" s="75">
        <f>IF($E6123="","",IFERROR(VLOOKUP(TRIM(E6123&amp;""),'Référentiel Articles'!$A$2:$F$634,3,FALSE),""))</f>
      </c>
      <c r="E6123" s="74" t="str">
        <v/>
      </c>
      <c r="F6123" s="75">
        <f>IF($E6123="","",IFERROR(VLOOKUP(TRIM(E6123&amp;""),'Référentiel Articles'!$A$2:$F$634,4,FALSE),""))</f>
      </c>
      <c r="G6123" s="76">
        <f>IF($E6123="","",IFERROR(VLOOKUP(TRIM(E6123&amp;""),'Référentiel Articles'!$A$2:$F$634,5,FALSE),""))</f>
      </c>
      <c r="H6123" s="77" t="str">
        <v/>
      </c>
      <c r="I6123" s="76">
        <f>IF($E6123="","",IFERROR(VLOOKUP(TRIM(E6123&amp;""),'Référentiel Articles'!$A$2:$F$634,6,FALSE),""))</f>
      </c>
      <c r="J6123" s="78">
        <f>IF(OR($E6123="",$H6123=""),"",$H6123*$I6123)</f>
      </c>
      <c r="K6123" s="79" t="str">
        <v/>
      </c>
    </row>
    <row r="6124">
      <c r="A6124" s="81" t="str">
        <v/>
      </c>
      <c r="B6124" s="81" t="str">
        <v/>
      </c>
      <c r="C6124" s="83">
        <f>IF($E6124="","",IFERROR(VLOOKUP(TRIM(E6124&amp;""),'Référentiel Articles'!$A$2:$F$634,2,FALSE),""))</f>
      </c>
      <c r="D6124" s="83">
        <f>IF($E6124="","",IFERROR(VLOOKUP(TRIM(E6124&amp;""),'Référentiel Articles'!$A$2:$F$634,3,FALSE),""))</f>
      </c>
      <c r="E6124" s="81" t="str">
        <v/>
      </c>
      <c r="F6124" s="83">
        <f>IF($E6124="","",IFERROR(VLOOKUP(TRIM(E6124&amp;""),'Référentiel Articles'!$A$2:$F$634,4,FALSE),""))</f>
      </c>
      <c r="G6124" s="84">
        <f>IF($E6124="","",IFERROR(VLOOKUP(TRIM(E6124&amp;""),'Référentiel Articles'!$A$2:$F$634,5,FALSE),""))</f>
      </c>
      <c r="H6124" s="85" t="str">
        <v/>
      </c>
      <c r="I6124" s="84">
        <f>IF($E6124="","",IFERROR(VLOOKUP(TRIM(E6124&amp;""),'Référentiel Articles'!$A$2:$F$634,6,FALSE),""))</f>
      </c>
      <c r="J6124" s="90">
        <f>IF(OR($E6124="",$H6124=""),"",$H6124*$I6124)</f>
      </c>
      <c r="K6124" s="87" t="str">
        <v/>
      </c>
    </row>
    <row r="6125">
      <c r="A6125" s="74" t="str">
        <v/>
      </c>
      <c r="B6125" s="74" t="str">
        <v/>
      </c>
      <c r="C6125" s="75">
        <f>IF($E6125="","",IFERROR(VLOOKUP(TRIM(E6125&amp;""),'Référentiel Articles'!$A$2:$F$634,2,FALSE),""))</f>
      </c>
      <c r="D6125" s="75">
        <f>IF($E6125="","",IFERROR(VLOOKUP(TRIM(E6125&amp;""),'Référentiel Articles'!$A$2:$F$634,3,FALSE),""))</f>
      </c>
      <c r="E6125" s="74" t="str">
        <v/>
      </c>
      <c r="F6125" s="75">
        <f>IF($E6125="","",IFERROR(VLOOKUP(TRIM(E6125&amp;""),'Référentiel Articles'!$A$2:$F$634,4,FALSE),""))</f>
      </c>
      <c r="G6125" s="76">
        <f>IF($E6125="","",IFERROR(VLOOKUP(TRIM(E6125&amp;""),'Référentiel Articles'!$A$2:$F$634,5,FALSE),""))</f>
      </c>
      <c r="H6125" s="77" t="str">
        <v/>
      </c>
      <c r="I6125" s="76">
        <f>IF($E6125="","",IFERROR(VLOOKUP(TRIM(E6125&amp;""),'Référentiel Articles'!$A$2:$F$634,6,FALSE),""))</f>
      </c>
      <c r="J6125" s="78">
        <f>IF(OR($E6125="",$H6125=""),"",$H6125*$I6125)</f>
      </c>
      <c r="K6125" s="79" t="str">
        <v/>
      </c>
    </row>
    <row r="6126">
      <c r="A6126" s="81" t="str">
        <v/>
      </c>
      <c r="B6126" s="81" t="str">
        <v/>
      </c>
      <c r="C6126" s="83">
        <f>IF($E6126="","",IFERROR(VLOOKUP(TRIM(E6126&amp;""),'Référentiel Articles'!$A$2:$F$634,2,FALSE),""))</f>
      </c>
      <c r="D6126" s="83">
        <f>IF($E6126="","",IFERROR(VLOOKUP(TRIM(E6126&amp;""),'Référentiel Articles'!$A$2:$F$634,3,FALSE),""))</f>
      </c>
      <c r="E6126" s="81" t="str">
        <v/>
      </c>
      <c r="F6126" s="83">
        <f>IF($E6126="","",IFERROR(VLOOKUP(TRIM(E6126&amp;""),'Référentiel Articles'!$A$2:$F$634,4,FALSE),""))</f>
      </c>
      <c r="G6126" s="84">
        <f>IF($E6126="","",IFERROR(VLOOKUP(TRIM(E6126&amp;""),'Référentiel Articles'!$A$2:$F$634,5,FALSE),""))</f>
      </c>
      <c r="H6126" s="85" t="str">
        <v/>
      </c>
      <c r="I6126" s="84">
        <f>IF($E6126="","",IFERROR(VLOOKUP(TRIM(E6126&amp;""),'Référentiel Articles'!$A$2:$F$634,6,FALSE),""))</f>
      </c>
      <c r="J6126" s="90">
        <f>IF(OR($E6126="",$H6126=""),"",$H6126*$I6126)</f>
      </c>
      <c r="K6126" s="87" t="str">
        <v/>
      </c>
    </row>
    <row r="6127">
      <c r="A6127" s="74" t="str">
        <v/>
      </c>
      <c r="B6127" s="74" t="str">
        <v/>
      </c>
      <c r="C6127" s="75">
        <f>IF($E6127="","",IFERROR(VLOOKUP(TRIM(E6127&amp;""),'Référentiel Articles'!$A$2:$F$634,2,FALSE),""))</f>
      </c>
      <c r="D6127" s="75">
        <f>IF($E6127="","",IFERROR(VLOOKUP(TRIM(E6127&amp;""),'Référentiel Articles'!$A$2:$F$634,3,FALSE),""))</f>
      </c>
      <c r="E6127" s="74" t="str">
        <v/>
      </c>
      <c r="F6127" s="75">
        <f>IF($E6127="","",IFERROR(VLOOKUP(TRIM(E6127&amp;""),'Référentiel Articles'!$A$2:$F$634,4,FALSE),""))</f>
      </c>
      <c r="G6127" s="76">
        <f>IF($E6127="","",IFERROR(VLOOKUP(TRIM(E6127&amp;""),'Référentiel Articles'!$A$2:$F$634,5,FALSE),""))</f>
      </c>
      <c r="H6127" s="77" t="str">
        <v/>
      </c>
      <c r="I6127" s="76">
        <f>IF($E6127="","",IFERROR(VLOOKUP(TRIM(E6127&amp;""),'Référentiel Articles'!$A$2:$F$634,6,FALSE),""))</f>
      </c>
      <c r="J6127" s="78">
        <f>IF(OR($E6127="",$H6127=""),"",$H6127*$I6127)</f>
      </c>
      <c r="K6127" s="79" t="str">
        <v/>
      </c>
    </row>
    <row r="6128">
      <c r="A6128" s="81" t="str">
        <v/>
      </c>
      <c r="B6128" s="81" t="str">
        <v/>
      </c>
      <c r="C6128" s="83">
        <f>IF($E6128="","",IFERROR(VLOOKUP(TRIM(E6128&amp;""),'Référentiel Articles'!$A$2:$F$634,2,FALSE),""))</f>
      </c>
      <c r="D6128" s="83">
        <f>IF($E6128="","",IFERROR(VLOOKUP(TRIM(E6128&amp;""),'Référentiel Articles'!$A$2:$F$634,3,FALSE),""))</f>
      </c>
      <c r="E6128" s="81" t="str">
        <v/>
      </c>
      <c r="F6128" s="83">
        <f>IF($E6128="","",IFERROR(VLOOKUP(TRIM(E6128&amp;""),'Référentiel Articles'!$A$2:$F$634,4,FALSE),""))</f>
      </c>
      <c r="G6128" s="84">
        <f>IF($E6128="","",IFERROR(VLOOKUP(TRIM(E6128&amp;""),'Référentiel Articles'!$A$2:$F$634,5,FALSE),""))</f>
      </c>
      <c r="H6128" s="85" t="str">
        <v/>
      </c>
      <c r="I6128" s="84">
        <f>IF($E6128="","",IFERROR(VLOOKUP(TRIM(E6128&amp;""),'Référentiel Articles'!$A$2:$F$634,6,FALSE),""))</f>
      </c>
      <c r="J6128" s="90">
        <f>IF(OR($E6128="",$H6128=""),"",$H6128*$I6128)</f>
      </c>
      <c r="K6128" s="87" t="str">
        <v/>
      </c>
    </row>
    <row r="6129">
      <c r="A6129" s="74" t="str">
        <v/>
      </c>
      <c r="B6129" s="74" t="str">
        <v/>
      </c>
      <c r="C6129" s="75">
        <f>IF($E6129="","",IFERROR(VLOOKUP(TRIM(E6129&amp;""),'Référentiel Articles'!$A$2:$F$634,2,FALSE),""))</f>
      </c>
      <c r="D6129" s="75">
        <f>IF($E6129="","",IFERROR(VLOOKUP(TRIM(E6129&amp;""),'Référentiel Articles'!$A$2:$F$634,3,FALSE),""))</f>
      </c>
      <c r="E6129" s="74" t="str">
        <v/>
      </c>
      <c r="F6129" s="75">
        <f>IF($E6129="","",IFERROR(VLOOKUP(TRIM(E6129&amp;""),'Référentiel Articles'!$A$2:$F$634,4,FALSE),""))</f>
      </c>
      <c r="G6129" s="76">
        <f>IF($E6129="","",IFERROR(VLOOKUP(TRIM(E6129&amp;""),'Référentiel Articles'!$A$2:$F$634,5,FALSE),""))</f>
      </c>
      <c r="H6129" s="77" t="str">
        <v/>
      </c>
      <c r="I6129" s="76">
        <f>IF($E6129="","",IFERROR(VLOOKUP(TRIM(E6129&amp;""),'Référentiel Articles'!$A$2:$F$634,6,FALSE),""))</f>
      </c>
      <c r="J6129" s="78">
        <f>IF(OR($E6129="",$H6129=""),"",$H6129*$I6129)</f>
      </c>
      <c r="K6129" s="79" t="str">
        <v/>
      </c>
    </row>
    <row r="6130">
      <c r="A6130" s="81" t="str">
        <v/>
      </c>
      <c r="B6130" s="81" t="str">
        <v/>
      </c>
      <c r="C6130" s="83">
        <f>IF($E6130="","",IFERROR(VLOOKUP(TRIM(E6130&amp;""),'Référentiel Articles'!$A$2:$F$634,2,FALSE),""))</f>
      </c>
      <c r="D6130" s="83">
        <f>IF($E6130="","",IFERROR(VLOOKUP(TRIM(E6130&amp;""),'Référentiel Articles'!$A$2:$F$634,3,FALSE),""))</f>
      </c>
      <c r="E6130" s="81" t="str">
        <v/>
      </c>
      <c r="F6130" s="83">
        <f>IF($E6130="","",IFERROR(VLOOKUP(TRIM(E6130&amp;""),'Référentiel Articles'!$A$2:$F$634,4,FALSE),""))</f>
      </c>
      <c r="G6130" s="84">
        <f>IF($E6130="","",IFERROR(VLOOKUP(TRIM(E6130&amp;""),'Référentiel Articles'!$A$2:$F$634,5,FALSE),""))</f>
      </c>
      <c r="H6130" s="85" t="str">
        <v/>
      </c>
      <c r="I6130" s="84">
        <f>IF($E6130="","",IFERROR(VLOOKUP(TRIM(E6130&amp;""),'Référentiel Articles'!$A$2:$F$634,6,FALSE),""))</f>
      </c>
      <c r="J6130" s="90">
        <f>IF(OR($E6130="",$H6130=""),"",$H6130*$I6130)</f>
      </c>
      <c r="K6130" s="87" t="str">
        <v/>
      </c>
    </row>
    <row r="6131">
      <c r="A6131" s="74" t="str">
        <v/>
      </c>
      <c r="B6131" s="74" t="str">
        <v/>
      </c>
      <c r="C6131" s="75">
        <f>IF($E6131="","",IFERROR(VLOOKUP(TRIM(E6131&amp;""),'Référentiel Articles'!$A$2:$F$634,2,FALSE),""))</f>
      </c>
      <c r="D6131" s="75">
        <f>IF($E6131="","",IFERROR(VLOOKUP(TRIM(E6131&amp;""),'Référentiel Articles'!$A$2:$F$634,3,FALSE),""))</f>
      </c>
      <c r="E6131" s="74" t="str">
        <v/>
      </c>
      <c r="F6131" s="75">
        <f>IF($E6131="","",IFERROR(VLOOKUP(TRIM(E6131&amp;""),'Référentiel Articles'!$A$2:$F$634,4,FALSE),""))</f>
      </c>
      <c r="G6131" s="76">
        <f>IF($E6131="","",IFERROR(VLOOKUP(TRIM(E6131&amp;""),'Référentiel Articles'!$A$2:$F$634,5,FALSE),""))</f>
      </c>
      <c r="H6131" s="77" t="str">
        <v/>
      </c>
      <c r="I6131" s="76">
        <f>IF($E6131="","",IFERROR(VLOOKUP(TRIM(E6131&amp;""),'Référentiel Articles'!$A$2:$F$634,6,FALSE),""))</f>
      </c>
      <c r="J6131" s="78">
        <f>IF(OR($E6131="",$H6131=""),"",$H6131*$I6131)</f>
      </c>
      <c r="K6131" s="79" t="str">
        <v/>
      </c>
    </row>
    <row r="6132">
      <c r="A6132" s="81" t="str">
        <v/>
      </c>
      <c r="B6132" s="81" t="str">
        <v/>
      </c>
      <c r="C6132" s="83">
        <f>IF($E6132="","",IFERROR(VLOOKUP(TRIM(E6132&amp;""),'Référentiel Articles'!$A$2:$F$634,2,FALSE),""))</f>
      </c>
      <c r="D6132" s="83">
        <f>IF($E6132="","",IFERROR(VLOOKUP(TRIM(E6132&amp;""),'Référentiel Articles'!$A$2:$F$634,3,FALSE),""))</f>
      </c>
      <c r="E6132" s="81" t="str">
        <v/>
      </c>
      <c r="F6132" s="83">
        <f>IF($E6132="","",IFERROR(VLOOKUP(TRIM(E6132&amp;""),'Référentiel Articles'!$A$2:$F$634,4,FALSE),""))</f>
      </c>
      <c r="G6132" s="84">
        <f>IF($E6132="","",IFERROR(VLOOKUP(TRIM(E6132&amp;""),'Référentiel Articles'!$A$2:$F$634,5,FALSE),""))</f>
      </c>
      <c r="H6132" s="85" t="str">
        <v/>
      </c>
      <c r="I6132" s="84">
        <f>IF($E6132="","",IFERROR(VLOOKUP(TRIM(E6132&amp;""),'Référentiel Articles'!$A$2:$F$634,6,FALSE),""))</f>
      </c>
      <c r="J6132" s="90">
        <f>IF(OR($E6132="",$H6132=""),"",$H6132*$I6132)</f>
      </c>
      <c r="K6132" s="87" t="str">
        <v/>
      </c>
    </row>
    <row r="6133">
      <c r="A6133" s="74" t="str">
        <v/>
      </c>
      <c r="B6133" s="74" t="str">
        <v/>
      </c>
      <c r="C6133" s="75">
        <f>IF($E6133="","",IFERROR(VLOOKUP(TRIM(E6133&amp;""),'Référentiel Articles'!$A$2:$F$634,2,FALSE),""))</f>
      </c>
      <c r="D6133" s="75">
        <f>IF($E6133="","",IFERROR(VLOOKUP(TRIM(E6133&amp;""),'Référentiel Articles'!$A$2:$F$634,3,FALSE),""))</f>
      </c>
      <c r="E6133" s="74" t="str">
        <v/>
      </c>
      <c r="F6133" s="75">
        <f>IF($E6133="","",IFERROR(VLOOKUP(TRIM(E6133&amp;""),'Référentiel Articles'!$A$2:$F$634,4,FALSE),""))</f>
      </c>
      <c r="G6133" s="76">
        <f>IF($E6133="","",IFERROR(VLOOKUP(TRIM(E6133&amp;""),'Référentiel Articles'!$A$2:$F$634,5,FALSE),""))</f>
      </c>
      <c r="H6133" s="77" t="str">
        <v/>
      </c>
      <c r="I6133" s="76">
        <f>IF($E6133="","",IFERROR(VLOOKUP(TRIM(E6133&amp;""),'Référentiel Articles'!$A$2:$F$634,6,FALSE),""))</f>
      </c>
      <c r="J6133" s="78">
        <f>IF(OR($E6133="",$H6133=""),"",$H6133*$I6133)</f>
      </c>
      <c r="K6133" s="79" t="str">
        <v/>
      </c>
    </row>
    <row r="6134">
      <c r="A6134" s="81" t="str">
        <v/>
      </c>
      <c r="B6134" s="81" t="str">
        <v/>
      </c>
      <c r="C6134" s="83">
        <f>IF($E6134="","",IFERROR(VLOOKUP(TRIM(E6134&amp;""),'Référentiel Articles'!$A$2:$F$634,2,FALSE),""))</f>
      </c>
      <c r="D6134" s="83">
        <f>IF($E6134="","",IFERROR(VLOOKUP(TRIM(E6134&amp;""),'Référentiel Articles'!$A$2:$F$634,3,FALSE),""))</f>
      </c>
      <c r="E6134" s="81" t="str">
        <v/>
      </c>
      <c r="F6134" s="83">
        <f>IF($E6134="","",IFERROR(VLOOKUP(TRIM(E6134&amp;""),'Référentiel Articles'!$A$2:$F$634,4,FALSE),""))</f>
      </c>
      <c r="G6134" s="84">
        <f>IF($E6134="","",IFERROR(VLOOKUP(TRIM(E6134&amp;""),'Référentiel Articles'!$A$2:$F$634,5,FALSE),""))</f>
      </c>
      <c r="H6134" s="85" t="str">
        <v/>
      </c>
      <c r="I6134" s="84">
        <f>IF($E6134="","",IFERROR(VLOOKUP(TRIM(E6134&amp;""),'Référentiel Articles'!$A$2:$F$634,6,FALSE),""))</f>
      </c>
      <c r="J6134" s="90">
        <f>IF(OR($E6134="",$H6134=""),"",$H6134*$I6134)</f>
      </c>
      <c r="K6134" s="87" t="str">
        <v/>
      </c>
    </row>
    <row r="6135">
      <c r="A6135" s="74" t="str">
        <v/>
      </c>
      <c r="B6135" s="74" t="str">
        <v/>
      </c>
      <c r="C6135" s="75">
        <f>IF($E6135="","",IFERROR(VLOOKUP(TRIM(E6135&amp;""),'Référentiel Articles'!$A$2:$F$634,2,FALSE),""))</f>
      </c>
      <c r="D6135" s="75">
        <f>IF($E6135="","",IFERROR(VLOOKUP(TRIM(E6135&amp;""),'Référentiel Articles'!$A$2:$F$634,3,FALSE),""))</f>
      </c>
      <c r="E6135" s="74" t="str">
        <v/>
      </c>
      <c r="F6135" s="75">
        <f>IF($E6135="","",IFERROR(VLOOKUP(TRIM(E6135&amp;""),'Référentiel Articles'!$A$2:$F$634,4,FALSE),""))</f>
      </c>
      <c r="G6135" s="76">
        <f>IF($E6135="","",IFERROR(VLOOKUP(TRIM(E6135&amp;""),'Référentiel Articles'!$A$2:$F$634,5,FALSE),""))</f>
      </c>
      <c r="H6135" s="77" t="str">
        <v/>
      </c>
      <c r="I6135" s="76">
        <f>IF($E6135="","",IFERROR(VLOOKUP(TRIM(E6135&amp;""),'Référentiel Articles'!$A$2:$F$634,6,FALSE),""))</f>
      </c>
      <c r="J6135" s="78">
        <f>IF(OR($E6135="",$H6135=""),"",$H6135*$I6135)</f>
      </c>
      <c r="K6135" s="79" t="str">
        <v/>
      </c>
    </row>
    <row r="6136">
      <c r="A6136" s="81" t="str">
        <v/>
      </c>
      <c r="B6136" s="81" t="str">
        <v/>
      </c>
      <c r="C6136" s="83">
        <f>IF($E6136="","",IFERROR(VLOOKUP(TRIM(E6136&amp;""),'Référentiel Articles'!$A$2:$F$634,2,FALSE),""))</f>
      </c>
      <c r="D6136" s="83">
        <f>IF($E6136="","",IFERROR(VLOOKUP(TRIM(E6136&amp;""),'Référentiel Articles'!$A$2:$F$634,3,FALSE),""))</f>
      </c>
      <c r="E6136" s="81" t="str">
        <v/>
      </c>
      <c r="F6136" s="83">
        <f>IF($E6136="","",IFERROR(VLOOKUP(TRIM(E6136&amp;""),'Référentiel Articles'!$A$2:$F$634,4,FALSE),""))</f>
      </c>
      <c r="G6136" s="84">
        <f>IF($E6136="","",IFERROR(VLOOKUP(TRIM(E6136&amp;""),'Référentiel Articles'!$A$2:$F$634,5,FALSE),""))</f>
      </c>
      <c r="H6136" s="85" t="str">
        <v/>
      </c>
      <c r="I6136" s="84">
        <f>IF($E6136="","",IFERROR(VLOOKUP(TRIM(E6136&amp;""),'Référentiel Articles'!$A$2:$F$634,6,FALSE),""))</f>
      </c>
      <c r="J6136" s="90">
        <f>IF(OR($E6136="",$H6136=""),"",$H6136*$I6136)</f>
      </c>
      <c r="K6136" s="87" t="str">
        <v/>
      </c>
    </row>
    <row r="6137">
      <c r="A6137" s="74" t="str">
        <v/>
      </c>
      <c r="B6137" s="74" t="str">
        <v/>
      </c>
      <c r="C6137" s="75">
        <f>IF($E6137="","",IFERROR(VLOOKUP(TRIM(E6137&amp;""),'Référentiel Articles'!$A$2:$F$634,2,FALSE),""))</f>
      </c>
      <c r="D6137" s="75">
        <f>IF($E6137="","",IFERROR(VLOOKUP(TRIM(E6137&amp;""),'Référentiel Articles'!$A$2:$F$634,3,FALSE),""))</f>
      </c>
      <c r="E6137" s="74" t="str">
        <v/>
      </c>
      <c r="F6137" s="75">
        <f>IF($E6137="","",IFERROR(VLOOKUP(TRIM(E6137&amp;""),'Référentiel Articles'!$A$2:$F$634,4,FALSE),""))</f>
      </c>
      <c r="G6137" s="76">
        <f>IF($E6137="","",IFERROR(VLOOKUP(TRIM(E6137&amp;""),'Référentiel Articles'!$A$2:$F$634,5,FALSE),""))</f>
      </c>
      <c r="H6137" s="77" t="str">
        <v/>
      </c>
      <c r="I6137" s="76">
        <f>IF($E6137="","",IFERROR(VLOOKUP(TRIM(E6137&amp;""),'Référentiel Articles'!$A$2:$F$634,6,FALSE),""))</f>
      </c>
      <c r="J6137" s="78">
        <f>IF(OR($E6137="",$H6137=""),"",$H6137*$I6137)</f>
      </c>
      <c r="K6137" s="79" t="str">
        <v/>
      </c>
    </row>
    <row r="6138">
      <c r="A6138" s="81" t="str">
        <v/>
      </c>
      <c r="B6138" s="81" t="str">
        <v/>
      </c>
      <c r="C6138" s="83">
        <f>IF($E6138="","",IFERROR(VLOOKUP(TRIM(E6138&amp;""),'Référentiel Articles'!$A$2:$F$634,2,FALSE),""))</f>
      </c>
      <c r="D6138" s="83">
        <f>IF($E6138="","",IFERROR(VLOOKUP(TRIM(E6138&amp;""),'Référentiel Articles'!$A$2:$F$634,3,FALSE),""))</f>
      </c>
      <c r="E6138" s="81" t="str">
        <v/>
      </c>
      <c r="F6138" s="83">
        <f>IF($E6138="","",IFERROR(VLOOKUP(TRIM(E6138&amp;""),'Référentiel Articles'!$A$2:$F$634,4,FALSE),""))</f>
      </c>
      <c r="G6138" s="84">
        <f>IF($E6138="","",IFERROR(VLOOKUP(TRIM(E6138&amp;""),'Référentiel Articles'!$A$2:$F$634,5,FALSE),""))</f>
      </c>
      <c r="H6138" s="85" t="str">
        <v/>
      </c>
      <c r="I6138" s="84">
        <f>IF($E6138="","",IFERROR(VLOOKUP(TRIM(E6138&amp;""),'Référentiel Articles'!$A$2:$F$634,6,FALSE),""))</f>
      </c>
      <c r="J6138" s="90">
        <f>IF(OR($E6138="",$H6138=""),"",$H6138*$I6138)</f>
      </c>
      <c r="K6138" s="87" t="str">
        <v/>
      </c>
    </row>
    <row r="6139">
      <c r="A6139" s="74" t="str">
        <v/>
      </c>
      <c r="B6139" s="74" t="str">
        <v/>
      </c>
      <c r="C6139" s="75">
        <f>IF($E6139="","",IFERROR(VLOOKUP(TRIM(E6139&amp;""),'Référentiel Articles'!$A$2:$F$634,2,FALSE),""))</f>
      </c>
      <c r="D6139" s="75">
        <f>IF($E6139="","",IFERROR(VLOOKUP(TRIM(E6139&amp;""),'Référentiel Articles'!$A$2:$F$634,3,FALSE),""))</f>
      </c>
      <c r="E6139" s="74" t="str">
        <v/>
      </c>
      <c r="F6139" s="75">
        <f>IF($E6139="","",IFERROR(VLOOKUP(TRIM(E6139&amp;""),'Référentiel Articles'!$A$2:$F$634,4,FALSE),""))</f>
      </c>
      <c r="G6139" s="76">
        <f>IF($E6139="","",IFERROR(VLOOKUP(TRIM(E6139&amp;""),'Référentiel Articles'!$A$2:$F$634,5,FALSE),""))</f>
      </c>
      <c r="H6139" s="77" t="str">
        <v/>
      </c>
      <c r="I6139" s="76">
        <f>IF($E6139="","",IFERROR(VLOOKUP(TRIM(E6139&amp;""),'Référentiel Articles'!$A$2:$F$634,6,FALSE),""))</f>
      </c>
      <c r="J6139" s="78">
        <f>IF(OR($E6139="",$H6139=""),"",$H6139*$I6139)</f>
      </c>
      <c r="K6139" s="79" t="str">
        <v/>
      </c>
    </row>
    <row r="6140">
      <c r="A6140" s="81" t="str">
        <v/>
      </c>
      <c r="B6140" s="81" t="str">
        <v/>
      </c>
      <c r="C6140" s="83">
        <f>IF($E6140="","",IFERROR(VLOOKUP(TRIM(E6140&amp;""),'Référentiel Articles'!$A$2:$F$634,2,FALSE),""))</f>
      </c>
      <c r="D6140" s="83">
        <f>IF($E6140="","",IFERROR(VLOOKUP(TRIM(E6140&amp;""),'Référentiel Articles'!$A$2:$F$634,3,FALSE),""))</f>
      </c>
      <c r="E6140" s="81" t="str">
        <v/>
      </c>
      <c r="F6140" s="83">
        <f>IF($E6140="","",IFERROR(VLOOKUP(TRIM(E6140&amp;""),'Référentiel Articles'!$A$2:$F$634,4,FALSE),""))</f>
      </c>
      <c r="G6140" s="84">
        <f>IF($E6140="","",IFERROR(VLOOKUP(TRIM(E6140&amp;""),'Référentiel Articles'!$A$2:$F$634,5,FALSE),""))</f>
      </c>
      <c r="H6140" s="85" t="str">
        <v/>
      </c>
      <c r="I6140" s="84">
        <f>IF($E6140="","",IFERROR(VLOOKUP(TRIM(E6140&amp;""),'Référentiel Articles'!$A$2:$F$634,6,FALSE),""))</f>
      </c>
      <c r="J6140" s="90">
        <f>IF(OR($E6140="",$H6140=""),"",$H6140*$I6140)</f>
      </c>
      <c r="K6140" s="87" t="str">
        <v/>
      </c>
    </row>
    <row r="6141">
      <c r="A6141" s="74" t="str">
        <v/>
      </c>
      <c r="B6141" s="74" t="str">
        <v/>
      </c>
      <c r="C6141" s="75">
        <f>IF($E6141="","",IFERROR(VLOOKUP(TRIM(E6141&amp;""),'Référentiel Articles'!$A$2:$F$634,2,FALSE),""))</f>
      </c>
      <c r="D6141" s="75">
        <f>IF($E6141="","",IFERROR(VLOOKUP(TRIM(E6141&amp;""),'Référentiel Articles'!$A$2:$F$634,3,FALSE),""))</f>
      </c>
      <c r="E6141" s="74" t="str">
        <v/>
      </c>
      <c r="F6141" s="75">
        <f>IF($E6141="","",IFERROR(VLOOKUP(TRIM(E6141&amp;""),'Référentiel Articles'!$A$2:$F$634,4,FALSE),""))</f>
      </c>
      <c r="G6141" s="76">
        <f>IF($E6141="","",IFERROR(VLOOKUP(TRIM(E6141&amp;""),'Référentiel Articles'!$A$2:$F$634,5,FALSE),""))</f>
      </c>
      <c r="H6141" s="77" t="str">
        <v/>
      </c>
      <c r="I6141" s="76">
        <f>IF($E6141="","",IFERROR(VLOOKUP(TRIM(E6141&amp;""),'Référentiel Articles'!$A$2:$F$634,6,FALSE),""))</f>
      </c>
      <c r="J6141" s="78">
        <f>IF(OR($E6141="",$H6141=""),"",$H6141*$I6141)</f>
      </c>
      <c r="K6141" s="79" t="str">
        <v/>
      </c>
    </row>
    <row r="6142">
      <c r="A6142" s="81" t="str">
        <v/>
      </c>
      <c r="B6142" s="81" t="str">
        <v/>
      </c>
      <c r="C6142" s="83">
        <f>IF($E6142="","",IFERROR(VLOOKUP(TRIM(E6142&amp;""),'Référentiel Articles'!$A$2:$F$634,2,FALSE),""))</f>
      </c>
      <c r="D6142" s="83">
        <f>IF($E6142="","",IFERROR(VLOOKUP(TRIM(E6142&amp;""),'Référentiel Articles'!$A$2:$F$634,3,FALSE),""))</f>
      </c>
      <c r="E6142" s="81" t="str">
        <v/>
      </c>
      <c r="F6142" s="83">
        <f>IF($E6142="","",IFERROR(VLOOKUP(TRIM(E6142&amp;""),'Référentiel Articles'!$A$2:$F$634,4,FALSE),""))</f>
      </c>
      <c r="G6142" s="84">
        <f>IF($E6142="","",IFERROR(VLOOKUP(TRIM(E6142&amp;""),'Référentiel Articles'!$A$2:$F$634,5,FALSE),""))</f>
      </c>
      <c r="H6142" s="85" t="str">
        <v/>
      </c>
      <c r="I6142" s="84">
        <f>IF($E6142="","",IFERROR(VLOOKUP(TRIM(E6142&amp;""),'Référentiel Articles'!$A$2:$F$634,6,FALSE),""))</f>
      </c>
      <c r="J6142" s="90">
        <f>IF(OR($E6142="",$H6142=""),"",$H6142*$I6142)</f>
      </c>
      <c r="K6142" s="87" t="str">
        <v/>
      </c>
    </row>
    <row r="6143">
      <c r="A6143" s="74" t="str">
        <v/>
      </c>
      <c r="B6143" s="74" t="str">
        <v/>
      </c>
      <c r="C6143" s="75">
        <f>IF($E6143="","",IFERROR(VLOOKUP(TRIM(E6143&amp;""),'Référentiel Articles'!$A$2:$F$634,2,FALSE),""))</f>
      </c>
      <c r="D6143" s="75">
        <f>IF($E6143="","",IFERROR(VLOOKUP(TRIM(E6143&amp;""),'Référentiel Articles'!$A$2:$F$634,3,FALSE),""))</f>
      </c>
      <c r="E6143" s="74" t="str">
        <v/>
      </c>
      <c r="F6143" s="75">
        <f>IF($E6143="","",IFERROR(VLOOKUP(TRIM(E6143&amp;""),'Référentiel Articles'!$A$2:$F$634,4,FALSE),""))</f>
      </c>
      <c r="G6143" s="76">
        <f>IF($E6143="","",IFERROR(VLOOKUP(TRIM(E6143&amp;""),'Référentiel Articles'!$A$2:$F$634,5,FALSE),""))</f>
      </c>
      <c r="H6143" s="77" t="str">
        <v/>
      </c>
      <c r="I6143" s="76">
        <f>IF($E6143="","",IFERROR(VLOOKUP(TRIM(E6143&amp;""),'Référentiel Articles'!$A$2:$F$634,6,FALSE),""))</f>
      </c>
      <c r="J6143" s="78">
        <f>IF(OR($E6143="",$H6143=""),"",$H6143*$I6143)</f>
      </c>
      <c r="K6143" s="79" t="str">
        <v/>
      </c>
    </row>
    <row r="6144">
      <c r="A6144" s="81" t="str">
        <v/>
      </c>
      <c r="B6144" s="81" t="str">
        <v/>
      </c>
      <c r="C6144" s="83">
        <f>IF($E6144="","",IFERROR(VLOOKUP(TRIM(E6144&amp;""),'Référentiel Articles'!$A$2:$F$634,2,FALSE),""))</f>
      </c>
      <c r="D6144" s="83">
        <f>IF($E6144="","",IFERROR(VLOOKUP(TRIM(E6144&amp;""),'Référentiel Articles'!$A$2:$F$634,3,FALSE),""))</f>
      </c>
      <c r="E6144" s="81" t="str">
        <v/>
      </c>
      <c r="F6144" s="83">
        <f>IF($E6144="","",IFERROR(VLOOKUP(TRIM(E6144&amp;""),'Référentiel Articles'!$A$2:$F$634,4,FALSE),""))</f>
      </c>
      <c r="G6144" s="84">
        <f>IF($E6144="","",IFERROR(VLOOKUP(TRIM(E6144&amp;""),'Référentiel Articles'!$A$2:$F$634,5,FALSE),""))</f>
      </c>
      <c r="H6144" s="85" t="str">
        <v/>
      </c>
      <c r="I6144" s="84">
        <f>IF($E6144="","",IFERROR(VLOOKUP(TRIM(E6144&amp;""),'Référentiel Articles'!$A$2:$F$634,6,FALSE),""))</f>
      </c>
      <c r="J6144" s="90">
        <f>IF(OR($E6144="",$H6144=""),"",$H6144*$I6144)</f>
      </c>
      <c r="K6144" s="87" t="str">
        <v/>
      </c>
    </row>
    <row r="6145">
      <c r="A6145" s="74" t="str">
        <v/>
      </c>
      <c r="B6145" s="74" t="str">
        <v/>
      </c>
      <c r="C6145" s="75">
        <f>IF($E6145="","",IFERROR(VLOOKUP(TRIM(E6145&amp;""),'Référentiel Articles'!$A$2:$F$634,2,FALSE),""))</f>
      </c>
      <c r="D6145" s="75">
        <f>IF($E6145="","",IFERROR(VLOOKUP(TRIM(E6145&amp;""),'Référentiel Articles'!$A$2:$F$634,3,FALSE),""))</f>
      </c>
      <c r="E6145" s="74" t="str">
        <v/>
      </c>
      <c r="F6145" s="75">
        <f>IF($E6145="","",IFERROR(VLOOKUP(TRIM(E6145&amp;""),'Référentiel Articles'!$A$2:$F$634,4,FALSE),""))</f>
      </c>
      <c r="G6145" s="76">
        <f>IF($E6145="","",IFERROR(VLOOKUP(TRIM(E6145&amp;""),'Référentiel Articles'!$A$2:$F$634,5,FALSE),""))</f>
      </c>
      <c r="H6145" s="77" t="str">
        <v/>
      </c>
      <c r="I6145" s="76">
        <f>IF($E6145="","",IFERROR(VLOOKUP(TRIM(E6145&amp;""),'Référentiel Articles'!$A$2:$F$634,6,FALSE),""))</f>
      </c>
      <c r="J6145" s="78">
        <f>IF(OR($E6145="",$H6145=""),"",$H6145*$I6145)</f>
      </c>
      <c r="K6145" s="79" t="str">
        <v/>
      </c>
    </row>
    <row r="6146">
      <c r="A6146" s="81" t="str">
        <v/>
      </c>
      <c r="B6146" s="81" t="str">
        <v/>
      </c>
      <c r="C6146" s="83">
        <f>IF($E6146="","",IFERROR(VLOOKUP(TRIM(E6146&amp;""),'Référentiel Articles'!$A$2:$F$634,2,FALSE),""))</f>
      </c>
      <c r="D6146" s="83">
        <f>IF($E6146="","",IFERROR(VLOOKUP(TRIM(E6146&amp;""),'Référentiel Articles'!$A$2:$F$634,3,FALSE),""))</f>
      </c>
      <c r="E6146" s="81" t="str">
        <v/>
      </c>
      <c r="F6146" s="83">
        <f>IF($E6146="","",IFERROR(VLOOKUP(TRIM(E6146&amp;""),'Référentiel Articles'!$A$2:$F$634,4,FALSE),""))</f>
      </c>
      <c r="G6146" s="84">
        <f>IF($E6146="","",IFERROR(VLOOKUP(TRIM(E6146&amp;""),'Référentiel Articles'!$A$2:$F$634,5,FALSE),""))</f>
      </c>
      <c r="H6146" s="85" t="str">
        <v/>
      </c>
      <c r="I6146" s="84">
        <f>IF($E6146="","",IFERROR(VLOOKUP(TRIM(E6146&amp;""),'Référentiel Articles'!$A$2:$F$634,6,FALSE),""))</f>
      </c>
      <c r="J6146" s="90">
        <f>IF(OR($E6146="",$H6146=""),"",$H6146*$I6146)</f>
      </c>
      <c r="K6146" s="87" t="str">
        <v/>
      </c>
    </row>
    <row r="6147">
      <c r="A6147" s="74" t="str">
        <v/>
      </c>
      <c r="B6147" s="74" t="str">
        <v/>
      </c>
      <c r="C6147" s="75">
        <f>IF($E6147="","",IFERROR(VLOOKUP(TRIM(E6147&amp;""),'Référentiel Articles'!$A$2:$F$634,2,FALSE),""))</f>
      </c>
      <c r="D6147" s="75">
        <f>IF($E6147="","",IFERROR(VLOOKUP(TRIM(E6147&amp;""),'Référentiel Articles'!$A$2:$F$634,3,FALSE),""))</f>
      </c>
      <c r="E6147" s="74" t="str">
        <v/>
      </c>
      <c r="F6147" s="75">
        <f>IF($E6147="","",IFERROR(VLOOKUP(TRIM(E6147&amp;""),'Référentiel Articles'!$A$2:$F$634,4,FALSE),""))</f>
      </c>
      <c r="G6147" s="76">
        <f>IF($E6147="","",IFERROR(VLOOKUP(TRIM(E6147&amp;""),'Référentiel Articles'!$A$2:$F$634,5,FALSE),""))</f>
      </c>
      <c r="H6147" s="77" t="str">
        <v/>
      </c>
      <c r="I6147" s="76">
        <f>IF($E6147="","",IFERROR(VLOOKUP(TRIM(E6147&amp;""),'Référentiel Articles'!$A$2:$F$634,6,FALSE),""))</f>
      </c>
      <c r="J6147" s="78">
        <f>IF(OR($E6147="",$H6147=""),"",$H6147*$I6147)</f>
      </c>
      <c r="K6147" s="79" t="str">
        <v/>
      </c>
    </row>
    <row r="6148">
      <c r="A6148" s="81" t="str">
        <v/>
      </c>
      <c r="B6148" s="81" t="str">
        <v/>
      </c>
      <c r="C6148" s="83">
        <f>IF($E6148="","",IFERROR(VLOOKUP(TRIM(E6148&amp;""),'Référentiel Articles'!$A$2:$F$634,2,FALSE),""))</f>
      </c>
      <c r="D6148" s="83">
        <f>IF($E6148="","",IFERROR(VLOOKUP(TRIM(E6148&amp;""),'Référentiel Articles'!$A$2:$F$634,3,FALSE),""))</f>
      </c>
      <c r="E6148" s="81" t="str">
        <v/>
      </c>
      <c r="F6148" s="83">
        <f>IF($E6148="","",IFERROR(VLOOKUP(TRIM(E6148&amp;""),'Référentiel Articles'!$A$2:$F$634,4,FALSE),""))</f>
      </c>
      <c r="G6148" s="84">
        <f>IF($E6148="","",IFERROR(VLOOKUP(TRIM(E6148&amp;""),'Référentiel Articles'!$A$2:$F$634,5,FALSE),""))</f>
      </c>
      <c r="H6148" s="85" t="str">
        <v/>
      </c>
      <c r="I6148" s="84">
        <f>IF($E6148="","",IFERROR(VLOOKUP(TRIM(E6148&amp;""),'Référentiel Articles'!$A$2:$F$634,6,FALSE),""))</f>
      </c>
      <c r="J6148" s="90">
        <f>IF(OR($E6148="",$H6148=""),"",$H6148*$I6148)</f>
      </c>
      <c r="K6148" s="87" t="str">
        <v/>
      </c>
    </row>
    <row r="6149">
      <c r="A6149" s="74" t="str">
        <v/>
      </c>
      <c r="B6149" s="74" t="str">
        <v/>
      </c>
      <c r="C6149" s="75">
        <f>IF($E6149="","",IFERROR(VLOOKUP(TRIM(E6149&amp;""),'Référentiel Articles'!$A$2:$F$634,2,FALSE),""))</f>
      </c>
      <c r="D6149" s="75">
        <f>IF($E6149="","",IFERROR(VLOOKUP(TRIM(E6149&amp;""),'Référentiel Articles'!$A$2:$F$634,3,FALSE),""))</f>
      </c>
      <c r="E6149" s="74" t="str">
        <v/>
      </c>
      <c r="F6149" s="75">
        <f>IF($E6149="","",IFERROR(VLOOKUP(TRIM(E6149&amp;""),'Référentiel Articles'!$A$2:$F$634,4,FALSE),""))</f>
      </c>
      <c r="G6149" s="76">
        <f>IF($E6149="","",IFERROR(VLOOKUP(TRIM(E6149&amp;""),'Référentiel Articles'!$A$2:$F$634,5,FALSE),""))</f>
      </c>
      <c r="H6149" s="77" t="str">
        <v/>
      </c>
      <c r="I6149" s="76">
        <f>IF($E6149="","",IFERROR(VLOOKUP(TRIM(E6149&amp;""),'Référentiel Articles'!$A$2:$F$634,6,FALSE),""))</f>
      </c>
      <c r="J6149" s="78">
        <f>IF(OR($E6149="",$H6149=""),"",$H6149*$I6149)</f>
      </c>
      <c r="K6149" s="79" t="str">
        <v/>
      </c>
    </row>
    <row r="6150">
      <c r="A6150" s="81" t="str">
        <v/>
      </c>
      <c r="B6150" s="81" t="str">
        <v/>
      </c>
      <c r="C6150" s="83">
        <f>IF($E6150="","",IFERROR(VLOOKUP(TRIM(E6150&amp;""),'Référentiel Articles'!$A$2:$F$634,2,FALSE),""))</f>
      </c>
      <c r="D6150" s="83">
        <f>IF($E6150="","",IFERROR(VLOOKUP(TRIM(E6150&amp;""),'Référentiel Articles'!$A$2:$F$634,3,FALSE),""))</f>
      </c>
      <c r="E6150" s="81" t="str">
        <v/>
      </c>
      <c r="F6150" s="83">
        <f>IF($E6150="","",IFERROR(VLOOKUP(TRIM(E6150&amp;""),'Référentiel Articles'!$A$2:$F$634,4,FALSE),""))</f>
      </c>
      <c r="G6150" s="84">
        <f>IF($E6150="","",IFERROR(VLOOKUP(TRIM(E6150&amp;""),'Référentiel Articles'!$A$2:$F$634,5,FALSE),""))</f>
      </c>
      <c r="H6150" s="85" t="str">
        <v/>
      </c>
      <c r="I6150" s="84">
        <f>IF($E6150="","",IFERROR(VLOOKUP(TRIM(E6150&amp;""),'Référentiel Articles'!$A$2:$F$634,6,FALSE),""))</f>
      </c>
      <c r="J6150" s="90">
        <f>IF(OR($E6150="",$H6150=""),"",$H6150*$I6150)</f>
      </c>
      <c r="K6150" s="87" t="str">
        <v/>
      </c>
    </row>
    <row r="6151">
      <c r="A6151" s="74" t="str">
        <v/>
      </c>
      <c r="B6151" s="74" t="str">
        <v/>
      </c>
      <c r="C6151" s="75">
        <f>IF($E6151="","",IFERROR(VLOOKUP(TRIM(E6151&amp;""),'Référentiel Articles'!$A$2:$F$634,2,FALSE),""))</f>
      </c>
      <c r="D6151" s="75">
        <f>IF($E6151="","",IFERROR(VLOOKUP(TRIM(E6151&amp;""),'Référentiel Articles'!$A$2:$F$634,3,FALSE),""))</f>
      </c>
      <c r="E6151" s="74" t="str">
        <v/>
      </c>
      <c r="F6151" s="75">
        <f>IF($E6151="","",IFERROR(VLOOKUP(TRIM(E6151&amp;""),'Référentiel Articles'!$A$2:$F$634,4,FALSE),""))</f>
      </c>
      <c r="G6151" s="76">
        <f>IF($E6151="","",IFERROR(VLOOKUP(TRIM(E6151&amp;""),'Référentiel Articles'!$A$2:$F$634,5,FALSE),""))</f>
      </c>
      <c r="H6151" s="77" t="str">
        <v/>
      </c>
      <c r="I6151" s="76">
        <f>IF($E6151="","",IFERROR(VLOOKUP(TRIM(E6151&amp;""),'Référentiel Articles'!$A$2:$F$634,6,FALSE),""))</f>
      </c>
      <c r="J6151" s="78">
        <f>IF(OR($E6151="",$H6151=""),"",$H6151*$I6151)</f>
      </c>
      <c r="K6151" s="79" t="str">
        <v/>
      </c>
    </row>
    <row r="6152">
      <c r="A6152" s="81" t="str">
        <v/>
      </c>
      <c r="B6152" s="81" t="str">
        <v/>
      </c>
      <c r="C6152" s="83">
        <f>IF($E6152="","",IFERROR(VLOOKUP(TRIM(E6152&amp;""),'Référentiel Articles'!$A$2:$F$634,2,FALSE),""))</f>
      </c>
      <c r="D6152" s="83">
        <f>IF($E6152="","",IFERROR(VLOOKUP(TRIM(E6152&amp;""),'Référentiel Articles'!$A$2:$F$634,3,FALSE),""))</f>
      </c>
      <c r="E6152" s="81" t="str">
        <v/>
      </c>
      <c r="F6152" s="83">
        <f>IF($E6152="","",IFERROR(VLOOKUP(TRIM(E6152&amp;""),'Référentiel Articles'!$A$2:$F$634,4,FALSE),""))</f>
      </c>
      <c r="G6152" s="84">
        <f>IF($E6152="","",IFERROR(VLOOKUP(TRIM(E6152&amp;""),'Référentiel Articles'!$A$2:$F$634,5,FALSE),""))</f>
      </c>
      <c r="H6152" s="85" t="str">
        <v/>
      </c>
      <c r="I6152" s="84">
        <f>IF($E6152="","",IFERROR(VLOOKUP(TRIM(E6152&amp;""),'Référentiel Articles'!$A$2:$F$634,6,FALSE),""))</f>
      </c>
      <c r="J6152" s="90">
        <f>IF(OR($E6152="",$H6152=""),"",$H6152*$I6152)</f>
      </c>
      <c r="K6152" s="87" t="str">
        <v/>
      </c>
    </row>
    <row r="6153">
      <c r="A6153" s="74" t="str">
        <v/>
      </c>
      <c r="B6153" s="74" t="str">
        <v/>
      </c>
      <c r="C6153" s="75">
        <f>IF($E6153="","",IFERROR(VLOOKUP(TRIM(E6153&amp;""),'Référentiel Articles'!$A$2:$F$634,2,FALSE),""))</f>
      </c>
      <c r="D6153" s="75">
        <f>IF($E6153="","",IFERROR(VLOOKUP(TRIM(E6153&amp;""),'Référentiel Articles'!$A$2:$F$634,3,FALSE),""))</f>
      </c>
      <c r="E6153" s="74" t="str">
        <v/>
      </c>
      <c r="F6153" s="75">
        <f>IF($E6153="","",IFERROR(VLOOKUP(TRIM(E6153&amp;""),'Référentiel Articles'!$A$2:$F$634,4,FALSE),""))</f>
      </c>
      <c r="G6153" s="76">
        <f>IF($E6153="","",IFERROR(VLOOKUP(TRIM(E6153&amp;""),'Référentiel Articles'!$A$2:$F$634,5,FALSE),""))</f>
      </c>
      <c r="H6153" s="77" t="str">
        <v/>
      </c>
      <c r="I6153" s="76">
        <f>IF($E6153="","",IFERROR(VLOOKUP(TRIM(E6153&amp;""),'Référentiel Articles'!$A$2:$F$634,6,FALSE),""))</f>
      </c>
      <c r="J6153" s="78">
        <f>IF(OR($E6153="",$H6153=""),"",$H6153*$I6153)</f>
      </c>
      <c r="K6153" s="79" t="str">
        <v/>
      </c>
    </row>
    <row r="6154">
      <c r="A6154" s="81" t="str">
        <v/>
      </c>
      <c r="B6154" s="81" t="str">
        <v/>
      </c>
      <c r="C6154" s="83">
        <f>IF($E6154="","",IFERROR(VLOOKUP(TRIM(E6154&amp;""),'Référentiel Articles'!$A$2:$F$634,2,FALSE),""))</f>
      </c>
      <c r="D6154" s="83">
        <f>IF($E6154="","",IFERROR(VLOOKUP(TRIM(E6154&amp;""),'Référentiel Articles'!$A$2:$F$634,3,FALSE),""))</f>
      </c>
      <c r="E6154" s="81" t="str">
        <v/>
      </c>
      <c r="F6154" s="83">
        <f>IF($E6154="","",IFERROR(VLOOKUP(TRIM(E6154&amp;""),'Référentiel Articles'!$A$2:$F$634,4,FALSE),""))</f>
      </c>
      <c r="G6154" s="84">
        <f>IF($E6154="","",IFERROR(VLOOKUP(TRIM(E6154&amp;""),'Référentiel Articles'!$A$2:$F$634,5,FALSE),""))</f>
      </c>
      <c r="H6154" s="85" t="str">
        <v/>
      </c>
      <c r="I6154" s="84">
        <f>IF($E6154="","",IFERROR(VLOOKUP(TRIM(E6154&amp;""),'Référentiel Articles'!$A$2:$F$634,6,FALSE),""))</f>
      </c>
      <c r="J6154" s="90">
        <f>IF(OR($E6154="",$H6154=""),"",$H6154*$I6154)</f>
      </c>
      <c r="K6154" s="87" t="str">
        <v/>
      </c>
    </row>
    <row r="6155">
      <c r="A6155" s="74" t="str">
        <v/>
      </c>
      <c r="B6155" s="74" t="str">
        <v/>
      </c>
      <c r="C6155" s="75">
        <f>IF($E6155="","",IFERROR(VLOOKUP(TRIM(E6155&amp;""),'Référentiel Articles'!$A$2:$F$634,2,FALSE),""))</f>
      </c>
      <c r="D6155" s="75">
        <f>IF($E6155="","",IFERROR(VLOOKUP(TRIM(E6155&amp;""),'Référentiel Articles'!$A$2:$F$634,3,FALSE),""))</f>
      </c>
      <c r="E6155" s="74" t="str">
        <v/>
      </c>
      <c r="F6155" s="75">
        <f>IF($E6155="","",IFERROR(VLOOKUP(TRIM(E6155&amp;""),'Référentiel Articles'!$A$2:$F$634,4,FALSE),""))</f>
      </c>
      <c r="G6155" s="76">
        <f>IF($E6155="","",IFERROR(VLOOKUP(TRIM(E6155&amp;""),'Référentiel Articles'!$A$2:$F$634,5,FALSE),""))</f>
      </c>
      <c r="H6155" s="77" t="str">
        <v/>
      </c>
      <c r="I6155" s="76">
        <f>IF($E6155="","",IFERROR(VLOOKUP(TRIM(E6155&amp;""),'Référentiel Articles'!$A$2:$F$634,6,FALSE),""))</f>
      </c>
      <c r="J6155" s="78">
        <f>IF(OR($E6155="",$H6155=""),"",$H6155*$I6155)</f>
      </c>
      <c r="K6155" s="79" t="str">
        <v/>
      </c>
    </row>
    <row r="6156">
      <c r="A6156" s="81" t="str">
        <v/>
      </c>
      <c r="B6156" s="81" t="str">
        <v/>
      </c>
      <c r="C6156" s="83">
        <f>IF($E6156="","",IFERROR(VLOOKUP(TRIM(E6156&amp;""),'Référentiel Articles'!$A$2:$F$634,2,FALSE),""))</f>
      </c>
      <c r="D6156" s="83">
        <f>IF($E6156="","",IFERROR(VLOOKUP(TRIM(E6156&amp;""),'Référentiel Articles'!$A$2:$F$634,3,FALSE),""))</f>
      </c>
      <c r="E6156" s="81" t="str">
        <v/>
      </c>
      <c r="F6156" s="83">
        <f>IF($E6156="","",IFERROR(VLOOKUP(TRIM(E6156&amp;""),'Référentiel Articles'!$A$2:$F$634,4,FALSE),""))</f>
      </c>
      <c r="G6156" s="84">
        <f>IF($E6156="","",IFERROR(VLOOKUP(TRIM(E6156&amp;""),'Référentiel Articles'!$A$2:$F$634,5,FALSE),""))</f>
      </c>
      <c r="H6156" s="85" t="str">
        <v/>
      </c>
      <c r="I6156" s="84">
        <f>IF($E6156="","",IFERROR(VLOOKUP(TRIM(E6156&amp;""),'Référentiel Articles'!$A$2:$F$634,6,FALSE),""))</f>
      </c>
      <c r="J6156" s="90">
        <f>IF(OR($E6156="",$H6156=""),"",$H6156*$I6156)</f>
      </c>
      <c r="K6156" s="87" t="str">
        <v/>
      </c>
    </row>
    <row r="6157">
      <c r="A6157" s="74" t="str">
        <v/>
      </c>
      <c r="B6157" s="74" t="str">
        <v/>
      </c>
      <c r="C6157" s="75">
        <f>IF($E6157="","",IFERROR(VLOOKUP(TRIM(E6157&amp;""),'Référentiel Articles'!$A$2:$F$634,2,FALSE),""))</f>
      </c>
      <c r="D6157" s="75">
        <f>IF($E6157="","",IFERROR(VLOOKUP(TRIM(E6157&amp;""),'Référentiel Articles'!$A$2:$F$634,3,FALSE),""))</f>
      </c>
      <c r="E6157" s="74" t="str">
        <v/>
      </c>
      <c r="F6157" s="75">
        <f>IF($E6157="","",IFERROR(VLOOKUP(TRIM(E6157&amp;""),'Référentiel Articles'!$A$2:$F$634,4,FALSE),""))</f>
      </c>
      <c r="G6157" s="76">
        <f>IF($E6157="","",IFERROR(VLOOKUP(TRIM(E6157&amp;""),'Référentiel Articles'!$A$2:$F$634,5,FALSE),""))</f>
      </c>
      <c r="H6157" s="77" t="str">
        <v/>
      </c>
      <c r="I6157" s="76">
        <f>IF($E6157="","",IFERROR(VLOOKUP(TRIM(E6157&amp;""),'Référentiel Articles'!$A$2:$F$634,6,FALSE),""))</f>
      </c>
      <c r="J6157" s="78">
        <f>IF(OR($E6157="",$H6157=""),"",$H6157*$I6157)</f>
      </c>
      <c r="K6157" s="79" t="str">
        <v/>
      </c>
    </row>
    <row r="6158">
      <c r="A6158" s="81" t="str">
        <v/>
      </c>
      <c r="B6158" s="81" t="str">
        <v/>
      </c>
      <c r="C6158" s="83">
        <f>IF($E6158="","",IFERROR(VLOOKUP(TRIM(E6158&amp;""),'Référentiel Articles'!$A$2:$F$634,2,FALSE),""))</f>
      </c>
      <c r="D6158" s="83">
        <f>IF($E6158="","",IFERROR(VLOOKUP(TRIM(E6158&amp;""),'Référentiel Articles'!$A$2:$F$634,3,FALSE),""))</f>
      </c>
      <c r="E6158" s="81" t="str">
        <v/>
      </c>
      <c r="F6158" s="83">
        <f>IF($E6158="","",IFERROR(VLOOKUP(TRIM(E6158&amp;""),'Référentiel Articles'!$A$2:$F$634,4,FALSE),""))</f>
      </c>
      <c r="G6158" s="84">
        <f>IF($E6158="","",IFERROR(VLOOKUP(TRIM(E6158&amp;""),'Référentiel Articles'!$A$2:$F$634,5,FALSE),""))</f>
      </c>
      <c r="H6158" s="85" t="str">
        <v/>
      </c>
      <c r="I6158" s="84">
        <f>IF($E6158="","",IFERROR(VLOOKUP(TRIM(E6158&amp;""),'Référentiel Articles'!$A$2:$F$634,6,FALSE),""))</f>
      </c>
      <c r="J6158" s="90">
        <f>IF(OR($E6158="",$H6158=""),"",$H6158*$I6158)</f>
      </c>
      <c r="K6158" s="87" t="str">
        <v/>
      </c>
    </row>
    <row r="6159">
      <c r="A6159" s="74" t="str">
        <v/>
      </c>
      <c r="B6159" s="74" t="str">
        <v/>
      </c>
      <c r="C6159" s="75">
        <f>IF($E6159="","",IFERROR(VLOOKUP(TRIM(E6159&amp;""),'Référentiel Articles'!$A$2:$F$634,2,FALSE),""))</f>
      </c>
      <c r="D6159" s="75">
        <f>IF($E6159="","",IFERROR(VLOOKUP(TRIM(E6159&amp;""),'Référentiel Articles'!$A$2:$F$634,3,FALSE),""))</f>
      </c>
      <c r="E6159" s="74" t="str">
        <v/>
      </c>
      <c r="F6159" s="75">
        <f>IF($E6159="","",IFERROR(VLOOKUP(TRIM(E6159&amp;""),'Référentiel Articles'!$A$2:$F$634,4,FALSE),""))</f>
      </c>
      <c r="G6159" s="76">
        <f>IF($E6159="","",IFERROR(VLOOKUP(TRIM(E6159&amp;""),'Référentiel Articles'!$A$2:$F$634,5,FALSE),""))</f>
      </c>
      <c r="H6159" s="77" t="str">
        <v/>
      </c>
      <c r="I6159" s="76">
        <f>IF($E6159="","",IFERROR(VLOOKUP(TRIM(E6159&amp;""),'Référentiel Articles'!$A$2:$F$634,6,FALSE),""))</f>
      </c>
      <c r="J6159" s="78">
        <f>IF(OR($E6159="",$H6159=""),"",$H6159*$I6159)</f>
      </c>
      <c r="K6159" s="79" t="str">
        <v/>
      </c>
    </row>
    <row r="6160">
      <c r="A6160" s="81" t="str">
        <v/>
      </c>
      <c r="B6160" s="81" t="str">
        <v/>
      </c>
      <c r="C6160" s="83">
        <f>IF($E6160="","",IFERROR(VLOOKUP(TRIM(E6160&amp;""),'Référentiel Articles'!$A$2:$F$634,2,FALSE),""))</f>
      </c>
      <c r="D6160" s="83">
        <f>IF($E6160="","",IFERROR(VLOOKUP(TRIM(E6160&amp;""),'Référentiel Articles'!$A$2:$F$634,3,FALSE),""))</f>
      </c>
      <c r="E6160" s="81" t="str">
        <v/>
      </c>
      <c r="F6160" s="83">
        <f>IF($E6160="","",IFERROR(VLOOKUP(TRIM(E6160&amp;""),'Référentiel Articles'!$A$2:$F$634,4,FALSE),""))</f>
      </c>
      <c r="G6160" s="84">
        <f>IF($E6160="","",IFERROR(VLOOKUP(TRIM(E6160&amp;""),'Référentiel Articles'!$A$2:$F$634,5,FALSE),""))</f>
      </c>
      <c r="H6160" s="85" t="str">
        <v/>
      </c>
      <c r="I6160" s="84">
        <f>IF($E6160="","",IFERROR(VLOOKUP(TRIM(E6160&amp;""),'Référentiel Articles'!$A$2:$F$634,6,FALSE),""))</f>
      </c>
      <c r="J6160" s="90">
        <f>IF(OR($E6160="",$H6160=""),"",$H6160*$I6160)</f>
      </c>
      <c r="K6160" s="87" t="str">
        <v/>
      </c>
    </row>
    <row r="6161">
      <c r="A6161" s="74" t="str">
        <v/>
      </c>
      <c r="B6161" s="74" t="str">
        <v/>
      </c>
      <c r="C6161" s="75">
        <f>IF($E6161="","",IFERROR(VLOOKUP(TRIM(E6161&amp;""),'Référentiel Articles'!$A$2:$F$634,2,FALSE),""))</f>
      </c>
      <c r="D6161" s="75">
        <f>IF($E6161="","",IFERROR(VLOOKUP(TRIM(E6161&amp;""),'Référentiel Articles'!$A$2:$F$634,3,FALSE),""))</f>
      </c>
      <c r="E6161" s="74" t="str">
        <v/>
      </c>
      <c r="F6161" s="75">
        <f>IF($E6161="","",IFERROR(VLOOKUP(TRIM(E6161&amp;""),'Référentiel Articles'!$A$2:$F$634,4,FALSE),""))</f>
      </c>
      <c r="G6161" s="76">
        <f>IF($E6161="","",IFERROR(VLOOKUP(TRIM(E6161&amp;""),'Référentiel Articles'!$A$2:$F$634,5,FALSE),""))</f>
      </c>
      <c r="H6161" s="77" t="str">
        <v/>
      </c>
      <c r="I6161" s="76">
        <f>IF($E6161="","",IFERROR(VLOOKUP(TRIM(E6161&amp;""),'Référentiel Articles'!$A$2:$F$634,6,FALSE),""))</f>
      </c>
      <c r="J6161" s="78">
        <f>IF(OR($E6161="",$H6161=""),"",$H6161*$I6161)</f>
      </c>
      <c r="K6161" s="79" t="str">
        <v/>
      </c>
    </row>
    <row r="6162">
      <c r="A6162" s="81" t="str">
        <v/>
      </c>
      <c r="B6162" s="81" t="str">
        <v/>
      </c>
      <c r="C6162" s="83">
        <f>IF($E6162="","",IFERROR(VLOOKUP(TRIM(E6162&amp;""),'Référentiel Articles'!$A$2:$F$634,2,FALSE),""))</f>
      </c>
      <c r="D6162" s="83">
        <f>IF($E6162="","",IFERROR(VLOOKUP(TRIM(E6162&amp;""),'Référentiel Articles'!$A$2:$F$634,3,FALSE),""))</f>
      </c>
      <c r="E6162" s="81" t="str">
        <v/>
      </c>
      <c r="F6162" s="83">
        <f>IF($E6162="","",IFERROR(VLOOKUP(TRIM(E6162&amp;""),'Référentiel Articles'!$A$2:$F$634,4,FALSE),""))</f>
      </c>
      <c r="G6162" s="84">
        <f>IF($E6162="","",IFERROR(VLOOKUP(TRIM(E6162&amp;""),'Référentiel Articles'!$A$2:$F$634,5,FALSE),""))</f>
      </c>
      <c r="H6162" s="85" t="str">
        <v/>
      </c>
      <c r="I6162" s="84">
        <f>IF($E6162="","",IFERROR(VLOOKUP(TRIM(E6162&amp;""),'Référentiel Articles'!$A$2:$F$634,6,FALSE),""))</f>
      </c>
      <c r="J6162" s="90">
        <f>IF(OR($E6162="",$H6162=""),"",$H6162*$I6162)</f>
      </c>
      <c r="K6162" s="87" t="str">
        <v/>
      </c>
    </row>
    <row r="6163">
      <c r="A6163" s="74" t="str">
        <v/>
      </c>
      <c r="B6163" s="74" t="str">
        <v/>
      </c>
      <c r="C6163" s="75">
        <f>IF($E6163="","",IFERROR(VLOOKUP(TRIM(E6163&amp;""),'Référentiel Articles'!$A$2:$F$634,2,FALSE),""))</f>
      </c>
      <c r="D6163" s="75">
        <f>IF($E6163="","",IFERROR(VLOOKUP(TRIM(E6163&amp;""),'Référentiel Articles'!$A$2:$F$634,3,FALSE),""))</f>
      </c>
      <c r="E6163" s="74" t="str">
        <v/>
      </c>
      <c r="F6163" s="75">
        <f>IF($E6163="","",IFERROR(VLOOKUP(TRIM(E6163&amp;""),'Référentiel Articles'!$A$2:$F$634,4,FALSE),""))</f>
      </c>
      <c r="G6163" s="76">
        <f>IF($E6163="","",IFERROR(VLOOKUP(TRIM(E6163&amp;""),'Référentiel Articles'!$A$2:$F$634,5,FALSE),""))</f>
      </c>
      <c r="H6163" s="77" t="str">
        <v/>
      </c>
      <c r="I6163" s="76">
        <f>IF($E6163="","",IFERROR(VLOOKUP(TRIM(E6163&amp;""),'Référentiel Articles'!$A$2:$F$634,6,FALSE),""))</f>
      </c>
      <c r="J6163" s="78">
        <f>IF(OR($E6163="",$H6163=""),"",$H6163*$I6163)</f>
      </c>
      <c r="K6163" s="79" t="str">
        <v/>
      </c>
    </row>
    <row r="6164">
      <c r="A6164" s="81" t="str">
        <v/>
      </c>
      <c r="B6164" s="81" t="str">
        <v/>
      </c>
      <c r="C6164" s="83">
        <f>IF($E6164="","",IFERROR(VLOOKUP(TRIM(E6164&amp;""),'Référentiel Articles'!$A$2:$F$634,2,FALSE),""))</f>
      </c>
      <c r="D6164" s="83">
        <f>IF($E6164="","",IFERROR(VLOOKUP(TRIM(E6164&amp;""),'Référentiel Articles'!$A$2:$F$634,3,FALSE),""))</f>
      </c>
      <c r="E6164" s="81" t="str">
        <v/>
      </c>
      <c r="F6164" s="83">
        <f>IF($E6164="","",IFERROR(VLOOKUP(TRIM(E6164&amp;""),'Référentiel Articles'!$A$2:$F$634,4,FALSE),""))</f>
      </c>
      <c r="G6164" s="84">
        <f>IF($E6164="","",IFERROR(VLOOKUP(TRIM(E6164&amp;""),'Référentiel Articles'!$A$2:$F$634,5,FALSE),""))</f>
      </c>
      <c r="H6164" s="85" t="str">
        <v/>
      </c>
      <c r="I6164" s="84">
        <f>IF($E6164="","",IFERROR(VLOOKUP(TRIM(E6164&amp;""),'Référentiel Articles'!$A$2:$F$634,6,FALSE),""))</f>
      </c>
      <c r="J6164" s="90">
        <f>IF(OR($E6164="",$H6164=""),"",$H6164*$I6164)</f>
      </c>
      <c r="K6164" s="87" t="str">
        <v/>
      </c>
    </row>
    <row r="6165">
      <c r="A6165" s="74" t="str">
        <v/>
      </c>
      <c r="B6165" s="74" t="str">
        <v/>
      </c>
      <c r="C6165" s="75">
        <f>IF($E6165="","",IFERROR(VLOOKUP(TRIM(E6165&amp;""),'Référentiel Articles'!$A$2:$F$634,2,FALSE),""))</f>
      </c>
      <c r="D6165" s="75">
        <f>IF($E6165="","",IFERROR(VLOOKUP(TRIM(E6165&amp;""),'Référentiel Articles'!$A$2:$F$634,3,FALSE),""))</f>
      </c>
      <c r="E6165" s="74" t="str">
        <v/>
      </c>
      <c r="F6165" s="75">
        <f>IF($E6165="","",IFERROR(VLOOKUP(TRIM(E6165&amp;""),'Référentiel Articles'!$A$2:$F$634,4,FALSE),""))</f>
      </c>
      <c r="G6165" s="76">
        <f>IF($E6165="","",IFERROR(VLOOKUP(TRIM(E6165&amp;""),'Référentiel Articles'!$A$2:$F$634,5,FALSE),""))</f>
      </c>
      <c r="H6165" s="77" t="str">
        <v/>
      </c>
      <c r="I6165" s="76">
        <f>IF($E6165="","",IFERROR(VLOOKUP(TRIM(E6165&amp;""),'Référentiel Articles'!$A$2:$F$634,6,FALSE),""))</f>
      </c>
      <c r="J6165" s="78">
        <f>IF(OR($E6165="",$H6165=""),"",$H6165*$I6165)</f>
      </c>
      <c r="K6165" s="79" t="str">
        <v/>
      </c>
    </row>
    <row r="6166">
      <c r="A6166" s="81" t="str">
        <v/>
      </c>
      <c r="B6166" s="81" t="str">
        <v/>
      </c>
      <c r="C6166" s="83">
        <f>IF($E6166="","",IFERROR(VLOOKUP(TRIM(E6166&amp;""),'Référentiel Articles'!$A$2:$F$634,2,FALSE),""))</f>
      </c>
      <c r="D6166" s="83">
        <f>IF($E6166="","",IFERROR(VLOOKUP(TRIM(E6166&amp;""),'Référentiel Articles'!$A$2:$F$634,3,FALSE),""))</f>
      </c>
      <c r="E6166" s="81" t="str">
        <v/>
      </c>
      <c r="F6166" s="83">
        <f>IF($E6166="","",IFERROR(VLOOKUP(TRIM(E6166&amp;""),'Référentiel Articles'!$A$2:$F$634,4,FALSE),""))</f>
      </c>
      <c r="G6166" s="84">
        <f>IF($E6166="","",IFERROR(VLOOKUP(TRIM(E6166&amp;""),'Référentiel Articles'!$A$2:$F$634,5,FALSE),""))</f>
      </c>
      <c r="H6166" s="85" t="str">
        <v/>
      </c>
      <c r="I6166" s="84">
        <f>IF($E6166="","",IFERROR(VLOOKUP(TRIM(E6166&amp;""),'Référentiel Articles'!$A$2:$F$634,6,FALSE),""))</f>
      </c>
      <c r="J6166" s="90">
        <f>IF(OR($E6166="",$H6166=""),"",$H6166*$I6166)</f>
      </c>
      <c r="K6166" s="87" t="str">
        <v/>
      </c>
    </row>
    <row r="6167">
      <c r="A6167" s="74" t="str">
        <v/>
      </c>
      <c r="B6167" s="74" t="str">
        <v/>
      </c>
      <c r="C6167" s="75">
        <f>IF($E6167="","",IFERROR(VLOOKUP(TRIM(E6167&amp;""),'Référentiel Articles'!$A$2:$F$634,2,FALSE),""))</f>
      </c>
      <c r="D6167" s="75">
        <f>IF($E6167="","",IFERROR(VLOOKUP(TRIM(E6167&amp;""),'Référentiel Articles'!$A$2:$F$634,3,FALSE),""))</f>
      </c>
      <c r="E6167" s="74" t="str">
        <v/>
      </c>
      <c r="F6167" s="75">
        <f>IF($E6167="","",IFERROR(VLOOKUP(TRIM(E6167&amp;""),'Référentiel Articles'!$A$2:$F$634,4,FALSE),""))</f>
      </c>
      <c r="G6167" s="76">
        <f>IF($E6167="","",IFERROR(VLOOKUP(TRIM(E6167&amp;""),'Référentiel Articles'!$A$2:$F$634,5,FALSE),""))</f>
      </c>
      <c r="H6167" s="77" t="str">
        <v/>
      </c>
      <c r="I6167" s="76">
        <f>IF($E6167="","",IFERROR(VLOOKUP(TRIM(E6167&amp;""),'Référentiel Articles'!$A$2:$F$634,6,FALSE),""))</f>
      </c>
      <c r="J6167" s="78">
        <f>IF(OR($E6167="",$H6167=""),"",$H6167*$I6167)</f>
      </c>
      <c r="K6167" s="79" t="str">
        <v/>
      </c>
    </row>
    <row r="6168">
      <c r="A6168" s="81" t="str">
        <v/>
      </c>
      <c r="B6168" s="81" t="str">
        <v/>
      </c>
      <c r="C6168" s="83">
        <f>IF($E6168="","",IFERROR(VLOOKUP(TRIM(E6168&amp;""),'Référentiel Articles'!$A$2:$F$634,2,FALSE),""))</f>
      </c>
      <c r="D6168" s="83">
        <f>IF($E6168="","",IFERROR(VLOOKUP(TRIM(E6168&amp;""),'Référentiel Articles'!$A$2:$F$634,3,FALSE),""))</f>
      </c>
      <c r="E6168" s="81" t="str">
        <v/>
      </c>
      <c r="F6168" s="83">
        <f>IF($E6168="","",IFERROR(VLOOKUP(TRIM(E6168&amp;""),'Référentiel Articles'!$A$2:$F$634,4,FALSE),""))</f>
      </c>
      <c r="G6168" s="84">
        <f>IF($E6168="","",IFERROR(VLOOKUP(TRIM(E6168&amp;""),'Référentiel Articles'!$A$2:$F$634,5,FALSE),""))</f>
      </c>
      <c r="H6168" s="85" t="str">
        <v/>
      </c>
      <c r="I6168" s="84">
        <f>IF($E6168="","",IFERROR(VLOOKUP(TRIM(E6168&amp;""),'Référentiel Articles'!$A$2:$F$634,6,FALSE),""))</f>
      </c>
      <c r="J6168" s="90">
        <f>IF(OR($E6168="",$H6168=""),"",$H6168*$I6168)</f>
      </c>
      <c r="K6168" s="87" t="str">
        <v/>
      </c>
    </row>
    <row r="6169">
      <c r="A6169" s="74" t="str">
        <v/>
      </c>
      <c r="B6169" s="74" t="str">
        <v/>
      </c>
      <c r="C6169" s="75">
        <f>IF($E6169="","",IFERROR(VLOOKUP(TRIM(E6169&amp;""),'Référentiel Articles'!$A$2:$F$634,2,FALSE),""))</f>
      </c>
      <c r="D6169" s="75">
        <f>IF($E6169="","",IFERROR(VLOOKUP(TRIM(E6169&amp;""),'Référentiel Articles'!$A$2:$F$634,3,FALSE),""))</f>
      </c>
      <c r="E6169" s="74" t="str">
        <v/>
      </c>
      <c r="F6169" s="75">
        <f>IF($E6169="","",IFERROR(VLOOKUP(TRIM(E6169&amp;""),'Référentiel Articles'!$A$2:$F$634,4,FALSE),""))</f>
      </c>
      <c r="G6169" s="76">
        <f>IF($E6169="","",IFERROR(VLOOKUP(TRIM(E6169&amp;""),'Référentiel Articles'!$A$2:$F$634,5,FALSE),""))</f>
      </c>
      <c r="H6169" s="77" t="str">
        <v/>
      </c>
      <c r="I6169" s="76">
        <f>IF($E6169="","",IFERROR(VLOOKUP(TRIM(E6169&amp;""),'Référentiel Articles'!$A$2:$F$634,6,FALSE),""))</f>
      </c>
      <c r="J6169" s="78">
        <f>IF(OR($E6169="",$H6169=""),"",$H6169*$I6169)</f>
      </c>
      <c r="K6169" s="79" t="str">
        <v/>
      </c>
    </row>
    <row r="6170">
      <c r="A6170" s="81" t="str">
        <v/>
      </c>
      <c r="B6170" s="81" t="str">
        <v/>
      </c>
      <c r="C6170" s="83">
        <f>IF($E6170="","",IFERROR(VLOOKUP(TRIM(E6170&amp;""),'Référentiel Articles'!$A$2:$F$634,2,FALSE),""))</f>
      </c>
      <c r="D6170" s="83">
        <f>IF($E6170="","",IFERROR(VLOOKUP(TRIM(E6170&amp;""),'Référentiel Articles'!$A$2:$F$634,3,FALSE),""))</f>
      </c>
      <c r="E6170" s="81" t="str">
        <v/>
      </c>
      <c r="F6170" s="83">
        <f>IF($E6170="","",IFERROR(VLOOKUP(TRIM(E6170&amp;""),'Référentiel Articles'!$A$2:$F$634,4,FALSE),""))</f>
      </c>
      <c r="G6170" s="84">
        <f>IF($E6170="","",IFERROR(VLOOKUP(TRIM(E6170&amp;""),'Référentiel Articles'!$A$2:$F$634,5,FALSE),""))</f>
      </c>
      <c r="H6170" s="85" t="str">
        <v/>
      </c>
      <c r="I6170" s="84">
        <f>IF($E6170="","",IFERROR(VLOOKUP(TRIM(E6170&amp;""),'Référentiel Articles'!$A$2:$F$634,6,FALSE),""))</f>
      </c>
      <c r="J6170" s="90">
        <f>IF(OR($E6170="",$H6170=""),"",$H6170*$I6170)</f>
      </c>
      <c r="K6170" s="87" t="str">
        <v/>
      </c>
    </row>
    <row r="6171">
      <c r="A6171" s="74" t="str">
        <v/>
      </c>
      <c r="B6171" s="74" t="str">
        <v/>
      </c>
      <c r="C6171" s="75">
        <f>IF($E6171="","",IFERROR(VLOOKUP(TRIM(E6171&amp;""),'Référentiel Articles'!$A$2:$F$634,2,FALSE),""))</f>
      </c>
      <c r="D6171" s="75">
        <f>IF($E6171="","",IFERROR(VLOOKUP(TRIM(E6171&amp;""),'Référentiel Articles'!$A$2:$F$634,3,FALSE),""))</f>
      </c>
      <c r="E6171" s="74" t="str">
        <v/>
      </c>
      <c r="F6171" s="75">
        <f>IF($E6171="","",IFERROR(VLOOKUP(TRIM(E6171&amp;""),'Référentiel Articles'!$A$2:$F$634,4,FALSE),""))</f>
      </c>
      <c r="G6171" s="76">
        <f>IF($E6171="","",IFERROR(VLOOKUP(TRIM(E6171&amp;""),'Référentiel Articles'!$A$2:$F$634,5,FALSE),""))</f>
      </c>
      <c r="H6171" s="77" t="str">
        <v/>
      </c>
      <c r="I6171" s="76">
        <f>IF($E6171="","",IFERROR(VLOOKUP(TRIM(E6171&amp;""),'Référentiel Articles'!$A$2:$F$634,6,FALSE),""))</f>
      </c>
      <c r="J6171" s="78">
        <f>IF(OR($E6171="",$H6171=""),"",$H6171*$I6171)</f>
      </c>
      <c r="K6171" s="79" t="str">
        <v/>
      </c>
    </row>
    <row r="6172">
      <c r="A6172" s="81" t="str">
        <v/>
      </c>
      <c r="B6172" s="81" t="str">
        <v/>
      </c>
      <c r="C6172" s="83">
        <f>IF($E6172="","",IFERROR(VLOOKUP(TRIM(E6172&amp;""),'Référentiel Articles'!$A$2:$F$634,2,FALSE),""))</f>
      </c>
      <c r="D6172" s="83">
        <f>IF($E6172="","",IFERROR(VLOOKUP(TRIM(E6172&amp;""),'Référentiel Articles'!$A$2:$F$634,3,FALSE),""))</f>
      </c>
      <c r="E6172" s="81" t="str">
        <v/>
      </c>
      <c r="F6172" s="83">
        <f>IF($E6172="","",IFERROR(VLOOKUP(TRIM(E6172&amp;""),'Référentiel Articles'!$A$2:$F$634,4,FALSE),""))</f>
      </c>
      <c r="G6172" s="84">
        <f>IF($E6172="","",IFERROR(VLOOKUP(TRIM(E6172&amp;""),'Référentiel Articles'!$A$2:$F$634,5,FALSE),""))</f>
      </c>
      <c r="H6172" s="85" t="str">
        <v/>
      </c>
      <c r="I6172" s="84">
        <f>IF($E6172="","",IFERROR(VLOOKUP(TRIM(E6172&amp;""),'Référentiel Articles'!$A$2:$F$634,6,FALSE),""))</f>
      </c>
      <c r="J6172" s="90">
        <f>IF(OR($E6172="",$H6172=""),"",$H6172*$I6172)</f>
      </c>
      <c r="K6172" s="87" t="str">
        <v/>
      </c>
    </row>
    <row r="6173">
      <c r="A6173" s="74" t="str">
        <v/>
      </c>
      <c r="B6173" s="74" t="str">
        <v/>
      </c>
      <c r="C6173" s="75">
        <f>IF($E6173="","",IFERROR(VLOOKUP(TRIM(E6173&amp;""),'Référentiel Articles'!$A$2:$F$634,2,FALSE),""))</f>
      </c>
      <c r="D6173" s="75">
        <f>IF($E6173="","",IFERROR(VLOOKUP(TRIM(E6173&amp;""),'Référentiel Articles'!$A$2:$F$634,3,FALSE),""))</f>
      </c>
      <c r="E6173" s="74" t="str">
        <v/>
      </c>
      <c r="F6173" s="75">
        <f>IF($E6173="","",IFERROR(VLOOKUP(TRIM(E6173&amp;""),'Référentiel Articles'!$A$2:$F$634,4,FALSE),""))</f>
      </c>
      <c r="G6173" s="76">
        <f>IF($E6173="","",IFERROR(VLOOKUP(TRIM(E6173&amp;""),'Référentiel Articles'!$A$2:$F$634,5,FALSE),""))</f>
      </c>
      <c r="H6173" s="77" t="str">
        <v/>
      </c>
      <c r="I6173" s="76">
        <f>IF($E6173="","",IFERROR(VLOOKUP(TRIM(E6173&amp;""),'Référentiel Articles'!$A$2:$F$634,6,FALSE),""))</f>
      </c>
      <c r="J6173" s="78">
        <f>IF(OR($E6173="",$H6173=""),"",$H6173*$I6173)</f>
      </c>
      <c r="K6173" s="79" t="str">
        <v/>
      </c>
    </row>
    <row r="6174">
      <c r="A6174" s="81" t="str">
        <v/>
      </c>
      <c r="B6174" s="81" t="str">
        <v/>
      </c>
      <c r="C6174" s="83">
        <f>IF($E6174="","",IFERROR(VLOOKUP(TRIM(E6174&amp;""),'Référentiel Articles'!$A$2:$F$634,2,FALSE),""))</f>
      </c>
      <c r="D6174" s="83">
        <f>IF($E6174="","",IFERROR(VLOOKUP(TRIM(E6174&amp;""),'Référentiel Articles'!$A$2:$F$634,3,FALSE),""))</f>
      </c>
      <c r="E6174" s="81" t="str">
        <v/>
      </c>
      <c r="F6174" s="83">
        <f>IF($E6174="","",IFERROR(VLOOKUP(TRIM(E6174&amp;""),'Référentiel Articles'!$A$2:$F$634,4,FALSE),""))</f>
      </c>
      <c r="G6174" s="84">
        <f>IF($E6174="","",IFERROR(VLOOKUP(TRIM(E6174&amp;""),'Référentiel Articles'!$A$2:$F$634,5,FALSE),""))</f>
      </c>
      <c r="H6174" s="85" t="str">
        <v/>
      </c>
      <c r="I6174" s="84">
        <f>IF($E6174="","",IFERROR(VLOOKUP(TRIM(E6174&amp;""),'Référentiel Articles'!$A$2:$F$634,6,FALSE),""))</f>
      </c>
      <c r="J6174" s="90">
        <f>IF(OR($E6174="",$H6174=""),"",$H6174*$I6174)</f>
      </c>
      <c r="K6174" s="87" t="str">
        <v/>
      </c>
    </row>
    <row r="6175">
      <c r="A6175" s="74" t="str">
        <v/>
      </c>
      <c r="B6175" s="74" t="str">
        <v/>
      </c>
      <c r="C6175" s="75">
        <f>IF($E6175="","",IFERROR(VLOOKUP(TRIM(E6175&amp;""),'Référentiel Articles'!$A$2:$F$634,2,FALSE),""))</f>
      </c>
      <c r="D6175" s="75">
        <f>IF($E6175="","",IFERROR(VLOOKUP(TRIM(E6175&amp;""),'Référentiel Articles'!$A$2:$F$634,3,FALSE),""))</f>
      </c>
      <c r="E6175" s="74" t="str">
        <v/>
      </c>
      <c r="F6175" s="75">
        <f>IF($E6175="","",IFERROR(VLOOKUP(TRIM(E6175&amp;""),'Référentiel Articles'!$A$2:$F$634,4,FALSE),""))</f>
      </c>
      <c r="G6175" s="76">
        <f>IF($E6175="","",IFERROR(VLOOKUP(TRIM(E6175&amp;""),'Référentiel Articles'!$A$2:$F$634,5,FALSE),""))</f>
      </c>
      <c r="H6175" s="77" t="str">
        <v/>
      </c>
      <c r="I6175" s="76">
        <f>IF($E6175="","",IFERROR(VLOOKUP(TRIM(E6175&amp;""),'Référentiel Articles'!$A$2:$F$634,6,FALSE),""))</f>
      </c>
      <c r="J6175" s="78">
        <f>IF(OR($E6175="",$H6175=""),"",$H6175*$I6175)</f>
      </c>
      <c r="K6175" s="79" t="str">
        <v/>
      </c>
    </row>
    <row r="6176">
      <c r="A6176" s="81" t="str">
        <v/>
      </c>
      <c r="B6176" s="81" t="str">
        <v/>
      </c>
      <c r="C6176" s="83">
        <f>IF($E6176="","",IFERROR(VLOOKUP(TRIM(E6176&amp;""),'Référentiel Articles'!$A$2:$F$634,2,FALSE),""))</f>
      </c>
      <c r="D6176" s="83">
        <f>IF($E6176="","",IFERROR(VLOOKUP(TRIM(E6176&amp;""),'Référentiel Articles'!$A$2:$F$634,3,FALSE),""))</f>
      </c>
      <c r="E6176" s="81" t="str">
        <v/>
      </c>
      <c r="F6176" s="83">
        <f>IF($E6176="","",IFERROR(VLOOKUP(TRIM(E6176&amp;""),'Référentiel Articles'!$A$2:$F$634,4,FALSE),""))</f>
      </c>
      <c r="G6176" s="84">
        <f>IF($E6176="","",IFERROR(VLOOKUP(TRIM(E6176&amp;""),'Référentiel Articles'!$A$2:$F$634,5,FALSE),""))</f>
      </c>
      <c r="H6176" s="85" t="str">
        <v/>
      </c>
      <c r="I6176" s="84">
        <f>IF($E6176="","",IFERROR(VLOOKUP(TRIM(E6176&amp;""),'Référentiel Articles'!$A$2:$F$634,6,FALSE),""))</f>
      </c>
      <c r="J6176" s="90">
        <f>IF(OR($E6176="",$H6176=""),"",$H6176*$I6176)</f>
      </c>
      <c r="K6176" s="87" t="str">
        <v/>
      </c>
    </row>
    <row r="6177">
      <c r="A6177" s="74" t="str">
        <v/>
      </c>
      <c r="B6177" s="74" t="str">
        <v/>
      </c>
      <c r="C6177" s="75">
        <f>IF($E6177="","",IFERROR(VLOOKUP(TRIM(E6177&amp;""),'Référentiel Articles'!$A$2:$F$634,2,FALSE),""))</f>
      </c>
      <c r="D6177" s="75">
        <f>IF($E6177="","",IFERROR(VLOOKUP(TRIM(E6177&amp;""),'Référentiel Articles'!$A$2:$F$634,3,FALSE),""))</f>
      </c>
      <c r="E6177" s="74" t="str">
        <v/>
      </c>
      <c r="F6177" s="75">
        <f>IF($E6177="","",IFERROR(VLOOKUP(TRIM(E6177&amp;""),'Référentiel Articles'!$A$2:$F$634,4,FALSE),""))</f>
      </c>
      <c r="G6177" s="76">
        <f>IF($E6177="","",IFERROR(VLOOKUP(TRIM(E6177&amp;""),'Référentiel Articles'!$A$2:$F$634,5,FALSE),""))</f>
      </c>
      <c r="H6177" s="77" t="str">
        <v/>
      </c>
      <c r="I6177" s="76">
        <f>IF($E6177="","",IFERROR(VLOOKUP(TRIM(E6177&amp;""),'Référentiel Articles'!$A$2:$F$634,6,FALSE),""))</f>
      </c>
      <c r="J6177" s="78">
        <f>IF(OR($E6177="",$H6177=""),"",$H6177*$I6177)</f>
      </c>
      <c r="K6177" s="79" t="str">
        <v/>
      </c>
    </row>
    <row r="6178">
      <c r="A6178" s="81" t="str">
        <v/>
      </c>
      <c r="B6178" s="81" t="str">
        <v/>
      </c>
      <c r="C6178" s="83">
        <f>IF($E6178="","",IFERROR(VLOOKUP(TRIM(E6178&amp;""),'Référentiel Articles'!$A$2:$F$634,2,FALSE),""))</f>
      </c>
      <c r="D6178" s="83">
        <f>IF($E6178="","",IFERROR(VLOOKUP(TRIM(E6178&amp;""),'Référentiel Articles'!$A$2:$F$634,3,FALSE),""))</f>
      </c>
      <c r="E6178" s="81" t="str">
        <v/>
      </c>
      <c r="F6178" s="83">
        <f>IF($E6178="","",IFERROR(VLOOKUP(TRIM(E6178&amp;""),'Référentiel Articles'!$A$2:$F$634,4,FALSE),""))</f>
      </c>
      <c r="G6178" s="84">
        <f>IF($E6178="","",IFERROR(VLOOKUP(TRIM(E6178&amp;""),'Référentiel Articles'!$A$2:$F$634,5,FALSE),""))</f>
      </c>
      <c r="H6178" s="85" t="str">
        <v/>
      </c>
      <c r="I6178" s="84">
        <f>IF($E6178="","",IFERROR(VLOOKUP(TRIM(E6178&amp;""),'Référentiel Articles'!$A$2:$F$634,6,FALSE),""))</f>
      </c>
      <c r="J6178" s="90">
        <f>IF(OR($E6178="",$H6178=""),"",$H6178*$I6178)</f>
      </c>
      <c r="K6178" s="87" t="str">
        <v/>
      </c>
    </row>
    <row r="6179">
      <c r="A6179" s="74" t="str">
        <v/>
      </c>
      <c r="B6179" s="74" t="str">
        <v/>
      </c>
      <c r="C6179" s="75">
        <f>IF($E6179="","",IFERROR(VLOOKUP(TRIM(E6179&amp;""),'Référentiel Articles'!$A$2:$F$634,2,FALSE),""))</f>
      </c>
      <c r="D6179" s="75">
        <f>IF($E6179="","",IFERROR(VLOOKUP(TRIM(E6179&amp;""),'Référentiel Articles'!$A$2:$F$634,3,FALSE),""))</f>
      </c>
      <c r="E6179" s="74" t="str">
        <v/>
      </c>
      <c r="F6179" s="75">
        <f>IF($E6179="","",IFERROR(VLOOKUP(TRIM(E6179&amp;""),'Référentiel Articles'!$A$2:$F$634,4,FALSE),""))</f>
      </c>
      <c r="G6179" s="76">
        <f>IF($E6179="","",IFERROR(VLOOKUP(TRIM(E6179&amp;""),'Référentiel Articles'!$A$2:$F$634,5,FALSE),""))</f>
      </c>
      <c r="H6179" s="77" t="str">
        <v/>
      </c>
      <c r="I6179" s="76">
        <f>IF($E6179="","",IFERROR(VLOOKUP(TRIM(E6179&amp;""),'Référentiel Articles'!$A$2:$F$634,6,FALSE),""))</f>
      </c>
      <c r="J6179" s="78">
        <f>IF(OR($E6179="",$H6179=""),"",$H6179*$I6179)</f>
      </c>
      <c r="K6179" s="79" t="str">
        <v/>
      </c>
    </row>
    <row r="6180">
      <c r="A6180" s="81" t="str">
        <v/>
      </c>
      <c r="B6180" s="81" t="str">
        <v/>
      </c>
      <c r="C6180" s="83">
        <f>IF($E6180="","",IFERROR(VLOOKUP(TRIM(E6180&amp;""),'Référentiel Articles'!$A$2:$F$634,2,FALSE),""))</f>
      </c>
      <c r="D6180" s="83">
        <f>IF($E6180="","",IFERROR(VLOOKUP(TRIM(E6180&amp;""),'Référentiel Articles'!$A$2:$F$634,3,FALSE),""))</f>
      </c>
      <c r="E6180" s="81" t="str">
        <v/>
      </c>
      <c r="F6180" s="83">
        <f>IF($E6180="","",IFERROR(VLOOKUP(TRIM(E6180&amp;""),'Référentiel Articles'!$A$2:$F$634,4,FALSE),""))</f>
      </c>
      <c r="G6180" s="84">
        <f>IF($E6180="","",IFERROR(VLOOKUP(TRIM(E6180&amp;""),'Référentiel Articles'!$A$2:$F$634,5,FALSE),""))</f>
      </c>
      <c r="H6180" s="85" t="str">
        <v/>
      </c>
      <c r="I6180" s="84">
        <f>IF($E6180="","",IFERROR(VLOOKUP(TRIM(E6180&amp;""),'Référentiel Articles'!$A$2:$F$634,6,FALSE),""))</f>
      </c>
      <c r="J6180" s="90">
        <f>IF(OR($E6180="",$H6180=""),"",$H6180*$I6180)</f>
      </c>
      <c r="K6180" s="87" t="str">
        <v/>
      </c>
    </row>
    <row r="6181">
      <c r="A6181" s="74" t="str">
        <v/>
      </c>
      <c r="B6181" s="74" t="str">
        <v/>
      </c>
      <c r="C6181" s="75">
        <f>IF($E6181="","",IFERROR(VLOOKUP(TRIM(E6181&amp;""),'Référentiel Articles'!$A$2:$F$634,2,FALSE),""))</f>
      </c>
      <c r="D6181" s="75">
        <f>IF($E6181="","",IFERROR(VLOOKUP(TRIM(E6181&amp;""),'Référentiel Articles'!$A$2:$F$634,3,FALSE),""))</f>
      </c>
      <c r="E6181" s="74" t="str">
        <v/>
      </c>
      <c r="F6181" s="75">
        <f>IF($E6181="","",IFERROR(VLOOKUP(TRIM(E6181&amp;""),'Référentiel Articles'!$A$2:$F$634,4,FALSE),""))</f>
      </c>
      <c r="G6181" s="76">
        <f>IF($E6181="","",IFERROR(VLOOKUP(TRIM(E6181&amp;""),'Référentiel Articles'!$A$2:$F$634,5,FALSE),""))</f>
      </c>
      <c r="H6181" s="77" t="str">
        <v/>
      </c>
      <c r="I6181" s="76">
        <f>IF($E6181="","",IFERROR(VLOOKUP(TRIM(E6181&amp;""),'Référentiel Articles'!$A$2:$F$634,6,FALSE),""))</f>
      </c>
      <c r="J6181" s="78">
        <f>IF(OR($E6181="",$H6181=""),"",$H6181*$I6181)</f>
      </c>
      <c r="K6181" s="79" t="str">
        <v/>
      </c>
    </row>
    <row r="6182">
      <c r="A6182" s="81" t="str">
        <v/>
      </c>
      <c r="B6182" s="81" t="str">
        <v/>
      </c>
      <c r="C6182" s="83">
        <f>IF($E6182="","",IFERROR(VLOOKUP(TRIM(E6182&amp;""),'Référentiel Articles'!$A$2:$F$634,2,FALSE),""))</f>
      </c>
      <c r="D6182" s="83">
        <f>IF($E6182="","",IFERROR(VLOOKUP(TRIM(E6182&amp;""),'Référentiel Articles'!$A$2:$F$634,3,FALSE),""))</f>
      </c>
      <c r="E6182" s="81" t="str">
        <v/>
      </c>
      <c r="F6182" s="83">
        <f>IF($E6182="","",IFERROR(VLOOKUP(TRIM(E6182&amp;""),'Référentiel Articles'!$A$2:$F$634,4,FALSE),""))</f>
      </c>
      <c r="G6182" s="84">
        <f>IF($E6182="","",IFERROR(VLOOKUP(TRIM(E6182&amp;""),'Référentiel Articles'!$A$2:$F$634,5,FALSE),""))</f>
      </c>
      <c r="H6182" s="85" t="str">
        <v/>
      </c>
      <c r="I6182" s="84">
        <f>IF($E6182="","",IFERROR(VLOOKUP(TRIM(E6182&amp;""),'Référentiel Articles'!$A$2:$F$634,6,FALSE),""))</f>
      </c>
      <c r="J6182" s="90">
        <f>IF(OR($E6182="",$H6182=""),"",$H6182*$I6182)</f>
      </c>
      <c r="K6182" s="87" t="str">
        <v/>
      </c>
    </row>
    <row r="6183">
      <c r="A6183" s="74" t="str">
        <v/>
      </c>
      <c r="B6183" s="74" t="str">
        <v/>
      </c>
      <c r="C6183" s="75">
        <f>IF($E6183="","",IFERROR(VLOOKUP(TRIM(E6183&amp;""),'Référentiel Articles'!$A$2:$F$634,2,FALSE),""))</f>
      </c>
      <c r="D6183" s="75">
        <f>IF($E6183="","",IFERROR(VLOOKUP(TRIM(E6183&amp;""),'Référentiel Articles'!$A$2:$F$634,3,FALSE),""))</f>
      </c>
      <c r="E6183" s="74" t="str">
        <v/>
      </c>
      <c r="F6183" s="75">
        <f>IF($E6183="","",IFERROR(VLOOKUP(TRIM(E6183&amp;""),'Référentiel Articles'!$A$2:$F$634,4,FALSE),""))</f>
      </c>
      <c r="G6183" s="76">
        <f>IF($E6183="","",IFERROR(VLOOKUP(TRIM(E6183&amp;""),'Référentiel Articles'!$A$2:$F$634,5,FALSE),""))</f>
      </c>
      <c r="H6183" s="77" t="str">
        <v/>
      </c>
      <c r="I6183" s="76">
        <f>IF($E6183="","",IFERROR(VLOOKUP(TRIM(E6183&amp;""),'Référentiel Articles'!$A$2:$F$634,6,FALSE),""))</f>
      </c>
      <c r="J6183" s="78">
        <f>IF(OR($E6183="",$H6183=""),"",$H6183*$I6183)</f>
      </c>
      <c r="K6183" s="79" t="str">
        <v/>
      </c>
    </row>
    <row r="6184">
      <c r="A6184" s="81" t="str">
        <v/>
      </c>
      <c r="B6184" s="81" t="str">
        <v/>
      </c>
      <c r="C6184" s="83">
        <f>IF($E6184="","",IFERROR(VLOOKUP(TRIM(E6184&amp;""),'Référentiel Articles'!$A$2:$F$634,2,FALSE),""))</f>
      </c>
      <c r="D6184" s="83">
        <f>IF($E6184="","",IFERROR(VLOOKUP(TRIM(E6184&amp;""),'Référentiel Articles'!$A$2:$F$634,3,FALSE),""))</f>
      </c>
      <c r="E6184" s="81" t="str">
        <v/>
      </c>
      <c r="F6184" s="83">
        <f>IF($E6184="","",IFERROR(VLOOKUP(TRIM(E6184&amp;""),'Référentiel Articles'!$A$2:$F$634,4,FALSE),""))</f>
      </c>
      <c r="G6184" s="84">
        <f>IF($E6184="","",IFERROR(VLOOKUP(TRIM(E6184&amp;""),'Référentiel Articles'!$A$2:$F$634,5,FALSE),""))</f>
      </c>
      <c r="H6184" s="85" t="str">
        <v/>
      </c>
      <c r="I6184" s="84">
        <f>IF($E6184="","",IFERROR(VLOOKUP(TRIM(E6184&amp;""),'Référentiel Articles'!$A$2:$F$634,6,FALSE),""))</f>
      </c>
      <c r="J6184" s="90">
        <f>IF(OR($E6184="",$H6184=""),"",$H6184*$I6184)</f>
      </c>
      <c r="K6184" s="87" t="str">
        <v/>
      </c>
    </row>
    <row r="6185">
      <c r="A6185" s="74" t="str">
        <v/>
      </c>
      <c r="B6185" s="74" t="str">
        <v/>
      </c>
      <c r="C6185" s="75">
        <f>IF($E6185="","",IFERROR(VLOOKUP(TRIM(E6185&amp;""),'Référentiel Articles'!$A$2:$F$634,2,FALSE),""))</f>
      </c>
      <c r="D6185" s="75">
        <f>IF($E6185="","",IFERROR(VLOOKUP(TRIM(E6185&amp;""),'Référentiel Articles'!$A$2:$F$634,3,FALSE),""))</f>
      </c>
      <c r="E6185" s="74" t="str">
        <v/>
      </c>
      <c r="F6185" s="75">
        <f>IF($E6185="","",IFERROR(VLOOKUP(TRIM(E6185&amp;""),'Référentiel Articles'!$A$2:$F$634,4,FALSE),""))</f>
      </c>
      <c r="G6185" s="76">
        <f>IF($E6185="","",IFERROR(VLOOKUP(TRIM(E6185&amp;""),'Référentiel Articles'!$A$2:$F$634,5,FALSE),""))</f>
      </c>
      <c r="H6185" s="77" t="str">
        <v/>
      </c>
      <c r="I6185" s="76">
        <f>IF($E6185="","",IFERROR(VLOOKUP(TRIM(E6185&amp;""),'Référentiel Articles'!$A$2:$F$634,6,FALSE),""))</f>
      </c>
      <c r="J6185" s="78">
        <f>IF(OR($E6185="",$H6185=""),"",$H6185*$I6185)</f>
      </c>
      <c r="K6185" s="79" t="str">
        <v/>
      </c>
    </row>
    <row r="6186">
      <c r="A6186" s="81" t="str">
        <v/>
      </c>
      <c r="B6186" s="81" t="str">
        <v/>
      </c>
      <c r="C6186" s="83">
        <f>IF($E6186="","",IFERROR(VLOOKUP(TRIM(E6186&amp;""),'Référentiel Articles'!$A$2:$F$634,2,FALSE),""))</f>
      </c>
      <c r="D6186" s="83">
        <f>IF($E6186="","",IFERROR(VLOOKUP(TRIM(E6186&amp;""),'Référentiel Articles'!$A$2:$F$634,3,FALSE),""))</f>
      </c>
      <c r="E6186" s="81" t="str">
        <v/>
      </c>
      <c r="F6186" s="83">
        <f>IF($E6186="","",IFERROR(VLOOKUP(TRIM(E6186&amp;""),'Référentiel Articles'!$A$2:$F$634,4,FALSE),""))</f>
      </c>
      <c r="G6186" s="84">
        <f>IF($E6186="","",IFERROR(VLOOKUP(TRIM(E6186&amp;""),'Référentiel Articles'!$A$2:$F$634,5,FALSE),""))</f>
      </c>
      <c r="H6186" s="85" t="str">
        <v/>
      </c>
      <c r="I6186" s="84">
        <f>IF($E6186="","",IFERROR(VLOOKUP(TRIM(E6186&amp;""),'Référentiel Articles'!$A$2:$F$634,6,FALSE),""))</f>
      </c>
      <c r="J6186" s="90">
        <f>IF(OR($E6186="",$H6186=""),"",$H6186*$I6186)</f>
      </c>
      <c r="K6186" s="87" t="str">
        <v/>
      </c>
    </row>
    <row r="6187">
      <c r="A6187" s="74" t="str">
        <v/>
      </c>
      <c r="B6187" s="74" t="str">
        <v/>
      </c>
      <c r="C6187" s="75">
        <f>IF($E6187="","",IFERROR(VLOOKUP(TRIM(E6187&amp;""),'Référentiel Articles'!$A$2:$F$634,2,FALSE),""))</f>
      </c>
      <c r="D6187" s="75">
        <f>IF($E6187="","",IFERROR(VLOOKUP(TRIM(E6187&amp;""),'Référentiel Articles'!$A$2:$F$634,3,FALSE),""))</f>
      </c>
      <c r="E6187" s="74" t="str">
        <v/>
      </c>
      <c r="F6187" s="75">
        <f>IF($E6187="","",IFERROR(VLOOKUP(TRIM(E6187&amp;""),'Référentiel Articles'!$A$2:$F$634,4,FALSE),""))</f>
      </c>
      <c r="G6187" s="76">
        <f>IF($E6187="","",IFERROR(VLOOKUP(TRIM(E6187&amp;""),'Référentiel Articles'!$A$2:$F$634,5,FALSE),""))</f>
      </c>
      <c r="H6187" s="77" t="str">
        <v/>
      </c>
      <c r="I6187" s="76">
        <f>IF($E6187="","",IFERROR(VLOOKUP(TRIM(E6187&amp;""),'Référentiel Articles'!$A$2:$F$634,6,FALSE),""))</f>
      </c>
      <c r="J6187" s="78">
        <f>IF(OR($E6187="",$H6187=""),"",$H6187*$I6187)</f>
      </c>
      <c r="K6187" s="79" t="str">
        <v/>
      </c>
    </row>
    <row r="6188">
      <c r="A6188" s="81" t="str">
        <v/>
      </c>
      <c r="B6188" s="81" t="str">
        <v/>
      </c>
      <c r="C6188" s="83">
        <f>IF($E6188="","",IFERROR(VLOOKUP(TRIM(E6188&amp;""),'Référentiel Articles'!$A$2:$F$634,2,FALSE),""))</f>
      </c>
      <c r="D6188" s="83">
        <f>IF($E6188="","",IFERROR(VLOOKUP(TRIM(E6188&amp;""),'Référentiel Articles'!$A$2:$F$634,3,FALSE),""))</f>
      </c>
      <c r="E6188" s="81" t="str">
        <v/>
      </c>
      <c r="F6188" s="83">
        <f>IF($E6188="","",IFERROR(VLOOKUP(TRIM(E6188&amp;""),'Référentiel Articles'!$A$2:$F$634,4,FALSE),""))</f>
      </c>
      <c r="G6188" s="84">
        <f>IF($E6188="","",IFERROR(VLOOKUP(TRIM(E6188&amp;""),'Référentiel Articles'!$A$2:$F$634,5,FALSE),""))</f>
      </c>
      <c r="H6188" s="85" t="str">
        <v/>
      </c>
      <c r="I6188" s="84">
        <f>IF($E6188="","",IFERROR(VLOOKUP(TRIM(E6188&amp;""),'Référentiel Articles'!$A$2:$F$634,6,FALSE),""))</f>
      </c>
      <c r="J6188" s="90">
        <f>IF(OR($E6188="",$H6188=""),"",$H6188*$I6188)</f>
      </c>
      <c r="K6188" s="87" t="str">
        <v/>
      </c>
    </row>
    <row r="6189">
      <c r="A6189" s="74" t="str">
        <v/>
      </c>
      <c r="B6189" s="74" t="str">
        <v/>
      </c>
      <c r="C6189" s="75">
        <f>IF($E6189="","",IFERROR(VLOOKUP(TRIM(E6189&amp;""),'Référentiel Articles'!$A$2:$F$634,2,FALSE),""))</f>
      </c>
      <c r="D6189" s="75">
        <f>IF($E6189="","",IFERROR(VLOOKUP(TRIM(E6189&amp;""),'Référentiel Articles'!$A$2:$F$634,3,FALSE),""))</f>
      </c>
      <c r="E6189" s="74" t="str">
        <v/>
      </c>
      <c r="F6189" s="75">
        <f>IF($E6189="","",IFERROR(VLOOKUP(TRIM(E6189&amp;""),'Référentiel Articles'!$A$2:$F$634,4,FALSE),""))</f>
      </c>
      <c r="G6189" s="76">
        <f>IF($E6189="","",IFERROR(VLOOKUP(TRIM(E6189&amp;""),'Référentiel Articles'!$A$2:$F$634,5,FALSE),""))</f>
      </c>
      <c r="H6189" s="77" t="str">
        <v/>
      </c>
      <c r="I6189" s="76">
        <f>IF($E6189="","",IFERROR(VLOOKUP(TRIM(E6189&amp;""),'Référentiel Articles'!$A$2:$F$634,6,FALSE),""))</f>
      </c>
      <c r="J6189" s="78">
        <f>IF(OR($E6189="",$H6189=""),"",$H6189*$I6189)</f>
      </c>
      <c r="K6189" s="79" t="str">
        <v/>
      </c>
    </row>
    <row r="6190">
      <c r="A6190" s="81" t="str">
        <v/>
      </c>
      <c r="B6190" s="81" t="str">
        <v/>
      </c>
      <c r="C6190" s="83">
        <f>IF($E6190="","",IFERROR(VLOOKUP(TRIM(E6190&amp;""),'Référentiel Articles'!$A$2:$F$634,2,FALSE),""))</f>
      </c>
      <c r="D6190" s="83">
        <f>IF($E6190="","",IFERROR(VLOOKUP(TRIM(E6190&amp;""),'Référentiel Articles'!$A$2:$F$634,3,FALSE),""))</f>
      </c>
      <c r="E6190" s="81" t="str">
        <v/>
      </c>
      <c r="F6190" s="83">
        <f>IF($E6190="","",IFERROR(VLOOKUP(TRIM(E6190&amp;""),'Référentiel Articles'!$A$2:$F$634,4,FALSE),""))</f>
      </c>
      <c r="G6190" s="84">
        <f>IF($E6190="","",IFERROR(VLOOKUP(TRIM(E6190&amp;""),'Référentiel Articles'!$A$2:$F$634,5,FALSE),""))</f>
      </c>
      <c r="H6190" s="85" t="str">
        <v/>
      </c>
      <c r="I6190" s="84">
        <f>IF($E6190="","",IFERROR(VLOOKUP(TRIM(E6190&amp;""),'Référentiel Articles'!$A$2:$F$634,6,FALSE),""))</f>
      </c>
      <c r="J6190" s="90">
        <f>IF(OR($E6190="",$H6190=""),"",$H6190*$I6190)</f>
      </c>
      <c r="K6190" s="87" t="str">
        <v/>
      </c>
    </row>
    <row r="6191">
      <c r="A6191" s="74" t="str">
        <v/>
      </c>
      <c r="B6191" s="74" t="str">
        <v/>
      </c>
      <c r="C6191" s="75">
        <f>IF($E6191="","",IFERROR(VLOOKUP(TRIM(E6191&amp;""),'Référentiel Articles'!$A$2:$F$634,2,FALSE),""))</f>
      </c>
      <c r="D6191" s="75">
        <f>IF($E6191="","",IFERROR(VLOOKUP(TRIM(E6191&amp;""),'Référentiel Articles'!$A$2:$F$634,3,FALSE),""))</f>
      </c>
      <c r="E6191" s="74" t="str">
        <v/>
      </c>
      <c r="F6191" s="75">
        <f>IF($E6191="","",IFERROR(VLOOKUP(TRIM(E6191&amp;""),'Référentiel Articles'!$A$2:$F$634,4,FALSE),""))</f>
      </c>
      <c r="G6191" s="76">
        <f>IF($E6191="","",IFERROR(VLOOKUP(TRIM(E6191&amp;""),'Référentiel Articles'!$A$2:$F$634,5,FALSE),""))</f>
      </c>
      <c r="H6191" s="77" t="str">
        <v/>
      </c>
      <c r="I6191" s="76">
        <f>IF($E6191="","",IFERROR(VLOOKUP(TRIM(E6191&amp;""),'Référentiel Articles'!$A$2:$F$634,6,FALSE),""))</f>
      </c>
      <c r="J6191" s="78">
        <f>IF(OR($E6191="",$H6191=""),"",$H6191*$I6191)</f>
      </c>
      <c r="K6191" s="79" t="str">
        <v/>
      </c>
    </row>
    <row r="6192">
      <c r="A6192" s="81" t="str">
        <v/>
      </c>
      <c r="B6192" s="81" t="str">
        <v/>
      </c>
      <c r="C6192" s="83">
        <f>IF($E6192="","",IFERROR(VLOOKUP(TRIM(E6192&amp;""),'Référentiel Articles'!$A$2:$F$634,2,FALSE),""))</f>
      </c>
      <c r="D6192" s="83">
        <f>IF($E6192="","",IFERROR(VLOOKUP(TRIM(E6192&amp;""),'Référentiel Articles'!$A$2:$F$634,3,FALSE),""))</f>
      </c>
      <c r="E6192" s="81" t="str">
        <v/>
      </c>
      <c r="F6192" s="83">
        <f>IF($E6192="","",IFERROR(VLOOKUP(TRIM(E6192&amp;""),'Référentiel Articles'!$A$2:$F$634,4,FALSE),""))</f>
      </c>
      <c r="G6192" s="84">
        <f>IF($E6192="","",IFERROR(VLOOKUP(TRIM(E6192&amp;""),'Référentiel Articles'!$A$2:$F$634,5,FALSE),""))</f>
      </c>
      <c r="H6192" s="85" t="str">
        <v/>
      </c>
      <c r="I6192" s="84">
        <f>IF($E6192="","",IFERROR(VLOOKUP(TRIM(E6192&amp;""),'Référentiel Articles'!$A$2:$F$634,6,FALSE),""))</f>
      </c>
      <c r="J6192" s="90">
        <f>IF(OR($E6192="",$H6192=""),"",$H6192*$I6192)</f>
      </c>
      <c r="K6192" s="87" t="str">
        <v/>
      </c>
    </row>
    <row r="6193">
      <c r="A6193" s="74" t="str">
        <v/>
      </c>
      <c r="B6193" s="74" t="str">
        <v/>
      </c>
      <c r="C6193" s="75">
        <f>IF($E6193="","",IFERROR(VLOOKUP(TRIM(E6193&amp;""),'Référentiel Articles'!$A$2:$F$634,2,FALSE),""))</f>
      </c>
      <c r="D6193" s="75">
        <f>IF($E6193="","",IFERROR(VLOOKUP(TRIM(E6193&amp;""),'Référentiel Articles'!$A$2:$F$634,3,FALSE),""))</f>
      </c>
      <c r="E6193" s="74" t="str">
        <v/>
      </c>
      <c r="F6193" s="75">
        <f>IF($E6193="","",IFERROR(VLOOKUP(TRIM(E6193&amp;""),'Référentiel Articles'!$A$2:$F$634,4,FALSE),""))</f>
      </c>
      <c r="G6193" s="76">
        <f>IF($E6193="","",IFERROR(VLOOKUP(TRIM(E6193&amp;""),'Référentiel Articles'!$A$2:$F$634,5,FALSE),""))</f>
      </c>
      <c r="H6193" s="77" t="str">
        <v/>
      </c>
      <c r="I6193" s="76">
        <f>IF($E6193="","",IFERROR(VLOOKUP(TRIM(E6193&amp;""),'Référentiel Articles'!$A$2:$F$634,6,FALSE),""))</f>
      </c>
      <c r="J6193" s="78">
        <f>IF(OR($E6193="",$H6193=""),"",$H6193*$I6193)</f>
      </c>
      <c r="K6193" s="79" t="str">
        <v/>
      </c>
    </row>
    <row r="6194">
      <c r="A6194" s="81" t="str">
        <v/>
      </c>
      <c r="B6194" s="81" t="str">
        <v/>
      </c>
      <c r="C6194" s="83">
        <f>IF($E6194="","",IFERROR(VLOOKUP(TRIM(E6194&amp;""),'Référentiel Articles'!$A$2:$F$634,2,FALSE),""))</f>
      </c>
      <c r="D6194" s="83">
        <f>IF($E6194="","",IFERROR(VLOOKUP(TRIM(E6194&amp;""),'Référentiel Articles'!$A$2:$F$634,3,FALSE),""))</f>
      </c>
      <c r="E6194" s="81" t="str">
        <v/>
      </c>
      <c r="F6194" s="83">
        <f>IF($E6194="","",IFERROR(VLOOKUP(TRIM(E6194&amp;""),'Référentiel Articles'!$A$2:$F$634,4,FALSE),""))</f>
      </c>
      <c r="G6194" s="84">
        <f>IF($E6194="","",IFERROR(VLOOKUP(TRIM(E6194&amp;""),'Référentiel Articles'!$A$2:$F$634,5,FALSE),""))</f>
      </c>
      <c r="H6194" s="85" t="str">
        <v/>
      </c>
      <c r="I6194" s="84">
        <f>IF($E6194="","",IFERROR(VLOOKUP(TRIM(E6194&amp;""),'Référentiel Articles'!$A$2:$F$634,6,FALSE),""))</f>
      </c>
      <c r="J6194" s="90">
        <f>IF(OR($E6194="",$H6194=""),"",$H6194*$I6194)</f>
      </c>
      <c r="K6194" s="87" t="str">
        <v/>
      </c>
    </row>
    <row r="6195">
      <c r="A6195" s="74" t="str">
        <v/>
      </c>
      <c r="B6195" s="74" t="str">
        <v/>
      </c>
      <c r="C6195" s="75">
        <f>IF($E6195="","",IFERROR(VLOOKUP(TRIM(E6195&amp;""),'Référentiel Articles'!$A$2:$F$634,2,FALSE),""))</f>
      </c>
      <c r="D6195" s="75">
        <f>IF($E6195="","",IFERROR(VLOOKUP(TRIM(E6195&amp;""),'Référentiel Articles'!$A$2:$F$634,3,FALSE),""))</f>
      </c>
      <c r="E6195" s="74" t="str">
        <v/>
      </c>
      <c r="F6195" s="75">
        <f>IF($E6195="","",IFERROR(VLOOKUP(TRIM(E6195&amp;""),'Référentiel Articles'!$A$2:$F$634,4,FALSE),""))</f>
      </c>
      <c r="G6195" s="76">
        <f>IF($E6195="","",IFERROR(VLOOKUP(TRIM(E6195&amp;""),'Référentiel Articles'!$A$2:$F$634,5,FALSE),""))</f>
      </c>
      <c r="H6195" s="77" t="str">
        <v/>
      </c>
      <c r="I6195" s="76">
        <f>IF($E6195="","",IFERROR(VLOOKUP(TRIM(E6195&amp;""),'Référentiel Articles'!$A$2:$F$634,6,FALSE),""))</f>
      </c>
      <c r="J6195" s="78">
        <f>IF(OR($E6195="",$H6195=""),"",$H6195*$I6195)</f>
      </c>
      <c r="K6195" s="79" t="str">
        <v/>
      </c>
    </row>
    <row r="6196">
      <c r="A6196" s="81" t="str">
        <v/>
      </c>
      <c r="B6196" s="81" t="str">
        <v/>
      </c>
      <c r="C6196" s="83">
        <f>IF($E6196="","",IFERROR(VLOOKUP(TRIM(E6196&amp;""),'Référentiel Articles'!$A$2:$F$634,2,FALSE),""))</f>
      </c>
      <c r="D6196" s="83">
        <f>IF($E6196="","",IFERROR(VLOOKUP(TRIM(E6196&amp;""),'Référentiel Articles'!$A$2:$F$634,3,FALSE),""))</f>
      </c>
      <c r="E6196" s="81" t="str">
        <v/>
      </c>
      <c r="F6196" s="83">
        <f>IF($E6196="","",IFERROR(VLOOKUP(TRIM(E6196&amp;""),'Référentiel Articles'!$A$2:$F$634,4,FALSE),""))</f>
      </c>
      <c r="G6196" s="84">
        <f>IF($E6196="","",IFERROR(VLOOKUP(TRIM(E6196&amp;""),'Référentiel Articles'!$A$2:$F$634,5,FALSE),""))</f>
      </c>
      <c r="H6196" s="85" t="str">
        <v/>
      </c>
      <c r="I6196" s="84">
        <f>IF($E6196="","",IFERROR(VLOOKUP(TRIM(E6196&amp;""),'Référentiel Articles'!$A$2:$F$634,6,FALSE),""))</f>
      </c>
      <c r="J6196" s="90">
        <f>IF(OR($E6196="",$H6196=""),"",$H6196*$I6196)</f>
      </c>
      <c r="K6196" s="87" t="str">
        <v/>
      </c>
    </row>
    <row r="6197">
      <c r="A6197" s="74" t="str">
        <v/>
      </c>
      <c r="B6197" s="74" t="str">
        <v/>
      </c>
      <c r="C6197" s="75">
        <f>IF($E6197="","",IFERROR(VLOOKUP(TRIM(E6197&amp;""),'Référentiel Articles'!$A$2:$F$634,2,FALSE),""))</f>
      </c>
      <c r="D6197" s="75">
        <f>IF($E6197="","",IFERROR(VLOOKUP(TRIM(E6197&amp;""),'Référentiel Articles'!$A$2:$F$634,3,FALSE),""))</f>
      </c>
      <c r="E6197" s="74" t="str">
        <v/>
      </c>
      <c r="F6197" s="75">
        <f>IF($E6197="","",IFERROR(VLOOKUP(TRIM(E6197&amp;""),'Référentiel Articles'!$A$2:$F$634,4,FALSE),""))</f>
      </c>
      <c r="G6197" s="76">
        <f>IF($E6197="","",IFERROR(VLOOKUP(TRIM(E6197&amp;""),'Référentiel Articles'!$A$2:$F$634,5,FALSE),""))</f>
      </c>
      <c r="H6197" s="77" t="str">
        <v/>
      </c>
      <c r="I6197" s="76">
        <f>IF($E6197="","",IFERROR(VLOOKUP(TRIM(E6197&amp;""),'Référentiel Articles'!$A$2:$F$634,6,FALSE),""))</f>
      </c>
      <c r="J6197" s="78">
        <f>IF(OR($E6197="",$H6197=""),"",$H6197*$I6197)</f>
      </c>
      <c r="K6197" s="79" t="str">
        <v/>
      </c>
    </row>
    <row r="6198">
      <c r="A6198" s="81" t="str">
        <v/>
      </c>
      <c r="B6198" s="81" t="str">
        <v/>
      </c>
      <c r="C6198" s="83">
        <f>IF($E6198="","",IFERROR(VLOOKUP(TRIM(E6198&amp;""),'Référentiel Articles'!$A$2:$F$634,2,FALSE),""))</f>
      </c>
      <c r="D6198" s="83">
        <f>IF($E6198="","",IFERROR(VLOOKUP(TRIM(E6198&amp;""),'Référentiel Articles'!$A$2:$F$634,3,FALSE),""))</f>
      </c>
      <c r="E6198" s="81" t="str">
        <v/>
      </c>
      <c r="F6198" s="83">
        <f>IF($E6198="","",IFERROR(VLOOKUP(TRIM(E6198&amp;""),'Référentiel Articles'!$A$2:$F$634,4,FALSE),""))</f>
      </c>
      <c r="G6198" s="84">
        <f>IF($E6198="","",IFERROR(VLOOKUP(TRIM(E6198&amp;""),'Référentiel Articles'!$A$2:$F$634,5,FALSE),""))</f>
      </c>
      <c r="H6198" s="85" t="str">
        <v/>
      </c>
      <c r="I6198" s="84">
        <f>IF($E6198="","",IFERROR(VLOOKUP(TRIM(E6198&amp;""),'Référentiel Articles'!$A$2:$F$634,6,FALSE),""))</f>
      </c>
      <c r="J6198" s="90">
        <f>IF(OR($E6198="",$H6198=""),"",$H6198*$I6198)</f>
      </c>
      <c r="K6198" s="87" t="str">
        <v/>
      </c>
    </row>
    <row r="6199">
      <c r="A6199" s="74" t="str">
        <v/>
      </c>
      <c r="B6199" s="74" t="str">
        <v/>
      </c>
      <c r="C6199" s="75">
        <f>IF($E6199="","",IFERROR(VLOOKUP(TRIM(E6199&amp;""),'Référentiel Articles'!$A$2:$F$634,2,FALSE),""))</f>
      </c>
      <c r="D6199" s="75">
        <f>IF($E6199="","",IFERROR(VLOOKUP(TRIM(E6199&amp;""),'Référentiel Articles'!$A$2:$F$634,3,FALSE),""))</f>
      </c>
      <c r="E6199" s="74" t="str">
        <v/>
      </c>
      <c r="F6199" s="75">
        <f>IF($E6199="","",IFERROR(VLOOKUP(TRIM(E6199&amp;""),'Référentiel Articles'!$A$2:$F$634,4,FALSE),""))</f>
      </c>
      <c r="G6199" s="76">
        <f>IF($E6199="","",IFERROR(VLOOKUP(TRIM(E6199&amp;""),'Référentiel Articles'!$A$2:$F$634,5,FALSE),""))</f>
      </c>
      <c r="H6199" s="77" t="str">
        <v/>
      </c>
      <c r="I6199" s="76">
        <f>IF($E6199="","",IFERROR(VLOOKUP(TRIM(E6199&amp;""),'Référentiel Articles'!$A$2:$F$634,6,FALSE),""))</f>
      </c>
      <c r="J6199" s="78">
        <f>IF(OR($E6199="",$H6199=""),"",$H6199*$I6199)</f>
      </c>
      <c r="K6199" s="79" t="str">
        <v/>
      </c>
    </row>
    <row r="6200">
      <c r="A6200" s="81" t="str">
        <v/>
      </c>
      <c r="B6200" s="81" t="str">
        <v/>
      </c>
      <c r="C6200" s="83">
        <f>IF($E6200="","",IFERROR(VLOOKUP(TRIM(E6200&amp;""),'Référentiel Articles'!$A$2:$F$634,2,FALSE),""))</f>
      </c>
      <c r="D6200" s="83">
        <f>IF($E6200="","",IFERROR(VLOOKUP(TRIM(E6200&amp;""),'Référentiel Articles'!$A$2:$F$634,3,FALSE),""))</f>
      </c>
      <c r="E6200" s="81" t="str">
        <v/>
      </c>
      <c r="F6200" s="83">
        <f>IF($E6200="","",IFERROR(VLOOKUP(TRIM(E6200&amp;""),'Référentiel Articles'!$A$2:$F$634,4,FALSE),""))</f>
      </c>
      <c r="G6200" s="84">
        <f>IF($E6200="","",IFERROR(VLOOKUP(TRIM(E6200&amp;""),'Référentiel Articles'!$A$2:$F$634,5,FALSE),""))</f>
      </c>
      <c r="H6200" s="85" t="str">
        <v/>
      </c>
      <c r="I6200" s="84">
        <f>IF($E6200="","",IFERROR(VLOOKUP(TRIM(E6200&amp;""),'Référentiel Articles'!$A$2:$F$634,6,FALSE),""))</f>
      </c>
      <c r="J6200" s="90">
        <f>IF(OR($E6200="",$H6200=""),"",$H6200*$I6200)</f>
      </c>
      <c r="K6200" s="87" t="str">
        <v/>
      </c>
    </row>
    <row r="6201">
      <c r="A6201" s="74" t="str">
        <v/>
      </c>
      <c r="B6201" s="74" t="str">
        <v/>
      </c>
      <c r="C6201" s="75">
        <f>IF($E6201="","",IFERROR(VLOOKUP(TRIM(E6201&amp;""),'Référentiel Articles'!$A$2:$F$634,2,FALSE),""))</f>
      </c>
      <c r="D6201" s="75">
        <f>IF($E6201="","",IFERROR(VLOOKUP(TRIM(E6201&amp;""),'Référentiel Articles'!$A$2:$F$634,3,FALSE),""))</f>
      </c>
      <c r="E6201" s="74" t="str">
        <v/>
      </c>
      <c r="F6201" s="75">
        <f>IF($E6201="","",IFERROR(VLOOKUP(TRIM(E6201&amp;""),'Référentiel Articles'!$A$2:$F$634,4,FALSE),""))</f>
      </c>
      <c r="G6201" s="76">
        <f>IF($E6201="","",IFERROR(VLOOKUP(TRIM(E6201&amp;""),'Référentiel Articles'!$A$2:$F$634,5,FALSE),""))</f>
      </c>
      <c r="H6201" s="77" t="str">
        <v/>
      </c>
      <c r="I6201" s="76">
        <f>IF($E6201="","",IFERROR(VLOOKUP(TRIM(E6201&amp;""),'Référentiel Articles'!$A$2:$F$634,6,FALSE),""))</f>
      </c>
      <c r="J6201" s="78">
        <f>IF(OR($E6201="",$H6201=""),"",$H6201*$I6201)</f>
      </c>
      <c r="K6201" s="79" t="str">
        <v/>
      </c>
    </row>
    <row r="6202">
      <c r="A6202" s="81" t="str">
        <v/>
      </c>
      <c r="B6202" s="81" t="str">
        <v/>
      </c>
      <c r="C6202" s="83">
        <f>IF($E6202="","",IFERROR(VLOOKUP(TRIM(E6202&amp;""),'Référentiel Articles'!$A$2:$F$634,2,FALSE),""))</f>
      </c>
      <c r="D6202" s="83">
        <f>IF($E6202="","",IFERROR(VLOOKUP(TRIM(E6202&amp;""),'Référentiel Articles'!$A$2:$F$634,3,FALSE),""))</f>
      </c>
      <c r="E6202" s="81" t="str">
        <v/>
      </c>
      <c r="F6202" s="83">
        <f>IF($E6202="","",IFERROR(VLOOKUP(TRIM(E6202&amp;""),'Référentiel Articles'!$A$2:$F$634,4,FALSE),""))</f>
      </c>
      <c r="G6202" s="84">
        <f>IF($E6202="","",IFERROR(VLOOKUP(TRIM(E6202&amp;""),'Référentiel Articles'!$A$2:$F$634,5,FALSE),""))</f>
      </c>
      <c r="H6202" s="85" t="str">
        <v/>
      </c>
      <c r="I6202" s="84">
        <f>IF($E6202="","",IFERROR(VLOOKUP(TRIM(E6202&amp;""),'Référentiel Articles'!$A$2:$F$634,6,FALSE),""))</f>
      </c>
      <c r="J6202" s="90">
        <f>IF(OR($E6202="",$H6202=""),"",$H6202*$I6202)</f>
      </c>
      <c r="K6202" s="87" t="str">
        <v/>
      </c>
    </row>
    <row r="6203">
      <c r="A6203" s="74" t="str">
        <v/>
      </c>
      <c r="B6203" s="74" t="str">
        <v/>
      </c>
      <c r="C6203" s="75">
        <f>IF($E6203="","",IFERROR(VLOOKUP(TRIM(E6203&amp;""),'Référentiel Articles'!$A$2:$F$634,2,FALSE),""))</f>
      </c>
      <c r="D6203" s="75">
        <f>IF($E6203="","",IFERROR(VLOOKUP(TRIM(E6203&amp;""),'Référentiel Articles'!$A$2:$F$634,3,FALSE),""))</f>
      </c>
      <c r="E6203" s="74" t="str">
        <v/>
      </c>
      <c r="F6203" s="75">
        <f>IF($E6203="","",IFERROR(VLOOKUP(TRIM(E6203&amp;""),'Référentiel Articles'!$A$2:$F$634,4,FALSE),""))</f>
      </c>
      <c r="G6203" s="76">
        <f>IF($E6203="","",IFERROR(VLOOKUP(TRIM(E6203&amp;""),'Référentiel Articles'!$A$2:$F$634,5,FALSE),""))</f>
      </c>
      <c r="H6203" s="77" t="str">
        <v/>
      </c>
      <c r="I6203" s="76">
        <f>IF($E6203="","",IFERROR(VLOOKUP(TRIM(E6203&amp;""),'Référentiel Articles'!$A$2:$F$634,6,FALSE),""))</f>
      </c>
      <c r="J6203" s="78">
        <f>IF(OR($E6203="",$H6203=""),"",$H6203*$I6203)</f>
      </c>
      <c r="K6203" s="79" t="str">
        <v/>
      </c>
    </row>
    <row r="6204">
      <c r="A6204" s="81" t="str">
        <v/>
      </c>
      <c r="B6204" s="81" t="str">
        <v/>
      </c>
      <c r="C6204" s="83">
        <f>IF($E6204="","",IFERROR(VLOOKUP(TRIM(E6204&amp;""),'Référentiel Articles'!$A$2:$F$634,2,FALSE),""))</f>
      </c>
      <c r="D6204" s="83">
        <f>IF($E6204="","",IFERROR(VLOOKUP(TRIM(E6204&amp;""),'Référentiel Articles'!$A$2:$F$634,3,FALSE),""))</f>
      </c>
      <c r="E6204" s="81" t="str">
        <v/>
      </c>
      <c r="F6204" s="83">
        <f>IF($E6204="","",IFERROR(VLOOKUP(TRIM(E6204&amp;""),'Référentiel Articles'!$A$2:$F$634,4,FALSE),""))</f>
      </c>
      <c r="G6204" s="84">
        <f>IF($E6204="","",IFERROR(VLOOKUP(TRIM(E6204&amp;""),'Référentiel Articles'!$A$2:$F$634,5,FALSE),""))</f>
      </c>
      <c r="H6204" s="85" t="str">
        <v/>
      </c>
      <c r="I6204" s="84">
        <f>IF($E6204="","",IFERROR(VLOOKUP(TRIM(E6204&amp;""),'Référentiel Articles'!$A$2:$F$634,6,FALSE),""))</f>
      </c>
      <c r="J6204" s="90">
        <f>IF(OR($E6204="",$H6204=""),"",$H6204*$I6204)</f>
      </c>
      <c r="K6204" s="87" t="str">
        <v/>
      </c>
    </row>
    <row r="6205">
      <c r="A6205" s="74" t="str">
        <v/>
      </c>
      <c r="B6205" s="74" t="str">
        <v/>
      </c>
      <c r="C6205" s="75">
        <f>IF($E6205="","",IFERROR(VLOOKUP(TRIM(E6205&amp;""),'Référentiel Articles'!$A$2:$F$634,2,FALSE),""))</f>
      </c>
      <c r="D6205" s="75">
        <f>IF($E6205="","",IFERROR(VLOOKUP(TRIM(E6205&amp;""),'Référentiel Articles'!$A$2:$F$634,3,FALSE),""))</f>
      </c>
      <c r="E6205" s="74" t="str">
        <v/>
      </c>
      <c r="F6205" s="75">
        <f>IF($E6205="","",IFERROR(VLOOKUP(TRIM(E6205&amp;""),'Référentiel Articles'!$A$2:$F$634,4,FALSE),""))</f>
      </c>
      <c r="G6205" s="76">
        <f>IF($E6205="","",IFERROR(VLOOKUP(TRIM(E6205&amp;""),'Référentiel Articles'!$A$2:$F$634,5,FALSE),""))</f>
      </c>
      <c r="H6205" s="77" t="str">
        <v/>
      </c>
      <c r="I6205" s="76">
        <f>IF($E6205="","",IFERROR(VLOOKUP(TRIM(E6205&amp;""),'Référentiel Articles'!$A$2:$F$634,6,FALSE),""))</f>
      </c>
      <c r="J6205" s="78">
        <f>IF(OR($E6205="",$H6205=""),"",$H6205*$I6205)</f>
      </c>
      <c r="K6205" s="79" t="str">
        <v/>
      </c>
    </row>
    <row r="6206">
      <c r="A6206" s="81" t="str">
        <v/>
      </c>
      <c r="B6206" s="81" t="str">
        <v/>
      </c>
      <c r="C6206" s="83">
        <f>IF($E6206="","",IFERROR(VLOOKUP(TRIM(E6206&amp;""),'Référentiel Articles'!$A$2:$F$634,2,FALSE),""))</f>
      </c>
      <c r="D6206" s="83">
        <f>IF($E6206="","",IFERROR(VLOOKUP(TRIM(E6206&amp;""),'Référentiel Articles'!$A$2:$F$634,3,FALSE),""))</f>
      </c>
      <c r="E6206" s="81" t="str">
        <v/>
      </c>
      <c r="F6206" s="83">
        <f>IF($E6206="","",IFERROR(VLOOKUP(TRIM(E6206&amp;""),'Référentiel Articles'!$A$2:$F$634,4,FALSE),""))</f>
      </c>
      <c r="G6206" s="84">
        <f>IF($E6206="","",IFERROR(VLOOKUP(TRIM(E6206&amp;""),'Référentiel Articles'!$A$2:$F$634,5,FALSE),""))</f>
      </c>
      <c r="H6206" s="85" t="str">
        <v/>
      </c>
      <c r="I6206" s="84">
        <f>IF($E6206="","",IFERROR(VLOOKUP(TRIM(E6206&amp;""),'Référentiel Articles'!$A$2:$F$634,6,FALSE),""))</f>
      </c>
      <c r="J6206" s="90">
        <f>IF(OR($E6206="",$H6206=""),"",$H6206*$I6206)</f>
      </c>
      <c r="K6206" s="87" t="str">
        <v/>
      </c>
    </row>
    <row r="6207">
      <c r="A6207" s="74" t="str">
        <v/>
      </c>
      <c r="B6207" s="74" t="str">
        <v/>
      </c>
      <c r="C6207" s="75">
        <f>IF($E6207="","",IFERROR(VLOOKUP(TRIM(E6207&amp;""),'Référentiel Articles'!$A$2:$F$634,2,FALSE),""))</f>
      </c>
      <c r="D6207" s="75">
        <f>IF($E6207="","",IFERROR(VLOOKUP(TRIM(E6207&amp;""),'Référentiel Articles'!$A$2:$F$634,3,FALSE),""))</f>
      </c>
      <c r="E6207" s="74" t="str">
        <v/>
      </c>
      <c r="F6207" s="75">
        <f>IF($E6207="","",IFERROR(VLOOKUP(TRIM(E6207&amp;""),'Référentiel Articles'!$A$2:$F$634,4,FALSE),""))</f>
      </c>
      <c r="G6207" s="76">
        <f>IF($E6207="","",IFERROR(VLOOKUP(TRIM(E6207&amp;""),'Référentiel Articles'!$A$2:$F$634,5,FALSE),""))</f>
      </c>
      <c r="H6207" s="77" t="str">
        <v/>
      </c>
      <c r="I6207" s="76">
        <f>IF($E6207="","",IFERROR(VLOOKUP(TRIM(E6207&amp;""),'Référentiel Articles'!$A$2:$F$634,6,FALSE),""))</f>
      </c>
      <c r="J6207" s="78">
        <f>IF(OR($E6207="",$H6207=""),"",$H6207*$I6207)</f>
      </c>
      <c r="K6207" s="79" t="str">
        <v/>
      </c>
    </row>
    <row r="6208">
      <c r="A6208" s="81" t="str">
        <v/>
      </c>
      <c r="B6208" s="81" t="str">
        <v/>
      </c>
      <c r="C6208" s="83">
        <f>IF($E6208="","",IFERROR(VLOOKUP(TRIM(E6208&amp;""),'Référentiel Articles'!$A$2:$F$634,2,FALSE),""))</f>
      </c>
      <c r="D6208" s="83">
        <f>IF($E6208="","",IFERROR(VLOOKUP(TRIM(E6208&amp;""),'Référentiel Articles'!$A$2:$F$634,3,FALSE),""))</f>
      </c>
      <c r="E6208" s="81" t="str">
        <v/>
      </c>
      <c r="F6208" s="83">
        <f>IF($E6208="","",IFERROR(VLOOKUP(TRIM(E6208&amp;""),'Référentiel Articles'!$A$2:$F$634,4,FALSE),""))</f>
      </c>
      <c r="G6208" s="84">
        <f>IF($E6208="","",IFERROR(VLOOKUP(TRIM(E6208&amp;""),'Référentiel Articles'!$A$2:$F$634,5,FALSE),""))</f>
      </c>
      <c r="H6208" s="85" t="str">
        <v/>
      </c>
      <c r="I6208" s="84">
        <f>IF($E6208="","",IFERROR(VLOOKUP(TRIM(E6208&amp;""),'Référentiel Articles'!$A$2:$F$634,6,FALSE),""))</f>
      </c>
      <c r="J6208" s="90">
        <f>IF(OR($E6208="",$H6208=""),"",$H6208*$I6208)</f>
      </c>
      <c r="K6208" s="87" t="str">
        <v/>
      </c>
    </row>
    <row r="6209">
      <c r="A6209" s="74" t="str">
        <v/>
      </c>
      <c r="B6209" s="74" t="str">
        <v/>
      </c>
      <c r="C6209" s="75">
        <f>IF($E6209="","",IFERROR(VLOOKUP(TRIM(E6209&amp;""),'Référentiel Articles'!$A$2:$F$634,2,FALSE),""))</f>
      </c>
      <c r="D6209" s="75">
        <f>IF($E6209="","",IFERROR(VLOOKUP(TRIM(E6209&amp;""),'Référentiel Articles'!$A$2:$F$634,3,FALSE),""))</f>
      </c>
      <c r="E6209" s="74" t="str">
        <v/>
      </c>
      <c r="F6209" s="75">
        <f>IF($E6209="","",IFERROR(VLOOKUP(TRIM(E6209&amp;""),'Référentiel Articles'!$A$2:$F$634,4,FALSE),""))</f>
      </c>
      <c r="G6209" s="76">
        <f>IF($E6209="","",IFERROR(VLOOKUP(TRIM(E6209&amp;""),'Référentiel Articles'!$A$2:$F$634,5,FALSE),""))</f>
      </c>
      <c r="H6209" s="77" t="str">
        <v/>
      </c>
      <c r="I6209" s="76">
        <f>IF($E6209="","",IFERROR(VLOOKUP(TRIM(E6209&amp;""),'Référentiel Articles'!$A$2:$F$634,6,FALSE),""))</f>
      </c>
      <c r="J6209" s="78">
        <f>IF(OR($E6209="",$H6209=""),"",$H6209*$I6209)</f>
      </c>
      <c r="K6209" s="79" t="str">
        <v/>
      </c>
    </row>
    <row r="6210">
      <c r="A6210" s="81" t="str">
        <v/>
      </c>
      <c r="B6210" s="81" t="str">
        <v/>
      </c>
      <c r="C6210" s="83">
        <f>IF($E6210="","",IFERROR(VLOOKUP(TRIM(E6210&amp;""),'Référentiel Articles'!$A$2:$F$634,2,FALSE),""))</f>
      </c>
      <c r="D6210" s="83">
        <f>IF($E6210="","",IFERROR(VLOOKUP(TRIM(E6210&amp;""),'Référentiel Articles'!$A$2:$F$634,3,FALSE),""))</f>
      </c>
      <c r="E6210" s="81" t="str">
        <v/>
      </c>
      <c r="F6210" s="83">
        <f>IF($E6210="","",IFERROR(VLOOKUP(TRIM(E6210&amp;""),'Référentiel Articles'!$A$2:$F$634,4,FALSE),""))</f>
      </c>
      <c r="G6210" s="84">
        <f>IF($E6210="","",IFERROR(VLOOKUP(TRIM(E6210&amp;""),'Référentiel Articles'!$A$2:$F$634,5,FALSE),""))</f>
      </c>
      <c r="H6210" s="85" t="str">
        <v/>
      </c>
      <c r="I6210" s="84">
        <f>IF($E6210="","",IFERROR(VLOOKUP(TRIM(E6210&amp;""),'Référentiel Articles'!$A$2:$F$634,6,FALSE),""))</f>
      </c>
      <c r="J6210" s="90">
        <f>IF(OR($E6210="",$H6210=""),"",$H6210*$I6210)</f>
      </c>
      <c r="K6210" s="87" t="str">
        <v/>
      </c>
    </row>
    <row r="6211">
      <c r="A6211" s="74" t="str">
        <v/>
      </c>
      <c r="B6211" s="74" t="str">
        <v/>
      </c>
      <c r="C6211" s="75">
        <f>IF($E6211="","",IFERROR(VLOOKUP(TRIM(E6211&amp;""),'Référentiel Articles'!$A$2:$F$634,2,FALSE),""))</f>
      </c>
      <c r="D6211" s="75">
        <f>IF($E6211="","",IFERROR(VLOOKUP(TRIM(E6211&amp;""),'Référentiel Articles'!$A$2:$F$634,3,FALSE),""))</f>
      </c>
      <c r="E6211" s="74" t="str">
        <v/>
      </c>
      <c r="F6211" s="75">
        <f>IF($E6211="","",IFERROR(VLOOKUP(TRIM(E6211&amp;""),'Référentiel Articles'!$A$2:$F$634,4,FALSE),""))</f>
      </c>
      <c r="G6211" s="76">
        <f>IF($E6211="","",IFERROR(VLOOKUP(TRIM(E6211&amp;""),'Référentiel Articles'!$A$2:$F$634,5,FALSE),""))</f>
      </c>
      <c r="H6211" s="77" t="str">
        <v/>
      </c>
      <c r="I6211" s="76">
        <f>IF($E6211="","",IFERROR(VLOOKUP(TRIM(E6211&amp;""),'Référentiel Articles'!$A$2:$F$634,6,FALSE),""))</f>
      </c>
      <c r="J6211" s="78">
        <f>IF(OR($E6211="",$H6211=""),"",$H6211*$I6211)</f>
      </c>
      <c r="K6211" s="79" t="str">
        <v/>
      </c>
    </row>
    <row r="6212">
      <c r="A6212" s="81" t="str">
        <v/>
      </c>
      <c r="B6212" s="81" t="str">
        <v/>
      </c>
      <c r="C6212" s="83">
        <f>IF($E6212="","",IFERROR(VLOOKUP(TRIM(E6212&amp;""),'Référentiel Articles'!$A$2:$F$634,2,FALSE),""))</f>
      </c>
      <c r="D6212" s="83">
        <f>IF($E6212="","",IFERROR(VLOOKUP(TRIM(E6212&amp;""),'Référentiel Articles'!$A$2:$F$634,3,FALSE),""))</f>
      </c>
      <c r="E6212" s="81" t="str">
        <v/>
      </c>
      <c r="F6212" s="83">
        <f>IF($E6212="","",IFERROR(VLOOKUP(TRIM(E6212&amp;""),'Référentiel Articles'!$A$2:$F$634,4,FALSE),""))</f>
      </c>
      <c r="G6212" s="84">
        <f>IF($E6212="","",IFERROR(VLOOKUP(TRIM(E6212&amp;""),'Référentiel Articles'!$A$2:$F$634,5,FALSE),""))</f>
      </c>
      <c r="H6212" s="85" t="str">
        <v/>
      </c>
      <c r="I6212" s="84">
        <f>IF($E6212="","",IFERROR(VLOOKUP(TRIM(E6212&amp;""),'Référentiel Articles'!$A$2:$F$634,6,FALSE),""))</f>
      </c>
      <c r="J6212" s="90">
        <f>IF(OR($E6212="",$H6212=""),"",$H6212*$I6212)</f>
      </c>
      <c r="K6212" s="87" t="str">
        <v/>
      </c>
    </row>
    <row r="6213">
      <c r="A6213" s="74" t="str">
        <v/>
      </c>
      <c r="B6213" s="74" t="str">
        <v/>
      </c>
      <c r="C6213" s="75">
        <f>IF($E6213="","",IFERROR(VLOOKUP(TRIM(E6213&amp;""),'Référentiel Articles'!$A$2:$F$634,2,FALSE),""))</f>
      </c>
      <c r="D6213" s="75">
        <f>IF($E6213="","",IFERROR(VLOOKUP(TRIM(E6213&amp;""),'Référentiel Articles'!$A$2:$F$634,3,FALSE),""))</f>
      </c>
      <c r="E6213" s="74" t="str">
        <v/>
      </c>
      <c r="F6213" s="75">
        <f>IF($E6213="","",IFERROR(VLOOKUP(TRIM(E6213&amp;""),'Référentiel Articles'!$A$2:$F$634,4,FALSE),""))</f>
      </c>
      <c r="G6213" s="76">
        <f>IF($E6213="","",IFERROR(VLOOKUP(TRIM(E6213&amp;""),'Référentiel Articles'!$A$2:$F$634,5,FALSE),""))</f>
      </c>
      <c r="H6213" s="77" t="str">
        <v/>
      </c>
      <c r="I6213" s="76">
        <f>IF($E6213="","",IFERROR(VLOOKUP(TRIM(E6213&amp;""),'Référentiel Articles'!$A$2:$F$634,6,FALSE),""))</f>
      </c>
      <c r="J6213" s="78">
        <f>IF(OR($E6213="",$H6213=""),"",$H6213*$I6213)</f>
      </c>
      <c r="K6213" s="79" t="str">
        <v/>
      </c>
    </row>
    <row r="6214">
      <c r="A6214" s="81" t="str">
        <v/>
      </c>
      <c r="B6214" s="81" t="str">
        <v/>
      </c>
      <c r="C6214" s="83">
        <f>IF($E6214="","",IFERROR(VLOOKUP(TRIM(E6214&amp;""),'Référentiel Articles'!$A$2:$F$634,2,FALSE),""))</f>
      </c>
      <c r="D6214" s="83">
        <f>IF($E6214="","",IFERROR(VLOOKUP(TRIM(E6214&amp;""),'Référentiel Articles'!$A$2:$F$634,3,FALSE),""))</f>
      </c>
      <c r="E6214" s="81" t="str">
        <v/>
      </c>
      <c r="F6214" s="83">
        <f>IF($E6214="","",IFERROR(VLOOKUP(TRIM(E6214&amp;""),'Référentiel Articles'!$A$2:$F$634,4,FALSE),""))</f>
      </c>
      <c r="G6214" s="84">
        <f>IF($E6214="","",IFERROR(VLOOKUP(TRIM(E6214&amp;""),'Référentiel Articles'!$A$2:$F$634,5,FALSE),""))</f>
      </c>
      <c r="H6214" s="85" t="str">
        <v/>
      </c>
      <c r="I6214" s="84">
        <f>IF($E6214="","",IFERROR(VLOOKUP(TRIM(E6214&amp;""),'Référentiel Articles'!$A$2:$F$634,6,FALSE),""))</f>
      </c>
      <c r="J6214" s="90">
        <f>IF(OR($E6214="",$H6214=""),"",$H6214*$I6214)</f>
      </c>
      <c r="K6214" s="87" t="str">
        <v/>
      </c>
    </row>
    <row r="6215">
      <c r="A6215" s="74" t="str">
        <v/>
      </c>
      <c r="B6215" s="74" t="str">
        <v/>
      </c>
      <c r="C6215" s="75">
        <f>IF($E6215="","",IFERROR(VLOOKUP(TRIM(E6215&amp;""),'Référentiel Articles'!$A$2:$F$634,2,FALSE),""))</f>
      </c>
      <c r="D6215" s="75">
        <f>IF($E6215="","",IFERROR(VLOOKUP(TRIM(E6215&amp;""),'Référentiel Articles'!$A$2:$F$634,3,FALSE),""))</f>
      </c>
      <c r="E6215" s="74" t="str">
        <v/>
      </c>
      <c r="F6215" s="75">
        <f>IF($E6215="","",IFERROR(VLOOKUP(TRIM(E6215&amp;""),'Référentiel Articles'!$A$2:$F$634,4,FALSE),""))</f>
      </c>
      <c r="G6215" s="76">
        <f>IF($E6215="","",IFERROR(VLOOKUP(TRIM(E6215&amp;""),'Référentiel Articles'!$A$2:$F$634,5,FALSE),""))</f>
      </c>
      <c r="H6215" s="77" t="str">
        <v/>
      </c>
      <c r="I6215" s="76">
        <f>IF($E6215="","",IFERROR(VLOOKUP(TRIM(E6215&amp;""),'Référentiel Articles'!$A$2:$F$634,6,FALSE),""))</f>
      </c>
      <c r="J6215" s="78">
        <f>IF(OR($E6215="",$H6215=""),"",$H6215*$I6215)</f>
      </c>
      <c r="K6215" s="79" t="str">
        <v/>
      </c>
    </row>
    <row r="6216">
      <c r="A6216" s="81" t="str">
        <v/>
      </c>
      <c r="B6216" s="81" t="str">
        <v/>
      </c>
      <c r="C6216" s="83">
        <f>IF($E6216="","",IFERROR(VLOOKUP(TRIM(E6216&amp;""),'Référentiel Articles'!$A$2:$F$634,2,FALSE),""))</f>
      </c>
      <c r="D6216" s="83">
        <f>IF($E6216="","",IFERROR(VLOOKUP(TRIM(E6216&amp;""),'Référentiel Articles'!$A$2:$F$634,3,FALSE),""))</f>
      </c>
      <c r="E6216" s="81" t="str">
        <v/>
      </c>
      <c r="F6216" s="83">
        <f>IF($E6216="","",IFERROR(VLOOKUP(TRIM(E6216&amp;""),'Référentiel Articles'!$A$2:$F$634,4,FALSE),""))</f>
      </c>
      <c r="G6216" s="84">
        <f>IF($E6216="","",IFERROR(VLOOKUP(TRIM(E6216&amp;""),'Référentiel Articles'!$A$2:$F$634,5,FALSE),""))</f>
      </c>
      <c r="H6216" s="85" t="str">
        <v/>
      </c>
      <c r="I6216" s="84">
        <f>IF($E6216="","",IFERROR(VLOOKUP(TRIM(E6216&amp;""),'Référentiel Articles'!$A$2:$F$634,6,FALSE),""))</f>
      </c>
      <c r="J6216" s="90">
        <f>IF(OR($E6216="",$H6216=""),"",$H6216*$I6216)</f>
      </c>
      <c r="K6216" s="87" t="str">
        <v/>
      </c>
    </row>
    <row r="6217">
      <c r="A6217" s="74" t="str">
        <v/>
      </c>
      <c r="B6217" s="74" t="str">
        <v/>
      </c>
      <c r="C6217" s="75">
        <f>IF($E6217="","",IFERROR(VLOOKUP(TRIM(E6217&amp;""),'Référentiel Articles'!$A$2:$F$634,2,FALSE),""))</f>
      </c>
      <c r="D6217" s="75">
        <f>IF($E6217="","",IFERROR(VLOOKUP(TRIM(E6217&amp;""),'Référentiel Articles'!$A$2:$F$634,3,FALSE),""))</f>
      </c>
      <c r="E6217" s="74" t="str">
        <v/>
      </c>
      <c r="F6217" s="75">
        <f>IF($E6217="","",IFERROR(VLOOKUP(TRIM(E6217&amp;""),'Référentiel Articles'!$A$2:$F$634,4,FALSE),""))</f>
      </c>
      <c r="G6217" s="76">
        <f>IF($E6217="","",IFERROR(VLOOKUP(TRIM(E6217&amp;""),'Référentiel Articles'!$A$2:$F$634,5,FALSE),""))</f>
      </c>
      <c r="H6217" s="77" t="str">
        <v/>
      </c>
      <c r="I6217" s="76">
        <f>IF($E6217="","",IFERROR(VLOOKUP(TRIM(E6217&amp;""),'Référentiel Articles'!$A$2:$F$634,6,FALSE),""))</f>
      </c>
      <c r="J6217" s="78">
        <f>IF(OR($E6217="",$H6217=""),"",$H6217*$I6217)</f>
      </c>
      <c r="K6217" s="79" t="str">
        <v/>
      </c>
    </row>
    <row r="6218">
      <c r="A6218" s="81" t="str">
        <v/>
      </c>
      <c r="B6218" s="81" t="str">
        <v/>
      </c>
      <c r="C6218" s="83">
        <f>IF($E6218="","",IFERROR(VLOOKUP(TRIM(E6218&amp;""),'Référentiel Articles'!$A$2:$F$634,2,FALSE),""))</f>
      </c>
      <c r="D6218" s="83">
        <f>IF($E6218="","",IFERROR(VLOOKUP(TRIM(E6218&amp;""),'Référentiel Articles'!$A$2:$F$634,3,FALSE),""))</f>
      </c>
      <c r="E6218" s="81" t="str">
        <v/>
      </c>
      <c r="F6218" s="83">
        <f>IF($E6218="","",IFERROR(VLOOKUP(TRIM(E6218&amp;""),'Référentiel Articles'!$A$2:$F$634,4,FALSE),""))</f>
      </c>
      <c r="G6218" s="84">
        <f>IF($E6218="","",IFERROR(VLOOKUP(TRIM(E6218&amp;""),'Référentiel Articles'!$A$2:$F$634,5,FALSE),""))</f>
      </c>
      <c r="H6218" s="85" t="str">
        <v/>
      </c>
      <c r="I6218" s="84">
        <f>IF($E6218="","",IFERROR(VLOOKUP(TRIM(E6218&amp;""),'Référentiel Articles'!$A$2:$F$634,6,FALSE),""))</f>
      </c>
      <c r="J6218" s="90">
        <f>IF(OR($E6218="",$H6218=""),"",$H6218*$I6218)</f>
      </c>
      <c r="K6218" s="87" t="str">
        <v/>
      </c>
    </row>
    <row r="6219">
      <c r="A6219" s="74" t="str">
        <v/>
      </c>
      <c r="B6219" s="74" t="str">
        <v/>
      </c>
      <c r="C6219" s="75">
        <f>IF($E6219="","",IFERROR(VLOOKUP(TRIM(E6219&amp;""),'Référentiel Articles'!$A$2:$F$634,2,FALSE),""))</f>
      </c>
      <c r="D6219" s="75">
        <f>IF($E6219="","",IFERROR(VLOOKUP(TRIM(E6219&amp;""),'Référentiel Articles'!$A$2:$F$634,3,FALSE),""))</f>
      </c>
      <c r="E6219" s="74" t="str">
        <v/>
      </c>
      <c r="F6219" s="75">
        <f>IF($E6219="","",IFERROR(VLOOKUP(TRIM(E6219&amp;""),'Référentiel Articles'!$A$2:$F$634,4,FALSE),""))</f>
      </c>
      <c r="G6219" s="76">
        <f>IF($E6219="","",IFERROR(VLOOKUP(TRIM(E6219&amp;""),'Référentiel Articles'!$A$2:$F$634,5,FALSE),""))</f>
      </c>
      <c r="H6219" s="77" t="str">
        <v/>
      </c>
      <c r="I6219" s="76">
        <f>IF($E6219="","",IFERROR(VLOOKUP(TRIM(E6219&amp;""),'Référentiel Articles'!$A$2:$F$634,6,FALSE),""))</f>
      </c>
      <c r="J6219" s="78">
        <f>IF(OR($E6219="",$H6219=""),"",$H6219*$I6219)</f>
      </c>
      <c r="K6219" s="79" t="str">
        <v/>
      </c>
    </row>
    <row r="6220">
      <c r="A6220" s="81" t="str">
        <v/>
      </c>
      <c r="B6220" s="81" t="str">
        <v/>
      </c>
      <c r="C6220" s="83">
        <f>IF($E6220="","",IFERROR(VLOOKUP(TRIM(E6220&amp;""),'Référentiel Articles'!$A$2:$F$634,2,FALSE),""))</f>
      </c>
      <c r="D6220" s="83">
        <f>IF($E6220="","",IFERROR(VLOOKUP(TRIM(E6220&amp;""),'Référentiel Articles'!$A$2:$F$634,3,FALSE),""))</f>
      </c>
      <c r="E6220" s="81" t="str">
        <v/>
      </c>
      <c r="F6220" s="83">
        <f>IF($E6220="","",IFERROR(VLOOKUP(TRIM(E6220&amp;""),'Référentiel Articles'!$A$2:$F$634,4,FALSE),""))</f>
      </c>
      <c r="G6220" s="84">
        <f>IF($E6220="","",IFERROR(VLOOKUP(TRIM(E6220&amp;""),'Référentiel Articles'!$A$2:$F$634,5,FALSE),""))</f>
      </c>
      <c r="H6220" s="85" t="str">
        <v/>
      </c>
      <c r="I6220" s="84">
        <f>IF($E6220="","",IFERROR(VLOOKUP(TRIM(E6220&amp;""),'Référentiel Articles'!$A$2:$F$634,6,FALSE),""))</f>
      </c>
      <c r="J6220" s="90">
        <f>IF(OR($E6220="",$H6220=""),"",$H6220*$I6220)</f>
      </c>
      <c r="K6220" s="87" t="str">
        <v/>
      </c>
    </row>
    <row r="6221">
      <c r="A6221" s="74" t="str">
        <v/>
      </c>
      <c r="B6221" s="74" t="str">
        <v/>
      </c>
      <c r="C6221" s="75">
        <f>IF($E6221="","",IFERROR(VLOOKUP(TRIM(E6221&amp;""),'Référentiel Articles'!$A$2:$F$634,2,FALSE),""))</f>
      </c>
      <c r="D6221" s="75">
        <f>IF($E6221="","",IFERROR(VLOOKUP(TRIM(E6221&amp;""),'Référentiel Articles'!$A$2:$F$634,3,FALSE),""))</f>
      </c>
      <c r="E6221" s="74" t="str">
        <v/>
      </c>
      <c r="F6221" s="75">
        <f>IF($E6221="","",IFERROR(VLOOKUP(TRIM(E6221&amp;""),'Référentiel Articles'!$A$2:$F$634,4,FALSE),""))</f>
      </c>
      <c r="G6221" s="76">
        <f>IF($E6221="","",IFERROR(VLOOKUP(TRIM(E6221&amp;""),'Référentiel Articles'!$A$2:$F$634,5,FALSE),""))</f>
      </c>
      <c r="H6221" s="77" t="str">
        <v/>
      </c>
      <c r="I6221" s="76">
        <f>IF($E6221="","",IFERROR(VLOOKUP(TRIM(E6221&amp;""),'Référentiel Articles'!$A$2:$F$634,6,FALSE),""))</f>
      </c>
      <c r="J6221" s="78">
        <f>IF(OR($E6221="",$H6221=""),"",$H6221*$I6221)</f>
      </c>
      <c r="K6221" s="79" t="str">
        <v/>
      </c>
    </row>
    <row r="6222">
      <c r="A6222" s="81" t="str">
        <v/>
      </c>
      <c r="B6222" s="81" t="str">
        <v/>
      </c>
      <c r="C6222" s="83">
        <f>IF($E6222="","",IFERROR(VLOOKUP(TRIM(E6222&amp;""),'Référentiel Articles'!$A$2:$F$634,2,FALSE),""))</f>
      </c>
      <c r="D6222" s="83">
        <f>IF($E6222="","",IFERROR(VLOOKUP(TRIM(E6222&amp;""),'Référentiel Articles'!$A$2:$F$634,3,FALSE),""))</f>
      </c>
      <c r="E6222" s="81" t="str">
        <v/>
      </c>
      <c r="F6222" s="83">
        <f>IF($E6222="","",IFERROR(VLOOKUP(TRIM(E6222&amp;""),'Référentiel Articles'!$A$2:$F$634,4,FALSE),""))</f>
      </c>
      <c r="G6222" s="84">
        <f>IF($E6222="","",IFERROR(VLOOKUP(TRIM(E6222&amp;""),'Référentiel Articles'!$A$2:$F$634,5,FALSE),""))</f>
      </c>
      <c r="H6222" s="85" t="str">
        <v/>
      </c>
      <c r="I6222" s="84">
        <f>IF($E6222="","",IFERROR(VLOOKUP(TRIM(E6222&amp;""),'Référentiel Articles'!$A$2:$F$634,6,FALSE),""))</f>
      </c>
      <c r="J6222" s="90">
        <f>IF(OR($E6222="",$H6222=""),"",$H6222*$I6222)</f>
      </c>
      <c r="K6222" s="87" t="str">
        <v/>
      </c>
    </row>
    <row r="6223">
      <c r="A6223" s="74" t="str">
        <v/>
      </c>
      <c r="B6223" s="74" t="str">
        <v/>
      </c>
      <c r="C6223" s="75">
        <f>IF($E6223="","",IFERROR(VLOOKUP(TRIM(E6223&amp;""),'Référentiel Articles'!$A$2:$F$634,2,FALSE),""))</f>
      </c>
      <c r="D6223" s="75">
        <f>IF($E6223="","",IFERROR(VLOOKUP(TRIM(E6223&amp;""),'Référentiel Articles'!$A$2:$F$634,3,FALSE),""))</f>
      </c>
      <c r="E6223" s="74" t="str">
        <v/>
      </c>
      <c r="F6223" s="75">
        <f>IF($E6223="","",IFERROR(VLOOKUP(TRIM(E6223&amp;""),'Référentiel Articles'!$A$2:$F$634,4,FALSE),""))</f>
      </c>
      <c r="G6223" s="76">
        <f>IF($E6223="","",IFERROR(VLOOKUP(TRIM(E6223&amp;""),'Référentiel Articles'!$A$2:$F$634,5,FALSE),""))</f>
      </c>
      <c r="H6223" s="77" t="str">
        <v/>
      </c>
      <c r="I6223" s="76">
        <f>IF($E6223="","",IFERROR(VLOOKUP(TRIM(E6223&amp;""),'Référentiel Articles'!$A$2:$F$634,6,FALSE),""))</f>
      </c>
      <c r="J6223" s="78">
        <f>IF(OR($E6223="",$H6223=""),"",$H6223*$I6223)</f>
      </c>
      <c r="K6223" s="79" t="str">
        <v/>
      </c>
    </row>
    <row r="6224">
      <c r="A6224" s="81" t="str">
        <v/>
      </c>
      <c r="B6224" s="81" t="str">
        <v/>
      </c>
      <c r="C6224" s="83">
        <f>IF($E6224="","",IFERROR(VLOOKUP(TRIM(E6224&amp;""),'Référentiel Articles'!$A$2:$F$634,2,FALSE),""))</f>
      </c>
      <c r="D6224" s="83">
        <f>IF($E6224="","",IFERROR(VLOOKUP(TRIM(E6224&amp;""),'Référentiel Articles'!$A$2:$F$634,3,FALSE),""))</f>
      </c>
      <c r="E6224" s="81" t="str">
        <v/>
      </c>
      <c r="F6224" s="83">
        <f>IF($E6224="","",IFERROR(VLOOKUP(TRIM(E6224&amp;""),'Référentiel Articles'!$A$2:$F$634,4,FALSE),""))</f>
      </c>
      <c r="G6224" s="84">
        <f>IF($E6224="","",IFERROR(VLOOKUP(TRIM(E6224&amp;""),'Référentiel Articles'!$A$2:$F$634,5,FALSE),""))</f>
      </c>
      <c r="H6224" s="85" t="str">
        <v/>
      </c>
      <c r="I6224" s="84">
        <f>IF($E6224="","",IFERROR(VLOOKUP(TRIM(E6224&amp;""),'Référentiel Articles'!$A$2:$F$634,6,FALSE),""))</f>
      </c>
      <c r="J6224" s="90">
        <f>IF(OR($E6224="",$H6224=""),"",$H6224*$I6224)</f>
      </c>
      <c r="K6224" s="87" t="str">
        <v/>
      </c>
    </row>
    <row r="6225">
      <c r="A6225" s="74" t="str">
        <v/>
      </c>
      <c r="B6225" s="74" t="str">
        <v/>
      </c>
      <c r="C6225" s="75">
        <f>IF($E6225="","",IFERROR(VLOOKUP(TRIM(E6225&amp;""),'Référentiel Articles'!$A$2:$F$634,2,FALSE),""))</f>
      </c>
      <c r="D6225" s="75">
        <f>IF($E6225="","",IFERROR(VLOOKUP(TRIM(E6225&amp;""),'Référentiel Articles'!$A$2:$F$634,3,FALSE),""))</f>
      </c>
      <c r="E6225" s="74" t="str">
        <v/>
      </c>
      <c r="F6225" s="75">
        <f>IF($E6225="","",IFERROR(VLOOKUP(TRIM(E6225&amp;""),'Référentiel Articles'!$A$2:$F$634,4,FALSE),""))</f>
      </c>
      <c r="G6225" s="76">
        <f>IF($E6225="","",IFERROR(VLOOKUP(TRIM(E6225&amp;""),'Référentiel Articles'!$A$2:$F$634,5,FALSE),""))</f>
      </c>
      <c r="H6225" s="77" t="str">
        <v/>
      </c>
      <c r="I6225" s="76">
        <f>IF($E6225="","",IFERROR(VLOOKUP(TRIM(E6225&amp;""),'Référentiel Articles'!$A$2:$F$634,6,FALSE),""))</f>
      </c>
      <c r="J6225" s="78">
        <f>IF(OR($E6225="",$H6225=""),"",$H6225*$I6225)</f>
      </c>
      <c r="K6225" s="79" t="str">
        <v/>
      </c>
    </row>
    <row r="6226">
      <c r="A6226" s="81" t="str">
        <v/>
      </c>
      <c r="B6226" s="81" t="str">
        <v/>
      </c>
      <c r="C6226" s="83">
        <f>IF($E6226="","",IFERROR(VLOOKUP(TRIM(E6226&amp;""),'Référentiel Articles'!$A$2:$F$634,2,FALSE),""))</f>
      </c>
      <c r="D6226" s="83">
        <f>IF($E6226="","",IFERROR(VLOOKUP(TRIM(E6226&amp;""),'Référentiel Articles'!$A$2:$F$634,3,FALSE),""))</f>
      </c>
      <c r="E6226" s="81" t="str">
        <v/>
      </c>
      <c r="F6226" s="83">
        <f>IF($E6226="","",IFERROR(VLOOKUP(TRIM(E6226&amp;""),'Référentiel Articles'!$A$2:$F$634,4,FALSE),""))</f>
      </c>
      <c r="G6226" s="84">
        <f>IF($E6226="","",IFERROR(VLOOKUP(TRIM(E6226&amp;""),'Référentiel Articles'!$A$2:$F$634,5,FALSE),""))</f>
      </c>
      <c r="H6226" s="85" t="str">
        <v/>
      </c>
      <c r="I6226" s="84">
        <f>IF($E6226="","",IFERROR(VLOOKUP(TRIM(E6226&amp;""),'Référentiel Articles'!$A$2:$F$634,6,FALSE),""))</f>
      </c>
      <c r="J6226" s="90">
        <f>IF(OR($E6226="",$H6226=""),"",$H6226*$I6226)</f>
      </c>
      <c r="K6226" s="87" t="str">
        <v/>
      </c>
    </row>
    <row r="6227">
      <c r="A6227" s="74" t="str">
        <v/>
      </c>
      <c r="B6227" s="74" t="str">
        <v/>
      </c>
      <c r="C6227" s="75">
        <f>IF($E6227="","",IFERROR(VLOOKUP(TRIM(E6227&amp;""),'Référentiel Articles'!$A$2:$F$634,2,FALSE),""))</f>
      </c>
      <c r="D6227" s="75">
        <f>IF($E6227="","",IFERROR(VLOOKUP(TRIM(E6227&amp;""),'Référentiel Articles'!$A$2:$F$634,3,FALSE),""))</f>
      </c>
      <c r="E6227" s="74" t="str">
        <v/>
      </c>
      <c r="F6227" s="75">
        <f>IF($E6227="","",IFERROR(VLOOKUP(TRIM(E6227&amp;""),'Référentiel Articles'!$A$2:$F$634,4,FALSE),""))</f>
      </c>
      <c r="G6227" s="76">
        <f>IF($E6227="","",IFERROR(VLOOKUP(TRIM(E6227&amp;""),'Référentiel Articles'!$A$2:$F$634,5,FALSE),""))</f>
      </c>
      <c r="H6227" s="77" t="str">
        <v/>
      </c>
      <c r="I6227" s="76">
        <f>IF($E6227="","",IFERROR(VLOOKUP(TRIM(E6227&amp;""),'Référentiel Articles'!$A$2:$F$634,6,FALSE),""))</f>
      </c>
      <c r="J6227" s="78">
        <f>IF(OR($E6227="",$H6227=""),"",$H6227*$I6227)</f>
      </c>
      <c r="K6227" s="79" t="str">
        <v/>
      </c>
    </row>
    <row r="6228">
      <c r="A6228" s="81" t="str">
        <v/>
      </c>
      <c r="B6228" s="81" t="str">
        <v/>
      </c>
      <c r="C6228" s="83">
        <f>IF($E6228="","",IFERROR(VLOOKUP(TRIM(E6228&amp;""),'Référentiel Articles'!$A$2:$F$634,2,FALSE),""))</f>
      </c>
      <c r="D6228" s="83">
        <f>IF($E6228="","",IFERROR(VLOOKUP(TRIM(E6228&amp;""),'Référentiel Articles'!$A$2:$F$634,3,FALSE),""))</f>
      </c>
      <c r="E6228" s="81" t="str">
        <v/>
      </c>
      <c r="F6228" s="83">
        <f>IF($E6228="","",IFERROR(VLOOKUP(TRIM(E6228&amp;""),'Référentiel Articles'!$A$2:$F$634,4,FALSE),""))</f>
      </c>
      <c r="G6228" s="84">
        <f>IF($E6228="","",IFERROR(VLOOKUP(TRIM(E6228&amp;""),'Référentiel Articles'!$A$2:$F$634,5,FALSE),""))</f>
      </c>
      <c r="H6228" s="85" t="str">
        <v/>
      </c>
      <c r="I6228" s="84">
        <f>IF($E6228="","",IFERROR(VLOOKUP(TRIM(E6228&amp;""),'Référentiel Articles'!$A$2:$F$634,6,FALSE),""))</f>
      </c>
      <c r="J6228" s="90">
        <f>IF(OR($E6228="",$H6228=""),"",$H6228*$I6228)</f>
      </c>
      <c r="K6228" s="87" t="str">
        <v/>
      </c>
    </row>
    <row r="6229">
      <c r="A6229" s="74" t="str">
        <v/>
      </c>
      <c r="B6229" s="74" t="str">
        <v/>
      </c>
      <c r="C6229" s="75">
        <f>IF($E6229="","",IFERROR(VLOOKUP(TRIM(E6229&amp;""),'Référentiel Articles'!$A$2:$F$634,2,FALSE),""))</f>
      </c>
      <c r="D6229" s="75">
        <f>IF($E6229="","",IFERROR(VLOOKUP(TRIM(E6229&amp;""),'Référentiel Articles'!$A$2:$F$634,3,FALSE),""))</f>
      </c>
      <c r="E6229" s="74" t="str">
        <v/>
      </c>
      <c r="F6229" s="75">
        <f>IF($E6229="","",IFERROR(VLOOKUP(TRIM(E6229&amp;""),'Référentiel Articles'!$A$2:$F$634,4,FALSE),""))</f>
      </c>
      <c r="G6229" s="76">
        <f>IF($E6229="","",IFERROR(VLOOKUP(TRIM(E6229&amp;""),'Référentiel Articles'!$A$2:$F$634,5,FALSE),""))</f>
      </c>
      <c r="H6229" s="77" t="str">
        <v/>
      </c>
      <c r="I6229" s="76">
        <f>IF($E6229="","",IFERROR(VLOOKUP(TRIM(E6229&amp;""),'Référentiel Articles'!$A$2:$F$634,6,FALSE),""))</f>
      </c>
      <c r="J6229" s="78">
        <f>IF(OR($E6229="",$H6229=""),"",$H6229*$I6229)</f>
      </c>
      <c r="K6229" s="79" t="str">
        <v/>
      </c>
    </row>
    <row r="6230">
      <c r="A6230" s="81" t="str">
        <v/>
      </c>
      <c r="B6230" s="81" t="str">
        <v/>
      </c>
      <c r="C6230" s="83">
        <f>IF($E6230="","",IFERROR(VLOOKUP(TRIM(E6230&amp;""),'Référentiel Articles'!$A$2:$F$634,2,FALSE),""))</f>
      </c>
      <c r="D6230" s="83">
        <f>IF($E6230="","",IFERROR(VLOOKUP(TRIM(E6230&amp;""),'Référentiel Articles'!$A$2:$F$634,3,FALSE),""))</f>
      </c>
      <c r="E6230" s="81" t="str">
        <v/>
      </c>
      <c r="F6230" s="83">
        <f>IF($E6230="","",IFERROR(VLOOKUP(TRIM(E6230&amp;""),'Référentiel Articles'!$A$2:$F$634,4,FALSE),""))</f>
      </c>
      <c r="G6230" s="84">
        <f>IF($E6230="","",IFERROR(VLOOKUP(TRIM(E6230&amp;""),'Référentiel Articles'!$A$2:$F$634,5,FALSE),""))</f>
      </c>
      <c r="H6230" s="85" t="str">
        <v/>
      </c>
      <c r="I6230" s="84">
        <f>IF($E6230="","",IFERROR(VLOOKUP(TRIM(E6230&amp;""),'Référentiel Articles'!$A$2:$F$634,6,FALSE),""))</f>
      </c>
      <c r="J6230" s="90">
        <f>IF(OR($E6230="",$H6230=""),"",$H6230*$I6230)</f>
      </c>
      <c r="K6230" s="87" t="str">
        <v/>
      </c>
    </row>
    <row r="6231">
      <c r="A6231" s="74" t="str">
        <v/>
      </c>
      <c r="B6231" s="74" t="str">
        <v/>
      </c>
      <c r="C6231" s="75">
        <f>IF($E6231="","",IFERROR(VLOOKUP(TRIM(E6231&amp;""),'Référentiel Articles'!$A$2:$F$634,2,FALSE),""))</f>
      </c>
      <c r="D6231" s="75">
        <f>IF($E6231="","",IFERROR(VLOOKUP(TRIM(E6231&amp;""),'Référentiel Articles'!$A$2:$F$634,3,FALSE),""))</f>
      </c>
      <c r="E6231" s="74" t="str">
        <v/>
      </c>
      <c r="F6231" s="75">
        <f>IF($E6231="","",IFERROR(VLOOKUP(TRIM(E6231&amp;""),'Référentiel Articles'!$A$2:$F$634,4,FALSE),""))</f>
      </c>
      <c r="G6231" s="76">
        <f>IF($E6231="","",IFERROR(VLOOKUP(TRIM(E6231&amp;""),'Référentiel Articles'!$A$2:$F$634,5,FALSE),""))</f>
      </c>
      <c r="H6231" s="77" t="str">
        <v/>
      </c>
      <c r="I6231" s="76">
        <f>IF($E6231="","",IFERROR(VLOOKUP(TRIM(E6231&amp;""),'Référentiel Articles'!$A$2:$F$634,6,FALSE),""))</f>
      </c>
      <c r="J6231" s="78">
        <f>IF(OR($E6231="",$H6231=""),"",$H6231*$I6231)</f>
      </c>
      <c r="K6231" s="79" t="str">
        <v/>
      </c>
    </row>
    <row r="6232">
      <c r="A6232" s="81" t="str">
        <v/>
      </c>
      <c r="B6232" s="81" t="str">
        <v/>
      </c>
      <c r="C6232" s="83">
        <f>IF($E6232="","",IFERROR(VLOOKUP(TRIM(E6232&amp;""),'Référentiel Articles'!$A$2:$F$634,2,FALSE),""))</f>
      </c>
      <c r="D6232" s="83">
        <f>IF($E6232="","",IFERROR(VLOOKUP(TRIM(E6232&amp;""),'Référentiel Articles'!$A$2:$F$634,3,FALSE),""))</f>
      </c>
      <c r="E6232" s="81" t="str">
        <v/>
      </c>
      <c r="F6232" s="83">
        <f>IF($E6232="","",IFERROR(VLOOKUP(TRIM(E6232&amp;""),'Référentiel Articles'!$A$2:$F$634,4,FALSE),""))</f>
      </c>
      <c r="G6232" s="84">
        <f>IF($E6232="","",IFERROR(VLOOKUP(TRIM(E6232&amp;""),'Référentiel Articles'!$A$2:$F$634,5,FALSE),""))</f>
      </c>
      <c r="H6232" s="85" t="str">
        <v/>
      </c>
      <c r="I6232" s="84">
        <f>IF($E6232="","",IFERROR(VLOOKUP(TRIM(E6232&amp;""),'Référentiel Articles'!$A$2:$F$634,6,FALSE),""))</f>
      </c>
      <c r="J6232" s="90">
        <f>IF(OR($E6232="",$H6232=""),"",$H6232*$I6232)</f>
      </c>
      <c r="K6232" s="87" t="str">
        <v/>
      </c>
    </row>
    <row r="6233">
      <c r="A6233" s="74" t="str">
        <v/>
      </c>
      <c r="B6233" s="74" t="str">
        <v/>
      </c>
      <c r="C6233" s="75">
        <f>IF($E6233="","",IFERROR(VLOOKUP(TRIM(E6233&amp;""),'Référentiel Articles'!$A$2:$F$634,2,FALSE),""))</f>
      </c>
      <c r="D6233" s="75">
        <f>IF($E6233="","",IFERROR(VLOOKUP(TRIM(E6233&amp;""),'Référentiel Articles'!$A$2:$F$634,3,FALSE),""))</f>
      </c>
      <c r="E6233" s="74" t="str">
        <v/>
      </c>
      <c r="F6233" s="75">
        <f>IF($E6233="","",IFERROR(VLOOKUP(TRIM(E6233&amp;""),'Référentiel Articles'!$A$2:$F$634,4,FALSE),""))</f>
      </c>
      <c r="G6233" s="76">
        <f>IF($E6233="","",IFERROR(VLOOKUP(TRIM(E6233&amp;""),'Référentiel Articles'!$A$2:$F$634,5,FALSE),""))</f>
      </c>
      <c r="H6233" s="77" t="str">
        <v/>
      </c>
      <c r="I6233" s="76">
        <f>IF($E6233="","",IFERROR(VLOOKUP(TRIM(E6233&amp;""),'Référentiel Articles'!$A$2:$F$634,6,FALSE),""))</f>
      </c>
      <c r="J6233" s="78">
        <f>IF(OR($E6233="",$H6233=""),"",$H6233*$I6233)</f>
      </c>
      <c r="K6233" s="79" t="str">
        <v/>
      </c>
    </row>
    <row r="6234">
      <c r="A6234" s="81" t="str">
        <v/>
      </c>
      <c r="B6234" s="81" t="str">
        <v/>
      </c>
      <c r="C6234" s="83">
        <f>IF($E6234="","",IFERROR(VLOOKUP(TRIM(E6234&amp;""),'Référentiel Articles'!$A$2:$F$634,2,FALSE),""))</f>
      </c>
      <c r="D6234" s="83">
        <f>IF($E6234="","",IFERROR(VLOOKUP(TRIM(E6234&amp;""),'Référentiel Articles'!$A$2:$F$634,3,FALSE),""))</f>
      </c>
      <c r="E6234" s="81" t="str">
        <v/>
      </c>
      <c r="F6234" s="83">
        <f>IF($E6234="","",IFERROR(VLOOKUP(TRIM(E6234&amp;""),'Référentiel Articles'!$A$2:$F$634,4,FALSE),""))</f>
      </c>
      <c r="G6234" s="84">
        <f>IF($E6234="","",IFERROR(VLOOKUP(TRIM(E6234&amp;""),'Référentiel Articles'!$A$2:$F$634,5,FALSE),""))</f>
      </c>
      <c r="H6234" s="85" t="str">
        <v/>
      </c>
      <c r="I6234" s="84">
        <f>IF($E6234="","",IFERROR(VLOOKUP(TRIM(E6234&amp;""),'Référentiel Articles'!$A$2:$F$634,6,FALSE),""))</f>
      </c>
      <c r="J6234" s="90">
        <f>IF(OR($E6234="",$H6234=""),"",$H6234*$I6234)</f>
      </c>
      <c r="K6234" s="87" t="str">
        <v/>
      </c>
    </row>
    <row r="6235">
      <c r="A6235" s="74" t="str">
        <v/>
      </c>
      <c r="B6235" s="74" t="str">
        <v/>
      </c>
      <c r="C6235" s="75">
        <f>IF($E6235="","",IFERROR(VLOOKUP(TRIM(E6235&amp;""),'Référentiel Articles'!$A$2:$F$634,2,FALSE),""))</f>
      </c>
      <c r="D6235" s="75">
        <f>IF($E6235="","",IFERROR(VLOOKUP(TRIM(E6235&amp;""),'Référentiel Articles'!$A$2:$F$634,3,FALSE),""))</f>
      </c>
      <c r="E6235" s="74" t="str">
        <v/>
      </c>
      <c r="F6235" s="75">
        <f>IF($E6235="","",IFERROR(VLOOKUP(TRIM(E6235&amp;""),'Référentiel Articles'!$A$2:$F$634,4,FALSE),""))</f>
      </c>
      <c r="G6235" s="76">
        <f>IF($E6235="","",IFERROR(VLOOKUP(TRIM(E6235&amp;""),'Référentiel Articles'!$A$2:$F$634,5,FALSE),""))</f>
      </c>
      <c r="H6235" s="77" t="str">
        <v/>
      </c>
      <c r="I6235" s="76">
        <f>IF($E6235="","",IFERROR(VLOOKUP(TRIM(E6235&amp;""),'Référentiel Articles'!$A$2:$F$634,6,FALSE),""))</f>
      </c>
      <c r="J6235" s="78">
        <f>IF(OR($E6235="",$H6235=""),"",$H6235*$I6235)</f>
      </c>
      <c r="K6235" s="79" t="str">
        <v/>
      </c>
    </row>
    <row r="6236">
      <c r="A6236" s="81" t="str">
        <v/>
      </c>
      <c r="B6236" s="81" t="str">
        <v/>
      </c>
      <c r="C6236" s="83">
        <f>IF($E6236="","",IFERROR(VLOOKUP(TRIM(E6236&amp;""),'Référentiel Articles'!$A$2:$F$634,2,FALSE),""))</f>
      </c>
      <c r="D6236" s="83">
        <f>IF($E6236="","",IFERROR(VLOOKUP(TRIM(E6236&amp;""),'Référentiel Articles'!$A$2:$F$634,3,FALSE),""))</f>
      </c>
      <c r="E6236" s="81" t="str">
        <v/>
      </c>
      <c r="F6236" s="83">
        <f>IF($E6236="","",IFERROR(VLOOKUP(TRIM(E6236&amp;""),'Référentiel Articles'!$A$2:$F$634,4,FALSE),""))</f>
      </c>
      <c r="G6236" s="84">
        <f>IF($E6236="","",IFERROR(VLOOKUP(TRIM(E6236&amp;""),'Référentiel Articles'!$A$2:$F$634,5,FALSE),""))</f>
      </c>
      <c r="H6236" s="85" t="str">
        <v/>
      </c>
      <c r="I6236" s="84">
        <f>IF($E6236="","",IFERROR(VLOOKUP(TRIM(E6236&amp;""),'Référentiel Articles'!$A$2:$F$634,6,FALSE),""))</f>
      </c>
      <c r="J6236" s="90">
        <f>IF(OR($E6236="",$H6236=""),"",$H6236*$I6236)</f>
      </c>
      <c r="K6236" s="87" t="str">
        <v/>
      </c>
    </row>
    <row r="6237">
      <c r="A6237" s="74" t="str">
        <v/>
      </c>
      <c r="B6237" s="74" t="str">
        <v/>
      </c>
      <c r="C6237" s="75">
        <f>IF($E6237="","",IFERROR(VLOOKUP(TRIM(E6237&amp;""),'Référentiel Articles'!$A$2:$F$634,2,FALSE),""))</f>
      </c>
      <c r="D6237" s="75">
        <f>IF($E6237="","",IFERROR(VLOOKUP(TRIM(E6237&amp;""),'Référentiel Articles'!$A$2:$F$634,3,FALSE),""))</f>
      </c>
      <c r="E6237" s="74" t="str">
        <v/>
      </c>
      <c r="F6237" s="75">
        <f>IF($E6237="","",IFERROR(VLOOKUP(TRIM(E6237&amp;""),'Référentiel Articles'!$A$2:$F$634,4,FALSE),""))</f>
      </c>
      <c r="G6237" s="76">
        <f>IF($E6237="","",IFERROR(VLOOKUP(TRIM(E6237&amp;""),'Référentiel Articles'!$A$2:$F$634,5,FALSE),""))</f>
      </c>
      <c r="H6237" s="77" t="str">
        <v/>
      </c>
      <c r="I6237" s="76">
        <f>IF($E6237="","",IFERROR(VLOOKUP(TRIM(E6237&amp;""),'Référentiel Articles'!$A$2:$F$634,6,FALSE),""))</f>
      </c>
      <c r="J6237" s="78">
        <f>IF(OR($E6237="",$H6237=""),"",$H6237*$I6237)</f>
      </c>
      <c r="K6237" s="79" t="str">
        <v/>
      </c>
    </row>
    <row r="6238">
      <c r="A6238" s="81" t="str">
        <v/>
      </c>
      <c r="B6238" s="81" t="str">
        <v/>
      </c>
      <c r="C6238" s="83">
        <f>IF($E6238="","",IFERROR(VLOOKUP(TRIM(E6238&amp;""),'Référentiel Articles'!$A$2:$F$634,2,FALSE),""))</f>
      </c>
      <c r="D6238" s="83">
        <f>IF($E6238="","",IFERROR(VLOOKUP(TRIM(E6238&amp;""),'Référentiel Articles'!$A$2:$F$634,3,FALSE),""))</f>
      </c>
      <c r="E6238" s="81" t="str">
        <v/>
      </c>
      <c r="F6238" s="83">
        <f>IF($E6238="","",IFERROR(VLOOKUP(TRIM(E6238&amp;""),'Référentiel Articles'!$A$2:$F$634,4,FALSE),""))</f>
      </c>
      <c r="G6238" s="84">
        <f>IF($E6238="","",IFERROR(VLOOKUP(TRIM(E6238&amp;""),'Référentiel Articles'!$A$2:$F$634,5,FALSE),""))</f>
      </c>
      <c r="H6238" s="85" t="str">
        <v/>
      </c>
      <c r="I6238" s="84">
        <f>IF($E6238="","",IFERROR(VLOOKUP(TRIM(E6238&amp;""),'Référentiel Articles'!$A$2:$F$634,6,FALSE),""))</f>
      </c>
      <c r="J6238" s="90">
        <f>IF(OR($E6238="",$H6238=""),"",$H6238*$I6238)</f>
      </c>
      <c r="K6238" s="87" t="str">
        <v/>
      </c>
    </row>
    <row r="6239">
      <c r="A6239" s="74" t="str">
        <v/>
      </c>
      <c r="B6239" s="74" t="str">
        <v/>
      </c>
      <c r="C6239" s="75">
        <f>IF($E6239="","",IFERROR(VLOOKUP(TRIM(E6239&amp;""),'Référentiel Articles'!$A$2:$F$634,2,FALSE),""))</f>
      </c>
      <c r="D6239" s="75">
        <f>IF($E6239="","",IFERROR(VLOOKUP(TRIM(E6239&amp;""),'Référentiel Articles'!$A$2:$F$634,3,FALSE),""))</f>
      </c>
      <c r="E6239" s="74" t="str">
        <v/>
      </c>
      <c r="F6239" s="75">
        <f>IF($E6239="","",IFERROR(VLOOKUP(TRIM(E6239&amp;""),'Référentiel Articles'!$A$2:$F$634,4,FALSE),""))</f>
      </c>
      <c r="G6239" s="76">
        <f>IF($E6239="","",IFERROR(VLOOKUP(TRIM(E6239&amp;""),'Référentiel Articles'!$A$2:$F$634,5,FALSE),""))</f>
      </c>
      <c r="H6239" s="77" t="str">
        <v/>
      </c>
      <c r="I6239" s="76">
        <f>IF($E6239="","",IFERROR(VLOOKUP(TRIM(E6239&amp;""),'Référentiel Articles'!$A$2:$F$634,6,FALSE),""))</f>
      </c>
      <c r="J6239" s="78">
        <f>IF(OR($E6239="",$H6239=""),"",$H6239*$I6239)</f>
      </c>
      <c r="K6239" s="79" t="str">
        <v/>
      </c>
    </row>
    <row r="6240">
      <c r="A6240" s="81" t="str">
        <v/>
      </c>
      <c r="B6240" s="81" t="str">
        <v/>
      </c>
      <c r="C6240" s="83">
        <f>IF($E6240="","",IFERROR(VLOOKUP(TRIM(E6240&amp;""),'Référentiel Articles'!$A$2:$F$634,2,FALSE),""))</f>
      </c>
      <c r="D6240" s="83">
        <f>IF($E6240="","",IFERROR(VLOOKUP(TRIM(E6240&amp;""),'Référentiel Articles'!$A$2:$F$634,3,FALSE),""))</f>
      </c>
      <c r="E6240" s="81" t="str">
        <v/>
      </c>
      <c r="F6240" s="83">
        <f>IF($E6240="","",IFERROR(VLOOKUP(TRIM(E6240&amp;""),'Référentiel Articles'!$A$2:$F$634,4,FALSE),""))</f>
      </c>
      <c r="G6240" s="84">
        <f>IF($E6240="","",IFERROR(VLOOKUP(TRIM(E6240&amp;""),'Référentiel Articles'!$A$2:$F$634,5,FALSE),""))</f>
      </c>
      <c r="H6240" s="85" t="str">
        <v/>
      </c>
      <c r="I6240" s="84">
        <f>IF($E6240="","",IFERROR(VLOOKUP(TRIM(E6240&amp;""),'Référentiel Articles'!$A$2:$F$634,6,FALSE),""))</f>
      </c>
      <c r="J6240" s="90">
        <f>IF(OR($E6240="",$H6240=""),"",$H6240*$I6240)</f>
      </c>
      <c r="K6240" s="87" t="str">
        <v/>
      </c>
    </row>
    <row r="6241">
      <c r="A6241" s="74" t="str">
        <v/>
      </c>
      <c r="B6241" s="74" t="str">
        <v/>
      </c>
      <c r="C6241" s="75">
        <f>IF($E6241="","",IFERROR(VLOOKUP(TRIM(E6241&amp;""),'Référentiel Articles'!$A$2:$F$634,2,FALSE),""))</f>
      </c>
      <c r="D6241" s="75">
        <f>IF($E6241="","",IFERROR(VLOOKUP(TRIM(E6241&amp;""),'Référentiel Articles'!$A$2:$F$634,3,FALSE),""))</f>
      </c>
      <c r="E6241" s="74" t="str">
        <v/>
      </c>
      <c r="F6241" s="75">
        <f>IF($E6241="","",IFERROR(VLOOKUP(TRIM(E6241&amp;""),'Référentiel Articles'!$A$2:$F$634,4,FALSE),""))</f>
      </c>
      <c r="G6241" s="76">
        <f>IF($E6241="","",IFERROR(VLOOKUP(TRIM(E6241&amp;""),'Référentiel Articles'!$A$2:$F$634,5,FALSE),""))</f>
      </c>
      <c r="H6241" s="77" t="str">
        <v/>
      </c>
      <c r="I6241" s="76">
        <f>IF($E6241="","",IFERROR(VLOOKUP(TRIM(E6241&amp;""),'Référentiel Articles'!$A$2:$F$634,6,FALSE),""))</f>
      </c>
      <c r="J6241" s="78">
        <f>IF(OR($E6241="",$H6241=""),"",$H6241*$I6241)</f>
      </c>
      <c r="K6241" s="79" t="str">
        <v/>
      </c>
    </row>
    <row r="6242">
      <c r="A6242" s="81" t="str">
        <v/>
      </c>
      <c r="B6242" s="81" t="str">
        <v/>
      </c>
      <c r="C6242" s="83">
        <f>IF($E6242="","",IFERROR(VLOOKUP(TRIM(E6242&amp;""),'Référentiel Articles'!$A$2:$F$634,2,FALSE),""))</f>
      </c>
      <c r="D6242" s="83">
        <f>IF($E6242="","",IFERROR(VLOOKUP(TRIM(E6242&amp;""),'Référentiel Articles'!$A$2:$F$634,3,FALSE),""))</f>
      </c>
      <c r="E6242" s="81" t="str">
        <v/>
      </c>
      <c r="F6242" s="83">
        <f>IF($E6242="","",IFERROR(VLOOKUP(TRIM(E6242&amp;""),'Référentiel Articles'!$A$2:$F$634,4,FALSE),""))</f>
      </c>
      <c r="G6242" s="84">
        <f>IF($E6242="","",IFERROR(VLOOKUP(TRIM(E6242&amp;""),'Référentiel Articles'!$A$2:$F$634,5,FALSE),""))</f>
      </c>
      <c r="H6242" s="85" t="str">
        <v/>
      </c>
      <c r="I6242" s="84">
        <f>IF($E6242="","",IFERROR(VLOOKUP(TRIM(E6242&amp;""),'Référentiel Articles'!$A$2:$F$634,6,FALSE),""))</f>
      </c>
      <c r="J6242" s="90">
        <f>IF(OR($E6242="",$H6242=""),"",$H6242*$I6242)</f>
      </c>
      <c r="K6242" s="87" t="str">
        <v/>
      </c>
    </row>
    <row r="6243">
      <c r="A6243" s="74" t="str">
        <v/>
      </c>
      <c r="B6243" s="74" t="str">
        <v/>
      </c>
      <c r="C6243" s="75">
        <f>IF($E6243="","",IFERROR(VLOOKUP(TRIM(E6243&amp;""),'Référentiel Articles'!$A$2:$F$634,2,FALSE),""))</f>
      </c>
      <c r="D6243" s="75">
        <f>IF($E6243="","",IFERROR(VLOOKUP(TRIM(E6243&amp;""),'Référentiel Articles'!$A$2:$F$634,3,FALSE),""))</f>
      </c>
      <c r="E6243" s="74" t="str">
        <v/>
      </c>
      <c r="F6243" s="75">
        <f>IF($E6243="","",IFERROR(VLOOKUP(TRIM(E6243&amp;""),'Référentiel Articles'!$A$2:$F$634,4,FALSE),""))</f>
      </c>
      <c r="G6243" s="76">
        <f>IF($E6243="","",IFERROR(VLOOKUP(TRIM(E6243&amp;""),'Référentiel Articles'!$A$2:$F$634,5,FALSE),""))</f>
      </c>
      <c r="H6243" s="77" t="str">
        <v/>
      </c>
      <c r="I6243" s="76">
        <f>IF($E6243="","",IFERROR(VLOOKUP(TRIM(E6243&amp;""),'Référentiel Articles'!$A$2:$F$634,6,FALSE),""))</f>
      </c>
      <c r="J6243" s="78">
        <f>IF(OR($E6243="",$H6243=""),"",$H6243*$I6243)</f>
      </c>
      <c r="K6243" s="79" t="str">
        <v/>
      </c>
    </row>
    <row r="6244">
      <c r="A6244" s="81" t="str">
        <v/>
      </c>
      <c r="B6244" s="81" t="str">
        <v/>
      </c>
      <c r="C6244" s="83">
        <f>IF($E6244="","",IFERROR(VLOOKUP(TRIM(E6244&amp;""),'Référentiel Articles'!$A$2:$F$634,2,FALSE),""))</f>
      </c>
      <c r="D6244" s="83">
        <f>IF($E6244="","",IFERROR(VLOOKUP(TRIM(E6244&amp;""),'Référentiel Articles'!$A$2:$F$634,3,FALSE),""))</f>
      </c>
      <c r="E6244" s="81" t="str">
        <v/>
      </c>
      <c r="F6244" s="83">
        <f>IF($E6244="","",IFERROR(VLOOKUP(TRIM(E6244&amp;""),'Référentiel Articles'!$A$2:$F$634,4,FALSE),""))</f>
      </c>
      <c r="G6244" s="84">
        <f>IF($E6244="","",IFERROR(VLOOKUP(TRIM(E6244&amp;""),'Référentiel Articles'!$A$2:$F$634,5,FALSE),""))</f>
      </c>
      <c r="H6244" s="85" t="str">
        <v/>
      </c>
      <c r="I6244" s="84">
        <f>IF($E6244="","",IFERROR(VLOOKUP(TRIM(E6244&amp;""),'Référentiel Articles'!$A$2:$F$634,6,FALSE),""))</f>
      </c>
      <c r="J6244" s="90">
        <f>IF(OR($E6244="",$H6244=""),"",$H6244*$I6244)</f>
      </c>
      <c r="K6244" s="87" t="str">
        <v/>
      </c>
    </row>
    <row r="6245">
      <c r="A6245" s="74" t="str">
        <v/>
      </c>
      <c r="B6245" s="74" t="str">
        <v/>
      </c>
      <c r="C6245" s="75">
        <f>IF($E6245="","",IFERROR(VLOOKUP(TRIM(E6245&amp;""),'Référentiel Articles'!$A$2:$F$634,2,FALSE),""))</f>
      </c>
      <c r="D6245" s="75">
        <f>IF($E6245="","",IFERROR(VLOOKUP(TRIM(E6245&amp;""),'Référentiel Articles'!$A$2:$F$634,3,FALSE),""))</f>
      </c>
      <c r="E6245" s="74" t="str">
        <v/>
      </c>
      <c r="F6245" s="75">
        <f>IF($E6245="","",IFERROR(VLOOKUP(TRIM(E6245&amp;""),'Référentiel Articles'!$A$2:$F$634,4,FALSE),""))</f>
      </c>
      <c r="G6245" s="76">
        <f>IF($E6245="","",IFERROR(VLOOKUP(TRIM(E6245&amp;""),'Référentiel Articles'!$A$2:$F$634,5,FALSE),""))</f>
      </c>
      <c r="H6245" s="77" t="str">
        <v/>
      </c>
      <c r="I6245" s="76">
        <f>IF($E6245="","",IFERROR(VLOOKUP(TRIM(E6245&amp;""),'Référentiel Articles'!$A$2:$F$634,6,FALSE),""))</f>
      </c>
      <c r="J6245" s="78">
        <f>IF(OR($E6245="",$H6245=""),"",$H6245*$I6245)</f>
      </c>
      <c r="K6245" s="79" t="str">
        <v/>
      </c>
    </row>
    <row r="6246">
      <c r="A6246" s="81" t="str">
        <v/>
      </c>
      <c r="B6246" s="81" t="str">
        <v/>
      </c>
      <c r="C6246" s="83">
        <f>IF($E6246="","",IFERROR(VLOOKUP(TRIM(E6246&amp;""),'Référentiel Articles'!$A$2:$F$634,2,FALSE),""))</f>
      </c>
      <c r="D6246" s="83">
        <f>IF($E6246="","",IFERROR(VLOOKUP(TRIM(E6246&amp;""),'Référentiel Articles'!$A$2:$F$634,3,FALSE),""))</f>
      </c>
      <c r="E6246" s="81" t="str">
        <v/>
      </c>
      <c r="F6246" s="83">
        <f>IF($E6246="","",IFERROR(VLOOKUP(TRIM(E6246&amp;""),'Référentiel Articles'!$A$2:$F$634,4,FALSE),""))</f>
      </c>
      <c r="G6246" s="84">
        <f>IF($E6246="","",IFERROR(VLOOKUP(TRIM(E6246&amp;""),'Référentiel Articles'!$A$2:$F$634,5,FALSE),""))</f>
      </c>
      <c r="H6246" s="85" t="str">
        <v/>
      </c>
      <c r="I6246" s="84">
        <f>IF($E6246="","",IFERROR(VLOOKUP(TRIM(E6246&amp;""),'Référentiel Articles'!$A$2:$F$634,6,FALSE),""))</f>
      </c>
      <c r="J6246" s="90">
        <f>IF(OR($E6246="",$H6246=""),"",$H6246*$I6246)</f>
      </c>
      <c r="K6246" s="87" t="str">
        <v/>
      </c>
    </row>
    <row r="6247">
      <c r="A6247" s="74" t="str">
        <v/>
      </c>
      <c r="B6247" s="74" t="str">
        <v/>
      </c>
      <c r="C6247" s="75">
        <f>IF($E6247="","",IFERROR(VLOOKUP(TRIM(E6247&amp;""),'Référentiel Articles'!$A$2:$F$634,2,FALSE),""))</f>
      </c>
      <c r="D6247" s="75">
        <f>IF($E6247="","",IFERROR(VLOOKUP(TRIM(E6247&amp;""),'Référentiel Articles'!$A$2:$F$634,3,FALSE),""))</f>
      </c>
      <c r="E6247" s="74" t="str">
        <v/>
      </c>
      <c r="F6247" s="75">
        <f>IF($E6247="","",IFERROR(VLOOKUP(TRIM(E6247&amp;""),'Référentiel Articles'!$A$2:$F$634,4,FALSE),""))</f>
      </c>
      <c r="G6247" s="76">
        <f>IF($E6247="","",IFERROR(VLOOKUP(TRIM(E6247&amp;""),'Référentiel Articles'!$A$2:$F$634,5,FALSE),""))</f>
      </c>
      <c r="H6247" s="77" t="str">
        <v/>
      </c>
      <c r="I6247" s="76">
        <f>IF($E6247="","",IFERROR(VLOOKUP(TRIM(E6247&amp;""),'Référentiel Articles'!$A$2:$F$634,6,FALSE),""))</f>
      </c>
      <c r="J6247" s="78">
        <f>IF(OR($E6247="",$H6247=""),"",$H6247*$I6247)</f>
      </c>
      <c r="K6247" s="79" t="str">
        <v/>
      </c>
    </row>
    <row r="6248">
      <c r="A6248" s="81" t="str">
        <v/>
      </c>
      <c r="B6248" s="81" t="str">
        <v/>
      </c>
      <c r="C6248" s="83">
        <f>IF($E6248="","",IFERROR(VLOOKUP(TRIM(E6248&amp;""),'Référentiel Articles'!$A$2:$F$634,2,FALSE),""))</f>
      </c>
      <c r="D6248" s="83">
        <f>IF($E6248="","",IFERROR(VLOOKUP(TRIM(E6248&amp;""),'Référentiel Articles'!$A$2:$F$634,3,FALSE),""))</f>
      </c>
      <c r="E6248" s="81" t="str">
        <v/>
      </c>
      <c r="F6248" s="83">
        <f>IF($E6248="","",IFERROR(VLOOKUP(TRIM(E6248&amp;""),'Référentiel Articles'!$A$2:$F$634,4,FALSE),""))</f>
      </c>
      <c r="G6248" s="84">
        <f>IF($E6248="","",IFERROR(VLOOKUP(TRIM(E6248&amp;""),'Référentiel Articles'!$A$2:$F$634,5,FALSE),""))</f>
      </c>
      <c r="H6248" s="85" t="str">
        <v/>
      </c>
      <c r="I6248" s="84">
        <f>IF($E6248="","",IFERROR(VLOOKUP(TRIM(E6248&amp;""),'Référentiel Articles'!$A$2:$F$634,6,FALSE),""))</f>
      </c>
      <c r="J6248" s="90">
        <f>IF(OR($E6248="",$H6248=""),"",$H6248*$I6248)</f>
      </c>
      <c r="K6248" s="87" t="str">
        <v/>
      </c>
    </row>
    <row r="6249">
      <c r="A6249" s="74" t="str">
        <v/>
      </c>
      <c r="B6249" s="74" t="str">
        <v/>
      </c>
      <c r="C6249" s="75">
        <f>IF($E6249="","",IFERROR(VLOOKUP(TRIM(E6249&amp;""),'Référentiel Articles'!$A$2:$F$634,2,FALSE),""))</f>
      </c>
      <c r="D6249" s="75">
        <f>IF($E6249="","",IFERROR(VLOOKUP(TRIM(E6249&amp;""),'Référentiel Articles'!$A$2:$F$634,3,FALSE),""))</f>
      </c>
      <c r="E6249" s="74" t="str">
        <v/>
      </c>
      <c r="F6249" s="75">
        <f>IF($E6249="","",IFERROR(VLOOKUP(TRIM(E6249&amp;""),'Référentiel Articles'!$A$2:$F$634,4,FALSE),""))</f>
      </c>
      <c r="G6249" s="76">
        <f>IF($E6249="","",IFERROR(VLOOKUP(TRIM(E6249&amp;""),'Référentiel Articles'!$A$2:$F$634,5,FALSE),""))</f>
      </c>
      <c r="H6249" s="77" t="str">
        <v/>
      </c>
      <c r="I6249" s="76">
        <f>IF($E6249="","",IFERROR(VLOOKUP(TRIM(E6249&amp;""),'Référentiel Articles'!$A$2:$F$634,6,FALSE),""))</f>
      </c>
      <c r="J6249" s="78">
        <f>IF(OR($E6249="",$H6249=""),"",$H6249*$I6249)</f>
      </c>
      <c r="K6249" s="79" t="str">
        <v/>
      </c>
    </row>
    <row r="6250">
      <c r="A6250" s="81" t="str">
        <v/>
      </c>
      <c r="B6250" s="81" t="str">
        <v/>
      </c>
      <c r="C6250" s="83">
        <f>IF($E6250="","",IFERROR(VLOOKUP(TRIM(E6250&amp;""),'Référentiel Articles'!$A$2:$F$634,2,FALSE),""))</f>
      </c>
      <c r="D6250" s="83">
        <f>IF($E6250="","",IFERROR(VLOOKUP(TRIM(E6250&amp;""),'Référentiel Articles'!$A$2:$F$634,3,FALSE),""))</f>
      </c>
      <c r="E6250" s="81" t="str">
        <v/>
      </c>
      <c r="F6250" s="83">
        <f>IF($E6250="","",IFERROR(VLOOKUP(TRIM(E6250&amp;""),'Référentiel Articles'!$A$2:$F$634,4,FALSE),""))</f>
      </c>
      <c r="G6250" s="84">
        <f>IF($E6250="","",IFERROR(VLOOKUP(TRIM(E6250&amp;""),'Référentiel Articles'!$A$2:$F$634,5,FALSE),""))</f>
      </c>
      <c r="H6250" s="85" t="str">
        <v/>
      </c>
      <c r="I6250" s="84">
        <f>IF($E6250="","",IFERROR(VLOOKUP(TRIM(E6250&amp;""),'Référentiel Articles'!$A$2:$F$634,6,FALSE),""))</f>
      </c>
      <c r="J6250" s="90">
        <f>IF(OR($E6250="",$H6250=""),"",$H6250*$I6250)</f>
      </c>
      <c r="K6250" s="87" t="str">
        <v/>
      </c>
    </row>
    <row r="6251">
      <c r="A6251" s="74" t="str">
        <v/>
      </c>
      <c r="B6251" s="74" t="str">
        <v/>
      </c>
      <c r="C6251" s="75">
        <f>IF($E6251="","",IFERROR(VLOOKUP(TRIM(E6251&amp;""),'Référentiel Articles'!$A$2:$F$634,2,FALSE),""))</f>
      </c>
      <c r="D6251" s="75">
        <f>IF($E6251="","",IFERROR(VLOOKUP(TRIM(E6251&amp;""),'Référentiel Articles'!$A$2:$F$634,3,FALSE),""))</f>
      </c>
      <c r="E6251" s="74" t="str">
        <v/>
      </c>
      <c r="F6251" s="75">
        <f>IF($E6251="","",IFERROR(VLOOKUP(TRIM(E6251&amp;""),'Référentiel Articles'!$A$2:$F$634,4,FALSE),""))</f>
      </c>
      <c r="G6251" s="76">
        <f>IF($E6251="","",IFERROR(VLOOKUP(TRIM(E6251&amp;""),'Référentiel Articles'!$A$2:$F$634,5,FALSE),""))</f>
      </c>
      <c r="H6251" s="77" t="str">
        <v/>
      </c>
      <c r="I6251" s="76">
        <f>IF($E6251="","",IFERROR(VLOOKUP(TRIM(E6251&amp;""),'Référentiel Articles'!$A$2:$F$634,6,FALSE),""))</f>
      </c>
      <c r="J6251" s="78">
        <f>IF(OR($E6251="",$H6251=""),"",$H6251*$I6251)</f>
      </c>
      <c r="K6251" s="79" t="str">
        <v/>
      </c>
    </row>
    <row r="6252">
      <c r="A6252" s="81" t="str">
        <v/>
      </c>
      <c r="B6252" s="81" t="str">
        <v/>
      </c>
      <c r="C6252" s="83">
        <f>IF($E6252="","",IFERROR(VLOOKUP(TRIM(E6252&amp;""),'Référentiel Articles'!$A$2:$F$634,2,FALSE),""))</f>
      </c>
      <c r="D6252" s="83">
        <f>IF($E6252="","",IFERROR(VLOOKUP(TRIM(E6252&amp;""),'Référentiel Articles'!$A$2:$F$634,3,FALSE),""))</f>
      </c>
      <c r="E6252" s="81" t="str">
        <v/>
      </c>
      <c r="F6252" s="83">
        <f>IF($E6252="","",IFERROR(VLOOKUP(TRIM(E6252&amp;""),'Référentiel Articles'!$A$2:$F$634,4,FALSE),""))</f>
      </c>
      <c r="G6252" s="84">
        <f>IF($E6252="","",IFERROR(VLOOKUP(TRIM(E6252&amp;""),'Référentiel Articles'!$A$2:$F$634,5,FALSE),""))</f>
      </c>
      <c r="H6252" s="85" t="str">
        <v/>
      </c>
      <c r="I6252" s="84">
        <f>IF($E6252="","",IFERROR(VLOOKUP(TRIM(E6252&amp;""),'Référentiel Articles'!$A$2:$F$634,6,FALSE),""))</f>
      </c>
      <c r="J6252" s="90">
        <f>IF(OR($E6252="",$H6252=""),"",$H6252*$I6252)</f>
      </c>
      <c r="K6252" s="87" t="str">
        <v/>
      </c>
    </row>
    <row r="6253">
      <c r="A6253" s="74" t="str">
        <v/>
      </c>
      <c r="B6253" s="74" t="str">
        <v/>
      </c>
      <c r="C6253" s="75">
        <f>IF($E6253="","",IFERROR(VLOOKUP(TRIM(E6253&amp;""),'Référentiel Articles'!$A$2:$F$634,2,FALSE),""))</f>
      </c>
      <c r="D6253" s="75">
        <f>IF($E6253="","",IFERROR(VLOOKUP(TRIM(E6253&amp;""),'Référentiel Articles'!$A$2:$F$634,3,FALSE),""))</f>
      </c>
      <c r="E6253" s="74" t="str">
        <v/>
      </c>
      <c r="F6253" s="75">
        <f>IF($E6253="","",IFERROR(VLOOKUP(TRIM(E6253&amp;""),'Référentiel Articles'!$A$2:$F$634,4,FALSE),""))</f>
      </c>
      <c r="G6253" s="76">
        <f>IF($E6253="","",IFERROR(VLOOKUP(TRIM(E6253&amp;""),'Référentiel Articles'!$A$2:$F$634,5,FALSE),""))</f>
      </c>
      <c r="H6253" s="77" t="str">
        <v/>
      </c>
      <c r="I6253" s="76">
        <f>IF($E6253="","",IFERROR(VLOOKUP(TRIM(E6253&amp;""),'Référentiel Articles'!$A$2:$F$634,6,FALSE),""))</f>
      </c>
      <c r="J6253" s="78">
        <f>IF(OR($E6253="",$H6253=""),"",$H6253*$I6253)</f>
      </c>
      <c r="K6253" s="79" t="str">
        <v/>
      </c>
    </row>
    <row r="6254">
      <c r="A6254" s="81" t="str">
        <v/>
      </c>
      <c r="B6254" s="81" t="str">
        <v/>
      </c>
      <c r="C6254" s="83">
        <f>IF($E6254="","",IFERROR(VLOOKUP(TRIM(E6254&amp;""),'Référentiel Articles'!$A$2:$F$634,2,FALSE),""))</f>
      </c>
      <c r="D6254" s="83">
        <f>IF($E6254="","",IFERROR(VLOOKUP(TRIM(E6254&amp;""),'Référentiel Articles'!$A$2:$F$634,3,FALSE),""))</f>
      </c>
      <c r="E6254" s="81" t="str">
        <v/>
      </c>
      <c r="F6254" s="83">
        <f>IF($E6254="","",IFERROR(VLOOKUP(TRIM(E6254&amp;""),'Référentiel Articles'!$A$2:$F$634,4,FALSE),""))</f>
      </c>
      <c r="G6254" s="84">
        <f>IF($E6254="","",IFERROR(VLOOKUP(TRIM(E6254&amp;""),'Référentiel Articles'!$A$2:$F$634,5,FALSE),""))</f>
      </c>
      <c r="H6254" s="85" t="str">
        <v/>
      </c>
      <c r="I6254" s="84">
        <f>IF($E6254="","",IFERROR(VLOOKUP(TRIM(E6254&amp;""),'Référentiel Articles'!$A$2:$F$634,6,FALSE),""))</f>
      </c>
      <c r="J6254" s="90">
        <f>IF(OR($E6254="",$H6254=""),"",$H6254*$I6254)</f>
      </c>
      <c r="K6254" s="87" t="str">
        <v/>
      </c>
    </row>
    <row r="6255">
      <c r="A6255" s="74" t="str">
        <v/>
      </c>
      <c r="B6255" s="74" t="str">
        <v/>
      </c>
      <c r="C6255" s="75">
        <f>IF($E6255="","",IFERROR(VLOOKUP(TRIM(E6255&amp;""),'Référentiel Articles'!$A$2:$F$634,2,FALSE),""))</f>
      </c>
      <c r="D6255" s="75">
        <f>IF($E6255="","",IFERROR(VLOOKUP(TRIM(E6255&amp;""),'Référentiel Articles'!$A$2:$F$634,3,FALSE),""))</f>
      </c>
      <c r="E6255" s="74" t="str">
        <v/>
      </c>
      <c r="F6255" s="75">
        <f>IF($E6255="","",IFERROR(VLOOKUP(TRIM(E6255&amp;""),'Référentiel Articles'!$A$2:$F$634,4,FALSE),""))</f>
      </c>
      <c r="G6255" s="76">
        <f>IF($E6255="","",IFERROR(VLOOKUP(TRIM(E6255&amp;""),'Référentiel Articles'!$A$2:$F$634,5,FALSE),""))</f>
      </c>
      <c r="H6255" s="77" t="str">
        <v/>
      </c>
      <c r="I6255" s="76">
        <f>IF($E6255="","",IFERROR(VLOOKUP(TRIM(E6255&amp;""),'Référentiel Articles'!$A$2:$F$634,6,FALSE),""))</f>
      </c>
      <c r="J6255" s="78">
        <f>IF(OR($E6255="",$H6255=""),"",$H6255*$I6255)</f>
      </c>
      <c r="K6255" s="79" t="str">
        <v/>
      </c>
    </row>
    <row r="6256">
      <c r="A6256" s="81" t="str">
        <v/>
      </c>
      <c r="B6256" s="81" t="str">
        <v/>
      </c>
      <c r="C6256" s="83">
        <f>IF($E6256="","",IFERROR(VLOOKUP(TRIM(E6256&amp;""),'Référentiel Articles'!$A$2:$F$634,2,FALSE),""))</f>
      </c>
      <c r="D6256" s="83">
        <f>IF($E6256="","",IFERROR(VLOOKUP(TRIM(E6256&amp;""),'Référentiel Articles'!$A$2:$F$634,3,FALSE),""))</f>
      </c>
      <c r="E6256" s="81" t="str">
        <v/>
      </c>
      <c r="F6256" s="83">
        <f>IF($E6256="","",IFERROR(VLOOKUP(TRIM(E6256&amp;""),'Référentiel Articles'!$A$2:$F$634,4,FALSE),""))</f>
      </c>
      <c r="G6256" s="84">
        <f>IF($E6256="","",IFERROR(VLOOKUP(TRIM(E6256&amp;""),'Référentiel Articles'!$A$2:$F$634,5,FALSE),""))</f>
      </c>
      <c r="H6256" s="85" t="str">
        <v/>
      </c>
      <c r="I6256" s="84">
        <f>IF($E6256="","",IFERROR(VLOOKUP(TRIM(E6256&amp;""),'Référentiel Articles'!$A$2:$F$634,6,FALSE),""))</f>
      </c>
      <c r="J6256" s="90">
        <f>IF(OR($E6256="",$H6256=""),"",$H6256*$I6256)</f>
      </c>
      <c r="K6256" s="87" t="str">
        <v/>
      </c>
    </row>
    <row r="6257">
      <c r="A6257" s="74" t="str">
        <v/>
      </c>
      <c r="B6257" s="74" t="str">
        <v/>
      </c>
      <c r="C6257" s="75">
        <f>IF($E6257="","",IFERROR(VLOOKUP(TRIM(E6257&amp;""),'Référentiel Articles'!$A$2:$F$634,2,FALSE),""))</f>
      </c>
      <c r="D6257" s="75">
        <f>IF($E6257="","",IFERROR(VLOOKUP(TRIM(E6257&amp;""),'Référentiel Articles'!$A$2:$F$634,3,FALSE),""))</f>
      </c>
      <c r="E6257" s="74" t="str">
        <v/>
      </c>
      <c r="F6257" s="75">
        <f>IF($E6257="","",IFERROR(VLOOKUP(TRIM(E6257&amp;""),'Référentiel Articles'!$A$2:$F$634,4,FALSE),""))</f>
      </c>
      <c r="G6257" s="76">
        <f>IF($E6257="","",IFERROR(VLOOKUP(TRIM(E6257&amp;""),'Référentiel Articles'!$A$2:$F$634,5,FALSE),""))</f>
      </c>
      <c r="H6257" s="77" t="str">
        <v/>
      </c>
      <c r="I6257" s="76">
        <f>IF($E6257="","",IFERROR(VLOOKUP(TRIM(E6257&amp;""),'Référentiel Articles'!$A$2:$F$634,6,FALSE),""))</f>
      </c>
      <c r="J6257" s="78">
        <f>IF(OR($E6257="",$H6257=""),"",$H6257*$I6257)</f>
      </c>
      <c r="K6257" s="79" t="str">
        <v/>
      </c>
    </row>
    <row r="6258">
      <c r="A6258" s="81" t="str">
        <v/>
      </c>
      <c r="B6258" s="81" t="str">
        <v/>
      </c>
      <c r="C6258" s="83">
        <f>IF($E6258="","",IFERROR(VLOOKUP(TRIM(E6258&amp;""),'Référentiel Articles'!$A$2:$F$634,2,FALSE),""))</f>
      </c>
      <c r="D6258" s="83">
        <f>IF($E6258="","",IFERROR(VLOOKUP(TRIM(E6258&amp;""),'Référentiel Articles'!$A$2:$F$634,3,FALSE),""))</f>
      </c>
      <c r="E6258" s="81" t="str">
        <v/>
      </c>
      <c r="F6258" s="83">
        <f>IF($E6258="","",IFERROR(VLOOKUP(TRIM(E6258&amp;""),'Référentiel Articles'!$A$2:$F$634,4,FALSE),""))</f>
      </c>
      <c r="G6258" s="84">
        <f>IF($E6258="","",IFERROR(VLOOKUP(TRIM(E6258&amp;""),'Référentiel Articles'!$A$2:$F$634,5,FALSE),""))</f>
      </c>
      <c r="H6258" s="85" t="str">
        <v/>
      </c>
      <c r="I6258" s="84">
        <f>IF($E6258="","",IFERROR(VLOOKUP(TRIM(E6258&amp;""),'Référentiel Articles'!$A$2:$F$634,6,FALSE),""))</f>
      </c>
      <c r="J6258" s="90">
        <f>IF(OR($E6258="",$H6258=""),"",$H6258*$I6258)</f>
      </c>
      <c r="K6258" s="87" t="str">
        <v/>
      </c>
    </row>
    <row r="6259">
      <c r="A6259" s="74" t="str">
        <v/>
      </c>
      <c r="B6259" s="74" t="str">
        <v/>
      </c>
      <c r="C6259" s="75">
        <f>IF($E6259="","",IFERROR(VLOOKUP(TRIM(E6259&amp;""),'Référentiel Articles'!$A$2:$F$634,2,FALSE),""))</f>
      </c>
      <c r="D6259" s="75">
        <f>IF($E6259="","",IFERROR(VLOOKUP(TRIM(E6259&amp;""),'Référentiel Articles'!$A$2:$F$634,3,FALSE),""))</f>
      </c>
      <c r="E6259" s="74" t="str">
        <v/>
      </c>
      <c r="F6259" s="75">
        <f>IF($E6259="","",IFERROR(VLOOKUP(TRIM(E6259&amp;""),'Référentiel Articles'!$A$2:$F$634,4,FALSE),""))</f>
      </c>
      <c r="G6259" s="76">
        <f>IF($E6259="","",IFERROR(VLOOKUP(TRIM(E6259&amp;""),'Référentiel Articles'!$A$2:$F$634,5,FALSE),""))</f>
      </c>
      <c r="H6259" s="77" t="str">
        <v/>
      </c>
      <c r="I6259" s="76">
        <f>IF($E6259="","",IFERROR(VLOOKUP(TRIM(E6259&amp;""),'Référentiel Articles'!$A$2:$F$634,6,FALSE),""))</f>
      </c>
      <c r="J6259" s="78">
        <f>IF(OR($E6259="",$H6259=""),"",$H6259*$I6259)</f>
      </c>
      <c r="K6259" s="79" t="str">
        <v/>
      </c>
    </row>
    <row r="6260">
      <c r="A6260" s="81" t="str">
        <v/>
      </c>
      <c r="B6260" s="81" t="str">
        <v/>
      </c>
      <c r="C6260" s="83">
        <f>IF($E6260="","",IFERROR(VLOOKUP(TRIM(E6260&amp;""),'Référentiel Articles'!$A$2:$F$634,2,FALSE),""))</f>
      </c>
      <c r="D6260" s="83">
        <f>IF($E6260="","",IFERROR(VLOOKUP(TRIM(E6260&amp;""),'Référentiel Articles'!$A$2:$F$634,3,FALSE),""))</f>
      </c>
      <c r="E6260" s="81" t="str">
        <v/>
      </c>
      <c r="F6260" s="83">
        <f>IF($E6260="","",IFERROR(VLOOKUP(TRIM(E6260&amp;""),'Référentiel Articles'!$A$2:$F$634,4,FALSE),""))</f>
      </c>
      <c r="G6260" s="84">
        <f>IF($E6260="","",IFERROR(VLOOKUP(TRIM(E6260&amp;""),'Référentiel Articles'!$A$2:$F$634,5,FALSE),""))</f>
      </c>
      <c r="H6260" s="85" t="str">
        <v/>
      </c>
      <c r="I6260" s="84">
        <f>IF($E6260="","",IFERROR(VLOOKUP(TRIM(E6260&amp;""),'Référentiel Articles'!$A$2:$F$634,6,FALSE),""))</f>
      </c>
      <c r="J6260" s="90">
        <f>IF(OR($E6260="",$H6260=""),"",$H6260*$I6260)</f>
      </c>
      <c r="K6260" s="87" t="str">
        <v/>
      </c>
    </row>
    <row r="6261">
      <c r="A6261" s="74" t="str">
        <v/>
      </c>
      <c r="B6261" s="74" t="str">
        <v/>
      </c>
      <c r="C6261" s="75">
        <f>IF($E6261="","",IFERROR(VLOOKUP(TRIM(E6261&amp;""),'Référentiel Articles'!$A$2:$F$634,2,FALSE),""))</f>
      </c>
      <c r="D6261" s="75">
        <f>IF($E6261="","",IFERROR(VLOOKUP(TRIM(E6261&amp;""),'Référentiel Articles'!$A$2:$F$634,3,FALSE),""))</f>
      </c>
      <c r="E6261" s="74" t="str">
        <v/>
      </c>
      <c r="F6261" s="75">
        <f>IF($E6261="","",IFERROR(VLOOKUP(TRIM(E6261&amp;""),'Référentiel Articles'!$A$2:$F$634,4,FALSE),""))</f>
      </c>
      <c r="G6261" s="76">
        <f>IF($E6261="","",IFERROR(VLOOKUP(TRIM(E6261&amp;""),'Référentiel Articles'!$A$2:$F$634,5,FALSE),""))</f>
      </c>
      <c r="H6261" s="77" t="str">
        <v/>
      </c>
      <c r="I6261" s="76">
        <f>IF($E6261="","",IFERROR(VLOOKUP(TRIM(E6261&amp;""),'Référentiel Articles'!$A$2:$F$634,6,FALSE),""))</f>
      </c>
      <c r="J6261" s="78">
        <f>IF(OR($E6261="",$H6261=""),"",$H6261*$I6261)</f>
      </c>
      <c r="K6261" s="79" t="str">
        <v/>
      </c>
    </row>
    <row r="6262">
      <c r="A6262" s="81" t="str">
        <v/>
      </c>
      <c r="B6262" s="81" t="str">
        <v/>
      </c>
      <c r="C6262" s="83">
        <f>IF($E6262="","",IFERROR(VLOOKUP(TRIM(E6262&amp;""),'Référentiel Articles'!$A$2:$F$634,2,FALSE),""))</f>
      </c>
      <c r="D6262" s="83">
        <f>IF($E6262="","",IFERROR(VLOOKUP(TRIM(E6262&amp;""),'Référentiel Articles'!$A$2:$F$634,3,FALSE),""))</f>
      </c>
      <c r="E6262" s="81" t="str">
        <v/>
      </c>
      <c r="F6262" s="83">
        <f>IF($E6262="","",IFERROR(VLOOKUP(TRIM(E6262&amp;""),'Référentiel Articles'!$A$2:$F$634,4,FALSE),""))</f>
      </c>
      <c r="G6262" s="84">
        <f>IF($E6262="","",IFERROR(VLOOKUP(TRIM(E6262&amp;""),'Référentiel Articles'!$A$2:$F$634,5,FALSE),""))</f>
      </c>
      <c r="H6262" s="85" t="str">
        <v/>
      </c>
      <c r="I6262" s="84">
        <f>IF($E6262="","",IFERROR(VLOOKUP(TRIM(E6262&amp;""),'Référentiel Articles'!$A$2:$F$634,6,FALSE),""))</f>
      </c>
      <c r="J6262" s="90">
        <f>IF(OR($E6262="",$H6262=""),"",$H6262*$I6262)</f>
      </c>
      <c r="K6262" s="87" t="str">
        <v/>
      </c>
    </row>
    <row r="6263">
      <c r="A6263" s="74" t="str">
        <v/>
      </c>
      <c r="B6263" s="74" t="str">
        <v/>
      </c>
      <c r="C6263" s="75">
        <f>IF($E6263="","",IFERROR(VLOOKUP(TRIM(E6263&amp;""),'Référentiel Articles'!$A$2:$F$634,2,FALSE),""))</f>
      </c>
      <c r="D6263" s="75">
        <f>IF($E6263="","",IFERROR(VLOOKUP(TRIM(E6263&amp;""),'Référentiel Articles'!$A$2:$F$634,3,FALSE),""))</f>
      </c>
      <c r="E6263" s="74" t="str">
        <v/>
      </c>
      <c r="F6263" s="75">
        <f>IF($E6263="","",IFERROR(VLOOKUP(TRIM(E6263&amp;""),'Référentiel Articles'!$A$2:$F$634,4,FALSE),""))</f>
      </c>
      <c r="G6263" s="76">
        <f>IF($E6263="","",IFERROR(VLOOKUP(TRIM(E6263&amp;""),'Référentiel Articles'!$A$2:$F$634,5,FALSE),""))</f>
      </c>
      <c r="H6263" s="77" t="str">
        <v/>
      </c>
      <c r="I6263" s="76">
        <f>IF($E6263="","",IFERROR(VLOOKUP(TRIM(E6263&amp;""),'Référentiel Articles'!$A$2:$F$634,6,FALSE),""))</f>
      </c>
      <c r="J6263" s="78">
        <f>IF(OR($E6263="",$H6263=""),"",$H6263*$I6263)</f>
      </c>
      <c r="K6263" s="79" t="str">
        <v/>
      </c>
    </row>
    <row r="6264">
      <c r="A6264" s="81" t="str">
        <v/>
      </c>
      <c r="B6264" s="81" t="str">
        <v/>
      </c>
      <c r="C6264" s="83">
        <f>IF($E6264="","",IFERROR(VLOOKUP(TRIM(E6264&amp;""),'Référentiel Articles'!$A$2:$F$634,2,FALSE),""))</f>
      </c>
      <c r="D6264" s="83">
        <f>IF($E6264="","",IFERROR(VLOOKUP(TRIM(E6264&amp;""),'Référentiel Articles'!$A$2:$F$634,3,FALSE),""))</f>
      </c>
      <c r="E6264" s="81" t="str">
        <v/>
      </c>
      <c r="F6264" s="83">
        <f>IF($E6264="","",IFERROR(VLOOKUP(TRIM(E6264&amp;""),'Référentiel Articles'!$A$2:$F$634,4,FALSE),""))</f>
      </c>
      <c r="G6264" s="84">
        <f>IF($E6264="","",IFERROR(VLOOKUP(TRIM(E6264&amp;""),'Référentiel Articles'!$A$2:$F$634,5,FALSE),""))</f>
      </c>
      <c r="H6264" s="85" t="str">
        <v/>
      </c>
      <c r="I6264" s="84">
        <f>IF($E6264="","",IFERROR(VLOOKUP(TRIM(E6264&amp;""),'Référentiel Articles'!$A$2:$F$634,6,FALSE),""))</f>
      </c>
      <c r="J6264" s="90">
        <f>IF(OR($E6264="",$H6264=""),"",$H6264*$I6264)</f>
      </c>
      <c r="K6264" s="87" t="str">
        <v/>
      </c>
    </row>
    <row r="6265">
      <c r="A6265" s="74" t="str">
        <v/>
      </c>
      <c r="B6265" s="74" t="str">
        <v/>
      </c>
      <c r="C6265" s="75">
        <f>IF($E6265="","",IFERROR(VLOOKUP(TRIM(E6265&amp;""),'Référentiel Articles'!$A$2:$F$634,2,FALSE),""))</f>
      </c>
      <c r="D6265" s="75">
        <f>IF($E6265="","",IFERROR(VLOOKUP(TRIM(E6265&amp;""),'Référentiel Articles'!$A$2:$F$634,3,FALSE),""))</f>
      </c>
      <c r="E6265" s="74" t="str">
        <v/>
      </c>
      <c r="F6265" s="75">
        <f>IF($E6265="","",IFERROR(VLOOKUP(TRIM(E6265&amp;""),'Référentiel Articles'!$A$2:$F$634,4,FALSE),""))</f>
      </c>
      <c r="G6265" s="76">
        <f>IF($E6265="","",IFERROR(VLOOKUP(TRIM(E6265&amp;""),'Référentiel Articles'!$A$2:$F$634,5,FALSE),""))</f>
      </c>
      <c r="H6265" s="77" t="str">
        <v/>
      </c>
      <c r="I6265" s="76">
        <f>IF($E6265="","",IFERROR(VLOOKUP(TRIM(E6265&amp;""),'Référentiel Articles'!$A$2:$F$634,6,FALSE),""))</f>
      </c>
      <c r="J6265" s="78">
        <f>IF(OR($E6265="",$H6265=""),"",$H6265*$I6265)</f>
      </c>
      <c r="K6265" s="79" t="str">
        <v/>
      </c>
    </row>
    <row r="6266">
      <c r="A6266" s="81" t="str">
        <v/>
      </c>
      <c r="B6266" s="81" t="str">
        <v/>
      </c>
      <c r="C6266" s="83">
        <f>IF($E6266="","",IFERROR(VLOOKUP(TRIM(E6266&amp;""),'Référentiel Articles'!$A$2:$F$634,2,FALSE),""))</f>
      </c>
      <c r="D6266" s="83">
        <f>IF($E6266="","",IFERROR(VLOOKUP(TRIM(E6266&amp;""),'Référentiel Articles'!$A$2:$F$634,3,FALSE),""))</f>
      </c>
      <c r="E6266" s="81" t="str">
        <v/>
      </c>
      <c r="F6266" s="83">
        <f>IF($E6266="","",IFERROR(VLOOKUP(TRIM(E6266&amp;""),'Référentiel Articles'!$A$2:$F$634,4,FALSE),""))</f>
      </c>
      <c r="G6266" s="84">
        <f>IF($E6266="","",IFERROR(VLOOKUP(TRIM(E6266&amp;""),'Référentiel Articles'!$A$2:$F$634,5,FALSE),""))</f>
      </c>
      <c r="H6266" s="85" t="str">
        <v/>
      </c>
      <c r="I6266" s="84">
        <f>IF($E6266="","",IFERROR(VLOOKUP(TRIM(E6266&amp;""),'Référentiel Articles'!$A$2:$F$634,6,FALSE),""))</f>
      </c>
      <c r="J6266" s="90">
        <f>IF(OR($E6266="",$H6266=""),"",$H6266*$I6266)</f>
      </c>
      <c r="K6266" s="87" t="str">
        <v/>
      </c>
    </row>
    <row r="6267">
      <c r="A6267" s="74" t="str">
        <v/>
      </c>
      <c r="B6267" s="74" t="str">
        <v/>
      </c>
      <c r="C6267" s="75">
        <f>IF($E6267="","",IFERROR(VLOOKUP(TRIM(E6267&amp;""),'Référentiel Articles'!$A$2:$F$634,2,FALSE),""))</f>
      </c>
      <c r="D6267" s="75">
        <f>IF($E6267="","",IFERROR(VLOOKUP(TRIM(E6267&amp;""),'Référentiel Articles'!$A$2:$F$634,3,FALSE),""))</f>
      </c>
      <c r="E6267" s="74" t="str">
        <v/>
      </c>
      <c r="F6267" s="75">
        <f>IF($E6267="","",IFERROR(VLOOKUP(TRIM(E6267&amp;""),'Référentiel Articles'!$A$2:$F$634,4,FALSE),""))</f>
      </c>
      <c r="G6267" s="76">
        <f>IF($E6267="","",IFERROR(VLOOKUP(TRIM(E6267&amp;""),'Référentiel Articles'!$A$2:$F$634,5,FALSE),""))</f>
      </c>
      <c r="H6267" s="77" t="str">
        <v/>
      </c>
      <c r="I6267" s="76">
        <f>IF($E6267="","",IFERROR(VLOOKUP(TRIM(E6267&amp;""),'Référentiel Articles'!$A$2:$F$634,6,FALSE),""))</f>
      </c>
      <c r="J6267" s="78">
        <f>IF(OR($E6267="",$H6267=""),"",$H6267*$I6267)</f>
      </c>
      <c r="K6267" s="79" t="str">
        <v/>
      </c>
    </row>
    <row r="6268">
      <c r="A6268" s="81" t="str">
        <v/>
      </c>
      <c r="B6268" s="81" t="str">
        <v/>
      </c>
      <c r="C6268" s="83">
        <f>IF($E6268="","",IFERROR(VLOOKUP(TRIM(E6268&amp;""),'Référentiel Articles'!$A$2:$F$634,2,FALSE),""))</f>
      </c>
      <c r="D6268" s="83">
        <f>IF($E6268="","",IFERROR(VLOOKUP(TRIM(E6268&amp;""),'Référentiel Articles'!$A$2:$F$634,3,FALSE),""))</f>
      </c>
      <c r="E6268" s="81" t="str">
        <v/>
      </c>
      <c r="F6268" s="83">
        <f>IF($E6268="","",IFERROR(VLOOKUP(TRIM(E6268&amp;""),'Référentiel Articles'!$A$2:$F$634,4,FALSE),""))</f>
      </c>
      <c r="G6268" s="84">
        <f>IF($E6268="","",IFERROR(VLOOKUP(TRIM(E6268&amp;""),'Référentiel Articles'!$A$2:$F$634,5,FALSE),""))</f>
      </c>
      <c r="H6268" s="85" t="str">
        <v/>
      </c>
      <c r="I6268" s="84">
        <f>IF($E6268="","",IFERROR(VLOOKUP(TRIM(E6268&amp;""),'Référentiel Articles'!$A$2:$F$634,6,FALSE),""))</f>
      </c>
      <c r="J6268" s="90">
        <f>IF(OR($E6268="",$H6268=""),"",$H6268*$I6268)</f>
      </c>
      <c r="K6268" s="87" t="str">
        <v/>
      </c>
    </row>
    <row r="6269">
      <c r="A6269" s="74" t="str">
        <v/>
      </c>
      <c r="B6269" s="74" t="str">
        <v/>
      </c>
      <c r="C6269" s="75">
        <f>IF($E6269="","",IFERROR(VLOOKUP(TRIM(E6269&amp;""),'Référentiel Articles'!$A$2:$F$634,2,FALSE),""))</f>
      </c>
      <c r="D6269" s="75">
        <f>IF($E6269="","",IFERROR(VLOOKUP(TRIM(E6269&amp;""),'Référentiel Articles'!$A$2:$F$634,3,FALSE),""))</f>
      </c>
      <c r="E6269" s="74" t="str">
        <v/>
      </c>
      <c r="F6269" s="75">
        <f>IF($E6269="","",IFERROR(VLOOKUP(TRIM(E6269&amp;""),'Référentiel Articles'!$A$2:$F$634,4,FALSE),""))</f>
      </c>
      <c r="G6269" s="76">
        <f>IF($E6269="","",IFERROR(VLOOKUP(TRIM(E6269&amp;""),'Référentiel Articles'!$A$2:$F$634,5,FALSE),""))</f>
      </c>
      <c r="H6269" s="77" t="str">
        <v/>
      </c>
      <c r="I6269" s="76">
        <f>IF($E6269="","",IFERROR(VLOOKUP(TRIM(E6269&amp;""),'Référentiel Articles'!$A$2:$F$634,6,FALSE),""))</f>
      </c>
      <c r="J6269" s="78">
        <f>IF(OR($E6269="",$H6269=""),"",$H6269*$I6269)</f>
      </c>
      <c r="K6269" s="79" t="str">
        <v/>
      </c>
    </row>
    <row r="6270">
      <c r="A6270" s="81" t="str">
        <v/>
      </c>
      <c r="B6270" s="81" t="str">
        <v/>
      </c>
      <c r="C6270" s="83">
        <f>IF($E6270="","",IFERROR(VLOOKUP(TRIM(E6270&amp;""),'Référentiel Articles'!$A$2:$F$634,2,FALSE),""))</f>
      </c>
      <c r="D6270" s="83">
        <f>IF($E6270="","",IFERROR(VLOOKUP(TRIM(E6270&amp;""),'Référentiel Articles'!$A$2:$F$634,3,FALSE),""))</f>
      </c>
      <c r="E6270" s="81" t="str">
        <v/>
      </c>
      <c r="F6270" s="83">
        <f>IF($E6270="","",IFERROR(VLOOKUP(TRIM(E6270&amp;""),'Référentiel Articles'!$A$2:$F$634,4,FALSE),""))</f>
      </c>
      <c r="G6270" s="84">
        <f>IF($E6270="","",IFERROR(VLOOKUP(TRIM(E6270&amp;""),'Référentiel Articles'!$A$2:$F$634,5,FALSE),""))</f>
      </c>
      <c r="H6270" s="85" t="str">
        <v/>
      </c>
      <c r="I6270" s="84">
        <f>IF($E6270="","",IFERROR(VLOOKUP(TRIM(E6270&amp;""),'Référentiel Articles'!$A$2:$F$634,6,FALSE),""))</f>
      </c>
      <c r="J6270" s="90">
        <f>IF(OR($E6270="",$H6270=""),"",$H6270*$I6270)</f>
      </c>
      <c r="K6270" s="87" t="str">
        <v/>
      </c>
    </row>
    <row r="6271">
      <c r="A6271" s="74" t="str">
        <v/>
      </c>
      <c r="B6271" s="74" t="str">
        <v/>
      </c>
      <c r="C6271" s="75">
        <f>IF($E6271="","",IFERROR(VLOOKUP(TRIM(E6271&amp;""),'Référentiel Articles'!$A$2:$F$634,2,FALSE),""))</f>
      </c>
      <c r="D6271" s="75">
        <f>IF($E6271="","",IFERROR(VLOOKUP(TRIM(E6271&amp;""),'Référentiel Articles'!$A$2:$F$634,3,FALSE),""))</f>
      </c>
      <c r="E6271" s="74" t="str">
        <v/>
      </c>
      <c r="F6271" s="75">
        <f>IF($E6271="","",IFERROR(VLOOKUP(TRIM(E6271&amp;""),'Référentiel Articles'!$A$2:$F$634,4,FALSE),""))</f>
      </c>
      <c r="G6271" s="76">
        <f>IF($E6271="","",IFERROR(VLOOKUP(TRIM(E6271&amp;""),'Référentiel Articles'!$A$2:$F$634,5,FALSE),""))</f>
      </c>
      <c r="H6271" s="77" t="str">
        <v/>
      </c>
      <c r="I6271" s="76">
        <f>IF($E6271="","",IFERROR(VLOOKUP(TRIM(E6271&amp;""),'Référentiel Articles'!$A$2:$F$634,6,FALSE),""))</f>
      </c>
      <c r="J6271" s="78">
        <f>IF(OR($E6271="",$H6271=""),"",$H6271*$I6271)</f>
      </c>
      <c r="K6271" s="79" t="str">
        <v/>
      </c>
    </row>
    <row r="6272">
      <c r="A6272" s="81" t="str">
        <v/>
      </c>
      <c r="B6272" s="81" t="str">
        <v/>
      </c>
      <c r="C6272" s="83">
        <f>IF($E6272="","",IFERROR(VLOOKUP(TRIM(E6272&amp;""),'Référentiel Articles'!$A$2:$F$634,2,FALSE),""))</f>
      </c>
      <c r="D6272" s="83">
        <f>IF($E6272="","",IFERROR(VLOOKUP(TRIM(E6272&amp;""),'Référentiel Articles'!$A$2:$F$634,3,FALSE),""))</f>
      </c>
      <c r="E6272" s="81" t="str">
        <v/>
      </c>
      <c r="F6272" s="83">
        <f>IF($E6272="","",IFERROR(VLOOKUP(TRIM(E6272&amp;""),'Référentiel Articles'!$A$2:$F$634,4,FALSE),""))</f>
      </c>
      <c r="G6272" s="84">
        <f>IF($E6272="","",IFERROR(VLOOKUP(TRIM(E6272&amp;""),'Référentiel Articles'!$A$2:$F$634,5,FALSE),""))</f>
      </c>
      <c r="H6272" s="85" t="str">
        <v/>
      </c>
      <c r="I6272" s="84">
        <f>IF($E6272="","",IFERROR(VLOOKUP(TRIM(E6272&amp;""),'Référentiel Articles'!$A$2:$F$634,6,FALSE),""))</f>
      </c>
      <c r="J6272" s="90">
        <f>IF(OR($E6272="",$H6272=""),"",$H6272*$I6272)</f>
      </c>
      <c r="K6272" s="87" t="str">
        <v/>
      </c>
    </row>
    <row r="6273">
      <c r="A6273" s="74" t="str">
        <v/>
      </c>
      <c r="B6273" s="74" t="str">
        <v/>
      </c>
      <c r="C6273" s="75">
        <f>IF($E6273="","",IFERROR(VLOOKUP(TRIM(E6273&amp;""),'Référentiel Articles'!$A$2:$F$634,2,FALSE),""))</f>
      </c>
      <c r="D6273" s="75">
        <f>IF($E6273="","",IFERROR(VLOOKUP(TRIM(E6273&amp;""),'Référentiel Articles'!$A$2:$F$634,3,FALSE),""))</f>
      </c>
      <c r="E6273" s="74" t="str">
        <v/>
      </c>
      <c r="F6273" s="75">
        <f>IF($E6273="","",IFERROR(VLOOKUP(TRIM(E6273&amp;""),'Référentiel Articles'!$A$2:$F$634,4,FALSE),""))</f>
      </c>
      <c r="G6273" s="76">
        <f>IF($E6273="","",IFERROR(VLOOKUP(TRIM(E6273&amp;""),'Référentiel Articles'!$A$2:$F$634,5,FALSE),""))</f>
      </c>
      <c r="H6273" s="77" t="str">
        <v/>
      </c>
      <c r="I6273" s="76">
        <f>IF($E6273="","",IFERROR(VLOOKUP(TRIM(E6273&amp;""),'Référentiel Articles'!$A$2:$F$634,6,FALSE),""))</f>
      </c>
      <c r="J6273" s="78">
        <f>IF(OR($E6273="",$H6273=""),"",$H6273*$I6273)</f>
      </c>
      <c r="K6273" s="79" t="str">
        <v/>
      </c>
    </row>
    <row r="6274">
      <c r="A6274" s="81" t="str">
        <v/>
      </c>
      <c r="B6274" s="81" t="str">
        <v/>
      </c>
      <c r="C6274" s="83">
        <f>IF($E6274="","",IFERROR(VLOOKUP(TRIM(E6274&amp;""),'Référentiel Articles'!$A$2:$F$634,2,FALSE),""))</f>
      </c>
      <c r="D6274" s="83">
        <f>IF($E6274="","",IFERROR(VLOOKUP(TRIM(E6274&amp;""),'Référentiel Articles'!$A$2:$F$634,3,FALSE),""))</f>
      </c>
      <c r="E6274" s="81" t="str">
        <v/>
      </c>
      <c r="F6274" s="83">
        <f>IF($E6274="","",IFERROR(VLOOKUP(TRIM(E6274&amp;""),'Référentiel Articles'!$A$2:$F$634,4,FALSE),""))</f>
      </c>
      <c r="G6274" s="84">
        <f>IF($E6274="","",IFERROR(VLOOKUP(TRIM(E6274&amp;""),'Référentiel Articles'!$A$2:$F$634,5,FALSE),""))</f>
      </c>
      <c r="H6274" s="85" t="str">
        <v/>
      </c>
      <c r="I6274" s="84">
        <f>IF($E6274="","",IFERROR(VLOOKUP(TRIM(E6274&amp;""),'Référentiel Articles'!$A$2:$F$634,6,FALSE),""))</f>
      </c>
      <c r="J6274" s="90">
        <f>IF(OR($E6274="",$H6274=""),"",$H6274*$I6274)</f>
      </c>
      <c r="K6274" s="87" t="str">
        <v/>
      </c>
    </row>
    <row r="6275">
      <c r="A6275" s="74" t="str">
        <v/>
      </c>
      <c r="B6275" s="74" t="str">
        <v/>
      </c>
      <c r="C6275" s="75">
        <f>IF($E6275="","",IFERROR(VLOOKUP(TRIM(E6275&amp;""),'Référentiel Articles'!$A$2:$F$634,2,FALSE),""))</f>
      </c>
      <c r="D6275" s="75">
        <f>IF($E6275="","",IFERROR(VLOOKUP(TRIM(E6275&amp;""),'Référentiel Articles'!$A$2:$F$634,3,FALSE),""))</f>
      </c>
      <c r="E6275" s="74" t="str">
        <v/>
      </c>
      <c r="F6275" s="75">
        <f>IF($E6275="","",IFERROR(VLOOKUP(TRIM(E6275&amp;""),'Référentiel Articles'!$A$2:$F$634,4,FALSE),""))</f>
      </c>
      <c r="G6275" s="76">
        <f>IF($E6275="","",IFERROR(VLOOKUP(TRIM(E6275&amp;""),'Référentiel Articles'!$A$2:$F$634,5,FALSE),""))</f>
      </c>
      <c r="H6275" s="77" t="str">
        <v/>
      </c>
      <c r="I6275" s="76">
        <f>IF($E6275="","",IFERROR(VLOOKUP(TRIM(E6275&amp;""),'Référentiel Articles'!$A$2:$F$634,6,FALSE),""))</f>
      </c>
      <c r="J6275" s="78">
        <f>IF(OR($E6275="",$H6275=""),"",$H6275*$I6275)</f>
      </c>
      <c r="K6275" s="79" t="str">
        <v/>
      </c>
    </row>
    <row r="6276">
      <c r="A6276" s="81" t="str">
        <v/>
      </c>
      <c r="B6276" s="81" t="str">
        <v/>
      </c>
      <c r="C6276" s="83">
        <f>IF($E6276="","",IFERROR(VLOOKUP(TRIM(E6276&amp;""),'Référentiel Articles'!$A$2:$F$634,2,FALSE),""))</f>
      </c>
      <c r="D6276" s="83">
        <f>IF($E6276="","",IFERROR(VLOOKUP(TRIM(E6276&amp;""),'Référentiel Articles'!$A$2:$F$634,3,FALSE),""))</f>
      </c>
      <c r="E6276" s="81" t="str">
        <v/>
      </c>
      <c r="F6276" s="83">
        <f>IF($E6276="","",IFERROR(VLOOKUP(TRIM(E6276&amp;""),'Référentiel Articles'!$A$2:$F$634,4,FALSE),""))</f>
      </c>
      <c r="G6276" s="84">
        <f>IF($E6276="","",IFERROR(VLOOKUP(TRIM(E6276&amp;""),'Référentiel Articles'!$A$2:$F$634,5,FALSE),""))</f>
      </c>
      <c r="H6276" s="85" t="str">
        <v/>
      </c>
      <c r="I6276" s="84">
        <f>IF($E6276="","",IFERROR(VLOOKUP(TRIM(E6276&amp;""),'Référentiel Articles'!$A$2:$F$634,6,FALSE),""))</f>
      </c>
      <c r="J6276" s="90">
        <f>IF(OR($E6276="",$H6276=""),"",$H6276*$I6276)</f>
      </c>
      <c r="K6276" s="87" t="str">
        <v/>
      </c>
    </row>
    <row r="6277">
      <c r="A6277" s="74" t="str">
        <v/>
      </c>
      <c r="B6277" s="74" t="str">
        <v/>
      </c>
      <c r="C6277" s="75">
        <f>IF($E6277="","",IFERROR(VLOOKUP(TRIM(E6277&amp;""),'Référentiel Articles'!$A$2:$F$634,2,FALSE),""))</f>
      </c>
      <c r="D6277" s="75">
        <f>IF($E6277="","",IFERROR(VLOOKUP(TRIM(E6277&amp;""),'Référentiel Articles'!$A$2:$F$634,3,FALSE),""))</f>
      </c>
      <c r="E6277" s="74" t="str">
        <v/>
      </c>
      <c r="F6277" s="75">
        <f>IF($E6277="","",IFERROR(VLOOKUP(TRIM(E6277&amp;""),'Référentiel Articles'!$A$2:$F$634,4,FALSE),""))</f>
      </c>
      <c r="G6277" s="76">
        <f>IF($E6277="","",IFERROR(VLOOKUP(TRIM(E6277&amp;""),'Référentiel Articles'!$A$2:$F$634,5,FALSE),""))</f>
      </c>
      <c r="H6277" s="77" t="str">
        <v/>
      </c>
      <c r="I6277" s="76">
        <f>IF($E6277="","",IFERROR(VLOOKUP(TRIM(E6277&amp;""),'Référentiel Articles'!$A$2:$F$634,6,FALSE),""))</f>
      </c>
      <c r="J6277" s="78">
        <f>IF(OR($E6277="",$H6277=""),"",$H6277*$I6277)</f>
      </c>
      <c r="K6277" s="79" t="str">
        <v/>
      </c>
    </row>
    <row r="6278">
      <c r="A6278" s="81" t="str">
        <v/>
      </c>
      <c r="B6278" s="81" t="str">
        <v/>
      </c>
      <c r="C6278" s="83">
        <f>IF($E6278="","",IFERROR(VLOOKUP(TRIM(E6278&amp;""),'Référentiel Articles'!$A$2:$F$634,2,FALSE),""))</f>
      </c>
      <c r="D6278" s="83">
        <f>IF($E6278="","",IFERROR(VLOOKUP(TRIM(E6278&amp;""),'Référentiel Articles'!$A$2:$F$634,3,FALSE),""))</f>
      </c>
      <c r="E6278" s="81" t="str">
        <v/>
      </c>
      <c r="F6278" s="83">
        <f>IF($E6278="","",IFERROR(VLOOKUP(TRIM(E6278&amp;""),'Référentiel Articles'!$A$2:$F$634,4,FALSE),""))</f>
      </c>
      <c r="G6278" s="84">
        <f>IF($E6278="","",IFERROR(VLOOKUP(TRIM(E6278&amp;""),'Référentiel Articles'!$A$2:$F$634,5,FALSE),""))</f>
      </c>
      <c r="H6278" s="85" t="str">
        <v/>
      </c>
      <c r="I6278" s="84">
        <f>IF($E6278="","",IFERROR(VLOOKUP(TRIM(E6278&amp;""),'Référentiel Articles'!$A$2:$F$634,6,FALSE),""))</f>
      </c>
      <c r="J6278" s="90">
        <f>IF(OR($E6278="",$H6278=""),"",$H6278*$I6278)</f>
      </c>
      <c r="K6278" s="87" t="str">
        <v/>
      </c>
    </row>
    <row r="6279">
      <c r="A6279" s="74" t="str">
        <v/>
      </c>
      <c r="B6279" s="74" t="str">
        <v/>
      </c>
      <c r="C6279" s="75">
        <f>IF($E6279="","",IFERROR(VLOOKUP(TRIM(E6279&amp;""),'Référentiel Articles'!$A$2:$F$634,2,FALSE),""))</f>
      </c>
      <c r="D6279" s="75">
        <f>IF($E6279="","",IFERROR(VLOOKUP(TRIM(E6279&amp;""),'Référentiel Articles'!$A$2:$F$634,3,FALSE),""))</f>
      </c>
      <c r="E6279" s="74" t="str">
        <v/>
      </c>
      <c r="F6279" s="75">
        <f>IF($E6279="","",IFERROR(VLOOKUP(TRIM(E6279&amp;""),'Référentiel Articles'!$A$2:$F$634,4,FALSE),""))</f>
      </c>
      <c r="G6279" s="76">
        <f>IF($E6279="","",IFERROR(VLOOKUP(TRIM(E6279&amp;""),'Référentiel Articles'!$A$2:$F$634,5,FALSE),""))</f>
      </c>
      <c r="H6279" s="77" t="str">
        <v/>
      </c>
      <c r="I6279" s="76">
        <f>IF($E6279="","",IFERROR(VLOOKUP(TRIM(E6279&amp;""),'Référentiel Articles'!$A$2:$F$634,6,FALSE),""))</f>
      </c>
      <c r="J6279" s="78">
        <f>IF(OR($E6279="",$H6279=""),"",$H6279*$I6279)</f>
      </c>
      <c r="K6279" s="79" t="str">
        <v/>
      </c>
    </row>
    <row r="6280">
      <c r="A6280" s="81" t="str">
        <v/>
      </c>
      <c r="B6280" s="81" t="str">
        <v/>
      </c>
      <c r="C6280" s="83">
        <f>IF($E6280="","",IFERROR(VLOOKUP(TRIM(E6280&amp;""),'Référentiel Articles'!$A$2:$F$634,2,FALSE),""))</f>
      </c>
      <c r="D6280" s="83">
        <f>IF($E6280="","",IFERROR(VLOOKUP(TRIM(E6280&amp;""),'Référentiel Articles'!$A$2:$F$634,3,FALSE),""))</f>
      </c>
      <c r="E6280" s="81" t="str">
        <v/>
      </c>
      <c r="F6280" s="83">
        <f>IF($E6280="","",IFERROR(VLOOKUP(TRIM(E6280&amp;""),'Référentiel Articles'!$A$2:$F$634,4,FALSE),""))</f>
      </c>
      <c r="G6280" s="84">
        <f>IF($E6280="","",IFERROR(VLOOKUP(TRIM(E6280&amp;""),'Référentiel Articles'!$A$2:$F$634,5,FALSE),""))</f>
      </c>
      <c r="H6280" s="85" t="str">
        <v/>
      </c>
      <c r="I6280" s="84">
        <f>IF($E6280="","",IFERROR(VLOOKUP(TRIM(E6280&amp;""),'Référentiel Articles'!$A$2:$F$634,6,FALSE),""))</f>
      </c>
      <c r="J6280" s="90">
        <f>IF(OR($E6280="",$H6280=""),"",$H6280*$I6280)</f>
      </c>
      <c r="K6280" s="87" t="str">
        <v/>
      </c>
    </row>
    <row r="6281">
      <c r="A6281" s="74" t="str">
        <v/>
      </c>
      <c r="B6281" s="74" t="str">
        <v/>
      </c>
      <c r="C6281" s="75">
        <f>IF($E6281="","",IFERROR(VLOOKUP(TRIM(E6281&amp;""),'Référentiel Articles'!$A$2:$F$634,2,FALSE),""))</f>
      </c>
      <c r="D6281" s="75">
        <f>IF($E6281="","",IFERROR(VLOOKUP(TRIM(E6281&amp;""),'Référentiel Articles'!$A$2:$F$634,3,FALSE),""))</f>
      </c>
      <c r="E6281" s="74" t="str">
        <v/>
      </c>
      <c r="F6281" s="75">
        <f>IF($E6281="","",IFERROR(VLOOKUP(TRIM(E6281&amp;""),'Référentiel Articles'!$A$2:$F$634,4,FALSE),""))</f>
      </c>
      <c r="G6281" s="76">
        <f>IF($E6281="","",IFERROR(VLOOKUP(TRIM(E6281&amp;""),'Référentiel Articles'!$A$2:$F$634,5,FALSE),""))</f>
      </c>
      <c r="H6281" s="77" t="str">
        <v/>
      </c>
      <c r="I6281" s="76">
        <f>IF($E6281="","",IFERROR(VLOOKUP(TRIM(E6281&amp;""),'Référentiel Articles'!$A$2:$F$634,6,FALSE),""))</f>
      </c>
      <c r="J6281" s="78">
        <f>IF(OR($E6281="",$H6281=""),"",$H6281*$I6281)</f>
      </c>
      <c r="K6281" s="79" t="str">
        <v/>
      </c>
    </row>
    <row r="6282">
      <c r="A6282" s="81" t="str">
        <v/>
      </c>
      <c r="B6282" s="81" t="str">
        <v/>
      </c>
      <c r="C6282" s="83">
        <f>IF($E6282="","",IFERROR(VLOOKUP(TRIM(E6282&amp;""),'Référentiel Articles'!$A$2:$F$634,2,FALSE),""))</f>
      </c>
      <c r="D6282" s="83">
        <f>IF($E6282="","",IFERROR(VLOOKUP(TRIM(E6282&amp;""),'Référentiel Articles'!$A$2:$F$634,3,FALSE),""))</f>
      </c>
      <c r="E6282" s="81" t="str">
        <v/>
      </c>
      <c r="F6282" s="83">
        <f>IF($E6282="","",IFERROR(VLOOKUP(TRIM(E6282&amp;""),'Référentiel Articles'!$A$2:$F$634,4,FALSE),""))</f>
      </c>
      <c r="G6282" s="84">
        <f>IF($E6282="","",IFERROR(VLOOKUP(TRIM(E6282&amp;""),'Référentiel Articles'!$A$2:$F$634,5,FALSE),""))</f>
      </c>
      <c r="H6282" s="85" t="str">
        <v/>
      </c>
      <c r="I6282" s="84">
        <f>IF($E6282="","",IFERROR(VLOOKUP(TRIM(E6282&amp;""),'Référentiel Articles'!$A$2:$F$634,6,FALSE),""))</f>
      </c>
      <c r="J6282" s="90">
        <f>IF(OR($E6282="",$H6282=""),"",$H6282*$I6282)</f>
      </c>
      <c r="K6282" s="87" t="str">
        <v/>
      </c>
    </row>
    <row r="6283">
      <c r="A6283" s="74" t="str">
        <v/>
      </c>
      <c r="B6283" s="74" t="str">
        <v/>
      </c>
      <c r="C6283" s="75">
        <f>IF($E6283="","",IFERROR(VLOOKUP(TRIM(E6283&amp;""),'Référentiel Articles'!$A$2:$F$634,2,FALSE),""))</f>
      </c>
      <c r="D6283" s="75">
        <f>IF($E6283="","",IFERROR(VLOOKUP(TRIM(E6283&amp;""),'Référentiel Articles'!$A$2:$F$634,3,FALSE),""))</f>
      </c>
      <c r="E6283" s="74" t="str">
        <v/>
      </c>
      <c r="F6283" s="75">
        <f>IF($E6283="","",IFERROR(VLOOKUP(TRIM(E6283&amp;""),'Référentiel Articles'!$A$2:$F$634,4,FALSE),""))</f>
      </c>
      <c r="G6283" s="76">
        <f>IF($E6283="","",IFERROR(VLOOKUP(TRIM(E6283&amp;""),'Référentiel Articles'!$A$2:$F$634,5,FALSE),""))</f>
      </c>
      <c r="H6283" s="77" t="str">
        <v/>
      </c>
      <c r="I6283" s="76">
        <f>IF($E6283="","",IFERROR(VLOOKUP(TRIM(E6283&amp;""),'Référentiel Articles'!$A$2:$F$634,6,FALSE),""))</f>
      </c>
      <c r="J6283" s="78">
        <f>IF(OR($E6283="",$H6283=""),"",$H6283*$I6283)</f>
      </c>
      <c r="K6283" s="79" t="str">
        <v/>
      </c>
    </row>
    <row r="6284">
      <c r="A6284" s="81" t="str">
        <v/>
      </c>
      <c r="B6284" s="81" t="str">
        <v/>
      </c>
      <c r="C6284" s="83">
        <f>IF($E6284="","",IFERROR(VLOOKUP(TRIM(E6284&amp;""),'Référentiel Articles'!$A$2:$F$634,2,FALSE),""))</f>
      </c>
      <c r="D6284" s="83">
        <f>IF($E6284="","",IFERROR(VLOOKUP(TRIM(E6284&amp;""),'Référentiel Articles'!$A$2:$F$634,3,FALSE),""))</f>
      </c>
      <c r="E6284" s="81" t="str">
        <v/>
      </c>
      <c r="F6284" s="83">
        <f>IF($E6284="","",IFERROR(VLOOKUP(TRIM(E6284&amp;""),'Référentiel Articles'!$A$2:$F$634,4,FALSE),""))</f>
      </c>
      <c r="G6284" s="84">
        <f>IF($E6284="","",IFERROR(VLOOKUP(TRIM(E6284&amp;""),'Référentiel Articles'!$A$2:$F$634,5,FALSE),""))</f>
      </c>
      <c r="H6284" s="85" t="str">
        <v/>
      </c>
      <c r="I6284" s="84">
        <f>IF($E6284="","",IFERROR(VLOOKUP(TRIM(E6284&amp;""),'Référentiel Articles'!$A$2:$F$634,6,FALSE),""))</f>
      </c>
      <c r="J6284" s="90">
        <f>IF(OR($E6284="",$H6284=""),"",$H6284*$I6284)</f>
      </c>
      <c r="K6284" s="87" t="str">
        <v/>
      </c>
    </row>
    <row r="6285">
      <c r="A6285" s="74" t="str">
        <v/>
      </c>
      <c r="B6285" s="74" t="str">
        <v/>
      </c>
      <c r="C6285" s="75">
        <f>IF($E6285="","",IFERROR(VLOOKUP(TRIM(E6285&amp;""),'Référentiel Articles'!$A$2:$F$634,2,FALSE),""))</f>
      </c>
      <c r="D6285" s="75">
        <f>IF($E6285="","",IFERROR(VLOOKUP(TRIM(E6285&amp;""),'Référentiel Articles'!$A$2:$F$634,3,FALSE),""))</f>
      </c>
      <c r="E6285" s="74" t="str">
        <v/>
      </c>
      <c r="F6285" s="75">
        <f>IF($E6285="","",IFERROR(VLOOKUP(TRIM(E6285&amp;""),'Référentiel Articles'!$A$2:$F$634,4,FALSE),""))</f>
      </c>
      <c r="G6285" s="76">
        <f>IF($E6285="","",IFERROR(VLOOKUP(TRIM(E6285&amp;""),'Référentiel Articles'!$A$2:$F$634,5,FALSE),""))</f>
      </c>
      <c r="H6285" s="77" t="str">
        <v/>
      </c>
      <c r="I6285" s="76">
        <f>IF($E6285="","",IFERROR(VLOOKUP(TRIM(E6285&amp;""),'Référentiel Articles'!$A$2:$F$634,6,FALSE),""))</f>
      </c>
      <c r="J6285" s="78">
        <f>IF(OR($E6285="",$H6285=""),"",$H6285*$I6285)</f>
      </c>
      <c r="K6285" s="79" t="str">
        <v/>
      </c>
    </row>
    <row r="6286">
      <c r="A6286" s="81" t="str">
        <v/>
      </c>
      <c r="B6286" s="81" t="str">
        <v/>
      </c>
      <c r="C6286" s="83">
        <f>IF($E6286="","",IFERROR(VLOOKUP(TRIM(E6286&amp;""),'Référentiel Articles'!$A$2:$F$634,2,FALSE),""))</f>
      </c>
      <c r="D6286" s="83">
        <f>IF($E6286="","",IFERROR(VLOOKUP(TRIM(E6286&amp;""),'Référentiel Articles'!$A$2:$F$634,3,FALSE),""))</f>
      </c>
      <c r="E6286" s="81" t="str">
        <v/>
      </c>
      <c r="F6286" s="83">
        <f>IF($E6286="","",IFERROR(VLOOKUP(TRIM(E6286&amp;""),'Référentiel Articles'!$A$2:$F$634,4,FALSE),""))</f>
      </c>
      <c r="G6286" s="84">
        <f>IF($E6286="","",IFERROR(VLOOKUP(TRIM(E6286&amp;""),'Référentiel Articles'!$A$2:$F$634,5,FALSE),""))</f>
      </c>
      <c r="H6286" s="85" t="str">
        <v/>
      </c>
      <c r="I6286" s="84">
        <f>IF($E6286="","",IFERROR(VLOOKUP(TRIM(E6286&amp;""),'Référentiel Articles'!$A$2:$F$634,6,FALSE),""))</f>
      </c>
      <c r="J6286" s="90">
        <f>IF(OR($E6286="",$H6286=""),"",$H6286*$I6286)</f>
      </c>
      <c r="K6286" s="87" t="str">
        <v/>
      </c>
    </row>
    <row r="6287">
      <c r="A6287" s="74" t="str">
        <v/>
      </c>
      <c r="B6287" s="74" t="str">
        <v/>
      </c>
      <c r="C6287" s="75">
        <f>IF($E6287="","",IFERROR(VLOOKUP(TRIM(E6287&amp;""),'Référentiel Articles'!$A$2:$F$634,2,FALSE),""))</f>
      </c>
      <c r="D6287" s="75">
        <f>IF($E6287="","",IFERROR(VLOOKUP(TRIM(E6287&amp;""),'Référentiel Articles'!$A$2:$F$634,3,FALSE),""))</f>
      </c>
      <c r="E6287" s="74" t="str">
        <v/>
      </c>
      <c r="F6287" s="75">
        <f>IF($E6287="","",IFERROR(VLOOKUP(TRIM(E6287&amp;""),'Référentiel Articles'!$A$2:$F$634,4,FALSE),""))</f>
      </c>
      <c r="G6287" s="76">
        <f>IF($E6287="","",IFERROR(VLOOKUP(TRIM(E6287&amp;""),'Référentiel Articles'!$A$2:$F$634,5,FALSE),""))</f>
      </c>
      <c r="H6287" s="77" t="str">
        <v/>
      </c>
      <c r="I6287" s="76">
        <f>IF($E6287="","",IFERROR(VLOOKUP(TRIM(E6287&amp;""),'Référentiel Articles'!$A$2:$F$634,6,FALSE),""))</f>
      </c>
      <c r="J6287" s="78">
        <f>IF(OR($E6287="",$H6287=""),"",$H6287*$I6287)</f>
      </c>
      <c r="K6287" s="79" t="str">
        <v/>
      </c>
    </row>
    <row r="6288">
      <c r="A6288" s="81" t="str">
        <v/>
      </c>
      <c r="B6288" s="81" t="str">
        <v/>
      </c>
      <c r="C6288" s="83">
        <f>IF($E6288="","",IFERROR(VLOOKUP(TRIM(E6288&amp;""),'Référentiel Articles'!$A$2:$F$634,2,FALSE),""))</f>
      </c>
      <c r="D6288" s="83">
        <f>IF($E6288="","",IFERROR(VLOOKUP(TRIM(E6288&amp;""),'Référentiel Articles'!$A$2:$F$634,3,FALSE),""))</f>
      </c>
      <c r="E6288" s="81" t="str">
        <v/>
      </c>
      <c r="F6288" s="83">
        <f>IF($E6288="","",IFERROR(VLOOKUP(TRIM(E6288&amp;""),'Référentiel Articles'!$A$2:$F$634,4,FALSE),""))</f>
      </c>
      <c r="G6288" s="84">
        <f>IF($E6288="","",IFERROR(VLOOKUP(TRIM(E6288&amp;""),'Référentiel Articles'!$A$2:$F$634,5,FALSE),""))</f>
      </c>
      <c r="H6288" s="85" t="str">
        <v/>
      </c>
      <c r="I6288" s="84">
        <f>IF($E6288="","",IFERROR(VLOOKUP(TRIM(E6288&amp;""),'Référentiel Articles'!$A$2:$F$634,6,FALSE),""))</f>
      </c>
      <c r="J6288" s="90">
        <f>IF(OR($E6288="",$H6288=""),"",$H6288*$I6288)</f>
      </c>
      <c r="K6288" s="87" t="str">
        <v/>
      </c>
    </row>
    <row r="6289">
      <c r="A6289" s="74" t="str">
        <v/>
      </c>
      <c r="B6289" s="74" t="str">
        <v/>
      </c>
      <c r="C6289" s="75">
        <f>IF($E6289="","",IFERROR(VLOOKUP(TRIM(E6289&amp;""),'Référentiel Articles'!$A$2:$F$634,2,FALSE),""))</f>
      </c>
      <c r="D6289" s="75">
        <f>IF($E6289="","",IFERROR(VLOOKUP(TRIM(E6289&amp;""),'Référentiel Articles'!$A$2:$F$634,3,FALSE),""))</f>
      </c>
      <c r="E6289" s="74" t="str">
        <v/>
      </c>
      <c r="F6289" s="75">
        <f>IF($E6289="","",IFERROR(VLOOKUP(TRIM(E6289&amp;""),'Référentiel Articles'!$A$2:$F$634,4,FALSE),""))</f>
      </c>
      <c r="G6289" s="76">
        <f>IF($E6289="","",IFERROR(VLOOKUP(TRIM(E6289&amp;""),'Référentiel Articles'!$A$2:$F$634,5,FALSE),""))</f>
      </c>
      <c r="H6289" s="77" t="str">
        <v/>
      </c>
      <c r="I6289" s="76">
        <f>IF($E6289="","",IFERROR(VLOOKUP(TRIM(E6289&amp;""),'Référentiel Articles'!$A$2:$F$634,6,FALSE),""))</f>
      </c>
      <c r="J6289" s="78">
        <f>IF(OR($E6289="",$H6289=""),"",$H6289*$I6289)</f>
      </c>
      <c r="K6289" s="79" t="str">
        <v/>
      </c>
    </row>
    <row r="6290">
      <c r="A6290" s="81" t="str">
        <v/>
      </c>
      <c r="B6290" s="81" t="str">
        <v/>
      </c>
      <c r="C6290" s="83">
        <f>IF($E6290="","",IFERROR(VLOOKUP(TRIM(E6290&amp;""),'Référentiel Articles'!$A$2:$F$634,2,FALSE),""))</f>
      </c>
      <c r="D6290" s="83">
        <f>IF($E6290="","",IFERROR(VLOOKUP(TRIM(E6290&amp;""),'Référentiel Articles'!$A$2:$F$634,3,FALSE),""))</f>
      </c>
      <c r="E6290" s="81" t="str">
        <v/>
      </c>
      <c r="F6290" s="83">
        <f>IF($E6290="","",IFERROR(VLOOKUP(TRIM(E6290&amp;""),'Référentiel Articles'!$A$2:$F$634,4,FALSE),""))</f>
      </c>
      <c r="G6290" s="84">
        <f>IF($E6290="","",IFERROR(VLOOKUP(TRIM(E6290&amp;""),'Référentiel Articles'!$A$2:$F$634,5,FALSE),""))</f>
      </c>
      <c r="H6290" s="85" t="str">
        <v/>
      </c>
      <c r="I6290" s="84">
        <f>IF($E6290="","",IFERROR(VLOOKUP(TRIM(E6290&amp;""),'Référentiel Articles'!$A$2:$F$634,6,FALSE),""))</f>
      </c>
      <c r="J6290" s="90">
        <f>IF(OR($E6290="",$H6290=""),"",$H6290*$I6290)</f>
      </c>
      <c r="K6290" s="87" t="str">
        <v/>
      </c>
    </row>
    <row r="6291">
      <c r="A6291" s="74" t="str">
        <v/>
      </c>
      <c r="B6291" s="74" t="str">
        <v/>
      </c>
      <c r="C6291" s="75">
        <f>IF($E6291="","",IFERROR(VLOOKUP(TRIM(E6291&amp;""),'Référentiel Articles'!$A$2:$F$634,2,FALSE),""))</f>
      </c>
      <c r="D6291" s="75">
        <f>IF($E6291="","",IFERROR(VLOOKUP(TRIM(E6291&amp;""),'Référentiel Articles'!$A$2:$F$634,3,FALSE),""))</f>
      </c>
      <c r="E6291" s="74" t="str">
        <v/>
      </c>
      <c r="F6291" s="75">
        <f>IF($E6291="","",IFERROR(VLOOKUP(TRIM(E6291&amp;""),'Référentiel Articles'!$A$2:$F$634,4,FALSE),""))</f>
      </c>
      <c r="G6291" s="76">
        <f>IF($E6291="","",IFERROR(VLOOKUP(TRIM(E6291&amp;""),'Référentiel Articles'!$A$2:$F$634,5,FALSE),""))</f>
      </c>
      <c r="H6291" s="77" t="str">
        <v/>
      </c>
      <c r="I6291" s="76">
        <f>IF($E6291="","",IFERROR(VLOOKUP(TRIM(E6291&amp;""),'Référentiel Articles'!$A$2:$F$634,6,FALSE),""))</f>
      </c>
      <c r="J6291" s="78">
        <f>IF(OR($E6291="",$H6291=""),"",$H6291*$I6291)</f>
      </c>
      <c r="K6291" s="79" t="str">
        <v/>
      </c>
    </row>
    <row r="6292">
      <c r="A6292" s="81" t="str">
        <v/>
      </c>
      <c r="B6292" s="81" t="str">
        <v/>
      </c>
      <c r="C6292" s="83">
        <f>IF($E6292="","",IFERROR(VLOOKUP(TRIM(E6292&amp;""),'Référentiel Articles'!$A$2:$F$634,2,FALSE),""))</f>
      </c>
      <c r="D6292" s="83">
        <f>IF($E6292="","",IFERROR(VLOOKUP(TRIM(E6292&amp;""),'Référentiel Articles'!$A$2:$F$634,3,FALSE),""))</f>
      </c>
      <c r="E6292" s="81" t="str">
        <v/>
      </c>
      <c r="F6292" s="83">
        <f>IF($E6292="","",IFERROR(VLOOKUP(TRIM(E6292&amp;""),'Référentiel Articles'!$A$2:$F$634,4,FALSE),""))</f>
      </c>
      <c r="G6292" s="84">
        <f>IF($E6292="","",IFERROR(VLOOKUP(TRIM(E6292&amp;""),'Référentiel Articles'!$A$2:$F$634,5,FALSE),""))</f>
      </c>
      <c r="H6292" s="85" t="str">
        <v/>
      </c>
      <c r="I6292" s="84">
        <f>IF($E6292="","",IFERROR(VLOOKUP(TRIM(E6292&amp;""),'Référentiel Articles'!$A$2:$F$634,6,FALSE),""))</f>
      </c>
      <c r="J6292" s="90">
        <f>IF(OR($E6292="",$H6292=""),"",$H6292*$I6292)</f>
      </c>
      <c r="K6292" s="87" t="str">
        <v/>
      </c>
    </row>
    <row r="6293">
      <c r="A6293" s="74" t="str">
        <v/>
      </c>
      <c r="B6293" s="74" t="str">
        <v/>
      </c>
      <c r="C6293" s="75">
        <f>IF($E6293="","",IFERROR(VLOOKUP(TRIM(E6293&amp;""),'Référentiel Articles'!$A$2:$F$634,2,FALSE),""))</f>
      </c>
      <c r="D6293" s="75">
        <f>IF($E6293="","",IFERROR(VLOOKUP(TRIM(E6293&amp;""),'Référentiel Articles'!$A$2:$F$634,3,FALSE),""))</f>
      </c>
      <c r="E6293" s="74" t="str">
        <v/>
      </c>
      <c r="F6293" s="75">
        <f>IF($E6293="","",IFERROR(VLOOKUP(TRIM(E6293&amp;""),'Référentiel Articles'!$A$2:$F$634,4,FALSE),""))</f>
      </c>
      <c r="G6293" s="76">
        <f>IF($E6293="","",IFERROR(VLOOKUP(TRIM(E6293&amp;""),'Référentiel Articles'!$A$2:$F$634,5,FALSE),""))</f>
      </c>
      <c r="H6293" s="77" t="str">
        <v/>
      </c>
      <c r="I6293" s="76">
        <f>IF($E6293="","",IFERROR(VLOOKUP(TRIM(E6293&amp;""),'Référentiel Articles'!$A$2:$F$634,6,FALSE),""))</f>
      </c>
      <c r="J6293" s="78">
        <f>IF(OR($E6293="",$H6293=""),"",$H6293*$I6293)</f>
      </c>
      <c r="K6293" s="79" t="str">
        <v/>
      </c>
    </row>
    <row r="6294">
      <c r="A6294" s="81" t="str">
        <v/>
      </c>
      <c r="B6294" s="81" t="str">
        <v/>
      </c>
      <c r="C6294" s="83">
        <f>IF($E6294="","",IFERROR(VLOOKUP(TRIM(E6294&amp;""),'Référentiel Articles'!$A$2:$F$634,2,FALSE),""))</f>
      </c>
      <c r="D6294" s="83">
        <f>IF($E6294="","",IFERROR(VLOOKUP(TRIM(E6294&amp;""),'Référentiel Articles'!$A$2:$F$634,3,FALSE),""))</f>
      </c>
      <c r="E6294" s="81" t="str">
        <v/>
      </c>
      <c r="F6294" s="83">
        <f>IF($E6294="","",IFERROR(VLOOKUP(TRIM(E6294&amp;""),'Référentiel Articles'!$A$2:$F$634,4,FALSE),""))</f>
      </c>
      <c r="G6294" s="84">
        <f>IF($E6294="","",IFERROR(VLOOKUP(TRIM(E6294&amp;""),'Référentiel Articles'!$A$2:$F$634,5,FALSE),""))</f>
      </c>
      <c r="H6294" s="85" t="str">
        <v/>
      </c>
      <c r="I6294" s="84">
        <f>IF($E6294="","",IFERROR(VLOOKUP(TRIM(E6294&amp;""),'Référentiel Articles'!$A$2:$F$634,6,FALSE),""))</f>
      </c>
      <c r="J6294" s="90">
        <f>IF(OR($E6294="",$H6294=""),"",$H6294*$I6294)</f>
      </c>
      <c r="K6294" s="87" t="str">
        <v/>
      </c>
    </row>
    <row r="6295">
      <c r="A6295" s="74" t="str">
        <v/>
      </c>
      <c r="B6295" s="74" t="str">
        <v/>
      </c>
      <c r="C6295" s="75">
        <f>IF($E6295="","",IFERROR(VLOOKUP(TRIM(E6295&amp;""),'Référentiel Articles'!$A$2:$F$634,2,FALSE),""))</f>
      </c>
      <c r="D6295" s="75">
        <f>IF($E6295="","",IFERROR(VLOOKUP(TRIM(E6295&amp;""),'Référentiel Articles'!$A$2:$F$634,3,FALSE),""))</f>
      </c>
      <c r="E6295" s="74" t="str">
        <v/>
      </c>
      <c r="F6295" s="75">
        <f>IF($E6295="","",IFERROR(VLOOKUP(TRIM(E6295&amp;""),'Référentiel Articles'!$A$2:$F$634,4,FALSE),""))</f>
      </c>
      <c r="G6295" s="76">
        <f>IF($E6295="","",IFERROR(VLOOKUP(TRIM(E6295&amp;""),'Référentiel Articles'!$A$2:$F$634,5,FALSE),""))</f>
      </c>
      <c r="H6295" s="77" t="str">
        <v/>
      </c>
      <c r="I6295" s="76">
        <f>IF($E6295="","",IFERROR(VLOOKUP(TRIM(E6295&amp;""),'Référentiel Articles'!$A$2:$F$634,6,FALSE),""))</f>
      </c>
      <c r="J6295" s="78">
        <f>IF(OR($E6295="",$H6295=""),"",$H6295*$I6295)</f>
      </c>
      <c r="K6295" s="79" t="str">
        <v/>
      </c>
    </row>
    <row r="6296">
      <c r="A6296" s="81" t="str">
        <v/>
      </c>
      <c r="B6296" s="81" t="str">
        <v/>
      </c>
      <c r="C6296" s="83">
        <f>IF($E6296="","",IFERROR(VLOOKUP(TRIM(E6296&amp;""),'Référentiel Articles'!$A$2:$F$634,2,FALSE),""))</f>
      </c>
      <c r="D6296" s="83">
        <f>IF($E6296="","",IFERROR(VLOOKUP(TRIM(E6296&amp;""),'Référentiel Articles'!$A$2:$F$634,3,FALSE),""))</f>
      </c>
      <c r="E6296" s="81" t="str">
        <v/>
      </c>
      <c r="F6296" s="83">
        <f>IF($E6296="","",IFERROR(VLOOKUP(TRIM(E6296&amp;""),'Référentiel Articles'!$A$2:$F$634,4,FALSE),""))</f>
      </c>
      <c r="G6296" s="84">
        <f>IF($E6296="","",IFERROR(VLOOKUP(TRIM(E6296&amp;""),'Référentiel Articles'!$A$2:$F$634,5,FALSE),""))</f>
      </c>
      <c r="H6296" s="85" t="str">
        <v/>
      </c>
      <c r="I6296" s="84">
        <f>IF($E6296="","",IFERROR(VLOOKUP(TRIM(E6296&amp;""),'Référentiel Articles'!$A$2:$F$634,6,FALSE),""))</f>
      </c>
      <c r="J6296" s="90">
        <f>IF(OR($E6296="",$H6296=""),"",$H6296*$I6296)</f>
      </c>
      <c r="K6296" s="87" t="str">
        <v/>
      </c>
    </row>
    <row r="6297">
      <c r="A6297" s="74" t="str">
        <v/>
      </c>
      <c r="B6297" s="74" t="str">
        <v/>
      </c>
      <c r="C6297" s="75">
        <f>IF($E6297="","",IFERROR(VLOOKUP(TRIM(E6297&amp;""),'Référentiel Articles'!$A$2:$F$634,2,FALSE),""))</f>
      </c>
      <c r="D6297" s="75">
        <f>IF($E6297="","",IFERROR(VLOOKUP(TRIM(E6297&amp;""),'Référentiel Articles'!$A$2:$F$634,3,FALSE),""))</f>
      </c>
      <c r="E6297" s="74" t="str">
        <v/>
      </c>
      <c r="F6297" s="75">
        <f>IF($E6297="","",IFERROR(VLOOKUP(TRIM(E6297&amp;""),'Référentiel Articles'!$A$2:$F$634,4,FALSE),""))</f>
      </c>
      <c r="G6297" s="76">
        <f>IF($E6297="","",IFERROR(VLOOKUP(TRIM(E6297&amp;""),'Référentiel Articles'!$A$2:$F$634,5,FALSE),""))</f>
      </c>
      <c r="H6297" s="77" t="str">
        <v/>
      </c>
      <c r="I6297" s="76">
        <f>IF($E6297="","",IFERROR(VLOOKUP(TRIM(E6297&amp;""),'Référentiel Articles'!$A$2:$F$634,6,FALSE),""))</f>
      </c>
      <c r="J6297" s="78">
        <f>IF(OR($E6297="",$H6297=""),"",$H6297*$I6297)</f>
      </c>
      <c r="K6297" s="79" t="str">
        <v/>
      </c>
    </row>
    <row r="6298">
      <c r="A6298" s="81" t="str">
        <v/>
      </c>
      <c r="B6298" s="81" t="str">
        <v/>
      </c>
      <c r="C6298" s="83">
        <f>IF($E6298="","",IFERROR(VLOOKUP(TRIM(E6298&amp;""),'Référentiel Articles'!$A$2:$F$634,2,FALSE),""))</f>
      </c>
      <c r="D6298" s="83">
        <f>IF($E6298="","",IFERROR(VLOOKUP(TRIM(E6298&amp;""),'Référentiel Articles'!$A$2:$F$634,3,FALSE),""))</f>
      </c>
      <c r="E6298" s="81" t="str">
        <v/>
      </c>
      <c r="F6298" s="83">
        <f>IF($E6298="","",IFERROR(VLOOKUP(TRIM(E6298&amp;""),'Référentiel Articles'!$A$2:$F$634,4,FALSE),""))</f>
      </c>
      <c r="G6298" s="84">
        <f>IF($E6298="","",IFERROR(VLOOKUP(TRIM(E6298&amp;""),'Référentiel Articles'!$A$2:$F$634,5,FALSE),""))</f>
      </c>
      <c r="H6298" s="85" t="str">
        <v/>
      </c>
      <c r="I6298" s="84">
        <f>IF($E6298="","",IFERROR(VLOOKUP(TRIM(E6298&amp;""),'Référentiel Articles'!$A$2:$F$634,6,FALSE),""))</f>
      </c>
      <c r="J6298" s="90">
        <f>IF(OR($E6298="",$H6298=""),"",$H6298*$I6298)</f>
      </c>
      <c r="K6298" s="87" t="str">
        <v/>
      </c>
    </row>
    <row r="6299">
      <c r="A6299" s="74" t="str">
        <v/>
      </c>
      <c r="B6299" s="74" t="str">
        <v/>
      </c>
      <c r="C6299" s="75">
        <f>IF($E6299="","",IFERROR(VLOOKUP(TRIM(E6299&amp;""),'Référentiel Articles'!$A$2:$F$634,2,FALSE),""))</f>
      </c>
      <c r="D6299" s="75">
        <f>IF($E6299="","",IFERROR(VLOOKUP(TRIM(E6299&amp;""),'Référentiel Articles'!$A$2:$F$634,3,FALSE),""))</f>
      </c>
      <c r="E6299" s="74" t="str">
        <v/>
      </c>
      <c r="F6299" s="75">
        <f>IF($E6299="","",IFERROR(VLOOKUP(TRIM(E6299&amp;""),'Référentiel Articles'!$A$2:$F$634,4,FALSE),""))</f>
      </c>
      <c r="G6299" s="76">
        <f>IF($E6299="","",IFERROR(VLOOKUP(TRIM(E6299&amp;""),'Référentiel Articles'!$A$2:$F$634,5,FALSE),""))</f>
      </c>
      <c r="H6299" s="77" t="str">
        <v/>
      </c>
      <c r="I6299" s="76">
        <f>IF($E6299="","",IFERROR(VLOOKUP(TRIM(E6299&amp;""),'Référentiel Articles'!$A$2:$F$634,6,FALSE),""))</f>
      </c>
      <c r="J6299" s="78">
        <f>IF(OR($E6299="",$H6299=""),"",$H6299*$I6299)</f>
      </c>
      <c r="K6299" s="79" t="str">
        <v/>
      </c>
    </row>
    <row r="6300">
      <c r="A6300" s="81" t="str">
        <v/>
      </c>
      <c r="B6300" s="81" t="str">
        <v/>
      </c>
      <c r="C6300" s="83">
        <f>IF($E6300="","",IFERROR(VLOOKUP(TRIM(E6300&amp;""),'Référentiel Articles'!$A$2:$F$634,2,FALSE),""))</f>
      </c>
      <c r="D6300" s="83">
        <f>IF($E6300="","",IFERROR(VLOOKUP(TRIM(E6300&amp;""),'Référentiel Articles'!$A$2:$F$634,3,FALSE),""))</f>
      </c>
      <c r="E6300" s="81" t="str">
        <v/>
      </c>
      <c r="F6300" s="83">
        <f>IF($E6300="","",IFERROR(VLOOKUP(TRIM(E6300&amp;""),'Référentiel Articles'!$A$2:$F$634,4,FALSE),""))</f>
      </c>
      <c r="G6300" s="84">
        <f>IF($E6300="","",IFERROR(VLOOKUP(TRIM(E6300&amp;""),'Référentiel Articles'!$A$2:$F$634,5,FALSE),""))</f>
      </c>
      <c r="H6300" s="85" t="str">
        <v/>
      </c>
      <c r="I6300" s="84">
        <f>IF($E6300="","",IFERROR(VLOOKUP(TRIM(E6300&amp;""),'Référentiel Articles'!$A$2:$F$634,6,FALSE),""))</f>
      </c>
      <c r="J6300" s="90">
        <f>IF(OR($E6300="",$H6300=""),"",$H6300*$I6300)</f>
      </c>
      <c r="K6300" s="87" t="str">
        <v/>
      </c>
    </row>
    <row r="6301">
      <c r="A6301" s="74" t="str">
        <v/>
      </c>
      <c r="B6301" s="74" t="str">
        <v/>
      </c>
      <c r="C6301" s="75">
        <f>IF($E6301="","",IFERROR(VLOOKUP(TRIM(E6301&amp;""),'Référentiel Articles'!$A$2:$F$634,2,FALSE),""))</f>
      </c>
      <c r="D6301" s="75">
        <f>IF($E6301="","",IFERROR(VLOOKUP(TRIM(E6301&amp;""),'Référentiel Articles'!$A$2:$F$634,3,FALSE),""))</f>
      </c>
      <c r="E6301" s="74" t="str">
        <v/>
      </c>
      <c r="F6301" s="75">
        <f>IF($E6301="","",IFERROR(VLOOKUP(TRIM(E6301&amp;""),'Référentiel Articles'!$A$2:$F$634,4,FALSE),""))</f>
      </c>
      <c r="G6301" s="76">
        <f>IF($E6301="","",IFERROR(VLOOKUP(TRIM(E6301&amp;""),'Référentiel Articles'!$A$2:$F$634,5,FALSE),""))</f>
      </c>
      <c r="H6301" s="77" t="str">
        <v/>
      </c>
      <c r="I6301" s="76">
        <f>IF($E6301="","",IFERROR(VLOOKUP(TRIM(E6301&amp;""),'Référentiel Articles'!$A$2:$F$634,6,FALSE),""))</f>
      </c>
      <c r="J6301" s="78">
        <f>IF(OR($E6301="",$H6301=""),"",$H6301*$I6301)</f>
      </c>
      <c r="K6301" s="79" t="str">
        <v/>
      </c>
    </row>
    <row r="6302">
      <c r="A6302" s="81" t="str">
        <v/>
      </c>
      <c r="B6302" s="81" t="str">
        <v/>
      </c>
      <c r="C6302" s="83">
        <f>IF($E6302="","",IFERROR(VLOOKUP(TRIM(E6302&amp;""),'Référentiel Articles'!$A$2:$F$634,2,FALSE),""))</f>
      </c>
      <c r="D6302" s="83">
        <f>IF($E6302="","",IFERROR(VLOOKUP(TRIM(E6302&amp;""),'Référentiel Articles'!$A$2:$F$634,3,FALSE),""))</f>
      </c>
      <c r="E6302" s="81" t="str">
        <v/>
      </c>
      <c r="F6302" s="83">
        <f>IF($E6302="","",IFERROR(VLOOKUP(TRIM(E6302&amp;""),'Référentiel Articles'!$A$2:$F$634,4,FALSE),""))</f>
      </c>
      <c r="G6302" s="84">
        <f>IF($E6302="","",IFERROR(VLOOKUP(TRIM(E6302&amp;""),'Référentiel Articles'!$A$2:$F$634,5,FALSE),""))</f>
      </c>
      <c r="H6302" s="85" t="str">
        <v/>
      </c>
      <c r="I6302" s="84">
        <f>IF($E6302="","",IFERROR(VLOOKUP(TRIM(E6302&amp;""),'Référentiel Articles'!$A$2:$F$634,6,FALSE),""))</f>
      </c>
      <c r="J6302" s="90">
        <f>IF(OR($E6302="",$H6302=""),"",$H6302*$I6302)</f>
      </c>
      <c r="K6302" s="87" t="str">
        <v/>
      </c>
    </row>
    <row r="6303">
      <c r="A6303" s="74" t="str">
        <v/>
      </c>
      <c r="B6303" s="74" t="str">
        <v/>
      </c>
      <c r="C6303" s="75">
        <f>IF($E6303="","",IFERROR(VLOOKUP(TRIM(E6303&amp;""),'Référentiel Articles'!$A$2:$F$634,2,FALSE),""))</f>
      </c>
      <c r="D6303" s="75">
        <f>IF($E6303="","",IFERROR(VLOOKUP(TRIM(E6303&amp;""),'Référentiel Articles'!$A$2:$F$634,3,FALSE),""))</f>
      </c>
      <c r="E6303" s="74" t="str">
        <v/>
      </c>
      <c r="F6303" s="75">
        <f>IF($E6303="","",IFERROR(VLOOKUP(TRIM(E6303&amp;""),'Référentiel Articles'!$A$2:$F$634,4,FALSE),""))</f>
      </c>
      <c r="G6303" s="76">
        <f>IF($E6303="","",IFERROR(VLOOKUP(TRIM(E6303&amp;""),'Référentiel Articles'!$A$2:$F$634,5,FALSE),""))</f>
      </c>
      <c r="H6303" s="77" t="str">
        <v/>
      </c>
      <c r="I6303" s="76">
        <f>IF($E6303="","",IFERROR(VLOOKUP(TRIM(E6303&amp;""),'Référentiel Articles'!$A$2:$F$634,6,FALSE),""))</f>
      </c>
      <c r="J6303" s="78">
        <f>IF(OR($E6303="",$H6303=""),"",$H6303*$I6303)</f>
      </c>
      <c r="K6303" s="79" t="str">
        <v/>
      </c>
    </row>
    <row r="6304">
      <c r="A6304" s="81" t="str">
        <v/>
      </c>
      <c r="B6304" s="81" t="str">
        <v/>
      </c>
      <c r="C6304" s="83">
        <f>IF($E6304="","",IFERROR(VLOOKUP(TRIM(E6304&amp;""),'Référentiel Articles'!$A$2:$F$634,2,FALSE),""))</f>
      </c>
      <c r="D6304" s="83">
        <f>IF($E6304="","",IFERROR(VLOOKUP(TRIM(E6304&amp;""),'Référentiel Articles'!$A$2:$F$634,3,FALSE),""))</f>
      </c>
      <c r="E6304" s="81" t="str">
        <v/>
      </c>
      <c r="F6304" s="83">
        <f>IF($E6304="","",IFERROR(VLOOKUP(TRIM(E6304&amp;""),'Référentiel Articles'!$A$2:$F$634,4,FALSE),""))</f>
      </c>
      <c r="G6304" s="84">
        <f>IF($E6304="","",IFERROR(VLOOKUP(TRIM(E6304&amp;""),'Référentiel Articles'!$A$2:$F$634,5,FALSE),""))</f>
      </c>
      <c r="H6304" s="85" t="str">
        <v/>
      </c>
      <c r="I6304" s="84">
        <f>IF($E6304="","",IFERROR(VLOOKUP(TRIM(E6304&amp;""),'Référentiel Articles'!$A$2:$F$634,6,FALSE),""))</f>
      </c>
      <c r="J6304" s="90">
        <f>IF(OR($E6304="",$H6304=""),"",$H6304*$I6304)</f>
      </c>
      <c r="K6304" s="87" t="str">
        <v/>
      </c>
    </row>
    <row r="6305">
      <c r="A6305" s="74" t="str">
        <v/>
      </c>
      <c r="B6305" s="74" t="str">
        <v/>
      </c>
      <c r="C6305" s="75">
        <f>IF($E6305="","",IFERROR(VLOOKUP(TRIM(E6305&amp;""),'Référentiel Articles'!$A$2:$F$634,2,FALSE),""))</f>
      </c>
      <c r="D6305" s="75">
        <f>IF($E6305="","",IFERROR(VLOOKUP(TRIM(E6305&amp;""),'Référentiel Articles'!$A$2:$F$634,3,FALSE),""))</f>
      </c>
      <c r="E6305" s="74" t="str">
        <v/>
      </c>
      <c r="F6305" s="75">
        <f>IF($E6305="","",IFERROR(VLOOKUP(TRIM(E6305&amp;""),'Référentiel Articles'!$A$2:$F$634,4,FALSE),""))</f>
      </c>
      <c r="G6305" s="76">
        <f>IF($E6305="","",IFERROR(VLOOKUP(TRIM(E6305&amp;""),'Référentiel Articles'!$A$2:$F$634,5,FALSE),""))</f>
      </c>
      <c r="H6305" s="77" t="str">
        <v/>
      </c>
      <c r="I6305" s="76">
        <f>IF($E6305="","",IFERROR(VLOOKUP(TRIM(E6305&amp;""),'Référentiel Articles'!$A$2:$F$634,6,FALSE),""))</f>
      </c>
      <c r="J6305" s="78">
        <f>IF(OR($E6305="",$H6305=""),"",$H6305*$I6305)</f>
      </c>
      <c r="K6305" s="79" t="str">
        <v/>
      </c>
    </row>
    <row r="6306">
      <c r="A6306" s="81" t="str">
        <v/>
      </c>
      <c r="B6306" s="81" t="str">
        <v/>
      </c>
      <c r="C6306" s="83">
        <f>IF($E6306="","",IFERROR(VLOOKUP(TRIM(E6306&amp;""),'Référentiel Articles'!$A$2:$F$634,2,FALSE),""))</f>
      </c>
      <c r="D6306" s="83">
        <f>IF($E6306="","",IFERROR(VLOOKUP(TRIM(E6306&amp;""),'Référentiel Articles'!$A$2:$F$634,3,FALSE),""))</f>
      </c>
      <c r="E6306" s="81" t="str">
        <v/>
      </c>
      <c r="F6306" s="83">
        <f>IF($E6306="","",IFERROR(VLOOKUP(TRIM(E6306&amp;""),'Référentiel Articles'!$A$2:$F$634,4,FALSE),""))</f>
      </c>
      <c r="G6306" s="84">
        <f>IF($E6306="","",IFERROR(VLOOKUP(TRIM(E6306&amp;""),'Référentiel Articles'!$A$2:$F$634,5,FALSE),""))</f>
      </c>
      <c r="H6306" s="85" t="str">
        <v/>
      </c>
      <c r="I6306" s="84">
        <f>IF($E6306="","",IFERROR(VLOOKUP(TRIM(E6306&amp;""),'Référentiel Articles'!$A$2:$F$634,6,FALSE),""))</f>
      </c>
      <c r="J6306" s="90">
        <f>IF(OR($E6306="",$H6306=""),"",$H6306*$I6306)</f>
      </c>
      <c r="K6306" s="87" t="str">
        <v/>
      </c>
    </row>
    <row r="6307">
      <c r="A6307" s="74" t="str">
        <v/>
      </c>
      <c r="B6307" s="74" t="str">
        <v/>
      </c>
      <c r="C6307" s="75">
        <f>IF($E6307="","",IFERROR(VLOOKUP(TRIM(E6307&amp;""),'Référentiel Articles'!$A$2:$F$634,2,FALSE),""))</f>
      </c>
      <c r="D6307" s="75">
        <f>IF($E6307="","",IFERROR(VLOOKUP(TRIM(E6307&amp;""),'Référentiel Articles'!$A$2:$F$634,3,FALSE),""))</f>
      </c>
      <c r="E6307" s="74" t="str">
        <v/>
      </c>
      <c r="F6307" s="75">
        <f>IF($E6307="","",IFERROR(VLOOKUP(TRIM(E6307&amp;""),'Référentiel Articles'!$A$2:$F$634,4,FALSE),""))</f>
      </c>
      <c r="G6307" s="76">
        <f>IF($E6307="","",IFERROR(VLOOKUP(TRIM(E6307&amp;""),'Référentiel Articles'!$A$2:$F$634,5,FALSE),""))</f>
      </c>
      <c r="H6307" s="77" t="str">
        <v/>
      </c>
      <c r="I6307" s="76">
        <f>IF($E6307="","",IFERROR(VLOOKUP(TRIM(E6307&amp;""),'Référentiel Articles'!$A$2:$F$634,6,FALSE),""))</f>
      </c>
      <c r="J6307" s="78">
        <f>IF(OR($E6307="",$H6307=""),"",$H6307*$I6307)</f>
      </c>
      <c r="K6307" s="79" t="str">
        <v/>
      </c>
    </row>
    <row r="6308">
      <c r="A6308" s="81" t="str">
        <v/>
      </c>
      <c r="B6308" s="81" t="str">
        <v/>
      </c>
      <c r="C6308" s="83">
        <f>IF($E6308="","",IFERROR(VLOOKUP(TRIM(E6308&amp;""),'Référentiel Articles'!$A$2:$F$634,2,FALSE),""))</f>
      </c>
      <c r="D6308" s="83">
        <f>IF($E6308="","",IFERROR(VLOOKUP(TRIM(E6308&amp;""),'Référentiel Articles'!$A$2:$F$634,3,FALSE),""))</f>
      </c>
      <c r="E6308" s="81" t="str">
        <v/>
      </c>
      <c r="F6308" s="83">
        <f>IF($E6308="","",IFERROR(VLOOKUP(TRIM(E6308&amp;""),'Référentiel Articles'!$A$2:$F$634,4,FALSE),""))</f>
      </c>
      <c r="G6308" s="84">
        <f>IF($E6308="","",IFERROR(VLOOKUP(TRIM(E6308&amp;""),'Référentiel Articles'!$A$2:$F$634,5,FALSE),""))</f>
      </c>
      <c r="H6308" s="85" t="str">
        <v/>
      </c>
      <c r="I6308" s="84">
        <f>IF($E6308="","",IFERROR(VLOOKUP(TRIM(E6308&amp;""),'Référentiel Articles'!$A$2:$F$634,6,FALSE),""))</f>
      </c>
      <c r="J6308" s="90">
        <f>IF(OR($E6308="",$H6308=""),"",$H6308*$I6308)</f>
      </c>
      <c r="K6308" s="87" t="str">
        <v/>
      </c>
    </row>
    <row r="6309">
      <c r="A6309" s="74" t="str">
        <v/>
      </c>
      <c r="B6309" s="74" t="str">
        <v/>
      </c>
      <c r="C6309" s="75">
        <f>IF($E6309="","",IFERROR(VLOOKUP(TRIM(E6309&amp;""),'Référentiel Articles'!$A$2:$F$634,2,FALSE),""))</f>
      </c>
      <c r="D6309" s="75">
        <f>IF($E6309="","",IFERROR(VLOOKUP(TRIM(E6309&amp;""),'Référentiel Articles'!$A$2:$F$634,3,FALSE),""))</f>
      </c>
      <c r="E6309" s="74" t="str">
        <v/>
      </c>
      <c r="F6309" s="75">
        <f>IF($E6309="","",IFERROR(VLOOKUP(TRIM(E6309&amp;""),'Référentiel Articles'!$A$2:$F$634,4,FALSE),""))</f>
      </c>
      <c r="G6309" s="76">
        <f>IF($E6309="","",IFERROR(VLOOKUP(TRIM(E6309&amp;""),'Référentiel Articles'!$A$2:$F$634,5,FALSE),""))</f>
      </c>
      <c r="H6309" s="77" t="str">
        <v/>
      </c>
      <c r="I6309" s="76">
        <f>IF($E6309="","",IFERROR(VLOOKUP(TRIM(E6309&amp;""),'Référentiel Articles'!$A$2:$F$634,6,FALSE),""))</f>
      </c>
      <c r="J6309" s="78">
        <f>IF(OR($E6309="",$H6309=""),"",$H6309*$I6309)</f>
      </c>
      <c r="K6309" s="79" t="str">
        <v/>
      </c>
    </row>
    <row r="6310">
      <c r="A6310" s="81" t="str">
        <v/>
      </c>
      <c r="B6310" s="81" t="str">
        <v/>
      </c>
      <c r="C6310" s="83">
        <f>IF($E6310="","",IFERROR(VLOOKUP(TRIM(E6310&amp;""),'Référentiel Articles'!$A$2:$F$634,2,FALSE),""))</f>
      </c>
      <c r="D6310" s="83">
        <f>IF($E6310="","",IFERROR(VLOOKUP(TRIM(E6310&amp;""),'Référentiel Articles'!$A$2:$F$634,3,FALSE),""))</f>
      </c>
      <c r="E6310" s="81" t="str">
        <v/>
      </c>
      <c r="F6310" s="83">
        <f>IF($E6310="","",IFERROR(VLOOKUP(TRIM(E6310&amp;""),'Référentiel Articles'!$A$2:$F$634,4,FALSE),""))</f>
      </c>
      <c r="G6310" s="84">
        <f>IF($E6310="","",IFERROR(VLOOKUP(TRIM(E6310&amp;""),'Référentiel Articles'!$A$2:$F$634,5,FALSE),""))</f>
      </c>
      <c r="H6310" s="85" t="str">
        <v/>
      </c>
      <c r="I6310" s="84">
        <f>IF($E6310="","",IFERROR(VLOOKUP(TRIM(E6310&amp;""),'Référentiel Articles'!$A$2:$F$634,6,FALSE),""))</f>
      </c>
      <c r="J6310" s="90">
        <f>IF(OR($E6310="",$H6310=""),"",$H6310*$I6310)</f>
      </c>
      <c r="K6310" s="87" t="str">
        <v/>
      </c>
    </row>
    <row r="6311">
      <c r="A6311" s="74" t="str">
        <v/>
      </c>
      <c r="B6311" s="74" t="str">
        <v/>
      </c>
      <c r="C6311" s="75">
        <f>IF($E6311="","",IFERROR(VLOOKUP(TRIM(E6311&amp;""),'Référentiel Articles'!$A$2:$F$634,2,FALSE),""))</f>
      </c>
      <c r="D6311" s="75">
        <f>IF($E6311="","",IFERROR(VLOOKUP(TRIM(E6311&amp;""),'Référentiel Articles'!$A$2:$F$634,3,FALSE),""))</f>
      </c>
      <c r="E6311" s="74" t="str">
        <v/>
      </c>
      <c r="F6311" s="75">
        <f>IF($E6311="","",IFERROR(VLOOKUP(TRIM(E6311&amp;""),'Référentiel Articles'!$A$2:$F$634,4,FALSE),""))</f>
      </c>
      <c r="G6311" s="76">
        <f>IF($E6311="","",IFERROR(VLOOKUP(TRIM(E6311&amp;""),'Référentiel Articles'!$A$2:$F$634,5,FALSE),""))</f>
      </c>
      <c r="H6311" s="77" t="str">
        <v/>
      </c>
      <c r="I6311" s="76">
        <f>IF($E6311="","",IFERROR(VLOOKUP(TRIM(E6311&amp;""),'Référentiel Articles'!$A$2:$F$634,6,FALSE),""))</f>
      </c>
      <c r="J6311" s="78">
        <f>IF(OR($E6311="",$H6311=""),"",$H6311*$I6311)</f>
      </c>
      <c r="K6311" s="79" t="str">
        <v/>
      </c>
    </row>
    <row r="6312">
      <c r="A6312" s="81" t="str">
        <v/>
      </c>
      <c r="B6312" s="81" t="str">
        <v/>
      </c>
      <c r="C6312" s="83">
        <f>IF($E6312="","",IFERROR(VLOOKUP(TRIM(E6312&amp;""),'Référentiel Articles'!$A$2:$F$634,2,FALSE),""))</f>
      </c>
      <c r="D6312" s="83">
        <f>IF($E6312="","",IFERROR(VLOOKUP(TRIM(E6312&amp;""),'Référentiel Articles'!$A$2:$F$634,3,FALSE),""))</f>
      </c>
      <c r="E6312" s="81" t="str">
        <v/>
      </c>
      <c r="F6312" s="83">
        <f>IF($E6312="","",IFERROR(VLOOKUP(TRIM(E6312&amp;""),'Référentiel Articles'!$A$2:$F$634,4,FALSE),""))</f>
      </c>
      <c r="G6312" s="84">
        <f>IF($E6312="","",IFERROR(VLOOKUP(TRIM(E6312&amp;""),'Référentiel Articles'!$A$2:$F$634,5,FALSE),""))</f>
      </c>
      <c r="H6312" s="85" t="str">
        <v/>
      </c>
      <c r="I6312" s="84">
        <f>IF($E6312="","",IFERROR(VLOOKUP(TRIM(E6312&amp;""),'Référentiel Articles'!$A$2:$F$634,6,FALSE),""))</f>
      </c>
      <c r="J6312" s="90">
        <f>IF(OR($E6312="",$H6312=""),"",$H6312*$I6312)</f>
      </c>
      <c r="K6312" s="87" t="str">
        <v/>
      </c>
    </row>
    <row r="6313">
      <c r="A6313" s="74" t="str">
        <v/>
      </c>
      <c r="B6313" s="74" t="str">
        <v/>
      </c>
      <c r="C6313" s="75">
        <f>IF($E6313="","",IFERROR(VLOOKUP(TRIM(E6313&amp;""),'Référentiel Articles'!$A$2:$F$634,2,FALSE),""))</f>
      </c>
      <c r="D6313" s="75">
        <f>IF($E6313="","",IFERROR(VLOOKUP(TRIM(E6313&amp;""),'Référentiel Articles'!$A$2:$F$634,3,FALSE),""))</f>
      </c>
      <c r="E6313" s="74" t="str">
        <v/>
      </c>
      <c r="F6313" s="75">
        <f>IF($E6313="","",IFERROR(VLOOKUP(TRIM(E6313&amp;""),'Référentiel Articles'!$A$2:$F$634,4,FALSE),""))</f>
      </c>
      <c r="G6313" s="76">
        <f>IF($E6313="","",IFERROR(VLOOKUP(TRIM(E6313&amp;""),'Référentiel Articles'!$A$2:$F$634,5,FALSE),""))</f>
      </c>
      <c r="H6313" s="77" t="str">
        <v/>
      </c>
      <c r="I6313" s="76">
        <f>IF($E6313="","",IFERROR(VLOOKUP(TRIM(E6313&amp;""),'Référentiel Articles'!$A$2:$F$634,6,FALSE),""))</f>
      </c>
      <c r="J6313" s="78">
        <f>IF(OR($E6313="",$H6313=""),"",$H6313*$I6313)</f>
      </c>
      <c r="K6313" s="79" t="str">
        <v/>
      </c>
    </row>
    <row r="6314">
      <c r="A6314" s="81" t="str">
        <v/>
      </c>
      <c r="B6314" s="81" t="str">
        <v/>
      </c>
      <c r="C6314" s="83">
        <f>IF($E6314="","",IFERROR(VLOOKUP(TRIM(E6314&amp;""),'Référentiel Articles'!$A$2:$F$634,2,FALSE),""))</f>
      </c>
      <c r="D6314" s="83">
        <f>IF($E6314="","",IFERROR(VLOOKUP(TRIM(E6314&amp;""),'Référentiel Articles'!$A$2:$F$634,3,FALSE),""))</f>
      </c>
      <c r="E6314" s="81" t="str">
        <v/>
      </c>
      <c r="F6314" s="83">
        <f>IF($E6314="","",IFERROR(VLOOKUP(TRIM(E6314&amp;""),'Référentiel Articles'!$A$2:$F$634,4,FALSE),""))</f>
      </c>
      <c r="G6314" s="84">
        <f>IF($E6314="","",IFERROR(VLOOKUP(TRIM(E6314&amp;""),'Référentiel Articles'!$A$2:$F$634,5,FALSE),""))</f>
      </c>
      <c r="H6314" s="85" t="str">
        <v/>
      </c>
      <c r="I6314" s="84">
        <f>IF($E6314="","",IFERROR(VLOOKUP(TRIM(E6314&amp;""),'Référentiel Articles'!$A$2:$F$634,6,FALSE),""))</f>
      </c>
      <c r="J6314" s="90">
        <f>IF(OR($E6314="",$H6314=""),"",$H6314*$I6314)</f>
      </c>
      <c r="K6314" s="87" t="str">
        <v/>
      </c>
    </row>
    <row r="6315">
      <c r="A6315" s="74" t="str">
        <v/>
      </c>
      <c r="B6315" s="74" t="str">
        <v/>
      </c>
      <c r="C6315" s="75">
        <f>IF($E6315="","",IFERROR(VLOOKUP(TRIM(E6315&amp;""),'Référentiel Articles'!$A$2:$F$634,2,FALSE),""))</f>
      </c>
      <c r="D6315" s="75">
        <f>IF($E6315="","",IFERROR(VLOOKUP(TRIM(E6315&amp;""),'Référentiel Articles'!$A$2:$F$634,3,FALSE),""))</f>
      </c>
      <c r="E6315" s="74" t="str">
        <v/>
      </c>
      <c r="F6315" s="75">
        <f>IF($E6315="","",IFERROR(VLOOKUP(TRIM(E6315&amp;""),'Référentiel Articles'!$A$2:$F$634,4,FALSE),""))</f>
      </c>
      <c r="G6315" s="76">
        <f>IF($E6315="","",IFERROR(VLOOKUP(TRIM(E6315&amp;""),'Référentiel Articles'!$A$2:$F$634,5,FALSE),""))</f>
      </c>
      <c r="H6315" s="77" t="str">
        <v/>
      </c>
      <c r="I6315" s="76">
        <f>IF($E6315="","",IFERROR(VLOOKUP(TRIM(E6315&amp;""),'Référentiel Articles'!$A$2:$F$634,6,FALSE),""))</f>
      </c>
      <c r="J6315" s="78">
        <f>IF(OR($E6315="",$H6315=""),"",$H6315*$I6315)</f>
      </c>
      <c r="K6315" s="79" t="str">
        <v/>
      </c>
    </row>
    <row r="6316">
      <c r="A6316" s="81" t="str">
        <v/>
      </c>
      <c r="B6316" s="81" t="str">
        <v/>
      </c>
      <c r="C6316" s="83">
        <f>IF($E6316="","",IFERROR(VLOOKUP(TRIM(E6316&amp;""),'Référentiel Articles'!$A$2:$F$634,2,FALSE),""))</f>
      </c>
      <c r="D6316" s="83">
        <f>IF($E6316="","",IFERROR(VLOOKUP(TRIM(E6316&amp;""),'Référentiel Articles'!$A$2:$F$634,3,FALSE),""))</f>
      </c>
      <c r="E6316" s="81" t="str">
        <v/>
      </c>
      <c r="F6316" s="83">
        <f>IF($E6316="","",IFERROR(VLOOKUP(TRIM(E6316&amp;""),'Référentiel Articles'!$A$2:$F$634,4,FALSE),""))</f>
      </c>
      <c r="G6316" s="84">
        <f>IF($E6316="","",IFERROR(VLOOKUP(TRIM(E6316&amp;""),'Référentiel Articles'!$A$2:$F$634,5,FALSE),""))</f>
      </c>
      <c r="H6316" s="85" t="str">
        <v/>
      </c>
      <c r="I6316" s="84">
        <f>IF($E6316="","",IFERROR(VLOOKUP(TRIM(E6316&amp;""),'Référentiel Articles'!$A$2:$F$634,6,FALSE),""))</f>
      </c>
      <c r="J6316" s="90">
        <f>IF(OR($E6316="",$H6316=""),"",$H6316*$I6316)</f>
      </c>
      <c r="K6316" s="87" t="str">
        <v/>
      </c>
    </row>
    <row r="6317">
      <c r="A6317" s="74" t="str">
        <v/>
      </c>
      <c r="B6317" s="74" t="str">
        <v/>
      </c>
      <c r="C6317" s="75">
        <f>IF($E6317="","",IFERROR(VLOOKUP(TRIM(E6317&amp;""),'Référentiel Articles'!$A$2:$F$634,2,FALSE),""))</f>
      </c>
      <c r="D6317" s="75">
        <f>IF($E6317="","",IFERROR(VLOOKUP(TRIM(E6317&amp;""),'Référentiel Articles'!$A$2:$F$634,3,FALSE),""))</f>
      </c>
      <c r="E6317" s="74" t="str">
        <v/>
      </c>
      <c r="F6317" s="75">
        <f>IF($E6317="","",IFERROR(VLOOKUP(TRIM(E6317&amp;""),'Référentiel Articles'!$A$2:$F$634,4,FALSE),""))</f>
      </c>
      <c r="G6317" s="76">
        <f>IF($E6317="","",IFERROR(VLOOKUP(TRIM(E6317&amp;""),'Référentiel Articles'!$A$2:$F$634,5,FALSE),""))</f>
      </c>
      <c r="H6317" s="77" t="str">
        <v/>
      </c>
      <c r="I6317" s="76">
        <f>IF($E6317="","",IFERROR(VLOOKUP(TRIM(E6317&amp;""),'Référentiel Articles'!$A$2:$F$634,6,FALSE),""))</f>
      </c>
      <c r="J6317" s="78">
        <f>IF(OR($E6317="",$H6317=""),"",$H6317*$I6317)</f>
      </c>
      <c r="K6317" s="79" t="str">
        <v/>
      </c>
    </row>
    <row r="6318">
      <c r="A6318" s="81" t="str">
        <v/>
      </c>
      <c r="B6318" s="81" t="str">
        <v/>
      </c>
      <c r="C6318" s="83">
        <f>IF($E6318="","",IFERROR(VLOOKUP(TRIM(E6318&amp;""),'Référentiel Articles'!$A$2:$F$634,2,FALSE),""))</f>
      </c>
      <c r="D6318" s="83">
        <f>IF($E6318="","",IFERROR(VLOOKUP(TRIM(E6318&amp;""),'Référentiel Articles'!$A$2:$F$634,3,FALSE),""))</f>
      </c>
      <c r="E6318" s="81" t="str">
        <v/>
      </c>
      <c r="F6318" s="83">
        <f>IF($E6318="","",IFERROR(VLOOKUP(TRIM(E6318&amp;""),'Référentiel Articles'!$A$2:$F$634,4,FALSE),""))</f>
      </c>
      <c r="G6318" s="84">
        <f>IF($E6318="","",IFERROR(VLOOKUP(TRIM(E6318&amp;""),'Référentiel Articles'!$A$2:$F$634,5,FALSE),""))</f>
      </c>
      <c r="H6318" s="85" t="str">
        <v/>
      </c>
      <c r="I6318" s="84">
        <f>IF($E6318="","",IFERROR(VLOOKUP(TRIM(E6318&amp;""),'Référentiel Articles'!$A$2:$F$634,6,FALSE),""))</f>
      </c>
      <c r="J6318" s="90">
        <f>IF(OR($E6318="",$H6318=""),"",$H6318*$I6318)</f>
      </c>
      <c r="K6318" s="87" t="str">
        <v/>
      </c>
    </row>
    <row r="6319">
      <c r="A6319" s="74" t="str">
        <v/>
      </c>
      <c r="B6319" s="74" t="str">
        <v/>
      </c>
      <c r="C6319" s="75">
        <f>IF($E6319="","",IFERROR(VLOOKUP(TRIM(E6319&amp;""),'Référentiel Articles'!$A$2:$F$634,2,FALSE),""))</f>
      </c>
      <c r="D6319" s="75">
        <f>IF($E6319="","",IFERROR(VLOOKUP(TRIM(E6319&amp;""),'Référentiel Articles'!$A$2:$F$634,3,FALSE),""))</f>
      </c>
      <c r="E6319" s="74" t="str">
        <v/>
      </c>
      <c r="F6319" s="75">
        <f>IF($E6319="","",IFERROR(VLOOKUP(TRIM(E6319&amp;""),'Référentiel Articles'!$A$2:$F$634,4,FALSE),""))</f>
      </c>
      <c r="G6319" s="76">
        <f>IF($E6319="","",IFERROR(VLOOKUP(TRIM(E6319&amp;""),'Référentiel Articles'!$A$2:$F$634,5,FALSE),""))</f>
      </c>
      <c r="H6319" s="77" t="str">
        <v/>
      </c>
      <c r="I6319" s="76">
        <f>IF($E6319="","",IFERROR(VLOOKUP(TRIM(E6319&amp;""),'Référentiel Articles'!$A$2:$F$634,6,FALSE),""))</f>
      </c>
      <c r="J6319" s="78">
        <f>IF(OR($E6319="",$H6319=""),"",$H6319*$I6319)</f>
      </c>
      <c r="K6319" s="79" t="str">
        <v/>
      </c>
    </row>
    <row r="6320">
      <c r="A6320" s="81" t="str">
        <v/>
      </c>
      <c r="B6320" s="81" t="str">
        <v/>
      </c>
      <c r="C6320" s="83">
        <f>IF($E6320="","",IFERROR(VLOOKUP(TRIM(E6320&amp;""),'Référentiel Articles'!$A$2:$F$634,2,FALSE),""))</f>
      </c>
      <c r="D6320" s="83">
        <f>IF($E6320="","",IFERROR(VLOOKUP(TRIM(E6320&amp;""),'Référentiel Articles'!$A$2:$F$634,3,FALSE),""))</f>
      </c>
      <c r="E6320" s="81" t="str">
        <v/>
      </c>
      <c r="F6320" s="83">
        <f>IF($E6320="","",IFERROR(VLOOKUP(TRIM(E6320&amp;""),'Référentiel Articles'!$A$2:$F$634,4,FALSE),""))</f>
      </c>
      <c r="G6320" s="84">
        <f>IF($E6320="","",IFERROR(VLOOKUP(TRIM(E6320&amp;""),'Référentiel Articles'!$A$2:$F$634,5,FALSE),""))</f>
      </c>
      <c r="H6320" s="85" t="str">
        <v/>
      </c>
      <c r="I6320" s="84">
        <f>IF($E6320="","",IFERROR(VLOOKUP(TRIM(E6320&amp;""),'Référentiel Articles'!$A$2:$F$634,6,FALSE),""))</f>
      </c>
      <c r="J6320" s="90">
        <f>IF(OR($E6320="",$H6320=""),"",$H6320*$I6320)</f>
      </c>
      <c r="K6320" s="87" t="str">
        <v/>
      </c>
    </row>
    <row r="6321">
      <c r="A6321" s="74" t="str">
        <v/>
      </c>
      <c r="B6321" s="74" t="str">
        <v/>
      </c>
      <c r="C6321" s="75">
        <f>IF($E6321="","",IFERROR(VLOOKUP(TRIM(E6321&amp;""),'Référentiel Articles'!$A$2:$F$634,2,FALSE),""))</f>
      </c>
      <c r="D6321" s="75">
        <f>IF($E6321="","",IFERROR(VLOOKUP(TRIM(E6321&amp;""),'Référentiel Articles'!$A$2:$F$634,3,FALSE),""))</f>
      </c>
      <c r="E6321" s="74" t="str">
        <v/>
      </c>
      <c r="F6321" s="75">
        <f>IF($E6321="","",IFERROR(VLOOKUP(TRIM(E6321&amp;""),'Référentiel Articles'!$A$2:$F$634,4,FALSE),""))</f>
      </c>
      <c r="G6321" s="76">
        <f>IF($E6321="","",IFERROR(VLOOKUP(TRIM(E6321&amp;""),'Référentiel Articles'!$A$2:$F$634,5,FALSE),""))</f>
      </c>
      <c r="H6321" s="77" t="str">
        <v/>
      </c>
      <c r="I6321" s="76">
        <f>IF($E6321="","",IFERROR(VLOOKUP(TRIM(E6321&amp;""),'Référentiel Articles'!$A$2:$F$634,6,FALSE),""))</f>
      </c>
      <c r="J6321" s="78">
        <f>IF(OR($E6321="",$H6321=""),"",$H6321*$I6321)</f>
      </c>
      <c r="K6321" s="79" t="str">
        <v/>
      </c>
    </row>
    <row r="6322">
      <c r="A6322" s="81" t="str">
        <v/>
      </c>
      <c r="B6322" s="81" t="str">
        <v/>
      </c>
      <c r="C6322" s="83">
        <f>IF($E6322="","",IFERROR(VLOOKUP(TRIM(E6322&amp;""),'Référentiel Articles'!$A$2:$F$634,2,FALSE),""))</f>
      </c>
      <c r="D6322" s="83">
        <f>IF($E6322="","",IFERROR(VLOOKUP(TRIM(E6322&amp;""),'Référentiel Articles'!$A$2:$F$634,3,FALSE),""))</f>
      </c>
      <c r="E6322" s="81" t="str">
        <v/>
      </c>
      <c r="F6322" s="83">
        <f>IF($E6322="","",IFERROR(VLOOKUP(TRIM(E6322&amp;""),'Référentiel Articles'!$A$2:$F$634,4,FALSE),""))</f>
      </c>
      <c r="G6322" s="84">
        <f>IF($E6322="","",IFERROR(VLOOKUP(TRIM(E6322&amp;""),'Référentiel Articles'!$A$2:$F$634,5,FALSE),""))</f>
      </c>
      <c r="H6322" s="85" t="str">
        <v/>
      </c>
      <c r="I6322" s="84">
        <f>IF($E6322="","",IFERROR(VLOOKUP(TRIM(E6322&amp;""),'Référentiel Articles'!$A$2:$F$634,6,FALSE),""))</f>
      </c>
      <c r="J6322" s="90">
        <f>IF(OR($E6322="",$H6322=""),"",$H6322*$I6322)</f>
      </c>
      <c r="K6322" s="87" t="str">
        <v/>
      </c>
    </row>
    <row r="6323">
      <c r="A6323" s="74" t="str">
        <v/>
      </c>
      <c r="B6323" s="74" t="str">
        <v/>
      </c>
      <c r="C6323" s="75">
        <f>IF($E6323="","",IFERROR(VLOOKUP(TRIM(E6323&amp;""),'Référentiel Articles'!$A$2:$F$634,2,FALSE),""))</f>
      </c>
      <c r="D6323" s="75">
        <f>IF($E6323="","",IFERROR(VLOOKUP(TRIM(E6323&amp;""),'Référentiel Articles'!$A$2:$F$634,3,FALSE),""))</f>
      </c>
      <c r="E6323" s="74" t="str">
        <v/>
      </c>
      <c r="F6323" s="75">
        <f>IF($E6323="","",IFERROR(VLOOKUP(TRIM(E6323&amp;""),'Référentiel Articles'!$A$2:$F$634,4,FALSE),""))</f>
      </c>
      <c r="G6323" s="76">
        <f>IF($E6323="","",IFERROR(VLOOKUP(TRIM(E6323&amp;""),'Référentiel Articles'!$A$2:$F$634,5,FALSE),""))</f>
      </c>
      <c r="H6323" s="77" t="str">
        <v/>
      </c>
      <c r="I6323" s="76">
        <f>IF($E6323="","",IFERROR(VLOOKUP(TRIM(E6323&amp;""),'Référentiel Articles'!$A$2:$F$634,6,FALSE),""))</f>
      </c>
      <c r="J6323" s="78">
        <f>IF(OR($E6323="",$H6323=""),"",$H6323*$I6323)</f>
      </c>
      <c r="K6323" s="79" t="str">
        <v/>
      </c>
    </row>
    <row r="6324">
      <c r="A6324" s="81" t="str">
        <v/>
      </c>
      <c r="B6324" s="81" t="str">
        <v/>
      </c>
      <c r="C6324" s="83">
        <f>IF($E6324="","",IFERROR(VLOOKUP(TRIM(E6324&amp;""),'Référentiel Articles'!$A$2:$F$634,2,FALSE),""))</f>
      </c>
      <c r="D6324" s="83">
        <f>IF($E6324="","",IFERROR(VLOOKUP(TRIM(E6324&amp;""),'Référentiel Articles'!$A$2:$F$634,3,FALSE),""))</f>
      </c>
      <c r="E6324" s="81" t="str">
        <v/>
      </c>
      <c r="F6324" s="83">
        <f>IF($E6324="","",IFERROR(VLOOKUP(TRIM(E6324&amp;""),'Référentiel Articles'!$A$2:$F$634,4,FALSE),""))</f>
      </c>
      <c r="G6324" s="84">
        <f>IF($E6324="","",IFERROR(VLOOKUP(TRIM(E6324&amp;""),'Référentiel Articles'!$A$2:$F$634,5,FALSE),""))</f>
      </c>
      <c r="H6324" s="85" t="str">
        <v/>
      </c>
      <c r="I6324" s="84">
        <f>IF($E6324="","",IFERROR(VLOOKUP(TRIM(E6324&amp;""),'Référentiel Articles'!$A$2:$F$634,6,FALSE),""))</f>
      </c>
      <c r="J6324" s="90">
        <f>IF(OR($E6324="",$H6324=""),"",$H6324*$I6324)</f>
      </c>
      <c r="K6324" s="87" t="str">
        <v/>
      </c>
    </row>
    <row r="6325">
      <c r="A6325" s="74" t="str">
        <v/>
      </c>
      <c r="B6325" s="74" t="str">
        <v/>
      </c>
      <c r="C6325" s="75">
        <f>IF($E6325="","",IFERROR(VLOOKUP(TRIM(E6325&amp;""),'Référentiel Articles'!$A$2:$F$634,2,FALSE),""))</f>
      </c>
      <c r="D6325" s="75">
        <f>IF($E6325="","",IFERROR(VLOOKUP(TRIM(E6325&amp;""),'Référentiel Articles'!$A$2:$F$634,3,FALSE),""))</f>
      </c>
      <c r="E6325" s="74" t="str">
        <v/>
      </c>
      <c r="F6325" s="75">
        <f>IF($E6325="","",IFERROR(VLOOKUP(TRIM(E6325&amp;""),'Référentiel Articles'!$A$2:$F$634,4,FALSE),""))</f>
      </c>
      <c r="G6325" s="76">
        <f>IF($E6325="","",IFERROR(VLOOKUP(TRIM(E6325&amp;""),'Référentiel Articles'!$A$2:$F$634,5,FALSE),""))</f>
      </c>
      <c r="H6325" s="77" t="str">
        <v/>
      </c>
      <c r="I6325" s="76">
        <f>IF($E6325="","",IFERROR(VLOOKUP(TRIM(E6325&amp;""),'Référentiel Articles'!$A$2:$F$634,6,FALSE),""))</f>
      </c>
      <c r="J6325" s="78">
        <f>IF(OR($E6325="",$H6325=""),"",$H6325*$I6325)</f>
      </c>
      <c r="K6325" s="79" t="str">
        <v/>
      </c>
    </row>
    <row r="6326">
      <c r="A6326" s="81" t="str">
        <v/>
      </c>
      <c r="B6326" s="81" t="str">
        <v/>
      </c>
      <c r="C6326" s="83">
        <f>IF($E6326="","",IFERROR(VLOOKUP(TRIM(E6326&amp;""),'Référentiel Articles'!$A$2:$F$634,2,FALSE),""))</f>
      </c>
      <c r="D6326" s="83">
        <f>IF($E6326="","",IFERROR(VLOOKUP(TRIM(E6326&amp;""),'Référentiel Articles'!$A$2:$F$634,3,FALSE),""))</f>
      </c>
      <c r="E6326" s="81" t="str">
        <v/>
      </c>
      <c r="F6326" s="83">
        <f>IF($E6326="","",IFERROR(VLOOKUP(TRIM(E6326&amp;""),'Référentiel Articles'!$A$2:$F$634,4,FALSE),""))</f>
      </c>
      <c r="G6326" s="84">
        <f>IF($E6326="","",IFERROR(VLOOKUP(TRIM(E6326&amp;""),'Référentiel Articles'!$A$2:$F$634,5,FALSE),""))</f>
      </c>
      <c r="H6326" s="85" t="str">
        <v/>
      </c>
      <c r="I6326" s="84">
        <f>IF($E6326="","",IFERROR(VLOOKUP(TRIM(E6326&amp;""),'Référentiel Articles'!$A$2:$F$634,6,FALSE),""))</f>
      </c>
      <c r="J6326" s="90">
        <f>IF(OR($E6326="",$H6326=""),"",$H6326*$I6326)</f>
      </c>
      <c r="K6326" s="87" t="str">
        <v/>
      </c>
    </row>
    <row r="6327">
      <c r="A6327" s="74" t="str">
        <v/>
      </c>
      <c r="B6327" s="74" t="str">
        <v/>
      </c>
      <c r="C6327" s="75">
        <f>IF($E6327="","",IFERROR(VLOOKUP(TRIM(E6327&amp;""),'Référentiel Articles'!$A$2:$F$634,2,FALSE),""))</f>
      </c>
      <c r="D6327" s="75">
        <f>IF($E6327="","",IFERROR(VLOOKUP(TRIM(E6327&amp;""),'Référentiel Articles'!$A$2:$F$634,3,FALSE),""))</f>
      </c>
      <c r="E6327" s="74" t="str">
        <v/>
      </c>
      <c r="F6327" s="75">
        <f>IF($E6327="","",IFERROR(VLOOKUP(TRIM(E6327&amp;""),'Référentiel Articles'!$A$2:$F$634,4,FALSE),""))</f>
      </c>
      <c r="G6327" s="76">
        <f>IF($E6327="","",IFERROR(VLOOKUP(TRIM(E6327&amp;""),'Référentiel Articles'!$A$2:$F$634,5,FALSE),""))</f>
      </c>
      <c r="H6327" s="77" t="str">
        <v/>
      </c>
      <c r="I6327" s="76">
        <f>IF($E6327="","",IFERROR(VLOOKUP(TRIM(E6327&amp;""),'Référentiel Articles'!$A$2:$F$634,6,FALSE),""))</f>
      </c>
      <c r="J6327" s="78">
        <f>IF(OR($E6327="",$H6327=""),"",$H6327*$I6327)</f>
      </c>
      <c r="K6327" s="79" t="str">
        <v/>
      </c>
    </row>
    <row r="6328">
      <c r="A6328" s="81" t="str">
        <v/>
      </c>
      <c r="B6328" s="81" t="str">
        <v/>
      </c>
      <c r="C6328" s="83">
        <f>IF($E6328="","",IFERROR(VLOOKUP(TRIM(E6328&amp;""),'Référentiel Articles'!$A$2:$F$634,2,FALSE),""))</f>
      </c>
      <c r="D6328" s="83">
        <f>IF($E6328="","",IFERROR(VLOOKUP(TRIM(E6328&amp;""),'Référentiel Articles'!$A$2:$F$634,3,FALSE),""))</f>
      </c>
      <c r="E6328" s="81" t="str">
        <v/>
      </c>
      <c r="F6328" s="83">
        <f>IF($E6328="","",IFERROR(VLOOKUP(TRIM(E6328&amp;""),'Référentiel Articles'!$A$2:$F$634,4,FALSE),""))</f>
      </c>
      <c r="G6328" s="84">
        <f>IF($E6328="","",IFERROR(VLOOKUP(TRIM(E6328&amp;""),'Référentiel Articles'!$A$2:$F$634,5,FALSE),""))</f>
      </c>
      <c r="H6328" s="85" t="str">
        <v/>
      </c>
      <c r="I6328" s="84">
        <f>IF($E6328="","",IFERROR(VLOOKUP(TRIM(E6328&amp;""),'Référentiel Articles'!$A$2:$F$634,6,FALSE),""))</f>
      </c>
      <c r="J6328" s="90">
        <f>IF(OR($E6328="",$H6328=""),"",$H6328*$I6328)</f>
      </c>
      <c r="K6328" s="87" t="str">
        <v/>
      </c>
    </row>
    <row r="6329">
      <c r="A6329" s="74" t="str">
        <v/>
      </c>
      <c r="B6329" s="74" t="str">
        <v/>
      </c>
      <c r="C6329" s="75">
        <f>IF($E6329="","",IFERROR(VLOOKUP(TRIM(E6329&amp;""),'Référentiel Articles'!$A$2:$F$634,2,FALSE),""))</f>
      </c>
      <c r="D6329" s="75">
        <f>IF($E6329="","",IFERROR(VLOOKUP(TRIM(E6329&amp;""),'Référentiel Articles'!$A$2:$F$634,3,FALSE),""))</f>
      </c>
      <c r="E6329" s="74" t="str">
        <v/>
      </c>
      <c r="F6329" s="75">
        <f>IF($E6329="","",IFERROR(VLOOKUP(TRIM(E6329&amp;""),'Référentiel Articles'!$A$2:$F$634,4,FALSE),""))</f>
      </c>
      <c r="G6329" s="76">
        <f>IF($E6329="","",IFERROR(VLOOKUP(TRIM(E6329&amp;""),'Référentiel Articles'!$A$2:$F$634,5,FALSE),""))</f>
      </c>
      <c r="H6329" s="77" t="str">
        <v/>
      </c>
      <c r="I6329" s="76">
        <f>IF($E6329="","",IFERROR(VLOOKUP(TRIM(E6329&amp;""),'Référentiel Articles'!$A$2:$F$634,6,FALSE),""))</f>
      </c>
      <c r="J6329" s="78">
        <f>IF(OR($E6329="",$H6329=""),"",$H6329*$I6329)</f>
      </c>
      <c r="K6329" s="79" t="str">
        <v/>
      </c>
    </row>
    <row r="6330">
      <c r="A6330" s="81" t="str">
        <v/>
      </c>
      <c r="B6330" s="81" t="str">
        <v/>
      </c>
      <c r="C6330" s="83">
        <f>IF($E6330="","",IFERROR(VLOOKUP(TRIM(E6330&amp;""),'Référentiel Articles'!$A$2:$F$634,2,FALSE),""))</f>
      </c>
      <c r="D6330" s="83">
        <f>IF($E6330="","",IFERROR(VLOOKUP(TRIM(E6330&amp;""),'Référentiel Articles'!$A$2:$F$634,3,FALSE),""))</f>
      </c>
      <c r="E6330" s="81" t="str">
        <v/>
      </c>
      <c r="F6330" s="83">
        <f>IF($E6330="","",IFERROR(VLOOKUP(TRIM(E6330&amp;""),'Référentiel Articles'!$A$2:$F$634,4,FALSE),""))</f>
      </c>
      <c r="G6330" s="84">
        <f>IF($E6330="","",IFERROR(VLOOKUP(TRIM(E6330&amp;""),'Référentiel Articles'!$A$2:$F$634,5,FALSE),""))</f>
      </c>
      <c r="H6330" s="85" t="str">
        <v/>
      </c>
      <c r="I6330" s="84">
        <f>IF($E6330="","",IFERROR(VLOOKUP(TRIM(E6330&amp;""),'Référentiel Articles'!$A$2:$F$634,6,FALSE),""))</f>
      </c>
      <c r="J6330" s="90">
        <f>IF(OR($E6330="",$H6330=""),"",$H6330*$I6330)</f>
      </c>
      <c r="K6330" s="87" t="str">
        <v/>
      </c>
    </row>
    <row r="6331">
      <c r="A6331" s="74" t="str">
        <v/>
      </c>
      <c r="B6331" s="74" t="str">
        <v/>
      </c>
      <c r="C6331" s="75">
        <f>IF($E6331="","",IFERROR(VLOOKUP(TRIM(E6331&amp;""),'Référentiel Articles'!$A$2:$F$634,2,FALSE),""))</f>
      </c>
      <c r="D6331" s="75">
        <f>IF($E6331="","",IFERROR(VLOOKUP(TRIM(E6331&amp;""),'Référentiel Articles'!$A$2:$F$634,3,FALSE),""))</f>
      </c>
      <c r="E6331" s="74" t="str">
        <v/>
      </c>
      <c r="F6331" s="75">
        <f>IF($E6331="","",IFERROR(VLOOKUP(TRIM(E6331&amp;""),'Référentiel Articles'!$A$2:$F$634,4,FALSE),""))</f>
      </c>
      <c r="G6331" s="76">
        <f>IF($E6331="","",IFERROR(VLOOKUP(TRIM(E6331&amp;""),'Référentiel Articles'!$A$2:$F$634,5,FALSE),""))</f>
      </c>
      <c r="H6331" s="77" t="str">
        <v/>
      </c>
      <c r="I6331" s="76">
        <f>IF($E6331="","",IFERROR(VLOOKUP(TRIM(E6331&amp;""),'Référentiel Articles'!$A$2:$F$634,6,FALSE),""))</f>
      </c>
      <c r="J6331" s="78">
        <f>IF(OR($E6331="",$H6331=""),"",$H6331*$I6331)</f>
      </c>
      <c r="K6331" s="79" t="str">
        <v/>
      </c>
    </row>
    <row r="6332">
      <c r="A6332" s="81" t="str">
        <v/>
      </c>
      <c r="B6332" s="81" t="str">
        <v/>
      </c>
      <c r="C6332" s="83">
        <f>IF($E6332="","",IFERROR(VLOOKUP(TRIM(E6332&amp;""),'Référentiel Articles'!$A$2:$F$634,2,FALSE),""))</f>
      </c>
      <c r="D6332" s="83">
        <f>IF($E6332="","",IFERROR(VLOOKUP(TRIM(E6332&amp;""),'Référentiel Articles'!$A$2:$F$634,3,FALSE),""))</f>
      </c>
      <c r="E6332" s="81" t="str">
        <v/>
      </c>
      <c r="F6332" s="83">
        <f>IF($E6332="","",IFERROR(VLOOKUP(TRIM(E6332&amp;""),'Référentiel Articles'!$A$2:$F$634,4,FALSE),""))</f>
      </c>
      <c r="G6332" s="84">
        <f>IF($E6332="","",IFERROR(VLOOKUP(TRIM(E6332&amp;""),'Référentiel Articles'!$A$2:$F$634,5,FALSE),""))</f>
      </c>
      <c r="H6332" s="85" t="str">
        <v/>
      </c>
      <c r="I6332" s="84">
        <f>IF($E6332="","",IFERROR(VLOOKUP(TRIM(E6332&amp;""),'Référentiel Articles'!$A$2:$F$634,6,FALSE),""))</f>
      </c>
      <c r="J6332" s="90">
        <f>IF(OR($E6332="",$H6332=""),"",$H6332*$I6332)</f>
      </c>
      <c r="K6332" s="87" t="str">
        <v/>
      </c>
    </row>
    <row r="6333">
      <c r="A6333" s="74" t="str">
        <v/>
      </c>
      <c r="B6333" s="74" t="str">
        <v/>
      </c>
      <c r="C6333" s="75">
        <f>IF($E6333="","",IFERROR(VLOOKUP(TRIM(E6333&amp;""),'Référentiel Articles'!$A$2:$F$634,2,FALSE),""))</f>
      </c>
      <c r="D6333" s="75">
        <f>IF($E6333="","",IFERROR(VLOOKUP(TRIM(E6333&amp;""),'Référentiel Articles'!$A$2:$F$634,3,FALSE),""))</f>
      </c>
      <c r="E6333" s="74" t="str">
        <v/>
      </c>
      <c r="F6333" s="75">
        <f>IF($E6333="","",IFERROR(VLOOKUP(TRIM(E6333&amp;""),'Référentiel Articles'!$A$2:$F$634,4,FALSE),""))</f>
      </c>
      <c r="G6333" s="76">
        <f>IF($E6333="","",IFERROR(VLOOKUP(TRIM(E6333&amp;""),'Référentiel Articles'!$A$2:$F$634,5,FALSE),""))</f>
      </c>
      <c r="H6333" s="77" t="str">
        <v/>
      </c>
      <c r="I6333" s="76">
        <f>IF($E6333="","",IFERROR(VLOOKUP(TRIM(E6333&amp;""),'Référentiel Articles'!$A$2:$F$634,6,FALSE),""))</f>
      </c>
      <c r="J6333" s="78">
        <f>IF(OR($E6333="",$H6333=""),"",$H6333*$I6333)</f>
      </c>
      <c r="K6333" s="79" t="str">
        <v/>
      </c>
    </row>
    <row r="6334">
      <c r="A6334" s="81" t="str">
        <v/>
      </c>
      <c r="B6334" s="81" t="str">
        <v/>
      </c>
      <c r="C6334" s="83">
        <f>IF($E6334="","",IFERROR(VLOOKUP(TRIM(E6334&amp;""),'Référentiel Articles'!$A$2:$F$634,2,FALSE),""))</f>
      </c>
      <c r="D6334" s="83">
        <f>IF($E6334="","",IFERROR(VLOOKUP(TRIM(E6334&amp;""),'Référentiel Articles'!$A$2:$F$634,3,FALSE),""))</f>
      </c>
      <c r="E6334" s="81" t="str">
        <v/>
      </c>
      <c r="F6334" s="83">
        <f>IF($E6334="","",IFERROR(VLOOKUP(TRIM(E6334&amp;""),'Référentiel Articles'!$A$2:$F$634,4,FALSE),""))</f>
      </c>
      <c r="G6334" s="84">
        <f>IF($E6334="","",IFERROR(VLOOKUP(TRIM(E6334&amp;""),'Référentiel Articles'!$A$2:$F$634,5,FALSE),""))</f>
      </c>
      <c r="H6334" s="85" t="str">
        <v/>
      </c>
      <c r="I6334" s="84">
        <f>IF($E6334="","",IFERROR(VLOOKUP(TRIM(E6334&amp;""),'Référentiel Articles'!$A$2:$F$634,6,FALSE),""))</f>
      </c>
      <c r="J6334" s="90">
        <f>IF(OR($E6334="",$H6334=""),"",$H6334*$I6334)</f>
      </c>
      <c r="K6334" s="87" t="str">
        <v/>
      </c>
    </row>
    <row r="6335">
      <c r="A6335" s="74" t="str">
        <v/>
      </c>
      <c r="B6335" s="74" t="str">
        <v/>
      </c>
      <c r="C6335" s="75">
        <f>IF($E6335="","",IFERROR(VLOOKUP(TRIM(E6335&amp;""),'Référentiel Articles'!$A$2:$F$634,2,FALSE),""))</f>
      </c>
      <c r="D6335" s="75">
        <f>IF($E6335="","",IFERROR(VLOOKUP(TRIM(E6335&amp;""),'Référentiel Articles'!$A$2:$F$634,3,FALSE),""))</f>
      </c>
      <c r="E6335" s="74" t="str">
        <v/>
      </c>
      <c r="F6335" s="75">
        <f>IF($E6335="","",IFERROR(VLOOKUP(TRIM(E6335&amp;""),'Référentiel Articles'!$A$2:$F$634,4,FALSE),""))</f>
      </c>
      <c r="G6335" s="76">
        <f>IF($E6335="","",IFERROR(VLOOKUP(TRIM(E6335&amp;""),'Référentiel Articles'!$A$2:$F$634,5,FALSE),""))</f>
      </c>
      <c r="H6335" s="77" t="str">
        <v/>
      </c>
      <c r="I6335" s="76">
        <f>IF($E6335="","",IFERROR(VLOOKUP(TRIM(E6335&amp;""),'Référentiel Articles'!$A$2:$F$634,6,FALSE),""))</f>
      </c>
      <c r="J6335" s="78">
        <f>IF(OR($E6335="",$H6335=""),"",$H6335*$I6335)</f>
      </c>
      <c r="K6335" s="79" t="str">
        <v/>
      </c>
    </row>
    <row r="6336">
      <c r="A6336" s="81" t="str">
        <v/>
      </c>
      <c r="B6336" s="81" t="str">
        <v/>
      </c>
      <c r="C6336" s="83">
        <f>IF($E6336="","",IFERROR(VLOOKUP(TRIM(E6336&amp;""),'Référentiel Articles'!$A$2:$F$634,2,FALSE),""))</f>
      </c>
      <c r="D6336" s="83">
        <f>IF($E6336="","",IFERROR(VLOOKUP(TRIM(E6336&amp;""),'Référentiel Articles'!$A$2:$F$634,3,FALSE),""))</f>
      </c>
      <c r="E6336" s="81" t="str">
        <v/>
      </c>
      <c r="F6336" s="83">
        <f>IF($E6336="","",IFERROR(VLOOKUP(TRIM(E6336&amp;""),'Référentiel Articles'!$A$2:$F$634,4,FALSE),""))</f>
      </c>
      <c r="G6336" s="84">
        <f>IF($E6336="","",IFERROR(VLOOKUP(TRIM(E6336&amp;""),'Référentiel Articles'!$A$2:$F$634,5,FALSE),""))</f>
      </c>
      <c r="H6336" s="85" t="str">
        <v/>
      </c>
      <c r="I6336" s="84">
        <f>IF($E6336="","",IFERROR(VLOOKUP(TRIM(E6336&amp;""),'Référentiel Articles'!$A$2:$F$634,6,FALSE),""))</f>
      </c>
      <c r="J6336" s="90">
        <f>IF(OR($E6336="",$H6336=""),"",$H6336*$I6336)</f>
      </c>
      <c r="K6336" s="87" t="str">
        <v/>
      </c>
    </row>
    <row r="6337">
      <c r="A6337" s="74" t="str">
        <v/>
      </c>
      <c r="B6337" s="74" t="str">
        <v/>
      </c>
      <c r="C6337" s="75">
        <f>IF($E6337="","",IFERROR(VLOOKUP(TRIM(E6337&amp;""),'Référentiel Articles'!$A$2:$F$634,2,FALSE),""))</f>
      </c>
      <c r="D6337" s="75">
        <f>IF($E6337="","",IFERROR(VLOOKUP(TRIM(E6337&amp;""),'Référentiel Articles'!$A$2:$F$634,3,FALSE),""))</f>
      </c>
      <c r="E6337" s="74" t="str">
        <v/>
      </c>
      <c r="F6337" s="75">
        <f>IF($E6337="","",IFERROR(VLOOKUP(TRIM(E6337&amp;""),'Référentiel Articles'!$A$2:$F$634,4,FALSE),""))</f>
      </c>
      <c r="G6337" s="76">
        <f>IF($E6337="","",IFERROR(VLOOKUP(TRIM(E6337&amp;""),'Référentiel Articles'!$A$2:$F$634,5,FALSE),""))</f>
      </c>
      <c r="H6337" s="77" t="str">
        <v/>
      </c>
      <c r="I6337" s="76">
        <f>IF($E6337="","",IFERROR(VLOOKUP(TRIM(E6337&amp;""),'Référentiel Articles'!$A$2:$F$634,6,FALSE),""))</f>
      </c>
      <c r="J6337" s="78">
        <f>IF(OR($E6337="",$H6337=""),"",$H6337*$I6337)</f>
      </c>
      <c r="K6337" s="79" t="str">
        <v/>
      </c>
    </row>
    <row r="6338">
      <c r="A6338" s="81" t="str">
        <v/>
      </c>
      <c r="B6338" s="81" t="str">
        <v/>
      </c>
      <c r="C6338" s="83">
        <f>IF($E6338="","",IFERROR(VLOOKUP(TRIM(E6338&amp;""),'Référentiel Articles'!$A$2:$F$634,2,FALSE),""))</f>
      </c>
      <c r="D6338" s="83">
        <f>IF($E6338="","",IFERROR(VLOOKUP(TRIM(E6338&amp;""),'Référentiel Articles'!$A$2:$F$634,3,FALSE),""))</f>
      </c>
      <c r="E6338" s="81" t="str">
        <v/>
      </c>
      <c r="F6338" s="83">
        <f>IF($E6338="","",IFERROR(VLOOKUP(TRIM(E6338&amp;""),'Référentiel Articles'!$A$2:$F$634,4,FALSE),""))</f>
      </c>
      <c r="G6338" s="84">
        <f>IF($E6338="","",IFERROR(VLOOKUP(TRIM(E6338&amp;""),'Référentiel Articles'!$A$2:$F$634,5,FALSE),""))</f>
      </c>
      <c r="H6338" s="85" t="str">
        <v/>
      </c>
      <c r="I6338" s="84">
        <f>IF($E6338="","",IFERROR(VLOOKUP(TRIM(E6338&amp;""),'Référentiel Articles'!$A$2:$F$634,6,FALSE),""))</f>
      </c>
      <c r="J6338" s="90">
        <f>IF(OR($E6338="",$H6338=""),"",$H6338*$I6338)</f>
      </c>
      <c r="K6338" s="87" t="str">
        <v/>
      </c>
    </row>
    <row r="6339">
      <c r="A6339" s="74" t="str">
        <v/>
      </c>
      <c r="B6339" s="74" t="str">
        <v/>
      </c>
      <c r="C6339" s="75">
        <f>IF($E6339="","",IFERROR(VLOOKUP(TRIM(E6339&amp;""),'Référentiel Articles'!$A$2:$F$634,2,FALSE),""))</f>
      </c>
      <c r="D6339" s="75">
        <f>IF($E6339="","",IFERROR(VLOOKUP(TRIM(E6339&amp;""),'Référentiel Articles'!$A$2:$F$634,3,FALSE),""))</f>
      </c>
      <c r="E6339" s="74" t="str">
        <v/>
      </c>
      <c r="F6339" s="75">
        <f>IF($E6339="","",IFERROR(VLOOKUP(TRIM(E6339&amp;""),'Référentiel Articles'!$A$2:$F$634,4,FALSE),""))</f>
      </c>
      <c r="G6339" s="76">
        <f>IF($E6339="","",IFERROR(VLOOKUP(TRIM(E6339&amp;""),'Référentiel Articles'!$A$2:$F$634,5,FALSE),""))</f>
      </c>
      <c r="H6339" s="77" t="str">
        <v/>
      </c>
      <c r="I6339" s="76">
        <f>IF($E6339="","",IFERROR(VLOOKUP(TRIM(E6339&amp;""),'Référentiel Articles'!$A$2:$F$634,6,FALSE),""))</f>
      </c>
      <c r="J6339" s="78">
        <f>IF(OR($E6339="",$H6339=""),"",$H6339*$I6339)</f>
      </c>
      <c r="K6339" s="79" t="str">
        <v/>
      </c>
    </row>
    <row r="6340">
      <c r="A6340" s="81" t="str">
        <v/>
      </c>
      <c r="B6340" s="81" t="str">
        <v/>
      </c>
      <c r="C6340" s="83">
        <f>IF($E6340="","",IFERROR(VLOOKUP(TRIM(E6340&amp;""),'Référentiel Articles'!$A$2:$F$634,2,FALSE),""))</f>
      </c>
      <c r="D6340" s="83">
        <f>IF($E6340="","",IFERROR(VLOOKUP(TRIM(E6340&amp;""),'Référentiel Articles'!$A$2:$F$634,3,FALSE),""))</f>
      </c>
      <c r="E6340" s="81" t="str">
        <v/>
      </c>
      <c r="F6340" s="83">
        <f>IF($E6340="","",IFERROR(VLOOKUP(TRIM(E6340&amp;""),'Référentiel Articles'!$A$2:$F$634,4,FALSE),""))</f>
      </c>
      <c r="G6340" s="84">
        <f>IF($E6340="","",IFERROR(VLOOKUP(TRIM(E6340&amp;""),'Référentiel Articles'!$A$2:$F$634,5,FALSE),""))</f>
      </c>
      <c r="H6340" s="85" t="str">
        <v/>
      </c>
      <c r="I6340" s="84">
        <f>IF($E6340="","",IFERROR(VLOOKUP(TRIM(E6340&amp;""),'Référentiel Articles'!$A$2:$F$634,6,FALSE),""))</f>
      </c>
      <c r="J6340" s="90">
        <f>IF(OR($E6340="",$H6340=""),"",$H6340*$I6340)</f>
      </c>
      <c r="K6340" s="87" t="str">
        <v/>
      </c>
    </row>
    <row r="6341">
      <c r="A6341" s="74" t="str">
        <v/>
      </c>
      <c r="B6341" s="74" t="str">
        <v/>
      </c>
      <c r="C6341" s="75">
        <f>IF($E6341="","",IFERROR(VLOOKUP(TRIM(E6341&amp;""),'Référentiel Articles'!$A$2:$F$634,2,FALSE),""))</f>
      </c>
      <c r="D6341" s="75">
        <f>IF($E6341="","",IFERROR(VLOOKUP(TRIM(E6341&amp;""),'Référentiel Articles'!$A$2:$F$634,3,FALSE),""))</f>
      </c>
      <c r="E6341" s="74" t="str">
        <v/>
      </c>
      <c r="F6341" s="75">
        <f>IF($E6341="","",IFERROR(VLOOKUP(TRIM(E6341&amp;""),'Référentiel Articles'!$A$2:$F$634,4,FALSE),""))</f>
      </c>
      <c r="G6341" s="76">
        <f>IF($E6341="","",IFERROR(VLOOKUP(TRIM(E6341&amp;""),'Référentiel Articles'!$A$2:$F$634,5,FALSE),""))</f>
      </c>
      <c r="H6341" s="77" t="str">
        <v/>
      </c>
      <c r="I6341" s="76">
        <f>IF($E6341="","",IFERROR(VLOOKUP(TRIM(E6341&amp;""),'Référentiel Articles'!$A$2:$F$634,6,FALSE),""))</f>
      </c>
      <c r="J6341" s="78">
        <f>IF(OR($E6341="",$H6341=""),"",$H6341*$I6341)</f>
      </c>
      <c r="K6341" s="79" t="str">
        <v/>
      </c>
    </row>
    <row r="6342">
      <c r="A6342" s="81" t="str">
        <v/>
      </c>
      <c r="B6342" s="81" t="str">
        <v/>
      </c>
      <c r="C6342" s="83">
        <f>IF($E6342="","",IFERROR(VLOOKUP(TRIM(E6342&amp;""),'Référentiel Articles'!$A$2:$F$634,2,FALSE),""))</f>
      </c>
      <c r="D6342" s="83">
        <f>IF($E6342="","",IFERROR(VLOOKUP(TRIM(E6342&amp;""),'Référentiel Articles'!$A$2:$F$634,3,FALSE),""))</f>
      </c>
      <c r="E6342" s="81" t="str">
        <v/>
      </c>
      <c r="F6342" s="83">
        <f>IF($E6342="","",IFERROR(VLOOKUP(TRIM(E6342&amp;""),'Référentiel Articles'!$A$2:$F$634,4,FALSE),""))</f>
      </c>
      <c r="G6342" s="84">
        <f>IF($E6342="","",IFERROR(VLOOKUP(TRIM(E6342&amp;""),'Référentiel Articles'!$A$2:$F$634,5,FALSE),""))</f>
      </c>
      <c r="H6342" s="85" t="str">
        <v/>
      </c>
      <c r="I6342" s="84">
        <f>IF($E6342="","",IFERROR(VLOOKUP(TRIM(E6342&amp;""),'Référentiel Articles'!$A$2:$F$634,6,FALSE),""))</f>
      </c>
      <c r="J6342" s="90">
        <f>IF(OR($E6342="",$H6342=""),"",$H6342*$I6342)</f>
      </c>
      <c r="K6342" s="87" t="str">
        <v/>
      </c>
    </row>
    <row r="6343">
      <c r="A6343" s="74" t="str">
        <v/>
      </c>
      <c r="B6343" s="74" t="str">
        <v/>
      </c>
      <c r="C6343" s="75">
        <f>IF($E6343="","",IFERROR(VLOOKUP(TRIM(E6343&amp;""),'Référentiel Articles'!$A$2:$F$634,2,FALSE),""))</f>
      </c>
      <c r="D6343" s="75">
        <f>IF($E6343="","",IFERROR(VLOOKUP(TRIM(E6343&amp;""),'Référentiel Articles'!$A$2:$F$634,3,FALSE),""))</f>
      </c>
      <c r="E6343" s="74" t="str">
        <v/>
      </c>
      <c r="F6343" s="75">
        <f>IF($E6343="","",IFERROR(VLOOKUP(TRIM(E6343&amp;""),'Référentiel Articles'!$A$2:$F$634,4,FALSE),""))</f>
      </c>
      <c r="G6343" s="76">
        <f>IF($E6343="","",IFERROR(VLOOKUP(TRIM(E6343&amp;""),'Référentiel Articles'!$A$2:$F$634,5,FALSE),""))</f>
      </c>
      <c r="H6343" s="77" t="str">
        <v/>
      </c>
      <c r="I6343" s="76">
        <f>IF($E6343="","",IFERROR(VLOOKUP(TRIM(E6343&amp;""),'Référentiel Articles'!$A$2:$F$634,6,FALSE),""))</f>
      </c>
      <c r="J6343" s="78">
        <f>IF(OR($E6343="",$H6343=""),"",$H6343*$I6343)</f>
      </c>
      <c r="K6343" s="79" t="str">
        <v/>
      </c>
    </row>
    <row r="6344">
      <c r="A6344" s="81" t="str">
        <v/>
      </c>
      <c r="B6344" s="81" t="str">
        <v/>
      </c>
      <c r="C6344" s="83">
        <f>IF($E6344="","",IFERROR(VLOOKUP(TRIM(E6344&amp;""),'Référentiel Articles'!$A$2:$F$634,2,FALSE),""))</f>
      </c>
      <c r="D6344" s="83">
        <f>IF($E6344="","",IFERROR(VLOOKUP(TRIM(E6344&amp;""),'Référentiel Articles'!$A$2:$F$634,3,FALSE),""))</f>
      </c>
      <c r="E6344" s="81" t="str">
        <v/>
      </c>
      <c r="F6344" s="83">
        <f>IF($E6344="","",IFERROR(VLOOKUP(TRIM(E6344&amp;""),'Référentiel Articles'!$A$2:$F$634,4,FALSE),""))</f>
      </c>
      <c r="G6344" s="84">
        <f>IF($E6344="","",IFERROR(VLOOKUP(TRIM(E6344&amp;""),'Référentiel Articles'!$A$2:$F$634,5,FALSE),""))</f>
      </c>
      <c r="H6344" s="85" t="str">
        <v/>
      </c>
      <c r="I6344" s="84">
        <f>IF($E6344="","",IFERROR(VLOOKUP(TRIM(E6344&amp;""),'Référentiel Articles'!$A$2:$F$634,6,FALSE),""))</f>
      </c>
      <c r="J6344" s="90">
        <f>IF(OR($E6344="",$H6344=""),"",$H6344*$I6344)</f>
      </c>
      <c r="K6344" s="87" t="str">
        <v/>
      </c>
    </row>
    <row r="6345">
      <c r="A6345" s="74" t="str">
        <v/>
      </c>
      <c r="B6345" s="74" t="str">
        <v/>
      </c>
      <c r="C6345" s="75">
        <f>IF($E6345="","",IFERROR(VLOOKUP(TRIM(E6345&amp;""),'Référentiel Articles'!$A$2:$F$634,2,FALSE),""))</f>
      </c>
      <c r="D6345" s="75">
        <f>IF($E6345="","",IFERROR(VLOOKUP(TRIM(E6345&amp;""),'Référentiel Articles'!$A$2:$F$634,3,FALSE),""))</f>
      </c>
      <c r="E6345" s="74" t="str">
        <v/>
      </c>
      <c r="F6345" s="75">
        <f>IF($E6345="","",IFERROR(VLOOKUP(TRIM(E6345&amp;""),'Référentiel Articles'!$A$2:$F$634,4,FALSE),""))</f>
      </c>
      <c r="G6345" s="76">
        <f>IF($E6345="","",IFERROR(VLOOKUP(TRIM(E6345&amp;""),'Référentiel Articles'!$A$2:$F$634,5,FALSE),""))</f>
      </c>
      <c r="H6345" s="77" t="str">
        <v/>
      </c>
      <c r="I6345" s="76">
        <f>IF($E6345="","",IFERROR(VLOOKUP(TRIM(E6345&amp;""),'Référentiel Articles'!$A$2:$F$634,6,FALSE),""))</f>
      </c>
      <c r="J6345" s="78">
        <f>IF(OR($E6345="",$H6345=""),"",$H6345*$I6345)</f>
      </c>
      <c r="K6345" s="79" t="str">
        <v/>
      </c>
    </row>
    <row r="6346">
      <c r="A6346" s="81" t="str">
        <v/>
      </c>
      <c r="B6346" s="81" t="str">
        <v/>
      </c>
      <c r="C6346" s="83">
        <f>IF($E6346="","",IFERROR(VLOOKUP(TRIM(E6346&amp;""),'Référentiel Articles'!$A$2:$F$634,2,FALSE),""))</f>
      </c>
      <c r="D6346" s="83">
        <f>IF($E6346="","",IFERROR(VLOOKUP(TRIM(E6346&amp;""),'Référentiel Articles'!$A$2:$F$634,3,FALSE),""))</f>
      </c>
      <c r="E6346" s="81" t="str">
        <v/>
      </c>
      <c r="F6346" s="83">
        <f>IF($E6346="","",IFERROR(VLOOKUP(TRIM(E6346&amp;""),'Référentiel Articles'!$A$2:$F$634,4,FALSE),""))</f>
      </c>
      <c r="G6346" s="84">
        <f>IF($E6346="","",IFERROR(VLOOKUP(TRIM(E6346&amp;""),'Référentiel Articles'!$A$2:$F$634,5,FALSE),""))</f>
      </c>
      <c r="H6346" s="85" t="str">
        <v/>
      </c>
      <c r="I6346" s="84">
        <f>IF($E6346="","",IFERROR(VLOOKUP(TRIM(E6346&amp;""),'Référentiel Articles'!$A$2:$F$634,6,FALSE),""))</f>
      </c>
      <c r="J6346" s="90">
        <f>IF(OR($E6346="",$H6346=""),"",$H6346*$I6346)</f>
      </c>
      <c r="K6346" s="87" t="str">
        <v/>
      </c>
    </row>
    <row r="6347">
      <c r="A6347" s="74" t="str">
        <v/>
      </c>
      <c r="B6347" s="74" t="str">
        <v/>
      </c>
      <c r="C6347" s="75">
        <f>IF($E6347="","",IFERROR(VLOOKUP(TRIM(E6347&amp;""),'Référentiel Articles'!$A$2:$F$634,2,FALSE),""))</f>
      </c>
      <c r="D6347" s="75">
        <f>IF($E6347="","",IFERROR(VLOOKUP(TRIM(E6347&amp;""),'Référentiel Articles'!$A$2:$F$634,3,FALSE),""))</f>
      </c>
      <c r="E6347" s="74" t="str">
        <v/>
      </c>
      <c r="F6347" s="75">
        <f>IF($E6347="","",IFERROR(VLOOKUP(TRIM(E6347&amp;""),'Référentiel Articles'!$A$2:$F$634,4,FALSE),""))</f>
      </c>
      <c r="G6347" s="76">
        <f>IF($E6347="","",IFERROR(VLOOKUP(TRIM(E6347&amp;""),'Référentiel Articles'!$A$2:$F$634,5,FALSE),""))</f>
      </c>
      <c r="H6347" s="77" t="str">
        <v/>
      </c>
      <c r="I6347" s="76">
        <f>IF($E6347="","",IFERROR(VLOOKUP(TRIM(E6347&amp;""),'Référentiel Articles'!$A$2:$F$634,6,FALSE),""))</f>
      </c>
      <c r="J6347" s="78">
        <f>IF(OR($E6347="",$H6347=""),"",$H6347*$I6347)</f>
      </c>
      <c r="K6347" s="79" t="str">
        <v/>
      </c>
    </row>
    <row r="6348">
      <c r="A6348" s="81" t="str">
        <v/>
      </c>
      <c r="B6348" s="81" t="str">
        <v/>
      </c>
      <c r="C6348" s="83">
        <f>IF($E6348="","",IFERROR(VLOOKUP(TRIM(E6348&amp;""),'Référentiel Articles'!$A$2:$F$634,2,FALSE),""))</f>
      </c>
      <c r="D6348" s="83">
        <f>IF($E6348="","",IFERROR(VLOOKUP(TRIM(E6348&amp;""),'Référentiel Articles'!$A$2:$F$634,3,FALSE),""))</f>
      </c>
      <c r="E6348" s="81" t="str">
        <v/>
      </c>
      <c r="F6348" s="83">
        <f>IF($E6348="","",IFERROR(VLOOKUP(TRIM(E6348&amp;""),'Référentiel Articles'!$A$2:$F$634,4,FALSE),""))</f>
      </c>
      <c r="G6348" s="84">
        <f>IF($E6348="","",IFERROR(VLOOKUP(TRIM(E6348&amp;""),'Référentiel Articles'!$A$2:$F$634,5,FALSE),""))</f>
      </c>
      <c r="H6348" s="85" t="str">
        <v/>
      </c>
      <c r="I6348" s="84">
        <f>IF($E6348="","",IFERROR(VLOOKUP(TRIM(E6348&amp;""),'Référentiel Articles'!$A$2:$F$634,6,FALSE),""))</f>
      </c>
      <c r="J6348" s="90">
        <f>IF(OR($E6348="",$H6348=""),"",$H6348*$I6348)</f>
      </c>
      <c r="K6348" s="87" t="str">
        <v/>
      </c>
    </row>
    <row r="6349">
      <c r="A6349" s="74" t="str">
        <v/>
      </c>
      <c r="B6349" s="74" t="str">
        <v/>
      </c>
      <c r="C6349" s="75">
        <f>IF($E6349="","",IFERROR(VLOOKUP(TRIM(E6349&amp;""),'Référentiel Articles'!$A$2:$F$634,2,FALSE),""))</f>
      </c>
      <c r="D6349" s="75">
        <f>IF($E6349="","",IFERROR(VLOOKUP(TRIM(E6349&amp;""),'Référentiel Articles'!$A$2:$F$634,3,FALSE),""))</f>
      </c>
      <c r="E6349" s="74" t="str">
        <v/>
      </c>
      <c r="F6349" s="75">
        <f>IF($E6349="","",IFERROR(VLOOKUP(TRIM(E6349&amp;""),'Référentiel Articles'!$A$2:$F$634,4,FALSE),""))</f>
      </c>
      <c r="G6349" s="76">
        <f>IF($E6349="","",IFERROR(VLOOKUP(TRIM(E6349&amp;""),'Référentiel Articles'!$A$2:$F$634,5,FALSE),""))</f>
      </c>
      <c r="H6349" s="77" t="str">
        <v/>
      </c>
      <c r="I6349" s="76">
        <f>IF($E6349="","",IFERROR(VLOOKUP(TRIM(E6349&amp;""),'Référentiel Articles'!$A$2:$F$634,6,FALSE),""))</f>
      </c>
      <c r="J6349" s="78">
        <f>IF(OR($E6349="",$H6349=""),"",$H6349*$I6349)</f>
      </c>
      <c r="K6349" s="79" t="str">
        <v/>
      </c>
    </row>
    <row r="6350">
      <c r="A6350" s="81" t="str">
        <v/>
      </c>
      <c r="B6350" s="81" t="str">
        <v/>
      </c>
      <c r="C6350" s="83">
        <f>IF($E6350="","",IFERROR(VLOOKUP(TRIM(E6350&amp;""),'Référentiel Articles'!$A$2:$F$634,2,FALSE),""))</f>
      </c>
      <c r="D6350" s="83">
        <f>IF($E6350="","",IFERROR(VLOOKUP(TRIM(E6350&amp;""),'Référentiel Articles'!$A$2:$F$634,3,FALSE),""))</f>
      </c>
      <c r="E6350" s="81" t="str">
        <v/>
      </c>
      <c r="F6350" s="83">
        <f>IF($E6350="","",IFERROR(VLOOKUP(TRIM(E6350&amp;""),'Référentiel Articles'!$A$2:$F$634,4,FALSE),""))</f>
      </c>
      <c r="G6350" s="84">
        <f>IF($E6350="","",IFERROR(VLOOKUP(TRIM(E6350&amp;""),'Référentiel Articles'!$A$2:$F$634,5,FALSE),""))</f>
      </c>
      <c r="H6350" s="85" t="str">
        <v/>
      </c>
      <c r="I6350" s="84">
        <f>IF($E6350="","",IFERROR(VLOOKUP(TRIM(E6350&amp;""),'Référentiel Articles'!$A$2:$F$634,6,FALSE),""))</f>
      </c>
      <c r="J6350" s="90">
        <f>IF(OR($E6350="",$H6350=""),"",$H6350*$I6350)</f>
      </c>
      <c r="K6350" s="87" t="str">
        <v/>
      </c>
    </row>
    <row r="6351">
      <c r="A6351" s="74" t="str">
        <v/>
      </c>
      <c r="B6351" s="74" t="str">
        <v/>
      </c>
      <c r="C6351" s="75">
        <f>IF($E6351="","",IFERROR(VLOOKUP(TRIM(E6351&amp;""),'Référentiel Articles'!$A$2:$F$634,2,FALSE),""))</f>
      </c>
      <c r="D6351" s="75">
        <f>IF($E6351="","",IFERROR(VLOOKUP(TRIM(E6351&amp;""),'Référentiel Articles'!$A$2:$F$634,3,FALSE),""))</f>
      </c>
      <c r="E6351" s="74" t="str">
        <v/>
      </c>
      <c r="F6351" s="75">
        <f>IF($E6351="","",IFERROR(VLOOKUP(TRIM(E6351&amp;""),'Référentiel Articles'!$A$2:$F$634,4,FALSE),""))</f>
      </c>
      <c r="G6351" s="76">
        <f>IF($E6351="","",IFERROR(VLOOKUP(TRIM(E6351&amp;""),'Référentiel Articles'!$A$2:$F$634,5,FALSE),""))</f>
      </c>
      <c r="H6351" s="77" t="str">
        <v/>
      </c>
      <c r="I6351" s="76">
        <f>IF($E6351="","",IFERROR(VLOOKUP(TRIM(E6351&amp;""),'Référentiel Articles'!$A$2:$F$634,6,FALSE),""))</f>
      </c>
      <c r="J6351" s="78">
        <f>IF(OR($E6351="",$H6351=""),"",$H6351*$I6351)</f>
      </c>
      <c r="K6351" s="79" t="str">
        <v/>
      </c>
    </row>
    <row r="6352">
      <c r="A6352" s="81" t="str">
        <v/>
      </c>
      <c r="B6352" s="81" t="str">
        <v/>
      </c>
      <c r="C6352" s="83">
        <f>IF($E6352="","",IFERROR(VLOOKUP(TRIM(E6352&amp;""),'Référentiel Articles'!$A$2:$F$634,2,FALSE),""))</f>
      </c>
      <c r="D6352" s="83">
        <f>IF($E6352="","",IFERROR(VLOOKUP(TRIM(E6352&amp;""),'Référentiel Articles'!$A$2:$F$634,3,FALSE),""))</f>
      </c>
      <c r="E6352" s="81" t="str">
        <v/>
      </c>
      <c r="F6352" s="83">
        <f>IF($E6352="","",IFERROR(VLOOKUP(TRIM(E6352&amp;""),'Référentiel Articles'!$A$2:$F$634,4,FALSE),""))</f>
      </c>
      <c r="G6352" s="84">
        <f>IF($E6352="","",IFERROR(VLOOKUP(TRIM(E6352&amp;""),'Référentiel Articles'!$A$2:$F$634,5,FALSE),""))</f>
      </c>
      <c r="H6352" s="85" t="str">
        <v/>
      </c>
      <c r="I6352" s="84">
        <f>IF($E6352="","",IFERROR(VLOOKUP(TRIM(E6352&amp;""),'Référentiel Articles'!$A$2:$F$634,6,FALSE),""))</f>
      </c>
      <c r="J6352" s="90">
        <f>IF(OR($E6352="",$H6352=""),"",$H6352*$I6352)</f>
      </c>
      <c r="K6352" s="87" t="str">
        <v/>
      </c>
    </row>
    <row r="6353">
      <c r="A6353" s="74" t="str">
        <v/>
      </c>
      <c r="B6353" s="74" t="str">
        <v/>
      </c>
      <c r="C6353" s="75">
        <f>IF($E6353="","",IFERROR(VLOOKUP(TRIM(E6353&amp;""),'Référentiel Articles'!$A$2:$F$634,2,FALSE),""))</f>
      </c>
      <c r="D6353" s="75">
        <f>IF($E6353="","",IFERROR(VLOOKUP(TRIM(E6353&amp;""),'Référentiel Articles'!$A$2:$F$634,3,FALSE),""))</f>
      </c>
      <c r="E6353" s="74" t="str">
        <v/>
      </c>
      <c r="F6353" s="75">
        <f>IF($E6353="","",IFERROR(VLOOKUP(TRIM(E6353&amp;""),'Référentiel Articles'!$A$2:$F$634,4,FALSE),""))</f>
      </c>
      <c r="G6353" s="76">
        <f>IF($E6353="","",IFERROR(VLOOKUP(TRIM(E6353&amp;""),'Référentiel Articles'!$A$2:$F$634,5,FALSE),""))</f>
      </c>
      <c r="H6353" s="77" t="str">
        <v/>
      </c>
      <c r="I6353" s="76">
        <f>IF($E6353="","",IFERROR(VLOOKUP(TRIM(E6353&amp;""),'Référentiel Articles'!$A$2:$F$634,6,FALSE),""))</f>
      </c>
      <c r="J6353" s="78">
        <f>IF(OR($E6353="",$H6353=""),"",$H6353*$I6353)</f>
      </c>
      <c r="K6353" s="79" t="str">
        <v/>
      </c>
    </row>
    <row r="6354">
      <c r="A6354" s="81" t="str">
        <v/>
      </c>
      <c r="B6354" s="81" t="str">
        <v/>
      </c>
      <c r="C6354" s="83">
        <f>IF($E6354="","",IFERROR(VLOOKUP(TRIM(E6354&amp;""),'Référentiel Articles'!$A$2:$F$634,2,FALSE),""))</f>
      </c>
      <c r="D6354" s="83">
        <f>IF($E6354="","",IFERROR(VLOOKUP(TRIM(E6354&amp;""),'Référentiel Articles'!$A$2:$F$634,3,FALSE),""))</f>
      </c>
      <c r="E6354" s="81" t="str">
        <v/>
      </c>
      <c r="F6354" s="83">
        <f>IF($E6354="","",IFERROR(VLOOKUP(TRIM(E6354&amp;""),'Référentiel Articles'!$A$2:$F$634,4,FALSE),""))</f>
      </c>
      <c r="G6354" s="84">
        <f>IF($E6354="","",IFERROR(VLOOKUP(TRIM(E6354&amp;""),'Référentiel Articles'!$A$2:$F$634,5,FALSE),""))</f>
      </c>
      <c r="H6354" s="85" t="str">
        <v/>
      </c>
      <c r="I6354" s="84">
        <f>IF($E6354="","",IFERROR(VLOOKUP(TRIM(E6354&amp;""),'Référentiel Articles'!$A$2:$F$634,6,FALSE),""))</f>
      </c>
      <c r="J6354" s="90">
        <f>IF(OR($E6354="",$H6354=""),"",$H6354*$I6354)</f>
      </c>
      <c r="K6354" s="87" t="str">
        <v/>
      </c>
    </row>
    <row r="6355">
      <c r="A6355" s="74" t="str">
        <v/>
      </c>
      <c r="B6355" s="74" t="str">
        <v/>
      </c>
      <c r="C6355" s="75">
        <f>IF($E6355="","",IFERROR(VLOOKUP(TRIM(E6355&amp;""),'Référentiel Articles'!$A$2:$F$634,2,FALSE),""))</f>
      </c>
      <c r="D6355" s="75">
        <f>IF($E6355="","",IFERROR(VLOOKUP(TRIM(E6355&amp;""),'Référentiel Articles'!$A$2:$F$634,3,FALSE),""))</f>
      </c>
      <c r="E6355" s="74" t="str">
        <v/>
      </c>
      <c r="F6355" s="75">
        <f>IF($E6355="","",IFERROR(VLOOKUP(TRIM(E6355&amp;""),'Référentiel Articles'!$A$2:$F$634,4,FALSE),""))</f>
      </c>
      <c r="G6355" s="76">
        <f>IF($E6355="","",IFERROR(VLOOKUP(TRIM(E6355&amp;""),'Référentiel Articles'!$A$2:$F$634,5,FALSE),""))</f>
      </c>
      <c r="H6355" s="77" t="str">
        <v/>
      </c>
      <c r="I6355" s="76">
        <f>IF($E6355="","",IFERROR(VLOOKUP(TRIM(E6355&amp;""),'Référentiel Articles'!$A$2:$F$634,6,FALSE),""))</f>
      </c>
      <c r="J6355" s="78">
        <f>IF(OR($E6355="",$H6355=""),"",$H6355*$I6355)</f>
      </c>
      <c r="K6355" s="79" t="str">
        <v/>
      </c>
    </row>
    <row r="6356">
      <c r="A6356" s="81" t="str">
        <v/>
      </c>
      <c r="B6356" s="81" t="str">
        <v/>
      </c>
      <c r="C6356" s="83">
        <f>IF($E6356="","",IFERROR(VLOOKUP(TRIM(E6356&amp;""),'Référentiel Articles'!$A$2:$F$634,2,FALSE),""))</f>
      </c>
      <c r="D6356" s="83">
        <f>IF($E6356="","",IFERROR(VLOOKUP(TRIM(E6356&amp;""),'Référentiel Articles'!$A$2:$F$634,3,FALSE),""))</f>
      </c>
      <c r="E6356" s="81" t="str">
        <v/>
      </c>
      <c r="F6356" s="83">
        <f>IF($E6356="","",IFERROR(VLOOKUP(TRIM(E6356&amp;""),'Référentiel Articles'!$A$2:$F$634,4,FALSE),""))</f>
      </c>
      <c r="G6356" s="84">
        <f>IF($E6356="","",IFERROR(VLOOKUP(TRIM(E6356&amp;""),'Référentiel Articles'!$A$2:$F$634,5,FALSE),""))</f>
      </c>
      <c r="H6356" s="85" t="str">
        <v/>
      </c>
      <c r="I6356" s="84">
        <f>IF($E6356="","",IFERROR(VLOOKUP(TRIM(E6356&amp;""),'Référentiel Articles'!$A$2:$F$634,6,FALSE),""))</f>
      </c>
      <c r="J6356" s="90">
        <f>IF(OR($E6356="",$H6356=""),"",$H6356*$I6356)</f>
      </c>
      <c r="K6356" s="87" t="str">
        <v/>
      </c>
    </row>
    <row r="6357">
      <c r="A6357" s="74" t="str">
        <v/>
      </c>
      <c r="B6357" s="74" t="str">
        <v/>
      </c>
      <c r="C6357" s="75">
        <f>IF($E6357="","",IFERROR(VLOOKUP(TRIM(E6357&amp;""),'Référentiel Articles'!$A$2:$F$634,2,FALSE),""))</f>
      </c>
      <c r="D6357" s="75">
        <f>IF($E6357="","",IFERROR(VLOOKUP(TRIM(E6357&amp;""),'Référentiel Articles'!$A$2:$F$634,3,FALSE),""))</f>
      </c>
      <c r="E6357" s="74" t="str">
        <v/>
      </c>
      <c r="F6357" s="75">
        <f>IF($E6357="","",IFERROR(VLOOKUP(TRIM(E6357&amp;""),'Référentiel Articles'!$A$2:$F$634,4,FALSE),""))</f>
      </c>
      <c r="G6357" s="76">
        <f>IF($E6357="","",IFERROR(VLOOKUP(TRIM(E6357&amp;""),'Référentiel Articles'!$A$2:$F$634,5,FALSE),""))</f>
      </c>
      <c r="H6357" s="77" t="str">
        <v/>
      </c>
      <c r="I6357" s="76">
        <f>IF($E6357="","",IFERROR(VLOOKUP(TRIM(E6357&amp;""),'Référentiel Articles'!$A$2:$F$634,6,FALSE),""))</f>
      </c>
      <c r="J6357" s="78">
        <f>IF(OR($E6357="",$H6357=""),"",$H6357*$I6357)</f>
      </c>
      <c r="K6357" s="79" t="str">
        <v/>
      </c>
    </row>
    <row r="6358">
      <c r="A6358" s="81" t="str">
        <v/>
      </c>
      <c r="B6358" s="81" t="str">
        <v/>
      </c>
      <c r="C6358" s="83">
        <f>IF($E6358="","",IFERROR(VLOOKUP(TRIM(E6358&amp;""),'Référentiel Articles'!$A$2:$F$634,2,FALSE),""))</f>
      </c>
      <c r="D6358" s="83">
        <f>IF($E6358="","",IFERROR(VLOOKUP(TRIM(E6358&amp;""),'Référentiel Articles'!$A$2:$F$634,3,FALSE),""))</f>
      </c>
      <c r="E6358" s="81" t="str">
        <v/>
      </c>
      <c r="F6358" s="83">
        <f>IF($E6358="","",IFERROR(VLOOKUP(TRIM(E6358&amp;""),'Référentiel Articles'!$A$2:$F$634,4,FALSE),""))</f>
      </c>
      <c r="G6358" s="84">
        <f>IF($E6358="","",IFERROR(VLOOKUP(TRIM(E6358&amp;""),'Référentiel Articles'!$A$2:$F$634,5,FALSE),""))</f>
      </c>
      <c r="H6358" s="85" t="str">
        <v/>
      </c>
      <c r="I6358" s="84">
        <f>IF($E6358="","",IFERROR(VLOOKUP(TRIM(E6358&amp;""),'Référentiel Articles'!$A$2:$F$634,6,FALSE),""))</f>
      </c>
      <c r="J6358" s="90">
        <f>IF(OR($E6358="",$H6358=""),"",$H6358*$I6358)</f>
      </c>
      <c r="K6358" s="87" t="str">
        <v/>
      </c>
    </row>
    <row r="6359">
      <c r="A6359" s="74" t="str">
        <v/>
      </c>
      <c r="B6359" s="74" t="str">
        <v/>
      </c>
      <c r="C6359" s="75">
        <f>IF($E6359="","",IFERROR(VLOOKUP(TRIM(E6359&amp;""),'Référentiel Articles'!$A$2:$F$634,2,FALSE),""))</f>
      </c>
      <c r="D6359" s="75">
        <f>IF($E6359="","",IFERROR(VLOOKUP(TRIM(E6359&amp;""),'Référentiel Articles'!$A$2:$F$634,3,FALSE),""))</f>
      </c>
      <c r="E6359" s="74" t="str">
        <v/>
      </c>
      <c r="F6359" s="75">
        <f>IF($E6359="","",IFERROR(VLOOKUP(TRIM(E6359&amp;""),'Référentiel Articles'!$A$2:$F$634,4,FALSE),""))</f>
      </c>
      <c r="G6359" s="76">
        <f>IF($E6359="","",IFERROR(VLOOKUP(TRIM(E6359&amp;""),'Référentiel Articles'!$A$2:$F$634,5,FALSE),""))</f>
      </c>
      <c r="H6359" s="77" t="str">
        <v/>
      </c>
      <c r="I6359" s="76">
        <f>IF($E6359="","",IFERROR(VLOOKUP(TRIM(E6359&amp;""),'Référentiel Articles'!$A$2:$F$634,6,FALSE),""))</f>
      </c>
      <c r="J6359" s="78">
        <f>IF(OR($E6359="",$H6359=""),"",$H6359*$I6359)</f>
      </c>
      <c r="K6359" s="79" t="str">
        <v/>
      </c>
    </row>
    <row r="6360">
      <c r="A6360" s="81" t="str">
        <v/>
      </c>
      <c r="B6360" s="81" t="str">
        <v/>
      </c>
      <c r="C6360" s="83">
        <f>IF($E6360="","",IFERROR(VLOOKUP(TRIM(E6360&amp;""),'Référentiel Articles'!$A$2:$F$634,2,FALSE),""))</f>
      </c>
      <c r="D6360" s="83">
        <f>IF($E6360="","",IFERROR(VLOOKUP(TRIM(E6360&amp;""),'Référentiel Articles'!$A$2:$F$634,3,FALSE),""))</f>
      </c>
      <c r="E6360" s="81" t="str">
        <v/>
      </c>
      <c r="F6360" s="83">
        <f>IF($E6360="","",IFERROR(VLOOKUP(TRIM(E6360&amp;""),'Référentiel Articles'!$A$2:$F$634,4,FALSE),""))</f>
      </c>
      <c r="G6360" s="84">
        <f>IF($E6360="","",IFERROR(VLOOKUP(TRIM(E6360&amp;""),'Référentiel Articles'!$A$2:$F$634,5,FALSE),""))</f>
      </c>
      <c r="H6360" s="85" t="str">
        <v/>
      </c>
      <c r="I6360" s="84">
        <f>IF($E6360="","",IFERROR(VLOOKUP(TRIM(E6360&amp;""),'Référentiel Articles'!$A$2:$F$634,6,FALSE),""))</f>
      </c>
      <c r="J6360" s="90">
        <f>IF(OR($E6360="",$H6360=""),"",$H6360*$I6360)</f>
      </c>
      <c r="K6360" s="87" t="str">
        <v/>
      </c>
    </row>
    <row r="6361">
      <c r="A6361" s="74" t="str">
        <v/>
      </c>
      <c r="B6361" s="74" t="str">
        <v/>
      </c>
      <c r="C6361" s="75">
        <f>IF($E6361="","",IFERROR(VLOOKUP(TRIM(E6361&amp;""),'Référentiel Articles'!$A$2:$F$634,2,FALSE),""))</f>
      </c>
      <c r="D6361" s="75">
        <f>IF($E6361="","",IFERROR(VLOOKUP(TRIM(E6361&amp;""),'Référentiel Articles'!$A$2:$F$634,3,FALSE),""))</f>
      </c>
      <c r="E6361" s="74" t="str">
        <v/>
      </c>
      <c r="F6361" s="75">
        <f>IF($E6361="","",IFERROR(VLOOKUP(TRIM(E6361&amp;""),'Référentiel Articles'!$A$2:$F$634,4,FALSE),""))</f>
      </c>
      <c r="G6361" s="76">
        <f>IF($E6361="","",IFERROR(VLOOKUP(TRIM(E6361&amp;""),'Référentiel Articles'!$A$2:$F$634,5,FALSE),""))</f>
      </c>
      <c r="H6361" s="77" t="str">
        <v/>
      </c>
      <c r="I6361" s="76">
        <f>IF($E6361="","",IFERROR(VLOOKUP(TRIM(E6361&amp;""),'Référentiel Articles'!$A$2:$F$634,6,FALSE),""))</f>
      </c>
      <c r="J6361" s="78">
        <f>IF(OR($E6361="",$H6361=""),"",$H6361*$I6361)</f>
      </c>
      <c r="K6361" s="79" t="str">
        <v/>
      </c>
    </row>
    <row r="6362">
      <c r="A6362" s="81" t="str">
        <v/>
      </c>
      <c r="B6362" s="81" t="str">
        <v/>
      </c>
      <c r="C6362" s="83">
        <f>IF($E6362="","",IFERROR(VLOOKUP(TRIM(E6362&amp;""),'Référentiel Articles'!$A$2:$F$634,2,FALSE),""))</f>
      </c>
      <c r="D6362" s="83">
        <f>IF($E6362="","",IFERROR(VLOOKUP(TRIM(E6362&amp;""),'Référentiel Articles'!$A$2:$F$634,3,FALSE),""))</f>
      </c>
      <c r="E6362" s="81" t="str">
        <v/>
      </c>
      <c r="F6362" s="83">
        <f>IF($E6362="","",IFERROR(VLOOKUP(TRIM(E6362&amp;""),'Référentiel Articles'!$A$2:$F$634,4,FALSE),""))</f>
      </c>
      <c r="G6362" s="84">
        <f>IF($E6362="","",IFERROR(VLOOKUP(TRIM(E6362&amp;""),'Référentiel Articles'!$A$2:$F$634,5,FALSE),""))</f>
      </c>
      <c r="H6362" s="85" t="str">
        <v/>
      </c>
      <c r="I6362" s="84">
        <f>IF($E6362="","",IFERROR(VLOOKUP(TRIM(E6362&amp;""),'Référentiel Articles'!$A$2:$F$634,6,FALSE),""))</f>
      </c>
      <c r="J6362" s="90">
        <f>IF(OR($E6362="",$H6362=""),"",$H6362*$I6362)</f>
      </c>
      <c r="K6362" s="87" t="str">
        <v/>
      </c>
    </row>
    <row r="6363">
      <c r="A6363" s="74" t="str">
        <v/>
      </c>
      <c r="B6363" s="74" t="str">
        <v/>
      </c>
      <c r="C6363" s="75">
        <f>IF($E6363="","",IFERROR(VLOOKUP(TRIM(E6363&amp;""),'Référentiel Articles'!$A$2:$F$634,2,FALSE),""))</f>
      </c>
      <c r="D6363" s="75">
        <f>IF($E6363="","",IFERROR(VLOOKUP(TRIM(E6363&amp;""),'Référentiel Articles'!$A$2:$F$634,3,FALSE),""))</f>
      </c>
      <c r="E6363" s="74" t="str">
        <v/>
      </c>
      <c r="F6363" s="75">
        <f>IF($E6363="","",IFERROR(VLOOKUP(TRIM(E6363&amp;""),'Référentiel Articles'!$A$2:$F$634,4,FALSE),""))</f>
      </c>
      <c r="G6363" s="76">
        <f>IF($E6363="","",IFERROR(VLOOKUP(TRIM(E6363&amp;""),'Référentiel Articles'!$A$2:$F$634,5,FALSE),""))</f>
      </c>
      <c r="H6363" s="77" t="str">
        <v/>
      </c>
      <c r="I6363" s="76">
        <f>IF($E6363="","",IFERROR(VLOOKUP(TRIM(E6363&amp;""),'Référentiel Articles'!$A$2:$F$634,6,FALSE),""))</f>
      </c>
      <c r="J6363" s="78">
        <f>IF(OR($E6363="",$H6363=""),"",$H6363*$I6363)</f>
      </c>
      <c r="K6363" s="79" t="str">
        <v/>
      </c>
    </row>
    <row r="6364">
      <c r="A6364" s="81" t="str">
        <v/>
      </c>
      <c r="B6364" s="81" t="str">
        <v/>
      </c>
      <c r="C6364" s="83">
        <f>IF($E6364="","",IFERROR(VLOOKUP(TRIM(E6364&amp;""),'Référentiel Articles'!$A$2:$F$634,2,FALSE),""))</f>
      </c>
      <c r="D6364" s="83">
        <f>IF($E6364="","",IFERROR(VLOOKUP(TRIM(E6364&amp;""),'Référentiel Articles'!$A$2:$F$634,3,FALSE),""))</f>
      </c>
      <c r="E6364" s="81" t="str">
        <v/>
      </c>
      <c r="F6364" s="83">
        <f>IF($E6364="","",IFERROR(VLOOKUP(TRIM(E6364&amp;""),'Référentiel Articles'!$A$2:$F$634,4,FALSE),""))</f>
      </c>
      <c r="G6364" s="84">
        <f>IF($E6364="","",IFERROR(VLOOKUP(TRIM(E6364&amp;""),'Référentiel Articles'!$A$2:$F$634,5,FALSE),""))</f>
      </c>
      <c r="H6364" s="85" t="str">
        <v/>
      </c>
      <c r="I6364" s="84">
        <f>IF($E6364="","",IFERROR(VLOOKUP(TRIM(E6364&amp;""),'Référentiel Articles'!$A$2:$F$634,6,FALSE),""))</f>
      </c>
      <c r="J6364" s="90">
        <f>IF(OR($E6364="",$H6364=""),"",$H6364*$I6364)</f>
      </c>
      <c r="K6364" s="87" t="str">
        <v/>
      </c>
    </row>
    <row r="6365">
      <c r="A6365" s="74" t="str">
        <v/>
      </c>
      <c r="B6365" s="74" t="str">
        <v/>
      </c>
      <c r="C6365" s="75">
        <f>IF($E6365="","",IFERROR(VLOOKUP(TRIM(E6365&amp;""),'Référentiel Articles'!$A$2:$F$634,2,FALSE),""))</f>
      </c>
      <c r="D6365" s="75">
        <f>IF($E6365="","",IFERROR(VLOOKUP(TRIM(E6365&amp;""),'Référentiel Articles'!$A$2:$F$634,3,FALSE),""))</f>
      </c>
      <c r="E6365" s="74" t="str">
        <v/>
      </c>
      <c r="F6365" s="75">
        <f>IF($E6365="","",IFERROR(VLOOKUP(TRIM(E6365&amp;""),'Référentiel Articles'!$A$2:$F$634,4,FALSE),""))</f>
      </c>
      <c r="G6365" s="76">
        <f>IF($E6365="","",IFERROR(VLOOKUP(TRIM(E6365&amp;""),'Référentiel Articles'!$A$2:$F$634,5,FALSE),""))</f>
      </c>
      <c r="H6365" s="77" t="str">
        <v/>
      </c>
      <c r="I6365" s="76">
        <f>IF($E6365="","",IFERROR(VLOOKUP(TRIM(E6365&amp;""),'Référentiel Articles'!$A$2:$F$634,6,FALSE),""))</f>
      </c>
      <c r="J6365" s="78">
        <f>IF(OR($E6365="",$H6365=""),"",$H6365*$I6365)</f>
      </c>
      <c r="K6365" s="79" t="str">
        <v/>
      </c>
    </row>
    <row r="6366">
      <c r="A6366" s="81" t="str">
        <v/>
      </c>
      <c r="B6366" s="81" t="str">
        <v/>
      </c>
      <c r="C6366" s="83">
        <f>IF($E6366="","",IFERROR(VLOOKUP(TRIM(E6366&amp;""),'Référentiel Articles'!$A$2:$F$634,2,FALSE),""))</f>
      </c>
      <c r="D6366" s="83">
        <f>IF($E6366="","",IFERROR(VLOOKUP(TRIM(E6366&amp;""),'Référentiel Articles'!$A$2:$F$634,3,FALSE),""))</f>
      </c>
      <c r="E6366" s="81" t="str">
        <v/>
      </c>
      <c r="F6366" s="83">
        <f>IF($E6366="","",IFERROR(VLOOKUP(TRIM(E6366&amp;""),'Référentiel Articles'!$A$2:$F$634,4,FALSE),""))</f>
      </c>
      <c r="G6366" s="84">
        <f>IF($E6366="","",IFERROR(VLOOKUP(TRIM(E6366&amp;""),'Référentiel Articles'!$A$2:$F$634,5,FALSE),""))</f>
      </c>
      <c r="H6366" s="85" t="str">
        <v/>
      </c>
      <c r="I6366" s="84">
        <f>IF($E6366="","",IFERROR(VLOOKUP(TRIM(E6366&amp;""),'Référentiel Articles'!$A$2:$F$634,6,FALSE),""))</f>
      </c>
      <c r="J6366" s="90">
        <f>IF(OR($E6366="",$H6366=""),"",$H6366*$I6366)</f>
      </c>
      <c r="K6366" s="87" t="str">
        <v/>
      </c>
    </row>
    <row r="6367">
      <c r="A6367" s="74" t="str">
        <v/>
      </c>
      <c r="B6367" s="74" t="str">
        <v/>
      </c>
      <c r="C6367" s="75">
        <f>IF($E6367="","",IFERROR(VLOOKUP(TRIM(E6367&amp;""),'Référentiel Articles'!$A$2:$F$634,2,FALSE),""))</f>
      </c>
      <c r="D6367" s="75">
        <f>IF($E6367="","",IFERROR(VLOOKUP(TRIM(E6367&amp;""),'Référentiel Articles'!$A$2:$F$634,3,FALSE),""))</f>
      </c>
      <c r="E6367" s="74" t="str">
        <v/>
      </c>
      <c r="F6367" s="75">
        <f>IF($E6367="","",IFERROR(VLOOKUP(TRIM(E6367&amp;""),'Référentiel Articles'!$A$2:$F$634,4,FALSE),""))</f>
      </c>
      <c r="G6367" s="76">
        <f>IF($E6367="","",IFERROR(VLOOKUP(TRIM(E6367&amp;""),'Référentiel Articles'!$A$2:$F$634,5,FALSE),""))</f>
      </c>
      <c r="H6367" s="77" t="str">
        <v/>
      </c>
      <c r="I6367" s="76">
        <f>IF($E6367="","",IFERROR(VLOOKUP(TRIM(E6367&amp;""),'Référentiel Articles'!$A$2:$F$634,6,FALSE),""))</f>
      </c>
      <c r="J6367" s="78">
        <f>IF(OR($E6367="",$H6367=""),"",$H6367*$I6367)</f>
      </c>
      <c r="K6367" s="79" t="str">
        <v/>
      </c>
    </row>
    <row r="6368">
      <c r="A6368" s="81" t="str">
        <v/>
      </c>
      <c r="B6368" s="81" t="str">
        <v/>
      </c>
      <c r="C6368" s="83">
        <f>IF($E6368="","",IFERROR(VLOOKUP(TRIM(E6368&amp;""),'Référentiel Articles'!$A$2:$F$634,2,FALSE),""))</f>
      </c>
      <c r="D6368" s="83">
        <f>IF($E6368="","",IFERROR(VLOOKUP(TRIM(E6368&amp;""),'Référentiel Articles'!$A$2:$F$634,3,FALSE),""))</f>
      </c>
      <c r="E6368" s="81" t="str">
        <v/>
      </c>
      <c r="F6368" s="83">
        <f>IF($E6368="","",IFERROR(VLOOKUP(TRIM(E6368&amp;""),'Référentiel Articles'!$A$2:$F$634,4,FALSE),""))</f>
      </c>
      <c r="G6368" s="84">
        <f>IF($E6368="","",IFERROR(VLOOKUP(TRIM(E6368&amp;""),'Référentiel Articles'!$A$2:$F$634,5,FALSE),""))</f>
      </c>
      <c r="H6368" s="85" t="str">
        <v/>
      </c>
      <c r="I6368" s="84">
        <f>IF($E6368="","",IFERROR(VLOOKUP(TRIM(E6368&amp;""),'Référentiel Articles'!$A$2:$F$634,6,FALSE),""))</f>
      </c>
      <c r="J6368" s="90">
        <f>IF(OR($E6368="",$H6368=""),"",$H6368*$I6368)</f>
      </c>
      <c r="K6368" s="87" t="str">
        <v/>
      </c>
    </row>
    <row r="6369">
      <c r="A6369" s="74" t="str">
        <v/>
      </c>
      <c r="B6369" s="74" t="str">
        <v/>
      </c>
      <c r="C6369" s="75">
        <f>IF($E6369="","",IFERROR(VLOOKUP(TRIM(E6369&amp;""),'Référentiel Articles'!$A$2:$F$634,2,FALSE),""))</f>
      </c>
      <c r="D6369" s="75">
        <f>IF($E6369="","",IFERROR(VLOOKUP(TRIM(E6369&amp;""),'Référentiel Articles'!$A$2:$F$634,3,FALSE),""))</f>
      </c>
      <c r="E6369" s="74" t="str">
        <v/>
      </c>
      <c r="F6369" s="75">
        <f>IF($E6369="","",IFERROR(VLOOKUP(TRIM(E6369&amp;""),'Référentiel Articles'!$A$2:$F$634,4,FALSE),""))</f>
      </c>
      <c r="G6369" s="76">
        <f>IF($E6369="","",IFERROR(VLOOKUP(TRIM(E6369&amp;""),'Référentiel Articles'!$A$2:$F$634,5,FALSE),""))</f>
      </c>
      <c r="H6369" s="77" t="str">
        <v/>
      </c>
      <c r="I6369" s="76">
        <f>IF($E6369="","",IFERROR(VLOOKUP(TRIM(E6369&amp;""),'Référentiel Articles'!$A$2:$F$634,6,FALSE),""))</f>
      </c>
      <c r="J6369" s="78">
        <f>IF(OR($E6369="",$H6369=""),"",$H6369*$I6369)</f>
      </c>
      <c r="K6369" s="79" t="str">
        <v/>
      </c>
    </row>
    <row r="6370">
      <c r="A6370" s="81" t="str">
        <v/>
      </c>
      <c r="B6370" s="81" t="str">
        <v/>
      </c>
      <c r="C6370" s="83">
        <f>IF($E6370="","",IFERROR(VLOOKUP(TRIM(E6370&amp;""),'Référentiel Articles'!$A$2:$F$634,2,FALSE),""))</f>
      </c>
      <c r="D6370" s="83">
        <f>IF($E6370="","",IFERROR(VLOOKUP(TRIM(E6370&amp;""),'Référentiel Articles'!$A$2:$F$634,3,FALSE),""))</f>
      </c>
      <c r="E6370" s="81" t="str">
        <v/>
      </c>
      <c r="F6370" s="83">
        <f>IF($E6370="","",IFERROR(VLOOKUP(TRIM(E6370&amp;""),'Référentiel Articles'!$A$2:$F$634,4,FALSE),""))</f>
      </c>
      <c r="G6370" s="84">
        <f>IF($E6370="","",IFERROR(VLOOKUP(TRIM(E6370&amp;""),'Référentiel Articles'!$A$2:$F$634,5,FALSE),""))</f>
      </c>
      <c r="H6370" s="85" t="str">
        <v/>
      </c>
      <c r="I6370" s="84">
        <f>IF($E6370="","",IFERROR(VLOOKUP(TRIM(E6370&amp;""),'Référentiel Articles'!$A$2:$F$634,6,FALSE),""))</f>
      </c>
      <c r="J6370" s="90">
        <f>IF(OR($E6370="",$H6370=""),"",$H6370*$I6370)</f>
      </c>
      <c r="K6370" s="87" t="str">
        <v/>
      </c>
    </row>
    <row r="6371">
      <c r="A6371" s="74" t="str">
        <v/>
      </c>
      <c r="B6371" s="74" t="str">
        <v/>
      </c>
      <c r="C6371" s="75">
        <f>IF($E6371="","",IFERROR(VLOOKUP(TRIM(E6371&amp;""),'Référentiel Articles'!$A$2:$F$634,2,FALSE),""))</f>
      </c>
      <c r="D6371" s="75">
        <f>IF($E6371="","",IFERROR(VLOOKUP(TRIM(E6371&amp;""),'Référentiel Articles'!$A$2:$F$634,3,FALSE),""))</f>
      </c>
      <c r="E6371" s="74" t="str">
        <v/>
      </c>
      <c r="F6371" s="75">
        <f>IF($E6371="","",IFERROR(VLOOKUP(TRIM(E6371&amp;""),'Référentiel Articles'!$A$2:$F$634,4,FALSE),""))</f>
      </c>
      <c r="G6371" s="76">
        <f>IF($E6371="","",IFERROR(VLOOKUP(TRIM(E6371&amp;""),'Référentiel Articles'!$A$2:$F$634,5,FALSE),""))</f>
      </c>
      <c r="H6371" s="77" t="str">
        <v/>
      </c>
      <c r="I6371" s="76">
        <f>IF($E6371="","",IFERROR(VLOOKUP(TRIM(E6371&amp;""),'Référentiel Articles'!$A$2:$F$634,6,FALSE),""))</f>
      </c>
      <c r="J6371" s="78">
        <f>IF(OR($E6371="",$H6371=""),"",$H6371*$I6371)</f>
      </c>
      <c r="K6371" s="79" t="str">
        <v/>
      </c>
    </row>
    <row r="6372">
      <c r="A6372" s="81" t="str">
        <v/>
      </c>
      <c r="B6372" s="81" t="str">
        <v/>
      </c>
      <c r="C6372" s="83">
        <f>IF($E6372="","",IFERROR(VLOOKUP(TRIM(E6372&amp;""),'Référentiel Articles'!$A$2:$F$634,2,FALSE),""))</f>
      </c>
      <c r="D6372" s="83">
        <f>IF($E6372="","",IFERROR(VLOOKUP(TRIM(E6372&amp;""),'Référentiel Articles'!$A$2:$F$634,3,FALSE),""))</f>
      </c>
      <c r="E6372" s="81" t="str">
        <v/>
      </c>
      <c r="F6372" s="83">
        <f>IF($E6372="","",IFERROR(VLOOKUP(TRIM(E6372&amp;""),'Référentiel Articles'!$A$2:$F$634,4,FALSE),""))</f>
      </c>
      <c r="G6372" s="84">
        <f>IF($E6372="","",IFERROR(VLOOKUP(TRIM(E6372&amp;""),'Référentiel Articles'!$A$2:$F$634,5,FALSE),""))</f>
      </c>
      <c r="H6372" s="85" t="str">
        <v/>
      </c>
      <c r="I6372" s="84">
        <f>IF($E6372="","",IFERROR(VLOOKUP(TRIM(E6372&amp;""),'Référentiel Articles'!$A$2:$F$634,6,FALSE),""))</f>
      </c>
      <c r="J6372" s="90">
        <f>IF(OR($E6372="",$H6372=""),"",$H6372*$I6372)</f>
      </c>
      <c r="K6372" s="87" t="str">
        <v/>
      </c>
    </row>
    <row r="6373">
      <c r="A6373" s="74" t="str">
        <v/>
      </c>
      <c r="B6373" s="74" t="str">
        <v/>
      </c>
      <c r="C6373" s="75">
        <f>IF($E6373="","",IFERROR(VLOOKUP(TRIM(E6373&amp;""),'Référentiel Articles'!$A$2:$F$634,2,FALSE),""))</f>
      </c>
      <c r="D6373" s="75">
        <f>IF($E6373="","",IFERROR(VLOOKUP(TRIM(E6373&amp;""),'Référentiel Articles'!$A$2:$F$634,3,FALSE),""))</f>
      </c>
      <c r="E6373" s="74" t="str">
        <v/>
      </c>
      <c r="F6373" s="75">
        <f>IF($E6373="","",IFERROR(VLOOKUP(TRIM(E6373&amp;""),'Référentiel Articles'!$A$2:$F$634,4,FALSE),""))</f>
      </c>
      <c r="G6373" s="76">
        <f>IF($E6373="","",IFERROR(VLOOKUP(TRIM(E6373&amp;""),'Référentiel Articles'!$A$2:$F$634,5,FALSE),""))</f>
      </c>
      <c r="H6373" s="77" t="str">
        <v/>
      </c>
      <c r="I6373" s="76">
        <f>IF($E6373="","",IFERROR(VLOOKUP(TRIM(E6373&amp;""),'Référentiel Articles'!$A$2:$F$634,6,FALSE),""))</f>
      </c>
      <c r="J6373" s="78">
        <f>IF(OR($E6373="",$H6373=""),"",$H6373*$I6373)</f>
      </c>
      <c r="K6373" s="79" t="str">
        <v/>
      </c>
    </row>
    <row r="6374">
      <c r="A6374" s="81" t="str">
        <v/>
      </c>
      <c r="B6374" s="81" t="str">
        <v/>
      </c>
      <c r="C6374" s="83">
        <f>IF($E6374="","",IFERROR(VLOOKUP(TRIM(E6374&amp;""),'Référentiel Articles'!$A$2:$F$634,2,FALSE),""))</f>
      </c>
      <c r="D6374" s="83">
        <f>IF($E6374="","",IFERROR(VLOOKUP(TRIM(E6374&amp;""),'Référentiel Articles'!$A$2:$F$634,3,FALSE),""))</f>
      </c>
      <c r="E6374" s="81" t="str">
        <v/>
      </c>
      <c r="F6374" s="83">
        <f>IF($E6374="","",IFERROR(VLOOKUP(TRIM(E6374&amp;""),'Référentiel Articles'!$A$2:$F$634,4,FALSE),""))</f>
      </c>
      <c r="G6374" s="84">
        <f>IF($E6374="","",IFERROR(VLOOKUP(TRIM(E6374&amp;""),'Référentiel Articles'!$A$2:$F$634,5,FALSE),""))</f>
      </c>
      <c r="H6374" s="85" t="str">
        <v/>
      </c>
      <c r="I6374" s="84">
        <f>IF($E6374="","",IFERROR(VLOOKUP(TRIM(E6374&amp;""),'Référentiel Articles'!$A$2:$F$634,6,FALSE),""))</f>
      </c>
      <c r="J6374" s="90">
        <f>IF(OR($E6374="",$H6374=""),"",$H6374*$I6374)</f>
      </c>
      <c r="K6374" s="87" t="str">
        <v/>
      </c>
    </row>
    <row r="6375">
      <c r="A6375" s="74" t="str">
        <v/>
      </c>
      <c r="B6375" s="74" t="str">
        <v/>
      </c>
      <c r="C6375" s="75">
        <f>IF($E6375="","",IFERROR(VLOOKUP(TRIM(E6375&amp;""),'Référentiel Articles'!$A$2:$F$634,2,FALSE),""))</f>
      </c>
      <c r="D6375" s="75">
        <f>IF($E6375="","",IFERROR(VLOOKUP(TRIM(E6375&amp;""),'Référentiel Articles'!$A$2:$F$634,3,FALSE),""))</f>
      </c>
      <c r="E6375" s="74" t="str">
        <v/>
      </c>
      <c r="F6375" s="75">
        <f>IF($E6375="","",IFERROR(VLOOKUP(TRIM(E6375&amp;""),'Référentiel Articles'!$A$2:$F$634,4,FALSE),""))</f>
      </c>
      <c r="G6375" s="76">
        <f>IF($E6375="","",IFERROR(VLOOKUP(TRIM(E6375&amp;""),'Référentiel Articles'!$A$2:$F$634,5,FALSE),""))</f>
      </c>
      <c r="H6375" s="77" t="str">
        <v/>
      </c>
      <c r="I6375" s="76">
        <f>IF($E6375="","",IFERROR(VLOOKUP(TRIM(E6375&amp;""),'Référentiel Articles'!$A$2:$F$634,6,FALSE),""))</f>
      </c>
      <c r="J6375" s="78">
        <f>IF(OR($E6375="",$H6375=""),"",$H6375*$I6375)</f>
      </c>
      <c r="K6375" s="79" t="str">
        <v/>
      </c>
    </row>
    <row r="6376">
      <c r="A6376" s="81" t="str">
        <v/>
      </c>
      <c r="B6376" s="81" t="str">
        <v/>
      </c>
      <c r="C6376" s="83">
        <f>IF($E6376="","",IFERROR(VLOOKUP(TRIM(E6376&amp;""),'Référentiel Articles'!$A$2:$F$634,2,FALSE),""))</f>
      </c>
      <c r="D6376" s="83">
        <f>IF($E6376="","",IFERROR(VLOOKUP(TRIM(E6376&amp;""),'Référentiel Articles'!$A$2:$F$634,3,FALSE),""))</f>
      </c>
      <c r="E6376" s="81" t="str">
        <v/>
      </c>
      <c r="F6376" s="83">
        <f>IF($E6376="","",IFERROR(VLOOKUP(TRIM(E6376&amp;""),'Référentiel Articles'!$A$2:$F$634,4,FALSE),""))</f>
      </c>
      <c r="G6376" s="84">
        <f>IF($E6376="","",IFERROR(VLOOKUP(TRIM(E6376&amp;""),'Référentiel Articles'!$A$2:$F$634,5,FALSE),""))</f>
      </c>
      <c r="H6376" s="85" t="str">
        <v/>
      </c>
      <c r="I6376" s="84">
        <f>IF($E6376="","",IFERROR(VLOOKUP(TRIM(E6376&amp;""),'Référentiel Articles'!$A$2:$F$634,6,FALSE),""))</f>
      </c>
      <c r="J6376" s="90">
        <f>IF(OR($E6376="",$H6376=""),"",$H6376*$I6376)</f>
      </c>
      <c r="K6376" s="87" t="str">
        <v/>
      </c>
    </row>
    <row r="6377">
      <c r="A6377" s="74" t="str">
        <v/>
      </c>
      <c r="B6377" s="74" t="str">
        <v/>
      </c>
      <c r="C6377" s="75">
        <f>IF($E6377="","",IFERROR(VLOOKUP(TRIM(E6377&amp;""),'Référentiel Articles'!$A$2:$F$634,2,FALSE),""))</f>
      </c>
      <c r="D6377" s="75">
        <f>IF($E6377="","",IFERROR(VLOOKUP(TRIM(E6377&amp;""),'Référentiel Articles'!$A$2:$F$634,3,FALSE),""))</f>
      </c>
      <c r="E6377" s="74" t="str">
        <v/>
      </c>
      <c r="F6377" s="75">
        <f>IF($E6377="","",IFERROR(VLOOKUP(TRIM(E6377&amp;""),'Référentiel Articles'!$A$2:$F$634,4,FALSE),""))</f>
      </c>
      <c r="G6377" s="76">
        <f>IF($E6377="","",IFERROR(VLOOKUP(TRIM(E6377&amp;""),'Référentiel Articles'!$A$2:$F$634,5,FALSE),""))</f>
      </c>
      <c r="H6377" s="77" t="str">
        <v/>
      </c>
      <c r="I6377" s="76">
        <f>IF($E6377="","",IFERROR(VLOOKUP(TRIM(E6377&amp;""),'Référentiel Articles'!$A$2:$F$634,6,FALSE),""))</f>
      </c>
      <c r="J6377" s="78">
        <f>IF(OR($E6377="",$H6377=""),"",$H6377*$I6377)</f>
      </c>
      <c r="K6377" s="79" t="str">
        <v/>
      </c>
    </row>
    <row r="6378">
      <c r="A6378" s="81" t="str">
        <v/>
      </c>
      <c r="B6378" s="81" t="str">
        <v/>
      </c>
      <c r="C6378" s="83">
        <f>IF($E6378="","",IFERROR(VLOOKUP(TRIM(E6378&amp;""),'Référentiel Articles'!$A$2:$F$634,2,FALSE),""))</f>
      </c>
      <c r="D6378" s="83">
        <f>IF($E6378="","",IFERROR(VLOOKUP(TRIM(E6378&amp;""),'Référentiel Articles'!$A$2:$F$634,3,FALSE),""))</f>
      </c>
      <c r="E6378" s="81" t="str">
        <v/>
      </c>
      <c r="F6378" s="83">
        <f>IF($E6378="","",IFERROR(VLOOKUP(TRIM(E6378&amp;""),'Référentiel Articles'!$A$2:$F$634,4,FALSE),""))</f>
      </c>
      <c r="G6378" s="84">
        <f>IF($E6378="","",IFERROR(VLOOKUP(TRIM(E6378&amp;""),'Référentiel Articles'!$A$2:$F$634,5,FALSE),""))</f>
      </c>
      <c r="H6378" s="85" t="str">
        <v/>
      </c>
      <c r="I6378" s="84">
        <f>IF($E6378="","",IFERROR(VLOOKUP(TRIM(E6378&amp;""),'Référentiel Articles'!$A$2:$F$634,6,FALSE),""))</f>
      </c>
      <c r="J6378" s="90">
        <f>IF(OR($E6378="",$H6378=""),"",$H6378*$I6378)</f>
      </c>
      <c r="K6378" s="87" t="str">
        <v/>
      </c>
    </row>
    <row r="6379">
      <c r="A6379" s="74" t="str">
        <v/>
      </c>
      <c r="B6379" s="74" t="str">
        <v/>
      </c>
      <c r="C6379" s="75">
        <f>IF($E6379="","",IFERROR(VLOOKUP(TRIM(E6379&amp;""),'Référentiel Articles'!$A$2:$F$634,2,FALSE),""))</f>
      </c>
      <c r="D6379" s="75">
        <f>IF($E6379="","",IFERROR(VLOOKUP(TRIM(E6379&amp;""),'Référentiel Articles'!$A$2:$F$634,3,FALSE),""))</f>
      </c>
      <c r="E6379" s="74" t="str">
        <v/>
      </c>
      <c r="F6379" s="75">
        <f>IF($E6379="","",IFERROR(VLOOKUP(TRIM(E6379&amp;""),'Référentiel Articles'!$A$2:$F$634,4,FALSE),""))</f>
      </c>
      <c r="G6379" s="76">
        <f>IF($E6379="","",IFERROR(VLOOKUP(TRIM(E6379&amp;""),'Référentiel Articles'!$A$2:$F$634,5,FALSE),""))</f>
      </c>
      <c r="H6379" s="77" t="str">
        <v/>
      </c>
      <c r="I6379" s="76">
        <f>IF($E6379="","",IFERROR(VLOOKUP(TRIM(E6379&amp;""),'Référentiel Articles'!$A$2:$F$634,6,FALSE),""))</f>
      </c>
      <c r="J6379" s="78">
        <f>IF(OR($E6379="",$H6379=""),"",$H6379*$I6379)</f>
      </c>
      <c r="K6379" s="79" t="str">
        <v/>
      </c>
    </row>
    <row r="6380">
      <c r="A6380" s="81" t="str">
        <v/>
      </c>
      <c r="B6380" s="81" t="str">
        <v/>
      </c>
      <c r="C6380" s="83">
        <f>IF($E6380="","",IFERROR(VLOOKUP(TRIM(E6380&amp;""),'Référentiel Articles'!$A$2:$F$634,2,FALSE),""))</f>
      </c>
      <c r="D6380" s="83">
        <f>IF($E6380="","",IFERROR(VLOOKUP(TRIM(E6380&amp;""),'Référentiel Articles'!$A$2:$F$634,3,FALSE),""))</f>
      </c>
      <c r="E6380" s="81" t="str">
        <v/>
      </c>
      <c r="F6380" s="83">
        <f>IF($E6380="","",IFERROR(VLOOKUP(TRIM(E6380&amp;""),'Référentiel Articles'!$A$2:$F$634,4,FALSE),""))</f>
      </c>
      <c r="G6380" s="84">
        <f>IF($E6380="","",IFERROR(VLOOKUP(TRIM(E6380&amp;""),'Référentiel Articles'!$A$2:$F$634,5,FALSE),""))</f>
      </c>
      <c r="H6380" s="85" t="str">
        <v/>
      </c>
      <c r="I6380" s="84">
        <f>IF($E6380="","",IFERROR(VLOOKUP(TRIM(E6380&amp;""),'Référentiel Articles'!$A$2:$F$634,6,FALSE),""))</f>
      </c>
      <c r="J6380" s="90">
        <f>IF(OR($E6380="",$H6380=""),"",$H6380*$I6380)</f>
      </c>
      <c r="K6380" s="87" t="str">
        <v/>
      </c>
    </row>
    <row r="6381">
      <c r="A6381" s="74" t="str">
        <v/>
      </c>
      <c r="B6381" s="74" t="str">
        <v/>
      </c>
      <c r="C6381" s="75">
        <f>IF($E6381="","",IFERROR(VLOOKUP(TRIM(E6381&amp;""),'Référentiel Articles'!$A$2:$F$634,2,FALSE),""))</f>
      </c>
      <c r="D6381" s="75">
        <f>IF($E6381="","",IFERROR(VLOOKUP(TRIM(E6381&amp;""),'Référentiel Articles'!$A$2:$F$634,3,FALSE),""))</f>
      </c>
      <c r="E6381" s="74" t="str">
        <v/>
      </c>
      <c r="F6381" s="75">
        <f>IF($E6381="","",IFERROR(VLOOKUP(TRIM(E6381&amp;""),'Référentiel Articles'!$A$2:$F$634,4,FALSE),""))</f>
      </c>
      <c r="G6381" s="76">
        <f>IF($E6381="","",IFERROR(VLOOKUP(TRIM(E6381&amp;""),'Référentiel Articles'!$A$2:$F$634,5,FALSE),""))</f>
      </c>
      <c r="H6381" s="77" t="str">
        <v/>
      </c>
      <c r="I6381" s="76">
        <f>IF($E6381="","",IFERROR(VLOOKUP(TRIM(E6381&amp;""),'Référentiel Articles'!$A$2:$F$634,6,FALSE),""))</f>
      </c>
      <c r="J6381" s="78">
        <f>IF(OR($E6381="",$H6381=""),"",$H6381*$I6381)</f>
      </c>
      <c r="K6381" s="79" t="str">
        <v/>
      </c>
    </row>
    <row r="6382">
      <c r="A6382" s="81" t="str">
        <v/>
      </c>
      <c r="B6382" s="81" t="str">
        <v/>
      </c>
      <c r="C6382" s="83">
        <f>IF($E6382="","",IFERROR(VLOOKUP(TRIM(E6382&amp;""),'Référentiel Articles'!$A$2:$F$634,2,FALSE),""))</f>
      </c>
      <c r="D6382" s="83">
        <f>IF($E6382="","",IFERROR(VLOOKUP(TRIM(E6382&amp;""),'Référentiel Articles'!$A$2:$F$634,3,FALSE),""))</f>
      </c>
      <c r="E6382" s="81" t="str">
        <v/>
      </c>
      <c r="F6382" s="83">
        <f>IF($E6382="","",IFERROR(VLOOKUP(TRIM(E6382&amp;""),'Référentiel Articles'!$A$2:$F$634,4,FALSE),""))</f>
      </c>
      <c r="G6382" s="84">
        <f>IF($E6382="","",IFERROR(VLOOKUP(TRIM(E6382&amp;""),'Référentiel Articles'!$A$2:$F$634,5,FALSE),""))</f>
      </c>
      <c r="H6382" s="85" t="str">
        <v/>
      </c>
      <c r="I6382" s="84">
        <f>IF($E6382="","",IFERROR(VLOOKUP(TRIM(E6382&amp;""),'Référentiel Articles'!$A$2:$F$634,6,FALSE),""))</f>
      </c>
      <c r="J6382" s="90">
        <f>IF(OR($E6382="",$H6382=""),"",$H6382*$I6382)</f>
      </c>
      <c r="K6382" s="87" t="str">
        <v/>
      </c>
    </row>
    <row r="6383">
      <c r="A6383" s="74" t="str">
        <v/>
      </c>
      <c r="B6383" s="74" t="str">
        <v/>
      </c>
      <c r="C6383" s="75">
        <f>IF($E6383="","",IFERROR(VLOOKUP(TRIM(E6383&amp;""),'Référentiel Articles'!$A$2:$F$634,2,FALSE),""))</f>
      </c>
      <c r="D6383" s="75">
        <f>IF($E6383="","",IFERROR(VLOOKUP(TRIM(E6383&amp;""),'Référentiel Articles'!$A$2:$F$634,3,FALSE),""))</f>
      </c>
      <c r="E6383" s="74" t="str">
        <v/>
      </c>
      <c r="F6383" s="75">
        <f>IF($E6383="","",IFERROR(VLOOKUP(TRIM(E6383&amp;""),'Référentiel Articles'!$A$2:$F$634,4,FALSE),""))</f>
      </c>
      <c r="G6383" s="76">
        <f>IF($E6383="","",IFERROR(VLOOKUP(TRIM(E6383&amp;""),'Référentiel Articles'!$A$2:$F$634,5,FALSE),""))</f>
      </c>
      <c r="H6383" s="77" t="str">
        <v/>
      </c>
      <c r="I6383" s="76">
        <f>IF($E6383="","",IFERROR(VLOOKUP(TRIM(E6383&amp;""),'Référentiel Articles'!$A$2:$F$634,6,FALSE),""))</f>
      </c>
      <c r="J6383" s="78">
        <f>IF(OR($E6383="",$H6383=""),"",$H6383*$I6383)</f>
      </c>
      <c r="K6383" s="79" t="str">
        <v/>
      </c>
    </row>
    <row r="6384">
      <c r="A6384" s="81" t="str">
        <v/>
      </c>
      <c r="B6384" s="81" t="str">
        <v/>
      </c>
      <c r="C6384" s="83">
        <f>IF($E6384="","",IFERROR(VLOOKUP(TRIM(E6384&amp;""),'Référentiel Articles'!$A$2:$F$634,2,FALSE),""))</f>
      </c>
      <c r="D6384" s="83">
        <f>IF($E6384="","",IFERROR(VLOOKUP(TRIM(E6384&amp;""),'Référentiel Articles'!$A$2:$F$634,3,FALSE),""))</f>
      </c>
      <c r="E6384" s="81" t="str">
        <v/>
      </c>
      <c r="F6384" s="83">
        <f>IF($E6384="","",IFERROR(VLOOKUP(TRIM(E6384&amp;""),'Référentiel Articles'!$A$2:$F$634,4,FALSE),""))</f>
      </c>
      <c r="G6384" s="84">
        <f>IF($E6384="","",IFERROR(VLOOKUP(TRIM(E6384&amp;""),'Référentiel Articles'!$A$2:$F$634,5,FALSE),""))</f>
      </c>
      <c r="H6384" s="85" t="str">
        <v/>
      </c>
      <c r="I6384" s="84">
        <f>IF($E6384="","",IFERROR(VLOOKUP(TRIM(E6384&amp;""),'Référentiel Articles'!$A$2:$F$634,6,FALSE),""))</f>
      </c>
      <c r="J6384" s="90">
        <f>IF(OR($E6384="",$H6384=""),"",$H6384*$I6384)</f>
      </c>
      <c r="K6384" s="87" t="str">
        <v/>
      </c>
    </row>
    <row r="6385">
      <c r="A6385" s="74" t="str">
        <v/>
      </c>
      <c r="B6385" s="74" t="str">
        <v/>
      </c>
      <c r="C6385" s="75">
        <f>IF($E6385="","",IFERROR(VLOOKUP(TRIM(E6385&amp;""),'Référentiel Articles'!$A$2:$F$634,2,FALSE),""))</f>
      </c>
      <c r="D6385" s="75">
        <f>IF($E6385="","",IFERROR(VLOOKUP(TRIM(E6385&amp;""),'Référentiel Articles'!$A$2:$F$634,3,FALSE),""))</f>
      </c>
      <c r="E6385" s="74" t="str">
        <v/>
      </c>
      <c r="F6385" s="75">
        <f>IF($E6385="","",IFERROR(VLOOKUP(TRIM(E6385&amp;""),'Référentiel Articles'!$A$2:$F$634,4,FALSE),""))</f>
      </c>
      <c r="G6385" s="76">
        <f>IF($E6385="","",IFERROR(VLOOKUP(TRIM(E6385&amp;""),'Référentiel Articles'!$A$2:$F$634,5,FALSE),""))</f>
      </c>
      <c r="H6385" s="77" t="str">
        <v/>
      </c>
      <c r="I6385" s="76">
        <f>IF($E6385="","",IFERROR(VLOOKUP(TRIM(E6385&amp;""),'Référentiel Articles'!$A$2:$F$634,6,FALSE),""))</f>
      </c>
      <c r="J6385" s="78">
        <f>IF(OR($E6385="",$H6385=""),"",$H6385*$I6385)</f>
      </c>
      <c r="K6385" s="79" t="str">
        <v/>
      </c>
    </row>
    <row r="6386">
      <c r="A6386" s="81" t="str">
        <v/>
      </c>
      <c r="B6386" s="81" t="str">
        <v/>
      </c>
      <c r="C6386" s="83">
        <f>IF($E6386="","",IFERROR(VLOOKUP(TRIM(E6386&amp;""),'Référentiel Articles'!$A$2:$F$634,2,FALSE),""))</f>
      </c>
      <c r="D6386" s="83">
        <f>IF($E6386="","",IFERROR(VLOOKUP(TRIM(E6386&amp;""),'Référentiel Articles'!$A$2:$F$634,3,FALSE),""))</f>
      </c>
      <c r="E6386" s="81" t="str">
        <v/>
      </c>
      <c r="F6386" s="83">
        <f>IF($E6386="","",IFERROR(VLOOKUP(TRIM(E6386&amp;""),'Référentiel Articles'!$A$2:$F$634,4,FALSE),""))</f>
      </c>
      <c r="G6386" s="84">
        <f>IF($E6386="","",IFERROR(VLOOKUP(TRIM(E6386&amp;""),'Référentiel Articles'!$A$2:$F$634,5,FALSE),""))</f>
      </c>
      <c r="H6386" s="85" t="str">
        <v/>
      </c>
      <c r="I6386" s="84">
        <f>IF($E6386="","",IFERROR(VLOOKUP(TRIM(E6386&amp;""),'Référentiel Articles'!$A$2:$F$634,6,FALSE),""))</f>
      </c>
      <c r="J6386" s="90">
        <f>IF(OR($E6386="",$H6386=""),"",$H6386*$I6386)</f>
      </c>
      <c r="K6386" s="87" t="str">
        <v/>
      </c>
    </row>
    <row r="6387">
      <c r="A6387" s="74" t="str">
        <v/>
      </c>
      <c r="B6387" s="74" t="str">
        <v/>
      </c>
      <c r="C6387" s="75">
        <f>IF($E6387="","",IFERROR(VLOOKUP(TRIM(E6387&amp;""),'Référentiel Articles'!$A$2:$F$634,2,FALSE),""))</f>
      </c>
      <c r="D6387" s="75">
        <f>IF($E6387="","",IFERROR(VLOOKUP(TRIM(E6387&amp;""),'Référentiel Articles'!$A$2:$F$634,3,FALSE),""))</f>
      </c>
      <c r="E6387" s="74" t="str">
        <v/>
      </c>
      <c r="F6387" s="75">
        <f>IF($E6387="","",IFERROR(VLOOKUP(TRIM(E6387&amp;""),'Référentiel Articles'!$A$2:$F$634,4,FALSE),""))</f>
      </c>
      <c r="G6387" s="76">
        <f>IF($E6387="","",IFERROR(VLOOKUP(TRIM(E6387&amp;""),'Référentiel Articles'!$A$2:$F$634,5,FALSE),""))</f>
      </c>
      <c r="H6387" s="77" t="str">
        <v/>
      </c>
      <c r="I6387" s="76">
        <f>IF($E6387="","",IFERROR(VLOOKUP(TRIM(E6387&amp;""),'Référentiel Articles'!$A$2:$F$634,6,FALSE),""))</f>
      </c>
      <c r="J6387" s="78">
        <f>IF(OR($E6387="",$H6387=""),"",$H6387*$I6387)</f>
      </c>
      <c r="K6387" s="79" t="str">
        <v/>
      </c>
    </row>
    <row r="6388">
      <c r="A6388" s="81" t="str">
        <v/>
      </c>
      <c r="B6388" s="81" t="str">
        <v/>
      </c>
      <c r="C6388" s="83">
        <f>IF($E6388="","",IFERROR(VLOOKUP(TRIM(E6388&amp;""),'Référentiel Articles'!$A$2:$F$634,2,FALSE),""))</f>
      </c>
      <c r="D6388" s="83">
        <f>IF($E6388="","",IFERROR(VLOOKUP(TRIM(E6388&amp;""),'Référentiel Articles'!$A$2:$F$634,3,FALSE),""))</f>
      </c>
      <c r="E6388" s="81" t="str">
        <v/>
      </c>
      <c r="F6388" s="83">
        <f>IF($E6388="","",IFERROR(VLOOKUP(TRIM(E6388&amp;""),'Référentiel Articles'!$A$2:$F$634,4,FALSE),""))</f>
      </c>
      <c r="G6388" s="84">
        <f>IF($E6388="","",IFERROR(VLOOKUP(TRIM(E6388&amp;""),'Référentiel Articles'!$A$2:$F$634,5,FALSE),""))</f>
      </c>
      <c r="H6388" s="85" t="str">
        <v/>
      </c>
      <c r="I6388" s="84">
        <f>IF($E6388="","",IFERROR(VLOOKUP(TRIM(E6388&amp;""),'Référentiel Articles'!$A$2:$F$634,6,FALSE),""))</f>
      </c>
      <c r="J6388" s="90">
        <f>IF(OR($E6388="",$H6388=""),"",$H6388*$I6388)</f>
      </c>
      <c r="K6388" s="87" t="str">
        <v/>
      </c>
    </row>
    <row r="6389">
      <c r="A6389" s="74" t="str">
        <v/>
      </c>
      <c r="B6389" s="74" t="str">
        <v/>
      </c>
      <c r="C6389" s="75">
        <f>IF($E6389="","",IFERROR(VLOOKUP(TRIM(E6389&amp;""),'Référentiel Articles'!$A$2:$F$634,2,FALSE),""))</f>
      </c>
      <c r="D6389" s="75">
        <f>IF($E6389="","",IFERROR(VLOOKUP(TRIM(E6389&amp;""),'Référentiel Articles'!$A$2:$F$634,3,FALSE),""))</f>
      </c>
      <c r="E6389" s="74" t="str">
        <v/>
      </c>
      <c r="F6389" s="75">
        <f>IF($E6389="","",IFERROR(VLOOKUP(TRIM(E6389&amp;""),'Référentiel Articles'!$A$2:$F$634,4,FALSE),""))</f>
      </c>
      <c r="G6389" s="76">
        <f>IF($E6389="","",IFERROR(VLOOKUP(TRIM(E6389&amp;""),'Référentiel Articles'!$A$2:$F$634,5,FALSE),""))</f>
      </c>
      <c r="H6389" s="77" t="str">
        <v/>
      </c>
      <c r="I6389" s="76">
        <f>IF($E6389="","",IFERROR(VLOOKUP(TRIM(E6389&amp;""),'Référentiel Articles'!$A$2:$F$634,6,FALSE),""))</f>
      </c>
      <c r="J6389" s="78">
        <f>IF(OR($E6389="",$H6389=""),"",$H6389*$I6389)</f>
      </c>
      <c r="K6389" s="79" t="str">
        <v/>
      </c>
    </row>
    <row r="6390">
      <c r="A6390" s="81" t="str">
        <v/>
      </c>
      <c r="B6390" s="81" t="str">
        <v/>
      </c>
      <c r="C6390" s="83">
        <f>IF($E6390="","",IFERROR(VLOOKUP(TRIM(E6390&amp;""),'Référentiel Articles'!$A$2:$F$634,2,FALSE),""))</f>
      </c>
      <c r="D6390" s="83">
        <f>IF($E6390="","",IFERROR(VLOOKUP(TRIM(E6390&amp;""),'Référentiel Articles'!$A$2:$F$634,3,FALSE),""))</f>
      </c>
      <c r="E6390" s="81" t="str">
        <v/>
      </c>
      <c r="F6390" s="83">
        <f>IF($E6390="","",IFERROR(VLOOKUP(TRIM(E6390&amp;""),'Référentiel Articles'!$A$2:$F$634,4,FALSE),""))</f>
      </c>
      <c r="G6390" s="84">
        <f>IF($E6390="","",IFERROR(VLOOKUP(TRIM(E6390&amp;""),'Référentiel Articles'!$A$2:$F$634,5,FALSE),""))</f>
      </c>
      <c r="H6390" s="85" t="str">
        <v/>
      </c>
      <c r="I6390" s="84">
        <f>IF($E6390="","",IFERROR(VLOOKUP(TRIM(E6390&amp;""),'Référentiel Articles'!$A$2:$F$634,6,FALSE),""))</f>
      </c>
      <c r="J6390" s="90">
        <f>IF(OR($E6390="",$H6390=""),"",$H6390*$I6390)</f>
      </c>
      <c r="K6390" s="87" t="str">
        <v/>
      </c>
    </row>
    <row r="6391">
      <c r="A6391" s="74" t="str">
        <v/>
      </c>
      <c r="B6391" s="74" t="str">
        <v/>
      </c>
      <c r="C6391" s="75">
        <f>IF($E6391="","",IFERROR(VLOOKUP(TRIM(E6391&amp;""),'Référentiel Articles'!$A$2:$F$634,2,FALSE),""))</f>
      </c>
      <c r="D6391" s="75">
        <f>IF($E6391="","",IFERROR(VLOOKUP(TRIM(E6391&amp;""),'Référentiel Articles'!$A$2:$F$634,3,FALSE),""))</f>
      </c>
      <c r="E6391" s="74" t="str">
        <v/>
      </c>
      <c r="F6391" s="75">
        <f>IF($E6391="","",IFERROR(VLOOKUP(TRIM(E6391&amp;""),'Référentiel Articles'!$A$2:$F$634,4,FALSE),""))</f>
      </c>
      <c r="G6391" s="76">
        <f>IF($E6391="","",IFERROR(VLOOKUP(TRIM(E6391&amp;""),'Référentiel Articles'!$A$2:$F$634,5,FALSE),""))</f>
      </c>
      <c r="H6391" s="77" t="str">
        <v/>
      </c>
      <c r="I6391" s="76">
        <f>IF($E6391="","",IFERROR(VLOOKUP(TRIM(E6391&amp;""),'Référentiel Articles'!$A$2:$F$634,6,FALSE),""))</f>
      </c>
      <c r="J6391" s="78">
        <f>IF(OR($E6391="",$H6391=""),"",$H6391*$I6391)</f>
      </c>
      <c r="K6391" s="79" t="str">
        <v/>
      </c>
    </row>
    <row r="6392">
      <c r="A6392" s="81" t="str">
        <v/>
      </c>
      <c r="B6392" s="81" t="str">
        <v/>
      </c>
      <c r="C6392" s="83">
        <f>IF($E6392="","",IFERROR(VLOOKUP(TRIM(E6392&amp;""),'Référentiel Articles'!$A$2:$F$634,2,FALSE),""))</f>
      </c>
      <c r="D6392" s="83">
        <f>IF($E6392="","",IFERROR(VLOOKUP(TRIM(E6392&amp;""),'Référentiel Articles'!$A$2:$F$634,3,FALSE),""))</f>
      </c>
      <c r="E6392" s="81" t="str">
        <v/>
      </c>
      <c r="F6392" s="83">
        <f>IF($E6392="","",IFERROR(VLOOKUP(TRIM(E6392&amp;""),'Référentiel Articles'!$A$2:$F$634,4,FALSE),""))</f>
      </c>
      <c r="G6392" s="84">
        <f>IF($E6392="","",IFERROR(VLOOKUP(TRIM(E6392&amp;""),'Référentiel Articles'!$A$2:$F$634,5,FALSE),""))</f>
      </c>
      <c r="H6392" s="85" t="str">
        <v/>
      </c>
      <c r="I6392" s="84">
        <f>IF($E6392="","",IFERROR(VLOOKUP(TRIM(E6392&amp;""),'Référentiel Articles'!$A$2:$F$634,6,FALSE),""))</f>
      </c>
      <c r="J6392" s="90">
        <f>IF(OR($E6392="",$H6392=""),"",$H6392*$I6392)</f>
      </c>
      <c r="K6392" s="87" t="str">
        <v/>
      </c>
    </row>
    <row r="6393">
      <c r="A6393" s="74" t="str">
        <v/>
      </c>
      <c r="B6393" s="74" t="str">
        <v/>
      </c>
      <c r="C6393" s="75">
        <f>IF($E6393="","",IFERROR(VLOOKUP(TRIM(E6393&amp;""),'Référentiel Articles'!$A$2:$F$634,2,FALSE),""))</f>
      </c>
      <c r="D6393" s="75">
        <f>IF($E6393="","",IFERROR(VLOOKUP(TRIM(E6393&amp;""),'Référentiel Articles'!$A$2:$F$634,3,FALSE),""))</f>
      </c>
      <c r="E6393" s="74" t="str">
        <v/>
      </c>
      <c r="F6393" s="75">
        <f>IF($E6393="","",IFERROR(VLOOKUP(TRIM(E6393&amp;""),'Référentiel Articles'!$A$2:$F$634,4,FALSE),""))</f>
      </c>
      <c r="G6393" s="76">
        <f>IF($E6393="","",IFERROR(VLOOKUP(TRIM(E6393&amp;""),'Référentiel Articles'!$A$2:$F$634,5,FALSE),""))</f>
      </c>
      <c r="H6393" s="77" t="str">
        <v/>
      </c>
      <c r="I6393" s="76">
        <f>IF($E6393="","",IFERROR(VLOOKUP(TRIM(E6393&amp;""),'Référentiel Articles'!$A$2:$F$634,6,FALSE),""))</f>
      </c>
      <c r="J6393" s="78">
        <f>IF(OR($E6393="",$H6393=""),"",$H6393*$I6393)</f>
      </c>
      <c r="K6393" s="79" t="str">
        <v/>
      </c>
    </row>
    <row r="6394">
      <c r="A6394" s="81" t="str">
        <v/>
      </c>
      <c r="B6394" s="81" t="str">
        <v/>
      </c>
      <c r="C6394" s="83">
        <f>IF($E6394="","",IFERROR(VLOOKUP(TRIM(E6394&amp;""),'Référentiel Articles'!$A$2:$F$634,2,FALSE),""))</f>
      </c>
      <c r="D6394" s="83">
        <f>IF($E6394="","",IFERROR(VLOOKUP(TRIM(E6394&amp;""),'Référentiel Articles'!$A$2:$F$634,3,FALSE),""))</f>
      </c>
      <c r="E6394" s="81" t="str">
        <v/>
      </c>
      <c r="F6394" s="83">
        <f>IF($E6394="","",IFERROR(VLOOKUP(TRIM(E6394&amp;""),'Référentiel Articles'!$A$2:$F$634,4,FALSE),""))</f>
      </c>
      <c r="G6394" s="84">
        <f>IF($E6394="","",IFERROR(VLOOKUP(TRIM(E6394&amp;""),'Référentiel Articles'!$A$2:$F$634,5,FALSE),""))</f>
      </c>
      <c r="H6394" s="85" t="str">
        <v/>
      </c>
      <c r="I6394" s="84">
        <f>IF($E6394="","",IFERROR(VLOOKUP(TRIM(E6394&amp;""),'Référentiel Articles'!$A$2:$F$634,6,FALSE),""))</f>
      </c>
      <c r="J6394" s="90">
        <f>IF(OR($E6394="",$H6394=""),"",$H6394*$I6394)</f>
      </c>
      <c r="K6394" s="87" t="str">
        <v/>
      </c>
    </row>
    <row r="6395">
      <c r="A6395" s="74" t="str">
        <v/>
      </c>
      <c r="B6395" s="74" t="str">
        <v/>
      </c>
      <c r="C6395" s="75">
        <f>IF($E6395="","",IFERROR(VLOOKUP(TRIM(E6395&amp;""),'Référentiel Articles'!$A$2:$F$634,2,FALSE),""))</f>
      </c>
      <c r="D6395" s="75">
        <f>IF($E6395="","",IFERROR(VLOOKUP(TRIM(E6395&amp;""),'Référentiel Articles'!$A$2:$F$634,3,FALSE),""))</f>
      </c>
      <c r="E6395" s="74" t="str">
        <v/>
      </c>
      <c r="F6395" s="75">
        <f>IF($E6395="","",IFERROR(VLOOKUP(TRIM(E6395&amp;""),'Référentiel Articles'!$A$2:$F$634,4,FALSE),""))</f>
      </c>
      <c r="G6395" s="76">
        <f>IF($E6395="","",IFERROR(VLOOKUP(TRIM(E6395&amp;""),'Référentiel Articles'!$A$2:$F$634,5,FALSE),""))</f>
      </c>
      <c r="H6395" s="77" t="str">
        <v/>
      </c>
      <c r="I6395" s="76">
        <f>IF($E6395="","",IFERROR(VLOOKUP(TRIM(E6395&amp;""),'Référentiel Articles'!$A$2:$F$634,6,FALSE),""))</f>
      </c>
      <c r="J6395" s="78">
        <f>IF(OR($E6395="",$H6395=""),"",$H6395*$I6395)</f>
      </c>
      <c r="K6395" s="79" t="str">
        <v/>
      </c>
    </row>
    <row r="6396">
      <c r="A6396" s="81" t="str">
        <v/>
      </c>
      <c r="B6396" s="81" t="str">
        <v/>
      </c>
      <c r="C6396" s="83">
        <f>IF($E6396="","",IFERROR(VLOOKUP(TRIM(E6396&amp;""),'Référentiel Articles'!$A$2:$F$634,2,FALSE),""))</f>
      </c>
      <c r="D6396" s="83">
        <f>IF($E6396="","",IFERROR(VLOOKUP(TRIM(E6396&amp;""),'Référentiel Articles'!$A$2:$F$634,3,FALSE),""))</f>
      </c>
      <c r="E6396" s="81" t="str">
        <v/>
      </c>
      <c r="F6396" s="83">
        <f>IF($E6396="","",IFERROR(VLOOKUP(TRIM(E6396&amp;""),'Référentiel Articles'!$A$2:$F$634,4,FALSE),""))</f>
      </c>
      <c r="G6396" s="84">
        <f>IF($E6396="","",IFERROR(VLOOKUP(TRIM(E6396&amp;""),'Référentiel Articles'!$A$2:$F$634,5,FALSE),""))</f>
      </c>
      <c r="H6396" s="85" t="str">
        <v/>
      </c>
      <c r="I6396" s="84">
        <f>IF($E6396="","",IFERROR(VLOOKUP(TRIM(E6396&amp;""),'Référentiel Articles'!$A$2:$F$634,6,FALSE),""))</f>
      </c>
      <c r="J6396" s="90">
        <f>IF(OR($E6396="",$H6396=""),"",$H6396*$I6396)</f>
      </c>
      <c r="K6396" s="87" t="str">
        <v/>
      </c>
    </row>
    <row r="6397">
      <c r="A6397" s="74" t="str">
        <v/>
      </c>
      <c r="B6397" s="74" t="str">
        <v/>
      </c>
      <c r="C6397" s="75">
        <f>IF($E6397="","",IFERROR(VLOOKUP(TRIM(E6397&amp;""),'Référentiel Articles'!$A$2:$F$634,2,FALSE),""))</f>
      </c>
      <c r="D6397" s="75">
        <f>IF($E6397="","",IFERROR(VLOOKUP(TRIM(E6397&amp;""),'Référentiel Articles'!$A$2:$F$634,3,FALSE),""))</f>
      </c>
      <c r="E6397" s="74" t="str">
        <v/>
      </c>
      <c r="F6397" s="75">
        <f>IF($E6397="","",IFERROR(VLOOKUP(TRIM(E6397&amp;""),'Référentiel Articles'!$A$2:$F$634,4,FALSE),""))</f>
      </c>
      <c r="G6397" s="76">
        <f>IF($E6397="","",IFERROR(VLOOKUP(TRIM(E6397&amp;""),'Référentiel Articles'!$A$2:$F$634,5,FALSE),""))</f>
      </c>
      <c r="H6397" s="77" t="str">
        <v/>
      </c>
      <c r="I6397" s="76">
        <f>IF($E6397="","",IFERROR(VLOOKUP(TRIM(E6397&amp;""),'Référentiel Articles'!$A$2:$F$634,6,FALSE),""))</f>
      </c>
      <c r="J6397" s="78">
        <f>IF(OR($E6397="",$H6397=""),"",$H6397*$I6397)</f>
      </c>
      <c r="K6397" s="79" t="str">
        <v/>
      </c>
    </row>
    <row r="6398">
      <c r="A6398" s="81" t="str">
        <v/>
      </c>
      <c r="B6398" s="81" t="str">
        <v/>
      </c>
      <c r="C6398" s="83">
        <f>IF($E6398="","",IFERROR(VLOOKUP(TRIM(E6398&amp;""),'Référentiel Articles'!$A$2:$F$634,2,FALSE),""))</f>
      </c>
      <c r="D6398" s="83">
        <f>IF($E6398="","",IFERROR(VLOOKUP(TRIM(E6398&amp;""),'Référentiel Articles'!$A$2:$F$634,3,FALSE),""))</f>
      </c>
      <c r="E6398" s="81" t="str">
        <v/>
      </c>
      <c r="F6398" s="83">
        <f>IF($E6398="","",IFERROR(VLOOKUP(TRIM(E6398&amp;""),'Référentiel Articles'!$A$2:$F$634,4,FALSE),""))</f>
      </c>
      <c r="G6398" s="84">
        <f>IF($E6398="","",IFERROR(VLOOKUP(TRIM(E6398&amp;""),'Référentiel Articles'!$A$2:$F$634,5,FALSE),""))</f>
      </c>
      <c r="H6398" s="85" t="str">
        <v/>
      </c>
      <c r="I6398" s="84">
        <f>IF($E6398="","",IFERROR(VLOOKUP(TRIM(E6398&amp;""),'Référentiel Articles'!$A$2:$F$634,6,FALSE),""))</f>
      </c>
      <c r="J6398" s="90">
        <f>IF(OR($E6398="",$H6398=""),"",$H6398*$I6398)</f>
      </c>
      <c r="K6398" s="87" t="str">
        <v/>
      </c>
    </row>
    <row r="6399">
      <c r="A6399" s="74" t="str">
        <v/>
      </c>
      <c r="B6399" s="74" t="str">
        <v/>
      </c>
      <c r="C6399" s="75">
        <f>IF($E6399="","",IFERROR(VLOOKUP(TRIM(E6399&amp;""),'Référentiel Articles'!$A$2:$F$634,2,FALSE),""))</f>
      </c>
      <c r="D6399" s="75">
        <f>IF($E6399="","",IFERROR(VLOOKUP(TRIM(E6399&amp;""),'Référentiel Articles'!$A$2:$F$634,3,FALSE),""))</f>
      </c>
      <c r="E6399" s="74" t="str">
        <v/>
      </c>
      <c r="F6399" s="75">
        <f>IF($E6399="","",IFERROR(VLOOKUP(TRIM(E6399&amp;""),'Référentiel Articles'!$A$2:$F$634,4,FALSE),""))</f>
      </c>
      <c r="G6399" s="76">
        <f>IF($E6399="","",IFERROR(VLOOKUP(TRIM(E6399&amp;""),'Référentiel Articles'!$A$2:$F$634,5,FALSE),""))</f>
      </c>
      <c r="H6399" s="77" t="str">
        <v/>
      </c>
      <c r="I6399" s="76">
        <f>IF($E6399="","",IFERROR(VLOOKUP(TRIM(E6399&amp;""),'Référentiel Articles'!$A$2:$F$634,6,FALSE),""))</f>
      </c>
      <c r="J6399" s="78">
        <f>IF(OR($E6399="",$H6399=""),"",$H6399*$I6399)</f>
      </c>
      <c r="K6399" s="79" t="str">
        <v/>
      </c>
    </row>
    <row r="6400">
      <c r="A6400" s="81" t="str">
        <v/>
      </c>
      <c r="B6400" s="81" t="str">
        <v/>
      </c>
      <c r="C6400" s="83">
        <f>IF($E6400="","",IFERROR(VLOOKUP(TRIM(E6400&amp;""),'Référentiel Articles'!$A$2:$F$634,2,FALSE),""))</f>
      </c>
      <c r="D6400" s="83">
        <f>IF($E6400="","",IFERROR(VLOOKUP(TRIM(E6400&amp;""),'Référentiel Articles'!$A$2:$F$634,3,FALSE),""))</f>
      </c>
      <c r="E6400" s="81" t="str">
        <v/>
      </c>
      <c r="F6400" s="83">
        <f>IF($E6400="","",IFERROR(VLOOKUP(TRIM(E6400&amp;""),'Référentiel Articles'!$A$2:$F$634,4,FALSE),""))</f>
      </c>
      <c r="G6400" s="84">
        <f>IF($E6400="","",IFERROR(VLOOKUP(TRIM(E6400&amp;""),'Référentiel Articles'!$A$2:$F$634,5,FALSE),""))</f>
      </c>
      <c r="H6400" s="85" t="str">
        <v/>
      </c>
      <c r="I6400" s="84">
        <f>IF($E6400="","",IFERROR(VLOOKUP(TRIM(E6400&amp;""),'Référentiel Articles'!$A$2:$F$634,6,FALSE),""))</f>
      </c>
      <c r="J6400" s="90">
        <f>IF(OR($E6400="",$H6400=""),"",$H6400*$I6400)</f>
      </c>
      <c r="K6400" s="87" t="str">
        <v/>
      </c>
    </row>
    <row r="6401">
      <c r="A6401" s="74" t="str">
        <v/>
      </c>
      <c r="B6401" s="74" t="str">
        <v/>
      </c>
      <c r="C6401" s="75">
        <f>IF($E6401="","",IFERROR(VLOOKUP(TRIM(E6401&amp;""),'Référentiel Articles'!$A$2:$F$634,2,FALSE),""))</f>
      </c>
      <c r="D6401" s="75">
        <f>IF($E6401="","",IFERROR(VLOOKUP(TRIM(E6401&amp;""),'Référentiel Articles'!$A$2:$F$634,3,FALSE),""))</f>
      </c>
      <c r="E6401" s="74" t="str">
        <v/>
      </c>
      <c r="F6401" s="75">
        <f>IF($E6401="","",IFERROR(VLOOKUP(TRIM(E6401&amp;""),'Référentiel Articles'!$A$2:$F$634,4,FALSE),""))</f>
      </c>
      <c r="G6401" s="76">
        <f>IF($E6401="","",IFERROR(VLOOKUP(TRIM(E6401&amp;""),'Référentiel Articles'!$A$2:$F$634,5,FALSE),""))</f>
      </c>
      <c r="H6401" s="77" t="str">
        <v/>
      </c>
      <c r="I6401" s="76">
        <f>IF($E6401="","",IFERROR(VLOOKUP(TRIM(E6401&amp;""),'Référentiel Articles'!$A$2:$F$634,6,FALSE),""))</f>
      </c>
      <c r="J6401" s="78">
        <f>IF(OR($E6401="",$H6401=""),"",$H6401*$I6401)</f>
      </c>
      <c r="K6401" s="79" t="str">
        <v/>
      </c>
    </row>
    <row r="6402">
      <c r="A6402" s="81" t="str">
        <v/>
      </c>
      <c r="B6402" s="81" t="str">
        <v/>
      </c>
      <c r="C6402" s="83">
        <f>IF($E6402="","",IFERROR(VLOOKUP(TRIM(E6402&amp;""),'Référentiel Articles'!$A$2:$F$634,2,FALSE),""))</f>
      </c>
      <c r="D6402" s="83">
        <f>IF($E6402="","",IFERROR(VLOOKUP(TRIM(E6402&amp;""),'Référentiel Articles'!$A$2:$F$634,3,FALSE),""))</f>
      </c>
      <c r="E6402" s="81" t="str">
        <v/>
      </c>
      <c r="F6402" s="83">
        <f>IF($E6402="","",IFERROR(VLOOKUP(TRIM(E6402&amp;""),'Référentiel Articles'!$A$2:$F$634,4,FALSE),""))</f>
      </c>
      <c r="G6402" s="84">
        <f>IF($E6402="","",IFERROR(VLOOKUP(TRIM(E6402&amp;""),'Référentiel Articles'!$A$2:$F$634,5,FALSE),""))</f>
      </c>
      <c r="H6402" s="85" t="str">
        <v/>
      </c>
      <c r="I6402" s="84">
        <f>IF($E6402="","",IFERROR(VLOOKUP(TRIM(E6402&amp;""),'Référentiel Articles'!$A$2:$F$634,6,FALSE),""))</f>
      </c>
      <c r="J6402" s="90">
        <f>IF(OR($E6402="",$H6402=""),"",$H6402*$I6402)</f>
      </c>
      <c r="K6402" s="87" t="str">
        <v/>
      </c>
    </row>
    <row r="6403">
      <c r="A6403" s="74" t="str">
        <v/>
      </c>
      <c r="B6403" s="74" t="str">
        <v/>
      </c>
      <c r="C6403" s="75">
        <f>IF($E6403="","",IFERROR(VLOOKUP(TRIM(E6403&amp;""),'Référentiel Articles'!$A$2:$F$634,2,FALSE),""))</f>
      </c>
      <c r="D6403" s="75">
        <f>IF($E6403="","",IFERROR(VLOOKUP(TRIM(E6403&amp;""),'Référentiel Articles'!$A$2:$F$634,3,FALSE),""))</f>
      </c>
      <c r="E6403" s="74" t="str">
        <v/>
      </c>
      <c r="F6403" s="75">
        <f>IF($E6403="","",IFERROR(VLOOKUP(TRIM(E6403&amp;""),'Référentiel Articles'!$A$2:$F$634,4,FALSE),""))</f>
      </c>
      <c r="G6403" s="76">
        <f>IF($E6403="","",IFERROR(VLOOKUP(TRIM(E6403&amp;""),'Référentiel Articles'!$A$2:$F$634,5,FALSE),""))</f>
      </c>
      <c r="H6403" s="77" t="str">
        <v/>
      </c>
      <c r="I6403" s="76">
        <f>IF($E6403="","",IFERROR(VLOOKUP(TRIM(E6403&amp;""),'Référentiel Articles'!$A$2:$F$634,6,FALSE),""))</f>
      </c>
      <c r="J6403" s="78">
        <f>IF(OR($E6403="",$H6403=""),"",$H6403*$I6403)</f>
      </c>
      <c r="K6403" s="79" t="str">
        <v/>
      </c>
    </row>
    <row r="6404">
      <c r="A6404" s="81" t="str">
        <v/>
      </c>
      <c r="B6404" s="81" t="str">
        <v/>
      </c>
      <c r="C6404" s="83">
        <f>IF($E6404="","",IFERROR(VLOOKUP(TRIM(E6404&amp;""),'Référentiel Articles'!$A$2:$F$634,2,FALSE),""))</f>
      </c>
      <c r="D6404" s="83">
        <f>IF($E6404="","",IFERROR(VLOOKUP(TRIM(E6404&amp;""),'Référentiel Articles'!$A$2:$F$634,3,FALSE),""))</f>
      </c>
      <c r="E6404" s="81" t="str">
        <v/>
      </c>
      <c r="F6404" s="83">
        <f>IF($E6404="","",IFERROR(VLOOKUP(TRIM(E6404&amp;""),'Référentiel Articles'!$A$2:$F$634,4,FALSE),""))</f>
      </c>
      <c r="G6404" s="84">
        <f>IF($E6404="","",IFERROR(VLOOKUP(TRIM(E6404&amp;""),'Référentiel Articles'!$A$2:$F$634,5,FALSE),""))</f>
      </c>
      <c r="H6404" s="85" t="str">
        <v/>
      </c>
      <c r="I6404" s="84">
        <f>IF($E6404="","",IFERROR(VLOOKUP(TRIM(E6404&amp;""),'Référentiel Articles'!$A$2:$F$634,6,FALSE),""))</f>
      </c>
      <c r="J6404" s="90">
        <f>IF(OR($E6404="",$H6404=""),"",$H6404*$I6404)</f>
      </c>
      <c r="K6404" s="87" t="str">
        <v/>
      </c>
    </row>
    <row r="6405">
      <c r="A6405" s="74" t="str">
        <v/>
      </c>
      <c r="B6405" s="74" t="str">
        <v/>
      </c>
      <c r="C6405" s="75">
        <f>IF($E6405="","",IFERROR(VLOOKUP(TRIM(E6405&amp;""),'Référentiel Articles'!$A$2:$F$634,2,FALSE),""))</f>
      </c>
      <c r="D6405" s="75">
        <f>IF($E6405="","",IFERROR(VLOOKUP(TRIM(E6405&amp;""),'Référentiel Articles'!$A$2:$F$634,3,FALSE),""))</f>
      </c>
      <c r="E6405" s="74" t="str">
        <v/>
      </c>
      <c r="F6405" s="75">
        <f>IF($E6405="","",IFERROR(VLOOKUP(TRIM(E6405&amp;""),'Référentiel Articles'!$A$2:$F$634,4,FALSE),""))</f>
      </c>
      <c r="G6405" s="76">
        <f>IF($E6405="","",IFERROR(VLOOKUP(TRIM(E6405&amp;""),'Référentiel Articles'!$A$2:$F$634,5,FALSE),""))</f>
      </c>
      <c r="H6405" s="77" t="str">
        <v/>
      </c>
      <c r="I6405" s="76">
        <f>IF($E6405="","",IFERROR(VLOOKUP(TRIM(E6405&amp;""),'Référentiel Articles'!$A$2:$F$634,6,FALSE),""))</f>
      </c>
      <c r="J6405" s="78">
        <f>IF(OR($E6405="",$H6405=""),"",$H6405*$I6405)</f>
      </c>
      <c r="K6405" s="79" t="str">
        <v/>
      </c>
    </row>
    <row r="6406">
      <c r="A6406" s="81" t="str">
        <v/>
      </c>
      <c r="B6406" s="81" t="str">
        <v/>
      </c>
      <c r="C6406" s="83">
        <f>IF($E6406="","",IFERROR(VLOOKUP(TRIM(E6406&amp;""),'Référentiel Articles'!$A$2:$F$634,2,FALSE),""))</f>
      </c>
      <c r="D6406" s="83">
        <f>IF($E6406="","",IFERROR(VLOOKUP(TRIM(E6406&amp;""),'Référentiel Articles'!$A$2:$F$634,3,FALSE),""))</f>
      </c>
      <c r="E6406" s="81" t="str">
        <v/>
      </c>
      <c r="F6406" s="83">
        <f>IF($E6406="","",IFERROR(VLOOKUP(TRIM(E6406&amp;""),'Référentiel Articles'!$A$2:$F$634,4,FALSE),""))</f>
      </c>
      <c r="G6406" s="84">
        <f>IF($E6406="","",IFERROR(VLOOKUP(TRIM(E6406&amp;""),'Référentiel Articles'!$A$2:$F$634,5,FALSE),""))</f>
      </c>
      <c r="H6406" s="85" t="str">
        <v/>
      </c>
      <c r="I6406" s="84">
        <f>IF($E6406="","",IFERROR(VLOOKUP(TRIM(E6406&amp;""),'Référentiel Articles'!$A$2:$F$634,6,FALSE),""))</f>
      </c>
      <c r="J6406" s="90">
        <f>IF(OR($E6406="",$H6406=""),"",$H6406*$I6406)</f>
      </c>
      <c r="K6406" s="87" t="str">
        <v/>
      </c>
    </row>
    <row r="6407">
      <c r="A6407" s="74" t="str">
        <v/>
      </c>
      <c r="B6407" s="74" t="str">
        <v/>
      </c>
      <c r="C6407" s="75">
        <f>IF($E6407="","",IFERROR(VLOOKUP(TRIM(E6407&amp;""),'Référentiel Articles'!$A$2:$F$634,2,FALSE),""))</f>
      </c>
      <c r="D6407" s="75">
        <f>IF($E6407="","",IFERROR(VLOOKUP(TRIM(E6407&amp;""),'Référentiel Articles'!$A$2:$F$634,3,FALSE),""))</f>
      </c>
      <c r="E6407" s="74" t="str">
        <v/>
      </c>
      <c r="F6407" s="75">
        <f>IF($E6407="","",IFERROR(VLOOKUP(TRIM(E6407&amp;""),'Référentiel Articles'!$A$2:$F$634,4,FALSE),""))</f>
      </c>
      <c r="G6407" s="76">
        <f>IF($E6407="","",IFERROR(VLOOKUP(TRIM(E6407&amp;""),'Référentiel Articles'!$A$2:$F$634,5,FALSE),""))</f>
      </c>
      <c r="H6407" s="77" t="str">
        <v/>
      </c>
      <c r="I6407" s="76">
        <f>IF($E6407="","",IFERROR(VLOOKUP(TRIM(E6407&amp;""),'Référentiel Articles'!$A$2:$F$634,6,FALSE),""))</f>
      </c>
      <c r="J6407" s="78">
        <f>IF(OR($E6407="",$H6407=""),"",$H6407*$I6407)</f>
      </c>
      <c r="K6407" s="79" t="str">
        <v/>
      </c>
    </row>
    <row r="6408">
      <c r="A6408" s="81" t="str">
        <v/>
      </c>
      <c r="B6408" s="81" t="str">
        <v/>
      </c>
      <c r="C6408" s="83">
        <f>IF($E6408="","",IFERROR(VLOOKUP(TRIM(E6408&amp;""),'Référentiel Articles'!$A$2:$F$634,2,FALSE),""))</f>
      </c>
      <c r="D6408" s="83">
        <f>IF($E6408="","",IFERROR(VLOOKUP(TRIM(E6408&amp;""),'Référentiel Articles'!$A$2:$F$634,3,FALSE),""))</f>
      </c>
      <c r="E6408" s="81" t="str">
        <v/>
      </c>
      <c r="F6408" s="83">
        <f>IF($E6408="","",IFERROR(VLOOKUP(TRIM(E6408&amp;""),'Référentiel Articles'!$A$2:$F$634,4,FALSE),""))</f>
      </c>
      <c r="G6408" s="84">
        <f>IF($E6408="","",IFERROR(VLOOKUP(TRIM(E6408&amp;""),'Référentiel Articles'!$A$2:$F$634,5,FALSE),""))</f>
      </c>
      <c r="H6408" s="85" t="str">
        <v/>
      </c>
      <c r="I6408" s="84">
        <f>IF($E6408="","",IFERROR(VLOOKUP(TRIM(E6408&amp;""),'Référentiel Articles'!$A$2:$F$634,6,FALSE),""))</f>
      </c>
      <c r="J6408" s="90">
        <f>IF(OR($E6408="",$H6408=""),"",$H6408*$I6408)</f>
      </c>
      <c r="K6408" s="87" t="str">
        <v/>
      </c>
    </row>
    <row r="6409">
      <c r="A6409" s="74" t="str">
        <v/>
      </c>
      <c r="B6409" s="74" t="str">
        <v/>
      </c>
      <c r="C6409" s="75">
        <f>IF($E6409="","",IFERROR(VLOOKUP(TRIM(E6409&amp;""),'Référentiel Articles'!$A$2:$F$634,2,FALSE),""))</f>
      </c>
      <c r="D6409" s="75">
        <f>IF($E6409="","",IFERROR(VLOOKUP(TRIM(E6409&amp;""),'Référentiel Articles'!$A$2:$F$634,3,FALSE),""))</f>
      </c>
      <c r="E6409" s="74" t="str">
        <v/>
      </c>
      <c r="F6409" s="75">
        <f>IF($E6409="","",IFERROR(VLOOKUP(TRIM(E6409&amp;""),'Référentiel Articles'!$A$2:$F$634,4,FALSE),""))</f>
      </c>
      <c r="G6409" s="76">
        <f>IF($E6409="","",IFERROR(VLOOKUP(TRIM(E6409&amp;""),'Référentiel Articles'!$A$2:$F$634,5,FALSE),""))</f>
      </c>
      <c r="H6409" s="77" t="str">
        <v/>
      </c>
      <c r="I6409" s="76">
        <f>IF($E6409="","",IFERROR(VLOOKUP(TRIM(E6409&amp;""),'Référentiel Articles'!$A$2:$F$634,6,FALSE),""))</f>
      </c>
      <c r="J6409" s="78">
        <f>IF(OR($E6409="",$H6409=""),"",$H6409*$I6409)</f>
      </c>
      <c r="K6409" s="79" t="str">
        <v/>
      </c>
    </row>
    <row r="6410">
      <c r="A6410" s="81" t="str">
        <v/>
      </c>
      <c r="B6410" s="81" t="str">
        <v/>
      </c>
      <c r="C6410" s="83">
        <f>IF($E6410="","",IFERROR(VLOOKUP(TRIM(E6410&amp;""),'Référentiel Articles'!$A$2:$F$634,2,FALSE),""))</f>
      </c>
      <c r="D6410" s="83">
        <f>IF($E6410="","",IFERROR(VLOOKUP(TRIM(E6410&amp;""),'Référentiel Articles'!$A$2:$F$634,3,FALSE),""))</f>
      </c>
      <c r="E6410" s="81" t="str">
        <v/>
      </c>
      <c r="F6410" s="83">
        <f>IF($E6410="","",IFERROR(VLOOKUP(TRIM(E6410&amp;""),'Référentiel Articles'!$A$2:$F$634,4,FALSE),""))</f>
      </c>
      <c r="G6410" s="84">
        <f>IF($E6410="","",IFERROR(VLOOKUP(TRIM(E6410&amp;""),'Référentiel Articles'!$A$2:$F$634,5,FALSE),""))</f>
      </c>
      <c r="H6410" s="85" t="str">
        <v/>
      </c>
      <c r="I6410" s="84">
        <f>IF($E6410="","",IFERROR(VLOOKUP(TRIM(E6410&amp;""),'Référentiel Articles'!$A$2:$F$634,6,FALSE),""))</f>
      </c>
      <c r="J6410" s="90">
        <f>IF(OR($E6410="",$H6410=""),"",$H6410*$I6410)</f>
      </c>
      <c r="K6410" s="87" t="str">
        <v/>
      </c>
    </row>
    <row r="6411">
      <c r="A6411" s="74" t="str">
        <v/>
      </c>
      <c r="B6411" s="74" t="str">
        <v/>
      </c>
      <c r="C6411" s="75">
        <f>IF($E6411="","",IFERROR(VLOOKUP(TRIM(E6411&amp;""),'Référentiel Articles'!$A$2:$F$634,2,FALSE),""))</f>
      </c>
      <c r="D6411" s="75">
        <f>IF($E6411="","",IFERROR(VLOOKUP(TRIM(E6411&amp;""),'Référentiel Articles'!$A$2:$F$634,3,FALSE),""))</f>
      </c>
      <c r="E6411" s="74" t="str">
        <v/>
      </c>
      <c r="F6411" s="75">
        <f>IF($E6411="","",IFERROR(VLOOKUP(TRIM(E6411&amp;""),'Référentiel Articles'!$A$2:$F$634,4,FALSE),""))</f>
      </c>
      <c r="G6411" s="76">
        <f>IF($E6411="","",IFERROR(VLOOKUP(TRIM(E6411&amp;""),'Référentiel Articles'!$A$2:$F$634,5,FALSE),""))</f>
      </c>
      <c r="H6411" s="77" t="str">
        <v/>
      </c>
      <c r="I6411" s="76">
        <f>IF($E6411="","",IFERROR(VLOOKUP(TRIM(E6411&amp;""),'Référentiel Articles'!$A$2:$F$634,6,FALSE),""))</f>
      </c>
      <c r="J6411" s="78">
        <f>IF(OR($E6411="",$H6411=""),"",$H6411*$I6411)</f>
      </c>
      <c r="K6411" s="79" t="str">
        <v/>
      </c>
    </row>
    <row r="6412">
      <c r="A6412" s="81" t="str">
        <v/>
      </c>
      <c r="B6412" s="81" t="str">
        <v/>
      </c>
      <c r="C6412" s="83">
        <f>IF($E6412="","",IFERROR(VLOOKUP(TRIM(E6412&amp;""),'Référentiel Articles'!$A$2:$F$634,2,FALSE),""))</f>
      </c>
      <c r="D6412" s="83">
        <f>IF($E6412="","",IFERROR(VLOOKUP(TRIM(E6412&amp;""),'Référentiel Articles'!$A$2:$F$634,3,FALSE),""))</f>
      </c>
      <c r="E6412" s="81" t="str">
        <v/>
      </c>
      <c r="F6412" s="83">
        <f>IF($E6412="","",IFERROR(VLOOKUP(TRIM(E6412&amp;""),'Référentiel Articles'!$A$2:$F$634,4,FALSE),""))</f>
      </c>
      <c r="G6412" s="84">
        <f>IF($E6412="","",IFERROR(VLOOKUP(TRIM(E6412&amp;""),'Référentiel Articles'!$A$2:$F$634,5,FALSE),""))</f>
      </c>
      <c r="H6412" s="85" t="str">
        <v/>
      </c>
      <c r="I6412" s="84">
        <f>IF($E6412="","",IFERROR(VLOOKUP(TRIM(E6412&amp;""),'Référentiel Articles'!$A$2:$F$634,6,FALSE),""))</f>
      </c>
      <c r="J6412" s="90">
        <f>IF(OR($E6412="",$H6412=""),"",$H6412*$I6412)</f>
      </c>
      <c r="K6412" s="87" t="str">
        <v/>
      </c>
    </row>
    <row r="6413">
      <c r="A6413" s="74" t="str">
        <v/>
      </c>
      <c r="B6413" s="74" t="str">
        <v/>
      </c>
      <c r="C6413" s="75">
        <f>IF($E6413="","",IFERROR(VLOOKUP(TRIM(E6413&amp;""),'Référentiel Articles'!$A$2:$F$634,2,FALSE),""))</f>
      </c>
      <c r="D6413" s="75">
        <f>IF($E6413="","",IFERROR(VLOOKUP(TRIM(E6413&amp;""),'Référentiel Articles'!$A$2:$F$634,3,FALSE),""))</f>
      </c>
      <c r="E6413" s="74" t="str">
        <v/>
      </c>
      <c r="F6413" s="75">
        <f>IF($E6413="","",IFERROR(VLOOKUP(TRIM(E6413&amp;""),'Référentiel Articles'!$A$2:$F$634,4,FALSE),""))</f>
      </c>
      <c r="G6413" s="76">
        <f>IF($E6413="","",IFERROR(VLOOKUP(TRIM(E6413&amp;""),'Référentiel Articles'!$A$2:$F$634,5,FALSE),""))</f>
      </c>
      <c r="H6413" s="77" t="str">
        <v/>
      </c>
      <c r="I6413" s="76">
        <f>IF($E6413="","",IFERROR(VLOOKUP(TRIM(E6413&amp;""),'Référentiel Articles'!$A$2:$F$634,6,FALSE),""))</f>
      </c>
      <c r="J6413" s="78">
        <f>IF(OR($E6413="",$H6413=""),"",$H6413*$I6413)</f>
      </c>
      <c r="K6413" s="79" t="str">
        <v/>
      </c>
    </row>
    <row r="6414">
      <c r="A6414" s="81" t="str">
        <v/>
      </c>
      <c r="B6414" s="81" t="str">
        <v/>
      </c>
      <c r="C6414" s="83">
        <f>IF($E6414="","",IFERROR(VLOOKUP(TRIM(E6414&amp;""),'Référentiel Articles'!$A$2:$F$634,2,FALSE),""))</f>
      </c>
      <c r="D6414" s="83">
        <f>IF($E6414="","",IFERROR(VLOOKUP(TRIM(E6414&amp;""),'Référentiel Articles'!$A$2:$F$634,3,FALSE),""))</f>
      </c>
      <c r="E6414" s="81" t="str">
        <v/>
      </c>
      <c r="F6414" s="83">
        <f>IF($E6414="","",IFERROR(VLOOKUP(TRIM(E6414&amp;""),'Référentiel Articles'!$A$2:$F$634,4,FALSE),""))</f>
      </c>
      <c r="G6414" s="84">
        <f>IF($E6414="","",IFERROR(VLOOKUP(TRIM(E6414&amp;""),'Référentiel Articles'!$A$2:$F$634,5,FALSE),""))</f>
      </c>
      <c r="H6414" s="85" t="str">
        <v/>
      </c>
      <c r="I6414" s="84">
        <f>IF($E6414="","",IFERROR(VLOOKUP(TRIM(E6414&amp;""),'Référentiel Articles'!$A$2:$F$634,6,FALSE),""))</f>
      </c>
      <c r="J6414" s="90">
        <f>IF(OR($E6414="",$H6414=""),"",$H6414*$I6414)</f>
      </c>
      <c r="K6414" s="87" t="str">
        <v/>
      </c>
    </row>
    <row r="6415">
      <c r="A6415" s="74" t="str">
        <v/>
      </c>
      <c r="B6415" s="74" t="str">
        <v/>
      </c>
      <c r="C6415" s="75">
        <f>IF($E6415="","",IFERROR(VLOOKUP(TRIM(E6415&amp;""),'Référentiel Articles'!$A$2:$F$634,2,FALSE),""))</f>
      </c>
      <c r="D6415" s="75">
        <f>IF($E6415="","",IFERROR(VLOOKUP(TRIM(E6415&amp;""),'Référentiel Articles'!$A$2:$F$634,3,FALSE),""))</f>
      </c>
      <c r="E6415" s="74" t="str">
        <v/>
      </c>
      <c r="F6415" s="75">
        <f>IF($E6415="","",IFERROR(VLOOKUP(TRIM(E6415&amp;""),'Référentiel Articles'!$A$2:$F$634,4,FALSE),""))</f>
      </c>
      <c r="G6415" s="76">
        <f>IF($E6415="","",IFERROR(VLOOKUP(TRIM(E6415&amp;""),'Référentiel Articles'!$A$2:$F$634,5,FALSE),""))</f>
      </c>
      <c r="H6415" s="77" t="str">
        <v/>
      </c>
      <c r="I6415" s="76">
        <f>IF($E6415="","",IFERROR(VLOOKUP(TRIM(E6415&amp;""),'Référentiel Articles'!$A$2:$F$634,6,FALSE),""))</f>
      </c>
      <c r="J6415" s="78">
        <f>IF(OR($E6415="",$H6415=""),"",$H6415*$I6415)</f>
      </c>
      <c r="K6415" s="79" t="str">
        <v/>
      </c>
    </row>
    <row r="6416">
      <c r="A6416" s="81" t="str">
        <v/>
      </c>
      <c r="B6416" s="81" t="str">
        <v/>
      </c>
      <c r="C6416" s="83">
        <f>IF($E6416="","",IFERROR(VLOOKUP(TRIM(E6416&amp;""),'Référentiel Articles'!$A$2:$F$634,2,FALSE),""))</f>
      </c>
      <c r="D6416" s="83">
        <f>IF($E6416="","",IFERROR(VLOOKUP(TRIM(E6416&amp;""),'Référentiel Articles'!$A$2:$F$634,3,FALSE),""))</f>
      </c>
      <c r="E6416" s="81" t="str">
        <v/>
      </c>
      <c r="F6416" s="83">
        <f>IF($E6416="","",IFERROR(VLOOKUP(TRIM(E6416&amp;""),'Référentiel Articles'!$A$2:$F$634,4,FALSE),""))</f>
      </c>
      <c r="G6416" s="84">
        <f>IF($E6416="","",IFERROR(VLOOKUP(TRIM(E6416&amp;""),'Référentiel Articles'!$A$2:$F$634,5,FALSE),""))</f>
      </c>
      <c r="H6416" s="85" t="str">
        <v/>
      </c>
      <c r="I6416" s="84">
        <f>IF($E6416="","",IFERROR(VLOOKUP(TRIM(E6416&amp;""),'Référentiel Articles'!$A$2:$F$634,6,FALSE),""))</f>
      </c>
      <c r="J6416" s="90">
        <f>IF(OR($E6416="",$H6416=""),"",$H6416*$I6416)</f>
      </c>
      <c r="K6416" s="87" t="str">
        <v/>
      </c>
    </row>
    <row r="6417">
      <c r="A6417" s="74" t="str">
        <v/>
      </c>
      <c r="B6417" s="74" t="str">
        <v/>
      </c>
      <c r="C6417" s="75">
        <f>IF($E6417="","",IFERROR(VLOOKUP(TRIM(E6417&amp;""),'Référentiel Articles'!$A$2:$F$634,2,FALSE),""))</f>
      </c>
      <c r="D6417" s="75">
        <f>IF($E6417="","",IFERROR(VLOOKUP(TRIM(E6417&amp;""),'Référentiel Articles'!$A$2:$F$634,3,FALSE),""))</f>
      </c>
      <c r="E6417" s="74" t="str">
        <v/>
      </c>
      <c r="F6417" s="75">
        <f>IF($E6417="","",IFERROR(VLOOKUP(TRIM(E6417&amp;""),'Référentiel Articles'!$A$2:$F$634,4,FALSE),""))</f>
      </c>
      <c r="G6417" s="76">
        <f>IF($E6417="","",IFERROR(VLOOKUP(TRIM(E6417&amp;""),'Référentiel Articles'!$A$2:$F$634,5,FALSE),""))</f>
      </c>
      <c r="H6417" s="77" t="str">
        <v/>
      </c>
      <c r="I6417" s="76">
        <f>IF($E6417="","",IFERROR(VLOOKUP(TRIM(E6417&amp;""),'Référentiel Articles'!$A$2:$F$634,6,FALSE),""))</f>
      </c>
      <c r="J6417" s="78">
        <f>IF(OR($E6417="",$H6417=""),"",$H6417*$I6417)</f>
      </c>
      <c r="K6417" s="79" t="str">
        <v/>
      </c>
    </row>
    <row r="6418">
      <c r="A6418" s="81" t="str">
        <v/>
      </c>
      <c r="B6418" s="81" t="str">
        <v/>
      </c>
      <c r="C6418" s="83">
        <f>IF($E6418="","",IFERROR(VLOOKUP(TRIM(E6418&amp;""),'Référentiel Articles'!$A$2:$F$634,2,FALSE),""))</f>
      </c>
      <c r="D6418" s="83">
        <f>IF($E6418="","",IFERROR(VLOOKUP(TRIM(E6418&amp;""),'Référentiel Articles'!$A$2:$F$634,3,FALSE),""))</f>
      </c>
      <c r="E6418" s="81" t="str">
        <v/>
      </c>
      <c r="F6418" s="83">
        <f>IF($E6418="","",IFERROR(VLOOKUP(TRIM(E6418&amp;""),'Référentiel Articles'!$A$2:$F$634,4,FALSE),""))</f>
      </c>
      <c r="G6418" s="84">
        <f>IF($E6418="","",IFERROR(VLOOKUP(TRIM(E6418&amp;""),'Référentiel Articles'!$A$2:$F$634,5,FALSE),""))</f>
      </c>
      <c r="H6418" s="85" t="str">
        <v/>
      </c>
      <c r="I6418" s="84">
        <f>IF($E6418="","",IFERROR(VLOOKUP(TRIM(E6418&amp;""),'Référentiel Articles'!$A$2:$F$634,6,FALSE),""))</f>
      </c>
      <c r="J6418" s="90">
        <f>IF(OR($E6418="",$H6418=""),"",$H6418*$I6418)</f>
      </c>
      <c r="K6418" s="87" t="str">
        <v/>
      </c>
    </row>
    <row r="6419">
      <c r="A6419" s="74" t="str">
        <v/>
      </c>
      <c r="B6419" s="74" t="str">
        <v/>
      </c>
      <c r="C6419" s="75">
        <f>IF($E6419="","",IFERROR(VLOOKUP(TRIM(E6419&amp;""),'Référentiel Articles'!$A$2:$F$634,2,FALSE),""))</f>
      </c>
      <c r="D6419" s="75">
        <f>IF($E6419="","",IFERROR(VLOOKUP(TRIM(E6419&amp;""),'Référentiel Articles'!$A$2:$F$634,3,FALSE),""))</f>
      </c>
      <c r="E6419" s="74" t="str">
        <v/>
      </c>
      <c r="F6419" s="75">
        <f>IF($E6419="","",IFERROR(VLOOKUP(TRIM(E6419&amp;""),'Référentiel Articles'!$A$2:$F$634,4,FALSE),""))</f>
      </c>
      <c r="G6419" s="76">
        <f>IF($E6419="","",IFERROR(VLOOKUP(TRIM(E6419&amp;""),'Référentiel Articles'!$A$2:$F$634,5,FALSE),""))</f>
      </c>
      <c r="H6419" s="77" t="str">
        <v/>
      </c>
      <c r="I6419" s="76">
        <f>IF($E6419="","",IFERROR(VLOOKUP(TRIM(E6419&amp;""),'Référentiel Articles'!$A$2:$F$634,6,FALSE),""))</f>
      </c>
      <c r="J6419" s="78">
        <f>IF(OR($E6419="",$H6419=""),"",$H6419*$I6419)</f>
      </c>
      <c r="K6419" s="79" t="str">
        <v/>
      </c>
    </row>
    <row r="6420">
      <c r="A6420" s="81" t="str">
        <v/>
      </c>
      <c r="B6420" s="81" t="str">
        <v/>
      </c>
      <c r="C6420" s="83">
        <f>IF($E6420="","",IFERROR(VLOOKUP(TRIM(E6420&amp;""),'Référentiel Articles'!$A$2:$F$634,2,FALSE),""))</f>
      </c>
      <c r="D6420" s="83">
        <f>IF($E6420="","",IFERROR(VLOOKUP(TRIM(E6420&amp;""),'Référentiel Articles'!$A$2:$F$634,3,FALSE),""))</f>
      </c>
      <c r="E6420" s="81" t="str">
        <v/>
      </c>
      <c r="F6420" s="83">
        <f>IF($E6420="","",IFERROR(VLOOKUP(TRIM(E6420&amp;""),'Référentiel Articles'!$A$2:$F$634,4,FALSE),""))</f>
      </c>
      <c r="G6420" s="84">
        <f>IF($E6420="","",IFERROR(VLOOKUP(TRIM(E6420&amp;""),'Référentiel Articles'!$A$2:$F$634,5,FALSE),""))</f>
      </c>
      <c r="H6420" s="85" t="str">
        <v/>
      </c>
      <c r="I6420" s="84">
        <f>IF($E6420="","",IFERROR(VLOOKUP(TRIM(E6420&amp;""),'Référentiel Articles'!$A$2:$F$634,6,FALSE),""))</f>
      </c>
      <c r="J6420" s="90">
        <f>IF(OR($E6420="",$H6420=""),"",$H6420*$I6420)</f>
      </c>
      <c r="K6420" s="87" t="str">
        <v/>
      </c>
    </row>
    <row r="6421">
      <c r="A6421" s="74" t="str">
        <v/>
      </c>
      <c r="B6421" s="74" t="str">
        <v/>
      </c>
      <c r="C6421" s="75">
        <f>IF($E6421="","",IFERROR(VLOOKUP(TRIM(E6421&amp;""),'Référentiel Articles'!$A$2:$F$634,2,FALSE),""))</f>
      </c>
      <c r="D6421" s="75">
        <f>IF($E6421="","",IFERROR(VLOOKUP(TRIM(E6421&amp;""),'Référentiel Articles'!$A$2:$F$634,3,FALSE),""))</f>
      </c>
      <c r="E6421" s="74" t="str">
        <v/>
      </c>
      <c r="F6421" s="75">
        <f>IF($E6421="","",IFERROR(VLOOKUP(TRIM(E6421&amp;""),'Référentiel Articles'!$A$2:$F$634,4,FALSE),""))</f>
      </c>
      <c r="G6421" s="76">
        <f>IF($E6421="","",IFERROR(VLOOKUP(TRIM(E6421&amp;""),'Référentiel Articles'!$A$2:$F$634,5,FALSE),""))</f>
      </c>
      <c r="H6421" s="77" t="str">
        <v/>
      </c>
      <c r="I6421" s="76">
        <f>IF($E6421="","",IFERROR(VLOOKUP(TRIM(E6421&amp;""),'Référentiel Articles'!$A$2:$F$634,6,FALSE),""))</f>
      </c>
      <c r="J6421" s="78">
        <f>IF(OR($E6421="",$H6421=""),"",$H6421*$I6421)</f>
      </c>
      <c r="K6421" s="79" t="str">
        <v/>
      </c>
    </row>
    <row r="6422">
      <c r="A6422" s="81" t="str">
        <v/>
      </c>
      <c r="B6422" s="81" t="str">
        <v/>
      </c>
      <c r="C6422" s="83">
        <f>IF($E6422="","",IFERROR(VLOOKUP(TRIM(E6422&amp;""),'Référentiel Articles'!$A$2:$F$634,2,FALSE),""))</f>
      </c>
      <c r="D6422" s="83">
        <f>IF($E6422="","",IFERROR(VLOOKUP(TRIM(E6422&amp;""),'Référentiel Articles'!$A$2:$F$634,3,FALSE),""))</f>
      </c>
      <c r="E6422" s="81" t="str">
        <v/>
      </c>
      <c r="F6422" s="83">
        <f>IF($E6422="","",IFERROR(VLOOKUP(TRIM(E6422&amp;""),'Référentiel Articles'!$A$2:$F$634,4,FALSE),""))</f>
      </c>
      <c r="G6422" s="84">
        <f>IF($E6422="","",IFERROR(VLOOKUP(TRIM(E6422&amp;""),'Référentiel Articles'!$A$2:$F$634,5,FALSE),""))</f>
      </c>
      <c r="H6422" s="85" t="str">
        <v/>
      </c>
      <c r="I6422" s="84">
        <f>IF($E6422="","",IFERROR(VLOOKUP(TRIM(E6422&amp;""),'Référentiel Articles'!$A$2:$F$634,6,FALSE),""))</f>
      </c>
      <c r="J6422" s="90">
        <f>IF(OR($E6422="",$H6422=""),"",$H6422*$I6422)</f>
      </c>
      <c r="K6422" s="87" t="str">
        <v/>
      </c>
    </row>
    <row r="6423">
      <c r="A6423" s="74" t="str">
        <v/>
      </c>
      <c r="B6423" s="74" t="str">
        <v/>
      </c>
      <c r="C6423" s="75">
        <f>IF($E6423="","",IFERROR(VLOOKUP(TRIM(E6423&amp;""),'Référentiel Articles'!$A$2:$F$634,2,FALSE),""))</f>
      </c>
      <c r="D6423" s="75">
        <f>IF($E6423="","",IFERROR(VLOOKUP(TRIM(E6423&amp;""),'Référentiel Articles'!$A$2:$F$634,3,FALSE),""))</f>
      </c>
      <c r="E6423" s="74" t="str">
        <v/>
      </c>
      <c r="F6423" s="75">
        <f>IF($E6423="","",IFERROR(VLOOKUP(TRIM(E6423&amp;""),'Référentiel Articles'!$A$2:$F$634,4,FALSE),""))</f>
      </c>
      <c r="G6423" s="76">
        <f>IF($E6423="","",IFERROR(VLOOKUP(TRIM(E6423&amp;""),'Référentiel Articles'!$A$2:$F$634,5,FALSE),""))</f>
      </c>
      <c r="H6423" s="77" t="str">
        <v/>
      </c>
      <c r="I6423" s="76">
        <f>IF($E6423="","",IFERROR(VLOOKUP(TRIM(E6423&amp;""),'Référentiel Articles'!$A$2:$F$634,6,FALSE),""))</f>
      </c>
      <c r="J6423" s="78">
        <f>IF(OR($E6423="",$H6423=""),"",$H6423*$I6423)</f>
      </c>
      <c r="K6423" s="79" t="str">
        <v/>
      </c>
    </row>
    <row r="6424">
      <c r="A6424" s="81" t="str">
        <v/>
      </c>
      <c r="B6424" s="81" t="str">
        <v/>
      </c>
      <c r="C6424" s="83">
        <f>IF($E6424="","",IFERROR(VLOOKUP(TRIM(E6424&amp;""),'Référentiel Articles'!$A$2:$F$634,2,FALSE),""))</f>
      </c>
      <c r="D6424" s="83">
        <f>IF($E6424="","",IFERROR(VLOOKUP(TRIM(E6424&amp;""),'Référentiel Articles'!$A$2:$F$634,3,FALSE),""))</f>
      </c>
      <c r="E6424" s="81" t="str">
        <v/>
      </c>
      <c r="F6424" s="83">
        <f>IF($E6424="","",IFERROR(VLOOKUP(TRIM(E6424&amp;""),'Référentiel Articles'!$A$2:$F$634,4,FALSE),""))</f>
      </c>
      <c r="G6424" s="84">
        <f>IF($E6424="","",IFERROR(VLOOKUP(TRIM(E6424&amp;""),'Référentiel Articles'!$A$2:$F$634,5,FALSE),""))</f>
      </c>
      <c r="H6424" s="85" t="str">
        <v/>
      </c>
      <c r="I6424" s="84">
        <f>IF($E6424="","",IFERROR(VLOOKUP(TRIM(E6424&amp;""),'Référentiel Articles'!$A$2:$F$634,6,FALSE),""))</f>
      </c>
      <c r="J6424" s="90">
        <f>IF(OR($E6424="",$H6424=""),"",$H6424*$I6424)</f>
      </c>
      <c r="K6424" s="87" t="str">
        <v/>
      </c>
    </row>
    <row r="6425">
      <c r="A6425" s="74" t="str">
        <v/>
      </c>
      <c r="B6425" s="74" t="str">
        <v/>
      </c>
      <c r="C6425" s="75">
        <f>IF($E6425="","",IFERROR(VLOOKUP(TRIM(E6425&amp;""),'Référentiel Articles'!$A$2:$F$634,2,FALSE),""))</f>
      </c>
      <c r="D6425" s="75">
        <f>IF($E6425="","",IFERROR(VLOOKUP(TRIM(E6425&amp;""),'Référentiel Articles'!$A$2:$F$634,3,FALSE),""))</f>
      </c>
      <c r="E6425" s="74" t="str">
        <v/>
      </c>
      <c r="F6425" s="75">
        <f>IF($E6425="","",IFERROR(VLOOKUP(TRIM(E6425&amp;""),'Référentiel Articles'!$A$2:$F$634,4,FALSE),""))</f>
      </c>
      <c r="G6425" s="76">
        <f>IF($E6425="","",IFERROR(VLOOKUP(TRIM(E6425&amp;""),'Référentiel Articles'!$A$2:$F$634,5,FALSE),""))</f>
      </c>
      <c r="H6425" s="77" t="str">
        <v/>
      </c>
      <c r="I6425" s="76">
        <f>IF($E6425="","",IFERROR(VLOOKUP(TRIM(E6425&amp;""),'Référentiel Articles'!$A$2:$F$634,6,FALSE),""))</f>
      </c>
      <c r="J6425" s="78">
        <f>IF(OR($E6425="",$H6425=""),"",$H6425*$I6425)</f>
      </c>
      <c r="K6425" s="79" t="str">
        <v/>
      </c>
    </row>
    <row r="6426">
      <c r="A6426" s="81" t="str">
        <v/>
      </c>
      <c r="B6426" s="81" t="str">
        <v/>
      </c>
      <c r="C6426" s="83">
        <f>IF($E6426="","",IFERROR(VLOOKUP(TRIM(E6426&amp;""),'Référentiel Articles'!$A$2:$F$634,2,FALSE),""))</f>
      </c>
      <c r="D6426" s="83">
        <f>IF($E6426="","",IFERROR(VLOOKUP(TRIM(E6426&amp;""),'Référentiel Articles'!$A$2:$F$634,3,FALSE),""))</f>
      </c>
      <c r="E6426" s="81" t="str">
        <v/>
      </c>
      <c r="F6426" s="83">
        <f>IF($E6426="","",IFERROR(VLOOKUP(TRIM(E6426&amp;""),'Référentiel Articles'!$A$2:$F$634,4,FALSE),""))</f>
      </c>
      <c r="G6426" s="84">
        <f>IF($E6426="","",IFERROR(VLOOKUP(TRIM(E6426&amp;""),'Référentiel Articles'!$A$2:$F$634,5,FALSE),""))</f>
      </c>
      <c r="H6426" s="85" t="str">
        <v/>
      </c>
      <c r="I6426" s="84">
        <f>IF($E6426="","",IFERROR(VLOOKUP(TRIM(E6426&amp;""),'Référentiel Articles'!$A$2:$F$634,6,FALSE),""))</f>
      </c>
      <c r="J6426" s="90">
        <f>IF(OR($E6426="",$H6426=""),"",$H6426*$I6426)</f>
      </c>
      <c r="K6426" s="87" t="str">
        <v/>
      </c>
    </row>
    <row r="6427">
      <c r="A6427" s="74" t="str">
        <v/>
      </c>
      <c r="B6427" s="74" t="str">
        <v/>
      </c>
      <c r="C6427" s="75">
        <f>IF($E6427="","",IFERROR(VLOOKUP(TRIM(E6427&amp;""),'Référentiel Articles'!$A$2:$F$634,2,FALSE),""))</f>
      </c>
      <c r="D6427" s="75">
        <f>IF($E6427="","",IFERROR(VLOOKUP(TRIM(E6427&amp;""),'Référentiel Articles'!$A$2:$F$634,3,FALSE),""))</f>
      </c>
      <c r="E6427" s="74" t="str">
        <v/>
      </c>
      <c r="F6427" s="75">
        <f>IF($E6427="","",IFERROR(VLOOKUP(TRIM(E6427&amp;""),'Référentiel Articles'!$A$2:$F$634,4,FALSE),""))</f>
      </c>
      <c r="G6427" s="76">
        <f>IF($E6427="","",IFERROR(VLOOKUP(TRIM(E6427&amp;""),'Référentiel Articles'!$A$2:$F$634,5,FALSE),""))</f>
      </c>
      <c r="H6427" s="77" t="str">
        <v/>
      </c>
      <c r="I6427" s="76">
        <f>IF($E6427="","",IFERROR(VLOOKUP(TRIM(E6427&amp;""),'Référentiel Articles'!$A$2:$F$634,6,FALSE),""))</f>
      </c>
      <c r="J6427" s="78">
        <f>IF(OR($E6427="",$H6427=""),"",$H6427*$I6427)</f>
      </c>
      <c r="K6427" s="79" t="str">
        <v/>
      </c>
    </row>
    <row r="6428">
      <c r="A6428" s="81" t="str">
        <v/>
      </c>
      <c r="B6428" s="81" t="str">
        <v/>
      </c>
      <c r="C6428" s="83">
        <f>IF($E6428="","",IFERROR(VLOOKUP(TRIM(E6428&amp;""),'Référentiel Articles'!$A$2:$F$634,2,FALSE),""))</f>
      </c>
      <c r="D6428" s="83">
        <f>IF($E6428="","",IFERROR(VLOOKUP(TRIM(E6428&amp;""),'Référentiel Articles'!$A$2:$F$634,3,FALSE),""))</f>
      </c>
      <c r="E6428" s="81" t="str">
        <v/>
      </c>
      <c r="F6428" s="83">
        <f>IF($E6428="","",IFERROR(VLOOKUP(TRIM(E6428&amp;""),'Référentiel Articles'!$A$2:$F$634,4,FALSE),""))</f>
      </c>
      <c r="G6428" s="84">
        <f>IF($E6428="","",IFERROR(VLOOKUP(TRIM(E6428&amp;""),'Référentiel Articles'!$A$2:$F$634,5,FALSE),""))</f>
      </c>
      <c r="H6428" s="85" t="str">
        <v/>
      </c>
      <c r="I6428" s="84">
        <f>IF($E6428="","",IFERROR(VLOOKUP(TRIM(E6428&amp;""),'Référentiel Articles'!$A$2:$F$634,6,FALSE),""))</f>
      </c>
      <c r="J6428" s="90">
        <f>IF(OR($E6428="",$H6428=""),"",$H6428*$I6428)</f>
      </c>
      <c r="K6428" s="87" t="str">
        <v/>
      </c>
    </row>
    <row r="6429">
      <c r="A6429" s="74" t="str">
        <v/>
      </c>
      <c r="B6429" s="74" t="str">
        <v/>
      </c>
      <c r="C6429" s="75">
        <f>IF($E6429="","",IFERROR(VLOOKUP(TRIM(E6429&amp;""),'Référentiel Articles'!$A$2:$F$634,2,FALSE),""))</f>
      </c>
      <c r="D6429" s="75">
        <f>IF($E6429="","",IFERROR(VLOOKUP(TRIM(E6429&amp;""),'Référentiel Articles'!$A$2:$F$634,3,FALSE),""))</f>
      </c>
      <c r="E6429" s="74" t="str">
        <v/>
      </c>
      <c r="F6429" s="75">
        <f>IF($E6429="","",IFERROR(VLOOKUP(TRIM(E6429&amp;""),'Référentiel Articles'!$A$2:$F$634,4,FALSE),""))</f>
      </c>
      <c r="G6429" s="76">
        <f>IF($E6429="","",IFERROR(VLOOKUP(TRIM(E6429&amp;""),'Référentiel Articles'!$A$2:$F$634,5,FALSE),""))</f>
      </c>
      <c r="H6429" s="77" t="str">
        <v/>
      </c>
      <c r="I6429" s="76">
        <f>IF($E6429="","",IFERROR(VLOOKUP(TRIM(E6429&amp;""),'Référentiel Articles'!$A$2:$F$634,6,FALSE),""))</f>
      </c>
      <c r="J6429" s="78">
        <f>IF(OR($E6429="",$H6429=""),"",$H6429*$I6429)</f>
      </c>
      <c r="K6429" s="79" t="str">
        <v/>
      </c>
    </row>
    <row r="6430">
      <c r="A6430" s="81" t="str">
        <v/>
      </c>
      <c r="B6430" s="81" t="str">
        <v/>
      </c>
      <c r="C6430" s="83">
        <f>IF($E6430="","",IFERROR(VLOOKUP(TRIM(E6430&amp;""),'Référentiel Articles'!$A$2:$F$634,2,FALSE),""))</f>
      </c>
      <c r="D6430" s="83">
        <f>IF($E6430="","",IFERROR(VLOOKUP(TRIM(E6430&amp;""),'Référentiel Articles'!$A$2:$F$634,3,FALSE),""))</f>
      </c>
      <c r="E6430" s="81" t="str">
        <v/>
      </c>
      <c r="F6430" s="83">
        <f>IF($E6430="","",IFERROR(VLOOKUP(TRIM(E6430&amp;""),'Référentiel Articles'!$A$2:$F$634,4,FALSE),""))</f>
      </c>
      <c r="G6430" s="84">
        <f>IF($E6430="","",IFERROR(VLOOKUP(TRIM(E6430&amp;""),'Référentiel Articles'!$A$2:$F$634,5,FALSE),""))</f>
      </c>
      <c r="H6430" s="85" t="str">
        <v/>
      </c>
      <c r="I6430" s="84">
        <f>IF($E6430="","",IFERROR(VLOOKUP(TRIM(E6430&amp;""),'Référentiel Articles'!$A$2:$F$634,6,FALSE),""))</f>
      </c>
      <c r="J6430" s="90">
        <f>IF(OR($E6430="",$H6430=""),"",$H6430*$I6430)</f>
      </c>
      <c r="K6430" s="87" t="str">
        <v/>
      </c>
    </row>
    <row r="6431">
      <c r="A6431" s="74" t="str">
        <v/>
      </c>
      <c r="B6431" s="74" t="str">
        <v/>
      </c>
      <c r="C6431" s="75">
        <f>IF($E6431="","",IFERROR(VLOOKUP(TRIM(E6431&amp;""),'Référentiel Articles'!$A$2:$F$634,2,FALSE),""))</f>
      </c>
      <c r="D6431" s="75">
        <f>IF($E6431="","",IFERROR(VLOOKUP(TRIM(E6431&amp;""),'Référentiel Articles'!$A$2:$F$634,3,FALSE),""))</f>
      </c>
      <c r="E6431" s="74" t="str">
        <v/>
      </c>
      <c r="F6431" s="75">
        <f>IF($E6431="","",IFERROR(VLOOKUP(TRIM(E6431&amp;""),'Référentiel Articles'!$A$2:$F$634,4,FALSE),""))</f>
      </c>
      <c r="G6431" s="76">
        <f>IF($E6431="","",IFERROR(VLOOKUP(TRIM(E6431&amp;""),'Référentiel Articles'!$A$2:$F$634,5,FALSE),""))</f>
      </c>
      <c r="H6431" s="77" t="str">
        <v/>
      </c>
      <c r="I6431" s="76">
        <f>IF($E6431="","",IFERROR(VLOOKUP(TRIM(E6431&amp;""),'Référentiel Articles'!$A$2:$F$634,6,FALSE),""))</f>
      </c>
      <c r="J6431" s="78">
        <f>IF(OR($E6431="",$H6431=""),"",$H6431*$I6431)</f>
      </c>
      <c r="K6431" s="79" t="str">
        <v/>
      </c>
    </row>
    <row r="6432">
      <c r="A6432" s="81" t="str">
        <v/>
      </c>
      <c r="B6432" s="81" t="str">
        <v/>
      </c>
      <c r="C6432" s="83">
        <f>IF($E6432="","",IFERROR(VLOOKUP(TRIM(E6432&amp;""),'Référentiel Articles'!$A$2:$F$634,2,FALSE),""))</f>
      </c>
      <c r="D6432" s="83">
        <f>IF($E6432="","",IFERROR(VLOOKUP(TRIM(E6432&amp;""),'Référentiel Articles'!$A$2:$F$634,3,FALSE),""))</f>
      </c>
      <c r="E6432" s="81" t="str">
        <v/>
      </c>
      <c r="F6432" s="83">
        <f>IF($E6432="","",IFERROR(VLOOKUP(TRIM(E6432&amp;""),'Référentiel Articles'!$A$2:$F$634,4,FALSE),""))</f>
      </c>
      <c r="G6432" s="84">
        <f>IF($E6432="","",IFERROR(VLOOKUP(TRIM(E6432&amp;""),'Référentiel Articles'!$A$2:$F$634,5,FALSE),""))</f>
      </c>
      <c r="H6432" s="85" t="str">
        <v/>
      </c>
      <c r="I6432" s="84">
        <f>IF($E6432="","",IFERROR(VLOOKUP(TRIM(E6432&amp;""),'Référentiel Articles'!$A$2:$F$634,6,FALSE),""))</f>
      </c>
      <c r="J6432" s="90">
        <f>IF(OR($E6432="",$H6432=""),"",$H6432*$I6432)</f>
      </c>
      <c r="K6432" s="87" t="str">
        <v/>
      </c>
    </row>
    <row r="6433">
      <c r="A6433" s="74" t="str">
        <v/>
      </c>
      <c r="B6433" s="74" t="str">
        <v/>
      </c>
      <c r="C6433" s="75">
        <f>IF($E6433="","",IFERROR(VLOOKUP(TRIM(E6433&amp;""),'Référentiel Articles'!$A$2:$F$634,2,FALSE),""))</f>
      </c>
      <c r="D6433" s="75">
        <f>IF($E6433="","",IFERROR(VLOOKUP(TRIM(E6433&amp;""),'Référentiel Articles'!$A$2:$F$634,3,FALSE),""))</f>
      </c>
      <c r="E6433" s="74" t="str">
        <v/>
      </c>
      <c r="F6433" s="75">
        <f>IF($E6433="","",IFERROR(VLOOKUP(TRIM(E6433&amp;""),'Référentiel Articles'!$A$2:$F$634,4,FALSE),""))</f>
      </c>
      <c r="G6433" s="76">
        <f>IF($E6433="","",IFERROR(VLOOKUP(TRIM(E6433&amp;""),'Référentiel Articles'!$A$2:$F$634,5,FALSE),""))</f>
      </c>
      <c r="H6433" s="77" t="str">
        <v/>
      </c>
      <c r="I6433" s="76">
        <f>IF($E6433="","",IFERROR(VLOOKUP(TRIM(E6433&amp;""),'Référentiel Articles'!$A$2:$F$634,6,FALSE),""))</f>
      </c>
      <c r="J6433" s="78">
        <f>IF(OR($E6433="",$H6433=""),"",$H6433*$I6433)</f>
      </c>
      <c r="K6433" s="79" t="str">
        <v/>
      </c>
    </row>
    <row r="6434">
      <c r="A6434" s="81" t="str">
        <v/>
      </c>
      <c r="B6434" s="81" t="str">
        <v/>
      </c>
      <c r="C6434" s="83">
        <f>IF($E6434="","",IFERROR(VLOOKUP(TRIM(E6434&amp;""),'Référentiel Articles'!$A$2:$F$634,2,FALSE),""))</f>
      </c>
      <c r="D6434" s="83">
        <f>IF($E6434="","",IFERROR(VLOOKUP(TRIM(E6434&amp;""),'Référentiel Articles'!$A$2:$F$634,3,FALSE),""))</f>
      </c>
      <c r="E6434" s="81" t="str">
        <v/>
      </c>
      <c r="F6434" s="83">
        <f>IF($E6434="","",IFERROR(VLOOKUP(TRIM(E6434&amp;""),'Référentiel Articles'!$A$2:$F$634,4,FALSE),""))</f>
      </c>
      <c r="G6434" s="84">
        <f>IF($E6434="","",IFERROR(VLOOKUP(TRIM(E6434&amp;""),'Référentiel Articles'!$A$2:$F$634,5,FALSE),""))</f>
      </c>
      <c r="H6434" s="85" t="str">
        <v/>
      </c>
      <c r="I6434" s="84">
        <f>IF($E6434="","",IFERROR(VLOOKUP(TRIM(E6434&amp;""),'Référentiel Articles'!$A$2:$F$634,6,FALSE),""))</f>
      </c>
      <c r="J6434" s="90">
        <f>IF(OR($E6434="",$H6434=""),"",$H6434*$I6434)</f>
      </c>
      <c r="K6434" s="87" t="str">
        <v/>
      </c>
    </row>
    <row r="6435">
      <c r="A6435" s="74" t="str">
        <v/>
      </c>
      <c r="B6435" s="74" t="str">
        <v/>
      </c>
      <c r="C6435" s="75">
        <f>IF($E6435="","",IFERROR(VLOOKUP(TRIM(E6435&amp;""),'Référentiel Articles'!$A$2:$F$634,2,FALSE),""))</f>
      </c>
      <c r="D6435" s="75">
        <f>IF($E6435="","",IFERROR(VLOOKUP(TRIM(E6435&amp;""),'Référentiel Articles'!$A$2:$F$634,3,FALSE),""))</f>
      </c>
      <c r="E6435" s="74" t="str">
        <v/>
      </c>
      <c r="F6435" s="75">
        <f>IF($E6435="","",IFERROR(VLOOKUP(TRIM(E6435&amp;""),'Référentiel Articles'!$A$2:$F$634,4,FALSE),""))</f>
      </c>
      <c r="G6435" s="76">
        <f>IF($E6435="","",IFERROR(VLOOKUP(TRIM(E6435&amp;""),'Référentiel Articles'!$A$2:$F$634,5,FALSE),""))</f>
      </c>
      <c r="H6435" s="77" t="str">
        <v/>
      </c>
      <c r="I6435" s="76">
        <f>IF($E6435="","",IFERROR(VLOOKUP(TRIM(E6435&amp;""),'Référentiel Articles'!$A$2:$F$634,6,FALSE),""))</f>
      </c>
      <c r="J6435" s="78">
        <f>IF(OR($E6435="",$H6435=""),"",$H6435*$I6435)</f>
      </c>
      <c r="K6435" s="79" t="str">
        <v/>
      </c>
    </row>
    <row r="6436">
      <c r="A6436" s="81" t="str">
        <v/>
      </c>
      <c r="B6436" s="81" t="str">
        <v/>
      </c>
      <c r="C6436" s="83">
        <f>IF($E6436="","",IFERROR(VLOOKUP(TRIM(E6436&amp;""),'Référentiel Articles'!$A$2:$F$634,2,FALSE),""))</f>
      </c>
      <c r="D6436" s="83">
        <f>IF($E6436="","",IFERROR(VLOOKUP(TRIM(E6436&amp;""),'Référentiel Articles'!$A$2:$F$634,3,FALSE),""))</f>
      </c>
      <c r="E6436" s="81" t="str">
        <v/>
      </c>
      <c r="F6436" s="83">
        <f>IF($E6436="","",IFERROR(VLOOKUP(TRIM(E6436&amp;""),'Référentiel Articles'!$A$2:$F$634,4,FALSE),""))</f>
      </c>
      <c r="G6436" s="84">
        <f>IF($E6436="","",IFERROR(VLOOKUP(TRIM(E6436&amp;""),'Référentiel Articles'!$A$2:$F$634,5,FALSE),""))</f>
      </c>
      <c r="H6436" s="85" t="str">
        <v/>
      </c>
      <c r="I6436" s="84">
        <f>IF($E6436="","",IFERROR(VLOOKUP(TRIM(E6436&amp;""),'Référentiel Articles'!$A$2:$F$634,6,FALSE),""))</f>
      </c>
      <c r="J6436" s="90">
        <f>IF(OR($E6436="",$H6436=""),"",$H6436*$I6436)</f>
      </c>
      <c r="K6436" s="87" t="str">
        <v/>
      </c>
    </row>
    <row r="6437">
      <c r="A6437" s="74" t="str">
        <v/>
      </c>
      <c r="B6437" s="74" t="str">
        <v/>
      </c>
      <c r="C6437" s="75">
        <f>IF($E6437="","",IFERROR(VLOOKUP(TRIM(E6437&amp;""),'Référentiel Articles'!$A$2:$F$634,2,FALSE),""))</f>
      </c>
      <c r="D6437" s="75">
        <f>IF($E6437="","",IFERROR(VLOOKUP(TRIM(E6437&amp;""),'Référentiel Articles'!$A$2:$F$634,3,FALSE),""))</f>
      </c>
      <c r="E6437" s="74" t="str">
        <v/>
      </c>
      <c r="F6437" s="75">
        <f>IF($E6437="","",IFERROR(VLOOKUP(TRIM(E6437&amp;""),'Référentiel Articles'!$A$2:$F$634,4,FALSE),""))</f>
      </c>
      <c r="G6437" s="76">
        <f>IF($E6437="","",IFERROR(VLOOKUP(TRIM(E6437&amp;""),'Référentiel Articles'!$A$2:$F$634,5,FALSE),""))</f>
      </c>
      <c r="H6437" s="77" t="str">
        <v/>
      </c>
      <c r="I6437" s="76">
        <f>IF($E6437="","",IFERROR(VLOOKUP(TRIM(E6437&amp;""),'Référentiel Articles'!$A$2:$F$634,6,FALSE),""))</f>
      </c>
      <c r="J6437" s="78">
        <f>IF(OR($E6437="",$H6437=""),"",$H6437*$I6437)</f>
      </c>
      <c r="K6437" s="79" t="str">
        <v/>
      </c>
    </row>
    <row r="6438">
      <c r="A6438" s="81" t="str">
        <v/>
      </c>
      <c r="B6438" s="81" t="str">
        <v/>
      </c>
      <c r="C6438" s="83">
        <f>IF($E6438="","",IFERROR(VLOOKUP(TRIM(E6438&amp;""),'Référentiel Articles'!$A$2:$F$634,2,FALSE),""))</f>
      </c>
      <c r="D6438" s="83">
        <f>IF($E6438="","",IFERROR(VLOOKUP(TRIM(E6438&amp;""),'Référentiel Articles'!$A$2:$F$634,3,FALSE),""))</f>
      </c>
      <c r="E6438" s="81" t="str">
        <v/>
      </c>
      <c r="F6438" s="83">
        <f>IF($E6438="","",IFERROR(VLOOKUP(TRIM(E6438&amp;""),'Référentiel Articles'!$A$2:$F$634,4,FALSE),""))</f>
      </c>
      <c r="G6438" s="84">
        <f>IF($E6438="","",IFERROR(VLOOKUP(TRIM(E6438&amp;""),'Référentiel Articles'!$A$2:$F$634,5,FALSE),""))</f>
      </c>
      <c r="H6438" s="85" t="str">
        <v/>
      </c>
      <c r="I6438" s="84">
        <f>IF($E6438="","",IFERROR(VLOOKUP(TRIM(E6438&amp;""),'Référentiel Articles'!$A$2:$F$634,6,FALSE),""))</f>
      </c>
      <c r="J6438" s="90">
        <f>IF(OR($E6438="",$H6438=""),"",$H6438*$I6438)</f>
      </c>
      <c r="K6438" s="87" t="str">
        <v/>
      </c>
    </row>
    <row r="6439">
      <c r="A6439" s="74" t="str">
        <v/>
      </c>
      <c r="B6439" s="74" t="str">
        <v/>
      </c>
      <c r="C6439" s="75">
        <f>IF($E6439="","",IFERROR(VLOOKUP(TRIM(E6439&amp;""),'Référentiel Articles'!$A$2:$F$634,2,FALSE),""))</f>
      </c>
      <c r="D6439" s="75">
        <f>IF($E6439="","",IFERROR(VLOOKUP(TRIM(E6439&amp;""),'Référentiel Articles'!$A$2:$F$634,3,FALSE),""))</f>
      </c>
      <c r="E6439" s="74" t="str">
        <v/>
      </c>
      <c r="F6439" s="75">
        <f>IF($E6439="","",IFERROR(VLOOKUP(TRIM(E6439&amp;""),'Référentiel Articles'!$A$2:$F$634,4,FALSE),""))</f>
      </c>
      <c r="G6439" s="76">
        <f>IF($E6439="","",IFERROR(VLOOKUP(TRIM(E6439&amp;""),'Référentiel Articles'!$A$2:$F$634,5,FALSE),""))</f>
      </c>
      <c r="H6439" s="77" t="str">
        <v/>
      </c>
      <c r="I6439" s="76">
        <f>IF($E6439="","",IFERROR(VLOOKUP(TRIM(E6439&amp;""),'Référentiel Articles'!$A$2:$F$634,6,FALSE),""))</f>
      </c>
      <c r="J6439" s="78">
        <f>IF(OR($E6439="",$H6439=""),"",$H6439*$I6439)</f>
      </c>
      <c r="K6439" s="79" t="str">
        <v/>
      </c>
    </row>
    <row r="6440">
      <c r="A6440" s="81" t="str">
        <v/>
      </c>
      <c r="B6440" s="81" t="str">
        <v/>
      </c>
      <c r="C6440" s="83">
        <f>IF($E6440="","",IFERROR(VLOOKUP(TRIM(E6440&amp;""),'Référentiel Articles'!$A$2:$F$634,2,FALSE),""))</f>
      </c>
      <c r="D6440" s="83">
        <f>IF($E6440="","",IFERROR(VLOOKUP(TRIM(E6440&amp;""),'Référentiel Articles'!$A$2:$F$634,3,FALSE),""))</f>
      </c>
      <c r="E6440" s="81" t="str">
        <v/>
      </c>
      <c r="F6440" s="83">
        <f>IF($E6440="","",IFERROR(VLOOKUP(TRIM(E6440&amp;""),'Référentiel Articles'!$A$2:$F$634,4,FALSE),""))</f>
      </c>
      <c r="G6440" s="84">
        <f>IF($E6440="","",IFERROR(VLOOKUP(TRIM(E6440&amp;""),'Référentiel Articles'!$A$2:$F$634,5,FALSE),""))</f>
      </c>
      <c r="H6440" s="85" t="str">
        <v/>
      </c>
      <c r="I6440" s="84">
        <f>IF($E6440="","",IFERROR(VLOOKUP(TRIM(E6440&amp;""),'Référentiel Articles'!$A$2:$F$634,6,FALSE),""))</f>
      </c>
      <c r="J6440" s="90">
        <f>IF(OR($E6440="",$H6440=""),"",$H6440*$I6440)</f>
      </c>
      <c r="K6440" s="87" t="str">
        <v/>
      </c>
    </row>
    <row r="6441">
      <c r="A6441" s="74" t="str">
        <v/>
      </c>
      <c r="B6441" s="74" t="str">
        <v/>
      </c>
      <c r="C6441" s="75">
        <f>IF($E6441="","",IFERROR(VLOOKUP(TRIM(E6441&amp;""),'Référentiel Articles'!$A$2:$F$634,2,FALSE),""))</f>
      </c>
      <c r="D6441" s="75">
        <f>IF($E6441="","",IFERROR(VLOOKUP(TRIM(E6441&amp;""),'Référentiel Articles'!$A$2:$F$634,3,FALSE),""))</f>
      </c>
      <c r="E6441" s="74" t="str">
        <v/>
      </c>
      <c r="F6441" s="75">
        <f>IF($E6441="","",IFERROR(VLOOKUP(TRIM(E6441&amp;""),'Référentiel Articles'!$A$2:$F$634,4,FALSE),""))</f>
      </c>
      <c r="G6441" s="76">
        <f>IF($E6441="","",IFERROR(VLOOKUP(TRIM(E6441&amp;""),'Référentiel Articles'!$A$2:$F$634,5,FALSE),""))</f>
      </c>
      <c r="H6441" s="77" t="str">
        <v/>
      </c>
      <c r="I6441" s="76">
        <f>IF($E6441="","",IFERROR(VLOOKUP(TRIM(E6441&amp;""),'Référentiel Articles'!$A$2:$F$634,6,FALSE),""))</f>
      </c>
      <c r="J6441" s="78">
        <f>IF(OR($E6441="",$H6441=""),"",$H6441*$I6441)</f>
      </c>
      <c r="K6441" s="79" t="str">
        <v/>
      </c>
    </row>
    <row r="6442">
      <c r="A6442" s="81" t="str">
        <v/>
      </c>
      <c r="B6442" s="81" t="str">
        <v/>
      </c>
      <c r="C6442" s="83">
        <f>IF($E6442="","",IFERROR(VLOOKUP(TRIM(E6442&amp;""),'Référentiel Articles'!$A$2:$F$634,2,FALSE),""))</f>
      </c>
      <c r="D6442" s="83">
        <f>IF($E6442="","",IFERROR(VLOOKUP(TRIM(E6442&amp;""),'Référentiel Articles'!$A$2:$F$634,3,FALSE),""))</f>
      </c>
      <c r="E6442" s="81" t="str">
        <v/>
      </c>
      <c r="F6442" s="83">
        <f>IF($E6442="","",IFERROR(VLOOKUP(TRIM(E6442&amp;""),'Référentiel Articles'!$A$2:$F$634,4,FALSE),""))</f>
      </c>
      <c r="G6442" s="84">
        <f>IF($E6442="","",IFERROR(VLOOKUP(TRIM(E6442&amp;""),'Référentiel Articles'!$A$2:$F$634,5,FALSE),""))</f>
      </c>
      <c r="H6442" s="85" t="str">
        <v/>
      </c>
      <c r="I6442" s="84">
        <f>IF($E6442="","",IFERROR(VLOOKUP(TRIM(E6442&amp;""),'Référentiel Articles'!$A$2:$F$634,6,FALSE),""))</f>
      </c>
      <c r="J6442" s="90">
        <f>IF(OR($E6442="",$H6442=""),"",$H6442*$I6442)</f>
      </c>
      <c r="K6442" s="87" t="str">
        <v/>
      </c>
    </row>
    <row r="6443">
      <c r="A6443" s="74" t="str">
        <v/>
      </c>
      <c r="B6443" s="74" t="str">
        <v/>
      </c>
      <c r="C6443" s="75">
        <f>IF($E6443="","",IFERROR(VLOOKUP(TRIM(E6443&amp;""),'Référentiel Articles'!$A$2:$F$634,2,FALSE),""))</f>
      </c>
      <c r="D6443" s="75">
        <f>IF($E6443="","",IFERROR(VLOOKUP(TRIM(E6443&amp;""),'Référentiel Articles'!$A$2:$F$634,3,FALSE),""))</f>
      </c>
      <c r="E6443" s="74" t="str">
        <v/>
      </c>
      <c r="F6443" s="75">
        <f>IF($E6443="","",IFERROR(VLOOKUP(TRIM(E6443&amp;""),'Référentiel Articles'!$A$2:$F$634,4,FALSE),""))</f>
      </c>
      <c r="G6443" s="76">
        <f>IF($E6443="","",IFERROR(VLOOKUP(TRIM(E6443&amp;""),'Référentiel Articles'!$A$2:$F$634,5,FALSE),""))</f>
      </c>
      <c r="H6443" s="77" t="str">
        <v/>
      </c>
      <c r="I6443" s="76">
        <f>IF($E6443="","",IFERROR(VLOOKUP(TRIM(E6443&amp;""),'Référentiel Articles'!$A$2:$F$634,6,FALSE),""))</f>
      </c>
      <c r="J6443" s="78">
        <f>IF(OR($E6443="",$H6443=""),"",$H6443*$I6443)</f>
      </c>
      <c r="K6443" s="79" t="str">
        <v/>
      </c>
    </row>
    <row r="6444">
      <c r="A6444" s="81" t="str">
        <v/>
      </c>
      <c r="B6444" s="81" t="str">
        <v/>
      </c>
      <c r="C6444" s="83">
        <f>IF($E6444="","",IFERROR(VLOOKUP(TRIM(E6444&amp;""),'Référentiel Articles'!$A$2:$F$634,2,FALSE),""))</f>
      </c>
      <c r="D6444" s="83">
        <f>IF($E6444="","",IFERROR(VLOOKUP(TRIM(E6444&amp;""),'Référentiel Articles'!$A$2:$F$634,3,FALSE),""))</f>
      </c>
      <c r="E6444" s="81" t="str">
        <v/>
      </c>
      <c r="F6444" s="83">
        <f>IF($E6444="","",IFERROR(VLOOKUP(TRIM(E6444&amp;""),'Référentiel Articles'!$A$2:$F$634,4,FALSE),""))</f>
      </c>
      <c r="G6444" s="84">
        <f>IF($E6444="","",IFERROR(VLOOKUP(TRIM(E6444&amp;""),'Référentiel Articles'!$A$2:$F$634,5,FALSE),""))</f>
      </c>
      <c r="H6444" s="85" t="str">
        <v/>
      </c>
      <c r="I6444" s="84">
        <f>IF($E6444="","",IFERROR(VLOOKUP(TRIM(E6444&amp;""),'Référentiel Articles'!$A$2:$F$634,6,FALSE),""))</f>
      </c>
      <c r="J6444" s="90">
        <f>IF(OR($E6444="",$H6444=""),"",$H6444*$I6444)</f>
      </c>
      <c r="K6444" s="87" t="str">
        <v/>
      </c>
    </row>
    <row r="6445">
      <c r="A6445" s="74" t="str">
        <v/>
      </c>
      <c r="B6445" s="74" t="str">
        <v/>
      </c>
      <c r="C6445" s="75">
        <f>IF($E6445="","",IFERROR(VLOOKUP(TRIM(E6445&amp;""),'Référentiel Articles'!$A$2:$F$634,2,FALSE),""))</f>
      </c>
      <c r="D6445" s="75">
        <f>IF($E6445="","",IFERROR(VLOOKUP(TRIM(E6445&amp;""),'Référentiel Articles'!$A$2:$F$634,3,FALSE),""))</f>
      </c>
      <c r="E6445" s="74" t="str">
        <v/>
      </c>
      <c r="F6445" s="75">
        <f>IF($E6445="","",IFERROR(VLOOKUP(TRIM(E6445&amp;""),'Référentiel Articles'!$A$2:$F$634,4,FALSE),""))</f>
      </c>
      <c r="G6445" s="76">
        <f>IF($E6445="","",IFERROR(VLOOKUP(TRIM(E6445&amp;""),'Référentiel Articles'!$A$2:$F$634,5,FALSE),""))</f>
      </c>
      <c r="H6445" s="77" t="str">
        <v/>
      </c>
      <c r="I6445" s="76">
        <f>IF($E6445="","",IFERROR(VLOOKUP(TRIM(E6445&amp;""),'Référentiel Articles'!$A$2:$F$634,6,FALSE),""))</f>
      </c>
      <c r="J6445" s="78">
        <f>IF(OR($E6445="",$H6445=""),"",$H6445*$I6445)</f>
      </c>
      <c r="K6445" s="79" t="str">
        <v/>
      </c>
    </row>
    <row r="6446">
      <c r="A6446" s="81" t="str">
        <v/>
      </c>
      <c r="B6446" s="81" t="str">
        <v/>
      </c>
      <c r="C6446" s="83">
        <f>IF($E6446="","",IFERROR(VLOOKUP(TRIM(E6446&amp;""),'Référentiel Articles'!$A$2:$F$634,2,FALSE),""))</f>
      </c>
      <c r="D6446" s="83">
        <f>IF($E6446="","",IFERROR(VLOOKUP(TRIM(E6446&amp;""),'Référentiel Articles'!$A$2:$F$634,3,FALSE),""))</f>
      </c>
      <c r="E6446" s="81" t="str">
        <v/>
      </c>
      <c r="F6446" s="83">
        <f>IF($E6446="","",IFERROR(VLOOKUP(TRIM(E6446&amp;""),'Référentiel Articles'!$A$2:$F$634,4,FALSE),""))</f>
      </c>
      <c r="G6446" s="84">
        <f>IF($E6446="","",IFERROR(VLOOKUP(TRIM(E6446&amp;""),'Référentiel Articles'!$A$2:$F$634,5,FALSE),""))</f>
      </c>
      <c r="H6446" s="85" t="str">
        <v/>
      </c>
      <c r="I6446" s="84">
        <f>IF($E6446="","",IFERROR(VLOOKUP(TRIM(E6446&amp;""),'Référentiel Articles'!$A$2:$F$634,6,FALSE),""))</f>
      </c>
      <c r="J6446" s="90">
        <f>IF(OR($E6446="",$H6446=""),"",$H6446*$I6446)</f>
      </c>
      <c r="K6446" s="87" t="str">
        <v/>
      </c>
    </row>
    <row r="6447">
      <c r="A6447" s="74" t="str">
        <v/>
      </c>
      <c r="B6447" s="74" t="str">
        <v/>
      </c>
      <c r="C6447" s="75">
        <f>IF($E6447="","",IFERROR(VLOOKUP(TRIM(E6447&amp;""),'Référentiel Articles'!$A$2:$F$634,2,FALSE),""))</f>
      </c>
      <c r="D6447" s="75">
        <f>IF($E6447="","",IFERROR(VLOOKUP(TRIM(E6447&amp;""),'Référentiel Articles'!$A$2:$F$634,3,FALSE),""))</f>
      </c>
      <c r="E6447" s="74" t="str">
        <v/>
      </c>
      <c r="F6447" s="75">
        <f>IF($E6447="","",IFERROR(VLOOKUP(TRIM(E6447&amp;""),'Référentiel Articles'!$A$2:$F$634,4,FALSE),""))</f>
      </c>
      <c r="G6447" s="76">
        <f>IF($E6447="","",IFERROR(VLOOKUP(TRIM(E6447&amp;""),'Référentiel Articles'!$A$2:$F$634,5,FALSE),""))</f>
      </c>
      <c r="H6447" s="77" t="str">
        <v/>
      </c>
      <c r="I6447" s="76">
        <f>IF($E6447="","",IFERROR(VLOOKUP(TRIM(E6447&amp;""),'Référentiel Articles'!$A$2:$F$634,6,FALSE),""))</f>
      </c>
      <c r="J6447" s="78">
        <f>IF(OR($E6447="",$H6447=""),"",$H6447*$I6447)</f>
      </c>
      <c r="K6447" s="79" t="str">
        <v/>
      </c>
    </row>
    <row r="6448">
      <c r="A6448" s="81" t="str">
        <v/>
      </c>
      <c r="B6448" s="81" t="str">
        <v/>
      </c>
      <c r="C6448" s="83">
        <f>IF($E6448="","",IFERROR(VLOOKUP(TRIM(E6448&amp;""),'Référentiel Articles'!$A$2:$F$634,2,FALSE),""))</f>
      </c>
      <c r="D6448" s="83">
        <f>IF($E6448="","",IFERROR(VLOOKUP(TRIM(E6448&amp;""),'Référentiel Articles'!$A$2:$F$634,3,FALSE),""))</f>
      </c>
      <c r="E6448" s="81" t="str">
        <v/>
      </c>
      <c r="F6448" s="83">
        <f>IF($E6448="","",IFERROR(VLOOKUP(TRIM(E6448&amp;""),'Référentiel Articles'!$A$2:$F$634,4,FALSE),""))</f>
      </c>
      <c r="G6448" s="84">
        <f>IF($E6448="","",IFERROR(VLOOKUP(TRIM(E6448&amp;""),'Référentiel Articles'!$A$2:$F$634,5,FALSE),""))</f>
      </c>
      <c r="H6448" s="85" t="str">
        <v/>
      </c>
      <c r="I6448" s="84">
        <f>IF($E6448="","",IFERROR(VLOOKUP(TRIM(E6448&amp;""),'Référentiel Articles'!$A$2:$F$634,6,FALSE),""))</f>
      </c>
      <c r="J6448" s="90">
        <f>IF(OR($E6448="",$H6448=""),"",$H6448*$I6448)</f>
      </c>
      <c r="K6448" s="87" t="str">
        <v/>
      </c>
    </row>
    <row r="6449">
      <c r="A6449" s="74" t="str">
        <v/>
      </c>
      <c r="B6449" s="74" t="str">
        <v/>
      </c>
      <c r="C6449" s="75">
        <f>IF($E6449="","",IFERROR(VLOOKUP(TRIM(E6449&amp;""),'Référentiel Articles'!$A$2:$F$634,2,FALSE),""))</f>
      </c>
      <c r="D6449" s="75">
        <f>IF($E6449="","",IFERROR(VLOOKUP(TRIM(E6449&amp;""),'Référentiel Articles'!$A$2:$F$634,3,FALSE),""))</f>
      </c>
      <c r="E6449" s="74" t="str">
        <v/>
      </c>
      <c r="F6449" s="75">
        <f>IF($E6449="","",IFERROR(VLOOKUP(TRIM(E6449&amp;""),'Référentiel Articles'!$A$2:$F$634,4,FALSE),""))</f>
      </c>
      <c r="G6449" s="76">
        <f>IF($E6449="","",IFERROR(VLOOKUP(TRIM(E6449&amp;""),'Référentiel Articles'!$A$2:$F$634,5,FALSE),""))</f>
      </c>
      <c r="H6449" s="77" t="str">
        <v/>
      </c>
      <c r="I6449" s="76">
        <f>IF($E6449="","",IFERROR(VLOOKUP(TRIM(E6449&amp;""),'Référentiel Articles'!$A$2:$F$634,6,FALSE),""))</f>
      </c>
      <c r="J6449" s="78">
        <f>IF(OR($E6449="",$H6449=""),"",$H6449*$I6449)</f>
      </c>
      <c r="K6449" s="79" t="str">
        <v/>
      </c>
    </row>
    <row r="6450">
      <c r="A6450" s="81" t="str">
        <v/>
      </c>
      <c r="B6450" s="81" t="str">
        <v/>
      </c>
      <c r="C6450" s="83">
        <f>IF($E6450="","",IFERROR(VLOOKUP(TRIM(E6450&amp;""),'Référentiel Articles'!$A$2:$F$634,2,FALSE),""))</f>
      </c>
      <c r="D6450" s="83">
        <f>IF($E6450="","",IFERROR(VLOOKUP(TRIM(E6450&amp;""),'Référentiel Articles'!$A$2:$F$634,3,FALSE),""))</f>
      </c>
      <c r="E6450" s="81" t="str">
        <v/>
      </c>
      <c r="F6450" s="83">
        <f>IF($E6450="","",IFERROR(VLOOKUP(TRIM(E6450&amp;""),'Référentiel Articles'!$A$2:$F$634,4,FALSE),""))</f>
      </c>
      <c r="G6450" s="84">
        <f>IF($E6450="","",IFERROR(VLOOKUP(TRIM(E6450&amp;""),'Référentiel Articles'!$A$2:$F$634,5,FALSE),""))</f>
      </c>
      <c r="H6450" s="85" t="str">
        <v/>
      </c>
      <c r="I6450" s="84">
        <f>IF($E6450="","",IFERROR(VLOOKUP(TRIM(E6450&amp;""),'Référentiel Articles'!$A$2:$F$634,6,FALSE),""))</f>
      </c>
      <c r="J6450" s="90">
        <f>IF(OR($E6450="",$H6450=""),"",$H6450*$I6450)</f>
      </c>
      <c r="K6450" s="87" t="str">
        <v/>
      </c>
    </row>
    <row r="6451">
      <c r="A6451" s="74" t="str">
        <v/>
      </c>
      <c r="B6451" s="74" t="str">
        <v/>
      </c>
      <c r="C6451" s="75">
        <f>IF($E6451="","",IFERROR(VLOOKUP(TRIM(E6451&amp;""),'Référentiel Articles'!$A$2:$F$634,2,FALSE),""))</f>
      </c>
      <c r="D6451" s="75">
        <f>IF($E6451="","",IFERROR(VLOOKUP(TRIM(E6451&amp;""),'Référentiel Articles'!$A$2:$F$634,3,FALSE),""))</f>
      </c>
      <c r="E6451" s="74" t="str">
        <v/>
      </c>
      <c r="F6451" s="75">
        <f>IF($E6451="","",IFERROR(VLOOKUP(TRIM(E6451&amp;""),'Référentiel Articles'!$A$2:$F$634,4,FALSE),""))</f>
      </c>
      <c r="G6451" s="76">
        <f>IF($E6451="","",IFERROR(VLOOKUP(TRIM(E6451&amp;""),'Référentiel Articles'!$A$2:$F$634,5,FALSE),""))</f>
      </c>
      <c r="H6451" s="77" t="str">
        <v/>
      </c>
      <c r="I6451" s="76">
        <f>IF($E6451="","",IFERROR(VLOOKUP(TRIM(E6451&amp;""),'Référentiel Articles'!$A$2:$F$634,6,FALSE),""))</f>
      </c>
      <c r="J6451" s="78">
        <f>IF(OR($E6451="",$H6451=""),"",$H6451*$I6451)</f>
      </c>
      <c r="K6451" s="79" t="str">
        <v/>
      </c>
    </row>
    <row r="6452">
      <c r="A6452" s="81" t="str">
        <v/>
      </c>
      <c r="B6452" s="81" t="str">
        <v/>
      </c>
      <c r="C6452" s="83">
        <f>IF($E6452="","",IFERROR(VLOOKUP(TRIM(E6452&amp;""),'Référentiel Articles'!$A$2:$F$634,2,FALSE),""))</f>
      </c>
      <c r="D6452" s="83">
        <f>IF($E6452="","",IFERROR(VLOOKUP(TRIM(E6452&amp;""),'Référentiel Articles'!$A$2:$F$634,3,FALSE),""))</f>
      </c>
      <c r="E6452" s="81" t="str">
        <v/>
      </c>
      <c r="F6452" s="83">
        <f>IF($E6452="","",IFERROR(VLOOKUP(TRIM(E6452&amp;""),'Référentiel Articles'!$A$2:$F$634,4,FALSE),""))</f>
      </c>
      <c r="G6452" s="84">
        <f>IF($E6452="","",IFERROR(VLOOKUP(TRIM(E6452&amp;""),'Référentiel Articles'!$A$2:$F$634,5,FALSE),""))</f>
      </c>
      <c r="H6452" s="85" t="str">
        <v/>
      </c>
      <c r="I6452" s="84">
        <f>IF($E6452="","",IFERROR(VLOOKUP(TRIM(E6452&amp;""),'Référentiel Articles'!$A$2:$F$634,6,FALSE),""))</f>
      </c>
      <c r="J6452" s="90">
        <f>IF(OR($E6452="",$H6452=""),"",$H6452*$I6452)</f>
      </c>
      <c r="K6452" s="87" t="str">
        <v/>
      </c>
    </row>
    <row r="6453">
      <c r="A6453" s="74" t="str">
        <v/>
      </c>
      <c r="B6453" s="74" t="str">
        <v/>
      </c>
      <c r="C6453" s="75">
        <f>IF($E6453="","",IFERROR(VLOOKUP(TRIM(E6453&amp;""),'Référentiel Articles'!$A$2:$F$634,2,FALSE),""))</f>
      </c>
      <c r="D6453" s="75">
        <f>IF($E6453="","",IFERROR(VLOOKUP(TRIM(E6453&amp;""),'Référentiel Articles'!$A$2:$F$634,3,FALSE),""))</f>
      </c>
      <c r="E6453" s="74" t="str">
        <v/>
      </c>
      <c r="F6453" s="75">
        <f>IF($E6453="","",IFERROR(VLOOKUP(TRIM(E6453&amp;""),'Référentiel Articles'!$A$2:$F$634,4,FALSE),""))</f>
      </c>
      <c r="G6453" s="76">
        <f>IF($E6453="","",IFERROR(VLOOKUP(TRIM(E6453&amp;""),'Référentiel Articles'!$A$2:$F$634,5,FALSE),""))</f>
      </c>
      <c r="H6453" s="77" t="str">
        <v/>
      </c>
      <c r="I6453" s="76">
        <f>IF($E6453="","",IFERROR(VLOOKUP(TRIM(E6453&amp;""),'Référentiel Articles'!$A$2:$F$634,6,FALSE),""))</f>
      </c>
      <c r="J6453" s="78">
        <f>IF(OR($E6453="",$H6453=""),"",$H6453*$I6453)</f>
      </c>
      <c r="K6453" s="79" t="str">
        <v/>
      </c>
    </row>
    <row r="6454">
      <c r="A6454" s="81" t="str">
        <v/>
      </c>
      <c r="B6454" s="81" t="str">
        <v/>
      </c>
      <c r="C6454" s="83">
        <f>IF($E6454="","",IFERROR(VLOOKUP(TRIM(E6454&amp;""),'Référentiel Articles'!$A$2:$F$634,2,FALSE),""))</f>
      </c>
      <c r="D6454" s="83">
        <f>IF($E6454="","",IFERROR(VLOOKUP(TRIM(E6454&amp;""),'Référentiel Articles'!$A$2:$F$634,3,FALSE),""))</f>
      </c>
      <c r="E6454" s="81" t="str">
        <v/>
      </c>
      <c r="F6454" s="83">
        <f>IF($E6454="","",IFERROR(VLOOKUP(TRIM(E6454&amp;""),'Référentiel Articles'!$A$2:$F$634,4,FALSE),""))</f>
      </c>
      <c r="G6454" s="84">
        <f>IF($E6454="","",IFERROR(VLOOKUP(TRIM(E6454&amp;""),'Référentiel Articles'!$A$2:$F$634,5,FALSE),""))</f>
      </c>
      <c r="H6454" s="85" t="str">
        <v/>
      </c>
      <c r="I6454" s="84">
        <f>IF($E6454="","",IFERROR(VLOOKUP(TRIM(E6454&amp;""),'Référentiel Articles'!$A$2:$F$634,6,FALSE),""))</f>
      </c>
      <c r="J6454" s="90">
        <f>IF(OR($E6454="",$H6454=""),"",$H6454*$I6454)</f>
      </c>
      <c r="K6454" s="87" t="str">
        <v/>
      </c>
    </row>
    <row r="6455">
      <c r="A6455" s="74" t="str">
        <v/>
      </c>
      <c r="B6455" s="74" t="str">
        <v/>
      </c>
      <c r="C6455" s="75">
        <f>IF($E6455="","",IFERROR(VLOOKUP(TRIM(E6455&amp;""),'Référentiel Articles'!$A$2:$F$634,2,FALSE),""))</f>
      </c>
      <c r="D6455" s="75">
        <f>IF($E6455="","",IFERROR(VLOOKUP(TRIM(E6455&amp;""),'Référentiel Articles'!$A$2:$F$634,3,FALSE),""))</f>
      </c>
      <c r="E6455" s="74" t="str">
        <v/>
      </c>
      <c r="F6455" s="75">
        <f>IF($E6455="","",IFERROR(VLOOKUP(TRIM(E6455&amp;""),'Référentiel Articles'!$A$2:$F$634,4,FALSE),""))</f>
      </c>
      <c r="G6455" s="76">
        <f>IF($E6455="","",IFERROR(VLOOKUP(TRIM(E6455&amp;""),'Référentiel Articles'!$A$2:$F$634,5,FALSE),""))</f>
      </c>
      <c r="H6455" s="77" t="str">
        <v/>
      </c>
      <c r="I6455" s="76">
        <f>IF($E6455="","",IFERROR(VLOOKUP(TRIM(E6455&amp;""),'Référentiel Articles'!$A$2:$F$634,6,FALSE),""))</f>
      </c>
      <c r="J6455" s="78">
        <f>IF(OR($E6455="",$H6455=""),"",$H6455*$I6455)</f>
      </c>
      <c r="K6455" s="79" t="str">
        <v/>
      </c>
    </row>
    <row r="6456">
      <c r="A6456" s="81" t="str">
        <v/>
      </c>
      <c r="B6456" s="81" t="str">
        <v/>
      </c>
      <c r="C6456" s="83">
        <f>IF($E6456="","",IFERROR(VLOOKUP(TRIM(E6456&amp;""),'Référentiel Articles'!$A$2:$F$634,2,FALSE),""))</f>
      </c>
      <c r="D6456" s="83">
        <f>IF($E6456="","",IFERROR(VLOOKUP(TRIM(E6456&amp;""),'Référentiel Articles'!$A$2:$F$634,3,FALSE),""))</f>
      </c>
      <c r="E6456" s="81" t="str">
        <v/>
      </c>
      <c r="F6456" s="83">
        <f>IF($E6456="","",IFERROR(VLOOKUP(TRIM(E6456&amp;""),'Référentiel Articles'!$A$2:$F$634,4,FALSE),""))</f>
      </c>
      <c r="G6456" s="84">
        <f>IF($E6456="","",IFERROR(VLOOKUP(TRIM(E6456&amp;""),'Référentiel Articles'!$A$2:$F$634,5,FALSE),""))</f>
      </c>
      <c r="H6456" s="85" t="str">
        <v/>
      </c>
      <c r="I6456" s="84">
        <f>IF($E6456="","",IFERROR(VLOOKUP(TRIM(E6456&amp;""),'Référentiel Articles'!$A$2:$F$634,6,FALSE),""))</f>
      </c>
      <c r="J6456" s="90">
        <f>IF(OR($E6456="",$H6456=""),"",$H6456*$I6456)</f>
      </c>
      <c r="K6456" s="87" t="str">
        <v/>
      </c>
    </row>
    <row r="6457">
      <c r="A6457" s="74" t="str">
        <v/>
      </c>
      <c r="B6457" s="74" t="str">
        <v/>
      </c>
      <c r="C6457" s="75">
        <f>IF($E6457="","",IFERROR(VLOOKUP(TRIM(E6457&amp;""),'Référentiel Articles'!$A$2:$F$634,2,FALSE),""))</f>
      </c>
      <c r="D6457" s="75">
        <f>IF($E6457="","",IFERROR(VLOOKUP(TRIM(E6457&amp;""),'Référentiel Articles'!$A$2:$F$634,3,FALSE),""))</f>
      </c>
      <c r="E6457" s="74" t="str">
        <v/>
      </c>
      <c r="F6457" s="75">
        <f>IF($E6457="","",IFERROR(VLOOKUP(TRIM(E6457&amp;""),'Référentiel Articles'!$A$2:$F$634,4,FALSE),""))</f>
      </c>
      <c r="G6457" s="76">
        <f>IF($E6457="","",IFERROR(VLOOKUP(TRIM(E6457&amp;""),'Référentiel Articles'!$A$2:$F$634,5,FALSE),""))</f>
      </c>
      <c r="H6457" s="77" t="str">
        <v/>
      </c>
      <c r="I6457" s="76">
        <f>IF($E6457="","",IFERROR(VLOOKUP(TRIM(E6457&amp;""),'Référentiel Articles'!$A$2:$F$634,6,FALSE),""))</f>
      </c>
      <c r="J6457" s="78">
        <f>IF(OR($E6457="",$H6457=""),"",$H6457*$I6457)</f>
      </c>
      <c r="K6457" s="79" t="str">
        <v/>
      </c>
    </row>
    <row r="6458">
      <c r="A6458" s="81" t="str">
        <v/>
      </c>
      <c r="B6458" s="81" t="str">
        <v/>
      </c>
      <c r="C6458" s="83">
        <f>IF($E6458="","",IFERROR(VLOOKUP(TRIM(E6458&amp;""),'Référentiel Articles'!$A$2:$F$634,2,FALSE),""))</f>
      </c>
      <c r="D6458" s="83">
        <f>IF($E6458="","",IFERROR(VLOOKUP(TRIM(E6458&amp;""),'Référentiel Articles'!$A$2:$F$634,3,FALSE),""))</f>
      </c>
      <c r="E6458" s="81" t="str">
        <v/>
      </c>
      <c r="F6458" s="83">
        <f>IF($E6458="","",IFERROR(VLOOKUP(TRIM(E6458&amp;""),'Référentiel Articles'!$A$2:$F$634,4,FALSE),""))</f>
      </c>
      <c r="G6458" s="84">
        <f>IF($E6458="","",IFERROR(VLOOKUP(TRIM(E6458&amp;""),'Référentiel Articles'!$A$2:$F$634,5,FALSE),""))</f>
      </c>
      <c r="H6458" s="85" t="str">
        <v/>
      </c>
      <c r="I6458" s="84">
        <f>IF($E6458="","",IFERROR(VLOOKUP(TRIM(E6458&amp;""),'Référentiel Articles'!$A$2:$F$634,6,FALSE),""))</f>
      </c>
      <c r="J6458" s="90">
        <f>IF(OR($E6458="",$H6458=""),"",$H6458*$I6458)</f>
      </c>
      <c r="K6458" s="87" t="str">
        <v/>
      </c>
    </row>
    <row r="6459">
      <c r="A6459" s="74" t="str">
        <v/>
      </c>
      <c r="B6459" s="74" t="str">
        <v/>
      </c>
      <c r="C6459" s="75">
        <f>IF($E6459="","",IFERROR(VLOOKUP(TRIM(E6459&amp;""),'Référentiel Articles'!$A$2:$F$634,2,FALSE),""))</f>
      </c>
      <c r="D6459" s="75">
        <f>IF($E6459="","",IFERROR(VLOOKUP(TRIM(E6459&amp;""),'Référentiel Articles'!$A$2:$F$634,3,FALSE),""))</f>
      </c>
      <c r="E6459" s="74" t="str">
        <v/>
      </c>
      <c r="F6459" s="75">
        <f>IF($E6459="","",IFERROR(VLOOKUP(TRIM(E6459&amp;""),'Référentiel Articles'!$A$2:$F$634,4,FALSE),""))</f>
      </c>
      <c r="G6459" s="76">
        <f>IF($E6459="","",IFERROR(VLOOKUP(TRIM(E6459&amp;""),'Référentiel Articles'!$A$2:$F$634,5,FALSE),""))</f>
      </c>
      <c r="H6459" s="77" t="str">
        <v/>
      </c>
      <c r="I6459" s="76">
        <f>IF($E6459="","",IFERROR(VLOOKUP(TRIM(E6459&amp;""),'Référentiel Articles'!$A$2:$F$634,6,FALSE),""))</f>
      </c>
      <c r="J6459" s="78">
        <f>IF(OR($E6459="",$H6459=""),"",$H6459*$I6459)</f>
      </c>
      <c r="K6459" s="79" t="str">
        <v/>
      </c>
    </row>
    <row r="6460">
      <c r="A6460" s="81" t="str">
        <v/>
      </c>
      <c r="B6460" s="81" t="str">
        <v/>
      </c>
      <c r="C6460" s="83">
        <f>IF($E6460="","",IFERROR(VLOOKUP(TRIM(E6460&amp;""),'Référentiel Articles'!$A$2:$F$634,2,FALSE),""))</f>
      </c>
      <c r="D6460" s="83">
        <f>IF($E6460="","",IFERROR(VLOOKUP(TRIM(E6460&amp;""),'Référentiel Articles'!$A$2:$F$634,3,FALSE),""))</f>
      </c>
      <c r="E6460" s="81" t="str">
        <v/>
      </c>
      <c r="F6460" s="83">
        <f>IF($E6460="","",IFERROR(VLOOKUP(TRIM(E6460&amp;""),'Référentiel Articles'!$A$2:$F$634,4,FALSE),""))</f>
      </c>
      <c r="G6460" s="84">
        <f>IF($E6460="","",IFERROR(VLOOKUP(TRIM(E6460&amp;""),'Référentiel Articles'!$A$2:$F$634,5,FALSE),""))</f>
      </c>
      <c r="H6460" s="85" t="str">
        <v/>
      </c>
      <c r="I6460" s="84">
        <f>IF($E6460="","",IFERROR(VLOOKUP(TRIM(E6460&amp;""),'Référentiel Articles'!$A$2:$F$634,6,FALSE),""))</f>
      </c>
      <c r="J6460" s="90">
        <f>IF(OR($E6460="",$H6460=""),"",$H6460*$I6460)</f>
      </c>
      <c r="K6460" s="87" t="str">
        <v/>
      </c>
    </row>
    <row r="6461">
      <c r="A6461" s="74" t="str">
        <v/>
      </c>
      <c r="B6461" s="74" t="str">
        <v/>
      </c>
      <c r="C6461" s="75">
        <f>IF($E6461="","",IFERROR(VLOOKUP(TRIM(E6461&amp;""),'Référentiel Articles'!$A$2:$F$634,2,FALSE),""))</f>
      </c>
      <c r="D6461" s="75">
        <f>IF($E6461="","",IFERROR(VLOOKUP(TRIM(E6461&amp;""),'Référentiel Articles'!$A$2:$F$634,3,FALSE),""))</f>
      </c>
      <c r="E6461" s="74" t="str">
        <v/>
      </c>
      <c r="F6461" s="75">
        <f>IF($E6461="","",IFERROR(VLOOKUP(TRIM(E6461&amp;""),'Référentiel Articles'!$A$2:$F$634,4,FALSE),""))</f>
      </c>
      <c r="G6461" s="76">
        <f>IF($E6461="","",IFERROR(VLOOKUP(TRIM(E6461&amp;""),'Référentiel Articles'!$A$2:$F$634,5,FALSE),""))</f>
      </c>
      <c r="H6461" s="77" t="str">
        <v/>
      </c>
      <c r="I6461" s="76">
        <f>IF($E6461="","",IFERROR(VLOOKUP(TRIM(E6461&amp;""),'Référentiel Articles'!$A$2:$F$634,6,FALSE),""))</f>
      </c>
      <c r="J6461" s="78">
        <f>IF(OR($E6461="",$H6461=""),"",$H6461*$I6461)</f>
      </c>
      <c r="K6461" s="79" t="str">
        <v/>
      </c>
    </row>
    <row r="6462">
      <c r="A6462" s="81" t="str">
        <v/>
      </c>
      <c r="B6462" s="81" t="str">
        <v/>
      </c>
      <c r="C6462" s="83">
        <f>IF($E6462="","",IFERROR(VLOOKUP(TRIM(E6462&amp;""),'Référentiel Articles'!$A$2:$F$634,2,FALSE),""))</f>
      </c>
      <c r="D6462" s="83">
        <f>IF($E6462="","",IFERROR(VLOOKUP(TRIM(E6462&amp;""),'Référentiel Articles'!$A$2:$F$634,3,FALSE),""))</f>
      </c>
      <c r="E6462" s="81" t="str">
        <v/>
      </c>
      <c r="F6462" s="83">
        <f>IF($E6462="","",IFERROR(VLOOKUP(TRIM(E6462&amp;""),'Référentiel Articles'!$A$2:$F$634,4,FALSE),""))</f>
      </c>
      <c r="G6462" s="84">
        <f>IF($E6462="","",IFERROR(VLOOKUP(TRIM(E6462&amp;""),'Référentiel Articles'!$A$2:$F$634,5,FALSE),""))</f>
      </c>
      <c r="H6462" s="85" t="str">
        <v/>
      </c>
      <c r="I6462" s="84">
        <f>IF($E6462="","",IFERROR(VLOOKUP(TRIM(E6462&amp;""),'Référentiel Articles'!$A$2:$F$634,6,FALSE),""))</f>
      </c>
      <c r="J6462" s="90">
        <f>IF(OR($E6462="",$H6462=""),"",$H6462*$I6462)</f>
      </c>
      <c r="K6462" s="87" t="str">
        <v/>
      </c>
    </row>
    <row r="6463">
      <c r="A6463" s="74" t="str">
        <v/>
      </c>
      <c r="B6463" s="74" t="str">
        <v/>
      </c>
      <c r="C6463" s="75">
        <f>IF($E6463="","",IFERROR(VLOOKUP(TRIM(E6463&amp;""),'Référentiel Articles'!$A$2:$F$634,2,FALSE),""))</f>
      </c>
      <c r="D6463" s="75">
        <f>IF($E6463="","",IFERROR(VLOOKUP(TRIM(E6463&amp;""),'Référentiel Articles'!$A$2:$F$634,3,FALSE),""))</f>
      </c>
      <c r="E6463" s="74" t="str">
        <v/>
      </c>
      <c r="F6463" s="75">
        <f>IF($E6463="","",IFERROR(VLOOKUP(TRIM(E6463&amp;""),'Référentiel Articles'!$A$2:$F$634,4,FALSE),""))</f>
      </c>
      <c r="G6463" s="76">
        <f>IF($E6463="","",IFERROR(VLOOKUP(TRIM(E6463&amp;""),'Référentiel Articles'!$A$2:$F$634,5,FALSE),""))</f>
      </c>
      <c r="H6463" s="77" t="str">
        <v/>
      </c>
      <c r="I6463" s="76">
        <f>IF($E6463="","",IFERROR(VLOOKUP(TRIM(E6463&amp;""),'Référentiel Articles'!$A$2:$F$634,6,FALSE),""))</f>
      </c>
      <c r="J6463" s="78">
        <f>IF(OR($E6463="",$H6463=""),"",$H6463*$I6463)</f>
      </c>
      <c r="K6463" s="79" t="str">
        <v/>
      </c>
    </row>
    <row r="6464">
      <c r="A6464" s="81" t="str">
        <v/>
      </c>
      <c r="B6464" s="81" t="str">
        <v/>
      </c>
      <c r="C6464" s="83">
        <f>IF($E6464="","",IFERROR(VLOOKUP(TRIM(E6464&amp;""),'Référentiel Articles'!$A$2:$F$634,2,FALSE),""))</f>
      </c>
      <c r="D6464" s="83">
        <f>IF($E6464="","",IFERROR(VLOOKUP(TRIM(E6464&amp;""),'Référentiel Articles'!$A$2:$F$634,3,FALSE),""))</f>
      </c>
      <c r="E6464" s="81" t="str">
        <v/>
      </c>
      <c r="F6464" s="83">
        <f>IF($E6464="","",IFERROR(VLOOKUP(TRIM(E6464&amp;""),'Référentiel Articles'!$A$2:$F$634,4,FALSE),""))</f>
      </c>
      <c r="G6464" s="84">
        <f>IF($E6464="","",IFERROR(VLOOKUP(TRIM(E6464&amp;""),'Référentiel Articles'!$A$2:$F$634,5,FALSE),""))</f>
      </c>
      <c r="H6464" s="85" t="str">
        <v/>
      </c>
      <c r="I6464" s="84">
        <f>IF($E6464="","",IFERROR(VLOOKUP(TRIM(E6464&amp;""),'Référentiel Articles'!$A$2:$F$634,6,FALSE),""))</f>
      </c>
      <c r="J6464" s="90">
        <f>IF(OR($E6464="",$H6464=""),"",$H6464*$I6464)</f>
      </c>
      <c r="K6464" s="87" t="str">
        <v/>
      </c>
    </row>
    <row r="6465">
      <c r="A6465" s="74" t="str">
        <v/>
      </c>
      <c r="B6465" s="74" t="str">
        <v/>
      </c>
      <c r="C6465" s="75">
        <f>IF($E6465="","",IFERROR(VLOOKUP(TRIM(E6465&amp;""),'Référentiel Articles'!$A$2:$F$634,2,FALSE),""))</f>
      </c>
      <c r="D6465" s="75">
        <f>IF($E6465="","",IFERROR(VLOOKUP(TRIM(E6465&amp;""),'Référentiel Articles'!$A$2:$F$634,3,FALSE),""))</f>
      </c>
      <c r="E6465" s="74" t="str">
        <v/>
      </c>
      <c r="F6465" s="75">
        <f>IF($E6465="","",IFERROR(VLOOKUP(TRIM(E6465&amp;""),'Référentiel Articles'!$A$2:$F$634,4,FALSE),""))</f>
      </c>
      <c r="G6465" s="76">
        <f>IF($E6465="","",IFERROR(VLOOKUP(TRIM(E6465&amp;""),'Référentiel Articles'!$A$2:$F$634,5,FALSE),""))</f>
      </c>
      <c r="H6465" s="77" t="str">
        <v/>
      </c>
      <c r="I6465" s="76">
        <f>IF($E6465="","",IFERROR(VLOOKUP(TRIM(E6465&amp;""),'Référentiel Articles'!$A$2:$F$634,6,FALSE),""))</f>
      </c>
      <c r="J6465" s="78">
        <f>IF(OR($E6465="",$H6465=""),"",$H6465*$I6465)</f>
      </c>
      <c r="K6465" s="79" t="str">
        <v/>
      </c>
    </row>
    <row r="6466">
      <c r="A6466" s="81" t="str">
        <v/>
      </c>
      <c r="B6466" s="81" t="str">
        <v/>
      </c>
      <c r="C6466" s="83">
        <f>IF($E6466="","",IFERROR(VLOOKUP(TRIM(E6466&amp;""),'Référentiel Articles'!$A$2:$F$634,2,FALSE),""))</f>
      </c>
      <c r="D6466" s="83">
        <f>IF($E6466="","",IFERROR(VLOOKUP(TRIM(E6466&amp;""),'Référentiel Articles'!$A$2:$F$634,3,FALSE),""))</f>
      </c>
      <c r="E6466" s="81" t="str">
        <v/>
      </c>
      <c r="F6466" s="83">
        <f>IF($E6466="","",IFERROR(VLOOKUP(TRIM(E6466&amp;""),'Référentiel Articles'!$A$2:$F$634,4,FALSE),""))</f>
      </c>
      <c r="G6466" s="84">
        <f>IF($E6466="","",IFERROR(VLOOKUP(TRIM(E6466&amp;""),'Référentiel Articles'!$A$2:$F$634,5,FALSE),""))</f>
      </c>
      <c r="H6466" s="85" t="str">
        <v/>
      </c>
      <c r="I6466" s="84">
        <f>IF($E6466="","",IFERROR(VLOOKUP(TRIM(E6466&amp;""),'Référentiel Articles'!$A$2:$F$634,6,FALSE),""))</f>
      </c>
      <c r="J6466" s="90">
        <f>IF(OR($E6466="",$H6466=""),"",$H6466*$I6466)</f>
      </c>
      <c r="K6466" s="87" t="str">
        <v/>
      </c>
    </row>
    <row r="6467">
      <c r="A6467" s="74" t="str">
        <v/>
      </c>
      <c r="B6467" s="74" t="str">
        <v/>
      </c>
      <c r="C6467" s="75">
        <f>IF($E6467="","",IFERROR(VLOOKUP(TRIM(E6467&amp;""),'Référentiel Articles'!$A$2:$F$634,2,FALSE),""))</f>
      </c>
      <c r="D6467" s="75">
        <f>IF($E6467="","",IFERROR(VLOOKUP(TRIM(E6467&amp;""),'Référentiel Articles'!$A$2:$F$634,3,FALSE),""))</f>
      </c>
      <c r="E6467" s="74" t="str">
        <v/>
      </c>
      <c r="F6467" s="75">
        <f>IF($E6467="","",IFERROR(VLOOKUP(TRIM(E6467&amp;""),'Référentiel Articles'!$A$2:$F$634,4,FALSE),""))</f>
      </c>
      <c r="G6467" s="76">
        <f>IF($E6467="","",IFERROR(VLOOKUP(TRIM(E6467&amp;""),'Référentiel Articles'!$A$2:$F$634,5,FALSE),""))</f>
      </c>
      <c r="H6467" s="77" t="str">
        <v/>
      </c>
      <c r="I6467" s="76">
        <f>IF($E6467="","",IFERROR(VLOOKUP(TRIM(E6467&amp;""),'Référentiel Articles'!$A$2:$F$634,6,FALSE),""))</f>
      </c>
      <c r="J6467" s="78">
        <f>IF(OR($E6467="",$H6467=""),"",$H6467*$I6467)</f>
      </c>
      <c r="K6467" s="79" t="str">
        <v/>
      </c>
    </row>
    <row r="6468">
      <c r="A6468" s="81" t="str">
        <v/>
      </c>
      <c r="B6468" s="81" t="str">
        <v/>
      </c>
      <c r="C6468" s="83">
        <f>IF($E6468="","",IFERROR(VLOOKUP(TRIM(E6468&amp;""),'Référentiel Articles'!$A$2:$F$634,2,FALSE),""))</f>
      </c>
      <c r="D6468" s="83">
        <f>IF($E6468="","",IFERROR(VLOOKUP(TRIM(E6468&amp;""),'Référentiel Articles'!$A$2:$F$634,3,FALSE),""))</f>
      </c>
      <c r="E6468" s="81" t="str">
        <v/>
      </c>
      <c r="F6468" s="83">
        <f>IF($E6468="","",IFERROR(VLOOKUP(TRIM(E6468&amp;""),'Référentiel Articles'!$A$2:$F$634,4,FALSE),""))</f>
      </c>
      <c r="G6468" s="84">
        <f>IF($E6468="","",IFERROR(VLOOKUP(TRIM(E6468&amp;""),'Référentiel Articles'!$A$2:$F$634,5,FALSE),""))</f>
      </c>
      <c r="H6468" s="85" t="str">
        <v/>
      </c>
      <c r="I6468" s="84">
        <f>IF($E6468="","",IFERROR(VLOOKUP(TRIM(E6468&amp;""),'Référentiel Articles'!$A$2:$F$634,6,FALSE),""))</f>
      </c>
      <c r="J6468" s="90">
        <f>IF(OR($E6468="",$H6468=""),"",$H6468*$I6468)</f>
      </c>
      <c r="K6468" s="87" t="str">
        <v/>
      </c>
    </row>
    <row r="6469">
      <c r="A6469" s="74" t="str">
        <v/>
      </c>
      <c r="B6469" s="74" t="str">
        <v/>
      </c>
      <c r="C6469" s="75">
        <f>IF($E6469="","",IFERROR(VLOOKUP(TRIM(E6469&amp;""),'Référentiel Articles'!$A$2:$F$634,2,FALSE),""))</f>
      </c>
      <c r="D6469" s="75">
        <f>IF($E6469="","",IFERROR(VLOOKUP(TRIM(E6469&amp;""),'Référentiel Articles'!$A$2:$F$634,3,FALSE),""))</f>
      </c>
      <c r="E6469" s="74" t="str">
        <v/>
      </c>
      <c r="F6469" s="75">
        <f>IF($E6469="","",IFERROR(VLOOKUP(TRIM(E6469&amp;""),'Référentiel Articles'!$A$2:$F$634,4,FALSE),""))</f>
      </c>
      <c r="G6469" s="76">
        <f>IF($E6469="","",IFERROR(VLOOKUP(TRIM(E6469&amp;""),'Référentiel Articles'!$A$2:$F$634,5,FALSE),""))</f>
      </c>
      <c r="H6469" s="77" t="str">
        <v/>
      </c>
      <c r="I6469" s="76">
        <f>IF($E6469="","",IFERROR(VLOOKUP(TRIM(E6469&amp;""),'Référentiel Articles'!$A$2:$F$634,6,FALSE),""))</f>
      </c>
      <c r="J6469" s="78">
        <f>IF(OR($E6469="",$H6469=""),"",$H6469*$I6469)</f>
      </c>
      <c r="K6469" s="79" t="str">
        <v/>
      </c>
    </row>
    <row r="6470">
      <c r="A6470" s="81" t="str">
        <v/>
      </c>
      <c r="B6470" s="81" t="str">
        <v/>
      </c>
      <c r="C6470" s="83">
        <f>IF($E6470="","",IFERROR(VLOOKUP(TRIM(E6470&amp;""),'Référentiel Articles'!$A$2:$F$634,2,FALSE),""))</f>
      </c>
      <c r="D6470" s="83">
        <f>IF($E6470="","",IFERROR(VLOOKUP(TRIM(E6470&amp;""),'Référentiel Articles'!$A$2:$F$634,3,FALSE),""))</f>
      </c>
      <c r="E6470" s="81" t="str">
        <v/>
      </c>
      <c r="F6470" s="83">
        <f>IF($E6470="","",IFERROR(VLOOKUP(TRIM(E6470&amp;""),'Référentiel Articles'!$A$2:$F$634,4,FALSE),""))</f>
      </c>
      <c r="G6470" s="84">
        <f>IF($E6470="","",IFERROR(VLOOKUP(TRIM(E6470&amp;""),'Référentiel Articles'!$A$2:$F$634,5,FALSE),""))</f>
      </c>
      <c r="H6470" s="85" t="str">
        <v/>
      </c>
      <c r="I6470" s="84">
        <f>IF($E6470="","",IFERROR(VLOOKUP(TRIM(E6470&amp;""),'Référentiel Articles'!$A$2:$F$634,6,FALSE),""))</f>
      </c>
      <c r="J6470" s="90">
        <f>IF(OR($E6470="",$H6470=""),"",$H6470*$I6470)</f>
      </c>
      <c r="K6470" s="87" t="str">
        <v/>
      </c>
    </row>
    <row r="6471">
      <c r="A6471" s="74" t="str">
        <v/>
      </c>
      <c r="B6471" s="74" t="str">
        <v/>
      </c>
      <c r="C6471" s="75">
        <f>IF($E6471="","",IFERROR(VLOOKUP(TRIM(E6471&amp;""),'Référentiel Articles'!$A$2:$F$634,2,FALSE),""))</f>
      </c>
      <c r="D6471" s="75">
        <f>IF($E6471="","",IFERROR(VLOOKUP(TRIM(E6471&amp;""),'Référentiel Articles'!$A$2:$F$634,3,FALSE),""))</f>
      </c>
      <c r="E6471" s="74" t="str">
        <v/>
      </c>
      <c r="F6471" s="75">
        <f>IF($E6471="","",IFERROR(VLOOKUP(TRIM(E6471&amp;""),'Référentiel Articles'!$A$2:$F$634,4,FALSE),""))</f>
      </c>
      <c r="G6471" s="76">
        <f>IF($E6471="","",IFERROR(VLOOKUP(TRIM(E6471&amp;""),'Référentiel Articles'!$A$2:$F$634,5,FALSE),""))</f>
      </c>
      <c r="H6471" s="77" t="str">
        <v/>
      </c>
      <c r="I6471" s="76">
        <f>IF($E6471="","",IFERROR(VLOOKUP(TRIM(E6471&amp;""),'Référentiel Articles'!$A$2:$F$634,6,FALSE),""))</f>
      </c>
      <c r="J6471" s="78">
        <f>IF(OR($E6471="",$H6471=""),"",$H6471*$I6471)</f>
      </c>
      <c r="K6471" s="79" t="str">
        <v/>
      </c>
    </row>
    <row r="6472">
      <c r="A6472" s="81" t="str">
        <v/>
      </c>
      <c r="B6472" s="81" t="str">
        <v/>
      </c>
      <c r="C6472" s="83">
        <f>IF($E6472="","",IFERROR(VLOOKUP(TRIM(E6472&amp;""),'Référentiel Articles'!$A$2:$F$634,2,FALSE),""))</f>
      </c>
      <c r="D6472" s="83">
        <f>IF($E6472="","",IFERROR(VLOOKUP(TRIM(E6472&amp;""),'Référentiel Articles'!$A$2:$F$634,3,FALSE),""))</f>
      </c>
      <c r="E6472" s="81" t="str">
        <v/>
      </c>
      <c r="F6472" s="83">
        <f>IF($E6472="","",IFERROR(VLOOKUP(TRIM(E6472&amp;""),'Référentiel Articles'!$A$2:$F$634,4,FALSE),""))</f>
      </c>
      <c r="G6472" s="84">
        <f>IF($E6472="","",IFERROR(VLOOKUP(TRIM(E6472&amp;""),'Référentiel Articles'!$A$2:$F$634,5,FALSE),""))</f>
      </c>
      <c r="H6472" s="85" t="str">
        <v/>
      </c>
      <c r="I6472" s="84">
        <f>IF($E6472="","",IFERROR(VLOOKUP(TRIM(E6472&amp;""),'Référentiel Articles'!$A$2:$F$634,6,FALSE),""))</f>
      </c>
      <c r="J6472" s="90">
        <f>IF(OR($E6472="",$H6472=""),"",$H6472*$I6472)</f>
      </c>
      <c r="K6472" s="87" t="str">
        <v/>
      </c>
    </row>
    <row r="6473">
      <c r="A6473" s="74" t="str">
        <v/>
      </c>
      <c r="B6473" s="74" t="str">
        <v/>
      </c>
      <c r="C6473" s="75">
        <f>IF($E6473="","",IFERROR(VLOOKUP(TRIM(E6473&amp;""),'Référentiel Articles'!$A$2:$F$634,2,FALSE),""))</f>
      </c>
      <c r="D6473" s="75">
        <f>IF($E6473="","",IFERROR(VLOOKUP(TRIM(E6473&amp;""),'Référentiel Articles'!$A$2:$F$634,3,FALSE),""))</f>
      </c>
      <c r="E6473" s="74" t="str">
        <v/>
      </c>
      <c r="F6473" s="75">
        <f>IF($E6473="","",IFERROR(VLOOKUP(TRIM(E6473&amp;""),'Référentiel Articles'!$A$2:$F$634,4,FALSE),""))</f>
      </c>
      <c r="G6473" s="76">
        <f>IF($E6473="","",IFERROR(VLOOKUP(TRIM(E6473&amp;""),'Référentiel Articles'!$A$2:$F$634,5,FALSE),""))</f>
      </c>
      <c r="H6473" s="77" t="str">
        <v/>
      </c>
      <c r="I6473" s="76">
        <f>IF($E6473="","",IFERROR(VLOOKUP(TRIM(E6473&amp;""),'Référentiel Articles'!$A$2:$F$634,6,FALSE),""))</f>
      </c>
      <c r="J6473" s="78">
        <f>IF(OR($E6473="",$H6473=""),"",$H6473*$I6473)</f>
      </c>
      <c r="K6473" s="79" t="str">
        <v/>
      </c>
    </row>
    <row r="6474">
      <c r="A6474" s="81" t="str">
        <v/>
      </c>
      <c r="B6474" s="81" t="str">
        <v/>
      </c>
      <c r="C6474" s="83">
        <f>IF($E6474="","",IFERROR(VLOOKUP(TRIM(E6474&amp;""),'Référentiel Articles'!$A$2:$F$634,2,FALSE),""))</f>
      </c>
      <c r="D6474" s="83">
        <f>IF($E6474="","",IFERROR(VLOOKUP(TRIM(E6474&amp;""),'Référentiel Articles'!$A$2:$F$634,3,FALSE),""))</f>
      </c>
      <c r="E6474" s="81" t="str">
        <v/>
      </c>
      <c r="F6474" s="83">
        <f>IF($E6474="","",IFERROR(VLOOKUP(TRIM(E6474&amp;""),'Référentiel Articles'!$A$2:$F$634,4,FALSE),""))</f>
      </c>
      <c r="G6474" s="84">
        <f>IF($E6474="","",IFERROR(VLOOKUP(TRIM(E6474&amp;""),'Référentiel Articles'!$A$2:$F$634,5,FALSE),""))</f>
      </c>
      <c r="H6474" s="85" t="str">
        <v/>
      </c>
      <c r="I6474" s="84">
        <f>IF($E6474="","",IFERROR(VLOOKUP(TRIM(E6474&amp;""),'Référentiel Articles'!$A$2:$F$634,6,FALSE),""))</f>
      </c>
      <c r="J6474" s="90">
        <f>IF(OR($E6474="",$H6474=""),"",$H6474*$I6474)</f>
      </c>
      <c r="K6474" s="87" t="str">
        <v/>
      </c>
    </row>
    <row r="6475">
      <c r="A6475" s="74" t="str">
        <v/>
      </c>
      <c r="B6475" s="74" t="str">
        <v/>
      </c>
      <c r="C6475" s="75">
        <f>IF($E6475="","",IFERROR(VLOOKUP(TRIM(E6475&amp;""),'Référentiel Articles'!$A$2:$F$634,2,FALSE),""))</f>
      </c>
      <c r="D6475" s="75">
        <f>IF($E6475="","",IFERROR(VLOOKUP(TRIM(E6475&amp;""),'Référentiel Articles'!$A$2:$F$634,3,FALSE),""))</f>
      </c>
      <c r="E6475" s="74" t="str">
        <v/>
      </c>
      <c r="F6475" s="75">
        <f>IF($E6475="","",IFERROR(VLOOKUP(TRIM(E6475&amp;""),'Référentiel Articles'!$A$2:$F$634,4,FALSE),""))</f>
      </c>
      <c r="G6475" s="76">
        <f>IF($E6475="","",IFERROR(VLOOKUP(TRIM(E6475&amp;""),'Référentiel Articles'!$A$2:$F$634,5,FALSE),""))</f>
      </c>
      <c r="H6475" s="77" t="str">
        <v/>
      </c>
      <c r="I6475" s="76">
        <f>IF($E6475="","",IFERROR(VLOOKUP(TRIM(E6475&amp;""),'Référentiel Articles'!$A$2:$F$634,6,FALSE),""))</f>
      </c>
      <c r="J6475" s="78">
        <f>IF(OR($E6475="",$H6475=""),"",$H6475*$I6475)</f>
      </c>
      <c r="K6475" s="79" t="str">
        <v/>
      </c>
    </row>
    <row r="6476">
      <c r="A6476" s="81" t="str">
        <v/>
      </c>
      <c r="B6476" s="81" t="str">
        <v/>
      </c>
      <c r="C6476" s="83">
        <f>IF($E6476="","",IFERROR(VLOOKUP(TRIM(E6476&amp;""),'Référentiel Articles'!$A$2:$F$634,2,FALSE),""))</f>
      </c>
      <c r="D6476" s="83">
        <f>IF($E6476="","",IFERROR(VLOOKUP(TRIM(E6476&amp;""),'Référentiel Articles'!$A$2:$F$634,3,FALSE),""))</f>
      </c>
      <c r="E6476" s="81" t="str">
        <v/>
      </c>
      <c r="F6476" s="83">
        <f>IF($E6476="","",IFERROR(VLOOKUP(TRIM(E6476&amp;""),'Référentiel Articles'!$A$2:$F$634,4,FALSE),""))</f>
      </c>
      <c r="G6476" s="84">
        <f>IF($E6476="","",IFERROR(VLOOKUP(TRIM(E6476&amp;""),'Référentiel Articles'!$A$2:$F$634,5,FALSE),""))</f>
      </c>
      <c r="H6476" s="85" t="str">
        <v/>
      </c>
      <c r="I6476" s="84">
        <f>IF($E6476="","",IFERROR(VLOOKUP(TRIM(E6476&amp;""),'Référentiel Articles'!$A$2:$F$634,6,FALSE),""))</f>
      </c>
      <c r="J6476" s="90">
        <f>IF(OR($E6476="",$H6476=""),"",$H6476*$I6476)</f>
      </c>
      <c r="K6476" s="87" t="str">
        <v/>
      </c>
    </row>
    <row r="6477">
      <c r="A6477" s="74" t="str">
        <v/>
      </c>
      <c r="B6477" s="74" t="str">
        <v/>
      </c>
      <c r="C6477" s="75">
        <f>IF($E6477="","",IFERROR(VLOOKUP(TRIM(E6477&amp;""),'Référentiel Articles'!$A$2:$F$634,2,FALSE),""))</f>
      </c>
      <c r="D6477" s="75">
        <f>IF($E6477="","",IFERROR(VLOOKUP(TRIM(E6477&amp;""),'Référentiel Articles'!$A$2:$F$634,3,FALSE),""))</f>
      </c>
      <c r="E6477" s="74" t="str">
        <v/>
      </c>
      <c r="F6477" s="75">
        <f>IF($E6477="","",IFERROR(VLOOKUP(TRIM(E6477&amp;""),'Référentiel Articles'!$A$2:$F$634,4,FALSE),""))</f>
      </c>
      <c r="G6477" s="76">
        <f>IF($E6477="","",IFERROR(VLOOKUP(TRIM(E6477&amp;""),'Référentiel Articles'!$A$2:$F$634,5,FALSE),""))</f>
      </c>
      <c r="H6477" s="77" t="str">
        <v/>
      </c>
      <c r="I6477" s="76">
        <f>IF($E6477="","",IFERROR(VLOOKUP(TRIM(E6477&amp;""),'Référentiel Articles'!$A$2:$F$634,6,FALSE),""))</f>
      </c>
      <c r="J6477" s="78">
        <f>IF(OR($E6477="",$H6477=""),"",$H6477*$I6477)</f>
      </c>
      <c r="K6477" s="79" t="str">
        <v/>
      </c>
    </row>
    <row r="6478">
      <c r="A6478" s="81" t="str">
        <v/>
      </c>
      <c r="B6478" s="81" t="str">
        <v/>
      </c>
      <c r="C6478" s="83">
        <f>IF($E6478="","",IFERROR(VLOOKUP(TRIM(E6478&amp;""),'Référentiel Articles'!$A$2:$F$634,2,FALSE),""))</f>
      </c>
      <c r="D6478" s="83">
        <f>IF($E6478="","",IFERROR(VLOOKUP(TRIM(E6478&amp;""),'Référentiel Articles'!$A$2:$F$634,3,FALSE),""))</f>
      </c>
      <c r="E6478" s="81" t="str">
        <v/>
      </c>
      <c r="F6478" s="83">
        <f>IF($E6478="","",IFERROR(VLOOKUP(TRIM(E6478&amp;""),'Référentiel Articles'!$A$2:$F$634,4,FALSE),""))</f>
      </c>
      <c r="G6478" s="84">
        <f>IF($E6478="","",IFERROR(VLOOKUP(TRIM(E6478&amp;""),'Référentiel Articles'!$A$2:$F$634,5,FALSE),""))</f>
      </c>
      <c r="H6478" s="85" t="str">
        <v/>
      </c>
      <c r="I6478" s="84">
        <f>IF($E6478="","",IFERROR(VLOOKUP(TRIM(E6478&amp;""),'Référentiel Articles'!$A$2:$F$634,6,FALSE),""))</f>
      </c>
      <c r="J6478" s="90">
        <f>IF(OR($E6478="",$H6478=""),"",$H6478*$I6478)</f>
      </c>
      <c r="K6478" s="87" t="str">
        <v/>
      </c>
    </row>
    <row r="6479">
      <c r="A6479" s="74" t="str">
        <v/>
      </c>
      <c r="B6479" s="74" t="str">
        <v/>
      </c>
      <c r="C6479" s="75">
        <f>IF($E6479="","",IFERROR(VLOOKUP(TRIM(E6479&amp;""),'Référentiel Articles'!$A$2:$F$634,2,FALSE),""))</f>
      </c>
      <c r="D6479" s="75">
        <f>IF($E6479="","",IFERROR(VLOOKUP(TRIM(E6479&amp;""),'Référentiel Articles'!$A$2:$F$634,3,FALSE),""))</f>
      </c>
      <c r="E6479" s="74" t="str">
        <v/>
      </c>
      <c r="F6479" s="75">
        <f>IF($E6479="","",IFERROR(VLOOKUP(TRIM(E6479&amp;""),'Référentiel Articles'!$A$2:$F$634,4,FALSE),""))</f>
      </c>
      <c r="G6479" s="76">
        <f>IF($E6479="","",IFERROR(VLOOKUP(TRIM(E6479&amp;""),'Référentiel Articles'!$A$2:$F$634,5,FALSE),""))</f>
      </c>
      <c r="H6479" s="77" t="str">
        <v/>
      </c>
      <c r="I6479" s="76">
        <f>IF($E6479="","",IFERROR(VLOOKUP(TRIM(E6479&amp;""),'Référentiel Articles'!$A$2:$F$634,6,FALSE),""))</f>
      </c>
      <c r="J6479" s="78">
        <f>IF(OR($E6479="",$H6479=""),"",$H6479*$I6479)</f>
      </c>
      <c r="K6479" s="79" t="str">
        <v/>
      </c>
    </row>
    <row r="6480">
      <c r="A6480" s="81" t="str">
        <v/>
      </c>
      <c r="B6480" s="81" t="str">
        <v/>
      </c>
      <c r="C6480" s="83">
        <f>IF($E6480="","",IFERROR(VLOOKUP(TRIM(E6480&amp;""),'Référentiel Articles'!$A$2:$F$634,2,FALSE),""))</f>
      </c>
      <c r="D6480" s="83">
        <f>IF($E6480="","",IFERROR(VLOOKUP(TRIM(E6480&amp;""),'Référentiel Articles'!$A$2:$F$634,3,FALSE),""))</f>
      </c>
      <c r="E6480" s="81" t="str">
        <v/>
      </c>
      <c r="F6480" s="83">
        <f>IF($E6480="","",IFERROR(VLOOKUP(TRIM(E6480&amp;""),'Référentiel Articles'!$A$2:$F$634,4,FALSE),""))</f>
      </c>
      <c r="G6480" s="84">
        <f>IF($E6480="","",IFERROR(VLOOKUP(TRIM(E6480&amp;""),'Référentiel Articles'!$A$2:$F$634,5,FALSE),""))</f>
      </c>
      <c r="H6480" s="85" t="str">
        <v/>
      </c>
      <c r="I6480" s="84">
        <f>IF($E6480="","",IFERROR(VLOOKUP(TRIM(E6480&amp;""),'Référentiel Articles'!$A$2:$F$634,6,FALSE),""))</f>
      </c>
      <c r="J6480" s="90">
        <f>IF(OR($E6480="",$H6480=""),"",$H6480*$I6480)</f>
      </c>
      <c r="K6480" s="87" t="str">
        <v/>
      </c>
    </row>
    <row r="6481">
      <c r="A6481" s="74" t="str">
        <v/>
      </c>
      <c r="B6481" s="74" t="str">
        <v/>
      </c>
      <c r="C6481" s="75">
        <f>IF($E6481="","",IFERROR(VLOOKUP(TRIM(E6481&amp;""),'Référentiel Articles'!$A$2:$F$634,2,FALSE),""))</f>
      </c>
      <c r="D6481" s="75">
        <f>IF($E6481="","",IFERROR(VLOOKUP(TRIM(E6481&amp;""),'Référentiel Articles'!$A$2:$F$634,3,FALSE),""))</f>
      </c>
      <c r="E6481" s="74" t="str">
        <v/>
      </c>
      <c r="F6481" s="75">
        <f>IF($E6481="","",IFERROR(VLOOKUP(TRIM(E6481&amp;""),'Référentiel Articles'!$A$2:$F$634,4,FALSE),""))</f>
      </c>
      <c r="G6481" s="76">
        <f>IF($E6481="","",IFERROR(VLOOKUP(TRIM(E6481&amp;""),'Référentiel Articles'!$A$2:$F$634,5,FALSE),""))</f>
      </c>
      <c r="H6481" s="77" t="str">
        <v/>
      </c>
      <c r="I6481" s="76">
        <f>IF($E6481="","",IFERROR(VLOOKUP(TRIM(E6481&amp;""),'Référentiel Articles'!$A$2:$F$634,6,FALSE),""))</f>
      </c>
      <c r="J6481" s="78">
        <f>IF(OR($E6481="",$H6481=""),"",$H6481*$I6481)</f>
      </c>
      <c r="K6481" s="79" t="str">
        <v/>
      </c>
    </row>
    <row r="6482">
      <c r="A6482" s="81" t="str">
        <v/>
      </c>
      <c r="B6482" s="81" t="str">
        <v/>
      </c>
      <c r="C6482" s="83">
        <f>IF($E6482="","",IFERROR(VLOOKUP(TRIM(E6482&amp;""),'Référentiel Articles'!$A$2:$F$634,2,FALSE),""))</f>
      </c>
      <c r="D6482" s="83">
        <f>IF($E6482="","",IFERROR(VLOOKUP(TRIM(E6482&amp;""),'Référentiel Articles'!$A$2:$F$634,3,FALSE),""))</f>
      </c>
      <c r="E6482" s="81" t="str">
        <v/>
      </c>
      <c r="F6482" s="83">
        <f>IF($E6482="","",IFERROR(VLOOKUP(TRIM(E6482&amp;""),'Référentiel Articles'!$A$2:$F$634,4,FALSE),""))</f>
      </c>
      <c r="G6482" s="84">
        <f>IF($E6482="","",IFERROR(VLOOKUP(TRIM(E6482&amp;""),'Référentiel Articles'!$A$2:$F$634,5,FALSE),""))</f>
      </c>
      <c r="H6482" s="85" t="str">
        <v/>
      </c>
      <c r="I6482" s="84">
        <f>IF($E6482="","",IFERROR(VLOOKUP(TRIM(E6482&amp;""),'Référentiel Articles'!$A$2:$F$634,6,FALSE),""))</f>
      </c>
      <c r="J6482" s="90">
        <f>IF(OR($E6482="",$H6482=""),"",$H6482*$I6482)</f>
      </c>
      <c r="K6482" s="87" t="str">
        <v/>
      </c>
    </row>
    <row r="6483">
      <c r="A6483" s="74" t="str">
        <v/>
      </c>
      <c r="B6483" s="74" t="str">
        <v/>
      </c>
      <c r="C6483" s="75">
        <f>IF($E6483="","",IFERROR(VLOOKUP(TRIM(E6483&amp;""),'Référentiel Articles'!$A$2:$F$634,2,FALSE),""))</f>
      </c>
      <c r="D6483" s="75">
        <f>IF($E6483="","",IFERROR(VLOOKUP(TRIM(E6483&amp;""),'Référentiel Articles'!$A$2:$F$634,3,FALSE),""))</f>
      </c>
      <c r="E6483" s="74" t="str">
        <v/>
      </c>
      <c r="F6483" s="75">
        <f>IF($E6483="","",IFERROR(VLOOKUP(TRIM(E6483&amp;""),'Référentiel Articles'!$A$2:$F$634,4,FALSE),""))</f>
      </c>
      <c r="G6483" s="76">
        <f>IF($E6483="","",IFERROR(VLOOKUP(TRIM(E6483&amp;""),'Référentiel Articles'!$A$2:$F$634,5,FALSE),""))</f>
      </c>
      <c r="H6483" s="77" t="str">
        <v/>
      </c>
      <c r="I6483" s="76">
        <f>IF($E6483="","",IFERROR(VLOOKUP(TRIM(E6483&amp;""),'Référentiel Articles'!$A$2:$F$634,6,FALSE),""))</f>
      </c>
      <c r="J6483" s="78">
        <f>IF(OR($E6483="",$H6483=""),"",$H6483*$I6483)</f>
      </c>
      <c r="K6483" s="79" t="str">
        <v/>
      </c>
    </row>
    <row r="6484">
      <c r="A6484" s="81" t="str">
        <v/>
      </c>
      <c r="B6484" s="81" t="str">
        <v/>
      </c>
      <c r="C6484" s="83">
        <f>IF($E6484="","",IFERROR(VLOOKUP(TRIM(E6484&amp;""),'Référentiel Articles'!$A$2:$F$634,2,FALSE),""))</f>
      </c>
      <c r="D6484" s="83">
        <f>IF($E6484="","",IFERROR(VLOOKUP(TRIM(E6484&amp;""),'Référentiel Articles'!$A$2:$F$634,3,FALSE),""))</f>
      </c>
      <c r="E6484" s="81" t="str">
        <v/>
      </c>
      <c r="F6484" s="83">
        <f>IF($E6484="","",IFERROR(VLOOKUP(TRIM(E6484&amp;""),'Référentiel Articles'!$A$2:$F$634,4,FALSE),""))</f>
      </c>
      <c r="G6484" s="84">
        <f>IF($E6484="","",IFERROR(VLOOKUP(TRIM(E6484&amp;""),'Référentiel Articles'!$A$2:$F$634,5,FALSE),""))</f>
      </c>
      <c r="H6484" s="85" t="str">
        <v/>
      </c>
      <c r="I6484" s="84">
        <f>IF($E6484="","",IFERROR(VLOOKUP(TRIM(E6484&amp;""),'Référentiel Articles'!$A$2:$F$634,6,FALSE),""))</f>
      </c>
      <c r="J6484" s="90">
        <f>IF(OR($E6484="",$H6484=""),"",$H6484*$I6484)</f>
      </c>
      <c r="K6484" s="87" t="str">
        <v/>
      </c>
    </row>
    <row r="6485">
      <c r="A6485" s="74" t="str">
        <v/>
      </c>
      <c r="B6485" s="74" t="str">
        <v/>
      </c>
      <c r="C6485" s="75">
        <f>IF($E6485="","",IFERROR(VLOOKUP(TRIM(E6485&amp;""),'Référentiel Articles'!$A$2:$F$634,2,FALSE),""))</f>
      </c>
      <c r="D6485" s="75">
        <f>IF($E6485="","",IFERROR(VLOOKUP(TRIM(E6485&amp;""),'Référentiel Articles'!$A$2:$F$634,3,FALSE),""))</f>
      </c>
      <c r="E6485" s="74" t="str">
        <v/>
      </c>
      <c r="F6485" s="75">
        <f>IF($E6485="","",IFERROR(VLOOKUP(TRIM(E6485&amp;""),'Référentiel Articles'!$A$2:$F$634,4,FALSE),""))</f>
      </c>
      <c r="G6485" s="76">
        <f>IF($E6485="","",IFERROR(VLOOKUP(TRIM(E6485&amp;""),'Référentiel Articles'!$A$2:$F$634,5,FALSE),""))</f>
      </c>
      <c r="H6485" s="77" t="str">
        <v/>
      </c>
      <c r="I6485" s="76">
        <f>IF($E6485="","",IFERROR(VLOOKUP(TRIM(E6485&amp;""),'Référentiel Articles'!$A$2:$F$634,6,FALSE),""))</f>
      </c>
      <c r="J6485" s="78">
        <f>IF(OR($E6485="",$H6485=""),"",$H6485*$I6485)</f>
      </c>
      <c r="K6485" s="79" t="str">
        <v/>
      </c>
    </row>
    <row r="6486">
      <c r="A6486" s="81" t="str">
        <v/>
      </c>
      <c r="B6486" s="81" t="str">
        <v/>
      </c>
      <c r="C6486" s="83">
        <f>IF($E6486="","",IFERROR(VLOOKUP(TRIM(E6486&amp;""),'Référentiel Articles'!$A$2:$F$634,2,FALSE),""))</f>
      </c>
      <c r="D6486" s="83">
        <f>IF($E6486="","",IFERROR(VLOOKUP(TRIM(E6486&amp;""),'Référentiel Articles'!$A$2:$F$634,3,FALSE),""))</f>
      </c>
      <c r="E6486" s="81" t="str">
        <v/>
      </c>
      <c r="F6486" s="83">
        <f>IF($E6486="","",IFERROR(VLOOKUP(TRIM(E6486&amp;""),'Référentiel Articles'!$A$2:$F$634,4,FALSE),""))</f>
      </c>
      <c r="G6486" s="84">
        <f>IF($E6486="","",IFERROR(VLOOKUP(TRIM(E6486&amp;""),'Référentiel Articles'!$A$2:$F$634,5,FALSE),""))</f>
      </c>
      <c r="H6486" s="85" t="str">
        <v/>
      </c>
      <c r="I6486" s="84">
        <f>IF($E6486="","",IFERROR(VLOOKUP(TRIM(E6486&amp;""),'Référentiel Articles'!$A$2:$F$634,6,FALSE),""))</f>
      </c>
      <c r="J6486" s="90">
        <f>IF(OR($E6486="",$H6486=""),"",$H6486*$I6486)</f>
      </c>
      <c r="K6486" s="87" t="str">
        <v/>
      </c>
    </row>
    <row r="6487">
      <c r="A6487" s="74" t="str">
        <v/>
      </c>
      <c r="B6487" s="74" t="str">
        <v/>
      </c>
      <c r="C6487" s="75">
        <f>IF($E6487="","",IFERROR(VLOOKUP(TRIM(E6487&amp;""),'Référentiel Articles'!$A$2:$F$634,2,FALSE),""))</f>
      </c>
      <c r="D6487" s="75">
        <f>IF($E6487="","",IFERROR(VLOOKUP(TRIM(E6487&amp;""),'Référentiel Articles'!$A$2:$F$634,3,FALSE),""))</f>
      </c>
      <c r="E6487" s="74" t="str">
        <v/>
      </c>
      <c r="F6487" s="75">
        <f>IF($E6487="","",IFERROR(VLOOKUP(TRIM(E6487&amp;""),'Référentiel Articles'!$A$2:$F$634,4,FALSE),""))</f>
      </c>
      <c r="G6487" s="76">
        <f>IF($E6487="","",IFERROR(VLOOKUP(TRIM(E6487&amp;""),'Référentiel Articles'!$A$2:$F$634,5,FALSE),""))</f>
      </c>
      <c r="H6487" s="77" t="str">
        <v/>
      </c>
      <c r="I6487" s="76">
        <f>IF($E6487="","",IFERROR(VLOOKUP(TRIM(E6487&amp;""),'Référentiel Articles'!$A$2:$F$634,6,FALSE),""))</f>
      </c>
      <c r="J6487" s="78">
        <f>IF(OR($E6487="",$H6487=""),"",$H6487*$I6487)</f>
      </c>
      <c r="K6487" s="79" t="str">
        <v/>
      </c>
    </row>
    <row r="6488">
      <c r="A6488" s="81" t="str">
        <v/>
      </c>
      <c r="B6488" s="81" t="str">
        <v/>
      </c>
      <c r="C6488" s="83">
        <f>IF($E6488="","",IFERROR(VLOOKUP(TRIM(E6488&amp;""),'Référentiel Articles'!$A$2:$F$634,2,FALSE),""))</f>
      </c>
      <c r="D6488" s="83">
        <f>IF($E6488="","",IFERROR(VLOOKUP(TRIM(E6488&amp;""),'Référentiel Articles'!$A$2:$F$634,3,FALSE),""))</f>
      </c>
      <c r="E6488" s="81" t="str">
        <v/>
      </c>
      <c r="F6488" s="83">
        <f>IF($E6488="","",IFERROR(VLOOKUP(TRIM(E6488&amp;""),'Référentiel Articles'!$A$2:$F$634,4,FALSE),""))</f>
      </c>
      <c r="G6488" s="84">
        <f>IF($E6488="","",IFERROR(VLOOKUP(TRIM(E6488&amp;""),'Référentiel Articles'!$A$2:$F$634,5,FALSE),""))</f>
      </c>
      <c r="H6488" s="85" t="str">
        <v/>
      </c>
      <c r="I6488" s="84">
        <f>IF($E6488="","",IFERROR(VLOOKUP(TRIM(E6488&amp;""),'Référentiel Articles'!$A$2:$F$634,6,FALSE),""))</f>
      </c>
      <c r="J6488" s="90">
        <f>IF(OR($E6488="",$H6488=""),"",$H6488*$I6488)</f>
      </c>
      <c r="K6488" s="87" t="str">
        <v/>
      </c>
    </row>
    <row r="6489">
      <c r="A6489" s="74" t="str">
        <v/>
      </c>
      <c r="B6489" s="74" t="str">
        <v/>
      </c>
      <c r="C6489" s="75">
        <f>IF($E6489="","",IFERROR(VLOOKUP(TRIM(E6489&amp;""),'Référentiel Articles'!$A$2:$F$634,2,FALSE),""))</f>
      </c>
      <c r="D6489" s="75">
        <f>IF($E6489="","",IFERROR(VLOOKUP(TRIM(E6489&amp;""),'Référentiel Articles'!$A$2:$F$634,3,FALSE),""))</f>
      </c>
      <c r="E6489" s="74" t="str">
        <v/>
      </c>
      <c r="F6489" s="75">
        <f>IF($E6489="","",IFERROR(VLOOKUP(TRIM(E6489&amp;""),'Référentiel Articles'!$A$2:$F$634,4,FALSE),""))</f>
      </c>
      <c r="G6489" s="76">
        <f>IF($E6489="","",IFERROR(VLOOKUP(TRIM(E6489&amp;""),'Référentiel Articles'!$A$2:$F$634,5,FALSE),""))</f>
      </c>
      <c r="H6489" s="77" t="str">
        <v/>
      </c>
      <c r="I6489" s="76">
        <f>IF($E6489="","",IFERROR(VLOOKUP(TRIM(E6489&amp;""),'Référentiel Articles'!$A$2:$F$634,6,FALSE),""))</f>
      </c>
      <c r="J6489" s="78">
        <f>IF(OR($E6489="",$H6489=""),"",$H6489*$I6489)</f>
      </c>
      <c r="K6489" s="79" t="str">
        <v/>
      </c>
    </row>
    <row r="6490">
      <c r="A6490" s="81" t="str">
        <v/>
      </c>
      <c r="B6490" s="81" t="str">
        <v/>
      </c>
      <c r="C6490" s="83">
        <f>IF($E6490="","",IFERROR(VLOOKUP(TRIM(E6490&amp;""),'Référentiel Articles'!$A$2:$F$634,2,FALSE),""))</f>
      </c>
      <c r="D6490" s="83">
        <f>IF($E6490="","",IFERROR(VLOOKUP(TRIM(E6490&amp;""),'Référentiel Articles'!$A$2:$F$634,3,FALSE),""))</f>
      </c>
      <c r="E6490" s="81" t="str">
        <v/>
      </c>
      <c r="F6490" s="83">
        <f>IF($E6490="","",IFERROR(VLOOKUP(TRIM(E6490&amp;""),'Référentiel Articles'!$A$2:$F$634,4,FALSE),""))</f>
      </c>
      <c r="G6490" s="84">
        <f>IF($E6490="","",IFERROR(VLOOKUP(TRIM(E6490&amp;""),'Référentiel Articles'!$A$2:$F$634,5,FALSE),""))</f>
      </c>
      <c r="H6490" s="85" t="str">
        <v/>
      </c>
      <c r="I6490" s="84">
        <f>IF($E6490="","",IFERROR(VLOOKUP(TRIM(E6490&amp;""),'Référentiel Articles'!$A$2:$F$634,6,FALSE),""))</f>
      </c>
      <c r="J6490" s="90">
        <f>IF(OR($E6490="",$H6490=""),"",$H6490*$I6490)</f>
      </c>
      <c r="K6490" s="87" t="str">
        <v/>
      </c>
    </row>
    <row r="6491">
      <c r="A6491" s="74" t="str">
        <v/>
      </c>
      <c r="B6491" s="74" t="str">
        <v/>
      </c>
      <c r="C6491" s="75">
        <f>IF($E6491="","",IFERROR(VLOOKUP(TRIM(E6491&amp;""),'Référentiel Articles'!$A$2:$F$634,2,FALSE),""))</f>
      </c>
      <c r="D6491" s="75">
        <f>IF($E6491="","",IFERROR(VLOOKUP(TRIM(E6491&amp;""),'Référentiel Articles'!$A$2:$F$634,3,FALSE),""))</f>
      </c>
      <c r="E6491" s="74" t="str">
        <v/>
      </c>
      <c r="F6491" s="75">
        <f>IF($E6491="","",IFERROR(VLOOKUP(TRIM(E6491&amp;""),'Référentiel Articles'!$A$2:$F$634,4,FALSE),""))</f>
      </c>
      <c r="G6491" s="76">
        <f>IF($E6491="","",IFERROR(VLOOKUP(TRIM(E6491&amp;""),'Référentiel Articles'!$A$2:$F$634,5,FALSE),""))</f>
      </c>
      <c r="H6491" s="77" t="str">
        <v/>
      </c>
      <c r="I6491" s="76">
        <f>IF($E6491="","",IFERROR(VLOOKUP(TRIM(E6491&amp;""),'Référentiel Articles'!$A$2:$F$634,6,FALSE),""))</f>
      </c>
      <c r="J6491" s="78">
        <f>IF(OR($E6491="",$H6491=""),"",$H6491*$I6491)</f>
      </c>
      <c r="K6491" s="79" t="str">
        <v/>
      </c>
    </row>
    <row r="6492">
      <c r="A6492" s="81" t="str">
        <v/>
      </c>
      <c r="B6492" s="81" t="str">
        <v/>
      </c>
      <c r="C6492" s="83">
        <f>IF($E6492="","",IFERROR(VLOOKUP(TRIM(E6492&amp;""),'Référentiel Articles'!$A$2:$F$634,2,FALSE),""))</f>
      </c>
      <c r="D6492" s="83">
        <f>IF($E6492="","",IFERROR(VLOOKUP(TRIM(E6492&amp;""),'Référentiel Articles'!$A$2:$F$634,3,FALSE),""))</f>
      </c>
      <c r="E6492" s="81" t="str">
        <v/>
      </c>
      <c r="F6492" s="83">
        <f>IF($E6492="","",IFERROR(VLOOKUP(TRIM(E6492&amp;""),'Référentiel Articles'!$A$2:$F$634,4,FALSE),""))</f>
      </c>
      <c r="G6492" s="84">
        <f>IF($E6492="","",IFERROR(VLOOKUP(TRIM(E6492&amp;""),'Référentiel Articles'!$A$2:$F$634,5,FALSE),""))</f>
      </c>
      <c r="H6492" s="85" t="str">
        <v/>
      </c>
      <c r="I6492" s="84">
        <f>IF($E6492="","",IFERROR(VLOOKUP(TRIM(E6492&amp;""),'Référentiel Articles'!$A$2:$F$634,6,FALSE),""))</f>
      </c>
      <c r="J6492" s="90">
        <f>IF(OR($E6492="",$H6492=""),"",$H6492*$I6492)</f>
      </c>
      <c r="K6492" s="87" t="str">
        <v/>
      </c>
    </row>
    <row r="6493">
      <c r="A6493" s="74" t="str">
        <v/>
      </c>
      <c r="B6493" s="74" t="str">
        <v/>
      </c>
      <c r="C6493" s="75">
        <f>IF($E6493="","",IFERROR(VLOOKUP(TRIM(E6493&amp;""),'Référentiel Articles'!$A$2:$F$634,2,FALSE),""))</f>
      </c>
      <c r="D6493" s="75">
        <f>IF($E6493="","",IFERROR(VLOOKUP(TRIM(E6493&amp;""),'Référentiel Articles'!$A$2:$F$634,3,FALSE),""))</f>
      </c>
      <c r="E6493" s="74" t="str">
        <v/>
      </c>
      <c r="F6493" s="75">
        <f>IF($E6493="","",IFERROR(VLOOKUP(TRIM(E6493&amp;""),'Référentiel Articles'!$A$2:$F$634,4,FALSE),""))</f>
      </c>
      <c r="G6493" s="76">
        <f>IF($E6493="","",IFERROR(VLOOKUP(TRIM(E6493&amp;""),'Référentiel Articles'!$A$2:$F$634,5,FALSE),""))</f>
      </c>
      <c r="H6493" s="77" t="str">
        <v/>
      </c>
      <c r="I6493" s="76">
        <f>IF($E6493="","",IFERROR(VLOOKUP(TRIM(E6493&amp;""),'Référentiel Articles'!$A$2:$F$634,6,FALSE),""))</f>
      </c>
      <c r="J6493" s="78">
        <f>IF(OR($E6493="",$H6493=""),"",$H6493*$I6493)</f>
      </c>
      <c r="K6493" s="79" t="str">
        <v/>
      </c>
    </row>
    <row r="6494">
      <c r="A6494" s="81" t="str">
        <v/>
      </c>
      <c r="B6494" s="81" t="str">
        <v/>
      </c>
      <c r="C6494" s="83">
        <f>IF($E6494="","",IFERROR(VLOOKUP(TRIM(E6494&amp;""),'Référentiel Articles'!$A$2:$F$634,2,FALSE),""))</f>
      </c>
      <c r="D6494" s="83">
        <f>IF($E6494="","",IFERROR(VLOOKUP(TRIM(E6494&amp;""),'Référentiel Articles'!$A$2:$F$634,3,FALSE),""))</f>
      </c>
      <c r="E6494" s="81" t="str">
        <v/>
      </c>
      <c r="F6494" s="83">
        <f>IF($E6494="","",IFERROR(VLOOKUP(TRIM(E6494&amp;""),'Référentiel Articles'!$A$2:$F$634,4,FALSE),""))</f>
      </c>
      <c r="G6494" s="84">
        <f>IF($E6494="","",IFERROR(VLOOKUP(TRIM(E6494&amp;""),'Référentiel Articles'!$A$2:$F$634,5,FALSE),""))</f>
      </c>
      <c r="H6494" s="85" t="str">
        <v/>
      </c>
      <c r="I6494" s="84">
        <f>IF($E6494="","",IFERROR(VLOOKUP(TRIM(E6494&amp;""),'Référentiel Articles'!$A$2:$F$634,6,FALSE),""))</f>
      </c>
      <c r="J6494" s="90">
        <f>IF(OR($E6494="",$H6494=""),"",$H6494*$I6494)</f>
      </c>
      <c r="K6494" s="87" t="str">
        <v/>
      </c>
    </row>
    <row r="6495">
      <c r="A6495" s="74" t="str">
        <v/>
      </c>
      <c r="B6495" s="74" t="str">
        <v/>
      </c>
      <c r="C6495" s="75">
        <f>IF($E6495="","",IFERROR(VLOOKUP(TRIM(E6495&amp;""),'Référentiel Articles'!$A$2:$F$634,2,FALSE),""))</f>
      </c>
      <c r="D6495" s="75">
        <f>IF($E6495="","",IFERROR(VLOOKUP(TRIM(E6495&amp;""),'Référentiel Articles'!$A$2:$F$634,3,FALSE),""))</f>
      </c>
      <c r="E6495" s="74" t="str">
        <v/>
      </c>
      <c r="F6495" s="75">
        <f>IF($E6495="","",IFERROR(VLOOKUP(TRIM(E6495&amp;""),'Référentiel Articles'!$A$2:$F$634,4,FALSE),""))</f>
      </c>
      <c r="G6495" s="76">
        <f>IF($E6495="","",IFERROR(VLOOKUP(TRIM(E6495&amp;""),'Référentiel Articles'!$A$2:$F$634,5,FALSE),""))</f>
      </c>
      <c r="H6495" s="77" t="str">
        <v/>
      </c>
      <c r="I6495" s="76">
        <f>IF($E6495="","",IFERROR(VLOOKUP(TRIM(E6495&amp;""),'Référentiel Articles'!$A$2:$F$634,6,FALSE),""))</f>
      </c>
      <c r="J6495" s="78">
        <f>IF(OR($E6495="",$H6495=""),"",$H6495*$I6495)</f>
      </c>
      <c r="K6495" s="79" t="str">
        <v/>
      </c>
    </row>
    <row r="6496">
      <c r="A6496" s="81" t="str">
        <v/>
      </c>
      <c r="B6496" s="81" t="str">
        <v/>
      </c>
      <c r="C6496" s="83">
        <f>IF($E6496="","",IFERROR(VLOOKUP(TRIM(E6496&amp;""),'Référentiel Articles'!$A$2:$F$634,2,FALSE),""))</f>
      </c>
      <c r="D6496" s="83">
        <f>IF($E6496="","",IFERROR(VLOOKUP(TRIM(E6496&amp;""),'Référentiel Articles'!$A$2:$F$634,3,FALSE),""))</f>
      </c>
      <c r="E6496" s="81" t="str">
        <v/>
      </c>
      <c r="F6496" s="83">
        <f>IF($E6496="","",IFERROR(VLOOKUP(TRIM(E6496&amp;""),'Référentiel Articles'!$A$2:$F$634,4,FALSE),""))</f>
      </c>
      <c r="G6496" s="84">
        <f>IF($E6496="","",IFERROR(VLOOKUP(TRIM(E6496&amp;""),'Référentiel Articles'!$A$2:$F$634,5,FALSE),""))</f>
      </c>
      <c r="H6496" s="85" t="str">
        <v/>
      </c>
      <c r="I6496" s="84">
        <f>IF($E6496="","",IFERROR(VLOOKUP(TRIM(E6496&amp;""),'Référentiel Articles'!$A$2:$F$634,6,FALSE),""))</f>
      </c>
      <c r="J6496" s="90">
        <f>IF(OR($E6496="",$H6496=""),"",$H6496*$I6496)</f>
      </c>
      <c r="K6496" s="87" t="str">
        <v/>
      </c>
    </row>
    <row r="6497">
      <c r="A6497" s="74" t="str">
        <v/>
      </c>
      <c r="B6497" s="74" t="str">
        <v/>
      </c>
      <c r="C6497" s="75">
        <f>IF($E6497="","",IFERROR(VLOOKUP(TRIM(E6497&amp;""),'Référentiel Articles'!$A$2:$F$634,2,FALSE),""))</f>
      </c>
      <c r="D6497" s="75">
        <f>IF($E6497="","",IFERROR(VLOOKUP(TRIM(E6497&amp;""),'Référentiel Articles'!$A$2:$F$634,3,FALSE),""))</f>
      </c>
      <c r="E6497" s="74" t="str">
        <v/>
      </c>
      <c r="F6497" s="75">
        <f>IF($E6497="","",IFERROR(VLOOKUP(TRIM(E6497&amp;""),'Référentiel Articles'!$A$2:$F$634,4,FALSE),""))</f>
      </c>
      <c r="G6497" s="76">
        <f>IF($E6497="","",IFERROR(VLOOKUP(TRIM(E6497&amp;""),'Référentiel Articles'!$A$2:$F$634,5,FALSE),""))</f>
      </c>
      <c r="H6497" s="77" t="str">
        <v/>
      </c>
      <c r="I6497" s="76">
        <f>IF($E6497="","",IFERROR(VLOOKUP(TRIM(E6497&amp;""),'Référentiel Articles'!$A$2:$F$634,6,FALSE),""))</f>
      </c>
      <c r="J6497" s="78">
        <f>IF(OR($E6497="",$H6497=""),"",$H6497*$I6497)</f>
      </c>
      <c r="K6497" s="79" t="str">
        <v/>
      </c>
    </row>
    <row r="6498">
      <c r="A6498" s="81" t="str">
        <v/>
      </c>
      <c r="B6498" s="81" t="str">
        <v/>
      </c>
      <c r="C6498" s="83">
        <f>IF($E6498="","",IFERROR(VLOOKUP(TRIM(E6498&amp;""),'Référentiel Articles'!$A$2:$F$634,2,FALSE),""))</f>
      </c>
      <c r="D6498" s="83">
        <f>IF($E6498="","",IFERROR(VLOOKUP(TRIM(E6498&amp;""),'Référentiel Articles'!$A$2:$F$634,3,FALSE),""))</f>
      </c>
      <c r="E6498" s="81" t="str">
        <v/>
      </c>
      <c r="F6498" s="83">
        <f>IF($E6498="","",IFERROR(VLOOKUP(TRIM(E6498&amp;""),'Référentiel Articles'!$A$2:$F$634,4,FALSE),""))</f>
      </c>
      <c r="G6498" s="84">
        <f>IF($E6498="","",IFERROR(VLOOKUP(TRIM(E6498&amp;""),'Référentiel Articles'!$A$2:$F$634,5,FALSE),""))</f>
      </c>
      <c r="H6498" s="85" t="str">
        <v/>
      </c>
      <c r="I6498" s="84">
        <f>IF($E6498="","",IFERROR(VLOOKUP(TRIM(E6498&amp;""),'Référentiel Articles'!$A$2:$F$634,6,FALSE),""))</f>
      </c>
      <c r="J6498" s="90">
        <f>IF(OR($E6498="",$H6498=""),"",$H6498*$I6498)</f>
      </c>
      <c r="K6498" s="87" t="str">
        <v/>
      </c>
    </row>
    <row r="6499">
      <c r="A6499" s="74" t="str">
        <v/>
      </c>
      <c r="B6499" s="74" t="str">
        <v/>
      </c>
      <c r="C6499" s="75">
        <f>IF($E6499="","",IFERROR(VLOOKUP(TRIM(E6499&amp;""),'Référentiel Articles'!$A$2:$F$634,2,FALSE),""))</f>
      </c>
      <c r="D6499" s="75">
        <f>IF($E6499="","",IFERROR(VLOOKUP(TRIM(E6499&amp;""),'Référentiel Articles'!$A$2:$F$634,3,FALSE),""))</f>
      </c>
      <c r="E6499" s="74" t="str">
        <v/>
      </c>
      <c r="F6499" s="75">
        <f>IF($E6499="","",IFERROR(VLOOKUP(TRIM(E6499&amp;""),'Référentiel Articles'!$A$2:$F$634,4,FALSE),""))</f>
      </c>
      <c r="G6499" s="76">
        <f>IF($E6499="","",IFERROR(VLOOKUP(TRIM(E6499&amp;""),'Référentiel Articles'!$A$2:$F$634,5,FALSE),""))</f>
      </c>
      <c r="H6499" s="77" t="str">
        <v/>
      </c>
      <c r="I6499" s="76">
        <f>IF($E6499="","",IFERROR(VLOOKUP(TRIM(E6499&amp;""),'Référentiel Articles'!$A$2:$F$634,6,FALSE),""))</f>
      </c>
      <c r="J6499" s="78">
        <f>IF(OR($E6499="",$H6499=""),"",$H6499*$I6499)</f>
      </c>
      <c r="K6499" s="79" t="str">
        <v/>
      </c>
    </row>
    <row r="6500">
      <c r="A6500" s="81" t="str">
        <v/>
      </c>
      <c r="B6500" s="81" t="str">
        <v/>
      </c>
      <c r="C6500" s="83">
        <f>IF($E6500="","",IFERROR(VLOOKUP(TRIM(E6500&amp;""),'Référentiel Articles'!$A$2:$F$634,2,FALSE),""))</f>
      </c>
      <c r="D6500" s="83">
        <f>IF($E6500="","",IFERROR(VLOOKUP(TRIM(E6500&amp;""),'Référentiel Articles'!$A$2:$F$634,3,FALSE),""))</f>
      </c>
      <c r="E6500" s="81" t="str">
        <v/>
      </c>
      <c r="F6500" s="83">
        <f>IF($E6500="","",IFERROR(VLOOKUP(TRIM(E6500&amp;""),'Référentiel Articles'!$A$2:$F$634,4,FALSE),""))</f>
      </c>
      <c r="G6500" s="84">
        <f>IF($E6500="","",IFERROR(VLOOKUP(TRIM(E6500&amp;""),'Référentiel Articles'!$A$2:$F$634,5,FALSE),""))</f>
      </c>
      <c r="H6500" s="85" t="str">
        <v/>
      </c>
      <c r="I6500" s="84">
        <f>IF($E6500="","",IFERROR(VLOOKUP(TRIM(E6500&amp;""),'Référentiel Articles'!$A$2:$F$634,6,FALSE),""))</f>
      </c>
      <c r="J6500" s="90">
        <f>IF(OR($E6500="",$H6500=""),"",$H6500*$I6500)</f>
      </c>
      <c r="K6500" s="87" t="str">
        <v/>
      </c>
    </row>
    <row r="6501">
      <c r="A6501" s="74" t="str">
        <v/>
      </c>
      <c r="B6501" s="74" t="str">
        <v/>
      </c>
      <c r="C6501" s="75">
        <f>IF($E6501="","",IFERROR(VLOOKUP(TRIM(E6501&amp;""),'Référentiel Articles'!$A$2:$F$634,2,FALSE),""))</f>
      </c>
      <c r="D6501" s="75">
        <f>IF($E6501="","",IFERROR(VLOOKUP(TRIM(E6501&amp;""),'Référentiel Articles'!$A$2:$F$634,3,FALSE),""))</f>
      </c>
      <c r="E6501" s="74" t="str">
        <v/>
      </c>
      <c r="F6501" s="75">
        <f>IF($E6501="","",IFERROR(VLOOKUP(TRIM(E6501&amp;""),'Référentiel Articles'!$A$2:$F$634,4,FALSE),""))</f>
      </c>
      <c r="G6501" s="76">
        <f>IF($E6501="","",IFERROR(VLOOKUP(TRIM(E6501&amp;""),'Référentiel Articles'!$A$2:$F$634,5,FALSE),""))</f>
      </c>
      <c r="H6501" s="77" t="str">
        <v/>
      </c>
      <c r="I6501" s="76">
        <f>IF($E6501="","",IFERROR(VLOOKUP(TRIM(E6501&amp;""),'Référentiel Articles'!$A$2:$F$634,6,FALSE),""))</f>
      </c>
      <c r="J6501" s="78">
        <f>IF(OR($E6501="",$H6501=""),"",$H6501*$I6501)</f>
      </c>
      <c r="K6501" s="79" t="str">
        <v/>
      </c>
    </row>
    <row r="6502">
      <c r="A6502" s="81" t="str">
        <v/>
      </c>
      <c r="B6502" s="81" t="str">
        <v/>
      </c>
      <c r="C6502" s="83">
        <f>IF($E6502="","",IFERROR(VLOOKUP(TRIM(E6502&amp;""),'Référentiel Articles'!$A$2:$F$634,2,FALSE),""))</f>
      </c>
      <c r="D6502" s="83">
        <f>IF($E6502="","",IFERROR(VLOOKUP(TRIM(E6502&amp;""),'Référentiel Articles'!$A$2:$F$634,3,FALSE),""))</f>
      </c>
      <c r="E6502" s="81" t="str">
        <v/>
      </c>
      <c r="F6502" s="83">
        <f>IF($E6502="","",IFERROR(VLOOKUP(TRIM(E6502&amp;""),'Référentiel Articles'!$A$2:$F$634,4,FALSE),""))</f>
      </c>
      <c r="G6502" s="84">
        <f>IF($E6502="","",IFERROR(VLOOKUP(TRIM(E6502&amp;""),'Référentiel Articles'!$A$2:$F$634,5,FALSE),""))</f>
      </c>
      <c r="H6502" s="85" t="str">
        <v/>
      </c>
      <c r="I6502" s="84">
        <f>IF($E6502="","",IFERROR(VLOOKUP(TRIM(E6502&amp;""),'Référentiel Articles'!$A$2:$F$634,6,FALSE),""))</f>
      </c>
      <c r="J6502" s="90">
        <f>IF(OR($E6502="",$H6502=""),"",$H6502*$I6502)</f>
      </c>
      <c r="K6502" s="87" t="str">
        <v/>
      </c>
    </row>
    <row r="6503">
      <c r="A6503" s="74" t="str">
        <v/>
      </c>
      <c r="B6503" s="74" t="str">
        <v/>
      </c>
      <c r="C6503" s="75">
        <f>IF($E6503="","",IFERROR(VLOOKUP(TRIM(E6503&amp;""),'Référentiel Articles'!$A$2:$F$634,2,FALSE),""))</f>
      </c>
      <c r="D6503" s="75">
        <f>IF($E6503="","",IFERROR(VLOOKUP(TRIM(E6503&amp;""),'Référentiel Articles'!$A$2:$F$634,3,FALSE),""))</f>
      </c>
      <c r="E6503" s="74" t="str">
        <v/>
      </c>
      <c r="F6503" s="75">
        <f>IF($E6503="","",IFERROR(VLOOKUP(TRIM(E6503&amp;""),'Référentiel Articles'!$A$2:$F$634,4,FALSE),""))</f>
      </c>
      <c r="G6503" s="76">
        <f>IF($E6503="","",IFERROR(VLOOKUP(TRIM(E6503&amp;""),'Référentiel Articles'!$A$2:$F$634,5,FALSE),""))</f>
      </c>
      <c r="H6503" s="77" t="str">
        <v/>
      </c>
      <c r="I6503" s="76">
        <f>IF($E6503="","",IFERROR(VLOOKUP(TRIM(E6503&amp;""),'Référentiel Articles'!$A$2:$F$634,6,FALSE),""))</f>
      </c>
      <c r="J6503" s="78">
        <f>IF(OR($E6503="",$H6503=""),"",$H6503*$I6503)</f>
      </c>
      <c r="K6503" s="79" t="str">
        <v/>
      </c>
    </row>
    <row r="6504">
      <c r="A6504" s="81" t="str">
        <v/>
      </c>
      <c r="B6504" s="81" t="str">
        <v/>
      </c>
      <c r="C6504" s="83">
        <f>IF($E6504="","",IFERROR(VLOOKUP(TRIM(E6504&amp;""),'Référentiel Articles'!$A$2:$F$634,2,FALSE),""))</f>
      </c>
      <c r="D6504" s="83">
        <f>IF($E6504="","",IFERROR(VLOOKUP(TRIM(E6504&amp;""),'Référentiel Articles'!$A$2:$F$634,3,FALSE),""))</f>
      </c>
      <c r="E6504" s="81" t="str">
        <v/>
      </c>
      <c r="F6504" s="83">
        <f>IF($E6504="","",IFERROR(VLOOKUP(TRIM(E6504&amp;""),'Référentiel Articles'!$A$2:$F$634,4,FALSE),""))</f>
      </c>
      <c r="G6504" s="84">
        <f>IF($E6504="","",IFERROR(VLOOKUP(TRIM(E6504&amp;""),'Référentiel Articles'!$A$2:$F$634,5,FALSE),""))</f>
      </c>
      <c r="H6504" s="85" t="str">
        <v/>
      </c>
      <c r="I6504" s="84">
        <f>IF($E6504="","",IFERROR(VLOOKUP(TRIM(E6504&amp;""),'Référentiel Articles'!$A$2:$F$634,6,FALSE),""))</f>
      </c>
      <c r="J6504" s="90">
        <f>IF(OR($E6504="",$H6504=""),"",$H6504*$I6504)</f>
      </c>
      <c r="K6504" s="87" t="str">
        <v/>
      </c>
    </row>
    <row r="6505">
      <c r="A6505" s="74" t="str">
        <v/>
      </c>
      <c r="B6505" s="74" t="str">
        <v/>
      </c>
      <c r="C6505" s="75">
        <f>IF($E6505="","",IFERROR(VLOOKUP(TRIM(E6505&amp;""),'Référentiel Articles'!$A$2:$F$634,2,FALSE),""))</f>
      </c>
      <c r="D6505" s="75">
        <f>IF($E6505="","",IFERROR(VLOOKUP(TRIM(E6505&amp;""),'Référentiel Articles'!$A$2:$F$634,3,FALSE),""))</f>
      </c>
      <c r="E6505" s="74" t="str">
        <v/>
      </c>
      <c r="F6505" s="75">
        <f>IF($E6505="","",IFERROR(VLOOKUP(TRIM(E6505&amp;""),'Référentiel Articles'!$A$2:$F$634,4,FALSE),""))</f>
      </c>
      <c r="G6505" s="76">
        <f>IF($E6505="","",IFERROR(VLOOKUP(TRIM(E6505&amp;""),'Référentiel Articles'!$A$2:$F$634,5,FALSE),""))</f>
      </c>
      <c r="H6505" s="77" t="str">
        <v/>
      </c>
      <c r="I6505" s="76">
        <f>IF($E6505="","",IFERROR(VLOOKUP(TRIM(E6505&amp;""),'Référentiel Articles'!$A$2:$F$634,6,FALSE),""))</f>
      </c>
      <c r="J6505" s="78">
        <f>IF(OR($E6505="",$H6505=""),"",$H6505*$I6505)</f>
      </c>
      <c r="K6505" s="79" t="str">
        <v/>
      </c>
    </row>
    <row r="6506">
      <c r="A6506" s="81" t="str">
        <v/>
      </c>
      <c r="B6506" s="81" t="str">
        <v/>
      </c>
      <c r="C6506" s="83">
        <f>IF($E6506="","",IFERROR(VLOOKUP(TRIM(E6506&amp;""),'Référentiel Articles'!$A$2:$F$634,2,FALSE),""))</f>
      </c>
      <c r="D6506" s="83">
        <f>IF($E6506="","",IFERROR(VLOOKUP(TRIM(E6506&amp;""),'Référentiel Articles'!$A$2:$F$634,3,FALSE),""))</f>
      </c>
      <c r="E6506" s="81" t="str">
        <v/>
      </c>
      <c r="F6506" s="83">
        <f>IF($E6506="","",IFERROR(VLOOKUP(TRIM(E6506&amp;""),'Référentiel Articles'!$A$2:$F$634,4,FALSE),""))</f>
      </c>
      <c r="G6506" s="84">
        <f>IF($E6506="","",IFERROR(VLOOKUP(TRIM(E6506&amp;""),'Référentiel Articles'!$A$2:$F$634,5,FALSE),""))</f>
      </c>
      <c r="H6506" s="85" t="str">
        <v/>
      </c>
      <c r="I6506" s="84">
        <f>IF($E6506="","",IFERROR(VLOOKUP(TRIM(E6506&amp;""),'Référentiel Articles'!$A$2:$F$634,6,FALSE),""))</f>
      </c>
      <c r="J6506" s="90">
        <f>IF(OR($E6506="",$H6506=""),"",$H6506*$I6506)</f>
      </c>
      <c r="K6506" s="87" t="str">
        <v/>
      </c>
    </row>
    <row r="6507">
      <c r="A6507" s="74" t="str">
        <v/>
      </c>
      <c r="B6507" s="74" t="str">
        <v/>
      </c>
      <c r="C6507" s="75">
        <f>IF($E6507="","",IFERROR(VLOOKUP(TRIM(E6507&amp;""),'Référentiel Articles'!$A$2:$F$634,2,FALSE),""))</f>
      </c>
      <c r="D6507" s="75">
        <f>IF($E6507="","",IFERROR(VLOOKUP(TRIM(E6507&amp;""),'Référentiel Articles'!$A$2:$F$634,3,FALSE),""))</f>
      </c>
      <c r="E6507" s="74" t="str">
        <v/>
      </c>
      <c r="F6507" s="75">
        <f>IF($E6507="","",IFERROR(VLOOKUP(TRIM(E6507&amp;""),'Référentiel Articles'!$A$2:$F$634,4,FALSE),""))</f>
      </c>
      <c r="G6507" s="76">
        <f>IF($E6507="","",IFERROR(VLOOKUP(TRIM(E6507&amp;""),'Référentiel Articles'!$A$2:$F$634,5,FALSE),""))</f>
      </c>
      <c r="H6507" s="77" t="str">
        <v/>
      </c>
      <c r="I6507" s="76">
        <f>IF($E6507="","",IFERROR(VLOOKUP(TRIM(E6507&amp;""),'Référentiel Articles'!$A$2:$F$634,6,FALSE),""))</f>
      </c>
      <c r="J6507" s="78">
        <f>IF(OR($E6507="",$H6507=""),"",$H6507*$I6507)</f>
      </c>
      <c r="K6507" s="79" t="str">
        <v/>
      </c>
    </row>
    <row r="6508">
      <c r="A6508" s="81" t="str">
        <v/>
      </c>
      <c r="B6508" s="81" t="str">
        <v/>
      </c>
      <c r="C6508" s="83">
        <f>IF($E6508="","",IFERROR(VLOOKUP(TRIM(E6508&amp;""),'Référentiel Articles'!$A$2:$F$634,2,FALSE),""))</f>
      </c>
      <c r="D6508" s="83">
        <f>IF($E6508="","",IFERROR(VLOOKUP(TRIM(E6508&amp;""),'Référentiel Articles'!$A$2:$F$634,3,FALSE),""))</f>
      </c>
      <c r="E6508" s="81" t="str">
        <v/>
      </c>
      <c r="F6508" s="83">
        <f>IF($E6508="","",IFERROR(VLOOKUP(TRIM(E6508&amp;""),'Référentiel Articles'!$A$2:$F$634,4,FALSE),""))</f>
      </c>
      <c r="G6508" s="84">
        <f>IF($E6508="","",IFERROR(VLOOKUP(TRIM(E6508&amp;""),'Référentiel Articles'!$A$2:$F$634,5,FALSE),""))</f>
      </c>
      <c r="H6508" s="85" t="str">
        <v/>
      </c>
      <c r="I6508" s="84">
        <f>IF($E6508="","",IFERROR(VLOOKUP(TRIM(E6508&amp;""),'Référentiel Articles'!$A$2:$F$634,6,FALSE),""))</f>
      </c>
      <c r="J6508" s="90">
        <f>IF(OR($E6508="",$H6508=""),"",$H6508*$I6508)</f>
      </c>
      <c r="K6508" s="87" t="str">
        <v/>
      </c>
    </row>
    <row r="6509">
      <c r="A6509" s="74" t="str">
        <v/>
      </c>
      <c r="B6509" s="74" t="str">
        <v/>
      </c>
      <c r="C6509" s="75">
        <f>IF($E6509="","",IFERROR(VLOOKUP(TRIM(E6509&amp;""),'Référentiel Articles'!$A$2:$F$634,2,FALSE),""))</f>
      </c>
      <c r="D6509" s="75">
        <f>IF($E6509="","",IFERROR(VLOOKUP(TRIM(E6509&amp;""),'Référentiel Articles'!$A$2:$F$634,3,FALSE),""))</f>
      </c>
      <c r="E6509" s="74" t="str">
        <v/>
      </c>
      <c r="F6509" s="75">
        <f>IF($E6509="","",IFERROR(VLOOKUP(TRIM(E6509&amp;""),'Référentiel Articles'!$A$2:$F$634,4,FALSE),""))</f>
      </c>
      <c r="G6509" s="76">
        <f>IF($E6509="","",IFERROR(VLOOKUP(TRIM(E6509&amp;""),'Référentiel Articles'!$A$2:$F$634,5,FALSE),""))</f>
      </c>
      <c r="H6509" s="77" t="str">
        <v/>
      </c>
      <c r="I6509" s="76">
        <f>IF($E6509="","",IFERROR(VLOOKUP(TRIM(E6509&amp;""),'Référentiel Articles'!$A$2:$F$634,6,FALSE),""))</f>
      </c>
      <c r="J6509" s="78">
        <f>IF(OR($E6509="",$H6509=""),"",$H6509*$I6509)</f>
      </c>
      <c r="K6509" s="79" t="str">
        <v/>
      </c>
    </row>
    <row r="6510">
      <c r="A6510" s="81" t="str">
        <v/>
      </c>
      <c r="B6510" s="81" t="str">
        <v/>
      </c>
      <c r="C6510" s="83">
        <f>IF($E6510="","",IFERROR(VLOOKUP(TRIM(E6510&amp;""),'Référentiel Articles'!$A$2:$F$634,2,FALSE),""))</f>
      </c>
      <c r="D6510" s="83">
        <f>IF($E6510="","",IFERROR(VLOOKUP(TRIM(E6510&amp;""),'Référentiel Articles'!$A$2:$F$634,3,FALSE),""))</f>
      </c>
      <c r="E6510" s="81" t="str">
        <v/>
      </c>
      <c r="F6510" s="83">
        <f>IF($E6510="","",IFERROR(VLOOKUP(TRIM(E6510&amp;""),'Référentiel Articles'!$A$2:$F$634,4,FALSE),""))</f>
      </c>
      <c r="G6510" s="84">
        <f>IF($E6510="","",IFERROR(VLOOKUP(TRIM(E6510&amp;""),'Référentiel Articles'!$A$2:$F$634,5,FALSE),""))</f>
      </c>
      <c r="H6510" s="85" t="str">
        <v/>
      </c>
      <c r="I6510" s="84">
        <f>IF($E6510="","",IFERROR(VLOOKUP(TRIM(E6510&amp;""),'Référentiel Articles'!$A$2:$F$634,6,FALSE),""))</f>
      </c>
      <c r="J6510" s="90">
        <f>IF(OR($E6510="",$H6510=""),"",$H6510*$I6510)</f>
      </c>
      <c r="K6510" s="87" t="str">
        <v/>
      </c>
    </row>
    <row r="6511">
      <c r="A6511" s="74" t="str">
        <v/>
      </c>
      <c r="B6511" s="74" t="str">
        <v/>
      </c>
      <c r="C6511" s="75">
        <f>IF($E6511="","",IFERROR(VLOOKUP(TRIM(E6511&amp;""),'Référentiel Articles'!$A$2:$F$634,2,FALSE),""))</f>
      </c>
      <c r="D6511" s="75">
        <f>IF($E6511="","",IFERROR(VLOOKUP(TRIM(E6511&amp;""),'Référentiel Articles'!$A$2:$F$634,3,FALSE),""))</f>
      </c>
      <c r="E6511" s="74" t="str">
        <v/>
      </c>
      <c r="F6511" s="75">
        <f>IF($E6511="","",IFERROR(VLOOKUP(TRIM(E6511&amp;""),'Référentiel Articles'!$A$2:$F$634,4,FALSE),""))</f>
      </c>
      <c r="G6511" s="76">
        <f>IF($E6511="","",IFERROR(VLOOKUP(TRIM(E6511&amp;""),'Référentiel Articles'!$A$2:$F$634,5,FALSE),""))</f>
      </c>
      <c r="H6511" s="77" t="str">
        <v/>
      </c>
      <c r="I6511" s="76">
        <f>IF($E6511="","",IFERROR(VLOOKUP(TRIM(E6511&amp;""),'Référentiel Articles'!$A$2:$F$634,6,FALSE),""))</f>
      </c>
      <c r="J6511" s="78">
        <f>IF(OR($E6511="",$H6511=""),"",$H6511*$I6511)</f>
      </c>
      <c r="K6511" s="79" t="str">
        <v/>
      </c>
    </row>
    <row r="6512">
      <c r="A6512" s="81" t="str">
        <v/>
      </c>
      <c r="B6512" s="81" t="str">
        <v/>
      </c>
      <c r="C6512" s="83">
        <f>IF($E6512="","",IFERROR(VLOOKUP(TRIM(E6512&amp;""),'Référentiel Articles'!$A$2:$F$634,2,FALSE),""))</f>
      </c>
      <c r="D6512" s="83">
        <f>IF($E6512="","",IFERROR(VLOOKUP(TRIM(E6512&amp;""),'Référentiel Articles'!$A$2:$F$634,3,FALSE),""))</f>
      </c>
      <c r="E6512" s="81" t="str">
        <v/>
      </c>
      <c r="F6512" s="83">
        <f>IF($E6512="","",IFERROR(VLOOKUP(TRIM(E6512&amp;""),'Référentiel Articles'!$A$2:$F$634,4,FALSE),""))</f>
      </c>
      <c r="G6512" s="84">
        <f>IF($E6512="","",IFERROR(VLOOKUP(TRIM(E6512&amp;""),'Référentiel Articles'!$A$2:$F$634,5,FALSE),""))</f>
      </c>
      <c r="H6512" s="85" t="str">
        <v/>
      </c>
      <c r="I6512" s="84">
        <f>IF($E6512="","",IFERROR(VLOOKUP(TRIM(E6512&amp;""),'Référentiel Articles'!$A$2:$F$634,6,FALSE),""))</f>
      </c>
      <c r="J6512" s="90">
        <f>IF(OR($E6512="",$H6512=""),"",$H6512*$I6512)</f>
      </c>
      <c r="K6512" s="87" t="str">
        <v/>
      </c>
    </row>
    <row r="6513">
      <c r="A6513" s="74" t="str">
        <v/>
      </c>
      <c r="B6513" s="74" t="str">
        <v/>
      </c>
      <c r="C6513" s="75">
        <f>IF($E6513="","",IFERROR(VLOOKUP(TRIM(E6513&amp;""),'Référentiel Articles'!$A$2:$F$634,2,FALSE),""))</f>
      </c>
      <c r="D6513" s="75">
        <f>IF($E6513="","",IFERROR(VLOOKUP(TRIM(E6513&amp;""),'Référentiel Articles'!$A$2:$F$634,3,FALSE),""))</f>
      </c>
      <c r="E6513" s="74" t="str">
        <v/>
      </c>
      <c r="F6513" s="75">
        <f>IF($E6513="","",IFERROR(VLOOKUP(TRIM(E6513&amp;""),'Référentiel Articles'!$A$2:$F$634,4,FALSE),""))</f>
      </c>
      <c r="G6513" s="76">
        <f>IF($E6513="","",IFERROR(VLOOKUP(TRIM(E6513&amp;""),'Référentiel Articles'!$A$2:$F$634,5,FALSE),""))</f>
      </c>
      <c r="H6513" s="77" t="str">
        <v/>
      </c>
      <c r="I6513" s="76">
        <f>IF($E6513="","",IFERROR(VLOOKUP(TRIM(E6513&amp;""),'Référentiel Articles'!$A$2:$F$634,6,FALSE),""))</f>
      </c>
      <c r="J6513" s="78">
        <f>IF(OR($E6513="",$H6513=""),"",$H6513*$I6513)</f>
      </c>
      <c r="K6513" s="79" t="str">
        <v/>
      </c>
    </row>
    <row r="6514">
      <c r="A6514" s="81" t="str">
        <v/>
      </c>
      <c r="B6514" s="81" t="str">
        <v/>
      </c>
      <c r="C6514" s="83">
        <f>IF($E6514="","",IFERROR(VLOOKUP(TRIM(E6514&amp;""),'Référentiel Articles'!$A$2:$F$634,2,FALSE),""))</f>
      </c>
      <c r="D6514" s="83">
        <f>IF($E6514="","",IFERROR(VLOOKUP(TRIM(E6514&amp;""),'Référentiel Articles'!$A$2:$F$634,3,FALSE),""))</f>
      </c>
      <c r="E6514" s="81" t="str">
        <v/>
      </c>
      <c r="F6514" s="83">
        <f>IF($E6514="","",IFERROR(VLOOKUP(TRIM(E6514&amp;""),'Référentiel Articles'!$A$2:$F$634,4,FALSE),""))</f>
      </c>
      <c r="G6514" s="84">
        <f>IF($E6514="","",IFERROR(VLOOKUP(TRIM(E6514&amp;""),'Référentiel Articles'!$A$2:$F$634,5,FALSE),""))</f>
      </c>
      <c r="H6514" s="85" t="str">
        <v/>
      </c>
      <c r="I6514" s="84">
        <f>IF($E6514="","",IFERROR(VLOOKUP(TRIM(E6514&amp;""),'Référentiel Articles'!$A$2:$F$634,6,FALSE),""))</f>
      </c>
      <c r="J6514" s="90">
        <f>IF(OR($E6514="",$H6514=""),"",$H6514*$I6514)</f>
      </c>
      <c r="K6514" s="87" t="str">
        <v/>
      </c>
    </row>
    <row r="6515">
      <c r="A6515" s="74" t="str">
        <v/>
      </c>
      <c r="B6515" s="74" t="str">
        <v/>
      </c>
      <c r="C6515" s="75">
        <f>IF($E6515="","",IFERROR(VLOOKUP(TRIM(E6515&amp;""),'Référentiel Articles'!$A$2:$F$634,2,FALSE),""))</f>
      </c>
      <c r="D6515" s="75">
        <f>IF($E6515="","",IFERROR(VLOOKUP(TRIM(E6515&amp;""),'Référentiel Articles'!$A$2:$F$634,3,FALSE),""))</f>
      </c>
      <c r="E6515" s="74" t="str">
        <v/>
      </c>
      <c r="F6515" s="75">
        <f>IF($E6515="","",IFERROR(VLOOKUP(TRIM(E6515&amp;""),'Référentiel Articles'!$A$2:$F$634,4,FALSE),""))</f>
      </c>
      <c r="G6515" s="76">
        <f>IF($E6515="","",IFERROR(VLOOKUP(TRIM(E6515&amp;""),'Référentiel Articles'!$A$2:$F$634,5,FALSE),""))</f>
      </c>
      <c r="H6515" s="77" t="str">
        <v/>
      </c>
      <c r="I6515" s="76">
        <f>IF($E6515="","",IFERROR(VLOOKUP(TRIM(E6515&amp;""),'Référentiel Articles'!$A$2:$F$634,6,FALSE),""))</f>
      </c>
      <c r="J6515" s="78">
        <f>IF(OR($E6515="",$H6515=""),"",$H6515*$I6515)</f>
      </c>
      <c r="K6515" s="79" t="str">
        <v/>
      </c>
    </row>
    <row r="6516">
      <c r="A6516" s="81" t="str">
        <v/>
      </c>
      <c r="B6516" s="81" t="str">
        <v/>
      </c>
      <c r="C6516" s="83">
        <f>IF($E6516="","",IFERROR(VLOOKUP(TRIM(E6516&amp;""),'Référentiel Articles'!$A$2:$F$634,2,FALSE),""))</f>
      </c>
      <c r="D6516" s="83">
        <f>IF($E6516="","",IFERROR(VLOOKUP(TRIM(E6516&amp;""),'Référentiel Articles'!$A$2:$F$634,3,FALSE),""))</f>
      </c>
      <c r="E6516" s="81" t="str">
        <v/>
      </c>
      <c r="F6516" s="83">
        <f>IF($E6516="","",IFERROR(VLOOKUP(TRIM(E6516&amp;""),'Référentiel Articles'!$A$2:$F$634,4,FALSE),""))</f>
      </c>
      <c r="G6516" s="84">
        <f>IF($E6516="","",IFERROR(VLOOKUP(TRIM(E6516&amp;""),'Référentiel Articles'!$A$2:$F$634,5,FALSE),""))</f>
      </c>
      <c r="H6516" s="85" t="str">
        <v/>
      </c>
      <c r="I6516" s="84">
        <f>IF($E6516="","",IFERROR(VLOOKUP(TRIM(E6516&amp;""),'Référentiel Articles'!$A$2:$F$634,6,FALSE),""))</f>
      </c>
      <c r="J6516" s="90">
        <f>IF(OR($E6516="",$H6516=""),"",$H6516*$I6516)</f>
      </c>
      <c r="K6516" s="87" t="str">
        <v/>
      </c>
    </row>
    <row r="6517">
      <c r="A6517" s="74" t="str">
        <v/>
      </c>
      <c r="B6517" s="74" t="str">
        <v/>
      </c>
      <c r="C6517" s="75">
        <f>IF($E6517="","",IFERROR(VLOOKUP(TRIM(E6517&amp;""),'Référentiel Articles'!$A$2:$F$634,2,FALSE),""))</f>
      </c>
      <c r="D6517" s="75">
        <f>IF($E6517="","",IFERROR(VLOOKUP(TRIM(E6517&amp;""),'Référentiel Articles'!$A$2:$F$634,3,FALSE),""))</f>
      </c>
      <c r="E6517" s="74" t="str">
        <v/>
      </c>
      <c r="F6517" s="75">
        <f>IF($E6517="","",IFERROR(VLOOKUP(TRIM(E6517&amp;""),'Référentiel Articles'!$A$2:$F$634,4,FALSE),""))</f>
      </c>
      <c r="G6517" s="76">
        <f>IF($E6517="","",IFERROR(VLOOKUP(TRIM(E6517&amp;""),'Référentiel Articles'!$A$2:$F$634,5,FALSE),""))</f>
      </c>
      <c r="H6517" s="77" t="str">
        <v/>
      </c>
      <c r="I6517" s="76">
        <f>IF($E6517="","",IFERROR(VLOOKUP(TRIM(E6517&amp;""),'Référentiel Articles'!$A$2:$F$634,6,FALSE),""))</f>
      </c>
      <c r="J6517" s="78">
        <f>IF(OR($E6517="",$H6517=""),"",$H6517*$I6517)</f>
      </c>
      <c r="K6517" s="79" t="str">
        <v/>
      </c>
    </row>
    <row r="6518">
      <c r="A6518" s="81" t="str">
        <v/>
      </c>
      <c r="B6518" s="81" t="str">
        <v/>
      </c>
      <c r="C6518" s="83">
        <f>IF($E6518="","",IFERROR(VLOOKUP(TRIM(E6518&amp;""),'Référentiel Articles'!$A$2:$F$634,2,FALSE),""))</f>
      </c>
      <c r="D6518" s="83">
        <f>IF($E6518="","",IFERROR(VLOOKUP(TRIM(E6518&amp;""),'Référentiel Articles'!$A$2:$F$634,3,FALSE),""))</f>
      </c>
      <c r="E6518" s="81" t="str">
        <v/>
      </c>
      <c r="F6518" s="83">
        <f>IF($E6518="","",IFERROR(VLOOKUP(TRIM(E6518&amp;""),'Référentiel Articles'!$A$2:$F$634,4,FALSE),""))</f>
      </c>
      <c r="G6518" s="84">
        <f>IF($E6518="","",IFERROR(VLOOKUP(TRIM(E6518&amp;""),'Référentiel Articles'!$A$2:$F$634,5,FALSE),""))</f>
      </c>
      <c r="H6518" s="85" t="str">
        <v/>
      </c>
      <c r="I6518" s="84">
        <f>IF($E6518="","",IFERROR(VLOOKUP(TRIM(E6518&amp;""),'Référentiel Articles'!$A$2:$F$634,6,FALSE),""))</f>
      </c>
      <c r="J6518" s="90">
        <f>IF(OR($E6518="",$H6518=""),"",$H6518*$I6518)</f>
      </c>
      <c r="K6518" s="87" t="str">
        <v/>
      </c>
    </row>
    <row r="6519">
      <c r="A6519" s="74" t="str">
        <v/>
      </c>
      <c r="B6519" s="74" t="str">
        <v/>
      </c>
      <c r="C6519" s="75">
        <f>IF($E6519="","",IFERROR(VLOOKUP(TRIM(E6519&amp;""),'Référentiel Articles'!$A$2:$F$634,2,FALSE),""))</f>
      </c>
      <c r="D6519" s="75">
        <f>IF($E6519="","",IFERROR(VLOOKUP(TRIM(E6519&amp;""),'Référentiel Articles'!$A$2:$F$634,3,FALSE),""))</f>
      </c>
      <c r="E6519" s="74" t="str">
        <v/>
      </c>
      <c r="F6519" s="75">
        <f>IF($E6519="","",IFERROR(VLOOKUP(TRIM(E6519&amp;""),'Référentiel Articles'!$A$2:$F$634,4,FALSE),""))</f>
      </c>
      <c r="G6519" s="76">
        <f>IF($E6519="","",IFERROR(VLOOKUP(TRIM(E6519&amp;""),'Référentiel Articles'!$A$2:$F$634,5,FALSE),""))</f>
      </c>
      <c r="H6519" s="77" t="str">
        <v/>
      </c>
      <c r="I6519" s="76">
        <f>IF($E6519="","",IFERROR(VLOOKUP(TRIM(E6519&amp;""),'Référentiel Articles'!$A$2:$F$634,6,FALSE),""))</f>
      </c>
      <c r="J6519" s="78">
        <f>IF(OR($E6519="",$H6519=""),"",$H6519*$I6519)</f>
      </c>
      <c r="K6519" s="79" t="str">
        <v/>
      </c>
    </row>
    <row r="6520">
      <c r="A6520" s="81" t="str">
        <v/>
      </c>
      <c r="B6520" s="81" t="str">
        <v/>
      </c>
      <c r="C6520" s="83">
        <f>IF($E6520="","",IFERROR(VLOOKUP(TRIM(E6520&amp;""),'Référentiel Articles'!$A$2:$F$634,2,FALSE),""))</f>
      </c>
      <c r="D6520" s="83">
        <f>IF($E6520="","",IFERROR(VLOOKUP(TRIM(E6520&amp;""),'Référentiel Articles'!$A$2:$F$634,3,FALSE),""))</f>
      </c>
      <c r="E6520" s="81" t="str">
        <v/>
      </c>
      <c r="F6520" s="83">
        <f>IF($E6520="","",IFERROR(VLOOKUP(TRIM(E6520&amp;""),'Référentiel Articles'!$A$2:$F$634,4,FALSE),""))</f>
      </c>
      <c r="G6520" s="84">
        <f>IF($E6520="","",IFERROR(VLOOKUP(TRIM(E6520&amp;""),'Référentiel Articles'!$A$2:$F$634,5,FALSE),""))</f>
      </c>
      <c r="H6520" s="85" t="str">
        <v/>
      </c>
      <c r="I6520" s="84">
        <f>IF($E6520="","",IFERROR(VLOOKUP(TRIM(E6520&amp;""),'Référentiel Articles'!$A$2:$F$634,6,FALSE),""))</f>
      </c>
      <c r="J6520" s="90">
        <f>IF(OR($E6520="",$H6520=""),"",$H6520*$I6520)</f>
      </c>
      <c r="K6520" s="87" t="str">
        <v/>
      </c>
    </row>
    <row r="6521">
      <c r="A6521" s="74" t="str">
        <v/>
      </c>
      <c r="B6521" s="74" t="str">
        <v/>
      </c>
      <c r="C6521" s="75">
        <f>IF($E6521="","",IFERROR(VLOOKUP(TRIM(E6521&amp;""),'Référentiel Articles'!$A$2:$F$634,2,FALSE),""))</f>
      </c>
      <c r="D6521" s="75">
        <f>IF($E6521="","",IFERROR(VLOOKUP(TRIM(E6521&amp;""),'Référentiel Articles'!$A$2:$F$634,3,FALSE),""))</f>
      </c>
      <c r="E6521" s="74" t="str">
        <v/>
      </c>
      <c r="F6521" s="75">
        <f>IF($E6521="","",IFERROR(VLOOKUP(TRIM(E6521&amp;""),'Référentiel Articles'!$A$2:$F$634,4,FALSE),""))</f>
      </c>
      <c r="G6521" s="76">
        <f>IF($E6521="","",IFERROR(VLOOKUP(TRIM(E6521&amp;""),'Référentiel Articles'!$A$2:$F$634,5,FALSE),""))</f>
      </c>
      <c r="H6521" s="77" t="str">
        <v/>
      </c>
      <c r="I6521" s="76">
        <f>IF($E6521="","",IFERROR(VLOOKUP(TRIM(E6521&amp;""),'Référentiel Articles'!$A$2:$F$634,6,FALSE),""))</f>
      </c>
      <c r="J6521" s="78">
        <f>IF(OR($E6521="",$H6521=""),"",$H6521*$I6521)</f>
      </c>
      <c r="K6521" s="79" t="str">
        <v/>
      </c>
    </row>
    <row r="6522">
      <c r="A6522" s="81" t="str">
        <v/>
      </c>
      <c r="B6522" s="81" t="str">
        <v/>
      </c>
      <c r="C6522" s="83">
        <f>IF($E6522="","",IFERROR(VLOOKUP(TRIM(E6522&amp;""),'Référentiel Articles'!$A$2:$F$634,2,FALSE),""))</f>
      </c>
      <c r="D6522" s="83">
        <f>IF($E6522="","",IFERROR(VLOOKUP(TRIM(E6522&amp;""),'Référentiel Articles'!$A$2:$F$634,3,FALSE),""))</f>
      </c>
      <c r="E6522" s="81" t="str">
        <v/>
      </c>
      <c r="F6522" s="83">
        <f>IF($E6522="","",IFERROR(VLOOKUP(TRIM(E6522&amp;""),'Référentiel Articles'!$A$2:$F$634,4,FALSE),""))</f>
      </c>
      <c r="G6522" s="84">
        <f>IF($E6522="","",IFERROR(VLOOKUP(TRIM(E6522&amp;""),'Référentiel Articles'!$A$2:$F$634,5,FALSE),""))</f>
      </c>
      <c r="H6522" s="85" t="str">
        <v/>
      </c>
      <c r="I6522" s="84">
        <f>IF($E6522="","",IFERROR(VLOOKUP(TRIM(E6522&amp;""),'Référentiel Articles'!$A$2:$F$634,6,FALSE),""))</f>
      </c>
      <c r="J6522" s="90">
        <f>IF(OR($E6522="",$H6522=""),"",$H6522*$I6522)</f>
      </c>
      <c r="K6522" s="87" t="str">
        <v/>
      </c>
    </row>
    <row r="6523">
      <c r="A6523" s="74" t="str">
        <v/>
      </c>
      <c r="B6523" s="74" t="str">
        <v/>
      </c>
      <c r="C6523" s="75">
        <f>IF($E6523="","",IFERROR(VLOOKUP(TRIM(E6523&amp;""),'Référentiel Articles'!$A$2:$F$634,2,FALSE),""))</f>
      </c>
      <c r="D6523" s="75">
        <f>IF($E6523="","",IFERROR(VLOOKUP(TRIM(E6523&amp;""),'Référentiel Articles'!$A$2:$F$634,3,FALSE),""))</f>
      </c>
      <c r="E6523" s="74" t="str">
        <v/>
      </c>
      <c r="F6523" s="75">
        <f>IF($E6523="","",IFERROR(VLOOKUP(TRIM(E6523&amp;""),'Référentiel Articles'!$A$2:$F$634,4,FALSE),""))</f>
      </c>
      <c r="G6523" s="76">
        <f>IF($E6523="","",IFERROR(VLOOKUP(TRIM(E6523&amp;""),'Référentiel Articles'!$A$2:$F$634,5,FALSE),""))</f>
      </c>
      <c r="H6523" s="77" t="str">
        <v/>
      </c>
      <c r="I6523" s="76">
        <f>IF($E6523="","",IFERROR(VLOOKUP(TRIM(E6523&amp;""),'Référentiel Articles'!$A$2:$F$634,6,FALSE),""))</f>
      </c>
      <c r="J6523" s="78">
        <f>IF(OR($E6523="",$H6523=""),"",$H6523*$I6523)</f>
      </c>
      <c r="K6523" s="79" t="str">
        <v/>
      </c>
    </row>
    <row r="6524">
      <c r="A6524" s="81" t="str">
        <v/>
      </c>
      <c r="B6524" s="81" t="str">
        <v/>
      </c>
      <c r="C6524" s="83">
        <f>IF($E6524="","",IFERROR(VLOOKUP(TRIM(E6524&amp;""),'Référentiel Articles'!$A$2:$F$634,2,FALSE),""))</f>
      </c>
      <c r="D6524" s="83">
        <f>IF($E6524="","",IFERROR(VLOOKUP(TRIM(E6524&amp;""),'Référentiel Articles'!$A$2:$F$634,3,FALSE),""))</f>
      </c>
      <c r="E6524" s="81" t="str">
        <v/>
      </c>
      <c r="F6524" s="83">
        <f>IF($E6524="","",IFERROR(VLOOKUP(TRIM(E6524&amp;""),'Référentiel Articles'!$A$2:$F$634,4,FALSE),""))</f>
      </c>
      <c r="G6524" s="84">
        <f>IF($E6524="","",IFERROR(VLOOKUP(TRIM(E6524&amp;""),'Référentiel Articles'!$A$2:$F$634,5,FALSE),""))</f>
      </c>
      <c r="H6524" s="85" t="str">
        <v/>
      </c>
      <c r="I6524" s="84">
        <f>IF($E6524="","",IFERROR(VLOOKUP(TRIM(E6524&amp;""),'Référentiel Articles'!$A$2:$F$634,6,FALSE),""))</f>
      </c>
      <c r="J6524" s="90">
        <f>IF(OR($E6524="",$H6524=""),"",$H6524*$I6524)</f>
      </c>
      <c r="K6524" s="87" t="str">
        <v/>
      </c>
    </row>
    <row r="6525">
      <c r="A6525" s="74" t="str">
        <v/>
      </c>
      <c r="B6525" s="74" t="str">
        <v/>
      </c>
      <c r="C6525" s="75">
        <f>IF($E6525="","",IFERROR(VLOOKUP(TRIM(E6525&amp;""),'Référentiel Articles'!$A$2:$F$634,2,FALSE),""))</f>
      </c>
      <c r="D6525" s="75">
        <f>IF($E6525="","",IFERROR(VLOOKUP(TRIM(E6525&amp;""),'Référentiel Articles'!$A$2:$F$634,3,FALSE),""))</f>
      </c>
      <c r="E6525" s="74" t="str">
        <v/>
      </c>
      <c r="F6525" s="75">
        <f>IF($E6525="","",IFERROR(VLOOKUP(TRIM(E6525&amp;""),'Référentiel Articles'!$A$2:$F$634,4,FALSE),""))</f>
      </c>
      <c r="G6525" s="76">
        <f>IF($E6525="","",IFERROR(VLOOKUP(TRIM(E6525&amp;""),'Référentiel Articles'!$A$2:$F$634,5,FALSE),""))</f>
      </c>
      <c r="H6525" s="77" t="str">
        <v/>
      </c>
      <c r="I6525" s="76">
        <f>IF($E6525="","",IFERROR(VLOOKUP(TRIM(E6525&amp;""),'Référentiel Articles'!$A$2:$F$634,6,FALSE),""))</f>
      </c>
      <c r="J6525" s="78">
        <f>IF(OR($E6525="",$H6525=""),"",$H6525*$I6525)</f>
      </c>
      <c r="K6525" s="79" t="str">
        <v/>
      </c>
    </row>
    <row r="6526">
      <c r="A6526" s="81" t="str">
        <v/>
      </c>
      <c r="B6526" s="81" t="str">
        <v/>
      </c>
      <c r="C6526" s="83">
        <f>IF($E6526="","",IFERROR(VLOOKUP(TRIM(E6526&amp;""),'Référentiel Articles'!$A$2:$F$634,2,FALSE),""))</f>
      </c>
      <c r="D6526" s="83">
        <f>IF($E6526="","",IFERROR(VLOOKUP(TRIM(E6526&amp;""),'Référentiel Articles'!$A$2:$F$634,3,FALSE),""))</f>
      </c>
      <c r="E6526" s="81" t="str">
        <v/>
      </c>
      <c r="F6526" s="83">
        <f>IF($E6526="","",IFERROR(VLOOKUP(TRIM(E6526&amp;""),'Référentiel Articles'!$A$2:$F$634,4,FALSE),""))</f>
      </c>
      <c r="G6526" s="84">
        <f>IF($E6526="","",IFERROR(VLOOKUP(TRIM(E6526&amp;""),'Référentiel Articles'!$A$2:$F$634,5,FALSE),""))</f>
      </c>
      <c r="H6526" s="85" t="str">
        <v/>
      </c>
      <c r="I6526" s="84">
        <f>IF($E6526="","",IFERROR(VLOOKUP(TRIM(E6526&amp;""),'Référentiel Articles'!$A$2:$F$634,6,FALSE),""))</f>
      </c>
      <c r="J6526" s="90">
        <f>IF(OR($E6526="",$H6526=""),"",$H6526*$I6526)</f>
      </c>
      <c r="K6526" s="87" t="str">
        <v/>
      </c>
    </row>
    <row r="6527">
      <c r="A6527" s="74" t="str">
        <v/>
      </c>
      <c r="B6527" s="74" t="str">
        <v/>
      </c>
      <c r="C6527" s="75">
        <f>IF($E6527="","",IFERROR(VLOOKUP(TRIM(E6527&amp;""),'Référentiel Articles'!$A$2:$F$634,2,FALSE),""))</f>
      </c>
      <c r="D6527" s="75">
        <f>IF($E6527="","",IFERROR(VLOOKUP(TRIM(E6527&amp;""),'Référentiel Articles'!$A$2:$F$634,3,FALSE),""))</f>
      </c>
      <c r="E6527" s="74" t="str">
        <v/>
      </c>
      <c r="F6527" s="75">
        <f>IF($E6527="","",IFERROR(VLOOKUP(TRIM(E6527&amp;""),'Référentiel Articles'!$A$2:$F$634,4,FALSE),""))</f>
      </c>
      <c r="G6527" s="76">
        <f>IF($E6527="","",IFERROR(VLOOKUP(TRIM(E6527&amp;""),'Référentiel Articles'!$A$2:$F$634,5,FALSE),""))</f>
      </c>
      <c r="H6527" s="77" t="str">
        <v/>
      </c>
      <c r="I6527" s="76">
        <f>IF($E6527="","",IFERROR(VLOOKUP(TRIM(E6527&amp;""),'Référentiel Articles'!$A$2:$F$634,6,FALSE),""))</f>
      </c>
      <c r="J6527" s="78">
        <f>IF(OR($E6527="",$H6527=""),"",$H6527*$I6527)</f>
      </c>
      <c r="K6527" s="79" t="str">
        <v/>
      </c>
    </row>
    <row r="6528">
      <c r="A6528" s="81" t="str">
        <v/>
      </c>
      <c r="B6528" s="81" t="str">
        <v/>
      </c>
      <c r="C6528" s="83">
        <f>IF($E6528="","",IFERROR(VLOOKUP(TRIM(E6528&amp;""),'Référentiel Articles'!$A$2:$F$634,2,FALSE),""))</f>
      </c>
      <c r="D6528" s="83">
        <f>IF($E6528="","",IFERROR(VLOOKUP(TRIM(E6528&amp;""),'Référentiel Articles'!$A$2:$F$634,3,FALSE),""))</f>
      </c>
      <c r="E6528" s="81" t="str">
        <v/>
      </c>
      <c r="F6528" s="83">
        <f>IF($E6528="","",IFERROR(VLOOKUP(TRIM(E6528&amp;""),'Référentiel Articles'!$A$2:$F$634,4,FALSE),""))</f>
      </c>
      <c r="G6528" s="84">
        <f>IF($E6528="","",IFERROR(VLOOKUP(TRIM(E6528&amp;""),'Référentiel Articles'!$A$2:$F$634,5,FALSE),""))</f>
      </c>
      <c r="H6528" s="85" t="str">
        <v/>
      </c>
      <c r="I6528" s="84">
        <f>IF($E6528="","",IFERROR(VLOOKUP(TRIM(E6528&amp;""),'Référentiel Articles'!$A$2:$F$634,6,FALSE),""))</f>
      </c>
      <c r="J6528" s="90">
        <f>IF(OR($E6528="",$H6528=""),"",$H6528*$I6528)</f>
      </c>
      <c r="K6528" s="87" t="str">
        <v/>
      </c>
    </row>
    <row r="6529">
      <c r="A6529" s="74" t="str">
        <v/>
      </c>
      <c r="B6529" s="74" t="str">
        <v/>
      </c>
      <c r="C6529" s="75">
        <f>IF($E6529="","",IFERROR(VLOOKUP(TRIM(E6529&amp;""),'Référentiel Articles'!$A$2:$F$634,2,FALSE),""))</f>
      </c>
      <c r="D6529" s="75">
        <f>IF($E6529="","",IFERROR(VLOOKUP(TRIM(E6529&amp;""),'Référentiel Articles'!$A$2:$F$634,3,FALSE),""))</f>
      </c>
      <c r="E6529" s="74" t="str">
        <v/>
      </c>
      <c r="F6529" s="75">
        <f>IF($E6529="","",IFERROR(VLOOKUP(TRIM(E6529&amp;""),'Référentiel Articles'!$A$2:$F$634,4,FALSE),""))</f>
      </c>
      <c r="G6529" s="76">
        <f>IF($E6529="","",IFERROR(VLOOKUP(TRIM(E6529&amp;""),'Référentiel Articles'!$A$2:$F$634,5,FALSE),""))</f>
      </c>
      <c r="H6529" s="77" t="str">
        <v/>
      </c>
      <c r="I6529" s="76">
        <f>IF($E6529="","",IFERROR(VLOOKUP(TRIM(E6529&amp;""),'Référentiel Articles'!$A$2:$F$634,6,FALSE),""))</f>
      </c>
      <c r="J6529" s="78">
        <f>IF(OR($E6529="",$H6529=""),"",$H6529*$I6529)</f>
      </c>
      <c r="K6529" s="79" t="str">
        <v/>
      </c>
    </row>
    <row r="6530">
      <c r="A6530" s="81" t="str">
        <v/>
      </c>
      <c r="B6530" s="81" t="str">
        <v/>
      </c>
      <c r="C6530" s="83">
        <f>IF($E6530="","",IFERROR(VLOOKUP(TRIM(E6530&amp;""),'Référentiel Articles'!$A$2:$F$634,2,FALSE),""))</f>
      </c>
      <c r="D6530" s="83">
        <f>IF($E6530="","",IFERROR(VLOOKUP(TRIM(E6530&amp;""),'Référentiel Articles'!$A$2:$F$634,3,FALSE),""))</f>
      </c>
      <c r="E6530" s="81" t="str">
        <v/>
      </c>
      <c r="F6530" s="83">
        <f>IF($E6530="","",IFERROR(VLOOKUP(TRIM(E6530&amp;""),'Référentiel Articles'!$A$2:$F$634,4,FALSE),""))</f>
      </c>
      <c r="G6530" s="84">
        <f>IF($E6530="","",IFERROR(VLOOKUP(TRIM(E6530&amp;""),'Référentiel Articles'!$A$2:$F$634,5,FALSE),""))</f>
      </c>
      <c r="H6530" s="85" t="str">
        <v/>
      </c>
      <c r="I6530" s="84">
        <f>IF($E6530="","",IFERROR(VLOOKUP(TRIM(E6530&amp;""),'Référentiel Articles'!$A$2:$F$634,6,FALSE),""))</f>
      </c>
      <c r="J6530" s="90">
        <f>IF(OR($E6530="",$H6530=""),"",$H6530*$I6530)</f>
      </c>
      <c r="K6530" s="87" t="str">
        <v/>
      </c>
    </row>
    <row r="6531">
      <c r="A6531" s="74" t="str">
        <v/>
      </c>
      <c r="B6531" s="74" t="str">
        <v/>
      </c>
      <c r="C6531" s="75">
        <f>IF($E6531="","",IFERROR(VLOOKUP(TRIM(E6531&amp;""),'Référentiel Articles'!$A$2:$F$634,2,FALSE),""))</f>
      </c>
      <c r="D6531" s="75">
        <f>IF($E6531="","",IFERROR(VLOOKUP(TRIM(E6531&amp;""),'Référentiel Articles'!$A$2:$F$634,3,FALSE),""))</f>
      </c>
      <c r="E6531" s="74" t="str">
        <v/>
      </c>
      <c r="F6531" s="75">
        <f>IF($E6531="","",IFERROR(VLOOKUP(TRIM(E6531&amp;""),'Référentiel Articles'!$A$2:$F$634,4,FALSE),""))</f>
      </c>
      <c r="G6531" s="76">
        <f>IF($E6531="","",IFERROR(VLOOKUP(TRIM(E6531&amp;""),'Référentiel Articles'!$A$2:$F$634,5,FALSE),""))</f>
      </c>
      <c r="H6531" s="77" t="str">
        <v/>
      </c>
      <c r="I6531" s="76">
        <f>IF($E6531="","",IFERROR(VLOOKUP(TRIM(E6531&amp;""),'Référentiel Articles'!$A$2:$F$634,6,FALSE),""))</f>
      </c>
      <c r="J6531" s="78">
        <f>IF(OR($E6531="",$H6531=""),"",$H6531*$I6531)</f>
      </c>
      <c r="K6531" s="79" t="str">
        <v/>
      </c>
    </row>
    <row r="6532">
      <c r="A6532" s="81" t="str">
        <v/>
      </c>
      <c r="B6532" s="81" t="str">
        <v/>
      </c>
      <c r="C6532" s="83">
        <f>IF($E6532="","",IFERROR(VLOOKUP(TRIM(E6532&amp;""),'Référentiel Articles'!$A$2:$F$634,2,FALSE),""))</f>
      </c>
      <c r="D6532" s="83">
        <f>IF($E6532="","",IFERROR(VLOOKUP(TRIM(E6532&amp;""),'Référentiel Articles'!$A$2:$F$634,3,FALSE),""))</f>
      </c>
      <c r="E6532" s="81" t="str">
        <v/>
      </c>
      <c r="F6532" s="83">
        <f>IF($E6532="","",IFERROR(VLOOKUP(TRIM(E6532&amp;""),'Référentiel Articles'!$A$2:$F$634,4,FALSE),""))</f>
      </c>
      <c r="G6532" s="84">
        <f>IF($E6532="","",IFERROR(VLOOKUP(TRIM(E6532&amp;""),'Référentiel Articles'!$A$2:$F$634,5,FALSE),""))</f>
      </c>
      <c r="H6532" s="85" t="str">
        <v/>
      </c>
      <c r="I6532" s="84">
        <f>IF($E6532="","",IFERROR(VLOOKUP(TRIM(E6532&amp;""),'Référentiel Articles'!$A$2:$F$634,6,FALSE),""))</f>
      </c>
      <c r="J6532" s="90">
        <f>IF(OR($E6532="",$H6532=""),"",$H6532*$I6532)</f>
      </c>
      <c r="K6532" s="87" t="str">
        <v/>
      </c>
    </row>
    <row r="6533">
      <c r="A6533" s="74" t="str">
        <v/>
      </c>
      <c r="B6533" s="74" t="str">
        <v/>
      </c>
      <c r="C6533" s="75">
        <f>IF($E6533="","",IFERROR(VLOOKUP(TRIM(E6533&amp;""),'Référentiel Articles'!$A$2:$F$634,2,FALSE),""))</f>
      </c>
      <c r="D6533" s="75">
        <f>IF($E6533="","",IFERROR(VLOOKUP(TRIM(E6533&amp;""),'Référentiel Articles'!$A$2:$F$634,3,FALSE),""))</f>
      </c>
      <c r="E6533" s="74" t="str">
        <v/>
      </c>
      <c r="F6533" s="75">
        <f>IF($E6533="","",IFERROR(VLOOKUP(TRIM(E6533&amp;""),'Référentiel Articles'!$A$2:$F$634,4,FALSE),""))</f>
      </c>
      <c r="G6533" s="76">
        <f>IF($E6533="","",IFERROR(VLOOKUP(TRIM(E6533&amp;""),'Référentiel Articles'!$A$2:$F$634,5,FALSE),""))</f>
      </c>
      <c r="H6533" s="77" t="str">
        <v/>
      </c>
      <c r="I6533" s="76">
        <f>IF($E6533="","",IFERROR(VLOOKUP(TRIM(E6533&amp;""),'Référentiel Articles'!$A$2:$F$634,6,FALSE),""))</f>
      </c>
      <c r="J6533" s="78">
        <f>IF(OR($E6533="",$H6533=""),"",$H6533*$I6533)</f>
      </c>
      <c r="K6533" s="79" t="str">
        <v/>
      </c>
    </row>
    <row r="6534">
      <c r="A6534" s="81" t="str">
        <v/>
      </c>
      <c r="B6534" s="81" t="str">
        <v/>
      </c>
      <c r="C6534" s="83">
        <f>IF($E6534="","",IFERROR(VLOOKUP(TRIM(E6534&amp;""),'Référentiel Articles'!$A$2:$F$634,2,FALSE),""))</f>
      </c>
      <c r="D6534" s="83">
        <f>IF($E6534="","",IFERROR(VLOOKUP(TRIM(E6534&amp;""),'Référentiel Articles'!$A$2:$F$634,3,FALSE),""))</f>
      </c>
      <c r="E6534" s="81" t="str">
        <v/>
      </c>
      <c r="F6534" s="83">
        <f>IF($E6534="","",IFERROR(VLOOKUP(TRIM(E6534&amp;""),'Référentiel Articles'!$A$2:$F$634,4,FALSE),""))</f>
      </c>
      <c r="G6534" s="84">
        <f>IF($E6534="","",IFERROR(VLOOKUP(TRIM(E6534&amp;""),'Référentiel Articles'!$A$2:$F$634,5,FALSE),""))</f>
      </c>
      <c r="H6534" s="85" t="str">
        <v/>
      </c>
      <c r="I6534" s="84">
        <f>IF($E6534="","",IFERROR(VLOOKUP(TRIM(E6534&amp;""),'Référentiel Articles'!$A$2:$F$634,6,FALSE),""))</f>
      </c>
      <c r="J6534" s="90">
        <f>IF(OR($E6534="",$H6534=""),"",$H6534*$I6534)</f>
      </c>
      <c r="K6534" s="87" t="str">
        <v/>
      </c>
    </row>
    <row r="6535">
      <c r="A6535" s="74" t="str">
        <v/>
      </c>
      <c r="B6535" s="74" t="str">
        <v/>
      </c>
      <c r="C6535" s="75">
        <f>IF($E6535="","",IFERROR(VLOOKUP(TRIM(E6535&amp;""),'Référentiel Articles'!$A$2:$F$634,2,FALSE),""))</f>
      </c>
      <c r="D6535" s="75">
        <f>IF($E6535="","",IFERROR(VLOOKUP(TRIM(E6535&amp;""),'Référentiel Articles'!$A$2:$F$634,3,FALSE),""))</f>
      </c>
      <c r="E6535" s="74" t="str">
        <v/>
      </c>
      <c r="F6535" s="75">
        <f>IF($E6535="","",IFERROR(VLOOKUP(TRIM(E6535&amp;""),'Référentiel Articles'!$A$2:$F$634,4,FALSE),""))</f>
      </c>
      <c r="G6535" s="76">
        <f>IF($E6535="","",IFERROR(VLOOKUP(TRIM(E6535&amp;""),'Référentiel Articles'!$A$2:$F$634,5,FALSE),""))</f>
      </c>
      <c r="H6535" s="77" t="str">
        <v/>
      </c>
      <c r="I6535" s="76">
        <f>IF($E6535="","",IFERROR(VLOOKUP(TRIM(E6535&amp;""),'Référentiel Articles'!$A$2:$F$634,6,FALSE),""))</f>
      </c>
      <c r="J6535" s="78">
        <f>IF(OR($E6535="",$H6535=""),"",$H6535*$I6535)</f>
      </c>
      <c r="K6535" s="79" t="str">
        <v/>
      </c>
    </row>
    <row r="6536">
      <c r="A6536" s="81" t="str">
        <v/>
      </c>
      <c r="B6536" s="81" t="str">
        <v/>
      </c>
      <c r="C6536" s="83">
        <f>IF($E6536="","",IFERROR(VLOOKUP(TRIM(E6536&amp;""),'Référentiel Articles'!$A$2:$F$634,2,FALSE),""))</f>
      </c>
      <c r="D6536" s="83">
        <f>IF($E6536="","",IFERROR(VLOOKUP(TRIM(E6536&amp;""),'Référentiel Articles'!$A$2:$F$634,3,FALSE),""))</f>
      </c>
      <c r="E6536" s="81" t="str">
        <v/>
      </c>
      <c r="F6536" s="83">
        <f>IF($E6536="","",IFERROR(VLOOKUP(TRIM(E6536&amp;""),'Référentiel Articles'!$A$2:$F$634,4,FALSE),""))</f>
      </c>
      <c r="G6536" s="84">
        <f>IF($E6536="","",IFERROR(VLOOKUP(TRIM(E6536&amp;""),'Référentiel Articles'!$A$2:$F$634,5,FALSE),""))</f>
      </c>
      <c r="H6536" s="85" t="str">
        <v/>
      </c>
      <c r="I6536" s="84">
        <f>IF($E6536="","",IFERROR(VLOOKUP(TRIM(E6536&amp;""),'Référentiel Articles'!$A$2:$F$634,6,FALSE),""))</f>
      </c>
      <c r="J6536" s="90">
        <f>IF(OR($E6536="",$H6536=""),"",$H6536*$I6536)</f>
      </c>
      <c r="K6536" s="87" t="str">
        <v/>
      </c>
    </row>
    <row r="6537">
      <c r="A6537" s="74" t="str">
        <v/>
      </c>
      <c r="B6537" s="74" t="str">
        <v/>
      </c>
      <c r="C6537" s="75">
        <f>IF($E6537="","",IFERROR(VLOOKUP(TRIM(E6537&amp;""),'Référentiel Articles'!$A$2:$F$634,2,FALSE),""))</f>
      </c>
      <c r="D6537" s="75">
        <f>IF($E6537="","",IFERROR(VLOOKUP(TRIM(E6537&amp;""),'Référentiel Articles'!$A$2:$F$634,3,FALSE),""))</f>
      </c>
      <c r="E6537" s="74" t="str">
        <v/>
      </c>
      <c r="F6537" s="75">
        <f>IF($E6537="","",IFERROR(VLOOKUP(TRIM(E6537&amp;""),'Référentiel Articles'!$A$2:$F$634,4,FALSE),""))</f>
      </c>
      <c r="G6537" s="76">
        <f>IF($E6537="","",IFERROR(VLOOKUP(TRIM(E6537&amp;""),'Référentiel Articles'!$A$2:$F$634,5,FALSE),""))</f>
      </c>
      <c r="H6537" s="77" t="str">
        <v/>
      </c>
      <c r="I6537" s="76">
        <f>IF($E6537="","",IFERROR(VLOOKUP(TRIM(E6537&amp;""),'Référentiel Articles'!$A$2:$F$634,6,FALSE),""))</f>
      </c>
      <c r="J6537" s="78">
        <f>IF(OR($E6537="",$H6537=""),"",$H6537*$I6537)</f>
      </c>
      <c r="K6537" s="79" t="str">
        <v/>
      </c>
    </row>
    <row r="6538">
      <c r="A6538" s="81" t="str">
        <v/>
      </c>
      <c r="B6538" s="81" t="str">
        <v/>
      </c>
      <c r="C6538" s="83">
        <f>IF($E6538="","",IFERROR(VLOOKUP(TRIM(E6538&amp;""),'Référentiel Articles'!$A$2:$F$634,2,FALSE),""))</f>
      </c>
      <c r="D6538" s="83">
        <f>IF($E6538="","",IFERROR(VLOOKUP(TRIM(E6538&amp;""),'Référentiel Articles'!$A$2:$F$634,3,FALSE),""))</f>
      </c>
      <c r="E6538" s="81" t="str">
        <v/>
      </c>
      <c r="F6538" s="83">
        <f>IF($E6538="","",IFERROR(VLOOKUP(TRIM(E6538&amp;""),'Référentiel Articles'!$A$2:$F$634,4,FALSE),""))</f>
      </c>
      <c r="G6538" s="84">
        <f>IF($E6538="","",IFERROR(VLOOKUP(TRIM(E6538&amp;""),'Référentiel Articles'!$A$2:$F$634,5,FALSE),""))</f>
      </c>
      <c r="H6538" s="85" t="str">
        <v/>
      </c>
      <c r="I6538" s="84">
        <f>IF($E6538="","",IFERROR(VLOOKUP(TRIM(E6538&amp;""),'Référentiel Articles'!$A$2:$F$634,6,FALSE),""))</f>
      </c>
      <c r="J6538" s="90">
        <f>IF(OR($E6538="",$H6538=""),"",$H6538*$I6538)</f>
      </c>
      <c r="K6538" s="87" t="str">
        <v/>
      </c>
    </row>
    <row r="6539">
      <c r="A6539" s="74" t="str">
        <v/>
      </c>
      <c r="B6539" s="74" t="str">
        <v/>
      </c>
      <c r="C6539" s="75">
        <f>IF($E6539="","",IFERROR(VLOOKUP(TRIM(E6539&amp;""),'Référentiel Articles'!$A$2:$F$634,2,FALSE),""))</f>
      </c>
      <c r="D6539" s="75">
        <f>IF($E6539="","",IFERROR(VLOOKUP(TRIM(E6539&amp;""),'Référentiel Articles'!$A$2:$F$634,3,FALSE),""))</f>
      </c>
      <c r="E6539" s="74" t="str">
        <v/>
      </c>
      <c r="F6539" s="75">
        <f>IF($E6539="","",IFERROR(VLOOKUP(TRIM(E6539&amp;""),'Référentiel Articles'!$A$2:$F$634,4,FALSE),""))</f>
      </c>
      <c r="G6539" s="76">
        <f>IF($E6539="","",IFERROR(VLOOKUP(TRIM(E6539&amp;""),'Référentiel Articles'!$A$2:$F$634,5,FALSE),""))</f>
      </c>
      <c r="H6539" s="77" t="str">
        <v/>
      </c>
      <c r="I6539" s="76">
        <f>IF($E6539="","",IFERROR(VLOOKUP(TRIM(E6539&amp;""),'Référentiel Articles'!$A$2:$F$634,6,FALSE),""))</f>
      </c>
      <c r="J6539" s="78">
        <f>IF(OR($E6539="",$H6539=""),"",$H6539*$I6539)</f>
      </c>
      <c r="K6539" s="79" t="str">
        <v/>
      </c>
    </row>
    <row r="6540">
      <c r="A6540" s="81" t="str">
        <v/>
      </c>
      <c r="B6540" s="81" t="str">
        <v/>
      </c>
      <c r="C6540" s="83">
        <f>IF($E6540="","",IFERROR(VLOOKUP(TRIM(E6540&amp;""),'Référentiel Articles'!$A$2:$F$634,2,FALSE),""))</f>
      </c>
      <c r="D6540" s="83">
        <f>IF($E6540="","",IFERROR(VLOOKUP(TRIM(E6540&amp;""),'Référentiel Articles'!$A$2:$F$634,3,FALSE),""))</f>
      </c>
      <c r="E6540" s="81" t="str">
        <v/>
      </c>
      <c r="F6540" s="83">
        <f>IF($E6540="","",IFERROR(VLOOKUP(TRIM(E6540&amp;""),'Référentiel Articles'!$A$2:$F$634,4,FALSE),""))</f>
      </c>
      <c r="G6540" s="84">
        <f>IF($E6540="","",IFERROR(VLOOKUP(TRIM(E6540&amp;""),'Référentiel Articles'!$A$2:$F$634,5,FALSE),""))</f>
      </c>
      <c r="H6540" s="85" t="str">
        <v/>
      </c>
      <c r="I6540" s="84">
        <f>IF($E6540="","",IFERROR(VLOOKUP(TRIM(E6540&amp;""),'Référentiel Articles'!$A$2:$F$634,6,FALSE),""))</f>
      </c>
      <c r="J6540" s="90">
        <f>IF(OR($E6540="",$H6540=""),"",$H6540*$I6540)</f>
      </c>
      <c r="K6540" s="87" t="str">
        <v/>
      </c>
    </row>
    <row r="6541">
      <c r="A6541" s="74" t="str">
        <v/>
      </c>
      <c r="B6541" s="74" t="str">
        <v/>
      </c>
      <c r="C6541" s="75">
        <f>IF($E6541="","",IFERROR(VLOOKUP(TRIM(E6541&amp;""),'Référentiel Articles'!$A$2:$F$634,2,FALSE),""))</f>
      </c>
      <c r="D6541" s="75">
        <f>IF($E6541="","",IFERROR(VLOOKUP(TRIM(E6541&amp;""),'Référentiel Articles'!$A$2:$F$634,3,FALSE),""))</f>
      </c>
      <c r="E6541" s="74" t="str">
        <v/>
      </c>
      <c r="F6541" s="75">
        <f>IF($E6541="","",IFERROR(VLOOKUP(TRIM(E6541&amp;""),'Référentiel Articles'!$A$2:$F$634,4,FALSE),""))</f>
      </c>
      <c r="G6541" s="76">
        <f>IF($E6541="","",IFERROR(VLOOKUP(TRIM(E6541&amp;""),'Référentiel Articles'!$A$2:$F$634,5,FALSE),""))</f>
      </c>
      <c r="H6541" s="77" t="str">
        <v/>
      </c>
      <c r="I6541" s="76">
        <f>IF($E6541="","",IFERROR(VLOOKUP(TRIM(E6541&amp;""),'Référentiel Articles'!$A$2:$F$634,6,FALSE),""))</f>
      </c>
      <c r="J6541" s="78">
        <f>IF(OR($E6541="",$H6541=""),"",$H6541*$I6541)</f>
      </c>
      <c r="K6541" s="79" t="str">
        <v/>
      </c>
    </row>
    <row r="6542">
      <c r="A6542" s="81" t="str">
        <v/>
      </c>
      <c r="B6542" s="81" t="str">
        <v/>
      </c>
      <c r="C6542" s="83">
        <f>IF($E6542="","",IFERROR(VLOOKUP(TRIM(E6542&amp;""),'Référentiel Articles'!$A$2:$F$634,2,FALSE),""))</f>
      </c>
      <c r="D6542" s="83">
        <f>IF($E6542="","",IFERROR(VLOOKUP(TRIM(E6542&amp;""),'Référentiel Articles'!$A$2:$F$634,3,FALSE),""))</f>
      </c>
      <c r="E6542" s="81" t="str">
        <v/>
      </c>
      <c r="F6542" s="83">
        <f>IF($E6542="","",IFERROR(VLOOKUP(TRIM(E6542&amp;""),'Référentiel Articles'!$A$2:$F$634,4,FALSE),""))</f>
      </c>
      <c r="G6542" s="84">
        <f>IF($E6542="","",IFERROR(VLOOKUP(TRIM(E6542&amp;""),'Référentiel Articles'!$A$2:$F$634,5,FALSE),""))</f>
      </c>
      <c r="H6542" s="85" t="str">
        <v/>
      </c>
      <c r="I6542" s="84">
        <f>IF($E6542="","",IFERROR(VLOOKUP(TRIM(E6542&amp;""),'Référentiel Articles'!$A$2:$F$634,6,FALSE),""))</f>
      </c>
      <c r="J6542" s="90">
        <f>IF(OR($E6542="",$H6542=""),"",$H6542*$I6542)</f>
      </c>
      <c r="K6542" s="87" t="str">
        <v/>
      </c>
    </row>
    <row r="6543">
      <c r="A6543" s="74" t="str">
        <v/>
      </c>
      <c r="B6543" s="74" t="str">
        <v/>
      </c>
      <c r="C6543" s="75">
        <f>IF($E6543="","",IFERROR(VLOOKUP(TRIM(E6543&amp;""),'Référentiel Articles'!$A$2:$F$634,2,FALSE),""))</f>
      </c>
      <c r="D6543" s="75">
        <f>IF($E6543="","",IFERROR(VLOOKUP(TRIM(E6543&amp;""),'Référentiel Articles'!$A$2:$F$634,3,FALSE),""))</f>
      </c>
      <c r="E6543" s="74" t="str">
        <v/>
      </c>
      <c r="F6543" s="75">
        <f>IF($E6543="","",IFERROR(VLOOKUP(TRIM(E6543&amp;""),'Référentiel Articles'!$A$2:$F$634,4,FALSE),""))</f>
      </c>
      <c r="G6543" s="76">
        <f>IF($E6543="","",IFERROR(VLOOKUP(TRIM(E6543&amp;""),'Référentiel Articles'!$A$2:$F$634,5,FALSE),""))</f>
      </c>
      <c r="H6543" s="77" t="str">
        <v/>
      </c>
      <c r="I6543" s="76">
        <f>IF($E6543="","",IFERROR(VLOOKUP(TRIM(E6543&amp;""),'Référentiel Articles'!$A$2:$F$634,6,FALSE),""))</f>
      </c>
      <c r="J6543" s="78">
        <f>IF(OR($E6543="",$H6543=""),"",$H6543*$I6543)</f>
      </c>
      <c r="K6543" s="79" t="str">
        <v/>
      </c>
    </row>
    <row r="6544">
      <c r="A6544" s="81" t="str">
        <v/>
      </c>
      <c r="B6544" s="81" t="str">
        <v/>
      </c>
      <c r="C6544" s="83">
        <f>IF($E6544="","",IFERROR(VLOOKUP(TRIM(E6544&amp;""),'Référentiel Articles'!$A$2:$F$634,2,FALSE),""))</f>
      </c>
      <c r="D6544" s="83">
        <f>IF($E6544="","",IFERROR(VLOOKUP(TRIM(E6544&amp;""),'Référentiel Articles'!$A$2:$F$634,3,FALSE),""))</f>
      </c>
      <c r="E6544" s="81" t="str">
        <v/>
      </c>
      <c r="F6544" s="83">
        <f>IF($E6544="","",IFERROR(VLOOKUP(TRIM(E6544&amp;""),'Référentiel Articles'!$A$2:$F$634,4,FALSE),""))</f>
      </c>
      <c r="G6544" s="84">
        <f>IF($E6544="","",IFERROR(VLOOKUP(TRIM(E6544&amp;""),'Référentiel Articles'!$A$2:$F$634,5,FALSE),""))</f>
      </c>
      <c r="H6544" s="85" t="str">
        <v/>
      </c>
      <c r="I6544" s="84">
        <f>IF($E6544="","",IFERROR(VLOOKUP(TRIM(E6544&amp;""),'Référentiel Articles'!$A$2:$F$634,6,FALSE),""))</f>
      </c>
      <c r="J6544" s="90">
        <f>IF(OR($E6544="",$H6544=""),"",$H6544*$I6544)</f>
      </c>
      <c r="K6544" s="87" t="str">
        <v/>
      </c>
    </row>
    <row r="6545">
      <c r="A6545" s="74" t="str">
        <v/>
      </c>
      <c r="B6545" s="74" t="str">
        <v/>
      </c>
      <c r="C6545" s="75">
        <f>IF($E6545="","",IFERROR(VLOOKUP(TRIM(E6545&amp;""),'Référentiel Articles'!$A$2:$F$634,2,FALSE),""))</f>
      </c>
      <c r="D6545" s="75">
        <f>IF($E6545="","",IFERROR(VLOOKUP(TRIM(E6545&amp;""),'Référentiel Articles'!$A$2:$F$634,3,FALSE),""))</f>
      </c>
      <c r="E6545" s="74" t="str">
        <v/>
      </c>
      <c r="F6545" s="75">
        <f>IF($E6545="","",IFERROR(VLOOKUP(TRIM(E6545&amp;""),'Référentiel Articles'!$A$2:$F$634,4,FALSE),""))</f>
      </c>
      <c r="G6545" s="76">
        <f>IF($E6545="","",IFERROR(VLOOKUP(TRIM(E6545&amp;""),'Référentiel Articles'!$A$2:$F$634,5,FALSE),""))</f>
      </c>
      <c r="H6545" s="77" t="str">
        <v/>
      </c>
      <c r="I6545" s="76">
        <f>IF($E6545="","",IFERROR(VLOOKUP(TRIM(E6545&amp;""),'Référentiel Articles'!$A$2:$F$634,6,FALSE),""))</f>
      </c>
      <c r="J6545" s="78">
        <f>IF(OR($E6545="",$H6545=""),"",$H6545*$I6545)</f>
      </c>
      <c r="K6545" s="79" t="str">
        <v/>
      </c>
    </row>
    <row r="6546">
      <c r="A6546" s="81" t="str">
        <v/>
      </c>
      <c r="B6546" s="81" t="str">
        <v/>
      </c>
      <c r="C6546" s="83">
        <f>IF($E6546="","",IFERROR(VLOOKUP(TRIM(E6546&amp;""),'Référentiel Articles'!$A$2:$F$634,2,FALSE),""))</f>
      </c>
      <c r="D6546" s="83">
        <f>IF($E6546="","",IFERROR(VLOOKUP(TRIM(E6546&amp;""),'Référentiel Articles'!$A$2:$F$634,3,FALSE),""))</f>
      </c>
      <c r="E6546" s="81" t="str">
        <v/>
      </c>
      <c r="F6546" s="83">
        <f>IF($E6546="","",IFERROR(VLOOKUP(TRIM(E6546&amp;""),'Référentiel Articles'!$A$2:$F$634,4,FALSE),""))</f>
      </c>
      <c r="G6546" s="84">
        <f>IF($E6546="","",IFERROR(VLOOKUP(TRIM(E6546&amp;""),'Référentiel Articles'!$A$2:$F$634,5,FALSE),""))</f>
      </c>
      <c r="H6546" s="85" t="str">
        <v/>
      </c>
      <c r="I6546" s="84">
        <f>IF($E6546="","",IFERROR(VLOOKUP(TRIM(E6546&amp;""),'Référentiel Articles'!$A$2:$F$634,6,FALSE),""))</f>
      </c>
      <c r="J6546" s="90">
        <f>IF(OR($E6546="",$H6546=""),"",$H6546*$I6546)</f>
      </c>
      <c r="K6546" s="87" t="str">
        <v/>
      </c>
    </row>
    <row r="6547">
      <c r="A6547" s="74" t="str">
        <v/>
      </c>
      <c r="B6547" s="74" t="str">
        <v/>
      </c>
      <c r="C6547" s="75">
        <f>IF($E6547="","",IFERROR(VLOOKUP(TRIM(E6547&amp;""),'Référentiel Articles'!$A$2:$F$634,2,FALSE),""))</f>
      </c>
      <c r="D6547" s="75">
        <f>IF($E6547="","",IFERROR(VLOOKUP(TRIM(E6547&amp;""),'Référentiel Articles'!$A$2:$F$634,3,FALSE),""))</f>
      </c>
      <c r="E6547" s="74" t="str">
        <v/>
      </c>
      <c r="F6547" s="75">
        <f>IF($E6547="","",IFERROR(VLOOKUP(TRIM(E6547&amp;""),'Référentiel Articles'!$A$2:$F$634,4,FALSE),""))</f>
      </c>
      <c r="G6547" s="76">
        <f>IF($E6547="","",IFERROR(VLOOKUP(TRIM(E6547&amp;""),'Référentiel Articles'!$A$2:$F$634,5,FALSE),""))</f>
      </c>
      <c r="H6547" s="77" t="str">
        <v/>
      </c>
      <c r="I6547" s="76">
        <f>IF($E6547="","",IFERROR(VLOOKUP(TRIM(E6547&amp;""),'Référentiel Articles'!$A$2:$F$634,6,FALSE),""))</f>
      </c>
      <c r="J6547" s="78">
        <f>IF(OR($E6547="",$H6547=""),"",$H6547*$I6547)</f>
      </c>
      <c r="K6547" s="79" t="str">
        <v/>
      </c>
    </row>
    <row r="6548">
      <c r="A6548" s="81" t="str">
        <v/>
      </c>
      <c r="B6548" s="81" t="str">
        <v/>
      </c>
      <c r="C6548" s="83">
        <f>IF($E6548="","",IFERROR(VLOOKUP(TRIM(E6548&amp;""),'Référentiel Articles'!$A$2:$F$634,2,FALSE),""))</f>
      </c>
      <c r="D6548" s="83">
        <f>IF($E6548="","",IFERROR(VLOOKUP(TRIM(E6548&amp;""),'Référentiel Articles'!$A$2:$F$634,3,FALSE),""))</f>
      </c>
      <c r="E6548" s="81" t="str">
        <v/>
      </c>
      <c r="F6548" s="83">
        <f>IF($E6548="","",IFERROR(VLOOKUP(TRIM(E6548&amp;""),'Référentiel Articles'!$A$2:$F$634,4,FALSE),""))</f>
      </c>
      <c r="G6548" s="84">
        <f>IF($E6548="","",IFERROR(VLOOKUP(TRIM(E6548&amp;""),'Référentiel Articles'!$A$2:$F$634,5,FALSE),""))</f>
      </c>
      <c r="H6548" s="85" t="str">
        <v/>
      </c>
      <c r="I6548" s="84">
        <f>IF($E6548="","",IFERROR(VLOOKUP(TRIM(E6548&amp;""),'Référentiel Articles'!$A$2:$F$634,6,FALSE),""))</f>
      </c>
      <c r="J6548" s="90">
        <f>IF(OR($E6548="",$H6548=""),"",$H6548*$I6548)</f>
      </c>
      <c r="K6548" s="87" t="str">
        <v/>
      </c>
    </row>
    <row r="6549">
      <c r="A6549" s="74" t="str">
        <v/>
      </c>
      <c r="B6549" s="74" t="str">
        <v/>
      </c>
      <c r="C6549" s="75">
        <f>IF($E6549="","",IFERROR(VLOOKUP(TRIM(E6549&amp;""),'Référentiel Articles'!$A$2:$F$634,2,FALSE),""))</f>
      </c>
      <c r="D6549" s="75">
        <f>IF($E6549="","",IFERROR(VLOOKUP(TRIM(E6549&amp;""),'Référentiel Articles'!$A$2:$F$634,3,FALSE),""))</f>
      </c>
      <c r="E6549" s="74" t="str">
        <v/>
      </c>
      <c r="F6549" s="75">
        <f>IF($E6549="","",IFERROR(VLOOKUP(TRIM(E6549&amp;""),'Référentiel Articles'!$A$2:$F$634,4,FALSE),""))</f>
      </c>
      <c r="G6549" s="76">
        <f>IF($E6549="","",IFERROR(VLOOKUP(TRIM(E6549&amp;""),'Référentiel Articles'!$A$2:$F$634,5,FALSE),""))</f>
      </c>
      <c r="H6549" s="77" t="str">
        <v/>
      </c>
      <c r="I6549" s="76">
        <f>IF($E6549="","",IFERROR(VLOOKUP(TRIM(E6549&amp;""),'Référentiel Articles'!$A$2:$F$634,6,FALSE),""))</f>
      </c>
      <c r="J6549" s="78">
        <f>IF(OR($E6549="",$H6549=""),"",$H6549*$I6549)</f>
      </c>
      <c r="K6549" s="79" t="str">
        <v/>
      </c>
    </row>
    <row r="6550">
      <c r="A6550" s="81" t="str">
        <v/>
      </c>
      <c r="B6550" s="81" t="str">
        <v/>
      </c>
      <c r="C6550" s="83">
        <f>IF($E6550="","",IFERROR(VLOOKUP(TRIM(E6550&amp;""),'Référentiel Articles'!$A$2:$F$634,2,FALSE),""))</f>
      </c>
      <c r="D6550" s="83">
        <f>IF($E6550="","",IFERROR(VLOOKUP(TRIM(E6550&amp;""),'Référentiel Articles'!$A$2:$F$634,3,FALSE),""))</f>
      </c>
      <c r="E6550" s="81" t="str">
        <v/>
      </c>
      <c r="F6550" s="83">
        <f>IF($E6550="","",IFERROR(VLOOKUP(TRIM(E6550&amp;""),'Référentiel Articles'!$A$2:$F$634,4,FALSE),""))</f>
      </c>
      <c r="G6550" s="84">
        <f>IF($E6550="","",IFERROR(VLOOKUP(TRIM(E6550&amp;""),'Référentiel Articles'!$A$2:$F$634,5,FALSE),""))</f>
      </c>
      <c r="H6550" s="85" t="str">
        <v/>
      </c>
      <c r="I6550" s="84">
        <f>IF($E6550="","",IFERROR(VLOOKUP(TRIM(E6550&amp;""),'Référentiel Articles'!$A$2:$F$634,6,FALSE),""))</f>
      </c>
      <c r="J6550" s="90">
        <f>IF(OR($E6550="",$H6550=""),"",$H6550*$I6550)</f>
      </c>
      <c r="K6550" s="87" t="str">
        <v/>
      </c>
    </row>
    <row r="6551">
      <c r="A6551" s="74" t="str">
        <v/>
      </c>
      <c r="B6551" s="74" t="str">
        <v/>
      </c>
      <c r="C6551" s="75">
        <f>IF($E6551="","",IFERROR(VLOOKUP(TRIM(E6551&amp;""),'Référentiel Articles'!$A$2:$F$634,2,FALSE),""))</f>
      </c>
      <c r="D6551" s="75">
        <f>IF($E6551="","",IFERROR(VLOOKUP(TRIM(E6551&amp;""),'Référentiel Articles'!$A$2:$F$634,3,FALSE),""))</f>
      </c>
      <c r="E6551" s="74" t="str">
        <v/>
      </c>
      <c r="F6551" s="75">
        <f>IF($E6551="","",IFERROR(VLOOKUP(TRIM(E6551&amp;""),'Référentiel Articles'!$A$2:$F$634,4,FALSE),""))</f>
      </c>
      <c r="G6551" s="76">
        <f>IF($E6551="","",IFERROR(VLOOKUP(TRIM(E6551&amp;""),'Référentiel Articles'!$A$2:$F$634,5,FALSE),""))</f>
      </c>
      <c r="H6551" s="77" t="str">
        <v/>
      </c>
      <c r="I6551" s="76">
        <f>IF($E6551="","",IFERROR(VLOOKUP(TRIM(E6551&amp;""),'Référentiel Articles'!$A$2:$F$634,6,FALSE),""))</f>
      </c>
      <c r="J6551" s="78">
        <f>IF(OR($E6551="",$H6551=""),"",$H6551*$I6551)</f>
      </c>
      <c r="K6551" s="79" t="str">
        <v/>
      </c>
    </row>
    <row r="6552">
      <c r="A6552" s="81" t="str">
        <v/>
      </c>
      <c r="B6552" s="81" t="str">
        <v/>
      </c>
      <c r="C6552" s="83">
        <f>IF($E6552="","",IFERROR(VLOOKUP(TRIM(E6552&amp;""),'Référentiel Articles'!$A$2:$F$634,2,FALSE),""))</f>
      </c>
      <c r="D6552" s="83">
        <f>IF($E6552="","",IFERROR(VLOOKUP(TRIM(E6552&amp;""),'Référentiel Articles'!$A$2:$F$634,3,FALSE),""))</f>
      </c>
      <c r="E6552" s="81" t="str">
        <v/>
      </c>
      <c r="F6552" s="83">
        <f>IF($E6552="","",IFERROR(VLOOKUP(TRIM(E6552&amp;""),'Référentiel Articles'!$A$2:$F$634,4,FALSE),""))</f>
      </c>
      <c r="G6552" s="84">
        <f>IF($E6552="","",IFERROR(VLOOKUP(TRIM(E6552&amp;""),'Référentiel Articles'!$A$2:$F$634,5,FALSE),""))</f>
      </c>
      <c r="H6552" s="85" t="str">
        <v/>
      </c>
      <c r="I6552" s="84">
        <f>IF($E6552="","",IFERROR(VLOOKUP(TRIM(E6552&amp;""),'Référentiel Articles'!$A$2:$F$634,6,FALSE),""))</f>
      </c>
      <c r="J6552" s="90">
        <f>IF(OR($E6552="",$H6552=""),"",$H6552*$I6552)</f>
      </c>
      <c r="K6552" s="87" t="str">
        <v/>
      </c>
    </row>
    <row r="6553">
      <c r="A6553" s="74" t="str">
        <v/>
      </c>
      <c r="B6553" s="74" t="str">
        <v/>
      </c>
      <c r="C6553" s="75">
        <f>IF($E6553="","",IFERROR(VLOOKUP(TRIM(E6553&amp;""),'Référentiel Articles'!$A$2:$F$634,2,FALSE),""))</f>
      </c>
      <c r="D6553" s="75">
        <f>IF($E6553="","",IFERROR(VLOOKUP(TRIM(E6553&amp;""),'Référentiel Articles'!$A$2:$F$634,3,FALSE),""))</f>
      </c>
      <c r="E6553" s="74" t="str">
        <v/>
      </c>
      <c r="F6553" s="75">
        <f>IF($E6553="","",IFERROR(VLOOKUP(TRIM(E6553&amp;""),'Référentiel Articles'!$A$2:$F$634,4,FALSE),""))</f>
      </c>
      <c r="G6553" s="76">
        <f>IF($E6553="","",IFERROR(VLOOKUP(TRIM(E6553&amp;""),'Référentiel Articles'!$A$2:$F$634,5,FALSE),""))</f>
      </c>
      <c r="H6553" s="77" t="str">
        <v/>
      </c>
      <c r="I6553" s="76">
        <f>IF($E6553="","",IFERROR(VLOOKUP(TRIM(E6553&amp;""),'Référentiel Articles'!$A$2:$F$634,6,FALSE),""))</f>
      </c>
      <c r="J6553" s="78">
        <f>IF(OR($E6553="",$H6553=""),"",$H6553*$I6553)</f>
      </c>
      <c r="K6553" s="79" t="str">
        <v/>
      </c>
    </row>
    <row r="6554">
      <c r="A6554" s="81" t="str">
        <v/>
      </c>
      <c r="B6554" s="81" t="str">
        <v/>
      </c>
      <c r="C6554" s="83">
        <f>IF($E6554="","",IFERROR(VLOOKUP(TRIM(E6554&amp;""),'Référentiel Articles'!$A$2:$F$634,2,FALSE),""))</f>
      </c>
      <c r="D6554" s="83">
        <f>IF($E6554="","",IFERROR(VLOOKUP(TRIM(E6554&amp;""),'Référentiel Articles'!$A$2:$F$634,3,FALSE),""))</f>
      </c>
      <c r="E6554" s="81" t="str">
        <v/>
      </c>
      <c r="F6554" s="83">
        <f>IF($E6554="","",IFERROR(VLOOKUP(TRIM(E6554&amp;""),'Référentiel Articles'!$A$2:$F$634,4,FALSE),""))</f>
      </c>
      <c r="G6554" s="84">
        <f>IF($E6554="","",IFERROR(VLOOKUP(TRIM(E6554&amp;""),'Référentiel Articles'!$A$2:$F$634,5,FALSE),""))</f>
      </c>
      <c r="H6554" s="85" t="str">
        <v/>
      </c>
      <c r="I6554" s="84">
        <f>IF($E6554="","",IFERROR(VLOOKUP(TRIM(E6554&amp;""),'Référentiel Articles'!$A$2:$F$634,6,FALSE),""))</f>
      </c>
      <c r="J6554" s="90">
        <f>IF(OR($E6554="",$H6554=""),"",$H6554*$I6554)</f>
      </c>
      <c r="K6554" s="87" t="str">
        <v/>
      </c>
    </row>
    <row r="6555">
      <c r="A6555" s="74" t="str">
        <v/>
      </c>
      <c r="B6555" s="74" t="str">
        <v/>
      </c>
      <c r="C6555" s="75">
        <f>IF($E6555="","",IFERROR(VLOOKUP(TRIM(E6555&amp;""),'Référentiel Articles'!$A$2:$F$634,2,FALSE),""))</f>
      </c>
      <c r="D6555" s="75">
        <f>IF($E6555="","",IFERROR(VLOOKUP(TRIM(E6555&amp;""),'Référentiel Articles'!$A$2:$F$634,3,FALSE),""))</f>
      </c>
      <c r="E6555" s="74" t="str">
        <v/>
      </c>
      <c r="F6555" s="75">
        <f>IF($E6555="","",IFERROR(VLOOKUP(TRIM(E6555&amp;""),'Référentiel Articles'!$A$2:$F$634,4,FALSE),""))</f>
      </c>
      <c r="G6555" s="76">
        <f>IF($E6555="","",IFERROR(VLOOKUP(TRIM(E6555&amp;""),'Référentiel Articles'!$A$2:$F$634,5,FALSE),""))</f>
      </c>
      <c r="H6555" s="77" t="str">
        <v/>
      </c>
      <c r="I6555" s="76">
        <f>IF($E6555="","",IFERROR(VLOOKUP(TRIM(E6555&amp;""),'Référentiel Articles'!$A$2:$F$634,6,FALSE),""))</f>
      </c>
      <c r="J6555" s="78">
        <f>IF(OR($E6555="",$H6555=""),"",$H6555*$I6555)</f>
      </c>
      <c r="K6555" s="79" t="str">
        <v/>
      </c>
    </row>
    <row r="6556">
      <c r="A6556" s="81" t="str">
        <v/>
      </c>
      <c r="B6556" s="81" t="str">
        <v/>
      </c>
      <c r="C6556" s="83">
        <f>IF($E6556="","",IFERROR(VLOOKUP(TRIM(E6556&amp;""),'Référentiel Articles'!$A$2:$F$634,2,FALSE),""))</f>
      </c>
      <c r="D6556" s="83">
        <f>IF($E6556="","",IFERROR(VLOOKUP(TRIM(E6556&amp;""),'Référentiel Articles'!$A$2:$F$634,3,FALSE),""))</f>
      </c>
      <c r="E6556" s="81" t="str">
        <v/>
      </c>
      <c r="F6556" s="83">
        <f>IF($E6556="","",IFERROR(VLOOKUP(TRIM(E6556&amp;""),'Référentiel Articles'!$A$2:$F$634,4,FALSE),""))</f>
      </c>
      <c r="G6556" s="84">
        <f>IF($E6556="","",IFERROR(VLOOKUP(TRIM(E6556&amp;""),'Référentiel Articles'!$A$2:$F$634,5,FALSE),""))</f>
      </c>
      <c r="H6556" s="85" t="str">
        <v/>
      </c>
      <c r="I6556" s="84">
        <f>IF($E6556="","",IFERROR(VLOOKUP(TRIM(E6556&amp;""),'Référentiel Articles'!$A$2:$F$634,6,FALSE),""))</f>
      </c>
      <c r="J6556" s="90">
        <f>IF(OR($E6556="",$H6556=""),"",$H6556*$I6556)</f>
      </c>
      <c r="K6556" s="87" t="str">
        <v/>
      </c>
    </row>
    <row r="6557">
      <c r="A6557" s="74" t="str">
        <v/>
      </c>
      <c r="B6557" s="74" t="str">
        <v/>
      </c>
      <c r="C6557" s="75">
        <f>IF($E6557="","",IFERROR(VLOOKUP(TRIM(E6557&amp;""),'Référentiel Articles'!$A$2:$F$634,2,FALSE),""))</f>
      </c>
      <c r="D6557" s="75">
        <f>IF($E6557="","",IFERROR(VLOOKUP(TRIM(E6557&amp;""),'Référentiel Articles'!$A$2:$F$634,3,FALSE),""))</f>
      </c>
      <c r="E6557" s="74" t="str">
        <v/>
      </c>
      <c r="F6557" s="75">
        <f>IF($E6557="","",IFERROR(VLOOKUP(TRIM(E6557&amp;""),'Référentiel Articles'!$A$2:$F$634,4,FALSE),""))</f>
      </c>
      <c r="G6557" s="76">
        <f>IF($E6557="","",IFERROR(VLOOKUP(TRIM(E6557&amp;""),'Référentiel Articles'!$A$2:$F$634,5,FALSE),""))</f>
      </c>
      <c r="H6557" s="77" t="str">
        <v/>
      </c>
      <c r="I6557" s="76">
        <f>IF($E6557="","",IFERROR(VLOOKUP(TRIM(E6557&amp;""),'Référentiel Articles'!$A$2:$F$634,6,FALSE),""))</f>
      </c>
      <c r="J6557" s="78">
        <f>IF(OR($E6557="",$H6557=""),"",$H6557*$I6557)</f>
      </c>
      <c r="K6557" s="79" t="str">
        <v/>
      </c>
    </row>
    <row r="6558">
      <c r="A6558" s="81" t="str">
        <v/>
      </c>
      <c r="B6558" s="81" t="str">
        <v/>
      </c>
      <c r="C6558" s="83">
        <f>IF($E6558="","",IFERROR(VLOOKUP(TRIM(E6558&amp;""),'Référentiel Articles'!$A$2:$F$634,2,FALSE),""))</f>
      </c>
      <c r="D6558" s="83">
        <f>IF($E6558="","",IFERROR(VLOOKUP(TRIM(E6558&amp;""),'Référentiel Articles'!$A$2:$F$634,3,FALSE),""))</f>
      </c>
      <c r="E6558" s="81" t="str">
        <v/>
      </c>
      <c r="F6558" s="83">
        <f>IF($E6558="","",IFERROR(VLOOKUP(TRIM(E6558&amp;""),'Référentiel Articles'!$A$2:$F$634,4,FALSE),""))</f>
      </c>
      <c r="G6558" s="84">
        <f>IF($E6558="","",IFERROR(VLOOKUP(TRIM(E6558&amp;""),'Référentiel Articles'!$A$2:$F$634,5,FALSE),""))</f>
      </c>
      <c r="H6558" s="85" t="str">
        <v/>
      </c>
      <c r="I6558" s="84">
        <f>IF($E6558="","",IFERROR(VLOOKUP(TRIM(E6558&amp;""),'Référentiel Articles'!$A$2:$F$634,6,FALSE),""))</f>
      </c>
      <c r="J6558" s="90">
        <f>IF(OR($E6558="",$H6558=""),"",$H6558*$I6558)</f>
      </c>
      <c r="K6558" s="87" t="str">
        <v/>
      </c>
    </row>
    <row r="6559">
      <c r="A6559" s="74" t="str">
        <v/>
      </c>
      <c r="B6559" s="74" t="str">
        <v/>
      </c>
      <c r="C6559" s="75">
        <f>IF($E6559="","",IFERROR(VLOOKUP(TRIM(E6559&amp;""),'Référentiel Articles'!$A$2:$F$634,2,FALSE),""))</f>
      </c>
      <c r="D6559" s="75">
        <f>IF($E6559="","",IFERROR(VLOOKUP(TRIM(E6559&amp;""),'Référentiel Articles'!$A$2:$F$634,3,FALSE),""))</f>
      </c>
      <c r="E6559" s="74" t="str">
        <v/>
      </c>
      <c r="F6559" s="75">
        <f>IF($E6559="","",IFERROR(VLOOKUP(TRIM(E6559&amp;""),'Référentiel Articles'!$A$2:$F$634,4,FALSE),""))</f>
      </c>
      <c r="G6559" s="76">
        <f>IF($E6559="","",IFERROR(VLOOKUP(TRIM(E6559&amp;""),'Référentiel Articles'!$A$2:$F$634,5,FALSE),""))</f>
      </c>
      <c r="H6559" s="77" t="str">
        <v/>
      </c>
      <c r="I6559" s="76">
        <f>IF($E6559="","",IFERROR(VLOOKUP(TRIM(E6559&amp;""),'Référentiel Articles'!$A$2:$F$634,6,FALSE),""))</f>
      </c>
      <c r="J6559" s="78">
        <f>IF(OR($E6559="",$H6559=""),"",$H6559*$I6559)</f>
      </c>
      <c r="K6559" s="79" t="str">
        <v/>
      </c>
    </row>
    <row r="6560">
      <c r="A6560" s="81" t="str">
        <v/>
      </c>
      <c r="B6560" s="81" t="str">
        <v/>
      </c>
      <c r="C6560" s="83">
        <f>IF($E6560="","",IFERROR(VLOOKUP(TRIM(E6560&amp;""),'Référentiel Articles'!$A$2:$F$634,2,FALSE),""))</f>
      </c>
      <c r="D6560" s="83">
        <f>IF($E6560="","",IFERROR(VLOOKUP(TRIM(E6560&amp;""),'Référentiel Articles'!$A$2:$F$634,3,FALSE),""))</f>
      </c>
      <c r="E6560" s="81" t="str">
        <v/>
      </c>
      <c r="F6560" s="83">
        <f>IF($E6560="","",IFERROR(VLOOKUP(TRIM(E6560&amp;""),'Référentiel Articles'!$A$2:$F$634,4,FALSE),""))</f>
      </c>
      <c r="G6560" s="84">
        <f>IF($E6560="","",IFERROR(VLOOKUP(TRIM(E6560&amp;""),'Référentiel Articles'!$A$2:$F$634,5,FALSE),""))</f>
      </c>
      <c r="H6560" s="85" t="str">
        <v/>
      </c>
      <c r="I6560" s="84">
        <f>IF($E6560="","",IFERROR(VLOOKUP(TRIM(E6560&amp;""),'Référentiel Articles'!$A$2:$F$634,6,FALSE),""))</f>
      </c>
      <c r="J6560" s="90">
        <f>IF(OR($E6560="",$H6560=""),"",$H6560*$I6560)</f>
      </c>
      <c r="K6560" s="87" t="str">
        <v/>
      </c>
    </row>
    <row r="6561">
      <c r="A6561" s="74" t="str">
        <v/>
      </c>
      <c r="B6561" s="74" t="str">
        <v/>
      </c>
      <c r="C6561" s="75">
        <f>IF($E6561="","",IFERROR(VLOOKUP(TRIM(E6561&amp;""),'Référentiel Articles'!$A$2:$F$634,2,FALSE),""))</f>
      </c>
      <c r="D6561" s="75">
        <f>IF($E6561="","",IFERROR(VLOOKUP(TRIM(E6561&amp;""),'Référentiel Articles'!$A$2:$F$634,3,FALSE),""))</f>
      </c>
      <c r="E6561" s="74" t="str">
        <v/>
      </c>
      <c r="F6561" s="75">
        <f>IF($E6561="","",IFERROR(VLOOKUP(TRIM(E6561&amp;""),'Référentiel Articles'!$A$2:$F$634,4,FALSE),""))</f>
      </c>
      <c r="G6561" s="76">
        <f>IF($E6561="","",IFERROR(VLOOKUP(TRIM(E6561&amp;""),'Référentiel Articles'!$A$2:$F$634,5,FALSE),""))</f>
      </c>
      <c r="H6561" s="77" t="str">
        <v/>
      </c>
      <c r="I6561" s="76">
        <f>IF($E6561="","",IFERROR(VLOOKUP(TRIM(E6561&amp;""),'Référentiel Articles'!$A$2:$F$634,6,FALSE),""))</f>
      </c>
      <c r="J6561" s="78">
        <f>IF(OR($E6561="",$H6561=""),"",$H6561*$I6561)</f>
      </c>
      <c r="K6561" s="79" t="str">
        <v/>
      </c>
    </row>
    <row r="6562">
      <c r="A6562" s="81" t="str">
        <v/>
      </c>
      <c r="B6562" s="81" t="str">
        <v/>
      </c>
      <c r="C6562" s="83">
        <f>IF($E6562="","",IFERROR(VLOOKUP(TRIM(E6562&amp;""),'Référentiel Articles'!$A$2:$F$634,2,FALSE),""))</f>
      </c>
      <c r="D6562" s="83">
        <f>IF($E6562="","",IFERROR(VLOOKUP(TRIM(E6562&amp;""),'Référentiel Articles'!$A$2:$F$634,3,FALSE),""))</f>
      </c>
      <c r="E6562" s="81" t="str">
        <v/>
      </c>
      <c r="F6562" s="83">
        <f>IF($E6562="","",IFERROR(VLOOKUP(TRIM(E6562&amp;""),'Référentiel Articles'!$A$2:$F$634,4,FALSE),""))</f>
      </c>
      <c r="G6562" s="84">
        <f>IF($E6562="","",IFERROR(VLOOKUP(TRIM(E6562&amp;""),'Référentiel Articles'!$A$2:$F$634,5,FALSE),""))</f>
      </c>
      <c r="H6562" s="85" t="str">
        <v/>
      </c>
      <c r="I6562" s="84">
        <f>IF($E6562="","",IFERROR(VLOOKUP(TRIM(E6562&amp;""),'Référentiel Articles'!$A$2:$F$634,6,FALSE),""))</f>
      </c>
      <c r="J6562" s="90">
        <f>IF(OR($E6562="",$H6562=""),"",$H6562*$I6562)</f>
      </c>
      <c r="K6562" s="87" t="str">
        <v/>
      </c>
    </row>
    <row r="6563">
      <c r="A6563" s="74" t="str">
        <v/>
      </c>
      <c r="B6563" s="74" t="str">
        <v/>
      </c>
      <c r="C6563" s="75">
        <f>IF($E6563="","",IFERROR(VLOOKUP(TRIM(E6563&amp;""),'Référentiel Articles'!$A$2:$F$634,2,FALSE),""))</f>
      </c>
      <c r="D6563" s="75">
        <f>IF($E6563="","",IFERROR(VLOOKUP(TRIM(E6563&amp;""),'Référentiel Articles'!$A$2:$F$634,3,FALSE),""))</f>
      </c>
      <c r="E6563" s="74" t="str">
        <v/>
      </c>
      <c r="F6563" s="75">
        <f>IF($E6563="","",IFERROR(VLOOKUP(TRIM(E6563&amp;""),'Référentiel Articles'!$A$2:$F$634,4,FALSE),""))</f>
      </c>
      <c r="G6563" s="76">
        <f>IF($E6563="","",IFERROR(VLOOKUP(TRIM(E6563&amp;""),'Référentiel Articles'!$A$2:$F$634,5,FALSE),""))</f>
      </c>
      <c r="H6563" s="77" t="str">
        <v/>
      </c>
      <c r="I6563" s="76">
        <f>IF($E6563="","",IFERROR(VLOOKUP(TRIM(E6563&amp;""),'Référentiel Articles'!$A$2:$F$634,6,FALSE),""))</f>
      </c>
      <c r="J6563" s="78">
        <f>IF(OR($E6563="",$H6563=""),"",$H6563*$I6563)</f>
      </c>
      <c r="K6563" s="79" t="str">
        <v/>
      </c>
    </row>
    <row r="6564">
      <c r="A6564" s="81" t="str">
        <v/>
      </c>
      <c r="B6564" s="81" t="str">
        <v/>
      </c>
      <c r="C6564" s="83">
        <f>IF($E6564="","",IFERROR(VLOOKUP(TRIM(E6564&amp;""),'Référentiel Articles'!$A$2:$F$634,2,FALSE),""))</f>
      </c>
      <c r="D6564" s="83">
        <f>IF($E6564="","",IFERROR(VLOOKUP(TRIM(E6564&amp;""),'Référentiel Articles'!$A$2:$F$634,3,FALSE),""))</f>
      </c>
      <c r="E6564" s="81" t="str">
        <v/>
      </c>
      <c r="F6564" s="83">
        <f>IF($E6564="","",IFERROR(VLOOKUP(TRIM(E6564&amp;""),'Référentiel Articles'!$A$2:$F$634,4,FALSE),""))</f>
      </c>
      <c r="G6564" s="84">
        <f>IF($E6564="","",IFERROR(VLOOKUP(TRIM(E6564&amp;""),'Référentiel Articles'!$A$2:$F$634,5,FALSE),""))</f>
      </c>
      <c r="H6564" s="85" t="str">
        <v/>
      </c>
      <c r="I6564" s="84">
        <f>IF($E6564="","",IFERROR(VLOOKUP(TRIM(E6564&amp;""),'Référentiel Articles'!$A$2:$F$634,6,FALSE),""))</f>
      </c>
      <c r="J6564" s="90">
        <f>IF(OR($E6564="",$H6564=""),"",$H6564*$I6564)</f>
      </c>
      <c r="K6564" s="87" t="str">
        <v/>
      </c>
    </row>
    <row r="6565">
      <c r="A6565" s="74" t="str">
        <v/>
      </c>
      <c r="B6565" s="74" t="str">
        <v/>
      </c>
      <c r="C6565" s="75">
        <f>IF($E6565="","",IFERROR(VLOOKUP(TRIM(E6565&amp;""),'Référentiel Articles'!$A$2:$F$634,2,FALSE),""))</f>
      </c>
      <c r="D6565" s="75">
        <f>IF($E6565="","",IFERROR(VLOOKUP(TRIM(E6565&amp;""),'Référentiel Articles'!$A$2:$F$634,3,FALSE),""))</f>
      </c>
      <c r="E6565" s="74" t="str">
        <v/>
      </c>
      <c r="F6565" s="75">
        <f>IF($E6565="","",IFERROR(VLOOKUP(TRIM(E6565&amp;""),'Référentiel Articles'!$A$2:$F$634,4,FALSE),""))</f>
      </c>
      <c r="G6565" s="76">
        <f>IF($E6565="","",IFERROR(VLOOKUP(TRIM(E6565&amp;""),'Référentiel Articles'!$A$2:$F$634,5,FALSE),""))</f>
      </c>
      <c r="H6565" s="77" t="str">
        <v/>
      </c>
      <c r="I6565" s="76">
        <f>IF($E6565="","",IFERROR(VLOOKUP(TRIM(E6565&amp;""),'Référentiel Articles'!$A$2:$F$634,6,FALSE),""))</f>
      </c>
      <c r="J6565" s="78">
        <f>IF(OR($E6565="",$H6565=""),"",$H6565*$I6565)</f>
      </c>
      <c r="K6565" s="79" t="str">
        <v/>
      </c>
    </row>
    <row r="6566">
      <c r="A6566" s="81" t="str">
        <v/>
      </c>
      <c r="B6566" s="81" t="str">
        <v/>
      </c>
      <c r="C6566" s="83">
        <f>IF($E6566="","",IFERROR(VLOOKUP(TRIM(E6566&amp;""),'Référentiel Articles'!$A$2:$F$634,2,FALSE),""))</f>
      </c>
      <c r="D6566" s="83">
        <f>IF($E6566="","",IFERROR(VLOOKUP(TRIM(E6566&amp;""),'Référentiel Articles'!$A$2:$F$634,3,FALSE),""))</f>
      </c>
      <c r="E6566" s="81" t="str">
        <v/>
      </c>
      <c r="F6566" s="83">
        <f>IF($E6566="","",IFERROR(VLOOKUP(TRIM(E6566&amp;""),'Référentiel Articles'!$A$2:$F$634,4,FALSE),""))</f>
      </c>
      <c r="G6566" s="84">
        <f>IF($E6566="","",IFERROR(VLOOKUP(TRIM(E6566&amp;""),'Référentiel Articles'!$A$2:$F$634,5,FALSE),""))</f>
      </c>
      <c r="H6566" s="85" t="str">
        <v/>
      </c>
      <c r="I6566" s="84">
        <f>IF($E6566="","",IFERROR(VLOOKUP(TRIM(E6566&amp;""),'Référentiel Articles'!$A$2:$F$634,6,FALSE),""))</f>
      </c>
      <c r="J6566" s="90">
        <f>IF(OR($E6566="",$H6566=""),"",$H6566*$I6566)</f>
      </c>
      <c r="K6566" s="87" t="str">
        <v/>
      </c>
    </row>
    <row r="6567">
      <c r="A6567" s="74" t="str">
        <v/>
      </c>
      <c r="B6567" s="74" t="str">
        <v/>
      </c>
      <c r="C6567" s="75">
        <f>IF($E6567="","",IFERROR(VLOOKUP(TRIM(E6567&amp;""),'Référentiel Articles'!$A$2:$F$634,2,FALSE),""))</f>
      </c>
      <c r="D6567" s="75">
        <f>IF($E6567="","",IFERROR(VLOOKUP(TRIM(E6567&amp;""),'Référentiel Articles'!$A$2:$F$634,3,FALSE),""))</f>
      </c>
      <c r="E6567" s="74" t="str">
        <v/>
      </c>
      <c r="F6567" s="75">
        <f>IF($E6567="","",IFERROR(VLOOKUP(TRIM(E6567&amp;""),'Référentiel Articles'!$A$2:$F$634,4,FALSE),""))</f>
      </c>
      <c r="G6567" s="76">
        <f>IF($E6567="","",IFERROR(VLOOKUP(TRIM(E6567&amp;""),'Référentiel Articles'!$A$2:$F$634,5,FALSE),""))</f>
      </c>
      <c r="H6567" s="77" t="str">
        <v/>
      </c>
      <c r="I6567" s="76">
        <f>IF($E6567="","",IFERROR(VLOOKUP(TRIM(E6567&amp;""),'Référentiel Articles'!$A$2:$F$634,6,FALSE),""))</f>
      </c>
      <c r="J6567" s="78">
        <f>IF(OR($E6567="",$H6567=""),"",$H6567*$I6567)</f>
      </c>
      <c r="K6567" s="79" t="str">
        <v/>
      </c>
    </row>
    <row r="6568">
      <c r="A6568" s="81" t="str">
        <v/>
      </c>
      <c r="B6568" s="81" t="str">
        <v/>
      </c>
      <c r="C6568" s="83">
        <f>IF($E6568="","",IFERROR(VLOOKUP(TRIM(E6568&amp;""),'Référentiel Articles'!$A$2:$F$634,2,FALSE),""))</f>
      </c>
      <c r="D6568" s="83">
        <f>IF($E6568="","",IFERROR(VLOOKUP(TRIM(E6568&amp;""),'Référentiel Articles'!$A$2:$F$634,3,FALSE),""))</f>
      </c>
      <c r="E6568" s="81" t="str">
        <v/>
      </c>
      <c r="F6568" s="83">
        <f>IF($E6568="","",IFERROR(VLOOKUP(TRIM(E6568&amp;""),'Référentiel Articles'!$A$2:$F$634,4,FALSE),""))</f>
      </c>
      <c r="G6568" s="84">
        <f>IF($E6568="","",IFERROR(VLOOKUP(TRIM(E6568&amp;""),'Référentiel Articles'!$A$2:$F$634,5,FALSE),""))</f>
      </c>
      <c r="H6568" s="85" t="str">
        <v/>
      </c>
      <c r="I6568" s="84">
        <f>IF($E6568="","",IFERROR(VLOOKUP(TRIM(E6568&amp;""),'Référentiel Articles'!$A$2:$F$634,6,FALSE),""))</f>
      </c>
      <c r="J6568" s="90">
        <f>IF(OR($E6568="",$H6568=""),"",$H6568*$I6568)</f>
      </c>
      <c r="K6568" s="87" t="str">
        <v/>
      </c>
    </row>
    <row r="6569">
      <c r="A6569" s="74" t="str">
        <v/>
      </c>
      <c r="B6569" s="74" t="str">
        <v/>
      </c>
      <c r="C6569" s="75">
        <f>IF($E6569="","",IFERROR(VLOOKUP(TRIM(E6569&amp;""),'Référentiel Articles'!$A$2:$F$634,2,FALSE),""))</f>
      </c>
      <c r="D6569" s="75">
        <f>IF($E6569="","",IFERROR(VLOOKUP(TRIM(E6569&amp;""),'Référentiel Articles'!$A$2:$F$634,3,FALSE),""))</f>
      </c>
      <c r="E6569" s="74" t="str">
        <v/>
      </c>
      <c r="F6569" s="75">
        <f>IF($E6569="","",IFERROR(VLOOKUP(TRIM(E6569&amp;""),'Référentiel Articles'!$A$2:$F$634,4,FALSE),""))</f>
      </c>
      <c r="G6569" s="76">
        <f>IF($E6569="","",IFERROR(VLOOKUP(TRIM(E6569&amp;""),'Référentiel Articles'!$A$2:$F$634,5,FALSE),""))</f>
      </c>
      <c r="H6569" s="77" t="str">
        <v/>
      </c>
      <c r="I6569" s="76">
        <f>IF($E6569="","",IFERROR(VLOOKUP(TRIM(E6569&amp;""),'Référentiel Articles'!$A$2:$F$634,6,FALSE),""))</f>
      </c>
      <c r="J6569" s="78">
        <f>IF(OR($E6569="",$H6569=""),"",$H6569*$I6569)</f>
      </c>
      <c r="K6569" s="79" t="str">
        <v/>
      </c>
    </row>
    <row r="6570">
      <c r="A6570" s="81" t="str">
        <v/>
      </c>
      <c r="B6570" s="81" t="str">
        <v/>
      </c>
      <c r="C6570" s="83">
        <f>IF($E6570="","",IFERROR(VLOOKUP(TRIM(E6570&amp;""),'Référentiel Articles'!$A$2:$F$634,2,FALSE),""))</f>
      </c>
      <c r="D6570" s="83">
        <f>IF($E6570="","",IFERROR(VLOOKUP(TRIM(E6570&amp;""),'Référentiel Articles'!$A$2:$F$634,3,FALSE),""))</f>
      </c>
      <c r="E6570" s="81" t="str">
        <v/>
      </c>
      <c r="F6570" s="83">
        <f>IF($E6570="","",IFERROR(VLOOKUP(TRIM(E6570&amp;""),'Référentiel Articles'!$A$2:$F$634,4,FALSE),""))</f>
      </c>
      <c r="G6570" s="84">
        <f>IF($E6570="","",IFERROR(VLOOKUP(TRIM(E6570&amp;""),'Référentiel Articles'!$A$2:$F$634,5,FALSE),""))</f>
      </c>
      <c r="H6570" s="85" t="str">
        <v/>
      </c>
      <c r="I6570" s="84">
        <f>IF($E6570="","",IFERROR(VLOOKUP(TRIM(E6570&amp;""),'Référentiel Articles'!$A$2:$F$634,6,FALSE),""))</f>
      </c>
      <c r="J6570" s="90">
        <f>IF(OR($E6570="",$H6570=""),"",$H6570*$I6570)</f>
      </c>
      <c r="K6570" s="87" t="str">
        <v/>
      </c>
    </row>
    <row r="6571">
      <c r="A6571" s="74" t="str">
        <v/>
      </c>
      <c r="B6571" s="74" t="str">
        <v/>
      </c>
      <c r="C6571" s="75">
        <f>IF($E6571="","",IFERROR(VLOOKUP(TRIM(E6571&amp;""),'Référentiel Articles'!$A$2:$F$634,2,FALSE),""))</f>
      </c>
      <c r="D6571" s="75">
        <f>IF($E6571="","",IFERROR(VLOOKUP(TRIM(E6571&amp;""),'Référentiel Articles'!$A$2:$F$634,3,FALSE),""))</f>
      </c>
      <c r="E6571" s="74" t="str">
        <v/>
      </c>
      <c r="F6571" s="75">
        <f>IF($E6571="","",IFERROR(VLOOKUP(TRIM(E6571&amp;""),'Référentiel Articles'!$A$2:$F$634,4,FALSE),""))</f>
      </c>
      <c r="G6571" s="76">
        <f>IF($E6571="","",IFERROR(VLOOKUP(TRIM(E6571&amp;""),'Référentiel Articles'!$A$2:$F$634,5,FALSE),""))</f>
      </c>
      <c r="H6571" s="77" t="str">
        <v/>
      </c>
      <c r="I6571" s="76">
        <f>IF($E6571="","",IFERROR(VLOOKUP(TRIM(E6571&amp;""),'Référentiel Articles'!$A$2:$F$634,6,FALSE),""))</f>
      </c>
      <c r="J6571" s="78">
        <f>IF(OR($E6571="",$H6571=""),"",$H6571*$I6571)</f>
      </c>
      <c r="K6571" s="79" t="str">
        <v/>
      </c>
    </row>
    <row r="6572">
      <c r="A6572" s="81" t="str">
        <v/>
      </c>
      <c r="B6572" s="81" t="str">
        <v/>
      </c>
      <c r="C6572" s="83">
        <f>IF($E6572="","",IFERROR(VLOOKUP(TRIM(E6572&amp;""),'Référentiel Articles'!$A$2:$F$634,2,FALSE),""))</f>
      </c>
      <c r="D6572" s="83">
        <f>IF($E6572="","",IFERROR(VLOOKUP(TRIM(E6572&amp;""),'Référentiel Articles'!$A$2:$F$634,3,FALSE),""))</f>
      </c>
      <c r="E6572" s="81" t="str">
        <v/>
      </c>
      <c r="F6572" s="83">
        <f>IF($E6572="","",IFERROR(VLOOKUP(TRIM(E6572&amp;""),'Référentiel Articles'!$A$2:$F$634,4,FALSE),""))</f>
      </c>
      <c r="G6572" s="84">
        <f>IF($E6572="","",IFERROR(VLOOKUP(TRIM(E6572&amp;""),'Référentiel Articles'!$A$2:$F$634,5,FALSE),""))</f>
      </c>
      <c r="H6572" s="85" t="str">
        <v/>
      </c>
      <c r="I6572" s="84">
        <f>IF($E6572="","",IFERROR(VLOOKUP(TRIM(E6572&amp;""),'Référentiel Articles'!$A$2:$F$634,6,FALSE),""))</f>
      </c>
      <c r="J6572" s="90">
        <f>IF(OR($E6572="",$H6572=""),"",$H6572*$I6572)</f>
      </c>
      <c r="K6572" s="87" t="str">
        <v/>
      </c>
    </row>
    <row r="6573">
      <c r="A6573" s="74" t="str">
        <v/>
      </c>
      <c r="B6573" s="74" t="str">
        <v/>
      </c>
      <c r="C6573" s="75">
        <f>IF($E6573="","",IFERROR(VLOOKUP(TRIM(E6573&amp;""),'Référentiel Articles'!$A$2:$F$634,2,FALSE),""))</f>
      </c>
      <c r="D6573" s="75">
        <f>IF($E6573="","",IFERROR(VLOOKUP(TRIM(E6573&amp;""),'Référentiel Articles'!$A$2:$F$634,3,FALSE),""))</f>
      </c>
      <c r="E6573" s="74" t="str">
        <v/>
      </c>
      <c r="F6573" s="75">
        <f>IF($E6573="","",IFERROR(VLOOKUP(TRIM(E6573&amp;""),'Référentiel Articles'!$A$2:$F$634,4,FALSE),""))</f>
      </c>
      <c r="G6573" s="76">
        <f>IF($E6573="","",IFERROR(VLOOKUP(TRIM(E6573&amp;""),'Référentiel Articles'!$A$2:$F$634,5,FALSE),""))</f>
      </c>
      <c r="H6573" s="77" t="str">
        <v/>
      </c>
      <c r="I6573" s="76">
        <f>IF($E6573="","",IFERROR(VLOOKUP(TRIM(E6573&amp;""),'Référentiel Articles'!$A$2:$F$634,6,FALSE),""))</f>
      </c>
      <c r="J6573" s="78">
        <f>IF(OR($E6573="",$H6573=""),"",$H6573*$I6573)</f>
      </c>
      <c r="K6573" s="79" t="str">
        <v/>
      </c>
    </row>
    <row r="6574">
      <c r="A6574" s="81" t="str">
        <v/>
      </c>
      <c r="B6574" s="81" t="str">
        <v/>
      </c>
      <c r="C6574" s="83">
        <f>IF($E6574="","",IFERROR(VLOOKUP(TRIM(E6574&amp;""),'Référentiel Articles'!$A$2:$F$634,2,FALSE),""))</f>
      </c>
      <c r="D6574" s="83">
        <f>IF($E6574="","",IFERROR(VLOOKUP(TRIM(E6574&amp;""),'Référentiel Articles'!$A$2:$F$634,3,FALSE),""))</f>
      </c>
      <c r="E6574" s="81" t="str">
        <v/>
      </c>
      <c r="F6574" s="83">
        <f>IF($E6574="","",IFERROR(VLOOKUP(TRIM(E6574&amp;""),'Référentiel Articles'!$A$2:$F$634,4,FALSE),""))</f>
      </c>
      <c r="G6574" s="84">
        <f>IF($E6574="","",IFERROR(VLOOKUP(TRIM(E6574&amp;""),'Référentiel Articles'!$A$2:$F$634,5,FALSE),""))</f>
      </c>
      <c r="H6574" s="85" t="str">
        <v/>
      </c>
      <c r="I6574" s="84">
        <f>IF($E6574="","",IFERROR(VLOOKUP(TRIM(E6574&amp;""),'Référentiel Articles'!$A$2:$F$634,6,FALSE),""))</f>
      </c>
      <c r="J6574" s="90">
        <f>IF(OR($E6574="",$H6574=""),"",$H6574*$I6574)</f>
      </c>
      <c r="K6574" s="87" t="str">
        <v/>
      </c>
    </row>
    <row r="6575">
      <c r="A6575" s="74" t="str">
        <v/>
      </c>
      <c r="B6575" s="74" t="str">
        <v/>
      </c>
      <c r="C6575" s="75">
        <f>IF($E6575="","",IFERROR(VLOOKUP(TRIM(E6575&amp;""),'Référentiel Articles'!$A$2:$F$634,2,FALSE),""))</f>
      </c>
      <c r="D6575" s="75">
        <f>IF($E6575="","",IFERROR(VLOOKUP(TRIM(E6575&amp;""),'Référentiel Articles'!$A$2:$F$634,3,FALSE),""))</f>
      </c>
      <c r="E6575" s="74" t="str">
        <v/>
      </c>
      <c r="F6575" s="75">
        <f>IF($E6575="","",IFERROR(VLOOKUP(TRIM(E6575&amp;""),'Référentiel Articles'!$A$2:$F$634,4,FALSE),""))</f>
      </c>
      <c r="G6575" s="76">
        <f>IF($E6575="","",IFERROR(VLOOKUP(TRIM(E6575&amp;""),'Référentiel Articles'!$A$2:$F$634,5,FALSE),""))</f>
      </c>
      <c r="H6575" s="77" t="str">
        <v/>
      </c>
      <c r="I6575" s="76">
        <f>IF($E6575="","",IFERROR(VLOOKUP(TRIM(E6575&amp;""),'Référentiel Articles'!$A$2:$F$634,6,FALSE),""))</f>
      </c>
      <c r="J6575" s="78">
        <f>IF(OR($E6575="",$H6575=""),"",$H6575*$I6575)</f>
      </c>
      <c r="K6575" s="79" t="str">
        <v/>
      </c>
    </row>
    <row r="6576">
      <c r="A6576" s="81" t="str">
        <v/>
      </c>
      <c r="B6576" s="81" t="str">
        <v/>
      </c>
      <c r="C6576" s="83">
        <f>IF($E6576="","",IFERROR(VLOOKUP(TRIM(E6576&amp;""),'Référentiel Articles'!$A$2:$F$634,2,FALSE),""))</f>
      </c>
      <c r="D6576" s="83">
        <f>IF($E6576="","",IFERROR(VLOOKUP(TRIM(E6576&amp;""),'Référentiel Articles'!$A$2:$F$634,3,FALSE),""))</f>
      </c>
      <c r="E6576" s="81" t="str">
        <v/>
      </c>
      <c r="F6576" s="83">
        <f>IF($E6576="","",IFERROR(VLOOKUP(TRIM(E6576&amp;""),'Référentiel Articles'!$A$2:$F$634,4,FALSE),""))</f>
      </c>
      <c r="G6576" s="84">
        <f>IF($E6576="","",IFERROR(VLOOKUP(TRIM(E6576&amp;""),'Référentiel Articles'!$A$2:$F$634,5,FALSE),""))</f>
      </c>
      <c r="H6576" s="85" t="str">
        <v/>
      </c>
      <c r="I6576" s="84">
        <f>IF($E6576="","",IFERROR(VLOOKUP(TRIM(E6576&amp;""),'Référentiel Articles'!$A$2:$F$634,6,FALSE),""))</f>
      </c>
      <c r="J6576" s="90">
        <f>IF(OR($E6576="",$H6576=""),"",$H6576*$I6576)</f>
      </c>
      <c r="K6576" s="87" t="str">
        <v/>
      </c>
    </row>
    <row r="6577">
      <c r="A6577" s="74" t="str">
        <v/>
      </c>
      <c r="B6577" s="74" t="str">
        <v/>
      </c>
      <c r="C6577" s="75">
        <f>IF($E6577="","",IFERROR(VLOOKUP(TRIM(E6577&amp;""),'Référentiel Articles'!$A$2:$F$634,2,FALSE),""))</f>
      </c>
      <c r="D6577" s="75">
        <f>IF($E6577="","",IFERROR(VLOOKUP(TRIM(E6577&amp;""),'Référentiel Articles'!$A$2:$F$634,3,FALSE),""))</f>
      </c>
      <c r="E6577" s="74" t="str">
        <v/>
      </c>
      <c r="F6577" s="75">
        <f>IF($E6577="","",IFERROR(VLOOKUP(TRIM(E6577&amp;""),'Référentiel Articles'!$A$2:$F$634,4,FALSE),""))</f>
      </c>
      <c r="G6577" s="76">
        <f>IF($E6577="","",IFERROR(VLOOKUP(TRIM(E6577&amp;""),'Référentiel Articles'!$A$2:$F$634,5,FALSE),""))</f>
      </c>
      <c r="H6577" s="77" t="str">
        <v/>
      </c>
      <c r="I6577" s="76">
        <f>IF($E6577="","",IFERROR(VLOOKUP(TRIM(E6577&amp;""),'Référentiel Articles'!$A$2:$F$634,6,FALSE),""))</f>
      </c>
      <c r="J6577" s="78">
        <f>IF(OR($E6577="",$H6577=""),"",$H6577*$I6577)</f>
      </c>
      <c r="K6577" s="79" t="str">
        <v/>
      </c>
    </row>
    <row r="6578">
      <c r="A6578" s="81" t="str">
        <v/>
      </c>
      <c r="B6578" s="81" t="str">
        <v/>
      </c>
      <c r="C6578" s="83">
        <f>IF($E6578="","",IFERROR(VLOOKUP(TRIM(E6578&amp;""),'Référentiel Articles'!$A$2:$F$634,2,FALSE),""))</f>
      </c>
      <c r="D6578" s="83">
        <f>IF($E6578="","",IFERROR(VLOOKUP(TRIM(E6578&amp;""),'Référentiel Articles'!$A$2:$F$634,3,FALSE),""))</f>
      </c>
      <c r="E6578" s="81" t="str">
        <v/>
      </c>
      <c r="F6578" s="83">
        <f>IF($E6578="","",IFERROR(VLOOKUP(TRIM(E6578&amp;""),'Référentiel Articles'!$A$2:$F$634,4,FALSE),""))</f>
      </c>
      <c r="G6578" s="84">
        <f>IF($E6578="","",IFERROR(VLOOKUP(TRIM(E6578&amp;""),'Référentiel Articles'!$A$2:$F$634,5,FALSE),""))</f>
      </c>
      <c r="H6578" s="85" t="str">
        <v/>
      </c>
      <c r="I6578" s="84">
        <f>IF($E6578="","",IFERROR(VLOOKUP(TRIM(E6578&amp;""),'Référentiel Articles'!$A$2:$F$634,6,FALSE),""))</f>
      </c>
      <c r="J6578" s="90">
        <f>IF(OR($E6578="",$H6578=""),"",$H6578*$I6578)</f>
      </c>
      <c r="K6578" s="87" t="str">
        <v/>
      </c>
    </row>
    <row r="6579">
      <c r="A6579" s="74" t="str">
        <v/>
      </c>
      <c r="B6579" s="74" t="str">
        <v/>
      </c>
      <c r="C6579" s="75">
        <f>IF($E6579="","",IFERROR(VLOOKUP(TRIM(E6579&amp;""),'Référentiel Articles'!$A$2:$F$634,2,FALSE),""))</f>
      </c>
      <c r="D6579" s="75">
        <f>IF($E6579="","",IFERROR(VLOOKUP(TRIM(E6579&amp;""),'Référentiel Articles'!$A$2:$F$634,3,FALSE),""))</f>
      </c>
      <c r="E6579" s="74" t="str">
        <v/>
      </c>
      <c r="F6579" s="75">
        <f>IF($E6579="","",IFERROR(VLOOKUP(TRIM(E6579&amp;""),'Référentiel Articles'!$A$2:$F$634,4,FALSE),""))</f>
      </c>
      <c r="G6579" s="76">
        <f>IF($E6579="","",IFERROR(VLOOKUP(TRIM(E6579&amp;""),'Référentiel Articles'!$A$2:$F$634,5,FALSE),""))</f>
      </c>
      <c r="H6579" s="77" t="str">
        <v/>
      </c>
      <c r="I6579" s="76">
        <f>IF($E6579="","",IFERROR(VLOOKUP(TRIM(E6579&amp;""),'Référentiel Articles'!$A$2:$F$634,6,FALSE),""))</f>
      </c>
      <c r="J6579" s="78">
        <f>IF(OR($E6579="",$H6579=""),"",$H6579*$I6579)</f>
      </c>
      <c r="K6579" s="79" t="str">
        <v/>
      </c>
    </row>
    <row r="6580">
      <c r="A6580" s="81" t="str">
        <v/>
      </c>
      <c r="B6580" s="81" t="str">
        <v/>
      </c>
      <c r="C6580" s="83">
        <f>IF($E6580="","",IFERROR(VLOOKUP(TRIM(E6580&amp;""),'Référentiel Articles'!$A$2:$F$634,2,FALSE),""))</f>
      </c>
      <c r="D6580" s="83">
        <f>IF($E6580="","",IFERROR(VLOOKUP(TRIM(E6580&amp;""),'Référentiel Articles'!$A$2:$F$634,3,FALSE),""))</f>
      </c>
      <c r="E6580" s="81" t="str">
        <v/>
      </c>
      <c r="F6580" s="83">
        <f>IF($E6580="","",IFERROR(VLOOKUP(TRIM(E6580&amp;""),'Référentiel Articles'!$A$2:$F$634,4,FALSE),""))</f>
      </c>
      <c r="G6580" s="84">
        <f>IF($E6580="","",IFERROR(VLOOKUP(TRIM(E6580&amp;""),'Référentiel Articles'!$A$2:$F$634,5,FALSE),""))</f>
      </c>
      <c r="H6580" s="85" t="str">
        <v/>
      </c>
      <c r="I6580" s="84">
        <f>IF($E6580="","",IFERROR(VLOOKUP(TRIM(E6580&amp;""),'Référentiel Articles'!$A$2:$F$634,6,FALSE),""))</f>
      </c>
      <c r="J6580" s="90">
        <f>IF(OR($E6580="",$H6580=""),"",$H6580*$I6580)</f>
      </c>
      <c r="K6580" s="87" t="str">
        <v/>
      </c>
    </row>
    <row r="6581">
      <c r="A6581" s="74" t="str">
        <v/>
      </c>
      <c r="B6581" s="74" t="str">
        <v/>
      </c>
      <c r="C6581" s="75">
        <f>IF($E6581="","",IFERROR(VLOOKUP(TRIM(E6581&amp;""),'Référentiel Articles'!$A$2:$F$634,2,FALSE),""))</f>
      </c>
      <c r="D6581" s="75">
        <f>IF($E6581="","",IFERROR(VLOOKUP(TRIM(E6581&amp;""),'Référentiel Articles'!$A$2:$F$634,3,FALSE),""))</f>
      </c>
      <c r="E6581" s="74" t="str">
        <v/>
      </c>
      <c r="F6581" s="75">
        <f>IF($E6581="","",IFERROR(VLOOKUP(TRIM(E6581&amp;""),'Référentiel Articles'!$A$2:$F$634,4,FALSE),""))</f>
      </c>
      <c r="G6581" s="76">
        <f>IF($E6581="","",IFERROR(VLOOKUP(TRIM(E6581&amp;""),'Référentiel Articles'!$A$2:$F$634,5,FALSE),""))</f>
      </c>
      <c r="H6581" s="77" t="str">
        <v/>
      </c>
      <c r="I6581" s="76">
        <f>IF($E6581="","",IFERROR(VLOOKUP(TRIM(E6581&amp;""),'Référentiel Articles'!$A$2:$F$634,6,FALSE),""))</f>
      </c>
      <c r="J6581" s="78">
        <f>IF(OR($E6581="",$H6581=""),"",$H6581*$I6581)</f>
      </c>
      <c r="K6581" s="79" t="str">
        <v/>
      </c>
    </row>
    <row r="6582">
      <c r="A6582" s="81" t="str">
        <v/>
      </c>
      <c r="B6582" s="81" t="str">
        <v/>
      </c>
      <c r="C6582" s="83">
        <f>IF($E6582="","",IFERROR(VLOOKUP(TRIM(E6582&amp;""),'Référentiel Articles'!$A$2:$F$634,2,FALSE),""))</f>
      </c>
      <c r="D6582" s="83">
        <f>IF($E6582="","",IFERROR(VLOOKUP(TRIM(E6582&amp;""),'Référentiel Articles'!$A$2:$F$634,3,FALSE),""))</f>
      </c>
      <c r="E6582" s="81" t="str">
        <v/>
      </c>
      <c r="F6582" s="83">
        <f>IF($E6582="","",IFERROR(VLOOKUP(TRIM(E6582&amp;""),'Référentiel Articles'!$A$2:$F$634,4,FALSE),""))</f>
      </c>
      <c r="G6582" s="84">
        <f>IF($E6582="","",IFERROR(VLOOKUP(TRIM(E6582&amp;""),'Référentiel Articles'!$A$2:$F$634,5,FALSE),""))</f>
      </c>
      <c r="H6582" s="85" t="str">
        <v/>
      </c>
      <c r="I6582" s="84">
        <f>IF($E6582="","",IFERROR(VLOOKUP(TRIM(E6582&amp;""),'Référentiel Articles'!$A$2:$F$634,6,FALSE),""))</f>
      </c>
      <c r="J6582" s="90">
        <f>IF(OR($E6582="",$H6582=""),"",$H6582*$I6582)</f>
      </c>
      <c r="K6582" s="87" t="str">
        <v/>
      </c>
    </row>
    <row r="6583">
      <c r="A6583" s="74" t="str">
        <v/>
      </c>
      <c r="B6583" s="74" t="str">
        <v/>
      </c>
      <c r="C6583" s="75">
        <f>IF($E6583="","",IFERROR(VLOOKUP(TRIM(E6583&amp;""),'Référentiel Articles'!$A$2:$F$634,2,FALSE),""))</f>
      </c>
      <c r="D6583" s="75">
        <f>IF($E6583="","",IFERROR(VLOOKUP(TRIM(E6583&amp;""),'Référentiel Articles'!$A$2:$F$634,3,FALSE),""))</f>
      </c>
      <c r="E6583" s="74" t="str">
        <v/>
      </c>
      <c r="F6583" s="75">
        <f>IF($E6583="","",IFERROR(VLOOKUP(TRIM(E6583&amp;""),'Référentiel Articles'!$A$2:$F$634,4,FALSE),""))</f>
      </c>
      <c r="G6583" s="76">
        <f>IF($E6583="","",IFERROR(VLOOKUP(TRIM(E6583&amp;""),'Référentiel Articles'!$A$2:$F$634,5,FALSE),""))</f>
      </c>
      <c r="H6583" s="77" t="str">
        <v/>
      </c>
      <c r="I6583" s="76">
        <f>IF($E6583="","",IFERROR(VLOOKUP(TRIM(E6583&amp;""),'Référentiel Articles'!$A$2:$F$634,6,FALSE),""))</f>
      </c>
      <c r="J6583" s="78">
        <f>IF(OR($E6583="",$H6583=""),"",$H6583*$I6583)</f>
      </c>
      <c r="K6583" s="79" t="str">
        <v/>
      </c>
    </row>
    <row r="6584">
      <c r="A6584" s="81" t="str">
        <v/>
      </c>
      <c r="B6584" s="81" t="str">
        <v/>
      </c>
      <c r="C6584" s="83">
        <f>IF($E6584="","",IFERROR(VLOOKUP(TRIM(E6584&amp;""),'Référentiel Articles'!$A$2:$F$634,2,FALSE),""))</f>
      </c>
      <c r="D6584" s="83">
        <f>IF($E6584="","",IFERROR(VLOOKUP(TRIM(E6584&amp;""),'Référentiel Articles'!$A$2:$F$634,3,FALSE),""))</f>
      </c>
      <c r="E6584" s="81" t="str">
        <v/>
      </c>
      <c r="F6584" s="83">
        <f>IF($E6584="","",IFERROR(VLOOKUP(TRIM(E6584&amp;""),'Référentiel Articles'!$A$2:$F$634,4,FALSE),""))</f>
      </c>
      <c r="G6584" s="84">
        <f>IF($E6584="","",IFERROR(VLOOKUP(TRIM(E6584&amp;""),'Référentiel Articles'!$A$2:$F$634,5,FALSE),""))</f>
      </c>
      <c r="H6584" s="85" t="str">
        <v/>
      </c>
      <c r="I6584" s="84">
        <f>IF($E6584="","",IFERROR(VLOOKUP(TRIM(E6584&amp;""),'Référentiel Articles'!$A$2:$F$634,6,FALSE),""))</f>
      </c>
      <c r="J6584" s="90">
        <f>IF(OR($E6584="",$H6584=""),"",$H6584*$I6584)</f>
      </c>
      <c r="K6584" s="87" t="str">
        <v/>
      </c>
    </row>
    <row r="6585">
      <c r="A6585" s="74" t="str">
        <v/>
      </c>
      <c r="B6585" s="74" t="str">
        <v/>
      </c>
      <c r="C6585" s="75">
        <f>IF($E6585="","",IFERROR(VLOOKUP(TRIM(E6585&amp;""),'Référentiel Articles'!$A$2:$F$634,2,FALSE),""))</f>
      </c>
      <c r="D6585" s="75">
        <f>IF($E6585="","",IFERROR(VLOOKUP(TRIM(E6585&amp;""),'Référentiel Articles'!$A$2:$F$634,3,FALSE),""))</f>
      </c>
      <c r="E6585" s="74" t="str">
        <v/>
      </c>
      <c r="F6585" s="75">
        <f>IF($E6585="","",IFERROR(VLOOKUP(TRIM(E6585&amp;""),'Référentiel Articles'!$A$2:$F$634,4,FALSE),""))</f>
      </c>
      <c r="G6585" s="76">
        <f>IF($E6585="","",IFERROR(VLOOKUP(TRIM(E6585&amp;""),'Référentiel Articles'!$A$2:$F$634,5,FALSE),""))</f>
      </c>
      <c r="H6585" s="77" t="str">
        <v/>
      </c>
      <c r="I6585" s="76">
        <f>IF($E6585="","",IFERROR(VLOOKUP(TRIM(E6585&amp;""),'Référentiel Articles'!$A$2:$F$634,6,FALSE),""))</f>
      </c>
      <c r="J6585" s="78">
        <f>IF(OR($E6585="",$H6585=""),"",$H6585*$I6585)</f>
      </c>
      <c r="K6585" s="79" t="str">
        <v/>
      </c>
    </row>
    <row r="6586">
      <c r="A6586" s="81" t="str">
        <v/>
      </c>
      <c r="B6586" s="81" t="str">
        <v/>
      </c>
      <c r="C6586" s="83">
        <f>IF($E6586="","",IFERROR(VLOOKUP(TRIM(E6586&amp;""),'Référentiel Articles'!$A$2:$F$634,2,FALSE),""))</f>
      </c>
      <c r="D6586" s="83">
        <f>IF($E6586="","",IFERROR(VLOOKUP(TRIM(E6586&amp;""),'Référentiel Articles'!$A$2:$F$634,3,FALSE),""))</f>
      </c>
      <c r="E6586" s="81" t="str">
        <v/>
      </c>
      <c r="F6586" s="83">
        <f>IF($E6586="","",IFERROR(VLOOKUP(TRIM(E6586&amp;""),'Référentiel Articles'!$A$2:$F$634,4,FALSE),""))</f>
      </c>
      <c r="G6586" s="84">
        <f>IF($E6586="","",IFERROR(VLOOKUP(TRIM(E6586&amp;""),'Référentiel Articles'!$A$2:$F$634,5,FALSE),""))</f>
      </c>
      <c r="H6586" s="85" t="str">
        <v/>
      </c>
      <c r="I6586" s="84">
        <f>IF($E6586="","",IFERROR(VLOOKUP(TRIM(E6586&amp;""),'Référentiel Articles'!$A$2:$F$634,6,FALSE),""))</f>
      </c>
      <c r="J6586" s="90">
        <f>IF(OR($E6586="",$H6586=""),"",$H6586*$I6586)</f>
      </c>
      <c r="K6586" s="87" t="str">
        <v/>
      </c>
    </row>
    <row r="6587">
      <c r="A6587" s="74" t="str">
        <v/>
      </c>
      <c r="B6587" s="74" t="str">
        <v/>
      </c>
      <c r="C6587" s="75">
        <f>IF($E6587="","",IFERROR(VLOOKUP(TRIM(E6587&amp;""),'Référentiel Articles'!$A$2:$F$634,2,FALSE),""))</f>
      </c>
      <c r="D6587" s="75">
        <f>IF($E6587="","",IFERROR(VLOOKUP(TRIM(E6587&amp;""),'Référentiel Articles'!$A$2:$F$634,3,FALSE),""))</f>
      </c>
      <c r="E6587" s="74" t="str">
        <v/>
      </c>
      <c r="F6587" s="75">
        <f>IF($E6587="","",IFERROR(VLOOKUP(TRIM(E6587&amp;""),'Référentiel Articles'!$A$2:$F$634,4,FALSE),""))</f>
      </c>
      <c r="G6587" s="76">
        <f>IF($E6587="","",IFERROR(VLOOKUP(TRIM(E6587&amp;""),'Référentiel Articles'!$A$2:$F$634,5,FALSE),""))</f>
      </c>
      <c r="H6587" s="77" t="str">
        <v/>
      </c>
      <c r="I6587" s="76">
        <f>IF($E6587="","",IFERROR(VLOOKUP(TRIM(E6587&amp;""),'Référentiel Articles'!$A$2:$F$634,6,FALSE),""))</f>
      </c>
      <c r="J6587" s="78">
        <f>IF(OR($E6587="",$H6587=""),"",$H6587*$I6587)</f>
      </c>
      <c r="K6587" s="79" t="str">
        <v/>
      </c>
    </row>
    <row r="6588">
      <c r="A6588" s="81" t="str">
        <v/>
      </c>
      <c r="B6588" s="81" t="str">
        <v/>
      </c>
      <c r="C6588" s="83">
        <f>IF($E6588="","",IFERROR(VLOOKUP(TRIM(E6588&amp;""),'Référentiel Articles'!$A$2:$F$634,2,FALSE),""))</f>
      </c>
      <c r="D6588" s="83">
        <f>IF($E6588="","",IFERROR(VLOOKUP(TRIM(E6588&amp;""),'Référentiel Articles'!$A$2:$F$634,3,FALSE),""))</f>
      </c>
      <c r="E6588" s="81" t="str">
        <v/>
      </c>
      <c r="F6588" s="83">
        <f>IF($E6588="","",IFERROR(VLOOKUP(TRIM(E6588&amp;""),'Référentiel Articles'!$A$2:$F$634,4,FALSE),""))</f>
      </c>
      <c r="G6588" s="84">
        <f>IF($E6588="","",IFERROR(VLOOKUP(TRIM(E6588&amp;""),'Référentiel Articles'!$A$2:$F$634,5,FALSE),""))</f>
      </c>
      <c r="H6588" s="85" t="str">
        <v/>
      </c>
      <c r="I6588" s="84">
        <f>IF($E6588="","",IFERROR(VLOOKUP(TRIM(E6588&amp;""),'Référentiel Articles'!$A$2:$F$634,6,FALSE),""))</f>
      </c>
      <c r="J6588" s="90">
        <f>IF(OR($E6588="",$H6588=""),"",$H6588*$I6588)</f>
      </c>
      <c r="K6588" s="87" t="str">
        <v/>
      </c>
    </row>
    <row r="6589">
      <c r="A6589" s="74" t="str">
        <v/>
      </c>
      <c r="B6589" s="74" t="str">
        <v/>
      </c>
      <c r="C6589" s="75">
        <f>IF($E6589="","",IFERROR(VLOOKUP(TRIM(E6589&amp;""),'Référentiel Articles'!$A$2:$F$634,2,FALSE),""))</f>
      </c>
      <c r="D6589" s="75">
        <f>IF($E6589="","",IFERROR(VLOOKUP(TRIM(E6589&amp;""),'Référentiel Articles'!$A$2:$F$634,3,FALSE),""))</f>
      </c>
      <c r="E6589" s="74" t="str">
        <v/>
      </c>
      <c r="F6589" s="75">
        <f>IF($E6589="","",IFERROR(VLOOKUP(TRIM(E6589&amp;""),'Référentiel Articles'!$A$2:$F$634,4,FALSE),""))</f>
      </c>
      <c r="G6589" s="76">
        <f>IF($E6589="","",IFERROR(VLOOKUP(TRIM(E6589&amp;""),'Référentiel Articles'!$A$2:$F$634,5,FALSE),""))</f>
      </c>
      <c r="H6589" s="77" t="str">
        <v/>
      </c>
      <c r="I6589" s="76">
        <f>IF($E6589="","",IFERROR(VLOOKUP(TRIM(E6589&amp;""),'Référentiel Articles'!$A$2:$F$634,6,FALSE),""))</f>
      </c>
      <c r="J6589" s="78">
        <f>IF(OR($E6589="",$H6589=""),"",$H6589*$I6589)</f>
      </c>
      <c r="K6589" s="79" t="str">
        <v/>
      </c>
    </row>
    <row r="6590">
      <c r="A6590" s="81" t="str">
        <v/>
      </c>
      <c r="B6590" s="81" t="str">
        <v/>
      </c>
      <c r="C6590" s="83">
        <f>IF($E6590="","",IFERROR(VLOOKUP(TRIM(E6590&amp;""),'Référentiel Articles'!$A$2:$F$634,2,FALSE),""))</f>
      </c>
      <c r="D6590" s="83">
        <f>IF($E6590="","",IFERROR(VLOOKUP(TRIM(E6590&amp;""),'Référentiel Articles'!$A$2:$F$634,3,FALSE),""))</f>
      </c>
      <c r="E6590" s="81" t="str">
        <v/>
      </c>
      <c r="F6590" s="83">
        <f>IF($E6590="","",IFERROR(VLOOKUP(TRIM(E6590&amp;""),'Référentiel Articles'!$A$2:$F$634,4,FALSE),""))</f>
      </c>
      <c r="G6590" s="84">
        <f>IF($E6590="","",IFERROR(VLOOKUP(TRIM(E6590&amp;""),'Référentiel Articles'!$A$2:$F$634,5,FALSE),""))</f>
      </c>
      <c r="H6590" s="85" t="str">
        <v/>
      </c>
      <c r="I6590" s="84">
        <f>IF($E6590="","",IFERROR(VLOOKUP(TRIM(E6590&amp;""),'Référentiel Articles'!$A$2:$F$634,6,FALSE),""))</f>
      </c>
      <c r="J6590" s="90">
        <f>IF(OR($E6590="",$H6590=""),"",$H6590*$I6590)</f>
      </c>
      <c r="K6590" s="87" t="str">
        <v/>
      </c>
    </row>
    <row r="6591">
      <c r="A6591" s="74" t="str">
        <v/>
      </c>
      <c r="B6591" s="74" t="str">
        <v/>
      </c>
      <c r="C6591" s="75">
        <f>IF($E6591="","",IFERROR(VLOOKUP(TRIM(E6591&amp;""),'Référentiel Articles'!$A$2:$F$634,2,FALSE),""))</f>
      </c>
      <c r="D6591" s="75">
        <f>IF($E6591="","",IFERROR(VLOOKUP(TRIM(E6591&amp;""),'Référentiel Articles'!$A$2:$F$634,3,FALSE),""))</f>
      </c>
      <c r="E6591" s="74" t="str">
        <v/>
      </c>
      <c r="F6591" s="75">
        <f>IF($E6591="","",IFERROR(VLOOKUP(TRIM(E6591&amp;""),'Référentiel Articles'!$A$2:$F$634,4,FALSE),""))</f>
      </c>
      <c r="G6591" s="76">
        <f>IF($E6591="","",IFERROR(VLOOKUP(TRIM(E6591&amp;""),'Référentiel Articles'!$A$2:$F$634,5,FALSE),""))</f>
      </c>
      <c r="H6591" s="77" t="str">
        <v/>
      </c>
      <c r="I6591" s="76">
        <f>IF($E6591="","",IFERROR(VLOOKUP(TRIM(E6591&amp;""),'Référentiel Articles'!$A$2:$F$634,6,FALSE),""))</f>
      </c>
      <c r="J6591" s="78">
        <f>IF(OR($E6591="",$H6591=""),"",$H6591*$I6591)</f>
      </c>
      <c r="K6591" s="79" t="str">
        <v/>
      </c>
    </row>
    <row r="6592">
      <c r="A6592" s="81" t="str">
        <v/>
      </c>
      <c r="B6592" s="81" t="str">
        <v/>
      </c>
      <c r="C6592" s="83">
        <f>IF($E6592="","",IFERROR(VLOOKUP(TRIM(E6592&amp;""),'Référentiel Articles'!$A$2:$F$634,2,FALSE),""))</f>
      </c>
      <c r="D6592" s="83">
        <f>IF($E6592="","",IFERROR(VLOOKUP(TRIM(E6592&amp;""),'Référentiel Articles'!$A$2:$F$634,3,FALSE),""))</f>
      </c>
      <c r="E6592" s="81" t="str">
        <v/>
      </c>
      <c r="F6592" s="83">
        <f>IF($E6592="","",IFERROR(VLOOKUP(TRIM(E6592&amp;""),'Référentiel Articles'!$A$2:$F$634,4,FALSE),""))</f>
      </c>
      <c r="G6592" s="84">
        <f>IF($E6592="","",IFERROR(VLOOKUP(TRIM(E6592&amp;""),'Référentiel Articles'!$A$2:$F$634,5,FALSE),""))</f>
      </c>
      <c r="H6592" s="85" t="str">
        <v/>
      </c>
      <c r="I6592" s="84">
        <f>IF($E6592="","",IFERROR(VLOOKUP(TRIM(E6592&amp;""),'Référentiel Articles'!$A$2:$F$634,6,FALSE),""))</f>
      </c>
      <c r="J6592" s="90">
        <f>IF(OR($E6592="",$H6592=""),"",$H6592*$I6592)</f>
      </c>
      <c r="K6592" s="87" t="str">
        <v/>
      </c>
    </row>
    <row r="6593">
      <c r="A6593" s="74" t="str">
        <v/>
      </c>
      <c r="B6593" s="74" t="str">
        <v/>
      </c>
      <c r="C6593" s="75">
        <f>IF($E6593="","",IFERROR(VLOOKUP(TRIM(E6593&amp;""),'Référentiel Articles'!$A$2:$F$634,2,FALSE),""))</f>
      </c>
      <c r="D6593" s="75">
        <f>IF($E6593="","",IFERROR(VLOOKUP(TRIM(E6593&amp;""),'Référentiel Articles'!$A$2:$F$634,3,FALSE),""))</f>
      </c>
      <c r="E6593" s="74" t="str">
        <v/>
      </c>
      <c r="F6593" s="75">
        <f>IF($E6593="","",IFERROR(VLOOKUP(TRIM(E6593&amp;""),'Référentiel Articles'!$A$2:$F$634,4,FALSE),""))</f>
      </c>
      <c r="G6593" s="76">
        <f>IF($E6593="","",IFERROR(VLOOKUP(TRIM(E6593&amp;""),'Référentiel Articles'!$A$2:$F$634,5,FALSE),""))</f>
      </c>
      <c r="H6593" s="77" t="str">
        <v/>
      </c>
      <c r="I6593" s="76">
        <f>IF($E6593="","",IFERROR(VLOOKUP(TRIM(E6593&amp;""),'Référentiel Articles'!$A$2:$F$634,6,FALSE),""))</f>
      </c>
      <c r="J6593" s="78">
        <f>IF(OR($E6593="",$H6593=""),"",$H6593*$I6593)</f>
      </c>
      <c r="K6593" s="79" t="str">
        <v/>
      </c>
    </row>
    <row r="6594">
      <c r="A6594" s="81" t="str">
        <v/>
      </c>
      <c r="B6594" s="81" t="str">
        <v/>
      </c>
      <c r="C6594" s="83">
        <f>IF($E6594="","",IFERROR(VLOOKUP(TRIM(E6594&amp;""),'Référentiel Articles'!$A$2:$F$634,2,FALSE),""))</f>
      </c>
      <c r="D6594" s="83">
        <f>IF($E6594="","",IFERROR(VLOOKUP(TRIM(E6594&amp;""),'Référentiel Articles'!$A$2:$F$634,3,FALSE),""))</f>
      </c>
      <c r="E6594" s="81" t="str">
        <v/>
      </c>
      <c r="F6594" s="83">
        <f>IF($E6594="","",IFERROR(VLOOKUP(TRIM(E6594&amp;""),'Référentiel Articles'!$A$2:$F$634,4,FALSE),""))</f>
      </c>
      <c r="G6594" s="84">
        <f>IF($E6594="","",IFERROR(VLOOKUP(TRIM(E6594&amp;""),'Référentiel Articles'!$A$2:$F$634,5,FALSE),""))</f>
      </c>
      <c r="H6594" s="85" t="str">
        <v/>
      </c>
      <c r="I6594" s="84">
        <f>IF($E6594="","",IFERROR(VLOOKUP(TRIM(E6594&amp;""),'Référentiel Articles'!$A$2:$F$634,6,FALSE),""))</f>
      </c>
      <c r="J6594" s="90">
        <f>IF(OR($E6594="",$H6594=""),"",$H6594*$I6594)</f>
      </c>
      <c r="K6594" s="87" t="str">
        <v/>
      </c>
    </row>
    <row r="6595">
      <c r="A6595" s="74" t="str">
        <v/>
      </c>
      <c r="B6595" s="74" t="str">
        <v/>
      </c>
      <c r="C6595" s="75">
        <f>IF($E6595="","",IFERROR(VLOOKUP(TRIM(E6595&amp;""),'Référentiel Articles'!$A$2:$F$634,2,FALSE),""))</f>
      </c>
      <c r="D6595" s="75">
        <f>IF($E6595="","",IFERROR(VLOOKUP(TRIM(E6595&amp;""),'Référentiel Articles'!$A$2:$F$634,3,FALSE),""))</f>
      </c>
      <c r="E6595" s="74" t="str">
        <v/>
      </c>
      <c r="F6595" s="75">
        <f>IF($E6595="","",IFERROR(VLOOKUP(TRIM(E6595&amp;""),'Référentiel Articles'!$A$2:$F$634,4,FALSE),""))</f>
      </c>
      <c r="G6595" s="76">
        <f>IF($E6595="","",IFERROR(VLOOKUP(TRIM(E6595&amp;""),'Référentiel Articles'!$A$2:$F$634,5,FALSE),""))</f>
      </c>
      <c r="H6595" s="77" t="str">
        <v/>
      </c>
      <c r="I6595" s="76">
        <f>IF($E6595="","",IFERROR(VLOOKUP(TRIM(E6595&amp;""),'Référentiel Articles'!$A$2:$F$634,6,FALSE),""))</f>
      </c>
      <c r="J6595" s="78">
        <f>IF(OR($E6595="",$H6595=""),"",$H6595*$I6595)</f>
      </c>
      <c r="K6595" s="79" t="str">
        <v/>
      </c>
    </row>
    <row r="6596">
      <c r="A6596" s="81" t="str">
        <v/>
      </c>
      <c r="B6596" s="81" t="str">
        <v/>
      </c>
      <c r="C6596" s="83">
        <f>IF($E6596="","",IFERROR(VLOOKUP(TRIM(E6596&amp;""),'Référentiel Articles'!$A$2:$F$634,2,FALSE),""))</f>
      </c>
      <c r="D6596" s="83">
        <f>IF($E6596="","",IFERROR(VLOOKUP(TRIM(E6596&amp;""),'Référentiel Articles'!$A$2:$F$634,3,FALSE),""))</f>
      </c>
      <c r="E6596" s="81" t="str">
        <v/>
      </c>
      <c r="F6596" s="83">
        <f>IF($E6596="","",IFERROR(VLOOKUP(TRIM(E6596&amp;""),'Référentiel Articles'!$A$2:$F$634,4,FALSE),""))</f>
      </c>
      <c r="G6596" s="84">
        <f>IF($E6596="","",IFERROR(VLOOKUP(TRIM(E6596&amp;""),'Référentiel Articles'!$A$2:$F$634,5,FALSE),""))</f>
      </c>
      <c r="H6596" s="85" t="str">
        <v/>
      </c>
      <c r="I6596" s="84">
        <f>IF($E6596="","",IFERROR(VLOOKUP(TRIM(E6596&amp;""),'Référentiel Articles'!$A$2:$F$634,6,FALSE),""))</f>
      </c>
      <c r="J6596" s="90">
        <f>IF(OR($E6596="",$H6596=""),"",$H6596*$I6596)</f>
      </c>
      <c r="K6596" s="87" t="str">
        <v/>
      </c>
    </row>
    <row r="6597">
      <c r="A6597" s="74" t="str">
        <v/>
      </c>
      <c r="B6597" s="74" t="str">
        <v/>
      </c>
      <c r="C6597" s="75">
        <f>IF($E6597="","",IFERROR(VLOOKUP(TRIM(E6597&amp;""),'Référentiel Articles'!$A$2:$F$634,2,FALSE),""))</f>
      </c>
      <c r="D6597" s="75">
        <f>IF($E6597="","",IFERROR(VLOOKUP(TRIM(E6597&amp;""),'Référentiel Articles'!$A$2:$F$634,3,FALSE),""))</f>
      </c>
      <c r="E6597" s="74" t="str">
        <v/>
      </c>
      <c r="F6597" s="75">
        <f>IF($E6597="","",IFERROR(VLOOKUP(TRIM(E6597&amp;""),'Référentiel Articles'!$A$2:$F$634,4,FALSE),""))</f>
      </c>
      <c r="G6597" s="76">
        <f>IF($E6597="","",IFERROR(VLOOKUP(TRIM(E6597&amp;""),'Référentiel Articles'!$A$2:$F$634,5,FALSE),""))</f>
      </c>
      <c r="H6597" s="77" t="str">
        <v/>
      </c>
      <c r="I6597" s="76">
        <f>IF($E6597="","",IFERROR(VLOOKUP(TRIM(E6597&amp;""),'Référentiel Articles'!$A$2:$F$634,6,FALSE),""))</f>
      </c>
      <c r="J6597" s="78">
        <f>IF(OR($E6597="",$H6597=""),"",$H6597*$I6597)</f>
      </c>
      <c r="K6597" s="79" t="str">
        <v/>
      </c>
    </row>
    <row r="6598">
      <c r="A6598" s="81" t="str">
        <v/>
      </c>
      <c r="B6598" s="81" t="str">
        <v/>
      </c>
      <c r="C6598" s="83">
        <f>IF($E6598="","",IFERROR(VLOOKUP(TRIM(E6598&amp;""),'Référentiel Articles'!$A$2:$F$634,2,FALSE),""))</f>
      </c>
      <c r="D6598" s="83">
        <f>IF($E6598="","",IFERROR(VLOOKUP(TRIM(E6598&amp;""),'Référentiel Articles'!$A$2:$F$634,3,FALSE),""))</f>
      </c>
      <c r="E6598" s="81" t="str">
        <v/>
      </c>
      <c r="F6598" s="83">
        <f>IF($E6598="","",IFERROR(VLOOKUP(TRIM(E6598&amp;""),'Référentiel Articles'!$A$2:$F$634,4,FALSE),""))</f>
      </c>
      <c r="G6598" s="84">
        <f>IF($E6598="","",IFERROR(VLOOKUP(TRIM(E6598&amp;""),'Référentiel Articles'!$A$2:$F$634,5,FALSE),""))</f>
      </c>
      <c r="H6598" s="85" t="str">
        <v/>
      </c>
      <c r="I6598" s="84">
        <f>IF($E6598="","",IFERROR(VLOOKUP(TRIM(E6598&amp;""),'Référentiel Articles'!$A$2:$F$634,6,FALSE),""))</f>
      </c>
      <c r="J6598" s="90">
        <f>IF(OR($E6598="",$H6598=""),"",$H6598*$I6598)</f>
      </c>
      <c r="K6598" s="87" t="str">
        <v/>
      </c>
    </row>
    <row r="6599">
      <c r="A6599" s="74" t="str">
        <v/>
      </c>
      <c r="B6599" s="74" t="str">
        <v/>
      </c>
      <c r="C6599" s="75">
        <f>IF($E6599="","",IFERROR(VLOOKUP(TRIM(E6599&amp;""),'Référentiel Articles'!$A$2:$F$634,2,FALSE),""))</f>
      </c>
      <c r="D6599" s="75">
        <f>IF($E6599="","",IFERROR(VLOOKUP(TRIM(E6599&amp;""),'Référentiel Articles'!$A$2:$F$634,3,FALSE),""))</f>
      </c>
      <c r="E6599" s="74" t="str">
        <v/>
      </c>
      <c r="F6599" s="75">
        <f>IF($E6599="","",IFERROR(VLOOKUP(TRIM(E6599&amp;""),'Référentiel Articles'!$A$2:$F$634,4,FALSE),""))</f>
      </c>
      <c r="G6599" s="76">
        <f>IF($E6599="","",IFERROR(VLOOKUP(TRIM(E6599&amp;""),'Référentiel Articles'!$A$2:$F$634,5,FALSE),""))</f>
      </c>
      <c r="H6599" s="77" t="str">
        <v/>
      </c>
      <c r="I6599" s="76">
        <f>IF($E6599="","",IFERROR(VLOOKUP(TRIM(E6599&amp;""),'Référentiel Articles'!$A$2:$F$634,6,FALSE),""))</f>
      </c>
      <c r="J6599" s="78">
        <f>IF(OR($E6599="",$H6599=""),"",$H6599*$I6599)</f>
      </c>
      <c r="K6599" s="79" t="str">
        <v/>
      </c>
    </row>
    <row r="6600">
      <c r="A6600" s="81" t="str">
        <v/>
      </c>
      <c r="B6600" s="81" t="str">
        <v/>
      </c>
      <c r="C6600" s="83">
        <f>IF($E6600="","",IFERROR(VLOOKUP(TRIM(E6600&amp;""),'Référentiel Articles'!$A$2:$F$634,2,FALSE),""))</f>
      </c>
      <c r="D6600" s="83">
        <f>IF($E6600="","",IFERROR(VLOOKUP(TRIM(E6600&amp;""),'Référentiel Articles'!$A$2:$F$634,3,FALSE),""))</f>
      </c>
      <c r="E6600" s="81" t="str">
        <v/>
      </c>
      <c r="F6600" s="83">
        <f>IF($E6600="","",IFERROR(VLOOKUP(TRIM(E6600&amp;""),'Référentiel Articles'!$A$2:$F$634,4,FALSE),""))</f>
      </c>
      <c r="G6600" s="84">
        <f>IF($E6600="","",IFERROR(VLOOKUP(TRIM(E6600&amp;""),'Référentiel Articles'!$A$2:$F$634,5,FALSE),""))</f>
      </c>
      <c r="H6600" s="85" t="str">
        <v/>
      </c>
      <c r="I6600" s="84">
        <f>IF($E6600="","",IFERROR(VLOOKUP(TRIM(E6600&amp;""),'Référentiel Articles'!$A$2:$F$634,6,FALSE),""))</f>
      </c>
      <c r="J6600" s="90">
        <f>IF(OR($E6600="",$H6600=""),"",$H6600*$I6600)</f>
      </c>
      <c r="K6600" s="87" t="str">
        <v/>
      </c>
    </row>
    <row r="6601">
      <c r="A6601" s="74" t="str">
        <v/>
      </c>
      <c r="B6601" s="74" t="str">
        <v/>
      </c>
      <c r="C6601" s="75">
        <f>IF($E6601="","",IFERROR(VLOOKUP(TRIM(E6601&amp;""),'Référentiel Articles'!$A$2:$F$634,2,FALSE),""))</f>
      </c>
      <c r="D6601" s="75">
        <f>IF($E6601="","",IFERROR(VLOOKUP(TRIM(E6601&amp;""),'Référentiel Articles'!$A$2:$F$634,3,FALSE),""))</f>
      </c>
      <c r="E6601" s="74" t="str">
        <v/>
      </c>
      <c r="F6601" s="75">
        <f>IF($E6601="","",IFERROR(VLOOKUP(TRIM(E6601&amp;""),'Référentiel Articles'!$A$2:$F$634,4,FALSE),""))</f>
      </c>
      <c r="G6601" s="76">
        <f>IF($E6601="","",IFERROR(VLOOKUP(TRIM(E6601&amp;""),'Référentiel Articles'!$A$2:$F$634,5,FALSE),""))</f>
      </c>
      <c r="H6601" s="77" t="str">
        <v/>
      </c>
      <c r="I6601" s="76">
        <f>IF($E6601="","",IFERROR(VLOOKUP(TRIM(E6601&amp;""),'Référentiel Articles'!$A$2:$F$634,6,FALSE),""))</f>
      </c>
      <c r="J6601" s="78">
        <f>IF(OR($E6601="",$H6601=""),"",$H6601*$I6601)</f>
      </c>
      <c r="K6601" s="79" t="str">
        <v/>
      </c>
    </row>
    <row r="6602">
      <c r="A6602" s="81" t="str">
        <v/>
      </c>
      <c r="B6602" s="81" t="str">
        <v/>
      </c>
      <c r="C6602" s="83">
        <f>IF($E6602="","",IFERROR(VLOOKUP(TRIM(E6602&amp;""),'Référentiel Articles'!$A$2:$F$634,2,FALSE),""))</f>
      </c>
      <c r="D6602" s="83">
        <f>IF($E6602="","",IFERROR(VLOOKUP(TRIM(E6602&amp;""),'Référentiel Articles'!$A$2:$F$634,3,FALSE),""))</f>
      </c>
      <c r="E6602" s="81" t="str">
        <v/>
      </c>
      <c r="F6602" s="83">
        <f>IF($E6602="","",IFERROR(VLOOKUP(TRIM(E6602&amp;""),'Référentiel Articles'!$A$2:$F$634,4,FALSE),""))</f>
      </c>
      <c r="G6602" s="84">
        <f>IF($E6602="","",IFERROR(VLOOKUP(TRIM(E6602&amp;""),'Référentiel Articles'!$A$2:$F$634,5,FALSE),""))</f>
      </c>
      <c r="H6602" s="85" t="str">
        <v/>
      </c>
      <c r="I6602" s="84">
        <f>IF($E6602="","",IFERROR(VLOOKUP(TRIM(E6602&amp;""),'Référentiel Articles'!$A$2:$F$634,6,FALSE),""))</f>
      </c>
      <c r="J6602" s="90">
        <f>IF(OR($E6602="",$H6602=""),"",$H6602*$I6602)</f>
      </c>
      <c r="K6602" s="87" t="str">
        <v/>
      </c>
    </row>
    <row r="6603">
      <c r="A6603" s="74" t="str">
        <v/>
      </c>
      <c r="B6603" s="74" t="str">
        <v/>
      </c>
      <c r="C6603" s="75">
        <f>IF($E6603="","",IFERROR(VLOOKUP(TRIM(E6603&amp;""),'Référentiel Articles'!$A$2:$F$634,2,FALSE),""))</f>
      </c>
      <c r="D6603" s="75">
        <f>IF($E6603="","",IFERROR(VLOOKUP(TRIM(E6603&amp;""),'Référentiel Articles'!$A$2:$F$634,3,FALSE),""))</f>
      </c>
      <c r="E6603" s="74" t="str">
        <v/>
      </c>
      <c r="F6603" s="75">
        <f>IF($E6603="","",IFERROR(VLOOKUP(TRIM(E6603&amp;""),'Référentiel Articles'!$A$2:$F$634,4,FALSE),""))</f>
      </c>
      <c r="G6603" s="76">
        <f>IF($E6603="","",IFERROR(VLOOKUP(TRIM(E6603&amp;""),'Référentiel Articles'!$A$2:$F$634,5,FALSE),""))</f>
      </c>
      <c r="H6603" s="77" t="str">
        <v/>
      </c>
      <c r="I6603" s="76">
        <f>IF($E6603="","",IFERROR(VLOOKUP(TRIM(E6603&amp;""),'Référentiel Articles'!$A$2:$F$634,6,FALSE),""))</f>
      </c>
      <c r="J6603" s="78">
        <f>IF(OR($E6603="",$H6603=""),"",$H6603*$I6603)</f>
      </c>
      <c r="K6603" s="79" t="str">
        <v/>
      </c>
    </row>
    <row r="6604">
      <c r="A6604" s="81" t="str">
        <v/>
      </c>
      <c r="B6604" s="81" t="str">
        <v/>
      </c>
      <c r="C6604" s="83">
        <f>IF($E6604="","",IFERROR(VLOOKUP(TRIM(E6604&amp;""),'Référentiel Articles'!$A$2:$F$634,2,FALSE),""))</f>
      </c>
      <c r="D6604" s="83">
        <f>IF($E6604="","",IFERROR(VLOOKUP(TRIM(E6604&amp;""),'Référentiel Articles'!$A$2:$F$634,3,FALSE),""))</f>
      </c>
      <c r="E6604" s="81" t="str">
        <v/>
      </c>
      <c r="F6604" s="83">
        <f>IF($E6604="","",IFERROR(VLOOKUP(TRIM(E6604&amp;""),'Référentiel Articles'!$A$2:$F$634,4,FALSE),""))</f>
      </c>
      <c r="G6604" s="84">
        <f>IF($E6604="","",IFERROR(VLOOKUP(TRIM(E6604&amp;""),'Référentiel Articles'!$A$2:$F$634,5,FALSE),""))</f>
      </c>
      <c r="H6604" s="85" t="str">
        <v/>
      </c>
      <c r="I6604" s="84">
        <f>IF($E6604="","",IFERROR(VLOOKUP(TRIM(E6604&amp;""),'Référentiel Articles'!$A$2:$F$634,6,FALSE),""))</f>
      </c>
      <c r="J6604" s="90">
        <f>IF(OR($E6604="",$H6604=""),"",$H6604*$I6604)</f>
      </c>
      <c r="K6604" s="87" t="str">
        <v/>
      </c>
    </row>
    <row r="6605">
      <c r="A6605" s="74" t="str">
        <v/>
      </c>
      <c r="B6605" s="74" t="str">
        <v/>
      </c>
      <c r="C6605" s="75">
        <f>IF($E6605="","",IFERROR(VLOOKUP(TRIM(E6605&amp;""),'Référentiel Articles'!$A$2:$F$634,2,FALSE),""))</f>
      </c>
      <c r="D6605" s="75">
        <f>IF($E6605="","",IFERROR(VLOOKUP(TRIM(E6605&amp;""),'Référentiel Articles'!$A$2:$F$634,3,FALSE),""))</f>
      </c>
      <c r="E6605" s="74" t="str">
        <v/>
      </c>
      <c r="F6605" s="75">
        <f>IF($E6605="","",IFERROR(VLOOKUP(TRIM(E6605&amp;""),'Référentiel Articles'!$A$2:$F$634,4,FALSE),""))</f>
      </c>
      <c r="G6605" s="76">
        <f>IF($E6605="","",IFERROR(VLOOKUP(TRIM(E6605&amp;""),'Référentiel Articles'!$A$2:$F$634,5,FALSE),""))</f>
      </c>
      <c r="H6605" s="77" t="str">
        <v/>
      </c>
      <c r="I6605" s="76">
        <f>IF($E6605="","",IFERROR(VLOOKUP(TRIM(E6605&amp;""),'Référentiel Articles'!$A$2:$F$634,6,FALSE),""))</f>
      </c>
      <c r="J6605" s="78">
        <f>IF(OR($E6605="",$H6605=""),"",$H6605*$I6605)</f>
      </c>
      <c r="K6605" s="79" t="str">
        <v/>
      </c>
    </row>
    <row r="6606">
      <c r="A6606" s="81" t="str">
        <v/>
      </c>
      <c r="B6606" s="81" t="str">
        <v/>
      </c>
      <c r="C6606" s="83">
        <f>IF($E6606="","",IFERROR(VLOOKUP(TRIM(E6606&amp;""),'Référentiel Articles'!$A$2:$F$634,2,FALSE),""))</f>
      </c>
      <c r="D6606" s="83">
        <f>IF($E6606="","",IFERROR(VLOOKUP(TRIM(E6606&amp;""),'Référentiel Articles'!$A$2:$F$634,3,FALSE),""))</f>
      </c>
      <c r="E6606" s="81" t="str">
        <v/>
      </c>
      <c r="F6606" s="83">
        <f>IF($E6606="","",IFERROR(VLOOKUP(TRIM(E6606&amp;""),'Référentiel Articles'!$A$2:$F$634,4,FALSE),""))</f>
      </c>
      <c r="G6606" s="84">
        <f>IF($E6606="","",IFERROR(VLOOKUP(TRIM(E6606&amp;""),'Référentiel Articles'!$A$2:$F$634,5,FALSE),""))</f>
      </c>
      <c r="H6606" s="85" t="str">
        <v/>
      </c>
      <c r="I6606" s="84">
        <f>IF($E6606="","",IFERROR(VLOOKUP(TRIM(E6606&amp;""),'Référentiel Articles'!$A$2:$F$634,6,FALSE),""))</f>
      </c>
      <c r="J6606" s="90">
        <f>IF(OR($E6606="",$H6606=""),"",$H6606*$I6606)</f>
      </c>
      <c r="K6606" s="87" t="str">
        <v/>
      </c>
    </row>
    <row r="6607">
      <c r="A6607" s="74" t="str">
        <v/>
      </c>
      <c r="B6607" s="74" t="str">
        <v/>
      </c>
      <c r="C6607" s="75">
        <f>IF($E6607="","",IFERROR(VLOOKUP(TRIM(E6607&amp;""),'Référentiel Articles'!$A$2:$F$634,2,FALSE),""))</f>
      </c>
      <c r="D6607" s="75">
        <f>IF($E6607="","",IFERROR(VLOOKUP(TRIM(E6607&amp;""),'Référentiel Articles'!$A$2:$F$634,3,FALSE),""))</f>
      </c>
      <c r="E6607" s="74" t="str">
        <v/>
      </c>
      <c r="F6607" s="75">
        <f>IF($E6607="","",IFERROR(VLOOKUP(TRIM(E6607&amp;""),'Référentiel Articles'!$A$2:$F$634,4,FALSE),""))</f>
      </c>
      <c r="G6607" s="76">
        <f>IF($E6607="","",IFERROR(VLOOKUP(TRIM(E6607&amp;""),'Référentiel Articles'!$A$2:$F$634,5,FALSE),""))</f>
      </c>
      <c r="H6607" s="77" t="str">
        <v/>
      </c>
      <c r="I6607" s="76">
        <f>IF($E6607="","",IFERROR(VLOOKUP(TRIM(E6607&amp;""),'Référentiel Articles'!$A$2:$F$634,6,FALSE),""))</f>
      </c>
      <c r="J6607" s="78">
        <f>IF(OR($E6607="",$H6607=""),"",$H6607*$I6607)</f>
      </c>
      <c r="K6607" s="79" t="str">
        <v/>
      </c>
    </row>
    <row r="6608">
      <c r="A6608" s="81" t="str">
        <v/>
      </c>
      <c r="B6608" s="81" t="str">
        <v/>
      </c>
      <c r="C6608" s="83">
        <f>IF($E6608="","",IFERROR(VLOOKUP(TRIM(E6608&amp;""),'Référentiel Articles'!$A$2:$F$634,2,FALSE),""))</f>
      </c>
      <c r="D6608" s="83">
        <f>IF($E6608="","",IFERROR(VLOOKUP(TRIM(E6608&amp;""),'Référentiel Articles'!$A$2:$F$634,3,FALSE),""))</f>
      </c>
      <c r="E6608" s="81" t="str">
        <v/>
      </c>
      <c r="F6608" s="83">
        <f>IF($E6608="","",IFERROR(VLOOKUP(TRIM(E6608&amp;""),'Référentiel Articles'!$A$2:$F$634,4,FALSE),""))</f>
      </c>
      <c r="G6608" s="84">
        <f>IF($E6608="","",IFERROR(VLOOKUP(TRIM(E6608&amp;""),'Référentiel Articles'!$A$2:$F$634,5,FALSE),""))</f>
      </c>
      <c r="H6608" s="85" t="str">
        <v/>
      </c>
      <c r="I6608" s="84">
        <f>IF($E6608="","",IFERROR(VLOOKUP(TRIM(E6608&amp;""),'Référentiel Articles'!$A$2:$F$634,6,FALSE),""))</f>
      </c>
      <c r="J6608" s="90">
        <f>IF(OR($E6608="",$H6608=""),"",$H6608*$I6608)</f>
      </c>
      <c r="K6608" s="87" t="str">
        <v/>
      </c>
    </row>
    <row r="6609">
      <c r="A6609" s="74" t="str">
        <v/>
      </c>
      <c r="B6609" s="74" t="str">
        <v/>
      </c>
      <c r="C6609" s="75">
        <f>IF($E6609="","",IFERROR(VLOOKUP(TRIM(E6609&amp;""),'Référentiel Articles'!$A$2:$F$634,2,FALSE),""))</f>
      </c>
      <c r="D6609" s="75">
        <f>IF($E6609="","",IFERROR(VLOOKUP(TRIM(E6609&amp;""),'Référentiel Articles'!$A$2:$F$634,3,FALSE),""))</f>
      </c>
      <c r="E6609" s="74" t="str">
        <v/>
      </c>
      <c r="F6609" s="75">
        <f>IF($E6609="","",IFERROR(VLOOKUP(TRIM(E6609&amp;""),'Référentiel Articles'!$A$2:$F$634,4,FALSE),""))</f>
      </c>
      <c r="G6609" s="76">
        <f>IF($E6609="","",IFERROR(VLOOKUP(TRIM(E6609&amp;""),'Référentiel Articles'!$A$2:$F$634,5,FALSE),""))</f>
      </c>
      <c r="H6609" s="77" t="str">
        <v/>
      </c>
      <c r="I6609" s="76">
        <f>IF($E6609="","",IFERROR(VLOOKUP(TRIM(E6609&amp;""),'Référentiel Articles'!$A$2:$F$634,6,FALSE),""))</f>
      </c>
      <c r="J6609" s="78">
        <f>IF(OR($E6609="",$H6609=""),"",$H6609*$I6609)</f>
      </c>
      <c r="K6609" s="79" t="str">
        <v/>
      </c>
    </row>
    <row r="6610">
      <c r="A6610" s="81" t="str">
        <v/>
      </c>
      <c r="B6610" s="81" t="str">
        <v/>
      </c>
      <c r="C6610" s="83">
        <f>IF($E6610="","",IFERROR(VLOOKUP(TRIM(E6610&amp;""),'Référentiel Articles'!$A$2:$F$634,2,FALSE),""))</f>
      </c>
      <c r="D6610" s="83">
        <f>IF($E6610="","",IFERROR(VLOOKUP(TRIM(E6610&amp;""),'Référentiel Articles'!$A$2:$F$634,3,FALSE),""))</f>
      </c>
      <c r="E6610" s="81" t="str">
        <v/>
      </c>
      <c r="F6610" s="83">
        <f>IF($E6610="","",IFERROR(VLOOKUP(TRIM(E6610&amp;""),'Référentiel Articles'!$A$2:$F$634,4,FALSE),""))</f>
      </c>
      <c r="G6610" s="84">
        <f>IF($E6610="","",IFERROR(VLOOKUP(TRIM(E6610&amp;""),'Référentiel Articles'!$A$2:$F$634,5,FALSE),""))</f>
      </c>
      <c r="H6610" s="85" t="str">
        <v/>
      </c>
      <c r="I6610" s="84">
        <f>IF($E6610="","",IFERROR(VLOOKUP(TRIM(E6610&amp;""),'Référentiel Articles'!$A$2:$F$634,6,FALSE),""))</f>
      </c>
      <c r="J6610" s="90">
        <f>IF(OR($E6610="",$H6610=""),"",$H6610*$I6610)</f>
      </c>
      <c r="K6610" s="87" t="str">
        <v/>
      </c>
    </row>
    <row r="6611">
      <c r="A6611" s="74" t="str">
        <v/>
      </c>
      <c r="B6611" s="74" t="str">
        <v/>
      </c>
      <c r="C6611" s="75">
        <f>IF($E6611="","",IFERROR(VLOOKUP(TRIM(E6611&amp;""),'Référentiel Articles'!$A$2:$F$634,2,FALSE),""))</f>
      </c>
      <c r="D6611" s="75">
        <f>IF($E6611="","",IFERROR(VLOOKUP(TRIM(E6611&amp;""),'Référentiel Articles'!$A$2:$F$634,3,FALSE),""))</f>
      </c>
      <c r="E6611" s="74" t="str">
        <v/>
      </c>
      <c r="F6611" s="75">
        <f>IF($E6611="","",IFERROR(VLOOKUP(TRIM(E6611&amp;""),'Référentiel Articles'!$A$2:$F$634,4,FALSE),""))</f>
      </c>
      <c r="G6611" s="76">
        <f>IF($E6611="","",IFERROR(VLOOKUP(TRIM(E6611&amp;""),'Référentiel Articles'!$A$2:$F$634,5,FALSE),""))</f>
      </c>
      <c r="H6611" s="77" t="str">
        <v/>
      </c>
      <c r="I6611" s="76">
        <f>IF($E6611="","",IFERROR(VLOOKUP(TRIM(E6611&amp;""),'Référentiel Articles'!$A$2:$F$634,6,FALSE),""))</f>
      </c>
      <c r="J6611" s="78">
        <f>IF(OR($E6611="",$H6611=""),"",$H6611*$I6611)</f>
      </c>
      <c r="K6611" s="79" t="str">
        <v/>
      </c>
    </row>
    <row r="6612">
      <c r="A6612" s="81" t="str">
        <v/>
      </c>
      <c r="B6612" s="81" t="str">
        <v/>
      </c>
      <c r="C6612" s="83">
        <f>IF($E6612="","",IFERROR(VLOOKUP(TRIM(E6612&amp;""),'Référentiel Articles'!$A$2:$F$634,2,FALSE),""))</f>
      </c>
      <c r="D6612" s="83">
        <f>IF($E6612="","",IFERROR(VLOOKUP(TRIM(E6612&amp;""),'Référentiel Articles'!$A$2:$F$634,3,FALSE),""))</f>
      </c>
      <c r="E6612" s="81" t="str">
        <v/>
      </c>
      <c r="F6612" s="83">
        <f>IF($E6612="","",IFERROR(VLOOKUP(TRIM(E6612&amp;""),'Référentiel Articles'!$A$2:$F$634,4,FALSE),""))</f>
      </c>
      <c r="G6612" s="84">
        <f>IF($E6612="","",IFERROR(VLOOKUP(TRIM(E6612&amp;""),'Référentiel Articles'!$A$2:$F$634,5,FALSE),""))</f>
      </c>
      <c r="H6612" s="85" t="str">
        <v/>
      </c>
      <c r="I6612" s="84">
        <f>IF($E6612="","",IFERROR(VLOOKUP(TRIM(E6612&amp;""),'Référentiel Articles'!$A$2:$F$634,6,FALSE),""))</f>
      </c>
      <c r="J6612" s="90">
        <f>IF(OR($E6612="",$H6612=""),"",$H6612*$I6612)</f>
      </c>
      <c r="K6612" s="87" t="str">
        <v/>
      </c>
    </row>
    <row r="6613">
      <c r="A6613" s="74" t="str">
        <v/>
      </c>
      <c r="B6613" s="74" t="str">
        <v/>
      </c>
      <c r="C6613" s="75">
        <f>IF($E6613="","",IFERROR(VLOOKUP(TRIM(E6613&amp;""),'Référentiel Articles'!$A$2:$F$634,2,FALSE),""))</f>
      </c>
      <c r="D6613" s="75">
        <f>IF($E6613="","",IFERROR(VLOOKUP(TRIM(E6613&amp;""),'Référentiel Articles'!$A$2:$F$634,3,FALSE),""))</f>
      </c>
      <c r="E6613" s="74" t="str">
        <v/>
      </c>
      <c r="F6613" s="75">
        <f>IF($E6613="","",IFERROR(VLOOKUP(TRIM(E6613&amp;""),'Référentiel Articles'!$A$2:$F$634,4,FALSE),""))</f>
      </c>
      <c r="G6613" s="76">
        <f>IF($E6613="","",IFERROR(VLOOKUP(TRIM(E6613&amp;""),'Référentiel Articles'!$A$2:$F$634,5,FALSE),""))</f>
      </c>
      <c r="H6613" s="77" t="str">
        <v/>
      </c>
      <c r="I6613" s="76">
        <f>IF($E6613="","",IFERROR(VLOOKUP(TRIM(E6613&amp;""),'Référentiel Articles'!$A$2:$F$634,6,FALSE),""))</f>
      </c>
      <c r="J6613" s="78">
        <f>IF(OR($E6613="",$H6613=""),"",$H6613*$I6613)</f>
      </c>
      <c r="K6613" s="79" t="str">
        <v/>
      </c>
    </row>
    <row r="6614">
      <c r="A6614" s="81" t="str">
        <v/>
      </c>
      <c r="B6614" s="81" t="str">
        <v/>
      </c>
      <c r="C6614" s="83">
        <f>IF($E6614="","",IFERROR(VLOOKUP(TRIM(E6614&amp;""),'Référentiel Articles'!$A$2:$F$634,2,FALSE),""))</f>
      </c>
      <c r="D6614" s="83">
        <f>IF($E6614="","",IFERROR(VLOOKUP(TRIM(E6614&amp;""),'Référentiel Articles'!$A$2:$F$634,3,FALSE),""))</f>
      </c>
      <c r="E6614" s="81" t="str">
        <v/>
      </c>
      <c r="F6614" s="83">
        <f>IF($E6614="","",IFERROR(VLOOKUP(TRIM(E6614&amp;""),'Référentiel Articles'!$A$2:$F$634,4,FALSE),""))</f>
      </c>
      <c r="G6614" s="84">
        <f>IF($E6614="","",IFERROR(VLOOKUP(TRIM(E6614&amp;""),'Référentiel Articles'!$A$2:$F$634,5,FALSE),""))</f>
      </c>
      <c r="H6614" s="85" t="str">
        <v/>
      </c>
      <c r="I6614" s="84">
        <f>IF($E6614="","",IFERROR(VLOOKUP(TRIM(E6614&amp;""),'Référentiel Articles'!$A$2:$F$634,6,FALSE),""))</f>
      </c>
      <c r="J6614" s="90">
        <f>IF(OR($E6614="",$H6614=""),"",$H6614*$I6614)</f>
      </c>
      <c r="K6614" s="87" t="str">
        <v/>
      </c>
    </row>
    <row r="6615">
      <c r="A6615" s="74" t="str">
        <v/>
      </c>
      <c r="B6615" s="74" t="str">
        <v/>
      </c>
      <c r="C6615" s="75">
        <f>IF($E6615="","",IFERROR(VLOOKUP(TRIM(E6615&amp;""),'Référentiel Articles'!$A$2:$F$634,2,FALSE),""))</f>
      </c>
      <c r="D6615" s="75">
        <f>IF($E6615="","",IFERROR(VLOOKUP(TRIM(E6615&amp;""),'Référentiel Articles'!$A$2:$F$634,3,FALSE),""))</f>
      </c>
      <c r="E6615" s="74" t="str">
        <v/>
      </c>
      <c r="F6615" s="75">
        <f>IF($E6615="","",IFERROR(VLOOKUP(TRIM(E6615&amp;""),'Référentiel Articles'!$A$2:$F$634,4,FALSE),""))</f>
      </c>
      <c r="G6615" s="76">
        <f>IF($E6615="","",IFERROR(VLOOKUP(TRIM(E6615&amp;""),'Référentiel Articles'!$A$2:$F$634,5,FALSE),""))</f>
      </c>
      <c r="H6615" s="77" t="str">
        <v/>
      </c>
      <c r="I6615" s="76">
        <f>IF($E6615="","",IFERROR(VLOOKUP(TRIM(E6615&amp;""),'Référentiel Articles'!$A$2:$F$634,6,FALSE),""))</f>
      </c>
      <c r="J6615" s="78">
        <f>IF(OR($E6615="",$H6615=""),"",$H6615*$I6615)</f>
      </c>
      <c r="K6615" s="79" t="str">
        <v/>
      </c>
    </row>
    <row r="6616">
      <c r="A6616" s="81" t="str">
        <v/>
      </c>
      <c r="B6616" s="81" t="str">
        <v/>
      </c>
      <c r="C6616" s="83">
        <f>IF($E6616="","",IFERROR(VLOOKUP(TRIM(E6616&amp;""),'Référentiel Articles'!$A$2:$F$634,2,FALSE),""))</f>
      </c>
      <c r="D6616" s="83">
        <f>IF($E6616="","",IFERROR(VLOOKUP(TRIM(E6616&amp;""),'Référentiel Articles'!$A$2:$F$634,3,FALSE),""))</f>
      </c>
      <c r="E6616" s="81" t="str">
        <v/>
      </c>
      <c r="F6616" s="83">
        <f>IF($E6616="","",IFERROR(VLOOKUP(TRIM(E6616&amp;""),'Référentiel Articles'!$A$2:$F$634,4,FALSE),""))</f>
      </c>
      <c r="G6616" s="84">
        <f>IF($E6616="","",IFERROR(VLOOKUP(TRIM(E6616&amp;""),'Référentiel Articles'!$A$2:$F$634,5,FALSE),""))</f>
      </c>
      <c r="H6616" s="85" t="str">
        <v/>
      </c>
      <c r="I6616" s="84">
        <f>IF($E6616="","",IFERROR(VLOOKUP(TRIM(E6616&amp;""),'Référentiel Articles'!$A$2:$F$634,6,FALSE),""))</f>
      </c>
      <c r="J6616" s="90">
        <f>IF(OR($E6616="",$H6616=""),"",$H6616*$I6616)</f>
      </c>
      <c r="K6616" s="87" t="str">
        <v/>
      </c>
    </row>
    <row r="6617">
      <c r="A6617" s="74" t="str">
        <v/>
      </c>
      <c r="B6617" s="74" t="str">
        <v/>
      </c>
      <c r="C6617" s="75">
        <f>IF($E6617="","",IFERROR(VLOOKUP(TRIM(E6617&amp;""),'Référentiel Articles'!$A$2:$F$634,2,FALSE),""))</f>
      </c>
      <c r="D6617" s="75">
        <f>IF($E6617="","",IFERROR(VLOOKUP(TRIM(E6617&amp;""),'Référentiel Articles'!$A$2:$F$634,3,FALSE),""))</f>
      </c>
      <c r="E6617" s="74" t="str">
        <v/>
      </c>
      <c r="F6617" s="75">
        <f>IF($E6617="","",IFERROR(VLOOKUP(TRIM(E6617&amp;""),'Référentiel Articles'!$A$2:$F$634,4,FALSE),""))</f>
      </c>
      <c r="G6617" s="76">
        <f>IF($E6617="","",IFERROR(VLOOKUP(TRIM(E6617&amp;""),'Référentiel Articles'!$A$2:$F$634,5,FALSE),""))</f>
      </c>
      <c r="H6617" s="77" t="str">
        <v/>
      </c>
      <c r="I6617" s="76">
        <f>IF($E6617="","",IFERROR(VLOOKUP(TRIM(E6617&amp;""),'Référentiel Articles'!$A$2:$F$634,6,FALSE),""))</f>
      </c>
      <c r="J6617" s="78">
        <f>IF(OR($E6617="",$H6617=""),"",$H6617*$I6617)</f>
      </c>
      <c r="K6617" s="79" t="str">
        <v/>
      </c>
    </row>
    <row r="6618">
      <c r="A6618" s="81" t="str">
        <v/>
      </c>
      <c r="B6618" s="81" t="str">
        <v/>
      </c>
      <c r="C6618" s="83">
        <f>IF($E6618="","",IFERROR(VLOOKUP(TRIM(E6618&amp;""),'Référentiel Articles'!$A$2:$F$634,2,FALSE),""))</f>
      </c>
      <c r="D6618" s="83">
        <f>IF($E6618="","",IFERROR(VLOOKUP(TRIM(E6618&amp;""),'Référentiel Articles'!$A$2:$F$634,3,FALSE),""))</f>
      </c>
      <c r="E6618" s="81" t="str">
        <v/>
      </c>
      <c r="F6618" s="83">
        <f>IF($E6618="","",IFERROR(VLOOKUP(TRIM(E6618&amp;""),'Référentiel Articles'!$A$2:$F$634,4,FALSE),""))</f>
      </c>
      <c r="G6618" s="84">
        <f>IF($E6618="","",IFERROR(VLOOKUP(TRIM(E6618&amp;""),'Référentiel Articles'!$A$2:$F$634,5,FALSE),""))</f>
      </c>
      <c r="H6618" s="85" t="str">
        <v/>
      </c>
      <c r="I6618" s="84">
        <f>IF($E6618="","",IFERROR(VLOOKUP(TRIM(E6618&amp;""),'Référentiel Articles'!$A$2:$F$634,6,FALSE),""))</f>
      </c>
      <c r="J6618" s="90">
        <f>IF(OR($E6618="",$H6618=""),"",$H6618*$I6618)</f>
      </c>
      <c r="K6618" s="87" t="str">
        <v/>
      </c>
    </row>
    <row r="6619">
      <c r="A6619" s="74" t="str">
        <v/>
      </c>
      <c r="B6619" s="74" t="str">
        <v/>
      </c>
      <c r="C6619" s="75">
        <f>IF($E6619="","",IFERROR(VLOOKUP(TRIM(E6619&amp;""),'Référentiel Articles'!$A$2:$F$634,2,FALSE),""))</f>
      </c>
      <c r="D6619" s="75">
        <f>IF($E6619="","",IFERROR(VLOOKUP(TRIM(E6619&amp;""),'Référentiel Articles'!$A$2:$F$634,3,FALSE),""))</f>
      </c>
      <c r="E6619" s="74" t="str">
        <v/>
      </c>
      <c r="F6619" s="75">
        <f>IF($E6619="","",IFERROR(VLOOKUP(TRIM(E6619&amp;""),'Référentiel Articles'!$A$2:$F$634,4,FALSE),""))</f>
      </c>
      <c r="G6619" s="76">
        <f>IF($E6619="","",IFERROR(VLOOKUP(TRIM(E6619&amp;""),'Référentiel Articles'!$A$2:$F$634,5,FALSE),""))</f>
      </c>
      <c r="H6619" s="77" t="str">
        <v/>
      </c>
      <c r="I6619" s="76">
        <f>IF($E6619="","",IFERROR(VLOOKUP(TRIM(E6619&amp;""),'Référentiel Articles'!$A$2:$F$634,6,FALSE),""))</f>
      </c>
      <c r="J6619" s="78">
        <f>IF(OR($E6619="",$H6619=""),"",$H6619*$I6619)</f>
      </c>
      <c r="K6619" s="79" t="str">
        <v/>
      </c>
    </row>
    <row r="6620">
      <c r="A6620" s="81" t="str">
        <v/>
      </c>
      <c r="B6620" s="81" t="str">
        <v/>
      </c>
      <c r="C6620" s="83">
        <f>IF($E6620="","",IFERROR(VLOOKUP(TRIM(E6620&amp;""),'Référentiel Articles'!$A$2:$F$634,2,FALSE),""))</f>
      </c>
      <c r="D6620" s="83">
        <f>IF($E6620="","",IFERROR(VLOOKUP(TRIM(E6620&amp;""),'Référentiel Articles'!$A$2:$F$634,3,FALSE),""))</f>
      </c>
      <c r="E6620" s="81" t="str">
        <v/>
      </c>
      <c r="F6620" s="83">
        <f>IF($E6620="","",IFERROR(VLOOKUP(TRIM(E6620&amp;""),'Référentiel Articles'!$A$2:$F$634,4,FALSE),""))</f>
      </c>
      <c r="G6620" s="84">
        <f>IF($E6620="","",IFERROR(VLOOKUP(TRIM(E6620&amp;""),'Référentiel Articles'!$A$2:$F$634,5,FALSE),""))</f>
      </c>
      <c r="H6620" s="85" t="str">
        <v/>
      </c>
      <c r="I6620" s="84">
        <f>IF($E6620="","",IFERROR(VLOOKUP(TRIM(E6620&amp;""),'Référentiel Articles'!$A$2:$F$634,6,FALSE),""))</f>
      </c>
      <c r="J6620" s="90">
        <f>IF(OR($E6620="",$H6620=""),"",$H6620*$I6620)</f>
      </c>
      <c r="K6620" s="87" t="str">
        <v/>
      </c>
    </row>
    <row r="6621">
      <c r="A6621" s="74" t="str">
        <v/>
      </c>
      <c r="B6621" s="74" t="str">
        <v/>
      </c>
      <c r="C6621" s="75">
        <f>IF($E6621="","",IFERROR(VLOOKUP(TRIM(E6621&amp;""),'Référentiel Articles'!$A$2:$F$634,2,FALSE),""))</f>
      </c>
      <c r="D6621" s="75">
        <f>IF($E6621="","",IFERROR(VLOOKUP(TRIM(E6621&amp;""),'Référentiel Articles'!$A$2:$F$634,3,FALSE),""))</f>
      </c>
      <c r="E6621" s="74" t="str">
        <v/>
      </c>
      <c r="F6621" s="75">
        <f>IF($E6621="","",IFERROR(VLOOKUP(TRIM(E6621&amp;""),'Référentiel Articles'!$A$2:$F$634,4,FALSE),""))</f>
      </c>
      <c r="G6621" s="76">
        <f>IF($E6621="","",IFERROR(VLOOKUP(TRIM(E6621&amp;""),'Référentiel Articles'!$A$2:$F$634,5,FALSE),""))</f>
      </c>
      <c r="H6621" s="77" t="str">
        <v/>
      </c>
      <c r="I6621" s="76">
        <f>IF($E6621="","",IFERROR(VLOOKUP(TRIM(E6621&amp;""),'Référentiel Articles'!$A$2:$F$634,6,FALSE),""))</f>
      </c>
      <c r="J6621" s="78">
        <f>IF(OR($E6621="",$H6621=""),"",$H6621*$I6621)</f>
      </c>
      <c r="K6621" s="79" t="str">
        <v/>
      </c>
    </row>
    <row r="6622">
      <c r="A6622" s="81" t="str">
        <v/>
      </c>
      <c r="B6622" s="81" t="str">
        <v/>
      </c>
      <c r="C6622" s="83">
        <f>IF($E6622="","",IFERROR(VLOOKUP(TRIM(E6622&amp;""),'Référentiel Articles'!$A$2:$F$634,2,FALSE),""))</f>
      </c>
      <c r="D6622" s="83">
        <f>IF($E6622="","",IFERROR(VLOOKUP(TRIM(E6622&amp;""),'Référentiel Articles'!$A$2:$F$634,3,FALSE),""))</f>
      </c>
      <c r="E6622" s="81" t="str">
        <v/>
      </c>
      <c r="F6622" s="83">
        <f>IF($E6622="","",IFERROR(VLOOKUP(TRIM(E6622&amp;""),'Référentiel Articles'!$A$2:$F$634,4,FALSE),""))</f>
      </c>
      <c r="G6622" s="84">
        <f>IF($E6622="","",IFERROR(VLOOKUP(TRIM(E6622&amp;""),'Référentiel Articles'!$A$2:$F$634,5,FALSE),""))</f>
      </c>
      <c r="H6622" s="85" t="str">
        <v/>
      </c>
      <c r="I6622" s="84">
        <f>IF($E6622="","",IFERROR(VLOOKUP(TRIM(E6622&amp;""),'Référentiel Articles'!$A$2:$F$634,6,FALSE),""))</f>
      </c>
      <c r="J6622" s="90">
        <f>IF(OR($E6622="",$H6622=""),"",$H6622*$I6622)</f>
      </c>
      <c r="K6622" s="87" t="str">
        <v/>
      </c>
    </row>
    <row r="6623">
      <c r="A6623" s="74" t="str">
        <v/>
      </c>
      <c r="B6623" s="74" t="str">
        <v/>
      </c>
      <c r="C6623" s="75">
        <f>IF($E6623="","",IFERROR(VLOOKUP(TRIM(E6623&amp;""),'Référentiel Articles'!$A$2:$F$634,2,FALSE),""))</f>
      </c>
      <c r="D6623" s="75">
        <f>IF($E6623="","",IFERROR(VLOOKUP(TRIM(E6623&amp;""),'Référentiel Articles'!$A$2:$F$634,3,FALSE),""))</f>
      </c>
      <c r="E6623" s="74" t="str">
        <v/>
      </c>
      <c r="F6623" s="75">
        <f>IF($E6623="","",IFERROR(VLOOKUP(TRIM(E6623&amp;""),'Référentiel Articles'!$A$2:$F$634,4,FALSE),""))</f>
      </c>
      <c r="G6623" s="76">
        <f>IF($E6623="","",IFERROR(VLOOKUP(TRIM(E6623&amp;""),'Référentiel Articles'!$A$2:$F$634,5,FALSE),""))</f>
      </c>
      <c r="H6623" s="77" t="str">
        <v/>
      </c>
      <c r="I6623" s="76">
        <f>IF($E6623="","",IFERROR(VLOOKUP(TRIM(E6623&amp;""),'Référentiel Articles'!$A$2:$F$634,6,FALSE),""))</f>
      </c>
      <c r="J6623" s="78">
        <f>IF(OR($E6623="",$H6623=""),"",$H6623*$I6623)</f>
      </c>
      <c r="K6623" s="79" t="str">
        <v/>
      </c>
    </row>
    <row r="6624">
      <c r="A6624" s="81" t="str">
        <v/>
      </c>
      <c r="B6624" s="81" t="str">
        <v/>
      </c>
      <c r="C6624" s="83">
        <f>IF($E6624="","",IFERROR(VLOOKUP(TRIM(E6624&amp;""),'Référentiel Articles'!$A$2:$F$634,2,FALSE),""))</f>
      </c>
      <c r="D6624" s="83">
        <f>IF($E6624="","",IFERROR(VLOOKUP(TRIM(E6624&amp;""),'Référentiel Articles'!$A$2:$F$634,3,FALSE),""))</f>
      </c>
      <c r="E6624" s="81" t="str">
        <v/>
      </c>
      <c r="F6624" s="83">
        <f>IF($E6624="","",IFERROR(VLOOKUP(TRIM(E6624&amp;""),'Référentiel Articles'!$A$2:$F$634,4,FALSE),""))</f>
      </c>
      <c r="G6624" s="84">
        <f>IF($E6624="","",IFERROR(VLOOKUP(TRIM(E6624&amp;""),'Référentiel Articles'!$A$2:$F$634,5,FALSE),""))</f>
      </c>
      <c r="H6624" s="85" t="str">
        <v/>
      </c>
      <c r="I6624" s="84">
        <f>IF($E6624="","",IFERROR(VLOOKUP(TRIM(E6624&amp;""),'Référentiel Articles'!$A$2:$F$634,6,FALSE),""))</f>
      </c>
      <c r="J6624" s="90">
        <f>IF(OR($E6624="",$H6624=""),"",$H6624*$I6624)</f>
      </c>
      <c r="K6624" s="87" t="str">
        <v/>
      </c>
    </row>
    <row r="6625">
      <c r="A6625" s="74" t="str">
        <v/>
      </c>
      <c r="B6625" s="74" t="str">
        <v/>
      </c>
      <c r="C6625" s="75">
        <f>IF($E6625="","",IFERROR(VLOOKUP(TRIM(E6625&amp;""),'Référentiel Articles'!$A$2:$F$634,2,FALSE),""))</f>
      </c>
      <c r="D6625" s="75">
        <f>IF($E6625="","",IFERROR(VLOOKUP(TRIM(E6625&amp;""),'Référentiel Articles'!$A$2:$F$634,3,FALSE),""))</f>
      </c>
      <c r="E6625" s="74" t="str">
        <v/>
      </c>
      <c r="F6625" s="75">
        <f>IF($E6625="","",IFERROR(VLOOKUP(TRIM(E6625&amp;""),'Référentiel Articles'!$A$2:$F$634,4,FALSE),""))</f>
      </c>
      <c r="G6625" s="76">
        <f>IF($E6625="","",IFERROR(VLOOKUP(TRIM(E6625&amp;""),'Référentiel Articles'!$A$2:$F$634,5,FALSE),""))</f>
      </c>
      <c r="H6625" s="77" t="str">
        <v/>
      </c>
      <c r="I6625" s="76">
        <f>IF($E6625="","",IFERROR(VLOOKUP(TRIM(E6625&amp;""),'Référentiel Articles'!$A$2:$F$634,6,FALSE),""))</f>
      </c>
      <c r="J6625" s="78">
        <f>IF(OR($E6625="",$H6625=""),"",$H6625*$I6625)</f>
      </c>
      <c r="K6625" s="79" t="str">
        <v/>
      </c>
    </row>
    <row r="6626">
      <c r="A6626" s="81" t="str">
        <v/>
      </c>
      <c r="B6626" s="81" t="str">
        <v/>
      </c>
      <c r="C6626" s="83">
        <f>IF($E6626="","",IFERROR(VLOOKUP(TRIM(E6626&amp;""),'Référentiel Articles'!$A$2:$F$634,2,FALSE),""))</f>
      </c>
      <c r="D6626" s="83">
        <f>IF($E6626="","",IFERROR(VLOOKUP(TRIM(E6626&amp;""),'Référentiel Articles'!$A$2:$F$634,3,FALSE),""))</f>
      </c>
      <c r="E6626" s="81" t="str">
        <v/>
      </c>
      <c r="F6626" s="83">
        <f>IF($E6626="","",IFERROR(VLOOKUP(TRIM(E6626&amp;""),'Référentiel Articles'!$A$2:$F$634,4,FALSE),""))</f>
      </c>
      <c r="G6626" s="84">
        <f>IF($E6626="","",IFERROR(VLOOKUP(TRIM(E6626&amp;""),'Référentiel Articles'!$A$2:$F$634,5,FALSE),""))</f>
      </c>
      <c r="H6626" s="85" t="str">
        <v/>
      </c>
      <c r="I6626" s="84">
        <f>IF($E6626="","",IFERROR(VLOOKUP(TRIM(E6626&amp;""),'Référentiel Articles'!$A$2:$F$634,6,FALSE),""))</f>
      </c>
      <c r="J6626" s="90">
        <f>IF(OR($E6626="",$H6626=""),"",$H6626*$I6626)</f>
      </c>
      <c r="K6626" s="87" t="str">
        <v/>
      </c>
    </row>
    <row r="6627">
      <c r="A6627" s="74" t="str">
        <v/>
      </c>
      <c r="B6627" s="74" t="str">
        <v/>
      </c>
      <c r="C6627" s="75">
        <f>IF($E6627="","",IFERROR(VLOOKUP(TRIM(E6627&amp;""),'Référentiel Articles'!$A$2:$F$634,2,FALSE),""))</f>
      </c>
      <c r="D6627" s="75">
        <f>IF($E6627="","",IFERROR(VLOOKUP(TRIM(E6627&amp;""),'Référentiel Articles'!$A$2:$F$634,3,FALSE),""))</f>
      </c>
      <c r="E6627" s="74" t="str">
        <v/>
      </c>
      <c r="F6627" s="75">
        <f>IF($E6627="","",IFERROR(VLOOKUP(TRIM(E6627&amp;""),'Référentiel Articles'!$A$2:$F$634,4,FALSE),""))</f>
      </c>
      <c r="G6627" s="76">
        <f>IF($E6627="","",IFERROR(VLOOKUP(TRIM(E6627&amp;""),'Référentiel Articles'!$A$2:$F$634,5,FALSE),""))</f>
      </c>
      <c r="H6627" s="77" t="str">
        <v/>
      </c>
      <c r="I6627" s="76">
        <f>IF($E6627="","",IFERROR(VLOOKUP(TRIM(E6627&amp;""),'Référentiel Articles'!$A$2:$F$634,6,FALSE),""))</f>
      </c>
      <c r="J6627" s="78">
        <f>IF(OR($E6627="",$H6627=""),"",$H6627*$I6627)</f>
      </c>
      <c r="K6627" s="79" t="str">
        <v/>
      </c>
    </row>
    <row r="6628">
      <c r="A6628" s="81" t="str">
        <v/>
      </c>
      <c r="B6628" s="81" t="str">
        <v/>
      </c>
      <c r="C6628" s="83">
        <f>IF($E6628="","",IFERROR(VLOOKUP(TRIM(E6628&amp;""),'Référentiel Articles'!$A$2:$F$634,2,FALSE),""))</f>
      </c>
      <c r="D6628" s="83">
        <f>IF($E6628="","",IFERROR(VLOOKUP(TRIM(E6628&amp;""),'Référentiel Articles'!$A$2:$F$634,3,FALSE),""))</f>
      </c>
      <c r="E6628" s="81" t="str">
        <v/>
      </c>
      <c r="F6628" s="83">
        <f>IF($E6628="","",IFERROR(VLOOKUP(TRIM(E6628&amp;""),'Référentiel Articles'!$A$2:$F$634,4,FALSE),""))</f>
      </c>
      <c r="G6628" s="84">
        <f>IF($E6628="","",IFERROR(VLOOKUP(TRIM(E6628&amp;""),'Référentiel Articles'!$A$2:$F$634,5,FALSE),""))</f>
      </c>
      <c r="H6628" s="85" t="str">
        <v/>
      </c>
      <c r="I6628" s="84">
        <f>IF($E6628="","",IFERROR(VLOOKUP(TRIM(E6628&amp;""),'Référentiel Articles'!$A$2:$F$634,6,FALSE),""))</f>
      </c>
      <c r="J6628" s="90">
        <f>IF(OR($E6628="",$H6628=""),"",$H6628*$I6628)</f>
      </c>
      <c r="K6628" s="87" t="str">
        <v/>
      </c>
    </row>
    <row r="6629">
      <c r="A6629" s="74" t="str">
        <v/>
      </c>
      <c r="B6629" s="74" t="str">
        <v/>
      </c>
      <c r="C6629" s="75">
        <f>IF($E6629="","",IFERROR(VLOOKUP(TRIM(E6629&amp;""),'Référentiel Articles'!$A$2:$F$634,2,FALSE),""))</f>
      </c>
      <c r="D6629" s="75">
        <f>IF($E6629="","",IFERROR(VLOOKUP(TRIM(E6629&amp;""),'Référentiel Articles'!$A$2:$F$634,3,FALSE),""))</f>
      </c>
      <c r="E6629" s="74" t="str">
        <v/>
      </c>
      <c r="F6629" s="75">
        <f>IF($E6629="","",IFERROR(VLOOKUP(TRIM(E6629&amp;""),'Référentiel Articles'!$A$2:$F$634,4,FALSE),""))</f>
      </c>
      <c r="G6629" s="76">
        <f>IF($E6629="","",IFERROR(VLOOKUP(TRIM(E6629&amp;""),'Référentiel Articles'!$A$2:$F$634,5,FALSE),""))</f>
      </c>
      <c r="H6629" s="77" t="str">
        <v/>
      </c>
      <c r="I6629" s="76">
        <f>IF($E6629="","",IFERROR(VLOOKUP(TRIM(E6629&amp;""),'Référentiel Articles'!$A$2:$F$634,6,FALSE),""))</f>
      </c>
      <c r="J6629" s="78">
        <f>IF(OR($E6629="",$H6629=""),"",$H6629*$I6629)</f>
      </c>
      <c r="K6629" s="79" t="str">
        <v/>
      </c>
    </row>
    <row r="6630">
      <c r="A6630" s="81" t="str">
        <v/>
      </c>
      <c r="B6630" s="81" t="str">
        <v/>
      </c>
      <c r="C6630" s="83">
        <f>IF($E6630="","",IFERROR(VLOOKUP(TRIM(E6630&amp;""),'Référentiel Articles'!$A$2:$F$634,2,FALSE),""))</f>
      </c>
      <c r="D6630" s="83">
        <f>IF($E6630="","",IFERROR(VLOOKUP(TRIM(E6630&amp;""),'Référentiel Articles'!$A$2:$F$634,3,FALSE),""))</f>
      </c>
      <c r="E6630" s="81" t="str">
        <v/>
      </c>
      <c r="F6630" s="83">
        <f>IF($E6630="","",IFERROR(VLOOKUP(TRIM(E6630&amp;""),'Référentiel Articles'!$A$2:$F$634,4,FALSE),""))</f>
      </c>
      <c r="G6630" s="84">
        <f>IF($E6630="","",IFERROR(VLOOKUP(TRIM(E6630&amp;""),'Référentiel Articles'!$A$2:$F$634,5,FALSE),""))</f>
      </c>
      <c r="H6630" s="85" t="str">
        <v/>
      </c>
      <c r="I6630" s="84">
        <f>IF($E6630="","",IFERROR(VLOOKUP(TRIM(E6630&amp;""),'Référentiel Articles'!$A$2:$F$634,6,FALSE),""))</f>
      </c>
      <c r="J6630" s="90">
        <f>IF(OR($E6630="",$H6630=""),"",$H6630*$I6630)</f>
      </c>
      <c r="K6630" s="87" t="str">
        <v/>
      </c>
    </row>
    <row r="6631">
      <c r="A6631" s="74" t="str">
        <v/>
      </c>
      <c r="B6631" s="74" t="str">
        <v/>
      </c>
      <c r="C6631" s="75">
        <f>IF($E6631="","",IFERROR(VLOOKUP(TRIM(E6631&amp;""),'Référentiel Articles'!$A$2:$F$634,2,FALSE),""))</f>
      </c>
      <c r="D6631" s="75">
        <f>IF($E6631="","",IFERROR(VLOOKUP(TRIM(E6631&amp;""),'Référentiel Articles'!$A$2:$F$634,3,FALSE),""))</f>
      </c>
      <c r="E6631" s="74" t="str">
        <v/>
      </c>
      <c r="F6631" s="75">
        <f>IF($E6631="","",IFERROR(VLOOKUP(TRIM(E6631&amp;""),'Référentiel Articles'!$A$2:$F$634,4,FALSE),""))</f>
      </c>
      <c r="G6631" s="76">
        <f>IF($E6631="","",IFERROR(VLOOKUP(TRIM(E6631&amp;""),'Référentiel Articles'!$A$2:$F$634,5,FALSE),""))</f>
      </c>
      <c r="H6631" s="77" t="str">
        <v/>
      </c>
      <c r="I6631" s="76">
        <f>IF($E6631="","",IFERROR(VLOOKUP(TRIM(E6631&amp;""),'Référentiel Articles'!$A$2:$F$634,6,FALSE),""))</f>
      </c>
      <c r="J6631" s="78">
        <f>IF(OR($E6631="",$H6631=""),"",$H6631*$I6631)</f>
      </c>
      <c r="K6631" s="79" t="str">
        <v/>
      </c>
    </row>
    <row r="6632">
      <c r="A6632" s="81" t="str">
        <v/>
      </c>
      <c r="B6632" s="81" t="str">
        <v/>
      </c>
      <c r="C6632" s="83">
        <f>IF($E6632="","",IFERROR(VLOOKUP(TRIM(E6632&amp;""),'Référentiel Articles'!$A$2:$F$634,2,FALSE),""))</f>
      </c>
      <c r="D6632" s="83">
        <f>IF($E6632="","",IFERROR(VLOOKUP(TRIM(E6632&amp;""),'Référentiel Articles'!$A$2:$F$634,3,FALSE),""))</f>
      </c>
      <c r="E6632" s="81" t="str">
        <v/>
      </c>
      <c r="F6632" s="83">
        <f>IF($E6632="","",IFERROR(VLOOKUP(TRIM(E6632&amp;""),'Référentiel Articles'!$A$2:$F$634,4,FALSE),""))</f>
      </c>
      <c r="G6632" s="84">
        <f>IF($E6632="","",IFERROR(VLOOKUP(TRIM(E6632&amp;""),'Référentiel Articles'!$A$2:$F$634,5,FALSE),""))</f>
      </c>
      <c r="H6632" s="85" t="str">
        <v/>
      </c>
      <c r="I6632" s="84">
        <f>IF($E6632="","",IFERROR(VLOOKUP(TRIM(E6632&amp;""),'Référentiel Articles'!$A$2:$F$634,6,FALSE),""))</f>
      </c>
      <c r="J6632" s="90">
        <f>IF(OR($E6632="",$H6632=""),"",$H6632*$I6632)</f>
      </c>
      <c r="K6632" s="87" t="str">
        <v/>
      </c>
    </row>
    <row r="6633">
      <c r="A6633" s="74" t="str">
        <v/>
      </c>
      <c r="B6633" s="74" t="str">
        <v/>
      </c>
      <c r="C6633" s="75">
        <f>IF($E6633="","",IFERROR(VLOOKUP(TRIM(E6633&amp;""),'Référentiel Articles'!$A$2:$F$634,2,FALSE),""))</f>
      </c>
      <c r="D6633" s="75">
        <f>IF($E6633="","",IFERROR(VLOOKUP(TRIM(E6633&amp;""),'Référentiel Articles'!$A$2:$F$634,3,FALSE),""))</f>
      </c>
      <c r="E6633" s="74" t="str">
        <v/>
      </c>
      <c r="F6633" s="75">
        <f>IF($E6633="","",IFERROR(VLOOKUP(TRIM(E6633&amp;""),'Référentiel Articles'!$A$2:$F$634,4,FALSE),""))</f>
      </c>
      <c r="G6633" s="76">
        <f>IF($E6633="","",IFERROR(VLOOKUP(TRIM(E6633&amp;""),'Référentiel Articles'!$A$2:$F$634,5,FALSE),""))</f>
      </c>
      <c r="H6633" s="77" t="str">
        <v/>
      </c>
      <c r="I6633" s="76">
        <f>IF($E6633="","",IFERROR(VLOOKUP(TRIM(E6633&amp;""),'Référentiel Articles'!$A$2:$F$634,6,FALSE),""))</f>
      </c>
      <c r="J6633" s="78">
        <f>IF(OR($E6633="",$H6633=""),"",$H6633*$I6633)</f>
      </c>
      <c r="K6633" s="79" t="str">
        <v/>
      </c>
    </row>
    <row r="6634">
      <c r="A6634" s="81" t="str">
        <v/>
      </c>
      <c r="B6634" s="81" t="str">
        <v/>
      </c>
      <c r="C6634" s="83">
        <f>IF($E6634="","",IFERROR(VLOOKUP(TRIM(E6634&amp;""),'Référentiel Articles'!$A$2:$F$634,2,FALSE),""))</f>
      </c>
      <c r="D6634" s="83">
        <f>IF($E6634="","",IFERROR(VLOOKUP(TRIM(E6634&amp;""),'Référentiel Articles'!$A$2:$F$634,3,FALSE),""))</f>
      </c>
      <c r="E6634" s="81" t="str">
        <v/>
      </c>
      <c r="F6634" s="83">
        <f>IF($E6634="","",IFERROR(VLOOKUP(TRIM(E6634&amp;""),'Référentiel Articles'!$A$2:$F$634,4,FALSE),""))</f>
      </c>
      <c r="G6634" s="84">
        <f>IF($E6634="","",IFERROR(VLOOKUP(TRIM(E6634&amp;""),'Référentiel Articles'!$A$2:$F$634,5,FALSE),""))</f>
      </c>
      <c r="H6634" s="85" t="str">
        <v/>
      </c>
      <c r="I6634" s="84">
        <f>IF($E6634="","",IFERROR(VLOOKUP(TRIM(E6634&amp;""),'Référentiel Articles'!$A$2:$F$634,6,FALSE),""))</f>
      </c>
      <c r="J6634" s="90">
        <f>IF(OR($E6634="",$H6634=""),"",$H6634*$I6634)</f>
      </c>
      <c r="K6634" s="87" t="str">
        <v/>
      </c>
    </row>
    <row r="6635">
      <c r="A6635" s="74" t="str">
        <v/>
      </c>
      <c r="B6635" s="74" t="str">
        <v/>
      </c>
      <c r="C6635" s="75">
        <f>IF($E6635="","",IFERROR(VLOOKUP(TRIM(E6635&amp;""),'Référentiel Articles'!$A$2:$F$634,2,FALSE),""))</f>
      </c>
      <c r="D6635" s="75">
        <f>IF($E6635="","",IFERROR(VLOOKUP(TRIM(E6635&amp;""),'Référentiel Articles'!$A$2:$F$634,3,FALSE),""))</f>
      </c>
      <c r="E6635" s="74" t="str">
        <v/>
      </c>
      <c r="F6635" s="75">
        <f>IF($E6635="","",IFERROR(VLOOKUP(TRIM(E6635&amp;""),'Référentiel Articles'!$A$2:$F$634,4,FALSE),""))</f>
      </c>
      <c r="G6635" s="76">
        <f>IF($E6635="","",IFERROR(VLOOKUP(TRIM(E6635&amp;""),'Référentiel Articles'!$A$2:$F$634,5,FALSE),""))</f>
      </c>
      <c r="H6635" s="77" t="str">
        <v/>
      </c>
      <c r="I6635" s="76">
        <f>IF($E6635="","",IFERROR(VLOOKUP(TRIM(E6635&amp;""),'Référentiel Articles'!$A$2:$F$634,6,FALSE),""))</f>
      </c>
      <c r="J6635" s="78">
        <f>IF(OR($E6635="",$H6635=""),"",$H6635*$I6635)</f>
      </c>
      <c r="K6635" s="79" t="str">
        <v/>
      </c>
    </row>
    <row r="6636">
      <c r="A6636" s="81" t="str">
        <v/>
      </c>
      <c r="B6636" s="81" t="str">
        <v/>
      </c>
      <c r="C6636" s="83">
        <f>IF($E6636="","",IFERROR(VLOOKUP(TRIM(E6636&amp;""),'Référentiel Articles'!$A$2:$F$634,2,FALSE),""))</f>
      </c>
      <c r="D6636" s="83">
        <f>IF($E6636="","",IFERROR(VLOOKUP(TRIM(E6636&amp;""),'Référentiel Articles'!$A$2:$F$634,3,FALSE),""))</f>
      </c>
      <c r="E6636" s="81" t="str">
        <v/>
      </c>
      <c r="F6636" s="83">
        <f>IF($E6636="","",IFERROR(VLOOKUP(TRIM(E6636&amp;""),'Référentiel Articles'!$A$2:$F$634,4,FALSE),""))</f>
      </c>
      <c r="G6636" s="84">
        <f>IF($E6636="","",IFERROR(VLOOKUP(TRIM(E6636&amp;""),'Référentiel Articles'!$A$2:$F$634,5,FALSE),""))</f>
      </c>
      <c r="H6636" s="85" t="str">
        <v/>
      </c>
      <c r="I6636" s="84">
        <f>IF($E6636="","",IFERROR(VLOOKUP(TRIM(E6636&amp;""),'Référentiel Articles'!$A$2:$F$634,6,FALSE),""))</f>
      </c>
      <c r="J6636" s="90">
        <f>IF(OR($E6636="",$H6636=""),"",$H6636*$I6636)</f>
      </c>
      <c r="K6636" s="87" t="str">
        <v/>
      </c>
    </row>
    <row r="6637">
      <c r="A6637" s="74" t="str">
        <v/>
      </c>
      <c r="B6637" s="74" t="str">
        <v/>
      </c>
      <c r="C6637" s="75">
        <f>IF($E6637="","",IFERROR(VLOOKUP(TRIM(E6637&amp;""),'Référentiel Articles'!$A$2:$F$634,2,FALSE),""))</f>
      </c>
      <c r="D6637" s="75">
        <f>IF($E6637="","",IFERROR(VLOOKUP(TRIM(E6637&amp;""),'Référentiel Articles'!$A$2:$F$634,3,FALSE),""))</f>
      </c>
      <c r="E6637" s="74" t="str">
        <v/>
      </c>
      <c r="F6637" s="75">
        <f>IF($E6637="","",IFERROR(VLOOKUP(TRIM(E6637&amp;""),'Référentiel Articles'!$A$2:$F$634,4,FALSE),""))</f>
      </c>
      <c r="G6637" s="76">
        <f>IF($E6637="","",IFERROR(VLOOKUP(TRIM(E6637&amp;""),'Référentiel Articles'!$A$2:$F$634,5,FALSE),""))</f>
      </c>
      <c r="H6637" s="77" t="str">
        <v/>
      </c>
      <c r="I6637" s="76">
        <f>IF($E6637="","",IFERROR(VLOOKUP(TRIM(E6637&amp;""),'Référentiel Articles'!$A$2:$F$634,6,FALSE),""))</f>
      </c>
      <c r="J6637" s="78">
        <f>IF(OR($E6637="",$H6637=""),"",$H6637*$I6637)</f>
      </c>
      <c r="K6637" s="79" t="str">
        <v/>
      </c>
    </row>
    <row r="6638">
      <c r="A6638" s="81" t="str">
        <v/>
      </c>
      <c r="B6638" s="81" t="str">
        <v/>
      </c>
      <c r="C6638" s="83">
        <f>IF($E6638="","",IFERROR(VLOOKUP(TRIM(E6638&amp;""),'Référentiel Articles'!$A$2:$F$634,2,FALSE),""))</f>
      </c>
      <c r="D6638" s="83">
        <f>IF($E6638="","",IFERROR(VLOOKUP(TRIM(E6638&amp;""),'Référentiel Articles'!$A$2:$F$634,3,FALSE),""))</f>
      </c>
      <c r="E6638" s="81" t="str">
        <v/>
      </c>
      <c r="F6638" s="83">
        <f>IF($E6638="","",IFERROR(VLOOKUP(TRIM(E6638&amp;""),'Référentiel Articles'!$A$2:$F$634,4,FALSE),""))</f>
      </c>
      <c r="G6638" s="84">
        <f>IF($E6638="","",IFERROR(VLOOKUP(TRIM(E6638&amp;""),'Référentiel Articles'!$A$2:$F$634,5,FALSE),""))</f>
      </c>
      <c r="H6638" s="85" t="str">
        <v/>
      </c>
      <c r="I6638" s="84">
        <f>IF($E6638="","",IFERROR(VLOOKUP(TRIM(E6638&amp;""),'Référentiel Articles'!$A$2:$F$634,6,FALSE),""))</f>
      </c>
      <c r="J6638" s="90">
        <f>IF(OR($E6638="",$H6638=""),"",$H6638*$I6638)</f>
      </c>
      <c r="K6638" s="87" t="str">
        <v/>
      </c>
    </row>
    <row r="6639">
      <c r="A6639" s="74" t="str">
        <v/>
      </c>
      <c r="B6639" s="74" t="str">
        <v/>
      </c>
      <c r="C6639" s="75">
        <f>IF($E6639="","",IFERROR(VLOOKUP(TRIM(E6639&amp;""),'Référentiel Articles'!$A$2:$F$634,2,FALSE),""))</f>
      </c>
      <c r="D6639" s="75">
        <f>IF($E6639="","",IFERROR(VLOOKUP(TRIM(E6639&amp;""),'Référentiel Articles'!$A$2:$F$634,3,FALSE),""))</f>
      </c>
      <c r="E6639" s="74" t="str">
        <v/>
      </c>
      <c r="F6639" s="75">
        <f>IF($E6639="","",IFERROR(VLOOKUP(TRIM(E6639&amp;""),'Référentiel Articles'!$A$2:$F$634,4,FALSE),""))</f>
      </c>
      <c r="G6639" s="76">
        <f>IF($E6639="","",IFERROR(VLOOKUP(TRIM(E6639&amp;""),'Référentiel Articles'!$A$2:$F$634,5,FALSE),""))</f>
      </c>
      <c r="H6639" s="77" t="str">
        <v/>
      </c>
      <c r="I6639" s="76">
        <f>IF($E6639="","",IFERROR(VLOOKUP(TRIM(E6639&amp;""),'Référentiel Articles'!$A$2:$F$634,6,FALSE),""))</f>
      </c>
      <c r="J6639" s="78">
        <f>IF(OR($E6639="",$H6639=""),"",$H6639*$I6639)</f>
      </c>
      <c r="K6639" s="79" t="str">
        <v/>
      </c>
    </row>
    <row r="6640">
      <c r="A6640" s="81" t="str">
        <v/>
      </c>
      <c r="B6640" s="81" t="str">
        <v/>
      </c>
      <c r="C6640" s="83">
        <f>IF($E6640="","",IFERROR(VLOOKUP(TRIM(E6640&amp;""),'Référentiel Articles'!$A$2:$F$634,2,FALSE),""))</f>
      </c>
      <c r="D6640" s="83">
        <f>IF($E6640="","",IFERROR(VLOOKUP(TRIM(E6640&amp;""),'Référentiel Articles'!$A$2:$F$634,3,FALSE),""))</f>
      </c>
      <c r="E6640" s="81" t="str">
        <v/>
      </c>
      <c r="F6640" s="83">
        <f>IF($E6640="","",IFERROR(VLOOKUP(TRIM(E6640&amp;""),'Référentiel Articles'!$A$2:$F$634,4,FALSE),""))</f>
      </c>
      <c r="G6640" s="84">
        <f>IF($E6640="","",IFERROR(VLOOKUP(TRIM(E6640&amp;""),'Référentiel Articles'!$A$2:$F$634,5,FALSE),""))</f>
      </c>
      <c r="H6640" s="85" t="str">
        <v/>
      </c>
      <c r="I6640" s="84">
        <f>IF($E6640="","",IFERROR(VLOOKUP(TRIM(E6640&amp;""),'Référentiel Articles'!$A$2:$F$634,6,FALSE),""))</f>
      </c>
      <c r="J6640" s="90">
        <f>IF(OR($E6640="",$H6640=""),"",$H6640*$I6640)</f>
      </c>
      <c r="K6640" s="87" t="str">
        <v/>
      </c>
    </row>
    <row r="6641">
      <c r="A6641" s="74" t="str">
        <v/>
      </c>
      <c r="B6641" s="74" t="str">
        <v/>
      </c>
      <c r="C6641" s="75">
        <f>IF($E6641="","",IFERROR(VLOOKUP(TRIM(E6641&amp;""),'Référentiel Articles'!$A$2:$F$634,2,FALSE),""))</f>
      </c>
      <c r="D6641" s="75">
        <f>IF($E6641="","",IFERROR(VLOOKUP(TRIM(E6641&amp;""),'Référentiel Articles'!$A$2:$F$634,3,FALSE),""))</f>
      </c>
      <c r="E6641" s="74" t="str">
        <v/>
      </c>
      <c r="F6641" s="75">
        <f>IF($E6641="","",IFERROR(VLOOKUP(TRIM(E6641&amp;""),'Référentiel Articles'!$A$2:$F$634,4,FALSE),""))</f>
      </c>
      <c r="G6641" s="76">
        <f>IF($E6641="","",IFERROR(VLOOKUP(TRIM(E6641&amp;""),'Référentiel Articles'!$A$2:$F$634,5,FALSE),""))</f>
      </c>
      <c r="H6641" s="77" t="str">
        <v/>
      </c>
      <c r="I6641" s="76">
        <f>IF($E6641="","",IFERROR(VLOOKUP(TRIM(E6641&amp;""),'Référentiel Articles'!$A$2:$F$634,6,FALSE),""))</f>
      </c>
      <c r="J6641" s="78">
        <f>IF(OR($E6641="",$H6641=""),"",$H6641*$I6641)</f>
      </c>
      <c r="K6641" s="79" t="str">
        <v/>
      </c>
    </row>
    <row r="6642">
      <c r="A6642" s="81" t="str">
        <v/>
      </c>
      <c r="B6642" s="81" t="str">
        <v/>
      </c>
      <c r="C6642" s="83">
        <f>IF($E6642="","",IFERROR(VLOOKUP(TRIM(E6642&amp;""),'Référentiel Articles'!$A$2:$F$634,2,FALSE),""))</f>
      </c>
      <c r="D6642" s="83">
        <f>IF($E6642="","",IFERROR(VLOOKUP(TRIM(E6642&amp;""),'Référentiel Articles'!$A$2:$F$634,3,FALSE),""))</f>
      </c>
      <c r="E6642" s="81" t="str">
        <v/>
      </c>
      <c r="F6642" s="83">
        <f>IF($E6642="","",IFERROR(VLOOKUP(TRIM(E6642&amp;""),'Référentiel Articles'!$A$2:$F$634,4,FALSE),""))</f>
      </c>
      <c r="G6642" s="84">
        <f>IF($E6642="","",IFERROR(VLOOKUP(TRIM(E6642&amp;""),'Référentiel Articles'!$A$2:$F$634,5,FALSE),""))</f>
      </c>
      <c r="H6642" s="85" t="str">
        <v/>
      </c>
      <c r="I6642" s="84">
        <f>IF($E6642="","",IFERROR(VLOOKUP(TRIM(E6642&amp;""),'Référentiel Articles'!$A$2:$F$634,6,FALSE),""))</f>
      </c>
      <c r="J6642" s="90">
        <f>IF(OR($E6642="",$H6642=""),"",$H6642*$I6642)</f>
      </c>
      <c r="K6642" s="87" t="str">
        <v/>
      </c>
    </row>
    <row r="6643">
      <c r="A6643" s="74" t="str">
        <v/>
      </c>
      <c r="B6643" s="74" t="str">
        <v/>
      </c>
      <c r="C6643" s="75">
        <f>IF($E6643="","",IFERROR(VLOOKUP(TRIM(E6643&amp;""),'Référentiel Articles'!$A$2:$F$634,2,FALSE),""))</f>
      </c>
      <c r="D6643" s="75">
        <f>IF($E6643="","",IFERROR(VLOOKUP(TRIM(E6643&amp;""),'Référentiel Articles'!$A$2:$F$634,3,FALSE),""))</f>
      </c>
      <c r="E6643" s="74" t="str">
        <v/>
      </c>
      <c r="F6643" s="75">
        <f>IF($E6643="","",IFERROR(VLOOKUP(TRIM(E6643&amp;""),'Référentiel Articles'!$A$2:$F$634,4,FALSE),""))</f>
      </c>
      <c r="G6643" s="76">
        <f>IF($E6643="","",IFERROR(VLOOKUP(TRIM(E6643&amp;""),'Référentiel Articles'!$A$2:$F$634,5,FALSE),""))</f>
      </c>
      <c r="H6643" s="77" t="str">
        <v/>
      </c>
      <c r="I6643" s="76">
        <f>IF($E6643="","",IFERROR(VLOOKUP(TRIM(E6643&amp;""),'Référentiel Articles'!$A$2:$F$634,6,FALSE),""))</f>
      </c>
      <c r="J6643" s="78">
        <f>IF(OR($E6643="",$H6643=""),"",$H6643*$I6643)</f>
      </c>
      <c r="K6643" s="79" t="str">
        <v/>
      </c>
    </row>
    <row r="6644">
      <c r="A6644" s="81" t="str">
        <v/>
      </c>
      <c r="B6644" s="81" t="str">
        <v/>
      </c>
      <c r="C6644" s="83">
        <f>IF($E6644="","",IFERROR(VLOOKUP(TRIM(E6644&amp;""),'Référentiel Articles'!$A$2:$F$634,2,FALSE),""))</f>
      </c>
      <c r="D6644" s="83">
        <f>IF($E6644="","",IFERROR(VLOOKUP(TRIM(E6644&amp;""),'Référentiel Articles'!$A$2:$F$634,3,FALSE),""))</f>
      </c>
      <c r="E6644" s="81" t="str">
        <v/>
      </c>
      <c r="F6644" s="83">
        <f>IF($E6644="","",IFERROR(VLOOKUP(TRIM(E6644&amp;""),'Référentiel Articles'!$A$2:$F$634,4,FALSE),""))</f>
      </c>
      <c r="G6644" s="84">
        <f>IF($E6644="","",IFERROR(VLOOKUP(TRIM(E6644&amp;""),'Référentiel Articles'!$A$2:$F$634,5,FALSE),""))</f>
      </c>
      <c r="H6644" s="85" t="str">
        <v/>
      </c>
      <c r="I6644" s="84">
        <f>IF($E6644="","",IFERROR(VLOOKUP(TRIM(E6644&amp;""),'Référentiel Articles'!$A$2:$F$634,6,FALSE),""))</f>
      </c>
      <c r="J6644" s="90">
        <f>IF(OR($E6644="",$H6644=""),"",$H6644*$I6644)</f>
      </c>
      <c r="K6644" s="87" t="str">
        <v/>
      </c>
    </row>
    <row r="6645">
      <c r="A6645" s="74" t="str">
        <v/>
      </c>
      <c r="B6645" s="74" t="str">
        <v/>
      </c>
      <c r="C6645" s="75">
        <f>IF($E6645="","",IFERROR(VLOOKUP(TRIM(E6645&amp;""),'Référentiel Articles'!$A$2:$F$634,2,FALSE),""))</f>
      </c>
      <c r="D6645" s="75">
        <f>IF($E6645="","",IFERROR(VLOOKUP(TRIM(E6645&amp;""),'Référentiel Articles'!$A$2:$F$634,3,FALSE),""))</f>
      </c>
      <c r="E6645" s="74" t="str">
        <v/>
      </c>
      <c r="F6645" s="75">
        <f>IF($E6645="","",IFERROR(VLOOKUP(TRIM(E6645&amp;""),'Référentiel Articles'!$A$2:$F$634,4,FALSE),""))</f>
      </c>
      <c r="G6645" s="76">
        <f>IF($E6645="","",IFERROR(VLOOKUP(TRIM(E6645&amp;""),'Référentiel Articles'!$A$2:$F$634,5,FALSE),""))</f>
      </c>
      <c r="H6645" s="77" t="str">
        <v/>
      </c>
      <c r="I6645" s="76">
        <f>IF($E6645="","",IFERROR(VLOOKUP(TRIM(E6645&amp;""),'Référentiel Articles'!$A$2:$F$634,6,FALSE),""))</f>
      </c>
      <c r="J6645" s="78">
        <f>IF(OR($E6645="",$H6645=""),"",$H6645*$I6645)</f>
      </c>
      <c r="K6645" s="79" t="str">
        <v/>
      </c>
    </row>
    <row r="6646">
      <c r="A6646" s="81" t="str">
        <v/>
      </c>
      <c r="B6646" s="81" t="str">
        <v/>
      </c>
      <c r="C6646" s="83">
        <f>IF($E6646="","",IFERROR(VLOOKUP(TRIM(E6646&amp;""),'Référentiel Articles'!$A$2:$F$634,2,FALSE),""))</f>
      </c>
      <c r="D6646" s="83">
        <f>IF($E6646="","",IFERROR(VLOOKUP(TRIM(E6646&amp;""),'Référentiel Articles'!$A$2:$F$634,3,FALSE),""))</f>
      </c>
      <c r="E6646" s="81" t="str">
        <v/>
      </c>
      <c r="F6646" s="83">
        <f>IF($E6646="","",IFERROR(VLOOKUP(TRIM(E6646&amp;""),'Référentiel Articles'!$A$2:$F$634,4,FALSE),""))</f>
      </c>
      <c r="G6646" s="84">
        <f>IF($E6646="","",IFERROR(VLOOKUP(TRIM(E6646&amp;""),'Référentiel Articles'!$A$2:$F$634,5,FALSE),""))</f>
      </c>
      <c r="H6646" s="85" t="str">
        <v/>
      </c>
      <c r="I6646" s="84">
        <f>IF($E6646="","",IFERROR(VLOOKUP(TRIM(E6646&amp;""),'Référentiel Articles'!$A$2:$F$634,6,FALSE),""))</f>
      </c>
      <c r="J6646" s="90">
        <f>IF(OR($E6646="",$H6646=""),"",$H6646*$I6646)</f>
      </c>
      <c r="K6646" s="87" t="str">
        <v/>
      </c>
    </row>
    <row r="6647">
      <c r="A6647" s="74" t="str">
        <v/>
      </c>
      <c r="B6647" s="74" t="str">
        <v/>
      </c>
      <c r="C6647" s="75">
        <f>IF($E6647="","",IFERROR(VLOOKUP(TRIM(E6647&amp;""),'Référentiel Articles'!$A$2:$F$634,2,FALSE),""))</f>
      </c>
      <c r="D6647" s="75">
        <f>IF($E6647="","",IFERROR(VLOOKUP(TRIM(E6647&amp;""),'Référentiel Articles'!$A$2:$F$634,3,FALSE),""))</f>
      </c>
      <c r="E6647" s="74" t="str">
        <v/>
      </c>
      <c r="F6647" s="75">
        <f>IF($E6647="","",IFERROR(VLOOKUP(TRIM(E6647&amp;""),'Référentiel Articles'!$A$2:$F$634,4,FALSE),""))</f>
      </c>
      <c r="G6647" s="76">
        <f>IF($E6647="","",IFERROR(VLOOKUP(TRIM(E6647&amp;""),'Référentiel Articles'!$A$2:$F$634,5,FALSE),""))</f>
      </c>
      <c r="H6647" s="77" t="str">
        <v/>
      </c>
      <c r="I6647" s="76">
        <f>IF($E6647="","",IFERROR(VLOOKUP(TRIM(E6647&amp;""),'Référentiel Articles'!$A$2:$F$634,6,FALSE),""))</f>
      </c>
      <c r="J6647" s="78">
        <f>IF(OR($E6647="",$H6647=""),"",$H6647*$I6647)</f>
      </c>
      <c r="K6647" s="79" t="str">
        <v/>
      </c>
    </row>
    <row r="6648">
      <c r="A6648" s="81" t="str">
        <v/>
      </c>
      <c r="B6648" s="81" t="str">
        <v/>
      </c>
      <c r="C6648" s="83">
        <f>IF($E6648="","",IFERROR(VLOOKUP(TRIM(E6648&amp;""),'Référentiel Articles'!$A$2:$F$634,2,FALSE),""))</f>
      </c>
      <c r="D6648" s="83">
        <f>IF($E6648="","",IFERROR(VLOOKUP(TRIM(E6648&amp;""),'Référentiel Articles'!$A$2:$F$634,3,FALSE),""))</f>
      </c>
      <c r="E6648" s="81" t="str">
        <v/>
      </c>
      <c r="F6648" s="83">
        <f>IF($E6648="","",IFERROR(VLOOKUP(TRIM(E6648&amp;""),'Référentiel Articles'!$A$2:$F$634,4,FALSE),""))</f>
      </c>
      <c r="G6648" s="84">
        <f>IF($E6648="","",IFERROR(VLOOKUP(TRIM(E6648&amp;""),'Référentiel Articles'!$A$2:$F$634,5,FALSE),""))</f>
      </c>
      <c r="H6648" s="85" t="str">
        <v/>
      </c>
      <c r="I6648" s="84">
        <f>IF($E6648="","",IFERROR(VLOOKUP(TRIM(E6648&amp;""),'Référentiel Articles'!$A$2:$F$634,6,FALSE),""))</f>
      </c>
      <c r="J6648" s="90">
        <f>IF(OR($E6648="",$H6648=""),"",$H6648*$I6648)</f>
      </c>
      <c r="K6648" s="87" t="str">
        <v/>
      </c>
    </row>
    <row r="6649">
      <c r="A6649" s="74" t="str">
        <v/>
      </c>
      <c r="B6649" s="74" t="str">
        <v/>
      </c>
      <c r="C6649" s="75">
        <f>IF($E6649="","",IFERROR(VLOOKUP(TRIM(E6649&amp;""),'Référentiel Articles'!$A$2:$F$634,2,FALSE),""))</f>
      </c>
      <c r="D6649" s="75">
        <f>IF($E6649="","",IFERROR(VLOOKUP(TRIM(E6649&amp;""),'Référentiel Articles'!$A$2:$F$634,3,FALSE),""))</f>
      </c>
      <c r="E6649" s="74" t="str">
        <v/>
      </c>
      <c r="F6649" s="75">
        <f>IF($E6649="","",IFERROR(VLOOKUP(TRIM(E6649&amp;""),'Référentiel Articles'!$A$2:$F$634,4,FALSE),""))</f>
      </c>
      <c r="G6649" s="76">
        <f>IF($E6649="","",IFERROR(VLOOKUP(TRIM(E6649&amp;""),'Référentiel Articles'!$A$2:$F$634,5,FALSE),""))</f>
      </c>
      <c r="H6649" s="77" t="str">
        <v/>
      </c>
      <c r="I6649" s="76">
        <f>IF($E6649="","",IFERROR(VLOOKUP(TRIM(E6649&amp;""),'Référentiel Articles'!$A$2:$F$634,6,FALSE),""))</f>
      </c>
      <c r="J6649" s="78">
        <f>IF(OR($E6649="",$H6649=""),"",$H6649*$I6649)</f>
      </c>
      <c r="K6649" s="79" t="str">
        <v/>
      </c>
    </row>
    <row r="6650">
      <c r="A6650" s="81" t="str">
        <v/>
      </c>
      <c r="B6650" s="81" t="str">
        <v/>
      </c>
      <c r="C6650" s="83">
        <f>IF($E6650="","",IFERROR(VLOOKUP(TRIM(E6650&amp;""),'Référentiel Articles'!$A$2:$F$634,2,FALSE),""))</f>
      </c>
      <c r="D6650" s="83">
        <f>IF($E6650="","",IFERROR(VLOOKUP(TRIM(E6650&amp;""),'Référentiel Articles'!$A$2:$F$634,3,FALSE),""))</f>
      </c>
      <c r="E6650" s="81" t="str">
        <v/>
      </c>
      <c r="F6650" s="83">
        <f>IF($E6650="","",IFERROR(VLOOKUP(TRIM(E6650&amp;""),'Référentiel Articles'!$A$2:$F$634,4,FALSE),""))</f>
      </c>
      <c r="G6650" s="84">
        <f>IF($E6650="","",IFERROR(VLOOKUP(TRIM(E6650&amp;""),'Référentiel Articles'!$A$2:$F$634,5,FALSE),""))</f>
      </c>
      <c r="H6650" s="85" t="str">
        <v/>
      </c>
      <c r="I6650" s="84">
        <f>IF($E6650="","",IFERROR(VLOOKUP(TRIM(E6650&amp;""),'Référentiel Articles'!$A$2:$F$634,6,FALSE),""))</f>
      </c>
      <c r="J6650" s="90">
        <f>IF(OR($E6650="",$H6650=""),"",$H6650*$I6650)</f>
      </c>
      <c r="K6650" s="87" t="str">
        <v/>
      </c>
    </row>
    <row r="6651">
      <c r="A6651" s="74" t="str">
        <v/>
      </c>
      <c r="B6651" s="74" t="str">
        <v/>
      </c>
      <c r="C6651" s="75">
        <f>IF($E6651="","",IFERROR(VLOOKUP(TRIM(E6651&amp;""),'Référentiel Articles'!$A$2:$F$634,2,FALSE),""))</f>
      </c>
      <c r="D6651" s="75">
        <f>IF($E6651="","",IFERROR(VLOOKUP(TRIM(E6651&amp;""),'Référentiel Articles'!$A$2:$F$634,3,FALSE),""))</f>
      </c>
      <c r="E6651" s="74" t="str">
        <v/>
      </c>
      <c r="F6651" s="75">
        <f>IF($E6651="","",IFERROR(VLOOKUP(TRIM(E6651&amp;""),'Référentiel Articles'!$A$2:$F$634,4,FALSE),""))</f>
      </c>
      <c r="G6651" s="76">
        <f>IF($E6651="","",IFERROR(VLOOKUP(TRIM(E6651&amp;""),'Référentiel Articles'!$A$2:$F$634,5,FALSE),""))</f>
      </c>
      <c r="H6651" s="77" t="str">
        <v/>
      </c>
      <c r="I6651" s="76">
        <f>IF($E6651="","",IFERROR(VLOOKUP(TRIM(E6651&amp;""),'Référentiel Articles'!$A$2:$F$634,6,FALSE),""))</f>
      </c>
      <c r="J6651" s="78">
        <f>IF(OR($E6651="",$H6651=""),"",$H6651*$I6651)</f>
      </c>
      <c r="K6651" s="79" t="str">
        <v/>
      </c>
    </row>
    <row r="6652">
      <c r="A6652" s="81" t="str">
        <v/>
      </c>
      <c r="B6652" s="81" t="str">
        <v/>
      </c>
      <c r="C6652" s="83">
        <f>IF($E6652="","",IFERROR(VLOOKUP(TRIM(E6652&amp;""),'Référentiel Articles'!$A$2:$F$634,2,FALSE),""))</f>
      </c>
      <c r="D6652" s="83">
        <f>IF($E6652="","",IFERROR(VLOOKUP(TRIM(E6652&amp;""),'Référentiel Articles'!$A$2:$F$634,3,FALSE),""))</f>
      </c>
      <c r="E6652" s="81" t="str">
        <v/>
      </c>
      <c r="F6652" s="83">
        <f>IF($E6652="","",IFERROR(VLOOKUP(TRIM(E6652&amp;""),'Référentiel Articles'!$A$2:$F$634,4,FALSE),""))</f>
      </c>
      <c r="G6652" s="84">
        <f>IF($E6652="","",IFERROR(VLOOKUP(TRIM(E6652&amp;""),'Référentiel Articles'!$A$2:$F$634,5,FALSE),""))</f>
      </c>
      <c r="H6652" s="85" t="str">
        <v/>
      </c>
      <c r="I6652" s="84">
        <f>IF($E6652="","",IFERROR(VLOOKUP(TRIM(E6652&amp;""),'Référentiel Articles'!$A$2:$F$634,6,FALSE),""))</f>
      </c>
      <c r="J6652" s="90">
        <f>IF(OR($E6652="",$H6652=""),"",$H6652*$I6652)</f>
      </c>
      <c r="K6652" s="87" t="str">
        <v/>
      </c>
    </row>
    <row r="6653">
      <c r="A6653" s="74" t="str">
        <v/>
      </c>
      <c r="B6653" s="74" t="str">
        <v/>
      </c>
      <c r="C6653" s="75">
        <f>IF($E6653="","",IFERROR(VLOOKUP(TRIM(E6653&amp;""),'Référentiel Articles'!$A$2:$F$634,2,FALSE),""))</f>
      </c>
      <c r="D6653" s="75">
        <f>IF($E6653="","",IFERROR(VLOOKUP(TRIM(E6653&amp;""),'Référentiel Articles'!$A$2:$F$634,3,FALSE),""))</f>
      </c>
      <c r="E6653" s="74" t="str">
        <v/>
      </c>
      <c r="F6653" s="75">
        <f>IF($E6653="","",IFERROR(VLOOKUP(TRIM(E6653&amp;""),'Référentiel Articles'!$A$2:$F$634,4,FALSE),""))</f>
      </c>
      <c r="G6653" s="76">
        <f>IF($E6653="","",IFERROR(VLOOKUP(TRIM(E6653&amp;""),'Référentiel Articles'!$A$2:$F$634,5,FALSE),""))</f>
      </c>
      <c r="H6653" s="77" t="str">
        <v/>
      </c>
      <c r="I6653" s="76">
        <f>IF($E6653="","",IFERROR(VLOOKUP(TRIM(E6653&amp;""),'Référentiel Articles'!$A$2:$F$634,6,FALSE),""))</f>
      </c>
      <c r="J6653" s="78">
        <f>IF(OR($E6653="",$H6653=""),"",$H6653*$I6653)</f>
      </c>
      <c r="K6653" s="79" t="str">
        <v/>
      </c>
    </row>
    <row r="6654">
      <c r="A6654" s="81" t="str">
        <v/>
      </c>
      <c r="B6654" s="81" t="str">
        <v/>
      </c>
      <c r="C6654" s="83">
        <f>IF($E6654="","",IFERROR(VLOOKUP(TRIM(E6654&amp;""),'Référentiel Articles'!$A$2:$F$634,2,FALSE),""))</f>
      </c>
      <c r="D6654" s="83">
        <f>IF($E6654="","",IFERROR(VLOOKUP(TRIM(E6654&amp;""),'Référentiel Articles'!$A$2:$F$634,3,FALSE),""))</f>
      </c>
      <c r="E6654" s="81" t="str">
        <v/>
      </c>
      <c r="F6654" s="83">
        <f>IF($E6654="","",IFERROR(VLOOKUP(TRIM(E6654&amp;""),'Référentiel Articles'!$A$2:$F$634,4,FALSE),""))</f>
      </c>
      <c r="G6654" s="84">
        <f>IF($E6654="","",IFERROR(VLOOKUP(TRIM(E6654&amp;""),'Référentiel Articles'!$A$2:$F$634,5,FALSE),""))</f>
      </c>
      <c r="H6654" s="85" t="str">
        <v/>
      </c>
      <c r="I6654" s="84">
        <f>IF($E6654="","",IFERROR(VLOOKUP(TRIM(E6654&amp;""),'Référentiel Articles'!$A$2:$F$634,6,FALSE),""))</f>
      </c>
      <c r="J6654" s="90">
        <f>IF(OR($E6654="",$H6654=""),"",$H6654*$I6654)</f>
      </c>
      <c r="K6654" s="87" t="str">
        <v/>
      </c>
    </row>
    <row r="6655">
      <c r="A6655" s="74" t="str">
        <v/>
      </c>
      <c r="B6655" s="74" t="str">
        <v/>
      </c>
      <c r="C6655" s="75">
        <f>IF($E6655="","",IFERROR(VLOOKUP(TRIM(E6655&amp;""),'Référentiel Articles'!$A$2:$F$634,2,FALSE),""))</f>
      </c>
      <c r="D6655" s="75">
        <f>IF($E6655="","",IFERROR(VLOOKUP(TRIM(E6655&amp;""),'Référentiel Articles'!$A$2:$F$634,3,FALSE),""))</f>
      </c>
      <c r="E6655" s="74" t="str">
        <v/>
      </c>
      <c r="F6655" s="75">
        <f>IF($E6655="","",IFERROR(VLOOKUP(TRIM(E6655&amp;""),'Référentiel Articles'!$A$2:$F$634,4,FALSE),""))</f>
      </c>
      <c r="G6655" s="76">
        <f>IF($E6655="","",IFERROR(VLOOKUP(TRIM(E6655&amp;""),'Référentiel Articles'!$A$2:$F$634,5,FALSE),""))</f>
      </c>
      <c r="H6655" s="77" t="str">
        <v/>
      </c>
      <c r="I6655" s="76">
        <f>IF($E6655="","",IFERROR(VLOOKUP(TRIM(E6655&amp;""),'Référentiel Articles'!$A$2:$F$634,6,FALSE),""))</f>
      </c>
      <c r="J6655" s="78">
        <f>IF(OR($E6655="",$H6655=""),"",$H6655*$I6655)</f>
      </c>
      <c r="K6655" s="79" t="str">
        <v/>
      </c>
    </row>
    <row r="6656">
      <c r="A6656" s="81" t="str">
        <v/>
      </c>
      <c r="B6656" s="81" t="str">
        <v/>
      </c>
      <c r="C6656" s="83">
        <f>IF($E6656="","",IFERROR(VLOOKUP(TRIM(E6656&amp;""),'Référentiel Articles'!$A$2:$F$634,2,FALSE),""))</f>
      </c>
      <c r="D6656" s="83">
        <f>IF($E6656="","",IFERROR(VLOOKUP(TRIM(E6656&amp;""),'Référentiel Articles'!$A$2:$F$634,3,FALSE),""))</f>
      </c>
      <c r="E6656" s="81" t="str">
        <v/>
      </c>
      <c r="F6656" s="83">
        <f>IF($E6656="","",IFERROR(VLOOKUP(TRIM(E6656&amp;""),'Référentiel Articles'!$A$2:$F$634,4,FALSE),""))</f>
      </c>
      <c r="G6656" s="84">
        <f>IF($E6656="","",IFERROR(VLOOKUP(TRIM(E6656&amp;""),'Référentiel Articles'!$A$2:$F$634,5,FALSE),""))</f>
      </c>
      <c r="H6656" s="85" t="str">
        <v/>
      </c>
      <c r="I6656" s="84">
        <f>IF($E6656="","",IFERROR(VLOOKUP(TRIM(E6656&amp;""),'Référentiel Articles'!$A$2:$F$634,6,FALSE),""))</f>
      </c>
      <c r="J6656" s="90">
        <f>IF(OR($E6656="",$H6656=""),"",$H6656*$I6656)</f>
      </c>
      <c r="K6656" s="87" t="str">
        <v/>
      </c>
    </row>
    <row r="6657">
      <c r="A6657" s="74" t="str">
        <v/>
      </c>
      <c r="B6657" s="74" t="str">
        <v/>
      </c>
      <c r="C6657" s="75">
        <f>IF($E6657="","",IFERROR(VLOOKUP(TRIM(E6657&amp;""),'Référentiel Articles'!$A$2:$F$634,2,FALSE),""))</f>
      </c>
      <c r="D6657" s="75">
        <f>IF($E6657="","",IFERROR(VLOOKUP(TRIM(E6657&amp;""),'Référentiel Articles'!$A$2:$F$634,3,FALSE),""))</f>
      </c>
      <c r="E6657" s="74" t="str">
        <v/>
      </c>
      <c r="F6657" s="75">
        <f>IF($E6657="","",IFERROR(VLOOKUP(TRIM(E6657&amp;""),'Référentiel Articles'!$A$2:$F$634,4,FALSE),""))</f>
      </c>
      <c r="G6657" s="76">
        <f>IF($E6657="","",IFERROR(VLOOKUP(TRIM(E6657&amp;""),'Référentiel Articles'!$A$2:$F$634,5,FALSE),""))</f>
      </c>
      <c r="H6657" s="77" t="str">
        <v/>
      </c>
      <c r="I6657" s="76">
        <f>IF($E6657="","",IFERROR(VLOOKUP(TRIM(E6657&amp;""),'Référentiel Articles'!$A$2:$F$634,6,FALSE),""))</f>
      </c>
      <c r="J6657" s="78">
        <f>IF(OR($E6657="",$H6657=""),"",$H6657*$I6657)</f>
      </c>
      <c r="K6657" s="79" t="str">
        <v/>
      </c>
    </row>
    <row r="6658">
      <c r="A6658" s="81" t="str">
        <v/>
      </c>
      <c r="B6658" s="81" t="str">
        <v/>
      </c>
      <c r="C6658" s="83">
        <f>IF($E6658="","",IFERROR(VLOOKUP(TRIM(E6658&amp;""),'Référentiel Articles'!$A$2:$F$634,2,FALSE),""))</f>
      </c>
      <c r="D6658" s="83">
        <f>IF($E6658="","",IFERROR(VLOOKUP(TRIM(E6658&amp;""),'Référentiel Articles'!$A$2:$F$634,3,FALSE),""))</f>
      </c>
      <c r="E6658" s="81" t="str">
        <v/>
      </c>
      <c r="F6658" s="83">
        <f>IF($E6658="","",IFERROR(VLOOKUP(TRIM(E6658&amp;""),'Référentiel Articles'!$A$2:$F$634,4,FALSE),""))</f>
      </c>
      <c r="G6658" s="84">
        <f>IF($E6658="","",IFERROR(VLOOKUP(TRIM(E6658&amp;""),'Référentiel Articles'!$A$2:$F$634,5,FALSE),""))</f>
      </c>
      <c r="H6658" s="85" t="str">
        <v/>
      </c>
      <c r="I6658" s="84">
        <f>IF($E6658="","",IFERROR(VLOOKUP(TRIM(E6658&amp;""),'Référentiel Articles'!$A$2:$F$634,6,FALSE),""))</f>
      </c>
      <c r="J6658" s="90">
        <f>IF(OR($E6658="",$H6658=""),"",$H6658*$I6658)</f>
      </c>
      <c r="K6658" s="87" t="str">
        <v/>
      </c>
    </row>
    <row r="6659">
      <c r="A6659" s="74" t="str">
        <v/>
      </c>
      <c r="B6659" s="74" t="str">
        <v/>
      </c>
      <c r="C6659" s="75">
        <f>IF($E6659="","",IFERROR(VLOOKUP(TRIM(E6659&amp;""),'Référentiel Articles'!$A$2:$F$634,2,FALSE),""))</f>
      </c>
      <c r="D6659" s="75">
        <f>IF($E6659="","",IFERROR(VLOOKUP(TRIM(E6659&amp;""),'Référentiel Articles'!$A$2:$F$634,3,FALSE),""))</f>
      </c>
      <c r="E6659" s="74" t="str">
        <v/>
      </c>
      <c r="F6659" s="75">
        <f>IF($E6659="","",IFERROR(VLOOKUP(TRIM(E6659&amp;""),'Référentiel Articles'!$A$2:$F$634,4,FALSE),""))</f>
      </c>
      <c r="G6659" s="76">
        <f>IF($E6659="","",IFERROR(VLOOKUP(TRIM(E6659&amp;""),'Référentiel Articles'!$A$2:$F$634,5,FALSE),""))</f>
      </c>
      <c r="H6659" s="77" t="str">
        <v/>
      </c>
      <c r="I6659" s="76">
        <f>IF($E6659="","",IFERROR(VLOOKUP(TRIM(E6659&amp;""),'Référentiel Articles'!$A$2:$F$634,6,FALSE),""))</f>
      </c>
      <c r="J6659" s="78">
        <f>IF(OR($E6659="",$H6659=""),"",$H6659*$I6659)</f>
      </c>
      <c r="K6659" s="79" t="str">
        <v/>
      </c>
    </row>
    <row r="6660">
      <c r="A6660" s="81" t="str">
        <v/>
      </c>
      <c r="B6660" s="81" t="str">
        <v/>
      </c>
      <c r="C6660" s="83">
        <f>IF($E6660="","",IFERROR(VLOOKUP(TRIM(E6660&amp;""),'Référentiel Articles'!$A$2:$F$634,2,FALSE),""))</f>
      </c>
      <c r="D6660" s="83">
        <f>IF($E6660="","",IFERROR(VLOOKUP(TRIM(E6660&amp;""),'Référentiel Articles'!$A$2:$F$634,3,FALSE),""))</f>
      </c>
      <c r="E6660" s="81" t="str">
        <v/>
      </c>
      <c r="F6660" s="83">
        <f>IF($E6660="","",IFERROR(VLOOKUP(TRIM(E6660&amp;""),'Référentiel Articles'!$A$2:$F$634,4,FALSE),""))</f>
      </c>
      <c r="G6660" s="84">
        <f>IF($E6660="","",IFERROR(VLOOKUP(TRIM(E6660&amp;""),'Référentiel Articles'!$A$2:$F$634,5,FALSE),""))</f>
      </c>
      <c r="H6660" s="85" t="str">
        <v/>
      </c>
      <c r="I6660" s="84">
        <f>IF($E6660="","",IFERROR(VLOOKUP(TRIM(E6660&amp;""),'Référentiel Articles'!$A$2:$F$634,6,FALSE),""))</f>
      </c>
      <c r="J6660" s="90">
        <f>IF(OR($E6660="",$H6660=""),"",$H6660*$I6660)</f>
      </c>
      <c r="K6660" s="87" t="str">
        <v/>
      </c>
    </row>
    <row r="6661">
      <c r="A6661" s="74" t="str">
        <v/>
      </c>
      <c r="B6661" s="74" t="str">
        <v/>
      </c>
      <c r="C6661" s="75">
        <f>IF($E6661="","",IFERROR(VLOOKUP(TRIM(E6661&amp;""),'Référentiel Articles'!$A$2:$F$634,2,FALSE),""))</f>
      </c>
      <c r="D6661" s="75">
        <f>IF($E6661="","",IFERROR(VLOOKUP(TRIM(E6661&amp;""),'Référentiel Articles'!$A$2:$F$634,3,FALSE),""))</f>
      </c>
      <c r="E6661" s="74" t="str">
        <v/>
      </c>
      <c r="F6661" s="75">
        <f>IF($E6661="","",IFERROR(VLOOKUP(TRIM(E6661&amp;""),'Référentiel Articles'!$A$2:$F$634,4,FALSE),""))</f>
      </c>
      <c r="G6661" s="76">
        <f>IF($E6661="","",IFERROR(VLOOKUP(TRIM(E6661&amp;""),'Référentiel Articles'!$A$2:$F$634,5,FALSE),""))</f>
      </c>
      <c r="H6661" s="77" t="str">
        <v/>
      </c>
      <c r="I6661" s="76">
        <f>IF($E6661="","",IFERROR(VLOOKUP(TRIM(E6661&amp;""),'Référentiel Articles'!$A$2:$F$634,6,FALSE),""))</f>
      </c>
      <c r="J6661" s="78">
        <f>IF(OR($E6661="",$H6661=""),"",$H6661*$I6661)</f>
      </c>
      <c r="K6661" s="79" t="str">
        <v/>
      </c>
    </row>
    <row r="6662">
      <c r="A6662" s="81" t="str">
        <v/>
      </c>
      <c r="B6662" s="81" t="str">
        <v/>
      </c>
      <c r="C6662" s="83">
        <f>IF($E6662="","",IFERROR(VLOOKUP(TRIM(E6662&amp;""),'Référentiel Articles'!$A$2:$F$634,2,FALSE),""))</f>
      </c>
      <c r="D6662" s="83">
        <f>IF($E6662="","",IFERROR(VLOOKUP(TRIM(E6662&amp;""),'Référentiel Articles'!$A$2:$F$634,3,FALSE),""))</f>
      </c>
      <c r="E6662" s="81" t="str">
        <v/>
      </c>
      <c r="F6662" s="83">
        <f>IF($E6662="","",IFERROR(VLOOKUP(TRIM(E6662&amp;""),'Référentiel Articles'!$A$2:$F$634,4,FALSE),""))</f>
      </c>
      <c r="G6662" s="84">
        <f>IF($E6662="","",IFERROR(VLOOKUP(TRIM(E6662&amp;""),'Référentiel Articles'!$A$2:$F$634,5,FALSE),""))</f>
      </c>
      <c r="H6662" s="85" t="str">
        <v/>
      </c>
      <c r="I6662" s="84">
        <f>IF($E6662="","",IFERROR(VLOOKUP(TRIM(E6662&amp;""),'Référentiel Articles'!$A$2:$F$634,6,FALSE),""))</f>
      </c>
      <c r="J6662" s="90">
        <f>IF(OR($E6662="",$H6662=""),"",$H6662*$I6662)</f>
      </c>
      <c r="K6662" s="87" t="str">
        <v/>
      </c>
    </row>
    <row r="6663">
      <c r="A6663" s="74" t="str">
        <v/>
      </c>
      <c r="B6663" s="74" t="str">
        <v/>
      </c>
      <c r="C6663" s="75">
        <f>IF($E6663="","",IFERROR(VLOOKUP(TRIM(E6663&amp;""),'Référentiel Articles'!$A$2:$F$634,2,FALSE),""))</f>
      </c>
      <c r="D6663" s="75">
        <f>IF($E6663="","",IFERROR(VLOOKUP(TRIM(E6663&amp;""),'Référentiel Articles'!$A$2:$F$634,3,FALSE),""))</f>
      </c>
      <c r="E6663" s="74" t="str">
        <v/>
      </c>
      <c r="F6663" s="75">
        <f>IF($E6663="","",IFERROR(VLOOKUP(TRIM(E6663&amp;""),'Référentiel Articles'!$A$2:$F$634,4,FALSE),""))</f>
      </c>
      <c r="G6663" s="76">
        <f>IF($E6663="","",IFERROR(VLOOKUP(TRIM(E6663&amp;""),'Référentiel Articles'!$A$2:$F$634,5,FALSE),""))</f>
      </c>
      <c r="H6663" s="77" t="str">
        <v/>
      </c>
      <c r="I6663" s="76">
        <f>IF($E6663="","",IFERROR(VLOOKUP(TRIM(E6663&amp;""),'Référentiel Articles'!$A$2:$F$634,6,FALSE),""))</f>
      </c>
      <c r="J6663" s="78">
        <f>IF(OR($E6663="",$H6663=""),"",$H6663*$I6663)</f>
      </c>
      <c r="K6663" s="79" t="str">
        <v/>
      </c>
    </row>
    <row r="6664">
      <c r="A6664" s="81" t="str">
        <v/>
      </c>
      <c r="B6664" s="81" t="str">
        <v/>
      </c>
      <c r="C6664" s="83">
        <f>IF($E6664="","",IFERROR(VLOOKUP(TRIM(E6664&amp;""),'Référentiel Articles'!$A$2:$F$634,2,FALSE),""))</f>
      </c>
      <c r="D6664" s="83">
        <f>IF($E6664="","",IFERROR(VLOOKUP(TRIM(E6664&amp;""),'Référentiel Articles'!$A$2:$F$634,3,FALSE),""))</f>
      </c>
      <c r="E6664" s="81" t="str">
        <v/>
      </c>
      <c r="F6664" s="83">
        <f>IF($E6664="","",IFERROR(VLOOKUP(TRIM(E6664&amp;""),'Référentiel Articles'!$A$2:$F$634,4,FALSE),""))</f>
      </c>
      <c r="G6664" s="84">
        <f>IF($E6664="","",IFERROR(VLOOKUP(TRIM(E6664&amp;""),'Référentiel Articles'!$A$2:$F$634,5,FALSE),""))</f>
      </c>
      <c r="H6664" s="85" t="str">
        <v/>
      </c>
      <c r="I6664" s="84">
        <f>IF($E6664="","",IFERROR(VLOOKUP(TRIM(E6664&amp;""),'Référentiel Articles'!$A$2:$F$634,6,FALSE),""))</f>
      </c>
      <c r="J6664" s="90">
        <f>IF(OR($E6664="",$H6664=""),"",$H6664*$I6664)</f>
      </c>
      <c r="K6664" s="87" t="str">
        <v/>
      </c>
    </row>
    <row r="6665">
      <c r="A6665" s="74" t="str">
        <v/>
      </c>
      <c r="B6665" s="74" t="str">
        <v/>
      </c>
      <c r="C6665" s="75">
        <f>IF($E6665="","",IFERROR(VLOOKUP(TRIM(E6665&amp;""),'Référentiel Articles'!$A$2:$F$634,2,FALSE),""))</f>
      </c>
      <c r="D6665" s="75">
        <f>IF($E6665="","",IFERROR(VLOOKUP(TRIM(E6665&amp;""),'Référentiel Articles'!$A$2:$F$634,3,FALSE),""))</f>
      </c>
      <c r="E6665" s="74" t="str">
        <v/>
      </c>
      <c r="F6665" s="75">
        <f>IF($E6665="","",IFERROR(VLOOKUP(TRIM(E6665&amp;""),'Référentiel Articles'!$A$2:$F$634,4,FALSE),""))</f>
      </c>
      <c r="G6665" s="76">
        <f>IF($E6665="","",IFERROR(VLOOKUP(TRIM(E6665&amp;""),'Référentiel Articles'!$A$2:$F$634,5,FALSE),""))</f>
      </c>
      <c r="H6665" s="77" t="str">
        <v/>
      </c>
      <c r="I6665" s="76">
        <f>IF($E6665="","",IFERROR(VLOOKUP(TRIM(E6665&amp;""),'Référentiel Articles'!$A$2:$F$634,6,FALSE),""))</f>
      </c>
      <c r="J6665" s="78">
        <f>IF(OR($E6665="",$H6665=""),"",$H6665*$I6665)</f>
      </c>
      <c r="K6665" s="79" t="str">
        <v/>
      </c>
    </row>
    <row r="6666">
      <c r="A6666" s="81" t="str">
        <v/>
      </c>
      <c r="B6666" s="81" t="str">
        <v/>
      </c>
      <c r="C6666" s="83">
        <f>IF($E6666="","",IFERROR(VLOOKUP(TRIM(E6666&amp;""),'Référentiel Articles'!$A$2:$F$634,2,FALSE),""))</f>
      </c>
      <c r="D6666" s="83">
        <f>IF($E6666="","",IFERROR(VLOOKUP(TRIM(E6666&amp;""),'Référentiel Articles'!$A$2:$F$634,3,FALSE),""))</f>
      </c>
      <c r="E6666" s="81" t="str">
        <v/>
      </c>
      <c r="F6666" s="83">
        <f>IF($E6666="","",IFERROR(VLOOKUP(TRIM(E6666&amp;""),'Référentiel Articles'!$A$2:$F$634,4,FALSE),""))</f>
      </c>
      <c r="G6666" s="84">
        <f>IF($E6666="","",IFERROR(VLOOKUP(TRIM(E6666&amp;""),'Référentiel Articles'!$A$2:$F$634,5,FALSE),""))</f>
      </c>
      <c r="H6666" s="85" t="str">
        <v/>
      </c>
      <c r="I6666" s="84">
        <f>IF($E6666="","",IFERROR(VLOOKUP(TRIM(E6666&amp;""),'Référentiel Articles'!$A$2:$F$634,6,FALSE),""))</f>
      </c>
      <c r="J6666" s="90">
        <f>IF(OR($E6666="",$H6666=""),"",$H6666*$I6666)</f>
      </c>
      <c r="K6666" s="87" t="str">
        <v/>
      </c>
    </row>
    <row r="6667">
      <c r="A6667" s="74" t="str">
        <v/>
      </c>
      <c r="B6667" s="74" t="str">
        <v/>
      </c>
      <c r="C6667" s="75">
        <f>IF($E6667="","",IFERROR(VLOOKUP(TRIM(E6667&amp;""),'Référentiel Articles'!$A$2:$F$634,2,FALSE),""))</f>
      </c>
      <c r="D6667" s="75">
        <f>IF($E6667="","",IFERROR(VLOOKUP(TRIM(E6667&amp;""),'Référentiel Articles'!$A$2:$F$634,3,FALSE),""))</f>
      </c>
      <c r="E6667" s="74" t="str">
        <v/>
      </c>
      <c r="F6667" s="75">
        <f>IF($E6667="","",IFERROR(VLOOKUP(TRIM(E6667&amp;""),'Référentiel Articles'!$A$2:$F$634,4,FALSE),""))</f>
      </c>
      <c r="G6667" s="76">
        <f>IF($E6667="","",IFERROR(VLOOKUP(TRIM(E6667&amp;""),'Référentiel Articles'!$A$2:$F$634,5,FALSE),""))</f>
      </c>
      <c r="H6667" s="77" t="str">
        <v/>
      </c>
      <c r="I6667" s="76">
        <f>IF($E6667="","",IFERROR(VLOOKUP(TRIM(E6667&amp;""),'Référentiel Articles'!$A$2:$F$634,6,FALSE),""))</f>
      </c>
      <c r="J6667" s="78">
        <f>IF(OR($E6667="",$H6667=""),"",$H6667*$I6667)</f>
      </c>
      <c r="K6667" s="79" t="str">
        <v/>
      </c>
    </row>
    <row r="6668">
      <c r="A6668" s="81" t="str">
        <v/>
      </c>
      <c r="B6668" s="81" t="str">
        <v/>
      </c>
      <c r="C6668" s="83">
        <f>IF($E6668="","",IFERROR(VLOOKUP(TRIM(E6668&amp;""),'Référentiel Articles'!$A$2:$F$634,2,FALSE),""))</f>
      </c>
      <c r="D6668" s="83">
        <f>IF($E6668="","",IFERROR(VLOOKUP(TRIM(E6668&amp;""),'Référentiel Articles'!$A$2:$F$634,3,FALSE),""))</f>
      </c>
      <c r="E6668" s="81" t="str">
        <v/>
      </c>
      <c r="F6668" s="83">
        <f>IF($E6668="","",IFERROR(VLOOKUP(TRIM(E6668&amp;""),'Référentiel Articles'!$A$2:$F$634,4,FALSE),""))</f>
      </c>
      <c r="G6668" s="84">
        <f>IF($E6668="","",IFERROR(VLOOKUP(TRIM(E6668&amp;""),'Référentiel Articles'!$A$2:$F$634,5,FALSE),""))</f>
      </c>
      <c r="H6668" s="85" t="str">
        <v/>
      </c>
      <c r="I6668" s="84">
        <f>IF($E6668="","",IFERROR(VLOOKUP(TRIM(E6668&amp;""),'Référentiel Articles'!$A$2:$F$634,6,FALSE),""))</f>
      </c>
      <c r="J6668" s="90">
        <f>IF(OR($E6668="",$H6668=""),"",$H6668*$I6668)</f>
      </c>
      <c r="K6668" s="87" t="str">
        <v/>
      </c>
    </row>
    <row r="6669">
      <c r="A6669" s="74" t="str">
        <v/>
      </c>
      <c r="B6669" s="74" t="str">
        <v/>
      </c>
      <c r="C6669" s="75">
        <f>IF($E6669="","",IFERROR(VLOOKUP(TRIM(E6669&amp;""),'Référentiel Articles'!$A$2:$F$634,2,FALSE),""))</f>
      </c>
      <c r="D6669" s="75">
        <f>IF($E6669="","",IFERROR(VLOOKUP(TRIM(E6669&amp;""),'Référentiel Articles'!$A$2:$F$634,3,FALSE),""))</f>
      </c>
      <c r="E6669" s="74" t="str">
        <v/>
      </c>
      <c r="F6669" s="75">
        <f>IF($E6669="","",IFERROR(VLOOKUP(TRIM(E6669&amp;""),'Référentiel Articles'!$A$2:$F$634,4,FALSE),""))</f>
      </c>
      <c r="G6669" s="76">
        <f>IF($E6669="","",IFERROR(VLOOKUP(TRIM(E6669&amp;""),'Référentiel Articles'!$A$2:$F$634,5,FALSE),""))</f>
      </c>
      <c r="H6669" s="77" t="str">
        <v/>
      </c>
      <c r="I6669" s="76">
        <f>IF($E6669="","",IFERROR(VLOOKUP(TRIM(E6669&amp;""),'Référentiel Articles'!$A$2:$F$634,6,FALSE),""))</f>
      </c>
      <c r="J6669" s="78">
        <f>IF(OR($E6669="",$H6669=""),"",$H6669*$I6669)</f>
      </c>
      <c r="K6669" s="79" t="str">
        <v/>
      </c>
    </row>
    <row r="6670">
      <c r="A6670" s="81" t="str">
        <v/>
      </c>
      <c r="B6670" s="81" t="str">
        <v/>
      </c>
      <c r="C6670" s="83">
        <f>IF($E6670="","",IFERROR(VLOOKUP(TRIM(E6670&amp;""),'Référentiel Articles'!$A$2:$F$634,2,FALSE),""))</f>
      </c>
      <c r="D6670" s="83">
        <f>IF($E6670="","",IFERROR(VLOOKUP(TRIM(E6670&amp;""),'Référentiel Articles'!$A$2:$F$634,3,FALSE),""))</f>
      </c>
      <c r="E6670" s="81" t="str">
        <v/>
      </c>
      <c r="F6670" s="83">
        <f>IF($E6670="","",IFERROR(VLOOKUP(TRIM(E6670&amp;""),'Référentiel Articles'!$A$2:$F$634,4,FALSE),""))</f>
      </c>
      <c r="G6670" s="84">
        <f>IF($E6670="","",IFERROR(VLOOKUP(TRIM(E6670&amp;""),'Référentiel Articles'!$A$2:$F$634,5,FALSE),""))</f>
      </c>
      <c r="H6670" s="85" t="str">
        <v/>
      </c>
      <c r="I6670" s="84">
        <f>IF($E6670="","",IFERROR(VLOOKUP(TRIM(E6670&amp;""),'Référentiel Articles'!$A$2:$F$634,6,FALSE),""))</f>
      </c>
      <c r="J6670" s="90">
        <f>IF(OR($E6670="",$H6670=""),"",$H6670*$I6670)</f>
      </c>
      <c r="K6670" s="87" t="str">
        <v/>
      </c>
    </row>
    <row r="6671">
      <c r="A6671" s="74" t="str">
        <v/>
      </c>
      <c r="B6671" s="74" t="str">
        <v/>
      </c>
      <c r="C6671" s="75">
        <f>IF($E6671="","",IFERROR(VLOOKUP(TRIM(E6671&amp;""),'Référentiel Articles'!$A$2:$F$634,2,FALSE),""))</f>
      </c>
      <c r="D6671" s="75">
        <f>IF($E6671="","",IFERROR(VLOOKUP(TRIM(E6671&amp;""),'Référentiel Articles'!$A$2:$F$634,3,FALSE),""))</f>
      </c>
      <c r="E6671" s="74" t="str">
        <v/>
      </c>
      <c r="F6671" s="75">
        <f>IF($E6671="","",IFERROR(VLOOKUP(TRIM(E6671&amp;""),'Référentiel Articles'!$A$2:$F$634,4,FALSE),""))</f>
      </c>
      <c r="G6671" s="76">
        <f>IF($E6671="","",IFERROR(VLOOKUP(TRIM(E6671&amp;""),'Référentiel Articles'!$A$2:$F$634,5,FALSE),""))</f>
      </c>
      <c r="H6671" s="77" t="str">
        <v/>
      </c>
      <c r="I6671" s="76">
        <f>IF($E6671="","",IFERROR(VLOOKUP(TRIM(E6671&amp;""),'Référentiel Articles'!$A$2:$F$634,6,FALSE),""))</f>
      </c>
      <c r="J6671" s="78">
        <f>IF(OR($E6671="",$H6671=""),"",$H6671*$I6671)</f>
      </c>
      <c r="K6671" s="79" t="str">
        <v/>
      </c>
    </row>
    <row r="6672">
      <c r="A6672" s="81" t="str">
        <v/>
      </c>
      <c r="B6672" s="81" t="str">
        <v/>
      </c>
      <c r="C6672" s="83">
        <f>IF($E6672="","",IFERROR(VLOOKUP(TRIM(E6672&amp;""),'Référentiel Articles'!$A$2:$F$634,2,FALSE),""))</f>
      </c>
      <c r="D6672" s="83">
        <f>IF($E6672="","",IFERROR(VLOOKUP(TRIM(E6672&amp;""),'Référentiel Articles'!$A$2:$F$634,3,FALSE),""))</f>
      </c>
      <c r="E6672" s="81" t="str">
        <v/>
      </c>
      <c r="F6672" s="83">
        <f>IF($E6672="","",IFERROR(VLOOKUP(TRIM(E6672&amp;""),'Référentiel Articles'!$A$2:$F$634,4,FALSE),""))</f>
      </c>
      <c r="G6672" s="84">
        <f>IF($E6672="","",IFERROR(VLOOKUP(TRIM(E6672&amp;""),'Référentiel Articles'!$A$2:$F$634,5,FALSE),""))</f>
      </c>
      <c r="H6672" s="85" t="str">
        <v/>
      </c>
      <c r="I6672" s="84">
        <f>IF($E6672="","",IFERROR(VLOOKUP(TRIM(E6672&amp;""),'Référentiel Articles'!$A$2:$F$634,6,FALSE),""))</f>
      </c>
      <c r="J6672" s="90">
        <f>IF(OR($E6672="",$H6672=""),"",$H6672*$I6672)</f>
      </c>
      <c r="K6672" s="87" t="str">
        <v/>
      </c>
    </row>
    <row r="6673">
      <c r="A6673" s="74" t="str">
        <v/>
      </c>
      <c r="B6673" s="74" t="str">
        <v/>
      </c>
      <c r="C6673" s="75">
        <f>IF($E6673="","",IFERROR(VLOOKUP(TRIM(E6673&amp;""),'Référentiel Articles'!$A$2:$F$634,2,FALSE),""))</f>
      </c>
      <c r="D6673" s="75">
        <f>IF($E6673="","",IFERROR(VLOOKUP(TRIM(E6673&amp;""),'Référentiel Articles'!$A$2:$F$634,3,FALSE),""))</f>
      </c>
      <c r="E6673" s="74" t="str">
        <v/>
      </c>
      <c r="F6673" s="75">
        <f>IF($E6673="","",IFERROR(VLOOKUP(TRIM(E6673&amp;""),'Référentiel Articles'!$A$2:$F$634,4,FALSE),""))</f>
      </c>
      <c r="G6673" s="76">
        <f>IF($E6673="","",IFERROR(VLOOKUP(TRIM(E6673&amp;""),'Référentiel Articles'!$A$2:$F$634,5,FALSE),""))</f>
      </c>
      <c r="H6673" s="77" t="str">
        <v/>
      </c>
      <c r="I6673" s="76">
        <f>IF($E6673="","",IFERROR(VLOOKUP(TRIM(E6673&amp;""),'Référentiel Articles'!$A$2:$F$634,6,FALSE),""))</f>
      </c>
      <c r="J6673" s="78">
        <f>IF(OR($E6673="",$H6673=""),"",$H6673*$I6673)</f>
      </c>
      <c r="K6673" s="79" t="str">
        <v/>
      </c>
    </row>
    <row r="6674">
      <c r="A6674" s="81" t="str">
        <v/>
      </c>
      <c r="B6674" s="81" t="str">
        <v/>
      </c>
      <c r="C6674" s="83">
        <f>IF($E6674="","",IFERROR(VLOOKUP(TRIM(E6674&amp;""),'Référentiel Articles'!$A$2:$F$634,2,FALSE),""))</f>
      </c>
      <c r="D6674" s="83">
        <f>IF($E6674="","",IFERROR(VLOOKUP(TRIM(E6674&amp;""),'Référentiel Articles'!$A$2:$F$634,3,FALSE),""))</f>
      </c>
      <c r="E6674" s="81" t="str">
        <v/>
      </c>
      <c r="F6674" s="83">
        <f>IF($E6674="","",IFERROR(VLOOKUP(TRIM(E6674&amp;""),'Référentiel Articles'!$A$2:$F$634,4,FALSE),""))</f>
      </c>
      <c r="G6674" s="84">
        <f>IF($E6674="","",IFERROR(VLOOKUP(TRIM(E6674&amp;""),'Référentiel Articles'!$A$2:$F$634,5,FALSE),""))</f>
      </c>
      <c r="H6674" s="85" t="str">
        <v/>
      </c>
      <c r="I6674" s="84">
        <f>IF($E6674="","",IFERROR(VLOOKUP(TRIM(E6674&amp;""),'Référentiel Articles'!$A$2:$F$634,6,FALSE),""))</f>
      </c>
      <c r="J6674" s="90">
        <f>IF(OR($E6674="",$H6674=""),"",$H6674*$I6674)</f>
      </c>
      <c r="K6674" s="87" t="str">
        <v/>
      </c>
    </row>
    <row r="6675">
      <c r="A6675" s="74" t="str">
        <v/>
      </c>
      <c r="B6675" s="74" t="str">
        <v/>
      </c>
      <c r="C6675" s="75">
        <f>IF($E6675="","",IFERROR(VLOOKUP(TRIM(E6675&amp;""),'Référentiel Articles'!$A$2:$F$634,2,FALSE),""))</f>
      </c>
      <c r="D6675" s="75">
        <f>IF($E6675="","",IFERROR(VLOOKUP(TRIM(E6675&amp;""),'Référentiel Articles'!$A$2:$F$634,3,FALSE),""))</f>
      </c>
      <c r="E6675" s="74" t="str">
        <v/>
      </c>
      <c r="F6675" s="75">
        <f>IF($E6675="","",IFERROR(VLOOKUP(TRIM(E6675&amp;""),'Référentiel Articles'!$A$2:$F$634,4,FALSE),""))</f>
      </c>
      <c r="G6675" s="76">
        <f>IF($E6675="","",IFERROR(VLOOKUP(TRIM(E6675&amp;""),'Référentiel Articles'!$A$2:$F$634,5,FALSE),""))</f>
      </c>
      <c r="H6675" s="77" t="str">
        <v/>
      </c>
      <c r="I6675" s="76">
        <f>IF($E6675="","",IFERROR(VLOOKUP(TRIM(E6675&amp;""),'Référentiel Articles'!$A$2:$F$634,6,FALSE),""))</f>
      </c>
      <c r="J6675" s="78">
        <f>IF(OR($E6675="",$H6675=""),"",$H6675*$I6675)</f>
      </c>
      <c r="K6675" s="79" t="str">
        <v/>
      </c>
    </row>
    <row r="6676">
      <c r="A6676" s="81" t="str">
        <v/>
      </c>
      <c r="B6676" s="81" t="str">
        <v/>
      </c>
      <c r="C6676" s="83">
        <f>IF($E6676="","",IFERROR(VLOOKUP(TRIM(E6676&amp;""),'Référentiel Articles'!$A$2:$F$634,2,FALSE),""))</f>
      </c>
      <c r="D6676" s="83">
        <f>IF($E6676="","",IFERROR(VLOOKUP(TRIM(E6676&amp;""),'Référentiel Articles'!$A$2:$F$634,3,FALSE),""))</f>
      </c>
      <c r="E6676" s="81" t="str">
        <v/>
      </c>
      <c r="F6676" s="83">
        <f>IF($E6676="","",IFERROR(VLOOKUP(TRIM(E6676&amp;""),'Référentiel Articles'!$A$2:$F$634,4,FALSE),""))</f>
      </c>
      <c r="G6676" s="84">
        <f>IF($E6676="","",IFERROR(VLOOKUP(TRIM(E6676&amp;""),'Référentiel Articles'!$A$2:$F$634,5,FALSE),""))</f>
      </c>
      <c r="H6676" s="85" t="str">
        <v/>
      </c>
      <c r="I6676" s="84">
        <f>IF($E6676="","",IFERROR(VLOOKUP(TRIM(E6676&amp;""),'Référentiel Articles'!$A$2:$F$634,6,FALSE),""))</f>
      </c>
      <c r="J6676" s="90">
        <f>IF(OR($E6676="",$H6676=""),"",$H6676*$I6676)</f>
      </c>
      <c r="K6676" s="87" t="str">
        <v/>
      </c>
    </row>
    <row r="6677">
      <c r="A6677" s="74" t="str">
        <v/>
      </c>
      <c r="B6677" s="74" t="str">
        <v/>
      </c>
      <c r="C6677" s="75">
        <f>IF($E6677="","",IFERROR(VLOOKUP(TRIM(E6677&amp;""),'Référentiel Articles'!$A$2:$F$634,2,FALSE),""))</f>
      </c>
      <c r="D6677" s="75">
        <f>IF($E6677="","",IFERROR(VLOOKUP(TRIM(E6677&amp;""),'Référentiel Articles'!$A$2:$F$634,3,FALSE),""))</f>
      </c>
      <c r="E6677" s="74" t="str">
        <v/>
      </c>
      <c r="F6677" s="75">
        <f>IF($E6677="","",IFERROR(VLOOKUP(TRIM(E6677&amp;""),'Référentiel Articles'!$A$2:$F$634,4,FALSE),""))</f>
      </c>
      <c r="G6677" s="76">
        <f>IF($E6677="","",IFERROR(VLOOKUP(TRIM(E6677&amp;""),'Référentiel Articles'!$A$2:$F$634,5,FALSE),""))</f>
      </c>
      <c r="H6677" s="77" t="str">
        <v/>
      </c>
      <c r="I6677" s="76">
        <f>IF($E6677="","",IFERROR(VLOOKUP(TRIM(E6677&amp;""),'Référentiel Articles'!$A$2:$F$634,6,FALSE),""))</f>
      </c>
      <c r="J6677" s="78">
        <f>IF(OR($E6677="",$H6677=""),"",$H6677*$I6677)</f>
      </c>
      <c r="K6677" s="79" t="str">
        <v/>
      </c>
    </row>
    <row r="6678">
      <c r="A6678" s="81" t="str">
        <v/>
      </c>
      <c r="B6678" s="81" t="str">
        <v/>
      </c>
      <c r="C6678" s="83">
        <f>IF($E6678="","",IFERROR(VLOOKUP(TRIM(E6678&amp;""),'Référentiel Articles'!$A$2:$F$634,2,FALSE),""))</f>
      </c>
      <c r="D6678" s="83">
        <f>IF($E6678="","",IFERROR(VLOOKUP(TRIM(E6678&amp;""),'Référentiel Articles'!$A$2:$F$634,3,FALSE),""))</f>
      </c>
      <c r="E6678" s="81" t="str">
        <v/>
      </c>
      <c r="F6678" s="83">
        <f>IF($E6678="","",IFERROR(VLOOKUP(TRIM(E6678&amp;""),'Référentiel Articles'!$A$2:$F$634,4,FALSE),""))</f>
      </c>
      <c r="G6678" s="84">
        <f>IF($E6678="","",IFERROR(VLOOKUP(TRIM(E6678&amp;""),'Référentiel Articles'!$A$2:$F$634,5,FALSE),""))</f>
      </c>
      <c r="H6678" s="85" t="str">
        <v/>
      </c>
      <c r="I6678" s="84">
        <f>IF($E6678="","",IFERROR(VLOOKUP(TRIM(E6678&amp;""),'Référentiel Articles'!$A$2:$F$634,6,FALSE),""))</f>
      </c>
      <c r="J6678" s="90">
        <f>IF(OR($E6678="",$H6678=""),"",$H6678*$I6678)</f>
      </c>
      <c r="K6678" s="87" t="str">
        <v/>
      </c>
    </row>
    <row r="6679">
      <c r="A6679" s="74" t="str">
        <v/>
      </c>
      <c r="B6679" s="74" t="str">
        <v/>
      </c>
      <c r="C6679" s="75">
        <f>IF($E6679="","",IFERROR(VLOOKUP(TRIM(E6679&amp;""),'Référentiel Articles'!$A$2:$F$634,2,FALSE),""))</f>
      </c>
      <c r="D6679" s="75">
        <f>IF($E6679="","",IFERROR(VLOOKUP(TRIM(E6679&amp;""),'Référentiel Articles'!$A$2:$F$634,3,FALSE),""))</f>
      </c>
      <c r="E6679" s="74" t="str">
        <v/>
      </c>
      <c r="F6679" s="75">
        <f>IF($E6679="","",IFERROR(VLOOKUP(TRIM(E6679&amp;""),'Référentiel Articles'!$A$2:$F$634,4,FALSE),""))</f>
      </c>
      <c r="G6679" s="76">
        <f>IF($E6679="","",IFERROR(VLOOKUP(TRIM(E6679&amp;""),'Référentiel Articles'!$A$2:$F$634,5,FALSE),""))</f>
      </c>
      <c r="H6679" s="77" t="str">
        <v/>
      </c>
      <c r="I6679" s="76">
        <f>IF($E6679="","",IFERROR(VLOOKUP(TRIM(E6679&amp;""),'Référentiel Articles'!$A$2:$F$634,6,FALSE),""))</f>
      </c>
      <c r="J6679" s="78">
        <f>IF(OR($E6679="",$H6679=""),"",$H6679*$I6679)</f>
      </c>
      <c r="K6679" s="79" t="str">
        <v/>
      </c>
    </row>
    <row r="6680">
      <c r="A6680" s="81" t="str">
        <v/>
      </c>
      <c r="B6680" s="81" t="str">
        <v/>
      </c>
      <c r="C6680" s="83">
        <f>IF($E6680="","",IFERROR(VLOOKUP(TRIM(E6680&amp;""),'Référentiel Articles'!$A$2:$F$634,2,FALSE),""))</f>
      </c>
      <c r="D6680" s="83">
        <f>IF($E6680="","",IFERROR(VLOOKUP(TRIM(E6680&amp;""),'Référentiel Articles'!$A$2:$F$634,3,FALSE),""))</f>
      </c>
      <c r="E6680" s="81" t="str">
        <v/>
      </c>
      <c r="F6680" s="83">
        <f>IF($E6680="","",IFERROR(VLOOKUP(TRIM(E6680&amp;""),'Référentiel Articles'!$A$2:$F$634,4,FALSE),""))</f>
      </c>
      <c r="G6680" s="84">
        <f>IF($E6680="","",IFERROR(VLOOKUP(TRIM(E6680&amp;""),'Référentiel Articles'!$A$2:$F$634,5,FALSE),""))</f>
      </c>
      <c r="H6680" s="85" t="str">
        <v/>
      </c>
      <c r="I6680" s="84">
        <f>IF($E6680="","",IFERROR(VLOOKUP(TRIM(E6680&amp;""),'Référentiel Articles'!$A$2:$F$634,6,FALSE),""))</f>
      </c>
      <c r="J6680" s="90">
        <f>IF(OR($E6680="",$H6680=""),"",$H6680*$I6680)</f>
      </c>
      <c r="K6680" s="87" t="str">
        <v/>
      </c>
    </row>
    <row r="6681">
      <c r="A6681" s="74" t="str">
        <v/>
      </c>
      <c r="B6681" s="74" t="str">
        <v/>
      </c>
      <c r="C6681" s="75">
        <f>IF($E6681="","",IFERROR(VLOOKUP(TRIM(E6681&amp;""),'Référentiel Articles'!$A$2:$F$634,2,FALSE),""))</f>
      </c>
      <c r="D6681" s="75">
        <f>IF($E6681="","",IFERROR(VLOOKUP(TRIM(E6681&amp;""),'Référentiel Articles'!$A$2:$F$634,3,FALSE),""))</f>
      </c>
      <c r="E6681" s="74" t="str">
        <v/>
      </c>
      <c r="F6681" s="75">
        <f>IF($E6681="","",IFERROR(VLOOKUP(TRIM(E6681&amp;""),'Référentiel Articles'!$A$2:$F$634,4,FALSE),""))</f>
      </c>
      <c r="G6681" s="76">
        <f>IF($E6681="","",IFERROR(VLOOKUP(TRIM(E6681&amp;""),'Référentiel Articles'!$A$2:$F$634,5,FALSE),""))</f>
      </c>
      <c r="H6681" s="77" t="str">
        <v/>
      </c>
      <c r="I6681" s="76">
        <f>IF($E6681="","",IFERROR(VLOOKUP(TRIM(E6681&amp;""),'Référentiel Articles'!$A$2:$F$634,6,FALSE),""))</f>
      </c>
      <c r="J6681" s="78">
        <f>IF(OR($E6681="",$H6681=""),"",$H6681*$I6681)</f>
      </c>
      <c r="K6681" s="79" t="str">
        <v/>
      </c>
    </row>
    <row r="6682">
      <c r="A6682" s="81" t="str">
        <v/>
      </c>
      <c r="B6682" s="81" t="str">
        <v/>
      </c>
      <c r="C6682" s="83">
        <f>IF($E6682="","",IFERROR(VLOOKUP(TRIM(E6682&amp;""),'Référentiel Articles'!$A$2:$F$634,2,FALSE),""))</f>
      </c>
      <c r="D6682" s="83">
        <f>IF($E6682="","",IFERROR(VLOOKUP(TRIM(E6682&amp;""),'Référentiel Articles'!$A$2:$F$634,3,FALSE),""))</f>
      </c>
      <c r="E6682" s="81" t="str">
        <v/>
      </c>
      <c r="F6682" s="83">
        <f>IF($E6682="","",IFERROR(VLOOKUP(TRIM(E6682&amp;""),'Référentiel Articles'!$A$2:$F$634,4,FALSE),""))</f>
      </c>
      <c r="G6682" s="84">
        <f>IF($E6682="","",IFERROR(VLOOKUP(TRIM(E6682&amp;""),'Référentiel Articles'!$A$2:$F$634,5,FALSE),""))</f>
      </c>
      <c r="H6682" s="85" t="str">
        <v/>
      </c>
      <c r="I6682" s="84">
        <f>IF($E6682="","",IFERROR(VLOOKUP(TRIM(E6682&amp;""),'Référentiel Articles'!$A$2:$F$634,6,FALSE),""))</f>
      </c>
      <c r="J6682" s="90">
        <f>IF(OR($E6682="",$H6682=""),"",$H6682*$I6682)</f>
      </c>
      <c r="K6682" s="87" t="str">
        <v/>
      </c>
    </row>
    <row r="6683">
      <c r="A6683" s="74" t="str">
        <v/>
      </c>
      <c r="B6683" s="74" t="str">
        <v/>
      </c>
      <c r="C6683" s="75">
        <f>IF($E6683="","",IFERROR(VLOOKUP(TRIM(E6683&amp;""),'Référentiel Articles'!$A$2:$F$634,2,FALSE),""))</f>
      </c>
      <c r="D6683" s="75">
        <f>IF($E6683="","",IFERROR(VLOOKUP(TRIM(E6683&amp;""),'Référentiel Articles'!$A$2:$F$634,3,FALSE),""))</f>
      </c>
      <c r="E6683" s="74" t="str">
        <v/>
      </c>
      <c r="F6683" s="75">
        <f>IF($E6683="","",IFERROR(VLOOKUP(TRIM(E6683&amp;""),'Référentiel Articles'!$A$2:$F$634,4,FALSE),""))</f>
      </c>
      <c r="G6683" s="76">
        <f>IF($E6683="","",IFERROR(VLOOKUP(TRIM(E6683&amp;""),'Référentiel Articles'!$A$2:$F$634,5,FALSE),""))</f>
      </c>
      <c r="H6683" s="77" t="str">
        <v/>
      </c>
      <c r="I6683" s="76">
        <f>IF($E6683="","",IFERROR(VLOOKUP(TRIM(E6683&amp;""),'Référentiel Articles'!$A$2:$F$634,6,FALSE),""))</f>
      </c>
      <c r="J6683" s="78">
        <f>IF(OR($E6683="",$H6683=""),"",$H6683*$I6683)</f>
      </c>
      <c r="K6683" s="79" t="str">
        <v/>
      </c>
    </row>
    <row r="6684">
      <c r="A6684" s="81" t="str">
        <v/>
      </c>
      <c r="B6684" s="81" t="str">
        <v/>
      </c>
      <c r="C6684" s="83">
        <f>IF($E6684="","",IFERROR(VLOOKUP(TRIM(E6684&amp;""),'Référentiel Articles'!$A$2:$F$634,2,FALSE),""))</f>
      </c>
      <c r="D6684" s="83">
        <f>IF($E6684="","",IFERROR(VLOOKUP(TRIM(E6684&amp;""),'Référentiel Articles'!$A$2:$F$634,3,FALSE),""))</f>
      </c>
      <c r="E6684" s="81" t="str">
        <v/>
      </c>
      <c r="F6684" s="83">
        <f>IF($E6684="","",IFERROR(VLOOKUP(TRIM(E6684&amp;""),'Référentiel Articles'!$A$2:$F$634,4,FALSE),""))</f>
      </c>
      <c r="G6684" s="84">
        <f>IF($E6684="","",IFERROR(VLOOKUP(TRIM(E6684&amp;""),'Référentiel Articles'!$A$2:$F$634,5,FALSE),""))</f>
      </c>
      <c r="H6684" s="85" t="str">
        <v/>
      </c>
      <c r="I6684" s="84">
        <f>IF($E6684="","",IFERROR(VLOOKUP(TRIM(E6684&amp;""),'Référentiel Articles'!$A$2:$F$634,6,FALSE),""))</f>
      </c>
      <c r="J6684" s="90">
        <f>IF(OR($E6684="",$H6684=""),"",$H6684*$I6684)</f>
      </c>
      <c r="K6684" s="87" t="str">
        <v/>
      </c>
    </row>
    <row r="6685">
      <c r="A6685" s="74" t="str">
        <v/>
      </c>
      <c r="B6685" s="74" t="str">
        <v/>
      </c>
      <c r="C6685" s="75">
        <f>IF($E6685="","",IFERROR(VLOOKUP(TRIM(E6685&amp;""),'Référentiel Articles'!$A$2:$F$634,2,FALSE),""))</f>
      </c>
      <c r="D6685" s="75">
        <f>IF($E6685="","",IFERROR(VLOOKUP(TRIM(E6685&amp;""),'Référentiel Articles'!$A$2:$F$634,3,FALSE),""))</f>
      </c>
      <c r="E6685" s="74" t="str">
        <v/>
      </c>
      <c r="F6685" s="75">
        <f>IF($E6685="","",IFERROR(VLOOKUP(TRIM(E6685&amp;""),'Référentiel Articles'!$A$2:$F$634,4,FALSE),""))</f>
      </c>
      <c r="G6685" s="76">
        <f>IF($E6685="","",IFERROR(VLOOKUP(TRIM(E6685&amp;""),'Référentiel Articles'!$A$2:$F$634,5,FALSE),""))</f>
      </c>
      <c r="H6685" s="77" t="str">
        <v/>
      </c>
      <c r="I6685" s="76">
        <f>IF($E6685="","",IFERROR(VLOOKUP(TRIM(E6685&amp;""),'Référentiel Articles'!$A$2:$F$634,6,FALSE),""))</f>
      </c>
      <c r="J6685" s="78">
        <f>IF(OR($E6685="",$H6685=""),"",$H6685*$I6685)</f>
      </c>
      <c r="K6685" s="79" t="str">
        <v/>
      </c>
    </row>
    <row r="6686">
      <c r="A6686" s="81" t="str">
        <v/>
      </c>
      <c r="B6686" s="81" t="str">
        <v/>
      </c>
      <c r="C6686" s="83">
        <f>IF($E6686="","",IFERROR(VLOOKUP(TRIM(E6686&amp;""),'Référentiel Articles'!$A$2:$F$634,2,FALSE),""))</f>
      </c>
      <c r="D6686" s="83">
        <f>IF($E6686="","",IFERROR(VLOOKUP(TRIM(E6686&amp;""),'Référentiel Articles'!$A$2:$F$634,3,FALSE),""))</f>
      </c>
      <c r="E6686" s="81" t="str">
        <v/>
      </c>
      <c r="F6686" s="83">
        <f>IF($E6686="","",IFERROR(VLOOKUP(TRIM(E6686&amp;""),'Référentiel Articles'!$A$2:$F$634,4,FALSE),""))</f>
      </c>
      <c r="G6686" s="84">
        <f>IF($E6686="","",IFERROR(VLOOKUP(TRIM(E6686&amp;""),'Référentiel Articles'!$A$2:$F$634,5,FALSE),""))</f>
      </c>
      <c r="H6686" s="85" t="str">
        <v/>
      </c>
      <c r="I6686" s="84">
        <f>IF($E6686="","",IFERROR(VLOOKUP(TRIM(E6686&amp;""),'Référentiel Articles'!$A$2:$F$634,6,FALSE),""))</f>
      </c>
      <c r="J6686" s="90">
        <f>IF(OR($E6686="",$H6686=""),"",$H6686*$I6686)</f>
      </c>
      <c r="K6686" s="87" t="str">
        <v/>
      </c>
    </row>
    <row r="6687">
      <c r="A6687" s="74" t="str">
        <v/>
      </c>
      <c r="B6687" s="74" t="str">
        <v/>
      </c>
      <c r="C6687" s="75">
        <f>IF($E6687="","",IFERROR(VLOOKUP(TRIM(E6687&amp;""),'Référentiel Articles'!$A$2:$F$634,2,FALSE),""))</f>
      </c>
      <c r="D6687" s="75">
        <f>IF($E6687="","",IFERROR(VLOOKUP(TRIM(E6687&amp;""),'Référentiel Articles'!$A$2:$F$634,3,FALSE),""))</f>
      </c>
      <c r="E6687" s="74" t="str">
        <v/>
      </c>
      <c r="F6687" s="75">
        <f>IF($E6687="","",IFERROR(VLOOKUP(TRIM(E6687&amp;""),'Référentiel Articles'!$A$2:$F$634,4,FALSE),""))</f>
      </c>
      <c r="G6687" s="76">
        <f>IF($E6687="","",IFERROR(VLOOKUP(TRIM(E6687&amp;""),'Référentiel Articles'!$A$2:$F$634,5,FALSE),""))</f>
      </c>
      <c r="H6687" s="77" t="str">
        <v/>
      </c>
      <c r="I6687" s="76">
        <f>IF($E6687="","",IFERROR(VLOOKUP(TRIM(E6687&amp;""),'Référentiel Articles'!$A$2:$F$634,6,FALSE),""))</f>
      </c>
      <c r="J6687" s="78">
        <f>IF(OR($E6687="",$H6687=""),"",$H6687*$I6687)</f>
      </c>
      <c r="K6687" s="79" t="str">
        <v/>
      </c>
    </row>
    <row r="6688">
      <c r="A6688" s="81" t="str">
        <v/>
      </c>
      <c r="B6688" s="81" t="str">
        <v/>
      </c>
      <c r="C6688" s="83">
        <f>IF($E6688="","",IFERROR(VLOOKUP(TRIM(E6688&amp;""),'Référentiel Articles'!$A$2:$F$634,2,FALSE),""))</f>
      </c>
      <c r="D6688" s="83">
        <f>IF($E6688="","",IFERROR(VLOOKUP(TRIM(E6688&amp;""),'Référentiel Articles'!$A$2:$F$634,3,FALSE),""))</f>
      </c>
      <c r="E6688" s="81" t="str">
        <v/>
      </c>
      <c r="F6688" s="83">
        <f>IF($E6688="","",IFERROR(VLOOKUP(TRIM(E6688&amp;""),'Référentiel Articles'!$A$2:$F$634,4,FALSE),""))</f>
      </c>
      <c r="G6688" s="84">
        <f>IF($E6688="","",IFERROR(VLOOKUP(TRIM(E6688&amp;""),'Référentiel Articles'!$A$2:$F$634,5,FALSE),""))</f>
      </c>
      <c r="H6688" s="85" t="str">
        <v/>
      </c>
      <c r="I6688" s="84">
        <f>IF($E6688="","",IFERROR(VLOOKUP(TRIM(E6688&amp;""),'Référentiel Articles'!$A$2:$F$634,6,FALSE),""))</f>
      </c>
      <c r="J6688" s="90">
        <f>IF(OR($E6688="",$H6688=""),"",$H6688*$I6688)</f>
      </c>
      <c r="K6688" s="87" t="str">
        <v/>
      </c>
    </row>
    <row r="6689">
      <c r="A6689" s="74" t="str">
        <v/>
      </c>
      <c r="B6689" s="74" t="str">
        <v/>
      </c>
      <c r="C6689" s="75">
        <f>IF($E6689="","",IFERROR(VLOOKUP(TRIM(E6689&amp;""),'Référentiel Articles'!$A$2:$F$634,2,FALSE),""))</f>
      </c>
      <c r="D6689" s="75">
        <f>IF($E6689="","",IFERROR(VLOOKUP(TRIM(E6689&amp;""),'Référentiel Articles'!$A$2:$F$634,3,FALSE),""))</f>
      </c>
      <c r="E6689" s="74" t="str">
        <v/>
      </c>
      <c r="F6689" s="75">
        <f>IF($E6689="","",IFERROR(VLOOKUP(TRIM(E6689&amp;""),'Référentiel Articles'!$A$2:$F$634,4,FALSE),""))</f>
      </c>
      <c r="G6689" s="76">
        <f>IF($E6689="","",IFERROR(VLOOKUP(TRIM(E6689&amp;""),'Référentiel Articles'!$A$2:$F$634,5,FALSE),""))</f>
      </c>
      <c r="H6689" s="77" t="str">
        <v/>
      </c>
      <c r="I6689" s="76">
        <f>IF($E6689="","",IFERROR(VLOOKUP(TRIM(E6689&amp;""),'Référentiel Articles'!$A$2:$F$634,6,FALSE),""))</f>
      </c>
      <c r="J6689" s="78">
        <f>IF(OR($E6689="",$H6689=""),"",$H6689*$I6689)</f>
      </c>
      <c r="K6689" s="79" t="str">
        <v/>
      </c>
    </row>
    <row r="6690">
      <c r="A6690" s="81" t="str">
        <v/>
      </c>
      <c r="B6690" s="81" t="str">
        <v/>
      </c>
      <c r="C6690" s="83">
        <f>IF($E6690="","",IFERROR(VLOOKUP(TRIM(E6690&amp;""),'Référentiel Articles'!$A$2:$F$634,2,FALSE),""))</f>
      </c>
      <c r="D6690" s="83">
        <f>IF($E6690="","",IFERROR(VLOOKUP(TRIM(E6690&amp;""),'Référentiel Articles'!$A$2:$F$634,3,FALSE),""))</f>
      </c>
      <c r="E6690" s="81" t="str">
        <v/>
      </c>
      <c r="F6690" s="83">
        <f>IF($E6690="","",IFERROR(VLOOKUP(TRIM(E6690&amp;""),'Référentiel Articles'!$A$2:$F$634,4,FALSE),""))</f>
      </c>
      <c r="G6690" s="84">
        <f>IF($E6690="","",IFERROR(VLOOKUP(TRIM(E6690&amp;""),'Référentiel Articles'!$A$2:$F$634,5,FALSE),""))</f>
      </c>
      <c r="H6690" s="85" t="str">
        <v/>
      </c>
      <c r="I6690" s="84">
        <f>IF($E6690="","",IFERROR(VLOOKUP(TRIM(E6690&amp;""),'Référentiel Articles'!$A$2:$F$634,6,FALSE),""))</f>
      </c>
      <c r="J6690" s="90">
        <f>IF(OR($E6690="",$H6690=""),"",$H6690*$I6690)</f>
      </c>
      <c r="K6690" s="87" t="str">
        <v/>
      </c>
    </row>
    <row r="6691">
      <c r="A6691" s="74" t="str">
        <v/>
      </c>
      <c r="B6691" s="74" t="str">
        <v/>
      </c>
      <c r="C6691" s="75">
        <f>IF($E6691="","",IFERROR(VLOOKUP(TRIM(E6691&amp;""),'Référentiel Articles'!$A$2:$F$634,2,FALSE),""))</f>
      </c>
      <c r="D6691" s="75">
        <f>IF($E6691="","",IFERROR(VLOOKUP(TRIM(E6691&amp;""),'Référentiel Articles'!$A$2:$F$634,3,FALSE),""))</f>
      </c>
      <c r="E6691" s="74" t="str">
        <v/>
      </c>
      <c r="F6691" s="75">
        <f>IF($E6691="","",IFERROR(VLOOKUP(TRIM(E6691&amp;""),'Référentiel Articles'!$A$2:$F$634,4,FALSE),""))</f>
      </c>
      <c r="G6691" s="76">
        <f>IF($E6691="","",IFERROR(VLOOKUP(TRIM(E6691&amp;""),'Référentiel Articles'!$A$2:$F$634,5,FALSE),""))</f>
      </c>
      <c r="H6691" s="77" t="str">
        <v/>
      </c>
      <c r="I6691" s="76">
        <f>IF($E6691="","",IFERROR(VLOOKUP(TRIM(E6691&amp;""),'Référentiel Articles'!$A$2:$F$634,6,FALSE),""))</f>
      </c>
      <c r="J6691" s="78">
        <f>IF(OR($E6691="",$H6691=""),"",$H6691*$I6691)</f>
      </c>
      <c r="K6691" s="79" t="str">
        <v/>
      </c>
    </row>
    <row r="6692">
      <c r="A6692" s="81" t="str">
        <v/>
      </c>
      <c r="B6692" s="81" t="str">
        <v/>
      </c>
      <c r="C6692" s="83">
        <f>IF($E6692="","",IFERROR(VLOOKUP(TRIM(E6692&amp;""),'Référentiel Articles'!$A$2:$F$634,2,FALSE),""))</f>
      </c>
      <c r="D6692" s="83">
        <f>IF($E6692="","",IFERROR(VLOOKUP(TRIM(E6692&amp;""),'Référentiel Articles'!$A$2:$F$634,3,FALSE),""))</f>
      </c>
      <c r="E6692" s="81" t="str">
        <v/>
      </c>
      <c r="F6692" s="83">
        <f>IF($E6692="","",IFERROR(VLOOKUP(TRIM(E6692&amp;""),'Référentiel Articles'!$A$2:$F$634,4,FALSE),""))</f>
      </c>
      <c r="G6692" s="84">
        <f>IF($E6692="","",IFERROR(VLOOKUP(TRIM(E6692&amp;""),'Référentiel Articles'!$A$2:$F$634,5,FALSE),""))</f>
      </c>
      <c r="H6692" s="85" t="str">
        <v/>
      </c>
      <c r="I6692" s="84">
        <f>IF($E6692="","",IFERROR(VLOOKUP(TRIM(E6692&amp;""),'Référentiel Articles'!$A$2:$F$634,6,FALSE),""))</f>
      </c>
      <c r="J6692" s="90">
        <f>IF(OR($E6692="",$H6692=""),"",$H6692*$I6692)</f>
      </c>
      <c r="K6692" s="87" t="str">
        <v/>
      </c>
    </row>
    <row r="6693">
      <c r="A6693" s="74" t="str">
        <v/>
      </c>
      <c r="B6693" s="74" t="str">
        <v/>
      </c>
      <c r="C6693" s="75">
        <f>IF($E6693="","",IFERROR(VLOOKUP(TRIM(E6693&amp;""),'Référentiel Articles'!$A$2:$F$634,2,FALSE),""))</f>
      </c>
      <c r="D6693" s="75">
        <f>IF($E6693="","",IFERROR(VLOOKUP(TRIM(E6693&amp;""),'Référentiel Articles'!$A$2:$F$634,3,FALSE),""))</f>
      </c>
      <c r="E6693" s="74" t="str">
        <v/>
      </c>
      <c r="F6693" s="75">
        <f>IF($E6693="","",IFERROR(VLOOKUP(TRIM(E6693&amp;""),'Référentiel Articles'!$A$2:$F$634,4,FALSE),""))</f>
      </c>
      <c r="G6693" s="76">
        <f>IF($E6693="","",IFERROR(VLOOKUP(TRIM(E6693&amp;""),'Référentiel Articles'!$A$2:$F$634,5,FALSE),""))</f>
      </c>
      <c r="H6693" s="77" t="str">
        <v/>
      </c>
      <c r="I6693" s="76">
        <f>IF($E6693="","",IFERROR(VLOOKUP(TRIM(E6693&amp;""),'Référentiel Articles'!$A$2:$F$634,6,FALSE),""))</f>
      </c>
      <c r="J6693" s="78">
        <f>IF(OR($E6693="",$H6693=""),"",$H6693*$I6693)</f>
      </c>
      <c r="K6693" s="79" t="str">
        <v/>
      </c>
    </row>
    <row r="6694">
      <c r="A6694" s="81" t="str">
        <v/>
      </c>
      <c r="B6694" s="81" t="str">
        <v/>
      </c>
      <c r="C6694" s="83">
        <f>IF($E6694="","",IFERROR(VLOOKUP(TRIM(E6694&amp;""),'Référentiel Articles'!$A$2:$F$634,2,FALSE),""))</f>
      </c>
      <c r="D6694" s="83">
        <f>IF($E6694="","",IFERROR(VLOOKUP(TRIM(E6694&amp;""),'Référentiel Articles'!$A$2:$F$634,3,FALSE),""))</f>
      </c>
      <c r="E6694" s="81" t="str">
        <v/>
      </c>
      <c r="F6694" s="83">
        <f>IF($E6694="","",IFERROR(VLOOKUP(TRIM(E6694&amp;""),'Référentiel Articles'!$A$2:$F$634,4,FALSE),""))</f>
      </c>
      <c r="G6694" s="84">
        <f>IF($E6694="","",IFERROR(VLOOKUP(TRIM(E6694&amp;""),'Référentiel Articles'!$A$2:$F$634,5,FALSE),""))</f>
      </c>
      <c r="H6694" s="85" t="str">
        <v/>
      </c>
      <c r="I6694" s="84">
        <f>IF($E6694="","",IFERROR(VLOOKUP(TRIM(E6694&amp;""),'Référentiel Articles'!$A$2:$F$634,6,FALSE),""))</f>
      </c>
      <c r="J6694" s="90">
        <f>IF(OR($E6694="",$H6694=""),"",$H6694*$I6694)</f>
      </c>
      <c r="K6694" s="87" t="str">
        <v/>
      </c>
    </row>
    <row r="6695">
      <c r="A6695" s="74" t="str">
        <v/>
      </c>
      <c r="B6695" s="74" t="str">
        <v/>
      </c>
      <c r="C6695" s="75">
        <f>IF($E6695="","",IFERROR(VLOOKUP(TRIM(E6695&amp;""),'Référentiel Articles'!$A$2:$F$634,2,FALSE),""))</f>
      </c>
      <c r="D6695" s="75">
        <f>IF($E6695="","",IFERROR(VLOOKUP(TRIM(E6695&amp;""),'Référentiel Articles'!$A$2:$F$634,3,FALSE),""))</f>
      </c>
      <c r="E6695" s="74" t="str">
        <v/>
      </c>
      <c r="F6695" s="75">
        <f>IF($E6695="","",IFERROR(VLOOKUP(TRIM(E6695&amp;""),'Référentiel Articles'!$A$2:$F$634,4,FALSE),""))</f>
      </c>
      <c r="G6695" s="76">
        <f>IF($E6695="","",IFERROR(VLOOKUP(TRIM(E6695&amp;""),'Référentiel Articles'!$A$2:$F$634,5,FALSE),""))</f>
      </c>
      <c r="H6695" s="77" t="str">
        <v/>
      </c>
      <c r="I6695" s="76">
        <f>IF($E6695="","",IFERROR(VLOOKUP(TRIM(E6695&amp;""),'Référentiel Articles'!$A$2:$F$634,6,FALSE),""))</f>
      </c>
      <c r="J6695" s="78">
        <f>IF(OR($E6695="",$H6695=""),"",$H6695*$I6695)</f>
      </c>
      <c r="K6695" s="79" t="str">
        <v/>
      </c>
    </row>
    <row r="6696">
      <c r="A6696" s="81" t="str">
        <v/>
      </c>
      <c r="B6696" s="81" t="str">
        <v/>
      </c>
      <c r="C6696" s="83">
        <f>IF($E6696="","",IFERROR(VLOOKUP(TRIM(E6696&amp;""),'Référentiel Articles'!$A$2:$F$634,2,FALSE),""))</f>
      </c>
      <c r="D6696" s="83">
        <f>IF($E6696="","",IFERROR(VLOOKUP(TRIM(E6696&amp;""),'Référentiel Articles'!$A$2:$F$634,3,FALSE),""))</f>
      </c>
      <c r="E6696" s="81" t="str">
        <v/>
      </c>
      <c r="F6696" s="83">
        <f>IF($E6696="","",IFERROR(VLOOKUP(TRIM(E6696&amp;""),'Référentiel Articles'!$A$2:$F$634,4,FALSE),""))</f>
      </c>
      <c r="G6696" s="84">
        <f>IF($E6696="","",IFERROR(VLOOKUP(TRIM(E6696&amp;""),'Référentiel Articles'!$A$2:$F$634,5,FALSE),""))</f>
      </c>
      <c r="H6696" s="85" t="str">
        <v/>
      </c>
      <c r="I6696" s="84">
        <f>IF($E6696="","",IFERROR(VLOOKUP(TRIM(E6696&amp;""),'Référentiel Articles'!$A$2:$F$634,6,FALSE),""))</f>
      </c>
      <c r="J6696" s="90">
        <f>IF(OR($E6696="",$H6696=""),"",$H6696*$I6696)</f>
      </c>
      <c r="K6696" s="87" t="str">
        <v/>
      </c>
    </row>
    <row r="6697">
      <c r="A6697" s="74" t="str">
        <v/>
      </c>
      <c r="B6697" s="74" t="str">
        <v/>
      </c>
      <c r="C6697" s="75">
        <f>IF($E6697="","",IFERROR(VLOOKUP(TRIM(E6697&amp;""),'Référentiel Articles'!$A$2:$F$634,2,FALSE),""))</f>
      </c>
      <c r="D6697" s="75">
        <f>IF($E6697="","",IFERROR(VLOOKUP(TRIM(E6697&amp;""),'Référentiel Articles'!$A$2:$F$634,3,FALSE),""))</f>
      </c>
      <c r="E6697" s="74" t="str">
        <v/>
      </c>
      <c r="F6697" s="75">
        <f>IF($E6697="","",IFERROR(VLOOKUP(TRIM(E6697&amp;""),'Référentiel Articles'!$A$2:$F$634,4,FALSE),""))</f>
      </c>
      <c r="G6697" s="76">
        <f>IF($E6697="","",IFERROR(VLOOKUP(TRIM(E6697&amp;""),'Référentiel Articles'!$A$2:$F$634,5,FALSE),""))</f>
      </c>
      <c r="H6697" s="77" t="str">
        <v/>
      </c>
      <c r="I6697" s="76">
        <f>IF($E6697="","",IFERROR(VLOOKUP(TRIM(E6697&amp;""),'Référentiel Articles'!$A$2:$F$634,6,FALSE),""))</f>
      </c>
      <c r="J6697" s="78">
        <f>IF(OR($E6697="",$H6697=""),"",$H6697*$I6697)</f>
      </c>
      <c r="K6697" s="79" t="str">
        <v/>
      </c>
    </row>
    <row r="6698">
      <c r="A6698" s="81" t="str">
        <v/>
      </c>
      <c r="B6698" s="81" t="str">
        <v/>
      </c>
      <c r="C6698" s="83">
        <f>IF($E6698="","",IFERROR(VLOOKUP(TRIM(E6698&amp;""),'Référentiel Articles'!$A$2:$F$634,2,FALSE),""))</f>
      </c>
      <c r="D6698" s="83">
        <f>IF($E6698="","",IFERROR(VLOOKUP(TRIM(E6698&amp;""),'Référentiel Articles'!$A$2:$F$634,3,FALSE),""))</f>
      </c>
      <c r="E6698" s="81" t="str">
        <v/>
      </c>
      <c r="F6698" s="83">
        <f>IF($E6698="","",IFERROR(VLOOKUP(TRIM(E6698&amp;""),'Référentiel Articles'!$A$2:$F$634,4,FALSE),""))</f>
      </c>
      <c r="G6698" s="84">
        <f>IF($E6698="","",IFERROR(VLOOKUP(TRIM(E6698&amp;""),'Référentiel Articles'!$A$2:$F$634,5,FALSE),""))</f>
      </c>
      <c r="H6698" s="85" t="str">
        <v/>
      </c>
      <c r="I6698" s="84">
        <f>IF($E6698="","",IFERROR(VLOOKUP(TRIM(E6698&amp;""),'Référentiel Articles'!$A$2:$F$634,6,FALSE),""))</f>
      </c>
      <c r="J6698" s="90">
        <f>IF(OR($E6698="",$H6698=""),"",$H6698*$I6698)</f>
      </c>
      <c r="K6698" s="87" t="str">
        <v/>
      </c>
    </row>
    <row r="6699">
      <c r="A6699" s="74" t="str">
        <v/>
      </c>
      <c r="B6699" s="74" t="str">
        <v/>
      </c>
      <c r="C6699" s="75">
        <f>IF($E6699="","",IFERROR(VLOOKUP(TRIM(E6699&amp;""),'Référentiel Articles'!$A$2:$F$634,2,FALSE),""))</f>
      </c>
      <c r="D6699" s="75">
        <f>IF($E6699="","",IFERROR(VLOOKUP(TRIM(E6699&amp;""),'Référentiel Articles'!$A$2:$F$634,3,FALSE),""))</f>
      </c>
      <c r="E6699" s="74" t="str">
        <v/>
      </c>
      <c r="F6699" s="75">
        <f>IF($E6699="","",IFERROR(VLOOKUP(TRIM(E6699&amp;""),'Référentiel Articles'!$A$2:$F$634,4,FALSE),""))</f>
      </c>
      <c r="G6699" s="76">
        <f>IF($E6699="","",IFERROR(VLOOKUP(TRIM(E6699&amp;""),'Référentiel Articles'!$A$2:$F$634,5,FALSE),""))</f>
      </c>
      <c r="H6699" s="77" t="str">
        <v/>
      </c>
      <c r="I6699" s="76">
        <f>IF($E6699="","",IFERROR(VLOOKUP(TRIM(E6699&amp;""),'Référentiel Articles'!$A$2:$F$634,6,FALSE),""))</f>
      </c>
      <c r="J6699" s="78">
        <f>IF(OR($E6699="",$H6699=""),"",$H6699*$I6699)</f>
      </c>
      <c r="K6699" s="79" t="str">
        <v/>
      </c>
    </row>
    <row r="6700">
      <c r="A6700" s="81" t="str">
        <v/>
      </c>
      <c r="B6700" s="81" t="str">
        <v/>
      </c>
      <c r="C6700" s="83">
        <f>IF($E6700="","",IFERROR(VLOOKUP(TRIM(E6700&amp;""),'Référentiel Articles'!$A$2:$F$634,2,FALSE),""))</f>
      </c>
      <c r="D6700" s="83">
        <f>IF($E6700="","",IFERROR(VLOOKUP(TRIM(E6700&amp;""),'Référentiel Articles'!$A$2:$F$634,3,FALSE),""))</f>
      </c>
      <c r="E6700" s="81" t="str">
        <v/>
      </c>
      <c r="F6700" s="83">
        <f>IF($E6700="","",IFERROR(VLOOKUP(TRIM(E6700&amp;""),'Référentiel Articles'!$A$2:$F$634,4,FALSE),""))</f>
      </c>
      <c r="G6700" s="84">
        <f>IF($E6700="","",IFERROR(VLOOKUP(TRIM(E6700&amp;""),'Référentiel Articles'!$A$2:$F$634,5,FALSE),""))</f>
      </c>
      <c r="H6700" s="85" t="str">
        <v/>
      </c>
      <c r="I6700" s="84">
        <f>IF($E6700="","",IFERROR(VLOOKUP(TRIM(E6700&amp;""),'Référentiel Articles'!$A$2:$F$634,6,FALSE),""))</f>
      </c>
      <c r="J6700" s="90">
        <f>IF(OR($E6700="",$H6700=""),"",$H6700*$I6700)</f>
      </c>
      <c r="K6700" s="87" t="str">
        <v/>
      </c>
    </row>
    <row r="6701">
      <c r="A6701" s="74" t="str">
        <v/>
      </c>
      <c r="B6701" s="74" t="str">
        <v/>
      </c>
      <c r="C6701" s="75">
        <f>IF($E6701="","",IFERROR(VLOOKUP(TRIM(E6701&amp;""),'Référentiel Articles'!$A$2:$F$634,2,FALSE),""))</f>
      </c>
      <c r="D6701" s="75">
        <f>IF($E6701="","",IFERROR(VLOOKUP(TRIM(E6701&amp;""),'Référentiel Articles'!$A$2:$F$634,3,FALSE),""))</f>
      </c>
      <c r="E6701" s="74" t="str">
        <v/>
      </c>
      <c r="F6701" s="75">
        <f>IF($E6701="","",IFERROR(VLOOKUP(TRIM(E6701&amp;""),'Référentiel Articles'!$A$2:$F$634,4,FALSE),""))</f>
      </c>
      <c r="G6701" s="76">
        <f>IF($E6701="","",IFERROR(VLOOKUP(TRIM(E6701&amp;""),'Référentiel Articles'!$A$2:$F$634,5,FALSE),""))</f>
      </c>
      <c r="H6701" s="77" t="str">
        <v/>
      </c>
      <c r="I6701" s="76">
        <f>IF($E6701="","",IFERROR(VLOOKUP(TRIM(E6701&amp;""),'Référentiel Articles'!$A$2:$F$634,6,FALSE),""))</f>
      </c>
      <c r="J6701" s="78">
        <f>IF(OR($E6701="",$H6701=""),"",$H6701*$I6701)</f>
      </c>
      <c r="K6701" s="79" t="str">
        <v/>
      </c>
    </row>
    <row r="6702">
      <c r="A6702" s="81" t="str">
        <v/>
      </c>
      <c r="B6702" s="81" t="str">
        <v/>
      </c>
      <c r="C6702" s="83">
        <f>IF($E6702="","",IFERROR(VLOOKUP(TRIM(E6702&amp;""),'Référentiel Articles'!$A$2:$F$634,2,FALSE),""))</f>
      </c>
      <c r="D6702" s="83">
        <f>IF($E6702="","",IFERROR(VLOOKUP(TRIM(E6702&amp;""),'Référentiel Articles'!$A$2:$F$634,3,FALSE),""))</f>
      </c>
      <c r="E6702" s="81" t="str">
        <v/>
      </c>
      <c r="F6702" s="83">
        <f>IF($E6702="","",IFERROR(VLOOKUP(TRIM(E6702&amp;""),'Référentiel Articles'!$A$2:$F$634,4,FALSE),""))</f>
      </c>
      <c r="G6702" s="84">
        <f>IF($E6702="","",IFERROR(VLOOKUP(TRIM(E6702&amp;""),'Référentiel Articles'!$A$2:$F$634,5,FALSE),""))</f>
      </c>
      <c r="H6702" s="85" t="str">
        <v/>
      </c>
      <c r="I6702" s="84">
        <f>IF($E6702="","",IFERROR(VLOOKUP(TRIM(E6702&amp;""),'Référentiel Articles'!$A$2:$F$634,6,FALSE),""))</f>
      </c>
      <c r="J6702" s="90">
        <f>IF(OR($E6702="",$H6702=""),"",$H6702*$I6702)</f>
      </c>
      <c r="K6702" s="87" t="str">
        <v/>
      </c>
    </row>
    <row r="6703">
      <c r="A6703" s="74" t="str">
        <v/>
      </c>
      <c r="B6703" s="74" t="str">
        <v/>
      </c>
      <c r="C6703" s="75">
        <f>IF($E6703="","",IFERROR(VLOOKUP(TRIM(E6703&amp;""),'Référentiel Articles'!$A$2:$F$634,2,FALSE),""))</f>
      </c>
      <c r="D6703" s="75">
        <f>IF($E6703="","",IFERROR(VLOOKUP(TRIM(E6703&amp;""),'Référentiel Articles'!$A$2:$F$634,3,FALSE),""))</f>
      </c>
      <c r="E6703" s="74" t="str">
        <v/>
      </c>
      <c r="F6703" s="75">
        <f>IF($E6703="","",IFERROR(VLOOKUP(TRIM(E6703&amp;""),'Référentiel Articles'!$A$2:$F$634,4,FALSE),""))</f>
      </c>
      <c r="G6703" s="76">
        <f>IF($E6703="","",IFERROR(VLOOKUP(TRIM(E6703&amp;""),'Référentiel Articles'!$A$2:$F$634,5,FALSE),""))</f>
      </c>
      <c r="H6703" s="77" t="str">
        <v/>
      </c>
      <c r="I6703" s="76">
        <f>IF($E6703="","",IFERROR(VLOOKUP(TRIM(E6703&amp;""),'Référentiel Articles'!$A$2:$F$634,6,FALSE),""))</f>
      </c>
      <c r="J6703" s="78">
        <f>IF(OR($E6703="",$H6703=""),"",$H6703*$I6703)</f>
      </c>
      <c r="K6703" s="79" t="str">
        <v/>
      </c>
    </row>
    <row r="6704">
      <c r="A6704" s="81" t="str">
        <v/>
      </c>
      <c r="B6704" s="81" t="str">
        <v/>
      </c>
      <c r="C6704" s="83">
        <f>IF($E6704="","",IFERROR(VLOOKUP(TRIM(E6704&amp;""),'Référentiel Articles'!$A$2:$F$634,2,FALSE),""))</f>
      </c>
      <c r="D6704" s="83">
        <f>IF($E6704="","",IFERROR(VLOOKUP(TRIM(E6704&amp;""),'Référentiel Articles'!$A$2:$F$634,3,FALSE),""))</f>
      </c>
      <c r="E6704" s="81" t="str">
        <v/>
      </c>
      <c r="F6704" s="83">
        <f>IF($E6704="","",IFERROR(VLOOKUP(TRIM(E6704&amp;""),'Référentiel Articles'!$A$2:$F$634,4,FALSE),""))</f>
      </c>
      <c r="G6704" s="84">
        <f>IF($E6704="","",IFERROR(VLOOKUP(TRIM(E6704&amp;""),'Référentiel Articles'!$A$2:$F$634,5,FALSE),""))</f>
      </c>
      <c r="H6704" s="85" t="str">
        <v/>
      </c>
      <c r="I6704" s="84">
        <f>IF($E6704="","",IFERROR(VLOOKUP(TRIM(E6704&amp;""),'Référentiel Articles'!$A$2:$F$634,6,FALSE),""))</f>
      </c>
      <c r="J6704" s="90">
        <f>IF(OR($E6704="",$H6704=""),"",$H6704*$I6704)</f>
      </c>
      <c r="K6704" s="87" t="str">
        <v/>
      </c>
    </row>
    <row r="6705">
      <c r="A6705" s="74" t="str">
        <v/>
      </c>
      <c r="B6705" s="74" t="str">
        <v/>
      </c>
      <c r="C6705" s="75">
        <f>IF($E6705="","",IFERROR(VLOOKUP(TRIM(E6705&amp;""),'Référentiel Articles'!$A$2:$F$634,2,FALSE),""))</f>
      </c>
      <c r="D6705" s="75">
        <f>IF($E6705="","",IFERROR(VLOOKUP(TRIM(E6705&amp;""),'Référentiel Articles'!$A$2:$F$634,3,FALSE),""))</f>
      </c>
      <c r="E6705" s="74" t="str">
        <v/>
      </c>
      <c r="F6705" s="75">
        <f>IF($E6705="","",IFERROR(VLOOKUP(TRIM(E6705&amp;""),'Référentiel Articles'!$A$2:$F$634,4,FALSE),""))</f>
      </c>
      <c r="G6705" s="76">
        <f>IF($E6705="","",IFERROR(VLOOKUP(TRIM(E6705&amp;""),'Référentiel Articles'!$A$2:$F$634,5,FALSE),""))</f>
      </c>
      <c r="H6705" s="77" t="str">
        <v/>
      </c>
      <c r="I6705" s="76">
        <f>IF($E6705="","",IFERROR(VLOOKUP(TRIM(E6705&amp;""),'Référentiel Articles'!$A$2:$F$634,6,FALSE),""))</f>
      </c>
      <c r="J6705" s="78">
        <f>IF(OR($E6705="",$H6705=""),"",$H6705*$I6705)</f>
      </c>
      <c r="K6705" s="79" t="str">
        <v/>
      </c>
    </row>
    <row r="6706">
      <c r="A6706" s="81" t="str">
        <v/>
      </c>
      <c r="B6706" s="81" t="str">
        <v/>
      </c>
      <c r="C6706" s="83">
        <f>IF($E6706="","",IFERROR(VLOOKUP(TRIM(E6706&amp;""),'Référentiel Articles'!$A$2:$F$634,2,FALSE),""))</f>
      </c>
      <c r="D6706" s="83">
        <f>IF($E6706="","",IFERROR(VLOOKUP(TRIM(E6706&amp;""),'Référentiel Articles'!$A$2:$F$634,3,FALSE),""))</f>
      </c>
      <c r="E6706" s="81" t="str">
        <v/>
      </c>
      <c r="F6706" s="83">
        <f>IF($E6706="","",IFERROR(VLOOKUP(TRIM(E6706&amp;""),'Référentiel Articles'!$A$2:$F$634,4,FALSE),""))</f>
      </c>
      <c r="G6706" s="84">
        <f>IF($E6706="","",IFERROR(VLOOKUP(TRIM(E6706&amp;""),'Référentiel Articles'!$A$2:$F$634,5,FALSE),""))</f>
      </c>
      <c r="H6706" s="85" t="str">
        <v/>
      </c>
      <c r="I6706" s="84">
        <f>IF($E6706="","",IFERROR(VLOOKUP(TRIM(E6706&amp;""),'Référentiel Articles'!$A$2:$F$634,6,FALSE),""))</f>
      </c>
      <c r="J6706" s="90">
        <f>IF(OR($E6706="",$H6706=""),"",$H6706*$I6706)</f>
      </c>
      <c r="K6706" s="87" t="str">
        <v/>
      </c>
    </row>
    <row r="6707">
      <c r="A6707" s="74" t="str">
        <v/>
      </c>
      <c r="B6707" s="74" t="str">
        <v/>
      </c>
      <c r="C6707" s="75">
        <f>IF($E6707="","",IFERROR(VLOOKUP(TRIM(E6707&amp;""),'Référentiel Articles'!$A$2:$F$634,2,FALSE),""))</f>
      </c>
      <c r="D6707" s="75">
        <f>IF($E6707="","",IFERROR(VLOOKUP(TRIM(E6707&amp;""),'Référentiel Articles'!$A$2:$F$634,3,FALSE),""))</f>
      </c>
      <c r="E6707" s="74" t="str">
        <v/>
      </c>
      <c r="F6707" s="75">
        <f>IF($E6707="","",IFERROR(VLOOKUP(TRIM(E6707&amp;""),'Référentiel Articles'!$A$2:$F$634,4,FALSE),""))</f>
      </c>
      <c r="G6707" s="76">
        <f>IF($E6707="","",IFERROR(VLOOKUP(TRIM(E6707&amp;""),'Référentiel Articles'!$A$2:$F$634,5,FALSE),""))</f>
      </c>
      <c r="H6707" s="77" t="str">
        <v/>
      </c>
      <c r="I6707" s="76">
        <f>IF($E6707="","",IFERROR(VLOOKUP(TRIM(E6707&amp;""),'Référentiel Articles'!$A$2:$F$634,6,FALSE),""))</f>
      </c>
      <c r="J6707" s="78">
        <f>IF(OR($E6707="",$H6707=""),"",$H6707*$I6707)</f>
      </c>
      <c r="K6707" s="79" t="str">
        <v/>
      </c>
    </row>
    <row r="6708">
      <c r="A6708" s="81" t="str">
        <v/>
      </c>
      <c r="B6708" s="81" t="str">
        <v/>
      </c>
      <c r="C6708" s="83">
        <f>IF($E6708="","",IFERROR(VLOOKUP(TRIM(E6708&amp;""),'Référentiel Articles'!$A$2:$F$634,2,FALSE),""))</f>
      </c>
      <c r="D6708" s="83">
        <f>IF($E6708="","",IFERROR(VLOOKUP(TRIM(E6708&amp;""),'Référentiel Articles'!$A$2:$F$634,3,FALSE),""))</f>
      </c>
      <c r="E6708" s="81" t="str">
        <v/>
      </c>
      <c r="F6708" s="83">
        <f>IF($E6708="","",IFERROR(VLOOKUP(TRIM(E6708&amp;""),'Référentiel Articles'!$A$2:$F$634,4,FALSE),""))</f>
      </c>
      <c r="G6708" s="84">
        <f>IF($E6708="","",IFERROR(VLOOKUP(TRIM(E6708&amp;""),'Référentiel Articles'!$A$2:$F$634,5,FALSE),""))</f>
      </c>
      <c r="H6708" s="85" t="str">
        <v/>
      </c>
      <c r="I6708" s="84">
        <f>IF($E6708="","",IFERROR(VLOOKUP(TRIM(E6708&amp;""),'Référentiel Articles'!$A$2:$F$634,6,FALSE),""))</f>
      </c>
      <c r="J6708" s="90">
        <f>IF(OR($E6708="",$H6708=""),"",$H6708*$I6708)</f>
      </c>
      <c r="K6708" s="87" t="str">
        <v/>
      </c>
    </row>
    <row r="6709">
      <c r="A6709" s="74" t="str">
        <v/>
      </c>
      <c r="B6709" s="74" t="str">
        <v/>
      </c>
      <c r="C6709" s="75">
        <f>IF($E6709="","",IFERROR(VLOOKUP(TRIM(E6709&amp;""),'Référentiel Articles'!$A$2:$F$634,2,FALSE),""))</f>
      </c>
      <c r="D6709" s="75">
        <f>IF($E6709="","",IFERROR(VLOOKUP(TRIM(E6709&amp;""),'Référentiel Articles'!$A$2:$F$634,3,FALSE),""))</f>
      </c>
      <c r="E6709" s="74" t="str">
        <v/>
      </c>
      <c r="F6709" s="75">
        <f>IF($E6709="","",IFERROR(VLOOKUP(TRIM(E6709&amp;""),'Référentiel Articles'!$A$2:$F$634,4,FALSE),""))</f>
      </c>
      <c r="G6709" s="76">
        <f>IF($E6709="","",IFERROR(VLOOKUP(TRIM(E6709&amp;""),'Référentiel Articles'!$A$2:$F$634,5,FALSE),""))</f>
      </c>
      <c r="H6709" s="77" t="str">
        <v/>
      </c>
      <c r="I6709" s="76">
        <f>IF($E6709="","",IFERROR(VLOOKUP(TRIM(E6709&amp;""),'Référentiel Articles'!$A$2:$F$634,6,FALSE),""))</f>
      </c>
      <c r="J6709" s="78">
        <f>IF(OR($E6709="",$H6709=""),"",$H6709*$I6709)</f>
      </c>
      <c r="K6709" s="79" t="str">
        <v/>
      </c>
    </row>
    <row r="6710">
      <c r="A6710" s="81" t="str">
        <v/>
      </c>
      <c r="B6710" s="81" t="str">
        <v/>
      </c>
      <c r="C6710" s="83">
        <f>IF($E6710="","",IFERROR(VLOOKUP(TRIM(E6710&amp;""),'Référentiel Articles'!$A$2:$F$634,2,FALSE),""))</f>
      </c>
      <c r="D6710" s="83">
        <f>IF($E6710="","",IFERROR(VLOOKUP(TRIM(E6710&amp;""),'Référentiel Articles'!$A$2:$F$634,3,FALSE),""))</f>
      </c>
      <c r="E6710" s="81" t="str">
        <v/>
      </c>
      <c r="F6710" s="83">
        <f>IF($E6710="","",IFERROR(VLOOKUP(TRIM(E6710&amp;""),'Référentiel Articles'!$A$2:$F$634,4,FALSE),""))</f>
      </c>
      <c r="G6710" s="84">
        <f>IF($E6710="","",IFERROR(VLOOKUP(TRIM(E6710&amp;""),'Référentiel Articles'!$A$2:$F$634,5,FALSE),""))</f>
      </c>
      <c r="H6710" s="85" t="str">
        <v/>
      </c>
      <c r="I6710" s="84">
        <f>IF($E6710="","",IFERROR(VLOOKUP(TRIM(E6710&amp;""),'Référentiel Articles'!$A$2:$F$634,6,FALSE),""))</f>
      </c>
      <c r="J6710" s="90">
        <f>IF(OR($E6710="",$H6710=""),"",$H6710*$I6710)</f>
      </c>
      <c r="K6710" s="87" t="str">
        <v/>
      </c>
    </row>
    <row r="6711">
      <c r="A6711" s="74" t="str">
        <v/>
      </c>
      <c r="B6711" s="74" t="str">
        <v/>
      </c>
      <c r="C6711" s="75">
        <f>IF($E6711="","",IFERROR(VLOOKUP(TRIM(E6711&amp;""),'Référentiel Articles'!$A$2:$F$634,2,FALSE),""))</f>
      </c>
      <c r="D6711" s="75">
        <f>IF($E6711="","",IFERROR(VLOOKUP(TRIM(E6711&amp;""),'Référentiel Articles'!$A$2:$F$634,3,FALSE),""))</f>
      </c>
      <c r="E6711" s="74" t="str">
        <v/>
      </c>
      <c r="F6711" s="75">
        <f>IF($E6711="","",IFERROR(VLOOKUP(TRIM(E6711&amp;""),'Référentiel Articles'!$A$2:$F$634,4,FALSE),""))</f>
      </c>
      <c r="G6711" s="76">
        <f>IF($E6711="","",IFERROR(VLOOKUP(TRIM(E6711&amp;""),'Référentiel Articles'!$A$2:$F$634,5,FALSE),""))</f>
      </c>
      <c r="H6711" s="77" t="str">
        <v/>
      </c>
      <c r="I6711" s="76">
        <f>IF($E6711="","",IFERROR(VLOOKUP(TRIM(E6711&amp;""),'Référentiel Articles'!$A$2:$F$634,6,FALSE),""))</f>
      </c>
      <c r="J6711" s="78">
        <f>IF(OR($E6711="",$H6711=""),"",$H6711*$I6711)</f>
      </c>
      <c r="K6711" s="79" t="str">
        <v/>
      </c>
    </row>
    <row r="6712">
      <c r="A6712" s="81" t="str">
        <v/>
      </c>
      <c r="B6712" s="81" t="str">
        <v/>
      </c>
      <c r="C6712" s="83">
        <f>IF($E6712="","",IFERROR(VLOOKUP(TRIM(E6712&amp;""),'Référentiel Articles'!$A$2:$F$634,2,FALSE),""))</f>
      </c>
      <c r="D6712" s="83">
        <f>IF($E6712="","",IFERROR(VLOOKUP(TRIM(E6712&amp;""),'Référentiel Articles'!$A$2:$F$634,3,FALSE),""))</f>
      </c>
      <c r="E6712" s="81" t="str">
        <v/>
      </c>
      <c r="F6712" s="83">
        <f>IF($E6712="","",IFERROR(VLOOKUP(TRIM(E6712&amp;""),'Référentiel Articles'!$A$2:$F$634,4,FALSE),""))</f>
      </c>
      <c r="G6712" s="84">
        <f>IF($E6712="","",IFERROR(VLOOKUP(TRIM(E6712&amp;""),'Référentiel Articles'!$A$2:$F$634,5,FALSE),""))</f>
      </c>
      <c r="H6712" s="85" t="str">
        <v/>
      </c>
      <c r="I6712" s="84">
        <f>IF($E6712="","",IFERROR(VLOOKUP(TRIM(E6712&amp;""),'Référentiel Articles'!$A$2:$F$634,6,FALSE),""))</f>
      </c>
      <c r="J6712" s="90">
        <f>IF(OR($E6712="",$H6712=""),"",$H6712*$I6712)</f>
      </c>
      <c r="K6712" s="87" t="str">
        <v/>
      </c>
    </row>
    <row r="6713">
      <c r="A6713" s="74" t="str">
        <v/>
      </c>
      <c r="B6713" s="74" t="str">
        <v/>
      </c>
      <c r="C6713" s="75">
        <f>IF($E6713="","",IFERROR(VLOOKUP(TRIM(E6713&amp;""),'Référentiel Articles'!$A$2:$F$634,2,FALSE),""))</f>
      </c>
      <c r="D6713" s="75">
        <f>IF($E6713="","",IFERROR(VLOOKUP(TRIM(E6713&amp;""),'Référentiel Articles'!$A$2:$F$634,3,FALSE),""))</f>
      </c>
      <c r="E6713" s="74" t="str">
        <v/>
      </c>
      <c r="F6713" s="75">
        <f>IF($E6713="","",IFERROR(VLOOKUP(TRIM(E6713&amp;""),'Référentiel Articles'!$A$2:$F$634,4,FALSE),""))</f>
      </c>
      <c r="G6713" s="76">
        <f>IF($E6713="","",IFERROR(VLOOKUP(TRIM(E6713&amp;""),'Référentiel Articles'!$A$2:$F$634,5,FALSE),""))</f>
      </c>
      <c r="H6713" s="77" t="str">
        <v/>
      </c>
      <c r="I6713" s="76">
        <f>IF($E6713="","",IFERROR(VLOOKUP(TRIM(E6713&amp;""),'Référentiel Articles'!$A$2:$F$634,6,FALSE),""))</f>
      </c>
      <c r="J6713" s="78">
        <f>IF(OR($E6713="",$H6713=""),"",$H6713*$I6713)</f>
      </c>
      <c r="K6713" s="79" t="str">
        <v/>
      </c>
    </row>
    <row r="6714">
      <c r="A6714" s="81" t="str">
        <v/>
      </c>
      <c r="B6714" s="81" t="str">
        <v/>
      </c>
      <c r="C6714" s="83">
        <f>IF($E6714="","",IFERROR(VLOOKUP(TRIM(E6714&amp;""),'Référentiel Articles'!$A$2:$F$634,2,FALSE),""))</f>
      </c>
      <c r="D6714" s="83">
        <f>IF($E6714="","",IFERROR(VLOOKUP(TRIM(E6714&amp;""),'Référentiel Articles'!$A$2:$F$634,3,FALSE),""))</f>
      </c>
      <c r="E6714" s="81" t="str">
        <v/>
      </c>
      <c r="F6714" s="83">
        <f>IF($E6714="","",IFERROR(VLOOKUP(TRIM(E6714&amp;""),'Référentiel Articles'!$A$2:$F$634,4,FALSE),""))</f>
      </c>
      <c r="G6714" s="84">
        <f>IF($E6714="","",IFERROR(VLOOKUP(TRIM(E6714&amp;""),'Référentiel Articles'!$A$2:$F$634,5,FALSE),""))</f>
      </c>
      <c r="H6714" s="85" t="str">
        <v/>
      </c>
      <c r="I6714" s="84">
        <f>IF($E6714="","",IFERROR(VLOOKUP(TRIM(E6714&amp;""),'Référentiel Articles'!$A$2:$F$634,6,FALSE),""))</f>
      </c>
      <c r="J6714" s="90">
        <f>IF(OR($E6714="",$H6714=""),"",$H6714*$I6714)</f>
      </c>
      <c r="K6714" s="87" t="str">
        <v/>
      </c>
    </row>
    <row r="6715">
      <c r="A6715" s="74" t="str">
        <v/>
      </c>
      <c r="B6715" s="74" t="str">
        <v/>
      </c>
      <c r="C6715" s="75">
        <f>IF($E6715="","",IFERROR(VLOOKUP(TRIM(E6715&amp;""),'Référentiel Articles'!$A$2:$F$634,2,FALSE),""))</f>
      </c>
      <c r="D6715" s="75">
        <f>IF($E6715="","",IFERROR(VLOOKUP(TRIM(E6715&amp;""),'Référentiel Articles'!$A$2:$F$634,3,FALSE),""))</f>
      </c>
      <c r="E6715" s="74" t="str">
        <v/>
      </c>
      <c r="F6715" s="75">
        <f>IF($E6715="","",IFERROR(VLOOKUP(TRIM(E6715&amp;""),'Référentiel Articles'!$A$2:$F$634,4,FALSE),""))</f>
      </c>
      <c r="G6715" s="76">
        <f>IF($E6715="","",IFERROR(VLOOKUP(TRIM(E6715&amp;""),'Référentiel Articles'!$A$2:$F$634,5,FALSE),""))</f>
      </c>
      <c r="H6715" s="77" t="str">
        <v/>
      </c>
      <c r="I6715" s="76">
        <f>IF($E6715="","",IFERROR(VLOOKUP(TRIM(E6715&amp;""),'Référentiel Articles'!$A$2:$F$634,6,FALSE),""))</f>
      </c>
      <c r="J6715" s="78">
        <f>IF(OR($E6715="",$H6715=""),"",$H6715*$I6715)</f>
      </c>
      <c r="K6715" s="79" t="str">
        <v/>
      </c>
    </row>
    <row r="6716">
      <c r="A6716" s="81" t="str">
        <v/>
      </c>
      <c r="B6716" s="81" t="str">
        <v/>
      </c>
      <c r="C6716" s="83">
        <f>IF($E6716="","",IFERROR(VLOOKUP(TRIM(E6716&amp;""),'Référentiel Articles'!$A$2:$F$634,2,FALSE),""))</f>
      </c>
      <c r="D6716" s="83">
        <f>IF($E6716="","",IFERROR(VLOOKUP(TRIM(E6716&amp;""),'Référentiel Articles'!$A$2:$F$634,3,FALSE),""))</f>
      </c>
      <c r="E6716" s="81" t="str">
        <v/>
      </c>
      <c r="F6716" s="83">
        <f>IF($E6716="","",IFERROR(VLOOKUP(TRIM(E6716&amp;""),'Référentiel Articles'!$A$2:$F$634,4,FALSE),""))</f>
      </c>
      <c r="G6716" s="84">
        <f>IF($E6716="","",IFERROR(VLOOKUP(TRIM(E6716&amp;""),'Référentiel Articles'!$A$2:$F$634,5,FALSE),""))</f>
      </c>
      <c r="H6716" s="85" t="str">
        <v/>
      </c>
      <c r="I6716" s="84">
        <f>IF($E6716="","",IFERROR(VLOOKUP(TRIM(E6716&amp;""),'Référentiel Articles'!$A$2:$F$634,6,FALSE),""))</f>
      </c>
      <c r="J6716" s="90">
        <f>IF(OR($E6716="",$H6716=""),"",$H6716*$I6716)</f>
      </c>
      <c r="K6716" s="87" t="str">
        <v/>
      </c>
    </row>
    <row r="6717">
      <c r="A6717" s="74" t="str">
        <v/>
      </c>
      <c r="B6717" s="74" t="str">
        <v/>
      </c>
      <c r="C6717" s="75">
        <f>IF($E6717="","",IFERROR(VLOOKUP(TRIM(E6717&amp;""),'Référentiel Articles'!$A$2:$F$634,2,FALSE),""))</f>
      </c>
      <c r="D6717" s="75">
        <f>IF($E6717="","",IFERROR(VLOOKUP(TRIM(E6717&amp;""),'Référentiel Articles'!$A$2:$F$634,3,FALSE),""))</f>
      </c>
      <c r="E6717" s="74" t="str">
        <v/>
      </c>
      <c r="F6717" s="75">
        <f>IF($E6717="","",IFERROR(VLOOKUP(TRIM(E6717&amp;""),'Référentiel Articles'!$A$2:$F$634,4,FALSE),""))</f>
      </c>
      <c r="G6717" s="76">
        <f>IF($E6717="","",IFERROR(VLOOKUP(TRIM(E6717&amp;""),'Référentiel Articles'!$A$2:$F$634,5,FALSE),""))</f>
      </c>
      <c r="H6717" s="77" t="str">
        <v/>
      </c>
      <c r="I6717" s="76">
        <f>IF($E6717="","",IFERROR(VLOOKUP(TRIM(E6717&amp;""),'Référentiel Articles'!$A$2:$F$634,6,FALSE),""))</f>
      </c>
      <c r="J6717" s="78">
        <f>IF(OR($E6717="",$H6717=""),"",$H6717*$I6717)</f>
      </c>
      <c r="K6717" s="79" t="str">
        <v/>
      </c>
    </row>
    <row r="6718">
      <c r="A6718" s="81" t="str">
        <v/>
      </c>
      <c r="B6718" s="81" t="str">
        <v/>
      </c>
      <c r="C6718" s="83">
        <f>IF($E6718="","",IFERROR(VLOOKUP(TRIM(E6718&amp;""),'Référentiel Articles'!$A$2:$F$634,2,FALSE),""))</f>
      </c>
      <c r="D6718" s="83">
        <f>IF($E6718="","",IFERROR(VLOOKUP(TRIM(E6718&amp;""),'Référentiel Articles'!$A$2:$F$634,3,FALSE),""))</f>
      </c>
      <c r="E6718" s="81" t="str">
        <v/>
      </c>
      <c r="F6718" s="83">
        <f>IF($E6718="","",IFERROR(VLOOKUP(TRIM(E6718&amp;""),'Référentiel Articles'!$A$2:$F$634,4,FALSE),""))</f>
      </c>
      <c r="G6718" s="84">
        <f>IF($E6718="","",IFERROR(VLOOKUP(TRIM(E6718&amp;""),'Référentiel Articles'!$A$2:$F$634,5,FALSE),""))</f>
      </c>
      <c r="H6718" s="85" t="str">
        <v/>
      </c>
      <c r="I6718" s="84">
        <f>IF($E6718="","",IFERROR(VLOOKUP(TRIM(E6718&amp;""),'Référentiel Articles'!$A$2:$F$634,6,FALSE),""))</f>
      </c>
      <c r="J6718" s="90">
        <f>IF(OR($E6718="",$H6718=""),"",$H6718*$I6718)</f>
      </c>
      <c r="K6718" s="87" t="str">
        <v/>
      </c>
    </row>
    <row r="6719">
      <c r="A6719" s="74" t="str">
        <v/>
      </c>
      <c r="B6719" s="74" t="str">
        <v/>
      </c>
      <c r="C6719" s="75">
        <f>IF($E6719="","",IFERROR(VLOOKUP(TRIM(E6719&amp;""),'Référentiel Articles'!$A$2:$F$634,2,FALSE),""))</f>
      </c>
      <c r="D6719" s="75">
        <f>IF($E6719="","",IFERROR(VLOOKUP(TRIM(E6719&amp;""),'Référentiel Articles'!$A$2:$F$634,3,FALSE),""))</f>
      </c>
      <c r="E6719" s="74" t="str">
        <v/>
      </c>
      <c r="F6719" s="75">
        <f>IF($E6719="","",IFERROR(VLOOKUP(TRIM(E6719&amp;""),'Référentiel Articles'!$A$2:$F$634,4,FALSE),""))</f>
      </c>
      <c r="G6719" s="76">
        <f>IF($E6719="","",IFERROR(VLOOKUP(TRIM(E6719&amp;""),'Référentiel Articles'!$A$2:$F$634,5,FALSE),""))</f>
      </c>
      <c r="H6719" s="77" t="str">
        <v/>
      </c>
      <c r="I6719" s="76">
        <f>IF($E6719="","",IFERROR(VLOOKUP(TRIM(E6719&amp;""),'Référentiel Articles'!$A$2:$F$634,6,FALSE),""))</f>
      </c>
      <c r="J6719" s="78">
        <f>IF(OR($E6719="",$H6719=""),"",$H6719*$I6719)</f>
      </c>
      <c r="K6719" s="79" t="str">
        <v/>
      </c>
    </row>
    <row r="6720">
      <c r="A6720" s="81" t="str">
        <v/>
      </c>
      <c r="B6720" s="81" t="str">
        <v/>
      </c>
      <c r="C6720" s="83">
        <f>IF($E6720="","",IFERROR(VLOOKUP(TRIM(E6720&amp;""),'Référentiel Articles'!$A$2:$F$634,2,FALSE),""))</f>
      </c>
      <c r="D6720" s="83">
        <f>IF($E6720="","",IFERROR(VLOOKUP(TRIM(E6720&amp;""),'Référentiel Articles'!$A$2:$F$634,3,FALSE),""))</f>
      </c>
      <c r="E6720" s="81" t="str">
        <v/>
      </c>
      <c r="F6720" s="83">
        <f>IF($E6720="","",IFERROR(VLOOKUP(TRIM(E6720&amp;""),'Référentiel Articles'!$A$2:$F$634,4,FALSE),""))</f>
      </c>
      <c r="G6720" s="84">
        <f>IF($E6720="","",IFERROR(VLOOKUP(TRIM(E6720&amp;""),'Référentiel Articles'!$A$2:$F$634,5,FALSE),""))</f>
      </c>
      <c r="H6720" s="85" t="str">
        <v/>
      </c>
      <c r="I6720" s="84">
        <f>IF($E6720="","",IFERROR(VLOOKUP(TRIM(E6720&amp;""),'Référentiel Articles'!$A$2:$F$634,6,FALSE),""))</f>
      </c>
      <c r="J6720" s="90">
        <f>IF(OR($E6720="",$H6720=""),"",$H6720*$I6720)</f>
      </c>
      <c r="K6720" s="87" t="str">
        <v/>
      </c>
    </row>
    <row r="6721">
      <c r="A6721" s="74" t="str">
        <v/>
      </c>
      <c r="B6721" s="74" t="str">
        <v/>
      </c>
      <c r="C6721" s="75">
        <f>IF($E6721="","",IFERROR(VLOOKUP(TRIM(E6721&amp;""),'Référentiel Articles'!$A$2:$F$634,2,FALSE),""))</f>
      </c>
      <c r="D6721" s="75">
        <f>IF($E6721="","",IFERROR(VLOOKUP(TRIM(E6721&amp;""),'Référentiel Articles'!$A$2:$F$634,3,FALSE),""))</f>
      </c>
      <c r="E6721" s="74" t="str">
        <v/>
      </c>
      <c r="F6721" s="75">
        <f>IF($E6721="","",IFERROR(VLOOKUP(TRIM(E6721&amp;""),'Référentiel Articles'!$A$2:$F$634,4,FALSE),""))</f>
      </c>
      <c r="G6721" s="76">
        <f>IF($E6721="","",IFERROR(VLOOKUP(TRIM(E6721&amp;""),'Référentiel Articles'!$A$2:$F$634,5,FALSE),""))</f>
      </c>
      <c r="H6721" s="77" t="str">
        <v/>
      </c>
      <c r="I6721" s="76">
        <f>IF($E6721="","",IFERROR(VLOOKUP(TRIM(E6721&amp;""),'Référentiel Articles'!$A$2:$F$634,6,FALSE),""))</f>
      </c>
      <c r="J6721" s="78">
        <f>IF(OR($E6721="",$H6721=""),"",$H6721*$I6721)</f>
      </c>
      <c r="K6721" s="79" t="str">
        <v/>
      </c>
    </row>
    <row r="6722">
      <c r="A6722" s="81" t="str">
        <v/>
      </c>
      <c r="B6722" s="81" t="str">
        <v/>
      </c>
      <c r="C6722" s="83">
        <f>IF($E6722="","",IFERROR(VLOOKUP(TRIM(E6722&amp;""),'Référentiel Articles'!$A$2:$F$634,2,FALSE),""))</f>
      </c>
      <c r="D6722" s="83">
        <f>IF($E6722="","",IFERROR(VLOOKUP(TRIM(E6722&amp;""),'Référentiel Articles'!$A$2:$F$634,3,FALSE),""))</f>
      </c>
      <c r="E6722" s="81" t="str">
        <v/>
      </c>
      <c r="F6722" s="83">
        <f>IF($E6722="","",IFERROR(VLOOKUP(TRIM(E6722&amp;""),'Référentiel Articles'!$A$2:$F$634,4,FALSE),""))</f>
      </c>
      <c r="G6722" s="84">
        <f>IF($E6722="","",IFERROR(VLOOKUP(TRIM(E6722&amp;""),'Référentiel Articles'!$A$2:$F$634,5,FALSE),""))</f>
      </c>
      <c r="H6722" s="85" t="str">
        <v/>
      </c>
      <c r="I6722" s="84">
        <f>IF($E6722="","",IFERROR(VLOOKUP(TRIM(E6722&amp;""),'Référentiel Articles'!$A$2:$F$634,6,FALSE),""))</f>
      </c>
      <c r="J6722" s="90">
        <f>IF(OR($E6722="",$H6722=""),"",$H6722*$I6722)</f>
      </c>
      <c r="K6722" s="87" t="str">
        <v/>
      </c>
    </row>
    <row r="6723">
      <c r="A6723" s="74" t="str">
        <v/>
      </c>
      <c r="B6723" s="74" t="str">
        <v/>
      </c>
      <c r="C6723" s="75">
        <f>IF($E6723="","",IFERROR(VLOOKUP(TRIM(E6723&amp;""),'Référentiel Articles'!$A$2:$F$634,2,FALSE),""))</f>
      </c>
      <c r="D6723" s="75">
        <f>IF($E6723="","",IFERROR(VLOOKUP(TRIM(E6723&amp;""),'Référentiel Articles'!$A$2:$F$634,3,FALSE),""))</f>
      </c>
      <c r="E6723" s="74" t="str">
        <v/>
      </c>
      <c r="F6723" s="75">
        <f>IF($E6723="","",IFERROR(VLOOKUP(TRIM(E6723&amp;""),'Référentiel Articles'!$A$2:$F$634,4,FALSE),""))</f>
      </c>
      <c r="G6723" s="76">
        <f>IF($E6723="","",IFERROR(VLOOKUP(TRIM(E6723&amp;""),'Référentiel Articles'!$A$2:$F$634,5,FALSE),""))</f>
      </c>
      <c r="H6723" s="77" t="str">
        <v/>
      </c>
      <c r="I6723" s="76">
        <f>IF($E6723="","",IFERROR(VLOOKUP(TRIM(E6723&amp;""),'Référentiel Articles'!$A$2:$F$634,6,FALSE),""))</f>
      </c>
      <c r="J6723" s="78">
        <f>IF(OR($E6723="",$H6723=""),"",$H6723*$I6723)</f>
      </c>
      <c r="K6723" s="79" t="str">
        <v/>
      </c>
    </row>
    <row r="6724">
      <c r="A6724" s="81" t="str">
        <v/>
      </c>
      <c r="B6724" s="81" t="str">
        <v/>
      </c>
      <c r="C6724" s="83">
        <f>IF($E6724="","",IFERROR(VLOOKUP(TRIM(E6724&amp;""),'Référentiel Articles'!$A$2:$F$634,2,FALSE),""))</f>
      </c>
      <c r="D6724" s="83">
        <f>IF($E6724="","",IFERROR(VLOOKUP(TRIM(E6724&amp;""),'Référentiel Articles'!$A$2:$F$634,3,FALSE),""))</f>
      </c>
      <c r="E6724" s="81" t="str">
        <v/>
      </c>
      <c r="F6724" s="83">
        <f>IF($E6724="","",IFERROR(VLOOKUP(TRIM(E6724&amp;""),'Référentiel Articles'!$A$2:$F$634,4,FALSE),""))</f>
      </c>
      <c r="G6724" s="84">
        <f>IF($E6724="","",IFERROR(VLOOKUP(TRIM(E6724&amp;""),'Référentiel Articles'!$A$2:$F$634,5,FALSE),""))</f>
      </c>
      <c r="H6724" s="85" t="str">
        <v/>
      </c>
      <c r="I6724" s="84">
        <f>IF($E6724="","",IFERROR(VLOOKUP(TRIM(E6724&amp;""),'Référentiel Articles'!$A$2:$F$634,6,FALSE),""))</f>
      </c>
      <c r="J6724" s="90">
        <f>IF(OR($E6724="",$H6724=""),"",$H6724*$I6724)</f>
      </c>
      <c r="K6724" s="87" t="str">
        <v/>
      </c>
    </row>
    <row r="6725">
      <c r="A6725" s="74" t="str">
        <v/>
      </c>
      <c r="B6725" s="74" t="str">
        <v/>
      </c>
      <c r="C6725" s="75">
        <f>IF($E6725="","",IFERROR(VLOOKUP(TRIM(E6725&amp;""),'Référentiel Articles'!$A$2:$F$634,2,FALSE),""))</f>
      </c>
      <c r="D6725" s="75">
        <f>IF($E6725="","",IFERROR(VLOOKUP(TRIM(E6725&amp;""),'Référentiel Articles'!$A$2:$F$634,3,FALSE),""))</f>
      </c>
      <c r="E6725" s="74" t="str">
        <v/>
      </c>
      <c r="F6725" s="75">
        <f>IF($E6725="","",IFERROR(VLOOKUP(TRIM(E6725&amp;""),'Référentiel Articles'!$A$2:$F$634,4,FALSE),""))</f>
      </c>
      <c r="G6725" s="76">
        <f>IF($E6725="","",IFERROR(VLOOKUP(TRIM(E6725&amp;""),'Référentiel Articles'!$A$2:$F$634,5,FALSE),""))</f>
      </c>
      <c r="H6725" s="77" t="str">
        <v/>
      </c>
      <c r="I6725" s="76">
        <f>IF($E6725="","",IFERROR(VLOOKUP(TRIM(E6725&amp;""),'Référentiel Articles'!$A$2:$F$634,6,FALSE),""))</f>
      </c>
      <c r="J6725" s="78">
        <f>IF(OR($E6725="",$H6725=""),"",$H6725*$I6725)</f>
      </c>
      <c r="K6725" s="79" t="str">
        <v/>
      </c>
    </row>
    <row r="6726">
      <c r="A6726" s="81" t="str">
        <v/>
      </c>
      <c r="B6726" s="81" t="str">
        <v/>
      </c>
      <c r="C6726" s="83">
        <f>IF($E6726="","",IFERROR(VLOOKUP(TRIM(E6726&amp;""),'Référentiel Articles'!$A$2:$F$634,2,FALSE),""))</f>
      </c>
      <c r="D6726" s="83">
        <f>IF($E6726="","",IFERROR(VLOOKUP(TRIM(E6726&amp;""),'Référentiel Articles'!$A$2:$F$634,3,FALSE),""))</f>
      </c>
      <c r="E6726" s="81" t="str">
        <v/>
      </c>
      <c r="F6726" s="83">
        <f>IF($E6726="","",IFERROR(VLOOKUP(TRIM(E6726&amp;""),'Référentiel Articles'!$A$2:$F$634,4,FALSE),""))</f>
      </c>
      <c r="G6726" s="84">
        <f>IF($E6726="","",IFERROR(VLOOKUP(TRIM(E6726&amp;""),'Référentiel Articles'!$A$2:$F$634,5,FALSE),""))</f>
      </c>
      <c r="H6726" s="85" t="str">
        <v/>
      </c>
      <c r="I6726" s="84">
        <f>IF($E6726="","",IFERROR(VLOOKUP(TRIM(E6726&amp;""),'Référentiel Articles'!$A$2:$F$634,6,FALSE),""))</f>
      </c>
      <c r="J6726" s="90">
        <f>IF(OR($E6726="",$H6726=""),"",$H6726*$I6726)</f>
      </c>
      <c r="K6726" s="87" t="str">
        <v/>
      </c>
    </row>
    <row r="6727">
      <c r="A6727" s="74" t="str">
        <v/>
      </c>
      <c r="B6727" s="74" t="str">
        <v/>
      </c>
      <c r="C6727" s="75">
        <f>IF($E6727="","",IFERROR(VLOOKUP(TRIM(E6727&amp;""),'Référentiel Articles'!$A$2:$F$634,2,FALSE),""))</f>
      </c>
      <c r="D6727" s="75">
        <f>IF($E6727="","",IFERROR(VLOOKUP(TRIM(E6727&amp;""),'Référentiel Articles'!$A$2:$F$634,3,FALSE),""))</f>
      </c>
      <c r="E6727" s="74" t="str">
        <v/>
      </c>
      <c r="F6727" s="75">
        <f>IF($E6727="","",IFERROR(VLOOKUP(TRIM(E6727&amp;""),'Référentiel Articles'!$A$2:$F$634,4,FALSE),""))</f>
      </c>
      <c r="G6727" s="76">
        <f>IF($E6727="","",IFERROR(VLOOKUP(TRIM(E6727&amp;""),'Référentiel Articles'!$A$2:$F$634,5,FALSE),""))</f>
      </c>
      <c r="H6727" s="77" t="str">
        <v/>
      </c>
      <c r="I6727" s="76">
        <f>IF($E6727="","",IFERROR(VLOOKUP(TRIM(E6727&amp;""),'Référentiel Articles'!$A$2:$F$634,6,FALSE),""))</f>
      </c>
      <c r="J6727" s="78">
        <f>IF(OR($E6727="",$H6727=""),"",$H6727*$I6727)</f>
      </c>
      <c r="K6727" s="79" t="str">
        <v/>
      </c>
    </row>
    <row r="6728">
      <c r="A6728" s="81" t="str">
        <v/>
      </c>
      <c r="B6728" s="81" t="str">
        <v/>
      </c>
      <c r="C6728" s="83">
        <f>IF($E6728="","",IFERROR(VLOOKUP(TRIM(E6728&amp;""),'Référentiel Articles'!$A$2:$F$634,2,FALSE),""))</f>
      </c>
      <c r="D6728" s="83">
        <f>IF($E6728="","",IFERROR(VLOOKUP(TRIM(E6728&amp;""),'Référentiel Articles'!$A$2:$F$634,3,FALSE),""))</f>
      </c>
      <c r="E6728" s="81" t="str">
        <v/>
      </c>
      <c r="F6728" s="83">
        <f>IF($E6728="","",IFERROR(VLOOKUP(TRIM(E6728&amp;""),'Référentiel Articles'!$A$2:$F$634,4,FALSE),""))</f>
      </c>
      <c r="G6728" s="84">
        <f>IF($E6728="","",IFERROR(VLOOKUP(TRIM(E6728&amp;""),'Référentiel Articles'!$A$2:$F$634,5,FALSE),""))</f>
      </c>
      <c r="H6728" s="85" t="str">
        <v/>
      </c>
      <c r="I6728" s="84">
        <f>IF($E6728="","",IFERROR(VLOOKUP(TRIM(E6728&amp;""),'Référentiel Articles'!$A$2:$F$634,6,FALSE),""))</f>
      </c>
      <c r="J6728" s="90">
        <f>IF(OR($E6728="",$H6728=""),"",$H6728*$I6728)</f>
      </c>
      <c r="K6728" s="87" t="str">
        <v/>
      </c>
    </row>
    <row r="6729">
      <c r="A6729" s="74" t="str">
        <v/>
      </c>
      <c r="B6729" s="74" t="str">
        <v/>
      </c>
      <c r="C6729" s="75">
        <f>IF($E6729="","",IFERROR(VLOOKUP(TRIM(E6729&amp;""),'Référentiel Articles'!$A$2:$F$634,2,FALSE),""))</f>
      </c>
      <c r="D6729" s="75">
        <f>IF($E6729="","",IFERROR(VLOOKUP(TRIM(E6729&amp;""),'Référentiel Articles'!$A$2:$F$634,3,FALSE),""))</f>
      </c>
      <c r="E6729" s="74" t="str">
        <v/>
      </c>
      <c r="F6729" s="75">
        <f>IF($E6729="","",IFERROR(VLOOKUP(TRIM(E6729&amp;""),'Référentiel Articles'!$A$2:$F$634,4,FALSE),""))</f>
      </c>
      <c r="G6729" s="76">
        <f>IF($E6729="","",IFERROR(VLOOKUP(TRIM(E6729&amp;""),'Référentiel Articles'!$A$2:$F$634,5,FALSE),""))</f>
      </c>
      <c r="H6729" s="77" t="str">
        <v/>
      </c>
      <c r="I6729" s="76">
        <f>IF($E6729="","",IFERROR(VLOOKUP(TRIM(E6729&amp;""),'Référentiel Articles'!$A$2:$F$634,6,FALSE),""))</f>
      </c>
      <c r="J6729" s="78">
        <f>IF(OR($E6729="",$H6729=""),"",$H6729*$I6729)</f>
      </c>
      <c r="K6729" s="79" t="str">
        <v/>
      </c>
    </row>
    <row r="6730">
      <c r="A6730" s="81" t="str">
        <v/>
      </c>
      <c r="B6730" s="81" t="str">
        <v/>
      </c>
      <c r="C6730" s="83">
        <f>IF($E6730="","",IFERROR(VLOOKUP(TRIM(E6730&amp;""),'Référentiel Articles'!$A$2:$F$634,2,FALSE),""))</f>
      </c>
      <c r="D6730" s="83">
        <f>IF($E6730="","",IFERROR(VLOOKUP(TRIM(E6730&amp;""),'Référentiel Articles'!$A$2:$F$634,3,FALSE),""))</f>
      </c>
      <c r="E6730" s="81" t="str">
        <v/>
      </c>
      <c r="F6730" s="83">
        <f>IF($E6730="","",IFERROR(VLOOKUP(TRIM(E6730&amp;""),'Référentiel Articles'!$A$2:$F$634,4,FALSE),""))</f>
      </c>
      <c r="G6730" s="84">
        <f>IF($E6730="","",IFERROR(VLOOKUP(TRIM(E6730&amp;""),'Référentiel Articles'!$A$2:$F$634,5,FALSE),""))</f>
      </c>
      <c r="H6730" s="85" t="str">
        <v/>
      </c>
      <c r="I6730" s="84">
        <f>IF($E6730="","",IFERROR(VLOOKUP(TRIM(E6730&amp;""),'Référentiel Articles'!$A$2:$F$634,6,FALSE),""))</f>
      </c>
      <c r="J6730" s="90">
        <f>IF(OR($E6730="",$H6730=""),"",$H6730*$I6730)</f>
      </c>
      <c r="K6730" s="87" t="str">
        <v/>
      </c>
    </row>
    <row r="6731">
      <c r="A6731" s="74" t="str">
        <v/>
      </c>
      <c r="B6731" s="74" t="str">
        <v/>
      </c>
      <c r="C6731" s="75">
        <f>IF($E6731="","",IFERROR(VLOOKUP(TRIM(E6731&amp;""),'Référentiel Articles'!$A$2:$F$634,2,FALSE),""))</f>
      </c>
      <c r="D6731" s="75">
        <f>IF($E6731="","",IFERROR(VLOOKUP(TRIM(E6731&amp;""),'Référentiel Articles'!$A$2:$F$634,3,FALSE),""))</f>
      </c>
      <c r="E6731" s="74" t="str">
        <v/>
      </c>
      <c r="F6731" s="75">
        <f>IF($E6731="","",IFERROR(VLOOKUP(TRIM(E6731&amp;""),'Référentiel Articles'!$A$2:$F$634,4,FALSE),""))</f>
      </c>
      <c r="G6731" s="76">
        <f>IF($E6731="","",IFERROR(VLOOKUP(TRIM(E6731&amp;""),'Référentiel Articles'!$A$2:$F$634,5,FALSE),""))</f>
      </c>
      <c r="H6731" s="77" t="str">
        <v/>
      </c>
      <c r="I6731" s="76">
        <f>IF($E6731="","",IFERROR(VLOOKUP(TRIM(E6731&amp;""),'Référentiel Articles'!$A$2:$F$634,6,FALSE),""))</f>
      </c>
      <c r="J6731" s="78">
        <f>IF(OR($E6731="",$H6731=""),"",$H6731*$I6731)</f>
      </c>
      <c r="K6731" s="79" t="str">
        <v/>
      </c>
    </row>
    <row r="6732">
      <c r="A6732" s="81" t="str">
        <v/>
      </c>
      <c r="B6732" s="81" t="str">
        <v/>
      </c>
      <c r="C6732" s="83">
        <f>IF($E6732="","",IFERROR(VLOOKUP(TRIM(E6732&amp;""),'Référentiel Articles'!$A$2:$F$634,2,FALSE),""))</f>
      </c>
      <c r="D6732" s="83">
        <f>IF($E6732="","",IFERROR(VLOOKUP(TRIM(E6732&amp;""),'Référentiel Articles'!$A$2:$F$634,3,FALSE),""))</f>
      </c>
      <c r="E6732" s="81" t="str">
        <v/>
      </c>
      <c r="F6732" s="83">
        <f>IF($E6732="","",IFERROR(VLOOKUP(TRIM(E6732&amp;""),'Référentiel Articles'!$A$2:$F$634,4,FALSE),""))</f>
      </c>
      <c r="G6732" s="84">
        <f>IF($E6732="","",IFERROR(VLOOKUP(TRIM(E6732&amp;""),'Référentiel Articles'!$A$2:$F$634,5,FALSE),""))</f>
      </c>
      <c r="H6732" s="85" t="str">
        <v/>
      </c>
      <c r="I6732" s="84">
        <f>IF($E6732="","",IFERROR(VLOOKUP(TRIM(E6732&amp;""),'Référentiel Articles'!$A$2:$F$634,6,FALSE),""))</f>
      </c>
      <c r="J6732" s="90">
        <f>IF(OR($E6732="",$H6732=""),"",$H6732*$I6732)</f>
      </c>
      <c r="K6732" s="87" t="str">
        <v/>
      </c>
    </row>
    <row r="6733">
      <c r="A6733" s="74" t="str">
        <v/>
      </c>
      <c r="B6733" s="74" t="str">
        <v/>
      </c>
      <c r="C6733" s="75">
        <f>IF($E6733="","",IFERROR(VLOOKUP(TRIM(E6733&amp;""),'Référentiel Articles'!$A$2:$F$634,2,FALSE),""))</f>
      </c>
      <c r="D6733" s="75">
        <f>IF($E6733="","",IFERROR(VLOOKUP(TRIM(E6733&amp;""),'Référentiel Articles'!$A$2:$F$634,3,FALSE),""))</f>
      </c>
      <c r="E6733" s="74" t="str">
        <v/>
      </c>
      <c r="F6733" s="75">
        <f>IF($E6733="","",IFERROR(VLOOKUP(TRIM(E6733&amp;""),'Référentiel Articles'!$A$2:$F$634,4,FALSE),""))</f>
      </c>
      <c r="G6733" s="76">
        <f>IF($E6733="","",IFERROR(VLOOKUP(TRIM(E6733&amp;""),'Référentiel Articles'!$A$2:$F$634,5,FALSE),""))</f>
      </c>
      <c r="H6733" s="77" t="str">
        <v/>
      </c>
      <c r="I6733" s="76">
        <f>IF($E6733="","",IFERROR(VLOOKUP(TRIM(E6733&amp;""),'Référentiel Articles'!$A$2:$F$634,6,FALSE),""))</f>
      </c>
      <c r="J6733" s="78">
        <f>IF(OR($E6733="",$H6733=""),"",$H6733*$I6733)</f>
      </c>
      <c r="K6733" s="79" t="str">
        <v/>
      </c>
    </row>
    <row r="6734">
      <c r="A6734" s="81" t="str">
        <v/>
      </c>
      <c r="B6734" s="81" t="str">
        <v/>
      </c>
      <c r="C6734" s="83">
        <f>IF($E6734="","",IFERROR(VLOOKUP(TRIM(E6734&amp;""),'Référentiel Articles'!$A$2:$F$634,2,FALSE),""))</f>
      </c>
      <c r="D6734" s="83">
        <f>IF($E6734="","",IFERROR(VLOOKUP(TRIM(E6734&amp;""),'Référentiel Articles'!$A$2:$F$634,3,FALSE),""))</f>
      </c>
      <c r="E6734" s="81" t="str">
        <v/>
      </c>
      <c r="F6734" s="83">
        <f>IF($E6734="","",IFERROR(VLOOKUP(TRIM(E6734&amp;""),'Référentiel Articles'!$A$2:$F$634,4,FALSE),""))</f>
      </c>
      <c r="G6734" s="84">
        <f>IF($E6734="","",IFERROR(VLOOKUP(TRIM(E6734&amp;""),'Référentiel Articles'!$A$2:$F$634,5,FALSE),""))</f>
      </c>
      <c r="H6734" s="85" t="str">
        <v/>
      </c>
      <c r="I6734" s="84">
        <f>IF($E6734="","",IFERROR(VLOOKUP(TRIM(E6734&amp;""),'Référentiel Articles'!$A$2:$F$634,6,FALSE),""))</f>
      </c>
      <c r="J6734" s="90">
        <f>IF(OR($E6734="",$H6734=""),"",$H6734*$I6734)</f>
      </c>
      <c r="K6734" s="87" t="str">
        <v/>
      </c>
    </row>
    <row r="6735">
      <c r="A6735" s="74" t="str">
        <v/>
      </c>
      <c r="B6735" s="74" t="str">
        <v/>
      </c>
      <c r="C6735" s="75">
        <f>IF($E6735="","",IFERROR(VLOOKUP(TRIM(E6735&amp;""),'Référentiel Articles'!$A$2:$F$634,2,FALSE),""))</f>
      </c>
      <c r="D6735" s="75">
        <f>IF($E6735="","",IFERROR(VLOOKUP(TRIM(E6735&amp;""),'Référentiel Articles'!$A$2:$F$634,3,FALSE),""))</f>
      </c>
      <c r="E6735" s="74" t="str">
        <v/>
      </c>
      <c r="F6735" s="75">
        <f>IF($E6735="","",IFERROR(VLOOKUP(TRIM(E6735&amp;""),'Référentiel Articles'!$A$2:$F$634,4,FALSE),""))</f>
      </c>
      <c r="G6735" s="76">
        <f>IF($E6735="","",IFERROR(VLOOKUP(TRIM(E6735&amp;""),'Référentiel Articles'!$A$2:$F$634,5,FALSE),""))</f>
      </c>
      <c r="H6735" s="77" t="str">
        <v/>
      </c>
      <c r="I6735" s="76">
        <f>IF($E6735="","",IFERROR(VLOOKUP(TRIM(E6735&amp;""),'Référentiel Articles'!$A$2:$F$634,6,FALSE),""))</f>
      </c>
      <c r="J6735" s="78">
        <f>IF(OR($E6735="",$H6735=""),"",$H6735*$I6735)</f>
      </c>
      <c r="K6735" s="79" t="str">
        <v/>
      </c>
    </row>
    <row r="6736">
      <c r="A6736" s="81" t="str">
        <v/>
      </c>
      <c r="B6736" s="81" t="str">
        <v/>
      </c>
      <c r="C6736" s="83">
        <f>IF($E6736="","",IFERROR(VLOOKUP(TRIM(E6736&amp;""),'Référentiel Articles'!$A$2:$F$634,2,FALSE),""))</f>
      </c>
      <c r="D6736" s="83">
        <f>IF($E6736="","",IFERROR(VLOOKUP(TRIM(E6736&amp;""),'Référentiel Articles'!$A$2:$F$634,3,FALSE),""))</f>
      </c>
      <c r="E6736" s="81" t="str">
        <v/>
      </c>
      <c r="F6736" s="83">
        <f>IF($E6736="","",IFERROR(VLOOKUP(TRIM(E6736&amp;""),'Référentiel Articles'!$A$2:$F$634,4,FALSE),""))</f>
      </c>
      <c r="G6736" s="84">
        <f>IF($E6736="","",IFERROR(VLOOKUP(TRIM(E6736&amp;""),'Référentiel Articles'!$A$2:$F$634,5,FALSE),""))</f>
      </c>
      <c r="H6736" s="85" t="str">
        <v/>
      </c>
      <c r="I6736" s="84">
        <f>IF($E6736="","",IFERROR(VLOOKUP(TRIM(E6736&amp;""),'Référentiel Articles'!$A$2:$F$634,6,FALSE),""))</f>
      </c>
      <c r="J6736" s="90">
        <f>IF(OR($E6736="",$H6736=""),"",$H6736*$I6736)</f>
      </c>
      <c r="K6736" s="87" t="str">
        <v/>
      </c>
    </row>
    <row r="6737">
      <c r="A6737" s="74" t="str">
        <v/>
      </c>
      <c r="B6737" s="74" t="str">
        <v/>
      </c>
      <c r="C6737" s="75">
        <f>IF($E6737="","",IFERROR(VLOOKUP(TRIM(E6737&amp;""),'Référentiel Articles'!$A$2:$F$634,2,FALSE),""))</f>
      </c>
      <c r="D6737" s="75">
        <f>IF($E6737="","",IFERROR(VLOOKUP(TRIM(E6737&amp;""),'Référentiel Articles'!$A$2:$F$634,3,FALSE),""))</f>
      </c>
      <c r="E6737" s="74" t="str">
        <v/>
      </c>
      <c r="F6737" s="75">
        <f>IF($E6737="","",IFERROR(VLOOKUP(TRIM(E6737&amp;""),'Référentiel Articles'!$A$2:$F$634,4,FALSE),""))</f>
      </c>
      <c r="G6737" s="76">
        <f>IF($E6737="","",IFERROR(VLOOKUP(TRIM(E6737&amp;""),'Référentiel Articles'!$A$2:$F$634,5,FALSE),""))</f>
      </c>
      <c r="H6737" s="77" t="str">
        <v/>
      </c>
      <c r="I6737" s="76">
        <f>IF($E6737="","",IFERROR(VLOOKUP(TRIM(E6737&amp;""),'Référentiel Articles'!$A$2:$F$634,6,FALSE),""))</f>
      </c>
      <c r="J6737" s="78">
        <f>IF(OR($E6737="",$H6737=""),"",$H6737*$I6737)</f>
      </c>
      <c r="K6737" s="79" t="str">
        <v/>
      </c>
    </row>
    <row r="6738">
      <c r="A6738" s="81" t="str">
        <v/>
      </c>
      <c r="B6738" s="81" t="str">
        <v/>
      </c>
      <c r="C6738" s="83">
        <f>IF($E6738="","",IFERROR(VLOOKUP(TRIM(E6738&amp;""),'Référentiel Articles'!$A$2:$F$634,2,FALSE),""))</f>
      </c>
      <c r="D6738" s="83">
        <f>IF($E6738="","",IFERROR(VLOOKUP(TRIM(E6738&amp;""),'Référentiel Articles'!$A$2:$F$634,3,FALSE),""))</f>
      </c>
      <c r="E6738" s="81" t="str">
        <v/>
      </c>
      <c r="F6738" s="83">
        <f>IF($E6738="","",IFERROR(VLOOKUP(TRIM(E6738&amp;""),'Référentiel Articles'!$A$2:$F$634,4,FALSE),""))</f>
      </c>
      <c r="G6738" s="84">
        <f>IF($E6738="","",IFERROR(VLOOKUP(TRIM(E6738&amp;""),'Référentiel Articles'!$A$2:$F$634,5,FALSE),""))</f>
      </c>
      <c r="H6738" s="85" t="str">
        <v/>
      </c>
      <c r="I6738" s="84">
        <f>IF($E6738="","",IFERROR(VLOOKUP(TRIM(E6738&amp;""),'Référentiel Articles'!$A$2:$F$634,6,FALSE),""))</f>
      </c>
      <c r="J6738" s="90">
        <f>IF(OR($E6738="",$H6738=""),"",$H6738*$I6738)</f>
      </c>
      <c r="K6738" s="87" t="str">
        <v/>
      </c>
    </row>
    <row r="6739">
      <c r="A6739" s="74" t="str">
        <v/>
      </c>
      <c r="B6739" s="74" t="str">
        <v/>
      </c>
      <c r="C6739" s="75">
        <f>IF($E6739="","",IFERROR(VLOOKUP(TRIM(E6739&amp;""),'Référentiel Articles'!$A$2:$F$634,2,FALSE),""))</f>
      </c>
      <c r="D6739" s="75">
        <f>IF($E6739="","",IFERROR(VLOOKUP(TRIM(E6739&amp;""),'Référentiel Articles'!$A$2:$F$634,3,FALSE),""))</f>
      </c>
      <c r="E6739" s="74" t="str">
        <v/>
      </c>
      <c r="F6739" s="75">
        <f>IF($E6739="","",IFERROR(VLOOKUP(TRIM(E6739&amp;""),'Référentiel Articles'!$A$2:$F$634,4,FALSE),""))</f>
      </c>
      <c r="G6739" s="76">
        <f>IF($E6739="","",IFERROR(VLOOKUP(TRIM(E6739&amp;""),'Référentiel Articles'!$A$2:$F$634,5,FALSE),""))</f>
      </c>
      <c r="H6739" s="77" t="str">
        <v/>
      </c>
      <c r="I6739" s="76">
        <f>IF($E6739="","",IFERROR(VLOOKUP(TRIM(E6739&amp;""),'Référentiel Articles'!$A$2:$F$634,6,FALSE),""))</f>
      </c>
      <c r="J6739" s="78">
        <f>IF(OR($E6739="",$H6739=""),"",$H6739*$I6739)</f>
      </c>
      <c r="K6739" s="79" t="str">
        <v/>
      </c>
    </row>
    <row r="6740">
      <c r="A6740" s="81" t="str">
        <v/>
      </c>
      <c r="B6740" s="81" t="str">
        <v/>
      </c>
      <c r="C6740" s="83">
        <f>IF($E6740="","",IFERROR(VLOOKUP(TRIM(E6740&amp;""),'Référentiel Articles'!$A$2:$F$634,2,FALSE),""))</f>
      </c>
      <c r="D6740" s="83">
        <f>IF($E6740="","",IFERROR(VLOOKUP(TRIM(E6740&amp;""),'Référentiel Articles'!$A$2:$F$634,3,FALSE),""))</f>
      </c>
      <c r="E6740" s="81" t="str">
        <v/>
      </c>
      <c r="F6740" s="83">
        <f>IF($E6740="","",IFERROR(VLOOKUP(TRIM(E6740&amp;""),'Référentiel Articles'!$A$2:$F$634,4,FALSE),""))</f>
      </c>
      <c r="G6740" s="84">
        <f>IF($E6740="","",IFERROR(VLOOKUP(TRIM(E6740&amp;""),'Référentiel Articles'!$A$2:$F$634,5,FALSE),""))</f>
      </c>
      <c r="H6740" s="85" t="str">
        <v/>
      </c>
      <c r="I6740" s="84">
        <f>IF($E6740="","",IFERROR(VLOOKUP(TRIM(E6740&amp;""),'Référentiel Articles'!$A$2:$F$634,6,FALSE),""))</f>
      </c>
      <c r="J6740" s="90">
        <f>IF(OR($E6740="",$H6740=""),"",$H6740*$I6740)</f>
      </c>
      <c r="K6740" s="87" t="str">
        <v/>
      </c>
    </row>
    <row r="6741">
      <c r="A6741" s="74" t="str">
        <v/>
      </c>
      <c r="B6741" s="74" t="str">
        <v/>
      </c>
      <c r="C6741" s="75">
        <f>IF($E6741="","",IFERROR(VLOOKUP(TRIM(E6741&amp;""),'Référentiel Articles'!$A$2:$F$634,2,FALSE),""))</f>
      </c>
      <c r="D6741" s="75">
        <f>IF($E6741="","",IFERROR(VLOOKUP(TRIM(E6741&amp;""),'Référentiel Articles'!$A$2:$F$634,3,FALSE),""))</f>
      </c>
      <c r="E6741" s="74" t="str">
        <v/>
      </c>
      <c r="F6741" s="75">
        <f>IF($E6741="","",IFERROR(VLOOKUP(TRIM(E6741&amp;""),'Référentiel Articles'!$A$2:$F$634,4,FALSE),""))</f>
      </c>
      <c r="G6741" s="76">
        <f>IF($E6741="","",IFERROR(VLOOKUP(TRIM(E6741&amp;""),'Référentiel Articles'!$A$2:$F$634,5,FALSE),""))</f>
      </c>
      <c r="H6741" s="77" t="str">
        <v/>
      </c>
      <c r="I6741" s="76">
        <f>IF($E6741="","",IFERROR(VLOOKUP(TRIM(E6741&amp;""),'Référentiel Articles'!$A$2:$F$634,6,FALSE),""))</f>
      </c>
      <c r="J6741" s="78">
        <f>IF(OR($E6741="",$H6741=""),"",$H6741*$I6741)</f>
      </c>
      <c r="K6741" s="79" t="str">
        <v/>
      </c>
    </row>
    <row r="6742">
      <c r="A6742" s="81" t="str">
        <v/>
      </c>
      <c r="B6742" s="81" t="str">
        <v/>
      </c>
      <c r="C6742" s="83">
        <f>IF($E6742="","",IFERROR(VLOOKUP(TRIM(E6742&amp;""),'Référentiel Articles'!$A$2:$F$634,2,FALSE),""))</f>
      </c>
      <c r="D6742" s="83">
        <f>IF($E6742="","",IFERROR(VLOOKUP(TRIM(E6742&amp;""),'Référentiel Articles'!$A$2:$F$634,3,FALSE),""))</f>
      </c>
      <c r="E6742" s="81" t="str">
        <v/>
      </c>
      <c r="F6742" s="83">
        <f>IF($E6742="","",IFERROR(VLOOKUP(TRIM(E6742&amp;""),'Référentiel Articles'!$A$2:$F$634,4,FALSE),""))</f>
      </c>
      <c r="G6742" s="84">
        <f>IF($E6742="","",IFERROR(VLOOKUP(TRIM(E6742&amp;""),'Référentiel Articles'!$A$2:$F$634,5,FALSE),""))</f>
      </c>
      <c r="H6742" s="85" t="str">
        <v/>
      </c>
      <c r="I6742" s="84">
        <f>IF($E6742="","",IFERROR(VLOOKUP(TRIM(E6742&amp;""),'Référentiel Articles'!$A$2:$F$634,6,FALSE),""))</f>
      </c>
      <c r="J6742" s="90">
        <f>IF(OR($E6742="",$H6742=""),"",$H6742*$I6742)</f>
      </c>
      <c r="K6742" s="87" t="str">
        <v/>
      </c>
    </row>
    <row r="6743">
      <c r="A6743" s="74" t="str">
        <v/>
      </c>
      <c r="B6743" s="74" t="str">
        <v/>
      </c>
      <c r="C6743" s="75">
        <f>IF($E6743="","",IFERROR(VLOOKUP(TRIM(E6743&amp;""),'Référentiel Articles'!$A$2:$F$634,2,FALSE),""))</f>
      </c>
      <c r="D6743" s="75">
        <f>IF($E6743="","",IFERROR(VLOOKUP(TRIM(E6743&amp;""),'Référentiel Articles'!$A$2:$F$634,3,FALSE),""))</f>
      </c>
      <c r="E6743" s="74" t="str">
        <v/>
      </c>
      <c r="F6743" s="75">
        <f>IF($E6743="","",IFERROR(VLOOKUP(TRIM(E6743&amp;""),'Référentiel Articles'!$A$2:$F$634,4,FALSE),""))</f>
      </c>
      <c r="G6743" s="76">
        <f>IF($E6743="","",IFERROR(VLOOKUP(TRIM(E6743&amp;""),'Référentiel Articles'!$A$2:$F$634,5,FALSE),""))</f>
      </c>
      <c r="H6743" s="77" t="str">
        <v/>
      </c>
      <c r="I6743" s="76">
        <f>IF($E6743="","",IFERROR(VLOOKUP(TRIM(E6743&amp;""),'Référentiel Articles'!$A$2:$F$634,6,FALSE),""))</f>
      </c>
      <c r="J6743" s="78">
        <f>IF(OR($E6743="",$H6743=""),"",$H6743*$I6743)</f>
      </c>
      <c r="K6743" s="79" t="str">
        <v/>
      </c>
    </row>
    <row r="6744">
      <c r="A6744" s="81" t="str">
        <v/>
      </c>
      <c r="B6744" s="81" t="str">
        <v/>
      </c>
      <c r="C6744" s="83">
        <f>IF($E6744="","",IFERROR(VLOOKUP(TRIM(E6744&amp;""),'Référentiel Articles'!$A$2:$F$634,2,FALSE),""))</f>
      </c>
      <c r="D6744" s="83">
        <f>IF($E6744="","",IFERROR(VLOOKUP(TRIM(E6744&amp;""),'Référentiel Articles'!$A$2:$F$634,3,FALSE),""))</f>
      </c>
      <c r="E6744" s="81" t="str">
        <v/>
      </c>
      <c r="F6744" s="83">
        <f>IF($E6744="","",IFERROR(VLOOKUP(TRIM(E6744&amp;""),'Référentiel Articles'!$A$2:$F$634,4,FALSE),""))</f>
      </c>
      <c r="G6744" s="84">
        <f>IF($E6744="","",IFERROR(VLOOKUP(TRIM(E6744&amp;""),'Référentiel Articles'!$A$2:$F$634,5,FALSE),""))</f>
      </c>
      <c r="H6744" s="85" t="str">
        <v/>
      </c>
      <c r="I6744" s="84">
        <f>IF($E6744="","",IFERROR(VLOOKUP(TRIM(E6744&amp;""),'Référentiel Articles'!$A$2:$F$634,6,FALSE),""))</f>
      </c>
      <c r="J6744" s="90">
        <f>IF(OR($E6744="",$H6744=""),"",$H6744*$I6744)</f>
      </c>
      <c r="K6744" s="87" t="str">
        <v/>
      </c>
    </row>
    <row r="6745">
      <c r="A6745" s="74" t="str">
        <v/>
      </c>
      <c r="B6745" s="74" t="str">
        <v/>
      </c>
      <c r="C6745" s="75">
        <f>IF($E6745="","",IFERROR(VLOOKUP(TRIM(E6745&amp;""),'Référentiel Articles'!$A$2:$F$634,2,FALSE),""))</f>
      </c>
      <c r="D6745" s="75">
        <f>IF($E6745="","",IFERROR(VLOOKUP(TRIM(E6745&amp;""),'Référentiel Articles'!$A$2:$F$634,3,FALSE),""))</f>
      </c>
      <c r="E6745" s="74" t="str">
        <v/>
      </c>
      <c r="F6745" s="75">
        <f>IF($E6745="","",IFERROR(VLOOKUP(TRIM(E6745&amp;""),'Référentiel Articles'!$A$2:$F$634,4,FALSE),""))</f>
      </c>
      <c r="G6745" s="76">
        <f>IF($E6745="","",IFERROR(VLOOKUP(TRIM(E6745&amp;""),'Référentiel Articles'!$A$2:$F$634,5,FALSE),""))</f>
      </c>
      <c r="H6745" s="77" t="str">
        <v/>
      </c>
      <c r="I6745" s="76">
        <f>IF($E6745="","",IFERROR(VLOOKUP(TRIM(E6745&amp;""),'Référentiel Articles'!$A$2:$F$634,6,FALSE),""))</f>
      </c>
      <c r="J6745" s="78">
        <f>IF(OR($E6745="",$H6745=""),"",$H6745*$I6745)</f>
      </c>
      <c r="K6745" s="79" t="str">
        <v/>
      </c>
    </row>
    <row r="6746">
      <c r="A6746" s="81" t="str">
        <v/>
      </c>
      <c r="B6746" s="81" t="str">
        <v/>
      </c>
      <c r="C6746" s="83">
        <f>IF($E6746="","",IFERROR(VLOOKUP(TRIM(E6746&amp;""),'Référentiel Articles'!$A$2:$F$634,2,FALSE),""))</f>
      </c>
      <c r="D6746" s="83">
        <f>IF($E6746="","",IFERROR(VLOOKUP(TRIM(E6746&amp;""),'Référentiel Articles'!$A$2:$F$634,3,FALSE),""))</f>
      </c>
      <c r="E6746" s="81" t="str">
        <v/>
      </c>
      <c r="F6746" s="83">
        <f>IF($E6746="","",IFERROR(VLOOKUP(TRIM(E6746&amp;""),'Référentiel Articles'!$A$2:$F$634,4,FALSE),""))</f>
      </c>
      <c r="G6746" s="84">
        <f>IF($E6746="","",IFERROR(VLOOKUP(TRIM(E6746&amp;""),'Référentiel Articles'!$A$2:$F$634,5,FALSE),""))</f>
      </c>
      <c r="H6746" s="85" t="str">
        <v/>
      </c>
      <c r="I6746" s="84">
        <f>IF($E6746="","",IFERROR(VLOOKUP(TRIM(E6746&amp;""),'Référentiel Articles'!$A$2:$F$634,6,FALSE),""))</f>
      </c>
      <c r="J6746" s="90">
        <f>IF(OR($E6746="",$H6746=""),"",$H6746*$I6746)</f>
      </c>
      <c r="K6746" s="87" t="str">
        <v/>
      </c>
    </row>
    <row r="6747">
      <c r="A6747" s="74" t="str">
        <v/>
      </c>
      <c r="B6747" s="74" t="str">
        <v/>
      </c>
      <c r="C6747" s="75">
        <f>IF($E6747="","",IFERROR(VLOOKUP(TRIM(E6747&amp;""),'Référentiel Articles'!$A$2:$F$634,2,FALSE),""))</f>
      </c>
      <c r="D6747" s="75">
        <f>IF($E6747="","",IFERROR(VLOOKUP(TRIM(E6747&amp;""),'Référentiel Articles'!$A$2:$F$634,3,FALSE),""))</f>
      </c>
      <c r="E6747" s="74" t="str">
        <v/>
      </c>
      <c r="F6747" s="75">
        <f>IF($E6747="","",IFERROR(VLOOKUP(TRIM(E6747&amp;""),'Référentiel Articles'!$A$2:$F$634,4,FALSE),""))</f>
      </c>
      <c r="G6747" s="76">
        <f>IF($E6747="","",IFERROR(VLOOKUP(TRIM(E6747&amp;""),'Référentiel Articles'!$A$2:$F$634,5,FALSE),""))</f>
      </c>
      <c r="H6747" s="77" t="str">
        <v/>
      </c>
      <c r="I6747" s="76">
        <f>IF($E6747="","",IFERROR(VLOOKUP(TRIM(E6747&amp;""),'Référentiel Articles'!$A$2:$F$634,6,FALSE),""))</f>
      </c>
      <c r="J6747" s="78">
        <f>IF(OR($E6747="",$H6747=""),"",$H6747*$I6747)</f>
      </c>
      <c r="K6747" s="79" t="str">
        <v/>
      </c>
    </row>
    <row r="6748">
      <c r="A6748" s="81" t="str">
        <v/>
      </c>
      <c r="B6748" s="81" t="str">
        <v/>
      </c>
      <c r="C6748" s="83">
        <f>IF($E6748="","",IFERROR(VLOOKUP(TRIM(E6748&amp;""),'Référentiel Articles'!$A$2:$F$634,2,FALSE),""))</f>
      </c>
      <c r="D6748" s="83">
        <f>IF($E6748="","",IFERROR(VLOOKUP(TRIM(E6748&amp;""),'Référentiel Articles'!$A$2:$F$634,3,FALSE),""))</f>
      </c>
      <c r="E6748" s="81" t="str">
        <v/>
      </c>
      <c r="F6748" s="83">
        <f>IF($E6748="","",IFERROR(VLOOKUP(TRIM(E6748&amp;""),'Référentiel Articles'!$A$2:$F$634,4,FALSE),""))</f>
      </c>
      <c r="G6748" s="84">
        <f>IF($E6748="","",IFERROR(VLOOKUP(TRIM(E6748&amp;""),'Référentiel Articles'!$A$2:$F$634,5,FALSE),""))</f>
      </c>
      <c r="H6748" s="85" t="str">
        <v/>
      </c>
      <c r="I6748" s="84">
        <f>IF($E6748="","",IFERROR(VLOOKUP(TRIM(E6748&amp;""),'Référentiel Articles'!$A$2:$F$634,6,FALSE),""))</f>
      </c>
      <c r="J6748" s="90">
        <f>IF(OR($E6748="",$H6748=""),"",$H6748*$I6748)</f>
      </c>
      <c r="K6748" s="87" t="str">
        <v/>
      </c>
    </row>
    <row r="6749">
      <c r="A6749" s="74" t="str">
        <v/>
      </c>
      <c r="B6749" s="74" t="str">
        <v/>
      </c>
      <c r="C6749" s="75">
        <f>IF($E6749="","",IFERROR(VLOOKUP(TRIM(E6749&amp;""),'Référentiel Articles'!$A$2:$F$634,2,FALSE),""))</f>
      </c>
      <c r="D6749" s="75">
        <f>IF($E6749="","",IFERROR(VLOOKUP(TRIM(E6749&amp;""),'Référentiel Articles'!$A$2:$F$634,3,FALSE),""))</f>
      </c>
      <c r="E6749" s="74" t="str">
        <v/>
      </c>
      <c r="F6749" s="75">
        <f>IF($E6749="","",IFERROR(VLOOKUP(TRIM(E6749&amp;""),'Référentiel Articles'!$A$2:$F$634,4,FALSE),""))</f>
      </c>
      <c r="G6749" s="76">
        <f>IF($E6749="","",IFERROR(VLOOKUP(TRIM(E6749&amp;""),'Référentiel Articles'!$A$2:$F$634,5,FALSE),""))</f>
      </c>
      <c r="H6749" s="77" t="str">
        <v/>
      </c>
      <c r="I6749" s="76">
        <f>IF($E6749="","",IFERROR(VLOOKUP(TRIM(E6749&amp;""),'Référentiel Articles'!$A$2:$F$634,6,FALSE),""))</f>
      </c>
      <c r="J6749" s="78">
        <f>IF(OR($E6749="",$H6749=""),"",$H6749*$I6749)</f>
      </c>
      <c r="K6749" s="79" t="str">
        <v/>
      </c>
    </row>
    <row r="6750">
      <c r="A6750" s="81" t="str">
        <v/>
      </c>
      <c r="B6750" s="81" t="str">
        <v/>
      </c>
      <c r="C6750" s="83">
        <f>IF($E6750="","",IFERROR(VLOOKUP(TRIM(E6750&amp;""),'Référentiel Articles'!$A$2:$F$634,2,FALSE),""))</f>
      </c>
      <c r="D6750" s="83">
        <f>IF($E6750="","",IFERROR(VLOOKUP(TRIM(E6750&amp;""),'Référentiel Articles'!$A$2:$F$634,3,FALSE),""))</f>
      </c>
      <c r="E6750" s="81" t="str">
        <v/>
      </c>
      <c r="F6750" s="83">
        <f>IF($E6750="","",IFERROR(VLOOKUP(TRIM(E6750&amp;""),'Référentiel Articles'!$A$2:$F$634,4,FALSE),""))</f>
      </c>
      <c r="G6750" s="84">
        <f>IF($E6750="","",IFERROR(VLOOKUP(TRIM(E6750&amp;""),'Référentiel Articles'!$A$2:$F$634,5,FALSE),""))</f>
      </c>
      <c r="H6750" s="85" t="str">
        <v/>
      </c>
      <c r="I6750" s="84">
        <f>IF($E6750="","",IFERROR(VLOOKUP(TRIM(E6750&amp;""),'Référentiel Articles'!$A$2:$F$634,6,FALSE),""))</f>
      </c>
      <c r="J6750" s="90">
        <f>IF(OR($E6750="",$H6750=""),"",$H6750*$I6750)</f>
      </c>
      <c r="K6750" s="87" t="str">
        <v/>
      </c>
    </row>
    <row r="6751">
      <c r="A6751" s="74" t="str">
        <v/>
      </c>
      <c r="B6751" s="74" t="str">
        <v/>
      </c>
      <c r="C6751" s="75">
        <f>IF($E6751="","",IFERROR(VLOOKUP(TRIM(E6751&amp;""),'Référentiel Articles'!$A$2:$F$634,2,FALSE),""))</f>
      </c>
      <c r="D6751" s="75">
        <f>IF($E6751="","",IFERROR(VLOOKUP(TRIM(E6751&amp;""),'Référentiel Articles'!$A$2:$F$634,3,FALSE),""))</f>
      </c>
      <c r="E6751" s="74" t="str">
        <v/>
      </c>
      <c r="F6751" s="75">
        <f>IF($E6751="","",IFERROR(VLOOKUP(TRIM(E6751&amp;""),'Référentiel Articles'!$A$2:$F$634,4,FALSE),""))</f>
      </c>
      <c r="G6751" s="76">
        <f>IF($E6751="","",IFERROR(VLOOKUP(TRIM(E6751&amp;""),'Référentiel Articles'!$A$2:$F$634,5,FALSE),""))</f>
      </c>
      <c r="H6751" s="77" t="str">
        <v/>
      </c>
      <c r="I6751" s="76">
        <f>IF($E6751="","",IFERROR(VLOOKUP(TRIM(E6751&amp;""),'Référentiel Articles'!$A$2:$F$634,6,FALSE),""))</f>
      </c>
      <c r="J6751" s="78">
        <f>IF(OR($E6751="",$H6751=""),"",$H6751*$I6751)</f>
      </c>
      <c r="K6751" s="79" t="str">
        <v/>
      </c>
    </row>
    <row r="6752">
      <c r="A6752" s="81" t="str">
        <v/>
      </c>
      <c r="B6752" s="81" t="str">
        <v/>
      </c>
      <c r="C6752" s="83">
        <f>IF($E6752="","",IFERROR(VLOOKUP(TRIM(E6752&amp;""),'Référentiel Articles'!$A$2:$F$634,2,FALSE),""))</f>
      </c>
      <c r="D6752" s="83">
        <f>IF($E6752="","",IFERROR(VLOOKUP(TRIM(E6752&amp;""),'Référentiel Articles'!$A$2:$F$634,3,FALSE),""))</f>
      </c>
      <c r="E6752" s="81" t="str">
        <v/>
      </c>
      <c r="F6752" s="83">
        <f>IF($E6752="","",IFERROR(VLOOKUP(TRIM(E6752&amp;""),'Référentiel Articles'!$A$2:$F$634,4,FALSE),""))</f>
      </c>
      <c r="G6752" s="84">
        <f>IF($E6752="","",IFERROR(VLOOKUP(TRIM(E6752&amp;""),'Référentiel Articles'!$A$2:$F$634,5,FALSE),""))</f>
      </c>
      <c r="H6752" s="85" t="str">
        <v/>
      </c>
      <c r="I6752" s="84">
        <f>IF($E6752="","",IFERROR(VLOOKUP(TRIM(E6752&amp;""),'Référentiel Articles'!$A$2:$F$634,6,FALSE),""))</f>
      </c>
      <c r="J6752" s="90">
        <f>IF(OR($E6752="",$H6752=""),"",$H6752*$I6752)</f>
      </c>
      <c r="K6752" s="87" t="str">
        <v/>
      </c>
    </row>
    <row r="6753">
      <c r="A6753" s="74" t="str">
        <v/>
      </c>
      <c r="B6753" s="74" t="str">
        <v/>
      </c>
      <c r="C6753" s="75">
        <f>IF($E6753="","",IFERROR(VLOOKUP(TRIM(E6753&amp;""),'Référentiel Articles'!$A$2:$F$634,2,FALSE),""))</f>
      </c>
      <c r="D6753" s="75">
        <f>IF($E6753="","",IFERROR(VLOOKUP(TRIM(E6753&amp;""),'Référentiel Articles'!$A$2:$F$634,3,FALSE),""))</f>
      </c>
      <c r="E6753" s="74" t="str">
        <v/>
      </c>
      <c r="F6753" s="75">
        <f>IF($E6753="","",IFERROR(VLOOKUP(TRIM(E6753&amp;""),'Référentiel Articles'!$A$2:$F$634,4,FALSE),""))</f>
      </c>
      <c r="G6753" s="76">
        <f>IF($E6753="","",IFERROR(VLOOKUP(TRIM(E6753&amp;""),'Référentiel Articles'!$A$2:$F$634,5,FALSE),""))</f>
      </c>
      <c r="H6753" s="77" t="str">
        <v/>
      </c>
      <c r="I6753" s="76">
        <f>IF($E6753="","",IFERROR(VLOOKUP(TRIM(E6753&amp;""),'Référentiel Articles'!$A$2:$F$634,6,FALSE),""))</f>
      </c>
      <c r="J6753" s="78">
        <f>IF(OR($E6753="",$H6753=""),"",$H6753*$I6753)</f>
      </c>
      <c r="K6753" s="79" t="str">
        <v/>
      </c>
    </row>
    <row r="6754">
      <c r="A6754" s="81" t="str">
        <v/>
      </c>
      <c r="B6754" s="81" t="str">
        <v/>
      </c>
      <c r="C6754" s="83">
        <f>IF($E6754="","",IFERROR(VLOOKUP(TRIM(E6754&amp;""),'Référentiel Articles'!$A$2:$F$634,2,FALSE),""))</f>
      </c>
      <c r="D6754" s="83">
        <f>IF($E6754="","",IFERROR(VLOOKUP(TRIM(E6754&amp;""),'Référentiel Articles'!$A$2:$F$634,3,FALSE),""))</f>
      </c>
      <c r="E6754" s="81" t="str">
        <v/>
      </c>
      <c r="F6754" s="83">
        <f>IF($E6754="","",IFERROR(VLOOKUP(TRIM(E6754&amp;""),'Référentiel Articles'!$A$2:$F$634,4,FALSE),""))</f>
      </c>
      <c r="G6754" s="84">
        <f>IF($E6754="","",IFERROR(VLOOKUP(TRIM(E6754&amp;""),'Référentiel Articles'!$A$2:$F$634,5,FALSE),""))</f>
      </c>
      <c r="H6754" s="85" t="str">
        <v/>
      </c>
      <c r="I6754" s="84">
        <f>IF($E6754="","",IFERROR(VLOOKUP(TRIM(E6754&amp;""),'Référentiel Articles'!$A$2:$F$634,6,FALSE),""))</f>
      </c>
      <c r="J6754" s="90">
        <f>IF(OR($E6754="",$H6754=""),"",$H6754*$I6754)</f>
      </c>
      <c r="K6754" s="87" t="str">
        <v/>
      </c>
    </row>
    <row r="6755">
      <c r="A6755" s="74" t="str">
        <v/>
      </c>
      <c r="B6755" s="74" t="str">
        <v/>
      </c>
      <c r="C6755" s="75">
        <f>IF($E6755="","",IFERROR(VLOOKUP(TRIM(E6755&amp;""),'Référentiel Articles'!$A$2:$F$634,2,FALSE),""))</f>
      </c>
      <c r="D6755" s="75">
        <f>IF($E6755="","",IFERROR(VLOOKUP(TRIM(E6755&amp;""),'Référentiel Articles'!$A$2:$F$634,3,FALSE),""))</f>
      </c>
      <c r="E6755" s="74" t="str">
        <v/>
      </c>
      <c r="F6755" s="75">
        <f>IF($E6755="","",IFERROR(VLOOKUP(TRIM(E6755&amp;""),'Référentiel Articles'!$A$2:$F$634,4,FALSE),""))</f>
      </c>
      <c r="G6755" s="76">
        <f>IF($E6755="","",IFERROR(VLOOKUP(TRIM(E6755&amp;""),'Référentiel Articles'!$A$2:$F$634,5,FALSE),""))</f>
      </c>
      <c r="H6755" s="77" t="str">
        <v/>
      </c>
      <c r="I6755" s="76">
        <f>IF($E6755="","",IFERROR(VLOOKUP(TRIM(E6755&amp;""),'Référentiel Articles'!$A$2:$F$634,6,FALSE),""))</f>
      </c>
      <c r="J6755" s="78">
        <f>IF(OR($E6755="",$H6755=""),"",$H6755*$I6755)</f>
      </c>
      <c r="K6755" s="79" t="str">
        <v/>
      </c>
    </row>
    <row r="6756">
      <c r="A6756" s="81" t="str">
        <v/>
      </c>
      <c r="B6756" s="81" t="str">
        <v/>
      </c>
      <c r="C6756" s="83">
        <f>IF($E6756="","",IFERROR(VLOOKUP(TRIM(E6756&amp;""),'Référentiel Articles'!$A$2:$F$634,2,FALSE),""))</f>
      </c>
      <c r="D6756" s="83">
        <f>IF($E6756="","",IFERROR(VLOOKUP(TRIM(E6756&amp;""),'Référentiel Articles'!$A$2:$F$634,3,FALSE),""))</f>
      </c>
      <c r="E6756" s="81" t="str">
        <v/>
      </c>
      <c r="F6756" s="83">
        <f>IF($E6756="","",IFERROR(VLOOKUP(TRIM(E6756&amp;""),'Référentiel Articles'!$A$2:$F$634,4,FALSE),""))</f>
      </c>
      <c r="G6756" s="84">
        <f>IF($E6756="","",IFERROR(VLOOKUP(TRIM(E6756&amp;""),'Référentiel Articles'!$A$2:$F$634,5,FALSE),""))</f>
      </c>
      <c r="H6756" s="85" t="str">
        <v/>
      </c>
      <c r="I6756" s="84">
        <f>IF($E6756="","",IFERROR(VLOOKUP(TRIM(E6756&amp;""),'Référentiel Articles'!$A$2:$F$634,6,FALSE),""))</f>
      </c>
      <c r="J6756" s="90">
        <f>IF(OR($E6756="",$H6756=""),"",$H6756*$I6756)</f>
      </c>
      <c r="K6756" s="87" t="str">
        <v/>
      </c>
    </row>
    <row r="6757">
      <c r="A6757" s="74" t="str">
        <v/>
      </c>
      <c r="B6757" s="74" t="str">
        <v/>
      </c>
      <c r="C6757" s="75">
        <f>IF($E6757="","",IFERROR(VLOOKUP(TRIM(E6757&amp;""),'Référentiel Articles'!$A$2:$F$634,2,FALSE),""))</f>
      </c>
      <c r="D6757" s="75">
        <f>IF($E6757="","",IFERROR(VLOOKUP(TRIM(E6757&amp;""),'Référentiel Articles'!$A$2:$F$634,3,FALSE),""))</f>
      </c>
      <c r="E6757" s="74" t="str">
        <v/>
      </c>
      <c r="F6757" s="75">
        <f>IF($E6757="","",IFERROR(VLOOKUP(TRIM(E6757&amp;""),'Référentiel Articles'!$A$2:$F$634,4,FALSE),""))</f>
      </c>
      <c r="G6757" s="76">
        <f>IF($E6757="","",IFERROR(VLOOKUP(TRIM(E6757&amp;""),'Référentiel Articles'!$A$2:$F$634,5,FALSE),""))</f>
      </c>
      <c r="H6757" s="77" t="str">
        <v/>
      </c>
      <c r="I6757" s="76">
        <f>IF($E6757="","",IFERROR(VLOOKUP(TRIM(E6757&amp;""),'Référentiel Articles'!$A$2:$F$634,6,FALSE),""))</f>
      </c>
      <c r="J6757" s="78">
        <f>IF(OR($E6757="",$H6757=""),"",$H6757*$I6757)</f>
      </c>
      <c r="K6757" s="79" t="str">
        <v/>
      </c>
    </row>
    <row r="6758">
      <c r="A6758" s="81" t="str">
        <v/>
      </c>
      <c r="B6758" s="81" t="str">
        <v/>
      </c>
      <c r="C6758" s="83">
        <f>IF($E6758="","",IFERROR(VLOOKUP(TRIM(E6758&amp;""),'Référentiel Articles'!$A$2:$F$634,2,FALSE),""))</f>
      </c>
      <c r="D6758" s="83">
        <f>IF($E6758="","",IFERROR(VLOOKUP(TRIM(E6758&amp;""),'Référentiel Articles'!$A$2:$F$634,3,FALSE),""))</f>
      </c>
      <c r="E6758" s="81" t="str">
        <v/>
      </c>
      <c r="F6758" s="83">
        <f>IF($E6758="","",IFERROR(VLOOKUP(TRIM(E6758&amp;""),'Référentiel Articles'!$A$2:$F$634,4,FALSE),""))</f>
      </c>
      <c r="G6758" s="84">
        <f>IF($E6758="","",IFERROR(VLOOKUP(TRIM(E6758&amp;""),'Référentiel Articles'!$A$2:$F$634,5,FALSE),""))</f>
      </c>
      <c r="H6758" s="85" t="str">
        <v/>
      </c>
      <c r="I6758" s="84">
        <f>IF($E6758="","",IFERROR(VLOOKUP(TRIM(E6758&amp;""),'Référentiel Articles'!$A$2:$F$634,6,FALSE),""))</f>
      </c>
      <c r="J6758" s="90">
        <f>IF(OR($E6758="",$H6758=""),"",$H6758*$I6758)</f>
      </c>
      <c r="K6758" s="87" t="str">
        <v/>
      </c>
    </row>
    <row r="6759">
      <c r="A6759" s="74" t="str">
        <v/>
      </c>
      <c r="B6759" s="74" t="str">
        <v/>
      </c>
      <c r="C6759" s="75">
        <f>IF($E6759="","",IFERROR(VLOOKUP(TRIM(E6759&amp;""),'Référentiel Articles'!$A$2:$F$634,2,FALSE),""))</f>
      </c>
      <c r="D6759" s="75">
        <f>IF($E6759="","",IFERROR(VLOOKUP(TRIM(E6759&amp;""),'Référentiel Articles'!$A$2:$F$634,3,FALSE),""))</f>
      </c>
      <c r="E6759" s="74" t="str">
        <v/>
      </c>
      <c r="F6759" s="75">
        <f>IF($E6759="","",IFERROR(VLOOKUP(TRIM(E6759&amp;""),'Référentiel Articles'!$A$2:$F$634,4,FALSE),""))</f>
      </c>
      <c r="G6759" s="76">
        <f>IF($E6759="","",IFERROR(VLOOKUP(TRIM(E6759&amp;""),'Référentiel Articles'!$A$2:$F$634,5,FALSE),""))</f>
      </c>
      <c r="H6759" s="77" t="str">
        <v/>
      </c>
      <c r="I6759" s="76">
        <f>IF($E6759="","",IFERROR(VLOOKUP(TRIM(E6759&amp;""),'Référentiel Articles'!$A$2:$F$634,6,FALSE),""))</f>
      </c>
      <c r="J6759" s="78">
        <f>IF(OR($E6759="",$H6759=""),"",$H6759*$I6759)</f>
      </c>
      <c r="K6759" s="79" t="str">
        <v/>
      </c>
    </row>
    <row r="6760">
      <c r="A6760" s="81" t="str">
        <v/>
      </c>
      <c r="B6760" s="81" t="str">
        <v/>
      </c>
      <c r="C6760" s="83">
        <f>IF($E6760="","",IFERROR(VLOOKUP(TRIM(E6760&amp;""),'Référentiel Articles'!$A$2:$F$634,2,FALSE),""))</f>
      </c>
      <c r="D6760" s="83">
        <f>IF($E6760="","",IFERROR(VLOOKUP(TRIM(E6760&amp;""),'Référentiel Articles'!$A$2:$F$634,3,FALSE),""))</f>
      </c>
      <c r="E6760" s="81" t="str">
        <v/>
      </c>
      <c r="F6760" s="83">
        <f>IF($E6760="","",IFERROR(VLOOKUP(TRIM(E6760&amp;""),'Référentiel Articles'!$A$2:$F$634,4,FALSE),""))</f>
      </c>
      <c r="G6760" s="84">
        <f>IF($E6760="","",IFERROR(VLOOKUP(TRIM(E6760&amp;""),'Référentiel Articles'!$A$2:$F$634,5,FALSE),""))</f>
      </c>
      <c r="H6760" s="85" t="str">
        <v/>
      </c>
      <c r="I6760" s="84">
        <f>IF($E6760="","",IFERROR(VLOOKUP(TRIM(E6760&amp;""),'Référentiel Articles'!$A$2:$F$634,6,FALSE),""))</f>
      </c>
      <c r="J6760" s="90">
        <f>IF(OR($E6760="",$H6760=""),"",$H6760*$I6760)</f>
      </c>
      <c r="K6760" s="87" t="str">
        <v/>
      </c>
    </row>
    <row r="6761">
      <c r="A6761" s="74" t="str">
        <v/>
      </c>
      <c r="B6761" s="74" t="str">
        <v/>
      </c>
      <c r="C6761" s="75">
        <f>IF($E6761="","",IFERROR(VLOOKUP(TRIM(E6761&amp;""),'Référentiel Articles'!$A$2:$F$634,2,FALSE),""))</f>
      </c>
      <c r="D6761" s="75">
        <f>IF($E6761="","",IFERROR(VLOOKUP(TRIM(E6761&amp;""),'Référentiel Articles'!$A$2:$F$634,3,FALSE),""))</f>
      </c>
      <c r="E6761" s="74" t="str">
        <v/>
      </c>
      <c r="F6761" s="75">
        <f>IF($E6761="","",IFERROR(VLOOKUP(TRIM(E6761&amp;""),'Référentiel Articles'!$A$2:$F$634,4,FALSE),""))</f>
      </c>
      <c r="G6761" s="76">
        <f>IF($E6761="","",IFERROR(VLOOKUP(TRIM(E6761&amp;""),'Référentiel Articles'!$A$2:$F$634,5,FALSE),""))</f>
      </c>
      <c r="H6761" s="77" t="str">
        <v/>
      </c>
      <c r="I6761" s="76">
        <f>IF($E6761="","",IFERROR(VLOOKUP(TRIM(E6761&amp;""),'Référentiel Articles'!$A$2:$F$634,6,FALSE),""))</f>
      </c>
      <c r="J6761" s="78">
        <f>IF(OR($E6761="",$H6761=""),"",$H6761*$I6761)</f>
      </c>
      <c r="K6761" s="79" t="str">
        <v/>
      </c>
    </row>
    <row r="6762">
      <c r="A6762" s="81" t="str">
        <v/>
      </c>
      <c r="B6762" s="81" t="str">
        <v/>
      </c>
      <c r="C6762" s="83">
        <f>IF($E6762="","",IFERROR(VLOOKUP(TRIM(E6762&amp;""),'Référentiel Articles'!$A$2:$F$634,2,FALSE),""))</f>
      </c>
      <c r="D6762" s="83">
        <f>IF($E6762="","",IFERROR(VLOOKUP(TRIM(E6762&amp;""),'Référentiel Articles'!$A$2:$F$634,3,FALSE),""))</f>
      </c>
      <c r="E6762" s="81" t="str">
        <v/>
      </c>
      <c r="F6762" s="83">
        <f>IF($E6762="","",IFERROR(VLOOKUP(TRIM(E6762&amp;""),'Référentiel Articles'!$A$2:$F$634,4,FALSE),""))</f>
      </c>
      <c r="G6762" s="84">
        <f>IF($E6762="","",IFERROR(VLOOKUP(TRIM(E6762&amp;""),'Référentiel Articles'!$A$2:$F$634,5,FALSE),""))</f>
      </c>
      <c r="H6762" s="85" t="str">
        <v/>
      </c>
      <c r="I6762" s="84">
        <f>IF($E6762="","",IFERROR(VLOOKUP(TRIM(E6762&amp;""),'Référentiel Articles'!$A$2:$F$634,6,FALSE),""))</f>
      </c>
      <c r="J6762" s="90">
        <f>IF(OR($E6762="",$H6762=""),"",$H6762*$I6762)</f>
      </c>
      <c r="K6762" s="87" t="str">
        <v/>
      </c>
    </row>
    <row r="6763">
      <c r="A6763" s="74" t="str">
        <v/>
      </c>
      <c r="B6763" s="74" t="str">
        <v/>
      </c>
      <c r="C6763" s="75">
        <f>IF($E6763="","",IFERROR(VLOOKUP(TRIM(E6763&amp;""),'Référentiel Articles'!$A$2:$F$634,2,FALSE),""))</f>
      </c>
      <c r="D6763" s="75">
        <f>IF($E6763="","",IFERROR(VLOOKUP(TRIM(E6763&amp;""),'Référentiel Articles'!$A$2:$F$634,3,FALSE),""))</f>
      </c>
      <c r="E6763" s="74" t="str">
        <v/>
      </c>
      <c r="F6763" s="75">
        <f>IF($E6763="","",IFERROR(VLOOKUP(TRIM(E6763&amp;""),'Référentiel Articles'!$A$2:$F$634,4,FALSE),""))</f>
      </c>
      <c r="G6763" s="76">
        <f>IF($E6763="","",IFERROR(VLOOKUP(TRIM(E6763&amp;""),'Référentiel Articles'!$A$2:$F$634,5,FALSE),""))</f>
      </c>
      <c r="H6763" s="77" t="str">
        <v/>
      </c>
      <c r="I6763" s="76">
        <f>IF($E6763="","",IFERROR(VLOOKUP(TRIM(E6763&amp;""),'Référentiel Articles'!$A$2:$F$634,6,FALSE),""))</f>
      </c>
      <c r="J6763" s="78">
        <f>IF(OR($E6763="",$H6763=""),"",$H6763*$I6763)</f>
      </c>
      <c r="K6763" s="79" t="str">
        <v/>
      </c>
    </row>
    <row r="6764">
      <c r="A6764" s="81" t="str">
        <v/>
      </c>
      <c r="B6764" s="81" t="str">
        <v/>
      </c>
      <c r="C6764" s="83">
        <f>IF($E6764="","",IFERROR(VLOOKUP(TRIM(E6764&amp;""),'Référentiel Articles'!$A$2:$F$634,2,FALSE),""))</f>
      </c>
      <c r="D6764" s="83">
        <f>IF($E6764="","",IFERROR(VLOOKUP(TRIM(E6764&amp;""),'Référentiel Articles'!$A$2:$F$634,3,FALSE),""))</f>
      </c>
      <c r="E6764" s="81" t="str">
        <v/>
      </c>
      <c r="F6764" s="83">
        <f>IF($E6764="","",IFERROR(VLOOKUP(TRIM(E6764&amp;""),'Référentiel Articles'!$A$2:$F$634,4,FALSE),""))</f>
      </c>
      <c r="G6764" s="84">
        <f>IF($E6764="","",IFERROR(VLOOKUP(TRIM(E6764&amp;""),'Référentiel Articles'!$A$2:$F$634,5,FALSE),""))</f>
      </c>
      <c r="H6764" s="85" t="str">
        <v/>
      </c>
      <c r="I6764" s="84">
        <f>IF($E6764="","",IFERROR(VLOOKUP(TRIM(E6764&amp;""),'Référentiel Articles'!$A$2:$F$634,6,FALSE),""))</f>
      </c>
      <c r="J6764" s="90">
        <f>IF(OR($E6764="",$H6764=""),"",$H6764*$I6764)</f>
      </c>
      <c r="K6764" s="87" t="str">
        <v/>
      </c>
    </row>
    <row r="6765">
      <c r="A6765" s="74" t="str">
        <v/>
      </c>
      <c r="B6765" s="74" t="str">
        <v/>
      </c>
      <c r="C6765" s="75">
        <f>IF($E6765="","",IFERROR(VLOOKUP(TRIM(E6765&amp;""),'Référentiel Articles'!$A$2:$F$634,2,FALSE),""))</f>
      </c>
      <c r="D6765" s="75">
        <f>IF($E6765="","",IFERROR(VLOOKUP(TRIM(E6765&amp;""),'Référentiel Articles'!$A$2:$F$634,3,FALSE),""))</f>
      </c>
      <c r="E6765" s="74" t="str">
        <v/>
      </c>
      <c r="F6765" s="75">
        <f>IF($E6765="","",IFERROR(VLOOKUP(TRIM(E6765&amp;""),'Référentiel Articles'!$A$2:$F$634,4,FALSE),""))</f>
      </c>
      <c r="G6765" s="76">
        <f>IF($E6765="","",IFERROR(VLOOKUP(TRIM(E6765&amp;""),'Référentiel Articles'!$A$2:$F$634,5,FALSE),""))</f>
      </c>
      <c r="H6765" s="77" t="str">
        <v/>
      </c>
      <c r="I6765" s="76">
        <f>IF($E6765="","",IFERROR(VLOOKUP(TRIM(E6765&amp;""),'Référentiel Articles'!$A$2:$F$634,6,FALSE),""))</f>
      </c>
      <c r="J6765" s="78">
        <f>IF(OR($E6765="",$H6765=""),"",$H6765*$I6765)</f>
      </c>
      <c r="K6765" s="79" t="str">
        <v/>
      </c>
    </row>
    <row r="6766">
      <c r="A6766" s="81" t="str">
        <v/>
      </c>
      <c r="B6766" s="81" t="str">
        <v/>
      </c>
      <c r="C6766" s="83">
        <f>IF($E6766="","",IFERROR(VLOOKUP(TRIM(E6766&amp;""),'Référentiel Articles'!$A$2:$F$634,2,FALSE),""))</f>
      </c>
      <c r="D6766" s="83">
        <f>IF($E6766="","",IFERROR(VLOOKUP(TRIM(E6766&amp;""),'Référentiel Articles'!$A$2:$F$634,3,FALSE),""))</f>
      </c>
      <c r="E6766" s="81" t="str">
        <v/>
      </c>
      <c r="F6766" s="83">
        <f>IF($E6766="","",IFERROR(VLOOKUP(TRIM(E6766&amp;""),'Référentiel Articles'!$A$2:$F$634,4,FALSE),""))</f>
      </c>
      <c r="G6766" s="84">
        <f>IF($E6766="","",IFERROR(VLOOKUP(TRIM(E6766&amp;""),'Référentiel Articles'!$A$2:$F$634,5,FALSE),""))</f>
      </c>
      <c r="H6766" s="85" t="str">
        <v/>
      </c>
      <c r="I6766" s="84">
        <f>IF($E6766="","",IFERROR(VLOOKUP(TRIM(E6766&amp;""),'Référentiel Articles'!$A$2:$F$634,6,FALSE),""))</f>
      </c>
      <c r="J6766" s="90">
        <f>IF(OR($E6766="",$H6766=""),"",$H6766*$I6766)</f>
      </c>
      <c r="K6766" s="87" t="str">
        <v/>
      </c>
    </row>
    <row r="6767">
      <c r="A6767" s="74" t="str">
        <v/>
      </c>
      <c r="B6767" s="74" t="str">
        <v/>
      </c>
      <c r="C6767" s="75">
        <f>IF($E6767="","",IFERROR(VLOOKUP(TRIM(E6767&amp;""),'Référentiel Articles'!$A$2:$F$634,2,FALSE),""))</f>
      </c>
      <c r="D6767" s="75">
        <f>IF($E6767="","",IFERROR(VLOOKUP(TRIM(E6767&amp;""),'Référentiel Articles'!$A$2:$F$634,3,FALSE),""))</f>
      </c>
      <c r="E6767" s="74" t="str">
        <v/>
      </c>
      <c r="F6767" s="75">
        <f>IF($E6767="","",IFERROR(VLOOKUP(TRIM(E6767&amp;""),'Référentiel Articles'!$A$2:$F$634,4,FALSE),""))</f>
      </c>
      <c r="G6767" s="76">
        <f>IF($E6767="","",IFERROR(VLOOKUP(TRIM(E6767&amp;""),'Référentiel Articles'!$A$2:$F$634,5,FALSE),""))</f>
      </c>
      <c r="H6767" s="77" t="str">
        <v/>
      </c>
      <c r="I6767" s="76">
        <f>IF($E6767="","",IFERROR(VLOOKUP(TRIM(E6767&amp;""),'Référentiel Articles'!$A$2:$F$634,6,FALSE),""))</f>
      </c>
      <c r="J6767" s="78">
        <f>IF(OR($E6767="",$H6767=""),"",$H6767*$I6767)</f>
      </c>
      <c r="K6767" s="79" t="str">
        <v/>
      </c>
    </row>
    <row r="6768">
      <c r="A6768" s="81" t="str">
        <v/>
      </c>
      <c r="B6768" s="81" t="str">
        <v/>
      </c>
      <c r="C6768" s="83">
        <f>IF($E6768="","",IFERROR(VLOOKUP(TRIM(E6768&amp;""),'Référentiel Articles'!$A$2:$F$634,2,FALSE),""))</f>
      </c>
      <c r="D6768" s="83">
        <f>IF($E6768="","",IFERROR(VLOOKUP(TRIM(E6768&amp;""),'Référentiel Articles'!$A$2:$F$634,3,FALSE),""))</f>
      </c>
      <c r="E6768" s="81" t="str">
        <v/>
      </c>
      <c r="F6768" s="83">
        <f>IF($E6768="","",IFERROR(VLOOKUP(TRIM(E6768&amp;""),'Référentiel Articles'!$A$2:$F$634,4,FALSE),""))</f>
      </c>
      <c r="G6768" s="84">
        <f>IF($E6768="","",IFERROR(VLOOKUP(TRIM(E6768&amp;""),'Référentiel Articles'!$A$2:$F$634,5,FALSE),""))</f>
      </c>
      <c r="H6768" s="85" t="str">
        <v/>
      </c>
      <c r="I6768" s="84">
        <f>IF($E6768="","",IFERROR(VLOOKUP(TRIM(E6768&amp;""),'Référentiel Articles'!$A$2:$F$634,6,FALSE),""))</f>
      </c>
      <c r="J6768" s="90">
        <f>IF(OR($E6768="",$H6768=""),"",$H6768*$I6768)</f>
      </c>
      <c r="K6768" s="87" t="str">
        <v/>
      </c>
    </row>
    <row r="6769">
      <c r="A6769" s="74" t="str">
        <v/>
      </c>
      <c r="B6769" s="74" t="str">
        <v/>
      </c>
      <c r="C6769" s="75">
        <f>IF($E6769="","",IFERROR(VLOOKUP(TRIM(E6769&amp;""),'Référentiel Articles'!$A$2:$F$634,2,FALSE),""))</f>
      </c>
      <c r="D6769" s="75">
        <f>IF($E6769="","",IFERROR(VLOOKUP(TRIM(E6769&amp;""),'Référentiel Articles'!$A$2:$F$634,3,FALSE),""))</f>
      </c>
      <c r="E6769" s="74" t="str">
        <v/>
      </c>
      <c r="F6769" s="75">
        <f>IF($E6769="","",IFERROR(VLOOKUP(TRIM(E6769&amp;""),'Référentiel Articles'!$A$2:$F$634,4,FALSE),""))</f>
      </c>
      <c r="G6769" s="76">
        <f>IF($E6769="","",IFERROR(VLOOKUP(TRIM(E6769&amp;""),'Référentiel Articles'!$A$2:$F$634,5,FALSE),""))</f>
      </c>
      <c r="H6769" s="77" t="str">
        <v/>
      </c>
      <c r="I6769" s="76">
        <f>IF($E6769="","",IFERROR(VLOOKUP(TRIM(E6769&amp;""),'Référentiel Articles'!$A$2:$F$634,6,FALSE),""))</f>
      </c>
      <c r="J6769" s="78">
        <f>IF(OR($E6769="",$H6769=""),"",$H6769*$I6769)</f>
      </c>
      <c r="K6769" s="79" t="str">
        <v/>
      </c>
    </row>
    <row r="6770">
      <c r="A6770" s="81" t="str">
        <v/>
      </c>
      <c r="B6770" s="81" t="str">
        <v/>
      </c>
      <c r="C6770" s="83">
        <f>IF($E6770="","",IFERROR(VLOOKUP(TRIM(E6770&amp;""),'Référentiel Articles'!$A$2:$F$634,2,FALSE),""))</f>
      </c>
      <c r="D6770" s="83">
        <f>IF($E6770="","",IFERROR(VLOOKUP(TRIM(E6770&amp;""),'Référentiel Articles'!$A$2:$F$634,3,FALSE),""))</f>
      </c>
      <c r="E6770" s="81" t="str">
        <v/>
      </c>
      <c r="F6770" s="83">
        <f>IF($E6770="","",IFERROR(VLOOKUP(TRIM(E6770&amp;""),'Référentiel Articles'!$A$2:$F$634,4,FALSE),""))</f>
      </c>
      <c r="G6770" s="84">
        <f>IF($E6770="","",IFERROR(VLOOKUP(TRIM(E6770&amp;""),'Référentiel Articles'!$A$2:$F$634,5,FALSE),""))</f>
      </c>
      <c r="H6770" s="85" t="str">
        <v/>
      </c>
      <c r="I6770" s="84">
        <f>IF($E6770="","",IFERROR(VLOOKUP(TRIM(E6770&amp;""),'Référentiel Articles'!$A$2:$F$634,6,FALSE),""))</f>
      </c>
      <c r="J6770" s="90">
        <f>IF(OR($E6770="",$H6770=""),"",$H6770*$I6770)</f>
      </c>
      <c r="K6770" s="87" t="str">
        <v/>
      </c>
    </row>
    <row r="6771">
      <c r="A6771" s="74" t="str">
        <v/>
      </c>
      <c r="B6771" s="74" t="str">
        <v/>
      </c>
      <c r="C6771" s="75">
        <f>IF($E6771="","",IFERROR(VLOOKUP(TRIM(E6771&amp;""),'Référentiel Articles'!$A$2:$F$634,2,FALSE),""))</f>
      </c>
      <c r="D6771" s="75">
        <f>IF($E6771="","",IFERROR(VLOOKUP(TRIM(E6771&amp;""),'Référentiel Articles'!$A$2:$F$634,3,FALSE),""))</f>
      </c>
      <c r="E6771" s="74" t="str">
        <v/>
      </c>
      <c r="F6771" s="75">
        <f>IF($E6771="","",IFERROR(VLOOKUP(TRIM(E6771&amp;""),'Référentiel Articles'!$A$2:$F$634,4,FALSE),""))</f>
      </c>
      <c r="G6771" s="76">
        <f>IF($E6771="","",IFERROR(VLOOKUP(TRIM(E6771&amp;""),'Référentiel Articles'!$A$2:$F$634,5,FALSE),""))</f>
      </c>
      <c r="H6771" s="77" t="str">
        <v/>
      </c>
      <c r="I6771" s="76">
        <f>IF($E6771="","",IFERROR(VLOOKUP(TRIM(E6771&amp;""),'Référentiel Articles'!$A$2:$F$634,6,FALSE),""))</f>
      </c>
      <c r="J6771" s="78">
        <f>IF(OR($E6771="",$H6771=""),"",$H6771*$I6771)</f>
      </c>
      <c r="K6771" s="79" t="str">
        <v/>
      </c>
    </row>
    <row r="6772">
      <c r="A6772" s="81" t="str">
        <v/>
      </c>
      <c r="B6772" s="81" t="str">
        <v/>
      </c>
      <c r="C6772" s="83">
        <f>IF($E6772="","",IFERROR(VLOOKUP(TRIM(E6772&amp;""),'Référentiel Articles'!$A$2:$F$634,2,FALSE),""))</f>
      </c>
      <c r="D6772" s="83">
        <f>IF($E6772="","",IFERROR(VLOOKUP(TRIM(E6772&amp;""),'Référentiel Articles'!$A$2:$F$634,3,FALSE),""))</f>
      </c>
      <c r="E6772" s="81" t="str">
        <v/>
      </c>
      <c r="F6772" s="83">
        <f>IF($E6772="","",IFERROR(VLOOKUP(TRIM(E6772&amp;""),'Référentiel Articles'!$A$2:$F$634,4,FALSE),""))</f>
      </c>
      <c r="G6772" s="84">
        <f>IF($E6772="","",IFERROR(VLOOKUP(TRIM(E6772&amp;""),'Référentiel Articles'!$A$2:$F$634,5,FALSE),""))</f>
      </c>
      <c r="H6772" s="85" t="str">
        <v/>
      </c>
      <c r="I6772" s="84">
        <f>IF($E6772="","",IFERROR(VLOOKUP(TRIM(E6772&amp;""),'Référentiel Articles'!$A$2:$F$634,6,FALSE),""))</f>
      </c>
      <c r="J6772" s="90">
        <f>IF(OR($E6772="",$H6772=""),"",$H6772*$I6772)</f>
      </c>
      <c r="K6772" s="87" t="str">
        <v/>
      </c>
    </row>
    <row r="6773">
      <c r="A6773" s="74" t="str">
        <v/>
      </c>
      <c r="B6773" s="74" t="str">
        <v/>
      </c>
      <c r="C6773" s="75">
        <f>IF($E6773="","",IFERROR(VLOOKUP(TRIM(E6773&amp;""),'Référentiel Articles'!$A$2:$F$634,2,FALSE),""))</f>
      </c>
      <c r="D6773" s="75">
        <f>IF($E6773="","",IFERROR(VLOOKUP(TRIM(E6773&amp;""),'Référentiel Articles'!$A$2:$F$634,3,FALSE),""))</f>
      </c>
      <c r="E6773" s="74" t="str">
        <v/>
      </c>
      <c r="F6773" s="75">
        <f>IF($E6773="","",IFERROR(VLOOKUP(TRIM(E6773&amp;""),'Référentiel Articles'!$A$2:$F$634,4,FALSE),""))</f>
      </c>
      <c r="G6773" s="76">
        <f>IF($E6773="","",IFERROR(VLOOKUP(TRIM(E6773&amp;""),'Référentiel Articles'!$A$2:$F$634,5,FALSE),""))</f>
      </c>
      <c r="H6773" s="77" t="str">
        <v/>
      </c>
      <c r="I6773" s="76">
        <f>IF($E6773="","",IFERROR(VLOOKUP(TRIM(E6773&amp;""),'Référentiel Articles'!$A$2:$F$634,6,FALSE),""))</f>
      </c>
      <c r="J6773" s="78">
        <f>IF(OR($E6773="",$H6773=""),"",$H6773*$I6773)</f>
      </c>
      <c r="K6773" s="79" t="str">
        <v/>
      </c>
    </row>
    <row r="6774">
      <c r="A6774" s="81" t="str">
        <v/>
      </c>
      <c r="B6774" s="81" t="str">
        <v/>
      </c>
      <c r="C6774" s="83">
        <f>IF($E6774="","",IFERROR(VLOOKUP(TRIM(E6774&amp;""),'Référentiel Articles'!$A$2:$F$634,2,FALSE),""))</f>
      </c>
      <c r="D6774" s="83">
        <f>IF($E6774="","",IFERROR(VLOOKUP(TRIM(E6774&amp;""),'Référentiel Articles'!$A$2:$F$634,3,FALSE),""))</f>
      </c>
      <c r="E6774" s="81" t="str">
        <v/>
      </c>
      <c r="F6774" s="83">
        <f>IF($E6774="","",IFERROR(VLOOKUP(TRIM(E6774&amp;""),'Référentiel Articles'!$A$2:$F$634,4,FALSE),""))</f>
      </c>
      <c r="G6774" s="84">
        <f>IF($E6774="","",IFERROR(VLOOKUP(TRIM(E6774&amp;""),'Référentiel Articles'!$A$2:$F$634,5,FALSE),""))</f>
      </c>
      <c r="H6774" s="85" t="str">
        <v/>
      </c>
      <c r="I6774" s="84">
        <f>IF($E6774="","",IFERROR(VLOOKUP(TRIM(E6774&amp;""),'Référentiel Articles'!$A$2:$F$634,6,FALSE),""))</f>
      </c>
      <c r="J6774" s="90">
        <f>IF(OR($E6774="",$H6774=""),"",$H6774*$I6774)</f>
      </c>
      <c r="K6774" s="87" t="str">
        <v/>
      </c>
    </row>
    <row r="6775">
      <c r="A6775" s="74" t="str">
        <v/>
      </c>
      <c r="B6775" s="74" t="str">
        <v/>
      </c>
      <c r="C6775" s="75">
        <f>IF($E6775="","",IFERROR(VLOOKUP(TRIM(E6775&amp;""),'Référentiel Articles'!$A$2:$F$634,2,FALSE),""))</f>
      </c>
      <c r="D6775" s="75">
        <f>IF($E6775="","",IFERROR(VLOOKUP(TRIM(E6775&amp;""),'Référentiel Articles'!$A$2:$F$634,3,FALSE),""))</f>
      </c>
      <c r="E6775" s="74" t="str">
        <v/>
      </c>
      <c r="F6775" s="75">
        <f>IF($E6775="","",IFERROR(VLOOKUP(TRIM(E6775&amp;""),'Référentiel Articles'!$A$2:$F$634,4,FALSE),""))</f>
      </c>
      <c r="G6775" s="76">
        <f>IF($E6775="","",IFERROR(VLOOKUP(TRIM(E6775&amp;""),'Référentiel Articles'!$A$2:$F$634,5,FALSE),""))</f>
      </c>
      <c r="H6775" s="77" t="str">
        <v/>
      </c>
      <c r="I6775" s="76">
        <f>IF($E6775="","",IFERROR(VLOOKUP(TRIM(E6775&amp;""),'Référentiel Articles'!$A$2:$F$634,6,FALSE),""))</f>
      </c>
      <c r="J6775" s="78">
        <f>IF(OR($E6775="",$H6775=""),"",$H6775*$I6775)</f>
      </c>
      <c r="K6775" s="79" t="str">
        <v/>
      </c>
    </row>
    <row r="6776">
      <c r="A6776" s="81" t="str">
        <v/>
      </c>
      <c r="B6776" s="81" t="str">
        <v/>
      </c>
      <c r="C6776" s="83">
        <f>IF($E6776="","",IFERROR(VLOOKUP(TRIM(E6776&amp;""),'Référentiel Articles'!$A$2:$F$634,2,FALSE),""))</f>
      </c>
      <c r="D6776" s="83">
        <f>IF($E6776="","",IFERROR(VLOOKUP(TRIM(E6776&amp;""),'Référentiel Articles'!$A$2:$F$634,3,FALSE),""))</f>
      </c>
      <c r="E6776" s="81" t="str">
        <v/>
      </c>
      <c r="F6776" s="83">
        <f>IF($E6776="","",IFERROR(VLOOKUP(TRIM(E6776&amp;""),'Référentiel Articles'!$A$2:$F$634,4,FALSE),""))</f>
      </c>
      <c r="G6776" s="84">
        <f>IF($E6776="","",IFERROR(VLOOKUP(TRIM(E6776&amp;""),'Référentiel Articles'!$A$2:$F$634,5,FALSE),""))</f>
      </c>
      <c r="H6776" s="85" t="str">
        <v/>
      </c>
      <c r="I6776" s="84">
        <f>IF($E6776="","",IFERROR(VLOOKUP(TRIM(E6776&amp;""),'Référentiel Articles'!$A$2:$F$634,6,FALSE),""))</f>
      </c>
      <c r="J6776" s="90">
        <f>IF(OR($E6776="",$H6776=""),"",$H6776*$I6776)</f>
      </c>
      <c r="K6776" s="87" t="str">
        <v/>
      </c>
    </row>
    <row r="6777">
      <c r="A6777" s="74" t="str">
        <v/>
      </c>
      <c r="B6777" s="74" t="str">
        <v/>
      </c>
      <c r="C6777" s="75">
        <f>IF($E6777="","",IFERROR(VLOOKUP(TRIM(E6777&amp;""),'Référentiel Articles'!$A$2:$F$634,2,FALSE),""))</f>
      </c>
      <c r="D6777" s="75">
        <f>IF($E6777="","",IFERROR(VLOOKUP(TRIM(E6777&amp;""),'Référentiel Articles'!$A$2:$F$634,3,FALSE),""))</f>
      </c>
      <c r="E6777" s="74" t="str">
        <v/>
      </c>
      <c r="F6777" s="75">
        <f>IF($E6777="","",IFERROR(VLOOKUP(TRIM(E6777&amp;""),'Référentiel Articles'!$A$2:$F$634,4,FALSE),""))</f>
      </c>
      <c r="G6777" s="76">
        <f>IF($E6777="","",IFERROR(VLOOKUP(TRIM(E6777&amp;""),'Référentiel Articles'!$A$2:$F$634,5,FALSE),""))</f>
      </c>
      <c r="H6777" s="77" t="str">
        <v/>
      </c>
      <c r="I6777" s="76">
        <f>IF($E6777="","",IFERROR(VLOOKUP(TRIM(E6777&amp;""),'Référentiel Articles'!$A$2:$F$634,6,FALSE),""))</f>
      </c>
      <c r="J6777" s="78">
        <f>IF(OR($E6777="",$H6777=""),"",$H6777*$I6777)</f>
      </c>
      <c r="K6777" s="79" t="str">
        <v/>
      </c>
    </row>
    <row r="6778">
      <c r="A6778" s="81" t="str">
        <v/>
      </c>
      <c r="B6778" s="81" t="str">
        <v/>
      </c>
      <c r="C6778" s="83">
        <f>IF($E6778="","",IFERROR(VLOOKUP(TRIM(E6778&amp;""),'Référentiel Articles'!$A$2:$F$634,2,FALSE),""))</f>
      </c>
      <c r="D6778" s="83">
        <f>IF($E6778="","",IFERROR(VLOOKUP(TRIM(E6778&amp;""),'Référentiel Articles'!$A$2:$F$634,3,FALSE),""))</f>
      </c>
      <c r="E6778" s="81" t="str">
        <v/>
      </c>
      <c r="F6778" s="83">
        <f>IF($E6778="","",IFERROR(VLOOKUP(TRIM(E6778&amp;""),'Référentiel Articles'!$A$2:$F$634,4,FALSE),""))</f>
      </c>
      <c r="G6778" s="84">
        <f>IF($E6778="","",IFERROR(VLOOKUP(TRIM(E6778&amp;""),'Référentiel Articles'!$A$2:$F$634,5,FALSE),""))</f>
      </c>
      <c r="H6778" s="85" t="str">
        <v/>
      </c>
      <c r="I6778" s="84">
        <f>IF($E6778="","",IFERROR(VLOOKUP(TRIM(E6778&amp;""),'Référentiel Articles'!$A$2:$F$634,6,FALSE),""))</f>
      </c>
      <c r="J6778" s="90">
        <f>IF(OR($E6778="",$H6778=""),"",$H6778*$I6778)</f>
      </c>
      <c r="K6778" s="87" t="str">
        <v/>
      </c>
    </row>
    <row r="6779">
      <c r="A6779" s="74" t="str">
        <v/>
      </c>
      <c r="B6779" s="74" t="str">
        <v/>
      </c>
      <c r="C6779" s="75">
        <f>IF($E6779="","",IFERROR(VLOOKUP(TRIM(E6779&amp;""),'Référentiel Articles'!$A$2:$F$634,2,FALSE),""))</f>
      </c>
      <c r="D6779" s="75">
        <f>IF($E6779="","",IFERROR(VLOOKUP(TRIM(E6779&amp;""),'Référentiel Articles'!$A$2:$F$634,3,FALSE),""))</f>
      </c>
      <c r="E6779" s="74" t="str">
        <v/>
      </c>
      <c r="F6779" s="75">
        <f>IF($E6779="","",IFERROR(VLOOKUP(TRIM(E6779&amp;""),'Référentiel Articles'!$A$2:$F$634,4,FALSE),""))</f>
      </c>
      <c r="G6779" s="76">
        <f>IF($E6779="","",IFERROR(VLOOKUP(TRIM(E6779&amp;""),'Référentiel Articles'!$A$2:$F$634,5,FALSE),""))</f>
      </c>
      <c r="H6779" s="77" t="str">
        <v/>
      </c>
      <c r="I6779" s="76">
        <f>IF($E6779="","",IFERROR(VLOOKUP(TRIM(E6779&amp;""),'Référentiel Articles'!$A$2:$F$634,6,FALSE),""))</f>
      </c>
      <c r="J6779" s="78">
        <f>IF(OR($E6779="",$H6779=""),"",$H6779*$I6779)</f>
      </c>
      <c r="K6779" s="79" t="str">
        <v/>
      </c>
    </row>
    <row r="6780">
      <c r="A6780" s="81" t="str">
        <v/>
      </c>
      <c r="B6780" s="81" t="str">
        <v/>
      </c>
      <c r="C6780" s="83">
        <f>IF($E6780="","",IFERROR(VLOOKUP(TRIM(E6780&amp;""),'Référentiel Articles'!$A$2:$F$634,2,FALSE),""))</f>
      </c>
      <c r="D6780" s="83">
        <f>IF($E6780="","",IFERROR(VLOOKUP(TRIM(E6780&amp;""),'Référentiel Articles'!$A$2:$F$634,3,FALSE),""))</f>
      </c>
      <c r="E6780" s="81" t="str">
        <v/>
      </c>
      <c r="F6780" s="83">
        <f>IF($E6780="","",IFERROR(VLOOKUP(TRIM(E6780&amp;""),'Référentiel Articles'!$A$2:$F$634,4,FALSE),""))</f>
      </c>
      <c r="G6780" s="84">
        <f>IF($E6780="","",IFERROR(VLOOKUP(TRIM(E6780&amp;""),'Référentiel Articles'!$A$2:$F$634,5,FALSE),""))</f>
      </c>
      <c r="H6780" s="85" t="str">
        <v/>
      </c>
      <c r="I6780" s="84">
        <f>IF($E6780="","",IFERROR(VLOOKUP(TRIM(E6780&amp;""),'Référentiel Articles'!$A$2:$F$634,6,FALSE),""))</f>
      </c>
      <c r="J6780" s="90">
        <f>IF(OR($E6780="",$H6780=""),"",$H6780*$I6780)</f>
      </c>
      <c r="K6780" s="87" t="str">
        <v/>
      </c>
    </row>
    <row r="6781">
      <c r="A6781" s="74" t="str">
        <v/>
      </c>
      <c r="B6781" s="74" t="str">
        <v/>
      </c>
      <c r="C6781" s="75">
        <f>IF($E6781="","",IFERROR(VLOOKUP(TRIM(E6781&amp;""),'Référentiel Articles'!$A$2:$F$634,2,FALSE),""))</f>
      </c>
      <c r="D6781" s="75">
        <f>IF($E6781="","",IFERROR(VLOOKUP(TRIM(E6781&amp;""),'Référentiel Articles'!$A$2:$F$634,3,FALSE),""))</f>
      </c>
      <c r="E6781" s="74" t="str">
        <v/>
      </c>
      <c r="F6781" s="75">
        <f>IF($E6781="","",IFERROR(VLOOKUP(TRIM(E6781&amp;""),'Référentiel Articles'!$A$2:$F$634,4,FALSE),""))</f>
      </c>
      <c r="G6781" s="76">
        <f>IF($E6781="","",IFERROR(VLOOKUP(TRIM(E6781&amp;""),'Référentiel Articles'!$A$2:$F$634,5,FALSE),""))</f>
      </c>
      <c r="H6781" s="77" t="str">
        <v/>
      </c>
      <c r="I6781" s="76">
        <f>IF($E6781="","",IFERROR(VLOOKUP(TRIM(E6781&amp;""),'Référentiel Articles'!$A$2:$F$634,6,FALSE),""))</f>
      </c>
      <c r="J6781" s="78">
        <f>IF(OR($E6781="",$H6781=""),"",$H6781*$I6781)</f>
      </c>
      <c r="K6781" s="79" t="str">
        <v/>
      </c>
    </row>
    <row r="6782">
      <c r="A6782" s="81" t="str">
        <v/>
      </c>
      <c r="B6782" s="81" t="str">
        <v/>
      </c>
      <c r="C6782" s="83">
        <f>IF($E6782="","",IFERROR(VLOOKUP(TRIM(E6782&amp;""),'Référentiel Articles'!$A$2:$F$634,2,FALSE),""))</f>
      </c>
      <c r="D6782" s="83">
        <f>IF($E6782="","",IFERROR(VLOOKUP(TRIM(E6782&amp;""),'Référentiel Articles'!$A$2:$F$634,3,FALSE),""))</f>
      </c>
      <c r="E6782" s="81" t="str">
        <v/>
      </c>
      <c r="F6782" s="83">
        <f>IF($E6782="","",IFERROR(VLOOKUP(TRIM(E6782&amp;""),'Référentiel Articles'!$A$2:$F$634,4,FALSE),""))</f>
      </c>
      <c r="G6782" s="84">
        <f>IF($E6782="","",IFERROR(VLOOKUP(TRIM(E6782&amp;""),'Référentiel Articles'!$A$2:$F$634,5,FALSE),""))</f>
      </c>
      <c r="H6782" s="85" t="str">
        <v/>
      </c>
      <c r="I6782" s="84">
        <f>IF($E6782="","",IFERROR(VLOOKUP(TRIM(E6782&amp;""),'Référentiel Articles'!$A$2:$F$634,6,FALSE),""))</f>
      </c>
      <c r="J6782" s="90">
        <f>IF(OR($E6782="",$H6782=""),"",$H6782*$I6782)</f>
      </c>
      <c r="K6782" s="87" t="str">
        <v/>
      </c>
    </row>
    <row r="6783">
      <c r="A6783" s="74" t="str">
        <v/>
      </c>
      <c r="B6783" s="74" t="str">
        <v/>
      </c>
      <c r="C6783" s="75">
        <f>IF($E6783="","",IFERROR(VLOOKUP(TRIM(E6783&amp;""),'Référentiel Articles'!$A$2:$F$634,2,FALSE),""))</f>
      </c>
      <c r="D6783" s="75">
        <f>IF($E6783="","",IFERROR(VLOOKUP(TRIM(E6783&amp;""),'Référentiel Articles'!$A$2:$F$634,3,FALSE),""))</f>
      </c>
      <c r="E6783" s="74" t="str">
        <v/>
      </c>
      <c r="F6783" s="75">
        <f>IF($E6783="","",IFERROR(VLOOKUP(TRIM(E6783&amp;""),'Référentiel Articles'!$A$2:$F$634,4,FALSE),""))</f>
      </c>
      <c r="G6783" s="76">
        <f>IF($E6783="","",IFERROR(VLOOKUP(TRIM(E6783&amp;""),'Référentiel Articles'!$A$2:$F$634,5,FALSE),""))</f>
      </c>
      <c r="H6783" s="77" t="str">
        <v/>
      </c>
      <c r="I6783" s="76">
        <f>IF($E6783="","",IFERROR(VLOOKUP(TRIM(E6783&amp;""),'Référentiel Articles'!$A$2:$F$634,6,FALSE),""))</f>
      </c>
      <c r="J6783" s="78">
        <f>IF(OR($E6783="",$H6783=""),"",$H6783*$I6783)</f>
      </c>
      <c r="K6783" s="79" t="str">
        <v/>
      </c>
    </row>
    <row r="6784">
      <c r="A6784" s="81" t="str">
        <v/>
      </c>
      <c r="B6784" s="81" t="str">
        <v/>
      </c>
      <c r="C6784" s="83">
        <f>IF($E6784="","",IFERROR(VLOOKUP(TRIM(E6784&amp;""),'Référentiel Articles'!$A$2:$F$634,2,FALSE),""))</f>
      </c>
      <c r="D6784" s="83">
        <f>IF($E6784="","",IFERROR(VLOOKUP(TRIM(E6784&amp;""),'Référentiel Articles'!$A$2:$F$634,3,FALSE),""))</f>
      </c>
      <c r="E6784" s="81" t="str">
        <v/>
      </c>
      <c r="F6784" s="83">
        <f>IF($E6784="","",IFERROR(VLOOKUP(TRIM(E6784&amp;""),'Référentiel Articles'!$A$2:$F$634,4,FALSE),""))</f>
      </c>
      <c r="G6784" s="84">
        <f>IF($E6784="","",IFERROR(VLOOKUP(TRIM(E6784&amp;""),'Référentiel Articles'!$A$2:$F$634,5,FALSE),""))</f>
      </c>
      <c r="H6784" s="85" t="str">
        <v/>
      </c>
      <c r="I6784" s="84">
        <f>IF($E6784="","",IFERROR(VLOOKUP(TRIM(E6784&amp;""),'Référentiel Articles'!$A$2:$F$634,6,FALSE),""))</f>
      </c>
      <c r="J6784" s="90">
        <f>IF(OR($E6784="",$H6784=""),"",$H6784*$I6784)</f>
      </c>
      <c r="K6784" s="87" t="str">
        <v/>
      </c>
    </row>
    <row r="6785">
      <c r="A6785" s="74" t="str">
        <v/>
      </c>
      <c r="B6785" s="74" t="str">
        <v/>
      </c>
      <c r="C6785" s="75">
        <f>IF($E6785="","",IFERROR(VLOOKUP(TRIM(E6785&amp;""),'Référentiel Articles'!$A$2:$F$634,2,FALSE),""))</f>
      </c>
      <c r="D6785" s="75">
        <f>IF($E6785="","",IFERROR(VLOOKUP(TRIM(E6785&amp;""),'Référentiel Articles'!$A$2:$F$634,3,FALSE),""))</f>
      </c>
      <c r="E6785" s="74" t="str">
        <v/>
      </c>
      <c r="F6785" s="75">
        <f>IF($E6785="","",IFERROR(VLOOKUP(TRIM(E6785&amp;""),'Référentiel Articles'!$A$2:$F$634,4,FALSE),""))</f>
      </c>
      <c r="G6785" s="76">
        <f>IF($E6785="","",IFERROR(VLOOKUP(TRIM(E6785&amp;""),'Référentiel Articles'!$A$2:$F$634,5,FALSE),""))</f>
      </c>
      <c r="H6785" s="77" t="str">
        <v/>
      </c>
      <c r="I6785" s="76">
        <f>IF($E6785="","",IFERROR(VLOOKUP(TRIM(E6785&amp;""),'Référentiel Articles'!$A$2:$F$634,6,FALSE),""))</f>
      </c>
      <c r="J6785" s="78">
        <f>IF(OR($E6785="",$H6785=""),"",$H6785*$I6785)</f>
      </c>
      <c r="K6785" s="79" t="str">
        <v/>
      </c>
    </row>
    <row r="6786">
      <c r="A6786" s="81" t="str">
        <v/>
      </c>
      <c r="B6786" s="81" t="str">
        <v/>
      </c>
      <c r="C6786" s="83">
        <f>IF($E6786="","",IFERROR(VLOOKUP(TRIM(E6786&amp;""),'Référentiel Articles'!$A$2:$F$634,2,FALSE),""))</f>
      </c>
      <c r="D6786" s="83">
        <f>IF($E6786="","",IFERROR(VLOOKUP(TRIM(E6786&amp;""),'Référentiel Articles'!$A$2:$F$634,3,FALSE),""))</f>
      </c>
      <c r="E6786" s="81" t="str">
        <v/>
      </c>
      <c r="F6786" s="83">
        <f>IF($E6786="","",IFERROR(VLOOKUP(TRIM(E6786&amp;""),'Référentiel Articles'!$A$2:$F$634,4,FALSE),""))</f>
      </c>
      <c r="G6786" s="84">
        <f>IF($E6786="","",IFERROR(VLOOKUP(TRIM(E6786&amp;""),'Référentiel Articles'!$A$2:$F$634,5,FALSE),""))</f>
      </c>
      <c r="H6786" s="85" t="str">
        <v/>
      </c>
      <c r="I6786" s="84">
        <f>IF($E6786="","",IFERROR(VLOOKUP(TRIM(E6786&amp;""),'Référentiel Articles'!$A$2:$F$634,6,FALSE),""))</f>
      </c>
      <c r="J6786" s="90">
        <f>IF(OR($E6786="",$H6786=""),"",$H6786*$I6786)</f>
      </c>
      <c r="K6786" s="87" t="str">
        <v/>
      </c>
    </row>
    <row r="6787">
      <c r="A6787" s="74" t="str">
        <v/>
      </c>
      <c r="B6787" s="74" t="str">
        <v/>
      </c>
      <c r="C6787" s="75">
        <f>IF($E6787="","",IFERROR(VLOOKUP(TRIM(E6787&amp;""),'Référentiel Articles'!$A$2:$F$634,2,FALSE),""))</f>
      </c>
      <c r="D6787" s="75">
        <f>IF($E6787="","",IFERROR(VLOOKUP(TRIM(E6787&amp;""),'Référentiel Articles'!$A$2:$F$634,3,FALSE),""))</f>
      </c>
      <c r="E6787" s="74" t="str">
        <v/>
      </c>
      <c r="F6787" s="75">
        <f>IF($E6787="","",IFERROR(VLOOKUP(TRIM(E6787&amp;""),'Référentiel Articles'!$A$2:$F$634,4,FALSE),""))</f>
      </c>
      <c r="G6787" s="76">
        <f>IF($E6787="","",IFERROR(VLOOKUP(TRIM(E6787&amp;""),'Référentiel Articles'!$A$2:$F$634,5,FALSE),""))</f>
      </c>
      <c r="H6787" s="77" t="str">
        <v/>
      </c>
      <c r="I6787" s="76">
        <f>IF($E6787="","",IFERROR(VLOOKUP(TRIM(E6787&amp;""),'Référentiel Articles'!$A$2:$F$634,6,FALSE),""))</f>
      </c>
      <c r="J6787" s="78">
        <f>IF(OR($E6787="",$H6787=""),"",$H6787*$I6787)</f>
      </c>
      <c r="K6787" s="79" t="str">
        <v/>
      </c>
    </row>
    <row r="6788">
      <c r="A6788" s="81" t="str">
        <v/>
      </c>
      <c r="B6788" s="81" t="str">
        <v/>
      </c>
      <c r="C6788" s="83">
        <f>IF($E6788="","",IFERROR(VLOOKUP(TRIM(E6788&amp;""),'Référentiel Articles'!$A$2:$F$634,2,FALSE),""))</f>
      </c>
      <c r="D6788" s="83">
        <f>IF($E6788="","",IFERROR(VLOOKUP(TRIM(E6788&amp;""),'Référentiel Articles'!$A$2:$F$634,3,FALSE),""))</f>
      </c>
      <c r="E6788" s="81" t="str">
        <v/>
      </c>
      <c r="F6788" s="83">
        <f>IF($E6788="","",IFERROR(VLOOKUP(TRIM(E6788&amp;""),'Référentiel Articles'!$A$2:$F$634,4,FALSE),""))</f>
      </c>
      <c r="G6788" s="84">
        <f>IF($E6788="","",IFERROR(VLOOKUP(TRIM(E6788&amp;""),'Référentiel Articles'!$A$2:$F$634,5,FALSE),""))</f>
      </c>
      <c r="H6788" s="85" t="str">
        <v/>
      </c>
      <c r="I6788" s="84">
        <f>IF($E6788="","",IFERROR(VLOOKUP(TRIM(E6788&amp;""),'Référentiel Articles'!$A$2:$F$634,6,FALSE),""))</f>
      </c>
      <c r="J6788" s="90">
        <f>IF(OR($E6788="",$H6788=""),"",$H6788*$I6788)</f>
      </c>
      <c r="K6788" s="87" t="str">
        <v/>
      </c>
    </row>
    <row r="6789">
      <c r="A6789" s="74" t="str">
        <v/>
      </c>
      <c r="B6789" s="74" t="str">
        <v/>
      </c>
      <c r="C6789" s="75">
        <f>IF($E6789="","",IFERROR(VLOOKUP(TRIM(E6789&amp;""),'Référentiel Articles'!$A$2:$F$634,2,FALSE),""))</f>
      </c>
      <c r="D6789" s="75">
        <f>IF($E6789="","",IFERROR(VLOOKUP(TRIM(E6789&amp;""),'Référentiel Articles'!$A$2:$F$634,3,FALSE),""))</f>
      </c>
      <c r="E6789" s="74" t="str">
        <v/>
      </c>
      <c r="F6789" s="75">
        <f>IF($E6789="","",IFERROR(VLOOKUP(TRIM(E6789&amp;""),'Référentiel Articles'!$A$2:$F$634,4,FALSE),""))</f>
      </c>
      <c r="G6789" s="76">
        <f>IF($E6789="","",IFERROR(VLOOKUP(TRIM(E6789&amp;""),'Référentiel Articles'!$A$2:$F$634,5,FALSE),""))</f>
      </c>
      <c r="H6789" s="77" t="str">
        <v/>
      </c>
      <c r="I6789" s="76">
        <f>IF($E6789="","",IFERROR(VLOOKUP(TRIM(E6789&amp;""),'Référentiel Articles'!$A$2:$F$634,6,FALSE),""))</f>
      </c>
      <c r="J6789" s="78">
        <f>IF(OR($E6789="",$H6789=""),"",$H6789*$I6789)</f>
      </c>
      <c r="K6789" s="79" t="str">
        <v/>
      </c>
    </row>
    <row r="6790">
      <c r="A6790" s="81" t="str">
        <v/>
      </c>
      <c r="B6790" s="81" t="str">
        <v/>
      </c>
      <c r="C6790" s="83">
        <f>IF($E6790="","",IFERROR(VLOOKUP(TRIM(E6790&amp;""),'Référentiel Articles'!$A$2:$F$634,2,FALSE),""))</f>
      </c>
      <c r="D6790" s="83">
        <f>IF($E6790="","",IFERROR(VLOOKUP(TRIM(E6790&amp;""),'Référentiel Articles'!$A$2:$F$634,3,FALSE),""))</f>
      </c>
      <c r="E6790" s="81" t="str">
        <v/>
      </c>
      <c r="F6790" s="83">
        <f>IF($E6790="","",IFERROR(VLOOKUP(TRIM(E6790&amp;""),'Référentiel Articles'!$A$2:$F$634,4,FALSE),""))</f>
      </c>
      <c r="G6790" s="84">
        <f>IF($E6790="","",IFERROR(VLOOKUP(TRIM(E6790&amp;""),'Référentiel Articles'!$A$2:$F$634,5,FALSE),""))</f>
      </c>
      <c r="H6790" s="85" t="str">
        <v/>
      </c>
      <c r="I6790" s="84">
        <f>IF($E6790="","",IFERROR(VLOOKUP(TRIM(E6790&amp;""),'Référentiel Articles'!$A$2:$F$634,6,FALSE),""))</f>
      </c>
      <c r="J6790" s="90">
        <f>IF(OR($E6790="",$H6790=""),"",$H6790*$I6790)</f>
      </c>
      <c r="K6790" s="87" t="str">
        <v/>
      </c>
    </row>
    <row r="6791">
      <c r="A6791" s="74" t="str">
        <v/>
      </c>
      <c r="B6791" s="74" t="str">
        <v/>
      </c>
      <c r="C6791" s="75">
        <f>IF($E6791="","",IFERROR(VLOOKUP(TRIM(E6791&amp;""),'Référentiel Articles'!$A$2:$F$634,2,FALSE),""))</f>
      </c>
      <c r="D6791" s="75">
        <f>IF($E6791="","",IFERROR(VLOOKUP(TRIM(E6791&amp;""),'Référentiel Articles'!$A$2:$F$634,3,FALSE),""))</f>
      </c>
      <c r="E6791" s="74" t="str">
        <v/>
      </c>
      <c r="F6791" s="75">
        <f>IF($E6791="","",IFERROR(VLOOKUP(TRIM(E6791&amp;""),'Référentiel Articles'!$A$2:$F$634,4,FALSE),""))</f>
      </c>
      <c r="G6791" s="76">
        <f>IF($E6791="","",IFERROR(VLOOKUP(TRIM(E6791&amp;""),'Référentiel Articles'!$A$2:$F$634,5,FALSE),""))</f>
      </c>
      <c r="H6791" s="77" t="str">
        <v/>
      </c>
      <c r="I6791" s="76">
        <f>IF($E6791="","",IFERROR(VLOOKUP(TRIM(E6791&amp;""),'Référentiel Articles'!$A$2:$F$634,6,FALSE),""))</f>
      </c>
      <c r="J6791" s="78">
        <f>IF(OR($E6791="",$H6791=""),"",$H6791*$I6791)</f>
      </c>
      <c r="K6791" s="79" t="str">
        <v/>
      </c>
    </row>
    <row r="6792">
      <c r="A6792" s="81" t="str">
        <v/>
      </c>
      <c r="B6792" s="81" t="str">
        <v/>
      </c>
      <c r="C6792" s="83">
        <f>IF($E6792="","",IFERROR(VLOOKUP(TRIM(E6792&amp;""),'Référentiel Articles'!$A$2:$F$634,2,FALSE),""))</f>
      </c>
      <c r="D6792" s="83">
        <f>IF($E6792="","",IFERROR(VLOOKUP(TRIM(E6792&amp;""),'Référentiel Articles'!$A$2:$F$634,3,FALSE),""))</f>
      </c>
      <c r="E6792" s="81" t="str">
        <v/>
      </c>
      <c r="F6792" s="83">
        <f>IF($E6792="","",IFERROR(VLOOKUP(TRIM(E6792&amp;""),'Référentiel Articles'!$A$2:$F$634,4,FALSE),""))</f>
      </c>
      <c r="G6792" s="84">
        <f>IF($E6792="","",IFERROR(VLOOKUP(TRIM(E6792&amp;""),'Référentiel Articles'!$A$2:$F$634,5,FALSE),""))</f>
      </c>
      <c r="H6792" s="85" t="str">
        <v/>
      </c>
      <c r="I6792" s="84">
        <f>IF($E6792="","",IFERROR(VLOOKUP(TRIM(E6792&amp;""),'Référentiel Articles'!$A$2:$F$634,6,FALSE),""))</f>
      </c>
      <c r="J6792" s="90">
        <f>IF(OR($E6792="",$H6792=""),"",$H6792*$I6792)</f>
      </c>
      <c r="K6792" s="87" t="str">
        <v/>
      </c>
    </row>
    <row r="6793">
      <c r="A6793" s="74" t="str">
        <v/>
      </c>
      <c r="B6793" s="74" t="str">
        <v/>
      </c>
      <c r="C6793" s="75">
        <f>IF($E6793="","",IFERROR(VLOOKUP(TRIM(E6793&amp;""),'Référentiel Articles'!$A$2:$F$634,2,FALSE),""))</f>
      </c>
      <c r="D6793" s="75">
        <f>IF($E6793="","",IFERROR(VLOOKUP(TRIM(E6793&amp;""),'Référentiel Articles'!$A$2:$F$634,3,FALSE),""))</f>
      </c>
      <c r="E6793" s="74" t="str">
        <v/>
      </c>
      <c r="F6793" s="75">
        <f>IF($E6793="","",IFERROR(VLOOKUP(TRIM(E6793&amp;""),'Référentiel Articles'!$A$2:$F$634,4,FALSE),""))</f>
      </c>
      <c r="G6793" s="76">
        <f>IF($E6793="","",IFERROR(VLOOKUP(TRIM(E6793&amp;""),'Référentiel Articles'!$A$2:$F$634,5,FALSE),""))</f>
      </c>
      <c r="H6793" s="77" t="str">
        <v/>
      </c>
      <c r="I6793" s="76">
        <f>IF($E6793="","",IFERROR(VLOOKUP(TRIM(E6793&amp;""),'Référentiel Articles'!$A$2:$F$634,6,FALSE),""))</f>
      </c>
      <c r="J6793" s="78">
        <f>IF(OR($E6793="",$H6793=""),"",$H6793*$I6793)</f>
      </c>
      <c r="K6793" s="79" t="str">
        <v/>
      </c>
    </row>
    <row r="6794">
      <c r="A6794" s="81" t="str">
        <v/>
      </c>
      <c r="B6794" s="81" t="str">
        <v/>
      </c>
      <c r="C6794" s="83">
        <f>IF($E6794="","",IFERROR(VLOOKUP(TRIM(E6794&amp;""),'Référentiel Articles'!$A$2:$F$634,2,FALSE),""))</f>
      </c>
      <c r="D6794" s="83">
        <f>IF($E6794="","",IFERROR(VLOOKUP(TRIM(E6794&amp;""),'Référentiel Articles'!$A$2:$F$634,3,FALSE),""))</f>
      </c>
      <c r="E6794" s="81" t="str">
        <v/>
      </c>
      <c r="F6794" s="83">
        <f>IF($E6794="","",IFERROR(VLOOKUP(TRIM(E6794&amp;""),'Référentiel Articles'!$A$2:$F$634,4,FALSE),""))</f>
      </c>
      <c r="G6794" s="84">
        <f>IF($E6794="","",IFERROR(VLOOKUP(TRIM(E6794&amp;""),'Référentiel Articles'!$A$2:$F$634,5,FALSE),""))</f>
      </c>
      <c r="H6794" s="85" t="str">
        <v/>
      </c>
      <c r="I6794" s="84">
        <f>IF($E6794="","",IFERROR(VLOOKUP(TRIM(E6794&amp;""),'Référentiel Articles'!$A$2:$F$634,6,FALSE),""))</f>
      </c>
      <c r="J6794" s="90">
        <f>IF(OR($E6794="",$H6794=""),"",$H6794*$I6794)</f>
      </c>
      <c r="K6794" s="87" t="str">
        <v/>
      </c>
    </row>
    <row r="6795">
      <c r="A6795" s="74" t="str">
        <v/>
      </c>
      <c r="B6795" s="74" t="str">
        <v/>
      </c>
      <c r="C6795" s="75">
        <f>IF($E6795="","",IFERROR(VLOOKUP(TRIM(E6795&amp;""),'Référentiel Articles'!$A$2:$F$634,2,FALSE),""))</f>
      </c>
      <c r="D6795" s="75">
        <f>IF($E6795="","",IFERROR(VLOOKUP(TRIM(E6795&amp;""),'Référentiel Articles'!$A$2:$F$634,3,FALSE),""))</f>
      </c>
      <c r="E6795" s="74" t="str">
        <v/>
      </c>
      <c r="F6795" s="75">
        <f>IF($E6795="","",IFERROR(VLOOKUP(TRIM(E6795&amp;""),'Référentiel Articles'!$A$2:$F$634,4,FALSE),""))</f>
      </c>
      <c r="G6795" s="76">
        <f>IF($E6795="","",IFERROR(VLOOKUP(TRIM(E6795&amp;""),'Référentiel Articles'!$A$2:$F$634,5,FALSE),""))</f>
      </c>
      <c r="H6795" s="77" t="str">
        <v/>
      </c>
      <c r="I6795" s="76">
        <f>IF($E6795="","",IFERROR(VLOOKUP(TRIM(E6795&amp;""),'Référentiel Articles'!$A$2:$F$634,6,FALSE),""))</f>
      </c>
      <c r="J6795" s="78">
        <f>IF(OR($E6795="",$H6795=""),"",$H6795*$I6795)</f>
      </c>
      <c r="K6795" s="79" t="str">
        <v/>
      </c>
    </row>
    <row r="6796">
      <c r="A6796" s="81" t="str">
        <v/>
      </c>
      <c r="B6796" s="81" t="str">
        <v/>
      </c>
      <c r="C6796" s="83">
        <f>IF($E6796="","",IFERROR(VLOOKUP(TRIM(E6796&amp;""),'Référentiel Articles'!$A$2:$F$634,2,FALSE),""))</f>
      </c>
      <c r="D6796" s="83">
        <f>IF($E6796="","",IFERROR(VLOOKUP(TRIM(E6796&amp;""),'Référentiel Articles'!$A$2:$F$634,3,FALSE),""))</f>
      </c>
      <c r="E6796" s="81" t="str">
        <v/>
      </c>
      <c r="F6796" s="83">
        <f>IF($E6796="","",IFERROR(VLOOKUP(TRIM(E6796&amp;""),'Référentiel Articles'!$A$2:$F$634,4,FALSE),""))</f>
      </c>
      <c r="G6796" s="84">
        <f>IF($E6796="","",IFERROR(VLOOKUP(TRIM(E6796&amp;""),'Référentiel Articles'!$A$2:$F$634,5,FALSE),""))</f>
      </c>
      <c r="H6796" s="85" t="str">
        <v/>
      </c>
      <c r="I6796" s="84">
        <f>IF($E6796="","",IFERROR(VLOOKUP(TRIM(E6796&amp;""),'Référentiel Articles'!$A$2:$F$634,6,FALSE),""))</f>
      </c>
      <c r="J6796" s="90">
        <f>IF(OR($E6796="",$H6796=""),"",$H6796*$I6796)</f>
      </c>
      <c r="K6796" s="87" t="str">
        <v/>
      </c>
    </row>
    <row r="6797">
      <c r="A6797" s="74" t="str">
        <v/>
      </c>
      <c r="B6797" s="74" t="str">
        <v/>
      </c>
      <c r="C6797" s="75">
        <f>IF($E6797="","",IFERROR(VLOOKUP(TRIM(E6797&amp;""),'Référentiel Articles'!$A$2:$F$634,2,FALSE),""))</f>
      </c>
      <c r="D6797" s="75">
        <f>IF($E6797="","",IFERROR(VLOOKUP(TRIM(E6797&amp;""),'Référentiel Articles'!$A$2:$F$634,3,FALSE),""))</f>
      </c>
      <c r="E6797" s="74" t="str">
        <v/>
      </c>
      <c r="F6797" s="75">
        <f>IF($E6797="","",IFERROR(VLOOKUP(TRIM(E6797&amp;""),'Référentiel Articles'!$A$2:$F$634,4,FALSE),""))</f>
      </c>
      <c r="G6797" s="76">
        <f>IF($E6797="","",IFERROR(VLOOKUP(TRIM(E6797&amp;""),'Référentiel Articles'!$A$2:$F$634,5,FALSE),""))</f>
      </c>
      <c r="H6797" s="77" t="str">
        <v/>
      </c>
      <c r="I6797" s="76">
        <f>IF($E6797="","",IFERROR(VLOOKUP(TRIM(E6797&amp;""),'Référentiel Articles'!$A$2:$F$634,6,FALSE),""))</f>
      </c>
      <c r="J6797" s="78">
        <f>IF(OR($E6797="",$H6797=""),"",$H6797*$I6797)</f>
      </c>
      <c r="K6797" s="79" t="str">
        <v/>
      </c>
    </row>
    <row r="6798">
      <c r="A6798" s="81" t="str">
        <v/>
      </c>
      <c r="B6798" s="81" t="str">
        <v/>
      </c>
      <c r="C6798" s="83">
        <f>IF($E6798="","",IFERROR(VLOOKUP(TRIM(E6798&amp;""),'Référentiel Articles'!$A$2:$F$634,2,FALSE),""))</f>
      </c>
      <c r="D6798" s="83">
        <f>IF($E6798="","",IFERROR(VLOOKUP(TRIM(E6798&amp;""),'Référentiel Articles'!$A$2:$F$634,3,FALSE),""))</f>
      </c>
      <c r="E6798" s="81" t="str">
        <v/>
      </c>
      <c r="F6798" s="83">
        <f>IF($E6798="","",IFERROR(VLOOKUP(TRIM(E6798&amp;""),'Référentiel Articles'!$A$2:$F$634,4,FALSE),""))</f>
      </c>
      <c r="G6798" s="84">
        <f>IF($E6798="","",IFERROR(VLOOKUP(TRIM(E6798&amp;""),'Référentiel Articles'!$A$2:$F$634,5,FALSE),""))</f>
      </c>
      <c r="H6798" s="85" t="str">
        <v/>
      </c>
      <c r="I6798" s="84">
        <f>IF($E6798="","",IFERROR(VLOOKUP(TRIM(E6798&amp;""),'Référentiel Articles'!$A$2:$F$634,6,FALSE),""))</f>
      </c>
      <c r="J6798" s="90">
        <f>IF(OR($E6798="",$H6798=""),"",$H6798*$I6798)</f>
      </c>
      <c r="K6798" s="87" t="str">
        <v/>
      </c>
    </row>
    <row r="6799">
      <c r="A6799" s="74" t="str">
        <v/>
      </c>
      <c r="B6799" s="74" t="str">
        <v/>
      </c>
      <c r="C6799" s="75">
        <f>IF($E6799="","",IFERROR(VLOOKUP(TRIM(E6799&amp;""),'Référentiel Articles'!$A$2:$F$634,2,FALSE),""))</f>
      </c>
      <c r="D6799" s="75">
        <f>IF($E6799="","",IFERROR(VLOOKUP(TRIM(E6799&amp;""),'Référentiel Articles'!$A$2:$F$634,3,FALSE),""))</f>
      </c>
      <c r="E6799" s="74" t="str">
        <v/>
      </c>
      <c r="F6799" s="75">
        <f>IF($E6799="","",IFERROR(VLOOKUP(TRIM(E6799&amp;""),'Référentiel Articles'!$A$2:$F$634,4,FALSE),""))</f>
      </c>
      <c r="G6799" s="76">
        <f>IF($E6799="","",IFERROR(VLOOKUP(TRIM(E6799&amp;""),'Référentiel Articles'!$A$2:$F$634,5,FALSE),""))</f>
      </c>
      <c r="H6799" s="77" t="str">
        <v/>
      </c>
      <c r="I6799" s="76">
        <f>IF($E6799="","",IFERROR(VLOOKUP(TRIM(E6799&amp;""),'Référentiel Articles'!$A$2:$F$634,6,FALSE),""))</f>
      </c>
      <c r="J6799" s="78">
        <f>IF(OR($E6799="",$H6799=""),"",$H6799*$I6799)</f>
      </c>
      <c r="K6799" s="79" t="str">
        <v/>
      </c>
    </row>
    <row r="6800">
      <c r="A6800" s="81" t="str">
        <v/>
      </c>
      <c r="B6800" s="81" t="str">
        <v/>
      </c>
      <c r="C6800" s="83">
        <f>IF($E6800="","",IFERROR(VLOOKUP(TRIM(E6800&amp;""),'Référentiel Articles'!$A$2:$F$634,2,FALSE),""))</f>
      </c>
      <c r="D6800" s="83">
        <f>IF($E6800="","",IFERROR(VLOOKUP(TRIM(E6800&amp;""),'Référentiel Articles'!$A$2:$F$634,3,FALSE),""))</f>
      </c>
      <c r="E6800" s="81" t="str">
        <v/>
      </c>
      <c r="F6800" s="83">
        <f>IF($E6800="","",IFERROR(VLOOKUP(TRIM(E6800&amp;""),'Référentiel Articles'!$A$2:$F$634,4,FALSE),""))</f>
      </c>
      <c r="G6800" s="84">
        <f>IF($E6800="","",IFERROR(VLOOKUP(TRIM(E6800&amp;""),'Référentiel Articles'!$A$2:$F$634,5,FALSE),""))</f>
      </c>
      <c r="H6800" s="85" t="str">
        <v/>
      </c>
      <c r="I6800" s="84">
        <f>IF($E6800="","",IFERROR(VLOOKUP(TRIM(E6800&amp;""),'Référentiel Articles'!$A$2:$F$634,6,FALSE),""))</f>
      </c>
      <c r="J6800" s="90">
        <f>IF(OR($E6800="",$H6800=""),"",$H6800*$I6800)</f>
      </c>
      <c r="K6800" s="87" t="str">
        <v/>
      </c>
    </row>
    <row r="6801">
      <c r="A6801" s="74" t="str">
        <v/>
      </c>
      <c r="B6801" s="74" t="str">
        <v/>
      </c>
      <c r="C6801" s="75">
        <f>IF($E6801="","",IFERROR(VLOOKUP(TRIM(E6801&amp;""),'Référentiel Articles'!$A$2:$F$634,2,FALSE),""))</f>
      </c>
      <c r="D6801" s="75">
        <f>IF($E6801="","",IFERROR(VLOOKUP(TRIM(E6801&amp;""),'Référentiel Articles'!$A$2:$F$634,3,FALSE),""))</f>
      </c>
      <c r="E6801" s="74" t="str">
        <v/>
      </c>
      <c r="F6801" s="75">
        <f>IF($E6801="","",IFERROR(VLOOKUP(TRIM(E6801&amp;""),'Référentiel Articles'!$A$2:$F$634,4,FALSE),""))</f>
      </c>
      <c r="G6801" s="76">
        <f>IF($E6801="","",IFERROR(VLOOKUP(TRIM(E6801&amp;""),'Référentiel Articles'!$A$2:$F$634,5,FALSE),""))</f>
      </c>
      <c r="H6801" s="77" t="str">
        <v/>
      </c>
      <c r="I6801" s="76">
        <f>IF($E6801="","",IFERROR(VLOOKUP(TRIM(E6801&amp;""),'Référentiel Articles'!$A$2:$F$634,6,FALSE),""))</f>
      </c>
      <c r="J6801" s="78">
        <f>IF(OR($E6801="",$H6801=""),"",$H6801*$I6801)</f>
      </c>
      <c r="K6801" s="79" t="str">
        <v/>
      </c>
    </row>
    <row r="6802">
      <c r="A6802" s="81" t="str">
        <v/>
      </c>
      <c r="B6802" s="81" t="str">
        <v/>
      </c>
      <c r="C6802" s="83">
        <f>IF($E6802="","",IFERROR(VLOOKUP(TRIM(E6802&amp;""),'Référentiel Articles'!$A$2:$F$634,2,FALSE),""))</f>
      </c>
      <c r="D6802" s="83">
        <f>IF($E6802="","",IFERROR(VLOOKUP(TRIM(E6802&amp;""),'Référentiel Articles'!$A$2:$F$634,3,FALSE),""))</f>
      </c>
      <c r="E6802" s="81" t="str">
        <v/>
      </c>
      <c r="F6802" s="83">
        <f>IF($E6802="","",IFERROR(VLOOKUP(TRIM(E6802&amp;""),'Référentiel Articles'!$A$2:$F$634,4,FALSE),""))</f>
      </c>
      <c r="G6802" s="84">
        <f>IF($E6802="","",IFERROR(VLOOKUP(TRIM(E6802&amp;""),'Référentiel Articles'!$A$2:$F$634,5,FALSE),""))</f>
      </c>
      <c r="H6802" s="85" t="str">
        <v/>
      </c>
      <c r="I6802" s="84">
        <f>IF($E6802="","",IFERROR(VLOOKUP(TRIM(E6802&amp;""),'Référentiel Articles'!$A$2:$F$634,6,FALSE),""))</f>
      </c>
      <c r="J6802" s="90">
        <f>IF(OR($E6802="",$H6802=""),"",$H6802*$I6802)</f>
      </c>
      <c r="K6802" s="87" t="str">
        <v/>
      </c>
    </row>
    <row r="6803">
      <c r="A6803" s="74" t="str">
        <v/>
      </c>
      <c r="B6803" s="74" t="str">
        <v/>
      </c>
      <c r="C6803" s="75">
        <f>IF($E6803="","",IFERROR(VLOOKUP(TRIM(E6803&amp;""),'Référentiel Articles'!$A$2:$F$634,2,FALSE),""))</f>
      </c>
      <c r="D6803" s="75">
        <f>IF($E6803="","",IFERROR(VLOOKUP(TRIM(E6803&amp;""),'Référentiel Articles'!$A$2:$F$634,3,FALSE),""))</f>
      </c>
      <c r="E6803" s="74" t="str">
        <v/>
      </c>
      <c r="F6803" s="75">
        <f>IF($E6803="","",IFERROR(VLOOKUP(TRIM(E6803&amp;""),'Référentiel Articles'!$A$2:$F$634,4,FALSE),""))</f>
      </c>
      <c r="G6803" s="76">
        <f>IF($E6803="","",IFERROR(VLOOKUP(TRIM(E6803&amp;""),'Référentiel Articles'!$A$2:$F$634,5,FALSE),""))</f>
      </c>
      <c r="H6803" s="77" t="str">
        <v/>
      </c>
      <c r="I6803" s="76">
        <f>IF($E6803="","",IFERROR(VLOOKUP(TRIM(E6803&amp;""),'Référentiel Articles'!$A$2:$F$634,6,FALSE),""))</f>
      </c>
      <c r="J6803" s="78">
        <f>IF(OR($E6803="",$H6803=""),"",$H6803*$I6803)</f>
      </c>
      <c r="K6803" s="79" t="str">
        <v/>
      </c>
    </row>
    <row r="6804">
      <c r="A6804" s="81" t="str">
        <v/>
      </c>
      <c r="B6804" s="81" t="str">
        <v/>
      </c>
      <c r="C6804" s="83">
        <f>IF($E6804="","",IFERROR(VLOOKUP(TRIM(E6804&amp;""),'Référentiel Articles'!$A$2:$F$634,2,FALSE),""))</f>
      </c>
      <c r="D6804" s="83">
        <f>IF($E6804="","",IFERROR(VLOOKUP(TRIM(E6804&amp;""),'Référentiel Articles'!$A$2:$F$634,3,FALSE),""))</f>
      </c>
      <c r="E6804" s="81" t="str">
        <v/>
      </c>
      <c r="F6804" s="83">
        <f>IF($E6804="","",IFERROR(VLOOKUP(TRIM(E6804&amp;""),'Référentiel Articles'!$A$2:$F$634,4,FALSE),""))</f>
      </c>
      <c r="G6804" s="84">
        <f>IF($E6804="","",IFERROR(VLOOKUP(TRIM(E6804&amp;""),'Référentiel Articles'!$A$2:$F$634,5,FALSE),""))</f>
      </c>
      <c r="H6804" s="85" t="str">
        <v/>
      </c>
      <c r="I6804" s="84">
        <f>IF($E6804="","",IFERROR(VLOOKUP(TRIM(E6804&amp;""),'Référentiel Articles'!$A$2:$F$634,6,FALSE),""))</f>
      </c>
      <c r="J6804" s="90">
        <f>IF(OR($E6804="",$H6804=""),"",$H6804*$I6804)</f>
      </c>
      <c r="K6804" s="87" t="str">
        <v/>
      </c>
    </row>
    <row r="6805">
      <c r="A6805" s="74" t="str">
        <v/>
      </c>
      <c r="B6805" s="74" t="str">
        <v/>
      </c>
      <c r="C6805" s="75">
        <f>IF($E6805="","",IFERROR(VLOOKUP(TRIM(E6805&amp;""),'Référentiel Articles'!$A$2:$F$634,2,FALSE),""))</f>
      </c>
      <c r="D6805" s="75">
        <f>IF($E6805="","",IFERROR(VLOOKUP(TRIM(E6805&amp;""),'Référentiel Articles'!$A$2:$F$634,3,FALSE),""))</f>
      </c>
      <c r="E6805" s="74" t="str">
        <v/>
      </c>
      <c r="F6805" s="75">
        <f>IF($E6805="","",IFERROR(VLOOKUP(TRIM(E6805&amp;""),'Référentiel Articles'!$A$2:$F$634,4,FALSE),""))</f>
      </c>
      <c r="G6805" s="76">
        <f>IF($E6805="","",IFERROR(VLOOKUP(TRIM(E6805&amp;""),'Référentiel Articles'!$A$2:$F$634,5,FALSE),""))</f>
      </c>
      <c r="H6805" s="77" t="str">
        <v/>
      </c>
      <c r="I6805" s="76">
        <f>IF($E6805="","",IFERROR(VLOOKUP(TRIM(E6805&amp;""),'Référentiel Articles'!$A$2:$F$634,6,FALSE),""))</f>
      </c>
      <c r="J6805" s="78">
        <f>IF(OR($E6805="",$H6805=""),"",$H6805*$I6805)</f>
      </c>
      <c r="K6805" s="79" t="str">
        <v/>
      </c>
    </row>
    <row r="6806">
      <c r="A6806" s="81" t="str">
        <v/>
      </c>
      <c r="B6806" s="81" t="str">
        <v/>
      </c>
      <c r="C6806" s="83">
        <f>IF($E6806="","",IFERROR(VLOOKUP(TRIM(E6806&amp;""),'Référentiel Articles'!$A$2:$F$634,2,FALSE),""))</f>
      </c>
      <c r="D6806" s="83">
        <f>IF($E6806="","",IFERROR(VLOOKUP(TRIM(E6806&amp;""),'Référentiel Articles'!$A$2:$F$634,3,FALSE),""))</f>
      </c>
      <c r="E6806" s="81" t="str">
        <v/>
      </c>
      <c r="F6806" s="83">
        <f>IF($E6806="","",IFERROR(VLOOKUP(TRIM(E6806&amp;""),'Référentiel Articles'!$A$2:$F$634,4,FALSE),""))</f>
      </c>
      <c r="G6806" s="84">
        <f>IF($E6806="","",IFERROR(VLOOKUP(TRIM(E6806&amp;""),'Référentiel Articles'!$A$2:$F$634,5,FALSE),""))</f>
      </c>
      <c r="H6806" s="85" t="str">
        <v/>
      </c>
      <c r="I6806" s="84">
        <f>IF($E6806="","",IFERROR(VLOOKUP(TRIM(E6806&amp;""),'Référentiel Articles'!$A$2:$F$634,6,FALSE),""))</f>
      </c>
      <c r="J6806" s="90">
        <f>IF(OR($E6806="",$H6806=""),"",$H6806*$I6806)</f>
      </c>
      <c r="K6806" s="87" t="str">
        <v/>
      </c>
    </row>
    <row r="6807">
      <c r="A6807" s="74" t="str">
        <v/>
      </c>
      <c r="B6807" s="74" t="str">
        <v/>
      </c>
      <c r="C6807" s="75">
        <f>IF($E6807="","",IFERROR(VLOOKUP(TRIM(E6807&amp;""),'Référentiel Articles'!$A$2:$F$634,2,FALSE),""))</f>
      </c>
      <c r="D6807" s="75">
        <f>IF($E6807="","",IFERROR(VLOOKUP(TRIM(E6807&amp;""),'Référentiel Articles'!$A$2:$F$634,3,FALSE),""))</f>
      </c>
      <c r="E6807" s="74" t="str">
        <v/>
      </c>
      <c r="F6807" s="75">
        <f>IF($E6807="","",IFERROR(VLOOKUP(TRIM(E6807&amp;""),'Référentiel Articles'!$A$2:$F$634,4,FALSE),""))</f>
      </c>
      <c r="G6807" s="76">
        <f>IF($E6807="","",IFERROR(VLOOKUP(TRIM(E6807&amp;""),'Référentiel Articles'!$A$2:$F$634,5,FALSE),""))</f>
      </c>
      <c r="H6807" s="77" t="str">
        <v/>
      </c>
      <c r="I6807" s="76">
        <f>IF($E6807="","",IFERROR(VLOOKUP(TRIM(E6807&amp;""),'Référentiel Articles'!$A$2:$F$634,6,FALSE),""))</f>
      </c>
      <c r="J6807" s="78">
        <f>IF(OR($E6807="",$H6807=""),"",$H6807*$I6807)</f>
      </c>
      <c r="K6807" s="79" t="str">
        <v/>
      </c>
    </row>
    <row r="6808">
      <c r="A6808" s="81" t="str">
        <v/>
      </c>
      <c r="B6808" s="81" t="str">
        <v/>
      </c>
      <c r="C6808" s="83">
        <f>IF($E6808="","",IFERROR(VLOOKUP(TRIM(E6808&amp;""),'Référentiel Articles'!$A$2:$F$634,2,FALSE),""))</f>
      </c>
      <c r="D6808" s="83">
        <f>IF($E6808="","",IFERROR(VLOOKUP(TRIM(E6808&amp;""),'Référentiel Articles'!$A$2:$F$634,3,FALSE),""))</f>
      </c>
      <c r="E6808" s="81" t="str">
        <v/>
      </c>
      <c r="F6808" s="83">
        <f>IF($E6808="","",IFERROR(VLOOKUP(TRIM(E6808&amp;""),'Référentiel Articles'!$A$2:$F$634,4,FALSE),""))</f>
      </c>
      <c r="G6808" s="84">
        <f>IF($E6808="","",IFERROR(VLOOKUP(TRIM(E6808&amp;""),'Référentiel Articles'!$A$2:$F$634,5,FALSE),""))</f>
      </c>
      <c r="H6808" s="85" t="str">
        <v/>
      </c>
      <c r="I6808" s="84">
        <f>IF($E6808="","",IFERROR(VLOOKUP(TRIM(E6808&amp;""),'Référentiel Articles'!$A$2:$F$634,6,FALSE),""))</f>
      </c>
      <c r="J6808" s="90">
        <f>IF(OR($E6808="",$H6808=""),"",$H6808*$I6808)</f>
      </c>
      <c r="K6808" s="87" t="str">
        <v/>
      </c>
    </row>
    <row r="6809">
      <c r="A6809" s="74" t="str">
        <v/>
      </c>
      <c r="B6809" s="74" t="str">
        <v/>
      </c>
      <c r="C6809" s="75">
        <f>IF($E6809="","",IFERROR(VLOOKUP(TRIM(E6809&amp;""),'Référentiel Articles'!$A$2:$F$634,2,FALSE),""))</f>
      </c>
      <c r="D6809" s="75">
        <f>IF($E6809="","",IFERROR(VLOOKUP(TRIM(E6809&amp;""),'Référentiel Articles'!$A$2:$F$634,3,FALSE),""))</f>
      </c>
      <c r="E6809" s="74" t="str">
        <v/>
      </c>
      <c r="F6809" s="75">
        <f>IF($E6809="","",IFERROR(VLOOKUP(TRIM(E6809&amp;""),'Référentiel Articles'!$A$2:$F$634,4,FALSE),""))</f>
      </c>
      <c r="G6809" s="76">
        <f>IF($E6809="","",IFERROR(VLOOKUP(TRIM(E6809&amp;""),'Référentiel Articles'!$A$2:$F$634,5,FALSE),""))</f>
      </c>
      <c r="H6809" s="77" t="str">
        <v/>
      </c>
      <c r="I6809" s="76">
        <f>IF($E6809="","",IFERROR(VLOOKUP(TRIM(E6809&amp;""),'Référentiel Articles'!$A$2:$F$634,6,FALSE),""))</f>
      </c>
      <c r="J6809" s="78">
        <f>IF(OR($E6809="",$H6809=""),"",$H6809*$I6809)</f>
      </c>
      <c r="K6809" s="79" t="str">
        <v/>
      </c>
    </row>
    <row r="6810">
      <c r="A6810" s="81" t="str">
        <v/>
      </c>
      <c r="B6810" s="81" t="str">
        <v/>
      </c>
      <c r="C6810" s="83">
        <f>IF($E6810="","",IFERROR(VLOOKUP(TRIM(E6810&amp;""),'Référentiel Articles'!$A$2:$F$634,2,FALSE),""))</f>
      </c>
      <c r="D6810" s="83">
        <f>IF($E6810="","",IFERROR(VLOOKUP(TRIM(E6810&amp;""),'Référentiel Articles'!$A$2:$F$634,3,FALSE),""))</f>
      </c>
      <c r="E6810" s="81" t="str">
        <v/>
      </c>
      <c r="F6810" s="83">
        <f>IF($E6810="","",IFERROR(VLOOKUP(TRIM(E6810&amp;""),'Référentiel Articles'!$A$2:$F$634,4,FALSE),""))</f>
      </c>
      <c r="G6810" s="84">
        <f>IF($E6810="","",IFERROR(VLOOKUP(TRIM(E6810&amp;""),'Référentiel Articles'!$A$2:$F$634,5,FALSE),""))</f>
      </c>
      <c r="H6810" s="85" t="str">
        <v/>
      </c>
      <c r="I6810" s="84">
        <f>IF($E6810="","",IFERROR(VLOOKUP(TRIM(E6810&amp;""),'Référentiel Articles'!$A$2:$F$634,6,FALSE),""))</f>
      </c>
      <c r="J6810" s="90">
        <f>IF(OR($E6810="",$H6810=""),"",$H6810*$I6810)</f>
      </c>
      <c r="K6810" s="87" t="str">
        <v/>
      </c>
    </row>
    <row r="6811">
      <c r="A6811" s="74" t="str">
        <v/>
      </c>
      <c r="B6811" s="74" t="str">
        <v/>
      </c>
      <c r="C6811" s="75">
        <f>IF($E6811="","",IFERROR(VLOOKUP(TRIM(E6811&amp;""),'Référentiel Articles'!$A$2:$F$634,2,FALSE),""))</f>
      </c>
      <c r="D6811" s="75">
        <f>IF($E6811="","",IFERROR(VLOOKUP(TRIM(E6811&amp;""),'Référentiel Articles'!$A$2:$F$634,3,FALSE),""))</f>
      </c>
      <c r="E6811" s="74" t="str">
        <v/>
      </c>
      <c r="F6811" s="75">
        <f>IF($E6811="","",IFERROR(VLOOKUP(TRIM(E6811&amp;""),'Référentiel Articles'!$A$2:$F$634,4,FALSE),""))</f>
      </c>
      <c r="G6811" s="76">
        <f>IF($E6811="","",IFERROR(VLOOKUP(TRIM(E6811&amp;""),'Référentiel Articles'!$A$2:$F$634,5,FALSE),""))</f>
      </c>
      <c r="H6811" s="77" t="str">
        <v/>
      </c>
      <c r="I6811" s="76">
        <f>IF($E6811="","",IFERROR(VLOOKUP(TRIM(E6811&amp;""),'Référentiel Articles'!$A$2:$F$634,6,FALSE),""))</f>
      </c>
      <c r="J6811" s="78">
        <f>IF(OR($E6811="",$H6811=""),"",$H6811*$I6811)</f>
      </c>
      <c r="K6811" s="79" t="str">
        <v/>
      </c>
    </row>
    <row r="6812">
      <c r="A6812" s="81" t="str">
        <v/>
      </c>
      <c r="B6812" s="81" t="str">
        <v/>
      </c>
      <c r="C6812" s="83">
        <f>IF($E6812="","",IFERROR(VLOOKUP(TRIM(E6812&amp;""),'Référentiel Articles'!$A$2:$F$634,2,FALSE),""))</f>
      </c>
      <c r="D6812" s="83">
        <f>IF($E6812="","",IFERROR(VLOOKUP(TRIM(E6812&amp;""),'Référentiel Articles'!$A$2:$F$634,3,FALSE),""))</f>
      </c>
      <c r="E6812" s="81" t="str">
        <v/>
      </c>
      <c r="F6812" s="83">
        <f>IF($E6812="","",IFERROR(VLOOKUP(TRIM(E6812&amp;""),'Référentiel Articles'!$A$2:$F$634,4,FALSE),""))</f>
      </c>
      <c r="G6812" s="84">
        <f>IF($E6812="","",IFERROR(VLOOKUP(TRIM(E6812&amp;""),'Référentiel Articles'!$A$2:$F$634,5,FALSE),""))</f>
      </c>
      <c r="H6812" s="85" t="str">
        <v/>
      </c>
      <c r="I6812" s="84">
        <f>IF($E6812="","",IFERROR(VLOOKUP(TRIM(E6812&amp;""),'Référentiel Articles'!$A$2:$F$634,6,FALSE),""))</f>
      </c>
      <c r="J6812" s="90">
        <f>IF(OR($E6812="",$H6812=""),"",$H6812*$I6812)</f>
      </c>
      <c r="K6812" s="87" t="str">
        <v/>
      </c>
    </row>
    <row r="6813">
      <c r="A6813" s="74" t="str">
        <v/>
      </c>
      <c r="B6813" s="74" t="str">
        <v/>
      </c>
      <c r="C6813" s="75">
        <f>IF($E6813="","",IFERROR(VLOOKUP(TRIM(E6813&amp;""),'Référentiel Articles'!$A$2:$F$634,2,FALSE),""))</f>
      </c>
      <c r="D6813" s="75">
        <f>IF($E6813="","",IFERROR(VLOOKUP(TRIM(E6813&amp;""),'Référentiel Articles'!$A$2:$F$634,3,FALSE),""))</f>
      </c>
      <c r="E6813" s="74" t="str">
        <v/>
      </c>
      <c r="F6813" s="75">
        <f>IF($E6813="","",IFERROR(VLOOKUP(TRIM(E6813&amp;""),'Référentiel Articles'!$A$2:$F$634,4,FALSE),""))</f>
      </c>
      <c r="G6813" s="76">
        <f>IF($E6813="","",IFERROR(VLOOKUP(TRIM(E6813&amp;""),'Référentiel Articles'!$A$2:$F$634,5,FALSE),""))</f>
      </c>
      <c r="H6813" s="77" t="str">
        <v/>
      </c>
      <c r="I6813" s="76">
        <f>IF($E6813="","",IFERROR(VLOOKUP(TRIM(E6813&amp;""),'Référentiel Articles'!$A$2:$F$634,6,FALSE),""))</f>
      </c>
      <c r="J6813" s="78">
        <f>IF(OR($E6813="",$H6813=""),"",$H6813*$I6813)</f>
      </c>
      <c r="K6813" s="79" t="str">
        <v/>
      </c>
    </row>
    <row r="6814">
      <c r="A6814" s="81" t="str">
        <v/>
      </c>
      <c r="B6814" s="81" t="str">
        <v/>
      </c>
      <c r="C6814" s="83">
        <f>IF($E6814="","",IFERROR(VLOOKUP(TRIM(E6814&amp;""),'Référentiel Articles'!$A$2:$F$634,2,FALSE),""))</f>
      </c>
      <c r="D6814" s="83">
        <f>IF($E6814="","",IFERROR(VLOOKUP(TRIM(E6814&amp;""),'Référentiel Articles'!$A$2:$F$634,3,FALSE),""))</f>
      </c>
      <c r="E6814" s="81" t="str">
        <v/>
      </c>
      <c r="F6814" s="83">
        <f>IF($E6814="","",IFERROR(VLOOKUP(TRIM(E6814&amp;""),'Référentiel Articles'!$A$2:$F$634,4,FALSE),""))</f>
      </c>
      <c r="G6814" s="84">
        <f>IF($E6814="","",IFERROR(VLOOKUP(TRIM(E6814&amp;""),'Référentiel Articles'!$A$2:$F$634,5,FALSE),""))</f>
      </c>
      <c r="H6814" s="85" t="str">
        <v/>
      </c>
      <c r="I6814" s="84">
        <f>IF($E6814="","",IFERROR(VLOOKUP(TRIM(E6814&amp;""),'Référentiel Articles'!$A$2:$F$634,6,FALSE),""))</f>
      </c>
      <c r="J6814" s="90">
        <f>IF(OR($E6814="",$H6814=""),"",$H6814*$I6814)</f>
      </c>
      <c r="K6814" s="87" t="str">
        <v/>
      </c>
    </row>
    <row r="6815">
      <c r="A6815" s="74" t="str">
        <v/>
      </c>
      <c r="B6815" s="74" t="str">
        <v/>
      </c>
      <c r="C6815" s="75">
        <f>IF($E6815="","",IFERROR(VLOOKUP(TRIM(E6815&amp;""),'Référentiel Articles'!$A$2:$F$634,2,FALSE),""))</f>
      </c>
      <c r="D6815" s="75">
        <f>IF($E6815="","",IFERROR(VLOOKUP(TRIM(E6815&amp;""),'Référentiel Articles'!$A$2:$F$634,3,FALSE),""))</f>
      </c>
      <c r="E6815" s="74" t="str">
        <v/>
      </c>
      <c r="F6815" s="75">
        <f>IF($E6815="","",IFERROR(VLOOKUP(TRIM(E6815&amp;""),'Référentiel Articles'!$A$2:$F$634,4,FALSE),""))</f>
      </c>
      <c r="G6815" s="76">
        <f>IF($E6815="","",IFERROR(VLOOKUP(TRIM(E6815&amp;""),'Référentiel Articles'!$A$2:$F$634,5,FALSE),""))</f>
      </c>
      <c r="H6815" s="77" t="str">
        <v/>
      </c>
      <c r="I6815" s="76">
        <f>IF($E6815="","",IFERROR(VLOOKUP(TRIM(E6815&amp;""),'Référentiel Articles'!$A$2:$F$634,6,FALSE),""))</f>
      </c>
      <c r="J6815" s="78">
        <f>IF(OR($E6815="",$H6815=""),"",$H6815*$I6815)</f>
      </c>
      <c r="K6815" s="79" t="str">
        <v/>
      </c>
    </row>
    <row r="6816">
      <c r="A6816" s="81" t="str">
        <v/>
      </c>
      <c r="B6816" s="81" t="str">
        <v/>
      </c>
      <c r="C6816" s="83">
        <f>IF($E6816="","",IFERROR(VLOOKUP(TRIM(E6816&amp;""),'Référentiel Articles'!$A$2:$F$634,2,FALSE),""))</f>
      </c>
      <c r="D6816" s="83">
        <f>IF($E6816="","",IFERROR(VLOOKUP(TRIM(E6816&amp;""),'Référentiel Articles'!$A$2:$F$634,3,FALSE),""))</f>
      </c>
      <c r="E6816" s="81" t="str">
        <v/>
      </c>
      <c r="F6816" s="83">
        <f>IF($E6816="","",IFERROR(VLOOKUP(TRIM(E6816&amp;""),'Référentiel Articles'!$A$2:$F$634,4,FALSE),""))</f>
      </c>
      <c r="G6816" s="84">
        <f>IF($E6816="","",IFERROR(VLOOKUP(TRIM(E6816&amp;""),'Référentiel Articles'!$A$2:$F$634,5,FALSE),""))</f>
      </c>
      <c r="H6816" s="85" t="str">
        <v/>
      </c>
      <c r="I6816" s="84">
        <f>IF($E6816="","",IFERROR(VLOOKUP(TRIM(E6816&amp;""),'Référentiel Articles'!$A$2:$F$634,6,FALSE),""))</f>
      </c>
      <c r="J6816" s="90">
        <f>IF(OR($E6816="",$H6816=""),"",$H6816*$I6816)</f>
      </c>
      <c r="K6816" s="87" t="str">
        <v/>
      </c>
    </row>
    <row r="6817">
      <c r="A6817" s="74" t="str">
        <v/>
      </c>
      <c r="B6817" s="74" t="str">
        <v/>
      </c>
      <c r="C6817" s="75">
        <f>IF($E6817="","",IFERROR(VLOOKUP(TRIM(E6817&amp;""),'Référentiel Articles'!$A$2:$F$634,2,FALSE),""))</f>
      </c>
      <c r="D6817" s="75">
        <f>IF($E6817="","",IFERROR(VLOOKUP(TRIM(E6817&amp;""),'Référentiel Articles'!$A$2:$F$634,3,FALSE),""))</f>
      </c>
      <c r="E6817" s="74" t="str">
        <v/>
      </c>
      <c r="F6817" s="75">
        <f>IF($E6817="","",IFERROR(VLOOKUP(TRIM(E6817&amp;""),'Référentiel Articles'!$A$2:$F$634,4,FALSE),""))</f>
      </c>
      <c r="G6817" s="76">
        <f>IF($E6817="","",IFERROR(VLOOKUP(TRIM(E6817&amp;""),'Référentiel Articles'!$A$2:$F$634,5,FALSE),""))</f>
      </c>
      <c r="H6817" s="77" t="str">
        <v/>
      </c>
      <c r="I6817" s="76">
        <f>IF($E6817="","",IFERROR(VLOOKUP(TRIM(E6817&amp;""),'Référentiel Articles'!$A$2:$F$634,6,FALSE),""))</f>
      </c>
      <c r="J6817" s="78">
        <f>IF(OR($E6817="",$H6817=""),"",$H6817*$I6817)</f>
      </c>
      <c r="K6817" s="79" t="str">
        <v/>
      </c>
    </row>
    <row r="6818">
      <c r="A6818" s="81" t="str">
        <v/>
      </c>
      <c r="B6818" s="81" t="str">
        <v/>
      </c>
      <c r="C6818" s="83">
        <f>IF($E6818="","",IFERROR(VLOOKUP(TRIM(E6818&amp;""),'Référentiel Articles'!$A$2:$F$634,2,FALSE),""))</f>
      </c>
      <c r="D6818" s="83">
        <f>IF($E6818="","",IFERROR(VLOOKUP(TRIM(E6818&amp;""),'Référentiel Articles'!$A$2:$F$634,3,FALSE),""))</f>
      </c>
      <c r="E6818" s="81" t="str">
        <v/>
      </c>
      <c r="F6818" s="83">
        <f>IF($E6818="","",IFERROR(VLOOKUP(TRIM(E6818&amp;""),'Référentiel Articles'!$A$2:$F$634,4,FALSE),""))</f>
      </c>
      <c r="G6818" s="84">
        <f>IF($E6818="","",IFERROR(VLOOKUP(TRIM(E6818&amp;""),'Référentiel Articles'!$A$2:$F$634,5,FALSE),""))</f>
      </c>
      <c r="H6818" s="85" t="str">
        <v/>
      </c>
      <c r="I6818" s="84">
        <f>IF($E6818="","",IFERROR(VLOOKUP(TRIM(E6818&amp;""),'Référentiel Articles'!$A$2:$F$634,6,FALSE),""))</f>
      </c>
      <c r="J6818" s="90">
        <f>IF(OR($E6818="",$H6818=""),"",$H6818*$I6818)</f>
      </c>
      <c r="K6818" s="87" t="str">
        <v/>
      </c>
    </row>
    <row r="6819">
      <c r="A6819" s="74" t="str">
        <v/>
      </c>
      <c r="B6819" s="74" t="str">
        <v/>
      </c>
      <c r="C6819" s="75">
        <f>IF($E6819="","",IFERROR(VLOOKUP(TRIM(E6819&amp;""),'Référentiel Articles'!$A$2:$F$634,2,FALSE),""))</f>
      </c>
      <c r="D6819" s="75">
        <f>IF($E6819="","",IFERROR(VLOOKUP(TRIM(E6819&amp;""),'Référentiel Articles'!$A$2:$F$634,3,FALSE),""))</f>
      </c>
      <c r="E6819" s="74" t="str">
        <v/>
      </c>
      <c r="F6819" s="75">
        <f>IF($E6819="","",IFERROR(VLOOKUP(TRIM(E6819&amp;""),'Référentiel Articles'!$A$2:$F$634,4,FALSE),""))</f>
      </c>
      <c r="G6819" s="76">
        <f>IF($E6819="","",IFERROR(VLOOKUP(TRIM(E6819&amp;""),'Référentiel Articles'!$A$2:$F$634,5,FALSE),""))</f>
      </c>
      <c r="H6819" s="77" t="str">
        <v/>
      </c>
      <c r="I6819" s="76">
        <f>IF($E6819="","",IFERROR(VLOOKUP(TRIM(E6819&amp;""),'Référentiel Articles'!$A$2:$F$634,6,FALSE),""))</f>
      </c>
      <c r="J6819" s="78">
        <f>IF(OR($E6819="",$H6819=""),"",$H6819*$I6819)</f>
      </c>
      <c r="K6819" s="79" t="str">
        <v/>
      </c>
    </row>
    <row r="6820">
      <c r="A6820" s="81" t="str">
        <v/>
      </c>
      <c r="B6820" s="81" t="str">
        <v/>
      </c>
      <c r="C6820" s="83">
        <f>IF($E6820="","",IFERROR(VLOOKUP(TRIM(E6820&amp;""),'Référentiel Articles'!$A$2:$F$634,2,FALSE),""))</f>
      </c>
      <c r="D6820" s="83">
        <f>IF($E6820="","",IFERROR(VLOOKUP(TRIM(E6820&amp;""),'Référentiel Articles'!$A$2:$F$634,3,FALSE),""))</f>
      </c>
      <c r="E6820" s="81" t="str">
        <v/>
      </c>
      <c r="F6820" s="83">
        <f>IF($E6820="","",IFERROR(VLOOKUP(TRIM(E6820&amp;""),'Référentiel Articles'!$A$2:$F$634,4,FALSE),""))</f>
      </c>
      <c r="G6820" s="84">
        <f>IF($E6820="","",IFERROR(VLOOKUP(TRIM(E6820&amp;""),'Référentiel Articles'!$A$2:$F$634,5,FALSE),""))</f>
      </c>
      <c r="H6820" s="85" t="str">
        <v/>
      </c>
      <c r="I6820" s="84">
        <f>IF($E6820="","",IFERROR(VLOOKUP(TRIM(E6820&amp;""),'Référentiel Articles'!$A$2:$F$634,6,FALSE),""))</f>
      </c>
      <c r="J6820" s="90">
        <f>IF(OR($E6820="",$H6820=""),"",$H6820*$I6820)</f>
      </c>
      <c r="K6820" s="87" t="str">
        <v/>
      </c>
    </row>
    <row r="6821">
      <c r="A6821" s="74" t="str">
        <v/>
      </c>
      <c r="B6821" s="74" t="str">
        <v/>
      </c>
      <c r="C6821" s="75">
        <f>IF($E6821="","",IFERROR(VLOOKUP(TRIM(E6821&amp;""),'Référentiel Articles'!$A$2:$F$634,2,FALSE),""))</f>
      </c>
      <c r="D6821" s="75">
        <f>IF($E6821="","",IFERROR(VLOOKUP(TRIM(E6821&amp;""),'Référentiel Articles'!$A$2:$F$634,3,FALSE),""))</f>
      </c>
      <c r="E6821" s="74" t="str">
        <v/>
      </c>
      <c r="F6821" s="75">
        <f>IF($E6821="","",IFERROR(VLOOKUP(TRIM(E6821&amp;""),'Référentiel Articles'!$A$2:$F$634,4,FALSE),""))</f>
      </c>
      <c r="G6821" s="76">
        <f>IF($E6821="","",IFERROR(VLOOKUP(TRIM(E6821&amp;""),'Référentiel Articles'!$A$2:$F$634,5,FALSE),""))</f>
      </c>
      <c r="H6821" s="77" t="str">
        <v/>
      </c>
      <c r="I6821" s="76">
        <f>IF($E6821="","",IFERROR(VLOOKUP(TRIM(E6821&amp;""),'Référentiel Articles'!$A$2:$F$634,6,FALSE),""))</f>
      </c>
      <c r="J6821" s="78">
        <f>IF(OR($E6821="",$H6821=""),"",$H6821*$I6821)</f>
      </c>
      <c r="K6821" s="79" t="str">
        <v/>
      </c>
    </row>
    <row r="6822">
      <c r="A6822" s="81" t="str">
        <v/>
      </c>
      <c r="B6822" s="81" t="str">
        <v/>
      </c>
      <c r="C6822" s="83">
        <f>IF($E6822="","",IFERROR(VLOOKUP(TRIM(E6822&amp;""),'Référentiel Articles'!$A$2:$F$634,2,FALSE),""))</f>
      </c>
      <c r="D6822" s="83">
        <f>IF($E6822="","",IFERROR(VLOOKUP(TRIM(E6822&amp;""),'Référentiel Articles'!$A$2:$F$634,3,FALSE),""))</f>
      </c>
      <c r="E6822" s="81" t="str">
        <v/>
      </c>
      <c r="F6822" s="83">
        <f>IF($E6822="","",IFERROR(VLOOKUP(TRIM(E6822&amp;""),'Référentiel Articles'!$A$2:$F$634,4,FALSE),""))</f>
      </c>
      <c r="G6822" s="84">
        <f>IF($E6822="","",IFERROR(VLOOKUP(TRIM(E6822&amp;""),'Référentiel Articles'!$A$2:$F$634,5,FALSE),""))</f>
      </c>
      <c r="H6822" s="85" t="str">
        <v/>
      </c>
      <c r="I6822" s="84">
        <f>IF($E6822="","",IFERROR(VLOOKUP(TRIM(E6822&amp;""),'Référentiel Articles'!$A$2:$F$634,6,FALSE),""))</f>
      </c>
      <c r="J6822" s="90">
        <f>IF(OR($E6822="",$H6822=""),"",$H6822*$I6822)</f>
      </c>
      <c r="K6822" s="87" t="str">
        <v/>
      </c>
    </row>
    <row r="6823">
      <c r="A6823" s="74" t="str">
        <v/>
      </c>
      <c r="B6823" s="74" t="str">
        <v/>
      </c>
      <c r="C6823" s="75">
        <f>IF($E6823="","",IFERROR(VLOOKUP(TRIM(E6823&amp;""),'Référentiel Articles'!$A$2:$F$634,2,FALSE),""))</f>
      </c>
      <c r="D6823" s="75">
        <f>IF($E6823="","",IFERROR(VLOOKUP(TRIM(E6823&amp;""),'Référentiel Articles'!$A$2:$F$634,3,FALSE),""))</f>
      </c>
      <c r="E6823" s="74" t="str">
        <v/>
      </c>
      <c r="F6823" s="75">
        <f>IF($E6823="","",IFERROR(VLOOKUP(TRIM(E6823&amp;""),'Référentiel Articles'!$A$2:$F$634,4,FALSE),""))</f>
      </c>
      <c r="G6823" s="76">
        <f>IF($E6823="","",IFERROR(VLOOKUP(TRIM(E6823&amp;""),'Référentiel Articles'!$A$2:$F$634,5,FALSE),""))</f>
      </c>
      <c r="H6823" s="77" t="str">
        <v/>
      </c>
      <c r="I6823" s="76">
        <f>IF($E6823="","",IFERROR(VLOOKUP(TRIM(E6823&amp;""),'Référentiel Articles'!$A$2:$F$634,6,FALSE),""))</f>
      </c>
      <c r="J6823" s="78">
        <f>IF(OR($E6823="",$H6823=""),"",$H6823*$I6823)</f>
      </c>
      <c r="K6823" s="79" t="str">
        <v/>
      </c>
    </row>
    <row r="6824">
      <c r="A6824" s="81" t="str">
        <v/>
      </c>
      <c r="B6824" s="81" t="str">
        <v/>
      </c>
      <c r="C6824" s="83">
        <f>IF($E6824="","",IFERROR(VLOOKUP(TRIM(E6824&amp;""),'Référentiel Articles'!$A$2:$F$634,2,FALSE),""))</f>
      </c>
      <c r="D6824" s="83">
        <f>IF($E6824="","",IFERROR(VLOOKUP(TRIM(E6824&amp;""),'Référentiel Articles'!$A$2:$F$634,3,FALSE),""))</f>
      </c>
      <c r="E6824" s="81" t="str">
        <v/>
      </c>
      <c r="F6824" s="83">
        <f>IF($E6824="","",IFERROR(VLOOKUP(TRIM(E6824&amp;""),'Référentiel Articles'!$A$2:$F$634,4,FALSE),""))</f>
      </c>
      <c r="G6824" s="84">
        <f>IF($E6824="","",IFERROR(VLOOKUP(TRIM(E6824&amp;""),'Référentiel Articles'!$A$2:$F$634,5,FALSE),""))</f>
      </c>
      <c r="H6824" s="85" t="str">
        <v/>
      </c>
      <c r="I6824" s="84">
        <f>IF($E6824="","",IFERROR(VLOOKUP(TRIM(E6824&amp;""),'Référentiel Articles'!$A$2:$F$634,6,FALSE),""))</f>
      </c>
      <c r="J6824" s="90">
        <f>IF(OR($E6824="",$H6824=""),"",$H6824*$I6824)</f>
      </c>
      <c r="K6824" s="87" t="str">
        <v/>
      </c>
    </row>
    <row r="6825">
      <c r="A6825" s="74" t="str">
        <v/>
      </c>
      <c r="B6825" s="74" t="str">
        <v/>
      </c>
      <c r="C6825" s="75">
        <f>IF($E6825="","",IFERROR(VLOOKUP(TRIM(E6825&amp;""),'Référentiel Articles'!$A$2:$F$634,2,FALSE),""))</f>
      </c>
      <c r="D6825" s="75">
        <f>IF($E6825="","",IFERROR(VLOOKUP(TRIM(E6825&amp;""),'Référentiel Articles'!$A$2:$F$634,3,FALSE),""))</f>
      </c>
      <c r="E6825" s="74" t="str">
        <v/>
      </c>
      <c r="F6825" s="75">
        <f>IF($E6825="","",IFERROR(VLOOKUP(TRIM(E6825&amp;""),'Référentiel Articles'!$A$2:$F$634,4,FALSE),""))</f>
      </c>
      <c r="G6825" s="76">
        <f>IF($E6825="","",IFERROR(VLOOKUP(TRIM(E6825&amp;""),'Référentiel Articles'!$A$2:$F$634,5,FALSE),""))</f>
      </c>
      <c r="H6825" s="77" t="str">
        <v/>
      </c>
      <c r="I6825" s="76">
        <f>IF($E6825="","",IFERROR(VLOOKUP(TRIM(E6825&amp;""),'Référentiel Articles'!$A$2:$F$634,6,FALSE),""))</f>
      </c>
      <c r="J6825" s="78">
        <f>IF(OR($E6825="",$H6825=""),"",$H6825*$I6825)</f>
      </c>
      <c r="K6825" s="79" t="str">
        <v/>
      </c>
    </row>
    <row r="6826">
      <c r="A6826" s="81" t="str">
        <v/>
      </c>
      <c r="B6826" s="81" t="str">
        <v/>
      </c>
      <c r="C6826" s="83">
        <f>IF($E6826="","",IFERROR(VLOOKUP(TRIM(E6826&amp;""),'Référentiel Articles'!$A$2:$F$634,2,FALSE),""))</f>
      </c>
      <c r="D6826" s="83">
        <f>IF($E6826="","",IFERROR(VLOOKUP(TRIM(E6826&amp;""),'Référentiel Articles'!$A$2:$F$634,3,FALSE),""))</f>
      </c>
      <c r="E6826" s="81" t="str">
        <v/>
      </c>
      <c r="F6826" s="83">
        <f>IF($E6826="","",IFERROR(VLOOKUP(TRIM(E6826&amp;""),'Référentiel Articles'!$A$2:$F$634,4,FALSE),""))</f>
      </c>
      <c r="G6826" s="84">
        <f>IF($E6826="","",IFERROR(VLOOKUP(TRIM(E6826&amp;""),'Référentiel Articles'!$A$2:$F$634,5,FALSE),""))</f>
      </c>
      <c r="H6826" s="85" t="str">
        <v/>
      </c>
      <c r="I6826" s="84">
        <f>IF($E6826="","",IFERROR(VLOOKUP(TRIM(E6826&amp;""),'Référentiel Articles'!$A$2:$F$634,6,FALSE),""))</f>
      </c>
      <c r="J6826" s="90">
        <f>IF(OR($E6826="",$H6826=""),"",$H6826*$I6826)</f>
      </c>
      <c r="K6826" s="87" t="str">
        <v/>
      </c>
    </row>
    <row r="6827">
      <c r="A6827" s="74" t="str">
        <v/>
      </c>
      <c r="B6827" s="74" t="str">
        <v/>
      </c>
      <c r="C6827" s="75">
        <f>IF($E6827="","",IFERROR(VLOOKUP(TRIM(E6827&amp;""),'Référentiel Articles'!$A$2:$F$634,2,FALSE),""))</f>
      </c>
      <c r="D6827" s="75">
        <f>IF($E6827="","",IFERROR(VLOOKUP(TRIM(E6827&amp;""),'Référentiel Articles'!$A$2:$F$634,3,FALSE),""))</f>
      </c>
      <c r="E6827" s="74" t="str">
        <v/>
      </c>
      <c r="F6827" s="75">
        <f>IF($E6827="","",IFERROR(VLOOKUP(TRIM(E6827&amp;""),'Référentiel Articles'!$A$2:$F$634,4,FALSE),""))</f>
      </c>
      <c r="G6827" s="76">
        <f>IF($E6827="","",IFERROR(VLOOKUP(TRIM(E6827&amp;""),'Référentiel Articles'!$A$2:$F$634,5,FALSE),""))</f>
      </c>
      <c r="H6827" s="77" t="str">
        <v/>
      </c>
      <c r="I6827" s="76">
        <f>IF($E6827="","",IFERROR(VLOOKUP(TRIM(E6827&amp;""),'Référentiel Articles'!$A$2:$F$634,6,FALSE),""))</f>
      </c>
      <c r="J6827" s="78">
        <f>IF(OR($E6827="",$H6827=""),"",$H6827*$I6827)</f>
      </c>
      <c r="K6827" s="79" t="str">
        <v/>
      </c>
    </row>
    <row r="6828">
      <c r="A6828" s="81" t="str">
        <v/>
      </c>
      <c r="B6828" s="81" t="str">
        <v/>
      </c>
      <c r="C6828" s="83">
        <f>IF($E6828="","",IFERROR(VLOOKUP(TRIM(E6828&amp;""),'Référentiel Articles'!$A$2:$F$634,2,FALSE),""))</f>
      </c>
      <c r="D6828" s="83">
        <f>IF($E6828="","",IFERROR(VLOOKUP(TRIM(E6828&amp;""),'Référentiel Articles'!$A$2:$F$634,3,FALSE),""))</f>
      </c>
      <c r="E6828" s="81" t="str">
        <v/>
      </c>
      <c r="F6828" s="83">
        <f>IF($E6828="","",IFERROR(VLOOKUP(TRIM(E6828&amp;""),'Référentiel Articles'!$A$2:$F$634,4,FALSE),""))</f>
      </c>
      <c r="G6828" s="84">
        <f>IF($E6828="","",IFERROR(VLOOKUP(TRIM(E6828&amp;""),'Référentiel Articles'!$A$2:$F$634,5,FALSE),""))</f>
      </c>
      <c r="H6828" s="85" t="str">
        <v/>
      </c>
      <c r="I6828" s="84">
        <f>IF($E6828="","",IFERROR(VLOOKUP(TRIM(E6828&amp;""),'Référentiel Articles'!$A$2:$F$634,6,FALSE),""))</f>
      </c>
      <c r="J6828" s="90">
        <f>IF(OR($E6828="",$H6828=""),"",$H6828*$I6828)</f>
      </c>
      <c r="K6828" s="87" t="str">
        <v/>
      </c>
    </row>
    <row r="6829">
      <c r="A6829" s="74" t="str">
        <v/>
      </c>
      <c r="B6829" s="74" t="str">
        <v/>
      </c>
      <c r="C6829" s="75">
        <f>IF($E6829="","",IFERROR(VLOOKUP(TRIM(E6829&amp;""),'Référentiel Articles'!$A$2:$F$634,2,FALSE),""))</f>
      </c>
      <c r="D6829" s="75">
        <f>IF($E6829="","",IFERROR(VLOOKUP(TRIM(E6829&amp;""),'Référentiel Articles'!$A$2:$F$634,3,FALSE),""))</f>
      </c>
      <c r="E6829" s="74" t="str">
        <v/>
      </c>
      <c r="F6829" s="75">
        <f>IF($E6829="","",IFERROR(VLOOKUP(TRIM(E6829&amp;""),'Référentiel Articles'!$A$2:$F$634,4,FALSE),""))</f>
      </c>
      <c r="G6829" s="76">
        <f>IF($E6829="","",IFERROR(VLOOKUP(TRIM(E6829&amp;""),'Référentiel Articles'!$A$2:$F$634,5,FALSE),""))</f>
      </c>
      <c r="H6829" s="77" t="str">
        <v/>
      </c>
      <c r="I6829" s="76">
        <f>IF($E6829="","",IFERROR(VLOOKUP(TRIM(E6829&amp;""),'Référentiel Articles'!$A$2:$F$634,6,FALSE),""))</f>
      </c>
      <c r="J6829" s="78">
        <f>IF(OR($E6829="",$H6829=""),"",$H6829*$I6829)</f>
      </c>
      <c r="K6829" s="79" t="str">
        <v/>
      </c>
    </row>
    <row r="6830">
      <c r="A6830" s="81" t="str">
        <v/>
      </c>
      <c r="B6830" s="81" t="str">
        <v/>
      </c>
      <c r="C6830" s="83">
        <f>IF($E6830="","",IFERROR(VLOOKUP(TRIM(E6830&amp;""),'Référentiel Articles'!$A$2:$F$634,2,FALSE),""))</f>
      </c>
      <c r="D6830" s="83">
        <f>IF($E6830="","",IFERROR(VLOOKUP(TRIM(E6830&amp;""),'Référentiel Articles'!$A$2:$F$634,3,FALSE),""))</f>
      </c>
      <c r="E6830" s="81" t="str">
        <v/>
      </c>
      <c r="F6830" s="83">
        <f>IF($E6830="","",IFERROR(VLOOKUP(TRIM(E6830&amp;""),'Référentiel Articles'!$A$2:$F$634,4,FALSE),""))</f>
      </c>
      <c r="G6830" s="84">
        <f>IF($E6830="","",IFERROR(VLOOKUP(TRIM(E6830&amp;""),'Référentiel Articles'!$A$2:$F$634,5,FALSE),""))</f>
      </c>
      <c r="H6830" s="85" t="str">
        <v/>
      </c>
      <c r="I6830" s="84">
        <f>IF($E6830="","",IFERROR(VLOOKUP(TRIM(E6830&amp;""),'Référentiel Articles'!$A$2:$F$634,6,FALSE),""))</f>
      </c>
      <c r="J6830" s="90">
        <f>IF(OR($E6830="",$H6830=""),"",$H6830*$I6830)</f>
      </c>
      <c r="K6830" s="87" t="str">
        <v/>
      </c>
    </row>
    <row r="6831">
      <c r="A6831" s="74" t="str">
        <v/>
      </c>
      <c r="B6831" s="74" t="str">
        <v/>
      </c>
      <c r="C6831" s="75">
        <f>IF($E6831="","",IFERROR(VLOOKUP(TRIM(E6831&amp;""),'Référentiel Articles'!$A$2:$F$634,2,FALSE),""))</f>
      </c>
      <c r="D6831" s="75">
        <f>IF($E6831="","",IFERROR(VLOOKUP(TRIM(E6831&amp;""),'Référentiel Articles'!$A$2:$F$634,3,FALSE),""))</f>
      </c>
      <c r="E6831" s="74" t="str">
        <v/>
      </c>
      <c r="F6831" s="75">
        <f>IF($E6831="","",IFERROR(VLOOKUP(TRIM(E6831&amp;""),'Référentiel Articles'!$A$2:$F$634,4,FALSE),""))</f>
      </c>
      <c r="G6831" s="76">
        <f>IF($E6831="","",IFERROR(VLOOKUP(TRIM(E6831&amp;""),'Référentiel Articles'!$A$2:$F$634,5,FALSE),""))</f>
      </c>
      <c r="H6831" s="77" t="str">
        <v/>
      </c>
      <c r="I6831" s="76">
        <f>IF($E6831="","",IFERROR(VLOOKUP(TRIM(E6831&amp;""),'Référentiel Articles'!$A$2:$F$634,6,FALSE),""))</f>
      </c>
      <c r="J6831" s="78">
        <f>IF(OR($E6831="",$H6831=""),"",$H6831*$I6831)</f>
      </c>
      <c r="K6831" s="79" t="str">
        <v/>
      </c>
    </row>
    <row r="6832">
      <c r="A6832" s="81" t="str">
        <v/>
      </c>
      <c r="B6832" s="81" t="str">
        <v/>
      </c>
      <c r="C6832" s="83">
        <f>IF($E6832="","",IFERROR(VLOOKUP(TRIM(E6832&amp;""),'Référentiel Articles'!$A$2:$F$634,2,FALSE),""))</f>
      </c>
      <c r="D6832" s="83">
        <f>IF($E6832="","",IFERROR(VLOOKUP(TRIM(E6832&amp;""),'Référentiel Articles'!$A$2:$F$634,3,FALSE),""))</f>
      </c>
      <c r="E6832" s="81" t="str">
        <v/>
      </c>
      <c r="F6832" s="83">
        <f>IF($E6832="","",IFERROR(VLOOKUP(TRIM(E6832&amp;""),'Référentiel Articles'!$A$2:$F$634,4,FALSE),""))</f>
      </c>
      <c r="G6832" s="84">
        <f>IF($E6832="","",IFERROR(VLOOKUP(TRIM(E6832&amp;""),'Référentiel Articles'!$A$2:$F$634,5,FALSE),""))</f>
      </c>
      <c r="H6832" s="85" t="str">
        <v/>
      </c>
      <c r="I6832" s="84">
        <f>IF($E6832="","",IFERROR(VLOOKUP(TRIM(E6832&amp;""),'Référentiel Articles'!$A$2:$F$634,6,FALSE),""))</f>
      </c>
      <c r="J6832" s="90">
        <f>IF(OR($E6832="",$H6832=""),"",$H6832*$I6832)</f>
      </c>
      <c r="K6832" s="87" t="str">
        <v/>
      </c>
    </row>
    <row r="6833">
      <c r="A6833" s="74" t="str">
        <v/>
      </c>
      <c r="B6833" s="74" t="str">
        <v/>
      </c>
      <c r="C6833" s="75">
        <f>IF($E6833="","",IFERROR(VLOOKUP(TRIM(E6833&amp;""),'Référentiel Articles'!$A$2:$F$634,2,FALSE),""))</f>
      </c>
      <c r="D6833" s="75">
        <f>IF($E6833="","",IFERROR(VLOOKUP(TRIM(E6833&amp;""),'Référentiel Articles'!$A$2:$F$634,3,FALSE),""))</f>
      </c>
      <c r="E6833" s="74" t="str">
        <v/>
      </c>
      <c r="F6833" s="75">
        <f>IF($E6833="","",IFERROR(VLOOKUP(TRIM(E6833&amp;""),'Référentiel Articles'!$A$2:$F$634,4,FALSE),""))</f>
      </c>
      <c r="G6833" s="76">
        <f>IF($E6833="","",IFERROR(VLOOKUP(TRIM(E6833&amp;""),'Référentiel Articles'!$A$2:$F$634,5,FALSE),""))</f>
      </c>
      <c r="H6833" s="77" t="str">
        <v/>
      </c>
      <c r="I6833" s="76">
        <f>IF($E6833="","",IFERROR(VLOOKUP(TRIM(E6833&amp;""),'Référentiel Articles'!$A$2:$F$634,6,FALSE),""))</f>
      </c>
      <c r="J6833" s="78">
        <f>IF(OR($E6833="",$H6833=""),"",$H6833*$I6833)</f>
      </c>
      <c r="K6833" s="79" t="str">
        <v/>
      </c>
    </row>
    <row r="6834">
      <c r="A6834" s="81" t="str">
        <v/>
      </c>
      <c r="B6834" s="81" t="str">
        <v/>
      </c>
      <c r="C6834" s="83">
        <f>IF($E6834="","",IFERROR(VLOOKUP(TRIM(E6834&amp;""),'Référentiel Articles'!$A$2:$F$634,2,FALSE),""))</f>
      </c>
      <c r="D6834" s="83">
        <f>IF($E6834="","",IFERROR(VLOOKUP(TRIM(E6834&amp;""),'Référentiel Articles'!$A$2:$F$634,3,FALSE),""))</f>
      </c>
      <c r="E6834" s="81" t="str">
        <v/>
      </c>
      <c r="F6834" s="83">
        <f>IF($E6834="","",IFERROR(VLOOKUP(TRIM(E6834&amp;""),'Référentiel Articles'!$A$2:$F$634,4,FALSE),""))</f>
      </c>
      <c r="G6834" s="84">
        <f>IF($E6834="","",IFERROR(VLOOKUP(TRIM(E6834&amp;""),'Référentiel Articles'!$A$2:$F$634,5,FALSE),""))</f>
      </c>
      <c r="H6834" s="85" t="str">
        <v/>
      </c>
      <c r="I6834" s="84">
        <f>IF($E6834="","",IFERROR(VLOOKUP(TRIM(E6834&amp;""),'Référentiel Articles'!$A$2:$F$634,6,FALSE),""))</f>
      </c>
      <c r="J6834" s="90">
        <f>IF(OR($E6834="",$H6834=""),"",$H6834*$I6834)</f>
      </c>
      <c r="K6834" s="87" t="str">
        <v/>
      </c>
    </row>
    <row r="6835">
      <c r="A6835" s="74" t="str">
        <v/>
      </c>
      <c r="B6835" s="74" t="str">
        <v/>
      </c>
      <c r="C6835" s="75">
        <f>IF($E6835="","",IFERROR(VLOOKUP(TRIM(E6835&amp;""),'Référentiel Articles'!$A$2:$F$634,2,FALSE),""))</f>
      </c>
      <c r="D6835" s="75">
        <f>IF($E6835="","",IFERROR(VLOOKUP(TRIM(E6835&amp;""),'Référentiel Articles'!$A$2:$F$634,3,FALSE),""))</f>
      </c>
      <c r="E6835" s="74" t="str">
        <v/>
      </c>
      <c r="F6835" s="75">
        <f>IF($E6835="","",IFERROR(VLOOKUP(TRIM(E6835&amp;""),'Référentiel Articles'!$A$2:$F$634,4,FALSE),""))</f>
      </c>
      <c r="G6835" s="76">
        <f>IF($E6835="","",IFERROR(VLOOKUP(TRIM(E6835&amp;""),'Référentiel Articles'!$A$2:$F$634,5,FALSE),""))</f>
      </c>
      <c r="H6835" s="77" t="str">
        <v/>
      </c>
      <c r="I6835" s="76">
        <f>IF($E6835="","",IFERROR(VLOOKUP(TRIM(E6835&amp;""),'Référentiel Articles'!$A$2:$F$634,6,FALSE),""))</f>
      </c>
      <c r="J6835" s="78">
        <f>IF(OR($E6835="",$H6835=""),"",$H6835*$I6835)</f>
      </c>
      <c r="K6835" s="79" t="str">
        <v/>
      </c>
    </row>
    <row r="6836">
      <c r="A6836" s="81" t="str">
        <v/>
      </c>
      <c r="B6836" s="81" t="str">
        <v/>
      </c>
      <c r="C6836" s="83">
        <f>IF($E6836="","",IFERROR(VLOOKUP(TRIM(E6836&amp;""),'Référentiel Articles'!$A$2:$F$634,2,FALSE),""))</f>
      </c>
      <c r="D6836" s="83">
        <f>IF($E6836="","",IFERROR(VLOOKUP(TRIM(E6836&amp;""),'Référentiel Articles'!$A$2:$F$634,3,FALSE),""))</f>
      </c>
      <c r="E6836" s="81" t="str">
        <v/>
      </c>
      <c r="F6836" s="83">
        <f>IF($E6836="","",IFERROR(VLOOKUP(TRIM(E6836&amp;""),'Référentiel Articles'!$A$2:$F$634,4,FALSE),""))</f>
      </c>
      <c r="G6836" s="84">
        <f>IF($E6836="","",IFERROR(VLOOKUP(TRIM(E6836&amp;""),'Référentiel Articles'!$A$2:$F$634,5,FALSE),""))</f>
      </c>
      <c r="H6836" s="85" t="str">
        <v/>
      </c>
      <c r="I6836" s="84">
        <f>IF($E6836="","",IFERROR(VLOOKUP(TRIM(E6836&amp;""),'Référentiel Articles'!$A$2:$F$634,6,FALSE),""))</f>
      </c>
      <c r="J6836" s="90">
        <f>IF(OR($E6836="",$H6836=""),"",$H6836*$I6836)</f>
      </c>
      <c r="K6836" s="87" t="str">
        <v/>
      </c>
    </row>
    <row r="6837">
      <c r="A6837" s="74" t="str">
        <v/>
      </c>
      <c r="B6837" s="74" t="str">
        <v/>
      </c>
      <c r="C6837" s="75">
        <f>IF($E6837="","",IFERROR(VLOOKUP(TRIM(E6837&amp;""),'Référentiel Articles'!$A$2:$F$634,2,FALSE),""))</f>
      </c>
      <c r="D6837" s="75">
        <f>IF($E6837="","",IFERROR(VLOOKUP(TRIM(E6837&amp;""),'Référentiel Articles'!$A$2:$F$634,3,FALSE),""))</f>
      </c>
      <c r="E6837" s="74" t="str">
        <v/>
      </c>
      <c r="F6837" s="75">
        <f>IF($E6837="","",IFERROR(VLOOKUP(TRIM(E6837&amp;""),'Référentiel Articles'!$A$2:$F$634,4,FALSE),""))</f>
      </c>
      <c r="G6837" s="76">
        <f>IF($E6837="","",IFERROR(VLOOKUP(TRIM(E6837&amp;""),'Référentiel Articles'!$A$2:$F$634,5,FALSE),""))</f>
      </c>
      <c r="H6837" s="77" t="str">
        <v/>
      </c>
      <c r="I6837" s="76">
        <f>IF($E6837="","",IFERROR(VLOOKUP(TRIM(E6837&amp;""),'Référentiel Articles'!$A$2:$F$634,6,FALSE),""))</f>
      </c>
      <c r="J6837" s="78">
        <f>IF(OR($E6837="",$H6837=""),"",$H6837*$I6837)</f>
      </c>
      <c r="K6837" s="79" t="str">
        <v/>
      </c>
    </row>
    <row r="6838">
      <c r="A6838" s="81" t="str">
        <v/>
      </c>
      <c r="B6838" s="81" t="str">
        <v/>
      </c>
      <c r="C6838" s="83">
        <f>IF($E6838="","",IFERROR(VLOOKUP(TRIM(E6838&amp;""),'Référentiel Articles'!$A$2:$F$634,2,FALSE),""))</f>
      </c>
      <c r="D6838" s="83">
        <f>IF($E6838="","",IFERROR(VLOOKUP(TRIM(E6838&amp;""),'Référentiel Articles'!$A$2:$F$634,3,FALSE),""))</f>
      </c>
      <c r="E6838" s="81" t="str">
        <v/>
      </c>
      <c r="F6838" s="83">
        <f>IF($E6838="","",IFERROR(VLOOKUP(TRIM(E6838&amp;""),'Référentiel Articles'!$A$2:$F$634,4,FALSE),""))</f>
      </c>
      <c r="G6838" s="84">
        <f>IF($E6838="","",IFERROR(VLOOKUP(TRIM(E6838&amp;""),'Référentiel Articles'!$A$2:$F$634,5,FALSE),""))</f>
      </c>
      <c r="H6838" s="85" t="str">
        <v/>
      </c>
      <c r="I6838" s="84">
        <f>IF($E6838="","",IFERROR(VLOOKUP(TRIM(E6838&amp;""),'Référentiel Articles'!$A$2:$F$634,6,FALSE),""))</f>
      </c>
      <c r="J6838" s="90">
        <f>IF(OR($E6838="",$H6838=""),"",$H6838*$I6838)</f>
      </c>
      <c r="K6838" s="87" t="str">
        <v/>
      </c>
    </row>
    <row r="6839">
      <c r="A6839" s="74" t="str">
        <v/>
      </c>
      <c r="B6839" s="74" t="str">
        <v/>
      </c>
      <c r="C6839" s="75">
        <f>IF($E6839="","",IFERROR(VLOOKUP(TRIM(E6839&amp;""),'Référentiel Articles'!$A$2:$F$634,2,FALSE),""))</f>
      </c>
      <c r="D6839" s="75">
        <f>IF($E6839="","",IFERROR(VLOOKUP(TRIM(E6839&amp;""),'Référentiel Articles'!$A$2:$F$634,3,FALSE),""))</f>
      </c>
      <c r="E6839" s="74" t="str">
        <v/>
      </c>
      <c r="F6839" s="75">
        <f>IF($E6839="","",IFERROR(VLOOKUP(TRIM(E6839&amp;""),'Référentiel Articles'!$A$2:$F$634,4,FALSE),""))</f>
      </c>
      <c r="G6839" s="76">
        <f>IF($E6839="","",IFERROR(VLOOKUP(TRIM(E6839&amp;""),'Référentiel Articles'!$A$2:$F$634,5,FALSE),""))</f>
      </c>
      <c r="H6839" s="77" t="str">
        <v/>
      </c>
      <c r="I6839" s="76">
        <f>IF($E6839="","",IFERROR(VLOOKUP(TRIM(E6839&amp;""),'Référentiel Articles'!$A$2:$F$634,6,FALSE),""))</f>
      </c>
      <c r="J6839" s="78">
        <f>IF(OR($E6839="",$H6839=""),"",$H6839*$I6839)</f>
      </c>
      <c r="K6839" s="79" t="str">
        <v/>
      </c>
    </row>
    <row r="6840">
      <c r="A6840" s="81" t="str">
        <v/>
      </c>
      <c r="B6840" s="81" t="str">
        <v/>
      </c>
      <c r="C6840" s="83">
        <f>IF($E6840="","",IFERROR(VLOOKUP(TRIM(E6840&amp;""),'Référentiel Articles'!$A$2:$F$634,2,FALSE),""))</f>
      </c>
      <c r="D6840" s="83">
        <f>IF($E6840="","",IFERROR(VLOOKUP(TRIM(E6840&amp;""),'Référentiel Articles'!$A$2:$F$634,3,FALSE),""))</f>
      </c>
      <c r="E6840" s="81" t="str">
        <v/>
      </c>
      <c r="F6840" s="83">
        <f>IF($E6840="","",IFERROR(VLOOKUP(TRIM(E6840&amp;""),'Référentiel Articles'!$A$2:$F$634,4,FALSE),""))</f>
      </c>
      <c r="G6840" s="84">
        <f>IF($E6840="","",IFERROR(VLOOKUP(TRIM(E6840&amp;""),'Référentiel Articles'!$A$2:$F$634,5,FALSE),""))</f>
      </c>
      <c r="H6840" s="85" t="str">
        <v/>
      </c>
      <c r="I6840" s="84">
        <f>IF($E6840="","",IFERROR(VLOOKUP(TRIM(E6840&amp;""),'Référentiel Articles'!$A$2:$F$634,6,FALSE),""))</f>
      </c>
      <c r="J6840" s="90">
        <f>IF(OR($E6840="",$H6840=""),"",$H6840*$I6840)</f>
      </c>
      <c r="K6840" s="87" t="str">
        <v/>
      </c>
    </row>
    <row r="6841">
      <c r="A6841" s="74" t="str">
        <v/>
      </c>
      <c r="B6841" s="74" t="str">
        <v/>
      </c>
      <c r="C6841" s="75">
        <f>IF($E6841="","",IFERROR(VLOOKUP(TRIM(E6841&amp;""),'Référentiel Articles'!$A$2:$F$634,2,FALSE),""))</f>
      </c>
      <c r="D6841" s="75">
        <f>IF($E6841="","",IFERROR(VLOOKUP(TRIM(E6841&amp;""),'Référentiel Articles'!$A$2:$F$634,3,FALSE),""))</f>
      </c>
      <c r="E6841" s="74" t="str">
        <v/>
      </c>
      <c r="F6841" s="75">
        <f>IF($E6841="","",IFERROR(VLOOKUP(TRIM(E6841&amp;""),'Référentiel Articles'!$A$2:$F$634,4,FALSE),""))</f>
      </c>
      <c r="G6841" s="76">
        <f>IF($E6841="","",IFERROR(VLOOKUP(TRIM(E6841&amp;""),'Référentiel Articles'!$A$2:$F$634,5,FALSE),""))</f>
      </c>
      <c r="H6841" s="77" t="str">
        <v/>
      </c>
      <c r="I6841" s="76">
        <f>IF($E6841="","",IFERROR(VLOOKUP(TRIM(E6841&amp;""),'Référentiel Articles'!$A$2:$F$634,6,FALSE),""))</f>
      </c>
      <c r="J6841" s="78">
        <f>IF(OR($E6841="",$H6841=""),"",$H6841*$I6841)</f>
      </c>
      <c r="K6841" s="79" t="str">
        <v/>
      </c>
    </row>
    <row r="6842">
      <c r="A6842" s="81" t="str">
        <v/>
      </c>
      <c r="B6842" s="81" t="str">
        <v/>
      </c>
      <c r="C6842" s="83">
        <f>IF($E6842="","",IFERROR(VLOOKUP(TRIM(E6842&amp;""),'Référentiel Articles'!$A$2:$F$634,2,FALSE),""))</f>
      </c>
      <c r="D6842" s="83">
        <f>IF($E6842="","",IFERROR(VLOOKUP(TRIM(E6842&amp;""),'Référentiel Articles'!$A$2:$F$634,3,FALSE),""))</f>
      </c>
      <c r="E6842" s="81" t="str">
        <v/>
      </c>
      <c r="F6842" s="83">
        <f>IF($E6842="","",IFERROR(VLOOKUP(TRIM(E6842&amp;""),'Référentiel Articles'!$A$2:$F$634,4,FALSE),""))</f>
      </c>
      <c r="G6842" s="84">
        <f>IF($E6842="","",IFERROR(VLOOKUP(TRIM(E6842&amp;""),'Référentiel Articles'!$A$2:$F$634,5,FALSE),""))</f>
      </c>
      <c r="H6842" s="85" t="str">
        <v/>
      </c>
      <c r="I6842" s="84">
        <f>IF($E6842="","",IFERROR(VLOOKUP(TRIM(E6842&amp;""),'Référentiel Articles'!$A$2:$F$634,6,FALSE),""))</f>
      </c>
      <c r="J6842" s="90">
        <f>IF(OR($E6842="",$H6842=""),"",$H6842*$I6842)</f>
      </c>
      <c r="K6842" s="87" t="str">
        <v/>
      </c>
    </row>
    <row r="6843">
      <c r="A6843" s="74" t="str">
        <v/>
      </c>
      <c r="B6843" s="74" t="str">
        <v/>
      </c>
      <c r="C6843" s="75">
        <f>IF($E6843="","",IFERROR(VLOOKUP(TRIM(E6843&amp;""),'Référentiel Articles'!$A$2:$F$634,2,FALSE),""))</f>
      </c>
      <c r="D6843" s="75">
        <f>IF($E6843="","",IFERROR(VLOOKUP(TRIM(E6843&amp;""),'Référentiel Articles'!$A$2:$F$634,3,FALSE),""))</f>
      </c>
      <c r="E6843" s="74" t="str">
        <v/>
      </c>
      <c r="F6843" s="75">
        <f>IF($E6843="","",IFERROR(VLOOKUP(TRIM(E6843&amp;""),'Référentiel Articles'!$A$2:$F$634,4,FALSE),""))</f>
      </c>
      <c r="G6843" s="76">
        <f>IF($E6843="","",IFERROR(VLOOKUP(TRIM(E6843&amp;""),'Référentiel Articles'!$A$2:$F$634,5,FALSE),""))</f>
      </c>
      <c r="H6843" s="77" t="str">
        <v/>
      </c>
      <c r="I6843" s="76">
        <f>IF($E6843="","",IFERROR(VLOOKUP(TRIM(E6843&amp;""),'Référentiel Articles'!$A$2:$F$634,6,FALSE),""))</f>
      </c>
      <c r="J6843" s="78">
        <f>IF(OR($E6843="",$H6843=""),"",$H6843*$I6843)</f>
      </c>
      <c r="K6843" s="79" t="str">
        <v/>
      </c>
    </row>
    <row r="6844">
      <c r="A6844" s="81" t="str">
        <v/>
      </c>
      <c r="B6844" s="81" t="str">
        <v/>
      </c>
      <c r="C6844" s="83">
        <f>IF($E6844="","",IFERROR(VLOOKUP(TRIM(E6844&amp;""),'Référentiel Articles'!$A$2:$F$634,2,FALSE),""))</f>
      </c>
      <c r="D6844" s="83">
        <f>IF($E6844="","",IFERROR(VLOOKUP(TRIM(E6844&amp;""),'Référentiel Articles'!$A$2:$F$634,3,FALSE),""))</f>
      </c>
      <c r="E6844" s="81" t="str">
        <v/>
      </c>
      <c r="F6844" s="83">
        <f>IF($E6844="","",IFERROR(VLOOKUP(TRIM(E6844&amp;""),'Référentiel Articles'!$A$2:$F$634,4,FALSE),""))</f>
      </c>
      <c r="G6844" s="84">
        <f>IF($E6844="","",IFERROR(VLOOKUP(TRIM(E6844&amp;""),'Référentiel Articles'!$A$2:$F$634,5,FALSE),""))</f>
      </c>
      <c r="H6844" s="85" t="str">
        <v/>
      </c>
      <c r="I6844" s="84">
        <f>IF($E6844="","",IFERROR(VLOOKUP(TRIM(E6844&amp;""),'Référentiel Articles'!$A$2:$F$634,6,FALSE),""))</f>
      </c>
      <c r="J6844" s="90">
        <f>IF(OR($E6844="",$H6844=""),"",$H6844*$I6844)</f>
      </c>
      <c r="K6844" s="87" t="str">
        <v/>
      </c>
    </row>
    <row r="6845">
      <c r="A6845" s="74" t="str">
        <v/>
      </c>
      <c r="B6845" s="74" t="str">
        <v/>
      </c>
      <c r="C6845" s="75">
        <f>IF($E6845="","",IFERROR(VLOOKUP(TRIM(E6845&amp;""),'Référentiel Articles'!$A$2:$F$634,2,FALSE),""))</f>
      </c>
      <c r="D6845" s="75">
        <f>IF($E6845="","",IFERROR(VLOOKUP(TRIM(E6845&amp;""),'Référentiel Articles'!$A$2:$F$634,3,FALSE),""))</f>
      </c>
      <c r="E6845" s="74" t="str">
        <v/>
      </c>
      <c r="F6845" s="75">
        <f>IF($E6845="","",IFERROR(VLOOKUP(TRIM(E6845&amp;""),'Référentiel Articles'!$A$2:$F$634,4,FALSE),""))</f>
      </c>
      <c r="G6845" s="76">
        <f>IF($E6845="","",IFERROR(VLOOKUP(TRIM(E6845&amp;""),'Référentiel Articles'!$A$2:$F$634,5,FALSE),""))</f>
      </c>
      <c r="H6845" s="77" t="str">
        <v/>
      </c>
      <c r="I6845" s="76">
        <f>IF($E6845="","",IFERROR(VLOOKUP(TRIM(E6845&amp;""),'Référentiel Articles'!$A$2:$F$634,6,FALSE),""))</f>
      </c>
      <c r="J6845" s="78">
        <f>IF(OR($E6845="",$H6845=""),"",$H6845*$I6845)</f>
      </c>
      <c r="K6845" s="79" t="str">
        <v/>
      </c>
    </row>
    <row r="6846">
      <c r="A6846" s="81" t="str">
        <v/>
      </c>
      <c r="B6846" s="81" t="str">
        <v/>
      </c>
      <c r="C6846" s="83">
        <f>IF($E6846="","",IFERROR(VLOOKUP(TRIM(E6846&amp;""),'Référentiel Articles'!$A$2:$F$634,2,FALSE),""))</f>
      </c>
      <c r="D6846" s="83">
        <f>IF($E6846="","",IFERROR(VLOOKUP(TRIM(E6846&amp;""),'Référentiel Articles'!$A$2:$F$634,3,FALSE),""))</f>
      </c>
      <c r="E6846" s="81" t="str">
        <v/>
      </c>
      <c r="F6846" s="83">
        <f>IF($E6846="","",IFERROR(VLOOKUP(TRIM(E6846&amp;""),'Référentiel Articles'!$A$2:$F$634,4,FALSE),""))</f>
      </c>
      <c r="G6846" s="84">
        <f>IF($E6846="","",IFERROR(VLOOKUP(TRIM(E6846&amp;""),'Référentiel Articles'!$A$2:$F$634,5,FALSE),""))</f>
      </c>
      <c r="H6846" s="85" t="str">
        <v/>
      </c>
      <c r="I6846" s="84">
        <f>IF($E6846="","",IFERROR(VLOOKUP(TRIM(E6846&amp;""),'Référentiel Articles'!$A$2:$F$634,6,FALSE),""))</f>
      </c>
      <c r="J6846" s="90">
        <f>IF(OR($E6846="",$H6846=""),"",$H6846*$I6846)</f>
      </c>
      <c r="K6846" s="87" t="str">
        <v/>
      </c>
    </row>
    <row r="6847">
      <c r="A6847" s="74" t="str">
        <v/>
      </c>
      <c r="B6847" s="74" t="str">
        <v/>
      </c>
      <c r="C6847" s="75">
        <f>IF($E6847="","",IFERROR(VLOOKUP(TRIM(E6847&amp;""),'Référentiel Articles'!$A$2:$F$634,2,FALSE),""))</f>
      </c>
      <c r="D6847" s="75">
        <f>IF($E6847="","",IFERROR(VLOOKUP(TRIM(E6847&amp;""),'Référentiel Articles'!$A$2:$F$634,3,FALSE),""))</f>
      </c>
      <c r="E6847" s="74" t="str">
        <v/>
      </c>
      <c r="F6847" s="75">
        <f>IF($E6847="","",IFERROR(VLOOKUP(TRIM(E6847&amp;""),'Référentiel Articles'!$A$2:$F$634,4,FALSE),""))</f>
      </c>
      <c r="G6847" s="76">
        <f>IF($E6847="","",IFERROR(VLOOKUP(TRIM(E6847&amp;""),'Référentiel Articles'!$A$2:$F$634,5,FALSE),""))</f>
      </c>
      <c r="H6847" s="77" t="str">
        <v/>
      </c>
      <c r="I6847" s="76">
        <f>IF($E6847="","",IFERROR(VLOOKUP(TRIM(E6847&amp;""),'Référentiel Articles'!$A$2:$F$634,6,FALSE),""))</f>
      </c>
      <c r="J6847" s="78">
        <f>IF(OR($E6847="",$H6847=""),"",$H6847*$I6847)</f>
      </c>
      <c r="K6847" s="79" t="str">
        <v/>
      </c>
    </row>
    <row r="6848">
      <c r="A6848" s="81" t="str">
        <v/>
      </c>
      <c r="B6848" s="81" t="str">
        <v/>
      </c>
      <c r="C6848" s="83">
        <f>IF($E6848="","",IFERROR(VLOOKUP(TRIM(E6848&amp;""),'Référentiel Articles'!$A$2:$F$634,2,FALSE),""))</f>
      </c>
      <c r="D6848" s="83">
        <f>IF($E6848="","",IFERROR(VLOOKUP(TRIM(E6848&amp;""),'Référentiel Articles'!$A$2:$F$634,3,FALSE),""))</f>
      </c>
      <c r="E6848" s="81" t="str">
        <v/>
      </c>
      <c r="F6848" s="83">
        <f>IF($E6848="","",IFERROR(VLOOKUP(TRIM(E6848&amp;""),'Référentiel Articles'!$A$2:$F$634,4,FALSE),""))</f>
      </c>
      <c r="G6848" s="84">
        <f>IF($E6848="","",IFERROR(VLOOKUP(TRIM(E6848&amp;""),'Référentiel Articles'!$A$2:$F$634,5,FALSE),""))</f>
      </c>
      <c r="H6848" s="85" t="str">
        <v/>
      </c>
      <c r="I6848" s="84">
        <f>IF($E6848="","",IFERROR(VLOOKUP(TRIM(E6848&amp;""),'Référentiel Articles'!$A$2:$F$634,6,FALSE),""))</f>
      </c>
      <c r="J6848" s="90">
        <f>IF(OR($E6848="",$H6848=""),"",$H6848*$I6848)</f>
      </c>
      <c r="K6848" s="87" t="str">
        <v/>
      </c>
    </row>
    <row r="6849">
      <c r="A6849" s="74" t="str">
        <v/>
      </c>
      <c r="B6849" s="74" t="str">
        <v/>
      </c>
      <c r="C6849" s="75">
        <f>IF($E6849="","",IFERROR(VLOOKUP(TRIM(E6849&amp;""),'Référentiel Articles'!$A$2:$F$634,2,FALSE),""))</f>
      </c>
      <c r="D6849" s="75">
        <f>IF($E6849="","",IFERROR(VLOOKUP(TRIM(E6849&amp;""),'Référentiel Articles'!$A$2:$F$634,3,FALSE),""))</f>
      </c>
      <c r="E6849" s="74" t="str">
        <v/>
      </c>
      <c r="F6849" s="75">
        <f>IF($E6849="","",IFERROR(VLOOKUP(TRIM(E6849&amp;""),'Référentiel Articles'!$A$2:$F$634,4,FALSE),""))</f>
      </c>
      <c r="G6849" s="76">
        <f>IF($E6849="","",IFERROR(VLOOKUP(TRIM(E6849&amp;""),'Référentiel Articles'!$A$2:$F$634,5,FALSE),""))</f>
      </c>
      <c r="H6849" s="77" t="str">
        <v/>
      </c>
      <c r="I6849" s="76">
        <f>IF($E6849="","",IFERROR(VLOOKUP(TRIM(E6849&amp;""),'Référentiel Articles'!$A$2:$F$634,6,FALSE),""))</f>
      </c>
      <c r="J6849" s="78">
        <f>IF(OR($E6849="",$H6849=""),"",$H6849*$I6849)</f>
      </c>
      <c r="K6849" s="79" t="str">
        <v/>
      </c>
    </row>
    <row r="6850">
      <c r="A6850" s="81" t="str">
        <v/>
      </c>
      <c r="B6850" s="81" t="str">
        <v/>
      </c>
      <c r="C6850" s="83">
        <f>IF($E6850="","",IFERROR(VLOOKUP(TRIM(E6850&amp;""),'Référentiel Articles'!$A$2:$F$634,2,FALSE),""))</f>
      </c>
      <c r="D6850" s="83">
        <f>IF($E6850="","",IFERROR(VLOOKUP(TRIM(E6850&amp;""),'Référentiel Articles'!$A$2:$F$634,3,FALSE),""))</f>
      </c>
      <c r="E6850" s="81" t="str">
        <v/>
      </c>
      <c r="F6850" s="83">
        <f>IF($E6850="","",IFERROR(VLOOKUP(TRIM(E6850&amp;""),'Référentiel Articles'!$A$2:$F$634,4,FALSE),""))</f>
      </c>
      <c r="G6850" s="84">
        <f>IF($E6850="","",IFERROR(VLOOKUP(TRIM(E6850&amp;""),'Référentiel Articles'!$A$2:$F$634,5,FALSE),""))</f>
      </c>
      <c r="H6850" s="85" t="str">
        <v/>
      </c>
      <c r="I6850" s="84">
        <f>IF($E6850="","",IFERROR(VLOOKUP(TRIM(E6850&amp;""),'Référentiel Articles'!$A$2:$F$634,6,FALSE),""))</f>
      </c>
      <c r="J6850" s="90">
        <f>IF(OR($E6850="",$H6850=""),"",$H6850*$I6850)</f>
      </c>
      <c r="K6850" s="87" t="str">
        <v/>
      </c>
    </row>
    <row r="6851">
      <c r="A6851" s="74" t="str">
        <v/>
      </c>
      <c r="B6851" s="74" t="str">
        <v/>
      </c>
      <c r="C6851" s="75">
        <f>IF($E6851="","",IFERROR(VLOOKUP(TRIM(E6851&amp;""),'Référentiel Articles'!$A$2:$F$634,2,FALSE),""))</f>
      </c>
      <c r="D6851" s="75">
        <f>IF($E6851="","",IFERROR(VLOOKUP(TRIM(E6851&amp;""),'Référentiel Articles'!$A$2:$F$634,3,FALSE),""))</f>
      </c>
      <c r="E6851" s="74" t="str">
        <v/>
      </c>
      <c r="F6851" s="75">
        <f>IF($E6851="","",IFERROR(VLOOKUP(TRIM(E6851&amp;""),'Référentiel Articles'!$A$2:$F$634,4,FALSE),""))</f>
      </c>
      <c r="G6851" s="76">
        <f>IF($E6851="","",IFERROR(VLOOKUP(TRIM(E6851&amp;""),'Référentiel Articles'!$A$2:$F$634,5,FALSE),""))</f>
      </c>
      <c r="H6851" s="77" t="str">
        <v/>
      </c>
      <c r="I6851" s="76">
        <f>IF($E6851="","",IFERROR(VLOOKUP(TRIM(E6851&amp;""),'Référentiel Articles'!$A$2:$F$634,6,FALSE),""))</f>
      </c>
      <c r="J6851" s="78">
        <f>IF(OR($E6851="",$H6851=""),"",$H6851*$I6851)</f>
      </c>
      <c r="K6851" s="79" t="str">
        <v/>
      </c>
    </row>
    <row r="6852">
      <c r="A6852" s="81" t="str">
        <v/>
      </c>
      <c r="B6852" s="81" t="str">
        <v/>
      </c>
      <c r="C6852" s="83">
        <f>IF($E6852="","",IFERROR(VLOOKUP(TRIM(E6852&amp;""),'Référentiel Articles'!$A$2:$F$634,2,FALSE),""))</f>
      </c>
      <c r="D6852" s="83">
        <f>IF($E6852="","",IFERROR(VLOOKUP(TRIM(E6852&amp;""),'Référentiel Articles'!$A$2:$F$634,3,FALSE),""))</f>
      </c>
      <c r="E6852" s="81" t="str">
        <v/>
      </c>
      <c r="F6852" s="83">
        <f>IF($E6852="","",IFERROR(VLOOKUP(TRIM(E6852&amp;""),'Référentiel Articles'!$A$2:$F$634,4,FALSE),""))</f>
      </c>
      <c r="G6852" s="84">
        <f>IF($E6852="","",IFERROR(VLOOKUP(TRIM(E6852&amp;""),'Référentiel Articles'!$A$2:$F$634,5,FALSE),""))</f>
      </c>
      <c r="H6852" s="85" t="str">
        <v/>
      </c>
      <c r="I6852" s="84">
        <f>IF($E6852="","",IFERROR(VLOOKUP(TRIM(E6852&amp;""),'Référentiel Articles'!$A$2:$F$634,6,FALSE),""))</f>
      </c>
      <c r="J6852" s="90">
        <f>IF(OR($E6852="",$H6852=""),"",$H6852*$I6852)</f>
      </c>
      <c r="K6852" s="87" t="str">
        <v/>
      </c>
    </row>
    <row r="6853">
      <c r="A6853" s="74" t="str">
        <v/>
      </c>
      <c r="B6853" s="74" t="str">
        <v/>
      </c>
      <c r="C6853" s="75">
        <f>IF($E6853="","",IFERROR(VLOOKUP(TRIM(E6853&amp;""),'Référentiel Articles'!$A$2:$F$634,2,FALSE),""))</f>
      </c>
      <c r="D6853" s="75">
        <f>IF($E6853="","",IFERROR(VLOOKUP(TRIM(E6853&amp;""),'Référentiel Articles'!$A$2:$F$634,3,FALSE),""))</f>
      </c>
      <c r="E6853" s="74" t="str">
        <v/>
      </c>
      <c r="F6853" s="75">
        <f>IF($E6853="","",IFERROR(VLOOKUP(TRIM(E6853&amp;""),'Référentiel Articles'!$A$2:$F$634,4,FALSE),""))</f>
      </c>
      <c r="G6853" s="76">
        <f>IF($E6853="","",IFERROR(VLOOKUP(TRIM(E6853&amp;""),'Référentiel Articles'!$A$2:$F$634,5,FALSE),""))</f>
      </c>
      <c r="H6853" s="77" t="str">
        <v/>
      </c>
      <c r="I6853" s="76">
        <f>IF($E6853="","",IFERROR(VLOOKUP(TRIM(E6853&amp;""),'Référentiel Articles'!$A$2:$F$634,6,FALSE),""))</f>
      </c>
      <c r="J6853" s="78">
        <f>IF(OR($E6853="",$H6853=""),"",$H6853*$I6853)</f>
      </c>
      <c r="K6853" s="79" t="str">
        <v/>
      </c>
    </row>
    <row r="6854">
      <c r="A6854" s="81" t="str">
        <v/>
      </c>
      <c r="B6854" s="81" t="str">
        <v/>
      </c>
      <c r="C6854" s="83">
        <f>IF($E6854="","",IFERROR(VLOOKUP(TRIM(E6854&amp;""),'Référentiel Articles'!$A$2:$F$634,2,FALSE),""))</f>
      </c>
      <c r="D6854" s="83">
        <f>IF($E6854="","",IFERROR(VLOOKUP(TRIM(E6854&amp;""),'Référentiel Articles'!$A$2:$F$634,3,FALSE),""))</f>
      </c>
      <c r="E6854" s="81" t="str">
        <v/>
      </c>
      <c r="F6854" s="83">
        <f>IF($E6854="","",IFERROR(VLOOKUP(TRIM(E6854&amp;""),'Référentiel Articles'!$A$2:$F$634,4,FALSE),""))</f>
      </c>
      <c r="G6854" s="84">
        <f>IF($E6854="","",IFERROR(VLOOKUP(TRIM(E6854&amp;""),'Référentiel Articles'!$A$2:$F$634,5,FALSE),""))</f>
      </c>
      <c r="H6854" s="85" t="str">
        <v/>
      </c>
      <c r="I6854" s="84">
        <f>IF($E6854="","",IFERROR(VLOOKUP(TRIM(E6854&amp;""),'Référentiel Articles'!$A$2:$F$634,6,FALSE),""))</f>
      </c>
      <c r="J6854" s="90">
        <f>IF(OR($E6854="",$H6854=""),"",$H6854*$I6854)</f>
      </c>
      <c r="K6854" s="87" t="str">
        <v/>
      </c>
    </row>
    <row r="6855">
      <c r="A6855" s="74" t="str">
        <v/>
      </c>
      <c r="B6855" s="74" t="str">
        <v/>
      </c>
      <c r="C6855" s="75">
        <f>IF($E6855="","",IFERROR(VLOOKUP(TRIM(E6855&amp;""),'Référentiel Articles'!$A$2:$F$634,2,FALSE),""))</f>
      </c>
      <c r="D6855" s="75">
        <f>IF($E6855="","",IFERROR(VLOOKUP(TRIM(E6855&amp;""),'Référentiel Articles'!$A$2:$F$634,3,FALSE),""))</f>
      </c>
      <c r="E6855" s="74" t="str">
        <v/>
      </c>
      <c r="F6855" s="75">
        <f>IF($E6855="","",IFERROR(VLOOKUP(TRIM(E6855&amp;""),'Référentiel Articles'!$A$2:$F$634,4,FALSE),""))</f>
      </c>
      <c r="G6855" s="76">
        <f>IF($E6855="","",IFERROR(VLOOKUP(TRIM(E6855&amp;""),'Référentiel Articles'!$A$2:$F$634,5,FALSE),""))</f>
      </c>
      <c r="H6855" s="77" t="str">
        <v/>
      </c>
      <c r="I6855" s="76">
        <f>IF($E6855="","",IFERROR(VLOOKUP(TRIM(E6855&amp;""),'Référentiel Articles'!$A$2:$F$634,6,FALSE),""))</f>
      </c>
      <c r="J6855" s="78">
        <f>IF(OR($E6855="",$H6855=""),"",$H6855*$I6855)</f>
      </c>
      <c r="K6855" s="79" t="str">
        <v/>
      </c>
    </row>
    <row r="6856">
      <c r="A6856" s="81" t="str">
        <v/>
      </c>
      <c r="B6856" s="81" t="str">
        <v/>
      </c>
      <c r="C6856" s="83">
        <f>IF($E6856="","",IFERROR(VLOOKUP(TRIM(E6856&amp;""),'Référentiel Articles'!$A$2:$F$634,2,FALSE),""))</f>
      </c>
      <c r="D6856" s="83">
        <f>IF($E6856="","",IFERROR(VLOOKUP(TRIM(E6856&amp;""),'Référentiel Articles'!$A$2:$F$634,3,FALSE),""))</f>
      </c>
      <c r="E6856" s="81" t="str">
        <v/>
      </c>
      <c r="F6856" s="83">
        <f>IF($E6856="","",IFERROR(VLOOKUP(TRIM(E6856&amp;""),'Référentiel Articles'!$A$2:$F$634,4,FALSE),""))</f>
      </c>
      <c r="G6856" s="84">
        <f>IF($E6856="","",IFERROR(VLOOKUP(TRIM(E6856&amp;""),'Référentiel Articles'!$A$2:$F$634,5,FALSE),""))</f>
      </c>
      <c r="H6856" s="85" t="str">
        <v/>
      </c>
      <c r="I6856" s="84">
        <f>IF($E6856="","",IFERROR(VLOOKUP(TRIM(E6856&amp;""),'Référentiel Articles'!$A$2:$F$634,6,FALSE),""))</f>
      </c>
      <c r="J6856" s="90">
        <f>IF(OR($E6856="",$H6856=""),"",$H6856*$I6856)</f>
      </c>
      <c r="K6856" s="87" t="str">
        <v/>
      </c>
    </row>
    <row r="6857">
      <c r="A6857" s="74" t="str">
        <v/>
      </c>
      <c r="B6857" s="74" t="str">
        <v/>
      </c>
      <c r="C6857" s="75">
        <f>IF($E6857="","",IFERROR(VLOOKUP(TRIM(E6857&amp;""),'Référentiel Articles'!$A$2:$F$634,2,FALSE),""))</f>
      </c>
      <c r="D6857" s="75">
        <f>IF($E6857="","",IFERROR(VLOOKUP(TRIM(E6857&amp;""),'Référentiel Articles'!$A$2:$F$634,3,FALSE),""))</f>
      </c>
      <c r="E6857" s="74" t="str">
        <v/>
      </c>
      <c r="F6857" s="75">
        <f>IF($E6857="","",IFERROR(VLOOKUP(TRIM(E6857&amp;""),'Référentiel Articles'!$A$2:$F$634,4,FALSE),""))</f>
      </c>
      <c r="G6857" s="76">
        <f>IF($E6857="","",IFERROR(VLOOKUP(TRIM(E6857&amp;""),'Référentiel Articles'!$A$2:$F$634,5,FALSE),""))</f>
      </c>
      <c r="H6857" s="77" t="str">
        <v/>
      </c>
      <c r="I6857" s="76">
        <f>IF($E6857="","",IFERROR(VLOOKUP(TRIM(E6857&amp;""),'Référentiel Articles'!$A$2:$F$634,6,FALSE),""))</f>
      </c>
      <c r="J6857" s="78">
        <f>IF(OR($E6857="",$H6857=""),"",$H6857*$I6857)</f>
      </c>
      <c r="K6857" s="79" t="str">
        <v/>
      </c>
    </row>
    <row r="6858">
      <c r="A6858" s="81" t="str">
        <v/>
      </c>
      <c r="B6858" s="81" t="str">
        <v/>
      </c>
      <c r="C6858" s="83">
        <f>IF($E6858="","",IFERROR(VLOOKUP(TRIM(E6858&amp;""),'Référentiel Articles'!$A$2:$F$634,2,FALSE),""))</f>
      </c>
      <c r="D6858" s="83">
        <f>IF($E6858="","",IFERROR(VLOOKUP(TRIM(E6858&amp;""),'Référentiel Articles'!$A$2:$F$634,3,FALSE),""))</f>
      </c>
      <c r="E6858" s="81" t="str">
        <v/>
      </c>
      <c r="F6858" s="83">
        <f>IF($E6858="","",IFERROR(VLOOKUP(TRIM(E6858&amp;""),'Référentiel Articles'!$A$2:$F$634,4,FALSE),""))</f>
      </c>
      <c r="G6858" s="84">
        <f>IF($E6858="","",IFERROR(VLOOKUP(TRIM(E6858&amp;""),'Référentiel Articles'!$A$2:$F$634,5,FALSE),""))</f>
      </c>
      <c r="H6858" s="85" t="str">
        <v/>
      </c>
      <c r="I6858" s="84">
        <f>IF($E6858="","",IFERROR(VLOOKUP(TRIM(E6858&amp;""),'Référentiel Articles'!$A$2:$F$634,6,FALSE),""))</f>
      </c>
      <c r="J6858" s="90">
        <f>IF(OR($E6858="",$H6858=""),"",$H6858*$I6858)</f>
      </c>
      <c r="K6858" s="87" t="str">
        <v/>
      </c>
    </row>
    <row r="6859">
      <c r="A6859" s="74" t="str">
        <v/>
      </c>
      <c r="B6859" s="74" t="str">
        <v/>
      </c>
      <c r="C6859" s="75">
        <f>IF($E6859="","",IFERROR(VLOOKUP(TRIM(E6859&amp;""),'Référentiel Articles'!$A$2:$F$634,2,FALSE),""))</f>
      </c>
      <c r="D6859" s="75">
        <f>IF($E6859="","",IFERROR(VLOOKUP(TRIM(E6859&amp;""),'Référentiel Articles'!$A$2:$F$634,3,FALSE),""))</f>
      </c>
      <c r="E6859" s="74" t="str">
        <v/>
      </c>
      <c r="F6859" s="75">
        <f>IF($E6859="","",IFERROR(VLOOKUP(TRIM(E6859&amp;""),'Référentiel Articles'!$A$2:$F$634,4,FALSE),""))</f>
      </c>
      <c r="G6859" s="76">
        <f>IF($E6859="","",IFERROR(VLOOKUP(TRIM(E6859&amp;""),'Référentiel Articles'!$A$2:$F$634,5,FALSE),""))</f>
      </c>
      <c r="H6859" s="77" t="str">
        <v/>
      </c>
      <c r="I6859" s="76">
        <f>IF($E6859="","",IFERROR(VLOOKUP(TRIM(E6859&amp;""),'Référentiel Articles'!$A$2:$F$634,6,FALSE),""))</f>
      </c>
      <c r="J6859" s="78">
        <f>IF(OR($E6859="",$H6859=""),"",$H6859*$I6859)</f>
      </c>
      <c r="K6859" s="79" t="str">
        <v/>
      </c>
    </row>
    <row r="6860">
      <c r="A6860" s="81" t="str">
        <v/>
      </c>
      <c r="B6860" s="81" t="str">
        <v/>
      </c>
      <c r="C6860" s="83">
        <f>IF($E6860="","",IFERROR(VLOOKUP(TRIM(E6860&amp;""),'Référentiel Articles'!$A$2:$F$634,2,FALSE),""))</f>
      </c>
      <c r="D6860" s="83">
        <f>IF($E6860="","",IFERROR(VLOOKUP(TRIM(E6860&amp;""),'Référentiel Articles'!$A$2:$F$634,3,FALSE),""))</f>
      </c>
      <c r="E6860" s="81" t="str">
        <v/>
      </c>
      <c r="F6860" s="83">
        <f>IF($E6860="","",IFERROR(VLOOKUP(TRIM(E6860&amp;""),'Référentiel Articles'!$A$2:$F$634,4,FALSE),""))</f>
      </c>
      <c r="G6860" s="84">
        <f>IF($E6860="","",IFERROR(VLOOKUP(TRIM(E6860&amp;""),'Référentiel Articles'!$A$2:$F$634,5,FALSE),""))</f>
      </c>
      <c r="H6860" s="85" t="str">
        <v/>
      </c>
      <c r="I6860" s="84">
        <f>IF($E6860="","",IFERROR(VLOOKUP(TRIM(E6860&amp;""),'Référentiel Articles'!$A$2:$F$634,6,FALSE),""))</f>
      </c>
      <c r="J6860" s="90">
        <f>IF(OR($E6860="",$H6860=""),"",$H6860*$I6860)</f>
      </c>
      <c r="K6860" s="87" t="str">
        <v/>
      </c>
    </row>
    <row r="6861">
      <c r="A6861" s="74" t="str">
        <v/>
      </c>
      <c r="B6861" s="74" t="str">
        <v/>
      </c>
      <c r="C6861" s="75">
        <f>IF($E6861="","",IFERROR(VLOOKUP(TRIM(E6861&amp;""),'Référentiel Articles'!$A$2:$F$634,2,FALSE),""))</f>
      </c>
      <c r="D6861" s="75">
        <f>IF($E6861="","",IFERROR(VLOOKUP(TRIM(E6861&amp;""),'Référentiel Articles'!$A$2:$F$634,3,FALSE),""))</f>
      </c>
      <c r="E6861" s="74" t="str">
        <v/>
      </c>
      <c r="F6861" s="75">
        <f>IF($E6861="","",IFERROR(VLOOKUP(TRIM(E6861&amp;""),'Référentiel Articles'!$A$2:$F$634,4,FALSE),""))</f>
      </c>
      <c r="G6861" s="76">
        <f>IF($E6861="","",IFERROR(VLOOKUP(TRIM(E6861&amp;""),'Référentiel Articles'!$A$2:$F$634,5,FALSE),""))</f>
      </c>
      <c r="H6861" s="77" t="str">
        <v/>
      </c>
      <c r="I6861" s="76">
        <f>IF($E6861="","",IFERROR(VLOOKUP(TRIM(E6861&amp;""),'Référentiel Articles'!$A$2:$F$634,6,FALSE),""))</f>
      </c>
      <c r="J6861" s="78">
        <f>IF(OR($E6861="",$H6861=""),"",$H6861*$I6861)</f>
      </c>
      <c r="K6861" s="79" t="str">
        <v/>
      </c>
    </row>
    <row r="6862">
      <c r="A6862" s="81" t="str">
        <v/>
      </c>
      <c r="B6862" s="81" t="str">
        <v/>
      </c>
      <c r="C6862" s="83">
        <f>IF($E6862="","",IFERROR(VLOOKUP(TRIM(E6862&amp;""),'Référentiel Articles'!$A$2:$F$634,2,FALSE),""))</f>
      </c>
      <c r="D6862" s="83">
        <f>IF($E6862="","",IFERROR(VLOOKUP(TRIM(E6862&amp;""),'Référentiel Articles'!$A$2:$F$634,3,FALSE),""))</f>
      </c>
      <c r="E6862" s="81" t="str">
        <v/>
      </c>
      <c r="F6862" s="83">
        <f>IF($E6862="","",IFERROR(VLOOKUP(TRIM(E6862&amp;""),'Référentiel Articles'!$A$2:$F$634,4,FALSE),""))</f>
      </c>
      <c r="G6862" s="84">
        <f>IF($E6862="","",IFERROR(VLOOKUP(TRIM(E6862&amp;""),'Référentiel Articles'!$A$2:$F$634,5,FALSE),""))</f>
      </c>
      <c r="H6862" s="85" t="str">
        <v/>
      </c>
      <c r="I6862" s="84">
        <f>IF($E6862="","",IFERROR(VLOOKUP(TRIM(E6862&amp;""),'Référentiel Articles'!$A$2:$F$634,6,FALSE),""))</f>
      </c>
      <c r="J6862" s="90">
        <f>IF(OR($E6862="",$H6862=""),"",$H6862*$I6862)</f>
      </c>
      <c r="K6862" s="87" t="str">
        <v/>
      </c>
    </row>
    <row r="6863">
      <c r="A6863" s="74" t="str">
        <v/>
      </c>
      <c r="B6863" s="74" t="str">
        <v/>
      </c>
      <c r="C6863" s="75">
        <f>IF($E6863="","",IFERROR(VLOOKUP(TRIM(E6863&amp;""),'Référentiel Articles'!$A$2:$F$634,2,FALSE),""))</f>
      </c>
      <c r="D6863" s="75">
        <f>IF($E6863="","",IFERROR(VLOOKUP(TRIM(E6863&amp;""),'Référentiel Articles'!$A$2:$F$634,3,FALSE),""))</f>
      </c>
      <c r="E6863" s="74" t="str">
        <v/>
      </c>
      <c r="F6863" s="75">
        <f>IF($E6863="","",IFERROR(VLOOKUP(TRIM(E6863&amp;""),'Référentiel Articles'!$A$2:$F$634,4,FALSE),""))</f>
      </c>
      <c r="G6863" s="76">
        <f>IF($E6863="","",IFERROR(VLOOKUP(TRIM(E6863&amp;""),'Référentiel Articles'!$A$2:$F$634,5,FALSE),""))</f>
      </c>
      <c r="H6863" s="77" t="str">
        <v/>
      </c>
      <c r="I6863" s="76">
        <f>IF($E6863="","",IFERROR(VLOOKUP(TRIM(E6863&amp;""),'Référentiel Articles'!$A$2:$F$634,6,FALSE),""))</f>
      </c>
      <c r="J6863" s="78">
        <f>IF(OR($E6863="",$H6863=""),"",$H6863*$I6863)</f>
      </c>
      <c r="K6863" s="79" t="str">
        <v/>
      </c>
    </row>
    <row r="6864">
      <c r="A6864" s="81" t="str">
        <v/>
      </c>
      <c r="B6864" s="81" t="str">
        <v/>
      </c>
      <c r="C6864" s="83">
        <f>IF($E6864="","",IFERROR(VLOOKUP(TRIM(E6864&amp;""),'Référentiel Articles'!$A$2:$F$634,2,FALSE),""))</f>
      </c>
      <c r="D6864" s="83">
        <f>IF($E6864="","",IFERROR(VLOOKUP(TRIM(E6864&amp;""),'Référentiel Articles'!$A$2:$F$634,3,FALSE),""))</f>
      </c>
      <c r="E6864" s="81" t="str">
        <v/>
      </c>
      <c r="F6864" s="83">
        <f>IF($E6864="","",IFERROR(VLOOKUP(TRIM(E6864&amp;""),'Référentiel Articles'!$A$2:$F$634,4,FALSE),""))</f>
      </c>
      <c r="G6864" s="84">
        <f>IF($E6864="","",IFERROR(VLOOKUP(TRIM(E6864&amp;""),'Référentiel Articles'!$A$2:$F$634,5,FALSE),""))</f>
      </c>
      <c r="H6864" s="85" t="str">
        <v/>
      </c>
      <c r="I6864" s="84">
        <f>IF($E6864="","",IFERROR(VLOOKUP(TRIM(E6864&amp;""),'Référentiel Articles'!$A$2:$F$634,6,FALSE),""))</f>
      </c>
      <c r="J6864" s="90">
        <f>IF(OR($E6864="",$H6864=""),"",$H6864*$I6864)</f>
      </c>
      <c r="K6864" s="87" t="str">
        <v/>
      </c>
    </row>
    <row r="6865">
      <c r="A6865" s="74" t="str">
        <v/>
      </c>
      <c r="B6865" s="74" t="str">
        <v/>
      </c>
      <c r="C6865" s="75">
        <f>IF($E6865="","",IFERROR(VLOOKUP(TRIM(E6865&amp;""),'Référentiel Articles'!$A$2:$F$634,2,FALSE),""))</f>
      </c>
      <c r="D6865" s="75">
        <f>IF($E6865="","",IFERROR(VLOOKUP(TRIM(E6865&amp;""),'Référentiel Articles'!$A$2:$F$634,3,FALSE),""))</f>
      </c>
      <c r="E6865" s="74" t="str">
        <v/>
      </c>
      <c r="F6865" s="75">
        <f>IF($E6865="","",IFERROR(VLOOKUP(TRIM(E6865&amp;""),'Référentiel Articles'!$A$2:$F$634,4,FALSE),""))</f>
      </c>
      <c r="G6865" s="76">
        <f>IF($E6865="","",IFERROR(VLOOKUP(TRIM(E6865&amp;""),'Référentiel Articles'!$A$2:$F$634,5,FALSE),""))</f>
      </c>
      <c r="H6865" s="77" t="str">
        <v/>
      </c>
      <c r="I6865" s="76">
        <f>IF($E6865="","",IFERROR(VLOOKUP(TRIM(E6865&amp;""),'Référentiel Articles'!$A$2:$F$634,6,FALSE),""))</f>
      </c>
      <c r="J6865" s="78">
        <f>IF(OR($E6865="",$H6865=""),"",$H6865*$I6865)</f>
      </c>
      <c r="K6865" s="79" t="str">
        <v/>
      </c>
    </row>
    <row r="6866">
      <c r="A6866" s="81" t="str">
        <v/>
      </c>
      <c r="B6866" s="81" t="str">
        <v/>
      </c>
      <c r="C6866" s="83">
        <f>IF($E6866="","",IFERROR(VLOOKUP(TRIM(E6866&amp;""),'Référentiel Articles'!$A$2:$F$634,2,FALSE),""))</f>
      </c>
      <c r="D6866" s="83">
        <f>IF($E6866="","",IFERROR(VLOOKUP(TRIM(E6866&amp;""),'Référentiel Articles'!$A$2:$F$634,3,FALSE),""))</f>
      </c>
      <c r="E6866" s="81" t="str">
        <v/>
      </c>
      <c r="F6866" s="83">
        <f>IF($E6866="","",IFERROR(VLOOKUP(TRIM(E6866&amp;""),'Référentiel Articles'!$A$2:$F$634,4,FALSE),""))</f>
      </c>
      <c r="G6866" s="84">
        <f>IF($E6866="","",IFERROR(VLOOKUP(TRIM(E6866&amp;""),'Référentiel Articles'!$A$2:$F$634,5,FALSE),""))</f>
      </c>
      <c r="H6866" s="85" t="str">
        <v/>
      </c>
      <c r="I6866" s="84">
        <f>IF($E6866="","",IFERROR(VLOOKUP(TRIM(E6866&amp;""),'Référentiel Articles'!$A$2:$F$634,6,FALSE),""))</f>
      </c>
      <c r="J6866" s="90">
        <f>IF(OR($E6866="",$H6866=""),"",$H6866*$I6866)</f>
      </c>
      <c r="K6866" s="87" t="str">
        <v/>
      </c>
    </row>
    <row r="6867">
      <c r="A6867" s="74" t="str">
        <v/>
      </c>
      <c r="B6867" s="74" t="str">
        <v/>
      </c>
      <c r="C6867" s="75">
        <f>IF($E6867="","",IFERROR(VLOOKUP(TRIM(E6867&amp;""),'Référentiel Articles'!$A$2:$F$634,2,FALSE),""))</f>
      </c>
      <c r="D6867" s="75">
        <f>IF($E6867="","",IFERROR(VLOOKUP(TRIM(E6867&amp;""),'Référentiel Articles'!$A$2:$F$634,3,FALSE),""))</f>
      </c>
      <c r="E6867" s="74" t="str">
        <v/>
      </c>
      <c r="F6867" s="75">
        <f>IF($E6867="","",IFERROR(VLOOKUP(TRIM(E6867&amp;""),'Référentiel Articles'!$A$2:$F$634,4,FALSE),""))</f>
      </c>
      <c r="G6867" s="76">
        <f>IF($E6867="","",IFERROR(VLOOKUP(TRIM(E6867&amp;""),'Référentiel Articles'!$A$2:$F$634,5,FALSE),""))</f>
      </c>
      <c r="H6867" s="77" t="str">
        <v/>
      </c>
      <c r="I6867" s="76">
        <f>IF($E6867="","",IFERROR(VLOOKUP(TRIM(E6867&amp;""),'Référentiel Articles'!$A$2:$F$634,6,FALSE),""))</f>
      </c>
      <c r="J6867" s="78">
        <f>IF(OR($E6867="",$H6867=""),"",$H6867*$I6867)</f>
      </c>
      <c r="K6867" s="79" t="str">
        <v/>
      </c>
    </row>
    <row r="6868">
      <c r="A6868" s="81" t="str">
        <v/>
      </c>
      <c r="B6868" s="81" t="str">
        <v/>
      </c>
      <c r="C6868" s="83">
        <f>IF($E6868="","",IFERROR(VLOOKUP(TRIM(E6868&amp;""),'Référentiel Articles'!$A$2:$F$634,2,FALSE),""))</f>
      </c>
      <c r="D6868" s="83">
        <f>IF($E6868="","",IFERROR(VLOOKUP(TRIM(E6868&amp;""),'Référentiel Articles'!$A$2:$F$634,3,FALSE),""))</f>
      </c>
      <c r="E6868" s="81" t="str">
        <v/>
      </c>
      <c r="F6868" s="83">
        <f>IF($E6868="","",IFERROR(VLOOKUP(TRIM(E6868&amp;""),'Référentiel Articles'!$A$2:$F$634,4,FALSE),""))</f>
      </c>
      <c r="G6868" s="84">
        <f>IF($E6868="","",IFERROR(VLOOKUP(TRIM(E6868&amp;""),'Référentiel Articles'!$A$2:$F$634,5,FALSE),""))</f>
      </c>
      <c r="H6868" s="85" t="str">
        <v/>
      </c>
      <c r="I6868" s="84">
        <f>IF($E6868="","",IFERROR(VLOOKUP(TRIM(E6868&amp;""),'Référentiel Articles'!$A$2:$F$634,6,FALSE),""))</f>
      </c>
      <c r="J6868" s="90">
        <f>IF(OR($E6868="",$H6868=""),"",$H6868*$I6868)</f>
      </c>
      <c r="K6868" s="87" t="str">
        <v/>
      </c>
    </row>
    <row r="6869">
      <c r="A6869" s="74" t="str">
        <v/>
      </c>
      <c r="B6869" s="74" t="str">
        <v/>
      </c>
      <c r="C6869" s="75">
        <f>IF($E6869="","",IFERROR(VLOOKUP(TRIM(E6869&amp;""),'Référentiel Articles'!$A$2:$F$634,2,FALSE),""))</f>
      </c>
      <c r="D6869" s="75">
        <f>IF($E6869="","",IFERROR(VLOOKUP(TRIM(E6869&amp;""),'Référentiel Articles'!$A$2:$F$634,3,FALSE),""))</f>
      </c>
      <c r="E6869" s="74" t="str">
        <v/>
      </c>
      <c r="F6869" s="75">
        <f>IF($E6869="","",IFERROR(VLOOKUP(TRIM(E6869&amp;""),'Référentiel Articles'!$A$2:$F$634,4,FALSE),""))</f>
      </c>
      <c r="G6869" s="76">
        <f>IF($E6869="","",IFERROR(VLOOKUP(TRIM(E6869&amp;""),'Référentiel Articles'!$A$2:$F$634,5,FALSE),""))</f>
      </c>
      <c r="H6869" s="77" t="str">
        <v/>
      </c>
      <c r="I6869" s="76">
        <f>IF($E6869="","",IFERROR(VLOOKUP(TRIM(E6869&amp;""),'Référentiel Articles'!$A$2:$F$634,6,FALSE),""))</f>
      </c>
      <c r="J6869" s="78">
        <f>IF(OR($E6869="",$H6869=""),"",$H6869*$I6869)</f>
      </c>
      <c r="K6869" s="79" t="str">
        <v/>
      </c>
    </row>
    <row r="6870">
      <c r="A6870" s="81" t="str">
        <v/>
      </c>
      <c r="B6870" s="81" t="str">
        <v/>
      </c>
      <c r="C6870" s="83">
        <f>IF($E6870="","",IFERROR(VLOOKUP(TRIM(E6870&amp;""),'Référentiel Articles'!$A$2:$F$634,2,FALSE),""))</f>
      </c>
      <c r="D6870" s="83">
        <f>IF($E6870="","",IFERROR(VLOOKUP(TRIM(E6870&amp;""),'Référentiel Articles'!$A$2:$F$634,3,FALSE),""))</f>
      </c>
      <c r="E6870" s="81" t="str">
        <v/>
      </c>
      <c r="F6870" s="83">
        <f>IF($E6870="","",IFERROR(VLOOKUP(TRIM(E6870&amp;""),'Référentiel Articles'!$A$2:$F$634,4,FALSE),""))</f>
      </c>
      <c r="G6870" s="84">
        <f>IF($E6870="","",IFERROR(VLOOKUP(TRIM(E6870&amp;""),'Référentiel Articles'!$A$2:$F$634,5,FALSE),""))</f>
      </c>
      <c r="H6870" s="85" t="str">
        <v/>
      </c>
      <c r="I6870" s="84">
        <f>IF($E6870="","",IFERROR(VLOOKUP(TRIM(E6870&amp;""),'Référentiel Articles'!$A$2:$F$634,6,FALSE),""))</f>
      </c>
      <c r="J6870" s="90">
        <f>IF(OR($E6870="",$H6870=""),"",$H6870*$I6870)</f>
      </c>
      <c r="K6870" s="87" t="str">
        <v/>
      </c>
    </row>
    <row r="6871">
      <c r="A6871" s="74" t="str">
        <v/>
      </c>
      <c r="B6871" s="74" t="str">
        <v/>
      </c>
      <c r="C6871" s="75">
        <f>IF($E6871="","",IFERROR(VLOOKUP(TRIM(E6871&amp;""),'Référentiel Articles'!$A$2:$F$634,2,FALSE),""))</f>
      </c>
      <c r="D6871" s="75">
        <f>IF($E6871="","",IFERROR(VLOOKUP(TRIM(E6871&amp;""),'Référentiel Articles'!$A$2:$F$634,3,FALSE),""))</f>
      </c>
      <c r="E6871" s="74" t="str">
        <v/>
      </c>
      <c r="F6871" s="75">
        <f>IF($E6871="","",IFERROR(VLOOKUP(TRIM(E6871&amp;""),'Référentiel Articles'!$A$2:$F$634,4,FALSE),""))</f>
      </c>
      <c r="G6871" s="76">
        <f>IF($E6871="","",IFERROR(VLOOKUP(TRIM(E6871&amp;""),'Référentiel Articles'!$A$2:$F$634,5,FALSE),""))</f>
      </c>
      <c r="H6871" s="77" t="str">
        <v/>
      </c>
      <c r="I6871" s="76">
        <f>IF($E6871="","",IFERROR(VLOOKUP(TRIM(E6871&amp;""),'Référentiel Articles'!$A$2:$F$634,6,FALSE),""))</f>
      </c>
      <c r="J6871" s="78">
        <f>IF(OR($E6871="",$H6871=""),"",$H6871*$I6871)</f>
      </c>
      <c r="K6871" s="79" t="str">
        <v/>
      </c>
    </row>
    <row r="6872">
      <c r="A6872" s="81" t="str">
        <v/>
      </c>
      <c r="B6872" s="81" t="str">
        <v/>
      </c>
      <c r="C6872" s="83">
        <f>IF($E6872="","",IFERROR(VLOOKUP(TRIM(E6872&amp;""),'Référentiel Articles'!$A$2:$F$634,2,FALSE),""))</f>
      </c>
      <c r="D6872" s="83">
        <f>IF($E6872="","",IFERROR(VLOOKUP(TRIM(E6872&amp;""),'Référentiel Articles'!$A$2:$F$634,3,FALSE),""))</f>
      </c>
      <c r="E6872" s="81" t="str">
        <v/>
      </c>
      <c r="F6872" s="83">
        <f>IF($E6872="","",IFERROR(VLOOKUP(TRIM(E6872&amp;""),'Référentiel Articles'!$A$2:$F$634,4,FALSE),""))</f>
      </c>
      <c r="G6872" s="84">
        <f>IF($E6872="","",IFERROR(VLOOKUP(TRIM(E6872&amp;""),'Référentiel Articles'!$A$2:$F$634,5,FALSE),""))</f>
      </c>
      <c r="H6872" s="85" t="str">
        <v/>
      </c>
      <c r="I6872" s="84">
        <f>IF($E6872="","",IFERROR(VLOOKUP(TRIM(E6872&amp;""),'Référentiel Articles'!$A$2:$F$634,6,FALSE),""))</f>
      </c>
      <c r="J6872" s="90">
        <f>IF(OR($E6872="",$H6872=""),"",$H6872*$I6872)</f>
      </c>
      <c r="K6872" s="87" t="str">
        <v/>
      </c>
    </row>
    <row r="6873">
      <c r="A6873" s="74" t="str">
        <v/>
      </c>
      <c r="B6873" s="74" t="str">
        <v/>
      </c>
      <c r="C6873" s="75">
        <f>IF($E6873="","",IFERROR(VLOOKUP(TRIM(E6873&amp;""),'Référentiel Articles'!$A$2:$F$634,2,FALSE),""))</f>
      </c>
      <c r="D6873" s="75">
        <f>IF($E6873="","",IFERROR(VLOOKUP(TRIM(E6873&amp;""),'Référentiel Articles'!$A$2:$F$634,3,FALSE),""))</f>
      </c>
      <c r="E6873" s="74" t="str">
        <v/>
      </c>
      <c r="F6873" s="75">
        <f>IF($E6873="","",IFERROR(VLOOKUP(TRIM(E6873&amp;""),'Référentiel Articles'!$A$2:$F$634,4,FALSE),""))</f>
      </c>
      <c r="G6873" s="76">
        <f>IF($E6873="","",IFERROR(VLOOKUP(TRIM(E6873&amp;""),'Référentiel Articles'!$A$2:$F$634,5,FALSE),""))</f>
      </c>
      <c r="H6873" s="77" t="str">
        <v/>
      </c>
      <c r="I6873" s="76">
        <f>IF($E6873="","",IFERROR(VLOOKUP(TRIM(E6873&amp;""),'Référentiel Articles'!$A$2:$F$634,6,FALSE),""))</f>
      </c>
      <c r="J6873" s="78">
        <f>IF(OR($E6873="",$H6873=""),"",$H6873*$I6873)</f>
      </c>
      <c r="K6873" s="79" t="str">
        <v/>
      </c>
    </row>
    <row r="6874">
      <c r="A6874" s="81" t="str">
        <v/>
      </c>
      <c r="B6874" s="81" t="str">
        <v/>
      </c>
      <c r="C6874" s="83">
        <f>IF($E6874="","",IFERROR(VLOOKUP(TRIM(E6874&amp;""),'Référentiel Articles'!$A$2:$F$634,2,FALSE),""))</f>
      </c>
      <c r="D6874" s="83">
        <f>IF($E6874="","",IFERROR(VLOOKUP(TRIM(E6874&amp;""),'Référentiel Articles'!$A$2:$F$634,3,FALSE),""))</f>
      </c>
      <c r="E6874" s="81" t="str">
        <v/>
      </c>
      <c r="F6874" s="83">
        <f>IF($E6874="","",IFERROR(VLOOKUP(TRIM(E6874&amp;""),'Référentiel Articles'!$A$2:$F$634,4,FALSE),""))</f>
      </c>
      <c r="G6874" s="84">
        <f>IF($E6874="","",IFERROR(VLOOKUP(TRIM(E6874&amp;""),'Référentiel Articles'!$A$2:$F$634,5,FALSE),""))</f>
      </c>
      <c r="H6874" s="85" t="str">
        <v/>
      </c>
      <c r="I6874" s="84">
        <f>IF($E6874="","",IFERROR(VLOOKUP(TRIM(E6874&amp;""),'Référentiel Articles'!$A$2:$F$634,6,FALSE),""))</f>
      </c>
      <c r="J6874" s="90">
        <f>IF(OR($E6874="",$H6874=""),"",$H6874*$I6874)</f>
      </c>
      <c r="K6874" s="87" t="str">
        <v/>
      </c>
    </row>
    <row r="6875">
      <c r="A6875" s="74" t="str">
        <v/>
      </c>
      <c r="B6875" s="74" t="str">
        <v/>
      </c>
      <c r="C6875" s="75">
        <f>IF($E6875="","",IFERROR(VLOOKUP(TRIM(E6875&amp;""),'Référentiel Articles'!$A$2:$F$634,2,FALSE),""))</f>
      </c>
      <c r="D6875" s="75">
        <f>IF($E6875="","",IFERROR(VLOOKUP(TRIM(E6875&amp;""),'Référentiel Articles'!$A$2:$F$634,3,FALSE),""))</f>
      </c>
      <c r="E6875" s="74" t="str">
        <v/>
      </c>
      <c r="F6875" s="75">
        <f>IF($E6875="","",IFERROR(VLOOKUP(TRIM(E6875&amp;""),'Référentiel Articles'!$A$2:$F$634,4,FALSE),""))</f>
      </c>
      <c r="G6875" s="76">
        <f>IF($E6875="","",IFERROR(VLOOKUP(TRIM(E6875&amp;""),'Référentiel Articles'!$A$2:$F$634,5,FALSE),""))</f>
      </c>
      <c r="H6875" s="77" t="str">
        <v/>
      </c>
      <c r="I6875" s="76">
        <f>IF($E6875="","",IFERROR(VLOOKUP(TRIM(E6875&amp;""),'Référentiel Articles'!$A$2:$F$634,6,FALSE),""))</f>
      </c>
      <c r="J6875" s="78">
        <f>IF(OR($E6875="",$H6875=""),"",$H6875*$I6875)</f>
      </c>
      <c r="K6875" s="79" t="str">
        <v/>
      </c>
    </row>
    <row r="6876">
      <c r="A6876" s="81" t="str">
        <v/>
      </c>
      <c r="B6876" s="81" t="str">
        <v/>
      </c>
      <c r="C6876" s="83">
        <f>IF($E6876="","",IFERROR(VLOOKUP(TRIM(E6876&amp;""),'Référentiel Articles'!$A$2:$F$634,2,FALSE),""))</f>
      </c>
      <c r="D6876" s="83">
        <f>IF($E6876="","",IFERROR(VLOOKUP(TRIM(E6876&amp;""),'Référentiel Articles'!$A$2:$F$634,3,FALSE),""))</f>
      </c>
      <c r="E6876" s="81" t="str">
        <v/>
      </c>
      <c r="F6876" s="83">
        <f>IF($E6876="","",IFERROR(VLOOKUP(TRIM(E6876&amp;""),'Référentiel Articles'!$A$2:$F$634,4,FALSE),""))</f>
      </c>
      <c r="G6876" s="84">
        <f>IF($E6876="","",IFERROR(VLOOKUP(TRIM(E6876&amp;""),'Référentiel Articles'!$A$2:$F$634,5,FALSE),""))</f>
      </c>
      <c r="H6876" s="85" t="str">
        <v/>
      </c>
      <c r="I6876" s="84">
        <f>IF($E6876="","",IFERROR(VLOOKUP(TRIM(E6876&amp;""),'Référentiel Articles'!$A$2:$F$634,6,FALSE),""))</f>
      </c>
      <c r="J6876" s="90">
        <f>IF(OR($E6876="",$H6876=""),"",$H6876*$I6876)</f>
      </c>
      <c r="K6876" s="87" t="str">
        <v/>
      </c>
    </row>
    <row r="6877">
      <c r="A6877" s="74" t="str">
        <v/>
      </c>
      <c r="B6877" s="74" t="str">
        <v/>
      </c>
      <c r="C6877" s="75">
        <f>IF($E6877="","",IFERROR(VLOOKUP(TRIM(E6877&amp;""),'Référentiel Articles'!$A$2:$F$634,2,FALSE),""))</f>
      </c>
      <c r="D6877" s="75">
        <f>IF($E6877="","",IFERROR(VLOOKUP(TRIM(E6877&amp;""),'Référentiel Articles'!$A$2:$F$634,3,FALSE),""))</f>
      </c>
      <c r="E6877" s="74" t="str">
        <v/>
      </c>
      <c r="F6877" s="75">
        <f>IF($E6877="","",IFERROR(VLOOKUP(TRIM(E6877&amp;""),'Référentiel Articles'!$A$2:$F$634,4,FALSE),""))</f>
      </c>
      <c r="G6877" s="76">
        <f>IF($E6877="","",IFERROR(VLOOKUP(TRIM(E6877&amp;""),'Référentiel Articles'!$A$2:$F$634,5,FALSE),""))</f>
      </c>
      <c r="H6877" s="77" t="str">
        <v/>
      </c>
      <c r="I6877" s="76">
        <f>IF($E6877="","",IFERROR(VLOOKUP(TRIM(E6877&amp;""),'Référentiel Articles'!$A$2:$F$634,6,FALSE),""))</f>
      </c>
      <c r="J6877" s="78">
        <f>IF(OR($E6877="",$H6877=""),"",$H6877*$I6877)</f>
      </c>
      <c r="K6877" s="79" t="str">
        <v/>
      </c>
    </row>
    <row r="6878">
      <c r="A6878" s="81" t="str">
        <v/>
      </c>
      <c r="B6878" s="81" t="str">
        <v/>
      </c>
      <c r="C6878" s="83">
        <f>IF($E6878="","",IFERROR(VLOOKUP(TRIM(E6878&amp;""),'Référentiel Articles'!$A$2:$F$634,2,FALSE),""))</f>
      </c>
      <c r="D6878" s="83">
        <f>IF($E6878="","",IFERROR(VLOOKUP(TRIM(E6878&amp;""),'Référentiel Articles'!$A$2:$F$634,3,FALSE),""))</f>
      </c>
      <c r="E6878" s="81" t="str">
        <v/>
      </c>
      <c r="F6878" s="83">
        <f>IF($E6878="","",IFERROR(VLOOKUP(TRIM(E6878&amp;""),'Référentiel Articles'!$A$2:$F$634,4,FALSE),""))</f>
      </c>
      <c r="G6878" s="84">
        <f>IF($E6878="","",IFERROR(VLOOKUP(TRIM(E6878&amp;""),'Référentiel Articles'!$A$2:$F$634,5,FALSE),""))</f>
      </c>
      <c r="H6878" s="85" t="str">
        <v/>
      </c>
      <c r="I6878" s="84">
        <f>IF($E6878="","",IFERROR(VLOOKUP(TRIM(E6878&amp;""),'Référentiel Articles'!$A$2:$F$634,6,FALSE),""))</f>
      </c>
      <c r="J6878" s="90">
        <f>IF(OR($E6878="",$H6878=""),"",$H6878*$I6878)</f>
      </c>
      <c r="K6878" s="87" t="str">
        <v/>
      </c>
    </row>
    <row r="6879">
      <c r="A6879" s="74" t="str">
        <v/>
      </c>
      <c r="B6879" s="74" t="str">
        <v/>
      </c>
      <c r="C6879" s="75">
        <f>IF($E6879="","",IFERROR(VLOOKUP(TRIM(E6879&amp;""),'Référentiel Articles'!$A$2:$F$634,2,FALSE),""))</f>
      </c>
      <c r="D6879" s="75">
        <f>IF($E6879="","",IFERROR(VLOOKUP(TRIM(E6879&amp;""),'Référentiel Articles'!$A$2:$F$634,3,FALSE),""))</f>
      </c>
      <c r="E6879" s="74" t="str">
        <v/>
      </c>
      <c r="F6879" s="75">
        <f>IF($E6879="","",IFERROR(VLOOKUP(TRIM(E6879&amp;""),'Référentiel Articles'!$A$2:$F$634,4,FALSE),""))</f>
      </c>
      <c r="G6879" s="76">
        <f>IF($E6879="","",IFERROR(VLOOKUP(TRIM(E6879&amp;""),'Référentiel Articles'!$A$2:$F$634,5,FALSE),""))</f>
      </c>
      <c r="H6879" s="77" t="str">
        <v/>
      </c>
      <c r="I6879" s="76">
        <f>IF($E6879="","",IFERROR(VLOOKUP(TRIM(E6879&amp;""),'Référentiel Articles'!$A$2:$F$634,6,FALSE),""))</f>
      </c>
      <c r="J6879" s="78">
        <f>IF(OR($E6879="",$H6879=""),"",$H6879*$I6879)</f>
      </c>
      <c r="K6879" s="79" t="str">
        <v/>
      </c>
    </row>
    <row r="6880">
      <c r="A6880" s="81" t="str">
        <v/>
      </c>
      <c r="B6880" s="81" t="str">
        <v/>
      </c>
      <c r="C6880" s="83">
        <f>IF($E6880="","",IFERROR(VLOOKUP(TRIM(E6880&amp;""),'Référentiel Articles'!$A$2:$F$634,2,FALSE),""))</f>
      </c>
      <c r="D6880" s="83">
        <f>IF($E6880="","",IFERROR(VLOOKUP(TRIM(E6880&amp;""),'Référentiel Articles'!$A$2:$F$634,3,FALSE),""))</f>
      </c>
      <c r="E6880" s="81" t="str">
        <v/>
      </c>
      <c r="F6880" s="83">
        <f>IF($E6880="","",IFERROR(VLOOKUP(TRIM(E6880&amp;""),'Référentiel Articles'!$A$2:$F$634,4,FALSE),""))</f>
      </c>
      <c r="G6880" s="84">
        <f>IF($E6880="","",IFERROR(VLOOKUP(TRIM(E6880&amp;""),'Référentiel Articles'!$A$2:$F$634,5,FALSE),""))</f>
      </c>
      <c r="H6880" s="85" t="str">
        <v/>
      </c>
      <c r="I6880" s="84">
        <f>IF($E6880="","",IFERROR(VLOOKUP(TRIM(E6880&amp;""),'Référentiel Articles'!$A$2:$F$634,6,FALSE),""))</f>
      </c>
      <c r="J6880" s="90">
        <f>IF(OR($E6880="",$H6880=""),"",$H6880*$I6880)</f>
      </c>
      <c r="K6880" s="87" t="str">
        <v/>
      </c>
    </row>
    <row r="6881">
      <c r="A6881" s="74" t="str">
        <v/>
      </c>
      <c r="B6881" s="74" t="str">
        <v/>
      </c>
      <c r="C6881" s="75">
        <f>IF($E6881="","",IFERROR(VLOOKUP(TRIM(E6881&amp;""),'Référentiel Articles'!$A$2:$F$634,2,FALSE),""))</f>
      </c>
      <c r="D6881" s="75">
        <f>IF($E6881="","",IFERROR(VLOOKUP(TRIM(E6881&amp;""),'Référentiel Articles'!$A$2:$F$634,3,FALSE),""))</f>
      </c>
      <c r="E6881" s="74" t="str">
        <v/>
      </c>
      <c r="F6881" s="75">
        <f>IF($E6881="","",IFERROR(VLOOKUP(TRIM(E6881&amp;""),'Référentiel Articles'!$A$2:$F$634,4,FALSE),""))</f>
      </c>
      <c r="G6881" s="76">
        <f>IF($E6881="","",IFERROR(VLOOKUP(TRIM(E6881&amp;""),'Référentiel Articles'!$A$2:$F$634,5,FALSE),""))</f>
      </c>
      <c r="H6881" s="77" t="str">
        <v/>
      </c>
      <c r="I6881" s="76">
        <f>IF($E6881="","",IFERROR(VLOOKUP(TRIM(E6881&amp;""),'Référentiel Articles'!$A$2:$F$634,6,FALSE),""))</f>
      </c>
      <c r="J6881" s="78">
        <f>IF(OR($E6881="",$H6881=""),"",$H6881*$I6881)</f>
      </c>
      <c r="K6881" s="79" t="str">
        <v/>
      </c>
    </row>
    <row r="6882">
      <c r="A6882" s="81" t="str">
        <v/>
      </c>
      <c r="B6882" s="81" t="str">
        <v/>
      </c>
      <c r="C6882" s="83">
        <f>IF($E6882="","",IFERROR(VLOOKUP(TRIM(E6882&amp;""),'Référentiel Articles'!$A$2:$F$634,2,FALSE),""))</f>
      </c>
      <c r="D6882" s="83">
        <f>IF($E6882="","",IFERROR(VLOOKUP(TRIM(E6882&amp;""),'Référentiel Articles'!$A$2:$F$634,3,FALSE),""))</f>
      </c>
      <c r="E6882" s="81" t="str">
        <v/>
      </c>
      <c r="F6882" s="83">
        <f>IF($E6882="","",IFERROR(VLOOKUP(TRIM(E6882&amp;""),'Référentiel Articles'!$A$2:$F$634,4,FALSE),""))</f>
      </c>
      <c r="G6882" s="84">
        <f>IF($E6882="","",IFERROR(VLOOKUP(TRIM(E6882&amp;""),'Référentiel Articles'!$A$2:$F$634,5,FALSE),""))</f>
      </c>
      <c r="H6882" s="85" t="str">
        <v/>
      </c>
      <c r="I6882" s="84">
        <f>IF($E6882="","",IFERROR(VLOOKUP(TRIM(E6882&amp;""),'Référentiel Articles'!$A$2:$F$634,6,FALSE),""))</f>
      </c>
      <c r="J6882" s="90">
        <f>IF(OR($E6882="",$H6882=""),"",$H6882*$I6882)</f>
      </c>
      <c r="K6882" s="87" t="str">
        <v/>
      </c>
    </row>
    <row r="6883">
      <c r="A6883" s="74" t="str">
        <v/>
      </c>
      <c r="B6883" s="74" t="str">
        <v/>
      </c>
      <c r="C6883" s="75">
        <f>IF($E6883="","",IFERROR(VLOOKUP(TRIM(E6883&amp;""),'Référentiel Articles'!$A$2:$F$634,2,FALSE),""))</f>
      </c>
      <c r="D6883" s="75">
        <f>IF($E6883="","",IFERROR(VLOOKUP(TRIM(E6883&amp;""),'Référentiel Articles'!$A$2:$F$634,3,FALSE),""))</f>
      </c>
      <c r="E6883" s="74" t="str">
        <v/>
      </c>
      <c r="F6883" s="75">
        <f>IF($E6883="","",IFERROR(VLOOKUP(TRIM(E6883&amp;""),'Référentiel Articles'!$A$2:$F$634,4,FALSE),""))</f>
      </c>
      <c r="G6883" s="76">
        <f>IF($E6883="","",IFERROR(VLOOKUP(TRIM(E6883&amp;""),'Référentiel Articles'!$A$2:$F$634,5,FALSE),""))</f>
      </c>
      <c r="H6883" s="77" t="str">
        <v/>
      </c>
      <c r="I6883" s="76">
        <f>IF($E6883="","",IFERROR(VLOOKUP(TRIM(E6883&amp;""),'Référentiel Articles'!$A$2:$F$634,6,FALSE),""))</f>
      </c>
      <c r="J6883" s="78">
        <f>IF(OR($E6883="",$H6883=""),"",$H6883*$I6883)</f>
      </c>
      <c r="K6883" s="79" t="str">
        <v/>
      </c>
    </row>
    <row r="6884">
      <c r="A6884" s="81" t="str">
        <v/>
      </c>
      <c r="B6884" s="81" t="str">
        <v/>
      </c>
      <c r="C6884" s="83">
        <f>IF($E6884="","",IFERROR(VLOOKUP(TRIM(E6884&amp;""),'Référentiel Articles'!$A$2:$F$634,2,FALSE),""))</f>
      </c>
      <c r="D6884" s="83">
        <f>IF($E6884="","",IFERROR(VLOOKUP(TRIM(E6884&amp;""),'Référentiel Articles'!$A$2:$F$634,3,FALSE),""))</f>
      </c>
      <c r="E6884" s="81" t="str">
        <v/>
      </c>
      <c r="F6884" s="83">
        <f>IF($E6884="","",IFERROR(VLOOKUP(TRIM(E6884&amp;""),'Référentiel Articles'!$A$2:$F$634,4,FALSE),""))</f>
      </c>
      <c r="G6884" s="84">
        <f>IF($E6884="","",IFERROR(VLOOKUP(TRIM(E6884&amp;""),'Référentiel Articles'!$A$2:$F$634,5,FALSE),""))</f>
      </c>
      <c r="H6884" s="85" t="str">
        <v/>
      </c>
      <c r="I6884" s="84">
        <f>IF($E6884="","",IFERROR(VLOOKUP(TRIM(E6884&amp;""),'Référentiel Articles'!$A$2:$F$634,6,FALSE),""))</f>
      </c>
      <c r="J6884" s="90">
        <f>IF(OR($E6884="",$H6884=""),"",$H6884*$I6884)</f>
      </c>
      <c r="K6884" s="87" t="str">
        <v/>
      </c>
    </row>
    <row r="6885">
      <c r="A6885" s="74" t="str">
        <v/>
      </c>
      <c r="B6885" s="74" t="str">
        <v/>
      </c>
      <c r="C6885" s="75">
        <f>IF($E6885="","",IFERROR(VLOOKUP(TRIM(E6885&amp;""),'Référentiel Articles'!$A$2:$F$634,2,FALSE),""))</f>
      </c>
      <c r="D6885" s="75">
        <f>IF($E6885="","",IFERROR(VLOOKUP(TRIM(E6885&amp;""),'Référentiel Articles'!$A$2:$F$634,3,FALSE),""))</f>
      </c>
      <c r="E6885" s="74" t="str">
        <v/>
      </c>
      <c r="F6885" s="75">
        <f>IF($E6885="","",IFERROR(VLOOKUP(TRIM(E6885&amp;""),'Référentiel Articles'!$A$2:$F$634,4,FALSE),""))</f>
      </c>
      <c r="G6885" s="76">
        <f>IF($E6885="","",IFERROR(VLOOKUP(TRIM(E6885&amp;""),'Référentiel Articles'!$A$2:$F$634,5,FALSE),""))</f>
      </c>
      <c r="H6885" s="77" t="str">
        <v/>
      </c>
      <c r="I6885" s="76">
        <f>IF($E6885="","",IFERROR(VLOOKUP(TRIM(E6885&amp;""),'Référentiel Articles'!$A$2:$F$634,6,FALSE),""))</f>
      </c>
      <c r="J6885" s="78">
        <f>IF(OR($E6885="",$H6885=""),"",$H6885*$I6885)</f>
      </c>
      <c r="K6885" s="79" t="str">
        <v/>
      </c>
    </row>
    <row r="6886">
      <c r="A6886" s="81" t="str">
        <v/>
      </c>
      <c r="B6886" s="81" t="str">
        <v/>
      </c>
      <c r="C6886" s="83">
        <f>IF($E6886="","",IFERROR(VLOOKUP(TRIM(E6886&amp;""),'Référentiel Articles'!$A$2:$F$634,2,FALSE),""))</f>
      </c>
      <c r="D6886" s="83">
        <f>IF($E6886="","",IFERROR(VLOOKUP(TRIM(E6886&amp;""),'Référentiel Articles'!$A$2:$F$634,3,FALSE),""))</f>
      </c>
      <c r="E6886" s="81" t="str">
        <v/>
      </c>
      <c r="F6886" s="83">
        <f>IF($E6886="","",IFERROR(VLOOKUP(TRIM(E6886&amp;""),'Référentiel Articles'!$A$2:$F$634,4,FALSE),""))</f>
      </c>
      <c r="G6886" s="84">
        <f>IF($E6886="","",IFERROR(VLOOKUP(TRIM(E6886&amp;""),'Référentiel Articles'!$A$2:$F$634,5,FALSE),""))</f>
      </c>
      <c r="H6886" s="85" t="str">
        <v/>
      </c>
      <c r="I6886" s="84">
        <f>IF($E6886="","",IFERROR(VLOOKUP(TRIM(E6886&amp;""),'Référentiel Articles'!$A$2:$F$634,6,FALSE),""))</f>
      </c>
      <c r="J6886" s="90">
        <f>IF(OR($E6886="",$H6886=""),"",$H6886*$I6886)</f>
      </c>
      <c r="K6886" s="87" t="str">
        <v/>
      </c>
    </row>
    <row r="6887">
      <c r="A6887" s="74" t="str">
        <v/>
      </c>
      <c r="B6887" s="74" t="str">
        <v/>
      </c>
      <c r="C6887" s="75">
        <f>IF($E6887="","",IFERROR(VLOOKUP(TRIM(E6887&amp;""),'Référentiel Articles'!$A$2:$F$634,2,FALSE),""))</f>
      </c>
      <c r="D6887" s="75">
        <f>IF($E6887="","",IFERROR(VLOOKUP(TRIM(E6887&amp;""),'Référentiel Articles'!$A$2:$F$634,3,FALSE),""))</f>
      </c>
      <c r="E6887" s="74" t="str">
        <v/>
      </c>
      <c r="F6887" s="75">
        <f>IF($E6887="","",IFERROR(VLOOKUP(TRIM(E6887&amp;""),'Référentiel Articles'!$A$2:$F$634,4,FALSE),""))</f>
      </c>
      <c r="G6887" s="76">
        <f>IF($E6887="","",IFERROR(VLOOKUP(TRIM(E6887&amp;""),'Référentiel Articles'!$A$2:$F$634,5,FALSE),""))</f>
      </c>
      <c r="H6887" s="77" t="str">
        <v/>
      </c>
      <c r="I6887" s="76">
        <f>IF($E6887="","",IFERROR(VLOOKUP(TRIM(E6887&amp;""),'Référentiel Articles'!$A$2:$F$634,6,FALSE),""))</f>
      </c>
      <c r="J6887" s="78">
        <f>IF(OR($E6887="",$H6887=""),"",$H6887*$I6887)</f>
      </c>
      <c r="K6887" s="79" t="str">
        <v/>
      </c>
    </row>
    <row r="6888">
      <c r="A6888" s="81" t="str">
        <v/>
      </c>
      <c r="B6888" s="81" t="str">
        <v/>
      </c>
      <c r="C6888" s="83">
        <f>IF($E6888="","",IFERROR(VLOOKUP(TRIM(E6888&amp;""),'Référentiel Articles'!$A$2:$F$634,2,FALSE),""))</f>
      </c>
      <c r="D6888" s="83">
        <f>IF($E6888="","",IFERROR(VLOOKUP(TRIM(E6888&amp;""),'Référentiel Articles'!$A$2:$F$634,3,FALSE),""))</f>
      </c>
      <c r="E6888" s="81" t="str">
        <v/>
      </c>
      <c r="F6888" s="83">
        <f>IF($E6888="","",IFERROR(VLOOKUP(TRIM(E6888&amp;""),'Référentiel Articles'!$A$2:$F$634,4,FALSE),""))</f>
      </c>
      <c r="G6888" s="84">
        <f>IF($E6888="","",IFERROR(VLOOKUP(TRIM(E6888&amp;""),'Référentiel Articles'!$A$2:$F$634,5,FALSE),""))</f>
      </c>
      <c r="H6888" s="85" t="str">
        <v/>
      </c>
      <c r="I6888" s="84">
        <f>IF($E6888="","",IFERROR(VLOOKUP(TRIM(E6888&amp;""),'Référentiel Articles'!$A$2:$F$634,6,FALSE),""))</f>
      </c>
      <c r="J6888" s="90">
        <f>IF(OR($E6888="",$H6888=""),"",$H6888*$I6888)</f>
      </c>
      <c r="K6888" s="87" t="str">
        <v/>
      </c>
    </row>
    <row r="6889">
      <c r="A6889" s="74" t="str">
        <v/>
      </c>
      <c r="B6889" s="74" t="str">
        <v/>
      </c>
      <c r="C6889" s="75">
        <f>IF($E6889="","",IFERROR(VLOOKUP(TRIM(E6889&amp;""),'Référentiel Articles'!$A$2:$F$634,2,FALSE),""))</f>
      </c>
      <c r="D6889" s="75">
        <f>IF($E6889="","",IFERROR(VLOOKUP(TRIM(E6889&amp;""),'Référentiel Articles'!$A$2:$F$634,3,FALSE),""))</f>
      </c>
      <c r="E6889" s="74" t="str">
        <v/>
      </c>
      <c r="F6889" s="75">
        <f>IF($E6889="","",IFERROR(VLOOKUP(TRIM(E6889&amp;""),'Référentiel Articles'!$A$2:$F$634,4,FALSE),""))</f>
      </c>
      <c r="G6889" s="76">
        <f>IF($E6889="","",IFERROR(VLOOKUP(TRIM(E6889&amp;""),'Référentiel Articles'!$A$2:$F$634,5,FALSE),""))</f>
      </c>
      <c r="H6889" s="77" t="str">
        <v/>
      </c>
      <c r="I6889" s="76">
        <f>IF($E6889="","",IFERROR(VLOOKUP(TRIM(E6889&amp;""),'Référentiel Articles'!$A$2:$F$634,6,FALSE),""))</f>
      </c>
      <c r="J6889" s="78">
        <f>IF(OR($E6889="",$H6889=""),"",$H6889*$I6889)</f>
      </c>
      <c r="K6889" s="79" t="str">
        <v/>
      </c>
    </row>
    <row r="6890">
      <c r="A6890" s="81" t="str">
        <v/>
      </c>
      <c r="B6890" s="81" t="str">
        <v/>
      </c>
      <c r="C6890" s="83">
        <f>IF($E6890="","",IFERROR(VLOOKUP(TRIM(E6890&amp;""),'Référentiel Articles'!$A$2:$F$634,2,FALSE),""))</f>
      </c>
      <c r="D6890" s="83">
        <f>IF($E6890="","",IFERROR(VLOOKUP(TRIM(E6890&amp;""),'Référentiel Articles'!$A$2:$F$634,3,FALSE),""))</f>
      </c>
      <c r="E6890" s="81" t="str">
        <v/>
      </c>
      <c r="F6890" s="83">
        <f>IF($E6890="","",IFERROR(VLOOKUP(TRIM(E6890&amp;""),'Référentiel Articles'!$A$2:$F$634,4,FALSE),""))</f>
      </c>
      <c r="G6890" s="84">
        <f>IF($E6890="","",IFERROR(VLOOKUP(TRIM(E6890&amp;""),'Référentiel Articles'!$A$2:$F$634,5,FALSE),""))</f>
      </c>
      <c r="H6890" s="85" t="str">
        <v/>
      </c>
      <c r="I6890" s="84">
        <f>IF($E6890="","",IFERROR(VLOOKUP(TRIM(E6890&amp;""),'Référentiel Articles'!$A$2:$F$634,6,FALSE),""))</f>
      </c>
      <c r="J6890" s="90">
        <f>IF(OR($E6890="",$H6890=""),"",$H6890*$I6890)</f>
      </c>
      <c r="K6890" s="87" t="str">
        <v/>
      </c>
    </row>
    <row r="6891">
      <c r="A6891" s="74" t="str">
        <v/>
      </c>
      <c r="B6891" s="74" t="str">
        <v/>
      </c>
      <c r="C6891" s="75">
        <f>IF($E6891="","",IFERROR(VLOOKUP(TRIM(E6891&amp;""),'Référentiel Articles'!$A$2:$F$634,2,FALSE),""))</f>
      </c>
      <c r="D6891" s="75">
        <f>IF($E6891="","",IFERROR(VLOOKUP(TRIM(E6891&amp;""),'Référentiel Articles'!$A$2:$F$634,3,FALSE),""))</f>
      </c>
      <c r="E6891" s="74" t="str">
        <v/>
      </c>
      <c r="F6891" s="75">
        <f>IF($E6891="","",IFERROR(VLOOKUP(TRIM(E6891&amp;""),'Référentiel Articles'!$A$2:$F$634,4,FALSE),""))</f>
      </c>
      <c r="G6891" s="76">
        <f>IF($E6891="","",IFERROR(VLOOKUP(TRIM(E6891&amp;""),'Référentiel Articles'!$A$2:$F$634,5,FALSE),""))</f>
      </c>
      <c r="H6891" s="77" t="str">
        <v/>
      </c>
      <c r="I6891" s="76">
        <f>IF($E6891="","",IFERROR(VLOOKUP(TRIM(E6891&amp;""),'Référentiel Articles'!$A$2:$F$634,6,FALSE),""))</f>
      </c>
      <c r="J6891" s="78">
        <f>IF(OR($E6891="",$H6891=""),"",$H6891*$I6891)</f>
      </c>
      <c r="K6891" s="79" t="str">
        <v/>
      </c>
    </row>
    <row r="6892">
      <c r="A6892" s="81" t="str">
        <v/>
      </c>
      <c r="B6892" s="81" t="str">
        <v/>
      </c>
      <c r="C6892" s="83">
        <f>IF($E6892="","",IFERROR(VLOOKUP(TRIM(E6892&amp;""),'Référentiel Articles'!$A$2:$F$634,2,FALSE),""))</f>
      </c>
      <c r="D6892" s="83">
        <f>IF($E6892="","",IFERROR(VLOOKUP(TRIM(E6892&amp;""),'Référentiel Articles'!$A$2:$F$634,3,FALSE),""))</f>
      </c>
      <c r="E6892" s="81" t="str">
        <v/>
      </c>
      <c r="F6892" s="83">
        <f>IF($E6892="","",IFERROR(VLOOKUP(TRIM(E6892&amp;""),'Référentiel Articles'!$A$2:$F$634,4,FALSE),""))</f>
      </c>
      <c r="G6892" s="84">
        <f>IF($E6892="","",IFERROR(VLOOKUP(TRIM(E6892&amp;""),'Référentiel Articles'!$A$2:$F$634,5,FALSE),""))</f>
      </c>
      <c r="H6892" s="85" t="str">
        <v/>
      </c>
      <c r="I6892" s="84">
        <f>IF($E6892="","",IFERROR(VLOOKUP(TRIM(E6892&amp;""),'Référentiel Articles'!$A$2:$F$634,6,FALSE),""))</f>
      </c>
      <c r="J6892" s="90">
        <f>IF(OR($E6892="",$H6892=""),"",$H6892*$I6892)</f>
      </c>
      <c r="K6892" s="87" t="str">
        <v/>
      </c>
    </row>
    <row r="6893">
      <c r="A6893" s="74" t="str">
        <v/>
      </c>
      <c r="B6893" s="74" t="str">
        <v/>
      </c>
      <c r="C6893" s="75">
        <f>IF($E6893="","",IFERROR(VLOOKUP(TRIM(E6893&amp;""),'Référentiel Articles'!$A$2:$F$634,2,FALSE),""))</f>
      </c>
      <c r="D6893" s="75">
        <f>IF($E6893="","",IFERROR(VLOOKUP(TRIM(E6893&amp;""),'Référentiel Articles'!$A$2:$F$634,3,FALSE),""))</f>
      </c>
      <c r="E6893" s="74" t="str">
        <v/>
      </c>
      <c r="F6893" s="75">
        <f>IF($E6893="","",IFERROR(VLOOKUP(TRIM(E6893&amp;""),'Référentiel Articles'!$A$2:$F$634,4,FALSE),""))</f>
      </c>
      <c r="G6893" s="76">
        <f>IF($E6893="","",IFERROR(VLOOKUP(TRIM(E6893&amp;""),'Référentiel Articles'!$A$2:$F$634,5,FALSE),""))</f>
      </c>
      <c r="H6893" s="77" t="str">
        <v/>
      </c>
      <c r="I6893" s="76">
        <f>IF($E6893="","",IFERROR(VLOOKUP(TRIM(E6893&amp;""),'Référentiel Articles'!$A$2:$F$634,6,FALSE),""))</f>
      </c>
      <c r="J6893" s="78">
        <f>IF(OR($E6893="",$H6893=""),"",$H6893*$I6893)</f>
      </c>
      <c r="K6893" s="79" t="str">
        <v/>
      </c>
    </row>
    <row r="6894">
      <c r="A6894" s="81" t="str">
        <v/>
      </c>
      <c r="B6894" s="81" t="str">
        <v/>
      </c>
      <c r="C6894" s="83">
        <f>IF($E6894="","",IFERROR(VLOOKUP(TRIM(E6894&amp;""),'Référentiel Articles'!$A$2:$F$634,2,FALSE),""))</f>
      </c>
      <c r="D6894" s="83">
        <f>IF($E6894="","",IFERROR(VLOOKUP(TRIM(E6894&amp;""),'Référentiel Articles'!$A$2:$F$634,3,FALSE),""))</f>
      </c>
      <c r="E6894" s="81" t="str">
        <v/>
      </c>
      <c r="F6894" s="83">
        <f>IF($E6894="","",IFERROR(VLOOKUP(TRIM(E6894&amp;""),'Référentiel Articles'!$A$2:$F$634,4,FALSE),""))</f>
      </c>
      <c r="G6894" s="84">
        <f>IF($E6894="","",IFERROR(VLOOKUP(TRIM(E6894&amp;""),'Référentiel Articles'!$A$2:$F$634,5,FALSE),""))</f>
      </c>
      <c r="H6894" s="85" t="str">
        <v/>
      </c>
      <c r="I6894" s="84">
        <f>IF($E6894="","",IFERROR(VLOOKUP(TRIM(E6894&amp;""),'Référentiel Articles'!$A$2:$F$634,6,FALSE),""))</f>
      </c>
      <c r="J6894" s="90">
        <f>IF(OR($E6894="",$H6894=""),"",$H6894*$I6894)</f>
      </c>
      <c r="K6894" s="87" t="str">
        <v/>
      </c>
    </row>
    <row r="6895">
      <c r="A6895" s="74" t="str">
        <v/>
      </c>
      <c r="B6895" s="74" t="str">
        <v/>
      </c>
      <c r="C6895" s="75">
        <f>IF($E6895="","",IFERROR(VLOOKUP(TRIM(E6895&amp;""),'Référentiel Articles'!$A$2:$F$634,2,FALSE),""))</f>
      </c>
      <c r="D6895" s="75">
        <f>IF($E6895="","",IFERROR(VLOOKUP(TRIM(E6895&amp;""),'Référentiel Articles'!$A$2:$F$634,3,FALSE),""))</f>
      </c>
      <c r="E6895" s="74" t="str">
        <v/>
      </c>
      <c r="F6895" s="75">
        <f>IF($E6895="","",IFERROR(VLOOKUP(TRIM(E6895&amp;""),'Référentiel Articles'!$A$2:$F$634,4,FALSE),""))</f>
      </c>
      <c r="G6895" s="76">
        <f>IF($E6895="","",IFERROR(VLOOKUP(TRIM(E6895&amp;""),'Référentiel Articles'!$A$2:$F$634,5,FALSE),""))</f>
      </c>
      <c r="H6895" s="77" t="str">
        <v/>
      </c>
      <c r="I6895" s="76">
        <f>IF($E6895="","",IFERROR(VLOOKUP(TRIM(E6895&amp;""),'Référentiel Articles'!$A$2:$F$634,6,FALSE),""))</f>
      </c>
      <c r="J6895" s="78">
        <f>IF(OR($E6895="",$H6895=""),"",$H6895*$I6895)</f>
      </c>
      <c r="K6895" s="79" t="str">
        <v/>
      </c>
    </row>
    <row r="6896">
      <c r="A6896" s="81" t="str">
        <v/>
      </c>
      <c r="B6896" s="81" t="str">
        <v/>
      </c>
      <c r="C6896" s="83">
        <f>IF($E6896="","",IFERROR(VLOOKUP(TRIM(E6896&amp;""),'Référentiel Articles'!$A$2:$F$634,2,FALSE),""))</f>
      </c>
      <c r="D6896" s="83">
        <f>IF($E6896="","",IFERROR(VLOOKUP(TRIM(E6896&amp;""),'Référentiel Articles'!$A$2:$F$634,3,FALSE),""))</f>
      </c>
      <c r="E6896" s="81" t="str">
        <v/>
      </c>
      <c r="F6896" s="83">
        <f>IF($E6896="","",IFERROR(VLOOKUP(TRIM(E6896&amp;""),'Référentiel Articles'!$A$2:$F$634,4,FALSE),""))</f>
      </c>
      <c r="G6896" s="84">
        <f>IF($E6896="","",IFERROR(VLOOKUP(TRIM(E6896&amp;""),'Référentiel Articles'!$A$2:$F$634,5,FALSE),""))</f>
      </c>
      <c r="H6896" s="85" t="str">
        <v/>
      </c>
      <c r="I6896" s="84">
        <f>IF($E6896="","",IFERROR(VLOOKUP(TRIM(E6896&amp;""),'Référentiel Articles'!$A$2:$F$634,6,FALSE),""))</f>
      </c>
      <c r="J6896" s="90">
        <f>IF(OR($E6896="",$H6896=""),"",$H6896*$I6896)</f>
      </c>
      <c r="K6896" s="87" t="str">
        <v/>
      </c>
    </row>
    <row r="6897">
      <c r="A6897" s="74" t="str">
        <v/>
      </c>
      <c r="B6897" s="74" t="str">
        <v/>
      </c>
      <c r="C6897" s="75">
        <f>IF($E6897="","",IFERROR(VLOOKUP(TRIM(E6897&amp;""),'Référentiel Articles'!$A$2:$F$634,2,FALSE),""))</f>
      </c>
      <c r="D6897" s="75">
        <f>IF($E6897="","",IFERROR(VLOOKUP(TRIM(E6897&amp;""),'Référentiel Articles'!$A$2:$F$634,3,FALSE),""))</f>
      </c>
      <c r="E6897" s="74" t="str">
        <v/>
      </c>
      <c r="F6897" s="75">
        <f>IF($E6897="","",IFERROR(VLOOKUP(TRIM(E6897&amp;""),'Référentiel Articles'!$A$2:$F$634,4,FALSE),""))</f>
      </c>
      <c r="G6897" s="76">
        <f>IF($E6897="","",IFERROR(VLOOKUP(TRIM(E6897&amp;""),'Référentiel Articles'!$A$2:$F$634,5,FALSE),""))</f>
      </c>
      <c r="H6897" s="77" t="str">
        <v/>
      </c>
      <c r="I6897" s="76">
        <f>IF($E6897="","",IFERROR(VLOOKUP(TRIM(E6897&amp;""),'Référentiel Articles'!$A$2:$F$634,6,FALSE),""))</f>
      </c>
      <c r="J6897" s="78">
        <f>IF(OR($E6897="",$H6897=""),"",$H6897*$I6897)</f>
      </c>
      <c r="K6897" s="79" t="str">
        <v/>
      </c>
    </row>
    <row r="6898">
      <c r="A6898" s="81" t="str">
        <v/>
      </c>
      <c r="B6898" s="81" t="str">
        <v/>
      </c>
      <c r="C6898" s="83">
        <f>IF($E6898="","",IFERROR(VLOOKUP(TRIM(E6898&amp;""),'Référentiel Articles'!$A$2:$F$634,2,FALSE),""))</f>
      </c>
      <c r="D6898" s="83">
        <f>IF($E6898="","",IFERROR(VLOOKUP(TRIM(E6898&amp;""),'Référentiel Articles'!$A$2:$F$634,3,FALSE),""))</f>
      </c>
      <c r="E6898" s="81" t="str">
        <v/>
      </c>
      <c r="F6898" s="83">
        <f>IF($E6898="","",IFERROR(VLOOKUP(TRIM(E6898&amp;""),'Référentiel Articles'!$A$2:$F$634,4,FALSE),""))</f>
      </c>
      <c r="G6898" s="84">
        <f>IF($E6898="","",IFERROR(VLOOKUP(TRIM(E6898&amp;""),'Référentiel Articles'!$A$2:$F$634,5,FALSE),""))</f>
      </c>
      <c r="H6898" s="85" t="str">
        <v/>
      </c>
      <c r="I6898" s="84">
        <f>IF($E6898="","",IFERROR(VLOOKUP(TRIM(E6898&amp;""),'Référentiel Articles'!$A$2:$F$634,6,FALSE),""))</f>
      </c>
      <c r="J6898" s="90">
        <f>IF(OR($E6898="",$H6898=""),"",$H6898*$I6898)</f>
      </c>
      <c r="K6898" s="87" t="str">
        <v/>
      </c>
    </row>
    <row r="6899">
      <c r="A6899" s="74" t="str">
        <v/>
      </c>
      <c r="B6899" s="74" t="str">
        <v/>
      </c>
      <c r="C6899" s="75">
        <f>IF($E6899="","",IFERROR(VLOOKUP(TRIM(E6899&amp;""),'Référentiel Articles'!$A$2:$F$634,2,FALSE),""))</f>
      </c>
      <c r="D6899" s="75">
        <f>IF($E6899="","",IFERROR(VLOOKUP(TRIM(E6899&amp;""),'Référentiel Articles'!$A$2:$F$634,3,FALSE),""))</f>
      </c>
      <c r="E6899" s="74" t="str">
        <v/>
      </c>
      <c r="F6899" s="75">
        <f>IF($E6899="","",IFERROR(VLOOKUP(TRIM(E6899&amp;""),'Référentiel Articles'!$A$2:$F$634,4,FALSE),""))</f>
      </c>
      <c r="G6899" s="76">
        <f>IF($E6899="","",IFERROR(VLOOKUP(TRIM(E6899&amp;""),'Référentiel Articles'!$A$2:$F$634,5,FALSE),""))</f>
      </c>
      <c r="H6899" s="77" t="str">
        <v/>
      </c>
      <c r="I6899" s="76">
        <f>IF($E6899="","",IFERROR(VLOOKUP(TRIM(E6899&amp;""),'Référentiel Articles'!$A$2:$F$634,6,FALSE),""))</f>
      </c>
      <c r="J6899" s="78">
        <f>IF(OR($E6899="",$H6899=""),"",$H6899*$I6899)</f>
      </c>
      <c r="K6899" s="79" t="str">
        <v/>
      </c>
    </row>
    <row r="6900">
      <c r="A6900" s="81" t="str">
        <v/>
      </c>
      <c r="B6900" s="81" t="str">
        <v/>
      </c>
      <c r="C6900" s="83">
        <f>IF($E6900="","",IFERROR(VLOOKUP(TRIM(E6900&amp;""),'Référentiel Articles'!$A$2:$F$634,2,FALSE),""))</f>
      </c>
      <c r="D6900" s="83">
        <f>IF($E6900="","",IFERROR(VLOOKUP(TRIM(E6900&amp;""),'Référentiel Articles'!$A$2:$F$634,3,FALSE),""))</f>
      </c>
      <c r="E6900" s="81" t="str">
        <v/>
      </c>
      <c r="F6900" s="83">
        <f>IF($E6900="","",IFERROR(VLOOKUP(TRIM(E6900&amp;""),'Référentiel Articles'!$A$2:$F$634,4,FALSE),""))</f>
      </c>
      <c r="G6900" s="84">
        <f>IF($E6900="","",IFERROR(VLOOKUP(TRIM(E6900&amp;""),'Référentiel Articles'!$A$2:$F$634,5,FALSE),""))</f>
      </c>
      <c r="H6900" s="85" t="str">
        <v/>
      </c>
      <c r="I6900" s="84">
        <f>IF($E6900="","",IFERROR(VLOOKUP(TRIM(E6900&amp;""),'Référentiel Articles'!$A$2:$F$634,6,FALSE),""))</f>
      </c>
      <c r="J6900" s="90">
        <f>IF(OR($E6900="",$H6900=""),"",$H6900*$I6900)</f>
      </c>
      <c r="K6900" s="87" t="str">
        <v/>
      </c>
    </row>
    <row r="6901">
      <c r="A6901" s="74" t="str">
        <v/>
      </c>
      <c r="B6901" s="74" t="str">
        <v/>
      </c>
      <c r="C6901" s="75">
        <f>IF($E6901="","",IFERROR(VLOOKUP(TRIM(E6901&amp;""),'Référentiel Articles'!$A$2:$F$634,2,FALSE),""))</f>
      </c>
      <c r="D6901" s="75">
        <f>IF($E6901="","",IFERROR(VLOOKUP(TRIM(E6901&amp;""),'Référentiel Articles'!$A$2:$F$634,3,FALSE),""))</f>
      </c>
      <c r="E6901" s="74" t="str">
        <v/>
      </c>
      <c r="F6901" s="75">
        <f>IF($E6901="","",IFERROR(VLOOKUP(TRIM(E6901&amp;""),'Référentiel Articles'!$A$2:$F$634,4,FALSE),""))</f>
      </c>
      <c r="G6901" s="76">
        <f>IF($E6901="","",IFERROR(VLOOKUP(TRIM(E6901&amp;""),'Référentiel Articles'!$A$2:$F$634,5,FALSE),""))</f>
      </c>
      <c r="H6901" s="77" t="str">
        <v/>
      </c>
      <c r="I6901" s="76">
        <f>IF($E6901="","",IFERROR(VLOOKUP(TRIM(E6901&amp;""),'Référentiel Articles'!$A$2:$F$634,6,FALSE),""))</f>
      </c>
      <c r="J6901" s="78">
        <f>IF(OR($E6901="",$H6901=""),"",$H6901*$I6901)</f>
      </c>
      <c r="K6901" s="79" t="str">
        <v/>
      </c>
    </row>
    <row r="6902">
      <c r="A6902" s="81" t="str">
        <v/>
      </c>
      <c r="B6902" s="81" t="str">
        <v/>
      </c>
      <c r="C6902" s="83">
        <f>IF($E6902="","",IFERROR(VLOOKUP(TRIM(E6902&amp;""),'Référentiel Articles'!$A$2:$F$634,2,FALSE),""))</f>
      </c>
      <c r="D6902" s="83">
        <f>IF($E6902="","",IFERROR(VLOOKUP(TRIM(E6902&amp;""),'Référentiel Articles'!$A$2:$F$634,3,FALSE),""))</f>
      </c>
      <c r="E6902" s="81" t="str">
        <v/>
      </c>
      <c r="F6902" s="83">
        <f>IF($E6902="","",IFERROR(VLOOKUP(TRIM(E6902&amp;""),'Référentiel Articles'!$A$2:$F$634,4,FALSE),""))</f>
      </c>
      <c r="G6902" s="84">
        <f>IF($E6902="","",IFERROR(VLOOKUP(TRIM(E6902&amp;""),'Référentiel Articles'!$A$2:$F$634,5,FALSE),""))</f>
      </c>
      <c r="H6902" s="85" t="str">
        <v/>
      </c>
      <c r="I6902" s="84">
        <f>IF($E6902="","",IFERROR(VLOOKUP(TRIM(E6902&amp;""),'Référentiel Articles'!$A$2:$F$634,6,FALSE),""))</f>
      </c>
      <c r="J6902" s="90">
        <f>IF(OR($E6902="",$H6902=""),"",$H6902*$I6902)</f>
      </c>
      <c r="K6902" s="87" t="str">
        <v/>
      </c>
    </row>
    <row r="6903">
      <c r="A6903" s="74" t="str">
        <v/>
      </c>
      <c r="B6903" s="74" t="str">
        <v/>
      </c>
      <c r="C6903" s="75">
        <f>IF($E6903="","",IFERROR(VLOOKUP(TRIM(E6903&amp;""),'Référentiel Articles'!$A$2:$F$634,2,FALSE),""))</f>
      </c>
      <c r="D6903" s="75">
        <f>IF($E6903="","",IFERROR(VLOOKUP(TRIM(E6903&amp;""),'Référentiel Articles'!$A$2:$F$634,3,FALSE),""))</f>
      </c>
      <c r="E6903" s="74" t="str">
        <v/>
      </c>
      <c r="F6903" s="75">
        <f>IF($E6903="","",IFERROR(VLOOKUP(TRIM(E6903&amp;""),'Référentiel Articles'!$A$2:$F$634,4,FALSE),""))</f>
      </c>
      <c r="G6903" s="76">
        <f>IF($E6903="","",IFERROR(VLOOKUP(TRIM(E6903&amp;""),'Référentiel Articles'!$A$2:$F$634,5,FALSE),""))</f>
      </c>
      <c r="H6903" s="77" t="str">
        <v/>
      </c>
      <c r="I6903" s="76">
        <f>IF($E6903="","",IFERROR(VLOOKUP(TRIM(E6903&amp;""),'Référentiel Articles'!$A$2:$F$634,6,FALSE),""))</f>
      </c>
      <c r="J6903" s="78">
        <f>IF(OR($E6903="",$H6903=""),"",$H6903*$I6903)</f>
      </c>
      <c r="K6903" s="79" t="str">
        <v/>
      </c>
    </row>
    <row r="6904">
      <c r="A6904" s="81" t="str">
        <v/>
      </c>
      <c r="B6904" s="81" t="str">
        <v/>
      </c>
      <c r="C6904" s="83">
        <f>IF($E6904="","",IFERROR(VLOOKUP(TRIM(E6904&amp;""),'Référentiel Articles'!$A$2:$F$634,2,FALSE),""))</f>
      </c>
      <c r="D6904" s="83">
        <f>IF($E6904="","",IFERROR(VLOOKUP(TRIM(E6904&amp;""),'Référentiel Articles'!$A$2:$F$634,3,FALSE),""))</f>
      </c>
      <c r="E6904" s="81" t="str">
        <v/>
      </c>
      <c r="F6904" s="83">
        <f>IF($E6904="","",IFERROR(VLOOKUP(TRIM(E6904&amp;""),'Référentiel Articles'!$A$2:$F$634,4,FALSE),""))</f>
      </c>
      <c r="G6904" s="84">
        <f>IF($E6904="","",IFERROR(VLOOKUP(TRIM(E6904&amp;""),'Référentiel Articles'!$A$2:$F$634,5,FALSE),""))</f>
      </c>
      <c r="H6904" s="85" t="str">
        <v/>
      </c>
      <c r="I6904" s="84">
        <f>IF($E6904="","",IFERROR(VLOOKUP(TRIM(E6904&amp;""),'Référentiel Articles'!$A$2:$F$634,6,FALSE),""))</f>
      </c>
      <c r="J6904" s="90">
        <f>IF(OR($E6904="",$H6904=""),"",$H6904*$I6904)</f>
      </c>
      <c r="K6904" s="87" t="str">
        <v/>
      </c>
    </row>
    <row r="6905">
      <c r="A6905" s="74" t="str">
        <v/>
      </c>
      <c r="B6905" s="74" t="str">
        <v/>
      </c>
      <c r="C6905" s="75">
        <f>IF($E6905="","",IFERROR(VLOOKUP(TRIM(E6905&amp;""),'Référentiel Articles'!$A$2:$F$634,2,FALSE),""))</f>
      </c>
      <c r="D6905" s="75">
        <f>IF($E6905="","",IFERROR(VLOOKUP(TRIM(E6905&amp;""),'Référentiel Articles'!$A$2:$F$634,3,FALSE),""))</f>
      </c>
      <c r="E6905" s="74" t="str">
        <v/>
      </c>
      <c r="F6905" s="75">
        <f>IF($E6905="","",IFERROR(VLOOKUP(TRIM(E6905&amp;""),'Référentiel Articles'!$A$2:$F$634,4,FALSE),""))</f>
      </c>
      <c r="G6905" s="76">
        <f>IF($E6905="","",IFERROR(VLOOKUP(TRIM(E6905&amp;""),'Référentiel Articles'!$A$2:$F$634,5,FALSE),""))</f>
      </c>
      <c r="H6905" s="77" t="str">
        <v/>
      </c>
      <c r="I6905" s="76">
        <f>IF($E6905="","",IFERROR(VLOOKUP(TRIM(E6905&amp;""),'Référentiel Articles'!$A$2:$F$634,6,FALSE),""))</f>
      </c>
      <c r="J6905" s="78">
        <f>IF(OR($E6905="",$H6905=""),"",$H6905*$I6905)</f>
      </c>
      <c r="K6905" s="79" t="str">
        <v/>
      </c>
    </row>
    <row r="6906">
      <c r="A6906" s="81" t="str">
        <v/>
      </c>
      <c r="B6906" s="81" t="str">
        <v/>
      </c>
      <c r="C6906" s="83">
        <f>IF($E6906="","",IFERROR(VLOOKUP(TRIM(E6906&amp;""),'Référentiel Articles'!$A$2:$F$634,2,FALSE),""))</f>
      </c>
      <c r="D6906" s="83">
        <f>IF($E6906="","",IFERROR(VLOOKUP(TRIM(E6906&amp;""),'Référentiel Articles'!$A$2:$F$634,3,FALSE),""))</f>
      </c>
      <c r="E6906" s="81" t="str">
        <v/>
      </c>
      <c r="F6906" s="83">
        <f>IF($E6906="","",IFERROR(VLOOKUP(TRIM(E6906&amp;""),'Référentiel Articles'!$A$2:$F$634,4,FALSE),""))</f>
      </c>
      <c r="G6906" s="84">
        <f>IF($E6906="","",IFERROR(VLOOKUP(TRIM(E6906&amp;""),'Référentiel Articles'!$A$2:$F$634,5,FALSE),""))</f>
      </c>
      <c r="H6906" s="85" t="str">
        <v/>
      </c>
      <c r="I6906" s="84">
        <f>IF($E6906="","",IFERROR(VLOOKUP(TRIM(E6906&amp;""),'Référentiel Articles'!$A$2:$F$634,6,FALSE),""))</f>
      </c>
      <c r="J6906" s="90">
        <f>IF(OR($E6906="",$H6906=""),"",$H6906*$I6906)</f>
      </c>
      <c r="K6906" s="87" t="str">
        <v/>
      </c>
    </row>
    <row r="6907">
      <c r="A6907" s="74" t="str">
        <v/>
      </c>
      <c r="B6907" s="74" t="str">
        <v/>
      </c>
      <c r="C6907" s="75">
        <f>IF($E6907="","",IFERROR(VLOOKUP(TRIM(E6907&amp;""),'Référentiel Articles'!$A$2:$F$634,2,FALSE),""))</f>
      </c>
      <c r="D6907" s="75">
        <f>IF($E6907="","",IFERROR(VLOOKUP(TRIM(E6907&amp;""),'Référentiel Articles'!$A$2:$F$634,3,FALSE),""))</f>
      </c>
      <c r="E6907" s="74" t="str">
        <v/>
      </c>
      <c r="F6907" s="75">
        <f>IF($E6907="","",IFERROR(VLOOKUP(TRIM(E6907&amp;""),'Référentiel Articles'!$A$2:$F$634,4,FALSE),""))</f>
      </c>
      <c r="G6907" s="76">
        <f>IF($E6907="","",IFERROR(VLOOKUP(TRIM(E6907&amp;""),'Référentiel Articles'!$A$2:$F$634,5,FALSE),""))</f>
      </c>
      <c r="H6907" s="77" t="str">
        <v/>
      </c>
      <c r="I6907" s="76">
        <f>IF($E6907="","",IFERROR(VLOOKUP(TRIM(E6907&amp;""),'Référentiel Articles'!$A$2:$F$634,6,FALSE),""))</f>
      </c>
      <c r="J6907" s="78">
        <f>IF(OR($E6907="",$H6907=""),"",$H6907*$I6907)</f>
      </c>
      <c r="K6907" s="79" t="str">
        <v/>
      </c>
    </row>
    <row r="6908">
      <c r="A6908" s="81" t="str">
        <v/>
      </c>
      <c r="B6908" s="81" t="str">
        <v/>
      </c>
      <c r="C6908" s="83">
        <f>IF($E6908="","",IFERROR(VLOOKUP(TRIM(E6908&amp;""),'Référentiel Articles'!$A$2:$F$634,2,FALSE),""))</f>
      </c>
      <c r="D6908" s="83">
        <f>IF($E6908="","",IFERROR(VLOOKUP(TRIM(E6908&amp;""),'Référentiel Articles'!$A$2:$F$634,3,FALSE),""))</f>
      </c>
      <c r="E6908" s="81" t="str">
        <v/>
      </c>
      <c r="F6908" s="83">
        <f>IF($E6908="","",IFERROR(VLOOKUP(TRIM(E6908&amp;""),'Référentiel Articles'!$A$2:$F$634,4,FALSE),""))</f>
      </c>
      <c r="G6908" s="84">
        <f>IF($E6908="","",IFERROR(VLOOKUP(TRIM(E6908&amp;""),'Référentiel Articles'!$A$2:$F$634,5,FALSE),""))</f>
      </c>
      <c r="H6908" s="85" t="str">
        <v/>
      </c>
      <c r="I6908" s="84">
        <f>IF($E6908="","",IFERROR(VLOOKUP(TRIM(E6908&amp;""),'Référentiel Articles'!$A$2:$F$634,6,FALSE),""))</f>
      </c>
      <c r="J6908" s="90">
        <f>IF(OR($E6908="",$H6908=""),"",$H6908*$I6908)</f>
      </c>
      <c r="K6908" s="87" t="str">
        <v/>
      </c>
    </row>
    <row r="6909">
      <c r="A6909" s="74" t="str">
        <v/>
      </c>
      <c r="B6909" s="74" t="str">
        <v/>
      </c>
      <c r="C6909" s="75">
        <f>IF($E6909="","",IFERROR(VLOOKUP(TRIM(E6909&amp;""),'Référentiel Articles'!$A$2:$F$634,2,FALSE),""))</f>
      </c>
      <c r="D6909" s="75">
        <f>IF($E6909="","",IFERROR(VLOOKUP(TRIM(E6909&amp;""),'Référentiel Articles'!$A$2:$F$634,3,FALSE),""))</f>
      </c>
      <c r="E6909" s="74" t="str">
        <v/>
      </c>
      <c r="F6909" s="75">
        <f>IF($E6909="","",IFERROR(VLOOKUP(TRIM(E6909&amp;""),'Référentiel Articles'!$A$2:$F$634,4,FALSE),""))</f>
      </c>
      <c r="G6909" s="76">
        <f>IF($E6909="","",IFERROR(VLOOKUP(TRIM(E6909&amp;""),'Référentiel Articles'!$A$2:$F$634,5,FALSE),""))</f>
      </c>
      <c r="H6909" s="77" t="str">
        <v/>
      </c>
      <c r="I6909" s="76">
        <f>IF($E6909="","",IFERROR(VLOOKUP(TRIM(E6909&amp;""),'Référentiel Articles'!$A$2:$F$634,6,FALSE),""))</f>
      </c>
      <c r="J6909" s="78">
        <f>IF(OR($E6909="",$H6909=""),"",$H6909*$I6909)</f>
      </c>
      <c r="K6909" s="79" t="str">
        <v/>
      </c>
    </row>
    <row r="6910">
      <c r="A6910" s="81" t="str">
        <v/>
      </c>
      <c r="B6910" s="81" t="str">
        <v/>
      </c>
      <c r="C6910" s="83">
        <f>IF($E6910="","",IFERROR(VLOOKUP(TRIM(E6910&amp;""),'Référentiel Articles'!$A$2:$F$634,2,FALSE),""))</f>
      </c>
      <c r="D6910" s="83">
        <f>IF($E6910="","",IFERROR(VLOOKUP(TRIM(E6910&amp;""),'Référentiel Articles'!$A$2:$F$634,3,FALSE),""))</f>
      </c>
      <c r="E6910" s="81" t="str">
        <v/>
      </c>
      <c r="F6910" s="83">
        <f>IF($E6910="","",IFERROR(VLOOKUP(TRIM(E6910&amp;""),'Référentiel Articles'!$A$2:$F$634,4,FALSE),""))</f>
      </c>
      <c r="G6910" s="84">
        <f>IF($E6910="","",IFERROR(VLOOKUP(TRIM(E6910&amp;""),'Référentiel Articles'!$A$2:$F$634,5,FALSE),""))</f>
      </c>
      <c r="H6910" s="85" t="str">
        <v/>
      </c>
      <c r="I6910" s="84">
        <f>IF($E6910="","",IFERROR(VLOOKUP(TRIM(E6910&amp;""),'Référentiel Articles'!$A$2:$F$634,6,FALSE),""))</f>
      </c>
      <c r="J6910" s="90">
        <f>IF(OR($E6910="",$H6910=""),"",$H6910*$I6910)</f>
      </c>
      <c r="K6910" s="87" t="str">
        <v/>
      </c>
    </row>
    <row r="6911">
      <c r="A6911" s="74" t="str">
        <v/>
      </c>
      <c r="B6911" s="74" t="str">
        <v/>
      </c>
      <c r="C6911" s="75">
        <f>IF($E6911="","",IFERROR(VLOOKUP(TRIM(E6911&amp;""),'Référentiel Articles'!$A$2:$F$634,2,FALSE),""))</f>
      </c>
      <c r="D6911" s="75">
        <f>IF($E6911="","",IFERROR(VLOOKUP(TRIM(E6911&amp;""),'Référentiel Articles'!$A$2:$F$634,3,FALSE),""))</f>
      </c>
      <c r="E6911" s="74" t="str">
        <v/>
      </c>
      <c r="F6911" s="75">
        <f>IF($E6911="","",IFERROR(VLOOKUP(TRIM(E6911&amp;""),'Référentiel Articles'!$A$2:$F$634,4,FALSE),""))</f>
      </c>
      <c r="G6911" s="76">
        <f>IF($E6911="","",IFERROR(VLOOKUP(TRIM(E6911&amp;""),'Référentiel Articles'!$A$2:$F$634,5,FALSE),""))</f>
      </c>
      <c r="H6911" s="77" t="str">
        <v/>
      </c>
      <c r="I6911" s="76">
        <f>IF($E6911="","",IFERROR(VLOOKUP(TRIM(E6911&amp;""),'Référentiel Articles'!$A$2:$F$634,6,FALSE),""))</f>
      </c>
      <c r="J6911" s="78">
        <f>IF(OR($E6911="",$H6911=""),"",$H6911*$I6911)</f>
      </c>
      <c r="K6911" s="79" t="str">
        <v/>
      </c>
    </row>
    <row r="6912">
      <c r="A6912" s="81" t="str">
        <v/>
      </c>
      <c r="B6912" s="81" t="str">
        <v/>
      </c>
      <c r="C6912" s="83">
        <f>IF($E6912="","",IFERROR(VLOOKUP(TRIM(E6912&amp;""),'Référentiel Articles'!$A$2:$F$634,2,FALSE),""))</f>
      </c>
      <c r="D6912" s="83">
        <f>IF($E6912="","",IFERROR(VLOOKUP(TRIM(E6912&amp;""),'Référentiel Articles'!$A$2:$F$634,3,FALSE),""))</f>
      </c>
      <c r="E6912" s="81" t="str">
        <v/>
      </c>
      <c r="F6912" s="83">
        <f>IF($E6912="","",IFERROR(VLOOKUP(TRIM(E6912&amp;""),'Référentiel Articles'!$A$2:$F$634,4,FALSE),""))</f>
      </c>
      <c r="G6912" s="84">
        <f>IF($E6912="","",IFERROR(VLOOKUP(TRIM(E6912&amp;""),'Référentiel Articles'!$A$2:$F$634,5,FALSE),""))</f>
      </c>
      <c r="H6912" s="85" t="str">
        <v/>
      </c>
      <c r="I6912" s="84">
        <f>IF($E6912="","",IFERROR(VLOOKUP(TRIM(E6912&amp;""),'Référentiel Articles'!$A$2:$F$634,6,FALSE),""))</f>
      </c>
      <c r="J6912" s="90">
        <f>IF(OR($E6912="",$H6912=""),"",$H6912*$I6912)</f>
      </c>
      <c r="K6912" s="87" t="str">
        <v/>
      </c>
    </row>
    <row r="6913">
      <c r="A6913" s="74" t="str">
        <v/>
      </c>
      <c r="B6913" s="74" t="str">
        <v/>
      </c>
      <c r="C6913" s="75">
        <f>IF($E6913="","",IFERROR(VLOOKUP(TRIM(E6913&amp;""),'Référentiel Articles'!$A$2:$F$634,2,FALSE),""))</f>
      </c>
      <c r="D6913" s="75">
        <f>IF($E6913="","",IFERROR(VLOOKUP(TRIM(E6913&amp;""),'Référentiel Articles'!$A$2:$F$634,3,FALSE),""))</f>
      </c>
      <c r="E6913" s="74" t="str">
        <v/>
      </c>
      <c r="F6913" s="75">
        <f>IF($E6913="","",IFERROR(VLOOKUP(TRIM(E6913&amp;""),'Référentiel Articles'!$A$2:$F$634,4,FALSE),""))</f>
      </c>
      <c r="G6913" s="76">
        <f>IF($E6913="","",IFERROR(VLOOKUP(TRIM(E6913&amp;""),'Référentiel Articles'!$A$2:$F$634,5,FALSE),""))</f>
      </c>
      <c r="H6913" s="77" t="str">
        <v/>
      </c>
      <c r="I6913" s="76">
        <f>IF($E6913="","",IFERROR(VLOOKUP(TRIM(E6913&amp;""),'Référentiel Articles'!$A$2:$F$634,6,FALSE),""))</f>
      </c>
      <c r="J6913" s="78">
        <f>IF(OR($E6913="",$H6913=""),"",$H6913*$I6913)</f>
      </c>
      <c r="K6913" s="79" t="str">
        <v/>
      </c>
    </row>
    <row r="6914">
      <c r="A6914" s="81" t="str">
        <v/>
      </c>
      <c r="B6914" s="81" t="str">
        <v/>
      </c>
      <c r="C6914" s="83">
        <f>IF($E6914="","",IFERROR(VLOOKUP(TRIM(E6914&amp;""),'Référentiel Articles'!$A$2:$F$634,2,FALSE),""))</f>
      </c>
      <c r="D6914" s="83">
        <f>IF($E6914="","",IFERROR(VLOOKUP(TRIM(E6914&amp;""),'Référentiel Articles'!$A$2:$F$634,3,FALSE),""))</f>
      </c>
      <c r="E6914" s="81" t="str">
        <v/>
      </c>
      <c r="F6914" s="83">
        <f>IF($E6914="","",IFERROR(VLOOKUP(TRIM(E6914&amp;""),'Référentiel Articles'!$A$2:$F$634,4,FALSE),""))</f>
      </c>
      <c r="G6914" s="84">
        <f>IF($E6914="","",IFERROR(VLOOKUP(TRIM(E6914&amp;""),'Référentiel Articles'!$A$2:$F$634,5,FALSE),""))</f>
      </c>
      <c r="H6914" s="85" t="str">
        <v/>
      </c>
      <c r="I6914" s="84">
        <f>IF($E6914="","",IFERROR(VLOOKUP(TRIM(E6914&amp;""),'Référentiel Articles'!$A$2:$F$634,6,FALSE),""))</f>
      </c>
      <c r="J6914" s="90">
        <f>IF(OR($E6914="",$H6914=""),"",$H6914*$I6914)</f>
      </c>
      <c r="K6914" s="87" t="str">
        <v/>
      </c>
    </row>
    <row r="6915">
      <c r="A6915" s="74" t="str">
        <v/>
      </c>
      <c r="B6915" s="74" t="str">
        <v/>
      </c>
      <c r="C6915" s="75">
        <f>IF($E6915="","",IFERROR(VLOOKUP(TRIM(E6915&amp;""),'Référentiel Articles'!$A$2:$F$634,2,FALSE),""))</f>
      </c>
      <c r="D6915" s="75">
        <f>IF($E6915="","",IFERROR(VLOOKUP(TRIM(E6915&amp;""),'Référentiel Articles'!$A$2:$F$634,3,FALSE),""))</f>
      </c>
      <c r="E6915" s="74" t="str">
        <v/>
      </c>
      <c r="F6915" s="75">
        <f>IF($E6915="","",IFERROR(VLOOKUP(TRIM(E6915&amp;""),'Référentiel Articles'!$A$2:$F$634,4,FALSE),""))</f>
      </c>
      <c r="G6915" s="76">
        <f>IF($E6915="","",IFERROR(VLOOKUP(TRIM(E6915&amp;""),'Référentiel Articles'!$A$2:$F$634,5,FALSE),""))</f>
      </c>
      <c r="H6915" s="77" t="str">
        <v/>
      </c>
      <c r="I6915" s="76">
        <f>IF($E6915="","",IFERROR(VLOOKUP(TRIM(E6915&amp;""),'Référentiel Articles'!$A$2:$F$634,6,FALSE),""))</f>
      </c>
      <c r="J6915" s="78">
        <f>IF(OR($E6915="",$H6915=""),"",$H6915*$I6915)</f>
      </c>
      <c r="K6915" s="79" t="str">
        <v/>
      </c>
    </row>
    <row r="6916">
      <c r="A6916" s="81" t="str">
        <v/>
      </c>
      <c r="B6916" s="81" t="str">
        <v/>
      </c>
      <c r="C6916" s="83">
        <f>IF($E6916="","",IFERROR(VLOOKUP(TRIM(E6916&amp;""),'Référentiel Articles'!$A$2:$F$634,2,FALSE),""))</f>
      </c>
      <c r="D6916" s="83">
        <f>IF($E6916="","",IFERROR(VLOOKUP(TRIM(E6916&amp;""),'Référentiel Articles'!$A$2:$F$634,3,FALSE),""))</f>
      </c>
      <c r="E6916" s="81" t="str">
        <v/>
      </c>
      <c r="F6916" s="83">
        <f>IF($E6916="","",IFERROR(VLOOKUP(TRIM(E6916&amp;""),'Référentiel Articles'!$A$2:$F$634,4,FALSE),""))</f>
      </c>
      <c r="G6916" s="84">
        <f>IF($E6916="","",IFERROR(VLOOKUP(TRIM(E6916&amp;""),'Référentiel Articles'!$A$2:$F$634,5,FALSE),""))</f>
      </c>
      <c r="H6916" s="85" t="str">
        <v/>
      </c>
      <c r="I6916" s="84">
        <f>IF($E6916="","",IFERROR(VLOOKUP(TRIM(E6916&amp;""),'Référentiel Articles'!$A$2:$F$634,6,FALSE),""))</f>
      </c>
      <c r="J6916" s="90">
        <f>IF(OR($E6916="",$H6916=""),"",$H6916*$I6916)</f>
      </c>
      <c r="K6916" s="87" t="str">
        <v/>
      </c>
    </row>
    <row r="6917">
      <c r="A6917" s="74" t="str">
        <v/>
      </c>
      <c r="B6917" s="74" t="str">
        <v/>
      </c>
      <c r="C6917" s="75">
        <f>IF($E6917="","",IFERROR(VLOOKUP(TRIM(E6917&amp;""),'Référentiel Articles'!$A$2:$F$634,2,FALSE),""))</f>
      </c>
      <c r="D6917" s="75">
        <f>IF($E6917="","",IFERROR(VLOOKUP(TRIM(E6917&amp;""),'Référentiel Articles'!$A$2:$F$634,3,FALSE),""))</f>
      </c>
      <c r="E6917" s="74" t="str">
        <v/>
      </c>
      <c r="F6917" s="75">
        <f>IF($E6917="","",IFERROR(VLOOKUP(TRIM(E6917&amp;""),'Référentiel Articles'!$A$2:$F$634,4,FALSE),""))</f>
      </c>
      <c r="G6917" s="76">
        <f>IF($E6917="","",IFERROR(VLOOKUP(TRIM(E6917&amp;""),'Référentiel Articles'!$A$2:$F$634,5,FALSE),""))</f>
      </c>
      <c r="H6917" s="77" t="str">
        <v/>
      </c>
      <c r="I6917" s="76">
        <f>IF($E6917="","",IFERROR(VLOOKUP(TRIM(E6917&amp;""),'Référentiel Articles'!$A$2:$F$634,6,FALSE),""))</f>
      </c>
      <c r="J6917" s="78">
        <f>IF(OR($E6917="",$H6917=""),"",$H6917*$I6917)</f>
      </c>
      <c r="K6917" s="79" t="str">
        <v/>
      </c>
    </row>
    <row r="6918">
      <c r="A6918" s="81" t="str">
        <v/>
      </c>
      <c r="B6918" s="81" t="str">
        <v/>
      </c>
      <c r="C6918" s="83">
        <f>IF($E6918="","",IFERROR(VLOOKUP(TRIM(E6918&amp;""),'Référentiel Articles'!$A$2:$F$634,2,FALSE),""))</f>
      </c>
      <c r="D6918" s="83">
        <f>IF($E6918="","",IFERROR(VLOOKUP(TRIM(E6918&amp;""),'Référentiel Articles'!$A$2:$F$634,3,FALSE),""))</f>
      </c>
      <c r="E6918" s="81" t="str">
        <v/>
      </c>
      <c r="F6918" s="83">
        <f>IF($E6918="","",IFERROR(VLOOKUP(TRIM(E6918&amp;""),'Référentiel Articles'!$A$2:$F$634,4,FALSE),""))</f>
      </c>
      <c r="G6918" s="84">
        <f>IF($E6918="","",IFERROR(VLOOKUP(TRIM(E6918&amp;""),'Référentiel Articles'!$A$2:$F$634,5,FALSE),""))</f>
      </c>
      <c r="H6918" s="85" t="str">
        <v/>
      </c>
      <c r="I6918" s="84">
        <f>IF($E6918="","",IFERROR(VLOOKUP(TRIM(E6918&amp;""),'Référentiel Articles'!$A$2:$F$634,6,FALSE),""))</f>
      </c>
      <c r="J6918" s="90">
        <f>IF(OR($E6918="",$H6918=""),"",$H6918*$I6918)</f>
      </c>
      <c r="K6918" s="87" t="str">
        <v/>
      </c>
    </row>
    <row r="6919">
      <c r="A6919" s="74" t="str">
        <v/>
      </c>
      <c r="B6919" s="74" t="str">
        <v/>
      </c>
      <c r="C6919" s="75">
        <f>IF($E6919="","",IFERROR(VLOOKUP(TRIM(E6919&amp;""),'Référentiel Articles'!$A$2:$F$634,2,FALSE),""))</f>
      </c>
      <c r="D6919" s="75">
        <f>IF($E6919="","",IFERROR(VLOOKUP(TRIM(E6919&amp;""),'Référentiel Articles'!$A$2:$F$634,3,FALSE),""))</f>
      </c>
      <c r="E6919" s="74" t="str">
        <v/>
      </c>
      <c r="F6919" s="75">
        <f>IF($E6919="","",IFERROR(VLOOKUP(TRIM(E6919&amp;""),'Référentiel Articles'!$A$2:$F$634,4,FALSE),""))</f>
      </c>
      <c r="G6919" s="76">
        <f>IF($E6919="","",IFERROR(VLOOKUP(TRIM(E6919&amp;""),'Référentiel Articles'!$A$2:$F$634,5,FALSE),""))</f>
      </c>
      <c r="H6919" s="77" t="str">
        <v/>
      </c>
      <c r="I6919" s="76">
        <f>IF($E6919="","",IFERROR(VLOOKUP(TRIM(E6919&amp;""),'Référentiel Articles'!$A$2:$F$634,6,FALSE),""))</f>
      </c>
      <c r="J6919" s="78">
        <f>IF(OR($E6919="",$H6919=""),"",$H6919*$I6919)</f>
      </c>
      <c r="K6919" s="79" t="str">
        <v/>
      </c>
    </row>
    <row r="6920">
      <c r="A6920" s="81" t="str">
        <v/>
      </c>
      <c r="B6920" s="81" t="str">
        <v/>
      </c>
      <c r="C6920" s="83">
        <f>IF($E6920="","",IFERROR(VLOOKUP(TRIM(E6920&amp;""),'Référentiel Articles'!$A$2:$F$634,2,FALSE),""))</f>
      </c>
      <c r="D6920" s="83">
        <f>IF($E6920="","",IFERROR(VLOOKUP(TRIM(E6920&amp;""),'Référentiel Articles'!$A$2:$F$634,3,FALSE),""))</f>
      </c>
      <c r="E6920" s="81" t="str">
        <v/>
      </c>
      <c r="F6920" s="83">
        <f>IF($E6920="","",IFERROR(VLOOKUP(TRIM(E6920&amp;""),'Référentiel Articles'!$A$2:$F$634,4,FALSE),""))</f>
      </c>
      <c r="G6920" s="84">
        <f>IF($E6920="","",IFERROR(VLOOKUP(TRIM(E6920&amp;""),'Référentiel Articles'!$A$2:$F$634,5,FALSE),""))</f>
      </c>
      <c r="H6920" s="85" t="str">
        <v/>
      </c>
      <c r="I6920" s="84">
        <f>IF($E6920="","",IFERROR(VLOOKUP(TRIM(E6920&amp;""),'Référentiel Articles'!$A$2:$F$634,6,FALSE),""))</f>
      </c>
      <c r="J6920" s="90">
        <f>IF(OR($E6920="",$H6920=""),"",$H6920*$I6920)</f>
      </c>
      <c r="K6920" s="87" t="str">
        <v/>
      </c>
    </row>
    <row r="6921">
      <c r="A6921" s="74" t="str">
        <v/>
      </c>
      <c r="B6921" s="74" t="str">
        <v/>
      </c>
      <c r="C6921" s="75">
        <f>IF($E6921="","",IFERROR(VLOOKUP(TRIM(E6921&amp;""),'Référentiel Articles'!$A$2:$F$634,2,FALSE),""))</f>
      </c>
      <c r="D6921" s="75">
        <f>IF($E6921="","",IFERROR(VLOOKUP(TRIM(E6921&amp;""),'Référentiel Articles'!$A$2:$F$634,3,FALSE),""))</f>
      </c>
      <c r="E6921" s="74" t="str">
        <v/>
      </c>
      <c r="F6921" s="75">
        <f>IF($E6921="","",IFERROR(VLOOKUP(TRIM(E6921&amp;""),'Référentiel Articles'!$A$2:$F$634,4,FALSE),""))</f>
      </c>
      <c r="G6921" s="76">
        <f>IF($E6921="","",IFERROR(VLOOKUP(TRIM(E6921&amp;""),'Référentiel Articles'!$A$2:$F$634,5,FALSE),""))</f>
      </c>
      <c r="H6921" s="77" t="str">
        <v/>
      </c>
      <c r="I6921" s="76">
        <f>IF($E6921="","",IFERROR(VLOOKUP(TRIM(E6921&amp;""),'Référentiel Articles'!$A$2:$F$634,6,FALSE),""))</f>
      </c>
      <c r="J6921" s="78">
        <f>IF(OR($E6921="",$H6921=""),"",$H6921*$I6921)</f>
      </c>
      <c r="K6921" s="79" t="str">
        <v/>
      </c>
    </row>
    <row r="6922">
      <c r="A6922" s="81" t="str">
        <v/>
      </c>
      <c r="B6922" s="81" t="str">
        <v/>
      </c>
      <c r="C6922" s="83">
        <f>IF($E6922="","",IFERROR(VLOOKUP(TRIM(E6922&amp;""),'Référentiel Articles'!$A$2:$F$634,2,FALSE),""))</f>
      </c>
      <c r="D6922" s="83">
        <f>IF($E6922="","",IFERROR(VLOOKUP(TRIM(E6922&amp;""),'Référentiel Articles'!$A$2:$F$634,3,FALSE),""))</f>
      </c>
      <c r="E6922" s="81" t="str">
        <v/>
      </c>
      <c r="F6922" s="83">
        <f>IF($E6922="","",IFERROR(VLOOKUP(TRIM(E6922&amp;""),'Référentiel Articles'!$A$2:$F$634,4,FALSE),""))</f>
      </c>
      <c r="G6922" s="84">
        <f>IF($E6922="","",IFERROR(VLOOKUP(TRIM(E6922&amp;""),'Référentiel Articles'!$A$2:$F$634,5,FALSE),""))</f>
      </c>
      <c r="H6922" s="85" t="str">
        <v/>
      </c>
      <c r="I6922" s="84">
        <f>IF($E6922="","",IFERROR(VLOOKUP(TRIM(E6922&amp;""),'Référentiel Articles'!$A$2:$F$634,6,FALSE),""))</f>
      </c>
      <c r="J6922" s="90">
        <f>IF(OR($E6922="",$H6922=""),"",$H6922*$I6922)</f>
      </c>
      <c r="K6922" s="87" t="str">
        <v/>
      </c>
    </row>
    <row r="6923">
      <c r="A6923" s="74" t="str">
        <v/>
      </c>
      <c r="B6923" s="74" t="str">
        <v/>
      </c>
      <c r="C6923" s="75">
        <f>IF($E6923="","",IFERROR(VLOOKUP(TRIM(E6923&amp;""),'Référentiel Articles'!$A$2:$F$634,2,FALSE),""))</f>
      </c>
      <c r="D6923" s="75">
        <f>IF($E6923="","",IFERROR(VLOOKUP(TRIM(E6923&amp;""),'Référentiel Articles'!$A$2:$F$634,3,FALSE),""))</f>
      </c>
      <c r="E6923" s="74" t="str">
        <v/>
      </c>
      <c r="F6923" s="75">
        <f>IF($E6923="","",IFERROR(VLOOKUP(TRIM(E6923&amp;""),'Référentiel Articles'!$A$2:$F$634,4,FALSE),""))</f>
      </c>
      <c r="G6923" s="76">
        <f>IF($E6923="","",IFERROR(VLOOKUP(TRIM(E6923&amp;""),'Référentiel Articles'!$A$2:$F$634,5,FALSE),""))</f>
      </c>
      <c r="H6923" s="77" t="str">
        <v/>
      </c>
      <c r="I6923" s="76">
        <f>IF($E6923="","",IFERROR(VLOOKUP(TRIM(E6923&amp;""),'Référentiel Articles'!$A$2:$F$634,6,FALSE),""))</f>
      </c>
      <c r="J6923" s="78">
        <f>IF(OR($E6923="",$H6923=""),"",$H6923*$I6923)</f>
      </c>
      <c r="K6923" s="79" t="str">
        <v/>
      </c>
    </row>
    <row r="6924">
      <c r="A6924" s="81" t="str">
        <v/>
      </c>
      <c r="B6924" s="81" t="str">
        <v/>
      </c>
      <c r="C6924" s="83">
        <f>IF($E6924="","",IFERROR(VLOOKUP(TRIM(E6924&amp;""),'Référentiel Articles'!$A$2:$F$634,2,FALSE),""))</f>
      </c>
      <c r="D6924" s="83">
        <f>IF($E6924="","",IFERROR(VLOOKUP(TRIM(E6924&amp;""),'Référentiel Articles'!$A$2:$F$634,3,FALSE),""))</f>
      </c>
      <c r="E6924" s="81" t="str">
        <v/>
      </c>
      <c r="F6924" s="83">
        <f>IF($E6924="","",IFERROR(VLOOKUP(TRIM(E6924&amp;""),'Référentiel Articles'!$A$2:$F$634,4,FALSE),""))</f>
      </c>
      <c r="G6924" s="84">
        <f>IF($E6924="","",IFERROR(VLOOKUP(TRIM(E6924&amp;""),'Référentiel Articles'!$A$2:$F$634,5,FALSE),""))</f>
      </c>
      <c r="H6924" s="85" t="str">
        <v/>
      </c>
      <c r="I6924" s="84">
        <f>IF($E6924="","",IFERROR(VLOOKUP(TRIM(E6924&amp;""),'Référentiel Articles'!$A$2:$F$634,6,FALSE),""))</f>
      </c>
      <c r="J6924" s="90">
        <f>IF(OR($E6924="",$H6924=""),"",$H6924*$I6924)</f>
      </c>
      <c r="K6924" s="87" t="str">
        <v/>
      </c>
    </row>
    <row r="6925">
      <c r="A6925" s="74" t="str">
        <v/>
      </c>
      <c r="B6925" s="74" t="str">
        <v/>
      </c>
      <c r="C6925" s="75">
        <f>IF($E6925="","",IFERROR(VLOOKUP(TRIM(E6925&amp;""),'Référentiel Articles'!$A$2:$F$634,2,FALSE),""))</f>
      </c>
      <c r="D6925" s="75">
        <f>IF($E6925="","",IFERROR(VLOOKUP(TRIM(E6925&amp;""),'Référentiel Articles'!$A$2:$F$634,3,FALSE),""))</f>
      </c>
      <c r="E6925" s="74" t="str">
        <v/>
      </c>
      <c r="F6925" s="75">
        <f>IF($E6925="","",IFERROR(VLOOKUP(TRIM(E6925&amp;""),'Référentiel Articles'!$A$2:$F$634,4,FALSE),""))</f>
      </c>
      <c r="G6925" s="76">
        <f>IF($E6925="","",IFERROR(VLOOKUP(TRIM(E6925&amp;""),'Référentiel Articles'!$A$2:$F$634,5,FALSE),""))</f>
      </c>
      <c r="H6925" s="77" t="str">
        <v/>
      </c>
      <c r="I6925" s="76">
        <f>IF($E6925="","",IFERROR(VLOOKUP(TRIM(E6925&amp;""),'Référentiel Articles'!$A$2:$F$634,6,FALSE),""))</f>
      </c>
      <c r="J6925" s="78">
        <f>IF(OR($E6925="",$H6925=""),"",$H6925*$I6925)</f>
      </c>
      <c r="K6925" s="79" t="str">
        <v/>
      </c>
    </row>
    <row r="6926">
      <c r="A6926" s="81" t="str">
        <v/>
      </c>
      <c r="B6926" s="81" t="str">
        <v/>
      </c>
      <c r="C6926" s="83">
        <f>IF($E6926="","",IFERROR(VLOOKUP(TRIM(E6926&amp;""),'Référentiel Articles'!$A$2:$F$634,2,FALSE),""))</f>
      </c>
      <c r="D6926" s="83">
        <f>IF($E6926="","",IFERROR(VLOOKUP(TRIM(E6926&amp;""),'Référentiel Articles'!$A$2:$F$634,3,FALSE),""))</f>
      </c>
      <c r="E6926" s="81" t="str">
        <v/>
      </c>
      <c r="F6926" s="83">
        <f>IF($E6926="","",IFERROR(VLOOKUP(TRIM(E6926&amp;""),'Référentiel Articles'!$A$2:$F$634,4,FALSE),""))</f>
      </c>
      <c r="G6926" s="84">
        <f>IF($E6926="","",IFERROR(VLOOKUP(TRIM(E6926&amp;""),'Référentiel Articles'!$A$2:$F$634,5,FALSE),""))</f>
      </c>
      <c r="H6926" s="85" t="str">
        <v/>
      </c>
      <c r="I6926" s="84">
        <f>IF($E6926="","",IFERROR(VLOOKUP(TRIM(E6926&amp;""),'Référentiel Articles'!$A$2:$F$634,6,FALSE),""))</f>
      </c>
      <c r="J6926" s="90">
        <f>IF(OR($E6926="",$H6926=""),"",$H6926*$I6926)</f>
      </c>
      <c r="K6926" s="87" t="str">
        <v/>
      </c>
    </row>
    <row r="6927">
      <c r="A6927" s="74" t="str">
        <v/>
      </c>
      <c r="B6927" s="74" t="str">
        <v/>
      </c>
      <c r="C6927" s="75">
        <f>IF($E6927="","",IFERROR(VLOOKUP(TRIM(E6927&amp;""),'Référentiel Articles'!$A$2:$F$634,2,FALSE),""))</f>
      </c>
      <c r="D6927" s="75">
        <f>IF($E6927="","",IFERROR(VLOOKUP(TRIM(E6927&amp;""),'Référentiel Articles'!$A$2:$F$634,3,FALSE),""))</f>
      </c>
      <c r="E6927" s="74" t="str">
        <v/>
      </c>
      <c r="F6927" s="75">
        <f>IF($E6927="","",IFERROR(VLOOKUP(TRIM(E6927&amp;""),'Référentiel Articles'!$A$2:$F$634,4,FALSE),""))</f>
      </c>
      <c r="G6927" s="76">
        <f>IF($E6927="","",IFERROR(VLOOKUP(TRIM(E6927&amp;""),'Référentiel Articles'!$A$2:$F$634,5,FALSE),""))</f>
      </c>
      <c r="H6927" s="77" t="str">
        <v/>
      </c>
      <c r="I6927" s="76">
        <f>IF($E6927="","",IFERROR(VLOOKUP(TRIM(E6927&amp;""),'Référentiel Articles'!$A$2:$F$634,6,FALSE),""))</f>
      </c>
      <c r="J6927" s="78">
        <f>IF(OR($E6927="",$H6927=""),"",$H6927*$I6927)</f>
      </c>
      <c r="K6927" s="79" t="str">
        <v/>
      </c>
    </row>
    <row r="6928">
      <c r="A6928" s="81" t="str">
        <v/>
      </c>
      <c r="B6928" s="81" t="str">
        <v/>
      </c>
      <c r="C6928" s="83">
        <f>IF($E6928="","",IFERROR(VLOOKUP(TRIM(E6928&amp;""),'Référentiel Articles'!$A$2:$F$634,2,FALSE),""))</f>
      </c>
      <c r="D6928" s="83">
        <f>IF($E6928="","",IFERROR(VLOOKUP(TRIM(E6928&amp;""),'Référentiel Articles'!$A$2:$F$634,3,FALSE),""))</f>
      </c>
      <c r="E6928" s="81" t="str">
        <v/>
      </c>
      <c r="F6928" s="83">
        <f>IF($E6928="","",IFERROR(VLOOKUP(TRIM(E6928&amp;""),'Référentiel Articles'!$A$2:$F$634,4,FALSE),""))</f>
      </c>
      <c r="G6928" s="84">
        <f>IF($E6928="","",IFERROR(VLOOKUP(TRIM(E6928&amp;""),'Référentiel Articles'!$A$2:$F$634,5,FALSE),""))</f>
      </c>
      <c r="H6928" s="85" t="str">
        <v/>
      </c>
      <c r="I6928" s="84">
        <f>IF($E6928="","",IFERROR(VLOOKUP(TRIM(E6928&amp;""),'Référentiel Articles'!$A$2:$F$634,6,FALSE),""))</f>
      </c>
      <c r="J6928" s="90">
        <f>IF(OR($E6928="",$H6928=""),"",$H6928*$I6928)</f>
      </c>
      <c r="K6928" s="87" t="str">
        <v/>
      </c>
    </row>
    <row r="6929">
      <c r="A6929" s="74" t="str">
        <v/>
      </c>
      <c r="B6929" s="74" t="str">
        <v/>
      </c>
      <c r="C6929" s="75">
        <f>IF($E6929="","",IFERROR(VLOOKUP(TRIM(E6929&amp;""),'Référentiel Articles'!$A$2:$F$634,2,FALSE),""))</f>
      </c>
      <c r="D6929" s="75">
        <f>IF($E6929="","",IFERROR(VLOOKUP(TRIM(E6929&amp;""),'Référentiel Articles'!$A$2:$F$634,3,FALSE),""))</f>
      </c>
      <c r="E6929" s="74" t="str">
        <v/>
      </c>
      <c r="F6929" s="75">
        <f>IF($E6929="","",IFERROR(VLOOKUP(TRIM(E6929&amp;""),'Référentiel Articles'!$A$2:$F$634,4,FALSE),""))</f>
      </c>
      <c r="G6929" s="76">
        <f>IF($E6929="","",IFERROR(VLOOKUP(TRIM(E6929&amp;""),'Référentiel Articles'!$A$2:$F$634,5,FALSE),""))</f>
      </c>
      <c r="H6929" s="77" t="str">
        <v/>
      </c>
      <c r="I6929" s="76">
        <f>IF($E6929="","",IFERROR(VLOOKUP(TRIM(E6929&amp;""),'Référentiel Articles'!$A$2:$F$634,6,FALSE),""))</f>
      </c>
      <c r="J6929" s="78">
        <f>IF(OR($E6929="",$H6929=""),"",$H6929*$I6929)</f>
      </c>
      <c r="K6929" s="79" t="str">
        <v/>
      </c>
    </row>
    <row r="6930">
      <c r="A6930" s="81" t="str">
        <v/>
      </c>
      <c r="B6930" s="81" t="str">
        <v/>
      </c>
      <c r="C6930" s="83">
        <f>IF($E6930="","",IFERROR(VLOOKUP(TRIM(E6930&amp;""),'Référentiel Articles'!$A$2:$F$634,2,FALSE),""))</f>
      </c>
      <c r="D6930" s="83">
        <f>IF($E6930="","",IFERROR(VLOOKUP(TRIM(E6930&amp;""),'Référentiel Articles'!$A$2:$F$634,3,FALSE),""))</f>
      </c>
      <c r="E6930" s="81" t="str">
        <v/>
      </c>
      <c r="F6930" s="83">
        <f>IF($E6930="","",IFERROR(VLOOKUP(TRIM(E6930&amp;""),'Référentiel Articles'!$A$2:$F$634,4,FALSE),""))</f>
      </c>
      <c r="G6930" s="84">
        <f>IF($E6930="","",IFERROR(VLOOKUP(TRIM(E6930&amp;""),'Référentiel Articles'!$A$2:$F$634,5,FALSE),""))</f>
      </c>
      <c r="H6930" s="85" t="str">
        <v/>
      </c>
      <c r="I6930" s="84">
        <f>IF($E6930="","",IFERROR(VLOOKUP(TRIM(E6930&amp;""),'Référentiel Articles'!$A$2:$F$634,6,FALSE),""))</f>
      </c>
      <c r="J6930" s="90">
        <f>IF(OR($E6930="",$H6930=""),"",$H6930*$I6930)</f>
      </c>
      <c r="K6930" s="87" t="str">
        <v/>
      </c>
    </row>
    <row r="6931">
      <c r="A6931" s="74" t="str">
        <v/>
      </c>
      <c r="B6931" s="74" t="str">
        <v/>
      </c>
      <c r="C6931" s="75">
        <f>IF($E6931="","",IFERROR(VLOOKUP(TRIM(E6931&amp;""),'Référentiel Articles'!$A$2:$F$634,2,FALSE),""))</f>
      </c>
      <c r="D6931" s="75">
        <f>IF($E6931="","",IFERROR(VLOOKUP(TRIM(E6931&amp;""),'Référentiel Articles'!$A$2:$F$634,3,FALSE),""))</f>
      </c>
      <c r="E6931" s="74" t="str">
        <v/>
      </c>
      <c r="F6931" s="75">
        <f>IF($E6931="","",IFERROR(VLOOKUP(TRIM(E6931&amp;""),'Référentiel Articles'!$A$2:$F$634,4,FALSE),""))</f>
      </c>
      <c r="G6931" s="76">
        <f>IF($E6931="","",IFERROR(VLOOKUP(TRIM(E6931&amp;""),'Référentiel Articles'!$A$2:$F$634,5,FALSE),""))</f>
      </c>
      <c r="H6931" s="77" t="str">
        <v/>
      </c>
      <c r="I6931" s="76">
        <f>IF($E6931="","",IFERROR(VLOOKUP(TRIM(E6931&amp;""),'Référentiel Articles'!$A$2:$F$634,6,FALSE),""))</f>
      </c>
      <c r="J6931" s="78">
        <f>IF(OR($E6931="",$H6931=""),"",$H6931*$I6931)</f>
      </c>
      <c r="K6931" s="79" t="str">
        <v/>
      </c>
    </row>
    <row r="6932">
      <c r="A6932" s="81" t="str">
        <v/>
      </c>
      <c r="B6932" s="81" t="str">
        <v/>
      </c>
      <c r="C6932" s="83">
        <f>IF($E6932="","",IFERROR(VLOOKUP(TRIM(E6932&amp;""),'Référentiel Articles'!$A$2:$F$634,2,FALSE),""))</f>
      </c>
      <c r="D6932" s="83">
        <f>IF($E6932="","",IFERROR(VLOOKUP(TRIM(E6932&amp;""),'Référentiel Articles'!$A$2:$F$634,3,FALSE),""))</f>
      </c>
      <c r="E6932" s="81" t="str">
        <v/>
      </c>
      <c r="F6932" s="83">
        <f>IF($E6932="","",IFERROR(VLOOKUP(TRIM(E6932&amp;""),'Référentiel Articles'!$A$2:$F$634,4,FALSE),""))</f>
      </c>
      <c r="G6932" s="84">
        <f>IF($E6932="","",IFERROR(VLOOKUP(TRIM(E6932&amp;""),'Référentiel Articles'!$A$2:$F$634,5,FALSE),""))</f>
      </c>
      <c r="H6932" s="85" t="str">
        <v/>
      </c>
      <c r="I6932" s="84">
        <f>IF($E6932="","",IFERROR(VLOOKUP(TRIM(E6932&amp;""),'Référentiel Articles'!$A$2:$F$634,6,FALSE),""))</f>
      </c>
      <c r="J6932" s="90">
        <f>IF(OR($E6932="",$H6932=""),"",$H6932*$I6932)</f>
      </c>
      <c r="K6932" s="87" t="str">
        <v/>
      </c>
    </row>
    <row r="6933">
      <c r="A6933" s="74" t="str">
        <v/>
      </c>
      <c r="B6933" s="74" t="str">
        <v/>
      </c>
      <c r="C6933" s="75">
        <f>IF($E6933="","",IFERROR(VLOOKUP(TRIM(E6933&amp;""),'Référentiel Articles'!$A$2:$F$634,2,FALSE),""))</f>
      </c>
      <c r="D6933" s="75">
        <f>IF($E6933="","",IFERROR(VLOOKUP(TRIM(E6933&amp;""),'Référentiel Articles'!$A$2:$F$634,3,FALSE),""))</f>
      </c>
      <c r="E6933" s="74" t="str">
        <v/>
      </c>
      <c r="F6933" s="75">
        <f>IF($E6933="","",IFERROR(VLOOKUP(TRIM(E6933&amp;""),'Référentiel Articles'!$A$2:$F$634,4,FALSE),""))</f>
      </c>
      <c r="G6933" s="76">
        <f>IF($E6933="","",IFERROR(VLOOKUP(TRIM(E6933&amp;""),'Référentiel Articles'!$A$2:$F$634,5,FALSE),""))</f>
      </c>
      <c r="H6933" s="77" t="str">
        <v/>
      </c>
      <c r="I6933" s="76">
        <f>IF($E6933="","",IFERROR(VLOOKUP(TRIM(E6933&amp;""),'Référentiel Articles'!$A$2:$F$634,6,FALSE),""))</f>
      </c>
      <c r="J6933" s="78">
        <f>IF(OR($E6933="",$H6933=""),"",$H6933*$I6933)</f>
      </c>
      <c r="K6933" s="79" t="str">
        <v/>
      </c>
    </row>
    <row r="6934">
      <c r="A6934" s="81" t="str">
        <v/>
      </c>
      <c r="B6934" s="81" t="str">
        <v/>
      </c>
      <c r="C6934" s="83">
        <f>IF($E6934="","",IFERROR(VLOOKUP(TRIM(E6934&amp;""),'Référentiel Articles'!$A$2:$F$634,2,FALSE),""))</f>
      </c>
      <c r="D6934" s="83">
        <f>IF($E6934="","",IFERROR(VLOOKUP(TRIM(E6934&amp;""),'Référentiel Articles'!$A$2:$F$634,3,FALSE),""))</f>
      </c>
      <c r="E6934" s="81" t="str">
        <v/>
      </c>
      <c r="F6934" s="83">
        <f>IF($E6934="","",IFERROR(VLOOKUP(TRIM(E6934&amp;""),'Référentiel Articles'!$A$2:$F$634,4,FALSE),""))</f>
      </c>
      <c r="G6934" s="84">
        <f>IF($E6934="","",IFERROR(VLOOKUP(TRIM(E6934&amp;""),'Référentiel Articles'!$A$2:$F$634,5,FALSE),""))</f>
      </c>
      <c r="H6934" s="85" t="str">
        <v/>
      </c>
      <c r="I6934" s="84">
        <f>IF($E6934="","",IFERROR(VLOOKUP(TRIM(E6934&amp;""),'Référentiel Articles'!$A$2:$F$634,6,FALSE),""))</f>
      </c>
      <c r="J6934" s="90">
        <f>IF(OR($E6934="",$H6934=""),"",$H6934*$I6934)</f>
      </c>
      <c r="K6934" s="87" t="str">
        <v/>
      </c>
    </row>
    <row r="6935">
      <c r="A6935" s="74" t="str">
        <v/>
      </c>
      <c r="B6935" s="74" t="str">
        <v/>
      </c>
      <c r="C6935" s="75">
        <f>IF($E6935="","",IFERROR(VLOOKUP(TRIM(E6935&amp;""),'Référentiel Articles'!$A$2:$F$634,2,FALSE),""))</f>
      </c>
      <c r="D6935" s="75">
        <f>IF($E6935="","",IFERROR(VLOOKUP(TRIM(E6935&amp;""),'Référentiel Articles'!$A$2:$F$634,3,FALSE),""))</f>
      </c>
      <c r="E6935" s="74" t="str">
        <v/>
      </c>
      <c r="F6935" s="75">
        <f>IF($E6935="","",IFERROR(VLOOKUP(TRIM(E6935&amp;""),'Référentiel Articles'!$A$2:$F$634,4,FALSE),""))</f>
      </c>
      <c r="G6935" s="76">
        <f>IF($E6935="","",IFERROR(VLOOKUP(TRIM(E6935&amp;""),'Référentiel Articles'!$A$2:$F$634,5,FALSE),""))</f>
      </c>
      <c r="H6935" s="77" t="str">
        <v/>
      </c>
      <c r="I6935" s="76">
        <f>IF($E6935="","",IFERROR(VLOOKUP(TRIM(E6935&amp;""),'Référentiel Articles'!$A$2:$F$634,6,FALSE),""))</f>
      </c>
      <c r="J6935" s="78">
        <f>IF(OR($E6935="",$H6935=""),"",$H6935*$I6935)</f>
      </c>
      <c r="K6935" s="79" t="str">
        <v/>
      </c>
    </row>
    <row r="6936">
      <c r="A6936" s="81" t="str">
        <v/>
      </c>
      <c r="B6936" s="81" t="str">
        <v/>
      </c>
      <c r="C6936" s="83">
        <f>IF($E6936="","",IFERROR(VLOOKUP(TRIM(E6936&amp;""),'Référentiel Articles'!$A$2:$F$634,2,FALSE),""))</f>
      </c>
      <c r="D6936" s="83">
        <f>IF($E6936="","",IFERROR(VLOOKUP(TRIM(E6936&amp;""),'Référentiel Articles'!$A$2:$F$634,3,FALSE),""))</f>
      </c>
      <c r="E6936" s="81" t="str">
        <v/>
      </c>
      <c r="F6936" s="83">
        <f>IF($E6936="","",IFERROR(VLOOKUP(TRIM(E6936&amp;""),'Référentiel Articles'!$A$2:$F$634,4,FALSE),""))</f>
      </c>
      <c r="G6936" s="84">
        <f>IF($E6936="","",IFERROR(VLOOKUP(TRIM(E6936&amp;""),'Référentiel Articles'!$A$2:$F$634,5,FALSE),""))</f>
      </c>
      <c r="H6936" s="85" t="str">
        <v/>
      </c>
      <c r="I6936" s="84">
        <f>IF($E6936="","",IFERROR(VLOOKUP(TRIM(E6936&amp;""),'Référentiel Articles'!$A$2:$F$634,6,FALSE),""))</f>
      </c>
      <c r="J6936" s="90">
        <f>IF(OR($E6936="",$H6936=""),"",$H6936*$I6936)</f>
      </c>
      <c r="K6936" s="87" t="str">
        <v/>
      </c>
    </row>
    <row r="6937">
      <c r="A6937" s="74" t="str">
        <v/>
      </c>
      <c r="B6937" s="74" t="str">
        <v/>
      </c>
      <c r="C6937" s="75">
        <f>IF($E6937="","",IFERROR(VLOOKUP(TRIM(E6937&amp;""),'Référentiel Articles'!$A$2:$F$634,2,FALSE),""))</f>
      </c>
      <c r="D6937" s="75">
        <f>IF($E6937="","",IFERROR(VLOOKUP(TRIM(E6937&amp;""),'Référentiel Articles'!$A$2:$F$634,3,FALSE),""))</f>
      </c>
      <c r="E6937" s="74" t="str">
        <v/>
      </c>
      <c r="F6937" s="75">
        <f>IF($E6937="","",IFERROR(VLOOKUP(TRIM(E6937&amp;""),'Référentiel Articles'!$A$2:$F$634,4,FALSE),""))</f>
      </c>
      <c r="G6937" s="76">
        <f>IF($E6937="","",IFERROR(VLOOKUP(TRIM(E6937&amp;""),'Référentiel Articles'!$A$2:$F$634,5,FALSE),""))</f>
      </c>
      <c r="H6937" s="77" t="str">
        <v/>
      </c>
      <c r="I6937" s="76">
        <f>IF($E6937="","",IFERROR(VLOOKUP(TRIM(E6937&amp;""),'Référentiel Articles'!$A$2:$F$634,6,FALSE),""))</f>
      </c>
      <c r="J6937" s="78">
        <f>IF(OR($E6937="",$H6937=""),"",$H6937*$I6937)</f>
      </c>
      <c r="K6937" s="79" t="str">
        <v/>
      </c>
    </row>
    <row r="6938">
      <c r="A6938" s="81" t="str">
        <v/>
      </c>
      <c r="B6938" s="81" t="str">
        <v/>
      </c>
      <c r="C6938" s="83">
        <f>IF($E6938="","",IFERROR(VLOOKUP(TRIM(E6938&amp;""),'Référentiel Articles'!$A$2:$F$634,2,FALSE),""))</f>
      </c>
      <c r="D6938" s="83">
        <f>IF($E6938="","",IFERROR(VLOOKUP(TRIM(E6938&amp;""),'Référentiel Articles'!$A$2:$F$634,3,FALSE),""))</f>
      </c>
      <c r="E6938" s="81" t="str">
        <v/>
      </c>
      <c r="F6938" s="83">
        <f>IF($E6938="","",IFERROR(VLOOKUP(TRIM(E6938&amp;""),'Référentiel Articles'!$A$2:$F$634,4,FALSE),""))</f>
      </c>
      <c r="G6938" s="84">
        <f>IF($E6938="","",IFERROR(VLOOKUP(TRIM(E6938&amp;""),'Référentiel Articles'!$A$2:$F$634,5,FALSE),""))</f>
      </c>
      <c r="H6938" s="85" t="str">
        <v/>
      </c>
      <c r="I6938" s="84">
        <f>IF($E6938="","",IFERROR(VLOOKUP(TRIM(E6938&amp;""),'Référentiel Articles'!$A$2:$F$634,6,FALSE),""))</f>
      </c>
      <c r="J6938" s="90">
        <f>IF(OR($E6938="",$H6938=""),"",$H6938*$I6938)</f>
      </c>
      <c r="K6938" s="87" t="str">
        <v/>
      </c>
    </row>
    <row r="6939">
      <c r="A6939" s="74" t="str">
        <v/>
      </c>
      <c r="B6939" s="74" t="str">
        <v/>
      </c>
      <c r="C6939" s="75">
        <f>IF($E6939="","",IFERROR(VLOOKUP(TRIM(E6939&amp;""),'Référentiel Articles'!$A$2:$F$634,2,FALSE),""))</f>
      </c>
      <c r="D6939" s="75">
        <f>IF($E6939="","",IFERROR(VLOOKUP(TRIM(E6939&amp;""),'Référentiel Articles'!$A$2:$F$634,3,FALSE),""))</f>
      </c>
      <c r="E6939" s="74" t="str">
        <v/>
      </c>
      <c r="F6939" s="75">
        <f>IF($E6939="","",IFERROR(VLOOKUP(TRIM(E6939&amp;""),'Référentiel Articles'!$A$2:$F$634,4,FALSE),""))</f>
      </c>
      <c r="G6939" s="76">
        <f>IF($E6939="","",IFERROR(VLOOKUP(TRIM(E6939&amp;""),'Référentiel Articles'!$A$2:$F$634,5,FALSE),""))</f>
      </c>
      <c r="H6939" s="77" t="str">
        <v/>
      </c>
      <c r="I6939" s="76">
        <f>IF($E6939="","",IFERROR(VLOOKUP(TRIM(E6939&amp;""),'Référentiel Articles'!$A$2:$F$634,6,FALSE),""))</f>
      </c>
      <c r="J6939" s="78">
        <f>IF(OR($E6939="",$H6939=""),"",$H6939*$I6939)</f>
      </c>
      <c r="K6939" s="79" t="str">
        <v/>
      </c>
    </row>
    <row r="6940">
      <c r="A6940" s="81" t="str">
        <v/>
      </c>
      <c r="B6940" s="81" t="str">
        <v/>
      </c>
      <c r="C6940" s="83">
        <f>IF($E6940="","",IFERROR(VLOOKUP(TRIM(E6940&amp;""),'Référentiel Articles'!$A$2:$F$634,2,FALSE),""))</f>
      </c>
      <c r="D6940" s="83">
        <f>IF($E6940="","",IFERROR(VLOOKUP(TRIM(E6940&amp;""),'Référentiel Articles'!$A$2:$F$634,3,FALSE),""))</f>
      </c>
      <c r="E6940" s="81" t="str">
        <v/>
      </c>
      <c r="F6940" s="83">
        <f>IF($E6940="","",IFERROR(VLOOKUP(TRIM(E6940&amp;""),'Référentiel Articles'!$A$2:$F$634,4,FALSE),""))</f>
      </c>
      <c r="G6940" s="84">
        <f>IF($E6940="","",IFERROR(VLOOKUP(TRIM(E6940&amp;""),'Référentiel Articles'!$A$2:$F$634,5,FALSE),""))</f>
      </c>
      <c r="H6940" s="85" t="str">
        <v/>
      </c>
      <c r="I6940" s="84">
        <f>IF($E6940="","",IFERROR(VLOOKUP(TRIM(E6940&amp;""),'Référentiel Articles'!$A$2:$F$634,6,FALSE),""))</f>
      </c>
      <c r="J6940" s="90">
        <f>IF(OR($E6940="",$H6940=""),"",$H6940*$I6940)</f>
      </c>
      <c r="K6940" s="87" t="str">
        <v/>
      </c>
    </row>
    <row r="6941">
      <c r="A6941" s="74" t="str">
        <v/>
      </c>
      <c r="B6941" s="74" t="str">
        <v/>
      </c>
      <c r="C6941" s="75">
        <f>IF($E6941="","",IFERROR(VLOOKUP(TRIM(E6941&amp;""),'Référentiel Articles'!$A$2:$F$634,2,FALSE),""))</f>
      </c>
      <c r="D6941" s="75">
        <f>IF($E6941="","",IFERROR(VLOOKUP(TRIM(E6941&amp;""),'Référentiel Articles'!$A$2:$F$634,3,FALSE),""))</f>
      </c>
      <c r="E6941" s="74" t="str">
        <v/>
      </c>
      <c r="F6941" s="75">
        <f>IF($E6941="","",IFERROR(VLOOKUP(TRIM(E6941&amp;""),'Référentiel Articles'!$A$2:$F$634,4,FALSE),""))</f>
      </c>
      <c r="G6941" s="76">
        <f>IF($E6941="","",IFERROR(VLOOKUP(TRIM(E6941&amp;""),'Référentiel Articles'!$A$2:$F$634,5,FALSE),""))</f>
      </c>
      <c r="H6941" s="77" t="str">
        <v/>
      </c>
      <c r="I6941" s="76">
        <f>IF($E6941="","",IFERROR(VLOOKUP(TRIM(E6941&amp;""),'Référentiel Articles'!$A$2:$F$634,6,FALSE),""))</f>
      </c>
      <c r="J6941" s="78">
        <f>IF(OR($E6941="",$H6941=""),"",$H6941*$I6941)</f>
      </c>
      <c r="K6941" s="79" t="str">
        <v/>
      </c>
    </row>
    <row r="6942">
      <c r="A6942" s="81" t="str">
        <v/>
      </c>
      <c r="B6942" s="81" t="str">
        <v/>
      </c>
      <c r="C6942" s="83">
        <f>IF($E6942="","",IFERROR(VLOOKUP(TRIM(E6942&amp;""),'Référentiel Articles'!$A$2:$F$634,2,FALSE),""))</f>
      </c>
      <c r="D6942" s="83">
        <f>IF($E6942="","",IFERROR(VLOOKUP(TRIM(E6942&amp;""),'Référentiel Articles'!$A$2:$F$634,3,FALSE),""))</f>
      </c>
      <c r="E6942" s="81" t="str">
        <v/>
      </c>
      <c r="F6942" s="83">
        <f>IF($E6942="","",IFERROR(VLOOKUP(TRIM(E6942&amp;""),'Référentiel Articles'!$A$2:$F$634,4,FALSE),""))</f>
      </c>
      <c r="G6942" s="84">
        <f>IF($E6942="","",IFERROR(VLOOKUP(TRIM(E6942&amp;""),'Référentiel Articles'!$A$2:$F$634,5,FALSE),""))</f>
      </c>
      <c r="H6942" s="85" t="str">
        <v/>
      </c>
      <c r="I6942" s="84">
        <f>IF($E6942="","",IFERROR(VLOOKUP(TRIM(E6942&amp;""),'Référentiel Articles'!$A$2:$F$634,6,FALSE),""))</f>
      </c>
      <c r="J6942" s="90">
        <f>IF(OR($E6942="",$H6942=""),"",$H6942*$I6942)</f>
      </c>
      <c r="K6942" s="87" t="str">
        <v/>
      </c>
    </row>
    <row r="6943">
      <c r="A6943" s="74" t="str">
        <v/>
      </c>
      <c r="B6943" s="74" t="str">
        <v/>
      </c>
      <c r="C6943" s="75">
        <f>IF($E6943="","",IFERROR(VLOOKUP(TRIM(E6943&amp;""),'Référentiel Articles'!$A$2:$F$634,2,FALSE),""))</f>
      </c>
      <c r="D6943" s="75">
        <f>IF($E6943="","",IFERROR(VLOOKUP(TRIM(E6943&amp;""),'Référentiel Articles'!$A$2:$F$634,3,FALSE),""))</f>
      </c>
      <c r="E6943" s="74" t="str">
        <v/>
      </c>
      <c r="F6943" s="75">
        <f>IF($E6943="","",IFERROR(VLOOKUP(TRIM(E6943&amp;""),'Référentiel Articles'!$A$2:$F$634,4,FALSE),""))</f>
      </c>
      <c r="G6943" s="76">
        <f>IF($E6943="","",IFERROR(VLOOKUP(TRIM(E6943&amp;""),'Référentiel Articles'!$A$2:$F$634,5,FALSE),""))</f>
      </c>
      <c r="H6943" s="77" t="str">
        <v/>
      </c>
      <c r="I6943" s="76">
        <f>IF($E6943="","",IFERROR(VLOOKUP(TRIM(E6943&amp;""),'Référentiel Articles'!$A$2:$F$634,6,FALSE),""))</f>
      </c>
      <c r="J6943" s="78">
        <f>IF(OR($E6943="",$H6943=""),"",$H6943*$I6943)</f>
      </c>
      <c r="K6943" s="79" t="str">
        <v/>
      </c>
    </row>
    <row r="6944">
      <c r="A6944" s="81" t="str">
        <v/>
      </c>
      <c r="B6944" s="81" t="str">
        <v/>
      </c>
      <c r="C6944" s="83">
        <f>IF($E6944="","",IFERROR(VLOOKUP(TRIM(E6944&amp;""),'Référentiel Articles'!$A$2:$F$634,2,FALSE),""))</f>
      </c>
      <c r="D6944" s="83">
        <f>IF($E6944="","",IFERROR(VLOOKUP(TRIM(E6944&amp;""),'Référentiel Articles'!$A$2:$F$634,3,FALSE),""))</f>
      </c>
      <c r="E6944" s="81" t="str">
        <v/>
      </c>
      <c r="F6944" s="83">
        <f>IF($E6944="","",IFERROR(VLOOKUP(TRIM(E6944&amp;""),'Référentiel Articles'!$A$2:$F$634,4,FALSE),""))</f>
      </c>
      <c r="G6944" s="84">
        <f>IF($E6944="","",IFERROR(VLOOKUP(TRIM(E6944&amp;""),'Référentiel Articles'!$A$2:$F$634,5,FALSE),""))</f>
      </c>
      <c r="H6944" s="85" t="str">
        <v/>
      </c>
      <c r="I6944" s="84">
        <f>IF($E6944="","",IFERROR(VLOOKUP(TRIM(E6944&amp;""),'Référentiel Articles'!$A$2:$F$634,6,FALSE),""))</f>
      </c>
      <c r="J6944" s="90">
        <f>IF(OR($E6944="",$H6944=""),"",$H6944*$I6944)</f>
      </c>
      <c r="K6944" s="87" t="str">
        <v/>
      </c>
    </row>
    <row r="6945">
      <c r="A6945" s="74" t="str">
        <v/>
      </c>
      <c r="B6945" s="74" t="str">
        <v/>
      </c>
      <c r="C6945" s="75">
        <f>IF($E6945="","",IFERROR(VLOOKUP(TRIM(E6945&amp;""),'Référentiel Articles'!$A$2:$F$634,2,FALSE),""))</f>
      </c>
      <c r="D6945" s="75">
        <f>IF($E6945="","",IFERROR(VLOOKUP(TRIM(E6945&amp;""),'Référentiel Articles'!$A$2:$F$634,3,FALSE),""))</f>
      </c>
      <c r="E6945" s="74" t="str">
        <v/>
      </c>
      <c r="F6945" s="75">
        <f>IF($E6945="","",IFERROR(VLOOKUP(TRIM(E6945&amp;""),'Référentiel Articles'!$A$2:$F$634,4,FALSE),""))</f>
      </c>
      <c r="G6945" s="76">
        <f>IF($E6945="","",IFERROR(VLOOKUP(TRIM(E6945&amp;""),'Référentiel Articles'!$A$2:$F$634,5,FALSE),""))</f>
      </c>
      <c r="H6945" s="77" t="str">
        <v/>
      </c>
      <c r="I6945" s="76">
        <f>IF($E6945="","",IFERROR(VLOOKUP(TRIM(E6945&amp;""),'Référentiel Articles'!$A$2:$F$634,6,FALSE),""))</f>
      </c>
      <c r="J6945" s="78">
        <f>IF(OR($E6945="",$H6945=""),"",$H6945*$I6945)</f>
      </c>
      <c r="K6945" s="79" t="str">
        <v/>
      </c>
    </row>
    <row r="6946">
      <c r="A6946" s="81" t="str">
        <v/>
      </c>
      <c r="B6946" s="81" t="str">
        <v/>
      </c>
      <c r="C6946" s="83">
        <f>IF($E6946="","",IFERROR(VLOOKUP(TRIM(E6946&amp;""),'Référentiel Articles'!$A$2:$F$634,2,FALSE),""))</f>
      </c>
      <c r="D6946" s="83">
        <f>IF($E6946="","",IFERROR(VLOOKUP(TRIM(E6946&amp;""),'Référentiel Articles'!$A$2:$F$634,3,FALSE),""))</f>
      </c>
      <c r="E6946" s="81" t="str">
        <v/>
      </c>
      <c r="F6946" s="83">
        <f>IF($E6946="","",IFERROR(VLOOKUP(TRIM(E6946&amp;""),'Référentiel Articles'!$A$2:$F$634,4,FALSE),""))</f>
      </c>
      <c r="G6946" s="84">
        <f>IF($E6946="","",IFERROR(VLOOKUP(TRIM(E6946&amp;""),'Référentiel Articles'!$A$2:$F$634,5,FALSE),""))</f>
      </c>
      <c r="H6946" s="85" t="str">
        <v/>
      </c>
      <c r="I6946" s="84">
        <f>IF($E6946="","",IFERROR(VLOOKUP(TRIM(E6946&amp;""),'Référentiel Articles'!$A$2:$F$634,6,FALSE),""))</f>
      </c>
      <c r="J6946" s="90">
        <f>IF(OR($E6946="",$H6946=""),"",$H6946*$I6946)</f>
      </c>
      <c r="K6946" s="87" t="str">
        <v/>
      </c>
    </row>
    <row r="6947">
      <c r="A6947" s="74" t="str">
        <v/>
      </c>
      <c r="B6947" s="74" t="str">
        <v/>
      </c>
      <c r="C6947" s="75">
        <f>IF($E6947="","",IFERROR(VLOOKUP(TRIM(E6947&amp;""),'Référentiel Articles'!$A$2:$F$634,2,FALSE),""))</f>
      </c>
      <c r="D6947" s="75">
        <f>IF($E6947="","",IFERROR(VLOOKUP(TRIM(E6947&amp;""),'Référentiel Articles'!$A$2:$F$634,3,FALSE),""))</f>
      </c>
      <c r="E6947" s="74" t="str">
        <v/>
      </c>
      <c r="F6947" s="75">
        <f>IF($E6947="","",IFERROR(VLOOKUP(TRIM(E6947&amp;""),'Référentiel Articles'!$A$2:$F$634,4,FALSE),""))</f>
      </c>
      <c r="G6947" s="76">
        <f>IF($E6947="","",IFERROR(VLOOKUP(TRIM(E6947&amp;""),'Référentiel Articles'!$A$2:$F$634,5,FALSE),""))</f>
      </c>
      <c r="H6947" s="77" t="str">
        <v/>
      </c>
      <c r="I6947" s="76">
        <f>IF($E6947="","",IFERROR(VLOOKUP(TRIM(E6947&amp;""),'Référentiel Articles'!$A$2:$F$634,6,FALSE),""))</f>
      </c>
      <c r="J6947" s="78">
        <f>IF(OR($E6947="",$H6947=""),"",$H6947*$I6947)</f>
      </c>
      <c r="K6947" s="79" t="str">
        <v/>
      </c>
    </row>
    <row r="6948">
      <c r="A6948" s="81" t="str">
        <v/>
      </c>
      <c r="B6948" s="81" t="str">
        <v/>
      </c>
      <c r="C6948" s="83">
        <f>IF($E6948="","",IFERROR(VLOOKUP(TRIM(E6948&amp;""),'Référentiel Articles'!$A$2:$F$634,2,FALSE),""))</f>
      </c>
      <c r="D6948" s="83">
        <f>IF($E6948="","",IFERROR(VLOOKUP(TRIM(E6948&amp;""),'Référentiel Articles'!$A$2:$F$634,3,FALSE),""))</f>
      </c>
      <c r="E6948" s="81" t="str">
        <v/>
      </c>
      <c r="F6948" s="83">
        <f>IF($E6948="","",IFERROR(VLOOKUP(TRIM(E6948&amp;""),'Référentiel Articles'!$A$2:$F$634,4,FALSE),""))</f>
      </c>
      <c r="G6948" s="84">
        <f>IF($E6948="","",IFERROR(VLOOKUP(TRIM(E6948&amp;""),'Référentiel Articles'!$A$2:$F$634,5,FALSE),""))</f>
      </c>
      <c r="H6948" s="85" t="str">
        <v/>
      </c>
      <c r="I6948" s="84">
        <f>IF($E6948="","",IFERROR(VLOOKUP(TRIM(E6948&amp;""),'Référentiel Articles'!$A$2:$F$634,6,FALSE),""))</f>
      </c>
      <c r="J6948" s="90">
        <f>IF(OR($E6948="",$H6948=""),"",$H6948*$I6948)</f>
      </c>
      <c r="K6948" s="87" t="str">
        <v/>
      </c>
    </row>
    <row r="6949">
      <c r="A6949" s="74" t="str">
        <v/>
      </c>
      <c r="B6949" s="74" t="str">
        <v/>
      </c>
      <c r="C6949" s="75">
        <f>IF($E6949="","",IFERROR(VLOOKUP(TRIM(E6949&amp;""),'Référentiel Articles'!$A$2:$F$634,2,FALSE),""))</f>
      </c>
      <c r="D6949" s="75">
        <f>IF($E6949="","",IFERROR(VLOOKUP(TRIM(E6949&amp;""),'Référentiel Articles'!$A$2:$F$634,3,FALSE),""))</f>
      </c>
      <c r="E6949" s="74" t="str">
        <v/>
      </c>
      <c r="F6949" s="75">
        <f>IF($E6949="","",IFERROR(VLOOKUP(TRIM(E6949&amp;""),'Référentiel Articles'!$A$2:$F$634,4,FALSE),""))</f>
      </c>
      <c r="G6949" s="76">
        <f>IF($E6949="","",IFERROR(VLOOKUP(TRIM(E6949&amp;""),'Référentiel Articles'!$A$2:$F$634,5,FALSE),""))</f>
      </c>
      <c r="H6949" s="77" t="str">
        <v/>
      </c>
      <c r="I6949" s="76">
        <f>IF($E6949="","",IFERROR(VLOOKUP(TRIM(E6949&amp;""),'Référentiel Articles'!$A$2:$F$634,6,FALSE),""))</f>
      </c>
      <c r="J6949" s="78">
        <f>IF(OR($E6949="",$H6949=""),"",$H6949*$I6949)</f>
      </c>
      <c r="K6949" s="79" t="str">
        <v/>
      </c>
    </row>
    <row r="6950">
      <c r="A6950" s="81" t="str">
        <v/>
      </c>
      <c r="B6950" s="81" t="str">
        <v/>
      </c>
      <c r="C6950" s="83">
        <f>IF($E6950="","",IFERROR(VLOOKUP(TRIM(E6950&amp;""),'Référentiel Articles'!$A$2:$F$634,2,FALSE),""))</f>
      </c>
      <c r="D6950" s="83">
        <f>IF($E6950="","",IFERROR(VLOOKUP(TRIM(E6950&amp;""),'Référentiel Articles'!$A$2:$F$634,3,FALSE),""))</f>
      </c>
      <c r="E6950" s="81" t="str">
        <v/>
      </c>
      <c r="F6950" s="83">
        <f>IF($E6950="","",IFERROR(VLOOKUP(TRIM(E6950&amp;""),'Référentiel Articles'!$A$2:$F$634,4,FALSE),""))</f>
      </c>
      <c r="G6950" s="84">
        <f>IF($E6950="","",IFERROR(VLOOKUP(TRIM(E6950&amp;""),'Référentiel Articles'!$A$2:$F$634,5,FALSE),""))</f>
      </c>
      <c r="H6950" s="85" t="str">
        <v/>
      </c>
      <c r="I6950" s="84">
        <f>IF($E6950="","",IFERROR(VLOOKUP(TRIM(E6950&amp;""),'Référentiel Articles'!$A$2:$F$634,6,FALSE),""))</f>
      </c>
      <c r="J6950" s="90">
        <f>IF(OR($E6950="",$H6950=""),"",$H6950*$I6950)</f>
      </c>
      <c r="K6950" s="87" t="str">
        <v/>
      </c>
    </row>
    <row r="6951">
      <c r="A6951" s="74" t="str">
        <v/>
      </c>
      <c r="B6951" s="74" t="str">
        <v/>
      </c>
      <c r="C6951" s="75">
        <f>IF($E6951="","",IFERROR(VLOOKUP(TRIM(E6951&amp;""),'Référentiel Articles'!$A$2:$F$634,2,FALSE),""))</f>
      </c>
      <c r="D6951" s="75">
        <f>IF($E6951="","",IFERROR(VLOOKUP(TRIM(E6951&amp;""),'Référentiel Articles'!$A$2:$F$634,3,FALSE),""))</f>
      </c>
      <c r="E6951" s="74" t="str">
        <v/>
      </c>
      <c r="F6951" s="75">
        <f>IF($E6951="","",IFERROR(VLOOKUP(TRIM(E6951&amp;""),'Référentiel Articles'!$A$2:$F$634,4,FALSE),""))</f>
      </c>
      <c r="G6951" s="76">
        <f>IF($E6951="","",IFERROR(VLOOKUP(TRIM(E6951&amp;""),'Référentiel Articles'!$A$2:$F$634,5,FALSE),""))</f>
      </c>
      <c r="H6951" s="77" t="str">
        <v/>
      </c>
      <c r="I6951" s="76">
        <f>IF($E6951="","",IFERROR(VLOOKUP(TRIM(E6951&amp;""),'Référentiel Articles'!$A$2:$F$634,6,FALSE),""))</f>
      </c>
      <c r="J6951" s="78">
        <f>IF(OR($E6951="",$H6951=""),"",$H6951*$I6951)</f>
      </c>
      <c r="K6951" s="79" t="str">
        <v/>
      </c>
    </row>
    <row r="6952">
      <c r="A6952" s="81" t="str">
        <v/>
      </c>
      <c r="B6952" s="81" t="str">
        <v/>
      </c>
      <c r="C6952" s="83">
        <f>IF($E6952="","",IFERROR(VLOOKUP(TRIM(E6952&amp;""),'Référentiel Articles'!$A$2:$F$634,2,FALSE),""))</f>
      </c>
      <c r="D6952" s="83">
        <f>IF($E6952="","",IFERROR(VLOOKUP(TRIM(E6952&amp;""),'Référentiel Articles'!$A$2:$F$634,3,FALSE),""))</f>
      </c>
      <c r="E6952" s="81" t="str">
        <v/>
      </c>
      <c r="F6952" s="83">
        <f>IF($E6952="","",IFERROR(VLOOKUP(TRIM(E6952&amp;""),'Référentiel Articles'!$A$2:$F$634,4,FALSE),""))</f>
      </c>
      <c r="G6952" s="84">
        <f>IF($E6952="","",IFERROR(VLOOKUP(TRIM(E6952&amp;""),'Référentiel Articles'!$A$2:$F$634,5,FALSE),""))</f>
      </c>
      <c r="H6952" s="85" t="str">
        <v/>
      </c>
      <c r="I6952" s="84">
        <f>IF($E6952="","",IFERROR(VLOOKUP(TRIM(E6952&amp;""),'Référentiel Articles'!$A$2:$F$634,6,FALSE),""))</f>
      </c>
      <c r="J6952" s="90">
        <f>IF(OR($E6952="",$H6952=""),"",$H6952*$I6952)</f>
      </c>
      <c r="K6952" s="87" t="str">
        <v/>
      </c>
    </row>
    <row r="6953">
      <c r="A6953" s="74" t="str">
        <v/>
      </c>
      <c r="B6953" s="74" t="str">
        <v/>
      </c>
      <c r="C6953" s="75">
        <f>IF($E6953="","",IFERROR(VLOOKUP(TRIM(E6953&amp;""),'Référentiel Articles'!$A$2:$F$634,2,FALSE),""))</f>
      </c>
      <c r="D6953" s="75">
        <f>IF($E6953="","",IFERROR(VLOOKUP(TRIM(E6953&amp;""),'Référentiel Articles'!$A$2:$F$634,3,FALSE),""))</f>
      </c>
      <c r="E6953" s="74" t="str">
        <v/>
      </c>
      <c r="F6953" s="75">
        <f>IF($E6953="","",IFERROR(VLOOKUP(TRIM(E6953&amp;""),'Référentiel Articles'!$A$2:$F$634,4,FALSE),""))</f>
      </c>
      <c r="G6953" s="76">
        <f>IF($E6953="","",IFERROR(VLOOKUP(TRIM(E6953&amp;""),'Référentiel Articles'!$A$2:$F$634,5,FALSE),""))</f>
      </c>
      <c r="H6953" s="77" t="str">
        <v/>
      </c>
      <c r="I6953" s="76">
        <f>IF($E6953="","",IFERROR(VLOOKUP(TRIM(E6953&amp;""),'Référentiel Articles'!$A$2:$F$634,6,FALSE),""))</f>
      </c>
      <c r="J6953" s="78">
        <f>IF(OR($E6953="",$H6953=""),"",$H6953*$I6953)</f>
      </c>
      <c r="K6953" s="79" t="str">
        <v/>
      </c>
    </row>
    <row r="6954">
      <c r="A6954" s="81" t="str">
        <v/>
      </c>
      <c r="B6954" s="81" t="str">
        <v/>
      </c>
      <c r="C6954" s="83">
        <f>IF($E6954="","",IFERROR(VLOOKUP(TRIM(E6954&amp;""),'Référentiel Articles'!$A$2:$F$634,2,FALSE),""))</f>
      </c>
      <c r="D6954" s="83">
        <f>IF($E6954="","",IFERROR(VLOOKUP(TRIM(E6954&amp;""),'Référentiel Articles'!$A$2:$F$634,3,FALSE),""))</f>
      </c>
      <c r="E6954" s="81" t="str">
        <v/>
      </c>
      <c r="F6954" s="83">
        <f>IF($E6954="","",IFERROR(VLOOKUP(TRIM(E6954&amp;""),'Référentiel Articles'!$A$2:$F$634,4,FALSE),""))</f>
      </c>
      <c r="G6954" s="84">
        <f>IF($E6954="","",IFERROR(VLOOKUP(TRIM(E6954&amp;""),'Référentiel Articles'!$A$2:$F$634,5,FALSE),""))</f>
      </c>
      <c r="H6954" s="85" t="str">
        <v/>
      </c>
      <c r="I6954" s="84">
        <f>IF($E6954="","",IFERROR(VLOOKUP(TRIM(E6954&amp;""),'Référentiel Articles'!$A$2:$F$634,6,FALSE),""))</f>
      </c>
      <c r="J6954" s="90">
        <f>IF(OR($E6954="",$H6954=""),"",$H6954*$I6954)</f>
      </c>
      <c r="K6954" s="87" t="str">
        <v/>
      </c>
    </row>
    <row r="6955">
      <c r="A6955" s="74" t="str">
        <v/>
      </c>
      <c r="B6955" s="74" t="str">
        <v/>
      </c>
      <c r="C6955" s="75">
        <f>IF($E6955="","",IFERROR(VLOOKUP(TRIM(E6955&amp;""),'Référentiel Articles'!$A$2:$F$634,2,FALSE),""))</f>
      </c>
      <c r="D6955" s="75">
        <f>IF($E6955="","",IFERROR(VLOOKUP(TRIM(E6955&amp;""),'Référentiel Articles'!$A$2:$F$634,3,FALSE),""))</f>
      </c>
      <c r="E6955" s="74" t="str">
        <v/>
      </c>
      <c r="F6955" s="75">
        <f>IF($E6955="","",IFERROR(VLOOKUP(TRIM(E6955&amp;""),'Référentiel Articles'!$A$2:$F$634,4,FALSE),""))</f>
      </c>
      <c r="G6955" s="76">
        <f>IF($E6955="","",IFERROR(VLOOKUP(TRIM(E6955&amp;""),'Référentiel Articles'!$A$2:$F$634,5,FALSE),""))</f>
      </c>
      <c r="H6955" s="77" t="str">
        <v/>
      </c>
      <c r="I6955" s="76">
        <f>IF($E6955="","",IFERROR(VLOOKUP(TRIM(E6955&amp;""),'Référentiel Articles'!$A$2:$F$634,6,FALSE),""))</f>
      </c>
      <c r="J6955" s="78">
        <f>IF(OR($E6955="",$H6955=""),"",$H6955*$I6955)</f>
      </c>
      <c r="K6955" s="79" t="str">
        <v/>
      </c>
    </row>
    <row r="6956">
      <c r="A6956" s="81" t="str">
        <v/>
      </c>
      <c r="B6956" s="81" t="str">
        <v/>
      </c>
      <c r="C6956" s="83">
        <f>IF($E6956="","",IFERROR(VLOOKUP(TRIM(E6956&amp;""),'Référentiel Articles'!$A$2:$F$634,2,FALSE),""))</f>
      </c>
      <c r="D6956" s="83">
        <f>IF($E6956="","",IFERROR(VLOOKUP(TRIM(E6956&amp;""),'Référentiel Articles'!$A$2:$F$634,3,FALSE),""))</f>
      </c>
      <c r="E6956" s="81" t="str">
        <v/>
      </c>
      <c r="F6956" s="83">
        <f>IF($E6956="","",IFERROR(VLOOKUP(TRIM(E6956&amp;""),'Référentiel Articles'!$A$2:$F$634,4,FALSE),""))</f>
      </c>
      <c r="G6956" s="84">
        <f>IF($E6956="","",IFERROR(VLOOKUP(TRIM(E6956&amp;""),'Référentiel Articles'!$A$2:$F$634,5,FALSE),""))</f>
      </c>
      <c r="H6956" s="85" t="str">
        <v/>
      </c>
      <c r="I6956" s="84">
        <f>IF($E6956="","",IFERROR(VLOOKUP(TRIM(E6956&amp;""),'Référentiel Articles'!$A$2:$F$634,6,FALSE),""))</f>
      </c>
      <c r="J6956" s="90">
        <f>IF(OR($E6956="",$H6956=""),"",$H6956*$I6956)</f>
      </c>
      <c r="K6956" s="87" t="str">
        <v/>
      </c>
    </row>
    <row r="6957">
      <c r="A6957" s="74" t="str">
        <v/>
      </c>
      <c r="B6957" s="74" t="str">
        <v/>
      </c>
      <c r="C6957" s="75">
        <f>IF($E6957="","",IFERROR(VLOOKUP(TRIM(E6957&amp;""),'Référentiel Articles'!$A$2:$F$634,2,FALSE),""))</f>
      </c>
      <c r="D6957" s="75">
        <f>IF($E6957="","",IFERROR(VLOOKUP(TRIM(E6957&amp;""),'Référentiel Articles'!$A$2:$F$634,3,FALSE),""))</f>
      </c>
      <c r="E6957" s="74" t="str">
        <v/>
      </c>
      <c r="F6957" s="75">
        <f>IF($E6957="","",IFERROR(VLOOKUP(TRIM(E6957&amp;""),'Référentiel Articles'!$A$2:$F$634,4,FALSE),""))</f>
      </c>
      <c r="G6957" s="76">
        <f>IF($E6957="","",IFERROR(VLOOKUP(TRIM(E6957&amp;""),'Référentiel Articles'!$A$2:$F$634,5,FALSE),""))</f>
      </c>
      <c r="H6957" s="77" t="str">
        <v/>
      </c>
      <c r="I6957" s="76">
        <f>IF($E6957="","",IFERROR(VLOOKUP(TRIM(E6957&amp;""),'Référentiel Articles'!$A$2:$F$634,6,FALSE),""))</f>
      </c>
      <c r="J6957" s="78">
        <f>IF(OR($E6957="",$H6957=""),"",$H6957*$I6957)</f>
      </c>
      <c r="K6957" s="79" t="str">
        <v/>
      </c>
    </row>
    <row r="6958">
      <c r="A6958" s="81" t="str">
        <v/>
      </c>
      <c r="B6958" s="81" t="str">
        <v/>
      </c>
      <c r="C6958" s="83">
        <f>IF($E6958="","",IFERROR(VLOOKUP(TRIM(E6958&amp;""),'Référentiel Articles'!$A$2:$F$634,2,FALSE),""))</f>
      </c>
      <c r="D6958" s="83">
        <f>IF($E6958="","",IFERROR(VLOOKUP(TRIM(E6958&amp;""),'Référentiel Articles'!$A$2:$F$634,3,FALSE),""))</f>
      </c>
      <c r="E6958" s="81" t="str">
        <v/>
      </c>
      <c r="F6958" s="83">
        <f>IF($E6958="","",IFERROR(VLOOKUP(TRIM(E6958&amp;""),'Référentiel Articles'!$A$2:$F$634,4,FALSE),""))</f>
      </c>
      <c r="G6958" s="84">
        <f>IF($E6958="","",IFERROR(VLOOKUP(TRIM(E6958&amp;""),'Référentiel Articles'!$A$2:$F$634,5,FALSE),""))</f>
      </c>
      <c r="H6958" s="85" t="str">
        <v/>
      </c>
      <c r="I6958" s="84">
        <f>IF($E6958="","",IFERROR(VLOOKUP(TRIM(E6958&amp;""),'Référentiel Articles'!$A$2:$F$634,6,FALSE),""))</f>
      </c>
      <c r="J6958" s="90">
        <f>IF(OR($E6958="",$H6958=""),"",$H6958*$I6958)</f>
      </c>
      <c r="K6958" s="87" t="str">
        <v/>
      </c>
    </row>
    <row r="6959">
      <c r="A6959" s="74" t="str">
        <v/>
      </c>
      <c r="B6959" s="74" t="str">
        <v/>
      </c>
      <c r="C6959" s="75">
        <f>IF($E6959="","",IFERROR(VLOOKUP(TRIM(E6959&amp;""),'Référentiel Articles'!$A$2:$F$634,2,FALSE),""))</f>
      </c>
      <c r="D6959" s="75">
        <f>IF($E6959="","",IFERROR(VLOOKUP(TRIM(E6959&amp;""),'Référentiel Articles'!$A$2:$F$634,3,FALSE),""))</f>
      </c>
      <c r="E6959" s="74" t="str">
        <v/>
      </c>
      <c r="F6959" s="75">
        <f>IF($E6959="","",IFERROR(VLOOKUP(TRIM(E6959&amp;""),'Référentiel Articles'!$A$2:$F$634,4,FALSE),""))</f>
      </c>
      <c r="G6959" s="76">
        <f>IF($E6959="","",IFERROR(VLOOKUP(TRIM(E6959&amp;""),'Référentiel Articles'!$A$2:$F$634,5,FALSE),""))</f>
      </c>
      <c r="H6959" s="77" t="str">
        <v/>
      </c>
      <c r="I6959" s="76">
        <f>IF($E6959="","",IFERROR(VLOOKUP(TRIM(E6959&amp;""),'Référentiel Articles'!$A$2:$F$634,6,FALSE),""))</f>
      </c>
      <c r="J6959" s="78">
        <f>IF(OR($E6959="",$H6959=""),"",$H6959*$I6959)</f>
      </c>
      <c r="K6959" s="79" t="str">
        <v/>
      </c>
    </row>
    <row r="6960">
      <c r="A6960" s="81" t="str">
        <v/>
      </c>
      <c r="B6960" s="81" t="str">
        <v/>
      </c>
      <c r="C6960" s="83">
        <f>IF($E6960="","",IFERROR(VLOOKUP(TRIM(E6960&amp;""),'Référentiel Articles'!$A$2:$F$634,2,FALSE),""))</f>
      </c>
      <c r="D6960" s="83">
        <f>IF($E6960="","",IFERROR(VLOOKUP(TRIM(E6960&amp;""),'Référentiel Articles'!$A$2:$F$634,3,FALSE),""))</f>
      </c>
      <c r="E6960" s="81" t="str">
        <v/>
      </c>
      <c r="F6960" s="83">
        <f>IF($E6960="","",IFERROR(VLOOKUP(TRIM(E6960&amp;""),'Référentiel Articles'!$A$2:$F$634,4,FALSE),""))</f>
      </c>
      <c r="G6960" s="84">
        <f>IF($E6960="","",IFERROR(VLOOKUP(TRIM(E6960&amp;""),'Référentiel Articles'!$A$2:$F$634,5,FALSE),""))</f>
      </c>
      <c r="H6960" s="85" t="str">
        <v/>
      </c>
      <c r="I6960" s="84">
        <f>IF($E6960="","",IFERROR(VLOOKUP(TRIM(E6960&amp;""),'Référentiel Articles'!$A$2:$F$634,6,FALSE),""))</f>
      </c>
      <c r="J6960" s="90">
        <f>IF(OR($E6960="",$H6960=""),"",$H6960*$I6960)</f>
      </c>
      <c r="K6960" s="87" t="str">
        <v/>
      </c>
    </row>
    <row r="6961">
      <c r="A6961" s="74" t="str">
        <v/>
      </c>
      <c r="B6961" s="74" t="str">
        <v/>
      </c>
      <c r="C6961" s="75">
        <f>IF($E6961="","",IFERROR(VLOOKUP(TRIM(E6961&amp;""),'Référentiel Articles'!$A$2:$F$634,2,FALSE),""))</f>
      </c>
      <c r="D6961" s="75">
        <f>IF($E6961="","",IFERROR(VLOOKUP(TRIM(E6961&amp;""),'Référentiel Articles'!$A$2:$F$634,3,FALSE),""))</f>
      </c>
      <c r="E6961" s="74" t="str">
        <v/>
      </c>
      <c r="F6961" s="75">
        <f>IF($E6961="","",IFERROR(VLOOKUP(TRIM(E6961&amp;""),'Référentiel Articles'!$A$2:$F$634,4,FALSE),""))</f>
      </c>
      <c r="G6961" s="76">
        <f>IF($E6961="","",IFERROR(VLOOKUP(TRIM(E6961&amp;""),'Référentiel Articles'!$A$2:$F$634,5,FALSE),""))</f>
      </c>
      <c r="H6961" s="77" t="str">
        <v/>
      </c>
      <c r="I6961" s="76">
        <f>IF($E6961="","",IFERROR(VLOOKUP(TRIM(E6961&amp;""),'Référentiel Articles'!$A$2:$F$634,6,FALSE),""))</f>
      </c>
      <c r="J6961" s="78">
        <f>IF(OR($E6961="",$H6961=""),"",$H6961*$I6961)</f>
      </c>
      <c r="K6961" s="79" t="str">
        <v/>
      </c>
    </row>
    <row r="6962">
      <c r="A6962" s="81" t="str">
        <v/>
      </c>
      <c r="B6962" s="81" t="str">
        <v/>
      </c>
      <c r="C6962" s="83">
        <f>IF($E6962="","",IFERROR(VLOOKUP(TRIM(E6962&amp;""),'Référentiel Articles'!$A$2:$F$634,2,FALSE),""))</f>
      </c>
      <c r="D6962" s="83">
        <f>IF($E6962="","",IFERROR(VLOOKUP(TRIM(E6962&amp;""),'Référentiel Articles'!$A$2:$F$634,3,FALSE),""))</f>
      </c>
      <c r="E6962" s="81" t="str">
        <v/>
      </c>
      <c r="F6962" s="83">
        <f>IF($E6962="","",IFERROR(VLOOKUP(TRIM(E6962&amp;""),'Référentiel Articles'!$A$2:$F$634,4,FALSE),""))</f>
      </c>
      <c r="G6962" s="84">
        <f>IF($E6962="","",IFERROR(VLOOKUP(TRIM(E6962&amp;""),'Référentiel Articles'!$A$2:$F$634,5,FALSE),""))</f>
      </c>
      <c r="H6962" s="85" t="str">
        <v/>
      </c>
      <c r="I6962" s="84">
        <f>IF($E6962="","",IFERROR(VLOOKUP(TRIM(E6962&amp;""),'Référentiel Articles'!$A$2:$F$634,6,FALSE),""))</f>
      </c>
      <c r="J6962" s="90">
        <f>IF(OR($E6962="",$H6962=""),"",$H6962*$I6962)</f>
      </c>
      <c r="K6962" s="87" t="str">
        <v/>
      </c>
    </row>
    <row r="6963">
      <c r="A6963" s="74" t="str">
        <v/>
      </c>
      <c r="B6963" s="74" t="str">
        <v/>
      </c>
      <c r="C6963" s="75">
        <f>IF($E6963="","",IFERROR(VLOOKUP(TRIM(E6963&amp;""),'Référentiel Articles'!$A$2:$F$634,2,FALSE),""))</f>
      </c>
      <c r="D6963" s="75">
        <f>IF($E6963="","",IFERROR(VLOOKUP(TRIM(E6963&amp;""),'Référentiel Articles'!$A$2:$F$634,3,FALSE),""))</f>
      </c>
      <c r="E6963" s="74" t="str">
        <v/>
      </c>
      <c r="F6963" s="75">
        <f>IF($E6963="","",IFERROR(VLOOKUP(TRIM(E6963&amp;""),'Référentiel Articles'!$A$2:$F$634,4,FALSE),""))</f>
      </c>
      <c r="G6963" s="76">
        <f>IF($E6963="","",IFERROR(VLOOKUP(TRIM(E6963&amp;""),'Référentiel Articles'!$A$2:$F$634,5,FALSE),""))</f>
      </c>
      <c r="H6963" s="77" t="str">
        <v/>
      </c>
      <c r="I6963" s="76">
        <f>IF($E6963="","",IFERROR(VLOOKUP(TRIM(E6963&amp;""),'Référentiel Articles'!$A$2:$F$634,6,FALSE),""))</f>
      </c>
      <c r="J6963" s="78">
        <f>IF(OR($E6963="",$H6963=""),"",$H6963*$I6963)</f>
      </c>
      <c r="K6963" s="79" t="str">
        <v/>
      </c>
    </row>
    <row r="6964">
      <c r="A6964" s="81" t="str">
        <v/>
      </c>
      <c r="B6964" s="81" t="str">
        <v/>
      </c>
      <c r="C6964" s="83">
        <f>IF($E6964="","",IFERROR(VLOOKUP(TRIM(E6964&amp;""),'Référentiel Articles'!$A$2:$F$634,2,FALSE),""))</f>
      </c>
      <c r="D6964" s="83">
        <f>IF($E6964="","",IFERROR(VLOOKUP(TRIM(E6964&amp;""),'Référentiel Articles'!$A$2:$F$634,3,FALSE),""))</f>
      </c>
      <c r="E6964" s="81" t="str">
        <v/>
      </c>
      <c r="F6964" s="83">
        <f>IF($E6964="","",IFERROR(VLOOKUP(TRIM(E6964&amp;""),'Référentiel Articles'!$A$2:$F$634,4,FALSE),""))</f>
      </c>
      <c r="G6964" s="84">
        <f>IF($E6964="","",IFERROR(VLOOKUP(TRIM(E6964&amp;""),'Référentiel Articles'!$A$2:$F$634,5,FALSE),""))</f>
      </c>
      <c r="H6964" s="85" t="str">
        <v/>
      </c>
      <c r="I6964" s="84">
        <f>IF($E6964="","",IFERROR(VLOOKUP(TRIM(E6964&amp;""),'Référentiel Articles'!$A$2:$F$634,6,FALSE),""))</f>
      </c>
      <c r="J6964" s="90">
        <f>IF(OR($E6964="",$H6964=""),"",$H6964*$I6964)</f>
      </c>
      <c r="K6964" s="87" t="str">
        <v/>
      </c>
    </row>
    <row r="6965">
      <c r="A6965" s="74" t="str">
        <v/>
      </c>
      <c r="B6965" s="74" t="str">
        <v/>
      </c>
      <c r="C6965" s="75">
        <f>IF($E6965="","",IFERROR(VLOOKUP(TRIM(E6965&amp;""),'Référentiel Articles'!$A$2:$F$634,2,FALSE),""))</f>
      </c>
      <c r="D6965" s="75">
        <f>IF($E6965="","",IFERROR(VLOOKUP(TRIM(E6965&amp;""),'Référentiel Articles'!$A$2:$F$634,3,FALSE),""))</f>
      </c>
      <c r="E6965" s="74" t="str">
        <v/>
      </c>
      <c r="F6965" s="75">
        <f>IF($E6965="","",IFERROR(VLOOKUP(TRIM(E6965&amp;""),'Référentiel Articles'!$A$2:$F$634,4,FALSE),""))</f>
      </c>
      <c r="G6965" s="76">
        <f>IF($E6965="","",IFERROR(VLOOKUP(TRIM(E6965&amp;""),'Référentiel Articles'!$A$2:$F$634,5,FALSE),""))</f>
      </c>
      <c r="H6965" s="77" t="str">
        <v/>
      </c>
      <c r="I6965" s="76">
        <f>IF($E6965="","",IFERROR(VLOOKUP(TRIM(E6965&amp;""),'Référentiel Articles'!$A$2:$F$634,6,FALSE),""))</f>
      </c>
      <c r="J6965" s="78">
        <f>IF(OR($E6965="",$H6965=""),"",$H6965*$I6965)</f>
      </c>
      <c r="K6965" s="79" t="str">
        <v/>
      </c>
    </row>
    <row r="6966">
      <c r="A6966" s="81" t="str">
        <v/>
      </c>
      <c r="B6966" s="81" t="str">
        <v/>
      </c>
      <c r="C6966" s="83">
        <f>IF($E6966="","",IFERROR(VLOOKUP(TRIM(E6966&amp;""),'Référentiel Articles'!$A$2:$F$634,2,FALSE),""))</f>
      </c>
      <c r="D6966" s="83">
        <f>IF($E6966="","",IFERROR(VLOOKUP(TRIM(E6966&amp;""),'Référentiel Articles'!$A$2:$F$634,3,FALSE),""))</f>
      </c>
      <c r="E6966" s="81" t="str">
        <v/>
      </c>
      <c r="F6966" s="83">
        <f>IF($E6966="","",IFERROR(VLOOKUP(TRIM(E6966&amp;""),'Référentiel Articles'!$A$2:$F$634,4,FALSE),""))</f>
      </c>
      <c r="G6966" s="84">
        <f>IF($E6966="","",IFERROR(VLOOKUP(TRIM(E6966&amp;""),'Référentiel Articles'!$A$2:$F$634,5,FALSE),""))</f>
      </c>
      <c r="H6966" s="85" t="str">
        <v/>
      </c>
      <c r="I6966" s="84">
        <f>IF($E6966="","",IFERROR(VLOOKUP(TRIM(E6966&amp;""),'Référentiel Articles'!$A$2:$F$634,6,FALSE),""))</f>
      </c>
      <c r="J6966" s="90">
        <f>IF(OR($E6966="",$H6966=""),"",$H6966*$I6966)</f>
      </c>
      <c r="K6966" s="87" t="str">
        <v/>
      </c>
    </row>
    <row r="6967">
      <c r="A6967" s="74" t="str">
        <v/>
      </c>
      <c r="B6967" s="74" t="str">
        <v/>
      </c>
      <c r="C6967" s="75">
        <f>IF($E6967="","",IFERROR(VLOOKUP(TRIM(E6967&amp;""),'Référentiel Articles'!$A$2:$F$634,2,FALSE),""))</f>
      </c>
      <c r="D6967" s="75">
        <f>IF($E6967="","",IFERROR(VLOOKUP(TRIM(E6967&amp;""),'Référentiel Articles'!$A$2:$F$634,3,FALSE),""))</f>
      </c>
      <c r="E6967" s="74" t="str">
        <v/>
      </c>
      <c r="F6967" s="75">
        <f>IF($E6967="","",IFERROR(VLOOKUP(TRIM(E6967&amp;""),'Référentiel Articles'!$A$2:$F$634,4,FALSE),""))</f>
      </c>
      <c r="G6967" s="76">
        <f>IF($E6967="","",IFERROR(VLOOKUP(TRIM(E6967&amp;""),'Référentiel Articles'!$A$2:$F$634,5,FALSE),""))</f>
      </c>
      <c r="H6967" s="77" t="str">
        <v/>
      </c>
      <c r="I6967" s="76">
        <f>IF($E6967="","",IFERROR(VLOOKUP(TRIM(E6967&amp;""),'Référentiel Articles'!$A$2:$F$634,6,FALSE),""))</f>
      </c>
      <c r="J6967" s="78">
        <f>IF(OR($E6967="",$H6967=""),"",$H6967*$I6967)</f>
      </c>
      <c r="K6967" s="79" t="str">
        <v/>
      </c>
    </row>
    <row r="6968">
      <c r="A6968" s="81" t="str">
        <v/>
      </c>
      <c r="B6968" s="81" t="str">
        <v/>
      </c>
      <c r="C6968" s="83">
        <f>IF($E6968="","",IFERROR(VLOOKUP(TRIM(E6968&amp;""),'Référentiel Articles'!$A$2:$F$634,2,FALSE),""))</f>
      </c>
      <c r="D6968" s="83">
        <f>IF($E6968="","",IFERROR(VLOOKUP(TRIM(E6968&amp;""),'Référentiel Articles'!$A$2:$F$634,3,FALSE),""))</f>
      </c>
      <c r="E6968" s="81" t="str">
        <v/>
      </c>
      <c r="F6968" s="83">
        <f>IF($E6968="","",IFERROR(VLOOKUP(TRIM(E6968&amp;""),'Référentiel Articles'!$A$2:$F$634,4,FALSE),""))</f>
      </c>
      <c r="G6968" s="84">
        <f>IF($E6968="","",IFERROR(VLOOKUP(TRIM(E6968&amp;""),'Référentiel Articles'!$A$2:$F$634,5,FALSE),""))</f>
      </c>
      <c r="H6968" s="85" t="str">
        <v/>
      </c>
      <c r="I6968" s="84">
        <f>IF($E6968="","",IFERROR(VLOOKUP(TRIM(E6968&amp;""),'Référentiel Articles'!$A$2:$F$634,6,FALSE),""))</f>
      </c>
      <c r="J6968" s="90">
        <f>IF(OR($E6968="",$H6968=""),"",$H6968*$I6968)</f>
      </c>
      <c r="K6968" s="87" t="str">
        <v/>
      </c>
    </row>
    <row r="6969">
      <c r="A6969" s="74" t="str">
        <v/>
      </c>
      <c r="B6969" s="74" t="str">
        <v/>
      </c>
      <c r="C6969" s="75">
        <f>IF($E6969="","",IFERROR(VLOOKUP(TRIM(E6969&amp;""),'Référentiel Articles'!$A$2:$F$634,2,FALSE),""))</f>
      </c>
      <c r="D6969" s="75">
        <f>IF($E6969="","",IFERROR(VLOOKUP(TRIM(E6969&amp;""),'Référentiel Articles'!$A$2:$F$634,3,FALSE),""))</f>
      </c>
      <c r="E6969" s="74" t="str">
        <v/>
      </c>
      <c r="F6969" s="75">
        <f>IF($E6969="","",IFERROR(VLOOKUP(TRIM(E6969&amp;""),'Référentiel Articles'!$A$2:$F$634,4,FALSE),""))</f>
      </c>
      <c r="G6969" s="76">
        <f>IF($E6969="","",IFERROR(VLOOKUP(TRIM(E6969&amp;""),'Référentiel Articles'!$A$2:$F$634,5,FALSE),""))</f>
      </c>
      <c r="H6969" s="77" t="str">
        <v/>
      </c>
      <c r="I6969" s="76">
        <f>IF($E6969="","",IFERROR(VLOOKUP(TRIM(E6969&amp;""),'Référentiel Articles'!$A$2:$F$634,6,FALSE),""))</f>
      </c>
      <c r="J6969" s="78">
        <f>IF(OR($E6969="",$H6969=""),"",$H6969*$I6969)</f>
      </c>
      <c r="K6969" s="79" t="str">
        <v/>
      </c>
    </row>
    <row r="6970">
      <c r="A6970" s="81" t="str">
        <v/>
      </c>
      <c r="B6970" s="81" t="str">
        <v/>
      </c>
      <c r="C6970" s="83">
        <f>IF($E6970="","",IFERROR(VLOOKUP(TRIM(E6970&amp;""),'Référentiel Articles'!$A$2:$F$634,2,FALSE),""))</f>
      </c>
      <c r="D6970" s="83">
        <f>IF($E6970="","",IFERROR(VLOOKUP(TRIM(E6970&amp;""),'Référentiel Articles'!$A$2:$F$634,3,FALSE),""))</f>
      </c>
      <c r="E6970" s="81" t="str">
        <v/>
      </c>
      <c r="F6970" s="83">
        <f>IF($E6970="","",IFERROR(VLOOKUP(TRIM(E6970&amp;""),'Référentiel Articles'!$A$2:$F$634,4,FALSE),""))</f>
      </c>
      <c r="G6970" s="84">
        <f>IF($E6970="","",IFERROR(VLOOKUP(TRIM(E6970&amp;""),'Référentiel Articles'!$A$2:$F$634,5,FALSE),""))</f>
      </c>
      <c r="H6970" s="85" t="str">
        <v/>
      </c>
      <c r="I6970" s="84">
        <f>IF($E6970="","",IFERROR(VLOOKUP(TRIM(E6970&amp;""),'Référentiel Articles'!$A$2:$F$634,6,FALSE),""))</f>
      </c>
      <c r="J6970" s="90">
        <f>IF(OR($E6970="",$H6970=""),"",$H6970*$I6970)</f>
      </c>
      <c r="K6970" s="87" t="str">
        <v/>
      </c>
    </row>
    <row r="6971">
      <c r="A6971" s="74" t="str">
        <v/>
      </c>
      <c r="B6971" s="74" t="str">
        <v/>
      </c>
      <c r="C6971" s="75">
        <f>IF($E6971="","",IFERROR(VLOOKUP(TRIM(E6971&amp;""),'Référentiel Articles'!$A$2:$F$634,2,FALSE),""))</f>
      </c>
      <c r="D6971" s="75">
        <f>IF($E6971="","",IFERROR(VLOOKUP(TRIM(E6971&amp;""),'Référentiel Articles'!$A$2:$F$634,3,FALSE),""))</f>
      </c>
      <c r="E6971" s="74" t="str">
        <v/>
      </c>
      <c r="F6971" s="75">
        <f>IF($E6971="","",IFERROR(VLOOKUP(TRIM(E6971&amp;""),'Référentiel Articles'!$A$2:$F$634,4,FALSE),""))</f>
      </c>
      <c r="G6971" s="76">
        <f>IF($E6971="","",IFERROR(VLOOKUP(TRIM(E6971&amp;""),'Référentiel Articles'!$A$2:$F$634,5,FALSE),""))</f>
      </c>
      <c r="H6971" s="77" t="str">
        <v/>
      </c>
      <c r="I6971" s="76">
        <f>IF($E6971="","",IFERROR(VLOOKUP(TRIM(E6971&amp;""),'Référentiel Articles'!$A$2:$F$634,6,FALSE),""))</f>
      </c>
      <c r="J6971" s="78">
        <f>IF(OR($E6971="",$H6971=""),"",$H6971*$I6971)</f>
      </c>
      <c r="K6971" s="79" t="str">
        <v/>
      </c>
    </row>
    <row r="6972">
      <c r="A6972" s="81" t="str">
        <v/>
      </c>
      <c r="B6972" s="81" t="str">
        <v/>
      </c>
      <c r="C6972" s="83">
        <f>IF($E6972="","",IFERROR(VLOOKUP(TRIM(E6972&amp;""),'Référentiel Articles'!$A$2:$F$634,2,FALSE),""))</f>
      </c>
      <c r="D6972" s="83">
        <f>IF($E6972="","",IFERROR(VLOOKUP(TRIM(E6972&amp;""),'Référentiel Articles'!$A$2:$F$634,3,FALSE),""))</f>
      </c>
      <c r="E6972" s="81" t="str">
        <v/>
      </c>
      <c r="F6972" s="83">
        <f>IF($E6972="","",IFERROR(VLOOKUP(TRIM(E6972&amp;""),'Référentiel Articles'!$A$2:$F$634,4,FALSE),""))</f>
      </c>
      <c r="G6972" s="84">
        <f>IF($E6972="","",IFERROR(VLOOKUP(TRIM(E6972&amp;""),'Référentiel Articles'!$A$2:$F$634,5,FALSE),""))</f>
      </c>
      <c r="H6972" s="85" t="str">
        <v/>
      </c>
      <c r="I6972" s="84">
        <f>IF($E6972="","",IFERROR(VLOOKUP(TRIM(E6972&amp;""),'Référentiel Articles'!$A$2:$F$634,6,FALSE),""))</f>
      </c>
      <c r="J6972" s="90">
        <f>IF(OR($E6972="",$H6972=""),"",$H6972*$I6972)</f>
      </c>
      <c r="K6972" s="87" t="str">
        <v/>
      </c>
    </row>
    <row r="6973">
      <c r="A6973" s="74" t="str">
        <v/>
      </c>
      <c r="B6973" s="74" t="str">
        <v/>
      </c>
      <c r="C6973" s="75">
        <f>IF($E6973="","",IFERROR(VLOOKUP(TRIM(E6973&amp;""),'Référentiel Articles'!$A$2:$F$634,2,FALSE),""))</f>
      </c>
      <c r="D6973" s="75">
        <f>IF($E6973="","",IFERROR(VLOOKUP(TRIM(E6973&amp;""),'Référentiel Articles'!$A$2:$F$634,3,FALSE),""))</f>
      </c>
      <c r="E6973" s="74" t="str">
        <v/>
      </c>
      <c r="F6973" s="75">
        <f>IF($E6973="","",IFERROR(VLOOKUP(TRIM(E6973&amp;""),'Référentiel Articles'!$A$2:$F$634,4,FALSE),""))</f>
      </c>
      <c r="G6973" s="76">
        <f>IF($E6973="","",IFERROR(VLOOKUP(TRIM(E6973&amp;""),'Référentiel Articles'!$A$2:$F$634,5,FALSE),""))</f>
      </c>
      <c r="H6973" s="77" t="str">
        <v/>
      </c>
      <c r="I6973" s="76">
        <f>IF($E6973="","",IFERROR(VLOOKUP(TRIM(E6973&amp;""),'Référentiel Articles'!$A$2:$F$634,6,FALSE),""))</f>
      </c>
      <c r="J6973" s="78">
        <f>IF(OR($E6973="",$H6973=""),"",$H6973*$I6973)</f>
      </c>
      <c r="K6973" s="79" t="str">
        <v/>
      </c>
    </row>
    <row r="6974">
      <c r="A6974" s="81" t="str">
        <v/>
      </c>
      <c r="B6974" s="81" t="str">
        <v/>
      </c>
      <c r="C6974" s="83">
        <f>IF($E6974="","",IFERROR(VLOOKUP(TRIM(E6974&amp;""),'Référentiel Articles'!$A$2:$F$634,2,FALSE),""))</f>
      </c>
      <c r="D6974" s="83">
        <f>IF($E6974="","",IFERROR(VLOOKUP(TRIM(E6974&amp;""),'Référentiel Articles'!$A$2:$F$634,3,FALSE),""))</f>
      </c>
      <c r="E6974" s="81" t="str">
        <v/>
      </c>
      <c r="F6974" s="83">
        <f>IF($E6974="","",IFERROR(VLOOKUP(TRIM(E6974&amp;""),'Référentiel Articles'!$A$2:$F$634,4,FALSE),""))</f>
      </c>
      <c r="G6974" s="84">
        <f>IF($E6974="","",IFERROR(VLOOKUP(TRIM(E6974&amp;""),'Référentiel Articles'!$A$2:$F$634,5,FALSE),""))</f>
      </c>
      <c r="H6974" s="85" t="str">
        <v/>
      </c>
      <c r="I6974" s="84">
        <f>IF($E6974="","",IFERROR(VLOOKUP(TRIM(E6974&amp;""),'Référentiel Articles'!$A$2:$F$634,6,FALSE),""))</f>
      </c>
      <c r="J6974" s="90">
        <f>IF(OR($E6974="",$H6974=""),"",$H6974*$I6974)</f>
      </c>
      <c r="K6974" s="87" t="str">
        <v/>
      </c>
    </row>
    <row r="6975">
      <c r="A6975" s="74" t="str">
        <v/>
      </c>
      <c r="B6975" s="74" t="str">
        <v/>
      </c>
      <c r="C6975" s="75">
        <f>IF($E6975="","",IFERROR(VLOOKUP(TRIM(E6975&amp;""),'Référentiel Articles'!$A$2:$F$634,2,FALSE),""))</f>
      </c>
      <c r="D6975" s="75">
        <f>IF($E6975="","",IFERROR(VLOOKUP(TRIM(E6975&amp;""),'Référentiel Articles'!$A$2:$F$634,3,FALSE),""))</f>
      </c>
      <c r="E6975" s="74" t="str">
        <v/>
      </c>
      <c r="F6975" s="75">
        <f>IF($E6975="","",IFERROR(VLOOKUP(TRIM(E6975&amp;""),'Référentiel Articles'!$A$2:$F$634,4,FALSE),""))</f>
      </c>
      <c r="G6975" s="76">
        <f>IF($E6975="","",IFERROR(VLOOKUP(TRIM(E6975&amp;""),'Référentiel Articles'!$A$2:$F$634,5,FALSE),""))</f>
      </c>
      <c r="H6975" s="77" t="str">
        <v/>
      </c>
      <c r="I6975" s="76">
        <f>IF($E6975="","",IFERROR(VLOOKUP(TRIM(E6975&amp;""),'Référentiel Articles'!$A$2:$F$634,6,FALSE),""))</f>
      </c>
      <c r="J6975" s="78">
        <f>IF(OR($E6975="",$H6975=""),"",$H6975*$I6975)</f>
      </c>
      <c r="K6975" s="79" t="str">
        <v/>
      </c>
    </row>
    <row r="6976">
      <c r="A6976" s="81" t="str">
        <v/>
      </c>
      <c r="B6976" s="81" t="str">
        <v/>
      </c>
      <c r="C6976" s="83">
        <f>IF($E6976="","",IFERROR(VLOOKUP(TRIM(E6976&amp;""),'Référentiel Articles'!$A$2:$F$634,2,FALSE),""))</f>
      </c>
      <c r="D6976" s="83">
        <f>IF($E6976="","",IFERROR(VLOOKUP(TRIM(E6976&amp;""),'Référentiel Articles'!$A$2:$F$634,3,FALSE),""))</f>
      </c>
      <c r="E6976" s="81" t="str">
        <v/>
      </c>
      <c r="F6976" s="83">
        <f>IF($E6976="","",IFERROR(VLOOKUP(TRIM(E6976&amp;""),'Référentiel Articles'!$A$2:$F$634,4,FALSE),""))</f>
      </c>
      <c r="G6976" s="84">
        <f>IF($E6976="","",IFERROR(VLOOKUP(TRIM(E6976&amp;""),'Référentiel Articles'!$A$2:$F$634,5,FALSE),""))</f>
      </c>
      <c r="H6976" s="85" t="str">
        <v/>
      </c>
      <c r="I6976" s="84">
        <f>IF($E6976="","",IFERROR(VLOOKUP(TRIM(E6976&amp;""),'Référentiel Articles'!$A$2:$F$634,6,FALSE),""))</f>
      </c>
      <c r="J6976" s="90">
        <f>IF(OR($E6976="",$H6976=""),"",$H6976*$I6976)</f>
      </c>
      <c r="K6976" s="87" t="str">
        <v/>
      </c>
    </row>
    <row r="6977">
      <c r="A6977" s="74" t="str">
        <v/>
      </c>
      <c r="B6977" s="74" t="str">
        <v/>
      </c>
      <c r="C6977" s="75">
        <f>IF($E6977="","",IFERROR(VLOOKUP(TRIM(E6977&amp;""),'Référentiel Articles'!$A$2:$F$634,2,FALSE),""))</f>
      </c>
      <c r="D6977" s="75">
        <f>IF($E6977="","",IFERROR(VLOOKUP(TRIM(E6977&amp;""),'Référentiel Articles'!$A$2:$F$634,3,FALSE),""))</f>
      </c>
      <c r="E6977" s="74" t="str">
        <v/>
      </c>
      <c r="F6977" s="75">
        <f>IF($E6977="","",IFERROR(VLOOKUP(TRIM(E6977&amp;""),'Référentiel Articles'!$A$2:$F$634,4,FALSE),""))</f>
      </c>
      <c r="G6977" s="76">
        <f>IF($E6977="","",IFERROR(VLOOKUP(TRIM(E6977&amp;""),'Référentiel Articles'!$A$2:$F$634,5,FALSE),""))</f>
      </c>
      <c r="H6977" s="77" t="str">
        <v/>
      </c>
      <c r="I6977" s="76">
        <f>IF($E6977="","",IFERROR(VLOOKUP(TRIM(E6977&amp;""),'Référentiel Articles'!$A$2:$F$634,6,FALSE),""))</f>
      </c>
      <c r="J6977" s="78">
        <f>IF(OR($E6977="",$H6977=""),"",$H6977*$I6977)</f>
      </c>
      <c r="K6977" s="79" t="str">
        <v/>
      </c>
    </row>
    <row r="6978">
      <c r="A6978" s="81" t="str">
        <v/>
      </c>
      <c r="B6978" s="81" t="str">
        <v/>
      </c>
      <c r="C6978" s="83">
        <f>IF($E6978="","",IFERROR(VLOOKUP(TRIM(E6978&amp;""),'Référentiel Articles'!$A$2:$F$634,2,FALSE),""))</f>
      </c>
      <c r="D6978" s="83">
        <f>IF($E6978="","",IFERROR(VLOOKUP(TRIM(E6978&amp;""),'Référentiel Articles'!$A$2:$F$634,3,FALSE),""))</f>
      </c>
      <c r="E6978" s="81" t="str">
        <v/>
      </c>
      <c r="F6978" s="83">
        <f>IF($E6978="","",IFERROR(VLOOKUP(TRIM(E6978&amp;""),'Référentiel Articles'!$A$2:$F$634,4,FALSE),""))</f>
      </c>
      <c r="G6978" s="84">
        <f>IF($E6978="","",IFERROR(VLOOKUP(TRIM(E6978&amp;""),'Référentiel Articles'!$A$2:$F$634,5,FALSE),""))</f>
      </c>
      <c r="H6978" s="85" t="str">
        <v/>
      </c>
      <c r="I6978" s="84">
        <f>IF($E6978="","",IFERROR(VLOOKUP(TRIM(E6978&amp;""),'Référentiel Articles'!$A$2:$F$634,6,FALSE),""))</f>
      </c>
      <c r="J6978" s="90">
        <f>IF(OR($E6978="",$H6978=""),"",$H6978*$I6978)</f>
      </c>
      <c r="K6978" s="87" t="str">
        <v/>
      </c>
    </row>
    <row r="6979">
      <c r="A6979" s="74" t="str">
        <v/>
      </c>
      <c r="B6979" s="74" t="str">
        <v/>
      </c>
      <c r="C6979" s="75">
        <f>IF($E6979="","",IFERROR(VLOOKUP(TRIM(E6979&amp;""),'Référentiel Articles'!$A$2:$F$634,2,FALSE),""))</f>
      </c>
      <c r="D6979" s="75">
        <f>IF($E6979="","",IFERROR(VLOOKUP(TRIM(E6979&amp;""),'Référentiel Articles'!$A$2:$F$634,3,FALSE),""))</f>
      </c>
      <c r="E6979" s="74" t="str">
        <v/>
      </c>
      <c r="F6979" s="75">
        <f>IF($E6979="","",IFERROR(VLOOKUP(TRIM(E6979&amp;""),'Référentiel Articles'!$A$2:$F$634,4,FALSE),""))</f>
      </c>
      <c r="G6979" s="76">
        <f>IF($E6979="","",IFERROR(VLOOKUP(TRIM(E6979&amp;""),'Référentiel Articles'!$A$2:$F$634,5,FALSE),""))</f>
      </c>
      <c r="H6979" s="77" t="str">
        <v/>
      </c>
      <c r="I6979" s="76">
        <f>IF($E6979="","",IFERROR(VLOOKUP(TRIM(E6979&amp;""),'Référentiel Articles'!$A$2:$F$634,6,FALSE),""))</f>
      </c>
      <c r="J6979" s="78">
        <f>IF(OR($E6979="",$H6979=""),"",$H6979*$I6979)</f>
      </c>
      <c r="K6979" s="79" t="str">
        <v/>
      </c>
    </row>
    <row r="6980">
      <c r="A6980" s="81" t="str">
        <v/>
      </c>
      <c r="B6980" s="81" t="str">
        <v/>
      </c>
      <c r="C6980" s="83">
        <f>IF($E6980="","",IFERROR(VLOOKUP(TRIM(E6980&amp;""),'Référentiel Articles'!$A$2:$F$634,2,FALSE),""))</f>
      </c>
      <c r="D6980" s="83">
        <f>IF($E6980="","",IFERROR(VLOOKUP(TRIM(E6980&amp;""),'Référentiel Articles'!$A$2:$F$634,3,FALSE),""))</f>
      </c>
      <c r="E6980" s="81" t="str">
        <v/>
      </c>
      <c r="F6980" s="83">
        <f>IF($E6980="","",IFERROR(VLOOKUP(TRIM(E6980&amp;""),'Référentiel Articles'!$A$2:$F$634,4,FALSE),""))</f>
      </c>
      <c r="G6980" s="84">
        <f>IF($E6980="","",IFERROR(VLOOKUP(TRIM(E6980&amp;""),'Référentiel Articles'!$A$2:$F$634,5,FALSE),""))</f>
      </c>
      <c r="H6980" s="85" t="str">
        <v/>
      </c>
      <c r="I6980" s="84">
        <f>IF($E6980="","",IFERROR(VLOOKUP(TRIM(E6980&amp;""),'Référentiel Articles'!$A$2:$F$634,6,FALSE),""))</f>
      </c>
      <c r="J6980" s="90">
        <f>IF(OR($E6980="",$H6980=""),"",$H6980*$I6980)</f>
      </c>
      <c r="K6980" s="87" t="str">
        <v/>
      </c>
    </row>
    <row r="6981">
      <c r="A6981" s="74" t="str">
        <v/>
      </c>
      <c r="B6981" s="74" t="str">
        <v/>
      </c>
      <c r="C6981" s="75">
        <f>IF($E6981="","",IFERROR(VLOOKUP(TRIM(E6981&amp;""),'Référentiel Articles'!$A$2:$F$634,2,FALSE),""))</f>
      </c>
      <c r="D6981" s="75">
        <f>IF($E6981="","",IFERROR(VLOOKUP(TRIM(E6981&amp;""),'Référentiel Articles'!$A$2:$F$634,3,FALSE),""))</f>
      </c>
      <c r="E6981" s="74" t="str">
        <v/>
      </c>
      <c r="F6981" s="75">
        <f>IF($E6981="","",IFERROR(VLOOKUP(TRIM(E6981&amp;""),'Référentiel Articles'!$A$2:$F$634,4,FALSE),""))</f>
      </c>
      <c r="G6981" s="76">
        <f>IF($E6981="","",IFERROR(VLOOKUP(TRIM(E6981&amp;""),'Référentiel Articles'!$A$2:$F$634,5,FALSE),""))</f>
      </c>
      <c r="H6981" s="77" t="str">
        <v/>
      </c>
      <c r="I6981" s="76">
        <f>IF($E6981="","",IFERROR(VLOOKUP(TRIM(E6981&amp;""),'Référentiel Articles'!$A$2:$F$634,6,FALSE),""))</f>
      </c>
      <c r="J6981" s="78">
        <f>IF(OR($E6981="",$H6981=""),"",$H6981*$I6981)</f>
      </c>
      <c r="K6981" s="79" t="str">
        <v/>
      </c>
    </row>
    <row r="6982">
      <c r="A6982" s="81" t="str">
        <v/>
      </c>
      <c r="B6982" s="81" t="str">
        <v/>
      </c>
      <c r="C6982" s="83">
        <f>IF($E6982="","",IFERROR(VLOOKUP(TRIM(E6982&amp;""),'Référentiel Articles'!$A$2:$F$634,2,FALSE),""))</f>
      </c>
      <c r="D6982" s="83">
        <f>IF($E6982="","",IFERROR(VLOOKUP(TRIM(E6982&amp;""),'Référentiel Articles'!$A$2:$F$634,3,FALSE),""))</f>
      </c>
      <c r="E6982" s="81" t="str">
        <v/>
      </c>
      <c r="F6982" s="83">
        <f>IF($E6982="","",IFERROR(VLOOKUP(TRIM(E6982&amp;""),'Référentiel Articles'!$A$2:$F$634,4,FALSE),""))</f>
      </c>
      <c r="G6982" s="84">
        <f>IF($E6982="","",IFERROR(VLOOKUP(TRIM(E6982&amp;""),'Référentiel Articles'!$A$2:$F$634,5,FALSE),""))</f>
      </c>
      <c r="H6982" s="85" t="str">
        <v/>
      </c>
      <c r="I6982" s="84">
        <f>IF($E6982="","",IFERROR(VLOOKUP(TRIM(E6982&amp;""),'Référentiel Articles'!$A$2:$F$634,6,FALSE),""))</f>
      </c>
      <c r="J6982" s="90">
        <f>IF(OR($E6982="",$H6982=""),"",$H6982*$I6982)</f>
      </c>
      <c r="K6982" s="87" t="str">
        <v/>
      </c>
    </row>
    <row r="6983">
      <c r="A6983" s="74" t="str">
        <v/>
      </c>
      <c r="B6983" s="74" t="str">
        <v/>
      </c>
      <c r="C6983" s="75">
        <f>IF($E6983="","",IFERROR(VLOOKUP(TRIM(E6983&amp;""),'Référentiel Articles'!$A$2:$F$634,2,FALSE),""))</f>
      </c>
      <c r="D6983" s="75">
        <f>IF($E6983="","",IFERROR(VLOOKUP(TRIM(E6983&amp;""),'Référentiel Articles'!$A$2:$F$634,3,FALSE),""))</f>
      </c>
      <c r="E6983" s="74" t="str">
        <v/>
      </c>
      <c r="F6983" s="75">
        <f>IF($E6983="","",IFERROR(VLOOKUP(TRIM(E6983&amp;""),'Référentiel Articles'!$A$2:$F$634,4,FALSE),""))</f>
      </c>
      <c r="G6983" s="76">
        <f>IF($E6983="","",IFERROR(VLOOKUP(TRIM(E6983&amp;""),'Référentiel Articles'!$A$2:$F$634,5,FALSE),""))</f>
      </c>
      <c r="H6983" s="77" t="str">
        <v/>
      </c>
      <c r="I6983" s="76">
        <f>IF($E6983="","",IFERROR(VLOOKUP(TRIM(E6983&amp;""),'Référentiel Articles'!$A$2:$F$634,6,FALSE),""))</f>
      </c>
      <c r="J6983" s="78">
        <f>IF(OR($E6983="",$H6983=""),"",$H6983*$I6983)</f>
      </c>
      <c r="K6983" s="79" t="str">
        <v/>
      </c>
    </row>
    <row r="6984">
      <c r="A6984" s="81" t="str">
        <v/>
      </c>
      <c r="B6984" s="81" t="str">
        <v/>
      </c>
      <c r="C6984" s="83">
        <f>IF($E6984="","",IFERROR(VLOOKUP(TRIM(E6984&amp;""),'Référentiel Articles'!$A$2:$F$634,2,FALSE),""))</f>
      </c>
      <c r="D6984" s="83">
        <f>IF($E6984="","",IFERROR(VLOOKUP(TRIM(E6984&amp;""),'Référentiel Articles'!$A$2:$F$634,3,FALSE),""))</f>
      </c>
      <c r="E6984" s="81" t="str">
        <v/>
      </c>
      <c r="F6984" s="83">
        <f>IF($E6984="","",IFERROR(VLOOKUP(TRIM(E6984&amp;""),'Référentiel Articles'!$A$2:$F$634,4,FALSE),""))</f>
      </c>
      <c r="G6984" s="84">
        <f>IF($E6984="","",IFERROR(VLOOKUP(TRIM(E6984&amp;""),'Référentiel Articles'!$A$2:$F$634,5,FALSE),""))</f>
      </c>
      <c r="H6984" s="85" t="str">
        <v/>
      </c>
      <c r="I6984" s="84">
        <f>IF($E6984="","",IFERROR(VLOOKUP(TRIM(E6984&amp;""),'Référentiel Articles'!$A$2:$F$634,6,FALSE),""))</f>
      </c>
      <c r="J6984" s="90">
        <f>IF(OR($E6984="",$H6984=""),"",$H6984*$I6984)</f>
      </c>
      <c r="K6984" s="87" t="str">
        <v/>
      </c>
    </row>
    <row r="6985">
      <c r="A6985" s="74" t="str">
        <v/>
      </c>
      <c r="B6985" s="74" t="str">
        <v/>
      </c>
      <c r="C6985" s="75">
        <f>IF($E6985="","",IFERROR(VLOOKUP(TRIM(E6985&amp;""),'Référentiel Articles'!$A$2:$F$634,2,FALSE),""))</f>
      </c>
      <c r="D6985" s="75">
        <f>IF($E6985="","",IFERROR(VLOOKUP(TRIM(E6985&amp;""),'Référentiel Articles'!$A$2:$F$634,3,FALSE),""))</f>
      </c>
      <c r="E6985" s="74" t="str">
        <v/>
      </c>
      <c r="F6985" s="75">
        <f>IF($E6985="","",IFERROR(VLOOKUP(TRIM(E6985&amp;""),'Référentiel Articles'!$A$2:$F$634,4,FALSE),""))</f>
      </c>
      <c r="G6985" s="76">
        <f>IF($E6985="","",IFERROR(VLOOKUP(TRIM(E6985&amp;""),'Référentiel Articles'!$A$2:$F$634,5,FALSE),""))</f>
      </c>
      <c r="H6985" s="77" t="str">
        <v/>
      </c>
      <c r="I6985" s="76">
        <f>IF($E6985="","",IFERROR(VLOOKUP(TRIM(E6985&amp;""),'Référentiel Articles'!$A$2:$F$634,6,FALSE),""))</f>
      </c>
      <c r="J6985" s="78">
        <f>IF(OR($E6985="",$H6985=""),"",$H6985*$I6985)</f>
      </c>
      <c r="K6985" s="79" t="str">
        <v/>
      </c>
    </row>
    <row r="6986">
      <c r="A6986" s="81" t="str">
        <v/>
      </c>
      <c r="B6986" s="81" t="str">
        <v/>
      </c>
      <c r="C6986" s="83">
        <f>IF($E6986="","",IFERROR(VLOOKUP(TRIM(E6986&amp;""),'Référentiel Articles'!$A$2:$F$634,2,FALSE),""))</f>
      </c>
      <c r="D6986" s="83">
        <f>IF($E6986="","",IFERROR(VLOOKUP(TRIM(E6986&amp;""),'Référentiel Articles'!$A$2:$F$634,3,FALSE),""))</f>
      </c>
      <c r="E6986" s="81" t="str">
        <v/>
      </c>
      <c r="F6986" s="83">
        <f>IF($E6986="","",IFERROR(VLOOKUP(TRIM(E6986&amp;""),'Référentiel Articles'!$A$2:$F$634,4,FALSE),""))</f>
      </c>
      <c r="G6986" s="84">
        <f>IF($E6986="","",IFERROR(VLOOKUP(TRIM(E6986&amp;""),'Référentiel Articles'!$A$2:$F$634,5,FALSE),""))</f>
      </c>
      <c r="H6986" s="85" t="str">
        <v/>
      </c>
      <c r="I6986" s="84">
        <f>IF($E6986="","",IFERROR(VLOOKUP(TRIM(E6986&amp;""),'Référentiel Articles'!$A$2:$F$634,6,FALSE),""))</f>
      </c>
      <c r="J6986" s="90">
        <f>IF(OR($E6986="",$H6986=""),"",$H6986*$I6986)</f>
      </c>
      <c r="K6986" s="87" t="str">
        <v/>
      </c>
    </row>
    <row r="6987">
      <c r="A6987" s="74" t="str">
        <v/>
      </c>
      <c r="B6987" s="74" t="str">
        <v/>
      </c>
      <c r="C6987" s="75">
        <f>IF($E6987="","",IFERROR(VLOOKUP(TRIM(E6987&amp;""),'Référentiel Articles'!$A$2:$F$634,2,FALSE),""))</f>
      </c>
      <c r="D6987" s="75">
        <f>IF($E6987="","",IFERROR(VLOOKUP(TRIM(E6987&amp;""),'Référentiel Articles'!$A$2:$F$634,3,FALSE),""))</f>
      </c>
      <c r="E6987" s="74" t="str">
        <v/>
      </c>
      <c r="F6987" s="75">
        <f>IF($E6987="","",IFERROR(VLOOKUP(TRIM(E6987&amp;""),'Référentiel Articles'!$A$2:$F$634,4,FALSE),""))</f>
      </c>
      <c r="G6987" s="76">
        <f>IF($E6987="","",IFERROR(VLOOKUP(TRIM(E6987&amp;""),'Référentiel Articles'!$A$2:$F$634,5,FALSE),""))</f>
      </c>
      <c r="H6987" s="77" t="str">
        <v/>
      </c>
      <c r="I6987" s="76">
        <f>IF($E6987="","",IFERROR(VLOOKUP(TRIM(E6987&amp;""),'Référentiel Articles'!$A$2:$F$634,6,FALSE),""))</f>
      </c>
      <c r="J6987" s="78">
        <f>IF(OR($E6987="",$H6987=""),"",$H6987*$I6987)</f>
      </c>
      <c r="K6987" s="79" t="str">
        <v/>
      </c>
    </row>
    <row r="6988">
      <c r="A6988" s="81" t="str">
        <v/>
      </c>
      <c r="B6988" s="81" t="str">
        <v/>
      </c>
      <c r="C6988" s="83">
        <f>IF($E6988="","",IFERROR(VLOOKUP(TRIM(E6988&amp;""),'Référentiel Articles'!$A$2:$F$634,2,FALSE),""))</f>
      </c>
      <c r="D6988" s="83">
        <f>IF($E6988="","",IFERROR(VLOOKUP(TRIM(E6988&amp;""),'Référentiel Articles'!$A$2:$F$634,3,FALSE),""))</f>
      </c>
      <c r="E6988" s="81" t="str">
        <v/>
      </c>
      <c r="F6988" s="83">
        <f>IF($E6988="","",IFERROR(VLOOKUP(TRIM(E6988&amp;""),'Référentiel Articles'!$A$2:$F$634,4,FALSE),""))</f>
      </c>
      <c r="G6988" s="84">
        <f>IF($E6988="","",IFERROR(VLOOKUP(TRIM(E6988&amp;""),'Référentiel Articles'!$A$2:$F$634,5,FALSE),""))</f>
      </c>
      <c r="H6988" s="85" t="str">
        <v/>
      </c>
      <c r="I6988" s="84">
        <f>IF($E6988="","",IFERROR(VLOOKUP(TRIM(E6988&amp;""),'Référentiel Articles'!$A$2:$F$634,6,FALSE),""))</f>
      </c>
      <c r="J6988" s="90">
        <f>IF(OR($E6988="",$H6988=""),"",$H6988*$I6988)</f>
      </c>
      <c r="K6988" s="87" t="str">
        <v/>
      </c>
    </row>
    <row r="6989">
      <c r="A6989" s="74" t="str">
        <v/>
      </c>
      <c r="B6989" s="74" t="str">
        <v/>
      </c>
      <c r="C6989" s="75">
        <f>IF($E6989="","",IFERROR(VLOOKUP(TRIM(E6989&amp;""),'Référentiel Articles'!$A$2:$F$634,2,FALSE),""))</f>
      </c>
      <c r="D6989" s="75">
        <f>IF($E6989="","",IFERROR(VLOOKUP(TRIM(E6989&amp;""),'Référentiel Articles'!$A$2:$F$634,3,FALSE),""))</f>
      </c>
      <c r="E6989" s="74" t="str">
        <v/>
      </c>
      <c r="F6989" s="75">
        <f>IF($E6989="","",IFERROR(VLOOKUP(TRIM(E6989&amp;""),'Référentiel Articles'!$A$2:$F$634,4,FALSE),""))</f>
      </c>
      <c r="G6989" s="76">
        <f>IF($E6989="","",IFERROR(VLOOKUP(TRIM(E6989&amp;""),'Référentiel Articles'!$A$2:$F$634,5,FALSE),""))</f>
      </c>
      <c r="H6989" s="77" t="str">
        <v/>
      </c>
      <c r="I6989" s="76">
        <f>IF($E6989="","",IFERROR(VLOOKUP(TRIM(E6989&amp;""),'Référentiel Articles'!$A$2:$F$634,6,FALSE),""))</f>
      </c>
      <c r="J6989" s="78">
        <f>IF(OR($E6989="",$H6989=""),"",$H6989*$I6989)</f>
      </c>
      <c r="K6989" s="79" t="str">
        <v/>
      </c>
    </row>
    <row r="6990">
      <c r="A6990" s="81" t="str">
        <v/>
      </c>
      <c r="B6990" s="81" t="str">
        <v/>
      </c>
      <c r="C6990" s="83">
        <f>IF($E6990="","",IFERROR(VLOOKUP(TRIM(E6990&amp;""),'Référentiel Articles'!$A$2:$F$634,2,FALSE),""))</f>
      </c>
      <c r="D6990" s="83">
        <f>IF($E6990="","",IFERROR(VLOOKUP(TRIM(E6990&amp;""),'Référentiel Articles'!$A$2:$F$634,3,FALSE),""))</f>
      </c>
      <c r="E6990" s="81" t="str">
        <v/>
      </c>
      <c r="F6990" s="83">
        <f>IF($E6990="","",IFERROR(VLOOKUP(TRIM(E6990&amp;""),'Référentiel Articles'!$A$2:$F$634,4,FALSE),""))</f>
      </c>
      <c r="G6990" s="84">
        <f>IF($E6990="","",IFERROR(VLOOKUP(TRIM(E6990&amp;""),'Référentiel Articles'!$A$2:$F$634,5,FALSE),""))</f>
      </c>
      <c r="H6990" s="85" t="str">
        <v/>
      </c>
      <c r="I6990" s="84">
        <f>IF($E6990="","",IFERROR(VLOOKUP(TRIM(E6990&amp;""),'Référentiel Articles'!$A$2:$F$634,6,FALSE),""))</f>
      </c>
      <c r="J6990" s="90">
        <f>IF(OR($E6990="",$H6990=""),"",$H6990*$I6990)</f>
      </c>
      <c r="K6990" s="87" t="str">
        <v/>
      </c>
    </row>
    <row r="6991">
      <c r="A6991" s="74" t="str">
        <v/>
      </c>
      <c r="B6991" s="74" t="str">
        <v/>
      </c>
      <c r="C6991" s="75">
        <f>IF($E6991="","",IFERROR(VLOOKUP(TRIM(E6991&amp;""),'Référentiel Articles'!$A$2:$F$634,2,FALSE),""))</f>
      </c>
      <c r="D6991" s="75">
        <f>IF($E6991="","",IFERROR(VLOOKUP(TRIM(E6991&amp;""),'Référentiel Articles'!$A$2:$F$634,3,FALSE),""))</f>
      </c>
      <c r="E6991" s="74" t="str">
        <v/>
      </c>
      <c r="F6991" s="75">
        <f>IF($E6991="","",IFERROR(VLOOKUP(TRIM(E6991&amp;""),'Référentiel Articles'!$A$2:$F$634,4,FALSE),""))</f>
      </c>
      <c r="G6991" s="76">
        <f>IF($E6991="","",IFERROR(VLOOKUP(TRIM(E6991&amp;""),'Référentiel Articles'!$A$2:$F$634,5,FALSE),""))</f>
      </c>
      <c r="H6991" s="77" t="str">
        <v/>
      </c>
      <c r="I6991" s="76">
        <f>IF($E6991="","",IFERROR(VLOOKUP(TRIM(E6991&amp;""),'Référentiel Articles'!$A$2:$F$634,6,FALSE),""))</f>
      </c>
      <c r="J6991" s="78">
        <f>IF(OR($E6991="",$H6991=""),"",$H6991*$I6991)</f>
      </c>
      <c r="K6991" s="79" t="str">
        <v/>
      </c>
    </row>
    <row r="6992">
      <c r="A6992" s="81" t="str">
        <v/>
      </c>
      <c r="B6992" s="81" t="str">
        <v/>
      </c>
      <c r="C6992" s="83">
        <f>IF($E6992="","",IFERROR(VLOOKUP(TRIM(E6992&amp;""),'Référentiel Articles'!$A$2:$F$634,2,FALSE),""))</f>
      </c>
      <c r="D6992" s="83">
        <f>IF($E6992="","",IFERROR(VLOOKUP(TRIM(E6992&amp;""),'Référentiel Articles'!$A$2:$F$634,3,FALSE),""))</f>
      </c>
      <c r="E6992" s="81" t="str">
        <v/>
      </c>
      <c r="F6992" s="83">
        <f>IF($E6992="","",IFERROR(VLOOKUP(TRIM(E6992&amp;""),'Référentiel Articles'!$A$2:$F$634,4,FALSE),""))</f>
      </c>
      <c r="G6992" s="84">
        <f>IF($E6992="","",IFERROR(VLOOKUP(TRIM(E6992&amp;""),'Référentiel Articles'!$A$2:$F$634,5,FALSE),""))</f>
      </c>
      <c r="H6992" s="85" t="str">
        <v/>
      </c>
      <c r="I6992" s="84">
        <f>IF($E6992="","",IFERROR(VLOOKUP(TRIM(E6992&amp;""),'Référentiel Articles'!$A$2:$F$634,6,FALSE),""))</f>
      </c>
      <c r="J6992" s="90">
        <f>IF(OR($E6992="",$H6992=""),"",$H6992*$I6992)</f>
      </c>
      <c r="K6992" s="87" t="str">
        <v/>
      </c>
    </row>
    <row r="6993">
      <c r="A6993" s="74" t="str">
        <v/>
      </c>
      <c r="B6993" s="74" t="str">
        <v/>
      </c>
      <c r="C6993" s="75">
        <f>IF($E6993="","",IFERROR(VLOOKUP(TRIM(E6993&amp;""),'Référentiel Articles'!$A$2:$F$634,2,FALSE),""))</f>
      </c>
      <c r="D6993" s="75">
        <f>IF($E6993="","",IFERROR(VLOOKUP(TRIM(E6993&amp;""),'Référentiel Articles'!$A$2:$F$634,3,FALSE),""))</f>
      </c>
      <c r="E6993" s="74" t="str">
        <v/>
      </c>
      <c r="F6993" s="75">
        <f>IF($E6993="","",IFERROR(VLOOKUP(TRIM(E6993&amp;""),'Référentiel Articles'!$A$2:$F$634,4,FALSE),""))</f>
      </c>
      <c r="G6993" s="76">
        <f>IF($E6993="","",IFERROR(VLOOKUP(TRIM(E6993&amp;""),'Référentiel Articles'!$A$2:$F$634,5,FALSE),""))</f>
      </c>
      <c r="H6993" s="77" t="str">
        <v/>
      </c>
      <c r="I6993" s="76">
        <f>IF($E6993="","",IFERROR(VLOOKUP(TRIM(E6993&amp;""),'Référentiel Articles'!$A$2:$F$634,6,FALSE),""))</f>
      </c>
      <c r="J6993" s="78">
        <f>IF(OR($E6993="",$H6993=""),"",$H6993*$I6993)</f>
      </c>
      <c r="K6993" s="79" t="str">
        <v/>
      </c>
    </row>
    <row r="6994">
      <c r="A6994" s="81" t="str">
        <v/>
      </c>
      <c r="B6994" s="81" t="str">
        <v/>
      </c>
      <c r="C6994" s="83">
        <f>IF($E6994="","",IFERROR(VLOOKUP(TRIM(E6994&amp;""),'Référentiel Articles'!$A$2:$F$634,2,FALSE),""))</f>
      </c>
      <c r="D6994" s="83">
        <f>IF($E6994="","",IFERROR(VLOOKUP(TRIM(E6994&amp;""),'Référentiel Articles'!$A$2:$F$634,3,FALSE),""))</f>
      </c>
      <c r="E6994" s="81" t="str">
        <v/>
      </c>
      <c r="F6994" s="83">
        <f>IF($E6994="","",IFERROR(VLOOKUP(TRIM(E6994&amp;""),'Référentiel Articles'!$A$2:$F$634,4,FALSE),""))</f>
      </c>
      <c r="G6994" s="84">
        <f>IF($E6994="","",IFERROR(VLOOKUP(TRIM(E6994&amp;""),'Référentiel Articles'!$A$2:$F$634,5,FALSE),""))</f>
      </c>
      <c r="H6994" s="85" t="str">
        <v/>
      </c>
      <c r="I6994" s="84">
        <f>IF($E6994="","",IFERROR(VLOOKUP(TRIM(E6994&amp;""),'Référentiel Articles'!$A$2:$F$634,6,FALSE),""))</f>
      </c>
      <c r="J6994" s="90">
        <f>IF(OR($E6994="",$H6994=""),"",$H6994*$I6994)</f>
      </c>
      <c r="K6994" s="87" t="str">
        <v/>
      </c>
    </row>
    <row r="6995">
      <c r="A6995" s="74" t="str">
        <v/>
      </c>
      <c r="B6995" s="74" t="str">
        <v/>
      </c>
      <c r="C6995" s="75">
        <f>IF($E6995="","",IFERROR(VLOOKUP(TRIM(E6995&amp;""),'Référentiel Articles'!$A$2:$F$634,2,FALSE),""))</f>
      </c>
      <c r="D6995" s="75">
        <f>IF($E6995="","",IFERROR(VLOOKUP(TRIM(E6995&amp;""),'Référentiel Articles'!$A$2:$F$634,3,FALSE),""))</f>
      </c>
      <c r="E6995" s="74" t="str">
        <v/>
      </c>
      <c r="F6995" s="75">
        <f>IF($E6995="","",IFERROR(VLOOKUP(TRIM(E6995&amp;""),'Référentiel Articles'!$A$2:$F$634,4,FALSE),""))</f>
      </c>
      <c r="G6995" s="76">
        <f>IF($E6995="","",IFERROR(VLOOKUP(TRIM(E6995&amp;""),'Référentiel Articles'!$A$2:$F$634,5,FALSE),""))</f>
      </c>
      <c r="H6995" s="77" t="str">
        <v/>
      </c>
      <c r="I6995" s="76">
        <f>IF($E6995="","",IFERROR(VLOOKUP(TRIM(E6995&amp;""),'Référentiel Articles'!$A$2:$F$634,6,FALSE),""))</f>
      </c>
      <c r="J6995" s="78">
        <f>IF(OR($E6995="",$H6995=""),"",$H6995*$I6995)</f>
      </c>
      <c r="K6995" s="79" t="str">
        <v/>
      </c>
    </row>
    <row r="6996">
      <c r="A6996" s="81" t="str">
        <v/>
      </c>
      <c r="B6996" s="81" t="str">
        <v/>
      </c>
      <c r="C6996" s="83">
        <f>IF($E6996="","",IFERROR(VLOOKUP(TRIM(E6996&amp;""),'Référentiel Articles'!$A$2:$F$634,2,FALSE),""))</f>
      </c>
      <c r="D6996" s="83">
        <f>IF($E6996="","",IFERROR(VLOOKUP(TRIM(E6996&amp;""),'Référentiel Articles'!$A$2:$F$634,3,FALSE),""))</f>
      </c>
      <c r="E6996" s="81" t="str">
        <v/>
      </c>
      <c r="F6996" s="83">
        <f>IF($E6996="","",IFERROR(VLOOKUP(TRIM(E6996&amp;""),'Référentiel Articles'!$A$2:$F$634,4,FALSE),""))</f>
      </c>
      <c r="G6996" s="84">
        <f>IF($E6996="","",IFERROR(VLOOKUP(TRIM(E6996&amp;""),'Référentiel Articles'!$A$2:$F$634,5,FALSE),""))</f>
      </c>
      <c r="H6996" s="85" t="str">
        <v/>
      </c>
      <c r="I6996" s="84">
        <f>IF($E6996="","",IFERROR(VLOOKUP(TRIM(E6996&amp;""),'Référentiel Articles'!$A$2:$F$634,6,FALSE),""))</f>
      </c>
      <c r="J6996" s="90">
        <f>IF(OR($E6996="",$H6996=""),"",$H6996*$I6996)</f>
      </c>
      <c r="K6996" s="87" t="str">
        <v/>
      </c>
    </row>
    <row r="6997">
      <c r="A6997" s="74" t="str">
        <v/>
      </c>
      <c r="B6997" s="74" t="str">
        <v/>
      </c>
      <c r="C6997" s="75">
        <f>IF($E6997="","",IFERROR(VLOOKUP(TRIM(E6997&amp;""),'Référentiel Articles'!$A$2:$F$634,2,FALSE),""))</f>
      </c>
      <c r="D6997" s="75">
        <f>IF($E6997="","",IFERROR(VLOOKUP(TRIM(E6997&amp;""),'Référentiel Articles'!$A$2:$F$634,3,FALSE),""))</f>
      </c>
      <c r="E6997" s="74" t="str">
        <v/>
      </c>
      <c r="F6997" s="75">
        <f>IF($E6997="","",IFERROR(VLOOKUP(TRIM(E6997&amp;""),'Référentiel Articles'!$A$2:$F$634,4,FALSE),""))</f>
      </c>
      <c r="G6997" s="76">
        <f>IF($E6997="","",IFERROR(VLOOKUP(TRIM(E6997&amp;""),'Référentiel Articles'!$A$2:$F$634,5,FALSE),""))</f>
      </c>
      <c r="H6997" s="77" t="str">
        <v/>
      </c>
      <c r="I6997" s="76">
        <f>IF($E6997="","",IFERROR(VLOOKUP(TRIM(E6997&amp;""),'Référentiel Articles'!$A$2:$F$634,6,FALSE),""))</f>
      </c>
      <c r="J6997" s="78">
        <f>IF(OR($E6997="",$H6997=""),"",$H6997*$I6997)</f>
      </c>
      <c r="K6997" s="79" t="str">
        <v/>
      </c>
    </row>
    <row r="6998">
      <c r="A6998" s="81" t="str">
        <v/>
      </c>
      <c r="B6998" s="81" t="str">
        <v/>
      </c>
      <c r="C6998" s="83">
        <f>IF($E6998="","",IFERROR(VLOOKUP(TRIM(E6998&amp;""),'Référentiel Articles'!$A$2:$F$634,2,FALSE),""))</f>
      </c>
      <c r="D6998" s="83">
        <f>IF($E6998="","",IFERROR(VLOOKUP(TRIM(E6998&amp;""),'Référentiel Articles'!$A$2:$F$634,3,FALSE),""))</f>
      </c>
      <c r="E6998" s="81" t="str">
        <v/>
      </c>
      <c r="F6998" s="83">
        <f>IF($E6998="","",IFERROR(VLOOKUP(TRIM(E6998&amp;""),'Référentiel Articles'!$A$2:$F$634,4,FALSE),""))</f>
      </c>
      <c r="G6998" s="84">
        <f>IF($E6998="","",IFERROR(VLOOKUP(TRIM(E6998&amp;""),'Référentiel Articles'!$A$2:$F$634,5,FALSE),""))</f>
      </c>
      <c r="H6998" s="85" t="str">
        <v/>
      </c>
      <c r="I6998" s="84">
        <f>IF($E6998="","",IFERROR(VLOOKUP(TRIM(E6998&amp;""),'Référentiel Articles'!$A$2:$F$634,6,FALSE),""))</f>
      </c>
      <c r="J6998" s="90">
        <f>IF(OR($E6998="",$H6998=""),"",$H6998*$I6998)</f>
      </c>
      <c r="K6998" s="87" t="str">
        <v/>
      </c>
    </row>
    <row r="6999">
      <c r="A6999" s="74" t="str">
        <v/>
      </c>
      <c r="B6999" s="74" t="str">
        <v/>
      </c>
      <c r="C6999" s="75">
        <f>IF($E6999="","",IFERROR(VLOOKUP(TRIM(E6999&amp;""),'Référentiel Articles'!$A$2:$F$634,2,FALSE),""))</f>
      </c>
      <c r="D6999" s="75">
        <f>IF($E6999="","",IFERROR(VLOOKUP(TRIM(E6999&amp;""),'Référentiel Articles'!$A$2:$F$634,3,FALSE),""))</f>
      </c>
      <c r="E6999" s="74" t="str">
        <v/>
      </c>
      <c r="F6999" s="75">
        <f>IF($E6999="","",IFERROR(VLOOKUP(TRIM(E6999&amp;""),'Référentiel Articles'!$A$2:$F$634,4,FALSE),""))</f>
      </c>
      <c r="G6999" s="76">
        <f>IF($E6999="","",IFERROR(VLOOKUP(TRIM(E6999&amp;""),'Référentiel Articles'!$A$2:$F$634,5,FALSE),""))</f>
      </c>
      <c r="H6999" s="77" t="str">
        <v/>
      </c>
      <c r="I6999" s="76">
        <f>IF($E6999="","",IFERROR(VLOOKUP(TRIM(E6999&amp;""),'Référentiel Articles'!$A$2:$F$634,6,FALSE),""))</f>
      </c>
      <c r="J6999" s="78">
        <f>IF(OR($E6999="",$H6999=""),"",$H6999*$I6999)</f>
      </c>
      <c r="K6999" s="79" t="str">
        <v/>
      </c>
    </row>
    <row r="7000">
      <c r="A7000" s="81" t="str">
        <v/>
      </c>
      <c r="B7000" s="81" t="str">
        <v/>
      </c>
      <c r="C7000" s="83">
        <f>IF($E7000="","",IFERROR(VLOOKUP(TRIM(E7000&amp;""),'Référentiel Articles'!$A$2:$F$634,2,FALSE),""))</f>
      </c>
      <c r="D7000" s="83">
        <f>IF($E7000="","",IFERROR(VLOOKUP(TRIM(E7000&amp;""),'Référentiel Articles'!$A$2:$F$634,3,FALSE),""))</f>
      </c>
      <c r="E7000" s="81" t="str">
        <v/>
      </c>
      <c r="F7000" s="83">
        <f>IF($E7000="","",IFERROR(VLOOKUP(TRIM(E7000&amp;""),'Référentiel Articles'!$A$2:$F$634,4,FALSE),""))</f>
      </c>
      <c r="G7000" s="84">
        <f>IF($E7000="","",IFERROR(VLOOKUP(TRIM(E7000&amp;""),'Référentiel Articles'!$A$2:$F$634,5,FALSE),""))</f>
      </c>
      <c r="H7000" s="85" t="str">
        <v/>
      </c>
      <c r="I7000" s="84">
        <f>IF($E7000="","",IFERROR(VLOOKUP(TRIM(E7000&amp;""),'Référentiel Articles'!$A$2:$F$634,6,FALSE),""))</f>
      </c>
      <c r="J7000" s="90">
        <f>IF(OR($E7000="",$H7000=""),"",$H7000*$I7000)</f>
      </c>
      <c r="K7000" s="87" t="str">
        <v/>
      </c>
    </row>
    <row r="7001">
      <c r="A7001" s="74" t="str">
        <v/>
      </c>
      <c r="B7001" s="74" t="str">
        <v/>
      </c>
      <c r="C7001" s="75">
        <f>IF($E7001="","",IFERROR(VLOOKUP(TRIM(E7001&amp;""),'Référentiel Articles'!$A$2:$F$634,2,FALSE),""))</f>
      </c>
      <c r="D7001" s="75">
        <f>IF($E7001="","",IFERROR(VLOOKUP(TRIM(E7001&amp;""),'Référentiel Articles'!$A$2:$F$634,3,FALSE),""))</f>
      </c>
      <c r="E7001" s="74" t="str">
        <v/>
      </c>
      <c r="F7001" s="75">
        <f>IF($E7001="","",IFERROR(VLOOKUP(TRIM(E7001&amp;""),'Référentiel Articles'!$A$2:$F$634,4,FALSE),""))</f>
      </c>
      <c r="G7001" s="76">
        <f>IF($E7001="","",IFERROR(VLOOKUP(TRIM(E7001&amp;""),'Référentiel Articles'!$A$2:$F$634,5,FALSE),""))</f>
      </c>
      <c r="H7001" s="77" t="str">
        <v/>
      </c>
      <c r="I7001" s="76">
        <f>IF($E7001="","",IFERROR(VLOOKUP(TRIM(E7001&amp;""),'Référentiel Articles'!$A$2:$F$634,6,FALSE),""))</f>
      </c>
      <c r="J7001" s="78">
        <f>IF(OR($E7001="",$H7001=""),"",$H7001*$I7001)</f>
      </c>
      <c r="K7001" s="79" t="str">
        <v/>
      </c>
    </row>
    <row r="7002">
      <c r="A7002" s="81" t="str">
        <v/>
      </c>
      <c r="B7002" s="81" t="str">
        <v/>
      </c>
      <c r="C7002" s="83">
        <f>IF($E7002="","",IFERROR(VLOOKUP(TRIM(E7002&amp;""),'Référentiel Articles'!$A$2:$F$634,2,FALSE),""))</f>
      </c>
      <c r="D7002" s="83">
        <f>IF($E7002="","",IFERROR(VLOOKUP(TRIM(E7002&amp;""),'Référentiel Articles'!$A$2:$F$634,3,FALSE),""))</f>
      </c>
      <c r="E7002" s="81" t="str">
        <v/>
      </c>
      <c r="F7002" s="83">
        <f>IF($E7002="","",IFERROR(VLOOKUP(TRIM(E7002&amp;""),'Référentiel Articles'!$A$2:$F$634,4,FALSE),""))</f>
      </c>
      <c r="G7002" s="84">
        <f>IF($E7002="","",IFERROR(VLOOKUP(TRIM(E7002&amp;""),'Référentiel Articles'!$A$2:$F$634,5,FALSE),""))</f>
      </c>
      <c r="H7002" s="85" t="str">
        <v/>
      </c>
      <c r="I7002" s="84">
        <f>IF($E7002="","",IFERROR(VLOOKUP(TRIM(E7002&amp;""),'Référentiel Articles'!$A$2:$F$634,6,FALSE),""))</f>
      </c>
      <c r="J7002" s="90">
        <f>IF(OR($E7002="",$H7002=""),"",$H7002*$I7002)</f>
      </c>
      <c r="K7002" s="87" t="str">
        <v/>
      </c>
    </row>
    <row r="7003">
      <c r="A7003" s="74" t="str">
        <v/>
      </c>
      <c r="B7003" s="74" t="str">
        <v/>
      </c>
      <c r="C7003" s="75">
        <f>IF($E7003="","",IFERROR(VLOOKUP(TRIM(E7003&amp;""),'Référentiel Articles'!$A$2:$F$634,2,FALSE),""))</f>
      </c>
      <c r="D7003" s="75">
        <f>IF($E7003="","",IFERROR(VLOOKUP(TRIM(E7003&amp;""),'Référentiel Articles'!$A$2:$F$634,3,FALSE),""))</f>
      </c>
      <c r="E7003" s="74" t="str">
        <v/>
      </c>
      <c r="F7003" s="75">
        <f>IF($E7003="","",IFERROR(VLOOKUP(TRIM(E7003&amp;""),'Référentiel Articles'!$A$2:$F$634,4,FALSE),""))</f>
      </c>
      <c r="G7003" s="76">
        <f>IF($E7003="","",IFERROR(VLOOKUP(TRIM(E7003&amp;""),'Référentiel Articles'!$A$2:$F$634,5,FALSE),""))</f>
      </c>
      <c r="H7003" s="77" t="str">
        <v/>
      </c>
      <c r="I7003" s="76">
        <f>IF($E7003="","",IFERROR(VLOOKUP(TRIM(E7003&amp;""),'Référentiel Articles'!$A$2:$F$634,6,FALSE),""))</f>
      </c>
      <c r="J7003" s="78">
        <f>IF(OR($E7003="",$H7003=""),"",$H7003*$I7003)</f>
      </c>
      <c r="K7003" s="79" t="str">
        <v/>
      </c>
    </row>
    <row r="7004">
      <c r="A7004" s="81" t="str">
        <v/>
      </c>
      <c r="B7004" s="81" t="str">
        <v/>
      </c>
      <c r="C7004" s="83">
        <f>IF($E7004="","",IFERROR(VLOOKUP(TRIM(E7004&amp;""),'Référentiel Articles'!$A$2:$F$634,2,FALSE),""))</f>
      </c>
      <c r="D7004" s="83">
        <f>IF($E7004="","",IFERROR(VLOOKUP(TRIM(E7004&amp;""),'Référentiel Articles'!$A$2:$F$634,3,FALSE),""))</f>
      </c>
      <c r="E7004" s="81" t="str">
        <v/>
      </c>
      <c r="F7004" s="83">
        <f>IF($E7004="","",IFERROR(VLOOKUP(TRIM(E7004&amp;""),'Référentiel Articles'!$A$2:$F$634,4,FALSE),""))</f>
      </c>
      <c r="G7004" s="84">
        <f>IF($E7004="","",IFERROR(VLOOKUP(TRIM(E7004&amp;""),'Référentiel Articles'!$A$2:$F$634,5,FALSE),""))</f>
      </c>
      <c r="H7004" s="85" t="str">
        <v/>
      </c>
      <c r="I7004" s="84">
        <f>IF($E7004="","",IFERROR(VLOOKUP(TRIM(E7004&amp;""),'Référentiel Articles'!$A$2:$F$634,6,FALSE),""))</f>
      </c>
      <c r="J7004" s="90">
        <f>IF(OR($E7004="",$H7004=""),"",$H7004*$I7004)</f>
      </c>
      <c r="K7004" s="87" t="str">
        <v/>
      </c>
    </row>
    <row r="7005">
      <c r="A7005" s="74" t="str">
        <v/>
      </c>
      <c r="B7005" s="74" t="str">
        <v/>
      </c>
      <c r="C7005" s="75">
        <f>IF($E7005="","",IFERROR(VLOOKUP(TRIM(E7005&amp;""),'Référentiel Articles'!$A$2:$F$634,2,FALSE),""))</f>
      </c>
      <c r="D7005" s="75">
        <f>IF($E7005="","",IFERROR(VLOOKUP(TRIM(E7005&amp;""),'Référentiel Articles'!$A$2:$F$634,3,FALSE),""))</f>
      </c>
      <c r="E7005" s="74" t="str">
        <v/>
      </c>
      <c r="F7005" s="75">
        <f>IF($E7005="","",IFERROR(VLOOKUP(TRIM(E7005&amp;""),'Référentiel Articles'!$A$2:$F$634,4,FALSE),""))</f>
      </c>
      <c r="G7005" s="76">
        <f>IF($E7005="","",IFERROR(VLOOKUP(TRIM(E7005&amp;""),'Référentiel Articles'!$A$2:$F$634,5,FALSE),""))</f>
      </c>
      <c r="H7005" s="77" t="str">
        <v/>
      </c>
      <c r="I7005" s="76">
        <f>IF($E7005="","",IFERROR(VLOOKUP(TRIM(E7005&amp;""),'Référentiel Articles'!$A$2:$F$634,6,FALSE),""))</f>
      </c>
      <c r="J7005" s="78">
        <f>IF(OR($E7005="",$H7005=""),"",$H7005*$I7005)</f>
      </c>
      <c r="K7005" s="79" t="str">
        <v/>
      </c>
    </row>
    <row r="7006">
      <c r="A7006" s="81" t="str">
        <v/>
      </c>
      <c r="B7006" s="81" t="str">
        <v/>
      </c>
      <c r="C7006" s="83">
        <f>IF($E7006="","",IFERROR(VLOOKUP(TRIM(E7006&amp;""),'Référentiel Articles'!$A$2:$F$634,2,FALSE),""))</f>
      </c>
      <c r="D7006" s="83">
        <f>IF($E7006="","",IFERROR(VLOOKUP(TRIM(E7006&amp;""),'Référentiel Articles'!$A$2:$F$634,3,FALSE),""))</f>
      </c>
      <c r="E7006" s="81" t="str">
        <v/>
      </c>
      <c r="F7006" s="83">
        <f>IF($E7006="","",IFERROR(VLOOKUP(TRIM(E7006&amp;""),'Référentiel Articles'!$A$2:$F$634,4,FALSE),""))</f>
      </c>
      <c r="G7006" s="84">
        <f>IF($E7006="","",IFERROR(VLOOKUP(TRIM(E7006&amp;""),'Référentiel Articles'!$A$2:$F$634,5,FALSE),""))</f>
      </c>
      <c r="H7006" s="85" t="str">
        <v/>
      </c>
      <c r="I7006" s="84">
        <f>IF($E7006="","",IFERROR(VLOOKUP(TRIM(E7006&amp;""),'Référentiel Articles'!$A$2:$F$634,6,FALSE),""))</f>
      </c>
      <c r="J7006" s="90">
        <f>IF(OR($E7006="",$H7006=""),"",$H7006*$I7006)</f>
      </c>
      <c r="K7006" s="87" t="str">
        <v/>
      </c>
    </row>
    <row r="7007">
      <c r="A7007" s="74" t="str">
        <v/>
      </c>
      <c r="B7007" s="74" t="str">
        <v/>
      </c>
      <c r="C7007" s="75">
        <f>IF($E7007="","",IFERROR(VLOOKUP(TRIM(E7007&amp;""),'Référentiel Articles'!$A$2:$F$634,2,FALSE),""))</f>
      </c>
      <c r="D7007" s="75">
        <f>IF($E7007="","",IFERROR(VLOOKUP(TRIM(E7007&amp;""),'Référentiel Articles'!$A$2:$F$634,3,FALSE),""))</f>
      </c>
      <c r="E7007" s="74" t="str">
        <v/>
      </c>
      <c r="F7007" s="75">
        <f>IF($E7007="","",IFERROR(VLOOKUP(TRIM(E7007&amp;""),'Référentiel Articles'!$A$2:$F$634,4,FALSE),""))</f>
      </c>
      <c r="G7007" s="76">
        <f>IF($E7007="","",IFERROR(VLOOKUP(TRIM(E7007&amp;""),'Référentiel Articles'!$A$2:$F$634,5,FALSE),""))</f>
      </c>
      <c r="H7007" s="77" t="str">
        <v/>
      </c>
      <c r="I7007" s="76">
        <f>IF($E7007="","",IFERROR(VLOOKUP(TRIM(E7007&amp;""),'Référentiel Articles'!$A$2:$F$634,6,FALSE),""))</f>
      </c>
      <c r="J7007" s="78">
        <f>IF(OR($E7007="",$H7007=""),"",$H7007*$I7007)</f>
      </c>
      <c r="K7007" s="79" t="str">
        <v/>
      </c>
    </row>
    <row r="7008">
      <c r="A7008" s="81" t="str">
        <v/>
      </c>
      <c r="B7008" s="81" t="str">
        <v/>
      </c>
      <c r="C7008" s="83">
        <f>IF($E7008="","",IFERROR(VLOOKUP(TRIM(E7008&amp;""),'Référentiel Articles'!$A$2:$F$634,2,FALSE),""))</f>
      </c>
      <c r="D7008" s="83">
        <f>IF($E7008="","",IFERROR(VLOOKUP(TRIM(E7008&amp;""),'Référentiel Articles'!$A$2:$F$634,3,FALSE),""))</f>
      </c>
      <c r="E7008" s="81" t="str">
        <v/>
      </c>
      <c r="F7008" s="83">
        <f>IF($E7008="","",IFERROR(VLOOKUP(TRIM(E7008&amp;""),'Référentiel Articles'!$A$2:$F$634,4,FALSE),""))</f>
      </c>
      <c r="G7008" s="84">
        <f>IF($E7008="","",IFERROR(VLOOKUP(TRIM(E7008&amp;""),'Référentiel Articles'!$A$2:$F$634,5,FALSE),""))</f>
      </c>
      <c r="H7008" s="85" t="str">
        <v/>
      </c>
      <c r="I7008" s="84">
        <f>IF($E7008="","",IFERROR(VLOOKUP(TRIM(E7008&amp;""),'Référentiel Articles'!$A$2:$F$634,6,FALSE),""))</f>
      </c>
      <c r="J7008" s="90">
        <f>IF(OR($E7008="",$H7008=""),"",$H7008*$I7008)</f>
      </c>
      <c r="K7008" s="87" t="str">
        <v/>
      </c>
    </row>
    <row r="7009">
      <c r="A7009" s="74" t="str">
        <v/>
      </c>
      <c r="B7009" s="74" t="str">
        <v/>
      </c>
      <c r="C7009" s="75">
        <f>IF($E7009="","",IFERROR(VLOOKUP(TRIM(E7009&amp;""),'Référentiel Articles'!$A$2:$F$634,2,FALSE),""))</f>
      </c>
      <c r="D7009" s="75">
        <f>IF($E7009="","",IFERROR(VLOOKUP(TRIM(E7009&amp;""),'Référentiel Articles'!$A$2:$F$634,3,FALSE),""))</f>
      </c>
      <c r="E7009" s="74" t="str">
        <v/>
      </c>
      <c r="F7009" s="75">
        <f>IF($E7009="","",IFERROR(VLOOKUP(TRIM(E7009&amp;""),'Référentiel Articles'!$A$2:$F$634,4,FALSE),""))</f>
      </c>
      <c r="G7009" s="76">
        <f>IF($E7009="","",IFERROR(VLOOKUP(TRIM(E7009&amp;""),'Référentiel Articles'!$A$2:$F$634,5,FALSE),""))</f>
      </c>
      <c r="H7009" s="77" t="str">
        <v/>
      </c>
      <c r="I7009" s="76">
        <f>IF($E7009="","",IFERROR(VLOOKUP(TRIM(E7009&amp;""),'Référentiel Articles'!$A$2:$F$634,6,FALSE),""))</f>
      </c>
      <c r="J7009" s="78">
        <f>IF(OR($E7009="",$H7009=""),"",$H7009*$I7009)</f>
      </c>
      <c r="K7009" s="79" t="str">
        <v/>
      </c>
    </row>
    <row r="7010">
      <c r="A7010" s="81" t="str">
        <v/>
      </c>
      <c r="B7010" s="81" t="str">
        <v/>
      </c>
      <c r="C7010" s="83">
        <f>IF($E7010="","",IFERROR(VLOOKUP(TRIM(E7010&amp;""),'Référentiel Articles'!$A$2:$F$634,2,FALSE),""))</f>
      </c>
      <c r="D7010" s="83">
        <f>IF($E7010="","",IFERROR(VLOOKUP(TRIM(E7010&amp;""),'Référentiel Articles'!$A$2:$F$634,3,FALSE),""))</f>
      </c>
      <c r="E7010" s="81" t="str">
        <v/>
      </c>
      <c r="F7010" s="83">
        <f>IF($E7010="","",IFERROR(VLOOKUP(TRIM(E7010&amp;""),'Référentiel Articles'!$A$2:$F$634,4,FALSE),""))</f>
      </c>
      <c r="G7010" s="84">
        <f>IF($E7010="","",IFERROR(VLOOKUP(TRIM(E7010&amp;""),'Référentiel Articles'!$A$2:$F$634,5,FALSE),""))</f>
      </c>
      <c r="H7010" s="85" t="str">
        <v/>
      </c>
      <c r="I7010" s="84">
        <f>IF($E7010="","",IFERROR(VLOOKUP(TRIM(E7010&amp;""),'Référentiel Articles'!$A$2:$F$634,6,FALSE),""))</f>
      </c>
      <c r="J7010" s="90">
        <f>IF(OR($E7010="",$H7010=""),"",$H7010*$I7010)</f>
      </c>
      <c r="K7010" s="87" t="str">
        <v/>
      </c>
    </row>
    <row r="7011">
      <c r="A7011" s="74" t="str">
        <v/>
      </c>
      <c r="B7011" s="74" t="str">
        <v/>
      </c>
      <c r="C7011" s="75">
        <f>IF($E7011="","",IFERROR(VLOOKUP(TRIM(E7011&amp;""),'Référentiel Articles'!$A$2:$F$634,2,FALSE),""))</f>
      </c>
      <c r="D7011" s="75">
        <f>IF($E7011="","",IFERROR(VLOOKUP(TRIM(E7011&amp;""),'Référentiel Articles'!$A$2:$F$634,3,FALSE),""))</f>
      </c>
      <c r="E7011" s="74" t="str">
        <v/>
      </c>
      <c r="F7011" s="75">
        <f>IF($E7011="","",IFERROR(VLOOKUP(TRIM(E7011&amp;""),'Référentiel Articles'!$A$2:$F$634,4,FALSE),""))</f>
      </c>
      <c r="G7011" s="76">
        <f>IF($E7011="","",IFERROR(VLOOKUP(TRIM(E7011&amp;""),'Référentiel Articles'!$A$2:$F$634,5,FALSE),""))</f>
      </c>
      <c r="H7011" s="77" t="str">
        <v/>
      </c>
      <c r="I7011" s="76">
        <f>IF($E7011="","",IFERROR(VLOOKUP(TRIM(E7011&amp;""),'Référentiel Articles'!$A$2:$F$634,6,FALSE),""))</f>
      </c>
      <c r="J7011" s="78">
        <f>IF(OR($E7011="",$H7011=""),"",$H7011*$I7011)</f>
      </c>
      <c r="K7011" s="79" t="str">
        <v/>
      </c>
    </row>
    <row r="7012">
      <c r="A7012" s="81" t="str">
        <v/>
      </c>
      <c r="B7012" s="81" t="str">
        <v/>
      </c>
      <c r="C7012" s="83">
        <f>IF($E7012="","",IFERROR(VLOOKUP(TRIM(E7012&amp;""),'Référentiel Articles'!$A$2:$F$634,2,FALSE),""))</f>
      </c>
      <c r="D7012" s="83">
        <f>IF($E7012="","",IFERROR(VLOOKUP(TRIM(E7012&amp;""),'Référentiel Articles'!$A$2:$F$634,3,FALSE),""))</f>
      </c>
      <c r="E7012" s="81" t="str">
        <v/>
      </c>
      <c r="F7012" s="83">
        <f>IF($E7012="","",IFERROR(VLOOKUP(TRIM(E7012&amp;""),'Référentiel Articles'!$A$2:$F$634,4,FALSE),""))</f>
      </c>
      <c r="G7012" s="84">
        <f>IF($E7012="","",IFERROR(VLOOKUP(TRIM(E7012&amp;""),'Référentiel Articles'!$A$2:$F$634,5,FALSE),""))</f>
      </c>
      <c r="H7012" s="85" t="str">
        <v/>
      </c>
      <c r="I7012" s="84">
        <f>IF($E7012="","",IFERROR(VLOOKUP(TRIM(E7012&amp;""),'Référentiel Articles'!$A$2:$F$634,6,FALSE),""))</f>
      </c>
      <c r="J7012" s="90">
        <f>IF(OR($E7012="",$H7012=""),"",$H7012*$I7012)</f>
      </c>
      <c r="K7012" s="87" t="str">
        <v/>
      </c>
    </row>
    <row r="7013">
      <c r="A7013" s="74" t="str">
        <v/>
      </c>
      <c r="B7013" s="74" t="str">
        <v/>
      </c>
      <c r="C7013" s="75">
        <f>IF($E7013="","",IFERROR(VLOOKUP(TRIM(E7013&amp;""),'Référentiel Articles'!$A$2:$F$634,2,FALSE),""))</f>
      </c>
      <c r="D7013" s="75">
        <f>IF($E7013="","",IFERROR(VLOOKUP(TRIM(E7013&amp;""),'Référentiel Articles'!$A$2:$F$634,3,FALSE),""))</f>
      </c>
      <c r="E7013" s="74" t="str">
        <v/>
      </c>
      <c r="F7013" s="75">
        <f>IF($E7013="","",IFERROR(VLOOKUP(TRIM(E7013&amp;""),'Référentiel Articles'!$A$2:$F$634,4,FALSE),""))</f>
      </c>
      <c r="G7013" s="76">
        <f>IF($E7013="","",IFERROR(VLOOKUP(TRIM(E7013&amp;""),'Référentiel Articles'!$A$2:$F$634,5,FALSE),""))</f>
      </c>
      <c r="H7013" s="77" t="str">
        <v/>
      </c>
      <c r="I7013" s="76">
        <f>IF($E7013="","",IFERROR(VLOOKUP(TRIM(E7013&amp;""),'Référentiel Articles'!$A$2:$F$634,6,FALSE),""))</f>
      </c>
      <c r="J7013" s="78">
        <f>IF(OR($E7013="",$H7013=""),"",$H7013*$I7013)</f>
      </c>
      <c r="K7013" s="79" t="str">
        <v/>
      </c>
    </row>
    <row r="7014">
      <c r="A7014" s="81" t="str">
        <v/>
      </c>
      <c r="B7014" s="81" t="str">
        <v/>
      </c>
      <c r="C7014" s="83">
        <f>IF($E7014="","",IFERROR(VLOOKUP(TRIM(E7014&amp;""),'Référentiel Articles'!$A$2:$F$634,2,FALSE),""))</f>
      </c>
      <c r="D7014" s="83">
        <f>IF($E7014="","",IFERROR(VLOOKUP(TRIM(E7014&amp;""),'Référentiel Articles'!$A$2:$F$634,3,FALSE),""))</f>
      </c>
      <c r="E7014" s="81" t="str">
        <v/>
      </c>
      <c r="F7014" s="83">
        <f>IF($E7014="","",IFERROR(VLOOKUP(TRIM(E7014&amp;""),'Référentiel Articles'!$A$2:$F$634,4,FALSE),""))</f>
      </c>
      <c r="G7014" s="84">
        <f>IF($E7014="","",IFERROR(VLOOKUP(TRIM(E7014&amp;""),'Référentiel Articles'!$A$2:$F$634,5,FALSE),""))</f>
      </c>
      <c r="H7014" s="85" t="str">
        <v/>
      </c>
      <c r="I7014" s="84">
        <f>IF($E7014="","",IFERROR(VLOOKUP(TRIM(E7014&amp;""),'Référentiel Articles'!$A$2:$F$634,6,FALSE),""))</f>
      </c>
      <c r="J7014" s="90">
        <f>IF(OR($E7014="",$H7014=""),"",$H7014*$I7014)</f>
      </c>
      <c r="K7014" s="87" t="str">
        <v/>
      </c>
    </row>
    <row r="7015">
      <c r="A7015" s="74" t="str">
        <v/>
      </c>
      <c r="B7015" s="74" t="str">
        <v/>
      </c>
      <c r="C7015" s="75">
        <f>IF($E7015="","",IFERROR(VLOOKUP(TRIM(E7015&amp;""),'Référentiel Articles'!$A$2:$F$634,2,FALSE),""))</f>
      </c>
      <c r="D7015" s="75">
        <f>IF($E7015="","",IFERROR(VLOOKUP(TRIM(E7015&amp;""),'Référentiel Articles'!$A$2:$F$634,3,FALSE),""))</f>
      </c>
      <c r="E7015" s="74" t="str">
        <v/>
      </c>
      <c r="F7015" s="75">
        <f>IF($E7015="","",IFERROR(VLOOKUP(TRIM(E7015&amp;""),'Référentiel Articles'!$A$2:$F$634,4,FALSE),""))</f>
      </c>
      <c r="G7015" s="76">
        <f>IF($E7015="","",IFERROR(VLOOKUP(TRIM(E7015&amp;""),'Référentiel Articles'!$A$2:$F$634,5,FALSE),""))</f>
      </c>
      <c r="H7015" s="77" t="str">
        <v/>
      </c>
      <c r="I7015" s="76">
        <f>IF($E7015="","",IFERROR(VLOOKUP(TRIM(E7015&amp;""),'Référentiel Articles'!$A$2:$F$634,6,FALSE),""))</f>
      </c>
      <c r="J7015" s="78">
        <f>IF(OR($E7015="",$H7015=""),"",$H7015*$I7015)</f>
      </c>
      <c r="K7015" s="79" t="str">
        <v/>
      </c>
    </row>
    <row r="7016">
      <c r="A7016" s="81" t="str">
        <v/>
      </c>
      <c r="B7016" s="81" t="str">
        <v/>
      </c>
      <c r="C7016" s="83">
        <f>IF($E7016="","",IFERROR(VLOOKUP(TRIM(E7016&amp;""),'Référentiel Articles'!$A$2:$F$634,2,FALSE),""))</f>
      </c>
      <c r="D7016" s="83">
        <f>IF($E7016="","",IFERROR(VLOOKUP(TRIM(E7016&amp;""),'Référentiel Articles'!$A$2:$F$634,3,FALSE),""))</f>
      </c>
      <c r="E7016" s="81" t="str">
        <v/>
      </c>
      <c r="F7016" s="83">
        <f>IF($E7016="","",IFERROR(VLOOKUP(TRIM(E7016&amp;""),'Référentiel Articles'!$A$2:$F$634,4,FALSE),""))</f>
      </c>
      <c r="G7016" s="84">
        <f>IF($E7016="","",IFERROR(VLOOKUP(TRIM(E7016&amp;""),'Référentiel Articles'!$A$2:$F$634,5,FALSE),""))</f>
      </c>
      <c r="H7016" s="85" t="str">
        <v/>
      </c>
      <c r="I7016" s="84">
        <f>IF($E7016="","",IFERROR(VLOOKUP(TRIM(E7016&amp;""),'Référentiel Articles'!$A$2:$F$634,6,FALSE),""))</f>
      </c>
      <c r="J7016" s="90">
        <f>IF(OR($E7016="",$H7016=""),"",$H7016*$I7016)</f>
      </c>
      <c r="K7016" s="87" t="str">
        <v/>
      </c>
    </row>
    <row r="7017">
      <c r="A7017" s="74" t="str">
        <v/>
      </c>
      <c r="B7017" s="74" t="str">
        <v/>
      </c>
      <c r="C7017" s="75">
        <f>IF($E7017="","",IFERROR(VLOOKUP(TRIM(E7017&amp;""),'Référentiel Articles'!$A$2:$F$634,2,FALSE),""))</f>
      </c>
      <c r="D7017" s="75">
        <f>IF($E7017="","",IFERROR(VLOOKUP(TRIM(E7017&amp;""),'Référentiel Articles'!$A$2:$F$634,3,FALSE),""))</f>
      </c>
      <c r="E7017" s="74" t="str">
        <v/>
      </c>
      <c r="F7017" s="75">
        <f>IF($E7017="","",IFERROR(VLOOKUP(TRIM(E7017&amp;""),'Référentiel Articles'!$A$2:$F$634,4,FALSE),""))</f>
      </c>
      <c r="G7017" s="76">
        <f>IF($E7017="","",IFERROR(VLOOKUP(TRIM(E7017&amp;""),'Référentiel Articles'!$A$2:$F$634,5,FALSE),""))</f>
      </c>
      <c r="H7017" s="77" t="str">
        <v/>
      </c>
      <c r="I7017" s="76">
        <f>IF($E7017="","",IFERROR(VLOOKUP(TRIM(E7017&amp;""),'Référentiel Articles'!$A$2:$F$634,6,FALSE),""))</f>
      </c>
      <c r="J7017" s="78">
        <f>IF(OR($E7017="",$H7017=""),"",$H7017*$I7017)</f>
      </c>
      <c r="K7017" s="79" t="str">
        <v/>
      </c>
    </row>
    <row r="7018">
      <c r="A7018" s="81" t="str">
        <v/>
      </c>
      <c r="B7018" s="81" t="str">
        <v/>
      </c>
      <c r="C7018" s="83">
        <f>IF($E7018="","",IFERROR(VLOOKUP(TRIM(E7018&amp;""),'Référentiel Articles'!$A$2:$F$634,2,FALSE),""))</f>
      </c>
      <c r="D7018" s="83">
        <f>IF($E7018="","",IFERROR(VLOOKUP(TRIM(E7018&amp;""),'Référentiel Articles'!$A$2:$F$634,3,FALSE),""))</f>
      </c>
      <c r="E7018" s="81" t="str">
        <v/>
      </c>
      <c r="F7018" s="83">
        <f>IF($E7018="","",IFERROR(VLOOKUP(TRIM(E7018&amp;""),'Référentiel Articles'!$A$2:$F$634,4,FALSE),""))</f>
      </c>
      <c r="G7018" s="84">
        <f>IF($E7018="","",IFERROR(VLOOKUP(TRIM(E7018&amp;""),'Référentiel Articles'!$A$2:$F$634,5,FALSE),""))</f>
      </c>
      <c r="H7018" s="85" t="str">
        <v/>
      </c>
      <c r="I7018" s="84">
        <f>IF($E7018="","",IFERROR(VLOOKUP(TRIM(E7018&amp;""),'Référentiel Articles'!$A$2:$F$634,6,FALSE),""))</f>
      </c>
      <c r="J7018" s="90">
        <f>IF(OR($E7018="",$H7018=""),"",$H7018*$I7018)</f>
      </c>
      <c r="K7018" s="87" t="str">
        <v/>
      </c>
    </row>
    <row r="7019">
      <c r="A7019" s="74" t="str">
        <v/>
      </c>
      <c r="B7019" s="74" t="str">
        <v/>
      </c>
      <c r="C7019" s="75">
        <f>IF($E7019="","",IFERROR(VLOOKUP(TRIM(E7019&amp;""),'Référentiel Articles'!$A$2:$F$634,2,FALSE),""))</f>
      </c>
      <c r="D7019" s="75">
        <f>IF($E7019="","",IFERROR(VLOOKUP(TRIM(E7019&amp;""),'Référentiel Articles'!$A$2:$F$634,3,FALSE),""))</f>
      </c>
      <c r="E7019" s="74" t="str">
        <v/>
      </c>
      <c r="F7019" s="75">
        <f>IF($E7019="","",IFERROR(VLOOKUP(TRIM(E7019&amp;""),'Référentiel Articles'!$A$2:$F$634,4,FALSE),""))</f>
      </c>
      <c r="G7019" s="76">
        <f>IF($E7019="","",IFERROR(VLOOKUP(TRIM(E7019&amp;""),'Référentiel Articles'!$A$2:$F$634,5,FALSE),""))</f>
      </c>
      <c r="H7019" s="77" t="str">
        <v/>
      </c>
      <c r="I7019" s="76">
        <f>IF($E7019="","",IFERROR(VLOOKUP(TRIM(E7019&amp;""),'Référentiel Articles'!$A$2:$F$634,6,FALSE),""))</f>
      </c>
      <c r="J7019" s="78">
        <f>IF(OR($E7019="",$H7019=""),"",$H7019*$I7019)</f>
      </c>
      <c r="K7019" s="79" t="str">
        <v/>
      </c>
    </row>
    <row r="7020">
      <c r="A7020" s="81" t="str">
        <v/>
      </c>
      <c r="B7020" s="81" t="str">
        <v/>
      </c>
      <c r="C7020" s="83">
        <f>IF($E7020="","",IFERROR(VLOOKUP(TRIM(E7020&amp;""),'Référentiel Articles'!$A$2:$F$634,2,FALSE),""))</f>
      </c>
      <c r="D7020" s="83">
        <f>IF($E7020="","",IFERROR(VLOOKUP(TRIM(E7020&amp;""),'Référentiel Articles'!$A$2:$F$634,3,FALSE),""))</f>
      </c>
      <c r="E7020" s="81" t="str">
        <v/>
      </c>
      <c r="F7020" s="83">
        <f>IF($E7020="","",IFERROR(VLOOKUP(TRIM(E7020&amp;""),'Référentiel Articles'!$A$2:$F$634,4,FALSE),""))</f>
      </c>
      <c r="G7020" s="84">
        <f>IF($E7020="","",IFERROR(VLOOKUP(TRIM(E7020&amp;""),'Référentiel Articles'!$A$2:$F$634,5,FALSE),""))</f>
      </c>
      <c r="H7020" s="85" t="str">
        <v/>
      </c>
      <c r="I7020" s="84">
        <f>IF($E7020="","",IFERROR(VLOOKUP(TRIM(E7020&amp;""),'Référentiel Articles'!$A$2:$F$634,6,FALSE),""))</f>
      </c>
      <c r="J7020" s="90">
        <f>IF(OR($E7020="",$H7020=""),"",$H7020*$I7020)</f>
      </c>
      <c r="K7020" s="87" t="str">
        <v/>
      </c>
    </row>
    <row r="7021">
      <c r="A7021" s="74" t="str">
        <v/>
      </c>
      <c r="B7021" s="74" t="str">
        <v/>
      </c>
      <c r="C7021" s="75">
        <f>IF($E7021="","",IFERROR(VLOOKUP(TRIM(E7021&amp;""),'Référentiel Articles'!$A$2:$F$634,2,FALSE),""))</f>
      </c>
      <c r="D7021" s="75">
        <f>IF($E7021="","",IFERROR(VLOOKUP(TRIM(E7021&amp;""),'Référentiel Articles'!$A$2:$F$634,3,FALSE),""))</f>
      </c>
      <c r="E7021" s="74" t="str">
        <v/>
      </c>
      <c r="F7021" s="75">
        <f>IF($E7021="","",IFERROR(VLOOKUP(TRIM(E7021&amp;""),'Référentiel Articles'!$A$2:$F$634,4,FALSE),""))</f>
      </c>
      <c r="G7021" s="76">
        <f>IF($E7021="","",IFERROR(VLOOKUP(TRIM(E7021&amp;""),'Référentiel Articles'!$A$2:$F$634,5,FALSE),""))</f>
      </c>
      <c r="H7021" s="77" t="str">
        <v/>
      </c>
      <c r="I7021" s="76">
        <f>IF($E7021="","",IFERROR(VLOOKUP(TRIM(E7021&amp;""),'Référentiel Articles'!$A$2:$F$634,6,FALSE),""))</f>
      </c>
      <c r="J7021" s="78">
        <f>IF(OR($E7021="",$H7021=""),"",$H7021*$I7021)</f>
      </c>
      <c r="K7021" s="79" t="str">
        <v/>
      </c>
    </row>
    <row r="7022">
      <c r="A7022" s="81" t="str">
        <v/>
      </c>
      <c r="B7022" s="81" t="str">
        <v/>
      </c>
      <c r="C7022" s="83">
        <f>IF($E7022="","",IFERROR(VLOOKUP(TRIM(E7022&amp;""),'Référentiel Articles'!$A$2:$F$634,2,FALSE),""))</f>
      </c>
      <c r="D7022" s="83">
        <f>IF($E7022="","",IFERROR(VLOOKUP(TRIM(E7022&amp;""),'Référentiel Articles'!$A$2:$F$634,3,FALSE),""))</f>
      </c>
      <c r="E7022" s="81" t="str">
        <v/>
      </c>
      <c r="F7022" s="83">
        <f>IF($E7022="","",IFERROR(VLOOKUP(TRIM(E7022&amp;""),'Référentiel Articles'!$A$2:$F$634,4,FALSE),""))</f>
      </c>
      <c r="G7022" s="84">
        <f>IF($E7022="","",IFERROR(VLOOKUP(TRIM(E7022&amp;""),'Référentiel Articles'!$A$2:$F$634,5,FALSE),""))</f>
      </c>
      <c r="H7022" s="85" t="str">
        <v/>
      </c>
      <c r="I7022" s="84">
        <f>IF($E7022="","",IFERROR(VLOOKUP(TRIM(E7022&amp;""),'Référentiel Articles'!$A$2:$F$634,6,FALSE),""))</f>
      </c>
      <c r="J7022" s="90">
        <f>IF(OR($E7022="",$H7022=""),"",$H7022*$I7022)</f>
      </c>
      <c r="K7022" s="87" t="str">
        <v/>
      </c>
    </row>
    <row r="7023">
      <c r="A7023" s="74" t="str">
        <v/>
      </c>
      <c r="B7023" s="74" t="str">
        <v/>
      </c>
      <c r="C7023" s="75">
        <f>IF($E7023="","",IFERROR(VLOOKUP(TRIM(E7023&amp;""),'Référentiel Articles'!$A$2:$F$634,2,FALSE),""))</f>
      </c>
      <c r="D7023" s="75">
        <f>IF($E7023="","",IFERROR(VLOOKUP(TRIM(E7023&amp;""),'Référentiel Articles'!$A$2:$F$634,3,FALSE),""))</f>
      </c>
      <c r="E7023" s="74" t="str">
        <v/>
      </c>
      <c r="F7023" s="75">
        <f>IF($E7023="","",IFERROR(VLOOKUP(TRIM(E7023&amp;""),'Référentiel Articles'!$A$2:$F$634,4,FALSE),""))</f>
      </c>
      <c r="G7023" s="76">
        <f>IF($E7023="","",IFERROR(VLOOKUP(TRIM(E7023&amp;""),'Référentiel Articles'!$A$2:$F$634,5,FALSE),""))</f>
      </c>
      <c r="H7023" s="77" t="str">
        <v/>
      </c>
      <c r="I7023" s="76">
        <f>IF($E7023="","",IFERROR(VLOOKUP(TRIM(E7023&amp;""),'Référentiel Articles'!$A$2:$F$634,6,FALSE),""))</f>
      </c>
      <c r="J7023" s="78">
        <f>IF(OR($E7023="",$H7023=""),"",$H7023*$I7023)</f>
      </c>
      <c r="K7023" s="79" t="str">
        <v/>
      </c>
    </row>
    <row r="7024">
      <c r="A7024" s="81" t="str">
        <v/>
      </c>
      <c r="B7024" s="81" t="str">
        <v/>
      </c>
      <c r="C7024" s="83">
        <f>IF($E7024="","",IFERROR(VLOOKUP(TRIM(E7024&amp;""),'Référentiel Articles'!$A$2:$F$634,2,FALSE),""))</f>
      </c>
      <c r="D7024" s="83">
        <f>IF($E7024="","",IFERROR(VLOOKUP(TRIM(E7024&amp;""),'Référentiel Articles'!$A$2:$F$634,3,FALSE),""))</f>
      </c>
      <c r="E7024" s="81" t="str">
        <v/>
      </c>
      <c r="F7024" s="83">
        <f>IF($E7024="","",IFERROR(VLOOKUP(TRIM(E7024&amp;""),'Référentiel Articles'!$A$2:$F$634,4,FALSE),""))</f>
      </c>
      <c r="G7024" s="84">
        <f>IF($E7024="","",IFERROR(VLOOKUP(TRIM(E7024&amp;""),'Référentiel Articles'!$A$2:$F$634,5,FALSE),""))</f>
      </c>
      <c r="H7024" s="85" t="str">
        <v/>
      </c>
      <c r="I7024" s="84">
        <f>IF($E7024="","",IFERROR(VLOOKUP(TRIM(E7024&amp;""),'Référentiel Articles'!$A$2:$F$634,6,FALSE),""))</f>
      </c>
      <c r="J7024" s="90">
        <f>IF(OR($E7024="",$H7024=""),"",$H7024*$I7024)</f>
      </c>
      <c r="K7024" s="87" t="str">
        <v/>
      </c>
    </row>
    <row r="7025">
      <c r="A7025" s="74" t="str">
        <v/>
      </c>
      <c r="B7025" s="74" t="str">
        <v/>
      </c>
      <c r="C7025" s="75">
        <f>IF($E7025="","",IFERROR(VLOOKUP(TRIM(E7025&amp;""),'Référentiel Articles'!$A$2:$F$634,2,FALSE),""))</f>
      </c>
      <c r="D7025" s="75">
        <f>IF($E7025="","",IFERROR(VLOOKUP(TRIM(E7025&amp;""),'Référentiel Articles'!$A$2:$F$634,3,FALSE),""))</f>
      </c>
      <c r="E7025" s="74" t="str">
        <v/>
      </c>
      <c r="F7025" s="75">
        <f>IF($E7025="","",IFERROR(VLOOKUP(TRIM(E7025&amp;""),'Référentiel Articles'!$A$2:$F$634,4,FALSE),""))</f>
      </c>
      <c r="G7025" s="76">
        <f>IF($E7025="","",IFERROR(VLOOKUP(TRIM(E7025&amp;""),'Référentiel Articles'!$A$2:$F$634,5,FALSE),""))</f>
      </c>
      <c r="H7025" s="77" t="str">
        <v/>
      </c>
      <c r="I7025" s="76">
        <f>IF($E7025="","",IFERROR(VLOOKUP(TRIM(E7025&amp;""),'Référentiel Articles'!$A$2:$F$634,6,FALSE),""))</f>
      </c>
      <c r="J7025" s="78">
        <f>IF(OR($E7025="",$H7025=""),"",$H7025*$I7025)</f>
      </c>
      <c r="K7025" s="79" t="str">
        <v/>
      </c>
    </row>
    <row r="7026">
      <c r="A7026" s="81" t="str">
        <v/>
      </c>
      <c r="B7026" s="81" t="str">
        <v/>
      </c>
      <c r="C7026" s="83">
        <f>IF($E7026="","",IFERROR(VLOOKUP(TRIM(E7026&amp;""),'Référentiel Articles'!$A$2:$F$634,2,FALSE),""))</f>
      </c>
      <c r="D7026" s="83">
        <f>IF($E7026="","",IFERROR(VLOOKUP(TRIM(E7026&amp;""),'Référentiel Articles'!$A$2:$F$634,3,FALSE),""))</f>
      </c>
      <c r="E7026" s="81" t="str">
        <v/>
      </c>
      <c r="F7026" s="83">
        <f>IF($E7026="","",IFERROR(VLOOKUP(TRIM(E7026&amp;""),'Référentiel Articles'!$A$2:$F$634,4,FALSE),""))</f>
      </c>
      <c r="G7026" s="84">
        <f>IF($E7026="","",IFERROR(VLOOKUP(TRIM(E7026&amp;""),'Référentiel Articles'!$A$2:$F$634,5,FALSE),""))</f>
      </c>
      <c r="H7026" s="85" t="str">
        <v/>
      </c>
      <c r="I7026" s="84">
        <f>IF($E7026="","",IFERROR(VLOOKUP(TRIM(E7026&amp;""),'Référentiel Articles'!$A$2:$F$634,6,FALSE),""))</f>
      </c>
      <c r="J7026" s="90">
        <f>IF(OR($E7026="",$H7026=""),"",$H7026*$I7026)</f>
      </c>
      <c r="K7026" s="87" t="str">
        <v/>
      </c>
    </row>
    <row r="7027">
      <c r="A7027" s="74" t="str">
        <v/>
      </c>
      <c r="B7027" s="74" t="str">
        <v/>
      </c>
      <c r="C7027" s="75">
        <f>IF($E7027="","",IFERROR(VLOOKUP(TRIM(E7027&amp;""),'Référentiel Articles'!$A$2:$F$634,2,FALSE),""))</f>
      </c>
      <c r="D7027" s="75">
        <f>IF($E7027="","",IFERROR(VLOOKUP(TRIM(E7027&amp;""),'Référentiel Articles'!$A$2:$F$634,3,FALSE),""))</f>
      </c>
      <c r="E7027" s="74" t="str">
        <v/>
      </c>
      <c r="F7027" s="75">
        <f>IF($E7027="","",IFERROR(VLOOKUP(TRIM(E7027&amp;""),'Référentiel Articles'!$A$2:$F$634,4,FALSE),""))</f>
      </c>
      <c r="G7027" s="76">
        <f>IF($E7027="","",IFERROR(VLOOKUP(TRIM(E7027&amp;""),'Référentiel Articles'!$A$2:$F$634,5,FALSE),""))</f>
      </c>
      <c r="H7027" s="77" t="str">
        <v/>
      </c>
      <c r="I7027" s="76">
        <f>IF($E7027="","",IFERROR(VLOOKUP(TRIM(E7027&amp;""),'Référentiel Articles'!$A$2:$F$634,6,FALSE),""))</f>
      </c>
      <c r="J7027" s="78">
        <f>IF(OR($E7027="",$H7027=""),"",$H7027*$I7027)</f>
      </c>
      <c r="K7027" s="79" t="str">
        <v/>
      </c>
    </row>
    <row r="7028">
      <c r="A7028" s="81" t="str">
        <v/>
      </c>
      <c r="B7028" s="81" t="str">
        <v/>
      </c>
      <c r="C7028" s="83">
        <f>IF($E7028="","",IFERROR(VLOOKUP(TRIM(E7028&amp;""),'Référentiel Articles'!$A$2:$F$634,2,FALSE),""))</f>
      </c>
      <c r="D7028" s="83">
        <f>IF($E7028="","",IFERROR(VLOOKUP(TRIM(E7028&amp;""),'Référentiel Articles'!$A$2:$F$634,3,FALSE),""))</f>
      </c>
      <c r="E7028" s="81" t="str">
        <v/>
      </c>
      <c r="F7028" s="83">
        <f>IF($E7028="","",IFERROR(VLOOKUP(TRIM(E7028&amp;""),'Référentiel Articles'!$A$2:$F$634,4,FALSE),""))</f>
      </c>
      <c r="G7028" s="84">
        <f>IF($E7028="","",IFERROR(VLOOKUP(TRIM(E7028&amp;""),'Référentiel Articles'!$A$2:$F$634,5,FALSE),""))</f>
      </c>
      <c r="H7028" s="85" t="str">
        <v/>
      </c>
      <c r="I7028" s="84">
        <f>IF($E7028="","",IFERROR(VLOOKUP(TRIM(E7028&amp;""),'Référentiel Articles'!$A$2:$F$634,6,FALSE),""))</f>
      </c>
      <c r="J7028" s="90">
        <f>IF(OR($E7028="",$H7028=""),"",$H7028*$I7028)</f>
      </c>
      <c r="K7028" s="87" t="str">
        <v/>
      </c>
    </row>
    <row r="7029">
      <c r="A7029" s="74" t="str">
        <v/>
      </c>
      <c r="B7029" s="74" t="str">
        <v/>
      </c>
      <c r="C7029" s="75">
        <f>IF($E7029="","",IFERROR(VLOOKUP(TRIM(E7029&amp;""),'Référentiel Articles'!$A$2:$F$634,2,FALSE),""))</f>
      </c>
      <c r="D7029" s="75">
        <f>IF($E7029="","",IFERROR(VLOOKUP(TRIM(E7029&amp;""),'Référentiel Articles'!$A$2:$F$634,3,FALSE),""))</f>
      </c>
      <c r="E7029" s="74" t="str">
        <v/>
      </c>
      <c r="F7029" s="75">
        <f>IF($E7029="","",IFERROR(VLOOKUP(TRIM(E7029&amp;""),'Référentiel Articles'!$A$2:$F$634,4,FALSE),""))</f>
      </c>
      <c r="G7029" s="76">
        <f>IF($E7029="","",IFERROR(VLOOKUP(TRIM(E7029&amp;""),'Référentiel Articles'!$A$2:$F$634,5,FALSE),""))</f>
      </c>
      <c r="H7029" s="77" t="str">
        <v/>
      </c>
      <c r="I7029" s="76">
        <f>IF($E7029="","",IFERROR(VLOOKUP(TRIM(E7029&amp;""),'Référentiel Articles'!$A$2:$F$634,6,FALSE),""))</f>
      </c>
      <c r="J7029" s="78">
        <f>IF(OR($E7029="",$H7029=""),"",$H7029*$I7029)</f>
      </c>
      <c r="K7029" s="79" t="str">
        <v/>
      </c>
    </row>
    <row r="7030">
      <c r="A7030" s="81" t="str">
        <v/>
      </c>
      <c r="B7030" s="81" t="str">
        <v/>
      </c>
      <c r="C7030" s="83">
        <f>IF($E7030="","",IFERROR(VLOOKUP(TRIM(E7030&amp;""),'Référentiel Articles'!$A$2:$F$634,2,FALSE),""))</f>
      </c>
      <c r="D7030" s="83">
        <f>IF($E7030="","",IFERROR(VLOOKUP(TRIM(E7030&amp;""),'Référentiel Articles'!$A$2:$F$634,3,FALSE),""))</f>
      </c>
      <c r="E7030" s="81" t="str">
        <v/>
      </c>
      <c r="F7030" s="83">
        <f>IF($E7030="","",IFERROR(VLOOKUP(TRIM(E7030&amp;""),'Référentiel Articles'!$A$2:$F$634,4,FALSE),""))</f>
      </c>
      <c r="G7030" s="84">
        <f>IF($E7030="","",IFERROR(VLOOKUP(TRIM(E7030&amp;""),'Référentiel Articles'!$A$2:$F$634,5,FALSE),""))</f>
      </c>
      <c r="H7030" s="85" t="str">
        <v/>
      </c>
      <c r="I7030" s="84">
        <f>IF($E7030="","",IFERROR(VLOOKUP(TRIM(E7030&amp;""),'Référentiel Articles'!$A$2:$F$634,6,FALSE),""))</f>
      </c>
      <c r="J7030" s="90">
        <f>IF(OR($E7030="",$H7030=""),"",$H7030*$I7030)</f>
      </c>
      <c r="K7030" s="87" t="str">
        <v/>
      </c>
    </row>
    <row r="7031">
      <c r="A7031" s="74" t="str">
        <v/>
      </c>
      <c r="B7031" s="74" t="str">
        <v/>
      </c>
      <c r="C7031" s="75">
        <f>IF($E7031="","",IFERROR(VLOOKUP(TRIM(E7031&amp;""),'Référentiel Articles'!$A$2:$F$634,2,FALSE),""))</f>
      </c>
      <c r="D7031" s="75">
        <f>IF($E7031="","",IFERROR(VLOOKUP(TRIM(E7031&amp;""),'Référentiel Articles'!$A$2:$F$634,3,FALSE),""))</f>
      </c>
      <c r="E7031" s="74" t="str">
        <v/>
      </c>
      <c r="F7031" s="75">
        <f>IF($E7031="","",IFERROR(VLOOKUP(TRIM(E7031&amp;""),'Référentiel Articles'!$A$2:$F$634,4,FALSE),""))</f>
      </c>
      <c r="G7031" s="76">
        <f>IF($E7031="","",IFERROR(VLOOKUP(TRIM(E7031&amp;""),'Référentiel Articles'!$A$2:$F$634,5,FALSE),""))</f>
      </c>
      <c r="H7031" s="77" t="str">
        <v/>
      </c>
      <c r="I7031" s="76">
        <f>IF($E7031="","",IFERROR(VLOOKUP(TRIM(E7031&amp;""),'Référentiel Articles'!$A$2:$F$634,6,FALSE),""))</f>
      </c>
      <c r="J7031" s="78">
        <f>IF(OR($E7031="",$H7031=""),"",$H7031*$I7031)</f>
      </c>
      <c r="K7031" s="79" t="str">
        <v/>
      </c>
    </row>
    <row r="7032">
      <c r="A7032" s="81" t="str">
        <v/>
      </c>
      <c r="B7032" s="81" t="str">
        <v/>
      </c>
      <c r="C7032" s="83">
        <f>IF($E7032="","",IFERROR(VLOOKUP(TRIM(E7032&amp;""),'Référentiel Articles'!$A$2:$F$634,2,FALSE),""))</f>
      </c>
      <c r="D7032" s="83">
        <f>IF($E7032="","",IFERROR(VLOOKUP(TRIM(E7032&amp;""),'Référentiel Articles'!$A$2:$F$634,3,FALSE),""))</f>
      </c>
      <c r="E7032" s="81" t="str">
        <v/>
      </c>
      <c r="F7032" s="83">
        <f>IF($E7032="","",IFERROR(VLOOKUP(TRIM(E7032&amp;""),'Référentiel Articles'!$A$2:$F$634,4,FALSE),""))</f>
      </c>
      <c r="G7032" s="84">
        <f>IF($E7032="","",IFERROR(VLOOKUP(TRIM(E7032&amp;""),'Référentiel Articles'!$A$2:$F$634,5,FALSE),""))</f>
      </c>
      <c r="H7032" s="85" t="str">
        <v/>
      </c>
      <c r="I7032" s="84">
        <f>IF($E7032="","",IFERROR(VLOOKUP(TRIM(E7032&amp;""),'Référentiel Articles'!$A$2:$F$634,6,FALSE),""))</f>
      </c>
      <c r="J7032" s="90">
        <f>IF(OR($E7032="",$H7032=""),"",$H7032*$I7032)</f>
      </c>
      <c r="K7032" s="87" t="str">
        <v/>
      </c>
    </row>
    <row r="7033">
      <c r="A7033" s="74" t="str">
        <v/>
      </c>
      <c r="B7033" s="74" t="str">
        <v/>
      </c>
      <c r="C7033" s="75">
        <f>IF($E7033="","",IFERROR(VLOOKUP(TRIM(E7033&amp;""),'Référentiel Articles'!$A$2:$F$634,2,FALSE),""))</f>
      </c>
      <c r="D7033" s="75">
        <f>IF($E7033="","",IFERROR(VLOOKUP(TRIM(E7033&amp;""),'Référentiel Articles'!$A$2:$F$634,3,FALSE),""))</f>
      </c>
      <c r="E7033" s="74" t="str">
        <v/>
      </c>
      <c r="F7033" s="75">
        <f>IF($E7033="","",IFERROR(VLOOKUP(TRIM(E7033&amp;""),'Référentiel Articles'!$A$2:$F$634,4,FALSE),""))</f>
      </c>
      <c r="G7033" s="76">
        <f>IF($E7033="","",IFERROR(VLOOKUP(TRIM(E7033&amp;""),'Référentiel Articles'!$A$2:$F$634,5,FALSE),""))</f>
      </c>
      <c r="H7033" s="77" t="str">
        <v/>
      </c>
      <c r="I7033" s="76">
        <f>IF($E7033="","",IFERROR(VLOOKUP(TRIM(E7033&amp;""),'Référentiel Articles'!$A$2:$F$634,6,FALSE),""))</f>
      </c>
      <c r="J7033" s="78">
        <f>IF(OR($E7033="",$H7033=""),"",$H7033*$I7033)</f>
      </c>
      <c r="K7033" s="79" t="str">
        <v/>
      </c>
    </row>
    <row r="7034">
      <c r="A7034" s="81" t="str">
        <v/>
      </c>
      <c r="B7034" s="81" t="str">
        <v/>
      </c>
      <c r="C7034" s="83">
        <f>IF($E7034="","",IFERROR(VLOOKUP(TRIM(E7034&amp;""),'Référentiel Articles'!$A$2:$F$634,2,FALSE),""))</f>
      </c>
      <c r="D7034" s="83">
        <f>IF($E7034="","",IFERROR(VLOOKUP(TRIM(E7034&amp;""),'Référentiel Articles'!$A$2:$F$634,3,FALSE),""))</f>
      </c>
      <c r="E7034" s="81" t="str">
        <v/>
      </c>
      <c r="F7034" s="83">
        <f>IF($E7034="","",IFERROR(VLOOKUP(TRIM(E7034&amp;""),'Référentiel Articles'!$A$2:$F$634,4,FALSE),""))</f>
      </c>
      <c r="G7034" s="84">
        <f>IF($E7034="","",IFERROR(VLOOKUP(TRIM(E7034&amp;""),'Référentiel Articles'!$A$2:$F$634,5,FALSE),""))</f>
      </c>
      <c r="H7034" s="85" t="str">
        <v/>
      </c>
      <c r="I7034" s="84">
        <f>IF($E7034="","",IFERROR(VLOOKUP(TRIM(E7034&amp;""),'Référentiel Articles'!$A$2:$F$634,6,FALSE),""))</f>
      </c>
      <c r="J7034" s="90">
        <f>IF(OR($E7034="",$H7034=""),"",$H7034*$I7034)</f>
      </c>
      <c r="K7034" s="87" t="str">
        <v/>
      </c>
    </row>
    <row r="7035">
      <c r="A7035" s="74" t="str">
        <v/>
      </c>
      <c r="B7035" s="74" t="str">
        <v/>
      </c>
      <c r="C7035" s="75">
        <f>IF($E7035="","",IFERROR(VLOOKUP(TRIM(E7035&amp;""),'Référentiel Articles'!$A$2:$F$634,2,FALSE),""))</f>
      </c>
      <c r="D7035" s="75">
        <f>IF($E7035="","",IFERROR(VLOOKUP(TRIM(E7035&amp;""),'Référentiel Articles'!$A$2:$F$634,3,FALSE),""))</f>
      </c>
      <c r="E7035" s="74" t="str">
        <v/>
      </c>
      <c r="F7035" s="75">
        <f>IF($E7035="","",IFERROR(VLOOKUP(TRIM(E7035&amp;""),'Référentiel Articles'!$A$2:$F$634,4,FALSE),""))</f>
      </c>
      <c r="G7035" s="76">
        <f>IF($E7035="","",IFERROR(VLOOKUP(TRIM(E7035&amp;""),'Référentiel Articles'!$A$2:$F$634,5,FALSE),""))</f>
      </c>
      <c r="H7035" s="77" t="str">
        <v/>
      </c>
      <c r="I7035" s="76">
        <f>IF($E7035="","",IFERROR(VLOOKUP(TRIM(E7035&amp;""),'Référentiel Articles'!$A$2:$F$634,6,FALSE),""))</f>
      </c>
      <c r="J7035" s="78">
        <f>IF(OR($E7035="",$H7035=""),"",$H7035*$I7035)</f>
      </c>
      <c r="K7035" s="79" t="str">
        <v/>
      </c>
    </row>
    <row r="7036">
      <c r="A7036" s="81" t="str">
        <v/>
      </c>
      <c r="B7036" s="81" t="str">
        <v/>
      </c>
      <c r="C7036" s="83">
        <f>IF($E7036="","",IFERROR(VLOOKUP(TRIM(E7036&amp;""),'Référentiel Articles'!$A$2:$F$634,2,FALSE),""))</f>
      </c>
      <c r="D7036" s="83">
        <f>IF($E7036="","",IFERROR(VLOOKUP(TRIM(E7036&amp;""),'Référentiel Articles'!$A$2:$F$634,3,FALSE),""))</f>
      </c>
      <c r="E7036" s="81" t="str">
        <v/>
      </c>
      <c r="F7036" s="83">
        <f>IF($E7036="","",IFERROR(VLOOKUP(TRIM(E7036&amp;""),'Référentiel Articles'!$A$2:$F$634,4,FALSE),""))</f>
      </c>
      <c r="G7036" s="84">
        <f>IF($E7036="","",IFERROR(VLOOKUP(TRIM(E7036&amp;""),'Référentiel Articles'!$A$2:$F$634,5,FALSE),""))</f>
      </c>
      <c r="H7036" s="85" t="str">
        <v/>
      </c>
      <c r="I7036" s="84">
        <f>IF($E7036="","",IFERROR(VLOOKUP(TRIM(E7036&amp;""),'Référentiel Articles'!$A$2:$F$634,6,FALSE),""))</f>
      </c>
      <c r="J7036" s="90">
        <f>IF(OR($E7036="",$H7036=""),"",$H7036*$I7036)</f>
      </c>
      <c r="K7036" s="87" t="str">
        <v/>
      </c>
    </row>
    <row r="7037">
      <c r="A7037" s="74" t="str">
        <v/>
      </c>
      <c r="B7037" s="74" t="str">
        <v/>
      </c>
      <c r="C7037" s="75">
        <f>IF($E7037="","",IFERROR(VLOOKUP(TRIM(E7037&amp;""),'Référentiel Articles'!$A$2:$F$634,2,FALSE),""))</f>
      </c>
      <c r="D7037" s="75">
        <f>IF($E7037="","",IFERROR(VLOOKUP(TRIM(E7037&amp;""),'Référentiel Articles'!$A$2:$F$634,3,FALSE),""))</f>
      </c>
      <c r="E7037" s="74" t="str">
        <v/>
      </c>
      <c r="F7037" s="75">
        <f>IF($E7037="","",IFERROR(VLOOKUP(TRIM(E7037&amp;""),'Référentiel Articles'!$A$2:$F$634,4,FALSE),""))</f>
      </c>
      <c r="G7037" s="76">
        <f>IF($E7037="","",IFERROR(VLOOKUP(TRIM(E7037&amp;""),'Référentiel Articles'!$A$2:$F$634,5,FALSE),""))</f>
      </c>
      <c r="H7037" s="77" t="str">
        <v/>
      </c>
      <c r="I7037" s="76">
        <f>IF($E7037="","",IFERROR(VLOOKUP(TRIM(E7037&amp;""),'Référentiel Articles'!$A$2:$F$634,6,FALSE),""))</f>
      </c>
      <c r="J7037" s="78">
        <f>IF(OR($E7037="",$H7037=""),"",$H7037*$I7037)</f>
      </c>
      <c r="K7037" s="79" t="str">
        <v/>
      </c>
    </row>
    <row r="7038">
      <c r="A7038" s="81" t="str">
        <v/>
      </c>
      <c r="B7038" s="81" t="str">
        <v/>
      </c>
      <c r="C7038" s="83">
        <f>IF($E7038="","",IFERROR(VLOOKUP(TRIM(E7038&amp;""),'Référentiel Articles'!$A$2:$F$634,2,FALSE),""))</f>
      </c>
      <c r="D7038" s="83">
        <f>IF($E7038="","",IFERROR(VLOOKUP(TRIM(E7038&amp;""),'Référentiel Articles'!$A$2:$F$634,3,FALSE),""))</f>
      </c>
      <c r="E7038" s="81" t="str">
        <v/>
      </c>
      <c r="F7038" s="83">
        <f>IF($E7038="","",IFERROR(VLOOKUP(TRIM(E7038&amp;""),'Référentiel Articles'!$A$2:$F$634,4,FALSE),""))</f>
      </c>
      <c r="G7038" s="84">
        <f>IF($E7038="","",IFERROR(VLOOKUP(TRIM(E7038&amp;""),'Référentiel Articles'!$A$2:$F$634,5,FALSE),""))</f>
      </c>
      <c r="H7038" s="85" t="str">
        <v/>
      </c>
      <c r="I7038" s="84">
        <f>IF($E7038="","",IFERROR(VLOOKUP(TRIM(E7038&amp;""),'Référentiel Articles'!$A$2:$F$634,6,FALSE),""))</f>
      </c>
      <c r="J7038" s="90">
        <f>IF(OR($E7038="",$H7038=""),"",$H7038*$I7038)</f>
      </c>
      <c r="K7038" s="87" t="str">
        <v/>
      </c>
    </row>
    <row r="7039">
      <c r="A7039" s="74" t="str">
        <v/>
      </c>
      <c r="B7039" s="74" t="str">
        <v/>
      </c>
      <c r="C7039" s="75">
        <f>IF($E7039="","",IFERROR(VLOOKUP(TRIM(E7039&amp;""),'Référentiel Articles'!$A$2:$F$634,2,FALSE),""))</f>
      </c>
      <c r="D7039" s="75">
        <f>IF($E7039="","",IFERROR(VLOOKUP(TRIM(E7039&amp;""),'Référentiel Articles'!$A$2:$F$634,3,FALSE),""))</f>
      </c>
      <c r="E7039" s="74" t="str">
        <v/>
      </c>
      <c r="F7039" s="75">
        <f>IF($E7039="","",IFERROR(VLOOKUP(TRIM(E7039&amp;""),'Référentiel Articles'!$A$2:$F$634,4,FALSE),""))</f>
      </c>
      <c r="G7039" s="76">
        <f>IF($E7039="","",IFERROR(VLOOKUP(TRIM(E7039&amp;""),'Référentiel Articles'!$A$2:$F$634,5,FALSE),""))</f>
      </c>
      <c r="H7039" s="77" t="str">
        <v/>
      </c>
      <c r="I7039" s="76">
        <f>IF($E7039="","",IFERROR(VLOOKUP(TRIM(E7039&amp;""),'Référentiel Articles'!$A$2:$F$634,6,FALSE),""))</f>
      </c>
      <c r="J7039" s="78">
        <f>IF(OR($E7039="",$H7039=""),"",$H7039*$I7039)</f>
      </c>
      <c r="K7039" s="79" t="str">
        <v/>
      </c>
    </row>
    <row r="7040">
      <c r="A7040" s="81" t="str">
        <v/>
      </c>
      <c r="B7040" s="81" t="str">
        <v/>
      </c>
      <c r="C7040" s="83">
        <f>IF($E7040="","",IFERROR(VLOOKUP(TRIM(E7040&amp;""),'Référentiel Articles'!$A$2:$F$634,2,FALSE),""))</f>
      </c>
      <c r="D7040" s="83">
        <f>IF($E7040="","",IFERROR(VLOOKUP(TRIM(E7040&amp;""),'Référentiel Articles'!$A$2:$F$634,3,FALSE),""))</f>
      </c>
      <c r="E7040" s="81" t="str">
        <v/>
      </c>
      <c r="F7040" s="83">
        <f>IF($E7040="","",IFERROR(VLOOKUP(TRIM(E7040&amp;""),'Référentiel Articles'!$A$2:$F$634,4,FALSE),""))</f>
      </c>
      <c r="G7040" s="84">
        <f>IF($E7040="","",IFERROR(VLOOKUP(TRIM(E7040&amp;""),'Référentiel Articles'!$A$2:$F$634,5,FALSE),""))</f>
      </c>
      <c r="H7040" s="85" t="str">
        <v/>
      </c>
      <c r="I7040" s="84">
        <f>IF($E7040="","",IFERROR(VLOOKUP(TRIM(E7040&amp;""),'Référentiel Articles'!$A$2:$F$634,6,FALSE),""))</f>
      </c>
      <c r="J7040" s="90">
        <f>IF(OR($E7040="",$H7040=""),"",$H7040*$I7040)</f>
      </c>
      <c r="K7040" s="87" t="str">
        <v/>
      </c>
    </row>
    <row r="7041">
      <c r="A7041" s="74" t="str">
        <v/>
      </c>
      <c r="B7041" s="74" t="str">
        <v/>
      </c>
      <c r="C7041" s="75">
        <f>IF($E7041="","",IFERROR(VLOOKUP(TRIM(E7041&amp;""),'Référentiel Articles'!$A$2:$F$634,2,FALSE),""))</f>
      </c>
      <c r="D7041" s="75">
        <f>IF($E7041="","",IFERROR(VLOOKUP(TRIM(E7041&amp;""),'Référentiel Articles'!$A$2:$F$634,3,FALSE),""))</f>
      </c>
      <c r="E7041" s="74" t="str">
        <v/>
      </c>
      <c r="F7041" s="75">
        <f>IF($E7041="","",IFERROR(VLOOKUP(TRIM(E7041&amp;""),'Référentiel Articles'!$A$2:$F$634,4,FALSE),""))</f>
      </c>
      <c r="G7041" s="76">
        <f>IF($E7041="","",IFERROR(VLOOKUP(TRIM(E7041&amp;""),'Référentiel Articles'!$A$2:$F$634,5,FALSE),""))</f>
      </c>
      <c r="H7041" s="77" t="str">
        <v/>
      </c>
      <c r="I7041" s="76">
        <f>IF($E7041="","",IFERROR(VLOOKUP(TRIM(E7041&amp;""),'Référentiel Articles'!$A$2:$F$634,6,FALSE),""))</f>
      </c>
      <c r="J7041" s="78">
        <f>IF(OR($E7041="",$H7041=""),"",$H7041*$I7041)</f>
      </c>
      <c r="K7041" s="79" t="str">
        <v/>
      </c>
    </row>
    <row r="7042">
      <c r="A7042" s="81" t="str">
        <v/>
      </c>
      <c r="B7042" s="81" t="str">
        <v/>
      </c>
      <c r="C7042" s="83">
        <f>IF($E7042="","",IFERROR(VLOOKUP(TRIM(E7042&amp;""),'Référentiel Articles'!$A$2:$F$634,2,FALSE),""))</f>
      </c>
      <c r="D7042" s="83">
        <f>IF($E7042="","",IFERROR(VLOOKUP(TRIM(E7042&amp;""),'Référentiel Articles'!$A$2:$F$634,3,FALSE),""))</f>
      </c>
      <c r="E7042" s="81" t="str">
        <v/>
      </c>
      <c r="F7042" s="83">
        <f>IF($E7042="","",IFERROR(VLOOKUP(TRIM(E7042&amp;""),'Référentiel Articles'!$A$2:$F$634,4,FALSE),""))</f>
      </c>
      <c r="G7042" s="84">
        <f>IF($E7042="","",IFERROR(VLOOKUP(TRIM(E7042&amp;""),'Référentiel Articles'!$A$2:$F$634,5,FALSE),""))</f>
      </c>
      <c r="H7042" s="85" t="str">
        <v/>
      </c>
      <c r="I7042" s="84">
        <f>IF($E7042="","",IFERROR(VLOOKUP(TRIM(E7042&amp;""),'Référentiel Articles'!$A$2:$F$634,6,FALSE),""))</f>
      </c>
      <c r="J7042" s="90">
        <f>IF(OR($E7042="",$H7042=""),"",$H7042*$I7042)</f>
      </c>
      <c r="K7042" s="87" t="str">
        <v/>
      </c>
    </row>
    <row r="7043">
      <c r="A7043" s="74" t="str">
        <v/>
      </c>
      <c r="B7043" s="74" t="str">
        <v/>
      </c>
      <c r="C7043" s="75">
        <f>IF($E7043="","",IFERROR(VLOOKUP(TRIM(E7043&amp;""),'Référentiel Articles'!$A$2:$F$634,2,FALSE),""))</f>
      </c>
      <c r="D7043" s="75">
        <f>IF($E7043="","",IFERROR(VLOOKUP(TRIM(E7043&amp;""),'Référentiel Articles'!$A$2:$F$634,3,FALSE),""))</f>
      </c>
      <c r="E7043" s="74" t="str">
        <v/>
      </c>
      <c r="F7043" s="75">
        <f>IF($E7043="","",IFERROR(VLOOKUP(TRIM(E7043&amp;""),'Référentiel Articles'!$A$2:$F$634,4,FALSE),""))</f>
      </c>
      <c r="G7043" s="76">
        <f>IF($E7043="","",IFERROR(VLOOKUP(TRIM(E7043&amp;""),'Référentiel Articles'!$A$2:$F$634,5,FALSE),""))</f>
      </c>
      <c r="H7043" s="77" t="str">
        <v/>
      </c>
      <c r="I7043" s="76">
        <f>IF($E7043="","",IFERROR(VLOOKUP(TRIM(E7043&amp;""),'Référentiel Articles'!$A$2:$F$634,6,FALSE),""))</f>
      </c>
      <c r="J7043" s="78">
        <f>IF(OR($E7043="",$H7043=""),"",$H7043*$I7043)</f>
      </c>
      <c r="K7043" s="79" t="str">
        <v/>
      </c>
    </row>
    <row r="7044">
      <c r="A7044" s="81" t="str">
        <v/>
      </c>
      <c r="B7044" s="81" t="str">
        <v/>
      </c>
      <c r="C7044" s="83">
        <f>IF($E7044="","",IFERROR(VLOOKUP(TRIM(E7044&amp;""),'Référentiel Articles'!$A$2:$F$634,2,FALSE),""))</f>
      </c>
      <c r="D7044" s="83">
        <f>IF($E7044="","",IFERROR(VLOOKUP(TRIM(E7044&amp;""),'Référentiel Articles'!$A$2:$F$634,3,FALSE),""))</f>
      </c>
      <c r="E7044" s="81" t="str">
        <v/>
      </c>
      <c r="F7044" s="83">
        <f>IF($E7044="","",IFERROR(VLOOKUP(TRIM(E7044&amp;""),'Référentiel Articles'!$A$2:$F$634,4,FALSE),""))</f>
      </c>
      <c r="G7044" s="84">
        <f>IF($E7044="","",IFERROR(VLOOKUP(TRIM(E7044&amp;""),'Référentiel Articles'!$A$2:$F$634,5,FALSE),""))</f>
      </c>
      <c r="H7044" s="85" t="str">
        <v/>
      </c>
      <c r="I7044" s="84">
        <f>IF($E7044="","",IFERROR(VLOOKUP(TRIM(E7044&amp;""),'Référentiel Articles'!$A$2:$F$634,6,FALSE),""))</f>
      </c>
      <c r="J7044" s="90">
        <f>IF(OR($E7044="",$H7044=""),"",$H7044*$I7044)</f>
      </c>
      <c r="K7044" s="87" t="str">
        <v/>
      </c>
    </row>
    <row r="7045">
      <c r="A7045" s="74" t="str">
        <v/>
      </c>
      <c r="B7045" s="74" t="str">
        <v/>
      </c>
      <c r="C7045" s="75">
        <f>IF($E7045="","",IFERROR(VLOOKUP(TRIM(E7045&amp;""),'Référentiel Articles'!$A$2:$F$634,2,FALSE),""))</f>
      </c>
      <c r="D7045" s="75">
        <f>IF($E7045="","",IFERROR(VLOOKUP(TRIM(E7045&amp;""),'Référentiel Articles'!$A$2:$F$634,3,FALSE),""))</f>
      </c>
      <c r="E7045" s="74" t="str">
        <v/>
      </c>
      <c r="F7045" s="75">
        <f>IF($E7045="","",IFERROR(VLOOKUP(TRIM(E7045&amp;""),'Référentiel Articles'!$A$2:$F$634,4,FALSE),""))</f>
      </c>
      <c r="G7045" s="76">
        <f>IF($E7045="","",IFERROR(VLOOKUP(TRIM(E7045&amp;""),'Référentiel Articles'!$A$2:$F$634,5,FALSE),""))</f>
      </c>
      <c r="H7045" s="77" t="str">
        <v/>
      </c>
      <c r="I7045" s="76">
        <f>IF($E7045="","",IFERROR(VLOOKUP(TRIM(E7045&amp;""),'Référentiel Articles'!$A$2:$F$634,6,FALSE),""))</f>
      </c>
      <c r="J7045" s="78">
        <f>IF(OR($E7045="",$H7045=""),"",$H7045*$I7045)</f>
      </c>
      <c r="K7045" s="79" t="str">
        <v/>
      </c>
    </row>
    <row r="7046">
      <c r="A7046" s="81" t="str">
        <v/>
      </c>
      <c r="B7046" s="81" t="str">
        <v/>
      </c>
      <c r="C7046" s="83">
        <f>IF($E7046="","",IFERROR(VLOOKUP(TRIM(E7046&amp;""),'Référentiel Articles'!$A$2:$F$634,2,FALSE),""))</f>
      </c>
      <c r="D7046" s="83">
        <f>IF($E7046="","",IFERROR(VLOOKUP(TRIM(E7046&amp;""),'Référentiel Articles'!$A$2:$F$634,3,FALSE),""))</f>
      </c>
      <c r="E7046" s="81" t="str">
        <v/>
      </c>
      <c r="F7046" s="83">
        <f>IF($E7046="","",IFERROR(VLOOKUP(TRIM(E7046&amp;""),'Référentiel Articles'!$A$2:$F$634,4,FALSE),""))</f>
      </c>
      <c r="G7046" s="84">
        <f>IF($E7046="","",IFERROR(VLOOKUP(TRIM(E7046&amp;""),'Référentiel Articles'!$A$2:$F$634,5,FALSE),""))</f>
      </c>
      <c r="H7046" s="85" t="str">
        <v/>
      </c>
      <c r="I7046" s="84">
        <f>IF($E7046="","",IFERROR(VLOOKUP(TRIM(E7046&amp;""),'Référentiel Articles'!$A$2:$F$634,6,FALSE),""))</f>
      </c>
      <c r="J7046" s="90">
        <f>IF(OR($E7046="",$H7046=""),"",$H7046*$I7046)</f>
      </c>
      <c r="K7046" s="87" t="str">
        <v/>
      </c>
    </row>
    <row r="7047">
      <c r="A7047" s="74" t="str">
        <v/>
      </c>
      <c r="B7047" s="74" t="str">
        <v/>
      </c>
      <c r="C7047" s="75">
        <f>IF($E7047="","",IFERROR(VLOOKUP(TRIM(E7047&amp;""),'Référentiel Articles'!$A$2:$F$634,2,FALSE),""))</f>
      </c>
      <c r="D7047" s="75">
        <f>IF($E7047="","",IFERROR(VLOOKUP(TRIM(E7047&amp;""),'Référentiel Articles'!$A$2:$F$634,3,FALSE),""))</f>
      </c>
      <c r="E7047" s="74" t="str">
        <v/>
      </c>
      <c r="F7047" s="75">
        <f>IF($E7047="","",IFERROR(VLOOKUP(TRIM(E7047&amp;""),'Référentiel Articles'!$A$2:$F$634,4,FALSE),""))</f>
      </c>
      <c r="G7047" s="76">
        <f>IF($E7047="","",IFERROR(VLOOKUP(TRIM(E7047&amp;""),'Référentiel Articles'!$A$2:$F$634,5,FALSE),""))</f>
      </c>
      <c r="H7047" s="77" t="str">
        <v/>
      </c>
      <c r="I7047" s="76">
        <f>IF($E7047="","",IFERROR(VLOOKUP(TRIM(E7047&amp;""),'Référentiel Articles'!$A$2:$F$634,6,FALSE),""))</f>
      </c>
      <c r="J7047" s="78">
        <f>IF(OR($E7047="",$H7047=""),"",$H7047*$I7047)</f>
      </c>
      <c r="K7047" s="79" t="str">
        <v/>
      </c>
    </row>
    <row r="7048">
      <c r="A7048" s="81" t="str">
        <v/>
      </c>
      <c r="B7048" s="81" t="str">
        <v/>
      </c>
      <c r="C7048" s="83">
        <f>IF($E7048="","",IFERROR(VLOOKUP(TRIM(E7048&amp;""),'Référentiel Articles'!$A$2:$F$634,2,FALSE),""))</f>
      </c>
      <c r="D7048" s="83">
        <f>IF($E7048="","",IFERROR(VLOOKUP(TRIM(E7048&amp;""),'Référentiel Articles'!$A$2:$F$634,3,FALSE),""))</f>
      </c>
      <c r="E7048" s="81" t="str">
        <v/>
      </c>
      <c r="F7048" s="83">
        <f>IF($E7048="","",IFERROR(VLOOKUP(TRIM(E7048&amp;""),'Référentiel Articles'!$A$2:$F$634,4,FALSE),""))</f>
      </c>
      <c r="G7048" s="84">
        <f>IF($E7048="","",IFERROR(VLOOKUP(TRIM(E7048&amp;""),'Référentiel Articles'!$A$2:$F$634,5,FALSE),""))</f>
      </c>
      <c r="H7048" s="85" t="str">
        <v/>
      </c>
      <c r="I7048" s="84">
        <f>IF($E7048="","",IFERROR(VLOOKUP(TRIM(E7048&amp;""),'Référentiel Articles'!$A$2:$F$634,6,FALSE),""))</f>
      </c>
      <c r="J7048" s="90">
        <f>IF(OR($E7048="",$H7048=""),"",$H7048*$I7048)</f>
      </c>
      <c r="K7048" s="87" t="str">
        <v/>
      </c>
    </row>
    <row r="7049">
      <c r="A7049" s="74" t="str">
        <v/>
      </c>
      <c r="B7049" s="74" t="str">
        <v/>
      </c>
      <c r="C7049" s="75">
        <f>IF($E7049="","",IFERROR(VLOOKUP(TRIM(E7049&amp;""),'Référentiel Articles'!$A$2:$F$634,2,FALSE),""))</f>
      </c>
      <c r="D7049" s="75">
        <f>IF($E7049="","",IFERROR(VLOOKUP(TRIM(E7049&amp;""),'Référentiel Articles'!$A$2:$F$634,3,FALSE),""))</f>
      </c>
      <c r="E7049" s="74" t="str">
        <v/>
      </c>
      <c r="F7049" s="75">
        <f>IF($E7049="","",IFERROR(VLOOKUP(TRIM(E7049&amp;""),'Référentiel Articles'!$A$2:$F$634,4,FALSE),""))</f>
      </c>
      <c r="G7049" s="76">
        <f>IF($E7049="","",IFERROR(VLOOKUP(TRIM(E7049&amp;""),'Référentiel Articles'!$A$2:$F$634,5,FALSE),""))</f>
      </c>
      <c r="H7049" s="77" t="str">
        <v/>
      </c>
      <c r="I7049" s="76">
        <f>IF($E7049="","",IFERROR(VLOOKUP(TRIM(E7049&amp;""),'Référentiel Articles'!$A$2:$F$634,6,FALSE),""))</f>
      </c>
      <c r="J7049" s="78">
        <f>IF(OR($E7049="",$H7049=""),"",$H7049*$I7049)</f>
      </c>
      <c r="K7049" s="79" t="str">
        <v/>
      </c>
    </row>
    <row r="7050">
      <c r="A7050" s="81" t="str">
        <v/>
      </c>
      <c r="B7050" s="81" t="str">
        <v/>
      </c>
      <c r="C7050" s="83">
        <f>IF($E7050="","",IFERROR(VLOOKUP(TRIM(E7050&amp;""),'Référentiel Articles'!$A$2:$F$634,2,FALSE),""))</f>
      </c>
      <c r="D7050" s="83">
        <f>IF($E7050="","",IFERROR(VLOOKUP(TRIM(E7050&amp;""),'Référentiel Articles'!$A$2:$F$634,3,FALSE),""))</f>
      </c>
      <c r="E7050" s="81" t="str">
        <v/>
      </c>
      <c r="F7050" s="83">
        <f>IF($E7050="","",IFERROR(VLOOKUP(TRIM(E7050&amp;""),'Référentiel Articles'!$A$2:$F$634,4,FALSE),""))</f>
      </c>
      <c r="G7050" s="84">
        <f>IF($E7050="","",IFERROR(VLOOKUP(TRIM(E7050&amp;""),'Référentiel Articles'!$A$2:$F$634,5,FALSE),""))</f>
      </c>
      <c r="H7050" s="85" t="str">
        <v/>
      </c>
      <c r="I7050" s="84">
        <f>IF($E7050="","",IFERROR(VLOOKUP(TRIM(E7050&amp;""),'Référentiel Articles'!$A$2:$F$634,6,FALSE),""))</f>
      </c>
      <c r="J7050" s="90">
        <f>IF(OR($E7050="",$H7050=""),"",$H7050*$I7050)</f>
      </c>
      <c r="K7050" s="87" t="str">
        <v/>
      </c>
    </row>
    <row r="7051">
      <c r="A7051" s="74" t="str">
        <v/>
      </c>
      <c r="B7051" s="74" t="str">
        <v/>
      </c>
      <c r="C7051" s="75">
        <f>IF($E7051="","",IFERROR(VLOOKUP(TRIM(E7051&amp;""),'Référentiel Articles'!$A$2:$F$634,2,FALSE),""))</f>
      </c>
      <c r="D7051" s="75">
        <f>IF($E7051="","",IFERROR(VLOOKUP(TRIM(E7051&amp;""),'Référentiel Articles'!$A$2:$F$634,3,FALSE),""))</f>
      </c>
      <c r="E7051" s="74" t="str">
        <v/>
      </c>
      <c r="F7051" s="75">
        <f>IF($E7051="","",IFERROR(VLOOKUP(TRIM(E7051&amp;""),'Référentiel Articles'!$A$2:$F$634,4,FALSE),""))</f>
      </c>
      <c r="G7051" s="76">
        <f>IF($E7051="","",IFERROR(VLOOKUP(TRIM(E7051&amp;""),'Référentiel Articles'!$A$2:$F$634,5,FALSE),""))</f>
      </c>
      <c r="H7051" s="77" t="str">
        <v/>
      </c>
      <c r="I7051" s="76">
        <f>IF($E7051="","",IFERROR(VLOOKUP(TRIM(E7051&amp;""),'Référentiel Articles'!$A$2:$F$634,6,FALSE),""))</f>
      </c>
      <c r="J7051" s="78">
        <f>IF(OR($E7051="",$H7051=""),"",$H7051*$I7051)</f>
      </c>
      <c r="K7051" s="79" t="str">
        <v/>
      </c>
    </row>
    <row r="7052">
      <c r="A7052" s="81" t="str">
        <v/>
      </c>
      <c r="B7052" s="81" t="str">
        <v/>
      </c>
      <c r="C7052" s="83">
        <f>IF($E7052="","",IFERROR(VLOOKUP(TRIM(E7052&amp;""),'Référentiel Articles'!$A$2:$F$634,2,FALSE),""))</f>
      </c>
      <c r="D7052" s="83">
        <f>IF($E7052="","",IFERROR(VLOOKUP(TRIM(E7052&amp;""),'Référentiel Articles'!$A$2:$F$634,3,FALSE),""))</f>
      </c>
      <c r="E7052" s="81" t="str">
        <v/>
      </c>
      <c r="F7052" s="83">
        <f>IF($E7052="","",IFERROR(VLOOKUP(TRIM(E7052&amp;""),'Référentiel Articles'!$A$2:$F$634,4,FALSE),""))</f>
      </c>
      <c r="G7052" s="84">
        <f>IF($E7052="","",IFERROR(VLOOKUP(TRIM(E7052&amp;""),'Référentiel Articles'!$A$2:$F$634,5,FALSE),""))</f>
      </c>
      <c r="H7052" s="85" t="str">
        <v/>
      </c>
      <c r="I7052" s="84">
        <f>IF($E7052="","",IFERROR(VLOOKUP(TRIM(E7052&amp;""),'Référentiel Articles'!$A$2:$F$634,6,FALSE),""))</f>
      </c>
      <c r="J7052" s="90">
        <f>IF(OR($E7052="",$H7052=""),"",$H7052*$I7052)</f>
      </c>
      <c r="K7052" s="87" t="str">
        <v/>
      </c>
    </row>
    <row r="7053">
      <c r="A7053" s="74" t="str">
        <v/>
      </c>
      <c r="B7053" s="74" t="str">
        <v/>
      </c>
      <c r="C7053" s="75">
        <f>IF($E7053="","",IFERROR(VLOOKUP(TRIM(E7053&amp;""),'Référentiel Articles'!$A$2:$F$634,2,FALSE),""))</f>
      </c>
      <c r="D7053" s="75">
        <f>IF($E7053="","",IFERROR(VLOOKUP(TRIM(E7053&amp;""),'Référentiel Articles'!$A$2:$F$634,3,FALSE),""))</f>
      </c>
      <c r="E7053" s="74" t="str">
        <v/>
      </c>
      <c r="F7053" s="75">
        <f>IF($E7053="","",IFERROR(VLOOKUP(TRIM(E7053&amp;""),'Référentiel Articles'!$A$2:$F$634,4,FALSE),""))</f>
      </c>
      <c r="G7053" s="76">
        <f>IF($E7053="","",IFERROR(VLOOKUP(TRIM(E7053&amp;""),'Référentiel Articles'!$A$2:$F$634,5,FALSE),""))</f>
      </c>
      <c r="H7053" s="77" t="str">
        <v/>
      </c>
      <c r="I7053" s="76">
        <f>IF($E7053="","",IFERROR(VLOOKUP(TRIM(E7053&amp;""),'Référentiel Articles'!$A$2:$F$634,6,FALSE),""))</f>
      </c>
      <c r="J7053" s="78">
        <f>IF(OR($E7053="",$H7053=""),"",$H7053*$I7053)</f>
      </c>
      <c r="K7053" s="79" t="str">
        <v/>
      </c>
    </row>
    <row r="7054">
      <c r="A7054" s="81" t="str">
        <v/>
      </c>
      <c r="B7054" s="81" t="str">
        <v/>
      </c>
      <c r="C7054" s="83">
        <f>IF($E7054="","",IFERROR(VLOOKUP(TRIM(E7054&amp;""),'Référentiel Articles'!$A$2:$F$634,2,FALSE),""))</f>
      </c>
      <c r="D7054" s="83">
        <f>IF($E7054="","",IFERROR(VLOOKUP(TRIM(E7054&amp;""),'Référentiel Articles'!$A$2:$F$634,3,FALSE),""))</f>
      </c>
      <c r="E7054" s="81" t="str">
        <v/>
      </c>
      <c r="F7054" s="83">
        <f>IF($E7054="","",IFERROR(VLOOKUP(TRIM(E7054&amp;""),'Référentiel Articles'!$A$2:$F$634,4,FALSE),""))</f>
      </c>
      <c r="G7054" s="84">
        <f>IF($E7054="","",IFERROR(VLOOKUP(TRIM(E7054&amp;""),'Référentiel Articles'!$A$2:$F$634,5,FALSE),""))</f>
      </c>
      <c r="H7054" s="85" t="str">
        <v/>
      </c>
      <c r="I7054" s="84">
        <f>IF($E7054="","",IFERROR(VLOOKUP(TRIM(E7054&amp;""),'Référentiel Articles'!$A$2:$F$634,6,FALSE),""))</f>
      </c>
      <c r="J7054" s="90">
        <f>IF(OR($E7054="",$H7054=""),"",$H7054*$I7054)</f>
      </c>
      <c r="K7054" s="87" t="str">
        <v/>
      </c>
    </row>
    <row r="7055">
      <c r="A7055" s="74" t="str">
        <v/>
      </c>
      <c r="B7055" s="74" t="str">
        <v/>
      </c>
      <c r="C7055" s="75">
        <f>IF($E7055="","",IFERROR(VLOOKUP(TRIM(E7055&amp;""),'Référentiel Articles'!$A$2:$F$634,2,FALSE),""))</f>
      </c>
      <c r="D7055" s="75">
        <f>IF($E7055="","",IFERROR(VLOOKUP(TRIM(E7055&amp;""),'Référentiel Articles'!$A$2:$F$634,3,FALSE),""))</f>
      </c>
      <c r="E7055" s="74" t="str">
        <v/>
      </c>
      <c r="F7055" s="75">
        <f>IF($E7055="","",IFERROR(VLOOKUP(TRIM(E7055&amp;""),'Référentiel Articles'!$A$2:$F$634,4,FALSE),""))</f>
      </c>
      <c r="G7055" s="76">
        <f>IF($E7055="","",IFERROR(VLOOKUP(TRIM(E7055&amp;""),'Référentiel Articles'!$A$2:$F$634,5,FALSE),""))</f>
      </c>
      <c r="H7055" s="77" t="str">
        <v/>
      </c>
      <c r="I7055" s="76">
        <f>IF($E7055="","",IFERROR(VLOOKUP(TRIM(E7055&amp;""),'Référentiel Articles'!$A$2:$F$634,6,FALSE),""))</f>
      </c>
      <c r="J7055" s="78">
        <f>IF(OR($E7055="",$H7055=""),"",$H7055*$I7055)</f>
      </c>
      <c r="K7055" s="79" t="str">
        <v/>
      </c>
    </row>
    <row r="7056">
      <c r="A7056" s="81" t="str">
        <v/>
      </c>
      <c r="B7056" s="81" t="str">
        <v/>
      </c>
      <c r="C7056" s="83">
        <f>IF($E7056="","",IFERROR(VLOOKUP(TRIM(E7056&amp;""),'Référentiel Articles'!$A$2:$F$634,2,FALSE),""))</f>
      </c>
      <c r="D7056" s="83">
        <f>IF($E7056="","",IFERROR(VLOOKUP(TRIM(E7056&amp;""),'Référentiel Articles'!$A$2:$F$634,3,FALSE),""))</f>
      </c>
      <c r="E7056" s="81" t="str">
        <v/>
      </c>
      <c r="F7056" s="83">
        <f>IF($E7056="","",IFERROR(VLOOKUP(TRIM(E7056&amp;""),'Référentiel Articles'!$A$2:$F$634,4,FALSE),""))</f>
      </c>
      <c r="G7056" s="84">
        <f>IF($E7056="","",IFERROR(VLOOKUP(TRIM(E7056&amp;""),'Référentiel Articles'!$A$2:$F$634,5,FALSE),""))</f>
      </c>
      <c r="H7056" s="85" t="str">
        <v/>
      </c>
      <c r="I7056" s="84">
        <f>IF($E7056="","",IFERROR(VLOOKUP(TRIM(E7056&amp;""),'Référentiel Articles'!$A$2:$F$634,6,FALSE),""))</f>
      </c>
      <c r="J7056" s="90">
        <f>IF(OR($E7056="",$H7056=""),"",$H7056*$I7056)</f>
      </c>
      <c r="K7056" s="87" t="str">
        <v/>
      </c>
    </row>
    <row r="7057">
      <c r="A7057" s="74" t="str">
        <v/>
      </c>
      <c r="B7057" s="74" t="str">
        <v/>
      </c>
      <c r="C7057" s="75">
        <f>IF($E7057="","",IFERROR(VLOOKUP(TRIM(E7057&amp;""),'Référentiel Articles'!$A$2:$F$634,2,FALSE),""))</f>
      </c>
      <c r="D7057" s="75">
        <f>IF($E7057="","",IFERROR(VLOOKUP(TRIM(E7057&amp;""),'Référentiel Articles'!$A$2:$F$634,3,FALSE),""))</f>
      </c>
      <c r="E7057" s="74" t="str">
        <v/>
      </c>
      <c r="F7057" s="75">
        <f>IF($E7057="","",IFERROR(VLOOKUP(TRIM(E7057&amp;""),'Référentiel Articles'!$A$2:$F$634,4,FALSE),""))</f>
      </c>
      <c r="G7057" s="76">
        <f>IF($E7057="","",IFERROR(VLOOKUP(TRIM(E7057&amp;""),'Référentiel Articles'!$A$2:$F$634,5,FALSE),""))</f>
      </c>
      <c r="H7057" s="77" t="str">
        <v/>
      </c>
      <c r="I7057" s="76">
        <f>IF($E7057="","",IFERROR(VLOOKUP(TRIM(E7057&amp;""),'Référentiel Articles'!$A$2:$F$634,6,FALSE),""))</f>
      </c>
      <c r="J7057" s="78">
        <f>IF(OR($E7057="",$H7057=""),"",$H7057*$I7057)</f>
      </c>
      <c r="K7057" s="79" t="str">
        <v/>
      </c>
    </row>
    <row r="7058">
      <c r="A7058" s="81" t="str">
        <v/>
      </c>
      <c r="B7058" s="81" t="str">
        <v/>
      </c>
      <c r="C7058" s="83">
        <f>IF($E7058="","",IFERROR(VLOOKUP(TRIM(E7058&amp;""),'Référentiel Articles'!$A$2:$F$634,2,FALSE),""))</f>
      </c>
      <c r="D7058" s="83">
        <f>IF($E7058="","",IFERROR(VLOOKUP(TRIM(E7058&amp;""),'Référentiel Articles'!$A$2:$F$634,3,FALSE),""))</f>
      </c>
      <c r="E7058" s="81" t="str">
        <v/>
      </c>
      <c r="F7058" s="83">
        <f>IF($E7058="","",IFERROR(VLOOKUP(TRIM(E7058&amp;""),'Référentiel Articles'!$A$2:$F$634,4,FALSE),""))</f>
      </c>
      <c r="G7058" s="84">
        <f>IF($E7058="","",IFERROR(VLOOKUP(TRIM(E7058&amp;""),'Référentiel Articles'!$A$2:$F$634,5,FALSE),""))</f>
      </c>
      <c r="H7058" s="85" t="str">
        <v/>
      </c>
      <c r="I7058" s="84">
        <f>IF($E7058="","",IFERROR(VLOOKUP(TRIM(E7058&amp;""),'Référentiel Articles'!$A$2:$F$634,6,FALSE),""))</f>
      </c>
      <c r="J7058" s="90">
        <f>IF(OR($E7058="",$H7058=""),"",$H7058*$I7058)</f>
      </c>
      <c r="K7058" s="87" t="str">
        <v/>
      </c>
    </row>
    <row r="7059">
      <c r="A7059" s="74" t="str">
        <v/>
      </c>
      <c r="B7059" s="74" t="str">
        <v/>
      </c>
      <c r="C7059" s="75">
        <f>IF($E7059="","",IFERROR(VLOOKUP(TRIM(E7059&amp;""),'Référentiel Articles'!$A$2:$F$634,2,FALSE),""))</f>
      </c>
      <c r="D7059" s="75">
        <f>IF($E7059="","",IFERROR(VLOOKUP(TRIM(E7059&amp;""),'Référentiel Articles'!$A$2:$F$634,3,FALSE),""))</f>
      </c>
      <c r="E7059" s="74" t="str">
        <v/>
      </c>
      <c r="F7059" s="75">
        <f>IF($E7059="","",IFERROR(VLOOKUP(TRIM(E7059&amp;""),'Référentiel Articles'!$A$2:$F$634,4,FALSE),""))</f>
      </c>
      <c r="G7059" s="76">
        <f>IF($E7059="","",IFERROR(VLOOKUP(TRIM(E7059&amp;""),'Référentiel Articles'!$A$2:$F$634,5,FALSE),""))</f>
      </c>
      <c r="H7059" s="77" t="str">
        <v/>
      </c>
      <c r="I7059" s="76">
        <f>IF($E7059="","",IFERROR(VLOOKUP(TRIM(E7059&amp;""),'Référentiel Articles'!$A$2:$F$634,6,FALSE),""))</f>
      </c>
      <c r="J7059" s="78">
        <f>IF(OR($E7059="",$H7059=""),"",$H7059*$I7059)</f>
      </c>
      <c r="K7059" s="79" t="str">
        <v/>
      </c>
    </row>
    <row r="7060">
      <c r="A7060" s="81" t="str">
        <v/>
      </c>
      <c r="B7060" s="81" t="str">
        <v/>
      </c>
      <c r="C7060" s="83">
        <f>IF($E7060="","",IFERROR(VLOOKUP(TRIM(E7060&amp;""),'Référentiel Articles'!$A$2:$F$634,2,FALSE),""))</f>
      </c>
      <c r="D7060" s="83">
        <f>IF($E7060="","",IFERROR(VLOOKUP(TRIM(E7060&amp;""),'Référentiel Articles'!$A$2:$F$634,3,FALSE),""))</f>
      </c>
      <c r="E7060" s="81" t="str">
        <v/>
      </c>
      <c r="F7060" s="83">
        <f>IF($E7060="","",IFERROR(VLOOKUP(TRIM(E7060&amp;""),'Référentiel Articles'!$A$2:$F$634,4,FALSE),""))</f>
      </c>
      <c r="G7060" s="84">
        <f>IF($E7060="","",IFERROR(VLOOKUP(TRIM(E7060&amp;""),'Référentiel Articles'!$A$2:$F$634,5,FALSE),""))</f>
      </c>
      <c r="H7060" s="85" t="str">
        <v/>
      </c>
      <c r="I7060" s="84">
        <f>IF($E7060="","",IFERROR(VLOOKUP(TRIM(E7060&amp;""),'Référentiel Articles'!$A$2:$F$634,6,FALSE),""))</f>
      </c>
      <c r="J7060" s="90">
        <f>IF(OR($E7060="",$H7060=""),"",$H7060*$I7060)</f>
      </c>
      <c r="K7060" s="87" t="str">
        <v/>
      </c>
    </row>
    <row r="7061">
      <c r="A7061" s="74" t="str">
        <v/>
      </c>
      <c r="B7061" s="74" t="str">
        <v/>
      </c>
      <c r="C7061" s="75">
        <f>IF($E7061="","",IFERROR(VLOOKUP(TRIM(E7061&amp;""),'Référentiel Articles'!$A$2:$F$634,2,FALSE),""))</f>
      </c>
      <c r="D7061" s="75">
        <f>IF($E7061="","",IFERROR(VLOOKUP(TRIM(E7061&amp;""),'Référentiel Articles'!$A$2:$F$634,3,FALSE),""))</f>
      </c>
      <c r="E7061" s="74" t="str">
        <v/>
      </c>
      <c r="F7061" s="75">
        <f>IF($E7061="","",IFERROR(VLOOKUP(TRIM(E7061&amp;""),'Référentiel Articles'!$A$2:$F$634,4,FALSE),""))</f>
      </c>
      <c r="G7061" s="76">
        <f>IF($E7061="","",IFERROR(VLOOKUP(TRIM(E7061&amp;""),'Référentiel Articles'!$A$2:$F$634,5,FALSE),""))</f>
      </c>
      <c r="H7061" s="77" t="str">
        <v/>
      </c>
      <c r="I7061" s="76">
        <f>IF($E7061="","",IFERROR(VLOOKUP(TRIM(E7061&amp;""),'Référentiel Articles'!$A$2:$F$634,6,FALSE),""))</f>
      </c>
      <c r="J7061" s="78">
        <f>IF(OR($E7061="",$H7061=""),"",$H7061*$I7061)</f>
      </c>
      <c r="K7061" s="79" t="str">
        <v/>
      </c>
    </row>
    <row r="7062">
      <c r="A7062" s="81" t="str">
        <v/>
      </c>
      <c r="B7062" s="81" t="str">
        <v/>
      </c>
      <c r="C7062" s="83">
        <f>IF($E7062="","",IFERROR(VLOOKUP(TRIM(E7062&amp;""),'Référentiel Articles'!$A$2:$F$634,2,FALSE),""))</f>
      </c>
      <c r="D7062" s="83">
        <f>IF($E7062="","",IFERROR(VLOOKUP(TRIM(E7062&amp;""),'Référentiel Articles'!$A$2:$F$634,3,FALSE),""))</f>
      </c>
      <c r="E7062" s="81" t="str">
        <v/>
      </c>
      <c r="F7062" s="83">
        <f>IF($E7062="","",IFERROR(VLOOKUP(TRIM(E7062&amp;""),'Référentiel Articles'!$A$2:$F$634,4,FALSE),""))</f>
      </c>
      <c r="G7062" s="84">
        <f>IF($E7062="","",IFERROR(VLOOKUP(TRIM(E7062&amp;""),'Référentiel Articles'!$A$2:$F$634,5,FALSE),""))</f>
      </c>
      <c r="H7062" s="85" t="str">
        <v/>
      </c>
      <c r="I7062" s="84">
        <f>IF($E7062="","",IFERROR(VLOOKUP(TRIM(E7062&amp;""),'Référentiel Articles'!$A$2:$F$634,6,FALSE),""))</f>
      </c>
      <c r="J7062" s="90">
        <f>IF(OR($E7062="",$H7062=""),"",$H7062*$I7062)</f>
      </c>
      <c r="K7062" s="87" t="str">
        <v/>
      </c>
    </row>
    <row r="7063">
      <c r="A7063" s="74" t="str">
        <v/>
      </c>
      <c r="B7063" s="74" t="str">
        <v/>
      </c>
      <c r="C7063" s="75">
        <f>IF($E7063="","",IFERROR(VLOOKUP(TRIM(E7063&amp;""),'Référentiel Articles'!$A$2:$F$634,2,FALSE),""))</f>
      </c>
      <c r="D7063" s="75">
        <f>IF($E7063="","",IFERROR(VLOOKUP(TRIM(E7063&amp;""),'Référentiel Articles'!$A$2:$F$634,3,FALSE),""))</f>
      </c>
      <c r="E7063" s="74" t="str">
        <v/>
      </c>
      <c r="F7063" s="75">
        <f>IF($E7063="","",IFERROR(VLOOKUP(TRIM(E7063&amp;""),'Référentiel Articles'!$A$2:$F$634,4,FALSE),""))</f>
      </c>
      <c r="G7063" s="76">
        <f>IF($E7063="","",IFERROR(VLOOKUP(TRIM(E7063&amp;""),'Référentiel Articles'!$A$2:$F$634,5,FALSE),""))</f>
      </c>
      <c r="H7063" s="77" t="str">
        <v/>
      </c>
      <c r="I7063" s="76">
        <f>IF($E7063="","",IFERROR(VLOOKUP(TRIM(E7063&amp;""),'Référentiel Articles'!$A$2:$F$634,6,FALSE),""))</f>
      </c>
      <c r="J7063" s="78">
        <f>IF(OR($E7063="",$H7063=""),"",$H7063*$I7063)</f>
      </c>
      <c r="K7063" s="79" t="str">
        <v/>
      </c>
    </row>
    <row r="7064">
      <c r="A7064" s="81" t="str">
        <v/>
      </c>
      <c r="B7064" s="81" t="str">
        <v/>
      </c>
      <c r="C7064" s="83">
        <f>IF($E7064="","",IFERROR(VLOOKUP(TRIM(E7064&amp;""),'Référentiel Articles'!$A$2:$F$634,2,FALSE),""))</f>
      </c>
      <c r="D7064" s="83">
        <f>IF($E7064="","",IFERROR(VLOOKUP(TRIM(E7064&amp;""),'Référentiel Articles'!$A$2:$F$634,3,FALSE),""))</f>
      </c>
      <c r="E7064" s="81" t="str">
        <v/>
      </c>
      <c r="F7064" s="83">
        <f>IF($E7064="","",IFERROR(VLOOKUP(TRIM(E7064&amp;""),'Référentiel Articles'!$A$2:$F$634,4,FALSE),""))</f>
      </c>
      <c r="G7064" s="84">
        <f>IF($E7064="","",IFERROR(VLOOKUP(TRIM(E7064&amp;""),'Référentiel Articles'!$A$2:$F$634,5,FALSE),""))</f>
      </c>
      <c r="H7064" s="85" t="str">
        <v/>
      </c>
      <c r="I7064" s="84">
        <f>IF($E7064="","",IFERROR(VLOOKUP(TRIM(E7064&amp;""),'Référentiel Articles'!$A$2:$F$634,6,FALSE),""))</f>
      </c>
      <c r="J7064" s="90">
        <f>IF(OR($E7064="",$H7064=""),"",$H7064*$I7064)</f>
      </c>
      <c r="K7064" s="87" t="str">
        <v/>
      </c>
    </row>
    <row r="7065">
      <c r="A7065" s="74" t="str">
        <v/>
      </c>
      <c r="B7065" s="74" t="str">
        <v/>
      </c>
      <c r="C7065" s="75">
        <f>IF($E7065="","",IFERROR(VLOOKUP(TRIM(E7065&amp;""),'Référentiel Articles'!$A$2:$F$634,2,FALSE),""))</f>
      </c>
      <c r="D7065" s="75">
        <f>IF($E7065="","",IFERROR(VLOOKUP(TRIM(E7065&amp;""),'Référentiel Articles'!$A$2:$F$634,3,FALSE),""))</f>
      </c>
      <c r="E7065" s="74" t="str">
        <v/>
      </c>
      <c r="F7065" s="75">
        <f>IF($E7065="","",IFERROR(VLOOKUP(TRIM(E7065&amp;""),'Référentiel Articles'!$A$2:$F$634,4,FALSE),""))</f>
      </c>
      <c r="G7065" s="76">
        <f>IF($E7065="","",IFERROR(VLOOKUP(TRIM(E7065&amp;""),'Référentiel Articles'!$A$2:$F$634,5,FALSE),""))</f>
      </c>
      <c r="H7065" s="77" t="str">
        <v/>
      </c>
      <c r="I7065" s="76">
        <f>IF($E7065="","",IFERROR(VLOOKUP(TRIM(E7065&amp;""),'Référentiel Articles'!$A$2:$F$634,6,FALSE),""))</f>
      </c>
      <c r="J7065" s="78">
        <f>IF(OR($E7065="",$H7065=""),"",$H7065*$I7065)</f>
      </c>
      <c r="K7065" s="79" t="str">
        <v/>
      </c>
    </row>
    <row r="7066">
      <c r="A7066" s="81" t="str">
        <v/>
      </c>
      <c r="B7066" s="81" t="str">
        <v/>
      </c>
      <c r="C7066" s="83">
        <f>IF($E7066="","",IFERROR(VLOOKUP(TRIM(E7066&amp;""),'Référentiel Articles'!$A$2:$F$634,2,FALSE),""))</f>
      </c>
      <c r="D7066" s="83">
        <f>IF($E7066="","",IFERROR(VLOOKUP(TRIM(E7066&amp;""),'Référentiel Articles'!$A$2:$F$634,3,FALSE),""))</f>
      </c>
      <c r="E7066" s="81" t="str">
        <v/>
      </c>
      <c r="F7066" s="83">
        <f>IF($E7066="","",IFERROR(VLOOKUP(TRIM(E7066&amp;""),'Référentiel Articles'!$A$2:$F$634,4,FALSE),""))</f>
      </c>
      <c r="G7066" s="84">
        <f>IF($E7066="","",IFERROR(VLOOKUP(TRIM(E7066&amp;""),'Référentiel Articles'!$A$2:$F$634,5,FALSE),""))</f>
      </c>
      <c r="H7066" s="85" t="str">
        <v/>
      </c>
      <c r="I7066" s="84">
        <f>IF($E7066="","",IFERROR(VLOOKUP(TRIM(E7066&amp;""),'Référentiel Articles'!$A$2:$F$634,6,FALSE),""))</f>
      </c>
      <c r="J7066" s="90">
        <f>IF(OR($E7066="",$H7066=""),"",$H7066*$I7066)</f>
      </c>
      <c r="K7066" s="87" t="str">
        <v/>
      </c>
    </row>
    <row r="7067">
      <c r="A7067" s="74" t="str">
        <v/>
      </c>
      <c r="B7067" s="74" t="str">
        <v/>
      </c>
      <c r="C7067" s="75">
        <f>IF($E7067="","",IFERROR(VLOOKUP(TRIM(E7067&amp;""),'Référentiel Articles'!$A$2:$F$634,2,FALSE),""))</f>
      </c>
      <c r="D7067" s="75">
        <f>IF($E7067="","",IFERROR(VLOOKUP(TRIM(E7067&amp;""),'Référentiel Articles'!$A$2:$F$634,3,FALSE),""))</f>
      </c>
      <c r="E7067" s="74" t="str">
        <v/>
      </c>
      <c r="F7067" s="75">
        <f>IF($E7067="","",IFERROR(VLOOKUP(TRIM(E7067&amp;""),'Référentiel Articles'!$A$2:$F$634,4,FALSE),""))</f>
      </c>
      <c r="G7067" s="76">
        <f>IF($E7067="","",IFERROR(VLOOKUP(TRIM(E7067&amp;""),'Référentiel Articles'!$A$2:$F$634,5,FALSE),""))</f>
      </c>
      <c r="H7067" s="77" t="str">
        <v/>
      </c>
      <c r="I7067" s="76">
        <f>IF($E7067="","",IFERROR(VLOOKUP(TRIM(E7067&amp;""),'Référentiel Articles'!$A$2:$F$634,6,FALSE),""))</f>
      </c>
      <c r="J7067" s="78">
        <f>IF(OR($E7067="",$H7067=""),"",$H7067*$I7067)</f>
      </c>
      <c r="K7067" s="79" t="str">
        <v/>
      </c>
    </row>
    <row r="7068">
      <c r="A7068" s="81" t="str">
        <v/>
      </c>
      <c r="B7068" s="81" t="str">
        <v/>
      </c>
      <c r="C7068" s="83">
        <f>IF($E7068="","",IFERROR(VLOOKUP(TRIM(E7068&amp;""),'Référentiel Articles'!$A$2:$F$634,2,FALSE),""))</f>
      </c>
      <c r="D7068" s="83">
        <f>IF($E7068="","",IFERROR(VLOOKUP(TRIM(E7068&amp;""),'Référentiel Articles'!$A$2:$F$634,3,FALSE),""))</f>
      </c>
      <c r="E7068" s="81" t="str">
        <v/>
      </c>
      <c r="F7068" s="83">
        <f>IF($E7068="","",IFERROR(VLOOKUP(TRIM(E7068&amp;""),'Référentiel Articles'!$A$2:$F$634,4,FALSE),""))</f>
      </c>
      <c r="G7068" s="84">
        <f>IF($E7068="","",IFERROR(VLOOKUP(TRIM(E7068&amp;""),'Référentiel Articles'!$A$2:$F$634,5,FALSE),""))</f>
      </c>
      <c r="H7068" s="85" t="str">
        <v/>
      </c>
      <c r="I7068" s="84">
        <f>IF($E7068="","",IFERROR(VLOOKUP(TRIM(E7068&amp;""),'Référentiel Articles'!$A$2:$F$634,6,FALSE),""))</f>
      </c>
      <c r="J7068" s="90">
        <f>IF(OR($E7068="",$H7068=""),"",$H7068*$I7068)</f>
      </c>
      <c r="K7068" s="87" t="str">
        <v/>
      </c>
    </row>
    <row r="7069">
      <c r="A7069" s="74" t="str">
        <v/>
      </c>
      <c r="B7069" s="74" t="str">
        <v/>
      </c>
      <c r="C7069" s="75">
        <f>IF($E7069="","",IFERROR(VLOOKUP(TRIM(E7069&amp;""),'Référentiel Articles'!$A$2:$F$634,2,FALSE),""))</f>
      </c>
      <c r="D7069" s="75">
        <f>IF($E7069="","",IFERROR(VLOOKUP(TRIM(E7069&amp;""),'Référentiel Articles'!$A$2:$F$634,3,FALSE),""))</f>
      </c>
      <c r="E7069" s="74" t="str">
        <v/>
      </c>
      <c r="F7069" s="75">
        <f>IF($E7069="","",IFERROR(VLOOKUP(TRIM(E7069&amp;""),'Référentiel Articles'!$A$2:$F$634,4,FALSE),""))</f>
      </c>
      <c r="G7069" s="76">
        <f>IF($E7069="","",IFERROR(VLOOKUP(TRIM(E7069&amp;""),'Référentiel Articles'!$A$2:$F$634,5,FALSE),""))</f>
      </c>
      <c r="H7069" s="77" t="str">
        <v/>
      </c>
      <c r="I7069" s="76">
        <f>IF($E7069="","",IFERROR(VLOOKUP(TRIM(E7069&amp;""),'Référentiel Articles'!$A$2:$F$634,6,FALSE),""))</f>
      </c>
      <c r="J7069" s="78">
        <f>IF(OR($E7069="",$H7069=""),"",$H7069*$I7069)</f>
      </c>
      <c r="K7069" s="79" t="str">
        <v/>
      </c>
    </row>
    <row r="7070">
      <c r="A7070" s="81" t="str">
        <v/>
      </c>
      <c r="B7070" s="81" t="str">
        <v/>
      </c>
      <c r="C7070" s="83">
        <f>IF($E7070="","",IFERROR(VLOOKUP(TRIM(E7070&amp;""),'Référentiel Articles'!$A$2:$F$634,2,FALSE),""))</f>
      </c>
      <c r="D7070" s="83">
        <f>IF($E7070="","",IFERROR(VLOOKUP(TRIM(E7070&amp;""),'Référentiel Articles'!$A$2:$F$634,3,FALSE),""))</f>
      </c>
      <c r="E7070" s="81" t="str">
        <v/>
      </c>
      <c r="F7070" s="83">
        <f>IF($E7070="","",IFERROR(VLOOKUP(TRIM(E7070&amp;""),'Référentiel Articles'!$A$2:$F$634,4,FALSE),""))</f>
      </c>
      <c r="G7070" s="84">
        <f>IF($E7070="","",IFERROR(VLOOKUP(TRIM(E7070&amp;""),'Référentiel Articles'!$A$2:$F$634,5,FALSE),""))</f>
      </c>
      <c r="H7070" s="85" t="str">
        <v/>
      </c>
      <c r="I7070" s="84">
        <f>IF($E7070="","",IFERROR(VLOOKUP(TRIM(E7070&amp;""),'Référentiel Articles'!$A$2:$F$634,6,FALSE),""))</f>
      </c>
      <c r="J7070" s="90">
        <f>IF(OR($E7070="",$H7070=""),"",$H7070*$I7070)</f>
      </c>
      <c r="K7070" s="87" t="str">
        <v/>
      </c>
    </row>
    <row r="7071">
      <c r="A7071" s="74" t="str">
        <v/>
      </c>
      <c r="B7071" s="74" t="str">
        <v/>
      </c>
      <c r="C7071" s="75">
        <f>IF($E7071="","",IFERROR(VLOOKUP(TRIM(E7071&amp;""),'Référentiel Articles'!$A$2:$F$634,2,FALSE),""))</f>
      </c>
      <c r="D7071" s="75">
        <f>IF($E7071="","",IFERROR(VLOOKUP(TRIM(E7071&amp;""),'Référentiel Articles'!$A$2:$F$634,3,FALSE),""))</f>
      </c>
      <c r="E7071" s="74" t="str">
        <v/>
      </c>
      <c r="F7071" s="75">
        <f>IF($E7071="","",IFERROR(VLOOKUP(TRIM(E7071&amp;""),'Référentiel Articles'!$A$2:$F$634,4,FALSE),""))</f>
      </c>
      <c r="G7071" s="76">
        <f>IF($E7071="","",IFERROR(VLOOKUP(TRIM(E7071&amp;""),'Référentiel Articles'!$A$2:$F$634,5,FALSE),""))</f>
      </c>
      <c r="H7071" s="77" t="str">
        <v/>
      </c>
      <c r="I7071" s="76">
        <f>IF($E7071="","",IFERROR(VLOOKUP(TRIM(E7071&amp;""),'Référentiel Articles'!$A$2:$F$634,6,FALSE),""))</f>
      </c>
      <c r="J7071" s="78">
        <f>IF(OR($E7071="",$H7071=""),"",$H7071*$I7071)</f>
      </c>
      <c r="K7071" s="79" t="str">
        <v/>
      </c>
    </row>
    <row r="7072">
      <c r="A7072" s="81" t="str">
        <v/>
      </c>
      <c r="B7072" s="81" t="str">
        <v/>
      </c>
      <c r="C7072" s="83">
        <f>IF($E7072="","",IFERROR(VLOOKUP(TRIM(E7072&amp;""),'Référentiel Articles'!$A$2:$F$634,2,FALSE),""))</f>
      </c>
      <c r="D7072" s="83">
        <f>IF($E7072="","",IFERROR(VLOOKUP(TRIM(E7072&amp;""),'Référentiel Articles'!$A$2:$F$634,3,FALSE),""))</f>
      </c>
      <c r="E7072" s="81" t="str">
        <v/>
      </c>
      <c r="F7072" s="83">
        <f>IF($E7072="","",IFERROR(VLOOKUP(TRIM(E7072&amp;""),'Référentiel Articles'!$A$2:$F$634,4,FALSE),""))</f>
      </c>
      <c r="G7072" s="84">
        <f>IF($E7072="","",IFERROR(VLOOKUP(TRIM(E7072&amp;""),'Référentiel Articles'!$A$2:$F$634,5,FALSE),""))</f>
      </c>
      <c r="H7072" s="85" t="str">
        <v/>
      </c>
      <c r="I7072" s="84">
        <f>IF($E7072="","",IFERROR(VLOOKUP(TRIM(E7072&amp;""),'Référentiel Articles'!$A$2:$F$634,6,FALSE),""))</f>
      </c>
      <c r="J7072" s="90">
        <f>IF(OR($E7072="",$H7072=""),"",$H7072*$I7072)</f>
      </c>
      <c r="K7072" s="87" t="str">
        <v/>
      </c>
    </row>
    <row r="7073">
      <c r="A7073" s="74" t="str">
        <v/>
      </c>
      <c r="B7073" s="74" t="str">
        <v/>
      </c>
      <c r="C7073" s="75">
        <f>IF($E7073="","",IFERROR(VLOOKUP(TRIM(E7073&amp;""),'Référentiel Articles'!$A$2:$F$634,2,FALSE),""))</f>
      </c>
      <c r="D7073" s="75">
        <f>IF($E7073="","",IFERROR(VLOOKUP(TRIM(E7073&amp;""),'Référentiel Articles'!$A$2:$F$634,3,FALSE),""))</f>
      </c>
      <c r="E7073" s="74" t="str">
        <v/>
      </c>
      <c r="F7073" s="75">
        <f>IF($E7073="","",IFERROR(VLOOKUP(TRIM(E7073&amp;""),'Référentiel Articles'!$A$2:$F$634,4,FALSE),""))</f>
      </c>
      <c r="G7073" s="76">
        <f>IF($E7073="","",IFERROR(VLOOKUP(TRIM(E7073&amp;""),'Référentiel Articles'!$A$2:$F$634,5,FALSE),""))</f>
      </c>
      <c r="H7073" s="77" t="str">
        <v/>
      </c>
      <c r="I7073" s="76">
        <f>IF($E7073="","",IFERROR(VLOOKUP(TRIM(E7073&amp;""),'Référentiel Articles'!$A$2:$F$634,6,FALSE),""))</f>
      </c>
      <c r="J7073" s="78">
        <f>IF(OR($E7073="",$H7073=""),"",$H7073*$I7073)</f>
      </c>
      <c r="K7073" s="79" t="str">
        <v/>
      </c>
    </row>
    <row r="7074">
      <c r="A7074" s="81" t="str">
        <v/>
      </c>
      <c r="B7074" s="81" t="str">
        <v/>
      </c>
      <c r="C7074" s="83">
        <f>IF($E7074="","",IFERROR(VLOOKUP(TRIM(E7074&amp;""),'Référentiel Articles'!$A$2:$F$634,2,FALSE),""))</f>
      </c>
      <c r="D7074" s="83">
        <f>IF($E7074="","",IFERROR(VLOOKUP(TRIM(E7074&amp;""),'Référentiel Articles'!$A$2:$F$634,3,FALSE),""))</f>
      </c>
      <c r="E7074" s="81" t="str">
        <v/>
      </c>
      <c r="F7074" s="83">
        <f>IF($E7074="","",IFERROR(VLOOKUP(TRIM(E7074&amp;""),'Référentiel Articles'!$A$2:$F$634,4,FALSE),""))</f>
      </c>
      <c r="G7074" s="84">
        <f>IF($E7074="","",IFERROR(VLOOKUP(TRIM(E7074&amp;""),'Référentiel Articles'!$A$2:$F$634,5,FALSE),""))</f>
      </c>
      <c r="H7074" s="85" t="str">
        <v/>
      </c>
      <c r="I7074" s="84">
        <f>IF($E7074="","",IFERROR(VLOOKUP(TRIM(E7074&amp;""),'Référentiel Articles'!$A$2:$F$634,6,FALSE),""))</f>
      </c>
      <c r="J7074" s="90">
        <f>IF(OR($E7074="",$H7074=""),"",$H7074*$I7074)</f>
      </c>
      <c r="K7074" s="87" t="str">
        <v/>
      </c>
    </row>
    <row r="7075">
      <c r="A7075" s="74" t="str">
        <v/>
      </c>
      <c r="B7075" s="74" t="str">
        <v/>
      </c>
      <c r="C7075" s="75">
        <f>IF($E7075="","",IFERROR(VLOOKUP(TRIM(E7075&amp;""),'Référentiel Articles'!$A$2:$F$634,2,FALSE),""))</f>
      </c>
      <c r="D7075" s="75">
        <f>IF($E7075="","",IFERROR(VLOOKUP(TRIM(E7075&amp;""),'Référentiel Articles'!$A$2:$F$634,3,FALSE),""))</f>
      </c>
      <c r="E7075" s="74" t="str">
        <v/>
      </c>
      <c r="F7075" s="75">
        <f>IF($E7075="","",IFERROR(VLOOKUP(TRIM(E7075&amp;""),'Référentiel Articles'!$A$2:$F$634,4,FALSE),""))</f>
      </c>
      <c r="G7075" s="76">
        <f>IF($E7075="","",IFERROR(VLOOKUP(TRIM(E7075&amp;""),'Référentiel Articles'!$A$2:$F$634,5,FALSE),""))</f>
      </c>
      <c r="H7075" s="77" t="str">
        <v/>
      </c>
      <c r="I7075" s="76">
        <f>IF($E7075="","",IFERROR(VLOOKUP(TRIM(E7075&amp;""),'Référentiel Articles'!$A$2:$F$634,6,FALSE),""))</f>
      </c>
      <c r="J7075" s="78">
        <f>IF(OR($E7075="",$H7075=""),"",$H7075*$I7075)</f>
      </c>
      <c r="K7075" s="79" t="str">
        <v/>
      </c>
    </row>
    <row r="7076">
      <c r="A7076" s="81" t="str">
        <v/>
      </c>
      <c r="B7076" s="81" t="str">
        <v/>
      </c>
      <c r="C7076" s="83">
        <f>IF($E7076="","",IFERROR(VLOOKUP(TRIM(E7076&amp;""),'Référentiel Articles'!$A$2:$F$634,2,FALSE),""))</f>
      </c>
      <c r="D7076" s="83">
        <f>IF($E7076="","",IFERROR(VLOOKUP(TRIM(E7076&amp;""),'Référentiel Articles'!$A$2:$F$634,3,FALSE),""))</f>
      </c>
      <c r="E7076" s="81" t="str">
        <v/>
      </c>
      <c r="F7076" s="83">
        <f>IF($E7076="","",IFERROR(VLOOKUP(TRIM(E7076&amp;""),'Référentiel Articles'!$A$2:$F$634,4,FALSE),""))</f>
      </c>
      <c r="G7076" s="84">
        <f>IF($E7076="","",IFERROR(VLOOKUP(TRIM(E7076&amp;""),'Référentiel Articles'!$A$2:$F$634,5,FALSE),""))</f>
      </c>
      <c r="H7076" s="85" t="str">
        <v/>
      </c>
      <c r="I7076" s="84">
        <f>IF($E7076="","",IFERROR(VLOOKUP(TRIM(E7076&amp;""),'Référentiel Articles'!$A$2:$F$634,6,FALSE),""))</f>
      </c>
      <c r="J7076" s="90">
        <f>IF(OR($E7076="",$H7076=""),"",$H7076*$I7076)</f>
      </c>
      <c r="K7076" s="87" t="str">
        <v/>
      </c>
    </row>
    <row r="7077">
      <c r="A7077" s="74" t="str">
        <v/>
      </c>
      <c r="B7077" s="74" t="str">
        <v/>
      </c>
      <c r="C7077" s="75">
        <f>IF($E7077="","",IFERROR(VLOOKUP(TRIM(E7077&amp;""),'Référentiel Articles'!$A$2:$F$634,2,FALSE),""))</f>
      </c>
      <c r="D7077" s="75">
        <f>IF($E7077="","",IFERROR(VLOOKUP(TRIM(E7077&amp;""),'Référentiel Articles'!$A$2:$F$634,3,FALSE),""))</f>
      </c>
      <c r="E7077" s="74" t="str">
        <v/>
      </c>
      <c r="F7077" s="75">
        <f>IF($E7077="","",IFERROR(VLOOKUP(TRIM(E7077&amp;""),'Référentiel Articles'!$A$2:$F$634,4,FALSE),""))</f>
      </c>
      <c r="G7077" s="76">
        <f>IF($E7077="","",IFERROR(VLOOKUP(TRIM(E7077&amp;""),'Référentiel Articles'!$A$2:$F$634,5,FALSE),""))</f>
      </c>
      <c r="H7077" s="77" t="str">
        <v/>
      </c>
      <c r="I7077" s="76">
        <f>IF($E7077="","",IFERROR(VLOOKUP(TRIM(E7077&amp;""),'Référentiel Articles'!$A$2:$F$634,6,FALSE),""))</f>
      </c>
      <c r="J7077" s="78">
        <f>IF(OR($E7077="",$H7077=""),"",$H7077*$I7077)</f>
      </c>
      <c r="K7077" s="79" t="str">
        <v/>
      </c>
    </row>
    <row r="7078">
      <c r="A7078" s="81" t="str">
        <v/>
      </c>
      <c r="B7078" s="81" t="str">
        <v/>
      </c>
      <c r="C7078" s="83">
        <f>IF($E7078="","",IFERROR(VLOOKUP(TRIM(E7078&amp;""),'Référentiel Articles'!$A$2:$F$634,2,FALSE),""))</f>
      </c>
      <c r="D7078" s="83">
        <f>IF($E7078="","",IFERROR(VLOOKUP(TRIM(E7078&amp;""),'Référentiel Articles'!$A$2:$F$634,3,FALSE),""))</f>
      </c>
      <c r="E7078" s="81" t="str">
        <v/>
      </c>
      <c r="F7078" s="83">
        <f>IF($E7078="","",IFERROR(VLOOKUP(TRIM(E7078&amp;""),'Référentiel Articles'!$A$2:$F$634,4,FALSE),""))</f>
      </c>
      <c r="G7078" s="84">
        <f>IF($E7078="","",IFERROR(VLOOKUP(TRIM(E7078&amp;""),'Référentiel Articles'!$A$2:$F$634,5,FALSE),""))</f>
      </c>
      <c r="H7078" s="85" t="str">
        <v/>
      </c>
      <c r="I7078" s="84">
        <f>IF($E7078="","",IFERROR(VLOOKUP(TRIM(E7078&amp;""),'Référentiel Articles'!$A$2:$F$634,6,FALSE),""))</f>
      </c>
      <c r="J7078" s="90">
        <f>IF(OR($E7078="",$H7078=""),"",$H7078*$I7078)</f>
      </c>
      <c r="K7078" s="87" t="str">
        <v/>
      </c>
    </row>
    <row r="7079">
      <c r="A7079" s="74" t="str">
        <v/>
      </c>
      <c r="B7079" s="74" t="str">
        <v/>
      </c>
      <c r="C7079" s="75">
        <f>IF($E7079="","",IFERROR(VLOOKUP(TRIM(E7079&amp;""),'Référentiel Articles'!$A$2:$F$634,2,FALSE),""))</f>
      </c>
      <c r="D7079" s="75">
        <f>IF($E7079="","",IFERROR(VLOOKUP(TRIM(E7079&amp;""),'Référentiel Articles'!$A$2:$F$634,3,FALSE),""))</f>
      </c>
      <c r="E7079" s="74" t="str">
        <v/>
      </c>
      <c r="F7079" s="75">
        <f>IF($E7079="","",IFERROR(VLOOKUP(TRIM(E7079&amp;""),'Référentiel Articles'!$A$2:$F$634,4,FALSE),""))</f>
      </c>
      <c r="G7079" s="76">
        <f>IF($E7079="","",IFERROR(VLOOKUP(TRIM(E7079&amp;""),'Référentiel Articles'!$A$2:$F$634,5,FALSE),""))</f>
      </c>
      <c r="H7079" s="77" t="str">
        <v/>
      </c>
      <c r="I7079" s="76">
        <f>IF($E7079="","",IFERROR(VLOOKUP(TRIM(E7079&amp;""),'Référentiel Articles'!$A$2:$F$634,6,FALSE),""))</f>
      </c>
      <c r="J7079" s="78">
        <f>IF(OR($E7079="",$H7079=""),"",$H7079*$I7079)</f>
      </c>
      <c r="K7079" s="79" t="str">
        <v/>
      </c>
    </row>
    <row r="7080">
      <c r="A7080" s="81" t="str">
        <v/>
      </c>
      <c r="B7080" s="81" t="str">
        <v/>
      </c>
      <c r="C7080" s="83">
        <f>IF($E7080="","",IFERROR(VLOOKUP(TRIM(E7080&amp;""),'Référentiel Articles'!$A$2:$F$634,2,FALSE),""))</f>
      </c>
      <c r="D7080" s="83">
        <f>IF($E7080="","",IFERROR(VLOOKUP(TRIM(E7080&amp;""),'Référentiel Articles'!$A$2:$F$634,3,FALSE),""))</f>
      </c>
      <c r="E7080" s="81" t="str">
        <v/>
      </c>
      <c r="F7080" s="83">
        <f>IF($E7080="","",IFERROR(VLOOKUP(TRIM(E7080&amp;""),'Référentiel Articles'!$A$2:$F$634,4,FALSE),""))</f>
      </c>
      <c r="G7080" s="84">
        <f>IF($E7080="","",IFERROR(VLOOKUP(TRIM(E7080&amp;""),'Référentiel Articles'!$A$2:$F$634,5,FALSE),""))</f>
      </c>
      <c r="H7080" s="85" t="str">
        <v/>
      </c>
      <c r="I7080" s="84">
        <f>IF($E7080="","",IFERROR(VLOOKUP(TRIM(E7080&amp;""),'Référentiel Articles'!$A$2:$F$634,6,FALSE),""))</f>
      </c>
      <c r="J7080" s="90">
        <f>IF(OR($E7080="",$H7080=""),"",$H7080*$I7080)</f>
      </c>
      <c r="K7080" s="87" t="str">
        <v/>
      </c>
    </row>
    <row r="7081">
      <c r="A7081" s="74" t="str">
        <v/>
      </c>
      <c r="B7081" s="74" t="str">
        <v/>
      </c>
      <c r="C7081" s="75">
        <f>IF($E7081="","",IFERROR(VLOOKUP(TRIM(E7081&amp;""),'Référentiel Articles'!$A$2:$F$634,2,FALSE),""))</f>
      </c>
      <c r="D7081" s="75">
        <f>IF($E7081="","",IFERROR(VLOOKUP(TRIM(E7081&amp;""),'Référentiel Articles'!$A$2:$F$634,3,FALSE),""))</f>
      </c>
      <c r="E7081" s="74" t="str">
        <v/>
      </c>
      <c r="F7081" s="75">
        <f>IF($E7081="","",IFERROR(VLOOKUP(TRIM(E7081&amp;""),'Référentiel Articles'!$A$2:$F$634,4,FALSE),""))</f>
      </c>
      <c r="G7081" s="76">
        <f>IF($E7081="","",IFERROR(VLOOKUP(TRIM(E7081&amp;""),'Référentiel Articles'!$A$2:$F$634,5,FALSE),""))</f>
      </c>
      <c r="H7081" s="77" t="str">
        <v/>
      </c>
      <c r="I7081" s="76">
        <f>IF($E7081="","",IFERROR(VLOOKUP(TRIM(E7081&amp;""),'Référentiel Articles'!$A$2:$F$634,6,FALSE),""))</f>
      </c>
      <c r="J7081" s="78">
        <f>IF(OR($E7081="",$H7081=""),"",$H7081*$I7081)</f>
      </c>
      <c r="K7081" s="79" t="str">
        <v/>
      </c>
    </row>
    <row r="7082">
      <c r="A7082" s="81" t="str">
        <v/>
      </c>
      <c r="B7082" s="81" t="str">
        <v/>
      </c>
      <c r="C7082" s="83">
        <f>IF($E7082="","",IFERROR(VLOOKUP(TRIM(E7082&amp;""),'Référentiel Articles'!$A$2:$F$634,2,FALSE),""))</f>
      </c>
      <c r="D7082" s="83">
        <f>IF($E7082="","",IFERROR(VLOOKUP(TRIM(E7082&amp;""),'Référentiel Articles'!$A$2:$F$634,3,FALSE),""))</f>
      </c>
      <c r="E7082" s="81" t="str">
        <v/>
      </c>
      <c r="F7082" s="83">
        <f>IF($E7082="","",IFERROR(VLOOKUP(TRIM(E7082&amp;""),'Référentiel Articles'!$A$2:$F$634,4,FALSE),""))</f>
      </c>
      <c r="G7082" s="84">
        <f>IF($E7082="","",IFERROR(VLOOKUP(TRIM(E7082&amp;""),'Référentiel Articles'!$A$2:$F$634,5,FALSE),""))</f>
      </c>
      <c r="H7082" s="85" t="str">
        <v/>
      </c>
      <c r="I7082" s="84">
        <f>IF($E7082="","",IFERROR(VLOOKUP(TRIM(E7082&amp;""),'Référentiel Articles'!$A$2:$F$634,6,FALSE),""))</f>
      </c>
      <c r="J7082" s="90">
        <f>IF(OR($E7082="",$H7082=""),"",$H7082*$I7082)</f>
      </c>
      <c r="K7082" s="87" t="str">
        <v/>
      </c>
    </row>
    <row r="7083">
      <c r="A7083" s="74" t="str">
        <v/>
      </c>
      <c r="B7083" s="74" t="str">
        <v/>
      </c>
      <c r="C7083" s="75">
        <f>IF($E7083="","",IFERROR(VLOOKUP(TRIM(E7083&amp;""),'Référentiel Articles'!$A$2:$F$634,2,FALSE),""))</f>
      </c>
      <c r="D7083" s="75">
        <f>IF($E7083="","",IFERROR(VLOOKUP(TRIM(E7083&amp;""),'Référentiel Articles'!$A$2:$F$634,3,FALSE),""))</f>
      </c>
      <c r="E7083" s="74" t="str">
        <v/>
      </c>
      <c r="F7083" s="75">
        <f>IF($E7083="","",IFERROR(VLOOKUP(TRIM(E7083&amp;""),'Référentiel Articles'!$A$2:$F$634,4,FALSE),""))</f>
      </c>
      <c r="G7083" s="76">
        <f>IF($E7083="","",IFERROR(VLOOKUP(TRIM(E7083&amp;""),'Référentiel Articles'!$A$2:$F$634,5,FALSE),""))</f>
      </c>
      <c r="H7083" s="77" t="str">
        <v/>
      </c>
      <c r="I7083" s="76">
        <f>IF($E7083="","",IFERROR(VLOOKUP(TRIM(E7083&amp;""),'Référentiel Articles'!$A$2:$F$634,6,FALSE),""))</f>
      </c>
      <c r="J7083" s="78">
        <f>IF(OR($E7083="",$H7083=""),"",$H7083*$I7083)</f>
      </c>
      <c r="K7083" s="79" t="str">
        <v/>
      </c>
    </row>
    <row r="7084">
      <c r="A7084" s="81" t="str">
        <v/>
      </c>
      <c r="B7084" s="81" t="str">
        <v/>
      </c>
      <c r="C7084" s="83">
        <f>IF($E7084="","",IFERROR(VLOOKUP(TRIM(E7084&amp;""),'Référentiel Articles'!$A$2:$F$634,2,FALSE),""))</f>
      </c>
      <c r="D7084" s="83">
        <f>IF($E7084="","",IFERROR(VLOOKUP(TRIM(E7084&amp;""),'Référentiel Articles'!$A$2:$F$634,3,FALSE),""))</f>
      </c>
      <c r="E7084" s="81" t="str">
        <v/>
      </c>
      <c r="F7084" s="83">
        <f>IF($E7084="","",IFERROR(VLOOKUP(TRIM(E7084&amp;""),'Référentiel Articles'!$A$2:$F$634,4,FALSE),""))</f>
      </c>
      <c r="G7084" s="84">
        <f>IF($E7084="","",IFERROR(VLOOKUP(TRIM(E7084&amp;""),'Référentiel Articles'!$A$2:$F$634,5,FALSE),""))</f>
      </c>
      <c r="H7084" s="85" t="str">
        <v/>
      </c>
      <c r="I7084" s="84">
        <f>IF($E7084="","",IFERROR(VLOOKUP(TRIM(E7084&amp;""),'Référentiel Articles'!$A$2:$F$634,6,FALSE),""))</f>
      </c>
      <c r="J7084" s="90">
        <f>IF(OR($E7084="",$H7084=""),"",$H7084*$I7084)</f>
      </c>
      <c r="K7084" s="87" t="str">
        <v/>
      </c>
    </row>
    <row r="7085">
      <c r="A7085" s="74" t="str">
        <v/>
      </c>
      <c r="B7085" s="74" t="str">
        <v/>
      </c>
      <c r="C7085" s="75">
        <f>IF($E7085="","",IFERROR(VLOOKUP(TRIM(E7085&amp;""),'Référentiel Articles'!$A$2:$F$634,2,FALSE),""))</f>
      </c>
      <c r="D7085" s="75">
        <f>IF($E7085="","",IFERROR(VLOOKUP(TRIM(E7085&amp;""),'Référentiel Articles'!$A$2:$F$634,3,FALSE),""))</f>
      </c>
      <c r="E7085" s="74" t="str">
        <v/>
      </c>
      <c r="F7085" s="75">
        <f>IF($E7085="","",IFERROR(VLOOKUP(TRIM(E7085&amp;""),'Référentiel Articles'!$A$2:$F$634,4,FALSE),""))</f>
      </c>
      <c r="G7085" s="76">
        <f>IF($E7085="","",IFERROR(VLOOKUP(TRIM(E7085&amp;""),'Référentiel Articles'!$A$2:$F$634,5,FALSE),""))</f>
      </c>
      <c r="H7085" s="77" t="str">
        <v/>
      </c>
      <c r="I7085" s="76">
        <f>IF($E7085="","",IFERROR(VLOOKUP(TRIM(E7085&amp;""),'Référentiel Articles'!$A$2:$F$634,6,FALSE),""))</f>
      </c>
      <c r="J7085" s="78">
        <f>IF(OR($E7085="",$H7085=""),"",$H7085*$I7085)</f>
      </c>
      <c r="K7085" s="79" t="str">
        <v/>
      </c>
    </row>
    <row r="7086">
      <c r="A7086" s="81" t="str">
        <v/>
      </c>
      <c r="B7086" s="81" t="str">
        <v/>
      </c>
      <c r="C7086" s="83">
        <f>IF($E7086="","",IFERROR(VLOOKUP(TRIM(E7086&amp;""),'Référentiel Articles'!$A$2:$F$634,2,FALSE),""))</f>
      </c>
      <c r="D7086" s="83">
        <f>IF($E7086="","",IFERROR(VLOOKUP(TRIM(E7086&amp;""),'Référentiel Articles'!$A$2:$F$634,3,FALSE),""))</f>
      </c>
      <c r="E7086" s="81" t="str">
        <v/>
      </c>
      <c r="F7086" s="83">
        <f>IF($E7086="","",IFERROR(VLOOKUP(TRIM(E7086&amp;""),'Référentiel Articles'!$A$2:$F$634,4,FALSE),""))</f>
      </c>
      <c r="G7086" s="84">
        <f>IF($E7086="","",IFERROR(VLOOKUP(TRIM(E7086&amp;""),'Référentiel Articles'!$A$2:$F$634,5,FALSE),""))</f>
      </c>
      <c r="H7086" s="85" t="str">
        <v/>
      </c>
      <c r="I7086" s="84">
        <f>IF($E7086="","",IFERROR(VLOOKUP(TRIM(E7086&amp;""),'Référentiel Articles'!$A$2:$F$634,6,FALSE),""))</f>
      </c>
      <c r="J7086" s="90">
        <f>IF(OR($E7086="",$H7086=""),"",$H7086*$I7086)</f>
      </c>
      <c r="K7086" s="87" t="str">
        <v/>
      </c>
    </row>
    <row r="7087">
      <c r="A7087" s="74" t="str">
        <v/>
      </c>
      <c r="B7087" s="74" t="str">
        <v/>
      </c>
      <c r="C7087" s="75">
        <f>IF($E7087="","",IFERROR(VLOOKUP(TRIM(E7087&amp;""),'Référentiel Articles'!$A$2:$F$634,2,FALSE),""))</f>
      </c>
      <c r="D7087" s="75">
        <f>IF($E7087="","",IFERROR(VLOOKUP(TRIM(E7087&amp;""),'Référentiel Articles'!$A$2:$F$634,3,FALSE),""))</f>
      </c>
      <c r="E7087" s="74" t="str">
        <v/>
      </c>
      <c r="F7087" s="75">
        <f>IF($E7087="","",IFERROR(VLOOKUP(TRIM(E7087&amp;""),'Référentiel Articles'!$A$2:$F$634,4,FALSE),""))</f>
      </c>
      <c r="G7087" s="76">
        <f>IF($E7087="","",IFERROR(VLOOKUP(TRIM(E7087&amp;""),'Référentiel Articles'!$A$2:$F$634,5,FALSE),""))</f>
      </c>
      <c r="H7087" s="77" t="str">
        <v/>
      </c>
      <c r="I7087" s="76">
        <f>IF($E7087="","",IFERROR(VLOOKUP(TRIM(E7087&amp;""),'Référentiel Articles'!$A$2:$F$634,6,FALSE),""))</f>
      </c>
      <c r="J7087" s="78">
        <f>IF(OR($E7087="",$H7087=""),"",$H7087*$I7087)</f>
      </c>
      <c r="K7087" s="79" t="str">
        <v/>
      </c>
    </row>
    <row r="7088">
      <c r="A7088" s="81" t="str">
        <v/>
      </c>
      <c r="B7088" s="81" t="str">
        <v/>
      </c>
      <c r="C7088" s="83">
        <f>IF($E7088="","",IFERROR(VLOOKUP(TRIM(E7088&amp;""),'Référentiel Articles'!$A$2:$F$634,2,FALSE),""))</f>
      </c>
      <c r="D7088" s="83">
        <f>IF($E7088="","",IFERROR(VLOOKUP(TRIM(E7088&amp;""),'Référentiel Articles'!$A$2:$F$634,3,FALSE),""))</f>
      </c>
      <c r="E7088" s="81" t="str">
        <v/>
      </c>
      <c r="F7088" s="83">
        <f>IF($E7088="","",IFERROR(VLOOKUP(TRIM(E7088&amp;""),'Référentiel Articles'!$A$2:$F$634,4,FALSE),""))</f>
      </c>
      <c r="G7088" s="84">
        <f>IF($E7088="","",IFERROR(VLOOKUP(TRIM(E7088&amp;""),'Référentiel Articles'!$A$2:$F$634,5,FALSE),""))</f>
      </c>
      <c r="H7088" s="85" t="str">
        <v/>
      </c>
      <c r="I7088" s="84">
        <f>IF($E7088="","",IFERROR(VLOOKUP(TRIM(E7088&amp;""),'Référentiel Articles'!$A$2:$F$634,6,FALSE),""))</f>
      </c>
      <c r="J7088" s="90">
        <f>IF(OR($E7088="",$H7088=""),"",$H7088*$I7088)</f>
      </c>
      <c r="K7088" s="87" t="str">
        <v/>
      </c>
    </row>
    <row r="7089">
      <c r="A7089" s="74" t="str">
        <v/>
      </c>
      <c r="B7089" s="74" t="str">
        <v/>
      </c>
      <c r="C7089" s="75">
        <f>IF($E7089="","",IFERROR(VLOOKUP(TRIM(E7089&amp;""),'Référentiel Articles'!$A$2:$F$634,2,FALSE),""))</f>
      </c>
      <c r="D7089" s="75">
        <f>IF($E7089="","",IFERROR(VLOOKUP(TRIM(E7089&amp;""),'Référentiel Articles'!$A$2:$F$634,3,FALSE),""))</f>
      </c>
      <c r="E7089" s="74" t="str">
        <v/>
      </c>
      <c r="F7089" s="75">
        <f>IF($E7089="","",IFERROR(VLOOKUP(TRIM(E7089&amp;""),'Référentiel Articles'!$A$2:$F$634,4,FALSE),""))</f>
      </c>
      <c r="G7089" s="76">
        <f>IF($E7089="","",IFERROR(VLOOKUP(TRIM(E7089&amp;""),'Référentiel Articles'!$A$2:$F$634,5,FALSE),""))</f>
      </c>
      <c r="H7089" s="77" t="str">
        <v/>
      </c>
      <c r="I7089" s="76">
        <f>IF($E7089="","",IFERROR(VLOOKUP(TRIM(E7089&amp;""),'Référentiel Articles'!$A$2:$F$634,6,FALSE),""))</f>
      </c>
      <c r="J7089" s="78">
        <f>IF(OR($E7089="",$H7089=""),"",$H7089*$I7089)</f>
      </c>
      <c r="K7089" s="79" t="str">
        <v/>
      </c>
    </row>
    <row r="7090">
      <c r="A7090" s="81" t="str">
        <v/>
      </c>
      <c r="B7090" s="81" t="str">
        <v/>
      </c>
      <c r="C7090" s="83">
        <f>IF($E7090="","",IFERROR(VLOOKUP(TRIM(E7090&amp;""),'Référentiel Articles'!$A$2:$F$634,2,FALSE),""))</f>
      </c>
      <c r="D7090" s="83">
        <f>IF($E7090="","",IFERROR(VLOOKUP(TRIM(E7090&amp;""),'Référentiel Articles'!$A$2:$F$634,3,FALSE),""))</f>
      </c>
      <c r="E7090" s="81" t="str">
        <v/>
      </c>
      <c r="F7090" s="83">
        <f>IF($E7090="","",IFERROR(VLOOKUP(TRIM(E7090&amp;""),'Référentiel Articles'!$A$2:$F$634,4,FALSE),""))</f>
      </c>
      <c r="G7090" s="84">
        <f>IF($E7090="","",IFERROR(VLOOKUP(TRIM(E7090&amp;""),'Référentiel Articles'!$A$2:$F$634,5,FALSE),""))</f>
      </c>
      <c r="H7090" s="85" t="str">
        <v/>
      </c>
      <c r="I7090" s="84">
        <f>IF($E7090="","",IFERROR(VLOOKUP(TRIM(E7090&amp;""),'Référentiel Articles'!$A$2:$F$634,6,FALSE),""))</f>
      </c>
      <c r="J7090" s="90">
        <f>IF(OR($E7090="",$H7090=""),"",$H7090*$I7090)</f>
      </c>
      <c r="K7090" s="87" t="str">
        <v/>
      </c>
    </row>
    <row r="7091">
      <c r="A7091" s="74" t="str">
        <v/>
      </c>
      <c r="B7091" s="74" t="str">
        <v/>
      </c>
      <c r="C7091" s="75">
        <f>IF($E7091="","",IFERROR(VLOOKUP(TRIM(E7091&amp;""),'Référentiel Articles'!$A$2:$F$634,2,FALSE),""))</f>
      </c>
      <c r="D7091" s="75">
        <f>IF($E7091="","",IFERROR(VLOOKUP(TRIM(E7091&amp;""),'Référentiel Articles'!$A$2:$F$634,3,FALSE),""))</f>
      </c>
      <c r="E7091" s="74" t="str">
        <v/>
      </c>
      <c r="F7091" s="75">
        <f>IF($E7091="","",IFERROR(VLOOKUP(TRIM(E7091&amp;""),'Référentiel Articles'!$A$2:$F$634,4,FALSE),""))</f>
      </c>
      <c r="G7091" s="76">
        <f>IF($E7091="","",IFERROR(VLOOKUP(TRIM(E7091&amp;""),'Référentiel Articles'!$A$2:$F$634,5,FALSE),""))</f>
      </c>
      <c r="H7091" s="77" t="str">
        <v/>
      </c>
      <c r="I7091" s="76">
        <f>IF($E7091="","",IFERROR(VLOOKUP(TRIM(E7091&amp;""),'Référentiel Articles'!$A$2:$F$634,6,FALSE),""))</f>
      </c>
      <c r="J7091" s="78">
        <f>IF(OR($E7091="",$H7091=""),"",$H7091*$I7091)</f>
      </c>
      <c r="K7091" s="79" t="str">
        <v/>
      </c>
    </row>
    <row r="7092">
      <c r="A7092" s="81" t="str">
        <v/>
      </c>
      <c r="B7092" s="81" t="str">
        <v/>
      </c>
      <c r="C7092" s="83">
        <f>IF($E7092="","",IFERROR(VLOOKUP(TRIM(E7092&amp;""),'Référentiel Articles'!$A$2:$F$634,2,FALSE),""))</f>
      </c>
      <c r="D7092" s="83">
        <f>IF($E7092="","",IFERROR(VLOOKUP(TRIM(E7092&amp;""),'Référentiel Articles'!$A$2:$F$634,3,FALSE),""))</f>
      </c>
      <c r="E7092" s="81" t="str">
        <v/>
      </c>
      <c r="F7092" s="83">
        <f>IF($E7092="","",IFERROR(VLOOKUP(TRIM(E7092&amp;""),'Référentiel Articles'!$A$2:$F$634,4,FALSE),""))</f>
      </c>
      <c r="G7092" s="84">
        <f>IF($E7092="","",IFERROR(VLOOKUP(TRIM(E7092&amp;""),'Référentiel Articles'!$A$2:$F$634,5,FALSE),""))</f>
      </c>
      <c r="H7092" s="85" t="str">
        <v/>
      </c>
      <c r="I7092" s="84">
        <f>IF($E7092="","",IFERROR(VLOOKUP(TRIM(E7092&amp;""),'Référentiel Articles'!$A$2:$F$634,6,FALSE),""))</f>
      </c>
      <c r="J7092" s="90">
        <f>IF(OR($E7092="",$H7092=""),"",$H7092*$I7092)</f>
      </c>
      <c r="K7092" s="87" t="str">
        <v/>
      </c>
    </row>
    <row r="7093">
      <c r="A7093" s="74" t="str">
        <v/>
      </c>
      <c r="B7093" s="74" t="str">
        <v/>
      </c>
      <c r="C7093" s="75">
        <f>IF($E7093="","",IFERROR(VLOOKUP(TRIM(E7093&amp;""),'Référentiel Articles'!$A$2:$F$634,2,FALSE),""))</f>
      </c>
      <c r="D7093" s="75">
        <f>IF($E7093="","",IFERROR(VLOOKUP(TRIM(E7093&amp;""),'Référentiel Articles'!$A$2:$F$634,3,FALSE),""))</f>
      </c>
      <c r="E7093" s="74" t="str">
        <v/>
      </c>
      <c r="F7093" s="75">
        <f>IF($E7093="","",IFERROR(VLOOKUP(TRIM(E7093&amp;""),'Référentiel Articles'!$A$2:$F$634,4,FALSE),""))</f>
      </c>
      <c r="G7093" s="76">
        <f>IF($E7093="","",IFERROR(VLOOKUP(TRIM(E7093&amp;""),'Référentiel Articles'!$A$2:$F$634,5,FALSE),""))</f>
      </c>
      <c r="H7093" s="77" t="str">
        <v/>
      </c>
      <c r="I7093" s="76">
        <f>IF($E7093="","",IFERROR(VLOOKUP(TRIM(E7093&amp;""),'Référentiel Articles'!$A$2:$F$634,6,FALSE),""))</f>
      </c>
      <c r="J7093" s="78">
        <f>IF(OR($E7093="",$H7093=""),"",$H7093*$I7093)</f>
      </c>
      <c r="K7093" s="79" t="str">
        <v/>
      </c>
    </row>
    <row r="7094">
      <c r="A7094" s="81" t="str">
        <v/>
      </c>
      <c r="B7094" s="81" t="str">
        <v/>
      </c>
      <c r="C7094" s="83">
        <f>IF($E7094="","",IFERROR(VLOOKUP(TRIM(E7094&amp;""),'Référentiel Articles'!$A$2:$F$634,2,FALSE),""))</f>
      </c>
      <c r="D7094" s="83">
        <f>IF($E7094="","",IFERROR(VLOOKUP(TRIM(E7094&amp;""),'Référentiel Articles'!$A$2:$F$634,3,FALSE),""))</f>
      </c>
      <c r="E7094" s="81" t="str">
        <v/>
      </c>
      <c r="F7094" s="83">
        <f>IF($E7094="","",IFERROR(VLOOKUP(TRIM(E7094&amp;""),'Référentiel Articles'!$A$2:$F$634,4,FALSE),""))</f>
      </c>
      <c r="G7094" s="84">
        <f>IF($E7094="","",IFERROR(VLOOKUP(TRIM(E7094&amp;""),'Référentiel Articles'!$A$2:$F$634,5,FALSE),""))</f>
      </c>
      <c r="H7094" s="85" t="str">
        <v/>
      </c>
      <c r="I7094" s="84">
        <f>IF($E7094="","",IFERROR(VLOOKUP(TRIM(E7094&amp;""),'Référentiel Articles'!$A$2:$F$634,6,FALSE),""))</f>
      </c>
      <c r="J7094" s="90">
        <f>IF(OR($E7094="",$H7094=""),"",$H7094*$I7094)</f>
      </c>
      <c r="K7094" s="87" t="str">
        <v/>
      </c>
    </row>
    <row r="7095">
      <c r="A7095" s="74" t="str">
        <v/>
      </c>
      <c r="B7095" s="74" t="str">
        <v/>
      </c>
      <c r="C7095" s="75">
        <f>IF($E7095="","",IFERROR(VLOOKUP(TRIM(E7095&amp;""),'Référentiel Articles'!$A$2:$F$634,2,FALSE),""))</f>
      </c>
      <c r="D7095" s="75">
        <f>IF($E7095="","",IFERROR(VLOOKUP(TRIM(E7095&amp;""),'Référentiel Articles'!$A$2:$F$634,3,FALSE),""))</f>
      </c>
      <c r="E7095" s="74" t="str">
        <v/>
      </c>
      <c r="F7095" s="75">
        <f>IF($E7095="","",IFERROR(VLOOKUP(TRIM(E7095&amp;""),'Référentiel Articles'!$A$2:$F$634,4,FALSE),""))</f>
      </c>
      <c r="G7095" s="76">
        <f>IF($E7095="","",IFERROR(VLOOKUP(TRIM(E7095&amp;""),'Référentiel Articles'!$A$2:$F$634,5,FALSE),""))</f>
      </c>
      <c r="H7095" s="77" t="str">
        <v/>
      </c>
      <c r="I7095" s="76">
        <f>IF($E7095="","",IFERROR(VLOOKUP(TRIM(E7095&amp;""),'Référentiel Articles'!$A$2:$F$634,6,FALSE),""))</f>
      </c>
      <c r="J7095" s="78">
        <f>IF(OR($E7095="",$H7095=""),"",$H7095*$I7095)</f>
      </c>
      <c r="K7095" s="79" t="str">
        <v/>
      </c>
    </row>
    <row r="7096">
      <c r="A7096" s="81" t="str">
        <v/>
      </c>
      <c r="B7096" s="81" t="str">
        <v/>
      </c>
      <c r="C7096" s="83">
        <f>IF($E7096="","",IFERROR(VLOOKUP(TRIM(E7096&amp;""),'Référentiel Articles'!$A$2:$F$634,2,FALSE),""))</f>
      </c>
      <c r="D7096" s="83">
        <f>IF($E7096="","",IFERROR(VLOOKUP(TRIM(E7096&amp;""),'Référentiel Articles'!$A$2:$F$634,3,FALSE),""))</f>
      </c>
      <c r="E7096" s="81" t="str">
        <v/>
      </c>
      <c r="F7096" s="83">
        <f>IF($E7096="","",IFERROR(VLOOKUP(TRIM(E7096&amp;""),'Référentiel Articles'!$A$2:$F$634,4,FALSE),""))</f>
      </c>
      <c r="G7096" s="84">
        <f>IF($E7096="","",IFERROR(VLOOKUP(TRIM(E7096&amp;""),'Référentiel Articles'!$A$2:$F$634,5,FALSE),""))</f>
      </c>
      <c r="H7096" s="85" t="str">
        <v/>
      </c>
      <c r="I7096" s="84">
        <f>IF($E7096="","",IFERROR(VLOOKUP(TRIM(E7096&amp;""),'Référentiel Articles'!$A$2:$F$634,6,FALSE),""))</f>
      </c>
      <c r="J7096" s="90">
        <f>IF(OR($E7096="",$H7096=""),"",$H7096*$I7096)</f>
      </c>
      <c r="K7096" s="87" t="str">
        <v/>
      </c>
    </row>
    <row r="7097">
      <c r="A7097" s="74" t="str">
        <v/>
      </c>
      <c r="B7097" s="74" t="str">
        <v/>
      </c>
      <c r="C7097" s="75">
        <f>IF($E7097="","",IFERROR(VLOOKUP(TRIM(E7097&amp;""),'Référentiel Articles'!$A$2:$F$634,2,FALSE),""))</f>
      </c>
      <c r="D7097" s="75">
        <f>IF($E7097="","",IFERROR(VLOOKUP(TRIM(E7097&amp;""),'Référentiel Articles'!$A$2:$F$634,3,FALSE),""))</f>
      </c>
      <c r="E7097" s="74" t="str">
        <v/>
      </c>
      <c r="F7097" s="75">
        <f>IF($E7097="","",IFERROR(VLOOKUP(TRIM(E7097&amp;""),'Référentiel Articles'!$A$2:$F$634,4,FALSE),""))</f>
      </c>
      <c r="G7097" s="76">
        <f>IF($E7097="","",IFERROR(VLOOKUP(TRIM(E7097&amp;""),'Référentiel Articles'!$A$2:$F$634,5,FALSE),""))</f>
      </c>
      <c r="H7097" s="77" t="str">
        <v/>
      </c>
      <c r="I7097" s="76">
        <f>IF($E7097="","",IFERROR(VLOOKUP(TRIM(E7097&amp;""),'Référentiel Articles'!$A$2:$F$634,6,FALSE),""))</f>
      </c>
      <c r="J7097" s="78">
        <f>IF(OR($E7097="",$H7097=""),"",$H7097*$I7097)</f>
      </c>
      <c r="K7097" s="79" t="str">
        <v/>
      </c>
    </row>
    <row r="7098">
      <c r="A7098" s="81" t="str">
        <v/>
      </c>
      <c r="B7098" s="81" t="str">
        <v/>
      </c>
      <c r="C7098" s="83">
        <f>IF($E7098="","",IFERROR(VLOOKUP(TRIM(E7098&amp;""),'Référentiel Articles'!$A$2:$F$634,2,FALSE),""))</f>
      </c>
      <c r="D7098" s="83">
        <f>IF($E7098="","",IFERROR(VLOOKUP(TRIM(E7098&amp;""),'Référentiel Articles'!$A$2:$F$634,3,FALSE),""))</f>
      </c>
      <c r="E7098" s="81" t="str">
        <v/>
      </c>
      <c r="F7098" s="83">
        <f>IF($E7098="","",IFERROR(VLOOKUP(TRIM(E7098&amp;""),'Référentiel Articles'!$A$2:$F$634,4,FALSE),""))</f>
      </c>
      <c r="G7098" s="84">
        <f>IF($E7098="","",IFERROR(VLOOKUP(TRIM(E7098&amp;""),'Référentiel Articles'!$A$2:$F$634,5,FALSE),""))</f>
      </c>
      <c r="H7098" s="85" t="str">
        <v/>
      </c>
      <c r="I7098" s="84">
        <f>IF($E7098="","",IFERROR(VLOOKUP(TRIM(E7098&amp;""),'Référentiel Articles'!$A$2:$F$634,6,FALSE),""))</f>
      </c>
      <c r="J7098" s="90">
        <f>IF(OR($E7098="",$H7098=""),"",$H7098*$I7098)</f>
      </c>
      <c r="K7098" s="87" t="str">
        <v/>
      </c>
    </row>
    <row r="7099">
      <c r="A7099" s="74" t="str">
        <v/>
      </c>
      <c r="B7099" s="74" t="str">
        <v/>
      </c>
      <c r="C7099" s="75">
        <f>IF($E7099="","",IFERROR(VLOOKUP(TRIM(E7099&amp;""),'Référentiel Articles'!$A$2:$F$634,2,FALSE),""))</f>
      </c>
      <c r="D7099" s="75">
        <f>IF($E7099="","",IFERROR(VLOOKUP(TRIM(E7099&amp;""),'Référentiel Articles'!$A$2:$F$634,3,FALSE),""))</f>
      </c>
      <c r="E7099" s="74" t="str">
        <v/>
      </c>
      <c r="F7099" s="75">
        <f>IF($E7099="","",IFERROR(VLOOKUP(TRIM(E7099&amp;""),'Référentiel Articles'!$A$2:$F$634,4,FALSE),""))</f>
      </c>
      <c r="G7099" s="76">
        <f>IF($E7099="","",IFERROR(VLOOKUP(TRIM(E7099&amp;""),'Référentiel Articles'!$A$2:$F$634,5,FALSE),""))</f>
      </c>
      <c r="H7099" s="77" t="str">
        <v/>
      </c>
      <c r="I7099" s="76">
        <f>IF($E7099="","",IFERROR(VLOOKUP(TRIM(E7099&amp;""),'Référentiel Articles'!$A$2:$F$634,6,FALSE),""))</f>
      </c>
      <c r="J7099" s="78">
        <f>IF(OR($E7099="",$H7099=""),"",$H7099*$I7099)</f>
      </c>
      <c r="K7099" s="79" t="str">
        <v/>
      </c>
    </row>
    <row r="7100">
      <c r="A7100" s="81" t="str">
        <v/>
      </c>
      <c r="B7100" s="81" t="str">
        <v/>
      </c>
      <c r="C7100" s="83">
        <f>IF($E7100="","",IFERROR(VLOOKUP(TRIM(E7100&amp;""),'Référentiel Articles'!$A$2:$F$634,2,FALSE),""))</f>
      </c>
      <c r="D7100" s="83">
        <f>IF($E7100="","",IFERROR(VLOOKUP(TRIM(E7100&amp;""),'Référentiel Articles'!$A$2:$F$634,3,FALSE),""))</f>
      </c>
      <c r="E7100" s="81" t="str">
        <v/>
      </c>
      <c r="F7100" s="83">
        <f>IF($E7100="","",IFERROR(VLOOKUP(TRIM(E7100&amp;""),'Référentiel Articles'!$A$2:$F$634,4,FALSE),""))</f>
      </c>
      <c r="G7100" s="84">
        <f>IF($E7100="","",IFERROR(VLOOKUP(TRIM(E7100&amp;""),'Référentiel Articles'!$A$2:$F$634,5,FALSE),""))</f>
      </c>
      <c r="H7100" s="85" t="str">
        <v/>
      </c>
      <c r="I7100" s="84">
        <f>IF($E7100="","",IFERROR(VLOOKUP(TRIM(E7100&amp;""),'Référentiel Articles'!$A$2:$F$634,6,FALSE),""))</f>
      </c>
      <c r="J7100" s="90">
        <f>IF(OR($E7100="",$H7100=""),"",$H7100*$I7100)</f>
      </c>
      <c r="K7100" s="87" t="str">
        <v/>
      </c>
    </row>
    <row r="7101">
      <c r="A7101" s="74" t="str">
        <v/>
      </c>
      <c r="B7101" s="74" t="str">
        <v/>
      </c>
      <c r="C7101" s="75">
        <f>IF($E7101="","",IFERROR(VLOOKUP(TRIM(E7101&amp;""),'Référentiel Articles'!$A$2:$F$634,2,FALSE),""))</f>
      </c>
      <c r="D7101" s="75">
        <f>IF($E7101="","",IFERROR(VLOOKUP(TRIM(E7101&amp;""),'Référentiel Articles'!$A$2:$F$634,3,FALSE),""))</f>
      </c>
      <c r="E7101" s="74" t="str">
        <v/>
      </c>
      <c r="F7101" s="75">
        <f>IF($E7101="","",IFERROR(VLOOKUP(TRIM(E7101&amp;""),'Référentiel Articles'!$A$2:$F$634,4,FALSE),""))</f>
      </c>
      <c r="G7101" s="76">
        <f>IF($E7101="","",IFERROR(VLOOKUP(TRIM(E7101&amp;""),'Référentiel Articles'!$A$2:$F$634,5,FALSE),""))</f>
      </c>
      <c r="H7101" s="77" t="str">
        <v/>
      </c>
      <c r="I7101" s="76">
        <f>IF($E7101="","",IFERROR(VLOOKUP(TRIM(E7101&amp;""),'Référentiel Articles'!$A$2:$F$634,6,FALSE),""))</f>
      </c>
      <c r="J7101" s="78">
        <f>IF(OR($E7101="",$H7101=""),"",$H7101*$I7101)</f>
      </c>
      <c r="K7101" s="79" t="str">
        <v/>
      </c>
    </row>
    <row r="7102">
      <c r="A7102" s="81" t="str">
        <v/>
      </c>
      <c r="B7102" s="81" t="str">
        <v/>
      </c>
      <c r="C7102" s="83">
        <f>IF($E7102="","",IFERROR(VLOOKUP(TRIM(E7102&amp;""),'Référentiel Articles'!$A$2:$F$634,2,FALSE),""))</f>
      </c>
      <c r="D7102" s="83">
        <f>IF($E7102="","",IFERROR(VLOOKUP(TRIM(E7102&amp;""),'Référentiel Articles'!$A$2:$F$634,3,FALSE),""))</f>
      </c>
      <c r="E7102" s="81" t="str">
        <v/>
      </c>
      <c r="F7102" s="83">
        <f>IF($E7102="","",IFERROR(VLOOKUP(TRIM(E7102&amp;""),'Référentiel Articles'!$A$2:$F$634,4,FALSE),""))</f>
      </c>
      <c r="G7102" s="84">
        <f>IF($E7102="","",IFERROR(VLOOKUP(TRIM(E7102&amp;""),'Référentiel Articles'!$A$2:$F$634,5,FALSE),""))</f>
      </c>
      <c r="H7102" s="85" t="str">
        <v/>
      </c>
      <c r="I7102" s="84">
        <f>IF($E7102="","",IFERROR(VLOOKUP(TRIM(E7102&amp;""),'Référentiel Articles'!$A$2:$F$634,6,FALSE),""))</f>
      </c>
      <c r="J7102" s="90">
        <f>IF(OR($E7102="",$H7102=""),"",$H7102*$I7102)</f>
      </c>
      <c r="K7102" s="87" t="str">
        <v/>
      </c>
    </row>
    <row r="7103">
      <c r="A7103" s="74" t="str">
        <v/>
      </c>
      <c r="B7103" s="74" t="str">
        <v/>
      </c>
      <c r="C7103" s="75">
        <f>IF($E7103="","",IFERROR(VLOOKUP(TRIM(E7103&amp;""),'Référentiel Articles'!$A$2:$F$634,2,FALSE),""))</f>
      </c>
      <c r="D7103" s="75">
        <f>IF($E7103="","",IFERROR(VLOOKUP(TRIM(E7103&amp;""),'Référentiel Articles'!$A$2:$F$634,3,FALSE),""))</f>
      </c>
      <c r="E7103" s="74" t="str">
        <v/>
      </c>
      <c r="F7103" s="75">
        <f>IF($E7103="","",IFERROR(VLOOKUP(TRIM(E7103&amp;""),'Référentiel Articles'!$A$2:$F$634,4,FALSE),""))</f>
      </c>
      <c r="G7103" s="76">
        <f>IF($E7103="","",IFERROR(VLOOKUP(TRIM(E7103&amp;""),'Référentiel Articles'!$A$2:$F$634,5,FALSE),""))</f>
      </c>
      <c r="H7103" s="77" t="str">
        <v/>
      </c>
      <c r="I7103" s="76">
        <f>IF($E7103="","",IFERROR(VLOOKUP(TRIM(E7103&amp;""),'Référentiel Articles'!$A$2:$F$634,6,FALSE),""))</f>
      </c>
      <c r="J7103" s="78">
        <f>IF(OR($E7103="",$H7103=""),"",$H7103*$I7103)</f>
      </c>
      <c r="K7103" s="79" t="str">
        <v/>
      </c>
    </row>
    <row r="7104">
      <c r="A7104" s="81" t="str">
        <v/>
      </c>
      <c r="B7104" s="81" t="str">
        <v/>
      </c>
      <c r="C7104" s="83">
        <f>IF($E7104="","",IFERROR(VLOOKUP(TRIM(E7104&amp;""),'Référentiel Articles'!$A$2:$F$634,2,FALSE),""))</f>
      </c>
      <c r="D7104" s="83">
        <f>IF($E7104="","",IFERROR(VLOOKUP(TRIM(E7104&amp;""),'Référentiel Articles'!$A$2:$F$634,3,FALSE),""))</f>
      </c>
      <c r="E7104" s="81" t="str">
        <v/>
      </c>
      <c r="F7104" s="83">
        <f>IF($E7104="","",IFERROR(VLOOKUP(TRIM(E7104&amp;""),'Référentiel Articles'!$A$2:$F$634,4,FALSE),""))</f>
      </c>
      <c r="G7104" s="84">
        <f>IF($E7104="","",IFERROR(VLOOKUP(TRIM(E7104&amp;""),'Référentiel Articles'!$A$2:$F$634,5,FALSE),""))</f>
      </c>
      <c r="H7104" s="85" t="str">
        <v/>
      </c>
      <c r="I7104" s="84">
        <f>IF($E7104="","",IFERROR(VLOOKUP(TRIM(E7104&amp;""),'Référentiel Articles'!$A$2:$F$634,6,FALSE),""))</f>
      </c>
      <c r="J7104" s="90">
        <f>IF(OR($E7104="",$H7104=""),"",$H7104*$I7104)</f>
      </c>
      <c r="K7104" s="87" t="str">
        <v/>
      </c>
    </row>
    <row r="7105">
      <c r="A7105" s="74" t="str">
        <v/>
      </c>
      <c r="B7105" s="74" t="str">
        <v/>
      </c>
      <c r="C7105" s="75">
        <f>IF($E7105="","",IFERROR(VLOOKUP(TRIM(E7105&amp;""),'Référentiel Articles'!$A$2:$F$634,2,FALSE),""))</f>
      </c>
      <c r="D7105" s="75">
        <f>IF($E7105="","",IFERROR(VLOOKUP(TRIM(E7105&amp;""),'Référentiel Articles'!$A$2:$F$634,3,FALSE),""))</f>
      </c>
      <c r="E7105" s="74" t="str">
        <v/>
      </c>
      <c r="F7105" s="75">
        <f>IF($E7105="","",IFERROR(VLOOKUP(TRIM(E7105&amp;""),'Référentiel Articles'!$A$2:$F$634,4,FALSE),""))</f>
      </c>
      <c r="G7105" s="76">
        <f>IF($E7105="","",IFERROR(VLOOKUP(TRIM(E7105&amp;""),'Référentiel Articles'!$A$2:$F$634,5,FALSE),""))</f>
      </c>
      <c r="H7105" s="77" t="str">
        <v/>
      </c>
      <c r="I7105" s="76">
        <f>IF($E7105="","",IFERROR(VLOOKUP(TRIM(E7105&amp;""),'Référentiel Articles'!$A$2:$F$634,6,FALSE),""))</f>
      </c>
      <c r="J7105" s="78">
        <f>IF(OR($E7105="",$H7105=""),"",$H7105*$I7105)</f>
      </c>
      <c r="K7105" s="79" t="str">
        <v/>
      </c>
    </row>
    <row r="7106">
      <c r="A7106" s="81" t="str">
        <v/>
      </c>
      <c r="B7106" s="81" t="str">
        <v/>
      </c>
      <c r="C7106" s="83">
        <f>IF($E7106="","",IFERROR(VLOOKUP(TRIM(E7106&amp;""),'Référentiel Articles'!$A$2:$F$634,2,FALSE),""))</f>
      </c>
      <c r="D7106" s="83">
        <f>IF($E7106="","",IFERROR(VLOOKUP(TRIM(E7106&amp;""),'Référentiel Articles'!$A$2:$F$634,3,FALSE),""))</f>
      </c>
      <c r="E7106" s="81" t="str">
        <v/>
      </c>
      <c r="F7106" s="83">
        <f>IF($E7106="","",IFERROR(VLOOKUP(TRIM(E7106&amp;""),'Référentiel Articles'!$A$2:$F$634,4,FALSE),""))</f>
      </c>
      <c r="G7106" s="84">
        <f>IF($E7106="","",IFERROR(VLOOKUP(TRIM(E7106&amp;""),'Référentiel Articles'!$A$2:$F$634,5,FALSE),""))</f>
      </c>
      <c r="H7106" s="85" t="str">
        <v/>
      </c>
      <c r="I7106" s="84">
        <f>IF($E7106="","",IFERROR(VLOOKUP(TRIM(E7106&amp;""),'Référentiel Articles'!$A$2:$F$634,6,FALSE),""))</f>
      </c>
      <c r="J7106" s="90">
        <f>IF(OR($E7106="",$H7106=""),"",$H7106*$I7106)</f>
      </c>
      <c r="K7106" s="87" t="str">
        <v/>
      </c>
    </row>
    <row r="7107">
      <c r="A7107" s="74" t="str">
        <v/>
      </c>
      <c r="B7107" s="74" t="str">
        <v/>
      </c>
      <c r="C7107" s="75">
        <f>IF($E7107="","",IFERROR(VLOOKUP(TRIM(E7107&amp;""),'Référentiel Articles'!$A$2:$F$634,2,FALSE),""))</f>
      </c>
      <c r="D7107" s="75">
        <f>IF($E7107="","",IFERROR(VLOOKUP(TRIM(E7107&amp;""),'Référentiel Articles'!$A$2:$F$634,3,FALSE),""))</f>
      </c>
      <c r="E7107" s="74" t="str">
        <v/>
      </c>
      <c r="F7107" s="75">
        <f>IF($E7107="","",IFERROR(VLOOKUP(TRIM(E7107&amp;""),'Référentiel Articles'!$A$2:$F$634,4,FALSE),""))</f>
      </c>
      <c r="G7107" s="76">
        <f>IF($E7107="","",IFERROR(VLOOKUP(TRIM(E7107&amp;""),'Référentiel Articles'!$A$2:$F$634,5,FALSE),""))</f>
      </c>
      <c r="H7107" s="77" t="str">
        <v/>
      </c>
      <c r="I7107" s="76">
        <f>IF($E7107="","",IFERROR(VLOOKUP(TRIM(E7107&amp;""),'Référentiel Articles'!$A$2:$F$634,6,FALSE),""))</f>
      </c>
      <c r="J7107" s="78">
        <f>IF(OR($E7107="",$H7107=""),"",$H7107*$I7107)</f>
      </c>
      <c r="K7107" s="79" t="str">
        <v/>
      </c>
    </row>
    <row r="7108">
      <c r="A7108" s="81" t="str">
        <v/>
      </c>
      <c r="B7108" s="81" t="str">
        <v/>
      </c>
      <c r="C7108" s="83">
        <f>IF($E7108="","",IFERROR(VLOOKUP(TRIM(E7108&amp;""),'Référentiel Articles'!$A$2:$F$634,2,FALSE),""))</f>
      </c>
      <c r="D7108" s="83">
        <f>IF($E7108="","",IFERROR(VLOOKUP(TRIM(E7108&amp;""),'Référentiel Articles'!$A$2:$F$634,3,FALSE),""))</f>
      </c>
      <c r="E7108" s="81" t="str">
        <v/>
      </c>
      <c r="F7108" s="83">
        <f>IF($E7108="","",IFERROR(VLOOKUP(TRIM(E7108&amp;""),'Référentiel Articles'!$A$2:$F$634,4,FALSE),""))</f>
      </c>
      <c r="G7108" s="84">
        <f>IF($E7108="","",IFERROR(VLOOKUP(TRIM(E7108&amp;""),'Référentiel Articles'!$A$2:$F$634,5,FALSE),""))</f>
      </c>
      <c r="H7108" s="85" t="str">
        <v/>
      </c>
      <c r="I7108" s="84">
        <f>IF($E7108="","",IFERROR(VLOOKUP(TRIM(E7108&amp;""),'Référentiel Articles'!$A$2:$F$634,6,FALSE),""))</f>
      </c>
      <c r="J7108" s="90">
        <f>IF(OR($E7108="",$H7108=""),"",$H7108*$I7108)</f>
      </c>
      <c r="K7108" s="87" t="str">
        <v/>
      </c>
    </row>
    <row r="7109">
      <c r="A7109" s="74" t="str">
        <v/>
      </c>
      <c r="B7109" s="74" t="str">
        <v/>
      </c>
      <c r="C7109" s="75">
        <f>IF($E7109="","",IFERROR(VLOOKUP(TRIM(E7109&amp;""),'Référentiel Articles'!$A$2:$F$634,2,FALSE),""))</f>
      </c>
      <c r="D7109" s="75">
        <f>IF($E7109="","",IFERROR(VLOOKUP(TRIM(E7109&amp;""),'Référentiel Articles'!$A$2:$F$634,3,FALSE),""))</f>
      </c>
      <c r="E7109" s="74" t="str">
        <v/>
      </c>
      <c r="F7109" s="75">
        <f>IF($E7109="","",IFERROR(VLOOKUP(TRIM(E7109&amp;""),'Référentiel Articles'!$A$2:$F$634,4,FALSE),""))</f>
      </c>
      <c r="G7109" s="76">
        <f>IF($E7109="","",IFERROR(VLOOKUP(TRIM(E7109&amp;""),'Référentiel Articles'!$A$2:$F$634,5,FALSE),""))</f>
      </c>
      <c r="H7109" s="77" t="str">
        <v/>
      </c>
      <c r="I7109" s="76">
        <f>IF($E7109="","",IFERROR(VLOOKUP(TRIM(E7109&amp;""),'Référentiel Articles'!$A$2:$F$634,6,FALSE),""))</f>
      </c>
      <c r="J7109" s="78">
        <f>IF(OR($E7109="",$H7109=""),"",$H7109*$I7109)</f>
      </c>
      <c r="K7109" s="79" t="str">
        <v/>
      </c>
    </row>
    <row r="7110">
      <c r="A7110" s="81" t="str">
        <v/>
      </c>
      <c r="B7110" s="81" t="str">
        <v/>
      </c>
      <c r="C7110" s="83">
        <f>IF($E7110="","",IFERROR(VLOOKUP(TRIM(E7110&amp;""),'Référentiel Articles'!$A$2:$F$634,2,FALSE),""))</f>
      </c>
      <c r="D7110" s="83">
        <f>IF($E7110="","",IFERROR(VLOOKUP(TRIM(E7110&amp;""),'Référentiel Articles'!$A$2:$F$634,3,FALSE),""))</f>
      </c>
      <c r="E7110" s="81" t="str">
        <v/>
      </c>
      <c r="F7110" s="83">
        <f>IF($E7110="","",IFERROR(VLOOKUP(TRIM(E7110&amp;""),'Référentiel Articles'!$A$2:$F$634,4,FALSE),""))</f>
      </c>
      <c r="G7110" s="84">
        <f>IF($E7110="","",IFERROR(VLOOKUP(TRIM(E7110&amp;""),'Référentiel Articles'!$A$2:$F$634,5,FALSE),""))</f>
      </c>
      <c r="H7110" s="85" t="str">
        <v/>
      </c>
      <c r="I7110" s="84">
        <f>IF($E7110="","",IFERROR(VLOOKUP(TRIM(E7110&amp;""),'Référentiel Articles'!$A$2:$F$634,6,FALSE),""))</f>
      </c>
      <c r="J7110" s="90">
        <f>IF(OR($E7110="",$H7110=""),"",$H7110*$I7110)</f>
      </c>
      <c r="K7110" s="87" t="str">
        <v/>
      </c>
    </row>
    <row r="7111">
      <c r="A7111" s="74" t="str">
        <v/>
      </c>
      <c r="B7111" s="74" t="str">
        <v/>
      </c>
      <c r="C7111" s="75">
        <f>IF($E7111="","",IFERROR(VLOOKUP(TRIM(E7111&amp;""),'Référentiel Articles'!$A$2:$F$634,2,FALSE),""))</f>
      </c>
      <c r="D7111" s="75">
        <f>IF($E7111="","",IFERROR(VLOOKUP(TRIM(E7111&amp;""),'Référentiel Articles'!$A$2:$F$634,3,FALSE),""))</f>
      </c>
      <c r="E7111" s="74" t="str">
        <v/>
      </c>
      <c r="F7111" s="75">
        <f>IF($E7111="","",IFERROR(VLOOKUP(TRIM(E7111&amp;""),'Référentiel Articles'!$A$2:$F$634,4,FALSE),""))</f>
      </c>
      <c r="G7111" s="76">
        <f>IF($E7111="","",IFERROR(VLOOKUP(TRIM(E7111&amp;""),'Référentiel Articles'!$A$2:$F$634,5,FALSE),""))</f>
      </c>
      <c r="H7111" s="77" t="str">
        <v/>
      </c>
      <c r="I7111" s="76">
        <f>IF($E7111="","",IFERROR(VLOOKUP(TRIM(E7111&amp;""),'Référentiel Articles'!$A$2:$F$634,6,FALSE),""))</f>
      </c>
      <c r="J7111" s="78">
        <f>IF(OR($E7111="",$H7111=""),"",$H7111*$I7111)</f>
      </c>
      <c r="K7111" s="79" t="str">
        <v/>
      </c>
    </row>
    <row r="7112">
      <c r="A7112" s="81" t="str">
        <v/>
      </c>
      <c r="B7112" s="81" t="str">
        <v/>
      </c>
      <c r="C7112" s="83">
        <f>IF($E7112="","",IFERROR(VLOOKUP(TRIM(E7112&amp;""),'Référentiel Articles'!$A$2:$F$634,2,FALSE),""))</f>
      </c>
      <c r="D7112" s="83">
        <f>IF($E7112="","",IFERROR(VLOOKUP(TRIM(E7112&amp;""),'Référentiel Articles'!$A$2:$F$634,3,FALSE),""))</f>
      </c>
      <c r="E7112" s="81" t="str">
        <v/>
      </c>
      <c r="F7112" s="83">
        <f>IF($E7112="","",IFERROR(VLOOKUP(TRIM(E7112&amp;""),'Référentiel Articles'!$A$2:$F$634,4,FALSE),""))</f>
      </c>
      <c r="G7112" s="84">
        <f>IF($E7112="","",IFERROR(VLOOKUP(TRIM(E7112&amp;""),'Référentiel Articles'!$A$2:$F$634,5,FALSE),""))</f>
      </c>
      <c r="H7112" s="85" t="str">
        <v/>
      </c>
      <c r="I7112" s="84">
        <f>IF($E7112="","",IFERROR(VLOOKUP(TRIM(E7112&amp;""),'Référentiel Articles'!$A$2:$F$634,6,FALSE),""))</f>
      </c>
      <c r="J7112" s="90">
        <f>IF(OR($E7112="",$H7112=""),"",$H7112*$I7112)</f>
      </c>
      <c r="K7112" s="87" t="str">
        <v/>
      </c>
    </row>
    <row r="7113">
      <c r="A7113" s="74" t="str">
        <v/>
      </c>
      <c r="B7113" s="74" t="str">
        <v/>
      </c>
      <c r="C7113" s="75">
        <f>IF($E7113="","",IFERROR(VLOOKUP(TRIM(E7113&amp;""),'Référentiel Articles'!$A$2:$F$634,2,FALSE),""))</f>
      </c>
      <c r="D7113" s="75">
        <f>IF($E7113="","",IFERROR(VLOOKUP(TRIM(E7113&amp;""),'Référentiel Articles'!$A$2:$F$634,3,FALSE),""))</f>
      </c>
      <c r="E7113" s="74" t="str">
        <v/>
      </c>
      <c r="F7113" s="75">
        <f>IF($E7113="","",IFERROR(VLOOKUP(TRIM(E7113&amp;""),'Référentiel Articles'!$A$2:$F$634,4,FALSE),""))</f>
      </c>
      <c r="G7113" s="76">
        <f>IF($E7113="","",IFERROR(VLOOKUP(TRIM(E7113&amp;""),'Référentiel Articles'!$A$2:$F$634,5,FALSE),""))</f>
      </c>
      <c r="H7113" s="77" t="str">
        <v/>
      </c>
      <c r="I7113" s="76">
        <f>IF($E7113="","",IFERROR(VLOOKUP(TRIM(E7113&amp;""),'Référentiel Articles'!$A$2:$F$634,6,FALSE),""))</f>
      </c>
      <c r="J7113" s="78">
        <f>IF(OR($E7113="",$H7113=""),"",$H7113*$I7113)</f>
      </c>
      <c r="K7113" s="79" t="str">
        <v/>
      </c>
    </row>
    <row r="7114">
      <c r="A7114" s="81" t="str">
        <v/>
      </c>
      <c r="B7114" s="81" t="str">
        <v/>
      </c>
      <c r="C7114" s="83">
        <f>IF($E7114="","",IFERROR(VLOOKUP(TRIM(E7114&amp;""),'Référentiel Articles'!$A$2:$F$634,2,FALSE),""))</f>
      </c>
      <c r="D7114" s="83">
        <f>IF($E7114="","",IFERROR(VLOOKUP(TRIM(E7114&amp;""),'Référentiel Articles'!$A$2:$F$634,3,FALSE),""))</f>
      </c>
      <c r="E7114" s="81" t="str">
        <v/>
      </c>
      <c r="F7114" s="83">
        <f>IF($E7114="","",IFERROR(VLOOKUP(TRIM(E7114&amp;""),'Référentiel Articles'!$A$2:$F$634,4,FALSE),""))</f>
      </c>
      <c r="G7114" s="84">
        <f>IF($E7114="","",IFERROR(VLOOKUP(TRIM(E7114&amp;""),'Référentiel Articles'!$A$2:$F$634,5,FALSE),""))</f>
      </c>
      <c r="H7114" s="85" t="str">
        <v/>
      </c>
      <c r="I7114" s="84">
        <f>IF($E7114="","",IFERROR(VLOOKUP(TRIM(E7114&amp;""),'Référentiel Articles'!$A$2:$F$634,6,FALSE),""))</f>
      </c>
      <c r="J7114" s="90">
        <f>IF(OR($E7114="",$H7114=""),"",$H7114*$I7114)</f>
      </c>
      <c r="K7114" s="87" t="str">
        <v/>
      </c>
    </row>
    <row r="7115">
      <c r="A7115" s="74" t="str">
        <v/>
      </c>
      <c r="B7115" s="74" t="str">
        <v/>
      </c>
      <c r="C7115" s="75">
        <f>IF($E7115="","",IFERROR(VLOOKUP(TRIM(E7115&amp;""),'Référentiel Articles'!$A$2:$F$634,2,FALSE),""))</f>
      </c>
      <c r="D7115" s="75">
        <f>IF($E7115="","",IFERROR(VLOOKUP(TRIM(E7115&amp;""),'Référentiel Articles'!$A$2:$F$634,3,FALSE),""))</f>
      </c>
      <c r="E7115" s="74" t="str">
        <v/>
      </c>
      <c r="F7115" s="75">
        <f>IF($E7115="","",IFERROR(VLOOKUP(TRIM(E7115&amp;""),'Référentiel Articles'!$A$2:$F$634,4,FALSE),""))</f>
      </c>
      <c r="G7115" s="76">
        <f>IF($E7115="","",IFERROR(VLOOKUP(TRIM(E7115&amp;""),'Référentiel Articles'!$A$2:$F$634,5,FALSE),""))</f>
      </c>
      <c r="H7115" s="77" t="str">
        <v/>
      </c>
      <c r="I7115" s="76">
        <f>IF($E7115="","",IFERROR(VLOOKUP(TRIM(E7115&amp;""),'Référentiel Articles'!$A$2:$F$634,6,FALSE),""))</f>
      </c>
      <c r="J7115" s="78">
        <f>IF(OR($E7115="",$H7115=""),"",$H7115*$I7115)</f>
      </c>
      <c r="K7115" s="79" t="str">
        <v/>
      </c>
    </row>
    <row r="7116">
      <c r="A7116" s="81" t="str">
        <v/>
      </c>
      <c r="B7116" s="81" t="str">
        <v/>
      </c>
      <c r="C7116" s="83">
        <f>IF($E7116="","",IFERROR(VLOOKUP(TRIM(E7116&amp;""),'Référentiel Articles'!$A$2:$F$634,2,FALSE),""))</f>
      </c>
      <c r="D7116" s="83">
        <f>IF($E7116="","",IFERROR(VLOOKUP(TRIM(E7116&amp;""),'Référentiel Articles'!$A$2:$F$634,3,FALSE),""))</f>
      </c>
      <c r="E7116" s="81" t="str">
        <v/>
      </c>
      <c r="F7116" s="83">
        <f>IF($E7116="","",IFERROR(VLOOKUP(TRIM(E7116&amp;""),'Référentiel Articles'!$A$2:$F$634,4,FALSE),""))</f>
      </c>
      <c r="G7116" s="84">
        <f>IF($E7116="","",IFERROR(VLOOKUP(TRIM(E7116&amp;""),'Référentiel Articles'!$A$2:$F$634,5,FALSE),""))</f>
      </c>
      <c r="H7116" s="85" t="str">
        <v/>
      </c>
      <c r="I7116" s="84">
        <f>IF($E7116="","",IFERROR(VLOOKUP(TRIM(E7116&amp;""),'Référentiel Articles'!$A$2:$F$634,6,FALSE),""))</f>
      </c>
      <c r="J7116" s="90">
        <f>IF(OR($E7116="",$H7116=""),"",$H7116*$I7116)</f>
      </c>
      <c r="K7116" s="87" t="str">
        <v/>
      </c>
    </row>
    <row r="7117">
      <c r="A7117" s="74" t="str">
        <v/>
      </c>
      <c r="B7117" s="74" t="str">
        <v/>
      </c>
      <c r="C7117" s="75">
        <f>IF($E7117="","",IFERROR(VLOOKUP(TRIM(E7117&amp;""),'Référentiel Articles'!$A$2:$F$634,2,FALSE),""))</f>
      </c>
      <c r="D7117" s="75">
        <f>IF($E7117="","",IFERROR(VLOOKUP(TRIM(E7117&amp;""),'Référentiel Articles'!$A$2:$F$634,3,FALSE),""))</f>
      </c>
      <c r="E7117" s="74" t="str">
        <v/>
      </c>
      <c r="F7117" s="75">
        <f>IF($E7117="","",IFERROR(VLOOKUP(TRIM(E7117&amp;""),'Référentiel Articles'!$A$2:$F$634,4,FALSE),""))</f>
      </c>
      <c r="G7117" s="76">
        <f>IF($E7117="","",IFERROR(VLOOKUP(TRIM(E7117&amp;""),'Référentiel Articles'!$A$2:$F$634,5,FALSE),""))</f>
      </c>
      <c r="H7117" s="77" t="str">
        <v/>
      </c>
      <c r="I7117" s="76">
        <f>IF($E7117="","",IFERROR(VLOOKUP(TRIM(E7117&amp;""),'Référentiel Articles'!$A$2:$F$634,6,FALSE),""))</f>
      </c>
      <c r="J7117" s="78">
        <f>IF(OR($E7117="",$H7117=""),"",$H7117*$I7117)</f>
      </c>
      <c r="K7117" s="79" t="str">
        <v/>
      </c>
    </row>
    <row r="7118">
      <c r="A7118" s="81" t="str">
        <v/>
      </c>
      <c r="B7118" s="81" t="str">
        <v/>
      </c>
      <c r="C7118" s="83">
        <f>IF($E7118="","",IFERROR(VLOOKUP(TRIM(E7118&amp;""),'Référentiel Articles'!$A$2:$F$634,2,FALSE),""))</f>
      </c>
      <c r="D7118" s="83">
        <f>IF($E7118="","",IFERROR(VLOOKUP(TRIM(E7118&amp;""),'Référentiel Articles'!$A$2:$F$634,3,FALSE),""))</f>
      </c>
      <c r="E7118" s="81" t="str">
        <v/>
      </c>
      <c r="F7118" s="83">
        <f>IF($E7118="","",IFERROR(VLOOKUP(TRIM(E7118&amp;""),'Référentiel Articles'!$A$2:$F$634,4,FALSE),""))</f>
      </c>
      <c r="G7118" s="84">
        <f>IF($E7118="","",IFERROR(VLOOKUP(TRIM(E7118&amp;""),'Référentiel Articles'!$A$2:$F$634,5,FALSE),""))</f>
      </c>
      <c r="H7118" s="85" t="str">
        <v/>
      </c>
      <c r="I7118" s="84">
        <f>IF($E7118="","",IFERROR(VLOOKUP(TRIM(E7118&amp;""),'Référentiel Articles'!$A$2:$F$634,6,FALSE),""))</f>
      </c>
      <c r="J7118" s="90">
        <f>IF(OR($E7118="",$H7118=""),"",$H7118*$I7118)</f>
      </c>
      <c r="K7118" s="87" t="str">
        <v/>
      </c>
    </row>
    <row r="7119">
      <c r="A7119" s="74" t="str">
        <v/>
      </c>
      <c r="B7119" s="74" t="str">
        <v/>
      </c>
      <c r="C7119" s="75">
        <f>IF($E7119="","",IFERROR(VLOOKUP(TRIM(E7119&amp;""),'Référentiel Articles'!$A$2:$F$634,2,FALSE),""))</f>
      </c>
      <c r="D7119" s="75">
        <f>IF($E7119="","",IFERROR(VLOOKUP(TRIM(E7119&amp;""),'Référentiel Articles'!$A$2:$F$634,3,FALSE),""))</f>
      </c>
      <c r="E7119" s="74" t="str">
        <v/>
      </c>
      <c r="F7119" s="75">
        <f>IF($E7119="","",IFERROR(VLOOKUP(TRIM(E7119&amp;""),'Référentiel Articles'!$A$2:$F$634,4,FALSE),""))</f>
      </c>
      <c r="G7119" s="76">
        <f>IF($E7119="","",IFERROR(VLOOKUP(TRIM(E7119&amp;""),'Référentiel Articles'!$A$2:$F$634,5,FALSE),""))</f>
      </c>
      <c r="H7119" s="77" t="str">
        <v/>
      </c>
      <c r="I7119" s="76">
        <f>IF($E7119="","",IFERROR(VLOOKUP(TRIM(E7119&amp;""),'Référentiel Articles'!$A$2:$F$634,6,FALSE),""))</f>
      </c>
      <c r="J7119" s="78">
        <f>IF(OR($E7119="",$H7119=""),"",$H7119*$I7119)</f>
      </c>
      <c r="K7119" s="79" t="str">
        <v/>
      </c>
    </row>
    <row r="7120">
      <c r="A7120" s="81" t="str">
        <v/>
      </c>
      <c r="B7120" s="81" t="str">
        <v/>
      </c>
      <c r="C7120" s="83">
        <f>IF($E7120="","",IFERROR(VLOOKUP(TRIM(E7120&amp;""),'Référentiel Articles'!$A$2:$F$634,2,FALSE),""))</f>
      </c>
      <c r="D7120" s="83">
        <f>IF($E7120="","",IFERROR(VLOOKUP(TRIM(E7120&amp;""),'Référentiel Articles'!$A$2:$F$634,3,FALSE),""))</f>
      </c>
      <c r="E7120" s="81" t="str">
        <v/>
      </c>
      <c r="F7120" s="83">
        <f>IF($E7120="","",IFERROR(VLOOKUP(TRIM(E7120&amp;""),'Référentiel Articles'!$A$2:$F$634,4,FALSE),""))</f>
      </c>
      <c r="G7120" s="84">
        <f>IF($E7120="","",IFERROR(VLOOKUP(TRIM(E7120&amp;""),'Référentiel Articles'!$A$2:$F$634,5,FALSE),""))</f>
      </c>
      <c r="H7120" s="85" t="str">
        <v/>
      </c>
      <c r="I7120" s="84">
        <f>IF($E7120="","",IFERROR(VLOOKUP(TRIM(E7120&amp;""),'Référentiel Articles'!$A$2:$F$634,6,FALSE),""))</f>
      </c>
      <c r="J7120" s="90">
        <f>IF(OR($E7120="",$H7120=""),"",$H7120*$I7120)</f>
      </c>
      <c r="K7120" s="87" t="str">
        <v/>
      </c>
    </row>
    <row r="7121">
      <c r="A7121" s="74" t="str">
        <v/>
      </c>
      <c r="B7121" s="74" t="str">
        <v/>
      </c>
      <c r="C7121" s="75">
        <f>IF($E7121="","",IFERROR(VLOOKUP(TRIM(E7121&amp;""),'Référentiel Articles'!$A$2:$F$634,2,FALSE),""))</f>
      </c>
      <c r="D7121" s="75">
        <f>IF($E7121="","",IFERROR(VLOOKUP(TRIM(E7121&amp;""),'Référentiel Articles'!$A$2:$F$634,3,FALSE),""))</f>
      </c>
      <c r="E7121" s="74" t="str">
        <v/>
      </c>
      <c r="F7121" s="75">
        <f>IF($E7121="","",IFERROR(VLOOKUP(TRIM(E7121&amp;""),'Référentiel Articles'!$A$2:$F$634,4,FALSE),""))</f>
      </c>
      <c r="G7121" s="76">
        <f>IF($E7121="","",IFERROR(VLOOKUP(TRIM(E7121&amp;""),'Référentiel Articles'!$A$2:$F$634,5,FALSE),""))</f>
      </c>
      <c r="H7121" s="77" t="str">
        <v/>
      </c>
      <c r="I7121" s="76">
        <f>IF($E7121="","",IFERROR(VLOOKUP(TRIM(E7121&amp;""),'Référentiel Articles'!$A$2:$F$634,6,FALSE),""))</f>
      </c>
      <c r="J7121" s="78">
        <f>IF(OR($E7121="",$H7121=""),"",$H7121*$I7121)</f>
      </c>
      <c r="K7121" s="79" t="str">
        <v/>
      </c>
    </row>
    <row r="7122">
      <c r="A7122" s="81" t="str">
        <v/>
      </c>
      <c r="B7122" s="81" t="str">
        <v/>
      </c>
      <c r="C7122" s="83">
        <f>IF($E7122="","",IFERROR(VLOOKUP(TRIM(E7122&amp;""),'Référentiel Articles'!$A$2:$F$634,2,FALSE),""))</f>
      </c>
      <c r="D7122" s="83">
        <f>IF($E7122="","",IFERROR(VLOOKUP(TRIM(E7122&amp;""),'Référentiel Articles'!$A$2:$F$634,3,FALSE),""))</f>
      </c>
      <c r="E7122" s="81" t="str">
        <v/>
      </c>
      <c r="F7122" s="83">
        <f>IF($E7122="","",IFERROR(VLOOKUP(TRIM(E7122&amp;""),'Référentiel Articles'!$A$2:$F$634,4,FALSE),""))</f>
      </c>
      <c r="G7122" s="84">
        <f>IF($E7122="","",IFERROR(VLOOKUP(TRIM(E7122&amp;""),'Référentiel Articles'!$A$2:$F$634,5,FALSE),""))</f>
      </c>
      <c r="H7122" s="85" t="str">
        <v/>
      </c>
      <c r="I7122" s="84">
        <f>IF($E7122="","",IFERROR(VLOOKUP(TRIM(E7122&amp;""),'Référentiel Articles'!$A$2:$F$634,6,FALSE),""))</f>
      </c>
      <c r="J7122" s="90">
        <f>IF(OR($E7122="",$H7122=""),"",$H7122*$I7122)</f>
      </c>
      <c r="K7122" s="87" t="str">
        <v/>
      </c>
    </row>
    <row r="7123">
      <c r="A7123" s="74" t="str">
        <v/>
      </c>
      <c r="B7123" s="74" t="str">
        <v/>
      </c>
      <c r="C7123" s="75">
        <f>IF($E7123="","",IFERROR(VLOOKUP(TRIM(E7123&amp;""),'Référentiel Articles'!$A$2:$F$634,2,FALSE),""))</f>
      </c>
      <c r="D7123" s="75">
        <f>IF($E7123="","",IFERROR(VLOOKUP(TRIM(E7123&amp;""),'Référentiel Articles'!$A$2:$F$634,3,FALSE),""))</f>
      </c>
      <c r="E7123" s="74" t="str">
        <v/>
      </c>
      <c r="F7123" s="75">
        <f>IF($E7123="","",IFERROR(VLOOKUP(TRIM(E7123&amp;""),'Référentiel Articles'!$A$2:$F$634,4,FALSE),""))</f>
      </c>
      <c r="G7123" s="76">
        <f>IF($E7123="","",IFERROR(VLOOKUP(TRIM(E7123&amp;""),'Référentiel Articles'!$A$2:$F$634,5,FALSE),""))</f>
      </c>
      <c r="H7123" s="77" t="str">
        <v/>
      </c>
      <c r="I7123" s="76">
        <f>IF($E7123="","",IFERROR(VLOOKUP(TRIM(E7123&amp;""),'Référentiel Articles'!$A$2:$F$634,6,FALSE),""))</f>
      </c>
      <c r="J7123" s="78">
        <f>IF(OR($E7123="",$H7123=""),"",$H7123*$I7123)</f>
      </c>
      <c r="K7123" s="79" t="str">
        <v/>
      </c>
    </row>
    <row r="7124">
      <c r="A7124" s="81" t="str">
        <v/>
      </c>
      <c r="B7124" s="81" t="str">
        <v/>
      </c>
      <c r="C7124" s="83">
        <f>IF($E7124="","",IFERROR(VLOOKUP(TRIM(E7124&amp;""),'Référentiel Articles'!$A$2:$F$634,2,FALSE),""))</f>
      </c>
      <c r="D7124" s="83">
        <f>IF($E7124="","",IFERROR(VLOOKUP(TRIM(E7124&amp;""),'Référentiel Articles'!$A$2:$F$634,3,FALSE),""))</f>
      </c>
      <c r="E7124" s="81" t="str">
        <v/>
      </c>
      <c r="F7124" s="83">
        <f>IF($E7124="","",IFERROR(VLOOKUP(TRIM(E7124&amp;""),'Référentiel Articles'!$A$2:$F$634,4,FALSE),""))</f>
      </c>
      <c r="G7124" s="84">
        <f>IF($E7124="","",IFERROR(VLOOKUP(TRIM(E7124&amp;""),'Référentiel Articles'!$A$2:$F$634,5,FALSE),""))</f>
      </c>
      <c r="H7124" s="85" t="str">
        <v/>
      </c>
      <c r="I7124" s="84">
        <f>IF($E7124="","",IFERROR(VLOOKUP(TRIM(E7124&amp;""),'Référentiel Articles'!$A$2:$F$634,6,FALSE),""))</f>
      </c>
      <c r="J7124" s="90">
        <f>IF(OR($E7124="",$H7124=""),"",$H7124*$I7124)</f>
      </c>
      <c r="K7124" s="87" t="str">
        <v/>
      </c>
    </row>
    <row r="7125">
      <c r="A7125" s="74" t="str">
        <v/>
      </c>
      <c r="B7125" s="74" t="str">
        <v/>
      </c>
      <c r="C7125" s="75">
        <f>IF($E7125="","",IFERROR(VLOOKUP(TRIM(E7125&amp;""),'Référentiel Articles'!$A$2:$F$634,2,FALSE),""))</f>
      </c>
      <c r="D7125" s="75">
        <f>IF($E7125="","",IFERROR(VLOOKUP(TRIM(E7125&amp;""),'Référentiel Articles'!$A$2:$F$634,3,FALSE),""))</f>
      </c>
      <c r="E7125" s="74" t="str">
        <v/>
      </c>
      <c r="F7125" s="75">
        <f>IF($E7125="","",IFERROR(VLOOKUP(TRIM(E7125&amp;""),'Référentiel Articles'!$A$2:$F$634,4,FALSE),""))</f>
      </c>
      <c r="G7125" s="76">
        <f>IF($E7125="","",IFERROR(VLOOKUP(TRIM(E7125&amp;""),'Référentiel Articles'!$A$2:$F$634,5,FALSE),""))</f>
      </c>
      <c r="H7125" s="77" t="str">
        <v/>
      </c>
      <c r="I7125" s="76">
        <f>IF($E7125="","",IFERROR(VLOOKUP(TRIM(E7125&amp;""),'Référentiel Articles'!$A$2:$F$634,6,FALSE),""))</f>
      </c>
      <c r="J7125" s="78">
        <f>IF(OR($E7125="",$H7125=""),"",$H7125*$I7125)</f>
      </c>
      <c r="K7125" s="79" t="str">
        <v/>
      </c>
    </row>
    <row r="7126">
      <c r="A7126" s="81" t="str">
        <v/>
      </c>
      <c r="B7126" s="81" t="str">
        <v/>
      </c>
      <c r="C7126" s="83">
        <f>IF($E7126="","",IFERROR(VLOOKUP(TRIM(E7126&amp;""),'Référentiel Articles'!$A$2:$F$634,2,FALSE),""))</f>
      </c>
      <c r="D7126" s="83">
        <f>IF($E7126="","",IFERROR(VLOOKUP(TRIM(E7126&amp;""),'Référentiel Articles'!$A$2:$F$634,3,FALSE),""))</f>
      </c>
      <c r="E7126" s="81" t="str">
        <v/>
      </c>
      <c r="F7126" s="83">
        <f>IF($E7126="","",IFERROR(VLOOKUP(TRIM(E7126&amp;""),'Référentiel Articles'!$A$2:$F$634,4,FALSE),""))</f>
      </c>
      <c r="G7126" s="84">
        <f>IF($E7126="","",IFERROR(VLOOKUP(TRIM(E7126&amp;""),'Référentiel Articles'!$A$2:$F$634,5,FALSE),""))</f>
      </c>
      <c r="H7126" s="85" t="str">
        <v/>
      </c>
      <c r="I7126" s="84">
        <f>IF($E7126="","",IFERROR(VLOOKUP(TRIM(E7126&amp;""),'Référentiel Articles'!$A$2:$F$634,6,FALSE),""))</f>
      </c>
      <c r="J7126" s="90">
        <f>IF(OR($E7126="",$H7126=""),"",$H7126*$I7126)</f>
      </c>
      <c r="K7126" s="87" t="str">
        <v/>
      </c>
    </row>
    <row r="7127">
      <c r="A7127" s="74" t="str">
        <v/>
      </c>
      <c r="B7127" s="74" t="str">
        <v/>
      </c>
      <c r="C7127" s="75">
        <f>IF($E7127="","",IFERROR(VLOOKUP(TRIM(E7127&amp;""),'Référentiel Articles'!$A$2:$F$634,2,FALSE),""))</f>
      </c>
      <c r="D7127" s="75">
        <f>IF($E7127="","",IFERROR(VLOOKUP(TRIM(E7127&amp;""),'Référentiel Articles'!$A$2:$F$634,3,FALSE),""))</f>
      </c>
      <c r="E7127" s="74" t="str">
        <v/>
      </c>
      <c r="F7127" s="75">
        <f>IF($E7127="","",IFERROR(VLOOKUP(TRIM(E7127&amp;""),'Référentiel Articles'!$A$2:$F$634,4,FALSE),""))</f>
      </c>
      <c r="G7127" s="76">
        <f>IF($E7127="","",IFERROR(VLOOKUP(TRIM(E7127&amp;""),'Référentiel Articles'!$A$2:$F$634,5,FALSE),""))</f>
      </c>
      <c r="H7127" s="77" t="str">
        <v/>
      </c>
      <c r="I7127" s="76">
        <f>IF($E7127="","",IFERROR(VLOOKUP(TRIM(E7127&amp;""),'Référentiel Articles'!$A$2:$F$634,6,FALSE),""))</f>
      </c>
      <c r="J7127" s="78">
        <f>IF(OR($E7127="",$H7127=""),"",$H7127*$I7127)</f>
      </c>
      <c r="K7127" s="79" t="str">
        <v/>
      </c>
    </row>
    <row r="7128">
      <c r="A7128" s="81" t="str">
        <v/>
      </c>
      <c r="B7128" s="81" t="str">
        <v/>
      </c>
      <c r="C7128" s="83">
        <f>IF($E7128="","",IFERROR(VLOOKUP(TRIM(E7128&amp;""),'Référentiel Articles'!$A$2:$F$634,2,FALSE),""))</f>
      </c>
      <c r="D7128" s="83">
        <f>IF($E7128="","",IFERROR(VLOOKUP(TRIM(E7128&amp;""),'Référentiel Articles'!$A$2:$F$634,3,FALSE),""))</f>
      </c>
      <c r="E7128" s="81" t="str">
        <v/>
      </c>
      <c r="F7128" s="83">
        <f>IF($E7128="","",IFERROR(VLOOKUP(TRIM(E7128&amp;""),'Référentiel Articles'!$A$2:$F$634,4,FALSE),""))</f>
      </c>
      <c r="G7128" s="84">
        <f>IF($E7128="","",IFERROR(VLOOKUP(TRIM(E7128&amp;""),'Référentiel Articles'!$A$2:$F$634,5,FALSE),""))</f>
      </c>
      <c r="H7128" s="85" t="str">
        <v/>
      </c>
      <c r="I7128" s="84">
        <f>IF($E7128="","",IFERROR(VLOOKUP(TRIM(E7128&amp;""),'Référentiel Articles'!$A$2:$F$634,6,FALSE),""))</f>
      </c>
      <c r="J7128" s="90">
        <f>IF(OR($E7128="",$H7128=""),"",$H7128*$I7128)</f>
      </c>
      <c r="K7128" s="87" t="str">
        <v/>
      </c>
    </row>
    <row r="7129">
      <c r="A7129" s="74" t="str">
        <v/>
      </c>
      <c r="B7129" s="74" t="str">
        <v/>
      </c>
      <c r="C7129" s="75">
        <f>IF($E7129="","",IFERROR(VLOOKUP(TRIM(E7129&amp;""),'Référentiel Articles'!$A$2:$F$634,2,FALSE),""))</f>
      </c>
      <c r="D7129" s="75">
        <f>IF($E7129="","",IFERROR(VLOOKUP(TRIM(E7129&amp;""),'Référentiel Articles'!$A$2:$F$634,3,FALSE),""))</f>
      </c>
      <c r="E7129" s="74" t="str">
        <v/>
      </c>
      <c r="F7129" s="75">
        <f>IF($E7129="","",IFERROR(VLOOKUP(TRIM(E7129&amp;""),'Référentiel Articles'!$A$2:$F$634,4,FALSE),""))</f>
      </c>
      <c r="G7129" s="76">
        <f>IF($E7129="","",IFERROR(VLOOKUP(TRIM(E7129&amp;""),'Référentiel Articles'!$A$2:$F$634,5,FALSE),""))</f>
      </c>
      <c r="H7129" s="77" t="str">
        <v/>
      </c>
      <c r="I7129" s="76">
        <f>IF($E7129="","",IFERROR(VLOOKUP(TRIM(E7129&amp;""),'Référentiel Articles'!$A$2:$F$634,6,FALSE),""))</f>
      </c>
      <c r="J7129" s="78">
        <f>IF(OR($E7129="",$H7129=""),"",$H7129*$I7129)</f>
      </c>
      <c r="K7129" s="79" t="str">
        <v/>
      </c>
    </row>
    <row r="7130">
      <c r="A7130" s="81" t="str">
        <v/>
      </c>
      <c r="B7130" s="81" t="str">
        <v/>
      </c>
      <c r="C7130" s="83">
        <f>IF($E7130="","",IFERROR(VLOOKUP(TRIM(E7130&amp;""),'Référentiel Articles'!$A$2:$F$634,2,FALSE),""))</f>
      </c>
      <c r="D7130" s="83">
        <f>IF($E7130="","",IFERROR(VLOOKUP(TRIM(E7130&amp;""),'Référentiel Articles'!$A$2:$F$634,3,FALSE),""))</f>
      </c>
      <c r="E7130" s="81" t="str">
        <v/>
      </c>
      <c r="F7130" s="83">
        <f>IF($E7130="","",IFERROR(VLOOKUP(TRIM(E7130&amp;""),'Référentiel Articles'!$A$2:$F$634,4,FALSE),""))</f>
      </c>
      <c r="G7130" s="84">
        <f>IF($E7130="","",IFERROR(VLOOKUP(TRIM(E7130&amp;""),'Référentiel Articles'!$A$2:$F$634,5,FALSE),""))</f>
      </c>
      <c r="H7130" s="85" t="str">
        <v/>
      </c>
      <c r="I7130" s="84">
        <f>IF($E7130="","",IFERROR(VLOOKUP(TRIM(E7130&amp;""),'Référentiel Articles'!$A$2:$F$634,6,FALSE),""))</f>
      </c>
      <c r="J7130" s="90">
        <f>IF(OR($E7130="",$H7130=""),"",$H7130*$I7130)</f>
      </c>
      <c r="K7130" s="87" t="str">
        <v/>
      </c>
    </row>
    <row r="7131">
      <c r="A7131" s="74" t="str">
        <v/>
      </c>
      <c r="B7131" s="74" t="str">
        <v/>
      </c>
      <c r="C7131" s="75">
        <f>IF($E7131="","",IFERROR(VLOOKUP(TRIM(E7131&amp;""),'Référentiel Articles'!$A$2:$F$634,2,FALSE),""))</f>
      </c>
      <c r="D7131" s="75">
        <f>IF($E7131="","",IFERROR(VLOOKUP(TRIM(E7131&amp;""),'Référentiel Articles'!$A$2:$F$634,3,FALSE),""))</f>
      </c>
      <c r="E7131" s="74" t="str">
        <v/>
      </c>
      <c r="F7131" s="75">
        <f>IF($E7131="","",IFERROR(VLOOKUP(TRIM(E7131&amp;""),'Référentiel Articles'!$A$2:$F$634,4,FALSE),""))</f>
      </c>
      <c r="G7131" s="76">
        <f>IF($E7131="","",IFERROR(VLOOKUP(TRIM(E7131&amp;""),'Référentiel Articles'!$A$2:$F$634,5,FALSE),""))</f>
      </c>
      <c r="H7131" s="77" t="str">
        <v/>
      </c>
      <c r="I7131" s="76">
        <f>IF($E7131="","",IFERROR(VLOOKUP(TRIM(E7131&amp;""),'Référentiel Articles'!$A$2:$F$634,6,FALSE),""))</f>
      </c>
      <c r="J7131" s="78">
        <f>IF(OR($E7131="",$H7131=""),"",$H7131*$I7131)</f>
      </c>
      <c r="K7131" s="79" t="str">
        <v/>
      </c>
    </row>
    <row r="7132">
      <c r="A7132" s="81" t="str">
        <v/>
      </c>
      <c r="B7132" s="81" t="str">
        <v/>
      </c>
      <c r="C7132" s="83">
        <f>IF($E7132="","",IFERROR(VLOOKUP(TRIM(E7132&amp;""),'Référentiel Articles'!$A$2:$F$634,2,FALSE),""))</f>
      </c>
      <c r="D7132" s="83">
        <f>IF($E7132="","",IFERROR(VLOOKUP(TRIM(E7132&amp;""),'Référentiel Articles'!$A$2:$F$634,3,FALSE),""))</f>
      </c>
      <c r="E7132" s="81" t="str">
        <v/>
      </c>
      <c r="F7132" s="83">
        <f>IF($E7132="","",IFERROR(VLOOKUP(TRIM(E7132&amp;""),'Référentiel Articles'!$A$2:$F$634,4,FALSE),""))</f>
      </c>
      <c r="G7132" s="84">
        <f>IF($E7132="","",IFERROR(VLOOKUP(TRIM(E7132&amp;""),'Référentiel Articles'!$A$2:$F$634,5,FALSE),""))</f>
      </c>
      <c r="H7132" s="85" t="str">
        <v/>
      </c>
      <c r="I7132" s="84">
        <f>IF($E7132="","",IFERROR(VLOOKUP(TRIM(E7132&amp;""),'Référentiel Articles'!$A$2:$F$634,6,FALSE),""))</f>
      </c>
      <c r="J7132" s="90">
        <f>IF(OR($E7132="",$H7132=""),"",$H7132*$I7132)</f>
      </c>
      <c r="K7132" s="87" t="str">
        <v/>
      </c>
    </row>
    <row r="7133">
      <c r="A7133" s="74" t="str">
        <v/>
      </c>
      <c r="B7133" s="74" t="str">
        <v/>
      </c>
      <c r="C7133" s="75">
        <f>IF($E7133="","",IFERROR(VLOOKUP(TRIM(E7133&amp;""),'Référentiel Articles'!$A$2:$F$634,2,FALSE),""))</f>
      </c>
      <c r="D7133" s="75">
        <f>IF($E7133="","",IFERROR(VLOOKUP(TRIM(E7133&amp;""),'Référentiel Articles'!$A$2:$F$634,3,FALSE),""))</f>
      </c>
      <c r="E7133" s="74" t="str">
        <v/>
      </c>
      <c r="F7133" s="75">
        <f>IF($E7133="","",IFERROR(VLOOKUP(TRIM(E7133&amp;""),'Référentiel Articles'!$A$2:$F$634,4,FALSE),""))</f>
      </c>
      <c r="G7133" s="76">
        <f>IF($E7133="","",IFERROR(VLOOKUP(TRIM(E7133&amp;""),'Référentiel Articles'!$A$2:$F$634,5,FALSE),""))</f>
      </c>
      <c r="H7133" s="77" t="str">
        <v/>
      </c>
      <c r="I7133" s="76">
        <f>IF($E7133="","",IFERROR(VLOOKUP(TRIM(E7133&amp;""),'Référentiel Articles'!$A$2:$F$634,6,FALSE),""))</f>
      </c>
      <c r="J7133" s="78">
        <f>IF(OR($E7133="",$H7133=""),"",$H7133*$I7133)</f>
      </c>
      <c r="K7133" s="79" t="str">
        <v/>
      </c>
    </row>
    <row r="7134">
      <c r="A7134" s="81" t="str">
        <v/>
      </c>
      <c r="B7134" s="81" t="str">
        <v/>
      </c>
      <c r="C7134" s="83">
        <f>IF($E7134="","",IFERROR(VLOOKUP(TRIM(E7134&amp;""),'Référentiel Articles'!$A$2:$F$634,2,FALSE),""))</f>
      </c>
      <c r="D7134" s="83">
        <f>IF($E7134="","",IFERROR(VLOOKUP(TRIM(E7134&amp;""),'Référentiel Articles'!$A$2:$F$634,3,FALSE),""))</f>
      </c>
      <c r="E7134" s="81" t="str">
        <v/>
      </c>
      <c r="F7134" s="83">
        <f>IF($E7134="","",IFERROR(VLOOKUP(TRIM(E7134&amp;""),'Référentiel Articles'!$A$2:$F$634,4,FALSE),""))</f>
      </c>
      <c r="G7134" s="84">
        <f>IF($E7134="","",IFERROR(VLOOKUP(TRIM(E7134&amp;""),'Référentiel Articles'!$A$2:$F$634,5,FALSE),""))</f>
      </c>
      <c r="H7134" s="85" t="str">
        <v/>
      </c>
      <c r="I7134" s="84">
        <f>IF($E7134="","",IFERROR(VLOOKUP(TRIM(E7134&amp;""),'Référentiel Articles'!$A$2:$F$634,6,FALSE),""))</f>
      </c>
      <c r="J7134" s="90">
        <f>IF(OR($E7134="",$H7134=""),"",$H7134*$I7134)</f>
      </c>
      <c r="K7134" s="87" t="str">
        <v/>
      </c>
    </row>
    <row r="7135">
      <c r="A7135" s="74" t="str">
        <v/>
      </c>
      <c r="B7135" s="74" t="str">
        <v/>
      </c>
      <c r="C7135" s="75">
        <f>IF($E7135="","",IFERROR(VLOOKUP(TRIM(E7135&amp;""),'Référentiel Articles'!$A$2:$F$634,2,FALSE),""))</f>
      </c>
      <c r="D7135" s="75">
        <f>IF($E7135="","",IFERROR(VLOOKUP(TRIM(E7135&amp;""),'Référentiel Articles'!$A$2:$F$634,3,FALSE),""))</f>
      </c>
      <c r="E7135" s="74" t="str">
        <v/>
      </c>
      <c r="F7135" s="75">
        <f>IF($E7135="","",IFERROR(VLOOKUP(TRIM(E7135&amp;""),'Référentiel Articles'!$A$2:$F$634,4,FALSE),""))</f>
      </c>
      <c r="G7135" s="76">
        <f>IF($E7135="","",IFERROR(VLOOKUP(TRIM(E7135&amp;""),'Référentiel Articles'!$A$2:$F$634,5,FALSE),""))</f>
      </c>
      <c r="H7135" s="77" t="str">
        <v/>
      </c>
      <c r="I7135" s="76">
        <f>IF($E7135="","",IFERROR(VLOOKUP(TRIM(E7135&amp;""),'Référentiel Articles'!$A$2:$F$634,6,FALSE),""))</f>
      </c>
      <c r="J7135" s="78">
        <f>IF(OR($E7135="",$H7135=""),"",$H7135*$I7135)</f>
      </c>
      <c r="K7135" s="79" t="str">
        <v/>
      </c>
    </row>
    <row r="7136">
      <c r="A7136" s="81" t="str">
        <v/>
      </c>
      <c r="B7136" s="81" t="str">
        <v/>
      </c>
      <c r="C7136" s="83">
        <f>IF($E7136="","",IFERROR(VLOOKUP(TRIM(E7136&amp;""),'Référentiel Articles'!$A$2:$F$634,2,FALSE),""))</f>
      </c>
      <c r="D7136" s="83">
        <f>IF($E7136="","",IFERROR(VLOOKUP(TRIM(E7136&amp;""),'Référentiel Articles'!$A$2:$F$634,3,FALSE),""))</f>
      </c>
      <c r="E7136" s="81" t="str">
        <v/>
      </c>
      <c r="F7136" s="83">
        <f>IF($E7136="","",IFERROR(VLOOKUP(TRIM(E7136&amp;""),'Référentiel Articles'!$A$2:$F$634,4,FALSE),""))</f>
      </c>
      <c r="G7136" s="84">
        <f>IF($E7136="","",IFERROR(VLOOKUP(TRIM(E7136&amp;""),'Référentiel Articles'!$A$2:$F$634,5,FALSE),""))</f>
      </c>
      <c r="H7136" s="85" t="str">
        <v/>
      </c>
      <c r="I7136" s="84">
        <f>IF($E7136="","",IFERROR(VLOOKUP(TRIM(E7136&amp;""),'Référentiel Articles'!$A$2:$F$634,6,FALSE),""))</f>
      </c>
      <c r="J7136" s="90">
        <f>IF(OR($E7136="",$H7136=""),"",$H7136*$I7136)</f>
      </c>
      <c r="K7136" s="87" t="str">
        <v/>
      </c>
    </row>
    <row r="7137">
      <c r="A7137" s="74" t="str">
        <v/>
      </c>
      <c r="B7137" s="74" t="str">
        <v/>
      </c>
      <c r="C7137" s="75">
        <f>IF($E7137="","",IFERROR(VLOOKUP(TRIM(E7137&amp;""),'Référentiel Articles'!$A$2:$F$634,2,FALSE),""))</f>
      </c>
      <c r="D7137" s="75">
        <f>IF($E7137="","",IFERROR(VLOOKUP(TRIM(E7137&amp;""),'Référentiel Articles'!$A$2:$F$634,3,FALSE),""))</f>
      </c>
      <c r="E7137" s="74" t="str">
        <v/>
      </c>
      <c r="F7137" s="75">
        <f>IF($E7137="","",IFERROR(VLOOKUP(TRIM(E7137&amp;""),'Référentiel Articles'!$A$2:$F$634,4,FALSE),""))</f>
      </c>
      <c r="G7137" s="76">
        <f>IF($E7137="","",IFERROR(VLOOKUP(TRIM(E7137&amp;""),'Référentiel Articles'!$A$2:$F$634,5,FALSE),""))</f>
      </c>
      <c r="H7137" s="77" t="str">
        <v/>
      </c>
      <c r="I7137" s="76">
        <f>IF($E7137="","",IFERROR(VLOOKUP(TRIM(E7137&amp;""),'Référentiel Articles'!$A$2:$F$634,6,FALSE),""))</f>
      </c>
      <c r="J7137" s="78">
        <f>IF(OR($E7137="",$H7137=""),"",$H7137*$I7137)</f>
      </c>
      <c r="K7137" s="79" t="str">
        <v/>
      </c>
    </row>
    <row r="7138">
      <c r="A7138" s="81" t="str">
        <v/>
      </c>
      <c r="B7138" s="81" t="str">
        <v/>
      </c>
      <c r="C7138" s="83">
        <f>IF($E7138="","",IFERROR(VLOOKUP(TRIM(E7138&amp;""),'Référentiel Articles'!$A$2:$F$634,2,FALSE),""))</f>
      </c>
      <c r="D7138" s="83">
        <f>IF($E7138="","",IFERROR(VLOOKUP(TRIM(E7138&amp;""),'Référentiel Articles'!$A$2:$F$634,3,FALSE),""))</f>
      </c>
      <c r="E7138" s="81" t="str">
        <v/>
      </c>
      <c r="F7138" s="83">
        <f>IF($E7138="","",IFERROR(VLOOKUP(TRIM(E7138&amp;""),'Référentiel Articles'!$A$2:$F$634,4,FALSE),""))</f>
      </c>
      <c r="G7138" s="84">
        <f>IF($E7138="","",IFERROR(VLOOKUP(TRIM(E7138&amp;""),'Référentiel Articles'!$A$2:$F$634,5,FALSE),""))</f>
      </c>
      <c r="H7138" s="85" t="str">
        <v/>
      </c>
      <c r="I7138" s="84">
        <f>IF($E7138="","",IFERROR(VLOOKUP(TRIM(E7138&amp;""),'Référentiel Articles'!$A$2:$F$634,6,FALSE),""))</f>
      </c>
      <c r="J7138" s="90">
        <f>IF(OR($E7138="",$H7138=""),"",$H7138*$I7138)</f>
      </c>
      <c r="K7138" s="87" t="str">
        <v/>
      </c>
    </row>
    <row r="7139">
      <c r="A7139" s="74" t="str">
        <v/>
      </c>
      <c r="B7139" s="74" t="str">
        <v/>
      </c>
      <c r="C7139" s="75">
        <f>IF($E7139="","",IFERROR(VLOOKUP(TRIM(E7139&amp;""),'Référentiel Articles'!$A$2:$F$634,2,FALSE),""))</f>
      </c>
      <c r="D7139" s="75">
        <f>IF($E7139="","",IFERROR(VLOOKUP(TRIM(E7139&amp;""),'Référentiel Articles'!$A$2:$F$634,3,FALSE),""))</f>
      </c>
      <c r="E7139" s="74" t="str">
        <v/>
      </c>
      <c r="F7139" s="75">
        <f>IF($E7139="","",IFERROR(VLOOKUP(TRIM(E7139&amp;""),'Référentiel Articles'!$A$2:$F$634,4,FALSE),""))</f>
      </c>
      <c r="G7139" s="76">
        <f>IF($E7139="","",IFERROR(VLOOKUP(TRIM(E7139&amp;""),'Référentiel Articles'!$A$2:$F$634,5,FALSE),""))</f>
      </c>
      <c r="H7139" s="77" t="str">
        <v/>
      </c>
      <c r="I7139" s="76">
        <f>IF($E7139="","",IFERROR(VLOOKUP(TRIM(E7139&amp;""),'Référentiel Articles'!$A$2:$F$634,6,FALSE),""))</f>
      </c>
      <c r="J7139" s="78">
        <f>IF(OR($E7139="",$H7139=""),"",$H7139*$I7139)</f>
      </c>
      <c r="K7139" s="79" t="str">
        <v/>
      </c>
    </row>
    <row r="7140">
      <c r="A7140" s="81" t="str">
        <v/>
      </c>
      <c r="B7140" s="81" t="str">
        <v/>
      </c>
      <c r="C7140" s="83">
        <f>IF($E7140="","",IFERROR(VLOOKUP(TRIM(E7140&amp;""),'Référentiel Articles'!$A$2:$F$634,2,FALSE),""))</f>
      </c>
      <c r="D7140" s="83">
        <f>IF($E7140="","",IFERROR(VLOOKUP(TRIM(E7140&amp;""),'Référentiel Articles'!$A$2:$F$634,3,FALSE),""))</f>
      </c>
      <c r="E7140" s="81" t="str">
        <v/>
      </c>
      <c r="F7140" s="83">
        <f>IF($E7140="","",IFERROR(VLOOKUP(TRIM(E7140&amp;""),'Référentiel Articles'!$A$2:$F$634,4,FALSE),""))</f>
      </c>
      <c r="G7140" s="84">
        <f>IF($E7140="","",IFERROR(VLOOKUP(TRIM(E7140&amp;""),'Référentiel Articles'!$A$2:$F$634,5,FALSE),""))</f>
      </c>
      <c r="H7140" s="85" t="str">
        <v/>
      </c>
      <c r="I7140" s="84">
        <f>IF($E7140="","",IFERROR(VLOOKUP(TRIM(E7140&amp;""),'Référentiel Articles'!$A$2:$F$634,6,FALSE),""))</f>
      </c>
      <c r="J7140" s="90">
        <f>IF(OR($E7140="",$H7140=""),"",$H7140*$I7140)</f>
      </c>
      <c r="K7140" s="87" t="str">
        <v/>
      </c>
    </row>
    <row r="7141">
      <c r="A7141" s="74" t="str">
        <v/>
      </c>
      <c r="B7141" s="74" t="str">
        <v/>
      </c>
      <c r="C7141" s="75">
        <f>IF($E7141="","",IFERROR(VLOOKUP(TRIM(E7141&amp;""),'Référentiel Articles'!$A$2:$F$634,2,FALSE),""))</f>
      </c>
      <c r="D7141" s="75">
        <f>IF($E7141="","",IFERROR(VLOOKUP(TRIM(E7141&amp;""),'Référentiel Articles'!$A$2:$F$634,3,FALSE),""))</f>
      </c>
      <c r="E7141" s="74" t="str">
        <v/>
      </c>
      <c r="F7141" s="75">
        <f>IF($E7141="","",IFERROR(VLOOKUP(TRIM(E7141&amp;""),'Référentiel Articles'!$A$2:$F$634,4,FALSE),""))</f>
      </c>
      <c r="G7141" s="76">
        <f>IF($E7141="","",IFERROR(VLOOKUP(TRIM(E7141&amp;""),'Référentiel Articles'!$A$2:$F$634,5,FALSE),""))</f>
      </c>
      <c r="H7141" s="77" t="str">
        <v/>
      </c>
      <c r="I7141" s="76">
        <f>IF($E7141="","",IFERROR(VLOOKUP(TRIM(E7141&amp;""),'Référentiel Articles'!$A$2:$F$634,6,FALSE),""))</f>
      </c>
      <c r="J7141" s="78">
        <f>IF(OR($E7141="",$H7141=""),"",$H7141*$I7141)</f>
      </c>
      <c r="K7141" s="79" t="str">
        <v/>
      </c>
    </row>
    <row r="7142">
      <c r="A7142" s="81" t="str">
        <v/>
      </c>
      <c r="B7142" s="81" t="str">
        <v/>
      </c>
      <c r="C7142" s="83">
        <f>IF($E7142="","",IFERROR(VLOOKUP(TRIM(E7142&amp;""),'Référentiel Articles'!$A$2:$F$634,2,FALSE),""))</f>
      </c>
      <c r="D7142" s="83">
        <f>IF($E7142="","",IFERROR(VLOOKUP(TRIM(E7142&amp;""),'Référentiel Articles'!$A$2:$F$634,3,FALSE),""))</f>
      </c>
      <c r="E7142" s="81" t="str">
        <v/>
      </c>
      <c r="F7142" s="83">
        <f>IF($E7142="","",IFERROR(VLOOKUP(TRIM(E7142&amp;""),'Référentiel Articles'!$A$2:$F$634,4,FALSE),""))</f>
      </c>
      <c r="G7142" s="84">
        <f>IF($E7142="","",IFERROR(VLOOKUP(TRIM(E7142&amp;""),'Référentiel Articles'!$A$2:$F$634,5,FALSE),""))</f>
      </c>
      <c r="H7142" s="85" t="str">
        <v/>
      </c>
      <c r="I7142" s="84">
        <f>IF($E7142="","",IFERROR(VLOOKUP(TRIM(E7142&amp;""),'Référentiel Articles'!$A$2:$F$634,6,FALSE),""))</f>
      </c>
      <c r="J7142" s="90">
        <f>IF(OR($E7142="",$H7142=""),"",$H7142*$I7142)</f>
      </c>
      <c r="K7142" s="87" t="str">
        <v/>
      </c>
    </row>
    <row r="7143">
      <c r="A7143" s="74" t="str">
        <v/>
      </c>
      <c r="B7143" s="74" t="str">
        <v/>
      </c>
      <c r="C7143" s="75">
        <f>IF($E7143="","",IFERROR(VLOOKUP(TRIM(E7143&amp;""),'Référentiel Articles'!$A$2:$F$634,2,FALSE),""))</f>
      </c>
      <c r="D7143" s="75">
        <f>IF($E7143="","",IFERROR(VLOOKUP(TRIM(E7143&amp;""),'Référentiel Articles'!$A$2:$F$634,3,FALSE),""))</f>
      </c>
      <c r="E7143" s="74" t="str">
        <v/>
      </c>
      <c r="F7143" s="75">
        <f>IF($E7143="","",IFERROR(VLOOKUP(TRIM(E7143&amp;""),'Référentiel Articles'!$A$2:$F$634,4,FALSE),""))</f>
      </c>
      <c r="G7143" s="76">
        <f>IF($E7143="","",IFERROR(VLOOKUP(TRIM(E7143&amp;""),'Référentiel Articles'!$A$2:$F$634,5,FALSE),""))</f>
      </c>
      <c r="H7143" s="77" t="str">
        <v/>
      </c>
      <c r="I7143" s="76">
        <f>IF($E7143="","",IFERROR(VLOOKUP(TRIM(E7143&amp;""),'Référentiel Articles'!$A$2:$F$634,6,FALSE),""))</f>
      </c>
      <c r="J7143" s="78">
        <f>IF(OR($E7143="",$H7143=""),"",$H7143*$I7143)</f>
      </c>
      <c r="K7143" s="79" t="str">
        <v/>
      </c>
    </row>
    <row r="7144">
      <c r="A7144" s="81" t="str">
        <v/>
      </c>
      <c r="B7144" s="81" t="str">
        <v/>
      </c>
      <c r="C7144" s="83">
        <f>IF($E7144="","",IFERROR(VLOOKUP(TRIM(E7144&amp;""),'Référentiel Articles'!$A$2:$F$634,2,FALSE),""))</f>
      </c>
      <c r="D7144" s="83">
        <f>IF($E7144="","",IFERROR(VLOOKUP(TRIM(E7144&amp;""),'Référentiel Articles'!$A$2:$F$634,3,FALSE),""))</f>
      </c>
      <c r="E7144" s="81" t="str">
        <v/>
      </c>
      <c r="F7144" s="83">
        <f>IF($E7144="","",IFERROR(VLOOKUP(TRIM(E7144&amp;""),'Référentiel Articles'!$A$2:$F$634,4,FALSE),""))</f>
      </c>
      <c r="G7144" s="84">
        <f>IF($E7144="","",IFERROR(VLOOKUP(TRIM(E7144&amp;""),'Référentiel Articles'!$A$2:$F$634,5,FALSE),""))</f>
      </c>
      <c r="H7144" s="85" t="str">
        <v/>
      </c>
      <c r="I7144" s="84">
        <f>IF($E7144="","",IFERROR(VLOOKUP(TRIM(E7144&amp;""),'Référentiel Articles'!$A$2:$F$634,6,FALSE),""))</f>
      </c>
      <c r="J7144" s="90">
        <f>IF(OR($E7144="",$H7144=""),"",$H7144*$I7144)</f>
      </c>
      <c r="K7144" s="87" t="str">
        <v/>
      </c>
    </row>
    <row r="7145">
      <c r="A7145" s="74" t="str">
        <v/>
      </c>
      <c r="B7145" s="74" t="str">
        <v/>
      </c>
      <c r="C7145" s="75">
        <f>IF($E7145="","",IFERROR(VLOOKUP(TRIM(E7145&amp;""),'Référentiel Articles'!$A$2:$F$634,2,FALSE),""))</f>
      </c>
      <c r="D7145" s="75">
        <f>IF($E7145="","",IFERROR(VLOOKUP(TRIM(E7145&amp;""),'Référentiel Articles'!$A$2:$F$634,3,FALSE),""))</f>
      </c>
      <c r="E7145" s="74" t="str">
        <v/>
      </c>
      <c r="F7145" s="75">
        <f>IF($E7145="","",IFERROR(VLOOKUP(TRIM(E7145&amp;""),'Référentiel Articles'!$A$2:$F$634,4,FALSE),""))</f>
      </c>
      <c r="G7145" s="76">
        <f>IF($E7145="","",IFERROR(VLOOKUP(TRIM(E7145&amp;""),'Référentiel Articles'!$A$2:$F$634,5,FALSE),""))</f>
      </c>
      <c r="H7145" s="77" t="str">
        <v/>
      </c>
      <c r="I7145" s="76">
        <f>IF($E7145="","",IFERROR(VLOOKUP(TRIM(E7145&amp;""),'Référentiel Articles'!$A$2:$F$634,6,FALSE),""))</f>
      </c>
      <c r="J7145" s="78">
        <f>IF(OR($E7145="",$H7145=""),"",$H7145*$I7145)</f>
      </c>
      <c r="K7145" s="79" t="str">
        <v/>
      </c>
    </row>
    <row r="7146">
      <c r="A7146" s="81" t="str">
        <v/>
      </c>
      <c r="B7146" s="81" t="str">
        <v/>
      </c>
      <c r="C7146" s="83">
        <f>IF($E7146="","",IFERROR(VLOOKUP(TRIM(E7146&amp;""),'Référentiel Articles'!$A$2:$F$634,2,FALSE),""))</f>
      </c>
      <c r="D7146" s="83">
        <f>IF($E7146="","",IFERROR(VLOOKUP(TRIM(E7146&amp;""),'Référentiel Articles'!$A$2:$F$634,3,FALSE),""))</f>
      </c>
      <c r="E7146" s="81" t="str">
        <v/>
      </c>
      <c r="F7146" s="83">
        <f>IF($E7146="","",IFERROR(VLOOKUP(TRIM(E7146&amp;""),'Référentiel Articles'!$A$2:$F$634,4,FALSE),""))</f>
      </c>
      <c r="G7146" s="84">
        <f>IF($E7146="","",IFERROR(VLOOKUP(TRIM(E7146&amp;""),'Référentiel Articles'!$A$2:$F$634,5,FALSE),""))</f>
      </c>
      <c r="H7146" s="85" t="str">
        <v/>
      </c>
      <c r="I7146" s="84">
        <f>IF($E7146="","",IFERROR(VLOOKUP(TRIM(E7146&amp;""),'Référentiel Articles'!$A$2:$F$634,6,FALSE),""))</f>
      </c>
      <c r="J7146" s="90">
        <f>IF(OR($E7146="",$H7146=""),"",$H7146*$I7146)</f>
      </c>
      <c r="K7146" s="87" t="str">
        <v/>
      </c>
    </row>
    <row r="7147">
      <c r="A7147" s="74" t="str">
        <v/>
      </c>
      <c r="B7147" s="74" t="str">
        <v/>
      </c>
      <c r="C7147" s="75">
        <f>IF($E7147="","",IFERROR(VLOOKUP(TRIM(E7147&amp;""),'Référentiel Articles'!$A$2:$F$634,2,FALSE),""))</f>
      </c>
      <c r="D7147" s="75">
        <f>IF($E7147="","",IFERROR(VLOOKUP(TRIM(E7147&amp;""),'Référentiel Articles'!$A$2:$F$634,3,FALSE),""))</f>
      </c>
      <c r="E7147" s="74" t="str">
        <v/>
      </c>
      <c r="F7147" s="75">
        <f>IF($E7147="","",IFERROR(VLOOKUP(TRIM(E7147&amp;""),'Référentiel Articles'!$A$2:$F$634,4,FALSE),""))</f>
      </c>
      <c r="G7147" s="76">
        <f>IF($E7147="","",IFERROR(VLOOKUP(TRIM(E7147&amp;""),'Référentiel Articles'!$A$2:$F$634,5,FALSE),""))</f>
      </c>
      <c r="H7147" s="77" t="str">
        <v/>
      </c>
      <c r="I7147" s="76">
        <f>IF($E7147="","",IFERROR(VLOOKUP(TRIM(E7147&amp;""),'Référentiel Articles'!$A$2:$F$634,6,FALSE),""))</f>
      </c>
      <c r="J7147" s="78">
        <f>IF(OR($E7147="",$H7147=""),"",$H7147*$I7147)</f>
      </c>
      <c r="K7147" s="79" t="str">
        <v/>
      </c>
    </row>
    <row r="7148">
      <c r="A7148" s="81" t="str">
        <v/>
      </c>
      <c r="B7148" s="81" t="str">
        <v/>
      </c>
      <c r="C7148" s="83">
        <f>IF($E7148="","",IFERROR(VLOOKUP(TRIM(E7148&amp;""),'Référentiel Articles'!$A$2:$F$634,2,FALSE),""))</f>
      </c>
      <c r="D7148" s="83">
        <f>IF($E7148="","",IFERROR(VLOOKUP(TRIM(E7148&amp;""),'Référentiel Articles'!$A$2:$F$634,3,FALSE),""))</f>
      </c>
      <c r="E7148" s="81" t="str">
        <v/>
      </c>
      <c r="F7148" s="83">
        <f>IF($E7148="","",IFERROR(VLOOKUP(TRIM(E7148&amp;""),'Référentiel Articles'!$A$2:$F$634,4,FALSE),""))</f>
      </c>
      <c r="G7148" s="84">
        <f>IF($E7148="","",IFERROR(VLOOKUP(TRIM(E7148&amp;""),'Référentiel Articles'!$A$2:$F$634,5,FALSE),""))</f>
      </c>
      <c r="H7148" s="85" t="str">
        <v/>
      </c>
      <c r="I7148" s="84">
        <f>IF($E7148="","",IFERROR(VLOOKUP(TRIM(E7148&amp;""),'Référentiel Articles'!$A$2:$F$634,6,FALSE),""))</f>
      </c>
      <c r="J7148" s="90">
        <f>IF(OR($E7148="",$H7148=""),"",$H7148*$I7148)</f>
      </c>
      <c r="K7148" s="87" t="str">
        <v/>
      </c>
    </row>
    <row r="7149">
      <c r="A7149" s="74" t="str">
        <v/>
      </c>
      <c r="B7149" s="74" t="str">
        <v/>
      </c>
      <c r="C7149" s="75">
        <f>IF($E7149="","",IFERROR(VLOOKUP(TRIM(E7149&amp;""),'Référentiel Articles'!$A$2:$F$634,2,FALSE),""))</f>
      </c>
      <c r="D7149" s="75">
        <f>IF($E7149="","",IFERROR(VLOOKUP(TRIM(E7149&amp;""),'Référentiel Articles'!$A$2:$F$634,3,FALSE),""))</f>
      </c>
      <c r="E7149" s="74" t="str">
        <v/>
      </c>
      <c r="F7149" s="75">
        <f>IF($E7149="","",IFERROR(VLOOKUP(TRIM(E7149&amp;""),'Référentiel Articles'!$A$2:$F$634,4,FALSE),""))</f>
      </c>
      <c r="G7149" s="76">
        <f>IF($E7149="","",IFERROR(VLOOKUP(TRIM(E7149&amp;""),'Référentiel Articles'!$A$2:$F$634,5,FALSE),""))</f>
      </c>
      <c r="H7149" s="77" t="str">
        <v/>
      </c>
      <c r="I7149" s="76">
        <f>IF($E7149="","",IFERROR(VLOOKUP(TRIM(E7149&amp;""),'Référentiel Articles'!$A$2:$F$634,6,FALSE),""))</f>
      </c>
      <c r="J7149" s="78">
        <f>IF(OR($E7149="",$H7149=""),"",$H7149*$I7149)</f>
      </c>
      <c r="K7149" s="79" t="str">
        <v/>
      </c>
    </row>
    <row r="7150">
      <c r="A7150" s="81" t="str">
        <v/>
      </c>
      <c r="B7150" s="81" t="str">
        <v/>
      </c>
      <c r="C7150" s="83">
        <f>IF($E7150="","",IFERROR(VLOOKUP(TRIM(E7150&amp;""),'Référentiel Articles'!$A$2:$F$634,2,FALSE),""))</f>
      </c>
      <c r="D7150" s="83">
        <f>IF($E7150="","",IFERROR(VLOOKUP(TRIM(E7150&amp;""),'Référentiel Articles'!$A$2:$F$634,3,FALSE),""))</f>
      </c>
      <c r="E7150" s="81" t="str">
        <v/>
      </c>
      <c r="F7150" s="83">
        <f>IF($E7150="","",IFERROR(VLOOKUP(TRIM(E7150&amp;""),'Référentiel Articles'!$A$2:$F$634,4,FALSE),""))</f>
      </c>
      <c r="G7150" s="84">
        <f>IF($E7150="","",IFERROR(VLOOKUP(TRIM(E7150&amp;""),'Référentiel Articles'!$A$2:$F$634,5,FALSE),""))</f>
      </c>
      <c r="H7150" s="85" t="str">
        <v/>
      </c>
      <c r="I7150" s="84">
        <f>IF($E7150="","",IFERROR(VLOOKUP(TRIM(E7150&amp;""),'Référentiel Articles'!$A$2:$F$634,6,FALSE),""))</f>
      </c>
      <c r="J7150" s="90">
        <f>IF(OR($E7150="",$H7150=""),"",$H7150*$I7150)</f>
      </c>
      <c r="K7150" s="87" t="str">
        <v/>
      </c>
    </row>
    <row r="7151">
      <c r="A7151" s="74" t="str">
        <v/>
      </c>
      <c r="B7151" s="74" t="str">
        <v/>
      </c>
      <c r="C7151" s="75">
        <f>IF($E7151="","",IFERROR(VLOOKUP(TRIM(E7151&amp;""),'Référentiel Articles'!$A$2:$F$634,2,FALSE),""))</f>
      </c>
      <c r="D7151" s="75">
        <f>IF($E7151="","",IFERROR(VLOOKUP(TRIM(E7151&amp;""),'Référentiel Articles'!$A$2:$F$634,3,FALSE),""))</f>
      </c>
      <c r="E7151" s="74" t="str">
        <v/>
      </c>
      <c r="F7151" s="75">
        <f>IF($E7151="","",IFERROR(VLOOKUP(TRIM(E7151&amp;""),'Référentiel Articles'!$A$2:$F$634,4,FALSE),""))</f>
      </c>
      <c r="G7151" s="76">
        <f>IF($E7151="","",IFERROR(VLOOKUP(TRIM(E7151&amp;""),'Référentiel Articles'!$A$2:$F$634,5,FALSE),""))</f>
      </c>
      <c r="H7151" s="77" t="str">
        <v/>
      </c>
      <c r="I7151" s="76">
        <f>IF($E7151="","",IFERROR(VLOOKUP(TRIM(E7151&amp;""),'Référentiel Articles'!$A$2:$F$634,6,FALSE),""))</f>
      </c>
      <c r="J7151" s="78">
        <f>IF(OR($E7151="",$H7151=""),"",$H7151*$I7151)</f>
      </c>
      <c r="K7151" s="79" t="str">
        <v/>
      </c>
    </row>
    <row r="7152">
      <c r="A7152" s="81" t="str">
        <v/>
      </c>
      <c r="B7152" s="81" t="str">
        <v/>
      </c>
      <c r="C7152" s="83">
        <f>IF($E7152="","",IFERROR(VLOOKUP(TRIM(E7152&amp;""),'Référentiel Articles'!$A$2:$F$634,2,FALSE),""))</f>
      </c>
      <c r="D7152" s="83">
        <f>IF($E7152="","",IFERROR(VLOOKUP(TRIM(E7152&amp;""),'Référentiel Articles'!$A$2:$F$634,3,FALSE),""))</f>
      </c>
      <c r="E7152" s="81" t="str">
        <v/>
      </c>
      <c r="F7152" s="83">
        <f>IF($E7152="","",IFERROR(VLOOKUP(TRIM(E7152&amp;""),'Référentiel Articles'!$A$2:$F$634,4,FALSE),""))</f>
      </c>
      <c r="G7152" s="84">
        <f>IF($E7152="","",IFERROR(VLOOKUP(TRIM(E7152&amp;""),'Référentiel Articles'!$A$2:$F$634,5,FALSE),""))</f>
      </c>
      <c r="H7152" s="85" t="str">
        <v/>
      </c>
      <c r="I7152" s="84">
        <f>IF($E7152="","",IFERROR(VLOOKUP(TRIM(E7152&amp;""),'Référentiel Articles'!$A$2:$F$634,6,FALSE),""))</f>
      </c>
      <c r="J7152" s="90">
        <f>IF(OR($E7152="",$H7152=""),"",$H7152*$I7152)</f>
      </c>
      <c r="K7152" s="87" t="str">
        <v/>
      </c>
    </row>
    <row r="7153">
      <c r="A7153" s="74" t="str">
        <v/>
      </c>
      <c r="B7153" s="74" t="str">
        <v/>
      </c>
      <c r="C7153" s="75">
        <f>IF($E7153="","",IFERROR(VLOOKUP(TRIM(E7153&amp;""),'Référentiel Articles'!$A$2:$F$634,2,FALSE),""))</f>
      </c>
      <c r="D7153" s="75">
        <f>IF($E7153="","",IFERROR(VLOOKUP(TRIM(E7153&amp;""),'Référentiel Articles'!$A$2:$F$634,3,FALSE),""))</f>
      </c>
      <c r="E7153" s="74" t="str">
        <v/>
      </c>
      <c r="F7153" s="75">
        <f>IF($E7153="","",IFERROR(VLOOKUP(TRIM(E7153&amp;""),'Référentiel Articles'!$A$2:$F$634,4,FALSE),""))</f>
      </c>
      <c r="G7153" s="76">
        <f>IF($E7153="","",IFERROR(VLOOKUP(TRIM(E7153&amp;""),'Référentiel Articles'!$A$2:$F$634,5,FALSE),""))</f>
      </c>
      <c r="H7153" s="77" t="str">
        <v/>
      </c>
      <c r="I7153" s="76">
        <f>IF($E7153="","",IFERROR(VLOOKUP(TRIM(E7153&amp;""),'Référentiel Articles'!$A$2:$F$634,6,FALSE),""))</f>
      </c>
      <c r="J7153" s="78">
        <f>IF(OR($E7153="",$H7153=""),"",$H7153*$I7153)</f>
      </c>
      <c r="K7153" s="79" t="str">
        <v/>
      </c>
    </row>
    <row r="7154">
      <c r="A7154" s="81" t="str">
        <v/>
      </c>
      <c r="B7154" s="81" t="str">
        <v/>
      </c>
      <c r="C7154" s="83">
        <f>IF($E7154="","",IFERROR(VLOOKUP(TRIM(E7154&amp;""),'Référentiel Articles'!$A$2:$F$634,2,FALSE),""))</f>
      </c>
      <c r="D7154" s="83">
        <f>IF($E7154="","",IFERROR(VLOOKUP(TRIM(E7154&amp;""),'Référentiel Articles'!$A$2:$F$634,3,FALSE),""))</f>
      </c>
      <c r="E7154" s="81" t="str">
        <v/>
      </c>
      <c r="F7154" s="83">
        <f>IF($E7154="","",IFERROR(VLOOKUP(TRIM(E7154&amp;""),'Référentiel Articles'!$A$2:$F$634,4,FALSE),""))</f>
      </c>
      <c r="G7154" s="84">
        <f>IF($E7154="","",IFERROR(VLOOKUP(TRIM(E7154&amp;""),'Référentiel Articles'!$A$2:$F$634,5,FALSE),""))</f>
      </c>
      <c r="H7154" s="85" t="str">
        <v/>
      </c>
      <c r="I7154" s="84">
        <f>IF($E7154="","",IFERROR(VLOOKUP(TRIM(E7154&amp;""),'Référentiel Articles'!$A$2:$F$634,6,FALSE),""))</f>
      </c>
      <c r="J7154" s="90">
        <f>IF(OR($E7154="",$H7154=""),"",$H7154*$I7154)</f>
      </c>
      <c r="K7154" s="87" t="str">
        <v/>
      </c>
    </row>
    <row r="7155">
      <c r="A7155" s="74" t="str">
        <v/>
      </c>
      <c r="B7155" s="74" t="str">
        <v/>
      </c>
      <c r="C7155" s="75">
        <f>IF($E7155="","",IFERROR(VLOOKUP(TRIM(E7155&amp;""),'Référentiel Articles'!$A$2:$F$634,2,FALSE),""))</f>
      </c>
      <c r="D7155" s="75">
        <f>IF($E7155="","",IFERROR(VLOOKUP(TRIM(E7155&amp;""),'Référentiel Articles'!$A$2:$F$634,3,FALSE),""))</f>
      </c>
      <c r="E7155" s="74" t="str">
        <v/>
      </c>
      <c r="F7155" s="75">
        <f>IF($E7155="","",IFERROR(VLOOKUP(TRIM(E7155&amp;""),'Référentiel Articles'!$A$2:$F$634,4,FALSE),""))</f>
      </c>
      <c r="G7155" s="76">
        <f>IF($E7155="","",IFERROR(VLOOKUP(TRIM(E7155&amp;""),'Référentiel Articles'!$A$2:$F$634,5,FALSE),""))</f>
      </c>
      <c r="H7155" s="77" t="str">
        <v/>
      </c>
      <c r="I7155" s="76">
        <f>IF($E7155="","",IFERROR(VLOOKUP(TRIM(E7155&amp;""),'Référentiel Articles'!$A$2:$F$634,6,FALSE),""))</f>
      </c>
      <c r="J7155" s="78">
        <f>IF(OR($E7155="",$H7155=""),"",$H7155*$I7155)</f>
      </c>
      <c r="K7155" s="79" t="str">
        <v/>
      </c>
    </row>
    <row r="7156">
      <c r="A7156" s="81" t="str">
        <v/>
      </c>
      <c r="B7156" s="81" t="str">
        <v/>
      </c>
      <c r="C7156" s="83">
        <f>IF($E7156="","",IFERROR(VLOOKUP(TRIM(E7156&amp;""),'Référentiel Articles'!$A$2:$F$634,2,FALSE),""))</f>
      </c>
      <c r="D7156" s="83">
        <f>IF($E7156="","",IFERROR(VLOOKUP(TRIM(E7156&amp;""),'Référentiel Articles'!$A$2:$F$634,3,FALSE),""))</f>
      </c>
      <c r="E7156" s="81" t="str">
        <v/>
      </c>
      <c r="F7156" s="83">
        <f>IF($E7156="","",IFERROR(VLOOKUP(TRIM(E7156&amp;""),'Référentiel Articles'!$A$2:$F$634,4,FALSE),""))</f>
      </c>
      <c r="G7156" s="84">
        <f>IF($E7156="","",IFERROR(VLOOKUP(TRIM(E7156&amp;""),'Référentiel Articles'!$A$2:$F$634,5,FALSE),""))</f>
      </c>
      <c r="H7156" s="85" t="str">
        <v/>
      </c>
      <c r="I7156" s="84">
        <f>IF($E7156="","",IFERROR(VLOOKUP(TRIM(E7156&amp;""),'Référentiel Articles'!$A$2:$F$634,6,FALSE),""))</f>
      </c>
      <c r="J7156" s="90">
        <f>IF(OR($E7156="",$H7156=""),"",$H7156*$I7156)</f>
      </c>
      <c r="K7156" s="87" t="str">
        <v/>
      </c>
    </row>
    <row r="7157">
      <c r="A7157" s="74" t="str">
        <v/>
      </c>
      <c r="B7157" s="74" t="str">
        <v/>
      </c>
      <c r="C7157" s="75">
        <f>IF($E7157="","",IFERROR(VLOOKUP(TRIM(E7157&amp;""),'Référentiel Articles'!$A$2:$F$634,2,FALSE),""))</f>
      </c>
      <c r="D7157" s="75">
        <f>IF($E7157="","",IFERROR(VLOOKUP(TRIM(E7157&amp;""),'Référentiel Articles'!$A$2:$F$634,3,FALSE),""))</f>
      </c>
      <c r="E7157" s="74" t="str">
        <v/>
      </c>
      <c r="F7157" s="75">
        <f>IF($E7157="","",IFERROR(VLOOKUP(TRIM(E7157&amp;""),'Référentiel Articles'!$A$2:$F$634,4,FALSE),""))</f>
      </c>
      <c r="G7157" s="76">
        <f>IF($E7157="","",IFERROR(VLOOKUP(TRIM(E7157&amp;""),'Référentiel Articles'!$A$2:$F$634,5,FALSE),""))</f>
      </c>
      <c r="H7157" s="77" t="str">
        <v/>
      </c>
      <c r="I7157" s="76">
        <f>IF($E7157="","",IFERROR(VLOOKUP(TRIM(E7157&amp;""),'Référentiel Articles'!$A$2:$F$634,6,FALSE),""))</f>
      </c>
      <c r="J7157" s="78">
        <f>IF(OR($E7157="",$H7157=""),"",$H7157*$I7157)</f>
      </c>
      <c r="K7157" s="79" t="str">
        <v/>
      </c>
    </row>
    <row r="7158">
      <c r="A7158" s="81" t="str">
        <v/>
      </c>
      <c r="B7158" s="81" t="str">
        <v/>
      </c>
      <c r="C7158" s="83">
        <f>IF($E7158="","",IFERROR(VLOOKUP(TRIM(E7158&amp;""),'Référentiel Articles'!$A$2:$F$634,2,FALSE),""))</f>
      </c>
      <c r="D7158" s="83">
        <f>IF($E7158="","",IFERROR(VLOOKUP(TRIM(E7158&amp;""),'Référentiel Articles'!$A$2:$F$634,3,FALSE),""))</f>
      </c>
      <c r="E7158" s="81" t="str">
        <v/>
      </c>
      <c r="F7158" s="83">
        <f>IF($E7158="","",IFERROR(VLOOKUP(TRIM(E7158&amp;""),'Référentiel Articles'!$A$2:$F$634,4,FALSE),""))</f>
      </c>
      <c r="G7158" s="84">
        <f>IF($E7158="","",IFERROR(VLOOKUP(TRIM(E7158&amp;""),'Référentiel Articles'!$A$2:$F$634,5,FALSE),""))</f>
      </c>
      <c r="H7158" s="85" t="str">
        <v/>
      </c>
      <c r="I7158" s="84">
        <f>IF($E7158="","",IFERROR(VLOOKUP(TRIM(E7158&amp;""),'Référentiel Articles'!$A$2:$F$634,6,FALSE),""))</f>
      </c>
      <c r="J7158" s="90">
        <f>IF(OR($E7158="",$H7158=""),"",$H7158*$I7158)</f>
      </c>
      <c r="K7158" s="87" t="str">
        <v/>
      </c>
    </row>
    <row r="7159">
      <c r="A7159" s="74" t="str">
        <v/>
      </c>
      <c r="B7159" s="74" t="str">
        <v/>
      </c>
      <c r="C7159" s="75">
        <f>IF($E7159="","",IFERROR(VLOOKUP(TRIM(E7159&amp;""),'Référentiel Articles'!$A$2:$F$634,2,FALSE),""))</f>
      </c>
      <c r="D7159" s="75">
        <f>IF($E7159="","",IFERROR(VLOOKUP(TRIM(E7159&amp;""),'Référentiel Articles'!$A$2:$F$634,3,FALSE),""))</f>
      </c>
      <c r="E7159" s="74" t="str">
        <v/>
      </c>
      <c r="F7159" s="75">
        <f>IF($E7159="","",IFERROR(VLOOKUP(TRIM(E7159&amp;""),'Référentiel Articles'!$A$2:$F$634,4,FALSE),""))</f>
      </c>
      <c r="G7159" s="76">
        <f>IF($E7159="","",IFERROR(VLOOKUP(TRIM(E7159&amp;""),'Référentiel Articles'!$A$2:$F$634,5,FALSE),""))</f>
      </c>
      <c r="H7159" s="77" t="str">
        <v/>
      </c>
      <c r="I7159" s="76">
        <f>IF($E7159="","",IFERROR(VLOOKUP(TRIM(E7159&amp;""),'Référentiel Articles'!$A$2:$F$634,6,FALSE),""))</f>
      </c>
      <c r="J7159" s="78">
        <f>IF(OR($E7159="",$H7159=""),"",$H7159*$I7159)</f>
      </c>
      <c r="K7159" s="79" t="str">
        <v/>
      </c>
    </row>
    <row r="7160">
      <c r="A7160" s="81" t="str">
        <v/>
      </c>
      <c r="B7160" s="81" t="str">
        <v/>
      </c>
      <c r="C7160" s="83">
        <f>IF($E7160="","",IFERROR(VLOOKUP(TRIM(E7160&amp;""),'Référentiel Articles'!$A$2:$F$634,2,FALSE),""))</f>
      </c>
      <c r="D7160" s="83">
        <f>IF($E7160="","",IFERROR(VLOOKUP(TRIM(E7160&amp;""),'Référentiel Articles'!$A$2:$F$634,3,FALSE),""))</f>
      </c>
      <c r="E7160" s="81" t="str">
        <v/>
      </c>
      <c r="F7160" s="83">
        <f>IF($E7160="","",IFERROR(VLOOKUP(TRIM(E7160&amp;""),'Référentiel Articles'!$A$2:$F$634,4,FALSE),""))</f>
      </c>
      <c r="G7160" s="84">
        <f>IF($E7160="","",IFERROR(VLOOKUP(TRIM(E7160&amp;""),'Référentiel Articles'!$A$2:$F$634,5,FALSE),""))</f>
      </c>
      <c r="H7160" s="85" t="str">
        <v/>
      </c>
      <c r="I7160" s="84">
        <f>IF($E7160="","",IFERROR(VLOOKUP(TRIM(E7160&amp;""),'Référentiel Articles'!$A$2:$F$634,6,FALSE),""))</f>
      </c>
      <c r="J7160" s="90">
        <f>IF(OR($E7160="",$H7160=""),"",$H7160*$I7160)</f>
      </c>
      <c r="K7160" s="87" t="str">
        <v/>
      </c>
    </row>
    <row r="7161">
      <c r="A7161" s="74" t="str">
        <v/>
      </c>
      <c r="B7161" s="74" t="str">
        <v/>
      </c>
      <c r="C7161" s="75">
        <f>IF($E7161="","",IFERROR(VLOOKUP(TRIM(E7161&amp;""),'Référentiel Articles'!$A$2:$F$634,2,FALSE),""))</f>
      </c>
      <c r="D7161" s="75">
        <f>IF($E7161="","",IFERROR(VLOOKUP(TRIM(E7161&amp;""),'Référentiel Articles'!$A$2:$F$634,3,FALSE),""))</f>
      </c>
      <c r="E7161" s="74" t="str">
        <v/>
      </c>
      <c r="F7161" s="75">
        <f>IF($E7161="","",IFERROR(VLOOKUP(TRIM(E7161&amp;""),'Référentiel Articles'!$A$2:$F$634,4,FALSE),""))</f>
      </c>
      <c r="G7161" s="76">
        <f>IF($E7161="","",IFERROR(VLOOKUP(TRIM(E7161&amp;""),'Référentiel Articles'!$A$2:$F$634,5,FALSE),""))</f>
      </c>
      <c r="H7161" s="77" t="str">
        <v/>
      </c>
      <c r="I7161" s="76">
        <f>IF($E7161="","",IFERROR(VLOOKUP(TRIM(E7161&amp;""),'Référentiel Articles'!$A$2:$F$634,6,FALSE),""))</f>
      </c>
      <c r="J7161" s="78">
        <f>IF(OR($E7161="",$H7161=""),"",$H7161*$I7161)</f>
      </c>
      <c r="K7161" s="79" t="str">
        <v/>
      </c>
    </row>
    <row r="7162">
      <c r="A7162" s="81" t="str">
        <v/>
      </c>
      <c r="B7162" s="81" t="str">
        <v/>
      </c>
      <c r="C7162" s="83">
        <f>IF($E7162="","",IFERROR(VLOOKUP(TRIM(E7162&amp;""),'Référentiel Articles'!$A$2:$F$634,2,FALSE),""))</f>
      </c>
      <c r="D7162" s="83">
        <f>IF($E7162="","",IFERROR(VLOOKUP(TRIM(E7162&amp;""),'Référentiel Articles'!$A$2:$F$634,3,FALSE),""))</f>
      </c>
      <c r="E7162" s="81" t="str">
        <v/>
      </c>
      <c r="F7162" s="83">
        <f>IF($E7162="","",IFERROR(VLOOKUP(TRIM(E7162&amp;""),'Référentiel Articles'!$A$2:$F$634,4,FALSE),""))</f>
      </c>
      <c r="G7162" s="84">
        <f>IF($E7162="","",IFERROR(VLOOKUP(TRIM(E7162&amp;""),'Référentiel Articles'!$A$2:$F$634,5,FALSE),""))</f>
      </c>
      <c r="H7162" s="85" t="str">
        <v/>
      </c>
      <c r="I7162" s="84">
        <f>IF($E7162="","",IFERROR(VLOOKUP(TRIM(E7162&amp;""),'Référentiel Articles'!$A$2:$F$634,6,FALSE),""))</f>
      </c>
      <c r="J7162" s="90">
        <f>IF(OR($E7162="",$H7162=""),"",$H7162*$I7162)</f>
      </c>
      <c r="K7162" s="87" t="str">
        <v/>
      </c>
    </row>
    <row r="7163">
      <c r="A7163" s="74" t="str">
        <v/>
      </c>
      <c r="B7163" s="74" t="str">
        <v/>
      </c>
      <c r="C7163" s="75">
        <f>IF($E7163="","",IFERROR(VLOOKUP(TRIM(E7163&amp;""),'Référentiel Articles'!$A$2:$F$634,2,FALSE),""))</f>
      </c>
      <c r="D7163" s="75">
        <f>IF($E7163="","",IFERROR(VLOOKUP(TRIM(E7163&amp;""),'Référentiel Articles'!$A$2:$F$634,3,FALSE),""))</f>
      </c>
      <c r="E7163" s="74" t="str">
        <v/>
      </c>
      <c r="F7163" s="75">
        <f>IF($E7163="","",IFERROR(VLOOKUP(TRIM(E7163&amp;""),'Référentiel Articles'!$A$2:$F$634,4,FALSE),""))</f>
      </c>
      <c r="G7163" s="76">
        <f>IF($E7163="","",IFERROR(VLOOKUP(TRIM(E7163&amp;""),'Référentiel Articles'!$A$2:$F$634,5,FALSE),""))</f>
      </c>
      <c r="H7163" s="77" t="str">
        <v/>
      </c>
      <c r="I7163" s="76">
        <f>IF($E7163="","",IFERROR(VLOOKUP(TRIM(E7163&amp;""),'Référentiel Articles'!$A$2:$F$634,6,FALSE),""))</f>
      </c>
      <c r="J7163" s="78">
        <f>IF(OR($E7163="",$H7163=""),"",$H7163*$I7163)</f>
      </c>
      <c r="K7163" s="79" t="str">
        <v/>
      </c>
    </row>
    <row r="7164">
      <c r="A7164" s="81" t="str">
        <v/>
      </c>
      <c r="B7164" s="81" t="str">
        <v/>
      </c>
      <c r="C7164" s="83">
        <f>IF($E7164="","",IFERROR(VLOOKUP(TRIM(E7164&amp;""),'Référentiel Articles'!$A$2:$F$634,2,FALSE),""))</f>
      </c>
      <c r="D7164" s="83">
        <f>IF($E7164="","",IFERROR(VLOOKUP(TRIM(E7164&amp;""),'Référentiel Articles'!$A$2:$F$634,3,FALSE),""))</f>
      </c>
      <c r="E7164" s="81" t="str">
        <v/>
      </c>
      <c r="F7164" s="83">
        <f>IF($E7164="","",IFERROR(VLOOKUP(TRIM(E7164&amp;""),'Référentiel Articles'!$A$2:$F$634,4,FALSE),""))</f>
      </c>
      <c r="G7164" s="84">
        <f>IF($E7164="","",IFERROR(VLOOKUP(TRIM(E7164&amp;""),'Référentiel Articles'!$A$2:$F$634,5,FALSE),""))</f>
      </c>
      <c r="H7164" s="85" t="str">
        <v/>
      </c>
      <c r="I7164" s="84">
        <f>IF($E7164="","",IFERROR(VLOOKUP(TRIM(E7164&amp;""),'Référentiel Articles'!$A$2:$F$634,6,FALSE),""))</f>
      </c>
      <c r="J7164" s="90">
        <f>IF(OR($E7164="",$H7164=""),"",$H7164*$I7164)</f>
      </c>
      <c r="K7164" s="87" t="str">
        <v/>
      </c>
    </row>
    <row r="7165">
      <c r="A7165" s="74" t="str">
        <v/>
      </c>
      <c r="B7165" s="74" t="str">
        <v/>
      </c>
      <c r="C7165" s="75">
        <f>IF($E7165="","",IFERROR(VLOOKUP(TRIM(E7165&amp;""),'Référentiel Articles'!$A$2:$F$634,2,FALSE),""))</f>
      </c>
      <c r="D7165" s="75">
        <f>IF($E7165="","",IFERROR(VLOOKUP(TRIM(E7165&amp;""),'Référentiel Articles'!$A$2:$F$634,3,FALSE),""))</f>
      </c>
      <c r="E7165" s="74" t="str">
        <v/>
      </c>
      <c r="F7165" s="75">
        <f>IF($E7165="","",IFERROR(VLOOKUP(TRIM(E7165&amp;""),'Référentiel Articles'!$A$2:$F$634,4,FALSE),""))</f>
      </c>
      <c r="G7165" s="76">
        <f>IF($E7165="","",IFERROR(VLOOKUP(TRIM(E7165&amp;""),'Référentiel Articles'!$A$2:$F$634,5,FALSE),""))</f>
      </c>
      <c r="H7165" s="77" t="str">
        <v/>
      </c>
      <c r="I7165" s="76">
        <f>IF($E7165="","",IFERROR(VLOOKUP(TRIM(E7165&amp;""),'Référentiel Articles'!$A$2:$F$634,6,FALSE),""))</f>
      </c>
      <c r="J7165" s="78">
        <f>IF(OR($E7165="",$H7165=""),"",$H7165*$I7165)</f>
      </c>
      <c r="K7165" s="79" t="str">
        <v/>
      </c>
    </row>
    <row r="7166">
      <c r="A7166" s="81" t="str">
        <v/>
      </c>
      <c r="B7166" s="81" t="str">
        <v/>
      </c>
      <c r="C7166" s="83">
        <f>IF($E7166="","",IFERROR(VLOOKUP(TRIM(E7166&amp;""),'Référentiel Articles'!$A$2:$F$634,2,FALSE),""))</f>
      </c>
      <c r="D7166" s="83">
        <f>IF($E7166="","",IFERROR(VLOOKUP(TRIM(E7166&amp;""),'Référentiel Articles'!$A$2:$F$634,3,FALSE),""))</f>
      </c>
      <c r="E7166" s="81" t="str">
        <v/>
      </c>
      <c r="F7166" s="83">
        <f>IF($E7166="","",IFERROR(VLOOKUP(TRIM(E7166&amp;""),'Référentiel Articles'!$A$2:$F$634,4,FALSE),""))</f>
      </c>
      <c r="G7166" s="84">
        <f>IF($E7166="","",IFERROR(VLOOKUP(TRIM(E7166&amp;""),'Référentiel Articles'!$A$2:$F$634,5,FALSE),""))</f>
      </c>
      <c r="H7166" s="85" t="str">
        <v/>
      </c>
      <c r="I7166" s="84">
        <f>IF($E7166="","",IFERROR(VLOOKUP(TRIM(E7166&amp;""),'Référentiel Articles'!$A$2:$F$634,6,FALSE),""))</f>
      </c>
      <c r="J7166" s="90">
        <f>IF(OR($E7166="",$H7166=""),"",$H7166*$I7166)</f>
      </c>
      <c r="K7166" s="87" t="str">
        <v/>
      </c>
    </row>
    <row r="7167">
      <c r="A7167" s="74" t="str">
        <v/>
      </c>
      <c r="B7167" s="74" t="str">
        <v/>
      </c>
      <c r="C7167" s="75">
        <f>IF($E7167="","",IFERROR(VLOOKUP(TRIM(E7167&amp;""),'Référentiel Articles'!$A$2:$F$634,2,FALSE),""))</f>
      </c>
      <c r="D7167" s="75">
        <f>IF($E7167="","",IFERROR(VLOOKUP(TRIM(E7167&amp;""),'Référentiel Articles'!$A$2:$F$634,3,FALSE),""))</f>
      </c>
      <c r="E7167" s="74" t="str">
        <v/>
      </c>
      <c r="F7167" s="75">
        <f>IF($E7167="","",IFERROR(VLOOKUP(TRIM(E7167&amp;""),'Référentiel Articles'!$A$2:$F$634,4,FALSE),""))</f>
      </c>
      <c r="G7167" s="76">
        <f>IF($E7167="","",IFERROR(VLOOKUP(TRIM(E7167&amp;""),'Référentiel Articles'!$A$2:$F$634,5,FALSE),""))</f>
      </c>
      <c r="H7167" s="77" t="str">
        <v/>
      </c>
      <c r="I7167" s="76">
        <f>IF($E7167="","",IFERROR(VLOOKUP(TRIM(E7167&amp;""),'Référentiel Articles'!$A$2:$F$634,6,FALSE),""))</f>
      </c>
      <c r="J7167" s="78">
        <f>IF(OR($E7167="",$H7167=""),"",$H7167*$I7167)</f>
      </c>
      <c r="K7167" s="79" t="str">
        <v/>
      </c>
    </row>
    <row r="7168">
      <c r="A7168" s="81" t="str">
        <v/>
      </c>
      <c r="B7168" s="81" t="str">
        <v/>
      </c>
      <c r="C7168" s="83">
        <f>IF($E7168="","",IFERROR(VLOOKUP(TRIM(E7168&amp;""),'Référentiel Articles'!$A$2:$F$634,2,FALSE),""))</f>
      </c>
      <c r="D7168" s="83">
        <f>IF($E7168="","",IFERROR(VLOOKUP(TRIM(E7168&amp;""),'Référentiel Articles'!$A$2:$F$634,3,FALSE),""))</f>
      </c>
      <c r="E7168" s="81" t="str">
        <v/>
      </c>
      <c r="F7168" s="83">
        <f>IF($E7168="","",IFERROR(VLOOKUP(TRIM(E7168&amp;""),'Référentiel Articles'!$A$2:$F$634,4,FALSE),""))</f>
      </c>
      <c r="G7168" s="84">
        <f>IF($E7168="","",IFERROR(VLOOKUP(TRIM(E7168&amp;""),'Référentiel Articles'!$A$2:$F$634,5,FALSE),""))</f>
      </c>
      <c r="H7168" s="85" t="str">
        <v/>
      </c>
      <c r="I7168" s="84">
        <f>IF($E7168="","",IFERROR(VLOOKUP(TRIM(E7168&amp;""),'Référentiel Articles'!$A$2:$F$634,6,FALSE),""))</f>
      </c>
      <c r="J7168" s="90">
        <f>IF(OR($E7168="",$H7168=""),"",$H7168*$I7168)</f>
      </c>
      <c r="K7168" s="87" t="str">
        <v/>
      </c>
    </row>
    <row r="7169">
      <c r="A7169" s="74" t="str">
        <v/>
      </c>
      <c r="B7169" s="74" t="str">
        <v/>
      </c>
      <c r="C7169" s="75">
        <f>IF($E7169="","",IFERROR(VLOOKUP(TRIM(E7169&amp;""),'Référentiel Articles'!$A$2:$F$634,2,FALSE),""))</f>
      </c>
      <c r="D7169" s="75">
        <f>IF($E7169="","",IFERROR(VLOOKUP(TRIM(E7169&amp;""),'Référentiel Articles'!$A$2:$F$634,3,FALSE),""))</f>
      </c>
      <c r="E7169" s="74" t="str">
        <v/>
      </c>
      <c r="F7169" s="75">
        <f>IF($E7169="","",IFERROR(VLOOKUP(TRIM(E7169&amp;""),'Référentiel Articles'!$A$2:$F$634,4,FALSE),""))</f>
      </c>
      <c r="G7169" s="76">
        <f>IF($E7169="","",IFERROR(VLOOKUP(TRIM(E7169&amp;""),'Référentiel Articles'!$A$2:$F$634,5,FALSE),""))</f>
      </c>
      <c r="H7169" s="77" t="str">
        <v/>
      </c>
      <c r="I7169" s="76">
        <f>IF($E7169="","",IFERROR(VLOOKUP(TRIM(E7169&amp;""),'Référentiel Articles'!$A$2:$F$634,6,FALSE),""))</f>
      </c>
      <c r="J7169" s="78">
        <f>IF(OR($E7169="",$H7169=""),"",$H7169*$I7169)</f>
      </c>
      <c r="K7169" s="79" t="str">
        <v/>
      </c>
    </row>
    <row r="7170">
      <c r="A7170" s="81" t="str">
        <v/>
      </c>
      <c r="B7170" s="81" t="str">
        <v/>
      </c>
      <c r="C7170" s="83">
        <f>IF($E7170="","",IFERROR(VLOOKUP(TRIM(E7170&amp;""),'Référentiel Articles'!$A$2:$F$634,2,FALSE),""))</f>
      </c>
      <c r="D7170" s="83">
        <f>IF($E7170="","",IFERROR(VLOOKUP(TRIM(E7170&amp;""),'Référentiel Articles'!$A$2:$F$634,3,FALSE),""))</f>
      </c>
      <c r="E7170" s="81" t="str">
        <v/>
      </c>
      <c r="F7170" s="83">
        <f>IF($E7170="","",IFERROR(VLOOKUP(TRIM(E7170&amp;""),'Référentiel Articles'!$A$2:$F$634,4,FALSE),""))</f>
      </c>
      <c r="G7170" s="84">
        <f>IF($E7170="","",IFERROR(VLOOKUP(TRIM(E7170&amp;""),'Référentiel Articles'!$A$2:$F$634,5,FALSE),""))</f>
      </c>
      <c r="H7170" s="85" t="str">
        <v/>
      </c>
      <c r="I7170" s="84">
        <f>IF($E7170="","",IFERROR(VLOOKUP(TRIM(E7170&amp;""),'Référentiel Articles'!$A$2:$F$634,6,FALSE),""))</f>
      </c>
      <c r="J7170" s="90">
        <f>IF(OR($E7170="",$H7170=""),"",$H7170*$I7170)</f>
      </c>
      <c r="K7170" s="87" t="str">
        <v/>
      </c>
    </row>
    <row r="7171">
      <c r="A7171" s="74" t="str">
        <v/>
      </c>
      <c r="B7171" s="74" t="str">
        <v/>
      </c>
      <c r="C7171" s="75">
        <f>IF($E7171="","",IFERROR(VLOOKUP(TRIM(E7171&amp;""),'Référentiel Articles'!$A$2:$F$634,2,FALSE),""))</f>
      </c>
      <c r="D7171" s="75">
        <f>IF($E7171="","",IFERROR(VLOOKUP(TRIM(E7171&amp;""),'Référentiel Articles'!$A$2:$F$634,3,FALSE),""))</f>
      </c>
      <c r="E7171" s="74" t="str">
        <v/>
      </c>
      <c r="F7171" s="75">
        <f>IF($E7171="","",IFERROR(VLOOKUP(TRIM(E7171&amp;""),'Référentiel Articles'!$A$2:$F$634,4,FALSE),""))</f>
      </c>
      <c r="G7171" s="76">
        <f>IF($E7171="","",IFERROR(VLOOKUP(TRIM(E7171&amp;""),'Référentiel Articles'!$A$2:$F$634,5,FALSE),""))</f>
      </c>
      <c r="H7171" s="77" t="str">
        <v/>
      </c>
      <c r="I7171" s="76">
        <f>IF($E7171="","",IFERROR(VLOOKUP(TRIM(E7171&amp;""),'Référentiel Articles'!$A$2:$F$634,6,FALSE),""))</f>
      </c>
      <c r="J7171" s="78">
        <f>IF(OR($E7171="",$H7171=""),"",$H7171*$I7171)</f>
      </c>
      <c r="K7171" s="79" t="str">
        <v/>
      </c>
    </row>
    <row r="7172">
      <c r="A7172" s="81" t="str">
        <v/>
      </c>
      <c r="B7172" s="81" t="str">
        <v/>
      </c>
      <c r="C7172" s="83">
        <f>IF($E7172="","",IFERROR(VLOOKUP(TRIM(E7172&amp;""),'Référentiel Articles'!$A$2:$F$634,2,FALSE),""))</f>
      </c>
      <c r="D7172" s="83">
        <f>IF($E7172="","",IFERROR(VLOOKUP(TRIM(E7172&amp;""),'Référentiel Articles'!$A$2:$F$634,3,FALSE),""))</f>
      </c>
      <c r="E7172" s="81" t="str">
        <v/>
      </c>
      <c r="F7172" s="83">
        <f>IF($E7172="","",IFERROR(VLOOKUP(TRIM(E7172&amp;""),'Référentiel Articles'!$A$2:$F$634,4,FALSE),""))</f>
      </c>
      <c r="G7172" s="84">
        <f>IF($E7172="","",IFERROR(VLOOKUP(TRIM(E7172&amp;""),'Référentiel Articles'!$A$2:$F$634,5,FALSE),""))</f>
      </c>
      <c r="H7172" s="85" t="str">
        <v/>
      </c>
      <c r="I7172" s="84">
        <f>IF($E7172="","",IFERROR(VLOOKUP(TRIM(E7172&amp;""),'Référentiel Articles'!$A$2:$F$634,6,FALSE),""))</f>
      </c>
      <c r="J7172" s="90">
        <f>IF(OR($E7172="",$H7172=""),"",$H7172*$I7172)</f>
      </c>
      <c r="K7172" s="87" t="str">
        <v/>
      </c>
    </row>
    <row r="7173">
      <c r="A7173" s="74" t="str">
        <v/>
      </c>
      <c r="B7173" s="74" t="str">
        <v/>
      </c>
      <c r="C7173" s="75">
        <f>IF($E7173="","",IFERROR(VLOOKUP(TRIM(E7173&amp;""),'Référentiel Articles'!$A$2:$F$634,2,FALSE),""))</f>
      </c>
      <c r="D7173" s="75">
        <f>IF($E7173="","",IFERROR(VLOOKUP(TRIM(E7173&amp;""),'Référentiel Articles'!$A$2:$F$634,3,FALSE),""))</f>
      </c>
      <c r="E7173" s="74" t="str">
        <v/>
      </c>
      <c r="F7173" s="75">
        <f>IF($E7173="","",IFERROR(VLOOKUP(TRIM(E7173&amp;""),'Référentiel Articles'!$A$2:$F$634,4,FALSE),""))</f>
      </c>
      <c r="G7173" s="76">
        <f>IF($E7173="","",IFERROR(VLOOKUP(TRIM(E7173&amp;""),'Référentiel Articles'!$A$2:$F$634,5,FALSE),""))</f>
      </c>
      <c r="H7173" s="77" t="str">
        <v/>
      </c>
      <c r="I7173" s="76">
        <f>IF($E7173="","",IFERROR(VLOOKUP(TRIM(E7173&amp;""),'Référentiel Articles'!$A$2:$F$634,6,FALSE),""))</f>
      </c>
      <c r="J7173" s="78">
        <f>IF(OR($E7173="",$H7173=""),"",$H7173*$I7173)</f>
      </c>
      <c r="K7173" s="79" t="str">
        <v/>
      </c>
    </row>
    <row r="7174">
      <c r="A7174" s="81" t="str">
        <v/>
      </c>
      <c r="B7174" s="81" t="str">
        <v/>
      </c>
      <c r="C7174" s="83">
        <f>IF($E7174="","",IFERROR(VLOOKUP(TRIM(E7174&amp;""),'Référentiel Articles'!$A$2:$F$634,2,FALSE),""))</f>
      </c>
      <c r="D7174" s="83">
        <f>IF($E7174="","",IFERROR(VLOOKUP(TRIM(E7174&amp;""),'Référentiel Articles'!$A$2:$F$634,3,FALSE),""))</f>
      </c>
      <c r="E7174" s="81" t="str">
        <v/>
      </c>
      <c r="F7174" s="83">
        <f>IF($E7174="","",IFERROR(VLOOKUP(TRIM(E7174&amp;""),'Référentiel Articles'!$A$2:$F$634,4,FALSE),""))</f>
      </c>
      <c r="G7174" s="84">
        <f>IF($E7174="","",IFERROR(VLOOKUP(TRIM(E7174&amp;""),'Référentiel Articles'!$A$2:$F$634,5,FALSE),""))</f>
      </c>
      <c r="H7174" s="85" t="str">
        <v/>
      </c>
      <c r="I7174" s="84">
        <f>IF($E7174="","",IFERROR(VLOOKUP(TRIM(E7174&amp;""),'Référentiel Articles'!$A$2:$F$634,6,FALSE),""))</f>
      </c>
      <c r="J7174" s="90">
        <f>IF(OR($E7174="",$H7174=""),"",$H7174*$I7174)</f>
      </c>
      <c r="K7174" s="87" t="str">
        <v/>
      </c>
    </row>
    <row r="7175">
      <c r="A7175" s="74" t="str">
        <v/>
      </c>
      <c r="B7175" s="74" t="str">
        <v/>
      </c>
      <c r="C7175" s="75">
        <f>IF($E7175="","",IFERROR(VLOOKUP(TRIM(E7175&amp;""),'Référentiel Articles'!$A$2:$F$634,2,FALSE),""))</f>
      </c>
      <c r="D7175" s="75">
        <f>IF($E7175="","",IFERROR(VLOOKUP(TRIM(E7175&amp;""),'Référentiel Articles'!$A$2:$F$634,3,FALSE),""))</f>
      </c>
      <c r="E7175" s="74" t="str">
        <v/>
      </c>
      <c r="F7175" s="75">
        <f>IF($E7175="","",IFERROR(VLOOKUP(TRIM(E7175&amp;""),'Référentiel Articles'!$A$2:$F$634,4,FALSE),""))</f>
      </c>
      <c r="G7175" s="76">
        <f>IF($E7175="","",IFERROR(VLOOKUP(TRIM(E7175&amp;""),'Référentiel Articles'!$A$2:$F$634,5,FALSE),""))</f>
      </c>
      <c r="H7175" s="77" t="str">
        <v/>
      </c>
      <c r="I7175" s="76">
        <f>IF($E7175="","",IFERROR(VLOOKUP(TRIM(E7175&amp;""),'Référentiel Articles'!$A$2:$F$634,6,FALSE),""))</f>
      </c>
      <c r="J7175" s="78">
        <f>IF(OR($E7175="",$H7175=""),"",$H7175*$I7175)</f>
      </c>
      <c r="K7175" s="79" t="str">
        <v/>
      </c>
    </row>
    <row r="7176">
      <c r="A7176" s="81" t="str">
        <v/>
      </c>
      <c r="B7176" s="81" t="str">
        <v/>
      </c>
      <c r="C7176" s="83">
        <f>IF($E7176="","",IFERROR(VLOOKUP(TRIM(E7176&amp;""),'Référentiel Articles'!$A$2:$F$634,2,FALSE),""))</f>
      </c>
      <c r="D7176" s="83">
        <f>IF($E7176="","",IFERROR(VLOOKUP(TRIM(E7176&amp;""),'Référentiel Articles'!$A$2:$F$634,3,FALSE),""))</f>
      </c>
      <c r="E7176" s="81" t="str">
        <v/>
      </c>
      <c r="F7176" s="83">
        <f>IF($E7176="","",IFERROR(VLOOKUP(TRIM(E7176&amp;""),'Référentiel Articles'!$A$2:$F$634,4,FALSE),""))</f>
      </c>
      <c r="G7176" s="84">
        <f>IF($E7176="","",IFERROR(VLOOKUP(TRIM(E7176&amp;""),'Référentiel Articles'!$A$2:$F$634,5,FALSE),""))</f>
      </c>
      <c r="H7176" s="85" t="str">
        <v/>
      </c>
      <c r="I7176" s="84">
        <f>IF($E7176="","",IFERROR(VLOOKUP(TRIM(E7176&amp;""),'Référentiel Articles'!$A$2:$F$634,6,FALSE),""))</f>
      </c>
      <c r="J7176" s="90">
        <f>IF(OR($E7176="",$H7176=""),"",$H7176*$I7176)</f>
      </c>
      <c r="K7176" s="87" t="str">
        <v/>
      </c>
    </row>
    <row r="7177">
      <c r="A7177" s="74" t="str">
        <v/>
      </c>
      <c r="B7177" s="74" t="str">
        <v/>
      </c>
      <c r="C7177" s="75">
        <f>IF($E7177="","",IFERROR(VLOOKUP(TRIM(E7177&amp;""),'Référentiel Articles'!$A$2:$F$634,2,FALSE),""))</f>
      </c>
      <c r="D7177" s="75">
        <f>IF($E7177="","",IFERROR(VLOOKUP(TRIM(E7177&amp;""),'Référentiel Articles'!$A$2:$F$634,3,FALSE),""))</f>
      </c>
      <c r="E7177" s="74" t="str">
        <v/>
      </c>
      <c r="F7177" s="75">
        <f>IF($E7177="","",IFERROR(VLOOKUP(TRIM(E7177&amp;""),'Référentiel Articles'!$A$2:$F$634,4,FALSE),""))</f>
      </c>
      <c r="G7177" s="76">
        <f>IF($E7177="","",IFERROR(VLOOKUP(TRIM(E7177&amp;""),'Référentiel Articles'!$A$2:$F$634,5,FALSE),""))</f>
      </c>
      <c r="H7177" s="77" t="str">
        <v/>
      </c>
      <c r="I7177" s="76">
        <f>IF($E7177="","",IFERROR(VLOOKUP(TRIM(E7177&amp;""),'Référentiel Articles'!$A$2:$F$634,6,FALSE),""))</f>
      </c>
      <c r="J7177" s="78">
        <f>IF(OR($E7177="",$H7177=""),"",$H7177*$I7177)</f>
      </c>
      <c r="K7177" s="79" t="str">
        <v/>
      </c>
    </row>
    <row r="7178">
      <c r="A7178" s="81" t="str">
        <v/>
      </c>
      <c r="B7178" s="81" t="str">
        <v/>
      </c>
      <c r="C7178" s="83">
        <f>IF($E7178="","",IFERROR(VLOOKUP(TRIM(E7178&amp;""),'Référentiel Articles'!$A$2:$F$634,2,FALSE),""))</f>
      </c>
      <c r="D7178" s="83">
        <f>IF($E7178="","",IFERROR(VLOOKUP(TRIM(E7178&amp;""),'Référentiel Articles'!$A$2:$F$634,3,FALSE),""))</f>
      </c>
      <c r="E7178" s="81" t="str">
        <v/>
      </c>
      <c r="F7178" s="83">
        <f>IF($E7178="","",IFERROR(VLOOKUP(TRIM(E7178&amp;""),'Référentiel Articles'!$A$2:$F$634,4,FALSE),""))</f>
      </c>
      <c r="G7178" s="84">
        <f>IF($E7178="","",IFERROR(VLOOKUP(TRIM(E7178&amp;""),'Référentiel Articles'!$A$2:$F$634,5,FALSE),""))</f>
      </c>
      <c r="H7178" s="85" t="str">
        <v/>
      </c>
      <c r="I7178" s="84">
        <f>IF($E7178="","",IFERROR(VLOOKUP(TRIM(E7178&amp;""),'Référentiel Articles'!$A$2:$F$634,6,FALSE),""))</f>
      </c>
      <c r="J7178" s="90">
        <f>IF(OR($E7178="",$H7178=""),"",$H7178*$I7178)</f>
      </c>
      <c r="K7178" s="87" t="str">
        <v/>
      </c>
    </row>
    <row r="7179">
      <c r="A7179" s="74" t="str">
        <v/>
      </c>
      <c r="B7179" s="74" t="str">
        <v/>
      </c>
      <c r="C7179" s="75">
        <f>IF($E7179="","",IFERROR(VLOOKUP(TRIM(E7179&amp;""),'Référentiel Articles'!$A$2:$F$634,2,FALSE),""))</f>
      </c>
      <c r="D7179" s="75">
        <f>IF($E7179="","",IFERROR(VLOOKUP(TRIM(E7179&amp;""),'Référentiel Articles'!$A$2:$F$634,3,FALSE),""))</f>
      </c>
      <c r="E7179" s="74" t="str">
        <v/>
      </c>
      <c r="F7179" s="75">
        <f>IF($E7179="","",IFERROR(VLOOKUP(TRIM(E7179&amp;""),'Référentiel Articles'!$A$2:$F$634,4,FALSE),""))</f>
      </c>
      <c r="G7179" s="76">
        <f>IF($E7179="","",IFERROR(VLOOKUP(TRIM(E7179&amp;""),'Référentiel Articles'!$A$2:$F$634,5,FALSE),""))</f>
      </c>
      <c r="H7179" s="77" t="str">
        <v/>
      </c>
      <c r="I7179" s="76">
        <f>IF($E7179="","",IFERROR(VLOOKUP(TRIM(E7179&amp;""),'Référentiel Articles'!$A$2:$F$634,6,FALSE),""))</f>
      </c>
      <c r="J7179" s="78">
        <f>IF(OR($E7179="",$H7179=""),"",$H7179*$I7179)</f>
      </c>
      <c r="K7179" s="79" t="str">
        <v/>
      </c>
    </row>
    <row r="7180">
      <c r="A7180" s="81" t="str">
        <v/>
      </c>
      <c r="B7180" s="81" t="str">
        <v/>
      </c>
      <c r="C7180" s="83">
        <f>IF($E7180="","",IFERROR(VLOOKUP(TRIM(E7180&amp;""),'Référentiel Articles'!$A$2:$F$634,2,FALSE),""))</f>
      </c>
      <c r="D7180" s="83">
        <f>IF($E7180="","",IFERROR(VLOOKUP(TRIM(E7180&amp;""),'Référentiel Articles'!$A$2:$F$634,3,FALSE),""))</f>
      </c>
      <c r="E7180" s="81" t="str">
        <v/>
      </c>
      <c r="F7180" s="83">
        <f>IF($E7180="","",IFERROR(VLOOKUP(TRIM(E7180&amp;""),'Référentiel Articles'!$A$2:$F$634,4,FALSE),""))</f>
      </c>
      <c r="G7180" s="84">
        <f>IF($E7180="","",IFERROR(VLOOKUP(TRIM(E7180&amp;""),'Référentiel Articles'!$A$2:$F$634,5,FALSE),""))</f>
      </c>
      <c r="H7180" s="85" t="str">
        <v/>
      </c>
      <c r="I7180" s="84">
        <f>IF($E7180="","",IFERROR(VLOOKUP(TRIM(E7180&amp;""),'Référentiel Articles'!$A$2:$F$634,6,FALSE),""))</f>
      </c>
      <c r="J7180" s="90">
        <f>IF(OR($E7180="",$H7180=""),"",$H7180*$I7180)</f>
      </c>
      <c r="K7180" s="87" t="str">
        <v/>
      </c>
    </row>
    <row r="7181">
      <c r="A7181" s="74" t="str">
        <v/>
      </c>
      <c r="B7181" s="74" t="str">
        <v/>
      </c>
      <c r="C7181" s="75">
        <f>IF($E7181="","",IFERROR(VLOOKUP(TRIM(E7181&amp;""),'Référentiel Articles'!$A$2:$F$634,2,FALSE),""))</f>
      </c>
      <c r="D7181" s="75">
        <f>IF($E7181="","",IFERROR(VLOOKUP(TRIM(E7181&amp;""),'Référentiel Articles'!$A$2:$F$634,3,FALSE),""))</f>
      </c>
      <c r="E7181" s="74" t="str">
        <v/>
      </c>
      <c r="F7181" s="75">
        <f>IF($E7181="","",IFERROR(VLOOKUP(TRIM(E7181&amp;""),'Référentiel Articles'!$A$2:$F$634,4,FALSE),""))</f>
      </c>
      <c r="G7181" s="76">
        <f>IF($E7181="","",IFERROR(VLOOKUP(TRIM(E7181&amp;""),'Référentiel Articles'!$A$2:$F$634,5,FALSE),""))</f>
      </c>
      <c r="H7181" s="77" t="str">
        <v/>
      </c>
      <c r="I7181" s="76">
        <f>IF($E7181="","",IFERROR(VLOOKUP(TRIM(E7181&amp;""),'Référentiel Articles'!$A$2:$F$634,6,FALSE),""))</f>
      </c>
      <c r="J7181" s="78">
        <f>IF(OR($E7181="",$H7181=""),"",$H7181*$I7181)</f>
      </c>
      <c r="K7181" s="79" t="str">
        <v/>
      </c>
    </row>
    <row r="7182">
      <c r="A7182" s="81" t="str">
        <v/>
      </c>
      <c r="B7182" s="81" t="str">
        <v/>
      </c>
      <c r="C7182" s="83">
        <f>IF($E7182="","",IFERROR(VLOOKUP(TRIM(E7182&amp;""),'Référentiel Articles'!$A$2:$F$634,2,FALSE),""))</f>
      </c>
      <c r="D7182" s="83">
        <f>IF($E7182="","",IFERROR(VLOOKUP(TRIM(E7182&amp;""),'Référentiel Articles'!$A$2:$F$634,3,FALSE),""))</f>
      </c>
      <c r="E7182" s="81" t="str">
        <v/>
      </c>
      <c r="F7182" s="83">
        <f>IF($E7182="","",IFERROR(VLOOKUP(TRIM(E7182&amp;""),'Référentiel Articles'!$A$2:$F$634,4,FALSE),""))</f>
      </c>
      <c r="G7182" s="84">
        <f>IF($E7182="","",IFERROR(VLOOKUP(TRIM(E7182&amp;""),'Référentiel Articles'!$A$2:$F$634,5,FALSE),""))</f>
      </c>
      <c r="H7182" s="85" t="str">
        <v/>
      </c>
      <c r="I7182" s="84">
        <f>IF($E7182="","",IFERROR(VLOOKUP(TRIM(E7182&amp;""),'Référentiel Articles'!$A$2:$F$634,6,FALSE),""))</f>
      </c>
      <c r="J7182" s="90">
        <f>IF(OR($E7182="",$H7182=""),"",$H7182*$I7182)</f>
      </c>
      <c r="K7182" s="87" t="str">
        <v/>
      </c>
    </row>
    <row r="7183">
      <c r="A7183" s="74" t="str">
        <v/>
      </c>
      <c r="B7183" s="74" t="str">
        <v/>
      </c>
      <c r="C7183" s="75">
        <f>IF($E7183="","",IFERROR(VLOOKUP(TRIM(E7183&amp;""),'Référentiel Articles'!$A$2:$F$634,2,FALSE),""))</f>
      </c>
      <c r="D7183" s="75">
        <f>IF($E7183="","",IFERROR(VLOOKUP(TRIM(E7183&amp;""),'Référentiel Articles'!$A$2:$F$634,3,FALSE),""))</f>
      </c>
      <c r="E7183" s="74" t="str">
        <v/>
      </c>
      <c r="F7183" s="75">
        <f>IF($E7183="","",IFERROR(VLOOKUP(TRIM(E7183&amp;""),'Référentiel Articles'!$A$2:$F$634,4,FALSE),""))</f>
      </c>
      <c r="G7183" s="76">
        <f>IF($E7183="","",IFERROR(VLOOKUP(TRIM(E7183&amp;""),'Référentiel Articles'!$A$2:$F$634,5,FALSE),""))</f>
      </c>
      <c r="H7183" s="77" t="str">
        <v/>
      </c>
      <c r="I7183" s="76">
        <f>IF($E7183="","",IFERROR(VLOOKUP(TRIM(E7183&amp;""),'Référentiel Articles'!$A$2:$F$634,6,FALSE),""))</f>
      </c>
      <c r="J7183" s="78">
        <f>IF(OR($E7183="",$H7183=""),"",$H7183*$I7183)</f>
      </c>
      <c r="K7183" s="79" t="str">
        <v/>
      </c>
    </row>
    <row r="7184">
      <c r="A7184" s="81" t="str">
        <v/>
      </c>
      <c r="B7184" s="81" t="str">
        <v/>
      </c>
      <c r="C7184" s="83">
        <f>IF($E7184="","",IFERROR(VLOOKUP(TRIM(E7184&amp;""),'Référentiel Articles'!$A$2:$F$634,2,FALSE),""))</f>
      </c>
      <c r="D7184" s="83">
        <f>IF($E7184="","",IFERROR(VLOOKUP(TRIM(E7184&amp;""),'Référentiel Articles'!$A$2:$F$634,3,FALSE),""))</f>
      </c>
      <c r="E7184" s="81" t="str">
        <v/>
      </c>
      <c r="F7184" s="83">
        <f>IF($E7184="","",IFERROR(VLOOKUP(TRIM(E7184&amp;""),'Référentiel Articles'!$A$2:$F$634,4,FALSE),""))</f>
      </c>
      <c r="G7184" s="84">
        <f>IF($E7184="","",IFERROR(VLOOKUP(TRIM(E7184&amp;""),'Référentiel Articles'!$A$2:$F$634,5,FALSE),""))</f>
      </c>
      <c r="H7184" s="85" t="str">
        <v/>
      </c>
      <c r="I7184" s="84">
        <f>IF($E7184="","",IFERROR(VLOOKUP(TRIM(E7184&amp;""),'Référentiel Articles'!$A$2:$F$634,6,FALSE),""))</f>
      </c>
      <c r="J7184" s="90">
        <f>IF(OR($E7184="",$H7184=""),"",$H7184*$I7184)</f>
      </c>
      <c r="K7184" s="87" t="str">
        <v/>
      </c>
    </row>
    <row r="7185">
      <c r="A7185" s="74" t="str">
        <v/>
      </c>
      <c r="B7185" s="74" t="str">
        <v/>
      </c>
      <c r="C7185" s="75">
        <f>IF($E7185="","",IFERROR(VLOOKUP(TRIM(E7185&amp;""),'Référentiel Articles'!$A$2:$F$634,2,FALSE),""))</f>
      </c>
      <c r="D7185" s="75">
        <f>IF($E7185="","",IFERROR(VLOOKUP(TRIM(E7185&amp;""),'Référentiel Articles'!$A$2:$F$634,3,FALSE),""))</f>
      </c>
      <c r="E7185" s="74" t="str">
        <v/>
      </c>
      <c r="F7185" s="75">
        <f>IF($E7185="","",IFERROR(VLOOKUP(TRIM(E7185&amp;""),'Référentiel Articles'!$A$2:$F$634,4,FALSE),""))</f>
      </c>
      <c r="G7185" s="76">
        <f>IF($E7185="","",IFERROR(VLOOKUP(TRIM(E7185&amp;""),'Référentiel Articles'!$A$2:$F$634,5,FALSE),""))</f>
      </c>
      <c r="H7185" s="77" t="str">
        <v/>
      </c>
      <c r="I7185" s="76">
        <f>IF($E7185="","",IFERROR(VLOOKUP(TRIM(E7185&amp;""),'Référentiel Articles'!$A$2:$F$634,6,FALSE),""))</f>
      </c>
      <c r="J7185" s="78">
        <f>IF(OR($E7185="",$H7185=""),"",$H7185*$I7185)</f>
      </c>
      <c r="K7185" s="79" t="str">
        <v/>
      </c>
    </row>
    <row r="7186">
      <c r="A7186" s="81" t="str">
        <v/>
      </c>
      <c r="B7186" s="81" t="str">
        <v/>
      </c>
      <c r="C7186" s="83">
        <f>IF($E7186="","",IFERROR(VLOOKUP(TRIM(E7186&amp;""),'Référentiel Articles'!$A$2:$F$634,2,FALSE),""))</f>
      </c>
      <c r="D7186" s="83">
        <f>IF($E7186="","",IFERROR(VLOOKUP(TRIM(E7186&amp;""),'Référentiel Articles'!$A$2:$F$634,3,FALSE),""))</f>
      </c>
      <c r="E7186" s="81" t="str">
        <v/>
      </c>
      <c r="F7186" s="83">
        <f>IF($E7186="","",IFERROR(VLOOKUP(TRIM(E7186&amp;""),'Référentiel Articles'!$A$2:$F$634,4,FALSE),""))</f>
      </c>
      <c r="G7186" s="84">
        <f>IF($E7186="","",IFERROR(VLOOKUP(TRIM(E7186&amp;""),'Référentiel Articles'!$A$2:$F$634,5,FALSE),""))</f>
      </c>
      <c r="H7186" s="85" t="str">
        <v/>
      </c>
      <c r="I7186" s="84">
        <f>IF($E7186="","",IFERROR(VLOOKUP(TRIM(E7186&amp;""),'Référentiel Articles'!$A$2:$F$634,6,FALSE),""))</f>
      </c>
      <c r="J7186" s="90">
        <f>IF(OR($E7186="",$H7186=""),"",$H7186*$I7186)</f>
      </c>
      <c r="K7186" s="87" t="str">
        <v/>
      </c>
    </row>
    <row r="7187">
      <c r="A7187" s="74" t="str">
        <v/>
      </c>
      <c r="B7187" s="74" t="str">
        <v/>
      </c>
      <c r="C7187" s="75">
        <f>IF($E7187="","",IFERROR(VLOOKUP(TRIM(E7187&amp;""),'Référentiel Articles'!$A$2:$F$634,2,FALSE),""))</f>
      </c>
      <c r="D7187" s="75">
        <f>IF($E7187="","",IFERROR(VLOOKUP(TRIM(E7187&amp;""),'Référentiel Articles'!$A$2:$F$634,3,FALSE),""))</f>
      </c>
      <c r="E7187" s="74" t="str">
        <v/>
      </c>
      <c r="F7187" s="75">
        <f>IF($E7187="","",IFERROR(VLOOKUP(TRIM(E7187&amp;""),'Référentiel Articles'!$A$2:$F$634,4,FALSE),""))</f>
      </c>
      <c r="G7187" s="76">
        <f>IF($E7187="","",IFERROR(VLOOKUP(TRIM(E7187&amp;""),'Référentiel Articles'!$A$2:$F$634,5,FALSE),""))</f>
      </c>
      <c r="H7187" s="77" t="str">
        <v/>
      </c>
      <c r="I7187" s="76">
        <f>IF($E7187="","",IFERROR(VLOOKUP(TRIM(E7187&amp;""),'Référentiel Articles'!$A$2:$F$634,6,FALSE),""))</f>
      </c>
      <c r="J7187" s="78">
        <f>IF(OR($E7187="",$H7187=""),"",$H7187*$I7187)</f>
      </c>
      <c r="K7187" s="79" t="str">
        <v/>
      </c>
    </row>
    <row r="7188">
      <c r="A7188" s="81" t="str">
        <v/>
      </c>
      <c r="B7188" s="81" t="str">
        <v/>
      </c>
      <c r="C7188" s="83">
        <f>IF($E7188="","",IFERROR(VLOOKUP(TRIM(E7188&amp;""),'Référentiel Articles'!$A$2:$F$634,2,FALSE),""))</f>
      </c>
      <c r="D7188" s="83">
        <f>IF($E7188="","",IFERROR(VLOOKUP(TRIM(E7188&amp;""),'Référentiel Articles'!$A$2:$F$634,3,FALSE),""))</f>
      </c>
      <c r="E7188" s="81" t="str">
        <v/>
      </c>
      <c r="F7188" s="83">
        <f>IF($E7188="","",IFERROR(VLOOKUP(TRIM(E7188&amp;""),'Référentiel Articles'!$A$2:$F$634,4,FALSE),""))</f>
      </c>
      <c r="G7188" s="84">
        <f>IF($E7188="","",IFERROR(VLOOKUP(TRIM(E7188&amp;""),'Référentiel Articles'!$A$2:$F$634,5,FALSE),""))</f>
      </c>
      <c r="H7188" s="85" t="str">
        <v/>
      </c>
      <c r="I7188" s="84">
        <f>IF($E7188="","",IFERROR(VLOOKUP(TRIM(E7188&amp;""),'Référentiel Articles'!$A$2:$F$634,6,FALSE),""))</f>
      </c>
      <c r="J7188" s="90">
        <f>IF(OR($E7188="",$H7188=""),"",$H7188*$I7188)</f>
      </c>
      <c r="K7188" s="87" t="str">
        <v/>
      </c>
    </row>
    <row r="7189">
      <c r="A7189" s="74" t="str">
        <v/>
      </c>
      <c r="B7189" s="74" t="str">
        <v/>
      </c>
      <c r="C7189" s="75">
        <f>IF($E7189="","",IFERROR(VLOOKUP(TRIM(E7189&amp;""),'Référentiel Articles'!$A$2:$F$634,2,FALSE),""))</f>
      </c>
      <c r="D7189" s="75">
        <f>IF($E7189="","",IFERROR(VLOOKUP(TRIM(E7189&amp;""),'Référentiel Articles'!$A$2:$F$634,3,FALSE),""))</f>
      </c>
      <c r="E7189" s="74" t="str">
        <v/>
      </c>
      <c r="F7189" s="75">
        <f>IF($E7189="","",IFERROR(VLOOKUP(TRIM(E7189&amp;""),'Référentiel Articles'!$A$2:$F$634,4,FALSE),""))</f>
      </c>
      <c r="G7189" s="76">
        <f>IF($E7189="","",IFERROR(VLOOKUP(TRIM(E7189&amp;""),'Référentiel Articles'!$A$2:$F$634,5,FALSE),""))</f>
      </c>
      <c r="H7189" s="77" t="str">
        <v/>
      </c>
      <c r="I7189" s="76">
        <f>IF($E7189="","",IFERROR(VLOOKUP(TRIM(E7189&amp;""),'Référentiel Articles'!$A$2:$F$634,6,FALSE),""))</f>
      </c>
      <c r="J7189" s="78">
        <f>IF(OR($E7189="",$H7189=""),"",$H7189*$I7189)</f>
      </c>
      <c r="K7189" s="79" t="str">
        <v/>
      </c>
    </row>
    <row r="7190">
      <c r="A7190" s="81" t="str">
        <v/>
      </c>
      <c r="B7190" s="81" t="str">
        <v/>
      </c>
      <c r="C7190" s="83">
        <f>IF($E7190="","",IFERROR(VLOOKUP(TRIM(E7190&amp;""),'Référentiel Articles'!$A$2:$F$634,2,FALSE),""))</f>
      </c>
      <c r="D7190" s="83">
        <f>IF($E7190="","",IFERROR(VLOOKUP(TRIM(E7190&amp;""),'Référentiel Articles'!$A$2:$F$634,3,FALSE),""))</f>
      </c>
      <c r="E7190" s="81" t="str">
        <v/>
      </c>
      <c r="F7190" s="83">
        <f>IF($E7190="","",IFERROR(VLOOKUP(TRIM(E7190&amp;""),'Référentiel Articles'!$A$2:$F$634,4,FALSE),""))</f>
      </c>
      <c r="G7190" s="84">
        <f>IF($E7190="","",IFERROR(VLOOKUP(TRIM(E7190&amp;""),'Référentiel Articles'!$A$2:$F$634,5,FALSE),""))</f>
      </c>
      <c r="H7190" s="85" t="str">
        <v/>
      </c>
      <c r="I7190" s="84">
        <f>IF($E7190="","",IFERROR(VLOOKUP(TRIM(E7190&amp;""),'Référentiel Articles'!$A$2:$F$634,6,FALSE),""))</f>
      </c>
      <c r="J7190" s="90">
        <f>IF(OR($E7190="",$H7190=""),"",$H7190*$I7190)</f>
      </c>
      <c r="K7190" s="87" t="str">
        <v/>
      </c>
    </row>
    <row r="7191">
      <c r="A7191" s="74" t="str">
        <v/>
      </c>
      <c r="B7191" s="74" t="str">
        <v/>
      </c>
      <c r="C7191" s="75">
        <f>IF($E7191="","",IFERROR(VLOOKUP(TRIM(E7191&amp;""),'Référentiel Articles'!$A$2:$F$634,2,FALSE),""))</f>
      </c>
      <c r="D7191" s="75">
        <f>IF($E7191="","",IFERROR(VLOOKUP(TRIM(E7191&amp;""),'Référentiel Articles'!$A$2:$F$634,3,FALSE),""))</f>
      </c>
      <c r="E7191" s="74" t="str">
        <v/>
      </c>
      <c r="F7191" s="75">
        <f>IF($E7191="","",IFERROR(VLOOKUP(TRIM(E7191&amp;""),'Référentiel Articles'!$A$2:$F$634,4,FALSE),""))</f>
      </c>
      <c r="G7191" s="76">
        <f>IF($E7191="","",IFERROR(VLOOKUP(TRIM(E7191&amp;""),'Référentiel Articles'!$A$2:$F$634,5,FALSE),""))</f>
      </c>
      <c r="H7191" s="77" t="str">
        <v/>
      </c>
      <c r="I7191" s="76">
        <f>IF($E7191="","",IFERROR(VLOOKUP(TRIM(E7191&amp;""),'Référentiel Articles'!$A$2:$F$634,6,FALSE),""))</f>
      </c>
      <c r="J7191" s="78">
        <f>IF(OR($E7191="",$H7191=""),"",$H7191*$I7191)</f>
      </c>
      <c r="K7191" s="79" t="str">
        <v/>
      </c>
    </row>
    <row r="7192">
      <c r="A7192" s="81" t="str">
        <v/>
      </c>
      <c r="B7192" s="81" t="str">
        <v/>
      </c>
      <c r="C7192" s="83">
        <f>IF($E7192="","",IFERROR(VLOOKUP(TRIM(E7192&amp;""),'Référentiel Articles'!$A$2:$F$634,2,FALSE),""))</f>
      </c>
      <c r="D7192" s="83">
        <f>IF($E7192="","",IFERROR(VLOOKUP(TRIM(E7192&amp;""),'Référentiel Articles'!$A$2:$F$634,3,FALSE),""))</f>
      </c>
      <c r="E7192" s="81" t="str">
        <v/>
      </c>
      <c r="F7192" s="83">
        <f>IF($E7192="","",IFERROR(VLOOKUP(TRIM(E7192&amp;""),'Référentiel Articles'!$A$2:$F$634,4,FALSE),""))</f>
      </c>
      <c r="G7192" s="84">
        <f>IF($E7192="","",IFERROR(VLOOKUP(TRIM(E7192&amp;""),'Référentiel Articles'!$A$2:$F$634,5,FALSE),""))</f>
      </c>
      <c r="H7192" s="85" t="str">
        <v/>
      </c>
      <c r="I7192" s="84">
        <f>IF($E7192="","",IFERROR(VLOOKUP(TRIM(E7192&amp;""),'Référentiel Articles'!$A$2:$F$634,6,FALSE),""))</f>
      </c>
      <c r="J7192" s="90">
        <f>IF(OR($E7192="",$H7192=""),"",$H7192*$I7192)</f>
      </c>
      <c r="K7192" s="87" t="str">
        <v/>
      </c>
    </row>
    <row r="7193">
      <c r="A7193" s="74" t="str">
        <v/>
      </c>
      <c r="B7193" s="74" t="str">
        <v/>
      </c>
      <c r="C7193" s="75">
        <f>IF($E7193="","",IFERROR(VLOOKUP(TRIM(E7193&amp;""),'Référentiel Articles'!$A$2:$F$634,2,FALSE),""))</f>
      </c>
      <c r="D7193" s="75">
        <f>IF($E7193="","",IFERROR(VLOOKUP(TRIM(E7193&amp;""),'Référentiel Articles'!$A$2:$F$634,3,FALSE),""))</f>
      </c>
      <c r="E7193" s="74" t="str">
        <v/>
      </c>
      <c r="F7193" s="75">
        <f>IF($E7193="","",IFERROR(VLOOKUP(TRIM(E7193&amp;""),'Référentiel Articles'!$A$2:$F$634,4,FALSE),""))</f>
      </c>
      <c r="G7193" s="76">
        <f>IF($E7193="","",IFERROR(VLOOKUP(TRIM(E7193&amp;""),'Référentiel Articles'!$A$2:$F$634,5,FALSE),""))</f>
      </c>
      <c r="H7193" s="77" t="str">
        <v/>
      </c>
      <c r="I7193" s="76">
        <f>IF($E7193="","",IFERROR(VLOOKUP(TRIM(E7193&amp;""),'Référentiel Articles'!$A$2:$F$634,6,FALSE),""))</f>
      </c>
      <c r="J7193" s="78">
        <f>IF(OR($E7193="",$H7193=""),"",$H7193*$I7193)</f>
      </c>
      <c r="K7193" s="79" t="str">
        <v/>
      </c>
    </row>
    <row r="7194">
      <c r="A7194" s="81" t="str">
        <v/>
      </c>
      <c r="B7194" s="81" t="str">
        <v/>
      </c>
      <c r="C7194" s="83">
        <f>IF($E7194="","",IFERROR(VLOOKUP(TRIM(E7194&amp;""),'Référentiel Articles'!$A$2:$F$634,2,FALSE),""))</f>
      </c>
      <c r="D7194" s="83">
        <f>IF($E7194="","",IFERROR(VLOOKUP(TRIM(E7194&amp;""),'Référentiel Articles'!$A$2:$F$634,3,FALSE),""))</f>
      </c>
      <c r="E7194" s="81" t="str">
        <v/>
      </c>
      <c r="F7194" s="83">
        <f>IF($E7194="","",IFERROR(VLOOKUP(TRIM(E7194&amp;""),'Référentiel Articles'!$A$2:$F$634,4,FALSE),""))</f>
      </c>
      <c r="G7194" s="84">
        <f>IF($E7194="","",IFERROR(VLOOKUP(TRIM(E7194&amp;""),'Référentiel Articles'!$A$2:$F$634,5,FALSE),""))</f>
      </c>
      <c r="H7194" s="85" t="str">
        <v/>
      </c>
      <c r="I7194" s="84">
        <f>IF($E7194="","",IFERROR(VLOOKUP(TRIM(E7194&amp;""),'Référentiel Articles'!$A$2:$F$634,6,FALSE),""))</f>
      </c>
      <c r="J7194" s="90">
        <f>IF(OR($E7194="",$H7194=""),"",$H7194*$I7194)</f>
      </c>
      <c r="K7194" s="87" t="str">
        <v/>
      </c>
    </row>
    <row r="7195">
      <c r="A7195" s="74" t="str">
        <v/>
      </c>
      <c r="B7195" s="74" t="str">
        <v/>
      </c>
      <c r="C7195" s="75">
        <f>IF($E7195="","",IFERROR(VLOOKUP(TRIM(E7195&amp;""),'Référentiel Articles'!$A$2:$F$634,2,FALSE),""))</f>
      </c>
      <c r="D7195" s="75">
        <f>IF($E7195="","",IFERROR(VLOOKUP(TRIM(E7195&amp;""),'Référentiel Articles'!$A$2:$F$634,3,FALSE),""))</f>
      </c>
      <c r="E7195" s="74" t="str">
        <v/>
      </c>
      <c r="F7195" s="75">
        <f>IF($E7195="","",IFERROR(VLOOKUP(TRIM(E7195&amp;""),'Référentiel Articles'!$A$2:$F$634,4,FALSE),""))</f>
      </c>
      <c r="G7195" s="76">
        <f>IF($E7195="","",IFERROR(VLOOKUP(TRIM(E7195&amp;""),'Référentiel Articles'!$A$2:$F$634,5,FALSE),""))</f>
      </c>
      <c r="H7195" s="77" t="str">
        <v/>
      </c>
      <c r="I7195" s="76">
        <f>IF($E7195="","",IFERROR(VLOOKUP(TRIM(E7195&amp;""),'Référentiel Articles'!$A$2:$F$634,6,FALSE),""))</f>
      </c>
      <c r="J7195" s="78">
        <f>IF(OR($E7195="",$H7195=""),"",$H7195*$I7195)</f>
      </c>
      <c r="K7195" s="79" t="str">
        <v/>
      </c>
    </row>
    <row r="7196">
      <c r="A7196" s="81" t="str">
        <v/>
      </c>
      <c r="B7196" s="81" t="str">
        <v/>
      </c>
      <c r="C7196" s="83">
        <f>IF($E7196="","",IFERROR(VLOOKUP(TRIM(E7196&amp;""),'Référentiel Articles'!$A$2:$F$634,2,FALSE),""))</f>
      </c>
      <c r="D7196" s="83">
        <f>IF($E7196="","",IFERROR(VLOOKUP(TRIM(E7196&amp;""),'Référentiel Articles'!$A$2:$F$634,3,FALSE),""))</f>
      </c>
      <c r="E7196" s="81" t="str">
        <v/>
      </c>
      <c r="F7196" s="83">
        <f>IF($E7196="","",IFERROR(VLOOKUP(TRIM(E7196&amp;""),'Référentiel Articles'!$A$2:$F$634,4,FALSE),""))</f>
      </c>
      <c r="G7196" s="84">
        <f>IF($E7196="","",IFERROR(VLOOKUP(TRIM(E7196&amp;""),'Référentiel Articles'!$A$2:$F$634,5,FALSE),""))</f>
      </c>
      <c r="H7196" s="85" t="str">
        <v/>
      </c>
      <c r="I7196" s="84">
        <f>IF($E7196="","",IFERROR(VLOOKUP(TRIM(E7196&amp;""),'Référentiel Articles'!$A$2:$F$634,6,FALSE),""))</f>
      </c>
      <c r="J7196" s="90">
        <f>IF(OR($E7196="",$H7196=""),"",$H7196*$I7196)</f>
      </c>
      <c r="K7196" s="87" t="str">
        <v/>
      </c>
    </row>
    <row r="7197">
      <c r="A7197" s="74" t="str">
        <v/>
      </c>
      <c r="B7197" s="74" t="str">
        <v/>
      </c>
      <c r="C7197" s="75">
        <f>IF($E7197="","",IFERROR(VLOOKUP(TRIM(E7197&amp;""),'Référentiel Articles'!$A$2:$F$634,2,FALSE),""))</f>
      </c>
      <c r="D7197" s="75">
        <f>IF($E7197="","",IFERROR(VLOOKUP(TRIM(E7197&amp;""),'Référentiel Articles'!$A$2:$F$634,3,FALSE),""))</f>
      </c>
      <c r="E7197" s="74" t="str">
        <v/>
      </c>
      <c r="F7197" s="75">
        <f>IF($E7197="","",IFERROR(VLOOKUP(TRIM(E7197&amp;""),'Référentiel Articles'!$A$2:$F$634,4,FALSE),""))</f>
      </c>
      <c r="G7197" s="76">
        <f>IF($E7197="","",IFERROR(VLOOKUP(TRIM(E7197&amp;""),'Référentiel Articles'!$A$2:$F$634,5,FALSE),""))</f>
      </c>
      <c r="H7197" s="77" t="str">
        <v/>
      </c>
      <c r="I7197" s="76">
        <f>IF($E7197="","",IFERROR(VLOOKUP(TRIM(E7197&amp;""),'Référentiel Articles'!$A$2:$F$634,6,FALSE),""))</f>
      </c>
      <c r="J7197" s="78">
        <f>IF(OR($E7197="",$H7197=""),"",$H7197*$I7197)</f>
      </c>
      <c r="K7197" s="79" t="str">
        <v/>
      </c>
    </row>
    <row r="7198">
      <c r="A7198" s="81" t="str">
        <v/>
      </c>
      <c r="B7198" s="81" t="str">
        <v/>
      </c>
      <c r="C7198" s="83">
        <f>IF($E7198="","",IFERROR(VLOOKUP(TRIM(E7198&amp;""),'Référentiel Articles'!$A$2:$F$634,2,FALSE),""))</f>
      </c>
      <c r="D7198" s="83">
        <f>IF($E7198="","",IFERROR(VLOOKUP(TRIM(E7198&amp;""),'Référentiel Articles'!$A$2:$F$634,3,FALSE),""))</f>
      </c>
      <c r="E7198" s="81" t="str">
        <v/>
      </c>
      <c r="F7198" s="83">
        <f>IF($E7198="","",IFERROR(VLOOKUP(TRIM(E7198&amp;""),'Référentiel Articles'!$A$2:$F$634,4,FALSE),""))</f>
      </c>
      <c r="G7198" s="84">
        <f>IF($E7198="","",IFERROR(VLOOKUP(TRIM(E7198&amp;""),'Référentiel Articles'!$A$2:$F$634,5,FALSE),""))</f>
      </c>
      <c r="H7198" s="85" t="str">
        <v/>
      </c>
      <c r="I7198" s="84">
        <f>IF($E7198="","",IFERROR(VLOOKUP(TRIM(E7198&amp;""),'Référentiel Articles'!$A$2:$F$634,6,FALSE),""))</f>
      </c>
      <c r="J7198" s="90">
        <f>IF(OR($E7198="",$H7198=""),"",$H7198*$I7198)</f>
      </c>
      <c r="K7198" s="87" t="str">
        <v/>
      </c>
    </row>
    <row r="7199">
      <c r="A7199" s="74" t="str">
        <v/>
      </c>
      <c r="B7199" s="74" t="str">
        <v/>
      </c>
      <c r="C7199" s="75">
        <f>IF($E7199="","",IFERROR(VLOOKUP(TRIM(E7199&amp;""),'Référentiel Articles'!$A$2:$F$634,2,FALSE),""))</f>
      </c>
      <c r="D7199" s="75">
        <f>IF($E7199="","",IFERROR(VLOOKUP(TRIM(E7199&amp;""),'Référentiel Articles'!$A$2:$F$634,3,FALSE),""))</f>
      </c>
      <c r="E7199" s="74" t="str">
        <v/>
      </c>
      <c r="F7199" s="75">
        <f>IF($E7199="","",IFERROR(VLOOKUP(TRIM(E7199&amp;""),'Référentiel Articles'!$A$2:$F$634,4,FALSE),""))</f>
      </c>
      <c r="G7199" s="76">
        <f>IF($E7199="","",IFERROR(VLOOKUP(TRIM(E7199&amp;""),'Référentiel Articles'!$A$2:$F$634,5,FALSE),""))</f>
      </c>
      <c r="H7199" s="77" t="str">
        <v/>
      </c>
      <c r="I7199" s="76">
        <f>IF($E7199="","",IFERROR(VLOOKUP(TRIM(E7199&amp;""),'Référentiel Articles'!$A$2:$F$634,6,FALSE),""))</f>
      </c>
      <c r="J7199" s="78">
        <f>IF(OR($E7199="",$H7199=""),"",$H7199*$I7199)</f>
      </c>
      <c r="K7199" s="79" t="str">
        <v/>
      </c>
    </row>
    <row r="7200">
      <c r="A7200" s="81" t="str">
        <v/>
      </c>
      <c r="B7200" s="81" t="str">
        <v/>
      </c>
      <c r="C7200" s="83">
        <f>IF($E7200="","",IFERROR(VLOOKUP(TRIM(E7200&amp;""),'Référentiel Articles'!$A$2:$F$634,2,FALSE),""))</f>
      </c>
      <c r="D7200" s="83">
        <f>IF($E7200="","",IFERROR(VLOOKUP(TRIM(E7200&amp;""),'Référentiel Articles'!$A$2:$F$634,3,FALSE),""))</f>
      </c>
      <c r="E7200" s="81" t="str">
        <v/>
      </c>
      <c r="F7200" s="83">
        <f>IF($E7200="","",IFERROR(VLOOKUP(TRIM(E7200&amp;""),'Référentiel Articles'!$A$2:$F$634,4,FALSE),""))</f>
      </c>
      <c r="G7200" s="84">
        <f>IF($E7200="","",IFERROR(VLOOKUP(TRIM(E7200&amp;""),'Référentiel Articles'!$A$2:$F$634,5,FALSE),""))</f>
      </c>
      <c r="H7200" s="85" t="str">
        <v/>
      </c>
      <c r="I7200" s="84">
        <f>IF($E7200="","",IFERROR(VLOOKUP(TRIM(E7200&amp;""),'Référentiel Articles'!$A$2:$F$634,6,FALSE),""))</f>
      </c>
      <c r="J7200" s="90">
        <f>IF(OR($E7200="",$H7200=""),"",$H7200*$I7200)</f>
      </c>
      <c r="K7200" s="87" t="str">
        <v/>
      </c>
    </row>
    <row r="7201">
      <c r="A7201" s="74" t="str">
        <v/>
      </c>
      <c r="B7201" s="74" t="str">
        <v/>
      </c>
      <c r="C7201" s="75">
        <f>IF($E7201="","",IFERROR(VLOOKUP(TRIM(E7201&amp;""),'Référentiel Articles'!$A$2:$F$634,2,FALSE),""))</f>
      </c>
      <c r="D7201" s="75">
        <f>IF($E7201="","",IFERROR(VLOOKUP(TRIM(E7201&amp;""),'Référentiel Articles'!$A$2:$F$634,3,FALSE),""))</f>
      </c>
      <c r="E7201" s="74" t="str">
        <v/>
      </c>
      <c r="F7201" s="75">
        <f>IF($E7201="","",IFERROR(VLOOKUP(TRIM(E7201&amp;""),'Référentiel Articles'!$A$2:$F$634,4,FALSE),""))</f>
      </c>
      <c r="G7201" s="76">
        <f>IF($E7201="","",IFERROR(VLOOKUP(TRIM(E7201&amp;""),'Référentiel Articles'!$A$2:$F$634,5,FALSE),""))</f>
      </c>
      <c r="H7201" s="77" t="str">
        <v/>
      </c>
      <c r="I7201" s="76">
        <f>IF($E7201="","",IFERROR(VLOOKUP(TRIM(E7201&amp;""),'Référentiel Articles'!$A$2:$F$634,6,FALSE),""))</f>
      </c>
      <c r="J7201" s="78">
        <f>IF(OR($E7201="",$H7201=""),"",$H7201*$I7201)</f>
      </c>
      <c r="K7201" s="79" t="str">
        <v/>
      </c>
    </row>
    <row r="7202">
      <c r="A7202" s="81" t="str">
        <v/>
      </c>
      <c r="B7202" s="81" t="str">
        <v/>
      </c>
      <c r="C7202" s="83">
        <f>IF($E7202="","",IFERROR(VLOOKUP(TRIM(E7202&amp;""),'Référentiel Articles'!$A$2:$F$634,2,FALSE),""))</f>
      </c>
      <c r="D7202" s="83">
        <f>IF($E7202="","",IFERROR(VLOOKUP(TRIM(E7202&amp;""),'Référentiel Articles'!$A$2:$F$634,3,FALSE),""))</f>
      </c>
      <c r="E7202" s="81" t="str">
        <v/>
      </c>
      <c r="F7202" s="83">
        <f>IF($E7202="","",IFERROR(VLOOKUP(TRIM(E7202&amp;""),'Référentiel Articles'!$A$2:$F$634,4,FALSE),""))</f>
      </c>
      <c r="G7202" s="84">
        <f>IF($E7202="","",IFERROR(VLOOKUP(TRIM(E7202&amp;""),'Référentiel Articles'!$A$2:$F$634,5,FALSE),""))</f>
      </c>
      <c r="H7202" s="85" t="str">
        <v/>
      </c>
      <c r="I7202" s="84">
        <f>IF($E7202="","",IFERROR(VLOOKUP(TRIM(E7202&amp;""),'Référentiel Articles'!$A$2:$F$634,6,FALSE),""))</f>
      </c>
      <c r="J7202" s="90">
        <f>IF(OR($E7202="",$H7202=""),"",$H7202*$I7202)</f>
      </c>
      <c r="K7202" s="87" t="str">
        <v/>
      </c>
    </row>
    <row r="7203">
      <c r="A7203" s="74" t="str">
        <v/>
      </c>
      <c r="B7203" s="74" t="str">
        <v/>
      </c>
      <c r="C7203" s="75">
        <f>IF($E7203="","",IFERROR(VLOOKUP(TRIM(E7203&amp;""),'Référentiel Articles'!$A$2:$F$634,2,FALSE),""))</f>
      </c>
      <c r="D7203" s="75">
        <f>IF($E7203="","",IFERROR(VLOOKUP(TRIM(E7203&amp;""),'Référentiel Articles'!$A$2:$F$634,3,FALSE),""))</f>
      </c>
      <c r="E7203" s="74" t="str">
        <v/>
      </c>
      <c r="F7203" s="75">
        <f>IF($E7203="","",IFERROR(VLOOKUP(TRIM(E7203&amp;""),'Référentiel Articles'!$A$2:$F$634,4,FALSE),""))</f>
      </c>
      <c r="G7203" s="76">
        <f>IF($E7203="","",IFERROR(VLOOKUP(TRIM(E7203&amp;""),'Référentiel Articles'!$A$2:$F$634,5,FALSE),""))</f>
      </c>
      <c r="H7203" s="77" t="str">
        <v/>
      </c>
      <c r="I7203" s="76">
        <f>IF($E7203="","",IFERROR(VLOOKUP(TRIM(E7203&amp;""),'Référentiel Articles'!$A$2:$F$634,6,FALSE),""))</f>
      </c>
      <c r="J7203" s="78">
        <f>IF(OR($E7203="",$H7203=""),"",$H7203*$I7203)</f>
      </c>
      <c r="K7203" s="79" t="str">
        <v/>
      </c>
    </row>
    <row r="7204">
      <c r="A7204" s="81" t="str">
        <v/>
      </c>
      <c r="B7204" s="81" t="str">
        <v/>
      </c>
      <c r="C7204" s="83">
        <f>IF($E7204="","",IFERROR(VLOOKUP(TRIM(E7204&amp;""),'Référentiel Articles'!$A$2:$F$634,2,FALSE),""))</f>
      </c>
      <c r="D7204" s="83">
        <f>IF($E7204="","",IFERROR(VLOOKUP(TRIM(E7204&amp;""),'Référentiel Articles'!$A$2:$F$634,3,FALSE),""))</f>
      </c>
      <c r="E7204" s="81" t="str">
        <v/>
      </c>
      <c r="F7204" s="83">
        <f>IF($E7204="","",IFERROR(VLOOKUP(TRIM(E7204&amp;""),'Référentiel Articles'!$A$2:$F$634,4,FALSE),""))</f>
      </c>
      <c r="G7204" s="84">
        <f>IF($E7204="","",IFERROR(VLOOKUP(TRIM(E7204&amp;""),'Référentiel Articles'!$A$2:$F$634,5,FALSE),""))</f>
      </c>
      <c r="H7204" s="85" t="str">
        <v/>
      </c>
      <c r="I7204" s="84">
        <f>IF($E7204="","",IFERROR(VLOOKUP(TRIM(E7204&amp;""),'Référentiel Articles'!$A$2:$F$634,6,FALSE),""))</f>
      </c>
      <c r="J7204" s="90">
        <f>IF(OR($E7204="",$H7204=""),"",$H7204*$I7204)</f>
      </c>
      <c r="K7204" s="87" t="str">
        <v/>
      </c>
    </row>
    <row r="7205">
      <c r="A7205" s="74" t="str">
        <v/>
      </c>
      <c r="B7205" s="74" t="str">
        <v/>
      </c>
      <c r="C7205" s="75">
        <f>IF($E7205="","",IFERROR(VLOOKUP(TRIM(E7205&amp;""),'Référentiel Articles'!$A$2:$F$634,2,FALSE),""))</f>
      </c>
      <c r="D7205" s="75">
        <f>IF($E7205="","",IFERROR(VLOOKUP(TRIM(E7205&amp;""),'Référentiel Articles'!$A$2:$F$634,3,FALSE),""))</f>
      </c>
      <c r="E7205" s="74" t="str">
        <v/>
      </c>
      <c r="F7205" s="75">
        <f>IF($E7205="","",IFERROR(VLOOKUP(TRIM(E7205&amp;""),'Référentiel Articles'!$A$2:$F$634,4,FALSE),""))</f>
      </c>
      <c r="G7205" s="76">
        <f>IF($E7205="","",IFERROR(VLOOKUP(TRIM(E7205&amp;""),'Référentiel Articles'!$A$2:$F$634,5,FALSE),""))</f>
      </c>
      <c r="H7205" s="77" t="str">
        <v/>
      </c>
      <c r="I7205" s="76">
        <f>IF($E7205="","",IFERROR(VLOOKUP(TRIM(E7205&amp;""),'Référentiel Articles'!$A$2:$F$634,6,FALSE),""))</f>
      </c>
      <c r="J7205" s="78">
        <f>IF(OR($E7205="",$H7205=""),"",$H7205*$I7205)</f>
      </c>
      <c r="K7205" s="79" t="str">
        <v/>
      </c>
    </row>
    <row r="7206">
      <c r="A7206" s="81" t="str">
        <v/>
      </c>
      <c r="B7206" s="81" t="str">
        <v/>
      </c>
      <c r="C7206" s="83">
        <f>IF($E7206="","",IFERROR(VLOOKUP(TRIM(E7206&amp;""),'Référentiel Articles'!$A$2:$F$634,2,FALSE),""))</f>
      </c>
      <c r="D7206" s="83">
        <f>IF($E7206="","",IFERROR(VLOOKUP(TRIM(E7206&amp;""),'Référentiel Articles'!$A$2:$F$634,3,FALSE),""))</f>
      </c>
      <c r="E7206" s="81" t="str">
        <v/>
      </c>
      <c r="F7206" s="83">
        <f>IF($E7206="","",IFERROR(VLOOKUP(TRIM(E7206&amp;""),'Référentiel Articles'!$A$2:$F$634,4,FALSE),""))</f>
      </c>
      <c r="G7206" s="84">
        <f>IF($E7206="","",IFERROR(VLOOKUP(TRIM(E7206&amp;""),'Référentiel Articles'!$A$2:$F$634,5,FALSE),""))</f>
      </c>
      <c r="H7206" s="85" t="str">
        <v/>
      </c>
      <c r="I7206" s="84">
        <f>IF($E7206="","",IFERROR(VLOOKUP(TRIM(E7206&amp;""),'Référentiel Articles'!$A$2:$F$634,6,FALSE),""))</f>
      </c>
      <c r="J7206" s="90">
        <f>IF(OR($E7206="",$H7206=""),"",$H7206*$I7206)</f>
      </c>
      <c r="K7206" s="87" t="str">
        <v/>
      </c>
    </row>
    <row r="7207">
      <c r="A7207" s="74" t="str">
        <v/>
      </c>
      <c r="B7207" s="74" t="str">
        <v/>
      </c>
      <c r="C7207" s="75">
        <f>IF($E7207="","",IFERROR(VLOOKUP(TRIM(E7207&amp;""),'Référentiel Articles'!$A$2:$F$634,2,FALSE),""))</f>
      </c>
      <c r="D7207" s="75">
        <f>IF($E7207="","",IFERROR(VLOOKUP(TRIM(E7207&amp;""),'Référentiel Articles'!$A$2:$F$634,3,FALSE),""))</f>
      </c>
      <c r="E7207" s="74" t="str">
        <v/>
      </c>
      <c r="F7207" s="75">
        <f>IF($E7207="","",IFERROR(VLOOKUP(TRIM(E7207&amp;""),'Référentiel Articles'!$A$2:$F$634,4,FALSE),""))</f>
      </c>
      <c r="G7207" s="76">
        <f>IF($E7207="","",IFERROR(VLOOKUP(TRIM(E7207&amp;""),'Référentiel Articles'!$A$2:$F$634,5,FALSE),""))</f>
      </c>
      <c r="H7207" s="77" t="str">
        <v/>
      </c>
      <c r="I7207" s="76">
        <f>IF($E7207="","",IFERROR(VLOOKUP(TRIM(E7207&amp;""),'Référentiel Articles'!$A$2:$F$634,6,FALSE),""))</f>
      </c>
      <c r="J7207" s="78">
        <f>IF(OR($E7207="",$H7207=""),"",$H7207*$I7207)</f>
      </c>
      <c r="K7207" s="79" t="str">
        <v/>
      </c>
    </row>
    <row r="7208">
      <c r="A7208" s="81" t="str">
        <v/>
      </c>
      <c r="B7208" s="81" t="str">
        <v/>
      </c>
      <c r="C7208" s="83">
        <f>IF($E7208="","",IFERROR(VLOOKUP(TRIM(E7208&amp;""),'Référentiel Articles'!$A$2:$F$634,2,FALSE),""))</f>
      </c>
      <c r="D7208" s="83">
        <f>IF($E7208="","",IFERROR(VLOOKUP(TRIM(E7208&amp;""),'Référentiel Articles'!$A$2:$F$634,3,FALSE),""))</f>
      </c>
      <c r="E7208" s="81" t="str">
        <v/>
      </c>
      <c r="F7208" s="83">
        <f>IF($E7208="","",IFERROR(VLOOKUP(TRIM(E7208&amp;""),'Référentiel Articles'!$A$2:$F$634,4,FALSE),""))</f>
      </c>
      <c r="G7208" s="84">
        <f>IF($E7208="","",IFERROR(VLOOKUP(TRIM(E7208&amp;""),'Référentiel Articles'!$A$2:$F$634,5,FALSE),""))</f>
      </c>
      <c r="H7208" s="85" t="str">
        <v/>
      </c>
      <c r="I7208" s="84">
        <f>IF($E7208="","",IFERROR(VLOOKUP(TRIM(E7208&amp;""),'Référentiel Articles'!$A$2:$F$634,6,FALSE),""))</f>
      </c>
      <c r="J7208" s="90">
        <f>IF(OR($E7208="",$H7208=""),"",$H7208*$I7208)</f>
      </c>
      <c r="K7208" s="87" t="str">
        <v/>
      </c>
    </row>
    <row r="7209">
      <c r="A7209" s="74" t="str">
        <v/>
      </c>
      <c r="B7209" s="74" t="str">
        <v/>
      </c>
      <c r="C7209" s="75">
        <f>IF($E7209="","",IFERROR(VLOOKUP(TRIM(E7209&amp;""),'Référentiel Articles'!$A$2:$F$634,2,FALSE),""))</f>
      </c>
      <c r="D7209" s="75">
        <f>IF($E7209="","",IFERROR(VLOOKUP(TRIM(E7209&amp;""),'Référentiel Articles'!$A$2:$F$634,3,FALSE),""))</f>
      </c>
      <c r="E7209" s="74" t="str">
        <v/>
      </c>
      <c r="F7209" s="75">
        <f>IF($E7209="","",IFERROR(VLOOKUP(TRIM(E7209&amp;""),'Référentiel Articles'!$A$2:$F$634,4,FALSE),""))</f>
      </c>
      <c r="G7209" s="76">
        <f>IF($E7209="","",IFERROR(VLOOKUP(TRIM(E7209&amp;""),'Référentiel Articles'!$A$2:$F$634,5,FALSE),""))</f>
      </c>
      <c r="H7209" s="77" t="str">
        <v/>
      </c>
      <c r="I7209" s="76">
        <f>IF($E7209="","",IFERROR(VLOOKUP(TRIM(E7209&amp;""),'Référentiel Articles'!$A$2:$F$634,6,FALSE),""))</f>
      </c>
      <c r="J7209" s="78">
        <f>IF(OR($E7209="",$H7209=""),"",$H7209*$I7209)</f>
      </c>
      <c r="K7209" s="79" t="str">
        <v/>
      </c>
    </row>
    <row r="7210">
      <c r="A7210" s="81" t="str">
        <v/>
      </c>
      <c r="B7210" s="81" t="str">
        <v/>
      </c>
      <c r="C7210" s="83">
        <f>IF($E7210="","",IFERROR(VLOOKUP(TRIM(E7210&amp;""),'Référentiel Articles'!$A$2:$F$634,2,FALSE),""))</f>
      </c>
      <c r="D7210" s="83">
        <f>IF($E7210="","",IFERROR(VLOOKUP(TRIM(E7210&amp;""),'Référentiel Articles'!$A$2:$F$634,3,FALSE),""))</f>
      </c>
      <c r="E7210" s="81" t="str">
        <v/>
      </c>
      <c r="F7210" s="83">
        <f>IF($E7210="","",IFERROR(VLOOKUP(TRIM(E7210&amp;""),'Référentiel Articles'!$A$2:$F$634,4,FALSE),""))</f>
      </c>
      <c r="G7210" s="84">
        <f>IF($E7210="","",IFERROR(VLOOKUP(TRIM(E7210&amp;""),'Référentiel Articles'!$A$2:$F$634,5,FALSE),""))</f>
      </c>
      <c r="H7210" s="85" t="str">
        <v/>
      </c>
      <c r="I7210" s="84">
        <f>IF($E7210="","",IFERROR(VLOOKUP(TRIM(E7210&amp;""),'Référentiel Articles'!$A$2:$F$634,6,FALSE),""))</f>
      </c>
      <c r="J7210" s="90">
        <f>IF(OR($E7210="",$H7210=""),"",$H7210*$I7210)</f>
      </c>
      <c r="K7210" s="87" t="str">
        <v/>
      </c>
    </row>
    <row r="7211">
      <c r="A7211" s="74" t="str">
        <v/>
      </c>
      <c r="B7211" s="74" t="str">
        <v/>
      </c>
      <c r="C7211" s="75">
        <f>IF($E7211="","",IFERROR(VLOOKUP(TRIM(E7211&amp;""),'Référentiel Articles'!$A$2:$F$634,2,FALSE),""))</f>
      </c>
      <c r="D7211" s="75">
        <f>IF($E7211="","",IFERROR(VLOOKUP(TRIM(E7211&amp;""),'Référentiel Articles'!$A$2:$F$634,3,FALSE),""))</f>
      </c>
      <c r="E7211" s="74" t="str">
        <v/>
      </c>
      <c r="F7211" s="75">
        <f>IF($E7211="","",IFERROR(VLOOKUP(TRIM(E7211&amp;""),'Référentiel Articles'!$A$2:$F$634,4,FALSE),""))</f>
      </c>
      <c r="G7211" s="76">
        <f>IF($E7211="","",IFERROR(VLOOKUP(TRIM(E7211&amp;""),'Référentiel Articles'!$A$2:$F$634,5,FALSE),""))</f>
      </c>
      <c r="H7211" s="77" t="str">
        <v/>
      </c>
      <c r="I7211" s="76">
        <f>IF($E7211="","",IFERROR(VLOOKUP(TRIM(E7211&amp;""),'Référentiel Articles'!$A$2:$F$634,6,FALSE),""))</f>
      </c>
      <c r="J7211" s="78">
        <f>IF(OR($E7211="",$H7211=""),"",$H7211*$I7211)</f>
      </c>
      <c r="K7211" s="79" t="str">
        <v/>
      </c>
    </row>
    <row r="7212">
      <c r="A7212" s="81" t="str">
        <v/>
      </c>
      <c r="B7212" s="81" t="str">
        <v/>
      </c>
      <c r="C7212" s="83">
        <f>IF($E7212="","",IFERROR(VLOOKUP(TRIM(E7212&amp;""),'Référentiel Articles'!$A$2:$F$634,2,FALSE),""))</f>
      </c>
      <c r="D7212" s="83">
        <f>IF($E7212="","",IFERROR(VLOOKUP(TRIM(E7212&amp;""),'Référentiel Articles'!$A$2:$F$634,3,FALSE),""))</f>
      </c>
      <c r="E7212" s="81" t="str">
        <v/>
      </c>
      <c r="F7212" s="83">
        <f>IF($E7212="","",IFERROR(VLOOKUP(TRIM(E7212&amp;""),'Référentiel Articles'!$A$2:$F$634,4,FALSE),""))</f>
      </c>
      <c r="G7212" s="84">
        <f>IF($E7212="","",IFERROR(VLOOKUP(TRIM(E7212&amp;""),'Référentiel Articles'!$A$2:$F$634,5,FALSE),""))</f>
      </c>
      <c r="H7212" s="85" t="str">
        <v/>
      </c>
      <c r="I7212" s="84">
        <f>IF($E7212="","",IFERROR(VLOOKUP(TRIM(E7212&amp;""),'Référentiel Articles'!$A$2:$F$634,6,FALSE),""))</f>
      </c>
      <c r="J7212" s="90">
        <f>IF(OR($E7212="",$H7212=""),"",$H7212*$I7212)</f>
      </c>
      <c r="K7212" s="87" t="str">
        <v/>
      </c>
    </row>
    <row r="7213">
      <c r="A7213" s="74" t="str">
        <v/>
      </c>
      <c r="B7213" s="74" t="str">
        <v/>
      </c>
      <c r="C7213" s="75">
        <f>IF($E7213="","",IFERROR(VLOOKUP(TRIM(E7213&amp;""),'Référentiel Articles'!$A$2:$F$634,2,FALSE),""))</f>
      </c>
      <c r="D7213" s="75">
        <f>IF($E7213="","",IFERROR(VLOOKUP(TRIM(E7213&amp;""),'Référentiel Articles'!$A$2:$F$634,3,FALSE),""))</f>
      </c>
      <c r="E7213" s="74" t="str">
        <v/>
      </c>
      <c r="F7213" s="75">
        <f>IF($E7213="","",IFERROR(VLOOKUP(TRIM(E7213&amp;""),'Référentiel Articles'!$A$2:$F$634,4,FALSE),""))</f>
      </c>
      <c r="G7213" s="76">
        <f>IF($E7213="","",IFERROR(VLOOKUP(TRIM(E7213&amp;""),'Référentiel Articles'!$A$2:$F$634,5,FALSE),""))</f>
      </c>
      <c r="H7213" s="77" t="str">
        <v/>
      </c>
      <c r="I7213" s="76">
        <f>IF($E7213="","",IFERROR(VLOOKUP(TRIM(E7213&amp;""),'Référentiel Articles'!$A$2:$F$634,6,FALSE),""))</f>
      </c>
      <c r="J7213" s="78">
        <f>IF(OR($E7213="",$H7213=""),"",$H7213*$I7213)</f>
      </c>
      <c r="K7213" s="79" t="str">
        <v/>
      </c>
    </row>
    <row r="7214">
      <c r="A7214" s="81" t="str">
        <v/>
      </c>
      <c r="B7214" s="81" t="str">
        <v/>
      </c>
      <c r="C7214" s="83">
        <f>IF($E7214="","",IFERROR(VLOOKUP(TRIM(E7214&amp;""),'Référentiel Articles'!$A$2:$F$634,2,FALSE),""))</f>
      </c>
      <c r="D7214" s="83">
        <f>IF($E7214="","",IFERROR(VLOOKUP(TRIM(E7214&amp;""),'Référentiel Articles'!$A$2:$F$634,3,FALSE),""))</f>
      </c>
      <c r="E7214" s="81" t="str">
        <v/>
      </c>
      <c r="F7214" s="83">
        <f>IF($E7214="","",IFERROR(VLOOKUP(TRIM(E7214&amp;""),'Référentiel Articles'!$A$2:$F$634,4,FALSE),""))</f>
      </c>
      <c r="G7214" s="84">
        <f>IF($E7214="","",IFERROR(VLOOKUP(TRIM(E7214&amp;""),'Référentiel Articles'!$A$2:$F$634,5,FALSE),""))</f>
      </c>
      <c r="H7214" s="85" t="str">
        <v/>
      </c>
      <c r="I7214" s="84">
        <f>IF($E7214="","",IFERROR(VLOOKUP(TRIM(E7214&amp;""),'Référentiel Articles'!$A$2:$F$634,6,FALSE),""))</f>
      </c>
      <c r="J7214" s="90">
        <f>IF(OR($E7214="",$H7214=""),"",$H7214*$I7214)</f>
      </c>
      <c r="K7214" s="87" t="str">
        <v/>
      </c>
    </row>
    <row r="7215">
      <c r="A7215" s="74" t="str">
        <v/>
      </c>
      <c r="B7215" s="74" t="str">
        <v/>
      </c>
      <c r="C7215" s="75">
        <f>IF($E7215="","",IFERROR(VLOOKUP(TRIM(E7215&amp;""),'Référentiel Articles'!$A$2:$F$634,2,FALSE),""))</f>
      </c>
      <c r="D7215" s="75">
        <f>IF($E7215="","",IFERROR(VLOOKUP(TRIM(E7215&amp;""),'Référentiel Articles'!$A$2:$F$634,3,FALSE),""))</f>
      </c>
      <c r="E7215" s="74" t="str">
        <v/>
      </c>
      <c r="F7215" s="75">
        <f>IF($E7215="","",IFERROR(VLOOKUP(TRIM(E7215&amp;""),'Référentiel Articles'!$A$2:$F$634,4,FALSE),""))</f>
      </c>
      <c r="G7215" s="76">
        <f>IF($E7215="","",IFERROR(VLOOKUP(TRIM(E7215&amp;""),'Référentiel Articles'!$A$2:$F$634,5,FALSE),""))</f>
      </c>
      <c r="H7215" s="77" t="str">
        <v/>
      </c>
      <c r="I7215" s="76">
        <f>IF($E7215="","",IFERROR(VLOOKUP(TRIM(E7215&amp;""),'Référentiel Articles'!$A$2:$F$634,6,FALSE),""))</f>
      </c>
      <c r="J7215" s="78">
        <f>IF(OR($E7215="",$H7215=""),"",$H7215*$I7215)</f>
      </c>
      <c r="K7215" s="79" t="str">
        <v/>
      </c>
    </row>
    <row r="7216">
      <c r="A7216" s="81" t="str">
        <v/>
      </c>
      <c r="B7216" s="81" t="str">
        <v/>
      </c>
      <c r="C7216" s="83">
        <f>IF($E7216="","",IFERROR(VLOOKUP(TRIM(E7216&amp;""),'Référentiel Articles'!$A$2:$F$634,2,FALSE),""))</f>
      </c>
      <c r="D7216" s="83">
        <f>IF($E7216="","",IFERROR(VLOOKUP(TRIM(E7216&amp;""),'Référentiel Articles'!$A$2:$F$634,3,FALSE),""))</f>
      </c>
      <c r="E7216" s="81" t="str">
        <v/>
      </c>
      <c r="F7216" s="83">
        <f>IF($E7216="","",IFERROR(VLOOKUP(TRIM(E7216&amp;""),'Référentiel Articles'!$A$2:$F$634,4,FALSE),""))</f>
      </c>
      <c r="G7216" s="84">
        <f>IF($E7216="","",IFERROR(VLOOKUP(TRIM(E7216&amp;""),'Référentiel Articles'!$A$2:$F$634,5,FALSE),""))</f>
      </c>
      <c r="H7216" s="85" t="str">
        <v/>
      </c>
      <c r="I7216" s="84">
        <f>IF($E7216="","",IFERROR(VLOOKUP(TRIM(E7216&amp;""),'Référentiel Articles'!$A$2:$F$634,6,FALSE),""))</f>
      </c>
      <c r="J7216" s="90">
        <f>IF(OR($E7216="",$H7216=""),"",$H7216*$I7216)</f>
      </c>
      <c r="K7216" s="87" t="str">
        <v/>
      </c>
    </row>
    <row r="7217">
      <c r="A7217" s="74" t="str">
        <v/>
      </c>
      <c r="B7217" s="74" t="str">
        <v/>
      </c>
      <c r="C7217" s="75">
        <f>IF($E7217="","",IFERROR(VLOOKUP(TRIM(E7217&amp;""),'Référentiel Articles'!$A$2:$F$634,2,FALSE),""))</f>
      </c>
      <c r="D7217" s="75">
        <f>IF($E7217="","",IFERROR(VLOOKUP(TRIM(E7217&amp;""),'Référentiel Articles'!$A$2:$F$634,3,FALSE),""))</f>
      </c>
      <c r="E7217" s="74" t="str">
        <v/>
      </c>
      <c r="F7217" s="75">
        <f>IF($E7217="","",IFERROR(VLOOKUP(TRIM(E7217&amp;""),'Référentiel Articles'!$A$2:$F$634,4,FALSE),""))</f>
      </c>
      <c r="G7217" s="76">
        <f>IF($E7217="","",IFERROR(VLOOKUP(TRIM(E7217&amp;""),'Référentiel Articles'!$A$2:$F$634,5,FALSE),""))</f>
      </c>
      <c r="H7217" s="77" t="str">
        <v/>
      </c>
      <c r="I7217" s="76">
        <f>IF($E7217="","",IFERROR(VLOOKUP(TRIM(E7217&amp;""),'Référentiel Articles'!$A$2:$F$634,6,FALSE),""))</f>
      </c>
      <c r="J7217" s="78">
        <f>IF(OR($E7217="",$H7217=""),"",$H7217*$I7217)</f>
      </c>
      <c r="K7217" s="79" t="str">
        <v/>
      </c>
    </row>
    <row r="7218">
      <c r="A7218" s="81" t="str">
        <v/>
      </c>
      <c r="B7218" s="81" t="str">
        <v/>
      </c>
      <c r="C7218" s="83">
        <f>IF($E7218="","",IFERROR(VLOOKUP(TRIM(E7218&amp;""),'Référentiel Articles'!$A$2:$F$634,2,FALSE),""))</f>
      </c>
      <c r="D7218" s="83">
        <f>IF($E7218="","",IFERROR(VLOOKUP(TRIM(E7218&amp;""),'Référentiel Articles'!$A$2:$F$634,3,FALSE),""))</f>
      </c>
      <c r="E7218" s="81" t="str">
        <v/>
      </c>
      <c r="F7218" s="83">
        <f>IF($E7218="","",IFERROR(VLOOKUP(TRIM(E7218&amp;""),'Référentiel Articles'!$A$2:$F$634,4,FALSE),""))</f>
      </c>
      <c r="G7218" s="84">
        <f>IF($E7218="","",IFERROR(VLOOKUP(TRIM(E7218&amp;""),'Référentiel Articles'!$A$2:$F$634,5,FALSE),""))</f>
      </c>
      <c r="H7218" s="85" t="str">
        <v/>
      </c>
      <c r="I7218" s="84">
        <f>IF($E7218="","",IFERROR(VLOOKUP(TRIM(E7218&amp;""),'Référentiel Articles'!$A$2:$F$634,6,FALSE),""))</f>
      </c>
      <c r="J7218" s="90">
        <f>IF(OR($E7218="",$H7218=""),"",$H7218*$I7218)</f>
      </c>
      <c r="K7218" s="87" t="str">
        <v/>
      </c>
    </row>
    <row r="7219">
      <c r="A7219" s="74" t="str">
        <v/>
      </c>
      <c r="B7219" s="74" t="str">
        <v/>
      </c>
      <c r="C7219" s="75">
        <f>IF($E7219="","",IFERROR(VLOOKUP(TRIM(E7219&amp;""),'Référentiel Articles'!$A$2:$F$634,2,FALSE),""))</f>
      </c>
      <c r="D7219" s="75">
        <f>IF($E7219="","",IFERROR(VLOOKUP(TRIM(E7219&amp;""),'Référentiel Articles'!$A$2:$F$634,3,FALSE),""))</f>
      </c>
      <c r="E7219" s="74" t="str">
        <v/>
      </c>
      <c r="F7219" s="75">
        <f>IF($E7219="","",IFERROR(VLOOKUP(TRIM(E7219&amp;""),'Référentiel Articles'!$A$2:$F$634,4,FALSE),""))</f>
      </c>
      <c r="G7219" s="76">
        <f>IF($E7219="","",IFERROR(VLOOKUP(TRIM(E7219&amp;""),'Référentiel Articles'!$A$2:$F$634,5,FALSE),""))</f>
      </c>
      <c r="H7219" s="77" t="str">
        <v/>
      </c>
      <c r="I7219" s="76">
        <f>IF($E7219="","",IFERROR(VLOOKUP(TRIM(E7219&amp;""),'Référentiel Articles'!$A$2:$F$634,6,FALSE),""))</f>
      </c>
      <c r="J7219" s="78">
        <f>IF(OR($E7219="",$H7219=""),"",$H7219*$I7219)</f>
      </c>
      <c r="K7219" s="79" t="str">
        <v/>
      </c>
    </row>
    <row r="7220">
      <c r="A7220" s="81" t="str">
        <v/>
      </c>
      <c r="B7220" s="81" t="str">
        <v/>
      </c>
      <c r="C7220" s="83">
        <f>IF($E7220="","",IFERROR(VLOOKUP(TRIM(E7220&amp;""),'Référentiel Articles'!$A$2:$F$634,2,FALSE),""))</f>
      </c>
      <c r="D7220" s="83">
        <f>IF($E7220="","",IFERROR(VLOOKUP(TRIM(E7220&amp;""),'Référentiel Articles'!$A$2:$F$634,3,FALSE),""))</f>
      </c>
      <c r="E7220" s="81" t="str">
        <v/>
      </c>
      <c r="F7220" s="83">
        <f>IF($E7220="","",IFERROR(VLOOKUP(TRIM(E7220&amp;""),'Référentiel Articles'!$A$2:$F$634,4,FALSE),""))</f>
      </c>
      <c r="G7220" s="84">
        <f>IF($E7220="","",IFERROR(VLOOKUP(TRIM(E7220&amp;""),'Référentiel Articles'!$A$2:$F$634,5,FALSE),""))</f>
      </c>
      <c r="H7220" s="85" t="str">
        <v/>
      </c>
      <c r="I7220" s="84">
        <f>IF($E7220="","",IFERROR(VLOOKUP(TRIM(E7220&amp;""),'Référentiel Articles'!$A$2:$F$634,6,FALSE),""))</f>
      </c>
      <c r="J7220" s="90">
        <f>IF(OR($E7220="",$H7220=""),"",$H7220*$I7220)</f>
      </c>
      <c r="K7220" s="87" t="str">
        <v/>
      </c>
    </row>
    <row r="7221">
      <c r="A7221" s="74" t="str">
        <v/>
      </c>
      <c r="B7221" s="74" t="str">
        <v/>
      </c>
      <c r="C7221" s="75">
        <f>IF($E7221="","",IFERROR(VLOOKUP(TRIM(E7221&amp;""),'Référentiel Articles'!$A$2:$F$634,2,FALSE),""))</f>
      </c>
      <c r="D7221" s="75">
        <f>IF($E7221="","",IFERROR(VLOOKUP(TRIM(E7221&amp;""),'Référentiel Articles'!$A$2:$F$634,3,FALSE),""))</f>
      </c>
      <c r="E7221" s="74" t="str">
        <v/>
      </c>
      <c r="F7221" s="75">
        <f>IF($E7221="","",IFERROR(VLOOKUP(TRIM(E7221&amp;""),'Référentiel Articles'!$A$2:$F$634,4,FALSE),""))</f>
      </c>
      <c r="G7221" s="76">
        <f>IF($E7221="","",IFERROR(VLOOKUP(TRIM(E7221&amp;""),'Référentiel Articles'!$A$2:$F$634,5,FALSE),""))</f>
      </c>
      <c r="H7221" s="77" t="str">
        <v/>
      </c>
      <c r="I7221" s="76">
        <f>IF($E7221="","",IFERROR(VLOOKUP(TRIM(E7221&amp;""),'Référentiel Articles'!$A$2:$F$634,6,FALSE),""))</f>
      </c>
      <c r="J7221" s="78">
        <f>IF(OR($E7221="",$H7221=""),"",$H7221*$I7221)</f>
      </c>
      <c r="K7221" s="79" t="str">
        <v/>
      </c>
    </row>
    <row r="7222">
      <c r="A7222" s="81" t="str">
        <v/>
      </c>
      <c r="B7222" s="81" t="str">
        <v/>
      </c>
      <c r="C7222" s="83">
        <f>IF($E7222="","",IFERROR(VLOOKUP(TRIM(E7222&amp;""),'Référentiel Articles'!$A$2:$F$634,2,FALSE),""))</f>
      </c>
      <c r="D7222" s="83">
        <f>IF($E7222="","",IFERROR(VLOOKUP(TRIM(E7222&amp;""),'Référentiel Articles'!$A$2:$F$634,3,FALSE),""))</f>
      </c>
      <c r="E7222" s="81" t="str">
        <v/>
      </c>
      <c r="F7222" s="83">
        <f>IF($E7222="","",IFERROR(VLOOKUP(TRIM(E7222&amp;""),'Référentiel Articles'!$A$2:$F$634,4,FALSE),""))</f>
      </c>
      <c r="G7222" s="84">
        <f>IF($E7222="","",IFERROR(VLOOKUP(TRIM(E7222&amp;""),'Référentiel Articles'!$A$2:$F$634,5,FALSE),""))</f>
      </c>
      <c r="H7222" s="85" t="str">
        <v/>
      </c>
      <c r="I7222" s="84">
        <f>IF($E7222="","",IFERROR(VLOOKUP(TRIM(E7222&amp;""),'Référentiel Articles'!$A$2:$F$634,6,FALSE),""))</f>
      </c>
      <c r="J7222" s="90">
        <f>IF(OR($E7222="",$H7222=""),"",$H7222*$I7222)</f>
      </c>
      <c r="K7222" s="87" t="str">
        <v/>
      </c>
    </row>
    <row r="7223">
      <c r="A7223" s="74" t="str">
        <v/>
      </c>
      <c r="B7223" s="74" t="str">
        <v/>
      </c>
      <c r="C7223" s="75">
        <f>IF($E7223="","",IFERROR(VLOOKUP(TRIM(E7223&amp;""),'Référentiel Articles'!$A$2:$F$634,2,FALSE),""))</f>
      </c>
      <c r="D7223" s="75">
        <f>IF($E7223="","",IFERROR(VLOOKUP(TRIM(E7223&amp;""),'Référentiel Articles'!$A$2:$F$634,3,FALSE),""))</f>
      </c>
      <c r="E7223" s="74" t="str">
        <v/>
      </c>
      <c r="F7223" s="75">
        <f>IF($E7223="","",IFERROR(VLOOKUP(TRIM(E7223&amp;""),'Référentiel Articles'!$A$2:$F$634,4,FALSE),""))</f>
      </c>
      <c r="G7223" s="76">
        <f>IF($E7223="","",IFERROR(VLOOKUP(TRIM(E7223&amp;""),'Référentiel Articles'!$A$2:$F$634,5,FALSE),""))</f>
      </c>
      <c r="H7223" s="77" t="str">
        <v/>
      </c>
      <c r="I7223" s="76">
        <f>IF($E7223="","",IFERROR(VLOOKUP(TRIM(E7223&amp;""),'Référentiel Articles'!$A$2:$F$634,6,FALSE),""))</f>
      </c>
      <c r="J7223" s="78">
        <f>IF(OR($E7223="",$H7223=""),"",$H7223*$I7223)</f>
      </c>
      <c r="K7223" s="79" t="str">
        <v/>
      </c>
    </row>
    <row r="7224">
      <c r="A7224" s="81" t="str">
        <v/>
      </c>
      <c r="B7224" s="81" t="str">
        <v/>
      </c>
      <c r="C7224" s="83">
        <f>IF($E7224="","",IFERROR(VLOOKUP(TRIM(E7224&amp;""),'Référentiel Articles'!$A$2:$F$634,2,FALSE),""))</f>
      </c>
      <c r="D7224" s="83">
        <f>IF($E7224="","",IFERROR(VLOOKUP(TRIM(E7224&amp;""),'Référentiel Articles'!$A$2:$F$634,3,FALSE),""))</f>
      </c>
      <c r="E7224" s="81" t="str">
        <v/>
      </c>
      <c r="F7224" s="83">
        <f>IF($E7224="","",IFERROR(VLOOKUP(TRIM(E7224&amp;""),'Référentiel Articles'!$A$2:$F$634,4,FALSE),""))</f>
      </c>
      <c r="G7224" s="84">
        <f>IF($E7224="","",IFERROR(VLOOKUP(TRIM(E7224&amp;""),'Référentiel Articles'!$A$2:$F$634,5,FALSE),""))</f>
      </c>
      <c r="H7224" s="85" t="str">
        <v/>
      </c>
      <c r="I7224" s="84">
        <f>IF($E7224="","",IFERROR(VLOOKUP(TRIM(E7224&amp;""),'Référentiel Articles'!$A$2:$F$634,6,FALSE),""))</f>
      </c>
      <c r="J7224" s="90">
        <f>IF(OR($E7224="",$H7224=""),"",$H7224*$I7224)</f>
      </c>
      <c r="K7224" s="87" t="str">
        <v/>
      </c>
    </row>
    <row r="7225">
      <c r="A7225" s="74" t="str">
        <v/>
      </c>
      <c r="B7225" s="74" t="str">
        <v/>
      </c>
      <c r="C7225" s="75">
        <f>IF($E7225="","",IFERROR(VLOOKUP(TRIM(E7225&amp;""),'Référentiel Articles'!$A$2:$F$634,2,FALSE),""))</f>
      </c>
      <c r="D7225" s="75">
        <f>IF($E7225="","",IFERROR(VLOOKUP(TRIM(E7225&amp;""),'Référentiel Articles'!$A$2:$F$634,3,FALSE),""))</f>
      </c>
      <c r="E7225" s="74" t="str">
        <v/>
      </c>
      <c r="F7225" s="75">
        <f>IF($E7225="","",IFERROR(VLOOKUP(TRIM(E7225&amp;""),'Référentiel Articles'!$A$2:$F$634,4,FALSE),""))</f>
      </c>
      <c r="G7225" s="76">
        <f>IF($E7225="","",IFERROR(VLOOKUP(TRIM(E7225&amp;""),'Référentiel Articles'!$A$2:$F$634,5,FALSE),""))</f>
      </c>
      <c r="H7225" s="77" t="str">
        <v/>
      </c>
      <c r="I7225" s="76">
        <f>IF($E7225="","",IFERROR(VLOOKUP(TRIM(E7225&amp;""),'Référentiel Articles'!$A$2:$F$634,6,FALSE),""))</f>
      </c>
      <c r="J7225" s="78">
        <f>IF(OR($E7225="",$H7225=""),"",$H7225*$I7225)</f>
      </c>
      <c r="K7225" s="79" t="str">
        <v/>
      </c>
    </row>
    <row r="7226">
      <c r="A7226" s="81" t="str">
        <v/>
      </c>
      <c r="B7226" s="81" t="str">
        <v/>
      </c>
      <c r="C7226" s="83">
        <f>IF($E7226="","",IFERROR(VLOOKUP(TRIM(E7226&amp;""),'Référentiel Articles'!$A$2:$F$634,2,FALSE),""))</f>
      </c>
      <c r="D7226" s="83">
        <f>IF($E7226="","",IFERROR(VLOOKUP(TRIM(E7226&amp;""),'Référentiel Articles'!$A$2:$F$634,3,FALSE),""))</f>
      </c>
      <c r="E7226" s="81" t="str">
        <v/>
      </c>
      <c r="F7226" s="83">
        <f>IF($E7226="","",IFERROR(VLOOKUP(TRIM(E7226&amp;""),'Référentiel Articles'!$A$2:$F$634,4,FALSE),""))</f>
      </c>
      <c r="G7226" s="84">
        <f>IF($E7226="","",IFERROR(VLOOKUP(TRIM(E7226&amp;""),'Référentiel Articles'!$A$2:$F$634,5,FALSE),""))</f>
      </c>
      <c r="H7226" s="85" t="str">
        <v/>
      </c>
      <c r="I7226" s="84">
        <f>IF($E7226="","",IFERROR(VLOOKUP(TRIM(E7226&amp;""),'Référentiel Articles'!$A$2:$F$634,6,FALSE),""))</f>
      </c>
      <c r="J7226" s="90">
        <f>IF(OR($E7226="",$H7226=""),"",$H7226*$I7226)</f>
      </c>
      <c r="K7226" s="87" t="str">
        <v/>
      </c>
    </row>
    <row r="7227">
      <c r="A7227" s="74" t="str">
        <v/>
      </c>
      <c r="B7227" s="74" t="str">
        <v/>
      </c>
      <c r="C7227" s="75">
        <f>IF($E7227="","",IFERROR(VLOOKUP(TRIM(E7227&amp;""),'Référentiel Articles'!$A$2:$F$634,2,FALSE),""))</f>
      </c>
      <c r="D7227" s="75">
        <f>IF($E7227="","",IFERROR(VLOOKUP(TRIM(E7227&amp;""),'Référentiel Articles'!$A$2:$F$634,3,FALSE),""))</f>
      </c>
      <c r="E7227" s="74" t="str">
        <v/>
      </c>
      <c r="F7227" s="75">
        <f>IF($E7227="","",IFERROR(VLOOKUP(TRIM(E7227&amp;""),'Référentiel Articles'!$A$2:$F$634,4,FALSE),""))</f>
      </c>
      <c r="G7227" s="76">
        <f>IF($E7227="","",IFERROR(VLOOKUP(TRIM(E7227&amp;""),'Référentiel Articles'!$A$2:$F$634,5,FALSE),""))</f>
      </c>
      <c r="H7227" s="77" t="str">
        <v/>
      </c>
      <c r="I7227" s="76">
        <f>IF($E7227="","",IFERROR(VLOOKUP(TRIM(E7227&amp;""),'Référentiel Articles'!$A$2:$F$634,6,FALSE),""))</f>
      </c>
      <c r="J7227" s="78">
        <f>IF(OR($E7227="",$H7227=""),"",$H7227*$I7227)</f>
      </c>
      <c r="K7227" s="79" t="str">
        <v/>
      </c>
    </row>
    <row r="7228">
      <c r="A7228" s="81" t="str">
        <v/>
      </c>
      <c r="B7228" s="81" t="str">
        <v/>
      </c>
      <c r="C7228" s="83">
        <f>IF($E7228="","",IFERROR(VLOOKUP(TRIM(E7228&amp;""),'Référentiel Articles'!$A$2:$F$634,2,FALSE),""))</f>
      </c>
      <c r="D7228" s="83">
        <f>IF($E7228="","",IFERROR(VLOOKUP(TRIM(E7228&amp;""),'Référentiel Articles'!$A$2:$F$634,3,FALSE),""))</f>
      </c>
      <c r="E7228" s="81" t="str">
        <v/>
      </c>
      <c r="F7228" s="83">
        <f>IF($E7228="","",IFERROR(VLOOKUP(TRIM(E7228&amp;""),'Référentiel Articles'!$A$2:$F$634,4,FALSE),""))</f>
      </c>
      <c r="G7228" s="84">
        <f>IF($E7228="","",IFERROR(VLOOKUP(TRIM(E7228&amp;""),'Référentiel Articles'!$A$2:$F$634,5,FALSE),""))</f>
      </c>
      <c r="H7228" s="85" t="str">
        <v/>
      </c>
      <c r="I7228" s="84">
        <f>IF($E7228="","",IFERROR(VLOOKUP(TRIM(E7228&amp;""),'Référentiel Articles'!$A$2:$F$634,6,FALSE),""))</f>
      </c>
      <c r="J7228" s="90">
        <f>IF(OR($E7228="",$H7228=""),"",$H7228*$I7228)</f>
      </c>
      <c r="K7228" s="87" t="str">
        <v/>
      </c>
    </row>
    <row r="7229">
      <c r="A7229" s="74" t="str">
        <v/>
      </c>
      <c r="B7229" s="74" t="str">
        <v/>
      </c>
      <c r="C7229" s="75">
        <f>IF($E7229="","",IFERROR(VLOOKUP(TRIM(E7229&amp;""),'Référentiel Articles'!$A$2:$F$634,2,FALSE),""))</f>
      </c>
      <c r="D7229" s="75">
        <f>IF($E7229="","",IFERROR(VLOOKUP(TRIM(E7229&amp;""),'Référentiel Articles'!$A$2:$F$634,3,FALSE),""))</f>
      </c>
      <c r="E7229" s="74" t="str">
        <v/>
      </c>
      <c r="F7229" s="75">
        <f>IF($E7229="","",IFERROR(VLOOKUP(TRIM(E7229&amp;""),'Référentiel Articles'!$A$2:$F$634,4,FALSE),""))</f>
      </c>
      <c r="G7229" s="76">
        <f>IF($E7229="","",IFERROR(VLOOKUP(TRIM(E7229&amp;""),'Référentiel Articles'!$A$2:$F$634,5,FALSE),""))</f>
      </c>
      <c r="H7229" s="77" t="str">
        <v/>
      </c>
      <c r="I7229" s="76">
        <f>IF($E7229="","",IFERROR(VLOOKUP(TRIM(E7229&amp;""),'Référentiel Articles'!$A$2:$F$634,6,FALSE),""))</f>
      </c>
      <c r="J7229" s="78">
        <f>IF(OR($E7229="",$H7229=""),"",$H7229*$I7229)</f>
      </c>
      <c r="K7229" s="79" t="str">
        <v/>
      </c>
    </row>
    <row r="7230">
      <c r="A7230" s="81" t="str">
        <v/>
      </c>
      <c r="B7230" s="81" t="str">
        <v/>
      </c>
      <c r="C7230" s="83">
        <f>IF($E7230="","",IFERROR(VLOOKUP(TRIM(E7230&amp;""),'Référentiel Articles'!$A$2:$F$634,2,FALSE),""))</f>
      </c>
      <c r="D7230" s="83">
        <f>IF($E7230="","",IFERROR(VLOOKUP(TRIM(E7230&amp;""),'Référentiel Articles'!$A$2:$F$634,3,FALSE),""))</f>
      </c>
      <c r="E7230" s="81" t="str">
        <v/>
      </c>
      <c r="F7230" s="83">
        <f>IF($E7230="","",IFERROR(VLOOKUP(TRIM(E7230&amp;""),'Référentiel Articles'!$A$2:$F$634,4,FALSE),""))</f>
      </c>
      <c r="G7230" s="84">
        <f>IF($E7230="","",IFERROR(VLOOKUP(TRIM(E7230&amp;""),'Référentiel Articles'!$A$2:$F$634,5,FALSE),""))</f>
      </c>
      <c r="H7230" s="85" t="str">
        <v/>
      </c>
      <c r="I7230" s="84">
        <f>IF($E7230="","",IFERROR(VLOOKUP(TRIM(E7230&amp;""),'Référentiel Articles'!$A$2:$F$634,6,FALSE),""))</f>
      </c>
      <c r="J7230" s="90">
        <f>IF(OR($E7230="",$H7230=""),"",$H7230*$I7230)</f>
      </c>
      <c r="K7230" s="87" t="str">
        <v/>
      </c>
    </row>
    <row r="7231">
      <c r="A7231" s="74" t="str">
        <v/>
      </c>
      <c r="B7231" s="74" t="str">
        <v/>
      </c>
      <c r="C7231" s="75">
        <f>IF($E7231="","",IFERROR(VLOOKUP(TRIM(E7231&amp;""),'Référentiel Articles'!$A$2:$F$634,2,FALSE),""))</f>
      </c>
      <c r="D7231" s="75">
        <f>IF($E7231="","",IFERROR(VLOOKUP(TRIM(E7231&amp;""),'Référentiel Articles'!$A$2:$F$634,3,FALSE),""))</f>
      </c>
      <c r="E7231" s="74" t="str">
        <v/>
      </c>
      <c r="F7231" s="75">
        <f>IF($E7231="","",IFERROR(VLOOKUP(TRIM(E7231&amp;""),'Référentiel Articles'!$A$2:$F$634,4,FALSE),""))</f>
      </c>
      <c r="G7231" s="76">
        <f>IF($E7231="","",IFERROR(VLOOKUP(TRIM(E7231&amp;""),'Référentiel Articles'!$A$2:$F$634,5,FALSE),""))</f>
      </c>
      <c r="H7231" s="77" t="str">
        <v/>
      </c>
      <c r="I7231" s="76">
        <f>IF($E7231="","",IFERROR(VLOOKUP(TRIM(E7231&amp;""),'Référentiel Articles'!$A$2:$F$634,6,FALSE),""))</f>
      </c>
      <c r="J7231" s="78">
        <f>IF(OR($E7231="",$H7231=""),"",$H7231*$I7231)</f>
      </c>
      <c r="K7231" s="79" t="str">
        <v/>
      </c>
    </row>
    <row r="7232">
      <c r="A7232" s="81" t="str">
        <v/>
      </c>
      <c r="B7232" s="81" t="str">
        <v/>
      </c>
      <c r="C7232" s="83">
        <f>IF($E7232="","",IFERROR(VLOOKUP(TRIM(E7232&amp;""),'Référentiel Articles'!$A$2:$F$634,2,FALSE),""))</f>
      </c>
      <c r="D7232" s="83">
        <f>IF($E7232="","",IFERROR(VLOOKUP(TRIM(E7232&amp;""),'Référentiel Articles'!$A$2:$F$634,3,FALSE),""))</f>
      </c>
      <c r="E7232" s="81" t="str">
        <v/>
      </c>
      <c r="F7232" s="83">
        <f>IF($E7232="","",IFERROR(VLOOKUP(TRIM(E7232&amp;""),'Référentiel Articles'!$A$2:$F$634,4,FALSE),""))</f>
      </c>
      <c r="G7232" s="84">
        <f>IF($E7232="","",IFERROR(VLOOKUP(TRIM(E7232&amp;""),'Référentiel Articles'!$A$2:$F$634,5,FALSE),""))</f>
      </c>
      <c r="H7232" s="85" t="str">
        <v/>
      </c>
      <c r="I7232" s="84">
        <f>IF($E7232="","",IFERROR(VLOOKUP(TRIM(E7232&amp;""),'Référentiel Articles'!$A$2:$F$634,6,FALSE),""))</f>
      </c>
      <c r="J7232" s="90">
        <f>IF(OR($E7232="",$H7232=""),"",$H7232*$I7232)</f>
      </c>
      <c r="K7232" s="87" t="str">
        <v/>
      </c>
    </row>
    <row r="7233">
      <c r="A7233" s="74" t="str">
        <v/>
      </c>
      <c r="B7233" s="74" t="str">
        <v/>
      </c>
      <c r="C7233" s="75">
        <f>IF($E7233="","",IFERROR(VLOOKUP(TRIM(E7233&amp;""),'Référentiel Articles'!$A$2:$F$634,2,FALSE),""))</f>
      </c>
      <c r="D7233" s="75">
        <f>IF($E7233="","",IFERROR(VLOOKUP(TRIM(E7233&amp;""),'Référentiel Articles'!$A$2:$F$634,3,FALSE),""))</f>
      </c>
      <c r="E7233" s="74" t="str">
        <v/>
      </c>
      <c r="F7233" s="75">
        <f>IF($E7233="","",IFERROR(VLOOKUP(TRIM(E7233&amp;""),'Référentiel Articles'!$A$2:$F$634,4,FALSE),""))</f>
      </c>
      <c r="G7233" s="76">
        <f>IF($E7233="","",IFERROR(VLOOKUP(TRIM(E7233&amp;""),'Référentiel Articles'!$A$2:$F$634,5,FALSE),""))</f>
      </c>
      <c r="H7233" s="77" t="str">
        <v/>
      </c>
      <c r="I7233" s="76">
        <f>IF($E7233="","",IFERROR(VLOOKUP(TRIM(E7233&amp;""),'Référentiel Articles'!$A$2:$F$634,6,FALSE),""))</f>
      </c>
      <c r="J7233" s="78">
        <f>IF(OR($E7233="",$H7233=""),"",$H7233*$I7233)</f>
      </c>
      <c r="K7233" s="79" t="str">
        <v/>
      </c>
    </row>
    <row r="7234">
      <c r="A7234" s="81" t="str">
        <v/>
      </c>
      <c r="B7234" s="81" t="str">
        <v/>
      </c>
      <c r="C7234" s="83">
        <f>IF($E7234="","",IFERROR(VLOOKUP(TRIM(E7234&amp;""),'Référentiel Articles'!$A$2:$F$634,2,FALSE),""))</f>
      </c>
      <c r="D7234" s="83">
        <f>IF($E7234="","",IFERROR(VLOOKUP(TRIM(E7234&amp;""),'Référentiel Articles'!$A$2:$F$634,3,FALSE),""))</f>
      </c>
      <c r="E7234" s="81" t="str">
        <v/>
      </c>
      <c r="F7234" s="83">
        <f>IF($E7234="","",IFERROR(VLOOKUP(TRIM(E7234&amp;""),'Référentiel Articles'!$A$2:$F$634,4,FALSE),""))</f>
      </c>
      <c r="G7234" s="84">
        <f>IF($E7234="","",IFERROR(VLOOKUP(TRIM(E7234&amp;""),'Référentiel Articles'!$A$2:$F$634,5,FALSE),""))</f>
      </c>
      <c r="H7234" s="85" t="str">
        <v/>
      </c>
      <c r="I7234" s="84">
        <f>IF($E7234="","",IFERROR(VLOOKUP(TRIM(E7234&amp;""),'Référentiel Articles'!$A$2:$F$634,6,FALSE),""))</f>
      </c>
      <c r="J7234" s="90">
        <f>IF(OR($E7234="",$H7234=""),"",$H7234*$I7234)</f>
      </c>
      <c r="K7234" s="87" t="str">
        <v/>
      </c>
    </row>
    <row r="7235">
      <c r="A7235" s="74" t="str">
        <v/>
      </c>
      <c r="B7235" s="74" t="str">
        <v/>
      </c>
      <c r="C7235" s="75">
        <f>IF($E7235="","",IFERROR(VLOOKUP(TRIM(E7235&amp;""),'Référentiel Articles'!$A$2:$F$634,2,FALSE),""))</f>
      </c>
      <c r="D7235" s="75">
        <f>IF($E7235="","",IFERROR(VLOOKUP(TRIM(E7235&amp;""),'Référentiel Articles'!$A$2:$F$634,3,FALSE),""))</f>
      </c>
      <c r="E7235" s="74" t="str">
        <v/>
      </c>
      <c r="F7235" s="75">
        <f>IF($E7235="","",IFERROR(VLOOKUP(TRIM(E7235&amp;""),'Référentiel Articles'!$A$2:$F$634,4,FALSE),""))</f>
      </c>
      <c r="G7235" s="76">
        <f>IF($E7235="","",IFERROR(VLOOKUP(TRIM(E7235&amp;""),'Référentiel Articles'!$A$2:$F$634,5,FALSE),""))</f>
      </c>
      <c r="H7235" s="77" t="str">
        <v/>
      </c>
      <c r="I7235" s="76">
        <f>IF($E7235="","",IFERROR(VLOOKUP(TRIM(E7235&amp;""),'Référentiel Articles'!$A$2:$F$634,6,FALSE),""))</f>
      </c>
      <c r="J7235" s="78">
        <f>IF(OR($E7235="",$H7235=""),"",$H7235*$I7235)</f>
      </c>
      <c r="K7235" s="79" t="str">
        <v/>
      </c>
    </row>
    <row r="7236">
      <c r="A7236" s="81" t="str">
        <v/>
      </c>
      <c r="B7236" s="81" t="str">
        <v/>
      </c>
      <c r="C7236" s="83">
        <f>IF($E7236="","",IFERROR(VLOOKUP(TRIM(E7236&amp;""),'Référentiel Articles'!$A$2:$F$634,2,FALSE),""))</f>
      </c>
      <c r="D7236" s="83">
        <f>IF($E7236="","",IFERROR(VLOOKUP(TRIM(E7236&amp;""),'Référentiel Articles'!$A$2:$F$634,3,FALSE),""))</f>
      </c>
      <c r="E7236" s="81" t="str">
        <v/>
      </c>
      <c r="F7236" s="83">
        <f>IF($E7236="","",IFERROR(VLOOKUP(TRIM(E7236&amp;""),'Référentiel Articles'!$A$2:$F$634,4,FALSE),""))</f>
      </c>
      <c r="G7236" s="84">
        <f>IF($E7236="","",IFERROR(VLOOKUP(TRIM(E7236&amp;""),'Référentiel Articles'!$A$2:$F$634,5,FALSE),""))</f>
      </c>
      <c r="H7236" s="85" t="str">
        <v/>
      </c>
      <c r="I7236" s="84">
        <f>IF($E7236="","",IFERROR(VLOOKUP(TRIM(E7236&amp;""),'Référentiel Articles'!$A$2:$F$634,6,FALSE),""))</f>
      </c>
      <c r="J7236" s="90">
        <f>IF(OR($E7236="",$H7236=""),"",$H7236*$I7236)</f>
      </c>
      <c r="K7236" s="87" t="str">
        <v/>
      </c>
    </row>
    <row r="7237">
      <c r="A7237" s="74" t="str">
        <v/>
      </c>
      <c r="B7237" s="74" t="str">
        <v/>
      </c>
      <c r="C7237" s="75">
        <f>IF($E7237="","",IFERROR(VLOOKUP(TRIM(E7237&amp;""),'Référentiel Articles'!$A$2:$F$634,2,FALSE),""))</f>
      </c>
      <c r="D7237" s="75">
        <f>IF($E7237="","",IFERROR(VLOOKUP(TRIM(E7237&amp;""),'Référentiel Articles'!$A$2:$F$634,3,FALSE),""))</f>
      </c>
      <c r="E7237" s="74" t="str">
        <v/>
      </c>
      <c r="F7237" s="75">
        <f>IF($E7237="","",IFERROR(VLOOKUP(TRIM(E7237&amp;""),'Référentiel Articles'!$A$2:$F$634,4,FALSE),""))</f>
      </c>
      <c r="G7237" s="76">
        <f>IF($E7237="","",IFERROR(VLOOKUP(TRIM(E7237&amp;""),'Référentiel Articles'!$A$2:$F$634,5,FALSE),""))</f>
      </c>
      <c r="H7237" s="77" t="str">
        <v/>
      </c>
      <c r="I7237" s="76">
        <f>IF($E7237="","",IFERROR(VLOOKUP(TRIM(E7237&amp;""),'Référentiel Articles'!$A$2:$F$634,6,FALSE),""))</f>
      </c>
      <c r="J7237" s="78">
        <f>IF(OR($E7237="",$H7237=""),"",$H7237*$I7237)</f>
      </c>
      <c r="K7237" s="79" t="str">
        <v/>
      </c>
    </row>
    <row r="7238">
      <c r="A7238" s="81" t="str">
        <v/>
      </c>
      <c r="B7238" s="81" t="str">
        <v/>
      </c>
      <c r="C7238" s="83">
        <f>IF($E7238="","",IFERROR(VLOOKUP(TRIM(E7238&amp;""),'Référentiel Articles'!$A$2:$F$634,2,FALSE),""))</f>
      </c>
      <c r="D7238" s="83">
        <f>IF($E7238="","",IFERROR(VLOOKUP(TRIM(E7238&amp;""),'Référentiel Articles'!$A$2:$F$634,3,FALSE),""))</f>
      </c>
      <c r="E7238" s="81" t="str">
        <v/>
      </c>
      <c r="F7238" s="83">
        <f>IF($E7238="","",IFERROR(VLOOKUP(TRIM(E7238&amp;""),'Référentiel Articles'!$A$2:$F$634,4,FALSE),""))</f>
      </c>
      <c r="G7238" s="84">
        <f>IF($E7238="","",IFERROR(VLOOKUP(TRIM(E7238&amp;""),'Référentiel Articles'!$A$2:$F$634,5,FALSE),""))</f>
      </c>
      <c r="H7238" s="85" t="str">
        <v/>
      </c>
      <c r="I7238" s="84">
        <f>IF($E7238="","",IFERROR(VLOOKUP(TRIM(E7238&amp;""),'Référentiel Articles'!$A$2:$F$634,6,FALSE),""))</f>
      </c>
      <c r="J7238" s="90">
        <f>IF(OR($E7238="",$H7238=""),"",$H7238*$I7238)</f>
      </c>
      <c r="K7238" s="87" t="str">
        <v/>
      </c>
    </row>
    <row r="7239">
      <c r="A7239" s="74" t="str">
        <v/>
      </c>
      <c r="B7239" s="74" t="str">
        <v/>
      </c>
      <c r="C7239" s="75">
        <f>IF($E7239="","",IFERROR(VLOOKUP(TRIM(E7239&amp;""),'Référentiel Articles'!$A$2:$F$634,2,FALSE),""))</f>
      </c>
      <c r="D7239" s="75">
        <f>IF($E7239="","",IFERROR(VLOOKUP(TRIM(E7239&amp;""),'Référentiel Articles'!$A$2:$F$634,3,FALSE),""))</f>
      </c>
      <c r="E7239" s="74" t="str">
        <v/>
      </c>
      <c r="F7239" s="75">
        <f>IF($E7239="","",IFERROR(VLOOKUP(TRIM(E7239&amp;""),'Référentiel Articles'!$A$2:$F$634,4,FALSE),""))</f>
      </c>
      <c r="G7239" s="76">
        <f>IF($E7239="","",IFERROR(VLOOKUP(TRIM(E7239&amp;""),'Référentiel Articles'!$A$2:$F$634,5,FALSE),""))</f>
      </c>
      <c r="H7239" s="77" t="str">
        <v/>
      </c>
      <c r="I7239" s="76">
        <f>IF($E7239="","",IFERROR(VLOOKUP(TRIM(E7239&amp;""),'Référentiel Articles'!$A$2:$F$634,6,FALSE),""))</f>
      </c>
      <c r="J7239" s="78">
        <f>IF(OR($E7239="",$H7239=""),"",$H7239*$I7239)</f>
      </c>
      <c r="K7239" s="79" t="str">
        <v/>
      </c>
    </row>
    <row r="7240">
      <c r="A7240" s="81" t="str">
        <v/>
      </c>
      <c r="B7240" s="81" t="str">
        <v/>
      </c>
      <c r="C7240" s="83">
        <f>IF($E7240="","",IFERROR(VLOOKUP(TRIM(E7240&amp;""),'Référentiel Articles'!$A$2:$F$634,2,FALSE),""))</f>
      </c>
      <c r="D7240" s="83">
        <f>IF($E7240="","",IFERROR(VLOOKUP(TRIM(E7240&amp;""),'Référentiel Articles'!$A$2:$F$634,3,FALSE),""))</f>
      </c>
      <c r="E7240" s="81" t="str">
        <v/>
      </c>
      <c r="F7240" s="83">
        <f>IF($E7240="","",IFERROR(VLOOKUP(TRIM(E7240&amp;""),'Référentiel Articles'!$A$2:$F$634,4,FALSE),""))</f>
      </c>
      <c r="G7240" s="84">
        <f>IF($E7240="","",IFERROR(VLOOKUP(TRIM(E7240&amp;""),'Référentiel Articles'!$A$2:$F$634,5,FALSE),""))</f>
      </c>
      <c r="H7240" s="85" t="str">
        <v/>
      </c>
      <c r="I7240" s="84">
        <f>IF($E7240="","",IFERROR(VLOOKUP(TRIM(E7240&amp;""),'Référentiel Articles'!$A$2:$F$634,6,FALSE),""))</f>
      </c>
      <c r="J7240" s="90">
        <f>IF(OR($E7240="",$H7240=""),"",$H7240*$I7240)</f>
      </c>
      <c r="K7240" s="87" t="str">
        <v/>
      </c>
    </row>
    <row r="7241">
      <c r="A7241" s="74" t="str">
        <v/>
      </c>
      <c r="B7241" s="74" t="str">
        <v/>
      </c>
      <c r="C7241" s="75">
        <f>IF($E7241="","",IFERROR(VLOOKUP(TRIM(E7241&amp;""),'Référentiel Articles'!$A$2:$F$634,2,FALSE),""))</f>
      </c>
      <c r="D7241" s="75">
        <f>IF($E7241="","",IFERROR(VLOOKUP(TRIM(E7241&amp;""),'Référentiel Articles'!$A$2:$F$634,3,FALSE),""))</f>
      </c>
      <c r="E7241" s="74" t="str">
        <v/>
      </c>
      <c r="F7241" s="75">
        <f>IF($E7241="","",IFERROR(VLOOKUP(TRIM(E7241&amp;""),'Référentiel Articles'!$A$2:$F$634,4,FALSE),""))</f>
      </c>
      <c r="G7241" s="76">
        <f>IF($E7241="","",IFERROR(VLOOKUP(TRIM(E7241&amp;""),'Référentiel Articles'!$A$2:$F$634,5,FALSE),""))</f>
      </c>
      <c r="H7241" s="77" t="str">
        <v/>
      </c>
      <c r="I7241" s="76">
        <f>IF($E7241="","",IFERROR(VLOOKUP(TRIM(E7241&amp;""),'Référentiel Articles'!$A$2:$F$634,6,FALSE),""))</f>
      </c>
      <c r="J7241" s="78">
        <f>IF(OR($E7241="",$H7241=""),"",$H7241*$I7241)</f>
      </c>
      <c r="K7241" s="79" t="str">
        <v/>
      </c>
    </row>
    <row r="7242">
      <c r="A7242" s="81" t="str">
        <v/>
      </c>
      <c r="B7242" s="81" t="str">
        <v/>
      </c>
      <c r="C7242" s="83">
        <f>IF($E7242="","",IFERROR(VLOOKUP(TRIM(E7242&amp;""),'Référentiel Articles'!$A$2:$F$634,2,FALSE),""))</f>
      </c>
      <c r="D7242" s="83">
        <f>IF($E7242="","",IFERROR(VLOOKUP(TRIM(E7242&amp;""),'Référentiel Articles'!$A$2:$F$634,3,FALSE),""))</f>
      </c>
      <c r="E7242" s="81" t="str">
        <v/>
      </c>
      <c r="F7242" s="83">
        <f>IF($E7242="","",IFERROR(VLOOKUP(TRIM(E7242&amp;""),'Référentiel Articles'!$A$2:$F$634,4,FALSE),""))</f>
      </c>
      <c r="G7242" s="84">
        <f>IF($E7242="","",IFERROR(VLOOKUP(TRIM(E7242&amp;""),'Référentiel Articles'!$A$2:$F$634,5,FALSE),""))</f>
      </c>
      <c r="H7242" s="85" t="str">
        <v/>
      </c>
      <c r="I7242" s="84">
        <f>IF($E7242="","",IFERROR(VLOOKUP(TRIM(E7242&amp;""),'Référentiel Articles'!$A$2:$F$634,6,FALSE),""))</f>
      </c>
      <c r="J7242" s="90">
        <f>IF(OR($E7242="",$H7242=""),"",$H7242*$I7242)</f>
      </c>
      <c r="K7242" s="87" t="str">
        <v/>
      </c>
    </row>
    <row r="7243">
      <c r="A7243" s="74" t="str">
        <v/>
      </c>
      <c r="B7243" s="74" t="str">
        <v/>
      </c>
      <c r="C7243" s="75">
        <f>IF($E7243="","",IFERROR(VLOOKUP(TRIM(E7243&amp;""),'Référentiel Articles'!$A$2:$F$634,2,FALSE),""))</f>
      </c>
      <c r="D7243" s="75">
        <f>IF($E7243="","",IFERROR(VLOOKUP(TRIM(E7243&amp;""),'Référentiel Articles'!$A$2:$F$634,3,FALSE),""))</f>
      </c>
      <c r="E7243" s="74" t="str">
        <v/>
      </c>
      <c r="F7243" s="75">
        <f>IF($E7243="","",IFERROR(VLOOKUP(TRIM(E7243&amp;""),'Référentiel Articles'!$A$2:$F$634,4,FALSE),""))</f>
      </c>
      <c r="G7243" s="76">
        <f>IF($E7243="","",IFERROR(VLOOKUP(TRIM(E7243&amp;""),'Référentiel Articles'!$A$2:$F$634,5,FALSE),""))</f>
      </c>
      <c r="H7243" s="77" t="str">
        <v/>
      </c>
      <c r="I7243" s="76">
        <f>IF($E7243="","",IFERROR(VLOOKUP(TRIM(E7243&amp;""),'Référentiel Articles'!$A$2:$F$634,6,FALSE),""))</f>
      </c>
      <c r="J7243" s="78">
        <f>IF(OR($E7243="",$H7243=""),"",$H7243*$I7243)</f>
      </c>
      <c r="K7243" s="79" t="str">
        <v/>
      </c>
    </row>
    <row r="7244">
      <c r="A7244" s="81" t="str">
        <v/>
      </c>
      <c r="B7244" s="81" t="str">
        <v/>
      </c>
      <c r="C7244" s="83">
        <f>IF($E7244="","",IFERROR(VLOOKUP(TRIM(E7244&amp;""),'Référentiel Articles'!$A$2:$F$634,2,FALSE),""))</f>
      </c>
      <c r="D7244" s="83">
        <f>IF($E7244="","",IFERROR(VLOOKUP(TRIM(E7244&amp;""),'Référentiel Articles'!$A$2:$F$634,3,FALSE),""))</f>
      </c>
      <c r="E7244" s="81" t="str">
        <v/>
      </c>
      <c r="F7244" s="83">
        <f>IF($E7244="","",IFERROR(VLOOKUP(TRIM(E7244&amp;""),'Référentiel Articles'!$A$2:$F$634,4,FALSE),""))</f>
      </c>
      <c r="G7244" s="84">
        <f>IF($E7244="","",IFERROR(VLOOKUP(TRIM(E7244&amp;""),'Référentiel Articles'!$A$2:$F$634,5,FALSE),""))</f>
      </c>
      <c r="H7244" s="85" t="str">
        <v/>
      </c>
      <c r="I7244" s="84">
        <f>IF($E7244="","",IFERROR(VLOOKUP(TRIM(E7244&amp;""),'Référentiel Articles'!$A$2:$F$634,6,FALSE),""))</f>
      </c>
      <c r="J7244" s="90">
        <f>IF(OR($E7244="",$H7244=""),"",$H7244*$I7244)</f>
      </c>
      <c r="K7244" s="87" t="str">
        <v/>
      </c>
    </row>
    <row r="7245">
      <c r="A7245" s="74" t="str">
        <v/>
      </c>
      <c r="B7245" s="74" t="str">
        <v/>
      </c>
      <c r="C7245" s="75">
        <f>IF($E7245="","",IFERROR(VLOOKUP(TRIM(E7245&amp;""),'Référentiel Articles'!$A$2:$F$634,2,FALSE),""))</f>
      </c>
      <c r="D7245" s="75">
        <f>IF($E7245="","",IFERROR(VLOOKUP(TRIM(E7245&amp;""),'Référentiel Articles'!$A$2:$F$634,3,FALSE),""))</f>
      </c>
      <c r="E7245" s="74" t="str">
        <v/>
      </c>
      <c r="F7245" s="75">
        <f>IF($E7245="","",IFERROR(VLOOKUP(TRIM(E7245&amp;""),'Référentiel Articles'!$A$2:$F$634,4,FALSE),""))</f>
      </c>
      <c r="G7245" s="76">
        <f>IF($E7245="","",IFERROR(VLOOKUP(TRIM(E7245&amp;""),'Référentiel Articles'!$A$2:$F$634,5,FALSE),""))</f>
      </c>
      <c r="H7245" s="77" t="str">
        <v/>
      </c>
      <c r="I7245" s="76">
        <f>IF($E7245="","",IFERROR(VLOOKUP(TRIM(E7245&amp;""),'Référentiel Articles'!$A$2:$F$634,6,FALSE),""))</f>
      </c>
      <c r="J7245" s="78">
        <f>IF(OR($E7245="",$H7245=""),"",$H7245*$I7245)</f>
      </c>
      <c r="K7245" s="79" t="str">
        <v/>
      </c>
    </row>
    <row r="7246">
      <c r="A7246" s="81" t="str">
        <v/>
      </c>
      <c r="B7246" s="81" t="str">
        <v/>
      </c>
      <c r="C7246" s="83">
        <f>IF($E7246="","",IFERROR(VLOOKUP(TRIM(E7246&amp;""),'Référentiel Articles'!$A$2:$F$634,2,FALSE),""))</f>
      </c>
      <c r="D7246" s="83">
        <f>IF($E7246="","",IFERROR(VLOOKUP(TRIM(E7246&amp;""),'Référentiel Articles'!$A$2:$F$634,3,FALSE),""))</f>
      </c>
      <c r="E7246" s="81" t="str">
        <v/>
      </c>
      <c r="F7246" s="83">
        <f>IF($E7246="","",IFERROR(VLOOKUP(TRIM(E7246&amp;""),'Référentiel Articles'!$A$2:$F$634,4,FALSE),""))</f>
      </c>
      <c r="G7246" s="84">
        <f>IF($E7246="","",IFERROR(VLOOKUP(TRIM(E7246&amp;""),'Référentiel Articles'!$A$2:$F$634,5,FALSE),""))</f>
      </c>
      <c r="H7246" s="85" t="str">
        <v/>
      </c>
      <c r="I7246" s="84">
        <f>IF($E7246="","",IFERROR(VLOOKUP(TRIM(E7246&amp;""),'Référentiel Articles'!$A$2:$F$634,6,FALSE),""))</f>
      </c>
      <c r="J7246" s="90">
        <f>IF(OR($E7246="",$H7246=""),"",$H7246*$I7246)</f>
      </c>
      <c r="K7246" s="87" t="str">
        <v/>
      </c>
    </row>
    <row r="7247">
      <c r="A7247" s="74" t="str">
        <v/>
      </c>
      <c r="B7247" s="74" t="str">
        <v/>
      </c>
      <c r="C7247" s="75">
        <f>IF($E7247="","",IFERROR(VLOOKUP(TRIM(E7247&amp;""),'Référentiel Articles'!$A$2:$F$634,2,FALSE),""))</f>
      </c>
      <c r="D7247" s="75">
        <f>IF($E7247="","",IFERROR(VLOOKUP(TRIM(E7247&amp;""),'Référentiel Articles'!$A$2:$F$634,3,FALSE),""))</f>
      </c>
      <c r="E7247" s="74" t="str">
        <v/>
      </c>
      <c r="F7247" s="75">
        <f>IF($E7247="","",IFERROR(VLOOKUP(TRIM(E7247&amp;""),'Référentiel Articles'!$A$2:$F$634,4,FALSE),""))</f>
      </c>
      <c r="G7247" s="76">
        <f>IF($E7247="","",IFERROR(VLOOKUP(TRIM(E7247&amp;""),'Référentiel Articles'!$A$2:$F$634,5,FALSE),""))</f>
      </c>
      <c r="H7247" s="77" t="str">
        <v/>
      </c>
      <c r="I7247" s="76">
        <f>IF($E7247="","",IFERROR(VLOOKUP(TRIM(E7247&amp;""),'Référentiel Articles'!$A$2:$F$634,6,FALSE),""))</f>
      </c>
      <c r="J7247" s="78">
        <f>IF(OR($E7247="",$H7247=""),"",$H7247*$I7247)</f>
      </c>
      <c r="K7247" s="79" t="str">
        <v/>
      </c>
    </row>
    <row r="7248">
      <c r="A7248" s="81" t="str">
        <v/>
      </c>
      <c r="B7248" s="81" t="str">
        <v/>
      </c>
      <c r="C7248" s="83">
        <f>IF($E7248="","",IFERROR(VLOOKUP(TRIM(E7248&amp;""),'Référentiel Articles'!$A$2:$F$634,2,FALSE),""))</f>
      </c>
      <c r="D7248" s="83">
        <f>IF($E7248="","",IFERROR(VLOOKUP(TRIM(E7248&amp;""),'Référentiel Articles'!$A$2:$F$634,3,FALSE),""))</f>
      </c>
      <c r="E7248" s="81" t="str">
        <v/>
      </c>
      <c r="F7248" s="83">
        <f>IF($E7248="","",IFERROR(VLOOKUP(TRIM(E7248&amp;""),'Référentiel Articles'!$A$2:$F$634,4,FALSE),""))</f>
      </c>
      <c r="G7248" s="84">
        <f>IF($E7248="","",IFERROR(VLOOKUP(TRIM(E7248&amp;""),'Référentiel Articles'!$A$2:$F$634,5,FALSE),""))</f>
      </c>
      <c r="H7248" s="85" t="str">
        <v/>
      </c>
      <c r="I7248" s="84">
        <f>IF($E7248="","",IFERROR(VLOOKUP(TRIM(E7248&amp;""),'Référentiel Articles'!$A$2:$F$634,6,FALSE),""))</f>
      </c>
      <c r="J7248" s="90">
        <f>IF(OR($E7248="",$H7248=""),"",$H7248*$I7248)</f>
      </c>
      <c r="K7248" s="87" t="str">
        <v/>
      </c>
    </row>
    <row r="7249">
      <c r="A7249" s="74" t="str">
        <v/>
      </c>
      <c r="B7249" s="74" t="str">
        <v/>
      </c>
      <c r="C7249" s="75">
        <f>IF($E7249="","",IFERROR(VLOOKUP(TRIM(E7249&amp;""),'Référentiel Articles'!$A$2:$F$634,2,FALSE),""))</f>
      </c>
      <c r="D7249" s="75">
        <f>IF($E7249="","",IFERROR(VLOOKUP(TRIM(E7249&amp;""),'Référentiel Articles'!$A$2:$F$634,3,FALSE),""))</f>
      </c>
      <c r="E7249" s="74" t="str">
        <v/>
      </c>
      <c r="F7249" s="75">
        <f>IF($E7249="","",IFERROR(VLOOKUP(TRIM(E7249&amp;""),'Référentiel Articles'!$A$2:$F$634,4,FALSE),""))</f>
      </c>
      <c r="G7249" s="76">
        <f>IF($E7249="","",IFERROR(VLOOKUP(TRIM(E7249&amp;""),'Référentiel Articles'!$A$2:$F$634,5,FALSE),""))</f>
      </c>
      <c r="H7249" s="77" t="str">
        <v/>
      </c>
      <c r="I7249" s="76">
        <f>IF($E7249="","",IFERROR(VLOOKUP(TRIM(E7249&amp;""),'Référentiel Articles'!$A$2:$F$634,6,FALSE),""))</f>
      </c>
      <c r="J7249" s="78">
        <f>IF(OR($E7249="",$H7249=""),"",$H7249*$I7249)</f>
      </c>
      <c r="K7249" s="79" t="str">
        <v/>
      </c>
    </row>
    <row r="7250">
      <c r="A7250" s="81" t="str">
        <v/>
      </c>
      <c r="B7250" s="81" t="str">
        <v/>
      </c>
      <c r="C7250" s="83">
        <f>IF($E7250="","",IFERROR(VLOOKUP(TRIM(E7250&amp;""),'Référentiel Articles'!$A$2:$F$634,2,FALSE),""))</f>
      </c>
      <c r="D7250" s="83">
        <f>IF($E7250="","",IFERROR(VLOOKUP(TRIM(E7250&amp;""),'Référentiel Articles'!$A$2:$F$634,3,FALSE),""))</f>
      </c>
      <c r="E7250" s="81" t="str">
        <v/>
      </c>
      <c r="F7250" s="83">
        <f>IF($E7250="","",IFERROR(VLOOKUP(TRIM(E7250&amp;""),'Référentiel Articles'!$A$2:$F$634,4,FALSE),""))</f>
      </c>
      <c r="G7250" s="84">
        <f>IF($E7250="","",IFERROR(VLOOKUP(TRIM(E7250&amp;""),'Référentiel Articles'!$A$2:$F$634,5,FALSE),""))</f>
      </c>
      <c r="H7250" s="85" t="str">
        <v/>
      </c>
      <c r="I7250" s="84">
        <f>IF($E7250="","",IFERROR(VLOOKUP(TRIM(E7250&amp;""),'Référentiel Articles'!$A$2:$F$634,6,FALSE),""))</f>
      </c>
      <c r="J7250" s="90">
        <f>IF(OR($E7250="",$H7250=""),"",$H7250*$I7250)</f>
      </c>
      <c r="K7250" s="87" t="str">
        <v/>
      </c>
    </row>
    <row r="7251">
      <c r="A7251" s="74" t="str">
        <v/>
      </c>
      <c r="B7251" s="74" t="str">
        <v/>
      </c>
      <c r="C7251" s="75">
        <f>IF($E7251="","",IFERROR(VLOOKUP(TRIM(E7251&amp;""),'Référentiel Articles'!$A$2:$F$634,2,FALSE),""))</f>
      </c>
      <c r="D7251" s="75">
        <f>IF($E7251="","",IFERROR(VLOOKUP(TRIM(E7251&amp;""),'Référentiel Articles'!$A$2:$F$634,3,FALSE),""))</f>
      </c>
      <c r="E7251" s="74" t="str">
        <v/>
      </c>
      <c r="F7251" s="75">
        <f>IF($E7251="","",IFERROR(VLOOKUP(TRIM(E7251&amp;""),'Référentiel Articles'!$A$2:$F$634,4,FALSE),""))</f>
      </c>
      <c r="G7251" s="76">
        <f>IF($E7251="","",IFERROR(VLOOKUP(TRIM(E7251&amp;""),'Référentiel Articles'!$A$2:$F$634,5,FALSE),""))</f>
      </c>
      <c r="H7251" s="77" t="str">
        <v/>
      </c>
      <c r="I7251" s="76">
        <f>IF($E7251="","",IFERROR(VLOOKUP(TRIM(E7251&amp;""),'Référentiel Articles'!$A$2:$F$634,6,FALSE),""))</f>
      </c>
      <c r="J7251" s="78">
        <f>IF(OR($E7251="",$H7251=""),"",$H7251*$I7251)</f>
      </c>
      <c r="K7251" s="79" t="str">
        <v/>
      </c>
    </row>
    <row r="7252">
      <c r="A7252" s="81" t="str">
        <v/>
      </c>
      <c r="B7252" s="81" t="str">
        <v/>
      </c>
      <c r="C7252" s="83">
        <f>IF($E7252="","",IFERROR(VLOOKUP(TRIM(E7252&amp;""),'Référentiel Articles'!$A$2:$F$634,2,FALSE),""))</f>
      </c>
      <c r="D7252" s="83">
        <f>IF($E7252="","",IFERROR(VLOOKUP(TRIM(E7252&amp;""),'Référentiel Articles'!$A$2:$F$634,3,FALSE),""))</f>
      </c>
      <c r="E7252" s="81" t="str">
        <v/>
      </c>
      <c r="F7252" s="83">
        <f>IF($E7252="","",IFERROR(VLOOKUP(TRIM(E7252&amp;""),'Référentiel Articles'!$A$2:$F$634,4,FALSE),""))</f>
      </c>
      <c r="G7252" s="84">
        <f>IF($E7252="","",IFERROR(VLOOKUP(TRIM(E7252&amp;""),'Référentiel Articles'!$A$2:$F$634,5,FALSE),""))</f>
      </c>
      <c r="H7252" s="85" t="str">
        <v/>
      </c>
      <c r="I7252" s="84">
        <f>IF($E7252="","",IFERROR(VLOOKUP(TRIM(E7252&amp;""),'Référentiel Articles'!$A$2:$F$634,6,FALSE),""))</f>
      </c>
      <c r="J7252" s="90">
        <f>IF(OR($E7252="",$H7252=""),"",$H7252*$I7252)</f>
      </c>
      <c r="K7252" s="87" t="str">
        <v/>
      </c>
    </row>
    <row r="7253">
      <c r="A7253" s="74" t="str">
        <v/>
      </c>
      <c r="B7253" s="74" t="str">
        <v/>
      </c>
      <c r="C7253" s="75">
        <f>IF($E7253="","",IFERROR(VLOOKUP(TRIM(E7253&amp;""),'Référentiel Articles'!$A$2:$F$634,2,FALSE),""))</f>
      </c>
      <c r="D7253" s="75">
        <f>IF($E7253="","",IFERROR(VLOOKUP(TRIM(E7253&amp;""),'Référentiel Articles'!$A$2:$F$634,3,FALSE),""))</f>
      </c>
      <c r="E7253" s="74" t="str">
        <v/>
      </c>
      <c r="F7253" s="75">
        <f>IF($E7253="","",IFERROR(VLOOKUP(TRIM(E7253&amp;""),'Référentiel Articles'!$A$2:$F$634,4,FALSE),""))</f>
      </c>
      <c r="G7253" s="76">
        <f>IF($E7253="","",IFERROR(VLOOKUP(TRIM(E7253&amp;""),'Référentiel Articles'!$A$2:$F$634,5,FALSE),""))</f>
      </c>
      <c r="H7253" s="77" t="str">
        <v/>
      </c>
      <c r="I7253" s="76">
        <f>IF($E7253="","",IFERROR(VLOOKUP(TRIM(E7253&amp;""),'Référentiel Articles'!$A$2:$F$634,6,FALSE),""))</f>
      </c>
      <c r="J7253" s="78">
        <f>IF(OR($E7253="",$H7253=""),"",$H7253*$I7253)</f>
      </c>
      <c r="K7253" s="79" t="str">
        <v/>
      </c>
    </row>
    <row r="7254">
      <c r="A7254" s="81" t="str">
        <v/>
      </c>
      <c r="B7254" s="81" t="str">
        <v/>
      </c>
      <c r="C7254" s="83">
        <f>IF($E7254="","",IFERROR(VLOOKUP(TRIM(E7254&amp;""),'Référentiel Articles'!$A$2:$F$634,2,FALSE),""))</f>
      </c>
      <c r="D7254" s="83">
        <f>IF($E7254="","",IFERROR(VLOOKUP(TRIM(E7254&amp;""),'Référentiel Articles'!$A$2:$F$634,3,FALSE),""))</f>
      </c>
      <c r="E7254" s="81" t="str">
        <v/>
      </c>
      <c r="F7254" s="83">
        <f>IF($E7254="","",IFERROR(VLOOKUP(TRIM(E7254&amp;""),'Référentiel Articles'!$A$2:$F$634,4,FALSE),""))</f>
      </c>
      <c r="G7254" s="84">
        <f>IF($E7254="","",IFERROR(VLOOKUP(TRIM(E7254&amp;""),'Référentiel Articles'!$A$2:$F$634,5,FALSE),""))</f>
      </c>
      <c r="H7254" s="85" t="str">
        <v/>
      </c>
      <c r="I7254" s="84">
        <f>IF($E7254="","",IFERROR(VLOOKUP(TRIM(E7254&amp;""),'Référentiel Articles'!$A$2:$F$634,6,FALSE),""))</f>
      </c>
      <c r="J7254" s="90">
        <f>IF(OR($E7254="",$H7254=""),"",$H7254*$I7254)</f>
      </c>
      <c r="K7254" s="87" t="str">
        <v/>
      </c>
    </row>
    <row r="7255">
      <c r="A7255" s="74" t="str">
        <v/>
      </c>
      <c r="B7255" s="74" t="str">
        <v/>
      </c>
      <c r="C7255" s="75">
        <f>IF($E7255="","",IFERROR(VLOOKUP(TRIM(E7255&amp;""),'Référentiel Articles'!$A$2:$F$634,2,FALSE),""))</f>
      </c>
      <c r="D7255" s="75">
        <f>IF($E7255="","",IFERROR(VLOOKUP(TRIM(E7255&amp;""),'Référentiel Articles'!$A$2:$F$634,3,FALSE),""))</f>
      </c>
      <c r="E7255" s="74" t="str">
        <v/>
      </c>
      <c r="F7255" s="75">
        <f>IF($E7255="","",IFERROR(VLOOKUP(TRIM(E7255&amp;""),'Référentiel Articles'!$A$2:$F$634,4,FALSE),""))</f>
      </c>
      <c r="G7255" s="76">
        <f>IF($E7255="","",IFERROR(VLOOKUP(TRIM(E7255&amp;""),'Référentiel Articles'!$A$2:$F$634,5,FALSE),""))</f>
      </c>
      <c r="H7255" s="77" t="str">
        <v/>
      </c>
      <c r="I7255" s="76">
        <f>IF($E7255="","",IFERROR(VLOOKUP(TRIM(E7255&amp;""),'Référentiel Articles'!$A$2:$F$634,6,FALSE),""))</f>
      </c>
      <c r="J7255" s="78">
        <f>IF(OR($E7255="",$H7255=""),"",$H7255*$I7255)</f>
      </c>
      <c r="K7255" s="79" t="str">
        <v/>
      </c>
    </row>
    <row r="7256">
      <c r="A7256" s="81" t="str">
        <v/>
      </c>
      <c r="B7256" s="81" t="str">
        <v/>
      </c>
      <c r="C7256" s="83">
        <f>IF($E7256="","",IFERROR(VLOOKUP(TRIM(E7256&amp;""),'Référentiel Articles'!$A$2:$F$634,2,FALSE),""))</f>
      </c>
      <c r="D7256" s="83">
        <f>IF($E7256="","",IFERROR(VLOOKUP(TRIM(E7256&amp;""),'Référentiel Articles'!$A$2:$F$634,3,FALSE),""))</f>
      </c>
      <c r="E7256" s="81" t="str">
        <v/>
      </c>
      <c r="F7256" s="83">
        <f>IF($E7256="","",IFERROR(VLOOKUP(TRIM(E7256&amp;""),'Référentiel Articles'!$A$2:$F$634,4,FALSE),""))</f>
      </c>
      <c r="G7256" s="84">
        <f>IF($E7256="","",IFERROR(VLOOKUP(TRIM(E7256&amp;""),'Référentiel Articles'!$A$2:$F$634,5,FALSE),""))</f>
      </c>
      <c r="H7256" s="85" t="str">
        <v/>
      </c>
      <c r="I7256" s="84">
        <f>IF($E7256="","",IFERROR(VLOOKUP(TRIM(E7256&amp;""),'Référentiel Articles'!$A$2:$F$634,6,FALSE),""))</f>
      </c>
      <c r="J7256" s="90">
        <f>IF(OR($E7256="",$H7256=""),"",$H7256*$I7256)</f>
      </c>
      <c r="K7256" s="87" t="str">
        <v/>
      </c>
    </row>
    <row r="7257">
      <c r="A7257" s="74" t="str">
        <v/>
      </c>
      <c r="B7257" s="74" t="str">
        <v/>
      </c>
      <c r="C7257" s="75">
        <f>IF($E7257="","",IFERROR(VLOOKUP(TRIM(E7257&amp;""),'Référentiel Articles'!$A$2:$F$634,2,FALSE),""))</f>
      </c>
      <c r="D7257" s="75">
        <f>IF($E7257="","",IFERROR(VLOOKUP(TRIM(E7257&amp;""),'Référentiel Articles'!$A$2:$F$634,3,FALSE),""))</f>
      </c>
      <c r="E7257" s="74" t="str">
        <v/>
      </c>
      <c r="F7257" s="75">
        <f>IF($E7257="","",IFERROR(VLOOKUP(TRIM(E7257&amp;""),'Référentiel Articles'!$A$2:$F$634,4,FALSE),""))</f>
      </c>
      <c r="G7257" s="76">
        <f>IF($E7257="","",IFERROR(VLOOKUP(TRIM(E7257&amp;""),'Référentiel Articles'!$A$2:$F$634,5,FALSE),""))</f>
      </c>
      <c r="H7257" s="77" t="str">
        <v/>
      </c>
      <c r="I7257" s="76">
        <f>IF($E7257="","",IFERROR(VLOOKUP(TRIM(E7257&amp;""),'Référentiel Articles'!$A$2:$F$634,6,FALSE),""))</f>
      </c>
      <c r="J7257" s="78">
        <f>IF(OR($E7257="",$H7257=""),"",$H7257*$I7257)</f>
      </c>
      <c r="K7257" s="79" t="str">
        <v/>
      </c>
    </row>
    <row r="7258">
      <c r="A7258" s="81" t="str">
        <v/>
      </c>
      <c r="B7258" s="81" t="str">
        <v/>
      </c>
      <c r="C7258" s="83">
        <f>IF($E7258="","",IFERROR(VLOOKUP(TRIM(E7258&amp;""),'Référentiel Articles'!$A$2:$F$634,2,FALSE),""))</f>
      </c>
      <c r="D7258" s="83">
        <f>IF($E7258="","",IFERROR(VLOOKUP(TRIM(E7258&amp;""),'Référentiel Articles'!$A$2:$F$634,3,FALSE),""))</f>
      </c>
      <c r="E7258" s="81" t="str">
        <v/>
      </c>
      <c r="F7258" s="83">
        <f>IF($E7258="","",IFERROR(VLOOKUP(TRIM(E7258&amp;""),'Référentiel Articles'!$A$2:$F$634,4,FALSE),""))</f>
      </c>
      <c r="G7258" s="84">
        <f>IF($E7258="","",IFERROR(VLOOKUP(TRIM(E7258&amp;""),'Référentiel Articles'!$A$2:$F$634,5,FALSE),""))</f>
      </c>
      <c r="H7258" s="85" t="str">
        <v/>
      </c>
      <c r="I7258" s="84">
        <f>IF($E7258="","",IFERROR(VLOOKUP(TRIM(E7258&amp;""),'Référentiel Articles'!$A$2:$F$634,6,FALSE),""))</f>
      </c>
      <c r="J7258" s="90">
        <f>IF(OR($E7258="",$H7258=""),"",$H7258*$I7258)</f>
      </c>
      <c r="K7258" s="87" t="str">
        <v/>
      </c>
    </row>
    <row r="7259">
      <c r="A7259" s="74" t="str">
        <v/>
      </c>
      <c r="B7259" s="74" t="str">
        <v/>
      </c>
      <c r="C7259" s="75">
        <f>IF($E7259="","",IFERROR(VLOOKUP(TRIM(E7259&amp;""),'Référentiel Articles'!$A$2:$F$634,2,FALSE),""))</f>
      </c>
      <c r="D7259" s="75">
        <f>IF($E7259="","",IFERROR(VLOOKUP(TRIM(E7259&amp;""),'Référentiel Articles'!$A$2:$F$634,3,FALSE),""))</f>
      </c>
      <c r="E7259" s="74" t="str">
        <v/>
      </c>
      <c r="F7259" s="75">
        <f>IF($E7259="","",IFERROR(VLOOKUP(TRIM(E7259&amp;""),'Référentiel Articles'!$A$2:$F$634,4,FALSE),""))</f>
      </c>
      <c r="G7259" s="76">
        <f>IF($E7259="","",IFERROR(VLOOKUP(TRIM(E7259&amp;""),'Référentiel Articles'!$A$2:$F$634,5,FALSE),""))</f>
      </c>
      <c r="H7259" s="77" t="str">
        <v/>
      </c>
      <c r="I7259" s="76">
        <f>IF($E7259="","",IFERROR(VLOOKUP(TRIM(E7259&amp;""),'Référentiel Articles'!$A$2:$F$634,6,FALSE),""))</f>
      </c>
      <c r="J7259" s="78">
        <f>IF(OR($E7259="",$H7259=""),"",$H7259*$I7259)</f>
      </c>
      <c r="K7259" s="79" t="str">
        <v/>
      </c>
    </row>
    <row r="7260">
      <c r="A7260" s="81" t="str">
        <v/>
      </c>
      <c r="B7260" s="81" t="str">
        <v/>
      </c>
      <c r="C7260" s="83">
        <f>IF($E7260="","",IFERROR(VLOOKUP(TRIM(E7260&amp;""),'Référentiel Articles'!$A$2:$F$634,2,FALSE),""))</f>
      </c>
      <c r="D7260" s="83">
        <f>IF($E7260="","",IFERROR(VLOOKUP(TRIM(E7260&amp;""),'Référentiel Articles'!$A$2:$F$634,3,FALSE),""))</f>
      </c>
      <c r="E7260" s="81" t="str">
        <v/>
      </c>
      <c r="F7260" s="83">
        <f>IF($E7260="","",IFERROR(VLOOKUP(TRIM(E7260&amp;""),'Référentiel Articles'!$A$2:$F$634,4,FALSE),""))</f>
      </c>
      <c r="G7260" s="84">
        <f>IF($E7260="","",IFERROR(VLOOKUP(TRIM(E7260&amp;""),'Référentiel Articles'!$A$2:$F$634,5,FALSE),""))</f>
      </c>
      <c r="H7260" s="85" t="str">
        <v/>
      </c>
      <c r="I7260" s="84">
        <f>IF($E7260="","",IFERROR(VLOOKUP(TRIM(E7260&amp;""),'Référentiel Articles'!$A$2:$F$634,6,FALSE),""))</f>
      </c>
      <c r="J7260" s="90">
        <f>IF(OR($E7260="",$H7260=""),"",$H7260*$I7260)</f>
      </c>
      <c r="K7260" s="87" t="str">
        <v/>
      </c>
    </row>
    <row r="7261">
      <c r="A7261" s="74" t="str">
        <v/>
      </c>
      <c r="B7261" s="74" t="str">
        <v/>
      </c>
      <c r="C7261" s="75">
        <f>IF($E7261="","",IFERROR(VLOOKUP(TRIM(E7261&amp;""),'Référentiel Articles'!$A$2:$F$634,2,FALSE),""))</f>
      </c>
      <c r="D7261" s="75">
        <f>IF($E7261="","",IFERROR(VLOOKUP(TRIM(E7261&amp;""),'Référentiel Articles'!$A$2:$F$634,3,FALSE),""))</f>
      </c>
      <c r="E7261" s="74" t="str">
        <v/>
      </c>
      <c r="F7261" s="75">
        <f>IF($E7261="","",IFERROR(VLOOKUP(TRIM(E7261&amp;""),'Référentiel Articles'!$A$2:$F$634,4,FALSE),""))</f>
      </c>
      <c r="G7261" s="76">
        <f>IF($E7261="","",IFERROR(VLOOKUP(TRIM(E7261&amp;""),'Référentiel Articles'!$A$2:$F$634,5,FALSE),""))</f>
      </c>
      <c r="H7261" s="77" t="str">
        <v/>
      </c>
      <c r="I7261" s="76">
        <f>IF($E7261="","",IFERROR(VLOOKUP(TRIM(E7261&amp;""),'Référentiel Articles'!$A$2:$F$634,6,FALSE),""))</f>
      </c>
      <c r="J7261" s="78">
        <f>IF(OR($E7261="",$H7261=""),"",$H7261*$I7261)</f>
      </c>
      <c r="K7261" s="79" t="str">
        <v/>
      </c>
    </row>
    <row r="7262">
      <c r="A7262" s="81" t="str">
        <v/>
      </c>
      <c r="B7262" s="81" t="str">
        <v/>
      </c>
      <c r="C7262" s="83">
        <f>IF($E7262="","",IFERROR(VLOOKUP(TRIM(E7262&amp;""),'Référentiel Articles'!$A$2:$F$634,2,FALSE),""))</f>
      </c>
      <c r="D7262" s="83">
        <f>IF($E7262="","",IFERROR(VLOOKUP(TRIM(E7262&amp;""),'Référentiel Articles'!$A$2:$F$634,3,FALSE),""))</f>
      </c>
      <c r="E7262" s="81" t="str">
        <v/>
      </c>
      <c r="F7262" s="83">
        <f>IF($E7262="","",IFERROR(VLOOKUP(TRIM(E7262&amp;""),'Référentiel Articles'!$A$2:$F$634,4,FALSE),""))</f>
      </c>
      <c r="G7262" s="84">
        <f>IF($E7262="","",IFERROR(VLOOKUP(TRIM(E7262&amp;""),'Référentiel Articles'!$A$2:$F$634,5,FALSE),""))</f>
      </c>
      <c r="H7262" s="85" t="str">
        <v/>
      </c>
      <c r="I7262" s="84">
        <f>IF($E7262="","",IFERROR(VLOOKUP(TRIM(E7262&amp;""),'Référentiel Articles'!$A$2:$F$634,6,FALSE),""))</f>
      </c>
      <c r="J7262" s="90">
        <f>IF(OR($E7262="",$H7262=""),"",$H7262*$I7262)</f>
      </c>
      <c r="K7262" s="87" t="str">
        <v/>
      </c>
    </row>
    <row r="7263">
      <c r="A7263" s="74" t="str">
        <v/>
      </c>
      <c r="B7263" s="74" t="str">
        <v/>
      </c>
      <c r="C7263" s="75">
        <f>IF($E7263="","",IFERROR(VLOOKUP(TRIM(E7263&amp;""),'Référentiel Articles'!$A$2:$F$634,2,FALSE),""))</f>
      </c>
      <c r="D7263" s="75">
        <f>IF($E7263="","",IFERROR(VLOOKUP(TRIM(E7263&amp;""),'Référentiel Articles'!$A$2:$F$634,3,FALSE),""))</f>
      </c>
      <c r="E7263" s="74" t="str">
        <v/>
      </c>
      <c r="F7263" s="75">
        <f>IF($E7263="","",IFERROR(VLOOKUP(TRIM(E7263&amp;""),'Référentiel Articles'!$A$2:$F$634,4,FALSE),""))</f>
      </c>
      <c r="G7263" s="76">
        <f>IF($E7263="","",IFERROR(VLOOKUP(TRIM(E7263&amp;""),'Référentiel Articles'!$A$2:$F$634,5,FALSE),""))</f>
      </c>
      <c r="H7263" s="77" t="str">
        <v/>
      </c>
      <c r="I7263" s="76">
        <f>IF($E7263="","",IFERROR(VLOOKUP(TRIM(E7263&amp;""),'Référentiel Articles'!$A$2:$F$634,6,FALSE),""))</f>
      </c>
      <c r="J7263" s="78">
        <f>IF(OR($E7263="",$H7263=""),"",$H7263*$I7263)</f>
      </c>
      <c r="K7263" s="79" t="str">
        <v/>
      </c>
    </row>
    <row r="7264">
      <c r="A7264" s="81" t="str">
        <v/>
      </c>
      <c r="B7264" s="81" t="str">
        <v/>
      </c>
      <c r="C7264" s="83">
        <f>IF($E7264="","",IFERROR(VLOOKUP(TRIM(E7264&amp;""),'Référentiel Articles'!$A$2:$F$634,2,FALSE),""))</f>
      </c>
      <c r="D7264" s="83">
        <f>IF($E7264="","",IFERROR(VLOOKUP(TRIM(E7264&amp;""),'Référentiel Articles'!$A$2:$F$634,3,FALSE),""))</f>
      </c>
      <c r="E7264" s="81" t="str">
        <v/>
      </c>
      <c r="F7264" s="83">
        <f>IF($E7264="","",IFERROR(VLOOKUP(TRIM(E7264&amp;""),'Référentiel Articles'!$A$2:$F$634,4,FALSE),""))</f>
      </c>
      <c r="G7264" s="84">
        <f>IF($E7264="","",IFERROR(VLOOKUP(TRIM(E7264&amp;""),'Référentiel Articles'!$A$2:$F$634,5,FALSE),""))</f>
      </c>
      <c r="H7264" s="85" t="str">
        <v/>
      </c>
      <c r="I7264" s="84">
        <f>IF($E7264="","",IFERROR(VLOOKUP(TRIM(E7264&amp;""),'Référentiel Articles'!$A$2:$F$634,6,FALSE),""))</f>
      </c>
      <c r="J7264" s="90">
        <f>IF(OR($E7264="",$H7264=""),"",$H7264*$I7264)</f>
      </c>
      <c r="K7264" s="87" t="str">
        <v/>
      </c>
    </row>
    <row r="7265">
      <c r="A7265" s="74" t="str">
        <v/>
      </c>
      <c r="B7265" s="74" t="str">
        <v/>
      </c>
      <c r="C7265" s="75">
        <f>IF($E7265="","",IFERROR(VLOOKUP(TRIM(E7265&amp;""),'Référentiel Articles'!$A$2:$F$634,2,FALSE),""))</f>
      </c>
      <c r="D7265" s="75">
        <f>IF($E7265="","",IFERROR(VLOOKUP(TRIM(E7265&amp;""),'Référentiel Articles'!$A$2:$F$634,3,FALSE),""))</f>
      </c>
      <c r="E7265" s="74" t="str">
        <v/>
      </c>
      <c r="F7265" s="75">
        <f>IF($E7265="","",IFERROR(VLOOKUP(TRIM(E7265&amp;""),'Référentiel Articles'!$A$2:$F$634,4,FALSE),""))</f>
      </c>
      <c r="G7265" s="76">
        <f>IF($E7265="","",IFERROR(VLOOKUP(TRIM(E7265&amp;""),'Référentiel Articles'!$A$2:$F$634,5,FALSE),""))</f>
      </c>
      <c r="H7265" s="77" t="str">
        <v/>
      </c>
      <c r="I7265" s="76">
        <f>IF($E7265="","",IFERROR(VLOOKUP(TRIM(E7265&amp;""),'Référentiel Articles'!$A$2:$F$634,6,FALSE),""))</f>
      </c>
      <c r="J7265" s="78">
        <f>IF(OR($E7265="",$H7265=""),"",$H7265*$I7265)</f>
      </c>
      <c r="K7265" s="79" t="str">
        <v/>
      </c>
    </row>
    <row r="7266">
      <c r="A7266" s="81" t="str">
        <v/>
      </c>
      <c r="B7266" s="81" t="str">
        <v/>
      </c>
      <c r="C7266" s="83">
        <f>IF($E7266="","",IFERROR(VLOOKUP(TRIM(E7266&amp;""),'Référentiel Articles'!$A$2:$F$634,2,FALSE),""))</f>
      </c>
      <c r="D7266" s="83">
        <f>IF($E7266="","",IFERROR(VLOOKUP(TRIM(E7266&amp;""),'Référentiel Articles'!$A$2:$F$634,3,FALSE),""))</f>
      </c>
      <c r="E7266" s="81" t="str">
        <v/>
      </c>
      <c r="F7266" s="83">
        <f>IF($E7266="","",IFERROR(VLOOKUP(TRIM(E7266&amp;""),'Référentiel Articles'!$A$2:$F$634,4,FALSE),""))</f>
      </c>
      <c r="G7266" s="84">
        <f>IF($E7266="","",IFERROR(VLOOKUP(TRIM(E7266&amp;""),'Référentiel Articles'!$A$2:$F$634,5,FALSE),""))</f>
      </c>
      <c r="H7266" s="85" t="str">
        <v/>
      </c>
      <c r="I7266" s="84">
        <f>IF($E7266="","",IFERROR(VLOOKUP(TRIM(E7266&amp;""),'Référentiel Articles'!$A$2:$F$634,6,FALSE),""))</f>
      </c>
      <c r="J7266" s="90">
        <f>IF(OR($E7266="",$H7266=""),"",$H7266*$I7266)</f>
      </c>
      <c r="K7266" s="87" t="str">
        <v/>
      </c>
    </row>
    <row r="7267">
      <c r="A7267" s="74" t="str">
        <v/>
      </c>
      <c r="B7267" s="74" t="str">
        <v/>
      </c>
      <c r="C7267" s="75">
        <f>IF($E7267="","",IFERROR(VLOOKUP(TRIM(E7267&amp;""),'Référentiel Articles'!$A$2:$F$634,2,FALSE),""))</f>
      </c>
      <c r="D7267" s="75">
        <f>IF($E7267="","",IFERROR(VLOOKUP(TRIM(E7267&amp;""),'Référentiel Articles'!$A$2:$F$634,3,FALSE),""))</f>
      </c>
      <c r="E7267" s="74" t="str">
        <v/>
      </c>
      <c r="F7267" s="75">
        <f>IF($E7267="","",IFERROR(VLOOKUP(TRIM(E7267&amp;""),'Référentiel Articles'!$A$2:$F$634,4,FALSE),""))</f>
      </c>
      <c r="G7267" s="76">
        <f>IF($E7267="","",IFERROR(VLOOKUP(TRIM(E7267&amp;""),'Référentiel Articles'!$A$2:$F$634,5,FALSE),""))</f>
      </c>
      <c r="H7267" s="77" t="str">
        <v/>
      </c>
      <c r="I7267" s="76">
        <f>IF($E7267="","",IFERROR(VLOOKUP(TRIM(E7267&amp;""),'Référentiel Articles'!$A$2:$F$634,6,FALSE),""))</f>
      </c>
      <c r="J7267" s="78">
        <f>IF(OR($E7267="",$H7267=""),"",$H7267*$I7267)</f>
      </c>
      <c r="K7267" s="79" t="str">
        <v/>
      </c>
    </row>
    <row r="7268">
      <c r="A7268" s="81" t="str">
        <v/>
      </c>
      <c r="B7268" s="81" t="str">
        <v/>
      </c>
      <c r="C7268" s="83">
        <f>IF($E7268="","",IFERROR(VLOOKUP(TRIM(E7268&amp;""),'Référentiel Articles'!$A$2:$F$634,2,FALSE),""))</f>
      </c>
      <c r="D7268" s="83">
        <f>IF($E7268="","",IFERROR(VLOOKUP(TRIM(E7268&amp;""),'Référentiel Articles'!$A$2:$F$634,3,FALSE),""))</f>
      </c>
      <c r="E7268" s="81" t="str">
        <v/>
      </c>
      <c r="F7268" s="83">
        <f>IF($E7268="","",IFERROR(VLOOKUP(TRIM(E7268&amp;""),'Référentiel Articles'!$A$2:$F$634,4,FALSE),""))</f>
      </c>
      <c r="G7268" s="84">
        <f>IF($E7268="","",IFERROR(VLOOKUP(TRIM(E7268&amp;""),'Référentiel Articles'!$A$2:$F$634,5,FALSE),""))</f>
      </c>
      <c r="H7268" s="85" t="str">
        <v/>
      </c>
      <c r="I7268" s="84">
        <f>IF($E7268="","",IFERROR(VLOOKUP(TRIM(E7268&amp;""),'Référentiel Articles'!$A$2:$F$634,6,FALSE),""))</f>
      </c>
      <c r="J7268" s="90">
        <f>IF(OR($E7268="",$H7268=""),"",$H7268*$I7268)</f>
      </c>
      <c r="K7268" s="87" t="str">
        <v/>
      </c>
    </row>
    <row r="7269">
      <c r="A7269" s="74" t="str">
        <v/>
      </c>
      <c r="B7269" s="74" t="str">
        <v/>
      </c>
      <c r="C7269" s="75">
        <f>IF($E7269="","",IFERROR(VLOOKUP(TRIM(E7269&amp;""),'Référentiel Articles'!$A$2:$F$634,2,FALSE),""))</f>
      </c>
      <c r="D7269" s="75">
        <f>IF($E7269="","",IFERROR(VLOOKUP(TRIM(E7269&amp;""),'Référentiel Articles'!$A$2:$F$634,3,FALSE),""))</f>
      </c>
      <c r="E7269" s="74" t="str">
        <v/>
      </c>
      <c r="F7269" s="75">
        <f>IF($E7269="","",IFERROR(VLOOKUP(TRIM(E7269&amp;""),'Référentiel Articles'!$A$2:$F$634,4,FALSE),""))</f>
      </c>
      <c r="G7269" s="76">
        <f>IF($E7269="","",IFERROR(VLOOKUP(TRIM(E7269&amp;""),'Référentiel Articles'!$A$2:$F$634,5,FALSE),""))</f>
      </c>
      <c r="H7269" s="77" t="str">
        <v/>
      </c>
      <c r="I7269" s="76">
        <f>IF($E7269="","",IFERROR(VLOOKUP(TRIM(E7269&amp;""),'Référentiel Articles'!$A$2:$F$634,6,FALSE),""))</f>
      </c>
      <c r="J7269" s="78">
        <f>IF(OR($E7269="",$H7269=""),"",$H7269*$I7269)</f>
      </c>
      <c r="K7269" s="79" t="str">
        <v/>
      </c>
    </row>
    <row r="7270">
      <c r="A7270" s="81" t="str">
        <v/>
      </c>
      <c r="B7270" s="81" t="str">
        <v/>
      </c>
      <c r="C7270" s="83">
        <f>IF($E7270="","",IFERROR(VLOOKUP(TRIM(E7270&amp;""),'Référentiel Articles'!$A$2:$F$634,2,FALSE),""))</f>
      </c>
      <c r="D7270" s="83">
        <f>IF($E7270="","",IFERROR(VLOOKUP(TRIM(E7270&amp;""),'Référentiel Articles'!$A$2:$F$634,3,FALSE),""))</f>
      </c>
      <c r="E7270" s="81" t="str">
        <v/>
      </c>
      <c r="F7270" s="83">
        <f>IF($E7270="","",IFERROR(VLOOKUP(TRIM(E7270&amp;""),'Référentiel Articles'!$A$2:$F$634,4,FALSE),""))</f>
      </c>
      <c r="G7270" s="84">
        <f>IF($E7270="","",IFERROR(VLOOKUP(TRIM(E7270&amp;""),'Référentiel Articles'!$A$2:$F$634,5,FALSE),""))</f>
      </c>
      <c r="H7270" s="85" t="str">
        <v/>
      </c>
      <c r="I7270" s="84">
        <f>IF($E7270="","",IFERROR(VLOOKUP(TRIM(E7270&amp;""),'Référentiel Articles'!$A$2:$F$634,6,FALSE),""))</f>
      </c>
      <c r="J7270" s="90">
        <f>IF(OR($E7270="",$H7270=""),"",$H7270*$I7270)</f>
      </c>
      <c r="K7270" s="87" t="str">
        <v/>
      </c>
    </row>
    <row r="7271">
      <c r="A7271" s="74" t="str">
        <v/>
      </c>
      <c r="B7271" s="74" t="str">
        <v/>
      </c>
      <c r="C7271" s="75">
        <f>IF($E7271="","",IFERROR(VLOOKUP(TRIM(E7271&amp;""),'Référentiel Articles'!$A$2:$F$634,2,FALSE),""))</f>
      </c>
      <c r="D7271" s="75">
        <f>IF($E7271="","",IFERROR(VLOOKUP(TRIM(E7271&amp;""),'Référentiel Articles'!$A$2:$F$634,3,FALSE),""))</f>
      </c>
      <c r="E7271" s="74" t="str">
        <v/>
      </c>
      <c r="F7271" s="75">
        <f>IF($E7271="","",IFERROR(VLOOKUP(TRIM(E7271&amp;""),'Référentiel Articles'!$A$2:$F$634,4,FALSE),""))</f>
      </c>
      <c r="G7271" s="76">
        <f>IF($E7271="","",IFERROR(VLOOKUP(TRIM(E7271&amp;""),'Référentiel Articles'!$A$2:$F$634,5,FALSE),""))</f>
      </c>
      <c r="H7271" s="77" t="str">
        <v/>
      </c>
      <c r="I7271" s="76">
        <f>IF($E7271="","",IFERROR(VLOOKUP(TRIM(E7271&amp;""),'Référentiel Articles'!$A$2:$F$634,6,FALSE),""))</f>
      </c>
      <c r="J7271" s="78">
        <f>IF(OR($E7271="",$H7271=""),"",$H7271*$I7271)</f>
      </c>
      <c r="K7271" s="79" t="str">
        <v/>
      </c>
    </row>
    <row r="7272">
      <c r="A7272" s="81" t="str">
        <v/>
      </c>
      <c r="B7272" s="81" t="str">
        <v/>
      </c>
      <c r="C7272" s="83">
        <f>IF($E7272="","",IFERROR(VLOOKUP(TRIM(E7272&amp;""),'Référentiel Articles'!$A$2:$F$634,2,FALSE),""))</f>
      </c>
      <c r="D7272" s="83">
        <f>IF($E7272="","",IFERROR(VLOOKUP(TRIM(E7272&amp;""),'Référentiel Articles'!$A$2:$F$634,3,FALSE),""))</f>
      </c>
      <c r="E7272" s="81" t="str">
        <v/>
      </c>
      <c r="F7272" s="83">
        <f>IF($E7272="","",IFERROR(VLOOKUP(TRIM(E7272&amp;""),'Référentiel Articles'!$A$2:$F$634,4,FALSE),""))</f>
      </c>
      <c r="G7272" s="84">
        <f>IF($E7272="","",IFERROR(VLOOKUP(TRIM(E7272&amp;""),'Référentiel Articles'!$A$2:$F$634,5,FALSE),""))</f>
      </c>
      <c r="H7272" s="85" t="str">
        <v/>
      </c>
      <c r="I7272" s="84">
        <f>IF($E7272="","",IFERROR(VLOOKUP(TRIM(E7272&amp;""),'Référentiel Articles'!$A$2:$F$634,6,FALSE),""))</f>
      </c>
      <c r="J7272" s="90">
        <f>IF(OR($E7272="",$H7272=""),"",$H7272*$I7272)</f>
      </c>
      <c r="K7272" s="87" t="str">
        <v/>
      </c>
    </row>
    <row r="7273">
      <c r="A7273" s="74" t="str">
        <v/>
      </c>
      <c r="B7273" s="74" t="str">
        <v/>
      </c>
      <c r="C7273" s="75">
        <f>IF($E7273="","",IFERROR(VLOOKUP(TRIM(E7273&amp;""),'Référentiel Articles'!$A$2:$F$634,2,FALSE),""))</f>
      </c>
      <c r="D7273" s="75">
        <f>IF($E7273="","",IFERROR(VLOOKUP(TRIM(E7273&amp;""),'Référentiel Articles'!$A$2:$F$634,3,FALSE),""))</f>
      </c>
      <c r="E7273" s="74" t="str">
        <v/>
      </c>
      <c r="F7273" s="75">
        <f>IF($E7273="","",IFERROR(VLOOKUP(TRIM(E7273&amp;""),'Référentiel Articles'!$A$2:$F$634,4,FALSE),""))</f>
      </c>
      <c r="G7273" s="76">
        <f>IF($E7273="","",IFERROR(VLOOKUP(TRIM(E7273&amp;""),'Référentiel Articles'!$A$2:$F$634,5,FALSE),""))</f>
      </c>
      <c r="H7273" s="77" t="str">
        <v/>
      </c>
      <c r="I7273" s="76">
        <f>IF($E7273="","",IFERROR(VLOOKUP(TRIM(E7273&amp;""),'Référentiel Articles'!$A$2:$F$634,6,FALSE),""))</f>
      </c>
      <c r="J7273" s="78">
        <f>IF(OR($E7273="",$H7273=""),"",$H7273*$I7273)</f>
      </c>
      <c r="K7273" s="79" t="str">
        <v/>
      </c>
    </row>
    <row r="7274">
      <c r="A7274" s="81" t="str">
        <v/>
      </c>
      <c r="B7274" s="81" t="str">
        <v/>
      </c>
      <c r="C7274" s="83">
        <f>IF($E7274="","",IFERROR(VLOOKUP(TRIM(E7274&amp;""),'Référentiel Articles'!$A$2:$F$634,2,FALSE),""))</f>
      </c>
      <c r="D7274" s="83">
        <f>IF($E7274="","",IFERROR(VLOOKUP(TRIM(E7274&amp;""),'Référentiel Articles'!$A$2:$F$634,3,FALSE),""))</f>
      </c>
      <c r="E7274" s="81" t="str">
        <v/>
      </c>
      <c r="F7274" s="83">
        <f>IF($E7274="","",IFERROR(VLOOKUP(TRIM(E7274&amp;""),'Référentiel Articles'!$A$2:$F$634,4,FALSE),""))</f>
      </c>
      <c r="G7274" s="84">
        <f>IF($E7274="","",IFERROR(VLOOKUP(TRIM(E7274&amp;""),'Référentiel Articles'!$A$2:$F$634,5,FALSE),""))</f>
      </c>
      <c r="H7274" s="85" t="str">
        <v/>
      </c>
      <c r="I7274" s="84">
        <f>IF($E7274="","",IFERROR(VLOOKUP(TRIM(E7274&amp;""),'Référentiel Articles'!$A$2:$F$634,6,FALSE),""))</f>
      </c>
      <c r="J7274" s="90">
        <f>IF(OR($E7274="",$H7274=""),"",$H7274*$I7274)</f>
      </c>
      <c r="K7274" s="87" t="str">
        <v/>
      </c>
    </row>
    <row r="7275">
      <c r="A7275" s="74" t="str">
        <v/>
      </c>
      <c r="B7275" s="74" t="str">
        <v/>
      </c>
      <c r="C7275" s="75">
        <f>IF($E7275="","",IFERROR(VLOOKUP(TRIM(E7275&amp;""),'Référentiel Articles'!$A$2:$F$634,2,FALSE),""))</f>
      </c>
      <c r="D7275" s="75">
        <f>IF($E7275="","",IFERROR(VLOOKUP(TRIM(E7275&amp;""),'Référentiel Articles'!$A$2:$F$634,3,FALSE),""))</f>
      </c>
      <c r="E7275" s="74" t="str">
        <v/>
      </c>
      <c r="F7275" s="75">
        <f>IF($E7275="","",IFERROR(VLOOKUP(TRIM(E7275&amp;""),'Référentiel Articles'!$A$2:$F$634,4,FALSE),""))</f>
      </c>
      <c r="G7275" s="76">
        <f>IF($E7275="","",IFERROR(VLOOKUP(TRIM(E7275&amp;""),'Référentiel Articles'!$A$2:$F$634,5,FALSE),""))</f>
      </c>
      <c r="H7275" s="77" t="str">
        <v/>
      </c>
      <c r="I7275" s="76">
        <f>IF($E7275="","",IFERROR(VLOOKUP(TRIM(E7275&amp;""),'Référentiel Articles'!$A$2:$F$634,6,FALSE),""))</f>
      </c>
      <c r="J7275" s="78">
        <f>IF(OR($E7275="",$H7275=""),"",$H7275*$I7275)</f>
      </c>
      <c r="K7275" s="79" t="str">
        <v/>
      </c>
    </row>
    <row r="7276">
      <c r="A7276" s="81" t="str">
        <v/>
      </c>
      <c r="B7276" s="81" t="str">
        <v/>
      </c>
      <c r="C7276" s="83">
        <f>IF($E7276="","",IFERROR(VLOOKUP(TRIM(E7276&amp;""),'Référentiel Articles'!$A$2:$F$634,2,FALSE),""))</f>
      </c>
      <c r="D7276" s="83">
        <f>IF($E7276="","",IFERROR(VLOOKUP(TRIM(E7276&amp;""),'Référentiel Articles'!$A$2:$F$634,3,FALSE),""))</f>
      </c>
      <c r="E7276" s="81" t="str">
        <v/>
      </c>
      <c r="F7276" s="83">
        <f>IF($E7276="","",IFERROR(VLOOKUP(TRIM(E7276&amp;""),'Référentiel Articles'!$A$2:$F$634,4,FALSE),""))</f>
      </c>
      <c r="G7276" s="84">
        <f>IF($E7276="","",IFERROR(VLOOKUP(TRIM(E7276&amp;""),'Référentiel Articles'!$A$2:$F$634,5,FALSE),""))</f>
      </c>
      <c r="H7276" s="85" t="str">
        <v/>
      </c>
      <c r="I7276" s="84">
        <f>IF($E7276="","",IFERROR(VLOOKUP(TRIM(E7276&amp;""),'Référentiel Articles'!$A$2:$F$634,6,FALSE),""))</f>
      </c>
      <c r="J7276" s="90">
        <f>IF(OR($E7276="",$H7276=""),"",$H7276*$I7276)</f>
      </c>
      <c r="K7276" s="87" t="str">
        <v/>
      </c>
    </row>
    <row r="7277">
      <c r="A7277" s="74" t="str">
        <v/>
      </c>
      <c r="B7277" s="74" t="str">
        <v/>
      </c>
      <c r="C7277" s="75">
        <f>IF($E7277="","",IFERROR(VLOOKUP(TRIM(E7277&amp;""),'Référentiel Articles'!$A$2:$F$634,2,FALSE),""))</f>
      </c>
      <c r="D7277" s="75">
        <f>IF($E7277="","",IFERROR(VLOOKUP(TRIM(E7277&amp;""),'Référentiel Articles'!$A$2:$F$634,3,FALSE),""))</f>
      </c>
      <c r="E7277" s="74" t="str">
        <v/>
      </c>
      <c r="F7277" s="75">
        <f>IF($E7277="","",IFERROR(VLOOKUP(TRIM(E7277&amp;""),'Référentiel Articles'!$A$2:$F$634,4,FALSE),""))</f>
      </c>
      <c r="G7277" s="76">
        <f>IF($E7277="","",IFERROR(VLOOKUP(TRIM(E7277&amp;""),'Référentiel Articles'!$A$2:$F$634,5,FALSE),""))</f>
      </c>
      <c r="H7277" s="77" t="str">
        <v/>
      </c>
      <c r="I7277" s="76">
        <f>IF($E7277="","",IFERROR(VLOOKUP(TRIM(E7277&amp;""),'Référentiel Articles'!$A$2:$F$634,6,FALSE),""))</f>
      </c>
      <c r="J7277" s="78">
        <f>IF(OR($E7277="",$H7277=""),"",$H7277*$I7277)</f>
      </c>
      <c r="K7277" s="79" t="str">
        <v/>
      </c>
    </row>
    <row r="7278">
      <c r="A7278" s="81" t="str">
        <v/>
      </c>
      <c r="B7278" s="81" t="str">
        <v/>
      </c>
      <c r="C7278" s="83">
        <f>IF($E7278="","",IFERROR(VLOOKUP(TRIM(E7278&amp;""),'Référentiel Articles'!$A$2:$F$634,2,FALSE),""))</f>
      </c>
      <c r="D7278" s="83">
        <f>IF($E7278="","",IFERROR(VLOOKUP(TRIM(E7278&amp;""),'Référentiel Articles'!$A$2:$F$634,3,FALSE),""))</f>
      </c>
      <c r="E7278" s="81" t="str">
        <v/>
      </c>
      <c r="F7278" s="83">
        <f>IF($E7278="","",IFERROR(VLOOKUP(TRIM(E7278&amp;""),'Référentiel Articles'!$A$2:$F$634,4,FALSE),""))</f>
      </c>
      <c r="G7278" s="84">
        <f>IF($E7278="","",IFERROR(VLOOKUP(TRIM(E7278&amp;""),'Référentiel Articles'!$A$2:$F$634,5,FALSE),""))</f>
      </c>
      <c r="H7278" s="85" t="str">
        <v/>
      </c>
      <c r="I7278" s="84">
        <f>IF($E7278="","",IFERROR(VLOOKUP(TRIM(E7278&amp;""),'Référentiel Articles'!$A$2:$F$634,6,FALSE),""))</f>
      </c>
      <c r="J7278" s="90">
        <f>IF(OR($E7278="",$H7278=""),"",$H7278*$I7278)</f>
      </c>
      <c r="K7278" s="87" t="str">
        <v/>
      </c>
    </row>
    <row r="7279">
      <c r="A7279" s="74" t="str">
        <v/>
      </c>
      <c r="B7279" s="74" t="str">
        <v/>
      </c>
      <c r="C7279" s="75">
        <f>IF($E7279="","",IFERROR(VLOOKUP(TRIM(E7279&amp;""),'Référentiel Articles'!$A$2:$F$634,2,FALSE),""))</f>
      </c>
      <c r="D7279" s="75">
        <f>IF($E7279="","",IFERROR(VLOOKUP(TRIM(E7279&amp;""),'Référentiel Articles'!$A$2:$F$634,3,FALSE),""))</f>
      </c>
      <c r="E7279" s="74" t="str">
        <v/>
      </c>
      <c r="F7279" s="75">
        <f>IF($E7279="","",IFERROR(VLOOKUP(TRIM(E7279&amp;""),'Référentiel Articles'!$A$2:$F$634,4,FALSE),""))</f>
      </c>
      <c r="G7279" s="76">
        <f>IF($E7279="","",IFERROR(VLOOKUP(TRIM(E7279&amp;""),'Référentiel Articles'!$A$2:$F$634,5,FALSE),""))</f>
      </c>
      <c r="H7279" s="77" t="str">
        <v/>
      </c>
      <c r="I7279" s="76">
        <f>IF($E7279="","",IFERROR(VLOOKUP(TRIM(E7279&amp;""),'Référentiel Articles'!$A$2:$F$634,6,FALSE),""))</f>
      </c>
      <c r="J7279" s="78">
        <f>IF(OR($E7279="",$H7279=""),"",$H7279*$I7279)</f>
      </c>
      <c r="K7279" s="79" t="str">
        <v/>
      </c>
    </row>
    <row r="7280">
      <c r="A7280" s="81" t="str">
        <v/>
      </c>
      <c r="B7280" s="81" t="str">
        <v/>
      </c>
      <c r="C7280" s="83">
        <f>IF($E7280="","",IFERROR(VLOOKUP(TRIM(E7280&amp;""),'Référentiel Articles'!$A$2:$F$634,2,FALSE),""))</f>
      </c>
      <c r="D7280" s="83">
        <f>IF($E7280="","",IFERROR(VLOOKUP(TRIM(E7280&amp;""),'Référentiel Articles'!$A$2:$F$634,3,FALSE),""))</f>
      </c>
      <c r="E7280" s="81" t="str">
        <v/>
      </c>
      <c r="F7280" s="83">
        <f>IF($E7280="","",IFERROR(VLOOKUP(TRIM(E7280&amp;""),'Référentiel Articles'!$A$2:$F$634,4,FALSE),""))</f>
      </c>
      <c r="G7280" s="84">
        <f>IF($E7280="","",IFERROR(VLOOKUP(TRIM(E7280&amp;""),'Référentiel Articles'!$A$2:$F$634,5,FALSE),""))</f>
      </c>
      <c r="H7280" s="85" t="str">
        <v/>
      </c>
      <c r="I7280" s="84">
        <f>IF($E7280="","",IFERROR(VLOOKUP(TRIM(E7280&amp;""),'Référentiel Articles'!$A$2:$F$634,6,FALSE),""))</f>
      </c>
      <c r="J7280" s="90">
        <f>IF(OR($E7280="",$H7280=""),"",$H7280*$I7280)</f>
      </c>
      <c r="K7280" s="87" t="str">
        <v/>
      </c>
    </row>
    <row r="7281">
      <c r="A7281" s="74" t="str">
        <v/>
      </c>
      <c r="B7281" s="74" t="str">
        <v/>
      </c>
      <c r="C7281" s="75">
        <f>IF($E7281="","",IFERROR(VLOOKUP(TRIM(E7281&amp;""),'Référentiel Articles'!$A$2:$F$634,2,FALSE),""))</f>
      </c>
      <c r="D7281" s="75">
        <f>IF($E7281="","",IFERROR(VLOOKUP(TRIM(E7281&amp;""),'Référentiel Articles'!$A$2:$F$634,3,FALSE),""))</f>
      </c>
      <c r="E7281" s="74" t="str">
        <v/>
      </c>
      <c r="F7281" s="75">
        <f>IF($E7281="","",IFERROR(VLOOKUP(TRIM(E7281&amp;""),'Référentiel Articles'!$A$2:$F$634,4,FALSE),""))</f>
      </c>
      <c r="G7281" s="76">
        <f>IF($E7281="","",IFERROR(VLOOKUP(TRIM(E7281&amp;""),'Référentiel Articles'!$A$2:$F$634,5,FALSE),""))</f>
      </c>
      <c r="H7281" s="77" t="str">
        <v/>
      </c>
      <c r="I7281" s="76">
        <f>IF($E7281="","",IFERROR(VLOOKUP(TRIM(E7281&amp;""),'Référentiel Articles'!$A$2:$F$634,6,FALSE),""))</f>
      </c>
      <c r="J7281" s="78">
        <f>IF(OR($E7281="",$H7281=""),"",$H7281*$I7281)</f>
      </c>
      <c r="K7281" s="79" t="str">
        <v/>
      </c>
    </row>
    <row r="7282">
      <c r="A7282" s="81" t="str">
        <v/>
      </c>
      <c r="B7282" s="81" t="str">
        <v/>
      </c>
      <c r="C7282" s="83">
        <f>IF($E7282="","",IFERROR(VLOOKUP(TRIM(E7282&amp;""),'Référentiel Articles'!$A$2:$F$634,2,FALSE),""))</f>
      </c>
      <c r="D7282" s="83">
        <f>IF($E7282="","",IFERROR(VLOOKUP(TRIM(E7282&amp;""),'Référentiel Articles'!$A$2:$F$634,3,FALSE),""))</f>
      </c>
      <c r="E7282" s="81" t="str">
        <v/>
      </c>
      <c r="F7282" s="83">
        <f>IF($E7282="","",IFERROR(VLOOKUP(TRIM(E7282&amp;""),'Référentiel Articles'!$A$2:$F$634,4,FALSE),""))</f>
      </c>
      <c r="G7282" s="84">
        <f>IF($E7282="","",IFERROR(VLOOKUP(TRIM(E7282&amp;""),'Référentiel Articles'!$A$2:$F$634,5,FALSE),""))</f>
      </c>
      <c r="H7282" s="85" t="str">
        <v/>
      </c>
      <c r="I7282" s="84">
        <f>IF($E7282="","",IFERROR(VLOOKUP(TRIM(E7282&amp;""),'Référentiel Articles'!$A$2:$F$634,6,FALSE),""))</f>
      </c>
      <c r="J7282" s="90">
        <f>IF(OR($E7282="",$H7282=""),"",$H7282*$I7282)</f>
      </c>
      <c r="K7282" s="87" t="str">
        <v/>
      </c>
    </row>
    <row r="7283">
      <c r="A7283" s="74" t="str">
        <v/>
      </c>
      <c r="B7283" s="74" t="str">
        <v/>
      </c>
      <c r="C7283" s="75">
        <f>IF($E7283="","",IFERROR(VLOOKUP(TRIM(E7283&amp;""),'Référentiel Articles'!$A$2:$F$634,2,FALSE),""))</f>
      </c>
      <c r="D7283" s="75">
        <f>IF($E7283="","",IFERROR(VLOOKUP(TRIM(E7283&amp;""),'Référentiel Articles'!$A$2:$F$634,3,FALSE),""))</f>
      </c>
      <c r="E7283" s="74" t="str">
        <v/>
      </c>
      <c r="F7283" s="75">
        <f>IF($E7283="","",IFERROR(VLOOKUP(TRIM(E7283&amp;""),'Référentiel Articles'!$A$2:$F$634,4,FALSE),""))</f>
      </c>
      <c r="G7283" s="76">
        <f>IF($E7283="","",IFERROR(VLOOKUP(TRIM(E7283&amp;""),'Référentiel Articles'!$A$2:$F$634,5,FALSE),""))</f>
      </c>
      <c r="H7283" s="77" t="str">
        <v/>
      </c>
      <c r="I7283" s="76">
        <f>IF($E7283="","",IFERROR(VLOOKUP(TRIM(E7283&amp;""),'Référentiel Articles'!$A$2:$F$634,6,FALSE),""))</f>
      </c>
      <c r="J7283" s="78">
        <f>IF(OR($E7283="",$H7283=""),"",$H7283*$I7283)</f>
      </c>
      <c r="K7283" s="79" t="str">
        <v/>
      </c>
    </row>
    <row r="7284">
      <c r="A7284" s="81" t="str">
        <v/>
      </c>
      <c r="B7284" s="81" t="str">
        <v/>
      </c>
      <c r="C7284" s="83">
        <f>IF($E7284="","",IFERROR(VLOOKUP(TRIM(E7284&amp;""),'Référentiel Articles'!$A$2:$F$634,2,FALSE),""))</f>
      </c>
      <c r="D7284" s="83">
        <f>IF($E7284="","",IFERROR(VLOOKUP(TRIM(E7284&amp;""),'Référentiel Articles'!$A$2:$F$634,3,FALSE),""))</f>
      </c>
      <c r="E7284" s="81" t="str">
        <v/>
      </c>
      <c r="F7284" s="83">
        <f>IF($E7284="","",IFERROR(VLOOKUP(TRIM(E7284&amp;""),'Référentiel Articles'!$A$2:$F$634,4,FALSE),""))</f>
      </c>
      <c r="G7284" s="84">
        <f>IF($E7284="","",IFERROR(VLOOKUP(TRIM(E7284&amp;""),'Référentiel Articles'!$A$2:$F$634,5,FALSE),""))</f>
      </c>
      <c r="H7284" s="85" t="str">
        <v/>
      </c>
      <c r="I7284" s="84">
        <f>IF($E7284="","",IFERROR(VLOOKUP(TRIM(E7284&amp;""),'Référentiel Articles'!$A$2:$F$634,6,FALSE),""))</f>
      </c>
      <c r="J7284" s="90">
        <f>IF(OR($E7284="",$H7284=""),"",$H7284*$I7284)</f>
      </c>
      <c r="K7284" s="87" t="str">
        <v/>
      </c>
    </row>
    <row r="7285">
      <c r="A7285" s="74" t="str">
        <v/>
      </c>
      <c r="B7285" s="74" t="str">
        <v/>
      </c>
      <c r="C7285" s="75">
        <f>IF($E7285="","",IFERROR(VLOOKUP(TRIM(E7285&amp;""),'Référentiel Articles'!$A$2:$F$634,2,FALSE),""))</f>
      </c>
      <c r="D7285" s="75">
        <f>IF($E7285="","",IFERROR(VLOOKUP(TRIM(E7285&amp;""),'Référentiel Articles'!$A$2:$F$634,3,FALSE),""))</f>
      </c>
      <c r="E7285" s="74" t="str">
        <v/>
      </c>
      <c r="F7285" s="75">
        <f>IF($E7285="","",IFERROR(VLOOKUP(TRIM(E7285&amp;""),'Référentiel Articles'!$A$2:$F$634,4,FALSE),""))</f>
      </c>
      <c r="G7285" s="76">
        <f>IF($E7285="","",IFERROR(VLOOKUP(TRIM(E7285&amp;""),'Référentiel Articles'!$A$2:$F$634,5,FALSE),""))</f>
      </c>
      <c r="H7285" s="77" t="str">
        <v/>
      </c>
      <c r="I7285" s="76">
        <f>IF($E7285="","",IFERROR(VLOOKUP(TRIM(E7285&amp;""),'Référentiel Articles'!$A$2:$F$634,6,FALSE),""))</f>
      </c>
      <c r="J7285" s="78">
        <f>IF(OR($E7285="",$H7285=""),"",$H7285*$I7285)</f>
      </c>
      <c r="K7285" s="79" t="str">
        <v/>
      </c>
    </row>
    <row r="7286">
      <c r="A7286" s="81" t="str">
        <v/>
      </c>
      <c r="B7286" s="81" t="str">
        <v/>
      </c>
      <c r="C7286" s="83">
        <f>IF($E7286="","",IFERROR(VLOOKUP(TRIM(E7286&amp;""),'Référentiel Articles'!$A$2:$F$634,2,FALSE),""))</f>
      </c>
      <c r="D7286" s="83">
        <f>IF($E7286="","",IFERROR(VLOOKUP(TRIM(E7286&amp;""),'Référentiel Articles'!$A$2:$F$634,3,FALSE),""))</f>
      </c>
      <c r="E7286" s="81" t="str">
        <v/>
      </c>
      <c r="F7286" s="83">
        <f>IF($E7286="","",IFERROR(VLOOKUP(TRIM(E7286&amp;""),'Référentiel Articles'!$A$2:$F$634,4,FALSE),""))</f>
      </c>
      <c r="G7286" s="84">
        <f>IF($E7286="","",IFERROR(VLOOKUP(TRIM(E7286&amp;""),'Référentiel Articles'!$A$2:$F$634,5,FALSE),""))</f>
      </c>
      <c r="H7286" s="85" t="str">
        <v/>
      </c>
      <c r="I7286" s="84">
        <f>IF($E7286="","",IFERROR(VLOOKUP(TRIM(E7286&amp;""),'Référentiel Articles'!$A$2:$F$634,6,FALSE),""))</f>
      </c>
      <c r="J7286" s="90">
        <f>IF(OR($E7286="",$H7286=""),"",$H7286*$I7286)</f>
      </c>
      <c r="K7286" s="87" t="str">
        <v/>
      </c>
    </row>
    <row r="7287">
      <c r="A7287" s="74" t="str">
        <v/>
      </c>
      <c r="B7287" s="74" t="str">
        <v/>
      </c>
      <c r="C7287" s="75">
        <f>IF($E7287="","",IFERROR(VLOOKUP(TRIM(E7287&amp;""),'Référentiel Articles'!$A$2:$F$634,2,FALSE),""))</f>
      </c>
      <c r="D7287" s="75">
        <f>IF($E7287="","",IFERROR(VLOOKUP(TRIM(E7287&amp;""),'Référentiel Articles'!$A$2:$F$634,3,FALSE),""))</f>
      </c>
      <c r="E7287" s="74" t="str">
        <v/>
      </c>
      <c r="F7287" s="75">
        <f>IF($E7287="","",IFERROR(VLOOKUP(TRIM(E7287&amp;""),'Référentiel Articles'!$A$2:$F$634,4,FALSE),""))</f>
      </c>
      <c r="G7287" s="76">
        <f>IF($E7287="","",IFERROR(VLOOKUP(TRIM(E7287&amp;""),'Référentiel Articles'!$A$2:$F$634,5,FALSE),""))</f>
      </c>
      <c r="H7287" s="77" t="str">
        <v/>
      </c>
      <c r="I7287" s="76">
        <f>IF($E7287="","",IFERROR(VLOOKUP(TRIM(E7287&amp;""),'Référentiel Articles'!$A$2:$F$634,6,FALSE),""))</f>
      </c>
      <c r="J7287" s="78">
        <f>IF(OR($E7287="",$H7287=""),"",$H7287*$I7287)</f>
      </c>
      <c r="K7287" s="79" t="str">
        <v/>
      </c>
    </row>
    <row r="7288">
      <c r="A7288" s="81" t="str">
        <v/>
      </c>
      <c r="B7288" s="81" t="str">
        <v/>
      </c>
      <c r="C7288" s="83">
        <f>IF($E7288="","",IFERROR(VLOOKUP(TRIM(E7288&amp;""),'Référentiel Articles'!$A$2:$F$634,2,FALSE),""))</f>
      </c>
      <c r="D7288" s="83">
        <f>IF($E7288="","",IFERROR(VLOOKUP(TRIM(E7288&amp;""),'Référentiel Articles'!$A$2:$F$634,3,FALSE),""))</f>
      </c>
      <c r="E7288" s="81" t="str">
        <v/>
      </c>
      <c r="F7288" s="83">
        <f>IF($E7288="","",IFERROR(VLOOKUP(TRIM(E7288&amp;""),'Référentiel Articles'!$A$2:$F$634,4,FALSE),""))</f>
      </c>
      <c r="G7288" s="84">
        <f>IF($E7288="","",IFERROR(VLOOKUP(TRIM(E7288&amp;""),'Référentiel Articles'!$A$2:$F$634,5,FALSE),""))</f>
      </c>
      <c r="H7288" s="85" t="str">
        <v/>
      </c>
      <c r="I7288" s="84">
        <f>IF($E7288="","",IFERROR(VLOOKUP(TRIM(E7288&amp;""),'Référentiel Articles'!$A$2:$F$634,6,FALSE),""))</f>
      </c>
      <c r="J7288" s="90">
        <f>IF(OR($E7288="",$H7288=""),"",$H7288*$I7288)</f>
      </c>
      <c r="K7288" s="87" t="str">
        <v/>
      </c>
    </row>
    <row r="7289">
      <c r="A7289" s="74" t="str">
        <v/>
      </c>
      <c r="B7289" s="74" t="str">
        <v/>
      </c>
      <c r="C7289" s="75">
        <f>IF($E7289="","",IFERROR(VLOOKUP(TRIM(E7289&amp;""),'Référentiel Articles'!$A$2:$F$634,2,FALSE),""))</f>
      </c>
      <c r="D7289" s="75">
        <f>IF($E7289="","",IFERROR(VLOOKUP(TRIM(E7289&amp;""),'Référentiel Articles'!$A$2:$F$634,3,FALSE),""))</f>
      </c>
      <c r="E7289" s="74" t="str">
        <v/>
      </c>
      <c r="F7289" s="75">
        <f>IF($E7289="","",IFERROR(VLOOKUP(TRIM(E7289&amp;""),'Référentiel Articles'!$A$2:$F$634,4,FALSE),""))</f>
      </c>
      <c r="G7289" s="76">
        <f>IF($E7289="","",IFERROR(VLOOKUP(TRIM(E7289&amp;""),'Référentiel Articles'!$A$2:$F$634,5,FALSE),""))</f>
      </c>
      <c r="H7289" s="77" t="str">
        <v/>
      </c>
      <c r="I7289" s="76">
        <f>IF($E7289="","",IFERROR(VLOOKUP(TRIM(E7289&amp;""),'Référentiel Articles'!$A$2:$F$634,6,FALSE),""))</f>
      </c>
      <c r="J7289" s="78">
        <f>IF(OR($E7289="",$H7289=""),"",$H7289*$I7289)</f>
      </c>
      <c r="K7289" s="79" t="str">
        <v/>
      </c>
    </row>
    <row r="7290">
      <c r="A7290" s="81" t="str">
        <v/>
      </c>
      <c r="B7290" s="81" t="str">
        <v/>
      </c>
      <c r="C7290" s="83">
        <f>IF($E7290="","",IFERROR(VLOOKUP(TRIM(E7290&amp;""),'Référentiel Articles'!$A$2:$F$634,2,FALSE),""))</f>
      </c>
      <c r="D7290" s="83">
        <f>IF($E7290="","",IFERROR(VLOOKUP(TRIM(E7290&amp;""),'Référentiel Articles'!$A$2:$F$634,3,FALSE),""))</f>
      </c>
      <c r="E7290" s="81" t="str">
        <v/>
      </c>
      <c r="F7290" s="83">
        <f>IF($E7290="","",IFERROR(VLOOKUP(TRIM(E7290&amp;""),'Référentiel Articles'!$A$2:$F$634,4,FALSE),""))</f>
      </c>
      <c r="G7290" s="84">
        <f>IF($E7290="","",IFERROR(VLOOKUP(TRIM(E7290&amp;""),'Référentiel Articles'!$A$2:$F$634,5,FALSE),""))</f>
      </c>
      <c r="H7290" s="85" t="str">
        <v/>
      </c>
      <c r="I7290" s="84">
        <f>IF($E7290="","",IFERROR(VLOOKUP(TRIM(E7290&amp;""),'Référentiel Articles'!$A$2:$F$634,6,FALSE),""))</f>
      </c>
      <c r="J7290" s="90">
        <f>IF(OR($E7290="",$H7290=""),"",$H7290*$I7290)</f>
      </c>
      <c r="K7290" s="87" t="str">
        <v/>
      </c>
    </row>
    <row r="7291">
      <c r="A7291" s="74" t="str">
        <v/>
      </c>
      <c r="B7291" s="74" t="str">
        <v/>
      </c>
      <c r="C7291" s="75">
        <f>IF($E7291="","",IFERROR(VLOOKUP(TRIM(E7291&amp;""),'Référentiel Articles'!$A$2:$F$634,2,FALSE),""))</f>
      </c>
      <c r="D7291" s="75">
        <f>IF($E7291="","",IFERROR(VLOOKUP(TRIM(E7291&amp;""),'Référentiel Articles'!$A$2:$F$634,3,FALSE),""))</f>
      </c>
      <c r="E7291" s="74" t="str">
        <v/>
      </c>
      <c r="F7291" s="75">
        <f>IF($E7291="","",IFERROR(VLOOKUP(TRIM(E7291&amp;""),'Référentiel Articles'!$A$2:$F$634,4,FALSE),""))</f>
      </c>
      <c r="G7291" s="76">
        <f>IF($E7291="","",IFERROR(VLOOKUP(TRIM(E7291&amp;""),'Référentiel Articles'!$A$2:$F$634,5,FALSE),""))</f>
      </c>
      <c r="H7291" s="77" t="str">
        <v/>
      </c>
      <c r="I7291" s="76">
        <f>IF($E7291="","",IFERROR(VLOOKUP(TRIM(E7291&amp;""),'Référentiel Articles'!$A$2:$F$634,6,FALSE),""))</f>
      </c>
      <c r="J7291" s="78">
        <f>IF(OR($E7291="",$H7291=""),"",$H7291*$I7291)</f>
      </c>
      <c r="K7291" s="79" t="str">
        <v/>
      </c>
    </row>
    <row r="7292">
      <c r="A7292" s="81" t="str">
        <v/>
      </c>
      <c r="B7292" s="81" t="str">
        <v/>
      </c>
      <c r="C7292" s="83">
        <f>IF($E7292="","",IFERROR(VLOOKUP(TRIM(E7292&amp;""),'Référentiel Articles'!$A$2:$F$634,2,FALSE),""))</f>
      </c>
      <c r="D7292" s="83">
        <f>IF($E7292="","",IFERROR(VLOOKUP(TRIM(E7292&amp;""),'Référentiel Articles'!$A$2:$F$634,3,FALSE),""))</f>
      </c>
      <c r="E7292" s="81" t="str">
        <v/>
      </c>
      <c r="F7292" s="83">
        <f>IF($E7292="","",IFERROR(VLOOKUP(TRIM(E7292&amp;""),'Référentiel Articles'!$A$2:$F$634,4,FALSE),""))</f>
      </c>
      <c r="G7292" s="84">
        <f>IF($E7292="","",IFERROR(VLOOKUP(TRIM(E7292&amp;""),'Référentiel Articles'!$A$2:$F$634,5,FALSE),""))</f>
      </c>
      <c r="H7292" s="85" t="str">
        <v/>
      </c>
      <c r="I7292" s="84">
        <f>IF($E7292="","",IFERROR(VLOOKUP(TRIM(E7292&amp;""),'Référentiel Articles'!$A$2:$F$634,6,FALSE),""))</f>
      </c>
      <c r="J7292" s="90">
        <f>IF(OR($E7292="",$H7292=""),"",$H7292*$I7292)</f>
      </c>
      <c r="K7292" s="87" t="str">
        <v/>
      </c>
    </row>
    <row r="7293">
      <c r="A7293" s="74" t="str">
        <v/>
      </c>
      <c r="B7293" s="74" t="str">
        <v/>
      </c>
      <c r="C7293" s="75">
        <f>IF($E7293="","",IFERROR(VLOOKUP(TRIM(E7293&amp;""),'Référentiel Articles'!$A$2:$F$634,2,FALSE),""))</f>
      </c>
      <c r="D7293" s="75">
        <f>IF($E7293="","",IFERROR(VLOOKUP(TRIM(E7293&amp;""),'Référentiel Articles'!$A$2:$F$634,3,FALSE),""))</f>
      </c>
      <c r="E7293" s="74" t="str">
        <v/>
      </c>
      <c r="F7293" s="75">
        <f>IF($E7293="","",IFERROR(VLOOKUP(TRIM(E7293&amp;""),'Référentiel Articles'!$A$2:$F$634,4,FALSE),""))</f>
      </c>
      <c r="G7293" s="76">
        <f>IF($E7293="","",IFERROR(VLOOKUP(TRIM(E7293&amp;""),'Référentiel Articles'!$A$2:$F$634,5,FALSE),""))</f>
      </c>
      <c r="H7293" s="77" t="str">
        <v/>
      </c>
      <c r="I7293" s="76">
        <f>IF($E7293="","",IFERROR(VLOOKUP(TRIM(E7293&amp;""),'Référentiel Articles'!$A$2:$F$634,6,FALSE),""))</f>
      </c>
      <c r="J7293" s="78">
        <f>IF(OR($E7293="",$H7293=""),"",$H7293*$I7293)</f>
      </c>
      <c r="K7293" s="79" t="str">
        <v/>
      </c>
    </row>
    <row r="7294">
      <c r="A7294" s="81" t="str">
        <v/>
      </c>
      <c r="B7294" s="81" t="str">
        <v/>
      </c>
      <c r="C7294" s="83">
        <f>IF($E7294="","",IFERROR(VLOOKUP(TRIM(E7294&amp;""),'Référentiel Articles'!$A$2:$F$634,2,FALSE),""))</f>
      </c>
      <c r="D7294" s="83">
        <f>IF($E7294="","",IFERROR(VLOOKUP(TRIM(E7294&amp;""),'Référentiel Articles'!$A$2:$F$634,3,FALSE),""))</f>
      </c>
      <c r="E7294" s="81" t="str">
        <v/>
      </c>
      <c r="F7294" s="83">
        <f>IF($E7294="","",IFERROR(VLOOKUP(TRIM(E7294&amp;""),'Référentiel Articles'!$A$2:$F$634,4,FALSE),""))</f>
      </c>
      <c r="G7294" s="84">
        <f>IF($E7294="","",IFERROR(VLOOKUP(TRIM(E7294&amp;""),'Référentiel Articles'!$A$2:$F$634,5,FALSE),""))</f>
      </c>
      <c r="H7294" s="85" t="str">
        <v/>
      </c>
      <c r="I7294" s="84">
        <f>IF($E7294="","",IFERROR(VLOOKUP(TRIM(E7294&amp;""),'Référentiel Articles'!$A$2:$F$634,6,FALSE),""))</f>
      </c>
      <c r="J7294" s="90">
        <f>IF(OR($E7294="",$H7294=""),"",$H7294*$I7294)</f>
      </c>
      <c r="K7294" s="87" t="str">
        <v/>
      </c>
    </row>
    <row r="7295">
      <c r="A7295" s="74" t="str">
        <v/>
      </c>
      <c r="B7295" s="74" t="str">
        <v/>
      </c>
      <c r="C7295" s="75">
        <f>IF($E7295="","",IFERROR(VLOOKUP(TRIM(E7295&amp;""),'Référentiel Articles'!$A$2:$F$634,2,FALSE),""))</f>
      </c>
      <c r="D7295" s="75">
        <f>IF($E7295="","",IFERROR(VLOOKUP(TRIM(E7295&amp;""),'Référentiel Articles'!$A$2:$F$634,3,FALSE),""))</f>
      </c>
      <c r="E7295" s="74" t="str">
        <v/>
      </c>
      <c r="F7295" s="75">
        <f>IF($E7295="","",IFERROR(VLOOKUP(TRIM(E7295&amp;""),'Référentiel Articles'!$A$2:$F$634,4,FALSE),""))</f>
      </c>
      <c r="G7295" s="76">
        <f>IF($E7295="","",IFERROR(VLOOKUP(TRIM(E7295&amp;""),'Référentiel Articles'!$A$2:$F$634,5,FALSE),""))</f>
      </c>
      <c r="H7295" s="77" t="str">
        <v/>
      </c>
      <c r="I7295" s="76">
        <f>IF($E7295="","",IFERROR(VLOOKUP(TRIM(E7295&amp;""),'Référentiel Articles'!$A$2:$F$634,6,FALSE),""))</f>
      </c>
      <c r="J7295" s="78">
        <f>IF(OR($E7295="",$H7295=""),"",$H7295*$I7295)</f>
      </c>
      <c r="K7295" s="79" t="str">
        <v/>
      </c>
    </row>
    <row r="7296">
      <c r="A7296" s="81" t="str">
        <v/>
      </c>
      <c r="B7296" s="81" t="str">
        <v/>
      </c>
      <c r="C7296" s="83">
        <f>IF($E7296="","",IFERROR(VLOOKUP(TRIM(E7296&amp;""),'Référentiel Articles'!$A$2:$F$634,2,FALSE),""))</f>
      </c>
      <c r="D7296" s="83">
        <f>IF($E7296="","",IFERROR(VLOOKUP(TRIM(E7296&amp;""),'Référentiel Articles'!$A$2:$F$634,3,FALSE),""))</f>
      </c>
      <c r="E7296" s="81" t="str">
        <v/>
      </c>
      <c r="F7296" s="83">
        <f>IF($E7296="","",IFERROR(VLOOKUP(TRIM(E7296&amp;""),'Référentiel Articles'!$A$2:$F$634,4,FALSE),""))</f>
      </c>
      <c r="G7296" s="84">
        <f>IF($E7296="","",IFERROR(VLOOKUP(TRIM(E7296&amp;""),'Référentiel Articles'!$A$2:$F$634,5,FALSE),""))</f>
      </c>
      <c r="H7296" s="85" t="str">
        <v/>
      </c>
      <c r="I7296" s="84">
        <f>IF($E7296="","",IFERROR(VLOOKUP(TRIM(E7296&amp;""),'Référentiel Articles'!$A$2:$F$634,6,FALSE),""))</f>
      </c>
      <c r="J7296" s="90">
        <f>IF(OR($E7296="",$H7296=""),"",$H7296*$I7296)</f>
      </c>
      <c r="K7296" s="87" t="str">
        <v/>
      </c>
    </row>
    <row r="7297">
      <c r="A7297" s="74" t="str">
        <v/>
      </c>
      <c r="B7297" s="74" t="str">
        <v/>
      </c>
      <c r="C7297" s="75">
        <f>IF($E7297="","",IFERROR(VLOOKUP(TRIM(E7297&amp;""),'Référentiel Articles'!$A$2:$F$634,2,FALSE),""))</f>
      </c>
      <c r="D7297" s="75">
        <f>IF($E7297="","",IFERROR(VLOOKUP(TRIM(E7297&amp;""),'Référentiel Articles'!$A$2:$F$634,3,FALSE),""))</f>
      </c>
      <c r="E7297" s="74" t="str">
        <v/>
      </c>
      <c r="F7297" s="75">
        <f>IF($E7297="","",IFERROR(VLOOKUP(TRIM(E7297&amp;""),'Référentiel Articles'!$A$2:$F$634,4,FALSE),""))</f>
      </c>
      <c r="G7297" s="76">
        <f>IF($E7297="","",IFERROR(VLOOKUP(TRIM(E7297&amp;""),'Référentiel Articles'!$A$2:$F$634,5,FALSE),""))</f>
      </c>
      <c r="H7297" s="77" t="str">
        <v/>
      </c>
      <c r="I7297" s="76">
        <f>IF($E7297="","",IFERROR(VLOOKUP(TRIM(E7297&amp;""),'Référentiel Articles'!$A$2:$F$634,6,FALSE),""))</f>
      </c>
      <c r="J7297" s="78">
        <f>IF(OR($E7297="",$H7297=""),"",$H7297*$I7297)</f>
      </c>
      <c r="K7297" s="79" t="str">
        <v/>
      </c>
    </row>
    <row r="7298">
      <c r="A7298" s="81" t="str">
        <v/>
      </c>
      <c r="B7298" s="81" t="str">
        <v/>
      </c>
      <c r="C7298" s="83">
        <f>IF($E7298="","",IFERROR(VLOOKUP(TRIM(E7298&amp;""),'Référentiel Articles'!$A$2:$F$634,2,FALSE),""))</f>
      </c>
      <c r="D7298" s="83">
        <f>IF($E7298="","",IFERROR(VLOOKUP(TRIM(E7298&amp;""),'Référentiel Articles'!$A$2:$F$634,3,FALSE),""))</f>
      </c>
      <c r="E7298" s="81" t="str">
        <v/>
      </c>
      <c r="F7298" s="83">
        <f>IF($E7298="","",IFERROR(VLOOKUP(TRIM(E7298&amp;""),'Référentiel Articles'!$A$2:$F$634,4,FALSE),""))</f>
      </c>
      <c r="G7298" s="84">
        <f>IF($E7298="","",IFERROR(VLOOKUP(TRIM(E7298&amp;""),'Référentiel Articles'!$A$2:$F$634,5,FALSE),""))</f>
      </c>
      <c r="H7298" s="85" t="str">
        <v/>
      </c>
      <c r="I7298" s="84">
        <f>IF($E7298="","",IFERROR(VLOOKUP(TRIM(E7298&amp;""),'Référentiel Articles'!$A$2:$F$634,6,FALSE),""))</f>
      </c>
      <c r="J7298" s="90">
        <f>IF(OR($E7298="",$H7298=""),"",$H7298*$I7298)</f>
      </c>
      <c r="K7298" s="87" t="str">
        <v/>
      </c>
    </row>
    <row r="7299">
      <c r="A7299" s="74" t="str">
        <v/>
      </c>
      <c r="B7299" s="74" t="str">
        <v/>
      </c>
      <c r="C7299" s="75">
        <f>IF($E7299="","",IFERROR(VLOOKUP(TRIM(E7299&amp;""),'Référentiel Articles'!$A$2:$F$634,2,FALSE),""))</f>
      </c>
      <c r="D7299" s="75">
        <f>IF($E7299="","",IFERROR(VLOOKUP(TRIM(E7299&amp;""),'Référentiel Articles'!$A$2:$F$634,3,FALSE),""))</f>
      </c>
      <c r="E7299" s="74" t="str">
        <v/>
      </c>
      <c r="F7299" s="75">
        <f>IF($E7299="","",IFERROR(VLOOKUP(TRIM(E7299&amp;""),'Référentiel Articles'!$A$2:$F$634,4,FALSE),""))</f>
      </c>
      <c r="G7299" s="76">
        <f>IF($E7299="","",IFERROR(VLOOKUP(TRIM(E7299&amp;""),'Référentiel Articles'!$A$2:$F$634,5,FALSE),""))</f>
      </c>
      <c r="H7299" s="77" t="str">
        <v/>
      </c>
      <c r="I7299" s="76">
        <f>IF($E7299="","",IFERROR(VLOOKUP(TRIM(E7299&amp;""),'Référentiel Articles'!$A$2:$F$634,6,FALSE),""))</f>
      </c>
      <c r="J7299" s="78">
        <f>IF(OR($E7299="",$H7299=""),"",$H7299*$I7299)</f>
      </c>
      <c r="K7299" s="79" t="str">
        <v/>
      </c>
    </row>
    <row r="7300">
      <c r="A7300" s="81" t="str">
        <v/>
      </c>
      <c r="B7300" s="81" t="str">
        <v/>
      </c>
      <c r="C7300" s="83">
        <f>IF($E7300="","",IFERROR(VLOOKUP(TRIM(E7300&amp;""),'Référentiel Articles'!$A$2:$F$634,2,FALSE),""))</f>
      </c>
      <c r="D7300" s="83">
        <f>IF($E7300="","",IFERROR(VLOOKUP(TRIM(E7300&amp;""),'Référentiel Articles'!$A$2:$F$634,3,FALSE),""))</f>
      </c>
      <c r="E7300" s="81" t="str">
        <v/>
      </c>
      <c r="F7300" s="83">
        <f>IF($E7300="","",IFERROR(VLOOKUP(TRIM(E7300&amp;""),'Référentiel Articles'!$A$2:$F$634,4,FALSE),""))</f>
      </c>
      <c r="G7300" s="84">
        <f>IF($E7300="","",IFERROR(VLOOKUP(TRIM(E7300&amp;""),'Référentiel Articles'!$A$2:$F$634,5,FALSE),""))</f>
      </c>
      <c r="H7300" s="85" t="str">
        <v/>
      </c>
      <c r="I7300" s="84">
        <f>IF($E7300="","",IFERROR(VLOOKUP(TRIM(E7300&amp;""),'Référentiel Articles'!$A$2:$F$634,6,FALSE),""))</f>
      </c>
      <c r="J7300" s="90">
        <f>IF(OR($E7300="",$H7300=""),"",$H7300*$I7300)</f>
      </c>
      <c r="K7300" s="87" t="str">
        <v/>
      </c>
    </row>
    <row r="7301">
      <c r="A7301" s="74" t="str">
        <v/>
      </c>
      <c r="B7301" s="74" t="str">
        <v/>
      </c>
      <c r="C7301" s="75">
        <f>IF($E7301="","",IFERROR(VLOOKUP(TRIM(E7301&amp;""),'Référentiel Articles'!$A$2:$F$634,2,FALSE),""))</f>
      </c>
      <c r="D7301" s="75">
        <f>IF($E7301="","",IFERROR(VLOOKUP(TRIM(E7301&amp;""),'Référentiel Articles'!$A$2:$F$634,3,FALSE),""))</f>
      </c>
      <c r="E7301" s="74" t="str">
        <v/>
      </c>
      <c r="F7301" s="75">
        <f>IF($E7301="","",IFERROR(VLOOKUP(TRIM(E7301&amp;""),'Référentiel Articles'!$A$2:$F$634,4,FALSE),""))</f>
      </c>
      <c r="G7301" s="76">
        <f>IF($E7301="","",IFERROR(VLOOKUP(TRIM(E7301&amp;""),'Référentiel Articles'!$A$2:$F$634,5,FALSE),""))</f>
      </c>
      <c r="H7301" s="77" t="str">
        <v/>
      </c>
      <c r="I7301" s="76">
        <f>IF($E7301="","",IFERROR(VLOOKUP(TRIM(E7301&amp;""),'Référentiel Articles'!$A$2:$F$634,6,FALSE),""))</f>
      </c>
      <c r="J7301" s="78">
        <f>IF(OR($E7301="",$H7301=""),"",$H7301*$I7301)</f>
      </c>
      <c r="K7301" s="79" t="str">
        <v/>
      </c>
    </row>
    <row r="7302">
      <c r="A7302" s="81" t="str">
        <v/>
      </c>
      <c r="B7302" s="81" t="str">
        <v/>
      </c>
      <c r="C7302" s="83">
        <f>IF($E7302="","",IFERROR(VLOOKUP(TRIM(E7302&amp;""),'Référentiel Articles'!$A$2:$F$634,2,FALSE),""))</f>
      </c>
      <c r="D7302" s="83">
        <f>IF($E7302="","",IFERROR(VLOOKUP(TRIM(E7302&amp;""),'Référentiel Articles'!$A$2:$F$634,3,FALSE),""))</f>
      </c>
      <c r="E7302" s="81" t="str">
        <v/>
      </c>
      <c r="F7302" s="83">
        <f>IF($E7302="","",IFERROR(VLOOKUP(TRIM(E7302&amp;""),'Référentiel Articles'!$A$2:$F$634,4,FALSE),""))</f>
      </c>
      <c r="G7302" s="84">
        <f>IF($E7302="","",IFERROR(VLOOKUP(TRIM(E7302&amp;""),'Référentiel Articles'!$A$2:$F$634,5,FALSE),""))</f>
      </c>
      <c r="H7302" s="85" t="str">
        <v/>
      </c>
      <c r="I7302" s="84">
        <f>IF($E7302="","",IFERROR(VLOOKUP(TRIM(E7302&amp;""),'Référentiel Articles'!$A$2:$F$634,6,FALSE),""))</f>
      </c>
      <c r="J7302" s="90">
        <f>IF(OR($E7302="",$H7302=""),"",$H7302*$I7302)</f>
      </c>
      <c r="K7302" s="87" t="str">
        <v/>
      </c>
    </row>
    <row r="7303">
      <c r="A7303" s="74" t="str">
        <v/>
      </c>
      <c r="B7303" s="74" t="str">
        <v/>
      </c>
      <c r="C7303" s="75">
        <f>IF($E7303="","",IFERROR(VLOOKUP(TRIM(E7303&amp;""),'Référentiel Articles'!$A$2:$F$634,2,FALSE),""))</f>
      </c>
      <c r="D7303" s="75">
        <f>IF($E7303="","",IFERROR(VLOOKUP(TRIM(E7303&amp;""),'Référentiel Articles'!$A$2:$F$634,3,FALSE),""))</f>
      </c>
      <c r="E7303" s="74" t="str">
        <v/>
      </c>
      <c r="F7303" s="75">
        <f>IF($E7303="","",IFERROR(VLOOKUP(TRIM(E7303&amp;""),'Référentiel Articles'!$A$2:$F$634,4,FALSE),""))</f>
      </c>
      <c r="G7303" s="76">
        <f>IF($E7303="","",IFERROR(VLOOKUP(TRIM(E7303&amp;""),'Référentiel Articles'!$A$2:$F$634,5,FALSE),""))</f>
      </c>
      <c r="H7303" s="77" t="str">
        <v/>
      </c>
      <c r="I7303" s="76">
        <f>IF($E7303="","",IFERROR(VLOOKUP(TRIM(E7303&amp;""),'Référentiel Articles'!$A$2:$F$634,6,FALSE),""))</f>
      </c>
      <c r="J7303" s="78">
        <f>IF(OR($E7303="",$H7303=""),"",$H7303*$I7303)</f>
      </c>
      <c r="K7303" s="79" t="str">
        <v/>
      </c>
    </row>
    <row r="7304">
      <c r="A7304" s="81" t="str">
        <v/>
      </c>
      <c r="B7304" s="81" t="str">
        <v/>
      </c>
      <c r="C7304" s="83">
        <f>IF($E7304="","",IFERROR(VLOOKUP(TRIM(E7304&amp;""),'Référentiel Articles'!$A$2:$F$634,2,FALSE),""))</f>
      </c>
      <c r="D7304" s="83">
        <f>IF($E7304="","",IFERROR(VLOOKUP(TRIM(E7304&amp;""),'Référentiel Articles'!$A$2:$F$634,3,FALSE),""))</f>
      </c>
      <c r="E7304" s="81" t="str">
        <v/>
      </c>
      <c r="F7304" s="83">
        <f>IF($E7304="","",IFERROR(VLOOKUP(TRIM(E7304&amp;""),'Référentiel Articles'!$A$2:$F$634,4,FALSE),""))</f>
      </c>
      <c r="G7304" s="84">
        <f>IF($E7304="","",IFERROR(VLOOKUP(TRIM(E7304&amp;""),'Référentiel Articles'!$A$2:$F$634,5,FALSE),""))</f>
      </c>
      <c r="H7304" s="85" t="str">
        <v/>
      </c>
      <c r="I7304" s="84">
        <f>IF($E7304="","",IFERROR(VLOOKUP(TRIM(E7304&amp;""),'Référentiel Articles'!$A$2:$F$634,6,FALSE),""))</f>
      </c>
      <c r="J7304" s="90">
        <f>IF(OR($E7304="",$H7304=""),"",$H7304*$I7304)</f>
      </c>
      <c r="K7304" s="87" t="str">
        <v/>
      </c>
    </row>
    <row r="7305">
      <c r="A7305" s="74" t="str">
        <v/>
      </c>
      <c r="B7305" s="74" t="str">
        <v/>
      </c>
      <c r="C7305" s="75">
        <f>IF($E7305="","",IFERROR(VLOOKUP(TRIM(E7305&amp;""),'Référentiel Articles'!$A$2:$F$634,2,FALSE),""))</f>
      </c>
      <c r="D7305" s="75">
        <f>IF($E7305="","",IFERROR(VLOOKUP(TRIM(E7305&amp;""),'Référentiel Articles'!$A$2:$F$634,3,FALSE),""))</f>
      </c>
      <c r="E7305" s="74" t="str">
        <v/>
      </c>
      <c r="F7305" s="75">
        <f>IF($E7305="","",IFERROR(VLOOKUP(TRIM(E7305&amp;""),'Référentiel Articles'!$A$2:$F$634,4,FALSE),""))</f>
      </c>
      <c r="G7305" s="76">
        <f>IF($E7305="","",IFERROR(VLOOKUP(TRIM(E7305&amp;""),'Référentiel Articles'!$A$2:$F$634,5,FALSE),""))</f>
      </c>
      <c r="H7305" s="77" t="str">
        <v/>
      </c>
      <c r="I7305" s="76">
        <f>IF($E7305="","",IFERROR(VLOOKUP(TRIM(E7305&amp;""),'Référentiel Articles'!$A$2:$F$634,6,FALSE),""))</f>
      </c>
      <c r="J7305" s="78">
        <f>IF(OR($E7305="",$H7305=""),"",$H7305*$I7305)</f>
      </c>
      <c r="K7305" s="79" t="str">
        <v/>
      </c>
    </row>
    <row r="7306">
      <c r="A7306" s="81" t="str">
        <v/>
      </c>
      <c r="B7306" s="81" t="str">
        <v/>
      </c>
      <c r="C7306" s="83">
        <f>IF($E7306="","",IFERROR(VLOOKUP(TRIM(E7306&amp;""),'Référentiel Articles'!$A$2:$F$634,2,FALSE),""))</f>
      </c>
      <c r="D7306" s="83">
        <f>IF($E7306="","",IFERROR(VLOOKUP(TRIM(E7306&amp;""),'Référentiel Articles'!$A$2:$F$634,3,FALSE),""))</f>
      </c>
      <c r="E7306" s="81" t="str">
        <v/>
      </c>
      <c r="F7306" s="83">
        <f>IF($E7306="","",IFERROR(VLOOKUP(TRIM(E7306&amp;""),'Référentiel Articles'!$A$2:$F$634,4,FALSE),""))</f>
      </c>
      <c r="G7306" s="84">
        <f>IF($E7306="","",IFERROR(VLOOKUP(TRIM(E7306&amp;""),'Référentiel Articles'!$A$2:$F$634,5,FALSE),""))</f>
      </c>
      <c r="H7306" s="85" t="str">
        <v/>
      </c>
      <c r="I7306" s="84">
        <f>IF($E7306="","",IFERROR(VLOOKUP(TRIM(E7306&amp;""),'Référentiel Articles'!$A$2:$F$634,6,FALSE),""))</f>
      </c>
      <c r="J7306" s="90">
        <f>IF(OR($E7306="",$H7306=""),"",$H7306*$I7306)</f>
      </c>
      <c r="K7306" s="87" t="str">
        <v/>
      </c>
    </row>
    <row r="7307">
      <c r="A7307" s="74" t="str">
        <v/>
      </c>
      <c r="B7307" s="74" t="str">
        <v/>
      </c>
      <c r="C7307" s="75">
        <f>IF($E7307="","",IFERROR(VLOOKUP(TRIM(E7307&amp;""),'Référentiel Articles'!$A$2:$F$634,2,FALSE),""))</f>
      </c>
      <c r="D7307" s="75">
        <f>IF($E7307="","",IFERROR(VLOOKUP(TRIM(E7307&amp;""),'Référentiel Articles'!$A$2:$F$634,3,FALSE),""))</f>
      </c>
      <c r="E7307" s="74" t="str">
        <v/>
      </c>
      <c r="F7307" s="75">
        <f>IF($E7307="","",IFERROR(VLOOKUP(TRIM(E7307&amp;""),'Référentiel Articles'!$A$2:$F$634,4,FALSE),""))</f>
      </c>
      <c r="G7307" s="76">
        <f>IF($E7307="","",IFERROR(VLOOKUP(TRIM(E7307&amp;""),'Référentiel Articles'!$A$2:$F$634,5,FALSE),""))</f>
      </c>
      <c r="H7307" s="77" t="str">
        <v/>
      </c>
      <c r="I7307" s="76">
        <f>IF($E7307="","",IFERROR(VLOOKUP(TRIM(E7307&amp;""),'Référentiel Articles'!$A$2:$F$634,6,FALSE),""))</f>
      </c>
      <c r="J7307" s="78">
        <f>IF(OR($E7307="",$H7307=""),"",$H7307*$I7307)</f>
      </c>
      <c r="K7307" s="79" t="str">
        <v/>
      </c>
    </row>
    <row r="7308">
      <c r="A7308" s="81" t="str">
        <v/>
      </c>
      <c r="B7308" s="81" t="str">
        <v/>
      </c>
      <c r="C7308" s="83">
        <f>IF($E7308="","",IFERROR(VLOOKUP(TRIM(E7308&amp;""),'Référentiel Articles'!$A$2:$F$634,2,FALSE),""))</f>
      </c>
      <c r="D7308" s="83">
        <f>IF($E7308="","",IFERROR(VLOOKUP(TRIM(E7308&amp;""),'Référentiel Articles'!$A$2:$F$634,3,FALSE),""))</f>
      </c>
      <c r="E7308" s="81" t="str">
        <v/>
      </c>
      <c r="F7308" s="83">
        <f>IF($E7308="","",IFERROR(VLOOKUP(TRIM(E7308&amp;""),'Référentiel Articles'!$A$2:$F$634,4,FALSE),""))</f>
      </c>
      <c r="G7308" s="84">
        <f>IF($E7308="","",IFERROR(VLOOKUP(TRIM(E7308&amp;""),'Référentiel Articles'!$A$2:$F$634,5,FALSE),""))</f>
      </c>
      <c r="H7308" s="85" t="str">
        <v/>
      </c>
      <c r="I7308" s="84">
        <f>IF($E7308="","",IFERROR(VLOOKUP(TRIM(E7308&amp;""),'Référentiel Articles'!$A$2:$F$634,6,FALSE),""))</f>
      </c>
      <c r="J7308" s="90">
        <f>IF(OR($E7308="",$H7308=""),"",$H7308*$I7308)</f>
      </c>
      <c r="K7308" s="87" t="str">
        <v/>
      </c>
    </row>
    <row r="7309">
      <c r="A7309" s="74" t="str">
        <v/>
      </c>
      <c r="B7309" s="74" t="str">
        <v/>
      </c>
      <c r="C7309" s="75">
        <f>IF($E7309="","",IFERROR(VLOOKUP(TRIM(E7309&amp;""),'Référentiel Articles'!$A$2:$F$634,2,FALSE),""))</f>
      </c>
      <c r="D7309" s="75">
        <f>IF($E7309="","",IFERROR(VLOOKUP(TRIM(E7309&amp;""),'Référentiel Articles'!$A$2:$F$634,3,FALSE),""))</f>
      </c>
      <c r="E7309" s="74" t="str">
        <v/>
      </c>
      <c r="F7309" s="75">
        <f>IF($E7309="","",IFERROR(VLOOKUP(TRIM(E7309&amp;""),'Référentiel Articles'!$A$2:$F$634,4,FALSE),""))</f>
      </c>
      <c r="G7309" s="76">
        <f>IF($E7309="","",IFERROR(VLOOKUP(TRIM(E7309&amp;""),'Référentiel Articles'!$A$2:$F$634,5,FALSE),""))</f>
      </c>
      <c r="H7309" s="77" t="str">
        <v/>
      </c>
      <c r="I7309" s="76">
        <f>IF($E7309="","",IFERROR(VLOOKUP(TRIM(E7309&amp;""),'Référentiel Articles'!$A$2:$F$634,6,FALSE),""))</f>
      </c>
      <c r="J7309" s="78">
        <f>IF(OR($E7309="",$H7309=""),"",$H7309*$I7309)</f>
      </c>
      <c r="K7309" s="79" t="str">
        <v/>
      </c>
    </row>
    <row r="7310">
      <c r="A7310" s="81" t="str">
        <v/>
      </c>
      <c r="B7310" s="81" t="str">
        <v/>
      </c>
      <c r="C7310" s="83">
        <f>IF($E7310="","",IFERROR(VLOOKUP(TRIM(E7310&amp;""),'Référentiel Articles'!$A$2:$F$634,2,FALSE),""))</f>
      </c>
      <c r="D7310" s="83">
        <f>IF($E7310="","",IFERROR(VLOOKUP(TRIM(E7310&amp;""),'Référentiel Articles'!$A$2:$F$634,3,FALSE),""))</f>
      </c>
      <c r="E7310" s="81" t="str">
        <v/>
      </c>
      <c r="F7310" s="83">
        <f>IF($E7310="","",IFERROR(VLOOKUP(TRIM(E7310&amp;""),'Référentiel Articles'!$A$2:$F$634,4,FALSE),""))</f>
      </c>
      <c r="G7310" s="84">
        <f>IF($E7310="","",IFERROR(VLOOKUP(TRIM(E7310&amp;""),'Référentiel Articles'!$A$2:$F$634,5,FALSE),""))</f>
      </c>
      <c r="H7310" s="85" t="str">
        <v/>
      </c>
      <c r="I7310" s="84">
        <f>IF($E7310="","",IFERROR(VLOOKUP(TRIM(E7310&amp;""),'Référentiel Articles'!$A$2:$F$634,6,FALSE),""))</f>
      </c>
      <c r="J7310" s="90">
        <f>IF(OR($E7310="",$H7310=""),"",$H7310*$I7310)</f>
      </c>
      <c r="K7310" s="87" t="str">
        <v/>
      </c>
    </row>
    <row r="7311">
      <c r="A7311" s="74" t="str">
        <v/>
      </c>
      <c r="B7311" s="74" t="str">
        <v/>
      </c>
      <c r="C7311" s="75">
        <f>IF($E7311="","",IFERROR(VLOOKUP(TRIM(E7311&amp;""),'Référentiel Articles'!$A$2:$F$634,2,FALSE),""))</f>
      </c>
      <c r="D7311" s="75">
        <f>IF($E7311="","",IFERROR(VLOOKUP(TRIM(E7311&amp;""),'Référentiel Articles'!$A$2:$F$634,3,FALSE),""))</f>
      </c>
      <c r="E7311" s="74" t="str">
        <v/>
      </c>
      <c r="F7311" s="75">
        <f>IF($E7311="","",IFERROR(VLOOKUP(TRIM(E7311&amp;""),'Référentiel Articles'!$A$2:$F$634,4,FALSE),""))</f>
      </c>
      <c r="G7311" s="76">
        <f>IF($E7311="","",IFERROR(VLOOKUP(TRIM(E7311&amp;""),'Référentiel Articles'!$A$2:$F$634,5,FALSE),""))</f>
      </c>
      <c r="H7311" s="77" t="str">
        <v/>
      </c>
      <c r="I7311" s="76">
        <f>IF($E7311="","",IFERROR(VLOOKUP(TRIM(E7311&amp;""),'Référentiel Articles'!$A$2:$F$634,6,FALSE),""))</f>
      </c>
      <c r="J7311" s="78">
        <f>IF(OR($E7311="",$H7311=""),"",$H7311*$I7311)</f>
      </c>
      <c r="K7311" s="79" t="str">
        <v/>
      </c>
    </row>
    <row r="7312">
      <c r="A7312" s="81" t="str">
        <v/>
      </c>
      <c r="B7312" s="81" t="str">
        <v/>
      </c>
      <c r="C7312" s="83">
        <f>IF($E7312="","",IFERROR(VLOOKUP(TRIM(E7312&amp;""),'Référentiel Articles'!$A$2:$F$634,2,FALSE),""))</f>
      </c>
      <c r="D7312" s="83">
        <f>IF($E7312="","",IFERROR(VLOOKUP(TRIM(E7312&amp;""),'Référentiel Articles'!$A$2:$F$634,3,FALSE),""))</f>
      </c>
      <c r="E7312" s="81" t="str">
        <v/>
      </c>
      <c r="F7312" s="83">
        <f>IF($E7312="","",IFERROR(VLOOKUP(TRIM(E7312&amp;""),'Référentiel Articles'!$A$2:$F$634,4,FALSE),""))</f>
      </c>
      <c r="G7312" s="84">
        <f>IF($E7312="","",IFERROR(VLOOKUP(TRIM(E7312&amp;""),'Référentiel Articles'!$A$2:$F$634,5,FALSE),""))</f>
      </c>
      <c r="H7312" s="85" t="str">
        <v/>
      </c>
      <c r="I7312" s="84">
        <f>IF($E7312="","",IFERROR(VLOOKUP(TRIM(E7312&amp;""),'Référentiel Articles'!$A$2:$F$634,6,FALSE),""))</f>
      </c>
      <c r="J7312" s="90">
        <f>IF(OR($E7312="",$H7312=""),"",$H7312*$I7312)</f>
      </c>
      <c r="K7312" s="87" t="str">
        <v/>
      </c>
    </row>
    <row r="7313">
      <c r="A7313" s="74" t="str">
        <v/>
      </c>
      <c r="B7313" s="74" t="str">
        <v/>
      </c>
      <c r="C7313" s="75">
        <f>IF($E7313="","",IFERROR(VLOOKUP(TRIM(E7313&amp;""),'Référentiel Articles'!$A$2:$F$634,2,FALSE),""))</f>
      </c>
      <c r="D7313" s="75">
        <f>IF($E7313="","",IFERROR(VLOOKUP(TRIM(E7313&amp;""),'Référentiel Articles'!$A$2:$F$634,3,FALSE),""))</f>
      </c>
      <c r="E7313" s="74" t="str">
        <v/>
      </c>
      <c r="F7313" s="75">
        <f>IF($E7313="","",IFERROR(VLOOKUP(TRIM(E7313&amp;""),'Référentiel Articles'!$A$2:$F$634,4,FALSE),""))</f>
      </c>
      <c r="G7313" s="76">
        <f>IF($E7313="","",IFERROR(VLOOKUP(TRIM(E7313&amp;""),'Référentiel Articles'!$A$2:$F$634,5,FALSE),""))</f>
      </c>
      <c r="H7313" s="77" t="str">
        <v/>
      </c>
      <c r="I7313" s="76">
        <f>IF($E7313="","",IFERROR(VLOOKUP(TRIM(E7313&amp;""),'Référentiel Articles'!$A$2:$F$634,6,FALSE),""))</f>
      </c>
      <c r="J7313" s="78">
        <f>IF(OR($E7313="",$H7313=""),"",$H7313*$I7313)</f>
      </c>
      <c r="K7313" s="79" t="str">
        <v/>
      </c>
    </row>
    <row r="7314">
      <c r="A7314" s="81" t="str">
        <v/>
      </c>
      <c r="B7314" s="81" t="str">
        <v/>
      </c>
      <c r="C7314" s="83">
        <f>IF($E7314="","",IFERROR(VLOOKUP(TRIM(E7314&amp;""),'Référentiel Articles'!$A$2:$F$634,2,FALSE),""))</f>
      </c>
      <c r="D7314" s="83">
        <f>IF($E7314="","",IFERROR(VLOOKUP(TRIM(E7314&amp;""),'Référentiel Articles'!$A$2:$F$634,3,FALSE),""))</f>
      </c>
      <c r="E7314" s="81" t="str">
        <v/>
      </c>
      <c r="F7314" s="83">
        <f>IF($E7314="","",IFERROR(VLOOKUP(TRIM(E7314&amp;""),'Référentiel Articles'!$A$2:$F$634,4,FALSE),""))</f>
      </c>
      <c r="G7314" s="84">
        <f>IF($E7314="","",IFERROR(VLOOKUP(TRIM(E7314&amp;""),'Référentiel Articles'!$A$2:$F$634,5,FALSE),""))</f>
      </c>
      <c r="H7314" s="85" t="str">
        <v/>
      </c>
      <c r="I7314" s="84">
        <f>IF($E7314="","",IFERROR(VLOOKUP(TRIM(E7314&amp;""),'Référentiel Articles'!$A$2:$F$634,6,FALSE),""))</f>
      </c>
      <c r="J7314" s="90">
        <f>IF(OR($E7314="",$H7314=""),"",$H7314*$I7314)</f>
      </c>
      <c r="K7314" s="87" t="str">
        <v/>
      </c>
    </row>
    <row r="7315">
      <c r="A7315" s="74" t="str">
        <v/>
      </c>
      <c r="B7315" s="74" t="str">
        <v/>
      </c>
      <c r="C7315" s="75">
        <f>IF($E7315="","",IFERROR(VLOOKUP(TRIM(E7315&amp;""),'Référentiel Articles'!$A$2:$F$634,2,FALSE),""))</f>
      </c>
      <c r="D7315" s="75">
        <f>IF($E7315="","",IFERROR(VLOOKUP(TRIM(E7315&amp;""),'Référentiel Articles'!$A$2:$F$634,3,FALSE),""))</f>
      </c>
      <c r="E7315" s="74" t="str">
        <v/>
      </c>
      <c r="F7315" s="75">
        <f>IF($E7315="","",IFERROR(VLOOKUP(TRIM(E7315&amp;""),'Référentiel Articles'!$A$2:$F$634,4,FALSE),""))</f>
      </c>
      <c r="G7315" s="76">
        <f>IF($E7315="","",IFERROR(VLOOKUP(TRIM(E7315&amp;""),'Référentiel Articles'!$A$2:$F$634,5,FALSE),""))</f>
      </c>
      <c r="H7315" s="77" t="str">
        <v/>
      </c>
      <c r="I7315" s="76">
        <f>IF($E7315="","",IFERROR(VLOOKUP(TRIM(E7315&amp;""),'Référentiel Articles'!$A$2:$F$634,6,FALSE),""))</f>
      </c>
      <c r="J7315" s="78">
        <f>IF(OR($E7315="",$H7315=""),"",$H7315*$I7315)</f>
      </c>
      <c r="K7315" s="79" t="str">
        <v/>
      </c>
    </row>
    <row r="7316">
      <c r="A7316" s="81" t="str">
        <v/>
      </c>
      <c r="B7316" s="81" t="str">
        <v/>
      </c>
      <c r="C7316" s="83">
        <f>IF($E7316="","",IFERROR(VLOOKUP(TRIM(E7316&amp;""),'Référentiel Articles'!$A$2:$F$634,2,FALSE),""))</f>
      </c>
      <c r="D7316" s="83">
        <f>IF($E7316="","",IFERROR(VLOOKUP(TRIM(E7316&amp;""),'Référentiel Articles'!$A$2:$F$634,3,FALSE),""))</f>
      </c>
      <c r="E7316" s="81" t="str">
        <v/>
      </c>
      <c r="F7316" s="83">
        <f>IF($E7316="","",IFERROR(VLOOKUP(TRIM(E7316&amp;""),'Référentiel Articles'!$A$2:$F$634,4,FALSE),""))</f>
      </c>
      <c r="G7316" s="84">
        <f>IF($E7316="","",IFERROR(VLOOKUP(TRIM(E7316&amp;""),'Référentiel Articles'!$A$2:$F$634,5,FALSE),""))</f>
      </c>
      <c r="H7316" s="85" t="str">
        <v/>
      </c>
      <c r="I7316" s="84">
        <f>IF($E7316="","",IFERROR(VLOOKUP(TRIM(E7316&amp;""),'Référentiel Articles'!$A$2:$F$634,6,FALSE),""))</f>
      </c>
      <c r="J7316" s="90">
        <f>IF(OR($E7316="",$H7316=""),"",$H7316*$I7316)</f>
      </c>
      <c r="K7316" s="87" t="str">
        <v/>
      </c>
    </row>
    <row r="7317">
      <c r="A7317" s="74" t="str">
        <v/>
      </c>
      <c r="B7317" s="74" t="str">
        <v/>
      </c>
      <c r="C7317" s="75">
        <f>IF($E7317="","",IFERROR(VLOOKUP(TRIM(E7317&amp;""),'Référentiel Articles'!$A$2:$F$634,2,FALSE),""))</f>
      </c>
      <c r="D7317" s="75">
        <f>IF($E7317="","",IFERROR(VLOOKUP(TRIM(E7317&amp;""),'Référentiel Articles'!$A$2:$F$634,3,FALSE),""))</f>
      </c>
      <c r="E7317" s="74" t="str">
        <v/>
      </c>
      <c r="F7317" s="75">
        <f>IF($E7317="","",IFERROR(VLOOKUP(TRIM(E7317&amp;""),'Référentiel Articles'!$A$2:$F$634,4,FALSE),""))</f>
      </c>
      <c r="G7317" s="76">
        <f>IF($E7317="","",IFERROR(VLOOKUP(TRIM(E7317&amp;""),'Référentiel Articles'!$A$2:$F$634,5,FALSE),""))</f>
      </c>
      <c r="H7317" s="77" t="str">
        <v/>
      </c>
      <c r="I7317" s="76">
        <f>IF($E7317="","",IFERROR(VLOOKUP(TRIM(E7317&amp;""),'Référentiel Articles'!$A$2:$F$634,6,FALSE),""))</f>
      </c>
      <c r="J7317" s="78">
        <f>IF(OR($E7317="",$H7317=""),"",$H7317*$I7317)</f>
      </c>
      <c r="K7317" s="79" t="str">
        <v/>
      </c>
    </row>
    <row r="7318">
      <c r="A7318" s="81" t="str">
        <v/>
      </c>
      <c r="B7318" s="81" t="str">
        <v/>
      </c>
      <c r="C7318" s="83">
        <f>IF($E7318="","",IFERROR(VLOOKUP(TRIM(E7318&amp;""),'Référentiel Articles'!$A$2:$F$634,2,FALSE),""))</f>
      </c>
      <c r="D7318" s="83">
        <f>IF($E7318="","",IFERROR(VLOOKUP(TRIM(E7318&amp;""),'Référentiel Articles'!$A$2:$F$634,3,FALSE),""))</f>
      </c>
      <c r="E7318" s="81" t="str">
        <v/>
      </c>
      <c r="F7318" s="83">
        <f>IF($E7318="","",IFERROR(VLOOKUP(TRIM(E7318&amp;""),'Référentiel Articles'!$A$2:$F$634,4,FALSE),""))</f>
      </c>
      <c r="G7318" s="84">
        <f>IF($E7318="","",IFERROR(VLOOKUP(TRIM(E7318&amp;""),'Référentiel Articles'!$A$2:$F$634,5,FALSE),""))</f>
      </c>
      <c r="H7318" s="85" t="str">
        <v/>
      </c>
      <c r="I7318" s="84">
        <f>IF($E7318="","",IFERROR(VLOOKUP(TRIM(E7318&amp;""),'Référentiel Articles'!$A$2:$F$634,6,FALSE),""))</f>
      </c>
      <c r="J7318" s="90">
        <f>IF(OR($E7318="",$H7318=""),"",$H7318*$I7318)</f>
      </c>
      <c r="K7318" s="87" t="str">
        <v/>
      </c>
    </row>
    <row r="7319">
      <c r="A7319" s="74" t="str">
        <v/>
      </c>
      <c r="B7319" s="74" t="str">
        <v/>
      </c>
      <c r="C7319" s="75">
        <f>IF($E7319="","",IFERROR(VLOOKUP(TRIM(E7319&amp;""),'Référentiel Articles'!$A$2:$F$634,2,FALSE),""))</f>
      </c>
      <c r="D7319" s="75">
        <f>IF($E7319="","",IFERROR(VLOOKUP(TRIM(E7319&amp;""),'Référentiel Articles'!$A$2:$F$634,3,FALSE),""))</f>
      </c>
      <c r="E7319" s="74" t="str">
        <v/>
      </c>
      <c r="F7319" s="75">
        <f>IF($E7319="","",IFERROR(VLOOKUP(TRIM(E7319&amp;""),'Référentiel Articles'!$A$2:$F$634,4,FALSE),""))</f>
      </c>
      <c r="G7319" s="76">
        <f>IF($E7319="","",IFERROR(VLOOKUP(TRIM(E7319&amp;""),'Référentiel Articles'!$A$2:$F$634,5,FALSE),""))</f>
      </c>
      <c r="H7319" s="77" t="str">
        <v/>
      </c>
      <c r="I7319" s="76">
        <f>IF($E7319="","",IFERROR(VLOOKUP(TRIM(E7319&amp;""),'Référentiel Articles'!$A$2:$F$634,6,FALSE),""))</f>
      </c>
      <c r="J7319" s="78">
        <f>IF(OR($E7319="",$H7319=""),"",$H7319*$I7319)</f>
      </c>
      <c r="K7319" s="79" t="str">
        <v/>
      </c>
    </row>
    <row r="7320">
      <c r="A7320" s="81" t="str">
        <v/>
      </c>
      <c r="B7320" s="81" t="str">
        <v/>
      </c>
      <c r="C7320" s="83">
        <f>IF($E7320="","",IFERROR(VLOOKUP(TRIM(E7320&amp;""),'Référentiel Articles'!$A$2:$F$634,2,FALSE),""))</f>
      </c>
      <c r="D7320" s="83">
        <f>IF($E7320="","",IFERROR(VLOOKUP(TRIM(E7320&amp;""),'Référentiel Articles'!$A$2:$F$634,3,FALSE),""))</f>
      </c>
      <c r="E7320" s="81" t="str">
        <v/>
      </c>
      <c r="F7320" s="83">
        <f>IF($E7320="","",IFERROR(VLOOKUP(TRIM(E7320&amp;""),'Référentiel Articles'!$A$2:$F$634,4,FALSE),""))</f>
      </c>
      <c r="G7320" s="84">
        <f>IF($E7320="","",IFERROR(VLOOKUP(TRIM(E7320&amp;""),'Référentiel Articles'!$A$2:$F$634,5,FALSE),""))</f>
      </c>
      <c r="H7320" s="85" t="str">
        <v/>
      </c>
      <c r="I7320" s="84">
        <f>IF($E7320="","",IFERROR(VLOOKUP(TRIM(E7320&amp;""),'Référentiel Articles'!$A$2:$F$634,6,FALSE),""))</f>
      </c>
      <c r="J7320" s="90">
        <f>IF(OR($E7320="",$H7320=""),"",$H7320*$I7320)</f>
      </c>
      <c r="K7320" s="87" t="str">
        <v/>
      </c>
    </row>
    <row r="7321">
      <c r="A7321" s="74" t="str">
        <v/>
      </c>
      <c r="B7321" s="74" t="str">
        <v/>
      </c>
      <c r="C7321" s="75">
        <f>IF($E7321="","",IFERROR(VLOOKUP(TRIM(E7321&amp;""),'Référentiel Articles'!$A$2:$F$634,2,FALSE),""))</f>
      </c>
      <c r="D7321" s="75">
        <f>IF($E7321="","",IFERROR(VLOOKUP(TRIM(E7321&amp;""),'Référentiel Articles'!$A$2:$F$634,3,FALSE),""))</f>
      </c>
      <c r="E7321" s="74" t="str">
        <v/>
      </c>
      <c r="F7321" s="75">
        <f>IF($E7321="","",IFERROR(VLOOKUP(TRIM(E7321&amp;""),'Référentiel Articles'!$A$2:$F$634,4,FALSE),""))</f>
      </c>
      <c r="G7321" s="76">
        <f>IF($E7321="","",IFERROR(VLOOKUP(TRIM(E7321&amp;""),'Référentiel Articles'!$A$2:$F$634,5,FALSE),""))</f>
      </c>
      <c r="H7321" s="77" t="str">
        <v/>
      </c>
      <c r="I7321" s="76">
        <f>IF($E7321="","",IFERROR(VLOOKUP(TRIM(E7321&amp;""),'Référentiel Articles'!$A$2:$F$634,6,FALSE),""))</f>
      </c>
      <c r="J7321" s="78">
        <f>IF(OR($E7321="",$H7321=""),"",$H7321*$I7321)</f>
      </c>
      <c r="K7321" s="79" t="str">
        <v/>
      </c>
    </row>
    <row r="7322">
      <c r="A7322" s="81" t="str">
        <v/>
      </c>
      <c r="B7322" s="81" t="str">
        <v/>
      </c>
      <c r="C7322" s="83">
        <f>IF($E7322="","",IFERROR(VLOOKUP(TRIM(E7322&amp;""),'Référentiel Articles'!$A$2:$F$634,2,FALSE),""))</f>
      </c>
      <c r="D7322" s="83">
        <f>IF($E7322="","",IFERROR(VLOOKUP(TRIM(E7322&amp;""),'Référentiel Articles'!$A$2:$F$634,3,FALSE),""))</f>
      </c>
      <c r="E7322" s="81" t="str">
        <v/>
      </c>
      <c r="F7322" s="83">
        <f>IF($E7322="","",IFERROR(VLOOKUP(TRIM(E7322&amp;""),'Référentiel Articles'!$A$2:$F$634,4,FALSE),""))</f>
      </c>
      <c r="G7322" s="84">
        <f>IF($E7322="","",IFERROR(VLOOKUP(TRIM(E7322&amp;""),'Référentiel Articles'!$A$2:$F$634,5,FALSE),""))</f>
      </c>
      <c r="H7322" s="85" t="str">
        <v/>
      </c>
      <c r="I7322" s="84">
        <f>IF($E7322="","",IFERROR(VLOOKUP(TRIM(E7322&amp;""),'Référentiel Articles'!$A$2:$F$634,6,FALSE),""))</f>
      </c>
      <c r="J7322" s="90">
        <f>IF(OR($E7322="",$H7322=""),"",$H7322*$I7322)</f>
      </c>
      <c r="K7322" s="87" t="str">
        <v/>
      </c>
    </row>
    <row r="7323">
      <c r="A7323" s="74" t="str">
        <v/>
      </c>
      <c r="B7323" s="74" t="str">
        <v/>
      </c>
      <c r="C7323" s="75">
        <f>IF($E7323="","",IFERROR(VLOOKUP(TRIM(E7323&amp;""),'Référentiel Articles'!$A$2:$F$634,2,FALSE),""))</f>
      </c>
      <c r="D7323" s="75">
        <f>IF($E7323="","",IFERROR(VLOOKUP(TRIM(E7323&amp;""),'Référentiel Articles'!$A$2:$F$634,3,FALSE),""))</f>
      </c>
      <c r="E7323" s="74" t="str">
        <v/>
      </c>
      <c r="F7323" s="75">
        <f>IF($E7323="","",IFERROR(VLOOKUP(TRIM(E7323&amp;""),'Référentiel Articles'!$A$2:$F$634,4,FALSE),""))</f>
      </c>
      <c r="G7323" s="76">
        <f>IF($E7323="","",IFERROR(VLOOKUP(TRIM(E7323&amp;""),'Référentiel Articles'!$A$2:$F$634,5,FALSE),""))</f>
      </c>
      <c r="H7323" s="77" t="str">
        <v/>
      </c>
      <c r="I7323" s="76">
        <f>IF($E7323="","",IFERROR(VLOOKUP(TRIM(E7323&amp;""),'Référentiel Articles'!$A$2:$F$634,6,FALSE),""))</f>
      </c>
      <c r="J7323" s="78">
        <f>IF(OR($E7323="",$H7323=""),"",$H7323*$I7323)</f>
      </c>
      <c r="K7323" s="79" t="str">
        <v/>
      </c>
    </row>
    <row r="7324">
      <c r="A7324" s="81" t="str">
        <v/>
      </c>
      <c r="B7324" s="81" t="str">
        <v/>
      </c>
      <c r="C7324" s="83">
        <f>IF($E7324="","",IFERROR(VLOOKUP(TRIM(E7324&amp;""),'Référentiel Articles'!$A$2:$F$634,2,FALSE),""))</f>
      </c>
      <c r="D7324" s="83">
        <f>IF($E7324="","",IFERROR(VLOOKUP(TRIM(E7324&amp;""),'Référentiel Articles'!$A$2:$F$634,3,FALSE),""))</f>
      </c>
      <c r="E7324" s="81" t="str">
        <v/>
      </c>
      <c r="F7324" s="83">
        <f>IF($E7324="","",IFERROR(VLOOKUP(TRIM(E7324&amp;""),'Référentiel Articles'!$A$2:$F$634,4,FALSE),""))</f>
      </c>
      <c r="G7324" s="84">
        <f>IF($E7324="","",IFERROR(VLOOKUP(TRIM(E7324&amp;""),'Référentiel Articles'!$A$2:$F$634,5,FALSE),""))</f>
      </c>
      <c r="H7324" s="85" t="str">
        <v/>
      </c>
      <c r="I7324" s="84">
        <f>IF($E7324="","",IFERROR(VLOOKUP(TRIM(E7324&amp;""),'Référentiel Articles'!$A$2:$F$634,6,FALSE),""))</f>
      </c>
      <c r="J7324" s="90">
        <f>IF(OR($E7324="",$H7324=""),"",$H7324*$I7324)</f>
      </c>
      <c r="K7324" s="87" t="str">
        <v/>
      </c>
    </row>
    <row r="7325">
      <c r="A7325" s="74" t="str">
        <v/>
      </c>
      <c r="B7325" s="74" t="str">
        <v/>
      </c>
      <c r="C7325" s="75">
        <f>IF($E7325="","",IFERROR(VLOOKUP(TRIM(E7325&amp;""),'Référentiel Articles'!$A$2:$F$634,2,FALSE),""))</f>
      </c>
      <c r="D7325" s="75">
        <f>IF($E7325="","",IFERROR(VLOOKUP(TRIM(E7325&amp;""),'Référentiel Articles'!$A$2:$F$634,3,FALSE),""))</f>
      </c>
      <c r="E7325" s="74" t="str">
        <v/>
      </c>
      <c r="F7325" s="75">
        <f>IF($E7325="","",IFERROR(VLOOKUP(TRIM(E7325&amp;""),'Référentiel Articles'!$A$2:$F$634,4,FALSE),""))</f>
      </c>
      <c r="G7325" s="76">
        <f>IF($E7325="","",IFERROR(VLOOKUP(TRIM(E7325&amp;""),'Référentiel Articles'!$A$2:$F$634,5,FALSE),""))</f>
      </c>
      <c r="H7325" s="77" t="str">
        <v/>
      </c>
      <c r="I7325" s="76">
        <f>IF($E7325="","",IFERROR(VLOOKUP(TRIM(E7325&amp;""),'Référentiel Articles'!$A$2:$F$634,6,FALSE),""))</f>
      </c>
      <c r="J7325" s="78">
        <f>IF(OR($E7325="",$H7325=""),"",$H7325*$I7325)</f>
      </c>
      <c r="K7325" s="79" t="str">
        <v/>
      </c>
    </row>
    <row r="7326">
      <c r="A7326" s="81" t="str">
        <v/>
      </c>
      <c r="B7326" s="81" t="str">
        <v/>
      </c>
      <c r="C7326" s="83">
        <f>IF($E7326="","",IFERROR(VLOOKUP(TRIM(E7326&amp;""),'Référentiel Articles'!$A$2:$F$634,2,FALSE),""))</f>
      </c>
      <c r="D7326" s="83">
        <f>IF($E7326="","",IFERROR(VLOOKUP(TRIM(E7326&amp;""),'Référentiel Articles'!$A$2:$F$634,3,FALSE),""))</f>
      </c>
      <c r="E7326" s="81" t="str">
        <v/>
      </c>
      <c r="F7326" s="83">
        <f>IF($E7326="","",IFERROR(VLOOKUP(TRIM(E7326&amp;""),'Référentiel Articles'!$A$2:$F$634,4,FALSE),""))</f>
      </c>
      <c r="G7326" s="84">
        <f>IF($E7326="","",IFERROR(VLOOKUP(TRIM(E7326&amp;""),'Référentiel Articles'!$A$2:$F$634,5,FALSE),""))</f>
      </c>
      <c r="H7326" s="85" t="str">
        <v/>
      </c>
      <c r="I7326" s="84">
        <f>IF($E7326="","",IFERROR(VLOOKUP(TRIM(E7326&amp;""),'Référentiel Articles'!$A$2:$F$634,6,FALSE),""))</f>
      </c>
      <c r="J7326" s="90">
        <f>IF(OR($E7326="",$H7326=""),"",$H7326*$I7326)</f>
      </c>
      <c r="K7326" s="87" t="str">
        <v/>
      </c>
    </row>
    <row r="7327">
      <c r="A7327" s="74" t="str">
        <v/>
      </c>
      <c r="B7327" s="74" t="str">
        <v/>
      </c>
      <c r="C7327" s="75">
        <f>IF($E7327="","",IFERROR(VLOOKUP(TRIM(E7327&amp;""),'Référentiel Articles'!$A$2:$F$634,2,FALSE),""))</f>
      </c>
      <c r="D7327" s="75">
        <f>IF($E7327="","",IFERROR(VLOOKUP(TRIM(E7327&amp;""),'Référentiel Articles'!$A$2:$F$634,3,FALSE),""))</f>
      </c>
      <c r="E7327" s="74" t="str">
        <v/>
      </c>
      <c r="F7327" s="75">
        <f>IF($E7327="","",IFERROR(VLOOKUP(TRIM(E7327&amp;""),'Référentiel Articles'!$A$2:$F$634,4,FALSE),""))</f>
      </c>
      <c r="G7327" s="76">
        <f>IF($E7327="","",IFERROR(VLOOKUP(TRIM(E7327&amp;""),'Référentiel Articles'!$A$2:$F$634,5,FALSE),""))</f>
      </c>
      <c r="H7327" s="77" t="str">
        <v/>
      </c>
      <c r="I7327" s="76">
        <f>IF($E7327="","",IFERROR(VLOOKUP(TRIM(E7327&amp;""),'Référentiel Articles'!$A$2:$F$634,6,FALSE),""))</f>
      </c>
      <c r="J7327" s="78">
        <f>IF(OR($E7327="",$H7327=""),"",$H7327*$I7327)</f>
      </c>
      <c r="K7327" s="79" t="str">
        <v/>
      </c>
    </row>
    <row r="7328">
      <c r="A7328" s="81" t="str">
        <v/>
      </c>
      <c r="B7328" s="81" t="str">
        <v/>
      </c>
      <c r="C7328" s="83">
        <f>IF($E7328="","",IFERROR(VLOOKUP(TRIM(E7328&amp;""),'Référentiel Articles'!$A$2:$F$634,2,FALSE),""))</f>
      </c>
      <c r="D7328" s="83">
        <f>IF($E7328="","",IFERROR(VLOOKUP(TRIM(E7328&amp;""),'Référentiel Articles'!$A$2:$F$634,3,FALSE),""))</f>
      </c>
      <c r="E7328" s="81" t="str">
        <v/>
      </c>
      <c r="F7328" s="83">
        <f>IF($E7328="","",IFERROR(VLOOKUP(TRIM(E7328&amp;""),'Référentiel Articles'!$A$2:$F$634,4,FALSE),""))</f>
      </c>
      <c r="G7328" s="84">
        <f>IF($E7328="","",IFERROR(VLOOKUP(TRIM(E7328&amp;""),'Référentiel Articles'!$A$2:$F$634,5,FALSE),""))</f>
      </c>
      <c r="H7328" s="85" t="str">
        <v/>
      </c>
      <c r="I7328" s="84">
        <f>IF($E7328="","",IFERROR(VLOOKUP(TRIM(E7328&amp;""),'Référentiel Articles'!$A$2:$F$634,6,FALSE),""))</f>
      </c>
      <c r="J7328" s="90">
        <f>IF(OR($E7328="",$H7328=""),"",$H7328*$I7328)</f>
      </c>
      <c r="K7328" s="87" t="str">
        <v/>
      </c>
    </row>
    <row r="7329">
      <c r="A7329" s="74" t="str">
        <v/>
      </c>
      <c r="B7329" s="74" t="str">
        <v/>
      </c>
      <c r="C7329" s="75">
        <f>IF($E7329="","",IFERROR(VLOOKUP(TRIM(E7329&amp;""),'Référentiel Articles'!$A$2:$F$634,2,FALSE),""))</f>
      </c>
      <c r="D7329" s="75">
        <f>IF($E7329="","",IFERROR(VLOOKUP(TRIM(E7329&amp;""),'Référentiel Articles'!$A$2:$F$634,3,FALSE),""))</f>
      </c>
      <c r="E7329" s="74" t="str">
        <v/>
      </c>
      <c r="F7329" s="75">
        <f>IF($E7329="","",IFERROR(VLOOKUP(TRIM(E7329&amp;""),'Référentiel Articles'!$A$2:$F$634,4,FALSE),""))</f>
      </c>
      <c r="G7329" s="76">
        <f>IF($E7329="","",IFERROR(VLOOKUP(TRIM(E7329&amp;""),'Référentiel Articles'!$A$2:$F$634,5,FALSE),""))</f>
      </c>
      <c r="H7329" s="77" t="str">
        <v/>
      </c>
      <c r="I7329" s="76">
        <f>IF($E7329="","",IFERROR(VLOOKUP(TRIM(E7329&amp;""),'Référentiel Articles'!$A$2:$F$634,6,FALSE),""))</f>
      </c>
      <c r="J7329" s="78">
        <f>IF(OR($E7329="",$H7329=""),"",$H7329*$I7329)</f>
      </c>
      <c r="K7329" s="79" t="str">
        <v/>
      </c>
    </row>
    <row r="7330">
      <c r="A7330" s="81" t="str">
        <v/>
      </c>
      <c r="B7330" s="81" t="str">
        <v/>
      </c>
      <c r="C7330" s="83">
        <f>IF($E7330="","",IFERROR(VLOOKUP(TRIM(E7330&amp;""),'Référentiel Articles'!$A$2:$F$634,2,FALSE),""))</f>
      </c>
      <c r="D7330" s="83">
        <f>IF($E7330="","",IFERROR(VLOOKUP(TRIM(E7330&amp;""),'Référentiel Articles'!$A$2:$F$634,3,FALSE),""))</f>
      </c>
      <c r="E7330" s="81" t="str">
        <v/>
      </c>
      <c r="F7330" s="83">
        <f>IF($E7330="","",IFERROR(VLOOKUP(TRIM(E7330&amp;""),'Référentiel Articles'!$A$2:$F$634,4,FALSE),""))</f>
      </c>
      <c r="G7330" s="84">
        <f>IF($E7330="","",IFERROR(VLOOKUP(TRIM(E7330&amp;""),'Référentiel Articles'!$A$2:$F$634,5,FALSE),""))</f>
      </c>
      <c r="H7330" s="85" t="str">
        <v/>
      </c>
      <c r="I7330" s="84">
        <f>IF($E7330="","",IFERROR(VLOOKUP(TRIM(E7330&amp;""),'Référentiel Articles'!$A$2:$F$634,6,FALSE),""))</f>
      </c>
      <c r="J7330" s="90">
        <f>IF(OR($E7330="",$H7330=""),"",$H7330*$I7330)</f>
      </c>
      <c r="K7330" s="87" t="str">
        <v/>
      </c>
    </row>
    <row r="7331">
      <c r="A7331" s="74" t="str">
        <v/>
      </c>
      <c r="B7331" s="74" t="str">
        <v/>
      </c>
      <c r="C7331" s="75">
        <f>IF($E7331="","",IFERROR(VLOOKUP(TRIM(E7331&amp;""),'Référentiel Articles'!$A$2:$F$634,2,FALSE),""))</f>
      </c>
      <c r="D7331" s="75">
        <f>IF($E7331="","",IFERROR(VLOOKUP(TRIM(E7331&amp;""),'Référentiel Articles'!$A$2:$F$634,3,FALSE),""))</f>
      </c>
      <c r="E7331" s="74" t="str">
        <v/>
      </c>
      <c r="F7331" s="75">
        <f>IF($E7331="","",IFERROR(VLOOKUP(TRIM(E7331&amp;""),'Référentiel Articles'!$A$2:$F$634,4,FALSE),""))</f>
      </c>
      <c r="G7331" s="76">
        <f>IF($E7331="","",IFERROR(VLOOKUP(TRIM(E7331&amp;""),'Référentiel Articles'!$A$2:$F$634,5,FALSE),""))</f>
      </c>
      <c r="H7331" s="77" t="str">
        <v/>
      </c>
      <c r="I7331" s="76">
        <f>IF($E7331="","",IFERROR(VLOOKUP(TRIM(E7331&amp;""),'Référentiel Articles'!$A$2:$F$634,6,FALSE),""))</f>
      </c>
      <c r="J7331" s="78">
        <f>IF(OR($E7331="",$H7331=""),"",$H7331*$I7331)</f>
      </c>
      <c r="K7331" s="79" t="str">
        <v/>
      </c>
    </row>
    <row r="7332">
      <c r="A7332" s="81" t="str">
        <v/>
      </c>
      <c r="B7332" s="81" t="str">
        <v/>
      </c>
      <c r="C7332" s="83">
        <f>IF($E7332="","",IFERROR(VLOOKUP(TRIM(E7332&amp;""),'Référentiel Articles'!$A$2:$F$634,2,FALSE),""))</f>
      </c>
      <c r="D7332" s="83">
        <f>IF($E7332="","",IFERROR(VLOOKUP(TRIM(E7332&amp;""),'Référentiel Articles'!$A$2:$F$634,3,FALSE),""))</f>
      </c>
      <c r="E7332" s="81" t="str">
        <v/>
      </c>
      <c r="F7332" s="83">
        <f>IF($E7332="","",IFERROR(VLOOKUP(TRIM(E7332&amp;""),'Référentiel Articles'!$A$2:$F$634,4,FALSE),""))</f>
      </c>
      <c r="G7332" s="84">
        <f>IF($E7332="","",IFERROR(VLOOKUP(TRIM(E7332&amp;""),'Référentiel Articles'!$A$2:$F$634,5,FALSE),""))</f>
      </c>
      <c r="H7332" s="85" t="str">
        <v/>
      </c>
      <c r="I7332" s="84">
        <f>IF($E7332="","",IFERROR(VLOOKUP(TRIM(E7332&amp;""),'Référentiel Articles'!$A$2:$F$634,6,FALSE),""))</f>
      </c>
      <c r="J7332" s="90">
        <f>IF(OR($E7332="",$H7332=""),"",$H7332*$I7332)</f>
      </c>
      <c r="K7332" s="87" t="str">
        <v/>
      </c>
    </row>
    <row r="7333">
      <c r="A7333" s="74" t="str">
        <v/>
      </c>
      <c r="B7333" s="74" t="str">
        <v/>
      </c>
      <c r="C7333" s="75">
        <f>IF($E7333="","",IFERROR(VLOOKUP(TRIM(E7333&amp;""),'Référentiel Articles'!$A$2:$F$634,2,FALSE),""))</f>
      </c>
      <c r="D7333" s="75">
        <f>IF($E7333="","",IFERROR(VLOOKUP(TRIM(E7333&amp;""),'Référentiel Articles'!$A$2:$F$634,3,FALSE),""))</f>
      </c>
      <c r="E7333" s="74" t="str">
        <v/>
      </c>
      <c r="F7333" s="75">
        <f>IF($E7333="","",IFERROR(VLOOKUP(TRIM(E7333&amp;""),'Référentiel Articles'!$A$2:$F$634,4,FALSE),""))</f>
      </c>
      <c r="G7333" s="76">
        <f>IF($E7333="","",IFERROR(VLOOKUP(TRIM(E7333&amp;""),'Référentiel Articles'!$A$2:$F$634,5,FALSE),""))</f>
      </c>
      <c r="H7333" s="77" t="str">
        <v/>
      </c>
      <c r="I7333" s="76">
        <f>IF($E7333="","",IFERROR(VLOOKUP(TRIM(E7333&amp;""),'Référentiel Articles'!$A$2:$F$634,6,FALSE),""))</f>
      </c>
      <c r="J7333" s="78">
        <f>IF(OR($E7333="",$H7333=""),"",$H7333*$I7333)</f>
      </c>
      <c r="K7333" s="79" t="str">
        <v/>
      </c>
    </row>
    <row r="7334">
      <c r="A7334" s="81" t="str">
        <v/>
      </c>
      <c r="B7334" s="81" t="str">
        <v/>
      </c>
      <c r="C7334" s="83">
        <f>IF($E7334="","",IFERROR(VLOOKUP(TRIM(E7334&amp;""),'Référentiel Articles'!$A$2:$F$634,2,FALSE),""))</f>
      </c>
      <c r="D7334" s="83">
        <f>IF($E7334="","",IFERROR(VLOOKUP(TRIM(E7334&amp;""),'Référentiel Articles'!$A$2:$F$634,3,FALSE),""))</f>
      </c>
      <c r="E7334" s="81" t="str">
        <v/>
      </c>
      <c r="F7334" s="83">
        <f>IF($E7334="","",IFERROR(VLOOKUP(TRIM(E7334&amp;""),'Référentiel Articles'!$A$2:$F$634,4,FALSE),""))</f>
      </c>
      <c r="G7334" s="84">
        <f>IF($E7334="","",IFERROR(VLOOKUP(TRIM(E7334&amp;""),'Référentiel Articles'!$A$2:$F$634,5,FALSE),""))</f>
      </c>
      <c r="H7334" s="85" t="str">
        <v/>
      </c>
      <c r="I7334" s="84">
        <f>IF($E7334="","",IFERROR(VLOOKUP(TRIM(E7334&amp;""),'Référentiel Articles'!$A$2:$F$634,6,FALSE),""))</f>
      </c>
      <c r="J7334" s="90">
        <f>IF(OR($E7334="",$H7334=""),"",$H7334*$I7334)</f>
      </c>
      <c r="K7334" s="87" t="str">
        <v/>
      </c>
    </row>
    <row r="7335">
      <c r="A7335" s="74" t="str">
        <v/>
      </c>
      <c r="B7335" s="74" t="str">
        <v/>
      </c>
      <c r="C7335" s="75">
        <f>IF($E7335="","",IFERROR(VLOOKUP(TRIM(E7335&amp;""),'Référentiel Articles'!$A$2:$F$634,2,FALSE),""))</f>
      </c>
      <c r="D7335" s="75">
        <f>IF($E7335="","",IFERROR(VLOOKUP(TRIM(E7335&amp;""),'Référentiel Articles'!$A$2:$F$634,3,FALSE),""))</f>
      </c>
      <c r="E7335" s="74" t="str">
        <v/>
      </c>
      <c r="F7335" s="75">
        <f>IF($E7335="","",IFERROR(VLOOKUP(TRIM(E7335&amp;""),'Référentiel Articles'!$A$2:$F$634,4,FALSE),""))</f>
      </c>
      <c r="G7335" s="76">
        <f>IF($E7335="","",IFERROR(VLOOKUP(TRIM(E7335&amp;""),'Référentiel Articles'!$A$2:$F$634,5,FALSE),""))</f>
      </c>
      <c r="H7335" s="77" t="str">
        <v/>
      </c>
      <c r="I7335" s="76">
        <f>IF($E7335="","",IFERROR(VLOOKUP(TRIM(E7335&amp;""),'Référentiel Articles'!$A$2:$F$634,6,FALSE),""))</f>
      </c>
      <c r="J7335" s="78">
        <f>IF(OR($E7335="",$H7335=""),"",$H7335*$I7335)</f>
      </c>
      <c r="K7335" s="79" t="str">
        <v/>
      </c>
    </row>
    <row r="7336">
      <c r="A7336" s="81" t="str">
        <v/>
      </c>
      <c r="B7336" s="81" t="str">
        <v/>
      </c>
      <c r="C7336" s="83">
        <f>IF($E7336="","",IFERROR(VLOOKUP(TRIM(E7336&amp;""),'Référentiel Articles'!$A$2:$F$634,2,FALSE),""))</f>
      </c>
      <c r="D7336" s="83">
        <f>IF($E7336="","",IFERROR(VLOOKUP(TRIM(E7336&amp;""),'Référentiel Articles'!$A$2:$F$634,3,FALSE),""))</f>
      </c>
      <c r="E7336" s="81" t="str">
        <v/>
      </c>
      <c r="F7336" s="83">
        <f>IF($E7336="","",IFERROR(VLOOKUP(TRIM(E7336&amp;""),'Référentiel Articles'!$A$2:$F$634,4,FALSE),""))</f>
      </c>
      <c r="G7336" s="84">
        <f>IF($E7336="","",IFERROR(VLOOKUP(TRIM(E7336&amp;""),'Référentiel Articles'!$A$2:$F$634,5,FALSE),""))</f>
      </c>
      <c r="H7336" s="85" t="str">
        <v/>
      </c>
      <c r="I7336" s="84">
        <f>IF($E7336="","",IFERROR(VLOOKUP(TRIM(E7336&amp;""),'Référentiel Articles'!$A$2:$F$634,6,FALSE),""))</f>
      </c>
      <c r="J7336" s="90">
        <f>IF(OR($E7336="",$H7336=""),"",$H7336*$I7336)</f>
      </c>
      <c r="K7336" s="87" t="str">
        <v/>
      </c>
    </row>
    <row r="7337">
      <c r="A7337" s="74" t="str">
        <v/>
      </c>
      <c r="B7337" s="74" t="str">
        <v/>
      </c>
      <c r="C7337" s="75">
        <f>IF($E7337="","",IFERROR(VLOOKUP(TRIM(E7337&amp;""),'Référentiel Articles'!$A$2:$F$634,2,FALSE),""))</f>
      </c>
      <c r="D7337" s="75">
        <f>IF($E7337="","",IFERROR(VLOOKUP(TRIM(E7337&amp;""),'Référentiel Articles'!$A$2:$F$634,3,FALSE),""))</f>
      </c>
      <c r="E7337" s="74" t="str">
        <v/>
      </c>
      <c r="F7337" s="75">
        <f>IF($E7337="","",IFERROR(VLOOKUP(TRIM(E7337&amp;""),'Référentiel Articles'!$A$2:$F$634,4,FALSE),""))</f>
      </c>
      <c r="G7337" s="76">
        <f>IF($E7337="","",IFERROR(VLOOKUP(TRIM(E7337&amp;""),'Référentiel Articles'!$A$2:$F$634,5,FALSE),""))</f>
      </c>
      <c r="H7337" s="77" t="str">
        <v/>
      </c>
      <c r="I7337" s="76">
        <f>IF($E7337="","",IFERROR(VLOOKUP(TRIM(E7337&amp;""),'Référentiel Articles'!$A$2:$F$634,6,FALSE),""))</f>
      </c>
      <c r="J7337" s="78">
        <f>IF(OR($E7337="",$H7337=""),"",$H7337*$I7337)</f>
      </c>
      <c r="K7337" s="79" t="str">
        <v/>
      </c>
    </row>
    <row r="7338">
      <c r="A7338" s="81" t="str">
        <v/>
      </c>
      <c r="B7338" s="81" t="str">
        <v/>
      </c>
      <c r="C7338" s="83">
        <f>IF($E7338="","",IFERROR(VLOOKUP(TRIM(E7338&amp;""),'Référentiel Articles'!$A$2:$F$634,2,FALSE),""))</f>
      </c>
      <c r="D7338" s="83">
        <f>IF($E7338="","",IFERROR(VLOOKUP(TRIM(E7338&amp;""),'Référentiel Articles'!$A$2:$F$634,3,FALSE),""))</f>
      </c>
      <c r="E7338" s="81" t="str">
        <v/>
      </c>
      <c r="F7338" s="83">
        <f>IF($E7338="","",IFERROR(VLOOKUP(TRIM(E7338&amp;""),'Référentiel Articles'!$A$2:$F$634,4,FALSE),""))</f>
      </c>
      <c r="G7338" s="84">
        <f>IF($E7338="","",IFERROR(VLOOKUP(TRIM(E7338&amp;""),'Référentiel Articles'!$A$2:$F$634,5,FALSE),""))</f>
      </c>
      <c r="H7338" s="85" t="str">
        <v/>
      </c>
      <c r="I7338" s="84">
        <f>IF($E7338="","",IFERROR(VLOOKUP(TRIM(E7338&amp;""),'Référentiel Articles'!$A$2:$F$634,6,FALSE),""))</f>
      </c>
      <c r="J7338" s="90">
        <f>IF(OR($E7338="",$H7338=""),"",$H7338*$I7338)</f>
      </c>
      <c r="K7338" s="87" t="str">
        <v/>
      </c>
    </row>
    <row r="7339">
      <c r="A7339" s="74" t="str">
        <v/>
      </c>
      <c r="B7339" s="74" t="str">
        <v/>
      </c>
      <c r="C7339" s="75">
        <f>IF($E7339="","",IFERROR(VLOOKUP(TRIM(E7339&amp;""),'Référentiel Articles'!$A$2:$F$634,2,FALSE),""))</f>
      </c>
      <c r="D7339" s="75">
        <f>IF($E7339="","",IFERROR(VLOOKUP(TRIM(E7339&amp;""),'Référentiel Articles'!$A$2:$F$634,3,FALSE),""))</f>
      </c>
      <c r="E7339" s="74" t="str">
        <v/>
      </c>
      <c r="F7339" s="75">
        <f>IF($E7339="","",IFERROR(VLOOKUP(TRIM(E7339&amp;""),'Référentiel Articles'!$A$2:$F$634,4,FALSE),""))</f>
      </c>
      <c r="G7339" s="76">
        <f>IF($E7339="","",IFERROR(VLOOKUP(TRIM(E7339&amp;""),'Référentiel Articles'!$A$2:$F$634,5,FALSE),""))</f>
      </c>
      <c r="H7339" s="77" t="str">
        <v/>
      </c>
      <c r="I7339" s="76">
        <f>IF($E7339="","",IFERROR(VLOOKUP(TRIM(E7339&amp;""),'Référentiel Articles'!$A$2:$F$634,6,FALSE),""))</f>
      </c>
      <c r="J7339" s="78">
        <f>IF(OR($E7339="",$H7339=""),"",$H7339*$I7339)</f>
      </c>
      <c r="K7339" s="79" t="str">
        <v/>
      </c>
    </row>
    <row r="7340">
      <c r="A7340" s="81" t="str">
        <v/>
      </c>
      <c r="B7340" s="81" t="str">
        <v/>
      </c>
      <c r="C7340" s="83">
        <f>IF($E7340="","",IFERROR(VLOOKUP(TRIM(E7340&amp;""),'Référentiel Articles'!$A$2:$F$634,2,FALSE),""))</f>
      </c>
      <c r="D7340" s="83">
        <f>IF($E7340="","",IFERROR(VLOOKUP(TRIM(E7340&amp;""),'Référentiel Articles'!$A$2:$F$634,3,FALSE),""))</f>
      </c>
      <c r="E7340" s="81" t="str">
        <v/>
      </c>
      <c r="F7340" s="83">
        <f>IF($E7340="","",IFERROR(VLOOKUP(TRIM(E7340&amp;""),'Référentiel Articles'!$A$2:$F$634,4,FALSE),""))</f>
      </c>
      <c r="G7340" s="84">
        <f>IF($E7340="","",IFERROR(VLOOKUP(TRIM(E7340&amp;""),'Référentiel Articles'!$A$2:$F$634,5,FALSE),""))</f>
      </c>
      <c r="H7340" s="85" t="str">
        <v/>
      </c>
      <c r="I7340" s="84">
        <f>IF($E7340="","",IFERROR(VLOOKUP(TRIM(E7340&amp;""),'Référentiel Articles'!$A$2:$F$634,6,FALSE),""))</f>
      </c>
      <c r="J7340" s="90">
        <f>IF(OR($E7340="",$H7340=""),"",$H7340*$I7340)</f>
      </c>
      <c r="K7340" s="87" t="str">
        <v/>
      </c>
    </row>
    <row r="7341">
      <c r="A7341" s="74" t="str">
        <v/>
      </c>
      <c r="B7341" s="74" t="str">
        <v/>
      </c>
      <c r="C7341" s="75">
        <f>IF($E7341="","",IFERROR(VLOOKUP(TRIM(E7341&amp;""),'Référentiel Articles'!$A$2:$F$634,2,FALSE),""))</f>
      </c>
      <c r="D7341" s="75">
        <f>IF($E7341="","",IFERROR(VLOOKUP(TRIM(E7341&amp;""),'Référentiel Articles'!$A$2:$F$634,3,FALSE),""))</f>
      </c>
      <c r="E7341" s="74" t="str">
        <v/>
      </c>
      <c r="F7341" s="75">
        <f>IF($E7341="","",IFERROR(VLOOKUP(TRIM(E7341&amp;""),'Référentiel Articles'!$A$2:$F$634,4,FALSE),""))</f>
      </c>
      <c r="G7341" s="76">
        <f>IF($E7341="","",IFERROR(VLOOKUP(TRIM(E7341&amp;""),'Référentiel Articles'!$A$2:$F$634,5,FALSE),""))</f>
      </c>
      <c r="H7341" s="77" t="str">
        <v/>
      </c>
      <c r="I7341" s="76">
        <f>IF($E7341="","",IFERROR(VLOOKUP(TRIM(E7341&amp;""),'Référentiel Articles'!$A$2:$F$634,6,FALSE),""))</f>
      </c>
      <c r="J7341" s="78">
        <f>IF(OR($E7341="",$H7341=""),"",$H7341*$I7341)</f>
      </c>
      <c r="K7341" s="79" t="str">
        <v/>
      </c>
    </row>
    <row r="7342">
      <c r="A7342" s="81" t="str">
        <v/>
      </c>
      <c r="B7342" s="81" t="str">
        <v/>
      </c>
      <c r="C7342" s="83">
        <f>IF($E7342="","",IFERROR(VLOOKUP(TRIM(E7342&amp;""),'Référentiel Articles'!$A$2:$F$634,2,FALSE),""))</f>
      </c>
      <c r="D7342" s="83">
        <f>IF($E7342="","",IFERROR(VLOOKUP(TRIM(E7342&amp;""),'Référentiel Articles'!$A$2:$F$634,3,FALSE),""))</f>
      </c>
      <c r="E7342" s="81" t="str">
        <v/>
      </c>
      <c r="F7342" s="83">
        <f>IF($E7342="","",IFERROR(VLOOKUP(TRIM(E7342&amp;""),'Référentiel Articles'!$A$2:$F$634,4,FALSE),""))</f>
      </c>
      <c r="G7342" s="84">
        <f>IF($E7342="","",IFERROR(VLOOKUP(TRIM(E7342&amp;""),'Référentiel Articles'!$A$2:$F$634,5,FALSE),""))</f>
      </c>
      <c r="H7342" s="85" t="str">
        <v/>
      </c>
      <c r="I7342" s="84">
        <f>IF($E7342="","",IFERROR(VLOOKUP(TRIM(E7342&amp;""),'Référentiel Articles'!$A$2:$F$634,6,FALSE),""))</f>
      </c>
      <c r="J7342" s="90">
        <f>IF(OR($E7342="",$H7342=""),"",$H7342*$I7342)</f>
      </c>
      <c r="K7342" s="87" t="str">
        <v/>
      </c>
    </row>
    <row r="7343">
      <c r="A7343" s="74" t="str">
        <v/>
      </c>
      <c r="B7343" s="74" t="str">
        <v/>
      </c>
      <c r="C7343" s="75">
        <f>IF($E7343="","",IFERROR(VLOOKUP(TRIM(E7343&amp;""),'Référentiel Articles'!$A$2:$F$634,2,FALSE),""))</f>
      </c>
      <c r="D7343" s="75">
        <f>IF($E7343="","",IFERROR(VLOOKUP(TRIM(E7343&amp;""),'Référentiel Articles'!$A$2:$F$634,3,FALSE),""))</f>
      </c>
      <c r="E7343" s="74" t="str">
        <v/>
      </c>
      <c r="F7343" s="75">
        <f>IF($E7343="","",IFERROR(VLOOKUP(TRIM(E7343&amp;""),'Référentiel Articles'!$A$2:$F$634,4,FALSE),""))</f>
      </c>
      <c r="G7343" s="76">
        <f>IF($E7343="","",IFERROR(VLOOKUP(TRIM(E7343&amp;""),'Référentiel Articles'!$A$2:$F$634,5,FALSE),""))</f>
      </c>
      <c r="H7343" s="77" t="str">
        <v/>
      </c>
      <c r="I7343" s="76">
        <f>IF($E7343="","",IFERROR(VLOOKUP(TRIM(E7343&amp;""),'Référentiel Articles'!$A$2:$F$634,6,FALSE),""))</f>
      </c>
      <c r="J7343" s="78">
        <f>IF(OR($E7343="",$H7343=""),"",$H7343*$I7343)</f>
      </c>
      <c r="K7343" s="79" t="str">
        <v/>
      </c>
    </row>
    <row r="7344">
      <c r="A7344" s="81" t="str">
        <v/>
      </c>
      <c r="B7344" s="81" t="str">
        <v/>
      </c>
      <c r="C7344" s="83">
        <f>IF($E7344="","",IFERROR(VLOOKUP(TRIM(E7344&amp;""),'Référentiel Articles'!$A$2:$F$634,2,FALSE),""))</f>
      </c>
      <c r="D7344" s="83">
        <f>IF($E7344="","",IFERROR(VLOOKUP(TRIM(E7344&amp;""),'Référentiel Articles'!$A$2:$F$634,3,FALSE),""))</f>
      </c>
      <c r="E7344" s="81" t="str">
        <v/>
      </c>
      <c r="F7344" s="83">
        <f>IF($E7344="","",IFERROR(VLOOKUP(TRIM(E7344&amp;""),'Référentiel Articles'!$A$2:$F$634,4,FALSE),""))</f>
      </c>
      <c r="G7344" s="84">
        <f>IF($E7344="","",IFERROR(VLOOKUP(TRIM(E7344&amp;""),'Référentiel Articles'!$A$2:$F$634,5,FALSE),""))</f>
      </c>
      <c r="H7344" s="85" t="str">
        <v/>
      </c>
      <c r="I7344" s="84">
        <f>IF($E7344="","",IFERROR(VLOOKUP(TRIM(E7344&amp;""),'Référentiel Articles'!$A$2:$F$634,6,FALSE),""))</f>
      </c>
      <c r="J7344" s="90">
        <f>IF(OR($E7344="",$H7344=""),"",$H7344*$I7344)</f>
      </c>
      <c r="K7344" s="87" t="str">
        <v/>
      </c>
    </row>
    <row r="7345">
      <c r="A7345" s="74" t="str">
        <v/>
      </c>
      <c r="B7345" s="74" t="str">
        <v/>
      </c>
      <c r="C7345" s="75">
        <f>IF($E7345="","",IFERROR(VLOOKUP(TRIM(E7345&amp;""),'Référentiel Articles'!$A$2:$F$634,2,FALSE),""))</f>
      </c>
      <c r="D7345" s="75">
        <f>IF($E7345="","",IFERROR(VLOOKUP(TRIM(E7345&amp;""),'Référentiel Articles'!$A$2:$F$634,3,FALSE),""))</f>
      </c>
      <c r="E7345" s="74" t="str">
        <v/>
      </c>
      <c r="F7345" s="75">
        <f>IF($E7345="","",IFERROR(VLOOKUP(TRIM(E7345&amp;""),'Référentiel Articles'!$A$2:$F$634,4,FALSE),""))</f>
      </c>
      <c r="G7345" s="76">
        <f>IF($E7345="","",IFERROR(VLOOKUP(TRIM(E7345&amp;""),'Référentiel Articles'!$A$2:$F$634,5,FALSE),""))</f>
      </c>
      <c r="H7345" s="77" t="str">
        <v/>
      </c>
      <c r="I7345" s="76">
        <f>IF($E7345="","",IFERROR(VLOOKUP(TRIM(E7345&amp;""),'Référentiel Articles'!$A$2:$F$634,6,FALSE),""))</f>
      </c>
      <c r="J7345" s="78">
        <f>IF(OR($E7345="",$H7345=""),"",$H7345*$I7345)</f>
      </c>
      <c r="K7345" s="79" t="str">
        <v/>
      </c>
    </row>
    <row r="7346">
      <c r="A7346" s="81" t="str">
        <v/>
      </c>
      <c r="B7346" s="81" t="str">
        <v/>
      </c>
      <c r="C7346" s="83">
        <f>IF($E7346="","",IFERROR(VLOOKUP(TRIM(E7346&amp;""),'Référentiel Articles'!$A$2:$F$634,2,FALSE),""))</f>
      </c>
      <c r="D7346" s="83">
        <f>IF($E7346="","",IFERROR(VLOOKUP(TRIM(E7346&amp;""),'Référentiel Articles'!$A$2:$F$634,3,FALSE),""))</f>
      </c>
      <c r="E7346" s="81" t="str">
        <v/>
      </c>
      <c r="F7346" s="83">
        <f>IF($E7346="","",IFERROR(VLOOKUP(TRIM(E7346&amp;""),'Référentiel Articles'!$A$2:$F$634,4,FALSE),""))</f>
      </c>
      <c r="G7346" s="84">
        <f>IF($E7346="","",IFERROR(VLOOKUP(TRIM(E7346&amp;""),'Référentiel Articles'!$A$2:$F$634,5,FALSE),""))</f>
      </c>
      <c r="H7346" s="85" t="str">
        <v/>
      </c>
      <c r="I7346" s="84">
        <f>IF($E7346="","",IFERROR(VLOOKUP(TRIM(E7346&amp;""),'Référentiel Articles'!$A$2:$F$634,6,FALSE),""))</f>
      </c>
      <c r="J7346" s="90">
        <f>IF(OR($E7346="",$H7346=""),"",$H7346*$I7346)</f>
      </c>
      <c r="K7346" s="87" t="str">
        <v/>
      </c>
    </row>
    <row r="7347">
      <c r="A7347" s="74" t="str">
        <v/>
      </c>
      <c r="B7347" s="74" t="str">
        <v/>
      </c>
      <c r="C7347" s="75">
        <f>IF($E7347="","",IFERROR(VLOOKUP(TRIM(E7347&amp;""),'Référentiel Articles'!$A$2:$F$634,2,FALSE),""))</f>
      </c>
      <c r="D7347" s="75">
        <f>IF($E7347="","",IFERROR(VLOOKUP(TRIM(E7347&amp;""),'Référentiel Articles'!$A$2:$F$634,3,FALSE),""))</f>
      </c>
      <c r="E7347" s="74" t="str">
        <v/>
      </c>
      <c r="F7347" s="75">
        <f>IF($E7347="","",IFERROR(VLOOKUP(TRIM(E7347&amp;""),'Référentiel Articles'!$A$2:$F$634,4,FALSE),""))</f>
      </c>
      <c r="G7347" s="76">
        <f>IF($E7347="","",IFERROR(VLOOKUP(TRIM(E7347&amp;""),'Référentiel Articles'!$A$2:$F$634,5,FALSE),""))</f>
      </c>
      <c r="H7347" s="77" t="str">
        <v/>
      </c>
      <c r="I7347" s="76">
        <f>IF($E7347="","",IFERROR(VLOOKUP(TRIM(E7347&amp;""),'Référentiel Articles'!$A$2:$F$634,6,FALSE),""))</f>
      </c>
      <c r="J7347" s="78">
        <f>IF(OR($E7347="",$H7347=""),"",$H7347*$I7347)</f>
      </c>
      <c r="K7347" s="79" t="str">
        <v/>
      </c>
    </row>
    <row r="7348">
      <c r="A7348" s="81" t="str">
        <v/>
      </c>
      <c r="B7348" s="81" t="str">
        <v/>
      </c>
      <c r="C7348" s="83">
        <f>IF($E7348="","",IFERROR(VLOOKUP(TRIM(E7348&amp;""),'Référentiel Articles'!$A$2:$F$634,2,FALSE),""))</f>
      </c>
      <c r="D7348" s="83">
        <f>IF($E7348="","",IFERROR(VLOOKUP(TRIM(E7348&amp;""),'Référentiel Articles'!$A$2:$F$634,3,FALSE),""))</f>
      </c>
      <c r="E7348" s="81" t="str">
        <v/>
      </c>
      <c r="F7348" s="83">
        <f>IF($E7348="","",IFERROR(VLOOKUP(TRIM(E7348&amp;""),'Référentiel Articles'!$A$2:$F$634,4,FALSE),""))</f>
      </c>
      <c r="G7348" s="84">
        <f>IF($E7348="","",IFERROR(VLOOKUP(TRIM(E7348&amp;""),'Référentiel Articles'!$A$2:$F$634,5,FALSE),""))</f>
      </c>
      <c r="H7348" s="85" t="str">
        <v/>
      </c>
      <c r="I7348" s="84">
        <f>IF($E7348="","",IFERROR(VLOOKUP(TRIM(E7348&amp;""),'Référentiel Articles'!$A$2:$F$634,6,FALSE),""))</f>
      </c>
      <c r="J7348" s="90">
        <f>IF(OR($E7348="",$H7348=""),"",$H7348*$I7348)</f>
      </c>
      <c r="K7348" s="87" t="str">
        <v/>
      </c>
    </row>
    <row r="7349">
      <c r="A7349" s="74" t="str">
        <v/>
      </c>
      <c r="B7349" s="74" t="str">
        <v/>
      </c>
      <c r="C7349" s="75">
        <f>IF($E7349="","",IFERROR(VLOOKUP(TRIM(E7349&amp;""),'Référentiel Articles'!$A$2:$F$634,2,FALSE),""))</f>
      </c>
      <c r="D7349" s="75">
        <f>IF($E7349="","",IFERROR(VLOOKUP(TRIM(E7349&amp;""),'Référentiel Articles'!$A$2:$F$634,3,FALSE),""))</f>
      </c>
      <c r="E7349" s="74" t="str">
        <v/>
      </c>
      <c r="F7349" s="75">
        <f>IF($E7349="","",IFERROR(VLOOKUP(TRIM(E7349&amp;""),'Référentiel Articles'!$A$2:$F$634,4,FALSE),""))</f>
      </c>
      <c r="G7349" s="76">
        <f>IF($E7349="","",IFERROR(VLOOKUP(TRIM(E7349&amp;""),'Référentiel Articles'!$A$2:$F$634,5,FALSE),""))</f>
      </c>
      <c r="H7349" s="77" t="str">
        <v/>
      </c>
      <c r="I7349" s="76">
        <f>IF($E7349="","",IFERROR(VLOOKUP(TRIM(E7349&amp;""),'Référentiel Articles'!$A$2:$F$634,6,FALSE),""))</f>
      </c>
      <c r="J7349" s="78">
        <f>IF(OR($E7349="",$H7349=""),"",$H7349*$I7349)</f>
      </c>
      <c r="K7349" s="79" t="str">
        <v/>
      </c>
    </row>
    <row r="7350">
      <c r="A7350" s="81" t="str">
        <v/>
      </c>
      <c r="B7350" s="81" t="str">
        <v/>
      </c>
      <c r="C7350" s="83">
        <f>IF($E7350="","",IFERROR(VLOOKUP(TRIM(E7350&amp;""),'Référentiel Articles'!$A$2:$F$634,2,FALSE),""))</f>
      </c>
      <c r="D7350" s="83">
        <f>IF($E7350="","",IFERROR(VLOOKUP(TRIM(E7350&amp;""),'Référentiel Articles'!$A$2:$F$634,3,FALSE),""))</f>
      </c>
      <c r="E7350" s="81" t="str">
        <v/>
      </c>
      <c r="F7350" s="83">
        <f>IF($E7350="","",IFERROR(VLOOKUP(TRIM(E7350&amp;""),'Référentiel Articles'!$A$2:$F$634,4,FALSE),""))</f>
      </c>
      <c r="G7350" s="84">
        <f>IF($E7350="","",IFERROR(VLOOKUP(TRIM(E7350&amp;""),'Référentiel Articles'!$A$2:$F$634,5,FALSE),""))</f>
      </c>
      <c r="H7350" s="85" t="str">
        <v/>
      </c>
      <c r="I7350" s="84">
        <f>IF($E7350="","",IFERROR(VLOOKUP(TRIM(E7350&amp;""),'Référentiel Articles'!$A$2:$F$634,6,FALSE),""))</f>
      </c>
      <c r="J7350" s="90">
        <f>IF(OR($E7350="",$H7350=""),"",$H7350*$I7350)</f>
      </c>
      <c r="K7350" s="87" t="str">
        <v/>
      </c>
    </row>
    <row r="7351">
      <c r="A7351" s="74" t="str">
        <v/>
      </c>
      <c r="B7351" s="74" t="str">
        <v/>
      </c>
      <c r="C7351" s="75">
        <f>IF($E7351="","",IFERROR(VLOOKUP(TRIM(E7351&amp;""),'Référentiel Articles'!$A$2:$F$634,2,FALSE),""))</f>
      </c>
      <c r="D7351" s="75">
        <f>IF($E7351="","",IFERROR(VLOOKUP(TRIM(E7351&amp;""),'Référentiel Articles'!$A$2:$F$634,3,FALSE),""))</f>
      </c>
      <c r="E7351" s="74" t="str">
        <v/>
      </c>
      <c r="F7351" s="75">
        <f>IF($E7351="","",IFERROR(VLOOKUP(TRIM(E7351&amp;""),'Référentiel Articles'!$A$2:$F$634,4,FALSE),""))</f>
      </c>
      <c r="G7351" s="76">
        <f>IF($E7351="","",IFERROR(VLOOKUP(TRIM(E7351&amp;""),'Référentiel Articles'!$A$2:$F$634,5,FALSE),""))</f>
      </c>
      <c r="H7351" s="77" t="str">
        <v/>
      </c>
      <c r="I7351" s="76">
        <f>IF($E7351="","",IFERROR(VLOOKUP(TRIM(E7351&amp;""),'Référentiel Articles'!$A$2:$F$634,6,FALSE),""))</f>
      </c>
      <c r="J7351" s="78">
        <f>IF(OR($E7351="",$H7351=""),"",$H7351*$I7351)</f>
      </c>
      <c r="K7351" s="79" t="str">
        <v/>
      </c>
    </row>
    <row r="7352">
      <c r="A7352" s="81" t="str">
        <v/>
      </c>
      <c r="B7352" s="81" t="str">
        <v/>
      </c>
      <c r="C7352" s="83">
        <f>IF($E7352="","",IFERROR(VLOOKUP(TRIM(E7352&amp;""),'Référentiel Articles'!$A$2:$F$634,2,FALSE),""))</f>
      </c>
      <c r="D7352" s="83">
        <f>IF($E7352="","",IFERROR(VLOOKUP(TRIM(E7352&amp;""),'Référentiel Articles'!$A$2:$F$634,3,FALSE),""))</f>
      </c>
      <c r="E7352" s="81" t="str">
        <v/>
      </c>
      <c r="F7352" s="83">
        <f>IF($E7352="","",IFERROR(VLOOKUP(TRIM(E7352&amp;""),'Référentiel Articles'!$A$2:$F$634,4,FALSE),""))</f>
      </c>
      <c r="G7352" s="84">
        <f>IF($E7352="","",IFERROR(VLOOKUP(TRIM(E7352&amp;""),'Référentiel Articles'!$A$2:$F$634,5,FALSE),""))</f>
      </c>
      <c r="H7352" s="85" t="str">
        <v/>
      </c>
      <c r="I7352" s="84">
        <f>IF($E7352="","",IFERROR(VLOOKUP(TRIM(E7352&amp;""),'Référentiel Articles'!$A$2:$F$634,6,FALSE),""))</f>
      </c>
      <c r="J7352" s="90">
        <f>IF(OR($E7352="",$H7352=""),"",$H7352*$I7352)</f>
      </c>
      <c r="K7352" s="87" t="str">
        <v/>
      </c>
    </row>
    <row r="7353">
      <c r="A7353" s="74" t="str">
        <v/>
      </c>
      <c r="B7353" s="74" t="str">
        <v/>
      </c>
      <c r="C7353" s="75">
        <f>IF($E7353="","",IFERROR(VLOOKUP(TRIM(E7353&amp;""),'Référentiel Articles'!$A$2:$F$634,2,FALSE),""))</f>
      </c>
      <c r="D7353" s="75">
        <f>IF($E7353="","",IFERROR(VLOOKUP(TRIM(E7353&amp;""),'Référentiel Articles'!$A$2:$F$634,3,FALSE),""))</f>
      </c>
      <c r="E7353" s="74" t="str">
        <v/>
      </c>
      <c r="F7353" s="75">
        <f>IF($E7353="","",IFERROR(VLOOKUP(TRIM(E7353&amp;""),'Référentiel Articles'!$A$2:$F$634,4,FALSE),""))</f>
      </c>
      <c r="G7353" s="76">
        <f>IF($E7353="","",IFERROR(VLOOKUP(TRIM(E7353&amp;""),'Référentiel Articles'!$A$2:$F$634,5,FALSE),""))</f>
      </c>
      <c r="H7353" s="77" t="str">
        <v/>
      </c>
      <c r="I7353" s="76">
        <f>IF($E7353="","",IFERROR(VLOOKUP(TRIM(E7353&amp;""),'Référentiel Articles'!$A$2:$F$634,6,FALSE),""))</f>
      </c>
      <c r="J7353" s="78">
        <f>IF(OR($E7353="",$H7353=""),"",$H7353*$I7353)</f>
      </c>
      <c r="K7353" s="79" t="str">
        <v/>
      </c>
    </row>
    <row r="7354">
      <c r="A7354" s="81" t="str">
        <v/>
      </c>
      <c r="B7354" s="81" t="str">
        <v/>
      </c>
      <c r="C7354" s="83">
        <f>IF($E7354="","",IFERROR(VLOOKUP(TRIM(E7354&amp;""),'Référentiel Articles'!$A$2:$F$634,2,FALSE),""))</f>
      </c>
      <c r="D7354" s="83">
        <f>IF($E7354="","",IFERROR(VLOOKUP(TRIM(E7354&amp;""),'Référentiel Articles'!$A$2:$F$634,3,FALSE),""))</f>
      </c>
      <c r="E7354" s="81" t="str">
        <v/>
      </c>
      <c r="F7354" s="83">
        <f>IF($E7354="","",IFERROR(VLOOKUP(TRIM(E7354&amp;""),'Référentiel Articles'!$A$2:$F$634,4,FALSE),""))</f>
      </c>
      <c r="G7354" s="84">
        <f>IF($E7354="","",IFERROR(VLOOKUP(TRIM(E7354&amp;""),'Référentiel Articles'!$A$2:$F$634,5,FALSE),""))</f>
      </c>
      <c r="H7354" s="85" t="str">
        <v/>
      </c>
      <c r="I7354" s="84">
        <f>IF($E7354="","",IFERROR(VLOOKUP(TRIM(E7354&amp;""),'Référentiel Articles'!$A$2:$F$634,6,FALSE),""))</f>
      </c>
      <c r="J7354" s="90">
        <f>IF(OR($E7354="",$H7354=""),"",$H7354*$I7354)</f>
      </c>
      <c r="K7354" s="87" t="str">
        <v/>
      </c>
    </row>
    <row r="7355">
      <c r="A7355" s="74" t="str">
        <v/>
      </c>
      <c r="B7355" s="74" t="str">
        <v/>
      </c>
      <c r="C7355" s="75">
        <f>IF($E7355="","",IFERROR(VLOOKUP(TRIM(E7355&amp;""),'Référentiel Articles'!$A$2:$F$634,2,FALSE),""))</f>
      </c>
      <c r="D7355" s="75">
        <f>IF($E7355="","",IFERROR(VLOOKUP(TRIM(E7355&amp;""),'Référentiel Articles'!$A$2:$F$634,3,FALSE),""))</f>
      </c>
      <c r="E7355" s="74" t="str">
        <v/>
      </c>
      <c r="F7355" s="75">
        <f>IF($E7355="","",IFERROR(VLOOKUP(TRIM(E7355&amp;""),'Référentiel Articles'!$A$2:$F$634,4,FALSE),""))</f>
      </c>
      <c r="G7355" s="76">
        <f>IF($E7355="","",IFERROR(VLOOKUP(TRIM(E7355&amp;""),'Référentiel Articles'!$A$2:$F$634,5,FALSE),""))</f>
      </c>
      <c r="H7355" s="77" t="str">
        <v/>
      </c>
      <c r="I7355" s="76">
        <f>IF($E7355="","",IFERROR(VLOOKUP(TRIM(E7355&amp;""),'Référentiel Articles'!$A$2:$F$634,6,FALSE),""))</f>
      </c>
      <c r="J7355" s="78">
        <f>IF(OR($E7355="",$H7355=""),"",$H7355*$I7355)</f>
      </c>
      <c r="K7355" s="79" t="str">
        <v/>
      </c>
    </row>
    <row r="7356">
      <c r="A7356" s="81" t="str">
        <v/>
      </c>
      <c r="B7356" s="81" t="str">
        <v/>
      </c>
      <c r="C7356" s="83">
        <f>IF($E7356="","",IFERROR(VLOOKUP(TRIM(E7356&amp;""),'Référentiel Articles'!$A$2:$F$634,2,FALSE),""))</f>
      </c>
      <c r="D7356" s="83">
        <f>IF($E7356="","",IFERROR(VLOOKUP(TRIM(E7356&amp;""),'Référentiel Articles'!$A$2:$F$634,3,FALSE),""))</f>
      </c>
      <c r="E7356" s="81" t="str">
        <v/>
      </c>
      <c r="F7356" s="83">
        <f>IF($E7356="","",IFERROR(VLOOKUP(TRIM(E7356&amp;""),'Référentiel Articles'!$A$2:$F$634,4,FALSE),""))</f>
      </c>
      <c r="G7356" s="84">
        <f>IF($E7356="","",IFERROR(VLOOKUP(TRIM(E7356&amp;""),'Référentiel Articles'!$A$2:$F$634,5,FALSE),""))</f>
      </c>
      <c r="H7356" s="85" t="str">
        <v/>
      </c>
      <c r="I7356" s="84">
        <f>IF($E7356="","",IFERROR(VLOOKUP(TRIM(E7356&amp;""),'Référentiel Articles'!$A$2:$F$634,6,FALSE),""))</f>
      </c>
      <c r="J7356" s="90">
        <f>IF(OR($E7356="",$H7356=""),"",$H7356*$I7356)</f>
      </c>
      <c r="K7356" s="87" t="str">
        <v/>
      </c>
    </row>
    <row r="7357">
      <c r="A7357" s="74" t="str">
        <v/>
      </c>
      <c r="B7357" s="74" t="str">
        <v/>
      </c>
      <c r="C7357" s="75">
        <f>IF($E7357="","",IFERROR(VLOOKUP(TRIM(E7357&amp;""),'Référentiel Articles'!$A$2:$F$634,2,FALSE),""))</f>
      </c>
      <c r="D7357" s="75">
        <f>IF($E7357="","",IFERROR(VLOOKUP(TRIM(E7357&amp;""),'Référentiel Articles'!$A$2:$F$634,3,FALSE),""))</f>
      </c>
      <c r="E7357" s="74" t="str">
        <v/>
      </c>
      <c r="F7357" s="75">
        <f>IF($E7357="","",IFERROR(VLOOKUP(TRIM(E7357&amp;""),'Référentiel Articles'!$A$2:$F$634,4,FALSE),""))</f>
      </c>
      <c r="G7357" s="76">
        <f>IF($E7357="","",IFERROR(VLOOKUP(TRIM(E7357&amp;""),'Référentiel Articles'!$A$2:$F$634,5,FALSE),""))</f>
      </c>
      <c r="H7357" s="77" t="str">
        <v/>
      </c>
      <c r="I7357" s="76">
        <f>IF($E7357="","",IFERROR(VLOOKUP(TRIM(E7357&amp;""),'Référentiel Articles'!$A$2:$F$634,6,FALSE),""))</f>
      </c>
      <c r="J7357" s="78">
        <f>IF(OR($E7357="",$H7357=""),"",$H7357*$I7357)</f>
      </c>
      <c r="K7357" s="79" t="str">
        <v/>
      </c>
    </row>
    <row r="7358">
      <c r="A7358" s="81" t="str">
        <v/>
      </c>
      <c r="B7358" s="81" t="str">
        <v/>
      </c>
      <c r="C7358" s="83">
        <f>IF($E7358="","",IFERROR(VLOOKUP(TRIM(E7358&amp;""),'Référentiel Articles'!$A$2:$F$634,2,FALSE),""))</f>
      </c>
      <c r="D7358" s="83">
        <f>IF($E7358="","",IFERROR(VLOOKUP(TRIM(E7358&amp;""),'Référentiel Articles'!$A$2:$F$634,3,FALSE),""))</f>
      </c>
      <c r="E7358" s="81" t="str">
        <v/>
      </c>
      <c r="F7358" s="83">
        <f>IF($E7358="","",IFERROR(VLOOKUP(TRIM(E7358&amp;""),'Référentiel Articles'!$A$2:$F$634,4,FALSE),""))</f>
      </c>
      <c r="G7358" s="84">
        <f>IF($E7358="","",IFERROR(VLOOKUP(TRIM(E7358&amp;""),'Référentiel Articles'!$A$2:$F$634,5,FALSE),""))</f>
      </c>
      <c r="H7358" s="85" t="str">
        <v/>
      </c>
      <c r="I7358" s="84">
        <f>IF($E7358="","",IFERROR(VLOOKUP(TRIM(E7358&amp;""),'Référentiel Articles'!$A$2:$F$634,6,FALSE),""))</f>
      </c>
      <c r="J7358" s="90">
        <f>IF(OR($E7358="",$H7358=""),"",$H7358*$I7358)</f>
      </c>
      <c r="K7358" s="87" t="str">
        <v/>
      </c>
    </row>
    <row r="7359">
      <c r="A7359" s="74" t="str">
        <v/>
      </c>
      <c r="B7359" s="74" t="str">
        <v/>
      </c>
      <c r="C7359" s="75">
        <f>IF($E7359="","",IFERROR(VLOOKUP(TRIM(E7359&amp;""),'Référentiel Articles'!$A$2:$F$634,2,FALSE),""))</f>
      </c>
      <c r="D7359" s="75">
        <f>IF($E7359="","",IFERROR(VLOOKUP(TRIM(E7359&amp;""),'Référentiel Articles'!$A$2:$F$634,3,FALSE),""))</f>
      </c>
      <c r="E7359" s="74" t="str">
        <v/>
      </c>
      <c r="F7359" s="75">
        <f>IF($E7359="","",IFERROR(VLOOKUP(TRIM(E7359&amp;""),'Référentiel Articles'!$A$2:$F$634,4,FALSE),""))</f>
      </c>
      <c r="G7359" s="76">
        <f>IF($E7359="","",IFERROR(VLOOKUP(TRIM(E7359&amp;""),'Référentiel Articles'!$A$2:$F$634,5,FALSE),""))</f>
      </c>
      <c r="H7359" s="77" t="str">
        <v/>
      </c>
      <c r="I7359" s="76">
        <f>IF($E7359="","",IFERROR(VLOOKUP(TRIM(E7359&amp;""),'Référentiel Articles'!$A$2:$F$634,6,FALSE),""))</f>
      </c>
      <c r="J7359" s="78">
        <f>IF(OR($E7359="",$H7359=""),"",$H7359*$I7359)</f>
      </c>
      <c r="K7359" s="79" t="str">
        <v/>
      </c>
    </row>
    <row r="7360">
      <c r="A7360" s="81" t="str">
        <v/>
      </c>
      <c r="B7360" s="81" t="str">
        <v/>
      </c>
      <c r="C7360" s="83">
        <f>IF($E7360="","",IFERROR(VLOOKUP(TRIM(E7360&amp;""),'Référentiel Articles'!$A$2:$F$634,2,FALSE),""))</f>
      </c>
      <c r="D7360" s="83">
        <f>IF($E7360="","",IFERROR(VLOOKUP(TRIM(E7360&amp;""),'Référentiel Articles'!$A$2:$F$634,3,FALSE),""))</f>
      </c>
      <c r="E7360" s="81" t="str">
        <v/>
      </c>
      <c r="F7360" s="83">
        <f>IF($E7360="","",IFERROR(VLOOKUP(TRIM(E7360&amp;""),'Référentiel Articles'!$A$2:$F$634,4,FALSE),""))</f>
      </c>
      <c r="G7360" s="84">
        <f>IF($E7360="","",IFERROR(VLOOKUP(TRIM(E7360&amp;""),'Référentiel Articles'!$A$2:$F$634,5,FALSE),""))</f>
      </c>
      <c r="H7360" s="85" t="str">
        <v/>
      </c>
      <c r="I7360" s="84">
        <f>IF($E7360="","",IFERROR(VLOOKUP(TRIM(E7360&amp;""),'Référentiel Articles'!$A$2:$F$634,6,FALSE),""))</f>
      </c>
      <c r="J7360" s="90">
        <f>IF(OR($E7360="",$H7360=""),"",$H7360*$I7360)</f>
      </c>
      <c r="K7360" s="87" t="str">
        <v/>
      </c>
    </row>
    <row r="7361">
      <c r="A7361" s="74" t="str">
        <v/>
      </c>
      <c r="B7361" s="74" t="str">
        <v/>
      </c>
      <c r="C7361" s="75">
        <f>IF($E7361="","",IFERROR(VLOOKUP(TRIM(E7361&amp;""),'Référentiel Articles'!$A$2:$F$634,2,FALSE),""))</f>
      </c>
      <c r="D7361" s="75">
        <f>IF($E7361="","",IFERROR(VLOOKUP(TRIM(E7361&amp;""),'Référentiel Articles'!$A$2:$F$634,3,FALSE),""))</f>
      </c>
      <c r="E7361" s="74" t="str">
        <v/>
      </c>
      <c r="F7361" s="75">
        <f>IF($E7361="","",IFERROR(VLOOKUP(TRIM(E7361&amp;""),'Référentiel Articles'!$A$2:$F$634,4,FALSE),""))</f>
      </c>
      <c r="G7361" s="76">
        <f>IF($E7361="","",IFERROR(VLOOKUP(TRIM(E7361&amp;""),'Référentiel Articles'!$A$2:$F$634,5,FALSE),""))</f>
      </c>
      <c r="H7361" s="77" t="str">
        <v/>
      </c>
      <c r="I7361" s="76">
        <f>IF($E7361="","",IFERROR(VLOOKUP(TRIM(E7361&amp;""),'Référentiel Articles'!$A$2:$F$634,6,FALSE),""))</f>
      </c>
      <c r="J7361" s="78">
        <f>IF(OR($E7361="",$H7361=""),"",$H7361*$I7361)</f>
      </c>
      <c r="K7361" s="79" t="str">
        <v/>
      </c>
    </row>
    <row r="7362">
      <c r="A7362" s="81" t="str">
        <v/>
      </c>
      <c r="B7362" s="81" t="str">
        <v/>
      </c>
      <c r="C7362" s="83">
        <f>IF($E7362="","",IFERROR(VLOOKUP(TRIM(E7362&amp;""),'Référentiel Articles'!$A$2:$F$634,2,FALSE),""))</f>
      </c>
      <c r="D7362" s="83">
        <f>IF($E7362="","",IFERROR(VLOOKUP(TRIM(E7362&amp;""),'Référentiel Articles'!$A$2:$F$634,3,FALSE),""))</f>
      </c>
      <c r="E7362" s="81" t="str">
        <v/>
      </c>
      <c r="F7362" s="83">
        <f>IF($E7362="","",IFERROR(VLOOKUP(TRIM(E7362&amp;""),'Référentiel Articles'!$A$2:$F$634,4,FALSE),""))</f>
      </c>
      <c r="G7362" s="84">
        <f>IF($E7362="","",IFERROR(VLOOKUP(TRIM(E7362&amp;""),'Référentiel Articles'!$A$2:$F$634,5,FALSE),""))</f>
      </c>
      <c r="H7362" s="85" t="str">
        <v/>
      </c>
      <c r="I7362" s="84">
        <f>IF($E7362="","",IFERROR(VLOOKUP(TRIM(E7362&amp;""),'Référentiel Articles'!$A$2:$F$634,6,FALSE),""))</f>
      </c>
      <c r="J7362" s="90">
        <f>IF(OR($E7362="",$H7362=""),"",$H7362*$I7362)</f>
      </c>
      <c r="K7362" s="87" t="str">
        <v/>
      </c>
    </row>
    <row r="7363">
      <c r="A7363" s="74" t="str">
        <v/>
      </c>
      <c r="B7363" s="74" t="str">
        <v/>
      </c>
      <c r="C7363" s="75">
        <f>IF($E7363="","",IFERROR(VLOOKUP(TRIM(E7363&amp;""),'Référentiel Articles'!$A$2:$F$634,2,FALSE),""))</f>
      </c>
      <c r="D7363" s="75">
        <f>IF($E7363="","",IFERROR(VLOOKUP(TRIM(E7363&amp;""),'Référentiel Articles'!$A$2:$F$634,3,FALSE),""))</f>
      </c>
      <c r="E7363" s="74" t="str">
        <v/>
      </c>
      <c r="F7363" s="75">
        <f>IF($E7363="","",IFERROR(VLOOKUP(TRIM(E7363&amp;""),'Référentiel Articles'!$A$2:$F$634,4,FALSE),""))</f>
      </c>
      <c r="G7363" s="76">
        <f>IF($E7363="","",IFERROR(VLOOKUP(TRIM(E7363&amp;""),'Référentiel Articles'!$A$2:$F$634,5,FALSE),""))</f>
      </c>
      <c r="H7363" s="77" t="str">
        <v/>
      </c>
      <c r="I7363" s="76">
        <f>IF($E7363="","",IFERROR(VLOOKUP(TRIM(E7363&amp;""),'Référentiel Articles'!$A$2:$F$634,6,FALSE),""))</f>
      </c>
      <c r="J7363" s="78">
        <f>IF(OR($E7363="",$H7363=""),"",$H7363*$I7363)</f>
      </c>
      <c r="K7363" s="79" t="str">
        <v/>
      </c>
    </row>
    <row r="7364">
      <c r="A7364" s="81" t="str">
        <v/>
      </c>
      <c r="B7364" s="81" t="str">
        <v/>
      </c>
      <c r="C7364" s="83">
        <f>IF($E7364="","",IFERROR(VLOOKUP(TRIM(E7364&amp;""),'Référentiel Articles'!$A$2:$F$634,2,FALSE),""))</f>
      </c>
      <c r="D7364" s="83">
        <f>IF($E7364="","",IFERROR(VLOOKUP(TRIM(E7364&amp;""),'Référentiel Articles'!$A$2:$F$634,3,FALSE),""))</f>
      </c>
      <c r="E7364" s="81" t="str">
        <v/>
      </c>
      <c r="F7364" s="83">
        <f>IF($E7364="","",IFERROR(VLOOKUP(TRIM(E7364&amp;""),'Référentiel Articles'!$A$2:$F$634,4,FALSE),""))</f>
      </c>
      <c r="G7364" s="84">
        <f>IF($E7364="","",IFERROR(VLOOKUP(TRIM(E7364&amp;""),'Référentiel Articles'!$A$2:$F$634,5,FALSE),""))</f>
      </c>
      <c r="H7364" s="85" t="str">
        <v/>
      </c>
      <c r="I7364" s="84">
        <f>IF($E7364="","",IFERROR(VLOOKUP(TRIM(E7364&amp;""),'Référentiel Articles'!$A$2:$F$634,6,FALSE),""))</f>
      </c>
      <c r="J7364" s="90">
        <f>IF(OR($E7364="",$H7364=""),"",$H7364*$I7364)</f>
      </c>
      <c r="K7364" s="87" t="str">
        <v/>
      </c>
    </row>
    <row r="7365">
      <c r="A7365" s="74" t="str">
        <v/>
      </c>
      <c r="B7365" s="74" t="str">
        <v/>
      </c>
      <c r="C7365" s="75">
        <f>IF($E7365="","",IFERROR(VLOOKUP(TRIM(E7365&amp;""),'Référentiel Articles'!$A$2:$F$634,2,FALSE),""))</f>
      </c>
      <c r="D7365" s="75">
        <f>IF($E7365="","",IFERROR(VLOOKUP(TRIM(E7365&amp;""),'Référentiel Articles'!$A$2:$F$634,3,FALSE),""))</f>
      </c>
      <c r="E7365" s="74" t="str">
        <v/>
      </c>
      <c r="F7365" s="75">
        <f>IF($E7365="","",IFERROR(VLOOKUP(TRIM(E7365&amp;""),'Référentiel Articles'!$A$2:$F$634,4,FALSE),""))</f>
      </c>
      <c r="G7365" s="76">
        <f>IF($E7365="","",IFERROR(VLOOKUP(TRIM(E7365&amp;""),'Référentiel Articles'!$A$2:$F$634,5,FALSE),""))</f>
      </c>
      <c r="H7365" s="77" t="str">
        <v/>
      </c>
      <c r="I7365" s="76">
        <f>IF($E7365="","",IFERROR(VLOOKUP(TRIM(E7365&amp;""),'Référentiel Articles'!$A$2:$F$634,6,FALSE),""))</f>
      </c>
      <c r="J7365" s="78">
        <f>IF(OR($E7365="",$H7365=""),"",$H7365*$I7365)</f>
      </c>
      <c r="K7365" s="79" t="str">
        <v/>
      </c>
    </row>
    <row r="7366">
      <c r="A7366" s="81" t="str">
        <v/>
      </c>
      <c r="B7366" s="81" t="str">
        <v/>
      </c>
      <c r="C7366" s="83">
        <f>IF($E7366="","",IFERROR(VLOOKUP(TRIM(E7366&amp;""),'Référentiel Articles'!$A$2:$F$634,2,FALSE),""))</f>
      </c>
      <c r="D7366" s="83">
        <f>IF($E7366="","",IFERROR(VLOOKUP(TRIM(E7366&amp;""),'Référentiel Articles'!$A$2:$F$634,3,FALSE),""))</f>
      </c>
      <c r="E7366" s="81" t="str">
        <v/>
      </c>
      <c r="F7366" s="83">
        <f>IF($E7366="","",IFERROR(VLOOKUP(TRIM(E7366&amp;""),'Référentiel Articles'!$A$2:$F$634,4,FALSE),""))</f>
      </c>
      <c r="G7366" s="84">
        <f>IF($E7366="","",IFERROR(VLOOKUP(TRIM(E7366&amp;""),'Référentiel Articles'!$A$2:$F$634,5,FALSE),""))</f>
      </c>
      <c r="H7366" s="85" t="str">
        <v/>
      </c>
      <c r="I7366" s="84">
        <f>IF($E7366="","",IFERROR(VLOOKUP(TRIM(E7366&amp;""),'Référentiel Articles'!$A$2:$F$634,6,FALSE),""))</f>
      </c>
      <c r="J7366" s="90">
        <f>IF(OR($E7366="",$H7366=""),"",$H7366*$I7366)</f>
      </c>
      <c r="K7366" s="87" t="str">
        <v/>
      </c>
    </row>
    <row r="7367">
      <c r="A7367" s="74" t="str">
        <v/>
      </c>
      <c r="B7367" s="74" t="str">
        <v/>
      </c>
      <c r="C7367" s="75">
        <f>IF($E7367="","",IFERROR(VLOOKUP(TRIM(E7367&amp;""),'Référentiel Articles'!$A$2:$F$634,2,FALSE),""))</f>
      </c>
      <c r="D7367" s="75">
        <f>IF($E7367="","",IFERROR(VLOOKUP(TRIM(E7367&amp;""),'Référentiel Articles'!$A$2:$F$634,3,FALSE),""))</f>
      </c>
      <c r="E7367" s="74" t="str">
        <v/>
      </c>
      <c r="F7367" s="75">
        <f>IF($E7367="","",IFERROR(VLOOKUP(TRIM(E7367&amp;""),'Référentiel Articles'!$A$2:$F$634,4,FALSE),""))</f>
      </c>
      <c r="G7367" s="76">
        <f>IF($E7367="","",IFERROR(VLOOKUP(TRIM(E7367&amp;""),'Référentiel Articles'!$A$2:$F$634,5,FALSE),""))</f>
      </c>
      <c r="H7367" s="77" t="str">
        <v/>
      </c>
      <c r="I7367" s="76">
        <f>IF($E7367="","",IFERROR(VLOOKUP(TRIM(E7367&amp;""),'Référentiel Articles'!$A$2:$F$634,6,FALSE),""))</f>
      </c>
      <c r="J7367" s="78">
        <f>IF(OR($E7367="",$H7367=""),"",$H7367*$I7367)</f>
      </c>
      <c r="K7367" s="79" t="str">
        <v/>
      </c>
    </row>
    <row r="7368">
      <c r="A7368" s="81" t="str">
        <v/>
      </c>
      <c r="B7368" s="81" t="str">
        <v/>
      </c>
      <c r="C7368" s="83">
        <f>IF($E7368="","",IFERROR(VLOOKUP(TRIM(E7368&amp;""),'Référentiel Articles'!$A$2:$F$634,2,FALSE),""))</f>
      </c>
      <c r="D7368" s="83">
        <f>IF($E7368="","",IFERROR(VLOOKUP(TRIM(E7368&amp;""),'Référentiel Articles'!$A$2:$F$634,3,FALSE),""))</f>
      </c>
      <c r="E7368" s="81" t="str">
        <v/>
      </c>
      <c r="F7368" s="83">
        <f>IF($E7368="","",IFERROR(VLOOKUP(TRIM(E7368&amp;""),'Référentiel Articles'!$A$2:$F$634,4,FALSE),""))</f>
      </c>
      <c r="G7368" s="84">
        <f>IF($E7368="","",IFERROR(VLOOKUP(TRIM(E7368&amp;""),'Référentiel Articles'!$A$2:$F$634,5,FALSE),""))</f>
      </c>
      <c r="H7368" s="85" t="str">
        <v/>
      </c>
      <c r="I7368" s="84">
        <f>IF($E7368="","",IFERROR(VLOOKUP(TRIM(E7368&amp;""),'Référentiel Articles'!$A$2:$F$634,6,FALSE),""))</f>
      </c>
      <c r="J7368" s="90">
        <f>IF(OR($E7368="",$H7368=""),"",$H7368*$I7368)</f>
      </c>
      <c r="K7368" s="87" t="str">
        <v/>
      </c>
    </row>
    <row r="7369">
      <c r="A7369" s="74" t="str">
        <v/>
      </c>
      <c r="B7369" s="74" t="str">
        <v/>
      </c>
      <c r="C7369" s="75">
        <f>IF($E7369="","",IFERROR(VLOOKUP(TRIM(E7369&amp;""),'Référentiel Articles'!$A$2:$F$634,2,FALSE),""))</f>
      </c>
      <c r="D7369" s="75">
        <f>IF($E7369="","",IFERROR(VLOOKUP(TRIM(E7369&amp;""),'Référentiel Articles'!$A$2:$F$634,3,FALSE),""))</f>
      </c>
      <c r="E7369" s="74" t="str">
        <v/>
      </c>
      <c r="F7369" s="75">
        <f>IF($E7369="","",IFERROR(VLOOKUP(TRIM(E7369&amp;""),'Référentiel Articles'!$A$2:$F$634,4,FALSE),""))</f>
      </c>
      <c r="G7369" s="76">
        <f>IF($E7369="","",IFERROR(VLOOKUP(TRIM(E7369&amp;""),'Référentiel Articles'!$A$2:$F$634,5,FALSE),""))</f>
      </c>
      <c r="H7369" s="77" t="str">
        <v/>
      </c>
      <c r="I7369" s="76">
        <f>IF($E7369="","",IFERROR(VLOOKUP(TRIM(E7369&amp;""),'Référentiel Articles'!$A$2:$F$634,6,FALSE),""))</f>
      </c>
      <c r="J7369" s="78">
        <f>IF(OR($E7369="",$H7369=""),"",$H7369*$I7369)</f>
      </c>
      <c r="K7369" s="79" t="str">
        <v/>
      </c>
    </row>
    <row r="7370">
      <c r="A7370" s="81" t="str">
        <v/>
      </c>
      <c r="B7370" s="81" t="str">
        <v/>
      </c>
      <c r="C7370" s="83">
        <f>IF($E7370="","",IFERROR(VLOOKUP(TRIM(E7370&amp;""),'Référentiel Articles'!$A$2:$F$634,2,FALSE),""))</f>
      </c>
      <c r="D7370" s="83">
        <f>IF($E7370="","",IFERROR(VLOOKUP(TRIM(E7370&amp;""),'Référentiel Articles'!$A$2:$F$634,3,FALSE),""))</f>
      </c>
      <c r="E7370" s="81" t="str">
        <v/>
      </c>
      <c r="F7370" s="83">
        <f>IF($E7370="","",IFERROR(VLOOKUP(TRIM(E7370&amp;""),'Référentiel Articles'!$A$2:$F$634,4,FALSE),""))</f>
      </c>
      <c r="G7370" s="84">
        <f>IF($E7370="","",IFERROR(VLOOKUP(TRIM(E7370&amp;""),'Référentiel Articles'!$A$2:$F$634,5,FALSE),""))</f>
      </c>
      <c r="H7370" s="85" t="str">
        <v/>
      </c>
      <c r="I7370" s="84">
        <f>IF($E7370="","",IFERROR(VLOOKUP(TRIM(E7370&amp;""),'Référentiel Articles'!$A$2:$F$634,6,FALSE),""))</f>
      </c>
      <c r="J7370" s="90">
        <f>IF(OR($E7370="",$H7370=""),"",$H7370*$I7370)</f>
      </c>
      <c r="K7370" s="87" t="str">
        <v/>
      </c>
    </row>
    <row r="7371">
      <c r="A7371" s="74" t="str">
        <v/>
      </c>
      <c r="B7371" s="74" t="str">
        <v/>
      </c>
      <c r="C7371" s="75">
        <f>IF($E7371="","",IFERROR(VLOOKUP(TRIM(E7371&amp;""),'Référentiel Articles'!$A$2:$F$634,2,FALSE),""))</f>
      </c>
      <c r="D7371" s="75">
        <f>IF($E7371="","",IFERROR(VLOOKUP(TRIM(E7371&amp;""),'Référentiel Articles'!$A$2:$F$634,3,FALSE),""))</f>
      </c>
      <c r="E7371" s="74" t="str">
        <v/>
      </c>
      <c r="F7371" s="75">
        <f>IF($E7371="","",IFERROR(VLOOKUP(TRIM(E7371&amp;""),'Référentiel Articles'!$A$2:$F$634,4,FALSE),""))</f>
      </c>
      <c r="G7371" s="76">
        <f>IF($E7371="","",IFERROR(VLOOKUP(TRIM(E7371&amp;""),'Référentiel Articles'!$A$2:$F$634,5,FALSE),""))</f>
      </c>
      <c r="H7371" s="77" t="str">
        <v/>
      </c>
      <c r="I7371" s="76">
        <f>IF($E7371="","",IFERROR(VLOOKUP(TRIM(E7371&amp;""),'Référentiel Articles'!$A$2:$F$634,6,FALSE),""))</f>
      </c>
      <c r="J7371" s="78">
        <f>IF(OR($E7371="",$H7371=""),"",$H7371*$I7371)</f>
      </c>
      <c r="K7371" s="79" t="str">
        <v/>
      </c>
    </row>
    <row r="7372">
      <c r="A7372" s="81" t="str">
        <v/>
      </c>
      <c r="B7372" s="81" t="str">
        <v/>
      </c>
      <c r="C7372" s="83">
        <f>IF($E7372="","",IFERROR(VLOOKUP(TRIM(E7372&amp;""),'Référentiel Articles'!$A$2:$F$634,2,FALSE),""))</f>
      </c>
      <c r="D7372" s="83">
        <f>IF($E7372="","",IFERROR(VLOOKUP(TRIM(E7372&amp;""),'Référentiel Articles'!$A$2:$F$634,3,FALSE),""))</f>
      </c>
      <c r="E7372" s="81" t="str">
        <v/>
      </c>
      <c r="F7372" s="83">
        <f>IF($E7372="","",IFERROR(VLOOKUP(TRIM(E7372&amp;""),'Référentiel Articles'!$A$2:$F$634,4,FALSE),""))</f>
      </c>
      <c r="G7372" s="84">
        <f>IF($E7372="","",IFERROR(VLOOKUP(TRIM(E7372&amp;""),'Référentiel Articles'!$A$2:$F$634,5,FALSE),""))</f>
      </c>
      <c r="H7372" s="85" t="str">
        <v/>
      </c>
      <c r="I7372" s="84">
        <f>IF($E7372="","",IFERROR(VLOOKUP(TRIM(E7372&amp;""),'Référentiel Articles'!$A$2:$F$634,6,FALSE),""))</f>
      </c>
      <c r="J7372" s="90">
        <f>IF(OR($E7372="",$H7372=""),"",$H7372*$I7372)</f>
      </c>
      <c r="K7372" s="87" t="str">
        <v/>
      </c>
    </row>
    <row r="7373">
      <c r="A7373" s="74" t="str">
        <v/>
      </c>
      <c r="B7373" s="74" t="str">
        <v/>
      </c>
      <c r="C7373" s="75">
        <f>IF($E7373="","",IFERROR(VLOOKUP(TRIM(E7373&amp;""),'Référentiel Articles'!$A$2:$F$634,2,FALSE),""))</f>
      </c>
      <c r="D7373" s="75">
        <f>IF($E7373="","",IFERROR(VLOOKUP(TRIM(E7373&amp;""),'Référentiel Articles'!$A$2:$F$634,3,FALSE),""))</f>
      </c>
      <c r="E7373" s="74" t="str">
        <v/>
      </c>
      <c r="F7373" s="75">
        <f>IF($E7373="","",IFERROR(VLOOKUP(TRIM(E7373&amp;""),'Référentiel Articles'!$A$2:$F$634,4,FALSE),""))</f>
      </c>
      <c r="G7373" s="76">
        <f>IF($E7373="","",IFERROR(VLOOKUP(TRIM(E7373&amp;""),'Référentiel Articles'!$A$2:$F$634,5,FALSE),""))</f>
      </c>
      <c r="H7373" s="77" t="str">
        <v/>
      </c>
      <c r="I7373" s="76">
        <f>IF($E7373="","",IFERROR(VLOOKUP(TRIM(E7373&amp;""),'Référentiel Articles'!$A$2:$F$634,6,FALSE),""))</f>
      </c>
      <c r="J7373" s="78">
        <f>IF(OR($E7373="",$H7373=""),"",$H7373*$I7373)</f>
      </c>
      <c r="K7373" s="79" t="str">
        <v/>
      </c>
    </row>
    <row r="7374">
      <c r="A7374" s="81" t="str">
        <v/>
      </c>
      <c r="B7374" s="81" t="str">
        <v/>
      </c>
      <c r="C7374" s="83">
        <f>IF($E7374="","",IFERROR(VLOOKUP(TRIM(E7374&amp;""),'Référentiel Articles'!$A$2:$F$634,2,FALSE),""))</f>
      </c>
      <c r="D7374" s="83">
        <f>IF($E7374="","",IFERROR(VLOOKUP(TRIM(E7374&amp;""),'Référentiel Articles'!$A$2:$F$634,3,FALSE),""))</f>
      </c>
      <c r="E7374" s="81" t="str">
        <v/>
      </c>
      <c r="F7374" s="83">
        <f>IF($E7374="","",IFERROR(VLOOKUP(TRIM(E7374&amp;""),'Référentiel Articles'!$A$2:$F$634,4,FALSE),""))</f>
      </c>
      <c r="G7374" s="84">
        <f>IF($E7374="","",IFERROR(VLOOKUP(TRIM(E7374&amp;""),'Référentiel Articles'!$A$2:$F$634,5,FALSE),""))</f>
      </c>
      <c r="H7374" s="85" t="str">
        <v/>
      </c>
      <c r="I7374" s="84">
        <f>IF($E7374="","",IFERROR(VLOOKUP(TRIM(E7374&amp;""),'Référentiel Articles'!$A$2:$F$634,6,FALSE),""))</f>
      </c>
      <c r="J7374" s="90">
        <f>IF(OR($E7374="",$H7374=""),"",$H7374*$I7374)</f>
      </c>
      <c r="K7374" s="87" t="str">
        <v/>
      </c>
    </row>
    <row r="7375">
      <c r="A7375" s="74" t="str">
        <v/>
      </c>
      <c r="B7375" s="74" t="str">
        <v/>
      </c>
      <c r="C7375" s="75">
        <f>IF($E7375="","",IFERROR(VLOOKUP(TRIM(E7375&amp;""),'Référentiel Articles'!$A$2:$F$634,2,FALSE),""))</f>
      </c>
      <c r="D7375" s="75">
        <f>IF($E7375="","",IFERROR(VLOOKUP(TRIM(E7375&amp;""),'Référentiel Articles'!$A$2:$F$634,3,FALSE),""))</f>
      </c>
      <c r="E7375" s="74" t="str">
        <v/>
      </c>
      <c r="F7375" s="75">
        <f>IF($E7375="","",IFERROR(VLOOKUP(TRIM(E7375&amp;""),'Référentiel Articles'!$A$2:$F$634,4,FALSE),""))</f>
      </c>
      <c r="G7375" s="76">
        <f>IF($E7375="","",IFERROR(VLOOKUP(TRIM(E7375&amp;""),'Référentiel Articles'!$A$2:$F$634,5,FALSE),""))</f>
      </c>
      <c r="H7375" s="77" t="str">
        <v/>
      </c>
      <c r="I7375" s="76">
        <f>IF($E7375="","",IFERROR(VLOOKUP(TRIM(E7375&amp;""),'Référentiel Articles'!$A$2:$F$634,6,FALSE),""))</f>
      </c>
      <c r="J7375" s="78">
        <f>IF(OR($E7375="",$H7375=""),"",$H7375*$I7375)</f>
      </c>
      <c r="K7375" s="79" t="str">
        <v/>
      </c>
    </row>
    <row r="7376">
      <c r="A7376" s="81" t="str">
        <v/>
      </c>
      <c r="B7376" s="81" t="str">
        <v/>
      </c>
      <c r="C7376" s="83">
        <f>IF($E7376="","",IFERROR(VLOOKUP(TRIM(E7376&amp;""),'Référentiel Articles'!$A$2:$F$634,2,FALSE),""))</f>
      </c>
      <c r="D7376" s="83">
        <f>IF($E7376="","",IFERROR(VLOOKUP(TRIM(E7376&amp;""),'Référentiel Articles'!$A$2:$F$634,3,FALSE),""))</f>
      </c>
      <c r="E7376" s="81" t="str">
        <v/>
      </c>
      <c r="F7376" s="83">
        <f>IF($E7376="","",IFERROR(VLOOKUP(TRIM(E7376&amp;""),'Référentiel Articles'!$A$2:$F$634,4,FALSE),""))</f>
      </c>
      <c r="G7376" s="84">
        <f>IF($E7376="","",IFERROR(VLOOKUP(TRIM(E7376&amp;""),'Référentiel Articles'!$A$2:$F$634,5,FALSE),""))</f>
      </c>
      <c r="H7376" s="85" t="str">
        <v/>
      </c>
      <c r="I7376" s="84">
        <f>IF($E7376="","",IFERROR(VLOOKUP(TRIM(E7376&amp;""),'Référentiel Articles'!$A$2:$F$634,6,FALSE),""))</f>
      </c>
      <c r="J7376" s="90">
        <f>IF(OR($E7376="",$H7376=""),"",$H7376*$I7376)</f>
      </c>
      <c r="K7376" s="87" t="str">
        <v/>
      </c>
    </row>
    <row r="7377">
      <c r="A7377" s="74" t="str">
        <v/>
      </c>
      <c r="B7377" s="74" t="str">
        <v/>
      </c>
      <c r="C7377" s="75">
        <f>IF($E7377="","",IFERROR(VLOOKUP(TRIM(E7377&amp;""),'Référentiel Articles'!$A$2:$F$634,2,FALSE),""))</f>
      </c>
      <c r="D7377" s="75">
        <f>IF($E7377="","",IFERROR(VLOOKUP(TRIM(E7377&amp;""),'Référentiel Articles'!$A$2:$F$634,3,FALSE),""))</f>
      </c>
      <c r="E7377" s="74" t="str">
        <v/>
      </c>
      <c r="F7377" s="75">
        <f>IF($E7377="","",IFERROR(VLOOKUP(TRIM(E7377&amp;""),'Référentiel Articles'!$A$2:$F$634,4,FALSE),""))</f>
      </c>
      <c r="G7377" s="76">
        <f>IF($E7377="","",IFERROR(VLOOKUP(TRIM(E7377&amp;""),'Référentiel Articles'!$A$2:$F$634,5,FALSE),""))</f>
      </c>
      <c r="H7377" s="77" t="str">
        <v/>
      </c>
      <c r="I7377" s="76">
        <f>IF($E7377="","",IFERROR(VLOOKUP(TRIM(E7377&amp;""),'Référentiel Articles'!$A$2:$F$634,6,FALSE),""))</f>
      </c>
      <c r="J7377" s="78">
        <f>IF(OR($E7377="",$H7377=""),"",$H7377*$I7377)</f>
      </c>
      <c r="K7377" s="79" t="str">
        <v/>
      </c>
    </row>
    <row r="7378">
      <c r="A7378" s="81" t="str">
        <v/>
      </c>
      <c r="B7378" s="81" t="str">
        <v/>
      </c>
      <c r="C7378" s="83">
        <f>IF($E7378="","",IFERROR(VLOOKUP(TRIM(E7378&amp;""),'Référentiel Articles'!$A$2:$F$634,2,FALSE),""))</f>
      </c>
      <c r="D7378" s="83">
        <f>IF($E7378="","",IFERROR(VLOOKUP(TRIM(E7378&amp;""),'Référentiel Articles'!$A$2:$F$634,3,FALSE),""))</f>
      </c>
      <c r="E7378" s="81" t="str">
        <v/>
      </c>
      <c r="F7378" s="83">
        <f>IF($E7378="","",IFERROR(VLOOKUP(TRIM(E7378&amp;""),'Référentiel Articles'!$A$2:$F$634,4,FALSE),""))</f>
      </c>
      <c r="G7378" s="84">
        <f>IF($E7378="","",IFERROR(VLOOKUP(TRIM(E7378&amp;""),'Référentiel Articles'!$A$2:$F$634,5,FALSE),""))</f>
      </c>
      <c r="H7378" s="85" t="str">
        <v/>
      </c>
      <c r="I7378" s="84">
        <f>IF($E7378="","",IFERROR(VLOOKUP(TRIM(E7378&amp;""),'Référentiel Articles'!$A$2:$F$634,6,FALSE),""))</f>
      </c>
      <c r="J7378" s="90">
        <f>IF(OR($E7378="",$H7378=""),"",$H7378*$I7378)</f>
      </c>
      <c r="K7378" s="87" t="str">
        <v/>
      </c>
    </row>
    <row r="7379">
      <c r="A7379" s="74" t="str">
        <v/>
      </c>
      <c r="B7379" s="74" t="str">
        <v/>
      </c>
      <c r="C7379" s="75">
        <f>IF($E7379="","",IFERROR(VLOOKUP(TRIM(E7379&amp;""),'Référentiel Articles'!$A$2:$F$634,2,FALSE),""))</f>
      </c>
      <c r="D7379" s="75">
        <f>IF($E7379="","",IFERROR(VLOOKUP(TRIM(E7379&amp;""),'Référentiel Articles'!$A$2:$F$634,3,FALSE),""))</f>
      </c>
      <c r="E7379" s="74" t="str">
        <v/>
      </c>
      <c r="F7379" s="75">
        <f>IF($E7379="","",IFERROR(VLOOKUP(TRIM(E7379&amp;""),'Référentiel Articles'!$A$2:$F$634,4,FALSE),""))</f>
      </c>
      <c r="G7379" s="76">
        <f>IF($E7379="","",IFERROR(VLOOKUP(TRIM(E7379&amp;""),'Référentiel Articles'!$A$2:$F$634,5,FALSE),""))</f>
      </c>
      <c r="H7379" s="77" t="str">
        <v/>
      </c>
      <c r="I7379" s="76">
        <f>IF($E7379="","",IFERROR(VLOOKUP(TRIM(E7379&amp;""),'Référentiel Articles'!$A$2:$F$634,6,FALSE),""))</f>
      </c>
      <c r="J7379" s="78">
        <f>IF(OR($E7379="",$H7379=""),"",$H7379*$I7379)</f>
      </c>
      <c r="K7379" s="79" t="str">
        <v/>
      </c>
    </row>
    <row r="7380">
      <c r="A7380" s="81" t="str">
        <v/>
      </c>
      <c r="B7380" s="81" t="str">
        <v/>
      </c>
      <c r="C7380" s="83">
        <f>IF($E7380="","",IFERROR(VLOOKUP(TRIM(E7380&amp;""),'Référentiel Articles'!$A$2:$F$634,2,FALSE),""))</f>
      </c>
      <c r="D7380" s="83">
        <f>IF($E7380="","",IFERROR(VLOOKUP(TRIM(E7380&amp;""),'Référentiel Articles'!$A$2:$F$634,3,FALSE),""))</f>
      </c>
      <c r="E7380" s="81" t="str">
        <v/>
      </c>
      <c r="F7380" s="83">
        <f>IF($E7380="","",IFERROR(VLOOKUP(TRIM(E7380&amp;""),'Référentiel Articles'!$A$2:$F$634,4,FALSE),""))</f>
      </c>
      <c r="G7380" s="84">
        <f>IF($E7380="","",IFERROR(VLOOKUP(TRIM(E7380&amp;""),'Référentiel Articles'!$A$2:$F$634,5,FALSE),""))</f>
      </c>
      <c r="H7380" s="85" t="str">
        <v/>
      </c>
      <c r="I7380" s="84">
        <f>IF($E7380="","",IFERROR(VLOOKUP(TRIM(E7380&amp;""),'Référentiel Articles'!$A$2:$F$634,6,FALSE),""))</f>
      </c>
      <c r="J7380" s="90">
        <f>IF(OR($E7380="",$H7380=""),"",$H7380*$I7380)</f>
      </c>
      <c r="K7380" s="87" t="str">
        <v/>
      </c>
    </row>
    <row r="7381">
      <c r="A7381" s="74" t="str">
        <v/>
      </c>
      <c r="B7381" s="74" t="str">
        <v/>
      </c>
      <c r="C7381" s="75">
        <f>IF($E7381="","",IFERROR(VLOOKUP(TRIM(E7381&amp;""),'Référentiel Articles'!$A$2:$F$634,2,FALSE),""))</f>
      </c>
      <c r="D7381" s="75">
        <f>IF($E7381="","",IFERROR(VLOOKUP(TRIM(E7381&amp;""),'Référentiel Articles'!$A$2:$F$634,3,FALSE),""))</f>
      </c>
      <c r="E7381" s="74" t="str">
        <v/>
      </c>
      <c r="F7381" s="75">
        <f>IF($E7381="","",IFERROR(VLOOKUP(TRIM(E7381&amp;""),'Référentiel Articles'!$A$2:$F$634,4,FALSE),""))</f>
      </c>
      <c r="G7381" s="76">
        <f>IF($E7381="","",IFERROR(VLOOKUP(TRIM(E7381&amp;""),'Référentiel Articles'!$A$2:$F$634,5,FALSE),""))</f>
      </c>
      <c r="H7381" s="77" t="str">
        <v/>
      </c>
      <c r="I7381" s="76">
        <f>IF($E7381="","",IFERROR(VLOOKUP(TRIM(E7381&amp;""),'Référentiel Articles'!$A$2:$F$634,6,FALSE),""))</f>
      </c>
      <c r="J7381" s="78">
        <f>IF(OR($E7381="",$H7381=""),"",$H7381*$I7381)</f>
      </c>
      <c r="K7381" s="79" t="str">
        <v/>
      </c>
    </row>
    <row r="7382">
      <c r="A7382" s="81" t="str">
        <v/>
      </c>
      <c r="B7382" s="81" t="str">
        <v/>
      </c>
      <c r="C7382" s="83">
        <f>IF($E7382="","",IFERROR(VLOOKUP(TRIM(E7382&amp;""),'Référentiel Articles'!$A$2:$F$634,2,FALSE),""))</f>
      </c>
      <c r="D7382" s="83">
        <f>IF($E7382="","",IFERROR(VLOOKUP(TRIM(E7382&amp;""),'Référentiel Articles'!$A$2:$F$634,3,FALSE),""))</f>
      </c>
      <c r="E7382" s="81" t="str">
        <v/>
      </c>
      <c r="F7382" s="83">
        <f>IF($E7382="","",IFERROR(VLOOKUP(TRIM(E7382&amp;""),'Référentiel Articles'!$A$2:$F$634,4,FALSE),""))</f>
      </c>
      <c r="G7382" s="84">
        <f>IF($E7382="","",IFERROR(VLOOKUP(TRIM(E7382&amp;""),'Référentiel Articles'!$A$2:$F$634,5,FALSE),""))</f>
      </c>
      <c r="H7382" s="85" t="str">
        <v/>
      </c>
      <c r="I7382" s="84">
        <f>IF($E7382="","",IFERROR(VLOOKUP(TRIM(E7382&amp;""),'Référentiel Articles'!$A$2:$F$634,6,FALSE),""))</f>
      </c>
      <c r="J7382" s="90">
        <f>IF(OR($E7382="",$H7382=""),"",$H7382*$I7382)</f>
      </c>
      <c r="K7382" s="87" t="str">
        <v/>
      </c>
    </row>
    <row r="7383">
      <c r="A7383" s="74" t="str">
        <v/>
      </c>
      <c r="B7383" s="74" t="str">
        <v/>
      </c>
      <c r="C7383" s="75">
        <f>IF($E7383="","",IFERROR(VLOOKUP(TRIM(E7383&amp;""),'Référentiel Articles'!$A$2:$F$634,2,FALSE),""))</f>
      </c>
      <c r="D7383" s="75">
        <f>IF($E7383="","",IFERROR(VLOOKUP(TRIM(E7383&amp;""),'Référentiel Articles'!$A$2:$F$634,3,FALSE),""))</f>
      </c>
      <c r="E7383" s="74" t="str">
        <v/>
      </c>
      <c r="F7383" s="75">
        <f>IF($E7383="","",IFERROR(VLOOKUP(TRIM(E7383&amp;""),'Référentiel Articles'!$A$2:$F$634,4,FALSE),""))</f>
      </c>
      <c r="G7383" s="76">
        <f>IF($E7383="","",IFERROR(VLOOKUP(TRIM(E7383&amp;""),'Référentiel Articles'!$A$2:$F$634,5,FALSE),""))</f>
      </c>
      <c r="H7383" s="77" t="str">
        <v/>
      </c>
      <c r="I7383" s="76">
        <f>IF($E7383="","",IFERROR(VLOOKUP(TRIM(E7383&amp;""),'Référentiel Articles'!$A$2:$F$634,6,FALSE),""))</f>
      </c>
      <c r="J7383" s="78">
        <f>IF(OR($E7383="",$H7383=""),"",$H7383*$I7383)</f>
      </c>
      <c r="K7383" s="79" t="str">
        <v/>
      </c>
    </row>
    <row r="7384">
      <c r="A7384" s="81" t="str">
        <v/>
      </c>
      <c r="B7384" s="81" t="str">
        <v/>
      </c>
      <c r="C7384" s="83">
        <f>IF($E7384="","",IFERROR(VLOOKUP(TRIM(E7384&amp;""),'Référentiel Articles'!$A$2:$F$634,2,FALSE),""))</f>
      </c>
      <c r="D7384" s="83">
        <f>IF($E7384="","",IFERROR(VLOOKUP(TRIM(E7384&amp;""),'Référentiel Articles'!$A$2:$F$634,3,FALSE),""))</f>
      </c>
      <c r="E7384" s="81" t="str">
        <v/>
      </c>
      <c r="F7384" s="83">
        <f>IF($E7384="","",IFERROR(VLOOKUP(TRIM(E7384&amp;""),'Référentiel Articles'!$A$2:$F$634,4,FALSE),""))</f>
      </c>
      <c r="G7384" s="84">
        <f>IF($E7384="","",IFERROR(VLOOKUP(TRIM(E7384&amp;""),'Référentiel Articles'!$A$2:$F$634,5,FALSE),""))</f>
      </c>
      <c r="H7384" s="85" t="str">
        <v/>
      </c>
      <c r="I7384" s="84">
        <f>IF($E7384="","",IFERROR(VLOOKUP(TRIM(E7384&amp;""),'Référentiel Articles'!$A$2:$F$634,6,FALSE),""))</f>
      </c>
      <c r="J7384" s="90">
        <f>IF(OR($E7384="",$H7384=""),"",$H7384*$I7384)</f>
      </c>
      <c r="K7384" s="87" t="str">
        <v/>
      </c>
    </row>
    <row r="7385">
      <c r="A7385" s="74" t="str">
        <v/>
      </c>
      <c r="B7385" s="74" t="str">
        <v/>
      </c>
      <c r="C7385" s="75">
        <f>IF($E7385="","",IFERROR(VLOOKUP(TRIM(E7385&amp;""),'Référentiel Articles'!$A$2:$F$634,2,FALSE),""))</f>
      </c>
      <c r="D7385" s="75">
        <f>IF($E7385="","",IFERROR(VLOOKUP(TRIM(E7385&amp;""),'Référentiel Articles'!$A$2:$F$634,3,FALSE),""))</f>
      </c>
      <c r="E7385" s="74" t="str">
        <v/>
      </c>
      <c r="F7385" s="75">
        <f>IF($E7385="","",IFERROR(VLOOKUP(TRIM(E7385&amp;""),'Référentiel Articles'!$A$2:$F$634,4,FALSE),""))</f>
      </c>
      <c r="G7385" s="76">
        <f>IF($E7385="","",IFERROR(VLOOKUP(TRIM(E7385&amp;""),'Référentiel Articles'!$A$2:$F$634,5,FALSE),""))</f>
      </c>
      <c r="H7385" s="77" t="str">
        <v/>
      </c>
      <c r="I7385" s="76">
        <f>IF($E7385="","",IFERROR(VLOOKUP(TRIM(E7385&amp;""),'Référentiel Articles'!$A$2:$F$634,6,FALSE),""))</f>
      </c>
      <c r="J7385" s="78">
        <f>IF(OR($E7385="",$H7385=""),"",$H7385*$I7385)</f>
      </c>
      <c r="K7385" s="79" t="str">
        <v/>
      </c>
    </row>
    <row r="7386">
      <c r="A7386" s="81" t="str">
        <v/>
      </c>
      <c r="B7386" s="81" t="str">
        <v/>
      </c>
      <c r="C7386" s="83">
        <f>IF($E7386="","",IFERROR(VLOOKUP(TRIM(E7386&amp;""),'Référentiel Articles'!$A$2:$F$634,2,FALSE),""))</f>
      </c>
      <c r="D7386" s="83">
        <f>IF($E7386="","",IFERROR(VLOOKUP(TRIM(E7386&amp;""),'Référentiel Articles'!$A$2:$F$634,3,FALSE),""))</f>
      </c>
      <c r="E7386" s="81" t="str">
        <v/>
      </c>
      <c r="F7386" s="83">
        <f>IF($E7386="","",IFERROR(VLOOKUP(TRIM(E7386&amp;""),'Référentiel Articles'!$A$2:$F$634,4,FALSE),""))</f>
      </c>
      <c r="G7386" s="84">
        <f>IF($E7386="","",IFERROR(VLOOKUP(TRIM(E7386&amp;""),'Référentiel Articles'!$A$2:$F$634,5,FALSE),""))</f>
      </c>
      <c r="H7386" s="85" t="str">
        <v/>
      </c>
      <c r="I7386" s="84">
        <f>IF($E7386="","",IFERROR(VLOOKUP(TRIM(E7386&amp;""),'Référentiel Articles'!$A$2:$F$634,6,FALSE),""))</f>
      </c>
      <c r="J7386" s="90">
        <f>IF(OR($E7386="",$H7386=""),"",$H7386*$I7386)</f>
      </c>
      <c r="K7386" s="87" t="str">
        <v/>
      </c>
    </row>
    <row r="7387">
      <c r="A7387" s="74" t="str">
        <v/>
      </c>
      <c r="B7387" s="74" t="str">
        <v/>
      </c>
      <c r="C7387" s="75">
        <f>IF($E7387="","",IFERROR(VLOOKUP(TRIM(E7387&amp;""),'Référentiel Articles'!$A$2:$F$634,2,FALSE),""))</f>
      </c>
      <c r="D7387" s="75">
        <f>IF($E7387="","",IFERROR(VLOOKUP(TRIM(E7387&amp;""),'Référentiel Articles'!$A$2:$F$634,3,FALSE),""))</f>
      </c>
      <c r="E7387" s="74" t="str">
        <v/>
      </c>
      <c r="F7387" s="75">
        <f>IF($E7387="","",IFERROR(VLOOKUP(TRIM(E7387&amp;""),'Référentiel Articles'!$A$2:$F$634,4,FALSE),""))</f>
      </c>
      <c r="G7387" s="76">
        <f>IF($E7387="","",IFERROR(VLOOKUP(TRIM(E7387&amp;""),'Référentiel Articles'!$A$2:$F$634,5,FALSE),""))</f>
      </c>
      <c r="H7387" s="77" t="str">
        <v/>
      </c>
      <c r="I7387" s="76">
        <f>IF($E7387="","",IFERROR(VLOOKUP(TRIM(E7387&amp;""),'Référentiel Articles'!$A$2:$F$634,6,FALSE),""))</f>
      </c>
      <c r="J7387" s="78">
        <f>IF(OR($E7387="",$H7387=""),"",$H7387*$I7387)</f>
      </c>
      <c r="K7387" s="79" t="str">
        <v/>
      </c>
    </row>
    <row r="7388">
      <c r="A7388" s="81" t="str">
        <v/>
      </c>
      <c r="B7388" s="81" t="str">
        <v/>
      </c>
      <c r="C7388" s="83">
        <f>IF($E7388="","",IFERROR(VLOOKUP(TRIM(E7388&amp;""),'Référentiel Articles'!$A$2:$F$634,2,FALSE),""))</f>
      </c>
      <c r="D7388" s="83">
        <f>IF($E7388="","",IFERROR(VLOOKUP(TRIM(E7388&amp;""),'Référentiel Articles'!$A$2:$F$634,3,FALSE),""))</f>
      </c>
      <c r="E7388" s="81" t="str">
        <v/>
      </c>
      <c r="F7388" s="83">
        <f>IF($E7388="","",IFERROR(VLOOKUP(TRIM(E7388&amp;""),'Référentiel Articles'!$A$2:$F$634,4,FALSE),""))</f>
      </c>
      <c r="G7388" s="84">
        <f>IF($E7388="","",IFERROR(VLOOKUP(TRIM(E7388&amp;""),'Référentiel Articles'!$A$2:$F$634,5,FALSE),""))</f>
      </c>
      <c r="H7388" s="85" t="str">
        <v/>
      </c>
      <c r="I7388" s="84">
        <f>IF($E7388="","",IFERROR(VLOOKUP(TRIM(E7388&amp;""),'Référentiel Articles'!$A$2:$F$634,6,FALSE),""))</f>
      </c>
      <c r="J7388" s="90">
        <f>IF(OR($E7388="",$H7388=""),"",$H7388*$I7388)</f>
      </c>
      <c r="K7388" s="87" t="str">
        <v/>
      </c>
    </row>
    <row r="7389">
      <c r="A7389" s="74" t="str">
        <v/>
      </c>
      <c r="B7389" s="74" t="str">
        <v/>
      </c>
      <c r="C7389" s="75">
        <f>IF($E7389="","",IFERROR(VLOOKUP(TRIM(E7389&amp;""),'Référentiel Articles'!$A$2:$F$634,2,FALSE),""))</f>
      </c>
      <c r="D7389" s="75">
        <f>IF($E7389="","",IFERROR(VLOOKUP(TRIM(E7389&amp;""),'Référentiel Articles'!$A$2:$F$634,3,FALSE),""))</f>
      </c>
      <c r="E7389" s="74" t="str">
        <v/>
      </c>
      <c r="F7389" s="75">
        <f>IF($E7389="","",IFERROR(VLOOKUP(TRIM(E7389&amp;""),'Référentiel Articles'!$A$2:$F$634,4,FALSE),""))</f>
      </c>
      <c r="G7389" s="76">
        <f>IF($E7389="","",IFERROR(VLOOKUP(TRIM(E7389&amp;""),'Référentiel Articles'!$A$2:$F$634,5,FALSE),""))</f>
      </c>
      <c r="H7389" s="77" t="str">
        <v/>
      </c>
      <c r="I7389" s="76">
        <f>IF($E7389="","",IFERROR(VLOOKUP(TRIM(E7389&amp;""),'Référentiel Articles'!$A$2:$F$634,6,FALSE),""))</f>
      </c>
      <c r="J7389" s="78">
        <f>IF(OR($E7389="",$H7389=""),"",$H7389*$I7389)</f>
      </c>
      <c r="K7389" s="79" t="str">
        <v/>
      </c>
    </row>
    <row r="7390">
      <c r="A7390" s="81" t="str">
        <v/>
      </c>
      <c r="B7390" s="81" t="str">
        <v/>
      </c>
      <c r="C7390" s="83">
        <f>IF($E7390="","",IFERROR(VLOOKUP(TRIM(E7390&amp;""),'Référentiel Articles'!$A$2:$F$634,2,FALSE),""))</f>
      </c>
      <c r="D7390" s="83">
        <f>IF($E7390="","",IFERROR(VLOOKUP(TRIM(E7390&amp;""),'Référentiel Articles'!$A$2:$F$634,3,FALSE),""))</f>
      </c>
      <c r="E7390" s="81" t="str">
        <v/>
      </c>
      <c r="F7390" s="83">
        <f>IF($E7390="","",IFERROR(VLOOKUP(TRIM(E7390&amp;""),'Référentiel Articles'!$A$2:$F$634,4,FALSE),""))</f>
      </c>
      <c r="G7390" s="84">
        <f>IF($E7390="","",IFERROR(VLOOKUP(TRIM(E7390&amp;""),'Référentiel Articles'!$A$2:$F$634,5,FALSE),""))</f>
      </c>
      <c r="H7390" s="85" t="str">
        <v/>
      </c>
      <c r="I7390" s="84">
        <f>IF($E7390="","",IFERROR(VLOOKUP(TRIM(E7390&amp;""),'Référentiel Articles'!$A$2:$F$634,6,FALSE),""))</f>
      </c>
      <c r="J7390" s="90">
        <f>IF(OR($E7390="",$H7390=""),"",$H7390*$I7390)</f>
      </c>
      <c r="K7390" s="87" t="str">
        <v/>
      </c>
    </row>
    <row r="7391">
      <c r="A7391" s="74" t="str">
        <v/>
      </c>
      <c r="B7391" s="74" t="str">
        <v/>
      </c>
      <c r="C7391" s="75">
        <f>IF($E7391="","",IFERROR(VLOOKUP(TRIM(E7391&amp;""),'Référentiel Articles'!$A$2:$F$634,2,FALSE),""))</f>
      </c>
      <c r="D7391" s="75">
        <f>IF($E7391="","",IFERROR(VLOOKUP(TRIM(E7391&amp;""),'Référentiel Articles'!$A$2:$F$634,3,FALSE),""))</f>
      </c>
      <c r="E7391" s="74" t="str">
        <v/>
      </c>
      <c r="F7391" s="75">
        <f>IF($E7391="","",IFERROR(VLOOKUP(TRIM(E7391&amp;""),'Référentiel Articles'!$A$2:$F$634,4,FALSE),""))</f>
      </c>
      <c r="G7391" s="76">
        <f>IF($E7391="","",IFERROR(VLOOKUP(TRIM(E7391&amp;""),'Référentiel Articles'!$A$2:$F$634,5,FALSE),""))</f>
      </c>
      <c r="H7391" s="77" t="str">
        <v/>
      </c>
      <c r="I7391" s="76">
        <f>IF($E7391="","",IFERROR(VLOOKUP(TRIM(E7391&amp;""),'Référentiel Articles'!$A$2:$F$634,6,FALSE),""))</f>
      </c>
      <c r="J7391" s="78">
        <f>IF(OR($E7391="",$H7391=""),"",$H7391*$I7391)</f>
      </c>
      <c r="K7391" s="79" t="str">
        <v/>
      </c>
    </row>
    <row r="7392">
      <c r="A7392" s="81" t="str">
        <v/>
      </c>
      <c r="B7392" s="81" t="str">
        <v/>
      </c>
      <c r="C7392" s="83">
        <f>IF($E7392="","",IFERROR(VLOOKUP(TRIM(E7392&amp;""),'Référentiel Articles'!$A$2:$F$634,2,FALSE),""))</f>
      </c>
      <c r="D7392" s="83">
        <f>IF($E7392="","",IFERROR(VLOOKUP(TRIM(E7392&amp;""),'Référentiel Articles'!$A$2:$F$634,3,FALSE),""))</f>
      </c>
      <c r="E7392" s="81" t="str">
        <v/>
      </c>
      <c r="F7392" s="83">
        <f>IF($E7392="","",IFERROR(VLOOKUP(TRIM(E7392&amp;""),'Référentiel Articles'!$A$2:$F$634,4,FALSE),""))</f>
      </c>
      <c r="G7392" s="84">
        <f>IF($E7392="","",IFERROR(VLOOKUP(TRIM(E7392&amp;""),'Référentiel Articles'!$A$2:$F$634,5,FALSE),""))</f>
      </c>
      <c r="H7392" s="85" t="str">
        <v/>
      </c>
      <c r="I7392" s="84">
        <f>IF($E7392="","",IFERROR(VLOOKUP(TRIM(E7392&amp;""),'Référentiel Articles'!$A$2:$F$634,6,FALSE),""))</f>
      </c>
      <c r="J7392" s="90">
        <f>IF(OR($E7392="",$H7392=""),"",$H7392*$I7392)</f>
      </c>
      <c r="K7392" s="87" t="str">
        <v/>
      </c>
    </row>
    <row r="7393">
      <c r="A7393" s="74" t="str">
        <v/>
      </c>
      <c r="B7393" s="74" t="str">
        <v/>
      </c>
      <c r="C7393" s="75">
        <f>IF($E7393="","",IFERROR(VLOOKUP(TRIM(E7393&amp;""),'Référentiel Articles'!$A$2:$F$634,2,FALSE),""))</f>
      </c>
      <c r="D7393" s="75">
        <f>IF($E7393="","",IFERROR(VLOOKUP(TRIM(E7393&amp;""),'Référentiel Articles'!$A$2:$F$634,3,FALSE),""))</f>
      </c>
      <c r="E7393" s="74" t="str">
        <v/>
      </c>
      <c r="F7393" s="75">
        <f>IF($E7393="","",IFERROR(VLOOKUP(TRIM(E7393&amp;""),'Référentiel Articles'!$A$2:$F$634,4,FALSE),""))</f>
      </c>
      <c r="G7393" s="76">
        <f>IF($E7393="","",IFERROR(VLOOKUP(TRIM(E7393&amp;""),'Référentiel Articles'!$A$2:$F$634,5,FALSE),""))</f>
      </c>
      <c r="H7393" s="77" t="str">
        <v/>
      </c>
      <c r="I7393" s="76">
        <f>IF($E7393="","",IFERROR(VLOOKUP(TRIM(E7393&amp;""),'Référentiel Articles'!$A$2:$F$634,6,FALSE),""))</f>
      </c>
      <c r="J7393" s="78">
        <f>IF(OR($E7393="",$H7393=""),"",$H7393*$I7393)</f>
      </c>
      <c r="K7393" s="79" t="str">
        <v/>
      </c>
    </row>
    <row r="7394">
      <c r="A7394" s="81" t="str">
        <v/>
      </c>
      <c r="B7394" s="81" t="str">
        <v/>
      </c>
      <c r="C7394" s="83">
        <f>IF($E7394="","",IFERROR(VLOOKUP(TRIM(E7394&amp;""),'Référentiel Articles'!$A$2:$F$634,2,FALSE),""))</f>
      </c>
      <c r="D7394" s="83">
        <f>IF($E7394="","",IFERROR(VLOOKUP(TRIM(E7394&amp;""),'Référentiel Articles'!$A$2:$F$634,3,FALSE),""))</f>
      </c>
      <c r="E7394" s="81" t="str">
        <v/>
      </c>
      <c r="F7394" s="83">
        <f>IF($E7394="","",IFERROR(VLOOKUP(TRIM(E7394&amp;""),'Référentiel Articles'!$A$2:$F$634,4,FALSE),""))</f>
      </c>
      <c r="G7394" s="84">
        <f>IF($E7394="","",IFERROR(VLOOKUP(TRIM(E7394&amp;""),'Référentiel Articles'!$A$2:$F$634,5,FALSE),""))</f>
      </c>
      <c r="H7394" s="85" t="str">
        <v/>
      </c>
      <c r="I7394" s="84">
        <f>IF($E7394="","",IFERROR(VLOOKUP(TRIM(E7394&amp;""),'Référentiel Articles'!$A$2:$F$634,6,FALSE),""))</f>
      </c>
      <c r="J7394" s="90">
        <f>IF(OR($E7394="",$H7394=""),"",$H7394*$I7394)</f>
      </c>
      <c r="K7394" s="87" t="str">
        <v/>
      </c>
    </row>
    <row r="7395">
      <c r="A7395" s="74" t="str">
        <v/>
      </c>
      <c r="B7395" s="74" t="str">
        <v/>
      </c>
      <c r="C7395" s="75">
        <f>IF($E7395="","",IFERROR(VLOOKUP(TRIM(E7395&amp;""),'Référentiel Articles'!$A$2:$F$634,2,FALSE),""))</f>
      </c>
      <c r="D7395" s="75">
        <f>IF($E7395="","",IFERROR(VLOOKUP(TRIM(E7395&amp;""),'Référentiel Articles'!$A$2:$F$634,3,FALSE),""))</f>
      </c>
      <c r="E7395" s="74" t="str">
        <v/>
      </c>
      <c r="F7395" s="75">
        <f>IF($E7395="","",IFERROR(VLOOKUP(TRIM(E7395&amp;""),'Référentiel Articles'!$A$2:$F$634,4,FALSE),""))</f>
      </c>
      <c r="G7395" s="76">
        <f>IF($E7395="","",IFERROR(VLOOKUP(TRIM(E7395&amp;""),'Référentiel Articles'!$A$2:$F$634,5,FALSE),""))</f>
      </c>
      <c r="H7395" s="77" t="str">
        <v/>
      </c>
      <c r="I7395" s="76">
        <f>IF($E7395="","",IFERROR(VLOOKUP(TRIM(E7395&amp;""),'Référentiel Articles'!$A$2:$F$634,6,FALSE),""))</f>
      </c>
      <c r="J7395" s="78">
        <f>IF(OR($E7395="",$H7395=""),"",$H7395*$I7395)</f>
      </c>
      <c r="K7395" s="79" t="str">
        <v/>
      </c>
    </row>
    <row r="7396">
      <c r="A7396" s="81" t="str">
        <v/>
      </c>
      <c r="B7396" s="81" t="str">
        <v/>
      </c>
      <c r="C7396" s="83">
        <f>IF($E7396="","",IFERROR(VLOOKUP(TRIM(E7396&amp;""),'Référentiel Articles'!$A$2:$F$634,2,FALSE),""))</f>
      </c>
      <c r="D7396" s="83">
        <f>IF($E7396="","",IFERROR(VLOOKUP(TRIM(E7396&amp;""),'Référentiel Articles'!$A$2:$F$634,3,FALSE),""))</f>
      </c>
      <c r="E7396" s="81" t="str">
        <v/>
      </c>
      <c r="F7396" s="83">
        <f>IF($E7396="","",IFERROR(VLOOKUP(TRIM(E7396&amp;""),'Référentiel Articles'!$A$2:$F$634,4,FALSE),""))</f>
      </c>
      <c r="G7396" s="84">
        <f>IF($E7396="","",IFERROR(VLOOKUP(TRIM(E7396&amp;""),'Référentiel Articles'!$A$2:$F$634,5,FALSE),""))</f>
      </c>
      <c r="H7396" s="85" t="str">
        <v/>
      </c>
      <c r="I7396" s="84">
        <f>IF($E7396="","",IFERROR(VLOOKUP(TRIM(E7396&amp;""),'Référentiel Articles'!$A$2:$F$634,6,FALSE),""))</f>
      </c>
      <c r="J7396" s="90">
        <f>IF(OR($E7396="",$H7396=""),"",$H7396*$I7396)</f>
      </c>
      <c r="K7396" s="87" t="str">
        <v/>
      </c>
    </row>
    <row r="7397">
      <c r="A7397" s="74" t="str">
        <v/>
      </c>
      <c r="B7397" s="74" t="str">
        <v/>
      </c>
      <c r="C7397" s="75">
        <f>IF($E7397="","",IFERROR(VLOOKUP(TRIM(E7397&amp;""),'Référentiel Articles'!$A$2:$F$634,2,FALSE),""))</f>
      </c>
      <c r="D7397" s="75">
        <f>IF($E7397="","",IFERROR(VLOOKUP(TRIM(E7397&amp;""),'Référentiel Articles'!$A$2:$F$634,3,FALSE),""))</f>
      </c>
      <c r="E7397" s="74" t="str">
        <v/>
      </c>
      <c r="F7397" s="75">
        <f>IF($E7397="","",IFERROR(VLOOKUP(TRIM(E7397&amp;""),'Référentiel Articles'!$A$2:$F$634,4,FALSE),""))</f>
      </c>
      <c r="G7397" s="76">
        <f>IF($E7397="","",IFERROR(VLOOKUP(TRIM(E7397&amp;""),'Référentiel Articles'!$A$2:$F$634,5,FALSE),""))</f>
      </c>
      <c r="H7397" s="77" t="str">
        <v/>
      </c>
      <c r="I7397" s="76">
        <f>IF($E7397="","",IFERROR(VLOOKUP(TRIM(E7397&amp;""),'Référentiel Articles'!$A$2:$F$634,6,FALSE),""))</f>
      </c>
      <c r="J7397" s="78">
        <f>IF(OR($E7397="",$H7397=""),"",$H7397*$I7397)</f>
      </c>
      <c r="K7397" s="79" t="str">
        <v/>
      </c>
    </row>
    <row r="7398">
      <c r="A7398" s="81" t="str">
        <v/>
      </c>
      <c r="B7398" s="81" t="str">
        <v/>
      </c>
      <c r="C7398" s="83">
        <f>IF($E7398="","",IFERROR(VLOOKUP(TRIM(E7398&amp;""),'Référentiel Articles'!$A$2:$F$634,2,FALSE),""))</f>
      </c>
      <c r="D7398" s="83">
        <f>IF($E7398="","",IFERROR(VLOOKUP(TRIM(E7398&amp;""),'Référentiel Articles'!$A$2:$F$634,3,FALSE),""))</f>
      </c>
      <c r="E7398" s="81" t="str">
        <v/>
      </c>
      <c r="F7398" s="83">
        <f>IF($E7398="","",IFERROR(VLOOKUP(TRIM(E7398&amp;""),'Référentiel Articles'!$A$2:$F$634,4,FALSE),""))</f>
      </c>
      <c r="G7398" s="84">
        <f>IF($E7398="","",IFERROR(VLOOKUP(TRIM(E7398&amp;""),'Référentiel Articles'!$A$2:$F$634,5,FALSE),""))</f>
      </c>
      <c r="H7398" s="85" t="str">
        <v/>
      </c>
      <c r="I7398" s="84">
        <f>IF($E7398="","",IFERROR(VLOOKUP(TRIM(E7398&amp;""),'Référentiel Articles'!$A$2:$F$634,6,FALSE),""))</f>
      </c>
      <c r="J7398" s="90">
        <f>IF(OR($E7398="",$H7398=""),"",$H7398*$I7398)</f>
      </c>
      <c r="K7398" s="87" t="str">
        <v/>
      </c>
    </row>
    <row r="7399">
      <c r="A7399" s="74" t="str">
        <v/>
      </c>
      <c r="B7399" s="74" t="str">
        <v/>
      </c>
      <c r="C7399" s="75">
        <f>IF($E7399="","",IFERROR(VLOOKUP(TRIM(E7399&amp;""),'Référentiel Articles'!$A$2:$F$634,2,FALSE),""))</f>
      </c>
      <c r="D7399" s="75">
        <f>IF($E7399="","",IFERROR(VLOOKUP(TRIM(E7399&amp;""),'Référentiel Articles'!$A$2:$F$634,3,FALSE),""))</f>
      </c>
      <c r="E7399" s="74" t="str">
        <v/>
      </c>
      <c r="F7399" s="75">
        <f>IF($E7399="","",IFERROR(VLOOKUP(TRIM(E7399&amp;""),'Référentiel Articles'!$A$2:$F$634,4,FALSE),""))</f>
      </c>
      <c r="G7399" s="76">
        <f>IF($E7399="","",IFERROR(VLOOKUP(TRIM(E7399&amp;""),'Référentiel Articles'!$A$2:$F$634,5,FALSE),""))</f>
      </c>
      <c r="H7399" s="77" t="str">
        <v/>
      </c>
      <c r="I7399" s="76">
        <f>IF($E7399="","",IFERROR(VLOOKUP(TRIM(E7399&amp;""),'Référentiel Articles'!$A$2:$F$634,6,FALSE),""))</f>
      </c>
      <c r="J7399" s="78">
        <f>IF(OR($E7399="",$H7399=""),"",$H7399*$I7399)</f>
      </c>
      <c r="K7399" s="79" t="str">
        <v/>
      </c>
    </row>
    <row r="7400">
      <c r="A7400" s="81" t="str">
        <v/>
      </c>
      <c r="B7400" s="81" t="str">
        <v/>
      </c>
      <c r="C7400" s="83">
        <f>IF($E7400="","",IFERROR(VLOOKUP(TRIM(E7400&amp;""),'Référentiel Articles'!$A$2:$F$634,2,FALSE),""))</f>
      </c>
      <c r="D7400" s="83">
        <f>IF($E7400="","",IFERROR(VLOOKUP(TRIM(E7400&amp;""),'Référentiel Articles'!$A$2:$F$634,3,FALSE),""))</f>
      </c>
      <c r="E7400" s="81" t="str">
        <v/>
      </c>
      <c r="F7400" s="83">
        <f>IF($E7400="","",IFERROR(VLOOKUP(TRIM(E7400&amp;""),'Référentiel Articles'!$A$2:$F$634,4,FALSE),""))</f>
      </c>
      <c r="G7400" s="84">
        <f>IF($E7400="","",IFERROR(VLOOKUP(TRIM(E7400&amp;""),'Référentiel Articles'!$A$2:$F$634,5,FALSE),""))</f>
      </c>
      <c r="H7400" s="85" t="str">
        <v/>
      </c>
      <c r="I7400" s="84">
        <f>IF($E7400="","",IFERROR(VLOOKUP(TRIM(E7400&amp;""),'Référentiel Articles'!$A$2:$F$634,6,FALSE),""))</f>
      </c>
      <c r="J7400" s="90">
        <f>IF(OR($E7400="",$H7400=""),"",$H7400*$I7400)</f>
      </c>
      <c r="K7400" s="87" t="str">
        <v/>
      </c>
    </row>
    <row r="7401">
      <c r="A7401" s="74" t="str">
        <v/>
      </c>
      <c r="B7401" s="74" t="str">
        <v/>
      </c>
      <c r="C7401" s="75">
        <f>IF($E7401="","",IFERROR(VLOOKUP(TRIM(E7401&amp;""),'Référentiel Articles'!$A$2:$F$634,2,FALSE),""))</f>
      </c>
      <c r="D7401" s="75">
        <f>IF($E7401="","",IFERROR(VLOOKUP(TRIM(E7401&amp;""),'Référentiel Articles'!$A$2:$F$634,3,FALSE),""))</f>
      </c>
      <c r="E7401" s="74" t="str">
        <v/>
      </c>
      <c r="F7401" s="75">
        <f>IF($E7401="","",IFERROR(VLOOKUP(TRIM(E7401&amp;""),'Référentiel Articles'!$A$2:$F$634,4,FALSE),""))</f>
      </c>
      <c r="G7401" s="76">
        <f>IF($E7401="","",IFERROR(VLOOKUP(TRIM(E7401&amp;""),'Référentiel Articles'!$A$2:$F$634,5,FALSE),""))</f>
      </c>
      <c r="H7401" s="77" t="str">
        <v/>
      </c>
      <c r="I7401" s="76">
        <f>IF($E7401="","",IFERROR(VLOOKUP(TRIM(E7401&amp;""),'Référentiel Articles'!$A$2:$F$634,6,FALSE),""))</f>
      </c>
      <c r="J7401" s="78">
        <f>IF(OR($E7401="",$H7401=""),"",$H7401*$I7401)</f>
      </c>
      <c r="K7401" s="79" t="str">
        <v/>
      </c>
    </row>
    <row r="7402">
      <c r="A7402" s="81" t="str">
        <v/>
      </c>
      <c r="B7402" s="81" t="str">
        <v/>
      </c>
      <c r="C7402" s="83">
        <f>IF($E7402="","",IFERROR(VLOOKUP(TRIM(E7402&amp;""),'Référentiel Articles'!$A$2:$F$634,2,FALSE),""))</f>
      </c>
      <c r="D7402" s="83">
        <f>IF($E7402="","",IFERROR(VLOOKUP(TRIM(E7402&amp;""),'Référentiel Articles'!$A$2:$F$634,3,FALSE),""))</f>
      </c>
      <c r="E7402" s="81" t="str">
        <v/>
      </c>
      <c r="F7402" s="83">
        <f>IF($E7402="","",IFERROR(VLOOKUP(TRIM(E7402&amp;""),'Référentiel Articles'!$A$2:$F$634,4,FALSE),""))</f>
      </c>
      <c r="G7402" s="84">
        <f>IF($E7402="","",IFERROR(VLOOKUP(TRIM(E7402&amp;""),'Référentiel Articles'!$A$2:$F$634,5,FALSE),""))</f>
      </c>
      <c r="H7402" s="85" t="str">
        <v/>
      </c>
      <c r="I7402" s="84">
        <f>IF($E7402="","",IFERROR(VLOOKUP(TRIM(E7402&amp;""),'Référentiel Articles'!$A$2:$F$634,6,FALSE),""))</f>
      </c>
      <c r="J7402" s="90">
        <f>IF(OR($E7402="",$H7402=""),"",$H7402*$I7402)</f>
      </c>
      <c r="K7402" s="87" t="str">
        <v/>
      </c>
    </row>
    <row r="7403">
      <c r="A7403" s="74" t="str">
        <v/>
      </c>
      <c r="B7403" s="74" t="str">
        <v/>
      </c>
      <c r="C7403" s="75">
        <f>IF($E7403="","",IFERROR(VLOOKUP(TRIM(E7403&amp;""),'Référentiel Articles'!$A$2:$F$634,2,FALSE),""))</f>
      </c>
      <c r="D7403" s="75">
        <f>IF($E7403="","",IFERROR(VLOOKUP(TRIM(E7403&amp;""),'Référentiel Articles'!$A$2:$F$634,3,FALSE),""))</f>
      </c>
      <c r="E7403" s="74" t="str">
        <v/>
      </c>
      <c r="F7403" s="75">
        <f>IF($E7403="","",IFERROR(VLOOKUP(TRIM(E7403&amp;""),'Référentiel Articles'!$A$2:$F$634,4,FALSE),""))</f>
      </c>
      <c r="G7403" s="76">
        <f>IF($E7403="","",IFERROR(VLOOKUP(TRIM(E7403&amp;""),'Référentiel Articles'!$A$2:$F$634,5,FALSE),""))</f>
      </c>
      <c r="H7403" s="77" t="str">
        <v/>
      </c>
      <c r="I7403" s="76">
        <f>IF($E7403="","",IFERROR(VLOOKUP(TRIM(E7403&amp;""),'Référentiel Articles'!$A$2:$F$634,6,FALSE),""))</f>
      </c>
      <c r="J7403" s="78">
        <f>IF(OR($E7403="",$H7403=""),"",$H7403*$I7403)</f>
      </c>
      <c r="K7403" s="79" t="str">
        <v/>
      </c>
    </row>
    <row r="7404">
      <c r="A7404" s="81" t="str">
        <v/>
      </c>
      <c r="B7404" s="81" t="str">
        <v/>
      </c>
      <c r="C7404" s="83">
        <f>IF($E7404="","",IFERROR(VLOOKUP(TRIM(E7404&amp;""),'Référentiel Articles'!$A$2:$F$634,2,FALSE),""))</f>
      </c>
      <c r="D7404" s="83">
        <f>IF($E7404="","",IFERROR(VLOOKUP(TRIM(E7404&amp;""),'Référentiel Articles'!$A$2:$F$634,3,FALSE),""))</f>
      </c>
      <c r="E7404" s="81" t="str">
        <v/>
      </c>
      <c r="F7404" s="83">
        <f>IF($E7404="","",IFERROR(VLOOKUP(TRIM(E7404&amp;""),'Référentiel Articles'!$A$2:$F$634,4,FALSE),""))</f>
      </c>
      <c r="G7404" s="84">
        <f>IF($E7404="","",IFERROR(VLOOKUP(TRIM(E7404&amp;""),'Référentiel Articles'!$A$2:$F$634,5,FALSE),""))</f>
      </c>
      <c r="H7404" s="85" t="str">
        <v/>
      </c>
      <c r="I7404" s="84">
        <f>IF($E7404="","",IFERROR(VLOOKUP(TRIM(E7404&amp;""),'Référentiel Articles'!$A$2:$F$634,6,FALSE),""))</f>
      </c>
      <c r="J7404" s="90">
        <f>IF(OR($E7404="",$H7404=""),"",$H7404*$I7404)</f>
      </c>
      <c r="K7404" s="87" t="str">
        <v/>
      </c>
    </row>
    <row r="7405">
      <c r="A7405" s="74" t="str">
        <v/>
      </c>
      <c r="B7405" s="74" t="str">
        <v/>
      </c>
      <c r="C7405" s="75">
        <f>IF($E7405="","",IFERROR(VLOOKUP(TRIM(E7405&amp;""),'Référentiel Articles'!$A$2:$F$634,2,FALSE),""))</f>
      </c>
      <c r="D7405" s="75">
        <f>IF($E7405="","",IFERROR(VLOOKUP(TRIM(E7405&amp;""),'Référentiel Articles'!$A$2:$F$634,3,FALSE),""))</f>
      </c>
      <c r="E7405" s="74" t="str">
        <v/>
      </c>
      <c r="F7405" s="75">
        <f>IF($E7405="","",IFERROR(VLOOKUP(TRIM(E7405&amp;""),'Référentiel Articles'!$A$2:$F$634,4,FALSE),""))</f>
      </c>
      <c r="G7405" s="76">
        <f>IF($E7405="","",IFERROR(VLOOKUP(TRIM(E7405&amp;""),'Référentiel Articles'!$A$2:$F$634,5,FALSE),""))</f>
      </c>
      <c r="H7405" s="77" t="str">
        <v/>
      </c>
      <c r="I7405" s="76">
        <f>IF($E7405="","",IFERROR(VLOOKUP(TRIM(E7405&amp;""),'Référentiel Articles'!$A$2:$F$634,6,FALSE),""))</f>
      </c>
      <c r="J7405" s="78">
        <f>IF(OR($E7405="",$H7405=""),"",$H7405*$I7405)</f>
      </c>
      <c r="K7405" s="79" t="str">
        <v/>
      </c>
    </row>
    <row r="7406">
      <c r="A7406" s="81" t="str">
        <v/>
      </c>
      <c r="B7406" s="81" t="str">
        <v/>
      </c>
      <c r="C7406" s="83">
        <f>IF($E7406="","",IFERROR(VLOOKUP(TRIM(E7406&amp;""),'Référentiel Articles'!$A$2:$F$634,2,FALSE),""))</f>
      </c>
      <c r="D7406" s="83">
        <f>IF($E7406="","",IFERROR(VLOOKUP(TRIM(E7406&amp;""),'Référentiel Articles'!$A$2:$F$634,3,FALSE),""))</f>
      </c>
      <c r="E7406" s="81" t="str">
        <v/>
      </c>
      <c r="F7406" s="83">
        <f>IF($E7406="","",IFERROR(VLOOKUP(TRIM(E7406&amp;""),'Référentiel Articles'!$A$2:$F$634,4,FALSE),""))</f>
      </c>
      <c r="G7406" s="84">
        <f>IF($E7406="","",IFERROR(VLOOKUP(TRIM(E7406&amp;""),'Référentiel Articles'!$A$2:$F$634,5,FALSE),""))</f>
      </c>
      <c r="H7406" s="85" t="str">
        <v/>
      </c>
      <c r="I7406" s="84">
        <f>IF($E7406="","",IFERROR(VLOOKUP(TRIM(E7406&amp;""),'Référentiel Articles'!$A$2:$F$634,6,FALSE),""))</f>
      </c>
      <c r="J7406" s="90">
        <f>IF(OR($E7406="",$H7406=""),"",$H7406*$I7406)</f>
      </c>
      <c r="K7406" s="87" t="str">
        <v/>
      </c>
    </row>
    <row r="7407">
      <c r="A7407" s="74" t="str">
        <v/>
      </c>
      <c r="B7407" s="74" t="str">
        <v/>
      </c>
      <c r="C7407" s="75">
        <f>IF($E7407="","",IFERROR(VLOOKUP(TRIM(E7407&amp;""),'Référentiel Articles'!$A$2:$F$634,2,FALSE),""))</f>
      </c>
      <c r="D7407" s="75">
        <f>IF($E7407="","",IFERROR(VLOOKUP(TRIM(E7407&amp;""),'Référentiel Articles'!$A$2:$F$634,3,FALSE),""))</f>
      </c>
      <c r="E7407" s="74" t="str">
        <v/>
      </c>
      <c r="F7407" s="75">
        <f>IF($E7407="","",IFERROR(VLOOKUP(TRIM(E7407&amp;""),'Référentiel Articles'!$A$2:$F$634,4,FALSE),""))</f>
      </c>
      <c r="G7407" s="76">
        <f>IF($E7407="","",IFERROR(VLOOKUP(TRIM(E7407&amp;""),'Référentiel Articles'!$A$2:$F$634,5,FALSE),""))</f>
      </c>
      <c r="H7407" s="77" t="str">
        <v/>
      </c>
      <c r="I7407" s="76">
        <f>IF($E7407="","",IFERROR(VLOOKUP(TRIM(E7407&amp;""),'Référentiel Articles'!$A$2:$F$634,6,FALSE),""))</f>
      </c>
      <c r="J7407" s="78">
        <f>IF(OR($E7407="",$H7407=""),"",$H7407*$I7407)</f>
      </c>
      <c r="K7407" s="79" t="str">
        <v/>
      </c>
    </row>
    <row r="7408">
      <c r="A7408" s="81" t="str">
        <v/>
      </c>
      <c r="B7408" s="81" t="str">
        <v/>
      </c>
      <c r="C7408" s="83">
        <f>IF($E7408="","",IFERROR(VLOOKUP(TRIM(E7408&amp;""),'Référentiel Articles'!$A$2:$F$634,2,FALSE),""))</f>
      </c>
      <c r="D7408" s="83">
        <f>IF($E7408="","",IFERROR(VLOOKUP(TRIM(E7408&amp;""),'Référentiel Articles'!$A$2:$F$634,3,FALSE),""))</f>
      </c>
      <c r="E7408" s="81" t="str">
        <v/>
      </c>
      <c r="F7408" s="83">
        <f>IF($E7408="","",IFERROR(VLOOKUP(TRIM(E7408&amp;""),'Référentiel Articles'!$A$2:$F$634,4,FALSE),""))</f>
      </c>
      <c r="G7408" s="84">
        <f>IF($E7408="","",IFERROR(VLOOKUP(TRIM(E7408&amp;""),'Référentiel Articles'!$A$2:$F$634,5,FALSE),""))</f>
      </c>
      <c r="H7408" s="85" t="str">
        <v/>
      </c>
      <c r="I7408" s="84">
        <f>IF($E7408="","",IFERROR(VLOOKUP(TRIM(E7408&amp;""),'Référentiel Articles'!$A$2:$F$634,6,FALSE),""))</f>
      </c>
      <c r="J7408" s="90">
        <f>IF(OR($E7408="",$H7408=""),"",$H7408*$I7408)</f>
      </c>
      <c r="K7408" s="87" t="str">
        <v/>
      </c>
    </row>
    <row r="7409">
      <c r="A7409" s="74" t="str">
        <v/>
      </c>
      <c r="B7409" s="74" t="str">
        <v/>
      </c>
      <c r="C7409" s="75">
        <f>IF($E7409="","",IFERROR(VLOOKUP(TRIM(E7409&amp;""),'Référentiel Articles'!$A$2:$F$634,2,FALSE),""))</f>
      </c>
      <c r="D7409" s="75">
        <f>IF($E7409="","",IFERROR(VLOOKUP(TRIM(E7409&amp;""),'Référentiel Articles'!$A$2:$F$634,3,FALSE),""))</f>
      </c>
      <c r="E7409" s="74" t="str">
        <v/>
      </c>
      <c r="F7409" s="75">
        <f>IF($E7409="","",IFERROR(VLOOKUP(TRIM(E7409&amp;""),'Référentiel Articles'!$A$2:$F$634,4,FALSE),""))</f>
      </c>
      <c r="G7409" s="76">
        <f>IF($E7409="","",IFERROR(VLOOKUP(TRIM(E7409&amp;""),'Référentiel Articles'!$A$2:$F$634,5,FALSE),""))</f>
      </c>
      <c r="H7409" s="77" t="str">
        <v/>
      </c>
      <c r="I7409" s="76">
        <f>IF($E7409="","",IFERROR(VLOOKUP(TRIM(E7409&amp;""),'Référentiel Articles'!$A$2:$F$634,6,FALSE),""))</f>
      </c>
      <c r="J7409" s="78">
        <f>IF(OR($E7409="",$H7409=""),"",$H7409*$I7409)</f>
      </c>
      <c r="K7409" s="79" t="str">
        <v/>
      </c>
    </row>
    <row r="7410">
      <c r="A7410" s="81" t="str">
        <v/>
      </c>
      <c r="B7410" s="81" t="str">
        <v/>
      </c>
      <c r="C7410" s="83">
        <f>IF($E7410="","",IFERROR(VLOOKUP(TRIM(E7410&amp;""),'Référentiel Articles'!$A$2:$F$634,2,FALSE),""))</f>
      </c>
      <c r="D7410" s="83">
        <f>IF($E7410="","",IFERROR(VLOOKUP(TRIM(E7410&amp;""),'Référentiel Articles'!$A$2:$F$634,3,FALSE),""))</f>
      </c>
      <c r="E7410" s="81" t="str">
        <v/>
      </c>
      <c r="F7410" s="83">
        <f>IF($E7410="","",IFERROR(VLOOKUP(TRIM(E7410&amp;""),'Référentiel Articles'!$A$2:$F$634,4,FALSE),""))</f>
      </c>
      <c r="G7410" s="84">
        <f>IF($E7410="","",IFERROR(VLOOKUP(TRIM(E7410&amp;""),'Référentiel Articles'!$A$2:$F$634,5,FALSE),""))</f>
      </c>
      <c r="H7410" s="85" t="str">
        <v/>
      </c>
      <c r="I7410" s="84">
        <f>IF($E7410="","",IFERROR(VLOOKUP(TRIM(E7410&amp;""),'Référentiel Articles'!$A$2:$F$634,6,FALSE),""))</f>
      </c>
      <c r="J7410" s="90">
        <f>IF(OR($E7410="",$H7410=""),"",$H7410*$I7410)</f>
      </c>
      <c r="K7410" s="87" t="str">
        <v/>
      </c>
    </row>
    <row r="7411">
      <c r="A7411" s="74" t="str">
        <v/>
      </c>
      <c r="B7411" s="74" t="str">
        <v/>
      </c>
      <c r="C7411" s="75">
        <f>IF($E7411="","",IFERROR(VLOOKUP(TRIM(E7411&amp;""),'Référentiel Articles'!$A$2:$F$634,2,FALSE),""))</f>
      </c>
      <c r="D7411" s="75">
        <f>IF($E7411="","",IFERROR(VLOOKUP(TRIM(E7411&amp;""),'Référentiel Articles'!$A$2:$F$634,3,FALSE),""))</f>
      </c>
      <c r="E7411" s="74" t="str">
        <v/>
      </c>
      <c r="F7411" s="75">
        <f>IF($E7411="","",IFERROR(VLOOKUP(TRIM(E7411&amp;""),'Référentiel Articles'!$A$2:$F$634,4,FALSE),""))</f>
      </c>
      <c r="G7411" s="76">
        <f>IF($E7411="","",IFERROR(VLOOKUP(TRIM(E7411&amp;""),'Référentiel Articles'!$A$2:$F$634,5,FALSE),""))</f>
      </c>
      <c r="H7411" s="77" t="str">
        <v/>
      </c>
      <c r="I7411" s="76">
        <f>IF($E7411="","",IFERROR(VLOOKUP(TRIM(E7411&amp;""),'Référentiel Articles'!$A$2:$F$634,6,FALSE),""))</f>
      </c>
      <c r="J7411" s="78">
        <f>IF(OR($E7411="",$H7411=""),"",$H7411*$I7411)</f>
      </c>
      <c r="K7411" s="79" t="str">
        <v/>
      </c>
    </row>
    <row r="7412">
      <c r="A7412" s="81" t="str">
        <v/>
      </c>
      <c r="B7412" s="81" t="str">
        <v/>
      </c>
      <c r="C7412" s="83">
        <f>IF($E7412="","",IFERROR(VLOOKUP(TRIM(E7412&amp;""),'Référentiel Articles'!$A$2:$F$634,2,FALSE),""))</f>
      </c>
      <c r="D7412" s="83">
        <f>IF($E7412="","",IFERROR(VLOOKUP(TRIM(E7412&amp;""),'Référentiel Articles'!$A$2:$F$634,3,FALSE),""))</f>
      </c>
      <c r="E7412" s="81" t="str">
        <v/>
      </c>
      <c r="F7412" s="83">
        <f>IF($E7412="","",IFERROR(VLOOKUP(TRIM(E7412&amp;""),'Référentiel Articles'!$A$2:$F$634,4,FALSE),""))</f>
      </c>
      <c r="G7412" s="84">
        <f>IF($E7412="","",IFERROR(VLOOKUP(TRIM(E7412&amp;""),'Référentiel Articles'!$A$2:$F$634,5,FALSE),""))</f>
      </c>
      <c r="H7412" s="85" t="str">
        <v/>
      </c>
      <c r="I7412" s="84">
        <f>IF($E7412="","",IFERROR(VLOOKUP(TRIM(E7412&amp;""),'Référentiel Articles'!$A$2:$F$634,6,FALSE),""))</f>
      </c>
      <c r="J7412" s="90">
        <f>IF(OR($E7412="",$H7412=""),"",$H7412*$I7412)</f>
      </c>
      <c r="K7412" s="87" t="str">
        <v/>
      </c>
    </row>
    <row r="7413">
      <c r="A7413" s="74" t="str">
        <v/>
      </c>
      <c r="B7413" s="74" t="str">
        <v/>
      </c>
      <c r="C7413" s="75">
        <f>IF($E7413="","",IFERROR(VLOOKUP(TRIM(E7413&amp;""),'Référentiel Articles'!$A$2:$F$634,2,FALSE),""))</f>
      </c>
      <c r="D7413" s="75">
        <f>IF($E7413="","",IFERROR(VLOOKUP(TRIM(E7413&amp;""),'Référentiel Articles'!$A$2:$F$634,3,FALSE),""))</f>
      </c>
      <c r="E7413" s="74" t="str">
        <v/>
      </c>
      <c r="F7413" s="75">
        <f>IF($E7413="","",IFERROR(VLOOKUP(TRIM(E7413&amp;""),'Référentiel Articles'!$A$2:$F$634,4,FALSE),""))</f>
      </c>
      <c r="G7413" s="76">
        <f>IF($E7413="","",IFERROR(VLOOKUP(TRIM(E7413&amp;""),'Référentiel Articles'!$A$2:$F$634,5,FALSE),""))</f>
      </c>
      <c r="H7413" s="77" t="str">
        <v/>
      </c>
      <c r="I7413" s="76">
        <f>IF($E7413="","",IFERROR(VLOOKUP(TRIM(E7413&amp;""),'Référentiel Articles'!$A$2:$F$634,6,FALSE),""))</f>
      </c>
      <c r="J7413" s="78">
        <f>IF(OR($E7413="",$H7413=""),"",$H7413*$I7413)</f>
      </c>
      <c r="K7413" s="79" t="str">
        <v/>
      </c>
    </row>
    <row r="7414">
      <c r="A7414" s="81" t="str">
        <v/>
      </c>
      <c r="B7414" s="81" t="str">
        <v/>
      </c>
      <c r="C7414" s="83">
        <f>IF($E7414="","",IFERROR(VLOOKUP(TRIM(E7414&amp;""),'Référentiel Articles'!$A$2:$F$634,2,FALSE),""))</f>
      </c>
      <c r="D7414" s="83">
        <f>IF($E7414="","",IFERROR(VLOOKUP(TRIM(E7414&amp;""),'Référentiel Articles'!$A$2:$F$634,3,FALSE),""))</f>
      </c>
      <c r="E7414" s="81" t="str">
        <v/>
      </c>
      <c r="F7414" s="83">
        <f>IF($E7414="","",IFERROR(VLOOKUP(TRIM(E7414&amp;""),'Référentiel Articles'!$A$2:$F$634,4,FALSE),""))</f>
      </c>
      <c r="G7414" s="84">
        <f>IF($E7414="","",IFERROR(VLOOKUP(TRIM(E7414&amp;""),'Référentiel Articles'!$A$2:$F$634,5,FALSE),""))</f>
      </c>
      <c r="H7414" s="85" t="str">
        <v/>
      </c>
      <c r="I7414" s="84">
        <f>IF($E7414="","",IFERROR(VLOOKUP(TRIM(E7414&amp;""),'Référentiel Articles'!$A$2:$F$634,6,FALSE),""))</f>
      </c>
      <c r="J7414" s="90">
        <f>IF(OR($E7414="",$H7414=""),"",$H7414*$I7414)</f>
      </c>
      <c r="K7414" s="87" t="str">
        <v/>
      </c>
    </row>
    <row r="7415">
      <c r="A7415" s="74" t="str">
        <v/>
      </c>
      <c r="B7415" s="74" t="str">
        <v/>
      </c>
      <c r="C7415" s="75">
        <f>IF($E7415="","",IFERROR(VLOOKUP(TRIM(E7415&amp;""),'Référentiel Articles'!$A$2:$F$634,2,FALSE),""))</f>
      </c>
      <c r="D7415" s="75">
        <f>IF($E7415="","",IFERROR(VLOOKUP(TRIM(E7415&amp;""),'Référentiel Articles'!$A$2:$F$634,3,FALSE),""))</f>
      </c>
      <c r="E7415" s="74" t="str">
        <v/>
      </c>
      <c r="F7415" s="75">
        <f>IF($E7415="","",IFERROR(VLOOKUP(TRIM(E7415&amp;""),'Référentiel Articles'!$A$2:$F$634,4,FALSE),""))</f>
      </c>
      <c r="G7415" s="76">
        <f>IF($E7415="","",IFERROR(VLOOKUP(TRIM(E7415&amp;""),'Référentiel Articles'!$A$2:$F$634,5,FALSE),""))</f>
      </c>
      <c r="H7415" s="77" t="str">
        <v/>
      </c>
      <c r="I7415" s="76">
        <f>IF($E7415="","",IFERROR(VLOOKUP(TRIM(E7415&amp;""),'Référentiel Articles'!$A$2:$F$634,6,FALSE),""))</f>
      </c>
      <c r="J7415" s="78">
        <f>IF(OR($E7415="",$H7415=""),"",$H7415*$I7415)</f>
      </c>
      <c r="K7415" s="79" t="str">
        <v/>
      </c>
    </row>
    <row r="7416">
      <c r="A7416" s="81" t="str">
        <v/>
      </c>
      <c r="B7416" s="81" t="str">
        <v/>
      </c>
      <c r="C7416" s="83">
        <f>IF($E7416="","",IFERROR(VLOOKUP(TRIM(E7416&amp;""),'Référentiel Articles'!$A$2:$F$634,2,FALSE),""))</f>
      </c>
      <c r="D7416" s="83">
        <f>IF($E7416="","",IFERROR(VLOOKUP(TRIM(E7416&amp;""),'Référentiel Articles'!$A$2:$F$634,3,FALSE),""))</f>
      </c>
      <c r="E7416" s="81" t="str">
        <v/>
      </c>
      <c r="F7416" s="83">
        <f>IF($E7416="","",IFERROR(VLOOKUP(TRIM(E7416&amp;""),'Référentiel Articles'!$A$2:$F$634,4,FALSE),""))</f>
      </c>
      <c r="G7416" s="84">
        <f>IF($E7416="","",IFERROR(VLOOKUP(TRIM(E7416&amp;""),'Référentiel Articles'!$A$2:$F$634,5,FALSE),""))</f>
      </c>
      <c r="H7416" s="85" t="str">
        <v/>
      </c>
      <c r="I7416" s="84">
        <f>IF($E7416="","",IFERROR(VLOOKUP(TRIM(E7416&amp;""),'Référentiel Articles'!$A$2:$F$634,6,FALSE),""))</f>
      </c>
      <c r="J7416" s="90">
        <f>IF(OR($E7416="",$H7416=""),"",$H7416*$I7416)</f>
      </c>
      <c r="K7416" s="87" t="str">
        <v/>
      </c>
    </row>
    <row r="7417">
      <c r="A7417" s="74" t="str">
        <v/>
      </c>
      <c r="B7417" s="74" t="str">
        <v/>
      </c>
      <c r="C7417" s="75">
        <f>IF($E7417="","",IFERROR(VLOOKUP(TRIM(E7417&amp;""),'Référentiel Articles'!$A$2:$F$634,2,FALSE),""))</f>
      </c>
      <c r="D7417" s="75">
        <f>IF($E7417="","",IFERROR(VLOOKUP(TRIM(E7417&amp;""),'Référentiel Articles'!$A$2:$F$634,3,FALSE),""))</f>
      </c>
      <c r="E7417" s="74" t="str">
        <v/>
      </c>
      <c r="F7417" s="75">
        <f>IF($E7417="","",IFERROR(VLOOKUP(TRIM(E7417&amp;""),'Référentiel Articles'!$A$2:$F$634,4,FALSE),""))</f>
      </c>
      <c r="G7417" s="76">
        <f>IF($E7417="","",IFERROR(VLOOKUP(TRIM(E7417&amp;""),'Référentiel Articles'!$A$2:$F$634,5,FALSE),""))</f>
      </c>
      <c r="H7417" s="77" t="str">
        <v/>
      </c>
      <c r="I7417" s="76">
        <f>IF($E7417="","",IFERROR(VLOOKUP(TRIM(E7417&amp;""),'Référentiel Articles'!$A$2:$F$634,6,FALSE),""))</f>
      </c>
      <c r="J7417" s="78">
        <f>IF(OR($E7417="",$H7417=""),"",$H7417*$I7417)</f>
      </c>
      <c r="K7417" s="79" t="str">
        <v/>
      </c>
    </row>
    <row r="7418">
      <c r="A7418" s="81" t="str">
        <v/>
      </c>
      <c r="B7418" s="81" t="str">
        <v/>
      </c>
      <c r="C7418" s="83">
        <f>IF($E7418="","",IFERROR(VLOOKUP(TRIM(E7418&amp;""),'Référentiel Articles'!$A$2:$F$634,2,FALSE),""))</f>
      </c>
      <c r="D7418" s="83">
        <f>IF($E7418="","",IFERROR(VLOOKUP(TRIM(E7418&amp;""),'Référentiel Articles'!$A$2:$F$634,3,FALSE),""))</f>
      </c>
      <c r="E7418" s="81" t="str">
        <v/>
      </c>
      <c r="F7418" s="83">
        <f>IF($E7418="","",IFERROR(VLOOKUP(TRIM(E7418&amp;""),'Référentiel Articles'!$A$2:$F$634,4,FALSE),""))</f>
      </c>
      <c r="G7418" s="84">
        <f>IF($E7418="","",IFERROR(VLOOKUP(TRIM(E7418&amp;""),'Référentiel Articles'!$A$2:$F$634,5,FALSE),""))</f>
      </c>
      <c r="H7418" s="85" t="str">
        <v/>
      </c>
      <c r="I7418" s="84">
        <f>IF($E7418="","",IFERROR(VLOOKUP(TRIM(E7418&amp;""),'Référentiel Articles'!$A$2:$F$634,6,FALSE),""))</f>
      </c>
      <c r="J7418" s="90">
        <f>IF(OR($E7418="",$H7418=""),"",$H7418*$I7418)</f>
      </c>
      <c r="K7418" s="87" t="str">
        <v/>
      </c>
    </row>
    <row r="7419">
      <c r="A7419" s="74" t="str">
        <v/>
      </c>
      <c r="B7419" s="74" t="str">
        <v/>
      </c>
      <c r="C7419" s="75">
        <f>IF($E7419="","",IFERROR(VLOOKUP(TRIM(E7419&amp;""),'Référentiel Articles'!$A$2:$F$634,2,FALSE),""))</f>
      </c>
      <c r="D7419" s="75">
        <f>IF($E7419="","",IFERROR(VLOOKUP(TRIM(E7419&amp;""),'Référentiel Articles'!$A$2:$F$634,3,FALSE),""))</f>
      </c>
      <c r="E7419" s="74" t="str">
        <v/>
      </c>
      <c r="F7419" s="75">
        <f>IF($E7419="","",IFERROR(VLOOKUP(TRIM(E7419&amp;""),'Référentiel Articles'!$A$2:$F$634,4,FALSE),""))</f>
      </c>
      <c r="G7419" s="76">
        <f>IF($E7419="","",IFERROR(VLOOKUP(TRIM(E7419&amp;""),'Référentiel Articles'!$A$2:$F$634,5,FALSE),""))</f>
      </c>
      <c r="H7419" s="77" t="str">
        <v/>
      </c>
      <c r="I7419" s="76">
        <f>IF($E7419="","",IFERROR(VLOOKUP(TRIM(E7419&amp;""),'Référentiel Articles'!$A$2:$F$634,6,FALSE),""))</f>
      </c>
      <c r="J7419" s="78">
        <f>IF(OR($E7419="",$H7419=""),"",$H7419*$I7419)</f>
      </c>
      <c r="K7419" s="79" t="str">
        <v/>
      </c>
    </row>
    <row r="7420">
      <c r="A7420" s="81" t="str">
        <v/>
      </c>
      <c r="B7420" s="81" t="str">
        <v/>
      </c>
      <c r="C7420" s="83">
        <f>IF($E7420="","",IFERROR(VLOOKUP(TRIM(E7420&amp;""),'Référentiel Articles'!$A$2:$F$634,2,FALSE),""))</f>
      </c>
      <c r="D7420" s="83">
        <f>IF($E7420="","",IFERROR(VLOOKUP(TRIM(E7420&amp;""),'Référentiel Articles'!$A$2:$F$634,3,FALSE),""))</f>
      </c>
      <c r="E7420" s="81" t="str">
        <v/>
      </c>
      <c r="F7420" s="83">
        <f>IF($E7420="","",IFERROR(VLOOKUP(TRIM(E7420&amp;""),'Référentiel Articles'!$A$2:$F$634,4,FALSE),""))</f>
      </c>
      <c r="G7420" s="84">
        <f>IF($E7420="","",IFERROR(VLOOKUP(TRIM(E7420&amp;""),'Référentiel Articles'!$A$2:$F$634,5,FALSE),""))</f>
      </c>
      <c r="H7420" s="85" t="str">
        <v/>
      </c>
      <c r="I7420" s="84">
        <f>IF($E7420="","",IFERROR(VLOOKUP(TRIM(E7420&amp;""),'Référentiel Articles'!$A$2:$F$634,6,FALSE),""))</f>
      </c>
      <c r="J7420" s="90">
        <f>IF(OR($E7420="",$H7420=""),"",$H7420*$I7420)</f>
      </c>
      <c r="K7420" s="87" t="str">
        <v/>
      </c>
    </row>
    <row r="7421">
      <c r="A7421" s="74" t="str">
        <v/>
      </c>
      <c r="B7421" s="74" t="str">
        <v/>
      </c>
      <c r="C7421" s="75">
        <f>IF($E7421="","",IFERROR(VLOOKUP(TRIM(E7421&amp;""),'Référentiel Articles'!$A$2:$F$634,2,FALSE),""))</f>
      </c>
      <c r="D7421" s="75">
        <f>IF($E7421="","",IFERROR(VLOOKUP(TRIM(E7421&amp;""),'Référentiel Articles'!$A$2:$F$634,3,FALSE),""))</f>
      </c>
      <c r="E7421" s="74" t="str">
        <v/>
      </c>
      <c r="F7421" s="75">
        <f>IF($E7421="","",IFERROR(VLOOKUP(TRIM(E7421&amp;""),'Référentiel Articles'!$A$2:$F$634,4,FALSE),""))</f>
      </c>
      <c r="G7421" s="76">
        <f>IF($E7421="","",IFERROR(VLOOKUP(TRIM(E7421&amp;""),'Référentiel Articles'!$A$2:$F$634,5,FALSE),""))</f>
      </c>
      <c r="H7421" s="77" t="str">
        <v/>
      </c>
      <c r="I7421" s="76">
        <f>IF($E7421="","",IFERROR(VLOOKUP(TRIM(E7421&amp;""),'Référentiel Articles'!$A$2:$F$634,6,FALSE),""))</f>
      </c>
      <c r="J7421" s="78">
        <f>IF(OR($E7421="",$H7421=""),"",$H7421*$I7421)</f>
      </c>
      <c r="K7421" s="79" t="str">
        <v/>
      </c>
    </row>
    <row r="7422">
      <c r="A7422" s="81" t="str">
        <v/>
      </c>
      <c r="B7422" s="81" t="str">
        <v/>
      </c>
      <c r="C7422" s="83">
        <f>IF($E7422="","",IFERROR(VLOOKUP(TRIM(E7422&amp;""),'Référentiel Articles'!$A$2:$F$634,2,FALSE),""))</f>
      </c>
      <c r="D7422" s="83">
        <f>IF($E7422="","",IFERROR(VLOOKUP(TRIM(E7422&amp;""),'Référentiel Articles'!$A$2:$F$634,3,FALSE),""))</f>
      </c>
      <c r="E7422" s="81" t="str">
        <v/>
      </c>
      <c r="F7422" s="83">
        <f>IF($E7422="","",IFERROR(VLOOKUP(TRIM(E7422&amp;""),'Référentiel Articles'!$A$2:$F$634,4,FALSE),""))</f>
      </c>
      <c r="G7422" s="84">
        <f>IF($E7422="","",IFERROR(VLOOKUP(TRIM(E7422&amp;""),'Référentiel Articles'!$A$2:$F$634,5,FALSE),""))</f>
      </c>
      <c r="H7422" s="85" t="str">
        <v/>
      </c>
      <c r="I7422" s="84">
        <f>IF($E7422="","",IFERROR(VLOOKUP(TRIM(E7422&amp;""),'Référentiel Articles'!$A$2:$F$634,6,FALSE),""))</f>
      </c>
      <c r="J7422" s="90">
        <f>IF(OR($E7422="",$H7422=""),"",$H7422*$I7422)</f>
      </c>
      <c r="K7422" s="87" t="str">
        <v/>
      </c>
    </row>
    <row r="7423">
      <c r="A7423" s="74" t="str">
        <v/>
      </c>
      <c r="B7423" s="74" t="str">
        <v/>
      </c>
      <c r="C7423" s="75">
        <f>IF($E7423="","",IFERROR(VLOOKUP(TRIM(E7423&amp;""),'Référentiel Articles'!$A$2:$F$634,2,FALSE),""))</f>
      </c>
      <c r="D7423" s="75">
        <f>IF($E7423="","",IFERROR(VLOOKUP(TRIM(E7423&amp;""),'Référentiel Articles'!$A$2:$F$634,3,FALSE),""))</f>
      </c>
      <c r="E7423" s="74" t="str">
        <v/>
      </c>
      <c r="F7423" s="75">
        <f>IF($E7423="","",IFERROR(VLOOKUP(TRIM(E7423&amp;""),'Référentiel Articles'!$A$2:$F$634,4,FALSE),""))</f>
      </c>
      <c r="G7423" s="76">
        <f>IF($E7423="","",IFERROR(VLOOKUP(TRIM(E7423&amp;""),'Référentiel Articles'!$A$2:$F$634,5,FALSE),""))</f>
      </c>
      <c r="H7423" s="77" t="str">
        <v/>
      </c>
      <c r="I7423" s="76">
        <f>IF($E7423="","",IFERROR(VLOOKUP(TRIM(E7423&amp;""),'Référentiel Articles'!$A$2:$F$634,6,FALSE),""))</f>
      </c>
      <c r="J7423" s="78">
        <f>IF(OR($E7423="",$H7423=""),"",$H7423*$I7423)</f>
      </c>
      <c r="K7423" s="79" t="str">
        <v/>
      </c>
    </row>
    <row r="7424">
      <c r="A7424" s="81" t="str">
        <v/>
      </c>
      <c r="B7424" s="81" t="str">
        <v/>
      </c>
      <c r="C7424" s="83">
        <f>IF($E7424="","",IFERROR(VLOOKUP(TRIM(E7424&amp;""),'Référentiel Articles'!$A$2:$F$634,2,FALSE),""))</f>
      </c>
      <c r="D7424" s="83">
        <f>IF($E7424="","",IFERROR(VLOOKUP(TRIM(E7424&amp;""),'Référentiel Articles'!$A$2:$F$634,3,FALSE),""))</f>
      </c>
      <c r="E7424" s="81" t="str">
        <v/>
      </c>
      <c r="F7424" s="83">
        <f>IF($E7424="","",IFERROR(VLOOKUP(TRIM(E7424&amp;""),'Référentiel Articles'!$A$2:$F$634,4,FALSE),""))</f>
      </c>
      <c r="G7424" s="84">
        <f>IF($E7424="","",IFERROR(VLOOKUP(TRIM(E7424&amp;""),'Référentiel Articles'!$A$2:$F$634,5,FALSE),""))</f>
      </c>
      <c r="H7424" s="85" t="str">
        <v/>
      </c>
      <c r="I7424" s="84">
        <f>IF($E7424="","",IFERROR(VLOOKUP(TRIM(E7424&amp;""),'Référentiel Articles'!$A$2:$F$634,6,FALSE),""))</f>
      </c>
      <c r="J7424" s="90">
        <f>IF(OR($E7424="",$H7424=""),"",$H7424*$I7424)</f>
      </c>
      <c r="K7424" s="87" t="str">
        <v/>
      </c>
    </row>
    <row r="7425">
      <c r="A7425" s="74" t="str">
        <v/>
      </c>
      <c r="B7425" s="74" t="str">
        <v/>
      </c>
      <c r="C7425" s="75">
        <f>IF($E7425="","",IFERROR(VLOOKUP(TRIM(E7425&amp;""),'Référentiel Articles'!$A$2:$F$634,2,FALSE),""))</f>
      </c>
      <c r="D7425" s="75">
        <f>IF($E7425="","",IFERROR(VLOOKUP(TRIM(E7425&amp;""),'Référentiel Articles'!$A$2:$F$634,3,FALSE),""))</f>
      </c>
      <c r="E7425" s="74" t="str">
        <v/>
      </c>
      <c r="F7425" s="75">
        <f>IF($E7425="","",IFERROR(VLOOKUP(TRIM(E7425&amp;""),'Référentiel Articles'!$A$2:$F$634,4,FALSE),""))</f>
      </c>
      <c r="G7425" s="76">
        <f>IF($E7425="","",IFERROR(VLOOKUP(TRIM(E7425&amp;""),'Référentiel Articles'!$A$2:$F$634,5,FALSE),""))</f>
      </c>
      <c r="H7425" s="77" t="str">
        <v/>
      </c>
      <c r="I7425" s="76">
        <f>IF($E7425="","",IFERROR(VLOOKUP(TRIM(E7425&amp;""),'Référentiel Articles'!$A$2:$F$634,6,FALSE),""))</f>
      </c>
      <c r="J7425" s="78">
        <f>IF(OR($E7425="",$H7425=""),"",$H7425*$I7425)</f>
      </c>
      <c r="K7425" s="79" t="str">
        <v/>
      </c>
    </row>
    <row r="7426">
      <c r="A7426" s="81" t="str">
        <v/>
      </c>
      <c r="B7426" s="81" t="str">
        <v/>
      </c>
      <c r="C7426" s="83">
        <f>IF($E7426="","",IFERROR(VLOOKUP(TRIM(E7426&amp;""),'Référentiel Articles'!$A$2:$F$634,2,FALSE),""))</f>
      </c>
      <c r="D7426" s="83">
        <f>IF($E7426="","",IFERROR(VLOOKUP(TRIM(E7426&amp;""),'Référentiel Articles'!$A$2:$F$634,3,FALSE),""))</f>
      </c>
      <c r="E7426" s="81" t="str">
        <v/>
      </c>
      <c r="F7426" s="83">
        <f>IF($E7426="","",IFERROR(VLOOKUP(TRIM(E7426&amp;""),'Référentiel Articles'!$A$2:$F$634,4,FALSE),""))</f>
      </c>
      <c r="G7426" s="84">
        <f>IF($E7426="","",IFERROR(VLOOKUP(TRIM(E7426&amp;""),'Référentiel Articles'!$A$2:$F$634,5,FALSE),""))</f>
      </c>
      <c r="H7426" s="85" t="str">
        <v/>
      </c>
      <c r="I7426" s="84">
        <f>IF($E7426="","",IFERROR(VLOOKUP(TRIM(E7426&amp;""),'Référentiel Articles'!$A$2:$F$634,6,FALSE),""))</f>
      </c>
      <c r="J7426" s="90">
        <f>IF(OR($E7426="",$H7426=""),"",$H7426*$I7426)</f>
      </c>
      <c r="K7426" s="87" t="str">
        <v/>
      </c>
    </row>
    <row r="7427">
      <c r="A7427" s="74" t="str">
        <v/>
      </c>
      <c r="B7427" s="74" t="str">
        <v/>
      </c>
      <c r="C7427" s="75">
        <f>IF($E7427="","",IFERROR(VLOOKUP(TRIM(E7427&amp;""),'Référentiel Articles'!$A$2:$F$634,2,FALSE),""))</f>
      </c>
      <c r="D7427" s="75">
        <f>IF($E7427="","",IFERROR(VLOOKUP(TRIM(E7427&amp;""),'Référentiel Articles'!$A$2:$F$634,3,FALSE),""))</f>
      </c>
      <c r="E7427" s="74" t="str">
        <v/>
      </c>
      <c r="F7427" s="75">
        <f>IF($E7427="","",IFERROR(VLOOKUP(TRIM(E7427&amp;""),'Référentiel Articles'!$A$2:$F$634,4,FALSE),""))</f>
      </c>
      <c r="G7427" s="76">
        <f>IF($E7427="","",IFERROR(VLOOKUP(TRIM(E7427&amp;""),'Référentiel Articles'!$A$2:$F$634,5,FALSE),""))</f>
      </c>
      <c r="H7427" s="77" t="str">
        <v/>
      </c>
      <c r="I7427" s="76">
        <f>IF($E7427="","",IFERROR(VLOOKUP(TRIM(E7427&amp;""),'Référentiel Articles'!$A$2:$F$634,6,FALSE),""))</f>
      </c>
      <c r="J7427" s="78">
        <f>IF(OR($E7427="",$H7427=""),"",$H7427*$I7427)</f>
      </c>
      <c r="K7427" s="79" t="str">
        <v/>
      </c>
    </row>
    <row r="7428">
      <c r="A7428" s="81" t="str">
        <v/>
      </c>
      <c r="B7428" s="81" t="str">
        <v/>
      </c>
      <c r="C7428" s="83">
        <f>IF($E7428="","",IFERROR(VLOOKUP(TRIM(E7428&amp;""),'Référentiel Articles'!$A$2:$F$634,2,FALSE),""))</f>
      </c>
      <c r="D7428" s="83">
        <f>IF($E7428="","",IFERROR(VLOOKUP(TRIM(E7428&amp;""),'Référentiel Articles'!$A$2:$F$634,3,FALSE),""))</f>
      </c>
      <c r="E7428" s="81" t="str">
        <v/>
      </c>
      <c r="F7428" s="83">
        <f>IF($E7428="","",IFERROR(VLOOKUP(TRIM(E7428&amp;""),'Référentiel Articles'!$A$2:$F$634,4,FALSE),""))</f>
      </c>
      <c r="G7428" s="84">
        <f>IF($E7428="","",IFERROR(VLOOKUP(TRIM(E7428&amp;""),'Référentiel Articles'!$A$2:$F$634,5,FALSE),""))</f>
      </c>
      <c r="H7428" s="85" t="str">
        <v/>
      </c>
      <c r="I7428" s="84">
        <f>IF($E7428="","",IFERROR(VLOOKUP(TRIM(E7428&amp;""),'Référentiel Articles'!$A$2:$F$634,6,FALSE),""))</f>
      </c>
      <c r="J7428" s="90">
        <f>IF(OR($E7428="",$H7428=""),"",$H7428*$I7428)</f>
      </c>
      <c r="K7428" s="87" t="str">
        <v/>
      </c>
    </row>
    <row r="7429">
      <c r="A7429" s="74" t="str">
        <v/>
      </c>
      <c r="B7429" s="74" t="str">
        <v/>
      </c>
      <c r="C7429" s="75">
        <f>IF($E7429="","",IFERROR(VLOOKUP(TRIM(E7429&amp;""),'Référentiel Articles'!$A$2:$F$634,2,FALSE),""))</f>
      </c>
      <c r="D7429" s="75">
        <f>IF($E7429="","",IFERROR(VLOOKUP(TRIM(E7429&amp;""),'Référentiel Articles'!$A$2:$F$634,3,FALSE),""))</f>
      </c>
      <c r="E7429" s="74" t="str">
        <v/>
      </c>
      <c r="F7429" s="75">
        <f>IF($E7429="","",IFERROR(VLOOKUP(TRIM(E7429&amp;""),'Référentiel Articles'!$A$2:$F$634,4,FALSE),""))</f>
      </c>
      <c r="G7429" s="76">
        <f>IF($E7429="","",IFERROR(VLOOKUP(TRIM(E7429&amp;""),'Référentiel Articles'!$A$2:$F$634,5,FALSE),""))</f>
      </c>
      <c r="H7429" s="77" t="str">
        <v/>
      </c>
      <c r="I7429" s="76">
        <f>IF($E7429="","",IFERROR(VLOOKUP(TRIM(E7429&amp;""),'Référentiel Articles'!$A$2:$F$634,6,FALSE),""))</f>
      </c>
      <c r="J7429" s="78">
        <f>IF(OR($E7429="",$H7429=""),"",$H7429*$I7429)</f>
      </c>
      <c r="K7429" s="79" t="str">
        <v/>
      </c>
    </row>
    <row r="7430">
      <c r="A7430" s="81" t="str">
        <v/>
      </c>
      <c r="B7430" s="81" t="str">
        <v/>
      </c>
      <c r="C7430" s="83">
        <f>IF($E7430="","",IFERROR(VLOOKUP(TRIM(E7430&amp;""),'Référentiel Articles'!$A$2:$F$634,2,FALSE),""))</f>
      </c>
      <c r="D7430" s="83">
        <f>IF($E7430="","",IFERROR(VLOOKUP(TRIM(E7430&amp;""),'Référentiel Articles'!$A$2:$F$634,3,FALSE),""))</f>
      </c>
      <c r="E7430" s="81" t="str">
        <v/>
      </c>
      <c r="F7430" s="83">
        <f>IF($E7430="","",IFERROR(VLOOKUP(TRIM(E7430&amp;""),'Référentiel Articles'!$A$2:$F$634,4,FALSE),""))</f>
      </c>
      <c r="G7430" s="84">
        <f>IF($E7430="","",IFERROR(VLOOKUP(TRIM(E7430&amp;""),'Référentiel Articles'!$A$2:$F$634,5,FALSE),""))</f>
      </c>
      <c r="H7430" s="85" t="str">
        <v/>
      </c>
      <c r="I7430" s="84">
        <f>IF($E7430="","",IFERROR(VLOOKUP(TRIM(E7430&amp;""),'Référentiel Articles'!$A$2:$F$634,6,FALSE),""))</f>
      </c>
      <c r="J7430" s="90">
        <f>IF(OR($E7430="",$H7430=""),"",$H7430*$I7430)</f>
      </c>
      <c r="K7430" s="87" t="str">
        <v/>
      </c>
    </row>
    <row r="7431">
      <c r="A7431" s="74" t="str">
        <v/>
      </c>
      <c r="B7431" s="74" t="str">
        <v/>
      </c>
      <c r="C7431" s="75">
        <f>IF($E7431="","",IFERROR(VLOOKUP(TRIM(E7431&amp;""),'Référentiel Articles'!$A$2:$F$634,2,FALSE),""))</f>
      </c>
      <c r="D7431" s="75">
        <f>IF($E7431="","",IFERROR(VLOOKUP(TRIM(E7431&amp;""),'Référentiel Articles'!$A$2:$F$634,3,FALSE),""))</f>
      </c>
      <c r="E7431" s="74" t="str">
        <v/>
      </c>
      <c r="F7431" s="75">
        <f>IF($E7431="","",IFERROR(VLOOKUP(TRIM(E7431&amp;""),'Référentiel Articles'!$A$2:$F$634,4,FALSE),""))</f>
      </c>
      <c r="G7431" s="76">
        <f>IF($E7431="","",IFERROR(VLOOKUP(TRIM(E7431&amp;""),'Référentiel Articles'!$A$2:$F$634,5,FALSE),""))</f>
      </c>
      <c r="H7431" s="77" t="str">
        <v/>
      </c>
      <c r="I7431" s="76">
        <f>IF($E7431="","",IFERROR(VLOOKUP(TRIM(E7431&amp;""),'Référentiel Articles'!$A$2:$F$634,6,FALSE),""))</f>
      </c>
      <c r="J7431" s="78">
        <f>IF(OR($E7431="",$H7431=""),"",$H7431*$I7431)</f>
      </c>
      <c r="K7431" s="79" t="str">
        <v/>
      </c>
    </row>
    <row r="7432">
      <c r="A7432" s="81" t="str">
        <v/>
      </c>
      <c r="B7432" s="81" t="str">
        <v/>
      </c>
      <c r="C7432" s="83">
        <f>IF($E7432="","",IFERROR(VLOOKUP(TRIM(E7432&amp;""),'Référentiel Articles'!$A$2:$F$634,2,FALSE),""))</f>
      </c>
      <c r="D7432" s="83">
        <f>IF($E7432="","",IFERROR(VLOOKUP(TRIM(E7432&amp;""),'Référentiel Articles'!$A$2:$F$634,3,FALSE),""))</f>
      </c>
      <c r="E7432" s="81" t="str">
        <v/>
      </c>
      <c r="F7432" s="83">
        <f>IF($E7432="","",IFERROR(VLOOKUP(TRIM(E7432&amp;""),'Référentiel Articles'!$A$2:$F$634,4,FALSE),""))</f>
      </c>
      <c r="G7432" s="84">
        <f>IF($E7432="","",IFERROR(VLOOKUP(TRIM(E7432&amp;""),'Référentiel Articles'!$A$2:$F$634,5,FALSE),""))</f>
      </c>
      <c r="H7432" s="85" t="str">
        <v/>
      </c>
      <c r="I7432" s="84">
        <f>IF($E7432="","",IFERROR(VLOOKUP(TRIM(E7432&amp;""),'Référentiel Articles'!$A$2:$F$634,6,FALSE),""))</f>
      </c>
      <c r="J7432" s="90">
        <f>IF(OR($E7432="",$H7432=""),"",$H7432*$I7432)</f>
      </c>
      <c r="K7432" s="87" t="str">
        <v/>
      </c>
    </row>
    <row r="7433">
      <c r="A7433" s="74" t="str">
        <v/>
      </c>
      <c r="B7433" s="74" t="str">
        <v/>
      </c>
      <c r="C7433" s="75">
        <f>IF($E7433="","",IFERROR(VLOOKUP(TRIM(E7433&amp;""),'Référentiel Articles'!$A$2:$F$634,2,FALSE),""))</f>
      </c>
      <c r="D7433" s="75">
        <f>IF($E7433="","",IFERROR(VLOOKUP(TRIM(E7433&amp;""),'Référentiel Articles'!$A$2:$F$634,3,FALSE),""))</f>
      </c>
      <c r="E7433" s="74" t="str">
        <v/>
      </c>
      <c r="F7433" s="75">
        <f>IF($E7433="","",IFERROR(VLOOKUP(TRIM(E7433&amp;""),'Référentiel Articles'!$A$2:$F$634,4,FALSE),""))</f>
      </c>
      <c r="G7433" s="76">
        <f>IF($E7433="","",IFERROR(VLOOKUP(TRIM(E7433&amp;""),'Référentiel Articles'!$A$2:$F$634,5,FALSE),""))</f>
      </c>
      <c r="H7433" s="77" t="str">
        <v/>
      </c>
      <c r="I7433" s="76">
        <f>IF($E7433="","",IFERROR(VLOOKUP(TRIM(E7433&amp;""),'Référentiel Articles'!$A$2:$F$634,6,FALSE),""))</f>
      </c>
      <c r="J7433" s="78">
        <f>IF(OR($E7433="",$H7433=""),"",$H7433*$I7433)</f>
      </c>
      <c r="K7433" s="79" t="str">
        <v/>
      </c>
    </row>
    <row r="7434">
      <c r="A7434" s="81" t="str">
        <v/>
      </c>
      <c r="B7434" s="81" t="str">
        <v/>
      </c>
      <c r="C7434" s="83">
        <f>IF($E7434="","",IFERROR(VLOOKUP(TRIM(E7434&amp;""),'Référentiel Articles'!$A$2:$F$634,2,FALSE),""))</f>
      </c>
      <c r="D7434" s="83">
        <f>IF($E7434="","",IFERROR(VLOOKUP(TRIM(E7434&amp;""),'Référentiel Articles'!$A$2:$F$634,3,FALSE),""))</f>
      </c>
      <c r="E7434" s="81" t="str">
        <v/>
      </c>
      <c r="F7434" s="83">
        <f>IF($E7434="","",IFERROR(VLOOKUP(TRIM(E7434&amp;""),'Référentiel Articles'!$A$2:$F$634,4,FALSE),""))</f>
      </c>
      <c r="G7434" s="84">
        <f>IF($E7434="","",IFERROR(VLOOKUP(TRIM(E7434&amp;""),'Référentiel Articles'!$A$2:$F$634,5,FALSE),""))</f>
      </c>
      <c r="H7434" s="85" t="str">
        <v/>
      </c>
      <c r="I7434" s="84">
        <f>IF($E7434="","",IFERROR(VLOOKUP(TRIM(E7434&amp;""),'Référentiel Articles'!$A$2:$F$634,6,FALSE),""))</f>
      </c>
      <c r="J7434" s="90">
        <f>IF(OR($E7434="",$H7434=""),"",$H7434*$I7434)</f>
      </c>
      <c r="K7434" s="87" t="str">
        <v/>
      </c>
    </row>
    <row r="7435">
      <c r="A7435" s="74" t="str">
        <v/>
      </c>
      <c r="B7435" s="74" t="str">
        <v/>
      </c>
      <c r="C7435" s="75">
        <f>IF($E7435="","",IFERROR(VLOOKUP(TRIM(E7435&amp;""),'Référentiel Articles'!$A$2:$F$634,2,FALSE),""))</f>
      </c>
      <c r="D7435" s="75">
        <f>IF($E7435="","",IFERROR(VLOOKUP(TRIM(E7435&amp;""),'Référentiel Articles'!$A$2:$F$634,3,FALSE),""))</f>
      </c>
      <c r="E7435" s="74" t="str">
        <v/>
      </c>
      <c r="F7435" s="75">
        <f>IF($E7435="","",IFERROR(VLOOKUP(TRIM(E7435&amp;""),'Référentiel Articles'!$A$2:$F$634,4,FALSE),""))</f>
      </c>
      <c r="G7435" s="76">
        <f>IF($E7435="","",IFERROR(VLOOKUP(TRIM(E7435&amp;""),'Référentiel Articles'!$A$2:$F$634,5,FALSE),""))</f>
      </c>
      <c r="H7435" s="77" t="str">
        <v/>
      </c>
      <c r="I7435" s="76">
        <f>IF($E7435="","",IFERROR(VLOOKUP(TRIM(E7435&amp;""),'Référentiel Articles'!$A$2:$F$634,6,FALSE),""))</f>
      </c>
      <c r="J7435" s="78">
        <f>IF(OR($E7435="",$H7435=""),"",$H7435*$I7435)</f>
      </c>
      <c r="K7435" s="79" t="str">
        <v/>
      </c>
    </row>
    <row r="7436">
      <c r="A7436" s="81" t="str">
        <v/>
      </c>
      <c r="B7436" s="81" t="str">
        <v/>
      </c>
      <c r="C7436" s="83">
        <f>IF($E7436="","",IFERROR(VLOOKUP(TRIM(E7436&amp;""),'Référentiel Articles'!$A$2:$F$634,2,FALSE),""))</f>
      </c>
      <c r="D7436" s="83">
        <f>IF($E7436="","",IFERROR(VLOOKUP(TRIM(E7436&amp;""),'Référentiel Articles'!$A$2:$F$634,3,FALSE),""))</f>
      </c>
      <c r="E7436" s="81" t="str">
        <v/>
      </c>
      <c r="F7436" s="83">
        <f>IF($E7436="","",IFERROR(VLOOKUP(TRIM(E7436&amp;""),'Référentiel Articles'!$A$2:$F$634,4,FALSE),""))</f>
      </c>
      <c r="G7436" s="84">
        <f>IF($E7436="","",IFERROR(VLOOKUP(TRIM(E7436&amp;""),'Référentiel Articles'!$A$2:$F$634,5,FALSE),""))</f>
      </c>
      <c r="H7436" s="85" t="str">
        <v/>
      </c>
      <c r="I7436" s="84">
        <f>IF($E7436="","",IFERROR(VLOOKUP(TRIM(E7436&amp;""),'Référentiel Articles'!$A$2:$F$634,6,FALSE),""))</f>
      </c>
      <c r="J7436" s="90">
        <f>IF(OR($E7436="",$H7436=""),"",$H7436*$I7436)</f>
      </c>
      <c r="K7436" s="87" t="str">
        <v/>
      </c>
    </row>
    <row r="7437">
      <c r="A7437" s="74" t="str">
        <v/>
      </c>
      <c r="B7437" s="74" t="str">
        <v/>
      </c>
      <c r="C7437" s="75">
        <f>IF($E7437="","",IFERROR(VLOOKUP(TRIM(E7437&amp;""),'Référentiel Articles'!$A$2:$F$634,2,FALSE),""))</f>
      </c>
      <c r="D7437" s="75">
        <f>IF($E7437="","",IFERROR(VLOOKUP(TRIM(E7437&amp;""),'Référentiel Articles'!$A$2:$F$634,3,FALSE),""))</f>
      </c>
      <c r="E7437" s="74" t="str">
        <v/>
      </c>
      <c r="F7437" s="75">
        <f>IF($E7437="","",IFERROR(VLOOKUP(TRIM(E7437&amp;""),'Référentiel Articles'!$A$2:$F$634,4,FALSE),""))</f>
      </c>
      <c r="G7437" s="76">
        <f>IF($E7437="","",IFERROR(VLOOKUP(TRIM(E7437&amp;""),'Référentiel Articles'!$A$2:$F$634,5,FALSE),""))</f>
      </c>
      <c r="H7437" s="77" t="str">
        <v/>
      </c>
      <c r="I7437" s="76">
        <f>IF($E7437="","",IFERROR(VLOOKUP(TRIM(E7437&amp;""),'Référentiel Articles'!$A$2:$F$634,6,FALSE),""))</f>
      </c>
      <c r="J7437" s="78">
        <f>IF(OR($E7437="",$H7437=""),"",$H7437*$I7437)</f>
      </c>
      <c r="K7437" s="79" t="str">
        <v/>
      </c>
    </row>
    <row r="7438">
      <c r="A7438" s="81" t="str">
        <v/>
      </c>
      <c r="B7438" s="81" t="str">
        <v/>
      </c>
      <c r="C7438" s="83">
        <f>IF($E7438="","",IFERROR(VLOOKUP(TRIM(E7438&amp;""),'Référentiel Articles'!$A$2:$F$634,2,FALSE),""))</f>
      </c>
      <c r="D7438" s="83">
        <f>IF($E7438="","",IFERROR(VLOOKUP(TRIM(E7438&amp;""),'Référentiel Articles'!$A$2:$F$634,3,FALSE),""))</f>
      </c>
      <c r="E7438" s="81" t="str">
        <v/>
      </c>
      <c r="F7438" s="83">
        <f>IF($E7438="","",IFERROR(VLOOKUP(TRIM(E7438&amp;""),'Référentiel Articles'!$A$2:$F$634,4,FALSE),""))</f>
      </c>
      <c r="G7438" s="84">
        <f>IF($E7438="","",IFERROR(VLOOKUP(TRIM(E7438&amp;""),'Référentiel Articles'!$A$2:$F$634,5,FALSE),""))</f>
      </c>
      <c r="H7438" s="85" t="str">
        <v/>
      </c>
      <c r="I7438" s="84">
        <f>IF($E7438="","",IFERROR(VLOOKUP(TRIM(E7438&amp;""),'Référentiel Articles'!$A$2:$F$634,6,FALSE),""))</f>
      </c>
      <c r="J7438" s="90">
        <f>IF(OR($E7438="",$H7438=""),"",$H7438*$I7438)</f>
      </c>
      <c r="K7438" s="87" t="str">
        <v/>
      </c>
    </row>
    <row r="7439">
      <c r="A7439" s="74" t="str">
        <v/>
      </c>
      <c r="B7439" s="74" t="str">
        <v/>
      </c>
      <c r="C7439" s="75">
        <f>IF($E7439="","",IFERROR(VLOOKUP(TRIM(E7439&amp;""),'Référentiel Articles'!$A$2:$F$634,2,FALSE),""))</f>
      </c>
      <c r="D7439" s="75">
        <f>IF($E7439="","",IFERROR(VLOOKUP(TRIM(E7439&amp;""),'Référentiel Articles'!$A$2:$F$634,3,FALSE),""))</f>
      </c>
      <c r="E7439" s="74" t="str">
        <v/>
      </c>
      <c r="F7439" s="75">
        <f>IF($E7439="","",IFERROR(VLOOKUP(TRIM(E7439&amp;""),'Référentiel Articles'!$A$2:$F$634,4,FALSE),""))</f>
      </c>
      <c r="G7439" s="76">
        <f>IF($E7439="","",IFERROR(VLOOKUP(TRIM(E7439&amp;""),'Référentiel Articles'!$A$2:$F$634,5,FALSE),""))</f>
      </c>
      <c r="H7439" s="77" t="str">
        <v/>
      </c>
      <c r="I7439" s="76">
        <f>IF($E7439="","",IFERROR(VLOOKUP(TRIM(E7439&amp;""),'Référentiel Articles'!$A$2:$F$634,6,FALSE),""))</f>
      </c>
      <c r="J7439" s="78">
        <f>IF(OR($E7439="",$H7439=""),"",$H7439*$I7439)</f>
      </c>
      <c r="K7439" s="79" t="str">
        <v/>
      </c>
    </row>
    <row r="7440">
      <c r="A7440" s="81" t="str">
        <v/>
      </c>
      <c r="B7440" s="81" t="str">
        <v/>
      </c>
      <c r="C7440" s="83">
        <f>IF($E7440="","",IFERROR(VLOOKUP(TRIM(E7440&amp;""),'Référentiel Articles'!$A$2:$F$634,2,FALSE),""))</f>
      </c>
      <c r="D7440" s="83">
        <f>IF($E7440="","",IFERROR(VLOOKUP(TRIM(E7440&amp;""),'Référentiel Articles'!$A$2:$F$634,3,FALSE),""))</f>
      </c>
      <c r="E7440" s="81" t="str">
        <v/>
      </c>
      <c r="F7440" s="83">
        <f>IF($E7440="","",IFERROR(VLOOKUP(TRIM(E7440&amp;""),'Référentiel Articles'!$A$2:$F$634,4,FALSE),""))</f>
      </c>
      <c r="G7440" s="84">
        <f>IF($E7440="","",IFERROR(VLOOKUP(TRIM(E7440&amp;""),'Référentiel Articles'!$A$2:$F$634,5,FALSE),""))</f>
      </c>
      <c r="H7440" s="85" t="str">
        <v/>
      </c>
      <c r="I7440" s="84">
        <f>IF($E7440="","",IFERROR(VLOOKUP(TRIM(E7440&amp;""),'Référentiel Articles'!$A$2:$F$634,6,FALSE),""))</f>
      </c>
      <c r="J7440" s="90">
        <f>IF(OR($E7440="",$H7440=""),"",$H7440*$I7440)</f>
      </c>
      <c r="K7440" s="87" t="str">
        <v/>
      </c>
    </row>
    <row r="7441">
      <c r="A7441" s="74" t="str">
        <v/>
      </c>
      <c r="B7441" s="74" t="str">
        <v/>
      </c>
      <c r="C7441" s="75">
        <f>IF($E7441="","",IFERROR(VLOOKUP(TRIM(E7441&amp;""),'Référentiel Articles'!$A$2:$F$634,2,FALSE),""))</f>
      </c>
      <c r="D7441" s="75">
        <f>IF($E7441="","",IFERROR(VLOOKUP(TRIM(E7441&amp;""),'Référentiel Articles'!$A$2:$F$634,3,FALSE),""))</f>
      </c>
      <c r="E7441" s="74" t="str">
        <v/>
      </c>
      <c r="F7441" s="75">
        <f>IF($E7441="","",IFERROR(VLOOKUP(TRIM(E7441&amp;""),'Référentiel Articles'!$A$2:$F$634,4,FALSE),""))</f>
      </c>
      <c r="G7441" s="76">
        <f>IF($E7441="","",IFERROR(VLOOKUP(TRIM(E7441&amp;""),'Référentiel Articles'!$A$2:$F$634,5,FALSE),""))</f>
      </c>
      <c r="H7441" s="77" t="str">
        <v/>
      </c>
      <c r="I7441" s="76">
        <f>IF($E7441="","",IFERROR(VLOOKUP(TRIM(E7441&amp;""),'Référentiel Articles'!$A$2:$F$634,6,FALSE),""))</f>
      </c>
      <c r="J7441" s="78">
        <f>IF(OR($E7441="",$H7441=""),"",$H7441*$I7441)</f>
      </c>
      <c r="K7441" s="79" t="str">
        <v/>
      </c>
    </row>
    <row r="7442">
      <c r="A7442" s="81" t="str">
        <v/>
      </c>
      <c r="B7442" s="81" t="str">
        <v/>
      </c>
      <c r="C7442" s="83">
        <f>IF($E7442="","",IFERROR(VLOOKUP(TRIM(E7442&amp;""),'Référentiel Articles'!$A$2:$F$634,2,FALSE),""))</f>
      </c>
      <c r="D7442" s="83">
        <f>IF($E7442="","",IFERROR(VLOOKUP(TRIM(E7442&amp;""),'Référentiel Articles'!$A$2:$F$634,3,FALSE),""))</f>
      </c>
      <c r="E7442" s="81" t="str">
        <v/>
      </c>
      <c r="F7442" s="83">
        <f>IF($E7442="","",IFERROR(VLOOKUP(TRIM(E7442&amp;""),'Référentiel Articles'!$A$2:$F$634,4,FALSE),""))</f>
      </c>
      <c r="G7442" s="84">
        <f>IF($E7442="","",IFERROR(VLOOKUP(TRIM(E7442&amp;""),'Référentiel Articles'!$A$2:$F$634,5,FALSE),""))</f>
      </c>
      <c r="H7442" s="85" t="str">
        <v/>
      </c>
      <c r="I7442" s="84">
        <f>IF($E7442="","",IFERROR(VLOOKUP(TRIM(E7442&amp;""),'Référentiel Articles'!$A$2:$F$634,6,FALSE),""))</f>
      </c>
      <c r="J7442" s="90">
        <f>IF(OR($E7442="",$H7442=""),"",$H7442*$I7442)</f>
      </c>
      <c r="K7442" s="87" t="str">
        <v/>
      </c>
    </row>
    <row r="7443">
      <c r="A7443" s="74" t="str">
        <v/>
      </c>
      <c r="B7443" s="74" t="str">
        <v/>
      </c>
      <c r="C7443" s="75">
        <f>IF($E7443="","",IFERROR(VLOOKUP(TRIM(E7443&amp;""),'Référentiel Articles'!$A$2:$F$634,2,FALSE),""))</f>
      </c>
      <c r="D7443" s="75">
        <f>IF($E7443="","",IFERROR(VLOOKUP(TRIM(E7443&amp;""),'Référentiel Articles'!$A$2:$F$634,3,FALSE),""))</f>
      </c>
      <c r="E7443" s="74" t="str">
        <v/>
      </c>
      <c r="F7443" s="75">
        <f>IF($E7443="","",IFERROR(VLOOKUP(TRIM(E7443&amp;""),'Référentiel Articles'!$A$2:$F$634,4,FALSE),""))</f>
      </c>
      <c r="G7443" s="76">
        <f>IF($E7443="","",IFERROR(VLOOKUP(TRIM(E7443&amp;""),'Référentiel Articles'!$A$2:$F$634,5,FALSE),""))</f>
      </c>
      <c r="H7443" s="77" t="str">
        <v/>
      </c>
      <c r="I7443" s="76">
        <f>IF($E7443="","",IFERROR(VLOOKUP(TRIM(E7443&amp;""),'Référentiel Articles'!$A$2:$F$634,6,FALSE),""))</f>
      </c>
      <c r="J7443" s="78">
        <f>IF(OR($E7443="",$H7443=""),"",$H7443*$I7443)</f>
      </c>
      <c r="K7443" s="79" t="str">
        <v/>
      </c>
    </row>
    <row r="7444">
      <c r="A7444" s="81" t="str">
        <v/>
      </c>
      <c r="B7444" s="81" t="str">
        <v/>
      </c>
      <c r="C7444" s="83">
        <f>IF($E7444="","",IFERROR(VLOOKUP(TRIM(E7444&amp;""),'Référentiel Articles'!$A$2:$F$634,2,FALSE),""))</f>
      </c>
      <c r="D7444" s="83">
        <f>IF($E7444="","",IFERROR(VLOOKUP(TRIM(E7444&amp;""),'Référentiel Articles'!$A$2:$F$634,3,FALSE),""))</f>
      </c>
      <c r="E7444" s="81" t="str">
        <v/>
      </c>
      <c r="F7444" s="83">
        <f>IF($E7444="","",IFERROR(VLOOKUP(TRIM(E7444&amp;""),'Référentiel Articles'!$A$2:$F$634,4,FALSE),""))</f>
      </c>
      <c r="G7444" s="84">
        <f>IF($E7444="","",IFERROR(VLOOKUP(TRIM(E7444&amp;""),'Référentiel Articles'!$A$2:$F$634,5,FALSE),""))</f>
      </c>
      <c r="H7444" s="85" t="str">
        <v/>
      </c>
      <c r="I7444" s="84">
        <f>IF($E7444="","",IFERROR(VLOOKUP(TRIM(E7444&amp;""),'Référentiel Articles'!$A$2:$F$634,6,FALSE),""))</f>
      </c>
      <c r="J7444" s="90">
        <f>IF(OR($E7444="",$H7444=""),"",$H7444*$I7444)</f>
      </c>
      <c r="K7444" s="87" t="str">
        <v/>
      </c>
    </row>
    <row r="7445">
      <c r="A7445" s="74" t="str">
        <v/>
      </c>
      <c r="B7445" s="74" t="str">
        <v/>
      </c>
      <c r="C7445" s="75">
        <f>IF($E7445="","",IFERROR(VLOOKUP(TRIM(E7445&amp;""),'Référentiel Articles'!$A$2:$F$634,2,FALSE),""))</f>
      </c>
      <c r="D7445" s="75">
        <f>IF($E7445="","",IFERROR(VLOOKUP(TRIM(E7445&amp;""),'Référentiel Articles'!$A$2:$F$634,3,FALSE),""))</f>
      </c>
      <c r="E7445" s="74" t="str">
        <v/>
      </c>
      <c r="F7445" s="75">
        <f>IF($E7445="","",IFERROR(VLOOKUP(TRIM(E7445&amp;""),'Référentiel Articles'!$A$2:$F$634,4,FALSE),""))</f>
      </c>
      <c r="G7445" s="76">
        <f>IF($E7445="","",IFERROR(VLOOKUP(TRIM(E7445&amp;""),'Référentiel Articles'!$A$2:$F$634,5,FALSE),""))</f>
      </c>
      <c r="H7445" s="77" t="str">
        <v/>
      </c>
      <c r="I7445" s="76">
        <f>IF($E7445="","",IFERROR(VLOOKUP(TRIM(E7445&amp;""),'Référentiel Articles'!$A$2:$F$634,6,FALSE),""))</f>
      </c>
      <c r="J7445" s="78">
        <f>IF(OR($E7445="",$H7445=""),"",$H7445*$I7445)</f>
      </c>
      <c r="K7445" s="79" t="str">
        <v/>
      </c>
    </row>
    <row r="7446">
      <c r="A7446" s="81" t="str">
        <v/>
      </c>
      <c r="B7446" s="81" t="str">
        <v/>
      </c>
      <c r="C7446" s="83">
        <f>IF($E7446="","",IFERROR(VLOOKUP(TRIM(E7446&amp;""),'Référentiel Articles'!$A$2:$F$634,2,FALSE),""))</f>
      </c>
      <c r="D7446" s="83">
        <f>IF($E7446="","",IFERROR(VLOOKUP(TRIM(E7446&amp;""),'Référentiel Articles'!$A$2:$F$634,3,FALSE),""))</f>
      </c>
      <c r="E7446" s="81" t="str">
        <v/>
      </c>
      <c r="F7446" s="83">
        <f>IF($E7446="","",IFERROR(VLOOKUP(TRIM(E7446&amp;""),'Référentiel Articles'!$A$2:$F$634,4,FALSE),""))</f>
      </c>
      <c r="G7446" s="84">
        <f>IF($E7446="","",IFERROR(VLOOKUP(TRIM(E7446&amp;""),'Référentiel Articles'!$A$2:$F$634,5,FALSE),""))</f>
      </c>
      <c r="H7446" s="85" t="str">
        <v/>
      </c>
      <c r="I7446" s="84">
        <f>IF($E7446="","",IFERROR(VLOOKUP(TRIM(E7446&amp;""),'Référentiel Articles'!$A$2:$F$634,6,FALSE),""))</f>
      </c>
      <c r="J7446" s="90">
        <f>IF(OR($E7446="",$H7446=""),"",$H7446*$I7446)</f>
      </c>
      <c r="K7446" s="87" t="str">
        <v/>
      </c>
    </row>
    <row r="7447">
      <c r="A7447" s="74" t="str">
        <v/>
      </c>
      <c r="B7447" s="74" t="str">
        <v/>
      </c>
      <c r="C7447" s="75">
        <f>IF($E7447="","",IFERROR(VLOOKUP(TRIM(E7447&amp;""),'Référentiel Articles'!$A$2:$F$634,2,FALSE),""))</f>
      </c>
      <c r="D7447" s="75">
        <f>IF($E7447="","",IFERROR(VLOOKUP(TRIM(E7447&amp;""),'Référentiel Articles'!$A$2:$F$634,3,FALSE),""))</f>
      </c>
      <c r="E7447" s="74" t="str">
        <v/>
      </c>
      <c r="F7447" s="75">
        <f>IF($E7447="","",IFERROR(VLOOKUP(TRIM(E7447&amp;""),'Référentiel Articles'!$A$2:$F$634,4,FALSE),""))</f>
      </c>
      <c r="G7447" s="76">
        <f>IF($E7447="","",IFERROR(VLOOKUP(TRIM(E7447&amp;""),'Référentiel Articles'!$A$2:$F$634,5,FALSE),""))</f>
      </c>
      <c r="H7447" s="77" t="str">
        <v/>
      </c>
      <c r="I7447" s="76">
        <f>IF($E7447="","",IFERROR(VLOOKUP(TRIM(E7447&amp;""),'Référentiel Articles'!$A$2:$F$634,6,FALSE),""))</f>
      </c>
      <c r="J7447" s="78">
        <f>IF(OR($E7447="",$H7447=""),"",$H7447*$I7447)</f>
      </c>
      <c r="K7447" s="79" t="str">
        <v/>
      </c>
    </row>
    <row r="7448">
      <c r="A7448" s="81" t="str">
        <v/>
      </c>
      <c r="B7448" s="81" t="str">
        <v/>
      </c>
      <c r="C7448" s="83">
        <f>IF($E7448="","",IFERROR(VLOOKUP(TRIM(E7448&amp;""),'Référentiel Articles'!$A$2:$F$634,2,FALSE),""))</f>
      </c>
      <c r="D7448" s="83">
        <f>IF($E7448="","",IFERROR(VLOOKUP(TRIM(E7448&amp;""),'Référentiel Articles'!$A$2:$F$634,3,FALSE),""))</f>
      </c>
      <c r="E7448" s="81" t="str">
        <v/>
      </c>
      <c r="F7448" s="83">
        <f>IF($E7448="","",IFERROR(VLOOKUP(TRIM(E7448&amp;""),'Référentiel Articles'!$A$2:$F$634,4,FALSE),""))</f>
      </c>
      <c r="G7448" s="84">
        <f>IF($E7448="","",IFERROR(VLOOKUP(TRIM(E7448&amp;""),'Référentiel Articles'!$A$2:$F$634,5,FALSE),""))</f>
      </c>
      <c r="H7448" s="85" t="str">
        <v/>
      </c>
      <c r="I7448" s="84">
        <f>IF($E7448="","",IFERROR(VLOOKUP(TRIM(E7448&amp;""),'Référentiel Articles'!$A$2:$F$634,6,FALSE),""))</f>
      </c>
      <c r="J7448" s="90">
        <f>IF(OR($E7448="",$H7448=""),"",$H7448*$I7448)</f>
      </c>
      <c r="K7448" s="87" t="str">
        <v/>
      </c>
    </row>
    <row r="7449">
      <c r="A7449" s="74" t="str">
        <v/>
      </c>
      <c r="B7449" s="74" t="str">
        <v/>
      </c>
      <c r="C7449" s="75">
        <f>IF($E7449="","",IFERROR(VLOOKUP(TRIM(E7449&amp;""),'Référentiel Articles'!$A$2:$F$634,2,FALSE),""))</f>
      </c>
      <c r="D7449" s="75">
        <f>IF($E7449="","",IFERROR(VLOOKUP(TRIM(E7449&amp;""),'Référentiel Articles'!$A$2:$F$634,3,FALSE),""))</f>
      </c>
      <c r="E7449" s="74" t="str">
        <v/>
      </c>
      <c r="F7449" s="75">
        <f>IF($E7449="","",IFERROR(VLOOKUP(TRIM(E7449&amp;""),'Référentiel Articles'!$A$2:$F$634,4,FALSE),""))</f>
      </c>
      <c r="G7449" s="76">
        <f>IF($E7449="","",IFERROR(VLOOKUP(TRIM(E7449&amp;""),'Référentiel Articles'!$A$2:$F$634,5,FALSE),""))</f>
      </c>
      <c r="H7449" s="77" t="str">
        <v/>
      </c>
      <c r="I7449" s="76">
        <f>IF($E7449="","",IFERROR(VLOOKUP(TRIM(E7449&amp;""),'Référentiel Articles'!$A$2:$F$634,6,FALSE),""))</f>
      </c>
      <c r="J7449" s="78">
        <f>IF(OR($E7449="",$H7449=""),"",$H7449*$I7449)</f>
      </c>
      <c r="K7449" s="79" t="str">
        <v/>
      </c>
    </row>
    <row r="7450">
      <c r="A7450" s="81" t="str">
        <v/>
      </c>
      <c r="B7450" s="81" t="str">
        <v/>
      </c>
      <c r="C7450" s="83">
        <f>IF($E7450="","",IFERROR(VLOOKUP(TRIM(E7450&amp;""),'Référentiel Articles'!$A$2:$F$634,2,FALSE),""))</f>
      </c>
      <c r="D7450" s="83">
        <f>IF($E7450="","",IFERROR(VLOOKUP(TRIM(E7450&amp;""),'Référentiel Articles'!$A$2:$F$634,3,FALSE),""))</f>
      </c>
      <c r="E7450" s="81" t="str">
        <v/>
      </c>
      <c r="F7450" s="83">
        <f>IF($E7450="","",IFERROR(VLOOKUP(TRIM(E7450&amp;""),'Référentiel Articles'!$A$2:$F$634,4,FALSE),""))</f>
      </c>
      <c r="G7450" s="84">
        <f>IF($E7450="","",IFERROR(VLOOKUP(TRIM(E7450&amp;""),'Référentiel Articles'!$A$2:$F$634,5,FALSE),""))</f>
      </c>
      <c r="H7450" s="85" t="str">
        <v/>
      </c>
      <c r="I7450" s="84">
        <f>IF($E7450="","",IFERROR(VLOOKUP(TRIM(E7450&amp;""),'Référentiel Articles'!$A$2:$F$634,6,FALSE),""))</f>
      </c>
      <c r="J7450" s="90">
        <f>IF(OR($E7450="",$H7450=""),"",$H7450*$I7450)</f>
      </c>
      <c r="K7450" s="87" t="str">
        <v/>
      </c>
    </row>
    <row r="7451">
      <c r="A7451" s="74" t="str">
        <v/>
      </c>
      <c r="B7451" s="74" t="str">
        <v/>
      </c>
      <c r="C7451" s="75">
        <f>IF($E7451="","",IFERROR(VLOOKUP(TRIM(E7451&amp;""),'Référentiel Articles'!$A$2:$F$634,2,FALSE),""))</f>
      </c>
      <c r="D7451" s="75">
        <f>IF($E7451="","",IFERROR(VLOOKUP(TRIM(E7451&amp;""),'Référentiel Articles'!$A$2:$F$634,3,FALSE),""))</f>
      </c>
      <c r="E7451" s="74" t="str">
        <v/>
      </c>
      <c r="F7451" s="75">
        <f>IF($E7451="","",IFERROR(VLOOKUP(TRIM(E7451&amp;""),'Référentiel Articles'!$A$2:$F$634,4,FALSE),""))</f>
      </c>
      <c r="G7451" s="76">
        <f>IF($E7451="","",IFERROR(VLOOKUP(TRIM(E7451&amp;""),'Référentiel Articles'!$A$2:$F$634,5,FALSE),""))</f>
      </c>
      <c r="H7451" s="77" t="str">
        <v/>
      </c>
      <c r="I7451" s="76">
        <f>IF($E7451="","",IFERROR(VLOOKUP(TRIM(E7451&amp;""),'Référentiel Articles'!$A$2:$F$634,6,FALSE),""))</f>
      </c>
      <c r="J7451" s="78">
        <f>IF(OR($E7451="",$H7451=""),"",$H7451*$I7451)</f>
      </c>
      <c r="K7451" s="79" t="str">
        <v/>
      </c>
    </row>
    <row r="7452">
      <c r="A7452" s="81" t="str">
        <v/>
      </c>
      <c r="B7452" s="81" t="str">
        <v/>
      </c>
      <c r="C7452" s="83">
        <f>IF($E7452="","",IFERROR(VLOOKUP(TRIM(E7452&amp;""),'Référentiel Articles'!$A$2:$F$634,2,FALSE),""))</f>
      </c>
      <c r="D7452" s="83">
        <f>IF($E7452="","",IFERROR(VLOOKUP(TRIM(E7452&amp;""),'Référentiel Articles'!$A$2:$F$634,3,FALSE),""))</f>
      </c>
      <c r="E7452" s="81" t="str">
        <v/>
      </c>
      <c r="F7452" s="83">
        <f>IF($E7452="","",IFERROR(VLOOKUP(TRIM(E7452&amp;""),'Référentiel Articles'!$A$2:$F$634,4,FALSE),""))</f>
      </c>
      <c r="G7452" s="84">
        <f>IF($E7452="","",IFERROR(VLOOKUP(TRIM(E7452&amp;""),'Référentiel Articles'!$A$2:$F$634,5,FALSE),""))</f>
      </c>
      <c r="H7452" s="85" t="str">
        <v/>
      </c>
      <c r="I7452" s="84">
        <f>IF($E7452="","",IFERROR(VLOOKUP(TRIM(E7452&amp;""),'Référentiel Articles'!$A$2:$F$634,6,FALSE),""))</f>
      </c>
      <c r="J7452" s="90">
        <f>IF(OR($E7452="",$H7452=""),"",$H7452*$I7452)</f>
      </c>
      <c r="K7452" s="87" t="str">
        <v/>
      </c>
    </row>
    <row r="7453">
      <c r="A7453" s="74" t="str">
        <v/>
      </c>
      <c r="B7453" s="74" t="str">
        <v/>
      </c>
      <c r="C7453" s="75">
        <f>IF($E7453="","",IFERROR(VLOOKUP(TRIM(E7453&amp;""),'Référentiel Articles'!$A$2:$F$634,2,FALSE),""))</f>
      </c>
      <c r="D7453" s="75">
        <f>IF($E7453="","",IFERROR(VLOOKUP(TRIM(E7453&amp;""),'Référentiel Articles'!$A$2:$F$634,3,FALSE),""))</f>
      </c>
      <c r="E7453" s="74" t="str">
        <v/>
      </c>
      <c r="F7453" s="75">
        <f>IF($E7453="","",IFERROR(VLOOKUP(TRIM(E7453&amp;""),'Référentiel Articles'!$A$2:$F$634,4,FALSE),""))</f>
      </c>
      <c r="G7453" s="76">
        <f>IF($E7453="","",IFERROR(VLOOKUP(TRIM(E7453&amp;""),'Référentiel Articles'!$A$2:$F$634,5,FALSE),""))</f>
      </c>
      <c r="H7453" s="77" t="str">
        <v/>
      </c>
      <c r="I7453" s="76">
        <f>IF($E7453="","",IFERROR(VLOOKUP(TRIM(E7453&amp;""),'Référentiel Articles'!$A$2:$F$634,6,FALSE),""))</f>
      </c>
      <c r="J7453" s="78">
        <f>IF(OR($E7453="",$H7453=""),"",$H7453*$I7453)</f>
      </c>
      <c r="K7453" s="79" t="str">
        <v/>
      </c>
    </row>
    <row r="7454">
      <c r="A7454" s="81" t="str">
        <v/>
      </c>
      <c r="B7454" s="81" t="str">
        <v/>
      </c>
      <c r="C7454" s="83">
        <f>IF($E7454="","",IFERROR(VLOOKUP(TRIM(E7454&amp;""),'Référentiel Articles'!$A$2:$F$634,2,FALSE),""))</f>
      </c>
      <c r="D7454" s="83">
        <f>IF($E7454="","",IFERROR(VLOOKUP(TRIM(E7454&amp;""),'Référentiel Articles'!$A$2:$F$634,3,FALSE),""))</f>
      </c>
      <c r="E7454" s="81" t="str">
        <v/>
      </c>
      <c r="F7454" s="83">
        <f>IF($E7454="","",IFERROR(VLOOKUP(TRIM(E7454&amp;""),'Référentiel Articles'!$A$2:$F$634,4,FALSE),""))</f>
      </c>
      <c r="G7454" s="84">
        <f>IF($E7454="","",IFERROR(VLOOKUP(TRIM(E7454&amp;""),'Référentiel Articles'!$A$2:$F$634,5,FALSE),""))</f>
      </c>
      <c r="H7454" s="85" t="str">
        <v/>
      </c>
      <c r="I7454" s="84">
        <f>IF($E7454="","",IFERROR(VLOOKUP(TRIM(E7454&amp;""),'Référentiel Articles'!$A$2:$F$634,6,FALSE),""))</f>
      </c>
      <c r="J7454" s="90">
        <f>IF(OR($E7454="",$H7454=""),"",$H7454*$I7454)</f>
      </c>
      <c r="K7454" s="87" t="str">
        <v/>
      </c>
    </row>
    <row r="7455">
      <c r="A7455" s="74" t="str">
        <v/>
      </c>
      <c r="B7455" s="74" t="str">
        <v/>
      </c>
      <c r="C7455" s="75">
        <f>IF($E7455="","",IFERROR(VLOOKUP(TRIM(E7455&amp;""),'Référentiel Articles'!$A$2:$F$634,2,FALSE),""))</f>
      </c>
      <c r="D7455" s="75">
        <f>IF($E7455="","",IFERROR(VLOOKUP(TRIM(E7455&amp;""),'Référentiel Articles'!$A$2:$F$634,3,FALSE),""))</f>
      </c>
      <c r="E7455" s="74" t="str">
        <v/>
      </c>
      <c r="F7455" s="75">
        <f>IF($E7455="","",IFERROR(VLOOKUP(TRIM(E7455&amp;""),'Référentiel Articles'!$A$2:$F$634,4,FALSE),""))</f>
      </c>
      <c r="G7455" s="76">
        <f>IF($E7455="","",IFERROR(VLOOKUP(TRIM(E7455&amp;""),'Référentiel Articles'!$A$2:$F$634,5,FALSE),""))</f>
      </c>
      <c r="H7455" s="77" t="str">
        <v/>
      </c>
      <c r="I7455" s="76">
        <f>IF($E7455="","",IFERROR(VLOOKUP(TRIM(E7455&amp;""),'Référentiel Articles'!$A$2:$F$634,6,FALSE),""))</f>
      </c>
      <c r="J7455" s="78">
        <f>IF(OR($E7455="",$H7455=""),"",$H7455*$I7455)</f>
      </c>
      <c r="K7455" s="79" t="str">
        <v/>
      </c>
    </row>
    <row r="7456">
      <c r="A7456" s="81" t="str">
        <v/>
      </c>
      <c r="B7456" s="81" t="str">
        <v/>
      </c>
      <c r="C7456" s="83">
        <f>IF($E7456="","",IFERROR(VLOOKUP(TRIM(E7456&amp;""),'Référentiel Articles'!$A$2:$F$634,2,FALSE),""))</f>
      </c>
      <c r="D7456" s="83">
        <f>IF($E7456="","",IFERROR(VLOOKUP(TRIM(E7456&amp;""),'Référentiel Articles'!$A$2:$F$634,3,FALSE),""))</f>
      </c>
      <c r="E7456" s="81" t="str">
        <v/>
      </c>
      <c r="F7456" s="83">
        <f>IF($E7456="","",IFERROR(VLOOKUP(TRIM(E7456&amp;""),'Référentiel Articles'!$A$2:$F$634,4,FALSE),""))</f>
      </c>
      <c r="G7456" s="84">
        <f>IF($E7456="","",IFERROR(VLOOKUP(TRIM(E7456&amp;""),'Référentiel Articles'!$A$2:$F$634,5,FALSE),""))</f>
      </c>
      <c r="H7456" s="85" t="str">
        <v/>
      </c>
      <c r="I7456" s="84">
        <f>IF($E7456="","",IFERROR(VLOOKUP(TRIM(E7456&amp;""),'Référentiel Articles'!$A$2:$F$634,6,FALSE),""))</f>
      </c>
      <c r="J7456" s="90">
        <f>IF(OR($E7456="",$H7456=""),"",$H7456*$I7456)</f>
      </c>
      <c r="K7456" s="87" t="str">
        <v/>
      </c>
    </row>
    <row r="7457">
      <c r="A7457" s="74" t="str">
        <v/>
      </c>
      <c r="B7457" s="74" t="str">
        <v/>
      </c>
      <c r="C7457" s="75">
        <f>IF($E7457="","",IFERROR(VLOOKUP(TRIM(E7457&amp;""),'Référentiel Articles'!$A$2:$F$634,2,FALSE),""))</f>
      </c>
      <c r="D7457" s="75">
        <f>IF($E7457="","",IFERROR(VLOOKUP(TRIM(E7457&amp;""),'Référentiel Articles'!$A$2:$F$634,3,FALSE),""))</f>
      </c>
      <c r="E7457" s="74" t="str">
        <v/>
      </c>
      <c r="F7457" s="75">
        <f>IF($E7457="","",IFERROR(VLOOKUP(TRIM(E7457&amp;""),'Référentiel Articles'!$A$2:$F$634,4,FALSE),""))</f>
      </c>
      <c r="G7457" s="76">
        <f>IF($E7457="","",IFERROR(VLOOKUP(TRIM(E7457&amp;""),'Référentiel Articles'!$A$2:$F$634,5,FALSE),""))</f>
      </c>
      <c r="H7457" s="77" t="str">
        <v/>
      </c>
      <c r="I7457" s="76">
        <f>IF($E7457="","",IFERROR(VLOOKUP(TRIM(E7457&amp;""),'Référentiel Articles'!$A$2:$F$634,6,FALSE),""))</f>
      </c>
      <c r="J7457" s="78">
        <f>IF(OR($E7457="",$H7457=""),"",$H7457*$I7457)</f>
      </c>
      <c r="K7457" s="79" t="str">
        <v/>
      </c>
    </row>
    <row r="7458">
      <c r="A7458" s="81" t="str">
        <v/>
      </c>
      <c r="B7458" s="81" t="str">
        <v/>
      </c>
      <c r="C7458" s="83">
        <f>IF($E7458="","",IFERROR(VLOOKUP(TRIM(E7458&amp;""),'Référentiel Articles'!$A$2:$F$634,2,FALSE),""))</f>
      </c>
      <c r="D7458" s="83">
        <f>IF($E7458="","",IFERROR(VLOOKUP(TRIM(E7458&amp;""),'Référentiel Articles'!$A$2:$F$634,3,FALSE),""))</f>
      </c>
      <c r="E7458" s="81" t="str">
        <v/>
      </c>
      <c r="F7458" s="83">
        <f>IF($E7458="","",IFERROR(VLOOKUP(TRIM(E7458&amp;""),'Référentiel Articles'!$A$2:$F$634,4,FALSE),""))</f>
      </c>
      <c r="G7458" s="84">
        <f>IF($E7458="","",IFERROR(VLOOKUP(TRIM(E7458&amp;""),'Référentiel Articles'!$A$2:$F$634,5,FALSE),""))</f>
      </c>
      <c r="H7458" s="85" t="str">
        <v/>
      </c>
      <c r="I7458" s="84">
        <f>IF($E7458="","",IFERROR(VLOOKUP(TRIM(E7458&amp;""),'Référentiel Articles'!$A$2:$F$634,6,FALSE),""))</f>
      </c>
      <c r="J7458" s="90">
        <f>IF(OR($E7458="",$H7458=""),"",$H7458*$I7458)</f>
      </c>
      <c r="K7458" s="87" t="str">
        <v/>
      </c>
    </row>
    <row r="7459">
      <c r="A7459" s="74" t="str">
        <v/>
      </c>
      <c r="B7459" s="74" t="str">
        <v/>
      </c>
      <c r="C7459" s="75">
        <f>IF($E7459="","",IFERROR(VLOOKUP(TRIM(E7459&amp;""),'Référentiel Articles'!$A$2:$F$634,2,FALSE),""))</f>
      </c>
      <c r="D7459" s="75">
        <f>IF($E7459="","",IFERROR(VLOOKUP(TRIM(E7459&amp;""),'Référentiel Articles'!$A$2:$F$634,3,FALSE),""))</f>
      </c>
      <c r="E7459" s="74" t="str">
        <v/>
      </c>
      <c r="F7459" s="75">
        <f>IF($E7459="","",IFERROR(VLOOKUP(TRIM(E7459&amp;""),'Référentiel Articles'!$A$2:$F$634,4,FALSE),""))</f>
      </c>
      <c r="G7459" s="76">
        <f>IF($E7459="","",IFERROR(VLOOKUP(TRIM(E7459&amp;""),'Référentiel Articles'!$A$2:$F$634,5,FALSE),""))</f>
      </c>
      <c r="H7459" s="77" t="str">
        <v/>
      </c>
      <c r="I7459" s="76">
        <f>IF($E7459="","",IFERROR(VLOOKUP(TRIM(E7459&amp;""),'Référentiel Articles'!$A$2:$F$634,6,FALSE),""))</f>
      </c>
      <c r="J7459" s="78">
        <f>IF(OR($E7459="",$H7459=""),"",$H7459*$I7459)</f>
      </c>
      <c r="K7459" s="79" t="str">
        <v/>
      </c>
    </row>
    <row r="7460">
      <c r="A7460" s="81" t="str">
        <v/>
      </c>
      <c r="B7460" s="81" t="str">
        <v/>
      </c>
      <c r="C7460" s="83">
        <f>IF($E7460="","",IFERROR(VLOOKUP(TRIM(E7460&amp;""),'Référentiel Articles'!$A$2:$F$634,2,FALSE),""))</f>
      </c>
      <c r="D7460" s="83">
        <f>IF($E7460="","",IFERROR(VLOOKUP(TRIM(E7460&amp;""),'Référentiel Articles'!$A$2:$F$634,3,FALSE),""))</f>
      </c>
      <c r="E7460" s="81" t="str">
        <v/>
      </c>
      <c r="F7460" s="83">
        <f>IF($E7460="","",IFERROR(VLOOKUP(TRIM(E7460&amp;""),'Référentiel Articles'!$A$2:$F$634,4,FALSE),""))</f>
      </c>
      <c r="G7460" s="84">
        <f>IF($E7460="","",IFERROR(VLOOKUP(TRIM(E7460&amp;""),'Référentiel Articles'!$A$2:$F$634,5,FALSE),""))</f>
      </c>
      <c r="H7460" s="85" t="str">
        <v/>
      </c>
      <c r="I7460" s="84">
        <f>IF($E7460="","",IFERROR(VLOOKUP(TRIM(E7460&amp;""),'Référentiel Articles'!$A$2:$F$634,6,FALSE),""))</f>
      </c>
      <c r="J7460" s="90">
        <f>IF(OR($E7460="",$H7460=""),"",$H7460*$I7460)</f>
      </c>
      <c r="K7460" s="87" t="str">
        <v/>
      </c>
    </row>
    <row r="7461">
      <c r="A7461" s="74" t="str">
        <v/>
      </c>
      <c r="B7461" s="74" t="str">
        <v/>
      </c>
      <c r="C7461" s="75">
        <f>IF($E7461="","",IFERROR(VLOOKUP(TRIM(E7461&amp;""),'Référentiel Articles'!$A$2:$F$634,2,FALSE),""))</f>
      </c>
      <c r="D7461" s="75">
        <f>IF($E7461="","",IFERROR(VLOOKUP(TRIM(E7461&amp;""),'Référentiel Articles'!$A$2:$F$634,3,FALSE),""))</f>
      </c>
      <c r="E7461" s="74" t="str">
        <v/>
      </c>
      <c r="F7461" s="75">
        <f>IF($E7461="","",IFERROR(VLOOKUP(TRIM(E7461&amp;""),'Référentiel Articles'!$A$2:$F$634,4,FALSE),""))</f>
      </c>
      <c r="G7461" s="76">
        <f>IF($E7461="","",IFERROR(VLOOKUP(TRIM(E7461&amp;""),'Référentiel Articles'!$A$2:$F$634,5,FALSE),""))</f>
      </c>
      <c r="H7461" s="77" t="str">
        <v/>
      </c>
      <c r="I7461" s="76">
        <f>IF($E7461="","",IFERROR(VLOOKUP(TRIM(E7461&amp;""),'Référentiel Articles'!$A$2:$F$634,6,FALSE),""))</f>
      </c>
      <c r="J7461" s="78">
        <f>IF(OR($E7461="",$H7461=""),"",$H7461*$I7461)</f>
      </c>
      <c r="K7461" s="79" t="str">
        <v/>
      </c>
    </row>
    <row r="7462">
      <c r="A7462" s="81" t="str">
        <v/>
      </c>
      <c r="B7462" s="81" t="str">
        <v/>
      </c>
      <c r="C7462" s="83">
        <f>IF($E7462="","",IFERROR(VLOOKUP(TRIM(E7462&amp;""),'Référentiel Articles'!$A$2:$F$634,2,FALSE),""))</f>
      </c>
      <c r="D7462" s="83">
        <f>IF($E7462="","",IFERROR(VLOOKUP(TRIM(E7462&amp;""),'Référentiel Articles'!$A$2:$F$634,3,FALSE),""))</f>
      </c>
      <c r="E7462" s="81" t="str">
        <v/>
      </c>
      <c r="F7462" s="83">
        <f>IF($E7462="","",IFERROR(VLOOKUP(TRIM(E7462&amp;""),'Référentiel Articles'!$A$2:$F$634,4,FALSE),""))</f>
      </c>
      <c r="G7462" s="84">
        <f>IF($E7462="","",IFERROR(VLOOKUP(TRIM(E7462&amp;""),'Référentiel Articles'!$A$2:$F$634,5,FALSE),""))</f>
      </c>
      <c r="H7462" s="85" t="str">
        <v/>
      </c>
      <c r="I7462" s="84">
        <f>IF($E7462="","",IFERROR(VLOOKUP(TRIM(E7462&amp;""),'Référentiel Articles'!$A$2:$F$634,6,FALSE),""))</f>
      </c>
      <c r="J7462" s="90">
        <f>IF(OR($E7462="",$H7462=""),"",$H7462*$I7462)</f>
      </c>
      <c r="K7462" s="87" t="str">
        <v/>
      </c>
    </row>
    <row r="7463">
      <c r="A7463" s="74" t="str">
        <v/>
      </c>
      <c r="B7463" s="74" t="str">
        <v/>
      </c>
      <c r="C7463" s="75">
        <f>IF($E7463="","",IFERROR(VLOOKUP(TRIM(E7463&amp;""),'Référentiel Articles'!$A$2:$F$634,2,FALSE),""))</f>
      </c>
      <c r="D7463" s="75">
        <f>IF($E7463="","",IFERROR(VLOOKUP(TRIM(E7463&amp;""),'Référentiel Articles'!$A$2:$F$634,3,FALSE),""))</f>
      </c>
      <c r="E7463" s="74" t="str">
        <v/>
      </c>
      <c r="F7463" s="75">
        <f>IF($E7463="","",IFERROR(VLOOKUP(TRIM(E7463&amp;""),'Référentiel Articles'!$A$2:$F$634,4,FALSE),""))</f>
      </c>
      <c r="G7463" s="76">
        <f>IF($E7463="","",IFERROR(VLOOKUP(TRIM(E7463&amp;""),'Référentiel Articles'!$A$2:$F$634,5,FALSE),""))</f>
      </c>
      <c r="H7463" s="77" t="str">
        <v/>
      </c>
      <c r="I7463" s="76">
        <f>IF($E7463="","",IFERROR(VLOOKUP(TRIM(E7463&amp;""),'Référentiel Articles'!$A$2:$F$634,6,FALSE),""))</f>
      </c>
      <c r="J7463" s="78">
        <f>IF(OR($E7463="",$H7463=""),"",$H7463*$I7463)</f>
      </c>
      <c r="K7463" s="79" t="str">
        <v/>
      </c>
    </row>
    <row r="7464">
      <c r="A7464" s="81" t="str">
        <v/>
      </c>
      <c r="B7464" s="81" t="str">
        <v/>
      </c>
      <c r="C7464" s="83">
        <f>IF($E7464="","",IFERROR(VLOOKUP(TRIM(E7464&amp;""),'Référentiel Articles'!$A$2:$F$634,2,FALSE),""))</f>
      </c>
      <c r="D7464" s="83">
        <f>IF($E7464="","",IFERROR(VLOOKUP(TRIM(E7464&amp;""),'Référentiel Articles'!$A$2:$F$634,3,FALSE),""))</f>
      </c>
      <c r="E7464" s="81" t="str">
        <v/>
      </c>
      <c r="F7464" s="83">
        <f>IF($E7464="","",IFERROR(VLOOKUP(TRIM(E7464&amp;""),'Référentiel Articles'!$A$2:$F$634,4,FALSE),""))</f>
      </c>
      <c r="G7464" s="84">
        <f>IF($E7464="","",IFERROR(VLOOKUP(TRIM(E7464&amp;""),'Référentiel Articles'!$A$2:$F$634,5,FALSE),""))</f>
      </c>
      <c r="H7464" s="85" t="str">
        <v/>
      </c>
      <c r="I7464" s="84">
        <f>IF($E7464="","",IFERROR(VLOOKUP(TRIM(E7464&amp;""),'Référentiel Articles'!$A$2:$F$634,6,FALSE),""))</f>
      </c>
      <c r="J7464" s="90">
        <f>IF(OR($E7464="",$H7464=""),"",$H7464*$I7464)</f>
      </c>
      <c r="K7464" s="87" t="str">
        <v/>
      </c>
    </row>
    <row r="7465">
      <c r="A7465" s="74" t="str">
        <v/>
      </c>
      <c r="B7465" s="74" t="str">
        <v/>
      </c>
      <c r="C7465" s="75">
        <f>IF($E7465="","",IFERROR(VLOOKUP(TRIM(E7465&amp;""),'Référentiel Articles'!$A$2:$F$634,2,FALSE),""))</f>
      </c>
      <c r="D7465" s="75">
        <f>IF($E7465="","",IFERROR(VLOOKUP(TRIM(E7465&amp;""),'Référentiel Articles'!$A$2:$F$634,3,FALSE),""))</f>
      </c>
      <c r="E7465" s="74" t="str">
        <v/>
      </c>
      <c r="F7465" s="75">
        <f>IF($E7465="","",IFERROR(VLOOKUP(TRIM(E7465&amp;""),'Référentiel Articles'!$A$2:$F$634,4,FALSE),""))</f>
      </c>
      <c r="G7465" s="76">
        <f>IF($E7465="","",IFERROR(VLOOKUP(TRIM(E7465&amp;""),'Référentiel Articles'!$A$2:$F$634,5,FALSE),""))</f>
      </c>
      <c r="H7465" s="77" t="str">
        <v/>
      </c>
      <c r="I7465" s="76">
        <f>IF($E7465="","",IFERROR(VLOOKUP(TRIM(E7465&amp;""),'Référentiel Articles'!$A$2:$F$634,6,FALSE),""))</f>
      </c>
      <c r="J7465" s="78">
        <f>IF(OR($E7465="",$H7465=""),"",$H7465*$I7465)</f>
      </c>
      <c r="K7465" s="79" t="str">
        <v/>
      </c>
    </row>
    <row r="7466">
      <c r="A7466" s="81" t="str">
        <v/>
      </c>
      <c r="B7466" s="81" t="str">
        <v/>
      </c>
      <c r="C7466" s="83">
        <f>IF($E7466="","",IFERROR(VLOOKUP(TRIM(E7466&amp;""),'Référentiel Articles'!$A$2:$F$634,2,FALSE),""))</f>
      </c>
      <c r="D7466" s="83">
        <f>IF($E7466="","",IFERROR(VLOOKUP(TRIM(E7466&amp;""),'Référentiel Articles'!$A$2:$F$634,3,FALSE),""))</f>
      </c>
      <c r="E7466" s="81" t="str">
        <v/>
      </c>
      <c r="F7466" s="83">
        <f>IF($E7466="","",IFERROR(VLOOKUP(TRIM(E7466&amp;""),'Référentiel Articles'!$A$2:$F$634,4,FALSE),""))</f>
      </c>
      <c r="G7466" s="84">
        <f>IF($E7466="","",IFERROR(VLOOKUP(TRIM(E7466&amp;""),'Référentiel Articles'!$A$2:$F$634,5,FALSE),""))</f>
      </c>
      <c r="H7466" s="85" t="str">
        <v/>
      </c>
      <c r="I7466" s="84">
        <f>IF($E7466="","",IFERROR(VLOOKUP(TRIM(E7466&amp;""),'Référentiel Articles'!$A$2:$F$634,6,FALSE),""))</f>
      </c>
      <c r="J7466" s="90">
        <f>IF(OR($E7466="",$H7466=""),"",$H7466*$I7466)</f>
      </c>
      <c r="K7466" s="87" t="str">
        <v/>
      </c>
    </row>
    <row r="7467">
      <c r="A7467" s="74" t="str">
        <v/>
      </c>
      <c r="B7467" s="74" t="str">
        <v/>
      </c>
      <c r="C7467" s="75">
        <f>IF($E7467="","",IFERROR(VLOOKUP(TRIM(E7467&amp;""),'Référentiel Articles'!$A$2:$F$634,2,FALSE),""))</f>
      </c>
      <c r="D7467" s="75">
        <f>IF($E7467="","",IFERROR(VLOOKUP(TRIM(E7467&amp;""),'Référentiel Articles'!$A$2:$F$634,3,FALSE),""))</f>
      </c>
      <c r="E7467" s="74" t="str">
        <v/>
      </c>
      <c r="F7467" s="75">
        <f>IF($E7467="","",IFERROR(VLOOKUP(TRIM(E7467&amp;""),'Référentiel Articles'!$A$2:$F$634,4,FALSE),""))</f>
      </c>
      <c r="G7467" s="76">
        <f>IF($E7467="","",IFERROR(VLOOKUP(TRIM(E7467&amp;""),'Référentiel Articles'!$A$2:$F$634,5,FALSE),""))</f>
      </c>
      <c r="H7467" s="77" t="str">
        <v/>
      </c>
      <c r="I7467" s="76">
        <f>IF($E7467="","",IFERROR(VLOOKUP(TRIM(E7467&amp;""),'Référentiel Articles'!$A$2:$F$634,6,FALSE),""))</f>
      </c>
      <c r="J7467" s="78">
        <f>IF(OR($E7467="",$H7467=""),"",$H7467*$I7467)</f>
      </c>
      <c r="K7467" s="79" t="str">
        <v/>
      </c>
    </row>
    <row r="7468">
      <c r="A7468" s="81" t="str">
        <v/>
      </c>
      <c r="B7468" s="81" t="str">
        <v/>
      </c>
      <c r="C7468" s="83">
        <f>IF($E7468="","",IFERROR(VLOOKUP(TRIM(E7468&amp;""),'Référentiel Articles'!$A$2:$F$634,2,FALSE),""))</f>
      </c>
      <c r="D7468" s="83">
        <f>IF($E7468="","",IFERROR(VLOOKUP(TRIM(E7468&amp;""),'Référentiel Articles'!$A$2:$F$634,3,FALSE),""))</f>
      </c>
      <c r="E7468" s="81" t="str">
        <v/>
      </c>
      <c r="F7468" s="83">
        <f>IF($E7468="","",IFERROR(VLOOKUP(TRIM(E7468&amp;""),'Référentiel Articles'!$A$2:$F$634,4,FALSE),""))</f>
      </c>
      <c r="G7468" s="84">
        <f>IF($E7468="","",IFERROR(VLOOKUP(TRIM(E7468&amp;""),'Référentiel Articles'!$A$2:$F$634,5,FALSE),""))</f>
      </c>
      <c r="H7468" s="85" t="str">
        <v/>
      </c>
      <c r="I7468" s="84">
        <f>IF($E7468="","",IFERROR(VLOOKUP(TRIM(E7468&amp;""),'Référentiel Articles'!$A$2:$F$634,6,FALSE),""))</f>
      </c>
      <c r="J7468" s="90">
        <f>IF(OR($E7468="",$H7468=""),"",$H7468*$I7468)</f>
      </c>
      <c r="K7468" s="87" t="str">
        <v/>
      </c>
    </row>
    <row r="7469">
      <c r="A7469" s="74" t="str">
        <v/>
      </c>
      <c r="B7469" s="74" t="str">
        <v/>
      </c>
      <c r="C7469" s="75">
        <f>IF($E7469="","",IFERROR(VLOOKUP(TRIM(E7469&amp;""),'Référentiel Articles'!$A$2:$F$634,2,FALSE),""))</f>
      </c>
      <c r="D7469" s="75">
        <f>IF($E7469="","",IFERROR(VLOOKUP(TRIM(E7469&amp;""),'Référentiel Articles'!$A$2:$F$634,3,FALSE),""))</f>
      </c>
      <c r="E7469" s="74" t="str">
        <v/>
      </c>
      <c r="F7469" s="75">
        <f>IF($E7469="","",IFERROR(VLOOKUP(TRIM(E7469&amp;""),'Référentiel Articles'!$A$2:$F$634,4,FALSE),""))</f>
      </c>
      <c r="G7469" s="76">
        <f>IF($E7469="","",IFERROR(VLOOKUP(TRIM(E7469&amp;""),'Référentiel Articles'!$A$2:$F$634,5,FALSE),""))</f>
      </c>
      <c r="H7469" s="77" t="str">
        <v/>
      </c>
      <c r="I7469" s="76">
        <f>IF($E7469="","",IFERROR(VLOOKUP(TRIM(E7469&amp;""),'Référentiel Articles'!$A$2:$F$634,6,FALSE),""))</f>
      </c>
      <c r="J7469" s="78">
        <f>IF(OR($E7469="",$H7469=""),"",$H7469*$I7469)</f>
      </c>
      <c r="K7469" s="79" t="str">
        <v/>
      </c>
    </row>
    <row r="7470">
      <c r="A7470" s="81" t="str">
        <v/>
      </c>
      <c r="B7470" s="81" t="str">
        <v/>
      </c>
      <c r="C7470" s="83">
        <f>IF($E7470="","",IFERROR(VLOOKUP(TRIM(E7470&amp;""),'Référentiel Articles'!$A$2:$F$634,2,FALSE),""))</f>
      </c>
      <c r="D7470" s="83">
        <f>IF($E7470="","",IFERROR(VLOOKUP(TRIM(E7470&amp;""),'Référentiel Articles'!$A$2:$F$634,3,FALSE),""))</f>
      </c>
      <c r="E7470" s="81" t="str">
        <v/>
      </c>
      <c r="F7470" s="83">
        <f>IF($E7470="","",IFERROR(VLOOKUP(TRIM(E7470&amp;""),'Référentiel Articles'!$A$2:$F$634,4,FALSE),""))</f>
      </c>
      <c r="G7470" s="84">
        <f>IF($E7470="","",IFERROR(VLOOKUP(TRIM(E7470&amp;""),'Référentiel Articles'!$A$2:$F$634,5,FALSE),""))</f>
      </c>
      <c r="H7470" s="85" t="str">
        <v/>
      </c>
      <c r="I7470" s="84">
        <f>IF($E7470="","",IFERROR(VLOOKUP(TRIM(E7470&amp;""),'Référentiel Articles'!$A$2:$F$634,6,FALSE),""))</f>
      </c>
      <c r="J7470" s="90">
        <f>IF(OR($E7470="",$H7470=""),"",$H7470*$I7470)</f>
      </c>
      <c r="K7470" s="87" t="str">
        <v/>
      </c>
    </row>
    <row r="7471">
      <c r="A7471" s="74" t="str">
        <v/>
      </c>
      <c r="B7471" s="74" t="str">
        <v/>
      </c>
      <c r="C7471" s="75">
        <f>IF($E7471="","",IFERROR(VLOOKUP(TRIM(E7471&amp;""),'Référentiel Articles'!$A$2:$F$634,2,FALSE),""))</f>
      </c>
      <c r="D7471" s="75">
        <f>IF($E7471="","",IFERROR(VLOOKUP(TRIM(E7471&amp;""),'Référentiel Articles'!$A$2:$F$634,3,FALSE),""))</f>
      </c>
      <c r="E7471" s="74" t="str">
        <v/>
      </c>
      <c r="F7471" s="75">
        <f>IF($E7471="","",IFERROR(VLOOKUP(TRIM(E7471&amp;""),'Référentiel Articles'!$A$2:$F$634,4,FALSE),""))</f>
      </c>
      <c r="G7471" s="76">
        <f>IF($E7471="","",IFERROR(VLOOKUP(TRIM(E7471&amp;""),'Référentiel Articles'!$A$2:$F$634,5,FALSE),""))</f>
      </c>
      <c r="H7471" s="77" t="str">
        <v/>
      </c>
      <c r="I7471" s="76">
        <f>IF($E7471="","",IFERROR(VLOOKUP(TRIM(E7471&amp;""),'Référentiel Articles'!$A$2:$F$634,6,FALSE),""))</f>
      </c>
      <c r="J7471" s="78">
        <f>IF(OR($E7471="",$H7471=""),"",$H7471*$I7471)</f>
      </c>
      <c r="K7471" s="79" t="str">
        <v/>
      </c>
    </row>
    <row r="7472">
      <c r="A7472" s="81" t="str">
        <v/>
      </c>
      <c r="B7472" s="81" t="str">
        <v/>
      </c>
      <c r="C7472" s="83">
        <f>IF($E7472="","",IFERROR(VLOOKUP(TRIM(E7472&amp;""),'Référentiel Articles'!$A$2:$F$634,2,FALSE),""))</f>
      </c>
      <c r="D7472" s="83">
        <f>IF($E7472="","",IFERROR(VLOOKUP(TRIM(E7472&amp;""),'Référentiel Articles'!$A$2:$F$634,3,FALSE),""))</f>
      </c>
      <c r="E7472" s="81" t="str">
        <v/>
      </c>
      <c r="F7472" s="83">
        <f>IF($E7472="","",IFERROR(VLOOKUP(TRIM(E7472&amp;""),'Référentiel Articles'!$A$2:$F$634,4,FALSE),""))</f>
      </c>
      <c r="G7472" s="84">
        <f>IF($E7472="","",IFERROR(VLOOKUP(TRIM(E7472&amp;""),'Référentiel Articles'!$A$2:$F$634,5,FALSE),""))</f>
      </c>
      <c r="H7472" s="85" t="str">
        <v/>
      </c>
      <c r="I7472" s="84">
        <f>IF($E7472="","",IFERROR(VLOOKUP(TRIM(E7472&amp;""),'Référentiel Articles'!$A$2:$F$634,6,FALSE),""))</f>
      </c>
      <c r="J7472" s="90">
        <f>IF(OR($E7472="",$H7472=""),"",$H7472*$I7472)</f>
      </c>
      <c r="K7472" s="87" t="str">
        <v/>
      </c>
    </row>
    <row r="7473">
      <c r="A7473" s="74" t="str">
        <v/>
      </c>
      <c r="B7473" s="74" t="str">
        <v/>
      </c>
      <c r="C7473" s="75">
        <f>IF($E7473="","",IFERROR(VLOOKUP(TRIM(E7473&amp;""),'Référentiel Articles'!$A$2:$F$634,2,FALSE),""))</f>
      </c>
      <c r="D7473" s="75">
        <f>IF($E7473="","",IFERROR(VLOOKUP(TRIM(E7473&amp;""),'Référentiel Articles'!$A$2:$F$634,3,FALSE),""))</f>
      </c>
      <c r="E7473" s="74" t="str">
        <v/>
      </c>
      <c r="F7473" s="75">
        <f>IF($E7473="","",IFERROR(VLOOKUP(TRIM(E7473&amp;""),'Référentiel Articles'!$A$2:$F$634,4,FALSE),""))</f>
      </c>
      <c r="G7473" s="76">
        <f>IF($E7473="","",IFERROR(VLOOKUP(TRIM(E7473&amp;""),'Référentiel Articles'!$A$2:$F$634,5,FALSE),""))</f>
      </c>
      <c r="H7473" s="77" t="str">
        <v/>
      </c>
      <c r="I7473" s="76">
        <f>IF($E7473="","",IFERROR(VLOOKUP(TRIM(E7473&amp;""),'Référentiel Articles'!$A$2:$F$634,6,FALSE),""))</f>
      </c>
      <c r="J7473" s="78">
        <f>IF(OR($E7473="",$H7473=""),"",$H7473*$I7473)</f>
      </c>
      <c r="K7473" s="79" t="str">
        <v/>
      </c>
    </row>
    <row r="7474">
      <c r="A7474" s="81" t="str">
        <v/>
      </c>
      <c r="B7474" s="81" t="str">
        <v/>
      </c>
      <c r="C7474" s="83">
        <f>IF($E7474="","",IFERROR(VLOOKUP(TRIM(E7474&amp;""),'Référentiel Articles'!$A$2:$F$634,2,FALSE),""))</f>
      </c>
      <c r="D7474" s="83">
        <f>IF($E7474="","",IFERROR(VLOOKUP(TRIM(E7474&amp;""),'Référentiel Articles'!$A$2:$F$634,3,FALSE),""))</f>
      </c>
      <c r="E7474" s="81" t="str">
        <v/>
      </c>
      <c r="F7474" s="83">
        <f>IF($E7474="","",IFERROR(VLOOKUP(TRIM(E7474&amp;""),'Référentiel Articles'!$A$2:$F$634,4,FALSE),""))</f>
      </c>
      <c r="G7474" s="84">
        <f>IF($E7474="","",IFERROR(VLOOKUP(TRIM(E7474&amp;""),'Référentiel Articles'!$A$2:$F$634,5,FALSE),""))</f>
      </c>
      <c r="H7474" s="85" t="str">
        <v/>
      </c>
      <c r="I7474" s="84">
        <f>IF($E7474="","",IFERROR(VLOOKUP(TRIM(E7474&amp;""),'Référentiel Articles'!$A$2:$F$634,6,FALSE),""))</f>
      </c>
      <c r="J7474" s="90">
        <f>IF(OR($E7474="",$H7474=""),"",$H7474*$I7474)</f>
      </c>
      <c r="K7474" s="87" t="str">
        <v/>
      </c>
    </row>
    <row r="7475">
      <c r="A7475" s="74" t="str">
        <v/>
      </c>
      <c r="B7475" s="74" t="str">
        <v/>
      </c>
      <c r="C7475" s="75">
        <f>IF($E7475="","",IFERROR(VLOOKUP(TRIM(E7475&amp;""),'Référentiel Articles'!$A$2:$F$634,2,FALSE),""))</f>
      </c>
      <c r="D7475" s="75">
        <f>IF($E7475="","",IFERROR(VLOOKUP(TRIM(E7475&amp;""),'Référentiel Articles'!$A$2:$F$634,3,FALSE),""))</f>
      </c>
      <c r="E7475" s="74" t="str">
        <v/>
      </c>
      <c r="F7475" s="75">
        <f>IF($E7475="","",IFERROR(VLOOKUP(TRIM(E7475&amp;""),'Référentiel Articles'!$A$2:$F$634,4,FALSE),""))</f>
      </c>
      <c r="G7475" s="76">
        <f>IF($E7475="","",IFERROR(VLOOKUP(TRIM(E7475&amp;""),'Référentiel Articles'!$A$2:$F$634,5,FALSE),""))</f>
      </c>
      <c r="H7475" s="77" t="str">
        <v/>
      </c>
      <c r="I7475" s="76">
        <f>IF($E7475="","",IFERROR(VLOOKUP(TRIM(E7475&amp;""),'Référentiel Articles'!$A$2:$F$634,6,FALSE),""))</f>
      </c>
      <c r="J7475" s="78">
        <f>IF(OR($E7475="",$H7475=""),"",$H7475*$I7475)</f>
      </c>
      <c r="K7475" s="79" t="str">
        <v/>
      </c>
    </row>
    <row r="7476">
      <c r="A7476" s="81" t="str">
        <v/>
      </c>
      <c r="B7476" s="81" t="str">
        <v/>
      </c>
      <c r="C7476" s="83">
        <f>IF($E7476="","",IFERROR(VLOOKUP(TRIM(E7476&amp;""),'Référentiel Articles'!$A$2:$F$634,2,FALSE),""))</f>
      </c>
      <c r="D7476" s="83">
        <f>IF($E7476="","",IFERROR(VLOOKUP(TRIM(E7476&amp;""),'Référentiel Articles'!$A$2:$F$634,3,FALSE),""))</f>
      </c>
      <c r="E7476" s="81" t="str">
        <v/>
      </c>
      <c r="F7476" s="83">
        <f>IF($E7476="","",IFERROR(VLOOKUP(TRIM(E7476&amp;""),'Référentiel Articles'!$A$2:$F$634,4,FALSE),""))</f>
      </c>
      <c r="G7476" s="84">
        <f>IF($E7476="","",IFERROR(VLOOKUP(TRIM(E7476&amp;""),'Référentiel Articles'!$A$2:$F$634,5,FALSE),""))</f>
      </c>
      <c r="H7476" s="85" t="str">
        <v/>
      </c>
      <c r="I7476" s="84">
        <f>IF($E7476="","",IFERROR(VLOOKUP(TRIM(E7476&amp;""),'Référentiel Articles'!$A$2:$F$634,6,FALSE),""))</f>
      </c>
      <c r="J7476" s="90">
        <f>IF(OR($E7476="",$H7476=""),"",$H7476*$I7476)</f>
      </c>
      <c r="K7476" s="87" t="str">
        <v/>
      </c>
    </row>
    <row r="7477">
      <c r="A7477" s="74" t="str">
        <v/>
      </c>
      <c r="B7477" s="74" t="str">
        <v/>
      </c>
      <c r="C7477" s="75">
        <f>IF($E7477="","",IFERROR(VLOOKUP(TRIM(E7477&amp;""),'Référentiel Articles'!$A$2:$F$634,2,FALSE),""))</f>
      </c>
      <c r="D7477" s="75">
        <f>IF($E7477="","",IFERROR(VLOOKUP(TRIM(E7477&amp;""),'Référentiel Articles'!$A$2:$F$634,3,FALSE),""))</f>
      </c>
      <c r="E7477" s="74" t="str">
        <v/>
      </c>
      <c r="F7477" s="75">
        <f>IF($E7477="","",IFERROR(VLOOKUP(TRIM(E7477&amp;""),'Référentiel Articles'!$A$2:$F$634,4,FALSE),""))</f>
      </c>
      <c r="G7477" s="76">
        <f>IF($E7477="","",IFERROR(VLOOKUP(TRIM(E7477&amp;""),'Référentiel Articles'!$A$2:$F$634,5,FALSE),""))</f>
      </c>
      <c r="H7477" s="77" t="str">
        <v/>
      </c>
      <c r="I7477" s="76">
        <f>IF($E7477="","",IFERROR(VLOOKUP(TRIM(E7477&amp;""),'Référentiel Articles'!$A$2:$F$634,6,FALSE),""))</f>
      </c>
      <c r="J7477" s="78">
        <f>IF(OR($E7477="",$H7477=""),"",$H7477*$I7477)</f>
      </c>
      <c r="K7477" s="79" t="str">
        <v/>
      </c>
    </row>
    <row r="7478">
      <c r="A7478" s="81" t="str">
        <v/>
      </c>
      <c r="B7478" s="81" t="str">
        <v/>
      </c>
      <c r="C7478" s="83">
        <f>IF($E7478="","",IFERROR(VLOOKUP(TRIM(E7478&amp;""),'Référentiel Articles'!$A$2:$F$634,2,FALSE),""))</f>
      </c>
      <c r="D7478" s="83">
        <f>IF($E7478="","",IFERROR(VLOOKUP(TRIM(E7478&amp;""),'Référentiel Articles'!$A$2:$F$634,3,FALSE),""))</f>
      </c>
      <c r="E7478" s="81" t="str">
        <v/>
      </c>
      <c r="F7478" s="83">
        <f>IF($E7478="","",IFERROR(VLOOKUP(TRIM(E7478&amp;""),'Référentiel Articles'!$A$2:$F$634,4,FALSE),""))</f>
      </c>
      <c r="G7478" s="84">
        <f>IF($E7478="","",IFERROR(VLOOKUP(TRIM(E7478&amp;""),'Référentiel Articles'!$A$2:$F$634,5,FALSE),""))</f>
      </c>
      <c r="H7478" s="85" t="str">
        <v/>
      </c>
      <c r="I7478" s="84">
        <f>IF($E7478="","",IFERROR(VLOOKUP(TRIM(E7478&amp;""),'Référentiel Articles'!$A$2:$F$634,6,FALSE),""))</f>
      </c>
      <c r="J7478" s="90">
        <f>IF(OR($E7478="",$H7478=""),"",$H7478*$I7478)</f>
      </c>
      <c r="K7478" s="87" t="str">
        <v/>
      </c>
    </row>
    <row r="7479">
      <c r="A7479" s="74" t="str">
        <v/>
      </c>
      <c r="B7479" s="74" t="str">
        <v/>
      </c>
      <c r="C7479" s="75">
        <f>IF($E7479="","",IFERROR(VLOOKUP(TRIM(E7479&amp;""),'Référentiel Articles'!$A$2:$F$634,2,FALSE),""))</f>
      </c>
      <c r="D7479" s="75">
        <f>IF($E7479="","",IFERROR(VLOOKUP(TRIM(E7479&amp;""),'Référentiel Articles'!$A$2:$F$634,3,FALSE),""))</f>
      </c>
      <c r="E7479" s="74" t="str">
        <v/>
      </c>
      <c r="F7479" s="75">
        <f>IF($E7479="","",IFERROR(VLOOKUP(TRIM(E7479&amp;""),'Référentiel Articles'!$A$2:$F$634,4,FALSE),""))</f>
      </c>
      <c r="G7479" s="76">
        <f>IF($E7479="","",IFERROR(VLOOKUP(TRIM(E7479&amp;""),'Référentiel Articles'!$A$2:$F$634,5,FALSE),""))</f>
      </c>
      <c r="H7479" s="77" t="str">
        <v/>
      </c>
      <c r="I7479" s="76">
        <f>IF($E7479="","",IFERROR(VLOOKUP(TRIM(E7479&amp;""),'Référentiel Articles'!$A$2:$F$634,6,FALSE),""))</f>
      </c>
      <c r="J7479" s="78">
        <f>IF(OR($E7479="",$H7479=""),"",$H7479*$I7479)</f>
      </c>
      <c r="K7479" s="79" t="str">
        <v/>
      </c>
    </row>
    <row r="7480">
      <c r="A7480" s="81" t="str">
        <v/>
      </c>
      <c r="B7480" s="81" t="str">
        <v/>
      </c>
      <c r="C7480" s="83">
        <f>IF($E7480="","",IFERROR(VLOOKUP(TRIM(E7480&amp;""),'Référentiel Articles'!$A$2:$F$634,2,FALSE),""))</f>
      </c>
      <c r="D7480" s="83">
        <f>IF($E7480="","",IFERROR(VLOOKUP(TRIM(E7480&amp;""),'Référentiel Articles'!$A$2:$F$634,3,FALSE),""))</f>
      </c>
      <c r="E7480" s="81" t="str">
        <v/>
      </c>
      <c r="F7480" s="83">
        <f>IF($E7480="","",IFERROR(VLOOKUP(TRIM(E7480&amp;""),'Référentiel Articles'!$A$2:$F$634,4,FALSE),""))</f>
      </c>
      <c r="G7480" s="84">
        <f>IF($E7480="","",IFERROR(VLOOKUP(TRIM(E7480&amp;""),'Référentiel Articles'!$A$2:$F$634,5,FALSE),""))</f>
      </c>
      <c r="H7480" s="85" t="str">
        <v/>
      </c>
      <c r="I7480" s="84">
        <f>IF($E7480="","",IFERROR(VLOOKUP(TRIM(E7480&amp;""),'Référentiel Articles'!$A$2:$F$634,6,FALSE),""))</f>
      </c>
      <c r="J7480" s="90">
        <f>IF(OR($E7480="",$H7480=""),"",$H7480*$I7480)</f>
      </c>
      <c r="K7480" s="87" t="str">
        <v/>
      </c>
    </row>
    <row r="7481">
      <c r="A7481" s="74" t="str">
        <v/>
      </c>
      <c r="B7481" s="74" t="str">
        <v/>
      </c>
      <c r="C7481" s="75">
        <f>IF($E7481="","",IFERROR(VLOOKUP(TRIM(E7481&amp;""),'Référentiel Articles'!$A$2:$F$634,2,FALSE),""))</f>
      </c>
      <c r="D7481" s="75">
        <f>IF($E7481="","",IFERROR(VLOOKUP(TRIM(E7481&amp;""),'Référentiel Articles'!$A$2:$F$634,3,FALSE),""))</f>
      </c>
      <c r="E7481" s="74" t="str">
        <v/>
      </c>
      <c r="F7481" s="75">
        <f>IF($E7481="","",IFERROR(VLOOKUP(TRIM(E7481&amp;""),'Référentiel Articles'!$A$2:$F$634,4,FALSE),""))</f>
      </c>
      <c r="G7481" s="76">
        <f>IF($E7481="","",IFERROR(VLOOKUP(TRIM(E7481&amp;""),'Référentiel Articles'!$A$2:$F$634,5,FALSE),""))</f>
      </c>
      <c r="H7481" s="77" t="str">
        <v/>
      </c>
      <c r="I7481" s="76">
        <f>IF($E7481="","",IFERROR(VLOOKUP(TRIM(E7481&amp;""),'Référentiel Articles'!$A$2:$F$634,6,FALSE),""))</f>
      </c>
      <c r="J7481" s="78">
        <f>IF(OR($E7481="",$H7481=""),"",$H7481*$I7481)</f>
      </c>
      <c r="K7481" s="79" t="str">
        <v/>
      </c>
    </row>
    <row r="7482">
      <c r="A7482" s="81" t="str">
        <v/>
      </c>
      <c r="B7482" s="81" t="str">
        <v/>
      </c>
      <c r="C7482" s="83">
        <f>IF($E7482="","",IFERROR(VLOOKUP(TRIM(E7482&amp;""),'Référentiel Articles'!$A$2:$F$634,2,FALSE),""))</f>
      </c>
      <c r="D7482" s="83">
        <f>IF($E7482="","",IFERROR(VLOOKUP(TRIM(E7482&amp;""),'Référentiel Articles'!$A$2:$F$634,3,FALSE),""))</f>
      </c>
      <c r="E7482" s="81" t="str">
        <v/>
      </c>
      <c r="F7482" s="83">
        <f>IF($E7482="","",IFERROR(VLOOKUP(TRIM(E7482&amp;""),'Référentiel Articles'!$A$2:$F$634,4,FALSE),""))</f>
      </c>
      <c r="G7482" s="84">
        <f>IF($E7482="","",IFERROR(VLOOKUP(TRIM(E7482&amp;""),'Référentiel Articles'!$A$2:$F$634,5,FALSE),""))</f>
      </c>
      <c r="H7482" s="85" t="str">
        <v/>
      </c>
      <c r="I7482" s="84">
        <f>IF($E7482="","",IFERROR(VLOOKUP(TRIM(E7482&amp;""),'Référentiel Articles'!$A$2:$F$634,6,FALSE),""))</f>
      </c>
      <c r="J7482" s="90">
        <f>IF(OR($E7482="",$H7482=""),"",$H7482*$I7482)</f>
      </c>
      <c r="K7482" s="87" t="str">
        <v/>
      </c>
    </row>
    <row r="7483">
      <c r="A7483" s="74" t="str">
        <v/>
      </c>
      <c r="B7483" s="74" t="str">
        <v/>
      </c>
      <c r="C7483" s="75">
        <f>IF($E7483="","",IFERROR(VLOOKUP(TRIM(E7483&amp;""),'Référentiel Articles'!$A$2:$F$634,2,FALSE),""))</f>
      </c>
      <c r="D7483" s="75">
        <f>IF($E7483="","",IFERROR(VLOOKUP(TRIM(E7483&amp;""),'Référentiel Articles'!$A$2:$F$634,3,FALSE),""))</f>
      </c>
      <c r="E7483" s="74" t="str">
        <v/>
      </c>
      <c r="F7483" s="75">
        <f>IF($E7483="","",IFERROR(VLOOKUP(TRIM(E7483&amp;""),'Référentiel Articles'!$A$2:$F$634,4,FALSE),""))</f>
      </c>
      <c r="G7483" s="76">
        <f>IF($E7483="","",IFERROR(VLOOKUP(TRIM(E7483&amp;""),'Référentiel Articles'!$A$2:$F$634,5,FALSE),""))</f>
      </c>
      <c r="H7483" s="77" t="str">
        <v/>
      </c>
      <c r="I7483" s="76">
        <f>IF($E7483="","",IFERROR(VLOOKUP(TRIM(E7483&amp;""),'Référentiel Articles'!$A$2:$F$634,6,FALSE),""))</f>
      </c>
      <c r="J7483" s="78">
        <f>IF(OR($E7483="",$H7483=""),"",$H7483*$I7483)</f>
      </c>
      <c r="K7483" s="79" t="str">
        <v/>
      </c>
    </row>
    <row r="7484">
      <c r="A7484" s="81" t="str">
        <v/>
      </c>
      <c r="B7484" s="81" t="str">
        <v/>
      </c>
      <c r="C7484" s="83">
        <f>IF($E7484="","",IFERROR(VLOOKUP(TRIM(E7484&amp;""),'Référentiel Articles'!$A$2:$F$634,2,FALSE),""))</f>
      </c>
      <c r="D7484" s="83">
        <f>IF($E7484="","",IFERROR(VLOOKUP(TRIM(E7484&amp;""),'Référentiel Articles'!$A$2:$F$634,3,FALSE),""))</f>
      </c>
      <c r="E7484" s="81" t="str">
        <v/>
      </c>
      <c r="F7484" s="83">
        <f>IF($E7484="","",IFERROR(VLOOKUP(TRIM(E7484&amp;""),'Référentiel Articles'!$A$2:$F$634,4,FALSE),""))</f>
      </c>
      <c r="G7484" s="84">
        <f>IF($E7484="","",IFERROR(VLOOKUP(TRIM(E7484&amp;""),'Référentiel Articles'!$A$2:$F$634,5,FALSE),""))</f>
      </c>
      <c r="H7484" s="85" t="str">
        <v/>
      </c>
      <c r="I7484" s="84">
        <f>IF($E7484="","",IFERROR(VLOOKUP(TRIM(E7484&amp;""),'Référentiel Articles'!$A$2:$F$634,6,FALSE),""))</f>
      </c>
      <c r="J7484" s="90">
        <f>IF(OR($E7484="",$H7484=""),"",$H7484*$I7484)</f>
      </c>
      <c r="K7484" s="87" t="str">
        <v/>
      </c>
    </row>
    <row r="7485">
      <c r="A7485" s="74" t="str">
        <v/>
      </c>
      <c r="B7485" s="74" t="str">
        <v/>
      </c>
      <c r="C7485" s="75">
        <f>IF($E7485="","",IFERROR(VLOOKUP(TRIM(E7485&amp;""),'Référentiel Articles'!$A$2:$F$634,2,FALSE),""))</f>
      </c>
      <c r="D7485" s="75">
        <f>IF($E7485="","",IFERROR(VLOOKUP(TRIM(E7485&amp;""),'Référentiel Articles'!$A$2:$F$634,3,FALSE),""))</f>
      </c>
      <c r="E7485" s="74" t="str">
        <v/>
      </c>
      <c r="F7485" s="75">
        <f>IF($E7485="","",IFERROR(VLOOKUP(TRIM(E7485&amp;""),'Référentiel Articles'!$A$2:$F$634,4,FALSE),""))</f>
      </c>
      <c r="G7485" s="76">
        <f>IF($E7485="","",IFERROR(VLOOKUP(TRIM(E7485&amp;""),'Référentiel Articles'!$A$2:$F$634,5,FALSE),""))</f>
      </c>
      <c r="H7485" s="77" t="str">
        <v/>
      </c>
      <c r="I7485" s="76">
        <f>IF($E7485="","",IFERROR(VLOOKUP(TRIM(E7485&amp;""),'Référentiel Articles'!$A$2:$F$634,6,FALSE),""))</f>
      </c>
      <c r="J7485" s="78">
        <f>IF(OR($E7485="",$H7485=""),"",$H7485*$I7485)</f>
      </c>
      <c r="K7485" s="79" t="str">
        <v/>
      </c>
    </row>
    <row r="7486">
      <c r="A7486" s="81" t="str">
        <v/>
      </c>
      <c r="B7486" s="81" t="str">
        <v/>
      </c>
      <c r="C7486" s="83">
        <f>IF($E7486="","",IFERROR(VLOOKUP(TRIM(E7486&amp;""),'Référentiel Articles'!$A$2:$F$634,2,FALSE),""))</f>
      </c>
      <c r="D7486" s="83">
        <f>IF($E7486="","",IFERROR(VLOOKUP(TRIM(E7486&amp;""),'Référentiel Articles'!$A$2:$F$634,3,FALSE),""))</f>
      </c>
      <c r="E7486" s="81" t="str">
        <v/>
      </c>
      <c r="F7486" s="83">
        <f>IF($E7486="","",IFERROR(VLOOKUP(TRIM(E7486&amp;""),'Référentiel Articles'!$A$2:$F$634,4,FALSE),""))</f>
      </c>
      <c r="G7486" s="84">
        <f>IF($E7486="","",IFERROR(VLOOKUP(TRIM(E7486&amp;""),'Référentiel Articles'!$A$2:$F$634,5,FALSE),""))</f>
      </c>
      <c r="H7486" s="85" t="str">
        <v/>
      </c>
      <c r="I7486" s="84">
        <f>IF($E7486="","",IFERROR(VLOOKUP(TRIM(E7486&amp;""),'Référentiel Articles'!$A$2:$F$634,6,FALSE),""))</f>
      </c>
      <c r="J7486" s="90">
        <f>IF(OR($E7486="",$H7486=""),"",$H7486*$I7486)</f>
      </c>
      <c r="K7486" s="87" t="str">
        <v/>
      </c>
    </row>
    <row r="7487">
      <c r="A7487" s="74" t="str">
        <v/>
      </c>
      <c r="B7487" s="74" t="str">
        <v/>
      </c>
      <c r="C7487" s="75">
        <f>IF($E7487="","",IFERROR(VLOOKUP(TRIM(E7487&amp;""),'Référentiel Articles'!$A$2:$F$634,2,FALSE),""))</f>
      </c>
      <c r="D7487" s="75">
        <f>IF($E7487="","",IFERROR(VLOOKUP(TRIM(E7487&amp;""),'Référentiel Articles'!$A$2:$F$634,3,FALSE),""))</f>
      </c>
      <c r="E7487" s="74" t="str">
        <v/>
      </c>
      <c r="F7487" s="75">
        <f>IF($E7487="","",IFERROR(VLOOKUP(TRIM(E7487&amp;""),'Référentiel Articles'!$A$2:$F$634,4,FALSE),""))</f>
      </c>
      <c r="G7487" s="76">
        <f>IF($E7487="","",IFERROR(VLOOKUP(TRIM(E7487&amp;""),'Référentiel Articles'!$A$2:$F$634,5,FALSE),""))</f>
      </c>
      <c r="H7487" s="77" t="str">
        <v/>
      </c>
      <c r="I7487" s="76">
        <f>IF($E7487="","",IFERROR(VLOOKUP(TRIM(E7487&amp;""),'Référentiel Articles'!$A$2:$F$634,6,FALSE),""))</f>
      </c>
      <c r="J7487" s="78">
        <f>IF(OR($E7487="",$H7487=""),"",$H7487*$I7487)</f>
      </c>
      <c r="K7487" s="79" t="str">
        <v/>
      </c>
    </row>
    <row r="7488">
      <c r="A7488" s="81" t="str">
        <v/>
      </c>
      <c r="B7488" s="81" t="str">
        <v/>
      </c>
      <c r="C7488" s="83">
        <f>IF($E7488="","",IFERROR(VLOOKUP(TRIM(E7488&amp;""),'Référentiel Articles'!$A$2:$F$634,2,FALSE),""))</f>
      </c>
      <c r="D7488" s="83">
        <f>IF($E7488="","",IFERROR(VLOOKUP(TRIM(E7488&amp;""),'Référentiel Articles'!$A$2:$F$634,3,FALSE),""))</f>
      </c>
      <c r="E7488" s="81" t="str">
        <v/>
      </c>
      <c r="F7488" s="83">
        <f>IF($E7488="","",IFERROR(VLOOKUP(TRIM(E7488&amp;""),'Référentiel Articles'!$A$2:$F$634,4,FALSE),""))</f>
      </c>
      <c r="G7488" s="84">
        <f>IF($E7488="","",IFERROR(VLOOKUP(TRIM(E7488&amp;""),'Référentiel Articles'!$A$2:$F$634,5,FALSE),""))</f>
      </c>
      <c r="H7488" s="85" t="str">
        <v/>
      </c>
      <c r="I7488" s="84">
        <f>IF($E7488="","",IFERROR(VLOOKUP(TRIM(E7488&amp;""),'Référentiel Articles'!$A$2:$F$634,6,FALSE),""))</f>
      </c>
      <c r="J7488" s="90">
        <f>IF(OR($E7488="",$H7488=""),"",$H7488*$I7488)</f>
      </c>
      <c r="K7488" s="87" t="str">
        <v/>
      </c>
    </row>
    <row r="7489">
      <c r="A7489" s="74" t="str">
        <v/>
      </c>
      <c r="B7489" s="74" t="str">
        <v/>
      </c>
      <c r="C7489" s="75">
        <f>IF($E7489="","",IFERROR(VLOOKUP(TRIM(E7489&amp;""),'Référentiel Articles'!$A$2:$F$634,2,FALSE),""))</f>
      </c>
      <c r="D7489" s="75">
        <f>IF($E7489="","",IFERROR(VLOOKUP(TRIM(E7489&amp;""),'Référentiel Articles'!$A$2:$F$634,3,FALSE),""))</f>
      </c>
      <c r="E7489" s="74" t="str">
        <v/>
      </c>
      <c r="F7489" s="75">
        <f>IF($E7489="","",IFERROR(VLOOKUP(TRIM(E7489&amp;""),'Référentiel Articles'!$A$2:$F$634,4,FALSE),""))</f>
      </c>
      <c r="G7489" s="76">
        <f>IF($E7489="","",IFERROR(VLOOKUP(TRIM(E7489&amp;""),'Référentiel Articles'!$A$2:$F$634,5,FALSE),""))</f>
      </c>
      <c r="H7489" s="77" t="str">
        <v/>
      </c>
      <c r="I7489" s="76">
        <f>IF($E7489="","",IFERROR(VLOOKUP(TRIM(E7489&amp;""),'Référentiel Articles'!$A$2:$F$634,6,FALSE),""))</f>
      </c>
      <c r="J7489" s="78">
        <f>IF(OR($E7489="",$H7489=""),"",$H7489*$I7489)</f>
      </c>
      <c r="K7489" s="79" t="str">
        <v/>
      </c>
    </row>
    <row r="7490">
      <c r="A7490" s="81" t="str">
        <v/>
      </c>
      <c r="B7490" s="81" t="str">
        <v/>
      </c>
      <c r="C7490" s="83">
        <f>IF($E7490="","",IFERROR(VLOOKUP(TRIM(E7490&amp;""),'Référentiel Articles'!$A$2:$F$634,2,FALSE),""))</f>
      </c>
      <c r="D7490" s="83">
        <f>IF($E7490="","",IFERROR(VLOOKUP(TRIM(E7490&amp;""),'Référentiel Articles'!$A$2:$F$634,3,FALSE),""))</f>
      </c>
      <c r="E7490" s="81" t="str">
        <v/>
      </c>
      <c r="F7490" s="83">
        <f>IF($E7490="","",IFERROR(VLOOKUP(TRIM(E7490&amp;""),'Référentiel Articles'!$A$2:$F$634,4,FALSE),""))</f>
      </c>
      <c r="G7490" s="84">
        <f>IF($E7490="","",IFERROR(VLOOKUP(TRIM(E7490&amp;""),'Référentiel Articles'!$A$2:$F$634,5,FALSE),""))</f>
      </c>
      <c r="H7490" s="85" t="str">
        <v/>
      </c>
      <c r="I7490" s="84">
        <f>IF($E7490="","",IFERROR(VLOOKUP(TRIM(E7490&amp;""),'Référentiel Articles'!$A$2:$F$634,6,FALSE),""))</f>
      </c>
      <c r="J7490" s="90">
        <f>IF(OR($E7490="",$H7490=""),"",$H7490*$I7490)</f>
      </c>
      <c r="K7490" s="87" t="str">
        <v/>
      </c>
    </row>
    <row r="7491">
      <c r="A7491" s="74" t="str">
        <v/>
      </c>
      <c r="B7491" s="74" t="str">
        <v/>
      </c>
      <c r="C7491" s="75">
        <f>IF($E7491="","",IFERROR(VLOOKUP(TRIM(E7491&amp;""),'Référentiel Articles'!$A$2:$F$634,2,FALSE),""))</f>
      </c>
      <c r="D7491" s="75">
        <f>IF($E7491="","",IFERROR(VLOOKUP(TRIM(E7491&amp;""),'Référentiel Articles'!$A$2:$F$634,3,FALSE),""))</f>
      </c>
      <c r="E7491" s="74" t="str">
        <v/>
      </c>
      <c r="F7491" s="75">
        <f>IF($E7491="","",IFERROR(VLOOKUP(TRIM(E7491&amp;""),'Référentiel Articles'!$A$2:$F$634,4,FALSE),""))</f>
      </c>
      <c r="G7491" s="76">
        <f>IF($E7491="","",IFERROR(VLOOKUP(TRIM(E7491&amp;""),'Référentiel Articles'!$A$2:$F$634,5,FALSE),""))</f>
      </c>
      <c r="H7491" s="77" t="str">
        <v/>
      </c>
      <c r="I7491" s="76">
        <f>IF($E7491="","",IFERROR(VLOOKUP(TRIM(E7491&amp;""),'Référentiel Articles'!$A$2:$F$634,6,FALSE),""))</f>
      </c>
      <c r="J7491" s="78">
        <f>IF(OR($E7491="",$H7491=""),"",$H7491*$I7491)</f>
      </c>
      <c r="K7491" s="79" t="str">
        <v/>
      </c>
    </row>
    <row r="7492">
      <c r="A7492" s="81" t="str">
        <v/>
      </c>
      <c r="B7492" s="81" t="str">
        <v/>
      </c>
      <c r="C7492" s="83">
        <f>IF($E7492="","",IFERROR(VLOOKUP(TRIM(E7492&amp;""),'Référentiel Articles'!$A$2:$F$634,2,FALSE),""))</f>
      </c>
      <c r="D7492" s="83">
        <f>IF($E7492="","",IFERROR(VLOOKUP(TRIM(E7492&amp;""),'Référentiel Articles'!$A$2:$F$634,3,FALSE),""))</f>
      </c>
      <c r="E7492" s="81" t="str">
        <v/>
      </c>
      <c r="F7492" s="83">
        <f>IF($E7492="","",IFERROR(VLOOKUP(TRIM(E7492&amp;""),'Référentiel Articles'!$A$2:$F$634,4,FALSE),""))</f>
      </c>
      <c r="G7492" s="84">
        <f>IF($E7492="","",IFERROR(VLOOKUP(TRIM(E7492&amp;""),'Référentiel Articles'!$A$2:$F$634,5,FALSE),""))</f>
      </c>
      <c r="H7492" s="85" t="str">
        <v/>
      </c>
      <c r="I7492" s="84">
        <f>IF($E7492="","",IFERROR(VLOOKUP(TRIM(E7492&amp;""),'Référentiel Articles'!$A$2:$F$634,6,FALSE),""))</f>
      </c>
      <c r="J7492" s="90">
        <f>IF(OR($E7492="",$H7492=""),"",$H7492*$I7492)</f>
      </c>
      <c r="K7492" s="87" t="str">
        <v/>
      </c>
    </row>
    <row r="7493">
      <c r="A7493" s="74" t="str">
        <v/>
      </c>
      <c r="B7493" s="74" t="str">
        <v/>
      </c>
      <c r="C7493" s="75">
        <f>IF($E7493="","",IFERROR(VLOOKUP(TRIM(E7493&amp;""),'Référentiel Articles'!$A$2:$F$634,2,FALSE),""))</f>
      </c>
      <c r="D7493" s="75">
        <f>IF($E7493="","",IFERROR(VLOOKUP(TRIM(E7493&amp;""),'Référentiel Articles'!$A$2:$F$634,3,FALSE),""))</f>
      </c>
      <c r="E7493" s="74" t="str">
        <v/>
      </c>
      <c r="F7493" s="75">
        <f>IF($E7493="","",IFERROR(VLOOKUP(TRIM(E7493&amp;""),'Référentiel Articles'!$A$2:$F$634,4,FALSE),""))</f>
      </c>
      <c r="G7493" s="76">
        <f>IF($E7493="","",IFERROR(VLOOKUP(TRIM(E7493&amp;""),'Référentiel Articles'!$A$2:$F$634,5,FALSE),""))</f>
      </c>
      <c r="H7493" s="77" t="str">
        <v/>
      </c>
      <c r="I7493" s="76">
        <f>IF($E7493="","",IFERROR(VLOOKUP(TRIM(E7493&amp;""),'Référentiel Articles'!$A$2:$F$634,6,FALSE),""))</f>
      </c>
      <c r="J7493" s="78">
        <f>IF(OR($E7493="",$H7493=""),"",$H7493*$I7493)</f>
      </c>
      <c r="K7493" s="79" t="str">
        <v/>
      </c>
    </row>
    <row r="7494">
      <c r="A7494" s="81" t="str">
        <v/>
      </c>
      <c r="B7494" s="81" t="str">
        <v/>
      </c>
      <c r="C7494" s="83">
        <f>IF($E7494="","",IFERROR(VLOOKUP(TRIM(E7494&amp;""),'Référentiel Articles'!$A$2:$F$634,2,FALSE),""))</f>
      </c>
      <c r="D7494" s="83">
        <f>IF($E7494="","",IFERROR(VLOOKUP(TRIM(E7494&amp;""),'Référentiel Articles'!$A$2:$F$634,3,FALSE),""))</f>
      </c>
      <c r="E7494" s="81" t="str">
        <v/>
      </c>
      <c r="F7494" s="83">
        <f>IF($E7494="","",IFERROR(VLOOKUP(TRIM(E7494&amp;""),'Référentiel Articles'!$A$2:$F$634,4,FALSE),""))</f>
      </c>
      <c r="G7494" s="84">
        <f>IF($E7494="","",IFERROR(VLOOKUP(TRIM(E7494&amp;""),'Référentiel Articles'!$A$2:$F$634,5,FALSE),""))</f>
      </c>
      <c r="H7494" s="85" t="str">
        <v/>
      </c>
      <c r="I7494" s="84">
        <f>IF($E7494="","",IFERROR(VLOOKUP(TRIM(E7494&amp;""),'Référentiel Articles'!$A$2:$F$634,6,FALSE),""))</f>
      </c>
      <c r="J7494" s="90">
        <f>IF(OR($E7494="",$H7494=""),"",$H7494*$I7494)</f>
      </c>
      <c r="K7494" s="87" t="str">
        <v/>
      </c>
    </row>
    <row r="7495">
      <c r="A7495" s="74" t="str">
        <v/>
      </c>
      <c r="B7495" s="74" t="str">
        <v/>
      </c>
      <c r="C7495" s="75">
        <f>IF($E7495="","",IFERROR(VLOOKUP(TRIM(E7495&amp;""),'Référentiel Articles'!$A$2:$F$634,2,FALSE),""))</f>
      </c>
      <c r="D7495" s="75">
        <f>IF($E7495="","",IFERROR(VLOOKUP(TRIM(E7495&amp;""),'Référentiel Articles'!$A$2:$F$634,3,FALSE),""))</f>
      </c>
      <c r="E7495" s="74" t="str">
        <v/>
      </c>
      <c r="F7495" s="75">
        <f>IF($E7495="","",IFERROR(VLOOKUP(TRIM(E7495&amp;""),'Référentiel Articles'!$A$2:$F$634,4,FALSE),""))</f>
      </c>
      <c r="G7495" s="76">
        <f>IF($E7495="","",IFERROR(VLOOKUP(TRIM(E7495&amp;""),'Référentiel Articles'!$A$2:$F$634,5,FALSE),""))</f>
      </c>
      <c r="H7495" s="77" t="str">
        <v/>
      </c>
      <c r="I7495" s="76">
        <f>IF($E7495="","",IFERROR(VLOOKUP(TRIM(E7495&amp;""),'Référentiel Articles'!$A$2:$F$634,6,FALSE),""))</f>
      </c>
      <c r="J7495" s="78">
        <f>IF(OR($E7495="",$H7495=""),"",$H7495*$I7495)</f>
      </c>
      <c r="K7495" s="79" t="str">
        <v/>
      </c>
    </row>
    <row r="7496">
      <c r="A7496" s="81" t="str">
        <v/>
      </c>
      <c r="B7496" s="81" t="str">
        <v/>
      </c>
      <c r="C7496" s="83">
        <f>IF($E7496="","",IFERROR(VLOOKUP(TRIM(E7496&amp;""),'Référentiel Articles'!$A$2:$F$634,2,FALSE),""))</f>
      </c>
      <c r="D7496" s="83">
        <f>IF($E7496="","",IFERROR(VLOOKUP(TRIM(E7496&amp;""),'Référentiel Articles'!$A$2:$F$634,3,FALSE),""))</f>
      </c>
      <c r="E7496" s="81" t="str">
        <v/>
      </c>
      <c r="F7496" s="83">
        <f>IF($E7496="","",IFERROR(VLOOKUP(TRIM(E7496&amp;""),'Référentiel Articles'!$A$2:$F$634,4,FALSE),""))</f>
      </c>
      <c r="G7496" s="84">
        <f>IF($E7496="","",IFERROR(VLOOKUP(TRIM(E7496&amp;""),'Référentiel Articles'!$A$2:$F$634,5,FALSE),""))</f>
      </c>
      <c r="H7496" s="85" t="str">
        <v/>
      </c>
      <c r="I7496" s="84">
        <f>IF($E7496="","",IFERROR(VLOOKUP(TRIM(E7496&amp;""),'Référentiel Articles'!$A$2:$F$634,6,FALSE),""))</f>
      </c>
      <c r="J7496" s="90">
        <f>IF(OR($E7496="",$H7496=""),"",$H7496*$I7496)</f>
      </c>
      <c r="K7496" s="87" t="str">
        <v/>
      </c>
    </row>
    <row r="7497">
      <c r="A7497" s="74" t="str">
        <v/>
      </c>
      <c r="B7497" s="74" t="str">
        <v/>
      </c>
      <c r="C7497" s="75">
        <f>IF($E7497="","",IFERROR(VLOOKUP(TRIM(E7497&amp;""),'Référentiel Articles'!$A$2:$F$634,2,FALSE),""))</f>
      </c>
      <c r="D7497" s="75">
        <f>IF($E7497="","",IFERROR(VLOOKUP(TRIM(E7497&amp;""),'Référentiel Articles'!$A$2:$F$634,3,FALSE),""))</f>
      </c>
      <c r="E7497" s="74" t="str">
        <v/>
      </c>
      <c r="F7497" s="75">
        <f>IF($E7497="","",IFERROR(VLOOKUP(TRIM(E7497&amp;""),'Référentiel Articles'!$A$2:$F$634,4,FALSE),""))</f>
      </c>
      <c r="G7497" s="76">
        <f>IF($E7497="","",IFERROR(VLOOKUP(TRIM(E7497&amp;""),'Référentiel Articles'!$A$2:$F$634,5,FALSE),""))</f>
      </c>
      <c r="H7497" s="77" t="str">
        <v/>
      </c>
      <c r="I7497" s="76">
        <f>IF($E7497="","",IFERROR(VLOOKUP(TRIM(E7497&amp;""),'Référentiel Articles'!$A$2:$F$634,6,FALSE),""))</f>
      </c>
      <c r="J7497" s="78">
        <f>IF(OR($E7497="",$H7497=""),"",$H7497*$I7497)</f>
      </c>
      <c r="K7497" s="79" t="str">
        <v/>
      </c>
    </row>
    <row r="7498">
      <c r="A7498" s="81" t="str">
        <v/>
      </c>
      <c r="B7498" s="81" t="str">
        <v/>
      </c>
      <c r="C7498" s="83">
        <f>IF($E7498="","",IFERROR(VLOOKUP(TRIM(E7498&amp;""),'Référentiel Articles'!$A$2:$F$634,2,FALSE),""))</f>
      </c>
      <c r="D7498" s="83">
        <f>IF($E7498="","",IFERROR(VLOOKUP(TRIM(E7498&amp;""),'Référentiel Articles'!$A$2:$F$634,3,FALSE),""))</f>
      </c>
      <c r="E7498" s="81" t="str">
        <v/>
      </c>
      <c r="F7498" s="83">
        <f>IF($E7498="","",IFERROR(VLOOKUP(TRIM(E7498&amp;""),'Référentiel Articles'!$A$2:$F$634,4,FALSE),""))</f>
      </c>
      <c r="G7498" s="84">
        <f>IF($E7498="","",IFERROR(VLOOKUP(TRIM(E7498&amp;""),'Référentiel Articles'!$A$2:$F$634,5,FALSE),""))</f>
      </c>
      <c r="H7498" s="85" t="str">
        <v/>
      </c>
      <c r="I7498" s="84">
        <f>IF($E7498="","",IFERROR(VLOOKUP(TRIM(E7498&amp;""),'Référentiel Articles'!$A$2:$F$634,6,FALSE),""))</f>
      </c>
      <c r="J7498" s="90">
        <f>IF(OR($E7498="",$H7498=""),"",$H7498*$I7498)</f>
      </c>
      <c r="K7498" s="87" t="str">
        <v/>
      </c>
    </row>
    <row r="7499">
      <c r="A7499" s="74" t="str">
        <v/>
      </c>
      <c r="B7499" s="74" t="str">
        <v/>
      </c>
      <c r="C7499" s="75">
        <f>IF($E7499="","",IFERROR(VLOOKUP(TRIM(E7499&amp;""),'Référentiel Articles'!$A$2:$F$634,2,FALSE),""))</f>
      </c>
      <c r="D7499" s="75">
        <f>IF($E7499="","",IFERROR(VLOOKUP(TRIM(E7499&amp;""),'Référentiel Articles'!$A$2:$F$634,3,FALSE),""))</f>
      </c>
      <c r="E7499" s="74" t="str">
        <v/>
      </c>
      <c r="F7499" s="75">
        <f>IF($E7499="","",IFERROR(VLOOKUP(TRIM(E7499&amp;""),'Référentiel Articles'!$A$2:$F$634,4,FALSE),""))</f>
      </c>
      <c r="G7499" s="76">
        <f>IF($E7499="","",IFERROR(VLOOKUP(TRIM(E7499&amp;""),'Référentiel Articles'!$A$2:$F$634,5,FALSE),""))</f>
      </c>
      <c r="H7499" s="77" t="str">
        <v/>
      </c>
      <c r="I7499" s="76">
        <f>IF($E7499="","",IFERROR(VLOOKUP(TRIM(E7499&amp;""),'Référentiel Articles'!$A$2:$F$634,6,FALSE),""))</f>
      </c>
      <c r="J7499" s="78">
        <f>IF(OR($E7499="",$H7499=""),"",$H7499*$I7499)</f>
      </c>
      <c r="K7499" s="79" t="str">
        <v/>
      </c>
    </row>
    <row r="7500">
      <c r="A7500" s="81" t="str">
        <v/>
      </c>
      <c r="B7500" s="81" t="str">
        <v/>
      </c>
      <c r="C7500" s="83">
        <f>IF($E7500="","",IFERROR(VLOOKUP(TRIM(E7500&amp;""),'Référentiel Articles'!$A$2:$F$634,2,FALSE),""))</f>
      </c>
      <c r="D7500" s="83">
        <f>IF($E7500="","",IFERROR(VLOOKUP(TRIM(E7500&amp;""),'Référentiel Articles'!$A$2:$F$634,3,FALSE),""))</f>
      </c>
      <c r="E7500" s="81" t="str">
        <v/>
      </c>
      <c r="F7500" s="83">
        <f>IF($E7500="","",IFERROR(VLOOKUP(TRIM(E7500&amp;""),'Référentiel Articles'!$A$2:$F$634,4,FALSE),""))</f>
      </c>
      <c r="G7500" s="84">
        <f>IF($E7500="","",IFERROR(VLOOKUP(TRIM(E7500&amp;""),'Référentiel Articles'!$A$2:$F$634,5,FALSE),""))</f>
      </c>
      <c r="H7500" s="85" t="str">
        <v/>
      </c>
      <c r="I7500" s="84">
        <f>IF($E7500="","",IFERROR(VLOOKUP(TRIM(E7500&amp;""),'Référentiel Articles'!$A$2:$F$634,6,FALSE),""))</f>
      </c>
      <c r="J7500" s="90">
        <f>IF(OR($E7500="",$H7500=""),"",$H7500*$I7500)</f>
      </c>
      <c r="K7500" s="87" t="str">
        <v/>
      </c>
    </row>
    <row r="7501">
      <c r="A7501" s="74" t="str">
        <v/>
      </c>
      <c r="B7501" s="74" t="str">
        <v/>
      </c>
      <c r="C7501" s="75">
        <f>IF($E7501="","",IFERROR(VLOOKUP(TRIM(E7501&amp;""),'Référentiel Articles'!$A$2:$F$634,2,FALSE),""))</f>
      </c>
      <c r="D7501" s="75">
        <f>IF($E7501="","",IFERROR(VLOOKUP(TRIM(E7501&amp;""),'Référentiel Articles'!$A$2:$F$634,3,FALSE),""))</f>
      </c>
      <c r="E7501" s="74" t="str">
        <v/>
      </c>
      <c r="F7501" s="75">
        <f>IF($E7501="","",IFERROR(VLOOKUP(TRIM(E7501&amp;""),'Référentiel Articles'!$A$2:$F$634,4,FALSE),""))</f>
      </c>
      <c r="G7501" s="76">
        <f>IF($E7501="","",IFERROR(VLOOKUP(TRIM(E7501&amp;""),'Référentiel Articles'!$A$2:$F$634,5,FALSE),""))</f>
      </c>
      <c r="H7501" s="77" t="str">
        <v/>
      </c>
      <c r="I7501" s="76">
        <f>IF($E7501="","",IFERROR(VLOOKUP(TRIM(E7501&amp;""),'Référentiel Articles'!$A$2:$F$634,6,FALSE),""))</f>
      </c>
      <c r="J7501" s="78">
        <f>IF(OR($E7501="",$H7501=""),"",$H7501*$I7501)</f>
      </c>
      <c r="K7501" s="79" t="str">
        <v/>
      </c>
    </row>
    <row r="7502">
      <c r="A7502" s="81" t="str">
        <v/>
      </c>
      <c r="B7502" s="81" t="str">
        <v/>
      </c>
      <c r="C7502" s="83">
        <f>IF($E7502="","",IFERROR(VLOOKUP(TRIM(E7502&amp;""),'Référentiel Articles'!$A$2:$F$634,2,FALSE),""))</f>
      </c>
      <c r="D7502" s="83">
        <f>IF($E7502="","",IFERROR(VLOOKUP(TRIM(E7502&amp;""),'Référentiel Articles'!$A$2:$F$634,3,FALSE),""))</f>
      </c>
      <c r="E7502" s="81" t="str">
        <v/>
      </c>
      <c r="F7502" s="83">
        <f>IF($E7502="","",IFERROR(VLOOKUP(TRIM(E7502&amp;""),'Référentiel Articles'!$A$2:$F$634,4,FALSE),""))</f>
      </c>
      <c r="G7502" s="84">
        <f>IF($E7502="","",IFERROR(VLOOKUP(TRIM(E7502&amp;""),'Référentiel Articles'!$A$2:$F$634,5,FALSE),""))</f>
      </c>
      <c r="H7502" s="85" t="str">
        <v/>
      </c>
      <c r="I7502" s="84">
        <f>IF($E7502="","",IFERROR(VLOOKUP(TRIM(E7502&amp;""),'Référentiel Articles'!$A$2:$F$634,6,FALSE),""))</f>
      </c>
      <c r="J7502" s="90">
        <f>IF(OR($E7502="",$H7502=""),"",$H7502*$I7502)</f>
      </c>
      <c r="K7502" s="87" t="str">
        <v/>
      </c>
    </row>
    <row r="7503">
      <c r="A7503" s="74" t="str">
        <v/>
      </c>
      <c r="B7503" s="74" t="str">
        <v/>
      </c>
      <c r="C7503" s="75">
        <f>IF($E7503="","",IFERROR(VLOOKUP(TRIM(E7503&amp;""),'Référentiel Articles'!$A$2:$F$634,2,FALSE),""))</f>
      </c>
      <c r="D7503" s="75">
        <f>IF($E7503="","",IFERROR(VLOOKUP(TRIM(E7503&amp;""),'Référentiel Articles'!$A$2:$F$634,3,FALSE),""))</f>
      </c>
      <c r="E7503" s="74" t="str">
        <v/>
      </c>
      <c r="F7503" s="75">
        <f>IF($E7503="","",IFERROR(VLOOKUP(TRIM(E7503&amp;""),'Référentiel Articles'!$A$2:$F$634,4,FALSE),""))</f>
      </c>
      <c r="G7503" s="76">
        <f>IF($E7503="","",IFERROR(VLOOKUP(TRIM(E7503&amp;""),'Référentiel Articles'!$A$2:$F$634,5,FALSE),""))</f>
      </c>
      <c r="H7503" s="77" t="str">
        <v/>
      </c>
      <c r="I7503" s="76">
        <f>IF($E7503="","",IFERROR(VLOOKUP(TRIM(E7503&amp;""),'Référentiel Articles'!$A$2:$F$634,6,FALSE),""))</f>
      </c>
      <c r="J7503" s="78">
        <f>IF(OR($E7503="",$H7503=""),"",$H7503*$I7503)</f>
      </c>
      <c r="K7503" s="79" t="str">
        <v/>
      </c>
    </row>
    <row r="7504">
      <c r="A7504" s="81" t="str">
        <v/>
      </c>
      <c r="B7504" s="81" t="str">
        <v/>
      </c>
      <c r="C7504" s="83">
        <f>IF($E7504="","",IFERROR(VLOOKUP(TRIM(E7504&amp;""),'Référentiel Articles'!$A$2:$F$634,2,FALSE),""))</f>
      </c>
      <c r="D7504" s="83">
        <f>IF($E7504="","",IFERROR(VLOOKUP(TRIM(E7504&amp;""),'Référentiel Articles'!$A$2:$F$634,3,FALSE),""))</f>
      </c>
      <c r="E7504" s="81" t="str">
        <v/>
      </c>
      <c r="F7504" s="83">
        <f>IF($E7504="","",IFERROR(VLOOKUP(TRIM(E7504&amp;""),'Référentiel Articles'!$A$2:$F$634,4,FALSE),""))</f>
      </c>
      <c r="G7504" s="84">
        <f>IF($E7504="","",IFERROR(VLOOKUP(TRIM(E7504&amp;""),'Référentiel Articles'!$A$2:$F$634,5,FALSE),""))</f>
      </c>
      <c r="H7504" s="85" t="str">
        <v/>
      </c>
      <c r="I7504" s="84">
        <f>IF($E7504="","",IFERROR(VLOOKUP(TRIM(E7504&amp;""),'Référentiel Articles'!$A$2:$F$634,6,FALSE),""))</f>
      </c>
      <c r="J7504" s="90">
        <f>IF(OR($E7504="",$H7504=""),"",$H7504*$I7504)</f>
      </c>
      <c r="K7504" s="87" t="str">
        <v/>
      </c>
    </row>
    <row r="7505">
      <c r="A7505" s="74" t="str">
        <v/>
      </c>
      <c r="B7505" s="74" t="str">
        <v/>
      </c>
      <c r="C7505" s="75">
        <f>IF($E7505="","",IFERROR(VLOOKUP(TRIM(E7505&amp;""),'Référentiel Articles'!$A$2:$F$634,2,FALSE),""))</f>
      </c>
      <c r="D7505" s="75">
        <f>IF($E7505="","",IFERROR(VLOOKUP(TRIM(E7505&amp;""),'Référentiel Articles'!$A$2:$F$634,3,FALSE),""))</f>
      </c>
      <c r="E7505" s="74" t="str">
        <v/>
      </c>
      <c r="F7505" s="75">
        <f>IF($E7505="","",IFERROR(VLOOKUP(TRIM(E7505&amp;""),'Référentiel Articles'!$A$2:$F$634,4,FALSE),""))</f>
      </c>
      <c r="G7505" s="76">
        <f>IF($E7505="","",IFERROR(VLOOKUP(TRIM(E7505&amp;""),'Référentiel Articles'!$A$2:$F$634,5,FALSE),""))</f>
      </c>
      <c r="H7505" s="77" t="str">
        <v/>
      </c>
      <c r="I7505" s="76">
        <f>IF($E7505="","",IFERROR(VLOOKUP(TRIM(E7505&amp;""),'Référentiel Articles'!$A$2:$F$634,6,FALSE),""))</f>
      </c>
      <c r="J7505" s="78">
        <f>IF(OR($E7505="",$H7505=""),"",$H7505*$I7505)</f>
      </c>
      <c r="K7505" s="79" t="str">
        <v/>
      </c>
    </row>
    <row r="7506">
      <c r="A7506" s="81" t="str">
        <v/>
      </c>
      <c r="B7506" s="81" t="str">
        <v/>
      </c>
      <c r="C7506" s="83">
        <f>IF($E7506="","",IFERROR(VLOOKUP(TRIM(E7506&amp;""),'Référentiel Articles'!$A$2:$F$634,2,FALSE),""))</f>
      </c>
      <c r="D7506" s="83">
        <f>IF($E7506="","",IFERROR(VLOOKUP(TRIM(E7506&amp;""),'Référentiel Articles'!$A$2:$F$634,3,FALSE),""))</f>
      </c>
      <c r="E7506" s="81" t="str">
        <v/>
      </c>
      <c r="F7506" s="83">
        <f>IF($E7506="","",IFERROR(VLOOKUP(TRIM(E7506&amp;""),'Référentiel Articles'!$A$2:$F$634,4,FALSE),""))</f>
      </c>
      <c r="G7506" s="84">
        <f>IF($E7506="","",IFERROR(VLOOKUP(TRIM(E7506&amp;""),'Référentiel Articles'!$A$2:$F$634,5,FALSE),""))</f>
      </c>
      <c r="H7506" s="85" t="str">
        <v/>
      </c>
      <c r="I7506" s="84">
        <f>IF($E7506="","",IFERROR(VLOOKUP(TRIM(E7506&amp;""),'Référentiel Articles'!$A$2:$F$634,6,FALSE),""))</f>
      </c>
      <c r="J7506" s="90">
        <f>IF(OR($E7506="",$H7506=""),"",$H7506*$I7506)</f>
      </c>
      <c r="K7506" s="87" t="str">
        <v/>
      </c>
    </row>
    <row r="7507">
      <c r="A7507" s="74" t="str">
        <v/>
      </c>
      <c r="B7507" s="74" t="str">
        <v/>
      </c>
      <c r="C7507" s="75">
        <f>IF($E7507="","",IFERROR(VLOOKUP(TRIM(E7507&amp;""),'Référentiel Articles'!$A$2:$F$634,2,FALSE),""))</f>
      </c>
      <c r="D7507" s="75">
        <f>IF($E7507="","",IFERROR(VLOOKUP(TRIM(E7507&amp;""),'Référentiel Articles'!$A$2:$F$634,3,FALSE),""))</f>
      </c>
      <c r="E7507" s="74" t="str">
        <v/>
      </c>
      <c r="F7507" s="75">
        <f>IF($E7507="","",IFERROR(VLOOKUP(TRIM(E7507&amp;""),'Référentiel Articles'!$A$2:$F$634,4,FALSE),""))</f>
      </c>
      <c r="G7507" s="76">
        <f>IF($E7507="","",IFERROR(VLOOKUP(TRIM(E7507&amp;""),'Référentiel Articles'!$A$2:$F$634,5,FALSE),""))</f>
      </c>
      <c r="H7507" s="77" t="str">
        <v/>
      </c>
      <c r="I7507" s="76">
        <f>IF($E7507="","",IFERROR(VLOOKUP(TRIM(E7507&amp;""),'Référentiel Articles'!$A$2:$F$634,6,FALSE),""))</f>
      </c>
      <c r="J7507" s="78">
        <f>IF(OR($E7507="",$H7507=""),"",$H7507*$I7507)</f>
      </c>
      <c r="K7507" s="79" t="str">
        <v/>
      </c>
    </row>
    <row r="7508">
      <c r="A7508" s="81" t="str">
        <v/>
      </c>
      <c r="B7508" s="81" t="str">
        <v/>
      </c>
      <c r="C7508" s="83">
        <f>IF($E7508="","",IFERROR(VLOOKUP(TRIM(E7508&amp;""),'Référentiel Articles'!$A$2:$F$634,2,FALSE),""))</f>
      </c>
      <c r="D7508" s="83">
        <f>IF($E7508="","",IFERROR(VLOOKUP(TRIM(E7508&amp;""),'Référentiel Articles'!$A$2:$F$634,3,FALSE),""))</f>
      </c>
      <c r="E7508" s="81" t="str">
        <v/>
      </c>
      <c r="F7508" s="83">
        <f>IF($E7508="","",IFERROR(VLOOKUP(TRIM(E7508&amp;""),'Référentiel Articles'!$A$2:$F$634,4,FALSE),""))</f>
      </c>
      <c r="G7508" s="84">
        <f>IF($E7508="","",IFERROR(VLOOKUP(TRIM(E7508&amp;""),'Référentiel Articles'!$A$2:$F$634,5,FALSE),""))</f>
      </c>
      <c r="H7508" s="85" t="str">
        <v/>
      </c>
      <c r="I7508" s="84">
        <f>IF($E7508="","",IFERROR(VLOOKUP(TRIM(E7508&amp;""),'Référentiel Articles'!$A$2:$F$634,6,FALSE),""))</f>
      </c>
      <c r="J7508" s="90">
        <f>IF(OR($E7508="",$H7508=""),"",$H7508*$I7508)</f>
      </c>
      <c r="K7508" s="87" t="str">
        <v/>
      </c>
    </row>
    <row r="7509">
      <c r="A7509" s="74" t="str">
        <v/>
      </c>
      <c r="B7509" s="74" t="str">
        <v/>
      </c>
      <c r="C7509" s="75">
        <f>IF($E7509="","",IFERROR(VLOOKUP(TRIM(E7509&amp;""),'Référentiel Articles'!$A$2:$F$634,2,FALSE),""))</f>
      </c>
      <c r="D7509" s="75">
        <f>IF($E7509="","",IFERROR(VLOOKUP(TRIM(E7509&amp;""),'Référentiel Articles'!$A$2:$F$634,3,FALSE),""))</f>
      </c>
      <c r="E7509" s="74" t="str">
        <v/>
      </c>
      <c r="F7509" s="75">
        <f>IF($E7509="","",IFERROR(VLOOKUP(TRIM(E7509&amp;""),'Référentiel Articles'!$A$2:$F$634,4,FALSE),""))</f>
      </c>
      <c r="G7509" s="76">
        <f>IF($E7509="","",IFERROR(VLOOKUP(TRIM(E7509&amp;""),'Référentiel Articles'!$A$2:$F$634,5,FALSE),""))</f>
      </c>
      <c r="H7509" s="77" t="str">
        <v/>
      </c>
      <c r="I7509" s="76">
        <f>IF($E7509="","",IFERROR(VLOOKUP(TRIM(E7509&amp;""),'Référentiel Articles'!$A$2:$F$634,6,FALSE),""))</f>
      </c>
      <c r="J7509" s="78">
        <f>IF(OR($E7509="",$H7509=""),"",$H7509*$I7509)</f>
      </c>
      <c r="K7509" s="79" t="str">
        <v/>
      </c>
    </row>
    <row r="7510">
      <c r="A7510" s="81" t="str">
        <v/>
      </c>
      <c r="B7510" s="81" t="str">
        <v/>
      </c>
      <c r="C7510" s="83">
        <f>IF($E7510="","",IFERROR(VLOOKUP(TRIM(E7510&amp;""),'Référentiel Articles'!$A$2:$F$634,2,FALSE),""))</f>
      </c>
      <c r="D7510" s="83">
        <f>IF($E7510="","",IFERROR(VLOOKUP(TRIM(E7510&amp;""),'Référentiel Articles'!$A$2:$F$634,3,FALSE),""))</f>
      </c>
      <c r="E7510" s="81" t="str">
        <v/>
      </c>
      <c r="F7510" s="83">
        <f>IF($E7510="","",IFERROR(VLOOKUP(TRIM(E7510&amp;""),'Référentiel Articles'!$A$2:$F$634,4,FALSE),""))</f>
      </c>
      <c r="G7510" s="84">
        <f>IF($E7510="","",IFERROR(VLOOKUP(TRIM(E7510&amp;""),'Référentiel Articles'!$A$2:$F$634,5,FALSE),""))</f>
      </c>
      <c r="H7510" s="85" t="str">
        <v/>
      </c>
      <c r="I7510" s="84">
        <f>IF($E7510="","",IFERROR(VLOOKUP(TRIM(E7510&amp;""),'Référentiel Articles'!$A$2:$F$634,6,FALSE),""))</f>
      </c>
      <c r="J7510" s="90">
        <f>IF(OR($E7510="",$H7510=""),"",$H7510*$I7510)</f>
      </c>
      <c r="K7510" s="87" t="str">
        <v/>
      </c>
    </row>
    <row r="7511">
      <c r="A7511" s="74" t="str">
        <v/>
      </c>
      <c r="B7511" s="74" t="str">
        <v/>
      </c>
      <c r="C7511" s="75">
        <f>IF($E7511="","",IFERROR(VLOOKUP(TRIM(E7511&amp;""),'Référentiel Articles'!$A$2:$F$634,2,FALSE),""))</f>
      </c>
      <c r="D7511" s="75">
        <f>IF($E7511="","",IFERROR(VLOOKUP(TRIM(E7511&amp;""),'Référentiel Articles'!$A$2:$F$634,3,FALSE),""))</f>
      </c>
      <c r="E7511" s="74" t="str">
        <v/>
      </c>
      <c r="F7511" s="75">
        <f>IF($E7511="","",IFERROR(VLOOKUP(TRIM(E7511&amp;""),'Référentiel Articles'!$A$2:$F$634,4,FALSE),""))</f>
      </c>
      <c r="G7511" s="76">
        <f>IF($E7511="","",IFERROR(VLOOKUP(TRIM(E7511&amp;""),'Référentiel Articles'!$A$2:$F$634,5,FALSE),""))</f>
      </c>
      <c r="H7511" s="77" t="str">
        <v/>
      </c>
      <c r="I7511" s="76">
        <f>IF($E7511="","",IFERROR(VLOOKUP(TRIM(E7511&amp;""),'Référentiel Articles'!$A$2:$F$634,6,FALSE),""))</f>
      </c>
      <c r="J7511" s="78">
        <f>IF(OR($E7511="",$H7511=""),"",$H7511*$I7511)</f>
      </c>
      <c r="K7511" s="79" t="str">
        <v/>
      </c>
    </row>
    <row r="7512">
      <c r="A7512" s="81" t="str">
        <v/>
      </c>
      <c r="B7512" s="81" t="str">
        <v/>
      </c>
      <c r="C7512" s="83">
        <f>IF($E7512="","",IFERROR(VLOOKUP(TRIM(E7512&amp;""),'Référentiel Articles'!$A$2:$F$634,2,FALSE),""))</f>
      </c>
      <c r="D7512" s="83">
        <f>IF($E7512="","",IFERROR(VLOOKUP(TRIM(E7512&amp;""),'Référentiel Articles'!$A$2:$F$634,3,FALSE),""))</f>
      </c>
      <c r="E7512" s="81" t="str">
        <v/>
      </c>
      <c r="F7512" s="83">
        <f>IF($E7512="","",IFERROR(VLOOKUP(TRIM(E7512&amp;""),'Référentiel Articles'!$A$2:$F$634,4,FALSE),""))</f>
      </c>
      <c r="G7512" s="84">
        <f>IF($E7512="","",IFERROR(VLOOKUP(TRIM(E7512&amp;""),'Référentiel Articles'!$A$2:$F$634,5,FALSE),""))</f>
      </c>
      <c r="H7512" s="85" t="str">
        <v/>
      </c>
      <c r="I7512" s="84">
        <f>IF($E7512="","",IFERROR(VLOOKUP(TRIM(E7512&amp;""),'Référentiel Articles'!$A$2:$F$634,6,FALSE),""))</f>
      </c>
      <c r="J7512" s="90">
        <f>IF(OR($E7512="",$H7512=""),"",$H7512*$I7512)</f>
      </c>
      <c r="K7512" s="87" t="str">
        <v/>
      </c>
    </row>
    <row r="7513">
      <c r="A7513" s="74" t="str">
        <v/>
      </c>
      <c r="B7513" s="74" t="str">
        <v/>
      </c>
      <c r="C7513" s="75">
        <f>IF($E7513="","",IFERROR(VLOOKUP(TRIM(E7513&amp;""),'Référentiel Articles'!$A$2:$F$634,2,FALSE),""))</f>
      </c>
      <c r="D7513" s="75">
        <f>IF($E7513="","",IFERROR(VLOOKUP(TRIM(E7513&amp;""),'Référentiel Articles'!$A$2:$F$634,3,FALSE),""))</f>
      </c>
      <c r="E7513" s="74" t="str">
        <v/>
      </c>
      <c r="F7513" s="75">
        <f>IF($E7513="","",IFERROR(VLOOKUP(TRIM(E7513&amp;""),'Référentiel Articles'!$A$2:$F$634,4,FALSE),""))</f>
      </c>
      <c r="G7513" s="76">
        <f>IF($E7513="","",IFERROR(VLOOKUP(TRIM(E7513&amp;""),'Référentiel Articles'!$A$2:$F$634,5,FALSE),""))</f>
      </c>
      <c r="H7513" s="77" t="str">
        <v/>
      </c>
      <c r="I7513" s="76">
        <f>IF($E7513="","",IFERROR(VLOOKUP(TRIM(E7513&amp;""),'Référentiel Articles'!$A$2:$F$634,6,FALSE),""))</f>
      </c>
      <c r="J7513" s="78">
        <f>IF(OR($E7513="",$H7513=""),"",$H7513*$I7513)</f>
      </c>
      <c r="K7513" s="79" t="str">
        <v/>
      </c>
    </row>
    <row r="7514">
      <c r="A7514" s="81" t="str">
        <v/>
      </c>
      <c r="B7514" s="81" t="str">
        <v/>
      </c>
      <c r="C7514" s="83">
        <f>IF($E7514="","",IFERROR(VLOOKUP(TRIM(E7514&amp;""),'Référentiel Articles'!$A$2:$F$634,2,FALSE),""))</f>
      </c>
      <c r="D7514" s="83">
        <f>IF($E7514="","",IFERROR(VLOOKUP(TRIM(E7514&amp;""),'Référentiel Articles'!$A$2:$F$634,3,FALSE),""))</f>
      </c>
      <c r="E7514" s="81" t="str">
        <v/>
      </c>
      <c r="F7514" s="83">
        <f>IF($E7514="","",IFERROR(VLOOKUP(TRIM(E7514&amp;""),'Référentiel Articles'!$A$2:$F$634,4,FALSE),""))</f>
      </c>
      <c r="G7514" s="84">
        <f>IF($E7514="","",IFERROR(VLOOKUP(TRIM(E7514&amp;""),'Référentiel Articles'!$A$2:$F$634,5,FALSE),""))</f>
      </c>
      <c r="H7514" s="85" t="str">
        <v/>
      </c>
      <c r="I7514" s="84">
        <f>IF($E7514="","",IFERROR(VLOOKUP(TRIM(E7514&amp;""),'Référentiel Articles'!$A$2:$F$634,6,FALSE),""))</f>
      </c>
      <c r="J7514" s="90">
        <f>IF(OR($E7514="",$H7514=""),"",$H7514*$I7514)</f>
      </c>
      <c r="K7514" s="87" t="str">
        <v/>
      </c>
    </row>
    <row r="7515">
      <c r="A7515" s="74" t="str">
        <v/>
      </c>
      <c r="B7515" s="74" t="str">
        <v/>
      </c>
      <c r="C7515" s="75">
        <f>IF($E7515="","",IFERROR(VLOOKUP(TRIM(E7515&amp;""),'Référentiel Articles'!$A$2:$F$634,2,FALSE),""))</f>
      </c>
      <c r="D7515" s="75">
        <f>IF($E7515="","",IFERROR(VLOOKUP(TRIM(E7515&amp;""),'Référentiel Articles'!$A$2:$F$634,3,FALSE),""))</f>
      </c>
      <c r="E7515" s="74" t="str">
        <v/>
      </c>
      <c r="F7515" s="75">
        <f>IF($E7515="","",IFERROR(VLOOKUP(TRIM(E7515&amp;""),'Référentiel Articles'!$A$2:$F$634,4,FALSE),""))</f>
      </c>
      <c r="G7515" s="76">
        <f>IF($E7515="","",IFERROR(VLOOKUP(TRIM(E7515&amp;""),'Référentiel Articles'!$A$2:$F$634,5,FALSE),""))</f>
      </c>
      <c r="H7515" s="77" t="str">
        <v/>
      </c>
      <c r="I7515" s="76">
        <f>IF($E7515="","",IFERROR(VLOOKUP(TRIM(E7515&amp;""),'Référentiel Articles'!$A$2:$F$634,6,FALSE),""))</f>
      </c>
      <c r="J7515" s="78">
        <f>IF(OR($E7515="",$H7515=""),"",$H7515*$I7515)</f>
      </c>
      <c r="K7515" s="79" t="str">
        <v/>
      </c>
    </row>
    <row r="7516">
      <c r="A7516" s="81" t="str">
        <v/>
      </c>
      <c r="B7516" s="81" t="str">
        <v/>
      </c>
      <c r="C7516" s="83">
        <f>IF($E7516="","",IFERROR(VLOOKUP(TRIM(E7516&amp;""),'Référentiel Articles'!$A$2:$F$634,2,FALSE),""))</f>
      </c>
      <c r="D7516" s="83">
        <f>IF($E7516="","",IFERROR(VLOOKUP(TRIM(E7516&amp;""),'Référentiel Articles'!$A$2:$F$634,3,FALSE),""))</f>
      </c>
      <c r="E7516" s="81" t="str">
        <v/>
      </c>
      <c r="F7516" s="83">
        <f>IF($E7516="","",IFERROR(VLOOKUP(TRIM(E7516&amp;""),'Référentiel Articles'!$A$2:$F$634,4,FALSE),""))</f>
      </c>
      <c r="G7516" s="84">
        <f>IF($E7516="","",IFERROR(VLOOKUP(TRIM(E7516&amp;""),'Référentiel Articles'!$A$2:$F$634,5,FALSE),""))</f>
      </c>
      <c r="H7516" s="85" t="str">
        <v/>
      </c>
      <c r="I7516" s="84">
        <f>IF($E7516="","",IFERROR(VLOOKUP(TRIM(E7516&amp;""),'Référentiel Articles'!$A$2:$F$634,6,FALSE),""))</f>
      </c>
      <c r="J7516" s="90">
        <f>IF(OR($E7516="",$H7516=""),"",$H7516*$I7516)</f>
      </c>
      <c r="K7516" s="87" t="str">
        <v/>
      </c>
    </row>
    <row r="7517">
      <c r="A7517" s="74" t="str">
        <v/>
      </c>
      <c r="B7517" s="74" t="str">
        <v/>
      </c>
      <c r="C7517" s="75">
        <f>IF($E7517="","",IFERROR(VLOOKUP(TRIM(E7517&amp;""),'Référentiel Articles'!$A$2:$F$634,2,FALSE),""))</f>
      </c>
      <c r="D7517" s="75">
        <f>IF($E7517="","",IFERROR(VLOOKUP(TRIM(E7517&amp;""),'Référentiel Articles'!$A$2:$F$634,3,FALSE),""))</f>
      </c>
      <c r="E7517" s="74" t="str">
        <v/>
      </c>
      <c r="F7517" s="75">
        <f>IF($E7517="","",IFERROR(VLOOKUP(TRIM(E7517&amp;""),'Référentiel Articles'!$A$2:$F$634,4,FALSE),""))</f>
      </c>
      <c r="G7517" s="76">
        <f>IF($E7517="","",IFERROR(VLOOKUP(TRIM(E7517&amp;""),'Référentiel Articles'!$A$2:$F$634,5,FALSE),""))</f>
      </c>
      <c r="H7517" s="77" t="str">
        <v/>
      </c>
      <c r="I7517" s="76">
        <f>IF($E7517="","",IFERROR(VLOOKUP(TRIM(E7517&amp;""),'Référentiel Articles'!$A$2:$F$634,6,FALSE),""))</f>
      </c>
      <c r="J7517" s="78">
        <f>IF(OR($E7517="",$H7517=""),"",$H7517*$I7517)</f>
      </c>
      <c r="K7517" s="79" t="str">
        <v/>
      </c>
    </row>
    <row r="7518">
      <c r="A7518" s="81" t="str">
        <v/>
      </c>
      <c r="B7518" s="81" t="str">
        <v/>
      </c>
      <c r="C7518" s="83">
        <f>IF($E7518="","",IFERROR(VLOOKUP(TRIM(E7518&amp;""),'Référentiel Articles'!$A$2:$F$634,2,FALSE),""))</f>
      </c>
      <c r="D7518" s="83">
        <f>IF($E7518="","",IFERROR(VLOOKUP(TRIM(E7518&amp;""),'Référentiel Articles'!$A$2:$F$634,3,FALSE),""))</f>
      </c>
      <c r="E7518" s="81" t="str">
        <v/>
      </c>
      <c r="F7518" s="83">
        <f>IF($E7518="","",IFERROR(VLOOKUP(TRIM(E7518&amp;""),'Référentiel Articles'!$A$2:$F$634,4,FALSE),""))</f>
      </c>
      <c r="G7518" s="84">
        <f>IF($E7518="","",IFERROR(VLOOKUP(TRIM(E7518&amp;""),'Référentiel Articles'!$A$2:$F$634,5,FALSE),""))</f>
      </c>
      <c r="H7518" s="85" t="str">
        <v/>
      </c>
      <c r="I7518" s="84">
        <f>IF($E7518="","",IFERROR(VLOOKUP(TRIM(E7518&amp;""),'Référentiel Articles'!$A$2:$F$634,6,FALSE),""))</f>
      </c>
      <c r="J7518" s="90">
        <f>IF(OR($E7518="",$H7518=""),"",$H7518*$I7518)</f>
      </c>
      <c r="K7518" s="87" t="str">
        <v/>
      </c>
    </row>
    <row r="7519">
      <c r="A7519" s="74" t="str">
        <v/>
      </c>
      <c r="B7519" s="74" t="str">
        <v/>
      </c>
      <c r="C7519" s="75">
        <f>IF($E7519="","",IFERROR(VLOOKUP(TRIM(E7519&amp;""),'Référentiel Articles'!$A$2:$F$634,2,FALSE),""))</f>
      </c>
      <c r="D7519" s="75">
        <f>IF($E7519="","",IFERROR(VLOOKUP(TRIM(E7519&amp;""),'Référentiel Articles'!$A$2:$F$634,3,FALSE),""))</f>
      </c>
      <c r="E7519" s="74" t="str">
        <v/>
      </c>
      <c r="F7519" s="75">
        <f>IF($E7519="","",IFERROR(VLOOKUP(TRIM(E7519&amp;""),'Référentiel Articles'!$A$2:$F$634,4,FALSE),""))</f>
      </c>
      <c r="G7519" s="76">
        <f>IF($E7519="","",IFERROR(VLOOKUP(TRIM(E7519&amp;""),'Référentiel Articles'!$A$2:$F$634,5,FALSE),""))</f>
      </c>
      <c r="H7519" s="77" t="str">
        <v/>
      </c>
      <c r="I7519" s="76">
        <f>IF($E7519="","",IFERROR(VLOOKUP(TRIM(E7519&amp;""),'Référentiel Articles'!$A$2:$F$634,6,FALSE),""))</f>
      </c>
      <c r="J7519" s="78">
        <f>IF(OR($E7519="",$H7519=""),"",$H7519*$I7519)</f>
      </c>
      <c r="K7519" s="79" t="str">
        <v/>
      </c>
    </row>
    <row r="7520">
      <c r="A7520" s="81" t="str">
        <v/>
      </c>
      <c r="B7520" s="81" t="str">
        <v/>
      </c>
      <c r="C7520" s="83">
        <f>IF($E7520="","",IFERROR(VLOOKUP(TRIM(E7520&amp;""),'Référentiel Articles'!$A$2:$F$634,2,FALSE),""))</f>
      </c>
      <c r="D7520" s="83">
        <f>IF($E7520="","",IFERROR(VLOOKUP(TRIM(E7520&amp;""),'Référentiel Articles'!$A$2:$F$634,3,FALSE),""))</f>
      </c>
      <c r="E7520" s="81" t="str">
        <v/>
      </c>
      <c r="F7520" s="83">
        <f>IF($E7520="","",IFERROR(VLOOKUP(TRIM(E7520&amp;""),'Référentiel Articles'!$A$2:$F$634,4,FALSE),""))</f>
      </c>
      <c r="G7520" s="84">
        <f>IF($E7520="","",IFERROR(VLOOKUP(TRIM(E7520&amp;""),'Référentiel Articles'!$A$2:$F$634,5,FALSE),""))</f>
      </c>
      <c r="H7520" s="85" t="str">
        <v/>
      </c>
      <c r="I7520" s="84">
        <f>IF($E7520="","",IFERROR(VLOOKUP(TRIM(E7520&amp;""),'Référentiel Articles'!$A$2:$F$634,6,FALSE),""))</f>
      </c>
      <c r="J7520" s="90">
        <f>IF(OR($E7520="",$H7520=""),"",$H7520*$I7520)</f>
      </c>
      <c r="K7520" s="87" t="str">
        <v/>
      </c>
    </row>
    <row r="7521">
      <c r="A7521" s="74" t="str">
        <v/>
      </c>
      <c r="B7521" s="74" t="str">
        <v/>
      </c>
      <c r="C7521" s="75">
        <f>IF($E7521="","",IFERROR(VLOOKUP(TRIM(E7521&amp;""),'Référentiel Articles'!$A$2:$F$634,2,FALSE),""))</f>
      </c>
      <c r="D7521" s="75">
        <f>IF($E7521="","",IFERROR(VLOOKUP(TRIM(E7521&amp;""),'Référentiel Articles'!$A$2:$F$634,3,FALSE),""))</f>
      </c>
      <c r="E7521" s="74" t="str">
        <v/>
      </c>
      <c r="F7521" s="75">
        <f>IF($E7521="","",IFERROR(VLOOKUP(TRIM(E7521&amp;""),'Référentiel Articles'!$A$2:$F$634,4,FALSE),""))</f>
      </c>
      <c r="G7521" s="76">
        <f>IF($E7521="","",IFERROR(VLOOKUP(TRIM(E7521&amp;""),'Référentiel Articles'!$A$2:$F$634,5,FALSE),""))</f>
      </c>
      <c r="H7521" s="77" t="str">
        <v/>
      </c>
      <c r="I7521" s="76">
        <f>IF($E7521="","",IFERROR(VLOOKUP(TRIM(E7521&amp;""),'Référentiel Articles'!$A$2:$F$634,6,FALSE),""))</f>
      </c>
      <c r="J7521" s="78">
        <f>IF(OR($E7521="",$H7521=""),"",$H7521*$I7521)</f>
      </c>
      <c r="K7521" s="79" t="str">
        <v/>
      </c>
    </row>
    <row r="7522">
      <c r="A7522" s="81" t="str">
        <v/>
      </c>
      <c r="B7522" s="81" t="str">
        <v/>
      </c>
      <c r="C7522" s="83">
        <f>IF($E7522="","",IFERROR(VLOOKUP(TRIM(E7522&amp;""),'Référentiel Articles'!$A$2:$F$634,2,FALSE),""))</f>
      </c>
      <c r="D7522" s="83">
        <f>IF($E7522="","",IFERROR(VLOOKUP(TRIM(E7522&amp;""),'Référentiel Articles'!$A$2:$F$634,3,FALSE),""))</f>
      </c>
      <c r="E7522" s="81" t="str">
        <v/>
      </c>
      <c r="F7522" s="83">
        <f>IF($E7522="","",IFERROR(VLOOKUP(TRIM(E7522&amp;""),'Référentiel Articles'!$A$2:$F$634,4,FALSE),""))</f>
      </c>
      <c r="G7522" s="84">
        <f>IF($E7522="","",IFERROR(VLOOKUP(TRIM(E7522&amp;""),'Référentiel Articles'!$A$2:$F$634,5,FALSE),""))</f>
      </c>
      <c r="H7522" s="85" t="str">
        <v/>
      </c>
      <c r="I7522" s="84">
        <f>IF($E7522="","",IFERROR(VLOOKUP(TRIM(E7522&amp;""),'Référentiel Articles'!$A$2:$F$634,6,FALSE),""))</f>
      </c>
      <c r="J7522" s="90">
        <f>IF(OR($E7522="",$H7522=""),"",$H7522*$I7522)</f>
      </c>
      <c r="K7522" s="87" t="str">
        <v/>
      </c>
    </row>
    <row r="7523">
      <c r="A7523" s="74" t="str">
        <v/>
      </c>
      <c r="B7523" s="74" t="str">
        <v/>
      </c>
      <c r="C7523" s="75">
        <f>IF($E7523="","",IFERROR(VLOOKUP(TRIM(E7523&amp;""),'Référentiel Articles'!$A$2:$F$634,2,FALSE),""))</f>
      </c>
      <c r="D7523" s="75">
        <f>IF($E7523="","",IFERROR(VLOOKUP(TRIM(E7523&amp;""),'Référentiel Articles'!$A$2:$F$634,3,FALSE),""))</f>
      </c>
      <c r="E7523" s="74" t="str">
        <v/>
      </c>
      <c r="F7523" s="75">
        <f>IF($E7523="","",IFERROR(VLOOKUP(TRIM(E7523&amp;""),'Référentiel Articles'!$A$2:$F$634,4,FALSE),""))</f>
      </c>
      <c r="G7523" s="76">
        <f>IF($E7523="","",IFERROR(VLOOKUP(TRIM(E7523&amp;""),'Référentiel Articles'!$A$2:$F$634,5,FALSE),""))</f>
      </c>
      <c r="H7523" s="77" t="str">
        <v/>
      </c>
      <c r="I7523" s="76">
        <f>IF($E7523="","",IFERROR(VLOOKUP(TRIM(E7523&amp;""),'Référentiel Articles'!$A$2:$F$634,6,FALSE),""))</f>
      </c>
      <c r="J7523" s="78">
        <f>IF(OR($E7523="",$H7523=""),"",$H7523*$I7523)</f>
      </c>
      <c r="K7523" s="79" t="str">
        <v/>
      </c>
    </row>
    <row r="7524">
      <c r="A7524" s="81" t="str">
        <v/>
      </c>
      <c r="B7524" s="81" t="str">
        <v/>
      </c>
      <c r="C7524" s="83">
        <f>IF($E7524="","",IFERROR(VLOOKUP(TRIM(E7524&amp;""),'Référentiel Articles'!$A$2:$F$634,2,FALSE),""))</f>
      </c>
      <c r="D7524" s="83">
        <f>IF($E7524="","",IFERROR(VLOOKUP(TRIM(E7524&amp;""),'Référentiel Articles'!$A$2:$F$634,3,FALSE),""))</f>
      </c>
      <c r="E7524" s="81" t="str">
        <v/>
      </c>
      <c r="F7524" s="83">
        <f>IF($E7524="","",IFERROR(VLOOKUP(TRIM(E7524&amp;""),'Référentiel Articles'!$A$2:$F$634,4,FALSE),""))</f>
      </c>
      <c r="G7524" s="84">
        <f>IF($E7524="","",IFERROR(VLOOKUP(TRIM(E7524&amp;""),'Référentiel Articles'!$A$2:$F$634,5,FALSE),""))</f>
      </c>
      <c r="H7524" s="85" t="str">
        <v/>
      </c>
      <c r="I7524" s="84">
        <f>IF($E7524="","",IFERROR(VLOOKUP(TRIM(E7524&amp;""),'Référentiel Articles'!$A$2:$F$634,6,FALSE),""))</f>
      </c>
      <c r="J7524" s="90">
        <f>IF(OR($E7524="",$H7524=""),"",$H7524*$I7524)</f>
      </c>
      <c r="K7524" s="87" t="str">
        <v/>
      </c>
    </row>
    <row r="7525">
      <c r="A7525" s="74" t="str">
        <v/>
      </c>
      <c r="B7525" s="74" t="str">
        <v/>
      </c>
      <c r="C7525" s="75">
        <f>IF($E7525="","",IFERROR(VLOOKUP(TRIM(E7525&amp;""),'Référentiel Articles'!$A$2:$F$634,2,FALSE),""))</f>
      </c>
      <c r="D7525" s="75">
        <f>IF($E7525="","",IFERROR(VLOOKUP(TRIM(E7525&amp;""),'Référentiel Articles'!$A$2:$F$634,3,FALSE),""))</f>
      </c>
      <c r="E7525" s="74" t="str">
        <v/>
      </c>
      <c r="F7525" s="75">
        <f>IF($E7525="","",IFERROR(VLOOKUP(TRIM(E7525&amp;""),'Référentiel Articles'!$A$2:$F$634,4,FALSE),""))</f>
      </c>
      <c r="G7525" s="76">
        <f>IF($E7525="","",IFERROR(VLOOKUP(TRIM(E7525&amp;""),'Référentiel Articles'!$A$2:$F$634,5,FALSE),""))</f>
      </c>
      <c r="H7525" s="77" t="str">
        <v/>
      </c>
      <c r="I7525" s="76">
        <f>IF($E7525="","",IFERROR(VLOOKUP(TRIM(E7525&amp;""),'Référentiel Articles'!$A$2:$F$634,6,FALSE),""))</f>
      </c>
      <c r="J7525" s="78">
        <f>IF(OR($E7525="",$H7525=""),"",$H7525*$I7525)</f>
      </c>
      <c r="K7525" s="79" t="str">
        <v/>
      </c>
    </row>
    <row r="7526">
      <c r="A7526" s="81" t="str">
        <v/>
      </c>
      <c r="B7526" s="81" t="str">
        <v/>
      </c>
      <c r="C7526" s="83">
        <f>IF($E7526="","",IFERROR(VLOOKUP(TRIM(E7526&amp;""),'Référentiel Articles'!$A$2:$F$634,2,FALSE),""))</f>
      </c>
      <c r="D7526" s="83">
        <f>IF($E7526="","",IFERROR(VLOOKUP(TRIM(E7526&amp;""),'Référentiel Articles'!$A$2:$F$634,3,FALSE),""))</f>
      </c>
      <c r="E7526" s="81" t="str">
        <v/>
      </c>
      <c r="F7526" s="83">
        <f>IF($E7526="","",IFERROR(VLOOKUP(TRIM(E7526&amp;""),'Référentiel Articles'!$A$2:$F$634,4,FALSE),""))</f>
      </c>
      <c r="G7526" s="84">
        <f>IF($E7526="","",IFERROR(VLOOKUP(TRIM(E7526&amp;""),'Référentiel Articles'!$A$2:$F$634,5,FALSE),""))</f>
      </c>
      <c r="H7526" s="85" t="str">
        <v/>
      </c>
      <c r="I7526" s="84">
        <f>IF($E7526="","",IFERROR(VLOOKUP(TRIM(E7526&amp;""),'Référentiel Articles'!$A$2:$F$634,6,FALSE),""))</f>
      </c>
      <c r="J7526" s="90">
        <f>IF(OR($E7526="",$H7526=""),"",$H7526*$I7526)</f>
      </c>
      <c r="K7526" s="87" t="str">
        <v/>
      </c>
    </row>
    <row r="7527">
      <c r="A7527" s="74" t="str">
        <v/>
      </c>
      <c r="B7527" s="74" t="str">
        <v/>
      </c>
      <c r="C7527" s="75">
        <f>IF($E7527="","",IFERROR(VLOOKUP(TRIM(E7527&amp;""),'Référentiel Articles'!$A$2:$F$634,2,FALSE),""))</f>
      </c>
      <c r="D7527" s="75">
        <f>IF($E7527="","",IFERROR(VLOOKUP(TRIM(E7527&amp;""),'Référentiel Articles'!$A$2:$F$634,3,FALSE),""))</f>
      </c>
      <c r="E7527" s="74" t="str">
        <v/>
      </c>
      <c r="F7527" s="75">
        <f>IF($E7527="","",IFERROR(VLOOKUP(TRIM(E7527&amp;""),'Référentiel Articles'!$A$2:$F$634,4,FALSE),""))</f>
      </c>
      <c r="G7527" s="76">
        <f>IF($E7527="","",IFERROR(VLOOKUP(TRIM(E7527&amp;""),'Référentiel Articles'!$A$2:$F$634,5,FALSE),""))</f>
      </c>
      <c r="H7527" s="77" t="str">
        <v/>
      </c>
      <c r="I7527" s="76">
        <f>IF($E7527="","",IFERROR(VLOOKUP(TRIM(E7527&amp;""),'Référentiel Articles'!$A$2:$F$634,6,FALSE),""))</f>
      </c>
      <c r="J7527" s="78">
        <f>IF(OR($E7527="",$H7527=""),"",$H7527*$I7527)</f>
      </c>
      <c r="K7527" s="79" t="str">
        <v/>
      </c>
    </row>
    <row r="7528">
      <c r="A7528" s="81" t="str">
        <v/>
      </c>
      <c r="B7528" s="81" t="str">
        <v/>
      </c>
      <c r="C7528" s="83">
        <f>IF($E7528="","",IFERROR(VLOOKUP(TRIM(E7528&amp;""),'Référentiel Articles'!$A$2:$F$634,2,FALSE),""))</f>
      </c>
      <c r="D7528" s="83">
        <f>IF($E7528="","",IFERROR(VLOOKUP(TRIM(E7528&amp;""),'Référentiel Articles'!$A$2:$F$634,3,FALSE),""))</f>
      </c>
      <c r="E7528" s="81" t="str">
        <v/>
      </c>
      <c r="F7528" s="83">
        <f>IF($E7528="","",IFERROR(VLOOKUP(TRIM(E7528&amp;""),'Référentiel Articles'!$A$2:$F$634,4,FALSE),""))</f>
      </c>
      <c r="G7528" s="84">
        <f>IF($E7528="","",IFERROR(VLOOKUP(TRIM(E7528&amp;""),'Référentiel Articles'!$A$2:$F$634,5,FALSE),""))</f>
      </c>
      <c r="H7528" s="85" t="str">
        <v/>
      </c>
      <c r="I7528" s="84">
        <f>IF($E7528="","",IFERROR(VLOOKUP(TRIM(E7528&amp;""),'Référentiel Articles'!$A$2:$F$634,6,FALSE),""))</f>
      </c>
      <c r="J7528" s="90">
        <f>IF(OR($E7528="",$H7528=""),"",$H7528*$I7528)</f>
      </c>
      <c r="K7528" s="87" t="str">
        <v/>
      </c>
    </row>
    <row r="7529">
      <c r="A7529" s="74" t="str">
        <v/>
      </c>
      <c r="B7529" s="74" t="str">
        <v/>
      </c>
      <c r="C7529" s="75">
        <f>IF($E7529="","",IFERROR(VLOOKUP(TRIM(E7529&amp;""),'Référentiel Articles'!$A$2:$F$634,2,FALSE),""))</f>
      </c>
      <c r="D7529" s="75">
        <f>IF($E7529="","",IFERROR(VLOOKUP(TRIM(E7529&amp;""),'Référentiel Articles'!$A$2:$F$634,3,FALSE),""))</f>
      </c>
      <c r="E7529" s="74" t="str">
        <v/>
      </c>
      <c r="F7529" s="75">
        <f>IF($E7529="","",IFERROR(VLOOKUP(TRIM(E7529&amp;""),'Référentiel Articles'!$A$2:$F$634,4,FALSE),""))</f>
      </c>
      <c r="G7529" s="76">
        <f>IF($E7529="","",IFERROR(VLOOKUP(TRIM(E7529&amp;""),'Référentiel Articles'!$A$2:$F$634,5,FALSE),""))</f>
      </c>
      <c r="H7529" s="77" t="str">
        <v/>
      </c>
      <c r="I7529" s="76">
        <f>IF($E7529="","",IFERROR(VLOOKUP(TRIM(E7529&amp;""),'Référentiel Articles'!$A$2:$F$634,6,FALSE),""))</f>
      </c>
      <c r="J7529" s="78">
        <f>IF(OR($E7529="",$H7529=""),"",$H7529*$I7529)</f>
      </c>
      <c r="K7529" s="79" t="str">
        <v/>
      </c>
    </row>
    <row r="7530">
      <c r="A7530" s="81" t="str">
        <v/>
      </c>
      <c r="B7530" s="81" t="str">
        <v/>
      </c>
      <c r="C7530" s="83">
        <f>IF($E7530="","",IFERROR(VLOOKUP(TRIM(E7530&amp;""),'Référentiel Articles'!$A$2:$F$634,2,FALSE),""))</f>
      </c>
      <c r="D7530" s="83">
        <f>IF($E7530="","",IFERROR(VLOOKUP(TRIM(E7530&amp;""),'Référentiel Articles'!$A$2:$F$634,3,FALSE),""))</f>
      </c>
      <c r="E7530" s="81" t="str">
        <v/>
      </c>
      <c r="F7530" s="83">
        <f>IF($E7530="","",IFERROR(VLOOKUP(TRIM(E7530&amp;""),'Référentiel Articles'!$A$2:$F$634,4,FALSE),""))</f>
      </c>
      <c r="G7530" s="84">
        <f>IF($E7530="","",IFERROR(VLOOKUP(TRIM(E7530&amp;""),'Référentiel Articles'!$A$2:$F$634,5,FALSE),""))</f>
      </c>
      <c r="H7530" s="85" t="str">
        <v/>
      </c>
      <c r="I7530" s="84">
        <f>IF($E7530="","",IFERROR(VLOOKUP(TRIM(E7530&amp;""),'Référentiel Articles'!$A$2:$F$634,6,FALSE),""))</f>
      </c>
      <c r="J7530" s="90">
        <f>IF(OR($E7530="",$H7530=""),"",$H7530*$I7530)</f>
      </c>
      <c r="K7530" s="87" t="str">
        <v/>
      </c>
    </row>
    <row r="7531">
      <c r="A7531" s="74" t="str">
        <v/>
      </c>
      <c r="B7531" s="74" t="str">
        <v/>
      </c>
      <c r="C7531" s="75">
        <f>IF($E7531="","",IFERROR(VLOOKUP(TRIM(E7531&amp;""),'Référentiel Articles'!$A$2:$F$634,2,FALSE),""))</f>
      </c>
      <c r="D7531" s="75">
        <f>IF($E7531="","",IFERROR(VLOOKUP(TRIM(E7531&amp;""),'Référentiel Articles'!$A$2:$F$634,3,FALSE),""))</f>
      </c>
      <c r="E7531" s="74" t="str">
        <v/>
      </c>
      <c r="F7531" s="75">
        <f>IF($E7531="","",IFERROR(VLOOKUP(TRIM(E7531&amp;""),'Référentiel Articles'!$A$2:$F$634,4,FALSE),""))</f>
      </c>
      <c r="G7531" s="76">
        <f>IF($E7531="","",IFERROR(VLOOKUP(TRIM(E7531&amp;""),'Référentiel Articles'!$A$2:$F$634,5,FALSE),""))</f>
      </c>
      <c r="H7531" s="77" t="str">
        <v/>
      </c>
      <c r="I7531" s="76">
        <f>IF($E7531="","",IFERROR(VLOOKUP(TRIM(E7531&amp;""),'Référentiel Articles'!$A$2:$F$634,6,FALSE),""))</f>
      </c>
      <c r="J7531" s="78">
        <f>IF(OR($E7531="",$H7531=""),"",$H7531*$I7531)</f>
      </c>
      <c r="K7531" s="79" t="str">
        <v/>
      </c>
    </row>
    <row r="7532">
      <c r="A7532" s="81" t="str">
        <v/>
      </c>
      <c r="B7532" s="81" t="str">
        <v/>
      </c>
      <c r="C7532" s="83">
        <f>IF($E7532="","",IFERROR(VLOOKUP(TRIM(E7532&amp;""),'Référentiel Articles'!$A$2:$F$634,2,FALSE),""))</f>
      </c>
      <c r="D7532" s="83">
        <f>IF($E7532="","",IFERROR(VLOOKUP(TRIM(E7532&amp;""),'Référentiel Articles'!$A$2:$F$634,3,FALSE),""))</f>
      </c>
      <c r="E7532" s="81" t="str">
        <v/>
      </c>
      <c r="F7532" s="83">
        <f>IF($E7532="","",IFERROR(VLOOKUP(TRIM(E7532&amp;""),'Référentiel Articles'!$A$2:$F$634,4,FALSE),""))</f>
      </c>
      <c r="G7532" s="84">
        <f>IF($E7532="","",IFERROR(VLOOKUP(TRIM(E7532&amp;""),'Référentiel Articles'!$A$2:$F$634,5,FALSE),""))</f>
      </c>
      <c r="H7532" s="85" t="str">
        <v/>
      </c>
      <c r="I7532" s="84">
        <f>IF($E7532="","",IFERROR(VLOOKUP(TRIM(E7532&amp;""),'Référentiel Articles'!$A$2:$F$634,6,FALSE),""))</f>
      </c>
      <c r="J7532" s="90">
        <f>IF(OR($E7532="",$H7532=""),"",$H7532*$I7532)</f>
      </c>
      <c r="K7532" s="87" t="str">
        <v/>
      </c>
    </row>
    <row r="7533">
      <c r="A7533" s="74" t="str">
        <v/>
      </c>
      <c r="B7533" s="74" t="str">
        <v/>
      </c>
      <c r="C7533" s="75">
        <f>IF($E7533="","",IFERROR(VLOOKUP(TRIM(E7533&amp;""),'Référentiel Articles'!$A$2:$F$634,2,FALSE),""))</f>
      </c>
      <c r="D7533" s="75">
        <f>IF($E7533="","",IFERROR(VLOOKUP(TRIM(E7533&amp;""),'Référentiel Articles'!$A$2:$F$634,3,FALSE),""))</f>
      </c>
      <c r="E7533" s="74" t="str">
        <v/>
      </c>
      <c r="F7533" s="75">
        <f>IF($E7533="","",IFERROR(VLOOKUP(TRIM(E7533&amp;""),'Référentiel Articles'!$A$2:$F$634,4,FALSE),""))</f>
      </c>
      <c r="G7533" s="76">
        <f>IF($E7533="","",IFERROR(VLOOKUP(TRIM(E7533&amp;""),'Référentiel Articles'!$A$2:$F$634,5,FALSE),""))</f>
      </c>
      <c r="H7533" s="77" t="str">
        <v/>
      </c>
      <c r="I7533" s="76">
        <f>IF($E7533="","",IFERROR(VLOOKUP(TRIM(E7533&amp;""),'Référentiel Articles'!$A$2:$F$634,6,FALSE),""))</f>
      </c>
      <c r="J7533" s="78">
        <f>IF(OR($E7533="",$H7533=""),"",$H7533*$I7533)</f>
      </c>
      <c r="K7533" s="79" t="str">
        <v/>
      </c>
    </row>
    <row r="7534">
      <c r="A7534" s="81" t="str">
        <v/>
      </c>
      <c r="B7534" s="81" t="str">
        <v/>
      </c>
      <c r="C7534" s="83">
        <f>IF($E7534="","",IFERROR(VLOOKUP(TRIM(E7534&amp;""),'Référentiel Articles'!$A$2:$F$634,2,FALSE),""))</f>
      </c>
      <c r="D7534" s="83">
        <f>IF($E7534="","",IFERROR(VLOOKUP(TRIM(E7534&amp;""),'Référentiel Articles'!$A$2:$F$634,3,FALSE),""))</f>
      </c>
      <c r="E7534" s="81" t="str">
        <v/>
      </c>
      <c r="F7534" s="83">
        <f>IF($E7534="","",IFERROR(VLOOKUP(TRIM(E7534&amp;""),'Référentiel Articles'!$A$2:$F$634,4,FALSE),""))</f>
      </c>
      <c r="G7534" s="84">
        <f>IF($E7534="","",IFERROR(VLOOKUP(TRIM(E7534&amp;""),'Référentiel Articles'!$A$2:$F$634,5,FALSE),""))</f>
      </c>
      <c r="H7534" s="85" t="str">
        <v/>
      </c>
      <c r="I7534" s="84">
        <f>IF($E7534="","",IFERROR(VLOOKUP(TRIM(E7534&amp;""),'Référentiel Articles'!$A$2:$F$634,6,FALSE),""))</f>
      </c>
      <c r="J7534" s="90">
        <f>IF(OR($E7534="",$H7534=""),"",$H7534*$I7534)</f>
      </c>
      <c r="K7534" s="87" t="str">
        <v/>
      </c>
    </row>
    <row r="7535">
      <c r="A7535" s="74" t="str">
        <v/>
      </c>
      <c r="B7535" s="74" t="str">
        <v/>
      </c>
      <c r="C7535" s="75">
        <f>IF($E7535="","",IFERROR(VLOOKUP(TRIM(E7535&amp;""),'Référentiel Articles'!$A$2:$F$634,2,FALSE),""))</f>
      </c>
      <c r="D7535" s="75">
        <f>IF($E7535="","",IFERROR(VLOOKUP(TRIM(E7535&amp;""),'Référentiel Articles'!$A$2:$F$634,3,FALSE),""))</f>
      </c>
      <c r="E7535" s="74" t="str">
        <v/>
      </c>
      <c r="F7535" s="75">
        <f>IF($E7535="","",IFERROR(VLOOKUP(TRIM(E7535&amp;""),'Référentiel Articles'!$A$2:$F$634,4,FALSE),""))</f>
      </c>
      <c r="G7535" s="76">
        <f>IF($E7535="","",IFERROR(VLOOKUP(TRIM(E7535&amp;""),'Référentiel Articles'!$A$2:$F$634,5,FALSE),""))</f>
      </c>
      <c r="H7535" s="77" t="str">
        <v/>
      </c>
      <c r="I7535" s="76">
        <f>IF($E7535="","",IFERROR(VLOOKUP(TRIM(E7535&amp;""),'Référentiel Articles'!$A$2:$F$634,6,FALSE),""))</f>
      </c>
      <c r="J7535" s="78">
        <f>IF(OR($E7535="",$H7535=""),"",$H7535*$I7535)</f>
      </c>
      <c r="K7535" s="79" t="str">
        <v/>
      </c>
    </row>
    <row r="7536">
      <c r="A7536" s="81" t="str">
        <v/>
      </c>
      <c r="B7536" s="81" t="str">
        <v/>
      </c>
      <c r="C7536" s="83">
        <f>IF($E7536="","",IFERROR(VLOOKUP(TRIM(E7536&amp;""),'Référentiel Articles'!$A$2:$F$634,2,FALSE),""))</f>
      </c>
      <c r="D7536" s="83">
        <f>IF($E7536="","",IFERROR(VLOOKUP(TRIM(E7536&amp;""),'Référentiel Articles'!$A$2:$F$634,3,FALSE),""))</f>
      </c>
      <c r="E7536" s="81" t="str">
        <v/>
      </c>
      <c r="F7536" s="83">
        <f>IF($E7536="","",IFERROR(VLOOKUP(TRIM(E7536&amp;""),'Référentiel Articles'!$A$2:$F$634,4,FALSE),""))</f>
      </c>
      <c r="G7536" s="84">
        <f>IF($E7536="","",IFERROR(VLOOKUP(TRIM(E7536&amp;""),'Référentiel Articles'!$A$2:$F$634,5,FALSE),""))</f>
      </c>
      <c r="H7536" s="85" t="str">
        <v/>
      </c>
      <c r="I7536" s="84">
        <f>IF($E7536="","",IFERROR(VLOOKUP(TRIM(E7536&amp;""),'Référentiel Articles'!$A$2:$F$634,6,FALSE),""))</f>
      </c>
      <c r="J7536" s="90">
        <f>IF(OR($E7536="",$H7536=""),"",$H7536*$I7536)</f>
      </c>
      <c r="K7536" s="87" t="str">
        <v/>
      </c>
    </row>
    <row r="7537">
      <c r="A7537" s="74" t="str">
        <v/>
      </c>
      <c r="B7537" s="74" t="str">
        <v/>
      </c>
      <c r="C7537" s="75">
        <f>IF($E7537="","",IFERROR(VLOOKUP(TRIM(E7537&amp;""),'Référentiel Articles'!$A$2:$F$634,2,FALSE),""))</f>
      </c>
      <c r="D7537" s="75">
        <f>IF($E7537="","",IFERROR(VLOOKUP(TRIM(E7537&amp;""),'Référentiel Articles'!$A$2:$F$634,3,FALSE),""))</f>
      </c>
      <c r="E7537" s="74" t="str">
        <v/>
      </c>
      <c r="F7537" s="75">
        <f>IF($E7537="","",IFERROR(VLOOKUP(TRIM(E7537&amp;""),'Référentiel Articles'!$A$2:$F$634,4,FALSE),""))</f>
      </c>
      <c r="G7537" s="76">
        <f>IF($E7537="","",IFERROR(VLOOKUP(TRIM(E7537&amp;""),'Référentiel Articles'!$A$2:$F$634,5,FALSE),""))</f>
      </c>
      <c r="H7537" s="77" t="str">
        <v/>
      </c>
      <c r="I7537" s="76">
        <f>IF($E7537="","",IFERROR(VLOOKUP(TRIM(E7537&amp;""),'Référentiel Articles'!$A$2:$F$634,6,FALSE),""))</f>
      </c>
      <c r="J7537" s="78">
        <f>IF(OR($E7537="",$H7537=""),"",$H7537*$I7537)</f>
      </c>
      <c r="K7537" s="79" t="str">
        <v/>
      </c>
    </row>
    <row r="7538">
      <c r="A7538" s="81" t="str">
        <v/>
      </c>
      <c r="B7538" s="81" t="str">
        <v/>
      </c>
      <c r="C7538" s="83">
        <f>IF($E7538="","",IFERROR(VLOOKUP(TRIM(E7538&amp;""),'Référentiel Articles'!$A$2:$F$634,2,FALSE),""))</f>
      </c>
      <c r="D7538" s="83">
        <f>IF($E7538="","",IFERROR(VLOOKUP(TRIM(E7538&amp;""),'Référentiel Articles'!$A$2:$F$634,3,FALSE),""))</f>
      </c>
      <c r="E7538" s="81" t="str">
        <v/>
      </c>
      <c r="F7538" s="83">
        <f>IF($E7538="","",IFERROR(VLOOKUP(TRIM(E7538&amp;""),'Référentiel Articles'!$A$2:$F$634,4,FALSE),""))</f>
      </c>
      <c r="G7538" s="84">
        <f>IF($E7538="","",IFERROR(VLOOKUP(TRIM(E7538&amp;""),'Référentiel Articles'!$A$2:$F$634,5,FALSE),""))</f>
      </c>
      <c r="H7538" s="85" t="str">
        <v/>
      </c>
      <c r="I7538" s="84">
        <f>IF($E7538="","",IFERROR(VLOOKUP(TRIM(E7538&amp;""),'Référentiel Articles'!$A$2:$F$634,6,FALSE),""))</f>
      </c>
      <c r="J7538" s="90">
        <f>IF(OR($E7538="",$H7538=""),"",$H7538*$I7538)</f>
      </c>
      <c r="K7538" s="87" t="str">
        <v/>
      </c>
    </row>
    <row r="7539">
      <c r="A7539" s="74" t="str">
        <v/>
      </c>
      <c r="B7539" s="74" t="str">
        <v/>
      </c>
      <c r="C7539" s="75">
        <f>IF($E7539="","",IFERROR(VLOOKUP(TRIM(E7539&amp;""),'Référentiel Articles'!$A$2:$F$634,2,FALSE),""))</f>
      </c>
      <c r="D7539" s="75">
        <f>IF($E7539="","",IFERROR(VLOOKUP(TRIM(E7539&amp;""),'Référentiel Articles'!$A$2:$F$634,3,FALSE),""))</f>
      </c>
      <c r="E7539" s="74" t="str">
        <v/>
      </c>
      <c r="F7539" s="75">
        <f>IF($E7539="","",IFERROR(VLOOKUP(TRIM(E7539&amp;""),'Référentiel Articles'!$A$2:$F$634,4,FALSE),""))</f>
      </c>
      <c r="G7539" s="76">
        <f>IF($E7539="","",IFERROR(VLOOKUP(TRIM(E7539&amp;""),'Référentiel Articles'!$A$2:$F$634,5,FALSE),""))</f>
      </c>
      <c r="H7539" s="77" t="str">
        <v/>
      </c>
      <c r="I7539" s="76">
        <f>IF($E7539="","",IFERROR(VLOOKUP(TRIM(E7539&amp;""),'Référentiel Articles'!$A$2:$F$634,6,FALSE),""))</f>
      </c>
      <c r="J7539" s="78">
        <f>IF(OR($E7539="",$H7539=""),"",$H7539*$I7539)</f>
      </c>
      <c r="K7539" s="79" t="str">
        <v/>
      </c>
    </row>
    <row r="7540">
      <c r="A7540" s="81" t="str">
        <v/>
      </c>
      <c r="B7540" s="81" t="str">
        <v/>
      </c>
      <c r="C7540" s="83">
        <f>IF($E7540="","",IFERROR(VLOOKUP(TRIM(E7540&amp;""),'Référentiel Articles'!$A$2:$F$634,2,FALSE),""))</f>
      </c>
      <c r="D7540" s="83">
        <f>IF($E7540="","",IFERROR(VLOOKUP(TRIM(E7540&amp;""),'Référentiel Articles'!$A$2:$F$634,3,FALSE),""))</f>
      </c>
      <c r="E7540" s="81" t="str">
        <v/>
      </c>
      <c r="F7540" s="83">
        <f>IF($E7540="","",IFERROR(VLOOKUP(TRIM(E7540&amp;""),'Référentiel Articles'!$A$2:$F$634,4,FALSE),""))</f>
      </c>
      <c r="G7540" s="84">
        <f>IF($E7540="","",IFERROR(VLOOKUP(TRIM(E7540&amp;""),'Référentiel Articles'!$A$2:$F$634,5,FALSE),""))</f>
      </c>
      <c r="H7540" s="85" t="str">
        <v/>
      </c>
      <c r="I7540" s="84">
        <f>IF($E7540="","",IFERROR(VLOOKUP(TRIM(E7540&amp;""),'Référentiel Articles'!$A$2:$F$634,6,FALSE),""))</f>
      </c>
      <c r="J7540" s="90">
        <f>IF(OR($E7540="",$H7540=""),"",$H7540*$I7540)</f>
      </c>
      <c r="K7540" s="87" t="str">
        <v/>
      </c>
    </row>
    <row r="7541">
      <c r="A7541" s="74" t="str">
        <v/>
      </c>
      <c r="B7541" s="74" t="str">
        <v/>
      </c>
      <c r="C7541" s="75">
        <f>IF($E7541="","",IFERROR(VLOOKUP(TRIM(E7541&amp;""),'Référentiel Articles'!$A$2:$F$634,2,FALSE),""))</f>
      </c>
      <c r="D7541" s="75">
        <f>IF($E7541="","",IFERROR(VLOOKUP(TRIM(E7541&amp;""),'Référentiel Articles'!$A$2:$F$634,3,FALSE),""))</f>
      </c>
      <c r="E7541" s="74" t="str">
        <v/>
      </c>
      <c r="F7541" s="75">
        <f>IF($E7541="","",IFERROR(VLOOKUP(TRIM(E7541&amp;""),'Référentiel Articles'!$A$2:$F$634,4,FALSE),""))</f>
      </c>
      <c r="G7541" s="76">
        <f>IF($E7541="","",IFERROR(VLOOKUP(TRIM(E7541&amp;""),'Référentiel Articles'!$A$2:$F$634,5,FALSE),""))</f>
      </c>
      <c r="H7541" s="77" t="str">
        <v/>
      </c>
      <c r="I7541" s="76">
        <f>IF($E7541="","",IFERROR(VLOOKUP(TRIM(E7541&amp;""),'Référentiel Articles'!$A$2:$F$634,6,FALSE),""))</f>
      </c>
      <c r="J7541" s="78">
        <f>IF(OR($E7541="",$H7541=""),"",$H7541*$I7541)</f>
      </c>
      <c r="K7541" s="79" t="str">
        <v/>
      </c>
    </row>
    <row r="7542">
      <c r="A7542" s="81" t="str">
        <v/>
      </c>
      <c r="B7542" s="81" t="str">
        <v/>
      </c>
      <c r="C7542" s="83">
        <f>IF($E7542="","",IFERROR(VLOOKUP(TRIM(E7542&amp;""),'Référentiel Articles'!$A$2:$F$634,2,FALSE),""))</f>
      </c>
      <c r="D7542" s="83">
        <f>IF($E7542="","",IFERROR(VLOOKUP(TRIM(E7542&amp;""),'Référentiel Articles'!$A$2:$F$634,3,FALSE),""))</f>
      </c>
      <c r="E7542" s="81" t="str">
        <v/>
      </c>
      <c r="F7542" s="83">
        <f>IF($E7542="","",IFERROR(VLOOKUP(TRIM(E7542&amp;""),'Référentiel Articles'!$A$2:$F$634,4,FALSE),""))</f>
      </c>
      <c r="G7542" s="84">
        <f>IF($E7542="","",IFERROR(VLOOKUP(TRIM(E7542&amp;""),'Référentiel Articles'!$A$2:$F$634,5,FALSE),""))</f>
      </c>
      <c r="H7542" s="85" t="str">
        <v/>
      </c>
      <c r="I7542" s="84">
        <f>IF($E7542="","",IFERROR(VLOOKUP(TRIM(E7542&amp;""),'Référentiel Articles'!$A$2:$F$634,6,FALSE),""))</f>
      </c>
      <c r="J7542" s="90">
        <f>IF(OR($E7542="",$H7542=""),"",$H7542*$I7542)</f>
      </c>
      <c r="K7542" s="87" t="str">
        <v/>
      </c>
    </row>
    <row r="7543">
      <c r="A7543" s="74" t="str">
        <v/>
      </c>
      <c r="B7543" s="74" t="str">
        <v/>
      </c>
      <c r="C7543" s="75">
        <f>IF($E7543="","",IFERROR(VLOOKUP(TRIM(E7543&amp;""),'Référentiel Articles'!$A$2:$F$634,2,FALSE),""))</f>
      </c>
      <c r="D7543" s="75">
        <f>IF($E7543="","",IFERROR(VLOOKUP(TRIM(E7543&amp;""),'Référentiel Articles'!$A$2:$F$634,3,FALSE),""))</f>
      </c>
      <c r="E7543" s="74" t="str">
        <v/>
      </c>
      <c r="F7543" s="75">
        <f>IF($E7543="","",IFERROR(VLOOKUP(TRIM(E7543&amp;""),'Référentiel Articles'!$A$2:$F$634,4,FALSE),""))</f>
      </c>
      <c r="G7543" s="76">
        <f>IF($E7543="","",IFERROR(VLOOKUP(TRIM(E7543&amp;""),'Référentiel Articles'!$A$2:$F$634,5,FALSE),""))</f>
      </c>
      <c r="H7543" s="77" t="str">
        <v/>
      </c>
      <c r="I7543" s="76">
        <f>IF($E7543="","",IFERROR(VLOOKUP(TRIM(E7543&amp;""),'Référentiel Articles'!$A$2:$F$634,6,FALSE),""))</f>
      </c>
      <c r="J7543" s="78">
        <f>IF(OR($E7543="",$H7543=""),"",$H7543*$I7543)</f>
      </c>
      <c r="K7543" s="79" t="str">
        <v/>
      </c>
    </row>
    <row r="7544">
      <c r="A7544" s="81" t="str">
        <v/>
      </c>
      <c r="B7544" s="81" t="str">
        <v/>
      </c>
      <c r="C7544" s="83">
        <f>IF($E7544="","",IFERROR(VLOOKUP(TRIM(E7544&amp;""),'Référentiel Articles'!$A$2:$F$634,2,FALSE),""))</f>
      </c>
      <c r="D7544" s="83">
        <f>IF($E7544="","",IFERROR(VLOOKUP(TRIM(E7544&amp;""),'Référentiel Articles'!$A$2:$F$634,3,FALSE),""))</f>
      </c>
      <c r="E7544" s="81" t="str">
        <v/>
      </c>
      <c r="F7544" s="83">
        <f>IF($E7544="","",IFERROR(VLOOKUP(TRIM(E7544&amp;""),'Référentiel Articles'!$A$2:$F$634,4,FALSE),""))</f>
      </c>
      <c r="G7544" s="84">
        <f>IF($E7544="","",IFERROR(VLOOKUP(TRIM(E7544&amp;""),'Référentiel Articles'!$A$2:$F$634,5,FALSE),""))</f>
      </c>
      <c r="H7544" s="85" t="str">
        <v/>
      </c>
      <c r="I7544" s="84">
        <f>IF($E7544="","",IFERROR(VLOOKUP(TRIM(E7544&amp;""),'Référentiel Articles'!$A$2:$F$634,6,FALSE),""))</f>
      </c>
      <c r="J7544" s="90">
        <f>IF(OR($E7544="",$H7544=""),"",$H7544*$I7544)</f>
      </c>
      <c r="K7544" s="87" t="str">
        <v/>
      </c>
    </row>
    <row r="7545">
      <c r="A7545" s="74" t="str">
        <v/>
      </c>
      <c r="B7545" s="74" t="str">
        <v/>
      </c>
      <c r="C7545" s="75">
        <f>IF($E7545="","",IFERROR(VLOOKUP(TRIM(E7545&amp;""),'Référentiel Articles'!$A$2:$F$634,2,FALSE),""))</f>
      </c>
      <c r="D7545" s="75">
        <f>IF($E7545="","",IFERROR(VLOOKUP(TRIM(E7545&amp;""),'Référentiel Articles'!$A$2:$F$634,3,FALSE),""))</f>
      </c>
      <c r="E7545" s="74" t="str">
        <v/>
      </c>
      <c r="F7545" s="75">
        <f>IF($E7545="","",IFERROR(VLOOKUP(TRIM(E7545&amp;""),'Référentiel Articles'!$A$2:$F$634,4,FALSE),""))</f>
      </c>
      <c r="G7545" s="76">
        <f>IF($E7545="","",IFERROR(VLOOKUP(TRIM(E7545&amp;""),'Référentiel Articles'!$A$2:$F$634,5,FALSE),""))</f>
      </c>
      <c r="H7545" s="77" t="str">
        <v/>
      </c>
      <c r="I7545" s="76">
        <f>IF($E7545="","",IFERROR(VLOOKUP(TRIM(E7545&amp;""),'Référentiel Articles'!$A$2:$F$634,6,FALSE),""))</f>
      </c>
      <c r="J7545" s="78">
        <f>IF(OR($E7545="",$H7545=""),"",$H7545*$I7545)</f>
      </c>
      <c r="K7545" s="79" t="str">
        <v/>
      </c>
    </row>
    <row r="7546">
      <c r="A7546" s="81" t="str">
        <v/>
      </c>
      <c r="B7546" s="81" t="str">
        <v/>
      </c>
      <c r="C7546" s="83">
        <f>IF($E7546="","",IFERROR(VLOOKUP(TRIM(E7546&amp;""),'Référentiel Articles'!$A$2:$F$634,2,FALSE),""))</f>
      </c>
      <c r="D7546" s="83">
        <f>IF($E7546="","",IFERROR(VLOOKUP(TRIM(E7546&amp;""),'Référentiel Articles'!$A$2:$F$634,3,FALSE),""))</f>
      </c>
      <c r="E7546" s="81" t="str">
        <v/>
      </c>
      <c r="F7546" s="83">
        <f>IF($E7546="","",IFERROR(VLOOKUP(TRIM(E7546&amp;""),'Référentiel Articles'!$A$2:$F$634,4,FALSE),""))</f>
      </c>
      <c r="G7546" s="84">
        <f>IF($E7546="","",IFERROR(VLOOKUP(TRIM(E7546&amp;""),'Référentiel Articles'!$A$2:$F$634,5,FALSE),""))</f>
      </c>
      <c r="H7546" s="85" t="str">
        <v/>
      </c>
      <c r="I7546" s="84">
        <f>IF($E7546="","",IFERROR(VLOOKUP(TRIM(E7546&amp;""),'Référentiel Articles'!$A$2:$F$634,6,FALSE),""))</f>
      </c>
      <c r="J7546" s="90">
        <f>IF(OR($E7546="",$H7546=""),"",$H7546*$I7546)</f>
      </c>
      <c r="K7546" s="87" t="str">
        <v/>
      </c>
    </row>
    <row r="7547">
      <c r="A7547" s="74" t="str">
        <v/>
      </c>
      <c r="B7547" s="74" t="str">
        <v/>
      </c>
      <c r="C7547" s="75">
        <f>IF($E7547="","",IFERROR(VLOOKUP(TRIM(E7547&amp;""),'Référentiel Articles'!$A$2:$F$634,2,FALSE),""))</f>
      </c>
      <c r="D7547" s="75">
        <f>IF($E7547="","",IFERROR(VLOOKUP(TRIM(E7547&amp;""),'Référentiel Articles'!$A$2:$F$634,3,FALSE),""))</f>
      </c>
      <c r="E7547" s="74" t="str">
        <v/>
      </c>
      <c r="F7547" s="75">
        <f>IF($E7547="","",IFERROR(VLOOKUP(TRIM(E7547&amp;""),'Référentiel Articles'!$A$2:$F$634,4,FALSE),""))</f>
      </c>
      <c r="G7547" s="76">
        <f>IF($E7547="","",IFERROR(VLOOKUP(TRIM(E7547&amp;""),'Référentiel Articles'!$A$2:$F$634,5,FALSE),""))</f>
      </c>
      <c r="H7547" s="77" t="str">
        <v/>
      </c>
      <c r="I7547" s="76">
        <f>IF($E7547="","",IFERROR(VLOOKUP(TRIM(E7547&amp;""),'Référentiel Articles'!$A$2:$F$634,6,FALSE),""))</f>
      </c>
      <c r="J7547" s="78">
        <f>IF(OR($E7547="",$H7547=""),"",$H7547*$I7547)</f>
      </c>
      <c r="K7547" s="79" t="str">
        <v/>
      </c>
    </row>
    <row r="7548">
      <c r="A7548" s="81" t="str">
        <v/>
      </c>
      <c r="B7548" s="81" t="str">
        <v/>
      </c>
      <c r="C7548" s="83">
        <f>IF($E7548="","",IFERROR(VLOOKUP(TRIM(E7548&amp;""),'Référentiel Articles'!$A$2:$F$634,2,FALSE),""))</f>
      </c>
      <c r="D7548" s="83">
        <f>IF($E7548="","",IFERROR(VLOOKUP(TRIM(E7548&amp;""),'Référentiel Articles'!$A$2:$F$634,3,FALSE),""))</f>
      </c>
      <c r="E7548" s="81" t="str">
        <v/>
      </c>
      <c r="F7548" s="83">
        <f>IF($E7548="","",IFERROR(VLOOKUP(TRIM(E7548&amp;""),'Référentiel Articles'!$A$2:$F$634,4,FALSE),""))</f>
      </c>
      <c r="G7548" s="84">
        <f>IF($E7548="","",IFERROR(VLOOKUP(TRIM(E7548&amp;""),'Référentiel Articles'!$A$2:$F$634,5,FALSE),""))</f>
      </c>
      <c r="H7548" s="85" t="str">
        <v/>
      </c>
      <c r="I7548" s="84">
        <f>IF($E7548="","",IFERROR(VLOOKUP(TRIM(E7548&amp;""),'Référentiel Articles'!$A$2:$F$634,6,FALSE),""))</f>
      </c>
      <c r="J7548" s="90">
        <f>IF(OR($E7548="",$H7548=""),"",$H7548*$I7548)</f>
      </c>
      <c r="K7548" s="87" t="str">
        <v/>
      </c>
    </row>
    <row r="7549">
      <c r="A7549" s="74" t="str">
        <v/>
      </c>
      <c r="B7549" s="74" t="str">
        <v/>
      </c>
      <c r="C7549" s="75">
        <f>IF($E7549="","",IFERROR(VLOOKUP(TRIM(E7549&amp;""),'Référentiel Articles'!$A$2:$F$634,2,FALSE),""))</f>
      </c>
      <c r="D7549" s="75">
        <f>IF($E7549="","",IFERROR(VLOOKUP(TRIM(E7549&amp;""),'Référentiel Articles'!$A$2:$F$634,3,FALSE),""))</f>
      </c>
      <c r="E7549" s="74" t="str">
        <v/>
      </c>
      <c r="F7549" s="75">
        <f>IF($E7549="","",IFERROR(VLOOKUP(TRIM(E7549&amp;""),'Référentiel Articles'!$A$2:$F$634,4,FALSE),""))</f>
      </c>
      <c r="G7549" s="76">
        <f>IF($E7549="","",IFERROR(VLOOKUP(TRIM(E7549&amp;""),'Référentiel Articles'!$A$2:$F$634,5,FALSE),""))</f>
      </c>
      <c r="H7549" s="77" t="str">
        <v/>
      </c>
      <c r="I7549" s="76">
        <f>IF($E7549="","",IFERROR(VLOOKUP(TRIM(E7549&amp;""),'Référentiel Articles'!$A$2:$F$634,6,FALSE),""))</f>
      </c>
      <c r="J7549" s="78">
        <f>IF(OR($E7549="",$H7549=""),"",$H7549*$I7549)</f>
      </c>
      <c r="K7549" s="79" t="str">
        <v/>
      </c>
    </row>
    <row r="7550">
      <c r="A7550" s="81" t="str">
        <v/>
      </c>
      <c r="B7550" s="81" t="str">
        <v/>
      </c>
      <c r="C7550" s="83">
        <f>IF($E7550="","",IFERROR(VLOOKUP(TRIM(E7550&amp;""),'Référentiel Articles'!$A$2:$F$634,2,FALSE),""))</f>
      </c>
      <c r="D7550" s="83">
        <f>IF($E7550="","",IFERROR(VLOOKUP(TRIM(E7550&amp;""),'Référentiel Articles'!$A$2:$F$634,3,FALSE),""))</f>
      </c>
      <c r="E7550" s="81" t="str">
        <v/>
      </c>
      <c r="F7550" s="83">
        <f>IF($E7550="","",IFERROR(VLOOKUP(TRIM(E7550&amp;""),'Référentiel Articles'!$A$2:$F$634,4,FALSE),""))</f>
      </c>
      <c r="G7550" s="84">
        <f>IF($E7550="","",IFERROR(VLOOKUP(TRIM(E7550&amp;""),'Référentiel Articles'!$A$2:$F$634,5,FALSE),""))</f>
      </c>
      <c r="H7550" s="85" t="str">
        <v/>
      </c>
      <c r="I7550" s="84">
        <f>IF($E7550="","",IFERROR(VLOOKUP(TRIM(E7550&amp;""),'Référentiel Articles'!$A$2:$F$634,6,FALSE),""))</f>
      </c>
      <c r="J7550" s="90">
        <f>IF(OR($E7550="",$H7550=""),"",$H7550*$I7550)</f>
      </c>
      <c r="K7550" s="87" t="str">
        <v/>
      </c>
    </row>
    <row r="7551">
      <c r="A7551" s="74" t="str">
        <v/>
      </c>
      <c r="B7551" s="74" t="str">
        <v/>
      </c>
      <c r="C7551" s="75">
        <f>IF($E7551="","",IFERROR(VLOOKUP(TRIM(E7551&amp;""),'Référentiel Articles'!$A$2:$F$634,2,FALSE),""))</f>
      </c>
      <c r="D7551" s="75">
        <f>IF($E7551="","",IFERROR(VLOOKUP(TRIM(E7551&amp;""),'Référentiel Articles'!$A$2:$F$634,3,FALSE),""))</f>
      </c>
      <c r="E7551" s="74" t="str">
        <v/>
      </c>
      <c r="F7551" s="75">
        <f>IF($E7551="","",IFERROR(VLOOKUP(TRIM(E7551&amp;""),'Référentiel Articles'!$A$2:$F$634,4,FALSE),""))</f>
      </c>
      <c r="G7551" s="76">
        <f>IF($E7551="","",IFERROR(VLOOKUP(TRIM(E7551&amp;""),'Référentiel Articles'!$A$2:$F$634,5,FALSE),""))</f>
      </c>
      <c r="H7551" s="77" t="str">
        <v/>
      </c>
      <c r="I7551" s="76">
        <f>IF($E7551="","",IFERROR(VLOOKUP(TRIM(E7551&amp;""),'Référentiel Articles'!$A$2:$F$634,6,FALSE),""))</f>
      </c>
      <c r="J7551" s="78">
        <f>IF(OR($E7551="",$H7551=""),"",$H7551*$I7551)</f>
      </c>
      <c r="K7551" s="79" t="str">
        <v/>
      </c>
    </row>
    <row r="7552">
      <c r="A7552" s="81" t="str">
        <v/>
      </c>
      <c r="B7552" s="81" t="str">
        <v/>
      </c>
      <c r="C7552" s="83">
        <f>IF($E7552="","",IFERROR(VLOOKUP(TRIM(E7552&amp;""),'Référentiel Articles'!$A$2:$F$634,2,FALSE),""))</f>
      </c>
      <c r="D7552" s="83">
        <f>IF($E7552="","",IFERROR(VLOOKUP(TRIM(E7552&amp;""),'Référentiel Articles'!$A$2:$F$634,3,FALSE),""))</f>
      </c>
      <c r="E7552" s="81" t="str">
        <v/>
      </c>
      <c r="F7552" s="83">
        <f>IF($E7552="","",IFERROR(VLOOKUP(TRIM(E7552&amp;""),'Référentiel Articles'!$A$2:$F$634,4,FALSE),""))</f>
      </c>
      <c r="G7552" s="84">
        <f>IF($E7552="","",IFERROR(VLOOKUP(TRIM(E7552&amp;""),'Référentiel Articles'!$A$2:$F$634,5,FALSE),""))</f>
      </c>
      <c r="H7552" s="85" t="str">
        <v/>
      </c>
      <c r="I7552" s="84">
        <f>IF($E7552="","",IFERROR(VLOOKUP(TRIM(E7552&amp;""),'Référentiel Articles'!$A$2:$F$634,6,FALSE),""))</f>
      </c>
      <c r="J7552" s="90">
        <f>IF(OR($E7552="",$H7552=""),"",$H7552*$I7552)</f>
      </c>
      <c r="K7552" s="87" t="str">
        <v/>
      </c>
    </row>
    <row r="7553">
      <c r="A7553" s="74" t="str">
        <v/>
      </c>
      <c r="B7553" s="74" t="str">
        <v/>
      </c>
      <c r="C7553" s="75">
        <f>IF($E7553="","",IFERROR(VLOOKUP(TRIM(E7553&amp;""),'Référentiel Articles'!$A$2:$F$634,2,FALSE),""))</f>
      </c>
      <c r="D7553" s="75">
        <f>IF($E7553="","",IFERROR(VLOOKUP(TRIM(E7553&amp;""),'Référentiel Articles'!$A$2:$F$634,3,FALSE),""))</f>
      </c>
      <c r="E7553" s="74" t="str">
        <v/>
      </c>
      <c r="F7553" s="75">
        <f>IF($E7553="","",IFERROR(VLOOKUP(TRIM(E7553&amp;""),'Référentiel Articles'!$A$2:$F$634,4,FALSE),""))</f>
      </c>
      <c r="G7553" s="76">
        <f>IF($E7553="","",IFERROR(VLOOKUP(TRIM(E7553&amp;""),'Référentiel Articles'!$A$2:$F$634,5,FALSE),""))</f>
      </c>
      <c r="H7553" s="77" t="str">
        <v/>
      </c>
      <c r="I7553" s="76">
        <f>IF($E7553="","",IFERROR(VLOOKUP(TRIM(E7553&amp;""),'Référentiel Articles'!$A$2:$F$634,6,FALSE),""))</f>
      </c>
      <c r="J7553" s="78">
        <f>IF(OR($E7553="",$H7553=""),"",$H7553*$I7553)</f>
      </c>
      <c r="K7553" s="79" t="str">
        <v/>
      </c>
    </row>
    <row r="7554">
      <c r="A7554" s="81" t="str">
        <v/>
      </c>
      <c r="B7554" s="81" t="str">
        <v/>
      </c>
      <c r="C7554" s="83">
        <f>IF($E7554="","",IFERROR(VLOOKUP(TRIM(E7554&amp;""),'Référentiel Articles'!$A$2:$F$634,2,FALSE),""))</f>
      </c>
      <c r="D7554" s="83">
        <f>IF($E7554="","",IFERROR(VLOOKUP(TRIM(E7554&amp;""),'Référentiel Articles'!$A$2:$F$634,3,FALSE),""))</f>
      </c>
      <c r="E7554" s="81" t="str">
        <v/>
      </c>
      <c r="F7554" s="83">
        <f>IF($E7554="","",IFERROR(VLOOKUP(TRIM(E7554&amp;""),'Référentiel Articles'!$A$2:$F$634,4,FALSE),""))</f>
      </c>
      <c r="G7554" s="84">
        <f>IF($E7554="","",IFERROR(VLOOKUP(TRIM(E7554&amp;""),'Référentiel Articles'!$A$2:$F$634,5,FALSE),""))</f>
      </c>
      <c r="H7554" s="85" t="str">
        <v/>
      </c>
      <c r="I7554" s="84">
        <f>IF($E7554="","",IFERROR(VLOOKUP(TRIM(E7554&amp;""),'Référentiel Articles'!$A$2:$F$634,6,FALSE),""))</f>
      </c>
      <c r="J7554" s="90">
        <f>IF(OR($E7554="",$H7554=""),"",$H7554*$I7554)</f>
      </c>
      <c r="K7554" s="87" t="str">
        <v/>
      </c>
    </row>
    <row r="7555">
      <c r="A7555" s="74" t="str">
        <v/>
      </c>
      <c r="B7555" s="74" t="str">
        <v/>
      </c>
      <c r="C7555" s="75">
        <f>IF($E7555="","",IFERROR(VLOOKUP(TRIM(E7555&amp;""),'Référentiel Articles'!$A$2:$F$634,2,FALSE),""))</f>
      </c>
      <c r="D7555" s="75">
        <f>IF($E7555="","",IFERROR(VLOOKUP(TRIM(E7555&amp;""),'Référentiel Articles'!$A$2:$F$634,3,FALSE),""))</f>
      </c>
      <c r="E7555" s="74" t="str">
        <v/>
      </c>
      <c r="F7555" s="75">
        <f>IF($E7555="","",IFERROR(VLOOKUP(TRIM(E7555&amp;""),'Référentiel Articles'!$A$2:$F$634,4,FALSE),""))</f>
      </c>
      <c r="G7555" s="76">
        <f>IF($E7555="","",IFERROR(VLOOKUP(TRIM(E7555&amp;""),'Référentiel Articles'!$A$2:$F$634,5,FALSE),""))</f>
      </c>
      <c r="H7555" s="77" t="str">
        <v/>
      </c>
      <c r="I7555" s="76">
        <f>IF($E7555="","",IFERROR(VLOOKUP(TRIM(E7555&amp;""),'Référentiel Articles'!$A$2:$F$634,6,FALSE),""))</f>
      </c>
      <c r="J7555" s="78">
        <f>IF(OR($E7555="",$H7555=""),"",$H7555*$I7555)</f>
      </c>
      <c r="K7555" s="79" t="str">
        <v/>
      </c>
    </row>
    <row r="7556">
      <c r="A7556" s="81" t="str">
        <v/>
      </c>
      <c r="B7556" s="81" t="str">
        <v/>
      </c>
      <c r="C7556" s="83">
        <f>IF($E7556="","",IFERROR(VLOOKUP(TRIM(E7556&amp;""),'Référentiel Articles'!$A$2:$F$634,2,FALSE),""))</f>
      </c>
      <c r="D7556" s="83">
        <f>IF($E7556="","",IFERROR(VLOOKUP(TRIM(E7556&amp;""),'Référentiel Articles'!$A$2:$F$634,3,FALSE),""))</f>
      </c>
      <c r="E7556" s="81" t="str">
        <v/>
      </c>
      <c r="F7556" s="83">
        <f>IF($E7556="","",IFERROR(VLOOKUP(TRIM(E7556&amp;""),'Référentiel Articles'!$A$2:$F$634,4,FALSE),""))</f>
      </c>
      <c r="G7556" s="84">
        <f>IF($E7556="","",IFERROR(VLOOKUP(TRIM(E7556&amp;""),'Référentiel Articles'!$A$2:$F$634,5,FALSE),""))</f>
      </c>
      <c r="H7556" s="85" t="str">
        <v/>
      </c>
      <c r="I7556" s="84">
        <f>IF($E7556="","",IFERROR(VLOOKUP(TRIM(E7556&amp;""),'Référentiel Articles'!$A$2:$F$634,6,FALSE),""))</f>
      </c>
      <c r="J7556" s="90">
        <f>IF(OR($E7556="",$H7556=""),"",$H7556*$I7556)</f>
      </c>
      <c r="K7556" s="87" t="str">
        <v/>
      </c>
    </row>
    <row r="7557">
      <c r="A7557" s="74" t="str">
        <v/>
      </c>
      <c r="B7557" s="74" t="str">
        <v/>
      </c>
      <c r="C7557" s="75">
        <f>IF($E7557="","",IFERROR(VLOOKUP(TRIM(E7557&amp;""),'Référentiel Articles'!$A$2:$F$634,2,FALSE),""))</f>
      </c>
      <c r="D7557" s="75">
        <f>IF($E7557="","",IFERROR(VLOOKUP(TRIM(E7557&amp;""),'Référentiel Articles'!$A$2:$F$634,3,FALSE),""))</f>
      </c>
      <c r="E7557" s="74" t="str">
        <v/>
      </c>
      <c r="F7557" s="75">
        <f>IF($E7557="","",IFERROR(VLOOKUP(TRIM(E7557&amp;""),'Référentiel Articles'!$A$2:$F$634,4,FALSE),""))</f>
      </c>
      <c r="G7557" s="76">
        <f>IF($E7557="","",IFERROR(VLOOKUP(TRIM(E7557&amp;""),'Référentiel Articles'!$A$2:$F$634,5,FALSE),""))</f>
      </c>
      <c r="H7557" s="77" t="str">
        <v/>
      </c>
      <c r="I7557" s="76">
        <f>IF($E7557="","",IFERROR(VLOOKUP(TRIM(E7557&amp;""),'Référentiel Articles'!$A$2:$F$634,6,FALSE),""))</f>
      </c>
      <c r="J7557" s="78">
        <f>IF(OR($E7557="",$H7557=""),"",$H7557*$I7557)</f>
      </c>
      <c r="K7557" s="79" t="str">
        <v/>
      </c>
    </row>
    <row r="7558">
      <c r="A7558" s="81" t="str">
        <v/>
      </c>
      <c r="B7558" s="81" t="str">
        <v/>
      </c>
      <c r="C7558" s="83">
        <f>IF($E7558="","",IFERROR(VLOOKUP(TRIM(E7558&amp;""),'Référentiel Articles'!$A$2:$F$634,2,FALSE),""))</f>
      </c>
      <c r="D7558" s="83">
        <f>IF($E7558="","",IFERROR(VLOOKUP(TRIM(E7558&amp;""),'Référentiel Articles'!$A$2:$F$634,3,FALSE),""))</f>
      </c>
      <c r="E7558" s="81" t="str">
        <v/>
      </c>
      <c r="F7558" s="83">
        <f>IF($E7558="","",IFERROR(VLOOKUP(TRIM(E7558&amp;""),'Référentiel Articles'!$A$2:$F$634,4,FALSE),""))</f>
      </c>
      <c r="G7558" s="84">
        <f>IF($E7558="","",IFERROR(VLOOKUP(TRIM(E7558&amp;""),'Référentiel Articles'!$A$2:$F$634,5,FALSE),""))</f>
      </c>
      <c r="H7558" s="85" t="str">
        <v/>
      </c>
      <c r="I7558" s="84">
        <f>IF($E7558="","",IFERROR(VLOOKUP(TRIM(E7558&amp;""),'Référentiel Articles'!$A$2:$F$634,6,FALSE),""))</f>
      </c>
      <c r="J7558" s="90">
        <f>IF(OR($E7558="",$H7558=""),"",$H7558*$I7558)</f>
      </c>
      <c r="K7558" s="87" t="str">
        <v/>
      </c>
    </row>
    <row r="7559">
      <c r="A7559" s="74" t="str">
        <v/>
      </c>
      <c r="B7559" s="74" t="str">
        <v/>
      </c>
      <c r="C7559" s="75">
        <f>IF($E7559="","",IFERROR(VLOOKUP(TRIM(E7559&amp;""),'Référentiel Articles'!$A$2:$F$634,2,FALSE),""))</f>
      </c>
      <c r="D7559" s="75">
        <f>IF($E7559="","",IFERROR(VLOOKUP(TRIM(E7559&amp;""),'Référentiel Articles'!$A$2:$F$634,3,FALSE),""))</f>
      </c>
      <c r="E7559" s="74" t="str">
        <v/>
      </c>
      <c r="F7559" s="75">
        <f>IF($E7559="","",IFERROR(VLOOKUP(TRIM(E7559&amp;""),'Référentiel Articles'!$A$2:$F$634,4,FALSE),""))</f>
      </c>
      <c r="G7559" s="76">
        <f>IF($E7559="","",IFERROR(VLOOKUP(TRIM(E7559&amp;""),'Référentiel Articles'!$A$2:$F$634,5,FALSE),""))</f>
      </c>
      <c r="H7559" s="77" t="str">
        <v/>
      </c>
      <c r="I7559" s="76">
        <f>IF($E7559="","",IFERROR(VLOOKUP(TRIM(E7559&amp;""),'Référentiel Articles'!$A$2:$F$634,6,FALSE),""))</f>
      </c>
      <c r="J7559" s="78">
        <f>IF(OR($E7559="",$H7559=""),"",$H7559*$I7559)</f>
      </c>
      <c r="K7559" s="79" t="str">
        <v/>
      </c>
    </row>
    <row r="7560">
      <c r="A7560" s="81" t="str">
        <v/>
      </c>
      <c r="B7560" s="81" t="str">
        <v/>
      </c>
      <c r="C7560" s="83">
        <f>IF($E7560="","",IFERROR(VLOOKUP(TRIM(E7560&amp;""),'Référentiel Articles'!$A$2:$F$634,2,FALSE),""))</f>
      </c>
      <c r="D7560" s="83">
        <f>IF($E7560="","",IFERROR(VLOOKUP(TRIM(E7560&amp;""),'Référentiel Articles'!$A$2:$F$634,3,FALSE),""))</f>
      </c>
      <c r="E7560" s="81" t="str">
        <v/>
      </c>
      <c r="F7560" s="83">
        <f>IF($E7560="","",IFERROR(VLOOKUP(TRIM(E7560&amp;""),'Référentiel Articles'!$A$2:$F$634,4,FALSE),""))</f>
      </c>
      <c r="G7560" s="84">
        <f>IF($E7560="","",IFERROR(VLOOKUP(TRIM(E7560&amp;""),'Référentiel Articles'!$A$2:$F$634,5,FALSE),""))</f>
      </c>
      <c r="H7560" s="85" t="str">
        <v/>
      </c>
      <c r="I7560" s="84">
        <f>IF($E7560="","",IFERROR(VLOOKUP(TRIM(E7560&amp;""),'Référentiel Articles'!$A$2:$F$634,6,FALSE),""))</f>
      </c>
      <c r="J7560" s="90">
        <f>IF(OR($E7560="",$H7560=""),"",$H7560*$I7560)</f>
      </c>
      <c r="K7560" s="87" t="str">
        <v/>
      </c>
    </row>
    <row r="7561">
      <c r="A7561" s="74" t="str">
        <v/>
      </c>
      <c r="B7561" s="74" t="str">
        <v/>
      </c>
      <c r="C7561" s="75">
        <f>IF($E7561="","",IFERROR(VLOOKUP(TRIM(E7561&amp;""),'Référentiel Articles'!$A$2:$F$634,2,FALSE),""))</f>
      </c>
      <c r="D7561" s="75">
        <f>IF($E7561="","",IFERROR(VLOOKUP(TRIM(E7561&amp;""),'Référentiel Articles'!$A$2:$F$634,3,FALSE),""))</f>
      </c>
      <c r="E7561" s="74" t="str">
        <v/>
      </c>
      <c r="F7561" s="75">
        <f>IF($E7561="","",IFERROR(VLOOKUP(TRIM(E7561&amp;""),'Référentiel Articles'!$A$2:$F$634,4,FALSE),""))</f>
      </c>
      <c r="G7561" s="76">
        <f>IF($E7561="","",IFERROR(VLOOKUP(TRIM(E7561&amp;""),'Référentiel Articles'!$A$2:$F$634,5,FALSE),""))</f>
      </c>
      <c r="H7561" s="77" t="str">
        <v/>
      </c>
      <c r="I7561" s="76">
        <f>IF($E7561="","",IFERROR(VLOOKUP(TRIM(E7561&amp;""),'Référentiel Articles'!$A$2:$F$634,6,FALSE),""))</f>
      </c>
      <c r="J7561" s="78">
        <f>IF(OR($E7561="",$H7561=""),"",$H7561*$I7561)</f>
      </c>
      <c r="K7561" s="79" t="str">
        <v/>
      </c>
    </row>
    <row r="7562">
      <c r="A7562" s="81" t="str">
        <v/>
      </c>
      <c r="B7562" s="81" t="str">
        <v/>
      </c>
      <c r="C7562" s="83">
        <f>IF($E7562="","",IFERROR(VLOOKUP(TRIM(E7562&amp;""),'Référentiel Articles'!$A$2:$F$634,2,FALSE),""))</f>
      </c>
      <c r="D7562" s="83">
        <f>IF($E7562="","",IFERROR(VLOOKUP(TRIM(E7562&amp;""),'Référentiel Articles'!$A$2:$F$634,3,FALSE),""))</f>
      </c>
      <c r="E7562" s="81" t="str">
        <v/>
      </c>
      <c r="F7562" s="83">
        <f>IF($E7562="","",IFERROR(VLOOKUP(TRIM(E7562&amp;""),'Référentiel Articles'!$A$2:$F$634,4,FALSE),""))</f>
      </c>
      <c r="G7562" s="84">
        <f>IF($E7562="","",IFERROR(VLOOKUP(TRIM(E7562&amp;""),'Référentiel Articles'!$A$2:$F$634,5,FALSE),""))</f>
      </c>
      <c r="H7562" s="85" t="str">
        <v/>
      </c>
      <c r="I7562" s="84">
        <f>IF($E7562="","",IFERROR(VLOOKUP(TRIM(E7562&amp;""),'Référentiel Articles'!$A$2:$F$634,6,FALSE),""))</f>
      </c>
      <c r="J7562" s="90">
        <f>IF(OR($E7562="",$H7562=""),"",$H7562*$I7562)</f>
      </c>
      <c r="K7562" s="87" t="str">
        <v/>
      </c>
    </row>
    <row r="7563">
      <c r="A7563" s="74" t="str">
        <v/>
      </c>
      <c r="B7563" s="74" t="str">
        <v/>
      </c>
      <c r="C7563" s="75">
        <f>IF($E7563="","",IFERROR(VLOOKUP(TRIM(E7563&amp;""),'Référentiel Articles'!$A$2:$F$634,2,FALSE),""))</f>
      </c>
      <c r="D7563" s="75">
        <f>IF($E7563="","",IFERROR(VLOOKUP(TRIM(E7563&amp;""),'Référentiel Articles'!$A$2:$F$634,3,FALSE),""))</f>
      </c>
      <c r="E7563" s="74" t="str">
        <v/>
      </c>
      <c r="F7563" s="75">
        <f>IF($E7563="","",IFERROR(VLOOKUP(TRIM(E7563&amp;""),'Référentiel Articles'!$A$2:$F$634,4,FALSE),""))</f>
      </c>
      <c r="G7563" s="76">
        <f>IF($E7563="","",IFERROR(VLOOKUP(TRIM(E7563&amp;""),'Référentiel Articles'!$A$2:$F$634,5,FALSE),""))</f>
      </c>
      <c r="H7563" s="77" t="str">
        <v/>
      </c>
      <c r="I7563" s="76">
        <f>IF($E7563="","",IFERROR(VLOOKUP(TRIM(E7563&amp;""),'Référentiel Articles'!$A$2:$F$634,6,FALSE),""))</f>
      </c>
      <c r="J7563" s="78">
        <f>IF(OR($E7563="",$H7563=""),"",$H7563*$I7563)</f>
      </c>
      <c r="K7563" s="79" t="str">
        <v/>
      </c>
    </row>
    <row r="7564">
      <c r="A7564" s="81" t="str">
        <v/>
      </c>
      <c r="B7564" s="81" t="str">
        <v/>
      </c>
      <c r="C7564" s="83">
        <f>IF($E7564="","",IFERROR(VLOOKUP(TRIM(E7564&amp;""),'Référentiel Articles'!$A$2:$F$634,2,FALSE),""))</f>
      </c>
      <c r="D7564" s="83">
        <f>IF($E7564="","",IFERROR(VLOOKUP(TRIM(E7564&amp;""),'Référentiel Articles'!$A$2:$F$634,3,FALSE),""))</f>
      </c>
      <c r="E7564" s="81" t="str">
        <v/>
      </c>
      <c r="F7564" s="83">
        <f>IF($E7564="","",IFERROR(VLOOKUP(TRIM(E7564&amp;""),'Référentiel Articles'!$A$2:$F$634,4,FALSE),""))</f>
      </c>
      <c r="G7564" s="84">
        <f>IF($E7564="","",IFERROR(VLOOKUP(TRIM(E7564&amp;""),'Référentiel Articles'!$A$2:$F$634,5,FALSE),""))</f>
      </c>
      <c r="H7564" s="85" t="str">
        <v/>
      </c>
      <c r="I7564" s="84">
        <f>IF($E7564="","",IFERROR(VLOOKUP(TRIM(E7564&amp;""),'Référentiel Articles'!$A$2:$F$634,6,FALSE),""))</f>
      </c>
      <c r="J7564" s="90">
        <f>IF(OR($E7564="",$H7564=""),"",$H7564*$I7564)</f>
      </c>
      <c r="K7564" s="87" t="str">
        <v/>
      </c>
    </row>
    <row r="7565">
      <c r="A7565" s="74" t="str">
        <v/>
      </c>
      <c r="B7565" s="74" t="str">
        <v/>
      </c>
      <c r="C7565" s="75">
        <f>IF($E7565="","",IFERROR(VLOOKUP(TRIM(E7565&amp;""),'Référentiel Articles'!$A$2:$F$634,2,FALSE),""))</f>
      </c>
      <c r="D7565" s="75">
        <f>IF($E7565="","",IFERROR(VLOOKUP(TRIM(E7565&amp;""),'Référentiel Articles'!$A$2:$F$634,3,FALSE),""))</f>
      </c>
      <c r="E7565" s="74" t="str">
        <v/>
      </c>
      <c r="F7565" s="75">
        <f>IF($E7565="","",IFERROR(VLOOKUP(TRIM(E7565&amp;""),'Référentiel Articles'!$A$2:$F$634,4,FALSE),""))</f>
      </c>
      <c r="G7565" s="76">
        <f>IF($E7565="","",IFERROR(VLOOKUP(TRIM(E7565&amp;""),'Référentiel Articles'!$A$2:$F$634,5,FALSE),""))</f>
      </c>
      <c r="H7565" s="77" t="str">
        <v/>
      </c>
      <c r="I7565" s="76">
        <f>IF($E7565="","",IFERROR(VLOOKUP(TRIM(E7565&amp;""),'Référentiel Articles'!$A$2:$F$634,6,FALSE),""))</f>
      </c>
      <c r="J7565" s="78">
        <f>IF(OR($E7565="",$H7565=""),"",$H7565*$I7565)</f>
      </c>
      <c r="K7565" s="79" t="str">
        <v/>
      </c>
    </row>
    <row r="7566">
      <c r="A7566" s="81" t="str">
        <v/>
      </c>
      <c r="B7566" s="81" t="str">
        <v/>
      </c>
      <c r="C7566" s="83">
        <f>IF($E7566="","",IFERROR(VLOOKUP(TRIM(E7566&amp;""),'Référentiel Articles'!$A$2:$F$634,2,FALSE),""))</f>
      </c>
      <c r="D7566" s="83">
        <f>IF($E7566="","",IFERROR(VLOOKUP(TRIM(E7566&amp;""),'Référentiel Articles'!$A$2:$F$634,3,FALSE),""))</f>
      </c>
      <c r="E7566" s="81" t="str">
        <v/>
      </c>
      <c r="F7566" s="83">
        <f>IF($E7566="","",IFERROR(VLOOKUP(TRIM(E7566&amp;""),'Référentiel Articles'!$A$2:$F$634,4,FALSE),""))</f>
      </c>
      <c r="G7566" s="84">
        <f>IF($E7566="","",IFERROR(VLOOKUP(TRIM(E7566&amp;""),'Référentiel Articles'!$A$2:$F$634,5,FALSE),""))</f>
      </c>
      <c r="H7566" s="85" t="str">
        <v/>
      </c>
      <c r="I7566" s="84">
        <f>IF($E7566="","",IFERROR(VLOOKUP(TRIM(E7566&amp;""),'Référentiel Articles'!$A$2:$F$634,6,FALSE),""))</f>
      </c>
      <c r="J7566" s="90">
        <f>IF(OR($E7566="",$H7566=""),"",$H7566*$I7566)</f>
      </c>
      <c r="K7566" s="87" t="str">
        <v/>
      </c>
    </row>
    <row r="7567">
      <c r="A7567" s="74" t="str">
        <v/>
      </c>
      <c r="B7567" s="74" t="str">
        <v/>
      </c>
      <c r="C7567" s="75">
        <f>IF($E7567="","",IFERROR(VLOOKUP(TRIM(E7567&amp;""),'Référentiel Articles'!$A$2:$F$634,2,FALSE),""))</f>
      </c>
      <c r="D7567" s="75">
        <f>IF($E7567="","",IFERROR(VLOOKUP(TRIM(E7567&amp;""),'Référentiel Articles'!$A$2:$F$634,3,FALSE),""))</f>
      </c>
      <c r="E7567" s="74" t="str">
        <v/>
      </c>
      <c r="F7567" s="75">
        <f>IF($E7567="","",IFERROR(VLOOKUP(TRIM(E7567&amp;""),'Référentiel Articles'!$A$2:$F$634,4,FALSE),""))</f>
      </c>
      <c r="G7567" s="76">
        <f>IF($E7567="","",IFERROR(VLOOKUP(TRIM(E7567&amp;""),'Référentiel Articles'!$A$2:$F$634,5,FALSE),""))</f>
      </c>
      <c r="H7567" s="77" t="str">
        <v/>
      </c>
      <c r="I7567" s="76">
        <f>IF($E7567="","",IFERROR(VLOOKUP(TRIM(E7567&amp;""),'Référentiel Articles'!$A$2:$F$634,6,FALSE),""))</f>
      </c>
      <c r="J7567" s="78">
        <f>IF(OR($E7567="",$H7567=""),"",$H7567*$I7567)</f>
      </c>
      <c r="K7567" s="79" t="str">
        <v/>
      </c>
    </row>
    <row r="7568">
      <c r="A7568" s="81" t="str">
        <v/>
      </c>
      <c r="B7568" s="81" t="str">
        <v/>
      </c>
      <c r="C7568" s="83">
        <f>IF($E7568="","",IFERROR(VLOOKUP(TRIM(E7568&amp;""),'Référentiel Articles'!$A$2:$F$634,2,FALSE),""))</f>
      </c>
      <c r="D7568" s="83">
        <f>IF($E7568="","",IFERROR(VLOOKUP(TRIM(E7568&amp;""),'Référentiel Articles'!$A$2:$F$634,3,FALSE),""))</f>
      </c>
      <c r="E7568" s="81" t="str">
        <v/>
      </c>
      <c r="F7568" s="83">
        <f>IF($E7568="","",IFERROR(VLOOKUP(TRIM(E7568&amp;""),'Référentiel Articles'!$A$2:$F$634,4,FALSE),""))</f>
      </c>
      <c r="G7568" s="84">
        <f>IF($E7568="","",IFERROR(VLOOKUP(TRIM(E7568&amp;""),'Référentiel Articles'!$A$2:$F$634,5,FALSE),""))</f>
      </c>
      <c r="H7568" s="85" t="str">
        <v/>
      </c>
      <c r="I7568" s="84">
        <f>IF($E7568="","",IFERROR(VLOOKUP(TRIM(E7568&amp;""),'Référentiel Articles'!$A$2:$F$634,6,FALSE),""))</f>
      </c>
      <c r="J7568" s="90">
        <f>IF(OR($E7568="",$H7568=""),"",$H7568*$I7568)</f>
      </c>
      <c r="K7568" s="87" t="str">
        <v/>
      </c>
    </row>
    <row r="7569">
      <c r="A7569" s="74" t="str">
        <v/>
      </c>
      <c r="B7569" s="74" t="str">
        <v/>
      </c>
      <c r="C7569" s="75">
        <f>IF($E7569="","",IFERROR(VLOOKUP(TRIM(E7569&amp;""),'Référentiel Articles'!$A$2:$F$634,2,FALSE),""))</f>
      </c>
      <c r="D7569" s="75">
        <f>IF($E7569="","",IFERROR(VLOOKUP(TRIM(E7569&amp;""),'Référentiel Articles'!$A$2:$F$634,3,FALSE),""))</f>
      </c>
      <c r="E7569" s="74" t="str">
        <v/>
      </c>
      <c r="F7569" s="75">
        <f>IF($E7569="","",IFERROR(VLOOKUP(TRIM(E7569&amp;""),'Référentiel Articles'!$A$2:$F$634,4,FALSE),""))</f>
      </c>
      <c r="G7569" s="76">
        <f>IF($E7569="","",IFERROR(VLOOKUP(TRIM(E7569&amp;""),'Référentiel Articles'!$A$2:$F$634,5,FALSE),""))</f>
      </c>
      <c r="H7569" s="77" t="str">
        <v/>
      </c>
      <c r="I7569" s="76">
        <f>IF($E7569="","",IFERROR(VLOOKUP(TRIM(E7569&amp;""),'Référentiel Articles'!$A$2:$F$634,6,FALSE),""))</f>
      </c>
      <c r="J7569" s="78">
        <f>IF(OR($E7569="",$H7569=""),"",$H7569*$I7569)</f>
      </c>
      <c r="K7569" s="79" t="str">
        <v/>
      </c>
    </row>
    <row r="7570">
      <c r="A7570" s="81" t="str">
        <v/>
      </c>
      <c r="B7570" s="81" t="str">
        <v/>
      </c>
      <c r="C7570" s="83">
        <f>IF($E7570="","",IFERROR(VLOOKUP(TRIM(E7570&amp;""),'Référentiel Articles'!$A$2:$F$634,2,FALSE),""))</f>
      </c>
      <c r="D7570" s="83">
        <f>IF($E7570="","",IFERROR(VLOOKUP(TRIM(E7570&amp;""),'Référentiel Articles'!$A$2:$F$634,3,FALSE),""))</f>
      </c>
      <c r="E7570" s="81" t="str">
        <v/>
      </c>
      <c r="F7570" s="83">
        <f>IF($E7570="","",IFERROR(VLOOKUP(TRIM(E7570&amp;""),'Référentiel Articles'!$A$2:$F$634,4,FALSE),""))</f>
      </c>
      <c r="G7570" s="84">
        <f>IF($E7570="","",IFERROR(VLOOKUP(TRIM(E7570&amp;""),'Référentiel Articles'!$A$2:$F$634,5,FALSE),""))</f>
      </c>
      <c r="H7570" s="85" t="str">
        <v/>
      </c>
      <c r="I7570" s="84">
        <f>IF($E7570="","",IFERROR(VLOOKUP(TRIM(E7570&amp;""),'Référentiel Articles'!$A$2:$F$634,6,FALSE),""))</f>
      </c>
      <c r="J7570" s="90">
        <f>IF(OR($E7570="",$H7570=""),"",$H7570*$I7570)</f>
      </c>
      <c r="K7570" s="87" t="str">
        <v/>
      </c>
    </row>
    <row r="7571">
      <c r="A7571" s="74" t="str">
        <v/>
      </c>
      <c r="B7571" s="74" t="str">
        <v/>
      </c>
      <c r="C7571" s="75">
        <f>IF($E7571="","",IFERROR(VLOOKUP(TRIM(E7571&amp;""),'Référentiel Articles'!$A$2:$F$634,2,FALSE),""))</f>
      </c>
      <c r="D7571" s="75">
        <f>IF($E7571="","",IFERROR(VLOOKUP(TRIM(E7571&amp;""),'Référentiel Articles'!$A$2:$F$634,3,FALSE),""))</f>
      </c>
      <c r="E7571" s="74" t="str">
        <v/>
      </c>
      <c r="F7571" s="75">
        <f>IF($E7571="","",IFERROR(VLOOKUP(TRIM(E7571&amp;""),'Référentiel Articles'!$A$2:$F$634,4,FALSE),""))</f>
      </c>
      <c r="G7571" s="76">
        <f>IF($E7571="","",IFERROR(VLOOKUP(TRIM(E7571&amp;""),'Référentiel Articles'!$A$2:$F$634,5,FALSE),""))</f>
      </c>
      <c r="H7571" s="77" t="str">
        <v/>
      </c>
      <c r="I7571" s="76">
        <f>IF($E7571="","",IFERROR(VLOOKUP(TRIM(E7571&amp;""),'Référentiel Articles'!$A$2:$F$634,6,FALSE),""))</f>
      </c>
      <c r="J7571" s="78">
        <f>IF(OR($E7571="",$H7571=""),"",$H7571*$I7571)</f>
      </c>
      <c r="K7571" s="79" t="str">
        <v/>
      </c>
    </row>
    <row r="7572">
      <c r="A7572" s="81" t="str">
        <v/>
      </c>
      <c r="B7572" s="81" t="str">
        <v/>
      </c>
      <c r="C7572" s="83">
        <f>IF($E7572="","",IFERROR(VLOOKUP(TRIM(E7572&amp;""),'Référentiel Articles'!$A$2:$F$634,2,FALSE),""))</f>
      </c>
      <c r="D7572" s="83">
        <f>IF($E7572="","",IFERROR(VLOOKUP(TRIM(E7572&amp;""),'Référentiel Articles'!$A$2:$F$634,3,FALSE),""))</f>
      </c>
      <c r="E7572" s="81" t="str">
        <v/>
      </c>
      <c r="F7572" s="83">
        <f>IF($E7572="","",IFERROR(VLOOKUP(TRIM(E7572&amp;""),'Référentiel Articles'!$A$2:$F$634,4,FALSE),""))</f>
      </c>
      <c r="G7572" s="84">
        <f>IF($E7572="","",IFERROR(VLOOKUP(TRIM(E7572&amp;""),'Référentiel Articles'!$A$2:$F$634,5,FALSE),""))</f>
      </c>
      <c r="H7572" s="85" t="str">
        <v/>
      </c>
      <c r="I7572" s="84">
        <f>IF($E7572="","",IFERROR(VLOOKUP(TRIM(E7572&amp;""),'Référentiel Articles'!$A$2:$F$634,6,FALSE),""))</f>
      </c>
      <c r="J7572" s="90">
        <f>IF(OR($E7572="",$H7572=""),"",$H7572*$I7572)</f>
      </c>
      <c r="K7572" s="87" t="str">
        <v/>
      </c>
    </row>
    <row r="7573">
      <c r="A7573" s="74" t="str">
        <v/>
      </c>
      <c r="B7573" s="74" t="str">
        <v/>
      </c>
      <c r="C7573" s="75">
        <f>IF($E7573="","",IFERROR(VLOOKUP(TRIM(E7573&amp;""),'Référentiel Articles'!$A$2:$F$634,2,FALSE),""))</f>
      </c>
      <c r="D7573" s="75">
        <f>IF($E7573="","",IFERROR(VLOOKUP(TRIM(E7573&amp;""),'Référentiel Articles'!$A$2:$F$634,3,FALSE),""))</f>
      </c>
      <c r="E7573" s="74" t="str">
        <v/>
      </c>
      <c r="F7573" s="75">
        <f>IF($E7573="","",IFERROR(VLOOKUP(TRIM(E7573&amp;""),'Référentiel Articles'!$A$2:$F$634,4,FALSE),""))</f>
      </c>
      <c r="G7573" s="76">
        <f>IF($E7573="","",IFERROR(VLOOKUP(TRIM(E7573&amp;""),'Référentiel Articles'!$A$2:$F$634,5,FALSE),""))</f>
      </c>
      <c r="H7573" s="77" t="str">
        <v/>
      </c>
      <c r="I7573" s="76">
        <f>IF($E7573="","",IFERROR(VLOOKUP(TRIM(E7573&amp;""),'Référentiel Articles'!$A$2:$F$634,6,FALSE),""))</f>
      </c>
      <c r="J7573" s="78">
        <f>IF(OR($E7573="",$H7573=""),"",$H7573*$I7573)</f>
      </c>
      <c r="K7573" s="79" t="str">
        <v/>
      </c>
    </row>
    <row r="7574">
      <c r="A7574" s="81" t="str">
        <v/>
      </c>
      <c r="B7574" s="81" t="str">
        <v/>
      </c>
      <c r="C7574" s="83">
        <f>IF($E7574="","",IFERROR(VLOOKUP(TRIM(E7574&amp;""),'Référentiel Articles'!$A$2:$F$634,2,FALSE),""))</f>
      </c>
      <c r="D7574" s="83">
        <f>IF($E7574="","",IFERROR(VLOOKUP(TRIM(E7574&amp;""),'Référentiel Articles'!$A$2:$F$634,3,FALSE),""))</f>
      </c>
      <c r="E7574" s="81" t="str">
        <v/>
      </c>
      <c r="F7574" s="83">
        <f>IF($E7574="","",IFERROR(VLOOKUP(TRIM(E7574&amp;""),'Référentiel Articles'!$A$2:$F$634,4,FALSE),""))</f>
      </c>
      <c r="G7574" s="84">
        <f>IF($E7574="","",IFERROR(VLOOKUP(TRIM(E7574&amp;""),'Référentiel Articles'!$A$2:$F$634,5,FALSE),""))</f>
      </c>
      <c r="H7574" s="85" t="str">
        <v/>
      </c>
      <c r="I7574" s="84">
        <f>IF($E7574="","",IFERROR(VLOOKUP(TRIM(E7574&amp;""),'Référentiel Articles'!$A$2:$F$634,6,FALSE),""))</f>
      </c>
      <c r="J7574" s="90">
        <f>IF(OR($E7574="",$H7574=""),"",$H7574*$I7574)</f>
      </c>
      <c r="K7574" s="87" t="str">
        <v/>
      </c>
    </row>
    <row r="7575">
      <c r="A7575" s="74" t="str">
        <v/>
      </c>
      <c r="B7575" s="74" t="str">
        <v/>
      </c>
      <c r="C7575" s="75">
        <f>IF($E7575="","",IFERROR(VLOOKUP(TRIM(E7575&amp;""),'Référentiel Articles'!$A$2:$F$634,2,FALSE),""))</f>
      </c>
      <c r="D7575" s="75">
        <f>IF($E7575="","",IFERROR(VLOOKUP(TRIM(E7575&amp;""),'Référentiel Articles'!$A$2:$F$634,3,FALSE),""))</f>
      </c>
      <c r="E7575" s="74" t="str">
        <v/>
      </c>
      <c r="F7575" s="75">
        <f>IF($E7575="","",IFERROR(VLOOKUP(TRIM(E7575&amp;""),'Référentiel Articles'!$A$2:$F$634,4,FALSE),""))</f>
      </c>
      <c r="G7575" s="76">
        <f>IF($E7575="","",IFERROR(VLOOKUP(TRIM(E7575&amp;""),'Référentiel Articles'!$A$2:$F$634,5,FALSE),""))</f>
      </c>
      <c r="H7575" s="77" t="str">
        <v/>
      </c>
      <c r="I7575" s="76">
        <f>IF($E7575="","",IFERROR(VLOOKUP(TRIM(E7575&amp;""),'Référentiel Articles'!$A$2:$F$634,6,FALSE),""))</f>
      </c>
      <c r="J7575" s="78">
        <f>IF(OR($E7575="",$H7575=""),"",$H7575*$I7575)</f>
      </c>
      <c r="K7575" s="79" t="str">
        <v/>
      </c>
    </row>
    <row r="7576">
      <c r="A7576" s="81" t="str">
        <v/>
      </c>
      <c r="B7576" s="81" t="str">
        <v/>
      </c>
      <c r="C7576" s="83">
        <f>IF($E7576="","",IFERROR(VLOOKUP(TRIM(E7576&amp;""),'Référentiel Articles'!$A$2:$F$634,2,FALSE),""))</f>
      </c>
      <c r="D7576" s="83">
        <f>IF($E7576="","",IFERROR(VLOOKUP(TRIM(E7576&amp;""),'Référentiel Articles'!$A$2:$F$634,3,FALSE),""))</f>
      </c>
      <c r="E7576" s="81" t="str">
        <v/>
      </c>
      <c r="F7576" s="83">
        <f>IF($E7576="","",IFERROR(VLOOKUP(TRIM(E7576&amp;""),'Référentiel Articles'!$A$2:$F$634,4,FALSE),""))</f>
      </c>
      <c r="G7576" s="84">
        <f>IF($E7576="","",IFERROR(VLOOKUP(TRIM(E7576&amp;""),'Référentiel Articles'!$A$2:$F$634,5,FALSE),""))</f>
      </c>
      <c r="H7576" s="85" t="str">
        <v/>
      </c>
      <c r="I7576" s="84">
        <f>IF($E7576="","",IFERROR(VLOOKUP(TRIM(E7576&amp;""),'Référentiel Articles'!$A$2:$F$634,6,FALSE),""))</f>
      </c>
      <c r="J7576" s="90">
        <f>IF(OR($E7576="",$H7576=""),"",$H7576*$I7576)</f>
      </c>
      <c r="K7576" s="87" t="str">
        <v/>
      </c>
    </row>
    <row r="7577">
      <c r="A7577" s="74" t="str">
        <v/>
      </c>
      <c r="B7577" s="74" t="str">
        <v/>
      </c>
      <c r="C7577" s="75">
        <f>IF($E7577="","",IFERROR(VLOOKUP(TRIM(E7577&amp;""),'Référentiel Articles'!$A$2:$F$634,2,FALSE),""))</f>
      </c>
      <c r="D7577" s="75">
        <f>IF($E7577="","",IFERROR(VLOOKUP(TRIM(E7577&amp;""),'Référentiel Articles'!$A$2:$F$634,3,FALSE),""))</f>
      </c>
      <c r="E7577" s="74" t="str">
        <v/>
      </c>
      <c r="F7577" s="75">
        <f>IF($E7577="","",IFERROR(VLOOKUP(TRIM(E7577&amp;""),'Référentiel Articles'!$A$2:$F$634,4,FALSE),""))</f>
      </c>
      <c r="G7577" s="76">
        <f>IF($E7577="","",IFERROR(VLOOKUP(TRIM(E7577&amp;""),'Référentiel Articles'!$A$2:$F$634,5,FALSE),""))</f>
      </c>
      <c r="H7577" s="77" t="str">
        <v/>
      </c>
      <c r="I7577" s="76">
        <f>IF($E7577="","",IFERROR(VLOOKUP(TRIM(E7577&amp;""),'Référentiel Articles'!$A$2:$F$634,6,FALSE),""))</f>
      </c>
      <c r="J7577" s="78">
        <f>IF(OR($E7577="",$H7577=""),"",$H7577*$I7577)</f>
      </c>
      <c r="K7577" s="79" t="str">
        <v/>
      </c>
    </row>
    <row r="7578">
      <c r="A7578" s="81" t="str">
        <v/>
      </c>
      <c r="B7578" s="81" t="str">
        <v/>
      </c>
      <c r="C7578" s="83">
        <f>IF($E7578="","",IFERROR(VLOOKUP(TRIM(E7578&amp;""),'Référentiel Articles'!$A$2:$F$634,2,FALSE),""))</f>
      </c>
      <c r="D7578" s="83">
        <f>IF($E7578="","",IFERROR(VLOOKUP(TRIM(E7578&amp;""),'Référentiel Articles'!$A$2:$F$634,3,FALSE),""))</f>
      </c>
      <c r="E7578" s="81" t="str">
        <v/>
      </c>
      <c r="F7578" s="83">
        <f>IF($E7578="","",IFERROR(VLOOKUP(TRIM(E7578&amp;""),'Référentiel Articles'!$A$2:$F$634,4,FALSE),""))</f>
      </c>
      <c r="G7578" s="84">
        <f>IF($E7578="","",IFERROR(VLOOKUP(TRIM(E7578&amp;""),'Référentiel Articles'!$A$2:$F$634,5,FALSE),""))</f>
      </c>
      <c r="H7578" s="85" t="str">
        <v/>
      </c>
      <c r="I7578" s="84">
        <f>IF($E7578="","",IFERROR(VLOOKUP(TRIM(E7578&amp;""),'Référentiel Articles'!$A$2:$F$634,6,FALSE),""))</f>
      </c>
      <c r="J7578" s="90">
        <f>IF(OR($E7578="",$H7578=""),"",$H7578*$I7578)</f>
      </c>
      <c r="K7578" s="87" t="str">
        <v/>
      </c>
    </row>
    <row r="7579">
      <c r="A7579" s="74" t="str">
        <v/>
      </c>
      <c r="B7579" s="74" t="str">
        <v/>
      </c>
      <c r="C7579" s="75">
        <f>IF($E7579="","",IFERROR(VLOOKUP(TRIM(E7579&amp;""),'Référentiel Articles'!$A$2:$F$634,2,FALSE),""))</f>
      </c>
      <c r="D7579" s="75">
        <f>IF($E7579="","",IFERROR(VLOOKUP(TRIM(E7579&amp;""),'Référentiel Articles'!$A$2:$F$634,3,FALSE),""))</f>
      </c>
      <c r="E7579" s="74" t="str">
        <v/>
      </c>
      <c r="F7579" s="75">
        <f>IF($E7579="","",IFERROR(VLOOKUP(TRIM(E7579&amp;""),'Référentiel Articles'!$A$2:$F$634,4,FALSE),""))</f>
      </c>
      <c r="G7579" s="76">
        <f>IF($E7579="","",IFERROR(VLOOKUP(TRIM(E7579&amp;""),'Référentiel Articles'!$A$2:$F$634,5,FALSE),""))</f>
      </c>
      <c r="H7579" s="77" t="str">
        <v/>
      </c>
      <c r="I7579" s="76">
        <f>IF($E7579="","",IFERROR(VLOOKUP(TRIM(E7579&amp;""),'Référentiel Articles'!$A$2:$F$634,6,FALSE),""))</f>
      </c>
      <c r="J7579" s="78">
        <f>IF(OR($E7579="",$H7579=""),"",$H7579*$I7579)</f>
      </c>
      <c r="K7579" s="79" t="str">
        <v/>
      </c>
    </row>
    <row r="7580">
      <c r="A7580" s="81" t="str">
        <v/>
      </c>
      <c r="B7580" s="81" t="str">
        <v/>
      </c>
      <c r="C7580" s="83">
        <f>IF($E7580="","",IFERROR(VLOOKUP(TRIM(E7580&amp;""),'Référentiel Articles'!$A$2:$F$634,2,FALSE),""))</f>
      </c>
      <c r="D7580" s="83">
        <f>IF($E7580="","",IFERROR(VLOOKUP(TRIM(E7580&amp;""),'Référentiel Articles'!$A$2:$F$634,3,FALSE),""))</f>
      </c>
      <c r="E7580" s="81" t="str">
        <v/>
      </c>
      <c r="F7580" s="83">
        <f>IF($E7580="","",IFERROR(VLOOKUP(TRIM(E7580&amp;""),'Référentiel Articles'!$A$2:$F$634,4,FALSE),""))</f>
      </c>
      <c r="G7580" s="84">
        <f>IF($E7580="","",IFERROR(VLOOKUP(TRIM(E7580&amp;""),'Référentiel Articles'!$A$2:$F$634,5,FALSE),""))</f>
      </c>
      <c r="H7580" s="85" t="str">
        <v/>
      </c>
      <c r="I7580" s="84">
        <f>IF($E7580="","",IFERROR(VLOOKUP(TRIM(E7580&amp;""),'Référentiel Articles'!$A$2:$F$634,6,FALSE),""))</f>
      </c>
      <c r="J7580" s="90">
        <f>IF(OR($E7580="",$H7580=""),"",$H7580*$I7580)</f>
      </c>
      <c r="K7580" s="87" t="str">
        <v/>
      </c>
    </row>
    <row r="7581">
      <c r="A7581" s="74" t="str">
        <v/>
      </c>
      <c r="B7581" s="74" t="str">
        <v/>
      </c>
      <c r="C7581" s="75">
        <f>IF($E7581="","",IFERROR(VLOOKUP(TRIM(E7581&amp;""),'Référentiel Articles'!$A$2:$F$634,2,FALSE),""))</f>
      </c>
      <c r="D7581" s="75">
        <f>IF($E7581="","",IFERROR(VLOOKUP(TRIM(E7581&amp;""),'Référentiel Articles'!$A$2:$F$634,3,FALSE),""))</f>
      </c>
      <c r="E7581" s="74" t="str">
        <v/>
      </c>
      <c r="F7581" s="75">
        <f>IF($E7581="","",IFERROR(VLOOKUP(TRIM(E7581&amp;""),'Référentiel Articles'!$A$2:$F$634,4,FALSE),""))</f>
      </c>
      <c r="G7581" s="76">
        <f>IF($E7581="","",IFERROR(VLOOKUP(TRIM(E7581&amp;""),'Référentiel Articles'!$A$2:$F$634,5,FALSE),""))</f>
      </c>
      <c r="H7581" s="77" t="str">
        <v/>
      </c>
      <c r="I7581" s="76">
        <f>IF($E7581="","",IFERROR(VLOOKUP(TRIM(E7581&amp;""),'Référentiel Articles'!$A$2:$F$634,6,FALSE),""))</f>
      </c>
      <c r="J7581" s="78">
        <f>IF(OR($E7581="",$H7581=""),"",$H7581*$I7581)</f>
      </c>
      <c r="K7581" s="79" t="str">
        <v/>
      </c>
    </row>
    <row r="7582">
      <c r="A7582" s="81" t="str">
        <v/>
      </c>
      <c r="B7582" s="81" t="str">
        <v/>
      </c>
      <c r="C7582" s="83">
        <f>IF($E7582="","",IFERROR(VLOOKUP(TRIM(E7582&amp;""),'Référentiel Articles'!$A$2:$F$634,2,FALSE),""))</f>
      </c>
      <c r="D7582" s="83">
        <f>IF($E7582="","",IFERROR(VLOOKUP(TRIM(E7582&amp;""),'Référentiel Articles'!$A$2:$F$634,3,FALSE),""))</f>
      </c>
      <c r="E7582" s="81" t="str">
        <v/>
      </c>
      <c r="F7582" s="83">
        <f>IF($E7582="","",IFERROR(VLOOKUP(TRIM(E7582&amp;""),'Référentiel Articles'!$A$2:$F$634,4,FALSE),""))</f>
      </c>
      <c r="G7582" s="84">
        <f>IF($E7582="","",IFERROR(VLOOKUP(TRIM(E7582&amp;""),'Référentiel Articles'!$A$2:$F$634,5,FALSE),""))</f>
      </c>
      <c r="H7582" s="85" t="str">
        <v/>
      </c>
      <c r="I7582" s="84">
        <f>IF($E7582="","",IFERROR(VLOOKUP(TRIM(E7582&amp;""),'Référentiel Articles'!$A$2:$F$634,6,FALSE),""))</f>
      </c>
      <c r="J7582" s="90">
        <f>IF(OR($E7582="",$H7582=""),"",$H7582*$I7582)</f>
      </c>
      <c r="K7582" s="87" t="str">
        <v/>
      </c>
    </row>
    <row r="7583">
      <c r="A7583" s="74" t="str">
        <v/>
      </c>
      <c r="B7583" s="74" t="str">
        <v/>
      </c>
      <c r="C7583" s="75">
        <f>IF($E7583="","",IFERROR(VLOOKUP(TRIM(E7583&amp;""),'Référentiel Articles'!$A$2:$F$634,2,FALSE),""))</f>
      </c>
      <c r="D7583" s="75">
        <f>IF($E7583="","",IFERROR(VLOOKUP(TRIM(E7583&amp;""),'Référentiel Articles'!$A$2:$F$634,3,FALSE),""))</f>
      </c>
      <c r="E7583" s="74" t="str">
        <v/>
      </c>
      <c r="F7583" s="75">
        <f>IF($E7583="","",IFERROR(VLOOKUP(TRIM(E7583&amp;""),'Référentiel Articles'!$A$2:$F$634,4,FALSE),""))</f>
      </c>
      <c r="G7583" s="76">
        <f>IF($E7583="","",IFERROR(VLOOKUP(TRIM(E7583&amp;""),'Référentiel Articles'!$A$2:$F$634,5,FALSE),""))</f>
      </c>
      <c r="H7583" s="77" t="str">
        <v/>
      </c>
      <c r="I7583" s="76">
        <f>IF($E7583="","",IFERROR(VLOOKUP(TRIM(E7583&amp;""),'Référentiel Articles'!$A$2:$F$634,6,FALSE),""))</f>
      </c>
      <c r="J7583" s="78">
        <f>IF(OR($E7583="",$H7583=""),"",$H7583*$I7583)</f>
      </c>
      <c r="K7583" s="79" t="str">
        <v/>
      </c>
    </row>
    <row r="7584">
      <c r="A7584" s="81" t="str">
        <v/>
      </c>
      <c r="B7584" s="81" t="str">
        <v/>
      </c>
      <c r="C7584" s="83">
        <f>IF($E7584="","",IFERROR(VLOOKUP(TRIM(E7584&amp;""),'Référentiel Articles'!$A$2:$F$634,2,FALSE),""))</f>
      </c>
      <c r="D7584" s="83">
        <f>IF($E7584="","",IFERROR(VLOOKUP(TRIM(E7584&amp;""),'Référentiel Articles'!$A$2:$F$634,3,FALSE),""))</f>
      </c>
      <c r="E7584" s="81" t="str">
        <v/>
      </c>
      <c r="F7584" s="83">
        <f>IF($E7584="","",IFERROR(VLOOKUP(TRIM(E7584&amp;""),'Référentiel Articles'!$A$2:$F$634,4,FALSE),""))</f>
      </c>
      <c r="G7584" s="84">
        <f>IF($E7584="","",IFERROR(VLOOKUP(TRIM(E7584&amp;""),'Référentiel Articles'!$A$2:$F$634,5,FALSE),""))</f>
      </c>
      <c r="H7584" s="85" t="str">
        <v/>
      </c>
      <c r="I7584" s="84">
        <f>IF($E7584="","",IFERROR(VLOOKUP(TRIM(E7584&amp;""),'Référentiel Articles'!$A$2:$F$634,6,FALSE),""))</f>
      </c>
      <c r="J7584" s="90">
        <f>IF(OR($E7584="",$H7584=""),"",$H7584*$I7584)</f>
      </c>
      <c r="K7584" s="87" t="str">
        <v/>
      </c>
    </row>
    <row r="7585">
      <c r="A7585" s="74" t="str">
        <v/>
      </c>
      <c r="B7585" s="74" t="str">
        <v/>
      </c>
      <c r="C7585" s="75">
        <f>IF($E7585="","",IFERROR(VLOOKUP(TRIM(E7585&amp;""),'Référentiel Articles'!$A$2:$F$634,2,FALSE),""))</f>
      </c>
      <c r="D7585" s="75">
        <f>IF($E7585="","",IFERROR(VLOOKUP(TRIM(E7585&amp;""),'Référentiel Articles'!$A$2:$F$634,3,FALSE),""))</f>
      </c>
      <c r="E7585" s="74" t="str">
        <v/>
      </c>
      <c r="F7585" s="75">
        <f>IF($E7585="","",IFERROR(VLOOKUP(TRIM(E7585&amp;""),'Référentiel Articles'!$A$2:$F$634,4,FALSE),""))</f>
      </c>
      <c r="G7585" s="76">
        <f>IF($E7585="","",IFERROR(VLOOKUP(TRIM(E7585&amp;""),'Référentiel Articles'!$A$2:$F$634,5,FALSE),""))</f>
      </c>
      <c r="H7585" s="77" t="str">
        <v/>
      </c>
      <c r="I7585" s="76">
        <f>IF($E7585="","",IFERROR(VLOOKUP(TRIM(E7585&amp;""),'Référentiel Articles'!$A$2:$F$634,6,FALSE),""))</f>
      </c>
      <c r="J7585" s="78">
        <f>IF(OR($E7585="",$H7585=""),"",$H7585*$I7585)</f>
      </c>
      <c r="K7585" s="79" t="str">
        <v/>
      </c>
    </row>
    <row r="7586">
      <c r="A7586" s="81" t="str">
        <v/>
      </c>
      <c r="B7586" s="81" t="str">
        <v/>
      </c>
      <c r="C7586" s="83">
        <f>IF($E7586="","",IFERROR(VLOOKUP(TRIM(E7586&amp;""),'Référentiel Articles'!$A$2:$F$634,2,FALSE),""))</f>
      </c>
      <c r="D7586" s="83">
        <f>IF($E7586="","",IFERROR(VLOOKUP(TRIM(E7586&amp;""),'Référentiel Articles'!$A$2:$F$634,3,FALSE),""))</f>
      </c>
      <c r="E7586" s="81" t="str">
        <v/>
      </c>
      <c r="F7586" s="83">
        <f>IF($E7586="","",IFERROR(VLOOKUP(TRIM(E7586&amp;""),'Référentiel Articles'!$A$2:$F$634,4,FALSE),""))</f>
      </c>
      <c r="G7586" s="84">
        <f>IF($E7586="","",IFERROR(VLOOKUP(TRIM(E7586&amp;""),'Référentiel Articles'!$A$2:$F$634,5,FALSE),""))</f>
      </c>
      <c r="H7586" s="85" t="str">
        <v/>
      </c>
      <c r="I7586" s="84">
        <f>IF($E7586="","",IFERROR(VLOOKUP(TRIM(E7586&amp;""),'Référentiel Articles'!$A$2:$F$634,6,FALSE),""))</f>
      </c>
      <c r="J7586" s="90">
        <f>IF(OR($E7586="",$H7586=""),"",$H7586*$I7586)</f>
      </c>
      <c r="K7586" s="87" t="str">
        <v/>
      </c>
    </row>
    <row r="7587">
      <c r="A7587" s="74" t="str">
        <v/>
      </c>
      <c r="B7587" s="74" t="str">
        <v/>
      </c>
      <c r="C7587" s="75">
        <f>IF($E7587="","",IFERROR(VLOOKUP(TRIM(E7587&amp;""),'Référentiel Articles'!$A$2:$F$634,2,FALSE),""))</f>
      </c>
      <c r="D7587" s="75">
        <f>IF($E7587="","",IFERROR(VLOOKUP(TRIM(E7587&amp;""),'Référentiel Articles'!$A$2:$F$634,3,FALSE),""))</f>
      </c>
      <c r="E7587" s="74" t="str">
        <v/>
      </c>
      <c r="F7587" s="75">
        <f>IF($E7587="","",IFERROR(VLOOKUP(TRIM(E7587&amp;""),'Référentiel Articles'!$A$2:$F$634,4,FALSE),""))</f>
      </c>
      <c r="G7587" s="76">
        <f>IF($E7587="","",IFERROR(VLOOKUP(TRIM(E7587&amp;""),'Référentiel Articles'!$A$2:$F$634,5,FALSE),""))</f>
      </c>
      <c r="H7587" s="77" t="str">
        <v/>
      </c>
      <c r="I7587" s="76">
        <f>IF($E7587="","",IFERROR(VLOOKUP(TRIM(E7587&amp;""),'Référentiel Articles'!$A$2:$F$634,6,FALSE),""))</f>
      </c>
      <c r="J7587" s="78">
        <f>IF(OR($E7587="",$H7587=""),"",$H7587*$I7587)</f>
      </c>
      <c r="K7587" s="79" t="str">
        <v/>
      </c>
    </row>
    <row r="7588">
      <c r="A7588" s="81" t="str">
        <v/>
      </c>
      <c r="B7588" s="81" t="str">
        <v/>
      </c>
      <c r="C7588" s="83">
        <f>IF($E7588="","",IFERROR(VLOOKUP(TRIM(E7588&amp;""),'Référentiel Articles'!$A$2:$F$634,2,FALSE),""))</f>
      </c>
      <c r="D7588" s="83">
        <f>IF($E7588="","",IFERROR(VLOOKUP(TRIM(E7588&amp;""),'Référentiel Articles'!$A$2:$F$634,3,FALSE),""))</f>
      </c>
      <c r="E7588" s="81" t="str">
        <v/>
      </c>
      <c r="F7588" s="83">
        <f>IF($E7588="","",IFERROR(VLOOKUP(TRIM(E7588&amp;""),'Référentiel Articles'!$A$2:$F$634,4,FALSE),""))</f>
      </c>
      <c r="G7588" s="84">
        <f>IF($E7588="","",IFERROR(VLOOKUP(TRIM(E7588&amp;""),'Référentiel Articles'!$A$2:$F$634,5,FALSE),""))</f>
      </c>
      <c r="H7588" s="85" t="str">
        <v/>
      </c>
      <c r="I7588" s="84">
        <f>IF($E7588="","",IFERROR(VLOOKUP(TRIM(E7588&amp;""),'Référentiel Articles'!$A$2:$F$634,6,FALSE),""))</f>
      </c>
      <c r="J7588" s="90">
        <f>IF(OR($E7588="",$H7588=""),"",$H7588*$I7588)</f>
      </c>
      <c r="K7588" s="87" t="str">
        <v/>
      </c>
    </row>
    <row r="7589">
      <c r="A7589" s="74" t="str">
        <v/>
      </c>
      <c r="B7589" s="74" t="str">
        <v/>
      </c>
      <c r="C7589" s="75">
        <f>IF($E7589="","",IFERROR(VLOOKUP(TRIM(E7589&amp;""),'Référentiel Articles'!$A$2:$F$634,2,FALSE),""))</f>
      </c>
      <c r="D7589" s="75">
        <f>IF($E7589="","",IFERROR(VLOOKUP(TRIM(E7589&amp;""),'Référentiel Articles'!$A$2:$F$634,3,FALSE),""))</f>
      </c>
      <c r="E7589" s="74" t="str">
        <v/>
      </c>
      <c r="F7589" s="75">
        <f>IF($E7589="","",IFERROR(VLOOKUP(TRIM(E7589&amp;""),'Référentiel Articles'!$A$2:$F$634,4,FALSE),""))</f>
      </c>
      <c r="G7589" s="76">
        <f>IF($E7589="","",IFERROR(VLOOKUP(TRIM(E7589&amp;""),'Référentiel Articles'!$A$2:$F$634,5,FALSE),""))</f>
      </c>
      <c r="H7589" s="77" t="str">
        <v/>
      </c>
      <c r="I7589" s="76">
        <f>IF($E7589="","",IFERROR(VLOOKUP(TRIM(E7589&amp;""),'Référentiel Articles'!$A$2:$F$634,6,FALSE),""))</f>
      </c>
      <c r="J7589" s="78">
        <f>IF(OR($E7589="",$H7589=""),"",$H7589*$I7589)</f>
      </c>
      <c r="K7589" s="79" t="str">
        <v/>
      </c>
    </row>
    <row r="7590">
      <c r="A7590" s="81" t="str">
        <v/>
      </c>
      <c r="B7590" s="81" t="str">
        <v/>
      </c>
      <c r="C7590" s="83">
        <f>IF($E7590="","",IFERROR(VLOOKUP(TRIM(E7590&amp;""),'Référentiel Articles'!$A$2:$F$634,2,FALSE),""))</f>
      </c>
      <c r="D7590" s="83">
        <f>IF($E7590="","",IFERROR(VLOOKUP(TRIM(E7590&amp;""),'Référentiel Articles'!$A$2:$F$634,3,FALSE),""))</f>
      </c>
      <c r="E7590" s="81" t="str">
        <v/>
      </c>
      <c r="F7590" s="83">
        <f>IF($E7590="","",IFERROR(VLOOKUP(TRIM(E7590&amp;""),'Référentiel Articles'!$A$2:$F$634,4,FALSE),""))</f>
      </c>
      <c r="G7590" s="84">
        <f>IF($E7590="","",IFERROR(VLOOKUP(TRIM(E7590&amp;""),'Référentiel Articles'!$A$2:$F$634,5,FALSE),""))</f>
      </c>
      <c r="H7590" s="85" t="str">
        <v/>
      </c>
      <c r="I7590" s="84">
        <f>IF($E7590="","",IFERROR(VLOOKUP(TRIM(E7590&amp;""),'Référentiel Articles'!$A$2:$F$634,6,FALSE),""))</f>
      </c>
      <c r="J7590" s="90">
        <f>IF(OR($E7590="",$H7590=""),"",$H7590*$I7590)</f>
      </c>
      <c r="K7590" s="87" t="str">
        <v/>
      </c>
    </row>
    <row r="7591">
      <c r="A7591" s="74" t="str">
        <v/>
      </c>
      <c r="B7591" s="74" t="str">
        <v/>
      </c>
      <c r="C7591" s="75">
        <f>IF($E7591="","",IFERROR(VLOOKUP(TRIM(E7591&amp;""),'Référentiel Articles'!$A$2:$F$634,2,FALSE),""))</f>
      </c>
      <c r="D7591" s="75">
        <f>IF($E7591="","",IFERROR(VLOOKUP(TRIM(E7591&amp;""),'Référentiel Articles'!$A$2:$F$634,3,FALSE),""))</f>
      </c>
      <c r="E7591" s="74" t="str">
        <v/>
      </c>
      <c r="F7591" s="75">
        <f>IF($E7591="","",IFERROR(VLOOKUP(TRIM(E7591&amp;""),'Référentiel Articles'!$A$2:$F$634,4,FALSE),""))</f>
      </c>
      <c r="G7591" s="76">
        <f>IF($E7591="","",IFERROR(VLOOKUP(TRIM(E7591&amp;""),'Référentiel Articles'!$A$2:$F$634,5,FALSE),""))</f>
      </c>
      <c r="H7591" s="77" t="str">
        <v/>
      </c>
      <c r="I7591" s="76">
        <f>IF($E7591="","",IFERROR(VLOOKUP(TRIM(E7591&amp;""),'Référentiel Articles'!$A$2:$F$634,6,FALSE),""))</f>
      </c>
      <c r="J7591" s="78">
        <f>IF(OR($E7591="",$H7591=""),"",$H7591*$I7591)</f>
      </c>
      <c r="K7591" s="79" t="str">
        <v/>
      </c>
    </row>
    <row r="7592">
      <c r="A7592" s="81" t="str">
        <v/>
      </c>
      <c r="B7592" s="81" t="str">
        <v/>
      </c>
      <c r="C7592" s="83">
        <f>IF($E7592="","",IFERROR(VLOOKUP(TRIM(E7592&amp;""),'Référentiel Articles'!$A$2:$F$634,2,FALSE),""))</f>
      </c>
      <c r="D7592" s="83">
        <f>IF($E7592="","",IFERROR(VLOOKUP(TRIM(E7592&amp;""),'Référentiel Articles'!$A$2:$F$634,3,FALSE),""))</f>
      </c>
      <c r="E7592" s="81" t="str">
        <v/>
      </c>
      <c r="F7592" s="83">
        <f>IF($E7592="","",IFERROR(VLOOKUP(TRIM(E7592&amp;""),'Référentiel Articles'!$A$2:$F$634,4,FALSE),""))</f>
      </c>
      <c r="G7592" s="84">
        <f>IF($E7592="","",IFERROR(VLOOKUP(TRIM(E7592&amp;""),'Référentiel Articles'!$A$2:$F$634,5,FALSE),""))</f>
      </c>
      <c r="H7592" s="85" t="str">
        <v/>
      </c>
      <c r="I7592" s="84">
        <f>IF($E7592="","",IFERROR(VLOOKUP(TRIM(E7592&amp;""),'Référentiel Articles'!$A$2:$F$634,6,FALSE),""))</f>
      </c>
      <c r="J7592" s="90">
        <f>IF(OR($E7592="",$H7592=""),"",$H7592*$I7592)</f>
      </c>
      <c r="K7592" s="87" t="str">
        <v/>
      </c>
    </row>
    <row r="7593">
      <c r="A7593" s="74" t="str">
        <v/>
      </c>
      <c r="B7593" s="74" t="str">
        <v/>
      </c>
      <c r="C7593" s="75">
        <f>IF($E7593="","",IFERROR(VLOOKUP(TRIM(E7593&amp;""),'Référentiel Articles'!$A$2:$F$634,2,FALSE),""))</f>
      </c>
      <c r="D7593" s="75">
        <f>IF($E7593="","",IFERROR(VLOOKUP(TRIM(E7593&amp;""),'Référentiel Articles'!$A$2:$F$634,3,FALSE),""))</f>
      </c>
      <c r="E7593" s="74" t="str">
        <v/>
      </c>
      <c r="F7593" s="75">
        <f>IF($E7593="","",IFERROR(VLOOKUP(TRIM(E7593&amp;""),'Référentiel Articles'!$A$2:$F$634,4,FALSE),""))</f>
      </c>
      <c r="G7593" s="76">
        <f>IF($E7593="","",IFERROR(VLOOKUP(TRIM(E7593&amp;""),'Référentiel Articles'!$A$2:$F$634,5,FALSE),""))</f>
      </c>
      <c r="H7593" s="77" t="str">
        <v/>
      </c>
      <c r="I7593" s="76">
        <f>IF($E7593="","",IFERROR(VLOOKUP(TRIM(E7593&amp;""),'Référentiel Articles'!$A$2:$F$634,6,FALSE),""))</f>
      </c>
      <c r="J7593" s="78">
        <f>IF(OR($E7593="",$H7593=""),"",$H7593*$I7593)</f>
      </c>
      <c r="K7593" s="79" t="str">
        <v/>
      </c>
    </row>
    <row r="7594">
      <c r="A7594" s="81" t="str">
        <v/>
      </c>
      <c r="B7594" s="81" t="str">
        <v/>
      </c>
      <c r="C7594" s="83">
        <f>IF($E7594="","",IFERROR(VLOOKUP(TRIM(E7594&amp;""),'Référentiel Articles'!$A$2:$F$634,2,FALSE),""))</f>
      </c>
      <c r="D7594" s="83">
        <f>IF($E7594="","",IFERROR(VLOOKUP(TRIM(E7594&amp;""),'Référentiel Articles'!$A$2:$F$634,3,FALSE),""))</f>
      </c>
      <c r="E7594" s="81" t="str">
        <v/>
      </c>
      <c r="F7594" s="83">
        <f>IF($E7594="","",IFERROR(VLOOKUP(TRIM(E7594&amp;""),'Référentiel Articles'!$A$2:$F$634,4,FALSE),""))</f>
      </c>
      <c r="G7594" s="84">
        <f>IF($E7594="","",IFERROR(VLOOKUP(TRIM(E7594&amp;""),'Référentiel Articles'!$A$2:$F$634,5,FALSE),""))</f>
      </c>
      <c r="H7594" s="85" t="str">
        <v/>
      </c>
      <c r="I7594" s="84">
        <f>IF($E7594="","",IFERROR(VLOOKUP(TRIM(E7594&amp;""),'Référentiel Articles'!$A$2:$F$634,6,FALSE),""))</f>
      </c>
      <c r="J7594" s="90">
        <f>IF(OR($E7594="",$H7594=""),"",$H7594*$I7594)</f>
      </c>
      <c r="K7594" s="87" t="str">
        <v/>
      </c>
    </row>
    <row r="7595">
      <c r="A7595" s="74" t="str">
        <v/>
      </c>
      <c r="B7595" s="74" t="str">
        <v/>
      </c>
      <c r="C7595" s="75">
        <f>IF($E7595="","",IFERROR(VLOOKUP(TRIM(E7595&amp;""),'Référentiel Articles'!$A$2:$F$634,2,FALSE),""))</f>
      </c>
      <c r="D7595" s="75">
        <f>IF($E7595="","",IFERROR(VLOOKUP(TRIM(E7595&amp;""),'Référentiel Articles'!$A$2:$F$634,3,FALSE),""))</f>
      </c>
      <c r="E7595" s="74" t="str">
        <v/>
      </c>
      <c r="F7595" s="75">
        <f>IF($E7595="","",IFERROR(VLOOKUP(TRIM(E7595&amp;""),'Référentiel Articles'!$A$2:$F$634,4,FALSE),""))</f>
      </c>
      <c r="G7595" s="76">
        <f>IF($E7595="","",IFERROR(VLOOKUP(TRIM(E7595&amp;""),'Référentiel Articles'!$A$2:$F$634,5,FALSE),""))</f>
      </c>
      <c r="H7595" s="77" t="str">
        <v/>
      </c>
      <c r="I7595" s="76">
        <f>IF($E7595="","",IFERROR(VLOOKUP(TRIM(E7595&amp;""),'Référentiel Articles'!$A$2:$F$634,6,FALSE),""))</f>
      </c>
      <c r="J7595" s="78">
        <f>IF(OR($E7595="",$H7595=""),"",$H7595*$I7595)</f>
      </c>
      <c r="K7595" s="79" t="str">
        <v/>
      </c>
    </row>
    <row r="7596">
      <c r="A7596" s="81" t="str">
        <v/>
      </c>
      <c r="B7596" s="81" t="str">
        <v/>
      </c>
      <c r="C7596" s="83">
        <f>IF($E7596="","",IFERROR(VLOOKUP(TRIM(E7596&amp;""),'Référentiel Articles'!$A$2:$F$634,2,FALSE),""))</f>
      </c>
      <c r="D7596" s="83">
        <f>IF($E7596="","",IFERROR(VLOOKUP(TRIM(E7596&amp;""),'Référentiel Articles'!$A$2:$F$634,3,FALSE),""))</f>
      </c>
      <c r="E7596" s="81" t="str">
        <v/>
      </c>
      <c r="F7596" s="83">
        <f>IF($E7596="","",IFERROR(VLOOKUP(TRIM(E7596&amp;""),'Référentiel Articles'!$A$2:$F$634,4,FALSE),""))</f>
      </c>
      <c r="G7596" s="84">
        <f>IF($E7596="","",IFERROR(VLOOKUP(TRIM(E7596&amp;""),'Référentiel Articles'!$A$2:$F$634,5,FALSE),""))</f>
      </c>
      <c r="H7596" s="85" t="str">
        <v/>
      </c>
      <c r="I7596" s="84">
        <f>IF($E7596="","",IFERROR(VLOOKUP(TRIM(E7596&amp;""),'Référentiel Articles'!$A$2:$F$634,6,FALSE),""))</f>
      </c>
      <c r="J7596" s="90">
        <f>IF(OR($E7596="",$H7596=""),"",$H7596*$I7596)</f>
      </c>
      <c r="K7596" s="87" t="str">
        <v/>
      </c>
    </row>
    <row r="7597">
      <c r="A7597" s="74" t="str">
        <v/>
      </c>
      <c r="B7597" s="74" t="str">
        <v/>
      </c>
      <c r="C7597" s="75">
        <f>IF($E7597="","",IFERROR(VLOOKUP(TRIM(E7597&amp;""),'Référentiel Articles'!$A$2:$F$634,2,FALSE),""))</f>
      </c>
      <c r="D7597" s="75">
        <f>IF($E7597="","",IFERROR(VLOOKUP(TRIM(E7597&amp;""),'Référentiel Articles'!$A$2:$F$634,3,FALSE),""))</f>
      </c>
      <c r="E7597" s="74" t="str">
        <v/>
      </c>
      <c r="F7597" s="75">
        <f>IF($E7597="","",IFERROR(VLOOKUP(TRIM(E7597&amp;""),'Référentiel Articles'!$A$2:$F$634,4,FALSE),""))</f>
      </c>
      <c r="G7597" s="76">
        <f>IF($E7597="","",IFERROR(VLOOKUP(TRIM(E7597&amp;""),'Référentiel Articles'!$A$2:$F$634,5,FALSE),""))</f>
      </c>
      <c r="H7597" s="77" t="str">
        <v/>
      </c>
      <c r="I7597" s="76">
        <f>IF($E7597="","",IFERROR(VLOOKUP(TRIM(E7597&amp;""),'Référentiel Articles'!$A$2:$F$634,6,FALSE),""))</f>
      </c>
      <c r="J7597" s="78">
        <f>IF(OR($E7597="",$H7597=""),"",$H7597*$I7597)</f>
      </c>
      <c r="K7597" s="79" t="str">
        <v/>
      </c>
    </row>
    <row r="7598">
      <c r="A7598" s="81" t="str">
        <v/>
      </c>
      <c r="B7598" s="81" t="str">
        <v/>
      </c>
      <c r="C7598" s="83">
        <f>IF($E7598="","",IFERROR(VLOOKUP(TRIM(E7598&amp;""),'Référentiel Articles'!$A$2:$F$634,2,FALSE),""))</f>
      </c>
      <c r="D7598" s="83">
        <f>IF($E7598="","",IFERROR(VLOOKUP(TRIM(E7598&amp;""),'Référentiel Articles'!$A$2:$F$634,3,FALSE),""))</f>
      </c>
      <c r="E7598" s="81" t="str">
        <v/>
      </c>
      <c r="F7598" s="83">
        <f>IF($E7598="","",IFERROR(VLOOKUP(TRIM(E7598&amp;""),'Référentiel Articles'!$A$2:$F$634,4,FALSE),""))</f>
      </c>
      <c r="G7598" s="84">
        <f>IF($E7598="","",IFERROR(VLOOKUP(TRIM(E7598&amp;""),'Référentiel Articles'!$A$2:$F$634,5,FALSE),""))</f>
      </c>
      <c r="H7598" s="85" t="str">
        <v/>
      </c>
      <c r="I7598" s="84">
        <f>IF($E7598="","",IFERROR(VLOOKUP(TRIM(E7598&amp;""),'Référentiel Articles'!$A$2:$F$634,6,FALSE),""))</f>
      </c>
      <c r="J7598" s="90">
        <f>IF(OR($E7598="",$H7598=""),"",$H7598*$I7598)</f>
      </c>
      <c r="K7598" s="87" t="str">
        <v/>
      </c>
    </row>
    <row r="7599">
      <c r="A7599" s="74" t="str">
        <v/>
      </c>
      <c r="B7599" s="74" t="str">
        <v/>
      </c>
      <c r="C7599" s="75">
        <f>IF($E7599="","",IFERROR(VLOOKUP(TRIM(E7599&amp;""),'Référentiel Articles'!$A$2:$F$634,2,FALSE),""))</f>
      </c>
      <c r="D7599" s="75">
        <f>IF($E7599="","",IFERROR(VLOOKUP(TRIM(E7599&amp;""),'Référentiel Articles'!$A$2:$F$634,3,FALSE),""))</f>
      </c>
      <c r="E7599" s="74" t="str">
        <v/>
      </c>
      <c r="F7599" s="75">
        <f>IF($E7599="","",IFERROR(VLOOKUP(TRIM(E7599&amp;""),'Référentiel Articles'!$A$2:$F$634,4,FALSE),""))</f>
      </c>
      <c r="G7599" s="76">
        <f>IF($E7599="","",IFERROR(VLOOKUP(TRIM(E7599&amp;""),'Référentiel Articles'!$A$2:$F$634,5,FALSE),""))</f>
      </c>
      <c r="H7599" s="77" t="str">
        <v/>
      </c>
      <c r="I7599" s="76">
        <f>IF($E7599="","",IFERROR(VLOOKUP(TRIM(E7599&amp;""),'Référentiel Articles'!$A$2:$F$634,6,FALSE),""))</f>
      </c>
      <c r="J7599" s="78">
        <f>IF(OR($E7599="",$H7599=""),"",$H7599*$I7599)</f>
      </c>
      <c r="K7599" s="79" t="str">
        <v/>
      </c>
    </row>
    <row r="7600">
      <c r="A7600" s="81" t="str">
        <v/>
      </c>
      <c r="B7600" s="81" t="str">
        <v/>
      </c>
      <c r="C7600" s="83">
        <f>IF($E7600="","",IFERROR(VLOOKUP(TRIM(E7600&amp;""),'Référentiel Articles'!$A$2:$F$634,2,FALSE),""))</f>
      </c>
      <c r="D7600" s="83">
        <f>IF($E7600="","",IFERROR(VLOOKUP(TRIM(E7600&amp;""),'Référentiel Articles'!$A$2:$F$634,3,FALSE),""))</f>
      </c>
      <c r="E7600" s="81" t="str">
        <v/>
      </c>
      <c r="F7600" s="83">
        <f>IF($E7600="","",IFERROR(VLOOKUP(TRIM(E7600&amp;""),'Référentiel Articles'!$A$2:$F$634,4,FALSE),""))</f>
      </c>
      <c r="G7600" s="84">
        <f>IF($E7600="","",IFERROR(VLOOKUP(TRIM(E7600&amp;""),'Référentiel Articles'!$A$2:$F$634,5,FALSE),""))</f>
      </c>
      <c r="H7600" s="85" t="str">
        <v/>
      </c>
      <c r="I7600" s="84">
        <f>IF($E7600="","",IFERROR(VLOOKUP(TRIM(E7600&amp;""),'Référentiel Articles'!$A$2:$F$634,6,FALSE),""))</f>
      </c>
      <c r="J7600" s="90">
        <f>IF(OR($E7600="",$H7600=""),"",$H7600*$I7600)</f>
      </c>
      <c r="K7600" s="87" t="str">
        <v/>
      </c>
    </row>
    <row r="7601">
      <c r="A7601" s="74" t="str">
        <v/>
      </c>
      <c r="B7601" s="74" t="str">
        <v/>
      </c>
      <c r="C7601" s="75">
        <f>IF($E7601="","",IFERROR(VLOOKUP(TRIM(E7601&amp;""),'Référentiel Articles'!$A$2:$F$634,2,FALSE),""))</f>
      </c>
      <c r="D7601" s="75">
        <f>IF($E7601="","",IFERROR(VLOOKUP(TRIM(E7601&amp;""),'Référentiel Articles'!$A$2:$F$634,3,FALSE),""))</f>
      </c>
      <c r="E7601" s="74" t="str">
        <v/>
      </c>
      <c r="F7601" s="75">
        <f>IF($E7601="","",IFERROR(VLOOKUP(TRIM(E7601&amp;""),'Référentiel Articles'!$A$2:$F$634,4,FALSE),""))</f>
      </c>
      <c r="G7601" s="76">
        <f>IF($E7601="","",IFERROR(VLOOKUP(TRIM(E7601&amp;""),'Référentiel Articles'!$A$2:$F$634,5,FALSE),""))</f>
      </c>
      <c r="H7601" s="77" t="str">
        <v/>
      </c>
      <c r="I7601" s="76">
        <f>IF($E7601="","",IFERROR(VLOOKUP(TRIM(E7601&amp;""),'Référentiel Articles'!$A$2:$F$634,6,FALSE),""))</f>
      </c>
      <c r="J7601" s="78">
        <f>IF(OR($E7601="",$H7601=""),"",$H7601*$I7601)</f>
      </c>
      <c r="K7601" s="79" t="str">
        <v/>
      </c>
    </row>
    <row r="7602">
      <c r="A7602" s="81" t="str">
        <v/>
      </c>
      <c r="B7602" s="81" t="str">
        <v/>
      </c>
      <c r="C7602" s="83">
        <f>IF($E7602="","",IFERROR(VLOOKUP(TRIM(E7602&amp;""),'Référentiel Articles'!$A$2:$F$634,2,FALSE),""))</f>
      </c>
      <c r="D7602" s="83">
        <f>IF($E7602="","",IFERROR(VLOOKUP(TRIM(E7602&amp;""),'Référentiel Articles'!$A$2:$F$634,3,FALSE),""))</f>
      </c>
      <c r="E7602" s="81" t="str">
        <v/>
      </c>
      <c r="F7602" s="83">
        <f>IF($E7602="","",IFERROR(VLOOKUP(TRIM(E7602&amp;""),'Référentiel Articles'!$A$2:$F$634,4,FALSE),""))</f>
      </c>
      <c r="G7602" s="84">
        <f>IF($E7602="","",IFERROR(VLOOKUP(TRIM(E7602&amp;""),'Référentiel Articles'!$A$2:$F$634,5,FALSE),""))</f>
      </c>
      <c r="H7602" s="85" t="str">
        <v/>
      </c>
      <c r="I7602" s="84">
        <f>IF($E7602="","",IFERROR(VLOOKUP(TRIM(E7602&amp;""),'Référentiel Articles'!$A$2:$F$634,6,FALSE),""))</f>
      </c>
      <c r="J7602" s="90">
        <f>IF(OR($E7602="",$H7602=""),"",$H7602*$I7602)</f>
      </c>
      <c r="K7602" s="87" t="str">
        <v/>
      </c>
    </row>
    <row r="7603">
      <c r="A7603" s="74" t="str">
        <v/>
      </c>
      <c r="B7603" s="74" t="str">
        <v/>
      </c>
      <c r="C7603" s="75">
        <f>IF($E7603="","",IFERROR(VLOOKUP(TRIM(E7603&amp;""),'Référentiel Articles'!$A$2:$F$634,2,FALSE),""))</f>
      </c>
      <c r="D7603" s="75">
        <f>IF($E7603="","",IFERROR(VLOOKUP(TRIM(E7603&amp;""),'Référentiel Articles'!$A$2:$F$634,3,FALSE),""))</f>
      </c>
      <c r="E7603" s="74" t="str">
        <v/>
      </c>
      <c r="F7603" s="75">
        <f>IF($E7603="","",IFERROR(VLOOKUP(TRIM(E7603&amp;""),'Référentiel Articles'!$A$2:$F$634,4,FALSE),""))</f>
      </c>
      <c r="G7603" s="76">
        <f>IF($E7603="","",IFERROR(VLOOKUP(TRIM(E7603&amp;""),'Référentiel Articles'!$A$2:$F$634,5,FALSE),""))</f>
      </c>
      <c r="H7603" s="77" t="str">
        <v/>
      </c>
      <c r="I7603" s="76">
        <f>IF($E7603="","",IFERROR(VLOOKUP(TRIM(E7603&amp;""),'Référentiel Articles'!$A$2:$F$634,6,FALSE),""))</f>
      </c>
      <c r="J7603" s="78">
        <f>IF(OR($E7603="",$H7603=""),"",$H7603*$I7603)</f>
      </c>
      <c r="K7603" s="79" t="str">
        <v/>
      </c>
    </row>
    <row r="7604">
      <c r="A7604" s="81" t="str">
        <v/>
      </c>
      <c r="B7604" s="81" t="str">
        <v/>
      </c>
      <c r="C7604" s="83">
        <f>IF($E7604="","",IFERROR(VLOOKUP(TRIM(E7604&amp;""),'Référentiel Articles'!$A$2:$F$634,2,FALSE),""))</f>
      </c>
      <c r="D7604" s="83">
        <f>IF($E7604="","",IFERROR(VLOOKUP(TRIM(E7604&amp;""),'Référentiel Articles'!$A$2:$F$634,3,FALSE),""))</f>
      </c>
      <c r="E7604" s="81" t="str">
        <v/>
      </c>
      <c r="F7604" s="83">
        <f>IF($E7604="","",IFERROR(VLOOKUP(TRIM(E7604&amp;""),'Référentiel Articles'!$A$2:$F$634,4,FALSE),""))</f>
      </c>
      <c r="G7604" s="84">
        <f>IF($E7604="","",IFERROR(VLOOKUP(TRIM(E7604&amp;""),'Référentiel Articles'!$A$2:$F$634,5,FALSE),""))</f>
      </c>
      <c r="H7604" s="85" t="str">
        <v/>
      </c>
      <c r="I7604" s="84">
        <f>IF($E7604="","",IFERROR(VLOOKUP(TRIM(E7604&amp;""),'Référentiel Articles'!$A$2:$F$634,6,FALSE),""))</f>
      </c>
      <c r="J7604" s="90">
        <f>IF(OR($E7604="",$H7604=""),"",$H7604*$I7604)</f>
      </c>
      <c r="K7604" s="87" t="str">
        <v/>
      </c>
    </row>
    <row r="7605">
      <c r="A7605" s="74" t="str">
        <v/>
      </c>
      <c r="B7605" s="74" t="str">
        <v/>
      </c>
      <c r="C7605" s="75">
        <f>IF($E7605="","",IFERROR(VLOOKUP(TRIM(E7605&amp;""),'Référentiel Articles'!$A$2:$F$634,2,FALSE),""))</f>
      </c>
      <c r="D7605" s="75">
        <f>IF($E7605="","",IFERROR(VLOOKUP(TRIM(E7605&amp;""),'Référentiel Articles'!$A$2:$F$634,3,FALSE),""))</f>
      </c>
      <c r="E7605" s="74" t="str">
        <v/>
      </c>
      <c r="F7605" s="75">
        <f>IF($E7605="","",IFERROR(VLOOKUP(TRIM(E7605&amp;""),'Référentiel Articles'!$A$2:$F$634,4,FALSE),""))</f>
      </c>
      <c r="G7605" s="76">
        <f>IF($E7605="","",IFERROR(VLOOKUP(TRIM(E7605&amp;""),'Référentiel Articles'!$A$2:$F$634,5,FALSE),""))</f>
      </c>
      <c r="H7605" s="77" t="str">
        <v/>
      </c>
      <c r="I7605" s="76">
        <f>IF($E7605="","",IFERROR(VLOOKUP(TRIM(E7605&amp;""),'Référentiel Articles'!$A$2:$F$634,6,FALSE),""))</f>
      </c>
      <c r="J7605" s="78">
        <f>IF(OR($E7605="",$H7605=""),"",$H7605*$I7605)</f>
      </c>
      <c r="K7605" s="79" t="str">
        <v/>
      </c>
    </row>
    <row r="7606">
      <c r="A7606" s="81" t="str">
        <v/>
      </c>
      <c r="B7606" s="81" t="str">
        <v/>
      </c>
      <c r="C7606" s="83">
        <f>IF($E7606="","",IFERROR(VLOOKUP(TRIM(E7606&amp;""),'Référentiel Articles'!$A$2:$F$634,2,FALSE),""))</f>
      </c>
      <c r="D7606" s="83">
        <f>IF($E7606="","",IFERROR(VLOOKUP(TRIM(E7606&amp;""),'Référentiel Articles'!$A$2:$F$634,3,FALSE),""))</f>
      </c>
      <c r="E7606" s="81" t="str">
        <v/>
      </c>
      <c r="F7606" s="83">
        <f>IF($E7606="","",IFERROR(VLOOKUP(TRIM(E7606&amp;""),'Référentiel Articles'!$A$2:$F$634,4,FALSE),""))</f>
      </c>
      <c r="G7606" s="84">
        <f>IF($E7606="","",IFERROR(VLOOKUP(TRIM(E7606&amp;""),'Référentiel Articles'!$A$2:$F$634,5,FALSE),""))</f>
      </c>
      <c r="H7606" s="85" t="str">
        <v/>
      </c>
      <c r="I7606" s="84">
        <f>IF($E7606="","",IFERROR(VLOOKUP(TRIM(E7606&amp;""),'Référentiel Articles'!$A$2:$F$634,6,FALSE),""))</f>
      </c>
      <c r="J7606" s="90">
        <f>IF(OR($E7606="",$H7606=""),"",$H7606*$I7606)</f>
      </c>
      <c r="K7606" s="87" t="str">
        <v/>
      </c>
    </row>
    <row r="7607">
      <c r="A7607" s="74" t="str">
        <v/>
      </c>
      <c r="B7607" s="74" t="str">
        <v/>
      </c>
      <c r="C7607" s="75">
        <f>IF($E7607="","",IFERROR(VLOOKUP(TRIM(E7607&amp;""),'Référentiel Articles'!$A$2:$F$634,2,FALSE),""))</f>
      </c>
      <c r="D7607" s="75">
        <f>IF($E7607="","",IFERROR(VLOOKUP(TRIM(E7607&amp;""),'Référentiel Articles'!$A$2:$F$634,3,FALSE),""))</f>
      </c>
      <c r="E7607" s="74" t="str">
        <v/>
      </c>
      <c r="F7607" s="75">
        <f>IF($E7607="","",IFERROR(VLOOKUP(TRIM(E7607&amp;""),'Référentiel Articles'!$A$2:$F$634,4,FALSE),""))</f>
      </c>
      <c r="G7607" s="76">
        <f>IF($E7607="","",IFERROR(VLOOKUP(TRIM(E7607&amp;""),'Référentiel Articles'!$A$2:$F$634,5,FALSE),""))</f>
      </c>
      <c r="H7607" s="77" t="str">
        <v/>
      </c>
      <c r="I7607" s="76">
        <f>IF($E7607="","",IFERROR(VLOOKUP(TRIM(E7607&amp;""),'Référentiel Articles'!$A$2:$F$634,6,FALSE),""))</f>
      </c>
      <c r="J7607" s="78">
        <f>IF(OR($E7607="",$H7607=""),"",$H7607*$I7607)</f>
      </c>
      <c r="K7607" s="79" t="str">
        <v/>
      </c>
    </row>
    <row r="7608">
      <c r="A7608" s="81" t="str">
        <v/>
      </c>
      <c r="B7608" s="81" t="str">
        <v/>
      </c>
      <c r="C7608" s="83">
        <f>IF($E7608="","",IFERROR(VLOOKUP(TRIM(E7608&amp;""),'Référentiel Articles'!$A$2:$F$634,2,FALSE),""))</f>
      </c>
      <c r="D7608" s="83">
        <f>IF($E7608="","",IFERROR(VLOOKUP(TRIM(E7608&amp;""),'Référentiel Articles'!$A$2:$F$634,3,FALSE),""))</f>
      </c>
      <c r="E7608" s="81" t="str">
        <v/>
      </c>
      <c r="F7608" s="83">
        <f>IF($E7608="","",IFERROR(VLOOKUP(TRIM(E7608&amp;""),'Référentiel Articles'!$A$2:$F$634,4,FALSE),""))</f>
      </c>
      <c r="G7608" s="84">
        <f>IF($E7608="","",IFERROR(VLOOKUP(TRIM(E7608&amp;""),'Référentiel Articles'!$A$2:$F$634,5,FALSE),""))</f>
      </c>
      <c r="H7608" s="85" t="str">
        <v/>
      </c>
      <c r="I7608" s="84">
        <f>IF($E7608="","",IFERROR(VLOOKUP(TRIM(E7608&amp;""),'Référentiel Articles'!$A$2:$F$634,6,FALSE),""))</f>
      </c>
      <c r="J7608" s="90">
        <f>IF(OR($E7608="",$H7608=""),"",$H7608*$I7608)</f>
      </c>
      <c r="K7608" s="87" t="str">
        <v/>
      </c>
    </row>
    <row r="7609">
      <c r="A7609" s="74" t="str">
        <v/>
      </c>
      <c r="B7609" s="74" t="str">
        <v/>
      </c>
      <c r="C7609" s="75">
        <f>IF($E7609="","",IFERROR(VLOOKUP(TRIM(E7609&amp;""),'Référentiel Articles'!$A$2:$F$634,2,FALSE),""))</f>
      </c>
      <c r="D7609" s="75">
        <f>IF($E7609="","",IFERROR(VLOOKUP(TRIM(E7609&amp;""),'Référentiel Articles'!$A$2:$F$634,3,FALSE),""))</f>
      </c>
      <c r="E7609" s="74" t="str">
        <v/>
      </c>
      <c r="F7609" s="75">
        <f>IF($E7609="","",IFERROR(VLOOKUP(TRIM(E7609&amp;""),'Référentiel Articles'!$A$2:$F$634,4,FALSE),""))</f>
      </c>
      <c r="G7609" s="76">
        <f>IF($E7609="","",IFERROR(VLOOKUP(TRIM(E7609&amp;""),'Référentiel Articles'!$A$2:$F$634,5,FALSE),""))</f>
      </c>
      <c r="H7609" s="77" t="str">
        <v/>
      </c>
      <c r="I7609" s="76">
        <f>IF($E7609="","",IFERROR(VLOOKUP(TRIM(E7609&amp;""),'Référentiel Articles'!$A$2:$F$634,6,FALSE),""))</f>
      </c>
      <c r="J7609" s="78">
        <f>IF(OR($E7609="",$H7609=""),"",$H7609*$I7609)</f>
      </c>
      <c r="K7609" s="79" t="str">
        <v/>
      </c>
    </row>
    <row r="7610">
      <c r="A7610" s="81" t="str">
        <v/>
      </c>
      <c r="B7610" s="81" t="str">
        <v/>
      </c>
      <c r="C7610" s="83">
        <f>IF($E7610="","",IFERROR(VLOOKUP(TRIM(E7610&amp;""),'Référentiel Articles'!$A$2:$F$634,2,FALSE),""))</f>
      </c>
      <c r="D7610" s="83">
        <f>IF($E7610="","",IFERROR(VLOOKUP(TRIM(E7610&amp;""),'Référentiel Articles'!$A$2:$F$634,3,FALSE),""))</f>
      </c>
      <c r="E7610" s="81" t="str">
        <v/>
      </c>
      <c r="F7610" s="83">
        <f>IF($E7610="","",IFERROR(VLOOKUP(TRIM(E7610&amp;""),'Référentiel Articles'!$A$2:$F$634,4,FALSE),""))</f>
      </c>
      <c r="G7610" s="84">
        <f>IF($E7610="","",IFERROR(VLOOKUP(TRIM(E7610&amp;""),'Référentiel Articles'!$A$2:$F$634,5,FALSE),""))</f>
      </c>
      <c r="H7610" s="85" t="str">
        <v/>
      </c>
      <c r="I7610" s="84">
        <f>IF($E7610="","",IFERROR(VLOOKUP(TRIM(E7610&amp;""),'Référentiel Articles'!$A$2:$F$634,6,FALSE),""))</f>
      </c>
      <c r="J7610" s="90">
        <f>IF(OR($E7610="",$H7610=""),"",$H7610*$I7610)</f>
      </c>
      <c r="K7610" s="87" t="str">
        <v/>
      </c>
    </row>
    <row r="7611">
      <c r="A7611" s="74" t="str">
        <v/>
      </c>
      <c r="B7611" s="74" t="str">
        <v/>
      </c>
      <c r="C7611" s="75">
        <f>IF($E7611="","",IFERROR(VLOOKUP(TRIM(E7611&amp;""),'Référentiel Articles'!$A$2:$F$634,2,FALSE),""))</f>
      </c>
      <c r="D7611" s="75">
        <f>IF($E7611="","",IFERROR(VLOOKUP(TRIM(E7611&amp;""),'Référentiel Articles'!$A$2:$F$634,3,FALSE),""))</f>
      </c>
      <c r="E7611" s="74" t="str">
        <v/>
      </c>
      <c r="F7611" s="75">
        <f>IF($E7611="","",IFERROR(VLOOKUP(TRIM(E7611&amp;""),'Référentiel Articles'!$A$2:$F$634,4,FALSE),""))</f>
      </c>
      <c r="G7611" s="76">
        <f>IF($E7611="","",IFERROR(VLOOKUP(TRIM(E7611&amp;""),'Référentiel Articles'!$A$2:$F$634,5,FALSE),""))</f>
      </c>
      <c r="H7611" s="77" t="str">
        <v/>
      </c>
      <c r="I7611" s="76">
        <f>IF($E7611="","",IFERROR(VLOOKUP(TRIM(E7611&amp;""),'Référentiel Articles'!$A$2:$F$634,6,FALSE),""))</f>
      </c>
      <c r="J7611" s="78">
        <f>IF(OR($E7611="",$H7611=""),"",$H7611*$I7611)</f>
      </c>
      <c r="K7611" s="79" t="str">
        <v/>
      </c>
    </row>
    <row r="7612">
      <c r="A7612" s="81" t="str">
        <v/>
      </c>
      <c r="B7612" s="81" t="str">
        <v/>
      </c>
      <c r="C7612" s="83">
        <f>IF($E7612="","",IFERROR(VLOOKUP(TRIM(E7612&amp;""),'Référentiel Articles'!$A$2:$F$634,2,FALSE),""))</f>
      </c>
      <c r="D7612" s="83">
        <f>IF($E7612="","",IFERROR(VLOOKUP(TRIM(E7612&amp;""),'Référentiel Articles'!$A$2:$F$634,3,FALSE),""))</f>
      </c>
      <c r="E7612" s="81" t="str">
        <v/>
      </c>
      <c r="F7612" s="83">
        <f>IF($E7612="","",IFERROR(VLOOKUP(TRIM(E7612&amp;""),'Référentiel Articles'!$A$2:$F$634,4,FALSE),""))</f>
      </c>
      <c r="G7612" s="84">
        <f>IF($E7612="","",IFERROR(VLOOKUP(TRIM(E7612&amp;""),'Référentiel Articles'!$A$2:$F$634,5,FALSE),""))</f>
      </c>
      <c r="H7612" s="85" t="str">
        <v/>
      </c>
      <c r="I7612" s="84">
        <f>IF($E7612="","",IFERROR(VLOOKUP(TRIM(E7612&amp;""),'Référentiel Articles'!$A$2:$F$634,6,FALSE),""))</f>
      </c>
      <c r="J7612" s="90">
        <f>IF(OR($E7612="",$H7612=""),"",$H7612*$I7612)</f>
      </c>
      <c r="K7612" s="87" t="str">
        <v/>
      </c>
    </row>
    <row r="7613">
      <c r="A7613" s="74" t="str">
        <v/>
      </c>
      <c r="B7613" s="74" t="str">
        <v/>
      </c>
      <c r="C7613" s="75">
        <f>IF($E7613="","",IFERROR(VLOOKUP(TRIM(E7613&amp;""),'Référentiel Articles'!$A$2:$F$634,2,FALSE),""))</f>
      </c>
      <c r="D7613" s="75">
        <f>IF($E7613="","",IFERROR(VLOOKUP(TRIM(E7613&amp;""),'Référentiel Articles'!$A$2:$F$634,3,FALSE),""))</f>
      </c>
      <c r="E7613" s="74" t="str">
        <v/>
      </c>
      <c r="F7613" s="75">
        <f>IF($E7613="","",IFERROR(VLOOKUP(TRIM(E7613&amp;""),'Référentiel Articles'!$A$2:$F$634,4,FALSE),""))</f>
      </c>
      <c r="G7613" s="76">
        <f>IF($E7613="","",IFERROR(VLOOKUP(TRIM(E7613&amp;""),'Référentiel Articles'!$A$2:$F$634,5,FALSE),""))</f>
      </c>
      <c r="H7613" s="77" t="str">
        <v/>
      </c>
      <c r="I7613" s="76">
        <f>IF($E7613="","",IFERROR(VLOOKUP(TRIM(E7613&amp;""),'Référentiel Articles'!$A$2:$F$634,6,FALSE),""))</f>
      </c>
      <c r="J7613" s="78">
        <f>IF(OR($E7613="",$H7613=""),"",$H7613*$I7613)</f>
      </c>
      <c r="K7613" s="79" t="str">
        <v/>
      </c>
    </row>
    <row r="7614">
      <c r="A7614" s="81" t="str">
        <v/>
      </c>
      <c r="B7614" s="81" t="str">
        <v/>
      </c>
      <c r="C7614" s="83">
        <f>IF($E7614="","",IFERROR(VLOOKUP(TRIM(E7614&amp;""),'Référentiel Articles'!$A$2:$F$634,2,FALSE),""))</f>
      </c>
      <c r="D7614" s="83">
        <f>IF($E7614="","",IFERROR(VLOOKUP(TRIM(E7614&amp;""),'Référentiel Articles'!$A$2:$F$634,3,FALSE),""))</f>
      </c>
      <c r="E7614" s="81" t="str">
        <v/>
      </c>
      <c r="F7614" s="83">
        <f>IF($E7614="","",IFERROR(VLOOKUP(TRIM(E7614&amp;""),'Référentiel Articles'!$A$2:$F$634,4,FALSE),""))</f>
      </c>
      <c r="G7614" s="84">
        <f>IF($E7614="","",IFERROR(VLOOKUP(TRIM(E7614&amp;""),'Référentiel Articles'!$A$2:$F$634,5,FALSE),""))</f>
      </c>
      <c r="H7614" s="85" t="str">
        <v/>
      </c>
      <c r="I7614" s="84">
        <f>IF($E7614="","",IFERROR(VLOOKUP(TRIM(E7614&amp;""),'Référentiel Articles'!$A$2:$F$634,6,FALSE),""))</f>
      </c>
      <c r="J7614" s="90">
        <f>IF(OR($E7614="",$H7614=""),"",$H7614*$I7614)</f>
      </c>
      <c r="K7614" s="87" t="str">
        <v/>
      </c>
    </row>
    <row r="7615">
      <c r="A7615" s="74" t="str">
        <v/>
      </c>
      <c r="B7615" s="74" t="str">
        <v/>
      </c>
      <c r="C7615" s="75">
        <f>IF($E7615="","",IFERROR(VLOOKUP(TRIM(E7615&amp;""),'Référentiel Articles'!$A$2:$F$634,2,FALSE),""))</f>
      </c>
      <c r="D7615" s="75">
        <f>IF($E7615="","",IFERROR(VLOOKUP(TRIM(E7615&amp;""),'Référentiel Articles'!$A$2:$F$634,3,FALSE),""))</f>
      </c>
      <c r="E7615" s="74" t="str">
        <v/>
      </c>
      <c r="F7615" s="75">
        <f>IF($E7615="","",IFERROR(VLOOKUP(TRIM(E7615&amp;""),'Référentiel Articles'!$A$2:$F$634,4,FALSE),""))</f>
      </c>
      <c r="G7615" s="76">
        <f>IF($E7615="","",IFERROR(VLOOKUP(TRIM(E7615&amp;""),'Référentiel Articles'!$A$2:$F$634,5,FALSE),""))</f>
      </c>
      <c r="H7615" s="77" t="str">
        <v/>
      </c>
      <c r="I7615" s="76">
        <f>IF($E7615="","",IFERROR(VLOOKUP(TRIM(E7615&amp;""),'Référentiel Articles'!$A$2:$F$634,6,FALSE),""))</f>
      </c>
      <c r="J7615" s="78">
        <f>IF(OR($E7615="",$H7615=""),"",$H7615*$I7615)</f>
      </c>
      <c r="K7615" s="79" t="str">
        <v/>
      </c>
    </row>
    <row r="7616">
      <c r="A7616" s="81" t="str">
        <v/>
      </c>
      <c r="B7616" s="81" t="str">
        <v/>
      </c>
      <c r="C7616" s="83">
        <f>IF($E7616="","",IFERROR(VLOOKUP(TRIM(E7616&amp;""),'Référentiel Articles'!$A$2:$F$634,2,FALSE),""))</f>
      </c>
      <c r="D7616" s="83">
        <f>IF($E7616="","",IFERROR(VLOOKUP(TRIM(E7616&amp;""),'Référentiel Articles'!$A$2:$F$634,3,FALSE),""))</f>
      </c>
      <c r="E7616" s="81" t="str">
        <v/>
      </c>
      <c r="F7616" s="83">
        <f>IF($E7616="","",IFERROR(VLOOKUP(TRIM(E7616&amp;""),'Référentiel Articles'!$A$2:$F$634,4,FALSE),""))</f>
      </c>
      <c r="G7616" s="84">
        <f>IF($E7616="","",IFERROR(VLOOKUP(TRIM(E7616&amp;""),'Référentiel Articles'!$A$2:$F$634,5,FALSE),""))</f>
      </c>
      <c r="H7616" s="85" t="str">
        <v/>
      </c>
      <c r="I7616" s="84">
        <f>IF($E7616="","",IFERROR(VLOOKUP(TRIM(E7616&amp;""),'Référentiel Articles'!$A$2:$F$634,6,FALSE),""))</f>
      </c>
      <c r="J7616" s="90">
        <f>IF(OR($E7616="",$H7616=""),"",$H7616*$I7616)</f>
      </c>
      <c r="K7616" s="87" t="str">
        <v/>
      </c>
    </row>
    <row r="7617">
      <c r="A7617" s="74" t="str">
        <v/>
      </c>
      <c r="B7617" s="74" t="str">
        <v/>
      </c>
      <c r="C7617" s="75">
        <f>IF($E7617="","",IFERROR(VLOOKUP(TRIM(E7617&amp;""),'Référentiel Articles'!$A$2:$F$634,2,FALSE),""))</f>
      </c>
      <c r="D7617" s="75">
        <f>IF($E7617="","",IFERROR(VLOOKUP(TRIM(E7617&amp;""),'Référentiel Articles'!$A$2:$F$634,3,FALSE),""))</f>
      </c>
      <c r="E7617" s="74" t="str">
        <v/>
      </c>
      <c r="F7617" s="75">
        <f>IF($E7617="","",IFERROR(VLOOKUP(TRIM(E7617&amp;""),'Référentiel Articles'!$A$2:$F$634,4,FALSE),""))</f>
      </c>
      <c r="G7617" s="76">
        <f>IF($E7617="","",IFERROR(VLOOKUP(TRIM(E7617&amp;""),'Référentiel Articles'!$A$2:$F$634,5,FALSE),""))</f>
      </c>
      <c r="H7617" s="77" t="str">
        <v/>
      </c>
      <c r="I7617" s="76">
        <f>IF($E7617="","",IFERROR(VLOOKUP(TRIM(E7617&amp;""),'Référentiel Articles'!$A$2:$F$634,6,FALSE),""))</f>
      </c>
      <c r="J7617" s="78">
        <f>IF(OR($E7617="",$H7617=""),"",$H7617*$I7617)</f>
      </c>
      <c r="K7617" s="79" t="str">
        <v/>
      </c>
    </row>
    <row r="7618">
      <c r="A7618" s="81" t="str">
        <v/>
      </c>
      <c r="B7618" s="81" t="str">
        <v/>
      </c>
      <c r="C7618" s="83">
        <f>IF($E7618="","",IFERROR(VLOOKUP(TRIM(E7618&amp;""),'Référentiel Articles'!$A$2:$F$634,2,FALSE),""))</f>
      </c>
      <c r="D7618" s="83">
        <f>IF($E7618="","",IFERROR(VLOOKUP(TRIM(E7618&amp;""),'Référentiel Articles'!$A$2:$F$634,3,FALSE),""))</f>
      </c>
      <c r="E7618" s="81" t="str">
        <v/>
      </c>
      <c r="F7618" s="83">
        <f>IF($E7618="","",IFERROR(VLOOKUP(TRIM(E7618&amp;""),'Référentiel Articles'!$A$2:$F$634,4,FALSE),""))</f>
      </c>
      <c r="G7618" s="84">
        <f>IF($E7618="","",IFERROR(VLOOKUP(TRIM(E7618&amp;""),'Référentiel Articles'!$A$2:$F$634,5,FALSE),""))</f>
      </c>
      <c r="H7618" s="85" t="str">
        <v/>
      </c>
      <c r="I7618" s="84">
        <f>IF($E7618="","",IFERROR(VLOOKUP(TRIM(E7618&amp;""),'Référentiel Articles'!$A$2:$F$634,6,FALSE),""))</f>
      </c>
      <c r="J7618" s="90">
        <f>IF(OR($E7618="",$H7618=""),"",$H7618*$I7618)</f>
      </c>
      <c r="K7618" s="87" t="str">
        <v/>
      </c>
    </row>
    <row r="7619">
      <c r="A7619" s="74" t="str">
        <v/>
      </c>
      <c r="B7619" s="74" t="str">
        <v/>
      </c>
      <c r="C7619" s="75">
        <f>IF($E7619="","",IFERROR(VLOOKUP(TRIM(E7619&amp;""),'Référentiel Articles'!$A$2:$F$634,2,FALSE),""))</f>
      </c>
      <c r="D7619" s="75">
        <f>IF($E7619="","",IFERROR(VLOOKUP(TRIM(E7619&amp;""),'Référentiel Articles'!$A$2:$F$634,3,FALSE),""))</f>
      </c>
      <c r="E7619" s="74" t="str">
        <v/>
      </c>
      <c r="F7619" s="75">
        <f>IF($E7619="","",IFERROR(VLOOKUP(TRIM(E7619&amp;""),'Référentiel Articles'!$A$2:$F$634,4,FALSE),""))</f>
      </c>
      <c r="G7619" s="76">
        <f>IF($E7619="","",IFERROR(VLOOKUP(TRIM(E7619&amp;""),'Référentiel Articles'!$A$2:$F$634,5,FALSE),""))</f>
      </c>
      <c r="H7619" s="77" t="str">
        <v/>
      </c>
      <c r="I7619" s="76">
        <f>IF($E7619="","",IFERROR(VLOOKUP(TRIM(E7619&amp;""),'Référentiel Articles'!$A$2:$F$634,6,FALSE),""))</f>
      </c>
      <c r="J7619" s="78">
        <f>IF(OR($E7619="",$H7619=""),"",$H7619*$I7619)</f>
      </c>
      <c r="K7619" s="79" t="str">
        <v/>
      </c>
    </row>
    <row r="7620">
      <c r="A7620" s="81" t="str">
        <v/>
      </c>
      <c r="B7620" s="81" t="str">
        <v/>
      </c>
      <c r="C7620" s="83">
        <f>IF($E7620="","",IFERROR(VLOOKUP(TRIM(E7620&amp;""),'Référentiel Articles'!$A$2:$F$634,2,FALSE),""))</f>
      </c>
      <c r="D7620" s="83">
        <f>IF($E7620="","",IFERROR(VLOOKUP(TRIM(E7620&amp;""),'Référentiel Articles'!$A$2:$F$634,3,FALSE),""))</f>
      </c>
      <c r="E7620" s="81" t="str">
        <v/>
      </c>
      <c r="F7620" s="83">
        <f>IF($E7620="","",IFERROR(VLOOKUP(TRIM(E7620&amp;""),'Référentiel Articles'!$A$2:$F$634,4,FALSE),""))</f>
      </c>
      <c r="G7620" s="84">
        <f>IF($E7620="","",IFERROR(VLOOKUP(TRIM(E7620&amp;""),'Référentiel Articles'!$A$2:$F$634,5,FALSE),""))</f>
      </c>
      <c r="H7620" s="85" t="str">
        <v/>
      </c>
      <c r="I7620" s="84">
        <f>IF($E7620="","",IFERROR(VLOOKUP(TRIM(E7620&amp;""),'Référentiel Articles'!$A$2:$F$634,6,FALSE),""))</f>
      </c>
      <c r="J7620" s="90">
        <f>IF(OR($E7620="",$H7620=""),"",$H7620*$I7620)</f>
      </c>
      <c r="K7620" s="87" t="str">
        <v/>
      </c>
    </row>
    <row r="7621">
      <c r="A7621" s="74" t="str">
        <v/>
      </c>
      <c r="B7621" s="74" t="str">
        <v/>
      </c>
      <c r="C7621" s="75">
        <f>IF($E7621="","",IFERROR(VLOOKUP(TRIM(E7621&amp;""),'Référentiel Articles'!$A$2:$F$634,2,FALSE),""))</f>
      </c>
      <c r="D7621" s="75">
        <f>IF($E7621="","",IFERROR(VLOOKUP(TRIM(E7621&amp;""),'Référentiel Articles'!$A$2:$F$634,3,FALSE),""))</f>
      </c>
      <c r="E7621" s="74" t="str">
        <v/>
      </c>
      <c r="F7621" s="75">
        <f>IF($E7621="","",IFERROR(VLOOKUP(TRIM(E7621&amp;""),'Référentiel Articles'!$A$2:$F$634,4,FALSE),""))</f>
      </c>
      <c r="G7621" s="76">
        <f>IF($E7621="","",IFERROR(VLOOKUP(TRIM(E7621&amp;""),'Référentiel Articles'!$A$2:$F$634,5,FALSE),""))</f>
      </c>
      <c r="H7621" s="77" t="str">
        <v/>
      </c>
      <c r="I7621" s="76">
        <f>IF($E7621="","",IFERROR(VLOOKUP(TRIM(E7621&amp;""),'Référentiel Articles'!$A$2:$F$634,6,FALSE),""))</f>
      </c>
      <c r="J7621" s="78">
        <f>IF(OR($E7621="",$H7621=""),"",$H7621*$I7621)</f>
      </c>
      <c r="K7621" s="79" t="str">
        <v/>
      </c>
    </row>
    <row r="7622">
      <c r="A7622" s="81" t="str">
        <v/>
      </c>
      <c r="B7622" s="81" t="str">
        <v/>
      </c>
      <c r="C7622" s="83">
        <f>IF($E7622="","",IFERROR(VLOOKUP(TRIM(E7622&amp;""),'Référentiel Articles'!$A$2:$F$634,2,FALSE),""))</f>
      </c>
      <c r="D7622" s="83">
        <f>IF($E7622="","",IFERROR(VLOOKUP(TRIM(E7622&amp;""),'Référentiel Articles'!$A$2:$F$634,3,FALSE),""))</f>
      </c>
      <c r="E7622" s="81" t="str">
        <v/>
      </c>
      <c r="F7622" s="83">
        <f>IF($E7622="","",IFERROR(VLOOKUP(TRIM(E7622&amp;""),'Référentiel Articles'!$A$2:$F$634,4,FALSE),""))</f>
      </c>
      <c r="G7622" s="84">
        <f>IF($E7622="","",IFERROR(VLOOKUP(TRIM(E7622&amp;""),'Référentiel Articles'!$A$2:$F$634,5,FALSE),""))</f>
      </c>
      <c r="H7622" s="85" t="str">
        <v/>
      </c>
      <c r="I7622" s="84">
        <f>IF($E7622="","",IFERROR(VLOOKUP(TRIM(E7622&amp;""),'Référentiel Articles'!$A$2:$F$634,6,FALSE),""))</f>
      </c>
      <c r="J7622" s="90">
        <f>IF(OR($E7622="",$H7622=""),"",$H7622*$I7622)</f>
      </c>
      <c r="K7622" s="87" t="str">
        <v/>
      </c>
    </row>
    <row r="7623">
      <c r="A7623" s="74" t="str">
        <v/>
      </c>
      <c r="B7623" s="74" t="str">
        <v/>
      </c>
      <c r="C7623" s="75">
        <f>IF($E7623="","",IFERROR(VLOOKUP(TRIM(E7623&amp;""),'Référentiel Articles'!$A$2:$F$634,2,FALSE),""))</f>
      </c>
      <c r="D7623" s="75">
        <f>IF($E7623="","",IFERROR(VLOOKUP(TRIM(E7623&amp;""),'Référentiel Articles'!$A$2:$F$634,3,FALSE),""))</f>
      </c>
      <c r="E7623" s="74" t="str">
        <v/>
      </c>
      <c r="F7623" s="75">
        <f>IF($E7623="","",IFERROR(VLOOKUP(TRIM(E7623&amp;""),'Référentiel Articles'!$A$2:$F$634,4,FALSE),""))</f>
      </c>
      <c r="G7623" s="76">
        <f>IF($E7623="","",IFERROR(VLOOKUP(TRIM(E7623&amp;""),'Référentiel Articles'!$A$2:$F$634,5,FALSE),""))</f>
      </c>
      <c r="H7623" s="77" t="str">
        <v/>
      </c>
      <c r="I7623" s="76">
        <f>IF($E7623="","",IFERROR(VLOOKUP(TRIM(E7623&amp;""),'Référentiel Articles'!$A$2:$F$634,6,FALSE),""))</f>
      </c>
      <c r="J7623" s="78">
        <f>IF(OR($E7623="",$H7623=""),"",$H7623*$I7623)</f>
      </c>
      <c r="K7623" s="79" t="str">
        <v/>
      </c>
    </row>
    <row r="7624">
      <c r="A7624" s="81" t="str">
        <v/>
      </c>
      <c r="B7624" s="81" t="str">
        <v/>
      </c>
      <c r="C7624" s="83">
        <f>IF($E7624="","",IFERROR(VLOOKUP(TRIM(E7624&amp;""),'Référentiel Articles'!$A$2:$F$634,2,FALSE),""))</f>
      </c>
      <c r="D7624" s="83">
        <f>IF($E7624="","",IFERROR(VLOOKUP(TRIM(E7624&amp;""),'Référentiel Articles'!$A$2:$F$634,3,FALSE),""))</f>
      </c>
      <c r="E7624" s="81" t="str">
        <v/>
      </c>
      <c r="F7624" s="83">
        <f>IF($E7624="","",IFERROR(VLOOKUP(TRIM(E7624&amp;""),'Référentiel Articles'!$A$2:$F$634,4,FALSE),""))</f>
      </c>
      <c r="G7624" s="84">
        <f>IF($E7624="","",IFERROR(VLOOKUP(TRIM(E7624&amp;""),'Référentiel Articles'!$A$2:$F$634,5,FALSE),""))</f>
      </c>
      <c r="H7624" s="85" t="str">
        <v/>
      </c>
      <c r="I7624" s="84">
        <f>IF($E7624="","",IFERROR(VLOOKUP(TRIM(E7624&amp;""),'Référentiel Articles'!$A$2:$F$634,6,FALSE),""))</f>
      </c>
      <c r="J7624" s="90">
        <f>IF(OR($E7624="",$H7624=""),"",$H7624*$I7624)</f>
      </c>
      <c r="K7624" s="87" t="str">
        <v/>
      </c>
    </row>
    <row r="7625">
      <c r="A7625" s="74" t="str">
        <v/>
      </c>
      <c r="B7625" s="74" t="str">
        <v/>
      </c>
      <c r="C7625" s="75">
        <f>IF($E7625="","",IFERROR(VLOOKUP(TRIM(E7625&amp;""),'Référentiel Articles'!$A$2:$F$634,2,FALSE),""))</f>
      </c>
      <c r="D7625" s="75">
        <f>IF($E7625="","",IFERROR(VLOOKUP(TRIM(E7625&amp;""),'Référentiel Articles'!$A$2:$F$634,3,FALSE),""))</f>
      </c>
      <c r="E7625" s="74" t="str">
        <v/>
      </c>
      <c r="F7625" s="75">
        <f>IF($E7625="","",IFERROR(VLOOKUP(TRIM(E7625&amp;""),'Référentiel Articles'!$A$2:$F$634,4,FALSE),""))</f>
      </c>
      <c r="G7625" s="76">
        <f>IF($E7625="","",IFERROR(VLOOKUP(TRIM(E7625&amp;""),'Référentiel Articles'!$A$2:$F$634,5,FALSE),""))</f>
      </c>
      <c r="H7625" s="77" t="str">
        <v/>
      </c>
      <c r="I7625" s="76">
        <f>IF($E7625="","",IFERROR(VLOOKUP(TRIM(E7625&amp;""),'Référentiel Articles'!$A$2:$F$634,6,FALSE),""))</f>
      </c>
      <c r="J7625" s="78">
        <f>IF(OR($E7625="",$H7625=""),"",$H7625*$I7625)</f>
      </c>
      <c r="K7625" s="79" t="str">
        <v/>
      </c>
    </row>
    <row r="7626">
      <c r="A7626" s="81" t="str">
        <v/>
      </c>
      <c r="B7626" s="81" t="str">
        <v/>
      </c>
      <c r="C7626" s="83">
        <f>IF($E7626="","",IFERROR(VLOOKUP(TRIM(E7626&amp;""),'Référentiel Articles'!$A$2:$F$634,2,FALSE),""))</f>
      </c>
      <c r="D7626" s="83">
        <f>IF($E7626="","",IFERROR(VLOOKUP(TRIM(E7626&amp;""),'Référentiel Articles'!$A$2:$F$634,3,FALSE),""))</f>
      </c>
      <c r="E7626" s="81" t="str">
        <v/>
      </c>
      <c r="F7626" s="83">
        <f>IF($E7626="","",IFERROR(VLOOKUP(TRIM(E7626&amp;""),'Référentiel Articles'!$A$2:$F$634,4,FALSE),""))</f>
      </c>
      <c r="G7626" s="84">
        <f>IF($E7626="","",IFERROR(VLOOKUP(TRIM(E7626&amp;""),'Référentiel Articles'!$A$2:$F$634,5,FALSE),""))</f>
      </c>
      <c r="H7626" s="85" t="str">
        <v/>
      </c>
      <c r="I7626" s="84">
        <f>IF($E7626="","",IFERROR(VLOOKUP(TRIM(E7626&amp;""),'Référentiel Articles'!$A$2:$F$634,6,FALSE),""))</f>
      </c>
      <c r="J7626" s="90">
        <f>IF(OR($E7626="",$H7626=""),"",$H7626*$I7626)</f>
      </c>
      <c r="K7626" s="87" t="str">
        <v/>
      </c>
    </row>
    <row r="7627">
      <c r="A7627" s="74" t="str">
        <v/>
      </c>
      <c r="B7627" s="74" t="str">
        <v/>
      </c>
      <c r="C7627" s="75">
        <f>IF($E7627="","",IFERROR(VLOOKUP(TRIM(E7627&amp;""),'Référentiel Articles'!$A$2:$F$634,2,FALSE),""))</f>
      </c>
      <c r="D7627" s="75">
        <f>IF($E7627="","",IFERROR(VLOOKUP(TRIM(E7627&amp;""),'Référentiel Articles'!$A$2:$F$634,3,FALSE),""))</f>
      </c>
      <c r="E7627" s="74" t="str">
        <v/>
      </c>
      <c r="F7627" s="75">
        <f>IF($E7627="","",IFERROR(VLOOKUP(TRIM(E7627&amp;""),'Référentiel Articles'!$A$2:$F$634,4,FALSE),""))</f>
      </c>
      <c r="G7627" s="76">
        <f>IF($E7627="","",IFERROR(VLOOKUP(TRIM(E7627&amp;""),'Référentiel Articles'!$A$2:$F$634,5,FALSE),""))</f>
      </c>
      <c r="H7627" s="77" t="str">
        <v/>
      </c>
      <c r="I7627" s="76">
        <f>IF($E7627="","",IFERROR(VLOOKUP(TRIM(E7627&amp;""),'Référentiel Articles'!$A$2:$F$634,6,FALSE),""))</f>
      </c>
      <c r="J7627" s="78">
        <f>IF(OR($E7627="",$H7627=""),"",$H7627*$I7627)</f>
      </c>
      <c r="K7627" s="79" t="str">
        <v/>
      </c>
    </row>
    <row r="7628">
      <c r="A7628" s="81" t="str">
        <v/>
      </c>
      <c r="B7628" s="81" t="str">
        <v/>
      </c>
      <c r="C7628" s="83">
        <f>IF($E7628="","",IFERROR(VLOOKUP(TRIM(E7628&amp;""),'Référentiel Articles'!$A$2:$F$634,2,FALSE),""))</f>
      </c>
      <c r="D7628" s="83">
        <f>IF($E7628="","",IFERROR(VLOOKUP(TRIM(E7628&amp;""),'Référentiel Articles'!$A$2:$F$634,3,FALSE),""))</f>
      </c>
      <c r="E7628" s="81" t="str">
        <v/>
      </c>
      <c r="F7628" s="83">
        <f>IF($E7628="","",IFERROR(VLOOKUP(TRIM(E7628&amp;""),'Référentiel Articles'!$A$2:$F$634,4,FALSE),""))</f>
      </c>
      <c r="G7628" s="84">
        <f>IF($E7628="","",IFERROR(VLOOKUP(TRIM(E7628&amp;""),'Référentiel Articles'!$A$2:$F$634,5,FALSE),""))</f>
      </c>
      <c r="H7628" s="85" t="str">
        <v/>
      </c>
      <c r="I7628" s="84">
        <f>IF($E7628="","",IFERROR(VLOOKUP(TRIM(E7628&amp;""),'Référentiel Articles'!$A$2:$F$634,6,FALSE),""))</f>
      </c>
      <c r="J7628" s="90">
        <f>IF(OR($E7628="",$H7628=""),"",$H7628*$I7628)</f>
      </c>
      <c r="K7628" s="87" t="str">
        <v/>
      </c>
    </row>
    <row r="7629">
      <c r="A7629" s="74" t="str">
        <v/>
      </c>
      <c r="B7629" s="74" t="str">
        <v/>
      </c>
      <c r="C7629" s="75">
        <f>IF($E7629="","",IFERROR(VLOOKUP(TRIM(E7629&amp;""),'Référentiel Articles'!$A$2:$F$634,2,FALSE),""))</f>
      </c>
      <c r="D7629" s="75">
        <f>IF($E7629="","",IFERROR(VLOOKUP(TRIM(E7629&amp;""),'Référentiel Articles'!$A$2:$F$634,3,FALSE),""))</f>
      </c>
      <c r="E7629" s="74" t="str">
        <v/>
      </c>
      <c r="F7629" s="75">
        <f>IF($E7629="","",IFERROR(VLOOKUP(TRIM(E7629&amp;""),'Référentiel Articles'!$A$2:$F$634,4,FALSE),""))</f>
      </c>
      <c r="G7629" s="76">
        <f>IF($E7629="","",IFERROR(VLOOKUP(TRIM(E7629&amp;""),'Référentiel Articles'!$A$2:$F$634,5,FALSE),""))</f>
      </c>
      <c r="H7629" s="77" t="str">
        <v/>
      </c>
      <c r="I7629" s="76">
        <f>IF($E7629="","",IFERROR(VLOOKUP(TRIM(E7629&amp;""),'Référentiel Articles'!$A$2:$F$634,6,FALSE),""))</f>
      </c>
      <c r="J7629" s="78">
        <f>IF(OR($E7629="",$H7629=""),"",$H7629*$I7629)</f>
      </c>
      <c r="K7629" s="79" t="str">
        <v/>
      </c>
    </row>
    <row r="7630">
      <c r="A7630" s="81" t="str">
        <v/>
      </c>
      <c r="B7630" s="81" t="str">
        <v/>
      </c>
      <c r="C7630" s="83">
        <f>IF($E7630="","",IFERROR(VLOOKUP(TRIM(E7630&amp;""),'Référentiel Articles'!$A$2:$F$634,2,FALSE),""))</f>
      </c>
      <c r="D7630" s="83">
        <f>IF($E7630="","",IFERROR(VLOOKUP(TRIM(E7630&amp;""),'Référentiel Articles'!$A$2:$F$634,3,FALSE),""))</f>
      </c>
      <c r="E7630" s="81" t="str">
        <v/>
      </c>
      <c r="F7630" s="83">
        <f>IF($E7630="","",IFERROR(VLOOKUP(TRIM(E7630&amp;""),'Référentiel Articles'!$A$2:$F$634,4,FALSE),""))</f>
      </c>
      <c r="G7630" s="84">
        <f>IF($E7630="","",IFERROR(VLOOKUP(TRIM(E7630&amp;""),'Référentiel Articles'!$A$2:$F$634,5,FALSE),""))</f>
      </c>
      <c r="H7630" s="85" t="str">
        <v/>
      </c>
      <c r="I7630" s="84">
        <f>IF($E7630="","",IFERROR(VLOOKUP(TRIM(E7630&amp;""),'Référentiel Articles'!$A$2:$F$634,6,FALSE),""))</f>
      </c>
      <c r="J7630" s="90">
        <f>IF(OR($E7630="",$H7630=""),"",$H7630*$I7630)</f>
      </c>
      <c r="K7630" s="87" t="str">
        <v/>
      </c>
    </row>
    <row r="7631">
      <c r="A7631" s="74" t="str">
        <v/>
      </c>
      <c r="B7631" s="74" t="str">
        <v/>
      </c>
      <c r="C7631" s="75">
        <f>IF($E7631="","",IFERROR(VLOOKUP(TRIM(E7631&amp;""),'Référentiel Articles'!$A$2:$F$634,2,FALSE),""))</f>
      </c>
      <c r="D7631" s="75">
        <f>IF($E7631="","",IFERROR(VLOOKUP(TRIM(E7631&amp;""),'Référentiel Articles'!$A$2:$F$634,3,FALSE),""))</f>
      </c>
      <c r="E7631" s="74" t="str">
        <v/>
      </c>
      <c r="F7631" s="75">
        <f>IF($E7631="","",IFERROR(VLOOKUP(TRIM(E7631&amp;""),'Référentiel Articles'!$A$2:$F$634,4,FALSE),""))</f>
      </c>
      <c r="G7631" s="76">
        <f>IF($E7631="","",IFERROR(VLOOKUP(TRIM(E7631&amp;""),'Référentiel Articles'!$A$2:$F$634,5,FALSE),""))</f>
      </c>
      <c r="H7631" s="77" t="str">
        <v/>
      </c>
      <c r="I7631" s="76">
        <f>IF($E7631="","",IFERROR(VLOOKUP(TRIM(E7631&amp;""),'Référentiel Articles'!$A$2:$F$634,6,FALSE),""))</f>
      </c>
      <c r="J7631" s="78">
        <f>IF(OR($E7631="",$H7631=""),"",$H7631*$I7631)</f>
      </c>
      <c r="K7631" s="79" t="str">
        <v/>
      </c>
    </row>
    <row r="7632">
      <c r="A7632" s="81" t="str">
        <v/>
      </c>
      <c r="B7632" s="81" t="str">
        <v/>
      </c>
      <c r="C7632" s="83">
        <f>IF($E7632="","",IFERROR(VLOOKUP(TRIM(E7632&amp;""),'Référentiel Articles'!$A$2:$F$634,2,FALSE),""))</f>
      </c>
      <c r="D7632" s="83">
        <f>IF($E7632="","",IFERROR(VLOOKUP(TRIM(E7632&amp;""),'Référentiel Articles'!$A$2:$F$634,3,FALSE),""))</f>
      </c>
      <c r="E7632" s="81" t="str">
        <v/>
      </c>
      <c r="F7632" s="83">
        <f>IF($E7632="","",IFERROR(VLOOKUP(TRIM(E7632&amp;""),'Référentiel Articles'!$A$2:$F$634,4,FALSE),""))</f>
      </c>
      <c r="G7632" s="84">
        <f>IF($E7632="","",IFERROR(VLOOKUP(TRIM(E7632&amp;""),'Référentiel Articles'!$A$2:$F$634,5,FALSE),""))</f>
      </c>
      <c r="H7632" s="85" t="str">
        <v/>
      </c>
      <c r="I7632" s="84">
        <f>IF($E7632="","",IFERROR(VLOOKUP(TRIM(E7632&amp;""),'Référentiel Articles'!$A$2:$F$634,6,FALSE),""))</f>
      </c>
      <c r="J7632" s="90">
        <f>IF(OR($E7632="",$H7632=""),"",$H7632*$I7632)</f>
      </c>
      <c r="K7632" s="87" t="str">
        <v/>
      </c>
    </row>
    <row r="7633">
      <c r="A7633" s="74" t="str">
        <v/>
      </c>
      <c r="B7633" s="74" t="str">
        <v/>
      </c>
      <c r="C7633" s="75">
        <f>IF($E7633="","",IFERROR(VLOOKUP(TRIM(E7633&amp;""),'Référentiel Articles'!$A$2:$F$634,2,FALSE),""))</f>
      </c>
      <c r="D7633" s="75">
        <f>IF($E7633="","",IFERROR(VLOOKUP(TRIM(E7633&amp;""),'Référentiel Articles'!$A$2:$F$634,3,FALSE),""))</f>
      </c>
      <c r="E7633" s="74" t="str">
        <v/>
      </c>
      <c r="F7633" s="75">
        <f>IF($E7633="","",IFERROR(VLOOKUP(TRIM(E7633&amp;""),'Référentiel Articles'!$A$2:$F$634,4,FALSE),""))</f>
      </c>
      <c r="G7633" s="76">
        <f>IF($E7633="","",IFERROR(VLOOKUP(TRIM(E7633&amp;""),'Référentiel Articles'!$A$2:$F$634,5,FALSE),""))</f>
      </c>
      <c r="H7633" s="77" t="str">
        <v/>
      </c>
      <c r="I7633" s="76">
        <f>IF($E7633="","",IFERROR(VLOOKUP(TRIM(E7633&amp;""),'Référentiel Articles'!$A$2:$F$634,6,FALSE),""))</f>
      </c>
      <c r="J7633" s="78">
        <f>IF(OR($E7633="",$H7633=""),"",$H7633*$I7633)</f>
      </c>
      <c r="K7633" s="79" t="str">
        <v/>
      </c>
    </row>
    <row r="7634">
      <c r="A7634" s="81" t="str">
        <v/>
      </c>
      <c r="B7634" s="81" t="str">
        <v/>
      </c>
      <c r="C7634" s="83">
        <f>IF($E7634="","",IFERROR(VLOOKUP(TRIM(E7634&amp;""),'Référentiel Articles'!$A$2:$F$634,2,FALSE),""))</f>
      </c>
      <c r="D7634" s="83">
        <f>IF($E7634="","",IFERROR(VLOOKUP(TRIM(E7634&amp;""),'Référentiel Articles'!$A$2:$F$634,3,FALSE),""))</f>
      </c>
      <c r="E7634" s="81" t="str">
        <v/>
      </c>
      <c r="F7634" s="83">
        <f>IF($E7634="","",IFERROR(VLOOKUP(TRIM(E7634&amp;""),'Référentiel Articles'!$A$2:$F$634,4,FALSE),""))</f>
      </c>
      <c r="G7634" s="84">
        <f>IF($E7634="","",IFERROR(VLOOKUP(TRIM(E7634&amp;""),'Référentiel Articles'!$A$2:$F$634,5,FALSE),""))</f>
      </c>
      <c r="H7634" s="85" t="str">
        <v/>
      </c>
      <c r="I7634" s="84">
        <f>IF($E7634="","",IFERROR(VLOOKUP(TRIM(E7634&amp;""),'Référentiel Articles'!$A$2:$F$634,6,FALSE),""))</f>
      </c>
      <c r="J7634" s="90">
        <f>IF(OR($E7634="",$H7634=""),"",$H7634*$I7634)</f>
      </c>
      <c r="K7634" s="87" t="str">
        <v/>
      </c>
    </row>
    <row r="7635">
      <c r="A7635" s="74" t="str">
        <v/>
      </c>
      <c r="B7635" s="74" t="str">
        <v/>
      </c>
      <c r="C7635" s="75">
        <f>IF($E7635="","",IFERROR(VLOOKUP(TRIM(E7635&amp;""),'Référentiel Articles'!$A$2:$F$634,2,FALSE),""))</f>
      </c>
      <c r="D7635" s="75">
        <f>IF($E7635="","",IFERROR(VLOOKUP(TRIM(E7635&amp;""),'Référentiel Articles'!$A$2:$F$634,3,FALSE),""))</f>
      </c>
      <c r="E7635" s="74" t="str">
        <v/>
      </c>
      <c r="F7635" s="75">
        <f>IF($E7635="","",IFERROR(VLOOKUP(TRIM(E7635&amp;""),'Référentiel Articles'!$A$2:$F$634,4,FALSE),""))</f>
      </c>
      <c r="G7635" s="76">
        <f>IF($E7635="","",IFERROR(VLOOKUP(TRIM(E7635&amp;""),'Référentiel Articles'!$A$2:$F$634,5,FALSE),""))</f>
      </c>
      <c r="H7635" s="77" t="str">
        <v/>
      </c>
      <c r="I7635" s="76">
        <f>IF($E7635="","",IFERROR(VLOOKUP(TRIM(E7635&amp;""),'Référentiel Articles'!$A$2:$F$634,6,FALSE),""))</f>
      </c>
      <c r="J7635" s="78">
        <f>IF(OR($E7635="",$H7635=""),"",$H7635*$I7635)</f>
      </c>
      <c r="K7635" s="79" t="str">
        <v/>
      </c>
    </row>
    <row r="7636">
      <c r="A7636" s="81" t="str">
        <v/>
      </c>
      <c r="B7636" s="81" t="str">
        <v/>
      </c>
      <c r="C7636" s="83">
        <f>IF($E7636="","",IFERROR(VLOOKUP(TRIM(E7636&amp;""),'Référentiel Articles'!$A$2:$F$634,2,FALSE),""))</f>
      </c>
      <c r="D7636" s="83">
        <f>IF($E7636="","",IFERROR(VLOOKUP(TRIM(E7636&amp;""),'Référentiel Articles'!$A$2:$F$634,3,FALSE),""))</f>
      </c>
      <c r="E7636" s="81" t="str">
        <v/>
      </c>
      <c r="F7636" s="83">
        <f>IF($E7636="","",IFERROR(VLOOKUP(TRIM(E7636&amp;""),'Référentiel Articles'!$A$2:$F$634,4,FALSE),""))</f>
      </c>
      <c r="G7636" s="84">
        <f>IF($E7636="","",IFERROR(VLOOKUP(TRIM(E7636&amp;""),'Référentiel Articles'!$A$2:$F$634,5,FALSE),""))</f>
      </c>
      <c r="H7636" s="85" t="str">
        <v/>
      </c>
      <c r="I7636" s="84">
        <f>IF($E7636="","",IFERROR(VLOOKUP(TRIM(E7636&amp;""),'Référentiel Articles'!$A$2:$F$634,6,FALSE),""))</f>
      </c>
      <c r="J7636" s="90">
        <f>IF(OR($E7636="",$H7636=""),"",$H7636*$I7636)</f>
      </c>
      <c r="K7636" s="87" t="str">
        <v/>
      </c>
    </row>
    <row r="7637">
      <c r="A7637" s="74" t="str">
        <v/>
      </c>
      <c r="B7637" s="74" t="str">
        <v/>
      </c>
      <c r="C7637" s="75">
        <f>IF($E7637="","",IFERROR(VLOOKUP(TRIM(E7637&amp;""),'Référentiel Articles'!$A$2:$F$634,2,FALSE),""))</f>
      </c>
      <c r="D7637" s="75">
        <f>IF($E7637="","",IFERROR(VLOOKUP(TRIM(E7637&amp;""),'Référentiel Articles'!$A$2:$F$634,3,FALSE),""))</f>
      </c>
      <c r="E7637" s="74" t="str">
        <v/>
      </c>
      <c r="F7637" s="75">
        <f>IF($E7637="","",IFERROR(VLOOKUP(TRIM(E7637&amp;""),'Référentiel Articles'!$A$2:$F$634,4,FALSE),""))</f>
      </c>
      <c r="G7637" s="76">
        <f>IF($E7637="","",IFERROR(VLOOKUP(TRIM(E7637&amp;""),'Référentiel Articles'!$A$2:$F$634,5,FALSE),""))</f>
      </c>
      <c r="H7637" s="77" t="str">
        <v/>
      </c>
      <c r="I7637" s="76">
        <f>IF($E7637="","",IFERROR(VLOOKUP(TRIM(E7637&amp;""),'Référentiel Articles'!$A$2:$F$634,6,FALSE),""))</f>
      </c>
      <c r="J7637" s="78">
        <f>IF(OR($E7637="",$H7637=""),"",$H7637*$I7637)</f>
      </c>
      <c r="K7637" s="79" t="str">
        <v/>
      </c>
    </row>
    <row r="7638">
      <c r="A7638" s="81" t="str">
        <v/>
      </c>
      <c r="B7638" s="81" t="str">
        <v/>
      </c>
      <c r="C7638" s="83">
        <f>IF($E7638="","",IFERROR(VLOOKUP(TRIM(E7638&amp;""),'Référentiel Articles'!$A$2:$F$634,2,FALSE),""))</f>
      </c>
      <c r="D7638" s="83">
        <f>IF($E7638="","",IFERROR(VLOOKUP(TRIM(E7638&amp;""),'Référentiel Articles'!$A$2:$F$634,3,FALSE),""))</f>
      </c>
      <c r="E7638" s="81" t="str">
        <v/>
      </c>
      <c r="F7638" s="83">
        <f>IF($E7638="","",IFERROR(VLOOKUP(TRIM(E7638&amp;""),'Référentiel Articles'!$A$2:$F$634,4,FALSE),""))</f>
      </c>
      <c r="G7638" s="84">
        <f>IF($E7638="","",IFERROR(VLOOKUP(TRIM(E7638&amp;""),'Référentiel Articles'!$A$2:$F$634,5,FALSE),""))</f>
      </c>
      <c r="H7638" s="85" t="str">
        <v/>
      </c>
      <c r="I7638" s="84">
        <f>IF($E7638="","",IFERROR(VLOOKUP(TRIM(E7638&amp;""),'Référentiel Articles'!$A$2:$F$634,6,FALSE),""))</f>
      </c>
      <c r="J7638" s="90">
        <f>IF(OR($E7638="",$H7638=""),"",$H7638*$I7638)</f>
      </c>
      <c r="K7638" s="87" t="str">
        <v/>
      </c>
    </row>
    <row r="7639">
      <c r="A7639" s="74" t="str">
        <v/>
      </c>
      <c r="B7639" s="74" t="str">
        <v/>
      </c>
      <c r="C7639" s="75">
        <f>IF($E7639="","",IFERROR(VLOOKUP(TRIM(E7639&amp;""),'Référentiel Articles'!$A$2:$F$634,2,FALSE),""))</f>
      </c>
      <c r="D7639" s="75">
        <f>IF($E7639="","",IFERROR(VLOOKUP(TRIM(E7639&amp;""),'Référentiel Articles'!$A$2:$F$634,3,FALSE),""))</f>
      </c>
      <c r="E7639" s="74" t="str">
        <v/>
      </c>
      <c r="F7639" s="75">
        <f>IF($E7639="","",IFERROR(VLOOKUP(TRIM(E7639&amp;""),'Référentiel Articles'!$A$2:$F$634,4,FALSE),""))</f>
      </c>
      <c r="G7639" s="76">
        <f>IF($E7639="","",IFERROR(VLOOKUP(TRIM(E7639&amp;""),'Référentiel Articles'!$A$2:$F$634,5,FALSE),""))</f>
      </c>
      <c r="H7639" s="77" t="str">
        <v/>
      </c>
      <c r="I7639" s="76">
        <f>IF($E7639="","",IFERROR(VLOOKUP(TRIM(E7639&amp;""),'Référentiel Articles'!$A$2:$F$634,6,FALSE),""))</f>
      </c>
      <c r="J7639" s="78">
        <f>IF(OR($E7639="",$H7639=""),"",$H7639*$I7639)</f>
      </c>
      <c r="K7639" s="79" t="str">
        <v/>
      </c>
    </row>
    <row r="7640">
      <c r="A7640" s="81" t="str">
        <v/>
      </c>
      <c r="B7640" s="81" t="str">
        <v/>
      </c>
      <c r="C7640" s="83">
        <f>IF($E7640="","",IFERROR(VLOOKUP(TRIM(E7640&amp;""),'Référentiel Articles'!$A$2:$F$634,2,FALSE),""))</f>
      </c>
      <c r="D7640" s="83">
        <f>IF($E7640="","",IFERROR(VLOOKUP(TRIM(E7640&amp;""),'Référentiel Articles'!$A$2:$F$634,3,FALSE),""))</f>
      </c>
      <c r="E7640" s="81" t="str">
        <v/>
      </c>
      <c r="F7640" s="83">
        <f>IF($E7640="","",IFERROR(VLOOKUP(TRIM(E7640&amp;""),'Référentiel Articles'!$A$2:$F$634,4,FALSE),""))</f>
      </c>
      <c r="G7640" s="84">
        <f>IF($E7640="","",IFERROR(VLOOKUP(TRIM(E7640&amp;""),'Référentiel Articles'!$A$2:$F$634,5,FALSE),""))</f>
      </c>
      <c r="H7640" s="85" t="str">
        <v/>
      </c>
      <c r="I7640" s="84">
        <f>IF($E7640="","",IFERROR(VLOOKUP(TRIM(E7640&amp;""),'Référentiel Articles'!$A$2:$F$634,6,FALSE),""))</f>
      </c>
      <c r="J7640" s="90">
        <f>IF(OR($E7640="",$H7640=""),"",$H7640*$I7640)</f>
      </c>
      <c r="K7640" s="87" t="str">
        <v/>
      </c>
    </row>
    <row r="7641">
      <c r="A7641" s="74" t="str">
        <v/>
      </c>
      <c r="B7641" s="74" t="str">
        <v/>
      </c>
      <c r="C7641" s="75">
        <f>IF($E7641="","",IFERROR(VLOOKUP(TRIM(E7641&amp;""),'Référentiel Articles'!$A$2:$F$634,2,FALSE),""))</f>
      </c>
      <c r="D7641" s="75">
        <f>IF($E7641="","",IFERROR(VLOOKUP(TRIM(E7641&amp;""),'Référentiel Articles'!$A$2:$F$634,3,FALSE),""))</f>
      </c>
      <c r="E7641" s="74" t="str">
        <v/>
      </c>
      <c r="F7641" s="75">
        <f>IF($E7641="","",IFERROR(VLOOKUP(TRIM(E7641&amp;""),'Référentiel Articles'!$A$2:$F$634,4,FALSE),""))</f>
      </c>
      <c r="G7641" s="76">
        <f>IF($E7641="","",IFERROR(VLOOKUP(TRIM(E7641&amp;""),'Référentiel Articles'!$A$2:$F$634,5,FALSE),""))</f>
      </c>
      <c r="H7641" s="77" t="str">
        <v/>
      </c>
      <c r="I7641" s="76">
        <f>IF($E7641="","",IFERROR(VLOOKUP(TRIM(E7641&amp;""),'Référentiel Articles'!$A$2:$F$634,6,FALSE),""))</f>
      </c>
      <c r="J7641" s="78">
        <f>IF(OR($E7641="",$H7641=""),"",$H7641*$I7641)</f>
      </c>
      <c r="K7641" s="79" t="str">
        <v/>
      </c>
    </row>
    <row r="7642">
      <c r="A7642" s="81" t="str">
        <v/>
      </c>
      <c r="B7642" s="81" t="str">
        <v/>
      </c>
      <c r="C7642" s="83">
        <f>IF($E7642="","",IFERROR(VLOOKUP(TRIM(E7642&amp;""),'Référentiel Articles'!$A$2:$F$634,2,FALSE),""))</f>
      </c>
      <c r="D7642" s="83">
        <f>IF($E7642="","",IFERROR(VLOOKUP(TRIM(E7642&amp;""),'Référentiel Articles'!$A$2:$F$634,3,FALSE),""))</f>
      </c>
      <c r="E7642" s="81" t="str">
        <v/>
      </c>
      <c r="F7642" s="83">
        <f>IF($E7642="","",IFERROR(VLOOKUP(TRIM(E7642&amp;""),'Référentiel Articles'!$A$2:$F$634,4,FALSE),""))</f>
      </c>
      <c r="G7642" s="84">
        <f>IF($E7642="","",IFERROR(VLOOKUP(TRIM(E7642&amp;""),'Référentiel Articles'!$A$2:$F$634,5,FALSE),""))</f>
      </c>
      <c r="H7642" s="85" t="str">
        <v/>
      </c>
      <c r="I7642" s="84">
        <f>IF($E7642="","",IFERROR(VLOOKUP(TRIM(E7642&amp;""),'Référentiel Articles'!$A$2:$F$634,6,FALSE),""))</f>
      </c>
      <c r="J7642" s="90">
        <f>IF(OR($E7642="",$H7642=""),"",$H7642*$I7642)</f>
      </c>
      <c r="K7642" s="87" t="str">
        <v/>
      </c>
    </row>
    <row r="7643">
      <c r="A7643" s="74" t="str">
        <v/>
      </c>
      <c r="B7643" s="74" t="str">
        <v/>
      </c>
      <c r="C7643" s="75">
        <f>IF($E7643="","",IFERROR(VLOOKUP(TRIM(E7643&amp;""),'Référentiel Articles'!$A$2:$F$634,2,FALSE),""))</f>
      </c>
      <c r="D7643" s="75">
        <f>IF($E7643="","",IFERROR(VLOOKUP(TRIM(E7643&amp;""),'Référentiel Articles'!$A$2:$F$634,3,FALSE),""))</f>
      </c>
      <c r="E7643" s="74" t="str">
        <v/>
      </c>
      <c r="F7643" s="75">
        <f>IF($E7643="","",IFERROR(VLOOKUP(TRIM(E7643&amp;""),'Référentiel Articles'!$A$2:$F$634,4,FALSE),""))</f>
      </c>
      <c r="G7643" s="76">
        <f>IF($E7643="","",IFERROR(VLOOKUP(TRIM(E7643&amp;""),'Référentiel Articles'!$A$2:$F$634,5,FALSE),""))</f>
      </c>
      <c r="H7643" s="77" t="str">
        <v/>
      </c>
      <c r="I7643" s="76">
        <f>IF($E7643="","",IFERROR(VLOOKUP(TRIM(E7643&amp;""),'Référentiel Articles'!$A$2:$F$634,6,FALSE),""))</f>
      </c>
      <c r="J7643" s="78">
        <f>IF(OR($E7643="",$H7643=""),"",$H7643*$I7643)</f>
      </c>
      <c r="K7643" s="79" t="str">
        <v/>
      </c>
    </row>
    <row r="7644">
      <c r="A7644" s="81" t="str">
        <v/>
      </c>
      <c r="B7644" s="81" t="str">
        <v/>
      </c>
      <c r="C7644" s="83">
        <f>IF($E7644="","",IFERROR(VLOOKUP(TRIM(E7644&amp;""),'Référentiel Articles'!$A$2:$F$634,2,FALSE),""))</f>
      </c>
      <c r="D7644" s="83">
        <f>IF($E7644="","",IFERROR(VLOOKUP(TRIM(E7644&amp;""),'Référentiel Articles'!$A$2:$F$634,3,FALSE),""))</f>
      </c>
      <c r="E7644" s="81" t="str">
        <v/>
      </c>
      <c r="F7644" s="83">
        <f>IF($E7644="","",IFERROR(VLOOKUP(TRIM(E7644&amp;""),'Référentiel Articles'!$A$2:$F$634,4,FALSE),""))</f>
      </c>
      <c r="G7644" s="84">
        <f>IF($E7644="","",IFERROR(VLOOKUP(TRIM(E7644&amp;""),'Référentiel Articles'!$A$2:$F$634,5,FALSE),""))</f>
      </c>
      <c r="H7644" s="85" t="str">
        <v/>
      </c>
      <c r="I7644" s="84">
        <f>IF($E7644="","",IFERROR(VLOOKUP(TRIM(E7644&amp;""),'Référentiel Articles'!$A$2:$F$634,6,FALSE),""))</f>
      </c>
      <c r="J7644" s="90">
        <f>IF(OR($E7644="",$H7644=""),"",$H7644*$I7644)</f>
      </c>
      <c r="K7644" s="87" t="str">
        <v/>
      </c>
    </row>
    <row r="7645">
      <c r="A7645" s="74" t="str">
        <v/>
      </c>
      <c r="B7645" s="74" t="str">
        <v/>
      </c>
      <c r="C7645" s="75">
        <f>IF($E7645="","",IFERROR(VLOOKUP(TRIM(E7645&amp;""),'Référentiel Articles'!$A$2:$F$634,2,FALSE),""))</f>
      </c>
      <c r="D7645" s="75">
        <f>IF($E7645="","",IFERROR(VLOOKUP(TRIM(E7645&amp;""),'Référentiel Articles'!$A$2:$F$634,3,FALSE),""))</f>
      </c>
      <c r="E7645" s="74" t="str">
        <v/>
      </c>
      <c r="F7645" s="75">
        <f>IF($E7645="","",IFERROR(VLOOKUP(TRIM(E7645&amp;""),'Référentiel Articles'!$A$2:$F$634,4,FALSE),""))</f>
      </c>
      <c r="G7645" s="76">
        <f>IF($E7645="","",IFERROR(VLOOKUP(TRIM(E7645&amp;""),'Référentiel Articles'!$A$2:$F$634,5,FALSE),""))</f>
      </c>
      <c r="H7645" s="77" t="str">
        <v/>
      </c>
      <c r="I7645" s="76">
        <f>IF($E7645="","",IFERROR(VLOOKUP(TRIM(E7645&amp;""),'Référentiel Articles'!$A$2:$F$634,6,FALSE),""))</f>
      </c>
      <c r="J7645" s="78">
        <f>IF(OR($E7645="",$H7645=""),"",$H7645*$I7645)</f>
      </c>
      <c r="K7645" s="79" t="str">
        <v/>
      </c>
    </row>
    <row r="7646">
      <c r="A7646" s="81" t="str">
        <v/>
      </c>
      <c r="B7646" s="81" t="str">
        <v/>
      </c>
      <c r="C7646" s="83">
        <f>IF($E7646="","",IFERROR(VLOOKUP(TRIM(E7646&amp;""),'Référentiel Articles'!$A$2:$F$634,2,FALSE),""))</f>
      </c>
      <c r="D7646" s="83">
        <f>IF($E7646="","",IFERROR(VLOOKUP(TRIM(E7646&amp;""),'Référentiel Articles'!$A$2:$F$634,3,FALSE),""))</f>
      </c>
      <c r="E7646" s="81" t="str">
        <v/>
      </c>
      <c r="F7646" s="83">
        <f>IF($E7646="","",IFERROR(VLOOKUP(TRIM(E7646&amp;""),'Référentiel Articles'!$A$2:$F$634,4,FALSE),""))</f>
      </c>
      <c r="G7646" s="84">
        <f>IF($E7646="","",IFERROR(VLOOKUP(TRIM(E7646&amp;""),'Référentiel Articles'!$A$2:$F$634,5,FALSE),""))</f>
      </c>
      <c r="H7646" s="85" t="str">
        <v/>
      </c>
      <c r="I7646" s="84">
        <f>IF($E7646="","",IFERROR(VLOOKUP(TRIM(E7646&amp;""),'Référentiel Articles'!$A$2:$F$634,6,FALSE),""))</f>
      </c>
      <c r="J7646" s="90">
        <f>IF(OR($E7646="",$H7646=""),"",$H7646*$I7646)</f>
      </c>
      <c r="K7646" s="87" t="str">
        <v/>
      </c>
    </row>
    <row r="7647">
      <c r="A7647" s="74" t="str">
        <v/>
      </c>
      <c r="B7647" s="74" t="str">
        <v/>
      </c>
      <c r="C7647" s="75">
        <f>IF($E7647="","",IFERROR(VLOOKUP(TRIM(E7647&amp;""),'Référentiel Articles'!$A$2:$F$634,2,FALSE),""))</f>
      </c>
      <c r="D7647" s="75">
        <f>IF($E7647="","",IFERROR(VLOOKUP(TRIM(E7647&amp;""),'Référentiel Articles'!$A$2:$F$634,3,FALSE),""))</f>
      </c>
      <c r="E7647" s="74" t="str">
        <v/>
      </c>
      <c r="F7647" s="75">
        <f>IF($E7647="","",IFERROR(VLOOKUP(TRIM(E7647&amp;""),'Référentiel Articles'!$A$2:$F$634,4,FALSE),""))</f>
      </c>
      <c r="G7647" s="76">
        <f>IF($E7647="","",IFERROR(VLOOKUP(TRIM(E7647&amp;""),'Référentiel Articles'!$A$2:$F$634,5,FALSE),""))</f>
      </c>
      <c r="H7647" s="77" t="str">
        <v/>
      </c>
      <c r="I7647" s="76">
        <f>IF($E7647="","",IFERROR(VLOOKUP(TRIM(E7647&amp;""),'Référentiel Articles'!$A$2:$F$634,6,FALSE),""))</f>
      </c>
      <c r="J7647" s="78">
        <f>IF(OR($E7647="",$H7647=""),"",$H7647*$I7647)</f>
      </c>
      <c r="K7647" s="79" t="str">
        <v/>
      </c>
    </row>
    <row r="7648">
      <c r="A7648" s="81" t="str">
        <v/>
      </c>
      <c r="B7648" s="81" t="str">
        <v/>
      </c>
      <c r="C7648" s="83">
        <f>IF($E7648="","",IFERROR(VLOOKUP(TRIM(E7648&amp;""),'Référentiel Articles'!$A$2:$F$634,2,FALSE),""))</f>
      </c>
      <c r="D7648" s="83">
        <f>IF($E7648="","",IFERROR(VLOOKUP(TRIM(E7648&amp;""),'Référentiel Articles'!$A$2:$F$634,3,FALSE),""))</f>
      </c>
      <c r="E7648" s="81" t="str">
        <v/>
      </c>
      <c r="F7648" s="83">
        <f>IF($E7648="","",IFERROR(VLOOKUP(TRIM(E7648&amp;""),'Référentiel Articles'!$A$2:$F$634,4,FALSE),""))</f>
      </c>
      <c r="G7648" s="84">
        <f>IF($E7648="","",IFERROR(VLOOKUP(TRIM(E7648&amp;""),'Référentiel Articles'!$A$2:$F$634,5,FALSE),""))</f>
      </c>
      <c r="H7648" s="85" t="str">
        <v/>
      </c>
      <c r="I7648" s="84">
        <f>IF($E7648="","",IFERROR(VLOOKUP(TRIM(E7648&amp;""),'Référentiel Articles'!$A$2:$F$634,6,FALSE),""))</f>
      </c>
      <c r="J7648" s="90">
        <f>IF(OR($E7648="",$H7648=""),"",$H7648*$I7648)</f>
      </c>
      <c r="K7648" s="87" t="str">
        <v/>
      </c>
    </row>
    <row r="7649">
      <c r="A7649" s="74" t="str">
        <v/>
      </c>
      <c r="B7649" s="74" t="str">
        <v/>
      </c>
      <c r="C7649" s="75">
        <f>IF($E7649="","",IFERROR(VLOOKUP(TRIM(E7649&amp;""),'Référentiel Articles'!$A$2:$F$634,2,FALSE),""))</f>
      </c>
      <c r="D7649" s="75">
        <f>IF($E7649="","",IFERROR(VLOOKUP(TRIM(E7649&amp;""),'Référentiel Articles'!$A$2:$F$634,3,FALSE),""))</f>
      </c>
      <c r="E7649" s="74" t="str">
        <v/>
      </c>
      <c r="F7649" s="75">
        <f>IF($E7649="","",IFERROR(VLOOKUP(TRIM(E7649&amp;""),'Référentiel Articles'!$A$2:$F$634,4,FALSE),""))</f>
      </c>
      <c r="G7649" s="76">
        <f>IF($E7649="","",IFERROR(VLOOKUP(TRIM(E7649&amp;""),'Référentiel Articles'!$A$2:$F$634,5,FALSE),""))</f>
      </c>
      <c r="H7649" s="77" t="str">
        <v/>
      </c>
      <c r="I7649" s="76">
        <f>IF($E7649="","",IFERROR(VLOOKUP(TRIM(E7649&amp;""),'Référentiel Articles'!$A$2:$F$634,6,FALSE),""))</f>
      </c>
      <c r="J7649" s="78">
        <f>IF(OR($E7649="",$H7649=""),"",$H7649*$I7649)</f>
      </c>
      <c r="K7649" s="79" t="str">
        <v/>
      </c>
    </row>
    <row r="7650">
      <c r="A7650" s="81" t="str">
        <v/>
      </c>
      <c r="B7650" s="81" t="str">
        <v/>
      </c>
      <c r="C7650" s="83">
        <f>IF($E7650="","",IFERROR(VLOOKUP(TRIM(E7650&amp;""),'Référentiel Articles'!$A$2:$F$634,2,FALSE),""))</f>
      </c>
      <c r="D7650" s="83">
        <f>IF($E7650="","",IFERROR(VLOOKUP(TRIM(E7650&amp;""),'Référentiel Articles'!$A$2:$F$634,3,FALSE),""))</f>
      </c>
      <c r="E7650" s="81" t="str">
        <v/>
      </c>
      <c r="F7650" s="83">
        <f>IF($E7650="","",IFERROR(VLOOKUP(TRIM(E7650&amp;""),'Référentiel Articles'!$A$2:$F$634,4,FALSE),""))</f>
      </c>
      <c r="G7650" s="84">
        <f>IF($E7650="","",IFERROR(VLOOKUP(TRIM(E7650&amp;""),'Référentiel Articles'!$A$2:$F$634,5,FALSE),""))</f>
      </c>
      <c r="H7650" s="85" t="str">
        <v/>
      </c>
      <c r="I7650" s="84">
        <f>IF($E7650="","",IFERROR(VLOOKUP(TRIM(E7650&amp;""),'Référentiel Articles'!$A$2:$F$634,6,FALSE),""))</f>
      </c>
      <c r="J7650" s="90">
        <f>IF(OR($E7650="",$H7650=""),"",$H7650*$I7650)</f>
      </c>
      <c r="K7650" s="87" t="str">
        <v/>
      </c>
    </row>
    <row r="7651">
      <c r="A7651" s="74" t="str">
        <v/>
      </c>
      <c r="B7651" s="74" t="str">
        <v/>
      </c>
      <c r="C7651" s="75">
        <f>IF($E7651="","",IFERROR(VLOOKUP(TRIM(E7651&amp;""),'Référentiel Articles'!$A$2:$F$634,2,FALSE),""))</f>
      </c>
      <c r="D7651" s="75">
        <f>IF($E7651="","",IFERROR(VLOOKUP(TRIM(E7651&amp;""),'Référentiel Articles'!$A$2:$F$634,3,FALSE),""))</f>
      </c>
      <c r="E7651" s="74" t="str">
        <v/>
      </c>
      <c r="F7651" s="75">
        <f>IF($E7651="","",IFERROR(VLOOKUP(TRIM(E7651&amp;""),'Référentiel Articles'!$A$2:$F$634,4,FALSE),""))</f>
      </c>
      <c r="G7651" s="76">
        <f>IF($E7651="","",IFERROR(VLOOKUP(TRIM(E7651&amp;""),'Référentiel Articles'!$A$2:$F$634,5,FALSE),""))</f>
      </c>
      <c r="H7651" s="77" t="str">
        <v/>
      </c>
      <c r="I7651" s="76">
        <f>IF($E7651="","",IFERROR(VLOOKUP(TRIM(E7651&amp;""),'Référentiel Articles'!$A$2:$F$634,6,FALSE),""))</f>
      </c>
      <c r="J7651" s="78">
        <f>IF(OR($E7651="",$H7651=""),"",$H7651*$I7651)</f>
      </c>
      <c r="K7651" s="79" t="str">
        <v/>
      </c>
    </row>
    <row r="7652">
      <c r="A7652" s="81" t="str">
        <v/>
      </c>
      <c r="B7652" s="81" t="str">
        <v/>
      </c>
      <c r="C7652" s="83">
        <f>IF($E7652="","",IFERROR(VLOOKUP(TRIM(E7652&amp;""),'Référentiel Articles'!$A$2:$F$634,2,FALSE),""))</f>
      </c>
      <c r="D7652" s="83">
        <f>IF($E7652="","",IFERROR(VLOOKUP(TRIM(E7652&amp;""),'Référentiel Articles'!$A$2:$F$634,3,FALSE),""))</f>
      </c>
      <c r="E7652" s="81" t="str">
        <v/>
      </c>
      <c r="F7652" s="83">
        <f>IF($E7652="","",IFERROR(VLOOKUP(TRIM(E7652&amp;""),'Référentiel Articles'!$A$2:$F$634,4,FALSE),""))</f>
      </c>
      <c r="G7652" s="84">
        <f>IF($E7652="","",IFERROR(VLOOKUP(TRIM(E7652&amp;""),'Référentiel Articles'!$A$2:$F$634,5,FALSE),""))</f>
      </c>
      <c r="H7652" s="85" t="str">
        <v/>
      </c>
      <c r="I7652" s="84">
        <f>IF($E7652="","",IFERROR(VLOOKUP(TRIM(E7652&amp;""),'Référentiel Articles'!$A$2:$F$634,6,FALSE),""))</f>
      </c>
      <c r="J7652" s="90">
        <f>IF(OR($E7652="",$H7652=""),"",$H7652*$I7652)</f>
      </c>
      <c r="K7652" s="87" t="str">
        <v/>
      </c>
    </row>
    <row r="7653">
      <c r="A7653" s="74" t="str">
        <v/>
      </c>
      <c r="B7653" s="74" t="str">
        <v/>
      </c>
      <c r="C7653" s="75">
        <f>IF($E7653="","",IFERROR(VLOOKUP(TRIM(E7653&amp;""),'Référentiel Articles'!$A$2:$F$634,2,FALSE),""))</f>
      </c>
      <c r="D7653" s="75">
        <f>IF($E7653="","",IFERROR(VLOOKUP(TRIM(E7653&amp;""),'Référentiel Articles'!$A$2:$F$634,3,FALSE),""))</f>
      </c>
      <c r="E7653" s="74" t="str">
        <v/>
      </c>
      <c r="F7653" s="75">
        <f>IF($E7653="","",IFERROR(VLOOKUP(TRIM(E7653&amp;""),'Référentiel Articles'!$A$2:$F$634,4,FALSE),""))</f>
      </c>
      <c r="G7653" s="76">
        <f>IF($E7653="","",IFERROR(VLOOKUP(TRIM(E7653&amp;""),'Référentiel Articles'!$A$2:$F$634,5,FALSE),""))</f>
      </c>
      <c r="H7653" s="77" t="str">
        <v/>
      </c>
      <c r="I7653" s="76">
        <f>IF($E7653="","",IFERROR(VLOOKUP(TRIM(E7653&amp;""),'Référentiel Articles'!$A$2:$F$634,6,FALSE),""))</f>
      </c>
      <c r="J7653" s="78">
        <f>IF(OR($E7653="",$H7653=""),"",$H7653*$I7653)</f>
      </c>
      <c r="K7653" s="79" t="str">
        <v/>
      </c>
    </row>
    <row r="7654">
      <c r="A7654" s="81" t="str">
        <v/>
      </c>
      <c r="B7654" s="81" t="str">
        <v/>
      </c>
      <c r="C7654" s="83">
        <f>IF($E7654="","",IFERROR(VLOOKUP(TRIM(E7654&amp;""),'Référentiel Articles'!$A$2:$F$634,2,FALSE),""))</f>
      </c>
      <c r="D7654" s="83">
        <f>IF($E7654="","",IFERROR(VLOOKUP(TRIM(E7654&amp;""),'Référentiel Articles'!$A$2:$F$634,3,FALSE),""))</f>
      </c>
      <c r="E7654" s="81" t="str">
        <v/>
      </c>
      <c r="F7654" s="83">
        <f>IF($E7654="","",IFERROR(VLOOKUP(TRIM(E7654&amp;""),'Référentiel Articles'!$A$2:$F$634,4,FALSE),""))</f>
      </c>
      <c r="G7654" s="84">
        <f>IF($E7654="","",IFERROR(VLOOKUP(TRIM(E7654&amp;""),'Référentiel Articles'!$A$2:$F$634,5,FALSE),""))</f>
      </c>
      <c r="H7654" s="85" t="str">
        <v/>
      </c>
      <c r="I7654" s="84">
        <f>IF($E7654="","",IFERROR(VLOOKUP(TRIM(E7654&amp;""),'Référentiel Articles'!$A$2:$F$634,6,FALSE),""))</f>
      </c>
      <c r="J7654" s="90">
        <f>IF(OR($E7654="",$H7654=""),"",$H7654*$I7654)</f>
      </c>
      <c r="K7654" s="87" t="str">
        <v/>
      </c>
    </row>
    <row r="7655">
      <c r="A7655" s="74" t="str">
        <v/>
      </c>
      <c r="B7655" s="74" t="str">
        <v/>
      </c>
      <c r="C7655" s="75">
        <f>IF($E7655="","",IFERROR(VLOOKUP(TRIM(E7655&amp;""),'Référentiel Articles'!$A$2:$F$634,2,FALSE),""))</f>
      </c>
      <c r="D7655" s="75">
        <f>IF($E7655="","",IFERROR(VLOOKUP(TRIM(E7655&amp;""),'Référentiel Articles'!$A$2:$F$634,3,FALSE),""))</f>
      </c>
      <c r="E7655" s="74" t="str">
        <v/>
      </c>
      <c r="F7655" s="75">
        <f>IF($E7655="","",IFERROR(VLOOKUP(TRIM(E7655&amp;""),'Référentiel Articles'!$A$2:$F$634,4,FALSE),""))</f>
      </c>
      <c r="G7655" s="76">
        <f>IF($E7655="","",IFERROR(VLOOKUP(TRIM(E7655&amp;""),'Référentiel Articles'!$A$2:$F$634,5,FALSE),""))</f>
      </c>
      <c r="H7655" s="77" t="str">
        <v/>
      </c>
      <c r="I7655" s="76">
        <f>IF($E7655="","",IFERROR(VLOOKUP(TRIM(E7655&amp;""),'Référentiel Articles'!$A$2:$F$634,6,FALSE),""))</f>
      </c>
      <c r="J7655" s="78">
        <f>IF(OR($E7655="",$H7655=""),"",$H7655*$I7655)</f>
      </c>
      <c r="K7655" s="79" t="str">
        <v/>
      </c>
    </row>
    <row r="7656">
      <c r="A7656" s="81" t="str">
        <v/>
      </c>
      <c r="B7656" s="81" t="str">
        <v/>
      </c>
      <c r="C7656" s="83">
        <f>IF($E7656="","",IFERROR(VLOOKUP(TRIM(E7656&amp;""),'Référentiel Articles'!$A$2:$F$634,2,FALSE),""))</f>
      </c>
      <c r="D7656" s="83">
        <f>IF($E7656="","",IFERROR(VLOOKUP(TRIM(E7656&amp;""),'Référentiel Articles'!$A$2:$F$634,3,FALSE),""))</f>
      </c>
      <c r="E7656" s="81" t="str">
        <v/>
      </c>
      <c r="F7656" s="83">
        <f>IF($E7656="","",IFERROR(VLOOKUP(TRIM(E7656&amp;""),'Référentiel Articles'!$A$2:$F$634,4,FALSE),""))</f>
      </c>
      <c r="G7656" s="84">
        <f>IF($E7656="","",IFERROR(VLOOKUP(TRIM(E7656&amp;""),'Référentiel Articles'!$A$2:$F$634,5,FALSE),""))</f>
      </c>
      <c r="H7656" s="85" t="str">
        <v/>
      </c>
      <c r="I7656" s="84">
        <f>IF($E7656="","",IFERROR(VLOOKUP(TRIM(E7656&amp;""),'Référentiel Articles'!$A$2:$F$634,6,FALSE),""))</f>
      </c>
      <c r="J7656" s="90">
        <f>IF(OR($E7656="",$H7656=""),"",$H7656*$I7656)</f>
      </c>
      <c r="K7656" s="87" t="str">
        <v/>
      </c>
    </row>
    <row r="7657">
      <c r="A7657" s="74" t="str">
        <v/>
      </c>
      <c r="B7657" s="74" t="str">
        <v/>
      </c>
      <c r="C7657" s="75">
        <f>IF($E7657="","",IFERROR(VLOOKUP(TRIM(E7657&amp;""),'Référentiel Articles'!$A$2:$F$634,2,FALSE),""))</f>
      </c>
      <c r="D7657" s="75">
        <f>IF($E7657="","",IFERROR(VLOOKUP(TRIM(E7657&amp;""),'Référentiel Articles'!$A$2:$F$634,3,FALSE),""))</f>
      </c>
      <c r="E7657" s="74" t="str">
        <v/>
      </c>
      <c r="F7657" s="75">
        <f>IF($E7657="","",IFERROR(VLOOKUP(TRIM(E7657&amp;""),'Référentiel Articles'!$A$2:$F$634,4,FALSE),""))</f>
      </c>
      <c r="G7657" s="76">
        <f>IF($E7657="","",IFERROR(VLOOKUP(TRIM(E7657&amp;""),'Référentiel Articles'!$A$2:$F$634,5,FALSE),""))</f>
      </c>
      <c r="H7657" s="77" t="str">
        <v/>
      </c>
      <c r="I7657" s="76">
        <f>IF($E7657="","",IFERROR(VLOOKUP(TRIM(E7657&amp;""),'Référentiel Articles'!$A$2:$F$634,6,FALSE),""))</f>
      </c>
      <c r="J7657" s="78">
        <f>IF(OR($E7657="",$H7657=""),"",$H7657*$I7657)</f>
      </c>
      <c r="K7657" s="79" t="str">
        <v/>
      </c>
    </row>
    <row r="7658">
      <c r="A7658" s="81" t="str">
        <v/>
      </c>
      <c r="B7658" s="81" t="str">
        <v/>
      </c>
      <c r="C7658" s="83">
        <f>IF($E7658="","",IFERROR(VLOOKUP(TRIM(E7658&amp;""),'Référentiel Articles'!$A$2:$F$634,2,FALSE),""))</f>
      </c>
      <c r="D7658" s="83">
        <f>IF($E7658="","",IFERROR(VLOOKUP(TRIM(E7658&amp;""),'Référentiel Articles'!$A$2:$F$634,3,FALSE),""))</f>
      </c>
      <c r="E7658" s="81" t="str">
        <v/>
      </c>
      <c r="F7658" s="83">
        <f>IF($E7658="","",IFERROR(VLOOKUP(TRIM(E7658&amp;""),'Référentiel Articles'!$A$2:$F$634,4,FALSE),""))</f>
      </c>
      <c r="G7658" s="84">
        <f>IF($E7658="","",IFERROR(VLOOKUP(TRIM(E7658&amp;""),'Référentiel Articles'!$A$2:$F$634,5,FALSE),""))</f>
      </c>
      <c r="H7658" s="85" t="str">
        <v/>
      </c>
      <c r="I7658" s="84">
        <f>IF($E7658="","",IFERROR(VLOOKUP(TRIM(E7658&amp;""),'Référentiel Articles'!$A$2:$F$634,6,FALSE),""))</f>
      </c>
      <c r="J7658" s="90">
        <f>IF(OR($E7658="",$H7658=""),"",$H7658*$I7658)</f>
      </c>
      <c r="K7658" s="87" t="str">
        <v/>
      </c>
    </row>
    <row r="7659">
      <c r="A7659" s="74" t="str">
        <v/>
      </c>
      <c r="B7659" s="74" t="str">
        <v/>
      </c>
      <c r="C7659" s="75">
        <f>IF($E7659="","",IFERROR(VLOOKUP(TRIM(E7659&amp;""),'Référentiel Articles'!$A$2:$F$634,2,FALSE),""))</f>
      </c>
      <c r="D7659" s="75">
        <f>IF($E7659="","",IFERROR(VLOOKUP(TRIM(E7659&amp;""),'Référentiel Articles'!$A$2:$F$634,3,FALSE),""))</f>
      </c>
      <c r="E7659" s="74" t="str">
        <v/>
      </c>
      <c r="F7659" s="75">
        <f>IF($E7659="","",IFERROR(VLOOKUP(TRIM(E7659&amp;""),'Référentiel Articles'!$A$2:$F$634,4,FALSE),""))</f>
      </c>
      <c r="G7659" s="76">
        <f>IF($E7659="","",IFERROR(VLOOKUP(TRIM(E7659&amp;""),'Référentiel Articles'!$A$2:$F$634,5,FALSE),""))</f>
      </c>
      <c r="H7659" s="77" t="str">
        <v/>
      </c>
      <c r="I7659" s="76">
        <f>IF($E7659="","",IFERROR(VLOOKUP(TRIM(E7659&amp;""),'Référentiel Articles'!$A$2:$F$634,6,FALSE),""))</f>
      </c>
      <c r="J7659" s="78">
        <f>IF(OR($E7659="",$H7659=""),"",$H7659*$I7659)</f>
      </c>
      <c r="K7659" s="79" t="str">
        <v/>
      </c>
    </row>
    <row r="7660">
      <c r="A7660" s="81" t="str">
        <v/>
      </c>
      <c r="B7660" s="81" t="str">
        <v/>
      </c>
      <c r="C7660" s="83">
        <f>IF($E7660="","",IFERROR(VLOOKUP(TRIM(E7660&amp;""),'Référentiel Articles'!$A$2:$F$634,2,FALSE),""))</f>
      </c>
      <c r="D7660" s="83">
        <f>IF($E7660="","",IFERROR(VLOOKUP(TRIM(E7660&amp;""),'Référentiel Articles'!$A$2:$F$634,3,FALSE),""))</f>
      </c>
      <c r="E7660" s="81" t="str">
        <v/>
      </c>
      <c r="F7660" s="83">
        <f>IF($E7660="","",IFERROR(VLOOKUP(TRIM(E7660&amp;""),'Référentiel Articles'!$A$2:$F$634,4,FALSE),""))</f>
      </c>
      <c r="G7660" s="84">
        <f>IF($E7660="","",IFERROR(VLOOKUP(TRIM(E7660&amp;""),'Référentiel Articles'!$A$2:$F$634,5,FALSE),""))</f>
      </c>
      <c r="H7660" s="85" t="str">
        <v/>
      </c>
      <c r="I7660" s="84">
        <f>IF($E7660="","",IFERROR(VLOOKUP(TRIM(E7660&amp;""),'Référentiel Articles'!$A$2:$F$634,6,FALSE),""))</f>
      </c>
      <c r="J7660" s="90">
        <f>IF(OR($E7660="",$H7660=""),"",$H7660*$I7660)</f>
      </c>
      <c r="K7660" s="87" t="str">
        <v/>
      </c>
    </row>
    <row r="7661">
      <c r="A7661" s="74" t="str">
        <v/>
      </c>
      <c r="B7661" s="74" t="str">
        <v/>
      </c>
      <c r="C7661" s="75">
        <f>IF($E7661="","",IFERROR(VLOOKUP(TRIM(E7661&amp;""),'Référentiel Articles'!$A$2:$F$634,2,FALSE),""))</f>
      </c>
      <c r="D7661" s="75">
        <f>IF($E7661="","",IFERROR(VLOOKUP(TRIM(E7661&amp;""),'Référentiel Articles'!$A$2:$F$634,3,FALSE),""))</f>
      </c>
      <c r="E7661" s="74" t="str">
        <v/>
      </c>
      <c r="F7661" s="75">
        <f>IF($E7661="","",IFERROR(VLOOKUP(TRIM(E7661&amp;""),'Référentiel Articles'!$A$2:$F$634,4,FALSE),""))</f>
      </c>
      <c r="G7661" s="76">
        <f>IF($E7661="","",IFERROR(VLOOKUP(TRIM(E7661&amp;""),'Référentiel Articles'!$A$2:$F$634,5,FALSE),""))</f>
      </c>
      <c r="H7661" s="77" t="str">
        <v/>
      </c>
      <c r="I7661" s="76">
        <f>IF($E7661="","",IFERROR(VLOOKUP(TRIM(E7661&amp;""),'Référentiel Articles'!$A$2:$F$634,6,FALSE),""))</f>
      </c>
      <c r="J7661" s="78">
        <f>IF(OR($E7661="",$H7661=""),"",$H7661*$I7661)</f>
      </c>
      <c r="K7661" s="79" t="str">
        <v/>
      </c>
    </row>
    <row r="7662">
      <c r="A7662" s="81" t="str">
        <v/>
      </c>
      <c r="B7662" s="81" t="str">
        <v/>
      </c>
      <c r="C7662" s="83">
        <f>IF($E7662="","",IFERROR(VLOOKUP(TRIM(E7662&amp;""),'Référentiel Articles'!$A$2:$F$634,2,FALSE),""))</f>
      </c>
      <c r="D7662" s="83">
        <f>IF($E7662="","",IFERROR(VLOOKUP(TRIM(E7662&amp;""),'Référentiel Articles'!$A$2:$F$634,3,FALSE),""))</f>
      </c>
      <c r="E7662" s="81" t="str">
        <v/>
      </c>
      <c r="F7662" s="83">
        <f>IF($E7662="","",IFERROR(VLOOKUP(TRIM(E7662&amp;""),'Référentiel Articles'!$A$2:$F$634,4,FALSE),""))</f>
      </c>
      <c r="G7662" s="84">
        <f>IF($E7662="","",IFERROR(VLOOKUP(TRIM(E7662&amp;""),'Référentiel Articles'!$A$2:$F$634,5,FALSE),""))</f>
      </c>
      <c r="H7662" s="85" t="str">
        <v/>
      </c>
      <c r="I7662" s="84">
        <f>IF($E7662="","",IFERROR(VLOOKUP(TRIM(E7662&amp;""),'Référentiel Articles'!$A$2:$F$634,6,FALSE),""))</f>
      </c>
      <c r="J7662" s="90">
        <f>IF(OR($E7662="",$H7662=""),"",$H7662*$I7662)</f>
      </c>
      <c r="K7662" s="87" t="str">
        <v/>
      </c>
    </row>
    <row r="7663">
      <c r="A7663" s="74" t="str">
        <v/>
      </c>
      <c r="B7663" s="74" t="str">
        <v/>
      </c>
      <c r="C7663" s="75">
        <f>IF($E7663="","",IFERROR(VLOOKUP(TRIM(E7663&amp;""),'Référentiel Articles'!$A$2:$F$634,2,FALSE),""))</f>
      </c>
      <c r="D7663" s="75">
        <f>IF($E7663="","",IFERROR(VLOOKUP(TRIM(E7663&amp;""),'Référentiel Articles'!$A$2:$F$634,3,FALSE),""))</f>
      </c>
      <c r="E7663" s="74" t="str">
        <v/>
      </c>
      <c r="F7663" s="75">
        <f>IF($E7663="","",IFERROR(VLOOKUP(TRIM(E7663&amp;""),'Référentiel Articles'!$A$2:$F$634,4,FALSE),""))</f>
      </c>
      <c r="G7663" s="76">
        <f>IF($E7663="","",IFERROR(VLOOKUP(TRIM(E7663&amp;""),'Référentiel Articles'!$A$2:$F$634,5,FALSE),""))</f>
      </c>
      <c r="H7663" s="77" t="str">
        <v/>
      </c>
      <c r="I7663" s="76">
        <f>IF($E7663="","",IFERROR(VLOOKUP(TRIM(E7663&amp;""),'Référentiel Articles'!$A$2:$F$634,6,FALSE),""))</f>
      </c>
      <c r="J7663" s="78">
        <f>IF(OR($E7663="",$H7663=""),"",$H7663*$I7663)</f>
      </c>
      <c r="K7663" s="79" t="str">
        <v/>
      </c>
    </row>
    <row r="7664">
      <c r="A7664" s="81" t="str">
        <v/>
      </c>
      <c r="B7664" s="81" t="str">
        <v/>
      </c>
      <c r="C7664" s="83">
        <f>IF($E7664="","",IFERROR(VLOOKUP(TRIM(E7664&amp;""),'Référentiel Articles'!$A$2:$F$634,2,FALSE),""))</f>
      </c>
      <c r="D7664" s="83">
        <f>IF($E7664="","",IFERROR(VLOOKUP(TRIM(E7664&amp;""),'Référentiel Articles'!$A$2:$F$634,3,FALSE),""))</f>
      </c>
      <c r="E7664" s="81" t="str">
        <v/>
      </c>
      <c r="F7664" s="83">
        <f>IF($E7664="","",IFERROR(VLOOKUP(TRIM(E7664&amp;""),'Référentiel Articles'!$A$2:$F$634,4,FALSE),""))</f>
      </c>
      <c r="G7664" s="84">
        <f>IF($E7664="","",IFERROR(VLOOKUP(TRIM(E7664&amp;""),'Référentiel Articles'!$A$2:$F$634,5,FALSE),""))</f>
      </c>
      <c r="H7664" s="85" t="str">
        <v/>
      </c>
      <c r="I7664" s="84">
        <f>IF($E7664="","",IFERROR(VLOOKUP(TRIM(E7664&amp;""),'Référentiel Articles'!$A$2:$F$634,6,FALSE),""))</f>
      </c>
      <c r="J7664" s="90">
        <f>IF(OR($E7664="",$H7664=""),"",$H7664*$I7664)</f>
      </c>
      <c r="K7664" s="87" t="str">
        <v/>
      </c>
    </row>
    <row r="7665">
      <c r="A7665" s="74" t="str">
        <v/>
      </c>
      <c r="B7665" s="74" t="str">
        <v/>
      </c>
      <c r="C7665" s="75">
        <f>IF($E7665="","",IFERROR(VLOOKUP(TRIM(E7665&amp;""),'Référentiel Articles'!$A$2:$F$634,2,FALSE),""))</f>
      </c>
      <c r="D7665" s="75">
        <f>IF($E7665="","",IFERROR(VLOOKUP(TRIM(E7665&amp;""),'Référentiel Articles'!$A$2:$F$634,3,FALSE),""))</f>
      </c>
      <c r="E7665" s="74" t="str">
        <v/>
      </c>
      <c r="F7665" s="75">
        <f>IF($E7665="","",IFERROR(VLOOKUP(TRIM(E7665&amp;""),'Référentiel Articles'!$A$2:$F$634,4,FALSE),""))</f>
      </c>
      <c r="G7665" s="76">
        <f>IF($E7665="","",IFERROR(VLOOKUP(TRIM(E7665&amp;""),'Référentiel Articles'!$A$2:$F$634,5,FALSE),""))</f>
      </c>
      <c r="H7665" s="77" t="str">
        <v/>
      </c>
      <c r="I7665" s="76">
        <f>IF($E7665="","",IFERROR(VLOOKUP(TRIM(E7665&amp;""),'Référentiel Articles'!$A$2:$F$634,6,FALSE),""))</f>
      </c>
      <c r="J7665" s="78">
        <f>IF(OR($E7665="",$H7665=""),"",$H7665*$I7665)</f>
      </c>
      <c r="K7665" s="79" t="str">
        <v/>
      </c>
    </row>
    <row r="7666">
      <c r="A7666" s="81" t="str">
        <v/>
      </c>
      <c r="B7666" s="81" t="str">
        <v/>
      </c>
      <c r="C7666" s="83">
        <f>IF($E7666="","",IFERROR(VLOOKUP(TRIM(E7666&amp;""),'Référentiel Articles'!$A$2:$F$634,2,FALSE),""))</f>
      </c>
      <c r="D7666" s="83">
        <f>IF($E7666="","",IFERROR(VLOOKUP(TRIM(E7666&amp;""),'Référentiel Articles'!$A$2:$F$634,3,FALSE),""))</f>
      </c>
      <c r="E7666" s="81" t="str">
        <v/>
      </c>
      <c r="F7666" s="83">
        <f>IF($E7666="","",IFERROR(VLOOKUP(TRIM(E7666&amp;""),'Référentiel Articles'!$A$2:$F$634,4,FALSE),""))</f>
      </c>
      <c r="G7666" s="84">
        <f>IF($E7666="","",IFERROR(VLOOKUP(TRIM(E7666&amp;""),'Référentiel Articles'!$A$2:$F$634,5,FALSE),""))</f>
      </c>
      <c r="H7666" s="85" t="str">
        <v/>
      </c>
      <c r="I7666" s="84">
        <f>IF($E7666="","",IFERROR(VLOOKUP(TRIM(E7666&amp;""),'Référentiel Articles'!$A$2:$F$634,6,FALSE),""))</f>
      </c>
      <c r="J7666" s="90">
        <f>IF(OR($E7666="",$H7666=""),"",$H7666*$I7666)</f>
      </c>
      <c r="K7666" s="87" t="str">
        <v/>
      </c>
    </row>
    <row r="7667">
      <c r="A7667" s="74" t="str">
        <v/>
      </c>
      <c r="B7667" s="74" t="str">
        <v/>
      </c>
      <c r="C7667" s="75">
        <f>IF($E7667="","",IFERROR(VLOOKUP(TRIM(E7667&amp;""),'Référentiel Articles'!$A$2:$F$634,2,FALSE),""))</f>
      </c>
      <c r="D7667" s="75">
        <f>IF($E7667="","",IFERROR(VLOOKUP(TRIM(E7667&amp;""),'Référentiel Articles'!$A$2:$F$634,3,FALSE),""))</f>
      </c>
      <c r="E7667" s="74" t="str">
        <v/>
      </c>
      <c r="F7667" s="75">
        <f>IF($E7667="","",IFERROR(VLOOKUP(TRIM(E7667&amp;""),'Référentiel Articles'!$A$2:$F$634,4,FALSE),""))</f>
      </c>
      <c r="G7667" s="76">
        <f>IF($E7667="","",IFERROR(VLOOKUP(TRIM(E7667&amp;""),'Référentiel Articles'!$A$2:$F$634,5,FALSE),""))</f>
      </c>
      <c r="H7667" s="77" t="str">
        <v/>
      </c>
      <c r="I7667" s="76">
        <f>IF($E7667="","",IFERROR(VLOOKUP(TRIM(E7667&amp;""),'Référentiel Articles'!$A$2:$F$634,6,FALSE),""))</f>
      </c>
      <c r="J7667" s="78">
        <f>IF(OR($E7667="",$H7667=""),"",$H7667*$I7667)</f>
      </c>
      <c r="K7667" s="79" t="str">
        <v/>
      </c>
    </row>
    <row r="7668">
      <c r="A7668" s="81" t="str">
        <v/>
      </c>
      <c r="B7668" s="81" t="str">
        <v/>
      </c>
      <c r="C7668" s="83">
        <f>IF($E7668="","",IFERROR(VLOOKUP(TRIM(E7668&amp;""),'Référentiel Articles'!$A$2:$F$634,2,FALSE),""))</f>
      </c>
      <c r="D7668" s="83">
        <f>IF($E7668="","",IFERROR(VLOOKUP(TRIM(E7668&amp;""),'Référentiel Articles'!$A$2:$F$634,3,FALSE),""))</f>
      </c>
      <c r="E7668" s="81" t="str">
        <v/>
      </c>
      <c r="F7668" s="83">
        <f>IF($E7668="","",IFERROR(VLOOKUP(TRIM(E7668&amp;""),'Référentiel Articles'!$A$2:$F$634,4,FALSE),""))</f>
      </c>
      <c r="G7668" s="84">
        <f>IF($E7668="","",IFERROR(VLOOKUP(TRIM(E7668&amp;""),'Référentiel Articles'!$A$2:$F$634,5,FALSE),""))</f>
      </c>
      <c r="H7668" s="85" t="str">
        <v/>
      </c>
      <c r="I7668" s="84">
        <f>IF($E7668="","",IFERROR(VLOOKUP(TRIM(E7668&amp;""),'Référentiel Articles'!$A$2:$F$634,6,FALSE),""))</f>
      </c>
      <c r="J7668" s="90">
        <f>IF(OR($E7668="",$H7668=""),"",$H7668*$I7668)</f>
      </c>
      <c r="K7668" s="87" t="str">
        <v/>
      </c>
    </row>
    <row r="7669">
      <c r="A7669" s="74" t="str">
        <v/>
      </c>
      <c r="B7669" s="74" t="str">
        <v/>
      </c>
      <c r="C7669" s="75">
        <f>IF($E7669="","",IFERROR(VLOOKUP(TRIM(E7669&amp;""),'Référentiel Articles'!$A$2:$F$634,2,FALSE),""))</f>
      </c>
      <c r="D7669" s="75">
        <f>IF($E7669="","",IFERROR(VLOOKUP(TRIM(E7669&amp;""),'Référentiel Articles'!$A$2:$F$634,3,FALSE),""))</f>
      </c>
      <c r="E7669" s="74" t="str">
        <v/>
      </c>
      <c r="F7669" s="75">
        <f>IF($E7669="","",IFERROR(VLOOKUP(TRIM(E7669&amp;""),'Référentiel Articles'!$A$2:$F$634,4,FALSE),""))</f>
      </c>
      <c r="G7669" s="76">
        <f>IF($E7669="","",IFERROR(VLOOKUP(TRIM(E7669&amp;""),'Référentiel Articles'!$A$2:$F$634,5,FALSE),""))</f>
      </c>
      <c r="H7669" s="77" t="str">
        <v/>
      </c>
      <c r="I7669" s="76">
        <f>IF($E7669="","",IFERROR(VLOOKUP(TRIM(E7669&amp;""),'Référentiel Articles'!$A$2:$F$634,6,FALSE),""))</f>
      </c>
      <c r="J7669" s="78">
        <f>IF(OR($E7669="",$H7669=""),"",$H7669*$I7669)</f>
      </c>
      <c r="K7669" s="79" t="str">
        <v/>
      </c>
    </row>
    <row r="7670">
      <c r="A7670" s="81" t="str">
        <v/>
      </c>
      <c r="B7670" s="81" t="str">
        <v/>
      </c>
      <c r="C7670" s="83">
        <f>IF($E7670="","",IFERROR(VLOOKUP(TRIM(E7670&amp;""),'Référentiel Articles'!$A$2:$F$634,2,FALSE),""))</f>
      </c>
      <c r="D7670" s="83">
        <f>IF($E7670="","",IFERROR(VLOOKUP(TRIM(E7670&amp;""),'Référentiel Articles'!$A$2:$F$634,3,FALSE),""))</f>
      </c>
      <c r="E7670" s="81" t="str">
        <v/>
      </c>
      <c r="F7670" s="83">
        <f>IF($E7670="","",IFERROR(VLOOKUP(TRIM(E7670&amp;""),'Référentiel Articles'!$A$2:$F$634,4,FALSE),""))</f>
      </c>
      <c r="G7670" s="84">
        <f>IF($E7670="","",IFERROR(VLOOKUP(TRIM(E7670&amp;""),'Référentiel Articles'!$A$2:$F$634,5,FALSE),""))</f>
      </c>
      <c r="H7670" s="85" t="str">
        <v/>
      </c>
      <c r="I7670" s="84">
        <f>IF($E7670="","",IFERROR(VLOOKUP(TRIM(E7670&amp;""),'Référentiel Articles'!$A$2:$F$634,6,FALSE),""))</f>
      </c>
      <c r="J7670" s="90">
        <f>IF(OR($E7670="",$H7670=""),"",$H7670*$I7670)</f>
      </c>
      <c r="K7670" s="87" t="str">
        <v/>
      </c>
    </row>
    <row r="7671">
      <c r="A7671" s="74" t="str">
        <v/>
      </c>
      <c r="B7671" s="74" t="str">
        <v/>
      </c>
      <c r="C7671" s="75">
        <f>IF($E7671="","",IFERROR(VLOOKUP(TRIM(E7671&amp;""),'Référentiel Articles'!$A$2:$F$634,2,FALSE),""))</f>
      </c>
      <c r="D7671" s="75">
        <f>IF($E7671="","",IFERROR(VLOOKUP(TRIM(E7671&amp;""),'Référentiel Articles'!$A$2:$F$634,3,FALSE),""))</f>
      </c>
      <c r="E7671" s="74" t="str">
        <v/>
      </c>
      <c r="F7671" s="75">
        <f>IF($E7671="","",IFERROR(VLOOKUP(TRIM(E7671&amp;""),'Référentiel Articles'!$A$2:$F$634,4,FALSE),""))</f>
      </c>
      <c r="G7671" s="76">
        <f>IF($E7671="","",IFERROR(VLOOKUP(TRIM(E7671&amp;""),'Référentiel Articles'!$A$2:$F$634,5,FALSE),""))</f>
      </c>
      <c r="H7671" s="77" t="str">
        <v/>
      </c>
      <c r="I7671" s="76">
        <f>IF($E7671="","",IFERROR(VLOOKUP(TRIM(E7671&amp;""),'Référentiel Articles'!$A$2:$F$634,6,FALSE),""))</f>
      </c>
      <c r="J7671" s="78">
        <f>IF(OR($E7671="",$H7671=""),"",$H7671*$I7671)</f>
      </c>
      <c r="K7671" s="79" t="str">
        <v/>
      </c>
    </row>
    <row r="7672">
      <c r="A7672" s="81" t="str">
        <v/>
      </c>
      <c r="B7672" s="81" t="str">
        <v/>
      </c>
      <c r="C7672" s="83">
        <f>IF($E7672="","",IFERROR(VLOOKUP(TRIM(E7672&amp;""),'Référentiel Articles'!$A$2:$F$634,2,FALSE),""))</f>
      </c>
      <c r="D7672" s="83">
        <f>IF($E7672="","",IFERROR(VLOOKUP(TRIM(E7672&amp;""),'Référentiel Articles'!$A$2:$F$634,3,FALSE),""))</f>
      </c>
      <c r="E7672" s="81" t="str">
        <v/>
      </c>
      <c r="F7672" s="83">
        <f>IF($E7672="","",IFERROR(VLOOKUP(TRIM(E7672&amp;""),'Référentiel Articles'!$A$2:$F$634,4,FALSE),""))</f>
      </c>
      <c r="G7672" s="84">
        <f>IF($E7672="","",IFERROR(VLOOKUP(TRIM(E7672&amp;""),'Référentiel Articles'!$A$2:$F$634,5,FALSE),""))</f>
      </c>
      <c r="H7672" s="85" t="str">
        <v/>
      </c>
      <c r="I7672" s="84">
        <f>IF($E7672="","",IFERROR(VLOOKUP(TRIM(E7672&amp;""),'Référentiel Articles'!$A$2:$F$634,6,FALSE),""))</f>
      </c>
      <c r="J7672" s="90">
        <f>IF(OR($E7672="",$H7672=""),"",$H7672*$I7672)</f>
      </c>
      <c r="K7672" s="87" t="str">
        <v/>
      </c>
    </row>
    <row r="7673">
      <c r="A7673" s="74" t="str">
        <v/>
      </c>
      <c r="B7673" s="74" t="str">
        <v/>
      </c>
      <c r="C7673" s="75">
        <f>IF($E7673="","",IFERROR(VLOOKUP(TRIM(E7673&amp;""),'Référentiel Articles'!$A$2:$F$634,2,FALSE),""))</f>
      </c>
      <c r="D7673" s="75">
        <f>IF($E7673="","",IFERROR(VLOOKUP(TRIM(E7673&amp;""),'Référentiel Articles'!$A$2:$F$634,3,FALSE),""))</f>
      </c>
      <c r="E7673" s="74" t="str">
        <v/>
      </c>
      <c r="F7673" s="75">
        <f>IF($E7673="","",IFERROR(VLOOKUP(TRIM(E7673&amp;""),'Référentiel Articles'!$A$2:$F$634,4,FALSE),""))</f>
      </c>
      <c r="G7673" s="76">
        <f>IF($E7673="","",IFERROR(VLOOKUP(TRIM(E7673&amp;""),'Référentiel Articles'!$A$2:$F$634,5,FALSE),""))</f>
      </c>
      <c r="H7673" s="77" t="str">
        <v/>
      </c>
      <c r="I7673" s="76">
        <f>IF($E7673="","",IFERROR(VLOOKUP(TRIM(E7673&amp;""),'Référentiel Articles'!$A$2:$F$634,6,FALSE),""))</f>
      </c>
      <c r="J7673" s="78">
        <f>IF(OR($E7673="",$H7673=""),"",$H7673*$I7673)</f>
      </c>
      <c r="K7673" s="79" t="str">
        <v/>
      </c>
    </row>
    <row r="7674">
      <c r="A7674" s="81" t="str">
        <v/>
      </c>
      <c r="B7674" s="81" t="str">
        <v/>
      </c>
      <c r="C7674" s="83">
        <f>IF($E7674="","",IFERROR(VLOOKUP(TRIM(E7674&amp;""),'Référentiel Articles'!$A$2:$F$634,2,FALSE),""))</f>
      </c>
      <c r="D7674" s="83">
        <f>IF($E7674="","",IFERROR(VLOOKUP(TRIM(E7674&amp;""),'Référentiel Articles'!$A$2:$F$634,3,FALSE),""))</f>
      </c>
      <c r="E7674" s="81" t="str">
        <v/>
      </c>
      <c r="F7674" s="83">
        <f>IF($E7674="","",IFERROR(VLOOKUP(TRIM(E7674&amp;""),'Référentiel Articles'!$A$2:$F$634,4,FALSE),""))</f>
      </c>
      <c r="G7674" s="84">
        <f>IF($E7674="","",IFERROR(VLOOKUP(TRIM(E7674&amp;""),'Référentiel Articles'!$A$2:$F$634,5,FALSE),""))</f>
      </c>
      <c r="H7674" s="85" t="str">
        <v/>
      </c>
      <c r="I7674" s="84">
        <f>IF($E7674="","",IFERROR(VLOOKUP(TRIM(E7674&amp;""),'Référentiel Articles'!$A$2:$F$634,6,FALSE),""))</f>
      </c>
      <c r="J7674" s="90">
        <f>IF(OR($E7674="",$H7674=""),"",$H7674*$I7674)</f>
      </c>
      <c r="K7674" s="87" t="str">
        <v/>
      </c>
    </row>
    <row r="7675">
      <c r="A7675" s="74" t="str">
        <v/>
      </c>
      <c r="B7675" s="74" t="str">
        <v/>
      </c>
      <c r="C7675" s="75">
        <f>IF($E7675="","",IFERROR(VLOOKUP(TRIM(E7675&amp;""),'Référentiel Articles'!$A$2:$F$634,2,FALSE),""))</f>
      </c>
      <c r="D7675" s="75">
        <f>IF($E7675="","",IFERROR(VLOOKUP(TRIM(E7675&amp;""),'Référentiel Articles'!$A$2:$F$634,3,FALSE),""))</f>
      </c>
      <c r="E7675" s="74" t="str">
        <v/>
      </c>
      <c r="F7675" s="75">
        <f>IF($E7675="","",IFERROR(VLOOKUP(TRIM(E7675&amp;""),'Référentiel Articles'!$A$2:$F$634,4,FALSE),""))</f>
      </c>
      <c r="G7675" s="76">
        <f>IF($E7675="","",IFERROR(VLOOKUP(TRIM(E7675&amp;""),'Référentiel Articles'!$A$2:$F$634,5,FALSE),""))</f>
      </c>
      <c r="H7675" s="77" t="str">
        <v/>
      </c>
      <c r="I7675" s="76">
        <f>IF($E7675="","",IFERROR(VLOOKUP(TRIM(E7675&amp;""),'Référentiel Articles'!$A$2:$F$634,6,FALSE),""))</f>
      </c>
      <c r="J7675" s="78">
        <f>IF(OR($E7675="",$H7675=""),"",$H7675*$I7675)</f>
      </c>
      <c r="K7675" s="79" t="str">
        <v/>
      </c>
    </row>
    <row r="7676">
      <c r="A7676" s="81" t="str">
        <v/>
      </c>
      <c r="B7676" s="81" t="str">
        <v/>
      </c>
      <c r="C7676" s="83">
        <f>IF($E7676="","",IFERROR(VLOOKUP(TRIM(E7676&amp;""),'Référentiel Articles'!$A$2:$F$634,2,FALSE),""))</f>
      </c>
      <c r="D7676" s="83">
        <f>IF($E7676="","",IFERROR(VLOOKUP(TRIM(E7676&amp;""),'Référentiel Articles'!$A$2:$F$634,3,FALSE),""))</f>
      </c>
      <c r="E7676" s="81" t="str">
        <v/>
      </c>
      <c r="F7676" s="83">
        <f>IF($E7676="","",IFERROR(VLOOKUP(TRIM(E7676&amp;""),'Référentiel Articles'!$A$2:$F$634,4,FALSE),""))</f>
      </c>
      <c r="G7676" s="84">
        <f>IF($E7676="","",IFERROR(VLOOKUP(TRIM(E7676&amp;""),'Référentiel Articles'!$A$2:$F$634,5,FALSE),""))</f>
      </c>
      <c r="H7676" s="85" t="str">
        <v/>
      </c>
      <c r="I7676" s="84">
        <f>IF($E7676="","",IFERROR(VLOOKUP(TRIM(E7676&amp;""),'Référentiel Articles'!$A$2:$F$634,6,FALSE),""))</f>
      </c>
      <c r="J7676" s="90">
        <f>IF(OR($E7676="",$H7676=""),"",$H7676*$I7676)</f>
      </c>
      <c r="K7676" s="87" t="str">
        <v/>
      </c>
    </row>
    <row r="7677">
      <c r="A7677" s="74" t="str">
        <v/>
      </c>
      <c r="B7677" s="74" t="str">
        <v/>
      </c>
      <c r="C7677" s="75">
        <f>IF($E7677="","",IFERROR(VLOOKUP(TRIM(E7677&amp;""),'Référentiel Articles'!$A$2:$F$634,2,FALSE),""))</f>
      </c>
      <c r="D7677" s="75">
        <f>IF($E7677="","",IFERROR(VLOOKUP(TRIM(E7677&amp;""),'Référentiel Articles'!$A$2:$F$634,3,FALSE),""))</f>
      </c>
      <c r="E7677" s="74" t="str">
        <v/>
      </c>
      <c r="F7677" s="75">
        <f>IF($E7677="","",IFERROR(VLOOKUP(TRIM(E7677&amp;""),'Référentiel Articles'!$A$2:$F$634,4,FALSE),""))</f>
      </c>
      <c r="G7677" s="76">
        <f>IF($E7677="","",IFERROR(VLOOKUP(TRIM(E7677&amp;""),'Référentiel Articles'!$A$2:$F$634,5,FALSE),""))</f>
      </c>
      <c r="H7677" s="77" t="str">
        <v/>
      </c>
      <c r="I7677" s="76">
        <f>IF($E7677="","",IFERROR(VLOOKUP(TRIM(E7677&amp;""),'Référentiel Articles'!$A$2:$F$634,6,FALSE),""))</f>
      </c>
      <c r="J7677" s="78">
        <f>IF(OR($E7677="",$H7677=""),"",$H7677*$I7677)</f>
      </c>
      <c r="K7677" s="79" t="str">
        <v/>
      </c>
    </row>
    <row r="7678">
      <c r="A7678" s="81" t="str">
        <v/>
      </c>
      <c r="B7678" s="81" t="str">
        <v/>
      </c>
      <c r="C7678" s="83">
        <f>IF($E7678="","",IFERROR(VLOOKUP(TRIM(E7678&amp;""),'Référentiel Articles'!$A$2:$F$634,2,FALSE),""))</f>
      </c>
      <c r="D7678" s="83">
        <f>IF($E7678="","",IFERROR(VLOOKUP(TRIM(E7678&amp;""),'Référentiel Articles'!$A$2:$F$634,3,FALSE),""))</f>
      </c>
      <c r="E7678" s="81" t="str">
        <v/>
      </c>
      <c r="F7678" s="83">
        <f>IF($E7678="","",IFERROR(VLOOKUP(TRIM(E7678&amp;""),'Référentiel Articles'!$A$2:$F$634,4,FALSE),""))</f>
      </c>
      <c r="G7678" s="84">
        <f>IF($E7678="","",IFERROR(VLOOKUP(TRIM(E7678&amp;""),'Référentiel Articles'!$A$2:$F$634,5,FALSE),""))</f>
      </c>
      <c r="H7678" s="85" t="str">
        <v/>
      </c>
      <c r="I7678" s="84">
        <f>IF($E7678="","",IFERROR(VLOOKUP(TRIM(E7678&amp;""),'Référentiel Articles'!$A$2:$F$634,6,FALSE),""))</f>
      </c>
      <c r="J7678" s="90">
        <f>IF(OR($E7678="",$H7678=""),"",$H7678*$I7678)</f>
      </c>
      <c r="K7678" s="87" t="str">
        <v/>
      </c>
    </row>
    <row r="7679">
      <c r="A7679" s="74" t="str">
        <v/>
      </c>
      <c r="B7679" s="74" t="str">
        <v/>
      </c>
      <c r="C7679" s="75">
        <f>IF($E7679="","",IFERROR(VLOOKUP(TRIM(E7679&amp;""),'Référentiel Articles'!$A$2:$F$634,2,FALSE),""))</f>
      </c>
      <c r="D7679" s="75">
        <f>IF($E7679="","",IFERROR(VLOOKUP(TRIM(E7679&amp;""),'Référentiel Articles'!$A$2:$F$634,3,FALSE),""))</f>
      </c>
      <c r="E7679" s="74" t="str">
        <v/>
      </c>
      <c r="F7679" s="75">
        <f>IF($E7679="","",IFERROR(VLOOKUP(TRIM(E7679&amp;""),'Référentiel Articles'!$A$2:$F$634,4,FALSE),""))</f>
      </c>
      <c r="G7679" s="76">
        <f>IF($E7679="","",IFERROR(VLOOKUP(TRIM(E7679&amp;""),'Référentiel Articles'!$A$2:$F$634,5,FALSE),""))</f>
      </c>
      <c r="H7679" s="77" t="str">
        <v/>
      </c>
      <c r="I7679" s="76">
        <f>IF($E7679="","",IFERROR(VLOOKUP(TRIM(E7679&amp;""),'Référentiel Articles'!$A$2:$F$634,6,FALSE),""))</f>
      </c>
      <c r="J7679" s="78">
        <f>IF(OR($E7679="",$H7679=""),"",$H7679*$I7679)</f>
      </c>
      <c r="K7679" s="79" t="str">
        <v/>
      </c>
    </row>
    <row r="7680">
      <c r="A7680" s="81" t="str">
        <v/>
      </c>
      <c r="B7680" s="81" t="str">
        <v/>
      </c>
      <c r="C7680" s="83">
        <f>IF($E7680="","",IFERROR(VLOOKUP(TRIM(E7680&amp;""),'Référentiel Articles'!$A$2:$F$634,2,FALSE),""))</f>
      </c>
      <c r="D7680" s="83">
        <f>IF($E7680="","",IFERROR(VLOOKUP(TRIM(E7680&amp;""),'Référentiel Articles'!$A$2:$F$634,3,FALSE),""))</f>
      </c>
      <c r="E7680" s="81" t="str">
        <v/>
      </c>
      <c r="F7680" s="83">
        <f>IF($E7680="","",IFERROR(VLOOKUP(TRIM(E7680&amp;""),'Référentiel Articles'!$A$2:$F$634,4,FALSE),""))</f>
      </c>
      <c r="G7680" s="84">
        <f>IF($E7680="","",IFERROR(VLOOKUP(TRIM(E7680&amp;""),'Référentiel Articles'!$A$2:$F$634,5,FALSE),""))</f>
      </c>
      <c r="H7680" s="85" t="str">
        <v/>
      </c>
      <c r="I7680" s="84">
        <f>IF($E7680="","",IFERROR(VLOOKUP(TRIM(E7680&amp;""),'Référentiel Articles'!$A$2:$F$634,6,FALSE),""))</f>
      </c>
      <c r="J7680" s="90">
        <f>IF(OR($E7680="",$H7680=""),"",$H7680*$I7680)</f>
      </c>
      <c r="K7680" s="87" t="str">
        <v/>
      </c>
    </row>
    <row r="7681">
      <c r="A7681" s="74" t="str">
        <v/>
      </c>
      <c r="B7681" s="74" t="str">
        <v/>
      </c>
      <c r="C7681" s="75">
        <f>IF($E7681="","",IFERROR(VLOOKUP(TRIM(E7681&amp;""),'Référentiel Articles'!$A$2:$F$634,2,FALSE),""))</f>
      </c>
      <c r="D7681" s="75">
        <f>IF($E7681="","",IFERROR(VLOOKUP(TRIM(E7681&amp;""),'Référentiel Articles'!$A$2:$F$634,3,FALSE),""))</f>
      </c>
      <c r="E7681" s="74" t="str">
        <v/>
      </c>
      <c r="F7681" s="75">
        <f>IF($E7681="","",IFERROR(VLOOKUP(TRIM(E7681&amp;""),'Référentiel Articles'!$A$2:$F$634,4,FALSE),""))</f>
      </c>
      <c r="G7681" s="76">
        <f>IF($E7681="","",IFERROR(VLOOKUP(TRIM(E7681&amp;""),'Référentiel Articles'!$A$2:$F$634,5,FALSE),""))</f>
      </c>
      <c r="H7681" s="77" t="str">
        <v/>
      </c>
      <c r="I7681" s="76">
        <f>IF($E7681="","",IFERROR(VLOOKUP(TRIM(E7681&amp;""),'Référentiel Articles'!$A$2:$F$634,6,FALSE),""))</f>
      </c>
      <c r="J7681" s="78">
        <f>IF(OR($E7681="",$H7681=""),"",$H7681*$I7681)</f>
      </c>
      <c r="K7681" s="79" t="str">
        <v/>
      </c>
    </row>
    <row r="7682">
      <c r="A7682" s="81" t="str">
        <v/>
      </c>
      <c r="B7682" s="81" t="str">
        <v/>
      </c>
      <c r="C7682" s="83">
        <f>IF($E7682="","",IFERROR(VLOOKUP(TRIM(E7682&amp;""),'Référentiel Articles'!$A$2:$F$634,2,FALSE),""))</f>
      </c>
      <c r="D7682" s="83">
        <f>IF($E7682="","",IFERROR(VLOOKUP(TRIM(E7682&amp;""),'Référentiel Articles'!$A$2:$F$634,3,FALSE),""))</f>
      </c>
      <c r="E7682" s="81" t="str">
        <v/>
      </c>
      <c r="F7682" s="83">
        <f>IF($E7682="","",IFERROR(VLOOKUP(TRIM(E7682&amp;""),'Référentiel Articles'!$A$2:$F$634,4,FALSE),""))</f>
      </c>
      <c r="G7682" s="84">
        <f>IF($E7682="","",IFERROR(VLOOKUP(TRIM(E7682&amp;""),'Référentiel Articles'!$A$2:$F$634,5,FALSE),""))</f>
      </c>
      <c r="H7682" s="85" t="str">
        <v/>
      </c>
      <c r="I7682" s="84">
        <f>IF($E7682="","",IFERROR(VLOOKUP(TRIM(E7682&amp;""),'Référentiel Articles'!$A$2:$F$634,6,FALSE),""))</f>
      </c>
      <c r="J7682" s="90">
        <f>IF(OR($E7682="",$H7682=""),"",$H7682*$I7682)</f>
      </c>
      <c r="K7682" s="87" t="str">
        <v/>
      </c>
    </row>
    <row r="7683">
      <c r="A7683" s="74" t="str">
        <v/>
      </c>
      <c r="B7683" s="74" t="str">
        <v/>
      </c>
      <c r="C7683" s="75">
        <f>IF($E7683="","",IFERROR(VLOOKUP(TRIM(E7683&amp;""),'Référentiel Articles'!$A$2:$F$634,2,FALSE),""))</f>
      </c>
      <c r="D7683" s="75">
        <f>IF($E7683="","",IFERROR(VLOOKUP(TRIM(E7683&amp;""),'Référentiel Articles'!$A$2:$F$634,3,FALSE),""))</f>
      </c>
      <c r="E7683" s="74" t="str">
        <v/>
      </c>
      <c r="F7683" s="75">
        <f>IF($E7683="","",IFERROR(VLOOKUP(TRIM(E7683&amp;""),'Référentiel Articles'!$A$2:$F$634,4,FALSE),""))</f>
      </c>
      <c r="G7683" s="76">
        <f>IF($E7683="","",IFERROR(VLOOKUP(TRIM(E7683&amp;""),'Référentiel Articles'!$A$2:$F$634,5,FALSE),""))</f>
      </c>
      <c r="H7683" s="77" t="str">
        <v/>
      </c>
      <c r="I7683" s="76">
        <f>IF($E7683="","",IFERROR(VLOOKUP(TRIM(E7683&amp;""),'Référentiel Articles'!$A$2:$F$634,6,FALSE),""))</f>
      </c>
      <c r="J7683" s="78">
        <f>IF(OR($E7683="",$H7683=""),"",$H7683*$I7683)</f>
      </c>
      <c r="K7683" s="79" t="str">
        <v/>
      </c>
    </row>
    <row r="7684">
      <c r="A7684" s="81" t="str">
        <v/>
      </c>
      <c r="B7684" s="81" t="str">
        <v/>
      </c>
      <c r="C7684" s="83">
        <f>IF($E7684="","",IFERROR(VLOOKUP(TRIM(E7684&amp;""),'Référentiel Articles'!$A$2:$F$634,2,FALSE),""))</f>
      </c>
      <c r="D7684" s="83">
        <f>IF($E7684="","",IFERROR(VLOOKUP(TRIM(E7684&amp;""),'Référentiel Articles'!$A$2:$F$634,3,FALSE),""))</f>
      </c>
      <c r="E7684" s="81" t="str">
        <v/>
      </c>
      <c r="F7684" s="83">
        <f>IF($E7684="","",IFERROR(VLOOKUP(TRIM(E7684&amp;""),'Référentiel Articles'!$A$2:$F$634,4,FALSE),""))</f>
      </c>
      <c r="G7684" s="84">
        <f>IF($E7684="","",IFERROR(VLOOKUP(TRIM(E7684&amp;""),'Référentiel Articles'!$A$2:$F$634,5,FALSE),""))</f>
      </c>
      <c r="H7684" s="85" t="str">
        <v/>
      </c>
      <c r="I7684" s="84">
        <f>IF($E7684="","",IFERROR(VLOOKUP(TRIM(E7684&amp;""),'Référentiel Articles'!$A$2:$F$634,6,FALSE),""))</f>
      </c>
      <c r="J7684" s="90">
        <f>IF(OR($E7684="",$H7684=""),"",$H7684*$I7684)</f>
      </c>
      <c r="K7684" s="87" t="str">
        <v/>
      </c>
    </row>
    <row r="7685">
      <c r="A7685" s="74" t="str">
        <v/>
      </c>
      <c r="B7685" s="74" t="str">
        <v/>
      </c>
      <c r="C7685" s="75">
        <f>IF($E7685="","",IFERROR(VLOOKUP(TRIM(E7685&amp;""),'Référentiel Articles'!$A$2:$F$634,2,FALSE),""))</f>
      </c>
      <c r="D7685" s="75">
        <f>IF($E7685="","",IFERROR(VLOOKUP(TRIM(E7685&amp;""),'Référentiel Articles'!$A$2:$F$634,3,FALSE),""))</f>
      </c>
      <c r="E7685" s="74" t="str">
        <v/>
      </c>
      <c r="F7685" s="75">
        <f>IF($E7685="","",IFERROR(VLOOKUP(TRIM(E7685&amp;""),'Référentiel Articles'!$A$2:$F$634,4,FALSE),""))</f>
      </c>
      <c r="G7685" s="76">
        <f>IF($E7685="","",IFERROR(VLOOKUP(TRIM(E7685&amp;""),'Référentiel Articles'!$A$2:$F$634,5,FALSE),""))</f>
      </c>
      <c r="H7685" s="77" t="str">
        <v/>
      </c>
      <c r="I7685" s="76">
        <f>IF($E7685="","",IFERROR(VLOOKUP(TRIM(E7685&amp;""),'Référentiel Articles'!$A$2:$F$634,6,FALSE),""))</f>
      </c>
      <c r="J7685" s="78">
        <f>IF(OR($E7685="",$H7685=""),"",$H7685*$I7685)</f>
      </c>
      <c r="K7685" s="79" t="str">
        <v/>
      </c>
    </row>
    <row r="7686">
      <c r="A7686" s="81" t="str">
        <v/>
      </c>
      <c r="B7686" s="81" t="str">
        <v/>
      </c>
      <c r="C7686" s="83">
        <f>IF($E7686="","",IFERROR(VLOOKUP(TRIM(E7686&amp;""),'Référentiel Articles'!$A$2:$F$634,2,FALSE),""))</f>
      </c>
      <c r="D7686" s="83">
        <f>IF($E7686="","",IFERROR(VLOOKUP(TRIM(E7686&amp;""),'Référentiel Articles'!$A$2:$F$634,3,FALSE),""))</f>
      </c>
      <c r="E7686" s="81" t="str">
        <v/>
      </c>
      <c r="F7686" s="83">
        <f>IF($E7686="","",IFERROR(VLOOKUP(TRIM(E7686&amp;""),'Référentiel Articles'!$A$2:$F$634,4,FALSE),""))</f>
      </c>
      <c r="G7686" s="84">
        <f>IF($E7686="","",IFERROR(VLOOKUP(TRIM(E7686&amp;""),'Référentiel Articles'!$A$2:$F$634,5,FALSE),""))</f>
      </c>
      <c r="H7686" s="85" t="str">
        <v/>
      </c>
      <c r="I7686" s="84">
        <f>IF($E7686="","",IFERROR(VLOOKUP(TRIM(E7686&amp;""),'Référentiel Articles'!$A$2:$F$634,6,FALSE),""))</f>
      </c>
      <c r="J7686" s="90">
        <f>IF(OR($E7686="",$H7686=""),"",$H7686*$I7686)</f>
      </c>
      <c r="K7686" s="87" t="str">
        <v/>
      </c>
    </row>
    <row r="7687">
      <c r="A7687" s="74" t="str">
        <v/>
      </c>
      <c r="B7687" s="74" t="str">
        <v/>
      </c>
      <c r="C7687" s="75">
        <f>IF($E7687="","",IFERROR(VLOOKUP(TRIM(E7687&amp;""),'Référentiel Articles'!$A$2:$F$634,2,FALSE),""))</f>
      </c>
      <c r="D7687" s="75">
        <f>IF($E7687="","",IFERROR(VLOOKUP(TRIM(E7687&amp;""),'Référentiel Articles'!$A$2:$F$634,3,FALSE),""))</f>
      </c>
      <c r="E7687" s="74" t="str">
        <v/>
      </c>
      <c r="F7687" s="75">
        <f>IF($E7687="","",IFERROR(VLOOKUP(TRIM(E7687&amp;""),'Référentiel Articles'!$A$2:$F$634,4,FALSE),""))</f>
      </c>
      <c r="G7687" s="76">
        <f>IF($E7687="","",IFERROR(VLOOKUP(TRIM(E7687&amp;""),'Référentiel Articles'!$A$2:$F$634,5,FALSE),""))</f>
      </c>
      <c r="H7687" s="77" t="str">
        <v/>
      </c>
      <c r="I7687" s="76">
        <f>IF($E7687="","",IFERROR(VLOOKUP(TRIM(E7687&amp;""),'Référentiel Articles'!$A$2:$F$634,6,FALSE),""))</f>
      </c>
      <c r="J7687" s="78">
        <f>IF(OR($E7687="",$H7687=""),"",$H7687*$I7687)</f>
      </c>
      <c r="K7687" s="79" t="str">
        <v/>
      </c>
    </row>
    <row r="7688">
      <c r="A7688" s="81" t="str">
        <v/>
      </c>
      <c r="B7688" s="81" t="str">
        <v/>
      </c>
      <c r="C7688" s="83">
        <f>IF($E7688="","",IFERROR(VLOOKUP(TRIM(E7688&amp;""),'Référentiel Articles'!$A$2:$F$634,2,FALSE),""))</f>
      </c>
      <c r="D7688" s="83">
        <f>IF($E7688="","",IFERROR(VLOOKUP(TRIM(E7688&amp;""),'Référentiel Articles'!$A$2:$F$634,3,FALSE),""))</f>
      </c>
      <c r="E7688" s="81" t="str">
        <v/>
      </c>
      <c r="F7688" s="83">
        <f>IF($E7688="","",IFERROR(VLOOKUP(TRIM(E7688&amp;""),'Référentiel Articles'!$A$2:$F$634,4,FALSE),""))</f>
      </c>
      <c r="G7688" s="84">
        <f>IF($E7688="","",IFERROR(VLOOKUP(TRIM(E7688&amp;""),'Référentiel Articles'!$A$2:$F$634,5,FALSE),""))</f>
      </c>
      <c r="H7688" s="85" t="str">
        <v/>
      </c>
      <c r="I7688" s="84">
        <f>IF($E7688="","",IFERROR(VLOOKUP(TRIM(E7688&amp;""),'Référentiel Articles'!$A$2:$F$634,6,FALSE),""))</f>
      </c>
      <c r="J7688" s="90">
        <f>IF(OR($E7688="",$H7688=""),"",$H7688*$I7688)</f>
      </c>
      <c r="K7688" s="87" t="str">
        <v/>
      </c>
    </row>
    <row r="7689">
      <c r="A7689" s="74" t="str">
        <v/>
      </c>
      <c r="B7689" s="74" t="str">
        <v/>
      </c>
      <c r="C7689" s="75">
        <f>IF($E7689="","",IFERROR(VLOOKUP(TRIM(E7689&amp;""),'Référentiel Articles'!$A$2:$F$634,2,FALSE),""))</f>
      </c>
      <c r="D7689" s="75">
        <f>IF($E7689="","",IFERROR(VLOOKUP(TRIM(E7689&amp;""),'Référentiel Articles'!$A$2:$F$634,3,FALSE),""))</f>
      </c>
      <c r="E7689" s="74" t="str">
        <v/>
      </c>
      <c r="F7689" s="75">
        <f>IF($E7689="","",IFERROR(VLOOKUP(TRIM(E7689&amp;""),'Référentiel Articles'!$A$2:$F$634,4,FALSE),""))</f>
      </c>
      <c r="G7689" s="76">
        <f>IF($E7689="","",IFERROR(VLOOKUP(TRIM(E7689&amp;""),'Référentiel Articles'!$A$2:$F$634,5,FALSE),""))</f>
      </c>
      <c r="H7689" s="77" t="str">
        <v/>
      </c>
      <c r="I7689" s="76">
        <f>IF($E7689="","",IFERROR(VLOOKUP(TRIM(E7689&amp;""),'Référentiel Articles'!$A$2:$F$634,6,FALSE),""))</f>
      </c>
      <c r="J7689" s="78">
        <f>IF(OR($E7689="",$H7689=""),"",$H7689*$I7689)</f>
      </c>
      <c r="K7689" s="79" t="str">
        <v/>
      </c>
    </row>
    <row r="7690">
      <c r="A7690" s="81" t="str">
        <v/>
      </c>
      <c r="B7690" s="81" t="str">
        <v/>
      </c>
      <c r="C7690" s="83">
        <f>IF($E7690="","",IFERROR(VLOOKUP(TRIM(E7690&amp;""),'Référentiel Articles'!$A$2:$F$634,2,FALSE),""))</f>
      </c>
      <c r="D7690" s="83">
        <f>IF($E7690="","",IFERROR(VLOOKUP(TRIM(E7690&amp;""),'Référentiel Articles'!$A$2:$F$634,3,FALSE),""))</f>
      </c>
      <c r="E7690" s="81" t="str">
        <v/>
      </c>
      <c r="F7690" s="83">
        <f>IF($E7690="","",IFERROR(VLOOKUP(TRIM(E7690&amp;""),'Référentiel Articles'!$A$2:$F$634,4,FALSE),""))</f>
      </c>
      <c r="G7690" s="84">
        <f>IF($E7690="","",IFERROR(VLOOKUP(TRIM(E7690&amp;""),'Référentiel Articles'!$A$2:$F$634,5,FALSE),""))</f>
      </c>
      <c r="H7690" s="85" t="str">
        <v/>
      </c>
      <c r="I7690" s="84">
        <f>IF($E7690="","",IFERROR(VLOOKUP(TRIM(E7690&amp;""),'Référentiel Articles'!$A$2:$F$634,6,FALSE),""))</f>
      </c>
      <c r="J7690" s="90">
        <f>IF(OR($E7690="",$H7690=""),"",$H7690*$I7690)</f>
      </c>
      <c r="K7690" s="87" t="str">
        <v/>
      </c>
    </row>
    <row r="7691">
      <c r="A7691" s="74" t="str">
        <v/>
      </c>
      <c r="B7691" s="74" t="str">
        <v/>
      </c>
      <c r="C7691" s="75">
        <f>IF($E7691="","",IFERROR(VLOOKUP(TRIM(E7691&amp;""),'Référentiel Articles'!$A$2:$F$634,2,FALSE),""))</f>
      </c>
      <c r="D7691" s="75">
        <f>IF($E7691="","",IFERROR(VLOOKUP(TRIM(E7691&amp;""),'Référentiel Articles'!$A$2:$F$634,3,FALSE),""))</f>
      </c>
      <c r="E7691" s="74" t="str">
        <v/>
      </c>
      <c r="F7691" s="75">
        <f>IF($E7691="","",IFERROR(VLOOKUP(TRIM(E7691&amp;""),'Référentiel Articles'!$A$2:$F$634,4,FALSE),""))</f>
      </c>
      <c r="G7691" s="76">
        <f>IF($E7691="","",IFERROR(VLOOKUP(TRIM(E7691&amp;""),'Référentiel Articles'!$A$2:$F$634,5,FALSE),""))</f>
      </c>
      <c r="H7691" s="77" t="str">
        <v/>
      </c>
      <c r="I7691" s="76">
        <f>IF($E7691="","",IFERROR(VLOOKUP(TRIM(E7691&amp;""),'Référentiel Articles'!$A$2:$F$634,6,FALSE),""))</f>
      </c>
      <c r="J7691" s="78">
        <f>IF(OR($E7691="",$H7691=""),"",$H7691*$I7691)</f>
      </c>
      <c r="K7691" s="79" t="str">
        <v/>
      </c>
    </row>
    <row r="7692">
      <c r="A7692" s="81" t="str">
        <v/>
      </c>
      <c r="B7692" s="81" t="str">
        <v/>
      </c>
      <c r="C7692" s="83">
        <f>IF($E7692="","",IFERROR(VLOOKUP(TRIM(E7692&amp;""),'Référentiel Articles'!$A$2:$F$634,2,FALSE),""))</f>
      </c>
      <c r="D7692" s="83">
        <f>IF($E7692="","",IFERROR(VLOOKUP(TRIM(E7692&amp;""),'Référentiel Articles'!$A$2:$F$634,3,FALSE),""))</f>
      </c>
      <c r="E7692" s="81" t="str">
        <v/>
      </c>
      <c r="F7692" s="83">
        <f>IF($E7692="","",IFERROR(VLOOKUP(TRIM(E7692&amp;""),'Référentiel Articles'!$A$2:$F$634,4,FALSE),""))</f>
      </c>
      <c r="G7692" s="84">
        <f>IF($E7692="","",IFERROR(VLOOKUP(TRIM(E7692&amp;""),'Référentiel Articles'!$A$2:$F$634,5,FALSE),""))</f>
      </c>
      <c r="H7692" s="85" t="str">
        <v/>
      </c>
      <c r="I7692" s="84">
        <f>IF($E7692="","",IFERROR(VLOOKUP(TRIM(E7692&amp;""),'Référentiel Articles'!$A$2:$F$634,6,FALSE),""))</f>
      </c>
      <c r="J7692" s="90">
        <f>IF(OR($E7692="",$H7692=""),"",$H7692*$I7692)</f>
      </c>
      <c r="K7692" s="87" t="str">
        <v/>
      </c>
    </row>
    <row r="7693">
      <c r="A7693" s="74" t="str">
        <v/>
      </c>
      <c r="B7693" s="74" t="str">
        <v/>
      </c>
      <c r="C7693" s="75">
        <f>IF($E7693="","",IFERROR(VLOOKUP(TRIM(E7693&amp;""),'Référentiel Articles'!$A$2:$F$634,2,FALSE),""))</f>
      </c>
      <c r="D7693" s="75">
        <f>IF($E7693="","",IFERROR(VLOOKUP(TRIM(E7693&amp;""),'Référentiel Articles'!$A$2:$F$634,3,FALSE),""))</f>
      </c>
      <c r="E7693" s="74" t="str">
        <v/>
      </c>
      <c r="F7693" s="75">
        <f>IF($E7693="","",IFERROR(VLOOKUP(TRIM(E7693&amp;""),'Référentiel Articles'!$A$2:$F$634,4,FALSE),""))</f>
      </c>
      <c r="G7693" s="76">
        <f>IF($E7693="","",IFERROR(VLOOKUP(TRIM(E7693&amp;""),'Référentiel Articles'!$A$2:$F$634,5,FALSE),""))</f>
      </c>
      <c r="H7693" s="77" t="str">
        <v/>
      </c>
      <c r="I7693" s="76">
        <f>IF($E7693="","",IFERROR(VLOOKUP(TRIM(E7693&amp;""),'Référentiel Articles'!$A$2:$F$634,6,FALSE),""))</f>
      </c>
      <c r="J7693" s="78">
        <f>IF(OR($E7693="",$H7693=""),"",$H7693*$I7693)</f>
      </c>
      <c r="K7693" s="79" t="str">
        <v/>
      </c>
    </row>
    <row r="7694">
      <c r="A7694" s="81" t="str">
        <v/>
      </c>
      <c r="B7694" s="81" t="str">
        <v/>
      </c>
      <c r="C7694" s="83">
        <f>IF($E7694="","",IFERROR(VLOOKUP(TRIM(E7694&amp;""),'Référentiel Articles'!$A$2:$F$634,2,FALSE),""))</f>
      </c>
      <c r="D7694" s="83">
        <f>IF($E7694="","",IFERROR(VLOOKUP(TRIM(E7694&amp;""),'Référentiel Articles'!$A$2:$F$634,3,FALSE),""))</f>
      </c>
      <c r="E7694" s="81" t="str">
        <v/>
      </c>
      <c r="F7694" s="83">
        <f>IF($E7694="","",IFERROR(VLOOKUP(TRIM(E7694&amp;""),'Référentiel Articles'!$A$2:$F$634,4,FALSE),""))</f>
      </c>
      <c r="G7694" s="84">
        <f>IF($E7694="","",IFERROR(VLOOKUP(TRIM(E7694&amp;""),'Référentiel Articles'!$A$2:$F$634,5,FALSE),""))</f>
      </c>
      <c r="H7694" s="85" t="str">
        <v/>
      </c>
      <c r="I7694" s="84">
        <f>IF($E7694="","",IFERROR(VLOOKUP(TRIM(E7694&amp;""),'Référentiel Articles'!$A$2:$F$634,6,FALSE),""))</f>
      </c>
      <c r="J7694" s="90">
        <f>IF(OR($E7694="",$H7694=""),"",$H7694*$I7694)</f>
      </c>
      <c r="K7694" s="87" t="str">
        <v/>
      </c>
    </row>
    <row r="7695">
      <c r="A7695" s="74" t="str">
        <v/>
      </c>
      <c r="B7695" s="74" t="str">
        <v/>
      </c>
      <c r="C7695" s="75">
        <f>IF($E7695="","",IFERROR(VLOOKUP(TRIM(E7695&amp;""),'Référentiel Articles'!$A$2:$F$634,2,FALSE),""))</f>
      </c>
      <c r="D7695" s="75">
        <f>IF($E7695="","",IFERROR(VLOOKUP(TRIM(E7695&amp;""),'Référentiel Articles'!$A$2:$F$634,3,FALSE),""))</f>
      </c>
      <c r="E7695" s="74" t="str">
        <v/>
      </c>
      <c r="F7695" s="75">
        <f>IF($E7695="","",IFERROR(VLOOKUP(TRIM(E7695&amp;""),'Référentiel Articles'!$A$2:$F$634,4,FALSE),""))</f>
      </c>
      <c r="G7695" s="76">
        <f>IF($E7695="","",IFERROR(VLOOKUP(TRIM(E7695&amp;""),'Référentiel Articles'!$A$2:$F$634,5,FALSE),""))</f>
      </c>
      <c r="H7695" s="77" t="str">
        <v/>
      </c>
      <c r="I7695" s="76">
        <f>IF($E7695="","",IFERROR(VLOOKUP(TRIM(E7695&amp;""),'Référentiel Articles'!$A$2:$F$634,6,FALSE),""))</f>
      </c>
      <c r="J7695" s="78">
        <f>IF(OR($E7695="",$H7695=""),"",$H7695*$I7695)</f>
      </c>
      <c r="K7695" s="79" t="str">
        <v/>
      </c>
    </row>
    <row r="7696">
      <c r="A7696" s="81" t="str">
        <v/>
      </c>
      <c r="B7696" s="81" t="str">
        <v/>
      </c>
      <c r="C7696" s="83">
        <f>IF($E7696="","",IFERROR(VLOOKUP(TRIM(E7696&amp;""),'Référentiel Articles'!$A$2:$F$634,2,FALSE),""))</f>
      </c>
      <c r="D7696" s="83">
        <f>IF($E7696="","",IFERROR(VLOOKUP(TRIM(E7696&amp;""),'Référentiel Articles'!$A$2:$F$634,3,FALSE),""))</f>
      </c>
      <c r="E7696" s="81" t="str">
        <v/>
      </c>
      <c r="F7696" s="83">
        <f>IF($E7696="","",IFERROR(VLOOKUP(TRIM(E7696&amp;""),'Référentiel Articles'!$A$2:$F$634,4,FALSE),""))</f>
      </c>
      <c r="G7696" s="84">
        <f>IF($E7696="","",IFERROR(VLOOKUP(TRIM(E7696&amp;""),'Référentiel Articles'!$A$2:$F$634,5,FALSE),""))</f>
      </c>
      <c r="H7696" s="85" t="str">
        <v/>
      </c>
      <c r="I7696" s="84">
        <f>IF($E7696="","",IFERROR(VLOOKUP(TRIM(E7696&amp;""),'Référentiel Articles'!$A$2:$F$634,6,FALSE),""))</f>
      </c>
      <c r="J7696" s="90">
        <f>IF(OR($E7696="",$H7696=""),"",$H7696*$I7696)</f>
      </c>
      <c r="K7696" s="87" t="str">
        <v/>
      </c>
    </row>
    <row r="7697">
      <c r="A7697" s="74" t="str">
        <v/>
      </c>
      <c r="B7697" s="74" t="str">
        <v/>
      </c>
      <c r="C7697" s="75">
        <f>IF($E7697="","",IFERROR(VLOOKUP(TRIM(E7697&amp;""),'Référentiel Articles'!$A$2:$F$634,2,FALSE),""))</f>
      </c>
      <c r="D7697" s="75">
        <f>IF($E7697="","",IFERROR(VLOOKUP(TRIM(E7697&amp;""),'Référentiel Articles'!$A$2:$F$634,3,FALSE),""))</f>
      </c>
      <c r="E7697" s="74" t="str">
        <v/>
      </c>
      <c r="F7697" s="75">
        <f>IF($E7697="","",IFERROR(VLOOKUP(TRIM(E7697&amp;""),'Référentiel Articles'!$A$2:$F$634,4,FALSE),""))</f>
      </c>
      <c r="G7697" s="76">
        <f>IF($E7697="","",IFERROR(VLOOKUP(TRIM(E7697&amp;""),'Référentiel Articles'!$A$2:$F$634,5,FALSE),""))</f>
      </c>
      <c r="H7697" s="77" t="str">
        <v/>
      </c>
      <c r="I7697" s="76">
        <f>IF($E7697="","",IFERROR(VLOOKUP(TRIM(E7697&amp;""),'Référentiel Articles'!$A$2:$F$634,6,FALSE),""))</f>
      </c>
      <c r="J7697" s="78">
        <f>IF(OR($E7697="",$H7697=""),"",$H7697*$I7697)</f>
      </c>
      <c r="K7697" s="79" t="str">
        <v/>
      </c>
    </row>
    <row r="7698">
      <c r="A7698" s="81" t="str">
        <v/>
      </c>
      <c r="B7698" s="81" t="str">
        <v/>
      </c>
      <c r="C7698" s="83">
        <f>IF($E7698="","",IFERROR(VLOOKUP(TRIM(E7698&amp;""),'Référentiel Articles'!$A$2:$F$634,2,FALSE),""))</f>
      </c>
      <c r="D7698" s="83">
        <f>IF($E7698="","",IFERROR(VLOOKUP(TRIM(E7698&amp;""),'Référentiel Articles'!$A$2:$F$634,3,FALSE),""))</f>
      </c>
      <c r="E7698" s="81" t="str">
        <v/>
      </c>
      <c r="F7698" s="83">
        <f>IF($E7698="","",IFERROR(VLOOKUP(TRIM(E7698&amp;""),'Référentiel Articles'!$A$2:$F$634,4,FALSE),""))</f>
      </c>
      <c r="G7698" s="84">
        <f>IF($E7698="","",IFERROR(VLOOKUP(TRIM(E7698&amp;""),'Référentiel Articles'!$A$2:$F$634,5,FALSE),""))</f>
      </c>
      <c r="H7698" s="85" t="str">
        <v/>
      </c>
      <c r="I7698" s="84">
        <f>IF($E7698="","",IFERROR(VLOOKUP(TRIM(E7698&amp;""),'Référentiel Articles'!$A$2:$F$634,6,FALSE),""))</f>
      </c>
      <c r="J7698" s="90">
        <f>IF(OR($E7698="",$H7698=""),"",$H7698*$I7698)</f>
      </c>
      <c r="K7698" s="87" t="str">
        <v/>
      </c>
    </row>
    <row r="7699">
      <c r="A7699" s="74" t="str">
        <v/>
      </c>
      <c r="B7699" s="74" t="str">
        <v/>
      </c>
      <c r="C7699" s="75">
        <f>IF($E7699="","",IFERROR(VLOOKUP(TRIM(E7699&amp;""),'Référentiel Articles'!$A$2:$F$634,2,FALSE),""))</f>
      </c>
      <c r="D7699" s="75">
        <f>IF($E7699="","",IFERROR(VLOOKUP(TRIM(E7699&amp;""),'Référentiel Articles'!$A$2:$F$634,3,FALSE),""))</f>
      </c>
      <c r="E7699" s="74" t="str">
        <v/>
      </c>
      <c r="F7699" s="75">
        <f>IF($E7699="","",IFERROR(VLOOKUP(TRIM(E7699&amp;""),'Référentiel Articles'!$A$2:$F$634,4,FALSE),""))</f>
      </c>
      <c r="G7699" s="76">
        <f>IF($E7699="","",IFERROR(VLOOKUP(TRIM(E7699&amp;""),'Référentiel Articles'!$A$2:$F$634,5,FALSE),""))</f>
      </c>
      <c r="H7699" s="77" t="str">
        <v/>
      </c>
      <c r="I7699" s="76">
        <f>IF($E7699="","",IFERROR(VLOOKUP(TRIM(E7699&amp;""),'Référentiel Articles'!$A$2:$F$634,6,FALSE),""))</f>
      </c>
      <c r="J7699" s="78">
        <f>IF(OR($E7699="",$H7699=""),"",$H7699*$I7699)</f>
      </c>
      <c r="K7699" s="79" t="str">
        <v/>
      </c>
    </row>
    <row r="7700">
      <c r="A7700" s="81" t="str">
        <v/>
      </c>
      <c r="B7700" s="81" t="str">
        <v/>
      </c>
      <c r="C7700" s="83">
        <f>IF($E7700="","",IFERROR(VLOOKUP(TRIM(E7700&amp;""),'Référentiel Articles'!$A$2:$F$634,2,FALSE),""))</f>
      </c>
      <c r="D7700" s="83">
        <f>IF($E7700="","",IFERROR(VLOOKUP(TRIM(E7700&amp;""),'Référentiel Articles'!$A$2:$F$634,3,FALSE),""))</f>
      </c>
      <c r="E7700" s="81" t="str">
        <v/>
      </c>
      <c r="F7700" s="83">
        <f>IF($E7700="","",IFERROR(VLOOKUP(TRIM(E7700&amp;""),'Référentiel Articles'!$A$2:$F$634,4,FALSE),""))</f>
      </c>
      <c r="G7700" s="84">
        <f>IF($E7700="","",IFERROR(VLOOKUP(TRIM(E7700&amp;""),'Référentiel Articles'!$A$2:$F$634,5,FALSE),""))</f>
      </c>
      <c r="H7700" s="85" t="str">
        <v/>
      </c>
      <c r="I7700" s="84">
        <f>IF($E7700="","",IFERROR(VLOOKUP(TRIM(E7700&amp;""),'Référentiel Articles'!$A$2:$F$634,6,FALSE),""))</f>
      </c>
      <c r="J7700" s="90">
        <f>IF(OR($E7700="",$H7700=""),"",$H7700*$I7700)</f>
      </c>
      <c r="K7700" s="87" t="str">
        <v/>
      </c>
    </row>
    <row r="7701">
      <c r="A7701" s="74" t="str">
        <v/>
      </c>
      <c r="B7701" s="74" t="str">
        <v/>
      </c>
      <c r="C7701" s="75">
        <f>IF($E7701="","",IFERROR(VLOOKUP(TRIM(E7701&amp;""),'Référentiel Articles'!$A$2:$F$634,2,FALSE),""))</f>
      </c>
      <c r="D7701" s="75">
        <f>IF($E7701="","",IFERROR(VLOOKUP(TRIM(E7701&amp;""),'Référentiel Articles'!$A$2:$F$634,3,FALSE),""))</f>
      </c>
      <c r="E7701" s="74" t="str">
        <v/>
      </c>
      <c r="F7701" s="75">
        <f>IF($E7701="","",IFERROR(VLOOKUP(TRIM(E7701&amp;""),'Référentiel Articles'!$A$2:$F$634,4,FALSE),""))</f>
      </c>
      <c r="G7701" s="76">
        <f>IF($E7701="","",IFERROR(VLOOKUP(TRIM(E7701&amp;""),'Référentiel Articles'!$A$2:$F$634,5,FALSE),""))</f>
      </c>
      <c r="H7701" s="77" t="str">
        <v/>
      </c>
      <c r="I7701" s="76">
        <f>IF($E7701="","",IFERROR(VLOOKUP(TRIM(E7701&amp;""),'Référentiel Articles'!$A$2:$F$634,6,FALSE),""))</f>
      </c>
      <c r="J7701" s="78">
        <f>IF(OR($E7701="",$H7701=""),"",$H7701*$I7701)</f>
      </c>
      <c r="K7701" s="79" t="str">
        <v/>
      </c>
    </row>
    <row r="7702">
      <c r="A7702" s="81" t="str">
        <v/>
      </c>
      <c r="B7702" s="81" t="str">
        <v/>
      </c>
      <c r="C7702" s="83">
        <f>IF($E7702="","",IFERROR(VLOOKUP(TRIM(E7702&amp;""),'Référentiel Articles'!$A$2:$F$634,2,FALSE),""))</f>
      </c>
      <c r="D7702" s="83">
        <f>IF($E7702="","",IFERROR(VLOOKUP(TRIM(E7702&amp;""),'Référentiel Articles'!$A$2:$F$634,3,FALSE),""))</f>
      </c>
      <c r="E7702" s="81" t="str">
        <v/>
      </c>
      <c r="F7702" s="83">
        <f>IF($E7702="","",IFERROR(VLOOKUP(TRIM(E7702&amp;""),'Référentiel Articles'!$A$2:$F$634,4,FALSE),""))</f>
      </c>
      <c r="G7702" s="84">
        <f>IF($E7702="","",IFERROR(VLOOKUP(TRIM(E7702&amp;""),'Référentiel Articles'!$A$2:$F$634,5,FALSE),""))</f>
      </c>
      <c r="H7702" s="85" t="str">
        <v/>
      </c>
      <c r="I7702" s="84">
        <f>IF($E7702="","",IFERROR(VLOOKUP(TRIM(E7702&amp;""),'Référentiel Articles'!$A$2:$F$634,6,FALSE),""))</f>
      </c>
      <c r="J7702" s="90">
        <f>IF(OR($E7702="",$H7702=""),"",$H7702*$I7702)</f>
      </c>
      <c r="K7702" s="87" t="str">
        <v/>
      </c>
    </row>
    <row r="7703">
      <c r="A7703" s="74" t="str">
        <v/>
      </c>
      <c r="B7703" s="74" t="str">
        <v/>
      </c>
      <c r="C7703" s="75">
        <f>IF($E7703="","",IFERROR(VLOOKUP(TRIM(E7703&amp;""),'Référentiel Articles'!$A$2:$F$634,2,FALSE),""))</f>
      </c>
      <c r="D7703" s="75">
        <f>IF($E7703="","",IFERROR(VLOOKUP(TRIM(E7703&amp;""),'Référentiel Articles'!$A$2:$F$634,3,FALSE),""))</f>
      </c>
      <c r="E7703" s="74" t="str">
        <v/>
      </c>
      <c r="F7703" s="75">
        <f>IF($E7703="","",IFERROR(VLOOKUP(TRIM(E7703&amp;""),'Référentiel Articles'!$A$2:$F$634,4,FALSE),""))</f>
      </c>
      <c r="G7703" s="76">
        <f>IF($E7703="","",IFERROR(VLOOKUP(TRIM(E7703&amp;""),'Référentiel Articles'!$A$2:$F$634,5,FALSE),""))</f>
      </c>
      <c r="H7703" s="77" t="str">
        <v/>
      </c>
      <c r="I7703" s="76">
        <f>IF($E7703="","",IFERROR(VLOOKUP(TRIM(E7703&amp;""),'Référentiel Articles'!$A$2:$F$634,6,FALSE),""))</f>
      </c>
      <c r="J7703" s="78">
        <f>IF(OR($E7703="",$H7703=""),"",$H7703*$I7703)</f>
      </c>
      <c r="K7703" s="79" t="str">
        <v/>
      </c>
    </row>
    <row r="7704">
      <c r="A7704" s="81" t="str">
        <v/>
      </c>
      <c r="B7704" s="81" t="str">
        <v/>
      </c>
      <c r="C7704" s="83">
        <f>IF($E7704="","",IFERROR(VLOOKUP(TRIM(E7704&amp;""),'Référentiel Articles'!$A$2:$F$634,2,FALSE),""))</f>
      </c>
      <c r="D7704" s="83">
        <f>IF($E7704="","",IFERROR(VLOOKUP(TRIM(E7704&amp;""),'Référentiel Articles'!$A$2:$F$634,3,FALSE),""))</f>
      </c>
      <c r="E7704" s="81" t="str">
        <v/>
      </c>
      <c r="F7704" s="83">
        <f>IF($E7704="","",IFERROR(VLOOKUP(TRIM(E7704&amp;""),'Référentiel Articles'!$A$2:$F$634,4,FALSE),""))</f>
      </c>
      <c r="G7704" s="84">
        <f>IF($E7704="","",IFERROR(VLOOKUP(TRIM(E7704&amp;""),'Référentiel Articles'!$A$2:$F$634,5,FALSE),""))</f>
      </c>
      <c r="H7704" s="85" t="str">
        <v/>
      </c>
      <c r="I7704" s="84">
        <f>IF($E7704="","",IFERROR(VLOOKUP(TRIM(E7704&amp;""),'Référentiel Articles'!$A$2:$F$634,6,FALSE),""))</f>
      </c>
      <c r="J7704" s="90">
        <f>IF(OR($E7704="",$H7704=""),"",$H7704*$I7704)</f>
      </c>
      <c r="K7704" s="87" t="str">
        <v/>
      </c>
    </row>
    <row r="7705">
      <c r="A7705" s="74" t="str">
        <v/>
      </c>
      <c r="B7705" s="74" t="str">
        <v/>
      </c>
      <c r="C7705" s="75">
        <f>IF($E7705="","",IFERROR(VLOOKUP(TRIM(E7705&amp;""),'Référentiel Articles'!$A$2:$F$634,2,FALSE),""))</f>
      </c>
      <c r="D7705" s="75">
        <f>IF($E7705="","",IFERROR(VLOOKUP(TRIM(E7705&amp;""),'Référentiel Articles'!$A$2:$F$634,3,FALSE),""))</f>
      </c>
      <c r="E7705" s="74" t="str">
        <v/>
      </c>
      <c r="F7705" s="75">
        <f>IF($E7705="","",IFERROR(VLOOKUP(TRIM(E7705&amp;""),'Référentiel Articles'!$A$2:$F$634,4,FALSE),""))</f>
      </c>
      <c r="G7705" s="76">
        <f>IF($E7705="","",IFERROR(VLOOKUP(TRIM(E7705&amp;""),'Référentiel Articles'!$A$2:$F$634,5,FALSE),""))</f>
      </c>
      <c r="H7705" s="77" t="str">
        <v/>
      </c>
      <c r="I7705" s="76">
        <f>IF($E7705="","",IFERROR(VLOOKUP(TRIM(E7705&amp;""),'Référentiel Articles'!$A$2:$F$634,6,FALSE),""))</f>
      </c>
      <c r="J7705" s="78">
        <f>IF(OR($E7705="",$H7705=""),"",$H7705*$I7705)</f>
      </c>
      <c r="K7705" s="79" t="str">
        <v/>
      </c>
    </row>
    <row r="7706">
      <c r="A7706" s="81" t="str">
        <v/>
      </c>
      <c r="B7706" s="81" t="str">
        <v/>
      </c>
      <c r="C7706" s="83">
        <f>IF($E7706="","",IFERROR(VLOOKUP(TRIM(E7706&amp;""),'Référentiel Articles'!$A$2:$F$634,2,FALSE),""))</f>
      </c>
      <c r="D7706" s="83">
        <f>IF($E7706="","",IFERROR(VLOOKUP(TRIM(E7706&amp;""),'Référentiel Articles'!$A$2:$F$634,3,FALSE),""))</f>
      </c>
      <c r="E7706" s="81" t="str">
        <v/>
      </c>
      <c r="F7706" s="83">
        <f>IF($E7706="","",IFERROR(VLOOKUP(TRIM(E7706&amp;""),'Référentiel Articles'!$A$2:$F$634,4,FALSE),""))</f>
      </c>
      <c r="G7706" s="84">
        <f>IF($E7706="","",IFERROR(VLOOKUP(TRIM(E7706&amp;""),'Référentiel Articles'!$A$2:$F$634,5,FALSE),""))</f>
      </c>
      <c r="H7706" s="85" t="str">
        <v/>
      </c>
      <c r="I7706" s="84">
        <f>IF($E7706="","",IFERROR(VLOOKUP(TRIM(E7706&amp;""),'Référentiel Articles'!$A$2:$F$634,6,FALSE),""))</f>
      </c>
      <c r="J7706" s="90">
        <f>IF(OR($E7706="",$H7706=""),"",$H7706*$I7706)</f>
      </c>
      <c r="K7706" s="87" t="str">
        <v/>
      </c>
    </row>
    <row r="7707">
      <c r="A7707" s="74" t="str">
        <v/>
      </c>
      <c r="B7707" s="74" t="str">
        <v/>
      </c>
      <c r="C7707" s="75">
        <f>IF($E7707="","",IFERROR(VLOOKUP(TRIM(E7707&amp;""),'Référentiel Articles'!$A$2:$F$634,2,FALSE),""))</f>
      </c>
      <c r="D7707" s="75">
        <f>IF($E7707="","",IFERROR(VLOOKUP(TRIM(E7707&amp;""),'Référentiel Articles'!$A$2:$F$634,3,FALSE),""))</f>
      </c>
      <c r="E7707" s="74" t="str">
        <v/>
      </c>
      <c r="F7707" s="75">
        <f>IF($E7707="","",IFERROR(VLOOKUP(TRIM(E7707&amp;""),'Référentiel Articles'!$A$2:$F$634,4,FALSE),""))</f>
      </c>
      <c r="G7707" s="76">
        <f>IF($E7707="","",IFERROR(VLOOKUP(TRIM(E7707&amp;""),'Référentiel Articles'!$A$2:$F$634,5,FALSE),""))</f>
      </c>
      <c r="H7707" s="77" t="str">
        <v/>
      </c>
      <c r="I7707" s="76">
        <f>IF($E7707="","",IFERROR(VLOOKUP(TRIM(E7707&amp;""),'Référentiel Articles'!$A$2:$F$634,6,FALSE),""))</f>
      </c>
      <c r="J7707" s="78">
        <f>IF(OR($E7707="",$H7707=""),"",$H7707*$I7707)</f>
      </c>
      <c r="K7707" s="79" t="str">
        <v/>
      </c>
    </row>
    <row r="7708">
      <c r="A7708" s="81" t="str">
        <v/>
      </c>
      <c r="B7708" s="81" t="str">
        <v/>
      </c>
      <c r="C7708" s="83">
        <f>IF($E7708="","",IFERROR(VLOOKUP(TRIM(E7708&amp;""),'Référentiel Articles'!$A$2:$F$634,2,FALSE),""))</f>
      </c>
      <c r="D7708" s="83">
        <f>IF($E7708="","",IFERROR(VLOOKUP(TRIM(E7708&amp;""),'Référentiel Articles'!$A$2:$F$634,3,FALSE),""))</f>
      </c>
      <c r="E7708" s="81" t="str">
        <v/>
      </c>
      <c r="F7708" s="83">
        <f>IF($E7708="","",IFERROR(VLOOKUP(TRIM(E7708&amp;""),'Référentiel Articles'!$A$2:$F$634,4,FALSE),""))</f>
      </c>
      <c r="G7708" s="84">
        <f>IF($E7708="","",IFERROR(VLOOKUP(TRIM(E7708&amp;""),'Référentiel Articles'!$A$2:$F$634,5,FALSE),""))</f>
      </c>
      <c r="H7708" s="85" t="str">
        <v/>
      </c>
      <c r="I7708" s="84">
        <f>IF($E7708="","",IFERROR(VLOOKUP(TRIM(E7708&amp;""),'Référentiel Articles'!$A$2:$F$634,6,FALSE),""))</f>
      </c>
      <c r="J7708" s="90">
        <f>IF(OR($E7708="",$H7708=""),"",$H7708*$I7708)</f>
      </c>
      <c r="K7708" s="87" t="str">
        <v/>
      </c>
    </row>
    <row r="7709">
      <c r="A7709" s="74" t="str">
        <v/>
      </c>
      <c r="B7709" s="74" t="str">
        <v/>
      </c>
      <c r="C7709" s="75">
        <f>IF($E7709="","",IFERROR(VLOOKUP(TRIM(E7709&amp;""),'Référentiel Articles'!$A$2:$F$634,2,FALSE),""))</f>
      </c>
      <c r="D7709" s="75">
        <f>IF($E7709="","",IFERROR(VLOOKUP(TRIM(E7709&amp;""),'Référentiel Articles'!$A$2:$F$634,3,FALSE),""))</f>
      </c>
      <c r="E7709" s="74" t="str">
        <v/>
      </c>
      <c r="F7709" s="75">
        <f>IF($E7709="","",IFERROR(VLOOKUP(TRIM(E7709&amp;""),'Référentiel Articles'!$A$2:$F$634,4,FALSE),""))</f>
      </c>
      <c r="G7709" s="76">
        <f>IF($E7709="","",IFERROR(VLOOKUP(TRIM(E7709&amp;""),'Référentiel Articles'!$A$2:$F$634,5,FALSE),""))</f>
      </c>
      <c r="H7709" s="77" t="str">
        <v/>
      </c>
      <c r="I7709" s="76">
        <f>IF($E7709="","",IFERROR(VLOOKUP(TRIM(E7709&amp;""),'Référentiel Articles'!$A$2:$F$634,6,FALSE),""))</f>
      </c>
      <c r="J7709" s="78">
        <f>IF(OR($E7709="",$H7709=""),"",$H7709*$I7709)</f>
      </c>
      <c r="K7709" s="79" t="str">
        <v/>
      </c>
    </row>
    <row r="7710">
      <c r="A7710" s="81" t="str">
        <v/>
      </c>
      <c r="B7710" s="81" t="str">
        <v/>
      </c>
      <c r="C7710" s="83">
        <f>IF($E7710="","",IFERROR(VLOOKUP(TRIM(E7710&amp;""),'Référentiel Articles'!$A$2:$F$634,2,FALSE),""))</f>
      </c>
      <c r="D7710" s="83">
        <f>IF($E7710="","",IFERROR(VLOOKUP(TRIM(E7710&amp;""),'Référentiel Articles'!$A$2:$F$634,3,FALSE),""))</f>
      </c>
      <c r="E7710" s="81" t="str">
        <v/>
      </c>
      <c r="F7710" s="83">
        <f>IF($E7710="","",IFERROR(VLOOKUP(TRIM(E7710&amp;""),'Référentiel Articles'!$A$2:$F$634,4,FALSE),""))</f>
      </c>
      <c r="G7710" s="84">
        <f>IF($E7710="","",IFERROR(VLOOKUP(TRIM(E7710&amp;""),'Référentiel Articles'!$A$2:$F$634,5,FALSE),""))</f>
      </c>
      <c r="H7710" s="85" t="str">
        <v/>
      </c>
      <c r="I7710" s="84">
        <f>IF($E7710="","",IFERROR(VLOOKUP(TRIM(E7710&amp;""),'Référentiel Articles'!$A$2:$F$634,6,FALSE),""))</f>
      </c>
      <c r="J7710" s="90">
        <f>IF(OR($E7710="",$H7710=""),"",$H7710*$I7710)</f>
      </c>
      <c r="K7710" s="87" t="str">
        <v/>
      </c>
    </row>
    <row r="7711">
      <c r="A7711" s="74" t="str">
        <v/>
      </c>
      <c r="B7711" s="74" t="str">
        <v/>
      </c>
      <c r="C7711" s="75">
        <f>IF($E7711="","",IFERROR(VLOOKUP(TRIM(E7711&amp;""),'Référentiel Articles'!$A$2:$F$634,2,FALSE),""))</f>
      </c>
      <c r="D7711" s="75">
        <f>IF($E7711="","",IFERROR(VLOOKUP(TRIM(E7711&amp;""),'Référentiel Articles'!$A$2:$F$634,3,FALSE),""))</f>
      </c>
      <c r="E7711" s="74" t="str">
        <v/>
      </c>
      <c r="F7711" s="75">
        <f>IF($E7711="","",IFERROR(VLOOKUP(TRIM(E7711&amp;""),'Référentiel Articles'!$A$2:$F$634,4,FALSE),""))</f>
      </c>
      <c r="G7711" s="76">
        <f>IF($E7711="","",IFERROR(VLOOKUP(TRIM(E7711&amp;""),'Référentiel Articles'!$A$2:$F$634,5,FALSE),""))</f>
      </c>
      <c r="H7711" s="77" t="str">
        <v/>
      </c>
      <c r="I7711" s="76">
        <f>IF($E7711="","",IFERROR(VLOOKUP(TRIM(E7711&amp;""),'Référentiel Articles'!$A$2:$F$634,6,FALSE),""))</f>
      </c>
      <c r="J7711" s="78">
        <f>IF(OR($E7711="",$H7711=""),"",$H7711*$I7711)</f>
      </c>
      <c r="K7711" s="79" t="str">
        <v/>
      </c>
    </row>
    <row r="7712">
      <c r="A7712" s="81" t="str">
        <v/>
      </c>
      <c r="B7712" s="81" t="str">
        <v/>
      </c>
      <c r="C7712" s="83">
        <f>IF($E7712="","",IFERROR(VLOOKUP(TRIM(E7712&amp;""),'Référentiel Articles'!$A$2:$F$634,2,FALSE),""))</f>
      </c>
      <c r="D7712" s="83">
        <f>IF($E7712="","",IFERROR(VLOOKUP(TRIM(E7712&amp;""),'Référentiel Articles'!$A$2:$F$634,3,FALSE),""))</f>
      </c>
      <c r="E7712" s="81" t="str">
        <v/>
      </c>
      <c r="F7712" s="83">
        <f>IF($E7712="","",IFERROR(VLOOKUP(TRIM(E7712&amp;""),'Référentiel Articles'!$A$2:$F$634,4,FALSE),""))</f>
      </c>
      <c r="G7712" s="84">
        <f>IF($E7712="","",IFERROR(VLOOKUP(TRIM(E7712&amp;""),'Référentiel Articles'!$A$2:$F$634,5,FALSE),""))</f>
      </c>
      <c r="H7712" s="85" t="str">
        <v/>
      </c>
      <c r="I7712" s="84">
        <f>IF($E7712="","",IFERROR(VLOOKUP(TRIM(E7712&amp;""),'Référentiel Articles'!$A$2:$F$634,6,FALSE),""))</f>
      </c>
      <c r="J7712" s="90">
        <f>IF(OR($E7712="",$H7712=""),"",$H7712*$I7712)</f>
      </c>
      <c r="K7712" s="87" t="str">
        <v/>
      </c>
    </row>
    <row r="7713">
      <c r="A7713" s="74" t="str">
        <v/>
      </c>
      <c r="B7713" s="74" t="str">
        <v/>
      </c>
      <c r="C7713" s="75">
        <f>IF($E7713="","",IFERROR(VLOOKUP(TRIM(E7713&amp;""),'Référentiel Articles'!$A$2:$F$634,2,FALSE),""))</f>
      </c>
      <c r="D7713" s="75">
        <f>IF($E7713="","",IFERROR(VLOOKUP(TRIM(E7713&amp;""),'Référentiel Articles'!$A$2:$F$634,3,FALSE),""))</f>
      </c>
      <c r="E7713" s="74" t="str">
        <v/>
      </c>
      <c r="F7713" s="75">
        <f>IF($E7713="","",IFERROR(VLOOKUP(TRIM(E7713&amp;""),'Référentiel Articles'!$A$2:$F$634,4,FALSE),""))</f>
      </c>
      <c r="G7713" s="76">
        <f>IF($E7713="","",IFERROR(VLOOKUP(TRIM(E7713&amp;""),'Référentiel Articles'!$A$2:$F$634,5,FALSE),""))</f>
      </c>
      <c r="H7713" s="77" t="str">
        <v/>
      </c>
      <c r="I7713" s="76">
        <f>IF($E7713="","",IFERROR(VLOOKUP(TRIM(E7713&amp;""),'Référentiel Articles'!$A$2:$F$634,6,FALSE),""))</f>
      </c>
      <c r="J7713" s="78">
        <f>IF(OR($E7713="",$H7713=""),"",$H7713*$I7713)</f>
      </c>
      <c r="K7713" s="79" t="str">
        <v/>
      </c>
    </row>
    <row r="7714">
      <c r="A7714" s="81" t="str">
        <v/>
      </c>
      <c r="B7714" s="81" t="str">
        <v/>
      </c>
      <c r="C7714" s="83">
        <f>IF($E7714="","",IFERROR(VLOOKUP(TRIM(E7714&amp;""),'Référentiel Articles'!$A$2:$F$634,2,FALSE),""))</f>
      </c>
      <c r="D7714" s="83">
        <f>IF($E7714="","",IFERROR(VLOOKUP(TRIM(E7714&amp;""),'Référentiel Articles'!$A$2:$F$634,3,FALSE),""))</f>
      </c>
      <c r="E7714" s="81" t="str">
        <v/>
      </c>
      <c r="F7714" s="83">
        <f>IF($E7714="","",IFERROR(VLOOKUP(TRIM(E7714&amp;""),'Référentiel Articles'!$A$2:$F$634,4,FALSE),""))</f>
      </c>
      <c r="G7714" s="84">
        <f>IF($E7714="","",IFERROR(VLOOKUP(TRIM(E7714&amp;""),'Référentiel Articles'!$A$2:$F$634,5,FALSE),""))</f>
      </c>
      <c r="H7714" s="85" t="str">
        <v/>
      </c>
      <c r="I7714" s="84">
        <f>IF($E7714="","",IFERROR(VLOOKUP(TRIM(E7714&amp;""),'Référentiel Articles'!$A$2:$F$634,6,FALSE),""))</f>
      </c>
      <c r="J7714" s="90">
        <f>IF(OR($E7714="",$H7714=""),"",$H7714*$I7714)</f>
      </c>
      <c r="K7714" s="87" t="str">
        <v/>
      </c>
    </row>
    <row r="7715">
      <c r="A7715" s="74" t="str">
        <v/>
      </c>
      <c r="B7715" s="74" t="str">
        <v/>
      </c>
      <c r="C7715" s="75">
        <f>IF($E7715="","",IFERROR(VLOOKUP(TRIM(E7715&amp;""),'Référentiel Articles'!$A$2:$F$634,2,FALSE),""))</f>
      </c>
      <c r="D7715" s="75">
        <f>IF($E7715="","",IFERROR(VLOOKUP(TRIM(E7715&amp;""),'Référentiel Articles'!$A$2:$F$634,3,FALSE),""))</f>
      </c>
      <c r="E7715" s="74" t="str">
        <v/>
      </c>
      <c r="F7715" s="75">
        <f>IF($E7715="","",IFERROR(VLOOKUP(TRIM(E7715&amp;""),'Référentiel Articles'!$A$2:$F$634,4,FALSE),""))</f>
      </c>
      <c r="G7715" s="76">
        <f>IF($E7715="","",IFERROR(VLOOKUP(TRIM(E7715&amp;""),'Référentiel Articles'!$A$2:$F$634,5,FALSE),""))</f>
      </c>
      <c r="H7715" s="77" t="str">
        <v/>
      </c>
      <c r="I7715" s="76">
        <f>IF($E7715="","",IFERROR(VLOOKUP(TRIM(E7715&amp;""),'Référentiel Articles'!$A$2:$F$634,6,FALSE),""))</f>
      </c>
      <c r="J7715" s="78">
        <f>IF(OR($E7715="",$H7715=""),"",$H7715*$I7715)</f>
      </c>
      <c r="K7715" s="79" t="str">
        <v/>
      </c>
    </row>
    <row r="7716">
      <c r="A7716" s="81" t="str">
        <v/>
      </c>
      <c r="B7716" s="81" t="str">
        <v/>
      </c>
      <c r="C7716" s="83">
        <f>IF($E7716="","",IFERROR(VLOOKUP(TRIM(E7716&amp;""),'Référentiel Articles'!$A$2:$F$634,2,FALSE),""))</f>
      </c>
      <c r="D7716" s="83">
        <f>IF($E7716="","",IFERROR(VLOOKUP(TRIM(E7716&amp;""),'Référentiel Articles'!$A$2:$F$634,3,FALSE),""))</f>
      </c>
      <c r="E7716" s="81" t="str">
        <v/>
      </c>
      <c r="F7716" s="83">
        <f>IF($E7716="","",IFERROR(VLOOKUP(TRIM(E7716&amp;""),'Référentiel Articles'!$A$2:$F$634,4,FALSE),""))</f>
      </c>
      <c r="G7716" s="84">
        <f>IF($E7716="","",IFERROR(VLOOKUP(TRIM(E7716&amp;""),'Référentiel Articles'!$A$2:$F$634,5,FALSE),""))</f>
      </c>
      <c r="H7716" s="85" t="str">
        <v/>
      </c>
      <c r="I7716" s="84">
        <f>IF($E7716="","",IFERROR(VLOOKUP(TRIM(E7716&amp;""),'Référentiel Articles'!$A$2:$F$634,6,FALSE),""))</f>
      </c>
      <c r="J7716" s="90">
        <f>IF(OR($E7716="",$H7716=""),"",$H7716*$I7716)</f>
      </c>
      <c r="K7716" s="87" t="str">
        <v/>
      </c>
    </row>
    <row r="7717">
      <c r="A7717" s="74" t="str">
        <v/>
      </c>
      <c r="B7717" s="74" t="str">
        <v/>
      </c>
      <c r="C7717" s="75">
        <f>IF($E7717="","",IFERROR(VLOOKUP(TRIM(E7717&amp;""),'Référentiel Articles'!$A$2:$F$634,2,FALSE),""))</f>
      </c>
      <c r="D7717" s="75">
        <f>IF($E7717="","",IFERROR(VLOOKUP(TRIM(E7717&amp;""),'Référentiel Articles'!$A$2:$F$634,3,FALSE),""))</f>
      </c>
      <c r="E7717" s="74" t="str">
        <v/>
      </c>
      <c r="F7717" s="75">
        <f>IF($E7717="","",IFERROR(VLOOKUP(TRIM(E7717&amp;""),'Référentiel Articles'!$A$2:$F$634,4,FALSE),""))</f>
      </c>
      <c r="G7717" s="76">
        <f>IF($E7717="","",IFERROR(VLOOKUP(TRIM(E7717&amp;""),'Référentiel Articles'!$A$2:$F$634,5,FALSE),""))</f>
      </c>
      <c r="H7717" s="77" t="str">
        <v/>
      </c>
      <c r="I7717" s="76">
        <f>IF($E7717="","",IFERROR(VLOOKUP(TRIM(E7717&amp;""),'Référentiel Articles'!$A$2:$F$634,6,FALSE),""))</f>
      </c>
      <c r="J7717" s="78">
        <f>IF(OR($E7717="",$H7717=""),"",$H7717*$I7717)</f>
      </c>
      <c r="K7717" s="79" t="str">
        <v/>
      </c>
    </row>
    <row r="7718">
      <c r="A7718" s="81" t="str">
        <v/>
      </c>
      <c r="B7718" s="81" t="str">
        <v/>
      </c>
      <c r="C7718" s="83">
        <f>IF($E7718="","",IFERROR(VLOOKUP(TRIM(E7718&amp;""),'Référentiel Articles'!$A$2:$F$634,2,FALSE),""))</f>
      </c>
      <c r="D7718" s="83">
        <f>IF($E7718="","",IFERROR(VLOOKUP(TRIM(E7718&amp;""),'Référentiel Articles'!$A$2:$F$634,3,FALSE),""))</f>
      </c>
      <c r="E7718" s="81" t="str">
        <v/>
      </c>
      <c r="F7718" s="83">
        <f>IF($E7718="","",IFERROR(VLOOKUP(TRIM(E7718&amp;""),'Référentiel Articles'!$A$2:$F$634,4,FALSE),""))</f>
      </c>
      <c r="G7718" s="84">
        <f>IF($E7718="","",IFERROR(VLOOKUP(TRIM(E7718&amp;""),'Référentiel Articles'!$A$2:$F$634,5,FALSE),""))</f>
      </c>
      <c r="H7718" s="85" t="str">
        <v/>
      </c>
      <c r="I7718" s="84">
        <f>IF($E7718="","",IFERROR(VLOOKUP(TRIM(E7718&amp;""),'Référentiel Articles'!$A$2:$F$634,6,FALSE),""))</f>
      </c>
      <c r="J7718" s="90">
        <f>IF(OR($E7718="",$H7718=""),"",$H7718*$I7718)</f>
      </c>
      <c r="K7718" s="87" t="str">
        <v/>
      </c>
    </row>
    <row r="7719">
      <c r="A7719" s="74" t="str">
        <v/>
      </c>
      <c r="B7719" s="74" t="str">
        <v/>
      </c>
      <c r="C7719" s="75">
        <f>IF($E7719="","",IFERROR(VLOOKUP(TRIM(E7719&amp;""),'Référentiel Articles'!$A$2:$F$634,2,FALSE),""))</f>
      </c>
      <c r="D7719" s="75">
        <f>IF($E7719="","",IFERROR(VLOOKUP(TRIM(E7719&amp;""),'Référentiel Articles'!$A$2:$F$634,3,FALSE),""))</f>
      </c>
      <c r="E7719" s="74" t="str">
        <v/>
      </c>
      <c r="F7719" s="75">
        <f>IF($E7719="","",IFERROR(VLOOKUP(TRIM(E7719&amp;""),'Référentiel Articles'!$A$2:$F$634,4,FALSE),""))</f>
      </c>
      <c r="G7719" s="76">
        <f>IF($E7719="","",IFERROR(VLOOKUP(TRIM(E7719&amp;""),'Référentiel Articles'!$A$2:$F$634,5,FALSE),""))</f>
      </c>
      <c r="H7719" s="77" t="str">
        <v/>
      </c>
      <c r="I7719" s="76">
        <f>IF($E7719="","",IFERROR(VLOOKUP(TRIM(E7719&amp;""),'Référentiel Articles'!$A$2:$F$634,6,FALSE),""))</f>
      </c>
      <c r="J7719" s="78">
        <f>IF(OR($E7719="",$H7719=""),"",$H7719*$I7719)</f>
      </c>
      <c r="K7719" s="79" t="str">
        <v/>
      </c>
    </row>
    <row r="7720">
      <c r="A7720" s="81" t="str">
        <v/>
      </c>
      <c r="B7720" s="81" t="str">
        <v/>
      </c>
      <c r="C7720" s="83">
        <f>IF($E7720="","",IFERROR(VLOOKUP(TRIM(E7720&amp;""),'Référentiel Articles'!$A$2:$F$634,2,FALSE),""))</f>
      </c>
      <c r="D7720" s="83">
        <f>IF($E7720="","",IFERROR(VLOOKUP(TRIM(E7720&amp;""),'Référentiel Articles'!$A$2:$F$634,3,FALSE),""))</f>
      </c>
      <c r="E7720" s="81" t="str">
        <v/>
      </c>
      <c r="F7720" s="83">
        <f>IF($E7720="","",IFERROR(VLOOKUP(TRIM(E7720&amp;""),'Référentiel Articles'!$A$2:$F$634,4,FALSE),""))</f>
      </c>
      <c r="G7720" s="84">
        <f>IF($E7720="","",IFERROR(VLOOKUP(TRIM(E7720&amp;""),'Référentiel Articles'!$A$2:$F$634,5,FALSE),""))</f>
      </c>
      <c r="H7720" s="85" t="str">
        <v/>
      </c>
      <c r="I7720" s="84">
        <f>IF($E7720="","",IFERROR(VLOOKUP(TRIM(E7720&amp;""),'Référentiel Articles'!$A$2:$F$634,6,FALSE),""))</f>
      </c>
      <c r="J7720" s="90">
        <f>IF(OR($E7720="",$H7720=""),"",$H7720*$I7720)</f>
      </c>
      <c r="K7720" s="87" t="str">
        <v/>
      </c>
    </row>
    <row r="7721">
      <c r="A7721" s="74" t="str">
        <v/>
      </c>
      <c r="B7721" s="74" t="str">
        <v/>
      </c>
      <c r="C7721" s="75">
        <f>IF($E7721="","",IFERROR(VLOOKUP(TRIM(E7721&amp;""),'Référentiel Articles'!$A$2:$F$634,2,FALSE),""))</f>
      </c>
      <c r="D7721" s="75">
        <f>IF($E7721="","",IFERROR(VLOOKUP(TRIM(E7721&amp;""),'Référentiel Articles'!$A$2:$F$634,3,FALSE),""))</f>
      </c>
      <c r="E7721" s="74" t="str">
        <v/>
      </c>
      <c r="F7721" s="75">
        <f>IF($E7721="","",IFERROR(VLOOKUP(TRIM(E7721&amp;""),'Référentiel Articles'!$A$2:$F$634,4,FALSE),""))</f>
      </c>
      <c r="G7721" s="76">
        <f>IF($E7721="","",IFERROR(VLOOKUP(TRIM(E7721&amp;""),'Référentiel Articles'!$A$2:$F$634,5,FALSE),""))</f>
      </c>
      <c r="H7721" s="77" t="str">
        <v/>
      </c>
      <c r="I7721" s="76">
        <f>IF($E7721="","",IFERROR(VLOOKUP(TRIM(E7721&amp;""),'Référentiel Articles'!$A$2:$F$634,6,FALSE),""))</f>
      </c>
      <c r="J7721" s="78">
        <f>IF(OR($E7721="",$H7721=""),"",$H7721*$I7721)</f>
      </c>
      <c r="K7721" s="79" t="str">
        <v/>
      </c>
    </row>
    <row r="7722">
      <c r="A7722" s="81" t="str">
        <v/>
      </c>
      <c r="B7722" s="81" t="str">
        <v/>
      </c>
      <c r="C7722" s="83">
        <f>IF($E7722="","",IFERROR(VLOOKUP(TRIM(E7722&amp;""),'Référentiel Articles'!$A$2:$F$634,2,FALSE),""))</f>
      </c>
      <c r="D7722" s="83">
        <f>IF($E7722="","",IFERROR(VLOOKUP(TRIM(E7722&amp;""),'Référentiel Articles'!$A$2:$F$634,3,FALSE),""))</f>
      </c>
      <c r="E7722" s="81" t="str">
        <v/>
      </c>
      <c r="F7722" s="83">
        <f>IF($E7722="","",IFERROR(VLOOKUP(TRIM(E7722&amp;""),'Référentiel Articles'!$A$2:$F$634,4,FALSE),""))</f>
      </c>
      <c r="G7722" s="84">
        <f>IF($E7722="","",IFERROR(VLOOKUP(TRIM(E7722&amp;""),'Référentiel Articles'!$A$2:$F$634,5,FALSE),""))</f>
      </c>
      <c r="H7722" s="85" t="str">
        <v/>
      </c>
      <c r="I7722" s="84">
        <f>IF($E7722="","",IFERROR(VLOOKUP(TRIM(E7722&amp;""),'Référentiel Articles'!$A$2:$F$634,6,FALSE),""))</f>
      </c>
      <c r="J7722" s="90">
        <f>IF(OR($E7722="",$H7722=""),"",$H7722*$I7722)</f>
      </c>
      <c r="K7722" s="87" t="str">
        <v/>
      </c>
    </row>
    <row r="7723">
      <c r="A7723" s="74" t="str">
        <v/>
      </c>
      <c r="B7723" s="74" t="str">
        <v/>
      </c>
      <c r="C7723" s="75">
        <f>IF($E7723="","",IFERROR(VLOOKUP(TRIM(E7723&amp;""),'Référentiel Articles'!$A$2:$F$634,2,FALSE),""))</f>
      </c>
      <c r="D7723" s="75">
        <f>IF($E7723="","",IFERROR(VLOOKUP(TRIM(E7723&amp;""),'Référentiel Articles'!$A$2:$F$634,3,FALSE),""))</f>
      </c>
      <c r="E7723" s="74" t="str">
        <v/>
      </c>
      <c r="F7723" s="75">
        <f>IF($E7723="","",IFERROR(VLOOKUP(TRIM(E7723&amp;""),'Référentiel Articles'!$A$2:$F$634,4,FALSE),""))</f>
      </c>
      <c r="G7723" s="76">
        <f>IF($E7723="","",IFERROR(VLOOKUP(TRIM(E7723&amp;""),'Référentiel Articles'!$A$2:$F$634,5,FALSE),""))</f>
      </c>
      <c r="H7723" s="77" t="str">
        <v/>
      </c>
      <c r="I7723" s="76">
        <f>IF($E7723="","",IFERROR(VLOOKUP(TRIM(E7723&amp;""),'Référentiel Articles'!$A$2:$F$634,6,FALSE),""))</f>
      </c>
      <c r="J7723" s="78">
        <f>IF(OR($E7723="",$H7723=""),"",$H7723*$I7723)</f>
      </c>
      <c r="K7723" s="79" t="str">
        <v/>
      </c>
    </row>
    <row r="7724">
      <c r="A7724" s="81" t="str">
        <v/>
      </c>
      <c r="B7724" s="81" t="str">
        <v/>
      </c>
      <c r="C7724" s="83">
        <f>IF($E7724="","",IFERROR(VLOOKUP(TRIM(E7724&amp;""),'Référentiel Articles'!$A$2:$F$634,2,FALSE),""))</f>
      </c>
      <c r="D7724" s="83">
        <f>IF($E7724="","",IFERROR(VLOOKUP(TRIM(E7724&amp;""),'Référentiel Articles'!$A$2:$F$634,3,FALSE),""))</f>
      </c>
      <c r="E7724" s="81" t="str">
        <v/>
      </c>
      <c r="F7724" s="83">
        <f>IF($E7724="","",IFERROR(VLOOKUP(TRIM(E7724&amp;""),'Référentiel Articles'!$A$2:$F$634,4,FALSE),""))</f>
      </c>
      <c r="G7724" s="84">
        <f>IF($E7724="","",IFERROR(VLOOKUP(TRIM(E7724&amp;""),'Référentiel Articles'!$A$2:$F$634,5,FALSE),""))</f>
      </c>
      <c r="H7724" s="85" t="str">
        <v/>
      </c>
      <c r="I7724" s="84">
        <f>IF($E7724="","",IFERROR(VLOOKUP(TRIM(E7724&amp;""),'Référentiel Articles'!$A$2:$F$634,6,FALSE),""))</f>
      </c>
      <c r="J7724" s="90">
        <f>IF(OR($E7724="",$H7724=""),"",$H7724*$I7724)</f>
      </c>
      <c r="K7724" s="87" t="str">
        <v/>
      </c>
    </row>
    <row r="7725">
      <c r="A7725" s="74" t="str">
        <v/>
      </c>
      <c r="B7725" s="74" t="str">
        <v/>
      </c>
      <c r="C7725" s="75">
        <f>IF($E7725="","",IFERROR(VLOOKUP(TRIM(E7725&amp;""),'Référentiel Articles'!$A$2:$F$634,2,FALSE),""))</f>
      </c>
      <c r="D7725" s="75">
        <f>IF($E7725="","",IFERROR(VLOOKUP(TRIM(E7725&amp;""),'Référentiel Articles'!$A$2:$F$634,3,FALSE),""))</f>
      </c>
      <c r="E7725" s="74" t="str">
        <v/>
      </c>
      <c r="F7725" s="75">
        <f>IF($E7725="","",IFERROR(VLOOKUP(TRIM(E7725&amp;""),'Référentiel Articles'!$A$2:$F$634,4,FALSE),""))</f>
      </c>
      <c r="G7725" s="76">
        <f>IF($E7725="","",IFERROR(VLOOKUP(TRIM(E7725&amp;""),'Référentiel Articles'!$A$2:$F$634,5,FALSE),""))</f>
      </c>
      <c r="H7725" s="77" t="str">
        <v/>
      </c>
      <c r="I7725" s="76">
        <f>IF($E7725="","",IFERROR(VLOOKUP(TRIM(E7725&amp;""),'Référentiel Articles'!$A$2:$F$634,6,FALSE),""))</f>
      </c>
      <c r="J7725" s="78">
        <f>IF(OR($E7725="",$H7725=""),"",$H7725*$I7725)</f>
      </c>
      <c r="K7725" s="79" t="str">
        <v/>
      </c>
    </row>
    <row r="7726">
      <c r="A7726" s="81" t="str">
        <v/>
      </c>
      <c r="B7726" s="81" t="str">
        <v/>
      </c>
      <c r="C7726" s="83">
        <f>IF($E7726="","",IFERROR(VLOOKUP(TRIM(E7726&amp;""),'Référentiel Articles'!$A$2:$F$634,2,FALSE),""))</f>
      </c>
      <c r="D7726" s="83">
        <f>IF($E7726="","",IFERROR(VLOOKUP(TRIM(E7726&amp;""),'Référentiel Articles'!$A$2:$F$634,3,FALSE),""))</f>
      </c>
      <c r="E7726" s="81" t="str">
        <v/>
      </c>
      <c r="F7726" s="83">
        <f>IF($E7726="","",IFERROR(VLOOKUP(TRIM(E7726&amp;""),'Référentiel Articles'!$A$2:$F$634,4,FALSE),""))</f>
      </c>
      <c r="G7726" s="84">
        <f>IF($E7726="","",IFERROR(VLOOKUP(TRIM(E7726&amp;""),'Référentiel Articles'!$A$2:$F$634,5,FALSE),""))</f>
      </c>
      <c r="H7726" s="85" t="str">
        <v/>
      </c>
      <c r="I7726" s="84">
        <f>IF($E7726="","",IFERROR(VLOOKUP(TRIM(E7726&amp;""),'Référentiel Articles'!$A$2:$F$634,6,FALSE),""))</f>
      </c>
      <c r="J7726" s="90">
        <f>IF(OR($E7726="",$H7726=""),"",$H7726*$I7726)</f>
      </c>
      <c r="K7726" s="87" t="str">
        <v/>
      </c>
    </row>
    <row r="7727">
      <c r="A7727" s="74" t="str">
        <v/>
      </c>
      <c r="B7727" s="74" t="str">
        <v/>
      </c>
      <c r="C7727" s="75">
        <f>IF($E7727="","",IFERROR(VLOOKUP(TRIM(E7727&amp;""),'Référentiel Articles'!$A$2:$F$634,2,FALSE),""))</f>
      </c>
      <c r="D7727" s="75">
        <f>IF($E7727="","",IFERROR(VLOOKUP(TRIM(E7727&amp;""),'Référentiel Articles'!$A$2:$F$634,3,FALSE),""))</f>
      </c>
      <c r="E7727" s="74" t="str">
        <v/>
      </c>
      <c r="F7727" s="75">
        <f>IF($E7727="","",IFERROR(VLOOKUP(TRIM(E7727&amp;""),'Référentiel Articles'!$A$2:$F$634,4,FALSE),""))</f>
      </c>
      <c r="G7727" s="76">
        <f>IF($E7727="","",IFERROR(VLOOKUP(TRIM(E7727&amp;""),'Référentiel Articles'!$A$2:$F$634,5,FALSE),""))</f>
      </c>
      <c r="H7727" s="77" t="str">
        <v/>
      </c>
      <c r="I7727" s="76">
        <f>IF($E7727="","",IFERROR(VLOOKUP(TRIM(E7727&amp;""),'Référentiel Articles'!$A$2:$F$634,6,FALSE),""))</f>
      </c>
      <c r="J7727" s="78">
        <f>IF(OR($E7727="",$H7727=""),"",$H7727*$I7727)</f>
      </c>
      <c r="K7727" s="79" t="str">
        <v/>
      </c>
    </row>
    <row r="7728">
      <c r="A7728" s="81" t="str">
        <v/>
      </c>
      <c r="B7728" s="81" t="str">
        <v/>
      </c>
      <c r="C7728" s="83">
        <f>IF($E7728="","",IFERROR(VLOOKUP(TRIM(E7728&amp;""),'Référentiel Articles'!$A$2:$F$634,2,FALSE),""))</f>
      </c>
      <c r="D7728" s="83">
        <f>IF($E7728="","",IFERROR(VLOOKUP(TRIM(E7728&amp;""),'Référentiel Articles'!$A$2:$F$634,3,FALSE),""))</f>
      </c>
      <c r="E7728" s="81" t="str">
        <v/>
      </c>
      <c r="F7728" s="83">
        <f>IF($E7728="","",IFERROR(VLOOKUP(TRIM(E7728&amp;""),'Référentiel Articles'!$A$2:$F$634,4,FALSE),""))</f>
      </c>
      <c r="G7728" s="84">
        <f>IF($E7728="","",IFERROR(VLOOKUP(TRIM(E7728&amp;""),'Référentiel Articles'!$A$2:$F$634,5,FALSE),""))</f>
      </c>
      <c r="H7728" s="85" t="str">
        <v/>
      </c>
      <c r="I7728" s="84">
        <f>IF($E7728="","",IFERROR(VLOOKUP(TRIM(E7728&amp;""),'Référentiel Articles'!$A$2:$F$634,6,FALSE),""))</f>
      </c>
      <c r="J7728" s="90">
        <f>IF(OR($E7728="",$H7728=""),"",$H7728*$I7728)</f>
      </c>
      <c r="K7728" s="87" t="str">
        <v/>
      </c>
    </row>
    <row r="7729">
      <c r="A7729" s="74" t="str">
        <v/>
      </c>
      <c r="B7729" s="74" t="str">
        <v/>
      </c>
      <c r="C7729" s="75">
        <f>IF($E7729="","",IFERROR(VLOOKUP(TRIM(E7729&amp;""),'Référentiel Articles'!$A$2:$F$634,2,FALSE),""))</f>
      </c>
      <c r="D7729" s="75">
        <f>IF($E7729="","",IFERROR(VLOOKUP(TRIM(E7729&amp;""),'Référentiel Articles'!$A$2:$F$634,3,FALSE),""))</f>
      </c>
      <c r="E7729" s="74" t="str">
        <v/>
      </c>
      <c r="F7729" s="75">
        <f>IF($E7729="","",IFERROR(VLOOKUP(TRIM(E7729&amp;""),'Référentiel Articles'!$A$2:$F$634,4,FALSE),""))</f>
      </c>
      <c r="G7729" s="76">
        <f>IF($E7729="","",IFERROR(VLOOKUP(TRIM(E7729&amp;""),'Référentiel Articles'!$A$2:$F$634,5,FALSE),""))</f>
      </c>
      <c r="H7729" s="77" t="str">
        <v/>
      </c>
      <c r="I7729" s="76">
        <f>IF($E7729="","",IFERROR(VLOOKUP(TRIM(E7729&amp;""),'Référentiel Articles'!$A$2:$F$634,6,FALSE),""))</f>
      </c>
      <c r="J7729" s="78">
        <f>IF(OR($E7729="",$H7729=""),"",$H7729*$I7729)</f>
      </c>
      <c r="K7729" s="79" t="str">
        <v/>
      </c>
    </row>
    <row r="7730">
      <c r="A7730" s="81" t="str">
        <v/>
      </c>
      <c r="B7730" s="81" t="str">
        <v/>
      </c>
      <c r="C7730" s="83">
        <f>IF($E7730="","",IFERROR(VLOOKUP(TRIM(E7730&amp;""),'Référentiel Articles'!$A$2:$F$634,2,FALSE),""))</f>
      </c>
      <c r="D7730" s="83">
        <f>IF($E7730="","",IFERROR(VLOOKUP(TRIM(E7730&amp;""),'Référentiel Articles'!$A$2:$F$634,3,FALSE),""))</f>
      </c>
      <c r="E7730" s="81" t="str">
        <v/>
      </c>
      <c r="F7730" s="83">
        <f>IF($E7730="","",IFERROR(VLOOKUP(TRIM(E7730&amp;""),'Référentiel Articles'!$A$2:$F$634,4,FALSE),""))</f>
      </c>
      <c r="G7730" s="84">
        <f>IF($E7730="","",IFERROR(VLOOKUP(TRIM(E7730&amp;""),'Référentiel Articles'!$A$2:$F$634,5,FALSE),""))</f>
      </c>
      <c r="H7730" s="85" t="str">
        <v/>
      </c>
      <c r="I7730" s="84">
        <f>IF($E7730="","",IFERROR(VLOOKUP(TRIM(E7730&amp;""),'Référentiel Articles'!$A$2:$F$634,6,FALSE),""))</f>
      </c>
      <c r="J7730" s="90">
        <f>IF(OR($E7730="",$H7730=""),"",$H7730*$I7730)</f>
      </c>
      <c r="K7730" s="87" t="str">
        <v/>
      </c>
    </row>
    <row r="7731">
      <c r="A7731" s="74" t="str">
        <v/>
      </c>
      <c r="B7731" s="74" t="str">
        <v/>
      </c>
      <c r="C7731" s="75">
        <f>IF($E7731="","",IFERROR(VLOOKUP(TRIM(E7731&amp;""),'Référentiel Articles'!$A$2:$F$634,2,FALSE),""))</f>
      </c>
      <c r="D7731" s="75">
        <f>IF($E7731="","",IFERROR(VLOOKUP(TRIM(E7731&amp;""),'Référentiel Articles'!$A$2:$F$634,3,FALSE),""))</f>
      </c>
      <c r="E7731" s="74" t="str">
        <v/>
      </c>
      <c r="F7731" s="75">
        <f>IF($E7731="","",IFERROR(VLOOKUP(TRIM(E7731&amp;""),'Référentiel Articles'!$A$2:$F$634,4,FALSE),""))</f>
      </c>
      <c r="G7731" s="76">
        <f>IF($E7731="","",IFERROR(VLOOKUP(TRIM(E7731&amp;""),'Référentiel Articles'!$A$2:$F$634,5,FALSE),""))</f>
      </c>
      <c r="H7731" s="77" t="str">
        <v/>
      </c>
      <c r="I7731" s="76">
        <f>IF($E7731="","",IFERROR(VLOOKUP(TRIM(E7731&amp;""),'Référentiel Articles'!$A$2:$F$634,6,FALSE),""))</f>
      </c>
      <c r="J7731" s="78">
        <f>IF(OR($E7731="",$H7731=""),"",$H7731*$I7731)</f>
      </c>
      <c r="K7731" s="79" t="str">
        <v/>
      </c>
    </row>
    <row r="7732">
      <c r="A7732" s="81" t="str">
        <v/>
      </c>
      <c r="B7732" s="81" t="str">
        <v/>
      </c>
      <c r="C7732" s="83">
        <f>IF($E7732="","",IFERROR(VLOOKUP(TRIM(E7732&amp;""),'Référentiel Articles'!$A$2:$F$634,2,FALSE),""))</f>
      </c>
      <c r="D7732" s="83">
        <f>IF($E7732="","",IFERROR(VLOOKUP(TRIM(E7732&amp;""),'Référentiel Articles'!$A$2:$F$634,3,FALSE),""))</f>
      </c>
      <c r="E7732" s="81" t="str">
        <v/>
      </c>
      <c r="F7732" s="83">
        <f>IF($E7732="","",IFERROR(VLOOKUP(TRIM(E7732&amp;""),'Référentiel Articles'!$A$2:$F$634,4,FALSE),""))</f>
      </c>
      <c r="G7732" s="84">
        <f>IF($E7732="","",IFERROR(VLOOKUP(TRIM(E7732&amp;""),'Référentiel Articles'!$A$2:$F$634,5,FALSE),""))</f>
      </c>
      <c r="H7732" s="85" t="str">
        <v/>
      </c>
      <c r="I7732" s="84">
        <f>IF($E7732="","",IFERROR(VLOOKUP(TRIM(E7732&amp;""),'Référentiel Articles'!$A$2:$F$634,6,FALSE),""))</f>
      </c>
      <c r="J7732" s="90">
        <f>IF(OR($E7732="",$H7732=""),"",$H7732*$I7732)</f>
      </c>
      <c r="K7732" s="87" t="str">
        <v/>
      </c>
    </row>
    <row r="7733">
      <c r="A7733" s="74" t="str">
        <v/>
      </c>
      <c r="B7733" s="74" t="str">
        <v/>
      </c>
      <c r="C7733" s="75">
        <f>IF($E7733="","",IFERROR(VLOOKUP(TRIM(E7733&amp;""),'Référentiel Articles'!$A$2:$F$634,2,FALSE),""))</f>
      </c>
      <c r="D7733" s="75">
        <f>IF($E7733="","",IFERROR(VLOOKUP(TRIM(E7733&amp;""),'Référentiel Articles'!$A$2:$F$634,3,FALSE),""))</f>
      </c>
      <c r="E7733" s="74" t="str">
        <v/>
      </c>
      <c r="F7733" s="75">
        <f>IF($E7733="","",IFERROR(VLOOKUP(TRIM(E7733&amp;""),'Référentiel Articles'!$A$2:$F$634,4,FALSE),""))</f>
      </c>
      <c r="G7733" s="76">
        <f>IF($E7733="","",IFERROR(VLOOKUP(TRIM(E7733&amp;""),'Référentiel Articles'!$A$2:$F$634,5,FALSE),""))</f>
      </c>
      <c r="H7733" s="77" t="str">
        <v/>
      </c>
      <c r="I7733" s="76">
        <f>IF($E7733="","",IFERROR(VLOOKUP(TRIM(E7733&amp;""),'Référentiel Articles'!$A$2:$F$634,6,FALSE),""))</f>
      </c>
      <c r="J7733" s="78">
        <f>IF(OR($E7733="",$H7733=""),"",$H7733*$I7733)</f>
      </c>
      <c r="K7733" s="79" t="str">
        <v/>
      </c>
    </row>
    <row r="7734">
      <c r="A7734" s="81" t="str">
        <v/>
      </c>
      <c r="B7734" s="81" t="str">
        <v/>
      </c>
      <c r="C7734" s="83">
        <f>IF($E7734="","",IFERROR(VLOOKUP(TRIM(E7734&amp;""),'Référentiel Articles'!$A$2:$F$634,2,FALSE),""))</f>
      </c>
      <c r="D7734" s="83">
        <f>IF($E7734="","",IFERROR(VLOOKUP(TRIM(E7734&amp;""),'Référentiel Articles'!$A$2:$F$634,3,FALSE),""))</f>
      </c>
      <c r="E7734" s="81" t="str">
        <v/>
      </c>
      <c r="F7734" s="83">
        <f>IF($E7734="","",IFERROR(VLOOKUP(TRIM(E7734&amp;""),'Référentiel Articles'!$A$2:$F$634,4,FALSE),""))</f>
      </c>
      <c r="G7734" s="84">
        <f>IF($E7734="","",IFERROR(VLOOKUP(TRIM(E7734&amp;""),'Référentiel Articles'!$A$2:$F$634,5,FALSE),""))</f>
      </c>
      <c r="H7734" s="85" t="str">
        <v/>
      </c>
      <c r="I7734" s="84">
        <f>IF($E7734="","",IFERROR(VLOOKUP(TRIM(E7734&amp;""),'Référentiel Articles'!$A$2:$F$634,6,FALSE),""))</f>
      </c>
      <c r="J7734" s="90">
        <f>IF(OR($E7734="",$H7734=""),"",$H7734*$I7734)</f>
      </c>
      <c r="K7734" s="87" t="str">
        <v/>
      </c>
    </row>
    <row r="7735">
      <c r="A7735" s="74" t="str">
        <v/>
      </c>
      <c r="B7735" s="74" t="str">
        <v/>
      </c>
      <c r="C7735" s="75">
        <f>IF($E7735="","",IFERROR(VLOOKUP(TRIM(E7735&amp;""),'Référentiel Articles'!$A$2:$F$634,2,FALSE),""))</f>
      </c>
      <c r="D7735" s="75">
        <f>IF($E7735="","",IFERROR(VLOOKUP(TRIM(E7735&amp;""),'Référentiel Articles'!$A$2:$F$634,3,FALSE),""))</f>
      </c>
      <c r="E7735" s="74" t="str">
        <v/>
      </c>
      <c r="F7735" s="75">
        <f>IF($E7735="","",IFERROR(VLOOKUP(TRIM(E7735&amp;""),'Référentiel Articles'!$A$2:$F$634,4,FALSE),""))</f>
      </c>
      <c r="G7735" s="76">
        <f>IF($E7735="","",IFERROR(VLOOKUP(TRIM(E7735&amp;""),'Référentiel Articles'!$A$2:$F$634,5,FALSE),""))</f>
      </c>
      <c r="H7735" s="77" t="str">
        <v/>
      </c>
      <c r="I7735" s="76">
        <f>IF($E7735="","",IFERROR(VLOOKUP(TRIM(E7735&amp;""),'Référentiel Articles'!$A$2:$F$634,6,FALSE),""))</f>
      </c>
      <c r="J7735" s="78">
        <f>IF(OR($E7735="",$H7735=""),"",$H7735*$I7735)</f>
      </c>
      <c r="K7735" s="79" t="str">
        <v/>
      </c>
    </row>
    <row r="7736">
      <c r="A7736" s="81" t="str">
        <v/>
      </c>
      <c r="B7736" s="81" t="str">
        <v/>
      </c>
      <c r="C7736" s="83">
        <f>IF($E7736="","",IFERROR(VLOOKUP(TRIM(E7736&amp;""),'Référentiel Articles'!$A$2:$F$634,2,FALSE),""))</f>
      </c>
      <c r="D7736" s="83">
        <f>IF($E7736="","",IFERROR(VLOOKUP(TRIM(E7736&amp;""),'Référentiel Articles'!$A$2:$F$634,3,FALSE),""))</f>
      </c>
      <c r="E7736" s="81" t="str">
        <v/>
      </c>
      <c r="F7736" s="83">
        <f>IF($E7736="","",IFERROR(VLOOKUP(TRIM(E7736&amp;""),'Référentiel Articles'!$A$2:$F$634,4,FALSE),""))</f>
      </c>
      <c r="G7736" s="84">
        <f>IF($E7736="","",IFERROR(VLOOKUP(TRIM(E7736&amp;""),'Référentiel Articles'!$A$2:$F$634,5,FALSE),""))</f>
      </c>
      <c r="H7736" s="85" t="str">
        <v/>
      </c>
      <c r="I7736" s="84">
        <f>IF($E7736="","",IFERROR(VLOOKUP(TRIM(E7736&amp;""),'Référentiel Articles'!$A$2:$F$634,6,FALSE),""))</f>
      </c>
      <c r="J7736" s="90">
        <f>IF(OR($E7736="",$H7736=""),"",$H7736*$I7736)</f>
      </c>
      <c r="K7736" s="87" t="str">
        <v/>
      </c>
    </row>
    <row r="7737">
      <c r="A7737" s="74" t="str">
        <v/>
      </c>
      <c r="B7737" s="74" t="str">
        <v/>
      </c>
      <c r="C7737" s="75">
        <f>IF($E7737="","",IFERROR(VLOOKUP(TRIM(E7737&amp;""),'Référentiel Articles'!$A$2:$F$634,2,FALSE),""))</f>
      </c>
      <c r="D7737" s="75">
        <f>IF($E7737="","",IFERROR(VLOOKUP(TRIM(E7737&amp;""),'Référentiel Articles'!$A$2:$F$634,3,FALSE),""))</f>
      </c>
      <c r="E7737" s="74" t="str">
        <v/>
      </c>
      <c r="F7737" s="75">
        <f>IF($E7737="","",IFERROR(VLOOKUP(TRIM(E7737&amp;""),'Référentiel Articles'!$A$2:$F$634,4,FALSE),""))</f>
      </c>
      <c r="G7737" s="76">
        <f>IF($E7737="","",IFERROR(VLOOKUP(TRIM(E7737&amp;""),'Référentiel Articles'!$A$2:$F$634,5,FALSE),""))</f>
      </c>
      <c r="H7737" s="77" t="str">
        <v/>
      </c>
      <c r="I7737" s="76">
        <f>IF($E7737="","",IFERROR(VLOOKUP(TRIM(E7737&amp;""),'Référentiel Articles'!$A$2:$F$634,6,FALSE),""))</f>
      </c>
      <c r="J7737" s="78">
        <f>IF(OR($E7737="",$H7737=""),"",$H7737*$I7737)</f>
      </c>
      <c r="K7737" s="79" t="str">
        <v/>
      </c>
    </row>
    <row r="7738">
      <c r="A7738" s="81" t="str">
        <v/>
      </c>
      <c r="B7738" s="81" t="str">
        <v/>
      </c>
      <c r="C7738" s="83">
        <f>IF($E7738="","",IFERROR(VLOOKUP(TRIM(E7738&amp;""),'Référentiel Articles'!$A$2:$F$634,2,FALSE),""))</f>
      </c>
      <c r="D7738" s="83">
        <f>IF($E7738="","",IFERROR(VLOOKUP(TRIM(E7738&amp;""),'Référentiel Articles'!$A$2:$F$634,3,FALSE),""))</f>
      </c>
      <c r="E7738" s="81" t="str">
        <v/>
      </c>
      <c r="F7738" s="83">
        <f>IF($E7738="","",IFERROR(VLOOKUP(TRIM(E7738&amp;""),'Référentiel Articles'!$A$2:$F$634,4,FALSE),""))</f>
      </c>
      <c r="G7738" s="84">
        <f>IF($E7738="","",IFERROR(VLOOKUP(TRIM(E7738&amp;""),'Référentiel Articles'!$A$2:$F$634,5,FALSE),""))</f>
      </c>
      <c r="H7738" s="85" t="str">
        <v/>
      </c>
      <c r="I7738" s="84">
        <f>IF($E7738="","",IFERROR(VLOOKUP(TRIM(E7738&amp;""),'Référentiel Articles'!$A$2:$F$634,6,FALSE),""))</f>
      </c>
      <c r="J7738" s="90">
        <f>IF(OR($E7738="",$H7738=""),"",$H7738*$I7738)</f>
      </c>
      <c r="K7738" s="87" t="str">
        <v/>
      </c>
    </row>
    <row r="7739">
      <c r="A7739" s="74" t="str">
        <v/>
      </c>
      <c r="B7739" s="74" t="str">
        <v/>
      </c>
      <c r="C7739" s="75">
        <f>IF($E7739="","",IFERROR(VLOOKUP(TRIM(E7739&amp;""),'Référentiel Articles'!$A$2:$F$634,2,FALSE),""))</f>
      </c>
      <c r="D7739" s="75">
        <f>IF($E7739="","",IFERROR(VLOOKUP(TRIM(E7739&amp;""),'Référentiel Articles'!$A$2:$F$634,3,FALSE),""))</f>
      </c>
      <c r="E7739" s="74" t="str">
        <v/>
      </c>
      <c r="F7739" s="75">
        <f>IF($E7739="","",IFERROR(VLOOKUP(TRIM(E7739&amp;""),'Référentiel Articles'!$A$2:$F$634,4,FALSE),""))</f>
      </c>
      <c r="G7739" s="76">
        <f>IF($E7739="","",IFERROR(VLOOKUP(TRIM(E7739&amp;""),'Référentiel Articles'!$A$2:$F$634,5,FALSE),""))</f>
      </c>
      <c r="H7739" s="77" t="str">
        <v/>
      </c>
      <c r="I7739" s="76">
        <f>IF($E7739="","",IFERROR(VLOOKUP(TRIM(E7739&amp;""),'Référentiel Articles'!$A$2:$F$634,6,FALSE),""))</f>
      </c>
      <c r="J7739" s="78">
        <f>IF(OR($E7739="",$H7739=""),"",$H7739*$I7739)</f>
      </c>
      <c r="K7739" s="79" t="str">
        <v/>
      </c>
    </row>
    <row r="7740">
      <c r="A7740" s="81" t="str">
        <v/>
      </c>
      <c r="B7740" s="81" t="str">
        <v/>
      </c>
      <c r="C7740" s="83">
        <f>IF($E7740="","",IFERROR(VLOOKUP(TRIM(E7740&amp;""),'Référentiel Articles'!$A$2:$F$634,2,FALSE),""))</f>
      </c>
      <c r="D7740" s="83">
        <f>IF($E7740="","",IFERROR(VLOOKUP(TRIM(E7740&amp;""),'Référentiel Articles'!$A$2:$F$634,3,FALSE),""))</f>
      </c>
      <c r="E7740" s="81" t="str">
        <v/>
      </c>
      <c r="F7740" s="83">
        <f>IF($E7740="","",IFERROR(VLOOKUP(TRIM(E7740&amp;""),'Référentiel Articles'!$A$2:$F$634,4,FALSE),""))</f>
      </c>
      <c r="G7740" s="84">
        <f>IF($E7740="","",IFERROR(VLOOKUP(TRIM(E7740&amp;""),'Référentiel Articles'!$A$2:$F$634,5,FALSE),""))</f>
      </c>
      <c r="H7740" s="85" t="str">
        <v/>
      </c>
      <c r="I7740" s="84">
        <f>IF($E7740="","",IFERROR(VLOOKUP(TRIM(E7740&amp;""),'Référentiel Articles'!$A$2:$F$634,6,FALSE),""))</f>
      </c>
      <c r="J7740" s="90">
        <f>IF(OR($E7740="",$H7740=""),"",$H7740*$I7740)</f>
      </c>
      <c r="K7740" s="87" t="str">
        <v/>
      </c>
    </row>
    <row r="7741">
      <c r="A7741" s="74" t="str">
        <v/>
      </c>
      <c r="B7741" s="74" t="str">
        <v/>
      </c>
      <c r="C7741" s="75">
        <f>IF($E7741="","",IFERROR(VLOOKUP(TRIM(E7741&amp;""),'Référentiel Articles'!$A$2:$F$634,2,FALSE),""))</f>
      </c>
      <c r="D7741" s="75">
        <f>IF($E7741="","",IFERROR(VLOOKUP(TRIM(E7741&amp;""),'Référentiel Articles'!$A$2:$F$634,3,FALSE),""))</f>
      </c>
      <c r="E7741" s="74" t="str">
        <v/>
      </c>
      <c r="F7741" s="75">
        <f>IF($E7741="","",IFERROR(VLOOKUP(TRIM(E7741&amp;""),'Référentiel Articles'!$A$2:$F$634,4,FALSE),""))</f>
      </c>
      <c r="G7741" s="76">
        <f>IF($E7741="","",IFERROR(VLOOKUP(TRIM(E7741&amp;""),'Référentiel Articles'!$A$2:$F$634,5,FALSE),""))</f>
      </c>
      <c r="H7741" s="77" t="str">
        <v/>
      </c>
      <c r="I7741" s="76">
        <f>IF($E7741="","",IFERROR(VLOOKUP(TRIM(E7741&amp;""),'Référentiel Articles'!$A$2:$F$634,6,FALSE),""))</f>
      </c>
      <c r="J7741" s="78">
        <f>IF(OR($E7741="",$H7741=""),"",$H7741*$I7741)</f>
      </c>
      <c r="K7741" s="79" t="str">
        <v/>
      </c>
    </row>
    <row r="7742">
      <c r="A7742" s="81" t="str">
        <v/>
      </c>
      <c r="B7742" s="81" t="str">
        <v/>
      </c>
      <c r="C7742" s="83">
        <f>IF($E7742="","",IFERROR(VLOOKUP(TRIM(E7742&amp;""),'Référentiel Articles'!$A$2:$F$634,2,FALSE),""))</f>
      </c>
      <c r="D7742" s="83">
        <f>IF($E7742="","",IFERROR(VLOOKUP(TRIM(E7742&amp;""),'Référentiel Articles'!$A$2:$F$634,3,FALSE),""))</f>
      </c>
      <c r="E7742" s="81" t="str">
        <v/>
      </c>
      <c r="F7742" s="83">
        <f>IF($E7742="","",IFERROR(VLOOKUP(TRIM(E7742&amp;""),'Référentiel Articles'!$A$2:$F$634,4,FALSE),""))</f>
      </c>
      <c r="G7742" s="84">
        <f>IF($E7742="","",IFERROR(VLOOKUP(TRIM(E7742&amp;""),'Référentiel Articles'!$A$2:$F$634,5,FALSE),""))</f>
      </c>
      <c r="H7742" s="85" t="str">
        <v/>
      </c>
      <c r="I7742" s="84">
        <f>IF($E7742="","",IFERROR(VLOOKUP(TRIM(E7742&amp;""),'Référentiel Articles'!$A$2:$F$634,6,FALSE),""))</f>
      </c>
      <c r="J7742" s="90">
        <f>IF(OR($E7742="",$H7742=""),"",$H7742*$I7742)</f>
      </c>
      <c r="K7742" s="87" t="str">
        <v/>
      </c>
    </row>
    <row r="7743">
      <c r="A7743" s="74" t="str">
        <v/>
      </c>
      <c r="B7743" s="74" t="str">
        <v/>
      </c>
      <c r="C7743" s="75">
        <f>IF($E7743="","",IFERROR(VLOOKUP(TRIM(E7743&amp;""),'Référentiel Articles'!$A$2:$F$634,2,FALSE),""))</f>
      </c>
      <c r="D7743" s="75">
        <f>IF($E7743="","",IFERROR(VLOOKUP(TRIM(E7743&amp;""),'Référentiel Articles'!$A$2:$F$634,3,FALSE),""))</f>
      </c>
      <c r="E7743" s="74" t="str">
        <v/>
      </c>
      <c r="F7743" s="75">
        <f>IF($E7743="","",IFERROR(VLOOKUP(TRIM(E7743&amp;""),'Référentiel Articles'!$A$2:$F$634,4,FALSE),""))</f>
      </c>
      <c r="G7743" s="76">
        <f>IF($E7743="","",IFERROR(VLOOKUP(TRIM(E7743&amp;""),'Référentiel Articles'!$A$2:$F$634,5,FALSE),""))</f>
      </c>
      <c r="H7743" s="77" t="str">
        <v/>
      </c>
      <c r="I7743" s="76">
        <f>IF($E7743="","",IFERROR(VLOOKUP(TRIM(E7743&amp;""),'Référentiel Articles'!$A$2:$F$634,6,FALSE),""))</f>
      </c>
      <c r="J7743" s="78">
        <f>IF(OR($E7743="",$H7743=""),"",$H7743*$I7743)</f>
      </c>
      <c r="K7743" s="79" t="str">
        <v/>
      </c>
    </row>
    <row r="7744">
      <c r="A7744" s="81" t="str">
        <v/>
      </c>
      <c r="B7744" s="81" t="str">
        <v/>
      </c>
      <c r="C7744" s="83">
        <f>IF($E7744="","",IFERROR(VLOOKUP(TRIM(E7744&amp;""),'Référentiel Articles'!$A$2:$F$634,2,FALSE),""))</f>
      </c>
      <c r="D7744" s="83">
        <f>IF($E7744="","",IFERROR(VLOOKUP(TRIM(E7744&amp;""),'Référentiel Articles'!$A$2:$F$634,3,FALSE),""))</f>
      </c>
      <c r="E7744" s="81" t="str">
        <v/>
      </c>
      <c r="F7744" s="83">
        <f>IF($E7744="","",IFERROR(VLOOKUP(TRIM(E7744&amp;""),'Référentiel Articles'!$A$2:$F$634,4,FALSE),""))</f>
      </c>
      <c r="G7744" s="84">
        <f>IF($E7744="","",IFERROR(VLOOKUP(TRIM(E7744&amp;""),'Référentiel Articles'!$A$2:$F$634,5,FALSE),""))</f>
      </c>
      <c r="H7744" s="85" t="str">
        <v/>
      </c>
      <c r="I7744" s="84">
        <f>IF($E7744="","",IFERROR(VLOOKUP(TRIM(E7744&amp;""),'Référentiel Articles'!$A$2:$F$634,6,FALSE),""))</f>
      </c>
      <c r="J7744" s="90">
        <f>IF(OR($E7744="",$H7744=""),"",$H7744*$I7744)</f>
      </c>
      <c r="K7744" s="87" t="str">
        <v/>
      </c>
    </row>
    <row r="7745">
      <c r="A7745" s="74" t="str">
        <v/>
      </c>
      <c r="B7745" s="74" t="str">
        <v/>
      </c>
      <c r="C7745" s="75">
        <f>IF($E7745="","",IFERROR(VLOOKUP(TRIM(E7745&amp;""),'Référentiel Articles'!$A$2:$F$634,2,FALSE),""))</f>
      </c>
      <c r="D7745" s="75">
        <f>IF($E7745="","",IFERROR(VLOOKUP(TRIM(E7745&amp;""),'Référentiel Articles'!$A$2:$F$634,3,FALSE),""))</f>
      </c>
      <c r="E7745" s="74" t="str">
        <v/>
      </c>
      <c r="F7745" s="75">
        <f>IF($E7745="","",IFERROR(VLOOKUP(TRIM(E7745&amp;""),'Référentiel Articles'!$A$2:$F$634,4,FALSE),""))</f>
      </c>
      <c r="G7745" s="76">
        <f>IF($E7745="","",IFERROR(VLOOKUP(TRIM(E7745&amp;""),'Référentiel Articles'!$A$2:$F$634,5,FALSE),""))</f>
      </c>
      <c r="H7745" s="77" t="str">
        <v/>
      </c>
      <c r="I7745" s="76">
        <f>IF($E7745="","",IFERROR(VLOOKUP(TRIM(E7745&amp;""),'Référentiel Articles'!$A$2:$F$634,6,FALSE),""))</f>
      </c>
      <c r="J7745" s="78">
        <f>IF(OR($E7745="",$H7745=""),"",$H7745*$I7745)</f>
      </c>
      <c r="K7745" s="79" t="str">
        <v/>
      </c>
    </row>
    <row r="7746">
      <c r="A7746" s="81" t="str">
        <v/>
      </c>
      <c r="B7746" s="81" t="str">
        <v/>
      </c>
      <c r="C7746" s="83">
        <f>IF($E7746="","",IFERROR(VLOOKUP(TRIM(E7746&amp;""),'Référentiel Articles'!$A$2:$F$634,2,FALSE),""))</f>
      </c>
      <c r="D7746" s="83">
        <f>IF($E7746="","",IFERROR(VLOOKUP(TRIM(E7746&amp;""),'Référentiel Articles'!$A$2:$F$634,3,FALSE),""))</f>
      </c>
      <c r="E7746" s="81" t="str">
        <v/>
      </c>
      <c r="F7746" s="83">
        <f>IF($E7746="","",IFERROR(VLOOKUP(TRIM(E7746&amp;""),'Référentiel Articles'!$A$2:$F$634,4,FALSE),""))</f>
      </c>
      <c r="G7746" s="84">
        <f>IF($E7746="","",IFERROR(VLOOKUP(TRIM(E7746&amp;""),'Référentiel Articles'!$A$2:$F$634,5,FALSE),""))</f>
      </c>
      <c r="H7746" s="85" t="str">
        <v/>
      </c>
      <c r="I7746" s="84">
        <f>IF($E7746="","",IFERROR(VLOOKUP(TRIM(E7746&amp;""),'Référentiel Articles'!$A$2:$F$634,6,FALSE),""))</f>
      </c>
      <c r="J7746" s="90">
        <f>IF(OR($E7746="",$H7746=""),"",$H7746*$I7746)</f>
      </c>
      <c r="K7746" s="87" t="str">
        <v/>
      </c>
    </row>
    <row r="7747">
      <c r="A7747" s="74" t="str">
        <v/>
      </c>
      <c r="B7747" s="74" t="str">
        <v/>
      </c>
      <c r="C7747" s="75">
        <f>IF($E7747="","",IFERROR(VLOOKUP(TRIM(E7747&amp;""),'Référentiel Articles'!$A$2:$F$634,2,FALSE),""))</f>
      </c>
      <c r="D7747" s="75">
        <f>IF($E7747="","",IFERROR(VLOOKUP(TRIM(E7747&amp;""),'Référentiel Articles'!$A$2:$F$634,3,FALSE),""))</f>
      </c>
      <c r="E7747" s="74" t="str">
        <v/>
      </c>
      <c r="F7747" s="75">
        <f>IF($E7747="","",IFERROR(VLOOKUP(TRIM(E7747&amp;""),'Référentiel Articles'!$A$2:$F$634,4,FALSE),""))</f>
      </c>
      <c r="G7747" s="76">
        <f>IF($E7747="","",IFERROR(VLOOKUP(TRIM(E7747&amp;""),'Référentiel Articles'!$A$2:$F$634,5,FALSE),""))</f>
      </c>
      <c r="H7747" s="77" t="str">
        <v/>
      </c>
      <c r="I7747" s="76">
        <f>IF($E7747="","",IFERROR(VLOOKUP(TRIM(E7747&amp;""),'Référentiel Articles'!$A$2:$F$634,6,FALSE),""))</f>
      </c>
      <c r="J7747" s="78">
        <f>IF(OR($E7747="",$H7747=""),"",$H7747*$I7747)</f>
      </c>
      <c r="K7747" s="79" t="str">
        <v/>
      </c>
    </row>
    <row r="7748">
      <c r="A7748" s="81" t="str">
        <v/>
      </c>
      <c r="B7748" s="81" t="str">
        <v/>
      </c>
      <c r="C7748" s="83">
        <f>IF($E7748="","",IFERROR(VLOOKUP(TRIM(E7748&amp;""),'Référentiel Articles'!$A$2:$F$634,2,FALSE),""))</f>
      </c>
      <c r="D7748" s="83">
        <f>IF($E7748="","",IFERROR(VLOOKUP(TRIM(E7748&amp;""),'Référentiel Articles'!$A$2:$F$634,3,FALSE),""))</f>
      </c>
      <c r="E7748" s="81" t="str">
        <v/>
      </c>
      <c r="F7748" s="83">
        <f>IF($E7748="","",IFERROR(VLOOKUP(TRIM(E7748&amp;""),'Référentiel Articles'!$A$2:$F$634,4,FALSE),""))</f>
      </c>
      <c r="G7748" s="84">
        <f>IF($E7748="","",IFERROR(VLOOKUP(TRIM(E7748&amp;""),'Référentiel Articles'!$A$2:$F$634,5,FALSE),""))</f>
      </c>
      <c r="H7748" s="85" t="str">
        <v/>
      </c>
      <c r="I7748" s="84">
        <f>IF($E7748="","",IFERROR(VLOOKUP(TRIM(E7748&amp;""),'Référentiel Articles'!$A$2:$F$634,6,FALSE),""))</f>
      </c>
      <c r="J7748" s="90">
        <f>IF(OR($E7748="",$H7748=""),"",$H7748*$I7748)</f>
      </c>
      <c r="K7748" s="87" t="str">
        <v/>
      </c>
    </row>
    <row r="7749">
      <c r="A7749" s="74" t="str">
        <v/>
      </c>
      <c r="B7749" s="74" t="str">
        <v/>
      </c>
      <c r="C7749" s="75">
        <f>IF($E7749="","",IFERROR(VLOOKUP(TRIM(E7749&amp;""),'Référentiel Articles'!$A$2:$F$634,2,FALSE),""))</f>
      </c>
      <c r="D7749" s="75">
        <f>IF($E7749="","",IFERROR(VLOOKUP(TRIM(E7749&amp;""),'Référentiel Articles'!$A$2:$F$634,3,FALSE),""))</f>
      </c>
      <c r="E7749" s="74" t="str">
        <v/>
      </c>
      <c r="F7749" s="75">
        <f>IF($E7749="","",IFERROR(VLOOKUP(TRIM(E7749&amp;""),'Référentiel Articles'!$A$2:$F$634,4,FALSE),""))</f>
      </c>
      <c r="G7749" s="76">
        <f>IF($E7749="","",IFERROR(VLOOKUP(TRIM(E7749&amp;""),'Référentiel Articles'!$A$2:$F$634,5,FALSE),""))</f>
      </c>
      <c r="H7749" s="77" t="str">
        <v/>
      </c>
      <c r="I7749" s="76">
        <f>IF($E7749="","",IFERROR(VLOOKUP(TRIM(E7749&amp;""),'Référentiel Articles'!$A$2:$F$634,6,FALSE),""))</f>
      </c>
      <c r="J7749" s="78">
        <f>IF(OR($E7749="",$H7749=""),"",$H7749*$I7749)</f>
      </c>
      <c r="K7749" s="79" t="str">
        <v/>
      </c>
    </row>
    <row r="7750">
      <c r="A7750" s="81" t="str">
        <v/>
      </c>
      <c r="B7750" s="81" t="str">
        <v/>
      </c>
      <c r="C7750" s="83">
        <f>IF($E7750="","",IFERROR(VLOOKUP(TRIM(E7750&amp;""),'Référentiel Articles'!$A$2:$F$634,2,FALSE),""))</f>
      </c>
      <c r="D7750" s="83">
        <f>IF($E7750="","",IFERROR(VLOOKUP(TRIM(E7750&amp;""),'Référentiel Articles'!$A$2:$F$634,3,FALSE),""))</f>
      </c>
      <c r="E7750" s="81" t="str">
        <v/>
      </c>
      <c r="F7750" s="83">
        <f>IF($E7750="","",IFERROR(VLOOKUP(TRIM(E7750&amp;""),'Référentiel Articles'!$A$2:$F$634,4,FALSE),""))</f>
      </c>
      <c r="G7750" s="84">
        <f>IF($E7750="","",IFERROR(VLOOKUP(TRIM(E7750&amp;""),'Référentiel Articles'!$A$2:$F$634,5,FALSE),""))</f>
      </c>
      <c r="H7750" s="85" t="str">
        <v/>
      </c>
      <c r="I7750" s="84">
        <f>IF($E7750="","",IFERROR(VLOOKUP(TRIM(E7750&amp;""),'Référentiel Articles'!$A$2:$F$634,6,FALSE),""))</f>
      </c>
      <c r="J7750" s="90">
        <f>IF(OR($E7750="",$H7750=""),"",$H7750*$I7750)</f>
      </c>
      <c r="K7750" s="87" t="str">
        <v/>
      </c>
    </row>
    <row r="7751">
      <c r="A7751" s="74" t="str">
        <v/>
      </c>
      <c r="B7751" s="74" t="str">
        <v/>
      </c>
      <c r="C7751" s="75">
        <f>IF($E7751="","",IFERROR(VLOOKUP(TRIM(E7751&amp;""),'Référentiel Articles'!$A$2:$F$634,2,FALSE),""))</f>
      </c>
      <c r="D7751" s="75">
        <f>IF($E7751="","",IFERROR(VLOOKUP(TRIM(E7751&amp;""),'Référentiel Articles'!$A$2:$F$634,3,FALSE),""))</f>
      </c>
      <c r="E7751" s="74" t="str">
        <v/>
      </c>
      <c r="F7751" s="75">
        <f>IF($E7751="","",IFERROR(VLOOKUP(TRIM(E7751&amp;""),'Référentiel Articles'!$A$2:$F$634,4,FALSE),""))</f>
      </c>
      <c r="G7751" s="76">
        <f>IF($E7751="","",IFERROR(VLOOKUP(TRIM(E7751&amp;""),'Référentiel Articles'!$A$2:$F$634,5,FALSE),""))</f>
      </c>
      <c r="H7751" s="77" t="str">
        <v/>
      </c>
      <c r="I7751" s="76">
        <f>IF($E7751="","",IFERROR(VLOOKUP(TRIM(E7751&amp;""),'Référentiel Articles'!$A$2:$F$634,6,FALSE),""))</f>
      </c>
      <c r="J7751" s="78">
        <f>IF(OR($E7751="",$H7751=""),"",$H7751*$I7751)</f>
      </c>
      <c r="K7751" s="79" t="str">
        <v/>
      </c>
    </row>
    <row r="7752">
      <c r="A7752" s="81" t="str">
        <v/>
      </c>
      <c r="B7752" s="81" t="str">
        <v/>
      </c>
      <c r="C7752" s="83">
        <f>IF($E7752="","",IFERROR(VLOOKUP(TRIM(E7752&amp;""),'Référentiel Articles'!$A$2:$F$634,2,FALSE),""))</f>
      </c>
      <c r="D7752" s="83">
        <f>IF($E7752="","",IFERROR(VLOOKUP(TRIM(E7752&amp;""),'Référentiel Articles'!$A$2:$F$634,3,FALSE),""))</f>
      </c>
      <c r="E7752" s="81" t="str">
        <v/>
      </c>
      <c r="F7752" s="83">
        <f>IF($E7752="","",IFERROR(VLOOKUP(TRIM(E7752&amp;""),'Référentiel Articles'!$A$2:$F$634,4,FALSE),""))</f>
      </c>
      <c r="G7752" s="84">
        <f>IF($E7752="","",IFERROR(VLOOKUP(TRIM(E7752&amp;""),'Référentiel Articles'!$A$2:$F$634,5,FALSE),""))</f>
      </c>
      <c r="H7752" s="85" t="str">
        <v/>
      </c>
      <c r="I7752" s="84">
        <f>IF($E7752="","",IFERROR(VLOOKUP(TRIM(E7752&amp;""),'Référentiel Articles'!$A$2:$F$634,6,FALSE),""))</f>
      </c>
      <c r="J7752" s="90">
        <f>IF(OR($E7752="",$H7752=""),"",$H7752*$I7752)</f>
      </c>
      <c r="K7752" s="87" t="str">
        <v/>
      </c>
    </row>
    <row r="7753">
      <c r="A7753" s="74" t="str">
        <v/>
      </c>
      <c r="B7753" s="74" t="str">
        <v/>
      </c>
      <c r="C7753" s="75">
        <f>IF($E7753="","",IFERROR(VLOOKUP(TRIM(E7753&amp;""),'Référentiel Articles'!$A$2:$F$634,2,FALSE),""))</f>
      </c>
      <c r="D7753" s="75">
        <f>IF($E7753="","",IFERROR(VLOOKUP(TRIM(E7753&amp;""),'Référentiel Articles'!$A$2:$F$634,3,FALSE),""))</f>
      </c>
      <c r="E7753" s="74" t="str">
        <v/>
      </c>
      <c r="F7753" s="75">
        <f>IF($E7753="","",IFERROR(VLOOKUP(TRIM(E7753&amp;""),'Référentiel Articles'!$A$2:$F$634,4,FALSE),""))</f>
      </c>
      <c r="G7753" s="76">
        <f>IF($E7753="","",IFERROR(VLOOKUP(TRIM(E7753&amp;""),'Référentiel Articles'!$A$2:$F$634,5,FALSE),""))</f>
      </c>
      <c r="H7753" s="77" t="str">
        <v/>
      </c>
      <c r="I7753" s="76">
        <f>IF($E7753="","",IFERROR(VLOOKUP(TRIM(E7753&amp;""),'Référentiel Articles'!$A$2:$F$634,6,FALSE),""))</f>
      </c>
      <c r="J7753" s="78">
        <f>IF(OR($E7753="",$H7753=""),"",$H7753*$I7753)</f>
      </c>
      <c r="K7753" s="79" t="str">
        <v/>
      </c>
    </row>
    <row r="7754">
      <c r="A7754" s="81" t="str">
        <v/>
      </c>
      <c r="B7754" s="81" t="str">
        <v/>
      </c>
      <c r="C7754" s="83">
        <f>IF($E7754="","",IFERROR(VLOOKUP(TRIM(E7754&amp;""),'Référentiel Articles'!$A$2:$F$634,2,FALSE),""))</f>
      </c>
      <c r="D7754" s="83">
        <f>IF($E7754="","",IFERROR(VLOOKUP(TRIM(E7754&amp;""),'Référentiel Articles'!$A$2:$F$634,3,FALSE),""))</f>
      </c>
      <c r="E7754" s="81" t="str">
        <v/>
      </c>
      <c r="F7754" s="83">
        <f>IF($E7754="","",IFERROR(VLOOKUP(TRIM(E7754&amp;""),'Référentiel Articles'!$A$2:$F$634,4,FALSE),""))</f>
      </c>
      <c r="G7754" s="84">
        <f>IF($E7754="","",IFERROR(VLOOKUP(TRIM(E7754&amp;""),'Référentiel Articles'!$A$2:$F$634,5,FALSE),""))</f>
      </c>
      <c r="H7754" s="85" t="str">
        <v/>
      </c>
      <c r="I7754" s="84">
        <f>IF($E7754="","",IFERROR(VLOOKUP(TRIM(E7754&amp;""),'Référentiel Articles'!$A$2:$F$634,6,FALSE),""))</f>
      </c>
      <c r="J7754" s="90">
        <f>IF(OR($E7754="",$H7754=""),"",$H7754*$I7754)</f>
      </c>
      <c r="K7754" s="87" t="str">
        <v/>
      </c>
    </row>
    <row r="7755">
      <c r="A7755" s="74" t="str">
        <v/>
      </c>
      <c r="B7755" s="74" t="str">
        <v/>
      </c>
      <c r="C7755" s="75">
        <f>IF($E7755="","",IFERROR(VLOOKUP(TRIM(E7755&amp;""),'Référentiel Articles'!$A$2:$F$634,2,FALSE),""))</f>
      </c>
      <c r="D7755" s="75">
        <f>IF($E7755="","",IFERROR(VLOOKUP(TRIM(E7755&amp;""),'Référentiel Articles'!$A$2:$F$634,3,FALSE),""))</f>
      </c>
      <c r="E7755" s="74" t="str">
        <v/>
      </c>
      <c r="F7755" s="75">
        <f>IF($E7755="","",IFERROR(VLOOKUP(TRIM(E7755&amp;""),'Référentiel Articles'!$A$2:$F$634,4,FALSE),""))</f>
      </c>
      <c r="G7755" s="76">
        <f>IF($E7755="","",IFERROR(VLOOKUP(TRIM(E7755&amp;""),'Référentiel Articles'!$A$2:$F$634,5,FALSE),""))</f>
      </c>
      <c r="H7755" s="77" t="str">
        <v/>
      </c>
      <c r="I7755" s="76">
        <f>IF($E7755="","",IFERROR(VLOOKUP(TRIM(E7755&amp;""),'Référentiel Articles'!$A$2:$F$634,6,FALSE),""))</f>
      </c>
      <c r="J7755" s="78">
        <f>IF(OR($E7755="",$H7755=""),"",$H7755*$I7755)</f>
      </c>
      <c r="K7755" s="79" t="str">
        <v/>
      </c>
    </row>
    <row r="7756">
      <c r="A7756" s="81" t="str">
        <v/>
      </c>
      <c r="B7756" s="81" t="str">
        <v/>
      </c>
      <c r="C7756" s="83">
        <f>IF($E7756="","",IFERROR(VLOOKUP(TRIM(E7756&amp;""),'Référentiel Articles'!$A$2:$F$634,2,FALSE),""))</f>
      </c>
      <c r="D7756" s="83">
        <f>IF($E7756="","",IFERROR(VLOOKUP(TRIM(E7756&amp;""),'Référentiel Articles'!$A$2:$F$634,3,FALSE),""))</f>
      </c>
      <c r="E7756" s="81" t="str">
        <v/>
      </c>
      <c r="F7756" s="83">
        <f>IF($E7756="","",IFERROR(VLOOKUP(TRIM(E7756&amp;""),'Référentiel Articles'!$A$2:$F$634,4,FALSE),""))</f>
      </c>
      <c r="G7756" s="84">
        <f>IF($E7756="","",IFERROR(VLOOKUP(TRIM(E7756&amp;""),'Référentiel Articles'!$A$2:$F$634,5,FALSE),""))</f>
      </c>
      <c r="H7756" s="85" t="str">
        <v/>
      </c>
      <c r="I7756" s="84">
        <f>IF($E7756="","",IFERROR(VLOOKUP(TRIM(E7756&amp;""),'Référentiel Articles'!$A$2:$F$634,6,FALSE),""))</f>
      </c>
      <c r="J7756" s="90">
        <f>IF(OR($E7756="",$H7756=""),"",$H7756*$I7756)</f>
      </c>
      <c r="K7756" s="87" t="str">
        <v/>
      </c>
    </row>
    <row r="7757">
      <c r="A7757" s="74" t="str">
        <v/>
      </c>
      <c r="B7757" s="74" t="str">
        <v/>
      </c>
      <c r="C7757" s="75">
        <f>IF($E7757="","",IFERROR(VLOOKUP(TRIM(E7757&amp;""),'Référentiel Articles'!$A$2:$F$634,2,FALSE),""))</f>
      </c>
      <c r="D7757" s="75">
        <f>IF($E7757="","",IFERROR(VLOOKUP(TRIM(E7757&amp;""),'Référentiel Articles'!$A$2:$F$634,3,FALSE),""))</f>
      </c>
      <c r="E7757" s="74" t="str">
        <v/>
      </c>
      <c r="F7757" s="75">
        <f>IF($E7757="","",IFERROR(VLOOKUP(TRIM(E7757&amp;""),'Référentiel Articles'!$A$2:$F$634,4,FALSE),""))</f>
      </c>
      <c r="G7757" s="76">
        <f>IF($E7757="","",IFERROR(VLOOKUP(TRIM(E7757&amp;""),'Référentiel Articles'!$A$2:$F$634,5,FALSE),""))</f>
      </c>
      <c r="H7757" s="77" t="str">
        <v/>
      </c>
      <c r="I7757" s="76">
        <f>IF($E7757="","",IFERROR(VLOOKUP(TRIM(E7757&amp;""),'Référentiel Articles'!$A$2:$F$634,6,FALSE),""))</f>
      </c>
      <c r="J7757" s="78">
        <f>IF(OR($E7757="",$H7757=""),"",$H7757*$I7757)</f>
      </c>
      <c r="K7757" s="79" t="str">
        <v/>
      </c>
    </row>
    <row r="7758">
      <c r="A7758" s="81" t="str">
        <v/>
      </c>
      <c r="B7758" s="81" t="str">
        <v/>
      </c>
      <c r="C7758" s="83">
        <f>IF($E7758="","",IFERROR(VLOOKUP(TRIM(E7758&amp;""),'Référentiel Articles'!$A$2:$F$634,2,FALSE),""))</f>
      </c>
      <c r="D7758" s="83">
        <f>IF($E7758="","",IFERROR(VLOOKUP(TRIM(E7758&amp;""),'Référentiel Articles'!$A$2:$F$634,3,FALSE),""))</f>
      </c>
      <c r="E7758" s="81" t="str">
        <v/>
      </c>
      <c r="F7758" s="83">
        <f>IF($E7758="","",IFERROR(VLOOKUP(TRIM(E7758&amp;""),'Référentiel Articles'!$A$2:$F$634,4,FALSE),""))</f>
      </c>
      <c r="G7758" s="84">
        <f>IF($E7758="","",IFERROR(VLOOKUP(TRIM(E7758&amp;""),'Référentiel Articles'!$A$2:$F$634,5,FALSE),""))</f>
      </c>
      <c r="H7758" s="85" t="str">
        <v/>
      </c>
      <c r="I7758" s="84">
        <f>IF($E7758="","",IFERROR(VLOOKUP(TRIM(E7758&amp;""),'Référentiel Articles'!$A$2:$F$634,6,FALSE),""))</f>
      </c>
      <c r="J7758" s="90">
        <f>IF(OR($E7758="",$H7758=""),"",$H7758*$I7758)</f>
      </c>
      <c r="K7758" s="87" t="str">
        <v/>
      </c>
    </row>
    <row r="7759">
      <c r="A7759" s="74" t="str">
        <v/>
      </c>
      <c r="B7759" s="74" t="str">
        <v/>
      </c>
      <c r="C7759" s="75">
        <f>IF($E7759="","",IFERROR(VLOOKUP(TRIM(E7759&amp;""),'Référentiel Articles'!$A$2:$F$634,2,FALSE),""))</f>
      </c>
      <c r="D7759" s="75">
        <f>IF($E7759="","",IFERROR(VLOOKUP(TRIM(E7759&amp;""),'Référentiel Articles'!$A$2:$F$634,3,FALSE),""))</f>
      </c>
      <c r="E7759" s="74" t="str">
        <v/>
      </c>
      <c r="F7759" s="75">
        <f>IF($E7759="","",IFERROR(VLOOKUP(TRIM(E7759&amp;""),'Référentiel Articles'!$A$2:$F$634,4,FALSE),""))</f>
      </c>
      <c r="G7759" s="76">
        <f>IF($E7759="","",IFERROR(VLOOKUP(TRIM(E7759&amp;""),'Référentiel Articles'!$A$2:$F$634,5,FALSE),""))</f>
      </c>
      <c r="H7759" s="77" t="str">
        <v/>
      </c>
      <c r="I7759" s="76">
        <f>IF($E7759="","",IFERROR(VLOOKUP(TRIM(E7759&amp;""),'Référentiel Articles'!$A$2:$F$634,6,FALSE),""))</f>
      </c>
      <c r="J7759" s="78">
        <f>IF(OR($E7759="",$H7759=""),"",$H7759*$I7759)</f>
      </c>
      <c r="K7759" s="79" t="str">
        <v/>
      </c>
    </row>
    <row r="7760">
      <c r="A7760" s="81" t="str">
        <v/>
      </c>
      <c r="B7760" s="81" t="str">
        <v/>
      </c>
      <c r="C7760" s="83">
        <f>IF($E7760="","",IFERROR(VLOOKUP(TRIM(E7760&amp;""),'Référentiel Articles'!$A$2:$F$634,2,FALSE),""))</f>
      </c>
      <c r="D7760" s="83">
        <f>IF($E7760="","",IFERROR(VLOOKUP(TRIM(E7760&amp;""),'Référentiel Articles'!$A$2:$F$634,3,FALSE),""))</f>
      </c>
      <c r="E7760" s="81" t="str">
        <v/>
      </c>
      <c r="F7760" s="83">
        <f>IF($E7760="","",IFERROR(VLOOKUP(TRIM(E7760&amp;""),'Référentiel Articles'!$A$2:$F$634,4,FALSE),""))</f>
      </c>
      <c r="G7760" s="84">
        <f>IF($E7760="","",IFERROR(VLOOKUP(TRIM(E7760&amp;""),'Référentiel Articles'!$A$2:$F$634,5,FALSE),""))</f>
      </c>
      <c r="H7760" s="85" t="str">
        <v/>
      </c>
      <c r="I7760" s="84">
        <f>IF($E7760="","",IFERROR(VLOOKUP(TRIM(E7760&amp;""),'Référentiel Articles'!$A$2:$F$634,6,FALSE),""))</f>
      </c>
      <c r="J7760" s="90">
        <f>IF(OR($E7760="",$H7760=""),"",$H7760*$I7760)</f>
      </c>
      <c r="K7760" s="87" t="str">
        <v/>
      </c>
    </row>
    <row r="7761">
      <c r="A7761" s="74" t="str">
        <v/>
      </c>
      <c r="B7761" s="74" t="str">
        <v/>
      </c>
      <c r="C7761" s="75">
        <f>IF($E7761="","",IFERROR(VLOOKUP(TRIM(E7761&amp;""),'Référentiel Articles'!$A$2:$F$634,2,FALSE),""))</f>
      </c>
      <c r="D7761" s="75">
        <f>IF($E7761="","",IFERROR(VLOOKUP(TRIM(E7761&amp;""),'Référentiel Articles'!$A$2:$F$634,3,FALSE),""))</f>
      </c>
      <c r="E7761" s="74" t="str">
        <v/>
      </c>
      <c r="F7761" s="75">
        <f>IF($E7761="","",IFERROR(VLOOKUP(TRIM(E7761&amp;""),'Référentiel Articles'!$A$2:$F$634,4,FALSE),""))</f>
      </c>
      <c r="G7761" s="76">
        <f>IF($E7761="","",IFERROR(VLOOKUP(TRIM(E7761&amp;""),'Référentiel Articles'!$A$2:$F$634,5,FALSE),""))</f>
      </c>
      <c r="H7761" s="77" t="str">
        <v/>
      </c>
      <c r="I7761" s="76">
        <f>IF($E7761="","",IFERROR(VLOOKUP(TRIM(E7761&amp;""),'Référentiel Articles'!$A$2:$F$634,6,FALSE),""))</f>
      </c>
      <c r="J7761" s="78">
        <f>IF(OR($E7761="",$H7761=""),"",$H7761*$I7761)</f>
      </c>
      <c r="K7761" s="79" t="str">
        <v/>
      </c>
    </row>
    <row r="7762">
      <c r="A7762" s="81" t="str">
        <v/>
      </c>
      <c r="B7762" s="81" t="str">
        <v/>
      </c>
      <c r="C7762" s="83">
        <f>IF($E7762="","",IFERROR(VLOOKUP(TRIM(E7762&amp;""),'Référentiel Articles'!$A$2:$F$634,2,FALSE),""))</f>
      </c>
      <c r="D7762" s="83">
        <f>IF($E7762="","",IFERROR(VLOOKUP(TRIM(E7762&amp;""),'Référentiel Articles'!$A$2:$F$634,3,FALSE),""))</f>
      </c>
      <c r="E7762" s="81" t="str">
        <v/>
      </c>
      <c r="F7762" s="83">
        <f>IF($E7762="","",IFERROR(VLOOKUP(TRIM(E7762&amp;""),'Référentiel Articles'!$A$2:$F$634,4,FALSE),""))</f>
      </c>
      <c r="G7762" s="84">
        <f>IF($E7762="","",IFERROR(VLOOKUP(TRIM(E7762&amp;""),'Référentiel Articles'!$A$2:$F$634,5,FALSE),""))</f>
      </c>
      <c r="H7762" s="85" t="str">
        <v/>
      </c>
      <c r="I7762" s="84">
        <f>IF($E7762="","",IFERROR(VLOOKUP(TRIM(E7762&amp;""),'Référentiel Articles'!$A$2:$F$634,6,FALSE),""))</f>
      </c>
      <c r="J7762" s="90">
        <f>IF(OR($E7762="",$H7762=""),"",$H7762*$I7762)</f>
      </c>
      <c r="K7762" s="87" t="str">
        <v/>
      </c>
    </row>
    <row r="7763">
      <c r="A7763" s="74" t="str">
        <v/>
      </c>
      <c r="B7763" s="74" t="str">
        <v/>
      </c>
      <c r="C7763" s="75">
        <f>IF($E7763="","",IFERROR(VLOOKUP(TRIM(E7763&amp;""),'Référentiel Articles'!$A$2:$F$634,2,FALSE),""))</f>
      </c>
      <c r="D7763" s="75">
        <f>IF($E7763="","",IFERROR(VLOOKUP(TRIM(E7763&amp;""),'Référentiel Articles'!$A$2:$F$634,3,FALSE),""))</f>
      </c>
      <c r="E7763" s="74" t="str">
        <v/>
      </c>
      <c r="F7763" s="75">
        <f>IF($E7763="","",IFERROR(VLOOKUP(TRIM(E7763&amp;""),'Référentiel Articles'!$A$2:$F$634,4,FALSE),""))</f>
      </c>
      <c r="G7763" s="76">
        <f>IF($E7763="","",IFERROR(VLOOKUP(TRIM(E7763&amp;""),'Référentiel Articles'!$A$2:$F$634,5,FALSE),""))</f>
      </c>
      <c r="H7763" s="77" t="str">
        <v/>
      </c>
      <c r="I7763" s="76">
        <f>IF($E7763="","",IFERROR(VLOOKUP(TRIM(E7763&amp;""),'Référentiel Articles'!$A$2:$F$634,6,FALSE),""))</f>
      </c>
      <c r="J7763" s="78">
        <f>IF(OR($E7763="",$H7763=""),"",$H7763*$I7763)</f>
      </c>
      <c r="K7763" s="79" t="str">
        <v/>
      </c>
    </row>
    <row r="7764">
      <c r="A7764" s="81" t="str">
        <v/>
      </c>
      <c r="B7764" s="81" t="str">
        <v/>
      </c>
      <c r="C7764" s="83">
        <f>IF($E7764="","",IFERROR(VLOOKUP(TRIM(E7764&amp;""),'Référentiel Articles'!$A$2:$F$634,2,FALSE),""))</f>
      </c>
      <c r="D7764" s="83">
        <f>IF($E7764="","",IFERROR(VLOOKUP(TRIM(E7764&amp;""),'Référentiel Articles'!$A$2:$F$634,3,FALSE),""))</f>
      </c>
      <c r="E7764" s="81" t="str">
        <v/>
      </c>
      <c r="F7764" s="83">
        <f>IF($E7764="","",IFERROR(VLOOKUP(TRIM(E7764&amp;""),'Référentiel Articles'!$A$2:$F$634,4,FALSE),""))</f>
      </c>
      <c r="G7764" s="84">
        <f>IF($E7764="","",IFERROR(VLOOKUP(TRIM(E7764&amp;""),'Référentiel Articles'!$A$2:$F$634,5,FALSE),""))</f>
      </c>
      <c r="H7764" s="85" t="str">
        <v/>
      </c>
      <c r="I7764" s="84">
        <f>IF($E7764="","",IFERROR(VLOOKUP(TRIM(E7764&amp;""),'Référentiel Articles'!$A$2:$F$634,6,FALSE),""))</f>
      </c>
      <c r="J7764" s="90">
        <f>IF(OR($E7764="",$H7764=""),"",$H7764*$I7764)</f>
      </c>
      <c r="K7764" s="87" t="str">
        <v/>
      </c>
    </row>
    <row r="7765">
      <c r="A7765" s="74" t="str">
        <v/>
      </c>
      <c r="B7765" s="74" t="str">
        <v/>
      </c>
      <c r="C7765" s="75">
        <f>IF($E7765="","",IFERROR(VLOOKUP(TRIM(E7765&amp;""),'Référentiel Articles'!$A$2:$F$634,2,FALSE),""))</f>
      </c>
      <c r="D7765" s="75">
        <f>IF($E7765="","",IFERROR(VLOOKUP(TRIM(E7765&amp;""),'Référentiel Articles'!$A$2:$F$634,3,FALSE),""))</f>
      </c>
      <c r="E7765" s="74" t="str">
        <v/>
      </c>
      <c r="F7765" s="75">
        <f>IF($E7765="","",IFERROR(VLOOKUP(TRIM(E7765&amp;""),'Référentiel Articles'!$A$2:$F$634,4,FALSE),""))</f>
      </c>
      <c r="G7765" s="76">
        <f>IF($E7765="","",IFERROR(VLOOKUP(TRIM(E7765&amp;""),'Référentiel Articles'!$A$2:$F$634,5,FALSE),""))</f>
      </c>
      <c r="H7765" s="77" t="str">
        <v/>
      </c>
      <c r="I7765" s="76">
        <f>IF($E7765="","",IFERROR(VLOOKUP(TRIM(E7765&amp;""),'Référentiel Articles'!$A$2:$F$634,6,FALSE),""))</f>
      </c>
      <c r="J7765" s="78">
        <f>IF(OR($E7765="",$H7765=""),"",$H7765*$I7765)</f>
      </c>
      <c r="K7765" s="79" t="str">
        <v/>
      </c>
    </row>
    <row r="7766">
      <c r="A7766" s="81" t="str">
        <v/>
      </c>
      <c r="B7766" s="81" t="str">
        <v/>
      </c>
      <c r="C7766" s="83">
        <f>IF($E7766="","",IFERROR(VLOOKUP(TRIM(E7766&amp;""),'Référentiel Articles'!$A$2:$F$634,2,FALSE),""))</f>
      </c>
      <c r="D7766" s="83">
        <f>IF($E7766="","",IFERROR(VLOOKUP(TRIM(E7766&amp;""),'Référentiel Articles'!$A$2:$F$634,3,FALSE),""))</f>
      </c>
      <c r="E7766" s="81" t="str">
        <v/>
      </c>
      <c r="F7766" s="83">
        <f>IF($E7766="","",IFERROR(VLOOKUP(TRIM(E7766&amp;""),'Référentiel Articles'!$A$2:$F$634,4,FALSE),""))</f>
      </c>
      <c r="G7766" s="84">
        <f>IF($E7766="","",IFERROR(VLOOKUP(TRIM(E7766&amp;""),'Référentiel Articles'!$A$2:$F$634,5,FALSE),""))</f>
      </c>
      <c r="H7766" s="85" t="str">
        <v/>
      </c>
      <c r="I7766" s="84">
        <f>IF($E7766="","",IFERROR(VLOOKUP(TRIM(E7766&amp;""),'Référentiel Articles'!$A$2:$F$634,6,FALSE),""))</f>
      </c>
      <c r="J7766" s="90">
        <f>IF(OR($E7766="",$H7766=""),"",$H7766*$I7766)</f>
      </c>
      <c r="K7766" s="87" t="str">
        <v/>
      </c>
    </row>
    <row r="7767">
      <c r="A7767" s="74" t="str">
        <v/>
      </c>
      <c r="B7767" s="74" t="str">
        <v/>
      </c>
      <c r="C7767" s="75">
        <f>IF($E7767="","",IFERROR(VLOOKUP(TRIM(E7767&amp;""),'Référentiel Articles'!$A$2:$F$634,2,FALSE),""))</f>
      </c>
      <c r="D7767" s="75">
        <f>IF($E7767="","",IFERROR(VLOOKUP(TRIM(E7767&amp;""),'Référentiel Articles'!$A$2:$F$634,3,FALSE),""))</f>
      </c>
      <c r="E7767" s="74" t="str">
        <v/>
      </c>
      <c r="F7767" s="75">
        <f>IF($E7767="","",IFERROR(VLOOKUP(TRIM(E7767&amp;""),'Référentiel Articles'!$A$2:$F$634,4,FALSE),""))</f>
      </c>
      <c r="G7767" s="76">
        <f>IF($E7767="","",IFERROR(VLOOKUP(TRIM(E7767&amp;""),'Référentiel Articles'!$A$2:$F$634,5,FALSE),""))</f>
      </c>
      <c r="H7767" s="77" t="str">
        <v/>
      </c>
      <c r="I7767" s="76">
        <f>IF($E7767="","",IFERROR(VLOOKUP(TRIM(E7767&amp;""),'Référentiel Articles'!$A$2:$F$634,6,FALSE),""))</f>
      </c>
      <c r="J7767" s="78">
        <f>IF(OR($E7767="",$H7767=""),"",$H7767*$I7767)</f>
      </c>
      <c r="K7767" s="79" t="str">
        <v/>
      </c>
    </row>
    <row r="7768">
      <c r="A7768" s="81" t="str">
        <v/>
      </c>
      <c r="B7768" s="81" t="str">
        <v/>
      </c>
      <c r="C7768" s="83">
        <f>IF($E7768="","",IFERROR(VLOOKUP(TRIM(E7768&amp;""),'Référentiel Articles'!$A$2:$F$634,2,FALSE),""))</f>
      </c>
      <c r="D7768" s="83">
        <f>IF($E7768="","",IFERROR(VLOOKUP(TRIM(E7768&amp;""),'Référentiel Articles'!$A$2:$F$634,3,FALSE),""))</f>
      </c>
      <c r="E7768" s="81" t="str">
        <v/>
      </c>
      <c r="F7768" s="83">
        <f>IF($E7768="","",IFERROR(VLOOKUP(TRIM(E7768&amp;""),'Référentiel Articles'!$A$2:$F$634,4,FALSE),""))</f>
      </c>
      <c r="G7768" s="84">
        <f>IF($E7768="","",IFERROR(VLOOKUP(TRIM(E7768&amp;""),'Référentiel Articles'!$A$2:$F$634,5,FALSE),""))</f>
      </c>
      <c r="H7768" s="85" t="str">
        <v/>
      </c>
      <c r="I7768" s="84">
        <f>IF($E7768="","",IFERROR(VLOOKUP(TRIM(E7768&amp;""),'Référentiel Articles'!$A$2:$F$634,6,FALSE),""))</f>
      </c>
      <c r="J7768" s="90">
        <f>IF(OR($E7768="",$H7768=""),"",$H7768*$I7768)</f>
      </c>
      <c r="K7768" s="87" t="str">
        <v/>
      </c>
    </row>
    <row r="7769">
      <c r="A7769" s="74" t="str">
        <v/>
      </c>
      <c r="B7769" s="74" t="str">
        <v/>
      </c>
      <c r="C7769" s="75">
        <f>IF($E7769="","",IFERROR(VLOOKUP(TRIM(E7769&amp;""),'Référentiel Articles'!$A$2:$F$634,2,FALSE),""))</f>
      </c>
      <c r="D7769" s="75">
        <f>IF($E7769="","",IFERROR(VLOOKUP(TRIM(E7769&amp;""),'Référentiel Articles'!$A$2:$F$634,3,FALSE),""))</f>
      </c>
      <c r="E7769" s="74" t="str">
        <v/>
      </c>
      <c r="F7769" s="75">
        <f>IF($E7769="","",IFERROR(VLOOKUP(TRIM(E7769&amp;""),'Référentiel Articles'!$A$2:$F$634,4,FALSE),""))</f>
      </c>
      <c r="G7769" s="76">
        <f>IF($E7769="","",IFERROR(VLOOKUP(TRIM(E7769&amp;""),'Référentiel Articles'!$A$2:$F$634,5,FALSE),""))</f>
      </c>
      <c r="H7769" s="77" t="str">
        <v/>
      </c>
      <c r="I7769" s="76">
        <f>IF($E7769="","",IFERROR(VLOOKUP(TRIM(E7769&amp;""),'Référentiel Articles'!$A$2:$F$634,6,FALSE),""))</f>
      </c>
      <c r="J7769" s="78">
        <f>IF(OR($E7769="",$H7769=""),"",$H7769*$I7769)</f>
      </c>
      <c r="K7769" s="79" t="str">
        <v/>
      </c>
    </row>
    <row r="7770">
      <c r="A7770" s="81" t="str">
        <v/>
      </c>
      <c r="B7770" s="81" t="str">
        <v/>
      </c>
      <c r="C7770" s="83">
        <f>IF($E7770="","",IFERROR(VLOOKUP(TRIM(E7770&amp;""),'Référentiel Articles'!$A$2:$F$634,2,FALSE),""))</f>
      </c>
      <c r="D7770" s="83">
        <f>IF($E7770="","",IFERROR(VLOOKUP(TRIM(E7770&amp;""),'Référentiel Articles'!$A$2:$F$634,3,FALSE),""))</f>
      </c>
      <c r="E7770" s="81" t="str">
        <v/>
      </c>
      <c r="F7770" s="83">
        <f>IF($E7770="","",IFERROR(VLOOKUP(TRIM(E7770&amp;""),'Référentiel Articles'!$A$2:$F$634,4,FALSE),""))</f>
      </c>
      <c r="G7770" s="84">
        <f>IF($E7770="","",IFERROR(VLOOKUP(TRIM(E7770&amp;""),'Référentiel Articles'!$A$2:$F$634,5,FALSE),""))</f>
      </c>
      <c r="H7770" s="85" t="str">
        <v/>
      </c>
      <c r="I7770" s="84">
        <f>IF($E7770="","",IFERROR(VLOOKUP(TRIM(E7770&amp;""),'Référentiel Articles'!$A$2:$F$634,6,FALSE),""))</f>
      </c>
      <c r="J7770" s="90">
        <f>IF(OR($E7770="",$H7770=""),"",$H7770*$I7770)</f>
      </c>
      <c r="K7770" s="87" t="str">
        <v/>
      </c>
    </row>
    <row r="7771">
      <c r="A7771" s="74" t="str">
        <v/>
      </c>
      <c r="B7771" s="74" t="str">
        <v/>
      </c>
      <c r="C7771" s="75">
        <f>IF($E7771="","",IFERROR(VLOOKUP(TRIM(E7771&amp;""),'Référentiel Articles'!$A$2:$F$634,2,FALSE),""))</f>
      </c>
      <c r="D7771" s="75">
        <f>IF($E7771="","",IFERROR(VLOOKUP(TRIM(E7771&amp;""),'Référentiel Articles'!$A$2:$F$634,3,FALSE),""))</f>
      </c>
      <c r="E7771" s="74" t="str">
        <v/>
      </c>
      <c r="F7771" s="75">
        <f>IF($E7771="","",IFERROR(VLOOKUP(TRIM(E7771&amp;""),'Référentiel Articles'!$A$2:$F$634,4,FALSE),""))</f>
      </c>
      <c r="G7771" s="76">
        <f>IF($E7771="","",IFERROR(VLOOKUP(TRIM(E7771&amp;""),'Référentiel Articles'!$A$2:$F$634,5,FALSE),""))</f>
      </c>
      <c r="H7771" s="77" t="str">
        <v/>
      </c>
      <c r="I7771" s="76">
        <f>IF($E7771="","",IFERROR(VLOOKUP(TRIM(E7771&amp;""),'Référentiel Articles'!$A$2:$F$634,6,FALSE),""))</f>
      </c>
      <c r="J7771" s="78">
        <f>IF(OR($E7771="",$H7771=""),"",$H7771*$I7771)</f>
      </c>
      <c r="K7771" s="79" t="str">
        <v/>
      </c>
    </row>
    <row r="7772">
      <c r="A7772" s="81" t="str">
        <v/>
      </c>
      <c r="B7772" s="81" t="str">
        <v/>
      </c>
      <c r="C7772" s="83">
        <f>IF($E7772="","",IFERROR(VLOOKUP(TRIM(E7772&amp;""),'Référentiel Articles'!$A$2:$F$634,2,FALSE),""))</f>
      </c>
      <c r="D7772" s="83">
        <f>IF($E7772="","",IFERROR(VLOOKUP(TRIM(E7772&amp;""),'Référentiel Articles'!$A$2:$F$634,3,FALSE),""))</f>
      </c>
      <c r="E7772" s="81" t="str">
        <v/>
      </c>
      <c r="F7772" s="83">
        <f>IF($E7772="","",IFERROR(VLOOKUP(TRIM(E7772&amp;""),'Référentiel Articles'!$A$2:$F$634,4,FALSE),""))</f>
      </c>
      <c r="G7772" s="84">
        <f>IF($E7772="","",IFERROR(VLOOKUP(TRIM(E7772&amp;""),'Référentiel Articles'!$A$2:$F$634,5,FALSE),""))</f>
      </c>
      <c r="H7772" s="85" t="str">
        <v/>
      </c>
      <c r="I7772" s="84">
        <f>IF($E7772="","",IFERROR(VLOOKUP(TRIM(E7772&amp;""),'Référentiel Articles'!$A$2:$F$634,6,FALSE),""))</f>
      </c>
      <c r="J7772" s="90">
        <f>IF(OR($E7772="",$H7772=""),"",$H7772*$I7772)</f>
      </c>
      <c r="K7772" s="87" t="str">
        <v/>
      </c>
    </row>
    <row r="7773">
      <c r="A7773" s="74" t="str">
        <v/>
      </c>
      <c r="B7773" s="74" t="str">
        <v/>
      </c>
      <c r="C7773" s="75">
        <f>IF($E7773="","",IFERROR(VLOOKUP(TRIM(E7773&amp;""),'Référentiel Articles'!$A$2:$F$634,2,FALSE),""))</f>
      </c>
      <c r="D7773" s="75">
        <f>IF($E7773="","",IFERROR(VLOOKUP(TRIM(E7773&amp;""),'Référentiel Articles'!$A$2:$F$634,3,FALSE),""))</f>
      </c>
      <c r="E7773" s="74" t="str">
        <v/>
      </c>
      <c r="F7773" s="75">
        <f>IF($E7773="","",IFERROR(VLOOKUP(TRIM(E7773&amp;""),'Référentiel Articles'!$A$2:$F$634,4,FALSE),""))</f>
      </c>
      <c r="G7773" s="76">
        <f>IF($E7773="","",IFERROR(VLOOKUP(TRIM(E7773&amp;""),'Référentiel Articles'!$A$2:$F$634,5,FALSE),""))</f>
      </c>
      <c r="H7773" s="77" t="str">
        <v/>
      </c>
      <c r="I7773" s="76">
        <f>IF($E7773="","",IFERROR(VLOOKUP(TRIM(E7773&amp;""),'Référentiel Articles'!$A$2:$F$634,6,FALSE),""))</f>
      </c>
      <c r="J7773" s="78">
        <f>IF(OR($E7773="",$H7773=""),"",$H7773*$I7773)</f>
      </c>
      <c r="K7773" s="79" t="str">
        <v/>
      </c>
    </row>
    <row r="7774">
      <c r="A7774" s="81" t="str">
        <v/>
      </c>
      <c r="B7774" s="81" t="str">
        <v/>
      </c>
      <c r="C7774" s="83">
        <f>IF($E7774="","",IFERROR(VLOOKUP(TRIM(E7774&amp;""),'Référentiel Articles'!$A$2:$F$634,2,FALSE),""))</f>
      </c>
      <c r="D7774" s="83">
        <f>IF($E7774="","",IFERROR(VLOOKUP(TRIM(E7774&amp;""),'Référentiel Articles'!$A$2:$F$634,3,FALSE),""))</f>
      </c>
      <c r="E7774" s="81" t="str">
        <v/>
      </c>
      <c r="F7774" s="83">
        <f>IF($E7774="","",IFERROR(VLOOKUP(TRIM(E7774&amp;""),'Référentiel Articles'!$A$2:$F$634,4,FALSE),""))</f>
      </c>
      <c r="G7774" s="84">
        <f>IF($E7774="","",IFERROR(VLOOKUP(TRIM(E7774&amp;""),'Référentiel Articles'!$A$2:$F$634,5,FALSE),""))</f>
      </c>
      <c r="H7774" s="85" t="str">
        <v/>
      </c>
      <c r="I7774" s="84">
        <f>IF($E7774="","",IFERROR(VLOOKUP(TRIM(E7774&amp;""),'Référentiel Articles'!$A$2:$F$634,6,FALSE),""))</f>
      </c>
      <c r="J7774" s="90">
        <f>IF(OR($E7774="",$H7774=""),"",$H7774*$I7774)</f>
      </c>
      <c r="K7774" s="87" t="str">
        <v/>
      </c>
    </row>
    <row r="7775">
      <c r="A7775" s="74" t="str">
        <v/>
      </c>
      <c r="B7775" s="74" t="str">
        <v/>
      </c>
      <c r="C7775" s="75">
        <f>IF($E7775="","",IFERROR(VLOOKUP(TRIM(E7775&amp;""),'Référentiel Articles'!$A$2:$F$634,2,FALSE),""))</f>
      </c>
      <c r="D7775" s="75">
        <f>IF($E7775="","",IFERROR(VLOOKUP(TRIM(E7775&amp;""),'Référentiel Articles'!$A$2:$F$634,3,FALSE),""))</f>
      </c>
      <c r="E7775" s="74" t="str">
        <v/>
      </c>
      <c r="F7775" s="75">
        <f>IF($E7775="","",IFERROR(VLOOKUP(TRIM(E7775&amp;""),'Référentiel Articles'!$A$2:$F$634,4,FALSE),""))</f>
      </c>
      <c r="G7775" s="76">
        <f>IF($E7775="","",IFERROR(VLOOKUP(TRIM(E7775&amp;""),'Référentiel Articles'!$A$2:$F$634,5,FALSE),""))</f>
      </c>
      <c r="H7775" s="77" t="str">
        <v/>
      </c>
      <c r="I7775" s="76">
        <f>IF($E7775="","",IFERROR(VLOOKUP(TRIM(E7775&amp;""),'Référentiel Articles'!$A$2:$F$634,6,FALSE),""))</f>
      </c>
      <c r="J7775" s="78">
        <f>IF(OR($E7775="",$H7775=""),"",$H7775*$I7775)</f>
      </c>
      <c r="K7775" s="79" t="str">
        <v/>
      </c>
    </row>
    <row r="7776">
      <c r="A7776" s="81" t="str">
        <v/>
      </c>
      <c r="B7776" s="81" t="str">
        <v/>
      </c>
      <c r="C7776" s="83">
        <f>IF($E7776="","",IFERROR(VLOOKUP(TRIM(E7776&amp;""),'Référentiel Articles'!$A$2:$F$634,2,FALSE),""))</f>
      </c>
      <c r="D7776" s="83">
        <f>IF($E7776="","",IFERROR(VLOOKUP(TRIM(E7776&amp;""),'Référentiel Articles'!$A$2:$F$634,3,FALSE),""))</f>
      </c>
      <c r="E7776" s="81" t="str">
        <v/>
      </c>
      <c r="F7776" s="83">
        <f>IF($E7776="","",IFERROR(VLOOKUP(TRIM(E7776&amp;""),'Référentiel Articles'!$A$2:$F$634,4,FALSE),""))</f>
      </c>
      <c r="G7776" s="84">
        <f>IF($E7776="","",IFERROR(VLOOKUP(TRIM(E7776&amp;""),'Référentiel Articles'!$A$2:$F$634,5,FALSE),""))</f>
      </c>
      <c r="H7776" s="85" t="str">
        <v/>
      </c>
      <c r="I7776" s="84">
        <f>IF($E7776="","",IFERROR(VLOOKUP(TRIM(E7776&amp;""),'Référentiel Articles'!$A$2:$F$634,6,FALSE),""))</f>
      </c>
      <c r="J7776" s="90">
        <f>IF(OR($E7776="",$H7776=""),"",$H7776*$I7776)</f>
      </c>
      <c r="K7776" s="87" t="str">
        <v/>
      </c>
    </row>
    <row r="7777">
      <c r="A7777" s="74" t="str">
        <v/>
      </c>
      <c r="B7777" s="74" t="str">
        <v/>
      </c>
      <c r="C7777" s="75">
        <f>IF($E7777="","",IFERROR(VLOOKUP(TRIM(E7777&amp;""),'Référentiel Articles'!$A$2:$F$634,2,FALSE),""))</f>
      </c>
      <c r="D7777" s="75">
        <f>IF($E7777="","",IFERROR(VLOOKUP(TRIM(E7777&amp;""),'Référentiel Articles'!$A$2:$F$634,3,FALSE),""))</f>
      </c>
      <c r="E7777" s="74" t="str">
        <v/>
      </c>
      <c r="F7777" s="75">
        <f>IF($E7777="","",IFERROR(VLOOKUP(TRIM(E7777&amp;""),'Référentiel Articles'!$A$2:$F$634,4,FALSE),""))</f>
      </c>
      <c r="G7777" s="76">
        <f>IF($E7777="","",IFERROR(VLOOKUP(TRIM(E7777&amp;""),'Référentiel Articles'!$A$2:$F$634,5,FALSE),""))</f>
      </c>
      <c r="H7777" s="77" t="str">
        <v/>
      </c>
      <c r="I7777" s="76">
        <f>IF($E7777="","",IFERROR(VLOOKUP(TRIM(E7777&amp;""),'Référentiel Articles'!$A$2:$F$634,6,FALSE),""))</f>
      </c>
      <c r="J7777" s="78">
        <f>IF(OR($E7777="",$H7777=""),"",$H7777*$I7777)</f>
      </c>
      <c r="K7777" s="79" t="str">
        <v/>
      </c>
    </row>
    <row r="7778">
      <c r="A7778" s="81" t="str">
        <v/>
      </c>
      <c r="B7778" s="81" t="str">
        <v/>
      </c>
      <c r="C7778" s="83">
        <f>IF($E7778="","",IFERROR(VLOOKUP(TRIM(E7778&amp;""),'Référentiel Articles'!$A$2:$F$634,2,FALSE),""))</f>
      </c>
      <c r="D7778" s="83">
        <f>IF($E7778="","",IFERROR(VLOOKUP(TRIM(E7778&amp;""),'Référentiel Articles'!$A$2:$F$634,3,FALSE),""))</f>
      </c>
      <c r="E7778" s="81" t="str">
        <v/>
      </c>
      <c r="F7778" s="83">
        <f>IF($E7778="","",IFERROR(VLOOKUP(TRIM(E7778&amp;""),'Référentiel Articles'!$A$2:$F$634,4,FALSE),""))</f>
      </c>
      <c r="G7778" s="84">
        <f>IF($E7778="","",IFERROR(VLOOKUP(TRIM(E7778&amp;""),'Référentiel Articles'!$A$2:$F$634,5,FALSE),""))</f>
      </c>
      <c r="H7778" s="85" t="str">
        <v/>
      </c>
      <c r="I7778" s="84">
        <f>IF($E7778="","",IFERROR(VLOOKUP(TRIM(E7778&amp;""),'Référentiel Articles'!$A$2:$F$634,6,FALSE),""))</f>
      </c>
      <c r="J7778" s="90">
        <f>IF(OR($E7778="",$H7778=""),"",$H7778*$I7778)</f>
      </c>
      <c r="K7778" s="87" t="str">
        <v/>
      </c>
    </row>
    <row r="7779">
      <c r="A7779" s="74" t="str">
        <v/>
      </c>
      <c r="B7779" s="74" t="str">
        <v/>
      </c>
      <c r="C7779" s="75">
        <f>IF($E7779="","",IFERROR(VLOOKUP(TRIM(E7779&amp;""),'Référentiel Articles'!$A$2:$F$634,2,FALSE),""))</f>
      </c>
      <c r="D7779" s="75">
        <f>IF($E7779="","",IFERROR(VLOOKUP(TRIM(E7779&amp;""),'Référentiel Articles'!$A$2:$F$634,3,FALSE),""))</f>
      </c>
      <c r="E7779" s="74" t="str">
        <v/>
      </c>
      <c r="F7779" s="75">
        <f>IF($E7779="","",IFERROR(VLOOKUP(TRIM(E7779&amp;""),'Référentiel Articles'!$A$2:$F$634,4,FALSE),""))</f>
      </c>
      <c r="G7779" s="76">
        <f>IF($E7779="","",IFERROR(VLOOKUP(TRIM(E7779&amp;""),'Référentiel Articles'!$A$2:$F$634,5,FALSE),""))</f>
      </c>
      <c r="H7779" s="77" t="str">
        <v/>
      </c>
      <c r="I7779" s="76">
        <f>IF($E7779="","",IFERROR(VLOOKUP(TRIM(E7779&amp;""),'Référentiel Articles'!$A$2:$F$634,6,FALSE),""))</f>
      </c>
      <c r="J7779" s="78">
        <f>IF(OR($E7779="",$H7779=""),"",$H7779*$I7779)</f>
      </c>
      <c r="K7779" s="79" t="str">
        <v/>
      </c>
    </row>
    <row r="7780">
      <c r="A7780" s="81" t="str">
        <v/>
      </c>
      <c r="B7780" s="81" t="str">
        <v/>
      </c>
      <c r="C7780" s="83">
        <f>IF($E7780="","",IFERROR(VLOOKUP(TRIM(E7780&amp;""),'Référentiel Articles'!$A$2:$F$634,2,FALSE),""))</f>
      </c>
      <c r="D7780" s="83">
        <f>IF($E7780="","",IFERROR(VLOOKUP(TRIM(E7780&amp;""),'Référentiel Articles'!$A$2:$F$634,3,FALSE),""))</f>
      </c>
      <c r="E7780" s="81" t="str">
        <v/>
      </c>
      <c r="F7780" s="83">
        <f>IF($E7780="","",IFERROR(VLOOKUP(TRIM(E7780&amp;""),'Référentiel Articles'!$A$2:$F$634,4,FALSE),""))</f>
      </c>
      <c r="G7780" s="84">
        <f>IF($E7780="","",IFERROR(VLOOKUP(TRIM(E7780&amp;""),'Référentiel Articles'!$A$2:$F$634,5,FALSE),""))</f>
      </c>
      <c r="H7780" s="85" t="str">
        <v/>
      </c>
      <c r="I7780" s="84">
        <f>IF($E7780="","",IFERROR(VLOOKUP(TRIM(E7780&amp;""),'Référentiel Articles'!$A$2:$F$634,6,FALSE),""))</f>
      </c>
      <c r="J7780" s="90">
        <f>IF(OR($E7780="",$H7780=""),"",$H7780*$I7780)</f>
      </c>
      <c r="K7780" s="87" t="str">
        <v/>
      </c>
    </row>
    <row r="7781">
      <c r="A7781" s="74" t="str">
        <v/>
      </c>
      <c r="B7781" s="74" t="str">
        <v/>
      </c>
      <c r="C7781" s="75">
        <f>IF($E7781="","",IFERROR(VLOOKUP(TRIM(E7781&amp;""),'Référentiel Articles'!$A$2:$F$634,2,FALSE),""))</f>
      </c>
      <c r="D7781" s="75">
        <f>IF($E7781="","",IFERROR(VLOOKUP(TRIM(E7781&amp;""),'Référentiel Articles'!$A$2:$F$634,3,FALSE),""))</f>
      </c>
      <c r="E7781" s="74" t="str">
        <v/>
      </c>
      <c r="F7781" s="75">
        <f>IF($E7781="","",IFERROR(VLOOKUP(TRIM(E7781&amp;""),'Référentiel Articles'!$A$2:$F$634,4,FALSE),""))</f>
      </c>
      <c r="G7781" s="76">
        <f>IF($E7781="","",IFERROR(VLOOKUP(TRIM(E7781&amp;""),'Référentiel Articles'!$A$2:$F$634,5,FALSE),""))</f>
      </c>
      <c r="H7781" s="77" t="str">
        <v/>
      </c>
      <c r="I7781" s="76">
        <f>IF($E7781="","",IFERROR(VLOOKUP(TRIM(E7781&amp;""),'Référentiel Articles'!$A$2:$F$634,6,FALSE),""))</f>
      </c>
      <c r="J7781" s="78">
        <f>IF(OR($E7781="",$H7781=""),"",$H7781*$I7781)</f>
      </c>
      <c r="K7781" s="79" t="str">
        <v/>
      </c>
    </row>
    <row r="7782">
      <c r="A7782" s="81" t="str">
        <v/>
      </c>
      <c r="B7782" s="81" t="str">
        <v/>
      </c>
      <c r="C7782" s="83">
        <f>IF($E7782="","",IFERROR(VLOOKUP(TRIM(E7782&amp;""),'Référentiel Articles'!$A$2:$F$634,2,FALSE),""))</f>
      </c>
      <c r="D7782" s="83">
        <f>IF($E7782="","",IFERROR(VLOOKUP(TRIM(E7782&amp;""),'Référentiel Articles'!$A$2:$F$634,3,FALSE),""))</f>
      </c>
      <c r="E7782" s="81" t="str">
        <v/>
      </c>
      <c r="F7782" s="83">
        <f>IF($E7782="","",IFERROR(VLOOKUP(TRIM(E7782&amp;""),'Référentiel Articles'!$A$2:$F$634,4,FALSE),""))</f>
      </c>
      <c r="G7782" s="84">
        <f>IF($E7782="","",IFERROR(VLOOKUP(TRIM(E7782&amp;""),'Référentiel Articles'!$A$2:$F$634,5,FALSE),""))</f>
      </c>
      <c r="H7782" s="85" t="str">
        <v/>
      </c>
      <c r="I7782" s="84">
        <f>IF($E7782="","",IFERROR(VLOOKUP(TRIM(E7782&amp;""),'Référentiel Articles'!$A$2:$F$634,6,FALSE),""))</f>
      </c>
      <c r="J7782" s="90">
        <f>IF(OR($E7782="",$H7782=""),"",$H7782*$I7782)</f>
      </c>
      <c r="K7782" s="87" t="str">
        <v/>
      </c>
    </row>
    <row r="7783">
      <c r="A7783" s="74" t="str">
        <v/>
      </c>
      <c r="B7783" s="74" t="str">
        <v/>
      </c>
      <c r="C7783" s="75">
        <f>IF($E7783="","",IFERROR(VLOOKUP(TRIM(E7783&amp;""),'Référentiel Articles'!$A$2:$F$634,2,FALSE),""))</f>
      </c>
      <c r="D7783" s="75">
        <f>IF($E7783="","",IFERROR(VLOOKUP(TRIM(E7783&amp;""),'Référentiel Articles'!$A$2:$F$634,3,FALSE),""))</f>
      </c>
      <c r="E7783" s="74" t="str">
        <v/>
      </c>
      <c r="F7783" s="75">
        <f>IF($E7783="","",IFERROR(VLOOKUP(TRIM(E7783&amp;""),'Référentiel Articles'!$A$2:$F$634,4,FALSE),""))</f>
      </c>
      <c r="G7783" s="76">
        <f>IF($E7783="","",IFERROR(VLOOKUP(TRIM(E7783&amp;""),'Référentiel Articles'!$A$2:$F$634,5,FALSE),""))</f>
      </c>
      <c r="H7783" s="77" t="str">
        <v/>
      </c>
      <c r="I7783" s="76">
        <f>IF($E7783="","",IFERROR(VLOOKUP(TRIM(E7783&amp;""),'Référentiel Articles'!$A$2:$F$634,6,FALSE),""))</f>
      </c>
      <c r="J7783" s="78">
        <f>IF(OR($E7783="",$H7783=""),"",$H7783*$I7783)</f>
      </c>
      <c r="K7783" s="79" t="str">
        <v/>
      </c>
    </row>
    <row r="7784">
      <c r="A7784" s="81" t="str">
        <v/>
      </c>
      <c r="B7784" s="81" t="str">
        <v/>
      </c>
      <c r="C7784" s="83">
        <f>IF($E7784="","",IFERROR(VLOOKUP(TRIM(E7784&amp;""),'Référentiel Articles'!$A$2:$F$634,2,FALSE),""))</f>
      </c>
      <c r="D7784" s="83">
        <f>IF($E7784="","",IFERROR(VLOOKUP(TRIM(E7784&amp;""),'Référentiel Articles'!$A$2:$F$634,3,FALSE),""))</f>
      </c>
      <c r="E7784" s="81" t="str">
        <v/>
      </c>
      <c r="F7784" s="83">
        <f>IF($E7784="","",IFERROR(VLOOKUP(TRIM(E7784&amp;""),'Référentiel Articles'!$A$2:$F$634,4,FALSE),""))</f>
      </c>
      <c r="G7784" s="84">
        <f>IF($E7784="","",IFERROR(VLOOKUP(TRIM(E7784&amp;""),'Référentiel Articles'!$A$2:$F$634,5,FALSE),""))</f>
      </c>
      <c r="H7784" s="85" t="str">
        <v/>
      </c>
      <c r="I7784" s="84">
        <f>IF($E7784="","",IFERROR(VLOOKUP(TRIM(E7784&amp;""),'Référentiel Articles'!$A$2:$F$634,6,FALSE),""))</f>
      </c>
      <c r="J7784" s="90">
        <f>IF(OR($E7784="",$H7784=""),"",$H7784*$I7784)</f>
      </c>
      <c r="K7784" s="87" t="str">
        <v/>
      </c>
    </row>
    <row r="7785">
      <c r="A7785" s="74" t="str">
        <v/>
      </c>
      <c r="B7785" s="74" t="str">
        <v/>
      </c>
      <c r="C7785" s="75">
        <f>IF($E7785="","",IFERROR(VLOOKUP(TRIM(E7785&amp;""),'Référentiel Articles'!$A$2:$F$634,2,FALSE),""))</f>
      </c>
      <c r="D7785" s="75">
        <f>IF($E7785="","",IFERROR(VLOOKUP(TRIM(E7785&amp;""),'Référentiel Articles'!$A$2:$F$634,3,FALSE),""))</f>
      </c>
      <c r="E7785" s="74" t="str">
        <v/>
      </c>
      <c r="F7785" s="75">
        <f>IF($E7785="","",IFERROR(VLOOKUP(TRIM(E7785&amp;""),'Référentiel Articles'!$A$2:$F$634,4,FALSE),""))</f>
      </c>
      <c r="G7785" s="76">
        <f>IF($E7785="","",IFERROR(VLOOKUP(TRIM(E7785&amp;""),'Référentiel Articles'!$A$2:$F$634,5,FALSE),""))</f>
      </c>
      <c r="H7785" s="77" t="str">
        <v/>
      </c>
      <c r="I7785" s="76">
        <f>IF($E7785="","",IFERROR(VLOOKUP(TRIM(E7785&amp;""),'Référentiel Articles'!$A$2:$F$634,6,FALSE),""))</f>
      </c>
      <c r="J7785" s="78">
        <f>IF(OR($E7785="",$H7785=""),"",$H7785*$I7785)</f>
      </c>
      <c r="K7785" s="79" t="str">
        <v/>
      </c>
    </row>
    <row r="7786">
      <c r="A7786" s="81" t="str">
        <v/>
      </c>
      <c r="B7786" s="81" t="str">
        <v/>
      </c>
      <c r="C7786" s="83">
        <f>IF($E7786="","",IFERROR(VLOOKUP(TRIM(E7786&amp;""),'Référentiel Articles'!$A$2:$F$634,2,FALSE),""))</f>
      </c>
      <c r="D7786" s="83">
        <f>IF($E7786="","",IFERROR(VLOOKUP(TRIM(E7786&amp;""),'Référentiel Articles'!$A$2:$F$634,3,FALSE),""))</f>
      </c>
      <c r="E7786" s="81" t="str">
        <v/>
      </c>
      <c r="F7786" s="83">
        <f>IF($E7786="","",IFERROR(VLOOKUP(TRIM(E7786&amp;""),'Référentiel Articles'!$A$2:$F$634,4,FALSE),""))</f>
      </c>
      <c r="G7786" s="84">
        <f>IF($E7786="","",IFERROR(VLOOKUP(TRIM(E7786&amp;""),'Référentiel Articles'!$A$2:$F$634,5,FALSE),""))</f>
      </c>
      <c r="H7786" s="85" t="str">
        <v/>
      </c>
      <c r="I7786" s="84">
        <f>IF($E7786="","",IFERROR(VLOOKUP(TRIM(E7786&amp;""),'Référentiel Articles'!$A$2:$F$634,6,FALSE),""))</f>
      </c>
      <c r="J7786" s="90">
        <f>IF(OR($E7786="",$H7786=""),"",$H7786*$I7786)</f>
      </c>
      <c r="K7786" s="87" t="str">
        <v/>
      </c>
    </row>
    <row r="7787">
      <c r="A7787" s="74" t="str">
        <v/>
      </c>
      <c r="B7787" s="74" t="str">
        <v/>
      </c>
      <c r="C7787" s="75">
        <f>IF($E7787="","",IFERROR(VLOOKUP(TRIM(E7787&amp;""),'Référentiel Articles'!$A$2:$F$634,2,FALSE),""))</f>
      </c>
      <c r="D7787" s="75">
        <f>IF($E7787="","",IFERROR(VLOOKUP(TRIM(E7787&amp;""),'Référentiel Articles'!$A$2:$F$634,3,FALSE),""))</f>
      </c>
      <c r="E7787" s="74" t="str">
        <v/>
      </c>
      <c r="F7787" s="75">
        <f>IF($E7787="","",IFERROR(VLOOKUP(TRIM(E7787&amp;""),'Référentiel Articles'!$A$2:$F$634,4,FALSE),""))</f>
      </c>
      <c r="G7787" s="76">
        <f>IF($E7787="","",IFERROR(VLOOKUP(TRIM(E7787&amp;""),'Référentiel Articles'!$A$2:$F$634,5,FALSE),""))</f>
      </c>
      <c r="H7787" s="77" t="str">
        <v/>
      </c>
      <c r="I7787" s="76">
        <f>IF($E7787="","",IFERROR(VLOOKUP(TRIM(E7787&amp;""),'Référentiel Articles'!$A$2:$F$634,6,FALSE),""))</f>
      </c>
      <c r="J7787" s="78">
        <f>IF(OR($E7787="",$H7787=""),"",$H7787*$I7787)</f>
      </c>
      <c r="K7787" s="79" t="str">
        <v/>
      </c>
    </row>
    <row r="7788">
      <c r="A7788" s="81" t="str">
        <v/>
      </c>
      <c r="B7788" s="81" t="str">
        <v/>
      </c>
      <c r="C7788" s="83">
        <f>IF($E7788="","",IFERROR(VLOOKUP(TRIM(E7788&amp;""),'Référentiel Articles'!$A$2:$F$634,2,FALSE),""))</f>
      </c>
      <c r="D7788" s="83">
        <f>IF($E7788="","",IFERROR(VLOOKUP(TRIM(E7788&amp;""),'Référentiel Articles'!$A$2:$F$634,3,FALSE),""))</f>
      </c>
      <c r="E7788" s="81" t="str">
        <v/>
      </c>
      <c r="F7788" s="83">
        <f>IF($E7788="","",IFERROR(VLOOKUP(TRIM(E7788&amp;""),'Référentiel Articles'!$A$2:$F$634,4,FALSE),""))</f>
      </c>
      <c r="G7788" s="84">
        <f>IF($E7788="","",IFERROR(VLOOKUP(TRIM(E7788&amp;""),'Référentiel Articles'!$A$2:$F$634,5,FALSE),""))</f>
      </c>
      <c r="H7788" s="85" t="str">
        <v/>
      </c>
      <c r="I7788" s="84">
        <f>IF($E7788="","",IFERROR(VLOOKUP(TRIM(E7788&amp;""),'Référentiel Articles'!$A$2:$F$634,6,FALSE),""))</f>
      </c>
      <c r="J7788" s="90">
        <f>IF(OR($E7788="",$H7788=""),"",$H7788*$I7788)</f>
      </c>
      <c r="K7788" s="87" t="str">
        <v/>
      </c>
    </row>
    <row r="7789">
      <c r="A7789" s="74" t="str">
        <v/>
      </c>
      <c r="B7789" s="74" t="str">
        <v/>
      </c>
      <c r="C7789" s="75">
        <f>IF($E7789="","",IFERROR(VLOOKUP(TRIM(E7789&amp;""),'Référentiel Articles'!$A$2:$F$634,2,FALSE),""))</f>
      </c>
      <c r="D7789" s="75">
        <f>IF($E7789="","",IFERROR(VLOOKUP(TRIM(E7789&amp;""),'Référentiel Articles'!$A$2:$F$634,3,FALSE),""))</f>
      </c>
      <c r="E7789" s="74" t="str">
        <v/>
      </c>
      <c r="F7789" s="75">
        <f>IF($E7789="","",IFERROR(VLOOKUP(TRIM(E7789&amp;""),'Référentiel Articles'!$A$2:$F$634,4,FALSE),""))</f>
      </c>
      <c r="G7789" s="76">
        <f>IF($E7789="","",IFERROR(VLOOKUP(TRIM(E7789&amp;""),'Référentiel Articles'!$A$2:$F$634,5,FALSE),""))</f>
      </c>
      <c r="H7789" s="77" t="str">
        <v/>
      </c>
      <c r="I7789" s="76">
        <f>IF($E7789="","",IFERROR(VLOOKUP(TRIM(E7789&amp;""),'Référentiel Articles'!$A$2:$F$634,6,FALSE),""))</f>
      </c>
      <c r="J7789" s="78">
        <f>IF(OR($E7789="",$H7789=""),"",$H7789*$I7789)</f>
      </c>
      <c r="K7789" s="79" t="str">
        <v/>
      </c>
    </row>
    <row r="7790">
      <c r="A7790" s="81" t="str">
        <v/>
      </c>
      <c r="B7790" s="81" t="str">
        <v/>
      </c>
      <c r="C7790" s="83">
        <f>IF($E7790="","",IFERROR(VLOOKUP(TRIM(E7790&amp;""),'Référentiel Articles'!$A$2:$F$634,2,FALSE),""))</f>
      </c>
      <c r="D7790" s="83">
        <f>IF($E7790="","",IFERROR(VLOOKUP(TRIM(E7790&amp;""),'Référentiel Articles'!$A$2:$F$634,3,FALSE),""))</f>
      </c>
      <c r="E7790" s="81" t="str">
        <v/>
      </c>
      <c r="F7790" s="83">
        <f>IF($E7790="","",IFERROR(VLOOKUP(TRIM(E7790&amp;""),'Référentiel Articles'!$A$2:$F$634,4,FALSE),""))</f>
      </c>
      <c r="G7790" s="84">
        <f>IF($E7790="","",IFERROR(VLOOKUP(TRIM(E7790&amp;""),'Référentiel Articles'!$A$2:$F$634,5,FALSE),""))</f>
      </c>
      <c r="H7790" s="85" t="str">
        <v/>
      </c>
      <c r="I7790" s="84">
        <f>IF($E7790="","",IFERROR(VLOOKUP(TRIM(E7790&amp;""),'Référentiel Articles'!$A$2:$F$634,6,FALSE),""))</f>
      </c>
      <c r="J7790" s="90">
        <f>IF(OR($E7790="",$H7790=""),"",$H7790*$I7790)</f>
      </c>
      <c r="K7790" s="87" t="str">
        <v/>
      </c>
    </row>
    <row r="7791">
      <c r="A7791" s="74" t="str">
        <v/>
      </c>
      <c r="B7791" s="74" t="str">
        <v/>
      </c>
      <c r="C7791" s="75">
        <f>IF($E7791="","",IFERROR(VLOOKUP(TRIM(E7791&amp;""),'Référentiel Articles'!$A$2:$F$634,2,FALSE),""))</f>
      </c>
      <c r="D7791" s="75">
        <f>IF($E7791="","",IFERROR(VLOOKUP(TRIM(E7791&amp;""),'Référentiel Articles'!$A$2:$F$634,3,FALSE),""))</f>
      </c>
      <c r="E7791" s="74" t="str">
        <v/>
      </c>
      <c r="F7791" s="75">
        <f>IF($E7791="","",IFERROR(VLOOKUP(TRIM(E7791&amp;""),'Référentiel Articles'!$A$2:$F$634,4,FALSE),""))</f>
      </c>
      <c r="G7791" s="76">
        <f>IF($E7791="","",IFERROR(VLOOKUP(TRIM(E7791&amp;""),'Référentiel Articles'!$A$2:$F$634,5,FALSE),""))</f>
      </c>
      <c r="H7791" s="77" t="str">
        <v/>
      </c>
      <c r="I7791" s="76">
        <f>IF($E7791="","",IFERROR(VLOOKUP(TRIM(E7791&amp;""),'Référentiel Articles'!$A$2:$F$634,6,FALSE),""))</f>
      </c>
      <c r="J7791" s="78">
        <f>IF(OR($E7791="",$H7791=""),"",$H7791*$I7791)</f>
      </c>
      <c r="K7791" s="79" t="str">
        <v/>
      </c>
    </row>
    <row r="7792">
      <c r="A7792" s="81" t="str">
        <v/>
      </c>
      <c r="B7792" s="81" t="str">
        <v/>
      </c>
      <c r="C7792" s="83">
        <f>IF($E7792="","",IFERROR(VLOOKUP(TRIM(E7792&amp;""),'Référentiel Articles'!$A$2:$F$634,2,FALSE),""))</f>
      </c>
      <c r="D7792" s="83">
        <f>IF($E7792="","",IFERROR(VLOOKUP(TRIM(E7792&amp;""),'Référentiel Articles'!$A$2:$F$634,3,FALSE),""))</f>
      </c>
      <c r="E7792" s="81" t="str">
        <v/>
      </c>
      <c r="F7792" s="83">
        <f>IF($E7792="","",IFERROR(VLOOKUP(TRIM(E7792&amp;""),'Référentiel Articles'!$A$2:$F$634,4,FALSE),""))</f>
      </c>
      <c r="G7792" s="84">
        <f>IF($E7792="","",IFERROR(VLOOKUP(TRIM(E7792&amp;""),'Référentiel Articles'!$A$2:$F$634,5,FALSE),""))</f>
      </c>
      <c r="H7792" s="85" t="str">
        <v/>
      </c>
      <c r="I7792" s="84">
        <f>IF($E7792="","",IFERROR(VLOOKUP(TRIM(E7792&amp;""),'Référentiel Articles'!$A$2:$F$634,6,FALSE),""))</f>
      </c>
      <c r="J7792" s="90">
        <f>IF(OR($E7792="",$H7792=""),"",$H7792*$I7792)</f>
      </c>
      <c r="K7792" s="87" t="str">
        <v/>
      </c>
    </row>
    <row r="7793">
      <c r="A7793" s="74" t="str">
        <v/>
      </c>
      <c r="B7793" s="74" t="str">
        <v/>
      </c>
      <c r="C7793" s="75">
        <f>IF($E7793="","",IFERROR(VLOOKUP(TRIM(E7793&amp;""),'Référentiel Articles'!$A$2:$F$634,2,FALSE),""))</f>
      </c>
      <c r="D7793" s="75">
        <f>IF($E7793="","",IFERROR(VLOOKUP(TRIM(E7793&amp;""),'Référentiel Articles'!$A$2:$F$634,3,FALSE),""))</f>
      </c>
      <c r="E7793" s="74" t="str">
        <v/>
      </c>
      <c r="F7793" s="75">
        <f>IF($E7793="","",IFERROR(VLOOKUP(TRIM(E7793&amp;""),'Référentiel Articles'!$A$2:$F$634,4,FALSE),""))</f>
      </c>
      <c r="G7793" s="76">
        <f>IF($E7793="","",IFERROR(VLOOKUP(TRIM(E7793&amp;""),'Référentiel Articles'!$A$2:$F$634,5,FALSE),""))</f>
      </c>
      <c r="H7793" s="77" t="str">
        <v/>
      </c>
      <c r="I7793" s="76">
        <f>IF($E7793="","",IFERROR(VLOOKUP(TRIM(E7793&amp;""),'Référentiel Articles'!$A$2:$F$634,6,FALSE),""))</f>
      </c>
      <c r="J7793" s="78">
        <f>IF(OR($E7793="",$H7793=""),"",$H7793*$I7793)</f>
      </c>
      <c r="K7793" s="79" t="str">
        <v/>
      </c>
    </row>
    <row r="7794">
      <c r="A7794" s="81" t="str">
        <v/>
      </c>
      <c r="B7794" s="81" t="str">
        <v/>
      </c>
      <c r="C7794" s="83">
        <f>IF($E7794="","",IFERROR(VLOOKUP(TRIM(E7794&amp;""),'Référentiel Articles'!$A$2:$F$634,2,FALSE),""))</f>
      </c>
      <c r="D7794" s="83">
        <f>IF($E7794="","",IFERROR(VLOOKUP(TRIM(E7794&amp;""),'Référentiel Articles'!$A$2:$F$634,3,FALSE),""))</f>
      </c>
      <c r="E7794" s="81" t="str">
        <v/>
      </c>
      <c r="F7794" s="83">
        <f>IF($E7794="","",IFERROR(VLOOKUP(TRIM(E7794&amp;""),'Référentiel Articles'!$A$2:$F$634,4,FALSE),""))</f>
      </c>
      <c r="G7794" s="84">
        <f>IF($E7794="","",IFERROR(VLOOKUP(TRIM(E7794&amp;""),'Référentiel Articles'!$A$2:$F$634,5,FALSE),""))</f>
      </c>
      <c r="H7794" s="85" t="str">
        <v/>
      </c>
      <c r="I7794" s="84">
        <f>IF($E7794="","",IFERROR(VLOOKUP(TRIM(E7794&amp;""),'Référentiel Articles'!$A$2:$F$634,6,FALSE),""))</f>
      </c>
      <c r="J7794" s="90">
        <f>IF(OR($E7794="",$H7794=""),"",$H7794*$I7794)</f>
      </c>
      <c r="K7794" s="87" t="str">
        <v/>
      </c>
    </row>
    <row r="7795">
      <c r="A7795" s="74" t="str">
        <v/>
      </c>
      <c r="B7795" s="74" t="str">
        <v/>
      </c>
      <c r="C7795" s="75">
        <f>IF($E7795="","",IFERROR(VLOOKUP(TRIM(E7795&amp;""),'Référentiel Articles'!$A$2:$F$634,2,FALSE),""))</f>
      </c>
      <c r="D7795" s="75">
        <f>IF($E7795="","",IFERROR(VLOOKUP(TRIM(E7795&amp;""),'Référentiel Articles'!$A$2:$F$634,3,FALSE),""))</f>
      </c>
      <c r="E7795" s="74" t="str">
        <v/>
      </c>
      <c r="F7795" s="75">
        <f>IF($E7795="","",IFERROR(VLOOKUP(TRIM(E7795&amp;""),'Référentiel Articles'!$A$2:$F$634,4,FALSE),""))</f>
      </c>
      <c r="G7795" s="76">
        <f>IF($E7795="","",IFERROR(VLOOKUP(TRIM(E7795&amp;""),'Référentiel Articles'!$A$2:$F$634,5,FALSE),""))</f>
      </c>
      <c r="H7795" s="77" t="str">
        <v/>
      </c>
      <c r="I7795" s="76">
        <f>IF($E7795="","",IFERROR(VLOOKUP(TRIM(E7795&amp;""),'Référentiel Articles'!$A$2:$F$634,6,FALSE),""))</f>
      </c>
      <c r="J7795" s="78">
        <f>IF(OR($E7795="",$H7795=""),"",$H7795*$I7795)</f>
      </c>
      <c r="K7795" s="79" t="str">
        <v/>
      </c>
    </row>
    <row r="7796">
      <c r="A7796" s="81" t="str">
        <v/>
      </c>
      <c r="B7796" s="81" t="str">
        <v/>
      </c>
      <c r="C7796" s="83">
        <f>IF($E7796="","",IFERROR(VLOOKUP(TRIM(E7796&amp;""),'Référentiel Articles'!$A$2:$F$634,2,FALSE),""))</f>
      </c>
      <c r="D7796" s="83">
        <f>IF($E7796="","",IFERROR(VLOOKUP(TRIM(E7796&amp;""),'Référentiel Articles'!$A$2:$F$634,3,FALSE),""))</f>
      </c>
      <c r="E7796" s="81" t="str">
        <v/>
      </c>
      <c r="F7796" s="83">
        <f>IF($E7796="","",IFERROR(VLOOKUP(TRIM(E7796&amp;""),'Référentiel Articles'!$A$2:$F$634,4,FALSE),""))</f>
      </c>
      <c r="G7796" s="84">
        <f>IF($E7796="","",IFERROR(VLOOKUP(TRIM(E7796&amp;""),'Référentiel Articles'!$A$2:$F$634,5,FALSE),""))</f>
      </c>
      <c r="H7796" s="85" t="str">
        <v/>
      </c>
      <c r="I7796" s="84">
        <f>IF($E7796="","",IFERROR(VLOOKUP(TRIM(E7796&amp;""),'Référentiel Articles'!$A$2:$F$634,6,FALSE),""))</f>
      </c>
      <c r="J7796" s="90">
        <f>IF(OR($E7796="",$H7796=""),"",$H7796*$I7796)</f>
      </c>
      <c r="K7796" s="87" t="str">
        <v/>
      </c>
    </row>
    <row r="7797">
      <c r="A7797" s="74" t="str">
        <v/>
      </c>
      <c r="B7797" s="74" t="str">
        <v/>
      </c>
      <c r="C7797" s="75">
        <f>IF($E7797="","",IFERROR(VLOOKUP(TRIM(E7797&amp;""),'Référentiel Articles'!$A$2:$F$634,2,FALSE),""))</f>
      </c>
      <c r="D7797" s="75">
        <f>IF($E7797="","",IFERROR(VLOOKUP(TRIM(E7797&amp;""),'Référentiel Articles'!$A$2:$F$634,3,FALSE),""))</f>
      </c>
      <c r="E7797" s="74" t="str">
        <v/>
      </c>
      <c r="F7797" s="75">
        <f>IF($E7797="","",IFERROR(VLOOKUP(TRIM(E7797&amp;""),'Référentiel Articles'!$A$2:$F$634,4,FALSE),""))</f>
      </c>
      <c r="G7797" s="76">
        <f>IF($E7797="","",IFERROR(VLOOKUP(TRIM(E7797&amp;""),'Référentiel Articles'!$A$2:$F$634,5,FALSE),""))</f>
      </c>
      <c r="H7797" s="77" t="str">
        <v/>
      </c>
      <c r="I7797" s="76">
        <f>IF($E7797="","",IFERROR(VLOOKUP(TRIM(E7797&amp;""),'Référentiel Articles'!$A$2:$F$634,6,FALSE),""))</f>
      </c>
      <c r="J7797" s="78">
        <f>IF(OR($E7797="",$H7797=""),"",$H7797*$I7797)</f>
      </c>
      <c r="K7797" s="79" t="str">
        <v/>
      </c>
    </row>
    <row r="7798">
      <c r="A7798" s="81" t="str">
        <v/>
      </c>
      <c r="B7798" s="81" t="str">
        <v/>
      </c>
      <c r="C7798" s="83">
        <f>IF($E7798="","",IFERROR(VLOOKUP(TRIM(E7798&amp;""),'Référentiel Articles'!$A$2:$F$634,2,FALSE),""))</f>
      </c>
      <c r="D7798" s="83">
        <f>IF($E7798="","",IFERROR(VLOOKUP(TRIM(E7798&amp;""),'Référentiel Articles'!$A$2:$F$634,3,FALSE),""))</f>
      </c>
      <c r="E7798" s="81" t="str">
        <v/>
      </c>
      <c r="F7798" s="83">
        <f>IF($E7798="","",IFERROR(VLOOKUP(TRIM(E7798&amp;""),'Référentiel Articles'!$A$2:$F$634,4,FALSE),""))</f>
      </c>
      <c r="G7798" s="84">
        <f>IF($E7798="","",IFERROR(VLOOKUP(TRIM(E7798&amp;""),'Référentiel Articles'!$A$2:$F$634,5,FALSE),""))</f>
      </c>
      <c r="H7798" s="85" t="str">
        <v/>
      </c>
      <c r="I7798" s="84">
        <f>IF($E7798="","",IFERROR(VLOOKUP(TRIM(E7798&amp;""),'Référentiel Articles'!$A$2:$F$634,6,FALSE),""))</f>
      </c>
      <c r="J7798" s="90">
        <f>IF(OR($E7798="",$H7798=""),"",$H7798*$I7798)</f>
      </c>
      <c r="K7798" s="87" t="str">
        <v/>
      </c>
    </row>
    <row r="7799">
      <c r="A7799" s="74" t="str">
        <v/>
      </c>
      <c r="B7799" s="74" t="str">
        <v/>
      </c>
      <c r="C7799" s="75">
        <f>IF($E7799="","",IFERROR(VLOOKUP(TRIM(E7799&amp;""),'Référentiel Articles'!$A$2:$F$634,2,FALSE),""))</f>
      </c>
      <c r="D7799" s="75">
        <f>IF($E7799="","",IFERROR(VLOOKUP(TRIM(E7799&amp;""),'Référentiel Articles'!$A$2:$F$634,3,FALSE),""))</f>
      </c>
      <c r="E7799" s="74" t="str">
        <v/>
      </c>
      <c r="F7799" s="75">
        <f>IF($E7799="","",IFERROR(VLOOKUP(TRIM(E7799&amp;""),'Référentiel Articles'!$A$2:$F$634,4,FALSE),""))</f>
      </c>
      <c r="G7799" s="76">
        <f>IF($E7799="","",IFERROR(VLOOKUP(TRIM(E7799&amp;""),'Référentiel Articles'!$A$2:$F$634,5,FALSE),""))</f>
      </c>
      <c r="H7799" s="77" t="str">
        <v/>
      </c>
      <c r="I7799" s="76">
        <f>IF($E7799="","",IFERROR(VLOOKUP(TRIM(E7799&amp;""),'Référentiel Articles'!$A$2:$F$634,6,FALSE),""))</f>
      </c>
      <c r="J7799" s="78">
        <f>IF(OR($E7799="",$H7799=""),"",$H7799*$I7799)</f>
      </c>
      <c r="K7799" s="79" t="str">
        <v/>
      </c>
    </row>
    <row r="7800">
      <c r="A7800" s="81" t="str">
        <v/>
      </c>
      <c r="B7800" s="81" t="str">
        <v/>
      </c>
      <c r="C7800" s="83">
        <f>IF($E7800="","",IFERROR(VLOOKUP(TRIM(E7800&amp;""),'Référentiel Articles'!$A$2:$F$634,2,FALSE),""))</f>
      </c>
      <c r="D7800" s="83">
        <f>IF($E7800="","",IFERROR(VLOOKUP(TRIM(E7800&amp;""),'Référentiel Articles'!$A$2:$F$634,3,FALSE),""))</f>
      </c>
      <c r="E7800" s="81" t="str">
        <v/>
      </c>
      <c r="F7800" s="83">
        <f>IF($E7800="","",IFERROR(VLOOKUP(TRIM(E7800&amp;""),'Référentiel Articles'!$A$2:$F$634,4,FALSE),""))</f>
      </c>
      <c r="G7800" s="84">
        <f>IF($E7800="","",IFERROR(VLOOKUP(TRIM(E7800&amp;""),'Référentiel Articles'!$A$2:$F$634,5,FALSE),""))</f>
      </c>
      <c r="H7800" s="85" t="str">
        <v/>
      </c>
      <c r="I7800" s="84">
        <f>IF($E7800="","",IFERROR(VLOOKUP(TRIM(E7800&amp;""),'Référentiel Articles'!$A$2:$F$634,6,FALSE),""))</f>
      </c>
      <c r="J7800" s="90">
        <f>IF(OR($E7800="",$H7800=""),"",$H7800*$I7800)</f>
      </c>
      <c r="K7800" s="87" t="str">
        <v/>
      </c>
    </row>
    <row r="7801">
      <c r="A7801" s="74" t="str">
        <v/>
      </c>
      <c r="B7801" s="74" t="str">
        <v/>
      </c>
      <c r="C7801" s="75">
        <f>IF($E7801="","",IFERROR(VLOOKUP(TRIM(E7801&amp;""),'Référentiel Articles'!$A$2:$F$634,2,FALSE),""))</f>
      </c>
      <c r="D7801" s="75">
        <f>IF($E7801="","",IFERROR(VLOOKUP(TRIM(E7801&amp;""),'Référentiel Articles'!$A$2:$F$634,3,FALSE),""))</f>
      </c>
      <c r="E7801" s="74" t="str">
        <v/>
      </c>
      <c r="F7801" s="75">
        <f>IF($E7801="","",IFERROR(VLOOKUP(TRIM(E7801&amp;""),'Référentiel Articles'!$A$2:$F$634,4,FALSE),""))</f>
      </c>
      <c r="G7801" s="76">
        <f>IF($E7801="","",IFERROR(VLOOKUP(TRIM(E7801&amp;""),'Référentiel Articles'!$A$2:$F$634,5,FALSE),""))</f>
      </c>
      <c r="H7801" s="77" t="str">
        <v/>
      </c>
      <c r="I7801" s="76">
        <f>IF($E7801="","",IFERROR(VLOOKUP(TRIM(E7801&amp;""),'Référentiel Articles'!$A$2:$F$634,6,FALSE),""))</f>
      </c>
      <c r="J7801" s="78">
        <f>IF(OR($E7801="",$H7801=""),"",$H7801*$I7801)</f>
      </c>
      <c r="K7801" s="79" t="str">
        <v/>
      </c>
    </row>
    <row r="7802">
      <c r="A7802" s="81" t="str">
        <v/>
      </c>
      <c r="B7802" s="81" t="str">
        <v/>
      </c>
      <c r="C7802" s="83">
        <f>IF($E7802="","",IFERROR(VLOOKUP(TRIM(E7802&amp;""),'Référentiel Articles'!$A$2:$F$634,2,FALSE),""))</f>
      </c>
      <c r="D7802" s="83">
        <f>IF($E7802="","",IFERROR(VLOOKUP(TRIM(E7802&amp;""),'Référentiel Articles'!$A$2:$F$634,3,FALSE),""))</f>
      </c>
      <c r="E7802" s="81" t="str">
        <v/>
      </c>
      <c r="F7802" s="83">
        <f>IF($E7802="","",IFERROR(VLOOKUP(TRIM(E7802&amp;""),'Référentiel Articles'!$A$2:$F$634,4,FALSE),""))</f>
      </c>
      <c r="G7802" s="84">
        <f>IF($E7802="","",IFERROR(VLOOKUP(TRIM(E7802&amp;""),'Référentiel Articles'!$A$2:$F$634,5,FALSE),""))</f>
      </c>
      <c r="H7802" s="85" t="str">
        <v/>
      </c>
      <c r="I7802" s="84">
        <f>IF($E7802="","",IFERROR(VLOOKUP(TRIM(E7802&amp;""),'Référentiel Articles'!$A$2:$F$634,6,FALSE),""))</f>
      </c>
      <c r="J7802" s="90">
        <f>IF(OR($E7802="",$H7802=""),"",$H7802*$I7802)</f>
      </c>
      <c r="K7802" s="87" t="str">
        <v/>
      </c>
    </row>
    <row r="7803">
      <c r="A7803" s="74" t="str">
        <v/>
      </c>
      <c r="B7803" s="74" t="str">
        <v/>
      </c>
      <c r="C7803" s="75">
        <f>IF($E7803="","",IFERROR(VLOOKUP(TRIM(E7803&amp;""),'Référentiel Articles'!$A$2:$F$634,2,FALSE),""))</f>
      </c>
      <c r="D7803" s="75">
        <f>IF($E7803="","",IFERROR(VLOOKUP(TRIM(E7803&amp;""),'Référentiel Articles'!$A$2:$F$634,3,FALSE),""))</f>
      </c>
      <c r="E7803" s="74" t="str">
        <v/>
      </c>
      <c r="F7803" s="75">
        <f>IF($E7803="","",IFERROR(VLOOKUP(TRIM(E7803&amp;""),'Référentiel Articles'!$A$2:$F$634,4,FALSE),""))</f>
      </c>
      <c r="G7803" s="76">
        <f>IF($E7803="","",IFERROR(VLOOKUP(TRIM(E7803&amp;""),'Référentiel Articles'!$A$2:$F$634,5,FALSE),""))</f>
      </c>
      <c r="H7803" s="77" t="str">
        <v/>
      </c>
      <c r="I7803" s="76">
        <f>IF($E7803="","",IFERROR(VLOOKUP(TRIM(E7803&amp;""),'Référentiel Articles'!$A$2:$F$634,6,FALSE),""))</f>
      </c>
      <c r="J7803" s="78">
        <f>IF(OR($E7803="",$H7803=""),"",$H7803*$I7803)</f>
      </c>
      <c r="K7803" s="79" t="str">
        <v/>
      </c>
    </row>
    <row r="7804">
      <c r="A7804" s="81" t="str">
        <v/>
      </c>
      <c r="B7804" s="81" t="str">
        <v/>
      </c>
      <c r="C7804" s="83">
        <f>IF($E7804="","",IFERROR(VLOOKUP(TRIM(E7804&amp;""),'Référentiel Articles'!$A$2:$F$634,2,FALSE),""))</f>
      </c>
      <c r="D7804" s="83">
        <f>IF($E7804="","",IFERROR(VLOOKUP(TRIM(E7804&amp;""),'Référentiel Articles'!$A$2:$F$634,3,FALSE),""))</f>
      </c>
      <c r="E7804" s="81" t="str">
        <v/>
      </c>
      <c r="F7804" s="83">
        <f>IF($E7804="","",IFERROR(VLOOKUP(TRIM(E7804&amp;""),'Référentiel Articles'!$A$2:$F$634,4,FALSE),""))</f>
      </c>
      <c r="G7804" s="84">
        <f>IF($E7804="","",IFERROR(VLOOKUP(TRIM(E7804&amp;""),'Référentiel Articles'!$A$2:$F$634,5,FALSE),""))</f>
      </c>
      <c r="H7804" s="85" t="str">
        <v/>
      </c>
      <c r="I7804" s="84">
        <f>IF($E7804="","",IFERROR(VLOOKUP(TRIM(E7804&amp;""),'Référentiel Articles'!$A$2:$F$634,6,FALSE),""))</f>
      </c>
      <c r="J7804" s="90">
        <f>IF(OR($E7804="",$H7804=""),"",$H7804*$I7804)</f>
      </c>
      <c r="K7804" s="87" t="str">
        <v/>
      </c>
    </row>
    <row r="7805">
      <c r="A7805" s="74" t="str">
        <v/>
      </c>
      <c r="B7805" s="74" t="str">
        <v/>
      </c>
      <c r="C7805" s="75">
        <f>IF($E7805="","",IFERROR(VLOOKUP(TRIM(E7805&amp;""),'Référentiel Articles'!$A$2:$F$634,2,FALSE),""))</f>
      </c>
      <c r="D7805" s="75">
        <f>IF($E7805="","",IFERROR(VLOOKUP(TRIM(E7805&amp;""),'Référentiel Articles'!$A$2:$F$634,3,FALSE),""))</f>
      </c>
      <c r="E7805" s="74" t="str">
        <v/>
      </c>
      <c r="F7805" s="75">
        <f>IF($E7805="","",IFERROR(VLOOKUP(TRIM(E7805&amp;""),'Référentiel Articles'!$A$2:$F$634,4,FALSE),""))</f>
      </c>
      <c r="G7805" s="76">
        <f>IF($E7805="","",IFERROR(VLOOKUP(TRIM(E7805&amp;""),'Référentiel Articles'!$A$2:$F$634,5,FALSE),""))</f>
      </c>
      <c r="H7805" s="77" t="str">
        <v/>
      </c>
      <c r="I7805" s="76">
        <f>IF($E7805="","",IFERROR(VLOOKUP(TRIM(E7805&amp;""),'Référentiel Articles'!$A$2:$F$634,6,FALSE),""))</f>
      </c>
      <c r="J7805" s="78">
        <f>IF(OR($E7805="",$H7805=""),"",$H7805*$I7805)</f>
      </c>
      <c r="K7805" s="79" t="str">
        <v/>
      </c>
    </row>
    <row r="7806">
      <c r="A7806" s="81" t="str">
        <v/>
      </c>
      <c r="B7806" s="81" t="str">
        <v/>
      </c>
      <c r="C7806" s="83">
        <f>IF($E7806="","",IFERROR(VLOOKUP(TRIM(E7806&amp;""),'Référentiel Articles'!$A$2:$F$634,2,FALSE),""))</f>
      </c>
      <c r="D7806" s="83">
        <f>IF($E7806="","",IFERROR(VLOOKUP(TRIM(E7806&amp;""),'Référentiel Articles'!$A$2:$F$634,3,FALSE),""))</f>
      </c>
      <c r="E7806" s="81" t="str">
        <v/>
      </c>
      <c r="F7806" s="83">
        <f>IF($E7806="","",IFERROR(VLOOKUP(TRIM(E7806&amp;""),'Référentiel Articles'!$A$2:$F$634,4,FALSE),""))</f>
      </c>
      <c r="G7806" s="84">
        <f>IF($E7806="","",IFERROR(VLOOKUP(TRIM(E7806&amp;""),'Référentiel Articles'!$A$2:$F$634,5,FALSE),""))</f>
      </c>
      <c r="H7806" s="85" t="str">
        <v/>
      </c>
      <c r="I7806" s="84">
        <f>IF($E7806="","",IFERROR(VLOOKUP(TRIM(E7806&amp;""),'Référentiel Articles'!$A$2:$F$634,6,FALSE),""))</f>
      </c>
      <c r="J7806" s="90">
        <f>IF(OR($E7806="",$H7806=""),"",$H7806*$I7806)</f>
      </c>
      <c r="K7806" s="87" t="str">
        <v/>
      </c>
    </row>
    <row r="7807">
      <c r="A7807" s="74" t="str">
        <v/>
      </c>
      <c r="B7807" s="74" t="str">
        <v/>
      </c>
      <c r="C7807" s="75">
        <f>IF($E7807="","",IFERROR(VLOOKUP(TRIM(E7807&amp;""),'Référentiel Articles'!$A$2:$F$634,2,FALSE),""))</f>
      </c>
      <c r="D7807" s="75">
        <f>IF($E7807="","",IFERROR(VLOOKUP(TRIM(E7807&amp;""),'Référentiel Articles'!$A$2:$F$634,3,FALSE),""))</f>
      </c>
      <c r="E7807" s="74" t="str">
        <v/>
      </c>
      <c r="F7807" s="75">
        <f>IF($E7807="","",IFERROR(VLOOKUP(TRIM(E7807&amp;""),'Référentiel Articles'!$A$2:$F$634,4,FALSE),""))</f>
      </c>
      <c r="G7807" s="76">
        <f>IF($E7807="","",IFERROR(VLOOKUP(TRIM(E7807&amp;""),'Référentiel Articles'!$A$2:$F$634,5,FALSE),""))</f>
      </c>
      <c r="H7807" s="77" t="str">
        <v/>
      </c>
      <c r="I7807" s="76">
        <f>IF($E7807="","",IFERROR(VLOOKUP(TRIM(E7807&amp;""),'Référentiel Articles'!$A$2:$F$634,6,FALSE),""))</f>
      </c>
      <c r="J7807" s="78">
        <f>IF(OR($E7807="",$H7807=""),"",$H7807*$I7807)</f>
      </c>
      <c r="K7807" s="79" t="str">
        <v/>
      </c>
    </row>
    <row r="7808">
      <c r="A7808" s="81" t="str">
        <v/>
      </c>
      <c r="B7808" s="81" t="str">
        <v/>
      </c>
      <c r="C7808" s="83">
        <f>IF($E7808="","",IFERROR(VLOOKUP(TRIM(E7808&amp;""),'Référentiel Articles'!$A$2:$F$634,2,FALSE),""))</f>
      </c>
      <c r="D7808" s="83">
        <f>IF($E7808="","",IFERROR(VLOOKUP(TRIM(E7808&amp;""),'Référentiel Articles'!$A$2:$F$634,3,FALSE),""))</f>
      </c>
      <c r="E7808" s="81" t="str">
        <v/>
      </c>
      <c r="F7808" s="83">
        <f>IF($E7808="","",IFERROR(VLOOKUP(TRIM(E7808&amp;""),'Référentiel Articles'!$A$2:$F$634,4,FALSE),""))</f>
      </c>
      <c r="G7808" s="84">
        <f>IF($E7808="","",IFERROR(VLOOKUP(TRIM(E7808&amp;""),'Référentiel Articles'!$A$2:$F$634,5,FALSE),""))</f>
      </c>
      <c r="H7808" s="85" t="str">
        <v/>
      </c>
      <c r="I7808" s="84">
        <f>IF($E7808="","",IFERROR(VLOOKUP(TRIM(E7808&amp;""),'Référentiel Articles'!$A$2:$F$634,6,FALSE),""))</f>
      </c>
      <c r="J7808" s="90">
        <f>IF(OR($E7808="",$H7808=""),"",$H7808*$I7808)</f>
      </c>
      <c r="K7808" s="87" t="str">
        <v/>
      </c>
    </row>
    <row r="7809">
      <c r="A7809" s="74" t="str">
        <v/>
      </c>
      <c r="B7809" s="74" t="str">
        <v/>
      </c>
      <c r="C7809" s="75">
        <f>IF($E7809="","",IFERROR(VLOOKUP(TRIM(E7809&amp;""),'Référentiel Articles'!$A$2:$F$634,2,FALSE),""))</f>
      </c>
      <c r="D7809" s="75">
        <f>IF($E7809="","",IFERROR(VLOOKUP(TRIM(E7809&amp;""),'Référentiel Articles'!$A$2:$F$634,3,FALSE),""))</f>
      </c>
      <c r="E7809" s="74" t="str">
        <v/>
      </c>
      <c r="F7809" s="75">
        <f>IF($E7809="","",IFERROR(VLOOKUP(TRIM(E7809&amp;""),'Référentiel Articles'!$A$2:$F$634,4,FALSE),""))</f>
      </c>
      <c r="G7809" s="76">
        <f>IF($E7809="","",IFERROR(VLOOKUP(TRIM(E7809&amp;""),'Référentiel Articles'!$A$2:$F$634,5,FALSE),""))</f>
      </c>
      <c r="H7809" s="77" t="str">
        <v/>
      </c>
      <c r="I7809" s="76">
        <f>IF($E7809="","",IFERROR(VLOOKUP(TRIM(E7809&amp;""),'Référentiel Articles'!$A$2:$F$634,6,FALSE),""))</f>
      </c>
      <c r="J7809" s="78">
        <f>IF(OR($E7809="",$H7809=""),"",$H7809*$I7809)</f>
      </c>
      <c r="K7809" s="79" t="str">
        <v/>
      </c>
    </row>
    <row r="7810">
      <c r="A7810" s="81" t="str">
        <v/>
      </c>
      <c r="B7810" s="81" t="str">
        <v/>
      </c>
      <c r="C7810" s="83">
        <f>IF($E7810="","",IFERROR(VLOOKUP(TRIM(E7810&amp;""),'Référentiel Articles'!$A$2:$F$634,2,FALSE),""))</f>
      </c>
      <c r="D7810" s="83">
        <f>IF($E7810="","",IFERROR(VLOOKUP(TRIM(E7810&amp;""),'Référentiel Articles'!$A$2:$F$634,3,FALSE),""))</f>
      </c>
      <c r="E7810" s="81" t="str">
        <v/>
      </c>
      <c r="F7810" s="83">
        <f>IF($E7810="","",IFERROR(VLOOKUP(TRIM(E7810&amp;""),'Référentiel Articles'!$A$2:$F$634,4,FALSE),""))</f>
      </c>
      <c r="G7810" s="84">
        <f>IF($E7810="","",IFERROR(VLOOKUP(TRIM(E7810&amp;""),'Référentiel Articles'!$A$2:$F$634,5,FALSE),""))</f>
      </c>
      <c r="H7810" s="85" t="str">
        <v/>
      </c>
      <c r="I7810" s="84">
        <f>IF($E7810="","",IFERROR(VLOOKUP(TRIM(E7810&amp;""),'Référentiel Articles'!$A$2:$F$634,6,FALSE),""))</f>
      </c>
      <c r="J7810" s="90">
        <f>IF(OR($E7810="",$H7810=""),"",$H7810*$I7810)</f>
      </c>
      <c r="K7810" s="87" t="str">
        <v/>
      </c>
    </row>
    <row r="7811">
      <c r="A7811" s="74" t="str">
        <v/>
      </c>
      <c r="B7811" s="74" t="str">
        <v/>
      </c>
      <c r="C7811" s="75">
        <f>IF($E7811="","",IFERROR(VLOOKUP(TRIM(E7811&amp;""),'Référentiel Articles'!$A$2:$F$634,2,FALSE),""))</f>
      </c>
      <c r="D7811" s="75">
        <f>IF($E7811="","",IFERROR(VLOOKUP(TRIM(E7811&amp;""),'Référentiel Articles'!$A$2:$F$634,3,FALSE),""))</f>
      </c>
      <c r="E7811" s="74" t="str">
        <v/>
      </c>
      <c r="F7811" s="75">
        <f>IF($E7811="","",IFERROR(VLOOKUP(TRIM(E7811&amp;""),'Référentiel Articles'!$A$2:$F$634,4,FALSE),""))</f>
      </c>
      <c r="G7811" s="76">
        <f>IF($E7811="","",IFERROR(VLOOKUP(TRIM(E7811&amp;""),'Référentiel Articles'!$A$2:$F$634,5,FALSE),""))</f>
      </c>
      <c r="H7811" s="77" t="str">
        <v/>
      </c>
      <c r="I7811" s="76">
        <f>IF($E7811="","",IFERROR(VLOOKUP(TRIM(E7811&amp;""),'Référentiel Articles'!$A$2:$F$634,6,FALSE),""))</f>
      </c>
      <c r="J7811" s="78">
        <f>IF(OR($E7811="",$H7811=""),"",$H7811*$I7811)</f>
      </c>
      <c r="K7811" s="79" t="str">
        <v/>
      </c>
    </row>
    <row r="7812">
      <c r="A7812" s="81" t="str">
        <v/>
      </c>
      <c r="B7812" s="81" t="str">
        <v/>
      </c>
      <c r="C7812" s="83">
        <f>IF($E7812="","",IFERROR(VLOOKUP(TRIM(E7812&amp;""),'Référentiel Articles'!$A$2:$F$634,2,FALSE),""))</f>
      </c>
      <c r="D7812" s="83">
        <f>IF($E7812="","",IFERROR(VLOOKUP(TRIM(E7812&amp;""),'Référentiel Articles'!$A$2:$F$634,3,FALSE),""))</f>
      </c>
      <c r="E7812" s="81" t="str">
        <v/>
      </c>
      <c r="F7812" s="83">
        <f>IF($E7812="","",IFERROR(VLOOKUP(TRIM(E7812&amp;""),'Référentiel Articles'!$A$2:$F$634,4,FALSE),""))</f>
      </c>
      <c r="G7812" s="84">
        <f>IF($E7812="","",IFERROR(VLOOKUP(TRIM(E7812&amp;""),'Référentiel Articles'!$A$2:$F$634,5,FALSE),""))</f>
      </c>
      <c r="H7812" s="85" t="str">
        <v/>
      </c>
      <c r="I7812" s="84">
        <f>IF($E7812="","",IFERROR(VLOOKUP(TRIM(E7812&amp;""),'Référentiel Articles'!$A$2:$F$634,6,FALSE),""))</f>
      </c>
      <c r="J7812" s="90">
        <f>IF(OR($E7812="",$H7812=""),"",$H7812*$I7812)</f>
      </c>
      <c r="K7812" s="87" t="str">
        <v/>
      </c>
    </row>
    <row r="7813">
      <c r="A7813" s="74" t="str">
        <v/>
      </c>
      <c r="B7813" s="74" t="str">
        <v/>
      </c>
      <c r="C7813" s="75">
        <f>IF($E7813="","",IFERROR(VLOOKUP(TRIM(E7813&amp;""),'Référentiel Articles'!$A$2:$F$634,2,FALSE),""))</f>
      </c>
      <c r="D7813" s="75">
        <f>IF($E7813="","",IFERROR(VLOOKUP(TRIM(E7813&amp;""),'Référentiel Articles'!$A$2:$F$634,3,FALSE),""))</f>
      </c>
      <c r="E7813" s="74" t="str">
        <v/>
      </c>
      <c r="F7813" s="75">
        <f>IF($E7813="","",IFERROR(VLOOKUP(TRIM(E7813&amp;""),'Référentiel Articles'!$A$2:$F$634,4,FALSE),""))</f>
      </c>
      <c r="G7813" s="76">
        <f>IF($E7813="","",IFERROR(VLOOKUP(TRIM(E7813&amp;""),'Référentiel Articles'!$A$2:$F$634,5,FALSE),""))</f>
      </c>
      <c r="H7813" s="77" t="str">
        <v/>
      </c>
      <c r="I7813" s="76">
        <f>IF($E7813="","",IFERROR(VLOOKUP(TRIM(E7813&amp;""),'Référentiel Articles'!$A$2:$F$634,6,FALSE),""))</f>
      </c>
      <c r="J7813" s="78">
        <f>IF(OR($E7813="",$H7813=""),"",$H7813*$I7813)</f>
      </c>
      <c r="K7813" s="79" t="str">
        <v/>
      </c>
    </row>
    <row r="7814">
      <c r="A7814" s="81" t="str">
        <v/>
      </c>
      <c r="B7814" s="81" t="str">
        <v/>
      </c>
      <c r="C7814" s="83">
        <f>IF($E7814="","",IFERROR(VLOOKUP(TRIM(E7814&amp;""),'Référentiel Articles'!$A$2:$F$634,2,FALSE),""))</f>
      </c>
      <c r="D7814" s="83">
        <f>IF($E7814="","",IFERROR(VLOOKUP(TRIM(E7814&amp;""),'Référentiel Articles'!$A$2:$F$634,3,FALSE),""))</f>
      </c>
      <c r="E7814" s="81" t="str">
        <v/>
      </c>
      <c r="F7814" s="83">
        <f>IF($E7814="","",IFERROR(VLOOKUP(TRIM(E7814&amp;""),'Référentiel Articles'!$A$2:$F$634,4,FALSE),""))</f>
      </c>
      <c r="G7814" s="84">
        <f>IF($E7814="","",IFERROR(VLOOKUP(TRIM(E7814&amp;""),'Référentiel Articles'!$A$2:$F$634,5,FALSE),""))</f>
      </c>
      <c r="H7814" s="85" t="str">
        <v/>
      </c>
      <c r="I7814" s="84">
        <f>IF($E7814="","",IFERROR(VLOOKUP(TRIM(E7814&amp;""),'Référentiel Articles'!$A$2:$F$634,6,FALSE),""))</f>
      </c>
      <c r="J7814" s="90">
        <f>IF(OR($E7814="",$H7814=""),"",$H7814*$I7814)</f>
      </c>
      <c r="K7814" s="87" t="str">
        <v/>
      </c>
    </row>
    <row r="7815">
      <c r="A7815" s="74" t="str">
        <v/>
      </c>
      <c r="B7815" s="74" t="str">
        <v/>
      </c>
      <c r="C7815" s="75">
        <f>IF($E7815="","",IFERROR(VLOOKUP(TRIM(E7815&amp;""),'Référentiel Articles'!$A$2:$F$634,2,FALSE),""))</f>
      </c>
      <c r="D7815" s="75">
        <f>IF($E7815="","",IFERROR(VLOOKUP(TRIM(E7815&amp;""),'Référentiel Articles'!$A$2:$F$634,3,FALSE),""))</f>
      </c>
      <c r="E7815" s="74" t="str">
        <v/>
      </c>
      <c r="F7815" s="75">
        <f>IF($E7815="","",IFERROR(VLOOKUP(TRIM(E7815&amp;""),'Référentiel Articles'!$A$2:$F$634,4,FALSE),""))</f>
      </c>
      <c r="G7815" s="76">
        <f>IF($E7815="","",IFERROR(VLOOKUP(TRIM(E7815&amp;""),'Référentiel Articles'!$A$2:$F$634,5,FALSE),""))</f>
      </c>
      <c r="H7815" s="77" t="str">
        <v/>
      </c>
      <c r="I7815" s="76">
        <f>IF($E7815="","",IFERROR(VLOOKUP(TRIM(E7815&amp;""),'Référentiel Articles'!$A$2:$F$634,6,FALSE),""))</f>
      </c>
      <c r="J7815" s="78">
        <f>IF(OR($E7815="",$H7815=""),"",$H7815*$I7815)</f>
      </c>
      <c r="K7815" s="79" t="str">
        <v/>
      </c>
    </row>
    <row r="7816">
      <c r="A7816" s="81" t="str">
        <v/>
      </c>
      <c r="B7816" s="81" t="str">
        <v/>
      </c>
      <c r="C7816" s="83">
        <f>IF($E7816="","",IFERROR(VLOOKUP(TRIM(E7816&amp;""),'Référentiel Articles'!$A$2:$F$634,2,FALSE),""))</f>
      </c>
      <c r="D7816" s="83">
        <f>IF($E7816="","",IFERROR(VLOOKUP(TRIM(E7816&amp;""),'Référentiel Articles'!$A$2:$F$634,3,FALSE),""))</f>
      </c>
      <c r="E7816" s="81" t="str">
        <v/>
      </c>
      <c r="F7816" s="83">
        <f>IF($E7816="","",IFERROR(VLOOKUP(TRIM(E7816&amp;""),'Référentiel Articles'!$A$2:$F$634,4,FALSE),""))</f>
      </c>
      <c r="G7816" s="84">
        <f>IF($E7816="","",IFERROR(VLOOKUP(TRIM(E7816&amp;""),'Référentiel Articles'!$A$2:$F$634,5,FALSE),""))</f>
      </c>
      <c r="H7816" s="85" t="str">
        <v/>
      </c>
      <c r="I7816" s="84">
        <f>IF($E7816="","",IFERROR(VLOOKUP(TRIM(E7816&amp;""),'Référentiel Articles'!$A$2:$F$634,6,FALSE),""))</f>
      </c>
      <c r="J7816" s="90">
        <f>IF(OR($E7816="",$H7816=""),"",$H7816*$I7816)</f>
      </c>
      <c r="K7816" s="87" t="str">
        <v/>
      </c>
    </row>
    <row r="7817">
      <c r="A7817" s="74" t="str">
        <v/>
      </c>
      <c r="B7817" s="74" t="str">
        <v/>
      </c>
      <c r="C7817" s="75">
        <f>IF($E7817="","",IFERROR(VLOOKUP(TRIM(E7817&amp;""),'Référentiel Articles'!$A$2:$F$634,2,FALSE),""))</f>
      </c>
      <c r="D7817" s="75">
        <f>IF($E7817="","",IFERROR(VLOOKUP(TRIM(E7817&amp;""),'Référentiel Articles'!$A$2:$F$634,3,FALSE),""))</f>
      </c>
      <c r="E7817" s="74" t="str">
        <v/>
      </c>
      <c r="F7817" s="75">
        <f>IF($E7817="","",IFERROR(VLOOKUP(TRIM(E7817&amp;""),'Référentiel Articles'!$A$2:$F$634,4,FALSE),""))</f>
      </c>
      <c r="G7817" s="76">
        <f>IF($E7817="","",IFERROR(VLOOKUP(TRIM(E7817&amp;""),'Référentiel Articles'!$A$2:$F$634,5,FALSE),""))</f>
      </c>
      <c r="H7817" s="77" t="str">
        <v/>
      </c>
      <c r="I7817" s="76">
        <f>IF($E7817="","",IFERROR(VLOOKUP(TRIM(E7817&amp;""),'Référentiel Articles'!$A$2:$F$634,6,FALSE),""))</f>
      </c>
      <c r="J7817" s="78">
        <f>IF(OR($E7817="",$H7817=""),"",$H7817*$I7817)</f>
      </c>
      <c r="K7817" s="79" t="str">
        <v/>
      </c>
    </row>
    <row r="7818">
      <c r="A7818" s="81" t="str">
        <v/>
      </c>
      <c r="B7818" s="81" t="str">
        <v/>
      </c>
      <c r="C7818" s="83">
        <f>IF($E7818="","",IFERROR(VLOOKUP(TRIM(E7818&amp;""),'Référentiel Articles'!$A$2:$F$634,2,FALSE),""))</f>
      </c>
      <c r="D7818" s="83">
        <f>IF($E7818="","",IFERROR(VLOOKUP(TRIM(E7818&amp;""),'Référentiel Articles'!$A$2:$F$634,3,FALSE),""))</f>
      </c>
      <c r="E7818" s="81" t="str">
        <v/>
      </c>
      <c r="F7818" s="83">
        <f>IF($E7818="","",IFERROR(VLOOKUP(TRIM(E7818&amp;""),'Référentiel Articles'!$A$2:$F$634,4,FALSE),""))</f>
      </c>
      <c r="G7818" s="84">
        <f>IF($E7818="","",IFERROR(VLOOKUP(TRIM(E7818&amp;""),'Référentiel Articles'!$A$2:$F$634,5,FALSE),""))</f>
      </c>
      <c r="H7818" s="85" t="str">
        <v/>
      </c>
      <c r="I7818" s="84">
        <f>IF($E7818="","",IFERROR(VLOOKUP(TRIM(E7818&amp;""),'Référentiel Articles'!$A$2:$F$634,6,FALSE),""))</f>
      </c>
      <c r="J7818" s="90">
        <f>IF(OR($E7818="",$H7818=""),"",$H7818*$I7818)</f>
      </c>
      <c r="K7818" s="87" t="str">
        <v/>
      </c>
    </row>
    <row r="7819">
      <c r="A7819" s="74" t="str">
        <v/>
      </c>
      <c r="B7819" s="74" t="str">
        <v/>
      </c>
      <c r="C7819" s="75">
        <f>IF($E7819="","",IFERROR(VLOOKUP(TRIM(E7819&amp;""),'Référentiel Articles'!$A$2:$F$634,2,FALSE),""))</f>
      </c>
      <c r="D7819" s="75">
        <f>IF($E7819="","",IFERROR(VLOOKUP(TRIM(E7819&amp;""),'Référentiel Articles'!$A$2:$F$634,3,FALSE),""))</f>
      </c>
      <c r="E7819" s="74" t="str">
        <v/>
      </c>
      <c r="F7819" s="75">
        <f>IF($E7819="","",IFERROR(VLOOKUP(TRIM(E7819&amp;""),'Référentiel Articles'!$A$2:$F$634,4,FALSE),""))</f>
      </c>
      <c r="G7819" s="76">
        <f>IF($E7819="","",IFERROR(VLOOKUP(TRIM(E7819&amp;""),'Référentiel Articles'!$A$2:$F$634,5,FALSE),""))</f>
      </c>
      <c r="H7819" s="77" t="str">
        <v/>
      </c>
      <c r="I7819" s="76">
        <f>IF($E7819="","",IFERROR(VLOOKUP(TRIM(E7819&amp;""),'Référentiel Articles'!$A$2:$F$634,6,FALSE),""))</f>
      </c>
      <c r="J7819" s="78">
        <f>IF(OR($E7819="",$H7819=""),"",$H7819*$I7819)</f>
      </c>
      <c r="K7819" s="79" t="str">
        <v/>
      </c>
    </row>
    <row r="7820">
      <c r="A7820" s="81" t="str">
        <v/>
      </c>
      <c r="B7820" s="81" t="str">
        <v/>
      </c>
      <c r="C7820" s="83">
        <f>IF($E7820="","",IFERROR(VLOOKUP(TRIM(E7820&amp;""),'Référentiel Articles'!$A$2:$F$634,2,FALSE),""))</f>
      </c>
      <c r="D7820" s="83">
        <f>IF($E7820="","",IFERROR(VLOOKUP(TRIM(E7820&amp;""),'Référentiel Articles'!$A$2:$F$634,3,FALSE),""))</f>
      </c>
      <c r="E7820" s="81" t="str">
        <v/>
      </c>
      <c r="F7820" s="83">
        <f>IF($E7820="","",IFERROR(VLOOKUP(TRIM(E7820&amp;""),'Référentiel Articles'!$A$2:$F$634,4,FALSE),""))</f>
      </c>
      <c r="G7820" s="84">
        <f>IF($E7820="","",IFERROR(VLOOKUP(TRIM(E7820&amp;""),'Référentiel Articles'!$A$2:$F$634,5,FALSE),""))</f>
      </c>
      <c r="H7820" s="85" t="str">
        <v/>
      </c>
      <c r="I7820" s="84">
        <f>IF($E7820="","",IFERROR(VLOOKUP(TRIM(E7820&amp;""),'Référentiel Articles'!$A$2:$F$634,6,FALSE),""))</f>
      </c>
      <c r="J7820" s="90">
        <f>IF(OR($E7820="",$H7820=""),"",$H7820*$I7820)</f>
      </c>
      <c r="K7820" s="87" t="str">
        <v/>
      </c>
    </row>
    <row r="7821">
      <c r="A7821" s="74" t="str">
        <v/>
      </c>
      <c r="B7821" s="74" t="str">
        <v/>
      </c>
      <c r="C7821" s="75">
        <f>IF($E7821="","",IFERROR(VLOOKUP(TRIM(E7821&amp;""),'Référentiel Articles'!$A$2:$F$634,2,FALSE),""))</f>
      </c>
      <c r="D7821" s="75">
        <f>IF($E7821="","",IFERROR(VLOOKUP(TRIM(E7821&amp;""),'Référentiel Articles'!$A$2:$F$634,3,FALSE),""))</f>
      </c>
      <c r="E7821" s="74" t="str">
        <v/>
      </c>
      <c r="F7821" s="75">
        <f>IF($E7821="","",IFERROR(VLOOKUP(TRIM(E7821&amp;""),'Référentiel Articles'!$A$2:$F$634,4,FALSE),""))</f>
      </c>
      <c r="G7821" s="76">
        <f>IF($E7821="","",IFERROR(VLOOKUP(TRIM(E7821&amp;""),'Référentiel Articles'!$A$2:$F$634,5,FALSE),""))</f>
      </c>
      <c r="H7821" s="77" t="str">
        <v/>
      </c>
      <c r="I7821" s="76">
        <f>IF($E7821="","",IFERROR(VLOOKUP(TRIM(E7821&amp;""),'Référentiel Articles'!$A$2:$F$634,6,FALSE),""))</f>
      </c>
      <c r="J7821" s="78">
        <f>IF(OR($E7821="",$H7821=""),"",$H7821*$I7821)</f>
      </c>
      <c r="K7821" s="79" t="str">
        <v/>
      </c>
    </row>
    <row r="7822">
      <c r="A7822" s="81" t="str">
        <v/>
      </c>
      <c r="B7822" s="81" t="str">
        <v/>
      </c>
      <c r="C7822" s="83">
        <f>IF($E7822="","",IFERROR(VLOOKUP(TRIM(E7822&amp;""),'Référentiel Articles'!$A$2:$F$634,2,FALSE),""))</f>
      </c>
      <c r="D7822" s="83">
        <f>IF($E7822="","",IFERROR(VLOOKUP(TRIM(E7822&amp;""),'Référentiel Articles'!$A$2:$F$634,3,FALSE),""))</f>
      </c>
      <c r="E7822" s="81" t="str">
        <v/>
      </c>
      <c r="F7822" s="83">
        <f>IF($E7822="","",IFERROR(VLOOKUP(TRIM(E7822&amp;""),'Référentiel Articles'!$A$2:$F$634,4,FALSE),""))</f>
      </c>
      <c r="G7822" s="84">
        <f>IF($E7822="","",IFERROR(VLOOKUP(TRIM(E7822&amp;""),'Référentiel Articles'!$A$2:$F$634,5,FALSE),""))</f>
      </c>
      <c r="H7822" s="85" t="str">
        <v/>
      </c>
      <c r="I7822" s="84">
        <f>IF($E7822="","",IFERROR(VLOOKUP(TRIM(E7822&amp;""),'Référentiel Articles'!$A$2:$F$634,6,FALSE),""))</f>
      </c>
      <c r="J7822" s="90">
        <f>IF(OR($E7822="",$H7822=""),"",$H7822*$I7822)</f>
      </c>
      <c r="K7822" s="87" t="str">
        <v/>
      </c>
    </row>
    <row r="7823">
      <c r="A7823" s="74" t="str">
        <v/>
      </c>
      <c r="B7823" s="74" t="str">
        <v/>
      </c>
      <c r="C7823" s="75">
        <f>IF($E7823="","",IFERROR(VLOOKUP(TRIM(E7823&amp;""),'Référentiel Articles'!$A$2:$F$634,2,FALSE),""))</f>
      </c>
      <c r="D7823" s="75">
        <f>IF($E7823="","",IFERROR(VLOOKUP(TRIM(E7823&amp;""),'Référentiel Articles'!$A$2:$F$634,3,FALSE),""))</f>
      </c>
      <c r="E7823" s="74" t="str">
        <v/>
      </c>
      <c r="F7823" s="75">
        <f>IF($E7823="","",IFERROR(VLOOKUP(TRIM(E7823&amp;""),'Référentiel Articles'!$A$2:$F$634,4,FALSE),""))</f>
      </c>
      <c r="G7823" s="76">
        <f>IF($E7823="","",IFERROR(VLOOKUP(TRIM(E7823&amp;""),'Référentiel Articles'!$A$2:$F$634,5,FALSE),""))</f>
      </c>
      <c r="H7823" s="77" t="str">
        <v/>
      </c>
      <c r="I7823" s="76">
        <f>IF($E7823="","",IFERROR(VLOOKUP(TRIM(E7823&amp;""),'Référentiel Articles'!$A$2:$F$634,6,FALSE),""))</f>
      </c>
      <c r="J7823" s="78">
        <f>IF(OR($E7823="",$H7823=""),"",$H7823*$I7823)</f>
      </c>
      <c r="K7823" s="79" t="str">
        <v/>
      </c>
    </row>
    <row r="7824">
      <c r="A7824" s="81" t="str">
        <v/>
      </c>
      <c r="B7824" s="81" t="str">
        <v/>
      </c>
      <c r="C7824" s="83">
        <f>IF($E7824="","",IFERROR(VLOOKUP(TRIM(E7824&amp;""),'Référentiel Articles'!$A$2:$F$634,2,FALSE),""))</f>
      </c>
      <c r="D7824" s="83">
        <f>IF($E7824="","",IFERROR(VLOOKUP(TRIM(E7824&amp;""),'Référentiel Articles'!$A$2:$F$634,3,FALSE),""))</f>
      </c>
      <c r="E7824" s="81" t="str">
        <v/>
      </c>
      <c r="F7824" s="83">
        <f>IF($E7824="","",IFERROR(VLOOKUP(TRIM(E7824&amp;""),'Référentiel Articles'!$A$2:$F$634,4,FALSE),""))</f>
      </c>
      <c r="G7824" s="84">
        <f>IF($E7824="","",IFERROR(VLOOKUP(TRIM(E7824&amp;""),'Référentiel Articles'!$A$2:$F$634,5,FALSE),""))</f>
      </c>
      <c r="H7824" s="85" t="str">
        <v/>
      </c>
      <c r="I7824" s="84">
        <f>IF($E7824="","",IFERROR(VLOOKUP(TRIM(E7824&amp;""),'Référentiel Articles'!$A$2:$F$634,6,FALSE),""))</f>
      </c>
      <c r="J7824" s="90">
        <f>IF(OR($E7824="",$H7824=""),"",$H7824*$I7824)</f>
      </c>
      <c r="K7824" s="87" t="str">
        <v/>
      </c>
    </row>
    <row r="7825">
      <c r="A7825" s="74" t="str">
        <v/>
      </c>
      <c r="B7825" s="74" t="str">
        <v/>
      </c>
      <c r="C7825" s="75">
        <f>IF($E7825="","",IFERROR(VLOOKUP(TRIM(E7825&amp;""),'Référentiel Articles'!$A$2:$F$634,2,FALSE),""))</f>
      </c>
      <c r="D7825" s="75">
        <f>IF($E7825="","",IFERROR(VLOOKUP(TRIM(E7825&amp;""),'Référentiel Articles'!$A$2:$F$634,3,FALSE),""))</f>
      </c>
      <c r="E7825" s="74" t="str">
        <v/>
      </c>
      <c r="F7825" s="75">
        <f>IF($E7825="","",IFERROR(VLOOKUP(TRIM(E7825&amp;""),'Référentiel Articles'!$A$2:$F$634,4,FALSE),""))</f>
      </c>
      <c r="G7825" s="76">
        <f>IF($E7825="","",IFERROR(VLOOKUP(TRIM(E7825&amp;""),'Référentiel Articles'!$A$2:$F$634,5,FALSE),""))</f>
      </c>
      <c r="H7825" s="77" t="str">
        <v/>
      </c>
      <c r="I7825" s="76">
        <f>IF($E7825="","",IFERROR(VLOOKUP(TRIM(E7825&amp;""),'Référentiel Articles'!$A$2:$F$634,6,FALSE),""))</f>
      </c>
      <c r="J7825" s="78">
        <f>IF(OR($E7825="",$H7825=""),"",$H7825*$I7825)</f>
      </c>
      <c r="K7825" s="79" t="str">
        <v/>
      </c>
    </row>
    <row r="7826">
      <c r="A7826" s="81" t="str">
        <v/>
      </c>
      <c r="B7826" s="81" t="str">
        <v/>
      </c>
      <c r="C7826" s="83">
        <f>IF($E7826="","",IFERROR(VLOOKUP(TRIM(E7826&amp;""),'Référentiel Articles'!$A$2:$F$634,2,FALSE),""))</f>
      </c>
      <c r="D7826" s="83">
        <f>IF($E7826="","",IFERROR(VLOOKUP(TRIM(E7826&amp;""),'Référentiel Articles'!$A$2:$F$634,3,FALSE),""))</f>
      </c>
      <c r="E7826" s="81" t="str">
        <v/>
      </c>
      <c r="F7826" s="83">
        <f>IF($E7826="","",IFERROR(VLOOKUP(TRIM(E7826&amp;""),'Référentiel Articles'!$A$2:$F$634,4,FALSE),""))</f>
      </c>
      <c r="G7826" s="84">
        <f>IF($E7826="","",IFERROR(VLOOKUP(TRIM(E7826&amp;""),'Référentiel Articles'!$A$2:$F$634,5,FALSE),""))</f>
      </c>
      <c r="H7826" s="85" t="str">
        <v/>
      </c>
      <c r="I7826" s="84">
        <f>IF($E7826="","",IFERROR(VLOOKUP(TRIM(E7826&amp;""),'Référentiel Articles'!$A$2:$F$634,6,FALSE),""))</f>
      </c>
      <c r="J7826" s="90">
        <f>IF(OR($E7826="",$H7826=""),"",$H7826*$I7826)</f>
      </c>
      <c r="K7826" s="87" t="str">
        <v/>
      </c>
    </row>
    <row r="7827">
      <c r="A7827" s="74" t="str">
        <v/>
      </c>
      <c r="B7827" s="74" t="str">
        <v/>
      </c>
      <c r="C7827" s="75">
        <f>IF($E7827="","",IFERROR(VLOOKUP(TRIM(E7827&amp;""),'Référentiel Articles'!$A$2:$F$634,2,FALSE),""))</f>
      </c>
      <c r="D7827" s="75">
        <f>IF($E7827="","",IFERROR(VLOOKUP(TRIM(E7827&amp;""),'Référentiel Articles'!$A$2:$F$634,3,FALSE),""))</f>
      </c>
      <c r="E7827" s="74" t="str">
        <v/>
      </c>
      <c r="F7827" s="75">
        <f>IF($E7827="","",IFERROR(VLOOKUP(TRIM(E7827&amp;""),'Référentiel Articles'!$A$2:$F$634,4,FALSE),""))</f>
      </c>
      <c r="G7827" s="76">
        <f>IF($E7827="","",IFERROR(VLOOKUP(TRIM(E7827&amp;""),'Référentiel Articles'!$A$2:$F$634,5,FALSE),""))</f>
      </c>
      <c r="H7827" s="77" t="str">
        <v/>
      </c>
      <c r="I7827" s="76">
        <f>IF($E7827="","",IFERROR(VLOOKUP(TRIM(E7827&amp;""),'Référentiel Articles'!$A$2:$F$634,6,FALSE),""))</f>
      </c>
      <c r="J7827" s="78">
        <f>IF(OR($E7827="",$H7827=""),"",$H7827*$I7827)</f>
      </c>
      <c r="K7827" s="79" t="str">
        <v/>
      </c>
    </row>
    <row r="7828">
      <c r="A7828" s="81" t="str">
        <v/>
      </c>
      <c r="B7828" s="81" t="str">
        <v/>
      </c>
      <c r="C7828" s="83">
        <f>IF($E7828="","",IFERROR(VLOOKUP(TRIM(E7828&amp;""),'Référentiel Articles'!$A$2:$F$634,2,FALSE),""))</f>
      </c>
      <c r="D7828" s="83">
        <f>IF($E7828="","",IFERROR(VLOOKUP(TRIM(E7828&amp;""),'Référentiel Articles'!$A$2:$F$634,3,FALSE),""))</f>
      </c>
      <c r="E7828" s="81" t="str">
        <v/>
      </c>
      <c r="F7828" s="83">
        <f>IF($E7828="","",IFERROR(VLOOKUP(TRIM(E7828&amp;""),'Référentiel Articles'!$A$2:$F$634,4,FALSE),""))</f>
      </c>
      <c r="G7828" s="84">
        <f>IF($E7828="","",IFERROR(VLOOKUP(TRIM(E7828&amp;""),'Référentiel Articles'!$A$2:$F$634,5,FALSE),""))</f>
      </c>
      <c r="H7828" s="85" t="str">
        <v/>
      </c>
      <c r="I7828" s="84">
        <f>IF($E7828="","",IFERROR(VLOOKUP(TRIM(E7828&amp;""),'Référentiel Articles'!$A$2:$F$634,6,FALSE),""))</f>
      </c>
      <c r="J7828" s="90">
        <f>IF(OR($E7828="",$H7828=""),"",$H7828*$I7828)</f>
      </c>
      <c r="K7828" s="87" t="str">
        <v/>
      </c>
    </row>
    <row r="7829">
      <c r="A7829" s="74" t="str">
        <v/>
      </c>
      <c r="B7829" s="74" t="str">
        <v/>
      </c>
      <c r="C7829" s="75">
        <f>IF($E7829="","",IFERROR(VLOOKUP(TRIM(E7829&amp;""),'Référentiel Articles'!$A$2:$F$634,2,FALSE),""))</f>
      </c>
      <c r="D7829" s="75">
        <f>IF($E7829="","",IFERROR(VLOOKUP(TRIM(E7829&amp;""),'Référentiel Articles'!$A$2:$F$634,3,FALSE),""))</f>
      </c>
      <c r="E7829" s="74" t="str">
        <v/>
      </c>
      <c r="F7829" s="75">
        <f>IF($E7829="","",IFERROR(VLOOKUP(TRIM(E7829&amp;""),'Référentiel Articles'!$A$2:$F$634,4,FALSE),""))</f>
      </c>
      <c r="G7829" s="76">
        <f>IF($E7829="","",IFERROR(VLOOKUP(TRIM(E7829&amp;""),'Référentiel Articles'!$A$2:$F$634,5,FALSE),""))</f>
      </c>
      <c r="H7829" s="77" t="str">
        <v/>
      </c>
      <c r="I7829" s="76">
        <f>IF($E7829="","",IFERROR(VLOOKUP(TRIM(E7829&amp;""),'Référentiel Articles'!$A$2:$F$634,6,FALSE),""))</f>
      </c>
      <c r="J7829" s="78">
        <f>IF(OR($E7829="",$H7829=""),"",$H7829*$I7829)</f>
      </c>
      <c r="K7829" s="79" t="str">
        <v/>
      </c>
    </row>
    <row r="7830">
      <c r="A7830" s="81" t="str">
        <v/>
      </c>
      <c r="B7830" s="81" t="str">
        <v/>
      </c>
      <c r="C7830" s="83">
        <f>IF($E7830="","",IFERROR(VLOOKUP(TRIM(E7830&amp;""),'Référentiel Articles'!$A$2:$F$634,2,FALSE),""))</f>
      </c>
      <c r="D7830" s="83">
        <f>IF($E7830="","",IFERROR(VLOOKUP(TRIM(E7830&amp;""),'Référentiel Articles'!$A$2:$F$634,3,FALSE),""))</f>
      </c>
      <c r="E7830" s="81" t="str">
        <v/>
      </c>
      <c r="F7830" s="83">
        <f>IF($E7830="","",IFERROR(VLOOKUP(TRIM(E7830&amp;""),'Référentiel Articles'!$A$2:$F$634,4,FALSE),""))</f>
      </c>
      <c r="G7830" s="84">
        <f>IF($E7830="","",IFERROR(VLOOKUP(TRIM(E7830&amp;""),'Référentiel Articles'!$A$2:$F$634,5,FALSE),""))</f>
      </c>
      <c r="H7830" s="85" t="str">
        <v/>
      </c>
      <c r="I7830" s="84">
        <f>IF($E7830="","",IFERROR(VLOOKUP(TRIM(E7830&amp;""),'Référentiel Articles'!$A$2:$F$634,6,FALSE),""))</f>
      </c>
      <c r="J7830" s="90">
        <f>IF(OR($E7830="",$H7830=""),"",$H7830*$I7830)</f>
      </c>
      <c r="K7830" s="87" t="str">
        <v/>
      </c>
    </row>
    <row r="7831">
      <c r="A7831" s="74" t="str">
        <v/>
      </c>
      <c r="B7831" s="74" t="str">
        <v/>
      </c>
      <c r="C7831" s="75">
        <f>IF($E7831="","",IFERROR(VLOOKUP(TRIM(E7831&amp;""),'Référentiel Articles'!$A$2:$F$634,2,FALSE),""))</f>
      </c>
      <c r="D7831" s="75">
        <f>IF($E7831="","",IFERROR(VLOOKUP(TRIM(E7831&amp;""),'Référentiel Articles'!$A$2:$F$634,3,FALSE),""))</f>
      </c>
      <c r="E7831" s="74" t="str">
        <v/>
      </c>
      <c r="F7831" s="75">
        <f>IF($E7831="","",IFERROR(VLOOKUP(TRIM(E7831&amp;""),'Référentiel Articles'!$A$2:$F$634,4,FALSE),""))</f>
      </c>
      <c r="G7831" s="76">
        <f>IF($E7831="","",IFERROR(VLOOKUP(TRIM(E7831&amp;""),'Référentiel Articles'!$A$2:$F$634,5,FALSE),""))</f>
      </c>
      <c r="H7831" s="77" t="str">
        <v/>
      </c>
      <c r="I7831" s="76">
        <f>IF($E7831="","",IFERROR(VLOOKUP(TRIM(E7831&amp;""),'Référentiel Articles'!$A$2:$F$634,6,FALSE),""))</f>
      </c>
      <c r="J7831" s="78">
        <f>IF(OR($E7831="",$H7831=""),"",$H7831*$I7831)</f>
      </c>
      <c r="K7831" s="79" t="str">
        <v/>
      </c>
    </row>
    <row r="7832">
      <c r="A7832" s="81" t="str">
        <v/>
      </c>
      <c r="B7832" s="81" t="str">
        <v/>
      </c>
      <c r="C7832" s="83">
        <f>IF($E7832="","",IFERROR(VLOOKUP(TRIM(E7832&amp;""),'Référentiel Articles'!$A$2:$F$634,2,FALSE),""))</f>
      </c>
      <c r="D7832" s="83">
        <f>IF($E7832="","",IFERROR(VLOOKUP(TRIM(E7832&amp;""),'Référentiel Articles'!$A$2:$F$634,3,FALSE),""))</f>
      </c>
      <c r="E7832" s="81" t="str">
        <v/>
      </c>
      <c r="F7832" s="83">
        <f>IF($E7832="","",IFERROR(VLOOKUP(TRIM(E7832&amp;""),'Référentiel Articles'!$A$2:$F$634,4,FALSE),""))</f>
      </c>
      <c r="G7832" s="84">
        <f>IF($E7832="","",IFERROR(VLOOKUP(TRIM(E7832&amp;""),'Référentiel Articles'!$A$2:$F$634,5,FALSE),""))</f>
      </c>
      <c r="H7832" s="85" t="str">
        <v/>
      </c>
      <c r="I7832" s="84">
        <f>IF($E7832="","",IFERROR(VLOOKUP(TRIM(E7832&amp;""),'Référentiel Articles'!$A$2:$F$634,6,FALSE),""))</f>
      </c>
      <c r="J7832" s="90">
        <f>IF(OR($E7832="",$H7832=""),"",$H7832*$I7832)</f>
      </c>
      <c r="K7832" s="87" t="str">
        <v/>
      </c>
    </row>
    <row r="7833">
      <c r="A7833" s="74" t="str">
        <v/>
      </c>
      <c r="B7833" s="74" t="str">
        <v/>
      </c>
      <c r="C7833" s="75">
        <f>IF($E7833="","",IFERROR(VLOOKUP(TRIM(E7833&amp;""),'Référentiel Articles'!$A$2:$F$634,2,FALSE),""))</f>
      </c>
      <c r="D7833" s="75">
        <f>IF($E7833="","",IFERROR(VLOOKUP(TRIM(E7833&amp;""),'Référentiel Articles'!$A$2:$F$634,3,FALSE),""))</f>
      </c>
      <c r="E7833" s="74" t="str">
        <v/>
      </c>
      <c r="F7833" s="75">
        <f>IF($E7833="","",IFERROR(VLOOKUP(TRIM(E7833&amp;""),'Référentiel Articles'!$A$2:$F$634,4,FALSE),""))</f>
      </c>
      <c r="G7833" s="76">
        <f>IF($E7833="","",IFERROR(VLOOKUP(TRIM(E7833&amp;""),'Référentiel Articles'!$A$2:$F$634,5,FALSE),""))</f>
      </c>
      <c r="H7833" s="77" t="str">
        <v/>
      </c>
      <c r="I7833" s="76">
        <f>IF($E7833="","",IFERROR(VLOOKUP(TRIM(E7833&amp;""),'Référentiel Articles'!$A$2:$F$634,6,FALSE),""))</f>
      </c>
      <c r="J7833" s="78">
        <f>IF(OR($E7833="",$H7833=""),"",$H7833*$I7833)</f>
      </c>
      <c r="K7833" s="79" t="str">
        <v/>
      </c>
    </row>
    <row r="7834">
      <c r="A7834" s="81" t="str">
        <v/>
      </c>
      <c r="B7834" s="81" t="str">
        <v/>
      </c>
      <c r="C7834" s="83">
        <f>IF($E7834="","",IFERROR(VLOOKUP(TRIM(E7834&amp;""),'Référentiel Articles'!$A$2:$F$634,2,FALSE),""))</f>
      </c>
      <c r="D7834" s="83">
        <f>IF($E7834="","",IFERROR(VLOOKUP(TRIM(E7834&amp;""),'Référentiel Articles'!$A$2:$F$634,3,FALSE),""))</f>
      </c>
      <c r="E7834" s="81" t="str">
        <v/>
      </c>
      <c r="F7834" s="83">
        <f>IF($E7834="","",IFERROR(VLOOKUP(TRIM(E7834&amp;""),'Référentiel Articles'!$A$2:$F$634,4,FALSE),""))</f>
      </c>
      <c r="G7834" s="84">
        <f>IF($E7834="","",IFERROR(VLOOKUP(TRIM(E7834&amp;""),'Référentiel Articles'!$A$2:$F$634,5,FALSE),""))</f>
      </c>
      <c r="H7834" s="85" t="str">
        <v/>
      </c>
      <c r="I7834" s="84">
        <f>IF($E7834="","",IFERROR(VLOOKUP(TRIM(E7834&amp;""),'Référentiel Articles'!$A$2:$F$634,6,FALSE),""))</f>
      </c>
      <c r="J7834" s="90">
        <f>IF(OR($E7834="",$H7834=""),"",$H7834*$I7834)</f>
      </c>
      <c r="K7834" s="87" t="str">
        <v/>
      </c>
    </row>
    <row r="7835">
      <c r="A7835" s="74" t="str">
        <v/>
      </c>
      <c r="B7835" s="74" t="str">
        <v/>
      </c>
      <c r="C7835" s="75">
        <f>IF($E7835="","",IFERROR(VLOOKUP(TRIM(E7835&amp;""),'Référentiel Articles'!$A$2:$F$634,2,FALSE),""))</f>
      </c>
      <c r="D7835" s="75">
        <f>IF($E7835="","",IFERROR(VLOOKUP(TRIM(E7835&amp;""),'Référentiel Articles'!$A$2:$F$634,3,FALSE),""))</f>
      </c>
      <c r="E7835" s="74" t="str">
        <v/>
      </c>
      <c r="F7835" s="75">
        <f>IF($E7835="","",IFERROR(VLOOKUP(TRIM(E7835&amp;""),'Référentiel Articles'!$A$2:$F$634,4,FALSE),""))</f>
      </c>
      <c r="G7835" s="76">
        <f>IF($E7835="","",IFERROR(VLOOKUP(TRIM(E7835&amp;""),'Référentiel Articles'!$A$2:$F$634,5,FALSE),""))</f>
      </c>
      <c r="H7835" s="77" t="str">
        <v/>
      </c>
      <c r="I7835" s="76">
        <f>IF($E7835="","",IFERROR(VLOOKUP(TRIM(E7835&amp;""),'Référentiel Articles'!$A$2:$F$634,6,FALSE),""))</f>
      </c>
      <c r="J7835" s="78">
        <f>IF(OR($E7835="",$H7835=""),"",$H7835*$I7835)</f>
      </c>
      <c r="K7835" s="79" t="str">
        <v/>
      </c>
    </row>
    <row r="7836">
      <c r="A7836" s="81" t="str">
        <v/>
      </c>
      <c r="B7836" s="81" t="str">
        <v/>
      </c>
      <c r="C7836" s="83">
        <f>IF($E7836="","",IFERROR(VLOOKUP(TRIM(E7836&amp;""),'Référentiel Articles'!$A$2:$F$634,2,FALSE),""))</f>
      </c>
      <c r="D7836" s="83">
        <f>IF($E7836="","",IFERROR(VLOOKUP(TRIM(E7836&amp;""),'Référentiel Articles'!$A$2:$F$634,3,FALSE),""))</f>
      </c>
      <c r="E7836" s="81" t="str">
        <v/>
      </c>
      <c r="F7836" s="83">
        <f>IF($E7836="","",IFERROR(VLOOKUP(TRIM(E7836&amp;""),'Référentiel Articles'!$A$2:$F$634,4,FALSE),""))</f>
      </c>
      <c r="G7836" s="84">
        <f>IF($E7836="","",IFERROR(VLOOKUP(TRIM(E7836&amp;""),'Référentiel Articles'!$A$2:$F$634,5,FALSE),""))</f>
      </c>
      <c r="H7836" s="85" t="str">
        <v/>
      </c>
      <c r="I7836" s="84">
        <f>IF($E7836="","",IFERROR(VLOOKUP(TRIM(E7836&amp;""),'Référentiel Articles'!$A$2:$F$634,6,FALSE),""))</f>
      </c>
      <c r="J7836" s="90">
        <f>IF(OR($E7836="",$H7836=""),"",$H7836*$I7836)</f>
      </c>
      <c r="K7836" s="87" t="str">
        <v/>
      </c>
    </row>
    <row r="7837">
      <c r="A7837" s="74" t="str">
        <v/>
      </c>
      <c r="B7837" s="74" t="str">
        <v/>
      </c>
      <c r="C7837" s="75">
        <f>IF($E7837="","",IFERROR(VLOOKUP(TRIM(E7837&amp;""),'Référentiel Articles'!$A$2:$F$634,2,FALSE),""))</f>
      </c>
      <c r="D7837" s="75">
        <f>IF($E7837="","",IFERROR(VLOOKUP(TRIM(E7837&amp;""),'Référentiel Articles'!$A$2:$F$634,3,FALSE),""))</f>
      </c>
      <c r="E7837" s="74" t="str">
        <v/>
      </c>
      <c r="F7837" s="75">
        <f>IF($E7837="","",IFERROR(VLOOKUP(TRIM(E7837&amp;""),'Référentiel Articles'!$A$2:$F$634,4,FALSE),""))</f>
      </c>
      <c r="G7837" s="76">
        <f>IF($E7837="","",IFERROR(VLOOKUP(TRIM(E7837&amp;""),'Référentiel Articles'!$A$2:$F$634,5,FALSE),""))</f>
      </c>
      <c r="H7837" s="77" t="str">
        <v/>
      </c>
      <c r="I7837" s="76">
        <f>IF($E7837="","",IFERROR(VLOOKUP(TRIM(E7837&amp;""),'Référentiel Articles'!$A$2:$F$634,6,FALSE),""))</f>
      </c>
      <c r="J7837" s="78">
        <f>IF(OR($E7837="",$H7837=""),"",$H7837*$I7837)</f>
      </c>
      <c r="K7837" s="79" t="str">
        <v/>
      </c>
    </row>
    <row r="7838">
      <c r="A7838" s="81" t="str">
        <v/>
      </c>
      <c r="B7838" s="81" t="str">
        <v/>
      </c>
      <c r="C7838" s="83">
        <f>IF($E7838="","",IFERROR(VLOOKUP(TRIM(E7838&amp;""),'Référentiel Articles'!$A$2:$F$634,2,FALSE),""))</f>
      </c>
      <c r="D7838" s="83">
        <f>IF($E7838="","",IFERROR(VLOOKUP(TRIM(E7838&amp;""),'Référentiel Articles'!$A$2:$F$634,3,FALSE),""))</f>
      </c>
      <c r="E7838" s="81" t="str">
        <v/>
      </c>
      <c r="F7838" s="83">
        <f>IF($E7838="","",IFERROR(VLOOKUP(TRIM(E7838&amp;""),'Référentiel Articles'!$A$2:$F$634,4,FALSE),""))</f>
      </c>
      <c r="G7838" s="84">
        <f>IF($E7838="","",IFERROR(VLOOKUP(TRIM(E7838&amp;""),'Référentiel Articles'!$A$2:$F$634,5,FALSE),""))</f>
      </c>
      <c r="H7838" s="85" t="str">
        <v/>
      </c>
      <c r="I7838" s="84">
        <f>IF($E7838="","",IFERROR(VLOOKUP(TRIM(E7838&amp;""),'Référentiel Articles'!$A$2:$F$634,6,FALSE),""))</f>
      </c>
      <c r="J7838" s="90">
        <f>IF(OR($E7838="",$H7838=""),"",$H7838*$I7838)</f>
      </c>
      <c r="K7838" s="87" t="str">
        <v/>
      </c>
    </row>
    <row r="7839">
      <c r="A7839" s="74" t="str">
        <v/>
      </c>
      <c r="B7839" s="74" t="str">
        <v/>
      </c>
      <c r="C7839" s="75">
        <f>IF($E7839="","",IFERROR(VLOOKUP(TRIM(E7839&amp;""),'Référentiel Articles'!$A$2:$F$634,2,FALSE),""))</f>
      </c>
      <c r="D7839" s="75">
        <f>IF($E7839="","",IFERROR(VLOOKUP(TRIM(E7839&amp;""),'Référentiel Articles'!$A$2:$F$634,3,FALSE),""))</f>
      </c>
      <c r="E7839" s="74" t="str">
        <v/>
      </c>
      <c r="F7839" s="75">
        <f>IF($E7839="","",IFERROR(VLOOKUP(TRIM(E7839&amp;""),'Référentiel Articles'!$A$2:$F$634,4,FALSE),""))</f>
      </c>
      <c r="G7839" s="76">
        <f>IF($E7839="","",IFERROR(VLOOKUP(TRIM(E7839&amp;""),'Référentiel Articles'!$A$2:$F$634,5,FALSE),""))</f>
      </c>
      <c r="H7839" s="77" t="str">
        <v/>
      </c>
      <c r="I7839" s="76">
        <f>IF($E7839="","",IFERROR(VLOOKUP(TRIM(E7839&amp;""),'Référentiel Articles'!$A$2:$F$634,6,FALSE),""))</f>
      </c>
      <c r="J7839" s="78">
        <f>IF(OR($E7839="",$H7839=""),"",$H7839*$I7839)</f>
      </c>
      <c r="K7839" s="79" t="str">
        <v/>
      </c>
    </row>
    <row r="7840">
      <c r="A7840" s="81" t="str">
        <v/>
      </c>
      <c r="B7840" s="81" t="str">
        <v/>
      </c>
      <c r="C7840" s="83">
        <f>IF($E7840="","",IFERROR(VLOOKUP(TRIM(E7840&amp;""),'Référentiel Articles'!$A$2:$F$634,2,FALSE),""))</f>
      </c>
      <c r="D7840" s="83">
        <f>IF($E7840="","",IFERROR(VLOOKUP(TRIM(E7840&amp;""),'Référentiel Articles'!$A$2:$F$634,3,FALSE),""))</f>
      </c>
      <c r="E7840" s="81" t="str">
        <v/>
      </c>
      <c r="F7840" s="83">
        <f>IF($E7840="","",IFERROR(VLOOKUP(TRIM(E7840&amp;""),'Référentiel Articles'!$A$2:$F$634,4,FALSE),""))</f>
      </c>
      <c r="G7840" s="84">
        <f>IF($E7840="","",IFERROR(VLOOKUP(TRIM(E7840&amp;""),'Référentiel Articles'!$A$2:$F$634,5,FALSE),""))</f>
      </c>
      <c r="H7840" s="85" t="str">
        <v/>
      </c>
      <c r="I7840" s="84">
        <f>IF($E7840="","",IFERROR(VLOOKUP(TRIM(E7840&amp;""),'Référentiel Articles'!$A$2:$F$634,6,FALSE),""))</f>
      </c>
      <c r="J7840" s="90">
        <f>IF(OR($E7840="",$H7840=""),"",$H7840*$I7840)</f>
      </c>
      <c r="K7840" s="87" t="str">
        <v/>
      </c>
    </row>
    <row r="7841">
      <c r="A7841" s="74" t="str">
        <v/>
      </c>
      <c r="B7841" s="74" t="str">
        <v/>
      </c>
      <c r="C7841" s="75">
        <f>IF($E7841="","",IFERROR(VLOOKUP(TRIM(E7841&amp;""),'Référentiel Articles'!$A$2:$F$634,2,FALSE),""))</f>
      </c>
      <c r="D7841" s="75">
        <f>IF($E7841="","",IFERROR(VLOOKUP(TRIM(E7841&amp;""),'Référentiel Articles'!$A$2:$F$634,3,FALSE),""))</f>
      </c>
      <c r="E7841" s="74" t="str">
        <v/>
      </c>
      <c r="F7841" s="75">
        <f>IF($E7841="","",IFERROR(VLOOKUP(TRIM(E7841&amp;""),'Référentiel Articles'!$A$2:$F$634,4,FALSE),""))</f>
      </c>
      <c r="G7841" s="76">
        <f>IF($E7841="","",IFERROR(VLOOKUP(TRIM(E7841&amp;""),'Référentiel Articles'!$A$2:$F$634,5,FALSE),""))</f>
      </c>
      <c r="H7841" s="77" t="str">
        <v/>
      </c>
      <c r="I7841" s="76">
        <f>IF($E7841="","",IFERROR(VLOOKUP(TRIM(E7841&amp;""),'Référentiel Articles'!$A$2:$F$634,6,FALSE),""))</f>
      </c>
      <c r="J7841" s="78">
        <f>IF(OR($E7841="",$H7841=""),"",$H7841*$I7841)</f>
      </c>
      <c r="K7841" s="79" t="str">
        <v/>
      </c>
    </row>
    <row r="7842">
      <c r="A7842" s="81" t="str">
        <v/>
      </c>
      <c r="B7842" s="81" t="str">
        <v/>
      </c>
      <c r="C7842" s="83">
        <f>IF($E7842="","",IFERROR(VLOOKUP(TRIM(E7842&amp;""),'Référentiel Articles'!$A$2:$F$634,2,FALSE),""))</f>
      </c>
      <c r="D7842" s="83">
        <f>IF($E7842="","",IFERROR(VLOOKUP(TRIM(E7842&amp;""),'Référentiel Articles'!$A$2:$F$634,3,FALSE),""))</f>
      </c>
      <c r="E7842" s="81" t="str">
        <v/>
      </c>
      <c r="F7842" s="83">
        <f>IF($E7842="","",IFERROR(VLOOKUP(TRIM(E7842&amp;""),'Référentiel Articles'!$A$2:$F$634,4,FALSE),""))</f>
      </c>
      <c r="G7842" s="84">
        <f>IF($E7842="","",IFERROR(VLOOKUP(TRIM(E7842&amp;""),'Référentiel Articles'!$A$2:$F$634,5,FALSE),""))</f>
      </c>
      <c r="H7842" s="85" t="str">
        <v/>
      </c>
      <c r="I7842" s="84">
        <f>IF($E7842="","",IFERROR(VLOOKUP(TRIM(E7842&amp;""),'Référentiel Articles'!$A$2:$F$634,6,FALSE),""))</f>
      </c>
      <c r="J7842" s="90">
        <f>IF(OR($E7842="",$H7842=""),"",$H7842*$I7842)</f>
      </c>
      <c r="K7842" s="87" t="str">
        <v/>
      </c>
    </row>
    <row r="7843">
      <c r="A7843" s="74" t="str">
        <v/>
      </c>
      <c r="B7843" s="74" t="str">
        <v/>
      </c>
      <c r="C7843" s="75">
        <f>IF($E7843="","",IFERROR(VLOOKUP(TRIM(E7843&amp;""),'Référentiel Articles'!$A$2:$F$634,2,FALSE),""))</f>
      </c>
      <c r="D7843" s="75">
        <f>IF($E7843="","",IFERROR(VLOOKUP(TRIM(E7843&amp;""),'Référentiel Articles'!$A$2:$F$634,3,FALSE),""))</f>
      </c>
      <c r="E7843" s="74" t="str">
        <v/>
      </c>
      <c r="F7843" s="75">
        <f>IF($E7843="","",IFERROR(VLOOKUP(TRIM(E7843&amp;""),'Référentiel Articles'!$A$2:$F$634,4,FALSE),""))</f>
      </c>
      <c r="G7843" s="76">
        <f>IF($E7843="","",IFERROR(VLOOKUP(TRIM(E7843&amp;""),'Référentiel Articles'!$A$2:$F$634,5,FALSE),""))</f>
      </c>
      <c r="H7843" s="77" t="str">
        <v/>
      </c>
      <c r="I7843" s="76">
        <f>IF($E7843="","",IFERROR(VLOOKUP(TRIM(E7843&amp;""),'Référentiel Articles'!$A$2:$F$634,6,FALSE),""))</f>
      </c>
      <c r="J7843" s="78">
        <f>IF(OR($E7843="",$H7843=""),"",$H7843*$I7843)</f>
      </c>
      <c r="K7843" s="79" t="str">
        <v/>
      </c>
    </row>
    <row r="7844">
      <c r="A7844" s="81" t="str">
        <v/>
      </c>
      <c r="B7844" s="81" t="str">
        <v/>
      </c>
      <c r="C7844" s="83">
        <f>IF($E7844="","",IFERROR(VLOOKUP(TRIM(E7844&amp;""),'Référentiel Articles'!$A$2:$F$634,2,FALSE),""))</f>
      </c>
      <c r="D7844" s="83">
        <f>IF($E7844="","",IFERROR(VLOOKUP(TRIM(E7844&amp;""),'Référentiel Articles'!$A$2:$F$634,3,FALSE),""))</f>
      </c>
      <c r="E7844" s="81" t="str">
        <v/>
      </c>
      <c r="F7844" s="83">
        <f>IF($E7844="","",IFERROR(VLOOKUP(TRIM(E7844&amp;""),'Référentiel Articles'!$A$2:$F$634,4,FALSE),""))</f>
      </c>
      <c r="G7844" s="84">
        <f>IF($E7844="","",IFERROR(VLOOKUP(TRIM(E7844&amp;""),'Référentiel Articles'!$A$2:$F$634,5,FALSE),""))</f>
      </c>
      <c r="H7844" s="85" t="str">
        <v/>
      </c>
      <c r="I7844" s="84">
        <f>IF($E7844="","",IFERROR(VLOOKUP(TRIM(E7844&amp;""),'Référentiel Articles'!$A$2:$F$634,6,FALSE),""))</f>
      </c>
      <c r="J7844" s="90">
        <f>IF(OR($E7844="",$H7844=""),"",$H7844*$I7844)</f>
      </c>
      <c r="K7844" s="87" t="str">
        <v/>
      </c>
    </row>
    <row r="7845">
      <c r="A7845" s="74" t="str">
        <v/>
      </c>
      <c r="B7845" s="74" t="str">
        <v/>
      </c>
      <c r="C7845" s="75">
        <f>IF($E7845="","",IFERROR(VLOOKUP(TRIM(E7845&amp;""),'Référentiel Articles'!$A$2:$F$634,2,FALSE),""))</f>
      </c>
      <c r="D7845" s="75">
        <f>IF($E7845="","",IFERROR(VLOOKUP(TRIM(E7845&amp;""),'Référentiel Articles'!$A$2:$F$634,3,FALSE),""))</f>
      </c>
      <c r="E7845" s="74" t="str">
        <v/>
      </c>
      <c r="F7845" s="75">
        <f>IF($E7845="","",IFERROR(VLOOKUP(TRIM(E7845&amp;""),'Référentiel Articles'!$A$2:$F$634,4,FALSE),""))</f>
      </c>
      <c r="G7845" s="76">
        <f>IF($E7845="","",IFERROR(VLOOKUP(TRIM(E7845&amp;""),'Référentiel Articles'!$A$2:$F$634,5,FALSE),""))</f>
      </c>
      <c r="H7845" s="77" t="str">
        <v/>
      </c>
      <c r="I7845" s="76">
        <f>IF($E7845="","",IFERROR(VLOOKUP(TRIM(E7845&amp;""),'Référentiel Articles'!$A$2:$F$634,6,FALSE),""))</f>
      </c>
      <c r="J7845" s="78">
        <f>IF(OR($E7845="",$H7845=""),"",$H7845*$I7845)</f>
      </c>
      <c r="K7845" s="79" t="str">
        <v/>
      </c>
    </row>
    <row r="7846">
      <c r="A7846" s="81" t="str">
        <v/>
      </c>
      <c r="B7846" s="81" t="str">
        <v/>
      </c>
      <c r="C7846" s="83">
        <f>IF($E7846="","",IFERROR(VLOOKUP(TRIM(E7846&amp;""),'Référentiel Articles'!$A$2:$F$634,2,FALSE),""))</f>
      </c>
      <c r="D7846" s="83">
        <f>IF($E7846="","",IFERROR(VLOOKUP(TRIM(E7846&amp;""),'Référentiel Articles'!$A$2:$F$634,3,FALSE),""))</f>
      </c>
      <c r="E7846" s="81" t="str">
        <v/>
      </c>
      <c r="F7846" s="83">
        <f>IF($E7846="","",IFERROR(VLOOKUP(TRIM(E7846&amp;""),'Référentiel Articles'!$A$2:$F$634,4,FALSE),""))</f>
      </c>
      <c r="G7846" s="84">
        <f>IF($E7846="","",IFERROR(VLOOKUP(TRIM(E7846&amp;""),'Référentiel Articles'!$A$2:$F$634,5,FALSE),""))</f>
      </c>
      <c r="H7846" s="85" t="str">
        <v/>
      </c>
      <c r="I7846" s="84">
        <f>IF($E7846="","",IFERROR(VLOOKUP(TRIM(E7846&amp;""),'Référentiel Articles'!$A$2:$F$634,6,FALSE),""))</f>
      </c>
      <c r="J7846" s="90">
        <f>IF(OR($E7846="",$H7846=""),"",$H7846*$I7846)</f>
      </c>
      <c r="K7846" s="87" t="str">
        <v/>
      </c>
    </row>
    <row r="7847">
      <c r="A7847" s="74" t="str">
        <v/>
      </c>
      <c r="B7847" s="74" t="str">
        <v/>
      </c>
      <c r="C7847" s="75">
        <f>IF($E7847="","",IFERROR(VLOOKUP(TRIM(E7847&amp;""),'Référentiel Articles'!$A$2:$F$634,2,FALSE),""))</f>
      </c>
      <c r="D7847" s="75">
        <f>IF($E7847="","",IFERROR(VLOOKUP(TRIM(E7847&amp;""),'Référentiel Articles'!$A$2:$F$634,3,FALSE),""))</f>
      </c>
      <c r="E7847" s="74" t="str">
        <v/>
      </c>
      <c r="F7847" s="75">
        <f>IF($E7847="","",IFERROR(VLOOKUP(TRIM(E7847&amp;""),'Référentiel Articles'!$A$2:$F$634,4,FALSE),""))</f>
      </c>
      <c r="G7847" s="76">
        <f>IF($E7847="","",IFERROR(VLOOKUP(TRIM(E7847&amp;""),'Référentiel Articles'!$A$2:$F$634,5,FALSE),""))</f>
      </c>
      <c r="H7847" s="77" t="str">
        <v/>
      </c>
      <c r="I7847" s="76">
        <f>IF($E7847="","",IFERROR(VLOOKUP(TRIM(E7847&amp;""),'Référentiel Articles'!$A$2:$F$634,6,FALSE),""))</f>
      </c>
      <c r="J7847" s="78">
        <f>IF(OR($E7847="",$H7847=""),"",$H7847*$I7847)</f>
      </c>
      <c r="K7847" s="79" t="str">
        <v/>
      </c>
    </row>
    <row r="7848">
      <c r="A7848" s="81" t="str">
        <v/>
      </c>
      <c r="B7848" s="81" t="str">
        <v/>
      </c>
      <c r="C7848" s="83">
        <f>IF($E7848="","",IFERROR(VLOOKUP(TRIM(E7848&amp;""),'Référentiel Articles'!$A$2:$F$634,2,FALSE),""))</f>
      </c>
      <c r="D7848" s="83">
        <f>IF($E7848="","",IFERROR(VLOOKUP(TRIM(E7848&amp;""),'Référentiel Articles'!$A$2:$F$634,3,FALSE),""))</f>
      </c>
      <c r="E7848" s="81" t="str">
        <v/>
      </c>
      <c r="F7848" s="83">
        <f>IF($E7848="","",IFERROR(VLOOKUP(TRIM(E7848&amp;""),'Référentiel Articles'!$A$2:$F$634,4,FALSE),""))</f>
      </c>
      <c r="G7848" s="84">
        <f>IF($E7848="","",IFERROR(VLOOKUP(TRIM(E7848&amp;""),'Référentiel Articles'!$A$2:$F$634,5,FALSE),""))</f>
      </c>
      <c r="H7848" s="85" t="str">
        <v/>
      </c>
      <c r="I7848" s="84">
        <f>IF($E7848="","",IFERROR(VLOOKUP(TRIM(E7848&amp;""),'Référentiel Articles'!$A$2:$F$634,6,FALSE),""))</f>
      </c>
      <c r="J7848" s="90">
        <f>IF(OR($E7848="",$H7848=""),"",$H7848*$I7848)</f>
      </c>
      <c r="K7848" s="87" t="str">
        <v/>
      </c>
    </row>
    <row r="7849">
      <c r="A7849" s="74" t="str">
        <v/>
      </c>
      <c r="B7849" s="74" t="str">
        <v/>
      </c>
      <c r="C7849" s="75">
        <f>IF($E7849="","",IFERROR(VLOOKUP(TRIM(E7849&amp;""),'Référentiel Articles'!$A$2:$F$634,2,FALSE),""))</f>
      </c>
      <c r="D7849" s="75">
        <f>IF($E7849="","",IFERROR(VLOOKUP(TRIM(E7849&amp;""),'Référentiel Articles'!$A$2:$F$634,3,FALSE),""))</f>
      </c>
      <c r="E7849" s="74" t="str">
        <v/>
      </c>
      <c r="F7849" s="75">
        <f>IF($E7849="","",IFERROR(VLOOKUP(TRIM(E7849&amp;""),'Référentiel Articles'!$A$2:$F$634,4,FALSE),""))</f>
      </c>
      <c r="G7849" s="76">
        <f>IF($E7849="","",IFERROR(VLOOKUP(TRIM(E7849&amp;""),'Référentiel Articles'!$A$2:$F$634,5,FALSE),""))</f>
      </c>
      <c r="H7849" s="77" t="str">
        <v/>
      </c>
      <c r="I7849" s="76">
        <f>IF($E7849="","",IFERROR(VLOOKUP(TRIM(E7849&amp;""),'Référentiel Articles'!$A$2:$F$634,6,FALSE),""))</f>
      </c>
      <c r="J7849" s="78">
        <f>IF(OR($E7849="",$H7849=""),"",$H7849*$I7849)</f>
      </c>
      <c r="K7849" s="79" t="str">
        <v/>
      </c>
    </row>
    <row r="7850">
      <c r="A7850" s="81" t="str">
        <v/>
      </c>
      <c r="B7850" s="81" t="str">
        <v/>
      </c>
      <c r="C7850" s="83">
        <f>IF($E7850="","",IFERROR(VLOOKUP(TRIM(E7850&amp;""),'Référentiel Articles'!$A$2:$F$634,2,FALSE),""))</f>
      </c>
      <c r="D7850" s="83">
        <f>IF($E7850="","",IFERROR(VLOOKUP(TRIM(E7850&amp;""),'Référentiel Articles'!$A$2:$F$634,3,FALSE),""))</f>
      </c>
      <c r="E7850" s="81" t="str">
        <v/>
      </c>
      <c r="F7850" s="83">
        <f>IF($E7850="","",IFERROR(VLOOKUP(TRIM(E7850&amp;""),'Référentiel Articles'!$A$2:$F$634,4,FALSE),""))</f>
      </c>
      <c r="G7850" s="84">
        <f>IF($E7850="","",IFERROR(VLOOKUP(TRIM(E7850&amp;""),'Référentiel Articles'!$A$2:$F$634,5,FALSE),""))</f>
      </c>
      <c r="H7850" s="85" t="str">
        <v/>
      </c>
      <c r="I7850" s="84">
        <f>IF($E7850="","",IFERROR(VLOOKUP(TRIM(E7850&amp;""),'Référentiel Articles'!$A$2:$F$634,6,FALSE),""))</f>
      </c>
      <c r="J7850" s="90">
        <f>IF(OR($E7850="",$H7850=""),"",$H7850*$I7850)</f>
      </c>
      <c r="K7850" s="87" t="str">
        <v/>
      </c>
    </row>
    <row r="7851">
      <c r="A7851" s="74" t="str">
        <v/>
      </c>
      <c r="B7851" s="74" t="str">
        <v/>
      </c>
      <c r="C7851" s="75">
        <f>IF($E7851="","",IFERROR(VLOOKUP(TRIM(E7851&amp;""),'Référentiel Articles'!$A$2:$F$634,2,FALSE),""))</f>
      </c>
      <c r="D7851" s="75">
        <f>IF($E7851="","",IFERROR(VLOOKUP(TRIM(E7851&amp;""),'Référentiel Articles'!$A$2:$F$634,3,FALSE),""))</f>
      </c>
      <c r="E7851" s="74" t="str">
        <v/>
      </c>
      <c r="F7851" s="75">
        <f>IF($E7851="","",IFERROR(VLOOKUP(TRIM(E7851&amp;""),'Référentiel Articles'!$A$2:$F$634,4,FALSE),""))</f>
      </c>
      <c r="G7851" s="76">
        <f>IF($E7851="","",IFERROR(VLOOKUP(TRIM(E7851&amp;""),'Référentiel Articles'!$A$2:$F$634,5,FALSE),""))</f>
      </c>
      <c r="H7851" s="77" t="str">
        <v/>
      </c>
      <c r="I7851" s="76">
        <f>IF($E7851="","",IFERROR(VLOOKUP(TRIM(E7851&amp;""),'Référentiel Articles'!$A$2:$F$634,6,FALSE),""))</f>
      </c>
      <c r="J7851" s="78">
        <f>IF(OR($E7851="",$H7851=""),"",$H7851*$I7851)</f>
      </c>
      <c r="K7851" s="79" t="str">
        <v/>
      </c>
    </row>
    <row r="7852">
      <c r="A7852" s="81" t="str">
        <v/>
      </c>
      <c r="B7852" s="81" t="str">
        <v/>
      </c>
      <c r="C7852" s="83">
        <f>IF($E7852="","",IFERROR(VLOOKUP(TRIM(E7852&amp;""),'Référentiel Articles'!$A$2:$F$634,2,FALSE),""))</f>
      </c>
      <c r="D7852" s="83">
        <f>IF($E7852="","",IFERROR(VLOOKUP(TRIM(E7852&amp;""),'Référentiel Articles'!$A$2:$F$634,3,FALSE),""))</f>
      </c>
      <c r="E7852" s="81" t="str">
        <v/>
      </c>
      <c r="F7852" s="83">
        <f>IF($E7852="","",IFERROR(VLOOKUP(TRIM(E7852&amp;""),'Référentiel Articles'!$A$2:$F$634,4,FALSE),""))</f>
      </c>
      <c r="G7852" s="84">
        <f>IF($E7852="","",IFERROR(VLOOKUP(TRIM(E7852&amp;""),'Référentiel Articles'!$A$2:$F$634,5,FALSE),""))</f>
      </c>
      <c r="H7852" s="85" t="str">
        <v/>
      </c>
      <c r="I7852" s="84">
        <f>IF($E7852="","",IFERROR(VLOOKUP(TRIM(E7852&amp;""),'Référentiel Articles'!$A$2:$F$634,6,FALSE),""))</f>
      </c>
      <c r="J7852" s="90">
        <f>IF(OR($E7852="",$H7852=""),"",$H7852*$I7852)</f>
      </c>
      <c r="K7852" s="87" t="str">
        <v/>
      </c>
    </row>
    <row r="7853">
      <c r="A7853" s="74" t="str">
        <v/>
      </c>
      <c r="B7853" s="74" t="str">
        <v/>
      </c>
      <c r="C7853" s="75">
        <f>IF($E7853="","",IFERROR(VLOOKUP(TRIM(E7853&amp;""),'Référentiel Articles'!$A$2:$F$634,2,FALSE),""))</f>
      </c>
      <c r="D7853" s="75">
        <f>IF($E7853="","",IFERROR(VLOOKUP(TRIM(E7853&amp;""),'Référentiel Articles'!$A$2:$F$634,3,FALSE),""))</f>
      </c>
      <c r="E7853" s="74" t="str">
        <v/>
      </c>
      <c r="F7853" s="75">
        <f>IF($E7853="","",IFERROR(VLOOKUP(TRIM(E7853&amp;""),'Référentiel Articles'!$A$2:$F$634,4,FALSE),""))</f>
      </c>
      <c r="G7853" s="76">
        <f>IF($E7853="","",IFERROR(VLOOKUP(TRIM(E7853&amp;""),'Référentiel Articles'!$A$2:$F$634,5,FALSE),""))</f>
      </c>
      <c r="H7853" s="77" t="str">
        <v/>
      </c>
      <c r="I7853" s="76">
        <f>IF($E7853="","",IFERROR(VLOOKUP(TRIM(E7853&amp;""),'Référentiel Articles'!$A$2:$F$634,6,FALSE),""))</f>
      </c>
      <c r="J7853" s="78">
        <f>IF(OR($E7853="",$H7853=""),"",$H7853*$I7853)</f>
      </c>
      <c r="K7853" s="79" t="str">
        <v/>
      </c>
    </row>
    <row r="7854">
      <c r="A7854" s="81" t="str">
        <v/>
      </c>
      <c r="B7854" s="81" t="str">
        <v/>
      </c>
      <c r="C7854" s="83">
        <f>IF($E7854="","",IFERROR(VLOOKUP(TRIM(E7854&amp;""),'Référentiel Articles'!$A$2:$F$634,2,FALSE),""))</f>
      </c>
      <c r="D7854" s="83">
        <f>IF($E7854="","",IFERROR(VLOOKUP(TRIM(E7854&amp;""),'Référentiel Articles'!$A$2:$F$634,3,FALSE),""))</f>
      </c>
      <c r="E7854" s="81" t="str">
        <v/>
      </c>
      <c r="F7854" s="83">
        <f>IF($E7854="","",IFERROR(VLOOKUP(TRIM(E7854&amp;""),'Référentiel Articles'!$A$2:$F$634,4,FALSE),""))</f>
      </c>
      <c r="G7854" s="84">
        <f>IF($E7854="","",IFERROR(VLOOKUP(TRIM(E7854&amp;""),'Référentiel Articles'!$A$2:$F$634,5,FALSE),""))</f>
      </c>
      <c r="H7854" s="85" t="str">
        <v/>
      </c>
      <c r="I7854" s="84">
        <f>IF($E7854="","",IFERROR(VLOOKUP(TRIM(E7854&amp;""),'Référentiel Articles'!$A$2:$F$634,6,FALSE),""))</f>
      </c>
      <c r="J7854" s="90">
        <f>IF(OR($E7854="",$H7854=""),"",$H7854*$I7854)</f>
      </c>
      <c r="K7854" s="87" t="str">
        <v/>
      </c>
    </row>
    <row r="7855">
      <c r="A7855" s="74" t="str">
        <v/>
      </c>
      <c r="B7855" s="74" t="str">
        <v/>
      </c>
      <c r="C7855" s="75">
        <f>IF($E7855="","",IFERROR(VLOOKUP(TRIM(E7855&amp;""),'Référentiel Articles'!$A$2:$F$634,2,FALSE),""))</f>
      </c>
      <c r="D7855" s="75">
        <f>IF($E7855="","",IFERROR(VLOOKUP(TRIM(E7855&amp;""),'Référentiel Articles'!$A$2:$F$634,3,FALSE),""))</f>
      </c>
      <c r="E7855" s="74" t="str">
        <v/>
      </c>
      <c r="F7855" s="75">
        <f>IF($E7855="","",IFERROR(VLOOKUP(TRIM(E7855&amp;""),'Référentiel Articles'!$A$2:$F$634,4,FALSE),""))</f>
      </c>
      <c r="G7855" s="76">
        <f>IF($E7855="","",IFERROR(VLOOKUP(TRIM(E7855&amp;""),'Référentiel Articles'!$A$2:$F$634,5,FALSE),""))</f>
      </c>
      <c r="H7855" s="77" t="str">
        <v/>
      </c>
      <c r="I7855" s="76">
        <f>IF($E7855="","",IFERROR(VLOOKUP(TRIM(E7855&amp;""),'Référentiel Articles'!$A$2:$F$634,6,FALSE),""))</f>
      </c>
      <c r="J7855" s="78">
        <f>IF(OR($E7855="",$H7855=""),"",$H7855*$I7855)</f>
      </c>
      <c r="K7855" s="79" t="str">
        <v/>
      </c>
    </row>
    <row r="7856">
      <c r="A7856" s="81" t="str">
        <v/>
      </c>
      <c r="B7856" s="81" t="str">
        <v/>
      </c>
      <c r="C7856" s="83">
        <f>IF($E7856="","",IFERROR(VLOOKUP(TRIM(E7856&amp;""),'Référentiel Articles'!$A$2:$F$634,2,FALSE),""))</f>
      </c>
      <c r="D7856" s="83">
        <f>IF($E7856="","",IFERROR(VLOOKUP(TRIM(E7856&amp;""),'Référentiel Articles'!$A$2:$F$634,3,FALSE),""))</f>
      </c>
      <c r="E7856" s="81" t="str">
        <v/>
      </c>
      <c r="F7856" s="83">
        <f>IF($E7856="","",IFERROR(VLOOKUP(TRIM(E7856&amp;""),'Référentiel Articles'!$A$2:$F$634,4,FALSE),""))</f>
      </c>
      <c r="G7856" s="84">
        <f>IF($E7856="","",IFERROR(VLOOKUP(TRIM(E7856&amp;""),'Référentiel Articles'!$A$2:$F$634,5,FALSE),""))</f>
      </c>
      <c r="H7856" s="85" t="str">
        <v/>
      </c>
      <c r="I7856" s="84">
        <f>IF($E7856="","",IFERROR(VLOOKUP(TRIM(E7856&amp;""),'Référentiel Articles'!$A$2:$F$634,6,FALSE),""))</f>
      </c>
      <c r="J7856" s="90">
        <f>IF(OR($E7856="",$H7856=""),"",$H7856*$I7856)</f>
      </c>
      <c r="K7856" s="87" t="str">
        <v/>
      </c>
    </row>
    <row r="7857">
      <c r="A7857" s="74" t="str">
        <v/>
      </c>
      <c r="B7857" s="74" t="str">
        <v/>
      </c>
      <c r="C7857" s="75">
        <f>IF($E7857="","",IFERROR(VLOOKUP(TRIM(E7857&amp;""),'Référentiel Articles'!$A$2:$F$634,2,FALSE),""))</f>
      </c>
      <c r="D7857" s="75">
        <f>IF($E7857="","",IFERROR(VLOOKUP(TRIM(E7857&amp;""),'Référentiel Articles'!$A$2:$F$634,3,FALSE),""))</f>
      </c>
      <c r="E7857" s="74" t="str">
        <v/>
      </c>
      <c r="F7857" s="75">
        <f>IF($E7857="","",IFERROR(VLOOKUP(TRIM(E7857&amp;""),'Référentiel Articles'!$A$2:$F$634,4,FALSE),""))</f>
      </c>
      <c r="G7857" s="76">
        <f>IF($E7857="","",IFERROR(VLOOKUP(TRIM(E7857&amp;""),'Référentiel Articles'!$A$2:$F$634,5,FALSE),""))</f>
      </c>
      <c r="H7857" s="77" t="str">
        <v/>
      </c>
      <c r="I7857" s="76">
        <f>IF($E7857="","",IFERROR(VLOOKUP(TRIM(E7857&amp;""),'Référentiel Articles'!$A$2:$F$634,6,FALSE),""))</f>
      </c>
      <c r="J7857" s="78">
        <f>IF(OR($E7857="",$H7857=""),"",$H7857*$I7857)</f>
      </c>
      <c r="K7857" s="79" t="str">
        <v/>
      </c>
    </row>
    <row r="7858">
      <c r="A7858" s="81" t="str">
        <v/>
      </c>
      <c r="B7858" s="81" t="str">
        <v/>
      </c>
      <c r="C7858" s="83">
        <f>IF($E7858="","",IFERROR(VLOOKUP(TRIM(E7858&amp;""),'Référentiel Articles'!$A$2:$F$634,2,FALSE),""))</f>
      </c>
      <c r="D7858" s="83">
        <f>IF($E7858="","",IFERROR(VLOOKUP(TRIM(E7858&amp;""),'Référentiel Articles'!$A$2:$F$634,3,FALSE),""))</f>
      </c>
      <c r="E7858" s="81" t="str">
        <v/>
      </c>
      <c r="F7858" s="83">
        <f>IF($E7858="","",IFERROR(VLOOKUP(TRIM(E7858&amp;""),'Référentiel Articles'!$A$2:$F$634,4,FALSE),""))</f>
      </c>
      <c r="G7858" s="84">
        <f>IF($E7858="","",IFERROR(VLOOKUP(TRIM(E7858&amp;""),'Référentiel Articles'!$A$2:$F$634,5,FALSE),""))</f>
      </c>
      <c r="H7858" s="85" t="str">
        <v/>
      </c>
      <c r="I7858" s="84">
        <f>IF($E7858="","",IFERROR(VLOOKUP(TRIM(E7858&amp;""),'Référentiel Articles'!$A$2:$F$634,6,FALSE),""))</f>
      </c>
      <c r="J7858" s="90">
        <f>IF(OR($E7858="",$H7858=""),"",$H7858*$I7858)</f>
      </c>
      <c r="K7858" s="87" t="str">
        <v/>
      </c>
    </row>
    <row r="7859">
      <c r="A7859" s="74" t="str">
        <v/>
      </c>
      <c r="B7859" s="74" t="str">
        <v/>
      </c>
      <c r="C7859" s="75">
        <f>IF($E7859="","",IFERROR(VLOOKUP(TRIM(E7859&amp;""),'Référentiel Articles'!$A$2:$F$634,2,FALSE),""))</f>
      </c>
      <c r="D7859" s="75">
        <f>IF($E7859="","",IFERROR(VLOOKUP(TRIM(E7859&amp;""),'Référentiel Articles'!$A$2:$F$634,3,FALSE),""))</f>
      </c>
      <c r="E7859" s="74" t="str">
        <v/>
      </c>
      <c r="F7859" s="75">
        <f>IF($E7859="","",IFERROR(VLOOKUP(TRIM(E7859&amp;""),'Référentiel Articles'!$A$2:$F$634,4,FALSE),""))</f>
      </c>
      <c r="G7859" s="76">
        <f>IF($E7859="","",IFERROR(VLOOKUP(TRIM(E7859&amp;""),'Référentiel Articles'!$A$2:$F$634,5,FALSE),""))</f>
      </c>
      <c r="H7859" s="77" t="str">
        <v/>
      </c>
      <c r="I7859" s="76">
        <f>IF($E7859="","",IFERROR(VLOOKUP(TRIM(E7859&amp;""),'Référentiel Articles'!$A$2:$F$634,6,FALSE),""))</f>
      </c>
      <c r="J7859" s="78">
        <f>IF(OR($E7859="",$H7859=""),"",$H7859*$I7859)</f>
      </c>
      <c r="K7859" s="79" t="str">
        <v/>
      </c>
    </row>
    <row r="7860">
      <c r="A7860" s="81" t="str">
        <v/>
      </c>
      <c r="B7860" s="81" t="str">
        <v/>
      </c>
      <c r="C7860" s="83">
        <f>IF($E7860="","",IFERROR(VLOOKUP(TRIM(E7860&amp;""),'Référentiel Articles'!$A$2:$F$634,2,FALSE),""))</f>
      </c>
      <c r="D7860" s="83">
        <f>IF($E7860="","",IFERROR(VLOOKUP(TRIM(E7860&amp;""),'Référentiel Articles'!$A$2:$F$634,3,FALSE),""))</f>
      </c>
      <c r="E7860" s="81" t="str">
        <v/>
      </c>
      <c r="F7860" s="83">
        <f>IF($E7860="","",IFERROR(VLOOKUP(TRIM(E7860&amp;""),'Référentiel Articles'!$A$2:$F$634,4,FALSE),""))</f>
      </c>
      <c r="G7860" s="84">
        <f>IF($E7860="","",IFERROR(VLOOKUP(TRIM(E7860&amp;""),'Référentiel Articles'!$A$2:$F$634,5,FALSE),""))</f>
      </c>
      <c r="H7860" s="85" t="str">
        <v/>
      </c>
      <c r="I7860" s="84">
        <f>IF($E7860="","",IFERROR(VLOOKUP(TRIM(E7860&amp;""),'Référentiel Articles'!$A$2:$F$634,6,FALSE),""))</f>
      </c>
      <c r="J7860" s="90">
        <f>IF(OR($E7860="",$H7860=""),"",$H7860*$I7860)</f>
      </c>
      <c r="K7860" s="87" t="str">
        <v/>
      </c>
    </row>
    <row r="7861">
      <c r="A7861" s="74" t="str">
        <v/>
      </c>
      <c r="B7861" s="74" t="str">
        <v/>
      </c>
      <c r="C7861" s="75">
        <f>IF($E7861="","",IFERROR(VLOOKUP(TRIM(E7861&amp;""),'Référentiel Articles'!$A$2:$F$634,2,FALSE),""))</f>
      </c>
      <c r="D7861" s="75">
        <f>IF($E7861="","",IFERROR(VLOOKUP(TRIM(E7861&amp;""),'Référentiel Articles'!$A$2:$F$634,3,FALSE),""))</f>
      </c>
      <c r="E7861" s="74" t="str">
        <v/>
      </c>
      <c r="F7861" s="75">
        <f>IF($E7861="","",IFERROR(VLOOKUP(TRIM(E7861&amp;""),'Référentiel Articles'!$A$2:$F$634,4,FALSE),""))</f>
      </c>
      <c r="G7861" s="76">
        <f>IF($E7861="","",IFERROR(VLOOKUP(TRIM(E7861&amp;""),'Référentiel Articles'!$A$2:$F$634,5,FALSE),""))</f>
      </c>
      <c r="H7861" s="77" t="str">
        <v/>
      </c>
      <c r="I7861" s="76">
        <f>IF($E7861="","",IFERROR(VLOOKUP(TRIM(E7861&amp;""),'Référentiel Articles'!$A$2:$F$634,6,FALSE),""))</f>
      </c>
      <c r="J7861" s="78">
        <f>IF(OR($E7861="",$H7861=""),"",$H7861*$I7861)</f>
      </c>
      <c r="K7861" s="79" t="str">
        <v/>
      </c>
    </row>
    <row r="7862">
      <c r="A7862" s="81" t="str">
        <v/>
      </c>
      <c r="B7862" s="81" t="str">
        <v/>
      </c>
      <c r="C7862" s="83">
        <f>IF($E7862="","",IFERROR(VLOOKUP(TRIM(E7862&amp;""),'Référentiel Articles'!$A$2:$F$634,2,FALSE),""))</f>
      </c>
      <c r="D7862" s="83">
        <f>IF($E7862="","",IFERROR(VLOOKUP(TRIM(E7862&amp;""),'Référentiel Articles'!$A$2:$F$634,3,FALSE),""))</f>
      </c>
      <c r="E7862" s="81" t="str">
        <v/>
      </c>
      <c r="F7862" s="83">
        <f>IF($E7862="","",IFERROR(VLOOKUP(TRIM(E7862&amp;""),'Référentiel Articles'!$A$2:$F$634,4,FALSE),""))</f>
      </c>
      <c r="G7862" s="84">
        <f>IF($E7862="","",IFERROR(VLOOKUP(TRIM(E7862&amp;""),'Référentiel Articles'!$A$2:$F$634,5,FALSE),""))</f>
      </c>
      <c r="H7862" s="85" t="str">
        <v/>
      </c>
      <c r="I7862" s="84">
        <f>IF($E7862="","",IFERROR(VLOOKUP(TRIM(E7862&amp;""),'Référentiel Articles'!$A$2:$F$634,6,FALSE),""))</f>
      </c>
      <c r="J7862" s="90">
        <f>IF(OR($E7862="",$H7862=""),"",$H7862*$I7862)</f>
      </c>
      <c r="K7862" s="87" t="str">
        <v/>
      </c>
    </row>
    <row r="7863">
      <c r="A7863" s="74" t="str">
        <v/>
      </c>
      <c r="B7863" s="74" t="str">
        <v/>
      </c>
      <c r="C7863" s="75">
        <f>IF($E7863="","",IFERROR(VLOOKUP(TRIM(E7863&amp;""),'Référentiel Articles'!$A$2:$F$634,2,FALSE),""))</f>
      </c>
      <c r="D7863" s="75">
        <f>IF($E7863="","",IFERROR(VLOOKUP(TRIM(E7863&amp;""),'Référentiel Articles'!$A$2:$F$634,3,FALSE),""))</f>
      </c>
      <c r="E7863" s="74" t="str">
        <v/>
      </c>
      <c r="F7863" s="75">
        <f>IF($E7863="","",IFERROR(VLOOKUP(TRIM(E7863&amp;""),'Référentiel Articles'!$A$2:$F$634,4,FALSE),""))</f>
      </c>
      <c r="G7863" s="76">
        <f>IF($E7863="","",IFERROR(VLOOKUP(TRIM(E7863&amp;""),'Référentiel Articles'!$A$2:$F$634,5,FALSE),""))</f>
      </c>
      <c r="H7863" s="77" t="str">
        <v/>
      </c>
      <c r="I7863" s="76">
        <f>IF($E7863="","",IFERROR(VLOOKUP(TRIM(E7863&amp;""),'Référentiel Articles'!$A$2:$F$634,6,FALSE),""))</f>
      </c>
      <c r="J7863" s="78">
        <f>IF(OR($E7863="",$H7863=""),"",$H7863*$I7863)</f>
      </c>
      <c r="K7863" s="79" t="str">
        <v/>
      </c>
    </row>
    <row r="7864">
      <c r="A7864" s="81" t="str">
        <v/>
      </c>
      <c r="B7864" s="81" t="str">
        <v/>
      </c>
      <c r="C7864" s="83">
        <f>IF($E7864="","",IFERROR(VLOOKUP(TRIM(E7864&amp;""),'Référentiel Articles'!$A$2:$F$634,2,FALSE),""))</f>
      </c>
      <c r="D7864" s="83">
        <f>IF($E7864="","",IFERROR(VLOOKUP(TRIM(E7864&amp;""),'Référentiel Articles'!$A$2:$F$634,3,FALSE),""))</f>
      </c>
      <c r="E7864" s="81" t="str">
        <v/>
      </c>
      <c r="F7864" s="83">
        <f>IF($E7864="","",IFERROR(VLOOKUP(TRIM(E7864&amp;""),'Référentiel Articles'!$A$2:$F$634,4,FALSE),""))</f>
      </c>
      <c r="G7864" s="84">
        <f>IF($E7864="","",IFERROR(VLOOKUP(TRIM(E7864&amp;""),'Référentiel Articles'!$A$2:$F$634,5,FALSE),""))</f>
      </c>
      <c r="H7864" s="85" t="str">
        <v/>
      </c>
      <c r="I7864" s="84">
        <f>IF($E7864="","",IFERROR(VLOOKUP(TRIM(E7864&amp;""),'Référentiel Articles'!$A$2:$F$634,6,FALSE),""))</f>
      </c>
      <c r="J7864" s="90">
        <f>IF(OR($E7864="",$H7864=""),"",$H7864*$I7864)</f>
      </c>
      <c r="K7864" s="87" t="str">
        <v/>
      </c>
    </row>
    <row r="7865">
      <c r="A7865" s="74" t="str">
        <v/>
      </c>
      <c r="B7865" s="74" t="str">
        <v/>
      </c>
      <c r="C7865" s="75">
        <f>IF($E7865="","",IFERROR(VLOOKUP(TRIM(E7865&amp;""),'Référentiel Articles'!$A$2:$F$634,2,FALSE),""))</f>
      </c>
      <c r="D7865" s="75">
        <f>IF($E7865="","",IFERROR(VLOOKUP(TRIM(E7865&amp;""),'Référentiel Articles'!$A$2:$F$634,3,FALSE),""))</f>
      </c>
      <c r="E7865" s="74" t="str">
        <v/>
      </c>
      <c r="F7865" s="75">
        <f>IF($E7865="","",IFERROR(VLOOKUP(TRIM(E7865&amp;""),'Référentiel Articles'!$A$2:$F$634,4,FALSE),""))</f>
      </c>
      <c r="G7865" s="76">
        <f>IF($E7865="","",IFERROR(VLOOKUP(TRIM(E7865&amp;""),'Référentiel Articles'!$A$2:$F$634,5,FALSE),""))</f>
      </c>
      <c r="H7865" s="77" t="str">
        <v/>
      </c>
      <c r="I7865" s="76">
        <f>IF($E7865="","",IFERROR(VLOOKUP(TRIM(E7865&amp;""),'Référentiel Articles'!$A$2:$F$634,6,FALSE),""))</f>
      </c>
      <c r="J7865" s="78">
        <f>IF(OR($E7865="",$H7865=""),"",$H7865*$I7865)</f>
      </c>
      <c r="K7865" s="79" t="str">
        <v/>
      </c>
    </row>
    <row r="7866">
      <c r="A7866" s="81" t="str">
        <v/>
      </c>
      <c r="B7866" s="81" t="str">
        <v/>
      </c>
      <c r="C7866" s="83">
        <f>IF($E7866="","",IFERROR(VLOOKUP(TRIM(E7866&amp;""),'Référentiel Articles'!$A$2:$F$634,2,FALSE),""))</f>
      </c>
      <c r="D7866" s="83">
        <f>IF($E7866="","",IFERROR(VLOOKUP(TRIM(E7866&amp;""),'Référentiel Articles'!$A$2:$F$634,3,FALSE),""))</f>
      </c>
      <c r="E7866" s="81" t="str">
        <v/>
      </c>
      <c r="F7866" s="83">
        <f>IF($E7866="","",IFERROR(VLOOKUP(TRIM(E7866&amp;""),'Référentiel Articles'!$A$2:$F$634,4,FALSE),""))</f>
      </c>
      <c r="G7866" s="84">
        <f>IF($E7866="","",IFERROR(VLOOKUP(TRIM(E7866&amp;""),'Référentiel Articles'!$A$2:$F$634,5,FALSE),""))</f>
      </c>
      <c r="H7866" s="85" t="str">
        <v/>
      </c>
      <c r="I7866" s="84">
        <f>IF($E7866="","",IFERROR(VLOOKUP(TRIM(E7866&amp;""),'Référentiel Articles'!$A$2:$F$634,6,FALSE),""))</f>
      </c>
      <c r="J7866" s="90">
        <f>IF(OR($E7866="",$H7866=""),"",$H7866*$I7866)</f>
      </c>
      <c r="K7866" s="87" t="str">
        <v/>
      </c>
    </row>
    <row r="7867">
      <c r="A7867" s="74" t="str">
        <v/>
      </c>
      <c r="B7867" s="74" t="str">
        <v/>
      </c>
      <c r="C7867" s="75">
        <f>IF($E7867="","",IFERROR(VLOOKUP(TRIM(E7867&amp;""),'Référentiel Articles'!$A$2:$F$634,2,FALSE),""))</f>
      </c>
      <c r="D7867" s="75">
        <f>IF($E7867="","",IFERROR(VLOOKUP(TRIM(E7867&amp;""),'Référentiel Articles'!$A$2:$F$634,3,FALSE),""))</f>
      </c>
      <c r="E7867" s="74" t="str">
        <v/>
      </c>
      <c r="F7867" s="75">
        <f>IF($E7867="","",IFERROR(VLOOKUP(TRIM(E7867&amp;""),'Référentiel Articles'!$A$2:$F$634,4,FALSE),""))</f>
      </c>
      <c r="G7867" s="76">
        <f>IF($E7867="","",IFERROR(VLOOKUP(TRIM(E7867&amp;""),'Référentiel Articles'!$A$2:$F$634,5,FALSE),""))</f>
      </c>
      <c r="H7867" s="77" t="str">
        <v/>
      </c>
      <c r="I7867" s="76">
        <f>IF($E7867="","",IFERROR(VLOOKUP(TRIM(E7867&amp;""),'Référentiel Articles'!$A$2:$F$634,6,FALSE),""))</f>
      </c>
      <c r="J7867" s="78">
        <f>IF(OR($E7867="",$H7867=""),"",$H7867*$I7867)</f>
      </c>
      <c r="K7867" s="79" t="str">
        <v/>
      </c>
    </row>
    <row r="7868">
      <c r="A7868" s="81" t="str">
        <v/>
      </c>
      <c r="B7868" s="81" t="str">
        <v/>
      </c>
      <c r="C7868" s="83">
        <f>IF($E7868="","",IFERROR(VLOOKUP(TRIM(E7868&amp;""),'Référentiel Articles'!$A$2:$F$634,2,FALSE),""))</f>
      </c>
      <c r="D7868" s="83">
        <f>IF($E7868="","",IFERROR(VLOOKUP(TRIM(E7868&amp;""),'Référentiel Articles'!$A$2:$F$634,3,FALSE),""))</f>
      </c>
      <c r="E7868" s="81" t="str">
        <v/>
      </c>
      <c r="F7868" s="83">
        <f>IF($E7868="","",IFERROR(VLOOKUP(TRIM(E7868&amp;""),'Référentiel Articles'!$A$2:$F$634,4,FALSE),""))</f>
      </c>
      <c r="G7868" s="84">
        <f>IF($E7868="","",IFERROR(VLOOKUP(TRIM(E7868&amp;""),'Référentiel Articles'!$A$2:$F$634,5,FALSE),""))</f>
      </c>
      <c r="H7868" s="85" t="str">
        <v/>
      </c>
      <c r="I7868" s="84">
        <f>IF($E7868="","",IFERROR(VLOOKUP(TRIM(E7868&amp;""),'Référentiel Articles'!$A$2:$F$634,6,FALSE),""))</f>
      </c>
      <c r="J7868" s="90">
        <f>IF(OR($E7868="",$H7868=""),"",$H7868*$I7868)</f>
      </c>
      <c r="K7868" s="87" t="str">
        <v/>
      </c>
    </row>
    <row r="7869">
      <c r="A7869" s="74" t="str">
        <v/>
      </c>
      <c r="B7869" s="74" t="str">
        <v/>
      </c>
      <c r="C7869" s="75">
        <f>IF($E7869="","",IFERROR(VLOOKUP(TRIM(E7869&amp;""),'Référentiel Articles'!$A$2:$F$634,2,FALSE),""))</f>
      </c>
      <c r="D7869" s="75">
        <f>IF($E7869="","",IFERROR(VLOOKUP(TRIM(E7869&amp;""),'Référentiel Articles'!$A$2:$F$634,3,FALSE),""))</f>
      </c>
      <c r="E7869" s="74" t="str">
        <v/>
      </c>
      <c r="F7869" s="75">
        <f>IF($E7869="","",IFERROR(VLOOKUP(TRIM(E7869&amp;""),'Référentiel Articles'!$A$2:$F$634,4,FALSE),""))</f>
      </c>
      <c r="G7869" s="76">
        <f>IF($E7869="","",IFERROR(VLOOKUP(TRIM(E7869&amp;""),'Référentiel Articles'!$A$2:$F$634,5,FALSE),""))</f>
      </c>
      <c r="H7869" s="77" t="str">
        <v/>
      </c>
      <c r="I7869" s="76">
        <f>IF($E7869="","",IFERROR(VLOOKUP(TRIM(E7869&amp;""),'Référentiel Articles'!$A$2:$F$634,6,FALSE),""))</f>
      </c>
      <c r="J7869" s="78">
        <f>IF(OR($E7869="",$H7869=""),"",$H7869*$I7869)</f>
      </c>
      <c r="K7869" s="79" t="str">
        <v/>
      </c>
    </row>
    <row r="7870">
      <c r="A7870" s="81" t="str">
        <v/>
      </c>
      <c r="B7870" s="81" t="str">
        <v/>
      </c>
      <c r="C7870" s="83">
        <f>IF($E7870="","",IFERROR(VLOOKUP(TRIM(E7870&amp;""),'Référentiel Articles'!$A$2:$F$634,2,FALSE),""))</f>
      </c>
      <c r="D7870" s="83">
        <f>IF($E7870="","",IFERROR(VLOOKUP(TRIM(E7870&amp;""),'Référentiel Articles'!$A$2:$F$634,3,FALSE),""))</f>
      </c>
      <c r="E7870" s="81" t="str">
        <v/>
      </c>
      <c r="F7870" s="83">
        <f>IF($E7870="","",IFERROR(VLOOKUP(TRIM(E7870&amp;""),'Référentiel Articles'!$A$2:$F$634,4,FALSE),""))</f>
      </c>
      <c r="G7870" s="84">
        <f>IF($E7870="","",IFERROR(VLOOKUP(TRIM(E7870&amp;""),'Référentiel Articles'!$A$2:$F$634,5,FALSE),""))</f>
      </c>
      <c r="H7870" s="85" t="str">
        <v/>
      </c>
      <c r="I7870" s="84">
        <f>IF($E7870="","",IFERROR(VLOOKUP(TRIM(E7870&amp;""),'Référentiel Articles'!$A$2:$F$634,6,FALSE),""))</f>
      </c>
      <c r="J7870" s="90">
        <f>IF(OR($E7870="",$H7870=""),"",$H7870*$I7870)</f>
      </c>
      <c r="K7870" s="87" t="str">
        <v/>
      </c>
    </row>
    <row r="7871">
      <c r="A7871" s="74" t="str">
        <v/>
      </c>
      <c r="B7871" s="74" t="str">
        <v/>
      </c>
      <c r="C7871" s="75">
        <f>IF($E7871="","",IFERROR(VLOOKUP(TRIM(E7871&amp;""),'Référentiel Articles'!$A$2:$F$634,2,FALSE),""))</f>
      </c>
      <c r="D7871" s="75">
        <f>IF($E7871="","",IFERROR(VLOOKUP(TRIM(E7871&amp;""),'Référentiel Articles'!$A$2:$F$634,3,FALSE),""))</f>
      </c>
      <c r="E7871" s="74" t="str">
        <v/>
      </c>
      <c r="F7871" s="75">
        <f>IF($E7871="","",IFERROR(VLOOKUP(TRIM(E7871&amp;""),'Référentiel Articles'!$A$2:$F$634,4,FALSE),""))</f>
      </c>
      <c r="G7871" s="76">
        <f>IF($E7871="","",IFERROR(VLOOKUP(TRIM(E7871&amp;""),'Référentiel Articles'!$A$2:$F$634,5,FALSE),""))</f>
      </c>
      <c r="H7871" s="77" t="str">
        <v/>
      </c>
      <c r="I7871" s="76">
        <f>IF($E7871="","",IFERROR(VLOOKUP(TRIM(E7871&amp;""),'Référentiel Articles'!$A$2:$F$634,6,FALSE),""))</f>
      </c>
      <c r="J7871" s="78">
        <f>IF(OR($E7871="",$H7871=""),"",$H7871*$I7871)</f>
      </c>
      <c r="K7871" s="79" t="str">
        <v/>
      </c>
    </row>
    <row r="7872">
      <c r="A7872" s="81" t="str">
        <v/>
      </c>
      <c r="B7872" s="81" t="str">
        <v/>
      </c>
      <c r="C7872" s="83">
        <f>IF($E7872="","",IFERROR(VLOOKUP(TRIM(E7872&amp;""),'Référentiel Articles'!$A$2:$F$634,2,FALSE),""))</f>
      </c>
      <c r="D7872" s="83">
        <f>IF($E7872="","",IFERROR(VLOOKUP(TRIM(E7872&amp;""),'Référentiel Articles'!$A$2:$F$634,3,FALSE),""))</f>
      </c>
      <c r="E7872" s="81" t="str">
        <v/>
      </c>
      <c r="F7872" s="83">
        <f>IF($E7872="","",IFERROR(VLOOKUP(TRIM(E7872&amp;""),'Référentiel Articles'!$A$2:$F$634,4,FALSE),""))</f>
      </c>
      <c r="G7872" s="84">
        <f>IF($E7872="","",IFERROR(VLOOKUP(TRIM(E7872&amp;""),'Référentiel Articles'!$A$2:$F$634,5,FALSE),""))</f>
      </c>
      <c r="H7872" s="85" t="str">
        <v/>
      </c>
      <c r="I7872" s="84">
        <f>IF($E7872="","",IFERROR(VLOOKUP(TRIM(E7872&amp;""),'Référentiel Articles'!$A$2:$F$634,6,FALSE),""))</f>
      </c>
      <c r="J7872" s="90">
        <f>IF(OR($E7872="",$H7872=""),"",$H7872*$I7872)</f>
      </c>
      <c r="K7872" s="87" t="str">
        <v/>
      </c>
    </row>
    <row r="7873">
      <c r="A7873" s="74" t="str">
        <v/>
      </c>
      <c r="B7873" s="74" t="str">
        <v/>
      </c>
      <c r="C7873" s="75">
        <f>IF($E7873="","",IFERROR(VLOOKUP(TRIM(E7873&amp;""),'Référentiel Articles'!$A$2:$F$634,2,FALSE),""))</f>
      </c>
      <c r="D7873" s="75">
        <f>IF($E7873="","",IFERROR(VLOOKUP(TRIM(E7873&amp;""),'Référentiel Articles'!$A$2:$F$634,3,FALSE),""))</f>
      </c>
      <c r="E7873" s="74" t="str">
        <v/>
      </c>
      <c r="F7873" s="75">
        <f>IF($E7873="","",IFERROR(VLOOKUP(TRIM(E7873&amp;""),'Référentiel Articles'!$A$2:$F$634,4,FALSE),""))</f>
      </c>
      <c r="G7873" s="76">
        <f>IF($E7873="","",IFERROR(VLOOKUP(TRIM(E7873&amp;""),'Référentiel Articles'!$A$2:$F$634,5,FALSE),""))</f>
      </c>
      <c r="H7873" s="77" t="str">
        <v/>
      </c>
      <c r="I7873" s="76">
        <f>IF($E7873="","",IFERROR(VLOOKUP(TRIM(E7873&amp;""),'Référentiel Articles'!$A$2:$F$634,6,FALSE),""))</f>
      </c>
      <c r="J7873" s="78">
        <f>IF(OR($E7873="",$H7873=""),"",$H7873*$I7873)</f>
      </c>
      <c r="K7873" s="79" t="str">
        <v/>
      </c>
    </row>
    <row r="7874">
      <c r="A7874" s="81" t="str">
        <v/>
      </c>
      <c r="B7874" s="81" t="str">
        <v/>
      </c>
      <c r="C7874" s="83">
        <f>IF($E7874="","",IFERROR(VLOOKUP(TRIM(E7874&amp;""),'Référentiel Articles'!$A$2:$F$634,2,FALSE),""))</f>
      </c>
      <c r="D7874" s="83">
        <f>IF($E7874="","",IFERROR(VLOOKUP(TRIM(E7874&amp;""),'Référentiel Articles'!$A$2:$F$634,3,FALSE),""))</f>
      </c>
      <c r="E7874" s="81" t="str">
        <v/>
      </c>
      <c r="F7874" s="83">
        <f>IF($E7874="","",IFERROR(VLOOKUP(TRIM(E7874&amp;""),'Référentiel Articles'!$A$2:$F$634,4,FALSE),""))</f>
      </c>
      <c r="G7874" s="84">
        <f>IF($E7874="","",IFERROR(VLOOKUP(TRIM(E7874&amp;""),'Référentiel Articles'!$A$2:$F$634,5,FALSE),""))</f>
      </c>
      <c r="H7874" s="85" t="str">
        <v/>
      </c>
      <c r="I7874" s="84">
        <f>IF($E7874="","",IFERROR(VLOOKUP(TRIM(E7874&amp;""),'Référentiel Articles'!$A$2:$F$634,6,FALSE),""))</f>
      </c>
      <c r="J7874" s="90">
        <f>IF(OR($E7874="",$H7874=""),"",$H7874*$I7874)</f>
      </c>
      <c r="K7874" s="87" t="str">
        <v/>
      </c>
    </row>
    <row r="7875">
      <c r="A7875" s="74" t="str">
        <v/>
      </c>
      <c r="B7875" s="74" t="str">
        <v/>
      </c>
      <c r="C7875" s="75">
        <f>IF($E7875="","",IFERROR(VLOOKUP(TRIM(E7875&amp;""),'Référentiel Articles'!$A$2:$F$634,2,FALSE),""))</f>
      </c>
      <c r="D7875" s="75">
        <f>IF($E7875="","",IFERROR(VLOOKUP(TRIM(E7875&amp;""),'Référentiel Articles'!$A$2:$F$634,3,FALSE),""))</f>
      </c>
      <c r="E7875" s="74" t="str">
        <v/>
      </c>
      <c r="F7875" s="75">
        <f>IF($E7875="","",IFERROR(VLOOKUP(TRIM(E7875&amp;""),'Référentiel Articles'!$A$2:$F$634,4,FALSE),""))</f>
      </c>
      <c r="G7875" s="76">
        <f>IF($E7875="","",IFERROR(VLOOKUP(TRIM(E7875&amp;""),'Référentiel Articles'!$A$2:$F$634,5,FALSE),""))</f>
      </c>
      <c r="H7875" s="77" t="str">
        <v/>
      </c>
      <c r="I7875" s="76">
        <f>IF($E7875="","",IFERROR(VLOOKUP(TRIM(E7875&amp;""),'Référentiel Articles'!$A$2:$F$634,6,FALSE),""))</f>
      </c>
      <c r="J7875" s="78">
        <f>IF(OR($E7875="",$H7875=""),"",$H7875*$I7875)</f>
      </c>
      <c r="K7875" s="79" t="str">
        <v/>
      </c>
    </row>
    <row r="7876">
      <c r="A7876" s="81" t="str">
        <v/>
      </c>
      <c r="B7876" s="81" t="str">
        <v/>
      </c>
      <c r="C7876" s="83">
        <f>IF($E7876="","",IFERROR(VLOOKUP(TRIM(E7876&amp;""),'Référentiel Articles'!$A$2:$F$634,2,FALSE),""))</f>
      </c>
      <c r="D7876" s="83">
        <f>IF($E7876="","",IFERROR(VLOOKUP(TRIM(E7876&amp;""),'Référentiel Articles'!$A$2:$F$634,3,FALSE),""))</f>
      </c>
      <c r="E7876" s="81" t="str">
        <v/>
      </c>
      <c r="F7876" s="83">
        <f>IF($E7876="","",IFERROR(VLOOKUP(TRIM(E7876&amp;""),'Référentiel Articles'!$A$2:$F$634,4,FALSE),""))</f>
      </c>
      <c r="G7876" s="84">
        <f>IF($E7876="","",IFERROR(VLOOKUP(TRIM(E7876&amp;""),'Référentiel Articles'!$A$2:$F$634,5,FALSE),""))</f>
      </c>
      <c r="H7876" s="85" t="str">
        <v/>
      </c>
      <c r="I7876" s="84">
        <f>IF($E7876="","",IFERROR(VLOOKUP(TRIM(E7876&amp;""),'Référentiel Articles'!$A$2:$F$634,6,FALSE),""))</f>
      </c>
      <c r="J7876" s="90">
        <f>IF(OR($E7876="",$H7876=""),"",$H7876*$I7876)</f>
      </c>
      <c r="K7876" s="87" t="str">
        <v/>
      </c>
    </row>
    <row r="7877">
      <c r="A7877" s="74" t="str">
        <v/>
      </c>
      <c r="B7877" s="74" t="str">
        <v/>
      </c>
      <c r="C7877" s="75">
        <f>IF($E7877="","",IFERROR(VLOOKUP(TRIM(E7877&amp;""),'Référentiel Articles'!$A$2:$F$634,2,FALSE),""))</f>
      </c>
      <c r="D7877" s="75">
        <f>IF($E7877="","",IFERROR(VLOOKUP(TRIM(E7877&amp;""),'Référentiel Articles'!$A$2:$F$634,3,FALSE),""))</f>
      </c>
      <c r="E7877" s="74" t="str">
        <v/>
      </c>
      <c r="F7877" s="75">
        <f>IF($E7877="","",IFERROR(VLOOKUP(TRIM(E7877&amp;""),'Référentiel Articles'!$A$2:$F$634,4,FALSE),""))</f>
      </c>
      <c r="G7877" s="76">
        <f>IF($E7877="","",IFERROR(VLOOKUP(TRIM(E7877&amp;""),'Référentiel Articles'!$A$2:$F$634,5,FALSE),""))</f>
      </c>
      <c r="H7877" s="77" t="str">
        <v/>
      </c>
      <c r="I7877" s="76">
        <f>IF($E7877="","",IFERROR(VLOOKUP(TRIM(E7877&amp;""),'Référentiel Articles'!$A$2:$F$634,6,FALSE),""))</f>
      </c>
      <c r="J7877" s="78">
        <f>IF(OR($E7877="",$H7877=""),"",$H7877*$I7877)</f>
      </c>
      <c r="K7877" s="79" t="str">
        <v/>
      </c>
    </row>
    <row r="7878">
      <c r="A7878" s="81" t="str">
        <v/>
      </c>
      <c r="B7878" s="81" t="str">
        <v/>
      </c>
      <c r="C7878" s="83">
        <f>IF($E7878="","",IFERROR(VLOOKUP(TRIM(E7878&amp;""),'Référentiel Articles'!$A$2:$F$634,2,FALSE),""))</f>
      </c>
      <c r="D7878" s="83">
        <f>IF($E7878="","",IFERROR(VLOOKUP(TRIM(E7878&amp;""),'Référentiel Articles'!$A$2:$F$634,3,FALSE),""))</f>
      </c>
      <c r="E7878" s="81" t="str">
        <v/>
      </c>
      <c r="F7878" s="83">
        <f>IF($E7878="","",IFERROR(VLOOKUP(TRIM(E7878&amp;""),'Référentiel Articles'!$A$2:$F$634,4,FALSE),""))</f>
      </c>
      <c r="G7878" s="84">
        <f>IF($E7878="","",IFERROR(VLOOKUP(TRIM(E7878&amp;""),'Référentiel Articles'!$A$2:$F$634,5,FALSE),""))</f>
      </c>
      <c r="H7878" s="85" t="str">
        <v/>
      </c>
      <c r="I7878" s="84">
        <f>IF($E7878="","",IFERROR(VLOOKUP(TRIM(E7878&amp;""),'Référentiel Articles'!$A$2:$F$634,6,FALSE),""))</f>
      </c>
      <c r="J7878" s="90">
        <f>IF(OR($E7878="",$H7878=""),"",$H7878*$I7878)</f>
      </c>
      <c r="K7878" s="87" t="str">
        <v/>
      </c>
    </row>
    <row r="7879">
      <c r="A7879" s="74" t="str">
        <v/>
      </c>
      <c r="B7879" s="74" t="str">
        <v/>
      </c>
      <c r="C7879" s="75">
        <f>IF($E7879="","",IFERROR(VLOOKUP(TRIM(E7879&amp;""),'Référentiel Articles'!$A$2:$F$634,2,FALSE),""))</f>
      </c>
      <c r="D7879" s="75">
        <f>IF($E7879="","",IFERROR(VLOOKUP(TRIM(E7879&amp;""),'Référentiel Articles'!$A$2:$F$634,3,FALSE),""))</f>
      </c>
      <c r="E7879" s="74" t="str">
        <v/>
      </c>
      <c r="F7879" s="75">
        <f>IF($E7879="","",IFERROR(VLOOKUP(TRIM(E7879&amp;""),'Référentiel Articles'!$A$2:$F$634,4,FALSE),""))</f>
      </c>
      <c r="G7879" s="76">
        <f>IF($E7879="","",IFERROR(VLOOKUP(TRIM(E7879&amp;""),'Référentiel Articles'!$A$2:$F$634,5,FALSE),""))</f>
      </c>
      <c r="H7879" s="77" t="str">
        <v/>
      </c>
      <c r="I7879" s="76">
        <f>IF($E7879="","",IFERROR(VLOOKUP(TRIM(E7879&amp;""),'Référentiel Articles'!$A$2:$F$634,6,FALSE),""))</f>
      </c>
      <c r="J7879" s="78">
        <f>IF(OR($E7879="",$H7879=""),"",$H7879*$I7879)</f>
      </c>
      <c r="K7879" s="79" t="str">
        <v/>
      </c>
    </row>
    <row r="7880">
      <c r="A7880" s="81" t="str">
        <v/>
      </c>
      <c r="B7880" s="81" t="str">
        <v/>
      </c>
      <c r="C7880" s="83">
        <f>IF($E7880="","",IFERROR(VLOOKUP(TRIM(E7880&amp;""),'Référentiel Articles'!$A$2:$F$634,2,FALSE),""))</f>
      </c>
      <c r="D7880" s="83">
        <f>IF($E7880="","",IFERROR(VLOOKUP(TRIM(E7880&amp;""),'Référentiel Articles'!$A$2:$F$634,3,FALSE),""))</f>
      </c>
      <c r="E7880" s="81" t="str">
        <v/>
      </c>
      <c r="F7880" s="83">
        <f>IF($E7880="","",IFERROR(VLOOKUP(TRIM(E7880&amp;""),'Référentiel Articles'!$A$2:$F$634,4,FALSE),""))</f>
      </c>
      <c r="G7880" s="84">
        <f>IF($E7880="","",IFERROR(VLOOKUP(TRIM(E7880&amp;""),'Référentiel Articles'!$A$2:$F$634,5,FALSE),""))</f>
      </c>
      <c r="H7880" s="85" t="str">
        <v/>
      </c>
      <c r="I7880" s="84">
        <f>IF($E7880="","",IFERROR(VLOOKUP(TRIM(E7880&amp;""),'Référentiel Articles'!$A$2:$F$634,6,FALSE),""))</f>
      </c>
      <c r="J7880" s="90">
        <f>IF(OR($E7880="",$H7880=""),"",$H7880*$I7880)</f>
      </c>
      <c r="K7880" s="87" t="str">
        <v/>
      </c>
    </row>
    <row r="7881">
      <c r="A7881" s="74" t="str">
        <v/>
      </c>
      <c r="B7881" s="74" t="str">
        <v/>
      </c>
      <c r="C7881" s="75">
        <f>IF($E7881="","",IFERROR(VLOOKUP(TRIM(E7881&amp;""),'Référentiel Articles'!$A$2:$F$634,2,FALSE),""))</f>
      </c>
      <c r="D7881" s="75">
        <f>IF($E7881="","",IFERROR(VLOOKUP(TRIM(E7881&amp;""),'Référentiel Articles'!$A$2:$F$634,3,FALSE),""))</f>
      </c>
      <c r="E7881" s="74" t="str">
        <v/>
      </c>
      <c r="F7881" s="75">
        <f>IF($E7881="","",IFERROR(VLOOKUP(TRIM(E7881&amp;""),'Référentiel Articles'!$A$2:$F$634,4,FALSE),""))</f>
      </c>
      <c r="G7881" s="76">
        <f>IF($E7881="","",IFERROR(VLOOKUP(TRIM(E7881&amp;""),'Référentiel Articles'!$A$2:$F$634,5,FALSE),""))</f>
      </c>
      <c r="H7881" s="77" t="str">
        <v/>
      </c>
      <c r="I7881" s="76">
        <f>IF($E7881="","",IFERROR(VLOOKUP(TRIM(E7881&amp;""),'Référentiel Articles'!$A$2:$F$634,6,FALSE),""))</f>
      </c>
      <c r="J7881" s="78">
        <f>IF(OR($E7881="",$H7881=""),"",$H7881*$I7881)</f>
      </c>
      <c r="K7881" s="79" t="str">
        <v/>
      </c>
    </row>
    <row r="7882">
      <c r="A7882" s="81" t="str">
        <v/>
      </c>
      <c r="B7882" s="81" t="str">
        <v/>
      </c>
      <c r="C7882" s="83">
        <f>IF($E7882="","",IFERROR(VLOOKUP(TRIM(E7882&amp;""),'Référentiel Articles'!$A$2:$F$634,2,FALSE),""))</f>
      </c>
      <c r="D7882" s="83">
        <f>IF($E7882="","",IFERROR(VLOOKUP(TRIM(E7882&amp;""),'Référentiel Articles'!$A$2:$F$634,3,FALSE),""))</f>
      </c>
      <c r="E7882" s="81" t="str">
        <v/>
      </c>
      <c r="F7882" s="83">
        <f>IF($E7882="","",IFERROR(VLOOKUP(TRIM(E7882&amp;""),'Référentiel Articles'!$A$2:$F$634,4,FALSE),""))</f>
      </c>
      <c r="G7882" s="84">
        <f>IF($E7882="","",IFERROR(VLOOKUP(TRIM(E7882&amp;""),'Référentiel Articles'!$A$2:$F$634,5,FALSE),""))</f>
      </c>
      <c r="H7882" s="85" t="str">
        <v/>
      </c>
      <c r="I7882" s="84">
        <f>IF($E7882="","",IFERROR(VLOOKUP(TRIM(E7882&amp;""),'Référentiel Articles'!$A$2:$F$634,6,FALSE),""))</f>
      </c>
      <c r="J7882" s="90">
        <f>IF(OR($E7882="",$H7882=""),"",$H7882*$I7882)</f>
      </c>
      <c r="K7882" s="87" t="str">
        <v/>
      </c>
    </row>
    <row r="7883">
      <c r="A7883" s="74" t="str">
        <v/>
      </c>
      <c r="B7883" s="74" t="str">
        <v/>
      </c>
      <c r="C7883" s="75">
        <f>IF($E7883="","",IFERROR(VLOOKUP(TRIM(E7883&amp;""),'Référentiel Articles'!$A$2:$F$634,2,FALSE),""))</f>
      </c>
      <c r="D7883" s="75">
        <f>IF($E7883="","",IFERROR(VLOOKUP(TRIM(E7883&amp;""),'Référentiel Articles'!$A$2:$F$634,3,FALSE),""))</f>
      </c>
      <c r="E7883" s="74" t="str">
        <v/>
      </c>
      <c r="F7883" s="75">
        <f>IF($E7883="","",IFERROR(VLOOKUP(TRIM(E7883&amp;""),'Référentiel Articles'!$A$2:$F$634,4,FALSE),""))</f>
      </c>
      <c r="G7883" s="76">
        <f>IF($E7883="","",IFERROR(VLOOKUP(TRIM(E7883&amp;""),'Référentiel Articles'!$A$2:$F$634,5,FALSE),""))</f>
      </c>
      <c r="H7883" s="77" t="str">
        <v/>
      </c>
      <c r="I7883" s="76">
        <f>IF($E7883="","",IFERROR(VLOOKUP(TRIM(E7883&amp;""),'Référentiel Articles'!$A$2:$F$634,6,FALSE),""))</f>
      </c>
      <c r="J7883" s="78">
        <f>IF(OR($E7883="",$H7883=""),"",$H7883*$I7883)</f>
      </c>
      <c r="K7883" s="79" t="str">
        <v/>
      </c>
    </row>
    <row r="7884">
      <c r="A7884" s="81" t="str">
        <v/>
      </c>
      <c r="B7884" s="81" t="str">
        <v/>
      </c>
      <c r="C7884" s="83">
        <f>IF($E7884="","",IFERROR(VLOOKUP(TRIM(E7884&amp;""),'Référentiel Articles'!$A$2:$F$634,2,FALSE),""))</f>
      </c>
      <c r="D7884" s="83">
        <f>IF($E7884="","",IFERROR(VLOOKUP(TRIM(E7884&amp;""),'Référentiel Articles'!$A$2:$F$634,3,FALSE),""))</f>
      </c>
      <c r="E7884" s="81" t="str">
        <v/>
      </c>
      <c r="F7884" s="83">
        <f>IF($E7884="","",IFERROR(VLOOKUP(TRIM(E7884&amp;""),'Référentiel Articles'!$A$2:$F$634,4,FALSE),""))</f>
      </c>
      <c r="G7884" s="84">
        <f>IF($E7884="","",IFERROR(VLOOKUP(TRIM(E7884&amp;""),'Référentiel Articles'!$A$2:$F$634,5,FALSE),""))</f>
      </c>
      <c r="H7884" s="85" t="str">
        <v/>
      </c>
      <c r="I7884" s="84">
        <f>IF($E7884="","",IFERROR(VLOOKUP(TRIM(E7884&amp;""),'Référentiel Articles'!$A$2:$F$634,6,FALSE),""))</f>
      </c>
      <c r="J7884" s="90">
        <f>IF(OR($E7884="",$H7884=""),"",$H7884*$I7884)</f>
      </c>
      <c r="K7884" s="87" t="str">
        <v/>
      </c>
    </row>
    <row r="7885">
      <c r="A7885" s="74" t="str">
        <v/>
      </c>
      <c r="B7885" s="74" t="str">
        <v/>
      </c>
      <c r="C7885" s="75">
        <f>IF($E7885="","",IFERROR(VLOOKUP(TRIM(E7885&amp;""),'Référentiel Articles'!$A$2:$F$634,2,FALSE),""))</f>
      </c>
      <c r="D7885" s="75">
        <f>IF($E7885="","",IFERROR(VLOOKUP(TRIM(E7885&amp;""),'Référentiel Articles'!$A$2:$F$634,3,FALSE),""))</f>
      </c>
      <c r="E7885" s="74" t="str">
        <v/>
      </c>
      <c r="F7885" s="75">
        <f>IF($E7885="","",IFERROR(VLOOKUP(TRIM(E7885&amp;""),'Référentiel Articles'!$A$2:$F$634,4,FALSE),""))</f>
      </c>
      <c r="G7885" s="76">
        <f>IF($E7885="","",IFERROR(VLOOKUP(TRIM(E7885&amp;""),'Référentiel Articles'!$A$2:$F$634,5,FALSE),""))</f>
      </c>
      <c r="H7885" s="77" t="str">
        <v/>
      </c>
      <c r="I7885" s="76">
        <f>IF($E7885="","",IFERROR(VLOOKUP(TRIM(E7885&amp;""),'Référentiel Articles'!$A$2:$F$634,6,FALSE),""))</f>
      </c>
      <c r="J7885" s="78">
        <f>IF(OR($E7885="",$H7885=""),"",$H7885*$I7885)</f>
      </c>
      <c r="K7885" s="79" t="str">
        <v/>
      </c>
    </row>
    <row r="7886">
      <c r="A7886" s="81" t="str">
        <v/>
      </c>
      <c r="B7886" s="81" t="str">
        <v/>
      </c>
      <c r="C7886" s="83">
        <f>IF($E7886="","",IFERROR(VLOOKUP(TRIM(E7886&amp;""),'Référentiel Articles'!$A$2:$F$634,2,FALSE),""))</f>
      </c>
      <c r="D7886" s="83">
        <f>IF($E7886="","",IFERROR(VLOOKUP(TRIM(E7886&amp;""),'Référentiel Articles'!$A$2:$F$634,3,FALSE),""))</f>
      </c>
      <c r="E7886" s="81" t="str">
        <v/>
      </c>
      <c r="F7886" s="83">
        <f>IF($E7886="","",IFERROR(VLOOKUP(TRIM(E7886&amp;""),'Référentiel Articles'!$A$2:$F$634,4,FALSE),""))</f>
      </c>
      <c r="G7886" s="84">
        <f>IF($E7886="","",IFERROR(VLOOKUP(TRIM(E7886&amp;""),'Référentiel Articles'!$A$2:$F$634,5,FALSE),""))</f>
      </c>
      <c r="H7886" s="85" t="str">
        <v/>
      </c>
      <c r="I7886" s="84">
        <f>IF($E7886="","",IFERROR(VLOOKUP(TRIM(E7886&amp;""),'Référentiel Articles'!$A$2:$F$634,6,FALSE),""))</f>
      </c>
      <c r="J7886" s="90">
        <f>IF(OR($E7886="",$H7886=""),"",$H7886*$I7886)</f>
      </c>
      <c r="K7886" s="87" t="str">
        <v/>
      </c>
    </row>
    <row r="7887">
      <c r="A7887" s="74" t="str">
        <v/>
      </c>
      <c r="B7887" s="74" t="str">
        <v/>
      </c>
      <c r="C7887" s="75">
        <f>IF($E7887="","",IFERROR(VLOOKUP(TRIM(E7887&amp;""),'Référentiel Articles'!$A$2:$F$634,2,FALSE),""))</f>
      </c>
      <c r="D7887" s="75">
        <f>IF($E7887="","",IFERROR(VLOOKUP(TRIM(E7887&amp;""),'Référentiel Articles'!$A$2:$F$634,3,FALSE),""))</f>
      </c>
      <c r="E7887" s="74" t="str">
        <v/>
      </c>
      <c r="F7887" s="75">
        <f>IF($E7887="","",IFERROR(VLOOKUP(TRIM(E7887&amp;""),'Référentiel Articles'!$A$2:$F$634,4,FALSE),""))</f>
      </c>
      <c r="G7887" s="76">
        <f>IF($E7887="","",IFERROR(VLOOKUP(TRIM(E7887&amp;""),'Référentiel Articles'!$A$2:$F$634,5,FALSE),""))</f>
      </c>
      <c r="H7887" s="77" t="str">
        <v/>
      </c>
      <c r="I7887" s="76">
        <f>IF($E7887="","",IFERROR(VLOOKUP(TRIM(E7887&amp;""),'Référentiel Articles'!$A$2:$F$634,6,FALSE),""))</f>
      </c>
      <c r="J7887" s="78">
        <f>IF(OR($E7887="",$H7887=""),"",$H7887*$I7887)</f>
      </c>
      <c r="K7887" s="79" t="str">
        <v/>
      </c>
    </row>
    <row r="7888">
      <c r="A7888" s="81" t="str">
        <v/>
      </c>
      <c r="B7888" s="81" t="str">
        <v/>
      </c>
      <c r="C7888" s="83">
        <f>IF($E7888="","",IFERROR(VLOOKUP(TRIM(E7888&amp;""),'Référentiel Articles'!$A$2:$F$634,2,FALSE),""))</f>
      </c>
      <c r="D7888" s="83">
        <f>IF($E7888="","",IFERROR(VLOOKUP(TRIM(E7888&amp;""),'Référentiel Articles'!$A$2:$F$634,3,FALSE),""))</f>
      </c>
      <c r="E7888" s="81" t="str">
        <v/>
      </c>
      <c r="F7888" s="83">
        <f>IF($E7888="","",IFERROR(VLOOKUP(TRIM(E7888&amp;""),'Référentiel Articles'!$A$2:$F$634,4,FALSE),""))</f>
      </c>
      <c r="G7888" s="84">
        <f>IF($E7888="","",IFERROR(VLOOKUP(TRIM(E7888&amp;""),'Référentiel Articles'!$A$2:$F$634,5,FALSE),""))</f>
      </c>
      <c r="H7888" s="85" t="str">
        <v/>
      </c>
      <c r="I7888" s="84">
        <f>IF($E7888="","",IFERROR(VLOOKUP(TRIM(E7888&amp;""),'Référentiel Articles'!$A$2:$F$634,6,FALSE),""))</f>
      </c>
      <c r="J7888" s="90">
        <f>IF(OR($E7888="",$H7888=""),"",$H7888*$I7888)</f>
      </c>
      <c r="K7888" s="87" t="str">
        <v/>
      </c>
    </row>
    <row r="7889">
      <c r="A7889" s="74" t="str">
        <v/>
      </c>
      <c r="B7889" s="74" t="str">
        <v/>
      </c>
      <c r="C7889" s="75">
        <f>IF($E7889="","",IFERROR(VLOOKUP(TRIM(E7889&amp;""),'Référentiel Articles'!$A$2:$F$634,2,FALSE),""))</f>
      </c>
      <c r="D7889" s="75">
        <f>IF($E7889="","",IFERROR(VLOOKUP(TRIM(E7889&amp;""),'Référentiel Articles'!$A$2:$F$634,3,FALSE),""))</f>
      </c>
      <c r="E7889" s="74" t="str">
        <v/>
      </c>
      <c r="F7889" s="75">
        <f>IF($E7889="","",IFERROR(VLOOKUP(TRIM(E7889&amp;""),'Référentiel Articles'!$A$2:$F$634,4,FALSE),""))</f>
      </c>
      <c r="G7889" s="76">
        <f>IF($E7889="","",IFERROR(VLOOKUP(TRIM(E7889&amp;""),'Référentiel Articles'!$A$2:$F$634,5,FALSE),""))</f>
      </c>
      <c r="H7889" s="77" t="str">
        <v/>
      </c>
      <c r="I7889" s="76">
        <f>IF($E7889="","",IFERROR(VLOOKUP(TRIM(E7889&amp;""),'Référentiel Articles'!$A$2:$F$634,6,FALSE),""))</f>
      </c>
      <c r="J7889" s="78">
        <f>IF(OR($E7889="",$H7889=""),"",$H7889*$I7889)</f>
      </c>
      <c r="K7889" s="79" t="str">
        <v/>
      </c>
    </row>
    <row r="7890">
      <c r="A7890" s="81" t="str">
        <v/>
      </c>
      <c r="B7890" s="81" t="str">
        <v/>
      </c>
      <c r="C7890" s="83">
        <f>IF($E7890="","",IFERROR(VLOOKUP(TRIM(E7890&amp;""),'Référentiel Articles'!$A$2:$F$634,2,FALSE),""))</f>
      </c>
      <c r="D7890" s="83">
        <f>IF($E7890="","",IFERROR(VLOOKUP(TRIM(E7890&amp;""),'Référentiel Articles'!$A$2:$F$634,3,FALSE),""))</f>
      </c>
      <c r="E7890" s="81" t="str">
        <v/>
      </c>
      <c r="F7890" s="83">
        <f>IF($E7890="","",IFERROR(VLOOKUP(TRIM(E7890&amp;""),'Référentiel Articles'!$A$2:$F$634,4,FALSE),""))</f>
      </c>
      <c r="G7890" s="84">
        <f>IF($E7890="","",IFERROR(VLOOKUP(TRIM(E7890&amp;""),'Référentiel Articles'!$A$2:$F$634,5,FALSE),""))</f>
      </c>
      <c r="H7890" s="85" t="str">
        <v/>
      </c>
      <c r="I7890" s="84">
        <f>IF($E7890="","",IFERROR(VLOOKUP(TRIM(E7890&amp;""),'Référentiel Articles'!$A$2:$F$634,6,FALSE),""))</f>
      </c>
      <c r="J7890" s="90">
        <f>IF(OR($E7890="",$H7890=""),"",$H7890*$I7890)</f>
      </c>
      <c r="K7890" s="87" t="str">
        <v/>
      </c>
    </row>
    <row r="7891">
      <c r="A7891" s="74" t="str">
        <v/>
      </c>
      <c r="B7891" s="74" t="str">
        <v/>
      </c>
      <c r="C7891" s="75">
        <f>IF($E7891="","",IFERROR(VLOOKUP(TRIM(E7891&amp;""),'Référentiel Articles'!$A$2:$F$634,2,FALSE),""))</f>
      </c>
      <c r="D7891" s="75">
        <f>IF($E7891="","",IFERROR(VLOOKUP(TRIM(E7891&amp;""),'Référentiel Articles'!$A$2:$F$634,3,FALSE),""))</f>
      </c>
      <c r="E7891" s="74" t="str">
        <v/>
      </c>
      <c r="F7891" s="75">
        <f>IF($E7891="","",IFERROR(VLOOKUP(TRIM(E7891&amp;""),'Référentiel Articles'!$A$2:$F$634,4,FALSE),""))</f>
      </c>
      <c r="G7891" s="76">
        <f>IF($E7891="","",IFERROR(VLOOKUP(TRIM(E7891&amp;""),'Référentiel Articles'!$A$2:$F$634,5,FALSE),""))</f>
      </c>
      <c r="H7891" s="77" t="str">
        <v/>
      </c>
      <c r="I7891" s="76">
        <f>IF($E7891="","",IFERROR(VLOOKUP(TRIM(E7891&amp;""),'Référentiel Articles'!$A$2:$F$634,6,FALSE),""))</f>
      </c>
      <c r="J7891" s="78">
        <f>IF(OR($E7891="",$H7891=""),"",$H7891*$I7891)</f>
      </c>
      <c r="K7891" s="79" t="str">
        <v/>
      </c>
    </row>
    <row r="7892">
      <c r="A7892" s="81" t="str">
        <v/>
      </c>
      <c r="B7892" s="81" t="str">
        <v/>
      </c>
      <c r="C7892" s="83">
        <f>IF($E7892="","",IFERROR(VLOOKUP(TRIM(E7892&amp;""),'Référentiel Articles'!$A$2:$F$634,2,FALSE),""))</f>
      </c>
      <c r="D7892" s="83">
        <f>IF($E7892="","",IFERROR(VLOOKUP(TRIM(E7892&amp;""),'Référentiel Articles'!$A$2:$F$634,3,FALSE),""))</f>
      </c>
      <c r="E7892" s="81" t="str">
        <v/>
      </c>
      <c r="F7892" s="83">
        <f>IF($E7892="","",IFERROR(VLOOKUP(TRIM(E7892&amp;""),'Référentiel Articles'!$A$2:$F$634,4,FALSE),""))</f>
      </c>
      <c r="G7892" s="84">
        <f>IF($E7892="","",IFERROR(VLOOKUP(TRIM(E7892&amp;""),'Référentiel Articles'!$A$2:$F$634,5,FALSE),""))</f>
      </c>
      <c r="H7892" s="85" t="str">
        <v/>
      </c>
      <c r="I7892" s="84">
        <f>IF($E7892="","",IFERROR(VLOOKUP(TRIM(E7892&amp;""),'Référentiel Articles'!$A$2:$F$634,6,FALSE),""))</f>
      </c>
      <c r="J7892" s="90">
        <f>IF(OR($E7892="",$H7892=""),"",$H7892*$I7892)</f>
      </c>
      <c r="K7892" s="87" t="str">
        <v/>
      </c>
    </row>
    <row r="7893">
      <c r="A7893" s="74" t="str">
        <v/>
      </c>
      <c r="B7893" s="74" t="str">
        <v/>
      </c>
      <c r="C7893" s="75">
        <f>IF($E7893="","",IFERROR(VLOOKUP(TRIM(E7893&amp;""),'Référentiel Articles'!$A$2:$F$634,2,FALSE),""))</f>
      </c>
      <c r="D7893" s="75">
        <f>IF($E7893="","",IFERROR(VLOOKUP(TRIM(E7893&amp;""),'Référentiel Articles'!$A$2:$F$634,3,FALSE),""))</f>
      </c>
      <c r="E7893" s="74" t="str">
        <v/>
      </c>
      <c r="F7893" s="75">
        <f>IF($E7893="","",IFERROR(VLOOKUP(TRIM(E7893&amp;""),'Référentiel Articles'!$A$2:$F$634,4,FALSE),""))</f>
      </c>
      <c r="G7893" s="76">
        <f>IF($E7893="","",IFERROR(VLOOKUP(TRIM(E7893&amp;""),'Référentiel Articles'!$A$2:$F$634,5,FALSE),""))</f>
      </c>
      <c r="H7893" s="77" t="str">
        <v/>
      </c>
      <c r="I7893" s="76">
        <f>IF($E7893="","",IFERROR(VLOOKUP(TRIM(E7893&amp;""),'Référentiel Articles'!$A$2:$F$634,6,FALSE),""))</f>
      </c>
      <c r="J7893" s="78">
        <f>IF(OR($E7893="",$H7893=""),"",$H7893*$I7893)</f>
      </c>
      <c r="K7893" s="79" t="str">
        <v/>
      </c>
    </row>
    <row r="7894">
      <c r="A7894" s="81" t="str">
        <v/>
      </c>
      <c r="B7894" s="81" t="str">
        <v/>
      </c>
      <c r="C7894" s="83">
        <f>IF($E7894="","",IFERROR(VLOOKUP(TRIM(E7894&amp;""),'Référentiel Articles'!$A$2:$F$634,2,FALSE),""))</f>
      </c>
      <c r="D7894" s="83">
        <f>IF($E7894="","",IFERROR(VLOOKUP(TRIM(E7894&amp;""),'Référentiel Articles'!$A$2:$F$634,3,FALSE),""))</f>
      </c>
      <c r="E7894" s="81" t="str">
        <v/>
      </c>
      <c r="F7894" s="83">
        <f>IF($E7894="","",IFERROR(VLOOKUP(TRIM(E7894&amp;""),'Référentiel Articles'!$A$2:$F$634,4,FALSE),""))</f>
      </c>
      <c r="G7894" s="84">
        <f>IF($E7894="","",IFERROR(VLOOKUP(TRIM(E7894&amp;""),'Référentiel Articles'!$A$2:$F$634,5,FALSE),""))</f>
      </c>
      <c r="H7894" s="85" t="str">
        <v/>
      </c>
      <c r="I7894" s="84">
        <f>IF($E7894="","",IFERROR(VLOOKUP(TRIM(E7894&amp;""),'Référentiel Articles'!$A$2:$F$634,6,FALSE),""))</f>
      </c>
      <c r="J7894" s="90">
        <f>IF(OR($E7894="",$H7894=""),"",$H7894*$I7894)</f>
      </c>
      <c r="K7894" s="87" t="str">
        <v/>
      </c>
    </row>
    <row r="7895">
      <c r="A7895" s="74" t="str">
        <v/>
      </c>
      <c r="B7895" s="74" t="str">
        <v/>
      </c>
      <c r="C7895" s="75">
        <f>IF($E7895="","",IFERROR(VLOOKUP(TRIM(E7895&amp;""),'Référentiel Articles'!$A$2:$F$634,2,FALSE),""))</f>
      </c>
      <c r="D7895" s="75">
        <f>IF($E7895="","",IFERROR(VLOOKUP(TRIM(E7895&amp;""),'Référentiel Articles'!$A$2:$F$634,3,FALSE),""))</f>
      </c>
      <c r="E7895" s="74" t="str">
        <v/>
      </c>
      <c r="F7895" s="75">
        <f>IF($E7895="","",IFERROR(VLOOKUP(TRIM(E7895&amp;""),'Référentiel Articles'!$A$2:$F$634,4,FALSE),""))</f>
      </c>
      <c r="G7895" s="76">
        <f>IF($E7895="","",IFERROR(VLOOKUP(TRIM(E7895&amp;""),'Référentiel Articles'!$A$2:$F$634,5,FALSE),""))</f>
      </c>
      <c r="H7895" s="77" t="str">
        <v/>
      </c>
      <c r="I7895" s="76">
        <f>IF($E7895="","",IFERROR(VLOOKUP(TRIM(E7895&amp;""),'Référentiel Articles'!$A$2:$F$634,6,FALSE),""))</f>
      </c>
      <c r="J7895" s="78">
        <f>IF(OR($E7895="",$H7895=""),"",$H7895*$I7895)</f>
      </c>
      <c r="K7895" s="79" t="str">
        <v/>
      </c>
    </row>
    <row r="7896">
      <c r="A7896" s="81" t="str">
        <v/>
      </c>
      <c r="B7896" s="81" t="str">
        <v/>
      </c>
      <c r="C7896" s="83">
        <f>IF($E7896="","",IFERROR(VLOOKUP(TRIM(E7896&amp;""),'Référentiel Articles'!$A$2:$F$634,2,FALSE),""))</f>
      </c>
      <c r="D7896" s="83">
        <f>IF($E7896="","",IFERROR(VLOOKUP(TRIM(E7896&amp;""),'Référentiel Articles'!$A$2:$F$634,3,FALSE),""))</f>
      </c>
      <c r="E7896" s="81" t="str">
        <v/>
      </c>
      <c r="F7896" s="83">
        <f>IF($E7896="","",IFERROR(VLOOKUP(TRIM(E7896&amp;""),'Référentiel Articles'!$A$2:$F$634,4,FALSE),""))</f>
      </c>
      <c r="G7896" s="84">
        <f>IF($E7896="","",IFERROR(VLOOKUP(TRIM(E7896&amp;""),'Référentiel Articles'!$A$2:$F$634,5,FALSE),""))</f>
      </c>
      <c r="H7896" s="85" t="str">
        <v/>
      </c>
      <c r="I7896" s="84">
        <f>IF($E7896="","",IFERROR(VLOOKUP(TRIM(E7896&amp;""),'Référentiel Articles'!$A$2:$F$634,6,FALSE),""))</f>
      </c>
      <c r="J7896" s="90">
        <f>IF(OR($E7896="",$H7896=""),"",$H7896*$I7896)</f>
      </c>
      <c r="K7896" s="87" t="str">
        <v/>
      </c>
    </row>
    <row r="7897">
      <c r="A7897" s="74" t="str">
        <v/>
      </c>
      <c r="B7897" s="74" t="str">
        <v/>
      </c>
      <c r="C7897" s="75">
        <f>IF($E7897="","",IFERROR(VLOOKUP(TRIM(E7897&amp;""),'Référentiel Articles'!$A$2:$F$634,2,FALSE),""))</f>
      </c>
      <c r="D7897" s="75">
        <f>IF($E7897="","",IFERROR(VLOOKUP(TRIM(E7897&amp;""),'Référentiel Articles'!$A$2:$F$634,3,FALSE),""))</f>
      </c>
      <c r="E7897" s="74" t="str">
        <v/>
      </c>
      <c r="F7897" s="75">
        <f>IF($E7897="","",IFERROR(VLOOKUP(TRIM(E7897&amp;""),'Référentiel Articles'!$A$2:$F$634,4,FALSE),""))</f>
      </c>
      <c r="G7897" s="76">
        <f>IF($E7897="","",IFERROR(VLOOKUP(TRIM(E7897&amp;""),'Référentiel Articles'!$A$2:$F$634,5,FALSE),""))</f>
      </c>
      <c r="H7897" s="77" t="str">
        <v/>
      </c>
      <c r="I7897" s="76">
        <f>IF($E7897="","",IFERROR(VLOOKUP(TRIM(E7897&amp;""),'Référentiel Articles'!$A$2:$F$634,6,FALSE),""))</f>
      </c>
      <c r="J7897" s="78">
        <f>IF(OR($E7897="",$H7897=""),"",$H7897*$I7897)</f>
      </c>
      <c r="K7897" s="79" t="str">
        <v/>
      </c>
    </row>
    <row r="7898">
      <c r="A7898" s="81" t="str">
        <v/>
      </c>
      <c r="B7898" s="81" t="str">
        <v/>
      </c>
      <c r="C7898" s="83">
        <f>IF($E7898="","",IFERROR(VLOOKUP(TRIM(E7898&amp;""),'Référentiel Articles'!$A$2:$F$634,2,FALSE),""))</f>
      </c>
      <c r="D7898" s="83">
        <f>IF($E7898="","",IFERROR(VLOOKUP(TRIM(E7898&amp;""),'Référentiel Articles'!$A$2:$F$634,3,FALSE),""))</f>
      </c>
      <c r="E7898" s="81" t="str">
        <v/>
      </c>
      <c r="F7898" s="83">
        <f>IF($E7898="","",IFERROR(VLOOKUP(TRIM(E7898&amp;""),'Référentiel Articles'!$A$2:$F$634,4,FALSE),""))</f>
      </c>
      <c r="G7898" s="84">
        <f>IF($E7898="","",IFERROR(VLOOKUP(TRIM(E7898&amp;""),'Référentiel Articles'!$A$2:$F$634,5,FALSE),""))</f>
      </c>
      <c r="H7898" s="85" t="str">
        <v/>
      </c>
      <c r="I7898" s="84">
        <f>IF($E7898="","",IFERROR(VLOOKUP(TRIM(E7898&amp;""),'Référentiel Articles'!$A$2:$F$634,6,FALSE),""))</f>
      </c>
      <c r="J7898" s="90">
        <f>IF(OR($E7898="",$H7898=""),"",$H7898*$I7898)</f>
      </c>
      <c r="K7898" s="87" t="str">
        <v/>
      </c>
    </row>
    <row r="7899">
      <c r="A7899" s="74" t="str">
        <v/>
      </c>
      <c r="B7899" s="74" t="str">
        <v/>
      </c>
      <c r="C7899" s="75">
        <f>IF($E7899="","",IFERROR(VLOOKUP(TRIM(E7899&amp;""),'Référentiel Articles'!$A$2:$F$634,2,FALSE),""))</f>
      </c>
      <c r="D7899" s="75">
        <f>IF($E7899="","",IFERROR(VLOOKUP(TRIM(E7899&amp;""),'Référentiel Articles'!$A$2:$F$634,3,FALSE),""))</f>
      </c>
      <c r="E7899" s="74" t="str">
        <v/>
      </c>
      <c r="F7899" s="75">
        <f>IF($E7899="","",IFERROR(VLOOKUP(TRIM(E7899&amp;""),'Référentiel Articles'!$A$2:$F$634,4,FALSE),""))</f>
      </c>
      <c r="G7899" s="76">
        <f>IF($E7899="","",IFERROR(VLOOKUP(TRIM(E7899&amp;""),'Référentiel Articles'!$A$2:$F$634,5,FALSE),""))</f>
      </c>
      <c r="H7899" s="77" t="str">
        <v/>
      </c>
      <c r="I7899" s="76">
        <f>IF($E7899="","",IFERROR(VLOOKUP(TRIM(E7899&amp;""),'Référentiel Articles'!$A$2:$F$634,6,FALSE),""))</f>
      </c>
      <c r="J7899" s="78">
        <f>IF(OR($E7899="",$H7899=""),"",$H7899*$I7899)</f>
      </c>
      <c r="K7899" s="79" t="str">
        <v/>
      </c>
    </row>
    <row r="7900">
      <c r="A7900" s="81" t="str">
        <v/>
      </c>
      <c r="B7900" s="81" t="str">
        <v/>
      </c>
      <c r="C7900" s="83">
        <f>IF($E7900="","",IFERROR(VLOOKUP(TRIM(E7900&amp;""),'Référentiel Articles'!$A$2:$F$634,2,FALSE),""))</f>
      </c>
      <c r="D7900" s="83">
        <f>IF($E7900="","",IFERROR(VLOOKUP(TRIM(E7900&amp;""),'Référentiel Articles'!$A$2:$F$634,3,FALSE),""))</f>
      </c>
      <c r="E7900" s="81" t="str">
        <v/>
      </c>
      <c r="F7900" s="83">
        <f>IF($E7900="","",IFERROR(VLOOKUP(TRIM(E7900&amp;""),'Référentiel Articles'!$A$2:$F$634,4,FALSE),""))</f>
      </c>
      <c r="G7900" s="84">
        <f>IF($E7900="","",IFERROR(VLOOKUP(TRIM(E7900&amp;""),'Référentiel Articles'!$A$2:$F$634,5,FALSE),""))</f>
      </c>
      <c r="H7900" s="85" t="str">
        <v/>
      </c>
      <c r="I7900" s="84">
        <f>IF($E7900="","",IFERROR(VLOOKUP(TRIM(E7900&amp;""),'Référentiel Articles'!$A$2:$F$634,6,FALSE),""))</f>
      </c>
      <c r="J7900" s="90">
        <f>IF(OR($E7900="",$H7900=""),"",$H7900*$I7900)</f>
      </c>
      <c r="K7900" s="87" t="str">
        <v/>
      </c>
    </row>
    <row r="7901">
      <c r="A7901" s="74" t="str">
        <v/>
      </c>
      <c r="B7901" s="74" t="str">
        <v/>
      </c>
      <c r="C7901" s="75">
        <f>IF($E7901="","",IFERROR(VLOOKUP(TRIM(E7901&amp;""),'Référentiel Articles'!$A$2:$F$634,2,FALSE),""))</f>
      </c>
      <c r="D7901" s="75">
        <f>IF($E7901="","",IFERROR(VLOOKUP(TRIM(E7901&amp;""),'Référentiel Articles'!$A$2:$F$634,3,FALSE),""))</f>
      </c>
      <c r="E7901" s="74" t="str">
        <v/>
      </c>
      <c r="F7901" s="75">
        <f>IF($E7901="","",IFERROR(VLOOKUP(TRIM(E7901&amp;""),'Référentiel Articles'!$A$2:$F$634,4,FALSE),""))</f>
      </c>
      <c r="G7901" s="76">
        <f>IF($E7901="","",IFERROR(VLOOKUP(TRIM(E7901&amp;""),'Référentiel Articles'!$A$2:$F$634,5,FALSE),""))</f>
      </c>
      <c r="H7901" s="77" t="str">
        <v/>
      </c>
      <c r="I7901" s="76">
        <f>IF($E7901="","",IFERROR(VLOOKUP(TRIM(E7901&amp;""),'Référentiel Articles'!$A$2:$F$634,6,FALSE),""))</f>
      </c>
      <c r="J7901" s="78">
        <f>IF(OR($E7901="",$H7901=""),"",$H7901*$I7901)</f>
      </c>
      <c r="K7901" s="79" t="str">
        <v/>
      </c>
    </row>
    <row r="7902">
      <c r="A7902" s="81" t="str">
        <v/>
      </c>
      <c r="B7902" s="81" t="str">
        <v/>
      </c>
      <c r="C7902" s="83">
        <f>IF($E7902="","",IFERROR(VLOOKUP(TRIM(E7902&amp;""),'Référentiel Articles'!$A$2:$F$634,2,FALSE),""))</f>
      </c>
      <c r="D7902" s="83">
        <f>IF($E7902="","",IFERROR(VLOOKUP(TRIM(E7902&amp;""),'Référentiel Articles'!$A$2:$F$634,3,FALSE),""))</f>
      </c>
      <c r="E7902" s="81" t="str">
        <v/>
      </c>
      <c r="F7902" s="83">
        <f>IF($E7902="","",IFERROR(VLOOKUP(TRIM(E7902&amp;""),'Référentiel Articles'!$A$2:$F$634,4,FALSE),""))</f>
      </c>
      <c r="G7902" s="84">
        <f>IF($E7902="","",IFERROR(VLOOKUP(TRIM(E7902&amp;""),'Référentiel Articles'!$A$2:$F$634,5,FALSE),""))</f>
      </c>
      <c r="H7902" s="85" t="str">
        <v/>
      </c>
      <c r="I7902" s="84">
        <f>IF($E7902="","",IFERROR(VLOOKUP(TRIM(E7902&amp;""),'Référentiel Articles'!$A$2:$F$634,6,FALSE),""))</f>
      </c>
      <c r="J7902" s="90">
        <f>IF(OR($E7902="",$H7902=""),"",$H7902*$I7902)</f>
      </c>
      <c r="K7902" s="87" t="str">
        <v/>
      </c>
    </row>
    <row r="7903">
      <c r="A7903" s="74" t="str">
        <v/>
      </c>
      <c r="B7903" s="74" t="str">
        <v/>
      </c>
      <c r="C7903" s="75">
        <f>IF($E7903="","",IFERROR(VLOOKUP(TRIM(E7903&amp;""),'Référentiel Articles'!$A$2:$F$634,2,FALSE),""))</f>
      </c>
      <c r="D7903" s="75">
        <f>IF($E7903="","",IFERROR(VLOOKUP(TRIM(E7903&amp;""),'Référentiel Articles'!$A$2:$F$634,3,FALSE),""))</f>
      </c>
      <c r="E7903" s="74" t="str">
        <v/>
      </c>
      <c r="F7903" s="75">
        <f>IF($E7903="","",IFERROR(VLOOKUP(TRIM(E7903&amp;""),'Référentiel Articles'!$A$2:$F$634,4,FALSE),""))</f>
      </c>
      <c r="G7903" s="76">
        <f>IF($E7903="","",IFERROR(VLOOKUP(TRIM(E7903&amp;""),'Référentiel Articles'!$A$2:$F$634,5,FALSE),""))</f>
      </c>
      <c r="H7903" s="77" t="str">
        <v/>
      </c>
      <c r="I7903" s="76">
        <f>IF($E7903="","",IFERROR(VLOOKUP(TRIM(E7903&amp;""),'Référentiel Articles'!$A$2:$F$634,6,FALSE),""))</f>
      </c>
      <c r="J7903" s="78">
        <f>IF(OR($E7903="",$H7903=""),"",$H7903*$I7903)</f>
      </c>
      <c r="K7903" s="79" t="str">
        <v/>
      </c>
    </row>
    <row r="7904">
      <c r="A7904" s="81" t="str">
        <v/>
      </c>
      <c r="B7904" s="81" t="str">
        <v/>
      </c>
      <c r="C7904" s="83">
        <f>IF($E7904="","",IFERROR(VLOOKUP(TRIM(E7904&amp;""),'Référentiel Articles'!$A$2:$F$634,2,FALSE),""))</f>
      </c>
      <c r="D7904" s="83">
        <f>IF($E7904="","",IFERROR(VLOOKUP(TRIM(E7904&amp;""),'Référentiel Articles'!$A$2:$F$634,3,FALSE),""))</f>
      </c>
      <c r="E7904" s="81" t="str">
        <v/>
      </c>
      <c r="F7904" s="83">
        <f>IF($E7904="","",IFERROR(VLOOKUP(TRIM(E7904&amp;""),'Référentiel Articles'!$A$2:$F$634,4,FALSE),""))</f>
      </c>
      <c r="G7904" s="84">
        <f>IF($E7904="","",IFERROR(VLOOKUP(TRIM(E7904&amp;""),'Référentiel Articles'!$A$2:$F$634,5,FALSE),""))</f>
      </c>
      <c r="H7904" s="85" t="str">
        <v/>
      </c>
      <c r="I7904" s="84">
        <f>IF($E7904="","",IFERROR(VLOOKUP(TRIM(E7904&amp;""),'Référentiel Articles'!$A$2:$F$634,6,FALSE),""))</f>
      </c>
      <c r="J7904" s="90">
        <f>IF(OR($E7904="",$H7904=""),"",$H7904*$I7904)</f>
      </c>
      <c r="K7904" s="87" t="str">
        <v/>
      </c>
    </row>
    <row r="7905">
      <c r="A7905" s="74" t="str">
        <v/>
      </c>
      <c r="B7905" s="74" t="str">
        <v/>
      </c>
      <c r="C7905" s="75">
        <f>IF($E7905="","",IFERROR(VLOOKUP(TRIM(E7905&amp;""),'Référentiel Articles'!$A$2:$F$634,2,FALSE),""))</f>
      </c>
      <c r="D7905" s="75">
        <f>IF($E7905="","",IFERROR(VLOOKUP(TRIM(E7905&amp;""),'Référentiel Articles'!$A$2:$F$634,3,FALSE),""))</f>
      </c>
      <c r="E7905" s="74" t="str">
        <v/>
      </c>
      <c r="F7905" s="75">
        <f>IF($E7905="","",IFERROR(VLOOKUP(TRIM(E7905&amp;""),'Référentiel Articles'!$A$2:$F$634,4,FALSE),""))</f>
      </c>
      <c r="G7905" s="76">
        <f>IF($E7905="","",IFERROR(VLOOKUP(TRIM(E7905&amp;""),'Référentiel Articles'!$A$2:$F$634,5,FALSE),""))</f>
      </c>
      <c r="H7905" s="77" t="str">
        <v/>
      </c>
      <c r="I7905" s="76">
        <f>IF($E7905="","",IFERROR(VLOOKUP(TRIM(E7905&amp;""),'Référentiel Articles'!$A$2:$F$634,6,FALSE),""))</f>
      </c>
      <c r="J7905" s="78">
        <f>IF(OR($E7905="",$H7905=""),"",$H7905*$I7905)</f>
      </c>
      <c r="K7905" s="79" t="str">
        <v/>
      </c>
    </row>
    <row r="7906">
      <c r="A7906" s="81" t="str">
        <v/>
      </c>
      <c r="B7906" s="81" t="str">
        <v/>
      </c>
      <c r="C7906" s="83">
        <f>IF($E7906="","",IFERROR(VLOOKUP(TRIM(E7906&amp;""),'Référentiel Articles'!$A$2:$F$634,2,FALSE),""))</f>
      </c>
      <c r="D7906" s="83">
        <f>IF($E7906="","",IFERROR(VLOOKUP(TRIM(E7906&amp;""),'Référentiel Articles'!$A$2:$F$634,3,FALSE),""))</f>
      </c>
      <c r="E7906" s="81" t="str">
        <v/>
      </c>
      <c r="F7906" s="83">
        <f>IF($E7906="","",IFERROR(VLOOKUP(TRIM(E7906&amp;""),'Référentiel Articles'!$A$2:$F$634,4,FALSE),""))</f>
      </c>
      <c r="G7906" s="84">
        <f>IF($E7906="","",IFERROR(VLOOKUP(TRIM(E7906&amp;""),'Référentiel Articles'!$A$2:$F$634,5,FALSE),""))</f>
      </c>
      <c r="H7906" s="85" t="str">
        <v/>
      </c>
      <c r="I7906" s="84">
        <f>IF($E7906="","",IFERROR(VLOOKUP(TRIM(E7906&amp;""),'Référentiel Articles'!$A$2:$F$634,6,FALSE),""))</f>
      </c>
      <c r="J7906" s="90">
        <f>IF(OR($E7906="",$H7906=""),"",$H7906*$I7906)</f>
      </c>
      <c r="K7906" s="87" t="str">
        <v/>
      </c>
    </row>
    <row r="7907">
      <c r="A7907" s="74" t="str">
        <v/>
      </c>
      <c r="B7907" s="74" t="str">
        <v/>
      </c>
      <c r="C7907" s="75">
        <f>IF($E7907="","",IFERROR(VLOOKUP(TRIM(E7907&amp;""),'Référentiel Articles'!$A$2:$F$634,2,FALSE),""))</f>
      </c>
      <c r="D7907" s="75">
        <f>IF($E7907="","",IFERROR(VLOOKUP(TRIM(E7907&amp;""),'Référentiel Articles'!$A$2:$F$634,3,FALSE),""))</f>
      </c>
      <c r="E7907" s="74" t="str">
        <v/>
      </c>
      <c r="F7907" s="75">
        <f>IF($E7907="","",IFERROR(VLOOKUP(TRIM(E7907&amp;""),'Référentiel Articles'!$A$2:$F$634,4,FALSE),""))</f>
      </c>
      <c r="G7907" s="76">
        <f>IF($E7907="","",IFERROR(VLOOKUP(TRIM(E7907&amp;""),'Référentiel Articles'!$A$2:$F$634,5,FALSE),""))</f>
      </c>
      <c r="H7907" s="77" t="str">
        <v/>
      </c>
      <c r="I7907" s="76">
        <f>IF($E7907="","",IFERROR(VLOOKUP(TRIM(E7907&amp;""),'Référentiel Articles'!$A$2:$F$634,6,FALSE),""))</f>
      </c>
      <c r="J7907" s="78">
        <f>IF(OR($E7907="",$H7907=""),"",$H7907*$I7907)</f>
      </c>
      <c r="K7907" s="79" t="str">
        <v/>
      </c>
    </row>
    <row r="7908">
      <c r="A7908" s="81" t="str">
        <v/>
      </c>
      <c r="B7908" s="81" t="str">
        <v/>
      </c>
      <c r="C7908" s="83">
        <f>IF($E7908="","",IFERROR(VLOOKUP(TRIM(E7908&amp;""),'Référentiel Articles'!$A$2:$F$634,2,FALSE),""))</f>
      </c>
      <c r="D7908" s="83">
        <f>IF($E7908="","",IFERROR(VLOOKUP(TRIM(E7908&amp;""),'Référentiel Articles'!$A$2:$F$634,3,FALSE),""))</f>
      </c>
      <c r="E7908" s="81" t="str">
        <v/>
      </c>
      <c r="F7908" s="83">
        <f>IF($E7908="","",IFERROR(VLOOKUP(TRIM(E7908&amp;""),'Référentiel Articles'!$A$2:$F$634,4,FALSE),""))</f>
      </c>
      <c r="G7908" s="84">
        <f>IF($E7908="","",IFERROR(VLOOKUP(TRIM(E7908&amp;""),'Référentiel Articles'!$A$2:$F$634,5,FALSE),""))</f>
      </c>
      <c r="H7908" s="85" t="str">
        <v/>
      </c>
      <c r="I7908" s="84">
        <f>IF($E7908="","",IFERROR(VLOOKUP(TRIM(E7908&amp;""),'Référentiel Articles'!$A$2:$F$634,6,FALSE),""))</f>
      </c>
      <c r="J7908" s="90">
        <f>IF(OR($E7908="",$H7908=""),"",$H7908*$I7908)</f>
      </c>
      <c r="K7908" s="87" t="str">
        <v/>
      </c>
    </row>
    <row r="7909">
      <c r="A7909" s="74" t="str">
        <v/>
      </c>
      <c r="B7909" s="74" t="str">
        <v/>
      </c>
      <c r="C7909" s="75">
        <f>IF($E7909="","",IFERROR(VLOOKUP(TRIM(E7909&amp;""),'Référentiel Articles'!$A$2:$F$634,2,FALSE),""))</f>
      </c>
      <c r="D7909" s="75">
        <f>IF($E7909="","",IFERROR(VLOOKUP(TRIM(E7909&amp;""),'Référentiel Articles'!$A$2:$F$634,3,FALSE),""))</f>
      </c>
      <c r="E7909" s="74" t="str">
        <v/>
      </c>
      <c r="F7909" s="75">
        <f>IF($E7909="","",IFERROR(VLOOKUP(TRIM(E7909&amp;""),'Référentiel Articles'!$A$2:$F$634,4,FALSE),""))</f>
      </c>
      <c r="G7909" s="76">
        <f>IF($E7909="","",IFERROR(VLOOKUP(TRIM(E7909&amp;""),'Référentiel Articles'!$A$2:$F$634,5,FALSE),""))</f>
      </c>
      <c r="H7909" s="77" t="str">
        <v/>
      </c>
      <c r="I7909" s="76">
        <f>IF($E7909="","",IFERROR(VLOOKUP(TRIM(E7909&amp;""),'Référentiel Articles'!$A$2:$F$634,6,FALSE),""))</f>
      </c>
      <c r="J7909" s="78">
        <f>IF(OR($E7909="",$H7909=""),"",$H7909*$I7909)</f>
      </c>
      <c r="K7909" s="79" t="str">
        <v/>
      </c>
    </row>
    <row r="7910">
      <c r="A7910" s="81" t="str">
        <v/>
      </c>
      <c r="B7910" s="81" t="str">
        <v/>
      </c>
      <c r="C7910" s="83">
        <f>IF($E7910="","",IFERROR(VLOOKUP(TRIM(E7910&amp;""),'Référentiel Articles'!$A$2:$F$634,2,FALSE),""))</f>
      </c>
      <c r="D7910" s="83">
        <f>IF($E7910="","",IFERROR(VLOOKUP(TRIM(E7910&amp;""),'Référentiel Articles'!$A$2:$F$634,3,FALSE),""))</f>
      </c>
      <c r="E7910" s="81" t="str">
        <v/>
      </c>
      <c r="F7910" s="83">
        <f>IF($E7910="","",IFERROR(VLOOKUP(TRIM(E7910&amp;""),'Référentiel Articles'!$A$2:$F$634,4,FALSE),""))</f>
      </c>
      <c r="G7910" s="84">
        <f>IF($E7910="","",IFERROR(VLOOKUP(TRIM(E7910&amp;""),'Référentiel Articles'!$A$2:$F$634,5,FALSE),""))</f>
      </c>
      <c r="H7910" s="85" t="str">
        <v/>
      </c>
      <c r="I7910" s="84">
        <f>IF($E7910="","",IFERROR(VLOOKUP(TRIM(E7910&amp;""),'Référentiel Articles'!$A$2:$F$634,6,FALSE),""))</f>
      </c>
      <c r="J7910" s="90">
        <f>IF(OR($E7910="",$H7910=""),"",$H7910*$I7910)</f>
      </c>
      <c r="K7910" s="87" t="str">
        <v/>
      </c>
    </row>
    <row r="7911">
      <c r="A7911" s="74" t="str">
        <v/>
      </c>
      <c r="B7911" s="74" t="str">
        <v/>
      </c>
      <c r="C7911" s="75">
        <f>IF($E7911="","",IFERROR(VLOOKUP(TRIM(E7911&amp;""),'Référentiel Articles'!$A$2:$F$634,2,FALSE),""))</f>
      </c>
      <c r="D7911" s="75">
        <f>IF($E7911="","",IFERROR(VLOOKUP(TRIM(E7911&amp;""),'Référentiel Articles'!$A$2:$F$634,3,FALSE),""))</f>
      </c>
      <c r="E7911" s="74" t="str">
        <v/>
      </c>
      <c r="F7911" s="75">
        <f>IF($E7911="","",IFERROR(VLOOKUP(TRIM(E7911&amp;""),'Référentiel Articles'!$A$2:$F$634,4,FALSE),""))</f>
      </c>
      <c r="G7911" s="76">
        <f>IF($E7911="","",IFERROR(VLOOKUP(TRIM(E7911&amp;""),'Référentiel Articles'!$A$2:$F$634,5,FALSE),""))</f>
      </c>
      <c r="H7911" s="77" t="str">
        <v/>
      </c>
      <c r="I7911" s="76">
        <f>IF($E7911="","",IFERROR(VLOOKUP(TRIM(E7911&amp;""),'Référentiel Articles'!$A$2:$F$634,6,FALSE),""))</f>
      </c>
      <c r="J7911" s="78">
        <f>IF(OR($E7911="",$H7911=""),"",$H7911*$I7911)</f>
      </c>
      <c r="K7911" s="79" t="str">
        <v/>
      </c>
    </row>
    <row r="7912">
      <c r="A7912" s="81" t="str">
        <v/>
      </c>
      <c r="B7912" s="81" t="str">
        <v/>
      </c>
      <c r="C7912" s="83">
        <f>IF($E7912="","",IFERROR(VLOOKUP(TRIM(E7912&amp;""),'Référentiel Articles'!$A$2:$F$634,2,FALSE),""))</f>
      </c>
      <c r="D7912" s="83">
        <f>IF($E7912="","",IFERROR(VLOOKUP(TRIM(E7912&amp;""),'Référentiel Articles'!$A$2:$F$634,3,FALSE),""))</f>
      </c>
      <c r="E7912" s="81" t="str">
        <v/>
      </c>
      <c r="F7912" s="83">
        <f>IF($E7912="","",IFERROR(VLOOKUP(TRIM(E7912&amp;""),'Référentiel Articles'!$A$2:$F$634,4,FALSE),""))</f>
      </c>
      <c r="G7912" s="84">
        <f>IF($E7912="","",IFERROR(VLOOKUP(TRIM(E7912&amp;""),'Référentiel Articles'!$A$2:$F$634,5,FALSE),""))</f>
      </c>
      <c r="H7912" s="85" t="str">
        <v/>
      </c>
      <c r="I7912" s="84">
        <f>IF($E7912="","",IFERROR(VLOOKUP(TRIM(E7912&amp;""),'Référentiel Articles'!$A$2:$F$634,6,FALSE),""))</f>
      </c>
      <c r="J7912" s="90">
        <f>IF(OR($E7912="",$H7912=""),"",$H7912*$I7912)</f>
      </c>
      <c r="K7912" s="87" t="str">
        <v/>
      </c>
    </row>
    <row r="7913">
      <c r="A7913" s="74" t="str">
        <v/>
      </c>
      <c r="B7913" s="74" t="str">
        <v/>
      </c>
      <c r="C7913" s="75">
        <f>IF($E7913="","",IFERROR(VLOOKUP(TRIM(E7913&amp;""),'Référentiel Articles'!$A$2:$F$634,2,FALSE),""))</f>
      </c>
      <c r="D7913" s="75">
        <f>IF($E7913="","",IFERROR(VLOOKUP(TRIM(E7913&amp;""),'Référentiel Articles'!$A$2:$F$634,3,FALSE),""))</f>
      </c>
      <c r="E7913" s="74" t="str">
        <v/>
      </c>
      <c r="F7913" s="75">
        <f>IF($E7913="","",IFERROR(VLOOKUP(TRIM(E7913&amp;""),'Référentiel Articles'!$A$2:$F$634,4,FALSE),""))</f>
      </c>
      <c r="G7913" s="76">
        <f>IF($E7913="","",IFERROR(VLOOKUP(TRIM(E7913&amp;""),'Référentiel Articles'!$A$2:$F$634,5,FALSE),""))</f>
      </c>
      <c r="H7913" s="77" t="str">
        <v/>
      </c>
      <c r="I7913" s="76">
        <f>IF($E7913="","",IFERROR(VLOOKUP(TRIM(E7913&amp;""),'Référentiel Articles'!$A$2:$F$634,6,FALSE),""))</f>
      </c>
      <c r="J7913" s="78">
        <f>IF(OR($E7913="",$H7913=""),"",$H7913*$I7913)</f>
      </c>
      <c r="K7913" s="79" t="str">
        <v/>
      </c>
    </row>
    <row r="7914">
      <c r="A7914" s="81" t="str">
        <v/>
      </c>
      <c r="B7914" s="81" t="str">
        <v/>
      </c>
      <c r="C7914" s="83">
        <f>IF($E7914="","",IFERROR(VLOOKUP(TRIM(E7914&amp;""),'Référentiel Articles'!$A$2:$F$634,2,FALSE),""))</f>
      </c>
      <c r="D7914" s="83">
        <f>IF($E7914="","",IFERROR(VLOOKUP(TRIM(E7914&amp;""),'Référentiel Articles'!$A$2:$F$634,3,FALSE),""))</f>
      </c>
      <c r="E7914" s="81" t="str">
        <v/>
      </c>
      <c r="F7914" s="83">
        <f>IF($E7914="","",IFERROR(VLOOKUP(TRIM(E7914&amp;""),'Référentiel Articles'!$A$2:$F$634,4,FALSE),""))</f>
      </c>
      <c r="G7914" s="84">
        <f>IF($E7914="","",IFERROR(VLOOKUP(TRIM(E7914&amp;""),'Référentiel Articles'!$A$2:$F$634,5,FALSE),""))</f>
      </c>
      <c r="H7914" s="85" t="str">
        <v/>
      </c>
      <c r="I7914" s="84">
        <f>IF($E7914="","",IFERROR(VLOOKUP(TRIM(E7914&amp;""),'Référentiel Articles'!$A$2:$F$634,6,FALSE),""))</f>
      </c>
      <c r="J7914" s="90">
        <f>IF(OR($E7914="",$H7914=""),"",$H7914*$I7914)</f>
      </c>
      <c r="K7914" s="87" t="str">
        <v/>
      </c>
    </row>
    <row r="7915">
      <c r="A7915" s="74" t="str">
        <v/>
      </c>
      <c r="B7915" s="74" t="str">
        <v/>
      </c>
      <c r="C7915" s="75">
        <f>IF($E7915="","",IFERROR(VLOOKUP(TRIM(E7915&amp;""),'Référentiel Articles'!$A$2:$F$634,2,FALSE),""))</f>
      </c>
      <c r="D7915" s="75">
        <f>IF($E7915="","",IFERROR(VLOOKUP(TRIM(E7915&amp;""),'Référentiel Articles'!$A$2:$F$634,3,FALSE),""))</f>
      </c>
      <c r="E7915" s="74" t="str">
        <v/>
      </c>
      <c r="F7915" s="75">
        <f>IF($E7915="","",IFERROR(VLOOKUP(TRIM(E7915&amp;""),'Référentiel Articles'!$A$2:$F$634,4,FALSE),""))</f>
      </c>
      <c r="G7915" s="76">
        <f>IF($E7915="","",IFERROR(VLOOKUP(TRIM(E7915&amp;""),'Référentiel Articles'!$A$2:$F$634,5,FALSE),""))</f>
      </c>
      <c r="H7915" s="77" t="str">
        <v/>
      </c>
      <c r="I7915" s="76">
        <f>IF($E7915="","",IFERROR(VLOOKUP(TRIM(E7915&amp;""),'Référentiel Articles'!$A$2:$F$634,6,FALSE),""))</f>
      </c>
      <c r="J7915" s="78">
        <f>IF(OR($E7915="",$H7915=""),"",$H7915*$I7915)</f>
      </c>
      <c r="K7915" s="79" t="str">
        <v/>
      </c>
    </row>
    <row r="7916">
      <c r="A7916" s="81" t="str">
        <v/>
      </c>
      <c r="B7916" s="81" t="str">
        <v/>
      </c>
      <c r="C7916" s="83">
        <f>IF($E7916="","",IFERROR(VLOOKUP(TRIM(E7916&amp;""),'Référentiel Articles'!$A$2:$F$634,2,FALSE),""))</f>
      </c>
      <c r="D7916" s="83">
        <f>IF($E7916="","",IFERROR(VLOOKUP(TRIM(E7916&amp;""),'Référentiel Articles'!$A$2:$F$634,3,FALSE),""))</f>
      </c>
      <c r="E7916" s="81" t="str">
        <v/>
      </c>
      <c r="F7916" s="83">
        <f>IF($E7916="","",IFERROR(VLOOKUP(TRIM(E7916&amp;""),'Référentiel Articles'!$A$2:$F$634,4,FALSE),""))</f>
      </c>
      <c r="G7916" s="84">
        <f>IF($E7916="","",IFERROR(VLOOKUP(TRIM(E7916&amp;""),'Référentiel Articles'!$A$2:$F$634,5,FALSE),""))</f>
      </c>
      <c r="H7916" s="85" t="str">
        <v/>
      </c>
      <c r="I7916" s="84">
        <f>IF($E7916="","",IFERROR(VLOOKUP(TRIM(E7916&amp;""),'Référentiel Articles'!$A$2:$F$634,6,FALSE),""))</f>
      </c>
      <c r="J7916" s="90">
        <f>IF(OR($E7916="",$H7916=""),"",$H7916*$I7916)</f>
      </c>
      <c r="K7916" s="87" t="str">
        <v/>
      </c>
    </row>
    <row r="7917">
      <c r="A7917" s="74" t="str">
        <v/>
      </c>
      <c r="B7917" s="74" t="str">
        <v/>
      </c>
      <c r="C7917" s="75">
        <f>IF($E7917="","",IFERROR(VLOOKUP(TRIM(E7917&amp;""),'Référentiel Articles'!$A$2:$F$634,2,FALSE),""))</f>
      </c>
      <c r="D7917" s="75">
        <f>IF($E7917="","",IFERROR(VLOOKUP(TRIM(E7917&amp;""),'Référentiel Articles'!$A$2:$F$634,3,FALSE),""))</f>
      </c>
      <c r="E7917" s="74" t="str">
        <v/>
      </c>
      <c r="F7917" s="75">
        <f>IF($E7917="","",IFERROR(VLOOKUP(TRIM(E7917&amp;""),'Référentiel Articles'!$A$2:$F$634,4,FALSE),""))</f>
      </c>
      <c r="G7917" s="76">
        <f>IF($E7917="","",IFERROR(VLOOKUP(TRIM(E7917&amp;""),'Référentiel Articles'!$A$2:$F$634,5,FALSE),""))</f>
      </c>
      <c r="H7917" s="77" t="str">
        <v/>
      </c>
      <c r="I7917" s="76">
        <f>IF($E7917="","",IFERROR(VLOOKUP(TRIM(E7917&amp;""),'Référentiel Articles'!$A$2:$F$634,6,FALSE),""))</f>
      </c>
      <c r="J7917" s="78">
        <f>IF(OR($E7917="",$H7917=""),"",$H7917*$I7917)</f>
      </c>
      <c r="K7917" s="79" t="str">
        <v/>
      </c>
    </row>
    <row r="7918">
      <c r="A7918" s="81" t="str">
        <v/>
      </c>
      <c r="B7918" s="81" t="str">
        <v/>
      </c>
      <c r="C7918" s="83">
        <f>IF($E7918="","",IFERROR(VLOOKUP(TRIM(E7918&amp;""),'Référentiel Articles'!$A$2:$F$634,2,FALSE),""))</f>
      </c>
      <c r="D7918" s="83">
        <f>IF($E7918="","",IFERROR(VLOOKUP(TRIM(E7918&amp;""),'Référentiel Articles'!$A$2:$F$634,3,FALSE),""))</f>
      </c>
      <c r="E7918" s="81" t="str">
        <v/>
      </c>
      <c r="F7918" s="83">
        <f>IF($E7918="","",IFERROR(VLOOKUP(TRIM(E7918&amp;""),'Référentiel Articles'!$A$2:$F$634,4,FALSE),""))</f>
      </c>
      <c r="G7918" s="84">
        <f>IF($E7918="","",IFERROR(VLOOKUP(TRIM(E7918&amp;""),'Référentiel Articles'!$A$2:$F$634,5,FALSE),""))</f>
      </c>
      <c r="H7918" s="85" t="str">
        <v/>
      </c>
      <c r="I7918" s="84">
        <f>IF($E7918="","",IFERROR(VLOOKUP(TRIM(E7918&amp;""),'Référentiel Articles'!$A$2:$F$634,6,FALSE),""))</f>
      </c>
      <c r="J7918" s="90">
        <f>IF(OR($E7918="",$H7918=""),"",$H7918*$I7918)</f>
      </c>
      <c r="K7918" s="87" t="str">
        <v/>
      </c>
    </row>
    <row r="7919">
      <c r="A7919" s="74" t="str">
        <v/>
      </c>
      <c r="B7919" s="74" t="str">
        <v/>
      </c>
      <c r="C7919" s="75">
        <f>IF($E7919="","",IFERROR(VLOOKUP(TRIM(E7919&amp;""),'Référentiel Articles'!$A$2:$F$634,2,FALSE),""))</f>
      </c>
      <c r="D7919" s="75">
        <f>IF($E7919="","",IFERROR(VLOOKUP(TRIM(E7919&amp;""),'Référentiel Articles'!$A$2:$F$634,3,FALSE),""))</f>
      </c>
      <c r="E7919" s="74" t="str">
        <v/>
      </c>
      <c r="F7919" s="75">
        <f>IF($E7919="","",IFERROR(VLOOKUP(TRIM(E7919&amp;""),'Référentiel Articles'!$A$2:$F$634,4,FALSE),""))</f>
      </c>
      <c r="G7919" s="76">
        <f>IF($E7919="","",IFERROR(VLOOKUP(TRIM(E7919&amp;""),'Référentiel Articles'!$A$2:$F$634,5,FALSE),""))</f>
      </c>
      <c r="H7919" s="77" t="str">
        <v/>
      </c>
      <c r="I7919" s="76">
        <f>IF($E7919="","",IFERROR(VLOOKUP(TRIM(E7919&amp;""),'Référentiel Articles'!$A$2:$F$634,6,FALSE),""))</f>
      </c>
      <c r="J7919" s="78">
        <f>IF(OR($E7919="",$H7919=""),"",$H7919*$I7919)</f>
      </c>
      <c r="K7919" s="79" t="str">
        <v/>
      </c>
    </row>
    <row r="7920">
      <c r="A7920" s="81" t="str">
        <v/>
      </c>
      <c r="B7920" s="81" t="str">
        <v/>
      </c>
      <c r="C7920" s="83">
        <f>IF($E7920="","",IFERROR(VLOOKUP(TRIM(E7920&amp;""),'Référentiel Articles'!$A$2:$F$634,2,FALSE),""))</f>
      </c>
      <c r="D7920" s="83">
        <f>IF($E7920="","",IFERROR(VLOOKUP(TRIM(E7920&amp;""),'Référentiel Articles'!$A$2:$F$634,3,FALSE),""))</f>
      </c>
      <c r="E7920" s="81" t="str">
        <v/>
      </c>
      <c r="F7920" s="83">
        <f>IF($E7920="","",IFERROR(VLOOKUP(TRIM(E7920&amp;""),'Référentiel Articles'!$A$2:$F$634,4,FALSE),""))</f>
      </c>
      <c r="G7920" s="84">
        <f>IF($E7920="","",IFERROR(VLOOKUP(TRIM(E7920&amp;""),'Référentiel Articles'!$A$2:$F$634,5,FALSE),""))</f>
      </c>
      <c r="H7920" s="85" t="str">
        <v/>
      </c>
      <c r="I7920" s="84">
        <f>IF($E7920="","",IFERROR(VLOOKUP(TRIM(E7920&amp;""),'Référentiel Articles'!$A$2:$F$634,6,FALSE),""))</f>
      </c>
      <c r="J7920" s="90">
        <f>IF(OR($E7920="",$H7920=""),"",$H7920*$I7920)</f>
      </c>
      <c r="K7920" s="87" t="str">
        <v/>
      </c>
    </row>
    <row r="7921">
      <c r="A7921" s="74" t="str">
        <v/>
      </c>
      <c r="B7921" s="74" t="str">
        <v/>
      </c>
      <c r="C7921" s="75">
        <f>IF($E7921="","",IFERROR(VLOOKUP(TRIM(E7921&amp;""),'Référentiel Articles'!$A$2:$F$634,2,FALSE),""))</f>
      </c>
      <c r="D7921" s="75">
        <f>IF($E7921="","",IFERROR(VLOOKUP(TRIM(E7921&amp;""),'Référentiel Articles'!$A$2:$F$634,3,FALSE),""))</f>
      </c>
      <c r="E7921" s="74" t="str">
        <v/>
      </c>
      <c r="F7921" s="75">
        <f>IF($E7921="","",IFERROR(VLOOKUP(TRIM(E7921&amp;""),'Référentiel Articles'!$A$2:$F$634,4,FALSE),""))</f>
      </c>
      <c r="G7921" s="76">
        <f>IF($E7921="","",IFERROR(VLOOKUP(TRIM(E7921&amp;""),'Référentiel Articles'!$A$2:$F$634,5,FALSE),""))</f>
      </c>
      <c r="H7921" s="77" t="str">
        <v/>
      </c>
      <c r="I7921" s="76">
        <f>IF($E7921="","",IFERROR(VLOOKUP(TRIM(E7921&amp;""),'Référentiel Articles'!$A$2:$F$634,6,FALSE),""))</f>
      </c>
      <c r="J7921" s="78">
        <f>IF(OR($E7921="",$H7921=""),"",$H7921*$I7921)</f>
      </c>
      <c r="K7921" s="79" t="str">
        <v/>
      </c>
    </row>
    <row r="7922">
      <c r="A7922" s="81" t="str">
        <v/>
      </c>
      <c r="B7922" s="81" t="str">
        <v/>
      </c>
      <c r="C7922" s="83">
        <f>IF($E7922="","",IFERROR(VLOOKUP(TRIM(E7922&amp;""),'Référentiel Articles'!$A$2:$F$634,2,FALSE),""))</f>
      </c>
      <c r="D7922" s="83">
        <f>IF($E7922="","",IFERROR(VLOOKUP(TRIM(E7922&amp;""),'Référentiel Articles'!$A$2:$F$634,3,FALSE),""))</f>
      </c>
      <c r="E7922" s="81" t="str">
        <v/>
      </c>
      <c r="F7922" s="83">
        <f>IF($E7922="","",IFERROR(VLOOKUP(TRIM(E7922&amp;""),'Référentiel Articles'!$A$2:$F$634,4,FALSE),""))</f>
      </c>
      <c r="G7922" s="84">
        <f>IF($E7922="","",IFERROR(VLOOKUP(TRIM(E7922&amp;""),'Référentiel Articles'!$A$2:$F$634,5,FALSE),""))</f>
      </c>
      <c r="H7922" s="85" t="str">
        <v/>
      </c>
      <c r="I7922" s="84">
        <f>IF($E7922="","",IFERROR(VLOOKUP(TRIM(E7922&amp;""),'Référentiel Articles'!$A$2:$F$634,6,FALSE),""))</f>
      </c>
      <c r="J7922" s="90">
        <f>IF(OR($E7922="",$H7922=""),"",$H7922*$I7922)</f>
      </c>
      <c r="K7922" s="87" t="str">
        <v/>
      </c>
    </row>
    <row r="7923">
      <c r="A7923" s="74" t="str">
        <v/>
      </c>
      <c r="B7923" s="74" t="str">
        <v/>
      </c>
      <c r="C7923" s="75">
        <f>IF($E7923="","",IFERROR(VLOOKUP(TRIM(E7923&amp;""),'Référentiel Articles'!$A$2:$F$634,2,FALSE),""))</f>
      </c>
      <c r="D7923" s="75">
        <f>IF($E7923="","",IFERROR(VLOOKUP(TRIM(E7923&amp;""),'Référentiel Articles'!$A$2:$F$634,3,FALSE),""))</f>
      </c>
      <c r="E7923" s="74" t="str">
        <v/>
      </c>
      <c r="F7923" s="75">
        <f>IF($E7923="","",IFERROR(VLOOKUP(TRIM(E7923&amp;""),'Référentiel Articles'!$A$2:$F$634,4,FALSE),""))</f>
      </c>
      <c r="G7923" s="76">
        <f>IF($E7923="","",IFERROR(VLOOKUP(TRIM(E7923&amp;""),'Référentiel Articles'!$A$2:$F$634,5,FALSE),""))</f>
      </c>
      <c r="H7923" s="77" t="str">
        <v/>
      </c>
      <c r="I7923" s="76">
        <f>IF($E7923="","",IFERROR(VLOOKUP(TRIM(E7923&amp;""),'Référentiel Articles'!$A$2:$F$634,6,FALSE),""))</f>
      </c>
      <c r="J7923" s="78">
        <f>IF(OR($E7923="",$H7923=""),"",$H7923*$I7923)</f>
      </c>
      <c r="K7923" s="79" t="str">
        <v/>
      </c>
    </row>
    <row r="7924">
      <c r="A7924" s="81" t="str">
        <v/>
      </c>
      <c r="B7924" s="81" t="str">
        <v/>
      </c>
      <c r="C7924" s="83">
        <f>IF($E7924="","",IFERROR(VLOOKUP(TRIM(E7924&amp;""),'Référentiel Articles'!$A$2:$F$634,2,FALSE),""))</f>
      </c>
      <c r="D7924" s="83">
        <f>IF($E7924="","",IFERROR(VLOOKUP(TRIM(E7924&amp;""),'Référentiel Articles'!$A$2:$F$634,3,FALSE),""))</f>
      </c>
      <c r="E7924" s="81" t="str">
        <v/>
      </c>
      <c r="F7924" s="83">
        <f>IF($E7924="","",IFERROR(VLOOKUP(TRIM(E7924&amp;""),'Référentiel Articles'!$A$2:$F$634,4,FALSE),""))</f>
      </c>
      <c r="G7924" s="84">
        <f>IF($E7924="","",IFERROR(VLOOKUP(TRIM(E7924&amp;""),'Référentiel Articles'!$A$2:$F$634,5,FALSE),""))</f>
      </c>
      <c r="H7924" s="85" t="str">
        <v/>
      </c>
      <c r="I7924" s="84">
        <f>IF($E7924="","",IFERROR(VLOOKUP(TRIM(E7924&amp;""),'Référentiel Articles'!$A$2:$F$634,6,FALSE),""))</f>
      </c>
      <c r="J7924" s="90">
        <f>IF(OR($E7924="",$H7924=""),"",$H7924*$I7924)</f>
      </c>
      <c r="K7924" s="87" t="str">
        <v/>
      </c>
    </row>
    <row r="7925">
      <c r="A7925" s="74" t="str">
        <v/>
      </c>
      <c r="B7925" s="74" t="str">
        <v/>
      </c>
      <c r="C7925" s="75">
        <f>IF($E7925="","",IFERROR(VLOOKUP(TRIM(E7925&amp;""),'Référentiel Articles'!$A$2:$F$634,2,FALSE),""))</f>
      </c>
      <c r="D7925" s="75">
        <f>IF($E7925="","",IFERROR(VLOOKUP(TRIM(E7925&amp;""),'Référentiel Articles'!$A$2:$F$634,3,FALSE),""))</f>
      </c>
      <c r="E7925" s="74" t="str">
        <v/>
      </c>
      <c r="F7925" s="75">
        <f>IF($E7925="","",IFERROR(VLOOKUP(TRIM(E7925&amp;""),'Référentiel Articles'!$A$2:$F$634,4,FALSE),""))</f>
      </c>
      <c r="G7925" s="76">
        <f>IF($E7925="","",IFERROR(VLOOKUP(TRIM(E7925&amp;""),'Référentiel Articles'!$A$2:$F$634,5,FALSE),""))</f>
      </c>
      <c r="H7925" s="77" t="str">
        <v/>
      </c>
      <c r="I7925" s="76">
        <f>IF($E7925="","",IFERROR(VLOOKUP(TRIM(E7925&amp;""),'Référentiel Articles'!$A$2:$F$634,6,FALSE),""))</f>
      </c>
      <c r="J7925" s="78">
        <f>IF(OR($E7925="",$H7925=""),"",$H7925*$I7925)</f>
      </c>
      <c r="K7925" s="79" t="str">
        <v/>
      </c>
    </row>
    <row r="7926">
      <c r="A7926" s="81" t="str">
        <v/>
      </c>
      <c r="B7926" s="81" t="str">
        <v/>
      </c>
      <c r="C7926" s="83">
        <f>IF($E7926="","",IFERROR(VLOOKUP(TRIM(E7926&amp;""),'Référentiel Articles'!$A$2:$F$634,2,FALSE),""))</f>
      </c>
      <c r="D7926" s="83">
        <f>IF($E7926="","",IFERROR(VLOOKUP(TRIM(E7926&amp;""),'Référentiel Articles'!$A$2:$F$634,3,FALSE),""))</f>
      </c>
      <c r="E7926" s="81" t="str">
        <v/>
      </c>
      <c r="F7926" s="83">
        <f>IF($E7926="","",IFERROR(VLOOKUP(TRIM(E7926&amp;""),'Référentiel Articles'!$A$2:$F$634,4,FALSE),""))</f>
      </c>
      <c r="G7926" s="84">
        <f>IF($E7926="","",IFERROR(VLOOKUP(TRIM(E7926&amp;""),'Référentiel Articles'!$A$2:$F$634,5,FALSE),""))</f>
      </c>
      <c r="H7926" s="85" t="str">
        <v/>
      </c>
      <c r="I7926" s="84">
        <f>IF($E7926="","",IFERROR(VLOOKUP(TRIM(E7926&amp;""),'Référentiel Articles'!$A$2:$F$634,6,FALSE),""))</f>
      </c>
      <c r="J7926" s="90">
        <f>IF(OR($E7926="",$H7926=""),"",$H7926*$I7926)</f>
      </c>
      <c r="K7926" s="87" t="str">
        <v/>
      </c>
    </row>
    <row r="7927">
      <c r="A7927" s="74" t="str">
        <v/>
      </c>
      <c r="B7927" s="74" t="str">
        <v/>
      </c>
      <c r="C7927" s="75">
        <f>IF($E7927="","",IFERROR(VLOOKUP(TRIM(E7927&amp;""),'Référentiel Articles'!$A$2:$F$634,2,FALSE),""))</f>
      </c>
      <c r="D7927" s="75">
        <f>IF($E7927="","",IFERROR(VLOOKUP(TRIM(E7927&amp;""),'Référentiel Articles'!$A$2:$F$634,3,FALSE),""))</f>
      </c>
      <c r="E7927" s="74" t="str">
        <v/>
      </c>
      <c r="F7927" s="75">
        <f>IF($E7927="","",IFERROR(VLOOKUP(TRIM(E7927&amp;""),'Référentiel Articles'!$A$2:$F$634,4,FALSE),""))</f>
      </c>
      <c r="G7927" s="76">
        <f>IF($E7927="","",IFERROR(VLOOKUP(TRIM(E7927&amp;""),'Référentiel Articles'!$A$2:$F$634,5,FALSE),""))</f>
      </c>
      <c r="H7927" s="77" t="str">
        <v/>
      </c>
      <c r="I7927" s="76">
        <f>IF($E7927="","",IFERROR(VLOOKUP(TRIM(E7927&amp;""),'Référentiel Articles'!$A$2:$F$634,6,FALSE),""))</f>
      </c>
      <c r="J7927" s="78">
        <f>IF(OR($E7927="",$H7927=""),"",$H7927*$I7927)</f>
      </c>
      <c r="K7927" s="79" t="str">
        <v/>
      </c>
    </row>
    <row r="7928">
      <c r="A7928" s="81" t="str">
        <v/>
      </c>
      <c r="B7928" s="81" t="str">
        <v/>
      </c>
      <c r="C7928" s="83">
        <f>IF($E7928="","",IFERROR(VLOOKUP(TRIM(E7928&amp;""),'Référentiel Articles'!$A$2:$F$634,2,FALSE),""))</f>
      </c>
      <c r="D7928" s="83">
        <f>IF($E7928="","",IFERROR(VLOOKUP(TRIM(E7928&amp;""),'Référentiel Articles'!$A$2:$F$634,3,FALSE),""))</f>
      </c>
      <c r="E7928" s="81" t="str">
        <v/>
      </c>
      <c r="F7928" s="83">
        <f>IF($E7928="","",IFERROR(VLOOKUP(TRIM(E7928&amp;""),'Référentiel Articles'!$A$2:$F$634,4,FALSE),""))</f>
      </c>
      <c r="G7928" s="84">
        <f>IF($E7928="","",IFERROR(VLOOKUP(TRIM(E7928&amp;""),'Référentiel Articles'!$A$2:$F$634,5,FALSE),""))</f>
      </c>
      <c r="H7928" s="85" t="str">
        <v/>
      </c>
      <c r="I7928" s="84">
        <f>IF($E7928="","",IFERROR(VLOOKUP(TRIM(E7928&amp;""),'Référentiel Articles'!$A$2:$F$634,6,FALSE),""))</f>
      </c>
      <c r="J7928" s="90">
        <f>IF(OR($E7928="",$H7928=""),"",$H7928*$I7928)</f>
      </c>
      <c r="K7928" s="87" t="str">
        <v/>
      </c>
    </row>
    <row r="7929">
      <c r="A7929" s="74" t="str">
        <v/>
      </c>
      <c r="B7929" s="74" t="str">
        <v/>
      </c>
      <c r="C7929" s="75">
        <f>IF($E7929="","",IFERROR(VLOOKUP(TRIM(E7929&amp;""),'Référentiel Articles'!$A$2:$F$634,2,FALSE),""))</f>
      </c>
      <c r="D7929" s="75">
        <f>IF($E7929="","",IFERROR(VLOOKUP(TRIM(E7929&amp;""),'Référentiel Articles'!$A$2:$F$634,3,FALSE),""))</f>
      </c>
      <c r="E7929" s="74" t="str">
        <v/>
      </c>
      <c r="F7929" s="75">
        <f>IF($E7929="","",IFERROR(VLOOKUP(TRIM(E7929&amp;""),'Référentiel Articles'!$A$2:$F$634,4,FALSE),""))</f>
      </c>
      <c r="G7929" s="76">
        <f>IF($E7929="","",IFERROR(VLOOKUP(TRIM(E7929&amp;""),'Référentiel Articles'!$A$2:$F$634,5,FALSE),""))</f>
      </c>
      <c r="H7929" s="77" t="str">
        <v/>
      </c>
      <c r="I7929" s="76">
        <f>IF($E7929="","",IFERROR(VLOOKUP(TRIM(E7929&amp;""),'Référentiel Articles'!$A$2:$F$634,6,FALSE),""))</f>
      </c>
      <c r="J7929" s="78">
        <f>IF(OR($E7929="",$H7929=""),"",$H7929*$I7929)</f>
      </c>
      <c r="K7929" s="79" t="str">
        <v/>
      </c>
    </row>
    <row r="7930">
      <c r="A7930" s="81" t="str">
        <v/>
      </c>
      <c r="B7930" s="81" t="str">
        <v/>
      </c>
      <c r="C7930" s="83">
        <f>IF($E7930="","",IFERROR(VLOOKUP(TRIM(E7930&amp;""),'Référentiel Articles'!$A$2:$F$634,2,FALSE),""))</f>
      </c>
      <c r="D7930" s="83">
        <f>IF($E7930="","",IFERROR(VLOOKUP(TRIM(E7930&amp;""),'Référentiel Articles'!$A$2:$F$634,3,FALSE),""))</f>
      </c>
      <c r="E7930" s="81" t="str">
        <v/>
      </c>
      <c r="F7930" s="83">
        <f>IF($E7930="","",IFERROR(VLOOKUP(TRIM(E7930&amp;""),'Référentiel Articles'!$A$2:$F$634,4,FALSE),""))</f>
      </c>
      <c r="G7930" s="84">
        <f>IF($E7930="","",IFERROR(VLOOKUP(TRIM(E7930&amp;""),'Référentiel Articles'!$A$2:$F$634,5,FALSE),""))</f>
      </c>
      <c r="H7930" s="85" t="str">
        <v/>
      </c>
      <c r="I7930" s="84">
        <f>IF($E7930="","",IFERROR(VLOOKUP(TRIM(E7930&amp;""),'Référentiel Articles'!$A$2:$F$634,6,FALSE),""))</f>
      </c>
      <c r="J7930" s="90">
        <f>IF(OR($E7930="",$H7930=""),"",$H7930*$I7930)</f>
      </c>
      <c r="K7930" s="87" t="str">
        <v/>
      </c>
    </row>
    <row r="7931">
      <c r="A7931" s="74" t="str">
        <v/>
      </c>
      <c r="B7931" s="74" t="str">
        <v/>
      </c>
      <c r="C7931" s="75">
        <f>IF($E7931="","",IFERROR(VLOOKUP(TRIM(E7931&amp;""),'Référentiel Articles'!$A$2:$F$634,2,FALSE),""))</f>
      </c>
      <c r="D7931" s="75">
        <f>IF($E7931="","",IFERROR(VLOOKUP(TRIM(E7931&amp;""),'Référentiel Articles'!$A$2:$F$634,3,FALSE),""))</f>
      </c>
      <c r="E7931" s="74" t="str">
        <v/>
      </c>
      <c r="F7931" s="75">
        <f>IF($E7931="","",IFERROR(VLOOKUP(TRIM(E7931&amp;""),'Référentiel Articles'!$A$2:$F$634,4,FALSE),""))</f>
      </c>
      <c r="G7931" s="76">
        <f>IF($E7931="","",IFERROR(VLOOKUP(TRIM(E7931&amp;""),'Référentiel Articles'!$A$2:$F$634,5,FALSE),""))</f>
      </c>
      <c r="H7931" s="77" t="str">
        <v/>
      </c>
      <c r="I7931" s="76">
        <f>IF($E7931="","",IFERROR(VLOOKUP(TRIM(E7931&amp;""),'Référentiel Articles'!$A$2:$F$634,6,FALSE),""))</f>
      </c>
      <c r="J7931" s="78">
        <f>IF(OR($E7931="",$H7931=""),"",$H7931*$I7931)</f>
      </c>
      <c r="K7931" s="79" t="str">
        <v/>
      </c>
    </row>
    <row r="7932">
      <c r="A7932" s="81" t="str">
        <v/>
      </c>
      <c r="B7932" s="81" t="str">
        <v/>
      </c>
      <c r="C7932" s="83">
        <f>IF($E7932="","",IFERROR(VLOOKUP(TRIM(E7932&amp;""),'Référentiel Articles'!$A$2:$F$634,2,FALSE),""))</f>
      </c>
      <c r="D7932" s="83">
        <f>IF($E7932="","",IFERROR(VLOOKUP(TRIM(E7932&amp;""),'Référentiel Articles'!$A$2:$F$634,3,FALSE),""))</f>
      </c>
      <c r="E7932" s="81" t="str">
        <v/>
      </c>
      <c r="F7932" s="83">
        <f>IF($E7932="","",IFERROR(VLOOKUP(TRIM(E7932&amp;""),'Référentiel Articles'!$A$2:$F$634,4,FALSE),""))</f>
      </c>
      <c r="G7932" s="84">
        <f>IF($E7932="","",IFERROR(VLOOKUP(TRIM(E7932&amp;""),'Référentiel Articles'!$A$2:$F$634,5,FALSE),""))</f>
      </c>
      <c r="H7932" s="85" t="str">
        <v/>
      </c>
      <c r="I7932" s="84">
        <f>IF($E7932="","",IFERROR(VLOOKUP(TRIM(E7932&amp;""),'Référentiel Articles'!$A$2:$F$634,6,FALSE),""))</f>
      </c>
      <c r="J7932" s="90">
        <f>IF(OR($E7932="",$H7932=""),"",$H7932*$I7932)</f>
      </c>
      <c r="K7932" s="87" t="str">
        <v/>
      </c>
    </row>
    <row r="7933">
      <c r="A7933" s="74" t="str">
        <v/>
      </c>
      <c r="B7933" s="74" t="str">
        <v/>
      </c>
      <c r="C7933" s="75">
        <f>IF($E7933="","",IFERROR(VLOOKUP(TRIM(E7933&amp;""),'Référentiel Articles'!$A$2:$F$634,2,FALSE),""))</f>
      </c>
      <c r="D7933" s="75">
        <f>IF($E7933="","",IFERROR(VLOOKUP(TRIM(E7933&amp;""),'Référentiel Articles'!$A$2:$F$634,3,FALSE),""))</f>
      </c>
      <c r="E7933" s="74" t="str">
        <v/>
      </c>
      <c r="F7933" s="75">
        <f>IF($E7933="","",IFERROR(VLOOKUP(TRIM(E7933&amp;""),'Référentiel Articles'!$A$2:$F$634,4,FALSE),""))</f>
      </c>
      <c r="G7933" s="76">
        <f>IF($E7933="","",IFERROR(VLOOKUP(TRIM(E7933&amp;""),'Référentiel Articles'!$A$2:$F$634,5,FALSE),""))</f>
      </c>
      <c r="H7933" s="77" t="str">
        <v/>
      </c>
      <c r="I7933" s="76">
        <f>IF($E7933="","",IFERROR(VLOOKUP(TRIM(E7933&amp;""),'Référentiel Articles'!$A$2:$F$634,6,FALSE),""))</f>
      </c>
      <c r="J7933" s="78">
        <f>IF(OR($E7933="",$H7933=""),"",$H7933*$I7933)</f>
      </c>
      <c r="K7933" s="79" t="str">
        <v/>
      </c>
    </row>
    <row r="7934">
      <c r="A7934" s="81" t="str">
        <v/>
      </c>
      <c r="B7934" s="81" t="str">
        <v/>
      </c>
      <c r="C7934" s="83">
        <f>IF($E7934="","",IFERROR(VLOOKUP(TRIM(E7934&amp;""),'Référentiel Articles'!$A$2:$F$634,2,FALSE),""))</f>
      </c>
      <c r="D7934" s="83">
        <f>IF($E7934="","",IFERROR(VLOOKUP(TRIM(E7934&amp;""),'Référentiel Articles'!$A$2:$F$634,3,FALSE),""))</f>
      </c>
      <c r="E7934" s="81" t="str">
        <v/>
      </c>
      <c r="F7934" s="83">
        <f>IF($E7934="","",IFERROR(VLOOKUP(TRIM(E7934&amp;""),'Référentiel Articles'!$A$2:$F$634,4,FALSE),""))</f>
      </c>
      <c r="G7934" s="84">
        <f>IF($E7934="","",IFERROR(VLOOKUP(TRIM(E7934&amp;""),'Référentiel Articles'!$A$2:$F$634,5,FALSE),""))</f>
      </c>
      <c r="H7934" s="85" t="str">
        <v/>
      </c>
      <c r="I7934" s="84">
        <f>IF($E7934="","",IFERROR(VLOOKUP(TRIM(E7934&amp;""),'Référentiel Articles'!$A$2:$F$634,6,FALSE),""))</f>
      </c>
      <c r="J7934" s="90">
        <f>IF(OR($E7934="",$H7934=""),"",$H7934*$I7934)</f>
      </c>
      <c r="K7934" s="87" t="str">
        <v/>
      </c>
    </row>
    <row r="7935">
      <c r="A7935" s="74" t="str">
        <v/>
      </c>
      <c r="B7935" s="74" t="str">
        <v/>
      </c>
      <c r="C7935" s="75">
        <f>IF($E7935="","",IFERROR(VLOOKUP(TRIM(E7935&amp;""),'Référentiel Articles'!$A$2:$F$634,2,FALSE),""))</f>
      </c>
      <c r="D7935" s="75">
        <f>IF($E7935="","",IFERROR(VLOOKUP(TRIM(E7935&amp;""),'Référentiel Articles'!$A$2:$F$634,3,FALSE),""))</f>
      </c>
      <c r="E7935" s="74" t="str">
        <v/>
      </c>
      <c r="F7935" s="75">
        <f>IF($E7935="","",IFERROR(VLOOKUP(TRIM(E7935&amp;""),'Référentiel Articles'!$A$2:$F$634,4,FALSE),""))</f>
      </c>
      <c r="G7935" s="76">
        <f>IF($E7935="","",IFERROR(VLOOKUP(TRIM(E7935&amp;""),'Référentiel Articles'!$A$2:$F$634,5,FALSE),""))</f>
      </c>
      <c r="H7935" s="77" t="str">
        <v/>
      </c>
      <c r="I7935" s="76">
        <f>IF($E7935="","",IFERROR(VLOOKUP(TRIM(E7935&amp;""),'Référentiel Articles'!$A$2:$F$634,6,FALSE),""))</f>
      </c>
      <c r="J7935" s="78">
        <f>IF(OR($E7935="",$H7935=""),"",$H7935*$I7935)</f>
      </c>
      <c r="K7935" s="79" t="str">
        <v/>
      </c>
    </row>
    <row r="7936">
      <c r="A7936" s="81" t="str">
        <v/>
      </c>
      <c r="B7936" s="81" t="str">
        <v/>
      </c>
      <c r="C7936" s="83">
        <f>IF($E7936="","",IFERROR(VLOOKUP(TRIM(E7936&amp;""),'Référentiel Articles'!$A$2:$F$634,2,FALSE),""))</f>
      </c>
      <c r="D7936" s="83">
        <f>IF($E7936="","",IFERROR(VLOOKUP(TRIM(E7936&amp;""),'Référentiel Articles'!$A$2:$F$634,3,FALSE),""))</f>
      </c>
      <c r="E7936" s="81" t="str">
        <v/>
      </c>
      <c r="F7936" s="83">
        <f>IF($E7936="","",IFERROR(VLOOKUP(TRIM(E7936&amp;""),'Référentiel Articles'!$A$2:$F$634,4,FALSE),""))</f>
      </c>
      <c r="G7936" s="84">
        <f>IF($E7936="","",IFERROR(VLOOKUP(TRIM(E7936&amp;""),'Référentiel Articles'!$A$2:$F$634,5,FALSE),""))</f>
      </c>
      <c r="H7936" s="85" t="str">
        <v/>
      </c>
      <c r="I7936" s="84">
        <f>IF($E7936="","",IFERROR(VLOOKUP(TRIM(E7936&amp;""),'Référentiel Articles'!$A$2:$F$634,6,FALSE),""))</f>
      </c>
      <c r="J7936" s="90">
        <f>IF(OR($E7936="",$H7936=""),"",$H7936*$I7936)</f>
      </c>
      <c r="K7936" s="87" t="str">
        <v/>
      </c>
    </row>
    <row r="7937">
      <c r="A7937" s="74" t="str">
        <v/>
      </c>
      <c r="B7937" s="74" t="str">
        <v/>
      </c>
      <c r="C7937" s="75">
        <f>IF($E7937="","",IFERROR(VLOOKUP(TRIM(E7937&amp;""),'Référentiel Articles'!$A$2:$F$634,2,FALSE),""))</f>
      </c>
      <c r="D7937" s="75">
        <f>IF($E7937="","",IFERROR(VLOOKUP(TRIM(E7937&amp;""),'Référentiel Articles'!$A$2:$F$634,3,FALSE),""))</f>
      </c>
      <c r="E7937" s="74" t="str">
        <v/>
      </c>
      <c r="F7937" s="75">
        <f>IF($E7937="","",IFERROR(VLOOKUP(TRIM(E7937&amp;""),'Référentiel Articles'!$A$2:$F$634,4,FALSE),""))</f>
      </c>
      <c r="G7937" s="76">
        <f>IF($E7937="","",IFERROR(VLOOKUP(TRIM(E7937&amp;""),'Référentiel Articles'!$A$2:$F$634,5,FALSE),""))</f>
      </c>
      <c r="H7937" s="77" t="str">
        <v/>
      </c>
      <c r="I7937" s="76">
        <f>IF($E7937="","",IFERROR(VLOOKUP(TRIM(E7937&amp;""),'Référentiel Articles'!$A$2:$F$634,6,FALSE),""))</f>
      </c>
      <c r="J7937" s="78">
        <f>IF(OR($E7937="",$H7937=""),"",$H7937*$I7937)</f>
      </c>
      <c r="K7937" s="79" t="str">
        <v/>
      </c>
    </row>
    <row r="7938">
      <c r="A7938" s="81" t="str">
        <v/>
      </c>
      <c r="B7938" s="81" t="str">
        <v/>
      </c>
      <c r="C7938" s="83">
        <f>IF($E7938="","",IFERROR(VLOOKUP(TRIM(E7938&amp;""),'Référentiel Articles'!$A$2:$F$634,2,FALSE),""))</f>
      </c>
      <c r="D7938" s="83">
        <f>IF($E7938="","",IFERROR(VLOOKUP(TRIM(E7938&amp;""),'Référentiel Articles'!$A$2:$F$634,3,FALSE),""))</f>
      </c>
      <c r="E7938" s="81" t="str">
        <v/>
      </c>
      <c r="F7938" s="83">
        <f>IF($E7938="","",IFERROR(VLOOKUP(TRIM(E7938&amp;""),'Référentiel Articles'!$A$2:$F$634,4,FALSE),""))</f>
      </c>
      <c r="G7938" s="84">
        <f>IF($E7938="","",IFERROR(VLOOKUP(TRIM(E7938&amp;""),'Référentiel Articles'!$A$2:$F$634,5,FALSE),""))</f>
      </c>
      <c r="H7938" s="85" t="str">
        <v/>
      </c>
      <c r="I7938" s="84">
        <f>IF($E7938="","",IFERROR(VLOOKUP(TRIM(E7938&amp;""),'Référentiel Articles'!$A$2:$F$634,6,FALSE),""))</f>
      </c>
      <c r="J7938" s="90">
        <f>IF(OR($E7938="",$H7938=""),"",$H7938*$I7938)</f>
      </c>
      <c r="K7938" s="87" t="str">
        <v/>
      </c>
    </row>
    <row r="7939">
      <c r="A7939" s="74" t="str">
        <v/>
      </c>
      <c r="B7939" s="74" t="str">
        <v/>
      </c>
      <c r="C7939" s="75">
        <f>IF($E7939="","",IFERROR(VLOOKUP(TRIM(E7939&amp;""),'Référentiel Articles'!$A$2:$F$634,2,FALSE),""))</f>
      </c>
      <c r="D7939" s="75">
        <f>IF($E7939="","",IFERROR(VLOOKUP(TRIM(E7939&amp;""),'Référentiel Articles'!$A$2:$F$634,3,FALSE),""))</f>
      </c>
      <c r="E7939" s="74" t="str">
        <v/>
      </c>
      <c r="F7939" s="75">
        <f>IF($E7939="","",IFERROR(VLOOKUP(TRIM(E7939&amp;""),'Référentiel Articles'!$A$2:$F$634,4,FALSE),""))</f>
      </c>
      <c r="G7939" s="76">
        <f>IF($E7939="","",IFERROR(VLOOKUP(TRIM(E7939&amp;""),'Référentiel Articles'!$A$2:$F$634,5,FALSE),""))</f>
      </c>
      <c r="H7939" s="77" t="str">
        <v/>
      </c>
      <c r="I7939" s="76">
        <f>IF($E7939="","",IFERROR(VLOOKUP(TRIM(E7939&amp;""),'Référentiel Articles'!$A$2:$F$634,6,FALSE),""))</f>
      </c>
      <c r="J7939" s="78">
        <f>IF(OR($E7939="",$H7939=""),"",$H7939*$I7939)</f>
      </c>
      <c r="K7939" s="79" t="str">
        <v/>
      </c>
    </row>
    <row r="7940">
      <c r="A7940" s="81" t="str">
        <v/>
      </c>
      <c r="B7940" s="81" t="str">
        <v/>
      </c>
      <c r="C7940" s="83">
        <f>IF($E7940="","",IFERROR(VLOOKUP(TRIM(E7940&amp;""),'Référentiel Articles'!$A$2:$F$634,2,FALSE),""))</f>
      </c>
      <c r="D7940" s="83">
        <f>IF($E7940="","",IFERROR(VLOOKUP(TRIM(E7940&amp;""),'Référentiel Articles'!$A$2:$F$634,3,FALSE),""))</f>
      </c>
      <c r="E7940" s="81" t="str">
        <v/>
      </c>
      <c r="F7940" s="83">
        <f>IF($E7940="","",IFERROR(VLOOKUP(TRIM(E7940&amp;""),'Référentiel Articles'!$A$2:$F$634,4,FALSE),""))</f>
      </c>
      <c r="G7940" s="84">
        <f>IF($E7940="","",IFERROR(VLOOKUP(TRIM(E7940&amp;""),'Référentiel Articles'!$A$2:$F$634,5,FALSE),""))</f>
      </c>
      <c r="H7940" s="85" t="str">
        <v/>
      </c>
      <c r="I7940" s="84">
        <f>IF($E7940="","",IFERROR(VLOOKUP(TRIM(E7940&amp;""),'Référentiel Articles'!$A$2:$F$634,6,FALSE),""))</f>
      </c>
      <c r="J7940" s="90">
        <f>IF(OR($E7940="",$H7940=""),"",$H7940*$I7940)</f>
      </c>
      <c r="K7940" s="87" t="str">
        <v/>
      </c>
    </row>
    <row r="7941">
      <c r="A7941" s="74" t="str">
        <v/>
      </c>
      <c r="B7941" s="74" t="str">
        <v/>
      </c>
      <c r="C7941" s="75">
        <f>IF($E7941="","",IFERROR(VLOOKUP(TRIM(E7941&amp;""),'Référentiel Articles'!$A$2:$F$634,2,FALSE),""))</f>
      </c>
      <c r="D7941" s="75">
        <f>IF($E7941="","",IFERROR(VLOOKUP(TRIM(E7941&amp;""),'Référentiel Articles'!$A$2:$F$634,3,FALSE),""))</f>
      </c>
      <c r="E7941" s="74" t="str">
        <v/>
      </c>
      <c r="F7941" s="75">
        <f>IF($E7941="","",IFERROR(VLOOKUP(TRIM(E7941&amp;""),'Référentiel Articles'!$A$2:$F$634,4,FALSE),""))</f>
      </c>
      <c r="G7941" s="76">
        <f>IF($E7941="","",IFERROR(VLOOKUP(TRIM(E7941&amp;""),'Référentiel Articles'!$A$2:$F$634,5,FALSE),""))</f>
      </c>
      <c r="H7941" s="77" t="str">
        <v/>
      </c>
      <c r="I7941" s="76">
        <f>IF($E7941="","",IFERROR(VLOOKUP(TRIM(E7941&amp;""),'Référentiel Articles'!$A$2:$F$634,6,FALSE),""))</f>
      </c>
      <c r="J7941" s="78">
        <f>IF(OR($E7941="",$H7941=""),"",$H7941*$I7941)</f>
      </c>
      <c r="K7941" s="79" t="str">
        <v/>
      </c>
    </row>
    <row r="7942">
      <c r="A7942" s="81" t="str">
        <v/>
      </c>
      <c r="B7942" s="81" t="str">
        <v/>
      </c>
      <c r="C7942" s="83">
        <f>IF($E7942="","",IFERROR(VLOOKUP(TRIM(E7942&amp;""),'Référentiel Articles'!$A$2:$F$634,2,FALSE),""))</f>
      </c>
      <c r="D7942" s="83">
        <f>IF($E7942="","",IFERROR(VLOOKUP(TRIM(E7942&amp;""),'Référentiel Articles'!$A$2:$F$634,3,FALSE),""))</f>
      </c>
      <c r="E7942" s="81" t="str">
        <v/>
      </c>
      <c r="F7942" s="83">
        <f>IF($E7942="","",IFERROR(VLOOKUP(TRIM(E7942&amp;""),'Référentiel Articles'!$A$2:$F$634,4,FALSE),""))</f>
      </c>
      <c r="G7942" s="84">
        <f>IF($E7942="","",IFERROR(VLOOKUP(TRIM(E7942&amp;""),'Référentiel Articles'!$A$2:$F$634,5,FALSE),""))</f>
      </c>
      <c r="H7942" s="85" t="str">
        <v/>
      </c>
      <c r="I7942" s="84">
        <f>IF($E7942="","",IFERROR(VLOOKUP(TRIM(E7942&amp;""),'Référentiel Articles'!$A$2:$F$634,6,FALSE),""))</f>
      </c>
      <c r="J7942" s="90">
        <f>IF(OR($E7942="",$H7942=""),"",$H7942*$I7942)</f>
      </c>
      <c r="K7942" s="87" t="str">
        <v/>
      </c>
    </row>
    <row r="7943">
      <c r="A7943" s="74" t="str">
        <v/>
      </c>
      <c r="B7943" s="74" t="str">
        <v/>
      </c>
      <c r="C7943" s="75">
        <f>IF($E7943="","",IFERROR(VLOOKUP(TRIM(E7943&amp;""),'Référentiel Articles'!$A$2:$F$634,2,FALSE),""))</f>
      </c>
      <c r="D7943" s="75">
        <f>IF($E7943="","",IFERROR(VLOOKUP(TRIM(E7943&amp;""),'Référentiel Articles'!$A$2:$F$634,3,FALSE),""))</f>
      </c>
      <c r="E7943" s="74" t="str">
        <v/>
      </c>
      <c r="F7943" s="75">
        <f>IF($E7943="","",IFERROR(VLOOKUP(TRIM(E7943&amp;""),'Référentiel Articles'!$A$2:$F$634,4,FALSE),""))</f>
      </c>
      <c r="G7943" s="76">
        <f>IF($E7943="","",IFERROR(VLOOKUP(TRIM(E7943&amp;""),'Référentiel Articles'!$A$2:$F$634,5,FALSE),""))</f>
      </c>
      <c r="H7943" s="77" t="str">
        <v/>
      </c>
      <c r="I7943" s="76">
        <f>IF($E7943="","",IFERROR(VLOOKUP(TRIM(E7943&amp;""),'Référentiel Articles'!$A$2:$F$634,6,FALSE),""))</f>
      </c>
      <c r="J7943" s="78">
        <f>IF(OR($E7943="",$H7943=""),"",$H7943*$I7943)</f>
      </c>
      <c r="K7943" s="79" t="str">
        <v/>
      </c>
    </row>
    <row r="7944">
      <c r="A7944" s="81" t="str">
        <v/>
      </c>
      <c r="B7944" s="81" t="str">
        <v/>
      </c>
      <c r="C7944" s="83">
        <f>IF($E7944="","",IFERROR(VLOOKUP(TRIM(E7944&amp;""),'Référentiel Articles'!$A$2:$F$634,2,FALSE),""))</f>
      </c>
      <c r="D7944" s="83">
        <f>IF($E7944="","",IFERROR(VLOOKUP(TRIM(E7944&amp;""),'Référentiel Articles'!$A$2:$F$634,3,FALSE),""))</f>
      </c>
      <c r="E7944" s="81" t="str">
        <v/>
      </c>
      <c r="F7944" s="83">
        <f>IF($E7944="","",IFERROR(VLOOKUP(TRIM(E7944&amp;""),'Référentiel Articles'!$A$2:$F$634,4,FALSE),""))</f>
      </c>
      <c r="G7944" s="84">
        <f>IF($E7944="","",IFERROR(VLOOKUP(TRIM(E7944&amp;""),'Référentiel Articles'!$A$2:$F$634,5,FALSE),""))</f>
      </c>
      <c r="H7944" s="85" t="str">
        <v/>
      </c>
      <c r="I7944" s="84">
        <f>IF($E7944="","",IFERROR(VLOOKUP(TRIM(E7944&amp;""),'Référentiel Articles'!$A$2:$F$634,6,FALSE),""))</f>
      </c>
      <c r="J7944" s="90">
        <f>IF(OR($E7944="",$H7944=""),"",$H7944*$I7944)</f>
      </c>
      <c r="K7944" s="87" t="str">
        <v/>
      </c>
    </row>
    <row r="7945">
      <c r="A7945" s="74" t="str">
        <v/>
      </c>
      <c r="B7945" s="74" t="str">
        <v/>
      </c>
      <c r="C7945" s="75">
        <f>IF($E7945="","",IFERROR(VLOOKUP(TRIM(E7945&amp;""),'Référentiel Articles'!$A$2:$F$634,2,FALSE),""))</f>
      </c>
      <c r="D7945" s="75">
        <f>IF($E7945="","",IFERROR(VLOOKUP(TRIM(E7945&amp;""),'Référentiel Articles'!$A$2:$F$634,3,FALSE),""))</f>
      </c>
      <c r="E7945" s="74" t="str">
        <v/>
      </c>
      <c r="F7945" s="75">
        <f>IF($E7945="","",IFERROR(VLOOKUP(TRIM(E7945&amp;""),'Référentiel Articles'!$A$2:$F$634,4,FALSE),""))</f>
      </c>
      <c r="G7945" s="76">
        <f>IF($E7945="","",IFERROR(VLOOKUP(TRIM(E7945&amp;""),'Référentiel Articles'!$A$2:$F$634,5,FALSE),""))</f>
      </c>
      <c r="H7945" s="77" t="str">
        <v/>
      </c>
      <c r="I7945" s="76">
        <f>IF($E7945="","",IFERROR(VLOOKUP(TRIM(E7945&amp;""),'Référentiel Articles'!$A$2:$F$634,6,FALSE),""))</f>
      </c>
      <c r="J7945" s="78">
        <f>IF(OR($E7945="",$H7945=""),"",$H7945*$I7945)</f>
      </c>
      <c r="K7945" s="79" t="str">
        <v/>
      </c>
    </row>
    <row r="7946">
      <c r="A7946" s="81" t="str">
        <v/>
      </c>
      <c r="B7946" s="81" t="str">
        <v/>
      </c>
      <c r="C7946" s="83">
        <f>IF($E7946="","",IFERROR(VLOOKUP(TRIM(E7946&amp;""),'Référentiel Articles'!$A$2:$F$634,2,FALSE),""))</f>
      </c>
      <c r="D7946" s="83">
        <f>IF($E7946="","",IFERROR(VLOOKUP(TRIM(E7946&amp;""),'Référentiel Articles'!$A$2:$F$634,3,FALSE),""))</f>
      </c>
      <c r="E7946" s="81" t="str">
        <v/>
      </c>
      <c r="F7946" s="83">
        <f>IF($E7946="","",IFERROR(VLOOKUP(TRIM(E7946&amp;""),'Référentiel Articles'!$A$2:$F$634,4,FALSE),""))</f>
      </c>
      <c r="G7946" s="84">
        <f>IF($E7946="","",IFERROR(VLOOKUP(TRIM(E7946&amp;""),'Référentiel Articles'!$A$2:$F$634,5,FALSE),""))</f>
      </c>
      <c r="H7946" s="85" t="str">
        <v/>
      </c>
      <c r="I7946" s="84">
        <f>IF($E7946="","",IFERROR(VLOOKUP(TRIM(E7946&amp;""),'Référentiel Articles'!$A$2:$F$634,6,FALSE),""))</f>
      </c>
      <c r="J7946" s="90">
        <f>IF(OR($E7946="",$H7946=""),"",$H7946*$I7946)</f>
      </c>
      <c r="K7946" s="87" t="str">
        <v/>
      </c>
    </row>
    <row r="7947">
      <c r="A7947" s="74" t="str">
        <v/>
      </c>
      <c r="B7947" s="74" t="str">
        <v/>
      </c>
      <c r="C7947" s="75">
        <f>IF($E7947="","",IFERROR(VLOOKUP(TRIM(E7947&amp;""),'Référentiel Articles'!$A$2:$F$634,2,FALSE),""))</f>
      </c>
      <c r="D7947" s="75">
        <f>IF($E7947="","",IFERROR(VLOOKUP(TRIM(E7947&amp;""),'Référentiel Articles'!$A$2:$F$634,3,FALSE),""))</f>
      </c>
      <c r="E7947" s="74" t="str">
        <v/>
      </c>
      <c r="F7947" s="75">
        <f>IF($E7947="","",IFERROR(VLOOKUP(TRIM(E7947&amp;""),'Référentiel Articles'!$A$2:$F$634,4,FALSE),""))</f>
      </c>
      <c r="G7947" s="76">
        <f>IF($E7947="","",IFERROR(VLOOKUP(TRIM(E7947&amp;""),'Référentiel Articles'!$A$2:$F$634,5,FALSE),""))</f>
      </c>
      <c r="H7947" s="77" t="str">
        <v/>
      </c>
      <c r="I7947" s="76">
        <f>IF($E7947="","",IFERROR(VLOOKUP(TRIM(E7947&amp;""),'Référentiel Articles'!$A$2:$F$634,6,FALSE),""))</f>
      </c>
      <c r="J7947" s="78">
        <f>IF(OR($E7947="",$H7947=""),"",$H7947*$I7947)</f>
      </c>
      <c r="K7947" s="79" t="str">
        <v/>
      </c>
    </row>
    <row r="7948">
      <c r="A7948" s="81" t="str">
        <v/>
      </c>
      <c r="B7948" s="81" t="str">
        <v/>
      </c>
      <c r="C7948" s="83">
        <f>IF($E7948="","",IFERROR(VLOOKUP(TRIM(E7948&amp;""),'Référentiel Articles'!$A$2:$F$634,2,FALSE),""))</f>
      </c>
      <c r="D7948" s="83">
        <f>IF($E7948="","",IFERROR(VLOOKUP(TRIM(E7948&amp;""),'Référentiel Articles'!$A$2:$F$634,3,FALSE),""))</f>
      </c>
      <c r="E7948" s="81" t="str">
        <v/>
      </c>
      <c r="F7948" s="83">
        <f>IF($E7948="","",IFERROR(VLOOKUP(TRIM(E7948&amp;""),'Référentiel Articles'!$A$2:$F$634,4,FALSE),""))</f>
      </c>
      <c r="G7948" s="84">
        <f>IF($E7948="","",IFERROR(VLOOKUP(TRIM(E7948&amp;""),'Référentiel Articles'!$A$2:$F$634,5,FALSE),""))</f>
      </c>
      <c r="H7948" s="85" t="str">
        <v/>
      </c>
      <c r="I7948" s="84">
        <f>IF($E7948="","",IFERROR(VLOOKUP(TRIM(E7948&amp;""),'Référentiel Articles'!$A$2:$F$634,6,FALSE),""))</f>
      </c>
      <c r="J7948" s="90">
        <f>IF(OR($E7948="",$H7948=""),"",$H7948*$I7948)</f>
      </c>
      <c r="K7948" s="87" t="str">
        <v/>
      </c>
    </row>
    <row r="7949">
      <c r="A7949" s="74" t="str">
        <v/>
      </c>
      <c r="B7949" s="74" t="str">
        <v/>
      </c>
      <c r="C7949" s="75">
        <f>IF($E7949="","",IFERROR(VLOOKUP(TRIM(E7949&amp;""),'Référentiel Articles'!$A$2:$F$634,2,FALSE),""))</f>
      </c>
      <c r="D7949" s="75">
        <f>IF($E7949="","",IFERROR(VLOOKUP(TRIM(E7949&amp;""),'Référentiel Articles'!$A$2:$F$634,3,FALSE),""))</f>
      </c>
      <c r="E7949" s="74" t="str">
        <v/>
      </c>
      <c r="F7949" s="75">
        <f>IF($E7949="","",IFERROR(VLOOKUP(TRIM(E7949&amp;""),'Référentiel Articles'!$A$2:$F$634,4,FALSE),""))</f>
      </c>
      <c r="G7949" s="76">
        <f>IF($E7949="","",IFERROR(VLOOKUP(TRIM(E7949&amp;""),'Référentiel Articles'!$A$2:$F$634,5,FALSE),""))</f>
      </c>
      <c r="H7949" s="77" t="str">
        <v/>
      </c>
      <c r="I7949" s="76">
        <f>IF($E7949="","",IFERROR(VLOOKUP(TRIM(E7949&amp;""),'Référentiel Articles'!$A$2:$F$634,6,FALSE),""))</f>
      </c>
      <c r="J7949" s="78">
        <f>IF(OR($E7949="",$H7949=""),"",$H7949*$I7949)</f>
      </c>
      <c r="K7949" s="79" t="str">
        <v/>
      </c>
    </row>
    <row r="7950">
      <c r="A7950" s="81" t="str">
        <v/>
      </c>
      <c r="B7950" s="81" t="str">
        <v/>
      </c>
      <c r="C7950" s="83">
        <f>IF($E7950="","",IFERROR(VLOOKUP(TRIM(E7950&amp;""),'Référentiel Articles'!$A$2:$F$634,2,FALSE),""))</f>
      </c>
      <c r="D7950" s="83">
        <f>IF($E7950="","",IFERROR(VLOOKUP(TRIM(E7950&amp;""),'Référentiel Articles'!$A$2:$F$634,3,FALSE),""))</f>
      </c>
      <c r="E7950" s="81" t="str">
        <v/>
      </c>
      <c r="F7950" s="83">
        <f>IF($E7950="","",IFERROR(VLOOKUP(TRIM(E7950&amp;""),'Référentiel Articles'!$A$2:$F$634,4,FALSE),""))</f>
      </c>
      <c r="G7950" s="84">
        <f>IF($E7950="","",IFERROR(VLOOKUP(TRIM(E7950&amp;""),'Référentiel Articles'!$A$2:$F$634,5,FALSE),""))</f>
      </c>
      <c r="H7950" s="85" t="str">
        <v/>
      </c>
      <c r="I7950" s="84">
        <f>IF($E7950="","",IFERROR(VLOOKUP(TRIM(E7950&amp;""),'Référentiel Articles'!$A$2:$F$634,6,FALSE),""))</f>
      </c>
      <c r="J7950" s="90">
        <f>IF(OR($E7950="",$H7950=""),"",$H7950*$I7950)</f>
      </c>
      <c r="K7950" s="87" t="str">
        <v/>
      </c>
    </row>
    <row r="7951">
      <c r="A7951" s="74" t="str">
        <v/>
      </c>
      <c r="B7951" s="74" t="str">
        <v/>
      </c>
      <c r="C7951" s="75">
        <f>IF($E7951="","",IFERROR(VLOOKUP(TRIM(E7951&amp;""),'Référentiel Articles'!$A$2:$F$634,2,FALSE),""))</f>
      </c>
      <c r="D7951" s="75">
        <f>IF($E7951="","",IFERROR(VLOOKUP(TRIM(E7951&amp;""),'Référentiel Articles'!$A$2:$F$634,3,FALSE),""))</f>
      </c>
      <c r="E7951" s="74" t="str">
        <v/>
      </c>
      <c r="F7951" s="75">
        <f>IF($E7951="","",IFERROR(VLOOKUP(TRIM(E7951&amp;""),'Référentiel Articles'!$A$2:$F$634,4,FALSE),""))</f>
      </c>
      <c r="G7951" s="76">
        <f>IF($E7951="","",IFERROR(VLOOKUP(TRIM(E7951&amp;""),'Référentiel Articles'!$A$2:$F$634,5,FALSE),""))</f>
      </c>
      <c r="H7951" s="77" t="str">
        <v/>
      </c>
      <c r="I7951" s="76">
        <f>IF($E7951="","",IFERROR(VLOOKUP(TRIM(E7951&amp;""),'Référentiel Articles'!$A$2:$F$634,6,FALSE),""))</f>
      </c>
      <c r="J7951" s="78">
        <f>IF(OR($E7951="",$H7951=""),"",$H7951*$I7951)</f>
      </c>
      <c r="K7951" s="79" t="str">
        <v/>
      </c>
    </row>
    <row r="7952">
      <c r="A7952" s="81" t="str">
        <v/>
      </c>
      <c r="B7952" s="81" t="str">
        <v/>
      </c>
      <c r="C7952" s="83">
        <f>IF($E7952="","",IFERROR(VLOOKUP(TRIM(E7952&amp;""),'Référentiel Articles'!$A$2:$F$634,2,FALSE),""))</f>
      </c>
      <c r="D7952" s="83">
        <f>IF($E7952="","",IFERROR(VLOOKUP(TRIM(E7952&amp;""),'Référentiel Articles'!$A$2:$F$634,3,FALSE),""))</f>
      </c>
      <c r="E7952" s="81" t="str">
        <v/>
      </c>
      <c r="F7952" s="83">
        <f>IF($E7952="","",IFERROR(VLOOKUP(TRIM(E7952&amp;""),'Référentiel Articles'!$A$2:$F$634,4,FALSE),""))</f>
      </c>
      <c r="G7952" s="84">
        <f>IF($E7952="","",IFERROR(VLOOKUP(TRIM(E7952&amp;""),'Référentiel Articles'!$A$2:$F$634,5,FALSE),""))</f>
      </c>
      <c r="H7952" s="85" t="str">
        <v/>
      </c>
      <c r="I7952" s="84">
        <f>IF($E7952="","",IFERROR(VLOOKUP(TRIM(E7952&amp;""),'Référentiel Articles'!$A$2:$F$634,6,FALSE),""))</f>
      </c>
      <c r="J7952" s="90">
        <f>IF(OR($E7952="",$H7952=""),"",$H7952*$I7952)</f>
      </c>
      <c r="K7952" s="87" t="str">
        <v/>
      </c>
    </row>
    <row r="7953">
      <c r="A7953" s="74" t="str">
        <v/>
      </c>
      <c r="B7953" s="74" t="str">
        <v/>
      </c>
      <c r="C7953" s="75">
        <f>IF($E7953="","",IFERROR(VLOOKUP(TRIM(E7953&amp;""),'Référentiel Articles'!$A$2:$F$634,2,FALSE),""))</f>
      </c>
      <c r="D7953" s="75">
        <f>IF($E7953="","",IFERROR(VLOOKUP(TRIM(E7953&amp;""),'Référentiel Articles'!$A$2:$F$634,3,FALSE),""))</f>
      </c>
      <c r="E7953" s="74" t="str">
        <v/>
      </c>
      <c r="F7953" s="75">
        <f>IF($E7953="","",IFERROR(VLOOKUP(TRIM(E7953&amp;""),'Référentiel Articles'!$A$2:$F$634,4,FALSE),""))</f>
      </c>
      <c r="G7953" s="76">
        <f>IF($E7953="","",IFERROR(VLOOKUP(TRIM(E7953&amp;""),'Référentiel Articles'!$A$2:$F$634,5,FALSE),""))</f>
      </c>
      <c r="H7953" s="77" t="str">
        <v/>
      </c>
      <c r="I7953" s="76">
        <f>IF($E7953="","",IFERROR(VLOOKUP(TRIM(E7953&amp;""),'Référentiel Articles'!$A$2:$F$634,6,FALSE),""))</f>
      </c>
      <c r="J7953" s="78">
        <f>IF(OR($E7953="",$H7953=""),"",$H7953*$I7953)</f>
      </c>
      <c r="K7953" s="79" t="str">
        <v/>
      </c>
    </row>
    <row r="7954">
      <c r="A7954" s="81" t="str">
        <v/>
      </c>
      <c r="B7954" s="81" t="str">
        <v/>
      </c>
      <c r="C7954" s="83">
        <f>IF($E7954="","",IFERROR(VLOOKUP(TRIM(E7954&amp;""),'Référentiel Articles'!$A$2:$F$634,2,FALSE),""))</f>
      </c>
      <c r="D7954" s="83">
        <f>IF($E7954="","",IFERROR(VLOOKUP(TRIM(E7954&amp;""),'Référentiel Articles'!$A$2:$F$634,3,FALSE),""))</f>
      </c>
      <c r="E7954" s="81" t="str">
        <v/>
      </c>
      <c r="F7954" s="83">
        <f>IF($E7954="","",IFERROR(VLOOKUP(TRIM(E7954&amp;""),'Référentiel Articles'!$A$2:$F$634,4,FALSE),""))</f>
      </c>
      <c r="G7954" s="84">
        <f>IF($E7954="","",IFERROR(VLOOKUP(TRIM(E7954&amp;""),'Référentiel Articles'!$A$2:$F$634,5,FALSE),""))</f>
      </c>
      <c r="H7954" s="85" t="str">
        <v/>
      </c>
      <c r="I7954" s="84">
        <f>IF($E7954="","",IFERROR(VLOOKUP(TRIM(E7954&amp;""),'Référentiel Articles'!$A$2:$F$634,6,FALSE),""))</f>
      </c>
      <c r="J7954" s="90">
        <f>IF(OR($E7954="",$H7954=""),"",$H7954*$I7954)</f>
      </c>
      <c r="K7954" s="87" t="str">
        <v/>
      </c>
    </row>
    <row r="7955">
      <c r="A7955" s="74" t="str">
        <v/>
      </c>
      <c r="B7955" s="74" t="str">
        <v/>
      </c>
      <c r="C7955" s="75">
        <f>IF($E7955="","",IFERROR(VLOOKUP(TRIM(E7955&amp;""),'Référentiel Articles'!$A$2:$F$634,2,FALSE),""))</f>
      </c>
      <c r="D7955" s="75">
        <f>IF($E7955="","",IFERROR(VLOOKUP(TRIM(E7955&amp;""),'Référentiel Articles'!$A$2:$F$634,3,FALSE),""))</f>
      </c>
      <c r="E7955" s="74" t="str">
        <v/>
      </c>
      <c r="F7955" s="75">
        <f>IF($E7955="","",IFERROR(VLOOKUP(TRIM(E7955&amp;""),'Référentiel Articles'!$A$2:$F$634,4,FALSE),""))</f>
      </c>
      <c r="G7955" s="76">
        <f>IF($E7955="","",IFERROR(VLOOKUP(TRIM(E7955&amp;""),'Référentiel Articles'!$A$2:$F$634,5,FALSE),""))</f>
      </c>
      <c r="H7955" s="77" t="str">
        <v/>
      </c>
      <c r="I7955" s="76">
        <f>IF($E7955="","",IFERROR(VLOOKUP(TRIM(E7955&amp;""),'Référentiel Articles'!$A$2:$F$634,6,FALSE),""))</f>
      </c>
      <c r="J7955" s="78">
        <f>IF(OR($E7955="",$H7955=""),"",$H7955*$I7955)</f>
      </c>
      <c r="K7955" s="79" t="str">
        <v/>
      </c>
    </row>
    <row r="7956">
      <c r="A7956" s="81" t="str">
        <v/>
      </c>
      <c r="B7956" s="81" t="str">
        <v/>
      </c>
      <c r="C7956" s="83">
        <f>IF($E7956="","",IFERROR(VLOOKUP(TRIM(E7956&amp;""),'Référentiel Articles'!$A$2:$F$634,2,FALSE),""))</f>
      </c>
      <c r="D7956" s="83">
        <f>IF($E7956="","",IFERROR(VLOOKUP(TRIM(E7956&amp;""),'Référentiel Articles'!$A$2:$F$634,3,FALSE),""))</f>
      </c>
      <c r="E7956" s="81" t="str">
        <v/>
      </c>
      <c r="F7956" s="83">
        <f>IF($E7956="","",IFERROR(VLOOKUP(TRIM(E7956&amp;""),'Référentiel Articles'!$A$2:$F$634,4,FALSE),""))</f>
      </c>
      <c r="G7956" s="84">
        <f>IF($E7956="","",IFERROR(VLOOKUP(TRIM(E7956&amp;""),'Référentiel Articles'!$A$2:$F$634,5,FALSE),""))</f>
      </c>
      <c r="H7956" s="85" t="str">
        <v/>
      </c>
      <c r="I7956" s="84">
        <f>IF($E7956="","",IFERROR(VLOOKUP(TRIM(E7956&amp;""),'Référentiel Articles'!$A$2:$F$634,6,FALSE),""))</f>
      </c>
      <c r="J7956" s="90">
        <f>IF(OR($E7956="",$H7956=""),"",$H7956*$I7956)</f>
      </c>
      <c r="K7956" s="87" t="str">
        <v/>
      </c>
    </row>
    <row r="7957">
      <c r="A7957" s="74" t="str">
        <v/>
      </c>
      <c r="B7957" s="74" t="str">
        <v/>
      </c>
      <c r="C7957" s="75">
        <f>IF($E7957="","",IFERROR(VLOOKUP(TRIM(E7957&amp;""),'Référentiel Articles'!$A$2:$F$634,2,FALSE),""))</f>
      </c>
      <c r="D7957" s="75">
        <f>IF($E7957="","",IFERROR(VLOOKUP(TRIM(E7957&amp;""),'Référentiel Articles'!$A$2:$F$634,3,FALSE),""))</f>
      </c>
      <c r="E7957" s="74" t="str">
        <v/>
      </c>
      <c r="F7957" s="75">
        <f>IF($E7957="","",IFERROR(VLOOKUP(TRIM(E7957&amp;""),'Référentiel Articles'!$A$2:$F$634,4,FALSE),""))</f>
      </c>
      <c r="G7957" s="76">
        <f>IF($E7957="","",IFERROR(VLOOKUP(TRIM(E7957&amp;""),'Référentiel Articles'!$A$2:$F$634,5,FALSE),""))</f>
      </c>
      <c r="H7957" s="77" t="str">
        <v/>
      </c>
      <c r="I7957" s="76">
        <f>IF($E7957="","",IFERROR(VLOOKUP(TRIM(E7957&amp;""),'Référentiel Articles'!$A$2:$F$634,6,FALSE),""))</f>
      </c>
      <c r="J7957" s="78">
        <f>IF(OR($E7957="",$H7957=""),"",$H7957*$I7957)</f>
      </c>
      <c r="K7957" s="79" t="str">
        <v/>
      </c>
    </row>
    <row r="7958">
      <c r="A7958" s="81" t="str">
        <v/>
      </c>
      <c r="B7958" s="81" t="str">
        <v/>
      </c>
      <c r="C7958" s="83">
        <f>IF($E7958="","",IFERROR(VLOOKUP(TRIM(E7958&amp;""),'Référentiel Articles'!$A$2:$F$634,2,FALSE),""))</f>
      </c>
      <c r="D7958" s="83">
        <f>IF($E7958="","",IFERROR(VLOOKUP(TRIM(E7958&amp;""),'Référentiel Articles'!$A$2:$F$634,3,FALSE),""))</f>
      </c>
      <c r="E7958" s="81" t="str">
        <v/>
      </c>
      <c r="F7958" s="83">
        <f>IF($E7958="","",IFERROR(VLOOKUP(TRIM(E7958&amp;""),'Référentiel Articles'!$A$2:$F$634,4,FALSE),""))</f>
      </c>
      <c r="G7958" s="84">
        <f>IF($E7958="","",IFERROR(VLOOKUP(TRIM(E7958&amp;""),'Référentiel Articles'!$A$2:$F$634,5,FALSE),""))</f>
      </c>
      <c r="H7958" s="85" t="str">
        <v/>
      </c>
      <c r="I7958" s="84">
        <f>IF($E7958="","",IFERROR(VLOOKUP(TRIM(E7958&amp;""),'Référentiel Articles'!$A$2:$F$634,6,FALSE),""))</f>
      </c>
      <c r="J7958" s="90">
        <f>IF(OR($E7958="",$H7958=""),"",$H7958*$I7958)</f>
      </c>
      <c r="K7958" s="87" t="str">
        <v/>
      </c>
    </row>
    <row r="7959">
      <c r="A7959" s="74" t="str">
        <v/>
      </c>
      <c r="B7959" s="74" t="str">
        <v/>
      </c>
      <c r="C7959" s="75">
        <f>IF($E7959="","",IFERROR(VLOOKUP(TRIM(E7959&amp;""),'Référentiel Articles'!$A$2:$F$634,2,FALSE),""))</f>
      </c>
      <c r="D7959" s="75">
        <f>IF($E7959="","",IFERROR(VLOOKUP(TRIM(E7959&amp;""),'Référentiel Articles'!$A$2:$F$634,3,FALSE),""))</f>
      </c>
      <c r="E7959" s="74" t="str">
        <v/>
      </c>
      <c r="F7959" s="75">
        <f>IF($E7959="","",IFERROR(VLOOKUP(TRIM(E7959&amp;""),'Référentiel Articles'!$A$2:$F$634,4,FALSE),""))</f>
      </c>
      <c r="G7959" s="76">
        <f>IF($E7959="","",IFERROR(VLOOKUP(TRIM(E7959&amp;""),'Référentiel Articles'!$A$2:$F$634,5,FALSE),""))</f>
      </c>
      <c r="H7959" s="77" t="str">
        <v/>
      </c>
      <c r="I7959" s="76">
        <f>IF($E7959="","",IFERROR(VLOOKUP(TRIM(E7959&amp;""),'Référentiel Articles'!$A$2:$F$634,6,FALSE),""))</f>
      </c>
      <c r="J7959" s="78">
        <f>IF(OR($E7959="",$H7959=""),"",$H7959*$I7959)</f>
      </c>
      <c r="K7959" s="79" t="str">
        <v/>
      </c>
    </row>
    <row r="7960">
      <c r="A7960" s="81" t="str">
        <v/>
      </c>
      <c r="B7960" s="81" t="str">
        <v/>
      </c>
      <c r="C7960" s="83">
        <f>IF($E7960="","",IFERROR(VLOOKUP(TRIM(E7960&amp;""),'Référentiel Articles'!$A$2:$F$634,2,FALSE),""))</f>
      </c>
      <c r="D7960" s="83">
        <f>IF($E7960="","",IFERROR(VLOOKUP(TRIM(E7960&amp;""),'Référentiel Articles'!$A$2:$F$634,3,FALSE),""))</f>
      </c>
      <c r="E7960" s="81" t="str">
        <v/>
      </c>
      <c r="F7960" s="83">
        <f>IF($E7960="","",IFERROR(VLOOKUP(TRIM(E7960&amp;""),'Référentiel Articles'!$A$2:$F$634,4,FALSE),""))</f>
      </c>
      <c r="G7960" s="84">
        <f>IF($E7960="","",IFERROR(VLOOKUP(TRIM(E7960&amp;""),'Référentiel Articles'!$A$2:$F$634,5,FALSE),""))</f>
      </c>
      <c r="H7960" s="85" t="str">
        <v/>
      </c>
      <c r="I7960" s="84">
        <f>IF($E7960="","",IFERROR(VLOOKUP(TRIM(E7960&amp;""),'Référentiel Articles'!$A$2:$F$634,6,FALSE),""))</f>
      </c>
      <c r="J7960" s="90">
        <f>IF(OR($E7960="",$H7960=""),"",$H7960*$I7960)</f>
      </c>
      <c r="K7960" s="87" t="str">
        <v/>
      </c>
    </row>
    <row r="7961">
      <c r="A7961" s="74" t="str">
        <v/>
      </c>
      <c r="B7961" s="74" t="str">
        <v/>
      </c>
      <c r="C7961" s="75">
        <f>IF($E7961="","",IFERROR(VLOOKUP(TRIM(E7961&amp;""),'Référentiel Articles'!$A$2:$F$634,2,FALSE),""))</f>
      </c>
      <c r="D7961" s="75">
        <f>IF($E7961="","",IFERROR(VLOOKUP(TRIM(E7961&amp;""),'Référentiel Articles'!$A$2:$F$634,3,FALSE),""))</f>
      </c>
      <c r="E7961" s="74" t="str">
        <v/>
      </c>
      <c r="F7961" s="75">
        <f>IF($E7961="","",IFERROR(VLOOKUP(TRIM(E7961&amp;""),'Référentiel Articles'!$A$2:$F$634,4,FALSE),""))</f>
      </c>
      <c r="G7961" s="76">
        <f>IF($E7961="","",IFERROR(VLOOKUP(TRIM(E7961&amp;""),'Référentiel Articles'!$A$2:$F$634,5,FALSE),""))</f>
      </c>
      <c r="H7961" s="77" t="str">
        <v/>
      </c>
      <c r="I7961" s="76">
        <f>IF($E7961="","",IFERROR(VLOOKUP(TRIM(E7961&amp;""),'Référentiel Articles'!$A$2:$F$634,6,FALSE),""))</f>
      </c>
      <c r="J7961" s="78">
        <f>IF(OR($E7961="",$H7961=""),"",$H7961*$I7961)</f>
      </c>
      <c r="K7961" s="79" t="str">
        <v/>
      </c>
    </row>
    <row r="7962">
      <c r="A7962" s="81" t="str">
        <v/>
      </c>
      <c r="B7962" s="81" t="str">
        <v/>
      </c>
      <c r="C7962" s="83">
        <f>IF($E7962="","",IFERROR(VLOOKUP(TRIM(E7962&amp;""),'Référentiel Articles'!$A$2:$F$634,2,FALSE),""))</f>
      </c>
      <c r="D7962" s="83">
        <f>IF($E7962="","",IFERROR(VLOOKUP(TRIM(E7962&amp;""),'Référentiel Articles'!$A$2:$F$634,3,FALSE),""))</f>
      </c>
      <c r="E7962" s="81" t="str">
        <v/>
      </c>
      <c r="F7962" s="83">
        <f>IF($E7962="","",IFERROR(VLOOKUP(TRIM(E7962&amp;""),'Référentiel Articles'!$A$2:$F$634,4,FALSE),""))</f>
      </c>
      <c r="G7962" s="84">
        <f>IF($E7962="","",IFERROR(VLOOKUP(TRIM(E7962&amp;""),'Référentiel Articles'!$A$2:$F$634,5,FALSE),""))</f>
      </c>
      <c r="H7962" s="85" t="str">
        <v/>
      </c>
      <c r="I7962" s="84">
        <f>IF($E7962="","",IFERROR(VLOOKUP(TRIM(E7962&amp;""),'Référentiel Articles'!$A$2:$F$634,6,FALSE),""))</f>
      </c>
      <c r="J7962" s="90">
        <f>IF(OR($E7962="",$H7962=""),"",$H7962*$I7962)</f>
      </c>
      <c r="K7962" s="87" t="str">
        <v/>
      </c>
    </row>
    <row r="7963">
      <c r="A7963" s="74" t="str">
        <v/>
      </c>
      <c r="B7963" s="74" t="str">
        <v/>
      </c>
      <c r="C7963" s="75">
        <f>IF($E7963="","",IFERROR(VLOOKUP(TRIM(E7963&amp;""),'Référentiel Articles'!$A$2:$F$634,2,FALSE),""))</f>
      </c>
      <c r="D7963" s="75">
        <f>IF($E7963="","",IFERROR(VLOOKUP(TRIM(E7963&amp;""),'Référentiel Articles'!$A$2:$F$634,3,FALSE),""))</f>
      </c>
      <c r="E7963" s="74" t="str">
        <v/>
      </c>
      <c r="F7963" s="75">
        <f>IF($E7963="","",IFERROR(VLOOKUP(TRIM(E7963&amp;""),'Référentiel Articles'!$A$2:$F$634,4,FALSE),""))</f>
      </c>
      <c r="G7963" s="76">
        <f>IF($E7963="","",IFERROR(VLOOKUP(TRIM(E7963&amp;""),'Référentiel Articles'!$A$2:$F$634,5,FALSE),""))</f>
      </c>
      <c r="H7963" s="77" t="str">
        <v/>
      </c>
      <c r="I7963" s="76">
        <f>IF($E7963="","",IFERROR(VLOOKUP(TRIM(E7963&amp;""),'Référentiel Articles'!$A$2:$F$634,6,FALSE),""))</f>
      </c>
      <c r="J7963" s="78">
        <f>IF(OR($E7963="",$H7963=""),"",$H7963*$I7963)</f>
      </c>
      <c r="K7963" s="79" t="str">
        <v/>
      </c>
    </row>
    <row r="7964">
      <c r="A7964" s="81" t="str">
        <v/>
      </c>
      <c r="B7964" s="81" t="str">
        <v/>
      </c>
      <c r="C7964" s="83">
        <f>IF($E7964="","",IFERROR(VLOOKUP(TRIM(E7964&amp;""),'Référentiel Articles'!$A$2:$F$634,2,FALSE),""))</f>
      </c>
      <c r="D7964" s="83">
        <f>IF($E7964="","",IFERROR(VLOOKUP(TRIM(E7964&amp;""),'Référentiel Articles'!$A$2:$F$634,3,FALSE),""))</f>
      </c>
      <c r="E7964" s="81" t="str">
        <v/>
      </c>
      <c r="F7964" s="83">
        <f>IF($E7964="","",IFERROR(VLOOKUP(TRIM(E7964&amp;""),'Référentiel Articles'!$A$2:$F$634,4,FALSE),""))</f>
      </c>
      <c r="G7964" s="84">
        <f>IF($E7964="","",IFERROR(VLOOKUP(TRIM(E7964&amp;""),'Référentiel Articles'!$A$2:$F$634,5,FALSE),""))</f>
      </c>
      <c r="H7964" s="85" t="str">
        <v/>
      </c>
      <c r="I7964" s="84">
        <f>IF($E7964="","",IFERROR(VLOOKUP(TRIM(E7964&amp;""),'Référentiel Articles'!$A$2:$F$634,6,FALSE),""))</f>
      </c>
      <c r="J7964" s="90">
        <f>IF(OR($E7964="",$H7964=""),"",$H7964*$I7964)</f>
      </c>
      <c r="K7964" s="87" t="str">
        <v/>
      </c>
    </row>
    <row r="7965">
      <c r="A7965" s="74" t="str">
        <v/>
      </c>
      <c r="B7965" s="74" t="str">
        <v/>
      </c>
      <c r="C7965" s="75">
        <f>IF($E7965="","",IFERROR(VLOOKUP(TRIM(E7965&amp;""),'Référentiel Articles'!$A$2:$F$634,2,FALSE),""))</f>
      </c>
      <c r="D7965" s="75">
        <f>IF($E7965="","",IFERROR(VLOOKUP(TRIM(E7965&amp;""),'Référentiel Articles'!$A$2:$F$634,3,FALSE),""))</f>
      </c>
      <c r="E7965" s="74" t="str">
        <v/>
      </c>
      <c r="F7965" s="75">
        <f>IF($E7965="","",IFERROR(VLOOKUP(TRIM(E7965&amp;""),'Référentiel Articles'!$A$2:$F$634,4,FALSE),""))</f>
      </c>
      <c r="G7965" s="76">
        <f>IF($E7965="","",IFERROR(VLOOKUP(TRIM(E7965&amp;""),'Référentiel Articles'!$A$2:$F$634,5,FALSE),""))</f>
      </c>
      <c r="H7965" s="77" t="str">
        <v/>
      </c>
      <c r="I7965" s="76">
        <f>IF($E7965="","",IFERROR(VLOOKUP(TRIM(E7965&amp;""),'Référentiel Articles'!$A$2:$F$634,6,FALSE),""))</f>
      </c>
      <c r="J7965" s="78">
        <f>IF(OR($E7965="",$H7965=""),"",$H7965*$I7965)</f>
      </c>
      <c r="K7965" s="79" t="str">
        <v/>
      </c>
    </row>
    <row r="7966">
      <c r="A7966" s="81" t="str">
        <v/>
      </c>
      <c r="B7966" s="81" t="str">
        <v/>
      </c>
      <c r="C7966" s="83">
        <f>IF($E7966="","",IFERROR(VLOOKUP(TRIM(E7966&amp;""),'Référentiel Articles'!$A$2:$F$634,2,FALSE),""))</f>
      </c>
      <c r="D7966" s="83">
        <f>IF($E7966="","",IFERROR(VLOOKUP(TRIM(E7966&amp;""),'Référentiel Articles'!$A$2:$F$634,3,FALSE),""))</f>
      </c>
      <c r="E7966" s="81" t="str">
        <v/>
      </c>
      <c r="F7966" s="83">
        <f>IF($E7966="","",IFERROR(VLOOKUP(TRIM(E7966&amp;""),'Référentiel Articles'!$A$2:$F$634,4,FALSE),""))</f>
      </c>
      <c r="G7966" s="84">
        <f>IF($E7966="","",IFERROR(VLOOKUP(TRIM(E7966&amp;""),'Référentiel Articles'!$A$2:$F$634,5,FALSE),""))</f>
      </c>
      <c r="H7966" s="85" t="str">
        <v/>
      </c>
      <c r="I7966" s="84">
        <f>IF($E7966="","",IFERROR(VLOOKUP(TRIM(E7966&amp;""),'Référentiel Articles'!$A$2:$F$634,6,FALSE),""))</f>
      </c>
      <c r="J7966" s="90">
        <f>IF(OR($E7966="",$H7966=""),"",$H7966*$I7966)</f>
      </c>
      <c r="K7966" s="87" t="str">
        <v/>
      </c>
    </row>
    <row r="7967">
      <c r="A7967" s="74" t="str">
        <v/>
      </c>
      <c r="B7967" s="74" t="str">
        <v/>
      </c>
      <c r="C7967" s="75">
        <f>IF($E7967="","",IFERROR(VLOOKUP(TRIM(E7967&amp;""),'Référentiel Articles'!$A$2:$F$634,2,FALSE),""))</f>
      </c>
      <c r="D7967" s="75">
        <f>IF($E7967="","",IFERROR(VLOOKUP(TRIM(E7967&amp;""),'Référentiel Articles'!$A$2:$F$634,3,FALSE),""))</f>
      </c>
      <c r="E7967" s="74" t="str">
        <v/>
      </c>
      <c r="F7967" s="75">
        <f>IF($E7967="","",IFERROR(VLOOKUP(TRIM(E7967&amp;""),'Référentiel Articles'!$A$2:$F$634,4,FALSE),""))</f>
      </c>
      <c r="G7967" s="76">
        <f>IF($E7967="","",IFERROR(VLOOKUP(TRIM(E7967&amp;""),'Référentiel Articles'!$A$2:$F$634,5,FALSE),""))</f>
      </c>
      <c r="H7967" s="77" t="str">
        <v/>
      </c>
      <c r="I7967" s="76">
        <f>IF($E7967="","",IFERROR(VLOOKUP(TRIM(E7967&amp;""),'Référentiel Articles'!$A$2:$F$634,6,FALSE),""))</f>
      </c>
      <c r="J7967" s="78">
        <f>IF(OR($E7967="",$H7967=""),"",$H7967*$I7967)</f>
      </c>
      <c r="K7967" s="79" t="str">
        <v/>
      </c>
    </row>
    <row r="7968">
      <c r="A7968" s="81" t="str">
        <v/>
      </c>
      <c r="B7968" s="81" t="str">
        <v/>
      </c>
      <c r="C7968" s="83">
        <f>IF($E7968="","",IFERROR(VLOOKUP(TRIM(E7968&amp;""),'Référentiel Articles'!$A$2:$F$634,2,FALSE),""))</f>
      </c>
      <c r="D7968" s="83">
        <f>IF($E7968="","",IFERROR(VLOOKUP(TRIM(E7968&amp;""),'Référentiel Articles'!$A$2:$F$634,3,FALSE),""))</f>
      </c>
      <c r="E7968" s="81" t="str">
        <v/>
      </c>
      <c r="F7968" s="83">
        <f>IF($E7968="","",IFERROR(VLOOKUP(TRIM(E7968&amp;""),'Référentiel Articles'!$A$2:$F$634,4,FALSE),""))</f>
      </c>
      <c r="G7968" s="84">
        <f>IF($E7968="","",IFERROR(VLOOKUP(TRIM(E7968&amp;""),'Référentiel Articles'!$A$2:$F$634,5,FALSE),""))</f>
      </c>
      <c r="H7968" s="85" t="str">
        <v/>
      </c>
      <c r="I7968" s="84">
        <f>IF($E7968="","",IFERROR(VLOOKUP(TRIM(E7968&amp;""),'Référentiel Articles'!$A$2:$F$634,6,FALSE),""))</f>
      </c>
      <c r="J7968" s="90">
        <f>IF(OR($E7968="",$H7968=""),"",$H7968*$I7968)</f>
      </c>
      <c r="K7968" s="87" t="str">
        <v/>
      </c>
    </row>
    <row r="7969">
      <c r="A7969" s="74" t="str">
        <v/>
      </c>
      <c r="B7969" s="74" t="str">
        <v/>
      </c>
      <c r="C7969" s="75">
        <f>IF($E7969="","",IFERROR(VLOOKUP(TRIM(E7969&amp;""),'Référentiel Articles'!$A$2:$F$634,2,FALSE),""))</f>
      </c>
      <c r="D7969" s="75">
        <f>IF($E7969="","",IFERROR(VLOOKUP(TRIM(E7969&amp;""),'Référentiel Articles'!$A$2:$F$634,3,FALSE),""))</f>
      </c>
      <c r="E7969" s="74" t="str">
        <v/>
      </c>
      <c r="F7969" s="75">
        <f>IF($E7969="","",IFERROR(VLOOKUP(TRIM(E7969&amp;""),'Référentiel Articles'!$A$2:$F$634,4,FALSE),""))</f>
      </c>
      <c r="G7969" s="76">
        <f>IF($E7969="","",IFERROR(VLOOKUP(TRIM(E7969&amp;""),'Référentiel Articles'!$A$2:$F$634,5,FALSE),""))</f>
      </c>
      <c r="H7969" s="77" t="str">
        <v/>
      </c>
      <c r="I7969" s="76">
        <f>IF($E7969="","",IFERROR(VLOOKUP(TRIM(E7969&amp;""),'Référentiel Articles'!$A$2:$F$634,6,FALSE),""))</f>
      </c>
      <c r="J7969" s="78">
        <f>IF(OR($E7969="",$H7969=""),"",$H7969*$I7969)</f>
      </c>
      <c r="K7969" s="79" t="str">
        <v/>
      </c>
    </row>
    <row r="7970">
      <c r="A7970" s="81" t="str">
        <v/>
      </c>
      <c r="B7970" s="81" t="str">
        <v/>
      </c>
      <c r="C7970" s="83">
        <f>IF($E7970="","",IFERROR(VLOOKUP(TRIM(E7970&amp;""),'Référentiel Articles'!$A$2:$F$634,2,FALSE),""))</f>
      </c>
      <c r="D7970" s="83">
        <f>IF($E7970="","",IFERROR(VLOOKUP(TRIM(E7970&amp;""),'Référentiel Articles'!$A$2:$F$634,3,FALSE),""))</f>
      </c>
      <c r="E7970" s="81" t="str">
        <v/>
      </c>
      <c r="F7970" s="83">
        <f>IF($E7970="","",IFERROR(VLOOKUP(TRIM(E7970&amp;""),'Référentiel Articles'!$A$2:$F$634,4,FALSE),""))</f>
      </c>
      <c r="G7970" s="84">
        <f>IF($E7970="","",IFERROR(VLOOKUP(TRIM(E7970&amp;""),'Référentiel Articles'!$A$2:$F$634,5,FALSE),""))</f>
      </c>
      <c r="H7970" s="85" t="str">
        <v/>
      </c>
      <c r="I7970" s="84">
        <f>IF($E7970="","",IFERROR(VLOOKUP(TRIM(E7970&amp;""),'Référentiel Articles'!$A$2:$F$634,6,FALSE),""))</f>
      </c>
      <c r="J7970" s="90">
        <f>IF(OR($E7970="",$H7970=""),"",$H7970*$I7970)</f>
      </c>
      <c r="K7970" s="87" t="str">
        <v/>
      </c>
    </row>
    <row r="7971">
      <c r="A7971" s="74" t="str">
        <v/>
      </c>
      <c r="B7971" s="74" t="str">
        <v/>
      </c>
      <c r="C7971" s="75">
        <f>IF($E7971="","",IFERROR(VLOOKUP(TRIM(E7971&amp;""),'Référentiel Articles'!$A$2:$F$634,2,FALSE),""))</f>
      </c>
      <c r="D7971" s="75">
        <f>IF($E7971="","",IFERROR(VLOOKUP(TRIM(E7971&amp;""),'Référentiel Articles'!$A$2:$F$634,3,FALSE),""))</f>
      </c>
      <c r="E7971" s="74" t="str">
        <v/>
      </c>
      <c r="F7971" s="75">
        <f>IF($E7971="","",IFERROR(VLOOKUP(TRIM(E7971&amp;""),'Référentiel Articles'!$A$2:$F$634,4,FALSE),""))</f>
      </c>
      <c r="G7971" s="76">
        <f>IF($E7971="","",IFERROR(VLOOKUP(TRIM(E7971&amp;""),'Référentiel Articles'!$A$2:$F$634,5,FALSE),""))</f>
      </c>
      <c r="H7971" s="77" t="str">
        <v/>
      </c>
      <c r="I7971" s="76">
        <f>IF($E7971="","",IFERROR(VLOOKUP(TRIM(E7971&amp;""),'Référentiel Articles'!$A$2:$F$634,6,FALSE),""))</f>
      </c>
      <c r="J7971" s="78">
        <f>IF(OR($E7971="",$H7971=""),"",$H7971*$I7971)</f>
      </c>
      <c r="K7971" s="79" t="str">
        <v/>
      </c>
    </row>
    <row r="7972">
      <c r="A7972" s="81" t="str">
        <v/>
      </c>
      <c r="B7972" s="81" t="str">
        <v/>
      </c>
      <c r="C7972" s="83">
        <f>IF($E7972="","",IFERROR(VLOOKUP(TRIM(E7972&amp;""),'Référentiel Articles'!$A$2:$F$634,2,FALSE),""))</f>
      </c>
      <c r="D7972" s="83">
        <f>IF($E7972="","",IFERROR(VLOOKUP(TRIM(E7972&amp;""),'Référentiel Articles'!$A$2:$F$634,3,FALSE),""))</f>
      </c>
      <c r="E7972" s="81" t="str">
        <v/>
      </c>
      <c r="F7972" s="83">
        <f>IF($E7972="","",IFERROR(VLOOKUP(TRIM(E7972&amp;""),'Référentiel Articles'!$A$2:$F$634,4,FALSE),""))</f>
      </c>
      <c r="G7972" s="84">
        <f>IF($E7972="","",IFERROR(VLOOKUP(TRIM(E7972&amp;""),'Référentiel Articles'!$A$2:$F$634,5,FALSE),""))</f>
      </c>
      <c r="H7972" s="85" t="str">
        <v/>
      </c>
      <c r="I7972" s="84">
        <f>IF($E7972="","",IFERROR(VLOOKUP(TRIM(E7972&amp;""),'Référentiel Articles'!$A$2:$F$634,6,FALSE),""))</f>
      </c>
      <c r="J7972" s="90">
        <f>IF(OR($E7972="",$H7972=""),"",$H7972*$I7972)</f>
      </c>
      <c r="K7972" s="87" t="str">
        <v/>
      </c>
    </row>
    <row r="7973">
      <c r="A7973" s="74" t="str">
        <v/>
      </c>
      <c r="B7973" s="74" t="str">
        <v/>
      </c>
      <c r="C7973" s="75">
        <f>IF($E7973="","",IFERROR(VLOOKUP(TRIM(E7973&amp;""),'Référentiel Articles'!$A$2:$F$634,2,FALSE),""))</f>
      </c>
      <c r="D7973" s="75">
        <f>IF($E7973="","",IFERROR(VLOOKUP(TRIM(E7973&amp;""),'Référentiel Articles'!$A$2:$F$634,3,FALSE),""))</f>
      </c>
      <c r="E7973" s="74" t="str">
        <v/>
      </c>
      <c r="F7973" s="75">
        <f>IF($E7973="","",IFERROR(VLOOKUP(TRIM(E7973&amp;""),'Référentiel Articles'!$A$2:$F$634,4,FALSE),""))</f>
      </c>
      <c r="G7973" s="76">
        <f>IF($E7973="","",IFERROR(VLOOKUP(TRIM(E7973&amp;""),'Référentiel Articles'!$A$2:$F$634,5,FALSE),""))</f>
      </c>
      <c r="H7973" s="77" t="str">
        <v/>
      </c>
      <c r="I7973" s="76">
        <f>IF($E7973="","",IFERROR(VLOOKUP(TRIM(E7973&amp;""),'Référentiel Articles'!$A$2:$F$634,6,FALSE),""))</f>
      </c>
      <c r="J7973" s="78">
        <f>IF(OR($E7973="",$H7973=""),"",$H7973*$I7973)</f>
      </c>
      <c r="K7973" s="79" t="str">
        <v/>
      </c>
    </row>
    <row r="7974">
      <c r="A7974" s="81" t="str">
        <v/>
      </c>
      <c r="B7974" s="81" t="str">
        <v/>
      </c>
      <c r="C7974" s="83">
        <f>IF($E7974="","",IFERROR(VLOOKUP(TRIM(E7974&amp;""),'Référentiel Articles'!$A$2:$F$634,2,FALSE),""))</f>
      </c>
      <c r="D7974" s="83">
        <f>IF($E7974="","",IFERROR(VLOOKUP(TRIM(E7974&amp;""),'Référentiel Articles'!$A$2:$F$634,3,FALSE),""))</f>
      </c>
      <c r="E7974" s="81" t="str">
        <v/>
      </c>
      <c r="F7974" s="83">
        <f>IF($E7974="","",IFERROR(VLOOKUP(TRIM(E7974&amp;""),'Référentiel Articles'!$A$2:$F$634,4,FALSE),""))</f>
      </c>
      <c r="G7974" s="84">
        <f>IF($E7974="","",IFERROR(VLOOKUP(TRIM(E7974&amp;""),'Référentiel Articles'!$A$2:$F$634,5,FALSE),""))</f>
      </c>
      <c r="H7974" s="85" t="str">
        <v/>
      </c>
      <c r="I7974" s="84">
        <f>IF($E7974="","",IFERROR(VLOOKUP(TRIM(E7974&amp;""),'Référentiel Articles'!$A$2:$F$634,6,FALSE),""))</f>
      </c>
      <c r="J7974" s="90">
        <f>IF(OR($E7974="",$H7974=""),"",$H7974*$I7974)</f>
      </c>
      <c r="K7974" s="87" t="str">
        <v/>
      </c>
    </row>
    <row r="7975">
      <c r="A7975" s="74" t="str">
        <v/>
      </c>
      <c r="B7975" s="74" t="str">
        <v/>
      </c>
      <c r="C7975" s="75">
        <f>IF($E7975="","",IFERROR(VLOOKUP(TRIM(E7975&amp;""),'Référentiel Articles'!$A$2:$F$634,2,FALSE),""))</f>
      </c>
      <c r="D7975" s="75">
        <f>IF($E7975="","",IFERROR(VLOOKUP(TRIM(E7975&amp;""),'Référentiel Articles'!$A$2:$F$634,3,FALSE),""))</f>
      </c>
      <c r="E7975" s="74" t="str">
        <v/>
      </c>
      <c r="F7975" s="75">
        <f>IF($E7975="","",IFERROR(VLOOKUP(TRIM(E7975&amp;""),'Référentiel Articles'!$A$2:$F$634,4,FALSE),""))</f>
      </c>
      <c r="G7975" s="76">
        <f>IF($E7975="","",IFERROR(VLOOKUP(TRIM(E7975&amp;""),'Référentiel Articles'!$A$2:$F$634,5,FALSE),""))</f>
      </c>
      <c r="H7975" s="77" t="str">
        <v/>
      </c>
      <c r="I7975" s="76">
        <f>IF($E7975="","",IFERROR(VLOOKUP(TRIM(E7975&amp;""),'Référentiel Articles'!$A$2:$F$634,6,FALSE),""))</f>
      </c>
      <c r="J7975" s="78">
        <f>IF(OR($E7975="",$H7975=""),"",$H7975*$I7975)</f>
      </c>
      <c r="K7975" s="79" t="str">
        <v/>
      </c>
    </row>
    <row r="7976">
      <c r="A7976" s="81" t="str">
        <v/>
      </c>
      <c r="B7976" s="81" t="str">
        <v/>
      </c>
      <c r="C7976" s="83">
        <f>IF($E7976="","",IFERROR(VLOOKUP(TRIM(E7976&amp;""),'Référentiel Articles'!$A$2:$F$634,2,FALSE),""))</f>
      </c>
      <c r="D7976" s="83">
        <f>IF($E7976="","",IFERROR(VLOOKUP(TRIM(E7976&amp;""),'Référentiel Articles'!$A$2:$F$634,3,FALSE),""))</f>
      </c>
      <c r="E7976" s="81" t="str">
        <v/>
      </c>
      <c r="F7976" s="83">
        <f>IF($E7976="","",IFERROR(VLOOKUP(TRIM(E7976&amp;""),'Référentiel Articles'!$A$2:$F$634,4,FALSE),""))</f>
      </c>
      <c r="G7976" s="84">
        <f>IF($E7976="","",IFERROR(VLOOKUP(TRIM(E7976&amp;""),'Référentiel Articles'!$A$2:$F$634,5,FALSE),""))</f>
      </c>
      <c r="H7976" s="85" t="str">
        <v/>
      </c>
      <c r="I7976" s="84">
        <f>IF($E7976="","",IFERROR(VLOOKUP(TRIM(E7976&amp;""),'Référentiel Articles'!$A$2:$F$634,6,FALSE),""))</f>
      </c>
      <c r="J7976" s="90">
        <f>IF(OR($E7976="",$H7976=""),"",$H7976*$I7976)</f>
      </c>
      <c r="K7976" s="87" t="str">
        <v/>
      </c>
    </row>
    <row r="7977">
      <c r="A7977" s="74" t="str">
        <v/>
      </c>
      <c r="B7977" s="74" t="str">
        <v/>
      </c>
      <c r="C7977" s="75">
        <f>IF($E7977="","",IFERROR(VLOOKUP(TRIM(E7977&amp;""),'Référentiel Articles'!$A$2:$F$634,2,FALSE),""))</f>
      </c>
      <c r="D7977" s="75">
        <f>IF($E7977="","",IFERROR(VLOOKUP(TRIM(E7977&amp;""),'Référentiel Articles'!$A$2:$F$634,3,FALSE),""))</f>
      </c>
      <c r="E7977" s="74" t="str">
        <v/>
      </c>
      <c r="F7977" s="75">
        <f>IF($E7977="","",IFERROR(VLOOKUP(TRIM(E7977&amp;""),'Référentiel Articles'!$A$2:$F$634,4,FALSE),""))</f>
      </c>
      <c r="G7977" s="76">
        <f>IF($E7977="","",IFERROR(VLOOKUP(TRIM(E7977&amp;""),'Référentiel Articles'!$A$2:$F$634,5,FALSE),""))</f>
      </c>
      <c r="H7977" s="77" t="str">
        <v/>
      </c>
      <c r="I7977" s="76">
        <f>IF($E7977="","",IFERROR(VLOOKUP(TRIM(E7977&amp;""),'Référentiel Articles'!$A$2:$F$634,6,FALSE),""))</f>
      </c>
      <c r="J7977" s="78">
        <f>IF(OR($E7977="",$H7977=""),"",$H7977*$I7977)</f>
      </c>
      <c r="K7977" s="79" t="str">
        <v/>
      </c>
    </row>
    <row r="7978">
      <c r="A7978" s="81" t="str">
        <v/>
      </c>
      <c r="B7978" s="81" t="str">
        <v/>
      </c>
      <c r="C7978" s="83">
        <f>IF($E7978="","",IFERROR(VLOOKUP(TRIM(E7978&amp;""),'Référentiel Articles'!$A$2:$F$634,2,FALSE),""))</f>
      </c>
      <c r="D7978" s="83">
        <f>IF($E7978="","",IFERROR(VLOOKUP(TRIM(E7978&amp;""),'Référentiel Articles'!$A$2:$F$634,3,FALSE),""))</f>
      </c>
      <c r="E7978" s="81" t="str">
        <v/>
      </c>
      <c r="F7978" s="83">
        <f>IF($E7978="","",IFERROR(VLOOKUP(TRIM(E7978&amp;""),'Référentiel Articles'!$A$2:$F$634,4,FALSE),""))</f>
      </c>
      <c r="G7978" s="84">
        <f>IF($E7978="","",IFERROR(VLOOKUP(TRIM(E7978&amp;""),'Référentiel Articles'!$A$2:$F$634,5,FALSE),""))</f>
      </c>
      <c r="H7978" s="85" t="str">
        <v/>
      </c>
      <c r="I7978" s="84">
        <f>IF($E7978="","",IFERROR(VLOOKUP(TRIM(E7978&amp;""),'Référentiel Articles'!$A$2:$F$634,6,FALSE),""))</f>
      </c>
      <c r="J7978" s="90">
        <f>IF(OR($E7978="",$H7978=""),"",$H7978*$I7978)</f>
      </c>
      <c r="K7978" s="87" t="str">
        <v/>
      </c>
    </row>
    <row r="7979">
      <c r="A7979" s="74" t="str">
        <v/>
      </c>
      <c r="B7979" s="74" t="str">
        <v/>
      </c>
      <c r="C7979" s="75">
        <f>IF($E7979="","",IFERROR(VLOOKUP(TRIM(E7979&amp;""),'Référentiel Articles'!$A$2:$F$634,2,FALSE),""))</f>
      </c>
      <c r="D7979" s="75">
        <f>IF($E7979="","",IFERROR(VLOOKUP(TRIM(E7979&amp;""),'Référentiel Articles'!$A$2:$F$634,3,FALSE),""))</f>
      </c>
      <c r="E7979" s="74" t="str">
        <v/>
      </c>
      <c r="F7979" s="75">
        <f>IF($E7979="","",IFERROR(VLOOKUP(TRIM(E7979&amp;""),'Référentiel Articles'!$A$2:$F$634,4,FALSE),""))</f>
      </c>
      <c r="G7979" s="76">
        <f>IF($E7979="","",IFERROR(VLOOKUP(TRIM(E7979&amp;""),'Référentiel Articles'!$A$2:$F$634,5,FALSE),""))</f>
      </c>
      <c r="H7979" s="77" t="str">
        <v/>
      </c>
      <c r="I7979" s="76">
        <f>IF($E7979="","",IFERROR(VLOOKUP(TRIM(E7979&amp;""),'Référentiel Articles'!$A$2:$F$634,6,FALSE),""))</f>
      </c>
      <c r="J7979" s="78">
        <f>IF(OR($E7979="",$H7979=""),"",$H7979*$I7979)</f>
      </c>
      <c r="K7979" s="79" t="str">
        <v/>
      </c>
    </row>
    <row r="7980">
      <c r="A7980" s="81" t="str">
        <v/>
      </c>
      <c r="B7980" s="81" t="str">
        <v/>
      </c>
      <c r="C7980" s="83">
        <f>IF($E7980="","",IFERROR(VLOOKUP(TRIM(E7980&amp;""),'Référentiel Articles'!$A$2:$F$634,2,FALSE),""))</f>
      </c>
      <c r="D7980" s="83">
        <f>IF($E7980="","",IFERROR(VLOOKUP(TRIM(E7980&amp;""),'Référentiel Articles'!$A$2:$F$634,3,FALSE),""))</f>
      </c>
      <c r="E7980" s="81" t="str">
        <v/>
      </c>
      <c r="F7980" s="83">
        <f>IF($E7980="","",IFERROR(VLOOKUP(TRIM(E7980&amp;""),'Référentiel Articles'!$A$2:$F$634,4,FALSE),""))</f>
      </c>
      <c r="G7980" s="84">
        <f>IF($E7980="","",IFERROR(VLOOKUP(TRIM(E7980&amp;""),'Référentiel Articles'!$A$2:$F$634,5,FALSE),""))</f>
      </c>
      <c r="H7980" s="85" t="str">
        <v/>
      </c>
      <c r="I7980" s="84">
        <f>IF($E7980="","",IFERROR(VLOOKUP(TRIM(E7980&amp;""),'Référentiel Articles'!$A$2:$F$634,6,FALSE),""))</f>
      </c>
      <c r="J7980" s="90">
        <f>IF(OR($E7980="",$H7980=""),"",$H7980*$I7980)</f>
      </c>
      <c r="K7980" s="87" t="str">
        <v/>
      </c>
    </row>
    <row r="7981">
      <c r="A7981" s="74" t="str">
        <v/>
      </c>
      <c r="B7981" s="74" t="str">
        <v/>
      </c>
      <c r="C7981" s="75">
        <f>IF($E7981="","",IFERROR(VLOOKUP(TRIM(E7981&amp;""),'Référentiel Articles'!$A$2:$F$634,2,FALSE),""))</f>
      </c>
      <c r="D7981" s="75">
        <f>IF($E7981="","",IFERROR(VLOOKUP(TRIM(E7981&amp;""),'Référentiel Articles'!$A$2:$F$634,3,FALSE),""))</f>
      </c>
      <c r="E7981" s="74" t="str">
        <v/>
      </c>
      <c r="F7981" s="75">
        <f>IF($E7981="","",IFERROR(VLOOKUP(TRIM(E7981&amp;""),'Référentiel Articles'!$A$2:$F$634,4,FALSE),""))</f>
      </c>
      <c r="G7981" s="76">
        <f>IF($E7981="","",IFERROR(VLOOKUP(TRIM(E7981&amp;""),'Référentiel Articles'!$A$2:$F$634,5,FALSE),""))</f>
      </c>
      <c r="H7981" s="77" t="str">
        <v/>
      </c>
      <c r="I7981" s="76">
        <f>IF($E7981="","",IFERROR(VLOOKUP(TRIM(E7981&amp;""),'Référentiel Articles'!$A$2:$F$634,6,FALSE),""))</f>
      </c>
      <c r="J7981" s="78">
        <f>IF(OR($E7981="",$H7981=""),"",$H7981*$I7981)</f>
      </c>
      <c r="K7981" s="79" t="str">
        <v/>
      </c>
    </row>
    <row r="7982">
      <c r="A7982" s="81" t="str">
        <v/>
      </c>
      <c r="B7982" s="81" t="str">
        <v/>
      </c>
      <c r="C7982" s="83">
        <f>IF($E7982="","",IFERROR(VLOOKUP(TRIM(E7982&amp;""),'Référentiel Articles'!$A$2:$F$634,2,FALSE),""))</f>
      </c>
      <c r="D7982" s="83">
        <f>IF($E7982="","",IFERROR(VLOOKUP(TRIM(E7982&amp;""),'Référentiel Articles'!$A$2:$F$634,3,FALSE),""))</f>
      </c>
      <c r="E7982" s="81" t="str">
        <v/>
      </c>
      <c r="F7982" s="83">
        <f>IF($E7982="","",IFERROR(VLOOKUP(TRIM(E7982&amp;""),'Référentiel Articles'!$A$2:$F$634,4,FALSE),""))</f>
      </c>
      <c r="G7982" s="84">
        <f>IF($E7982="","",IFERROR(VLOOKUP(TRIM(E7982&amp;""),'Référentiel Articles'!$A$2:$F$634,5,FALSE),""))</f>
      </c>
      <c r="H7982" s="85" t="str">
        <v/>
      </c>
      <c r="I7982" s="84">
        <f>IF($E7982="","",IFERROR(VLOOKUP(TRIM(E7982&amp;""),'Référentiel Articles'!$A$2:$F$634,6,FALSE),""))</f>
      </c>
      <c r="J7982" s="90">
        <f>IF(OR($E7982="",$H7982=""),"",$H7982*$I7982)</f>
      </c>
      <c r="K7982" s="87" t="str">
        <v/>
      </c>
    </row>
    <row r="7983">
      <c r="A7983" s="74" t="str">
        <v/>
      </c>
      <c r="B7983" s="74" t="str">
        <v/>
      </c>
      <c r="C7983" s="75">
        <f>IF($E7983="","",IFERROR(VLOOKUP(TRIM(E7983&amp;""),'Référentiel Articles'!$A$2:$F$634,2,FALSE),""))</f>
      </c>
      <c r="D7983" s="75">
        <f>IF($E7983="","",IFERROR(VLOOKUP(TRIM(E7983&amp;""),'Référentiel Articles'!$A$2:$F$634,3,FALSE),""))</f>
      </c>
      <c r="E7983" s="74" t="str">
        <v/>
      </c>
      <c r="F7983" s="75">
        <f>IF($E7983="","",IFERROR(VLOOKUP(TRIM(E7983&amp;""),'Référentiel Articles'!$A$2:$F$634,4,FALSE),""))</f>
      </c>
      <c r="G7983" s="76">
        <f>IF($E7983="","",IFERROR(VLOOKUP(TRIM(E7983&amp;""),'Référentiel Articles'!$A$2:$F$634,5,FALSE),""))</f>
      </c>
      <c r="H7983" s="77" t="str">
        <v/>
      </c>
      <c r="I7983" s="76">
        <f>IF($E7983="","",IFERROR(VLOOKUP(TRIM(E7983&amp;""),'Référentiel Articles'!$A$2:$F$634,6,FALSE),""))</f>
      </c>
      <c r="J7983" s="78">
        <f>IF(OR($E7983="",$H7983=""),"",$H7983*$I7983)</f>
      </c>
      <c r="K7983" s="79" t="str">
        <v/>
      </c>
    </row>
    <row r="7984">
      <c r="A7984" s="81" t="str">
        <v/>
      </c>
      <c r="B7984" s="81" t="str">
        <v/>
      </c>
      <c r="C7984" s="83">
        <f>IF($E7984="","",IFERROR(VLOOKUP(TRIM(E7984&amp;""),'Référentiel Articles'!$A$2:$F$634,2,FALSE),""))</f>
      </c>
      <c r="D7984" s="83">
        <f>IF($E7984="","",IFERROR(VLOOKUP(TRIM(E7984&amp;""),'Référentiel Articles'!$A$2:$F$634,3,FALSE),""))</f>
      </c>
      <c r="E7984" s="81" t="str">
        <v/>
      </c>
      <c r="F7984" s="83">
        <f>IF($E7984="","",IFERROR(VLOOKUP(TRIM(E7984&amp;""),'Référentiel Articles'!$A$2:$F$634,4,FALSE),""))</f>
      </c>
      <c r="G7984" s="84">
        <f>IF($E7984="","",IFERROR(VLOOKUP(TRIM(E7984&amp;""),'Référentiel Articles'!$A$2:$F$634,5,FALSE),""))</f>
      </c>
      <c r="H7984" s="85" t="str">
        <v/>
      </c>
      <c r="I7984" s="84">
        <f>IF($E7984="","",IFERROR(VLOOKUP(TRIM(E7984&amp;""),'Référentiel Articles'!$A$2:$F$634,6,FALSE),""))</f>
      </c>
      <c r="J7984" s="90">
        <f>IF(OR($E7984="",$H7984=""),"",$H7984*$I7984)</f>
      </c>
      <c r="K7984" s="87" t="str">
        <v/>
      </c>
    </row>
    <row r="7985">
      <c r="A7985" s="74" t="str">
        <v/>
      </c>
      <c r="B7985" s="74" t="str">
        <v/>
      </c>
      <c r="C7985" s="75">
        <f>IF($E7985="","",IFERROR(VLOOKUP(TRIM(E7985&amp;""),'Référentiel Articles'!$A$2:$F$634,2,FALSE),""))</f>
      </c>
      <c r="D7985" s="75">
        <f>IF($E7985="","",IFERROR(VLOOKUP(TRIM(E7985&amp;""),'Référentiel Articles'!$A$2:$F$634,3,FALSE),""))</f>
      </c>
      <c r="E7985" s="74" t="str">
        <v/>
      </c>
      <c r="F7985" s="75">
        <f>IF($E7985="","",IFERROR(VLOOKUP(TRIM(E7985&amp;""),'Référentiel Articles'!$A$2:$F$634,4,FALSE),""))</f>
      </c>
      <c r="G7985" s="76">
        <f>IF($E7985="","",IFERROR(VLOOKUP(TRIM(E7985&amp;""),'Référentiel Articles'!$A$2:$F$634,5,FALSE),""))</f>
      </c>
      <c r="H7985" s="77" t="str">
        <v/>
      </c>
      <c r="I7985" s="76">
        <f>IF($E7985="","",IFERROR(VLOOKUP(TRIM(E7985&amp;""),'Référentiel Articles'!$A$2:$F$634,6,FALSE),""))</f>
      </c>
      <c r="J7985" s="78">
        <f>IF(OR($E7985="",$H7985=""),"",$H7985*$I7985)</f>
      </c>
      <c r="K7985" s="79" t="str">
        <v/>
      </c>
    </row>
    <row r="7986">
      <c r="A7986" s="81" t="str">
        <v/>
      </c>
      <c r="B7986" s="81" t="str">
        <v/>
      </c>
      <c r="C7986" s="83">
        <f>IF($E7986="","",IFERROR(VLOOKUP(TRIM(E7986&amp;""),'Référentiel Articles'!$A$2:$F$634,2,FALSE),""))</f>
      </c>
      <c r="D7986" s="83">
        <f>IF($E7986="","",IFERROR(VLOOKUP(TRIM(E7986&amp;""),'Référentiel Articles'!$A$2:$F$634,3,FALSE),""))</f>
      </c>
      <c r="E7986" s="81" t="str">
        <v/>
      </c>
      <c r="F7986" s="83">
        <f>IF($E7986="","",IFERROR(VLOOKUP(TRIM(E7986&amp;""),'Référentiel Articles'!$A$2:$F$634,4,FALSE),""))</f>
      </c>
      <c r="G7986" s="84">
        <f>IF($E7986="","",IFERROR(VLOOKUP(TRIM(E7986&amp;""),'Référentiel Articles'!$A$2:$F$634,5,FALSE),""))</f>
      </c>
      <c r="H7986" s="85" t="str">
        <v/>
      </c>
      <c r="I7986" s="84">
        <f>IF($E7986="","",IFERROR(VLOOKUP(TRIM(E7986&amp;""),'Référentiel Articles'!$A$2:$F$634,6,FALSE),""))</f>
      </c>
      <c r="J7986" s="90">
        <f>IF(OR($E7986="",$H7986=""),"",$H7986*$I7986)</f>
      </c>
      <c r="K7986" s="87" t="str">
        <v/>
      </c>
    </row>
    <row r="7987">
      <c r="A7987" s="74" t="str">
        <v/>
      </c>
      <c r="B7987" s="74" t="str">
        <v/>
      </c>
      <c r="C7987" s="75">
        <f>IF($E7987="","",IFERROR(VLOOKUP(TRIM(E7987&amp;""),'Référentiel Articles'!$A$2:$F$634,2,FALSE),""))</f>
      </c>
      <c r="D7987" s="75">
        <f>IF($E7987="","",IFERROR(VLOOKUP(TRIM(E7987&amp;""),'Référentiel Articles'!$A$2:$F$634,3,FALSE),""))</f>
      </c>
      <c r="E7987" s="74" t="str">
        <v/>
      </c>
      <c r="F7987" s="75">
        <f>IF($E7987="","",IFERROR(VLOOKUP(TRIM(E7987&amp;""),'Référentiel Articles'!$A$2:$F$634,4,FALSE),""))</f>
      </c>
      <c r="G7987" s="76">
        <f>IF($E7987="","",IFERROR(VLOOKUP(TRIM(E7987&amp;""),'Référentiel Articles'!$A$2:$F$634,5,FALSE),""))</f>
      </c>
      <c r="H7987" s="77" t="str">
        <v/>
      </c>
      <c r="I7987" s="76">
        <f>IF($E7987="","",IFERROR(VLOOKUP(TRIM(E7987&amp;""),'Référentiel Articles'!$A$2:$F$634,6,FALSE),""))</f>
      </c>
      <c r="J7987" s="78">
        <f>IF(OR($E7987="",$H7987=""),"",$H7987*$I7987)</f>
      </c>
      <c r="K7987" s="79" t="str">
        <v/>
      </c>
    </row>
    <row r="7988">
      <c r="A7988" s="81" t="str">
        <v/>
      </c>
      <c r="B7988" s="81" t="str">
        <v/>
      </c>
      <c r="C7988" s="83">
        <f>IF($E7988="","",IFERROR(VLOOKUP(TRIM(E7988&amp;""),'Référentiel Articles'!$A$2:$F$634,2,FALSE),""))</f>
      </c>
      <c r="D7988" s="83">
        <f>IF($E7988="","",IFERROR(VLOOKUP(TRIM(E7988&amp;""),'Référentiel Articles'!$A$2:$F$634,3,FALSE),""))</f>
      </c>
      <c r="E7988" s="81" t="str">
        <v/>
      </c>
      <c r="F7988" s="83">
        <f>IF($E7988="","",IFERROR(VLOOKUP(TRIM(E7988&amp;""),'Référentiel Articles'!$A$2:$F$634,4,FALSE),""))</f>
      </c>
      <c r="G7988" s="84">
        <f>IF($E7988="","",IFERROR(VLOOKUP(TRIM(E7988&amp;""),'Référentiel Articles'!$A$2:$F$634,5,FALSE),""))</f>
      </c>
      <c r="H7988" s="85" t="str">
        <v/>
      </c>
      <c r="I7988" s="84">
        <f>IF($E7988="","",IFERROR(VLOOKUP(TRIM(E7988&amp;""),'Référentiel Articles'!$A$2:$F$634,6,FALSE),""))</f>
      </c>
      <c r="J7988" s="90">
        <f>IF(OR($E7988="",$H7988=""),"",$H7988*$I7988)</f>
      </c>
      <c r="K7988" s="87" t="str">
        <v/>
      </c>
    </row>
    <row r="7989">
      <c r="A7989" s="74" t="str">
        <v/>
      </c>
      <c r="B7989" s="74" t="str">
        <v/>
      </c>
      <c r="C7989" s="75">
        <f>IF($E7989="","",IFERROR(VLOOKUP(TRIM(E7989&amp;""),'Référentiel Articles'!$A$2:$F$634,2,FALSE),""))</f>
      </c>
      <c r="D7989" s="75">
        <f>IF($E7989="","",IFERROR(VLOOKUP(TRIM(E7989&amp;""),'Référentiel Articles'!$A$2:$F$634,3,FALSE),""))</f>
      </c>
      <c r="E7989" s="74" t="str">
        <v/>
      </c>
      <c r="F7989" s="75">
        <f>IF($E7989="","",IFERROR(VLOOKUP(TRIM(E7989&amp;""),'Référentiel Articles'!$A$2:$F$634,4,FALSE),""))</f>
      </c>
      <c r="G7989" s="76">
        <f>IF($E7989="","",IFERROR(VLOOKUP(TRIM(E7989&amp;""),'Référentiel Articles'!$A$2:$F$634,5,FALSE),""))</f>
      </c>
      <c r="H7989" s="77" t="str">
        <v/>
      </c>
      <c r="I7989" s="76">
        <f>IF($E7989="","",IFERROR(VLOOKUP(TRIM(E7989&amp;""),'Référentiel Articles'!$A$2:$F$634,6,FALSE),""))</f>
      </c>
      <c r="J7989" s="78">
        <f>IF(OR($E7989="",$H7989=""),"",$H7989*$I7989)</f>
      </c>
      <c r="K7989" s="79" t="str">
        <v/>
      </c>
    </row>
    <row r="7990">
      <c r="A7990" s="81" t="str">
        <v/>
      </c>
      <c r="B7990" s="81" t="str">
        <v/>
      </c>
      <c r="C7990" s="83">
        <f>IF($E7990="","",IFERROR(VLOOKUP(TRIM(E7990&amp;""),'Référentiel Articles'!$A$2:$F$634,2,FALSE),""))</f>
      </c>
      <c r="D7990" s="83">
        <f>IF($E7990="","",IFERROR(VLOOKUP(TRIM(E7990&amp;""),'Référentiel Articles'!$A$2:$F$634,3,FALSE),""))</f>
      </c>
      <c r="E7990" s="81" t="str">
        <v/>
      </c>
      <c r="F7990" s="83">
        <f>IF($E7990="","",IFERROR(VLOOKUP(TRIM(E7990&amp;""),'Référentiel Articles'!$A$2:$F$634,4,FALSE),""))</f>
      </c>
      <c r="G7990" s="84">
        <f>IF($E7990="","",IFERROR(VLOOKUP(TRIM(E7990&amp;""),'Référentiel Articles'!$A$2:$F$634,5,FALSE),""))</f>
      </c>
      <c r="H7990" s="85" t="str">
        <v/>
      </c>
      <c r="I7990" s="84">
        <f>IF($E7990="","",IFERROR(VLOOKUP(TRIM(E7990&amp;""),'Référentiel Articles'!$A$2:$F$634,6,FALSE),""))</f>
      </c>
      <c r="J7990" s="90">
        <f>IF(OR($E7990="",$H7990=""),"",$H7990*$I7990)</f>
      </c>
      <c r="K7990" s="87" t="str">
        <v/>
      </c>
    </row>
    <row r="7991">
      <c r="A7991" s="74" t="str">
        <v/>
      </c>
      <c r="B7991" s="74" t="str">
        <v/>
      </c>
      <c r="C7991" s="75">
        <f>IF($E7991="","",IFERROR(VLOOKUP(TRIM(E7991&amp;""),'Référentiel Articles'!$A$2:$F$634,2,FALSE),""))</f>
      </c>
      <c r="D7991" s="75">
        <f>IF($E7991="","",IFERROR(VLOOKUP(TRIM(E7991&amp;""),'Référentiel Articles'!$A$2:$F$634,3,FALSE),""))</f>
      </c>
      <c r="E7991" s="74" t="str">
        <v/>
      </c>
      <c r="F7991" s="75">
        <f>IF($E7991="","",IFERROR(VLOOKUP(TRIM(E7991&amp;""),'Référentiel Articles'!$A$2:$F$634,4,FALSE),""))</f>
      </c>
      <c r="G7991" s="76">
        <f>IF($E7991="","",IFERROR(VLOOKUP(TRIM(E7991&amp;""),'Référentiel Articles'!$A$2:$F$634,5,FALSE),""))</f>
      </c>
      <c r="H7991" s="77" t="str">
        <v/>
      </c>
      <c r="I7991" s="76">
        <f>IF($E7991="","",IFERROR(VLOOKUP(TRIM(E7991&amp;""),'Référentiel Articles'!$A$2:$F$634,6,FALSE),""))</f>
      </c>
      <c r="J7991" s="78">
        <f>IF(OR($E7991="",$H7991=""),"",$H7991*$I7991)</f>
      </c>
      <c r="K7991" s="79" t="str">
        <v/>
      </c>
    </row>
    <row r="7992">
      <c r="A7992" s="81" t="str">
        <v/>
      </c>
      <c r="B7992" s="81" t="str">
        <v/>
      </c>
      <c r="C7992" s="83">
        <f>IF($E7992="","",IFERROR(VLOOKUP(TRIM(E7992&amp;""),'Référentiel Articles'!$A$2:$F$634,2,FALSE),""))</f>
      </c>
      <c r="D7992" s="83">
        <f>IF($E7992="","",IFERROR(VLOOKUP(TRIM(E7992&amp;""),'Référentiel Articles'!$A$2:$F$634,3,FALSE),""))</f>
      </c>
      <c r="E7992" s="81" t="str">
        <v/>
      </c>
      <c r="F7992" s="83">
        <f>IF($E7992="","",IFERROR(VLOOKUP(TRIM(E7992&amp;""),'Référentiel Articles'!$A$2:$F$634,4,FALSE),""))</f>
      </c>
      <c r="G7992" s="84">
        <f>IF($E7992="","",IFERROR(VLOOKUP(TRIM(E7992&amp;""),'Référentiel Articles'!$A$2:$F$634,5,FALSE),""))</f>
      </c>
      <c r="H7992" s="85" t="str">
        <v/>
      </c>
      <c r="I7992" s="84">
        <f>IF($E7992="","",IFERROR(VLOOKUP(TRIM(E7992&amp;""),'Référentiel Articles'!$A$2:$F$634,6,FALSE),""))</f>
      </c>
      <c r="J7992" s="90">
        <f>IF(OR($E7992="",$H7992=""),"",$H7992*$I7992)</f>
      </c>
      <c r="K7992" s="87" t="str">
        <v/>
      </c>
    </row>
    <row r="7993">
      <c r="A7993" s="74" t="str">
        <v/>
      </c>
      <c r="B7993" s="74" t="str">
        <v/>
      </c>
      <c r="C7993" s="75">
        <f>IF($E7993="","",IFERROR(VLOOKUP(TRIM(E7993&amp;""),'Référentiel Articles'!$A$2:$F$634,2,FALSE),""))</f>
      </c>
      <c r="D7993" s="75">
        <f>IF($E7993="","",IFERROR(VLOOKUP(TRIM(E7993&amp;""),'Référentiel Articles'!$A$2:$F$634,3,FALSE),""))</f>
      </c>
      <c r="E7993" s="74" t="str">
        <v/>
      </c>
      <c r="F7993" s="75">
        <f>IF($E7993="","",IFERROR(VLOOKUP(TRIM(E7993&amp;""),'Référentiel Articles'!$A$2:$F$634,4,FALSE),""))</f>
      </c>
      <c r="G7993" s="76">
        <f>IF($E7993="","",IFERROR(VLOOKUP(TRIM(E7993&amp;""),'Référentiel Articles'!$A$2:$F$634,5,FALSE),""))</f>
      </c>
      <c r="H7993" s="77" t="str">
        <v/>
      </c>
      <c r="I7993" s="76">
        <f>IF($E7993="","",IFERROR(VLOOKUP(TRIM(E7993&amp;""),'Référentiel Articles'!$A$2:$F$634,6,FALSE),""))</f>
      </c>
      <c r="J7993" s="78">
        <f>IF(OR($E7993="",$H7993=""),"",$H7993*$I7993)</f>
      </c>
      <c r="K7993" s="79" t="str">
        <v/>
      </c>
    </row>
    <row r="7994">
      <c r="A7994" s="81" t="str">
        <v/>
      </c>
      <c r="B7994" s="81" t="str">
        <v/>
      </c>
      <c r="C7994" s="83">
        <f>IF($E7994="","",IFERROR(VLOOKUP(TRIM(E7994&amp;""),'Référentiel Articles'!$A$2:$F$634,2,FALSE),""))</f>
      </c>
      <c r="D7994" s="83">
        <f>IF($E7994="","",IFERROR(VLOOKUP(TRIM(E7994&amp;""),'Référentiel Articles'!$A$2:$F$634,3,FALSE),""))</f>
      </c>
      <c r="E7994" s="81" t="str">
        <v/>
      </c>
      <c r="F7994" s="83">
        <f>IF($E7994="","",IFERROR(VLOOKUP(TRIM(E7994&amp;""),'Référentiel Articles'!$A$2:$F$634,4,FALSE),""))</f>
      </c>
      <c r="G7994" s="84">
        <f>IF($E7994="","",IFERROR(VLOOKUP(TRIM(E7994&amp;""),'Référentiel Articles'!$A$2:$F$634,5,FALSE),""))</f>
      </c>
      <c r="H7994" s="85" t="str">
        <v/>
      </c>
      <c r="I7994" s="84">
        <f>IF($E7994="","",IFERROR(VLOOKUP(TRIM(E7994&amp;""),'Référentiel Articles'!$A$2:$F$634,6,FALSE),""))</f>
      </c>
      <c r="J7994" s="90">
        <f>IF(OR($E7994="",$H7994=""),"",$H7994*$I7994)</f>
      </c>
      <c r="K7994" s="87" t="str">
        <v/>
      </c>
    </row>
    <row r="7995">
      <c r="A7995" s="74" t="str">
        <v/>
      </c>
      <c r="B7995" s="74" t="str">
        <v/>
      </c>
      <c r="C7995" s="75">
        <f>IF($E7995="","",IFERROR(VLOOKUP(TRIM(E7995&amp;""),'Référentiel Articles'!$A$2:$F$634,2,FALSE),""))</f>
      </c>
      <c r="D7995" s="75">
        <f>IF($E7995="","",IFERROR(VLOOKUP(TRIM(E7995&amp;""),'Référentiel Articles'!$A$2:$F$634,3,FALSE),""))</f>
      </c>
      <c r="E7995" s="74" t="str">
        <v/>
      </c>
      <c r="F7995" s="75">
        <f>IF($E7995="","",IFERROR(VLOOKUP(TRIM(E7995&amp;""),'Référentiel Articles'!$A$2:$F$634,4,FALSE),""))</f>
      </c>
      <c r="G7995" s="76">
        <f>IF($E7995="","",IFERROR(VLOOKUP(TRIM(E7995&amp;""),'Référentiel Articles'!$A$2:$F$634,5,FALSE),""))</f>
      </c>
      <c r="H7995" s="77" t="str">
        <v/>
      </c>
      <c r="I7995" s="76">
        <f>IF($E7995="","",IFERROR(VLOOKUP(TRIM(E7995&amp;""),'Référentiel Articles'!$A$2:$F$634,6,FALSE),""))</f>
      </c>
      <c r="J7995" s="78">
        <f>IF(OR($E7995="",$H7995=""),"",$H7995*$I7995)</f>
      </c>
      <c r="K7995" s="79" t="str">
        <v/>
      </c>
    </row>
    <row r="7996">
      <c r="A7996" s="81" t="str">
        <v/>
      </c>
      <c r="B7996" s="81" t="str">
        <v/>
      </c>
      <c r="C7996" s="83">
        <f>IF($E7996="","",IFERROR(VLOOKUP(TRIM(E7996&amp;""),'Référentiel Articles'!$A$2:$F$634,2,FALSE),""))</f>
      </c>
      <c r="D7996" s="83">
        <f>IF($E7996="","",IFERROR(VLOOKUP(TRIM(E7996&amp;""),'Référentiel Articles'!$A$2:$F$634,3,FALSE),""))</f>
      </c>
      <c r="E7996" s="81" t="str">
        <v/>
      </c>
      <c r="F7996" s="83">
        <f>IF($E7996="","",IFERROR(VLOOKUP(TRIM(E7996&amp;""),'Référentiel Articles'!$A$2:$F$634,4,FALSE),""))</f>
      </c>
      <c r="G7996" s="84">
        <f>IF($E7996="","",IFERROR(VLOOKUP(TRIM(E7996&amp;""),'Référentiel Articles'!$A$2:$F$634,5,FALSE),""))</f>
      </c>
      <c r="H7996" s="85" t="str">
        <v/>
      </c>
      <c r="I7996" s="84">
        <f>IF($E7996="","",IFERROR(VLOOKUP(TRIM(E7996&amp;""),'Référentiel Articles'!$A$2:$F$634,6,FALSE),""))</f>
      </c>
      <c r="J7996" s="90">
        <f>IF(OR($E7996="",$H7996=""),"",$H7996*$I7996)</f>
      </c>
      <c r="K7996" s="87" t="str">
        <v/>
      </c>
    </row>
    <row r="7997">
      <c r="A7997" s="74" t="str">
        <v/>
      </c>
      <c r="B7997" s="74" t="str">
        <v/>
      </c>
      <c r="C7997" s="75">
        <f>IF($E7997="","",IFERROR(VLOOKUP(TRIM(E7997&amp;""),'Référentiel Articles'!$A$2:$F$634,2,FALSE),""))</f>
      </c>
      <c r="D7997" s="75">
        <f>IF($E7997="","",IFERROR(VLOOKUP(TRIM(E7997&amp;""),'Référentiel Articles'!$A$2:$F$634,3,FALSE),""))</f>
      </c>
      <c r="E7997" s="74" t="str">
        <v/>
      </c>
      <c r="F7997" s="75">
        <f>IF($E7997="","",IFERROR(VLOOKUP(TRIM(E7997&amp;""),'Référentiel Articles'!$A$2:$F$634,4,FALSE),""))</f>
      </c>
      <c r="G7997" s="76">
        <f>IF($E7997="","",IFERROR(VLOOKUP(TRIM(E7997&amp;""),'Référentiel Articles'!$A$2:$F$634,5,FALSE),""))</f>
      </c>
      <c r="H7997" s="77" t="str">
        <v/>
      </c>
      <c r="I7997" s="76">
        <f>IF($E7997="","",IFERROR(VLOOKUP(TRIM(E7997&amp;""),'Référentiel Articles'!$A$2:$F$634,6,FALSE),""))</f>
      </c>
      <c r="J7997" s="78">
        <f>IF(OR($E7997="",$H7997=""),"",$H7997*$I7997)</f>
      </c>
      <c r="K7997" s="79" t="str">
        <v/>
      </c>
    </row>
    <row r="7998">
      <c r="A7998" s="81" t="str">
        <v/>
      </c>
      <c r="B7998" s="81" t="str">
        <v/>
      </c>
      <c r="C7998" s="83">
        <f>IF($E7998="","",IFERROR(VLOOKUP(TRIM(E7998&amp;""),'Référentiel Articles'!$A$2:$F$634,2,FALSE),""))</f>
      </c>
      <c r="D7998" s="83">
        <f>IF($E7998="","",IFERROR(VLOOKUP(TRIM(E7998&amp;""),'Référentiel Articles'!$A$2:$F$634,3,FALSE),""))</f>
      </c>
      <c r="E7998" s="81" t="str">
        <v/>
      </c>
      <c r="F7998" s="83">
        <f>IF($E7998="","",IFERROR(VLOOKUP(TRIM(E7998&amp;""),'Référentiel Articles'!$A$2:$F$634,4,FALSE),""))</f>
      </c>
      <c r="G7998" s="84">
        <f>IF($E7998="","",IFERROR(VLOOKUP(TRIM(E7998&amp;""),'Référentiel Articles'!$A$2:$F$634,5,FALSE),""))</f>
      </c>
      <c r="H7998" s="85" t="str">
        <v/>
      </c>
      <c r="I7998" s="84">
        <f>IF($E7998="","",IFERROR(VLOOKUP(TRIM(E7998&amp;""),'Référentiel Articles'!$A$2:$F$634,6,FALSE),""))</f>
      </c>
      <c r="J7998" s="90">
        <f>IF(OR($E7998="",$H7998=""),"",$H7998*$I7998)</f>
      </c>
      <c r="K7998" s="87" t="str">
        <v/>
      </c>
    </row>
    <row r="7999">
      <c r="A7999" s="74" t="str">
        <v/>
      </c>
      <c r="B7999" s="74" t="str">
        <v/>
      </c>
      <c r="C7999" s="75">
        <f>IF($E7999="","",IFERROR(VLOOKUP(TRIM(E7999&amp;""),'Référentiel Articles'!$A$2:$F$634,2,FALSE),""))</f>
      </c>
      <c r="D7999" s="75">
        <f>IF($E7999="","",IFERROR(VLOOKUP(TRIM(E7999&amp;""),'Référentiel Articles'!$A$2:$F$634,3,FALSE),""))</f>
      </c>
      <c r="E7999" s="74" t="str">
        <v/>
      </c>
      <c r="F7999" s="75">
        <f>IF($E7999="","",IFERROR(VLOOKUP(TRIM(E7999&amp;""),'Référentiel Articles'!$A$2:$F$634,4,FALSE),""))</f>
      </c>
      <c r="G7999" s="76">
        <f>IF($E7999="","",IFERROR(VLOOKUP(TRIM(E7999&amp;""),'Référentiel Articles'!$A$2:$F$634,5,FALSE),""))</f>
      </c>
      <c r="H7999" s="77" t="str">
        <v/>
      </c>
      <c r="I7999" s="76">
        <f>IF($E7999="","",IFERROR(VLOOKUP(TRIM(E7999&amp;""),'Référentiel Articles'!$A$2:$F$634,6,FALSE),""))</f>
      </c>
      <c r="J7999" s="78">
        <f>IF(OR($E7999="",$H7999=""),"",$H7999*$I7999)</f>
      </c>
      <c r="K7999" s="79" t="str">
        <v/>
      </c>
    </row>
    <row r="8000">
      <c r="A8000" s="81" t="str">
        <v/>
      </c>
      <c r="B8000" s="81" t="str">
        <v/>
      </c>
      <c r="C8000" s="83">
        <f>IF($E8000="","",IFERROR(VLOOKUP(TRIM(E8000&amp;""),'Référentiel Articles'!$A$2:$F$634,2,FALSE),""))</f>
      </c>
      <c r="D8000" s="83">
        <f>IF($E8000="","",IFERROR(VLOOKUP(TRIM(E8000&amp;""),'Référentiel Articles'!$A$2:$F$634,3,FALSE),""))</f>
      </c>
      <c r="E8000" s="81" t="str">
        <v/>
      </c>
      <c r="F8000" s="83">
        <f>IF($E8000="","",IFERROR(VLOOKUP(TRIM(E8000&amp;""),'Référentiel Articles'!$A$2:$F$634,4,FALSE),""))</f>
      </c>
      <c r="G8000" s="84">
        <f>IF($E8000="","",IFERROR(VLOOKUP(TRIM(E8000&amp;""),'Référentiel Articles'!$A$2:$F$634,5,FALSE),""))</f>
      </c>
      <c r="H8000" s="85" t="str">
        <v/>
      </c>
      <c r="I8000" s="84">
        <f>IF($E8000="","",IFERROR(VLOOKUP(TRIM(E8000&amp;""),'Référentiel Articles'!$A$2:$F$634,6,FALSE),""))</f>
      </c>
      <c r="J8000" s="90">
        <f>IF(OR($E8000="",$H8000=""),"",$H8000*$I8000)</f>
      </c>
      <c r="K8000" s="87" t="str">
        <v/>
      </c>
    </row>
    <row r="8001">
      <c r="A8001" s="74" t="str">
        <v/>
      </c>
      <c r="B8001" s="74" t="str">
        <v/>
      </c>
      <c r="C8001" s="75">
        <f>IF($E8001="","",IFERROR(VLOOKUP(TRIM(E8001&amp;""),'Référentiel Articles'!$A$2:$F$634,2,FALSE),""))</f>
      </c>
      <c r="D8001" s="75">
        <f>IF($E8001="","",IFERROR(VLOOKUP(TRIM(E8001&amp;""),'Référentiel Articles'!$A$2:$F$634,3,FALSE),""))</f>
      </c>
      <c r="E8001" s="74" t="str">
        <v/>
      </c>
      <c r="F8001" s="75">
        <f>IF($E8001="","",IFERROR(VLOOKUP(TRIM(E8001&amp;""),'Référentiel Articles'!$A$2:$F$634,4,FALSE),""))</f>
      </c>
      <c r="G8001" s="76">
        <f>IF($E8001="","",IFERROR(VLOOKUP(TRIM(E8001&amp;""),'Référentiel Articles'!$A$2:$F$634,5,FALSE),""))</f>
      </c>
      <c r="H8001" s="77" t="str">
        <v/>
      </c>
      <c r="I8001" s="76">
        <f>IF($E8001="","",IFERROR(VLOOKUP(TRIM(E8001&amp;""),'Référentiel Articles'!$A$2:$F$634,6,FALSE),""))</f>
      </c>
      <c r="J8001" s="78">
        <f>IF(OR($E8001="",$H8001=""),"",$H8001*$I8001)</f>
      </c>
      <c r="K8001" s="79" t="str">
        <v/>
      </c>
    </row>
    <row r="8002">
      <c r="A8002" s="81" t="str">
        <v/>
      </c>
      <c r="B8002" s="81" t="str">
        <v/>
      </c>
      <c r="C8002" s="83">
        <f>IF($E8002="","",IFERROR(VLOOKUP(TRIM(E8002&amp;""),'Référentiel Articles'!$A$2:$F$634,2,FALSE),""))</f>
      </c>
      <c r="D8002" s="83">
        <f>IF($E8002="","",IFERROR(VLOOKUP(TRIM(E8002&amp;""),'Référentiel Articles'!$A$2:$F$634,3,FALSE),""))</f>
      </c>
      <c r="E8002" s="81" t="str">
        <v/>
      </c>
      <c r="F8002" s="83">
        <f>IF($E8002="","",IFERROR(VLOOKUP(TRIM(E8002&amp;""),'Référentiel Articles'!$A$2:$F$634,4,FALSE),""))</f>
      </c>
      <c r="G8002" s="84">
        <f>IF($E8002="","",IFERROR(VLOOKUP(TRIM(E8002&amp;""),'Référentiel Articles'!$A$2:$F$634,5,FALSE),""))</f>
      </c>
      <c r="H8002" s="85" t="str">
        <v/>
      </c>
      <c r="I8002" s="84">
        <f>IF($E8002="","",IFERROR(VLOOKUP(TRIM(E8002&amp;""),'Référentiel Articles'!$A$2:$F$634,6,FALSE),""))</f>
      </c>
      <c r="J8002" s="90">
        <f>IF(OR($E8002="",$H8002=""),"",$H8002*$I8002)</f>
      </c>
      <c r="K8002" s="87" t="str">
        <v/>
      </c>
    </row>
    <row r="8003">
      <c r="A8003" s="74" t="str">
        <v/>
      </c>
      <c r="B8003" s="74" t="str">
        <v/>
      </c>
      <c r="C8003" s="75">
        <f>IF($E8003="","",IFERROR(VLOOKUP(TRIM(E8003&amp;""),'Référentiel Articles'!$A$2:$F$634,2,FALSE),""))</f>
      </c>
      <c r="D8003" s="75">
        <f>IF($E8003="","",IFERROR(VLOOKUP(TRIM(E8003&amp;""),'Référentiel Articles'!$A$2:$F$634,3,FALSE),""))</f>
      </c>
      <c r="E8003" s="74" t="str">
        <v/>
      </c>
      <c r="F8003" s="75">
        <f>IF($E8003="","",IFERROR(VLOOKUP(TRIM(E8003&amp;""),'Référentiel Articles'!$A$2:$F$634,4,FALSE),""))</f>
      </c>
      <c r="G8003" s="76">
        <f>IF($E8003="","",IFERROR(VLOOKUP(TRIM(E8003&amp;""),'Référentiel Articles'!$A$2:$F$634,5,FALSE),""))</f>
      </c>
      <c r="H8003" s="77" t="str">
        <v/>
      </c>
      <c r="I8003" s="76">
        <f>IF($E8003="","",IFERROR(VLOOKUP(TRIM(E8003&amp;""),'Référentiel Articles'!$A$2:$F$634,6,FALSE),""))</f>
      </c>
      <c r="J8003" s="78">
        <f>IF(OR($E8003="",$H8003=""),"",$H8003*$I8003)</f>
      </c>
      <c r="K8003" s="79" t="str">
        <v/>
      </c>
    </row>
    <row r="8004">
      <c r="A8004" s="81" t="str">
        <v/>
      </c>
      <c r="B8004" s="81" t="str">
        <v/>
      </c>
      <c r="C8004" s="83">
        <f>IF($E8004="","",IFERROR(VLOOKUP(TRIM(E8004&amp;""),'Référentiel Articles'!$A$2:$F$634,2,FALSE),""))</f>
      </c>
      <c r="D8004" s="83">
        <f>IF($E8004="","",IFERROR(VLOOKUP(TRIM(E8004&amp;""),'Référentiel Articles'!$A$2:$F$634,3,FALSE),""))</f>
      </c>
      <c r="E8004" s="81" t="str">
        <v/>
      </c>
      <c r="F8004" s="83">
        <f>IF($E8004="","",IFERROR(VLOOKUP(TRIM(E8004&amp;""),'Référentiel Articles'!$A$2:$F$634,4,FALSE),""))</f>
      </c>
      <c r="G8004" s="84">
        <f>IF($E8004="","",IFERROR(VLOOKUP(TRIM(E8004&amp;""),'Référentiel Articles'!$A$2:$F$634,5,FALSE),""))</f>
      </c>
      <c r="H8004" s="85" t="str">
        <v/>
      </c>
      <c r="I8004" s="84">
        <f>IF($E8004="","",IFERROR(VLOOKUP(TRIM(E8004&amp;""),'Référentiel Articles'!$A$2:$F$634,6,FALSE),""))</f>
      </c>
      <c r="J8004" s="90">
        <f>IF(OR($E8004="",$H8004=""),"",$H8004*$I8004)</f>
      </c>
      <c r="K8004" s="87" t="str">
        <v/>
      </c>
    </row>
    <row r="8005">
      <c r="A8005" s="74" t="str">
        <v/>
      </c>
      <c r="B8005" s="74" t="str">
        <v/>
      </c>
      <c r="C8005" s="75">
        <f>IF($E8005="","",IFERROR(VLOOKUP(TRIM(E8005&amp;""),'Référentiel Articles'!$A$2:$F$634,2,FALSE),""))</f>
      </c>
      <c r="D8005" s="75">
        <f>IF($E8005="","",IFERROR(VLOOKUP(TRIM(E8005&amp;""),'Référentiel Articles'!$A$2:$F$634,3,FALSE),""))</f>
      </c>
      <c r="E8005" s="74" t="str">
        <v/>
      </c>
      <c r="F8005" s="75">
        <f>IF($E8005="","",IFERROR(VLOOKUP(TRIM(E8005&amp;""),'Référentiel Articles'!$A$2:$F$634,4,FALSE),""))</f>
      </c>
      <c r="G8005" s="76">
        <f>IF($E8005="","",IFERROR(VLOOKUP(TRIM(E8005&amp;""),'Référentiel Articles'!$A$2:$F$634,5,FALSE),""))</f>
      </c>
      <c r="H8005" s="77" t="str">
        <v/>
      </c>
      <c r="I8005" s="76">
        <f>IF($E8005="","",IFERROR(VLOOKUP(TRIM(E8005&amp;""),'Référentiel Articles'!$A$2:$F$634,6,FALSE),""))</f>
      </c>
      <c r="J8005" s="78">
        <f>IF(OR($E8005="",$H8005=""),"",$H8005*$I8005)</f>
      </c>
      <c r="K8005" s="79" t="str">
        <v/>
      </c>
    </row>
    <row r="8006">
      <c r="A8006" s="81" t="str">
        <v/>
      </c>
      <c r="B8006" s="81" t="str">
        <v/>
      </c>
      <c r="C8006" s="83">
        <f>IF($E8006="","",IFERROR(VLOOKUP(TRIM(E8006&amp;""),'Référentiel Articles'!$A$2:$F$634,2,FALSE),""))</f>
      </c>
      <c r="D8006" s="83">
        <f>IF($E8006="","",IFERROR(VLOOKUP(TRIM(E8006&amp;""),'Référentiel Articles'!$A$2:$F$634,3,FALSE),""))</f>
      </c>
      <c r="E8006" s="81" t="str">
        <v/>
      </c>
      <c r="F8006" s="83">
        <f>IF($E8006="","",IFERROR(VLOOKUP(TRIM(E8006&amp;""),'Référentiel Articles'!$A$2:$F$634,4,FALSE),""))</f>
      </c>
      <c r="G8006" s="84">
        <f>IF($E8006="","",IFERROR(VLOOKUP(TRIM(E8006&amp;""),'Référentiel Articles'!$A$2:$F$634,5,FALSE),""))</f>
      </c>
      <c r="H8006" s="85" t="str">
        <v/>
      </c>
      <c r="I8006" s="84">
        <f>IF($E8006="","",IFERROR(VLOOKUP(TRIM(E8006&amp;""),'Référentiel Articles'!$A$2:$F$634,6,FALSE),""))</f>
      </c>
      <c r="J8006" s="90">
        <f>IF(OR($E8006="",$H8006=""),"",$H8006*$I8006)</f>
      </c>
      <c r="K8006" s="87" t="str">
        <v/>
      </c>
    </row>
    <row r="8007">
      <c r="A8007" s="74" t="str">
        <v/>
      </c>
      <c r="B8007" s="74" t="str">
        <v/>
      </c>
      <c r="C8007" s="75">
        <f>IF($E8007="","",IFERROR(VLOOKUP(TRIM(E8007&amp;""),'Référentiel Articles'!$A$2:$F$634,2,FALSE),""))</f>
      </c>
      <c r="D8007" s="75">
        <f>IF($E8007="","",IFERROR(VLOOKUP(TRIM(E8007&amp;""),'Référentiel Articles'!$A$2:$F$634,3,FALSE),""))</f>
      </c>
      <c r="E8007" s="74" t="str">
        <v/>
      </c>
      <c r="F8007" s="75">
        <f>IF($E8007="","",IFERROR(VLOOKUP(TRIM(E8007&amp;""),'Référentiel Articles'!$A$2:$F$634,4,FALSE),""))</f>
      </c>
      <c r="G8007" s="76">
        <f>IF($E8007="","",IFERROR(VLOOKUP(TRIM(E8007&amp;""),'Référentiel Articles'!$A$2:$F$634,5,FALSE),""))</f>
      </c>
      <c r="H8007" s="77" t="str">
        <v/>
      </c>
      <c r="I8007" s="76">
        <f>IF($E8007="","",IFERROR(VLOOKUP(TRIM(E8007&amp;""),'Référentiel Articles'!$A$2:$F$634,6,FALSE),""))</f>
      </c>
      <c r="J8007" s="78">
        <f>IF(OR($E8007="",$H8007=""),"",$H8007*$I8007)</f>
      </c>
      <c r="K8007" s="79" t="str">
        <v/>
      </c>
    </row>
    <row r="8008">
      <c r="A8008" s="81" t="str">
        <v/>
      </c>
      <c r="B8008" s="81" t="str">
        <v/>
      </c>
      <c r="C8008" s="83">
        <f>IF($E8008="","",IFERROR(VLOOKUP(TRIM(E8008&amp;""),'Référentiel Articles'!$A$2:$F$634,2,FALSE),""))</f>
      </c>
      <c r="D8008" s="83">
        <f>IF($E8008="","",IFERROR(VLOOKUP(TRIM(E8008&amp;""),'Référentiel Articles'!$A$2:$F$634,3,FALSE),""))</f>
      </c>
      <c r="E8008" s="81" t="str">
        <v/>
      </c>
      <c r="F8008" s="83">
        <f>IF($E8008="","",IFERROR(VLOOKUP(TRIM(E8008&amp;""),'Référentiel Articles'!$A$2:$F$634,4,FALSE),""))</f>
      </c>
      <c r="G8008" s="84">
        <f>IF($E8008="","",IFERROR(VLOOKUP(TRIM(E8008&amp;""),'Référentiel Articles'!$A$2:$F$634,5,FALSE),""))</f>
      </c>
      <c r="H8008" s="85" t="str">
        <v/>
      </c>
      <c r="I8008" s="84">
        <f>IF($E8008="","",IFERROR(VLOOKUP(TRIM(E8008&amp;""),'Référentiel Articles'!$A$2:$F$634,6,FALSE),""))</f>
      </c>
      <c r="J8008" s="90">
        <f>IF(OR($E8008="",$H8008=""),"",$H8008*$I8008)</f>
      </c>
      <c r="K8008" s="87" t="str">
        <v/>
      </c>
    </row>
    <row r="8009">
      <c r="A8009" s="74" t="str">
        <v/>
      </c>
      <c r="B8009" s="74" t="str">
        <v/>
      </c>
      <c r="C8009" s="75">
        <f>IF($E8009="","",IFERROR(VLOOKUP(TRIM(E8009&amp;""),'Référentiel Articles'!$A$2:$F$634,2,FALSE),""))</f>
      </c>
      <c r="D8009" s="75">
        <f>IF($E8009="","",IFERROR(VLOOKUP(TRIM(E8009&amp;""),'Référentiel Articles'!$A$2:$F$634,3,FALSE),""))</f>
      </c>
      <c r="E8009" s="74" t="str">
        <v/>
      </c>
      <c r="F8009" s="75">
        <f>IF($E8009="","",IFERROR(VLOOKUP(TRIM(E8009&amp;""),'Référentiel Articles'!$A$2:$F$634,4,FALSE),""))</f>
      </c>
      <c r="G8009" s="76">
        <f>IF($E8009="","",IFERROR(VLOOKUP(TRIM(E8009&amp;""),'Référentiel Articles'!$A$2:$F$634,5,FALSE),""))</f>
      </c>
      <c r="H8009" s="77" t="str">
        <v/>
      </c>
      <c r="I8009" s="76">
        <f>IF($E8009="","",IFERROR(VLOOKUP(TRIM(E8009&amp;""),'Référentiel Articles'!$A$2:$F$634,6,FALSE),""))</f>
      </c>
      <c r="J8009" s="78">
        <f>IF(OR($E8009="",$H8009=""),"",$H8009*$I8009)</f>
      </c>
      <c r="K8009" s="79" t="str">
        <v/>
      </c>
    </row>
    <row r="8010">
      <c r="A8010" s="81" t="str">
        <v/>
      </c>
      <c r="B8010" s="81" t="str">
        <v/>
      </c>
      <c r="C8010" s="83">
        <f>IF($E8010="","",IFERROR(VLOOKUP(TRIM(E8010&amp;""),'Référentiel Articles'!$A$2:$F$634,2,FALSE),""))</f>
      </c>
      <c r="D8010" s="83">
        <f>IF($E8010="","",IFERROR(VLOOKUP(TRIM(E8010&amp;""),'Référentiel Articles'!$A$2:$F$634,3,FALSE),""))</f>
      </c>
      <c r="E8010" s="81" t="str">
        <v/>
      </c>
      <c r="F8010" s="83">
        <f>IF($E8010="","",IFERROR(VLOOKUP(TRIM(E8010&amp;""),'Référentiel Articles'!$A$2:$F$634,4,FALSE),""))</f>
      </c>
      <c r="G8010" s="84">
        <f>IF($E8010="","",IFERROR(VLOOKUP(TRIM(E8010&amp;""),'Référentiel Articles'!$A$2:$F$634,5,FALSE),""))</f>
      </c>
      <c r="H8010" s="85" t="str">
        <v/>
      </c>
      <c r="I8010" s="84">
        <f>IF($E8010="","",IFERROR(VLOOKUP(TRIM(E8010&amp;""),'Référentiel Articles'!$A$2:$F$634,6,FALSE),""))</f>
      </c>
      <c r="J8010" s="90">
        <f>IF(OR($E8010="",$H8010=""),"",$H8010*$I8010)</f>
      </c>
      <c r="K8010" s="87" t="str">
        <v/>
      </c>
    </row>
    <row r="8011">
      <c r="A8011" s="74" t="str">
        <v/>
      </c>
      <c r="B8011" s="74" t="str">
        <v/>
      </c>
      <c r="C8011" s="75">
        <f>IF($E8011="","",IFERROR(VLOOKUP(TRIM(E8011&amp;""),'Référentiel Articles'!$A$2:$F$634,2,FALSE),""))</f>
      </c>
      <c r="D8011" s="75">
        <f>IF($E8011="","",IFERROR(VLOOKUP(TRIM(E8011&amp;""),'Référentiel Articles'!$A$2:$F$634,3,FALSE),""))</f>
      </c>
      <c r="E8011" s="74" t="str">
        <v/>
      </c>
      <c r="F8011" s="75">
        <f>IF($E8011="","",IFERROR(VLOOKUP(TRIM(E8011&amp;""),'Référentiel Articles'!$A$2:$F$634,4,FALSE),""))</f>
      </c>
      <c r="G8011" s="76">
        <f>IF($E8011="","",IFERROR(VLOOKUP(TRIM(E8011&amp;""),'Référentiel Articles'!$A$2:$F$634,5,FALSE),""))</f>
      </c>
      <c r="H8011" s="77" t="str">
        <v/>
      </c>
      <c r="I8011" s="76">
        <f>IF($E8011="","",IFERROR(VLOOKUP(TRIM(E8011&amp;""),'Référentiel Articles'!$A$2:$F$634,6,FALSE),""))</f>
      </c>
      <c r="J8011" s="78">
        <f>IF(OR($E8011="",$H8011=""),"",$H8011*$I8011)</f>
      </c>
      <c r="K8011" s="79" t="str">
        <v/>
      </c>
    </row>
    <row r="8012">
      <c r="A8012" s="81" t="str">
        <v/>
      </c>
      <c r="B8012" s="81" t="str">
        <v/>
      </c>
      <c r="C8012" s="83">
        <f>IF($E8012="","",IFERROR(VLOOKUP(TRIM(E8012&amp;""),'Référentiel Articles'!$A$2:$F$634,2,FALSE),""))</f>
      </c>
      <c r="D8012" s="83">
        <f>IF($E8012="","",IFERROR(VLOOKUP(TRIM(E8012&amp;""),'Référentiel Articles'!$A$2:$F$634,3,FALSE),""))</f>
      </c>
      <c r="E8012" s="81" t="str">
        <v/>
      </c>
      <c r="F8012" s="83">
        <f>IF($E8012="","",IFERROR(VLOOKUP(TRIM(E8012&amp;""),'Référentiel Articles'!$A$2:$F$634,4,FALSE),""))</f>
      </c>
      <c r="G8012" s="84">
        <f>IF($E8012="","",IFERROR(VLOOKUP(TRIM(E8012&amp;""),'Référentiel Articles'!$A$2:$F$634,5,FALSE),""))</f>
      </c>
      <c r="H8012" s="85" t="str">
        <v/>
      </c>
      <c r="I8012" s="84">
        <f>IF($E8012="","",IFERROR(VLOOKUP(TRIM(E8012&amp;""),'Référentiel Articles'!$A$2:$F$634,6,FALSE),""))</f>
      </c>
      <c r="J8012" s="90">
        <f>IF(OR($E8012="",$H8012=""),"",$H8012*$I8012)</f>
      </c>
      <c r="K8012" s="87" t="str">
        <v/>
      </c>
    </row>
    <row r="8013">
      <c r="A8013" s="74" t="str">
        <v/>
      </c>
      <c r="B8013" s="74" t="str">
        <v/>
      </c>
      <c r="C8013" s="75">
        <f>IF($E8013="","",IFERROR(VLOOKUP(TRIM(E8013&amp;""),'Référentiel Articles'!$A$2:$F$634,2,FALSE),""))</f>
      </c>
      <c r="D8013" s="75">
        <f>IF($E8013="","",IFERROR(VLOOKUP(TRIM(E8013&amp;""),'Référentiel Articles'!$A$2:$F$634,3,FALSE),""))</f>
      </c>
      <c r="E8013" s="74" t="str">
        <v/>
      </c>
      <c r="F8013" s="75">
        <f>IF($E8013="","",IFERROR(VLOOKUP(TRIM(E8013&amp;""),'Référentiel Articles'!$A$2:$F$634,4,FALSE),""))</f>
      </c>
      <c r="G8013" s="76">
        <f>IF($E8013="","",IFERROR(VLOOKUP(TRIM(E8013&amp;""),'Référentiel Articles'!$A$2:$F$634,5,FALSE),""))</f>
      </c>
      <c r="H8013" s="77" t="str">
        <v/>
      </c>
      <c r="I8013" s="76">
        <f>IF($E8013="","",IFERROR(VLOOKUP(TRIM(E8013&amp;""),'Référentiel Articles'!$A$2:$F$634,6,FALSE),""))</f>
      </c>
      <c r="J8013" s="78">
        <f>IF(OR($E8013="",$H8013=""),"",$H8013*$I8013)</f>
      </c>
      <c r="K8013" s="79" t="str">
        <v/>
      </c>
    </row>
    <row r="8014">
      <c r="A8014" s="81" t="str">
        <v/>
      </c>
      <c r="B8014" s="81" t="str">
        <v/>
      </c>
      <c r="C8014" s="83">
        <f>IF($E8014="","",IFERROR(VLOOKUP(TRIM(E8014&amp;""),'Référentiel Articles'!$A$2:$F$634,2,FALSE),""))</f>
      </c>
      <c r="D8014" s="83">
        <f>IF($E8014="","",IFERROR(VLOOKUP(TRIM(E8014&amp;""),'Référentiel Articles'!$A$2:$F$634,3,FALSE),""))</f>
      </c>
      <c r="E8014" s="81" t="str">
        <v/>
      </c>
      <c r="F8014" s="83">
        <f>IF($E8014="","",IFERROR(VLOOKUP(TRIM(E8014&amp;""),'Référentiel Articles'!$A$2:$F$634,4,FALSE),""))</f>
      </c>
      <c r="G8014" s="84">
        <f>IF($E8014="","",IFERROR(VLOOKUP(TRIM(E8014&amp;""),'Référentiel Articles'!$A$2:$F$634,5,FALSE),""))</f>
      </c>
      <c r="H8014" s="85" t="str">
        <v/>
      </c>
      <c r="I8014" s="84">
        <f>IF($E8014="","",IFERROR(VLOOKUP(TRIM(E8014&amp;""),'Référentiel Articles'!$A$2:$F$634,6,FALSE),""))</f>
      </c>
      <c r="J8014" s="90">
        <f>IF(OR($E8014="",$H8014=""),"",$H8014*$I8014)</f>
      </c>
      <c r="K8014" s="87" t="str">
        <v/>
      </c>
    </row>
    <row r="8015">
      <c r="A8015" s="74" t="str">
        <v/>
      </c>
      <c r="B8015" s="74" t="str">
        <v/>
      </c>
      <c r="C8015" s="75">
        <f>IF($E8015="","",IFERROR(VLOOKUP(TRIM(E8015&amp;""),'Référentiel Articles'!$A$2:$F$634,2,FALSE),""))</f>
      </c>
      <c r="D8015" s="75">
        <f>IF($E8015="","",IFERROR(VLOOKUP(TRIM(E8015&amp;""),'Référentiel Articles'!$A$2:$F$634,3,FALSE),""))</f>
      </c>
      <c r="E8015" s="74" t="str">
        <v/>
      </c>
      <c r="F8015" s="75">
        <f>IF($E8015="","",IFERROR(VLOOKUP(TRIM(E8015&amp;""),'Référentiel Articles'!$A$2:$F$634,4,FALSE),""))</f>
      </c>
      <c r="G8015" s="76">
        <f>IF($E8015="","",IFERROR(VLOOKUP(TRIM(E8015&amp;""),'Référentiel Articles'!$A$2:$F$634,5,FALSE),""))</f>
      </c>
      <c r="H8015" s="77" t="str">
        <v/>
      </c>
      <c r="I8015" s="76">
        <f>IF($E8015="","",IFERROR(VLOOKUP(TRIM(E8015&amp;""),'Référentiel Articles'!$A$2:$F$634,6,FALSE),""))</f>
      </c>
      <c r="J8015" s="78">
        <f>IF(OR($E8015="",$H8015=""),"",$H8015*$I8015)</f>
      </c>
      <c r="K8015" s="79" t="str">
        <v/>
      </c>
    </row>
    <row r="8016">
      <c r="A8016" s="81" t="str">
        <v/>
      </c>
      <c r="B8016" s="81" t="str">
        <v/>
      </c>
      <c r="C8016" s="83">
        <f>IF($E8016="","",IFERROR(VLOOKUP(TRIM(E8016&amp;""),'Référentiel Articles'!$A$2:$F$634,2,FALSE),""))</f>
      </c>
      <c r="D8016" s="83">
        <f>IF($E8016="","",IFERROR(VLOOKUP(TRIM(E8016&amp;""),'Référentiel Articles'!$A$2:$F$634,3,FALSE),""))</f>
      </c>
      <c r="E8016" s="81" t="str">
        <v/>
      </c>
      <c r="F8016" s="83">
        <f>IF($E8016="","",IFERROR(VLOOKUP(TRIM(E8016&amp;""),'Référentiel Articles'!$A$2:$F$634,4,FALSE),""))</f>
      </c>
      <c r="G8016" s="84">
        <f>IF($E8016="","",IFERROR(VLOOKUP(TRIM(E8016&amp;""),'Référentiel Articles'!$A$2:$F$634,5,FALSE),""))</f>
      </c>
      <c r="H8016" s="85" t="str">
        <v/>
      </c>
      <c r="I8016" s="84">
        <f>IF($E8016="","",IFERROR(VLOOKUP(TRIM(E8016&amp;""),'Référentiel Articles'!$A$2:$F$634,6,FALSE),""))</f>
      </c>
      <c r="J8016" s="90">
        <f>IF(OR($E8016="",$H8016=""),"",$H8016*$I8016)</f>
      </c>
      <c r="K8016" s="87" t="str">
        <v/>
      </c>
    </row>
    <row r="8017">
      <c r="A8017" s="74" t="str">
        <v/>
      </c>
      <c r="B8017" s="74" t="str">
        <v/>
      </c>
      <c r="C8017" s="75">
        <f>IF($E8017="","",IFERROR(VLOOKUP(TRIM(E8017&amp;""),'Référentiel Articles'!$A$2:$F$634,2,FALSE),""))</f>
      </c>
      <c r="D8017" s="75">
        <f>IF($E8017="","",IFERROR(VLOOKUP(TRIM(E8017&amp;""),'Référentiel Articles'!$A$2:$F$634,3,FALSE),""))</f>
      </c>
      <c r="E8017" s="74" t="str">
        <v/>
      </c>
      <c r="F8017" s="75">
        <f>IF($E8017="","",IFERROR(VLOOKUP(TRIM(E8017&amp;""),'Référentiel Articles'!$A$2:$F$634,4,FALSE),""))</f>
      </c>
      <c r="G8017" s="76">
        <f>IF($E8017="","",IFERROR(VLOOKUP(TRIM(E8017&amp;""),'Référentiel Articles'!$A$2:$F$634,5,FALSE),""))</f>
      </c>
      <c r="H8017" s="77" t="str">
        <v/>
      </c>
      <c r="I8017" s="76">
        <f>IF($E8017="","",IFERROR(VLOOKUP(TRIM(E8017&amp;""),'Référentiel Articles'!$A$2:$F$634,6,FALSE),""))</f>
      </c>
      <c r="J8017" s="78">
        <f>IF(OR($E8017="",$H8017=""),"",$H8017*$I8017)</f>
      </c>
      <c r="K8017" s="79" t="str">
        <v/>
      </c>
    </row>
    <row r="8018">
      <c r="A8018" s="81" t="str">
        <v/>
      </c>
      <c r="B8018" s="81" t="str">
        <v/>
      </c>
      <c r="C8018" s="83">
        <f>IF($E8018="","",IFERROR(VLOOKUP(TRIM(E8018&amp;""),'Référentiel Articles'!$A$2:$F$634,2,FALSE),""))</f>
      </c>
      <c r="D8018" s="83">
        <f>IF($E8018="","",IFERROR(VLOOKUP(TRIM(E8018&amp;""),'Référentiel Articles'!$A$2:$F$634,3,FALSE),""))</f>
      </c>
      <c r="E8018" s="81" t="str">
        <v/>
      </c>
      <c r="F8018" s="83">
        <f>IF($E8018="","",IFERROR(VLOOKUP(TRIM(E8018&amp;""),'Référentiel Articles'!$A$2:$F$634,4,FALSE),""))</f>
      </c>
      <c r="G8018" s="84">
        <f>IF($E8018="","",IFERROR(VLOOKUP(TRIM(E8018&amp;""),'Référentiel Articles'!$A$2:$F$634,5,FALSE),""))</f>
      </c>
      <c r="H8018" s="85" t="str">
        <v/>
      </c>
      <c r="I8018" s="84">
        <f>IF($E8018="","",IFERROR(VLOOKUP(TRIM(E8018&amp;""),'Référentiel Articles'!$A$2:$F$634,6,FALSE),""))</f>
      </c>
      <c r="J8018" s="90">
        <f>IF(OR($E8018="",$H8018=""),"",$H8018*$I8018)</f>
      </c>
      <c r="K8018" s="87" t="str">
        <v/>
      </c>
    </row>
    <row r="8019">
      <c r="A8019" s="74" t="str">
        <v/>
      </c>
      <c r="B8019" s="74" t="str">
        <v/>
      </c>
      <c r="C8019" s="75">
        <f>IF($E8019="","",IFERROR(VLOOKUP(TRIM(E8019&amp;""),'Référentiel Articles'!$A$2:$F$634,2,FALSE),""))</f>
      </c>
      <c r="D8019" s="75">
        <f>IF($E8019="","",IFERROR(VLOOKUP(TRIM(E8019&amp;""),'Référentiel Articles'!$A$2:$F$634,3,FALSE),""))</f>
      </c>
      <c r="E8019" s="74" t="str">
        <v/>
      </c>
      <c r="F8019" s="75">
        <f>IF($E8019="","",IFERROR(VLOOKUP(TRIM(E8019&amp;""),'Référentiel Articles'!$A$2:$F$634,4,FALSE),""))</f>
      </c>
      <c r="G8019" s="76">
        <f>IF($E8019="","",IFERROR(VLOOKUP(TRIM(E8019&amp;""),'Référentiel Articles'!$A$2:$F$634,5,FALSE),""))</f>
      </c>
      <c r="H8019" s="77" t="str">
        <v/>
      </c>
      <c r="I8019" s="76">
        <f>IF($E8019="","",IFERROR(VLOOKUP(TRIM(E8019&amp;""),'Référentiel Articles'!$A$2:$F$634,6,FALSE),""))</f>
      </c>
      <c r="J8019" s="78">
        <f>IF(OR($E8019="",$H8019=""),"",$H8019*$I8019)</f>
      </c>
      <c r="K8019" s="79" t="str">
        <v/>
      </c>
    </row>
    <row r="8020">
      <c r="A8020" s="81" t="str">
        <v/>
      </c>
      <c r="B8020" s="81" t="str">
        <v/>
      </c>
      <c r="C8020" s="83">
        <f>IF($E8020="","",IFERROR(VLOOKUP(TRIM(E8020&amp;""),'Référentiel Articles'!$A$2:$F$634,2,FALSE),""))</f>
      </c>
      <c r="D8020" s="83">
        <f>IF($E8020="","",IFERROR(VLOOKUP(TRIM(E8020&amp;""),'Référentiel Articles'!$A$2:$F$634,3,FALSE),""))</f>
      </c>
      <c r="E8020" s="81" t="str">
        <v/>
      </c>
      <c r="F8020" s="83">
        <f>IF($E8020="","",IFERROR(VLOOKUP(TRIM(E8020&amp;""),'Référentiel Articles'!$A$2:$F$634,4,FALSE),""))</f>
      </c>
      <c r="G8020" s="84">
        <f>IF($E8020="","",IFERROR(VLOOKUP(TRIM(E8020&amp;""),'Référentiel Articles'!$A$2:$F$634,5,FALSE),""))</f>
      </c>
      <c r="H8020" s="85" t="str">
        <v/>
      </c>
      <c r="I8020" s="84">
        <f>IF($E8020="","",IFERROR(VLOOKUP(TRIM(E8020&amp;""),'Référentiel Articles'!$A$2:$F$634,6,FALSE),""))</f>
      </c>
      <c r="J8020" s="90">
        <f>IF(OR($E8020="",$H8020=""),"",$H8020*$I8020)</f>
      </c>
      <c r="K8020" s="87" t="str">
        <v/>
      </c>
    </row>
    <row r="8021">
      <c r="A8021" s="74" t="str">
        <v/>
      </c>
      <c r="B8021" s="74" t="str">
        <v/>
      </c>
      <c r="C8021" s="75">
        <f>IF($E8021="","",IFERROR(VLOOKUP(TRIM(E8021&amp;""),'Référentiel Articles'!$A$2:$F$634,2,FALSE),""))</f>
      </c>
      <c r="D8021" s="75">
        <f>IF($E8021="","",IFERROR(VLOOKUP(TRIM(E8021&amp;""),'Référentiel Articles'!$A$2:$F$634,3,FALSE),""))</f>
      </c>
      <c r="E8021" s="74" t="str">
        <v/>
      </c>
      <c r="F8021" s="75">
        <f>IF($E8021="","",IFERROR(VLOOKUP(TRIM(E8021&amp;""),'Référentiel Articles'!$A$2:$F$634,4,FALSE),""))</f>
      </c>
      <c r="G8021" s="76">
        <f>IF($E8021="","",IFERROR(VLOOKUP(TRIM(E8021&amp;""),'Référentiel Articles'!$A$2:$F$634,5,FALSE),""))</f>
      </c>
      <c r="H8021" s="77" t="str">
        <v/>
      </c>
      <c r="I8021" s="76">
        <f>IF($E8021="","",IFERROR(VLOOKUP(TRIM(E8021&amp;""),'Référentiel Articles'!$A$2:$F$634,6,FALSE),""))</f>
      </c>
      <c r="J8021" s="78">
        <f>IF(OR($E8021="",$H8021=""),"",$H8021*$I8021)</f>
      </c>
      <c r="K8021" s="79" t="str">
        <v/>
      </c>
    </row>
    <row r="8022">
      <c r="A8022" s="81" t="str">
        <v/>
      </c>
      <c r="B8022" s="81" t="str">
        <v/>
      </c>
      <c r="C8022" s="83">
        <f>IF($E8022="","",IFERROR(VLOOKUP(TRIM(E8022&amp;""),'Référentiel Articles'!$A$2:$F$634,2,FALSE),""))</f>
      </c>
      <c r="D8022" s="83">
        <f>IF($E8022="","",IFERROR(VLOOKUP(TRIM(E8022&amp;""),'Référentiel Articles'!$A$2:$F$634,3,FALSE),""))</f>
      </c>
      <c r="E8022" s="81" t="str">
        <v/>
      </c>
      <c r="F8022" s="83">
        <f>IF($E8022="","",IFERROR(VLOOKUP(TRIM(E8022&amp;""),'Référentiel Articles'!$A$2:$F$634,4,FALSE),""))</f>
      </c>
      <c r="G8022" s="84">
        <f>IF($E8022="","",IFERROR(VLOOKUP(TRIM(E8022&amp;""),'Référentiel Articles'!$A$2:$F$634,5,FALSE),""))</f>
      </c>
      <c r="H8022" s="85" t="str">
        <v/>
      </c>
      <c r="I8022" s="84">
        <f>IF($E8022="","",IFERROR(VLOOKUP(TRIM(E8022&amp;""),'Référentiel Articles'!$A$2:$F$634,6,FALSE),""))</f>
      </c>
      <c r="J8022" s="90">
        <f>IF(OR($E8022="",$H8022=""),"",$H8022*$I8022)</f>
      </c>
      <c r="K8022" s="87" t="str">
        <v/>
      </c>
    </row>
    <row r="8023">
      <c r="A8023" s="74" t="str">
        <v/>
      </c>
      <c r="B8023" s="74" t="str">
        <v/>
      </c>
      <c r="C8023" s="75">
        <f>IF($E8023="","",IFERROR(VLOOKUP(TRIM(E8023&amp;""),'Référentiel Articles'!$A$2:$F$634,2,FALSE),""))</f>
      </c>
      <c r="D8023" s="75">
        <f>IF($E8023="","",IFERROR(VLOOKUP(TRIM(E8023&amp;""),'Référentiel Articles'!$A$2:$F$634,3,FALSE),""))</f>
      </c>
      <c r="E8023" s="74" t="str">
        <v/>
      </c>
      <c r="F8023" s="75">
        <f>IF($E8023="","",IFERROR(VLOOKUP(TRIM(E8023&amp;""),'Référentiel Articles'!$A$2:$F$634,4,FALSE),""))</f>
      </c>
      <c r="G8023" s="76">
        <f>IF($E8023="","",IFERROR(VLOOKUP(TRIM(E8023&amp;""),'Référentiel Articles'!$A$2:$F$634,5,FALSE),""))</f>
      </c>
      <c r="H8023" s="77" t="str">
        <v/>
      </c>
      <c r="I8023" s="76">
        <f>IF($E8023="","",IFERROR(VLOOKUP(TRIM(E8023&amp;""),'Référentiel Articles'!$A$2:$F$634,6,FALSE),""))</f>
      </c>
      <c r="J8023" s="78">
        <f>IF(OR($E8023="",$H8023=""),"",$H8023*$I8023)</f>
      </c>
      <c r="K8023" s="79" t="str">
        <v/>
      </c>
    </row>
    <row r="8024">
      <c r="A8024" s="81" t="str">
        <v/>
      </c>
      <c r="B8024" s="81" t="str">
        <v/>
      </c>
      <c r="C8024" s="83">
        <f>IF($E8024="","",IFERROR(VLOOKUP(TRIM(E8024&amp;""),'Référentiel Articles'!$A$2:$F$634,2,FALSE),""))</f>
      </c>
      <c r="D8024" s="83">
        <f>IF($E8024="","",IFERROR(VLOOKUP(TRIM(E8024&amp;""),'Référentiel Articles'!$A$2:$F$634,3,FALSE),""))</f>
      </c>
      <c r="E8024" s="81" t="str">
        <v/>
      </c>
      <c r="F8024" s="83">
        <f>IF($E8024="","",IFERROR(VLOOKUP(TRIM(E8024&amp;""),'Référentiel Articles'!$A$2:$F$634,4,FALSE),""))</f>
      </c>
      <c r="G8024" s="84">
        <f>IF($E8024="","",IFERROR(VLOOKUP(TRIM(E8024&amp;""),'Référentiel Articles'!$A$2:$F$634,5,FALSE),""))</f>
      </c>
      <c r="H8024" s="85" t="str">
        <v/>
      </c>
      <c r="I8024" s="84">
        <f>IF($E8024="","",IFERROR(VLOOKUP(TRIM(E8024&amp;""),'Référentiel Articles'!$A$2:$F$634,6,FALSE),""))</f>
      </c>
      <c r="J8024" s="90">
        <f>IF(OR($E8024="",$H8024=""),"",$H8024*$I8024)</f>
      </c>
      <c r="K8024" s="87" t="str">
        <v/>
      </c>
    </row>
    <row r="8025">
      <c r="A8025" s="74" t="str">
        <v/>
      </c>
      <c r="B8025" s="74" t="str">
        <v/>
      </c>
      <c r="C8025" s="75">
        <f>IF($E8025="","",IFERROR(VLOOKUP(TRIM(E8025&amp;""),'Référentiel Articles'!$A$2:$F$634,2,FALSE),""))</f>
      </c>
      <c r="D8025" s="75">
        <f>IF($E8025="","",IFERROR(VLOOKUP(TRIM(E8025&amp;""),'Référentiel Articles'!$A$2:$F$634,3,FALSE),""))</f>
      </c>
      <c r="E8025" s="74" t="str">
        <v/>
      </c>
      <c r="F8025" s="75">
        <f>IF($E8025="","",IFERROR(VLOOKUP(TRIM(E8025&amp;""),'Référentiel Articles'!$A$2:$F$634,4,FALSE),""))</f>
      </c>
      <c r="G8025" s="76">
        <f>IF($E8025="","",IFERROR(VLOOKUP(TRIM(E8025&amp;""),'Référentiel Articles'!$A$2:$F$634,5,FALSE),""))</f>
      </c>
      <c r="H8025" s="77" t="str">
        <v/>
      </c>
      <c r="I8025" s="76">
        <f>IF($E8025="","",IFERROR(VLOOKUP(TRIM(E8025&amp;""),'Référentiel Articles'!$A$2:$F$634,6,FALSE),""))</f>
      </c>
      <c r="J8025" s="78">
        <f>IF(OR($E8025="",$H8025=""),"",$H8025*$I8025)</f>
      </c>
      <c r="K8025" s="79" t="str">
        <v/>
      </c>
    </row>
    <row r="8026">
      <c r="A8026" s="81" t="str">
        <v/>
      </c>
      <c r="B8026" s="81" t="str">
        <v/>
      </c>
      <c r="C8026" s="83">
        <f>IF($E8026="","",IFERROR(VLOOKUP(TRIM(E8026&amp;""),'Référentiel Articles'!$A$2:$F$634,2,FALSE),""))</f>
      </c>
      <c r="D8026" s="83">
        <f>IF($E8026="","",IFERROR(VLOOKUP(TRIM(E8026&amp;""),'Référentiel Articles'!$A$2:$F$634,3,FALSE),""))</f>
      </c>
      <c r="E8026" s="81" t="str">
        <v/>
      </c>
      <c r="F8026" s="83">
        <f>IF($E8026="","",IFERROR(VLOOKUP(TRIM(E8026&amp;""),'Référentiel Articles'!$A$2:$F$634,4,FALSE),""))</f>
      </c>
      <c r="G8026" s="84">
        <f>IF($E8026="","",IFERROR(VLOOKUP(TRIM(E8026&amp;""),'Référentiel Articles'!$A$2:$F$634,5,FALSE),""))</f>
      </c>
      <c r="H8026" s="85" t="str">
        <v/>
      </c>
      <c r="I8026" s="84">
        <f>IF($E8026="","",IFERROR(VLOOKUP(TRIM(E8026&amp;""),'Référentiel Articles'!$A$2:$F$634,6,FALSE),""))</f>
      </c>
      <c r="J8026" s="90">
        <f>IF(OR($E8026="",$H8026=""),"",$H8026*$I8026)</f>
      </c>
      <c r="K8026" s="87" t="str">
        <v/>
      </c>
    </row>
    <row r="8027">
      <c r="A8027" s="74" t="str">
        <v/>
      </c>
      <c r="B8027" s="74" t="str">
        <v/>
      </c>
      <c r="C8027" s="75">
        <f>IF($E8027="","",IFERROR(VLOOKUP(TRIM(E8027&amp;""),'Référentiel Articles'!$A$2:$F$634,2,FALSE),""))</f>
      </c>
      <c r="D8027" s="75">
        <f>IF($E8027="","",IFERROR(VLOOKUP(TRIM(E8027&amp;""),'Référentiel Articles'!$A$2:$F$634,3,FALSE),""))</f>
      </c>
      <c r="E8027" s="74" t="str">
        <v/>
      </c>
      <c r="F8027" s="75">
        <f>IF($E8027="","",IFERROR(VLOOKUP(TRIM(E8027&amp;""),'Référentiel Articles'!$A$2:$F$634,4,FALSE),""))</f>
      </c>
      <c r="G8027" s="76">
        <f>IF($E8027="","",IFERROR(VLOOKUP(TRIM(E8027&amp;""),'Référentiel Articles'!$A$2:$F$634,5,FALSE),""))</f>
      </c>
      <c r="H8027" s="77" t="str">
        <v/>
      </c>
      <c r="I8027" s="76">
        <f>IF($E8027="","",IFERROR(VLOOKUP(TRIM(E8027&amp;""),'Référentiel Articles'!$A$2:$F$634,6,FALSE),""))</f>
      </c>
      <c r="J8027" s="78">
        <f>IF(OR($E8027="",$H8027=""),"",$H8027*$I8027)</f>
      </c>
      <c r="K8027" s="79" t="str">
        <v/>
      </c>
    </row>
    <row r="8028">
      <c r="A8028" s="81" t="str">
        <v/>
      </c>
      <c r="B8028" s="81" t="str">
        <v/>
      </c>
      <c r="C8028" s="83">
        <f>IF($E8028="","",IFERROR(VLOOKUP(TRIM(E8028&amp;""),'Référentiel Articles'!$A$2:$F$634,2,FALSE),""))</f>
      </c>
      <c r="D8028" s="83">
        <f>IF($E8028="","",IFERROR(VLOOKUP(TRIM(E8028&amp;""),'Référentiel Articles'!$A$2:$F$634,3,FALSE),""))</f>
      </c>
      <c r="E8028" s="81" t="str">
        <v/>
      </c>
      <c r="F8028" s="83">
        <f>IF($E8028="","",IFERROR(VLOOKUP(TRIM(E8028&amp;""),'Référentiel Articles'!$A$2:$F$634,4,FALSE),""))</f>
      </c>
      <c r="G8028" s="84">
        <f>IF($E8028="","",IFERROR(VLOOKUP(TRIM(E8028&amp;""),'Référentiel Articles'!$A$2:$F$634,5,FALSE),""))</f>
      </c>
      <c r="H8028" s="85" t="str">
        <v/>
      </c>
      <c r="I8028" s="84">
        <f>IF($E8028="","",IFERROR(VLOOKUP(TRIM(E8028&amp;""),'Référentiel Articles'!$A$2:$F$634,6,FALSE),""))</f>
      </c>
      <c r="J8028" s="90">
        <f>IF(OR($E8028="",$H8028=""),"",$H8028*$I8028)</f>
      </c>
      <c r="K8028" s="87" t="str">
        <v/>
      </c>
    </row>
    <row r="8029">
      <c r="A8029" s="74" t="str">
        <v/>
      </c>
      <c r="B8029" s="74" t="str">
        <v/>
      </c>
      <c r="C8029" s="75">
        <f>IF($E8029="","",IFERROR(VLOOKUP(TRIM(E8029&amp;""),'Référentiel Articles'!$A$2:$F$634,2,FALSE),""))</f>
      </c>
      <c r="D8029" s="75">
        <f>IF($E8029="","",IFERROR(VLOOKUP(TRIM(E8029&amp;""),'Référentiel Articles'!$A$2:$F$634,3,FALSE),""))</f>
      </c>
      <c r="E8029" s="74" t="str">
        <v/>
      </c>
      <c r="F8029" s="75">
        <f>IF($E8029="","",IFERROR(VLOOKUP(TRIM(E8029&amp;""),'Référentiel Articles'!$A$2:$F$634,4,FALSE),""))</f>
      </c>
      <c r="G8029" s="76">
        <f>IF($E8029="","",IFERROR(VLOOKUP(TRIM(E8029&amp;""),'Référentiel Articles'!$A$2:$F$634,5,FALSE),""))</f>
      </c>
      <c r="H8029" s="77" t="str">
        <v/>
      </c>
      <c r="I8029" s="76">
        <f>IF($E8029="","",IFERROR(VLOOKUP(TRIM(E8029&amp;""),'Référentiel Articles'!$A$2:$F$634,6,FALSE),""))</f>
      </c>
      <c r="J8029" s="78">
        <f>IF(OR($E8029="",$H8029=""),"",$H8029*$I8029)</f>
      </c>
      <c r="K8029" s="79" t="str">
        <v/>
      </c>
    </row>
    <row r="8030">
      <c r="A8030" s="81" t="str">
        <v/>
      </c>
      <c r="B8030" s="81" t="str">
        <v/>
      </c>
      <c r="C8030" s="83">
        <f>IF($E8030="","",IFERROR(VLOOKUP(TRIM(E8030&amp;""),'Référentiel Articles'!$A$2:$F$634,2,FALSE),""))</f>
      </c>
      <c r="D8030" s="83">
        <f>IF($E8030="","",IFERROR(VLOOKUP(TRIM(E8030&amp;""),'Référentiel Articles'!$A$2:$F$634,3,FALSE),""))</f>
      </c>
      <c r="E8030" s="81" t="str">
        <v/>
      </c>
      <c r="F8030" s="83">
        <f>IF($E8030="","",IFERROR(VLOOKUP(TRIM(E8030&amp;""),'Référentiel Articles'!$A$2:$F$634,4,FALSE),""))</f>
      </c>
      <c r="G8030" s="84">
        <f>IF($E8030="","",IFERROR(VLOOKUP(TRIM(E8030&amp;""),'Référentiel Articles'!$A$2:$F$634,5,FALSE),""))</f>
      </c>
      <c r="H8030" s="85" t="str">
        <v/>
      </c>
      <c r="I8030" s="84">
        <f>IF($E8030="","",IFERROR(VLOOKUP(TRIM(E8030&amp;""),'Référentiel Articles'!$A$2:$F$634,6,FALSE),""))</f>
      </c>
      <c r="J8030" s="90">
        <f>IF(OR($E8030="",$H8030=""),"",$H8030*$I8030)</f>
      </c>
      <c r="K8030" s="87" t="str">
        <v/>
      </c>
    </row>
    <row r="8031">
      <c r="A8031" s="74" t="str">
        <v/>
      </c>
      <c r="B8031" s="74" t="str">
        <v/>
      </c>
      <c r="C8031" s="75">
        <f>IF($E8031="","",IFERROR(VLOOKUP(TRIM(E8031&amp;""),'Référentiel Articles'!$A$2:$F$634,2,FALSE),""))</f>
      </c>
      <c r="D8031" s="75">
        <f>IF($E8031="","",IFERROR(VLOOKUP(TRIM(E8031&amp;""),'Référentiel Articles'!$A$2:$F$634,3,FALSE),""))</f>
      </c>
      <c r="E8031" s="74" t="str">
        <v/>
      </c>
      <c r="F8031" s="75">
        <f>IF($E8031="","",IFERROR(VLOOKUP(TRIM(E8031&amp;""),'Référentiel Articles'!$A$2:$F$634,4,FALSE),""))</f>
      </c>
      <c r="G8031" s="76">
        <f>IF($E8031="","",IFERROR(VLOOKUP(TRIM(E8031&amp;""),'Référentiel Articles'!$A$2:$F$634,5,FALSE),""))</f>
      </c>
      <c r="H8031" s="77" t="str">
        <v/>
      </c>
      <c r="I8031" s="76">
        <f>IF($E8031="","",IFERROR(VLOOKUP(TRIM(E8031&amp;""),'Référentiel Articles'!$A$2:$F$634,6,FALSE),""))</f>
      </c>
      <c r="J8031" s="78">
        <f>IF(OR($E8031="",$H8031=""),"",$H8031*$I8031)</f>
      </c>
      <c r="K8031" s="79" t="str">
        <v/>
      </c>
    </row>
    <row r="8032">
      <c r="A8032" s="81" t="str">
        <v/>
      </c>
      <c r="B8032" s="81" t="str">
        <v/>
      </c>
      <c r="C8032" s="83">
        <f>IF($E8032="","",IFERROR(VLOOKUP(TRIM(E8032&amp;""),'Référentiel Articles'!$A$2:$F$634,2,FALSE),""))</f>
      </c>
      <c r="D8032" s="83">
        <f>IF($E8032="","",IFERROR(VLOOKUP(TRIM(E8032&amp;""),'Référentiel Articles'!$A$2:$F$634,3,FALSE),""))</f>
      </c>
      <c r="E8032" s="81" t="str">
        <v/>
      </c>
      <c r="F8032" s="83">
        <f>IF($E8032="","",IFERROR(VLOOKUP(TRIM(E8032&amp;""),'Référentiel Articles'!$A$2:$F$634,4,FALSE),""))</f>
      </c>
      <c r="G8032" s="84">
        <f>IF($E8032="","",IFERROR(VLOOKUP(TRIM(E8032&amp;""),'Référentiel Articles'!$A$2:$F$634,5,FALSE),""))</f>
      </c>
      <c r="H8032" s="85" t="str">
        <v/>
      </c>
      <c r="I8032" s="84">
        <f>IF($E8032="","",IFERROR(VLOOKUP(TRIM(E8032&amp;""),'Référentiel Articles'!$A$2:$F$634,6,FALSE),""))</f>
      </c>
      <c r="J8032" s="90">
        <f>IF(OR($E8032="",$H8032=""),"",$H8032*$I8032)</f>
      </c>
      <c r="K8032" s="87" t="str">
        <v/>
      </c>
    </row>
    <row r="8033">
      <c r="A8033" s="74" t="str">
        <v/>
      </c>
      <c r="B8033" s="74" t="str">
        <v/>
      </c>
      <c r="C8033" s="75">
        <f>IF($E8033="","",IFERROR(VLOOKUP(TRIM(E8033&amp;""),'Référentiel Articles'!$A$2:$F$634,2,FALSE),""))</f>
      </c>
      <c r="D8033" s="75">
        <f>IF($E8033="","",IFERROR(VLOOKUP(TRIM(E8033&amp;""),'Référentiel Articles'!$A$2:$F$634,3,FALSE),""))</f>
      </c>
      <c r="E8033" s="74" t="str">
        <v/>
      </c>
      <c r="F8033" s="75">
        <f>IF($E8033="","",IFERROR(VLOOKUP(TRIM(E8033&amp;""),'Référentiel Articles'!$A$2:$F$634,4,FALSE),""))</f>
      </c>
      <c r="G8033" s="76">
        <f>IF($E8033="","",IFERROR(VLOOKUP(TRIM(E8033&amp;""),'Référentiel Articles'!$A$2:$F$634,5,FALSE),""))</f>
      </c>
      <c r="H8033" s="77" t="str">
        <v/>
      </c>
      <c r="I8033" s="76">
        <f>IF($E8033="","",IFERROR(VLOOKUP(TRIM(E8033&amp;""),'Référentiel Articles'!$A$2:$F$634,6,FALSE),""))</f>
      </c>
      <c r="J8033" s="78">
        <f>IF(OR($E8033="",$H8033=""),"",$H8033*$I8033)</f>
      </c>
      <c r="K8033" s="79" t="str">
        <v/>
      </c>
    </row>
    <row r="8034">
      <c r="A8034" s="81" t="str">
        <v/>
      </c>
      <c r="B8034" s="81" t="str">
        <v/>
      </c>
      <c r="C8034" s="83">
        <f>IF($E8034="","",IFERROR(VLOOKUP(TRIM(E8034&amp;""),'Référentiel Articles'!$A$2:$F$634,2,FALSE),""))</f>
      </c>
      <c r="D8034" s="83">
        <f>IF($E8034="","",IFERROR(VLOOKUP(TRIM(E8034&amp;""),'Référentiel Articles'!$A$2:$F$634,3,FALSE),""))</f>
      </c>
      <c r="E8034" s="81" t="str">
        <v/>
      </c>
      <c r="F8034" s="83">
        <f>IF($E8034="","",IFERROR(VLOOKUP(TRIM(E8034&amp;""),'Référentiel Articles'!$A$2:$F$634,4,FALSE),""))</f>
      </c>
      <c r="G8034" s="84">
        <f>IF($E8034="","",IFERROR(VLOOKUP(TRIM(E8034&amp;""),'Référentiel Articles'!$A$2:$F$634,5,FALSE),""))</f>
      </c>
      <c r="H8034" s="85" t="str">
        <v/>
      </c>
      <c r="I8034" s="84">
        <f>IF($E8034="","",IFERROR(VLOOKUP(TRIM(E8034&amp;""),'Référentiel Articles'!$A$2:$F$634,6,FALSE),""))</f>
      </c>
      <c r="J8034" s="90">
        <f>IF(OR($E8034="",$H8034=""),"",$H8034*$I8034)</f>
      </c>
      <c r="K8034" s="87" t="str">
        <v/>
      </c>
    </row>
    <row r="8035">
      <c r="A8035" s="74" t="str">
        <v/>
      </c>
      <c r="B8035" s="74" t="str">
        <v/>
      </c>
      <c r="C8035" s="75">
        <f>IF($E8035="","",IFERROR(VLOOKUP(TRIM(E8035&amp;""),'Référentiel Articles'!$A$2:$F$634,2,FALSE),""))</f>
      </c>
      <c r="D8035" s="75">
        <f>IF($E8035="","",IFERROR(VLOOKUP(TRIM(E8035&amp;""),'Référentiel Articles'!$A$2:$F$634,3,FALSE),""))</f>
      </c>
      <c r="E8035" s="74" t="str">
        <v/>
      </c>
      <c r="F8035" s="75">
        <f>IF($E8035="","",IFERROR(VLOOKUP(TRIM(E8035&amp;""),'Référentiel Articles'!$A$2:$F$634,4,FALSE),""))</f>
      </c>
      <c r="G8035" s="76">
        <f>IF($E8035="","",IFERROR(VLOOKUP(TRIM(E8035&amp;""),'Référentiel Articles'!$A$2:$F$634,5,FALSE),""))</f>
      </c>
      <c r="H8035" s="77" t="str">
        <v/>
      </c>
      <c r="I8035" s="76">
        <f>IF($E8035="","",IFERROR(VLOOKUP(TRIM(E8035&amp;""),'Référentiel Articles'!$A$2:$F$634,6,FALSE),""))</f>
      </c>
      <c r="J8035" s="78">
        <f>IF(OR($E8035="",$H8035=""),"",$H8035*$I8035)</f>
      </c>
      <c r="K8035" s="79" t="str">
        <v/>
      </c>
    </row>
    <row r="8036">
      <c r="A8036" s="81" t="str">
        <v/>
      </c>
      <c r="B8036" s="81" t="str">
        <v/>
      </c>
      <c r="C8036" s="83">
        <f>IF($E8036="","",IFERROR(VLOOKUP(TRIM(E8036&amp;""),'Référentiel Articles'!$A$2:$F$634,2,FALSE),""))</f>
      </c>
      <c r="D8036" s="83">
        <f>IF($E8036="","",IFERROR(VLOOKUP(TRIM(E8036&amp;""),'Référentiel Articles'!$A$2:$F$634,3,FALSE),""))</f>
      </c>
      <c r="E8036" s="81" t="str">
        <v/>
      </c>
      <c r="F8036" s="83">
        <f>IF($E8036="","",IFERROR(VLOOKUP(TRIM(E8036&amp;""),'Référentiel Articles'!$A$2:$F$634,4,FALSE),""))</f>
      </c>
      <c r="G8036" s="84">
        <f>IF($E8036="","",IFERROR(VLOOKUP(TRIM(E8036&amp;""),'Référentiel Articles'!$A$2:$F$634,5,FALSE),""))</f>
      </c>
      <c r="H8036" s="85" t="str">
        <v/>
      </c>
      <c r="I8036" s="84">
        <f>IF($E8036="","",IFERROR(VLOOKUP(TRIM(E8036&amp;""),'Référentiel Articles'!$A$2:$F$634,6,FALSE),""))</f>
      </c>
      <c r="J8036" s="90">
        <f>IF(OR($E8036="",$H8036=""),"",$H8036*$I8036)</f>
      </c>
      <c r="K8036" s="87" t="str">
        <v/>
      </c>
    </row>
    <row r="8037">
      <c r="A8037" s="74" t="str">
        <v/>
      </c>
      <c r="B8037" s="74" t="str">
        <v/>
      </c>
      <c r="C8037" s="75">
        <f>IF($E8037="","",IFERROR(VLOOKUP(TRIM(E8037&amp;""),'Référentiel Articles'!$A$2:$F$634,2,FALSE),""))</f>
      </c>
      <c r="D8037" s="75">
        <f>IF($E8037="","",IFERROR(VLOOKUP(TRIM(E8037&amp;""),'Référentiel Articles'!$A$2:$F$634,3,FALSE),""))</f>
      </c>
      <c r="E8037" s="74" t="str">
        <v/>
      </c>
      <c r="F8037" s="75">
        <f>IF($E8037="","",IFERROR(VLOOKUP(TRIM(E8037&amp;""),'Référentiel Articles'!$A$2:$F$634,4,FALSE),""))</f>
      </c>
      <c r="G8037" s="76">
        <f>IF($E8037="","",IFERROR(VLOOKUP(TRIM(E8037&amp;""),'Référentiel Articles'!$A$2:$F$634,5,FALSE),""))</f>
      </c>
      <c r="H8037" s="77" t="str">
        <v/>
      </c>
      <c r="I8037" s="76">
        <f>IF($E8037="","",IFERROR(VLOOKUP(TRIM(E8037&amp;""),'Référentiel Articles'!$A$2:$F$634,6,FALSE),""))</f>
      </c>
      <c r="J8037" s="78">
        <f>IF(OR($E8037="",$H8037=""),"",$H8037*$I8037)</f>
      </c>
      <c r="K8037" s="79" t="str">
        <v/>
      </c>
    </row>
    <row r="8038">
      <c r="A8038" s="81" t="str">
        <v/>
      </c>
      <c r="B8038" s="81" t="str">
        <v/>
      </c>
      <c r="C8038" s="83">
        <f>IF($E8038="","",IFERROR(VLOOKUP(TRIM(E8038&amp;""),'Référentiel Articles'!$A$2:$F$634,2,FALSE),""))</f>
      </c>
      <c r="D8038" s="83">
        <f>IF($E8038="","",IFERROR(VLOOKUP(TRIM(E8038&amp;""),'Référentiel Articles'!$A$2:$F$634,3,FALSE),""))</f>
      </c>
      <c r="E8038" s="81" t="str">
        <v/>
      </c>
      <c r="F8038" s="83">
        <f>IF($E8038="","",IFERROR(VLOOKUP(TRIM(E8038&amp;""),'Référentiel Articles'!$A$2:$F$634,4,FALSE),""))</f>
      </c>
      <c r="G8038" s="84">
        <f>IF($E8038="","",IFERROR(VLOOKUP(TRIM(E8038&amp;""),'Référentiel Articles'!$A$2:$F$634,5,FALSE),""))</f>
      </c>
      <c r="H8038" s="85" t="str">
        <v/>
      </c>
      <c r="I8038" s="84">
        <f>IF($E8038="","",IFERROR(VLOOKUP(TRIM(E8038&amp;""),'Référentiel Articles'!$A$2:$F$634,6,FALSE),""))</f>
      </c>
      <c r="J8038" s="90">
        <f>IF(OR($E8038="",$H8038=""),"",$H8038*$I8038)</f>
      </c>
      <c r="K8038" s="87" t="str">
        <v/>
      </c>
    </row>
    <row r="8039">
      <c r="A8039" s="74" t="str">
        <v/>
      </c>
      <c r="B8039" s="74" t="str">
        <v/>
      </c>
      <c r="C8039" s="75">
        <f>IF($E8039="","",IFERROR(VLOOKUP(TRIM(E8039&amp;""),'Référentiel Articles'!$A$2:$F$634,2,FALSE),""))</f>
      </c>
      <c r="D8039" s="75">
        <f>IF($E8039="","",IFERROR(VLOOKUP(TRIM(E8039&amp;""),'Référentiel Articles'!$A$2:$F$634,3,FALSE),""))</f>
      </c>
      <c r="E8039" s="74" t="str">
        <v/>
      </c>
      <c r="F8039" s="75">
        <f>IF($E8039="","",IFERROR(VLOOKUP(TRIM(E8039&amp;""),'Référentiel Articles'!$A$2:$F$634,4,FALSE),""))</f>
      </c>
      <c r="G8039" s="76">
        <f>IF($E8039="","",IFERROR(VLOOKUP(TRIM(E8039&amp;""),'Référentiel Articles'!$A$2:$F$634,5,FALSE),""))</f>
      </c>
      <c r="H8039" s="77" t="str">
        <v/>
      </c>
      <c r="I8039" s="76">
        <f>IF($E8039="","",IFERROR(VLOOKUP(TRIM(E8039&amp;""),'Référentiel Articles'!$A$2:$F$634,6,FALSE),""))</f>
      </c>
      <c r="J8039" s="78">
        <f>IF(OR($E8039="",$H8039=""),"",$H8039*$I8039)</f>
      </c>
      <c r="K8039" s="79" t="str">
        <v/>
      </c>
    </row>
    <row r="8040">
      <c r="A8040" s="81" t="str">
        <v/>
      </c>
      <c r="B8040" s="81" t="str">
        <v/>
      </c>
      <c r="C8040" s="83">
        <f>IF($E8040="","",IFERROR(VLOOKUP(TRIM(E8040&amp;""),'Référentiel Articles'!$A$2:$F$634,2,FALSE),""))</f>
      </c>
      <c r="D8040" s="83">
        <f>IF($E8040="","",IFERROR(VLOOKUP(TRIM(E8040&amp;""),'Référentiel Articles'!$A$2:$F$634,3,FALSE),""))</f>
      </c>
      <c r="E8040" s="81" t="str">
        <v/>
      </c>
      <c r="F8040" s="83">
        <f>IF($E8040="","",IFERROR(VLOOKUP(TRIM(E8040&amp;""),'Référentiel Articles'!$A$2:$F$634,4,FALSE),""))</f>
      </c>
      <c r="G8040" s="84">
        <f>IF($E8040="","",IFERROR(VLOOKUP(TRIM(E8040&amp;""),'Référentiel Articles'!$A$2:$F$634,5,FALSE),""))</f>
      </c>
      <c r="H8040" s="85" t="str">
        <v/>
      </c>
      <c r="I8040" s="84">
        <f>IF($E8040="","",IFERROR(VLOOKUP(TRIM(E8040&amp;""),'Référentiel Articles'!$A$2:$F$634,6,FALSE),""))</f>
      </c>
      <c r="J8040" s="90">
        <f>IF(OR($E8040="",$H8040=""),"",$H8040*$I8040)</f>
      </c>
      <c r="K8040" s="87" t="str">
        <v/>
      </c>
    </row>
    <row r="8041">
      <c r="A8041" s="74" t="str">
        <v/>
      </c>
      <c r="B8041" s="74" t="str">
        <v/>
      </c>
      <c r="C8041" s="75">
        <f>IF($E8041="","",IFERROR(VLOOKUP(TRIM(E8041&amp;""),'Référentiel Articles'!$A$2:$F$634,2,FALSE),""))</f>
      </c>
      <c r="D8041" s="75">
        <f>IF($E8041="","",IFERROR(VLOOKUP(TRIM(E8041&amp;""),'Référentiel Articles'!$A$2:$F$634,3,FALSE),""))</f>
      </c>
      <c r="E8041" s="74" t="str">
        <v/>
      </c>
      <c r="F8041" s="75">
        <f>IF($E8041="","",IFERROR(VLOOKUP(TRIM(E8041&amp;""),'Référentiel Articles'!$A$2:$F$634,4,FALSE),""))</f>
      </c>
      <c r="G8041" s="76">
        <f>IF($E8041="","",IFERROR(VLOOKUP(TRIM(E8041&amp;""),'Référentiel Articles'!$A$2:$F$634,5,FALSE),""))</f>
      </c>
      <c r="H8041" s="77" t="str">
        <v/>
      </c>
      <c r="I8041" s="76">
        <f>IF($E8041="","",IFERROR(VLOOKUP(TRIM(E8041&amp;""),'Référentiel Articles'!$A$2:$F$634,6,FALSE),""))</f>
      </c>
      <c r="J8041" s="78">
        <f>IF(OR($E8041="",$H8041=""),"",$H8041*$I8041)</f>
      </c>
      <c r="K8041" s="79" t="str">
        <v/>
      </c>
    </row>
    <row r="8042">
      <c r="A8042" s="81" t="str">
        <v/>
      </c>
      <c r="B8042" s="81" t="str">
        <v/>
      </c>
      <c r="C8042" s="83">
        <f>IF($E8042="","",IFERROR(VLOOKUP(TRIM(E8042&amp;""),'Référentiel Articles'!$A$2:$F$634,2,FALSE),""))</f>
      </c>
      <c r="D8042" s="83">
        <f>IF($E8042="","",IFERROR(VLOOKUP(TRIM(E8042&amp;""),'Référentiel Articles'!$A$2:$F$634,3,FALSE),""))</f>
      </c>
      <c r="E8042" s="81" t="str">
        <v/>
      </c>
      <c r="F8042" s="83">
        <f>IF($E8042="","",IFERROR(VLOOKUP(TRIM(E8042&amp;""),'Référentiel Articles'!$A$2:$F$634,4,FALSE),""))</f>
      </c>
      <c r="G8042" s="84">
        <f>IF($E8042="","",IFERROR(VLOOKUP(TRIM(E8042&amp;""),'Référentiel Articles'!$A$2:$F$634,5,FALSE),""))</f>
      </c>
      <c r="H8042" s="85" t="str">
        <v/>
      </c>
      <c r="I8042" s="84">
        <f>IF($E8042="","",IFERROR(VLOOKUP(TRIM(E8042&amp;""),'Référentiel Articles'!$A$2:$F$634,6,FALSE),""))</f>
      </c>
      <c r="J8042" s="90">
        <f>IF(OR($E8042="",$H8042=""),"",$H8042*$I8042)</f>
      </c>
      <c r="K8042" s="87" t="str">
        <v/>
      </c>
    </row>
    <row r="8043">
      <c r="A8043" s="74" t="str">
        <v/>
      </c>
      <c r="B8043" s="74" t="str">
        <v/>
      </c>
      <c r="C8043" s="75">
        <f>IF($E8043="","",IFERROR(VLOOKUP(TRIM(E8043&amp;""),'Référentiel Articles'!$A$2:$F$634,2,FALSE),""))</f>
      </c>
      <c r="D8043" s="75">
        <f>IF($E8043="","",IFERROR(VLOOKUP(TRIM(E8043&amp;""),'Référentiel Articles'!$A$2:$F$634,3,FALSE),""))</f>
      </c>
      <c r="E8043" s="74" t="str">
        <v/>
      </c>
      <c r="F8043" s="75">
        <f>IF($E8043="","",IFERROR(VLOOKUP(TRIM(E8043&amp;""),'Référentiel Articles'!$A$2:$F$634,4,FALSE),""))</f>
      </c>
      <c r="G8043" s="76">
        <f>IF($E8043="","",IFERROR(VLOOKUP(TRIM(E8043&amp;""),'Référentiel Articles'!$A$2:$F$634,5,FALSE),""))</f>
      </c>
      <c r="H8043" s="77" t="str">
        <v/>
      </c>
      <c r="I8043" s="76">
        <f>IF($E8043="","",IFERROR(VLOOKUP(TRIM(E8043&amp;""),'Référentiel Articles'!$A$2:$F$634,6,FALSE),""))</f>
      </c>
      <c r="J8043" s="78">
        <f>IF(OR($E8043="",$H8043=""),"",$H8043*$I8043)</f>
      </c>
      <c r="K8043" s="79" t="str">
        <v/>
      </c>
    </row>
    <row r="8044">
      <c r="A8044" s="81" t="str">
        <v/>
      </c>
      <c r="B8044" s="81" t="str">
        <v/>
      </c>
      <c r="C8044" s="83">
        <f>IF($E8044="","",IFERROR(VLOOKUP(TRIM(E8044&amp;""),'Référentiel Articles'!$A$2:$F$634,2,FALSE),""))</f>
      </c>
      <c r="D8044" s="83">
        <f>IF($E8044="","",IFERROR(VLOOKUP(TRIM(E8044&amp;""),'Référentiel Articles'!$A$2:$F$634,3,FALSE),""))</f>
      </c>
      <c r="E8044" s="81" t="str">
        <v/>
      </c>
      <c r="F8044" s="83">
        <f>IF($E8044="","",IFERROR(VLOOKUP(TRIM(E8044&amp;""),'Référentiel Articles'!$A$2:$F$634,4,FALSE),""))</f>
      </c>
      <c r="G8044" s="84">
        <f>IF($E8044="","",IFERROR(VLOOKUP(TRIM(E8044&amp;""),'Référentiel Articles'!$A$2:$F$634,5,FALSE),""))</f>
      </c>
      <c r="H8044" s="85" t="str">
        <v/>
      </c>
      <c r="I8044" s="84">
        <f>IF($E8044="","",IFERROR(VLOOKUP(TRIM(E8044&amp;""),'Référentiel Articles'!$A$2:$F$634,6,FALSE),""))</f>
      </c>
      <c r="J8044" s="90">
        <f>IF(OR($E8044="",$H8044=""),"",$H8044*$I8044)</f>
      </c>
      <c r="K8044" s="87" t="str">
        <v/>
      </c>
    </row>
    <row r="8045">
      <c r="A8045" s="74" t="str">
        <v/>
      </c>
      <c r="B8045" s="74" t="str">
        <v/>
      </c>
      <c r="C8045" s="75">
        <f>IF($E8045="","",IFERROR(VLOOKUP(TRIM(E8045&amp;""),'Référentiel Articles'!$A$2:$F$634,2,FALSE),""))</f>
      </c>
      <c r="D8045" s="75">
        <f>IF($E8045="","",IFERROR(VLOOKUP(TRIM(E8045&amp;""),'Référentiel Articles'!$A$2:$F$634,3,FALSE),""))</f>
      </c>
      <c r="E8045" s="74" t="str">
        <v/>
      </c>
      <c r="F8045" s="75">
        <f>IF($E8045="","",IFERROR(VLOOKUP(TRIM(E8045&amp;""),'Référentiel Articles'!$A$2:$F$634,4,FALSE),""))</f>
      </c>
      <c r="G8045" s="76">
        <f>IF($E8045="","",IFERROR(VLOOKUP(TRIM(E8045&amp;""),'Référentiel Articles'!$A$2:$F$634,5,FALSE),""))</f>
      </c>
      <c r="H8045" s="77" t="str">
        <v/>
      </c>
      <c r="I8045" s="76">
        <f>IF($E8045="","",IFERROR(VLOOKUP(TRIM(E8045&amp;""),'Référentiel Articles'!$A$2:$F$634,6,FALSE),""))</f>
      </c>
      <c r="J8045" s="78">
        <f>IF(OR($E8045="",$H8045=""),"",$H8045*$I8045)</f>
      </c>
      <c r="K8045" s="79" t="str">
        <v/>
      </c>
    </row>
    <row r="8046">
      <c r="A8046" s="81" t="str">
        <v/>
      </c>
      <c r="B8046" s="81" t="str">
        <v/>
      </c>
      <c r="C8046" s="83">
        <f>IF($E8046="","",IFERROR(VLOOKUP(TRIM(E8046&amp;""),'Référentiel Articles'!$A$2:$F$634,2,FALSE),""))</f>
      </c>
      <c r="D8046" s="83">
        <f>IF($E8046="","",IFERROR(VLOOKUP(TRIM(E8046&amp;""),'Référentiel Articles'!$A$2:$F$634,3,FALSE),""))</f>
      </c>
      <c r="E8046" s="81" t="str">
        <v/>
      </c>
      <c r="F8046" s="83">
        <f>IF($E8046="","",IFERROR(VLOOKUP(TRIM(E8046&amp;""),'Référentiel Articles'!$A$2:$F$634,4,FALSE),""))</f>
      </c>
      <c r="G8046" s="84">
        <f>IF($E8046="","",IFERROR(VLOOKUP(TRIM(E8046&amp;""),'Référentiel Articles'!$A$2:$F$634,5,FALSE),""))</f>
      </c>
      <c r="H8046" s="85" t="str">
        <v/>
      </c>
      <c r="I8046" s="84">
        <f>IF($E8046="","",IFERROR(VLOOKUP(TRIM(E8046&amp;""),'Référentiel Articles'!$A$2:$F$634,6,FALSE),""))</f>
      </c>
      <c r="J8046" s="90">
        <f>IF(OR($E8046="",$H8046=""),"",$H8046*$I8046)</f>
      </c>
      <c r="K8046" s="87" t="str">
        <v/>
      </c>
    </row>
    <row r="8047">
      <c r="A8047" s="74" t="str">
        <v/>
      </c>
      <c r="B8047" s="74" t="str">
        <v/>
      </c>
      <c r="C8047" s="75">
        <f>IF($E8047="","",IFERROR(VLOOKUP(TRIM(E8047&amp;""),'Référentiel Articles'!$A$2:$F$634,2,FALSE),""))</f>
      </c>
      <c r="D8047" s="75">
        <f>IF($E8047="","",IFERROR(VLOOKUP(TRIM(E8047&amp;""),'Référentiel Articles'!$A$2:$F$634,3,FALSE),""))</f>
      </c>
      <c r="E8047" s="74" t="str">
        <v/>
      </c>
      <c r="F8047" s="75">
        <f>IF($E8047="","",IFERROR(VLOOKUP(TRIM(E8047&amp;""),'Référentiel Articles'!$A$2:$F$634,4,FALSE),""))</f>
      </c>
      <c r="G8047" s="76">
        <f>IF($E8047="","",IFERROR(VLOOKUP(TRIM(E8047&amp;""),'Référentiel Articles'!$A$2:$F$634,5,FALSE),""))</f>
      </c>
      <c r="H8047" s="77" t="str">
        <v/>
      </c>
      <c r="I8047" s="76">
        <f>IF($E8047="","",IFERROR(VLOOKUP(TRIM(E8047&amp;""),'Référentiel Articles'!$A$2:$F$634,6,FALSE),""))</f>
      </c>
      <c r="J8047" s="78">
        <f>IF(OR($E8047="",$H8047=""),"",$H8047*$I8047)</f>
      </c>
      <c r="K8047" s="79" t="str">
        <v/>
      </c>
    </row>
    <row r="8048">
      <c r="A8048" s="81" t="str">
        <v/>
      </c>
      <c r="B8048" s="81" t="str">
        <v/>
      </c>
      <c r="C8048" s="83">
        <f>IF($E8048="","",IFERROR(VLOOKUP(TRIM(E8048&amp;""),'Référentiel Articles'!$A$2:$F$634,2,FALSE),""))</f>
      </c>
      <c r="D8048" s="83">
        <f>IF($E8048="","",IFERROR(VLOOKUP(TRIM(E8048&amp;""),'Référentiel Articles'!$A$2:$F$634,3,FALSE),""))</f>
      </c>
      <c r="E8048" s="81" t="str">
        <v/>
      </c>
      <c r="F8048" s="83">
        <f>IF($E8048="","",IFERROR(VLOOKUP(TRIM(E8048&amp;""),'Référentiel Articles'!$A$2:$F$634,4,FALSE),""))</f>
      </c>
      <c r="G8048" s="84">
        <f>IF($E8048="","",IFERROR(VLOOKUP(TRIM(E8048&amp;""),'Référentiel Articles'!$A$2:$F$634,5,FALSE),""))</f>
      </c>
      <c r="H8048" s="85" t="str">
        <v/>
      </c>
      <c r="I8048" s="84">
        <f>IF($E8048="","",IFERROR(VLOOKUP(TRIM(E8048&amp;""),'Référentiel Articles'!$A$2:$F$634,6,FALSE),""))</f>
      </c>
      <c r="J8048" s="90">
        <f>IF(OR($E8048="",$H8048=""),"",$H8048*$I8048)</f>
      </c>
      <c r="K8048" s="87" t="str">
        <v/>
      </c>
    </row>
    <row r="8049">
      <c r="A8049" s="74" t="str">
        <v/>
      </c>
      <c r="B8049" s="74" t="str">
        <v/>
      </c>
      <c r="C8049" s="75">
        <f>IF($E8049="","",IFERROR(VLOOKUP(TRIM(E8049&amp;""),'Référentiel Articles'!$A$2:$F$634,2,FALSE),""))</f>
      </c>
      <c r="D8049" s="75">
        <f>IF($E8049="","",IFERROR(VLOOKUP(TRIM(E8049&amp;""),'Référentiel Articles'!$A$2:$F$634,3,FALSE),""))</f>
      </c>
      <c r="E8049" s="74" t="str">
        <v/>
      </c>
      <c r="F8049" s="75">
        <f>IF($E8049="","",IFERROR(VLOOKUP(TRIM(E8049&amp;""),'Référentiel Articles'!$A$2:$F$634,4,FALSE),""))</f>
      </c>
      <c r="G8049" s="76">
        <f>IF($E8049="","",IFERROR(VLOOKUP(TRIM(E8049&amp;""),'Référentiel Articles'!$A$2:$F$634,5,FALSE),""))</f>
      </c>
      <c r="H8049" s="77" t="str">
        <v/>
      </c>
      <c r="I8049" s="76">
        <f>IF($E8049="","",IFERROR(VLOOKUP(TRIM(E8049&amp;""),'Référentiel Articles'!$A$2:$F$634,6,FALSE),""))</f>
      </c>
      <c r="J8049" s="78">
        <f>IF(OR($E8049="",$H8049=""),"",$H8049*$I8049)</f>
      </c>
      <c r="K8049" s="79" t="str">
        <v/>
      </c>
    </row>
    <row r="8050">
      <c r="A8050" s="81" t="str">
        <v/>
      </c>
      <c r="B8050" s="81" t="str">
        <v/>
      </c>
      <c r="C8050" s="83">
        <f>IF($E8050="","",IFERROR(VLOOKUP(TRIM(E8050&amp;""),'Référentiel Articles'!$A$2:$F$634,2,FALSE),""))</f>
      </c>
      <c r="D8050" s="83">
        <f>IF($E8050="","",IFERROR(VLOOKUP(TRIM(E8050&amp;""),'Référentiel Articles'!$A$2:$F$634,3,FALSE),""))</f>
      </c>
      <c r="E8050" s="81" t="str">
        <v/>
      </c>
      <c r="F8050" s="83">
        <f>IF($E8050="","",IFERROR(VLOOKUP(TRIM(E8050&amp;""),'Référentiel Articles'!$A$2:$F$634,4,FALSE),""))</f>
      </c>
      <c r="G8050" s="84">
        <f>IF($E8050="","",IFERROR(VLOOKUP(TRIM(E8050&amp;""),'Référentiel Articles'!$A$2:$F$634,5,FALSE),""))</f>
      </c>
      <c r="H8050" s="85" t="str">
        <v/>
      </c>
      <c r="I8050" s="84">
        <f>IF($E8050="","",IFERROR(VLOOKUP(TRIM(E8050&amp;""),'Référentiel Articles'!$A$2:$F$634,6,FALSE),""))</f>
      </c>
      <c r="J8050" s="90">
        <f>IF(OR($E8050="",$H8050=""),"",$H8050*$I8050)</f>
      </c>
      <c r="K8050" s="87" t="str">
        <v/>
      </c>
    </row>
    <row r="8051">
      <c r="A8051" s="74" t="str">
        <v/>
      </c>
      <c r="B8051" s="74" t="str">
        <v/>
      </c>
      <c r="C8051" s="75">
        <f>IF($E8051="","",IFERROR(VLOOKUP(TRIM(E8051&amp;""),'Référentiel Articles'!$A$2:$F$634,2,FALSE),""))</f>
      </c>
      <c r="D8051" s="75">
        <f>IF($E8051="","",IFERROR(VLOOKUP(TRIM(E8051&amp;""),'Référentiel Articles'!$A$2:$F$634,3,FALSE),""))</f>
      </c>
      <c r="E8051" s="74" t="str">
        <v/>
      </c>
      <c r="F8051" s="75">
        <f>IF($E8051="","",IFERROR(VLOOKUP(TRIM(E8051&amp;""),'Référentiel Articles'!$A$2:$F$634,4,FALSE),""))</f>
      </c>
      <c r="G8051" s="76">
        <f>IF($E8051="","",IFERROR(VLOOKUP(TRIM(E8051&amp;""),'Référentiel Articles'!$A$2:$F$634,5,FALSE),""))</f>
      </c>
      <c r="H8051" s="77" t="str">
        <v/>
      </c>
      <c r="I8051" s="76">
        <f>IF($E8051="","",IFERROR(VLOOKUP(TRIM(E8051&amp;""),'Référentiel Articles'!$A$2:$F$634,6,FALSE),""))</f>
      </c>
      <c r="J8051" s="78">
        <f>IF(OR($E8051="",$H8051=""),"",$H8051*$I8051)</f>
      </c>
      <c r="K8051" s="79" t="str">
        <v/>
      </c>
    </row>
    <row r="8052">
      <c r="A8052" s="81" t="str">
        <v/>
      </c>
      <c r="B8052" s="81" t="str">
        <v/>
      </c>
      <c r="C8052" s="83">
        <f>IF($E8052="","",IFERROR(VLOOKUP(TRIM(E8052&amp;""),'Référentiel Articles'!$A$2:$F$634,2,FALSE),""))</f>
      </c>
      <c r="D8052" s="83">
        <f>IF($E8052="","",IFERROR(VLOOKUP(TRIM(E8052&amp;""),'Référentiel Articles'!$A$2:$F$634,3,FALSE),""))</f>
      </c>
      <c r="E8052" s="81" t="str">
        <v/>
      </c>
      <c r="F8052" s="83">
        <f>IF($E8052="","",IFERROR(VLOOKUP(TRIM(E8052&amp;""),'Référentiel Articles'!$A$2:$F$634,4,FALSE),""))</f>
      </c>
      <c r="G8052" s="84">
        <f>IF($E8052="","",IFERROR(VLOOKUP(TRIM(E8052&amp;""),'Référentiel Articles'!$A$2:$F$634,5,FALSE),""))</f>
      </c>
      <c r="H8052" s="85" t="str">
        <v/>
      </c>
      <c r="I8052" s="84">
        <f>IF($E8052="","",IFERROR(VLOOKUP(TRIM(E8052&amp;""),'Référentiel Articles'!$A$2:$F$634,6,FALSE),""))</f>
      </c>
      <c r="J8052" s="90">
        <f>IF(OR($E8052="",$H8052=""),"",$H8052*$I8052)</f>
      </c>
      <c r="K8052" s="87" t="str">
        <v/>
      </c>
    </row>
    <row r="8053">
      <c r="A8053" s="74" t="str">
        <v/>
      </c>
      <c r="B8053" s="74" t="str">
        <v/>
      </c>
      <c r="C8053" s="75">
        <f>IF($E8053="","",IFERROR(VLOOKUP(TRIM(E8053&amp;""),'Référentiel Articles'!$A$2:$F$634,2,FALSE),""))</f>
      </c>
      <c r="D8053" s="75">
        <f>IF($E8053="","",IFERROR(VLOOKUP(TRIM(E8053&amp;""),'Référentiel Articles'!$A$2:$F$634,3,FALSE),""))</f>
      </c>
      <c r="E8053" s="74" t="str">
        <v/>
      </c>
      <c r="F8053" s="75">
        <f>IF($E8053="","",IFERROR(VLOOKUP(TRIM(E8053&amp;""),'Référentiel Articles'!$A$2:$F$634,4,FALSE),""))</f>
      </c>
      <c r="G8053" s="76">
        <f>IF($E8053="","",IFERROR(VLOOKUP(TRIM(E8053&amp;""),'Référentiel Articles'!$A$2:$F$634,5,FALSE),""))</f>
      </c>
      <c r="H8053" s="77" t="str">
        <v/>
      </c>
      <c r="I8053" s="76">
        <f>IF($E8053="","",IFERROR(VLOOKUP(TRIM(E8053&amp;""),'Référentiel Articles'!$A$2:$F$634,6,FALSE),""))</f>
      </c>
      <c r="J8053" s="78">
        <f>IF(OR($E8053="",$H8053=""),"",$H8053*$I8053)</f>
      </c>
      <c r="K8053" s="79" t="str">
        <v/>
      </c>
    </row>
    <row r="8054">
      <c r="A8054" s="81" t="str">
        <v/>
      </c>
      <c r="B8054" s="81" t="str">
        <v/>
      </c>
      <c r="C8054" s="83">
        <f>IF($E8054="","",IFERROR(VLOOKUP(TRIM(E8054&amp;""),'Référentiel Articles'!$A$2:$F$634,2,FALSE),""))</f>
      </c>
      <c r="D8054" s="83">
        <f>IF($E8054="","",IFERROR(VLOOKUP(TRIM(E8054&amp;""),'Référentiel Articles'!$A$2:$F$634,3,FALSE),""))</f>
      </c>
      <c r="E8054" s="81" t="str">
        <v/>
      </c>
      <c r="F8054" s="83">
        <f>IF($E8054="","",IFERROR(VLOOKUP(TRIM(E8054&amp;""),'Référentiel Articles'!$A$2:$F$634,4,FALSE),""))</f>
      </c>
      <c r="G8054" s="84">
        <f>IF($E8054="","",IFERROR(VLOOKUP(TRIM(E8054&amp;""),'Référentiel Articles'!$A$2:$F$634,5,FALSE),""))</f>
      </c>
      <c r="H8054" s="85" t="str">
        <v/>
      </c>
      <c r="I8054" s="84">
        <f>IF($E8054="","",IFERROR(VLOOKUP(TRIM(E8054&amp;""),'Référentiel Articles'!$A$2:$F$634,6,FALSE),""))</f>
      </c>
      <c r="J8054" s="90">
        <f>IF(OR($E8054="",$H8054=""),"",$H8054*$I8054)</f>
      </c>
      <c r="K8054" s="87" t="str">
        <v/>
      </c>
    </row>
    <row r="8055">
      <c r="A8055" s="74" t="str">
        <v/>
      </c>
      <c r="B8055" s="74" t="str">
        <v/>
      </c>
      <c r="C8055" s="75">
        <f>IF($E8055="","",IFERROR(VLOOKUP(TRIM(E8055&amp;""),'Référentiel Articles'!$A$2:$F$634,2,FALSE),""))</f>
      </c>
      <c r="D8055" s="75">
        <f>IF($E8055="","",IFERROR(VLOOKUP(TRIM(E8055&amp;""),'Référentiel Articles'!$A$2:$F$634,3,FALSE),""))</f>
      </c>
      <c r="E8055" s="74" t="str">
        <v/>
      </c>
      <c r="F8055" s="75">
        <f>IF($E8055="","",IFERROR(VLOOKUP(TRIM(E8055&amp;""),'Référentiel Articles'!$A$2:$F$634,4,FALSE),""))</f>
      </c>
      <c r="G8055" s="76">
        <f>IF($E8055="","",IFERROR(VLOOKUP(TRIM(E8055&amp;""),'Référentiel Articles'!$A$2:$F$634,5,FALSE),""))</f>
      </c>
      <c r="H8055" s="77" t="str">
        <v/>
      </c>
      <c r="I8055" s="76">
        <f>IF($E8055="","",IFERROR(VLOOKUP(TRIM(E8055&amp;""),'Référentiel Articles'!$A$2:$F$634,6,FALSE),""))</f>
      </c>
      <c r="J8055" s="78">
        <f>IF(OR($E8055="",$H8055=""),"",$H8055*$I8055)</f>
      </c>
      <c r="K8055" s="79" t="str">
        <v/>
      </c>
    </row>
    <row r="8056">
      <c r="A8056" s="81" t="str">
        <v/>
      </c>
      <c r="B8056" s="81" t="str">
        <v/>
      </c>
      <c r="C8056" s="83">
        <f>IF($E8056="","",IFERROR(VLOOKUP(TRIM(E8056&amp;""),'Référentiel Articles'!$A$2:$F$634,2,FALSE),""))</f>
      </c>
      <c r="D8056" s="83">
        <f>IF($E8056="","",IFERROR(VLOOKUP(TRIM(E8056&amp;""),'Référentiel Articles'!$A$2:$F$634,3,FALSE),""))</f>
      </c>
      <c r="E8056" s="81" t="str">
        <v/>
      </c>
      <c r="F8056" s="83">
        <f>IF($E8056="","",IFERROR(VLOOKUP(TRIM(E8056&amp;""),'Référentiel Articles'!$A$2:$F$634,4,FALSE),""))</f>
      </c>
      <c r="G8056" s="84">
        <f>IF($E8056="","",IFERROR(VLOOKUP(TRIM(E8056&amp;""),'Référentiel Articles'!$A$2:$F$634,5,FALSE),""))</f>
      </c>
      <c r="H8056" s="85" t="str">
        <v/>
      </c>
      <c r="I8056" s="84">
        <f>IF($E8056="","",IFERROR(VLOOKUP(TRIM(E8056&amp;""),'Référentiel Articles'!$A$2:$F$634,6,FALSE),""))</f>
      </c>
      <c r="J8056" s="90">
        <f>IF(OR($E8056="",$H8056=""),"",$H8056*$I8056)</f>
      </c>
      <c r="K8056" s="87" t="str">
        <v/>
      </c>
    </row>
    <row r="8057">
      <c r="A8057" s="74" t="str">
        <v/>
      </c>
      <c r="B8057" s="74" t="str">
        <v/>
      </c>
      <c r="C8057" s="75">
        <f>IF($E8057="","",IFERROR(VLOOKUP(TRIM(E8057&amp;""),'Référentiel Articles'!$A$2:$F$634,2,FALSE),""))</f>
      </c>
      <c r="D8057" s="75">
        <f>IF($E8057="","",IFERROR(VLOOKUP(TRIM(E8057&amp;""),'Référentiel Articles'!$A$2:$F$634,3,FALSE),""))</f>
      </c>
      <c r="E8057" s="74" t="str">
        <v/>
      </c>
      <c r="F8057" s="75">
        <f>IF($E8057="","",IFERROR(VLOOKUP(TRIM(E8057&amp;""),'Référentiel Articles'!$A$2:$F$634,4,FALSE),""))</f>
      </c>
      <c r="G8057" s="76">
        <f>IF($E8057="","",IFERROR(VLOOKUP(TRIM(E8057&amp;""),'Référentiel Articles'!$A$2:$F$634,5,FALSE),""))</f>
      </c>
      <c r="H8057" s="77" t="str">
        <v/>
      </c>
      <c r="I8057" s="76">
        <f>IF($E8057="","",IFERROR(VLOOKUP(TRIM(E8057&amp;""),'Référentiel Articles'!$A$2:$F$634,6,FALSE),""))</f>
      </c>
      <c r="J8057" s="78">
        <f>IF(OR($E8057="",$H8057=""),"",$H8057*$I8057)</f>
      </c>
      <c r="K8057" s="79" t="str">
        <v/>
      </c>
    </row>
    <row r="8058">
      <c r="A8058" s="81" t="str">
        <v/>
      </c>
      <c r="B8058" s="81" t="str">
        <v/>
      </c>
      <c r="C8058" s="83">
        <f>IF($E8058="","",IFERROR(VLOOKUP(TRIM(E8058&amp;""),'Référentiel Articles'!$A$2:$F$634,2,FALSE),""))</f>
      </c>
      <c r="D8058" s="83">
        <f>IF($E8058="","",IFERROR(VLOOKUP(TRIM(E8058&amp;""),'Référentiel Articles'!$A$2:$F$634,3,FALSE),""))</f>
      </c>
      <c r="E8058" s="81" t="str">
        <v/>
      </c>
      <c r="F8058" s="83">
        <f>IF($E8058="","",IFERROR(VLOOKUP(TRIM(E8058&amp;""),'Référentiel Articles'!$A$2:$F$634,4,FALSE),""))</f>
      </c>
      <c r="G8058" s="84">
        <f>IF($E8058="","",IFERROR(VLOOKUP(TRIM(E8058&amp;""),'Référentiel Articles'!$A$2:$F$634,5,FALSE),""))</f>
      </c>
      <c r="H8058" s="85" t="str">
        <v/>
      </c>
      <c r="I8058" s="84">
        <f>IF($E8058="","",IFERROR(VLOOKUP(TRIM(E8058&amp;""),'Référentiel Articles'!$A$2:$F$634,6,FALSE),""))</f>
      </c>
      <c r="J8058" s="90">
        <f>IF(OR($E8058="",$H8058=""),"",$H8058*$I8058)</f>
      </c>
      <c r="K8058" s="87" t="str">
        <v/>
      </c>
    </row>
    <row r="8059">
      <c r="A8059" s="74" t="str">
        <v/>
      </c>
      <c r="B8059" s="74" t="str">
        <v/>
      </c>
      <c r="C8059" s="75">
        <f>IF($E8059="","",IFERROR(VLOOKUP(TRIM(E8059&amp;""),'Référentiel Articles'!$A$2:$F$634,2,FALSE),""))</f>
      </c>
      <c r="D8059" s="75">
        <f>IF($E8059="","",IFERROR(VLOOKUP(TRIM(E8059&amp;""),'Référentiel Articles'!$A$2:$F$634,3,FALSE),""))</f>
      </c>
      <c r="E8059" s="74" t="str">
        <v/>
      </c>
      <c r="F8059" s="75">
        <f>IF($E8059="","",IFERROR(VLOOKUP(TRIM(E8059&amp;""),'Référentiel Articles'!$A$2:$F$634,4,FALSE),""))</f>
      </c>
      <c r="G8059" s="76">
        <f>IF($E8059="","",IFERROR(VLOOKUP(TRIM(E8059&amp;""),'Référentiel Articles'!$A$2:$F$634,5,FALSE),""))</f>
      </c>
      <c r="H8059" s="77" t="str">
        <v/>
      </c>
      <c r="I8059" s="76">
        <f>IF($E8059="","",IFERROR(VLOOKUP(TRIM(E8059&amp;""),'Référentiel Articles'!$A$2:$F$634,6,FALSE),""))</f>
      </c>
      <c r="J8059" s="78">
        <f>IF(OR($E8059="",$H8059=""),"",$H8059*$I8059)</f>
      </c>
      <c r="K8059" s="79" t="str">
        <v/>
      </c>
    </row>
    <row r="8060">
      <c r="A8060" s="81" t="str">
        <v/>
      </c>
      <c r="B8060" s="81" t="str">
        <v/>
      </c>
      <c r="C8060" s="83">
        <f>IF($E8060="","",IFERROR(VLOOKUP(TRIM(E8060&amp;""),'Référentiel Articles'!$A$2:$F$634,2,FALSE),""))</f>
      </c>
      <c r="D8060" s="83">
        <f>IF($E8060="","",IFERROR(VLOOKUP(TRIM(E8060&amp;""),'Référentiel Articles'!$A$2:$F$634,3,FALSE),""))</f>
      </c>
      <c r="E8060" s="81" t="str">
        <v/>
      </c>
      <c r="F8060" s="83">
        <f>IF($E8060="","",IFERROR(VLOOKUP(TRIM(E8060&amp;""),'Référentiel Articles'!$A$2:$F$634,4,FALSE),""))</f>
      </c>
      <c r="G8060" s="84">
        <f>IF($E8060="","",IFERROR(VLOOKUP(TRIM(E8060&amp;""),'Référentiel Articles'!$A$2:$F$634,5,FALSE),""))</f>
      </c>
      <c r="H8060" s="85" t="str">
        <v/>
      </c>
      <c r="I8060" s="84">
        <f>IF($E8060="","",IFERROR(VLOOKUP(TRIM(E8060&amp;""),'Référentiel Articles'!$A$2:$F$634,6,FALSE),""))</f>
      </c>
      <c r="J8060" s="90">
        <f>IF(OR($E8060="",$H8060=""),"",$H8060*$I8060)</f>
      </c>
      <c r="K8060" s="87" t="str">
        <v/>
      </c>
    </row>
    <row r="8061">
      <c r="A8061" s="74" t="str">
        <v/>
      </c>
      <c r="B8061" s="74" t="str">
        <v/>
      </c>
      <c r="C8061" s="75">
        <f>IF($E8061="","",IFERROR(VLOOKUP(TRIM(E8061&amp;""),'Référentiel Articles'!$A$2:$F$634,2,FALSE),""))</f>
      </c>
      <c r="D8061" s="75">
        <f>IF($E8061="","",IFERROR(VLOOKUP(TRIM(E8061&amp;""),'Référentiel Articles'!$A$2:$F$634,3,FALSE),""))</f>
      </c>
      <c r="E8061" s="74" t="str">
        <v/>
      </c>
      <c r="F8061" s="75">
        <f>IF($E8061="","",IFERROR(VLOOKUP(TRIM(E8061&amp;""),'Référentiel Articles'!$A$2:$F$634,4,FALSE),""))</f>
      </c>
      <c r="G8061" s="76">
        <f>IF($E8061="","",IFERROR(VLOOKUP(TRIM(E8061&amp;""),'Référentiel Articles'!$A$2:$F$634,5,FALSE),""))</f>
      </c>
      <c r="H8061" s="77" t="str">
        <v/>
      </c>
      <c r="I8061" s="76">
        <f>IF($E8061="","",IFERROR(VLOOKUP(TRIM(E8061&amp;""),'Référentiel Articles'!$A$2:$F$634,6,FALSE),""))</f>
      </c>
      <c r="J8061" s="78">
        <f>IF(OR($E8061="",$H8061=""),"",$H8061*$I8061)</f>
      </c>
      <c r="K8061" s="79" t="str">
        <v/>
      </c>
    </row>
    <row r="8062">
      <c r="A8062" s="81" t="str">
        <v/>
      </c>
      <c r="B8062" s="81" t="str">
        <v/>
      </c>
      <c r="C8062" s="83">
        <f>IF($E8062="","",IFERROR(VLOOKUP(TRIM(E8062&amp;""),'Référentiel Articles'!$A$2:$F$634,2,FALSE),""))</f>
      </c>
      <c r="D8062" s="83">
        <f>IF($E8062="","",IFERROR(VLOOKUP(TRIM(E8062&amp;""),'Référentiel Articles'!$A$2:$F$634,3,FALSE),""))</f>
      </c>
      <c r="E8062" s="81" t="str">
        <v/>
      </c>
      <c r="F8062" s="83">
        <f>IF($E8062="","",IFERROR(VLOOKUP(TRIM(E8062&amp;""),'Référentiel Articles'!$A$2:$F$634,4,FALSE),""))</f>
      </c>
      <c r="G8062" s="84">
        <f>IF($E8062="","",IFERROR(VLOOKUP(TRIM(E8062&amp;""),'Référentiel Articles'!$A$2:$F$634,5,FALSE),""))</f>
      </c>
      <c r="H8062" s="85" t="str">
        <v/>
      </c>
      <c r="I8062" s="84">
        <f>IF($E8062="","",IFERROR(VLOOKUP(TRIM(E8062&amp;""),'Référentiel Articles'!$A$2:$F$634,6,FALSE),""))</f>
      </c>
      <c r="J8062" s="90">
        <f>IF(OR($E8062="",$H8062=""),"",$H8062*$I8062)</f>
      </c>
      <c r="K8062" s="87" t="str">
        <v/>
      </c>
    </row>
    <row r="8063">
      <c r="A8063" s="74" t="str">
        <v/>
      </c>
      <c r="B8063" s="74" t="str">
        <v/>
      </c>
      <c r="C8063" s="75">
        <f>IF($E8063="","",IFERROR(VLOOKUP(TRIM(E8063&amp;""),'Référentiel Articles'!$A$2:$F$634,2,FALSE),""))</f>
      </c>
      <c r="D8063" s="75">
        <f>IF($E8063="","",IFERROR(VLOOKUP(TRIM(E8063&amp;""),'Référentiel Articles'!$A$2:$F$634,3,FALSE),""))</f>
      </c>
      <c r="E8063" s="74" t="str">
        <v/>
      </c>
      <c r="F8063" s="75">
        <f>IF($E8063="","",IFERROR(VLOOKUP(TRIM(E8063&amp;""),'Référentiel Articles'!$A$2:$F$634,4,FALSE),""))</f>
      </c>
      <c r="G8063" s="76">
        <f>IF($E8063="","",IFERROR(VLOOKUP(TRIM(E8063&amp;""),'Référentiel Articles'!$A$2:$F$634,5,FALSE),""))</f>
      </c>
      <c r="H8063" s="77" t="str">
        <v/>
      </c>
      <c r="I8063" s="76">
        <f>IF($E8063="","",IFERROR(VLOOKUP(TRIM(E8063&amp;""),'Référentiel Articles'!$A$2:$F$634,6,FALSE),""))</f>
      </c>
      <c r="J8063" s="78">
        <f>IF(OR($E8063="",$H8063=""),"",$H8063*$I8063)</f>
      </c>
      <c r="K8063" s="79" t="str">
        <v/>
      </c>
    </row>
    <row r="8064">
      <c r="A8064" s="81" t="str">
        <v/>
      </c>
      <c r="B8064" s="81" t="str">
        <v/>
      </c>
      <c r="C8064" s="83">
        <f>IF($E8064="","",IFERROR(VLOOKUP(TRIM(E8064&amp;""),'Référentiel Articles'!$A$2:$F$634,2,FALSE),""))</f>
      </c>
      <c r="D8064" s="83">
        <f>IF($E8064="","",IFERROR(VLOOKUP(TRIM(E8064&amp;""),'Référentiel Articles'!$A$2:$F$634,3,FALSE),""))</f>
      </c>
      <c r="E8064" s="81" t="str">
        <v/>
      </c>
      <c r="F8064" s="83">
        <f>IF($E8064="","",IFERROR(VLOOKUP(TRIM(E8064&amp;""),'Référentiel Articles'!$A$2:$F$634,4,FALSE),""))</f>
      </c>
      <c r="G8064" s="84">
        <f>IF($E8064="","",IFERROR(VLOOKUP(TRIM(E8064&amp;""),'Référentiel Articles'!$A$2:$F$634,5,FALSE),""))</f>
      </c>
      <c r="H8064" s="85" t="str">
        <v/>
      </c>
      <c r="I8064" s="84">
        <f>IF($E8064="","",IFERROR(VLOOKUP(TRIM(E8064&amp;""),'Référentiel Articles'!$A$2:$F$634,6,FALSE),""))</f>
      </c>
      <c r="J8064" s="90">
        <f>IF(OR($E8064="",$H8064=""),"",$H8064*$I8064)</f>
      </c>
      <c r="K8064" s="87" t="str">
        <v/>
      </c>
    </row>
    <row r="8065">
      <c r="A8065" s="74" t="str">
        <v/>
      </c>
      <c r="B8065" s="74" t="str">
        <v/>
      </c>
      <c r="C8065" s="75">
        <f>IF($E8065="","",IFERROR(VLOOKUP(TRIM(E8065&amp;""),'Référentiel Articles'!$A$2:$F$634,2,FALSE),""))</f>
      </c>
      <c r="D8065" s="75">
        <f>IF($E8065="","",IFERROR(VLOOKUP(TRIM(E8065&amp;""),'Référentiel Articles'!$A$2:$F$634,3,FALSE),""))</f>
      </c>
      <c r="E8065" s="74" t="str">
        <v/>
      </c>
      <c r="F8065" s="75">
        <f>IF($E8065="","",IFERROR(VLOOKUP(TRIM(E8065&amp;""),'Référentiel Articles'!$A$2:$F$634,4,FALSE),""))</f>
      </c>
      <c r="G8065" s="76">
        <f>IF($E8065="","",IFERROR(VLOOKUP(TRIM(E8065&amp;""),'Référentiel Articles'!$A$2:$F$634,5,FALSE),""))</f>
      </c>
      <c r="H8065" s="77" t="str">
        <v/>
      </c>
      <c r="I8065" s="76">
        <f>IF($E8065="","",IFERROR(VLOOKUP(TRIM(E8065&amp;""),'Référentiel Articles'!$A$2:$F$634,6,FALSE),""))</f>
      </c>
      <c r="J8065" s="78">
        <f>IF(OR($E8065="",$H8065=""),"",$H8065*$I8065)</f>
      </c>
      <c r="K8065" s="79" t="str">
        <v/>
      </c>
    </row>
    <row r="8066">
      <c r="A8066" s="81" t="str">
        <v/>
      </c>
      <c r="B8066" s="81" t="str">
        <v/>
      </c>
      <c r="C8066" s="83">
        <f>IF($E8066="","",IFERROR(VLOOKUP(TRIM(E8066&amp;""),'Référentiel Articles'!$A$2:$F$634,2,FALSE),""))</f>
      </c>
      <c r="D8066" s="83">
        <f>IF($E8066="","",IFERROR(VLOOKUP(TRIM(E8066&amp;""),'Référentiel Articles'!$A$2:$F$634,3,FALSE),""))</f>
      </c>
      <c r="E8066" s="81" t="str">
        <v/>
      </c>
      <c r="F8066" s="83">
        <f>IF($E8066="","",IFERROR(VLOOKUP(TRIM(E8066&amp;""),'Référentiel Articles'!$A$2:$F$634,4,FALSE),""))</f>
      </c>
      <c r="G8066" s="84">
        <f>IF($E8066="","",IFERROR(VLOOKUP(TRIM(E8066&amp;""),'Référentiel Articles'!$A$2:$F$634,5,FALSE),""))</f>
      </c>
      <c r="H8066" s="85" t="str">
        <v/>
      </c>
      <c r="I8066" s="84">
        <f>IF($E8066="","",IFERROR(VLOOKUP(TRIM(E8066&amp;""),'Référentiel Articles'!$A$2:$F$634,6,FALSE),""))</f>
      </c>
      <c r="J8066" s="90">
        <f>IF(OR($E8066="",$H8066=""),"",$H8066*$I8066)</f>
      </c>
      <c r="K8066" s="87" t="str">
        <v/>
      </c>
    </row>
    <row r="8067">
      <c r="A8067" s="74" t="str">
        <v/>
      </c>
      <c r="B8067" s="74" t="str">
        <v/>
      </c>
      <c r="C8067" s="75">
        <f>IF($E8067="","",IFERROR(VLOOKUP(TRIM(E8067&amp;""),'Référentiel Articles'!$A$2:$F$634,2,FALSE),""))</f>
      </c>
      <c r="D8067" s="75">
        <f>IF($E8067="","",IFERROR(VLOOKUP(TRIM(E8067&amp;""),'Référentiel Articles'!$A$2:$F$634,3,FALSE),""))</f>
      </c>
      <c r="E8067" s="74" t="str">
        <v/>
      </c>
      <c r="F8067" s="75">
        <f>IF($E8067="","",IFERROR(VLOOKUP(TRIM(E8067&amp;""),'Référentiel Articles'!$A$2:$F$634,4,FALSE),""))</f>
      </c>
      <c r="G8067" s="76">
        <f>IF($E8067="","",IFERROR(VLOOKUP(TRIM(E8067&amp;""),'Référentiel Articles'!$A$2:$F$634,5,FALSE),""))</f>
      </c>
      <c r="H8067" s="77" t="str">
        <v/>
      </c>
      <c r="I8067" s="76">
        <f>IF($E8067="","",IFERROR(VLOOKUP(TRIM(E8067&amp;""),'Référentiel Articles'!$A$2:$F$634,6,FALSE),""))</f>
      </c>
      <c r="J8067" s="78">
        <f>IF(OR($E8067="",$H8067=""),"",$H8067*$I8067)</f>
      </c>
      <c r="K8067" s="79" t="str">
        <v/>
      </c>
    </row>
    <row r="8068">
      <c r="A8068" s="81" t="str">
        <v/>
      </c>
      <c r="B8068" s="81" t="str">
        <v/>
      </c>
      <c r="C8068" s="83">
        <f>IF($E8068="","",IFERROR(VLOOKUP(TRIM(E8068&amp;""),'Référentiel Articles'!$A$2:$F$634,2,FALSE),""))</f>
      </c>
      <c r="D8068" s="83">
        <f>IF($E8068="","",IFERROR(VLOOKUP(TRIM(E8068&amp;""),'Référentiel Articles'!$A$2:$F$634,3,FALSE),""))</f>
      </c>
      <c r="E8068" s="81" t="str">
        <v/>
      </c>
      <c r="F8068" s="83">
        <f>IF($E8068="","",IFERROR(VLOOKUP(TRIM(E8068&amp;""),'Référentiel Articles'!$A$2:$F$634,4,FALSE),""))</f>
      </c>
      <c r="G8068" s="84">
        <f>IF($E8068="","",IFERROR(VLOOKUP(TRIM(E8068&amp;""),'Référentiel Articles'!$A$2:$F$634,5,FALSE),""))</f>
      </c>
      <c r="H8068" s="85" t="str">
        <v/>
      </c>
      <c r="I8068" s="84">
        <f>IF($E8068="","",IFERROR(VLOOKUP(TRIM(E8068&amp;""),'Référentiel Articles'!$A$2:$F$634,6,FALSE),""))</f>
      </c>
      <c r="J8068" s="90">
        <f>IF(OR($E8068="",$H8068=""),"",$H8068*$I8068)</f>
      </c>
      <c r="K8068" s="87" t="str">
        <v/>
      </c>
    </row>
    <row r="8069">
      <c r="A8069" s="74" t="str">
        <v/>
      </c>
      <c r="B8069" s="74" t="str">
        <v/>
      </c>
      <c r="C8069" s="75">
        <f>IF($E8069="","",IFERROR(VLOOKUP(TRIM(E8069&amp;""),'Référentiel Articles'!$A$2:$F$634,2,FALSE),""))</f>
      </c>
      <c r="D8069" s="75">
        <f>IF($E8069="","",IFERROR(VLOOKUP(TRIM(E8069&amp;""),'Référentiel Articles'!$A$2:$F$634,3,FALSE),""))</f>
      </c>
      <c r="E8069" s="74" t="str">
        <v/>
      </c>
      <c r="F8069" s="75">
        <f>IF($E8069="","",IFERROR(VLOOKUP(TRIM(E8069&amp;""),'Référentiel Articles'!$A$2:$F$634,4,FALSE),""))</f>
      </c>
      <c r="G8069" s="76">
        <f>IF($E8069="","",IFERROR(VLOOKUP(TRIM(E8069&amp;""),'Référentiel Articles'!$A$2:$F$634,5,FALSE),""))</f>
      </c>
      <c r="H8069" s="77" t="str">
        <v/>
      </c>
      <c r="I8069" s="76">
        <f>IF($E8069="","",IFERROR(VLOOKUP(TRIM(E8069&amp;""),'Référentiel Articles'!$A$2:$F$634,6,FALSE),""))</f>
      </c>
      <c r="J8069" s="78">
        <f>IF(OR($E8069="",$H8069=""),"",$H8069*$I8069)</f>
      </c>
      <c r="K8069" s="79" t="str">
        <v/>
      </c>
    </row>
    <row r="8070">
      <c r="A8070" s="81" t="str">
        <v/>
      </c>
      <c r="B8070" s="81" t="str">
        <v/>
      </c>
      <c r="C8070" s="83">
        <f>IF($E8070="","",IFERROR(VLOOKUP(TRIM(E8070&amp;""),'Référentiel Articles'!$A$2:$F$634,2,FALSE),""))</f>
      </c>
      <c r="D8070" s="83">
        <f>IF($E8070="","",IFERROR(VLOOKUP(TRIM(E8070&amp;""),'Référentiel Articles'!$A$2:$F$634,3,FALSE),""))</f>
      </c>
      <c r="E8070" s="81" t="str">
        <v/>
      </c>
      <c r="F8070" s="83">
        <f>IF($E8070="","",IFERROR(VLOOKUP(TRIM(E8070&amp;""),'Référentiel Articles'!$A$2:$F$634,4,FALSE),""))</f>
      </c>
      <c r="G8070" s="84">
        <f>IF($E8070="","",IFERROR(VLOOKUP(TRIM(E8070&amp;""),'Référentiel Articles'!$A$2:$F$634,5,FALSE),""))</f>
      </c>
      <c r="H8070" s="85" t="str">
        <v/>
      </c>
      <c r="I8070" s="84">
        <f>IF($E8070="","",IFERROR(VLOOKUP(TRIM(E8070&amp;""),'Référentiel Articles'!$A$2:$F$634,6,FALSE),""))</f>
      </c>
      <c r="J8070" s="90">
        <f>IF(OR($E8070="",$H8070=""),"",$H8070*$I8070)</f>
      </c>
      <c r="K8070" s="87" t="str">
        <v/>
      </c>
    </row>
    <row r="8071">
      <c r="A8071" s="74" t="str">
        <v/>
      </c>
      <c r="B8071" s="74" t="str">
        <v/>
      </c>
      <c r="C8071" s="75">
        <f>IF($E8071="","",IFERROR(VLOOKUP(TRIM(E8071&amp;""),'Référentiel Articles'!$A$2:$F$634,2,FALSE),""))</f>
      </c>
      <c r="D8071" s="75">
        <f>IF($E8071="","",IFERROR(VLOOKUP(TRIM(E8071&amp;""),'Référentiel Articles'!$A$2:$F$634,3,FALSE),""))</f>
      </c>
      <c r="E8071" s="74" t="str">
        <v/>
      </c>
      <c r="F8071" s="75">
        <f>IF($E8071="","",IFERROR(VLOOKUP(TRIM(E8071&amp;""),'Référentiel Articles'!$A$2:$F$634,4,FALSE),""))</f>
      </c>
      <c r="G8071" s="76">
        <f>IF($E8071="","",IFERROR(VLOOKUP(TRIM(E8071&amp;""),'Référentiel Articles'!$A$2:$F$634,5,FALSE),""))</f>
      </c>
      <c r="H8071" s="77" t="str">
        <v/>
      </c>
      <c r="I8071" s="76">
        <f>IF($E8071="","",IFERROR(VLOOKUP(TRIM(E8071&amp;""),'Référentiel Articles'!$A$2:$F$634,6,FALSE),""))</f>
      </c>
      <c r="J8071" s="78">
        <f>IF(OR($E8071="",$H8071=""),"",$H8071*$I8071)</f>
      </c>
      <c r="K8071" s="79" t="str">
        <v/>
      </c>
    </row>
    <row r="8072">
      <c r="A8072" s="81" t="str">
        <v/>
      </c>
      <c r="B8072" s="81" t="str">
        <v/>
      </c>
      <c r="C8072" s="83">
        <f>IF($E8072="","",IFERROR(VLOOKUP(TRIM(E8072&amp;""),'Référentiel Articles'!$A$2:$F$634,2,FALSE),""))</f>
      </c>
      <c r="D8072" s="83">
        <f>IF($E8072="","",IFERROR(VLOOKUP(TRIM(E8072&amp;""),'Référentiel Articles'!$A$2:$F$634,3,FALSE),""))</f>
      </c>
      <c r="E8072" s="81" t="str">
        <v/>
      </c>
      <c r="F8072" s="83">
        <f>IF($E8072="","",IFERROR(VLOOKUP(TRIM(E8072&amp;""),'Référentiel Articles'!$A$2:$F$634,4,FALSE),""))</f>
      </c>
      <c r="G8072" s="84">
        <f>IF($E8072="","",IFERROR(VLOOKUP(TRIM(E8072&amp;""),'Référentiel Articles'!$A$2:$F$634,5,FALSE),""))</f>
      </c>
      <c r="H8072" s="85" t="str">
        <v/>
      </c>
      <c r="I8072" s="84">
        <f>IF($E8072="","",IFERROR(VLOOKUP(TRIM(E8072&amp;""),'Référentiel Articles'!$A$2:$F$634,6,FALSE),""))</f>
      </c>
      <c r="J8072" s="90">
        <f>IF(OR($E8072="",$H8072=""),"",$H8072*$I8072)</f>
      </c>
      <c r="K8072" s="87" t="str">
        <v/>
      </c>
    </row>
    <row r="8073">
      <c r="A8073" s="74" t="str">
        <v/>
      </c>
      <c r="B8073" s="74" t="str">
        <v/>
      </c>
      <c r="C8073" s="75">
        <f>IF($E8073="","",IFERROR(VLOOKUP(TRIM(E8073&amp;""),'Référentiel Articles'!$A$2:$F$634,2,FALSE),""))</f>
      </c>
      <c r="D8073" s="75">
        <f>IF($E8073="","",IFERROR(VLOOKUP(TRIM(E8073&amp;""),'Référentiel Articles'!$A$2:$F$634,3,FALSE),""))</f>
      </c>
      <c r="E8073" s="74" t="str">
        <v/>
      </c>
      <c r="F8073" s="75">
        <f>IF($E8073="","",IFERROR(VLOOKUP(TRIM(E8073&amp;""),'Référentiel Articles'!$A$2:$F$634,4,FALSE),""))</f>
      </c>
      <c r="G8073" s="76">
        <f>IF($E8073="","",IFERROR(VLOOKUP(TRIM(E8073&amp;""),'Référentiel Articles'!$A$2:$F$634,5,FALSE),""))</f>
      </c>
      <c r="H8073" s="77" t="str">
        <v/>
      </c>
      <c r="I8073" s="76">
        <f>IF($E8073="","",IFERROR(VLOOKUP(TRIM(E8073&amp;""),'Référentiel Articles'!$A$2:$F$634,6,FALSE),""))</f>
      </c>
      <c r="J8073" s="78">
        <f>IF(OR($E8073="",$H8073=""),"",$H8073*$I8073)</f>
      </c>
      <c r="K8073" s="79" t="str">
        <v/>
      </c>
    </row>
    <row r="8074">
      <c r="A8074" s="81" t="str">
        <v/>
      </c>
      <c r="B8074" s="81" t="str">
        <v/>
      </c>
      <c r="C8074" s="83">
        <f>IF($E8074="","",IFERROR(VLOOKUP(TRIM(E8074&amp;""),'Référentiel Articles'!$A$2:$F$634,2,FALSE),""))</f>
      </c>
      <c r="D8074" s="83">
        <f>IF($E8074="","",IFERROR(VLOOKUP(TRIM(E8074&amp;""),'Référentiel Articles'!$A$2:$F$634,3,FALSE),""))</f>
      </c>
      <c r="E8074" s="81" t="str">
        <v/>
      </c>
      <c r="F8074" s="83">
        <f>IF($E8074="","",IFERROR(VLOOKUP(TRIM(E8074&amp;""),'Référentiel Articles'!$A$2:$F$634,4,FALSE),""))</f>
      </c>
      <c r="G8074" s="84">
        <f>IF($E8074="","",IFERROR(VLOOKUP(TRIM(E8074&amp;""),'Référentiel Articles'!$A$2:$F$634,5,FALSE),""))</f>
      </c>
      <c r="H8074" s="85" t="str">
        <v/>
      </c>
      <c r="I8074" s="84">
        <f>IF($E8074="","",IFERROR(VLOOKUP(TRIM(E8074&amp;""),'Référentiel Articles'!$A$2:$F$634,6,FALSE),""))</f>
      </c>
      <c r="J8074" s="90">
        <f>IF(OR($E8074="",$H8074=""),"",$H8074*$I8074)</f>
      </c>
      <c r="K8074" s="87" t="str">
        <v/>
      </c>
    </row>
    <row r="8075">
      <c r="A8075" s="74" t="str">
        <v/>
      </c>
      <c r="B8075" s="74" t="str">
        <v/>
      </c>
      <c r="C8075" s="75">
        <f>IF($E8075="","",IFERROR(VLOOKUP(TRIM(E8075&amp;""),'Référentiel Articles'!$A$2:$F$634,2,FALSE),""))</f>
      </c>
      <c r="D8075" s="75">
        <f>IF($E8075="","",IFERROR(VLOOKUP(TRIM(E8075&amp;""),'Référentiel Articles'!$A$2:$F$634,3,FALSE),""))</f>
      </c>
      <c r="E8075" s="74" t="str">
        <v/>
      </c>
      <c r="F8075" s="75">
        <f>IF($E8075="","",IFERROR(VLOOKUP(TRIM(E8075&amp;""),'Référentiel Articles'!$A$2:$F$634,4,FALSE),""))</f>
      </c>
      <c r="G8075" s="76">
        <f>IF($E8075="","",IFERROR(VLOOKUP(TRIM(E8075&amp;""),'Référentiel Articles'!$A$2:$F$634,5,FALSE),""))</f>
      </c>
      <c r="H8075" s="77" t="str">
        <v/>
      </c>
      <c r="I8075" s="76">
        <f>IF($E8075="","",IFERROR(VLOOKUP(TRIM(E8075&amp;""),'Référentiel Articles'!$A$2:$F$634,6,FALSE),""))</f>
      </c>
      <c r="J8075" s="78">
        <f>IF(OR($E8075="",$H8075=""),"",$H8075*$I8075)</f>
      </c>
      <c r="K8075" s="79" t="str">
        <v/>
      </c>
    </row>
    <row r="8076">
      <c r="A8076" s="81" t="str">
        <v/>
      </c>
      <c r="B8076" s="81" t="str">
        <v/>
      </c>
      <c r="C8076" s="83">
        <f>IF($E8076="","",IFERROR(VLOOKUP(TRIM(E8076&amp;""),'Référentiel Articles'!$A$2:$F$634,2,FALSE),""))</f>
      </c>
      <c r="D8076" s="83">
        <f>IF($E8076="","",IFERROR(VLOOKUP(TRIM(E8076&amp;""),'Référentiel Articles'!$A$2:$F$634,3,FALSE),""))</f>
      </c>
      <c r="E8076" s="81" t="str">
        <v/>
      </c>
      <c r="F8076" s="83">
        <f>IF($E8076="","",IFERROR(VLOOKUP(TRIM(E8076&amp;""),'Référentiel Articles'!$A$2:$F$634,4,FALSE),""))</f>
      </c>
      <c r="G8076" s="84">
        <f>IF($E8076="","",IFERROR(VLOOKUP(TRIM(E8076&amp;""),'Référentiel Articles'!$A$2:$F$634,5,FALSE),""))</f>
      </c>
      <c r="H8076" s="85" t="str">
        <v/>
      </c>
      <c r="I8076" s="84">
        <f>IF($E8076="","",IFERROR(VLOOKUP(TRIM(E8076&amp;""),'Référentiel Articles'!$A$2:$F$634,6,FALSE),""))</f>
      </c>
      <c r="J8076" s="90">
        <f>IF(OR($E8076="",$H8076=""),"",$H8076*$I8076)</f>
      </c>
      <c r="K8076" s="87" t="str">
        <v/>
      </c>
    </row>
    <row r="8077">
      <c r="A8077" s="74" t="str">
        <v/>
      </c>
      <c r="B8077" s="74" t="str">
        <v/>
      </c>
      <c r="C8077" s="75">
        <f>IF($E8077="","",IFERROR(VLOOKUP(TRIM(E8077&amp;""),'Référentiel Articles'!$A$2:$F$634,2,FALSE),""))</f>
      </c>
      <c r="D8077" s="75">
        <f>IF($E8077="","",IFERROR(VLOOKUP(TRIM(E8077&amp;""),'Référentiel Articles'!$A$2:$F$634,3,FALSE),""))</f>
      </c>
      <c r="E8077" s="74" t="str">
        <v/>
      </c>
      <c r="F8077" s="75">
        <f>IF($E8077="","",IFERROR(VLOOKUP(TRIM(E8077&amp;""),'Référentiel Articles'!$A$2:$F$634,4,FALSE),""))</f>
      </c>
      <c r="G8077" s="76">
        <f>IF($E8077="","",IFERROR(VLOOKUP(TRIM(E8077&amp;""),'Référentiel Articles'!$A$2:$F$634,5,FALSE),""))</f>
      </c>
      <c r="H8077" s="77" t="str">
        <v/>
      </c>
      <c r="I8077" s="76">
        <f>IF($E8077="","",IFERROR(VLOOKUP(TRIM(E8077&amp;""),'Référentiel Articles'!$A$2:$F$634,6,FALSE),""))</f>
      </c>
      <c r="J8077" s="78">
        <f>IF(OR($E8077="",$H8077=""),"",$H8077*$I8077)</f>
      </c>
      <c r="K8077" s="79" t="str">
        <v/>
      </c>
    </row>
    <row r="8078">
      <c r="A8078" s="81" t="str">
        <v/>
      </c>
      <c r="B8078" s="81" t="str">
        <v/>
      </c>
      <c r="C8078" s="83">
        <f>IF($E8078="","",IFERROR(VLOOKUP(TRIM(E8078&amp;""),'Référentiel Articles'!$A$2:$F$634,2,FALSE),""))</f>
      </c>
      <c r="D8078" s="83">
        <f>IF($E8078="","",IFERROR(VLOOKUP(TRIM(E8078&amp;""),'Référentiel Articles'!$A$2:$F$634,3,FALSE),""))</f>
      </c>
      <c r="E8078" s="81" t="str">
        <v/>
      </c>
      <c r="F8078" s="83">
        <f>IF($E8078="","",IFERROR(VLOOKUP(TRIM(E8078&amp;""),'Référentiel Articles'!$A$2:$F$634,4,FALSE),""))</f>
      </c>
      <c r="G8078" s="84">
        <f>IF($E8078="","",IFERROR(VLOOKUP(TRIM(E8078&amp;""),'Référentiel Articles'!$A$2:$F$634,5,FALSE),""))</f>
      </c>
      <c r="H8078" s="85" t="str">
        <v/>
      </c>
      <c r="I8078" s="84">
        <f>IF($E8078="","",IFERROR(VLOOKUP(TRIM(E8078&amp;""),'Référentiel Articles'!$A$2:$F$634,6,FALSE),""))</f>
      </c>
      <c r="J8078" s="90">
        <f>IF(OR($E8078="",$H8078=""),"",$H8078*$I8078)</f>
      </c>
      <c r="K8078" s="87" t="str">
        <v/>
      </c>
    </row>
    <row r="8079">
      <c r="A8079" s="74" t="str">
        <v/>
      </c>
      <c r="B8079" s="74" t="str">
        <v/>
      </c>
      <c r="C8079" s="75">
        <f>IF($E8079="","",IFERROR(VLOOKUP(TRIM(E8079&amp;""),'Référentiel Articles'!$A$2:$F$634,2,FALSE),""))</f>
      </c>
      <c r="D8079" s="75">
        <f>IF($E8079="","",IFERROR(VLOOKUP(TRIM(E8079&amp;""),'Référentiel Articles'!$A$2:$F$634,3,FALSE),""))</f>
      </c>
      <c r="E8079" s="74" t="str">
        <v/>
      </c>
      <c r="F8079" s="75">
        <f>IF($E8079="","",IFERROR(VLOOKUP(TRIM(E8079&amp;""),'Référentiel Articles'!$A$2:$F$634,4,FALSE),""))</f>
      </c>
      <c r="G8079" s="76">
        <f>IF($E8079="","",IFERROR(VLOOKUP(TRIM(E8079&amp;""),'Référentiel Articles'!$A$2:$F$634,5,FALSE),""))</f>
      </c>
      <c r="H8079" s="77" t="str">
        <v/>
      </c>
      <c r="I8079" s="76">
        <f>IF($E8079="","",IFERROR(VLOOKUP(TRIM(E8079&amp;""),'Référentiel Articles'!$A$2:$F$634,6,FALSE),""))</f>
      </c>
      <c r="J8079" s="78">
        <f>IF(OR($E8079="",$H8079=""),"",$H8079*$I8079)</f>
      </c>
      <c r="K8079" s="79" t="str">
        <v/>
      </c>
    </row>
    <row r="8080">
      <c r="A8080" s="81" t="str">
        <v/>
      </c>
      <c r="B8080" s="81" t="str">
        <v/>
      </c>
      <c r="C8080" s="83">
        <f>IF($E8080="","",IFERROR(VLOOKUP(TRIM(E8080&amp;""),'Référentiel Articles'!$A$2:$F$634,2,FALSE),""))</f>
      </c>
      <c r="D8080" s="83">
        <f>IF($E8080="","",IFERROR(VLOOKUP(TRIM(E8080&amp;""),'Référentiel Articles'!$A$2:$F$634,3,FALSE),""))</f>
      </c>
      <c r="E8080" s="81" t="str">
        <v/>
      </c>
      <c r="F8080" s="83">
        <f>IF($E8080="","",IFERROR(VLOOKUP(TRIM(E8080&amp;""),'Référentiel Articles'!$A$2:$F$634,4,FALSE),""))</f>
      </c>
      <c r="G8080" s="84">
        <f>IF($E8080="","",IFERROR(VLOOKUP(TRIM(E8080&amp;""),'Référentiel Articles'!$A$2:$F$634,5,FALSE),""))</f>
      </c>
      <c r="H8080" s="85" t="str">
        <v/>
      </c>
      <c r="I8080" s="84">
        <f>IF($E8080="","",IFERROR(VLOOKUP(TRIM(E8080&amp;""),'Référentiel Articles'!$A$2:$F$634,6,FALSE),""))</f>
      </c>
      <c r="J8080" s="90">
        <f>IF(OR($E8080="",$H8080=""),"",$H8080*$I8080)</f>
      </c>
      <c r="K8080" s="87" t="str">
        <v/>
      </c>
    </row>
    <row r="8081">
      <c r="A8081" s="74" t="str">
        <v/>
      </c>
      <c r="B8081" s="74" t="str">
        <v/>
      </c>
      <c r="C8081" s="75">
        <f>IF($E8081="","",IFERROR(VLOOKUP(TRIM(E8081&amp;""),'Référentiel Articles'!$A$2:$F$634,2,FALSE),""))</f>
      </c>
      <c r="D8081" s="75">
        <f>IF($E8081="","",IFERROR(VLOOKUP(TRIM(E8081&amp;""),'Référentiel Articles'!$A$2:$F$634,3,FALSE),""))</f>
      </c>
      <c r="E8081" s="74" t="str">
        <v/>
      </c>
      <c r="F8081" s="75">
        <f>IF($E8081="","",IFERROR(VLOOKUP(TRIM(E8081&amp;""),'Référentiel Articles'!$A$2:$F$634,4,FALSE),""))</f>
      </c>
      <c r="G8081" s="76">
        <f>IF($E8081="","",IFERROR(VLOOKUP(TRIM(E8081&amp;""),'Référentiel Articles'!$A$2:$F$634,5,FALSE),""))</f>
      </c>
      <c r="H8081" s="77" t="str">
        <v/>
      </c>
      <c r="I8081" s="76">
        <f>IF($E8081="","",IFERROR(VLOOKUP(TRIM(E8081&amp;""),'Référentiel Articles'!$A$2:$F$634,6,FALSE),""))</f>
      </c>
      <c r="J8081" s="78">
        <f>IF(OR($E8081="",$H8081=""),"",$H8081*$I8081)</f>
      </c>
      <c r="K8081" s="79" t="str">
        <v/>
      </c>
    </row>
    <row r="8082">
      <c r="A8082" s="81" t="str">
        <v/>
      </c>
      <c r="B8082" s="81" t="str">
        <v/>
      </c>
      <c r="C8082" s="83">
        <f>IF($E8082="","",IFERROR(VLOOKUP(TRIM(E8082&amp;""),'Référentiel Articles'!$A$2:$F$634,2,FALSE),""))</f>
      </c>
      <c r="D8082" s="83">
        <f>IF($E8082="","",IFERROR(VLOOKUP(TRIM(E8082&amp;""),'Référentiel Articles'!$A$2:$F$634,3,FALSE),""))</f>
      </c>
      <c r="E8082" s="81" t="str">
        <v/>
      </c>
      <c r="F8082" s="83">
        <f>IF($E8082="","",IFERROR(VLOOKUP(TRIM(E8082&amp;""),'Référentiel Articles'!$A$2:$F$634,4,FALSE),""))</f>
      </c>
      <c r="G8082" s="84">
        <f>IF($E8082="","",IFERROR(VLOOKUP(TRIM(E8082&amp;""),'Référentiel Articles'!$A$2:$F$634,5,FALSE),""))</f>
      </c>
      <c r="H8082" s="85" t="str">
        <v/>
      </c>
      <c r="I8082" s="84">
        <f>IF($E8082="","",IFERROR(VLOOKUP(TRIM(E8082&amp;""),'Référentiel Articles'!$A$2:$F$634,6,FALSE),""))</f>
      </c>
      <c r="J8082" s="90">
        <f>IF(OR($E8082="",$H8082=""),"",$H8082*$I8082)</f>
      </c>
      <c r="K8082" s="87" t="str">
        <v/>
      </c>
    </row>
    <row r="8083">
      <c r="A8083" s="74" t="str">
        <v/>
      </c>
      <c r="B8083" s="74" t="str">
        <v/>
      </c>
      <c r="C8083" s="75">
        <f>IF($E8083="","",IFERROR(VLOOKUP(TRIM(E8083&amp;""),'Référentiel Articles'!$A$2:$F$634,2,FALSE),""))</f>
      </c>
      <c r="D8083" s="75">
        <f>IF($E8083="","",IFERROR(VLOOKUP(TRIM(E8083&amp;""),'Référentiel Articles'!$A$2:$F$634,3,FALSE),""))</f>
      </c>
      <c r="E8083" s="74" t="str">
        <v/>
      </c>
      <c r="F8083" s="75">
        <f>IF($E8083="","",IFERROR(VLOOKUP(TRIM(E8083&amp;""),'Référentiel Articles'!$A$2:$F$634,4,FALSE),""))</f>
      </c>
      <c r="G8083" s="76">
        <f>IF($E8083="","",IFERROR(VLOOKUP(TRIM(E8083&amp;""),'Référentiel Articles'!$A$2:$F$634,5,FALSE),""))</f>
      </c>
      <c r="H8083" s="77" t="str">
        <v/>
      </c>
      <c r="I8083" s="76">
        <f>IF($E8083="","",IFERROR(VLOOKUP(TRIM(E8083&amp;""),'Référentiel Articles'!$A$2:$F$634,6,FALSE),""))</f>
      </c>
      <c r="J8083" s="78">
        <f>IF(OR($E8083="",$H8083=""),"",$H8083*$I8083)</f>
      </c>
      <c r="K8083" s="79" t="str">
        <v/>
      </c>
    </row>
    <row r="8084">
      <c r="A8084" s="81" t="str">
        <v/>
      </c>
      <c r="B8084" s="81" t="str">
        <v/>
      </c>
      <c r="C8084" s="83">
        <f>IF($E8084="","",IFERROR(VLOOKUP(TRIM(E8084&amp;""),'Référentiel Articles'!$A$2:$F$634,2,FALSE),""))</f>
      </c>
      <c r="D8084" s="83">
        <f>IF($E8084="","",IFERROR(VLOOKUP(TRIM(E8084&amp;""),'Référentiel Articles'!$A$2:$F$634,3,FALSE),""))</f>
      </c>
      <c r="E8084" s="81" t="str">
        <v/>
      </c>
      <c r="F8084" s="83">
        <f>IF($E8084="","",IFERROR(VLOOKUP(TRIM(E8084&amp;""),'Référentiel Articles'!$A$2:$F$634,4,FALSE),""))</f>
      </c>
      <c r="G8084" s="84">
        <f>IF($E8084="","",IFERROR(VLOOKUP(TRIM(E8084&amp;""),'Référentiel Articles'!$A$2:$F$634,5,FALSE),""))</f>
      </c>
      <c r="H8084" s="85" t="str">
        <v/>
      </c>
      <c r="I8084" s="84">
        <f>IF($E8084="","",IFERROR(VLOOKUP(TRIM(E8084&amp;""),'Référentiel Articles'!$A$2:$F$634,6,FALSE),""))</f>
      </c>
      <c r="J8084" s="90">
        <f>IF(OR($E8084="",$H8084=""),"",$H8084*$I8084)</f>
      </c>
      <c r="K8084" s="87" t="str">
        <v/>
      </c>
    </row>
    <row r="8085">
      <c r="A8085" s="74" t="str">
        <v/>
      </c>
      <c r="B8085" s="74" t="str">
        <v/>
      </c>
      <c r="C8085" s="75">
        <f>IF($E8085="","",IFERROR(VLOOKUP(TRIM(E8085&amp;""),'Référentiel Articles'!$A$2:$F$634,2,FALSE),""))</f>
      </c>
      <c r="D8085" s="75">
        <f>IF($E8085="","",IFERROR(VLOOKUP(TRIM(E8085&amp;""),'Référentiel Articles'!$A$2:$F$634,3,FALSE),""))</f>
      </c>
      <c r="E8085" s="74" t="str">
        <v/>
      </c>
      <c r="F8085" s="75">
        <f>IF($E8085="","",IFERROR(VLOOKUP(TRIM(E8085&amp;""),'Référentiel Articles'!$A$2:$F$634,4,FALSE),""))</f>
      </c>
      <c r="G8085" s="76">
        <f>IF($E8085="","",IFERROR(VLOOKUP(TRIM(E8085&amp;""),'Référentiel Articles'!$A$2:$F$634,5,FALSE),""))</f>
      </c>
      <c r="H8085" s="77" t="str">
        <v/>
      </c>
      <c r="I8085" s="76">
        <f>IF($E8085="","",IFERROR(VLOOKUP(TRIM(E8085&amp;""),'Référentiel Articles'!$A$2:$F$634,6,FALSE),""))</f>
      </c>
      <c r="J8085" s="78">
        <f>IF(OR($E8085="",$H8085=""),"",$H8085*$I8085)</f>
      </c>
      <c r="K8085" s="79" t="str">
        <v/>
      </c>
    </row>
    <row r="8086">
      <c r="A8086" s="81" t="str">
        <v/>
      </c>
      <c r="B8086" s="81" t="str">
        <v/>
      </c>
      <c r="C8086" s="83">
        <f>IF($E8086="","",IFERROR(VLOOKUP(TRIM(E8086&amp;""),'Référentiel Articles'!$A$2:$F$634,2,FALSE),""))</f>
      </c>
      <c r="D8086" s="83">
        <f>IF($E8086="","",IFERROR(VLOOKUP(TRIM(E8086&amp;""),'Référentiel Articles'!$A$2:$F$634,3,FALSE),""))</f>
      </c>
      <c r="E8086" s="81" t="str">
        <v/>
      </c>
      <c r="F8086" s="83">
        <f>IF($E8086="","",IFERROR(VLOOKUP(TRIM(E8086&amp;""),'Référentiel Articles'!$A$2:$F$634,4,FALSE),""))</f>
      </c>
      <c r="G8086" s="84">
        <f>IF($E8086="","",IFERROR(VLOOKUP(TRIM(E8086&amp;""),'Référentiel Articles'!$A$2:$F$634,5,FALSE),""))</f>
      </c>
      <c r="H8086" s="85" t="str">
        <v/>
      </c>
      <c r="I8086" s="84">
        <f>IF($E8086="","",IFERROR(VLOOKUP(TRIM(E8086&amp;""),'Référentiel Articles'!$A$2:$F$634,6,FALSE),""))</f>
      </c>
      <c r="J8086" s="90">
        <f>IF(OR($E8086="",$H8086=""),"",$H8086*$I8086)</f>
      </c>
      <c r="K8086" s="87" t="str">
        <v/>
      </c>
    </row>
    <row r="8087">
      <c r="A8087" s="74" t="str">
        <v/>
      </c>
      <c r="B8087" s="74" t="str">
        <v/>
      </c>
      <c r="C8087" s="75">
        <f>IF($E8087="","",IFERROR(VLOOKUP(TRIM(E8087&amp;""),'Référentiel Articles'!$A$2:$F$634,2,FALSE),""))</f>
      </c>
      <c r="D8087" s="75">
        <f>IF($E8087="","",IFERROR(VLOOKUP(TRIM(E8087&amp;""),'Référentiel Articles'!$A$2:$F$634,3,FALSE),""))</f>
      </c>
      <c r="E8087" s="74" t="str">
        <v/>
      </c>
      <c r="F8087" s="75">
        <f>IF($E8087="","",IFERROR(VLOOKUP(TRIM(E8087&amp;""),'Référentiel Articles'!$A$2:$F$634,4,FALSE),""))</f>
      </c>
      <c r="G8087" s="76">
        <f>IF($E8087="","",IFERROR(VLOOKUP(TRIM(E8087&amp;""),'Référentiel Articles'!$A$2:$F$634,5,FALSE),""))</f>
      </c>
      <c r="H8087" s="77" t="str">
        <v/>
      </c>
      <c r="I8087" s="76">
        <f>IF($E8087="","",IFERROR(VLOOKUP(TRIM(E8087&amp;""),'Référentiel Articles'!$A$2:$F$634,6,FALSE),""))</f>
      </c>
      <c r="J8087" s="78">
        <f>IF(OR($E8087="",$H8087=""),"",$H8087*$I8087)</f>
      </c>
      <c r="K8087" s="79" t="str">
        <v/>
      </c>
    </row>
    <row r="8088">
      <c r="A8088" s="81" t="str">
        <v/>
      </c>
      <c r="B8088" s="81" t="str">
        <v/>
      </c>
      <c r="C8088" s="83">
        <f>IF($E8088="","",IFERROR(VLOOKUP(TRIM(E8088&amp;""),'Référentiel Articles'!$A$2:$F$634,2,FALSE),""))</f>
      </c>
      <c r="D8088" s="83">
        <f>IF($E8088="","",IFERROR(VLOOKUP(TRIM(E8088&amp;""),'Référentiel Articles'!$A$2:$F$634,3,FALSE),""))</f>
      </c>
      <c r="E8088" s="81" t="str">
        <v/>
      </c>
      <c r="F8088" s="83">
        <f>IF($E8088="","",IFERROR(VLOOKUP(TRIM(E8088&amp;""),'Référentiel Articles'!$A$2:$F$634,4,FALSE),""))</f>
      </c>
      <c r="G8088" s="84">
        <f>IF($E8088="","",IFERROR(VLOOKUP(TRIM(E8088&amp;""),'Référentiel Articles'!$A$2:$F$634,5,FALSE),""))</f>
      </c>
      <c r="H8088" s="85" t="str">
        <v/>
      </c>
      <c r="I8088" s="84">
        <f>IF($E8088="","",IFERROR(VLOOKUP(TRIM(E8088&amp;""),'Référentiel Articles'!$A$2:$F$634,6,FALSE),""))</f>
      </c>
      <c r="J8088" s="90">
        <f>IF(OR($E8088="",$H8088=""),"",$H8088*$I8088)</f>
      </c>
      <c r="K8088" s="87" t="str">
        <v/>
      </c>
    </row>
    <row r="8089">
      <c r="A8089" s="74" t="str">
        <v/>
      </c>
      <c r="B8089" s="74" t="str">
        <v/>
      </c>
      <c r="C8089" s="75">
        <f>IF($E8089="","",IFERROR(VLOOKUP(TRIM(E8089&amp;""),'Référentiel Articles'!$A$2:$F$634,2,FALSE),""))</f>
      </c>
      <c r="D8089" s="75">
        <f>IF($E8089="","",IFERROR(VLOOKUP(TRIM(E8089&amp;""),'Référentiel Articles'!$A$2:$F$634,3,FALSE),""))</f>
      </c>
      <c r="E8089" s="74" t="str">
        <v/>
      </c>
      <c r="F8089" s="75">
        <f>IF($E8089="","",IFERROR(VLOOKUP(TRIM(E8089&amp;""),'Référentiel Articles'!$A$2:$F$634,4,FALSE),""))</f>
      </c>
      <c r="G8089" s="76">
        <f>IF($E8089="","",IFERROR(VLOOKUP(TRIM(E8089&amp;""),'Référentiel Articles'!$A$2:$F$634,5,FALSE),""))</f>
      </c>
      <c r="H8089" s="77" t="str">
        <v/>
      </c>
      <c r="I8089" s="76">
        <f>IF($E8089="","",IFERROR(VLOOKUP(TRIM(E8089&amp;""),'Référentiel Articles'!$A$2:$F$634,6,FALSE),""))</f>
      </c>
      <c r="J8089" s="78">
        <f>IF(OR($E8089="",$H8089=""),"",$H8089*$I8089)</f>
      </c>
      <c r="K8089" s="79" t="str">
        <v/>
      </c>
    </row>
    <row r="8090">
      <c r="A8090" s="81" t="str">
        <v/>
      </c>
      <c r="B8090" s="81" t="str">
        <v/>
      </c>
      <c r="C8090" s="83">
        <f>IF($E8090="","",IFERROR(VLOOKUP(TRIM(E8090&amp;""),'Référentiel Articles'!$A$2:$F$634,2,FALSE),""))</f>
      </c>
      <c r="D8090" s="83">
        <f>IF($E8090="","",IFERROR(VLOOKUP(TRIM(E8090&amp;""),'Référentiel Articles'!$A$2:$F$634,3,FALSE),""))</f>
      </c>
      <c r="E8090" s="81" t="str">
        <v/>
      </c>
      <c r="F8090" s="83">
        <f>IF($E8090="","",IFERROR(VLOOKUP(TRIM(E8090&amp;""),'Référentiel Articles'!$A$2:$F$634,4,FALSE),""))</f>
      </c>
      <c r="G8090" s="84">
        <f>IF($E8090="","",IFERROR(VLOOKUP(TRIM(E8090&amp;""),'Référentiel Articles'!$A$2:$F$634,5,FALSE),""))</f>
      </c>
      <c r="H8090" s="85" t="str">
        <v/>
      </c>
      <c r="I8090" s="84">
        <f>IF($E8090="","",IFERROR(VLOOKUP(TRIM(E8090&amp;""),'Référentiel Articles'!$A$2:$F$634,6,FALSE),""))</f>
      </c>
      <c r="J8090" s="90">
        <f>IF(OR($E8090="",$H8090=""),"",$H8090*$I8090)</f>
      </c>
      <c r="K8090" s="87" t="str">
        <v/>
      </c>
    </row>
    <row r="8091">
      <c r="A8091" s="74" t="str">
        <v/>
      </c>
      <c r="B8091" s="74" t="str">
        <v/>
      </c>
      <c r="C8091" s="75">
        <f>IF($E8091="","",IFERROR(VLOOKUP(TRIM(E8091&amp;""),'Référentiel Articles'!$A$2:$F$634,2,FALSE),""))</f>
      </c>
      <c r="D8091" s="75">
        <f>IF($E8091="","",IFERROR(VLOOKUP(TRIM(E8091&amp;""),'Référentiel Articles'!$A$2:$F$634,3,FALSE),""))</f>
      </c>
      <c r="E8091" s="74" t="str">
        <v/>
      </c>
      <c r="F8091" s="75">
        <f>IF($E8091="","",IFERROR(VLOOKUP(TRIM(E8091&amp;""),'Référentiel Articles'!$A$2:$F$634,4,FALSE),""))</f>
      </c>
      <c r="G8091" s="76">
        <f>IF($E8091="","",IFERROR(VLOOKUP(TRIM(E8091&amp;""),'Référentiel Articles'!$A$2:$F$634,5,FALSE),""))</f>
      </c>
      <c r="H8091" s="77" t="str">
        <v/>
      </c>
      <c r="I8091" s="76">
        <f>IF($E8091="","",IFERROR(VLOOKUP(TRIM(E8091&amp;""),'Référentiel Articles'!$A$2:$F$634,6,FALSE),""))</f>
      </c>
      <c r="J8091" s="78">
        <f>IF(OR($E8091="",$H8091=""),"",$H8091*$I8091)</f>
      </c>
      <c r="K8091" s="79" t="str">
        <v/>
      </c>
    </row>
    <row r="8092">
      <c r="A8092" s="81" t="str">
        <v/>
      </c>
      <c r="B8092" s="81" t="str">
        <v/>
      </c>
      <c r="C8092" s="83">
        <f>IF($E8092="","",IFERROR(VLOOKUP(TRIM(E8092&amp;""),'Référentiel Articles'!$A$2:$F$634,2,FALSE),""))</f>
      </c>
      <c r="D8092" s="83">
        <f>IF($E8092="","",IFERROR(VLOOKUP(TRIM(E8092&amp;""),'Référentiel Articles'!$A$2:$F$634,3,FALSE),""))</f>
      </c>
      <c r="E8092" s="81" t="str">
        <v/>
      </c>
      <c r="F8092" s="83">
        <f>IF($E8092="","",IFERROR(VLOOKUP(TRIM(E8092&amp;""),'Référentiel Articles'!$A$2:$F$634,4,FALSE),""))</f>
      </c>
      <c r="G8092" s="84">
        <f>IF($E8092="","",IFERROR(VLOOKUP(TRIM(E8092&amp;""),'Référentiel Articles'!$A$2:$F$634,5,FALSE),""))</f>
      </c>
      <c r="H8092" s="85" t="str">
        <v/>
      </c>
      <c r="I8092" s="84">
        <f>IF($E8092="","",IFERROR(VLOOKUP(TRIM(E8092&amp;""),'Référentiel Articles'!$A$2:$F$634,6,FALSE),""))</f>
      </c>
      <c r="J8092" s="90">
        <f>IF(OR($E8092="",$H8092=""),"",$H8092*$I8092)</f>
      </c>
      <c r="K8092" s="87" t="str">
        <v/>
      </c>
    </row>
    <row r="8093">
      <c r="A8093" s="74" t="str">
        <v/>
      </c>
      <c r="B8093" s="74" t="str">
        <v/>
      </c>
      <c r="C8093" s="75">
        <f>IF($E8093="","",IFERROR(VLOOKUP(TRIM(E8093&amp;""),'Référentiel Articles'!$A$2:$F$634,2,FALSE),""))</f>
      </c>
      <c r="D8093" s="75">
        <f>IF($E8093="","",IFERROR(VLOOKUP(TRIM(E8093&amp;""),'Référentiel Articles'!$A$2:$F$634,3,FALSE),""))</f>
      </c>
      <c r="E8093" s="74" t="str">
        <v/>
      </c>
      <c r="F8093" s="75">
        <f>IF($E8093="","",IFERROR(VLOOKUP(TRIM(E8093&amp;""),'Référentiel Articles'!$A$2:$F$634,4,FALSE),""))</f>
      </c>
      <c r="G8093" s="76">
        <f>IF($E8093="","",IFERROR(VLOOKUP(TRIM(E8093&amp;""),'Référentiel Articles'!$A$2:$F$634,5,FALSE),""))</f>
      </c>
      <c r="H8093" s="77" t="str">
        <v/>
      </c>
      <c r="I8093" s="76">
        <f>IF($E8093="","",IFERROR(VLOOKUP(TRIM(E8093&amp;""),'Référentiel Articles'!$A$2:$F$634,6,FALSE),""))</f>
      </c>
      <c r="J8093" s="78">
        <f>IF(OR($E8093="",$H8093=""),"",$H8093*$I8093)</f>
      </c>
      <c r="K8093" s="79" t="str">
        <v/>
      </c>
    </row>
    <row r="8094">
      <c r="A8094" s="81" t="str">
        <v/>
      </c>
      <c r="B8094" s="81" t="str">
        <v/>
      </c>
      <c r="C8094" s="83">
        <f>IF($E8094="","",IFERROR(VLOOKUP(TRIM(E8094&amp;""),'Référentiel Articles'!$A$2:$F$634,2,FALSE),""))</f>
      </c>
      <c r="D8094" s="83">
        <f>IF($E8094="","",IFERROR(VLOOKUP(TRIM(E8094&amp;""),'Référentiel Articles'!$A$2:$F$634,3,FALSE),""))</f>
      </c>
      <c r="E8094" s="81" t="str">
        <v/>
      </c>
      <c r="F8094" s="83">
        <f>IF($E8094="","",IFERROR(VLOOKUP(TRIM(E8094&amp;""),'Référentiel Articles'!$A$2:$F$634,4,FALSE),""))</f>
      </c>
      <c r="G8094" s="84">
        <f>IF($E8094="","",IFERROR(VLOOKUP(TRIM(E8094&amp;""),'Référentiel Articles'!$A$2:$F$634,5,FALSE),""))</f>
      </c>
      <c r="H8094" s="85" t="str">
        <v/>
      </c>
      <c r="I8094" s="84">
        <f>IF($E8094="","",IFERROR(VLOOKUP(TRIM(E8094&amp;""),'Référentiel Articles'!$A$2:$F$634,6,FALSE),""))</f>
      </c>
      <c r="J8094" s="90">
        <f>IF(OR($E8094="",$H8094=""),"",$H8094*$I8094)</f>
      </c>
      <c r="K8094" s="87" t="str">
        <v/>
      </c>
    </row>
    <row r="8095">
      <c r="A8095" s="74" t="str">
        <v/>
      </c>
      <c r="B8095" s="74" t="str">
        <v/>
      </c>
      <c r="C8095" s="75">
        <f>IF($E8095="","",IFERROR(VLOOKUP(TRIM(E8095&amp;""),'Référentiel Articles'!$A$2:$F$634,2,FALSE),""))</f>
      </c>
      <c r="D8095" s="75">
        <f>IF($E8095="","",IFERROR(VLOOKUP(TRIM(E8095&amp;""),'Référentiel Articles'!$A$2:$F$634,3,FALSE),""))</f>
      </c>
      <c r="E8095" s="74" t="str">
        <v/>
      </c>
      <c r="F8095" s="75">
        <f>IF($E8095="","",IFERROR(VLOOKUP(TRIM(E8095&amp;""),'Référentiel Articles'!$A$2:$F$634,4,FALSE),""))</f>
      </c>
      <c r="G8095" s="76">
        <f>IF($E8095="","",IFERROR(VLOOKUP(TRIM(E8095&amp;""),'Référentiel Articles'!$A$2:$F$634,5,FALSE),""))</f>
      </c>
      <c r="H8095" s="77" t="str">
        <v/>
      </c>
      <c r="I8095" s="76">
        <f>IF($E8095="","",IFERROR(VLOOKUP(TRIM(E8095&amp;""),'Référentiel Articles'!$A$2:$F$634,6,FALSE),""))</f>
      </c>
      <c r="J8095" s="78">
        <f>IF(OR($E8095="",$H8095=""),"",$H8095*$I8095)</f>
      </c>
      <c r="K8095" s="79" t="str">
        <v/>
      </c>
    </row>
    <row r="8096">
      <c r="A8096" s="81" t="str">
        <v/>
      </c>
      <c r="B8096" s="81" t="str">
        <v/>
      </c>
      <c r="C8096" s="83">
        <f>IF($E8096="","",IFERROR(VLOOKUP(TRIM(E8096&amp;""),'Référentiel Articles'!$A$2:$F$634,2,FALSE),""))</f>
      </c>
      <c r="D8096" s="83">
        <f>IF($E8096="","",IFERROR(VLOOKUP(TRIM(E8096&amp;""),'Référentiel Articles'!$A$2:$F$634,3,FALSE),""))</f>
      </c>
      <c r="E8096" s="81" t="str">
        <v/>
      </c>
      <c r="F8096" s="83">
        <f>IF($E8096="","",IFERROR(VLOOKUP(TRIM(E8096&amp;""),'Référentiel Articles'!$A$2:$F$634,4,FALSE),""))</f>
      </c>
      <c r="G8096" s="84">
        <f>IF($E8096="","",IFERROR(VLOOKUP(TRIM(E8096&amp;""),'Référentiel Articles'!$A$2:$F$634,5,FALSE),""))</f>
      </c>
      <c r="H8096" s="85" t="str">
        <v/>
      </c>
      <c r="I8096" s="84">
        <f>IF($E8096="","",IFERROR(VLOOKUP(TRIM(E8096&amp;""),'Référentiel Articles'!$A$2:$F$634,6,FALSE),""))</f>
      </c>
      <c r="J8096" s="90">
        <f>IF(OR($E8096="",$H8096=""),"",$H8096*$I8096)</f>
      </c>
      <c r="K8096" s="87" t="str">
        <v/>
      </c>
    </row>
    <row r="8097">
      <c r="A8097" s="74" t="str">
        <v/>
      </c>
      <c r="B8097" s="74" t="str">
        <v/>
      </c>
      <c r="C8097" s="75">
        <f>IF($E8097="","",IFERROR(VLOOKUP(TRIM(E8097&amp;""),'Référentiel Articles'!$A$2:$F$634,2,FALSE),""))</f>
      </c>
      <c r="D8097" s="75">
        <f>IF($E8097="","",IFERROR(VLOOKUP(TRIM(E8097&amp;""),'Référentiel Articles'!$A$2:$F$634,3,FALSE),""))</f>
      </c>
      <c r="E8097" s="74" t="str">
        <v/>
      </c>
      <c r="F8097" s="75">
        <f>IF($E8097="","",IFERROR(VLOOKUP(TRIM(E8097&amp;""),'Référentiel Articles'!$A$2:$F$634,4,FALSE),""))</f>
      </c>
      <c r="G8097" s="76">
        <f>IF($E8097="","",IFERROR(VLOOKUP(TRIM(E8097&amp;""),'Référentiel Articles'!$A$2:$F$634,5,FALSE),""))</f>
      </c>
      <c r="H8097" s="77" t="str">
        <v/>
      </c>
      <c r="I8097" s="76">
        <f>IF($E8097="","",IFERROR(VLOOKUP(TRIM(E8097&amp;""),'Référentiel Articles'!$A$2:$F$634,6,FALSE),""))</f>
      </c>
      <c r="J8097" s="78">
        <f>IF(OR($E8097="",$H8097=""),"",$H8097*$I8097)</f>
      </c>
      <c r="K8097" s="79" t="str">
        <v/>
      </c>
    </row>
    <row r="8098">
      <c r="A8098" s="81" t="str">
        <v/>
      </c>
      <c r="B8098" s="81" t="str">
        <v/>
      </c>
      <c r="C8098" s="83">
        <f>IF($E8098="","",IFERROR(VLOOKUP(TRIM(E8098&amp;""),'Référentiel Articles'!$A$2:$F$634,2,FALSE),""))</f>
      </c>
      <c r="D8098" s="83">
        <f>IF($E8098="","",IFERROR(VLOOKUP(TRIM(E8098&amp;""),'Référentiel Articles'!$A$2:$F$634,3,FALSE),""))</f>
      </c>
      <c r="E8098" s="81" t="str">
        <v/>
      </c>
      <c r="F8098" s="83">
        <f>IF($E8098="","",IFERROR(VLOOKUP(TRIM(E8098&amp;""),'Référentiel Articles'!$A$2:$F$634,4,FALSE),""))</f>
      </c>
      <c r="G8098" s="84">
        <f>IF($E8098="","",IFERROR(VLOOKUP(TRIM(E8098&amp;""),'Référentiel Articles'!$A$2:$F$634,5,FALSE),""))</f>
      </c>
      <c r="H8098" s="85" t="str">
        <v/>
      </c>
      <c r="I8098" s="84">
        <f>IF($E8098="","",IFERROR(VLOOKUP(TRIM(E8098&amp;""),'Référentiel Articles'!$A$2:$F$634,6,FALSE),""))</f>
      </c>
      <c r="J8098" s="90">
        <f>IF(OR($E8098="",$H8098=""),"",$H8098*$I8098)</f>
      </c>
      <c r="K8098" s="87" t="str">
        <v/>
      </c>
    </row>
    <row r="8099">
      <c r="A8099" s="74" t="str">
        <v/>
      </c>
      <c r="B8099" s="74" t="str">
        <v/>
      </c>
      <c r="C8099" s="75">
        <f>IF($E8099="","",IFERROR(VLOOKUP(TRIM(E8099&amp;""),'Référentiel Articles'!$A$2:$F$634,2,FALSE),""))</f>
      </c>
      <c r="D8099" s="75">
        <f>IF($E8099="","",IFERROR(VLOOKUP(TRIM(E8099&amp;""),'Référentiel Articles'!$A$2:$F$634,3,FALSE),""))</f>
      </c>
      <c r="E8099" s="74" t="str">
        <v/>
      </c>
      <c r="F8099" s="75">
        <f>IF($E8099="","",IFERROR(VLOOKUP(TRIM(E8099&amp;""),'Référentiel Articles'!$A$2:$F$634,4,FALSE),""))</f>
      </c>
      <c r="G8099" s="76">
        <f>IF($E8099="","",IFERROR(VLOOKUP(TRIM(E8099&amp;""),'Référentiel Articles'!$A$2:$F$634,5,FALSE),""))</f>
      </c>
      <c r="H8099" s="77" t="str">
        <v/>
      </c>
      <c r="I8099" s="76">
        <f>IF($E8099="","",IFERROR(VLOOKUP(TRIM(E8099&amp;""),'Référentiel Articles'!$A$2:$F$634,6,FALSE),""))</f>
      </c>
      <c r="J8099" s="78">
        <f>IF(OR($E8099="",$H8099=""),"",$H8099*$I8099)</f>
      </c>
      <c r="K8099" s="79" t="str">
        <v/>
      </c>
    </row>
    <row r="8100">
      <c r="A8100" s="81" t="str">
        <v/>
      </c>
      <c r="B8100" s="81" t="str">
        <v/>
      </c>
      <c r="C8100" s="83">
        <f>IF($E8100="","",IFERROR(VLOOKUP(TRIM(E8100&amp;""),'Référentiel Articles'!$A$2:$F$634,2,FALSE),""))</f>
      </c>
      <c r="D8100" s="83">
        <f>IF($E8100="","",IFERROR(VLOOKUP(TRIM(E8100&amp;""),'Référentiel Articles'!$A$2:$F$634,3,FALSE),""))</f>
      </c>
      <c r="E8100" s="81" t="str">
        <v/>
      </c>
      <c r="F8100" s="83">
        <f>IF($E8100="","",IFERROR(VLOOKUP(TRIM(E8100&amp;""),'Référentiel Articles'!$A$2:$F$634,4,FALSE),""))</f>
      </c>
      <c r="G8100" s="84">
        <f>IF($E8100="","",IFERROR(VLOOKUP(TRIM(E8100&amp;""),'Référentiel Articles'!$A$2:$F$634,5,FALSE),""))</f>
      </c>
      <c r="H8100" s="85" t="str">
        <v/>
      </c>
      <c r="I8100" s="84">
        <f>IF($E8100="","",IFERROR(VLOOKUP(TRIM(E8100&amp;""),'Référentiel Articles'!$A$2:$F$634,6,FALSE),""))</f>
      </c>
      <c r="J8100" s="90">
        <f>IF(OR($E8100="",$H8100=""),"",$H8100*$I8100)</f>
      </c>
      <c r="K8100" s="87" t="str">
        <v/>
      </c>
    </row>
    <row r="8101">
      <c r="A8101" s="74" t="str">
        <v/>
      </c>
      <c r="B8101" s="74" t="str">
        <v/>
      </c>
      <c r="C8101" s="75">
        <f>IF($E8101="","",IFERROR(VLOOKUP(TRIM(E8101&amp;""),'Référentiel Articles'!$A$2:$F$634,2,FALSE),""))</f>
      </c>
      <c r="D8101" s="75">
        <f>IF($E8101="","",IFERROR(VLOOKUP(TRIM(E8101&amp;""),'Référentiel Articles'!$A$2:$F$634,3,FALSE),""))</f>
      </c>
      <c r="E8101" s="74" t="str">
        <v/>
      </c>
      <c r="F8101" s="75">
        <f>IF($E8101="","",IFERROR(VLOOKUP(TRIM(E8101&amp;""),'Référentiel Articles'!$A$2:$F$634,4,FALSE),""))</f>
      </c>
      <c r="G8101" s="76">
        <f>IF($E8101="","",IFERROR(VLOOKUP(TRIM(E8101&amp;""),'Référentiel Articles'!$A$2:$F$634,5,FALSE),""))</f>
      </c>
      <c r="H8101" s="77" t="str">
        <v/>
      </c>
      <c r="I8101" s="76">
        <f>IF($E8101="","",IFERROR(VLOOKUP(TRIM(E8101&amp;""),'Référentiel Articles'!$A$2:$F$634,6,FALSE),""))</f>
      </c>
      <c r="J8101" s="78">
        <f>IF(OR($E8101="",$H8101=""),"",$H8101*$I8101)</f>
      </c>
      <c r="K8101" s="79" t="str">
        <v/>
      </c>
    </row>
    <row r="8102">
      <c r="A8102" s="81" t="str">
        <v/>
      </c>
      <c r="B8102" s="81" t="str">
        <v/>
      </c>
      <c r="C8102" s="83">
        <f>IF($E8102="","",IFERROR(VLOOKUP(TRIM(E8102&amp;""),'Référentiel Articles'!$A$2:$F$634,2,FALSE),""))</f>
      </c>
      <c r="D8102" s="83">
        <f>IF($E8102="","",IFERROR(VLOOKUP(TRIM(E8102&amp;""),'Référentiel Articles'!$A$2:$F$634,3,FALSE),""))</f>
      </c>
      <c r="E8102" s="81" t="str">
        <v/>
      </c>
      <c r="F8102" s="83">
        <f>IF($E8102="","",IFERROR(VLOOKUP(TRIM(E8102&amp;""),'Référentiel Articles'!$A$2:$F$634,4,FALSE),""))</f>
      </c>
      <c r="G8102" s="84">
        <f>IF($E8102="","",IFERROR(VLOOKUP(TRIM(E8102&amp;""),'Référentiel Articles'!$A$2:$F$634,5,FALSE),""))</f>
      </c>
      <c r="H8102" s="85" t="str">
        <v/>
      </c>
      <c r="I8102" s="84">
        <f>IF($E8102="","",IFERROR(VLOOKUP(TRIM(E8102&amp;""),'Référentiel Articles'!$A$2:$F$634,6,FALSE),""))</f>
      </c>
      <c r="J8102" s="90">
        <f>IF(OR($E8102="",$H8102=""),"",$H8102*$I8102)</f>
      </c>
      <c r="K8102" s="87" t="str">
        <v/>
      </c>
    </row>
    <row r="8103">
      <c r="A8103" s="74" t="str">
        <v/>
      </c>
      <c r="B8103" s="74" t="str">
        <v/>
      </c>
      <c r="C8103" s="75">
        <f>IF($E8103="","",IFERROR(VLOOKUP(TRIM(E8103&amp;""),'Référentiel Articles'!$A$2:$F$634,2,FALSE),""))</f>
      </c>
      <c r="D8103" s="75">
        <f>IF($E8103="","",IFERROR(VLOOKUP(TRIM(E8103&amp;""),'Référentiel Articles'!$A$2:$F$634,3,FALSE),""))</f>
      </c>
      <c r="E8103" s="74" t="str">
        <v/>
      </c>
      <c r="F8103" s="75">
        <f>IF($E8103="","",IFERROR(VLOOKUP(TRIM(E8103&amp;""),'Référentiel Articles'!$A$2:$F$634,4,FALSE),""))</f>
      </c>
      <c r="G8103" s="76">
        <f>IF($E8103="","",IFERROR(VLOOKUP(TRIM(E8103&amp;""),'Référentiel Articles'!$A$2:$F$634,5,FALSE),""))</f>
      </c>
      <c r="H8103" s="77" t="str">
        <v/>
      </c>
      <c r="I8103" s="76">
        <f>IF($E8103="","",IFERROR(VLOOKUP(TRIM(E8103&amp;""),'Référentiel Articles'!$A$2:$F$634,6,FALSE),""))</f>
      </c>
      <c r="J8103" s="78">
        <f>IF(OR($E8103="",$H8103=""),"",$H8103*$I8103)</f>
      </c>
      <c r="K8103" s="79" t="str">
        <v/>
      </c>
    </row>
    <row r="8104">
      <c r="A8104" s="81" t="str">
        <v/>
      </c>
      <c r="B8104" s="81" t="str">
        <v/>
      </c>
      <c r="C8104" s="83">
        <f>IF($E8104="","",IFERROR(VLOOKUP(TRIM(E8104&amp;""),'Référentiel Articles'!$A$2:$F$634,2,FALSE),""))</f>
      </c>
      <c r="D8104" s="83">
        <f>IF($E8104="","",IFERROR(VLOOKUP(TRIM(E8104&amp;""),'Référentiel Articles'!$A$2:$F$634,3,FALSE),""))</f>
      </c>
      <c r="E8104" s="81" t="str">
        <v/>
      </c>
      <c r="F8104" s="83">
        <f>IF($E8104="","",IFERROR(VLOOKUP(TRIM(E8104&amp;""),'Référentiel Articles'!$A$2:$F$634,4,FALSE),""))</f>
      </c>
      <c r="G8104" s="84">
        <f>IF($E8104="","",IFERROR(VLOOKUP(TRIM(E8104&amp;""),'Référentiel Articles'!$A$2:$F$634,5,FALSE),""))</f>
      </c>
      <c r="H8104" s="85" t="str">
        <v/>
      </c>
      <c r="I8104" s="84">
        <f>IF($E8104="","",IFERROR(VLOOKUP(TRIM(E8104&amp;""),'Référentiel Articles'!$A$2:$F$634,6,FALSE),""))</f>
      </c>
      <c r="J8104" s="90">
        <f>IF(OR($E8104="",$H8104=""),"",$H8104*$I8104)</f>
      </c>
      <c r="K8104" s="87" t="str">
        <v/>
      </c>
    </row>
    <row r="8105">
      <c r="A8105" s="74" t="str">
        <v/>
      </c>
      <c r="B8105" s="74" t="str">
        <v/>
      </c>
      <c r="C8105" s="75">
        <f>IF($E8105="","",IFERROR(VLOOKUP(TRIM(E8105&amp;""),'Référentiel Articles'!$A$2:$F$634,2,FALSE),""))</f>
      </c>
      <c r="D8105" s="75">
        <f>IF($E8105="","",IFERROR(VLOOKUP(TRIM(E8105&amp;""),'Référentiel Articles'!$A$2:$F$634,3,FALSE),""))</f>
      </c>
      <c r="E8105" s="74" t="str">
        <v/>
      </c>
      <c r="F8105" s="75">
        <f>IF($E8105="","",IFERROR(VLOOKUP(TRIM(E8105&amp;""),'Référentiel Articles'!$A$2:$F$634,4,FALSE),""))</f>
      </c>
      <c r="G8105" s="76">
        <f>IF($E8105="","",IFERROR(VLOOKUP(TRIM(E8105&amp;""),'Référentiel Articles'!$A$2:$F$634,5,FALSE),""))</f>
      </c>
      <c r="H8105" s="77" t="str">
        <v/>
      </c>
      <c r="I8105" s="76">
        <f>IF($E8105="","",IFERROR(VLOOKUP(TRIM(E8105&amp;""),'Référentiel Articles'!$A$2:$F$634,6,FALSE),""))</f>
      </c>
      <c r="J8105" s="78">
        <f>IF(OR($E8105="",$H8105=""),"",$H8105*$I8105)</f>
      </c>
      <c r="K8105" s="79" t="str">
        <v/>
      </c>
    </row>
    <row r="8106">
      <c r="A8106" s="81" t="str">
        <v/>
      </c>
      <c r="B8106" s="81" t="str">
        <v/>
      </c>
      <c r="C8106" s="83">
        <f>IF($E8106="","",IFERROR(VLOOKUP(TRIM(E8106&amp;""),'Référentiel Articles'!$A$2:$F$634,2,FALSE),""))</f>
      </c>
      <c r="D8106" s="83">
        <f>IF($E8106="","",IFERROR(VLOOKUP(TRIM(E8106&amp;""),'Référentiel Articles'!$A$2:$F$634,3,FALSE),""))</f>
      </c>
      <c r="E8106" s="81" t="str">
        <v/>
      </c>
      <c r="F8106" s="83">
        <f>IF($E8106="","",IFERROR(VLOOKUP(TRIM(E8106&amp;""),'Référentiel Articles'!$A$2:$F$634,4,FALSE),""))</f>
      </c>
      <c r="G8106" s="84">
        <f>IF($E8106="","",IFERROR(VLOOKUP(TRIM(E8106&amp;""),'Référentiel Articles'!$A$2:$F$634,5,FALSE),""))</f>
      </c>
      <c r="H8106" s="85" t="str">
        <v/>
      </c>
      <c r="I8106" s="84">
        <f>IF($E8106="","",IFERROR(VLOOKUP(TRIM(E8106&amp;""),'Référentiel Articles'!$A$2:$F$634,6,FALSE),""))</f>
      </c>
      <c r="J8106" s="90">
        <f>IF(OR($E8106="",$H8106=""),"",$H8106*$I8106)</f>
      </c>
      <c r="K8106" s="87" t="str">
        <v/>
      </c>
    </row>
    <row r="8107">
      <c r="A8107" s="74" t="str">
        <v/>
      </c>
      <c r="B8107" s="74" t="str">
        <v/>
      </c>
      <c r="C8107" s="75">
        <f>IF($E8107="","",IFERROR(VLOOKUP(TRIM(E8107&amp;""),'Référentiel Articles'!$A$2:$F$634,2,FALSE),""))</f>
      </c>
      <c r="D8107" s="75">
        <f>IF($E8107="","",IFERROR(VLOOKUP(TRIM(E8107&amp;""),'Référentiel Articles'!$A$2:$F$634,3,FALSE),""))</f>
      </c>
      <c r="E8107" s="74" t="str">
        <v/>
      </c>
      <c r="F8107" s="75">
        <f>IF($E8107="","",IFERROR(VLOOKUP(TRIM(E8107&amp;""),'Référentiel Articles'!$A$2:$F$634,4,FALSE),""))</f>
      </c>
      <c r="G8107" s="76">
        <f>IF($E8107="","",IFERROR(VLOOKUP(TRIM(E8107&amp;""),'Référentiel Articles'!$A$2:$F$634,5,FALSE),""))</f>
      </c>
      <c r="H8107" s="77" t="str">
        <v/>
      </c>
      <c r="I8107" s="76">
        <f>IF($E8107="","",IFERROR(VLOOKUP(TRIM(E8107&amp;""),'Référentiel Articles'!$A$2:$F$634,6,FALSE),""))</f>
      </c>
      <c r="J8107" s="78">
        <f>IF(OR($E8107="",$H8107=""),"",$H8107*$I8107)</f>
      </c>
      <c r="K8107" s="79" t="str">
        <v/>
      </c>
    </row>
    <row r="8108">
      <c r="A8108" s="81" t="str">
        <v/>
      </c>
      <c r="B8108" s="81" t="str">
        <v/>
      </c>
      <c r="C8108" s="83">
        <f>IF($E8108="","",IFERROR(VLOOKUP(TRIM(E8108&amp;""),'Référentiel Articles'!$A$2:$F$634,2,FALSE),""))</f>
      </c>
      <c r="D8108" s="83">
        <f>IF($E8108="","",IFERROR(VLOOKUP(TRIM(E8108&amp;""),'Référentiel Articles'!$A$2:$F$634,3,FALSE),""))</f>
      </c>
      <c r="E8108" s="81" t="str">
        <v/>
      </c>
      <c r="F8108" s="83">
        <f>IF($E8108="","",IFERROR(VLOOKUP(TRIM(E8108&amp;""),'Référentiel Articles'!$A$2:$F$634,4,FALSE),""))</f>
      </c>
      <c r="G8108" s="84">
        <f>IF($E8108="","",IFERROR(VLOOKUP(TRIM(E8108&amp;""),'Référentiel Articles'!$A$2:$F$634,5,FALSE),""))</f>
      </c>
      <c r="H8108" s="85" t="str">
        <v/>
      </c>
      <c r="I8108" s="84">
        <f>IF($E8108="","",IFERROR(VLOOKUP(TRIM(E8108&amp;""),'Référentiel Articles'!$A$2:$F$634,6,FALSE),""))</f>
      </c>
      <c r="J8108" s="90">
        <f>IF(OR($E8108="",$H8108=""),"",$H8108*$I8108)</f>
      </c>
      <c r="K8108" s="87" t="str">
        <v/>
      </c>
    </row>
    <row r="8109">
      <c r="A8109" s="74" t="str">
        <v/>
      </c>
      <c r="B8109" s="74" t="str">
        <v/>
      </c>
      <c r="C8109" s="75">
        <f>IF($E8109="","",IFERROR(VLOOKUP(TRIM(E8109&amp;""),'Référentiel Articles'!$A$2:$F$634,2,FALSE),""))</f>
      </c>
      <c r="D8109" s="75">
        <f>IF($E8109="","",IFERROR(VLOOKUP(TRIM(E8109&amp;""),'Référentiel Articles'!$A$2:$F$634,3,FALSE),""))</f>
      </c>
      <c r="E8109" s="74" t="str">
        <v/>
      </c>
      <c r="F8109" s="75">
        <f>IF($E8109="","",IFERROR(VLOOKUP(TRIM(E8109&amp;""),'Référentiel Articles'!$A$2:$F$634,4,FALSE),""))</f>
      </c>
      <c r="G8109" s="76">
        <f>IF($E8109="","",IFERROR(VLOOKUP(TRIM(E8109&amp;""),'Référentiel Articles'!$A$2:$F$634,5,FALSE),""))</f>
      </c>
      <c r="H8109" s="77" t="str">
        <v/>
      </c>
      <c r="I8109" s="76">
        <f>IF($E8109="","",IFERROR(VLOOKUP(TRIM(E8109&amp;""),'Référentiel Articles'!$A$2:$F$634,6,FALSE),""))</f>
      </c>
      <c r="J8109" s="78">
        <f>IF(OR($E8109="",$H8109=""),"",$H8109*$I8109)</f>
      </c>
      <c r="K8109" s="79" t="str">
        <v/>
      </c>
    </row>
    <row r="8110">
      <c r="A8110" s="81" t="str">
        <v/>
      </c>
      <c r="B8110" s="81" t="str">
        <v/>
      </c>
      <c r="C8110" s="83">
        <f>IF($E8110="","",IFERROR(VLOOKUP(TRIM(E8110&amp;""),'Référentiel Articles'!$A$2:$F$634,2,FALSE),""))</f>
      </c>
      <c r="D8110" s="83">
        <f>IF($E8110="","",IFERROR(VLOOKUP(TRIM(E8110&amp;""),'Référentiel Articles'!$A$2:$F$634,3,FALSE),""))</f>
      </c>
      <c r="E8110" s="81" t="str">
        <v/>
      </c>
      <c r="F8110" s="83">
        <f>IF($E8110="","",IFERROR(VLOOKUP(TRIM(E8110&amp;""),'Référentiel Articles'!$A$2:$F$634,4,FALSE),""))</f>
      </c>
      <c r="G8110" s="84">
        <f>IF($E8110="","",IFERROR(VLOOKUP(TRIM(E8110&amp;""),'Référentiel Articles'!$A$2:$F$634,5,FALSE),""))</f>
      </c>
      <c r="H8110" s="85" t="str">
        <v/>
      </c>
      <c r="I8110" s="84">
        <f>IF($E8110="","",IFERROR(VLOOKUP(TRIM(E8110&amp;""),'Référentiel Articles'!$A$2:$F$634,6,FALSE),""))</f>
      </c>
      <c r="J8110" s="90">
        <f>IF(OR($E8110="",$H8110=""),"",$H8110*$I8110)</f>
      </c>
      <c r="K8110" s="87" t="str">
        <v/>
      </c>
    </row>
    <row r="8111">
      <c r="A8111" s="74" t="str">
        <v/>
      </c>
      <c r="B8111" s="74" t="str">
        <v/>
      </c>
      <c r="C8111" s="75">
        <f>IF($E8111="","",IFERROR(VLOOKUP(TRIM(E8111&amp;""),'Référentiel Articles'!$A$2:$F$634,2,FALSE),""))</f>
      </c>
      <c r="D8111" s="75">
        <f>IF($E8111="","",IFERROR(VLOOKUP(TRIM(E8111&amp;""),'Référentiel Articles'!$A$2:$F$634,3,FALSE),""))</f>
      </c>
      <c r="E8111" s="74" t="str">
        <v/>
      </c>
      <c r="F8111" s="75">
        <f>IF($E8111="","",IFERROR(VLOOKUP(TRIM(E8111&amp;""),'Référentiel Articles'!$A$2:$F$634,4,FALSE),""))</f>
      </c>
      <c r="G8111" s="76">
        <f>IF($E8111="","",IFERROR(VLOOKUP(TRIM(E8111&amp;""),'Référentiel Articles'!$A$2:$F$634,5,FALSE),""))</f>
      </c>
      <c r="H8111" s="77" t="str">
        <v/>
      </c>
      <c r="I8111" s="76">
        <f>IF($E8111="","",IFERROR(VLOOKUP(TRIM(E8111&amp;""),'Référentiel Articles'!$A$2:$F$634,6,FALSE),""))</f>
      </c>
      <c r="J8111" s="78">
        <f>IF(OR($E8111="",$H8111=""),"",$H8111*$I8111)</f>
      </c>
      <c r="K8111" s="79" t="str">
        <v/>
      </c>
    </row>
    <row r="8112">
      <c r="A8112" s="81" t="str">
        <v/>
      </c>
      <c r="B8112" s="81" t="str">
        <v/>
      </c>
      <c r="C8112" s="83">
        <f>IF($E8112="","",IFERROR(VLOOKUP(TRIM(E8112&amp;""),'Référentiel Articles'!$A$2:$F$634,2,FALSE),""))</f>
      </c>
      <c r="D8112" s="83">
        <f>IF($E8112="","",IFERROR(VLOOKUP(TRIM(E8112&amp;""),'Référentiel Articles'!$A$2:$F$634,3,FALSE),""))</f>
      </c>
      <c r="E8112" s="81" t="str">
        <v/>
      </c>
      <c r="F8112" s="83">
        <f>IF($E8112="","",IFERROR(VLOOKUP(TRIM(E8112&amp;""),'Référentiel Articles'!$A$2:$F$634,4,FALSE),""))</f>
      </c>
      <c r="G8112" s="84">
        <f>IF($E8112="","",IFERROR(VLOOKUP(TRIM(E8112&amp;""),'Référentiel Articles'!$A$2:$F$634,5,FALSE),""))</f>
      </c>
      <c r="H8112" s="85" t="str">
        <v/>
      </c>
      <c r="I8112" s="84">
        <f>IF($E8112="","",IFERROR(VLOOKUP(TRIM(E8112&amp;""),'Référentiel Articles'!$A$2:$F$634,6,FALSE),""))</f>
      </c>
      <c r="J8112" s="90">
        <f>IF(OR($E8112="",$H8112=""),"",$H8112*$I8112)</f>
      </c>
      <c r="K8112" s="87" t="str">
        <v/>
      </c>
    </row>
    <row r="8113">
      <c r="A8113" s="74" t="str">
        <v/>
      </c>
      <c r="B8113" s="74" t="str">
        <v/>
      </c>
      <c r="C8113" s="75">
        <f>IF($E8113="","",IFERROR(VLOOKUP(TRIM(E8113&amp;""),'Référentiel Articles'!$A$2:$F$634,2,FALSE),""))</f>
      </c>
      <c r="D8113" s="75">
        <f>IF($E8113="","",IFERROR(VLOOKUP(TRIM(E8113&amp;""),'Référentiel Articles'!$A$2:$F$634,3,FALSE),""))</f>
      </c>
      <c r="E8113" s="74" t="str">
        <v/>
      </c>
      <c r="F8113" s="75">
        <f>IF($E8113="","",IFERROR(VLOOKUP(TRIM(E8113&amp;""),'Référentiel Articles'!$A$2:$F$634,4,FALSE),""))</f>
      </c>
      <c r="G8113" s="76">
        <f>IF($E8113="","",IFERROR(VLOOKUP(TRIM(E8113&amp;""),'Référentiel Articles'!$A$2:$F$634,5,FALSE),""))</f>
      </c>
      <c r="H8113" s="77" t="str">
        <v/>
      </c>
      <c r="I8113" s="76">
        <f>IF($E8113="","",IFERROR(VLOOKUP(TRIM(E8113&amp;""),'Référentiel Articles'!$A$2:$F$634,6,FALSE),""))</f>
      </c>
      <c r="J8113" s="78">
        <f>IF(OR($E8113="",$H8113=""),"",$H8113*$I8113)</f>
      </c>
      <c r="K8113" s="79" t="str">
        <v/>
      </c>
    </row>
    <row r="8114">
      <c r="A8114" s="81" t="str">
        <v/>
      </c>
      <c r="B8114" s="81" t="str">
        <v/>
      </c>
      <c r="C8114" s="83">
        <f>IF($E8114="","",IFERROR(VLOOKUP(TRIM(E8114&amp;""),'Référentiel Articles'!$A$2:$F$634,2,FALSE),""))</f>
      </c>
      <c r="D8114" s="83">
        <f>IF($E8114="","",IFERROR(VLOOKUP(TRIM(E8114&amp;""),'Référentiel Articles'!$A$2:$F$634,3,FALSE),""))</f>
      </c>
      <c r="E8114" s="81" t="str">
        <v/>
      </c>
      <c r="F8114" s="83">
        <f>IF($E8114="","",IFERROR(VLOOKUP(TRIM(E8114&amp;""),'Référentiel Articles'!$A$2:$F$634,4,FALSE),""))</f>
      </c>
      <c r="G8114" s="84">
        <f>IF($E8114="","",IFERROR(VLOOKUP(TRIM(E8114&amp;""),'Référentiel Articles'!$A$2:$F$634,5,FALSE),""))</f>
      </c>
      <c r="H8114" s="85" t="str">
        <v/>
      </c>
      <c r="I8114" s="84">
        <f>IF($E8114="","",IFERROR(VLOOKUP(TRIM(E8114&amp;""),'Référentiel Articles'!$A$2:$F$634,6,FALSE),""))</f>
      </c>
      <c r="J8114" s="90">
        <f>IF(OR($E8114="",$H8114=""),"",$H8114*$I8114)</f>
      </c>
      <c r="K8114" s="87" t="str">
        <v/>
      </c>
    </row>
    <row r="8115">
      <c r="A8115" s="74" t="str">
        <v/>
      </c>
      <c r="B8115" s="74" t="str">
        <v/>
      </c>
      <c r="C8115" s="75">
        <f>IF($E8115="","",IFERROR(VLOOKUP(TRIM(E8115&amp;""),'Référentiel Articles'!$A$2:$F$634,2,FALSE),""))</f>
      </c>
      <c r="D8115" s="75">
        <f>IF($E8115="","",IFERROR(VLOOKUP(TRIM(E8115&amp;""),'Référentiel Articles'!$A$2:$F$634,3,FALSE),""))</f>
      </c>
      <c r="E8115" s="74" t="str">
        <v/>
      </c>
      <c r="F8115" s="75">
        <f>IF($E8115="","",IFERROR(VLOOKUP(TRIM(E8115&amp;""),'Référentiel Articles'!$A$2:$F$634,4,FALSE),""))</f>
      </c>
      <c r="G8115" s="76">
        <f>IF($E8115="","",IFERROR(VLOOKUP(TRIM(E8115&amp;""),'Référentiel Articles'!$A$2:$F$634,5,FALSE),""))</f>
      </c>
      <c r="H8115" s="77" t="str">
        <v/>
      </c>
      <c r="I8115" s="76">
        <f>IF($E8115="","",IFERROR(VLOOKUP(TRIM(E8115&amp;""),'Référentiel Articles'!$A$2:$F$634,6,FALSE),""))</f>
      </c>
      <c r="J8115" s="78">
        <f>IF(OR($E8115="",$H8115=""),"",$H8115*$I8115)</f>
      </c>
      <c r="K8115" s="79" t="str">
        <v/>
      </c>
    </row>
    <row r="8116">
      <c r="A8116" s="81" t="str">
        <v/>
      </c>
      <c r="B8116" s="81" t="str">
        <v/>
      </c>
      <c r="C8116" s="83">
        <f>IF($E8116="","",IFERROR(VLOOKUP(TRIM(E8116&amp;""),'Référentiel Articles'!$A$2:$F$634,2,FALSE),""))</f>
      </c>
      <c r="D8116" s="83">
        <f>IF($E8116="","",IFERROR(VLOOKUP(TRIM(E8116&amp;""),'Référentiel Articles'!$A$2:$F$634,3,FALSE),""))</f>
      </c>
      <c r="E8116" s="81" t="str">
        <v/>
      </c>
      <c r="F8116" s="83">
        <f>IF($E8116="","",IFERROR(VLOOKUP(TRIM(E8116&amp;""),'Référentiel Articles'!$A$2:$F$634,4,FALSE),""))</f>
      </c>
      <c r="G8116" s="84">
        <f>IF($E8116="","",IFERROR(VLOOKUP(TRIM(E8116&amp;""),'Référentiel Articles'!$A$2:$F$634,5,FALSE),""))</f>
      </c>
      <c r="H8116" s="85" t="str">
        <v/>
      </c>
      <c r="I8116" s="84">
        <f>IF($E8116="","",IFERROR(VLOOKUP(TRIM(E8116&amp;""),'Référentiel Articles'!$A$2:$F$634,6,FALSE),""))</f>
      </c>
      <c r="J8116" s="90">
        <f>IF(OR($E8116="",$H8116=""),"",$H8116*$I8116)</f>
      </c>
      <c r="K8116" s="87" t="str">
        <v/>
      </c>
    </row>
    <row r="8117">
      <c r="A8117" s="74" t="str">
        <v/>
      </c>
      <c r="B8117" s="74" t="str">
        <v/>
      </c>
      <c r="C8117" s="75">
        <f>IF($E8117="","",IFERROR(VLOOKUP(TRIM(E8117&amp;""),'Référentiel Articles'!$A$2:$F$634,2,FALSE),""))</f>
      </c>
      <c r="D8117" s="75">
        <f>IF($E8117="","",IFERROR(VLOOKUP(TRIM(E8117&amp;""),'Référentiel Articles'!$A$2:$F$634,3,FALSE),""))</f>
      </c>
      <c r="E8117" s="74" t="str">
        <v/>
      </c>
      <c r="F8117" s="75">
        <f>IF($E8117="","",IFERROR(VLOOKUP(TRIM(E8117&amp;""),'Référentiel Articles'!$A$2:$F$634,4,FALSE),""))</f>
      </c>
      <c r="G8117" s="76">
        <f>IF($E8117="","",IFERROR(VLOOKUP(TRIM(E8117&amp;""),'Référentiel Articles'!$A$2:$F$634,5,FALSE),""))</f>
      </c>
      <c r="H8117" s="77" t="str">
        <v/>
      </c>
      <c r="I8117" s="76">
        <f>IF($E8117="","",IFERROR(VLOOKUP(TRIM(E8117&amp;""),'Référentiel Articles'!$A$2:$F$634,6,FALSE),""))</f>
      </c>
      <c r="J8117" s="78">
        <f>IF(OR($E8117="",$H8117=""),"",$H8117*$I8117)</f>
      </c>
      <c r="K8117" s="79" t="str">
        <v/>
      </c>
    </row>
    <row r="8118">
      <c r="A8118" s="81" t="str">
        <v/>
      </c>
      <c r="B8118" s="81" t="str">
        <v/>
      </c>
      <c r="C8118" s="83">
        <f>IF($E8118="","",IFERROR(VLOOKUP(TRIM(E8118&amp;""),'Référentiel Articles'!$A$2:$F$634,2,FALSE),""))</f>
      </c>
      <c r="D8118" s="83">
        <f>IF($E8118="","",IFERROR(VLOOKUP(TRIM(E8118&amp;""),'Référentiel Articles'!$A$2:$F$634,3,FALSE),""))</f>
      </c>
      <c r="E8118" s="81" t="str">
        <v/>
      </c>
      <c r="F8118" s="83">
        <f>IF($E8118="","",IFERROR(VLOOKUP(TRIM(E8118&amp;""),'Référentiel Articles'!$A$2:$F$634,4,FALSE),""))</f>
      </c>
      <c r="G8118" s="84">
        <f>IF($E8118="","",IFERROR(VLOOKUP(TRIM(E8118&amp;""),'Référentiel Articles'!$A$2:$F$634,5,FALSE),""))</f>
      </c>
      <c r="H8118" s="85" t="str">
        <v/>
      </c>
      <c r="I8118" s="84">
        <f>IF($E8118="","",IFERROR(VLOOKUP(TRIM(E8118&amp;""),'Référentiel Articles'!$A$2:$F$634,6,FALSE),""))</f>
      </c>
      <c r="J8118" s="90">
        <f>IF(OR($E8118="",$H8118=""),"",$H8118*$I8118)</f>
      </c>
      <c r="K8118" s="87" t="str">
        <v/>
      </c>
    </row>
    <row r="8119">
      <c r="A8119" s="74" t="str">
        <v/>
      </c>
      <c r="B8119" s="74" t="str">
        <v/>
      </c>
      <c r="C8119" s="75">
        <f>IF($E8119="","",IFERROR(VLOOKUP(TRIM(E8119&amp;""),'Référentiel Articles'!$A$2:$F$634,2,FALSE),""))</f>
      </c>
      <c r="D8119" s="75">
        <f>IF($E8119="","",IFERROR(VLOOKUP(TRIM(E8119&amp;""),'Référentiel Articles'!$A$2:$F$634,3,FALSE),""))</f>
      </c>
      <c r="E8119" s="74" t="str">
        <v/>
      </c>
      <c r="F8119" s="75">
        <f>IF($E8119="","",IFERROR(VLOOKUP(TRIM(E8119&amp;""),'Référentiel Articles'!$A$2:$F$634,4,FALSE),""))</f>
      </c>
      <c r="G8119" s="76">
        <f>IF($E8119="","",IFERROR(VLOOKUP(TRIM(E8119&amp;""),'Référentiel Articles'!$A$2:$F$634,5,FALSE),""))</f>
      </c>
      <c r="H8119" s="77" t="str">
        <v/>
      </c>
      <c r="I8119" s="76">
        <f>IF($E8119="","",IFERROR(VLOOKUP(TRIM(E8119&amp;""),'Référentiel Articles'!$A$2:$F$634,6,FALSE),""))</f>
      </c>
      <c r="J8119" s="78">
        <f>IF(OR($E8119="",$H8119=""),"",$H8119*$I8119)</f>
      </c>
      <c r="K8119" s="79" t="str">
        <v/>
      </c>
    </row>
    <row r="8120">
      <c r="A8120" s="81" t="str">
        <v/>
      </c>
      <c r="B8120" s="81" t="str">
        <v/>
      </c>
      <c r="C8120" s="83">
        <f>IF($E8120="","",IFERROR(VLOOKUP(TRIM(E8120&amp;""),'Référentiel Articles'!$A$2:$F$634,2,FALSE),""))</f>
      </c>
      <c r="D8120" s="83">
        <f>IF($E8120="","",IFERROR(VLOOKUP(TRIM(E8120&amp;""),'Référentiel Articles'!$A$2:$F$634,3,FALSE),""))</f>
      </c>
      <c r="E8120" s="81" t="str">
        <v/>
      </c>
      <c r="F8120" s="83">
        <f>IF($E8120="","",IFERROR(VLOOKUP(TRIM(E8120&amp;""),'Référentiel Articles'!$A$2:$F$634,4,FALSE),""))</f>
      </c>
      <c r="G8120" s="84">
        <f>IF($E8120="","",IFERROR(VLOOKUP(TRIM(E8120&amp;""),'Référentiel Articles'!$A$2:$F$634,5,FALSE),""))</f>
      </c>
      <c r="H8120" s="85" t="str">
        <v/>
      </c>
      <c r="I8120" s="84">
        <f>IF($E8120="","",IFERROR(VLOOKUP(TRIM(E8120&amp;""),'Référentiel Articles'!$A$2:$F$634,6,FALSE),""))</f>
      </c>
      <c r="J8120" s="90">
        <f>IF(OR($E8120="",$H8120=""),"",$H8120*$I8120)</f>
      </c>
      <c r="K8120" s="87" t="str">
        <v/>
      </c>
    </row>
    <row r="8121">
      <c r="A8121" s="74" t="str">
        <v/>
      </c>
      <c r="B8121" s="74" t="str">
        <v/>
      </c>
      <c r="C8121" s="75">
        <f>IF($E8121="","",IFERROR(VLOOKUP(TRIM(E8121&amp;""),'Référentiel Articles'!$A$2:$F$634,2,FALSE),""))</f>
      </c>
      <c r="D8121" s="75">
        <f>IF($E8121="","",IFERROR(VLOOKUP(TRIM(E8121&amp;""),'Référentiel Articles'!$A$2:$F$634,3,FALSE),""))</f>
      </c>
      <c r="E8121" s="74" t="str">
        <v/>
      </c>
      <c r="F8121" s="75">
        <f>IF($E8121="","",IFERROR(VLOOKUP(TRIM(E8121&amp;""),'Référentiel Articles'!$A$2:$F$634,4,FALSE),""))</f>
      </c>
      <c r="G8121" s="76">
        <f>IF($E8121="","",IFERROR(VLOOKUP(TRIM(E8121&amp;""),'Référentiel Articles'!$A$2:$F$634,5,FALSE),""))</f>
      </c>
      <c r="H8121" s="77" t="str">
        <v/>
      </c>
      <c r="I8121" s="76">
        <f>IF($E8121="","",IFERROR(VLOOKUP(TRIM(E8121&amp;""),'Référentiel Articles'!$A$2:$F$634,6,FALSE),""))</f>
      </c>
      <c r="J8121" s="78">
        <f>IF(OR($E8121="",$H8121=""),"",$H8121*$I8121)</f>
      </c>
      <c r="K8121" s="79" t="str">
        <v/>
      </c>
    </row>
    <row r="8122">
      <c r="A8122" s="81" t="str">
        <v/>
      </c>
      <c r="B8122" s="81" t="str">
        <v/>
      </c>
      <c r="C8122" s="83">
        <f>IF($E8122="","",IFERROR(VLOOKUP(TRIM(E8122&amp;""),'Référentiel Articles'!$A$2:$F$634,2,FALSE),""))</f>
      </c>
      <c r="D8122" s="83">
        <f>IF($E8122="","",IFERROR(VLOOKUP(TRIM(E8122&amp;""),'Référentiel Articles'!$A$2:$F$634,3,FALSE),""))</f>
      </c>
      <c r="E8122" s="81" t="str">
        <v/>
      </c>
      <c r="F8122" s="83">
        <f>IF($E8122="","",IFERROR(VLOOKUP(TRIM(E8122&amp;""),'Référentiel Articles'!$A$2:$F$634,4,FALSE),""))</f>
      </c>
      <c r="G8122" s="84">
        <f>IF($E8122="","",IFERROR(VLOOKUP(TRIM(E8122&amp;""),'Référentiel Articles'!$A$2:$F$634,5,FALSE),""))</f>
      </c>
      <c r="H8122" s="85" t="str">
        <v/>
      </c>
      <c r="I8122" s="84">
        <f>IF($E8122="","",IFERROR(VLOOKUP(TRIM(E8122&amp;""),'Référentiel Articles'!$A$2:$F$634,6,FALSE),""))</f>
      </c>
      <c r="J8122" s="90">
        <f>IF(OR($E8122="",$H8122=""),"",$H8122*$I8122)</f>
      </c>
      <c r="K8122" s="87" t="str">
        <v/>
      </c>
    </row>
    <row r="8123">
      <c r="A8123" s="74" t="str">
        <v/>
      </c>
      <c r="B8123" s="74" t="str">
        <v/>
      </c>
      <c r="C8123" s="75">
        <f>IF($E8123="","",IFERROR(VLOOKUP(TRIM(E8123&amp;""),'Référentiel Articles'!$A$2:$F$634,2,FALSE),""))</f>
      </c>
      <c r="D8123" s="75">
        <f>IF($E8123="","",IFERROR(VLOOKUP(TRIM(E8123&amp;""),'Référentiel Articles'!$A$2:$F$634,3,FALSE),""))</f>
      </c>
      <c r="E8123" s="74" t="str">
        <v/>
      </c>
      <c r="F8123" s="75">
        <f>IF($E8123="","",IFERROR(VLOOKUP(TRIM(E8123&amp;""),'Référentiel Articles'!$A$2:$F$634,4,FALSE),""))</f>
      </c>
      <c r="G8123" s="76">
        <f>IF($E8123="","",IFERROR(VLOOKUP(TRIM(E8123&amp;""),'Référentiel Articles'!$A$2:$F$634,5,FALSE),""))</f>
      </c>
      <c r="H8123" s="77" t="str">
        <v/>
      </c>
      <c r="I8123" s="76">
        <f>IF($E8123="","",IFERROR(VLOOKUP(TRIM(E8123&amp;""),'Référentiel Articles'!$A$2:$F$634,6,FALSE),""))</f>
      </c>
      <c r="J8123" s="78">
        <f>IF(OR($E8123="",$H8123=""),"",$H8123*$I8123)</f>
      </c>
      <c r="K8123" s="79" t="str">
        <v/>
      </c>
    </row>
    <row r="8124">
      <c r="A8124" s="81" t="str">
        <v/>
      </c>
      <c r="B8124" s="81" t="str">
        <v/>
      </c>
      <c r="C8124" s="83">
        <f>IF($E8124="","",IFERROR(VLOOKUP(TRIM(E8124&amp;""),'Référentiel Articles'!$A$2:$F$634,2,FALSE),""))</f>
      </c>
      <c r="D8124" s="83">
        <f>IF($E8124="","",IFERROR(VLOOKUP(TRIM(E8124&amp;""),'Référentiel Articles'!$A$2:$F$634,3,FALSE),""))</f>
      </c>
      <c r="E8124" s="81" t="str">
        <v/>
      </c>
      <c r="F8124" s="83">
        <f>IF($E8124="","",IFERROR(VLOOKUP(TRIM(E8124&amp;""),'Référentiel Articles'!$A$2:$F$634,4,FALSE),""))</f>
      </c>
      <c r="G8124" s="84">
        <f>IF($E8124="","",IFERROR(VLOOKUP(TRIM(E8124&amp;""),'Référentiel Articles'!$A$2:$F$634,5,FALSE),""))</f>
      </c>
      <c r="H8124" s="85" t="str">
        <v/>
      </c>
      <c r="I8124" s="84">
        <f>IF($E8124="","",IFERROR(VLOOKUP(TRIM(E8124&amp;""),'Référentiel Articles'!$A$2:$F$634,6,FALSE),""))</f>
      </c>
      <c r="J8124" s="90">
        <f>IF(OR($E8124="",$H8124=""),"",$H8124*$I8124)</f>
      </c>
      <c r="K8124" s="87" t="str">
        <v/>
      </c>
    </row>
    <row r="8125">
      <c r="A8125" s="74" t="str">
        <v/>
      </c>
      <c r="B8125" s="74" t="str">
        <v/>
      </c>
      <c r="C8125" s="75">
        <f>IF($E8125="","",IFERROR(VLOOKUP(TRIM(E8125&amp;""),'Référentiel Articles'!$A$2:$F$634,2,FALSE),""))</f>
      </c>
      <c r="D8125" s="75">
        <f>IF($E8125="","",IFERROR(VLOOKUP(TRIM(E8125&amp;""),'Référentiel Articles'!$A$2:$F$634,3,FALSE),""))</f>
      </c>
      <c r="E8125" s="74" t="str">
        <v/>
      </c>
      <c r="F8125" s="75">
        <f>IF($E8125="","",IFERROR(VLOOKUP(TRIM(E8125&amp;""),'Référentiel Articles'!$A$2:$F$634,4,FALSE),""))</f>
      </c>
      <c r="G8125" s="76">
        <f>IF($E8125="","",IFERROR(VLOOKUP(TRIM(E8125&amp;""),'Référentiel Articles'!$A$2:$F$634,5,FALSE),""))</f>
      </c>
      <c r="H8125" s="77" t="str">
        <v/>
      </c>
      <c r="I8125" s="76">
        <f>IF($E8125="","",IFERROR(VLOOKUP(TRIM(E8125&amp;""),'Référentiel Articles'!$A$2:$F$634,6,FALSE),""))</f>
      </c>
      <c r="J8125" s="78">
        <f>IF(OR($E8125="",$H8125=""),"",$H8125*$I8125)</f>
      </c>
      <c r="K8125" s="79" t="str">
        <v/>
      </c>
    </row>
    <row r="8126">
      <c r="A8126" s="81" t="str">
        <v/>
      </c>
      <c r="B8126" s="81" t="str">
        <v/>
      </c>
      <c r="C8126" s="83">
        <f>IF($E8126="","",IFERROR(VLOOKUP(TRIM(E8126&amp;""),'Référentiel Articles'!$A$2:$F$634,2,FALSE),""))</f>
      </c>
      <c r="D8126" s="83">
        <f>IF($E8126="","",IFERROR(VLOOKUP(TRIM(E8126&amp;""),'Référentiel Articles'!$A$2:$F$634,3,FALSE),""))</f>
      </c>
      <c r="E8126" s="81" t="str">
        <v/>
      </c>
      <c r="F8126" s="83">
        <f>IF($E8126="","",IFERROR(VLOOKUP(TRIM(E8126&amp;""),'Référentiel Articles'!$A$2:$F$634,4,FALSE),""))</f>
      </c>
      <c r="G8126" s="84">
        <f>IF($E8126="","",IFERROR(VLOOKUP(TRIM(E8126&amp;""),'Référentiel Articles'!$A$2:$F$634,5,FALSE),""))</f>
      </c>
      <c r="H8126" s="85" t="str">
        <v/>
      </c>
      <c r="I8126" s="84">
        <f>IF($E8126="","",IFERROR(VLOOKUP(TRIM(E8126&amp;""),'Référentiel Articles'!$A$2:$F$634,6,FALSE),""))</f>
      </c>
      <c r="J8126" s="90">
        <f>IF(OR($E8126="",$H8126=""),"",$H8126*$I8126)</f>
      </c>
      <c r="K8126" s="87" t="str">
        <v/>
      </c>
    </row>
    <row r="8127">
      <c r="A8127" s="74" t="str">
        <v/>
      </c>
      <c r="B8127" s="74" t="str">
        <v/>
      </c>
      <c r="C8127" s="75">
        <f>IF($E8127="","",IFERROR(VLOOKUP(TRIM(E8127&amp;""),'Référentiel Articles'!$A$2:$F$634,2,FALSE),""))</f>
      </c>
      <c r="D8127" s="75">
        <f>IF($E8127="","",IFERROR(VLOOKUP(TRIM(E8127&amp;""),'Référentiel Articles'!$A$2:$F$634,3,FALSE),""))</f>
      </c>
      <c r="E8127" s="74" t="str">
        <v/>
      </c>
      <c r="F8127" s="75">
        <f>IF($E8127="","",IFERROR(VLOOKUP(TRIM(E8127&amp;""),'Référentiel Articles'!$A$2:$F$634,4,FALSE),""))</f>
      </c>
      <c r="G8127" s="76">
        <f>IF($E8127="","",IFERROR(VLOOKUP(TRIM(E8127&amp;""),'Référentiel Articles'!$A$2:$F$634,5,FALSE),""))</f>
      </c>
      <c r="H8127" s="77" t="str">
        <v/>
      </c>
      <c r="I8127" s="76">
        <f>IF($E8127="","",IFERROR(VLOOKUP(TRIM(E8127&amp;""),'Référentiel Articles'!$A$2:$F$634,6,FALSE),""))</f>
      </c>
      <c r="J8127" s="78">
        <f>IF(OR($E8127="",$H8127=""),"",$H8127*$I8127)</f>
      </c>
      <c r="K8127" s="79" t="str">
        <v/>
      </c>
    </row>
    <row r="8128">
      <c r="A8128" s="81" t="str">
        <v/>
      </c>
      <c r="B8128" s="81" t="str">
        <v/>
      </c>
      <c r="C8128" s="83">
        <f>IF($E8128="","",IFERROR(VLOOKUP(TRIM(E8128&amp;""),'Référentiel Articles'!$A$2:$F$634,2,FALSE),""))</f>
      </c>
      <c r="D8128" s="83">
        <f>IF($E8128="","",IFERROR(VLOOKUP(TRIM(E8128&amp;""),'Référentiel Articles'!$A$2:$F$634,3,FALSE),""))</f>
      </c>
      <c r="E8128" s="81" t="str">
        <v/>
      </c>
      <c r="F8128" s="83">
        <f>IF($E8128="","",IFERROR(VLOOKUP(TRIM(E8128&amp;""),'Référentiel Articles'!$A$2:$F$634,4,FALSE),""))</f>
      </c>
      <c r="G8128" s="84">
        <f>IF($E8128="","",IFERROR(VLOOKUP(TRIM(E8128&amp;""),'Référentiel Articles'!$A$2:$F$634,5,FALSE),""))</f>
      </c>
      <c r="H8128" s="85" t="str">
        <v/>
      </c>
      <c r="I8128" s="84">
        <f>IF($E8128="","",IFERROR(VLOOKUP(TRIM(E8128&amp;""),'Référentiel Articles'!$A$2:$F$634,6,FALSE),""))</f>
      </c>
      <c r="J8128" s="90">
        <f>IF(OR($E8128="",$H8128=""),"",$H8128*$I8128)</f>
      </c>
      <c r="K8128" s="87" t="str">
        <v/>
      </c>
    </row>
    <row r="8129">
      <c r="A8129" s="74" t="str">
        <v/>
      </c>
      <c r="B8129" s="74" t="str">
        <v/>
      </c>
      <c r="C8129" s="75">
        <f>IF($E8129="","",IFERROR(VLOOKUP(TRIM(E8129&amp;""),'Référentiel Articles'!$A$2:$F$634,2,FALSE),""))</f>
      </c>
      <c r="D8129" s="75">
        <f>IF($E8129="","",IFERROR(VLOOKUP(TRIM(E8129&amp;""),'Référentiel Articles'!$A$2:$F$634,3,FALSE),""))</f>
      </c>
      <c r="E8129" s="74" t="str">
        <v/>
      </c>
      <c r="F8129" s="75">
        <f>IF($E8129="","",IFERROR(VLOOKUP(TRIM(E8129&amp;""),'Référentiel Articles'!$A$2:$F$634,4,FALSE),""))</f>
      </c>
      <c r="G8129" s="76">
        <f>IF($E8129="","",IFERROR(VLOOKUP(TRIM(E8129&amp;""),'Référentiel Articles'!$A$2:$F$634,5,FALSE),""))</f>
      </c>
      <c r="H8129" s="77" t="str">
        <v/>
      </c>
      <c r="I8129" s="76">
        <f>IF($E8129="","",IFERROR(VLOOKUP(TRIM(E8129&amp;""),'Référentiel Articles'!$A$2:$F$634,6,FALSE),""))</f>
      </c>
      <c r="J8129" s="78">
        <f>IF(OR($E8129="",$H8129=""),"",$H8129*$I8129)</f>
      </c>
      <c r="K8129" s="79" t="str">
        <v/>
      </c>
    </row>
    <row r="8130">
      <c r="A8130" s="81" t="str">
        <v/>
      </c>
      <c r="B8130" s="81" t="str">
        <v/>
      </c>
      <c r="C8130" s="83">
        <f>IF($E8130="","",IFERROR(VLOOKUP(TRIM(E8130&amp;""),'Référentiel Articles'!$A$2:$F$634,2,FALSE),""))</f>
      </c>
      <c r="D8130" s="83">
        <f>IF($E8130="","",IFERROR(VLOOKUP(TRIM(E8130&amp;""),'Référentiel Articles'!$A$2:$F$634,3,FALSE),""))</f>
      </c>
      <c r="E8130" s="81" t="str">
        <v/>
      </c>
      <c r="F8130" s="83">
        <f>IF($E8130="","",IFERROR(VLOOKUP(TRIM(E8130&amp;""),'Référentiel Articles'!$A$2:$F$634,4,FALSE),""))</f>
      </c>
      <c r="G8130" s="84">
        <f>IF($E8130="","",IFERROR(VLOOKUP(TRIM(E8130&amp;""),'Référentiel Articles'!$A$2:$F$634,5,FALSE),""))</f>
      </c>
      <c r="H8130" s="85" t="str">
        <v/>
      </c>
      <c r="I8130" s="84">
        <f>IF($E8130="","",IFERROR(VLOOKUP(TRIM(E8130&amp;""),'Référentiel Articles'!$A$2:$F$634,6,FALSE),""))</f>
      </c>
      <c r="J8130" s="90">
        <f>IF(OR($E8130="",$H8130=""),"",$H8130*$I8130)</f>
      </c>
      <c r="K8130" s="87" t="str">
        <v/>
      </c>
    </row>
    <row r="8131">
      <c r="A8131" s="74" t="str">
        <v/>
      </c>
      <c r="B8131" s="74" t="str">
        <v/>
      </c>
      <c r="C8131" s="75">
        <f>IF($E8131="","",IFERROR(VLOOKUP(TRIM(E8131&amp;""),'Référentiel Articles'!$A$2:$F$634,2,FALSE),""))</f>
      </c>
      <c r="D8131" s="75">
        <f>IF($E8131="","",IFERROR(VLOOKUP(TRIM(E8131&amp;""),'Référentiel Articles'!$A$2:$F$634,3,FALSE),""))</f>
      </c>
      <c r="E8131" s="74" t="str">
        <v/>
      </c>
      <c r="F8131" s="75">
        <f>IF($E8131="","",IFERROR(VLOOKUP(TRIM(E8131&amp;""),'Référentiel Articles'!$A$2:$F$634,4,FALSE),""))</f>
      </c>
      <c r="G8131" s="76">
        <f>IF($E8131="","",IFERROR(VLOOKUP(TRIM(E8131&amp;""),'Référentiel Articles'!$A$2:$F$634,5,FALSE),""))</f>
      </c>
      <c r="H8131" s="77" t="str">
        <v/>
      </c>
      <c r="I8131" s="76">
        <f>IF($E8131="","",IFERROR(VLOOKUP(TRIM(E8131&amp;""),'Référentiel Articles'!$A$2:$F$634,6,FALSE),""))</f>
      </c>
      <c r="J8131" s="78">
        <f>IF(OR($E8131="",$H8131=""),"",$H8131*$I8131)</f>
      </c>
      <c r="K8131" s="79" t="str">
        <v/>
      </c>
    </row>
    <row r="8132">
      <c r="A8132" s="81" t="str">
        <v/>
      </c>
      <c r="B8132" s="81" t="str">
        <v/>
      </c>
      <c r="C8132" s="83">
        <f>IF($E8132="","",IFERROR(VLOOKUP(TRIM(E8132&amp;""),'Référentiel Articles'!$A$2:$F$634,2,FALSE),""))</f>
      </c>
      <c r="D8132" s="83">
        <f>IF($E8132="","",IFERROR(VLOOKUP(TRIM(E8132&amp;""),'Référentiel Articles'!$A$2:$F$634,3,FALSE),""))</f>
      </c>
      <c r="E8132" s="81" t="str">
        <v/>
      </c>
      <c r="F8132" s="83">
        <f>IF($E8132="","",IFERROR(VLOOKUP(TRIM(E8132&amp;""),'Référentiel Articles'!$A$2:$F$634,4,FALSE),""))</f>
      </c>
      <c r="G8132" s="84">
        <f>IF($E8132="","",IFERROR(VLOOKUP(TRIM(E8132&amp;""),'Référentiel Articles'!$A$2:$F$634,5,FALSE),""))</f>
      </c>
      <c r="H8132" s="85" t="str">
        <v/>
      </c>
      <c r="I8132" s="84">
        <f>IF($E8132="","",IFERROR(VLOOKUP(TRIM(E8132&amp;""),'Référentiel Articles'!$A$2:$F$634,6,FALSE),""))</f>
      </c>
      <c r="J8132" s="90">
        <f>IF(OR($E8132="",$H8132=""),"",$H8132*$I8132)</f>
      </c>
      <c r="K8132" s="87" t="str">
        <v/>
      </c>
    </row>
    <row r="8133">
      <c r="A8133" s="74" t="str">
        <v/>
      </c>
      <c r="B8133" s="74" t="str">
        <v/>
      </c>
      <c r="C8133" s="75">
        <f>IF($E8133="","",IFERROR(VLOOKUP(TRIM(E8133&amp;""),'Référentiel Articles'!$A$2:$F$634,2,FALSE),""))</f>
      </c>
      <c r="D8133" s="75">
        <f>IF($E8133="","",IFERROR(VLOOKUP(TRIM(E8133&amp;""),'Référentiel Articles'!$A$2:$F$634,3,FALSE),""))</f>
      </c>
      <c r="E8133" s="74" t="str">
        <v/>
      </c>
      <c r="F8133" s="75">
        <f>IF($E8133="","",IFERROR(VLOOKUP(TRIM(E8133&amp;""),'Référentiel Articles'!$A$2:$F$634,4,FALSE),""))</f>
      </c>
      <c r="G8133" s="76">
        <f>IF($E8133="","",IFERROR(VLOOKUP(TRIM(E8133&amp;""),'Référentiel Articles'!$A$2:$F$634,5,FALSE),""))</f>
      </c>
      <c r="H8133" s="77" t="str">
        <v/>
      </c>
      <c r="I8133" s="76">
        <f>IF($E8133="","",IFERROR(VLOOKUP(TRIM(E8133&amp;""),'Référentiel Articles'!$A$2:$F$634,6,FALSE),""))</f>
      </c>
      <c r="J8133" s="78">
        <f>IF(OR($E8133="",$H8133=""),"",$H8133*$I8133)</f>
      </c>
      <c r="K8133" s="79" t="str">
        <v/>
      </c>
    </row>
    <row r="8134">
      <c r="A8134" s="81" t="str">
        <v/>
      </c>
      <c r="B8134" s="81" t="str">
        <v/>
      </c>
      <c r="C8134" s="83">
        <f>IF($E8134="","",IFERROR(VLOOKUP(TRIM(E8134&amp;""),'Référentiel Articles'!$A$2:$F$634,2,FALSE),""))</f>
      </c>
      <c r="D8134" s="83">
        <f>IF($E8134="","",IFERROR(VLOOKUP(TRIM(E8134&amp;""),'Référentiel Articles'!$A$2:$F$634,3,FALSE),""))</f>
      </c>
      <c r="E8134" s="81" t="str">
        <v/>
      </c>
      <c r="F8134" s="83">
        <f>IF($E8134="","",IFERROR(VLOOKUP(TRIM(E8134&amp;""),'Référentiel Articles'!$A$2:$F$634,4,FALSE),""))</f>
      </c>
      <c r="G8134" s="84">
        <f>IF($E8134="","",IFERROR(VLOOKUP(TRIM(E8134&amp;""),'Référentiel Articles'!$A$2:$F$634,5,FALSE),""))</f>
      </c>
      <c r="H8134" s="85" t="str">
        <v/>
      </c>
      <c r="I8134" s="84">
        <f>IF($E8134="","",IFERROR(VLOOKUP(TRIM(E8134&amp;""),'Référentiel Articles'!$A$2:$F$634,6,FALSE),""))</f>
      </c>
      <c r="J8134" s="90">
        <f>IF(OR($E8134="",$H8134=""),"",$H8134*$I8134)</f>
      </c>
      <c r="K8134" s="87" t="str">
        <v/>
      </c>
    </row>
    <row r="8135">
      <c r="A8135" s="74" t="str">
        <v/>
      </c>
      <c r="B8135" s="74" t="str">
        <v/>
      </c>
      <c r="C8135" s="75">
        <f>IF($E8135="","",IFERROR(VLOOKUP(TRIM(E8135&amp;""),'Référentiel Articles'!$A$2:$F$634,2,FALSE),""))</f>
      </c>
      <c r="D8135" s="75">
        <f>IF($E8135="","",IFERROR(VLOOKUP(TRIM(E8135&amp;""),'Référentiel Articles'!$A$2:$F$634,3,FALSE),""))</f>
      </c>
      <c r="E8135" s="74" t="str">
        <v/>
      </c>
      <c r="F8135" s="75">
        <f>IF($E8135="","",IFERROR(VLOOKUP(TRIM(E8135&amp;""),'Référentiel Articles'!$A$2:$F$634,4,FALSE),""))</f>
      </c>
      <c r="G8135" s="76">
        <f>IF($E8135="","",IFERROR(VLOOKUP(TRIM(E8135&amp;""),'Référentiel Articles'!$A$2:$F$634,5,FALSE),""))</f>
      </c>
      <c r="H8135" s="77" t="str">
        <v/>
      </c>
      <c r="I8135" s="76">
        <f>IF($E8135="","",IFERROR(VLOOKUP(TRIM(E8135&amp;""),'Référentiel Articles'!$A$2:$F$634,6,FALSE),""))</f>
      </c>
      <c r="J8135" s="78">
        <f>IF(OR($E8135="",$H8135=""),"",$H8135*$I8135)</f>
      </c>
      <c r="K8135" s="79" t="str">
        <v/>
      </c>
    </row>
    <row r="8136">
      <c r="A8136" s="81" t="str">
        <v/>
      </c>
      <c r="B8136" s="81" t="str">
        <v/>
      </c>
      <c r="C8136" s="83">
        <f>IF($E8136="","",IFERROR(VLOOKUP(TRIM(E8136&amp;""),'Référentiel Articles'!$A$2:$F$634,2,FALSE),""))</f>
      </c>
      <c r="D8136" s="83">
        <f>IF($E8136="","",IFERROR(VLOOKUP(TRIM(E8136&amp;""),'Référentiel Articles'!$A$2:$F$634,3,FALSE),""))</f>
      </c>
      <c r="E8136" s="81" t="str">
        <v/>
      </c>
      <c r="F8136" s="83">
        <f>IF($E8136="","",IFERROR(VLOOKUP(TRIM(E8136&amp;""),'Référentiel Articles'!$A$2:$F$634,4,FALSE),""))</f>
      </c>
      <c r="G8136" s="84">
        <f>IF($E8136="","",IFERROR(VLOOKUP(TRIM(E8136&amp;""),'Référentiel Articles'!$A$2:$F$634,5,FALSE),""))</f>
      </c>
      <c r="H8136" s="85" t="str">
        <v/>
      </c>
      <c r="I8136" s="84">
        <f>IF($E8136="","",IFERROR(VLOOKUP(TRIM(E8136&amp;""),'Référentiel Articles'!$A$2:$F$634,6,FALSE),""))</f>
      </c>
      <c r="J8136" s="90">
        <f>IF(OR($E8136="",$H8136=""),"",$H8136*$I8136)</f>
      </c>
      <c r="K8136" s="87" t="str">
        <v/>
      </c>
    </row>
    <row r="8137">
      <c r="A8137" s="74" t="str">
        <v/>
      </c>
      <c r="B8137" s="74" t="str">
        <v/>
      </c>
      <c r="C8137" s="75">
        <f>IF($E8137="","",IFERROR(VLOOKUP(TRIM(E8137&amp;""),'Référentiel Articles'!$A$2:$F$634,2,FALSE),""))</f>
      </c>
      <c r="D8137" s="75">
        <f>IF($E8137="","",IFERROR(VLOOKUP(TRIM(E8137&amp;""),'Référentiel Articles'!$A$2:$F$634,3,FALSE),""))</f>
      </c>
      <c r="E8137" s="74" t="str">
        <v/>
      </c>
      <c r="F8137" s="75">
        <f>IF($E8137="","",IFERROR(VLOOKUP(TRIM(E8137&amp;""),'Référentiel Articles'!$A$2:$F$634,4,FALSE),""))</f>
      </c>
      <c r="G8137" s="76">
        <f>IF($E8137="","",IFERROR(VLOOKUP(TRIM(E8137&amp;""),'Référentiel Articles'!$A$2:$F$634,5,FALSE),""))</f>
      </c>
      <c r="H8137" s="77" t="str">
        <v/>
      </c>
      <c r="I8137" s="76">
        <f>IF($E8137="","",IFERROR(VLOOKUP(TRIM(E8137&amp;""),'Référentiel Articles'!$A$2:$F$634,6,FALSE),""))</f>
      </c>
      <c r="J8137" s="78">
        <f>IF(OR($E8137="",$H8137=""),"",$H8137*$I8137)</f>
      </c>
      <c r="K8137" s="79" t="str">
        <v/>
      </c>
    </row>
    <row r="8138">
      <c r="A8138" s="81" t="str">
        <v/>
      </c>
      <c r="B8138" s="81" t="str">
        <v/>
      </c>
      <c r="C8138" s="83">
        <f>IF($E8138="","",IFERROR(VLOOKUP(TRIM(E8138&amp;""),'Référentiel Articles'!$A$2:$F$634,2,FALSE),""))</f>
      </c>
      <c r="D8138" s="83">
        <f>IF($E8138="","",IFERROR(VLOOKUP(TRIM(E8138&amp;""),'Référentiel Articles'!$A$2:$F$634,3,FALSE),""))</f>
      </c>
      <c r="E8138" s="81" t="str">
        <v/>
      </c>
      <c r="F8138" s="83">
        <f>IF($E8138="","",IFERROR(VLOOKUP(TRIM(E8138&amp;""),'Référentiel Articles'!$A$2:$F$634,4,FALSE),""))</f>
      </c>
      <c r="G8138" s="84">
        <f>IF($E8138="","",IFERROR(VLOOKUP(TRIM(E8138&amp;""),'Référentiel Articles'!$A$2:$F$634,5,FALSE),""))</f>
      </c>
      <c r="H8138" s="85" t="str">
        <v/>
      </c>
      <c r="I8138" s="84">
        <f>IF($E8138="","",IFERROR(VLOOKUP(TRIM(E8138&amp;""),'Référentiel Articles'!$A$2:$F$634,6,FALSE),""))</f>
      </c>
      <c r="J8138" s="90">
        <f>IF(OR($E8138="",$H8138=""),"",$H8138*$I8138)</f>
      </c>
      <c r="K8138" s="87" t="str">
        <v/>
      </c>
    </row>
    <row r="8139">
      <c r="A8139" s="74" t="str">
        <v/>
      </c>
      <c r="B8139" s="74" t="str">
        <v/>
      </c>
      <c r="C8139" s="75">
        <f>IF($E8139="","",IFERROR(VLOOKUP(TRIM(E8139&amp;""),'Référentiel Articles'!$A$2:$F$634,2,FALSE),""))</f>
      </c>
      <c r="D8139" s="75">
        <f>IF($E8139="","",IFERROR(VLOOKUP(TRIM(E8139&amp;""),'Référentiel Articles'!$A$2:$F$634,3,FALSE),""))</f>
      </c>
      <c r="E8139" s="74" t="str">
        <v/>
      </c>
      <c r="F8139" s="75">
        <f>IF($E8139="","",IFERROR(VLOOKUP(TRIM(E8139&amp;""),'Référentiel Articles'!$A$2:$F$634,4,FALSE),""))</f>
      </c>
      <c r="G8139" s="76">
        <f>IF($E8139="","",IFERROR(VLOOKUP(TRIM(E8139&amp;""),'Référentiel Articles'!$A$2:$F$634,5,FALSE),""))</f>
      </c>
      <c r="H8139" s="77" t="str">
        <v/>
      </c>
      <c r="I8139" s="76">
        <f>IF($E8139="","",IFERROR(VLOOKUP(TRIM(E8139&amp;""),'Référentiel Articles'!$A$2:$F$634,6,FALSE),""))</f>
      </c>
      <c r="J8139" s="78">
        <f>IF(OR($E8139="",$H8139=""),"",$H8139*$I8139)</f>
      </c>
      <c r="K8139" s="79" t="str">
        <v/>
      </c>
    </row>
    <row r="8140">
      <c r="A8140" s="81" t="str">
        <v/>
      </c>
      <c r="B8140" s="81" t="str">
        <v/>
      </c>
      <c r="C8140" s="83">
        <f>IF($E8140="","",IFERROR(VLOOKUP(TRIM(E8140&amp;""),'Référentiel Articles'!$A$2:$F$634,2,FALSE),""))</f>
      </c>
      <c r="D8140" s="83">
        <f>IF($E8140="","",IFERROR(VLOOKUP(TRIM(E8140&amp;""),'Référentiel Articles'!$A$2:$F$634,3,FALSE),""))</f>
      </c>
      <c r="E8140" s="81" t="str">
        <v/>
      </c>
      <c r="F8140" s="83">
        <f>IF($E8140="","",IFERROR(VLOOKUP(TRIM(E8140&amp;""),'Référentiel Articles'!$A$2:$F$634,4,FALSE),""))</f>
      </c>
      <c r="G8140" s="84">
        <f>IF($E8140="","",IFERROR(VLOOKUP(TRIM(E8140&amp;""),'Référentiel Articles'!$A$2:$F$634,5,FALSE),""))</f>
      </c>
      <c r="H8140" s="85" t="str">
        <v/>
      </c>
      <c r="I8140" s="84">
        <f>IF($E8140="","",IFERROR(VLOOKUP(TRIM(E8140&amp;""),'Référentiel Articles'!$A$2:$F$634,6,FALSE),""))</f>
      </c>
      <c r="J8140" s="90">
        <f>IF(OR($E8140="",$H8140=""),"",$H8140*$I8140)</f>
      </c>
      <c r="K8140" s="87" t="str">
        <v/>
      </c>
    </row>
    <row r="8141">
      <c r="A8141" s="74" t="str">
        <v/>
      </c>
      <c r="B8141" s="74" t="str">
        <v/>
      </c>
      <c r="C8141" s="75">
        <f>IF($E8141="","",IFERROR(VLOOKUP(TRIM(E8141&amp;""),'Référentiel Articles'!$A$2:$F$634,2,FALSE),""))</f>
      </c>
      <c r="D8141" s="75">
        <f>IF($E8141="","",IFERROR(VLOOKUP(TRIM(E8141&amp;""),'Référentiel Articles'!$A$2:$F$634,3,FALSE),""))</f>
      </c>
      <c r="E8141" s="74" t="str">
        <v/>
      </c>
      <c r="F8141" s="75">
        <f>IF($E8141="","",IFERROR(VLOOKUP(TRIM(E8141&amp;""),'Référentiel Articles'!$A$2:$F$634,4,FALSE),""))</f>
      </c>
      <c r="G8141" s="76">
        <f>IF($E8141="","",IFERROR(VLOOKUP(TRIM(E8141&amp;""),'Référentiel Articles'!$A$2:$F$634,5,FALSE),""))</f>
      </c>
      <c r="H8141" s="77" t="str">
        <v/>
      </c>
      <c r="I8141" s="76">
        <f>IF($E8141="","",IFERROR(VLOOKUP(TRIM(E8141&amp;""),'Référentiel Articles'!$A$2:$F$634,6,FALSE),""))</f>
      </c>
      <c r="J8141" s="78">
        <f>IF(OR($E8141="",$H8141=""),"",$H8141*$I8141)</f>
      </c>
      <c r="K8141" s="79" t="str">
        <v/>
      </c>
    </row>
    <row r="8142">
      <c r="A8142" s="81" t="str">
        <v/>
      </c>
      <c r="B8142" s="81" t="str">
        <v/>
      </c>
      <c r="C8142" s="83">
        <f>IF($E8142="","",IFERROR(VLOOKUP(TRIM(E8142&amp;""),'Référentiel Articles'!$A$2:$F$634,2,FALSE),""))</f>
      </c>
      <c r="D8142" s="83">
        <f>IF($E8142="","",IFERROR(VLOOKUP(TRIM(E8142&amp;""),'Référentiel Articles'!$A$2:$F$634,3,FALSE),""))</f>
      </c>
      <c r="E8142" s="81" t="str">
        <v/>
      </c>
      <c r="F8142" s="83">
        <f>IF($E8142="","",IFERROR(VLOOKUP(TRIM(E8142&amp;""),'Référentiel Articles'!$A$2:$F$634,4,FALSE),""))</f>
      </c>
      <c r="G8142" s="84">
        <f>IF($E8142="","",IFERROR(VLOOKUP(TRIM(E8142&amp;""),'Référentiel Articles'!$A$2:$F$634,5,FALSE),""))</f>
      </c>
      <c r="H8142" s="85" t="str">
        <v/>
      </c>
      <c r="I8142" s="84">
        <f>IF($E8142="","",IFERROR(VLOOKUP(TRIM(E8142&amp;""),'Référentiel Articles'!$A$2:$F$634,6,FALSE),""))</f>
      </c>
      <c r="J8142" s="90">
        <f>IF(OR($E8142="",$H8142=""),"",$H8142*$I8142)</f>
      </c>
      <c r="K8142" s="87" t="str">
        <v/>
      </c>
    </row>
    <row r="8143">
      <c r="A8143" s="74" t="str">
        <v/>
      </c>
      <c r="B8143" s="74" t="str">
        <v/>
      </c>
      <c r="C8143" s="75">
        <f>IF($E8143="","",IFERROR(VLOOKUP(TRIM(E8143&amp;""),'Référentiel Articles'!$A$2:$F$634,2,FALSE),""))</f>
      </c>
      <c r="D8143" s="75">
        <f>IF($E8143="","",IFERROR(VLOOKUP(TRIM(E8143&amp;""),'Référentiel Articles'!$A$2:$F$634,3,FALSE),""))</f>
      </c>
      <c r="E8143" s="74" t="str">
        <v/>
      </c>
      <c r="F8143" s="75">
        <f>IF($E8143="","",IFERROR(VLOOKUP(TRIM(E8143&amp;""),'Référentiel Articles'!$A$2:$F$634,4,FALSE),""))</f>
      </c>
      <c r="G8143" s="76">
        <f>IF($E8143="","",IFERROR(VLOOKUP(TRIM(E8143&amp;""),'Référentiel Articles'!$A$2:$F$634,5,FALSE),""))</f>
      </c>
      <c r="H8143" s="77" t="str">
        <v/>
      </c>
      <c r="I8143" s="76">
        <f>IF($E8143="","",IFERROR(VLOOKUP(TRIM(E8143&amp;""),'Référentiel Articles'!$A$2:$F$634,6,FALSE),""))</f>
      </c>
      <c r="J8143" s="78">
        <f>IF(OR($E8143="",$H8143=""),"",$H8143*$I8143)</f>
      </c>
      <c r="K8143" s="79" t="str">
        <v/>
      </c>
    </row>
    <row r="8144">
      <c r="A8144" s="81" t="str">
        <v/>
      </c>
      <c r="B8144" s="81" t="str">
        <v/>
      </c>
      <c r="C8144" s="83">
        <f>IF($E8144="","",IFERROR(VLOOKUP(TRIM(E8144&amp;""),'Référentiel Articles'!$A$2:$F$634,2,FALSE),""))</f>
      </c>
      <c r="D8144" s="83">
        <f>IF($E8144="","",IFERROR(VLOOKUP(TRIM(E8144&amp;""),'Référentiel Articles'!$A$2:$F$634,3,FALSE),""))</f>
      </c>
      <c r="E8144" s="81" t="str">
        <v/>
      </c>
      <c r="F8144" s="83">
        <f>IF($E8144="","",IFERROR(VLOOKUP(TRIM(E8144&amp;""),'Référentiel Articles'!$A$2:$F$634,4,FALSE),""))</f>
      </c>
      <c r="G8144" s="84">
        <f>IF($E8144="","",IFERROR(VLOOKUP(TRIM(E8144&amp;""),'Référentiel Articles'!$A$2:$F$634,5,FALSE),""))</f>
      </c>
      <c r="H8144" s="85" t="str">
        <v/>
      </c>
      <c r="I8144" s="84">
        <f>IF($E8144="","",IFERROR(VLOOKUP(TRIM(E8144&amp;""),'Référentiel Articles'!$A$2:$F$634,6,FALSE),""))</f>
      </c>
      <c r="J8144" s="90">
        <f>IF(OR($E8144="",$H8144=""),"",$H8144*$I8144)</f>
      </c>
      <c r="K8144" s="87" t="str">
        <v/>
      </c>
    </row>
    <row r="8145">
      <c r="A8145" s="74" t="str">
        <v/>
      </c>
      <c r="B8145" s="74" t="str">
        <v/>
      </c>
      <c r="C8145" s="75">
        <f>IF($E8145="","",IFERROR(VLOOKUP(TRIM(E8145&amp;""),'Référentiel Articles'!$A$2:$F$634,2,FALSE),""))</f>
      </c>
      <c r="D8145" s="75">
        <f>IF($E8145="","",IFERROR(VLOOKUP(TRIM(E8145&amp;""),'Référentiel Articles'!$A$2:$F$634,3,FALSE),""))</f>
      </c>
      <c r="E8145" s="74" t="str">
        <v/>
      </c>
      <c r="F8145" s="75">
        <f>IF($E8145="","",IFERROR(VLOOKUP(TRIM(E8145&amp;""),'Référentiel Articles'!$A$2:$F$634,4,FALSE),""))</f>
      </c>
      <c r="G8145" s="76">
        <f>IF($E8145="","",IFERROR(VLOOKUP(TRIM(E8145&amp;""),'Référentiel Articles'!$A$2:$F$634,5,FALSE),""))</f>
      </c>
      <c r="H8145" s="77" t="str">
        <v/>
      </c>
      <c r="I8145" s="76">
        <f>IF($E8145="","",IFERROR(VLOOKUP(TRIM(E8145&amp;""),'Référentiel Articles'!$A$2:$F$634,6,FALSE),""))</f>
      </c>
      <c r="J8145" s="78">
        <f>IF(OR($E8145="",$H8145=""),"",$H8145*$I8145)</f>
      </c>
      <c r="K8145" s="79" t="str">
        <v/>
      </c>
    </row>
    <row r="8146">
      <c r="A8146" s="81" t="str">
        <v/>
      </c>
      <c r="B8146" s="81" t="str">
        <v/>
      </c>
      <c r="C8146" s="83">
        <f>IF($E8146="","",IFERROR(VLOOKUP(TRIM(E8146&amp;""),'Référentiel Articles'!$A$2:$F$634,2,FALSE),""))</f>
      </c>
      <c r="D8146" s="83">
        <f>IF($E8146="","",IFERROR(VLOOKUP(TRIM(E8146&amp;""),'Référentiel Articles'!$A$2:$F$634,3,FALSE),""))</f>
      </c>
      <c r="E8146" s="81" t="str">
        <v/>
      </c>
      <c r="F8146" s="83">
        <f>IF($E8146="","",IFERROR(VLOOKUP(TRIM(E8146&amp;""),'Référentiel Articles'!$A$2:$F$634,4,FALSE),""))</f>
      </c>
      <c r="G8146" s="84">
        <f>IF($E8146="","",IFERROR(VLOOKUP(TRIM(E8146&amp;""),'Référentiel Articles'!$A$2:$F$634,5,FALSE),""))</f>
      </c>
      <c r="H8146" s="85" t="str">
        <v/>
      </c>
      <c r="I8146" s="84">
        <f>IF($E8146="","",IFERROR(VLOOKUP(TRIM(E8146&amp;""),'Référentiel Articles'!$A$2:$F$634,6,FALSE),""))</f>
      </c>
      <c r="J8146" s="90">
        <f>IF(OR($E8146="",$H8146=""),"",$H8146*$I8146)</f>
      </c>
      <c r="K8146" s="87" t="str">
        <v/>
      </c>
    </row>
    <row r="8147">
      <c r="A8147" s="74" t="str">
        <v/>
      </c>
      <c r="B8147" s="74" t="str">
        <v/>
      </c>
      <c r="C8147" s="75">
        <f>IF($E8147="","",IFERROR(VLOOKUP(TRIM(E8147&amp;""),'Référentiel Articles'!$A$2:$F$634,2,FALSE),""))</f>
      </c>
      <c r="D8147" s="75">
        <f>IF($E8147="","",IFERROR(VLOOKUP(TRIM(E8147&amp;""),'Référentiel Articles'!$A$2:$F$634,3,FALSE),""))</f>
      </c>
      <c r="E8147" s="74" t="str">
        <v/>
      </c>
      <c r="F8147" s="75">
        <f>IF($E8147="","",IFERROR(VLOOKUP(TRIM(E8147&amp;""),'Référentiel Articles'!$A$2:$F$634,4,FALSE),""))</f>
      </c>
      <c r="G8147" s="76">
        <f>IF($E8147="","",IFERROR(VLOOKUP(TRIM(E8147&amp;""),'Référentiel Articles'!$A$2:$F$634,5,FALSE),""))</f>
      </c>
      <c r="H8147" s="77" t="str">
        <v/>
      </c>
      <c r="I8147" s="76">
        <f>IF($E8147="","",IFERROR(VLOOKUP(TRIM(E8147&amp;""),'Référentiel Articles'!$A$2:$F$634,6,FALSE),""))</f>
      </c>
      <c r="J8147" s="78">
        <f>IF(OR($E8147="",$H8147=""),"",$H8147*$I8147)</f>
      </c>
      <c r="K8147" s="79" t="str">
        <v/>
      </c>
    </row>
    <row r="8148">
      <c r="A8148" s="81" t="str">
        <v/>
      </c>
      <c r="B8148" s="81" t="str">
        <v/>
      </c>
      <c r="C8148" s="83">
        <f>IF($E8148="","",IFERROR(VLOOKUP(TRIM(E8148&amp;""),'Référentiel Articles'!$A$2:$F$634,2,FALSE),""))</f>
      </c>
      <c r="D8148" s="83">
        <f>IF($E8148="","",IFERROR(VLOOKUP(TRIM(E8148&amp;""),'Référentiel Articles'!$A$2:$F$634,3,FALSE),""))</f>
      </c>
      <c r="E8148" s="81" t="str">
        <v/>
      </c>
      <c r="F8148" s="83">
        <f>IF($E8148="","",IFERROR(VLOOKUP(TRIM(E8148&amp;""),'Référentiel Articles'!$A$2:$F$634,4,FALSE),""))</f>
      </c>
      <c r="G8148" s="84">
        <f>IF($E8148="","",IFERROR(VLOOKUP(TRIM(E8148&amp;""),'Référentiel Articles'!$A$2:$F$634,5,FALSE),""))</f>
      </c>
      <c r="H8148" s="85" t="str">
        <v/>
      </c>
      <c r="I8148" s="84">
        <f>IF($E8148="","",IFERROR(VLOOKUP(TRIM(E8148&amp;""),'Référentiel Articles'!$A$2:$F$634,6,FALSE),""))</f>
      </c>
      <c r="J8148" s="90">
        <f>IF(OR($E8148="",$H8148=""),"",$H8148*$I8148)</f>
      </c>
      <c r="K8148" s="87" t="str">
        <v/>
      </c>
    </row>
    <row r="8149">
      <c r="A8149" s="74" t="str">
        <v/>
      </c>
      <c r="B8149" s="74" t="str">
        <v/>
      </c>
      <c r="C8149" s="75">
        <f>IF($E8149="","",IFERROR(VLOOKUP(TRIM(E8149&amp;""),'Référentiel Articles'!$A$2:$F$634,2,FALSE),""))</f>
      </c>
      <c r="D8149" s="75">
        <f>IF($E8149="","",IFERROR(VLOOKUP(TRIM(E8149&amp;""),'Référentiel Articles'!$A$2:$F$634,3,FALSE),""))</f>
      </c>
      <c r="E8149" s="74" t="str">
        <v/>
      </c>
      <c r="F8149" s="75">
        <f>IF($E8149="","",IFERROR(VLOOKUP(TRIM(E8149&amp;""),'Référentiel Articles'!$A$2:$F$634,4,FALSE),""))</f>
      </c>
      <c r="G8149" s="76">
        <f>IF($E8149="","",IFERROR(VLOOKUP(TRIM(E8149&amp;""),'Référentiel Articles'!$A$2:$F$634,5,FALSE),""))</f>
      </c>
      <c r="H8149" s="77" t="str">
        <v/>
      </c>
      <c r="I8149" s="76">
        <f>IF($E8149="","",IFERROR(VLOOKUP(TRIM(E8149&amp;""),'Référentiel Articles'!$A$2:$F$634,6,FALSE),""))</f>
      </c>
      <c r="J8149" s="78">
        <f>IF(OR($E8149="",$H8149=""),"",$H8149*$I8149)</f>
      </c>
      <c r="K8149" s="79" t="str">
        <v/>
      </c>
    </row>
    <row r="8150">
      <c r="A8150" s="81" t="str">
        <v/>
      </c>
      <c r="B8150" s="81" t="str">
        <v/>
      </c>
      <c r="C8150" s="83">
        <f>IF($E8150="","",IFERROR(VLOOKUP(TRIM(E8150&amp;""),'Référentiel Articles'!$A$2:$F$634,2,FALSE),""))</f>
      </c>
      <c r="D8150" s="83">
        <f>IF($E8150="","",IFERROR(VLOOKUP(TRIM(E8150&amp;""),'Référentiel Articles'!$A$2:$F$634,3,FALSE),""))</f>
      </c>
      <c r="E8150" s="81" t="str">
        <v/>
      </c>
      <c r="F8150" s="83">
        <f>IF($E8150="","",IFERROR(VLOOKUP(TRIM(E8150&amp;""),'Référentiel Articles'!$A$2:$F$634,4,FALSE),""))</f>
      </c>
      <c r="G8150" s="84">
        <f>IF($E8150="","",IFERROR(VLOOKUP(TRIM(E8150&amp;""),'Référentiel Articles'!$A$2:$F$634,5,FALSE),""))</f>
      </c>
      <c r="H8150" s="85" t="str">
        <v/>
      </c>
      <c r="I8150" s="84">
        <f>IF($E8150="","",IFERROR(VLOOKUP(TRIM(E8150&amp;""),'Référentiel Articles'!$A$2:$F$634,6,FALSE),""))</f>
      </c>
      <c r="J8150" s="90">
        <f>IF(OR($E8150="",$H8150=""),"",$H8150*$I8150)</f>
      </c>
      <c r="K8150" s="87" t="str">
        <v/>
      </c>
    </row>
    <row r="8151">
      <c r="A8151" s="74" t="str">
        <v/>
      </c>
      <c r="B8151" s="74" t="str">
        <v/>
      </c>
      <c r="C8151" s="75">
        <f>IF($E8151="","",IFERROR(VLOOKUP(TRIM(E8151&amp;""),'Référentiel Articles'!$A$2:$F$634,2,FALSE),""))</f>
      </c>
      <c r="D8151" s="75">
        <f>IF($E8151="","",IFERROR(VLOOKUP(TRIM(E8151&amp;""),'Référentiel Articles'!$A$2:$F$634,3,FALSE),""))</f>
      </c>
      <c r="E8151" s="74" t="str">
        <v/>
      </c>
      <c r="F8151" s="75">
        <f>IF($E8151="","",IFERROR(VLOOKUP(TRIM(E8151&amp;""),'Référentiel Articles'!$A$2:$F$634,4,FALSE),""))</f>
      </c>
      <c r="G8151" s="76">
        <f>IF($E8151="","",IFERROR(VLOOKUP(TRIM(E8151&amp;""),'Référentiel Articles'!$A$2:$F$634,5,FALSE),""))</f>
      </c>
      <c r="H8151" s="77" t="str">
        <v/>
      </c>
      <c r="I8151" s="76">
        <f>IF($E8151="","",IFERROR(VLOOKUP(TRIM(E8151&amp;""),'Référentiel Articles'!$A$2:$F$634,6,FALSE),""))</f>
      </c>
      <c r="J8151" s="78">
        <f>IF(OR($E8151="",$H8151=""),"",$H8151*$I8151)</f>
      </c>
      <c r="K8151" s="79" t="str">
        <v/>
      </c>
    </row>
    <row r="8152">
      <c r="A8152" s="81" t="str">
        <v/>
      </c>
      <c r="B8152" s="81" t="str">
        <v/>
      </c>
      <c r="C8152" s="83">
        <f>IF($E8152="","",IFERROR(VLOOKUP(TRIM(E8152&amp;""),'Référentiel Articles'!$A$2:$F$634,2,FALSE),""))</f>
      </c>
      <c r="D8152" s="83">
        <f>IF($E8152="","",IFERROR(VLOOKUP(TRIM(E8152&amp;""),'Référentiel Articles'!$A$2:$F$634,3,FALSE),""))</f>
      </c>
      <c r="E8152" s="81" t="str">
        <v/>
      </c>
      <c r="F8152" s="83">
        <f>IF($E8152="","",IFERROR(VLOOKUP(TRIM(E8152&amp;""),'Référentiel Articles'!$A$2:$F$634,4,FALSE),""))</f>
      </c>
      <c r="G8152" s="84">
        <f>IF($E8152="","",IFERROR(VLOOKUP(TRIM(E8152&amp;""),'Référentiel Articles'!$A$2:$F$634,5,FALSE),""))</f>
      </c>
      <c r="H8152" s="85" t="str">
        <v/>
      </c>
      <c r="I8152" s="84">
        <f>IF($E8152="","",IFERROR(VLOOKUP(TRIM(E8152&amp;""),'Référentiel Articles'!$A$2:$F$634,6,FALSE),""))</f>
      </c>
      <c r="J8152" s="90">
        <f>IF(OR($E8152="",$H8152=""),"",$H8152*$I8152)</f>
      </c>
      <c r="K8152" s="87" t="str">
        <v/>
      </c>
    </row>
    <row r="8153">
      <c r="A8153" s="74" t="str">
        <v/>
      </c>
      <c r="B8153" s="74" t="str">
        <v/>
      </c>
      <c r="C8153" s="75">
        <f>IF($E8153="","",IFERROR(VLOOKUP(TRIM(E8153&amp;""),'Référentiel Articles'!$A$2:$F$634,2,FALSE),""))</f>
      </c>
      <c r="D8153" s="75">
        <f>IF($E8153="","",IFERROR(VLOOKUP(TRIM(E8153&amp;""),'Référentiel Articles'!$A$2:$F$634,3,FALSE),""))</f>
      </c>
      <c r="E8153" s="74" t="str">
        <v/>
      </c>
      <c r="F8153" s="75">
        <f>IF($E8153="","",IFERROR(VLOOKUP(TRIM(E8153&amp;""),'Référentiel Articles'!$A$2:$F$634,4,FALSE),""))</f>
      </c>
      <c r="G8153" s="76">
        <f>IF($E8153="","",IFERROR(VLOOKUP(TRIM(E8153&amp;""),'Référentiel Articles'!$A$2:$F$634,5,FALSE),""))</f>
      </c>
      <c r="H8153" s="77" t="str">
        <v/>
      </c>
      <c r="I8153" s="76">
        <f>IF($E8153="","",IFERROR(VLOOKUP(TRIM(E8153&amp;""),'Référentiel Articles'!$A$2:$F$634,6,FALSE),""))</f>
      </c>
      <c r="J8153" s="78">
        <f>IF(OR($E8153="",$H8153=""),"",$H8153*$I8153)</f>
      </c>
      <c r="K8153" s="79" t="str">
        <v/>
      </c>
    </row>
    <row r="8154">
      <c r="A8154" s="81" t="str">
        <v/>
      </c>
      <c r="B8154" s="81" t="str">
        <v/>
      </c>
      <c r="C8154" s="83">
        <f>IF($E8154="","",IFERROR(VLOOKUP(TRIM(E8154&amp;""),'Référentiel Articles'!$A$2:$F$634,2,FALSE),""))</f>
      </c>
      <c r="D8154" s="83">
        <f>IF($E8154="","",IFERROR(VLOOKUP(TRIM(E8154&amp;""),'Référentiel Articles'!$A$2:$F$634,3,FALSE),""))</f>
      </c>
      <c r="E8154" s="81" t="str">
        <v/>
      </c>
      <c r="F8154" s="83">
        <f>IF($E8154="","",IFERROR(VLOOKUP(TRIM(E8154&amp;""),'Référentiel Articles'!$A$2:$F$634,4,FALSE),""))</f>
      </c>
      <c r="G8154" s="84">
        <f>IF($E8154="","",IFERROR(VLOOKUP(TRIM(E8154&amp;""),'Référentiel Articles'!$A$2:$F$634,5,FALSE),""))</f>
      </c>
      <c r="H8154" s="85" t="str">
        <v/>
      </c>
      <c r="I8154" s="84">
        <f>IF($E8154="","",IFERROR(VLOOKUP(TRIM(E8154&amp;""),'Référentiel Articles'!$A$2:$F$634,6,FALSE),""))</f>
      </c>
      <c r="J8154" s="90">
        <f>IF(OR($E8154="",$H8154=""),"",$H8154*$I8154)</f>
      </c>
      <c r="K8154" s="87" t="str">
        <v/>
      </c>
    </row>
    <row r="8155">
      <c r="A8155" s="74" t="str">
        <v/>
      </c>
      <c r="B8155" s="74" t="str">
        <v/>
      </c>
      <c r="C8155" s="75">
        <f>IF($E8155="","",IFERROR(VLOOKUP(TRIM(E8155&amp;""),'Référentiel Articles'!$A$2:$F$634,2,FALSE),""))</f>
      </c>
      <c r="D8155" s="75">
        <f>IF($E8155="","",IFERROR(VLOOKUP(TRIM(E8155&amp;""),'Référentiel Articles'!$A$2:$F$634,3,FALSE),""))</f>
      </c>
      <c r="E8155" s="74" t="str">
        <v/>
      </c>
      <c r="F8155" s="75">
        <f>IF($E8155="","",IFERROR(VLOOKUP(TRIM(E8155&amp;""),'Référentiel Articles'!$A$2:$F$634,4,FALSE),""))</f>
      </c>
      <c r="G8155" s="76">
        <f>IF($E8155="","",IFERROR(VLOOKUP(TRIM(E8155&amp;""),'Référentiel Articles'!$A$2:$F$634,5,FALSE),""))</f>
      </c>
      <c r="H8155" s="77" t="str">
        <v/>
      </c>
      <c r="I8155" s="76">
        <f>IF($E8155="","",IFERROR(VLOOKUP(TRIM(E8155&amp;""),'Référentiel Articles'!$A$2:$F$634,6,FALSE),""))</f>
      </c>
      <c r="J8155" s="78">
        <f>IF(OR($E8155="",$H8155=""),"",$H8155*$I8155)</f>
      </c>
      <c r="K8155" s="79" t="str">
        <v/>
      </c>
    </row>
    <row r="8156">
      <c r="A8156" s="81" t="str">
        <v/>
      </c>
      <c r="B8156" s="81" t="str">
        <v/>
      </c>
      <c r="C8156" s="83">
        <f>IF($E8156="","",IFERROR(VLOOKUP(TRIM(E8156&amp;""),'Référentiel Articles'!$A$2:$F$634,2,FALSE),""))</f>
      </c>
      <c r="D8156" s="83">
        <f>IF($E8156="","",IFERROR(VLOOKUP(TRIM(E8156&amp;""),'Référentiel Articles'!$A$2:$F$634,3,FALSE),""))</f>
      </c>
      <c r="E8156" s="81" t="str">
        <v/>
      </c>
      <c r="F8156" s="83">
        <f>IF($E8156="","",IFERROR(VLOOKUP(TRIM(E8156&amp;""),'Référentiel Articles'!$A$2:$F$634,4,FALSE),""))</f>
      </c>
      <c r="G8156" s="84">
        <f>IF($E8156="","",IFERROR(VLOOKUP(TRIM(E8156&amp;""),'Référentiel Articles'!$A$2:$F$634,5,FALSE),""))</f>
      </c>
      <c r="H8156" s="85" t="str">
        <v/>
      </c>
      <c r="I8156" s="84">
        <f>IF($E8156="","",IFERROR(VLOOKUP(TRIM(E8156&amp;""),'Référentiel Articles'!$A$2:$F$634,6,FALSE),""))</f>
      </c>
      <c r="J8156" s="90">
        <f>IF(OR($E8156="",$H8156=""),"",$H8156*$I8156)</f>
      </c>
      <c r="K8156" s="87" t="str">
        <v/>
      </c>
    </row>
    <row r="8157">
      <c r="A8157" s="74" t="str">
        <v/>
      </c>
      <c r="B8157" s="74" t="str">
        <v/>
      </c>
      <c r="C8157" s="75">
        <f>IF($E8157="","",IFERROR(VLOOKUP(TRIM(E8157&amp;""),'Référentiel Articles'!$A$2:$F$634,2,FALSE),""))</f>
      </c>
      <c r="D8157" s="75">
        <f>IF($E8157="","",IFERROR(VLOOKUP(TRIM(E8157&amp;""),'Référentiel Articles'!$A$2:$F$634,3,FALSE),""))</f>
      </c>
      <c r="E8157" s="74" t="str">
        <v/>
      </c>
      <c r="F8157" s="75">
        <f>IF($E8157="","",IFERROR(VLOOKUP(TRIM(E8157&amp;""),'Référentiel Articles'!$A$2:$F$634,4,FALSE),""))</f>
      </c>
      <c r="G8157" s="76">
        <f>IF($E8157="","",IFERROR(VLOOKUP(TRIM(E8157&amp;""),'Référentiel Articles'!$A$2:$F$634,5,FALSE),""))</f>
      </c>
      <c r="H8157" s="77" t="str">
        <v/>
      </c>
      <c r="I8157" s="76">
        <f>IF($E8157="","",IFERROR(VLOOKUP(TRIM(E8157&amp;""),'Référentiel Articles'!$A$2:$F$634,6,FALSE),""))</f>
      </c>
      <c r="J8157" s="78">
        <f>IF(OR($E8157="",$H8157=""),"",$H8157*$I8157)</f>
      </c>
      <c r="K8157" s="79" t="str">
        <v/>
      </c>
    </row>
    <row r="8158">
      <c r="A8158" s="81" t="str">
        <v/>
      </c>
      <c r="B8158" s="81" t="str">
        <v/>
      </c>
      <c r="C8158" s="83">
        <f>IF($E8158="","",IFERROR(VLOOKUP(TRIM(E8158&amp;""),'Référentiel Articles'!$A$2:$F$634,2,FALSE),""))</f>
      </c>
      <c r="D8158" s="83">
        <f>IF($E8158="","",IFERROR(VLOOKUP(TRIM(E8158&amp;""),'Référentiel Articles'!$A$2:$F$634,3,FALSE),""))</f>
      </c>
      <c r="E8158" s="81" t="str">
        <v/>
      </c>
      <c r="F8158" s="83">
        <f>IF($E8158="","",IFERROR(VLOOKUP(TRIM(E8158&amp;""),'Référentiel Articles'!$A$2:$F$634,4,FALSE),""))</f>
      </c>
      <c r="G8158" s="84">
        <f>IF($E8158="","",IFERROR(VLOOKUP(TRIM(E8158&amp;""),'Référentiel Articles'!$A$2:$F$634,5,FALSE),""))</f>
      </c>
      <c r="H8158" s="85" t="str">
        <v/>
      </c>
      <c r="I8158" s="84">
        <f>IF($E8158="","",IFERROR(VLOOKUP(TRIM(E8158&amp;""),'Référentiel Articles'!$A$2:$F$634,6,FALSE),""))</f>
      </c>
      <c r="J8158" s="90">
        <f>IF(OR($E8158="",$H8158=""),"",$H8158*$I8158)</f>
      </c>
      <c r="K8158" s="87" t="str">
        <v/>
      </c>
    </row>
    <row r="8159">
      <c r="A8159" s="74" t="str">
        <v/>
      </c>
      <c r="B8159" s="74" t="str">
        <v/>
      </c>
      <c r="C8159" s="75">
        <f>IF($E8159="","",IFERROR(VLOOKUP(TRIM(E8159&amp;""),'Référentiel Articles'!$A$2:$F$634,2,FALSE),""))</f>
      </c>
      <c r="D8159" s="75">
        <f>IF($E8159="","",IFERROR(VLOOKUP(TRIM(E8159&amp;""),'Référentiel Articles'!$A$2:$F$634,3,FALSE),""))</f>
      </c>
      <c r="E8159" s="74" t="str">
        <v/>
      </c>
      <c r="F8159" s="75">
        <f>IF($E8159="","",IFERROR(VLOOKUP(TRIM(E8159&amp;""),'Référentiel Articles'!$A$2:$F$634,4,FALSE),""))</f>
      </c>
      <c r="G8159" s="76">
        <f>IF($E8159="","",IFERROR(VLOOKUP(TRIM(E8159&amp;""),'Référentiel Articles'!$A$2:$F$634,5,FALSE),""))</f>
      </c>
      <c r="H8159" s="77" t="str">
        <v/>
      </c>
      <c r="I8159" s="76">
        <f>IF($E8159="","",IFERROR(VLOOKUP(TRIM(E8159&amp;""),'Référentiel Articles'!$A$2:$F$634,6,FALSE),""))</f>
      </c>
      <c r="J8159" s="78">
        <f>IF(OR($E8159="",$H8159=""),"",$H8159*$I8159)</f>
      </c>
      <c r="K8159" s="79" t="str">
        <v/>
      </c>
    </row>
    <row r="8160">
      <c r="A8160" s="81" t="str">
        <v/>
      </c>
      <c r="B8160" s="81" t="str">
        <v/>
      </c>
      <c r="C8160" s="83">
        <f>IF($E8160="","",IFERROR(VLOOKUP(TRIM(E8160&amp;""),'Référentiel Articles'!$A$2:$F$634,2,FALSE),""))</f>
      </c>
      <c r="D8160" s="83">
        <f>IF($E8160="","",IFERROR(VLOOKUP(TRIM(E8160&amp;""),'Référentiel Articles'!$A$2:$F$634,3,FALSE),""))</f>
      </c>
      <c r="E8160" s="81" t="str">
        <v/>
      </c>
      <c r="F8160" s="83">
        <f>IF($E8160="","",IFERROR(VLOOKUP(TRIM(E8160&amp;""),'Référentiel Articles'!$A$2:$F$634,4,FALSE),""))</f>
      </c>
      <c r="G8160" s="84">
        <f>IF($E8160="","",IFERROR(VLOOKUP(TRIM(E8160&amp;""),'Référentiel Articles'!$A$2:$F$634,5,FALSE),""))</f>
      </c>
      <c r="H8160" s="85" t="str">
        <v/>
      </c>
      <c r="I8160" s="84">
        <f>IF($E8160="","",IFERROR(VLOOKUP(TRIM(E8160&amp;""),'Référentiel Articles'!$A$2:$F$634,6,FALSE),""))</f>
      </c>
      <c r="J8160" s="90">
        <f>IF(OR($E8160="",$H8160=""),"",$H8160*$I8160)</f>
      </c>
      <c r="K8160" s="87" t="str">
        <v/>
      </c>
    </row>
    <row r="8161">
      <c r="A8161" s="74" t="str">
        <v/>
      </c>
      <c r="B8161" s="74" t="str">
        <v/>
      </c>
      <c r="C8161" s="75">
        <f>IF($E8161="","",IFERROR(VLOOKUP(TRIM(E8161&amp;""),'Référentiel Articles'!$A$2:$F$634,2,FALSE),""))</f>
      </c>
      <c r="D8161" s="75">
        <f>IF($E8161="","",IFERROR(VLOOKUP(TRIM(E8161&amp;""),'Référentiel Articles'!$A$2:$F$634,3,FALSE),""))</f>
      </c>
      <c r="E8161" s="74" t="str">
        <v/>
      </c>
      <c r="F8161" s="75">
        <f>IF($E8161="","",IFERROR(VLOOKUP(TRIM(E8161&amp;""),'Référentiel Articles'!$A$2:$F$634,4,FALSE),""))</f>
      </c>
      <c r="G8161" s="76">
        <f>IF($E8161="","",IFERROR(VLOOKUP(TRIM(E8161&amp;""),'Référentiel Articles'!$A$2:$F$634,5,FALSE),""))</f>
      </c>
      <c r="H8161" s="77" t="str">
        <v/>
      </c>
      <c r="I8161" s="76">
        <f>IF($E8161="","",IFERROR(VLOOKUP(TRIM(E8161&amp;""),'Référentiel Articles'!$A$2:$F$634,6,FALSE),""))</f>
      </c>
      <c r="J8161" s="78">
        <f>IF(OR($E8161="",$H8161=""),"",$H8161*$I8161)</f>
      </c>
      <c r="K8161" s="79" t="str">
        <v/>
      </c>
    </row>
    <row r="8162">
      <c r="A8162" s="81" t="str">
        <v/>
      </c>
      <c r="B8162" s="81" t="str">
        <v/>
      </c>
      <c r="C8162" s="83">
        <f>IF($E8162="","",IFERROR(VLOOKUP(TRIM(E8162&amp;""),'Référentiel Articles'!$A$2:$F$634,2,FALSE),""))</f>
      </c>
      <c r="D8162" s="83">
        <f>IF($E8162="","",IFERROR(VLOOKUP(TRIM(E8162&amp;""),'Référentiel Articles'!$A$2:$F$634,3,FALSE),""))</f>
      </c>
      <c r="E8162" s="81" t="str">
        <v/>
      </c>
      <c r="F8162" s="83">
        <f>IF($E8162="","",IFERROR(VLOOKUP(TRIM(E8162&amp;""),'Référentiel Articles'!$A$2:$F$634,4,FALSE),""))</f>
      </c>
      <c r="G8162" s="84">
        <f>IF($E8162="","",IFERROR(VLOOKUP(TRIM(E8162&amp;""),'Référentiel Articles'!$A$2:$F$634,5,FALSE),""))</f>
      </c>
      <c r="H8162" s="85" t="str">
        <v/>
      </c>
      <c r="I8162" s="84">
        <f>IF($E8162="","",IFERROR(VLOOKUP(TRIM(E8162&amp;""),'Référentiel Articles'!$A$2:$F$634,6,FALSE),""))</f>
      </c>
      <c r="J8162" s="90">
        <f>IF(OR($E8162="",$H8162=""),"",$H8162*$I8162)</f>
      </c>
      <c r="K8162" s="87" t="str">
        <v/>
      </c>
    </row>
    <row r="8163">
      <c r="A8163" s="74" t="str">
        <v/>
      </c>
      <c r="B8163" s="74" t="str">
        <v/>
      </c>
      <c r="C8163" s="75">
        <f>IF($E8163="","",IFERROR(VLOOKUP(TRIM(E8163&amp;""),'Référentiel Articles'!$A$2:$F$634,2,FALSE),""))</f>
      </c>
      <c r="D8163" s="75">
        <f>IF($E8163="","",IFERROR(VLOOKUP(TRIM(E8163&amp;""),'Référentiel Articles'!$A$2:$F$634,3,FALSE),""))</f>
      </c>
      <c r="E8163" s="74" t="str">
        <v/>
      </c>
      <c r="F8163" s="75">
        <f>IF($E8163="","",IFERROR(VLOOKUP(TRIM(E8163&amp;""),'Référentiel Articles'!$A$2:$F$634,4,FALSE),""))</f>
      </c>
      <c r="G8163" s="76">
        <f>IF($E8163="","",IFERROR(VLOOKUP(TRIM(E8163&amp;""),'Référentiel Articles'!$A$2:$F$634,5,FALSE),""))</f>
      </c>
      <c r="H8163" s="77" t="str">
        <v/>
      </c>
      <c r="I8163" s="76">
        <f>IF($E8163="","",IFERROR(VLOOKUP(TRIM(E8163&amp;""),'Référentiel Articles'!$A$2:$F$634,6,FALSE),""))</f>
      </c>
      <c r="J8163" s="78">
        <f>IF(OR($E8163="",$H8163=""),"",$H8163*$I8163)</f>
      </c>
      <c r="K8163" s="79" t="str">
        <v/>
      </c>
    </row>
    <row r="8164">
      <c r="A8164" s="81" t="str">
        <v/>
      </c>
      <c r="B8164" s="81" t="str">
        <v/>
      </c>
      <c r="C8164" s="83">
        <f>IF($E8164="","",IFERROR(VLOOKUP(TRIM(E8164&amp;""),'Référentiel Articles'!$A$2:$F$634,2,FALSE),""))</f>
      </c>
      <c r="D8164" s="83">
        <f>IF($E8164="","",IFERROR(VLOOKUP(TRIM(E8164&amp;""),'Référentiel Articles'!$A$2:$F$634,3,FALSE),""))</f>
      </c>
      <c r="E8164" s="81" t="str">
        <v/>
      </c>
      <c r="F8164" s="83">
        <f>IF($E8164="","",IFERROR(VLOOKUP(TRIM(E8164&amp;""),'Référentiel Articles'!$A$2:$F$634,4,FALSE),""))</f>
      </c>
      <c r="G8164" s="84">
        <f>IF($E8164="","",IFERROR(VLOOKUP(TRIM(E8164&amp;""),'Référentiel Articles'!$A$2:$F$634,5,FALSE),""))</f>
      </c>
      <c r="H8164" s="85" t="str">
        <v/>
      </c>
      <c r="I8164" s="84">
        <f>IF($E8164="","",IFERROR(VLOOKUP(TRIM(E8164&amp;""),'Référentiel Articles'!$A$2:$F$634,6,FALSE),""))</f>
      </c>
      <c r="J8164" s="90">
        <f>IF(OR($E8164="",$H8164=""),"",$H8164*$I8164)</f>
      </c>
      <c r="K8164" s="87" t="str">
        <v/>
      </c>
    </row>
    <row r="8165">
      <c r="A8165" s="74" t="str">
        <v/>
      </c>
      <c r="B8165" s="74" t="str">
        <v/>
      </c>
      <c r="C8165" s="75">
        <f>IF($E8165="","",IFERROR(VLOOKUP(TRIM(E8165&amp;""),'Référentiel Articles'!$A$2:$F$634,2,FALSE),""))</f>
      </c>
      <c r="D8165" s="75">
        <f>IF($E8165="","",IFERROR(VLOOKUP(TRIM(E8165&amp;""),'Référentiel Articles'!$A$2:$F$634,3,FALSE),""))</f>
      </c>
      <c r="E8165" s="74" t="str">
        <v/>
      </c>
      <c r="F8165" s="75">
        <f>IF($E8165="","",IFERROR(VLOOKUP(TRIM(E8165&amp;""),'Référentiel Articles'!$A$2:$F$634,4,FALSE),""))</f>
      </c>
      <c r="G8165" s="76">
        <f>IF($E8165="","",IFERROR(VLOOKUP(TRIM(E8165&amp;""),'Référentiel Articles'!$A$2:$F$634,5,FALSE),""))</f>
      </c>
      <c r="H8165" s="77" t="str">
        <v/>
      </c>
      <c r="I8165" s="76">
        <f>IF($E8165="","",IFERROR(VLOOKUP(TRIM(E8165&amp;""),'Référentiel Articles'!$A$2:$F$634,6,FALSE),""))</f>
      </c>
      <c r="J8165" s="78">
        <f>IF(OR($E8165="",$H8165=""),"",$H8165*$I8165)</f>
      </c>
      <c r="K8165" s="79" t="str">
        <v/>
      </c>
    </row>
    <row r="8166">
      <c r="A8166" s="81" t="str">
        <v/>
      </c>
      <c r="B8166" s="81" t="str">
        <v/>
      </c>
      <c r="C8166" s="83">
        <f>IF($E8166="","",IFERROR(VLOOKUP(TRIM(E8166&amp;""),'Référentiel Articles'!$A$2:$F$634,2,FALSE),""))</f>
      </c>
      <c r="D8166" s="83">
        <f>IF($E8166="","",IFERROR(VLOOKUP(TRIM(E8166&amp;""),'Référentiel Articles'!$A$2:$F$634,3,FALSE),""))</f>
      </c>
      <c r="E8166" s="81" t="str">
        <v/>
      </c>
      <c r="F8166" s="83">
        <f>IF($E8166="","",IFERROR(VLOOKUP(TRIM(E8166&amp;""),'Référentiel Articles'!$A$2:$F$634,4,FALSE),""))</f>
      </c>
      <c r="G8166" s="84">
        <f>IF($E8166="","",IFERROR(VLOOKUP(TRIM(E8166&amp;""),'Référentiel Articles'!$A$2:$F$634,5,FALSE),""))</f>
      </c>
      <c r="H8166" s="85" t="str">
        <v/>
      </c>
      <c r="I8166" s="84">
        <f>IF($E8166="","",IFERROR(VLOOKUP(TRIM(E8166&amp;""),'Référentiel Articles'!$A$2:$F$634,6,FALSE),""))</f>
      </c>
      <c r="J8166" s="90">
        <f>IF(OR($E8166="",$H8166=""),"",$H8166*$I8166)</f>
      </c>
      <c r="K8166" s="87" t="str">
        <v/>
      </c>
    </row>
    <row r="8167">
      <c r="A8167" s="74" t="str">
        <v/>
      </c>
      <c r="B8167" s="74" t="str">
        <v/>
      </c>
      <c r="C8167" s="75">
        <f>IF($E8167="","",IFERROR(VLOOKUP(TRIM(E8167&amp;""),'Référentiel Articles'!$A$2:$F$634,2,FALSE),""))</f>
      </c>
      <c r="D8167" s="75">
        <f>IF($E8167="","",IFERROR(VLOOKUP(TRIM(E8167&amp;""),'Référentiel Articles'!$A$2:$F$634,3,FALSE),""))</f>
      </c>
      <c r="E8167" s="74" t="str">
        <v/>
      </c>
      <c r="F8167" s="75">
        <f>IF($E8167="","",IFERROR(VLOOKUP(TRIM(E8167&amp;""),'Référentiel Articles'!$A$2:$F$634,4,FALSE),""))</f>
      </c>
      <c r="G8167" s="76">
        <f>IF($E8167="","",IFERROR(VLOOKUP(TRIM(E8167&amp;""),'Référentiel Articles'!$A$2:$F$634,5,FALSE),""))</f>
      </c>
      <c r="H8167" s="77" t="str">
        <v/>
      </c>
      <c r="I8167" s="76">
        <f>IF($E8167="","",IFERROR(VLOOKUP(TRIM(E8167&amp;""),'Référentiel Articles'!$A$2:$F$634,6,FALSE),""))</f>
      </c>
      <c r="J8167" s="78">
        <f>IF(OR($E8167="",$H8167=""),"",$H8167*$I8167)</f>
      </c>
      <c r="K8167" s="79" t="str">
        <v/>
      </c>
    </row>
    <row r="8168">
      <c r="A8168" s="81" t="str">
        <v/>
      </c>
      <c r="B8168" s="81" t="str">
        <v/>
      </c>
      <c r="C8168" s="83">
        <f>IF($E8168="","",IFERROR(VLOOKUP(TRIM(E8168&amp;""),'Référentiel Articles'!$A$2:$F$634,2,FALSE),""))</f>
      </c>
      <c r="D8168" s="83">
        <f>IF($E8168="","",IFERROR(VLOOKUP(TRIM(E8168&amp;""),'Référentiel Articles'!$A$2:$F$634,3,FALSE),""))</f>
      </c>
      <c r="E8168" s="81" t="str">
        <v/>
      </c>
      <c r="F8168" s="83">
        <f>IF($E8168="","",IFERROR(VLOOKUP(TRIM(E8168&amp;""),'Référentiel Articles'!$A$2:$F$634,4,FALSE),""))</f>
      </c>
      <c r="G8168" s="84">
        <f>IF($E8168="","",IFERROR(VLOOKUP(TRIM(E8168&amp;""),'Référentiel Articles'!$A$2:$F$634,5,FALSE),""))</f>
      </c>
      <c r="H8168" s="85" t="str">
        <v/>
      </c>
      <c r="I8168" s="84">
        <f>IF($E8168="","",IFERROR(VLOOKUP(TRIM(E8168&amp;""),'Référentiel Articles'!$A$2:$F$634,6,FALSE),""))</f>
      </c>
      <c r="J8168" s="90">
        <f>IF(OR($E8168="",$H8168=""),"",$H8168*$I8168)</f>
      </c>
      <c r="K8168" s="87" t="str">
        <v/>
      </c>
    </row>
    <row r="8169">
      <c r="A8169" s="74" t="str">
        <v/>
      </c>
      <c r="B8169" s="74" t="str">
        <v/>
      </c>
      <c r="C8169" s="75">
        <f>IF($E8169="","",IFERROR(VLOOKUP(TRIM(E8169&amp;""),'Référentiel Articles'!$A$2:$F$634,2,FALSE),""))</f>
      </c>
      <c r="D8169" s="75">
        <f>IF($E8169="","",IFERROR(VLOOKUP(TRIM(E8169&amp;""),'Référentiel Articles'!$A$2:$F$634,3,FALSE),""))</f>
      </c>
      <c r="E8169" s="74" t="str">
        <v/>
      </c>
      <c r="F8169" s="75">
        <f>IF($E8169="","",IFERROR(VLOOKUP(TRIM(E8169&amp;""),'Référentiel Articles'!$A$2:$F$634,4,FALSE),""))</f>
      </c>
      <c r="G8169" s="76">
        <f>IF($E8169="","",IFERROR(VLOOKUP(TRIM(E8169&amp;""),'Référentiel Articles'!$A$2:$F$634,5,FALSE),""))</f>
      </c>
      <c r="H8169" s="77" t="str">
        <v/>
      </c>
      <c r="I8169" s="76">
        <f>IF($E8169="","",IFERROR(VLOOKUP(TRIM(E8169&amp;""),'Référentiel Articles'!$A$2:$F$634,6,FALSE),""))</f>
      </c>
      <c r="J8169" s="78">
        <f>IF(OR($E8169="",$H8169=""),"",$H8169*$I8169)</f>
      </c>
      <c r="K8169" s="79" t="str">
        <v/>
      </c>
    </row>
    <row r="8170">
      <c r="A8170" s="81" t="str">
        <v/>
      </c>
      <c r="B8170" s="81" t="str">
        <v/>
      </c>
      <c r="C8170" s="83">
        <f>IF($E8170="","",IFERROR(VLOOKUP(TRIM(E8170&amp;""),'Référentiel Articles'!$A$2:$F$634,2,FALSE),""))</f>
      </c>
      <c r="D8170" s="83">
        <f>IF($E8170="","",IFERROR(VLOOKUP(TRIM(E8170&amp;""),'Référentiel Articles'!$A$2:$F$634,3,FALSE),""))</f>
      </c>
      <c r="E8170" s="81" t="str">
        <v/>
      </c>
      <c r="F8170" s="83">
        <f>IF($E8170="","",IFERROR(VLOOKUP(TRIM(E8170&amp;""),'Référentiel Articles'!$A$2:$F$634,4,FALSE),""))</f>
      </c>
      <c r="G8170" s="84">
        <f>IF($E8170="","",IFERROR(VLOOKUP(TRIM(E8170&amp;""),'Référentiel Articles'!$A$2:$F$634,5,FALSE),""))</f>
      </c>
      <c r="H8170" s="85" t="str">
        <v/>
      </c>
      <c r="I8170" s="84">
        <f>IF($E8170="","",IFERROR(VLOOKUP(TRIM(E8170&amp;""),'Référentiel Articles'!$A$2:$F$634,6,FALSE),""))</f>
      </c>
      <c r="J8170" s="90">
        <f>IF(OR($E8170="",$H8170=""),"",$H8170*$I8170)</f>
      </c>
      <c r="K8170" s="87" t="str">
        <v/>
      </c>
    </row>
    <row r="8171">
      <c r="A8171" s="74" t="str">
        <v/>
      </c>
      <c r="B8171" s="74" t="str">
        <v/>
      </c>
      <c r="C8171" s="75">
        <f>IF($E8171="","",IFERROR(VLOOKUP(TRIM(E8171&amp;""),'Référentiel Articles'!$A$2:$F$634,2,FALSE),""))</f>
      </c>
      <c r="D8171" s="75">
        <f>IF($E8171="","",IFERROR(VLOOKUP(TRIM(E8171&amp;""),'Référentiel Articles'!$A$2:$F$634,3,FALSE),""))</f>
      </c>
      <c r="E8171" s="74" t="str">
        <v/>
      </c>
      <c r="F8171" s="75">
        <f>IF($E8171="","",IFERROR(VLOOKUP(TRIM(E8171&amp;""),'Référentiel Articles'!$A$2:$F$634,4,FALSE),""))</f>
      </c>
      <c r="G8171" s="76">
        <f>IF($E8171="","",IFERROR(VLOOKUP(TRIM(E8171&amp;""),'Référentiel Articles'!$A$2:$F$634,5,FALSE),""))</f>
      </c>
      <c r="H8171" s="77" t="str">
        <v/>
      </c>
      <c r="I8171" s="76">
        <f>IF($E8171="","",IFERROR(VLOOKUP(TRIM(E8171&amp;""),'Référentiel Articles'!$A$2:$F$634,6,FALSE),""))</f>
      </c>
      <c r="J8171" s="78">
        <f>IF(OR($E8171="",$H8171=""),"",$H8171*$I8171)</f>
      </c>
      <c r="K8171" s="79" t="str">
        <v/>
      </c>
    </row>
    <row r="8172">
      <c r="A8172" s="81" t="str">
        <v/>
      </c>
      <c r="B8172" s="81" t="str">
        <v/>
      </c>
      <c r="C8172" s="83">
        <f>IF($E8172="","",IFERROR(VLOOKUP(TRIM(E8172&amp;""),'Référentiel Articles'!$A$2:$F$634,2,FALSE),""))</f>
      </c>
      <c r="D8172" s="83">
        <f>IF($E8172="","",IFERROR(VLOOKUP(TRIM(E8172&amp;""),'Référentiel Articles'!$A$2:$F$634,3,FALSE),""))</f>
      </c>
      <c r="E8172" s="81" t="str">
        <v/>
      </c>
      <c r="F8172" s="83">
        <f>IF($E8172="","",IFERROR(VLOOKUP(TRIM(E8172&amp;""),'Référentiel Articles'!$A$2:$F$634,4,FALSE),""))</f>
      </c>
      <c r="G8172" s="84">
        <f>IF($E8172="","",IFERROR(VLOOKUP(TRIM(E8172&amp;""),'Référentiel Articles'!$A$2:$F$634,5,FALSE),""))</f>
      </c>
      <c r="H8172" s="85" t="str">
        <v/>
      </c>
      <c r="I8172" s="84">
        <f>IF($E8172="","",IFERROR(VLOOKUP(TRIM(E8172&amp;""),'Référentiel Articles'!$A$2:$F$634,6,FALSE),""))</f>
      </c>
      <c r="J8172" s="90">
        <f>IF(OR($E8172="",$H8172=""),"",$H8172*$I8172)</f>
      </c>
      <c r="K8172" s="87" t="str">
        <v/>
      </c>
    </row>
    <row r="8173">
      <c r="A8173" s="74" t="str">
        <v/>
      </c>
      <c r="B8173" s="74" t="str">
        <v/>
      </c>
      <c r="C8173" s="75">
        <f>IF($E8173="","",IFERROR(VLOOKUP(TRIM(E8173&amp;""),'Référentiel Articles'!$A$2:$F$634,2,FALSE),""))</f>
      </c>
      <c r="D8173" s="75">
        <f>IF($E8173="","",IFERROR(VLOOKUP(TRIM(E8173&amp;""),'Référentiel Articles'!$A$2:$F$634,3,FALSE),""))</f>
      </c>
      <c r="E8173" s="74" t="str">
        <v/>
      </c>
      <c r="F8173" s="75">
        <f>IF($E8173="","",IFERROR(VLOOKUP(TRIM(E8173&amp;""),'Référentiel Articles'!$A$2:$F$634,4,FALSE),""))</f>
      </c>
      <c r="G8173" s="76">
        <f>IF($E8173="","",IFERROR(VLOOKUP(TRIM(E8173&amp;""),'Référentiel Articles'!$A$2:$F$634,5,FALSE),""))</f>
      </c>
      <c r="H8173" s="77" t="str">
        <v/>
      </c>
      <c r="I8173" s="76">
        <f>IF($E8173="","",IFERROR(VLOOKUP(TRIM(E8173&amp;""),'Référentiel Articles'!$A$2:$F$634,6,FALSE),""))</f>
      </c>
      <c r="J8173" s="78">
        <f>IF(OR($E8173="",$H8173=""),"",$H8173*$I8173)</f>
      </c>
      <c r="K8173" s="79" t="str">
        <v/>
      </c>
    </row>
    <row r="8174">
      <c r="A8174" s="81" t="str">
        <v/>
      </c>
      <c r="B8174" s="81" t="str">
        <v/>
      </c>
      <c r="C8174" s="83">
        <f>IF($E8174="","",IFERROR(VLOOKUP(TRIM(E8174&amp;""),'Référentiel Articles'!$A$2:$F$634,2,FALSE),""))</f>
      </c>
      <c r="D8174" s="83">
        <f>IF($E8174="","",IFERROR(VLOOKUP(TRIM(E8174&amp;""),'Référentiel Articles'!$A$2:$F$634,3,FALSE),""))</f>
      </c>
      <c r="E8174" s="81" t="str">
        <v/>
      </c>
      <c r="F8174" s="83">
        <f>IF($E8174="","",IFERROR(VLOOKUP(TRIM(E8174&amp;""),'Référentiel Articles'!$A$2:$F$634,4,FALSE),""))</f>
      </c>
      <c r="G8174" s="84">
        <f>IF($E8174="","",IFERROR(VLOOKUP(TRIM(E8174&amp;""),'Référentiel Articles'!$A$2:$F$634,5,FALSE),""))</f>
      </c>
      <c r="H8174" s="85" t="str">
        <v/>
      </c>
      <c r="I8174" s="84">
        <f>IF($E8174="","",IFERROR(VLOOKUP(TRIM(E8174&amp;""),'Référentiel Articles'!$A$2:$F$634,6,FALSE),""))</f>
      </c>
      <c r="J8174" s="90">
        <f>IF(OR($E8174="",$H8174=""),"",$H8174*$I8174)</f>
      </c>
      <c r="K8174" s="87" t="str">
        <v/>
      </c>
    </row>
    <row r="8175">
      <c r="A8175" s="74" t="str">
        <v/>
      </c>
      <c r="B8175" s="74" t="str">
        <v/>
      </c>
      <c r="C8175" s="75">
        <f>IF($E8175="","",IFERROR(VLOOKUP(TRIM(E8175&amp;""),'Référentiel Articles'!$A$2:$F$634,2,FALSE),""))</f>
      </c>
      <c r="D8175" s="75">
        <f>IF($E8175="","",IFERROR(VLOOKUP(TRIM(E8175&amp;""),'Référentiel Articles'!$A$2:$F$634,3,FALSE),""))</f>
      </c>
      <c r="E8175" s="74" t="str">
        <v/>
      </c>
      <c r="F8175" s="75">
        <f>IF($E8175="","",IFERROR(VLOOKUP(TRIM(E8175&amp;""),'Référentiel Articles'!$A$2:$F$634,4,FALSE),""))</f>
      </c>
      <c r="G8175" s="76">
        <f>IF($E8175="","",IFERROR(VLOOKUP(TRIM(E8175&amp;""),'Référentiel Articles'!$A$2:$F$634,5,FALSE),""))</f>
      </c>
      <c r="H8175" s="77" t="str">
        <v/>
      </c>
      <c r="I8175" s="76">
        <f>IF($E8175="","",IFERROR(VLOOKUP(TRIM(E8175&amp;""),'Référentiel Articles'!$A$2:$F$634,6,FALSE),""))</f>
      </c>
      <c r="J8175" s="78">
        <f>IF(OR($E8175="",$H8175=""),"",$H8175*$I8175)</f>
      </c>
      <c r="K8175" s="79" t="str">
        <v/>
      </c>
    </row>
    <row r="8176">
      <c r="A8176" s="81" t="str">
        <v/>
      </c>
      <c r="B8176" s="81" t="str">
        <v/>
      </c>
      <c r="C8176" s="83">
        <f>IF($E8176="","",IFERROR(VLOOKUP(TRIM(E8176&amp;""),'Référentiel Articles'!$A$2:$F$634,2,FALSE),""))</f>
      </c>
      <c r="D8176" s="83">
        <f>IF($E8176="","",IFERROR(VLOOKUP(TRIM(E8176&amp;""),'Référentiel Articles'!$A$2:$F$634,3,FALSE),""))</f>
      </c>
      <c r="E8176" s="81" t="str">
        <v/>
      </c>
      <c r="F8176" s="83">
        <f>IF($E8176="","",IFERROR(VLOOKUP(TRIM(E8176&amp;""),'Référentiel Articles'!$A$2:$F$634,4,FALSE),""))</f>
      </c>
      <c r="G8176" s="84">
        <f>IF($E8176="","",IFERROR(VLOOKUP(TRIM(E8176&amp;""),'Référentiel Articles'!$A$2:$F$634,5,FALSE),""))</f>
      </c>
      <c r="H8176" s="85" t="str">
        <v/>
      </c>
      <c r="I8176" s="84">
        <f>IF($E8176="","",IFERROR(VLOOKUP(TRIM(E8176&amp;""),'Référentiel Articles'!$A$2:$F$634,6,FALSE),""))</f>
      </c>
      <c r="J8176" s="90">
        <f>IF(OR($E8176="",$H8176=""),"",$H8176*$I8176)</f>
      </c>
      <c r="K8176" s="87" t="str">
        <v/>
      </c>
    </row>
    <row r="8177">
      <c r="A8177" s="74" t="str">
        <v/>
      </c>
      <c r="B8177" s="74" t="str">
        <v/>
      </c>
      <c r="C8177" s="75">
        <f>IF($E8177="","",IFERROR(VLOOKUP(TRIM(E8177&amp;""),'Référentiel Articles'!$A$2:$F$634,2,FALSE),""))</f>
      </c>
      <c r="D8177" s="75">
        <f>IF($E8177="","",IFERROR(VLOOKUP(TRIM(E8177&amp;""),'Référentiel Articles'!$A$2:$F$634,3,FALSE),""))</f>
      </c>
      <c r="E8177" s="74" t="str">
        <v/>
      </c>
      <c r="F8177" s="75">
        <f>IF($E8177="","",IFERROR(VLOOKUP(TRIM(E8177&amp;""),'Référentiel Articles'!$A$2:$F$634,4,FALSE),""))</f>
      </c>
      <c r="G8177" s="76">
        <f>IF($E8177="","",IFERROR(VLOOKUP(TRIM(E8177&amp;""),'Référentiel Articles'!$A$2:$F$634,5,FALSE),""))</f>
      </c>
      <c r="H8177" s="77" t="str">
        <v/>
      </c>
      <c r="I8177" s="76">
        <f>IF($E8177="","",IFERROR(VLOOKUP(TRIM(E8177&amp;""),'Référentiel Articles'!$A$2:$F$634,6,FALSE),""))</f>
      </c>
      <c r="J8177" s="78">
        <f>IF(OR($E8177="",$H8177=""),"",$H8177*$I8177)</f>
      </c>
      <c r="K8177" s="79" t="str">
        <v/>
      </c>
    </row>
    <row r="8178">
      <c r="A8178" s="81" t="str">
        <v/>
      </c>
      <c r="B8178" s="81" t="str">
        <v/>
      </c>
      <c r="C8178" s="83">
        <f>IF($E8178="","",IFERROR(VLOOKUP(TRIM(E8178&amp;""),'Référentiel Articles'!$A$2:$F$634,2,FALSE),""))</f>
      </c>
      <c r="D8178" s="83">
        <f>IF($E8178="","",IFERROR(VLOOKUP(TRIM(E8178&amp;""),'Référentiel Articles'!$A$2:$F$634,3,FALSE),""))</f>
      </c>
      <c r="E8178" s="81" t="str">
        <v/>
      </c>
      <c r="F8178" s="83">
        <f>IF($E8178="","",IFERROR(VLOOKUP(TRIM(E8178&amp;""),'Référentiel Articles'!$A$2:$F$634,4,FALSE),""))</f>
      </c>
      <c r="G8178" s="84">
        <f>IF($E8178="","",IFERROR(VLOOKUP(TRIM(E8178&amp;""),'Référentiel Articles'!$A$2:$F$634,5,FALSE),""))</f>
      </c>
      <c r="H8178" s="85" t="str">
        <v/>
      </c>
      <c r="I8178" s="84">
        <f>IF($E8178="","",IFERROR(VLOOKUP(TRIM(E8178&amp;""),'Référentiel Articles'!$A$2:$F$634,6,FALSE),""))</f>
      </c>
      <c r="J8178" s="90">
        <f>IF(OR($E8178="",$H8178=""),"",$H8178*$I8178)</f>
      </c>
      <c r="K8178" s="87" t="str">
        <v/>
      </c>
    </row>
    <row r="8179">
      <c r="A8179" s="74" t="str">
        <v/>
      </c>
      <c r="B8179" s="74" t="str">
        <v/>
      </c>
      <c r="C8179" s="75">
        <f>IF($E8179="","",IFERROR(VLOOKUP(TRIM(E8179&amp;""),'Référentiel Articles'!$A$2:$F$634,2,FALSE),""))</f>
      </c>
      <c r="D8179" s="75">
        <f>IF($E8179="","",IFERROR(VLOOKUP(TRIM(E8179&amp;""),'Référentiel Articles'!$A$2:$F$634,3,FALSE),""))</f>
      </c>
      <c r="E8179" s="74" t="str">
        <v/>
      </c>
      <c r="F8179" s="75">
        <f>IF($E8179="","",IFERROR(VLOOKUP(TRIM(E8179&amp;""),'Référentiel Articles'!$A$2:$F$634,4,FALSE),""))</f>
      </c>
      <c r="G8179" s="76">
        <f>IF($E8179="","",IFERROR(VLOOKUP(TRIM(E8179&amp;""),'Référentiel Articles'!$A$2:$F$634,5,FALSE),""))</f>
      </c>
      <c r="H8179" s="77" t="str">
        <v/>
      </c>
      <c r="I8179" s="76">
        <f>IF($E8179="","",IFERROR(VLOOKUP(TRIM(E8179&amp;""),'Référentiel Articles'!$A$2:$F$634,6,FALSE),""))</f>
      </c>
      <c r="J8179" s="78">
        <f>IF(OR($E8179="",$H8179=""),"",$H8179*$I8179)</f>
      </c>
      <c r="K8179" s="79" t="str">
        <v/>
      </c>
    </row>
    <row r="8180">
      <c r="A8180" s="81" t="str">
        <v/>
      </c>
      <c r="B8180" s="81" t="str">
        <v/>
      </c>
      <c r="C8180" s="83">
        <f>IF($E8180="","",IFERROR(VLOOKUP(TRIM(E8180&amp;""),'Référentiel Articles'!$A$2:$F$634,2,FALSE),""))</f>
      </c>
      <c r="D8180" s="83">
        <f>IF($E8180="","",IFERROR(VLOOKUP(TRIM(E8180&amp;""),'Référentiel Articles'!$A$2:$F$634,3,FALSE),""))</f>
      </c>
      <c r="E8180" s="81" t="str">
        <v/>
      </c>
      <c r="F8180" s="83">
        <f>IF($E8180="","",IFERROR(VLOOKUP(TRIM(E8180&amp;""),'Référentiel Articles'!$A$2:$F$634,4,FALSE),""))</f>
      </c>
      <c r="G8180" s="84">
        <f>IF($E8180="","",IFERROR(VLOOKUP(TRIM(E8180&amp;""),'Référentiel Articles'!$A$2:$F$634,5,FALSE),""))</f>
      </c>
      <c r="H8180" s="85" t="str">
        <v/>
      </c>
      <c r="I8180" s="84">
        <f>IF($E8180="","",IFERROR(VLOOKUP(TRIM(E8180&amp;""),'Référentiel Articles'!$A$2:$F$634,6,FALSE),""))</f>
      </c>
      <c r="J8180" s="90">
        <f>IF(OR($E8180="",$H8180=""),"",$H8180*$I8180)</f>
      </c>
      <c r="K8180" s="87" t="str">
        <v/>
      </c>
    </row>
    <row r="8181">
      <c r="A8181" s="74" t="str">
        <v/>
      </c>
      <c r="B8181" s="74" t="str">
        <v/>
      </c>
      <c r="C8181" s="75">
        <f>IF($E8181="","",IFERROR(VLOOKUP(TRIM(E8181&amp;""),'Référentiel Articles'!$A$2:$F$634,2,FALSE),""))</f>
      </c>
      <c r="D8181" s="75">
        <f>IF($E8181="","",IFERROR(VLOOKUP(TRIM(E8181&amp;""),'Référentiel Articles'!$A$2:$F$634,3,FALSE),""))</f>
      </c>
      <c r="E8181" s="74" t="str">
        <v/>
      </c>
      <c r="F8181" s="75">
        <f>IF($E8181="","",IFERROR(VLOOKUP(TRIM(E8181&amp;""),'Référentiel Articles'!$A$2:$F$634,4,FALSE),""))</f>
      </c>
      <c r="G8181" s="76">
        <f>IF($E8181="","",IFERROR(VLOOKUP(TRIM(E8181&amp;""),'Référentiel Articles'!$A$2:$F$634,5,FALSE),""))</f>
      </c>
      <c r="H8181" s="77" t="str">
        <v/>
      </c>
      <c r="I8181" s="76">
        <f>IF($E8181="","",IFERROR(VLOOKUP(TRIM(E8181&amp;""),'Référentiel Articles'!$A$2:$F$634,6,FALSE),""))</f>
      </c>
      <c r="J8181" s="78">
        <f>IF(OR($E8181="",$H8181=""),"",$H8181*$I8181)</f>
      </c>
      <c r="K8181" s="79" t="str">
        <v/>
      </c>
    </row>
    <row r="8182">
      <c r="A8182" s="81" t="str">
        <v/>
      </c>
      <c r="B8182" s="81" t="str">
        <v/>
      </c>
      <c r="C8182" s="83">
        <f>IF($E8182="","",IFERROR(VLOOKUP(TRIM(E8182&amp;""),'Référentiel Articles'!$A$2:$F$634,2,FALSE),""))</f>
      </c>
      <c r="D8182" s="83">
        <f>IF($E8182="","",IFERROR(VLOOKUP(TRIM(E8182&amp;""),'Référentiel Articles'!$A$2:$F$634,3,FALSE),""))</f>
      </c>
      <c r="E8182" s="81" t="str">
        <v/>
      </c>
      <c r="F8182" s="83">
        <f>IF($E8182="","",IFERROR(VLOOKUP(TRIM(E8182&amp;""),'Référentiel Articles'!$A$2:$F$634,4,FALSE),""))</f>
      </c>
      <c r="G8182" s="84">
        <f>IF($E8182="","",IFERROR(VLOOKUP(TRIM(E8182&amp;""),'Référentiel Articles'!$A$2:$F$634,5,FALSE),""))</f>
      </c>
      <c r="H8182" s="85" t="str">
        <v/>
      </c>
      <c r="I8182" s="84">
        <f>IF($E8182="","",IFERROR(VLOOKUP(TRIM(E8182&amp;""),'Référentiel Articles'!$A$2:$F$634,6,FALSE),""))</f>
      </c>
      <c r="J8182" s="90">
        <f>IF(OR($E8182="",$H8182=""),"",$H8182*$I8182)</f>
      </c>
      <c r="K8182" s="87" t="str">
        <v/>
      </c>
    </row>
    <row r="8183">
      <c r="A8183" s="74" t="str">
        <v/>
      </c>
      <c r="B8183" s="74" t="str">
        <v/>
      </c>
      <c r="C8183" s="75">
        <f>IF($E8183="","",IFERROR(VLOOKUP(TRIM(E8183&amp;""),'Référentiel Articles'!$A$2:$F$634,2,FALSE),""))</f>
      </c>
      <c r="D8183" s="75">
        <f>IF($E8183="","",IFERROR(VLOOKUP(TRIM(E8183&amp;""),'Référentiel Articles'!$A$2:$F$634,3,FALSE),""))</f>
      </c>
      <c r="E8183" s="74" t="str">
        <v/>
      </c>
      <c r="F8183" s="75">
        <f>IF($E8183="","",IFERROR(VLOOKUP(TRIM(E8183&amp;""),'Référentiel Articles'!$A$2:$F$634,4,FALSE),""))</f>
      </c>
      <c r="G8183" s="76">
        <f>IF($E8183="","",IFERROR(VLOOKUP(TRIM(E8183&amp;""),'Référentiel Articles'!$A$2:$F$634,5,FALSE),""))</f>
      </c>
      <c r="H8183" s="77" t="str">
        <v/>
      </c>
      <c r="I8183" s="76">
        <f>IF($E8183="","",IFERROR(VLOOKUP(TRIM(E8183&amp;""),'Référentiel Articles'!$A$2:$F$634,6,FALSE),""))</f>
      </c>
      <c r="J8183" s="78">
        <f>IF(OR($E8183="",$H8183=""),"",$H8183*$I8183)</f>
      </c>
      <c r="K8183" s="79" t="str">
        <v/>
      </c>
    </row>
    <row r="8184">
      <c r="A8184" s="81" t="str">
        <v/>
      </c>
      <c r="B8184" s="81" t="str">
        <v/>
      </c>
      <c r="C8184" s="83">
        <f>IF($E8184="","",IFERROR(VLOOKUP(TRIM(E8184&amp;""),'Référentiel Articles'!$A$2:$F$634,2,FALSE),""))</f>
      </c>
      <c r="D8184" s="83">
        <f>IF($E8184="","",IFERROR(VLOOKUP(TRIM(E8184&amp;""),'Référentiel Articles'!$A$2:$F$634,3,FALSE),""))</f>
      </c>
      <c r="E8184" s="81" t="str">
        <v/>
      </c>
      <c r="F8184" s="83">
        <f>IF($E8184="","",IFERROR(VLOOKUP(TRIM(E8184&amp;""),'Référentiel Articles'!$A$2:$F$634,4,FALSE),""))</f>
      </c>
      <c r="G8184" s="84">
        <f>IF($E8184="","",IFERROR(VLOOKUP(TRIM(E8184&amp;""),'Référentiel Articles'!$A$2:$F$634,5,FALSE),""))</f>
      </c>
      <c r="H8184" s="85" t="str">
        <v/>
      </c>
      <c r="I8184" s="84">
        <f>IF($E8184="","",IFERROR(VLOOKUP(TRIM(E8184&amp;""),'Référentiel Articles'!$A$2:$F$634,6,FALSE),""))</f>
      </c>
      <c r="J8184" s="90">
        <f>IF(OR($E8184="",$H8184=""),"",$H8184*$I8184)</f>
      </c>
      <c r="K8184" s="87" t="str">
        <v/>
      </c>
    </row>
    <row r="8185">
      <c r="A8185" s="74" t="str">
        <v/>
      </c>
      <c r="B8185" s="74" t="str">
        <v/>
      </c>
      <c r="C8185" s="75">
        <f>IF($E8185="","",IFERROR(VLOOKUP(TRIM(E8185&amp;""),'Référentiel Articles'!$A$2:$F$634,2,FALSE),""))</f>
      </c>
      <c r="D8185" s="75">
        <f>IF($E8185="","",IFERROR(VLOOKUP(TRIM(E8185&amp;""),'Référentiel Articles'!$A$2:$F$634,3,FALSE),""))</f>
      </c>
      <c r="E8185" s="74" t="str">
        <v/>
      </c>
      <c r="F8185" s="75">
        <f>IF($E8185="","",IFERROR(VLOOKUP(TRIM(E8185&amp;""),'Référentiel Articles'!$A$2:$F$634,4,FALSE),""))</f>
      </c>
      <c r="G8185" s="76">
        <f>IF($E8185="","",IFERROR(VLOOKUP(TRIM(E8185&amp;""),'Référentiel Articles'!$A$2:$F$634,5,FALSE),""))</f>
      </c>
      <c r="H8185" s="77" t="str">
        <v/>
      </c>
      <c r="I8185" s="76">
        <f>IF($E8185="","",IFERROR(VLOOKUP(TRIM(E8185&amp;""),'Référentiel Articles'!$A$2:$F$634,6,FALSE),""))</f>
      </c>
      <c r="J8185" s="78">
        <f>IF(OR($E8185="",$H8185=""),"",$H8185*$I8185)</f>
      </c>
      <c r="K8185" s="79" t="str">
        <v/>
      </c>
    </row>
    <row r="8186">
      <c r="A8186" s="81" t="str">
        <v/>
      </c>
      <c r="B8186" s="81" t="str">
        <v/>
      </c>
      <c r="C8186" s="83">
        <f>IF($E8186="","",IFERROR(VLOOKUP(TRIM(E8186&amp;""),'Référentiel Articles'!$A$2:$F$634,2,FALSE),""))</f>
      </c>
      <c r="D8186" s="83">
        <f>IF($E8186="","",IFERROR(VLOOKUP(TRIM(E8186&amp;""),'Référentiel Articles'!$A$2:$F$634,3,FALSE),""))</f>
      </c>
      <c r="E8186" s="81" t="str">
        <v/>
      </c>
      <c r="F8186" s="83">
        <f>IF($E8186="","",IFERROR(VLOOKUP(TRIM(E8186&amp;""),'Référentiel Articles'!$A$2:$F$634,4,FALSE),""))</f>
      </c>
      <c r="G8186" s="84">
        <f>IF($E8186="","",IFERROR(VLOOKUP(TRIM(E8186&amp;""),'Référentiel Articles'!$A$2:$F$634,5,FALSE),""))</f>
      </c>
      <c r="H8186" s="85" t="str">
        <v/>
      </c>
      <c r="I8186" s="84">
        <f>IF($E8186="","",IFERROR(VLOOKUP(TRIM(E8186&amp;""),'Référentiel Articles'!$A$2:$F$634,6,FALSE),""))</f>
      </c>
      <c r="J8186" s="90">
        <f>IF(OR($E8186="",$H8186=""),"",$H8186*$I8186)</f>
      </c>
      <c r="K8186" s="87" t="str">
        <v/>
      </c>
    </row>
    <row r="8187">
      <c r="A8187" s="74" t="str">
        <v/>
      </c>
      <c r="B8187" s="74" t="str">
        <v/>
      </c>
      <c r="C8187" s="75">
        <f>IF($E8187="","",IFERROR(VLOOKUP(TRIM(E8187&amp;""),'Référentiel Articles'!$A$2:$F$634,2,FALSE),""))</f>
      </c>
      <c r="D8187" s="75">
        <f>IF($E8187="","",IFERROR(VLOOKUP(TRIM(E8187&amp;""),'Référentiel Articles'!$A$2:$F$634,3,FALSE),""))</f>
      </c>
      <c r="E8187" s="74" t="str">
        <v/>
      </c>
      <c r="F8187" s="75">
        <f>IF($E8187="","",IFERROR(VLOOKUP(TRIM(E8187&amp;""),'Référentiel Articles'!$A$2:$F$634,4,FALSE),""))</f>
      </c>
      <c r="G8187" s="76">
        <f>IF($E8187="","",IFERROR(VLOOKUP(TRIM(E8187&amp;""),'Référentiel Articles'!$A$2:$F$634,5,FALSE),""))</f>
      </c>
      <c r="H8187" s="77" t="str">
        <v/>
      </c>
      <c r="I8187" s="76">
        <f>IF($E8187="","",IFERROR(VLOOKUP(TRIM(E8187&amp;""),'Référentiel Articles'!$A$2:$F$634,6,FALSE),""))</f>
      </c>
      <c r="J8187" s="78">
        <f>IF(OR($E8187="",$H8187=""),"",$H8187*$I8187)</f>
      </c>
      <c r="K8187" s="79" t="str">
        <v/>
      </c>
    </row>
    <row r="8188">
      <c r="A8188" s="81" t="str">
        <v/>
      </c>
      <c r="B8188" s="81" t="str">
        <v/>
      </c>
      <c r="C8188" s="83">
        <f>IF($E8188="","",IFERROR(VLOOKUP(TRIM(E8188&amp;""),'Référentiel Articles'!$A$2:$F$634,2,FALSE),""))</f>
      </c>
      <c r="D8188" s="83">
        <f>IF($E8188="","",IFERROR(VLOOKUP(TRIM(E8188&amp;""),'Référentiel Articles'!$A$2:$F$634,3,FALSE),""))</f>
      </c>
      <c r="E8188" s="81" t="str">
        <v/>
      </c>
      <c r="F8188" s="83">
        <f>IF($E8188="","",IFERROR(VLOOKUP(TRIM(E8188&amp;""),'Référentiel Articles'!$A$2:$F$634,4,FALSE),""))</f>
      </c>
      <c r="G8188" s="84">
        <f>IF($E8188="","",IFERROR(VLOOKUP(TRIM(E8188&amp;""),'Référentiel Articles'!$A$2:$F$634,5,FALSE),""))</f>
      </c>
      <c r="H8188" s="85" t="str">
        <v/>
      </c>
      <c r="I8188" s="84">
        <f>IF($E8188="","",IFERROR(VLOOKUP(TRIM(E8188&amp;""),'Référentiel Articles'!$A$2:$F$634,6,FALSE),""))</f>
      </c>
      <c r="J8188" s="90">
        <f>IF(OR($E8188="",$H8188=""),"",$H8188*$I8188)</f>
      </c>
      <c r="K8188" s="87" t="str">
        <v/>
      </c>
    </row>
    <row r="8189">
      <c r="A8189" s="74" t="str">
        <v/>
      </c>
      <c r="B8189" s="74" t="str">
        <v/>
      </c>
      <c r="C8189" s="75">
        <f>IF($E8189="","",IFERROR(VLOOKUP(TRIM(E8189&amp;""),'Référentiel Articles'!$A$2:$F$634,2,FALSE),""))</f>
      </c>
      <c r="D8189" s="75">
        <f>IF($E8189="","",IFERROR(VLOOKUP(TRIM(E8189&amp;""),'Référentiel Articles'!$A$2:$F$634,3,FALSE),""))</f>
      </c>
      <c r="E8189" s="74" t="str">
        <v/>
      </c>
      <c r="F8189" s="75">
        <f>IF($E8189="","",IFERROR(VLOOKUP(TRIM(E8189&amp;""),'Référentiel Articles'!$A$2:$F$634,4,FALSE),""))</f>
      </c>
      <c r="G8189" s="76">
        <f>IF($E8189="","",IFERROR(VLOOKUP(TRIM(E8189&amp;""),'Référentiel Articles'!$A$2:$F$634,5,FALSE),""))</f>
      </c>
      <c r="H8189" s="77" t="str">
        <v/>
      </c>
      <c r="I8189" s="76">
        <f>IF($E8189="","",IFERROR(VLOOKUP(TRIM(E8189&amp;""),'Référentiel Articles'!$A$2:$F$634,6,FALSE),""))</f>
      </c>
      <c r="J8189" s="78">
        <f>IF(OR($E8189="",$H8189=""),"",$H8189*$I8189)</f>
      </c>
      <c r="K8189" s="79" t="str">
        <v/>
      </c>
    </row>
    <row r="8190">
      <c r="A8190" s="81" t="str">
        <v/>
      </c>
      <c r="B8190" s="81" t="str">
        <v/>
      </c>
      <c r="C8190" s="83">
        <f>IF($E8190="","",IFERROR(VLOOKUP(TRIM(E8190&amp;""),'Référentiel Articles'!$A$2:$F$634,2,FALSE),""))</f>
      </c>
      <c r="D8190" s="83">
        <f>IF($E8190="","",IFERROR(VLOOKUP(TRIM(E8190&amp;""),'Référentiel Articles'!$A$2:$F$634,3,FALSE),""))</f>
      </c>
      <c r="E8190" s="81" t="str">
        <v/>
      </c>
      <c r="F8190" s="83">
        <f>IF($E8190="","",IFERROR(VLOOKUP(TRIM(E8190&amp;""),'Référentiel Articles'!$A$2:$F$634,4,FALSE),""))</f>
      </c>
      <c r="G8190" s="84">
        <f>IF($E8190="","",IFERROR(VLOOKUP(TRIM(E8190&amp;""),'Référentiel Articles'!$A$2:$F$634,5,FALSE),""))</f>
      </c>
      <c r="H8190" s="85" t="str">
        <v/>
      </c>
      <c r="I8190" s="84">
        <f>IF($E8190="","",IFERROR(VLOOKUP(TRIM(E8190&amp;""),'Référentiel Articles'!$A$2:$F$634,6,FALSE),""))</f>
      </c>
      <c r="J8190" s="90">
        <f>IF(OR($E8190="",$H8190=""),"",$H8190*$I8190)</f>
      </c>
      <c r="K8190" s="87" t="str">
        <v/>
      </c>
    </row>
    <row r="8191">
      <c r="A8191" s="74" t="str">
        <v/>
      </c>
      <c r="B8191" s="74" t="str">
        <v/>
      </c>
      <c r="C8191" s="75">
        <f>IF($E8191="","",IFERROR(VLOOKUP(TRIM(E8191&amp;""),'Référentiel Articles'!$A$2:$F$634,2,FALSE),""))</f>
      </c>
      <c r="D8191" s="75">
        <f>IF($E8191="","",IFERROR(VLOOKUP(TRIM(E8191&amp;""),'Référentiel Articles'!$A$2:$F$634,3,FALSE),""))</f>
      </c>
      <c r="E8191" s="74" t="str">
        <v/>
      </c>
      <c r="F8191" s="75">
        <f>IF($E8191="","",IFERROR(VLOOKUP(TRIM(E8191&amp;""),'Référentiel Articles'!$A$2:$F$634,4,FALSE),""))</f>
      </c>
      <c r="G8191" s="76">
        <f>IF($E8191="","",IFERROR(VLOOKUP(TRIM(E8191&amp;""),'Référentiel Articles'!$A$2:$F$634,5,FALSE),""))</f>
      </c>
      <c r="H8191" s="77" t="str">
        <v/>
      </c>
      <c r="I8191" s="76">
        <f>IF($E8191="","",IFERROR(VLOOKUP(TRIM(E8191&amp;""),'Référentiel Articles'!$A$2:$F$634,6,FALSE),""))</f>
      </c>
      <c r="J8191" s="78">
        <f>IF(OR($E8191="",$H8191=""),"",$H8191*$I8191)</f>
      </c>
      <c r="K8191" s="79" t="str">
        <v/>
      </c>
    </row>
    <row r="8192">
      <c r="A8192" s="81" t="str">
        <v/>
      </c>
      <c r="B8192" s="81" t="str">
        <v/>
      </c>
      <c r="C8192" s="83">
        <f>IF($E8192="","",IFERROR(VLOOKUP(TRIM(E8192&amp;""),'Référentiel Articles'!$A$2:$F$634,2,FALSE),""))</f>
      </c>
      <c r="D8192" s="83">
        <f>IF($E8192="","",IFERROR(VLOOKUP(TRIM(E8192&amp;""),'Référentiel Articles'!$A$2:$F$634,3,FALSE),""))</f>
      </c>
      <c r="E8192" s="81" t="str">
        <v/>
      </c>
      <c r="F8192" s="83">
        <f>IF($E8192="","",IFERROR(VLOOKUP(TRIM(E8192&amp;""),'Référentiel Articles'!$A$2:$F$634,4,FALSE),""))</f>
      </c>
      <c r="G8192" s="84">
        <f>IF($E8192="","",IFERROR(VLOOKUP(TRIM(E8192&amp;""),'Référentiel Articles'!$A$2:$F$634,5,FALSE),""))</f>
      </c>
      <c r="H8192" s="85" t="str">
        <v/>
      </c>
      <c r="I8192" s="84">
        <f>IF($E8192="","",IFERROR(VLOOKUP(TRIM(E8192&amp;""),'Référentiel Articles'!$A$2:$F$634,6,FALSE),""))</f>
      </c>
      <c r="J8192" s="90">
        <f>IF(OR($E8192="",$H8192=""),"",$H8192*$I8192)</f>
      </c>
      <c r="K8192" s="87" t="str">
        <v/>
      </c>
    </row>
    <row r="8193">
      <c r="A8193" s="74" t="str">
        <v/>
      </c>
      <c r="B8193" s="74" t="str">
        <v/>
      </c>
      <c r="C8193" s="75">
        <f>IF($E8193="","",IFERROR(VLOOKUP(TRIM(E8193&amp;""),'Référentiel Articles'!$A$2:$F$634,2,FALSE),""))</f>
      </c>
      <c r="D8193" s="75">
        <f>IF($E8193="","",IFERROR(VLOOKUP(TRIM(E8193&amp;""),'Référentiel Articles'!$A$2:$F$634,3,FALSE),""))</f>
      </c>
      <c r="E8193" s="74" t="str">
        <v/>
      </c>
      <c r="F8193" s="75">
        <f>IF($E8193="","",IFERROR(VLOOKUP(TRIM(E8193&amp;""),'Référentiel Articles'!$A$2:$F$634,4,FALSE),""))</f>
      </c>
      <c r="G8193" s="76">
        <f>IF($E8193="","",IFERROR(VLOOKUP(TRIM(E8193&amp;""),'Référentiel Articles'!$A$2:$F$634,5,FALSE),""))</f>
      </c>
      <c r="H8193" s="77" t="str">
        <v/>
      </c>
      <c r="I8193" s="76">
        <f>IF($E8193="","",IFERROR(VLOOKUP(TRIM(E8193&amp;""),'Référentiel Articles'!$A$2:$F$634,6,FALSE),""))</f>
      </c>
      <c r="J8193" s="78">
        <f>IF(OR($E8193="",$H8193=""),"",$H8193*$I8193)</f>
      </c>
      <c r="K8193" s="79" t="str">
        <v/>
      </c>
    </row>
    <row r="8194">
      <c r="A8194" s="81" t="str">
        <v/>
      </c>
      <c r="B8194" s="81" t="str">
        <v/>
      </c>
      <c r="C8194" s="83">
        <f>IF($E8194="","",IFERROR(VLOOKUP(TRIM(E8194&amp;""),'Référentiel Articles'!$A$2:$F$634,2,FALSE),""))</f>
      </c>
      <c r="D8194" s="83">
        <f>IF($E8194="","",IFERROR(VLOOKUP(TRIM(E8194&amp;""),'Référentiel Articles'!$A$2:$F$634,3,FALSE),""))</f>
      </c>
      <c r="E8194" s="81" t="str">
        <v/>
      </c>
      <c r="F8194" s="83">
        <f>IF($E8194="","",IFERROR(VLOOKUP(TRIM(E8194&amp;""),'Référentiel Articles'!$A$2:$F$634,4,FALSE),""))</f>
      </c>
      <c r="G8194" s="84">
        <f>IF($E8194="","",IFERROR(VLOOKUP(TRIM(E8194&amp;""),'Référentiel Articles'!$A$2:$F$634,5,FALSE),""))</f>
      </c>
      <c r="H8194" s="85" t="str">
        <v/>
      </c>
      <c r="I8194" s="84">
        <f>IF($E8194="","",IFERROR(VLOOKUP(TRIM(E8194&amp;""),'Référentiel Articles'!$A$2:$F$634,6,FALSE),""))</f>
      </c>
      <c r="J8194" s="90">
        <f>IF(OR($E8194="",$H8194=""),"",$H8194*$I8194)</f>
      </c>
      <c r="K8194" s="87" t="str">
        <v/>
      </c>
    </row>
    <row r="8195">
      <c r="A8195" s="74" t="str">
        <v/>
      </c>
      <c r="B8195" s="74" t="str">
        <v/>
      </c>
      <c r="C8195" s="75">
        <f>IF($E8195="","",IFERROR(VLOOKUP(TRIM(E8195&amp;""),'Référentiel Articles'!$A$2:$F$634,2,FALSE),""))</f>
      </c>
      <c r="D8195" s="75">
        <f>IF($E8195="","",IFERROR(VLOOKUP(TRIM(E8195&amp;""),'Référentiel Articles'!$A$2:$F$634,3,FALSE),""))</f>
      </c>
      <c r="E8195" s="74" t="str">
        <v/>
      </c>
      <c r="F8195" s="75">
        <f>IF($E8195="","",IFERROR(VLOOKUP(TRIM(E8195&amp;""),'Référentiel Articles'!$A$2:$F$634,4,FALSE),""))</f>
      </c>
      <c r="G8195" s="76">
        <f>IF($E8195="","",IFERROR(VLOOKUP(TRIM(E8195&amp;""),'Référentiel Articles'!$A$2:$F$634,5,FALSE),""))</f>
      </c>
      <c r="H8195" s="77" t="str">
        <v/>
      </c>
      <c r="I8195" s="76">
        <f>IF($E8195="","",IFERROR(VLOOKUP(TRIM(E8195&amp;""),'Référentiel Articles'!$A$2:$F$634,6,FALSE),""))</f>
      </c>
      <c r="J8195" s="78">
        <f>IF(OR($E8195="",$H8195=""),"",$H8195*$I8195)</f>
      </c>
      <c r="K8195" s="79" t="str">
        <v/>
      </c>
    </row>
    <row r="8196">
      <c r="A8196" s="81" t="str">
        <v/>
      </c>
      <c r="B8196" s="81" t="str">
        <v/>
      </c>
      <c r="C8196" s="83">
        <f>IF($E8196="","",IFERROR(VLOOKUP(TRIM(E8196&amp;""),'Référentiel Articles'!$A$2:$F$634,2,FALSE),""))</f>
      </c>
      <c r="D8196" s="83">
        <f>IF($E8196="","",IFERROR(VLOOKUP(TRIM(E8196&amp;""),'Référentiel Articles'!$A$2:$F$634,3,FALSE),""))</f>
      </c>
      <c r="E8196" s="81" t="str">
        <v/>
      </c>
      <c r="F8196" s="83">
        <f>IF($E8196="","",IFERROR(VLOOKUP(TRIM(E8196&amp;""),'Référentiel Articles'!$A$2:$F$634,4,FALSE),""))</f>
      </c>
      <c r="G8196" s="84">
        <f>IF($E8196="","",IFERROR(VLOOKUP(TRIM(E8196&amp;""),'Référentiel Articles'!$A$2:$F$634,5,FALSE),""))</f>
      </c>
      <c r="H8196" s="85" t="str">
        <v/>
      </c>
      <c r="I8196" s="84">
        <f>IF($E8196="","",IFERROR(VLOOKUP(TRIM(E8196&amp;""),'Référentiel Articles'!$A$2:$F$634,6,FALSE),""))</f>
      </c>
      <c r="J8196" s="90">
        <f>IF(OR($E8196="",$H8196=""),"",$H8196*$I8196)</f>
      </c>
      <c r="K8196" s="87" t="str">
        <v/>
      </c>
    </row>
    <row r="8197">
      <c r="A8197" s="74" t="str">
        <v/>
      </c>
      <c r="B8197" s="74" t="str">
        <v/>
      </c>
      <c r="C8197" s="75">
        <f>IF($E8197="","",IFERROR(VLOOKUP(TRIM(E8197&amp;""),'Référentiel Articles'!$A$2:$F$634,2,FALSE),""))</f>
      </c>
      <c r="D8197" s="75">
        <f>IF($E8197="","",IFERROR(VLOOKUP(TRIM(E8197&amp;""),'Référentiel Articles'!$A$2:$F$634,3,FALSE),""))</f>
      </c>
      <c r="E8197" s="74" t="str">
        <v/>
      </c>
      <c r="F8197" s="75">
        <f>IF($E8197="","",IFERROR(VLOOKUP(TRIM(E8197&amp;""),'Référentiel Articles'!$A$2:$F$634,4,FALSE),""))</f>
      </c>
      <c r="G8197" s="76">
        <f>IF($E8197="","",IFERROR(VLOOKUP(TRIM(E8197&amp;""),'Référentiel Articles'!$A$2:$F$634,5,FALSE),""))</f>
      </c>
      <c r="H8197" s="77" t="str">
        <v/>
      </c>
      <c r="I8197" s="76">
        <f>IF($E8197="","",IFERROR(VLOOKUP(TRIM(E8197&amp;""),'Référentiel Articles'!$A$2:$F$634,6,FALSE),""))</f>
      </c>
      <c r="J8197" s="78">
        <f>IF(OR($E8197="",$H8197=""),"",$H8197*$I8197)</f>
      </c>
      <c r="K8197" s="79" t="str">
        <v/>
      </c>
    </row>
    <row r="8198">
      <c r="A8198" s="81" t="str">
        <v/>
      </c>
      <c r="B8198" s="81" t="str">
        <v/>
      </c>
      <c r="C8198" s="83">
        <f>IF($E8198="","",IFERROR(VLOOKUP(TRIM(E8198&amp;""),'Référentiel Articles'!$A$2:$F$634,2,FALSE),""))</f>
      </c>
      <c r="D8198" s="83">
        <f>IF($E8198="","",IFERROR(VLOOKUP(TRIM(E8198&amp;""),'Référentiel Articles'!$A$2:$F$634,3,FALSE),""))</f>
      </c>
      <c r="E8198" s="81" t="str">
        <v/>
      </c>
      <c r="F8198" s="83">
        <f>IF($E8198="","",IFERROR(VLOOKUP(TRIM(E8198&amp;""),'Référentiel Articles'!$A$2:$F$634,4,FALSE),""))</f>
      </c>
      <c r="G8198" s="84">
        <f>IF($E8198="","",IFERROR(VLOOKUP(TRIM(E8198&amp;""),'Référentiel Articles'!$A$2:$F$634,5,FALSE),""))</f>
      </c>
      <c r="H8198" s="85" t="str">
        <v/>
      </c>
      <c r="I8198" s="84">
        <f>IF($E8198="","",IFERROR(VLOOKUP(TRIM(E8198&amp;""),'Référentiel Articles'!$A$2:$F$634,6,FALSE),""))</f>
      </c>
      <c r="J8198" s="90">
        <f>IF(OR($E8198="",$H8198=""),"",$H8198*$I8198)</f>
      </c>
      <c r="K8198" s="87" t="str">
        <v/>
      </c>
    </row>
    <row r="8199">
      <c r="A8199" s="74" t="str">
        <v/>
      </c>
      <c r="B8199" s="74" t="str">
        <v/>
      </c>
      <c r="C8199" s="75">
        <f>IF($E8199="","",IFERROR(VLOOKUP(TRIM(E8199&amp;""),'Référentiel Articles'!$A$2:$F$634,2,FALSE),""))</f>
      </c>
      <c r="D8199" s="75">
        <f>IF($E8199="","",IFERROR(VLOOKUP(TRIM(E8199&amp;""),'Référentiel Articles'!$A$2:$F$634,3,FALSE),""))</f>
      </c>
      <c r="E8199" s="74" t="str">
        <v/>
      </c>
      <c r="F8199" s="75">
        <f>IF($E8199="","",IFERROR(VLOOKUP(TRIM(E8199&amp;""),'Référentiel Articles'!$A$2:$F$634,4,FALSE),""))</f>
      </c>
      <c r="G8199" s="76">
        <f>IF($E8199="","",IFERROR(VLOOKUP(TRIM(E8199&amp;""),'Référentiel Articles'!$A$2:$F$634,5,FALSE),""))</f>
      </c>
      <c r="H8199" s="77" t="str">
        <v/>
      </c>
      <c r="I8199" s="76">
        <f>IF($E8199="","",IFERROR(VLOOKUP(TRIM(E8199&amp;""),'Référentiel Articles'!$A$2:$F$634,6,FALSE),""))</f>
      </c>
      <c r="J8199" s="78">
        <f>IF(OR($E8199="",$H8199=""),"",$H8199*$I8199)</f>
      </c>
      <c r="K8199" s="79" t="str">
        <v/>
      </c>
    </row>
    <row r="8200">
      <c r="A8200" s="81" t="str">
        <v/>
      </c>
      <c r="B8200" s="81" t="str">
        <v/>
      </c>
      <c r="C8200" s="83">
        <f>IF($E8200="","",IFERROR(VLOOKUP(TRIM(E8200&amp;""),'Référentiel Articles'!$A$2:$F$634,2,FALSE),""))</f>
      </c>
      <c r="D8200" s="83">
        <f>IF($E8200="","",IFERROR(VLOOKUP(TRIM(E8200&amp;""),'Référentiel Articles'!$A$2:$F$634,3,FALSE),""))</f>
      </c>
      <c r="E8200" s="81" t="str">
        <v/>
      </c>
      <c r="F8200" s="83">
        <f>IF($E8200="","",IFERROR(VLOOKUP(TRIM(E8200&amp;""),'Référentiel Articles'!$A$2:$F$634,4,FALSE),""))</f>
      </c>
      <c r="G8200" s="84">
        <f>IF($E8200="","",IFERROR(VLOOKUP(TRIM(E8200&amp;""),'Référentiel Articles'!$A$2:$F$634,5,FALSE),""))</f>
      </c>
      <c r="H8200" s="85" t="str">
        <v/>
      </c>
      <c r="I8200" s="84">
        <f>IF($E8200="","",IFERROR(VLOOKUP(TRIM(E8200&amp;""),'Référentiel Articles'!$A$2:$F$634,6,FALSE),""))</f>
      </c>
      <c r="J8200" s="90">
        <f>IF(OR($E8200="",$H8200=""),"",$H8200*$I8200)</f>
      </c>
      <c r="K8200" s="87" t="str">
        <v/>
      </c>
    </row>
    <row r="8201">
      <c r="A8201" s="74" t="str">
        <v/>
      </c>
      <c r="B8201" s="74" t="str">
        <v/>
      </c>
      <c r="C8201" s="75">
        <f>IF($E8201="","",IFERROR(VLOOKUP(TRIM(E8201&amp;""),'Référentiel Articles'!$A$2:$F$634,2,FALSE),""))</f>
      </c>
      <c r="D8201" s="75">
        <f>IF($E8201="","",IFERROR(VLOOKUP(TRIM(E8201&amp;""),'Référentiel Articles'!$A$2:$F$634,3,FALSE),""))</f>
      </c>
      <c r="E8201" s="74" t="str">
        <v/>
      </c>
      <c r="F8201" s="75">
        <f>IF($E8201="","",IFERROR(VLOOKUP(TRIM(E8201&amp;""),'Référentiel Articles'!$A$2:$F$634,4,FALSE),""))</f>
      </c>
      <c r="G8201" s="76">
        <f>IF($E8201="","",IFERROR(VLOOKUP(TRIM(E8201&amp;""),'Référentiel Articles'!$A$2:$F$634,5,FALSE),""))</f>
      </c>
      <c r="H8201" s="77" t="str">
        <v/>
      </c>
      <c r="I8201" s="76">
        <f>IF($E8201="","",IFERROR(VLOOKUP(TRIM(E8201&amp;""),'Référentiel Articles'!$A$2:$F$634,6,FALSE),""))</f>
      </c>
      <c r="J8201" s="78">
        <f>IF(OR($E8201="",$H8201=""),"",$H8201*$I8201)</f>
      </c>
      <c r="K8201" s="79" t="str">
        <v/>
      </c>
    </row>
    <row r="8202">
      <c r="A8202" s="81" t="str">
        <v/>
      </c>
      <c r="B8202" s="81" t="str">
        <v/>
      </c>
      <c r="C8202" s="83">
        <f>IF($E8202="","",IFERROR(VLOOKUP(TRIM(E8202&amp;""),'Référentiel Articles'!$A$2:$F$634,2,FALSE),""))</f>
      </c>
      <c r="D8202" s="83">
        <f>IF($E8202="","",IFERROR(VLOOKUP(TRIM(E8202&amp;""),'Référentiel Articles'!$A$2:$F$634,3,FALSE),""))</f>
      </c>
      <c r="E8202" s="81" t="str">
        <v/>
      </c>
      <c r="F8202" s="83">
        <f>IF($E8202="","",IFERROR(VLOOKUP(TRIM(E8202&amp;""),'Référentiel Articles'!$A$2:$F$634,4,FALSE),""))</f>
      </c>
      <c r="G8202" s="84">
        <f>IF($E8202="","",IFERROR(VLOOKUP(TRIM(E8202&amp;""),'Référentiel Articles'!$A$2:$F$634,5,FALSE),""))</f>
      </c>
      <c r="H8202" s="85" t="str">
        <v/>
      </c>
      <c r="I8202" s="84">
        <f>IF($E8202="","",IFERROR(VLOOKUP(TRIM(E8202&amp;""),'Référentiel Articles'!$A$2:$F$634,6,FALSE),""))</f>
      </c>
      <c r="J8202" s="90">
        <f>IF(OR($E8202="",$H8202=""),"",$H8202*$I8202)</f>
      </c>
      <c r="K8202" s="87" t="str">
        <v/>
      </c>
    </row>
    <row r="8203">
      <c r="A8203" s="74" t="str">
        <v/>
      </c>
      <c r="B8203" s="74" t="str">
        <v/>
      </c>
      <c r="C8203" s="75">
        <f>IF($E8203="","",IFERROR(VLOOKUP(TRIM(E8203&amp;""),'Référentiel Articles'!$A$2:$F$634,2,FALSE),""))</f>
      </c>
      <c r="D8203" s="75">
        <f>IF($E8203="","",IFERROR(VLOOKUP(TRIM(E8203&amp;""),'Référentiel Articles'!$A$2:$F$634,3,FALSE),""))</f>
      </c>
      <c r="E8203" s="74" t="str">
        <v/>
      </c>
      <c r="F8203" s="75">
        <f>IF($E8203="","",IFERROR(VLOOKUP(TRIM(E8203&amp;""),'Référentiel Articles'!$A$2:$F$634,4,FALSE),""))</f>
      </c>
      <c r="G8203" s="76">
        <f>IF($E8203="","",IFERROR(VLOOKUP(TRIM(E8203&amp;""),'Référentiel Articles'!$A$2:$F$634,5,FALSE),""))</f>
      </c>
      <c r="H8203" s="77" t="str">
        <v/>
      </c>
      <c r="I8203" s="76">
        <f>IF($E8203="","",IFERROR(VLOOKUP(TRIM(E8203&amp;""),'Référentiel Articles'!$A$2:$F$634,6,FALSE),""))</f>
      </c>
      <c r="J8203" s="78">
        <f>IF(OR($E8203="",$H8203=""),"",$H8203*$I8203)</f>
      </c>
      <c r="K8203" s="79" t="str">
        <v/>
      </c>
    </row>
    <row r="8204">
      <c r="A8204" s="81" t="str">
        <v/>
      </c>
      <c r="B8204" s="81" t="str">
        <v/>
      </c>
      <c r="C8204" s="83">
        <f>IF($E8204="","",IFERROR(VLOOKUP(TRIM(E8204&amp;""),'Référentiel Articles'!$A$2:$F$634,2,FALSE),""))</f>
      </c>
      <c r="D8204" s="83">
        <f>IF($E8204="","",IFERROR(VLOOKUP(TRIM(E8204&amp;""),'Référentiel Articles'!$A$2:$F$634,3,FALSE),""))</f>
      </c>
      <c r="E8204" s="81" t="str">
        <v/>
      </c>
      <c r="F8204" s="83">
        <f>IF($E8204="","",IFERROR(VLOOKUP(TRIM(E8204&amp;""),'Référentiel Articles'!$A$2:$F$634,4,FALSE),""))</f>
      </c>
      <c r="G8204" s="84">
        <f>IF($E8204="","",IFERROR(VLOOKUP(TRIM(E8204&amp;""),'Référentiel Articles'!$A$2:$F$634,5,FALSE),""))</f>
      </c>
      <c r="H8204" s="85" t="str">
        <v/>
      </c>
      <c r="I8204" s="84">
        <f>IF($E8204="","",IFERROR(VLOOKUP(TRIM(E8204&amp;""),'Référentiel Articles'!$A$2:$F$634,6,FALSE),""))</f>
      </c>
      <c r="J8204" s="90">
        <f>IF(OR($E8204="",$H8204=""),"",$H8204*$I8204)</f>
      </c>
      <c r="K8204" s="87" t="str">
        <v/>
      </c>
    </row>
    <row r="8205">
      <c r="A8205" s="74" t="str">
        <v/>
      </c>
      <c r="B8205" s="74" t="str">
        <v/>
      </c>
      <c r="C8205" s="75">
        <f>IF($E8205="","",IFERROR(VLOOKUP(TRIM(E8205&amp;""),'Référentiel Articles'!$A$2:$F$634,2,FALSE),""))</f>
      </c>
      <c r="D8205" s="75">
        <f>IF($E8205="","",IFERROR(VLOOKUP(TRIM(E8205&amp;""),'Référentiel Articles'!$A$2:$F$634,3,FALSE),""))</f>
      </c>
      <c r="E8205" s="74" t="str">
        <v/>
      </c>
      <c r="F8205" s="75">
        <f>IF($E8205="","",IFERROR(VLOOKUP(TRIM(E8205&amp;""),'Référentiel Articles'!$A$2:$F$634,4,FALSE),""))</f>
      </c>
      <c r="G8205" s="76">
        <f>IF($E8205="","",IFERROR(VLOOKUP(TRIM(E8205&amp;""),'Référentiel Articles'!$A$2:$F$634,5,FALSE),""))</f>
      </c>
      <c r="H8205" s="77" t="str">
        <v/>
      </c>
      <c r="I8205" s="76">
        <f>IF($E8205="","",IFERROR(VLOOKUP(TRIM(E8205&amp;""),'Référentiel Articles'!$A$2:$F$634,6,FALSE),""))</f>
      </c>
      <c r="J8205" s="78">
        <f>IF(OR($E8205="",$H8205=""),"",$H8205*$I8205)</f>
      </c>
      <c r="K8205" s="79" t="str">
        <v/>
      </c>
    </row>
    <row r="8206">
      <c r="A8206" s="81" t="str">
        <v/>
      </c>
      <c r="B8206" s="81" t="str">
        <v/>
      </c>
      <c r="C8206" s="83">
        <f>IF($E8206="","",IFERROR(VLOOKUP(TRIM(E8206&amp;""),'Référentiel Articles'!$A$2:$F$634,2,FALSE),""))</f>
      </c>
      <c r="D8206" s="83">
        <f>IF($E8206="","",IFERROR(VLOOKUP(TRIM(E8206&amp;""),'Référentiel Articles'!$A$2:$F$634,3,FALSE),""))</f>
      </c>
      <c r="E8206" s="81" t="str">
        <v/>
      </c>
      <c r="F8206" s="83">
        <f>IF($E8206="","",IFERROR(VLOOKUP(TRIM(E8206&amp;""),'Référentiel Articles'!$A$2:$F$634,4,FALSE),""))</f>
      </c>
      <c r="G8206" s="84">
        <f>IF($E8206="","",IFERROR(VLOOKUP(TRIM(E8206&amp;""),'Référentiel Articles'!$A$2:$F$634,5,FALSE),""))</f>
      </c>
      <c r="H8206" s="85" t="str">
        <v/>
      </c>
      <c r="I8206" s="84">
        <f>IF($E8206="","",IFERROR(VLOOKUP(TRIM(E8206&amp;""),'Référentiel Articles'!$A$2:$F$634,6,FALSE),""))</f>
      </c>
      <c r="J8206" s="90">
        <f>IF(OR($E8206="",$H8206=""),"",$H8206*$I8206)</f>
      </c>
      <c r="K8206" s="87" t="str">
        <v/>
      </c>
    </row>
    <row r="8207">
      <c r="A8207" s="74" t="str">
        <v/>
      </c>
      <c r="B8207" s="74" t="str">
        <v/>
      </c>
      <c r="C8207" s="75">
        <f>IF($E8207="","",IFERROR(VLOOKUP(TRIM(E8207&amp;""),'Référentiel Articles'!$A$2:$F$634,2,FALSE),""))</f>
      </c>
      <c r="D8207" s="75">
        <f>IF($E8207="","",IFERROR(VLOOKUP(TRIM(E8207&amp;""),'Référentiel Articles'!$A$2:$F$634,3,FALSE),""))</f>
      </c>
      <c r="E8207" s="74" t="str">
        <v/>
      </c>
      <c r="F8207" s="75">
        <f>IF($E8207="","",IFERROR(VLOOKUP(TRIM(E8207&amp;""),'Référentiel Articles'!$A$2:$F$634,4,FALSE),""))</f>
      </c>
      <c r="G8207" s="76">
        <f>IF($E8207="","",IFERROR(VLOOKUP(TRIM(E8207&amp;""),'Référentiel Articles'!$A$2:$F$634,5,FALSE),""))</f>
      </c>
      <c r="H8207" s="77" t="str">
        <v/>
      </c>
      <c r="I8207" s="76">
        <f>IF($E8207="","",IFERROR(VLOOKUP(TRIM(E8207&amp;""),'Référentiel Articles'!$A$2:$F$634,6,FALSE),""))</f>
      </c>
      <c r="J8207" s="78">
        <f>IF(OR($E8207="",$H8207=""),"",$H8207*$I8207)</f>
      </c>
      <c r="K8207" s="79" t="str">
        <v/>
      </c>
    </row>
    <row r="8208">
      <c r="A8208" s="81" t="str">
        <v/>
      </c>
      <c r="B8208" s="81" t="str">
        <v/>
      </c>
      <c r="C8208" s="83">
        <f>IF($E8208="","",IFERROR(VLOOKUP(TRIM(E8208&amp;""),'Référentiel Articles'!$A$2:$F$634,2,FALSE),""))</f>
      </c>
      <c r="D8208" s="83">
        <f>IF($E8208="","",IFERROR(VLOOKUP(TRIM(E8208&amp;""),'Référentiel Articles'!$A$2:$F$634,3,FALSE),""))</f>
      </c>
      <c r="E8208" s="81" t="str">
        <v/>
      </c>
      <c r="F8208" s="83">
        <f>IF($E8208="","",IFERROR(VLOOKUP(TRIM(E8208&amp;""),'Référentiel Articles'!$A$2:$F$634,4,FALSE),""))</f>
      </c>
      <c r="G8208" s="84">
        <f>IF($E8208="","",IFERROR(VLOOKUP(TRIM(E8208&amp;""),'Référentiel Articles'!$A$2:$F$634,5,FALSE),""))</f>
      </c>
      <c r="H8208" s="85" t="str">
        <v/>
      </c>
      <c r="I8208" s="84">
        <f>IF($E8208="","",IFERROR(VLOOKUP(TRIM(E8208&amp;""),'Référentiel Articles'!$A$2:$F$634,6,FALSE),""))</f>
      </c>
      <c r="J8208" s="90">
        <f>IF(OR($E8208="",$H8208=""),"",$H8208*$I8208)</f>
      </c>
      <c r="K8208" s="87" t="str">
        <v/>
      </c>
    </row>
    <row r="8209">
      <c r="A8209" s="74" t="str">
        <v/>
      </c>
      <c r="B8209" s="74" t="str">
        <v/>
      </c>
      <c r="C8209" s="75">
        <f>IF($E8209="","",IFERROR(VLOOKUP(TRIM(E8209&amp;""),'Référentiel Articles'!$A$2:$F$634,2,FALSE),""))</f>
      </c>
      <c r="D8209" s="75">
        <f>IF($E8209="","",IFERROR(VLOOKUP(TRIM(E8209&amp;""),'Référentiel Articles'!$A$2:$F$634,3,FALSE),""))</f>
      </c>
      <c r="E8209" s="74" t="str">
        <v/>
      </c>
      <c r="F8209" s="75">
        <f>IF($E8209="","",IFERROR(VLOOKUP(TRIM(E8209&amp;""),'Référentiel Articles'!$A$2:$F$634,4,FALSE),""))</f>
      </c>
      <c r="G8209" s="76">
        <f>IF($E8209="","",IFERROR(VLOOKUP(TRIM(E8209&amp;""),'Référentiel Articles'!$A$2:$F$634,5,FALSE),""))</f>
      </c>
      <c r="H8209" s="77" t="str">
        <v/>
      </c>
      <c r="I8209" s="76">
        <f>IF($E8209="","",IFERROR(VLOOKUP(TRIM(E8209&amp;""),'Référentiel Articles'!$A$2:$F$634,6,FALSE),""))</f>
      </c>
      <c r="J8209" s="78">
        <f>IF(OR($E8209="",$H8209=""),"",$H8209*$I8209)</f>
      </c>
      <c r="K8209" s="79" t="str">
        <v/>
      </c>
    </row>
    <row r="8210">
      <c r="A8210" s="81" t="str">
        <v/>
      </c>
      <c r="B8210" s="81" t="str">
        <v/>
      </c>
      <c r="C8210" s="83">
        <f>IF($E8210="","",IFERROR(VLOOKUP(TRIM(E8210&amp;""),'Référentiel Articles'!$A$2:$F$634,2,FALSE),""))</f>
      </c>
      <c r="D8210" s="83">
        <f>IF($E8210="","",IFERROR(VLOOKUP(TRIM(E8210&amp;""),'Référentiel Articles'!$A$2:$F$634,3,FALSE),""))</f>
      </c>
      <c r="E8210" s="81" t="str">
        <v/>
      </c>
      <c r="F8210" s="83">
        <f>IF($E8210="","",IFERROR(VLOOKUP(TRIM(E8210&amp;""),'Référentiel Articles'!$A$2:$F$634,4,FALSE),""))</f>
      </c>
      <c r="G8210" s="84">
        <f>IF($E8210="","",IFERROR(VLOOKUP(TRIM(E8210&amp;""),'Référentiel Articles'!$A$2:$F$634,5,FALSE),""))</f>
      </c>
      <c r="H8210" s="85" t="str">
        <v/>
      </c>
      <c r="I8210" s="84">
        <f>IF($E8210="","",IFERROR(VLOOKUP(TRIM(E8210&amp;""),'Référentiel Articles'!$A$2:$F$634,6,FALSE),""))</f>
      </c>
      <c r="J8210" s="90">
        <f>IF(OR($E8210="",$H8210=""),"",$H8210*$I8210)</f>
      </c>
      <c r="K8210" s="87" t="str">
        <v/>
      </c>
    </row>
    <row r="8211">
      <c r="A8211" s="74" t="str">
        <v/>
      </c>
      <c r="B8211" s="74" t="str">
        <v/>
      </c>
      <c r="C8211" s="75">
        <f>IF($E8211="","",IFERROR(VLOOKUP(TRIM(E8211&amp;""),'Référentiel Articles'!$A$2:$F$634,2,FALSE),""))</f>
      </c>
      <c r="D8211" s="75">
        <f>IF($E8211="","",IFERROR(VLOOKUP(TRIM(E8211&amp;""),'Référentiel Articles'!$A$2:$F$634,3,FALSE),""))</f>
      </c>
      <c r="E8211" s="74" t="str">
        <v/>
      </c>
      <c r="F8211" s="75">
        <f>IF($E8211="","",IFERROR(VLOOKUP(TRIM(E8211&amp;""),'Référentiel Articles'!$A$2:$F$634,4,FALSE),""))</f>
      </c>
      <c r="G8211" s="76">
        <f>IF($E8211="","",IFERROR(VLOOKUP(TRIM(E8211&amp;""),'Référentiel Articles'!$A$2:$F$634,5,FALSE),""))</f>
      </c>
      <c r="H8211" s="77" t="str">
        <v/>
      </c>
      <c r="I8211" s="76">
        <f>IF($E8211="","",IFERROR(VLOOKUP(TRIM(E8211&amp;""),'Référentiel Articles'!$A$2:$F$634,6,FALSE),""))</f>
      </c>
      <c r="J8211" s="78">
        <f>IF(OR($E8211="",$H8211=""),"",$H8211*$I8211)</f>
      </c>
      <c r="K8211" s="79" t="str">
        <v/>
      </c>
    </row>
    <row r="8212">
      <c r="A8212" s="81" t="str">
        <v/>
      </c>
      <c r="B8212" s="81" t="str">
        <v/>
      </c>
      <c r="C8212" s="83">
        <f>IF($E8212="","",IFERROR(VLOOKUP(TRIM(E8212&amp;""),'Référentiel Articles'!$A$2:$F$634,2,FALSE),""))</f>
      </c>
      <c r="D8212" s="83">
        <f>IF($E8212="","",IFERROR(VLOOKUP(TRIM(E8212&amp;""),'Référentiel Articles'!$A$2:$F$634,3,FALSE),""))</f>
      </c>
      <c r="E8212" s="81" t="str">
        <v/>
      </c>
      <c r="F8212" s="83">
        <f>IF($E8212="","",IFERROR(VLOOKUP(TRIM(E8212&amp;""),'Référentiel Articles'!$A$2:$F$634,4,FALSE),""))</f>
      </c>
      <c r="G8212" s="84">
        <f>IF($E8212="","",IFERROR(VLOOKUP(TRIM(E8212&amp;""),'Référentiel Articles'!$A$2:$F$634,5,FALSE),""))</f>
      </c>
      <c r="H8212" s="85" t="str">
        <v/>
      </c>
      <c r="I8212" s="84">
        <f>IF($E8212="","",IFERROR(VLOOKUP(TRIM(E8212&amp;""),'Référentiel Articles'!$A$2:$F$634,6,FALSE),""))</f>
      </c>
      <c r="J8212" s="90">
        <f>IF(OR($E8212="",$H8212=""),"",$H8212*$I8212)</f>
      </c>
      <c r="K8212" s="87" t="str">
        <v/>
      </c>
    </row>
    <row r="8213">
      <c r="A8213" s="74" t="str">
        <v/>
      </c>
      <c r="B8213" s="74" t="str">
        <v/>
      </c>
      <c r="C8213" s="75">
        <f>IF($E8213="","",IFERROR(VLOOKUP(TRIM(E8213&amp;""),'Référentiel Articles'!$A$2:$F$634,2,FALSE),""))</f>
      </c>
      <c r="D8213" s="75">
        <f>IF($E8213="","",IFERROR(VLOOKUP(TRIM(E8213&amp;""),'Référentiel Articles'!$A$2:$F$634,3,FALSE),""))</f>
      </c>
      <c r="E8213" s="74" t="str">
        <v/>
      </c>
      <c r="F8213" s="75">
        <f>IF($E8213="","",IFERROR(VLOOKUP(TRIM(E8213&amp;""),'Référentiel Articles'!$A$2:$F$634,4,FALSE),""))</f>
      </c>
      <c r="G8213" s="76">
        <f>IF($E8213="","",IFERROR(VLOOKUP(TRIM(E8213&amp;""),'Référentiel Articles'!$A$2:$F$634,5,FALSE),""))</f>
      </c>
      <c r="H8213" s="77" t="str">
        <v/>
      </c>
      <c r="I8213" s="76">
        <f>IF($E8213="","",IFERROR(VLOOKUP(TRIM(E8213&amp;""),'Référentiel Articles'!$A$2:$F$634,6,FALSE),""))</f>
      </c>
      <c r="J8213" s="78">
        <f>IF(OR($E8213="",$H8213=""),"",$H8213*$I8213)</f>
      </c>
      <c r="K8213" s="79" t="str">
        <v/>
      </c>
    </row>
    <row r="8214">
      <c r="A8214" s="81" t="str">
        <v/>
      </c>
      <c r="B8214" s="81" t="str">
        <v/>
      </c>
      <c r="C8214" s="83">
        <f>IF($E8214="","",IFERROR(VLOOKUP(TRIM(E8214&amp;""),'Référentiel Articles'!$A$2:$F$634,2,FALSE),""))</f>
      </c>
      <c r="D8214" s="83">
        <f>IF($E8214="","",IFERROR(VLOOKUP(TRIM(E8214&amp;""),'Référentiel Articles'!$A$2:$F$634,3,FALSE),""))</f>
      </c>
      <c r="E8214" s="81" t="str">
        <v/>
      </c>
      <c r="F8214" s="83">
        <f>IF($E8214="","",IFERROR(VLOOKUP(TRIM(E8214&amp;""),'Référentiel Articles'!$A$2:$F$634,4,FALSE),""))</f>
      </c>
      <c r="G8214" s="84">
        <f>IF($E8214="","",IFERROR(VLOOKUP(TRIM(E8214&amp;""),'Référentiel Articles'!$A$2:$F$634,5,FALSE),""))</f>
      </c>
      <c r="H8214" s="85" t="str">
        <v/>
      </c>
      <c r="I8214" s="84">
        <f>IF($E8214="","",IFERROR(VLOOKUP(TRIM(E8214&amp;""),'Référentiel Articles'!$A$2:$F$634,6,FALSE),""))</f>
      </c>
      <c r="J8214" s="90">
        <f>IF(OR($E8214="",$H8214=""),"",$H8214*$I8214)</f>
      </c>
      <c r="K8214" s="87" t="str">
        <v/>
      </c>
    </row>
    <row r="8215">
      <c r="A8215" s="74" t="str">
        <v/>
      </c>
      <c r="B8215" s="74" t="str">
        <v/>
      </c>
      <c r="C8215" s="75">
        <f>IF($E8215="","",IFERROR(VLOOKUP(TRIM(E8215&amp;""),'Référentiel Articles'!$A$2:$F$634,2,FALSE),""))</f>
      </c>
      <c r="D8215" s="75">
        <f>IF($E8215="","",IFERROR(VLOOKUP(TRIM(E8215&amp;""),'Référentiel Articles'!$A$2:$F$634,3,FALSE),""))</f>
      </c>
      <c r="E8215" s="74" t="str">
        <v/>
      </c>
      <c r="F8215" s="75">
        <f>IF($E8215="","",IFERROR(VLOOKUP(TRIM(E8215&amp;""),'Référentiel Articles'!$A$2:$F$634,4,FALSE),""))</f>
      </c>
      <c r="G8215" s="76">
        <f>IF($E8215="","",IFERROR(VLOOKUP(TRIM(E8215&amp;""),'Référentiel Articles'!$A$2:$F$634,5,FALSE),""))</f>
      </c>
      <c r="H8215" s="77" t="str">
        <v/>
      </c>
      <c r="I8215" s="76">
        <f>IF($E8215="","",IFERROR(VLOOKUP(TRIM(E8215&amp;""),'Référentiel Articles'!$A$2:$F$634,6,FALSE),""))</f>
      </c>
      <c r="J8215" s="78">
        <f>IF(OR($E8215="",$H8215=""),"",$H8215*$I8215)</f>
      </c>
      <c r="K8215" s="79" t="str">
        <v/>
      </c>
    </row>
    <row r="8216">
      <c r="A8216" s="81" t="str">
        <v/>
      </c>
      <c r="B8216" s="81" t="str">
        <v/>
      </c>
      <c r="C8216" s="83">
        <f>IF($E8216="","",IFERROR(VLOOKUP(TRIM(E8216&amp;""),'Référentiel Articles'!$A$2:$F$634,2,FALSE),""))</f>
      </c>
      <c r="D8216" s="83">
        <f>IF($E8216="","",IFERROR(VLOOKUP(TRIM(E8216&amp;""),'Référentiel Articles'!$A$2:$F$634,3,FALSE),""))</f>
      </c>
      <c r="E8216" s="81" t="str">
        <v/>
      </c>
      <c r="F8216" s="83">
        <f>IF($E8216="","",IFERROR(VLOOKUP(TRIM(E8216&amp;""),'Référentiel Articles'!$A$2:$F$634,4,FALSE),""))</f>
      </c>
      <c r="G8216" s="84">
        <f>IF($E8216="","",IFERROR(VLOOKUP(TRIM(E8216&amp;""),'Référentiel Articles'!$A$2:$F$634,5,FALSE),""))</f>
      </c>
      <c r="H8216" s="85" t="str">
        <v/>
      </c>
      <c r="I8216" s="84">
        <f>IF($E8216="","",IFERROR(VLOOKUP(TRIM(E8216&amp;""),'Référentiel Articles'!$A$2:$F$634,6,FALSE),""))</f>
      </c>
      <c r="J8216" s="90">
        <f>IF(OR($E8216="",$H8216=""),"",$H8216*$I8216)</f>
      </c>
      <c r="K8216" s="87" t="str">
        <v/>
      </c>
    </row>
    <row r="8217">
      <c r="A8217" s="74" t="str">
        <v/>
      </c>
      <c r="B8217" s="74" t="str">
        <v/>
      </c>
      <c r="C8217" s="75">
        <f>IF($E8217="","",IFERROR(VLOOKUP(TRIM(E8217&amp;""),'Référentiel Articles'!$A$2:$F$634,2,FALSE),""))</f>
      </c>
      <c r="D8217" s="75">
        <f>IF($E8217="","",IFERROR(VLOOKUP(TRIM(E8217&amp;""),'Référentiel Articles'!$A$2:$F$634,3,FALSE),""))</f>
      </c>
      <c r="E8217" s="74" t="str">
        <v/>
      </c>
      <c r="F8217" s="75">
        <f>IF($E8217="","",IFERROR(VLOOKUP(TRIM(E8217&amp;""),'Référentiel Articles'!$A$2:$F$634,4,FALSE),""))</f>
      </c>
      <c r="G8217" s="76">
        <f>IF($E8217="","",IFERROR(VLOOKUP(TRIM(E8217&amp;""),'Référentiel Articles'!$A$2:$F$634,5,FALSE),""))</f>
      </c>
      <c r="H8217" s="77" t="str">
        <v/>
      </c>
      <c r="I8217" s="76">
        <f>IF($E8217="","",IFERROR(VLOOKUP(TRIM(E8217&amp;""),'Référentiel Articles'!$A$2:$F$634,6,FALSE),""))</f>
      </c>
      <c r="J8217" s="78">
        <f>IF(OR($E8217="",$H8217=""),"",$H8217*$I8217)</f>
      </c>
      <c r="K8217" s="79" t="str">
        <v/>
      </c>
    </row>
    <row r="8218">
      <c r="A8218" s="81" t="str">
        <v/>
      </c>
      <c r="B8218" s="81" t="str">
        <v/>
      </c>
      <c r="C8218" s="83">
        <f>IF($E8218="","",IFERROR(VLOOKUP(TRIM(E8218&amp;""),'Référentiel Articles'!$A$2:$F$634,2,FALSE),""))</f>
      </c>
      <c r="D8218" s="83">
        <f>IF($E8218="","",IFERROR(VLOOKUP(TRIM(E8218&amp;""),'Référentiel Articles'!$A$2:$F$634,3,FALSE),""))</f>
      </c>
      <c r="E8218" s="81" t="str">
        <v/>
      </c>
      <c r="F8218" s="83">
        <f>IF($E8218="","",IFERROR(VLOOKUP(TRIM(E8218&amp;""),'Référentiel Articles'!$A$2:$F$634,4,FALSE),""))</f>
      </c>
      <c r="G8218" s="84">
        <f>IF($E8218="","",IFERROR(VLOOKUP(TRIM(E8218&amp;""),'Référentiel Articles'!$A$2:$F$634,5,FALSE),""))</f>
      </c>
      <c r="H8218" s="85" t="str">
        <v/>
      </c>
      <c r="I8218" s="84">
        <f>IF($E8218="","",IFERROR(VLOOKUP(TRIM(E8218&amp;""),'Référentiel Articles'!$A$2:$F$634,6,FALSE),""))</f>
      </c>
      <c r="J8218" s="90">
        <f>IF(OR($E8218="",$H8218=""),"",$H8218*$I8218)</f>
      </c>
      <c r="K8218" s="87" t="str">
        <v/>
      </c>
    </row>
    <row r="8219">
      <c r="A8219" s="74" t="str">
        <v/>
      </c>
      <c r="B8219" s="74" t="str">
        <v/>
      </c>
      <c r="C8219" s="75">
        <f>IF($E8219="","",IFERROR(VLOOKUP(TRIM(E8219&amp;""),'Référentiel Articles'!$A$2:$F$634,2,FALSE),""))</f>
      </c>
      <c r="D8219" s="75">
        <f>IF($E8219="","",IFERROR(VLOOKUP(TRIM(E8219&amp;""),'Référentiel Articles'!$A$2:$F$634,3,FALSE),""))</f>
      </c>
      <c r="E8219" s="74" t="str">
        <v/>
      </c>
      <c r="F8219" s="75">
        <f>IF($E8219="","",IFERROR(VLOOKUP(TRIM(E8219&amp;""),'Référentiel Articles'!$A$2:$F$634,4,FALSE),""))</f>
      </c>
      <c r="G8219" s="76">
        <f>IF($E8219="","",IFERROR(VLOOKUP(TRIM(E8219&amp;""),'Référentiel Articles'!$A$2:$F$634,5,FALSE),""))</f>
      </c>
      <c r="H8219" s="77" t="str">
        <v/>
      </c>
      <c r="I8219" s="76">
        <f>IF($E8219="","",IFERROR(VLOOKUP(TRIM(E8219&amp;""),'Référentiel Articles'!$A$2:$F$634,6,FALSE),""))</f>
      </c>
      <c r="J8219" s="78">
        <f>IF(OR($E8219="",$H8219=""),"",$H8219*$I8219)</f>
      </c>
      <c r="K8219" s="79" t="str">
        <v/>
      </c>
    </row>
    <row r="8220">
      <c r="A8220" s="81" t="str">
        <v/>
      </c>
      <c r="B8220" s="81" t="str">
        <v/>
      </c>
      <c r="C8220" s="83">
        <f>IF($E8220="","",IFERROR(VLOOKUP(TRIM(E8220&amp;""),'Référentiel Articles'!$A$2:$F$634,2,FALSE),""))</f>
      </c>
      <c r="D8220" s="83">
        <f>IF($E8220="","",IFERROR(VLOOKUP(TRIM(E8220&amp;""),'Référentiel Articles'!$A$2:$F$634,3,FALSE),""))</f>
      </c>
      <c r="E8220" s="81" t="str">
        <v/>
      </c>
      <c r="F8220" s="83">
        <f>IF($E8220="","",IFERROR(VLOOKUP(TRIM(E8220&amp;""),'Référentiel Articles'!$A$2:$F$634,4,FALSE),""))</f>
      </c>
      <c r="G8220" s="84">
        <f>IF($E8220="","",IFERROR(VLOOKUP(TRIM(E8220&amp;""),'Référentiel Articles'!$A$2:$F$634,5,FALSE),""))</f>
      </c>
      <c r="H8220" s="85" t="str">
        <v/>
      </c>
      <c r="I8220" s="84">
        <f>IF($E8220="","",IFERROR(VLOOKUP(TRIM(E8220&amp;""),'Référentiel Articles'!$A$2:$F$634,6,FALSE),""))</f>
      </c>
      <c r="J8220" s="90">
        <f>IF(OR($E8220="",$H8220=""),"",$H8220*$I8220)</f>
      </c>
      <c r="K8220" s="87" t="str">
        <v/>
      </c>
    </row>
    <row r="8221">
      <c r="A8221" s="74" t="str">
        <v/>
      </c>
      <c r="B8221" s="74" t="str">
        <v/>
      </c>
      <c r="C8221" s="75">
        <f>IF($E8221="","",IFERROR(VLOOKUP(TRIM(E8221&amp;""),'Référentiel Articles'!$A$2:$F$634,2,FALSE),""))</f>
      </c>
      <c r="D8221" s="75">
        <f>IF($E8221="","",IFERROR(VLOOKUP(TRIM(E8221&amp;""),'Référentiel Articles'!$A$2:$F$634,3,FALSE),""))</f>
      </c>
      <c r="E8221" s="74" t="str">
        <v/>
      </c>
      <c r="F8221" s="75">
        <f>IF($E8221="","",IFERROR(VLOOKUP(TRIM(E8221&amp;""),'Référentiel Articles'!$A$2:$F$634,4,FALSE),""))</f>
      </c>
      <c r="G8221" s="76">
        <f>IF($E8221="","",IFERROR(VLOOKUP(TRIM(E8221&amp;""),'Référentiel Articles'!$A$2:$F$634,5,FALSE),""))</f>
      </c>
      <c r="H8221" s="77" t="str">
        <v/>
      </c>
      <c r="I8221" s="76">
        <f>IF($E8221="","",IFERROR(VLOOKUP(TRIM(E8221&amp;""),'Référentiel Articles'!$A$2:$F$634,6,FALSE),""))</f>
      </c>
      <c r="J8221" s="78">
        <f>IF(OR($E8221="",$H8221=""),"",$H8221*$I8221)</f>
      </c>
      <c r="K8221" s="79" t="str">
        <v/>
      </c>
    </row>
    <row r="8222">
      <c r="A8222" s="81" t="str">
        <v/>
      </c>
      <c r="B8222" s="81" t="str">
        <v/>
      </c>
      <c r="C8222" s="83">
        <f>IF($E8222="","",IFERROR(VLOOKUP(TRIM(E8222&amp;""),'Référentiel Articles'!$A$2:$F$634,2,FALSE),""))</f>
      </c>
      <c r="D8222" s="83">
        <f>IF($E8222="","",IFERROR(VLOOKUP(TRIM(E8222&amp;""),'Référentiel Articles'!$A$2:$F$634,3,FALSE),""))</f>
      </c>
      <c r="E8222" s="81" t="str">
        <v/>
      </c>
      <c r="F8222" s="83">
        <f>IF($E8222="","",IFERROR(VLOOKUP(TRIM(E8222&amp;""),'Référentiel Articles'!$A$2:$F$634,4,FALSE),""))</f>
      </c>
      <c r="G8222" s="84">
        <f>IF($E8222="","",IFERROR(VLOOKUP(TRIM(E8222&amp;""),'Référentiel Articles'!$A$2:$F$634,5,FALSE),""))</f>
      </c>
      <c r="H8222" s="85" t="str">
        <v/>
      </c>
      <c r="I8222" s="84">
        <f>IF($E8222="","",IFERROR(VLOOKUP(TRIM(E8222&amp;""),'Référentiel Articles'!$A$2:$F$634,6,FALSE),""))</f>
      </c>
      <c r="J8222" s="90">
        <f>IF(OR($E8222="",$H8222=""),"",$H8222*$I8222)</f>
      </c>
      <c r="K8222" s="87" t="str">
        <v/>
      </c>
    </row>
    <row r="8223">
      <c r="A8223" s="74" t="str">
        <v/>
      </c>
      <c r="B8223" s="74" t="str">
        <v/>
      </c>
      <c r="C8223" s="75">
        <f>IF($E8223="","",IFERROR(VLOOKUP(TRIM(E8223&amp;""),'Référentiel Articles'!$A$2:$F$634,2,FALSE),""))</f>
      </c>
      <c r="D8223" s="75">
        <f>IF($E8223="","",IFERROR(VLOOKUP(TRIM(E8223&amp;""),'Référentiel Articles'!$A$2:$F$634,3,FALSE),""))</f>
      </c>
      <c r="E8223" s="74" t="str">
        <v/>
      </c>
      <c r="F8223" s="75">
        <f>IF($E8223="","",IFERROR(VLOOKUP(TRIM(E8223&amp;""),'Référentiel Articles'!$A$2:$F$634,4,FALSE),""))</f>
      </c>
      <c r="G8223" s="76">
        <f>IF($E8223="","",IFERROR(VLOOKUP(TRIM(E8223&amp;""),'Référentiel Articles'!$A$2:$F$634,5,FALSE),""))</f>
      </c>
      <c r="H8223" s="77" t="str">
        <v/>
      </c>
      <c r="I8223" s="76">
        <f>IF($E8223="","",IFERROR(VLOOKUP(TRIM(E8223&amp;""),'Référentiel Articles'!$A$2:$F$634,6,FALSE),""))</f>
      </c>
      <c r="J8223" s="78">
        <f>IF(OR($E8223="",$H8223=""),"",$H8223*$I8223)</f>
      </c>
      <c r="K8223" s="79" t="str">
        <v/>
      </c>
    </row>
    <row r="8224">
      <c r="A8224" s="81" t="str">
        <v/>
      </c>
      <c r="B8224" s="81" t="str">
        <v/>
      </c>
      <c r="C8224" s="83">
        <f>IF($E8224="","",IFERROR(VLOOKUP(TRIM(E8224&amp;""),'Référentiel Articles'!$A$2:$F$634,2,FALSE),""))</f>
      </c>
      <c r="D8224" s="83">
        <f>IF($E8224="","",IFERROR(VLOOKUP(TRIM(E8224&amp;""),'Référentiel Articles'!$A$2:$F$634,3,FALSE),""))</f>
      </c>
      <c r="E8224" s="81" t="str">
        <v/>
      </c>
      <c r="F8224" s="83">
        <f>IF($E8224="","",IFERROR(VLOOKUP(TRIM(E8224&amp;""),'Référentiel Articles'!$A$2:$F$634,4,FALSE),""))</f>
      </c>
      <c r="G8224" s="84">
        <f>IF($E8224="","",IFERROR(VLOOKUP(TRIM(E8224&amp;""),'Référentiel Articles'!$A$2:$F$634,5,FALSE),""))</f>
      </c>
      <c r="H8224" s="85" t="str">
        <v/>
      </c>
      <c r="I8224" s="84">
        <f>IF($E8224="","",IFERROR(VLOOKUP(TRIM(E8224&amp;""),'Référentiel Articles'!$A$2:$F$634,6,FALSE),""))</f>
      </c>
      <c r="J8224" s="90">
        <f>IF(OR($E8224="",$H8224=""),"",$H8224*$I8224)</f>
      </c>
      <c r="K8224" s="87" t="str">
        <v/>
      </c>
    </row>
    <row r="8225">
      <c r="A8225" s="74" t="str">
        <v/>
      </c>
      <c r="B8225" s="74" t="str">
        <v/>
      </c>
      <c r="C8225" s="75">
        <f>IF($E8225="","",IFERROR(VLOOKUP(TRIM(E8225&amp;""),'Référentiel Articles'!$A$2:$F$634,2,FALSE),""))</f>
      </c>
      <c r="D8225" s="75">
        <f>IF($E8225="","",IFERROR(VLOOKUP(TRIM(E8225&amp;""),'Référentiel Articles'!$A$2:$F$634,3,FALSE),""))</f>
      </c>
      <c r="E8225" s="74" t="str">
        <v/>
      </c>
      <c r="F8225" s="75">
        <f>IF($E8225="","",IFERROR(VLOOKUP(TRIM(E8225&amp;""),'Référentiel Articles'!$A$2:$F$634,4,FALSE),""))</f>
      </c>
      <c r="G8225" s="76">
        <f>IF($E8225="","",IFERROR(VLOOKUP(TRIM(E8225&amp;""),'Référentiel Articles'!$A$2:$F$634,5,FALSE),""))</f>
      </c>
      <c r="H8225" s="77" t="str">
        <v/>
      </c>
      <c r="I8225" s="76">
        <f>IF($E8225="","",IFERROR(VLOOKUP(TRIM(E8225&amp;""),'Référentiel Articles'!$A$2:$F$634,6,FALSE),""))</f>
      </c>
      <c r="J8225" s="78">
        <f>IF(OR($E8225="",$H8225=""),"",$H8225*$I8225)</f>
      </c>
      <c r="K8225" s="79" t="str">
        <v/>
      </c>
    </row>
    <row r="8226">
      <c r="A8226" s="81" t="str">
        <v/>
      </c>
      <c r="B8226" s="81" t="str">
        <v/>
      </c>
      <c r="C8226" s="83">
        <f>IF($E8226="","",IFERROR(VLOOKUP(TRIM(E8226&amp;""),'Référentiel Articles'!$A$2:$F$634,2,FALSE),""))</f>
      </c>
      <c r="D8226" s="83">
        <f>IF($E8226="","",IFERROR(VLOOKUP(TRIM(E8226&amp;""),'Référentiel Articles'!$A$2:$F$634,3,FALSE),""))</f>
      </c>
      <c r="E8226" s="81" t="str">
        <v/>
      </c>
      <c r="F8226" s="83">
        <f>IF($E8226="","",IFERROR(VLOOKUP(TRIM(E8226&amp;""),'Référentiel Articles'!$A$2:$F$634,4,FALSE),""))</f>
      </c>
      <c r="G8226" s="84">
        <f>IF($E8226="","",IFERROR(VLOOKUP(TRIM(E8226&amp;""),'Référentiel Articles'!$A$2:$F$634,5,FALSE),""))</f>
      </c>
      <c r="H8226" s="85" t="str">
        <v/>
      </c>
      <c r="I8226" s="84">
        <f>IF($E8226="","",IFERROR(VLOOKUP(TRIM(E8226&amp;""),'Référentiel Articles'!$A$2:$F$634,6,FALSE),""))</f>
      </c>
      <c r="J8226" s="90">
        <f>IF(OR($E8226="",$H8226=""),"",$H8226*$I8226)</f>
      </c>
      <c r="K8226" s="87" t="str">
        <v/>
      </c>
    </row>
    <row r="8227">
      <c r="A8227" s="74" t="str">
        <v/>
      </c>
      <c r="B8227" s="74" t="str">
        <v/>
      </c>
      <c r="C8227" s="75">
        <f>IF($E8227="","",IFERROR(VLOOKUP(TRIM(E8227&amp;""),'Référentiel Articles'!$A$2:$F$634,2,FALSE),""))</f>
      </c>
      <c r="D8227" s="75">
        <f>IF($E8227="","",IFERROR(VLOOKUP(TRIM(E8227&amp;""),'Référentiel Articles'!$A$2:$F$634,3,FALSE),""))</f>
      </c>
      <c r="E8227" s="74" t="str">
        <v/>
      </c>
      <c r="F8227" s="75">
        <f>IF($E8227="","",IFERROR(VLOOKUP(TRIM(E8227&amp;""),'Référentiel Articles'!$A$2:$F$634,4,FALSE),""))</f>
      </c>
      <c r="G8227" s="76">
        <f>IF($E8227="","",IFERROR(VLOOKUP(TRIM(E8227&amp;""),'Référentiel Articles'!$A$2:$F$634,5,FALSE),""))</f>
      </c>
      <c r="H8227" s="77" t="str">
        <v/>
      </c>
      <c r="I8227" s="76">
        <f>IF($E8227="","",IFERROR(VLOOKUP(TRIM(E8227&amp;""),'Référentiel Articles'!$A$2:$F$634,6,FALSE),""))</f>
      </c>
      <c r="J8227" s="78">
        <f>IF(OR($E8227="",$H8227=""),"",$H8227*$I8227)</f>
      </c>
      <c r="K8227" s="79" t="str">
        <v/>
      </c>
    </row>
    <row r="8228">
      <c r="A8228" s="81" t="str">
        <v/>
      </c>
      <c r="B8228" s="81" t="str">
        <v/>
      </c>
      <c r="C8228" s="83">
        <f>IF($E8228="","",IFERROR(VLOOKUP(TRIM(E8228&amp;""),'Référentiel Articles'!$A$2:$F$634,2,FALSE),""))</f>
      </c>
      <c r="D8228" s="83">
        <f>IF($E8228="","",IFERROR(VLOOKUP(TRIM(E8228&amp;""),'Référentiel Articles'!$A$2:$F$634,3,FALSE),""))</f>
      </c>
      <c r="E8228" s="81" t="str">
        <v/>
      </c>
      <c r="F8228" s="83">
        <f>IF($E8228="","",IFERROR(VLOOKUP(TRIM(E8228&amp;""),'Référentiel Articles'!$A$2:$F$634,4,FALSE),""))</f>
      </c>
      <c r="G8228" s="84">
        <f>IF($E8228="","",IFERROR(VLOOKUP(TRIM(E8228&amp;""),'Référentiel Articles'!$A$2:$F$634,5,FALSE),""))</f>
      </c>
      <c r="H8228" s="85" t="str">
        <v/>
      </c>
      <c r="I8228" s="84">
        <f>IF($E8228="","",IFERROR(VLOOKUP(TRIM(E8228&amp;""),'Référentiel Articles'!$A$2:$F$634,6,FALSE),""))</f>
      </c>
      <c r="J8228" s="90">
        <f>IF(OR($E8228="",$H8228=""),"",$H8228*$I8228)</f>
      </c>
      <c r="K8228" s="87" t="str">
        <v/>
      </c>
    </row>
    <row r="8229">
      <c r="A8229" s="74" t="str">
        <v/>
      </c>
      <c r="B8229" s="74" t="str">
        <v/>
      </c>
      <c r="C8229" s="75">
        <f>IF($E8229="","",IFERROR(VLOOKUP(TRIM(E8229&amp;""),'Référentiel Articles'!$A$2:$F$634,2,FALSE),""))</f>
      </c>
      <c r="D8229" s="75">
        <f>IF($E8229="","",IFERROR(VLOOKUP(TRIM(E8229&amp;""),'Référentiel Articles'!$A$2:$F$634,3,FALSE),""))</f>
      </c>
      <c r="E8229" s="74" t="str">
        <v/>
      </c>
      <c r="F8229" s="75">
        <f>IF($E8229="","",IFERROR(VLOOKUP(TRIM(E8229&amp;""),'Référentiel Articles'!$A$2:$F$634,4,FALSE),""))</f>
      </c>
      <c r="G8229" s="76">
        <f>IF($E8229="","",IFERROR(VLOOKUP(TRIM(E8229&amp;""),'Référentiel Articles'!$A$2:$F$634,5,FALSE),""))</f>
      </c>
      <c r="H8229" s="77" t="str">
        <v/>
      </c>
      <c r="I8229" s="76">
        <f>IF($E8229="","",IFERROR(VLOOKUP(TRIM(E8229&amp;""),'Référentiel Articles'!$A$2:$F$634,6,FALSE),""))</f>
      </c>
      <c r="J8229" s="78">
        <f>IF(OR($E8229="",$H8229=""),"",$H8229*$I8229)</f>
      </c>
      <c r="K8229" s="79" t="str">
        <v/>
      </c>
    </row>
    <row r="8230">
      <c r="A8230" s="81" t="str">
        <v/>
      </c>
      <c r="B8230" s="81" t="str">
        <v/>
      </c>
      <c r="C8230" s="83">
        <f>IF($E8230="","",IFERROR(VLOOKUP(TRIM(E8230&amp;""),'Référentiel Articles'!$A$2:$F$634,2,FALSE),""))</f>
      </c>
      <c r="D8230" s="83">
        <f>IF($E8230="","",IFERROR(VLOOKUP(TRIM(E8230&amp;""),'Référentiel Articles'!$A$2:$F$634,3,FALSE),""))</f>
      </c>
      <c r="E8230" s="81" t="str">
        <v/>
      </c>
      <c r="F8230" s="83">
        <f>IF($E8230="","",IFERROR(VLOOKUP(TRIM(E8230&amp;""),'Référentiel Articles'!$A$2:$F$634,4,FALSE),""))</f>
      </c>
      <c r="G8230" s="84">
        <f>IF($E8230="","",IFERROR(VLOOKUP(TRIM(E8230&amp;""),'Référentiel Articles'!$A$2:$F$634,5,FALSE),""))</f>
      </c>
      <c r="H8230" s="85" t="str">
        <v/>
      </c>
      <c r="I8230" s="84">
        <f>IF($E8230="","",IFERROR(VLOOKUP(TRIM(E8230&amp;""),'Référentiel Articles'!$A$2:$F$634,6,FALSE),""))</f>
      </c>
      <c r="J8230" s="90">
        <f>IF(OR($E8230="",$H8230=""),"",$H8230*$I8230)</f>
      </c>
      <c r="K8230" s="87" t="str">
        <v/>
      </c>
    </row>
    <row r="8231">
      <c r="A8231" s="74" t="str">
        <v/>
      </c>
      <c r="B8231" s="74" t="str">
        <v/>
      </c>
      <c r="C8231" s="75">
        <f>IF($E8231="","",IFERROR(VLOOKUP(TRIM(E8231&amp;""),'Référentiel Articles'!$A$2:$F$634,2,FALSE),""))</f>
      </c>
      <c r="D8231" s="75">
        <f>IF($E8231="","",IFERROR(VLOOKUP(TRIM(E8231&amp;""),'Référentiel Articles'!$A$2:$F$634,3,FALSE),""))</f>
      </c>
      <c r="E8231" s="74" t="str">
        <v/>
      </c>
      <c r="F8231" s="75">
        <f>IF($E8231="","",IFERROR(VLOOKUP(TRIM(E8231&amp;""),'Référentiel Articles'!$A$2:$F$634,4,FALSE),""))</f>
      </c>
      <c r="G8231" s="76">
        <f>IF($E8231="","",IFERROR(VLOOKUP(TRIM(E8231&amp;""),'Référentiel Articles'!$A$2:$F$634,5,FALSE),""))</f>
      </c>
      <c r="H8231" s="77" t="str">
        <v/>
      </c>
      <c r="I8231" s="76">
        <f>IF($E8231="","",IFERROR(VLOOKUP(TRIM(E8231&amp;""),'Référentiel Articles'!$A$2:$F$634,6,FALSE),""))</f>
      </c>
      <c r="J8231" s="78">
        <f>IF(OR($E8231="",$H8231=""),"",$H8231*$I8231)</f>
      </c>
      <c r="K8231" s="79" t="str">
        <v/>
      </c>
    </row>
    <row r="8232">
      <c r="A8232" s="81" t="str">
        <v/>
      </c>
      <c r="B8232" s="81" t="str">
        <v/>
      </c>
      <c r="C8232" s="83">
        <f>IF($E8232="","",IFERROR(VLOOKUP(TRIM(E8232&amp;""),'Référentiel Articles'!$A$2:$F$634,2,FALSE),""))</f>
      </c>
      <c r="D8232" s="83">
        <f>IF($E8232="","",IFERROR(VLOOKUP(TRIM(E8232&amp;""),'Référentiel Articles'!$A$2:$F$634,3,FALSE),""))</f>
      </c>
      <c r="E8232" s="81" t="str">
        <v/>
      </c>
      <c r="F8232" s="83">
        <f>IF($E8232="","",IFERROR(VLOOKUP(TRIM(E8232&amp;""),'Référentiel Articles'!$A$2:$F$634,4,FALSE),""))</f>
      </c>
      <c r="G8232" s="84">
        <f>IF($E8232="","",IFERROR(VLOOKUP(TRIM(E8232&amp;""),'Référentiel Articles'!$A$2:$F$634,5,FALSE),""))</f>
      </c>
      <c r="H8232" s="85" t="str">
        <v/>
      </c>
      <c r="I8232" s="84">
        <f>IF($E8232="","",IFERROR(VLOOKUP(TRIM(E8232&amp;""),'Référentiel Articles'!$A$2:$F$634,6,FALSE),""))</f>
      </c>
      <c r="J8232" s="90">
        <f>IF(OR($E8232="",$H8232=""),"",$H8232*$I8232)</f>
      </c>
      <c r="K8232" s="87" t="str">
        <v/>
      </c>
    </row>
    <row r="8233">
      <c r="A8233" s="74" t="str">
        <v/>
      </c>
      <c r="B8233" s="74" t="str">
        <v/>
      </c>
      <c r="C8233" s="75">
        <f>IF($E8233="","",IFERROR(VLOOKUP(TRIM(E8233&amp;""),'Référentiel Articles'!$A$2:$F$634,2,FALSE),""))</f>
      </c>
      <c r="D8233" s="75">
        <f>IF($E8233="","",IFERROR(VLOOKUP(TRIM(E8233&amp;""),'Référentiel Articles'!$A$2:$F$634,3,FALSE),""))</f>
      </c>
      <c r="E8233" s="74" t="str">
        <v/>
      </c>
      <c r="F8233" s="75">
        <f>IF($E8233="","",IFERROR(VLOOKUP(TRIM(E8233&amp;""),'Référentiel Articles'!$A$2:$F$634,4,FALSE),""))</f>
      </c>
      <c r="G8233" s="76">
        <f>IF($E8233="","",IFERROR(VLOOKUP(TRIM(E8233&amp;""),'Référentiel Articles'!$A$2:$F$634,5,FALSE),""))</f>
      </c>
      <c r="H8233" s="77" t="str">
        <v/>
      </c>
      <c r="I8233" s="76">
        <f>IF($E8233="","",IFERROR(VLOOKUP(TRIM(E8233&amp;""),'Référentiel Articles'!$A$2:$F$634,6,FALSE),""))</f>
      </c>
      <c r="J8233" s="78">
        <f>IF(OR($E8233="",$H8233=""),"",$H8233*$I8233)</f>
      </c>
      <c r="K8233" s="79" t="str">
        <v/>
      </c>
    </row>
    <row r="8234">
      <c r="A8234" s="81" t="str">
        <v/>
      </c>
      <c r="B8234" s="81" t="str">
        <v/>
      </c>
      <c r="C8234" s="83">
        <f>IF($E8234="","",IFERROR(VLOOKUP(TRIM(E8234&amp;""),'Référentiel Articles'!$A$2:$F$634,2,FALSE),""))</f>
      </c>
      <c r="D8234" s="83">
        <f>IF($E8234="","",IFERROR(VLOOKUP(TRIM(E8234&amp;""),'Référentiel Articles'!$A$2:$F$634,3,FALSE),""))</f>
      </c>
      <c r="E8234" s="81" t="str">
        <v/>
      </c>
      <c r="F8234" s="83">
        <f>IF($E8234="","",IFERROR(VLOOKUP(TRIM(E8234&amp;""),'Référentiel Articles'!$A$2:$F$634,4,FALSE),""))</f>
      </c>
      <c r="G8234" s="84">
        <f>IF($E8234="","",IFERROR(VLOOKUP(TRIM(E8234&amp;""),'Référentiel Articles'!$A$2:$F$634,5,FALSE),""))</f>
      </c>
      <c r="H8234" s="85" t="str">
        <v/>
      </c>
      <c r="I8234" s="84">
        <f>IF($E8234="","",IFERROR(VLOOKUP(TRIM(E8234&amp;""),'Référentiel Articles'!$A$2:$F$634,6,FALSE),""))</f>
      </c>
      <c r="J8234" s="90">
        <f>IF(OR($E8234="",$H8234=""),"",$H8234*$I8234)</f>
      </c>
      <c r="K8234" s="87" t="str">
        <v/>
      </c>
    </row>
    <row r="8235">
      <c r="A8235" s="74" t="str">
        <v/>
      </c>
      <c r="B8235" s="74" t="str">
        <v/>
      </c>
      <c r="C8235" s="75">
        <f>IF($E8235="","",IFERROR(VLOOKUP(TRIM(E8235&amp;""),'Référentiel Articles'!$A$2:$F$634,2,FALSE),""))</f>
      </c>
      <c r="D8235" s="75">
        <f>IF($E8235="","",IFERROR(VLOOKUP(TRIM(E8235&amp;""),'Référentiel Articles'!$A$2:$F$634,3,FALSE),""))</f>
      </c>
      <c r="E8235" s="74" t="str">
        <v/>
      </c>
      <c r="F8235" s="75">
        <f>IF($E8235="","",IFERROR(VLOOKUP(TRIM(E8235&amp;""),'Référentiel Articles'!$A$2:$F$634,4,FALSE),""))</f>
      </c>
      <c r="G8235" s="76">
        <f>IF($E8235="","",IFERROR(VLOOKUP(TRIM(E8235&amp;""),'Référentiel Articles'!$A$2:$F$634,5,FALSE),""))</f>
      </c>
      <c r="H8235" s="77" t="str">
        <v/>
      </c>
      <c r="I8235" s="76">
        <f>IF($E8235="","",IFERROR(VLOOKUP(TRIM(E8235&amp;""),'Référentiel Articles'!$A$2:$F$634,6,FALSE),""))</f>
      </c>
      <c r="J8235" s="78">
        <f>IF(OR($E8235="",$H8235=""),"",$H8235*$I8235)</f>
      </c>
      <c r="K8235" s="79" t="str">
        <v/>
      </c>
    </row>
    <row r="8236">
      <c r="A8236" s="81" t="str">
        <v/>
      </c>
      <c r="B8236" s="81" t="str">
        <v/>
      </c>
      <c r="C8236" s="83">
        <f>IF($E8236="","",IFERROR(VLOOKUP(TRIM(E8236&amp;""),'Référentiel Articles'!$A$2:$F$634,2,FALSE),""))</f>
      </c>
      <c r="D8236" s="83">
        <f>IF($E8236="","",IFERROR(VLOOKUP(TRIM(E8236&amp;""),'Référentiel Articles'!$A$2:$F$634,3,FALSE),""))</f>
      </c>
      <c r="E8236" s="81" t="str">
        <v/>
      </c>
      <c r="F8236" s="83">
        <f>IF($E8236="","",IFERROR(VLOOKUP(TRIM(E8236&amp;""),'Référentiel Articles'!$A$2:$F$634,4,FALSE),""))</f>
      </c>
      <c r="G8236" s="84">
        <f>IF($E8236="","",IFERROR(VLOOKUP(TRIM(E8236&amp;""),'Référentiel Articles'!$A$2:$F$634,5,FALSE),""))</f>
      </c>
      <c r="H8236" s="85" t="str">
        <v/>
      </c>
      <c r="I8236" s="84">
        <f>IF($E8236="","",IFERROR(VLOOKUP(TRIM(E8236&amp;""),'Référentiel Articles'!$A$2:$F$634,6,FALSE),""))</f>
      </c>
      <c r="J8236" s="90">
        <f>IF(OR($E8236="",$H8236=""),"",$H8236*$I8236)</f>
      </c>
      <c r="K8236" s="87" t="str">
        <v/>
      </c>
    </row>
    <row r="8237">
      <c r="A8237" s="74" t="str">
        <v/>
      </c>
      <c r="B8237" s="74" t="str">
        <v/>
      </c>
      <c r="C8237" s="75">
        <f>IF($E8237="","",IFERROR(VLOOKUP(TRIM(E8237&amp;""),'Référentiel Articles'!$A$2:$F$634,2,FALSE),""))</f>
      </c>
      <c r="D8237" s="75">
        <f>IF($E8237="","",IFERROR(VLOOKUP(TRIM(E8237&amp;""),'Référentiel Articles'!$A$2:$F$634,3,FALSE),""))</f>
      </c>
      <c r="E8237" s="74" t="str">
        <v/>
      </c>
      <c r="F8237" s="75">
        <f>IF($E8237="","",IFERROR(VLOOKUP(TRIM(E8237&amp;""),'Référentiel Articles'!$A$2:$F$634,4,FALSE),""))</f>
      </c>
      <c r="G8237" s="76">
        <f>IF($E8237="","",IFERROR(VLOOKUP(TRIM(E8237&amp;""),'Référentiel Articles'!$A$2:$F$634,5,FALSE),""))</f>
      </c>
      <c r="H8237" s="77" t="str">
        <v/>
      </c>
      <c r="I8237" s="76">
        <f>IF($E8237="","",IFERROR(VLOOKUP(TRIM(E8237&amp;""),'Référentiel Articles'!$A$2:$F$634,6,FALSE),""))</f>
      </c>
      <c r="J8237" s="78">
        <f>IF(OR($E8237="",$H8237=""),"",$H8237*$I8237)</f>
      </c>
      <c r="K8237" s="79" t="str">
        <v/>
      </c>
    </row>
    <row r="8238">
      <c r="A8238" s="81" t="str">
        <v/>
      </c>
      <c r="B8238" s="81" t="str">
        <v/>
      </c>
      <c r="C8238" s="83">
        <f>IF($E8238="","",IFERROR(VLOOKUP(TRIM(E8238&amp;""),'Référentiel Articles'!$A$2:$F$634,2,FALSE),""))</f>
      </c>
      <c r="D8238" s="83">
        <f>IF($E8238="","",IFERROR(VLOOKUP(TRIM(E8238&amp;""),'Référentiel Articles'!$A$2:$F$634,3,FALSE),""))</f>
      </c>
      <c r="E8238" s="81" t="str">
        <v/>
      </c>
      <c r="F8238" s="83">
        <f>IF($E8238="","",IFERROR(VLOOKUP(TRIM(E8238&amp;""),'Référentiel Articles'!$A$2:$F$634,4,FALSE),""))</f>
      </c>
      <c r="G8238" s="84">
        <f>IF($E8238="","",IFERROR(VLOOKUP(TRIM(E8238&amp;""),'Référentiel Articles'!$A$2:$F$634,5,FALSE),""))</f>
      </c>
      <c r="H8238" s="85" t="str">
        <v/>
      </c>
      <c r="I8238" s="84">
        <f>IF($E8238="","",IFERROR(VLOOKUP(TRIM(E8238&amp;""),'Référentiel Articles'!$A$2:$F$634,6,FALSE),""))</f>
      </c>
      <c r="J8238" s="90">
        <f>IF(OR($E8238="",$H8238=""),"",$H8238*$I8238)</f>
      </c>
      <c r="K8238" s="87" t="str">
        <v/>
      </c>
    </row>
    <row r="8239">
      <c r="A8239" s="74" t="str">
        <v/>
      </c>
      <c r="B8239" s="74" t="str">
        <v/>
      </c>
      <c r="C8239" s="75">
        <f>IF($E8239="","",IFERROR(VLOOKUP(TRIM(E8239&amp;""),'Référentiel Articles'!$A$2:$F$634,2,FALSE),""))</f>
      </c>
      <c r="D8239" s="75">
        <f>IF($E8239="","",IFERROR(VLOOKUP(TRIM(E8239&amp;""),'Référentiel Articles'!$A$2:$F$634,3,FALSE),""))</f>
      </c>
      <c r="E8239" s="74" t="str">
        <v/>
      </c>
      <c r="F8239" s="75">
        <f>IF($E8239="","",IFERROR(VLOOKUP(TRIM(E8239&amp;""),'Référentiel Articles'!$A$2:$F$634,4,FALSE),""))</f>
      </c>
      <c r="G8239" s="76">
        <f>IF($E8239="","",IFERROR(VLOOKUP(TRIM(E8239&amp;""),'Référentiel Articles'!$A$2:$F$634,5,FALSE),""))</f>
      </c>
      <c r="H8239" s="77" t="str">
        <v/>
      </c>
      <c r="I8239" s="76">
        <f>IF($E8239="","",IFERROR(VLOOKUP(TRIM(E8239&amp;""),'Référentiel Articles'!$A$2:$F$634,6,FALSE),""))</f>
      </c>
      <c r="J8239" s="78">
        <f>IF(OR($E8239="",$H8239=""),"",$H8239*$I8239)</f>
      </c>
      <c r="K8239" s="79" t="str">
        <v/>
      </c>
    </row>
    <row r="8240">
      <c r="A8240" s="81" t="str">
        <v/>
      </c>
      <c r="B8240" s="81" t="str">
        <v/>
      </c>
      <c r="C8240" s="83">
        <f>IF($E8240="","",IFERROR(VLOOKUP(TRIM(E8240&amp;""),'Référentiel Articles'!$A$2:$F$634,2,FALSE),""))</f>
      </c>
      <c r="D8240" s="83">
        <f>IF($E8240="","",IFERROR(VLOOKUP(TRIM(E8240&amp;""),'Référentiel Articles'!$A$2:$F$634,3,FALSE),""))</f>
      </c>
      <c r="E8240" s="81" t="str">
        <v/>
      </c>
      <c r="F8240" s="83">
        <f>IF($E8240="","",IFERROR(VLOOKUP(TRIM(E8240&amp;""),'Référentiel Articles'!$A$2:$F$634,4,FALSE),""))</f>
      </c>
      <c r="G8240" s="84">
        <f>IF($E8240="","",IFERROR(VLOOKUP(TRIM(E8240&amp;""),'Référentiel Articles'!$A$2:$F$634,5,FALSE),""))</f>
      </c>
      <c r="H8240" s="85" t="str">
        <v/>
      </c>
      <c r="I8240" s="84">
        <f>IF($E8240="","",IFERROR(VLOOKUP(TRIM(E8240&amp;""),'Référentiel Articles'!$A$2:$F$634,6,FALSE),""))</f>
      </c>
      <c r="J8240" s="90">
        <f>IF(OR($E8240="",$H8240=""),"",$H8240*$I8240)</f>
      </c>
      <c r="K8240" s="87" t="str">
        <v/>
      </c>
    </row>
    <row r="8241">
      <c r="A8241" s="74" t="str">
        <v/>
      </c>
      <c r="B8241" s="74" t="str">
        <v/>
      </c>
      <c r="C8241" s="75">
        <f>IF($E8241="","",IFERROR(VLOOKUP(TRIM(E8241&amp;""),'Référentiel Articles'!$A$2:$F$634,2,FALSE),""))</f>
      </c>
      <c r="D8241" s="75">
        <f>IF($E8241="","",IFERROR(VLOOKUP(TRIM(E8241&amp;""),'Référentiel Articles'!$A$2:$F$634,3,FALSE),""))</f>
      </c>
      <c r="E8241" s="74" t="str">
        <v/>
      </c>
      <c r="F8241" s="75">
        <f>IF($E8241="","",IFERROR(VLOOKUP(TRIM(E8241&amp;""),'Référentiel Articles'!$A$2:$F$634,4,FALSE),""))</f>
      </c>
      <c r="G8241" s="76">
        <f>IF($E8241="","",IFERROR(VLOOKUP(TRIM(E8241&amp;""),'Référentiel Articles'!$A$2:$F$634,5,FALSE),""))</f>
      </c>
      <c r="H8241" s="77" t="str">
        <v/>
      </c>
      <c r="I8241" s="76">
        <f>IF($E8241="","",IFERROR(VLOOKUP(TRIM(E8241&amp;""),'Référentiel Articles'!$A$2:$F$634,6,FALSE),""))</f>
      </c>
      <c r="J8241" s="78">
        <f>IF(OR($E8241="",$H8241=""),"",$H8241*$I8241)</f>
      </c>
      <c r="K8241" s="79" t="str">
        <v/>
      </c>
    </row>
    <row r="8242">
      <c r="A8242" s="81" t="str">
        <v/>
      </c>
      <c r="B8242" s="81" t="str">
        <v/>
      </c>
      <c r="C8242" s="83">
        <f>IF($E8242="","",IFERROR(VLOOKUP(TRIM(E8242&amp;""),'Référentiel Articles'!$A$2:$F$634,2,FALSE),""))</f>
      </c>
      <c r="D8242" s="83">
        <f>IF($E8242="","",IFERROR(VLOOKUP(TRIM(E8242&amp;""),'Référentiel Articles'!$A$2:$F$634,3,FALSE),""))</f>
      </c>
      <c r="E8242" s="81" t="str">
        <v/>
      </c>
      <c r="F8242" s="83">
        <f>IF($E8242="","",IFERROR(VLOOKUP(TRIM(E8242&amp;""),'Référentiel Articles'!$A$2:$F$634,4,FALSE),""))</f>
      </c>
      <c r="G8242" s="84">
        <f>IF($E8242="","",IFERROR(VLOOKUP(TRIM(E8242&amp;""),'Référentiel Articles'!$A$2:$F$634,5,FALSE),""))</f>
      </c>
      <c r="H8242" s="85" t="str">
        <v/>
      </c>
      <c r="I8242" s="84">
        <f>IF($E8242="","",IFERROR(VLOOKUP(TRIM(E8242&amp;""),'Référentiel Articles'!$A$2:$F$634,6,FALSE),""))</f>
      </c>
      <c r="J8242" s="90">
        <f>IF(OR($E8242="",$H8242=""),"",$H8242*$I8242)</f>
      </c>
      <c r="K8242" s="87" t="str">
        <v/>
      </c>
    </row>
    <row r="8243">
      <c r="A8243" s="74" t="str">
        <v/>
      </c>
      <c r="B8243" s="74" t="str">
        <v/>
      </c>
      <c r="C8243" s="75">
        <f>IF($E8243="","",IFERROR(VLOOKUP(TRIM(E8243&amp;""),'Référentiel Articles'!$A$2:$F$634,2,FALSE),""))</f>
      </c>
      <c r="D8243" s="75">
        <f>IF($E8243="","",IFERROR(VLOOKUP(TRIM(E8243&amp;""),'Référentiel Articles'!$A$2:$F$634,3,FALSE),""))</f>
      </c>
      <c r="E8243" s="74" t="str">
        <v/>
      </c>
      <c r="F8243" s="75">
        <f>IF($E8243="","",IFERROR(VLOOKUP(TRIM(E8243&amp;""),'Référentiel Articles'!$A$2:$F$634,4,FALSE),""))</f>
      </c>
      <c r="G8243" s="76">
        <f>IF($E8243="","",IFERROR(VLOOKUP(TRIM(E8243&amp;""),'Référentiel Articles'!$A$2:$F$634,5,FALSE),""))</f>
      </c>
      <c r="H8243" s="77" t="str">
        <v/>
      </c>
      <c r="I8243" s="76">
        <f>IF($E8243="","",IFERROR(VLOOKUP(TRIM(E8243&amp;""),'Référentiel Articles'!$A$2:$F$634,6,FALSE),""))</f>
      </c>
      <c r="J8243" s="78">
        <f>IF(OR($E8243="",$H8243=""),"",$H8243*$I8243)</f>
      </c>
      <c r="K8243" s="79" t="str">
        <v/>
      </c>
    </row>
    <row r="8244">
      <c r="A8244" s="81" t="str">
        <v/>
      </c>
      <c r="B8244" s="81" t="str">
        <v/>
      </c>
      <c r="C8244" s="83">
        <f>IF($E8244="","",IFERROR(VLOOKUP(TRIM(E8244&amp;""),'Référentiel Articles'!$A$2:$F$634,2,FALSE),""))</f>
      </c>
      <c r="D8244" s="83">
        <f>IF($E8244="","",IFERROR(VLOOKUP(TRIM(E8244&amp;""),'Référentiel Articles'!$A$2:$F$634,3,FALSE),""))</f>
      </c>
      <c r="E8244" s="81" t="str">
        <v/>
      </c>
      <c r="F8244" s="83">
        <f>IF($E8244="","",IFERROR(VLOOKUP(TRIM(E8244&amp;""),'Référentiel Articles'!$A$2:$F$634,4,FALSE),""))</f>
      </c>
      <c r="G8244" s="84">
        <f>IF($E8244="","",IFERROR(VLOOKUP(TRIM(E8244&amp;""),'Référentiel Articles'!$A$2:$F$634,5,FALSE),""))</f>
      </c>
      <c r="H8244" s="85" t="str">
        <v/>
      </c>
      <c r="I8244" s="84">
        <f>IF($E8244="","",IFERROR(VLOOKUP(TRIM(E8244&amp;""),'Référentiel Articles'!$A$2:$F$634,6,FALSE),""))</f>
      </c>
      <c r="J8244" s="90">
        <f>IF(OR($E8244="",$H8244=""),"",$H8244*$I8244)</f>
      </c>
      <c r="K8244" s="87" t="str">
        <v/>
      </c>
    </row>
    <row r="8245">
      <c r="A8245" s="74" t="str">
        <v/>
      </c>
      <c r="B8245" s="74" t="str">
        <v/>
      </c>
      <c r="C8245" s="75">
        <f>IF($E8245="","",IFERROR(VLOOKUP(TRIM(E8245&amp;""),'Référentiel Articles'!$A$2:$F$634,2,FALSE),""))</f>
      </c>
      <c r="D8245" s="75">
        <f>IF($E8245="","",IFERROR(VLOOKUP(TRIM(E8245&amp;""),'Référentiel Articles'!$A$2:$F$634,3,FALSE),""))</f>
      </c>
      <c r="E8245" s="74" t="str">
        <v/>
      </c>
      <c r="F8245" s="75">
        <f>IF($E8245="","",IFERROR(VLOOKUP(TRIM(E8245&amp;""),'Référentiel Articles'!$A$2:$F$634,4,FALSE),""))</f>
      </c>
      <c r="G8245" s="76">
        <f>IF($E8245="","",IFERROR(VLOOKUP(TRIM(E8245&amp;""),'Référentiel Articles'!$A$2:$F$634,5,FALSE),""))</f>
      </c>
      <c r="H8245" s="77" t="str">
        <v/>
      </c>
      <c r="I8245" s="76">
        <f>IF($E8245="","",IFERROR(VLOOKUP(TRIM(E8245&amp;""),'Référentiel Articles'!$A$2:$F$634,6,FALSE),""))</f>
      </c>
      <c r="J8245" s="78">
        <f>IF(OR($E8245="",$H8245=""),"",$H8245*$I8245)</f>
      </c>
      <c r="K8245" s="79" t="str">
        <v/>
      </c>
    </row>
    <row r="8246">
      <c r="A8246" s="81" t="str">
        <v/>
      </c>
      <c r="B8246" s="81" t="str">
        <v/>
      </c>
      <c r="C8246" s="83">
        <f>IF($E8246="","",IFERROR(VLOOKUP(TRIM(E8246&amp;""),'Référentiel Articles'!$A$2:$F$634,2,FALSE),""))</f>
      </c>
      <c r="D8246" s="83">
        <f>IF($E8246="","",IFERROR(VLOOKUP(TRIM(E8246&amp;""),'Référentiel Articles'!$A$2:$F$634,3,FALSE),""))</f>
      </c>
      <c r="E8246" s="81" t="str">
        <v/>
      </c>
      <c r="F8246" s="83">
        <f>IF($E8246="","",IFERROR(VLOOKUP(TRIM(E8246&amp;""),'Référentiel Articles'!$A$2:$F$634,4,FALSE),""))</f>
      </c>
      <c r="G8246" s="84">
        <f>IF($E8246="","",IFERROR(VLOOKUP(TRIM(E8246&amp;""),'Référentiel Articles'!$A$2:$F$634,5,FALSE),""))</f>
      </c>
      <c r="H8246" s="85" t="str">
        <v/>
      </c>
      <c r="I8246" s="84">
        <f>IF($E8246="","",IFERROR(VLOOKUP(TRIM(E8246&amp;""),'Référentiel Articles'!$A$2:$F$634,6,FALSE),""))</f>
      </c>
      <c r="J8246" s="90">
        <f>IF(OR($E8246="",$H8246=""),"",$H8246*$I8246)</f>
      </c>
      <c r="K8246" s="87" t="str">
        <v/>
      </c>
    </row>
    <row r="8247">
      <c r="A8247" s="74" t="str">
        <v/>
      </c>
      <c r="B8247" s="74" t="str">
        <v/>
      </c>
      <c r="C8247" s="75">
        <f>IF($E8247="","",IFERROR(VLOOKUP(TRIM(E8247&amp;""),'Référentiel Articles'!$A$2:$F$634,2,FALSE),""))</f>
      </c>
      <c r="D8247" s="75">
        <f>IF($E8247="","",IFERROR(VLOOKUP(TRIM(E8247&amp;""),'Référentiel Articles'!$A$2:$F$634,3,FALSE),""))</f>
      </c>
      <c r="E8247" s="74" t="str">
        <v/>
      </c>
      <c r="F8247" s="75">
        <f>IF($E8247="","",IFERROR(VLOOKUP(TRIM(E8247&amp;""),'Référentiel Articles'!$A$2:$F$634,4,FALSE),""))</f>
      </c>
      <c r="G8247" s="76">
        <f>IF($E8247="","",IFERROR(VLOOKUP(TRIM(E8247&amp;""),'Référentiel Articles'!$A$2:$F$634,5,FALSE),""))</f>
      </c>
      <c r="H8247" s="77" t="str">
        <v/>
      </c>
      <c r="I8247" s="76">
        <f>IF($E8247="","",IFERROR(VLOOKUP(TRIM(E8247&amp;""),'Référentiel Articles'!$A$2:$F$634,6,FALSE),""))</f>
      </c>
      <c r="J8247" s="78">
        <f>IF(OR($E8247="",$H8247=""),"",$H8247*$I8247)</f>
      </c>
      <c r="K8247" s="79" t="str">
        <v/>
      </c>
    </row>
    <row r="8248">
      <c r="A8248" s="81" t="str">
        <v/>
      </c>
      <c r="B8248" s="81" t="str">
        <v/>
      </c>
      <c r="C8248" s="83">
        <f>IF($E8248="","",IFERROR(VLOOKUP(TRIM(E8248&amp;""),'Référentiel Articles'!$A$2:$F$634,2,FALSE),""))</f>
      </c>
      <c r="D8248" s="83">
        <f>IF($E8248="","",IFERROR(VLOOKUP(TRIM(E8248&amp;""),'Référentiel Articles'!$A$2:$F$634,3,FALSE),""))</f>
      </c>
      <c r="E8248" s="81" t="str">
        <v/>
      </c>
      <c r="F8248" s="83">
        <f>IF($E8248="","",IFERROR(VLOOKUP(TRIM(E8248&amp;""),'Référentiel Articles'!$A$2:$F$634,4,FALSE),""))</f>
      </c>
      <c r="G8248" s="84">
        <f>IF($E8248="","",IFERROR(VLOOKUP(TRIM(E8248&amp;""),'Référentiel Articles'!$A$2:$F$634,5,FALSE),""))</f>
      </c>
      <c r="H8248" s="85" t="str">
        <v/>
      </c>
      <c r="I8248" s="84">
        <f>IF($E8248="","",IFERROR(VLOOKUP(TRIM(E8248&amp;""),'Référentiel Articles'!$A$2:$F$634,6,FALSE),""))</f>
      </c>
      <c r="J8248" s="90">
        <f>IF(OR($E8248="",$H8248=""),"",$H8248*$I8248)</f>
      </c>
      <c r="K8248" s="87" t="str">
        <v/>
      </c>
    </row>
    <row r="8249">
      <c r="A8249" s="74" t="str">
        <v/>
      </c>
      <c r="B8249" s="74" t="str">
        <v/>
      </c>
      <c r="C8249" s="75">
        <f>IF($E8249="","",IFERROR(VLOOKUP(TRIM(E8249&amp;""),'Référentiel Articles'!$A$2:$F$634,2,FALSE),""))</f>
      </c>
      <c r="D8249" s="75">
        <f>IF($E8249="","",IFERROR(VLOOKUP(TRIM(E8249&amp;""),'Référentiel Articles'!$A$2:$F$634,3,FALSE),""))</f>
      </c>
      <c r="E8249" s="74" t="str">
        <v/>
      </c>
      <c r="F8249" s="75">
        <f>IF($E8249="","",IFERROR(VLOOKUP(TRIM(E8249&amp;""),'Référentiel Articles'!$A$2:$F$634,4,FALSE),""))</f>
      </c>
      <c r="G8249" s="76">
        <f>IF($E8249="","",IFERROR(VLOOKUP(TRIM(E8249&amp;""),'Référentiel Articles'!$A$2:$F$634,5,FALSE),""))</f>
      </c>
      <c r="H8249" s="77" t="str">
        <v/>
      </c>
      <c r="I8249" s="76">
        <f>IF($E8249="","",IFERROR(VLOOKUP(TRIM(E8249&amp;""),'Référentiel Articles'!$A$2:$F$634,6,FALSE),""))</f>
      </c>
      <c r="J8249" s="78">
        <f>IF(OR($E8249="",$H8249=""),"",$H8249*$I8249)</f>
      </c>
      <c r="K8249" s="79" t="str">
        <v/>
      </c>
    </row>
    <row r="8250">
      <c r="A8250" s="81" t="str">
        <v/>
      </c>
      <c r="B8250" s="81" t="str">
        <v/>
      </c>
      <c r="C8250" s="83">
        <f>IF($E8250="","",IFERROR(VLOOKUP(TRIM(E8250&amp;""),'Référentiel Articles'!$A$2:$F$634,2,FALSE),""))</f>
      </c>
      <c r="D8250" s="83">
        <f>IF($E8250="","",IFERROR(VLOOKUP(TRIM(E8250&amp;""),'Référentiel Articles'!$A$2:$F$634,3,FALSE),""))</f>
      </c>
      <c r="E8250" s="81" t="str">
        <v/>
      </c>
      <c r="F8250" s="83">
        <f>IF($E8250="","",IFERROR(VLOOKUP(TRIM(E8250&amp;""),'Référentiel Articles'!$A$2:$F$634,4,FALSE),""))</f>
      </c>
      <c r="G8250" s="84">
        <f>IF($E8250="","",IFERROR(VLOOKUP(TRIM(E8250&amp;""),'Référentiel Articles'!$A$2:$F$634,5,FALSE),""))</f>
      </c>
      <c r="H8250" s="85" t="str">
        <v/>
      </c>
      <c r="I8250" s="84">
        <f>IF($E8250="","",IFERROR(VLOOKUP(TRIM(E8250&amp;""),'Référentiel Articles'!$A$2:$F$634,6,FALSE),""))</f>
      </c>
      <c r="J8250" s="90">
        <f>IF(OR($E8250="",$H8250=""),"",$H8250*$I8250)</f>
      </c>
      <c r="K8250" s="87" t="str">
        <v/>
      </c>
    </row>
    <row r="8251">
      <c r="A8251" s="74" t="str">
        <v/>
      </c>
      <c r="B8251" s="74" t="str">
        <v/>
      </c>
      <c r="C8251" s="75">
        <f>IF($E8251="","",IFERROR(VLOOKUP(TRIM(E8251&amp;""),'Référentiel Articles'!$A$2:$F$634,2,FALSE),""))</f>
      </c>
      <c r="D8251" s="75">
        <f>IF($E8251="","",IFERROR(VLOOKUP(TRIM(E8251&amp;""),'Référentiel Articles'!$A$2:$F$634,3,FALSE),""))</f>
      </c>
      <c r="E8251" s="74" t="str">
        <v/>
      </c>
      <c r="F8251" s="75">
        <f>IF($E8251="","",IFERROR(VLOOKUP(TRIM(E8251&amp;""),'Référentiel Articles'!$A$2:$F$634,4,FALSE),""))</f>
      </c>
      <c r="G8251" s="76">
        <f>IF($E8251="","",IFERROR(VLOOKUP(TRIM(E8251&amp;""),'Référentiel Articles'!$A$2:$F$634,5,FALSE),""))</f>
      </c>
      <c r="H8251" s="77" t="str">
        <v/>
      </c>
      <c r="I8251" s="76">
        <f>IF($E8251="","",IFERROR(VLOOKUP(TRIM(E8251&amp;""),'Référentiel Articles'!$A$2:$F$634,6,FALSE),""))</f>
      </c>
      <c r="J8251" s="78">
        <f>IF(OR($E8251="",$H8251=""),"",$H8251*$I8251)</f>
      </c>
      <c r="K8251" s="79" t="str">
        <v/>
      </c>
    </row>
    <row r="8252">
      <c r="A8252" s="81" t="str">
        <v/>
      </c>
      <c r="B8252" s="81" t="str">
        <v/>
      </c>
      <c r="C8252" s="83">
        <f>IF($E8252="","",IFERROR(VLOOKUP(TRIM(E8252&amp;""),'Référentiel Articles'!$A$2:$F$634,2,FALSE),""))</f>
      </c>
      <c r="D8252" s="83">
        <f>IF($E8252="","",IFERROR(VLOOKUP(TRIM(E8252&amp;""),'Référentiel Articles'!$A$2:$F$634,3,FALSE),""))</f>
      </c>
      <c r="E8252" s="81" t="str">
        <v/>
      </c>
      <c r="F8252" s="83">
        <f>IF($E8252="","",IFERROR(VLOOKUP(TRIM(E8252&amp;""),'Référentiel Articles'!$A$2:$F$634,4,FALSE),""))</f>
      </c>
      <c r="G8252" s="84">
        <f>IF($E8252="","",IFERROR(VLOOKUP(TRIM(E8252&amp;""),'Référentiel Articles'!$A$2:$F$634,5,FALSE),""))</f>
      </c>
      <c r="H8252" s="85" t="str">
        <v/>
      </c>
      <c r="I8252" s="84">
        <f>IF($E8252="","",IFERROR(VLOOKUP(TRIM(E8252&amp;""),'Référentiel Articles'!$A$2:$F$634,6,FALSE),""))</f>
      </c>
      <c r="J8252" s="90">
        <f>IF(OR($E8252="",$H8252=""),"",$H8252*$I8252)</f>
      </c>
      <c r="K8252" s="87" t="str">
        <v/>
      </c>
    </row>
    <row r="8253">
      <c r="A8253" s="74" t="str">
        <v/>
      </c>
      <c r="B8253" s="74" t="str">
        <v/>
      </c>
      <c r="C8253" s="75">
        <f>IF($E8253="","",IFERROR(VLOOKUP(TRIM(E8253&amp;""),'Référentiel Articles'!$A$2:$F$634,2,FALSE),""))</f>
      </c>
      <c r="D8253" s="75">
        <f>IF($E8253="","",IFERROR(VLOOKUP(TRIM(E8253&amp;""),'Référentiel Articles'!$A$2:$F$634,3,FALSE),""))</f>
      </c>
      <c r="E8253" s="74" t="str">
        <v/>
      </c>
      <c r="F8253" s="75">
        <f>IF($E8253="","",IFERROR(VLOOKUP(TRIM(E8253&amp;""),'Référentiel Articles'!$A$2:$F$634,4,FALSE),""))</f>
      </c>
      <c r="G8253" s="76">
        <f>IF($E8253="","",IFERROR(VLOOKUP(TRIM(E8253&amp;""),'Référentiel Articles'!$A$2:$F$634,5,FALSE),""))</f>
      </c>
      <c r="H8253" s="77" t="str">
        <v/>
      </c>
      <c r="I8253" s="76">
        <f>IF($E8253="","",IFERROR(VLOOKUP(TRIM(E8253&amp;""),'Référentiel Articles'!$A$2:$F$634,6,FALSE),""))</f>
      </c>
      <c r="J8253" s="78">
        <f>IF(OR($E8253="",$H8253=""),"",$H8253*$I8253)</f>
      </c>
      <c r="K8253" s="79" t="str">
        <v/>
      </c>
    </row>
    <row r="8254">
      <c r="A8254" s="81" t="str">
        <v/>
      </c>
      <c r="B8254" s="81" t="str">
        <v/>
      </c>
      <c r="C8254" s="83">
        <f>IF($E8254="","",IFERROR(VLOOKUP(TRIM(E8254&amp;""),'Référentiel Articles'!$A$2:$F$634,2,FALSE),""))</f>
      </c>
      <c r="D8254" s="83">
        <f>IF($E8254="","",IFERROR(VLOOKUP(TRIM(E8254&amp;""),'Référentiel Articles'!$A$2:$F$634,3,FALSE),""))</f>
      </c>
      <c r="E8254" s="81" t="str">
        <v/>
      </c>
      <c r="F8254" s="83">
        <f>IF($E8254="","",IFERROR(VLOOKUP(TRIM(E8254&amp;""),'Référentiel Articles'!$A$2:$F$634,4,FALSE),""))</f>
      </c>
      <c r="G8254" s="84">
        <f>IF($E8254="","",IFERROR(VLOOKUP(TRIM(E8254&amp;""),'Référentiel Articles'!$A$2:$F$634,5,FALSE),""))</f>
      </c>
      <c r="H8254" s="85" t="str">
        <v/>
      </c>
      <c r="I8254" s="84">
        <f>IF($E8254="","",IFERROR(VLOOKUP(TRIM(E8254&amp;""),'Référentiel Articles'!$A$2:$F$634,6,FALSE),""))</f>
      </c>
      <c r="J8254" s="90">
        <f>IF(OR($E8254="",$H8254=""),"",$H8254*$I8254)</f>
      </c>
      <c r="K8254" s="87" t="str">
        <v/>
      </c>
    </row>
    <row r="8255">
      <c r="A8255" s="74" t="str">
        <v/>
      </c>
      <c r="B8255" s="74" t="str">
        <v/>
      </c>
      <c r="C8255" s="75">
        <f>IF($E8255="","",IFERROR(VLOOKUP(TRIM(E8255&amp;""),'Référentiel Articles'!$A$2:$F$634,2,FALSE),""))</f>
      </c>
      <c r="D8255" s="75">
        <f>IF($E8255="","",IFERROR(VLOOKUP(TRIM(E8255&amp;""),'Référentiel Articles'!$A$2:$F$634,3,FALSE),""))</f>
      </c>
      <c r="E8255" s="74" t="str">
        <v/>
      </c>
      <c r="F8255" s="75">
        <f>IF($E8255="","",IFERROR(VLOOKUP(TRIM(E8255&amp;""),'Référentiel Articles'!$A$2:$F$634,4,FALSE),""))</f>
      </c>
      <c r="G8255" s="76">
        <f>IF($E8255="","",IFERROR(VLOOKUP(TRIM(E8255&amp;""),'Référentiel Articles'!$A$2:$F$634,5,FALSE),""))</f>
      </c>
      <c r="H8255" s="77" t="str">
        <v/>
      </c>
      <c r="I8255" s="76">
        <f>IF($E8255="","",IFERROR(VLOOKUP(TRIM(E8255&amp;""),'Référentiel Articles'!$A$2:$F$634,6,FALSE),""))</f>
      </c>
      <c r="J8255" s="78">
        <f>IF(OR($E8255="",$H8255=""),"",$H8255*$I8255)</f>
      </c>
      <c r="K8255" s="79" t="str">
        <v/>
      </c>
    </row>
    <row r="8256">
      <c r="A8256" s="81" t="str">
        <v/>
      </c>
      <c r="B8256" s="81" t="str">
        <v/>
      </c>
      <c r="C8256" s="83">
        <f>IF($E8256="","",IFERROR(VLOOKUP(TRIM(E8256&amp;""),'Référentiel Articles'!$A$2:$F$634,2,FALSE),""))</f>
      </c>
      <c r="D8256" s="83">
        <f>IF($E8256="","",IFERROR(VLOOKUP(TRIM(E8256&amp;""),'Référentiel Articles'!$A$2:$F$634,3,FALSE),""))</f>
      </c>
      <c r="E8256" s="81" t="str">
        <v/>
      </c>
      <c r="F8256" s="83">
        <f>IF($E8256="","",IFERROR(VLOOKUP(TRIM(E8256&amp;""),'Référentiel Articles'!$A$2:$F$634,4,FALSE),""))</f>
      </c>
      <c r="G8256" s="84">
        <f>IF($E8256="","",IFERROR(VLOOKUP(TRIM(E8256&amp;""),'Référentiel Articles'!$A$2:$F$634,5,FALSE),""))</f>
      </c>
      <c r="H8256" s="85" t="str">
        <v/>
      </c>
      <c r="I8256" s="84">
        <f>IF($E8256="","",IFERROR(VLOOKUP(TRIM(E8256&amp;""),'Référentiel Articles'!$A$2:$F$634,6,FALSE),""))</f>
      </c>
      <c r="J8256" s="90">
        <f>IF(OR($E8256="",$H8256=""),"",$H8256*$I8256)</f>
      </c>
      <c r="K8256" s="87" t="str">
        <v/>
      </c>
    </row>
    <row r="8257">
      <c r="A8257" s="74" t="str">
        <v/>
      </c>
      <c r="B8257" s="74" t="str">
        <v/>
      </c>
      <c r="C8257" s="75">
        <f>IF($E8257="","",IFERROR(VLOOKUP(TRIM(E8257&amp;""),'Référentiel Articles'!$A$2:$F$634,2,FALSE),""))</f>
      </c>
      <c r="D8257" s="75">
        <f>IF($E8257="","",IFERROR(VLOOKUP(TRIM(E8257&amp;""),'Référentiel Articles'!$A$2:$F$634,3,FALSE),""))</f>
      </c>
      <c r="E8257" s="74" t="str">
        <v/>
      </c>
      <c r="F8257" s="75">
        <f>IF($E8257="","",IFERROR(VLOOKUP(TRIM(E8257&amp;""),'Référentiel Articles'!$A$2:$F$634,4,FALSE),""))</f>
      </c>
      <c r="G8257" s="76">
        <f>IF($E8257="","",IFERROR(VLOOKUP(TRIM(E8257&amp;""),'Référentiel Articles'!$A$2:$F$634,5,FALSE),""))</f>
      </c>
      <c r="H8257" s="77" t="str">
        <v/>
      </c>
      <c r="I8257" s="76">
        <f>IF($E8257="","",IFERROR(VLOOKUP(TRIM(E8257&amp;""),'Référentiel Articles'!$A$2:$F$634,6,FALSE),""))</f>
      </c>
      <c r="J8257" s="78">
        <f>IF(OR($E8257="",$H8257=""),"",$H8257*$I8257)</f>
      </c>
      <c r="K8257" s="79" t="str">
        <v/>
      </c>
    </row>
    <row r="8258">
      <c r="A8258" s="81" t="str">
        <v/>
      </c>
      <c r="B8258" s="81" t="str">
        <v/>
      </c>
      <c r="C8258" s="83">
        <f>IF($E8258="","",IFERROR(VLOOKUP(TRIM(E8258&amp;""),'Référentiel Articles'!$A$2:$F$634,2,FALSE),""))</f>
      </c>
      <c r="D8258" s="83">
        <f>IF($E8258="","",IFERROR(VLOOKUP(TRIM(E8258&amp;""),'Référentiel Articles'!$A$2:$F$634,3,FALSE),""))</f>
      </c>
      <c r="E8258" s="81" t="str">
        <v/>
      </c>
      <c r="F8258" s="83">
        <f>IF($E8258="","",IFERROR(VLOOKUP(TRIM(E8258&amp;""),'Référentiel Articles'!$A$2:$F$634,4,FALSE),""))</f>
      </c>
      <c r="G8258" s="84">
        <f>IF($E8258="","",IFERROR(VLOOKUP(TRIM(E8258&amp;""),'Référentiel Articles'!$A$2:$F$634,5,FALSE),""))</f>
      </c>
      <c r="H8258" s="85" t="str">
        <v/>
      </c>
      <c r="I8258" s="84">
        <f>IF($E8258="","",IFERROR(VLOOKUP(TRIM(E8258&amp;""),'Référentiel Articles'!$A$2:$F$634,6,FALSE),""))</f>
      </c>
      <c r="J8258" s="90">
        <f>IF(OR($E8258="",$H8258=""),"",$H8258*$I8258)</f>
      </c>
      <c r="K8258" s="87" t="str">
        <v/>
      </c>
    </row>
    <row r="8259">
      <c r="A8259" s="74" t="str">
        <v/>
      </c>
      <c r="B8259" s="74" t="str">
        <v/>
      </c>
      <c r="C8259" s="75">
        <f>IF($E8259="","",IFERROR(VLOOKUP(TRIM(E8259&amp;""),'Référentiel Articles'!$A$2:$F$634,2,FALSE),""))</f>
      </c>
      <c r="D8259" s="75">
        <f>IF($E8259="","",IFERROR(VLOOKUP(TRIM(E8259&amp;""),'Référentiel Articles'!$A$2:$F$634,3,FALSE),""))</f>
      </c>
      <c r="E8259" s="74" t="str">
        <v/>
      </c>
      <c r="F8259" s="75">
        <f>IF($E8259="","",IFERROR(VLOOKUP(TRIM(E8259&amp;""),'Référentiel Articles'!$A$2:$F$634,4,FALSE),""))</f>
      </c>
      <c r="G8259" s="76">
        <f>IF($E8259="","",IFERROR(VLOOKUP(TRIM(E8259&amp;""),'Référentiel Articles'!$A$2:$F$634,5,FALSE),""))</f>
      </c>
      <c r="H8259" s="77" t="str">
        <v/>
      </c>
      <c r="I8259" s="76">
        <f>IF($E8259="","",IFERROR(VLOOKUP(TRIM(E8259&amp;""),'Référentiel Articles'!$A$2:$F$634,6,FALSE),""))</f>
      </c>
      <c r="J8259" s="78">
        <f>IF(OR($E8259="",$H8259=""),"",$H8259*$I8259)</f>
      </c>
      <c r="K8259" s="79" t="str">
        <v/>
      </c>
    </row>
    <row r="8260">
      <c r="A8260" s="81" t="str">
        <v/>
      </c>
      <c r="B8260" s="81" t="str">
        <v/>
      </c>
      <c r="C8260" s="83">
        <f>IF($E8260="","",IFERROR(VLOOKUP(TRIM(E8260&amp;""),'Référentiel Articles'!$A$2:$F$634,2,FALSE),""))</f>
      </c>
      <c r="D8260" s="83">
        <f>IF($E8260="","",IFERROR(VLOOKUP(TRIM(E8260&amp;""),'Référentiel Articles'!$A$2:$F$634,3,FALSE),""))</f>
      </c>
      <c r="E8260" s="81" t="str">
        <v/>
      </c>
      <c r="F8260" s="83">
        <f>IF($E8260="","",IFERROR(VLOOKUP(TRIM(E8260&amp;""),'Référentiel Articles'!$A$2:$F$634,4,FALSE),""))</f>
      </c>
      <c r="G8260" s="84">
        <f>IF($E8260="","",IFERROR(VLOOKUP(TRIM(E8260&amp;""),'Référentiel Articles'!$A$2:$F$634,5,FALSE),""))</f>
      </c>
      <c r="H8260" s="85" t="str">
        <v/>
      </c>
      <c r="I8260" s="84">
        <f>IF($E8260="","",IFERROR(VLOOKUP(TRIM(E8260&amp;""),'Référentiel Articles'!$A$2:$F$634,6,FALSE),""))</f>
      </c>
      <c r="J8260" s="90">
        <f>IF(OR($E8260="",$H8260=""),"",$H8260*$I8260)</f>
      </c>
      <c r="K8260" s="87" t="str">
        <v/>
      </c>
    </row>
    <row r="8261">
      <c r="A8261" s="74" t="str">
        <v/>
      </c>
      <c r="B8261" s="74" t="str">
        <v/>
      </c>
      <c r="C8261" s="75">
        <f>IF($E8261="","",IFERROR(VLOOKUP(TRIM(E8261&amp;""),'Référentiel Articles'!$A$2:$F$634,2,FALSE),""))</f>
      </c>
      <c r="D8261" s="75">
        <f>IF($E8261="","",IFERROR(VLOOKUP(TRIM(E8261&amp;""),'Référentiel Articles'!$A$2:$F$634,3,FALSE),""))</f>
      </c>
      <c r="E8261" s="74" t="str">
        <v/>
      </c>
      <c r="F8261" s="75">
        <f>IF($E8261="","",IFERROR(VLOOKUP(TRIM(E8261&amp;""),'Référentiel Articles'!$A$2:$F$634,4,FALSE),""))</f>
      </c>
      <c r="G8261" s="76">
        <f>IF($E8261="","",IFERROR(VLOOKUP(TRIM(E8261&amp;""),'Référentiel Articles'!$A$2:$F$634,5,FALSE),""))</f>
      </c>
      <c r="H8261" s="77" t="str">
        <v/>
      </c>
      <c r="I8261" s="76">
        <f>IF($E8261="","",IFERROR(VLOOKUP(TRIM(E8261&amp;""),'Référentiel Articles'!$A$2:$F$634,6,FALSE),""))</f>
      </c>
      <c r="J8261" s="78">
        <f>IF(OR($E8261="",$H8261=""),"",$H8261*$I8261)</f>
      </c>
      <c r="K8261" s="79" t="str">
        <v/>
      </c>
    </row>
    <row r="8262">
      <c r="A8262" s="81" t="str">
        <v/>
      </c>
      <c r="B8262" s="81" t="str">
        <v/>
      </c>
      <c r="C8262" s="83">
        <f>IF($E8262="","",IFERROR(VLOOKUP(TRIM(E8262&amp;""),'Référentiel Articles'!$A$2:$F$634,2,FALSE),""))</f>
      </c>
      <c r="D8262" s="83">
        <f>IF($E8262="","",IFERROR(VLOOKUP(TRIM(E8262&amp;""),'Référentiel Articles'!$A$2:$F$634,3,FALSE),""))</f>
      </c>
      <c r="E8262" s="81" t="str">
        <v/>
      </c>
      <c r="F8262" s="83">
        <f>IF($E8262="","",IFERROR(VLOOKUP(TRIM(E8262&amp;""),'Référentiel Articles'!$A$2:$F$634,4,FALSE),""))</f>
      </c>
      <c r="G8262" s="84">
        <f>IF($E8262="","",IFERROR(VLOOKUP(TRIM(E8262&amp;""),'Référentiel Articles'!$A$2:$F$634,5,FALSE),""))</f>
      </c>
      <c r="H8262" s="85" t="str">
        <v/>
      </c>
      <c r="I8262" s="84">
        <f>IF($E8262="","",IFERROR(VLOOKUP(TRIM(E8262&amp;""),'Référentiel Articles'!$A$2:$F$634,6,FALSE),""))</f>
      </c>
      <c r="J8262" s="90">
        <f>IF(OR($E8262="",$H8262=""),"",$H8262*$I8262)</f>
      </c>
      <c r="K8262" s="87" t="str">
        <v/>
      </c>
    </row>
    <row r="8263">
      <c r="A8263" s="74" t="str">
        <v/>
      </c>
      <c r="B8263" s="74" t="str">
        <v/>
      </c>
      <c r="C8263" s="75">
        <f>IF($E8263="","",IFERROR(VLOOKUP(TRIM(E8263&amp;""),'Référentiel Articles'!$A$2:$F$634,2,FALSE),""))</f>
      </c>
      <c r="D8263" s="75">
        <f>IF($E8263="","",IFERROR(VLOOKUP(TRIM(E8263&amp;""),'Référentiel Articles'!$A$2:$F$634,3,FALSE),""))</f>
      </c>
      <c r="E8263" s="74" t="str">
        <v/>
      </c>
      <c r="F8263" s="75">
        <f>IF($E8263="","",IFERROR(VLOOKUP(TRIM(E8263&amp;""),'Référentiel Articles'!$A$2:$F$634,4,FALSE),""))</f>
      </c>
      <c r="G8263" s="76">
        <f>IF($E8263="","",IFERROR(VLOOKUP(TRIM(E8263&amp;""),'Référentiel Articles'!$A$2:$F$634,5,FALSE),""))</f>
      </c>
      <c r="H8263" s="77" t="str">
        <v/>
      </c>
      <c r="I8263" s="76">
        <f>IF($E8263="","",IFERROR(VLOOKUP(TRIM(E8263&amp;""),'Référentiel Articles'!$A$2:$F$634,6,FALSE),""))</f>
      </c>
      <c r="J8263" s="78">
        <f>IF(OR($E8263="",$H8263=""),"",$H8263*$I8263)</f>
      </c>
      <c r="K8263" s="79" t="str">
        <v/>
      </c>
    </row>
    <row r="8264">
      <c r="A8264" s="81" t="str">
        <v/>
      </c>
      <c r="B8264" s="81" t="str">
        <v/>
      </c>
      <c r="C8264" s="83">
        <f>IF($E8264="","",IFERROR(VLOOKUP(TRIM(E8264&amp;""),'Référentiel Articles'!$A$2:$F$634,2,FALSE),""))</f>
      </c>
      <c r="D8264" s="83">
        <f>IF($E8264="","",IFERROR(VLOOKUP(TRIM(E8264&amp;""),'Référentiel Articles'!$A$2:$F$634,3,FALSE),""))</f>
      </c>
      <c r="E8264" s="81" t="str">
        <v/>
      </c>
      <c r="F8264" s="83">
        <f>IF($E8264="","",IFERROR(VLOOKUP(TRIM(E8264&amp;""),'Référentiel Articles'!$A$2:$F$634,4,FALSE),""))</f>
      </c>
      <c r="G8264" s="84">
        <f>IF($E8264="","",IFERROR(VLOOKUP(TRIM(E8264&amp;""),'Référentiel Articles'!$A$2:$F$634,5,FALSE),""))</f>
      </c>
      <c r="H8264" s="85" t="str">
        <v/>
      </c>
      <c r="I8264" s="84">
        <f>IF($E8264="","",IFERROR(VLOOKUP(TRIM(E8264&amp;""),'Référentiel Articles'!$A$2:$F$634,6,FALSE),""))</f>
      </c>
      <c r="J8264" s="90">
        <f>IF(OR($E8264="",$H8264=""),"",$H8264*$I8264)</f>
      </c>
      <c r="K8264" s="87" t="str">
        <v/>
      </c>
    </row>
    <row r="8265">
      <c r="A8265" s="74" t="str">
        <v/>
      </c>
      <c r="B8265" s="74" t="str">
        <v/>
      </c>
      <c r="C8265" s="75">
        <f>IF($E8265="","",IFERROR(VLOOKUP(TRIM(E8265&amp;""),'Référentiel Articles'!$A$2:$F$634,2,FALSE),""))</f>
      </c>
      <c r="D8265" s="75">
        <f>IF($E8265="","",IFERROR(VLOOKUP(TRIM(E8265&amp;""),'Référentiel Articles'!$A$2:$F$634,3,FALSE),""))</f>
      </c>
      <c r="E8265" s="74" t="str">
        <v/>
      </c>
      <c r="F8265" s="75">
        <f>IF($E8265="","",IFERROR(VLOOKUP(TRIM(E8265&amp;""),'Référentiel Articles'!$A$2:$F$634,4,FALSE),""))</f>
      </c>
      <c r="G8265" s="76">
        <f>IF($E8265="","",IFERROR(VLOOKUP(TRIM(E8265&amp;""),'Référentiel Articles'!$A$2:$F$634,5,FALSE),""))</f>
      </c>
      <c r="H8265" s="77" t="str">
        <v/>
      </c>
      <c r="I8265" s="76">
        <f>IF($E8265="","",IFERROR(VLOOKUP(TRIM(E8265&amp;""),'Référentiel Articles'!$A$2:$F$634,6,FALSE),""))</f>
      </c>
      <c r="J8265" s="78">
        <f>IF(OR($E8265="",$H8265=""),"",$H8265*$I8265)</f>
      </c>
      <c r="K8265" s="79" t="str">
        <v/>
      </c>
    </row>
    <row r="8266">
      <c r="A8266" s="81" t="str">
        <v/>
      </c>
      <c r="B8266" s="81" t="str">
        <v/>
      </c>
      <c r="C8266" s="83">
        <f>IF($E8266="","",IFERROR(VLOOKUP(TRIM(E8266&amp;""),'Référentiel Articles'!$A$2:$F$634,2,FALSE),""))</f>
      </c>
      <c r="D8266" s="83">
        <f>IF($E8266="","",IFERROR(VLOOKUP(TRIM(E8266&amp;""),'Référentiel Articles'!$A$2:$F$634,3,FALSE),""))</f>
      </c>
      <c r="E8266" s="81" t="str">
        <v/>
      </c>
      <c r="F8266" s="83">
        <f>IF($E8266="","",IFERROR(VLOOKUP(TRIM(E8266&amp;""),'Référentiel Articles'!$A$2:$F$634,4,FALSE),""))</f>
      </c>
      <c r="G8266" s="84">
        <f>IF($E8266="","",IFERROR(VLOOKUP(TRIM(E8266&amp;""),'Référentiel Articles'!$A$2:$F$634,5,FALSE),""))</f>
      </c>
      <c r="H8266" s="85" t="str">
        <v/>
      </c>
      <c r="I8266" s="84">
        <f>IF($E8266="","",IFERROR(VLOOKUP(TRIM(E8266&amp;""),'Référentiel Articles'!$A$2:$F$634,6,FALSE),""))</f>
      </c>
      <c r="J8266" s="90">
        <f>IF(OR($E8266="",$H8266=""),"",$H8266*$I8266)</f>
      </c>
      <c r="K8266" s="87" t="str">
        <v/>
      </c>
    </row>
    <row r="8267">
      <c r="A8267" s="74" t="str">
        <v/>
      </c>
      <c r="B8267" s="74" t="str">
        <v/>
      </c>
      <c r="C8267" s="75">
        <f>IF($E8267="","",IFERROR(VLOOKUP(TRIM(E8267&amp;""),'Référentiel Articles'!$A$2:$F$634,2,FALSE),""))</f>
      </c>
      <c r="D8267" s="75">
        <f>IF($E8267="","",IFERROR(VLOOKUP(TRIM(E8267&amp;""),'Référentiel Articles'!$A$2:$F$634,3,FALSE),""))</f>
      </c>
      <c r="E8267" s="74" t="str">
        <v/>
      </c>
      <c r="F8267" s="75">
        <f>IF($E8267="","",IFERROR(VLOOKUP(TRIM(E8267&amp;""),'Référentiel Articles'!$A$2:$F$634,4,FALSE),""))</f>
      </c>
      <c r="G8267" s="76">
        <f>IF($E8267="","",IFERROR(VLOOKUP(TRIM(E8267&amp;""),'Référentiel Articles'!$A$2:$F$634,5,FALSE),""))</f>
      </c>
      <c r="H8267" s="77" t="str">
        <v/>
      </c>
      <c r="I8267" s="76">
        <f>IF($E8267="","",IFERROR(VLOOKUP(TRIM(E8267&amp;""),'Référentiel Articles'!$A$2:$F$634,6,FALSE),""))</f>
      </c>
      <c r="J8267" s="78">
        <f>IF(OR($E8267="",$H8267=""),"",$H8267*$I8267)</f>
      </c>
      <c r="K8267" s="79" t="str">
        <v/>
      </c>
    </row>
    <row r="8268">
      <c r="A8268" s="81" t="str">
        <v/>
      </c>
      <c r="B8268" s="81" t="str">
        <v/>
      </c>
      <c r="C8268" s="83">
        <f>IF($E8268="","",IFERROR(VLOOKUP(TRIM(E8268&amp;""),'Référentiel Articles'!$A$2:$F$634,2,FALSE),""))</f>
      </c>
      <c r="D8268" s="83">
        <f>IF($E8268="","",IFERROR(VLOOKUP(TRIM(E8268&amp;""),'Référentiel Articles'!$A$2:$F$634,3,FALSE),""))</f>
      </c>
      <c r="E8268" s="81" t="str">
        <v/>
      </c>
      <c r="F8268" s="83">
        <f>IF($E8268="","",IFERROR(VLOOKUP(TRIM(E8268&amp;""),'Référentiel Articles'!$A$2:$F$634,4,FALSE),""))</f>
      </c>
      <c r="G8268" s="84">
        <f>IF($E8268="","",IFERROR(VLOOKUP(TRIM(E8268&amp;""),'Référentiel Articles'!$A$2:$F$634,5,FALSE),""))</f>
      </c>
      <c r="H8268" s="85" t="str">
        <v/>
      </c>
      <c r="I8268" s="84">
        <f>IF($E8268="","",IFERROR(VLOOKUP(TRIM(E8268&amp;""),'Référentiel Articles'!$A$2:$F$634,6,FALSE),""))</f>
      </c>
      <c r="J8268" s="90">
        <f>IF(OR($E8268="",$H8268=""),"",$H8268*$I8268)</f>
      </c>
      <c r="K8268" s="87" t="str">
        <v/>
      </c>
    </row>
    <row r="8269">
      <c r="A8269" s="74" t="str">
        <v/>
      </c>
      <c r="B8269" s="74" t="str">
        <v/>
      </c>
      <c r="C8269" s="75">
        <f>IF($E8269="","",IFERROR(VLOOKUP(TRIM(E8269&amp;""),'Référentiel Articles'!$A$2:$F$634,2,FALSE),""))</f>
      </c>
      <c r="D8269" s="75">
        <f>IF($E8269="","",IFERROR(VLOOKUP(TRIM(E8269&amp;""),'Référentiel Articles'!$A$2:$F$634,3,FALSE),""))</f>
      </c>
      <c r="E8269" s="74" t="str">
        <v/>
      </c>
      <c r="F8269" s="75">
        <f>IF($E8269="","",IFERROR(VLOOKUP(TRIM(E8269&amp;""),'Référentiel Articles'!$A$2:$F$634,4,FALSE),""))</f>
      </c>
      <c r="G8269" s="76">
        <f>IF($E8269="","",IFERROR(VLOOKUP(TRIM(E8269&amp;""),'Référentiel Articles'!$A$2:$F$634,5,FALSE),""))</f>
      </c>
      <c r="H8269" s="77" t="str">
        <v/>
      </c>
      <c r="I8269" s="76">
        <f>IF($E8269="","",IFERROR(VLOOKUP(TRIM(E8269&amp;""),'Référentiel Articles'!$A$2:$F$634,6,FALSE),""))</f>
      </c>
      <c r="J8269" s="78">
        <f>IF(OR($E8269="",$H8269=""),"",$H8269*$I8269)</f>
      </c>
      <c r="K8269" s="79" t="str">
        <v/>
      </c>
    </row>
    <row r="8270">
      <c r="A8270" s="81" t="str">
        <v/>
      </c>
      <c r="B8270" s="81" t="str">
        <v/>
      </c>
      <c r="C8270" s="83">
        <f>IF($E8270="","",IFERROR(VLOOKUP(TRIM(E8270&amp;""),'Référentiel Articles'!$A$2:$F$634,2,FALSE),""))</f>
      </c>
      <c r="D8270" s="83">
        <f>IF($E8270="","",IFERROR(VLOOKUP(TRIM(E8270&amp;""),'Référentiel Articles'!$A$2:$F$634,3,FALSE),""))</f>
      </c>
      <c r="E8270" s="81" t="str">
        <v/>
      </c>
      <c r="F8270" s="83">
        <f>IF($E8270="","",IFERROR(VLOOKUP(TRIM(E8270&amp;""),'Référentiel Articles'!$A$2:$F$634,4,FALSE),""))</f>
      </c>
      <c r="G8270" s="84">
        <f>IF($E8270="","",IFERROR(VLOOKUP(TRIM(E8270&amp;""),'Référentiel Articles'!$A$2:$F$634,5,FALSE),""))</f>
      </c>
      <c r="H8270" s="85" t="str">
        <v/>
      </c>
      <c r="I8270" s="84">
        <f>IF($E8270="","",IFERROR(VLOOKUP(TRIM(E8270&amp;""),'Référentiel Articles'!$A$2:$F$634,6,FALSE),""))</f>
      </c>
      <c r="J8270" s="90">
        <f>IF(OR($E8270="",$H8270=""),"",$H8270*$I8270)</f>
      </c>
      <c r="K8270" s="87" t="str">
        <v/>
      </c>
    </row>
    <row r="8271">
      <c r="A8271" s="74" t="str">
        <v/>
      </c>
      <c r="B8271" s="74" t="str">
        <v/>
      </c>
      <c r="C8271" s="75">
        <f>IF($E8271="","",IFERROR(VLOOKUP(TRIM(E8271&amp;""),'Référentiel Articles'!$A$2:$F$634,2,FALSE),""))</f>
      </c>
      <c r="D8271" s="75">
        <f>IF($E8271="","",IFERROR(VLOOKUP(TRIM(E8271&amp;""),'Référentiel Articles'!$A$2:$F$634,3,FALSE),""))</f>
      </c>
      <c r="E8271" s="74" t="str">
        <v/>
      </c>
      <c r="F8271" s="75">
        <f>IF($E8271="","",IFERROR(VLOOKUP(TRIM(E8271&amp;""),'Référentiel Articles'!$A$2:$F$634,4,FALSE),""))</f>
      </c>
      <c r="G8271" s="76">
        <f>IF($E8271="","",IFERROR(VLOOKUP(TRIM(E8271&amp;""),'Référentiel Articles'!$A$2:$F$634,5,FALSE),""))</f>
      </c>
      <c r="H8271" s="77" t="str">
        <v/>
      </c>
      <c r="I8271" s="76">
        <f>IF($E8271="","",IFERROR(VLOOKUP(TRIM(E8271&amp;""),'Référentiel Articles'!$A$2:$F$634,6,FALSE),""))</f>
      </c>
      <c r="J8271" s="78">
        <f>IF(OR($E8271="",$H8271=""),"",$H8271*$I8271)</f>
      </c>
      <c r="K8271" s="79" t="str">
        <v/>
      </c>
    </row>
    <row r="8272">
      <c r="A8272" s="81" t="str">
        <v/>
      </c>
      <c r="B8272" s="81" t="str">
        <v/>
      </c>
      <c r="C8272" s="83">
        <f>IF($E8272="","",IFERROR(VLOOKUP(TRIM(E8272&amp;""),'Référentiel Articles'!$A$2:$F$634,2,FALSE),""))</f>
      </c>
      <c r="D8272" s="83">
        <f>IF($E8272="","",IFERROR(VLOOKUP(TRIM(E8272&amp;""),'Référentiel Articles'!$A$2:$F$634,3,FALSE),""))</f>
      </c>
      <c r="E8272" s="81" t="str">
        <v/>
      </c>
      <c r="F8272" s="83">
        <f>IF($E8272="","",IFERROR(VLOOKUP(TRIM(E8272&amp;""),'Référentiel Articles'!$A$2:$F$634,4,FALSE),""))</f>
      </c>
      <c r="G8272" s="84">
        <f>IF($E8272="","",IFERROR(VLOOKUP(TRIM(E8272&amp;""),'Référentiel Articles'!$A$2:$F$634,5,FALSE),""))</f>
      </c>
      <c r="H8272" s="85" t="str">
        <v/>
      </c>
      <c r="I8272" s="84">
        <f>IF($E8272="","",IFERROR(VLOOKUP(TRIM(E8272&amp;""),'Référentiel Articles'!$A$2:$F$634,6,FALSE),""))</f>
      </c>
      <c r="J8272" s="90">
        <f>IF(OR($E8272="",$H8272=""),"",$H8272*$I8272)</f>
      </c>
      <c r="K8272" s="87" t="str">
        <v/>
      </c>
    </row>
    <row r="8273">
      <c r="A8273" s="74" t="str">
        <v/>
      </c>
      <c r="B8273" s="74" t="str">
        <v/>
      </c>
      <c r="C8273" s="75">
        <f>IF($E8273="","",IFERROR(VLOOKUP(TRIM(E8273&amp;""),'Référentiel Articles'!$A$2:$F$634,2,FALSE),""))</f>
      </c>
      <c r="D8273" s="75">
        <f>IF($E8273="","",IFERROR(VLOOKUP(TRIM(E8273&amp;""),'Référentiel Articles'!$A$2:$F$634,3,FALSE),""))</f>
      </c>
      <c r="E8273" s="74" t="str">
        <v/>
      </c>
      <c r="F8273" s="75">
        <f>IF($E8273="","",IFERROR(VLOOKUP(TRIM(E8273&amp;""),'Référentiel Articles'!$A$2:$F$634,4,FALSE),""))</f>
      </c>
      <c r="G8273" s="76">
        <f>IF($E8273="","",IFERROR(VLOOKUP(TRIM(E8273&amp;""),'Référentiel Articles'!$A$2:$F$634,5,FALSE),""))</f>
      </c>
      <c r="H8273" s="77" t="str">
        <v/>
      </c>
      <c r="I8273" s="76">
        <f>IF($E8273="","",IFERROR(VLOOKUP(TRIM(E8273&amp;""),'Référentiel Articles'!$A$2:$F$634,6,FALSE),""))</f>
      </c>
      <c r="J8273" s="78">
        <f>IF(OR($E8273="",$H8273=""),"",$H8273*$I8273)</f>
      </c>
      <c r="K8273" s="79" t="str">
        <v/>
      </c>
    </row>
    <row r="8274">
      <c r="A8274" s="81" t="str">
        <v/>
      </c>
      <c r="B8274" s="81" t="str">
        <v/>
      </c>
      <c r="C8274" s="83">
        <f>IF($E8274="","",IFERROR(VLOOKUP(TRIM(E8274&amp;""),'Référentiel Articles'!$A$2:$F$634,2,FALSE),""))</f>
      </c>
      <c r="D8274" s="83">
        <f>IF($E8274="","",IFERROR(VLOOKUP(TRIM(E8274&amp;""),'Référentiel Articles'!$A$2:$F$634,3,FALSE),""))</f>
      </c>
      <c r="E8274" s="81" t="str">
        <v/>
      </c>
      <c r="F8274" s="83">
        <f>IF($E8274="","",IFERROR(VLOOKUP(TRIM(E8274&amp;""),'Référentiel Articles'!$A$2:$F$634,4,FALSE),""))</f>
      </c>
      <c r="G8274" s="84">
        <f>IF($E8274="","",IFERROR(VLOOKUP(TRIM(E8274&amp;""),'Référentiel Articles'!$A$2:$F$634,5,FALSE),""))</f>
      </c>
      <c r="H8274" s="85" t="str">
        <v/>
      </c>
      <c r="I8274" s="84">
        <f>IF($E8274="","",IFERROR(VLOOKUP(TRIM(E8274&amp;""),'Référentiel Articles'!$A$2:$F$634,6,FALSE),""))</f>
      </c>
      <c r="J8274" s="90">
        <f>IF(OR($E8274="",$H8274=""),"",$H8274*$I8274)</f>
      </c>
      <c r="K8274" s="87" t="str">
        <v/>
      </c>
    </row>
    <row r="8275">
      <c r="A8275" s="74" t="str">
        <v/>
      </c>
      <c r="B8275" s="74" t="str">
        <v/>
      </c>
      <c r="C8275" s="75">
        <f>IF($E8275="","",IFERROR(VLOOKUP(TRIM(E8275&amp;""),'Référentiel Articles'!$A$2:$F$634,2,FALSE),""))</f>
      </c>
      <c r="D8275" s="75">
        <f>IF($E8275="","",IFERROR(VLOOKUP(TRIM(E8275&amp;""),'Référentiel Articles'!$A$2:$F$634,3,FALSE),""))</f>
      </c>
      <c r="E8275" s="74" t="str">
        <v/>
      </c>
      <c r="F8275" s="75">
        <f>IF($E8275="","",IFERROR(VLOOKUP(TRIM(E8275&amp;""),'Référentiel Articles'!$A$2:$F$634,4,FALSE),""))</f>
      </c>
      <c r="G8275" s="76">
        <f>IF($E8275="","",IFERROR(VLOOKUP(TRIM(E8275&amp;""),'Référentiel Articles'!$A$2:$F$634,5,FALSE),""))</f>
      </c>
      <c r="H8275" s="77" t="str">
        <v/>
      </c>
      <c r="I8275" s="76">
        <f>IF($E8275="","",IFERROR(VLOOKUP(TRIM(E8275&amp;""),'Référentiel Articles'!$A$2:$F$634,6,FALSE),""))</f>
      </c>
      <c r="J8275" s="78">
        <f>IF(OR($E8275="",$H8275=""),"",$H8275*$I8275)</f>
      </c>
      <c r="K8275" s="79" t="str">
        <v/>
      </c>
    </row>
    <row r="8276">
      <c r="A8276" s="81" t="str">
        <v/>
      </c>
      <c r="B8276" s="81" t="str">
        <v/>
      </c>
      <c r="C8276" s="83">
        <f>IF($E8276="","",IFERROR(VLOOKUP(TRIM(E8276&amp;""),'Référentiel Articles'!$A$2:$F$634,2,FALSE),""))</f>
      </c>
      <c r="D8276" s="83">
        <f>IF($E8276="","",IFERROR(VLOOKUP(TRIM(E8276&amp;""),'Référentiel Articles'!$A$2:$F$634,3,FALSE),""))</f>
      </c>
      <c r="E8276" s="81" t="str">
        <v/>
      </c>
      <c r="F8276" s="83">
        <f>IF($E8276="","",IFERROR(VLOOKUP(TRIM(E8276&amp;""),'Référentiel Articles'!$A$2:$F$634,4,FALSE),""))</f>
      </c>
      <c r="G8276" s="84">
        <f>IF($E8276="","",IFERROR(VLOOKUP(TRIM(E8276&amp;""),'Référentiel Articles'!$A$2:$F$634,5,FALSE),""))</f>
      </c>
      <c r="H8276" s="85" t="str">
        <v/>
      </c>
      <c r="I8276" s="84">
        <f>IF($E8276="","",IFERROR(VLOOKUP(TRIM(E8276&amp;""),'Référentiel Articles'!$A$2:$F$634,6,FALSE),""))</f>
      </c>
      <c r="J8276" s="90">
        <f>IF(OR($E8276="",$H8276=""),"",$H8276*$I8276)</f>
      </c>
      <c r="K8276" s="87" t="str">
        <v/>
      </c>
    </row>
    <row r="8277">
      <c r="A8277" s="74" t="str">
        <v/>
      </c>
      <c r="B8277" s="74" t="str">
        <v/>
      </c>
      <c r="C8277" s="75">
        <f>IF($E8277="","",IFERROR(VLOOKUP(TRIM(E8277&amp;""),'Référentiel Articles'!$A$2:$F$634,2,FALSE),""))</f>
      </c>
      <c r="D8277" s="75">
        <f>IF($E8277="","",IFERROR(VLOOKUP(TRIM(E8277&amp;""),'Référentiel Articles'!$A$2:$F$634,3,FALSE),""))</f>
      </c>
      <c r="E8277" s="74" t="str">
        <v/>
      </c>
      <c r="F8277" s="75">
        <f>IF($E8277="","",IFERROR(VLOOKUP(TRIM(E8277&amp;""),'Référentiel Articles'!$A$2:$F$634,4,FALSE),""))</f>
      </c>
      <c r="G8277" s="76">
        <f>IF($E8277="","",IFERROR(VLOOKUP(TRIM(E8277&amp;""),'Référentiel Articles'!$A$2:$F$634,5,FALSE),""))</f>
      </c>
      <c r="H8277" s="77" t="str">
        <v/>
      </c>
      <c r="I8277" s="76">
        <f>IF($E8277="","",IFERROR(VLOOKUP(TRIM(E8277&amp;""),'Référentiel Articles'!$A$2:$F$634,6,FALSE),""))</f>
      </c>
      <c r="J8277" s="78">
        <f>IF(OR($E8277="",$H8277=""),"",$H8277*$I8277)</f>
      </c>
      <c r="K8277" s="79" t="str">
        <v/>
      </c>
    </row>
    <row r="8278">
      <c r="A8278" s="81" t="str">
        <v/>
      </c>
      <c r="B8278" s="81" t="str">
        <v/>
      </c>
      <c r="C8278" s="83">
        <f>IF($E8278="","",IFERROR(VLOOKUP(TRIM(E8278&amp;""),'Référentiel Articles'!$A$2:$F$634,2,FALSE),""))</f>
      </c>
      <c r="D8278" s="83">
        <f>IF($E8278="","",IFERROR(VLOOKUP(TRIM(E8278&amp;""),'Référentiel Articles'!$A$2:$F$634,3,FALSE),""))</f>
      </c>
      <c r="E8278" s="81" t="str">
        <v/>
      </c>
      <c r="F8278" s="83">
        <f>IF($E8278="","",IFERROR(VLOOKUP(TRIM(E8278&amp;""),'Référentiel Articles'!$A$2:$F$634,4,FALSE),""))</f>
      </c>
      <c r="G8278" s="84">
        <f>IF($E8278="","",IFERROR(VLOOKUP(TRIM(E8278&amp;""),'Référentiel Articles'!$A$2:$F$634,5,FALSE),""))</f>
      </c>
      <c r="H8278" s="85" t="str">
        <v/>
      </c>
      <c r="I8278" s="84">
        <f>IF($E8278="","",IFERROR(VLOOKUP(TRIM(E8278&amp;""),'Référentiel Articles'!$A$2:$F$634,6,FALSE),""))</f>
      </c>
      <c r="J8278" s="90">
        <f>IF(OR($E8278="",$H8278=""),"",$H8278*$I8278)</f>
      </c>
      <c r="K8278" s="87" t="str">
        <v/>
      </c>
    </row>
    <row r="8279">
      <c r="A8279" s="74" t="str">
        <v/>
      </c>
      <c r="B8279" s="74" t="str">
        <v/>
      </c>
      <c r="C8279" s="75">
        <f>IF($E8279="","",IFERROR(VLOOKUP(TRIM(E8279&amp;""),'Référentiel Articles'!$A$2:$F$634,2,FALSE),""))</f>
      </c>
      <c r="D8279" s="75">
        <f>IF($E8279="","",IFERROR(VLOOKUP(TRIM(E8279&amp;""),'Référentiel Articles'!$A$2:$F$634,3,FALSE),""))</f>
      </c>
      <c r="E8279" s="74" t="str">
        <v/>
      </c>
      <c r="F8279" s="75">
        <f>IF($E8279="","",IFERROR(VLOOKUP(TRIM(E8279&amp;""),'Référentiel Articles'!$A$2:$F$634,4,FALSE),""))</f>
      </c>
      <c r="G8279" s="76">
        <f>IF($E8279="","",IFERROR(VLOOKUP(TRIM(E8279&amp;""),'Référentiel Articles'!$A$2:$F$634,5,FALSE),""))</f>
      </c>
      <c r="H8279" s="77" t="str">
        <v/>
      </c>
      <c r="I8279" s="76">
        <f>IF($E8279="","",IFERROR(VLOOKUP(TRIM(E8279&amp;""),'Référentiel Articles'!$A$2:$F$634,6,FALSE),""))</f>
      </c>
      <c r="J8279" s="78">
        <f>IF(OR($E8279="",$H8279=""),"",$H8279*$I8279)</f>
      </c>
      <c r="K8279" s="79" t="str">
        <v/>
      </c>
    </row>
    <row r="8280">
      <c r="A8280" s="81" t="str">
        <v/>
      </c>
      <c r="B8280" s="81" t="str">
        <v/>
      </c>
      <c r="C8280" s="83">
        <f>IF($E8280="","",IFERROR(VLOOKUP(TRIM(E8280&amp;""),'Référentiel Articles'!$A$2:$F$634,2,FALSE),""))</f>
      </c>
      <c r="D8280" s="83">
        <f>IF($E8280="","",IFERROR(VLOOKUP(TRIM(E8280&amp;""),'Référentiel Articles'!$A$2:$F$634,3,FALSE),""))</f>
      </c>
      <c r="E8280" s="81" t="str">
        <v/>
      </c>
      <c r="F8280" s="83">
        <f>IF($E8280="","",IFERROR(VLOOKUP(TRIM(E8280&amp;""),'Référentiel Articles'!$A$2:$F$634,4,FALSE),""))</f>
      </c>
      <c r="G8280" s="84">
        <f>IF($E8280="","",IFERROR(VLOOKUP(TRIM(E8280&amp;""),'Référentiel Articles'!$A$2:$F$634,5,FALSE),""))</f>
      </c>
      <c r="H8280" s="85" t="str">
        <v/>
      </c>
      <c r="I8280" s="84">
        <f>IF($E8280="","",IFERROR(VLOOKUP(TRIM(E8280&amp;""),'Référentiel Articles'!$A$2:$F$634,6,FALSE),""))</f>
      </c>
      <c r="J8280" s="90">
        <f>IF(OR($E8280="",$H8280=""),"",$H8280*$I8280)</f>
      </c>
      <c r="K8280" s="87" t="str">
        <v/>
      </c>
    </row>
    <row r="8281">
      <c r="A8281" s="74" t="str">
        <v/>
      </c>
      <c r="B8281" s="74" t="str">
        <v/>
      </c>
      <c r="C8281" s="75">
        <f>IF($E8281="","",IFERROR(VLOOKUP(TRIM(E8281&amp;""),'Référentiel Articles'!$A$2:$F$634,2,FALSE),""))</f>
      </c>
      <c r="D8281" s="75">
        <f>IF($E8281="","",IFERROR(VLOOKUP(TRIM(E8281&amp;""),'Référentiel Articles'!$A$2:$F$634,3,FALSE),""))</f>
      </c>
      <c r="E8281" s="74" t="str">
        <v/>
      </c>
      <c r="F8281" s="75">
        <f>IF($E8281="","",IFERROR(VLOOKUP(TRIM(E8281&amp;""),'Référentiel Articles'!$A$2:$F$634,4,FALSE),""))</f>
      </c>
      <c r="G8281" s="76">
        <f>IF($E8281="","",IFERROR(VLOOKUP(TRIM(E8281&amp;""),'Référentiel Articles'!$A$2:$F$634,5,FALSE),""))</f>
      </c>
      <c r="H8281" s="77" t="str">
        <v/>
      </c>
      <c r="I8281" s="76">
        <f>IF($E8281="","",IFERROR(VLOOKUP(TRIM(E8281&amp;""),'Référentiel Articles'!$A$2:$F$634,6,FALSE),""))</f>
      </c>
      <c r="J8281" s="78">
        <f>IF(OR($E8281="",$H8281=""),"",$H8281*$I8281)</f>
      </c>
      <c r="K8281" s="79" t="str">
        <v/>
      </c>
    </row>
    <row r="8282">
      <c r="A8282" s="81" t="str">
        <v/>
      </c>
      <c r="B8282" s="81" t="str">
        <v/>
      </c>
      <c r="C8282" s="83">
        <f>IF($E8282="","",IFERROR(VLOOKUP(TRIM(E8282&amp;""),'Référentiel Articles'!$A$2:$F$634,2,FALSE),""))</f>
      </c>
      <c r="D8282" s="83">
        <f>IF($E8282="","",IFERROR(VLOOKUP(TRIM(E8282&amp;""),'Référentiel Articles'!$A$2:$F$634,3,FALSE),""))</f>
      </c>
      <c r="E8282" s="81" t="str">
        <v/>
      </c>
      <c r="F8282" s="83">
        <f>IF($E8282="","",IFERROR(VLOOKUP(TRIM(E8282&amp;""),'Référentiel Articles'!$A$2:$F$634,4,FALSE),""))</f>
      </c>
      <c r="G8282" s="84">
        <f>IF($E8282="","",IFERROR(VLOOKUP(TRIM(E8282&amp;""),'Référentiel Articles'!$A$2:$F$634,5,FALSE),""))</f>
      </c>
      <c r="H8282" s="85" t="str">
        <v/>
      </c>
      <c r="I8282" s="84">
        <f>IF($E8282="","",IFERROR(VLOOKUP(TRIM(E8282&amp;""),'Référentiel Articles'!$A$2:$F$634,6,FALSE),""))</f>
      </c>
      <c r="J8282" s="90">
        <f>IF(OR($E8282="",$H8282=""),"",$H8282*$I8282)</f>
      </c>
      <c r="K8282" s="87" t="str">
        <v/>
      </c>
    </row>
    <row r="8283">
      <c r="A8283" s="74" t="str">
        <v/>
      </c>
      <c r="B8283" s="74" t="str">
        <v/>
      </c>
      <c r="C8283" s="75">
        <f>IF($E8283="","",IFERROR(VLOOKUP(TRIM(E8283&amp;""),'Référentiel Articles'!$A$2:$F$634,2,FALSE),""))</f>
      </c>
      <c r="D8283" s="75">
        <f>IF($E8283="","",IFERROR(VLOOKUP(TRIM(E8283&amp;""),'Référentiel Articles'!$A$2:$F$634,3,FALSE),""))</f>
      </c>
      <c r="E8283" s="74" t="str">
        <v/>
      </c>
      <c r="F8283" s="75">
        <f>IF($E8283="","",IFERROR(VLOOKUP(TRIM(E8283&amp;""),'Référentiel Articles'!$A$2:$F$634,4,FALSE),""))</f>
      </c>
      <c r="G8283" s="76">
        <f>IF($E8283="","",IFERROR(VLOOKUP(TRIM(E8283&amp;""),'Référentiel Articles'!$A$2:$F$634,5,FALSE),""))</f>
      </c>
      <c r="H8283" s="77" t="str">
        <v/>
      </c>
      <c r="I8283" s="76">
        <f>IF($E8283="","",IFERROR(VLOOKUP(TRIM(E8283&amp;""),'Référentiel Articles'!$A$2:$F$634,6,FALSE),""))</f>
      </c>
      <c r="J8283" s="78">
        <f>IF(OR($E8283="",$H8283=""),"",$H8283*$I8283)</f>
      </c>
      <c r="K8283" s="79" t="str">
        <v/>
      </c>
    </row>
    <row r="8284">
      <c r="A8284" s="81" t="str">
        <v/>
      </c>
      <c r="B8284" s="81" t="str">
        <v/>
      </c>
      <c r="C8284" s="83">
        <f>IF($E8284="","",IFERROR(VLOOKUP(TRIM(E8284&amp;""),'Référentiel Articles'!$A$2:$F$634,2,FALSE),""))</f>
      </c>
      <c r="D8284" s="83">
        <f>IF($E8284="","",IFERROR(VLOOKUP(TRIM(E8284&amp;""),'Référentiel Articles'!$A$2:$F$634,3,FALSE),""))</f>
      </c>
      <c r="E8284" s="81" t="str">
        <v/>
      </c>
      <c r="F8284" s="83">
        <f>IF($E8284="","",IFERROR(VLOOKUP(TRIM(E8284&amp;""),'Référentiel Articles'!$A$2:$F$634,4,FALSE),""))</f>
      </c>
      <c r="G8284" s="84">
        <f>IF($E8284="","",IFERROR(VLOOKUP(TRIM(E8284&amp;""),'Référentiel Articles'!$A$2:$F$634,5,FALSE),""))</f>
      </c>
      <c r="H8284" s="85" t="str">
        <v/>
      </c>
      <c r="I8284" s="84">
        <f>IF($E8284="","",IFERROR(VLOOKUP(TRIM(E8284&amp;""),'Référentiel Articles'!$A$2:$F$634,6,FALSE),""))</f>
      </c>
      <c r="J8284" s="90">
        <f>IF(OR($E8284="",$H8284=""),"",$H8284*$I8284)</f>
      </c>
      <c r="K8284" s="87" t="str">
        <v/>
      </c>
    </row>
    <row r="8285">
      <c r="A8285" s="74" t="str">
        <v/>
      </c>
      <c r="B8285" s="74" t="str">
        <v/>
      </c>
      <c r="C8285" s="75">
        <f>IF($E8285="","",IFERROR(VLOOKUP(TRIM(E8285&amp;""),'Référentiel Articles'!$A$2:$F$634,2,FALSE),""))</f>
      </c>
      <c r="D8285" s="75">
        <f>IF($E8285="","",IFERROR(VLOOKUP(TRIM(E8285&amp;""),'Référentiel Articles'!$A$2:$F$634,3,FALSE),""))</f>
      </c>
      <c r="E8285" s="74" t="str">
        <v/>
      </c>
      <c r="F8285" s="75">
        <f>IF($E8285="","",IFERROR(VLOOKUP(TRIM(E8285&amp;""),'Référentiel Articles'!$A$2:$F$634,4,FALSE),""))</f>
      </c>
      <c r="G8285" s="76">
        <f>IF($E8285="","",IFERROR(VLOOKUP(TRIM(E8285&amp;""),'Référentiel Articles'!$A$2:$F$634,5,FALSE),""))</f>
      </c>
      <c r="H8285" s="77" t="str">
        <v/>
      </c>
      <c r="I8285" s="76">
        <f>IF($E8285="","",IFERROR(VLOOKUP(TRIM(E8285&amp;""),'Référentiel Articles'!$A$2:$F$634,6,FALSE),""))</f>
      </c>
      <c r="J8285" s="78">
        <f>IF(OR($E8285="",$H8285=""),"",$H8285*$I8285)</f>
      </c>
      <c r="K8285" s="79" t="str">
        <v/>
      </c>
    </row>
    <row r="8286">
      <c r="A8286" s="81" t="str">
        <v/>
      </c>
      <c r="B8286" s="81" t="str">
        <v/>
      </c>
      <c r="C8286" s="83">
        <f>IF($E8286="","",IFERROR(VLOOKUP(TRIM(E8286&amp;""),'Référentiel Articles'!$A$2:$F$634,2,FALSE),""))</f>
      </c>
      <c r="D8286" s="83">
        <f>IF($E8286="","",IFERROR(VLOOKUP(TRIM(E8286&amp;""),'Référentiel Articles'!$A$2:$F$634,3,FALSE),""))</f>
      </c>
      <c r="E8286" s="81" t="str">
        <v/>
      </c>
      <c r="F8286" s="83">
        <f>IF($E8286="","",IFERROR(VLOOKUP(TRIM(E8286&amp;""),'Référentiel Articles'!$A$2:$F$634,4,FALSE),""))</f>
      </c>
      <c r="G8286" s="84">
        <f>IF($E8286="","",IFERROR(VLOOKUP(TRIM(E8286&amp;""),'Référentiel Articles'!$A$2:$F$634,5,FALSE),""))</f>
      </c>
      <c r="H8286" s="85" t="str">
        <v/>
      </c>
      <c r="I8286" s="84">
        <f>IF($E8286="","",IFERROR(VLOOKUP(TRIM(E8286&amp;""),'Référentiel Articles'!$A$2:$F$634,6,FALSE),""))</f>
      </c>
      <c r="J8286" s="90">
        <f>IF(OR($E8286="",$H8286=""),"",$H8286*$I8286)</f>
      </c>
      <c r="K8286" s="87" t="str">
        <v/>
      </c>
    </row>
    <row r="8287">
      <c r="A8287" s="74" t="str">
        <v/>
      </c>
      <c r="B8287" s="74" t="str">
        <v/>
      </c>
      <c r="C8287" s="75">
        <f>IF($E8287="","",IFERROR(VLOOKUP(TRIM(E8287&amp;""),'Référentiel Articles'!$A$2:$F$634,2,FALSE),""))</f>
      </c>
      <c r="D8287" s="75">
        <f>IF($E8287="","",IFERROR(VLOOKUP(TRIM(E8287&amp;""),'Référentiel Articles'!$A$2:$F$634,3,FALSE),""))</f>
      </c>
      <c r="E8287" s="74" t="str">
        <v/>
      </c>
      <c r="F8287" s="75">
        <f>IF($E8287="","",IFERROR(VLOOKUP(TRIM(E8287&amp;""),'Référentiel Articles'!$A$2:$F$634,4,FALSE),""))</f>
      </c>
      <c r="G8287" s="76">
        <f>IF($E8287="","",IFERROR(VLOOKUP(TRIM(E8287&amp;""),'Référentiel Articles'!$A$2:$F$634,5,FALSE),""))</f>
      </c>
      <c r="H8287" s="77" t="str">
        <v/>
      </c>
      <c r="I8287" s="76">
        <f>IF($E8287="","",IFERROR(VLOOKUP(TRIM(E8287&amp;""),'Référentiel Articles'!$A$2:$F$634,6,FALSE),""))</f>
      </c>
      <c r="J8287" s="78">
        <f>IF(OR($E8287="",$H8287=""),"",$H8287*$I8287)</f>
      </c>
      <c r="K8287" s="79" t="str">
        <v/>
      </c>
    </row>
    <row r="8288">
      <c r="A8288" s="81" t="str">
        <v/>
      </c>
      <c r="B8288" s="81" t="str">
        <v/>
      </c>
      <c r="C8288" s="83">
        <f>IF($E8288="","",IFERROR(VLOOKUP(TRIM(E8288&amp;""),'Référentiel Articles'!$A$2:$F$634,2,FALSE),""))</f>
      </c>
      <c r="D8288" s="83">
        <f>IF($E8288="","",IFERROR(VLOOKUP(TRIM(E8288&amp;""),'Référentiel Articles'!$A$2:$F$634,3,FALSE),""))</f>
      </c>
      <c r="E8288" s="81" t="str">
        <v/>
      </c>
      <c r="F8288" s="83">
        <f>IF($E8288="","",IFERROR(VLOOKUP(TRIM(E8288&amp;""),'Référentiel Articles'!$A$2:$F$634,4,FALSE),""))</f>
      </c>
      <c r="G8288" s="84">
        <f>IF($E8288="","",IFERROR(VLOOKUP(TRIM(E8288&amp;""),'Référentiel Articles'!$A$2:$F$634,5,FALSE),""))</f>
      </c>
      <c r="H8288" s="85" t="str">
        <v/>
      </c>
      <c r="I8288" s="84">
        <f>IF($E8288="","",IFERROR(VLOOKUP(TRIM(E8288&amp;""),'Référentiel Articles'!$A$2:$F$634,6,FALSE),""))</f>
      </c>
      <c r="J8288" s="90">
        <f>IF(OR($E8288="",$H8288=""),"",$H8288*$I8288)</f>
      </c>
      <c r="K8288" s="87" t="str">
        <v/>
      </c>
    </row>
    <row r="8289">
      <c r="A8289" s="74" t="str">
        <v/>
      </c>
      <c r="B8289" s="74" t="str">
        <v/>
      </c>
      <c r="C8289" s="75">
        <f>IF($E8289="","",IFERROR(VLOOKUP(TRIM(E8289&amp;""),'Référentiel Articles'!$A$2:$F$634,2,FALSE),""))</f>
      </c>
      <c r="D8289" s="75">
        <f>IF($E8289="","",IFERROR(VLOOKUP(TRIM(E8289&amp;""),'Référentiel Articles'!$A$2:$F$634,3,FALSE),""))</f>
      </c>
      <c r="E8289" s="74" t="str">
        <v/>
      </c>
      <c r="F8289" s="75">
        <f>IF($E8289="","",IFERROR(VLOOKUP(TRIM(E8289&amp;""),'Référentiel Articles'!$A$2:$F$634,4,FALSE),""))</f>
      </c>
      <c r="G8289" s="76">
        <f>IF($E8289="","",IFERROR(VLOOKUP(TRIM(E8289&amp;""),'Référentiel Articles'!$A$2:$F$634,5,FALSE),""))</f>
      </c>
      <c r="H8289" s="77" t="str">
        <v/>
      </c>
      <c r="I8289" s="76">
        <f>IF($E8289="","",IFERROR(VLOOKUP(TRIM(E8289&amp;""),'Référentiel Articles'!$A$2:$F$634,6,FALSE),""))</f>
      </c>
      <c r="J8289" s="78">
        <f>IF(OR($E8289="",$H8289=""),"",$H8289*$I8289)</f>
      </c>
      <c r="K8289" s="79" t="str">
        <v/>
      </c>
    </row>
    <row r="8290">
      <c r="A8290" s="81" t="str">
        <v/>
      </c>
      <c r="B8290" s="81" t="str">
        <v/>
      </c>
      <c r="C8290" s="83">
        <f>IF($E8290="","",IFERROR(VLOOKUP(TRIM(E8290&amp;""),'Référentiel Articles'!$A$2:$F$634,2,FALSE),""))</f>
      </c>
      <c r="D8290" s="83">
        <f>IF($E8290="","",IFERROR(VLOOKUP(TRIM(E8290&amp;""),'Référentiel Articles'!$A$2:$F$634,3,FALSE),""))</f>
      </c>
      <c r="E8290" s="81" t="str">
        <v/>
      </c>
      <c r="F8290" s="83">
        <f>IF($E8290="","",IFERROR(VLOOKUP(TRIM(E8290&amp;""),'Référentiel Articles'!$A$2:$F$634,4,FALSE),""))</f>
      </c>
      <c r="G8290" s="84">
        <f>IF($E8290="","",IFERROR(VLOOKUP(TRIM(E8290&amp;""),'Référentiel Articles'!$A$2:$F$634,5,FALSE),""))</f>
      </c>
      <c r="H8290" s="85" t="str">
        <v/>
      </c>
      <c r="I8290" s="84">
        <f>IF($E8290="","",IFERROR(VLOOKUP(TRIM(E8290&amp;""),'Référentiel Articles'!$A$2:$F$634,6,FALSE),""))</f>
      </c>
      <c r="J8290" s="90">
        <f>IF(OR($E8290="",$H8290=""),"",$H8290*$I8290)</f>
      </c>
      <c r="K8290" s="87" t="str">
        <v/>
      </c>
    </row>
    <row r="8291">
      <c r="A8291" s="74" t="str">
        <v/>
      </c>
      <c r="B8291" s="74" t="str">
        <v/>
      </c>
      <c r="C8291" s="75">
        <f>IF($E8291="","",IFERROR(VLOOKUP(TRIM(E8291&amp;""),'Référentiel Articles'!$A$2:$F$634,2,FALSE),""))</f>
      </c>
      <c r="D8291" s="75">
        <f>IF($E8291="","",IFERROR(VLOOKUP(TRIM(E8291&amp;""),'Référentiel Articles'!$A$2:$F$634,3,FALSE),""))</f>
      </c>
      <c r="E8291" s="74" t="str">
        <v/>
      </c>
      <c r="F8291" s="75">
        <f>IF($E8291="","",IFERROR(VLOOKUP(TRIM(E8291&amp;""),'Référentiel Articles'!$A$2:$F$634,4,FALSE),""))</f>
      </c>
      <c r="G8291" s="76">
        <f>IF($E8291="","",IFERROR(VLOOKUP(TRIM(E8291&amp;""),'Référentiel Articles'!$A$2:$F$634,5,FALSE),""))</f>
      </c>
      <c r="H8291" s="77" t="str">
        <v/>
      </c>
      <c r="I8291" s="76">
        <f>IF($E8291="","",IFERROR(VLOOKUP(TRIM(E8291&amp;""),'Référentiel Articles'!$A$2:$F$634,6,FALSE),""))</f>
      </c>
      <c r="J8291" s="78">
        <f>IF(OR($E8291="",$H8291=""),"",$H8291*$I8291)</f>
      </c>
      <c r="K8291" s="79" t="str">
        <v/>
      </c>
    </row>
    <row r="8292">
      <c r="A8292" s="81" t="str">
        <v/>
      </c>
      <c r="B8292" s="81" t="str">
        <v/>
      </c>
      <c r="C8292" s="83">
        <f>IF($E8292="","",IFERROR(VLOOKUP(TRIM(E8292&amp;""),'Référentiel Articles'!$A$2:$F$634,2,FALSE),""))</f>
      </c>
      <c r="D8292" s="83">
        <f>IF($E8292="","",IFERROR(VLOOKUP(TRIM(E8292&amp;""),'Référentiel Articles'!$A$2:$F$634,3,FALSE),""))</f>
      </c>
      <c r="E8292" s="81" t="str">
        <v/>
      </c>
      <c r="F8292" s="83">
        <f>IF($E8292="","",IFERROR(VLOOKUP(TRIM(E8292&amp;""),'Référentiel Articles'!$A$2:$F$634,4,FALSE),""))</f>
      </c>
      <c r="G8292" s="84">
        <f>IF($E8292="","",IFERROR(VLOOKUP(TRIM(E8292&amp;""),'Référentiel Articles'!$A$2:$F$634,5,FALSE),""))</f>
      </c>
      <c r="H8292" s="85" t="str">
        <v/>
      </c>
      <c r="I8292" s="84">
        <f>IF($E8292="","",IFERROR(VLOOKUP(TRIM(E8292&amp;""),'Référentiel Articles'!$A$2:$F$634,6,FALSE),""))</f>
      </c>
      <c r="J8292" s="90">
        <f>IF(OR($E8292="",$H8292=""),"",$H8292*$I8292)</f>
      </c>
      <c r="K8292" s="87" t="str">
        <v/>
      </c>
    </row>
    <row r="8293">
      <c r="A8293" s="74" t="str">
        <v/>
      </c>
      <c r="B8293" s="74" t="str">
        <v/>
      </c>
      <c r="C8293" s="75">
        <f>IF($E8293="","",IFERROR(VLOOKUP(TRIM(E8293&amp;""),'Référentiel Articles'!$A$2:$F$634,2,FALSE),""))</f>
      </c>
      <c r="D8293" s="75">
        <f>IF($E8293="","",IFERROR(VLOOKUP(TRIM(E8293&amp;""),'Référentiel Articles'!$A$2:$F$634,3,FALSE),""))</f>
      </c>
      <c r="E8293" s="74" t="str">
        <v/>
      </c>
      <c r="F8293" s="75">
        <f>IF($E8293="","",IFERROR(VLOOKUP(TRIM(E8293&amp;""),'Référentiel Articles'!$A$2:$F$634,4,FALSE),""))</f>
      </c>
      <c r="G8293" s="76">
        <f>IF($E8293="","",IFERROR(VLOOKUP(TRIM(E8293&amp;""),'Référentiel Articles'!$A$2:$F$634,5,FALSE),""))</f>
      </c>
      <c r="H8293" s="77" t="str">
        <v/>
      </c>
      <c r="I8293" s="76">
        <f>IF($E8293="","",IFERROR(VLOOKUP(TRIM(E8293&amp;""),'Référentiel Articles'!$A$2:$F$634,6,FALSE),""))</f>
      </c>
      <c r="J8293" s="78">
        <f>IF(OR($E8293="",$H8293=""),"",$H8293*$I8293)</f>
      </c>
      <c r="K8293" s="79" t="str">
        <v/>
      </c>
    </row>
    <row r="8294">
      <c r="A8294" s="81" t="str">
        <v/>
      </c>
      <c r="B8294" s="81" t="str">
        <v/>
      </c>
      <c r="C8294" s="83">
        <f>IF($E8294="","",IFERROR(VLOOKUP(TRIM(E8294&amp;""),'Référentiel Articles'!$A$2:$F$634,2,FALSE),""))</f>
      </c>
      <c r="D8294" s="83">
        <f>IF($E8294="","",IFERROR(VLOOKUP(TRIM(E8294&amp;""),'Référentiel Articles'!$A$2:$F$634,3,FALSE),""))</f>
      </c>
      <c r="E8294" s="81" t="str">
        <v/>
      </c>
      <c r="F8294" s="83">
        <f>IF($E8294="","",IFERROR(VLOOKUP(TRIM(E8294&amp;""),'Référentiel Articles'!$A$2:$F$634,4,FALSE),""))</f>
      </c>
      <c r="G8294" s="84">
        <f>IF($E8294="","",IFERROR(VLOOKUP(TRIM(E8294&amp;""),'Référentiel Articles'!$A$2:$F$634,5,FALSE),""))</f>
      </c>
      <c r="H8294" s="85" t="str">
        <v/>
      </c>
      <c r="I8294" s="84">
        <f>IF($E8294="","",IFERROR(VLOOKUP(TRIM(E8294&amp;""),'Référentiel Articles'!$A$2:$F$634,6,FALSE),""))</f>
      </c>
      <c r="J8294" s="90">
        <f>IF(OR($E8294="",$H8294=""),"",$H8294*$I8294)</f>
      </c>
      <c r="K8294" s="87" t="str">
        <v/>
      </c>
    </row>
    <row r="8295">
      <c r="A8295" s="74" t="str">
        <v/>
      </c>
      <c r="B8295" s="74" t="str">
        <v/>
      </c>
      <c r="C8295" s="75">
        <f>IF($E8295="","",IFERROR(VLOOKUP(TRIM(E8295&amp;""),'Référentiel Articles'!$A$2:$F$634,2,FALSE),""))</f>
      </c>
      <c r="D8295" s="75">
        <f>IF($E8295="","",IFERROR(VLOOKUP(TRIM(E8295&amp;""),'Référentiel Articles'!$A$2:$F$634,3,FALSE),""))</f>
      </c>
      <c r="E8295" s="74" t="str">
        <v/>
      </c>
      <c r="F8295" s="75">
        <f>IF($E8295="","",IFERROR(VLOOKUP(TRIM(E8295&amp;""),'Référentiel Articles'!$A$2:$F$634,4,FALSE),""))</f>
      </c>
      <c r="G8295" s="76">
        <f>IF($E8295="","",IFERROR(VLOOKUP(TRIM(E8295&amp;""),'Référentiel Articles'!$A$2:$F$634,5,FALSE),""))</f>
      </c>
      <c r="H8295" s="77" t="str">
        <v/>
      </c>
      <c r="I8295" s="76">
        <f>IF($E8295="","",IFERROR(VLOOKUP(TRIM(E8295&amp;""),'Référentiel Articles'!$A$2:$F$634,6,FALSE),""))</f>
      </c>
      <c r="J8295" s="78">
        <f>IF(OR($E8295="",$H8295=""),"",$H8295*$I8295)</f>
      </c>
      <c r="K8295" s="79" t="str">
        <v/>
      </c>
    </row>
    <row r="8296">
      <c r="A8296" s="81" t="str">
        <v/>
      </c>
      <c r="B8296" s="81" t="str">
        <v/>
      </c>
      <c r="C8296" s="83">
        <f>IF($E8296="","",IFERROR(VLOOKUP(TRIM(E8296&amp;""),'Référentiel Articles'!$A$2:$F$634,2,FALSE),""))</f>
      </c>
      <c r="D8296" s="83">
        <f>IF($E8296="","",IFERROR(VLOOKUP(TRIM(E8296&amp;""),'Référentiel Articles'!$A$2:$F$634,3,FALSE),""))</f>
      </c>
      <c r="E8296" s="81" t="str">
        <v/>
      </c>
      <c r="F8296" s="83">
        <f>IF($E8296="","",IFERROR(VLOOKUP(TRIM(E8296&amp;""),'Référentiel Articles'!$A$2:$F$634,4,FALSE),""))</f>
      </c>
      <c r="G8296" s="84">
        <f>IF($E8296="","",IFERROR(VLOOKUP(TRIM(E8296&amp;""),'Référentiel Articles'!$A$2:$F$634,5,FALSE),""))</f>
      </c>
      <c r="H8296" s="85" t="str">
        <v/>
      </c>
      <c r="I8296" s="84">
        <f>IF($E8296="","",IFERROR(VLOOKUP(TRIM(E8296&amp;""),'Référentiel Articles'!$A$2:$F$634,6,FALSE),""))</f>
      </c>
      <c r="J8296" s="90">
        <f>IF(OR($E8296="",$H8296=""),"",$H8296*$I8296)</f>
      </c>
      <c r="K8296" s="87" t="str">
        <v/>
      </c>
    </row>
    <row r="8297">
      <c r="A8297" s="74" t="str">
        <v/>
      </c>
      <c r="B8297" s="74" t="str">
        <v/>
      </c>
      <c r="C8297" s="75">
        <f>IF($E8297="","",IFERROR(VLOOKUP(TRIM(E8297&amp;""),'Référentiel Articles'!$A$2:$F$634,2,FALSE),""))</f>
      </c>
      <c r="D8297" s="75">
        <f>IF($E8297="","",IFERROR(VLOOKUP(TRIM(E8297&amp;""),'Référentiel Articles'!$A$2:$F$634,3,FALSE),""))</f>
      </c>
      <c r="E8297" s="74" t="str">
        <v/>
      </c>
      <c r="F8297" s="75">
        <f>IF($E8297="","",IFERROR(VLOOKUP(TRIM(E8297&amp;""),'Référentiel Articles'!$A$2:$F$634,4,FALSE),""))</f>
      </c>
      <c r="G8297" s="76">
        <f>IF($E8297="","",IFERROR(VLOOKUP(TRIM(E8297&amp;""),'Référentiel Articles'!$A$2:$F$634,5,FALSE),""))</f>
      </c>
      <c r="H8297" s="77" t="str">
        <v/>
      </c>
      <c r="I8297" s="76">
        <f>IF($E8297="","",IFERROR(VLOOKUP(TRIM(E8297&amp;""),'Référentiel Articles'!$A$2:$F$634,6,FALSE),""))</f>
      </c>
      <c r="J8297" s="78">
        <f>IF(OR($E8297="",$H8297=""),"",$H8297*$I8297)</f>
      </c>
      <c r="K8297" s="79" t="str">
        <v/>
      </c>
    </row>
    <row r="8298">
      <c r="A8298" s="81" t="str">
        <v/>
      </c>
      <c r="B8298" s="81" t="str">
        <v/>
      </c>
      <c r="C8298" s="83">
        <f>IF($E8298="","",IFERROR(VLOOKUP(TRIM(E8298&amp;""),'Référentiel Articles'!$A$2:$F$634,2,FALSE),""))</f>
      </c>
      <c r="D8298" s="83">
        <f>IF($E8298="","",IFERROR(VLOOKUP(TRIM(E8298&amp;""),'Référentiel Articles'!$A$2:$F$634,3,FALSE),""))</f>
      </c>
      <c r="E8298" s="81" t="str">
        <v/>
      </c>
      <c r="F8298" s="83">
        <f>IF($E8298="","",IFERROR(VLOOKUP(TRIM(E8298&amp;""),'Référentiel Articles'!$A$2:$F$634,4,FALSE),""))</f>
      </c>
      <c r="G8298" s="84">
        <f>IF($E8298="","",IFERROR(VLOOKUP(TRIM(E8298&amp;""),'Référentiel Articles'!$A$2:$F$634,5,FALSE),""))</f>
      </c>
      <c r="H8298" s="85" t="str">
        <v/>
      </c>
      <c r="I8298" s="84">
        <f>IF($E8298="","",IFERROR(VLOOKUP(TRIM(E8298&amp;""),'Référentiel Articles'!$A$2:$F$634,6,FALSE),""))</f>
      </c>
      <c r="J8298" s="90">
        <f>IF(OR($E8298="",$H8298=""),"",$H8298*$I8298)</f>
      </c>
      <c r="K8298" s="87" t="str">
        <v/>
      </c>
    </row>
    <row r="8299">
      <c r="A8299" s="74" t="str">
        <v/>
      </c>
      <c r="B8299" s="74" t="str">
        <v/>
      </c>
      <c r="C8299" s="75">
        <f>IF($E8299="","",IFERROR(VLOOKUP(TRIM(E8299&amp;""),'Référentiel Articles'!$A$2:$F$634,2,FALSE),""))</f>
      </c>
      <c r="D8299" s="75">
        <f>IF($E8299="","",IFERROR(VLOOKUP(TRIM(E8299&amp;""),'Référentiel Articles'!$A$2:$F$634,3,FALSE),""))</f>
      </c>
      <c r="E8299" s="74" t="str">
        <v/>
      </c>
      <c r="F8299" s="75">
        <f>IF($E8299="","",IFERROR(VLOOKUP(TRIM(E8299&amp;""),'Référentiel Articles'!$A$2:$F$634,4,FALSE),""))</f>
      </c>
      <c r="G8299" s="76">
        <f>IF($E8299="","",IFERROR(VLOOKUP(TRIM(E8299&amp;""),'Référentiel Articles'!$A$2:$F$634,5,FALSE),""))</f>
      </c>
      <c r="H8299" s="77" t="str">
        <v/>
      </c>
      <c r="I8299" s="76">
        <f>IF($E8299="","",IFERROR(VLOOKUP(TRIM(E8299&amp;""),'Référentiel Articles'!$A$2:$F$634,6,FALSE),""))</f>
      </c>
      <c r="J8299" s="78">
        <f>IF(OR($E8299="",$H8299=""),"",$H8299*$I8299)</f>
      </c>
      <c r="K8299" s="79" t="str">
        <v/>
      </c>
    </row>
    <row r="8300">
      <c r="A8300" s="81" t="str">
        <v/>
      </c>
      <c r="B8300" s="81" t="str">
        <v/>
      </c>
      <c r="C8300" s="83">
        <f>IF($E8300="","",IFERROR(VLOOKUP(TRIM(E8300&amp;""),'Référentiel Articles'!$A$2:$F$634,2,FALSE),""))</f>
      </c>
      <c r="D8300" s="83">
        <f>IF($E8300="","",IFERROR(VLOOKUP(TRIM(E8300&amp;""),'Référentiel Articles'!$A$2:$F$634,3,FALSE),""))</f>
      </c>
      <c r="E8300" s="81" t="str">
        <v/>
      </c>
      <c r="F8300" s="83">
        <f>IF($E8300="","",IFERROR(VLOOKUP(TRIM(E8300&amp;""),'Référentiel Articles'!$A$2:$F$634,4,FALSE),""))</f>
      </c>
      <c r="G8300" s="84">
        <f>IF($E8300="","",IFERROR(VLOOKUP(TRIM(E8300&amp;""),'Référentiel Articles'!$A$2:$F$634,5,FALSE),""))</f>
      </c>
      <c r="H8300" s="85" t="str">
        <v/>
      </c>
      <c r="I8300" s="84">
        <f>IF($E8300="","",IFERROR(VLOOKUP(TRIM(E8300&amp;""),'Référentiel Articles'!$A$2:$F$634,6,FALSE),""))</f>
      </c>
      <c r="J8300" s="90">
        <f>IF(OR($E8300="",$H8300=""),"",$H8300*$I8300)</f>
      </c>
      <c r="K8300" s="87" t="str">
        <v/>
      </c>
    </row>
    <row r="8301">
      <c r="A8301" s="74" t="str">
        <v/>
      </c>
      <c r="B8301" s="74" t="str">
        <v/>
      </c>
      <c r="C8301" s="75">
        <f>IF($E8301="","",IFERROR(VLOOKUP(TRIM(E8301&amp;""),'Référentiel Articles'!$A$2:$F$634,2,FALSE),""))</f>
      </c>
      <c r="D8301" s="75">
        <f>IF($E8301="","",IFERROR(VLOOKUP(TRIM(E8301&amp;""),'Référentiel Articles'!$A$2:$F$634,3,FALSE),""))</f>
      </c>
      <c r="E8301" s="74" t="str">
        <v/>
      </c>
      <c r="F8301" s="75">
        <f>IF($E8301="","",IFERROR(VLOOKUP(TRIM(E8301&amp;""),'Référentiel Articles'!$A$2:$F$634,4,FALSE),""))</f>
      </c>
      <c r="G8301" s="76">
        <f>IF($E8301="","",IFERROR(VLOOKUP(TRIM(E8301&amp;""),'Référentiel Articles'!$A$2:$F$634,5,FALSE),""))</f>
      </c>
      <c r="H8301" s="77" t="str">
        <v/>
      </c>
      <c r="I8301" s="76">
        <f>IF($E8301="","",IFERROR(VLOOKUP(TRIM(E8301&amp;""),'Référentiel Articles'!$A$2:$F$634,6,FALSE),""))</f>
      </c>
      <c r="J8301" s="78">
        <f>IF(OR($E8301="",$H8301=""),"",$H8301*$I8301)</f>
      </c>
      <c r="K8301" s="79" t="str">
        <v/>
      </c>
    </row>
    <row r="8302">
      <c r="A8302" s="81" t="str">
        <v/>
      </c>
      <c r="B8302" s="81" t="str">
        <v/>
      </c>
      <c r="C8302" s="83">
        <f>IF($E8302="","",IFERROR(VLOOKUP(TRIM(E8302&amp;""),'Référentiel Articles'!$A$2:$F$634,2,FALSE),""))</f>
      </c>
      <c r="D8302" s="83">
        <f>IF($E8302="","",IFERROR(VLOOKUP(TRIM(E8302&amp;""),'Référentiel Articles'!$A$2:$F$634,3,FALSE),""))</f>
      </c>
      <c r="E8302" s="81" t="str">
        <v/>
      </c>
      <c r="F8302" s="83">
        <f>IF($E8302="","",IFERROR(VLOOKUP(TRIM(E8302&amp;""),'Référentiel Articles'!$A$2:$F$634,4,FALSE),""))</f>
      </c>
      <c r="G8302" s="84">
        <f>IF($E8302="","",IFERROR(VLOOKUP(TRIM(E8302&amp;""),'Référentiel Articles'!$A$2:$F$634,5,FALSE),""))</f>
      </c>
      <c r="H8302" s="85" t="str">
        <v/>
      </c>
      <c r="I8302" s="84">
        <f>IF($E8302="","",IFERROR(VLOOKUP(TRIM(E8302&amp;""),'Référentiel Articles'!$A$2:$F$634,6,FALSE),""))</f>
      </c>
      <c r="J8302" s="90">
        <f>IF(OR($E8302="",$H8302=""),"",$H8302*$I8302)</f>
      </c>
      <c r="K8302" s="87" t="str">
        <v/>
      </c>
    </row>
    <row r="8303">
      <c r="A8303" s="74" t="str">
        <v/>
      </c>
      <c r="B8303" s="74" t="str">
        <v/>
      </c>
      <c r="C8303" s="75">
        <f>IF($E8303="","",IFERROR(VLOOKUP(TRIM(E8303&amp;""),'Référentiel Articles'!$A$2:$F$634,2,FALSE),""))</f>
      </c>
      <c r="D8303" s="75">
        <f>IF($E8303="","",IFERROR(VLOOKUP(TRIM(E8303&amp;""),'Référentiel Articles'!$A$2:$F$634,3,FALSE),""))</f>
      </c>
      <c r="E8303" s="74" t="str">
        <v/>
      </c>
      <c r="F8303" s="75">
        <f>IF($E8303="","",IFERROR(VLOOKUP(TRIM(E8303&amp;""),'Référentiel Articles'!$A$2:$F$634,4,FALSE),""))</f>
      </c>
      <c r="G8303" s="76">
        <f>IF($E8303="","",IFERROR(VLOOKUP(TRIM(E8303&amp;""),'Référentiel Articles'!$A$2:$F$634,5,FALSE),""))</f>
      </c>
      <c r="H8303" s="77" t="str">
        <v/>
      </c>
      <c r="I8303" s="76">
        <f>IF($E8303="","",IFERROR(VLOOKUP(TRIM(E8303&amp;""),'Référentiel Articles'!$A$2:$F$634,6,FALSE),""))</f>
      </c>
      <c r="J8303" s="78">
        <f>IF(OR($E8303="",$H8303=""),"",$H8303*$I8303)</f>
      </c>
      <c r="K8303" s="79" t="str">
        <v/>
      </c>
    </row>
    <row r="8304">
      <c r="A8304" s="81" t="str">
        <v/>
      </c>
      <c r="B8304" s="81" t="str">
        <v/>
      </c>
      <c r="C8304" s="83">
        <f>IF($E8304="","",IFERROR(VLOOKUP(TRIM(E8304&amp;""),'Référentiel Articles'!$A$2:$F$634,2,FALSE),""))</f>
      </c>
      <c r="D8304" s="83">
        <f>IF($E8304="","",IFERROR(VLOOKUP(TRIM(E8304&amp;""),'Référentiel Articles'!$A$2:$F$634,3,FALSE),""))</f>
      </c>
      <c r="E8304" s="81" t="str">
        <v/>
      </c>
      <c r="F8304" s="83">
        <f>IF($E8304="","",IFERROR(VLOOKUP(TRIM(E8304&amp;""),'Référentiel Articles'!$A$2:$F$634,4,FALSE),""))</f>
      </c>
      <c r="G8304" s="84">
        <f>IF($E8304="","",IFERROR(VLOOKUP(TRIM(E8304&amp;""),'Référentiel Articles'!$A$2:$F$634,5,FALSE),""))</f>
      </c>
      <c r="H8304" s="85" t="str">
        <v/>
      </c>
      <c r="I8304" s="84">
        <f>IF($E8304="","",IFERROR(VLOOKUP(TRIM(E8304&amp;""),'Référentiel Articles'!$A$2:$F$634,6,FALSE),""))</f>
      </c>
      <c r="J8304" s="90">
        <f>IF(OR($E8304="",$H8304=""),"",$H8304*$I8304)</f>
      </c>
      <c r="K8304" s="87" t="str">
        <v/>
      </c>
    </row>
    <row r="8305">
      <c r="A8305" s="74" t="str">
        <v/>
      </c>
      <c r="B8305" s="74" t="str">
        <v/>
      </c>
      <c r="C8305" s="75">
        <f>IF($E8305="","",IFERROR(VLOOKUP(TRIM(E8305&amp;""),'Référentiel Articles'!$A$2:$F$634,2,FALSE),""))</f>
      </c>
      <c r="D8305" s="75">
        <f>IF($E8305="","",IFERROR(VLOOKUP(TRIM(E8305&amp;""),'Référentiel Articles'!$A$2:$F$634,3,FALSE),""))</f>
      </c>
      <c r="E8305" s="74" t="str">
        <v/>
      </c>
      <c r="F8305" s="75">
        <f>IF($E8305="","",IFERROR(VLOOKUP(TRIM(E8305&amp;""),'Référentiel Articles'!$A$2:$F$634,4,FALSE),""))</f>
      </c>
      <c r="G8305" s="76">
        <f>IF($E8305="","",IFERROR(VLOOKUP(TRIM(E8305&amp;""),'Référentiel Articles'!$A$2:$F$634,5,FALSE),""))</f>
      </c>
      <c r="H8305" s="77" t="str">
        <v/>
      </c>
      <c r="I8305" s="76">
        <f>IF($E8305="","",IFERROR(VLOOKUP(TRIM(E8305&amp;""),'Référentiel Articles'!$A$2:$F$634,6,FALSE),""))</f>
      </c>
      <c r="J8305" s="78">
        <f>IF(OR($E8305="",$H8305=""),"",$H8305*$I8305)</f>
      </c>
      <c r="K8305" s="79" t="str">
        <v/>
      </c>
    </row>
    <row r="8306">
      <c r="A8306" s="81" t="str">
        <v/>
      </c>
      <c r="B8306" s="81" t="str">
        <v/>
      </c>
      <c r="C8306" s="83">
        <f>IF($E8306="","",IFERROR(VLOOKUP(TRIM(E8306&amp;""),'Référentiel Articles'!$A$2:$F$634,2,FALSE),""))</f>
      </c>
      <c r="D8306" s="83">
        <f>IF($E8306="","",IFERROR(VLOOKUP(TRIM(E8306&amp;""),'Référentiel Articles'!$A$2:$F$634,3,FALSE),""))</f>
      </c>
      <c r="E8306" s="81" t="str">
        <v/>
      </c>
      <c r="F8306" s="83">
        <f>IF($E8306="","",IFERROR(VLOOKUP(TRIM(E8306&amp;""),'Référentiel Articles'!$A$2:$F$634,4,FALSE),""))</f>
      </c>
      <c r="G8306" s="84">
        <f>IF($E8306="","",IFERROR(VLOOKUP(TRIM(E8306&amp;""),'Référentiel Articles'!$A$2:$F$634,5,FALSE),""))</f>
      </c>
      <c r="H8306" s="85" t="str">
        <v/>
      </c>
      <c r="I8306" s="84">
        <f>IF($E8306="","",IFERROR(VLOOKUP(TRIM(E8306&amp;""),'Référentiel Articles'!$A$2:$F$634,6,FALSE),""))</f>
      </c>
      <c r="J8306" s="90">
        <f>IF(OR($E8306="",$H8306=""),"",$H8306*$I8306)</f>
      </c>
      <c r="K8306" s="87" t="str">
        <v/>
      </c>
    </row>
    <row r="8307">
      <c r="A8307" s="74" t="str">
        <v/>
      </c>
      <c r="B8307" s="74" t="str">
        <v/>
      </c>
      <c r="C8307" s="75">
        <f>IF($E8307="","",IFERROR(VLOOKUP(TRIM(E8307&amp;""),'Référentiel Articles'!$A$2:$F$634,2,FALSE),""))</f>
      </c>
      <c r="D8307" s="75">
        <f>IF($E8307="","",IFERROR(VLOOKUP(TRIM(E8307&amp;""),'Référentiel Articles'!$A$2:$F$634,3,FALSE),""))</f>
      </c>
      <c r="E8307" s="74" t="str">
        <v/>
      </c>
      <c r="F8307" s="75">
        <f>IF($E8307="","",IFERROR(VLOOKUP(TRIM(E8307&amp;""),'Référentiel Articles'!$A$2:$F$634,4,FALSE),""))</f>
      </c>
      <c r="G8307" s="76">
        <f>IF($E8307="","",IFERROR(VLOOKUP(TRIM(E8307&amp;""),'Référentiel Articles'!$A$2:$F$634,5,FALSE),""))</f>
      </c>
      <c r="H8307" s="77" t="str">
        <v/>
      </c>
      <c r="I8307" s="76">
        <f>IF($E8307="","",IFERROR(VLOOKUP(TRIM(E8307&amp;""),'Référentiel Articles'!$A$2:$F$634,6,FALSE),""))</f>
      </c>
      <c r="J8307" s="78">
        <f>IF(OR($E8307="",$H8307=""),"",$H8307*$I8307)</f>
      </c>
      <c r="K8307" s="79" t="str">
        <v/>
      </c>
    </row>
    <row r="8308">
      <c r="A8308" s="81" t="str">
        <v/>
      </c>
      <c r="B8308" s="81" t="str">
        <v/>
      </c>
      <c r="C8308" s="83">
        <f>IF($E8308="","",IFERROR(VLOOKUP(TRIM(E8308&amp;""),'Référentiel Articles'!$A$2:$F$634,2,FALSE),""))</f>
      </c>
      <c r="D8308" s="83">
        <f>IF($E8308="","",IFERROR(VLOOKUP(TRIM(E8308&amp;""),'Référentiel Articles'!$A$2:$F$634,3,FALSE),""))</f>
      </c>
      <c r="E8308" s="81" t="str">
        <v/>
      </c>
      <c r="F8308" s="83">
        <f>IF($E8308="","",IFERROR(VLOOKUP(TRIM(E8308&amp;""),'Référentiel Articles'!$A$2:$F$634,4,FALSE),""))</f>
      </c>
      <c r="G8308" s="84">
        <f>IF($E8308="","",IFERROR(VLOOKUP(TRIM(E8308&amp;""),'Référentiel Articles'!$A$2:$F$634,5,FALSE),""))</f>
      </c>
      <c r="H8308" s="85" t="str">
        <v/>
      </c>
      <c r="I8308" s="84">
        <f>IF($E8308="","",IFERROR(VLOOKUP(TRIM(E8308&amp;""),'Référentiel Articles'!$A$2:$F$634,6,FALSE),""))</f>
      </c>
      <c r="J8308" s="90">
        <f>IF(OR($E8308="",$H8308=""),"",$H8308*$I8308)</f>
      </c>
      <c r="K8308" s="87" t="str">
        <v/>
      </c>
    </row>
    <row r="8309">
      <c r="A8309" s="74" t="str">
        <v/>
      </c>
      <c r="B8309" s="74" t="str">
        <v/>
      </c>
      <c r="C8309" s="75">
        <f>IF($E8309="","",IFERROR(VLOOKUP(TRIM(E8309&amp;""),'Référentiel Articles'!$A$2:$F$634,2,FALSE),""))</f>
      </c>
      <c r="D8309" s="75">
        <f>IF($E8309="","",IFERROR(VLOOKUP(TRIM(E8309&amp;""),'Référentiel Articles'!$A$2:$F$634,3,FALSE),""))</f>
      </c>
      <c r="E8309" s="74" t="str">
        <v/>
      </c>
      <c r="F8309" s="75">
        <f>IF($E8309="","",IFERROR(VLOOKUP(TRIM(E8309&amp;""),'Référentiel Articles'!$A$2:$F$634,4,FALSE),""))</f>
      </c>
      <c r="G8309" s="76">
        <f>IF($E8309="","",IFERROR(VLOOKUP(TRIM(E8309&amp;""),'Référentiel Articles'!$A$2:$F$634,5,FALSE),""))</f>
      </c>
      <c r="H8309" s="77" t="str">
        <v/>
      </c>
      <c r="I8309" s="76">
        <f>IF($E8309="","",IFERROR(VLOOKUP(TRIM(E8309&amp;""),'Référentiel Articles'!$A$2:$F$634,6,FALSE),""))</f>
      </c>
      <c r="J8309" s="78">
        <f>IF(OR($E8309="",$H8309=""),"",$H8309*$I8309)</f>
      </c>
      <c r="K8309" s="79" t="str">
        <v/>
      </c>
    </row>
    <row r="8310">
      <c r="A8310" s="81" t="str">
        <v/>
      </c>
      <c r="B8310" s="81" t="str">
        <v/>
      </c>
      <c r="C8310" s="83">
        <f>IF($E8310="","",IFERROR(VLOOKUP(TRIM(E8310&amp;""),'Référentiel Articles'!$A$2:$F$634,2,FALSE),""))</f>
      </c>
      <c r="D8310" s="83">
        <f>IF($E8310="","",IFERROR(VLOOKUP(TRIM(E8310&amp;""),'Référentiel Articles'!$A$2:$F$634,3,FALSE),""))</f>
      </c>
      <c r="E8310" s="81" t="str">
        <v/>
      </c>
      <c r="F8310" s="83">
        <f>IF($E8310="","",IFERROR(VLOOKUP(TRIM(E8310&amp;""),'Référentiel Articles'!$A$2:$F$634,4,FALSE),""))</f>
      </c>
      <c r="G8310" s="84">
        <f>IF($E8310="","",IFERROR(VLOOKUP(TRIM(E8310&amp;""),'Référentiel Articles'!$A$2:$F$634,5,FALSE),""))</f>
      </c>
      <c r="H8310" s="85" t="str">
        <v/>
      </c>
      <c r="I8310" s="84">
        <f>IF($E8310="","",IFERROR(VLOOKUP(TRIM(E8310&amp;""),'Référentiel Articles'!$A$2:$F$634,6,FALSE),""))</f>
      </c>
      <c r="J8310" s="90">
        <f>IF(OR($E8310="",$H8310=""),"",$H8310*$I8310)</f>
      </c>
      <c r="K8310" s="87" t="str">
        <v/>
      </c>
    </row>
    <row r="8311">
      <c r="A8311" s="74" t="str">
        <v/>
      </c>
      <c r="B8311" s="74" t="str">
        <v/>
      </c>
      <c r="C8311" s="75">
        <f>IF($E8311="","",IFERROR(VLOOKUP(TRIM(E8311&amp;""),'Référentiel Articles'!$A$2:$F$634,2,FALSE),""))</f>
      </c>
      <c r="D8311" s="75">
        <f>IF($E8311="","",IFERROR(VLOOKUP(TRIM(E8311&amp;""),'Référentiel Articles'!$A$2:$F$634,3,FALSE),""))</f>
      </c>
      <c r="E8311" s="74" t="str">
        <v/>
      </c>
      <c r="F8311" s="75">
        <f>IF($E8311="","",IFERROR(VLOOKUP(TRIM(E8311&amp;""),'Référentiel Articles'!$A$2:$F$634,4,FALSE),""))</f>
      </c>
      <c r="G8311" s="76">
        <f>IF($E8311="","",IFERROR(VLOOKUP(TRIM(E8311&amp;""),'Référentiel Articles'!$A$2:$F$634,5,FALSE),""))</f>
      </c>
      <c r="H8311" s="77" t="str">
        <v/>
      </c>
      <c r="I8311" s="76">
        <f>IF($E8311="","",IFERROR(VLOOKUP(TRIM(E8311&amp;""),'Référentiel Articles'!$A$2:$F$634,6,FALSE),""))</f>
      </c>
      <c r="J8311" s="78">
        <f>IF(OR($E8311="",$H8311=""),"",$H8311*$I8311)</f>
      </c>
      <c r="K8311" s="79" t="str">
        <v/>
      </c>
    </row>
    <row r="8312">
      <c r="A8312" s="81" t="str">
        <v/>
      </c>
      <c r="B8312" s="81" t="str">
        <v/>
      </c>
      <c r="C8312" s="83">
        <f>IF($E8312="","",IFERROR(VLOOKUP(TRIM(E8312&amp;""),'Référentiel Articles'!$A$2:$F$634,2,FALSE),""))</f>
      </c>
      <c r="D8312" s="83">
        <f>IF($E8312="","",IFERROR(VLOOKUP(TRIM(E8312&amp;""),'Référentiel Articles'!$A$2:$F$634,3,FALSE),""))</f>
      </c>
      <c r="E8312" s="81" t="str">
        <v/>
      </c>
      <c r="F8312" s="83">
        <f>IF($E8312="","",IFERROR(VLOOKUP(TRIM(E8312&amp;""),'Référentiel Articles'!$A$2:$F$634,4,FALSE),""))</f>
      </c>
      <c r="G8312" s="84">
        <f>IF($E8312="","",IFERROR(VLOOKUP(TRIM(E8312&amp;""),'Référentiel Articles'!$A$2:$F$634,5,FALSE),""))</f>
      </c>
      <c r="H8312" s="85" t="str">
        <v/>
      </c>
      <c r="I8312" s="84">
        <f>IF($E8312="","",IFERROR(VLOOKUP(TRIM(E8312&amp;""),'Référentiel Articles'!$A$2:$F$634,6,FALSE),""))</f>
      </c>
      <c r="J8312" s="90">
        <f>IF(OR($E8312="",$H8312=""),"",$H8312*$I8312)</f>
      </c>
      <c r="K8312" s="87" t="str">
        <v/>
      </c>
    </row>
    <row r="8313">
      <c r="A8313" s="74" t="str">
        <v/>
      </c>
      <c r="B8313" s="74" t="str">
        <v/>
      </c>
      <c r="C8313" s="75">
        <f>IF($E8313="","",IFERROR(VLOOKUP(TRIM(E8313&amp;""),'Référentiel Articles'!$A$2:$F$634,2,FALSE),""))</f>
      </c>
      <c r="D8313" s="75">
        <f>IF($E8313="","",IFERROR(VLOOKUP(TRIM(E8313&amp;""),'Référentiel Articles'!$A$2:$F$634,3,FALSE),""))</f>
      </c>
      <c r="E8313" s="74" t="str">
        <v/>
      </c>
      <c r="F8313" s="75">
        <f>IF($E8313="","",IFERROR(VLOOKUP(TRIM(E8313&amp;""),'Référentiel Articles'!$A$2:$F$634,4,FALSE),""))</f>
      </c>
      <c r="G8313" s="76">
        <f>IF($E8313="","",IFERROR(VLOOKUP(TRIM(E8313&amp;""),'Référentiel Articles'!$A$2:$F$634,5,FALSE),""))</f>
      </c>
      <c r="H8313" s="77" t="str">
        <v/>
      </c>
      <c r="I8313" s="76">
        <f>IF($E8313="","",IFERROR(VLOOKUP(TRIM(E8313&amp;""),'Référentiel Articles'!$A$2:$F$634,6,FALSE),""))</f>
      </c>
      <c r="J8313" s="78">
        <f>IF(OR($E8313="",$H8313=""),"",$H8313*$I8313)</f>
      </c>
      <c r="K8313" s="79" t="str">
        <v/>
      </c>
    </row>
    <row r="8314">
      <c r="A8314" s="81" t="str">
        <v/>
      </c>
      <c r="B8314" s="81" t="str">
        <v/>
      </c>
      <c r="C8314" s="83">
        <f>IF($E8314="","",IFERROR(VLOOKUP(TRIM(E8314&amp;""),'Référentiel Articles'!$A$2:$F$634,2,FALSE),""))</f>
      </c>
      <c r="D8314" s="83">
        <f>IF($E8314="","",IFERROR(VLOOKUP(TRIM(E8314&amp;""),'Référentiel Articles'!$A$2:$F$634,3,FALSE),""))</f>
      </c>
      <c r="E8314" s="81" t="str">
        <v/>
      </c>
      <c r="F8314" s="83">
        <f>IF($E8314="","",IFERROR(VLOOKUP(TRIM(E8314&amp;""),'Référentiel Articles'!$A$2:$F$634,4,FALSE),""))</f>
      </c>
      <c r="G8314" s="84">
        <f>IF($E8314="","",IFERROR(VLOOKUP(TRIM(E8314&amp;""),'Référentiel Articles'!$A$2:$F$634,5,FALSE),""))</f>
      </c>
      <c r="H8314" s="85" t="str">
        <v/>
      </c>
      <c r="I8314" s="84">
        <f>IF($E8314="","",IFERROR(VLOOKUP(TRIM(E8314&amp;""),'Référentiel Articles'!$A$2:$F$634,6,FALSE),""))</f>
      </c>
      <c r="J8314" s="90">
        <f>IF(OR($E8314="",$H8314=""),"",$H8314*$I8314)</f>
      </c>
      <c r="K8314" s="87" t="str">
        <v/>
      </c>
    </row>
    <row r="8315">
      <c r="A8315" s="74" t="str">
        <v/>
      </c>
      <c r="B8315" s="74" t="str">
        <v/>
      </c>
      <c r="C8315" s="75">
        <f>IF($E8315="","",IFERROR(VLOOKUP(TRIM(E8315&amp;""),'Référentiel Articles'!$A$2:$F$634,2,FALSE),""))</f>
      </c>
      <c r="D8315" s="75">
        <f>IF($E8315="","",IFERROR(VLOOKUP(TRIM(E8315&amp;""),'Référentiel Articles'!$A$2:$F$634,3,FALSE),""))</f>
      </c>
      <c r="E8315" s="74" t="str">
        <v/>
      </c>
      <c r="F8315" s="75">
        <f>IF($E8315="","",IFERROR(VLOOKUP(TRIM(E8315&amp;""),'Référentiel Articles'!$A$2:$F$634,4,FALSE),""))</f>
      </c>
      <c r="G8315" s="76">
        <f>IF($E8315="","",IFERROR(VLOOKUP(TRIM(E8315&amp;""),'Référentiel Articles'!$A$2:$F$634,5,FALSE),""))</f>
      </c>
      <c r="H8315" s="77" t="str">
        <v/>
      </c>
      <c r="I8315" s="76">
        <f>IF($E8315="","",IFERROR(VLOOKUP(TRIM(E8315&amp;""),'Référentiel Articles'!$A$2:$F$634,6,FALSE),""))</f>
      </c>
      <c r="J8315" s="78">
        <f>IF(OR($E8315="",$H8315=""),"",$H8315*$I8315)</f>
      </c>
      <c r="K8315" s="79" t="str">
        <v/>
      </c>
    </row>
    <row r="8316">
      <c r="A8316" s="81" t="str">
        <v/>
      </c>
      <c r="B8316" s="81" t="str">
        <v/>
      </c>
      <c r="C8316" s="83">
        <f>IF($E8316="","",IFERROR(VLOOKUP(TRIM(E8316&amp;""),'Référentiel Articles'!$A$2:$F$634,2,FALSE),""))</f>
      </c>
      <c r="D8316" s="83">
        <f>IF($E8316="","",IFERROR(VLOOKUP(TRIM(E8316&amp;""),'Référentiel Articles'!$A$2:$F$634,3,FALSE),""))</f>
      </c>
      <c r="E8316" s="81" t="str">
        <v/>
      </c>
      <c r="F8316" s="83">
        <f>IF($E8316="","",IFERROR(VLOOKUP(TRIM(E8316&amp;""),'Référentiel Articles'!$A$2:$F$634,4,FALSE),""))</f>
      </c>
      <c r="G8316" s="84">
        <f>IF($E8316="","",IFERROR(VLOOKUP(TRIM(E8316&amp;""),'Référentiel Articles'!$A$2:$F$634,5,FALSE),""))</f>
      </c>
      <c r="H8316" s="85" t="str">
        <v/>
      </c>
      <c r="I8316" s="84">
        <f>IF($E8316="","",IFERROR(VLOOKUP(TRIM(E8316&amp;""),'Référentiel Articles'!$A$2:$F$634,6,FALSE),""))</f>
      </c>
      <c r="J8316" s="90">
        <f>IF(OR($E8316="",$H8316=""),"",$H8316*$I8316)</f>
      </c>
      <c r="K8316" s="87" t="str">
        <v/>
      </c>
    </row>
    <row r="8317">
      <c r="A8317" s="74" t="str">
        <v/>
      </c>
      <c r="B8317" s="74" t="str">
        <v/>
      </c>
      <c r="C8317" s="75">
        <f>IF($E8317="","",IFERROR(VLOOKUP(TRIM(E8317&amp;""),'Référentiel Articles'!$A$2:$F$634,2,FALSE),""))</f>
      </c>
      <c r="D8317" s="75">
        <f>IF($E8317="","",IFERROR(VLOOKUP(TRIM(E8317&amp;""),'Référentiel Articles'!$A$2:$F$634,3,FALSE),""))</f>
      </c>
      <c r="E8317" s="74" t="str">
        <v/>
      </c>
      <c r="F8317" s="75">
        <f>IF($E8317="","",IFERROR(VLOOKUP(TRIM(E8317&amp;""),'Référentiel Articles'!$A$2:$F$634,4,FALSE),""))</f>
      </c>
      <c r="G8317" s="76">
        <f>IF($E8317="","",IFERROR(VLOOKUP(TRIM(E8317&amp;""),'Référentiel Articles'!$A$2:$F$634,5,FALSE),""))</f>
      </c>
      <c r="H8317" s="77" t="str">
        <v/>
      </c>
      <c r="I8317" s="76">
        <f>IF($E8317="","",IFERROR(VLOOKUP(TRIM(E8317&amp;""),'Référentiel Articles'!$A$2:$F$634,6,FALSE),""))</f>
      </c>
      <c r="J8317" s="78">
        <f>IF(OR($E8317="",$H8317=""),"",$H8317*$I8317)</f>
      </c>
      <c r="K8317" s="79" t="str">
        <v/>
      </c>
    </row>
    <row r="8318">
      <c r="A8318" s="81" t="str">
        <v/>
      </c>
      <c r="B8318" s="81" t="str">
        <v/>
      </c>
      <c r="C8318" s="83">
        <f>IF($E8318="","",IFERROR(VLOOKUP(TRIM(E8318&amp;""),'Référentiel Articles'!$A$2:$F$634,2,FALSE),""))</f>
      </c>
      <c r="D8318" s="83">
        <f>IF($E8318="","",IFERROR(VLOOKUP(TRIM(E8318&amp;""),'Référentiel Articles'!$A$2:$F$634,3,FALSE),""))</f>
      </c>
      <c r="E8318" s="81" t="str">
        <v/>
      </c>
      <c r="F8318" s="83">
        <f>IF($E8318="","",IFERROR(VLOOKUP(TRIM(E8318&amp;""),'Référentiel Articles'!$A$2:$F$634,4,FALSE),""))</f>
      </c>
      <c r="G8318" s="84">
        <f>IF($E8318="","",IFERROR(VLOOKUP(TRIM(E8318&amp;""),'Référentiel Articles'!$A$2:$F$634,5,FALSE),""))</f>
      </c>
      <c r="H8318" s="85" t="str">
        <v/>
      </c>
      <c r="I8318" s="84">
        <f>IF($E8318="","",IFERROR(VLOOKUP(TRIM(E8318&amp;""),'Référentiel Articles'!$A$2:$F$634,6,FALSE),""))</f>
      </c>
      <c r="J8318" s="90">
        <f>IF(OR($E8318="",$H8318=""),"",$H8318*$I8318)</f>
      </c>
      <c r="K8318" s="87" t="str">
        <v/>
      </c>
    </row>
    <row r="8319">
      <c r="A8319" s="74" t="str">
        <v/>
      </c>
      <c r="B8319" s="74" t="str">
        <v/>
      </c>
      <c r="C8319" s="75">
        <f>IF($E8319="","",IFERROR(VLOOKUP(TRIM(E8319&amp;""),'Référentiel Articles'!$A$2:$F$634,2,FALSE),""))</f>
      </c>
      <c r="D8319" s="75">
        <f>IF($E8319="","",IFERROR(VLOOKUP(TRIM(E8319&amp;""),'Référentiel Articles'!$A$2:$F$634,3,FALSE),""))</f>
      </c>
      <c r="E8319" s="74" t="str">
        <v/>
      </c>
      <c r="F8319" s="75">
        <f>IF($E8319="","",IFERROR(VLOOKUP(TRIM(E8319&amp;""),'Référentiel Articles'!$A$2:$F$634,4,FALSE),""))</f>
      </c>
      <c r="G8319" s="76">
        <f>IF($E8319="","",IFERROR(VLOOKUP(TRIM(E8319&amp;""),'Référentiel Articles'!$A$2:$F$634,5,FALSE),""))</f>
      </c>
      <c r="H8319" s="77" t="str">
        <v/>
      </c>
      <c r="I8319" s="76">
        <f>IF($E8319="","",IFERROR(VLOOKUP(TRIM(E8319&amp;""),'Référentiel Articles'!$A$2:$F$634,6,FALSE),""))</f>
      </c>
      <c r="J8319" s="78">
        <f>IF(OR($E8319="",$H8319=""),"",$H8319*$I8319)</f>
      </c>
      <c r="K8319" s="79" t="str">
        <v/>
      </c>
    </row>
    <row r="8320">
      <c r="A8320" s="81" t="str">
        <v/>
      </c>
      <c r="B8320" s="81" t="str">
        <v/>
      </c>
      <c r="C8320" s="83">
        <f>IF($E8320="","",IFERROR(VLOOKUP(TRIM(E8320&amp;""),'Référentiel Articles'!$A$2:$F$634,2,FALSE),""))</f>
      </c>
      <c r="D8320" s="83">
        <f>IF($E8320="","",IFERROR(VLOOKUP(TRIM(E8320&amp;""),'Référentiel Articles'!$A$2:$F$634,3,FALSE),""))</f>
      </c>
      <c r="E8320" s="81" t="str">
        <v/>
      </c>
      <c r="F8320" s="83">
        <f>IF($E8320="","",IFERROR(VLOOKUP(TRIM(E8320&amp;""),'Référentiel Articles'!$A$2:$F$634,4,FALSE),""))</f>
      </c>
      <c r="G8320" s="84">
        <f>IF($E8320="","",IFERROR(VLOOKUP(TRIM(E8320&amp;""),'Référentiel Articles'!$A$2:$F$634,5,FALSE),""))</f>
      </c>
      <c r="H8320" s="85" t="str">
        <v/>
      </c>
      <c r="I8320" s="84">
        <f>IF($E8320="","",IFERROR(VLOOKUP(TRIM(E8320&amp;""),'Référentiel Articles'!$A$2:$F$634,6,FALSE),""))</f>
      </c>
      <c r="J8320" s="90">
        <f>IF(OR($E8320="",$H8320=""),"",$H8320*$I8320)</f>
      </c>
      <c r="K8320" s="87" t="str">
        <v/>
      </c>
    </row>
    <row r="8321">
      <c r="A8321" s="74" t="str">
        <v/>
      </c>
      <c r="B8321" s="74" t="str">
        <v/>
      </c>
      <c r="C8321" s="75">
        <f>IF($E8321="","",IFERROR(VLOOKUP(TRIM(E8321&amp;""),'Référentiel Articles'!$A$2:$F$634,2,FALSE),""))</f>
      </c>
      <c r="D8321" s="75">
        <f>IF($E8321="","",IFERROR(VLOOKUP(TRIM(E8321&amp;""),'Référentiel Articles'!$A$2:$F$634,3,FALSE),""))</f>
      </c>
      <c r="E8321" s="74" t="str">
        <v/>
      </c>
      <c r="F8321" s="75">
        <f>IF($E8321="","",IFERROR(VLOOKUP(TRIM(E8321&amp;""),'Référentiel Articles'!$A$2:$F$634,4,FALSE),""))</f>
      </c>
      <c r="G8321" s="76">
        <f>IF($E8321="","",IFERROR(VLOOKUP(TRIM(E8321&amp;""),'Référentiel Articles'!$A$2:$F$634,5,FALSE),""))</f>
      </c>
      <c r="H8321" s="77" t="str">
        <v/>
      </c>
      <c r="I8321" s="76">
        <f>IF($E8321="","",IFERROR(VLOOKUP(TRIM(E8321&amp;""),'Référentiel Articles'!$A$2:$F$634,6,FALSE),""))</f>
      </c>
      <c r="J8321" s="78">
        <f>IF(OR($E8321="",$H8321=""),"",$H8321*$I8321)</f>
      </c>
      <c r="K8321" s="79" t="str">
        <v/>
      </c>
    </row>
    <row r="8322">
      <c r="A8322" s="81" t="str">
        <v/>
      </c>
      <c r="B8322" s="81" t="str">
        <v/>
      </c>
      <c r="C8322" s="83">
        <f>IF($E8322="","",IFERROR(VLOOKUP(TRIM(E8322&amp;""),'Référentiel Articles'!$A$2:$F$634,2,FALSE),""))</f>
      </c>
      <c r="D8322" s="83">
        <f>IF($E8322="","",IFERROR(VLOOKUP(TRIM(E8322&amp;""),'Référentiel Articles'!$A$2:$F$634,3,FALSE),""))</f>
      </c>
      <c r="E8322" s="81" t="str">
        <v/>
      </c>
      <c r="F8322" s="83">
        <f>IF($E8322="","",IFERROR(VLOOKUP(TRIM(E8322&amp;""),'Référentiel Articles'!$A$2:$F$634,4,FALSE),""))</f>
      </c>
      <c r="G8322" s="84">
        <f>IF($E8322="","",IFERROR(VLOOKUP(TRIM(E8322&amp;""),'Référentiel Articles'!$A$2:$F$634,5,FALSE),""))</f>
      </c>
      <c r="H8322" s="85" t="str">
        <v/>
      </c>
      <c r="I8322" s="84">
        <f>IF($E8322="","",IFERROR(VLOOKUP(TRIM(E8322&amp;""),'Référentiel Articles'!$A$2:$F$634,6,FALSE),""))</f>
      </c>
      <c r="J8322" s="90">
        <f>IF(OR($E8322="",$H8322=""),"",$H8322*$I8322)</f>
      </c>
      <c r="K8322" s="87" t="str">
        <v/>
      </c>
    </row>
    <row r="8323">
      <c r="A8323" s="74" t="str">
        <v/>
      </c>
      <c r="B8323" s="74" t="str">
        <v/>
      </c>
      <c r="C8323" s="75">
        <f>IF($E8323="","",IFERROR(VLOOKUP(TRIM(E8323&amp;""),'Référentiel Articles'!$A$2:$F$634,2,FALSE),""))</f>
      </c>
      <c r="D8323" s="75">
        <f>IF($E8323="","",IFERROR(VLOOKUP(TRIM(E8323&amp;""),'Référentiel Articles'!$A$2:$F$634,3,FALSE),""))</f>
      </c>
      <c r="E8323" s="74" t="str">
        <v/>
      </c>
      <c r="F8323" s="75">
        <f>IF($E8323="","",IFERROR(VLOOKUP(TRIM(E8323&amp;""),'Référentiel Articles'!$A$2:$F$634,4,FALSE),""))</f>
      </c>
      <c r="G8323" s="76">
        <f>IF($E8323="","",IFERROR(VLOOKUP(TRIM(E8323&amp;""),'Référentiel Articles'!$A$2:$F$634,5,FALSE),""))</f>
      </c>
      <c r="H8323" s="77" t="str">
        <v/>
      </c>
      <c r="I8323" s="76">
        <f>IF($E8323="","",IFERROR(VLOOKUP(TRIM(E8323&amp;""),'Référentiel Articles'!$A$2:$F$634,6,FALSE),""))</f>
      </c>
      <c r="J8323" s="78">
        <f>IF(OR($E8323="",$H8323=""),"",$H8323*$I8323)</f>
      </c>
      <c r="K8323" s="79" t="str">
        <v/>
      </c>
    </row>
    <row r="8324">
      <c r="A8324" s="81" t="str">
        <v/>
      </c>
      <c r="B8324" s="81" t="str">
        <v/>
      </c>
      <c r="C8324" s="83">
        <f>IF($E8324="","",IFERROR(VLOOKUP(TRIM(E8324&amp;""),'Référentiel Articles'!$A$2:$F$634,2,FALSE),""))</f>
      </c>
      <c r="D8324" s="83">
        <f>IF($E8324="","",IFERROR(VLOOKUP(TRIM(E8324&amp;""),'Référentiel Articles'!$A$2:$F$634,3,FALSE),""))</f>
      </c>
      <c r="E8324" s="81" t="str">
        <v/>
      </c>
      <c r="F8324" s="83">
        <f>IF($E8324="","",IFERROR(VLOOKUP(TRIM(E8324&amp;""),'Référentiel Articles'!$A$2:$F$634,4,FALSE),""))</f>
      </c>
      <c r="G8324" s="84">
        <f>IF($E8324="","",IFERROR(VLOOKUP(TRIM(E8324&amp;""),'Référentiel Articles'!$A$2:$F$634,5,FALSE),""))</f>
      </c>
      <c r="H8324" s="85" t="str">
        <v/>
      </c>
      <c r="I8324" s="84">
        <f>IF($E8324="","",IFERROR(VLOOKUP(TRIM(E8324&amp;""),'Référentiel Articles'!$A$2:$F$634,6,FALSE),""))</f>
      </c>
      <c r="J8324" s="90">
        <f>IF(OR($E8324="",$H8324=""),"",$H8324*$I8324)</f>
      </c>
      <c r="K8324" s="87" t="str">
        <v/>
      </c>
    </row>
    <row r="8325">
      <c r="A8325" s="74" t="str">
        <v/>
      </c>
      <c r="B8325" s="74" t="str">
        <v/>
      </c>
      <c r="C8325" s="75">
        <f>IF($E8325="","",IFERROR(VLOOKUP(TRIM(E8325&amp;""),'Référentiel Articles'!$A$2:$F$634,2,FALSE),""))</f>
      </c>
      <c r="D8325" s="75">
        <f>IF($E8325="","",IFERROR(VLOOKUP(TRIM(E8325&amp;""),'Référentiel Articles'!$A$2:$F$634,3,FALSE),""))</f>
      </c>
      <c r="E8325" s="74" t="str">
        <v/>
      </c>
      <c r="F8325" s="75">
        <f>IF($E8325="","",IFERROR(VLOOKUP(TRIM(E8325&amp;""),'Référentiel Articles'!$A$2:$F$634,4,FALSE),""))</f>
      </c>
      <c r="G8325" s="76">
        <f>IF($E8325="","",IFERROR(VLOOKUP(TRIM(E8325&amp;""),'Référentiel Articles'!$A$2:$F$634,5,FALSE),""))</f>
      </c>
      <c r="H8325" s="77" t="str">
        <v/>
      </c>
      <c r="I8325" s="76">
        <f>IF($E8325="","",IFERROR(VLOOKUP(TRIM(E8325&amp;""),'Référentiel Articles'!$A$2:$F$634,6,FALSE),""))</f>
      </c>
      <c r="J8325" s="78">
        <f>IF(OR($E8325="",$H8325=""),"",$H8325*$I8325)</f>
      </c>
      <c r="K8325" s="79" t="str">
        <v/>
      </c>
    </row>
    <row r="8326">
      <c r="A8326" s="81" t="str">
        <v/>
      </c>
      <c r="B8326" s="81" t="str">
        <v/>
      </c>
      <c r="C8326" s="83">
        <f>IF($E8326="","",IFERROR(VLOOKUP(TRIM(E8326&amp;""),'Référentiel Articles'!$A$2:$F$634,2,FALSE),""))</f>
      </c>
      <c r="D8326" s="83">
        <f>IF($E8326="","",IFERROR(VLOOKUP(TRIM(E8326&amp;""),'Référentiel Articles'!$A$2:$F$634,3,FALSE),""))</f>
      </c>
      <c r="E8326" s="81" t="str">
        <v/>
      </c>
      <c r="F8326" s="83">
        <f>IF($E8326="","",IFERROR(VLOOKUP(TRIM(E8326&amp;""),'Référentiel Articles'!$A$2:$F$634,4,FALSE),""))</f>
      </c>
      <c r="G8326" s="84">
        <f>IF($E8326="","",IFERROR(VLOOKUP(TRIM(E8326&amp;""),'Référentiel Articles'!$A$2:$F$634,5,FALSE),""))</f>
      </c>
      <c r="H8326" s="85" t="str">
        <v/>
      </c>
      <c r="I8326" s="84">
        <f>IF($E8326="","",IFERROR(VLOOKUP(TRIM(E8326&amp;""),'Référentiel Articles'!$A$2:$F$634,6,FALSE),""))</f>
      </c>
      <c r="J8326" s="90">
        <f>IF(OR($E8326="",$H8326=""),"",$H8326*$I8326)</f>
      </c>
      <c r="K8326" s="87" t="str">
        <v/>
      </c>
    </row>
    <row r="8327">
      <c r="A8327" s="74" t="str">
        <v/>
      </c>
      <c r="B8327" s="74" t="str">
        <v/>
      </c>
      <c r="C8327" s="75">
        <f>IF($E8327="","",IFERROR(VLOOKUP(TRIM(E8327&amp;""),'Référentiel Articles'!$A$2:$F$634,2,FALSE),""))</f>
      </c>
      <c r="D8327" s="75">
        <f>IF($E8327="","",IFERROR(VLOOKUP(TRIM(E8327&amp;""),'Référentiel Articles'!$A$2:$F$634,3,FALSE),""))</f>
      </c>
      <c r="E8327" s="74" t="str">
        <v/>
      </c>
      <c r="F8327" s="75">
        <f>IF($E8327="","",IFERROR(VLOOKUP(TRIM(E8327&amp;""),'Référentiel Articles'!$A$2:$F$634,4,FALSE),""))</f>
      </c>
      <c r="G8327" s="76">
        <f>IF($E8327="","",IFERROR(VLOOKUP(TRIM(E8327&amp;""),'Référentiel Articles'!$A$2:$F$634,5,FALSE),""))</f>
      </c>
      <c r="H8327" s="77" t="str">
        <v/>
      </c>
      <c r="I8327" s="76">
        <f>IF($E8327="","",IFERROR(VLOOKUP(TRIM(E8327&amp;""),'Référentiel Articles'!$A$2:$F$634,6,FALSE),""))</f>
      </c>
      <c r="J8327" s="78">
        <f>IF(OR($E8327="",$H8327=""),"",$H8327*$I8327)</f>
      </c>
      <c r="K8327" s="79" t="str">
        <v/>
      </c>
    </row>
    <row r="8328">
      <c r="A8328" s="81" t="str">
        <v/>
      </c>
      <c r="B8328" s="81" t="str">
        <v/>
      </c>
      <c r="C8328" s="83">
        <f>IF($E8328="","",IFERROR(VLOOKUP(TRIM(E8328&amp;""),'Référentiel Articles'!$A$2:$F$634,2,FALSE),""))</f>
      </c>
      <c r="D8328" s="83">
        <f>IF($E8328="","",IFERROR(VLOOKUP(TRIM(E8328&amp;""),'Référentiel Articles'!$A$2:$F$634,3,FALSE),""))</f>
      </c>
      <c r="E8328" s="81" t="str">
        <v/>
      </c>
      <c r="F8328" s="83">
        <f>IF($E8328="","",IFERROR(VLOOKUP(TRIM(E8328&amp;""),'Référentiel Articles'!$A$2:$F$634,4,FALSE),""))</f>
      </c>
      <c r="G8328" s="84">
        <f>IF($E8328="","",IFERROR(VLOOKUP(TRIM(E8328&amp;""),'Référentiel Articles'!$A$2:$F$634,5,FALSE),""))</f>
      </c>
      <c r="H8328" s="85" t="str">
        <v/>
      </c>
      <c r="I8328" s="84">
        <f>IF($E8328="","",IFERROR(VLOOKUP(TRIM(E8328&amp;""),'Référentiel Articles'!$A$2:$F$634,6,FALSE),""))</f>
      </c>
      <c r="J8328" s="90">
        <f>IF(OR($E8328="",$H8328=""),"",$H8328*$I8328)</f>
      </c>
      <c r="K8328" s="87" t="str">
        <v/>
      </c>
    </row>
    <row r="8329">
      <c r="A8329" s="74" t="str">
        <v/>
      </c>
      <c r="B8329" s="74" t="str">
        <v/>
      </c>
      <c r="C8329" s="75">
        <f>IF($E8329="","",IFERROR(VLOOKUP(TRIM(E8329&amp;""),'Référentiel Articles'!$A$2:$F$634,2,FALSE),""))</f>
      </c>
      <c r="D8329" s="75">
        <f>IF($E8329="","",IFERROR(VLOOKUP(TRIM(E8329&amp;""),'Référentiel Articles'!$A$2:$F$634,3,FALSE),""))</f>
      </c>
      <c r="E8329" s="74" t="str">
        <v/>
      </c>
      <c r="F8329" s="75">
        <f>IF($E8329="","",IFERROR(VLOOKUP(TRIM(E8329&amp;""),'Référentiel Articles'!$A$2:$F$634,4,FALSE),""))</f>
      </c>
      <c r="G8329" s="76">
        <f>IF($E8329="","",IFERROR(VLOOKUP(TRIM(E8329&amp;""),'Référentiel Articles'!$A$2:$F$634,5,FALSE),""))</f>
      </c>
      <c r="H8329" s="77" t="str">
        <v/>
      </c>
      <c r="I8329" s="76">
        <f>IF($E8329="","",IFERROR(VLOOKUP(TRIM(E8329&amp;""),'Référentiel Articles'!$A$2:$F$634,6,FALSE),""))</f>
      </c>
      <c r="J8329" s="78">
        <f>IF(OR($E8329="",$H8329=""),"",$H8329*$I8329)</f>
      </c>
      <c r="K8329" s="79" t="str">
        <v/>
      </c>
    </row>
    <row r="8330">
      <c r="A8330" s="81" t="str">
        <v/>
      </c>
      <c r="B8330" s="81" t="str">
        <v/>
      </c>
      <c r="C8330" s="83">
        <f>IF($E8330="","",IFERROR(VLOOKUP(TRIM(E8330&amp;""),'Référentiel Articles'!$A$2:$F$634,2,FALSE),""))</f>
      </c>
      <c r="D8330" s="83">
        <f>IF($E8330="","",IFERROR(VLOOKUP(TRIM(E8330&amp;""),'Référentiel Articles'!$A$2:$F$634,3,FALSE),""))</f>
      </c>
      <c r="E8330" s="81" t="str">
        <v/>
      </c>
      <c r="F8330" s="83">
        <f>IF($E8330="","",IFERROR(VLOOKUP(TRIM(E8330&amp;""),'Référentiel Articles'!$A$2:$F$634,4,FALSE),""))</f>
      </c>
      <c r="G8330" s="84">
        <f>IF($E8330="","",IFERROR(VLOOKUP(TRIM(E8330&amp;""),'Référentiel Articles'!$A$2:$F$634,5,FALSE),""))</f>
      </c>
      <c r="H8330" s="85" t="str">
        <v/>
      </c>
      <c r="I8330" s="84">
        <f>IF($E8330="","",IFERROR(VLOOKUP(TRIM(E8330&amp;""),'Référentiel Articles'!$A$2:$F$634,6,FALSE),""))</f>
      </c>
      <c r="J8330" s="90">
        <f>IF(OR($E8330="",$H8330=""),"",$H8330*$I8330)</f>
      </c>
      <c r="K8330" s="87" t="str">
        <v/>
      </c>
    </row>
    <row r="8331">
      <c r="A8331" s="74" t="str">
        <v/>
      </c>
      <c r="B8331" s="74" t="str">
        <v/>
      </c>
      <c r="C8331" s="75">
        <f>IF($E8331="","",IFERROR(VLOOKUP(TRIM(E8331&amp;""),'Référentiel Articles'!$A$2:$F$634,2,FALSE),""))</f>
      </c>
      <c r="D8331" s="75">
        <f>IF($E8331="","",IFERROR(VLOOKUP(TRIM(E8331&amp;""),'Référentiel Articles'!$A$2:$F$634,3,FALSE),""))</f>
      </c>
      <c r="E8331" s="74" t="str">
        <v/>
      </c>
      <c r="F8331" s="75">
        <f>IF($E8331="","",IFERROR(VLOOKUP(TRIM(E8331&amp;""),'Référentiel Articles'!$A$2:$F$634,4,FALSE),""))</f>
      </c>
      <c r="G8331" s="76">
        <f>IF($E8331="","",IFERROR(VLOOKUP(TRIM(E8331&amp;""),'Référentiel Articles'!$A$2:$F$634,5,FALSE),""))</f>
      </c>
      <c r="H8331" s="77" t="str">
        <v/>
      </c>
      <c r="I8331" s="76">
        <f>IF($E8331="","",IFERROR(VLOOKUP(TRIM(E8331&amp;""),'Référentiel Articles'!$A$2:$F$634,6,FALSE),""))</f>
      </c>
      <c r="J8331" s="78">
        <f>IF(OR($E8331="",$H8331=""),"",$H8331*$I8331)</f>
      </c>
      <c r="K8331" s="79" t="str">
        <v/>
      </c>
    </row>
    <row r="8332">
      <c r="A8332" s="81" t="str">
        <v/>
      </c>
      <c r="B8332" s="81" t="str">
        <v/>
      </c>
      <c r="C8332" s="83">
        <f>IF($E8332="","",IFERROR(VLOOKUP(TRIM(E8332&amp;""),'Référentiel Articles'!$A$2:$F$634,2,FALSE),""))</f>
      </c>
      <c r="D8332" s="83">
        <f>IF($E8332="","",IFERROR(VLOOKUP(TRIM(E8332&amp;""),'Référentiel Articles'!$A$2:$F$634,3,FALSE),""))</f>
      </c>
      <c r="E8332" s="81" t="str">
        <v/>
      </c>
      <c r="F8332" s="83">
        <f>IF($E8332="","",IFERROR(VLOOKUP(TRIM(E8332&amp;""),'Référentiel Articles'!$A$2:$F$634,4,FALSE),""))</f>
      </c>
      <c r="G8332" s="84">
        <f>IF($E8332="","",IFERROR(VLOOKUP(TRIM(E8332&amp;""),'Référentiel Articles'!$A$2:$F$634,5,FALSE),""))</f>
      </c>
      <c r="H8332" s="85" t="str">
        <v/>
      </c>
      <c r="I8332" s="84">
        <f>IF($E8332="","",IFERROR(VLOOKUP(TRIM(E8332&amp;""),'Référentiel Articles'!$A$2:$F$634,6,FALSE),""))</f>
      </c>
      <c r="J8332" s="90">
        <f>IF(OR($E8332="",$H8332=""),"",$H8332*$I8332)</f>
      </c>
      <c r="K8332" s="87" t="str">
        <v/>
      </c>
    </row>
    <row r="8333">
      <c r="A8333" s="74" t="str">
        <v/>
      </c>
      <c r="B8333" s="74" t="str">
        <v/>
      </c>
      <c r="C8333" s="75">
        <f>IF($E8333="","",IFERROR(VLOOKUP(TRIM(E8333&amp;""),'Référentiel Articles'!$A$2:$F$634,2,FALSE),""))</f>
      </c>
      <c r="D8333" s="75">
        <f>IF($E8333="","",IFERROR(VLOOKUP(TRIM(E8333&amp;""),'Référentiel Articles'!$A$2:$F$634,3,FALSE),""))</f>
      </c>
      <c r="E8333" s="74" t="str">
        <v/>
      </c>
      <c r="F8333" s="75">
        <f>IF($E8333="","",IFERROR(VLOOKUP(TRIM(E8333&amp;""),'Référentiel Articles'!$A$2:$F$634,4,FALSE),""))</f>
      </c>
      <c r="G8333" s="76">
        <f>IF($E8333="","",IFERROR(VLOOKUP(TRIM(E8333&amp;""),'Référentiel Articles'!$A$2:$F$634,5,FALSE),""))</f>
      </c>
      <c r="H8333" s="77" t="str">
        <v/>
      </c>
      <c r="I8333" s="76">
        <f>IF($E8333="","",IFERROR(VLOOKUP(TRIM(E8333&amp;""),'Référentiel Articles'!$A$2:$F$634,6,FALSE),""))</f>
      </c>
      <c r="J8333" s="78">
        <f>IF(OR($E8333="",$H8333=""),"",$H8333*$I8333)</f>
      </c>
      <c r="K8333" s="79" t="str">
        <v/>
      </c>
    </row>
    <row r="8334">
      <c r="A8334" s="81" t="str">
        <v/>
      </c>
      <c r="B8334" s="81" t="str">
        <v/>
      </c>
      <c r="C8334" s="83">
        <f>IF($E8334="","",IFERROR(VLOOKUP(TRIM(E8334&amp;""),'Référentiel Articles'!$A$2:$F$634,2,FALSE),""))</f>
      </c>
      <c r="D8334" s="83">
        <f>IF($E8334="","",IFERROR(VLOOKUP(TRIM(E8334&amp;""),'Référentiel Articles'!$A$2:$F$634,3,FALSE),""))</f>
      </c>
      <c r="E8334" s="81" t="str">
        <v/>
      </c>
      <c r="F8334" s="83">
        <f>IF($E8334="","",IFERROR(VLOOKUP(TRIM(E8334&amp;""),'Référentiel Articles'!$A$2:$F$634,4,FALSE),""))</f>
      </c>
      <c r="G8334" s="84">
        <f>IF($E8334="","",IFERROR(VLOOKUP(TRIM(E8334&amp;""),'Référentiel Articles'!$A$2:$F$634,5,FALSE),""))</f>
      </c>
      <c r="H8334" s="85" t="str">
        <v/>
      </c>
      <c r="I8334" s="84">
        <f>IF($E8334="","",IFERROR(VLOOKUP(TRIM(E8334&amp;""),'Référentiel Articles'!$A$2:$F$634,6,FALSE),""))</f>
      </c>
      <c r="J8334" s="90">
        <f>IF(OR($E8334="",$H8334=""),"",$H8334*$I8334)</f>
      </c>
      <c r="K8334" s="87" t="str">
        <v/>
      </c>
    </row>
    <row r="8335">
      <c r="A8335" s="74" t="str">
        <v/>
      </c>
      <c r="B8335" s="74" t="str">
        <v/>
      </c>
      <c r="C8335" s="75">
        <f>IF($E8335="","",IFERROR(VLOOKUP(TRIM(E8335&amp;""),'Référentiel Articles'!$A$2:$F$634,2,FALSE),""))</f>
      </c>
      <c r="D8335" s="75">
        <f>IF($E8335="","",IFERROR(VLOOKUP(TRIM(E8335&amp;""),'Référentiel Articles'!$A$2:$F$634,3,FALSE),""))</f>
      </c>
      <c r="E8335" s="74" t="str">
        <v/>
      </c>
      <c r="F8335" s="75">
        <f>IF($E8335="","",IFERROR(VLOOKUP(TRIM(E8335&amp;""),'Référentiel Articles'!$A$2:$F$634,4,FALSE),""))</f>
      </c>
      <c r="G8335" s="76">
        <f>IF($E8335="","",IFERROR(VLOOKUP(TRIM(E8335&amp;""),'Référentiel Articles'!$A$2:$F$634,5,FALSE),""))</f>
      </c>
      <c r="H8335" s="77" t="str">
        <v/>
      </c>
      <c r="I8335" s="76">
        <f>IF($E8335="","",IFERROR(VLOOKUP(TRIM(E8335&amp;""),'Référentiel Articles'!$A$2:$F$634,6,FALSE),""))</f>
      </c>
      <c r="J8335" s="78">
        <f>IF(OR($E8335="",$H8335=""),"",$H8335*$I8335)</f>
      </c>
      <c r="K8335" s="79" t="str">
        <v/>
      </c>
    </row>
    <row r="8336">
      <c r="A8336" s="81" t="str">
        <v/>
      </c>
      <c r="B8336" s="81" t="str">
        <v/>
      </c>
      <c r="C8336" s="83">
        <f>IF($E8336="","",IFERROR(VLOOKUP(TRIM(E8336&amp;""),'Référentiel Articles'!$A$2:$F$634,2,FALSE),""))</f>
      </c>
      <c r="D8336" s="83">
        <f>IF($E8336="","",IFERROR(VLOOKUP(TRIM(E8336&amp;""),'Référentiel Articles'!$A$2:$F$634,3,FALSE),""))</f>
      </c>
      <c r="E8336" s="81" t="str">
        <v/>
      </c>
      <c r="F8336" s="83">
        <f>IF($E8336="","",IFERROR(VLOOKUP(TRIM(E8336&amp;""),'Référentiel Articles'!$A$2:$F$634,4,FALSE),""))</f>
      </c>
      <c r="G8336" s="84">
        <f>IF($E8336="","",IFERROR(VLOOKUP(TRIM(E8336&amp;""),'Référentiel Articles'!$A$2:$F$634,5,FALSE),""))</f>
      </c>
      <c r="H8336" s="85" t="str">
        <v/>
      </c>
      <c r="I8336" s="84">
        <f>IF($E8336="","",IFERROR(VLOOKUP(TRIM(E8336&amp;""),'Référentiel Articles'!$A$2:$F$634,6,FALSE),""))</f>
      </c>
      <c r="J8336" s="90">
        <f>IF(OR($E8336="",$H8336=""),"",$H8336*$I8336)</f>
      </c>
      <c r="K8336" s="87" t="str">
        <v/>
      </c>
    </row>
    <row r="8337">
      <c r="A8337" s="74" t="str">
        <v/>
      </c>
      <c r="B8337" s="74" t="str">
        <v/>
      </c>
      <c r="C8337" s="75">
        <f>IF($E8337="","",IFERROR(VLOOKUP(TRIM(E8337&amp;""),'Référentiel Articles'!$A$2:$F$634,2,FALSE),""))</f>
      </c>
      <c r="D8337" s="75">
        <f>IF($E8337="","",IFERROR(VLOOKUP(TRIM(E8337&amp;""),'Référentiel Articles'!$A$2:$F$634,3,FALSE),""))</f>
      </c>
      <c r="E8337" s="74" t="str">
        <v/>
      </c>
      <c r="F8337" s="75">
        <f>IF($E8337="","",IFERROR(VLOOKUP(TRIM(E8337&amp;""),'Référentiel Articles'!$A$2:$F$634,4,FALSE),""))</f>
      </c>
      <c r="G8337" s="76">
        <f>IF($E8337="","",IFERROR(VLOOKUP(TRIM(E8337&amp;""),'Référentiel Articles'!$A$2:$F$634,5,FALSE),""))</f>
      </c>
      <c r="H8337" s="77" t="str">
        <v/>
      </c>
      <c r="I8337" s="76">
        <f>IF($E8337="","",IFERROR(VLOOKUP(TRIM(E8337&amp;""),'Référentiel Articles'!$A$2:$F$634,6,FALSE),""))</f>
      </c>
      <c r="J8337" s="78">
        <f>IF(OR($E8337="",$H8337=""),"",$H8337*$I8337)</f>
      </c>
      <c r="K8337" s="79" t="str">
        <v/>
      </c>
    </row>
    <row r="8338">
      <c r="A8338" s="81" t="str">
        <v/>
      </c>
      <c r="B8338" s="81" t="str">
        <v/>
      </c>
      <c r="C8338" s="83">
        <f>IF($E8338="","",IFERROR(VLOOKUP(TRIM(E8338&amp;""),'Référentiel Articles'!$A$2:$F$634,2,FALSE),""))</f>
      </c>
      <c r="D8338" s="83">
        <f>IF($E8338="","",IFERROR(VLOOKUP(TRIM(E8338&amp;""),'Référentiel Articles'!$A$2:$F$634,3,FALSE),""))</f>
      </c>
      <c r="E8338" s="81" t="str">
        <v/>
      </c>
      <c r="F8338" s="83">
        <f>IF($E8338="","",IFERROR(VLOOKUP(TRIM(E8338&amp;""),'Référentiel Articles'!$A$2:$F$634,4,FALSE),""))</f>
      </c>
      <c r="G8338" s="84">
        <f>IF($E8338="","",IFERROR(VLOOKUP(TRIM(E8338&amp;""),'Référentiel Articles'!$A$2:$F$634,5,FALSE),""))</f>
      </c>
      <c r="H8338" s="85" t="str">
        <v/>
      </c>
      <c r="I8338" s="84">
        <f>IF($E8338="","",IFERROR(VLOOKUP(TRIM(E8338&amp;""),'Référentiel Articles'!$A$2:$F$634,6,FALSE),""))</f>
      </c>
      <c r="J8338" s="90">
        <f>IF(OR($E8338="",$H8338=""),"",$H8338*$I8338)</f>
      </c>
      <c r="K8338" s="87" t="str">
        <v/>
      </c>
    </row>
    <row r="8339">
      <c r="A8339" s="74" t="str">
        <v/>
      </c>
      <c r="B8339" s="74" t="str">
        <v/>
      </c>
      <c r="C8339" s="75">
        <f>IF($E8339="","",IFERROR(VLOOKUP(TRIM(E8339&amp;""),'Référentiel Articles'!$A$2:$F$634,2,FALSE),""))</f>
      </c>
      <c r="D8339" s="75">
        <f>IF($E8339="","",IFERROR(VLOOKUP(TRIM(E8339&amp;""),'Référentiel Articles'!$A$2:$F$634,3,FALSE),""))</f>
      </c>
      <c r="E8339" s="74" t="str">
        <v/>
      </c>
      <c r="F8339" s="75">
        <f>IF($E8339="","",IFERROR(VLOOKUP(TRIM(E8339&amp;""),'Référentiel Articles'!$A$2:$F$634,4,FALSE),""))</f>
      </c>
      <c r="G8339" s="76">
        <f>IF($E8339="","",IFERROR(VLOOKUP(TRIM(E8339&amp;""),'Référentiel Articles'!$A$2:$F$634,5,FALSE),""))</f>
      </c>
      <c r="H8339" s="77" t="str">
        <v/>
      </c>
      <c r="I8339" s="76">
        <f>IF($E8339="","",IFERROR(VLOOKUP(TRIM(E8339&amp;""),'Référentiel Articles'!$A$2:$F$634,6,FALSE),""))</f>
      </c>
      <c r="J8339" s="78">
        <f>IF(OR($E8339="",$H8339=""),"",$H8339*$I8339)</f>
      </c>
      <c r="K8339" s="79" t="str">
        <v/>
      </c>
    </row>
    <row r="8340">
      <c r="A8340" s="81" t="str">
        <v/>
      </c>
      <c r="B8340" s="81" t="str">
        <v/>
      </c>
      <c r="C8340" s="83">
        <f>IF($E8340="","",IFERROR(VLOOKUP(TRIM(E8340&amp;""),'Référentiel Articles'!$A$2:$F$634,2,FALSE),""))</f>
      </c>
      <c r="D8340" s="83">
        <f>IF($E8340="","",IFERROR(VLOOKUP(TRIM(E8340&amp;""),'Référentiel Articles'!$A$2:$F$634,3,FALSE),""))</f>
      </c>
      <c r="E8340" s="81" t="str">
        <v/>
      </c>
      <c r="F8340" s="83">
        <f>IF($E8340="","",IFERROR(VLOOKUP(TRIM(E8340&amp;""),'Référentiel Articles'!$A$2:$F$634,4,FALSE),""))</f>
      </c>
      <c r="G8340" s="84">
        <f>IF($E8340="","",IFERROR(VLOOKUP(TRIM(E8340&amp;""),'Référentiel Articles'!$A$2:$F$634,5,FALSE),""))</f>
      </c>
      <c r="H8340" s="85" t="str">
        <v/>
      </c>
      <c r="I8340" s="84">
        <f>IF($E8340="","",IFERROR(VLOOKUP(TRIM(E8340&amp;""),'Référentiel Articles'!$A$2:$F$634,6,FALSE),""))</f>
      </c>
      <c r="J8340" s="90">
        <f>IF(OR($E8340="",$H8340=""),"",$H8340*$I8340)</f>
      </c>
      <c r="K8340" s="87" t="str">
        <v/>
      </c>
    </row>
    <row r="8341">
      <c r="A8341" s="74" t="str">
        <v/>
      </c>
      <c r="B8341" s="74" t="str">
        <v/>
      </c>
      <c r="C8341" s="75">
        <f>IF($E8341="","",IFERROR(VLOOKUP(TRIM(E8341&amp;""),'Référentiel Articles'!$A$2:$F$634,2,FALSE),""))</f>
      </c>
      <c r="D8341" s="75">
        <f>IF($E8341="","",IFERROR(VLOOKUP(TRIM(E8341&amp;""),'Référentiel Articles'!$A$2:$F$634,3,FALSE),""))</f>
      </c>
      <c r="E8341" s="74" t="str">
        <v/>
      </c>
      <c r="F8341" s="75">
        <f>IF($E8341="","",IFERROR(VLOOKUP(TRIM(E8341&amp;""),'Référentiel Articles'!$A$2:$F$634,4,FALSE),""))</f>
      </c>
      <c r="G8341" s="76">
        <f>IF($E8341="","",IFERROR(VLOOKUP(TRIM(E8341&amp;""),'Référentiel Articles'!$A$2:$F$634,5,FALSE),""))</f>
      </c>
      <c r="H8341" s="77" t="str">
        <v/>
      </c>
      <c r="I8341" s="76">
        <f>IF($E8341="","",IFERROR(VLOOKUP(TRIM(E8341&amp;""),'Référentiel Articles'!$A$2:$F$634,6,FALSE),""))</f>
      </c>
      <c r="J8341" s="78">
        <f>IF(OR($E8341="",$H8341=""),"",$H8341*$I8341)</f>
      </c>
      <c r="K8341" s="79" t="str">
        <v/>
      </c>
    </row>
    <row r="8342">
      <c r="A8342" s="81" t="str">
        <v/>
      </c>
      <c r="B8342" s="81" t="str">
        <v/>
      </c>
      <c r="C8342" s="83">
        <f>IF($E8342="","",IFERROR(VLOOKUP(TRIM(E8342&amp;""),'Référentiel Articles'!$A$2:$F$634,2,FALSE),""))</f>
      </c>
      <c r="D8342" s="83">
        <f>IF($E8342="","",IFERROR(VLOOKUP(TRIM(E8342&amp;""),'Référentiel Articles'!$A$2:$F$634,3,FALSE),""))</f>
      </c>
      <c r="E8342" s="81" t="str">
        <v/>
      </c>
      <c r="F8342" s="83">
        <f>IF($E8342="","",IFERROR(VLOOKUP(TRIM(E8342&amp;""),'Référentiel Articles'!$A$2:$F$634,4,FALSE),""))</f>
      </c>
      <c r="G8342" s="84">
        <f>IF($E8342="","",IFERROR(VLOOKUP(TRIM(E8342&amp;""),'Référentiel Articles'!$A$2:$F$634,5,FALSE),""))</f>
      </c>
      <c r="H8342" s="85" t="str">
        <v/>
      </c>
      <c r="I8342" s="84">
        <f>IF($E8342="","",IFERROR(VLOOKUP(TRIM(E8342&amp;""),'Référentiel Articles'!$A$2:$F$634,6,FALSE),""))</f>
      </c>
      <c r="J8342" s="90">
        <f>IF(OR($E8342="",$H8342=""),"",$H8342*$I8342)</f>
      </c>
      <c r="K8342" s="87" t="str">
        <v/>
      </c>
    </row>
    <row r="8343">
      <c r="A8343" s="74" t="str">
        <v/>
      </c>
      <c r="B8343" s="74" t="str">
        <v/>
      </c>
      <c r="C8343" s="75">
        <f>IF($E8343="","",IFERROR(VLOOKUP(TRIM(E8343&amp;""),'Référentiel Articles'!$A$2:$F$634,2,FALSE),""))</f>
      </c>
      <c r="D8343" s="75">
        <f>IF($E8343="","",IFERROR(VLOOKUP(TRIM(E8343&amp;""),'Référentiel Articles'!$A$2:$F$634,3,FALSE),""))</f>
      </c>
      <c r="E8343" s="74" t="str">
        <v/>
      </c>
      <c r="F8343" s="75">
        <f>IF($E8343="","",IFERROR(VLOOKUP(TRIM(E8343&amp;""),'Référentiel Articles'!$A$2:$F$634,4,FALSE),""))</f>
      </c>
      <c r="G8343" s="76">
        <f>IF($E8343="","",IFERROR(VLOOKUP(TRIM(E8343&amp;""),'Référentiel Articles'!$A$2:$F$634,5,FALSE),""))</f>
      </c>
      <c r="H8343" s="77" t="str">
        <v/>
      </c>
      <c r="I8343" s="76">
        <f>IF($E8343="","",IFERROR(VLOOKUP(TRIM(E8343&amp;""),'Référentiel Articles'!$A$2:$F$634,6,FALSE),""))</f>
      </c>
      <c r="J8343" s="78">
        <f>IF(OR($E8343="",$H8343=""),"",$H8343*$I8343)</f>
      </c>
      <c r="K8343" s="79" t="str">
        <v/>
      </c>
    </row>
    <row r="8344">
      <c r="A8344" s="81" t="str">
        <v/>
      </c>
      <c r="B8344" s="81" t="str">
        <v/>
      </c>
      <c r="C8344" s="83">
        <f>IF($E8344="","",IFERROR(VLOOKUP(TRIM(E8344&amp;""),'Référentiel Articles'!$A$2:$F$634,2,FALSE),""))</f>
      </c>
      <c r="D8344" s="83">
        <f>IF($E8344="","",IFERROR(VLOOKUP(TRIM(E8344&amp;""),'Référentiel Articles'!$A$2:$F$634,3,FALSE),""))</f>
      </c>
      <c r="E8344" s="81" t="str">
        <v/>
      </c>
      <c r="F8344" s="83">
        <f>IF($E8344="","",IFERROR(VLOOKUP(TRIM(E8344&amp;""),'Référentiel Articles'!$A$2:$F$634,4,FALSE),""))</f>
      </c>
      <c r="G8344" s="84">
        <f>IF($E8344="","",IFERROR(VLOOKUP(TRIM(E8344&amp;""),'Référentiel Articles'!$A$2:$F$634,5,FALSE),""))</f>
      </c>
      <c r="H8344" s="85" t="str">
        <v/>
      </c>
      <c r="I8344" s="84">
        <f>IF($E8344="","",IFERROR(VLOOKUP(TRIM(E8344&amp;""),'Référentiel Articles'!$A$2:$F$634,6,FALSE),""))</f>
      </c>
      <c r="J8344" s="90">
        <f>IF(OR($E8344="",$H8344=""),"",$H8344*$I8344)</f>
      </c>
      <c r="K8344" s="87" t="str">
        <v/>
      </c>
    </row>
    <row r="8345">
      <c r="A8345" s="74" t="str">
        <v/>
      </c>
      <c r="B8345" s="74" t="str">
        <v/>
      </c>
      <c r="C8345" s="75">
        <f>IF($E8345="","",IFERROR(VLOOKUP(TRIM(E8345&amp;""),'Référentiel Articles'!$A$2:$F$634,2,FALSE),""))</f>
      </c>
      <c r="D8345" s="75">
        <f>IF($E8345="","",IFERROR(VLOOKUP(TRIM(E8345&amp;""),'Référentiel Articles'!$A$2:$F$634,3,FALSE),""))</f>
      </c>
      <c r="E8345" s="74" t="str">
        <v/>
      </c>
      <c r="F8345" s="75">
        <f>IF($E8345="","",IFERROR(VLOOKUP(TRIM(E8345&amp;""),'Référentiel Articles'!$A$2:$F$634,4,FALSE),""))</f>
      </c>
      <c r="G8345" s="76">
        <f>IF($E8345="","",IFERROR(VLOOKUP(TRIM(E8345&amp;""),'Référentiel Articles'!$A$2:$F$634,5,FALSE),""))</f>
      </c>
      <c r="H8345" s="77" t="str">
        <v/>
      </c>
      <c r="I8345" s="76">
        <f>IF($E8345="","",IFERROR(VLOOKUP(TRIM(E8345&amp;""),'Référentiel Articles'!$A$2:$F$634,6,FALSE),""))</f>
      </c>
      <c r="J8345" s="78">
        <f>IF(OR($E8345="",$H8345=""),"",$H8345*$I8345)</f>
      </c>
      <c r="K8345" s="79" t="str">
        <v/>
      </c>
    </row>
    <row r="8346">
      <c r="A8346" s="81" t="str">
        <v/>
      </c>
      <c r="B8346" s="81" t="str">
        <v/>
      </c>
      <c r="C8346" s="83">
        <f>IF($E8346="","",IFERROR(VLOOKUP(TRIM(E8346&amp;""),'Référentiel Articles'!$A$2:$F$634,2,FALSE),""))</f>
      </c>
      <c r="D8346" s="83">
        <f>IF($E8346="","",IFERROR(VLOOKUP(TRIM(E8346&amp;""),'Référentiel Articles'!$A$2:$F$634,3,FALSE),""))</f>
      </c>
      <c r="E8346" s="81" t="str">
        <v/>
      </c>
      <c r="F8346" s="83">
        <f>IF($E8346="","",IFERROR(VLOOKUP(TRIM(E8346&amp;""),'Référentiel Articles'!$A$2:$F$634,4,FALSE),""))</f>
      </c>
      <c r="G8346" s="84">
        <f>IF($E8346="","",IFERROR(VLOOKUP(TRIM(E8346&amp;""),'Référentiel Articles'!$A$2:$F$634,5,FALSE),""))</f>
      </c>
      <c r="H8346" s="85" t="str">
        <v/>
      </c>
      <c r="I8346" s="84">
        <f>IF($E8346="","",IFERROR(VLOOKUP(TRIM(E8346&amp;""),'Référentiel Articles'!$A$2:$F$634,6,FALSE),""))</f>
      </c>
      <c r="J8346" s="90">
        <f>IF(OR($E8346="",$H8346=""),"",$H8346*$I8346)</f>
      </c>
      <c r="K8346" s="87" t="str">
        <v/>
      </c>
    </row>
    <row r="8347">
      <c r="A8347" s="74" t="str">
        <v/>
      </c>
      <c r="B8347" s="74" t="str">
        <v/>
      </c>
      <c r="C8347" s="75">
        <f>IF($E8347="","",IFERROR(VLOOKUP(TRIM(E8347&amp;""),'Référentiel Articles'!$A$2:$F$634,2,FALSE),""))</f>
      </c>
      <c r="D8347" s="75">
        <f>IF($E8347="","",IFERROR(VLOOKUP(TRIM(E8347&amp;""),'Référentiel Articles'!$A$2:$F$634,3,FALSE),""))</f>
      </c>
      <c r="E8347" s="74" t="str">
        <v/>
      </c>
      <c r="F8347" s="75">
        <f>IF($E8347="","",IFERROR(VLOOKUP(TRIM(E8347&amp;""),'Référentiel Articles'!$A$2:$F$634,4,FALSE),""))</f>
      </c>
      <c r="G8347" s="76">
        <f>IF($E8347="","",IFERROR(VLOOKUP(TRIM(E8347&amp;""),'Référentiel Articles'!$A$2:$F$634,5,FALSE),""))</f>
      </c>
      <c r="H8347" s="77" t="str">
        <v/>
      </c>
      <c r="I8347" s="76">
        <f>IF($E8347="","",IFERROR(VLOOKUP(TRIM(E8347&amp;""),'Référentiel Articles'!$A$2:$F$634,6,FALSE),""))</f>
      </c>
      <c r="J8347" s="78">
        <f>IF(OR($E8347="",$H8347=""),"",$H8347*$I8347)</f>
      </c>
      <c r="K8347" s="79" t="str">
        <v/>
      </c>
    </row>
    <row r="8348">
      <c r="A8348" s="81" t="str">
        <v/>
      </c>
      <c r="B8348" s="81" t="str">
        <v/>
      </c>
      <c r="C8348" s="83">
        <f>IF($E8348="","",IFERROR(VLOOKUP(TRIM(E8348&amp;""),'Référentiel Articles'!$A$2:$F$634,2,FALSE),""))</f>
      </c>
      <c r="D8348" s="83">
        <f>IF($E8348="","",IFERROR(VLOOKUP(TRIM(E8348&amp;""),'Référentiel Articles'!$A$2:$F$634,3,FALSE),""))</f>
      </c>
      <c r="E8348" s="81" t="str">
        <v/>
      </c>
      <c r="F8348" s="83">
        <f>IF($E8348="","",IFERROR(VLOOKUP(TRIM(E8348&amp;""),'Référentiel Articles'!$A$2:$F$634,4,FALSE),""))</f>
      </c>
      <c r="G8348" s="84">
        <f>IF($E8348="","",IFERROR(VLOOKUP(TRIM(E8348&amp;""),'Référentiel Articles'!$A$2:$F$634,5,FALSE),""))</f>
      </c>
      <c r="H8348" s="85" t="str">
        <v/>
      </c>
      <c r="I8348" s="84">
        <f>IF($E8348="","",IFERROR(VLOOKUP(TRIM(E8348&amp;""),'Référentiel Articles'!$A$2:$F$634,6,FALSE),""))</f>
      </c>
      <c r="J8348" s="90">
        <f>IF(OR($E8348="",$H8348=""),"",$H8348*$I8348)</f>
      </c>
      <c r="K8348" s="87" t="str">
        <v/>
      </c>
    </row>
    <row r="8349">
      <c r="A8349" s="74" t="str">
        <v/>
      </c>
      <c r="B8349" s="74" t="str">
        <v/>
      </c>
      <c r="C8349" s="75">
        <f>IF($E8349="","",IFERROR(VLOOKUP(TRIM(E8349&amp;""),'Référentiel Articles'!$A$2:$F$634,2,FALSE),""))</f>
      </c>
      <c r="D8349" s="75">
        <f>IF($E8349="","",IFERROR(VLOOKUP(TRIM(E8349&amp;""),'Référentiel Articles'!$A$2:$F$634,3,FALSE),""))</f>
      </c>
      <c r="E8349" s="74" t="str">
        <v/>
      </c>
      <c r="F8349" s="75">
        <f>IF($E8349="","",IFERROR(VLOOKUP(TRIM(E8349&amp;""),'Référentiel Articles'!$A$2:$F$634,4,FALSE),""))</f>
      </c>
      <c r="G8349" s="76">
        <f>IF($E8349="","",IFERROR(VLOOKUP(TRIM(E8349&amp;""),'Référentiel Articles'!$A$2:$F$634,5,FALSE),""))</f>
      </c>
      <c r="H8349" s="77" t="str">
        <v/>
      </c>
      <c r="I8349" s="76">
        <f>IF($E8349="","",IFERROR(VLOOKUP(TRIM(E8349&amp;""),'Référentiel Articles'!$A$2:$F$634,6,FALSE),""))</f>
      </c>
      <c r="J8349" s="78">
        <f>IF(OR($E8349="",$H8349=""),"",$H8349*$I8349)</f>
      </c>
      <c r="K8349" s="79" t="str">
        <v/>
      </c>
    </row>
    <row r="8350">
      <c r="A8350" s="81" t="str">
        <v/>
      </c>
      <c r="B8350" s="81" t="str">
        <v/>
      </c>
      <c r="C8350" s="83">
        <f>IF($E8350="","",IFERROR(VLOOKUP(TRIM(E8350&amp;""),'Référentiel Articles'!$A$2:$F$634,2,FALSE),""))</f>
      </c>
      <c r="D8350" s="83">
        <f>IF($E8350="","",IFERROR(VLOOKUP(TRIM(E8350&amp;""),'Référentiel Articles'!$A$2:$F$634,3,FALSE),""))</f>
      </c>
      <c r="E8350" s="81" t="str">
        <v/>
      </c>
      <c r="F8350" s="83">
        <f>IF($E8350="","",IFERROR(VLOOKUP(TRIM(E8350&amp;""),'Référentiel Articles'!$A$2:$F$634,4,FALSE),""))</f>
      </c>
      <c r="G8350" s="84">
        <f>IF($E8350="","",IFERROR(VLOOKUP(TRIM(E8350&amp;""),'Référentiel Articles'!$A$2:$F$634,5,FALSE),""))</f>
      </c>
      <c r="H8350" s="85" t="str">
        <v/>
      </c>
      <c r="I8350" s="84">
        <f>IF($E8350="","",IFERROR(VLOOKUP(TRIM(E8350&amp;""),'Référentiel Articles'!$A$2:$F$634,6,FALSE),""))</f>
      </c>
      <c r="J8350" s="90">
        <f>IF(OR($E8350="",$H8350=""),"",$H8350*$I8350)</f>
      </c>
      <c r="K8350" s="87" t="str">
        <v/>
      </c>
    </row>
    <row r="8351">
      <c r="A8351" s="74" t="str">
        <v/>
      </c>
      <c r="B8351" s="74" t="str">
        <v/>
      </c>
      <c r="C8351" s="75">
        <f>IF($E8351="","",IFERROR(VLOOKUP(TRIM(E8351&amp;""),'Référentiel Articles'!$A$2:$F$634,2,FALSE),""))</f>
      </c>
      <c r="D8351" s="75">
        <f>IF($E8351="","",IFERROR(VLOOKUP(TRIM(E8351&amp;""),'Référentiel Articles'!$A$2:$F$634,3,FALSE),""))</f>
      </c>
      <c r="E8351" s="74" t="str">
        <v/>
      </c>
      <c r="F8351" s="75">
        <f>IF($E8351="","",IFERROR(VLOOKUP(TRIM(E8351&amp;""),'Référentiel Articles'!$A$2:$F$634,4,FALSE),""))</f>
      </c>
      <c r="G8351" s="76">
        <f>IF($E8351="","",IFERROR(VLOOKUP(TRIM(E8351&amp;""),'Référentiel Articles'!$A$2:$F$634,5,FALSE),""))</f>
      </c>
      <c r="H8351" s="77" t="str">
        <v/>
      </c>
      <c r="I8351" s="76">
        <f>IF($E8351="","",IFERROR(VLOOKUP(TRIM(E8351&amp;""),'Référentiel Articles'!$A$2:$F$634,6,FALSE),""))</f>
      </c>
      <c r="J8351" s="78">
        <f>IF(OR($E8351="",$H8351=""),"",$H8351*$I8351)</f>
      </c>
      <c r="K8351" s="79" t="str">
        <v/>
      </c>
    </row>
    <row r="8352">
      <c r="A8352" s="81" t="str">
        <v/>
      </c>
      <c r="B8352" s="81" t="str">
        <v/>
      </c>
      <c r="C8352" s="83">
        <f>IF($E8352="","",IFERROR(VLOOKUP(TRIM(E8352&amp;""),'Référentiel Articles'!$A$2:$F$634,2,FALSE),""))</f>
      </c>
      <c r="D8352" s="83">
        <f>IF($E8352="","",IFERROR(VLOOKUP(TRIM(E8352&amp;""),'Référentiel Articles'!$A$2:$F$634,3,FALSE),""))</f>
      </c>
      <c r="E8352" s="81" t="str">
        <v/>
      </c>
      <c r="F8352" s="83">
        <f>IF($E8352="","",IFERROR(VLOOKUP(TRIM(E8352&amp;""),'Référentiel Articles'!$A$2:$F$634,4,FALSE),""))</f>
      </c>
      <c r="G8352" s="84">
        <f>IF($E8352="","",IFERROR(VLOOKUP(TRIM(E8352&amp;""),'Référentiel Articles'!$A$2:$F$634,5,FALSE),""))</f>
      </c>
      <c r="H8352" s="85" t="str">
        <v/>
      </c>
      <c r="I8352" s="84">
        <f>IF($E8352="","",IFERROR(VLOOKUP(TRIM(E8352&amp;""),'Référentiel Articles'!$A$2:$F$634,6,FALSE),""))</f>
      </c>
      <c r="J8352" s="90">
        <f>IF(OR($E8352="",$H8352=""),"",$H8352*$I8352)</f>
      </c>
      <c r="K8352" s="87" t="str">
        <v/>
      </c>
    </row>
    <row r="8353">
      <c r="A8353" s="74" t="str">
        <v/>
      </c>
      <c r="B8353" s="74" t="str">
        <v/>
      </c>
      <c r="C8353" s="75">
        <f>IF($E8353="","",IFERROR(VLOOKUP(TRIM(E8353&amp;""),'Référentiel Articles'!$A$2:$F$634,2,FALSE),""))</f>
      </c>
      <c r="D8353" s="75">
        <f>IF($E8353="","",IFERROR(VLOOKUP(TRIM(E8353&amp;""),'Référentiel Articles'!$A$2:$F$634,3,FALSE),""))</f>
      </c>
      <c r="E8353" s="74" t="str">
        <v/>
      </c>
      <c r="F8353" s="75">
        <f>IF($E8353="","",IFERROR(VLOOKUP(TRIM(E8353&amp;""),'Référentiel Articles'!$A$2:$F$634,4,FALSE),""))</f>
      </c>
      <c r="G8353" s="76">
        <f>IF($E8353="","",IFERROR(VLOOKUP(TRIM(E8353&amp;""),'Référentiel Articles'!$A$2:$F$634,5,FALSE),""))</f>
      </c>
      <c r="H8353" s="77" t="str">
        <v/>
      </c>
      <c r="I8353" s="76">
        <f>IF($E8353="","",IFERROR(VLOOKUP(TRIM(E8353&amp;""),'Référentiel Articles'!$A$2:$F$634,6,FALSE),""))</f>
      </c>
      <c r="J8353" s="78">
        <f>IF(OR($E8353="",$H8353=""),"",$H8353*$I8353)</f>
      </c>
      <c r="K8353" s="79" t="str">
        <v/>
      </c>
    </row>
    <row r="8354">
      <c r="A8354" s="81" t="str">
        <v/>
      </c>
      <c r="B8354" s="81" t="str">
        <v/>
      </c>
      <c r="C8354" s="83">
        <f>IF($E8354="","",IFERROR(VLOOKUP(TRIM(E8354&amp;""),'Référentiel Articles'!$A$2:$F$634,2,FALSE),""))</f>
      </c>
      <c r="D8354" s="83">
        <f>IF($E8354="","",IFERROR(VLOOKUP(TRIM(E8354&amp;""),'Référentiel Articles'!$A$2:$F$634,3,FALSE),""))</f>
      </c>
      <c r="E8354" s="81" t="str">
        <v/>
      </c>
      <c r="F8354" s="83">
        <f>IF($E8354="","",IFERROR(VLOOKUP(TRIM(E8354&amp;""),'Référentiel Articles'!$A$2:$F$634,4,FALSE),""))</f>
      </c>
      <c r="G8354" s="84">
        <f>IF($E8354="","",IFERROR(VLOOKUP(TRIM(E8354&amp;""),'Référentiel Articles'!$A$2:$F$634,5,FALSE),""))</f>
      </c>
      <c r="H8354" s="85" t="str">
        <v/>
      </c>
      <c r="I8354" s="84">
        <f>IF($E8354="","",IFERROR(VLOOKUP(TRIM(E8354&amp;""),'Référentiel Articles'!$A$2:$F$634,6,FALSE),""))</f>
      </c>
      <c r="J8354" s="90">
        <f>IF(OR($E8354="",$H8354=""),"",$H8354*$I8354)</f>
      </c>
      <c r="K8354" s="87" t="str">
        <v/>
      </c>
    </row>
    <row r="8355">
      <c r="A8355" s="74" t="str">
        <v/>
      </c>
      <c r="B8355" s="74" t="str">
        <v/>
      </c>
      <c r="C8355" s="75">
        <f>IF($E8355="","",IFERROR(VLOOKUP(TRIM(E8355&amp;""),'Référentiel Articles'!$A$2:$F$634,2,FALSE),""))</f>
      </c>
      <c r="D8355" s="75">
        <f>IF($E8355="","",IFERROR(VLOOKUP(TRIM(E8355&amp;""),'Référentiel Articles'!$A$2:$F$634,3,FALSE),""))</f>
      </c>
      <c r="E8355" s="74" t="str">
        <v/>
      </c>
      <c r="F8355" s="75">
        <f>IF($E8355="","",IFERROR(VLOOKUP(TRIM(E8355&amp;""),'Référentiel Articles'!$A$2:$F$634,4,FALSE),""))</f>
      </c>
      <c r="G8355" s="76">
        <f>IF($E8355="","",IFERROR(VLOOKUP(TRIM(E8355&amp;""),'Référentiel Articles'!$A$2:$F$634,5,FALSE),""))</f>
      </c>
      <c r="H8355" s="77" t="str">
        <v/>
      </c>
      <c r="I8355" s="76">
        <f>IF($E8355="","",IFERROR(VLOOKUP(TRIM(E8355&amp;""),'Référentiel Articles'!$A$2:$F$634,6,FALSE),""))</f>
      </c>
      <c r="J8355" s="78">
        <f>IF(OR($E8355="",$H8355=""),"",$H8355*$I8355)</f>
      </c>
      <c r="K8355" s="79" t="str">
        <v/>
      </c>
    </row>
    <row r="8356">
      <c r="A8356" s="81" t="str">
        <v/>
      </c>
      <c r="B8356" s="81" t="str">
        <v/>
      </c>
      <c r="C8356" s="83">
        <f>IF($E8356="","",IFERROR(VLOOKUP(TRIM(E8356&amp;""),'Référentiel Articles'!$A$2:$F$634,2,FALSE),""))</f>
      </c>
      <c r="D8356" s="83">
        <f>IF($E8356="","",IFERROR(VLOOKUP(TRIM(E8356&amp;""),'Référentiel Articles'!$A$2:$F$634,3,FALSE),""))</f>
      </c>
      <c r="E8356" s="81" t="str">
        <v/>
      </c>
      <c r="F8356" s="83">
        <f>IF($E8356="","",IFERROR(VLOOKUP(TRIM(E8356&amp;""),'Référentiel Articles'!$A$2:$F$634,4,FALSE),""))</f>
      </c>
      <c r="G8356" s="84">
        <f>IF($E8356="","",IFERROR(VLOOKUP(TRIM(E8356&amp;""),'Référentiel Articles'!$A$2:$F$634,5,FALSE),""))</f>
      </c>
      <c r="H8356" s="85" t="str">
        <v/>
      </c>
      <c r="I8356" s="84">
        <f>IF($E8356="","",IFERROR(VLOOKUP(TRIM(E8356&amp;""),'Référentiel Articles'!$A$2:$F$634,6,FALSE),""))</f>
      </c>
      <c r="J8356" s="90">
        <f>IF(OR($E8356="",$H8356=""),"",$H8356*$I8356)</f>
      </c>
      <c r="K8356" s="87" t="str">
        <v/>
      </c>
    </row>
    <row r="8357">
      <c r="A8357" s="74" t="str">
        <v/>
      </c>
      <c r="B8357" s="74" t="str">
        <v/>
      </c>
      <c r="C8357" s="75">
        <f>IF($E8357="","",IFERROR(VLOOKUP(TRIM(E8357&amp;""),'Référentiel Articles'!$A$2:$F$634,2,FALSE),""))</f>
      </c>
      <c r="D8357" s="75">
        <f>IF($E8357="","",IFERROR(VLOOKUP(TRIM(E8357&amp;""),'Référentiel Articles'!$A$2:$F$634,3,FALSE),""))</f>
      </c>
      <c r="E8357" s="74" t="str">
        <v/>
      </c>
      <c r="F8357" s="75">
        <f>IF($E8357="","",IFERROR(VLOOKUP(TRIM(E8357&amp;""),'Référentiel Articles'!$A$2:$F$634,4,FALSE),""))</f>
      </c>
      <c r="G8357" s="76">
        <f>IF($E8357="","",IFERROR(VLOOKUP(TRIM(E8357&amp;""),'Référentiel Articles'!$A$2:$F$634,5,FALSE),""))</f>
      </c>
      <c r="H8357" s="77" t="str">
        <v/>
      </c>
      <c r="I8357" s="76">
        <f>IF($E8357="","",IFERROR(VLOOKUP(TRIM(E8357&amp;""),'Référentiel Articles'!$A$2:$F$634,6,FALSE),""))</f>
      </c>
      <c r="J8357" s="78">
        <f>IF(OR($E8357="",$H8357=""),"",$H8357*$I8357)</f>
      </c>
      <c r="K8357" s="79" t="str">
        <v/>
      </c>
    </row>
    <row r="8358">
      <c r="A8358" s="81" t="str">
        <v/>
      </c>
      <c r="B8358" s="81" t="str">
        <v/>
      </c>
      <c r="C8358" s="83">
        <f>IF($E8358="","",IFERROR(VLOOKUP(TRIM(E8358&amp;""),'Référentiel Articles'!$A$2:$F$634,2,FALSE),""))</f>
      </c>
      <c r="D8358" s="83">
        <f>IF($E8358="","",IFERROR(VLOOKUP(TRIM(E8358&amp;""),'Référentiel Articles'!$A$2:$F$634,3,FALSE),""))</f>
      </c>
      <c r="E8358" s="81" t="str">
        <v/>
      </c>
      <c r="F8358" s="83">
        <f>IF($E8358="","",IFERROR(VLOOKUP(TRIM(E8358&amp;""),'Référentiel Articles'!$A$2:$F$634,4,FALSE),""))</f>
      </c>
      <c r="G8358" s="84">
        <f>IF($E8358="","",IFERROR(VLOOKUP(TRIM(E8358&amp;""),'Référentiel Articles'!$A$2:$F$634,5,FALSE),""))</f>
      </c>
      <c r="H8358" s="85" t="str">
        <v/>
      </c>
      <c r="I8358" s="84">
        <f>IF($E8358="","",IFERROR(VLOOKUP(TRIM(E8358&amp;""),'Référentiel Articles'!$A$2:$F$634,6,FALSE),""))</f>
      </c>
      <c r="J8358" s="90">
        <f>IF(OR($E8358="",$H8358=""),"",$H8358*$I8358)</f>
      </c>
      <c r="K8358" s="87" t="str">
        <v/>
      </c>
    </row>
    <row r="8359">
      <c r="A8359" s="74" t="str">
        <v/>
      </c>
      <c r="B8359" s="74" t="str">
        <v/>
      </c>
      <c r="C8359" s="75">
        <f>IF($E8359="","",IFERROR(VLOOKUP(TRIM(E8359&amp;""),'Référentiel Articles'!$A$2:$F$634,2,FALSE),""))</f>
      </c>
      <c r="D8359" s="75">
        <f>IF($E8359="","",IFERROR(VLOOKUP(TRIM(E8359&amp;""),'Référentiel Articles'!$A$2:$F$634,3,FALSE),""))</f>
      </c>
      <c r="E8359" s="74" t="str">
        <v/>
      </c>
      <c r="F8359" s="75">
        <f>IF($E8359="","",IFERROR(VLOOKUP(TRIM(E8359&amp;""),'Référentiel Articles'!$A$2:$F$634,4,FALSE),""))</f>
      </c>
      <c r="G8359" s="76">
        <f>IF($E8359="","",IFERROR(VLOOKUP(TRIM(E8359&amp;""),'Référentiel Articles'!$A$2:$F$634,5,FALSE),""))</f>
      </c>
      <c r="H8359" s="77" t="str">
        <v/>
      </c>
      <c r="I8359" s="76">
        <f>IF($E8359="","",IFERROR(VLOOKUP(TRIM(E8359&amp;""),'Référentiel Articles'!$A$2:$F$634,6,FALSE),""))</f>
      </c>
      <c r="J8359" s="78">
        <f>IF(OR($E8359="",$H8359=""),"",$H8359*$I8359)</f>
      </c>
      <c r="K8359" s="79" t="str">
        <v/>
      </c>
    </row>
    <row r="8360">
      <c r="A8360" s="81" t="str">
        <v/>
      </c>
      <c r="B8360" s="81" t="str">
        <v/>
      </c>
      <c r="C8360" s="83">
        <f>IF($E8360="","",IFERROR(VLOOKUP(TRIM(E8360&amp;""),'Référentiel Articles'!$A$2:$F$634,2,FALSE),""))</f>
      </c>
      <c r="D8360" s="83">
        <f>IF($E8360="","",IFERROR(VLOOKUP(TRIM(E8360&amp;""),'Référentiel Articles'!$A$2:$F$634,3,FALSE),""))</f>
      </c>
      <c r="E8360" s="81" t="str">
        <v/>
      </c>
      <c r="F8360" s="83">
        <f>IF($E8360="","",IFERROR(VLOOKUP(TRIM(E8360&amp;""),'Référentiel Articles'!$A$2:$F$634,4,FALSE),""))</f>
      </c>
      <c r="G8360" s="84">
        <f>IF($E8360="","",IFERROR(VLOOKUP(TRIM(E8360&amp;""),'Référentiel Articles'!$A$2:$F$634,5,FALSE),""))</f>
      </c>
      <c r="H8360" s="85" t="str">
        <v/>
      </c>
      <c r="I8360" s="84">
        <f>IF($E8360="","",IFERROR(VLOOKUP(TRIM(E8360&amp;""),'Référentiel Articles'!$A$2:$F$634,6,FALSE),""))</f>
      </c>
      <c r="J8360" s="90">
        <f>IF(OR($E8360="",$H8360=""),"",$H8360*$I8360)</f>
      </c>
      <c r="K8360" s="87" t="str">
        <v/>
      </c>
    </row>
    <row r="8361">
      <c r="A8361" s="74" t="str">
        <v/>
      </c>
      <c r="B8361" s="74" t="str">
        <v/>
      </c>
      <c r="C8361" s="75">
        <f>IF($E8361="","",IFERROR(VLOOKUP(TRIM(E8361&amp;""),'Référentiel Articles'!$A$2:$F$634,2,FALSE),""))</f>
      </c>
      <c r="D8361" s="75">
        <f>IF($E8361="","",IFERROR(VLOOKUP(TRIM(E8361&amp;""),'Référentiel Articles'!$A$2:$F$634,3,FALSE),""))</f>
      </c>
      <c r="E8361" s="74" t="str">
        <v/>
      </c>
      <c r="F8361" s="75">
        <f>IF($E8361="","",IFERROR(VLOOKUP(TRIM(E8361&amp;""),'Référentiel Articles'!$A$2:$F$634,4,FALSE),""))</f>
      </c>
      <c r="G8361" s="76">
        <f>IF($E8361="","",IFERROR(VLOOKUP(TRIM(E8361&amp;""),'Référentiel Articles'!$A$2:$F$634,5,FALSE),""))</f>
      </c>
      <c r="H8361" s="77" t="str">
        <v/>
      </c>
      <c r="I8361" s="76">
        <f>IF($E8361="","",IFERROR(VLOOKUP(TRIM(E8361&amp;""),'Référentiel Articles'!$A$2:$F$634,6,FALSE),""))</f>
      </c>
      <c r="J8361" s="78">
        <f>IF(OR($E8361="",$H8361=""),"",$H8361*$I8361)</f>
      </c>
      <c r="K8361" s="79" t="str">
        <v/>
      </c>
    </row>
    <row r="8362">
      <c r="A8362" s="81" t="str">
        <v/>
      </c>
      <c r="B8362" s="81" t="str">
        <v/>
      </c>
      <c r="C8362" s="83">
        <f>IF($E8362="","",IFERROR(VLOOKUP(TRIM(E8362&amp;""),'Référentiel Articles'!$A$2:$F$634,2,FALSE),""))</f>
      </c>
      <c r="D8362" s="83">
        <f>IF($E8362="","",IFERROR(VLOOKUP(TRIM(E8362&amp;""),'Référentiel Articles'!$A$2:$F$634,3,FALSE),""))</f>
      </c>
      <c r="E8362" s="81" t="str">
        <v/>
      </c>
      <c r="F8362" s="83">
        <f>IF($E8362="","",IFERROR(VLOOKUP(TRIM(E8362&amp;""),'Référentiel Articles'!$A$2:$F$634,4,FALSE),""))</f>
      </c>
      <c r="G8362" s="84">
        <f>IF($E8362="","",IFERROR(VLOOKUP(TRIM(E8362&amp;""),'Référentiel Articles'!$A$2:$F$634,5,FALSE),""))</f>
      </c>
      <c r="H8362" s="85" t="str">
        <v/>
      </c>
      <c r="I8362" s="84">
        <f>IF($E8362="","",IFERROR(VLOOKUP(TRIM(E8362&amp;""),'Référentiel Articles'!$A$2:$F$634,6,FALSE),""))</f>
      </c>
      <c r="J8362" s="90">
        <f>IF(OR($E8362="",$H8362=""),"",$H8362*$I8362)</f>
      </c>
      <c r="K8362" s="87" t="str">
        <v/>
      </c>
    </row>
    <row r="8363">
      <c r="A8363" s="74" t="str">
        <v/>
      </c>
      <c r="B8363" s="74" t="str">
        <v/>
      </c>
      <c r="C8363" s="75">
        <f>IF($E8363="","",IFERROR(VLOOKUP(TRIM(E8363&amp;""),'Référentiel Articles'!$A$2:$F$634,2,FALSE),""))</f>
      </c>
      <c r="D8363" s="75">
        <f>IF($E8363="","",IFERROR(VLOOKUP(TRIM(E8363&amp;""),'Référentiel Articles'!$A$2:$F$634,3,FALSE),""))</f>
      </c>
      <c r="E8363" s="74" t="str">
        <v/>
      </c>
      <c r="F8363" s="75">
        <f>IF($E8363="","",IFERROR(VLOOKUP(TRIM(E8363&amp;""),'Référentiel Articles'!$A$2:$F$634,4,FALSE),""))</f>
      </c>
      <c r="G8363" s="76">
        <f>IF($E8363="","",IFERROR(VLOOKUP(TRIM(E8363&amp;""),'Référentiel Articles'!$A$2:$F$634,5,FALSE),""))</f>
      </c>
      <c r="H8363" s="77" t="str">
        <v/>
      </c>
      <c r="I8363" s="76">
        <f>IF($E8363="","",IFERROR(VLOOKUP(TRIM(E8363&amp;""),'Référentiel Articles'!$A$2:$F$634,6,FALSE),""))</f>
      </c>
      <c r="J8363" s="78">
        <f>IF(OR($E8363="",$H8363=""),"",$H8363*$I8363)</f>
      </c>
      <c r="K8363" s="79" t="str">
        <v/>
      </c>
    </row>
    <row r="8364">
      <c r="A8364" s="81" t="str">
        <v/>
      </c>
      <c r="B8364" s="81" t="str">
        <v/>
      </c>
      <c r="C8364" s="83">
        <f>IF($E8364="","",IFERROR(VLOOKUP(TRIM(E8364&amp;""),'Référentiel Articles'!$A$2:$F$634,2,FALSE),""))</f>
      </c>
      <c r="D8364" s="83">
        <f>IF($E8364="","",IFERROR(VLOOKUP(TRIM(E8364&amp;""),'Référentiel Articles'!$A$2:$F$634,3,FALSE),""))</f>
      </c>
      <c r="E8364" s="81" t="str">
        <v/>
      </c>
      <c r="F8364" s="83">
        <f>IF($E8364="","",IFERROR(VLOOKUP(TRIM(E8364&amp;""),'Référentiel Articles'!$A$2:$F$634,4,FALSE),""))</f>
      </c>
      <c r="G8364" s="84">
        <f>IF($E8364="","",IFERROR(VLOOKUP(TRIM(E8364&amp;""),'Référentiel Articles'!$A$2:$F$634,5,FALSE),""))</f>
      </c>
      <c r="H8364" s="85" t="str">
        <v/>
      </c>
      <c r="I8364" s="84">
        <f>IF($E8364="","",IFERROR(VLOOKUP(TRIM(E8364&amp;""),'Référentiel Articles'!$A$2:$F$634,6,FALSE),""))</f>
      </c>
      <c r="J8364" s="90">
        <f>IF(OR($E8364="",$H8364=""),"",$H8364*$I8364)</f>
      </c>
      <c r="K8364" s="87" t="str">
        <v/>
      </c>
    </row>
    <row r="8365">
      <c r="A8365" s="74" t="str">
        <v/>
      </c>
      <c r="B8365" s="74" t="str">
        <v/>
      </c>
      <c r="C8365" s="75">
        <f>IF($E8365="","",IFERROR(VLOOKUP(TRIM(E8365&amp;""),'Référentiel Articles'!$A$2:$F$634,2,FALSE),""))</f>
      </c>
      <c r="D8365" s="75">
        <f>IF($E8365="","",IFERROR(VLOOKUP(TRIM(E8365&amp;""),'Référentiel Articles'!$A$2:$F$634,3,FALSE),""))</f>
      </c>
      <c r="E8365" s="74" t="str">
        <v/>
      </c>
      <c r="F8365" s="75">
        <f>IF($E8365="","",IFERROR(VLOOKUP(TRIM(E8365&amp;""),'Référentiel Articles'!$A$2:$F$634,4,FALSE),""))</f>
      </c>
      <c r="G8365" s="76">
        <f>IF($E8365="","",IFERROR(VLOOKUP(TRIM(E8365&amp;""),'Référentiel Articles'!$A$2:$F$634,5,FALSE),""))</f>
      </c>
      <c r="H8365" s="77" t="str">
        <v/>
      </c>
      <c r="I8365" s="76">
        <f>IF($E8365="","",IFERROR(VLOOKUP(TRIM(E8365&amp;""),'Référentiel Articles'!$A$2:$F$634,6,FALSE),""))</f>
      </c>
      <c r="J8365" s="78">
        <f>IF(OR($E8365="",$H8365=""),"",$H8365*$I8365)</f>
      </c>
      <c r="K8365" s="79" t="str">
        <v/>
      </c>
    </row>
    <row r="8366">
      <c r="A8366" s="81" t="str">
        <v/>
      </c>
      <c r="B8366" s="81" t="str">
        <v/>
      </c>
      <c r="C8366" s="83">
        <f>IF($E8366="","",IFERROR(VLOOKUP(TRIM(E8366&amp;""),'Référentiel Articles'!$A$2:$F$634,2,FALSE),""))</f>
      </c>
      <c r="D8366" s="83">
        <f>IF($E8366="","",IFERROR(VLOOKUP(TRIM(E8366&amp;""),'Référentiel Articles'!$A$2:$F$634,3,FALSE),""))</f>
      </c>
      <c r="E8366" s="81" t="str">
        <v/>
      </c>
      <c r="F8366" s="83">
        <f>IF($E8366="","",IFERROR(VLOOKUP(TRIM(E8366&amp;""),'Référentiel Articles'!$A$2:$F$634,4,FALSE),""))</f>
      </c>
      <c r="G8366" s="84">
        <f>IF($E8366="","",IFERROR(VLOOKUP(TRIM(E8366&amp;""),'Référentiel Articles'!$A$2:$F$634,5,FALSE),""))</f>
      </c>
      <c r="H8366" s="85" t="str">
        <v/>
      </c>
      <c r="I8366" s="84">
        <f>IF($E8366="","",IFERROR(VLOOKUP(TRIM(E8366&amp;""),'Référentiel Articles'!$A$2:$F$634,6,FALSE),""))</f>
      </c>
      <c r="J8366" s="90">
        <f>IF(OR($E8366="",$H8366=""),"",$H8366*$I8366)</f>
      </c>
      <c r="K8366" s="87" t="str">
        <v/>
      </c>
    </row>
    <row r="8367">
      <c r="A8367" s="74" t="str">
        <v/>
      </c>
      <c r="B8367" s="74" t="str">
        <v/>
      </c>
      <c r="C8367" s="75">
        <f>IF($E8367="","",IFERROR(VLOOKUP(TRIM(E8367&amp;""),'Référentiel Articles'!$A$2:$F$634,2,FALSE),""))</f>
      </c>
      <c r="D8367" s="75">
        <f>IF($E8367="","",IFERROR(VLOOKUP(TRIM(E8367&amp;""),'Référentiel Articles'!$A$2:$F$634,3,FALSE),""))</f>
      </c>
      <c r="E8367" s="74" t="str">
        <v/>
      </c>
      <c r="F8367" s="75">
        <f>IF($E8367="","",IFERROR(VLOOKUP(TRIM(E8367&amp;""),'Référentiel Articles'!$A$2:$F$634,4,FALSE),""))</f>
      </c>
      <c r="G8367" s="76">
        <f>IF($E8367="","",IFERROR(VLOOKUP(TRIM(E8367&amp;""),'Référentiel Articles'!$A$2:$F$634,5,FALSE),""))</f>
      </c>
      <c r="H8367" s="77" t="str">
        <v/>
      </c>
      <c r="I8367" s="76">
        <f>IF($E8367="","",IFERROR(VLOOKUP(TRIM(E8367&amp;""),'Référentiel Articles'!$A$2:$F$634,6,FALSE),""))</f>
      </c>
      <c r="J8367" s="78">
        <f>IF(OR($E8367="",$H8367=""),"",$H8367*$I8367)</f>
      </c>
      <c r="K8367" s="79" t="str">
        <v/>
      </c>
    </row>
    <row r="8368">
      <c r="A8368" s="81" t="str">
        <v/>
      </c>
      <c r="B8368" s="81" t="str">
        <v/>
      </c>
      <c r="C8368" s="83">
        <f>IF($E8368="","",IFERROR(VLOOKUP(TRIM(E8368&amp;""),'Référentiel Articles'!$A$2:$F$634,2,FALSE),""))</f>
      </c>
      <c r="D8368" s="83">
        <f>IF($E8368="","",IFERROR(VLOOKUP(TRIM(E8368&amp;""),'Référentiel Articles'!$A$2:$F$634,3,FALSE),""))</f>
      </c>
      <c r="E8368" s="81" t="str">
        <v/>
      </c>
      <c r="F8368" s="83">
        <f>IF($E8368="","",IFERROR(VLOOKUP(TRIM(E8368&amp;""),'Référentiel Articles'!$A$2:$F$634,4,FALSE),""))</f>
      </c>
      <c r="G8368" s="84">
        <f>IF($E8368="","",IFERROR(VLOOKUP(TRIM(E8368&amp;""),'Référentiel Articles'!$A$2:$F$634,5,FALSE),""))</f>
      </c>
      <c r="H8368" s="85" t="str">
        <v/>
      </c>
      <c r="I8368" s="84">
        <f>IF($E8368="","",IFERROR(VLOOKUP(TRIM(E8368&amp;""),'Référentiel Articles'!$A$2:$F$634,6,FALSE),""))</f>
      </c>
      <c r="J8368" s="90">
        <f>IF(OR($E8368="",$H8368=""),"",$H8368*$I8368)</f>
      </c>
      <c r="K8368" s="87" t="str">
        <v/>
      </c>
    </row>
    <row r="8369">
      <c r="A8369" s="74" t="str">
        <v/>
      </c>
      <c r="B8369" s="74" t="str">
        <v/>
      </c>
      <c r="C8369" s="75">
        <f>IF($E8369="","",IFERROR(VLOOKUP(TRIM(E8369&amp;""),'Référentiel Articles'!$A$2:$F$634,2,FALSE),""))</f>
      </c>
      <c r="D8369" s="75">
        <f>IF($E8369="","",IFERROR(VLOOKUP(TRIM(E8369&amp;""),'Référentiel Articles'!$A$2:$F$634,3,FALSE),""))</f>
      </c>
      <c r="E8369" s="74" t="str">
        <v/>
      </c>
      <c r="F8369" s="75">
        <f>IF($E8369="","",IFERROR(VLOOKUP(TRIM(E8369&amp;""),'Référentiel Articles'!$A$2:$F$634,4,FALSE),""))</f>
      </c>
      <c r="G8369" s="76">
        <f>IF($E8369="","",IFERROR(VLOOKUP(TRIM(E8369&amp;""),'Référentiel Articles'!$A$2:$F$634,5,FALSE),""))</f>
      </c>
      <c r="H8369" s="77" t="str">
        <v/>
      </c>
      <c r="I8369" s="76">
        <f>IF($E8369="","",IFERROR(VLOOKUP(TRIM(E8369&amp;""),'Référentiel Articles'!$A$2:$F$634,6,FALSE),""))</f>
      </c>
      <c r="J8369" s="78">
        <f>IF(OR($E8369="",$H8369=""),"",$H8369*$I8369)</f>
      </c>
      <c r="K8369" s="79" t="str">
        <v/>
      </c>
    </row>
    <row r="8370">
      <c r="A8370" s="81" t="str">
        <v/>
      </c>
      <c r="B8370" s="81" t="str">
        <v/>
      </c>
      <c r="C8370" s="83">
        <f>IF($E8370="","",IFERROR(VLOOKUP(TRIM(E8370&amp;""),'Référentiel Articles'!$A$2:$F$634,2,FALSE),""))</f>
      </c>
      <c r="D8370" s="83">
        <f>IF($E8370="","",IFERROR(VLOOKUP(TRIM(E8370&amp;""),'Référentiel Articles'!$A$2:$F$634,3,FALSE),""))</f>
      </c>
      <c r="E8370" s="81" t="str">
        <v/>
      </c>
      <c r="F8370" s="83">
        <f>IF($E8370="","",IFERROR(VLOOKUP(TRIM(E8370&amp;""),'Référentiel Articles'!$A$2:$F$634,4,FALSE),""))</f>
      </c>
      <c r="G8370" s="84">
        <f>IF($E8370="","",IFERROR(VLOOKUP(TRIM(E8370&amp;""),'Référentiel Articles'!$A$2:$F$634,5,FALSE),""))</f>
      </c>
      <c r="H8370" s="85" t="str">
        <v/>
      </c>
      <c r="I8370" s="84">
        <f>IF($E8370="","",IFERROR(VLOOKUP(TRIM(E8370&amp;""),'Référentiel Articles'!$A$2:$F$634,6,FALSE),""))</f>
      </c>
      <c r="J8370" s="90">
        <f>IF(OR($E8370="",$H8370=""),"",$H8370*$I8370)</f>
      </c>
      <c r="K8370" s="87" t="str">
        <v/>
      </c>
    </row>
    <row r="8371">
      <c r="A8371" s="74" t="str">
        <v/>
      </c>
      <c r="B8371" s="74" t="str">
        <v/>
      </c>
      <c r="C8371" s="75">
        <f>IF($E8371="","",IFERROR(VLOOKUP(TRIM(E8371&amp;""),'Référentiel Articles'!$A$2:$F$634,2,FALSE),""))</f>
      </c>
      <c r="D8371" s="75">
        <f>IF($E8371="","",IFERROR(VLOOKUP(TRIM(E8371&amp;""),'Référentiel Articles'!$A$2:$F$634,3,FALSE),""))</f>
      </c>
      <c r="E8371" s="74" t="str">
        <v/>
      </c>
      <c r="F8371" s="75">
        <f>IF($E8371="","",IFERROR(VLOOKUP(TRIM(E8371&amp;""),'Référentiel Articles'!$A$2:$F$634,4,FALSE),""))</f>
      </c>
      <c r="G8371" s="76">
        <f>IF($E8371="","",IFERROR(VLOOKUP(TRIM(E8371&amp;""),'Référentiel Articles'!$A$2:$F$634,5,FALSE),""))</f>
      </c>
      <c r="H8371" s="77" t="str">
        <v/>
      </c>
      <c r="I8371" s="76">
        <f>IF($E8371="","",IFERROR(VLOOKUP(TRIM(E8371&amp;""),'Référentiel Articles'!$A$2:$F$634,6,FALSE),""))</f>
      </c>
      <c r="J8371" s="78">
        <f>IF(OR($E8371="",$H8371=""),"",$H8371*$I8371)</f>
      </c>
      <c r="K8371" s="79" t="str">
        <v/>
      </c>
    </row>
    <row r="8372">
      <c r="A8372" s="81" t="str">
        <v/>
      </c>
      <c r="B8372" s="81" t="str">
        <v/>
      </c>
      <c r="C8372" s="83">
        <f>IF($E8372="","",IFERROR(VLOOKUP(TRIM(E8372&amp;""),'Référentiel Articles'!$A$2:$F$634,2,FALSE),""))</f>
      </c>
      <c r="D8372" s="83">
        <f>IF($E8372="","",IFERROR(VLOOKUP(TRIM(E8372&amp;""),'Référentiel Articles'!$A$2:$F$634,3,FALSE),""))</f>
      </c>
      <c r="E8372" s="81" t="str">
        <v/>
      </c>
      <c r="F8372" s="83">
        <f>IF($E8372="","",IFERROR(VLOOKUP(TRIM(E8372&amp;""),'Référentiel Articles'!$A$2:$F$634,4,FALSE),""))</f>
      </c>
      <c r="G8372" s="84">
        <f>IF($E8372="","",IFERROR(VLOOKUP(TRIM(E8372&amp;""),'Référentiel Articles'!$A$2:$F$634,5,FALSE),""))</f>
      </c>
      <c r="H8372" s="85" t="str">
        <v/>
      </c>
      <c r="I8372" s="84">
        <f>IF($E8372="","",IFERROR(VLOOKUP(TRIM(E8372&amp;""),'Référentiel Articles'!$A$2:$F$634,6,FALSE),""))</f>
      </c>
      <c r="J8372" s="90">
        <f>IF(OR($E8372="",$H8372=""),"",$H8372*$I8372)</f>
      </c>
      <c r="K8372" s="87" t="str">
        <v/>
      </c>
    </row>
    <row r="8373">
      <c r="A8373" s="74" t="str">
        <v/>
      </c>
      <c r="B8373" s="74" t="str">
        <v/>
      </c>
      <c r="C8373" s="75">
        <f>IF($E8373="","",IFERROR(VLOOKUP(TRIM(E8373&amp;""),'Référentiel Articles'!$A$2:$F$634,2,FALSE),""))</f>
      </c>
      <c r="D8373" s="75">
        <f>IF($E8373="","",IFERROR(VLOOKUP(TRIM(E8373&amp;""),'Référentiel Articles'!$A$2:$F$634,3,FALSE),""))</f>
      </c>
      <c r="E8373" s="74" t="str">
        <v/>
      </c>
      <c r="F8373" s="75">
        <f>IF($E8373="","",IFERROR(VLOOKUP(TRIM(E8373&amp;""),'Référentiel Articles'!$A$2:$F$634,4,FALSE),""))</f>
      </c>
      <c r="G8373" s="76">
        <f>IF($E8373="","",IFERROR(VLOOKUP(TRIM(E8373&amp;""),'Référentiel Articles'!$A$2:$F$634,5,FALSE),""))</f>
      </c>
      <c r="H8373" s="77" t="str">
        <v/>
      </c>
      <c r="I8373" s="76">
        <f>IF($E8373="","",IFERROR(VLOOKUP(TRIM(E8373&amp;""),'Référentiel Articles'!$A$2:$F$634,6,FALSE),""))</f>
      </c>
      <c r="J8373" s="78">
        <f>IF(OR($E8373="",$H8373=""),"",$H8373*$I8373)</f>
      </c>
      <c r="K8373" s="79" t="str">
        <v/>
      </c>
    </row>
    <row r="8374">
      <c r="A8374" s="81" t="str">
        <v/>
      </c>
      <c r="B8374" s="81" t="str">
        <v/>
      </c>
      <c r="C8374" s="83">
        <f>IF($E8374="","",IFERROR(VLOOKUP(TRIM(E8374&amp;""),'Référentiel Articles'!$A$2:$F$634,2,FALSE),""))</f>
      </c>
      <c r="D8374" s="83">
        <f>IF($E8374="","",IFERROR(VLOOKUP(TRIM(E8374&amp;""),'Référentiel Articles'!$A$2:$F$634,3,FALSE),""))</f>
      </c>
      <c r="E8374" s="81" t="str">
        <v/>
      </c>
      <c r="F8374" s="83">
        <f>IF($E8374="","",IFERROR(VLOOKUP(TRIM(E8374&amp;""),'Référentiel Articles'!$A$2:$F$634,4,FALSE),""))</f>
      </c>
      <c r="G8374" s="84">
        <f>IF($E8374="","",IFERROR(VLOOKUP(TRIM(E8374&amp;""),'Référentiel Articles'!$A$2:$F$634,5,FALSE),""))</f>
      </c>
      <c r="H8374" s="85" t="str">
        <v/>
      </c>
      <c r="I8374" s="84">
        <f>IF($E8374="","",IFERROR(VLOOKUP(TRIM(E8374&amp;""),'Référentiel Articles'!$A$2:$F$634,6,FALSE),""))</f>
      </c>
      <c r="J8374" s="90">
        <f>IF(OR($E8374="",$H8374=""),"",$H8374*$I8374)</f>
      </c>
      <c r="K8374" s="87" t="str">
        <v/>
      </c>
    </row>
    <row r="8375">
      <c r="A8375" s="74" t="str">
        <v/>
      </c>
      <c r="B8375" s="74" t="str">
        <v/>
      </c>
      <c r="C8375" s="75">
        <f>IF($E8375="","",IFERROR(VLOOKUP(TRIM(E8375&amp;""),'Référentiel Articles'!$A$2:$F$634,2,FALSE),""))</f>
      </c>
      <c r="D8375" s="75">
        <f>IF($E8375="","",IFERROR(VLOOKUP(TRIM(E8375&amp;""),'Référentiel Articles'!$A$2:$F$634,3,FALSE),""))</f>
      </c>
      <c r="E8375" s="74" t="str">
        <v/>
      </c>
      <c r="F8375" s="75">
        <f>IF($E8375="","",IFERROR(VLOOKUP(TRIM(E8375&amp;""),'Référentiel Articles'!$A$2:$F$634,4,FALSE),""))</f>
      </c>
      <c r="G8375" s="76">
        <f>IF($E8375="","",IFERROR(VLOOKUP(TRIM(E8375&amp;""),'Référentiel Articles'!$A$2:$F$634,5,FALSE),""))</f>
      </c>
      <c r="H8375" s="77" t="str">
        <v/>
      </c>
      <c r="I8375" s="76">
        <f>IF($E8375="","",IFERROR(VLOOKUP(TRIM(E8375&amp;""),'Référentiel Articles'!$A$2:$F$634,6,FALSE),""))</f>
      </c>
      <c r="J8375" s="78">
        <f>IF(OR($E8375="",$H8375=""),"",$H8375*$I8375)</f>
      </c>
      <c r="K8375" s="79" t="str">
        <v/>
      </c>
    </row>
    <row r="8376">
      <c r="A8376" s="81" t="str">
        <v/>
      </c>
      <c r="B8376" s="81" t="str">
        <v/>
      </c>
      <c r="C8376" s="83">
        <f>IF($E8376="","",IFERROR(VLOOKUP(TRIM(E8376&amp;""),'Référentiel Articles'!$A$2:$F$634,2,FALSE),""))</f>
      </c>
      <c r="D8376" s="83">
        <f>IF($E8376="","",IFERROR(VLOOKUP(TRIM(E8376&amp;""),'Référentiel Articles'!$A$2:$F$634,3,FALSE),""))</f>
      </c>
      <c r="E8376" s="81" t="str">
        <v/>
      </c>
      <c r="F8376" s="83">
        <f>IF($E8376="","",IFERROR(VLOOKUP(TRIM(E8376&amp;""),'Référentiel Articles'!$A$2:$F$634,4,FALSE),""))</f>
      </c>
      <c r="G8376" s="84">
        <f>IF($E8376="","",IFERROR(VLOOKUP(TRIM(E8376&amp;""),'Référentiel Articles'!$A$2:$F$634,5,FALSE),""))</f>
      </c>
      <c r="H8376" s="85" t="str">
        <v/>
      </c>
      <c r="I8376" s="84">
        <f>IF($E8376="","",IFERROR(VLOOKUP(TRIM(E8376&amp;""),'Référentiel Articles'!$A$2:$F$634,6,FALSE),""))</f>
      </c>
      <c r="J8376" s="90">
        <f>IF(OR($E8376="",$H8376=""),"",$H8376*$I8376)</f>
      </c>
      <c r="K8376" s="87" t="str">
        <v/>
      </c>
    </row>
    <row r="8377">
      <c r="A8377" s="74" t="str">
        <v/>
      </c>
      <c r="B8377" s="74" t="str">
        <v/>
      </c>
      <c r="C8377" s="75">
        <f>IF($E8377="","",IFERROR(VLOOKUP(TRIM(E8377&amp;""),'Référentiel Articles'!$A$2:$F$634,2,FALSE),""))</f>
      </c>
      <c r="D8377" s="75">
        <f>IF($E8377="","",IFERROR(VLOOKUP(TRIM(E8377&amp;""),'Référentiel Articles'!$A$2:$F$634,3,FALSE),""))</f>
      </c>
      <c r="E8377" s="74" t="str">
        <v/>
      </c>
      <c r="F8377" s="75">
        <f>IF($E8377="","",IFERROR(VLOOKUP(TRIM(E8377&amp;""),'Référentiel Articles'!$A$2:$F$634,4,FALSE),""))</f>
      </c>
      <c r="G8377" s="76">
        <f>IF($E8377="","",IFERROR(VLOOKUP(TRIM(E8377&amp;""),'Référentiel Articles'!$A$2:$F$634,5,FALSE),""))</f>
      </c>
      <c r="H8377" s="77" t="str">
        <v/>
      </c>
      <c r="I8377" s="76">
        <f>IF($E8377="","",IFERROR(VLOOKUP(TRIM(E8377&amp;""),'Référentiel Articles'!$A$2:$F$634,6,FALSE),""))</f>
      </c>
      <c r="J8377" s="78">
        <f>IF(OR($E8377="",$H8377=""),"",$H8377*$I8377)</f>
      </c>
      <c r="K8377" s="79" t="str">
        <v/>
      </c>
    </row>
    <row r="8378">
      <c r="A8378" s="81" t="str">
        <v/>
      </c>
      <c r="B8378" s="81" t="str">
        <v/>
      </c>
      <c r="C8378" s="83">
        <f>IF($E8378="","",IFERROR(VLOOKUP(TRIM(E8378&amp;""),'Référentiel Articles'!$A$2:$F$634,2,FALSE),""))</f>
      </c>
      <c r="D8378" s="83">
        <f>IF($E8378="","",IFERROR(VLOOKUP(TRIM(E8378&amp;""),'Référentiel Articles'!$A$2:$F$634,3,FALSE),""))</f>
      </c>
      <c r="E8378" s="81" t="str">
        <v/>
      </c>
      <c r="F8378" s="83">
        <f>IF($E8378="","",IFERROR(VLOOKUP(TRIM(E8378&amp;""),'Référentiel Articles'!$A$2:$F$634,4,FALSE),""))</f>
      </c>
      <c r="G8378" s="84">
        <f>IF($E8378="","",IFERROR(VLOOKUP(TRIM(E8378&amp;""),'Référentiel Articles'!$A$2:$F$634,5,FALSE),""))</f>
      </c>
      <c r="H8378" s="85" t="str">
        <v/>
      </c>
      <c r="I8378" s="84">
        <f>IF($E8378="","",IFERROR(VLOOKUP(TRIM(E8378&amp;""),'Référentiel Articles'!$A$2:$F$634,6,FALSE),""))</f>
      </c>
      <c r="J8378" s="90">
        <f>IF(OR($E8378="",$H8378=""),"",$H8378*$I8378)</f>
      </c>
      <c r="K8378" s="87" t="str">
        <v/>
      </c>
    </row>
    <row r="8379">
      <c r="A8379" s="74" t="str">
        <v/>
      </c>
      <c r="B8379" s="74" t="str">
        <v/>
      </c>
      <c r="C8379" s="75">
        <f>IF($E8379="","",IFERROR(VLOOKUP(TRIM(E8379&amp;""),'Référentiel Articles'!$A$2:$F$634,2,FALSE),""))</f>
      </c>
      <c r="D8379" s="75">
        <f>IF($E8379="","",IFERROR(VLOOKUP(TRIM(E8379&amp;""),'Référentiel Articles'!$A$2:$F$634,3,FALSE),""))</f>
      </c>
      <c r="E8379" s="74" t="str">
        <v/>
      </c>
      <c r="F8379" s="75">
        <f>IF($E8379="","",IFERROR(VLOOKUP(TRIM(E8379&amp;""),'Référentiel Articles'!$A$2:$F$634,4,FALSE),""))</f>
      </c>
      <c r="G8379" s="76">
        <f>IF($E8379="","",IFERROR(VLOOKUP(TRIM(E8379&amp;""),'Référentiel Articles'!$A$2:$F$634,5,FALSE),""))</f>
      </c>
      <c r="H8379" s="77" t="str">
        <v/>
      </c>
      <c r="I8379" s="76">
        <f>IF($E8379="","",IFERROR(VLOOKUP(TRIM(E8379&amp;""),'Référentiel Articles'!$A$2:$F$634,6,FALSE),""))</f>
      </c>
      <c r="J8379" s="78">
        <f>IF(OR($E8379="",$H8379=""),"",$H8379*$I8379)</f>
      </c>
      <c r="K8379" s="79" t="str">
        <v/>
      </c>
    </row>
    <row r="8380">
      <c r="A8380" s="81" t="str">
        <v/>
      </c>
      <c r="B8380" s="81" t="str">
        <v/>
      </c>
      <c r="C8380" s="83">
        <f>IF($E8380="","",IFERROR(VLOOKUP(TRIM(E8380&amp;""),'Référentiel Articles'!$A$2:$F$634,2,FALSE),""))</f>
      </c>
      <c r="D8380" s="83">
        <f>IF($E8380="","",IFERROR(VLOOKUP(TRIM(E8380&amp;""),'Référentiel Articles'!$A$2:$F$634,3,FALSE),""))</f>
      </c>
      <c r="E8380" s="81" t="str">
        <v/>
      </c>
      <c r="F8380" s="83">
        <f>IF($E8380="","",IFERROR(VLOOKUP(TRIM(E8380&amp;""),'Référentiel Articles'!$A$2:$F$634,4,FALSE),""))</f>
      </c>
      <c r="G8380" s="84">
        <f>IF($E8380="","",IFERROR(VLOOKUP(TRIM(E8380&amp;""),'Référentiel Articles'!$A$2:$F$634,5,FALSE),""))</f>
      </c>
      <c r="H8380" s="85" t="str">
        <v/>
      </c>
      <c r="I8380" s="84">
        <f>IF($E8380="","",IFERROR(VLOOKUP(TRIM(E8380&amp;""),'Référentiel Articles'!$A$2:$F$634,6,FALSE),""))</f>
      </c>
      <c r="J8380" s="90">
        <f>IF(OR($E8380="",$H8380=""),"",$H8380*$I8380)</f>
      </c>
      <c r="K8380" s="87" t="str">
        <v/>
      </c>
    </row>
    <row r="8381">
      <c r="A8381" s="74" t="str">
        <v/>
      </c>
      <c r="B8381" s="74" t="str">
        <v/>
      </c>
      <c r="C8381" s="75">
        <f>IF($E8381="","",IFERROR(VLOOKUP(TRIM(E8381&amp;""),'Référentiel Articles'!$A$2:$F$634,2,FALSE),""))</f>
      </c>
      <c r="D8381" s="75">
        <f>IF($E8381="","",IFERROR(VLOOKUP(TRIM(E8381&amp;""),'Référentiel Articles'!$A$2:$F$634,3,FALSE),""))</f>
      </c>
      <c r="E8381" s="74" t="str">
        <v/>
      </c>
      <c r="F8381" s="75">
        <f>IF($E8381="","",IFERROR(VLOOKUP(TRIM(E8381&amp;""),'Référentiel Articles'!$A$2:$F$634,4,FALSE),""))</f>
      </c>
      <c r="G8381" s="76">
        <f>IF($E8381="","",IFERROR(VLOOKUP(TRIM(E8381&amp;""),'Référentiel Articles'!$A$2:$F$634,5,FALSE),""))</f>
      </c>
      <c r="H8381" s="77" t="str">
        <v/>
      </c>
      <c r="I8381" s="76">
        <f>IF($E8381="","",IFERROR(VLOOKUP(TRIM(E8381&amp;""),'Référentiel Articles'!$A$2:$F$634,6,FALSE),""))</f>
      </c>
      <c r="J8381" s="78">
        <f>IF(OR($E8381="",$H8381=""),"",$H8381*$I8381)</f>
      </c>
      <c r="K8381" s="79" t="str">
        <v/>
      </c>
    </row>
    <row r="8382">
      <c r="A8382" s="81" t="str">
        <v/>
      </c>
      <c r="B8382" s="81" t="str">
        <v/>
      </c>
      <c r="C8382" s="83">
        <f>IF($E8382="","",IFERROR(VLOOKUP(TRIM(E8382&amp;""),'Référentiel Articles'!$A$2:$F$634,2,FALSE),""))</f>
      </c>
      <c r="D8382" s="83">
        <f>IF($E8382="","",IFERROR(VLOOKUP(TRIM(E8382&amp;""),'Référentiel Articles'!$A$2:$F$634,3,FALSE),""))</f>
      </c>
      <c r="E8382" s="81" t="str">
        <v/>
      </c>
      <c r="F8382" s="83">
        <f>IF($E8382="","",IFERROR(VLOOKUP(TRIM(E8382&amp;""),'Référentiel Articles'!$A$2:$F$634,4,FALSE),""))</f>
      </c>
      <c r="G8382" s="84">
        <f>IF($E8382="","",IFERROR(VLOOKUP(TRIM(E8382&amp;""),'Référentiel Articles'!$A$2:$F$634,5,FALSE),""))</f>
      </c>
      <c r="H8382" s="85" t="str">
        <v/>
      </c>
      <c r="I8382" s="84">
        <f>IF($E8382="","",IFERROR(VLOOKUP(TRIM(E8382&amp;""),'Référentiel Articles'!$A$2:$F$634,6,FALSE),""))</f>
      </c>
      <c r="J8382" s="90">
        <f>IF(OR($E8382="",$H8382=""),"",$H8382*$I8382)</f>
      </c>
      <c r="K8382" s="87" t="str">
        <v/>
      </c>
    </row>
    <row r="8383">
      <c r="A8383" s="74" t="str">
        <v/>
      </c>
      <c r="B8383" s="74" t="str">
        <v/>
      </c>
      <c r="C8383" s="75">
        <f>IF($E8383="","",IFERROR(VLOOKUP(TRIM(E8383&amp;""),'Référentiel Articles'!$A$2:$F$634,2,FALSE),""))</f>
      </c>
      <c r="D8383" s="75">
        <f>IF($E8383="","",IFERROR(VLOOKUP(TRIM(E8383&amp;""),'Référentiel Articles'!$A$2:$F$634,3,FALSE),""))</f>
      </c>
      <c r="E8383" s="74" t="str">
        <v/>
      </c>
      <c r="F8383" s="75">
        <f>IF($E8383="","",IFERROR(VLOOKUP(TRIM(E8383&amp;""),'Référentiel Articles'!$A$2:$F$634,4,FALSE),""))</f>
      </c>
      <c r="G8383" s="76">
        <f>IF($E8383="","",IFERROR(VLOOKUP(TRIM(E8383&amp;""),'Référentiel Articles'!$A$2:$F$634,5,FALSE),""))</f>
      </c>
      <c r="H8383" s="77" t="str">
        <v/>
      </c>
      <c r="I8383" s="76">
        <f>IF($E8383="","",IFERROR(VLOOKUP(TRIM(E8383&amp;""),'Référentiel Articles'!$A$2:$F$634,6,FALSE),""))</f>
      </c>
      <c r="J8383" s="78">
        <f>IF(OR($E8383="",$H8383=""),"",$H8383*$I8383)</f>
      </c>
      <c r="K8383" s="79" t="str">
        <v/>
      </c>
    </row>
    <row r="8384">
      <c r="A8384" s="81" t="str">
        <v/>
      </c>
      <c r="B8384" s="81" t="str">
        <v/>
      </c>
      <c r="C8384" s="83">
        <f>IF($E8384="","",IFERROR(VLOOKUP(TRIM(E8384&amp;""),'Référentiel Articles'!$A$2:$F$634,2,FALSE),""))</f>
      </c>
      <c r="D8384" s="83">
        <f>IF($E8384="","",IFERROR(VLOOKUP(TRIM(E8384&amp;""),'Référentiel Articles'!$A$2:$F$634,3,FALSE),""))</f>
      </c>
      <c r="E8384" s="81" t="str">
        <v/>
      </c>
      <c r="F8384" s="83">
        <f>IF($E8384="","",IFERROR(VLOOKUP(TRIM(E8384&amp;""),'Référentiel Articles'!$A$2:$F$634,4,FALSE),""))</f>
      </c>
      <c r="G8384" s="84">
        <f>IF($E8384="","",IFERROR(VLOOKUP(TRIM(E8384&amp;""),'Référentiel Articles'!$A$2:$F$634,5,FALSE),""))</f>
      </c>
      <c r="H8384" s="85" t="str">
        <v/>
      </c>
      <c r="I8384" s="84">
        <f>IF($E8384="","",IFERROR(VLOOKUP(TRIM(E8384&amp;""),'Référentiel Articles'!$A$2:$F$634,6,FALSE),""))</f>
      </c>
      <c r="J8384" s="90">
        <f>IF(OR($E8384="",$H8384=""),"",$H8384*$I8384)</f>
      </c>
      <c r="K8384" s="87" t="str">
        <v/>
      </c>
    </row>
    <row r="8385">
      <c r="A8385" s="74" t="str">
        <v/>
      </c>
      <c r="B8385" s="74" t="str">
        <v/>
      </c>
      <c r="C8385" s="75">
        <f>IF($E8385="","",IFERROR(VLOOKUP(TRIM(E8385&amp;""),'Référentiel Articles'!$A$2:$F$634,2,FALSE),""))</f>
      </c>
      <c r="D8385" s="75">
        <f>IF($E8385="","",IFERROR(VLOOKUP(TRIM(E8385&amp;""),'Référentiel Articles'!$A$2:$F$634,3,FALSE),""))</f>
      </c>
      <c r="E8385" s="74" t="str">
        <v/>
      </c>
      <c r="F8385" s="75">
        <f>IF($E8385="","",IFERROR(VLOOKUP(TRIM(E8385&amp;""),'Référentiel Articles'!$A$2:$F$634,4,FALSE),""))</f>
      </c>
      <c r="G8385" s="76">
        <f>IF($E8385="","",IFERROR(VLOOKUP(TRIM(E8385&amp;""),'Référentiel Articles'!$A$2:$F$634,5,FALSE),""))</f>
      </c>
      <c r="H8385" s="77" t="str">
        <v/>
      </c>
      <c r="I8385" s="76">
        <f>IF($E8385="","",IFERROR(VLOOKUP(TRIM(E8385&amp;""),'Référentiel Articles'!$A$2:$F$634,6,FALSE),""))</f>
      </c>
      <c r="J8385" s="78">
        <f>IF(OR($E8385="",$H8385=""),"",$H8385*$I8385)</f>
      </c>
      <c r="K8385" s="79" t="str">
        <v/>
      </c>
    </row>
    <row r="8386">
      <c r="A8386" s="81" t="str">
        <v/>
      </c>
      <c r="B8386" s="81" t="str">
        <v/>
      </c>
      <c r="C8386" s="83">
        <f>IF($E8386="","",IFERROR(VLOOKUP(TRIM(E8386&amp;""),'Référentiel Articles'!$A$2:$F$634,2,FALSE),""))</f>
      </c>
      <c r="D8386" s="83">
        <f>IF($E8386="","",IFERROR(VLOOKUP(TRIM(E8386&amp;""),'Référentiel Articles'!$A$2:$F$634,3,FALSE),""))</f>
      </c>
      <c r="E8386" s="81" t="str">
        <v/>
      </c>
      <c r="F8386" s="83">
        <f>IF($E8386="","",IFERROR(VLOOKUP(TRIM(E8386&amp;""),'Référentiel Articles'!$A$2:$F$634,4,FALSE),""))</f>
      </c>
      <c r="G8386" s="84">
        <f>IF($E8386="","",IFERROR(VLOOKUP(TRIM(E8386&amp;""),'Référentiel Articles'!$A$2:$F$634,5,FALSE),""))</f>
      </c>
      <c r="H8386" s="85" t="str">
        <v/>
      </c>
      <c r="I8386" s="84">
        <f>IF($E8386="","",IFERROR(VLOOKUP(TRIM(E8386&amp;""),'Référentiel Articles'!$A$2:$F$634,6,FALSE),""))</f>
      </c>
      <c r="J8386" s="90">
        <f>IF(OR($E8386="",$H8386=""),"",$H8386*$I8386)</f>
      </c>
      <c r="K8386" s="87" t="str">
        <v/>
      </c>
    </row>
    <row r="8387">
      <c r="A8387" s="74" t="str">
        <v/>
      </c>
      <c r="B8387" s="74" t="str">
        <v/>
      </c>
      <c r="C8387" s="75">
        <f>IF($E8387="","",IFERROR(VLOOKUP(TRIM(E8387&amp;""),'Référentiel Articles'!$A$2:$F$634,2,FALSE),""))</f>
      </c>
      <c r="D8387" s="75">
        <f>IF($E8387="","",IFERROR(VLOOKUP(TRIM(E8387&amp;""),'Référentiel Articles'!$A$2:$F$634,3,FALSE),""))</f>
      </c>
      <c r="E8387" s="74" t="str">
        <v/>
      </c>
      <c r="F8387" s="75">
        <f>IF($E8387="","",IFERROR(VLOOKUP(TRIM(E8387&amp;""),'Référentiel Articles'!$A$2:$F$634,4,FALSE),""))</f>
      </c>
      <c r="G8387" s="76">
        <f>IF($E8387="","",IFERROR(VLOOKUP(TRIM(E8387&amp;""),'Référentiel Articles'!$A$2:$F$634,5,FALSE),""))</f>
      </c>
      <c r="H8387" s="77" t="str">
        <v/>
      </c>
      <c r="I8387" s="76">
        <f>IF($E8387="","",IFERROR(VLOOKUP(TRIM(E8387&amp;""),'Référentiel Articles'!$A$2:$F$634,6,FALSE),""))</f>
      </c>
      <c r="J8387" s="78">
        <f>IF(OR($E8387="",$H8387=""),"",$H8387*$I8387)</f>
      </c>
      <c r="K8387" s="79" t="str">
        <v/>
      </c>
    </row>
    <row r="8388">
      <c r="A8388" s="81" t="str">
        <v/>
      </c>
      <c r="B8388" s="81" t="str">
        <v/>
      </c>
      <c r="C8388" s="83">
        <f>IF($E8388="","",IFERROR(VLOOKUP(TRIM(E8388&amp;""),'Référentiel Articles'!$A$2:$F$634,2,FALSE),""))</f>
      </c>
      <c r="D8388" s="83">
        <f>IF($E8388="","",IFERROR(VLOOKUP(TRIM(E8388&amp;""),'Référentiel Articles'!$A$2:$F$634,3,FALSE),""))</f>
      </c>
      <c r="E8388" s="81" t="str">
        <v/>
      </c>
      <c r="F8388" s="83">
        <f>IF($E8388="","",IFERROR(VLOOKUP(TRIM(E8388&amp;""),'Référentiel Articles'!$A$2:$F$634,4,FALSE),""))</f>
      </c>
      <c r="G8388" s="84">
        <f>IF($E8388="","",IFERROR(VLOOKUP(TRIM(E8388&amp;""),'Référentiel Articles'!$A$2:$F$634,5,FALSE),""))</f>
      </c>
      <c r="H8388" s="85" t="str">
        <v/>
      </c>
      <c r="I8388" s="84">
        <f>IF($E8388="","",IFERROR(VLOOKUP(TRIM(E8388&amp;""),'Référentiel Articles'!$A$2:$F$634,6,FALSE),""))</f>
      </c>
      <c r="J8388" s="90">
        <f>IF(OR($E8388="",$H8388=""),"",$H8388*$I8388)</f>
      </c>
      <c r="K8388" s="87" t="str">
        <v/>
      </c>
    </row>
    <row r="8389">
      <c r="A8389" s="74" t="str">
        <v/>
      </c>
      <c r="B8389" s="74" t="str">
        <v/>
      </c>
      <c r="C8389" s="75">
        <f>IF($E8389="","",IFERROR(VLOOKUP(TRIM(E8389&amp;""),'Référentiel Articles'!$A$2:$F$634,2,FALSE),""))</f>
      </c>
      <c r="D8389" s="75">
        <f>IF($E8389="","",IFERROR(VLOOKUP(TRIM(E8389&amp;""),'Référentiel Articles'!$A$2:$F$634,3,FALSE),""))</f>
      </c>
      <c r="E8389" s="74" t="str">
        <v/>
      </c>
      <c r="F8389" s="75">
        <f>IF($E8389="","",IFERROR(VLOOKUP(TRIM(E8389&amp;""),'Référentiel Articles'!$A$2:$F$634,4,FALSE),""))</f>
      </c>
      <c r="G8389" s="76">
        <f>IF($E8389="","",IFERROR(VLOOKUP(TRIM(E8389&amp;""),'Référentiel Articles'!$A$2:$F$634,5,FALSE),""))</f>
      </c>
      <c r="H8389" s="77" t="str">
        <v/>
      </c>
      <c r="I8389" s="76">
        <f>IF($E8389="","",IFERROR(VLOOKUP(TRIM(E8389&amp;""),'Référentiel Articles'!$A$2:$F$634,6,FALSE),""))</f>
      </c>
      <c r="J8389" s="78">
        <f>IF(OR($E8389="",$H8389=""),"",$H8389*$I8389)</f>
      </c>
      <c r="K8389" s="79" t="str">
        <v/>
      </c>
    </row>
    <row r="8390">
      <c r="A8390" s="81" t="str">
        <v/>
      </c>
      <c r="B8390" s="81" t="str">
        <v/>
      </c>
      <c r="C8390" s="83">
        <f>IF($E8390="","",IFERROR(VLOOKUP(TRIM(E8390&amp;""),'Référentiel Articles'!$A$2:$F$634,2,FALSE),""))</f>
      </c>
      <c r="D8390" s="83">
        <f>IF($E8390="","",IFERROR(VLOOKUP(TRIM(E8390&amp;""),'Référentiel Articles'!$A$2:$F$634,3,FALSE),""))</f>
      </c>
      <c r="E8390" s="81" t="str">
        <v/>
      </c>
      <c r="F8390" s="83">
        <f>IF($E8390="","",IFERROR(VLOOKUP(TRIM(E8390&amp;""),'Référentiel Articles'!$A$2:$F$634,4,FALSE),""))</f>
      </c>
      <c r="G8390" s="84">
        <f>IF($E8390="","",IFERROR(VLOOKUP(TRIM(E8390&amp;""),'Référentiel Articles'!$A$2:$F$634,5,FALSE),""))</f>
      </c>
      <c r="H8390" s="85" t="str">
        <v/>
      </c>
      <c r="I8390" s="84">
        <f>IF($E8390="","",IFERROR(VLOOKUP(TRIM(E8390&amp;""),'Référentiel Articles'!$A$2:$F$634,6,FALSE),""))</f>
      </c>
      <c r="J8390" s="90">
        <f>IF(OR($E8390="",$H8390=""),"",$H8390*$I8390)</f>
      </c>
      <c r="K8390" s="87" t="str">
        <v/>
      </c>
    </row>
    <row r="8391">
      <c r="A8391" s="74" t="str">
        <v/>
      </c>
      <c r="B8391" s="74" t="str">
        <v/>
      </c>
      <c r="C8391" s="75">
        <f>IF($E8391="","",IFERROR(VLOOKUP(TRIM(E8391&amp;""),'Référentiel Articles'!$A$2:$F$634,2,FALSE),""))</f>
      </c>
      <c r="D8391" s="75">
        <f>IF($E8391="","",IFERROR(VLOOKUP(TRIM(E8391&amp;""),'Référentiel Articles'!$A$2:$F$634,3,FALSE),""))</f>
      </c>
      <c r="E8391" s="74" t="str">
        <v/>
      </c>
      <c r="F8391" s="75">
        <f>IF($E8391="","",IFERROR(VLOOKUP(TRIM(E8391&amp;""),'Référentiel Articles'!$A$2:$F$634,4,FALSE),""))</f>
      </c>
      <c r="G8391" s="76">
        <f>IF($E8391="","",IFERROR(VLOOKUP(TRIM(E8391&amp;""),'Référentiel Articles'!$A$2:$F$634,5,FALSE),""))</f>
      </c>
      <c r="H8391" s="77" t="str">
        <v/>
      </c>
      <c r="I8391" s="76">
        <f>IF($E8391="","",IFERROR(VLOOKUP(TRIM(E8391&amp;""),'Référentiel Articles'!$A$2:$F$634,6,FALSE),""))</f>
      </c>
      <c r="J8391" s="78">
        <f>IF(OR($E8391="",$H8391=""),"",$H8391*$I8391)</f>
      </c>
      <c r="K8391" s="79" t="str">
        <v/>
      </c>
    </row>
    <row r="8392">
      <c r="A8392" s="81" t="str">
        <v/>
      </c>
      <c r="B8392" s="81" t="str">
        <v/>
      </c>
      <c r="C8392" s="83">
        <f>IF($E8392="","",IFERROR(VLOOKUP(TRIM(E8392&amp;""),'Référentiel Articles'!$A$2:$F$634,2,FALSE),""))</f>
      </c>
      <c r="D8392" s="83">
        <f>IF($E8392="","",IFERROR(VLOOKUP(TRIM(E8392&amp;""),'Référentiel Articles'!$A$2:$F$634,3,FALSE),""))</f>
      </c>
      <c r="E8392" s="81" t="str">
        <v/>
      </c>
      <c r="F8392" s="83">
        <f>IF($E8392="","",IFERROR(VLOOKUP(TRIM(E8392&amp;""),'Référentiel Articles'!$A$2:$F$634,4,FALSE),""))</f>
      </c>
      <c r="G8392" s="84">
        <f>IF($E8392="","",IFERROR(VLOOKUP(TRIM(E8392&amp;""),'Référentiel Articles'!$A$2:$F$634,5,FALSE),""))</f>
      </c>
      <c r="H8392" s="85" t="str">
        <v/>
      </c>
      <c r="I8392" s="84">
        <f>IF($E8392="","",IFERROR(VLOOKUP(TRIM(E8392&amp;""),'Référentiel Articles'!$A$2:$F$634,6,FALSE),""))</f>
      </c>
      <c r="J8392" s="90">
        <f>IF(OR($E8392="",$H8392=""),"",$H8392*$I8392)</f>
      </c>
      <c r="K8392" s="87" t="str">
        <v/>
      </c>
    </row>
    <row r="8393">
      <c r="A8393" s="74" t="str">
        <v/>
      </c>
      <c r="B8393" s="74" t="str">
        <v/>
      </c>
      <c r="C8393" s="75">
        <f>IF($E8393="","",IFERROR(VLOOKUP(TRIM(E8393&amp;""),'Référentiel Articles'!$A$2:$F$634,2,FALSE),""))</f>
      </c>
      <c r="D8393" s="75">
        <f>IF($E8393="","",IFERROR(VLOOKUP(TRIM(E8393&amp;""),'Référentiel Articles'!$A$2:$F$634,3,FALSE),""))</f>
      </c>
      <c r="E8393" s="74" t="str">
        <v/>
      </c>
      <c r="F8393" s="75">
        <f>IF($E8393="","",IFERROR(VLOOKUP(TRIM(E8393&amp;""),'Référentiel Articles'!$A$2:$F$634,4,FALSE),""))</f>
      </c>
      <c r="G8393" s="76">
        <f>IF($E8393="","",IFERROR(VLOOKUP(TRIM(E8393&amp;""),'Référentiel Articles'!$A$2:$F$634,5,FALSE),""))</f>
      </c>
      <c r="H8393" s="77" t="str">
        <v/>
      </c>
      <c r="I8393" s="76">
        <f>IF($E8393="","",IFERROR(VLOOKUP(TRIM(E8393&amp;""),'Référentiel Articles'!$A$2:$F$634,6,FALSE),""))</f>
      </c>
      <c r="J8393" s="78">
        <f>IF(OR($E8393="",$H8393=""),"",$H8393*$I8393)</f>
      </c>
      <c r="K8393" s="79" t="str">
        <v/>
      </c>
    </row>
    <row r="8394">
      <c r="A8394" s="81" t="str">
        <v/>
      </c>
      <c r="B8394" s="81" t="str">
        <v/>
      </c>
      <c r="C8394" s="83">
        <f>IF($E8394="","",IFERROR(VLOOKUP(TRIM(E8394&amp;""),'Référentiel Articles'!$A$2:$F$634,2,FALSE),""))</f>
      </c>
      <c r="D8394" s="83">
        <f>IF($E8394="","",IFERROR(VLOOKUP(TRIM(E8394&amp;""),'Référentiel Articles'!$A$2:$F$634,3,FALSE),""))</f>
      </c>
      <c r="E8394" s="81" t="str">
        <v/>
      </c>
      <c r="F8394" s="83">
        <f>IF($E8394="","",IFERROR(VLOOKUP(TRIM(E8394&amp;""),'Référentiel Articles'!$A$2:$F$634,4,FALSE),""))</f>
      </c>
      <c r="G8394" s="84">
        <f>IF($E8394="","",IFERROR(VLOOKUP(TRIM(E8394&amp;""),'Référentiel Articles'!$A$2:$F$634,5,FALSE),""))</f>
      </c>
      <c r="H8394" s="85" t="str">
        <v/>
      </c>
      <c r="I8394" s="84">
        <f>IF($E8394="","",IFERROR(VLOOKUP(TRIM(E8394&amp;""),'Référentiel Articles'!$A$2:$F$634,6,FALSE),""))</f>
      </c>
      <c r="J8394" s="90">
        <f>IF(OR($E8394="",$H8394=""),"",$H8394*$I8394)</f>
      </c>
      <c r="K8394" s="87" t="str">
        <v/>
      </c>
    </row>
    <row r="8395">
      <c r="A8395" s="74" t="str">
        <v/>
      </c>
      <c r="B8395" s="74" t="str">
        <v/>
      </c>
      <c r="C8395" s="75">
        <f>IF($E8395="","",IFERROR(VLOOKUP(TRIM(E8395&amp;""),'Référentiel Articles'!$A$2:$F$634,2,FALSE),""))</f>
      </c>
      <c r="D8395" s="75">
        <f>IF($E8395="","",IFERROR(VLOOKUP(TRIM(E8395&amp;""),'Référentiel Articles'!$A$2:$F$634,3,FALSE),""))</f>
      </c>
      <c r="E8395" s="74" t="str">
        <v/>
      </c>
      <c r="F8395" s="75">
        <f>IF($E8395="","",IFERROR(VLOOKUP(TRIM(E8395&amp;""),'Référentiel Articles'!$A$2:$F$634,4,FALSE),""))</f>
      </c>
      <c r="G8395" s="76">
        <f>IF($E8395="","",IFERROR(VLOOKUP(TRIM(E8395&amp;""),'Référentiel Articles'!$A$2:$F$634,5,FALSE),""))</f>
      </c>
      <c r="H8395" s="77" t="str">
        <v/>
      </c>
      <c r="I8395" s="76">
        <f>IF($E8395="","",IFERROR(VLOOKUP(TRIM(E8395&amp;""),'Référentiel Articles'!$A$2:$F$634,6,FALSE),""))</f>
      </c>
      <c r="J8395" s="78">
        <f>IF(OR($E8395="",$H8395=""),"",$H8395*$I8395)</f>
      </c>
      <c r="K8395" s="79" t="str">
        <v/>
      </c>
    </row>
    <row r="8396">
      <c r="A8396" s="81" t="str">
        <v/>
      </c>
      <c r="B8396" s="81" t="str">
        <v/>
      </c>
      <c r="C8396" s="83">
        <f>IF($E8396="","",IFERROR(VLOOKUP(TRIM(E8396&amp;""),'Référentiel Articles'!$A$2:$F$634,2,FALSE),""))</f>
      </c>
      <c r="D8396" s="83">
        <f>IF($E8396="","",IFERROR(VLOOKUP(TRIM(E8396&amp;""),'Référentiel Articles'!$A$2:$F$634,3,FALSE),""))</f>
      </c>
      <c r="E8396" s="81" t="str">
        <v/>
      </c>
      <c r="F8396" s="83">
        <f>IF($E8396="","",IFERROR(VLOOKUP(TRIM(E8396&amp;""),'Référentiel Articles'!$A$2:$F$634,4,FALSE),""))</f>
      </c>
      <c r="G8396" s="84">
        <f>IF($E8396="","",IFERROR(VLOOKUP(TRIM(E8396&amp;""),'Référentiel Articles'!$A$2:$F$634,5,FALSE),""))</f>
      </c>
      <c r="H8396" s="85" t="str">
        <v/>
      </c>
      <c r="I8396" s="84">
        <f>IF($E8396="","",IFERROR(VLOOKUP(TRIM(E8396&amp;""),'Référentiel Articles'!$A$2:$F$634,6,FALSE),""))</f>
      </c>
      <c r="J8396" s="90">
        <f>IF(OR($E8396="",$H8396=""),"",$H8396*$I8396)</f>
      </c>
      <c r="K8396" s="87" t="str">
        <v/>
      </c>
    </row>
    <row r="8397">
      <c r="A8397" s="74" t="str">
        <v/>
      </c>
      <c r="B8397" s="74" t="str">
        <v/>
      </c>
      <c r="C8397" s="75">
        <f>IF($E8397="","",IFERROR(VLOOKUP(TRIM(E8397&amp;""),'Référentiel Articles'!$A$2:$F$634,2,FALSE),""))</f>
      </c>
      <c r="D8397" s="75">
        <f>IF($E8397="","",IFERROR(VLOOKUP(TRIM(E8397&amp;""),'Référentiel Articles'!$A$2:$F$634,3,FALSE),""))</f>
      </c>
      <c r="E8397" s="74" t="str">
        <v/>
      </c>
      <c r="F8397" s="75">
        <f>IF($E8397="","",IFERROR(VLOOKUP(TRIM(E8397&amp;""),'Référentiel Articles'!$A$2:$F$634,4,FALSE),""))</f>
      </c>
      <c r="G8397" s="76">
        <f>IF($E8397="","",IFERROR(VLOOKUP(TRIM(E8397&amp;""),'Référentiel Articles'!$A$2:$F$634,5,FALSE),""))</f>
      </c>
      <c r="H8397" s="77" t="str">
        <v/>
      </c>
      <c r="I8397" s="76">
        <f>IF($E8397="","",IFERROR(VLOOKUP(TRIM(E8397&amp;""),'Référentiel Articles'!$A$2:$F$634,6,FALSE),""))</f>
      </c>
      <c r="J8397" s="78">
        <f>IF(OR($E8397="",$H8397=""),"",$H8397*$I8397)</f>
      </c>
      <c r="K8397" s="79" t="str">
        <v/>
      </c>
    </row>
    <row r="8398">
      <c r="A8398" s="81" t="str">
        <v/>
      </c>
      <c r="B8398" s="81" t="str">
        <v/>
      </c>
      <c r="C8398" s="83">
        <f>IF($E8398="","",IFERROR(VLOOKUP(TRIM(E8398&amp;""),'Référentiel Articles'!$A$2:$F$634,2,FALSE),""))</f>
      </c>
      <c r="D8398" s="83">
        <f>IF($E8398="","",IFERROR(VLOOKUP(TRIM(E8398&amp;""),'Référentiel Articles'!$A$2:$F$634,3,FALSE),""))</f>
      </c>
      <c r="E8398" s="81" t="str">
        <v/>
      </c>
      <c r="F8398" s="83">
        <f>IF($E8398="","",IFERROR(VLOOKUP(TRIM(E8398&amp;""),'Référentiel Articles'!$A$2:$F$634,4,FALSE),""))</f>
      </c>
      <c r="G8398" s="84">
        <f>IF($E8398="","",IFERROR(VLOOKUP(TRIM(E8398&amp;""),'Référentiel Articles'!$A$2:$F$634,5,FALSE),""))</f>
      </c>
      <c r="H8398" s="85" t="str">
        <v/>
      </c>
      <c r="I8398" s="84">
        <f>IF($E8398="","",IFERROR(VLOOKUP(TRIM(E8398&amp;""),'Référentiel Articles'!$A$2:$F$634,6,FALSE),""))</f>
      </c>
      <c r="J8398" s="90">
        <f>IF(OR($E8398="",$H8398=""),"",$H8398*$I8398)</f>
      </c>
      <c r="K8398" s="87" t="str">
        <v/>
      </c>
    </row>
    <row r="8399">
      <c r="A8399" s="74" t="str">
        <v/>
      </c>
      <c r="B8399" s="74" t="str">
        <v/>
      </c>
      <c r="C8399" s="75">
        <f>IF($E8399="","",IFERROR(VLOOKUP(TRIM(E8399&amp;""),'Référentiel Articles'!$A$2:$F$634,2,FALSE),""))</f>
      </c>
      <c r="D8399" s="75">
        <f>IF($E8399="","",IFERROR(VLOOKUP(TRIM(E8399&amp;""),'Référentiel Articles'!$A$2:$F$634,3,FALSE),""))</f>
      </c>
      <c r="E8399" s="74" t="str">
        <v/>
      </c>
      <c r="F8399" s="75">
        <f>IF($E8399="","",IFERROR(VLOOKUP(TRIM(E8399&amp;""),'Référentiel Articles'!$A$2:$F$634,4,FALSE),""))</f>
      </c>
      <c r="G8399" s="76">
        <f>IF($E8399="","",IFERROR(VLOOKUP(TRIM(E8399&amp;""),'Référentiel Articles'!$A$2:$F$634,5,FALSE),""))</f>
      </c>
      <c r="H8399" s="77" t="str">
        <v/>
      </c>
      <c r="I8399" s="76">
        <f>IF($E8399="","",IFERROR(VLOOKUP(TRIM(E8399&amp;""),'Référentiel Articles'!$A$2:$F$634,6,FALSE),""))</f>
      </c>
      <c r="J8399" s="78">
        <f>IF(OR($E8399="",$H8399=""),"",$H8399*$I8399)</f>
      </c>
      <c r="K8399" s="79" t="str">
        <v/>
      </c>
    </row>
    <row r="8400">
      <c r="A8400" s="81" t="str">
        <v/>
      </c>
      <c r="B8400" s="81" t="str">
        <v/>
      </c>
      <c r="C8400" s="83">
        <f>IF($E8400="","",IFERROR(VLOOKUP(TRIM(E8400&amp;""),'Référentiel Articles'!$A$2:$F$634,2,FALSE),""))</f>
      </c>
      <c r="D8400" s="83">
        <f>IF($E8400="","",IFERROR(VLOOKUP(TRIM(E8400&amp;""),'Référentiel Articles'!$A$2:$F$634,3,FALSE),""))</f>
      </c>
      <c r="E8400" s="81" t="str">
        <v/>
      </c>
      <c r="F8400" s="83">
        <f>IF($E8400="","",IFERROR(VLOOKUP(TRIM(E8400&amp;""),'Référentiel Articles'!$A$2:$F$634,4,FALSE),""))</f>
      </c>
      <c r="G8400" s="84">
        <f>IF($E8400="","",IFERROR(VLOOKUP(TRIM(E8400&amp;""),'Référentiel Articles'!$A$2:$F$634,5,FALSE),""))</f>
      </c>
      <c r="H8400" s="85" t="str">
        <v/>
      </c>
      <c r="I8400" s="84">
        <f>IF($E8400="","",IFERROR(VLOOKUP(TRIM(E8400&amp;""),'Référentiel Articles'!$A$2:$F$634,6,FALSE),""))</f>
      </c>
      <c r="J8400" s="90">
        <f>IF(OR($E8400="",$H8400=""),"",$H8400*$I8400)</f>
      </c>
      <c r="K8400" s="87" t="str">
        <v/>
      </c>
    </row>
    <row r="8401">
      <c r="A8401" s="74" t="str">
        <v/>
      </c>
      <c r="B8401" s="74" t="str">
        <v/>
      </c>
      <c r="C8401" s="75">
        <f>IF($E8401="","",IFERROR(VLOOKUP(TRIM(E8401&amp;""),'Référentiel Articles'!$A$2:$F$634,2,FALSE),""))</f>
      </c>
      <c r="D8401" s="75">
        <f>IF($E8401="","",IFERROR(VLOOKUP(TRIM(E8401&amp;""),'Référentiel Articles'!$A$2:$F$634,3,FALSE),""))</f>
      </c>
      <c r="E8401" s="74" t="str">
        <v/>
      </c>
      <c r="F8401" s="75">
        <f>IF($E8401="","",IFERROR(VLOOKUP(TRIM(E8401&amp;""),'Référentiel Articles'!$A$2:$F$634,4,FALSE),""))</f>
      </c>
      <c r="G8401" s="76">
        <f>IF($E8401="","",IFERROR(VLOOKUP(TRIM(E8401&amp;""),'Référentiel Articles'!$A$2:$F$634,5,FALSE),""))</f>
      </c>
      <c r="H8401" s="77" t="str">
        <v/>
      </c>
      <c r="I8401" s="76">
        <f>IF($E8401="","",IFERROR(VLOOKUP(TRIM(E8401&amp;""),'Référentiel Articles'!$A$2:$F$634,6,FALSE),""))</f>
      </c>
      <c r="J8401" s="78">
        <f>IF(OR($E8401="",$H8401=""),"",$H8401*$I8401)</f>
      </c>
      <c r="K8401" s="79" t="str">
        <v/>
      </c>
    </row>
    <row r="8402">
      <c r="A8402" s="81" t="str">
        <v/>
      </c>
      <c r="B8402" s="81" t="str">
        <v/>
      </c>
      <c r="C8402" s="83">
        <f>IF($E8402="","",IFERROR(VLOOKUP(TRIM(E8402&amp;""),'Référentiel Articles'!$A$2:$F$634,2,FALSE),""))</f>
      </c>
      <c r="D8402" s="83">
        <f>IF($E8402="","",IFERROR(VLOOKUP(TRIM(E8402&amp;""),'Référentiel Articles'!$A$2:$F$634,3,FALSE),""))</f>
      </c>
      <c r="E8402" s="81" t="str">
        <v/>
      </c>
      <c r="F8402" s="83">
        <f>IF($E8402="","",IFERROR(VLOOKUP(TRIM(E8402&amp;""),'Référentiel Articles'!$A$2:$F$634,4,FALSE),""))</f>
      </c>
      <c r="G8402" s="84">
        <f>IF($E8402="","",IFERROR(VLOOKUP(TRIM(E8402&amp;""),'Référentiel Articles'!$A$2:$F$634,5,FALSE),""))</f>
      </c>
      <c r="H8402" s="85" t="str">
        <v/>
      </c>
      <c r="I8402" s="84">
        <f>IF($E8402="","",IFERROR(VLOOKUP(TRIM(E8402&amp;""),'Référentiel Articles'!$A$2:$F$634,6,FALSE),""))</f>
      </c>
      <c r="J8402" s="90">
        <f>IF(OR($E8402="",$H8402=""),"",$H8402*$I8402)</f>
      </c>
      <c r="K8402" s="87" t="str">
        <v/>
      </c>
    </row>
    <row r="8403">
      <c r="A8403" s="74" t="str">
        <v/>
      </c>
      <c r="B8403" s="74" t="str">
        <v/>
      </c>
      <c r="C8403" s="75">
        <f>IF($E8403="","",IFERROR(VLOOKUP(TRIM(E8403&amp;""),'Référentiel Articles'!$A$2:$F$634,2,FALSE),""))</f>
      </c>
      <c r="D8403" s="75">
        <f>IF($E8403="","",IFERROR(VLOOKUP(TRIM(E8403&amp;""),'Référentiel Articles'!$A$2:$F$634,3,FALSE),""))</f>
      </c>
      <c r="E8403" s="74" t="str">
        <v/>
      </c>
      <c r="F8403" s="75">
        <f>IF($E8403="","",IFERROR(VLOOKUP(TRIM(E8403&amp;""),'Référentiel Articles'!$A$2:$F$634,4,FALSE),""))</f>
      </c>
      <c r="G8403" s="76">
        <f>IF($E8403="","",IFERROR(VLOOKUP(TRIM(E8403&amp;""),'Référentiel Articles'!$A$2:$F$634,5,FALSE),""))</f>
      </c>
      <c r="H8403" s="77" t="str">
        <v/>
      </c>
      <c r="I8403" s="76">
        <f>IF($E8403="","",IFERROR(VLOOKUP(TRIM(E8403&amp;""),'Référentiel Articles'!$A$2:$F$634,6,FALSE),""))</f>
      </c>
      <c r="J8403" s="78">
        <f>IF(OR($E8403="",$H8403=""),"",$H8403*$I8403)</f>
      </c>
      <c r="K8403" s="79" t="str">
        <v/>
      </c>
    </row>
    <row r="8404">
      <c r="A8404" s="81" t="str">
        <v/>
      </c>
      <c r="B8404" s="81" t="str">
        <v/>
      </c>
      <c r="C8404" s="83">
        <f>IF($E8404="","",IFERROR(VLOOKUP(TRIM(E8404&amp;""),'Référentiel Articles'!$A$2:$F$634,2,FALSE),""))</f>
      </c>
      <c r="D8404" s="83">
        <f>IF($E8404="","",IFERROR(VLOOKUP(TRIM(E8404&amp;""),'Référentiel Articles'!$A$2:$F$634,3,FALSE),""))</f>
      </c>
      <c r="E8404" s="81" t="str">
        <v/>
      </c>
      <c r="F8404" s="83">
        <f>IF($E8404="","",IFERROR(VLOOKUP(TRIM(E8404&amp;""),'Référentiel Articles'!$A$2:$F$634,4,FALSE),""))</f>
      </c>
      <c r="G8404" s="84">
        <f>IF($E8404="","",IFERROR(VLOOKUP(TRIM(E8404&amp;""),'Référentiel Articles'!$A$2:$F$634,5,FALSE),""))</f>
      </c>
      <c r="H8404" s="85" t="str">
        <v/>
      </c>
      <c r="I8404" s="84">
        <f>IF($E8404="","",IFERROR(VLOOKUP(TRIM(E8404&amp;""),'Référentiel Articles'!$A$2:$F$634,6,FALSE),""))</f>
      </c>
      <c r="J8404" s="90">
        <f>IF(OR($E8404="",$H8404=""),"",$H8404*$I8404)</f>
      </c>
      <c r="K8404" s="87" t="str">
        <v/>
      </c>
    </row>
    <row r="8405">
      <c r="A8405" s="74" t="str">
        <v/>
      </c>
      <c r="B8405" s="74" t="str">
        <v/>
      </c>
      <c r="C8405" s="75">
        <f>IF($E8405="","",IFERROR(VLOOKUP(TRIM(E8405&amp;""),'Référentiel Articles'!$A$2:$F$634,2,FALSE),""))</f>
      </c>
      <c r="D8405" s="75">
        <f>IF($E8405="","",IFERROR(VLOOKUP(TRIM(E8405&amp;""),'Référentiel Articles'!$A$2:$F$634,3,FALSE),""))</f>
      </c>
      <c r="E8405" s="74" t="str">
        <v/>
      </c>
      <c r="F8405" s="75">
        <f>IF($E8405="","",IFERROR(VLOOKUP(TRIM(E8405&amp;""),'Référentiel Articles'!$A$2:$F$634,4,FALSE),""))</f>
      </c>
      <c r="G8405" s="76">
        <f>IF($E8405="","",IFERROR(VLOOKUP(TRIM(E8405&amp;""),'Référentiel Articles'!$A$2:$F$634,5,FALSE),""))</f>
      </c>
      <c r="H8405" s="77" t="str">
        <v/>
      </c>
      <c r="I8405" s="76">
        <f>IF($E8405="","",IFERROR(VLOOKUP(TRIM(E8405&amp;""),'Référentiel Articles'!$A$2:$F$634,6,FALSE),""))</f>
      </c>
      <c r="J8405" s="78">
        <f>IF(OR($E8405="",$H8405=""),"",$H8405*$I8405)</f>
      </c>
      <c r="K8405" s="79" t="str">
        <v/>
      </c>
    </row>
    <row r="8406">
      <c r="A8406" s="81" t="str">
        <v/>
      </c>
      <c r="B8406" s="81" t="str">
        <v/>
      </c>
      <c r="C8406" s="83">
        <f>IF($E8406="","",IFERROR(VLOOKUP(TRIM(E8406&amp;""),'Référentiel Articles'!$A$2:$F$634,2,FALSE),""))</f>
      </c>
      <c r="D8406" s="83">
        <f>IF($E8406="","",IFERROR(VLOOKUP(TRIM(E8406&amp;""),'Référentiel Articles'!$A$2:$F$634,3,FALSE),""))</f>
      </c>
      <c r="E8406" s="81" t="str">
        <v/>
      </c>
      <c r="F8406" s="83">
        <f>IF($E8406="","",IFERROR(VLOOKUP(TRIM(E8406&amp;""),'Référentiel Articles'!$A$2:$F$634,4,FALSE),""))</f>
      </c>
      <c r="G8406" s="84">
        <f>IF($E8406="","",IFERROR(VLOOKUP(TRIM(E8406&amp;""),'Référentiel Articles'!$A$2:$F$634,5,FALSE),""))</f>
      </c>
      <c r="H8406" s="85" t="str">
        <v/>
      </c>
      <c r="I8406" s="84">
        <f>IF($E8406="","",IFERROR(VLOOKUP(TRIM(E8406&amp;""),'Référentiel Articles'!$A$2:$F$634,6,FALSE),""))</f>
      </c>
      <c r="J8406" s="90">
        <f>IF(OR($E8406="",$H8406=""),"",$H8406*$I8406)</f>
      </c>
      <c r="K8406" s="87" t="str">
        <v/>
      </c>
    </row>
    <row r="8407">
      <c r="A8407" s="74" t="str">
        <v/>
      </c>
      <c r="B8407" s="74" t="str">
        <v/>
      </c>
      <c r="C8407" s="75">
        <f>IF($E8407="","",IFERROR(VLOOKUP(TRIM(E8407&amp;""),'Référentiel Articles'!$A$2:$F$634,2,FALSE),""))</f>
      </c>
      <c r="D8407" s="75">
        <f>IF($E8407="","",IFERROR(VLOOKUP(TRIM(E8407&amp;""),'Référentiel Articles'!$A$2:$F$634,3,FALSE),""))</f>
      </c>
      <c r="E8407" s="74" t="str">
        <v/>
      </c>
      <c r="F8407" s="75">
        <f>IF($E8407="","",IFERROR(VLOOKUP(TRIM(E8407&amp;""),'Référentiel Articles'!$A$2:$F$634,4,FALSE),""))</f>
      </c>
      <c r="G8407" s="76">
        <f>IF($E8407="","",IFERROR(VLOOKUP(TRIM(E8407&amp;""),'Référentiel Articles'!$A$2:$F$634,5,FALSE),""))</f>
      </c>
      <c r="H8407" s="77" t="str">
        <v/>
      </c>
      <c r="I8407" s="76">
        <f>IF($E8407="","",IFERROR(VLOOKUP(TRIM(E8407&amp;""),'Référentiel Articles'!$A$2:$F$634,6,FALSE),""))</f>
      </c>
      <c r="J8407" s="78">
        <f>IF(OR($E8407="",$H8407=""),"",$H8407*$I8407)</f>
      </c>
      <c r="K8407" s="79" t="str">
        <v/>
      </c>
    </row>
    <row r="8408">
      <c r="A8408" s="81" t="str">
        <v/>
      </c>
      <c r="B8408" s="81" t="str">
        <v/>
      </c>
      <c r="C8408" s="83">
        <f>IF($E8408="","",IFERROR(VLOOKUP(TRIM(E8408&amp;""),'Référentiel Articles'!$A$2:$F$634,2,FALSE),""))</f>
      </c>
      <c r="D8408" s="83">
        <f>IF($E8408="","",IFERROR(VLOOKUP(TRIM(E8408&amp;""),'Référentiel Articles'!$A$2:$F$634,3,FALSE),""))</f>
      </c>
      <c r="E8408" s="81" t="str">
        <v/>
      </c>
      <c r="F8408" s="83">
        <f>IF($E8408="","",IFERROR(VLOOKUP(TRIM(E8408&amp;""),'Référentiel Articles'!$A$2:$F$634,4,FALSE),""))</f>
      </c>
      <c r="G8408" s="84">
        <f>IF($E8408="","",IFERROR(VLOOKUP(TRIM(E8408&amp;""),'Référentiel Articles'!$A$2:$F$634,5,FALSE),""))</f>
      </c>
      <c r="H8408" s="85" t="str">
        <v/>
      </c>
      <c r="I8408" s="84">
        <f>IF($E8408="","",IFERROR(VLOOKUP(TRIM(E8408&amp;""),'Référentiel Articles'!$A$2:$F$634,6,FALSE),""))</f>
      </c>
      <c r="J8408" s="90">
        <f>IF(OR($E8408="",$H8408=""),"",$H8408*$I8408)</f>
      </c>
      <c r="K8408" s="87" t="str">
        <v/>
      </c>
    </row>
    <row r="8409">
      <c r="A8409" s="74" t="str">
        <v/>
      </c>
      <c r="B8409" s="74" t="str">
        <v/>
      </c>
      <c r="C8409" s="75">
        <f>IF($E8409="","",IFERROR(VLOOKUP(TRIM(E8409&amp;""),'Référentiel Articles'!$A$2:$F$634,2,FALSE),""))</f>
      </c>
      <c r="D8409" s="75">
        <f>IF($E8409="","",IFERROR(VLOOKUP(TRIM(E8409&amp;""),'Référentiel Articles'!$A$2:$F$634,3,FALSE),""))</f>
      </c>
      <c r="E8409" s="74" t="str">
        <v/>
      </c>
      <c r="F8409" s="75">
        <f>IF($E8409="","",IFERROR(VLOOKUP(TRIM(E8409&amp;""),'Référentiel Articles'!$A$2:$F$634,4,FALSE),""))</f>
      </c>
      <c r="G8409" s="76">
        <f>IF($E8409="","",IFERROR(VLOOKUP(TRIM(E8409&amp;""),'Référentiel Articles'!$A$2:$F$634,5,FALSE),""))</f>
      </c>
      <c r="H8409" s="77" t="str">
        <v/>
      </c>
      <c r="I8409" s="76">
        <f>IF($E8409="","",IFERROR(VLOOKUP(TRIM(E8409&amp;""),'Référentiel Articles'!$A$2:$F$634,6,FALSE),""))</f>
      </c>
      <c r="J8409" s="78">
        <f>IF(OR($E8409="",$H8409=""),"",$H8409*$I8409)</f>
      </c>
      <c r="K8409" s="79" t="str">
        <v/>
      </c>
    </row>
    <row r="8410">
      <c r="A8410" s="81" t="str">
        <v/>
      </c>
      <c r="B8410" s="81" t="str">
        <v/>
      </c>
      <c r="C8410" s="83">
        <f>IF($E8410="","",IFERROR(VLOOKUP(TRIM(E8410&amp;""),'Référentiel Articles'!$A$2:$F$634,2,FALSE),""))</f>
      </c>
      <c r="D8410" s="83">
        <f>IF($E8410="","",IFERROR(VLOOKUP(TRIM(E8410&amp;""),'Référentiel Articles'!$A$2:$F$634,3,FALSE),""))</f>
      </c>
      <c r="E8410" s="81" t="str">
        <v/>
      </c>
      <c r="F8410" s="83">
        <f>IF($E8410="","",IFERROR(VLOOKUP(TRIM(E8410&amp;""),'Référentiel Articles'!$A$2:$F$634,4,FALSE),""))</f>
      </c>
      <c r="G8410" s="84">
        <f>IF($E8410="","",IFERROR(VLOOKUP(TRIM(E8410&amp;""),'Référentiel Articles'!$A$2:$F$634,5,FALSE),""))</f>
      </c>
      <c r="H8410" s="85" t="str">
        <v/>
      </c>
      <c r="I8410" s="84">
        <f>IF($E8410="","",IFERROR(VLOOKUP(TRIM(E8410&amp;""),'Référentiel Articles'!$A$2:$F$634,6,FALSE),""))</f>
      </c>
      <c r="J8410" s="90">
        <f>IF(OR($E8410="",$H8410=""),"",$H8410*$I8410)</f>
      </c>
      <c r="K8410" s="87" t="str">
        <v/>
      </c>
    </row>
    <row r="8411">
      <c r="A8411" s="74" t="str">
        <v/>
      </c>
      <c r="B8411" s="74" t="str">
        <v/>
      </c>
      <c r="C8411" s="75">
        <f>IF($E8411="","",IFERROR(VLOOKUP(TRIM(E8411&amp;""),'Référentiel Articles'!$A$2:$F$634,2,FALSE),""))</f>
      </c>
      <c r="D8411" s="75">
        <f>IF($E8411="","",IFERROR(VLOOKUP(TRIM(E8411&amp;""),'Référentiel Articles'!$A$2:$F$634,3,FALSE),""))</f>
      </c>
      <c r="E8411" s="74" t="str">
        <v/>
      </c>
      <c r="F8411" s="75">
        <f>IF($E8411="","",IFERROR(VLOOKUP(TRIM(E8411&amp;""),'Référentiel Articles'!$A$2:$F$634,4,FALSE),""))</f>
      </c>
      <c r="G8411" s="76">
        <f>IF($E8411="","",IFERROR(VLOOKUP(TRIM(E8411&amp;""),'Référentiel Articles'!$A$2:$F$634,5,FALSE),""))</f>
      </c>
      <c r="H8411" s="77" t="str">
        <v/>
      </c>
      <c r="I8411" s="76">
        <f>IF($E8411="","",IFERROR(VLOOKUP(TRIM(E8411&amp;""),'Référentiel Articles'!$A$2:$F$634,6,FALSE),""))</f>
      </c>
      <c r="J8411" s="78">
        <f>IF(OR($E8411="",$H8411=""),"",$H8411*$I8411)</f>
      </c>
      <c r="K8411" s="79" t="str">
        <v/>
      </c>
    </row>
    <row r="8412">
      <c r="A8412" s="81" t="str">
        <v/>
      </c>
      <c r="B8412" s="81" t="str">
        <v/>
      </c>
      <c r="C8412" s="83">
        <f>IF($E8412="","",IFERROR(VLOOKUP(TRIM(E8412&amp;""),'Référentiel Articles'!$A$2:$F$634,2,FALSE),""))</f>
      </c>
      <c r="D8412" s="83">
        <f>IF($E8412="","",IFERROR(VLOOKUP(TRIM(E8412&amp;""),'Référentiel Articles'!$A$2:$F$634,3,FALSE),""))</f>
      </c>
      <c r="E8412" s="81" t="str">
        <v/>
      </c>
      <c r="F8412" s="83">
        <f>IF($E8412="","",IFERROR(VLOOKUP(TRIM(E8412&amp;""),'Référentiel Articles'!$A$2:$F$634,4,FALSE),""))</f>
      </c>
      <c r="G8412" s="84">
        <f>IF($E8412="","",IFERROR(VLOOKUP(TRIM(E8412&amp;""),'Référentiel Articles'!$A$2:$F$634,5,FALSE),""))</f>
      </c>
      <c r="H8412" s="85" t="str">
        <v/>
      </c>
      <c r="I8412" s="84">
        <f>IF($E8412="","",IFERROR(VLOOKUP(TRIM(E8412&amp;""),'Référentiel Articles'!$A$2:$F$634,6,FALSE),""))</f>
      </c>
      <c r="J8412" s="90">
        <f>IF(OR($E8412="",$H8412=""),"",$H8412*$I8412)</f>
      </c>
      <c r="K8412" s="87" t="str">
        <v/>
      </c>
    </row>
    <row r="8413">
      <c r="A8413" s="74" t="str">
        <v/>
      </c>
      <c r="B8413" s="74" t="str">
        <v/>
      </c>
      <c r="C8413" s="75">
        <f>IF($E8413="","",IFERROR(VLOOKUP(TRIM(E8413&amp;""),'Référentiel Articles'!$A$2:$F$634,2,FALSE),""))</f>
      </c>
      <c r="D8413" s="75">
        <f>IF($E8413="","",IFERROR(VLOOKUP(TRIM(E8413&amp;""),'Référentiel Articles'!$A$2:$F$634,3,FALSE),""))</f>
      </c>
      <c r="E8413" s="74" t="str">
        <v/>
      </c>
      <c r="F8413" s="75">
        <f>IF($E8413="","",IFERROR(VLOOKUP(TRIM(E8413&amp;""),'Référentiel Articles'!$A$2:$F$634,4,FALSE),""))</f>
      </c>
      <c r="G8413" s="76">
        <f>IF($E8413="","",IFERROR(VLOOKUP(TRIM(E8413&amp;""),'Référentiel Articles'!$A$2:$F$634,5,FALSE),""))</f>
      </c>
      <c r="H8413" s="77" t="str">
        <v/>
      </c>
      <c r="I8413" s="76">
        <f>IF($E8413="","",IFERROR(VLOOKUP(TRIM(E8413&amp;""),'Référentiel Articles'!$A$2:$F$634,6,FALSE),""))</f>
      </c>
      <c r="J8413" s="78">
        <f>IF(OR($E8413="",$H8413=""),"",$H8413*$I8413)</f>
      </c>
      <c r="K8413" s="79" t="str">
        <v/>
      </c>
    </row>
    <row r="8414">
      <c r="A8414" s="81" t="str">
        <v/>
      </c>
      <c r="B8414" s="81" t="str">
        <v/>
      </c>
      <c r="C8414" s="83">
        <f>IF($E8414="","",IFERROR(VLOOKUP(TRIM(E8414&amp;""),'Référentiel Articles'!$A$2:$F$634,2,FALSE),""))</f>
      </c>
      <c r="D8414" s="83">
        <f>IF($E8414="","",IFERROR(VLOOKUP(TRIM(E8414&amp;""),'Référentiel Articles'!$A$2:$F$634,3,FALSE),""))</f>
      </c>
      <c r="E8414" s="81" t="str">
        <v/>
      </c>
      <c r="F8414" s="83">
        <f>IF($E8414="","",IFERROR(VLOOKUP(TRIM(E8414&amp;""),'Référentiel Articles'!$A$2:$F$634,4,FALSE),""))</f>
      </c>
      <c r="G8414" s="84">
        <f>IF($E8414="","",IFERROR(VLOOKUP(TRIM(E8414&amp;""),'Référentiel Articles'!$A$2:$F$634,5,FALSE),""))</f>
      </c>
      <c r="H8414" s="85" t="str">
        <v/>
      </c>
      <c r="I8414" s="84">
        <f>IF($E8414="","",IFERROR(VLOOKUP(TRIM(E8414&amp;""),'Référentiel Articles'!$A$2:$F$634,6,FALSE),""))</f>
      </c>
      <c r="J8414" s="90">
        <f>IF(OR($E8414="",$H8414=""),"",$H8414*$I8414)</f>
      </c>
      <c r="K8414" s="87" t="str">
        <v/>
      </c>
    </row>
    <row r="8415">
      <c r="A8415" s="74" t="str">
        <v/>
      </c>
      <c r="B8415" s="74" t="str">
        <v/>
      </c>
      <c r="C8415" s="75">
        <f>IF($E8415="","",IFERROR(VLOOKUP(TRIM(E8415&amp;""),'Référentiel Articles'!$A$2:$F$634,2,FALSE),""))</f>
      </c>
      <c r="D8415" s="75">
        <f>IF($E8415="","",IFERROR(VLOOKUP(TRIM(E8415&amp;""),'Référentiel Articles'!$A$2:$F$634,3,FALSE),""))</f>
      </c>
      <c r="E8415" s="74" t="str">
        <v/>
      </c>
      <c r="F8415" s="75">
        <f>IF($E8415="","",IFERROR(VLOOKUP(TRIM(E8415&amp;""),'Référentiel Articles'!$A$2:$F$634,4,FALSE),""))</f>
      </c>
      <c r="G8415" s="76">
        <f>IF($E8415="","",IFERROR(VLOOKUP(TRIM(E8415&amp;""),'Référentiel Articles'!$A$2:$F$634,5,FALSE),""))</f>
      </c>
      <c r="H8415" s="77" t="str">
        <v/>
      </c>
      <c r="I8415" s="76">
        <f>IF($E8415="","",IFERROR(VLOOKUP(TRIM(E8415&amp;""),'Référentiel Articles'!$A$2:$F$634,6,FALSE),""))</f>
      </c>
      <c r="J8415" s="78">
        <f>IF(OR($E8415="",$H8415=""),"",$H8415*$I8415)</f>
      </c>
      <c r="K8415" s="79" t="str">
        <v/>
      </c>
    </row>
    <row r="8416">
      <c r="A8416" s="81" t="str">
        <v/>
      </c>
      <c r="B8416" s="81" t="str">
        <v/>
      </c>
      <c r="C8416" s="83">
        <f>IF($E8416="","",IFERROR(VLOOKUP(TRIM(E8416&amp;""),'Référentiel Articles'!$A$2:$F$634,2,FALSE),""))</f>
      </c>
      <c r="D8416" s="83">
        <f>IF($E8416="","",IFERROR(VLOOKUP(TRIM(E8416&amp;""),'Référentiel Articles'!$A$2:$F$634,3,FALSE),""))</f>
      </c>
      <c r="E8416" s="81" t="str">
        <v/>
      </c>
      <c r="F8416" s="83">
        <f>IF($E8416="","",IFERROR(VLOOKUP(TRIM(E8416&amp;""),'Référentiel Articles'!$A$2:$F$634,4,FALSE),""))</f>
      </c>
      <c r="G8416" s="84">
        <f>IF($E8416="","",IFERROR(VLOOKUP(TRIM(E8416&amp;""),'Référentiel Articles'!$A$2:$F$634,5,FALSE),""))</f>
      </c>
      <c r="H8416" s="85" t="str">
        <v/>
      </c>
      <c r="I8416" s="84">
        <f>IF($E8416="","",IFERROR(VLOOKUP(TRIM(E8416&amp;""),'Référentiel Articles'!$A$2:$F$634,6,FALSE),""))</f>
      </c>
      <c r="J8416" s="90">
        <f>IF(OR($E8416="",$H8416=""),"",$H8416*$I8416)</f>
      </c>
      <c r="K8416" s="87" t="str">
        <v/>
      </c>
    </row>
    <row r="8417">
      <c r="A8417" s="74" t="str">
        <v/>
      </c>
      <c r="B8417" s="74" t="str">
        <v/>
      </c>
      <c r="C8417" s="75">
        <f>IF($E8417="","",IFERROR(VLOOKUP(TRIM(E8417&amp;""),'Référentiel Articles'!$A$2:$F$634,2,FALSE),""))</f>
      </c>
      <c r="D8417" s="75">
        <f>IF($E8417="","",IFERROR(VLOOKUP(TRIM(E8417&amp;""),'Référentiel Articles'!$A$2:$F$634,3,FALSE),""))</f>
      </c>
      <c r="E8417" s="74" t="str">
        <v/>
      </c>
      <c r="F8417" s="75">
        <f>IF($E8417="","",IFERROR(VLOOKUP(TRIM(E8417&amp;""),'Référentiel Articles'!$A$2:$F$634,4,FALSE),""))</f>
      </c>
      <c r="G8417" s="76">
        <f>IF($E8417="","",IFERROR(VLOOKUP(TRIM(E8417&amp;""),'Référentiel Articles'!$A$2:$F$634,5,FALSE),""))</f>
      </c>
      <c r="H8417" s="77" t="str">
        <v/>
      </c>
      <c r="I8417" s="76">
        <f>IF($E8417="","",IFERROR(VLOOKUP(TRIM(E8417&amp;""),'Référentiel Articles'!$A$2:$F$634,6,FALSE),""))</f>
      </c>
      <c r="J8417" s="78">
        <f>IF(OR($E8417="",$H8417=""),"",$H8417*$I8417)</f>
      </c>
      <c r="K8417" s="79" t="str">
        <v/>
      </c>
    </row>
    <row r="8418">
      <c r="A8418" s="81" t="str">
        <v/>
      </c>
      <c r="B8418" s="81" t="str">
        <v/>
      </c>
      <c r="C8418" s="83">
        <f>IF($E8418="","",IFERROR(VLOOKUP(TRIM(E8418&amp;""),'Référentiel Articles'!$A$2:$F$634,2,FALSE),""))</f>
      </c>
      <c r="D8418" s="83">
        <f>IF($E8418="","",IFERROR(VLOOKUP(TRIM(E8418&amp;""),'Référentiel Articles'!$A$2:$F$634,3,FALSE),""))</f>
      </c>
      <c r="E8418" s="81" t="str">
        <v/>
      </c>
      <c r="F8418" s="83">
        <f>IF($E8418="","",IFERROR(VLOOKUP(TRIM(E8418&amp;""),'Référentiel Articles'!$A$2:$F$634,4,FALSE),""))</f>
      </c>
      <c r="G8418" s="84">
        <f>IF($E8418="","",IFERROR(VLOOKUP(TRIM(E8418&amp;""),'Référentiel Articles'!$A$2:$F$634,5,FALSE),""))</f>
      </c>
      <c r="H8418" s="85" t="str">
        <v/>
      </c>
      <c r="I8418" s="84">
        <f>IF($E8418="","",IFERROR(VLOOKUP(TRIM(E8418&amp;""),'Référentiel Articles'!$A$2:$F$634,6,FALSE),""))</f>
      </c>
      <c r="J8418" s="90">
        <f>IF(OR($E8418="",$H8418=""),"",$H8418*$I8418)</f>
      </c>
      <c r="K8418" s="87" t="str">
        <v/>
      </c>
    </row>
    <row r="8419">
      <c r="A8419" s="74" t="str">
        <v/>
      </c>
      <c r="B8419" s="74" t="str">
        <v/>
      </c>
      <c r="C8419" s="75">
        <f>IF($E8419="","",IFERROR(VLOOKUP(TRIM(E8419&amp;""),'Référentiel Articles'!$A$2:$F$634,2,FALSE),""))</f>
      </c>
      <c r="D8419" s="75">
        <f>IF($E8419="","",IFERROR(VLOOKUP(TRIM(E8419&amp;""),'Référentiel Articles'!$A$2:$F$634,3,FALSE),""))</f>
      </c>
      <c r="E8419" s="74" t="str">
        <v/>
      </c>
      <c r="F8419" s="75">
        <f>IF($E8419="","",IFERROR(VLOOKUP(TRIM(E8419&amp;""),'Référentiel Articles'!$A$2:$F$634,4,FALSE),""))</f>
      </c>
      <c r="G8419" s="76">
        <f>IF($E8419="","",IFERROR(VLOOKUP(TRIM(E8419&amp;""),'Référentiel Articles'!$A$2:$F$634,5,FALSE),""))</f>
      </c>
      <c r="H8419" s="77" t="str">
        <v/>
      </c>
      <c r="I8419" s="76">
        <f>IF($E8419="","",IFERROR(VLOOKUP(TRIM(E8419&amp;""),'Référentiel Articles'!$A$2:$F$634,6,FALSE),""))</f>
      </c>
      <c r="J8419" s="78">
        <f>IF(OR($E8419="",$H8419=""),"",$H8419*$I8419)</f>
      </c>
      <c r="K8419" s="79" t="str">
        <v/>
      </c>
    </row>
    <row r="8420">
      <c r="A8420" s="81" t="str">
        <v/>
      </c>
      <c r="B8420" s="81" t="str">
        <v/>
      </c>
      <c r="C8420" s="83">
        <f>IF($E8420="","",IFERROR(VLOOKUP(TRIM(E8420&amp;""),'Référentiel Articles'!$A$2:$F$634,2,FALSE),""))</f>
      </c>
      <c r="D8420" s="83">
        <f>IF($E8420="","",IFERROR(VLOOKUP(TRIM(E8420&amp;""),'Référentiel Articles'!$A$2:$F$634,3,FALSE),""))</f>
      </c>
      <c r="E8420" s="81" t="str">
        <v/>
      </c>
      <c r="F8420" s="83">
        <f>IF($E8420="","",IFERROR(VLOOKUP(TRIM(E8420&amp;""),'Référentiel Articles'!$A$2:$F$634,4,FALSE),""))</f>
      </c>
      <c r="G8420" s="84">
        <f>IF($E8420="","",IFERROR(VLOOKUP(TRIM(E8420&amp;""),'Référentiel Articles'!$A$2:$F$634,5,FALSE),""))</f>
      </c>
      <c r="H8420" s="85" t="str">
        <v/>
      </c>
      <c r="I8420" s="84">
        <f>IF($E8420="","",IFERROR(VLOOKUP(TRIM(E8420&amp;""),'Référentiel Articles'!$A$2:$F$634,6,FALSE),""))</f>
      </c>
      <c r="J8420" s="90">
        <f>IF(OR($E8420="",$H8420=""),"",$H8420*$I8420)</f>
      </c>
      <c r="K8420" s="87" t="str">
        <v/>
      </c>
    </row>
    <row r="8421">
      <c r="A8421" s="74" t="str">
        <v/>
      </c>
      <c r="B8421" s="74" t="str">
        <v/>
      </c>
      <c r="C8421" s="75">
        <f>IF($E8421="","",IFERROR(VLOOKUP(TRIM(E8421&amp;""),'Référentiel Articles'!$A$2:$F$634,2,FALSE),""))</f>
      </c>
      <c r="D8421" s="75">
        <f>IF($E8421="","",IFERROR(VLOOKUP(TRIM(E8421&amp;""),'Référentiel Articles'!$A$2:$F$634,3,FALSE),""))</f>
      </c>
      <c r="E8421" s="74" t="str">
        <v/>
      </c>
      <c r="F8421" s="75">
        <f>IF($E8421="","",IFERROR(VLOOKUP(TRIM(E8421&amp;""),'Référentiel Articles'!$A$2:$F$634,4,FALSE),""))</f>
      </c>
      <c r="G8421" s="76">
        <f>IF($E8421="","",IFERROR(VLOOKUP(TRIM(E8421&amp;""),'Référentiel Articles'!$A$2:$F$634,5,FALSE),""))</f>
      </c>
      <c r="H8421" s="77" t="str">
        <v/>
      </c>
      <c r="I8421" s="76">
        <f>IF($E8421="","",IFERROR(VLOOKUP(TRIM(E8421&amp;""),'Référentiel Articles'!$A$2:$F$634,6,FALSE),""))</f>
      </c>
      <c r="J8421" s="78">
        <f>IF(OR($E8421="",$H8421=""),"",$H8421*$I8421)</f>
      </c>
      <c r="K8421" s="79" t="str">
        <v/>
      </c>
    </row>
    <row r="8422">
      <c r="A8422" s="81" t="str">
        <v/>
      </c>
      <c r="B8422" s="81" t="str">
        <v/>
      </c>
      <c r="C8422" s="83">
        <f>IF($E8422="","",IFERROR(VLOOKUP(TRIM(E8422&amp;""),'Référentiel Articles'!$A$2:$F$634,2,FALSE),""))</f>
      </c>
      <c r="D8422" s="83">
        <f>IF($E8422="","",IFERROR(VLOOKUP(TRIM(E8422&amp;""),'Référentiel Articles'!$A$2:$F$634,3,FALSE),""))</f>
      </c>
      <c r="E8422" s="81" t="str">
        <v/>
      </c>
      <c r="F8422" s="83">
        <f>IF($E8422="","",IFERROR(VLOOKUP(TRIM(E8422&amp;""),'Référentiel Articles'!$A$2:$F$634,4,FALSE),""))</f>
      </c>
      <c r="G8422" s="84">
        <f>IF($E8422="","",IFERROR(VLOOKUP(TRIM(E8422&amp;""),'Référentiel Articles'!$A$2:$F$634,5,FALSE),""))</f>
      </c>
      <c r="H8422" s="85" t="str">
        <v/>
      </c>
      <c r="I8422" s="84">
        <f>IF($E8422="","",IFERROR(VLOOKUP(TRIM(E8422&amp;""),'Référentiel Articles'!$A$2:$F$634,6,FALSE),""))</f>
      </c>
      <c r="J8422" s="90">
        <f>IF(OR($E8422="",$H8422=""),"",$H8422*$I8422)</f>
      </c>
      <c r="K8422" s="87" t="str">
        <v/>
      </c>
    </row>
    <row r="8423">
      <c r="A8423" s="74" t="str">
        <v/>
      </c>
      <c r="B8423" s="74" t="str">
        <v/>
      </c>
      <c r="C8423" s="75">
        <f>IF($E8423="","",IFERROR(VLOOKUP(TRIM(E8423&amp;""),'Référentiel Articles'!$A$2:$F$634,2,FALSE),""))</f>
      </c>
      <c r="D8423" s="75">
        <f>IF($E8423="","",IFERROR(VLOOKUP(TRIM(E8423&amp;""),'Référentiel Articles'!$A$2:$F$634,3,FALSE),""))</f>
      </c>
      <c r="E8423" s="74" t="str">
        <v/>
      </c>
      <c r="F8423" s="75">
        <f>IF($E8423="","",IFERROR(VLOOKUP(TRIM(E8423&amp;""),'Référentiel Articles'!$A$2:$F$634,4,FALSE),""))</f>
      </c>
      <c r="G8423" s="76">
        <f>IF($E8423="","",IFERROR(VLOOKUP(TRIM(E8423&amp;""),'Référentiel Articles'!$A$2:$F$634,5,FALSE),""))</f>
      </c>
      <c r="H8423" s="77" t="str">
        <v/>
      </c>
      <c r="I8423" s="76">
        <f>IF($E8423="","",IFERROR(VLOOKUP(TRIM(E8423&amp;""),'Référentiel Articles'!$A$2:$F$634,6,FALSE),""))</f>
      </c>
      <c r="J8423" s="78">
        <f>IF(OR($E8423="",$H8423=""),"",$H8423*$I8423)</f>
      </c>
      <c r="K8423" s="79" t="str">
        <v/>
      </c>
    </row>
    <row r="8424">
      <c r="A8424" s="81" t="str">
        <v/>
      </c>
      <c r="B8424" s="81" t="str">
        <v/>
      </c>
      <c r="C8424" s="83">
        <f>IF($E8424="","",IFERROR(VLOOKUP(TRIM(E8424&amp;""),'Référentiel Articles'!$A$2:$F$634,2,FALSE),""))</f>
      </c>
      <c r="D8424" s="83">
        <f>IF($E8424="","",IFERROR(VLOOKUP(TRIM(E8424&amp;""),'Référentiel Articles'!$A$2:$F$634,3,FALSE),""))</f>
      </c>
      <c r="E8424" s="81" t="str">
        <v/>
      </c>
      <c r="F8424" s="83">
        <f>IF($E8424="","",IFERROR(VLOOKUP(TRIM(E8424&amp;""),'Référentiel Articles'!$A$2:$F$634,4,FALSE),""))</f>
      </c>
      <c r="G8424" s="84">
        <f>IF($E8424="","",IFERROR(VLOOKUP(TRIM(E8424&amp;""),'Référentiel Articles'!$A$2:$F$634,5,FALSE),""))</f>
      </c>
      <c r="H8424" s="85" t="str">
        <v/>
      </c>
      <c r="I8424" s="84">
        <f>IF($E8424="","",IFERROR(VLOOKUP(TRIM(E8424&amp;""),'Référentiel Articles'!$A$2:$F$634,6,FALSE),""))</f>
      </c>
      <c r="J8424" s="90">
        <f>IF(OR($E8424="",$H8424=""),"",$H8424*$I8424)</f>
      </c>
      <c r="K8424" s="87" t="str">
        <v/>
      </c>
    </row>
    <row r="8425">
      <c r="A8425" s="74" t="str">
        <v/>
      </c>
      <c r="B8425" s="74" t="str">
        <v/>
      </c>
      <c r="C8425" s="75">
        <f>IF($E8425="","",IFERROR(VLOOKUP(TRIM(E8425&amp;""),'Référentiel Articles'!$A$2:$F$634,2,FALSE),""))</f>
      </c>
      <c r="D8425" s="75">
        <f>IF($E8425="","",IFERROR(VLOOKUP(TRIM(E8425&amp;""),'Référentiel Articles'!$A$2:$F$634,3,FALSE),""))</f>
      </c>
      <c r="E8425" s="74" t="str">
        <v/>
      </c>
      <c r="F8425" s="75">
        <f>IF($E8425="","",IFERROR(VLOOKUP(TRIM(E8425&amp;""),'Référentiel Articles'!$A$2:$F$634,4,FALSE),""))</f>
      </c>
      <c r="G8425" s="76">
        <f>IF($E8425="","",IFERROR(VLOOKUP(TRIM(E8425&amp;""),'Référentiel Articles'!$A$2:$F$634,5,FALSE),""))</f>
      </c>
      <c r="H8425" s="77" t="str">
        <v/>
      </c>
      <c r="I8425" s="76">
        <f>IF($E8425="","",IFERROR(VLOOKUP(TRIM(E8425&amp;""),'Référentiel Articles'!$A$2:$F$634,6,FALSE),""))</f>
      </c>
      <c r="J8425" s="78">
        <f>IF(OR($E8425="",$H8425=""),"",$H8425*$I8425)</f>
      </c>
      <c r="K8425" s="79" t="str">
        <v/>
      </c>
    </row>
    <row r="8426">
      <c r="A8426" s="81" t="str">
        <v/>
      </c>
      <c r="B8426" s="81" t="str">
        <v/>
      </c>
      <c r="C8426" s="83">
        <f>IF($E8426="","",IFERROR(VLOOKUP(TRIM(E8426&amp;""),'Référentiel Articles'!$A$2:$F$634,2,FALSE),""))</f>
      </c>
      <c r="D8426" s="83">
        <f>IF($E8426="","",IFERROR(VLOOKUP(TRIM(E8426&amp;""),'Référentiel Articles'!$A$2:$F$634,3,FALSE),""))</f>
      </c>
      <c r="E8426" s="81" t="str">
        <v/>
      </c>
      <c r="F8426" s="83">
        <f>IF($E8426="","",IFERROR(VLOOKUP(TRIM(E8426&amp;""),'Référentiel Articles'!$A$2:$F$634,4,FALSE),""))</f>
      </c>
      <c r="G8426" s="84">
        <f>IF($E8426="","",IFERROR(VLOOKUP(TRIM(E8426&amp;""),'Référentiel Articles'!$A$2:$F$634,5,FALSE),""))</f>
      </c>
      <c r="H8426" s="85" t="str">
        <v/>
      </c>
      <c r="I8426" s="84">
        <f>IF($E8426="","",IFERROR(VLOOKUP(TRIM(E8426&amp;""),'Référentiel Articles'!$A$2:$F$634,6,FALSE),""))</f>
      </c>
      <c r="J8426" s="90">
        <f>IF(OR($E8426="",$H8426=""),"",$H8426*$I8426)</f>
      </c>
      <c r="K8426" s="87" t="str">
        <v/>
      </c>
    </row>
    <row r="8427">
      <c r="A8427" s="74" t="str">
        <v/>
      </c>
      <c r="B8427" s="74" t="str">
        <v/>
      </c>
      <c r="C8427" s="75">
        <f>IF($E8427="","",IFERROR(VLOOKUP(TRIM(E8427&amp;""),'Référentiel Articles'!$A$2:$F$634,2,FALSE),""))</f>
      </c>
      <c r="D8427" s="75">
        <f>IF($E8427="","",IFERROR(VLOOKUP(TRIM(E8427&amp;""),'Référentiel Articles'!$A$2:$F$634,3,FALSE),""))</f>
      </c>
      <c r="E8427" s="74" t="str">
        <v/>
      </c>
      <c r="F8427" s="75">
        <f>IF($E8427="","",IFERROR(VLOOKUP(TRIM(E8427&amp;""),'Référentiel Articles'!$A$2:$F$634,4,FALSE),""))</f>
      </c>
      <c r="G8427" s="76">
        <f>IF($E8427="","",IFERROR(VLOOKUP(TRIM(E8427&amp;""),'Référentiel Articles'!$A$2:$F$634,5,FALSE),""))</f>
      </c>
      <c r="H8427" s="77" t="str">
        <v/>
      </c>
      <c r="I8427" s="76">
        <f>IF($E8427="","",IFERROR(VLOOKUP(TRIM(E8427&amp;""),'Référentiel Articles'!$A$2:$F$634,6,FALSE),""))</f>
      </c>
      <c r="J8427" s="78">
        <f>IF(OR($E8427="",$H8427=""),"",$H8427*$I8427)</f>
      </c>
      <c r="K8427" s="79" t="str">
        <v/>
      </c>
    </row>
    <row r="8428">
      <c r="A8428" s="81" t="str">
        <v/>
      </c>
      <c r="B8428" s="81" t="str">
        <v/>
      </c>
      <c r="C8428" s="83">
        <f>IF($E8428="","",IFERROR(VLOOKUP(TRIM(E8428&amp;""),'Référentiel Articles'!$A$2:$F$634,2,FALSE),""))</f>
      </c>
      <c r="D8428" s="83">
        <f>IF($E8428="","",IFERROR(VLOOKUP(TRIM(E8428&amp;""),'Référentiel Articles'!$A$2:$F$634,3,FALSE),""))</f>
      </c>
      <c r="E8428" s="81" t="str">
        <v/>
      </c>
      <c r="F8428" s="83">
        <f>IF($E8428="","",IFERROR(VLOOKUP(TRIM(E8428&amp;""),'Référentiel Articles'!$A$2:$F$634,4,FALSE),""))</f>
      </c>
      <c r="G8428" s="84">
        <f>IF($E8428="","",IFERROR(VLOOKUP(TRIM(E8428&amp;""),'Référentiel Articles'!$A$2:$F$634,5,FALSE),""))</f>
      </c>
      <c r="H8428" s="85" t="str">
        <v/>
      </c>
      <c r="I8428" s="84">
        <f>IF($E8428="","",IFERROR(VLOOKUP(TRIM(E8428&amp;""),'Référentiel Articles'!$A$2:$F$634,6,FALSE),""))</f>
      </c>
      <c r="J8428" s="90">
        <f>IF(OR($E8428="",$H8428=""),"",$H8428*$I8428)</f>
      </c>
      <c r="K8428" s="87" t="str">
        <v/>
      </c>
    </row>
    <row r="8429">
      <c r="A8429" s="74" t="str">
        <v/>
      </c>
      <c r="B8429" s="74" t="str">
        <v/>
      </c>
      <c r="C8429" s="75">
        <f>IF($E8429="","",IFERROR(VLOOKUP(TRIM(E8429&amp;""),'Référentiel Articles'!$A$2:$F$634,2,FALSE),""))</f>
      </c>
      <c r="D8429" s="75">
        <f>IF($E8429="","",IFERROR(VLOOKUP(TRIM(E8429&amp;""),'Référentiel Articles'!$A$2:$F$634,3,FALSE),""))</f>
      </c>
      <c r="E8429" s="74" t="str">
        <v/>
      </c>
      <c r="F8429" s="75">
        <f>IF($E8429="","",IFERROR(VLOOKUP(TRIM(E8429&amp;""),'Référentiel Articles'!$A$2:$F$634,4,FALSE),""))</f>
      </c>
      <c r="G8429" s="76">
        <f>IF($E8429="","",IFERROR(VLOOKUP(TRIM(E8429&amp;""),'Référentiel Articles'!$A$2:$F$634,5,FALSE),""))</f>
      </c>
      <c r="H8429" s="77" t="str">
        <v/>
      </c>
      <c r="I8429" s="76">
        <f>IF($E8429="","",IFERROR(VLOOKUP(TRIM(E8429&amp;""),'Référentiel Articles'!$A$2:$F$634,6,FALSE),""))</f>
      </c>
      <c r="J8429" s="78">
        <f>IF(OR($E8429="",$H8429=""),"",$H8429*$I8429)</f>
      </c>
      <c r="K8429" s="79" t="str">
        <v/>
      </c>
    </row>
    <row r="8430">
      <c r="A8430" s="81" t="str">
        <v/>
      </c>
      <c r="B8430" s="81" t="str">
        <v/>
      </c>
      <c r="C8430" s="83">
        <f>IF($E8430="","",IFERROR(VLOOKUP(TRIM(E8430&amp;""),'Référentiel Articles'!$A$2:$F$634,2,FALSE),""))</f>
      </c>
      <c r="D8430" s="83">
        <f>IF($E8430="","",IFERROR(VLOOKUP(TRIM(E8430&amp;""),'Référentiel Articles'!$A$2:$F$634,3,FALSE),""))</f>
      </c>
      <c r="E8430" s="81" t="str">
        <v/>
      </c>
      <c r="F8430" s="83">
        <f>IF($E8430="","",IFERROR(VLOOKUP(TRIM(E8430&amp;""),'Référentiel Articles'!$A$2:$F$634,4,FALSE),""))</f>
      </c>
      <c r="G8430" s="84">
        <f>IF($E8430="","",IFERROR(VLOOKUP(TRIM(E8430&amp;""),'Référentiel Articles'!$A$2:$F$634,5,FALSE),""))</f>
      </c>
      <c r="H8430" s="85" t="str">
        <v/>
      </c>
      <c r="I8430" s="84">
        <f>IF($E8430="","",IFERROR(VLOOKUP(TRIM(E8430&amp;""),'Référentiel Articles'!$A$2:$F$634,6,FALSE),""))</f>
      </c>
      <c r="J8430" s="90">
        <f>IF(OR($E8430="",$H8430=""),"",$H8430*$I8430)</f>
      </c>
      <c r="K8430" s="87" t="str">
        <v/>
      </c>
    </row>
    <row r="8431">
      <c r="A8431" s="74" t="str">
        <v/>
      </c>
      <c r="B8431" s="74" t="str">
        <v/>
      </c>
      <c r="C8431" s="75">
        <f>IF($E8431="","",IFERROR(VLOOKUP(TRIM(E8431&amp;""),'Référentiel Articles'!$A$2:$F$634,2,FALSE),""))</f>
      </c>
      <c r="D8431" s="75">
        <f>IF($E8431="","",IFERROR(VLOOKUP(TRIM(E8431&amp;""),'Référentiel Articles'!$A$2:$F$634,3,FALSE),""))</f>
      </c>
      <c r="E8431" s="74" t="str">
        <v/>
      </c>
      <c r="F8431" s="75">
        <f>IF($E8431="","",IFERROR(VLOOKUP(TRIM(E8431&amp;""),'Référentiel Articles'!$A$2:$F$634,4,FALSE),""))</f>
      </c>
      <c r="G8431" s="76">
        <f>IF($E8431="","",IFERROR(VLOOKUP(TRIM(E8431&amp;""),'Référentiel Articles'!$A$2:$F$634,5,FALSE),""))</f>
      </c>
      <c r="H8431" s="77" t="str">
        <v/>
      </c>
      <c r="I8431" s="76">
        <f>IF($E8431="","",IFERROR(VLOOKUP(TRIM(E8431&amp;""),'Référentiel Articles'!$A$2:$F$634,6,FALSE),""))</f>
      </c>
      <c r="J8431" s="78">
        <f>IF(OR($E8431="",$H8431=""),"",$H8431*$I8431)</f>
      </c>
      <c r="K8431" s="79" t="str">
        <v/>
      </c>
    </row>
    <row r="8432">
      <c r="A8432" s="81" t="str">
        <v/>
      </c>
      <c r="B8432" s="81" t="str">
        <v/>
      </c>
      <c r="C8432" s="83">
        <f>IF($E8432="","",IFERROR(VLOOKUP(TRIM(E8432&amp;""),'Référentiel Articles'!$A$2:$F$634,2,FALSE),""))</f>
      </c>
      <c r="D8432" s="83">
        <f>IF($E8432="","",IFERROR(VLOOKUP(TRIM(E8432&amp;""),'Référentiel Articles'!$A$2:$F$634,3,FALSE),""))</f>
      </c>
      <c r="E8432" s="81" t="str">
        <v/>
      </c>
      <c r="F8432" s="83">
        <f>IF($E8432="","",IFERROR(VLOOKUP(TRIM(E8432&amp;""),'Référentiel Articles'!$A$2:$F$634,4,FALSE),""))</f>
      </c>
      <c r="G8432" s="84">
        <f>IF($E8432="","",IFERROR(VLOOKUP(TRIM(E8432&amp;""),'Référentiel Articles'!$A$2:$F$634,5,FALSE),""))</f>
      </c>
      <c r="H8432" s="85" t="str">
        <v/>
      </c>
      <c r="I8432" s="84">
        <f>IF($E8432="","",IFERROR(VLOOKUP(TRIM(E8432&amp;""),'Référentiel Articles'!$A$2:$F$634,6,FALSE),""))</f>
      </c>
      <c r="J8432" s="90">
        <f>IF(OR($E8432="",$H8432=""),"",$H8432*$I8432)</f>
      </c>
      <c r="K8432" s="87" t="str">
        <v/>
      </c>
    </row>
    <row r="8433">
      <c r="A8433" s="74" t="str">
        <v/>
      </c>
      <c r="B8433" s="74" t="str">
        <v/>
      </c>
      <c r="C8433" s="75">
        <f>IF($E8433="","",IFERROR(VLOOKUP(TRIM(E8433&amp;""),'Référentiel Articles'!$A$2:$F$634,2,FALSE),""))</f>
      </c>
      <c r="D8433" s="75">
        <f>IF($E8433="","",IFERROR(VLOOKUP(TRIM(E8433&amp;""),'Référentiel Articles'!$A$2:$F$634,3,FALSE),""))</f>
      </c>
      <c r="E8433" s="74" t="str">
        <v/>
      </c>
      <c r="F8433" s="75">
        <f>IF($E8433="","",IFERROR(VLOOKUP(TRIM(E8433&amp;""),'Référentiel Articles'!$A$2:$F$634,4,FALSE),""))</f>
      </c>
      <c r="G8433" s="76">
        <f>IF($E8433="","",IFERROR(VLOOKUP(TRIM(E8433&amp;""),'Référentiel Articles'!$A$2:$F$634,5,FALSE),""))</f>
      </c>
      <c r="H8433" s="77" t="str">
        <v/>
      </c>
      <c r="I8433" s="76">
        <f>IF($E8433="","",IFERROR(VLOOKUP(TRIM(E8433&amp;""),'Référentiel Articles'!$A$2:$F$634,6,FALSE),""))</f>
      </c>
      <c r="J8433" s="78">
        <f>IF(OR($E8433="",$H8433=""),"",$H8433*$I8433)</f>
      </c>
      <c r="K8433" s="79" t="str">
        <v/>
      </c>
    </row>
    <row r="8434">
      <c r="A8434" s="81" t="str">
        <v/>
      </c>
      <c r="B8434" s="81" t="str">
        <v/>
      </c>
      <c r="C8434" s="83">
        <f>IF($E8434="","",IFERROR(VLOOKUP(TRIM(E8434&amp;""),'Référentiel Articles'!$A$2:$F$634,2,FALSE),""))</f>
      </c>
      <c r="D8434" s="83">
        <f>IF($E8434="","",IFERROR(VLOOKUP(TRIM(E8434&amp;""),'Référentiel Articles'!$A$2:$F$634,3,FALSE),""))</f>
      </c>
      <c r="E8434" s="81" t="str">
        <v/>
      </c>
      <c r="F8434" s="83">
        <f>IF($E8434="","",IFERROR(VLOOKUP(TRIM(E8434&amp;""),'Référentiel Articles'!$A$2:$F$634,4,FALSE),""))</f>
      </c>
      <c r="G8434" s="84">
        <f>IF($E8434="","",IFERROR(VLOOKUP(TRIM(E8434&amp;""),'Référentiel Articles'!$A$2:$F$634,5,FALSE),""))</f>
      </c>
      <c r="H8434" s="85" t="str">
        <v/>
      </c>
      <c r="I8434" s="84">
        <f>IF($E8434="","",IFERROR(VLOOKUP(TRIM(E8434&amp;""),'Référentiel Articles'!$A$2:$F$634,6,FALSE),""))</f>
      </c>
      <c r="J8434" s="90">
        <f>IF(OR($E8434="",$H8434=""),"",$H8434*$I8434)</f>
      </c>
      <c r="K8434" s="87" t="str">
        <v/>
      </c>
    </row>
    <row r="8435">
      <c r="A8435" s="74" t="str">
        <v/>
      </c>
      <c r="B8435" s="74" t="str">
        <v/>
      </c>
      <c r="C8435" s="75">
        <f>IF($E8435="","",IFERROR(VLOOKUP(TRIM(E8435&amp;""),'Référentiel Articles'!$A$2:$F$634,2,FALSE),""))</f>
      </c>
      <c r="D8435" s="75">
        <f>IF($E8435="","",IFERROR(VLOOKUP(TRIM(E8435&amp;""),'Référentiel Articles'!$A$2:$F$634,3,FALSE),""))</f>
      </c>
      <c r="E8435" s="74" t="str">
        <v/>
      </c>
      <c r="F8435" s="75">
        <f>IF($E8435="","",IFERROR(VLOOKUP(TRIM(E8435&amp;""),'Référentiel Articles'!$A$2:$F$634,4,FALSE),""))</f>
      </c>
      <c r="G8435" s="76">
        <f>IF($E8435="","",IFERROR(VLOOKUP(TRIM(E8435&amp;""),'Référentiel Articles'!$A$2:$F$634,5,FALSE),""))</f>
      </c>
      <c r="H8435" s="77" t="str">
        <v/>
      </c>
      <c r="I8435" s="76">
        <f>IF($E8435="","",IFERROR(VLOOKUP(TRIM(E8435&amp;""),'Référentiel Articles'!$A$2:$F$634,6,FALSE),""))</f>
      </c>
      <c r="J8435" s="78">
        <f>IF(OR($E8435="",$H8435=""),"",$H8435*$I8435)</f>
      </c>
      <c r="K8435" s="79" t="str">
        <v/>
      </c>
    </row>
    <row r="8436">
      <c r="A8436" s="81" t="str">
        <v/>
      </c>
      <c r="B8436" s="81" t="str">
        <v/>
      </c>
      <c r="C8436" s="83">
        <f>IF($E8436="","",IFERROR(VLOOKUP(TRIM(E8436&amp;""),'Référentiel Articles'!$A$2:$F$634,2,FALSE),""))</f>
      </c>
      <c r="D8436" s="83">
        <f>IF($E8436="","",IFERROR(VLOOKUP(TRIM(E8436&amp;""),'Référentiel Articles'!$A$2:$F$634,3,FALSE),""))</f>
      </c>
      <c r="E8436" s="81" t="str">
        <v/>
      </c>
      <c r="F8436" s="83">
        <f>IF($E8436="","",IFERROR(VLOOKUP(TRIM(E8436&amp;""),'Référentiel Articles'!$A$2:$F$634,4,FALSE),""))</f>
      </c>
      <c r="G8436" s="84">
        <f>IF($E8436="","",IFERROR(VLOOKUP(TRIM(E8436&amp;""),'Référentiel Articles'!$A$2:$F$634,5,FALSE),""))</f>
      </c>
      <c r="H8436" s="85" t="str">
        <v/>
      </c>
      <c r="I8436" s="84">
        <f>IF($E8436="","",IFERROR(VLOOKUP(TRIM(E8436&amp;""),'Référentiel Articles'!$A$2:$F$634,6,FALSE),""))</f>
      </c>
      <c r="J8436" s="90">
        <f>IF(OR($E8436="",$H8436=""),"",$H8436*$I8436)</f>
      </c>
      <c r="K8436" s="87" t="str">
        <v/>
      </c>
    </row>
    <row r="8437">
      <c r="A8437" s="74" t="str">
        <v/>
      </c>
      <c r="B8437" s="74" t="str">
        <v/>
      </c>
      <c r="C8437" s="75">
        <f>IF($E8437="","",IFERROR(VLOOKUP(TRIM(E8437&amp;""),'Référentiel Articles'!$A$2:$F$634,2,FALSE),""))</f>
      </c>
      <c r="D8437" s="75">
        <f>IF($E8437="","",IFERROR(VLOOKUP(TRIM(E8437&amp;""),'Référentiel Articles'!$A$2:$F$634,3,FALSE),""))</f>
      </c>
      <c r="E8437" s="74" t="str">
        <v/>
      </c>
      <c r="F8437" s="75">
        <f>IF($E8437="","",IFERROR(VLOOKUP(TRIM(E8437&amp;""),'Référentiel Articles'!$A$2:$F$634,4,FALSE),""))</f>
      </c>
      <c r="G8437" s="76">
        <f>IF($E8437="","",IFERROR(VLOOKUP(TRIM(E8437&amp;""),'Référentiel Articles'!$A$2:$F$634,5,FALSE),""))</f>
      </c>
      <c r="H8437" s="77" t="str">
        <v/>
      </c>
      <c r="I8437" s="76">
        <f>IF($E8437="","",IFERROR(VLOOKUP(TRIM(E8437&amp;""),'Référentiel Articles'!$A$2:$F$634,6,FALSE),""))</f>
      </c>
      <c r="J8437" s="78">
        <f>IF(OR($E8437="",$H8437=""),"",$H8437*$I8437)</f>
      </c>
      <c r="K8437" s="79" t="str">
        <v/>
      </c>
    </row>
    <row r="8438">
      <c r="A8438" s="81" t="str">
        <v/>
      </c>
      <c r="B8438" s="81" t="str">
        <v/>
      </c>
      <c r="C8438" s="83">
        <f>IF($E8438="","",IFERROR(VLOOKUP(TRIM(E8438&amp;""),'Référentiel Articles'!$A$2:$F$634,2,FALSE),""))</f>
      </c>
      <c r="D8438" s="83">
        <f>IF($E8438="","",IFERROR(VLOOKUP(TRIM(E8438&amp;""),'Référentiel Articles'!$A$2:$F$634,3,FALSE),""))</f>
      </c>
      <c r="E8438" s="81" t="str">
        <v/>
      </c>
      <c r="F8438" s="83">
        <f>IF($E8438="","",IFERROR(VLOOKUP(TRIM(E8438&amp;""),'Référentiel Articles'!$A$2:$F$634,4,FALSE),""))</f>
      </c>
      <c r="G8438" s="84">
        <f>IF($E8438="","",IFERROR(VLOOKUP(TRIM(E8438&amp;""),'Référentiel Articles'!$A$2:$F$634,5,FALSE),""))</f>
      </c>
      <c r="H8438" s="85" t="str">
        <v/>
      </c>
      <c r="I8438" s="84">
        <f>IF($E8438="","",IFERROR(VLOOKUP(TRIM(E8438&amp;""),'Référentiel Articles'!$A$2:$F$634,6,FALSE),""))</f>
      </c>
      <c r="J8438" s="90">
        <f>IF(OR($E8438="",$H8438=""),"",$H8438*$I8438)</f>
      </c>
      <c r="K8438" s="87" t="str">
        <v/>
      </c>
    </row>
    <row r="8439">
      <c r="A8439" s="74" t="str">
        <v/>
      </c>
      <c r="B8439" s="74" t="str">
        <v/>
      </c>
      <c r="C8439" s="75">
        <f>IF($E8439="","",IFERROR(VLOOKUP(TRIM(E8439&amp;""),'Référentiel Articles'!$A$2:$F$634,2,FALSE),""))</f>
      </c>
      <c r="D8439" s="75">
        <f>IF($E8439="","",IFERROR(VLOOKUP(TRIM(E8439&amp;""),'Référentiel Articles'!$A$2:$F$634,3,FALSE),""))</f>
      </c>
      <c r="E8439" s="74" t="str">
        <v/>
      </c>
      <c r="F8439" s="75">
        <f>IF($E8439="","",IFERROR(VLOOKUP(TRIM(E8439&amp;""),'Référentiel Articles'!$A$2:$F$634,4,FALSE),""))</f>
      </c>
      <c r="G8439" s="76">
        <f>IF($E8439="","",IFERROR(VLOOKUP(TRIM(E8439&amp;""),'Référentiel Articles'!$A$2:$F$634,5,FALSE),""))</f>
      </c>
      <c r="H8439" s="77" t="str">
        <v/>
      </c>
      <c r="I8439" s="76">
        <f>IF($E8439="","",IFERROR(VLOOKUP(TRIM(E8439&amp;""),'Référentiel Articles'!$A$2:$F$634,6,FALSE),""))</f>
      </c>
      <c r="J8439" s="78">
        <f>IF(OR($E8439="",$H8439=""),"",$H8439*$I8439)</f>
      </c>
      <c r="K8439" s="79" t="str">
        <v/>
      </c>
    </row>
    <row r="8440">
      <c r="A8440" s="81" t="str">
        <v/>
      </c>
      <c r="B8440" s="81" t="str">
        <v/>
      </c>
      <c r="C8440" s="83">
        <f>IF($E8440="","",IFERROR(VLOOKUP(TRIM(E8440&amp;""),'Référentiel Articles'!$A$2:$F$634,2,FALSE),""))</f>
      </c>
      <c r="D8440" s="83">
        <f>IF($E8440="","",IFERROR(VLOOKUP(TRIM(E8440&amp;""),'Référentiel Articles'!$A$2:$F$634,3,FALSE),""))</f>
      </c>
      <c r="E8440" s="81" t="str">
        <v/>
      </c>
      <c r="F8440" s="83">
        <f>IF($E8440="","",IFERROR(VLOOKUP(TRIM(E8440&amp;""),'Référentiel Articles'!$A$2:$F$634,4,FALSE),""))</f>
      </c>
      <c r="G8440" s="84">
        <f>IF($E8440="","",IFERROR(VLOOKUP(TRIM(E8440&amp;""),'Référentiel Articles'!$A$2:$F$634,5,FALSE),""))</f>
      </c>
      <c r="H8440" s="85" t="str">
        <v/>
      </c>
      <c r="I8440" s="84">
        <f>IF($E8440="","",IFERROR(VLOOKUP(TRIM(E8440&amp;""),'Référentiel Articles'!$A$2:$F$634,6,FALSE),""))</f>
      </c>
      <c r="J8440" s="90">
        <f>IF(OR($E8440="",$H8440=""),"",$H8440*$I8440)</f>
      </c>
      <c r="K8440" s="87" t="str">
        <v/>
      </c>
    </row>
    <row r="8441">
      <c r="A8441" s="74" t="str">
        <v/>
      </c>
      <c r="B8441" s="74" t="str">
        <v/>
      </c>
      <c r="C8441" s="75">
        <f>IF($E8441="","",IFERROR(VLOOKUP(TRIM(E8441&amp;""),'Référentiel Articles'!$A$2:$F$634,2,FALSE),""))</f>
      </c>
      <c r="D8441" s="75">
        <f>IF($E8441="","",IFERROR(VLOOKUP(TRIM(E8441&amp;""),'Référentiel Articles'!$A$2:$F$634,3,FALSE),""))</f>
      </c>
      <c r="E8441" s="74" t="str">
        <v/>
      </c>
      <c r="F8441" s="75">
        <f>IF($E8441="","",IFERROR(VLOOKUP(TRIM(E8441&amp;""),'Référentiel Articles'!$A$2:$F$634,4,FALSE),""))</f>
      </c>
      <c r="G8441" s="76">
        <f>IF($E8441="","",IFERROR(VLOOKUP(TRIM(E8441&amp;""),'Référentiel Articles'!$A$2:$F$634,5,FALSE),""))</f>
      </c>
      <c r="H8441" s="77" t="str">
        <v/>
      </c>
      <c r="I8441" s="76">
        <f>IF($E8441="","",IFERROR(VLOOKUP(TRIM(E8441&amp;""),'Référentiel Articles'!$A$2:$F$634,6,FALSE),""))</f>
      </c>
      <c r="J8441" s="78">
        <f>IF(OR($E8441="",$H8441=""),"",$H8441*$I8441)</f>
      </c>
      <c r="K8441" s="79" t="str">
        <v/>
      </c>
    </row>
    <row r="8442">
      <c r="A8442" s="81" t="str">
        <v/>
      </c>
      <c r="B8442" s="81" t="str">
        <v/>
      </c>
      <c r="C8442" s="83">
        <f>IF($E8442="","",IFERROR(VLOOKUP(TRIM(E8442&amp;""),'Référentiel Articles'!$A$2:$F$634,2,FALSE),""))</f>
      </c>
      <c r="D8442" s="83">
        <f>IF($E8442="","",IFERROR(VLOOKUP(TRIM(E8442&amp;""),'Référentiel Articles'!$A$2:$F$634,3,FALSE),""))</f>
      </c>
      <c r="E8442" s="81" t="str">
        <v/>
      </c>
      <c r="F8442" s="83">
        <f>IF($E8442="","",IFERROR(VLOOKUP(TRIM(E8442&amp;""),'Référentiel Articles'!$A$2:$F$634,4,FALSE),""))</f>
      </c>
      <c r="G8442" s="84">
        <f>IF($E8442="","",IFERROR(VLOOKUP(TRIM(E8442&amp;""),'Référentiel Articles'!$A$2:$F$634,5,FALSE),""))</f>
      </c>
      <c r="H8442" s="85" t="str">
        <v/>
      </c>
      <c r="I8442" s="84">
        <f>IF($E8442="","",IFERROR(VLOOKUP(TRIM(E8442&amp;""),'Référentiel Articles'!$A$2:$F$634,6,FALSE),""))</f>
      </c>
      <c r="J8442" s="90">
        <f>IF(OR($E8442="",$H8442=""),"",$H8442*$I8442)</f>
      </c>
      <c r="K8442" s="87" t="str">
        <v/>
      </c>
    </row>
    <row r="8443">
      <c r="A8443" s="74" t="str">
        <v/>
      </c>
      <c r="B8443" s="74" t="str">
        <v/>
      </c>
      <c r="C8443" s="75">
        <f>IF($E8443="","",IFERROR(VLOOKUP(TRIM(E8443&amp;""),'Référentiel Articles'!$A$2:$F$634,2,FALSE),""))</f>
      </c>
      <c r="D8443" s="75">
        <f>IF($E8443="","",IFERROR(VLOOKUP(TRIM(E8443&amp;""),'Référentiel Articles'!$A$2:$F$634,3,FALSE),""))</f>
      </c>
      <c r="E8443" s="74" t="str">
        <v/>
      </c>
      <c r="F8443" s="75">
        <f>IF($E8443="","",IFERROR(VLOOKUP(TRIM(E8443&amp;""),'Référentiel Articles'!$A$2:$F$634,4,FALSE),""))</f>
      </c>
      <c r="G8443" s="76">
        <f>IF($E8443="","",IFERROR(VLOOKUP(TRIM(E8443&amp;""),'Référentiel Articles'!$A$2:$F$634,5,FALSE),""))</f>
      </c>
      <c r="H8443" s="77" t="str">
        <v/>
      </c>
      <c r="I8443" s="76">
        <f>IF($E8443="","",IFERROR(VLOOKUP(TRIM(E8443&amp;""),'Référentiel Articles'!$A$2:$F$634,6,FALSE),""))</f>
      </c>
      <c r="J8443" s="78">
        <f>IF(OR($E8443="",$H8443=""),"",$H8443*$I8443)</f>
      </c>
      <c r="K8443" s="79" t="str">
        <v/>
      </c>
    </row>
    <row r="8444">
      <c r="A8444" s="81" t="str">
        <v/>
      </c>
      <c r="B8444" s="81" t="str">
        <v/>
      </c>
      <c r="C8444" s="83">
        <f>IF($E8444="","",IFERROR(VLOOKUP(TRIM(E8444&amp;""),'Référentiel Articles'!$A$2:$F$634,2,FALSE),""))</f>
      </c>
      <c r="D8444" s="83">
        <f>IF($E8444="","",IFERROR(VLOOKUP(TRIM(E8444&amp;""),'Référentiel Articles'!$A$2:$F$634,3,FALSE),""))</f>
      </c>
      <c r="E8444" s="81" t="str">
        <v/>
      </c>
      <c r="F8444" s="83">
        <f>IF($E8444="","",IFERROR(VLOOKUP(TRIM(E8444&amp;""),'Référentiel Articles'!$A$2:$F$634,4,FALSE),""))</f>
      </c>
      <c r="G8444" s="84">
        <f>IF($E8444="","",IFERROR(VLOOKUP(TRIM(E8444&amp;""),'Référentiel Articles'!$A$2:$F$634,5,FALSE),""))</f>
      </c>
      <c r="H8444" s="85" t="str">
        <v/>
      </c>
      <c r="I8444" s="84">
        <f>IF($E8444="","",IFERROR(VLOOKUP(TRIM(E8444&amp;""),'Référentiel Articles'!$A$2:$F$634,6,FALSE),""))</f>
      </c>
      <c r="J8444" s="90">
        <f>IF(OR($E8444="",$H8444=""),"",$H8444*$I8444)</f>
      </c>
      <c r="K8444" s="87" t="str">
        <v/>
      </c>
    </row>
    <row r="8445">
      <c r="A8445" s="74" t="str">
        <v/>
      </c>
      <c r="B8445" s="74" t="str">
        <v/>
      </c>
      <c r="C8445" s="75">
        <f>IF($E8445="","",IFERROR(VLOOKUP(TRIM(E8445&amp;""),'Référentiel Articles'!$A$2:$F$634,2,FALSE),""))</f>
      </c>
      <c r="D8445" s="75">
        <f>IF($E8445="","",IFERROR(VLOOKUP(TRIM(E8445&amp;""),'Référentiel Articles'!$A$2:$F$634,3,FALSE),""))</f>
      </c>
      <c r="E8445" s="74" t="str">
        <v/>
      </c>
      <c r="F8445" s="75">
        <f>IF($E8445="","",IFERROR(VLOOKUP(TRIM(E8445&amp;""),'Référentiel Articles'!$A$2:$F$634,4,FALSE),""))</f>
      </c>
      <c r="G8445" s="76">
        <f>IF($E8445="","",IFERROR(VLOOKUP(TRIM(E8445&amp;""),'Référentiel Articles'!$A$2:$F$634,5,FALSE),""))</f>
      </c>
      <c r="H8445" s="77" t="str">
        <v/>
      </c>
      <c r="I8445" s="76">
        <f>IF($E8445="","",IFERROR(VLOOKUP(TRIM(E8445&amp;""),'Référentiel Articles'!$A$2:$F$634,6,FALSE),""))</f>
      </c>
      <c r="J8445" s="78">
        <f>IF(OR($E8445="",$H8445=""),"",$H8445*$I8445)</f>
      </c>
      <c r="K8445" s="79" t="str">
        <v/>
      </c>
    </row>
    <row r="8446">
      <c r="A8446" s="81" t="str">
        <v/>
      </c>
      <c r="B8446" s="81" t="str">
        <v/>
      </c>
      <c r="C8446" s="83">
        <f>IF($E8446="","",IFERROR(VLOOKUP(TRIM(E8446&amp;""),'Référentiel Articles'!$A$2:$F$634,2,FALSE),""))</f>
      </c>
      <c r="D8446" s="83">
        <f>IF($E8446="","",IFERROR(VLOOKUP(TRIM(E8446&amp;""),'Référentiel Articles'!$A$2:$F$634,3,FALSE),""))</f>
      </c>
      <c r="E8446" s="81" t="str">
        <v/>
      </c>
      <c r="F8446" s="83">
        <f>IF($E8446="","",IFERROR(VLOOKUP(TRIM(E8446&amp;""),'Référentiel Articles'!$A$2:$F$634,4,FALSE),""))</f>
      </c>
      <c r="G8446" s="84">
        <f>IF($E8446="","",IFERROR(VLOOKUP(TRIM(E8446&amp;""),'Référentiel Articles'!$A$2:$F$634,5,FALSE),""))</f>
      </c>
      <c r="H8446" s="85" t="str">
        <v/>
      </c>
      <c r="I8446" s="84">
        <f>IF($E8446="","",IFERROR(VLOOKUP(TRIM(E8446&amp;""),'Référentiel Articles'!$A$2:$F$634,6,FALSE),""))</f>
      </c>
      <c r="J8446" s="90">
        <f>IF(OR($E8446="",$H8446=""),"",$H8446*$I8446)</f>
      </c>
      <c r="K8446" s="87" t="str">
        <v/>
      </c>
    </row>
    <row r="8447">
      <c r="A8447" s="74" t="str">
        <v/>
      </c>
      <c r="B8447" s="74" t="str">
        <v/>
      </c>
      <c r="C8447" s="75">
        <f>IF($E8447="","",IFERROR(VLOOKUP(TRIM(E8447&amp;""),'Référentiel Articles'!$A$2:$F$634,2,FALSE),""))</f>
      </c>
      <c r="D8447" s="75">
        <f>IF($E8447="","",IFERROR(VLOOKUP(TRIM(E8447&amp;""),'Référentiel Articles'!$A$2:$F$634,3,FALSE),""))</f>
      </c>
      <c r="E8447" s="74" t="str">
        <v/>
      </c>
      <c r="F8447" s="75">
        <f>IF($E8447="","",IFERROR(VLOOKUP(TRIM(E8447&amp;""),'Référentiel Articles'!$A$2:$F$634,4,FALSE),""))</f>
      </c>
      <c r="G8447" s="76">
        <f>IF($E8447="","",IFERROR(VLOOKUP(TRIM(E8447&amp;""),'Référentiel Articles'!$A$2:$F$634,5,FALSE),""))</f>
      </c>
      <c r="H8447" s="77" t="str">
        <v/>
      </c>
      <c r="I8447" s="76">
        <f>IF($E8447="","",IFERROR(VLOOKUP(TRIM(E8447&amp;""),'Référentiel Articles'!$A$2:$F$634,6,FALSE),""))</f>
      </c>
      <c r="J8447" s="78">
        <f>IF(OR($E8447="",$H8447=""),"",$H8447*$I8447)</f>
      </c>
      <c r="K8447" s="79" t="str">
        <v/>
      </c>
    </row>
    <row r="8448">
      <c r="A8448" s="81" t="str">
        <v/>
      </c>
      <c r="B8448" s="81" t="str">
        <v/>
      </c>
      <c r="C8448" s="83">
        <f>IF($E8448="","",IFERROR(VLOOKUP(TRIM(E8448&amp;""),'Référentiel Articles'!$A$2:$F$634,2,FALSE),""))</f>
      </c>
      <c r="D8448" s="83">
        <f>IF($E8448="","",IFERROR(VLOOKUP(TRIM(E8448&amp;""),'Référentiel Articles'!$A$2:$F$634,3,FALSE),""))</f>
      </c>
      <c r="E8448" s="81" t="str">
        <v/>
      </c>
      <c r="F8448" s="83">
        <f>IF($E8448="","",IFERROR(VLOOKUP(TRIM(E8448&amp;""),'Référentiel Articles'!$A$2:$F$634,4,FALSE),""))</f>
      </c>
      <c r="G8448" s="84">
        <f>IF($E8448="","",IFERROR(VLOOKUP(TRIM(E8448&amp;""),'Référentiel Articles'!$A$2:$F$634,5,FALSE),""))</f>
      </c>
      <c r="H8448" s="85" t="str">
        <v/>
      </c>
      <c r="I8448" s="84">
        <f>IF($E8448="","",IFERROR(VLOOKUP(TRIM(E8448&amp;""),'Référentiel Articles'!$A$2:$F$634,6,FALSE),""))</f>
      </c>
      <c r="J8448" s="90">
        <f>IF(OR($E8448="",$H8448=""),"",$H8448*$I8448)</f>
      </c>
      <c r="K8448" s="87" t="str">
        <v/>
      </c>
    </row>
    <row r="8449">
      <c r="A8449" s="74" t="str">
        <v/>
      </c>
      <c r="B8449" s="74" t="str">
        <v/>
      </c>
      <c r="C8449" s="75">
        <f>IF($E8449="","",IFERROR(VLOOKUP(TRIM(E8449&amp;""),'Référentiel Articles'!$A$2:$F$634,2,FALSE),""))</f>
      </c>
      <c r="D8449" s="75">
        <f>IF($E8449="","",IFERROR(VLOOKUP(TRIM(E8449&amp;""),'Référentiel Articles'!$A$2:$F$634,3,FALSE),""))</f>
      </c>
      <c r="E8449" s="74" t="str">
        <v/>
      </c>
      <c r="F8449" s="75">
        <f>IF($E8449="","",IFERROR(VLOOKUP(TRIM(E8449&amp;""),'Référentiel Articles'!$A$2:$F$634,4,FALSE),""))</f>
      </c>
      <c r="G8449" s="76">
        <f>IF($E8449="","",IFERROR(VLOOKUP(TRIM(E8449&amp;""),'Référentiel Articles'!$A$2:$F$634,5,FALSE),""))</f>
      </c>
      <c r="H8449" s="77" t="str">
        <v/>
      </c>
      <c r="I8449" s="76">
        <f>IF($E8449="","",IFERROR(VLOOKUP(TRIM(E8449&amp;""),'Référentiel Articles'!$A$2:$F$634,6,FALSE),""))</f>
      </c>
      <c r="J8449" s="78">
        <f>IF(OR($E8449="",$H8449=""),"",$H8449*$I8449)</f>
      </c>
      <c r="K8449" s="79" t="str">
        <v/>
      </c>
    </row>
    <row r="8450">
      <c r="A8450" s="81" t="str">
        <v/>
      </c>
      <c r="B8450" s="81" t="str">
        <v/>
      </c>
      <c r="C8450" s="83">
        <f>IF($E8450="","",IFERROR(VLOOKUP(TRIM(E8450&amp;""),'Référentiel Articles'!$A$2:$F$634,2,FALSE),""))</f>
      </c>
      <c r="D8450" s="83">
        <f>IF($E8450="","",IFERROR(VLOOKUP(TRIM(E8450&amp;""),'Référentiel Articles'!$A$2:$F$634,3,FALSE),""))</f>
      </c>
      <c r="E8450" s="81" t="str">
        <v/>
      </c>
      <c r="F8450" s="83">
        <f>IF($E8450="","",IFERROR(VLOOKUP(TRIM(E8450&amp;""),'Référentiel Articles'!$A$2:$F$634,4,FALSE),""))</f>
      </c>
      <c r="G8450" s="84">
        <f>IF($E8450="","",IFERROR(VLOOKUP(TRIM(E8450&amp;""),'Référentiel Articles'!$A$2:$F$634,5,FALSE),""))</f>
      </c>
      <c r="H8450" s="85" t="str">
        <v/>
      </c>
      <c r="I8450" s="84">
        <f>IF($E8450="","",IFERROR(VLOOKUP(TRIM(E8450&amp;""),'Référentiel Articles'!$A$2:$F$634,6,FALSE),""))</f>
      </c>
      <c r="J8450" s="90">
        <f>IF(OR($E8450="",$H8450=""),"",$H8450*$I8450)</f>
      </c>
      <c r="K8450" s="87" t="str">
        <v/>
      </c>
    </row>
    <row r="8451">
      <c r="A8451" s="74" t="str">
        <v/>
      </c>
      <c r="B8451" s="74" t="str">
        <v/>
      </c>
      <c r="C8451" s="75">
        <f>IF($E8451="","",IFERROR(VLOOKUP(TRIM(E8451&amp;""),'Référentiel Articles'!$A$2:$F$634,2,FALSE),""))</f>
      </c>
      <c r="D8451" s="75">
        <f>IF($E8451="","",IFERROR(VLOOKUP(TRIM(E8451&amp;""),'Référentiel Articles'!$A$2:$F$634,3,FALSE),""))</f>
      </c>
      <c r="E8451" s="74" t="str">
        <v/>
      </c>
      <c r="F8451" s="75">
        <f>IF($E8451="","",IFERROR(VLOOKUP(TRIM(E8451&amp;""),'Référentiel Articles'!$A$2:$F$634,4,FALSE),""))</f>
      </c>
      <c r="G8451" s="76">
        <f>IF($E8451="","",IFERROR(VLOOKUP(TRIM(E8451&amp;""),'Référentiel Articles'!$A$2:$F$634,5,FALSE),""))</f>
      </c>
      <c r="H8451" s="77" t="str">
        <v/>
      </c>
      <c r="I8451" s="76">
        <f>IF($E8451="","",IFERROR(VLOOKUP(TRIM(E8451&amp;""),'Référentiel Articles'!$A$2:$F$634,6,FALSE),""))</f>
      </c>
      <c r="J8451" s="78">
        <f>IF(OR($E8451="",$H8451=""),"",$H8451*$I8451)</f>
      </c>
      <c r="K8451" s="79" t="str">
        <v/>
      </c>
    </row>
    <row r="8452">
      <c r="A8452" s="81" t="str">
        <v/>
      </c>
      <c r="B8452" s="81" t="str">
        <v/>
      </c>
      <c r="C8452" s="83">
        <f>IF($E8452="","",IFERROR(VLOOKUP(TRIM(E8452&amp;""),'Référentiel Articles'!$A$2:$F$634,2,FALSE),""))</f>
      </c>
      <c r="D8452" s="83">
        <f>IF($E8452="","",IFERROR(VLOOKUP(TRIM(E8452&amp;""),'Référentiel Articles'!$A$2:$F$634,3,FALSE),""))</f>
      </c>
      <c r="E8452" s="81" t="str">
        <v/>
      </c>
      <c r="F8452" s="83">
        <f>IF($E8452="","",IFERROR(VLOOKUP(TRIM(E8452&amp;""),'Référentiel Articles'!$A$2:$F$634,4,FALSE),""))</f>
      </c>
      <c r="G8452" s="84">
        <f>IF($E8452="","",IFERROR(VLOOKUP(TRIM(E8452&amp;""),'Référentiel Articles'!$A$2:$F$634,5,FALSE),""))</f>
      </c>
      <c r="H8452" s="85" t="str">
        <v/>
      </c>
      <c r="I8452" s="84">
        <f>IF($E8452="","",IFERROR(VLOOKUP(TRIM(E8452&amp;""),'Référentiel Articles'!$A$2:$F$634,6,FALSE),""))</f>
      </c>
      <c r="J8452" s="90">
        <f>IF(OR($E8452="",$H8452=""),"",$H8452*$I8452)</f>
      </c>
      <c r="K8452" s="87" t="str">
        <v/>
      </c>
    </row>
    <row r="8453">
      <c r="A8453" s="74" t="str">
        <v/>
      </c>
      <c r="B8453" s="74" t="str">
        <v/>
      </c>
      <c r="C8453" s="75">
        <f>IF($E8453="","",IFERROR(VLOOKUP(TRIM(E8453&amp;""),'Référentiel Articles'!$A$2:$F$634,2,FALSE),""))</f>
      </c>
      <c r="D8453" s="75">
        <f>IF($E8453="","",IFERROR(VLOOKUP(TRIM(E8453&amp;""),'Référentiel Articles'!$A$2:$F$634,3,FALSE),""))</f>
      </c>
      <c r="E8453" s="74" t="str">
        <v/>
      </c>
      <c r="F8453" s="75">
        <f>IF($E8453="","",IFERROR(VLOOKUP(TRIM(E8453&amp;""),'Référentiel Articles'!$A$2:$F$634,4,FALSE),""))</f>
      </c>
      <c r="G8453" s="76">
        <f>IF($E8453="","",IFERROR(VLOOKUP(TRIM(E8453&amp;""),'Référentiel Articles'!$A$2:$F$634,5,FALSE),""))</f>
      </c>
      <c r="H8453" s="77" t="str">
        <v/>
      </c>
      <c r="I8453" s="76">
        <f>IF($E8453="","",IFERROR(VLOOKUP(TRIM(E8453&amp;""),'Référentiel Articles'!$A$2:$F$634,6,FALSE),""))</f>
      </c>
      <c r="J8453" s="78">
        <f>IF(OR($E8453="",$H8453=""),"",$H8453*$I8453)</f>
      </c>
      <c r="K8453" s="79" t="str">
        <v/>
      </c>
    </row>
    <row r="8454">
      <c r="A8454" s="81" t="str">
        <v/>
      </c>
      <c r="B8454" s="81" t="str">
        <v/>
      </c>
      <c r="C8454" s="83">
        <f>IF($E8454="","",IFERROR(VLOOKUP(TRIM(E8454&amp;""),'Référentiel Articles'!$A$2:$F$634,2,FALSE),""))</f>
      </c>
      <c r="D8454" s="83">
        <f>IF($E8454="","",IFERROR(VLOOKUP(TRIM(E8454&amp;""),'Référentiel Articles'!$A$2:$F$634,3,FALSE),""))</f>
      </c>
      <c r="E8454" s="81" t="str">
        <v/>
      </c>
      <c r="F8454" s="83">
        <f>IF($E8454="","",IFERROR(VLOOKUP(TRIM(E8454&amp;""),'Référentiel Articles'!$A$2:$F$634,4,FALSE),""))</f>
      </c>
      <c r="G8454" s="84">
        <f>IF($E8454="","",IFERROR(VLOOKUP(TRIM(E8454&amp;""),'Référentiel Articles'!$A$2:$F$634,5,FALSE),""))</f>
      </c>
      <c r="H8454" s="85" t="str">
        <v/>
      </c>
      <c r="I8454" s="84">
        <f>IF($E8454="","",IFERROR(VLOOKUP(TRIM(E8454&amp;""),'Référentiel Articles'!$A$2:$F$634,6,FALSE),""))</f>
      </c>
      <c r="J8454" s="90">
        <f>IF(OR($E8454="",$H8454=""),"",$H8454*$I8454)</f>
      </c>
      <c r="K8454" s="87" t="str">
        <v/>
      </c>
    </row>
    <row r="8455">
      <c r="A8455" s="74" t="str">
        <v/>
      </c>
      <c r="B8455" s="74" t="str">
        <v/>
      </c>
      <c r="C8455" s="75">
        <f>IF($E8455="","",IFERROR(VLOOKUP(TRIM(E8455&amp;""),'Référentiel Articles'!$A$2:$F$634,2,FALSE),""))</f>
      </c>
      <c r="D8455" s="75">
        <f>IF($E8455="","",IFERROR(VLOOKUP(TRIM(E8455&amp;""),'Référentiel Articles'!$A$2:$F$634,3,FALSE),""))</f>
      </c>
      <c r="E8455" s="74" t="str">
        <v/>
      </c>
      <c r="F8455" s="75">
        <f>IF($E8455="","",IFERROR(VLOOKUP(TRIM(E8455&amp;""),'Référentiel Articles'!$A$2:$F$634,4,FALSE),""))</f>
      </c>
      <c r="G8455" s="76">
        <f>IF($E8455="","",IFERROR(VLOOKUP(TRIM(E8455&amp;""),'Référentiel Articles'!$A$2:$F$634,5,FALSE),""))</f>
      </c>
      <c r="H8455" s="77" t="str">
        <v/>
      </c>
      <c r="I8455" s="76">
        <f>IF($E8455="","",IFERROR(VLOOKUP(TRIM(E8455&amp;""),'Référentiel Articles'!$A$2:$F$634,6,FALSE),""))</f>
      </c>
      <c r="J8455" s="78">
        <f>IF(OR($E8455="",$H8455=""),"",$H8455*$I8455)</f>
      </c>
      <c r="K8455" s="79" t="str">
        <v/>
      </c>
    </row>
    <row r="8456">
      <c r="A8456" s="81" t="str">
        <v/>
      </c>
      <c r="B8456" s="81" t="str">
        <v/>
      </c>
      <c r="C8456" s="83">
        <f>IF($E8456="","",IFERROR(VLOOKUP(TRIM(E8456&amp;""),'Référentiel Articles'!$A$2:$F$634,2,FALSE),""))</f>
      </c>
      <c r="D8456" s="83">
        <f>IF($E8456="","",IFERROR(VLOOKUP(TRIM(E8456&amp;""),'Référentiel Articles'!$A$2:$F$634,3,FALSE),""))</f>
      </c>
      <c r="E8456" s="81" t="str">
        <v/>
      </c>
      <c r="F8456" s="83">
        <f>IF($E8456="","",IFERROR(VLOOKUP(TRIM(E8456&amp;""),'Référentiel Articles'!$A$2:$F$634,4,FALSE),""))</f>
      </c>
      <c r="G8456" s="84">
        <f>IF($E8456="","",IFERROR(VLOOKUP(TRIM(E8456&amp;""),'Référentiel Articles'!$A$2:$F$634,5,FALSE),""))</f>
      </c>
      <c r="H8456" s="85" t="str">
        <v/>
      </c>
      <c r="I8456" s="84">
        <f>IF($E8456="","",IFERROR(VLOOKUP(TRIM(E8456&amp;""),'Référentiel Articles'!$A$2:$F$634,6,FALSE),""))</f>
      </c>
      <c r="J8456" s="90">
        <f>IF(OR($E8456="",$H8456=""),"",$H8456*$I8456)</f>
      </c>
      <c r="K8456" s="87" t="str">
        <v/>
      </c>
    </row>
    <row r="8457">
      <c r="A8457" s="74" t="str">
        <v/>
      </c>
      <c r="B8457" s="74" t="str">
        <v/>
      </c>
      <c r="C8457" s="75">
        <f>IF($E8457="","",IFERROR(VLOOKUP(TRIM(E8457&amp;""),'Référentiel Articles'!$A$2:$F$634,2,FALSE),""))</f>
      </c>
      <c r="D8457" s="75">
        <f>IF($E8457="","",IFERROR(VLOOKUP(TRIM(E8457&amp;""),'Référentiel Articles'!$A$2:$F$634,3,FALSE),""))</f>
      </c>
      <c r="E8457" s="74" t="str">
        <v/>
      </c>
      <c r="F8457" s="75">
        <f>IF($E8457="","",IFERROR(VLOOKUP(TRIM(E8457&amp;""),'Référentiel Articles'!$A$2:$F$634,4,FALSE),""))</f>
      </c>
      <c r="G8457" s="76">
        <f>IF($E8457="","",IFERROR(VLOOKUP(TRIM(E8457&amp;""),'Référentiel Articles'!$A$2:$F$634,5,FALSE),""))</f>
      </c>
      <c r="H8457" s="77" t="str">
        <v/>
      </c>
      <c r="I8457" s="76">
        <f>IF($E8457="","",IFERROR(VLOOKUP(TRIM(E8457&amp;""),'Référentiel Articles'!$A$2:$F$634,6,FALSE),""))</f>
      </c>
      <c r="J8457" s="78">
        <f>IF(OR($E8457="",$H8457=""),"",$H8457*$I8457)</f>
      </c>
      <c r="K8457" s="79" t="str">
        <v/>
      </c>
    </row>
    <row r="8458">
      <c r="A8458" s="81" t="str">
        <v/>
      </c>
      <c r="B8458" s="81" t="str">
        <v/>
      </c>
      <c r="C8458" s="83">
        <f>IF($E8458="","",IFERROR(VLOOKUP(TRIM(E8458&amp;""),'Référentiel Articles'!$A$2:$F$634,2,FALSE),""))</f>
      </c>
      <c r="D8458" s="83">
        <f>IF($E8458="","",IFERROR(VLOOKUP(TRIM(E8458&amp;""),'Référentiel Articles'!$A$2:$F$634,3,FALSE),""))</f>
      </c>
      <c r="E8458" s="81" t="str">
        <v/>
      </c>
      <c r="F8458" s="83">
        <f>IF($E8458="","",IFERROR(VLOOKUP(TRIM(E8458&amp;""),'Référentiel Articles'!$A$2:$F$634,4,FALSE),""))</f>
      </c>
      <c r="G8458" s="84">
        <f>IF($E8458="","",IFERROR(VLOOKUP(TRIM(E8458&amp;""),'Référentiel Articles'!$A$2:$F$634,5,FALSE),""))</f>
      </c>
      <c r="H8458" s="85" t="str">
        <v/>
      </c>
      <c r="I8458" s="84">
        <f>IF($E8458="","",IFERROR(VLOOKUP(TRIM(E8458&amp;""),'Référentiel Articles'!$A$2:$F$634,6,FALSE),""))</f>
      </c>
      <c r="J8458" s="90">
        <f>IF(OR($E8458="",$H8458=""),"",$H8458*$I8458)</f>
      </c>
      <c r="K8458" s="87" t="str">
        <v/>
      </c>
    </row>
    <row r="8459">
      <c r="A8459" s="74" t="str">
        <v/>
      </c>
      <c r="B8459" s="74" t="str">
        <v/>
      </c>
      <c r="C8459" s="75">
        <f>IF($E8459="","",IFERROR(VLOOKUP(TRIM(E8459&amp;""),'Référentiel Articles'!$A$2:$F$634,2,FALSE),""))</f>
      </c>
      <c r="D8459" s="75">
        <f>IF($E8459="","",IFERROR(VLOOKUP(TRIM(E8459&amp;""),'Référentiel Articles'!$A$2:$F$634,3,FALSE),""))</f>
      </c>
      <c r="E8459" s="74" t="str">
        <v/>
      </c>
      <c r="F8459" s="75">
        <f>IF($E8459="","",IFERROR(VLOOKUP(TRIM(E8459&amp;""),'Référentiel Articles'!$A$2:$F$634,4,FALSE),""))</f>
      </c>
      <c r="G8459" s="76">
        <f>IF($E8459="","",IFERROR(VLOOKUP(TRIM(E8459&amp;""),'Référentiel Articles'!$A$2:$F$634,5,FALSE),""))</f>
      </c>
      <c r="H8459" s="77" t="str">
        <v/>
      </c>
      <c r="I8459" s="76">
        <f>IF($E8459="","",IFERROR(VLOOKUP(TRIM(E8459&amp;""),'Référentiel Articles'!$A$2:$F$634,6,FALSE),""))</f>
      </c>
      <c r="J8459" s="78">
        <f>IF(OR($E8459="",$H8459=""),"",$H8459*$I8459)</f>
      </c>
      <c r="K8459" s="79" t="str">
        <v/>
      </c>
    </row>
    <row r="8460">
      <c r="A8460" s="81" t="str">
        <v/>
      </c>
      <c r="B8460" s="81" t="str">
        <v/>
      </c>
      <c r="C8460" s="83">
        <f>IF($E8460="","",IFERROR(VLOOKUP(TRIM(E8460&amp;""),'Référentiel Articles'!$A$2:$F$634,2,FALSE),""))</f>
      </c>
      <c r="D8460" s="83">
        <f>IF($E8460="","",IFERROR(VLOOKUP(TRIM(E8460&amp;""),'Référentiel Articles'!$A$2:$F$634,3,FALSE),""))</f>
      </c>
      <c r="E8460" s="81" t="str">
        <v/>
      </c>
      <c r="F8460" s="83">
        <f>IF($E8460="","",IFERROR(VLOOKUP(TRIM(E8460&amp;""),'Référentiel Articles'!$A$2:$F$634,4,FALSE),""))</f>
      </c>
      <c r="G8460" s="84">
        <f>IF($E8460="","",IFERROR(VLOOKUP(TRIM(E8460&amp;""),'Référentiel Articles'!$A$2:$F$634,5,FALSE),""))</f>
      </c>
      <c r="H8460" s="85" t="str">
        <v/>
      </c>
      <c r="I8460" s="84">
        <f>IF($E8460="","",IFERROR(VLOOKUP(TRIM(E8460&amp;""),'Référentiel Articles'!$A$2:$F$634,6,FALSE),""))</f>
      </c>
      <c r="J8460" s="90">
        <f>IF(OR($E8460="",$H8460=""),"",$H8460*$I8460)</f>
      </c>
      <c r="K8460" s="87" t="str">
        <v/>
      </c>
    </row>
    <row r="8461">
      <c r="A8461" s="74" t="str">
        <v/>
      </c>
      <c r="B8461" s="74" t="str">
        <v/>
      </c>
      <c r="C8461" s="75">
        <f>IF($E8461="","",IFERROR(VLOOKUP(TRIM(E8461&amp;""),'Référentiel Articles'!$A$2:$F$634,2,FALSE),""))</f>
      </c>
      <c r="D8461" s="75">
        <f>IF($E8461="","",IFERROR(VLOOKUP(TRIM(E8461&amp;""),'Référentiel Articles'!$A$2:$F$634,3,FALSE),""))</f>
      </c>
      <c r="E8461" s="74" t="str">
        <v/>
      </c>
      <c r="F8461" s="75">
        <f>IF($E8461="","",IFERROR(VLOOKUP(TRIM(E8461&amp;""),'Référentiel Articles'!$A$2:$F$634,4,FALSE),""))</f>
      </c>
      <c r="G8461" s="76">
        <f>IF($E8461="","",IFERROR(VLOOKUP(TRIM(E8461&amp;""),'Référentiel Articles'!$A$2:$F$634,5,FALSE),""))</f>
      </c>
      <c r="H8461" s="77" t="str">
        <v/>
      </c>
      <c r="I8461" s="76">
        <f>IF($E8461="","",IFERROR(VLOOKUP(TRIM(E8461&amp;""),'Référentiel Articles'!$A$2:$F$634,6,FALSE),""))</f>
      </c>
      <c r="J8461" s="78">
        <f>IF(OR($E8461="",$H8461=""),"",$H8461*$I8461)</f>
      </c>
      <c r="K8461" s="79" t="str">
        <v/>
      </c>
    </row>
    <row r="8462">
      <c r="A8462" s="81" t="str">
        <v/>
      </c>
      <c r="B8462" s="81" t="str">
        <v/>
      </c>
      <c r="C8462" s="83">
        <f>IF($E8462="","",IFERROR(VLOOKUP(TRIM(E8462&amp;""),'Référentiel Articles'!$A$2:$F$634,2,FALSE),""))</f>
      </c>
      <c r="D8462" s="83">
        <f>IF($E8462="","",IFERROR(VLOOKUP(TRIM(E8462&amp;""),'Référentiel Articles'!$A$2:$F$634,3,FALSE),""))</f>
      </c>
      <c r="E8462" s="81" t="str">
        <v/>
      </c>
      <c r="F8462" s="83">
        <f>IF($E8462="","",IFERROR(VLOOKUP(TRIM(E8462&amp;""),'Référentiel Articles'!$A$2:$F$634,4,FALSE),""))</f>
      </c>
      <c r="G8462" s="84">
        <f>IF($E8462="","",IFERROR(VLOOKUP(TRIM(E8462&amp;""),'Référentiel Articles'!$A$2:$F$634,5,FALSE),""))</f>
      </c>
      <c r="H8462" s="85" t="str">
        <v/>
      </c>
      <c r="I8462" s="84">
        <f>IF($E8462="","",IFERROR(VLOOKUP(TRIM(E8462&amp;""),'Référentiel Articles'!$A$2:$F$634,6,FALSE),""))</f>
      </c>
      <c r="J8462" s="90">
        <f>IF(OR($E8462="",$H8462=""),"",$H8462*$I8462)</f>
      </c>
      <c r="K8462" s="87" t="str">
        <v/>
      </c>
    </row>
    <row r="8463">
      <c r="A8463" s="74" t="str">
        <v/>
      </c>
      <c r="B8463" s="74" t="str">
        <v/>
      </c>
      <c r="C8463" s="75">
        <f>IF($E8463="","",IFERROR(VLOOKUP(TRIM(E8463&amp;""),'Référentiel Articles'!$A$2:$F$634,2,FALSE),""))</f>
      </c>
      <c r="D8463" s="75">
        <f>IF($E8463="","",IFERROR(VLOOKUP(TRIM(E8463&amp;""),'Référentiel Articles'!$A$2:$F$634,3,FALSE),""))</f>
      </c>
      <c r="E8463" s="74" t="str">
        <v/>
      </c>
      <c r="F8463" s="75">
        <f>IF($E8463="","",IFERROR(VLOOKUP(TRIM(E8463&amp;""),'Référentiel Articles'!$A$2:$F$634,4,FALSE),""))</f>
      </c>
      <c r="G8463" s="76">
        <f>IF($E8463="","",IFERROR(VLOOKUP(TRIM(E8463&amp;""),'Référentiel Articles'!$A$2:$F$634,5,FALSE),""))</f>
      </c>
      <c r="H8463" s="77" t="str">
        <v/>
      </c>
      <c r="I8463" s="76">
        <f>IF($E8463="","",IFERROR(VLOOKUP(TRIM(E8463&amp;""),'Référentiel Articles'!$A$2:$F$634,6,FALSE),""))</f>
      </c>
      <c r="J8463" s="78">
        <f>IF(OR($E8463="",$H8463=""),"",$H8463*$I8463)</f>
      </c>
      <c r="K8463" s="79" t="str">
        <v/>
      </c>
    </row>
    <row r="8464">
      <c r="A8464" s="81" t="str">
        <v/>
      </c>
      <c r="B8464" s="81" t="str">
        <v/>
      </c>
      <c r="C8464" s="83">
        <f>IF($E8464="","",IFERROR(VLOOKUP(TRIM(E8464&amp;""),'Référentiel Articles'!$A$2:$F$634,2,FALSE),""))</f>
      </c>
      <c r="D8464" s="83">
        <f>IF($E8464="","",IFERROR(VLOOKUP(TRIM(E8464&amp;""),'Référentiel Articles'!$A$2:$F$634,3,FALSE),""))</f>
      </c>
      <c r="E8464" s="81" t="str">
        <v/>
      </c>
      <c r="F8464" s="83">
        <f>IF($E8464="","",IFERROR(VLOOKUP(TRIM(E8464&amp;""),'Référentiel Articles'!$A$2:$F$634,4,FALSE),""))</f>
      </c>
      <c r="G8464" s="84">
        <f>IF($E8464="","",IFERROR(VLOOKUP(TRIM(E8464&amp;""),'Référentiel Articles'!$A$2:$F$634,5,FALSE),""))</f>
      </c>
      <c r="H8464" s="85" t="str">
        <v/>
      </c>
      <c r="I8464" s="84">
        <f>IF($E8464="","",IFERROR(VLOOKUP(TRIM(E8464&amp;""),'Référentiel Articles'!$A$2:$F$634,6,FALSE),""))</f>
      </c>
      <c r="J8464" s="90">
        <f>IF(OR($E8464="",$H8464=""),"",$H8464*$I8464)</f>
      </c>
      <c r="K8464" s="87" t="str">
        <v/>
      </c>
    </row>
    <row r="8465">
      <c r="A8465" s="74" t="str">
        <v/>
      </c>
      <c r="B8465" s="74" t="str">
        <v/>
      </c>
      <c r="C8465" s="75">
        <f>IF($E8465="","",IFERROR(VLOOKUP(TRIM(E8465&amp;""),'Référentiel Articles'!$A$2:$F$634,2,FALSE),""))</f>
      </c>
      <c r="D8465" s="75">
        <f>IF($E8465="","",IFERROR(VLOOKUP(TRIM(E8465&amp;""),'Référentiel Articles'!$A$2:$F$634,3,FALSE),""))</f>
      </c>
      <c r="E8465" s="74" t="str">
        <v/>
      </c>
      <c r="F8465" s="75">
        <f>IF($E8465="","",IFERROR(VLOOKUP(TRIM(E8465&amp;""),'Référentiel Articles'!$A$2:$F$634,4,FALSE),""))</f>
      </c>
      <c r="G8465" s="76">
        <f>IF($E8465="","",IFERROR(VLOOKUP(TRIM(E8465&amp;""),'Référentiel Articles'!$A$2:$F$634,5,FALSE),""))</f>
      </c>
      <c r="H8465" s="77" t="str">
        <v/>
      </c>
      <c r="I8465" s="76">
        <f>IF($E8465="","",IFERROR(VLOOKUP(TRIM(E8465&amp;""),'Référentiel Articles'!$A$2:$F$634,6,FALSE),""))</f>
      </c>
      <c r="J8465" s="78">
        <f>IF(OR($E8465="",$H8465=""),"",$H8465*$I8465)</f>
      </c>
      <c r="K8465" s="79" t="str">
        <v/>
      </c>
    </row>
    <row r="8466">
      <c r="A8466" s="81" t="str">
        <v/>
      </c>
      <c r="B8466" s="81" t="str">
        <v/>
      </c>
      <c r="C8466" s="83">
        <f>IF($E8466="","",IFERROR(VLOOKUP(TRIM(E8466&amp;""),'Référentiel Articles'!$A$2:$F$634,2,FALSE),""))</f>
      </c>
      <c r="D8466" s="83">
        <f>IF($E8466="","",IFERROR(VLOOKUP(TRIM(E8466&amp;""),'Référentiel Articles'!$A$2:$F$634,3,FALSE),""))</f>
      </c>
      <c r="E8466" s="81" t="str">
        <v/>
      </c>
      <c r="F8466" s="83">
        <f>IF($E8466="","",IFERROR(VLOOKUP(TRIM(E8466&amp;""),'Référentiel Articles'!$A$2:$F$634,4,FALSE),""))</f>
      </c>
      <c r="G8466" s="84">
        <f>IF($E8466="","",IFERROR(VLOOKUP(TRIM(E8466&amp;""),'Référentiel Articles'!$A$2:$F$634,5,FALSE),""))</f>
      </c>
      <c r="H8466" s="85" t="str">
        <v/>
      </c>
      <c r="I8466" s="84">
        <f>IF($E8466="","",IFERROR(VLOOKUP(TRIM(E8466&amp;""),'Référentiel Articles'!$A$2:$F$634,6,FALSE),""))</f>
      </c>
      <c r="J8466" s="90">
        <f>IF(OR($E8466="",$H8466=""),"",$H8466*$I8466)</f>
      </c>
      <c r="K8466" s="87" t="str">
        <v/>
      </c>
    </row>
    <row r="8467">
      <c r="A8467" s="74" t="str">
        <v/>
      </c>
      <c r="B8467" s="74" t="str">
        <v/>
      </c>
      <c r="C8467" s="75">
        <f>IF($E8467="","",IFERROR(VLOOKUP(TRIM(E8467&amp;""),'Référentiel Articles'!$A$2:$F$634,2,FALSE),""))</f>
      </c>
      <c r="D8467" s="75">
        <f>IF($E8467="","",IFERROR(VLOOKUP(TRIM(E8467&amp;""),'Référentiel Articles'!$A$2:$F$634,3,FALSE),""))</f>
      </c>
      <c r="E8467" s="74" t="str">
        <v/>
      </c>
      <c r="F8467" s="75">
        <f>IF($E8467="","",IFERROR(VLOOKUP(TRIM(E8467&amp;""),'Référentiel Articles'!$A$2:$F$634,4,FALSE),""))</f>
      </c>
      <c r="G8467" s="76">
        <f>IF($E8467="","",IFERROR(VLOOKUP(TRIM(E8467&amp;""),'Référentiel Articles'!$A$2:$F$634,5,FALSE),""))</f>
      </c>
      <c r="H8467" s="77" t="str">
        <v/>
      </c>
      <c r="I8467" s="76">
        <f>IF($E8467="","",IFERROR(VLOOKUP(TRIM(E8467&amp;""),'Référentiel Articles'!$A$2:$F$634,6,FALSE),""))</f>
      </c>
      <c r="J8467" s="78">
        <f>IF(OR($E8467="",$H8467=""),"",$H8467*$I8467)</f>
      </c>
      <c r="K8467" s="79" t="str">
        <v/>
      </c>
    </row>
    <row r="8468">
      <c r="A8468" s="81" t="str">
        <v/>
      </c>
      <c r="B8468" s="81" t="str">
        <v/>
      </c>
      <c r="C8468" s="83">
        <f>IF($E8468="","",IFERROR(VLOOKUP(TRIM(E8468&amp;""),'Référentiel Articles'!$A$2:$F$634,2,FALSE),""))</f>
      </c>
      <c r="D8468" s="83">
        <f>IF($E8468="","",IFERROR(VLOOKUP(TRIM(E8468&amp;""),'Référentiel Articles'!$A$2:$F$634,3,FALSE),""))</f>
      </c>
      <c r="E8468" s="81" t="str">
        <v/>
      </c>
      <c r="F8468" s="83">
        <f>IF($E8468="","",IFERROR(VLOOKUP(TRIM(E8468&amp;""),'Référentiel Articles'!$A$2:$F$634,4,FALSE),""))</f>
      </c>
      <c r="G8468" s="84">
        <f>IF($E8468="","",IFERROR(VLOOKUP(TRIM(E8468&amp;""),'Référentiel Articles'!$A$2:$F$634,5,FALSE),""))</f>
      </c>
      <c r="H8468" s="85" t="str">
        <v/>
      </c>
      <c r="I8468" s="84">
        <f>IF($E8468="","",IFERROR(VLOOKUP(TRIM(E8468&amp;""),'Référentiel Articles'!$A$2:$F$634,6,FALSE),""))</f>
      </c>
      <c r="J8468" s="90">
        <f>IF(OR($E8468="",$H8468=""),"",$H8468*$I8468)</f>
      </c>
      <c r="K8468" s="87" t="str">
        <v/>
      </c>
    </row>
    <row r="8469">
      <c r="A8469" s="74" t="str">
        <v/>
      </c>
      <c r="B8469" s="74" t="str">
        <v/>
      </c>
      <c r="C8469" s="75">
        <f>IF($E8469="","",IFERROR(VLOOKUP(TRIM(E8469&amp;""),'Référentiel Articles'!$A$2:$F$634,2,FALSE),""))</f>
      </c>
      <c r="D8469" s="75">
        <f>IF($E8469="","",IFERROR(VLOOKUP(TRIM(E8469&amp;""),'Référentiel Articles'!$A$2:$F$634,3,FALSE),""))</f>
      </c>
      <c r="E8469" s="74" t="str">
        <v/>
      </c>
      <c r="F8469" s="75">
        <f>IF($E8469="","",IFERROR(VLOOKUP(TRIM(E8469&amp;""),'Référentiel Articles'!$A$2:$F$634,4,FALSE),""))</f>
      </c>
      <c r="G8469" s="76">
        <f>IF($E8469="","",IFERROR(VLOOKUP(TRIM(E8469&amp;""),'Référentiel Articles'!$A$2:$F$634,5,FALSE),""))</f>
      </c>
      <c r="H8469" s="77" t="str">
        <v/>
      </c>
      <c r="I8469" s="76">
        <f>IF($E8469="","",IFERROR(VLOOKUP(TRIM(E8469&amp;""),'Référentiel Articles'!$A$2:$F$634,6,FALSE),""))</f>
      </c>
      <c r="J8469" s="78">
        <f>IF(OR($E8469="",$H8469=""),"",$H8469*$I8469)</f>
      </c>
      <c r="K8469" s="79" t="str">
        <v/>
      </c>
    </row>
    <row r="8470">
      <c r="A8470" s="81" t="str">
        <v/>
      </c>
      <c r="B8470" s="81" t="str">
        <v/>
      </c>
      <c r="C8470" s="83">
        <f>IF($E8470="","",IFERROR(VLOOKUP(TRIM(E8470&amp;""),'Référentiel Articles'!$A$2:$F$634,2,FALSE),""))</f>
      </c>
      <c r="D8470" s="83">
        <f>IF($E8470="","",IFERROR(VLOOKUP(TRIM(E8470&amp;""),'Référentiel Articles'!$A$2:$F$634,3,FALSE),""))</f>
      </c>
      <c r="E8470" s="81" t="str">
        <v/>
      </c>
      <c r="F8470" s="83">
        <f>IF($E8470="","",IFERROR(VLOOKUP(TRIM(E8470&amp;""),'Référentiel Articles'!$A$2:$F$634,4,FALSE),""))</f>
      </c>
      <c r="G8470" s="84">
        <f>IF($E8470="","",IFERROR(VLOOKUP(TRIM(E8470&amp;""),'Référentiel Articles'!$A$2:$F$634,5,FALSE),""))</f>
      </c>
      <c r="H8470" s="85" t="str">
        <v/>
      </c>
      <c r="I8470" s="84">
        <f>IF($E8470="","",IFERROR(VLOOKUP(TRIM(E8470&amp;""),'Référentiel Articles'!$A$2:$F$634,6,FALSE),""))</f>
      </c>
      <c r="J8470" s="90">
        <f>IF(OR($E8470="",$H8470=""),"",$H8470*$I8470)</f>
      </c>
      <c r="K8470" s="87" t="str">
        <v/>
      </c>
    </row>
    <row r="8471">
      <c r="A8471" s="74" t="str">
        <v/>
      </c>
      <c r="B8471" s="74" t="str">
        <v/>
      </c>
      <c r="C8471" s="75">
        <f>IF($E8471="","",IFERROR(VLOOKUP(TRIM(E8471&amp;""),'Référentiel Articles'!$A$2:$F$634,2,FALSE),""))</f>
      </c>
      <c r="D8471" s="75">
        <f>IF($E8471="","",IFERROR(VLOOKUP(TRIM(E8471&amp;""),'Référentiel Articles'!$A$2:$F$634,3,FALSE),""))</f>
      </c>
      <c r="E8471" s="74" t="str">
        <v/>
      </c>
      <c r="F8471" s="75">
        <f>IF($E8471="","",IFERROR(VLOOKUP(TRIM(E8471&amp;""),'Référentiel Articles'!$A$2:$F$634,4,FALSE),""))</f>
      </c>
      <c r="G8471" s="76">
        <f>IF($E8471="","",IFERROR(VLOOKUP(TRIM(E8471&amp;""),'Référentiel Articles'!$A$2:$F$634,5,FALSE),""))</f>
      </c>
      <c r="H8471" s="77" t="str">
        <v/>
      </c>
      <c r="I8471" s="76">
        <f>IF($E8471="","",IFERROR(VLOOKUP(TRIM(E8471&amp;""),'Référentiel Articles'!$A$2:$F$634,6,FALSE),""))</f>
      </c>
      <c r="J8471" s="78">
        <f>IF(OR($E8471="",$H8471=""),"",$H8471*$I8471)</f>
      </c>
      <c r="K8471" s="79" t="str">
        <v/>
      </c>
    </row>
    <row r="8472">
      <c r="A8472" s="81" t="str">
        <v/>
      </c>
      <c r="B8472" s="81" t="str">
        <v/>
      </c>
      <c r="C8472" s="83">
        <f>IF($E8472="","",IFERROR(VLOOKUP(TRIM(E8472&amp;""),'Référentiel Articles'!$A$2:$F$634,2,FALSE),""))</f>
      </c>
      <c r="D8472" s="83">
        <f>IF($E8472="","",IFERROR(VLOOKUP(TRIM(E8472&amp;""),'Référentiel Articles'!$A$2:$F$634,3,FALSE),""))</f>
      </c>
      <c r="E8472" s="81" t="str">
        <v/>
      </c>
      <c r="F8472" s="83">
        <f>IF($E8472="","",IFERROR(VLOOKUP(TRIM(E8472&amp;""),'Référentiel Articles'!$A$2:$F$634,4,FALSE),""))</f>
      </c>
      <c r="G8472" s="84">
        <f>IF($E8472="","",IFERROR(VLOOKUP(TRIM(E8472&amp;""),'Référentiel Articles'!$A$2:$F$634,5,FALSE),""))</f>
      </c>
      <c r="H8472" s="85" t="str">
        <v/>
      </c>
      <c r="I8472" s="84">
        <f>IF($E8472="","",IFERROR(VLOOKUP(TRIM(E8472&amp;""),'Référentiel Articles'!$A$2:$F$634,6,FALSE),""))</f>
      </c>
      <c r="J8472" s="90">
        <f>IF(OR($E8472="",$H8472=""),"",$H8472*$I8472)</f>
      </c>
      <c r="K8472" s="87" t="str">
        <v/>
      </c>
    </row>
    <row r="8473">
      <c r="A8473" s="74" t="str">
        <v/>
      </c>
      <c r="B8473" s="74" t="str">
        <v/>
      </c>
      <c r="C8473" s="75">
        <f>IF($E8473="","",IFERROR(VLOOKUP(TRIM(E8473&amp;""),'Référentiel Articles'!$A$2:$F$634,2,FALSE),""))</f>
      </c>
      <c r="D8473" s="75">
        <f>IF($E8473="","",IFERROR(VLOOKUP(TRIM(E8473&amp;""),'Référentiel Articles'!$A$2:$F$634,3,FALSE),""))</f>
      </c>
      <c r="E8473" s="74" t="str">
        <v/>
      </c>
      <c r="F8473" s="75">
        <f>IF($E8473="","",IFERROR(VLOOKUP(TRIM(E8473&amp;""),'Référentiel Articles'!$A$2:$F$634,4,FALSE),""))</f>
      </c>
      <c r="G8473" s="76">
        <f>IF($E8473="","",IFERROR(VLOOKUP(TRIM(E8473&amp;""),'Référentiel Articles'!$A$2:$F$634,5,FALSE),""))</f>
      </c>
      <c r="H8473" s="77" t="str">
        <v/>
      </c>
      <c r="I8473" s="76">
        <f>IF($E8473="","",IFERROR(VLOOKUP(TRIM(E8473&amp;""),'Référentiel Articles'!$A$2:$F$634,6,FALSE),""))</f>
      </c>
      <c r="J8473" s="78">
        <f>IF(OR($E8473="",$H8473=""),"",$H8473*$I8473)</f>
      </c>
      <c r="K8473" s="79" t="str">
        <v/>
      </c>
    </row>
    <row r="8474">
      <c r="A8474" s="81" t="str">
        <v/>
      </c>
      <c r="B8474" s="81" t="str">
        <v/>
      </c>
      <c r="C8474" s="83">
        <f>IF($E8474="","",IFERROR(VLOOKUP(TRIM(E8474&amp;""),'Référentiel Articles'!$A$2:$F$634,2,FALSE),""))</f>
      </c>
      <c r="D8474" s="83">
        <f>IF($E8474="","",IFERROR(VLOOKUP(TRIM(E8474&amp;""),'Référentiel Articles'!$A$2:$F$634,3,FALSE),""))</f>
      </c>
      <c r="E8474" s="81" t="str">
        <v/>
      </c>
      <c r="F8474" s="83">
        <f>IF($E8474="","",IFERROR(VLOOKUP(TRIM(E8474&amp;""),'Référentiel Articles'!$A$2:$F$634,4,FALSE),""))</f>
      </c>
      <c r="G8474" s="84">
        <f>IF($E8474="","",IFERROR(VLOOKUP(TRIM(E8474&amp;""),'Référentiel Articles'!$A$2:$F$634,5,FALSE),""))</f>
      </c>
      <c r="H8474" s="85" t="str">
        <v/>
      </c>
      <c r="I8474" s="84">
        <f>IF($E8474="","",IFERROR(VLOOKUP(TRIM(E8474&amp;""),'Référentiel Articles'!$A$2:$F$634,6,FALSE),""))</f>
      </c>
      <c r="J8474" s="90">
        <f>IF(OR($E8474="",$H8474=""),"",$H8474*$I8474)</f>
      </c>
      <c r="K8474" s="87" t="str">
        <v/>
      </c>
    </row>
    <row r="8475">
      <c r="A8475" s="74" t="str">
        <v/>
      </c>
      <c r="B8475" s="74" t="str">
        <v/>
      </c>
      <c r="C8475" s="75">
        <f>IF($E8475="","",IFERROR(VLOOKUP(TRIM(E8475&amp;""),'Référentiel Articles'!$A$2:$F$634,2,FALSE),""))</f>
      </c>
      <c r="D8475" s="75">
        <f>IF($E8475="","",IFERROR(VLOOKUP(TRIM(E8475&amp;""),'Référentiel Articles'!$A$2:$F$634,3,FALSE),""))</f>
      </c>
      <c r="E8475" s="74" t="str">
        <v/>
      </c>
      <c r="F8475" s="75">
        <f>IF($E8475="","",IFERROR(VLOOKUP(TRIM(E8475&amp;""),'Référentiel Articles'!$A$2:$F$634,4,FALSE),""))</f>
      </c>
      <c r="G8475" s="76">
        <f>IF($E8475="","",IFERROR(VLOOKUP(TRIM(E8475&amp;""),'Référentiel Articles'!$A$2:$F$634,5,FALSE),""))</f>
      </c>
      <c r="H8475" s="77" t="str">
        <v/>
      </c>
      <c r="I8475" s="76">
        <f>IF($E8475="","",IFERROR(VLOOKUP(TRIM(E8475&amp;""),'Référentiel Articles'!$A$2:$F$634,6,FALSE),""))</f>
      </c>
      <c r="J8475" s="78">
        <f>IF(OR($E8475="",$H8475=""),"",$H8475*$I8475)</f>
      </c>
      <c r="K8475" s="79" t="str">
        <v/>
      </c>
    </row>
    <row r="8476">
      <c r="A8476" s="81" t="str">
        <v/>
      </c>
      <c r="B8476" s="81" t="str">
        <v/>
      </c>
      <c r="C8476" s="83">
        <f>IF($E8476="","",IFERROR(VLOOKUP(TRIM(E8476&amp;""),'Référentiel Articles'!$A$2:$F$634,2,FALSE),""))</f>
      </c>
      <c r="D8476" s="83">
        <f>IF($E8476="","",IFERROR(VLOOKUP(TRIM(E8476&amp;""),'Référentiel Articles'!$A$2:$F$634,3,FALSE),""))</f>
      </c>
      <c r="E8476" s="81" t="str">
        <v/>
      </c>
      <c r="F8476" s="83">
        <f>IF($E8476="","",IFERROR(VLOOKUP(TRIM(E8476&amp;""),'Référentiel Articles'!$A$2:$F$634,4,FALSE),""))</f>
      </c>
      <c r="G8476" s="84">
        <f>IF($E8476="","",IFERROR(VLOOKUP(TRIM(E8476&amp;""),'Référentiel Articles'!$A$2:$F$634,5,FALSE),""))</f>
      </c>
      <c r="H8476" s="85" t="str">
        <v/>
      </c>
      <c r="I8476" s="84">
        <f>IF($E8476="","",IFERROR(VLOOKUP(TRIM(E8476&amp;""),'Référentiel Articles'!$A$2:$F$634,6,FALSE),""))</f>
      </c>
      <c r="J8476" s="90">
        <f>IF(OR($E8476="",$H8476=""),"",$H8476*$I8476)</f>
      </c>
      <c r="K8476" s="87" t="str">
        <v/>
      </c>
    </row>
    <row r="8477">
      <c r="A8477" s="74" t="str">
        <v/>
      </c>
      <c r="B8477" s="74" t="str">
        <v/>
      </c>
      <c r="C8477" s="75">
        <f>IF($E8477="","",IFERROR(VLOOKUP(TRIM(E8477&amp;""),'Référentiel Articles'!$A$2:$F$634,2,FALSE),""))</f>
      </c>
      <c r="D8477" s="75">
        <f>IF($E8477="","",IFERROR(VLOOKUP(TRIM(E8477&amp;""),'Référentiel Articles'!$A$2:$F$634,3,FALSE),""))</f>
      </c>
      <c r="E8477" s="74" t="str">
        <v/>
      </c>
      <c r="F8477" s="75">
        <f>IF($E8477="","",IFERROR(VLOOKUP(TRIM(E8477&amp;""),'Référentiel Articles'!$A$2:$F$634,4,FALSE),""))</f>
      </c>
      <c r="G8477" s="76">
        <f>IF($E8477="","",IFERROR(VLOOKUP(TRIM(E8477&amp;""),'Référentiel Articles'!$A$2:$F$634,5,FALSE),""))</f>
      </c>
      <c r="H8477" s="77" t="str">
        <v/>
      </c>
      <c r="I8477" s="76">
        <f>IF($E8477="","",IFERROR(VLOOKUP(TRIM(E8477&amp;""),'Référentiel Articles'!$A$2:$F$634,6,FALSE),""))</f>
      </c>
      <c r="J8477" s="78">
        <f>IF(OR($E8477="",$H8477=""),"",$H8477*$I8477)</f>
      </c>
      <c r="K8477" s="79" t="str">
        <v/>
      </c>
    </row>
    <row r="8478">
      <c r="A8478" s="81" t="str">
        <v/>
      </c>
      <c r="B8478" s="81" t="str">
        <v/>
      </c>
      <c r="C8478" s="83">
        <f>IF($E8478="","",IFERROR(VLOOKUP(TRIM(E8478&amp;""),'Référentiel Articles'!$A$2:$F$634,2,FALSE),""))</f>
      </c>
      <c r="D8478" s="83">
        <f>IF($E8478="","",IFERROR(VLOOKUP(TRIM(E8478&amp;""),'Référentiel Articles'!$A$2:$F$634,3,FALSE),""))</f>
      </c>
      <c r="E8478" s="81" t="str">
        <v/>
      </c>
      <c r="F8478" s="83">
        <f>IF($E8478="","",IFERROR(VLOOKUP(TRIM(E8478&amp;""),'Référentiel Articles'!$A$2:$F$634,4,FALSE),""))</f>
      </c>
      <c r="G8478" s="84">
        <f>IF($E8478="","",IFERROR(VLOOKUP(TRIM(E8478&amp;""),'Référentiel Articles'!$A$2:$F$634,5,FALSE),""))</f>
      </c>
      <c r="H8478" s="85" t="str">
        <v/>
      </c>
      <c r="I8478" s="84">
        <f>IF($E8478="","",IFERROR(VLOOKUP(TRIM(E8478&amp;""),'Référentiel Articles'!$A$2:$F$634,6,FALSE),""))</f>
      </c>
      <c r="J8478" s="90">
        <f>IF(OR($E8478="",$H8478=""),"",$H8478*$I8478)</f>
      </c>
      <c r="K8478" s="87" t="str">
        <v/>
      </c>
    </row>
    <row r="8479">
      <c r="A8479" s="74" t="str">
        <v/>
      </c>
      <c r="B8479" s="74" t="str">
        <v/>
      </c>
      <c r="C8479" s="75">
        <f>IF($E8479="","",IFERROR(VLOOKUP(TRIM(E8479&amp;""),'Référentiel Articles'!$A$2:$F$634,2,FALSE),""))</f>
      </c>
      <c r="D8479" s="75">
        <f>IF($E8479="","",IFERROR(VLOOKUP(TRIM(E8479&amp;""),'Référentiel Articles'!$A$2:$F$634,3,FALSE),""))</f>
      </c>
      <c r="E8479" s="74" t="str">
        <v/>
      </c>
      <c r="F8479" s="75">
        <f>IF($E8479="","",IFERROR(VLOOKUP(TRIM(E8479&amp;""),'Référentiel Articles'!$A$2:$F$634,4,FALSE),""))</f>
      </c>
      <c r="G8479" s="76">
        <f>IF($E8479="","",IFERROR(VLOOKUP(TRIM(E8479&amp;""),'Référentiel Articles'!$A$2:$F$634,5,FALSE),""))</f>
      </c>
      <c r="H8479" s="77" t="str">
        <v/>
      </c>
      <c r="I8479" s="76">
        <f>IF($E8479="","",IFERROR(VLOOKUP(TRIM(E8479&amp;""),'Référentiel Articles'!$A$2:$F$634,6,FALSE),""))</f>
      </c>
      <c r="J8479" s="78">
        <f>IF(OR($E8479="",$H8479=""),"",$H8479*$I8479)</f>
      </c>
      <c r="K8479" s="79" t="str">
        <v/>
      </c>
    </row>
    <row r="8480">
      <c r="A8480" s="81" t="str">
        <v/>
      </c>
      <c r="B8480" s="81" t="str">
        <v/>
      </c>
      <c r="C8480" s="83">
        <f>IF($E8480="","",IFERROR(VLOOKUP(TRIM(E8480&amp;""),'Référentiel Articles'!$A$2:$F$634,2,FALSE),""))</f>
      </c>
      <c r="D8480" s="83">
        <f>IF($E8480="","",IFERROR(VLOOKUP(TRIM(E8480&amp;""),'Référentiel Articles'!$A$2:$F$634,3,FALSE),""))</f>
      </c>
      <c r="E8480" s="81" t="str">
        <v/>
      </c>
      <c r="F8480" s="83">
        <f>IF($E8480="","",IFERROR(VLOOKUP(TRIM(E8480&amp;""),'Référentiel Articles'!$A$2:$F$634,4,FALSE),""))</f>
      </c>
      <c r="G8480" s="84">
        <f>IF($E8480="","",IFERROR(VLOOKUP(TRIM(E8480&amp;""),'Référentiel Articles'!$A$2:$F$634,5,FALSE),""))</f>
      </c>
      <c r="H8480" s="85" t="str">
        <v/>
      </c>
      <c r="I8480" s="84">
        <f>IF($E8480="","",IFERROR(VLOOKUP(TRIM(E8480&amp;""),'Référentiel Articles'!$A$2:$F$634,6,FALSE),""))</f>
      </c>
      <c r="J8480" s="90">
        <f>IF(OR($E8480="",$H8480=""),"",$H8480*$I8480)</f>
      </c>
      <c r="K8480" s="87" t="str">
        <v/>
      </c>
    </row>
    <row r="8481">
      <c r="A8481" s="74" t="str">
        <v/>
      </c>
      <c r="B8481" s="74" t="str">
        <v/>
      </c>
      <c r="C8481" s="75">
        <f>IF($E8481="","",IFERROR(VLOOKUP(TRIM(E8481&amp;""),'Référentiel Articles'!$A$2:$F$634,2,FALSE),""))</f>
      </c>
      <c r="D8481" s="75">
        <f>IF($E8481="","",IFERROR(VLOOKUP(TRIM(E8481&amp;""),'Référentiel Articles'!$A$2:$F$634,3,FALSE),""))</f>
      </c>
      <c r="E8481" s="74" t="str">
        <v/>
      </c>
      <c r="F8481" s="75">
        <f>IF($E8481="","",IFERROR(VLOOKUP(TRIM(E8481&amp;""),'Référentiel Articles'!$A$2:$F$634,4,FALSE),""))</f>
      </c>
      <c r="G8481" s="76">
        <f>IF($E8481="","",IFERROR(VLOOKUP(TRIM(E8481&amp;""),'Référentiel Articles'!$A$2:$F$634,5,FALSE),""))</f>
      </c>
      <c r="H8481" s="77" t="str">
        <v/>
      </c>
      <c r="I8481" s="76">
        <f>IF($E8481="","",IFERROR(VLOOKUP(TRIM(E8481&amp;""),'Référentiel Articles'!$A$2:$F$634,6,FALSE),""))</f>
      </c>
      <c r="J8481" s="78">
        <f>IF(OR($E8481="",$H8481=""),"",$H8481*$I8481)</f>
      </c>
      <c r="K8481" s="79" t="str">
        <v/>
      </c>
    </row>
    <row r="8482">
      <c r="A8482" s="81" t="str">
        <v/>
      </c>
      <c r="B8482" s="81" t="str">
        <v/>
      </c>
      <c r="C8482" s="83">
        <f>IF($E8482="","",IFERROR(VLOOKUP(TRIM(E8482&amp;""),'Référentiel Articles'!$A$2:$F$634,2,FALSE),""))</f>
      </c>
      <c r="D8482" s="83">
        <f>IF($E8482="","",IFERROR(VLOOKUP(TRIM(E8482&amp;""),'Référentiel Articles'!$A$2:$F$634,3,FALSE),""))</f>
      </c>
      <c r="E8482" s="81" t="str">
        <v/>
      </c>
      <c r="F8482" s="83">
        <f>IF($E8482="","",IFERROR(VLOOKUP(TRIM(E8482&amp;""),'Référentiel Articles'!$A$2:$F$634,4,FALSE),""))</f>
      </c>
      <c r="G8482" s="84">
        <f>IF($E8482="","",IFERROR(VLOOKUP(TRIM(E8482&amp;""),'Référentiel Articles'!$A$2:$F$634,5,FALSE),""))</f>
      </c>
      <c r="H8482" s="85" t="str">
        <v/>
      </c>
      <c r="I8482" s="84">
        <f>IF($E8482="","",IFERROR(VLOOKUP(TRIM(E8482&amp;""),'Référentiel Articles'!$A$2:$F$634,6,FALSE),""))</f>
      </c>
      <c r="J8482" s="90">
        <f>IF(OR($E8482="",$H8482=""),"",$H8482*$I8482)</f>
      </c>
      <c r="K8482" s="87" t="str">
        <v/>
      </c>
    </row>
    <row r="8483">
      <c r="A8483" s="74" t="str">
        <v/>
      </c>
      <c r="B8483" s="74" t="str">
        <v/>
      </c>
      <c r="C8483" s="75">
        <f>IF($E8483="","",IFERROR(VLOOKUP(TRIM(E8483&amp;""),'Référentiel Articles'!$A$2:$F$634,2,FALSE),""))</f>
      </c>
      <c r="D8483" s="75">
        <f>IF($E8483="","",IFERROR(VLOOKUP(TRIM(E8483&amp;""),'Référentiel Articles'!$A$2:$F$634,3,FALSE),""))</f>
      </c>
      <c r="E8483" s="74" t="str">
        <v/>
      </c>
      <c r="F8483" s="75">
        <f>IF($E8483="","",IFERROR(VLOOKUP(TRIM(E8483&amp;""),'Référentiel Articles'!$A$2:$F$634,4,FALSE),""))</f>
      </c>
      <c r="G8483" s="76">
        <f>IF($E8483="","",IFERROR(VLOOKUP(TRIM(E8483&amp;""),'Référentiel Articles'!$A$2:$F$634,5,FALSE),""))</f>
      </c>
      <c r="H8483" s="77" t="str">
        <v/>
      </c>
      <c r="I8483" s="76">
        <f>IF($E8483="","",IFERROR(VLOOKUP(TRIM(E8483&amp;""),'Référentiel Articles'!$A$2:$F$634,6,FALSE),""))</f>
      </c>
      <c r="J8483" s="78">
        <f>IF(OR($E8483="",$H8483=""),"",$H8483*$I8483)</f>
      </c>
      <c r="K8483" s="79" t="str">
        <v/>
      </c>
    </row>
    <row r="8484">
      <c r="A8484" s="81" t="str">
        <v/>
      </c>
      <c r="B8484" s="81" t="str">
        <v/>
      </c>
      <c r="C8484" s="83">
        <f>IF($E8484="","",IFERROR(VLOOKUP(TRIM(E8484&amp;""),'Référentiel Articles'!$A$2:$F$634,2,FALSE),""))</f>
      </c>
      <c r="D8484" s="83">
        <f>IF($E8484="","",IFERROR(VLOOKUP(TRIM(E8484&amp;""),'Référentiel Articles'!$A$2:$F$634,3,FALSE),""))</f>
      </c>
      <c r="E8484" s="81" t="str">
        <v/>
      </c>
      <c r="F8484" s="83">
        <f>IF($E8484="","",IFERROR(VLOOKUP(TRIM(E8484&amp;""),'Référentiel Articles'!$A$2:$F$634,4,FALSE),""))</f>
      </c>
      <c r="G8484" s="84">
        <f>IF($E8484="","",IFERROR(VLOOKUP(TRIM(E8484&amp;""),'Référentiel Articles'!$A$2:$F$634,5,FALSE),""))</f>
      </c>
      <c r="H8484" s="85" t="str">
        <v/>
      </c>
      <c r="I8484" s="84">
        <f>IF($E8484="","",IFERROR(VLOOKUP(TRIM(E8484&amp;""),'Référentiel Articles'!$A$2:$F$634,6,FALSE),""))</f>
      </c>
      <c r="J8484" s="90">
        <f>IF(OR($E8484="",$H8484=""),"",$H8484*$I8484)</f>
      </c>
      <c r="K8484" s="87" t="str">
        <v/>
      </c>
    </row>
    <row r="8485">
      <c r="A8485" s="74" t="str">
        <v/>
      </c>
      <c r="B8485" s="74" t="str">
        <v/>
      </c>
      <c r="C8485" s="75">
        <f>IF($E8485="","",IFERROR(VLOOKUP(TRIM(E8485&amp;""),'Référentiel Articles'!$A$2:$F$634,2,FALSE),""))</f>
      </c>
      <c r="D8485" s="75">
        <f>IF($E8485="","",IFERROR(VLOOKUP(TRIM(E8485&amp;""),'Référentiel Articles'!$A$2:$F$634,3,FALSE),""))</f>
      </c>
      <c r="E8485" s="74" t="str">
        <v/>
      </c>
      <c r="F8485" s="75">
        <f>IF($E8485="","",IFERROR(VLOOKUP(TRIM(E8485&amp;""),'Référentiel Articles'!$A$2:$F$634,4,FALSE),""))</f>
      </c>
      <c r="G8485" s="76">
        <f>IF($E8485="","",IFERROR(VLOOKUP(TRIM(E8485&amp;""),'Référentiel Articles'!$A$2:$F$634,5,FALSE),""))</f>
      </c>
      <c r="H8485" s="77" t="str">
        <v/>
      </c>
      <c r="I8485" s="76">
        <f>IF($E8485="","",IFERROR(VLOOKUP(TRIM(E8485&amp;""),'Référentiel Articles'!$A$2:$F$634,6,FALSE),""))</f>
      </c>
      <c r="J8485" s="78">
        <f>IF(OR($E8485="",$H8485=""),"",$H8485*$I8485)</f>
      </c>
      <c r="K8485" s="79" t="str">
        <v/>
      </c>
    </row>
    <row r="8486">
      <c r="A8486" s="81" t="str">
        <v/>
      </c>
      <c r="B8486" s="81" t="str">
        <v/>
      </c>
      <c r="C8486" s="83">
        <f>IF($E8486="","",IFERROR(VLOOKUP(TRIM(E8486&amp;""),'Référentiel Articles'!$A$2:$F$634,2,FALSE),""))</f>
      </c>
      <c r="D8486" s="83">
        <f>IF($E8486="","",IFERROR(VLOOKUP(TRIM(E8486&amp;""),'Référentiel Articles'!$A$2:$F$634,3,FALSE),""))</f>
      </c>
      <c r="E8486" s="81" t="str">
        <v/>
      </c>
      <c r="F8486" s="83">
        <f>IF($E8486="","",IFERROR(VLOOKUP(TRIM(E8486&amp;""),'Référentiel Articles'!$A$2:$F$634,4,FALSE),""))</f>
      </c>
      <c r="G8486" s="84">
        <f>IF($E8486="","",IFERROR(VLOOKUP(TRIM(E8486&amp;""),'Référentiel Articles'!$A$2:$F$634,5,FALSE),""))</f>
      </c>
      <c r="H8486" s="85" t="str">
        <v/>
      </c>
      <c r="I8486" s="84">
        <f>IF($E8486="","",IFERROR(VLOOKUP(TRIM(E8486&amp;""),'Référentiel Articles'!$A$2:$F$634,6,FALSE),""))</f>
      </c>
      <c r="J8486" s="90">
        <f>IF(OR($E8486="",$H8486=""),"",$H8486*$I8486)</f>
      </c>
      <c r="K8486" s="87" t="str">
        <v/>
      </c>
    </row>
    <row r="8487">
      <c r="A8487" s="74" t="str">
        <v/>
      </c>
      <c r="B8487" s="74" t="str">
        <v/>
      </c>
      <c r="C8487" s="75">
        <f>IF($E8487="","",IFERROR(VLOOKUP(TRIM(E8487&amp;""),'Référentiel Articles'!$A$2:$F$634,2,FALSE),""))</f>
      </c>
      <c r="D8487" s="75">
        <f>IF($E8487="","",IFERROR(VLOOKUP(TRIM(E8487&amp;""),'Référentiel Articles'!$A$2:$F$634,3,FALSE),""))</f>
      </c>
      <c r="E8487" s="74" t="str">
        <v/>
      </c>
      <c r="F8487" s="75">
        <f>IF($E8487="","",IFERROR(VLOOKUP(TRIM(E8487&amp;""),'Référentiel Articles'!$A$2:$F$634,4,FALSE),""))</f>
      </c>
      <c r="G8487" s="76">
        <f>IF($E8487="","",IFERROR(VLOOKUP(TRIM(E8487&amp;""),'Référentiel Articles'!$A$2:$F$634,5,FALSE),""))</f>
      </c>
      <c r="H8487" s="77" t="str">
        <v/>
      </c>
      <c r="I8487" s="76">
        <f>IF($E8487="","",IFERROR(VLOOKUP(TRIM(E8487&amp;""),'Référentiel Articles'!$A$2:$F$634,6,FALSE),""))</f>
      </c>
      <c r="J8487" s="78">
        <f>IF(OR($E8487="",$H8487=""),"",$H8487*$I8487)</f>
      </c>
      <c r="K8487" s="79" t="str">
        <v/>
      </c>
    </row>
    <row r="8488">
      <c r="A8488" s="81" t="str">
        <v/>
      </c>
      <c r="B8488" s="81" t="str">
        <v/>
      </c>
      <c r="C8488" s="83">
        <f>IF($E8488="","",IFERROR(VLOOKUP(TRIM(E8488&amp;""),'Référentiel Articles'!$A$2:$F$634,2,FALSE),""))</f>
      </c>
      <c r="D8488" s="83">
        <f>IF($E8488="","",IFERROR(VLOOKUP(TRIM(E8488&amp;""),'Référentiel Articles'!$A$2:$F$634,3,FALSE),""))</f>
      </c>
      <c r="E8488" s="81" t="str">
        <v/>
      </c>
      <c r="F8488" s="83">
        <f>IF($E8488="","",IFERROR(VLOOKUP(TRIM(E8488&amp;""),'Référentiel Articles'!$A$2:$F$634,4,FALSE),""))</f>
      </c>
      <c r="G8488" s="84">
        <f>IF($E8488="","",IFERROR(VLOOKUP(TRIM(E8488&amp;""),'Référentiel Articles'!$A$2:$F$634,5,FALSE),""))</f>
      </c>
      <c r="H8488" s="85" t="str">
        <v/>
      </c>
      <c r="I8488" s="84">
        <f>IF($E8488="","",IFERROR(VLOOKUP(TRIM(E8488&amp;""),'Référentiel Articles'!$A$2:$F$634,6,FALSE),""))</f>
      </c>
      <c r="J8488" s="90">
        <f>IF(OR($E8488="",$H8488=""),"",$H8488*$I8488)</f>
      </c>
      <c r="K8488" s="87" t="str">
        <v/>
      </c>
    </row>
    <row r="8489">
      <c r="A8489" s="74" t="str">
        <v/>
      </c>
      <c r="B8489" s="74" t="str">
        <v/>
      </c>
      <c r="C8489" s="75">
        <f>IF($E8489="","",IFERROR(VLOOKUP(TRIM(E8489&amp;""),'Référentiel Articles'!$A$2:$F$634,2,FALSE),""))</f>
      </c>
      <c r="D8489" s="75">
        <f>IF($E8489="","",IFERROR(VLOOKUP(TRIM(E8489&amp;""),'Référentiel Articles'!$A$2:$F$634,3,FALSE),""))</f>
      </c>
      <c r="E8489" s="74" t="str">
        <v/>
      </c>
      <c r="F8489" s="75">
        <f>IF($E8489="","",IFERROR(VLOOKUP(TRIM(E8489&amp;""),'Référentiel Articles'!$A$2:$F$634,4,FALSE),""))</f>
      </c>
      <c r="G8489" s="76">
        <f>IF($E8489="","",IFERROR(VLOOKUP(TRIM(E8489&amp;""),'Référentiel Articles'!$A$2:$F$634,5,FALSE),""))</f>
      </c>
      <c r="H8489" s="77" t="str">
        <v/>
      </c>
      <c r="I8489" s="76">
        <f>IF($E8489="","",IFERROR(VLOOKUP(TRIM(E8489&amp;""),'Référentiel Articles'!$A$2:$F$634,6,FALSE),""))</f>
      </c>
      <c r="J8489" s="78">
        <f>IF(OR($E8489="",$H8489=""),"",$H8489*$I8489)</f>
      </c>
      <c r="K8489" s="79" t="str">
        <v/>
      </c>
    </row>
    <row r="8490">
      <c r="A8490" s="81" t="str">
        <v/>
      </c>
      <c r="B8490" s="81" t="str">
        <v/>
      </c>
      <c r="C8490" s="83">
        <f>IF($E8490="","",IFERROR(VLOOKUP(TRIM(E8490&amp;""),'Référentiel Articles'!$A$2:$F$634,2,FALSE),""))</f>
      </c>
      <c r="D8490" s="83">
        <f>IF($E8490="","",IFERROR(VLOOKUP(TRIM(E8490&amp;""),'Référentiel Articles'!$A$2:$F$634,3,FALSE),""))</f>
      </c>
      <c r="E8490" s="81" t="str">
        <v/>
      </c>
      <c r="F8490" s="83">
        <f>IF($E8490="","",IFERROR(VLOOKUP(TRIM(E8490&amp;""),'Référentiel Articles'!$A$2:$F$634,4,FALSE),""))</f>
      </c>
      <c r="G8490" s="84">
        <f>IF($E8490="","",IFERROR(VLOOKUP(TRIM(E8490&amp;""),'Référentiel Articles'!$A$2:$F$634,5,FALSE),""))</f>
      </c>
      <c r="H8490" s="85" t="str">
        <v/>
      </c>
      <c r="I8490" s="84">
        <f>IF($E8490="","",IFERROR(VLOOKUP(TRIM(E8490&amp;""),'Référentiel Articles'!$A$2:$F$634,6,FALSE),""))</f>
      </c>
      <c r="J8490" s="90">
        <f>IF(OR($E8490="",$H8490=""),"",$H8490*$I8490)</f>
      </c>
      <c r="K8490" s="87" t="str">
        <v/>
      </c>
    </row>
    <row r="8491">
      <c r="A8491" s="74" t="str">
        <v/>
      </c>
      <c r="B8491" s="74" t="str">
        <v/>
      </c>
      <c r="C8491" s="75">
        <f>IF($E8491="","",IFERROR(VLOOKUP(TRIM(E8491&amp;""),'Référentiel Articles'!$A$2:$F$634,2,FALSE),""))</f>
      </c>
      <c r="D8491" s="75">
        <f>IF($E8491="","",IFERROR(VLOOKUP(TRIM(E8491&amp;""),'Référentiel Articles'!$A$2:$F$634,3,FALSE),""))</f>
      </c>
      <c r="E8491" s="74" t="str">
        <v/>
      </c>
      <c r="F8491" s="75">
        <f>IF($E8491="","",IFERROR(VLOOKUP(TRIM(E8491&amp;""),'Référentiel Articles'!$A$2:$F$634,4,FALSE),""))</f>
      </c>
      <c r="G8491" s="76">
        <f>IF($E8491="","",IFERROR(VLOOKUP(TRIM(E8491&amp;""),'Référentiel Articles'!$A$2:$F$634,5,FALSE),""))</f>
      </c>
      <c r="H8491" s="77" t="str">
        <v/>
      </c>
      <c r="I8491" s="76">
        <f>IF($E8491="","",IFERROR(VLOOKUP(TRIM(E8491&amp;""),'Référentiel Articles'!$A$2:$F$634,6,FALSE),""))</f>
      </c>
      <c r="J8491" s="78">
        <f>IF(OR($E8491="",$H8491=""),"",$H8491*$I8491)</f>
      </c>
      <c r="K8491" s="79" t="str">
        <v/>
      </c>
    </row>
    <row r="8492">
      <c r="A8492" s="81" t="str">
        <v/>
      </c>
      <c r="B8492" s="81" t="str">
        <v/>
      </c>
      <c r="C8492" s="83">
        <f>IF($E8492="","",IFERROR(VLOOKUP(TRIM(E8492&amp;""),'Référentiel Articles'!$A$2:$F$634,2,FALSE),""))</f>
      </c>
      <c r="D8492" s="83">
        <f>IF($E8492="","",IFERROR(VLOOKUP(TRIM(E8492&amp;""),'Référentiel Articles'!$A$2:$F$634,3,FALSE),""))</f>
      </c>
      <c r="E8492" s="81" t="str">
        <v/>
      </c>
      <c r="F8492" s="83">
        <f>IF($E8492="","",IFERROR(VLOOKUP(TRIM(E8492&amp;""),'Référentiel Articles'!$A$2:$F$634,4,FALSE),""))</f>
      </c>
      <c r="G8492" s="84">
        <f>IF($E8492="","",IFERROR(VLOOKUP(TRIM(E8492&amp;""),'Référentiel Articles'!$A$2:$F$634,5,FALSE),""))</f>
      </c>
      <c r="H8492" s="85" t="str">
        <v/>
      </c>
      <c r="I8492" s="84">
        <f>IF($E8492="","",IFERROR(VLOOKUP(TRIM(E8492&amp;""),'Référentiel Articles'!$A$2:$F$634,6,FALSE),""))</f>
      </c>
      <c r="J8492" s="90">
        <f>IF(OR($E8492="",$H8492=""),"",$H8492*$I8492)</f>
      </c>
      <c r="K8492" s="87" t="str">
        <v/>
      </c>
    </row>
    <row r="8493">
      <c r="A8493" s="74" t="str">
        <v/>
      </c>
      <c r="B8493" s="74" t="str">
        <v/>
      </c>
      <c r="C8493" s="75">
        <f>IF($E8493="","",IFERROR(VLOOKUP(TRIM(E8493&amp;""),'Référentiel Articles'!$A$2:$F$634,2,FALSE),""))</f>
      </c>
      <c r="D8493" s="75">
        <f>IF($E8493="","",IFERROR(VLOOKUP(TRIM(E8493&amp;""),'Référentiel Articles'!$A$2:$F$634,3,FALSE),""))</f>
      </c>
      <c r="E8493" s="74" t="str">
        <v/>
      </c>
      <c r="F8493" s="75">
        <f>IF($E8493="","",IFERROR(VLOOKUP(TRIM(E8493&amp;""),'Référentiel Articles'!$A$2:$F$634,4,FALSE),""))</f>
      </c>
      <c r="G8493" s="76">
        <f>IF($E8493="","",IFERROR(VLOOKUP(TRIM(E8493&amp;""),'Référentiel Articles'!$A$2:$F$634,5,FALSE),""))</f>
      </c>
      <c r="H8493" s="77" t="str">
        <v/>
      </c>
      <c r="I8493" s="76">
        <f>IF($E8493="","",IFERROR(VLOOKUP(TRIM(E8493&amp;""),'Référentiel Articles'!$A$2:$F$634,6,FALSE),""))</f>
      </c>
      <c r="J8493" s="78">
        <f>IF(OR($E8493="",$H8493=""),"",$H8493*$I8493)</f>
      </c>
      <c r="K8493" s="79" t="str">
        <v/>
      </c>
    </row>
    <row r="8494">
      <c r="A8494" s="81" t="str">
        <v/>
      </c>
      <c r="B8494" s="81" t="str">
        <v/>
      </c>
      <c r="C8494" s="83">
        <f>IF($E8494="","",IFERROR(VLOOKUP(TRIM(E8494&amp;""),'Référentiel Articles'!$A$2:$F$634,2,FALSE),""))</f>
      </c>
      <c r="D8494" s="83">
        <f>IF($E8494="","",IFERROR(VLOOKUP(TRIM(E8494&amp;""),'Référentiel Articles'!$A$2:$F$634,3,FALSE),""))</f>
      </c>
      <c r="E8494" s="81" t="str">
        <v/>
      </c>
      <c r="F8494" s="83">
        <f>IF($E8494="","",IFERROR(VLOOKUP(TRIM(E8494&amp;""),'Référentiel Articles'!$A$2:$F$634,4,FALSE),""))</f>
      </c>
      <c r="G8494" s="84">
        <f>IF($E8494="","",IFERROR(VLOOKUP(TRIM(E8494&amp;""),'Référentiel Articles'!$A$2:$F$634,5,FALSE),""))</f>
      </c>
      <c r="H8494" s="85" t="str">
        <v/>
      </c>
      <c r="I8494" s="84">
        <f>IF($E8494="","",IFERROR(VLOOKUP(TRIM(E8494&amp;""),'Référentiel Articles'!$A$2:$F$634,6,FALSE),""))</f>
      </c>
      <c r="J8494" s="90">
        <f>IF(OR($E8494="",$H8494=""),"",$H8494*$I8494)</f>
      </c>
      <c r="K8494" s="87" t="str">
        <v/>
      </c>
    </row>
    <row r="8495">
      <c r="A8495" s="74" t="str">
        <v/>
      </c>
      <c r="B8495" s="74" t="str">
        <v/>
      </c>
      <c r="C8495" s="75">
        <f>IF($E8495="","",IFERROR(VLOOKUP(TRIM(E8495&amp;""),'Référentiel Articles'!$A$2:$F$634,2,FALSE),""))</f>
      </c>
      <c r="D8495" s="75">
        <f>IF($E8495="","",IFERROR(VLOOKUP(TRIM(E8495&amp;""),'Référentiel Articles'!$A$2:$F$634,3,FALSE),""))</f>
      </c>
      <c r="E8495" s="74" t="str">
        <v/>
      </c>
      <c r="F8495" s="75">
        <f>IF($E8495="","",IFERROR(VLOOKUP(TRIM(E8495&amp;""),'Référentiel Articles'!$A$2:$F$634,4,FALSE),""))</f>
      </c>
      <c r="G8495" s="76">
        <f>IF($E8495="","",IFERROR(VLOOKUP(TRIM(E8495&amp;""),'Référentiel Articles'!$A$2:$F$634,5,FALSE),""))</f>
      </c>
      <c r="H8495" s="77" t="str">
        <v/>
      </c>
      <c r="I8495" s="76">
        <f>IF($E8495="","",IFERROR(VLOOKUP(TRIM(E8495&amp;""),'Référentiel Articles'!$A$2:$F$634,6,FALSE),""))</f>
      </c>
      <c r="J8495" s="78">
        <f>IF(OR($E8495="",$H8495=""),"",$H8495*$I8495)</f>
      </c>
      <c r="K8495" s="79" t="str">
        <v/>
      </c>
    </row>
    <row r="8496">
      <c r="A8496" s="81" t="str">
        <v/>
      </c>
      <c r="B8496" s="81" t="str">
        <v/>
      </c>
      <c r="C8496" s="83">
        <f>IF($E8496="","",IFERROR(VLOOKUP(TRIM(E8496&amp;""),'Référentiel Articles'!$A$2:$F$634,2,FALSE),""))</f>
      </c>
      <c r="D8496" s="83">
        <f>IF($E8496="","",IFERROR(VLOOKUP(TRIM(E8496&amp;""),'Référentiel Articles'!$A$2:$F$634,3,FALSE),""))</f>
      </c>
      <c r="E8496" s="81" t="str">
        <v/>
      </c>
      <c r="F8496" s="83">
        <f>IF($E8496="","",IFERROR(VLOOKUP(TRIM(E8496&amp;""),'Référentiel Articles'!$A$2:$F$634,4,FALSE),""))</f>
      </c>
      <c r="G8496" s="84">
        <f>IF($E8496="","",IFERROR(VLOOKUP(TRIM(E8496&amp;""),'Référentiel Articles'!$A$2:$F$634,5,FALSE),""))</f>
      </c>
      <c r="H8496" s="85" t="str">
        <v/>
      </c>
      <c r="I8496" s="84">
        <f>IF($E8496="","",IFERROR(VLOOKUP(TRIM(E8496&amp;""),'Référentiel Articles'!$A$2:$F$634,6,FALSE),""))</f>
      </c>
      <c r="J8496" s="90">
        <f>IF(OR($E8496="",$H8496=""),"",$H8496*$I8496)</f>
      </c>
      <c r="K8496" s="87" t="str">
        <v/>
      </c>
    </row>
    <row r="8497">
      <c r="A8497" s="74" t="str">
        <v/>
      </c>
      <c r="B8497" s="74" t="str">
        <v/>
      </c>
      <c r="C8497" s="75">
        <f>IF($E8497="","",IFERROR(VLOOKUP(TRIM(E8497&amp;""),'Référentiel Articles'!$A$2:$F$634,2,FALSE),""))</f>
      </c>
      <c r="D8497" s="75">
        <f>IF($E8497="","",IFERROR(VLOOKUP(TRIM(E8497&amp;""),'Référentiel Articles'!$A$2:$F$634,3,FALSE),""))</f>
      </c>
      <c r="E8497" s="74" t="str">
        <v/>
      </c>
      <c r="F8497" s="75">
        <f>IF($E8497="","",IFERROR(VLOOKUP(TRIM(E8497&amp;""),'Référentiel Articles'!$A$2:$F$634,4,FALSE),""))</f>
      </c>
      <c r="G8497" s="76">
        <f>IF($E8497="","",IFERROR(VLOOKUP(TRIM(E8497&amp;""),'Référentiel Articles'!$A$2:$F$634,5,FALSE),""))</f>
      </c>
      <c r="H8497" s="77" t="str">
        <v/>
      </c>
      <c r="I8497" s="76">
        <f>IF($E8497="","",IFERROR(VLOOKUP(TRIM(E8497&amp;""),'Référentiel Articles'!$A$2:$F$634,6,FALSE),""))</f>
      </c>
      <c r="J8497" s="78">
        <f>IF(OR($E8497="",$H8497=""),"",$H8497*$I8497)</f>
      </c>
      <c r="K8497" s="79" t="str">
        <v/>
      </c>
    </row>
    <row r="8498">
      <c r="A8498" s="81" t="str">
        <v/>
      </c>
      <c r="B8498" s="81" t="str">
        <v/>
      </c>
      <c r="C8498" s="83">
        <f>IF($E8498="","",IFERROR(VLOOKUP(TRIM(E8498&amp;""),'Référentiel Articles'!$A$2:$F$634,2,FALSE),""))</f>
      </c>
      <c r="D8498" s="83">
        <f>IF($E8498="","",IFERROR(VLOOKUP(TRIM(E8498&amp;""),'Référentiel Articles'!$A$2:$F$634,3,FALSE),""))</f>
      </c>
      <c r="E8498" s="81" t="str">
        <v/>
      </c>
      <c r="F8498" s="83">
        <f>IF($E8498="","",IFERROR(VLOOKUP(TRIM(E8498&amp;""),'Référentiel Articles'!$A$2:$F$634,4,FALSE),""))</f>
      </c>
      <c r="G8498" s="84">
        <f>IF($E8498="","",IFERROR(VLOOKUP(TRIM(E8498&amp;""),'Référentiel Articles'!$A$2:$F$634,5,FALSE),""))</f>
      </c>
      <c r="H8498" s="85" t="str">
        <v/>
      </c>
      <c r="I8498" s="84">
        <f>IF($E8498="","",IFERROR(VLOOKUP(TRIM(E8498&amp;""),'Référentiel Articles'!$A$2:$F$634,6,FALSE),""))</f>
      </c>
      <c r="J8498" s="90">
        <f>IF(OR($E8498="",$H8498=""),"",$H8498*$I8498)</f>
      </c>
      <c r="K8498" s="87" t="str">
        <v/>
      </c>
    </row>
    <row r="8499">
      <c r="A8499" s="74" t="str">
        <v/>
      </c>
      <c r="B8499" s="74" t="str">
        <v/>
      </c>
      <c r="C8499" s="75">
        <f>IF($E8499="","",IFERROR(VLOOKUP(TRIM(E8499&amp;""),'Référentiel Articles'!$A$2:$F$634,2,FALSE),""))</f>
      </c>
      <c r="D8499" s="75">
        <f>IF($E8499="","",IFERROR(VLOOKUP(TRIM(E8499&amp;""),'Référentiel Articles'!$A$2:$F$634,3,FALSE),""))</f>
      </c>
      <c r="E8499" s="74" t="str">
        <v/>
      </c>
      <c r="F8499" s="75">
        <f>IF($E8499="","",IFERROR(VLOOKUP(TRIM(E8499&amp;""),'Référentiel Articles'!$A$2:$F$634,4,FALSE),""))</f>
      </c>
      <c r="G8499" s="76">
        <f>IF($E8499="","",IFERROR(VLOOKUP(TRIM(E8499&amp;""),'Référentiel Articles'!$A$2:$F$634,5,FALSE),""))</f>
      </c>
      <c r="H8499" s="77" t="str">
        <v/>
      </c>
      <c r="I8499" s="76">
        <f>IF($E8499="","",IFERROR(VLOOKUP(TRIM(E8499&amp;""),'Référentiel Articles'!$A$2:$F$634,6,FALSE),""))</f>
      </c>
      <c r="J8499" s="78">
        <f>IF(OR($E8499="",$H8499=""),"",$H8499*$I8499)</f>
      </c>
      <c r="K8499" s="79" t="str">
        <v/>
      </c>
    </row>
    <row r="8500">
      <c r="A8500" s="81" t="str">
        <v/>
      </c>
      <c r="B8500" s="81" t="str">
        <v/>
      </c>
      <c r="C8500" s="83">
        <f>IF($E8500="","",IFERROR(VLOOKUP(TRIM(E8500&amp;""),'Référentiel Articles'!$A$2:$F$634,2,FALSE),""))</f>
      </c>
      <c r="D8500" s="83">
        <f>IF($E8500="","",IFERROR(VLOOKUP(TRIM(E8500&amp;""),'Référentiel Articles'!$A$2:$F$634,3,FALSE),""))</f>
      </c>
      <c r="E8500" s="81" t="str">
        <v/>
      </c>
      <c r="F8500" s="83">
        <f>IF($E8500="","",IFERROR(VLOOKUP(TRIM(E8500&amp;""),'Référentiel Articles'!$A$2:$F$634,4,FALSE),""))</f>
      </c>
      <c r="G8500" s="84">
        <f>IF($E8500="","",IFERROR(VLOOKUP(TRIM(E8500&amp;""),'Référentiel Articles'!$A$2:$F$634,5,FALSE),""))</f>
      </c>
      <c r="H8500" s="85" t="str">
        <v/>
      </c>
      <c r="I8500" s="84">
        <f>IF($E8500="","",IFERROR(VLOOKUP(TRIM(E8500&amp;""),'Référentiel Articles'!$A$2:$F$634,6,FALSE),""))</f>
      </c>
      <c r="J8500" s="90">
        <f>IF(OR($E8500="",$H8500=""),"",$H8500*$I8500)</f>
      </c>
      <c r="K8500" s="87" t="str">
        <v/>
      </c>
    </row>
    <row r="8501">
      <c r="A8501" s="74" t="str">
        <v/>
      </c>
      <c r="B8501" s="74" t="str">
        <v/>
      </c>
      <c r="C8501" s="75">
        <f>IF($E8501="","",IFERROR(VLOOKUP(TRIM(E8501&amp;""),'Référentiel Articles'!$A$2:$F$634,2,FALSE),""))</f>
      </c>
      <c r="D8501" s="75">
        <f>IF($E8501="","",IFERROR(VLOOKUP(TRIM(E8501&amp;""),'Référentiel Articles'!$A$2:$F$634,3,FALSE),""))</f>
      </c>
      <c r="E8501" s="74" t="str">
        <v/>
      </c>
      <c r="F8501" s="75">
        <f>IF($E8501="","",IFERROR(VLOOKUP(TRIM(E8501&amp;""),'Référentiel Articles'!$A$2:$F$634,4,FALSE),""))</f>
      </c>
      <c r="G8501" s="76">
        <f>IF($E8501="","",IFERROR(VLOOKUP(TRIM(E8501&amp;""),'Référentiel Articles'!$A$2:$F$634,5,FALSE),""))</f>
      </c>
      <c r="H8501" s="77" t="str">
        <v/>
      </c>
      <c r="I8501" s="76">
        <f>IF($E8501="","",IFERROR(VLOOKUP(TRIM(E8501&amp;""),'Référentiel Articles'!$A$2:$F$634,6,FALSE),""))</f>
      </c>
      <c r="J8501" s="78">
        <f>IF(OR($E8501="",$H8501=""),"",$H8501*$I8501)</f>
      </c>
      <c r="K8501" s="79" t="str">
        <v/>
      </c>
    </row>
    <row r="8502">
      <c r="A8502" s="81" t="str">
        <v/>
      </c>
      <c r="B8502" s="81" t="str">
        <v/>
      </c>
      <c r="C8502" s="83">
        <f>IF($E8502="","",IFERROR(VLOOKUP(TRIM(E8502&amp;""),'Référentiel Articles'!$A$2:$F$634,2,FALSE),""))</f>
      </c>
      <c r="D8502" s="83">
        <f>IF($E8502="","",IFERROR(VLOOKUP(TRIM(E8502&amp;""),'Référentiel Articles'!$A$2:$F$634,3,FALSE),""))</f>
      </c>
      <c r="E8502" s="81" t="str">
        <v/>
      </c>
      <c r="F8502" s="83">
        <f>IF($E8502="","",IFERROR(VLOOKUP(TRIM(E8502&amp;""),'Référentiel Articles'!$A$2:$F$634,4,FALSE),""))</f>
      </c>
      <c r="G8502" s="84">
        <f>IF($E8502="","",IFERROR(VLOOKUP(TRIM(E8502&amp;""),'Référentiel Articles'!$A$2:$F$634,5,FALSE),""))</f>
      </c>
      <c r="H8502" s="85" t="str">
        <v/>
      </c>
      <c r="I8502" s="84">
        <f>IF($E8502="","",IFERROR(VLOOKUP(TRIM(E8502&amp;""),'Référentiel Articles'!$A$2:$F$634,6,FALSE),""))</f>
      </c>
      <c r="J8502" s="90">
        <f>IF(OR($E8502="",$H8502=""),"",$H8502*$I8502)</f>
      </c>
      <c r="K8502" s="87" t="str">
        <v/>
      </c>
    </row>
    <row r="8503">
      <c r="A8503" s="74" t="str">
        <v/>
      </c>
      <c r="B8503" s="74" t="str">
        <v/>
      </c>
      <c r="C8503" s="75">
        <f>IF($E8503="","",IFERROR(VLOOKUP(TRIM(E8503&amp;""),'Référentiel Articles'!$A$2:$F$634,2,FALSE),""))</f>
      </c>
      <c r="D8503" s="75">
        <f>IF($E8503="","",IFERROR(VLOOKUP(TRIM(E8503&amp;""),'Référentiel Articles'!$A$2:$F$634,3,FALSE),""))</f>
      </c>
      <c r="E8503" s="74" t="str">
        <v/>
      </c>
      <c r="F8503" s="75">
        <f>IF($E8503="","",IFERROR(VLOOKUP(TRIM(E8503&amp;""),'Référentiel Articles'!$A$2:$F$634,4,FALSE),""))</f>
      </c>
      <c r="G8503" s="76">
        <f>IF($E8503="","",IFERROR(VLOOKUP(TRIM(E8503&amp;""),'Référentiel Articles'!$A$2:$F$634,5,FALSE),""))</f>
      </c>
      <c r="H8503" s="77" t="str">
        <v/>
      </c>
      <c r="I8503" s="76">
        <f>IF($E8503="","",IFERROR(VLOOKUP(TRIM(E8503&amp;""),'Référentiel Articles'!$A$2:$F$634,6,FALSE),""))</f>
      </c>
      <c r="J8503" s="78">
        <f>IF(OR($E8503="",$H8503=""),"",$H8503*$I8503)</f>
      </c>
      <c r="K8503" s="79" t="str">
        <v/>
      </c>
    </row>
    <row r="8504">
      <c r="A8504" s="81" t="str">
        <v/>
      </c>
      <c r="B8504" s="81" t="str">
        <v/>
      </c>
      <c r="C8504" s="83">
        <f>IF($E8504="","",IFERROR(VLOOKUP(TRIM(E8504&amp;""),'Référentiel Articles'!$A$2:$F$634,2,FALSE),""))</f>
      </c>
      <c r="D8504" s="83">
        <f>IF($E8504="","",IFERROR(VLOOKUP(TRIM(E8504&amp;""),'Référentiel Articles'!$A$2:$F$634,3,FALSE),""))</f>
      </c>
      <c r="E8504" s="81" t="str">
        <v/>
      </c>
      <c r="F8504" s="83">
        <f>IF($E8504="","",IFERROR(VLOOKUP(TRIM(E8504&amp;""),'Référentiel Articles'!$A$2:$F$634,4,FALSE),""))</f>
      </c>
      <c r="G8504" s="84">
        <f>IF($E8504="","",IFERROR(VLOOKUP(TRIM(E8504&amp;""),'Référentiel Articles'!$A$2:$F$634,5,FALSE),""))</f>
      </c>
      <c r="H8504" s="85" t="str">
        <v/>
      </c>
      <c r="I8504" s="84">
        <f>IF($E8504="","",IFERROR(VLOOKUP(TRIM(E8504&amp;""),'Référentiel Articles'!$A$2:$F$634,6,FALSE),""))</f>
      </c>
      <c r="J8504" s="90">
        <f>IF(OR($E8504="",$H8504=""),"",$H8504*$I8504)</f>
      </c>
      <c r="K8504" s="87" t="str">
        <v/>
      </c>
    </row>
    <row r="8505">
      <c r="A8505" s="74" t="str">
        <v/>
      </c>
      <c r="B8505" s="74" t="str">
        <v/>
      </c>
      <c r="C8505" s="75">
        <f>IF($E8505="","",IFERROR(VLOOKUP(TRIM(E8505&amp;""),'Référentiel Articles'!$A$2:$F$634,2,FALSE),""))</f>
      </c>
      <c r="D8505" s="75">
        <f>IF($E8505="","",IFERROR(VLOOKUP(TRIM(E8505&amp;""),'Référentiel Articles'!$A$2:$F$634,3,FALSE),""))</f>
      </c>
      <c r="E8505" s="74" t="str">
        <v/>
      </c>
      <c r="F8505" s="75">
        <f>IF($E8505="","",IFERROR(VLOOKUP(TRIM(E8505&amp;""),'Référentiel Articles'!$A$2:$F$634,4,FALSE),""))</f>
      </c>
      <c r="G8505" s="76">
        <f>IF($E8505="","",IFERROR(VLOOKUP(TRIM(E8505&amp;""),'Référentiel Articles'!$A$2:$F$634,5,FALSE),""))</f>
      </c>
      <c r="H8505" s="77" t="str">
        <v/>
      </c>
      <c r="I8505" s="76">
        <f>IF($E8505="","",IFERROR(VLOOKUP(TRIM(E8505&amp;""),'Référentiel Articles'!$A$2:$F$634,6,FALSE),""))</f>
      </c>
      <c r="J8505" s="78">
        <f>IF(OR($E8505="",$H8505=""),"",$H8505*$I8505)</f>
      </c>
      <c r="K8505" s="79" t="str">
        <v/>
      </c>
    </row>
    <row r="8506">
      <c r="A8506" s="81" t="str">
        <v/>
      </c>
      <c r="B8506" s="81" t="str">
        <v/>
      </c>
      <c r="C8506" s="83">
        <f>IF($E8506="","",IFERROR(VLOOKUP(TRIM(E8506&amp;""),'Référentiel Articles'!$A$2:$F$634,2,FALSE),""))</f>
      </c>
      <c r="D8506" s="83">
        <f>IF($E8506="","",IFERROR(VLOOKUP(TRIM(E8506&amp;""),'Référentiel Articles'!$A$2:$F$634,3,FALSE),""))</f>
      </c>
      <c r="E8506" s="81" t="str">
        <v/>
      </c>
      <c r="F8506" s="83">
        <f>IF($E8506="","",IFERROR(VLOOKUP(TRIM(E8506&amp;""),'Référentiel Articles'!$A$2:$F$634,4,FALSE),""))</f>
      </c>
      <c r="G8506" s="84">
        <f>IF($E8506="","",IFERROR(VLOOKUP(TRIM(E8506&amp;""),'Référentiel Articles'!$A$2:$F$634,5,FALSE),""))</f>
      </c>
      <c r="H8506" s="85" t="str">
        <v/>
      </c>
      <c r="I8506" s="84">
        <f>IF($E8506="","",IFERROR(VLOOKUP(TRIM(E8506&amp;""),'Référentiel Articles'!$A$2:$F$634,6,FALSE),""))</f>
      </c>
      <c r="J8506" s="90">
        <f>IF(OR($E8506="",$H8506=""),"",$H8506*$I8506)</f>
      </c>
      <c r="K8506" s="87" t="str">
        <v/>
      </c>
    </row>
    <row r="8507">
      <c r="A8507" s="74" t="str">
        <v/>
      </c>
      <c r="B8507" s="74" t="str">
        <v/>
      </c>
      <c r="C8507" s="75">
        <f>IF($E8507="","",IFERROR(VLOOKUP(TRIM(E8507&amp;""),'Référentiel Articles'!$A$2:$F$634,2,FALSE),""))</f>
      </c>
      <c r="D8507" s="75">
        <f>IF($E8507="","",IFERROR(VLOOKUP(TRIM(E8507&amp;""),'Référentiel Articles'!$A$2:$F$634,3,FALSE),""))</f>
      </c>
      <c r="E8507" s="74" t="str">
        <v/>
      </c>
      <c r="F8507" s="75">
        <f>IF($E8507="","",IFERROR(VLOOKUP(TRIM(E8507&amp;""),'Référentiel Articles'!$A$2:$F$634,4,FALSE),""))</f>
      </c>
      <c r="G8507" s="76">
        <f>IF($E8507="","",IFERROR(VLOOKUP(TRIM(E8507&amp;""),'Référentiel Articles'!$A$2:$F$634,5,FALSE),""))</f>
      </c>
      <c r="H8507" s="77" t="str">
        <v/>
      </c>
      <c r="I8507" s="76">
        <f>IF($E8507="","",IFERROR(VLOOKUP(TRIM(E8507&amp;""),'Référentiel Articles'!$A$2:$F$634,6,FALSE),""))</f>
      </c>
      <c r="J8507" s="78">
        <f>IF(OR($E8507="",$H8507=""),"",$H8507*$I8507)</f>
      </c>
      <c r="K8507" s="79" t="str">
        <v/>
      </c>
    </row>
    <row r="8508">
      <c r="A8508" s="81" t="str">
        <v/>
      </c>
      <c r="B8508" s="81" t="str">
        <v/>
      </c>
      <c r="C8508" s="83">
        <f>IF($E8508="","",IFERROR(VLOOKUP(TRIM(E8508&amp;""),'Référentiel Articles'!$A$2:$F$634,2,FALSE),""))</f>
      </c>
      <c r="D8508" s="83">
        <f>IF($E8508="","",IFERROR(VLOOKUP(TRIM(E8508&amp;""),'Référentiel Articles'!$A$2:$F$634,3,FALSE),""))</f>
      </c>
      <c r="E8508" s="81" t="str">
        <v/>
      </c>
      <c r="F8508" s="83">
        <f>IF($E8508="","",IFERROR(VLOOKUP(TRIM(E8508&amp;""),'Référentiel Articles'!$A$2:$F$634,4,FALSE),""))</f>
      </c>
      <c r="G8508" s="84">
        <f>IF($E8508="","",IFERROR(VLOOKUP(TRIM(E8508&amp;""),'Référentiel Articles'!$A$2:$F$634,5,FALSE),""))</f>
      </c>
      <c r="H8508" s="85" t="str">
        <v/>
      </c>
      <c r="I8508" s="84">
        <f>IF($E8508="","",IFERROR(VLOOKUP(TRIM(E8508&amp;""),'Référentiel Articles'!$A$2:$F$634,6,FALSE),""))</f>
      </c>
      <c r="J8508" s="90">
        <f>IF(OR($E8508="",$H8508=""),"",$H8508*$I8508)</f>
      </c>
      <c r="K8508" s="87" t="str">
        <v/>
      </c>
    </row>
    <row r="8509">
      <c r="A8509" s="74" t="str">
        <v/>
      </c>
      <c r="B8509" s="74" t="str">
        <v/>
      </c>
      <c r="C8509" s="75">
        <f>IF($E8509="","",IFERROR(VLOOKUP(TRIM(E8509&amp;""),'Référentiel Articles'!$A$2:$F$634,2,FALSE),""))</f>
      </c>
      <c r="D8509" s="75">
        <f>IF($E8509="","",IFERROR(VLOOKUP(TRIM(E8509&amp;""),'Référentiel Articles'!$A$2:$F$634,3,FALSE),""))</f>
      </c>
      <c r="E8509" s="74" t="str">
        <v/>
      </c>
      <c r="F8509" s="75">
        <f>IF($E8509="","",IFERROR(VLOOKUP(TRIM(E8509&amp;""),'Référentiel Articles'!$A$2:$F$634,4,FALSE),""))</f>
      </c>
      <c r="G8509" s="76">
        <f>IF($E8509="","",IFERROR(VLOOKUP(TRIM(E8509&amp;""),'Référentiel Articles'!$A$2:$F$634,5,FALSE),""))</f>
      </c>
      <c r="H8509" s="77" t="str">
        <v/>
      </c>
      <c r="I8509" s="76">
        <f>IF($E8509="","",IFERROR(VLOOKUP(TRIM(E8509&amp;""),'Référentiel Articles'!$A$2:$F$634,6,FALSE),""))</f>
      </c>
      <c r="J8509" s="78">
        <f>IF(OR($E8509="",$H8509=""),"",$H8509*$I8509)</f>
      </c>
      <c r="K8509" s="79" t="str">
        <v/>
      </c>
    </row>
    <row r="8510">
      <c r="A8510" s="81" t="str">
        <v/>
      </c>
      <c r="B8510" s="81" t="str">
        <v/>
      </c>
      <c r="C8510" s="83">
        <f>IF($E8510="","",IFERROR(VLOOKUP(TRIM(E8510&amp;""),'Référentiel Articles'!$A$2:$F$634,2,FALSE),""))</f>
      </c>
      <c r="D8510" s="83">
        <f>IF($E8510="","",IFERROR(VLOOKUP(TRIM(E8510&amp;""),'Référentiel Articles'!$A$2:$F$634,3,FALSE),""))</f>
      </c>
      <c r="E8510" s="81" t="str">
        <v/>
      </c>
      <c r="F8510" s="83">
        <f>IF($E8510="","",IFERROR(VLOOKUP(TRIM(E8510&amp;""),'Référentiel Articles'!$A$2:$F$634,4,FALSE),""))</f>
      </c>
      <c r="G8510" s="84">
        <f>IF($E8510="","",IFERROR(VLOOKUP(TRIM(E8510&amp;""),'Référentiel Articles'!$A$2:$F$634,5,FALSE),""))</f>
      </c>
      <c r="H8510" s="85" t="str">
        <v/>
      </c>
      <c r="I8510" s="84">
        <f>IF($E8510="","",IFERROR(VLOOKUP(TRIM(E8510&amp;""),'Référentiel Articles'!$A$2:$F$634,6,FALSE),""))</f>
      </c>
      <c r="J8510" s="90">
        <f>IF(OR($E8510="",$H8510=""),"",$H8510*$I8510)</f>
      </c>
      <c r="K8510" s="87" t="str">
        <v/>
      </c>
    </row>
    <row r="8511">
      <c r="A8511" s="74" t="str">
        <v/>
      </c>
      <c r="B8511" s="74" t="str">
        <v/>
      </c>
      <c r="C8511" s="75">
        <f>IF($E8511="","",IFERROR(VLOOKUP(TRIM(E8511&amp;""),'Référentiel Articles'!$A$2:$F$634,2,FALSE),""))</f>
      </c>
      <c r="D8511" s="75">
        <f>IF($E8511="","",IFERROR(VLOOKUP(TRIM(E8511&amp;""),'Référentiel Articles'!$A$2:$F$634,3,FALSE),""))</f>
      </c>
      <c r="E8511" s="74" t="str">
        <v/>
      </c>
      <c r="F8511" s="75">
        <f>IF($E8511="","",IFERROR(VLOOKUP(TRIM(E8511&amp;""),'Référentiel Articles'!$A$2:$F$634,4,FALSE),""))</f>
      </c>
      <c r="G8511" s="76">
        <f>IF($E8511="","",IFERROR(VLOOKUP(TRIM(E8511&amp;""),'Référentiel Articles'!$A$2:$F$634,5,FALSE),""))</f>
      </c>
      <c r="H8511" s="77" t="str">
        <v/>
      </c>
      <c r="I8511" s="76">
        <f>IF($E8511="","",IFERROR(VLOOKUP(TRIM(E8511&amp;""),'Référentiel Articles'!$A$2:$F$634,6,FALSE),""))</f>
      </c>
      <c r="J8511" s="78">
        <f>IF(OR($E8511="",$H8511=""),"",$H8511*$I8511)</f>
      </c>
      <c r="K8511" s="79" t="str">
        <v/>
      </c>
    </row>
    <row r="8512">
      <c r="A8512" s="81" t="str">
        <v/>
      </c>
      <c r="B8512" s="81" t="str">
        <v/>
      </c>
      <c r="C8512" s="83">
        <f>IF($E8512="","",IFERROR(VLOOKUP(TRIM(E8512&amp;""),'Référentiel Articles'!$A$2:$F$634,2,FALSE),""))</f>
      </c>
      <c r="D8512" s="83">
        <f>IF($E8512="","",IFERROR(VLOOKUP(TRIM(E8512&amp;""),'Référentiel Articles'!$A$2:$F$634,3,FALSE),""))</f>
      </c>
      <c r="E8512" s="81" t="str">
        <v/>
      </c>
      <c r="F8512" s="83">
        <f>IF($E8512="","",IFERROR(VLOOKUP(TRIM(E8512&amp;""),'Référentiel Articles'!$A$2:$F$634,4,FALSE),""))</f>
      </c>
      <c r="G8512" s="84">
        <f>IF($E8512="","",IFERROR(VLOOKUP(TRIM(E8512&amp;""),'Référentiel Articles'!$A$2:$F$634,5,FALSE),""))</f>
      </c>
      <c r="H8512" s="85" t="str">
        <v/>
      </c>
      <c r="I8512" s="84">
        <f>IF($E8512="","",IFERROR(VLOOKUP(TRIM(E8512&amp;""),'Référentiel Articles'!$A$2:$F$634,6,FALSE),""))</f>
      </c>
      <c r="J8512" s="90">
        <f>IF(OR($E8512="",$H8512=""),"",$H8512*$I8512)</f>
      </c>
      <c r="K8512" s="87" t="str">
        <v/>
      </c>
    </row>
    <row r="8513">
      <c r="A8513" s="74" t="str">
        <v/>
      </c>
      <c r="B8513" s="74" t="str">
        <v/>
      </c>
      <c r="C8513" s="75">
        <f>IF($E8513="","",IFERROR(VLOOKUP(TRIM(E8513&amp;""),'Référentiel Articles'!$A$2:$F$634,2,FALSE),""))</f>
      </c>
      <c r="D8513" s="75">
        <f>IF($E8513="","",IFERROR(VLOOKUP(TRIM(E8513&amp;""),'Référentiel Articles'!$A$2:$F$634,3,FALSE),""))</f>
      </c>
      <c r="E8513" s="74" t="str">
        <v/>
      </c>
      <c r="F8513" s="75">
        <f>IF($E8513="","",IFERROR(VLOOKUP(TRIM(E8513&amp;""),'Référentiel Articles'!$A$2:$F$634,4,FALSE),""))</f>
      </c>
      <c r="G8513" s="76">
        <f>IF($E8513="","",IFERROR(VLOOKUP(TRIM(E8513&amp;""),'Référentiel Articles'!$A$2:$F$634,5,FALSE),""))</f>
      </c>
      <c r="H8513" s="77" t="str">
        <v/>
      </c>
      <c r="I8513" s="76">
        <f>IF($E8513="","",IFERROR(VLOOKUP(TRIM(E8513&amp;""),'Référentiel Articles'!$A$2:$F$634,6,FALSE),""))</f>
      </c>
      <c r="J8513" s="78">
        <f>IF(OR($E8513="",$H8513=""),"",$H8513*$I8513)</f>
      </c>
      <c r="K8513" s="79" t="str">
        <v/>
      </c>
    </row>
    <row r="8514">
      <c r="A8514" s="81" t="str">
        <v/>
      </c>
      <c r="B8514" s="81" t="str">
        <v/>
      </c>
      <c r="C8514" s="83">
        <f>IF($E8514="","",IFERROR(VLOOKUP(TRIM(E8514&amp;""),'Référentiel Articles'!$A$2:$F$634,2,FALSE),""))</f>
      </c>
      <c r="D8514" s="83">
        <f>IF($E8514="","",IFERROR(VLOOKUP(TRIM(E8514&amp;""),'Référentiel Articles'!$A$2:$F$634,3,FALSE),""))</f>
      </c>
      <c r="E8514" s="81" t="str">
        <v/>
      </c>
      <c r="F8514" s="83">
        <f>IF($E8514="","",IFERROR(VLOOKUP(TRIM(E8514&amp;""),'Référentiel Articles'!$A$2:$F$634,4,FALSE),""))</f>
      </c>
      <c r="G8514" s="84">
        <f>IF($E8514="","",IFERROR(VLOOKUP(TRIM(E8514&amp;""),'Référentiel Articles'!$A$2:$F$634,5,FALSE),""))</f>
      </c>
      <c r="H8514" s="85" t="str">
        <v/>
      </c>
      <c r="I8514" s="84">
        <f>IF($E8514="","",IFERROR(VLOOKUP(TRIM(E8514&amp;""),'Référentiel Articles'!$A$2:$F$634,6,FALSE),""))</f>
      </c>
      <c r="J8514" s="90">
        <f>IF(OR($E8514="",$H8514=""),"",$H8514*$I8514)</f>
      </c>
      <c r="K8514" s="87" t="str">
        <v/>
      </c>
    </row>
    <row r="8515">
      <c r="A8515" s="74" t="str">
        <v/>
      </c>
      <c r="B8515" s="74" t="str">
        <v/>
      </c>
      <c r="C8515" s="75">
        <f>IF($E8515="","",IFERROR(VLOOKUP(TRIM(E8515&amp;""),'Référentiel Articles'!$A$2:$F$634,2,FALSE),""))</f>
      </c>
      <c r="D8515" s="75">
        <f>IF($E8515="","",IFERROR(VLOOKUP(TRIM(E8515&amp;""),'Référentiel Articles'!$A$2:$F$634,3,FALSE),""))</f>
      </c>
      <c r="E8515" s="74" t="str">
        <v/>
      </c>
      <c r="F8515" s="75">
        <f>IF($E8515="","",IFERROR(VLOOKUP(TRIM(E8515&amp;""),'Référentiel Articles'!$A$2:$F$634,4,FALSE),""))</f>
      </c>
      <c r="G8515" s="76">
        <f>IF($E8515="","",IFERROR(VLOOKUP(TRIM(E8515&amp;""),'Référentiel Articles'!$A$2:$F$634,5,FALSE),""))</f>
      </c>
      <c r="H8515" s="77" t="str">
        <v/>
      </c>
      <c r="I8515" s="76">
        <f>IF($E8515="","",IFERROR(VLOOKUP(TRIM(E8515&amp;""),'Référentiel Articles'!$A$2:$F$634,6,FALSE),""))</f>
      </c>
      <c r="J8515" s="78">
        <f>IF(OR($E8515="",$H8515=""),"",$H8515*$I8515)</f>
      </c>
      <c r="K8515" s="79" t="str">
        <v/>
      </c>
    </row>
    <row r="8516">
      <c r="A8516" s="81" t="str">
        <v/>
      </c>
      <c r="B8516" s="81" t="str">
        <v/>
      </c>
      <c r="C8516" s="83">
        <f>IF($E8516="","",IFERROR(VLOOKUP(TRIM(E8516&amp;""),'Référentiel Articles'!$A$2:$F$634,2,FALSE),""))</f>
      </c>
      <c r="D8516" s="83">
        <f>IF($E8516="","",IFERROR(VLOOKUP(TRIM(E8516&amp;""),'Référentiel Articles'!$A$2:$F$634,3,FALSE),""))</f>
      </c>
      <c r="E8516" s="81" t="str">
        <v/>
      </c>
      <c r="F8516" s="83">
        <f>IF($E8516="","",IFERROR(VLOOKUP(TRIM(E8516&amp;""),'Référentiel Articles'!$A$2:$F$634,4,FALSE),""))</f>
      </c>
      <c r="G8516" s="84">
        <f>IF($E8516="","",IFERROR(VLOOKUP(TRIM(E8516&amp;""),'Référentiel Articles'!$A$2:$F$634,5,FALSE),""))</f>
      </c>
      <c r="H8516" s="85" t="str">
        <v/>
      </c>
      <c r="I8516" s="84">
        <f>IF($E8516="","",IFERROR(VLOOKUP(TRIM(E8516&amp;""),'Référentiel Articles'!$A$2:$F$634,6,FALSE),""))</f>
      </c>
      <c r="J8516" s="90">
        <f>IF(OR($E8516="",$H8516=""),"",$H8516*$I8516)</f>
      </c>
      <c r="K8516" s="87" t="str">
        <v/>
      </c>
    </row>
    <row r="8517">
      <c r="A8517" s="74" t="str">
        <v/>
      </c>
      <c r="B8517" s="74" t="str">
        <v/>
      </c>
      <c r="C8517" s="75">
        <f>IF($E8517="","",IFERROR(VLOOKUP(TRIM(E8517&amp;""),'Référentiel Articles'!$A$2:$F$634,2,FALSE),""))</f>
      </c>
      <c r="D8517" s="75">
        <f>IF($E8517="","",IFERROR(VLOOKUP(TRIM(E8517&amp;""),'Référentiel Articles'!$A$2:$F$634,3,FALSE),""))</f>
      </c>
      <c r="E8517" s="74" t="str">
        <v/>
      </c>
      <c r="F8517" s="75">
        <f>IF($E8517="","",IFERROR(VLOOKUP(TRIM(E8517&amp;""),'Référentiel Articles'!$A$2:$F$634,4,FALSE),""))</f>
      </c>
      <c r="G8517" s="76">
        <f>IF($E8517="","",IFERROR(VLOOKUP(TRIM(E8517&amp;""),'Référentiel Articles'!$A$2:$F$634,5,FALSE),""))</f>
      </c>
      <c r="H8517" s="77" t="str">
        <v/>
      </c>
      <c r="I8517" s="76">
        <f>IF($E8517="","",IFERROR(VLOOKUP(TRIM(E8517&amp;""),'Référentiel Articles'!$A$2:$F$634,6,FALSE),""))</f>
      </c>
      <c r="J8517" s="78">
        <f>IF(OR($E8517="",$H8517=""),"",$H8517*$I8517)</f>
      </c>
      <c r="K8517" s="79" t="str">
        <v/>
      </c>
    </row>
    <row r="8518">
      <c r="A8518" s="81" t="str">
        <v/>
      </c>
      <c r="B8518" s="81" t="str">
        <v/>
      </c>
      <c r="C8518" s="83">
        <f>IF($E8518="","",IFERROR(VLOOKUP(TRIM(E8518&amp;""),'Référentiel Articles'!$A$2:$F$634,2,FALSE),""))</f>
      </c>
      <c r="D8518" s="83">
        <f>IF($E8518="","",IFERROR(VLOOKUP(TRIM(E8518&amp;""),'Référentiel Articles'!$A$2:$F$634,3,FALSE),""))</f>
      </c>
      <c r="E8518" s="81" t="str">
        <v/>
      </c>
      <c r="F8518" s="83">
        <f>IF($E8518="","",IFERROR(VLOOKUP(TRIM(E8518&amp;""),'Référentiel Articles'!$A$2:$F$634,4,FALSE),""))</f>
      </c>
      <c r="G8518" s="84">
        <f>IF($E8518="","",IFERROR(VLOOKUP(TRIM(E8518&amp;""),'Référentiel Articles'!$A$2:$F$634,5,FALSE),""))</f>
      </c>
      <c r="H8518" s="85" t="str">
        <v/>
      </c>
      <c r="I8518" s="84">
        <f>IF($E8518="","",IFERROR(VLOOKUP(TRIM(E8518&amp;""),'Référentiel Articles'!$A$2:$F$634,6,FALSE),""))</f>
      </c>
      <c r="J8518" s="90">
        <f>IF(OR($E8518="",$H8518=""),"",$H8518*$I8518)</f>
      </c>
      <c r="K8518" s="87" t="str">
        <v/>
      </c>
    </row>
    <row r="8519">
      <c r="A8519" s="74" t="str">
        <v/>
      </c>
      <c r="B8519" s="74" t="str">
        <v/>
      </c>
      <c r="C8519" s="75">
        <f>IF($E8519="","",IFERROR(VLOOKUP(TRIM(E8519&amp;""),'Référentiel Articles'!$A$2:$F$634,2,FALSE),""))</f>
      </c>
      <c r="D8519" s="75">
        <f>IF($E8519="","",IFERROR(VLOOKUP(TRIM(E8519&amp;""),'Référentiel Articles'!$A$2:$F$634,3,FALSE),""))</f>
      </c>
      <c r="E8519" s="74" t="str">
        <v/>
      </c>
      <c r="F8519" s="75">
        <f>IF($E8519="","",IFERROR(VLOOKUP(TRIM(E8519&amp;""),'Référentiel Articles'!$A$2:$F$634,4,FALSE),""))</f>
      </c>
      <c r="G8519" s="76">
        <f>IF($E8519="","",IFERROR(VLOOKUP(TRIM(E8519&amp;""),'Référentiel Articles'!$A$2:$F$634,5,FALSE),""))</f>
      </c>
      <c r="H8519" s="77" t="str">
        <v/>
      </c>
      <c r="I8519" s="76">
        <f>IF($E8519="","",IFERROR(VLOOKUP(TRIM(E8519&amp;""),'Référentiel Articles'!$A$2:$F$634,6,FALSE),""))</f>
      </c>
      <c r="J8519" s="78">
        <f>IF(OR($E8519="",$H8519=""),"",$H8519*$I8519)</f>
      </c>
      <c r="K8519" s="79" t="str">
        <v/>
      </c>
    </row>
    <row r="8520">
      <c r="A8520" s="81" t="str">
        <v/>
      </c>
      <c r="B8520" s="81" t="str">
        <v/>
      </c>
      <c r="C8520" s="83">
        <f>IF($E8520="","",IFERROR(VLOOKUP(TRIM(E8520&amp;""),'Référentiel Articles'!$A$2:$F$634,2,FALSE),""))</f>
      </c>
      <c r="D8520" s="83">
        <f>IF($E8520="","",IFERROR(VLOOKUP(TRIM(E8520&amp;""),'Référentiel Articles'!$A$2:$F$634,3,FALSE),""))</f>
      </c>
      <c r="E8520" s="81" t="str">
        <v/>
      </c>
      <c r="F8520" s="83">
        <f>IF($E8520="","",IFERROR(VLOOKUP(TRIM(E8520&amp;""),'Référentiel Articles'!$A$2:$F$634,4,FALSE),""))</f>
      </c>
      <c r="G8520" s="84">
        <f>IF($E8520="","",IFERROR(VLOOKUP(TRIM(E8520&amp;""),'Référentiel Articles'!$A$2:$F$634,5,FALSE),""))</f>
      </c>
      <c r="H8520" s="85" t="str">
        <v/>
      </c>
      <c r="I8520" s="84">
        <f>IF($E8520="","",IFERROR(VLOOKUP(TRIM(E8520&amp;""),'Référentiel Articles'!$A$2:$F$634,6,FALSE),""))</f>
      </c>
      <c r="J8520" s="90">
        <f>IF(OR($E8520="",$H8520=""),"",$H8520*$I8520)</f>
      </c>
      <c r="K8520" s="87" t="str">
        <v/>
      </c>
    </row>
    <row r="8521">
      <c r="A8521" s="74" t="str">
        <v/>
      </c>
      <c r="B8521" s="74" t="str">
        <v/>
      </c>
      <c r="C8521" s="75">
        <f>IF($E8521="","",IFERROR(VLOOKUP(TRIM(E8521&amp;""),'Référentiel Articles'!$A$2:$F$634,2,FALSE),""))</f>
      </c>
      <c r="D8521" s="75">
        <f>IF($E8521="","",IFERROR(VLOOKUP(TRIM(E8521&amp;""),'Référentiel Articles'!$A$2:$F$634,3,FALSE),""))</f>
      </c>
      <c r="E8521" s="74" t="str">
        <v/>
      </c>
      <c r="F8521" s="75">
        <f>IF($E8521="","",IFERROR(VLOOKUP(TRIM(E8521&amp;""),'Référentiel Articles'!$A$2:$F$634,4,FALSE),""))</f>
      </c>
      <c r="G8521" s="76">
        <f>IF($E8521="","",IFERROR(VLOOKUP(TRIM(E8521&amp;""),'Référentiel Articles'!$A$2:$F$634,5,FALSE),""))</f>
      </c>
      <c r="H8521" s="77" t="str">
        <v/>
      </c>
      <c r="I8521" s="76">
        <f>IF($E8521="","",IFERROR(VLOOKUP(TRIM(E8521&amp;""),'Référentiel Articles'!$A$2:$F$634,6,FALSE),""))</f>
      </c>
      <c r="J8521" s="78">
        <f>IF(OR($E8521="",$H8521=""),"",$H8521*$I8521)</f>
      </c>
      <c r="K8521" s="79" t="str">
        <v/>
      </c>
    </row>
    <row r="8522">
      <c r="A8522" s="81" t="str">
        <v/>
      </c>
      <c r="B8522" s="81" t="str">
        <v/>
      </c>
      <c r="C8522" s="83">
        <f>IF($E8522="","",IFERROR(VLOOKUP(TRIM(E8522&amp;""),'Référentiel Articles'!$A$2:$F$634,2,FALSE),""))</f>
      </c>
      <c r="D8522" s="83">
        <f>IF($E8522="","",IFERROR(VLOOKUP(TRIM(E8522&amp;""),'Référentiel Articles'!$A$2:$F$634,3,FALSE),""))</f>
      </c>
      <c r="E8522" s="81" t="str">
        <v/>
      </c>
      <c r="F8522" s="83">
        <f>IF($E8522="","",IFERROR(VLOOKUP(TRIM(E8522&amp;""),'Référentiel Articles'!$A$2:$F$634,4,FALSE),""))</f>
      </c>
      <c r="G8522" s="84">
        <f>IF($E8522="","",IFERROR(VLOOKUP(TRIM(E8522&amp;""),'Référentiel Articles'!$A$2:$F$634,5,FALSE),""))</f>
      </c>
      <c r="H8522" s="85" t="str">
        <v/>
      </c>
      <c r="I8522" s="84">
        <f>IF($E8522="","",IFERROR(VLOOKUP(TRIM(E8522&amp;""),'Référentiel Articles'!$A$2:$F$634,6,FALSE),""))</f>
      </c>
      <c r="J8522" s="90">
        <f>IF(OR($E8522="",$H8522=""),"",$H8522*$I8522)</f>
      </c>
      <c r="K8522" s="87" t="str">
        <v/>
      </c>
    </row>
    <row r="8523">
      <c r="A8523" s="74" t="str">
        <v/>
      </c>
      <c r="B8523" s="74" t="str">
        <v/>
      </c>
      <c r="C8523" s="75">
        <f>IF($E8523="","",IFERROR(VLOOKUP(TRIM(E8523&amp;""),'Référentiel Articles'!$A$2:$F$634,2,FALSE),""))</f>
      </c>
      <c r="D8523" s="75">
        <f>IF($E8523="","",IFERROR(VLOOKUP(TRIM(E8523&amp;""),'Référentiel Articles'!$A$2:$F$634,3,FALSE),""))</f>
      </c>
      <c r="E8523" s="74" t="str">
        <v/>
      </c>
      <c r="F8523" s="75">
        <f>IF($E8523="","",IFERROR(VLOOKUP(TRIM(E8523&amp;""),'Référentiel Articles'!$A$2:$F$634,4,FALSE),""))</f>
      </c>
      <c r="G8523" s="76">
        <f>IF($E8523="","",IFERROR(VLOOKUP(TRIM(E8523&amp;""),'Référentiel Articles'!$A$2:$F$634,5,FALSE),""))</f>
      </c>
      <c r="H8523" s="77" t="str">
        <v/>
      </c>
      <c r="I8523" s="76">
        <f>IF($E8523="","",IFERROR(VLOOKUP(TRIM(E8523&amp;""),'Référentiel Articles'!$A$2:$F$634,6,FALSE),""))</f>
      </c>
      <c r="J8523" s="78">
        <f>IF(OR($E8523="",$H8523=""),"",$H8523*$I8523)</f>
      </c>
      <c r="K8523" s="79" t="str">
        <v/>
      </c>
    </row>
    <row r="8524">
      <c r="A8524" s="81" t="str">
        <v/>
      </c>
      <c r="B8524" s="81" t="str">
        <v/>
      </c>
      <c r="C8524" s="83">
        <f>IF($E8524="","",IFERROR(VLOOKUP(TRIM(E8524&amp;""),'Référentiel Articles'!$A$2:$F$634,2,FALSE),""))</f>
      </c>
      <c r="D8524" s="83">
        <f>IF($E8524="","",IFERROR(VLOOKUP(TRIM(E8524&amp;""),'Référentiel Articles'!$A$2:$F$634,3,FALSE),""))</f>
      </c>
      <c r="E8524" s="81" t="str">
        <v/>
      </c>
      <c r="F8524" s="83">
        <f>IF($E8524="","",IFERROR(VLOOKUP(TRIM(E8524&amp;""),'Référentiel Articles'!$A$2:$F$634,4,FALSE),""))</f>
      </c>
      <c r="G8524" s="84">
        <f>IF($E8524="","",IFERROR(VLOOKUP(TRIM(E8524&amp;""),'Référentiel Articles'!$A$2:$F$634,5,FALSE),""))</f>
      </c>
      <c r="H8524" s="85" t="str">
        <v/>
      </c>
      <c r="I8524" s="84">
        <f>IF($E8524="","",IFERROR(VLOOKUP(TRIM(E8524&amp;""),'Référentiel Articles'!$A$2:$F$634,6,FALSE),""))</f>
      </c>
      <c r="J8524" s="90">
        <f>IF(OR($E8524="",$H8524=""),"",$H8524*$I8524)</f>
      </c>
      <c r="K8524" s="87" t="str">
        <v/>
      </c>
    </row>
    <row r="8525">
      <c r="A8525" s="74" t="str">
        <v/>
      </c>
      <c r="B8525" s="74" t="str">
        <v/>
      </c>
      <c r="C8525" s="75">
        <f>IF($E8525="","",IFERROR(VLOOKUP(TRIM(E8525&amp;""),'Référentiel Articles'!$A$2:$F$634,2,FALSE),""))</f>
      </c>
      <c r="D8525" s="75">
        <f>IF($E8525="","",IFERROR(VLOOKUP(TRIM(E8525&amp;""),'Référentiel Articles'!$A$2:$F$634,3,FALSE),""))</f>
      </c>
      <c r="E8525" s="74" t="str">
        <v/>
      </c>
      <c r="F8525" s="75">
        <f>IF($E8525="","",IFERROR(VLOOKUP(TRIM(E8525&amp;""),'Référentiel Articles'!$A$2:$F$634,4,FALSE),""))</f>
      </c>
      <c r="G8525" s="76">
        <f>IF($E8525="","",IFERROR(VLOOKUP(TRIM(E8525&amp;""),'Référentiel Articles'!$A$2:$F$634,5,FALSE),""))</f>
      </c>
      <c r="H8525" s="77" t="str">
        <v/>
      </c>
      <c r="I8525" s="76">
        <f>IF($E8525="","",IFERROR(VLOOKUP(TRIM(E8525&amp;""),'Référentiel Articles'!$A$2:$F$634,6,FALSE),""))</f>
      </c>
      <c r="J8525" s="78">
        <f>IF(OR($E8525="",$H8525=""),"",$H8525*$I8525)</f>
      </c>
      <c r="K8525" s="79" t="str">
        <v/>
      </c>
    </row>
    <row r="8526">
      <c r="A8526" s="81" t="str">
        <v/>
      </c>
      <c r="B8526" s="81" t="str">
        <v/>
      </c>
      <c r="C8526" s="83">
        <f>IF($E8526="","",IFERROR(VLOOKUP(TRIM(E8526&amp;""),'Référentiel Articles'!$A$2:$F$634,2,FALSE),""))</f>
      </c>
      <c r="D8526" s="83">
        <f>IF($E8526="","",IFERROR(VLOOKUP(TRIM(E8526&amp;""),'Référentiel Articles'!$A$2:$F$634,3,FALSE),""))</f>
      </c>
      <c r="E8526" s="81" t="str">
        <v/>
      </c>
      <c r="F8526" s="83">
        <f>IF($E8526="","",IFERROR(VLOOKUP(TRIM(E8526&amp;""),'Référentiel Articles'!$A$2:$F$634,4,FALSE),""))</f>
      </c>
      <c r="G8526" s="84">
        <f>IF($E8526="","",IFERROR(VLOOKUP(TRIM(E8526&amp;""),'Référentiel Articles'!$A$2:$F$634,5,FALSE),""))</f>
      </c>
      <c r="H8526" s="85" t="str">
        <v/>
      </c>
      <c r="I8526" s="84">
        <f>IF($E8526="","",IFERROR(VLOOKUP(TRIM(E8526&amp;""),'Référentiel Articles'!$A$2:$F$634,6,FALSE),""))</f>
      </c>
      <c r="J8526" s="90">
        <f>IF(OR($E8526="",$H8526=""),"",$H8526*$I8526)</f>
      </c>
      <c r="K8526" s="87" t="str">
        <v/>
      </c>
    </row>
    <row r="8527">
      <c r="A8527" s="74" t="str">
        <v/>
      </c>
      <c r="B8527" s="74" t="str">
        <v/>
      </c>
      <c r="C8527" s="75">
        <f>IF($E8527="","",IFERROR(VLOOKUP(TRIM(E8527&amp;""),'Référentiel Articles'!$A$2:$F$634,2,FALSE),""))</f>
      </c>
      <c r="D8527" s="75">
        <f>IF($E8527="","",IFERROR(VLOOKUP(TRIM(E8527&amp;""),'Référentiel Articles'!$A$2:$F$634,3,FALSE),""))</f>
      </c>
      <c r="E8527" s="74" t="str">
        <v/>
      </c>
      <c r="F8527" s="75">
        <f>IF($E8527="","",IFERROR(VLOOKUP(TRIM(E8527&amp;""),'Référentiel Articles'!$A$2:$F$634,4,FALSE),""))</f>
      </c>
      <c r="G8527" s="76">
        <f>IF($E8527="","",IFERROR(VLOOKUP(TRIM(E8527&amp;""),'Référentiel Articles'!$A$2:$F$634,5,FALSE),""))</f>
      </c>
      <c r="H8527" s="77" t="str">
        <v/>
      </c>
      <c r="I8527" s="76">
        <f>IF($E8527="","",IFERROR(VLOOKUP(TRIM(E8527&amp;""),'Référentiel Articles'!$A$2:$F$634,6,FALSE),""))</f>
      </c>
      <c r="J8527" s="78">
        <f>IF(OR($E8527="",$H8527=""),"",$H8527*$I8527)</f>
      </c>
      <c r="K8527" s="79" t="str">
        <v/>
      </c>
    </row>
    <row r="8528">
      <c r="A8528" s="81" t="str">
        <v/>
      </c>
      <c r="B8528" s="81" t="str">
        <v/>
      </c>
      <c r="C8528" s="83">
        <f>IF($E8528="","",IFERROR(VLOOKUP(TRIM(E8528&amp;""),'Référentiel Articles'!$A$2:$F$634,2,FALSE),""))</f>
      </c>
      <c r="D8528" s="83">
        <f>IF($E8528="","",IFERROR(VLOOKUP(TRIM(E8528&amp;""),'Référentiel Articles'!$A$2:$F$634,3,FALSE),""))</f>
      </c>
      <c r="E8528" s="81" t="str">
        <v/>
      </c>
      <c r="F8528" s="83">
        <f>IF($E8528="","",IFERROR(VLOOKUP(TRIM(E8528&amp;""),'Référentiel Articles'!$A$2:$F$634,4,FALSE),""))</f>
      </c>
      <c r="G8528" s="84">
        <f>IF($E8528="","",IFERROR(VLOOKUP(TRIM(E8528&amp;""),'Référentiel Articles'!$A$2:$F$634,5,FALSE),""))</f>
      </c>
      <c r="H8528" s="85" t="str">
        <v/>
      </c>
      <c r="I8528" s="84">
        <f>IF($E8528="","",IFERROR(VLOOKUP(TRIM(E8528&amp;""),'Référentiel Articles'!$A$2:$F$634,6,FALSE),""))</f>
      </c>
      <c r="J8528" s="90">
        <f>IF(OR($E8528="",$H8528=""),"",$H8528*$I8528)</f>
      </c>
      <c r="K8528" s="87" t="str">
        <v/>
      </c>
    </row>
    <row r="8529">
      <c r="A8529" s="74" t="str">
        <v/>
      </c>
      <c r="B8529" s="74" t="str">
        <v/>
      </c>
      <c r="C8529" s="75">
        <f>IF($E8529="","",IFERROR(VLOOKUP(TRIM(E8529&amp;""),'Référentiel Articles'!$A$2:$F$634,2,FALSE),""))</f>
      </c>
      <c r="D8529" s="75">
        <f>IF($E8529="","",IFERROR(VLOOKUP(TRIM(E8529&amp;""),'Référentiel Articles'!$A$2:$F$634,3,FALSE),""))</f>
      </c>
      <c r="E8529" s="74" t="str">
        <v/>
      </c>
      <c r="F8529" s="75">
        <f>IF($E8529="","",IFERROR(VLOOKUP(TRIM(E8529&amp;""),'Référentiel Articles'!$A$2:$F$634,4,FALSE),""))</f>
      </c>
      <c r="G8529" s="76">
        <f>IF($E8529="","",IFERROR(VLOOKUP(TRIM(E8529&amp;""),'Référentiel Articles'!$A$2:$F$634,5,FALSE),""))</f>
      </c>
      <c r="H8529" s="77" t="str">
        <v/>
      </c>
      <c r="I8529" s="76">
        <f>IF($E8529="","",IFERROR(VLOOKUP(TRIM(E8529&amp;""),'Référentiel Articles'!$A$2:$F$634,6,FALSE),""))</f>
      </c>
      <c r="J8529" s="78">
        <f>IF(OR($E8529="",$H8529=""),"",$H8529*$I8529)</f>
      </c>
      <c r="K8529" s="79" t="str">
        <v/>
      </c>
    </row>
    <row r="8530">
      <c r="A8530" s="81" t="str">
        <v/>
      </c>
      <c r="B8530" s="81" t="str">
        <v/>
      </c>
      <c r="C8530" s="83">
        <f>IF($E8530="","",IFERROR(VLOOKUP(TRIM(E8530&amp;""),'Référentiel Articles'!$A$2:$F$634,2,FALSE),""))</f>
      </c>
      <c r="D8530" s="83">
        <f>IF($E8530="","",IFERROR(VLOOKUP(TRIM(E8530&amp;""),'Référentiel Articles'!$A$2:$F$634,3,FALSE),""))</f>
      </c>
      <c r="E8530" s="81" t="str">
        <v/>
      </c>
      <c r="F8530" s="83">
        <f>IF($E8530="","",IFERROR(VLOOKUP(TRIM(E8530&amp;""),'Référentiel Articles'!$A$2:$F$634,4,FALSE),""))</f>
      </c>
      <c r="G8530" s="84">
        <f>IF($E8530="","",IFERROR(VLOOKUP(TRIM(E8530&amp;""),'Référentiel Articles'!$A$2:$F$634,5,FALSE),""))</f>
      </c>
      <c r="H8530" s="85" t="str">
        <v/>
      </c>
      <c r="I8530" s="84">
        <f>IF($E8530="","",IFERROR(VLOOKUP(TRIM(E8530&amp;""),'Référentiel Articles'!$A$2:$F$634,6,FALSE),""))</f>
      </c>
      <c r="J8530" s="90">
        <f>IF(OR($E8530="",$H8530=""),"",$H8530*$I8530)</f>
      </c>
      <c r="K8530" s="87" t="str">
        <v/>
      </c>
    </row>
    <row r="8531">
      <c r="A8531" s="74" t="str">
        <v/>
      </c>
      <c r="B8531" s="74" t="str">
        <v/>
      </c>
      <c r="C8531" s="75">
        <f>IF($E8531="","",IFERROR(VLOOKUP(TRIM(E8531&amp;""),'Référentiel Articles'!$A$2:$F$634,2,FALSE),""))</f>
      </c>
      <c r="D8531" s="75">
        <f>IF($E8531="","",IFERROR(VLOOKUP(TRIM(E8531&amp;""),'Référentiel Articles'!$A$2:$F$634,3,FALSE),""))</f>
      </c>
      <c r="E8531" s="74" t="str">
        <v/>
      </c>
      <c r="F8531" s="75">
        <f>IF($E8531="","",IFERROR(VLOOKUP(TRIM(E8531&amp;""),'Référentiel Articles'!$A$2:$F$634,4,FALSE),""))</f>
      </c>
      <c r="G8531" s="76">
        <f>IF($E8531="","",IFERROR(VLOOKUP(TRIM(E8531&amp;""),'Référentiel Articles'!$A$2:$F$634,5,FALSE),""))</f>
      </c>
      <c r="H8531" s="77" t="str">
        <v/>
      </c>
      <c r="I8531" s="76">
        <f>IF($E8531="","",IFERROR(VLOOKUP(TRIM(E8531&amp;""),'Référentiel Articles'!$A$2:$F$634,6,FALSE),""))</f>
      </c>
      <c r="J8531" s="78">
        <f>IF(OR($E8531="",$H8531=""),"",$H8531*$I8531)</f>
      </c>
      <c r="K8531" s="79" t="str">
        <v/>
      </c>
    </row>
    <row r="8532">
      <c r="A8532" s="81" t="str">
        <v/>
      </c>
      <c r="B8532" s="81" t="str">
        <v/>
      </c>
      <c r="C8532" s="83">
        <f>IF($E8532="","",IFERROR(VLOOKUP(TRIM(E8532&amp;""),'Référentiel Articles'!$A$2:$F$634,2,FALSE),""))</f>
      </c>
      <c r="D8532" s="83">
        <f>IF($E8532="","",IFERROR(VLOOKUP(TRIM(E8532&amp;""),'Référentiel Articles'!$A$2:$F$634,3,FALSE),""))</f>
      </c>
      <c r="E8532" s="81" t="str">
        <v/>
      </c>
      <c r="F8532" s="83">
        <f>IF($E8532="","",IFERROR(VLOOKUP(TRIM(E8532&amp;""),'Référentiel Articles'!$A$2:$F$634,4,FALSE),""))</f>
      </c>
      <c r="G8532" s="84">
        <f>IF($E8532="","",IFERROR(VLOOKUP(TRIM(E8532&amp;""),'Référentiel Articles'!$A$2:$F$634,5,FALSE),""))</f>
      </c>
      <c r="H8532" s="85" t="str">
        <v/>
      </c>
      <c r="I8532" s="84">
        <f>IF($E8532="","",IFERROR(VLOOKUP(TRIM(E8532&amp;""),'Référentiel Articles'!$A$2:$F$634,6,FALSE),""))</f>
      </c>
      <c r="J8532" s="90">
        <f>IF(OR($E8532="",$H8532=""),"",$H8532*$I8532)</f>
      </c>
      <c r="K8532" s="87" t="str">
        <v/>
      </c>
    </row>
    <row r="8533">
      <c r="A8533" s="74" t="str">
        <v/>
      </c>
      <c r="B8533" s="74" t="str">
        <v/>
      </c>
      <c r="C8533" s="75">
        <f>IF($E8533="","",IFERROR(VLOOKUP(TRIM(E8533&amp;""),'Référentiel Articles'!$A$2:$F$634,2,FALSE),""))</f>
      </c>
      <c r="D8533" s="75">
        <f>IF($E8533="","",IFERROR(VLOOKUP(TRIM(E8533&amp;""),'Référentiel Articles'!$A$2:$F$634,3,FALSE),""))</f>
      </c>
      <c r="E8533" s="74" t="str">
        <v/>
      </c>
      <c r="F8533" s="75">
        <f>IF($E8533="","",IFERROR(VLOOKUP(TRIM(E8533&amp;""),'Référentiel Articles'!$A$2:$F$634,4,FALSE),""))</f>
      </c>
      <c r="G8533" s="76">
        <f>IF($E8533="","",IFERROR(VLOOKUP(TRIM(E8533&amp;""),'Référentiel Articles'!$A$2:$F$634,5,FALSE),""))</f>
      </c>
      <c r="H8533" s="77" t="str">
        <v/>
      </c>
      <c r="I8533" s="76">
        <f>IF($E8533="","",IFERROR(VLOOKUP(TRIM(E8533&amp;""),'Référentiel Articles'!$A$2:$F$634,6,FALSE),""))</f>
      </c>
      <c r="J8533" s="78">
        <f>IF(OR($E8533="",$H8533=""),"",$H8533*$I8533)</f>
      </c>
      <c r="K8533" s="79" t="str">
        <v/>
      </c>
    </row>
    <row r="8534">
      <c r="A8534" s="81" t="str">
        <v/>
      </c>
      <c r="B8534" s="81" t="str">
        <v/>
      </c>
      <c r="C8534" s="83">
        <f>IF($E8534="","",IFERROR(VLOOKUP(TRIM(E8534&amp;""),'Référentiel Articles'!$A$2:$F$634,2,FALSE),""))</f>
      </c>
      <c r="D8534" s="83">
        <f>IF($E8534="","",IFERROR(VLOOKUP(TRIM(E8534&amp;""),'Référentiel Articles'!$A$2:$F$634,3,FALSE),""))</f>
      </c>
      <c r="E8534" s="81" t="str">
        <v/>
      </c>
      <c r="F8534" s="83">
        <f>IF($E8534="","",IFERROR(VLOOKUP(TRIM(E8534&amp;""),'Référentiel Articles'!$A$2:$F$634,4,FALSE),""))</f>
      </c>
      <c r="G8534" s="84">
        <f>IF($E8534="","",IFERROR(VLOOKUP(TRIM(E8534&amp;""),'Référentiel Articles'!$A$2:$F$634,5,FALSE),""))</f>
      </c>
      <c r="H8534" s="85" t="str">
        <v/>
      </c>
      <c r="I8534" s="84">
        <f>IF($E8534="","",IFERROR(VLOOKUP(TRIM(E8534&amp;""),'Référentiel Articles'!$A$2:$F$634,6,FALSE),""))</f>
      </c>
      <c r="J8534" s="90">
        <f>IF(OR($E8534="",$H8534=""),"",$H8534*$I8534)</f>
      </c>
      <c r="K8534" s="87" t="str">
        <v/>
      </c>
    </row>
    <row r="8535">
      <c r="A8535" s="74" t="str">
        <v/>
      </c>
      <c r="B8535" s="74" t="str">
        <v/>
      </c>
      <c r="C8535" s="75">
        <f>IF($E8535="","",IFERROR(VLOOKUP(TRIM(E8535&amp;""),'Référentiel Articles'!$A$2:$F$634,2,FALSE),""))</f>
      </c>
      <c r="D8535" s="75">
        <f>IF($E8535="","",IFERROR(VLOOKUP(TRIM(E8535&amp;""),'Référentiel Articles'!$A$2:$F$634,3,FALSE),""))</f>
      </c>
      <c r="E8535" s="74" t="str">
        <v/>
      </c>
      <c r="F8535" s="75">
        <f>IF($E8535="","",IFERROR(VLOOKUP(TRIM(E8535&amp;""),'Référentiel Articles'!$A$2:$F$634,4,FALSE),""))</f>
      </c>
      <c r="G8535" s="76">
        <f>IF($E8535="","",IFERROR(VLOOKUP(TRIM(E8535&amp;""),'Référentiel Articles'!$A$2:$F$634,5,FALSE),""))</f>
      </c>
      <c r="H8535" s="77" t="str">
        <v/>
      </c>
      <c r="I8535" s="76">
        <f>IF($E8535="","",IFERROR(VLOOKUP(TRIM(E8535&amp;""),'Référentiel Articles'!$A$2:$F$634,6,FALSE),""))</f>
      </c>
      <c r="J8535" s="78">
        <f>IF(OR($E8535="",$H8535=""),"",$H8535*$I8535)</f>
      </c>
      <c r="K8535" s="79" t="str">
        <v/>
      </c>
    </row>
    <row r="8536">
      <c r="A8536" s="81" t="str">
        <v/>
      </c>
      <c r="B8536" s="81" t="str">
        <v/>
      </c>
      <c r="C8536" s="83">
        <f>IF($E8536="","",IFERROR(VLOOKUP(TRIM(E8536&amp;""),'Référentiel Articles'!$A$2:$F$634,2,FALSE),""))</f>
      </c>
      <c r="D8536" s="83">
        <f>IF($E8536="","",IFERROR(VLOOKUP(TRIM(E8536&amp;""),'Référentiel Articles'!$A$2:$F$634,3,FALSE),""))</f>
      </c>
      <c r="E8536" s="81" t="str">
        <v/>
      </c>
      <c r="F8536" s="83">
        <f>IF($E8536="","",IFERROR(VLOOKUP(TRIM(E8536&amp;""),'Référentiel Articles'!$A$2:$F$634,4,FALSE),""))</f>
      </c>
      <c r="G8536" s="84">
        <f>IF($E8536="","",IFERROR(VLOOKUP(TRIM(E8536&amp;""),'Référentiel Articles'!$A$2:$F$634,5,FALSE),""))</f>
      </c>
      <c r="H8536" s="85" t="str">
        <v/>
      </c>
      <c r="I8536" s="84">
        <f>IF($E8536="","",IFERROR(VLOOKUP(TRIM(E8536&amp;""),'Référentiel Articles'!$A$2:$F$634,6,FALSE),""))</f>
      </c>
      <c r="J8536" s="90">
        <f>IF(OR($E8536="",$H8536=""),"",$H8536*$I8536)</f>
      </c>
      <c r="K8536" s="87" t="str">
        <v/>
      </c>
    </row>
    <row r="8537">
      <c r="A8537" s="74" t="str">
        <v/>
      </c>
      <c r="B8537" s="74" t="str">
        <v/>
      </c>
      <c r="C8537" s="75">
        <f>IF($E8537="","",IFERROR(VLOOKUP(TRIM(E8537&amp;""),'Référentiel Articles'!$A$2:$F$634,2,FALSE),""))</f>
      </c>
      <c r="D8537" s="75">
        <f>IF($E8537="","",IFERROR(VLOOKUP(TRIM(E8537&amp;""),'Référentiel Articles'!$A$2:$F$634,3,FALSE),""))</f>
      </c>
      <c r="E8537" s="74" t="str">
        <v/>
      </c>
      <c r="F8537" s="75">
        <f>IF($E8537="","",IFERROR(VLOOKUP(TRIM(E8537&amp;""),'Référentiel Articles'!$A$2:$F$634,4,FALSE),""))</f>
      </c>
      <c r="G8537" s="76">
        <f>IF($E8537="","",IFERROR(VLOOKUP(TRIM(E8537&amp;""),'Référentiel Articles'!$A$2:$F$634,5,FALSE),""))</f>
      </c>
      <c r="H8537" s="77" t="str">
        <v/>
      </c>
      <c r="I8537" s="76">
        <f>IF($E8537="","",IFERROR(VLOOKUP(TRIM(E8537&amp;""),'Référentiel Articles'!$A$2:$F$634,6,FALSE),""))</f>
      </c>
      <c r="J8537" s="78">
        <f>IF(OR($E8537="",$H8537=""),"",$H8537*$I8537)</f>
      </c>
      <c r="K8537" s="79" t="str">
        <v/>
      </c>
    </row>
    <row r="8538">
      <c r="A8538" s="81" t="str">
        <v/>
      </c>
      <c r="B8538" s="81" t="str">
        <v/>
      </c>
      <c r="C8538" s="83">
        <f>IF($E8538="","",IFERROR(VLOOKUP(TRIM(E8538&amp;""),'Référentiel Articles'!$A$2:$F$634,2,FALSE),""))</f>
      </c>
      <c r="D8538" s="83">
        <f>IF($E8538="","",IFERROR(VLOOKUP(TRIM(E8538&amp;""),'Référentiel Articles'!$A$2:$F$634,3,FALSE),""))</f>
      </c>
      <c r="E8538" s="81" t="str">
        <v/>
      </c>
      <c r="F8538" s="83">
        <f>IF($E8538="","",IFERROR(VLOOKUP(TRIM(E8538&amp;""),'Référentiel Articles'!$A$2:$F$634,4,FALSE),""))</f>
      </c>
      <c r="G8538" s="84">
        <f>IF($E8538="","",IFERROR(VLOOKUP(TRIM(E8538&amp;""),'Référentiel Articles'!$A$2:$F$634,5,FALSE),""))</f>
      </c>
      <c r="H8538" s="85" t="str">
        <v/>
      </c>
      <c r="I8538" s="84">
        <f>IF($E8538="","",IFERROR(VLOOKUP(TRIM(E8538&amp;""),'Référentiel Articles'!$A$2:$F$634,6,FALSE),""))</f>
      </c>
      <c r="J8538" s="90">
        <f>IF(OR($E8538="",$H8538=""),"",$H8538*$I8538)</f>
      </c>
      <c r="K8538" s="87" t="str">
        <v/>
      </c>
    </row>
    <row r="8539">
      <c r="A8539" s="74" t="str">
        <v/>
      </c>
      <c r="B8539" s="74" t="str">
        <v/>
      </c>
      <c r="C8539" s="75">
        <f>IF($E8539="","",IFERROR(VLOOKUP(TRIM(E8539&amp;""),'Référentiel Articles'!$A$2:$F$634,2,FALSE),""))</f>
      </c>
      <c r="D8539" s="75">
        <f>IF($E8539="","",IFERROR(VLOOKUP(TRIM(E8539&amp;""),'Référentiel Articles'!$A$2:$F$634,3,FALSE),""))</f>
      </c>
      <c r="E8539" s="74" t="str">
        <v/>
      </c>
      <c r="F8539" s="75">
        <f>IF($E8539="","",IFERROR(VLOOKUP(TRIM(E8539&amp;""),'Référentiel Articles'!$A$2:$F$634,4,FALSE),""))</f>
      </c>
      <c r="G8539" s="76">
        <f>IF($E8539="","",IFERROR(VLOOKUP(TRIM(E8539&amp;""),'Référentiel Articles'!$A$2:$F$634,5,FALSE),""))</f>
      </c>
      <c r="H8539" s="77" t="str">
        <v/>
      </c>
      <c r="I8539" s="76">
        <f>IF($E8539="","",IFERROR(VLOOKUP(TRIM(E8539&amp;""),'Référentiel Articles'!$A$2:$F$634,6,FALSE),""))</f>
      </c>
      <c r="J8539" s="78">
        <f>IF(OR($E8539="",$H8539=""),"",$H8539*$I8539)</f>
      </c>
      <c r="K8539" s="79" t="str">
        <v/>
      </c>
    </row>
    <row r="8540">
      <c r="A8540" s="81" t="str">
        <v/>
      </c>
      <c r="B8540" s="81" t="str">
        <v/>
      </c>
      <c r="C8540" s="83">
        <f>IF($E8540="","",IFERROR(VLOOKUP(TRIM(E8540&amp;""),'Référentiel Articles'!$A$2:$F$634,2,FALSE),""))</f>
      </c>
      <c r="D8540" s="83">
        <f>IF($E8540="","",IFERROR(VLOOKUP(TRIM(E8540&amp;""),'Référentiel Articles'!$A$2:$F$634,3,FALSE),""))</f>
      </c>
      <c r="E8540" s="81" t="str">
        <v/>
      </c>
      <c r="F8540" s="83">
        <f>IF($E8540="","",IFERROR(VLOOKUP(TRIM(E8540&amp;""),'Référentiel Articles'!$A$2:$F$634,4,FALSE),""))</f>
      </c>
      <c r="G8540" s="84">
        <f>IF($E8540="","",IFERROR(VLOOKUP(TRIM(E8540&amp;""),'Référentiel Articles'!$A$2:$F$634,5,FALSE),""))</f>
      </c>
      <c r="H8540" s="85" t="str">
        <v/>
      </c>
      <c r="I8540" s="84">
        <f>IF($E8540="","",IFERROR(VLOOKUP(TRIM(E8540&amp;""),'Référentiel Articles'!$A$2:$F$634,6,FALSE),""))</f>
      </c>
      <c r="J8540" s="90">
        <f>IF(OR($E8540="",$H8540=""),"",$H8540*$I8540)</f>
      </c>
      <c r="K8540" s="87" t="str">
        <v/>
      </c>
    </row>
    <row r="8541">
      <c r="A8541" s="74" t="str">
        <v/>
      </c>
      <c r="B8541" s="74" t="str">
        <v/>
      </c>
      <c r="C8541" s="75">
        <f>IF($E8541="","",IFERROR(VLOOKUP(TRIM(E8541&amp;""),'Référentiel Articles'!$A$2:$F$634,2,FALSE),""))</f>
      </c>
      <c r="D8541" s="75">
        <f>IF($E8541="","",IFERROR(VLOOKUP(TRIM(E8541&amp;""),'Référentiel Articles'!$A$2:$F$634,3,FALSE),""))</f>
      </c>
      <c r="E8541" s="74" t="str">
        <v/>
      </c>
      <c r="F8541" s="75">
        <f>IF($E8541="","",IFERROR(VLOOKUP(TRIM(E8541&amp;""),'Référentiel Articles'!$A$2:$F$634,4,FALSE),""))</f>
      </c>
      <c r="G8541" s="76">
        <f>IF($E8541="","",IFERROR(VLOOKUP(TRIM(E8541&amp;""),'Référentiel Articles'!$A$2:$F$634,5,FALSE),""))</f>
      </c>
      <c r="H8541" s="77" t="str">
        <v/>
      </c>
      <c r="I8541" s="76">
        <f>IF($E8541="","",IFERROR(VLOOKUP(TRIM(E8541&amp;""),'Référentiel Articles'!$A$2:$F$634,6,FALSE),""))</f>
      </c>
      <c r="J8541" s="78">
        <f>IF(OR($E8541="",$H8541=""),"",$H8541*$I8541)</f>
      </c>
      <c r="K8541" s="79" t="str">
        <v/>
      </c>
    </row>
    <row r="8542">
      <c r="A8542" s="81" t="str">
        <v/>
      </c>
      <c r="B8542" s="81" t="str">
        <v/>
      </c>
      <c r="C8542" s="83">
        <f>IF($E8542="","",IFERROR(VLOOKUP(TRIM(E8542&amp;""),'Référentiel Articles'!$A$2:$F$634,2,FALSE),""))</f>
      </c>
      <c r="D8542" s="83">
        <f>IF($E8542="","",IFERROR(VLOOKUP(TRIM(E8542&amp;""),'Référentiel Articles'!$A$2:$F$634,3,FALSE),""))</f>
      </c>
      <c r="E8542" s="81" t="str">
        <v/>
      </c>
      <c r="F8542" s="83">
        <f>IF($E8542="","",IFERROR(VLOOKUP(TRIM(E8542&amp;""),'Référentiel Articles'!$A$2:$F$634,4,FALSE),""))</f>
      </c>
      <c r="G8542" s="84">
        <f>IF($E8542="","",IFERROR(VLOOKUP(TRIM(E8542&amp;""),'Référentiel Articles'!$A$2:$F$634,5,FALSE),""))</f>
      </c>
      <c r="H8542" s="85" t="str">
        <v/>
      </c>
      <c r="I8542" s="84">
        <f>IF($E8542="","",IFERROR(VLOOKUP(TRIM(E8542&amp;""),'Référentiel Articles'!$A$2:$F$634,6,FALSE),""))</f>
      </c>
      <c r="J8542" s="90">
        <f>IF(OR($E8542="",$H8542=""),"",$H8542*$I8542)</f>
      </c>
      <c r="K8542" s="87" t="str">
        <v/>
      </c>
    </row>
    <row r="8543">
      <c r="A8543" s="74" t="str">
        <v/>
      </c>
      <c r="B8543" s="74" t="str">
        <v/>
      </c>
      <c r="C8543" s="75">
        <f>IF($E8543="","",IFERROR(VLOOKUP(TRIM(E8543&amp;""),'Référentiel Articles'!$A$2:$F$634,2,FALSE),""))</f>
      </c>
      <c r="D8543" s="75">
        <f>IF($E8543="","",IFERROR(VLOOKUP(TRIM(E8543&amp;""),'Référentiel Articles'!$A$2:$F$634,3,FALSE),""))</f>
      </c>
      <c r="E8543" s="74" t="str">
        <v/>
      </c>
      <c r="F8543" s="75">
        <f>IF($E8543="","",IFERROR(VLOOKUP(TRIM(E8543&amp;""),'Référentiel Articles'!$A$2:$F$634,4,FALSE),""))</f>
      </c>
      <c r="G8543" s="76">
        <f>IF($E8543="","",IFERROR(VLOOKUP(TRIM(E8543&amp;""),'Référentiel Articles'!$A$2:$F$634,5,FALSE),""))</f>
      </c>
      <c r="H8543" s="77" t="str">
        <v/>
      </c>
      <c r="I8543" s="76">
        <f>IF($E8543="","",IFERROR(VLOOKUP(TRIM(E8543&amp;""),'Référentiel Articles'!$A$2:$F$634,6,FALSE),""))</f>
      </c>
      <c r="J8543" s="78">
        <f>IF(OR($E8543="",$H8543=""),"",$H8543*$I8543)</f>
      </c>
      <c r="K8543" s="79" t="str">
        <v/>
      </c>
    </row>
    <row r="8544">
      <c r="A8544" s="81" t="str">
        <v/>
      </c>
      <c r="B8544" s="81" t="str">
        <v/>
      </c>
      <c r="C8544" s="83">
        <f>IF($E8544="","",IFERROR(VLOOKUP(TRIM(E8544&amp;""),'Référentiel Articles'!$A$2:$F$634,2,FALSE),""))</f>
      </c>
      <c r="D8544" s="83">
        <f>IF($E8544="","",IFERROR(VLOOKUP(TRIM(E8544&amp;""),'Référentiel Articles'!$A$2:$F$634,3,FALSE),""))</f>
      </c>
      <c r="E8544" s="81" t="str">
        <v/>
      </c>
      <c r="F8544" s="83">
        <f>IF($E8544="","",IFERROR(VLOOKUP(TRIM(E8544&amp;""),'Référentiel Articles'!$A$2:$F$634,4,FALSE),""))</f>
      </c>
      <c r="G8544" s="84">
        <f>IF($E8544="","",IFERROR(VLOOKUP(TRIM(E8544&amp;""),'Référentiel Articles'!$A$2:$F$634,5,FALSE),""))</f>
      </c>
      <c r="H8544" s="85" t="str">
        <v/>
      </c>
      <c r="I8544" s="84">
        <f>IF($E8544="","",IFERROR(VLOOKUP(TRIM(E8544&amp;""),'Référentiel Articles'!$A$2:$F$634,6,FALSE),""))</f>
      </c>
      <c r="J8544" s="90">
        <f>IF(OR($E8544="",$H8544=""),"",$H8544*$I8544)</f>
      </c>
      <c r="K8544" s="87" t="str">
        <v/>
      </c>
    </row>
    <row r="8545">
      <c r="A8545" s="74" t="str">
        <v/>
      </c>
      <c r="B8545" s="74" t="str">
        <v/>
      </c>
      <c r="C8545" s="75">
        <f>IF($E8545="","",IFERROR(VLOOKUP(TRIM(E8545&amp;""),'Référentiel Articles'!$A$2:$F$634,2,FALSE),""))</f>
      </c>
      <c r="D8545" s="75">
        <f>IF($E8545="","",IFERROR(VLOOKUP(TRIM(E8545&amp;""),'Référentiel Articles'!$A$2:$F$634,3,FALSE),""))</f>
      </c>
      <c r="E8545" s="74" t="str">
        <v/>
      </c>
      <c r="F8545" s="75">
        <f>IF($E8545="","",IFERROR(VLOOKUP(TRIM(E8545&amp;""),'Référentiel Articles'!$A$2:$F$634,4,FALSE),""))</f>
      </c>
      <c r="G8545" s="76">
        <f>IF($E8545="","",IFERROR(VLOOKUP(TRIM(E8545&amp;""),'Référentiel Articles'!$A$2:$F$634,5,FALSE),""))</f>
      </c>
      <c r="H8545" s="77" t="str">
        <v/>
      </c>
      <c r="I8545" s="76">
        <f>IF($E8545="","",IFERROR(VLOOKUP(TRIM(E8545&amp;""),'Référentiel Articles'!$A$2:$F$634,6,FALSE),""))</f>
      </c>
      <c r="J8545" s="78">
        <f>IF(OR($E8545="",$H8545=""),"",$H8545*$I8545)</f>
      </c>
      <c r="K8545" s="79" t="str">
        <v/>
      </c>
    </row>
    <row r="8546">
      <c r="A8546" s="81" t="str">
        <v/>
      </c>
      <c r="B8546" s="81" t="str">
        <v/>
      </c>
      <c r="C8546" s="83">
        <f>IF($E8546="","",IFERROR(VLOOKUP(TRIM(E8546&amp;""),'Référentiel Articles'!$A$2:$F$634,2,FALSE),""))</f>
      </c>
      <c r="D8546" s="83">
        <f>IF($E8546="","",IFERROR(VLOOKUP(TRIM(E8546&amp;""),'Référentiel Articles'!$A$2:$F$634,3,FALSE),""))</f>
      </c>
      <c r="E8546" s="81" t="str">
        <v/>
      </c>
      <c r="F8546" s="83">
        <f>IF($E8546="","",IFERROR(VLOOKUP(TRIM(E8546&amp;""),'Référentiel Articles'!$A$2:$F$634,4,FALSE),""))</f>
      </c>
      <c r="G8546" s="84">
        <f>IF($E8546="","",IFERROR(VLOOKUP(TRIM(E8546&amp;""),'Référentiel Articles'!$A$2:$F$634,5,FALSE),""))</f>
      </c>
      <c r="H8546" s="85" t="str">
        <v/>
      </c>
      <c r="I8546" s="84">
        <f>IF($E8546="","",IFERROR(VLOOKUP(TRIM(E8546&amp;""),'Référentiel Articles'!$A$2:$F$634,6,FALSE),""))</f>
      </c>
      <c r="J8546" s="90">
        <f>IF(OR($E8546="",$H8546=""),"",$H8546*$I8546)</f>
      </c>
      <c r="K8546" s="87" t="str">
        <v/>
      </c>
    </row>
    <row r="8547">
      <c r="A8547" s="74" t="str">
        <v/>
      </c>
      <c r="B8547" s="74" t="str">
        <v/>
      </c>
      <c r="C8547" s="75">
        <f>IF($E8547="","",IFERROR(VLOOKUP(TRIM(E8547&amp;""),'Référentiel Articles'!$A$2:$F$634,2,FALSE),""))</f>
      </c>
      <c r="D8547" s="75">
        <f>IF($E8547="","",IFERROR(VLOOKUP(TRIM(E8547&amp;""),'Référentiel Articles'!$A$2:$F$634,3,FALSE),""))</f>
      </c>
      <c r="E8547" s="74" t="str">
        <v/>
      </c>
      <c r="F8547" s="75">
        <f>IF($E8547="","",IFERROR(VLOOKUP(TRIM(E8547&amp;""),'Référentiel Articles'!$A$2:$F$634,4,FALSE),""))</f>
      </c>
      <c r="G8547" s="76">
        <f>IF($E8547="","",IFERROR(VLOOKUP(TRIM(E8547&amp;""),'Référentiel Articles'!$A$2:$F$634,5,FALSE),""))</f>
      </c>
      <c r="H8547" s="77" t="str">
        <v/>
      </c>
      <c r="I8547" s="76">
        <f>IF($E8547="","",IFERROR(VLOOKUP(TRIM(E8547&amp;""),'Référentiel Articles'!$A$2:$F$634,6,FALSE),""))</f>
      </c>
      <c r="J8547" s="78">
        <f>IF(OR($E8547="",$H8547=""),"",$H8547*$I8547)</f>
      </c>
      <c r="K8547" s="79" t="str">
        <v/>
      </c>
    </row>
    <row r="8548">
      <c r="A8548" s="81" t="str">
        <v/>
      </c>
      <c r="B8548" s="81" t="str">
        <v/>
      </c>
      <c r="C8548" s="83">
        <f>IF($E8548="","",IFERROR(VLOOKUP(TRIM(E8548&amp;""),'Référentiel Articles'!$A$2:$F$634,2,FALSE),""))</f>
      </c>
      <c r="D8548" s="83">
        <f>IF($E8548="","",IFERROR(VLOOKUP(TRIM(E8548&amp;""),'Référentiel Articles'!$A$2:$F$634,3,FALSE),""))</f>
      </c>
      <c r="E8548" s="81" t="str">
        <v/>
      </c>
      <c r="F8548" s="83">
        <f>IF($E8548="","",IFERROR(VLOOKUP(TRIM(E8548&amp;""),'Référentiel Articles'!$A$2:$F$634,4,FALSE),""))</f>
      </c>
      <c r="G8548" s="84">
        <f>IF($E8548="","",IFERROR(VLOOKUP(TRIM(E8548&amp;""),'Référentiel Articles'!$A$2:$F$634,5,FALSE),""))</f>
      </c>
      <c r="H8548" s="85" t="str">
        <v/>
      </c>
      <c r="I8548" s="84">
        <f>IF($E8548="","",IFERROR(VLOOKUP(TRIM(E8548&amp;""),'Référentiel Articles'!$A$2:$F$634,6,FALSE),""))</f>
      </c>
      <c r="J8548" s="90">
        <f>IF(OR($E8548="",$H8548=""),"",$H8548*$I8548)</f>
      </c>
      <c r="K8548" s="87" t="str">
        <v/>
      </c>
    </row>
    <row r="8549">
      <c r="A8549" s="74" t="str">
        <v/>
      </c>
      <c r="B8549" s="74" t="str">
        <v/>
      </c>
      <c r="C8549" s="75">
        <f>IF($E8549="","",IFERROR(VLOOKUP(TRIM(E8549&amp;""),'Référentiel Articles'!$A$2:$F$634,2,FALSE),""))</f>
      </c>
      <c r="D8549" s="75">
        <f>IF($E8549="","",IFERROR(VLOOKUP(TRIM(E8549&amp;""),'Référentiel Articles'!$A$2:$F$634,3,FALSE),""))</f>
      </c>
      <c r="E8549" s="74" t="str">
        <v/>
      </c>
      <c r="F8549" s="75">
        <f>IF($E8549="","",IFERROR(VLOOKUP(TRIM(E8549&amp;""),'Référentiel Articles'!$A$2:$F$634,4,FALSE),""))</f>
      </c>
      <c r="G8549" s="76">
        <f>IF($E8549="","",IFERROR(VLOOKUP(TRIM(E8549&amp;""),'Référentiel Articles'!$A$2:$F$634,5,FALSE),""))</f>
      </c>
      <c r="H8549" s="77" t="str">
        <v/>
      </c>
      <c r="I8549" s="76">
        <f>IF($E8549="","",IFERROR(VLOOKUP(TRIM(E8549&amp;""),'Référentiel Articles'!$A$2:$F$634,6,FALSE),""))</f>
      </c>
      <c r="J8549" s="78">
        <f>IF(OR($E8549="",$H8549=""),"",$H8549*$I8549)</f>
      </c>
      <c r="K8549" s="79" t="str">
        <v/>
      </c>
    </row>
    <row r="8550">
      <c r="A8550" s="81" t="str">
        <v/>
      </c>
      <c r="B8550" s="81" t="str">
        <v/>
      </c>
      <c r="C8550" s="83">
        <f>IF($E8550="","",IFERROR(VLOOKUP(TRIM(E8550&amp;""),'Référentiel Articles'!$A$2:$F$634,2,FALSE),""))</f>
      </c>
      <c r="D8550" s="83">
        <f>IF($E8550="","",IFERROR(VLOOKUP(TRIM(E8550&amp;""),'Référentiel Articles'!$A$2:$F$634,3,FALSE),""))</f>
      </c>
      <c r="E8550" s="81" t="str">
        <v/>
      </c>
      <c r="F8550" s="83">
        <f>IF($E8550="","",IFERROR(VLOOKUP(TRIM(E8550&amp;""),'Référentiel Articles'!$A$2:$F$634,4,FALSE),""))</f>
      </c>
      <c r="G8550" s="84">
        <f>IF($E8550="","",IFERROR(VLOOKUP(TRIM(E8550&amp;""),'Référentiel Articles'!$A$2:$F$634,5,FALSE),""))</f>
      </c>
      <c r="H8550" s="85" t="str">
        <v/>
      </c>
      <c r="I8550" s="84">
        <f>IF($E8550="","",IFERROR(VLOOKUP(TRIM(E8550&amp;""),'Référentiel Articles'!$A$2:$F$634,6,FALSE),""))</f>
      </c>
      <c r="J8550" s="90">
        <f>IF(OR($E8550="",$H8550=""),"",$H8550*$I8550)</f>
      </c>
      <c r="K8550" s="87" t="str">
        <v/>
      </c>
    </row>
    <row r="8551">
      <c r="A8551" s="74" t="str">
        <v/>
      </c>
      <c r="B8551" s="74" t="str">
        <v/>
      </c>
      <c r="C8551" s="75">
        <f>IF($E8551="","",IFERROR(VLOOKUP(TRIM(E8551&amp;""),'Référentiel Articles'!$A$2:$F$634,2,FALSE),""))</f>
      </c>
      <c r="D8551" s="75">
        <f>IF($E8551="","",IFERROR(VLOOKUP(TRIM(E8551&amp;""),'Référentiel Articles'!$A$2:$F$634,3,FALSE),""))</f>
      </c>
      <c r="E8551" s="74" t="str">
        <v/>
      </c>
      <c r="F8551" s="75">
        <f>IF($E8551="","",IFERROR(VLOOKUP(TRIM(E8551&amp;""),'Référentiel Articles'!$A$2:$F$634,4,FALSE),""))</f>
      </c>
      <c r="G8551" s="76">
        <f>IF($E8551="","",IFERROR(VLOOKUP(TRIM(E8551&amp;""),'Référentiel Articles'!$A$2:$F$634,5,FALSE),""))</f>
      </c>
      <c r="H8551" s="77" t="str">
        <v/>
      </c>
      <c r="I8551" s="76">
        <f>IF($E8551="","",IFERROR(VLOOKUP(TRIM(E8551&amp;""),'Référentiel Articles'!$A$2:$F$634,6,FALSE),""))</f>
      </c>
      <c r="J8551" s="78">
        <f>IF(OR($E8551="",$H8551=""),"",$H8551*$I8551)</f>
      </c>
      <c r="K8551" s="79" t="str">
        <v/>
      </c>
    </row>
    <row r="8552">
      <c r="A8552" s="81" t="str">
        <v/>
      </c>
      <c r="B8552" s="81" t="str">
        <v/>
      </c>
      <c r="C8552" s="83">
        <f>IF($E8552="","",IFERROR(VLOOKUP(TRIM(E8552&amp;""),'Référentiel Articles'!$A$2:$F$634,2,FALSE),""))</f>
      </c>
      <c r="D8552" s="83">
        <f>IF($E8552="","",IFERROR(VLOOKUP(TRIM(E8552&amp;""),'Référentiel Articles'!$A$2:$F$634,3,FALSE),""))</f>
      </c>
      <c r="E8552" s="81" t="str">
        <v/>
      </c>
      <c r="F8552" s="83">
        <f>IF($E8552="","",IFERROR(VLOOKUP(TRIM(E8552&amp;""),'Référentiel Articles'!$A$2:$F$634,4,FALSE),""))</f>
      </c>
      <c r="G8552" s="84">
        <f>IF($E8552="","",IFERROR(VLOOKUP(TRIM(E8552&amp;""),'Référentiel Articles'!$A$2:$F$634,5,FALSE),""))</f>
      </c>
      <c r="H8552" s="85" t="str">
        <v/>
      </c>
      <c r="I8552" s="84">
        <f>IF($E8552="","",IFERROR(VLOOKUP(TRIM(E8552&amp;""),'Référentiel Articles'!$A$2:$F$634,6,FALSE),""))</f>
      </c>
      <c r="J8552" s="90">
        <f>IF(OR($E8552="",$H8552=""),"",$H8552*$I8552)</f>
      </c>
      <c r="K8552" s="87" t="str">
        <v/>
      </c>
    </row>
    <row r="8553">
      <c r="A8553" s="74" t="str">
        <v/>
      </c>
      <c r="B8553" s="74" t="str">
        <v/>
      </c>
      <c r="C8553" s="75">
        <f>IF($E8553="","",IFERROR(VLOOKUP(TRIM(E8553&amp;""),'Référentiel Articles'!$A$2:$F$634,2,FALSE),""))</f>
      </c>
      <c r="D8553" s="75">
        <f>IF($E8553="","",IFERROR(VLOOKUP(TRIM(E8553&amp;""),'Référentiel Articles'!$A$2:$F$634,3,FALSE),""))</f>
      </c>
      <c r="E8553" s="74" t="str">
        <v/>
      </c>
      <c r="F8553" s="75">
        <f>IF($E8553="","",IFERROR(VLOOKUP(TRIM(E8553&amp;""),'Référentiel Articles'!$A$2:$F$634,4,FALSE),""))</f>
      </c>
      <c r="G8553" s="76">
        <f>IF($E8553="","",IFERROR(VLOOKUP(TRIM(E8553&amp;""),'Référentiel Articles'!$A$2:$F$634,5,FALSE),""))</f>
      </c>
      <c r="H8553" s="77" t="str">
        <v/>
      </c>
      <c r="I8553" s="76">
        <f>IF($E8553="","",IFERROR(VLOOKUP(TRIM(E8553&amp;""),'Référentiel Articles'!$A$2:$F$634,6,FALSE),""))</f>
      </c>
      <c r="J8553" s="78">
        <f>IF(OR($E8553="",$H8553=""),"",$H8553*$I8553)</f>
      </c>
      <c r="K8553" s="79" t="str">
        <v/>
      </c>
    </row>
    <row r="8554">
      <c r="A8554" s="81" t="str">
        <v/>
      </c>
      <c r="B8554" s="81" t="str">
        <v/>
      </c>
      <c r="C8554" s="83">
        <f>IF($E8554="","",IFERROR(VLOOKUP(TRIM(E8554&amp;""),'Référentiel Articles'!$A$2:$F$634,2,FALSE),""))</f>
      </c>
      <c r="D8554" s="83">
        <f>IF($E8554="","",IFERROR(VLOOKUP(TRIM(E8554&amp;""),'Référentiel Articles'!$A$2:$F$634,3,FALSE),""))</f>
      </c>
      <c r="E8554" s="81" t="str">
        <v/>
      </c>
      <c r="F8554" s="83">
        <f>IF($E8554="","",IFERROR(VLOOKUP(TRIM(E8554&amp;""),'Référentiel Articles'!$A$2:$F$634,4,FALSE),""))</f>
      </c>
      <c r="G8554" s="84">
        <f>IF($E8554="","",IFERROR(VLOOKUP(TRIM(E8554&amp;""),'Référentiel Articles'!$A$2:$F$634,5,FALSE),""))</f>
      </c>
      <c r="H8554" s="85" t="str">
        <v/>
      </c>
      <c r="I8554" s="84">
        <f>IF($E8554="","",IFERROR(VLOOKUP(TRIM(E8554&amp;""),'Référentiel Articles'!$A$2:$F$634,6,FALSE),""))</f>
      </c>
      <c r="J8554" s="90">
        <f>IF(OR($E8554="",$H8554=""),"",$H8554*$I8554)</f>
      </c>
      <c r="K8554" s="87" t="str">
        <v/>
      </c>
    </row>
    <row r="8555">
      <c r="A8555" s="74" t="str">
        <v/>
      </c>
      <c r="B8555" s="74" t="str">
        <v/>
      </c>
      <c r="C8555" s="75">
        <f>IF($E8555="","",IFERROR(VLOOKUP(TRIM(E8555&amp;""),'Référentiel Articles'!$A$2:$F$634,2,FALSE),""))</f>
      </c>
      <c r="D8555" s="75">
        <f>IF($E8555="","",IFERROR(VLOOKUP(TRIM(E8555&amp;""),'Référentiel Articles'!$A$2:$F$634,3,FALSE),""))</f>
      </c>
      <c r="E8555" s="74" t="str">
        <v/>
      </c>
      <c r="F8555" s="75">
        <f>IF($E8555="","",IFERROR(VLOOKUP(TRIM(E8555&amp;""),'Référentiel Articles'!$A$2:$F$634,4,FALSE),""))</f>
      </c>
      <c r="G8555" s="76">
        <f>IF($E8555="","",IFERROR(VLOOKUP(TRIM(E8555&amp;""),'Référentiel Articles'!$A$2:$F$634,5,FALSE),""))</f>
      </c>
      <c r="H8555" s="77" t="str">
        <v/>
      </c>
      <c r="I8555" s="76">
        <f>IF($E8555="","",IFERROR(VLOOKUP(TRIM(E8555&amp;""),'Référentiel Articles'!$A$2:$F$634,6,FALSE),""))</f>
      </c>
      <c r="J8555" s="78">
        <f>IF(OR($E8555="",$H8555=""),"",$H8555*$I8555)</f>
      </c>
      <c r="K8555" s="79" t="str">
        <v/>
      </c>
    </row>
    <row r="8556">
      <c r="A8556" s="81" t="str">
        <v/>
      </c>
      <c r="B8556" s="81" t="str">
        <v/>
      </c>
      <c r="C8556" s="83">
        <f>IF($E8556="","",IFERROR(VLOOKUP(TRIM(E8556&amp;""),'Référentiel Articles'!$A$2:$F$634,2,FALSE),""))</f>
      </c>
      <c r="D8556" s="83">
        <f>IF($E8556="","",IFERROR(VLOOKUP(TRIM(E8556&amp;""),'Référentiel Articles'!$A$2:$F$634,3,FALSE),""))</f>
      </c>
      <c r="E8556" s="81" t="str">
        <v/>
      </c>
      <c r="F8556" s="83">
        <f>IF($E8556="","",IFERROR(VLOOKUP(TRIM(E8556&amp;""),'Référentiel Articles'!$A$2:$F$634,4,FALSE),""))</f>
      </c>
      <c r="G8556" s="84">
        <f>IF($E8556="","",IFERROR(VLOOKUP(TRIM(E8556&amp;""),'Référentiel Articles'!$A$2:$F$634,5,FALSE),""))</f>
      </c>
      <c r="H8556" s="85" t="str">
        <v/>
      </c>
      <c r="I8556" s="84">
        <f>IF($E8556="","",IFERROR(VLOOKUP(TRIM(E8556&amp;""),'Référentiel Articles'!$A$2:$F$634,6,FALSE),""))</f>
      </c>
      <c r="J8556" s="90">
        <f>IF(OR($E8556="",$H8556=""),"",$H8556*$I8556)</f>
      </c>
      <c r="K8556" s="87" t="str">
        <v/>
      </c>
    </row>
    <row r="8557">
      <c r="A8557" s="74" t="str">
        <v/>
      </c>
      <c r="B8557" s="74" t="str">
        <v/>
      </c>
      <c r="C8557" s="75">
        <f>IF($E8557="","",IFERROR(VLOOKUP(TRIM(E8557&amp;""),'Référentiel Articles'!$A$2:$F$634,2,FALSE),""))</f>
      </c>
      <c r="D8557" s="75">
        <f>IF($E8557="","",IFERROR(VLOOKUP(TRIM(E8557&amp;""),'Référentiel Articles'!$A$2:$F$634,3,FALSE),""))</f>
      </c>
      <c r="E8557" s="74" t="str">
        <v/>
      </c>
      <c r="F8557" s="75">
        <f>IF($E8557="","",IFERROR(VLOOKUP(TRIM(E8557&amp;""),'Référentiel Articles'!$A$2:$F$634,4,FALSE),""))</f>
      </c>
      <c r="G8557" s="76">
        <f>IF($E8557="","",IFERROR(VLOOKUP(TRIM(E8557&amp;""),'Référentiel Articles'!$A$2:$F$634,5,FALSE),""))</f>
      </c>
      <c r="H8557" s="77" t="str">
        <v/>
      </c>
      <c r="I8557" s="76">
        <f>IF($E8557="","",IFERROR(VLOOKUP(TRIM(E8557&amp;""),'Référentiel Articles'!$A$2:$F$634,6,FALSE),""))</f>
      </c>
      <c r="J8557" s="78">
        <f>IF(OR($E8557="",$H8557=""),"",$H8557*$I8557)</f>
      </c>
      <c r="K8557" s="79" t="str">
        <v/>
      </c>
    </row>
    <row r="8558">
      <c r="A8558" s="81" t="str">
        <v/>
      </c>
      <c r="B8558" s="81" t="str">
        <v/>
      </c>
      <c r="C8558" s="83">
        <f>IF($E8558="","",IFERROR(VLOOKUP(TRIM(E8558&amp;""),'Référentiel Articles'!$A$2:$F$634,2,FALSE),""))</f>
      </c>
      <c r="D8558" s="83">
        <f>IF($E8558="","",IFERROR(VLOOKUP(TRIM(E8558&amp;""),'Référentiel Articles'!$A$2:$F$634,3,FALSE),""))</f>
      </c>
      <c r="E8558" s="81" t="str">
        <v/>
      </c>
      <c r="F8558" s="83">
        <f>IF($E8558="","",IFERROR(VLOOKUP(TRIM(E8558&amp;""),'Référentiel Articles'!$A$2:$F$634,4,FALSE),""))</f>
      </c>
      <c r="G8558" s="84">
        <f>IF($E8558="","",IFERROR(VLOOKUP(TRIM(E8558&amp;""),'Référentiel Articles'!$A$2:$F$634,5,FALSE),""))</f>
      </c>
      <c r="H8558" s="85" t="str">
        <v/>
      </c>
      <c r="I8558" s="84">
        <f>IF($E8558="","",IFERROR(VLOOKUP(TRIM(E8558&amp;""),'Référentiel Articles'!$A$2:$F$634,6,FALSE),""))</f>
      </c>
      <c r="J8558" s="90">
        <f>IF(OR($E8558="",$H8558=""),"",$H8558*$I8558)</f>
      </c>
      <c r="K8558" s="87" t="str">
        <v/>
      </c>
    </row>
    <row r="8559">
      <c r="A8559" s="74" t="str">
        <v/>
      </c>
      <c r="B8559" s="74" t="str">
        <v/>
      </c>
      <c r="C8559" s="75">
        <f>IF($E8559="","",IFERROR(VLOOKUP(TRIM(E8559&amp;""),'Référentiel Articles'!$A$2:$F$634,2,FALSE),""))</f>
      </c>
      <c r="D8559" s="75">
        <f>IF($E8559="","",IFERROR(VLOOKUP(TRIM(E8559&amp;""),'Référentiel Articles'!$A$2:$F$634,3,FALSE),""))</f>
      </c>
      <c r="E8559" s="74" t="str">
        <v/>
      </c>
      <c r="F8559" s="75">
        <f>IF($E8559="","",IFERROR(VLOOKUP(TRIM(E8559&amp;""),'Référentiel Articles'!$A$2:$F$634,4,FALSE),""))</f>
      </c>
      <c r="G8559" s="76">
        <f>IF($E8559="","",IFERROR(VLOOKUP(TRIM(E8559&amp;""),'Référentiel Articles'!$A$2:$F$634,5,FALSE),""))</f>
      </c>
      <c r="H8559" s="77" t="str">
        <v/>
      </c>
      <c r="I8559" s="76">
        <f>IF($E8559="","",IFERROR(VLOOKUP(TRIM(E8559&amp;""),'Référentiel Articles'!$A$2:$F$634,6,FALSE),""))</f>
      </c>
      <c r="J8559" s="78">
        <f>IF(OR($E8559="",$H8559=""),"",$H8559*$I8559)</f>
      </c>
      <c r="K8559" s="79" t="str">
        <v/>
      </c>
    </row>
    <row r="8560">
      <c r="A8560" s="81" t="str">
        <v/>
      </c>
      <c r="B8560" s="81" t="str">
        <v/>
      </c>
      <c r="C8560" s="83">
        <f>IF($E8560="","",IFERROR(VLOOKUP(TRIM(E8560&amp;""),'Référentiel Articles'!$A$2:$F$634,2,FALSE),""))</f>
      </c>
      <c r="D8560" s="83">
        <f>IF($E8560="","",IFERROR(VLOOKUP(TRIM(E8560&amp;""),'Référentiel Articles'!$A$2:$F$634,3,FALSE),""))</f>
      </c>
      <c r="E8560" s="81" t="str">
        <v/>
      </c>
      <c r="F8560" s="83">
        <f>IF($E8560="","",IFERROR(VLOOKUP(TRIM(E8560&amp;""),'Référentiel Articles'!$A$2:$F$634,4,FALSE),""))</f>
      </c>
      <c r="G8560" s="84">
        <f>IF($E8560="","",IFERROR(VLOOKUP(TRIM(E8560&amp;""),'Référentiel Articles'!$A$2:$F$634,5,FALSE),""))</f>
      </c>
      <c r="H8560" s="85" t="str">
        <v/>
      </c>
      <c r="I8560" s="84">
        <f>IF($E8560="","",IFERROR(VLOOKUP(TRIM(E8560&amp;""),'Référentiel Articles'!$A$2:$F$634,6,FALSE),""))</f>
      </c>
      <c r="J8560" s="90">
        <f>IF(OR($E8560="",$H8560=""),"",$H8560*$I8560)</f>
      </c>
      <c r="K8560" s="87" t="str">
        <v/>
      </c>
    </row>
    <row r="8561">
      <c r="A8561" s="74" t="str">
        <v/>
      </c>
      <c r="B8561" s="74" t="str">
        <v/>
      </c>
      <c r="C8561" s="75">
        <f>IF($E8561="","",IFERROR(VLOOKUP(TRIM(E8561&amp;""),'Référentiel Articles'!$A$2:$F$634,2,FALSE),""))</f>
      </c>
      <c r="D8561" s="75">
        <f>IF($E8561="","",IFERROR(VLOOKUP(TRIM(E8561&amp;""),'Référentiel Articles'!$A$2:$F$634,3,FALSE),""))</f>
      </c>
      <c r="E8561" s="74" t="str">
        <v/>
      </c>
      <c r="F8561" s="75">
        <f>IF($E8561="","",IFERROR(VLOOKUP(TRIM(E8561&amp;""),'Référentiel Articles'!$A$2:$F$634,4,FALSE),""))</f>
      </c>
      <c r="G8561" s="76">
        <f>IF($E8561="","",IFERROR(VLOOKUP(TRIM(E8561&amp;""),'Référentiel Articles'!$A$2:$F$634,5,FALSE),""))</f>
      </c>
      <c r="H8561" s="77" t="str">
        <v/>
      </c>
      <c r="I8561" s="76">
        <f>IF($E8561="","",IFERROR(VLOOKUP(TRIM(E8561&amp;""),'Référentiel Articles'!$A$2:$F$634,6,FALSE),""))</f>
      </c>
      <c r="J8561" s="78">
        <f>IF(OR($E8561="",$H8561=""),"",$H8561*$I8561)</f>
      </c>
      <c r="K8561" s="79" t="str">
        <v/>
      </c>
    </row>
    <row r="8562">
      <c r="A8562" s="81" t="str">
        <v/>
      </c>
      <c r="B8562" s="81" t="str">
        <v/>
      </c>
      <c r="C8562" s="83">
        <f>IF($E8562="","",IFERROR(VLOOKUP(TRIM(E8562&amp;""),'Référentiel Articles'!$A$2:$F$634,2,FALSE),""))</f>
      </c>
      <c r="D8562" s="83">
        <f>IF($E8562="","",IFERROR(VLOOKUP(TRIM(E8562&amp;""),'Référentiel Articles'!$A$2:$F$634,3,FALSE),""))</f>
      </c>
      <c r="E8562" s="81" t="str">
        <v/>
      </c>
      <c r="F8562" s="83">
        <f>IF($E8562="","",IFERROR(VLOOKUP(TRIM(E8562&amp;""),'Référentiel Articles'!$A$2:$F$634,4,FALSE),""))</f>
      </c>
      <c r="G8562" s="84">
        <f>IF($E8562="","",IFERROR(VLOOKUP(TRIM(E8562&amp;""),'Référentiel Articles'!$A$2:$F$634,5,FALSE),""))</f>
      </c>
      <c r="H8562" s="85" t="str">
        <v/>
      </c>
      <c r="I8562" s="84">
        <f>IF($E8562="","",IFERROR(VLOOKUP(TRIM(E8562&amp;""),'Référentiel Articles'!$A$2:$F$634,6,FALSE),""))</f>
      </c>
      <c r="J8562" s="90">
        <f>IF(OR($E8562="",$H8562=""),"",$H8562*$I8562)</f>
      </c>
      <c r="K8562" s="87" t="str">
        <v/>
      </c>
    </row>
    <row r="8563">
      <c r="A8563" s="74" t="str">
        <v/>
      </c>
      <c r="B8563" s="74" t="str">
        <v/>
      </c>
      <c r="C8563" s="75">
        <f>IF($E8563="","",IFERROR(VLOOKUP(TRIM(E8563&amp;""),'Référentiel Articles'!$A$2:$F$634,2,FALSE),""))</f>
      </c>
      <c r="D8563" s="75">
        <f>IF($E8563="","",IFERROR(VLOOKUP(TRIM(E8563&amp;""),'Référentiel Articles'!$A$2:$F$634,3,FALSE),""))</f>
      </c>
      <c r="E8563" s="74" t="str">
        <v/>
      </c>
      <c r="F8563" s="75">
        <f>IF($E8563="","",IFERROR(VLOOKUP(TRIM(E8563&amp;""),'Référentiel Articles'!$A$2:$F$634,4,FALSE),""))</f>
      </c>
      <c r="G8563" s="76">
        <f>IF($E8563="","",IFERROR(VLOOKUP(TRIM(E8563&amp;""),'Référentiel Articles'!$A$2:$F$634,5,FALSE),""))</f>
      </c>
      <c r="H8563" s="77" t="str">
        <v/>
      </c>
      <c r="I8563" s="76">
        <f>IF($E8563="","",IFERROR(VLOOKUP(TRIM(E8563&amp;""),'Référentiel Articles'!$A$2:$F$634,6,FALSE),""))</f>
      </c>
      <c r="J8563" s="78">
        <f>IF(OR($E8563="",$H8563=""),"",$H8563*$I8563)</f>
      </c>
      <c r="K8563" s="79" t="str">
        <v/>
      </c>
    </row>
    <row r="8564">
      <c r="A8564" s="81" t="str">
        <v/>
      </c>
      <c r="B8564" s="81" t="str">
        <v/>
      </c>
      <c r="C8564" s="83">
        <f>IF($E8564="","",IFERROR(VLOOKUP(TRIM(E8564&amp;""),'Référentiel Articles'!$A$2:$F$634,2,FALSE),""))</f>
      </c>
      <c r="D8564" s="83">
        <f>IF($E8564="","",IFERROR(VLOOKUP(TRIM(E8564&amp;""),'Référentiel Articles'!$A$2:$F$634,3,FALSE),""))</f>
      </c>
      <c r="E8564" s="81" t="str">
        <v/>
      </c>
      <c r="F8564" s="83">
        <f>IF($E8564="","",IFERROR(VLOOKUP(TRIM(E8564&amp;""),'Référentiel Articles'!$A$2:$F$634,4,FALSE),""))</f>
      </c>
      <c r="G8564" s="84">
        <f>IF($E8564="","",IFERROR(VLOOKUP(TRIM(E8564&amp;""),'Référentiel Articles'!$A$2:$F$634,5,FALSE),""))</f>
      </c>
      <c r="H8564" s="85" t="str">
        <v/>
      </c>
      <c r="I8564" s="84">
        <f>IF($E8564="","",IFERROR(VLOOKUP(TRIM(E8564&amp;""),'Référentiel Articles'!$A$2:$F$634,6,FALSE),""))</f>
      </c>
      <c r="J8564" s="90">
        <f>IF(OR($E8564="",$H8564=""),"",$H8564*$I8564)</f>
      </c>
      <c r="K8564" s="87" t="str">
        <v/>
      </c>
    </row>
    <row r="8565">
      <c r="A8565" s="74" t="str">
        <v/>
      </c>
      <c r="B8565" s="74" t="str">
        <v/>
      </c>
      <c r="C8565" s="75">
        <f>IF($E8565="","",IFERROR(VLOOKUP(TRIM(E8565&amp;""),'Référentiel Articles'!$A$2:$F$634,2,FALSE),""))</f>
      </c>
      <c r="D8565" s="75">
        <f>IF($E8565="","",IFERROR(VLOOKUP(TRIM(E8565&amp;""),'Référentiel Articles'!$A$2:$F$634,3,FALSE),""))</f>
      </c>
      <c r="E8565" s="74" t="str">
        <v/>
      </c>
      <c r="F8565" s="75">
        <f>IF($E8565="","",IFERROR(VLOOKUP(TRIM(E8565&amp;""),'Référentiel Articles'!$A$2:$F$634,4,FALSE),""))</f>
      </c>
      <c r="G8565" s="76">
        <f>IF($E8565="","",IFERROR(VLOOKUP(TRIM(E8565&amp;""),'Référentiel Articles'!$A$2:$F$634,5,FALSE),""))</f>
      </c>
      <c r="H8565" s="77" t="str">
        <v/>
      </c>
      <c r="I8565" s="76">
        <f>IF($E8565="","",IFERROR(VLOOKUP(TRIM(E8565&amp;""),'Référentiel Articles'!$A$2:$F$634,6,FALSE),""))</f>
      </c>
      <c r="J8565" s="78">
        <f>IF(OR($E8565="",$H8565=""),"",$H8565*$I8565)</f>
      </c>
      <c r="K8565" s="79" t="str">
        <v/>
      </c>
    </row>
    <row r="8566">
      <c r="A8566" s="81" t="str">
        <v/>
      </c>
      <c r="B8566" s="81" t="str">
        <v/>
      </c>
      <c r="C8566" s="83">
        <f>IF($E8566="","",IFERROR(VLOOKUP(TRIM(E8566&amp;""),'Référentiel Articles'!$A$2:$F$634,2,FALSE),""))</f>
      </c>
      <c r="D8566" s="83">
        <f>IF($E8566="","",IFERROR(VLOOKUP(TRIM(E8566&amp;""),'Référentiel Articles'!$A$2:$F$634,3,FALSE),""))</f>
      </c>
      <c r="E8566" s="81" t="str">
        <v/>
      </c>
      <c r="F8566" s="83">
        <f>IF($E8566="","",IFERROR(VLOOKUP(TRIM(E8566&amp;""),'Référentiel Articles'!$A$2:$F$634,4,FALSE),""))</f>
      </c>
      <c r="G8566" s="84">
        <f>IF($E8566="","",IFERROR(VLOOKUP(TRIM(E8566&amp;""),'Référentiel Articles'!$A$2:$F$634,5,FALSE),""))</f>
      </c>
      <c r="H8566" s="85" t="str">
        <v/>
      </c>
      <c r="I8566" s="84">
        <f>IF($E8566="","",IFERROR(VLOOKUP(TRIM(E8566&amp;""),'Référentiel Articles'!$A$2:$F$634,6,FALSE),""))</f>
      </c>
      <c r="J8566" s="90">
        <f>IF(OR($E8566="",$H8566=""),"",$H8566*$I8566)</f>
      </c>
      <c r="K8566" s="87" t="str">
        <v/>
      </c>
    </row>
    <row r="8567">
      <c r="A8567" s="74" t="str">
        <v/>
      </c>
      <c r="B8567" s="74" t="str">
        <v/>
      </c>
      <c r="C8567" s="75">
        <f>IF($E8567="","",IFERROR(VLOOKUP(TRIM(E8567&amp;""),'Référentiel Articles'!$A$2:$F$634,2,FALSE),""))</f>
      </c>
      <c r="D8567" s="75">
        <f>IF($E8567="","",IFERROR(VLOOKUP(TRIM(E8567&amp;""),'Référentiel Articles'!$A$2:$F$634,3,FALSE),""))</f>
      </c>
      <c r="E8567" s="74" t="str">
        <v/>
      </c>
      <c r="F8567" s="75">
        <f>IF($E8567="","",IFERROR(VLOOKUP(TRIM(E8567&amp;""),'Référentiel Articles'!$A$2:$F$634,4,FALSE),""))</f>
      </c>
      <c r="G8567" s="76">
        <f>IF($E8567="","",IFERROR(VLOOKUP(TRIM(E8567&amp;""),'Référentiel Articles'!$A$2:$F$634,5,FALSE),""))</f>
      </c>
      <c r="H8567" s="77" t="str">
        <v/>
      </c>
      <c r="I8567" s="76">
        <f>IF($E8567="","",IFERROR(VLOOKUP(TRIM(E8567&amp;""),'Référentiel Articles'!$A$2:$F$634,6,FALSE),""))</f>
      </c>
      <c r="J8567" s="78">
        <f>IF(OR($E8567="",$H8567=""),"",$H8567*$I8567)</f>
      </c>
      <c r="K8567" s="79" t="str">
        <v/>
      </c>
    </row>
    <row r="8568">
      <c r="A8568" s="81" t="str">
        <v/>
      </c>
      <c r="B8568" s="81" t="str">
        <v/>
      </c>
      <c r="C8568" s="83">
        <f>IF($E8568="","",IFERROR(VLOOKUP(TRIM(E8568&amp;""),'Référentiel Articles'!$A$2:$F$634,2,FALSE),""))</f>
      </c>
      <c r="D8568" s="83">
        <f>IF($E8568="","",IFERROR(VLOOKUP(TRIM(E8568&amp;""),'Référentiel Articles'!$A$2:$F$634,3,FALSE),""))</f>
      </c>
      <c r="E8568" s="81" t="str">
        <v/>
      </c>
      <c r="F8568" s="83">
        <f>IF($E8568="","",IFERROR(VLOOKUP(TRIM(E8568&amp;""),'Référentiel Articles'!$A$2:$F$634,4,FALSE),""))</f>
      </c>
      <c r="G8568" s="84">
        <f>IF($E8568="","",IFERROR(VLOOKUP(TRIM(E8568&amp;""),'Référentiel Articles'!$A$2:$F$634,5,FALSE),""))</f>
      </c>
      <c r="H8568" s="85" t="str">
        <v/>
      </c>
      <c r="I8568" s="84">
        <f>IF($E8568="","",IFERROR(VLOOKUP(TRIM(E8568&amp;""),'Référentiel Articles'!$A$2:$F$634,6,FALSE),""))</f>
      </c>
      <c r="J8568" s="90">
        <f>IF(OR($E8568="",$H8568=""),"",$H8568*$I8568)</f>
      </c>
      <c r="K8568" s="87" t="str">
        <v/>
      </c>
    </row>
    <row r="8569">
      <c r="A8569" s="74" t="str">
        <v/>
      </c>
      <c r="B8569" s="74" t="str">
        <v/>
      </c>
      <c r="C8569" s="75">
        <f>IF($E8569="","",IFERROR(VLOOKUP(TRIM(E8569&amp;""),'Référentiel Articles'!$A$2:$F$634,2,FALSE),""))</f>
      </c>
      <c r="D8569" s="75">
        <f>IF($E8569="","",IFERROR(VLOOKUP(TRIM(E8569&amp;""),'Référentiel Articles'!$A$2:$F$634,3,FALSE),""))</f>
      </c>
      <c r="E8569" s="74" t="str">
        <v/>
      </c>
      <c r="F8569" s="75">
        <f>IF($E8569="","",IFERROR(VLOOKUP(TRIM(E8569&amp;""),'Référentiel Articles'!$A$2:$F$634,4,FALSE),""))</f>
      </c>
      <c r="G8569" s="76">
        <f>IF($E8569="","",IFERROR(VLOOKUP(TRIM(E8569&amp;""),'Référentiel Articles'!$A$2:$F$634,5,FALSE),""))</f>
      </c>
      <c r="H8569" s="77" t="str">
        <v/>
      </c>
      <c r="I8569" s="76">
        <f>IF($E8569="","",IFERROR(VLOOKUP(TRIM(E8569&amp;""),'Référentiel Articles'!$A$2:$F$634,6,FALSE),""))</f>
      </c>
      <c r="J8569" s="78">
        <f>IF(OR($E8569="",$H8569=""),"",$H8569*$I8569)</f>
      </c>
      <c r="K8569" s="79" t="str">
        <v/>
      </c>
    </row>
    <row r="8570">
      <c r="A8570" s="81" t="str">
        <v/>
      </c>
      <c r="B8570" s="81" t="str">
        <v/>
      </c>
      <c r="C8570" s="83">
        <f>IF($E8570="","",IFERROR(VLOOKUP(TRIM(E8570&amp;""),'Référentiel Articles'!$A$2:$F$634,2,FALSE),""))</f>
      </c>
      <c r="D8570" s="83">
        <f>IF($E8570="","",IFERROR(VLOOKUP(TRIM(E8570&amp;""),'Référentiel Articles'!$A$2:$F$634,3,FALSE),""))</f>
      </c>
      <c r="E8570" s="81" t="str">
        <v/>
      </c>
      <c r="F8570" s="83">
        <f>IF($E8570="","",IFERROR(VLOOKUP(TRIM(E8570&amp;""),'Référentiel Articles'!$A$2:$F$634,4,FALSE),""))</f>
      </c>
      <c r="G8570" s="84">
        <f>IF($E8570="","",IFERROR(VLOOKUP(TRIM(E8570&amp;""),'Référentiel Articles'!$A$2:$F$634,5,FALSE),""))</f>
      </c>
      <c r="H8570" s="85" t="str">
        <v/>
      </c>
      <c r="I8570" s="84">
        <f>IF($E8570="","",IFERROR(VLOOKUP(TRIM(E8570&amp;""),'Référentiel Articles'!$A$2:$F$634,6,FALSE),""))</f>
      </c>
      <c r="J8570" s="90">
        <f>IF(OR($E8570="",$H8570=""),"",$H8570*$I8570)</f>
      </c>
      <c r="K8570" s="87" t="str">
        <v/>
      </c>
    </row>
    <row r="8571">
      <c r="A8571" s="74" t="str">
        <v/>
      </c>
      <c r="B8571" s="74" t="str">
        <v/>
      </c>
      <c r="C8571" s="75">
        <f>IF($E8571="","",IFERROR(VLOOKUP(TRIM(E8571&amp;""),'Référentiel Articles'!$A$2:$F$634,2,FALSE),""))</f>
      </c>
      <c r="D8571" s="75">
        <f>IF($E8571="","",IFERROR(VLOOKUP(TRIM(E8571&amp;""),'Référentiel Articles'!$A$2:$F$634,3,FALSE),""))</f>
      </c>
      <c r="E8571" s="74" t="str">
        <v/>
      </c>
      <c r="F8571" s="75">
        <f>IF($E8571="","",IFERROR(VLOOKUP(TRIM(E8571&amp;""),'Référentiel Articles'!$A$2:$F$634,4,FALSE),""))</f>
      </c>
      <c r="G8571" s="76">
        <f>IF($E8571="","",IFERROR(VLOOKUP(TRIM(E8571&amp;""),'Référentiel Articles'!$A$2:$F$634,5,FALSE),""))</f>
      </c>
      <c r="H8571" s="77" t="str">
        <v/>
      </c>
      <c r="I8571" s="76">
        <f>IF($E8571="","",IFERROR(VLOOKUP(TRIM(E8571&amp;""),'Référentiel Articles'!$A$2:$F$634,6,FALSE),""))</f>
      </c>
      <c r="J8571" s="78">
        <f>IF(OR($E8571="",$H8571=""),"",$H8571*$I8571)</f>
      </c>
      <c r="K8571" s="79" t="str">
        <v/>
      </c>
    </row>
    <row r="8572">
      <c r="A8572" s="81" t="str">
        <v/>
      </c>
      <c r="B8572" s="81" t="str">
        <v/>
      </c>
      <c r="C8572" s="83">
        <f>IF($E8572="","",IFERROR(VLOOKUP(TRIM(E8572&amp;""),'Référentiel Articles'!$A$2:$F$634,2,FALSE),""))</f>
      </c>
      <c r="D8572" s="83">
        <f>IF($E8572="","",IFERROR(VLOOKUP(TRIM(E8572&amp;""),'Référentiel Articles'!$A$2:$F$634,3,FALSE),""))</f>
      </c>
      <c r="E8572" s="81" t="str">
        <v/>
      </c>
      <c r="F8572" s="83">
        <f>IF($E8572="","",IFERROR(VLOOKUP(TRIM(E8572&amp;""),'Référentiel Articles'!$A$2:$F$634,4,FALSE),""))</f>
      </c>
      <c r="G8572" s="84">
        <f>IF($E8572="","",IFERROR(VLOOKUP(TRIM(E8572&amp;""),'Référentiel Articles'!$A$2:$F$634,5,FALSE),""))</f>
      </c>
      <c r="H8572" s="85" t="str">
        <v/>
      </c>
      <c r="I8572" s="84">
        <f>IF($E8572="","",IFERROR(VLOOKUP(TRIM(E8572&amp;""),'Référentiel Articles'!$A$2:$F$634,6,FALSE),""))</f>
      </c>
      <c r="J8572" s="90">
        <f>IF(OR($E8572="",$H8572=""),"",$H8572*$I8572)</f>
      </c>
      <c r="K8572" s="87" t="str">
        <v/>
      </c>
    </row>
    <row r="8573">
      <c r="A8573" s="74" t="str">
        <v/>
      </c>
      <c r="B8573" s="74" t="str">
        <v/>
      </c>
      <c r="C8573" s="75">
        <f>IF($E8573="","",IFERROR(VLOOKUP(TRIM(E8573&amp;""),'Référentiel Articles'!$A$2:$F$634,2,FALSE),""))</f>
      </c>
      <c r="D8573" s="75">
        <f>IF($E8573="","",IFERROR(VLOOKUP(TRIM(E8573&amp;""),'Référentiel Articles'!$A$2:$F$634,3,FALSE),""))</f>
      </c>
      <c r="E8573" s="74" t="str">
        <v/>
      </c>
      <c r="F8573" s="75">
        <f>IF($E8573="","",IFERROR(VLOOKUP(TRIM(E8573&amp;""),'Référentiel Articles'!$A$2:$F$634,4,FALSE),""))</f>
      </c>
      <c r="G8573" s="76">
        <f>IF($E8573="","",IFERROR(VLOOKUP(TRIM(E8573&amp;""),'Référentiel Articles'!$A$2:$F$634,5,FALSE),""))</f>
      </c>
      <c r="H8573" s="77" t="str">
        <v/>
      </c>
      <c r="I8573" s="76">
        <f>IF($E8573="","",IFERROR(VLOOKUP(TRIM(E8573&amp;""),'Référentiel Articles'!$A$2:$F$634,6,FALSE),""))</f>
      </c>
      <c r="J8573" s="78">
        <f>IF(OR($E8573="",$H8573=""),"",$H8573*$I8573)</f>
      </c>
      <c r="K8573" s="79" t="str">
        <v/>
      </c>
    </row>
    <row r="8574">
      <c r="A8574" s="81" t="str">
        <v/>
      </c>
      <c r="B8574" s="81" t="str">
        <v/>
      </c>
      <c r="C8574" s="83">
        <f>IF($E8574="","",IFERROR(VLOOKUP(TRIM(E8574&amp;""),'Référentiel Articles'!$A$2:$F$634,2,FALSE),""))</f>
      </c>
      <c r="D8574" s="83">
        <f>IF($E8574="","",IFERROR(VLOOKUP(TRIM(E8574&amp;""),'Référentiel Articles'!$A$2:$F$634,3,FALSE),""))</f>
      </c>
      <c r="E8574" s="81" t="str">
        <v/>
      </c>
      <c r="F8574" s="83">
        <f>IF($E8574="","",IFERROR(VLOOKUP(TRIM(E8574&amp;""),'Référentiel Articles'!$A$2:$F$634,4,FALSE),""))</f>
      </c>
      <c r="G8574" s="84">
        <f>IF($E8574="","",IFERROR(VLOOKUP(TRIM(E8574&amp;""),'Référentiel Articles'!$A$2:$F$634,5,FALSE),""))</f>
      </c>
      <c r="H8574" s="85" t="str">
        <v/>
      </c>
      <c r="I8574" s="84">
        <f>IF($E8574="","",IFERROR(VLOOKUP(TRIM(E8574&amp;""),'Référentiel Articles'!$A$2:$F$634,6,FALSE),""))</f>
      </c>
      <c r="J8574" s="90">
        <f>IF(OR($E8574="",$H8574=""),"",$H8574*$I8574)</f>
      </c>
      <c r="K8574" s="87" t="str">
        <v/>
      </c>
    </row>
    <row r="8575">
      <c r="A8575" s="74" t="str">
        <v/>
      </c>
      <c r="B8575" s="74" t="str">
        <v/>
      </c>
      <c r="C8575" s="75">
        <f>IF($E8575="","",IFERROR(VLOOKUP(TRIM(E8575&amp;""),'Référentiel Articles'!$A$2:$F$634,2,FALSE),""))</f>
      </c>
      <c r="D8575" s="75">
        <f>IF($E8575="","",IFERROR(VLOOKUP(TRIM(E8575&amp;""),'Référentiel Articles'!$A$2:$F$634,3,FALSE),""))</f>
      </c>
      <c r="E8575" s="74" t="str">
        <v/>
      </c>
      <c r="F8575" s="75">
        <f>IF($E8575="","",IFERROR(VLOOKUP(TRIM(E8575&amp;""),'Référentiel Articles'!$A$2:$F$634,4,FALSE),""))</f>
      </c>
      <c r="G8575" s="76">
        <f>IF($E8575="","",IFERROR(VLOOKUP(TRIM(E8575&amp;""),'Référentiel Articles'!$A$2:$F$634,5,FALSE),""))</f>
      </c>
      <c r="H8575" s="77" t="str">
        <v/>
      </c>
      <c r="I8575" s="76">
        <f>IF($E8575="","",IFERROR(VLOOKUP(TRIM(E8575&amp;""),'Référentiel Articles'!$A$2:$F$634,6,FALSE),""))</f>
      </c>
      <c r="J8575" s="78">
        <f>IF(OR($E8575="",$H8575=""),"",$H8575*$I8575)</f>
      </c>
      <c r="K8575" s="79" t="str">
        <v/>
      </c>
    </row>
    <row r="8576">
      <c r="A8576" s="81" t="str">
        <v/>
      </c>
      <c r="B8576" s="81" t="str">
        <v/>
      </c>
      <c r="C8576" s="83">
        <f>IF($E8576="","",IFERROR(VLOOKUP(TRIM(E8576&amp;""),'Référentiel Articles'!$A$2:$F$634,2,FALSE),""))</f>
      </c>
      <c r="D8576" s="83">
        <f>IF($E8576="","",IFERROR(VLOOKUP(TRIM(E8576&amp;""),'Référentiel Articles'!$A$2:$F$634,3,FALSE),""))</f>
      </c>
      <c r="E8576" s="81" t="str">
        <v/>
      </c>
      <c r="F8576" s="83">
        <f>IF($E8576="","",IFERROR(VLOOKUP(TRIM(E8576&amp;""),'Référentiel Articles'!$A$2:$F$634,4,FALSE),""))</f>
      </c>
      <c r="G8576" s="84">
        <f>IF($E8576="","",IFERROR(VLOOKUP(TRIM(E8576&amp;""),'Référentiel Articles'!$A$2:$F$634,5,FALSE),""))</f>
      </c>
      <c r="H8576" s="85" t="str">
        <v/>
      </c>
      <c r="I8576" s="84">
        <f>IF($E8576="","",IFERROR(VLOOKUP(TRIM(E8576&amp;""),'Référentiel Articles'!$A$2:$F$634,6,FALSE),""))</f>
      </c>
      <c r="J8576" s="90">
        <f>IF(OR($E8576="",$H8576=""),"",$H8576*$I8576)</f>
      </c>
      <c r="K8576" s="87" t="str">
        <v/>
      </c>
    </row>
    <row r="8577">
      <c r="A8577" s="74" t="str">
        <v/>
      </c>
      <c r="B8577" s="74" t="str">
        <v/>
      </c>
      <c r="C8577" s="75">
        <f>IF($E8577="","",IFERROR(VLOOKUP(TRIM(E8577&amp;""),'Référentiel Articles'!$A$2:$F$634,2,FALSE),""))</f>
      </c>
      <c r="D8577" s="75">
        <f>IF($E8577="","",IFERROR(VLOOKUP(TRIM(E8577&amp;""),'Référentiel Articles'!$A$2:$F$634,3,FALSE),""))</f>
      </c>
      <c r="E8577" s="74" t="str">
        <v/>
      </c>
      <c r="F8577" s="75">
        <f>IF($E8577="","",IFERROR(VLOOKUP(TRIM(E8577&amp;""),'Référentiel Articles'!$A$2:$F$634,4,FALSE),""))</f>
      </c>
      <c r="G8577" s="76">
        <f>IF($E8577="","",IFERROR(VLOOKUP(TRIM(E8577&amp;""),'Référentiel Articles'!$A$2:$F$634,5,FALSE),""))</f>
      </c>
      <c r="H8577" s="77" t="str">
        <v/>
      </c>
      <c r="I8577" s="76">
        <f>IF($E8577="","",IFERROR(VLOOKUP(TRIM(E8577&amp;""),'Référentiel Articles'!$A$2:$F$634,6,FALSE),""))</f>
      </c>
      <c r="J8577" s="78">
        <f>IF(OR($E8577="",$H8577=""),"",$H8577*$I8577)</f>
      </c>
      <c r="K8577" s="79" t="str">
        <v/>
      </c>
    </row>
    <row r="8578">
      <c r="A8578" s="81" t="str">
        <v/>
      </c>
      <c r="B8578" s="81" t="str">
        <v/>
      </c>
      <c r="C8578" s="83">
        <f>IF($E8578="","",IFERROR(VLOOKUP(TRIM(E8578&amp;""),'Référentiel Articles'!$A$2:$F$634,2,FALSE),""))</f>
      </c>
      <c r="D8578" s="83">
        <f>IF($E8578="","",IFERROR(VLOOKUP(TRIM(E8578&amp;""),'Référentiel Articles'!$A$2:$F$634,3,FALSE),""))</f>
      </c>
      <c r="E8578" s="81" t="str">
        <v/>
      </c>
      <c r="F8578" s="83">
        <f>IF($E8578="","",IFERROR(VLOOKUP(TRIM(E8578&amp;""),'Référentiel Articles'!$A$2:$F$634,4,FALSE),""))</f>
      </c>
      <c r="G8578" s="84">
        <f>IF($E8578="","",IFERROR(VLOOKUP(TRIM(E8578&amp;""),'Référentiel Articles'!$A$2:$F$634,5,FALSE),""))</f>
      </c>
      <c r="H8578" s="85" t="str">
        <v/>
      </c>
      <c r="I8578" s="84">
        <f>IF($E8578="","",IFERROR(VLOOKUP(TRIM(E8578&amp;""),'Référentiel Articles'!$A$2:$F$634,6,FALSE),""))</f>
      </c>
      <c r="J8578" s="90">
        <f>IF(OR($E8578="",$H8578=""),"",$H8578*$I8578)</f>
      </c>
      <c r="K8578" s="87" t="str">
        <v/>
      </c>
    </row>
    <row r="8579">
      <c r="A8579" s="74" t="str">
        <v/>
      </c>
      <c r="B8579" s="74" t="str">
        <v/>
      </c>
      <c r="C8579" s="75">
        <f>IF($E8579="","",IFERROR(VLOOKUP(TRIM(E8579&amp;""),'Référentiel Articles'!$A$2:$F$634,2,FALSE),""))</f>
      </c>
      <c r="D8579" s="75">
        <f>IF($E8579="","",IFERROR(VLOOKUP(TRIM(E8579&amp;""),'Référentiel Articles'!$A$2:$F$634,3,FALSE),""))</f>
      </c>
      <c r="E8579" s="74" t="str">
        <v/>
      </c>
      <c r="F8579" s="75">
        <f>IF($E8579="","",IFERROR(VLOOKUP(TRIM(E8579&amp;""),'Référentiel Articles'!$A$2:$F$634,4,FALSE),""))</f>
      </c>
      <c r="G8579" s="76">
        <f>IF($E8579="","",IFERROR(VLOOKUP(TRIM(E8579&amp;""),'Référentiel Articles'!$A$2:$F$634,5,FALSE),""))</f>
      </c>
      <c r="H8579" s="77" t="str">
        <v/>
      </c>
      <c r="I8579" s="76">
        <f>IF($E8579="","",IFERROR(VLOOKUP(TRIM(E8579&amp;""),'Référentiel Articles'!$A$2:$F$634,6,FALSE),""))</f>
      </c>
      <c r="J8579" s="78">
        <f>IF(OR($E8579="",$H8579=""),"",$H8579*$I8579)</f>
      </c>
      <c r="K8579" s="79" t="str">
        <v/>
      </c>
    </row>
    <row r="8580">
      <c r="A8580" s="81" t="str">
        <v/>
      </c>
      <c r="B8580" s="81" t="str">
        <v/>
      </c>
      <c r="C8580" s="83">
        <f>IF($E8580="","",IFERROR(VLOOKUP(TRIM(E8580&amp;""),'Référentiel Articles'!$A$2:$F$634,2,FALSE),""))</f>
      </c>
      <c r="D8580" s="83">
        <f>IF($E8580="","",IFERROR(VLOOKUP(TRIM(E8580&amp;""),'Référentiel Articles'!$A$2:$F$634,3,FALSE),""))</f>
      </c>
      <c r="E8580" s="81" t="str">
        <v/>
      </c>
      <c r="F8580" s="83">
        <f>IF($E8580="","",IFERROR(VLOOKUP(TRIM(E8580&amp;""),'Référentiel Articles'!$A$2:$F$634,4,FALSE),""))</f>
      </c>
      <c r="G8580" s="84">
        <f>IF($E8580="","",IFERROR(VLOOKUP(TRIM(E8580&amp;""),'Référentiel Articles'!$A$2:$F$634,5,FALSE),""))</f>
      </c>
      <c r="H8580" s="85" t="str">
        <v/>
      </c>
      <c r="I8580" s="84">
        <f>IF($E8580="","",IFERROR(VLOOKUP(TRIM(E8580&amp;""),'Référentiel Articles'!$A$2:$F$634,6,FALSE),""))</f>
      </c>
      <c r="J8580" s="90">
        <f>IF(OR($E8580="",$H8580=""),"",$H8580*$I8580)</f>
      </c>
      <c r="K8580" s="87" t="str">
        <v/>
      </c>
    </row>
    <row r="8581">
      <c r="A8581" s="74" t="str">
        <v/>
      </c>
      <c r="B8581" s="74" t="str">
        <v/>
      </c>
      <c r="C8581" s="75">
        <f>IF($E8581="","",IFERROR(VLOOKUP(TRIM(E8581&amp;""),'Référentiel Articles'!$A$2:$F$634,2,FALSE),""))</f>
      </c>
      <c r="D8581" s="75">
        <f>IF($E8581="","",IFERROR(VLOOKUP(TRIM(E8581&amp;""),'Référentiel Articles'!$A$2:$F$634,3,FALSE),""))</f>
      </c>
      <c r="E8581" s="74" t="str">
        <v/>
      </c>
      <c r="F8581" s="75">
        <f>IF($E8581="","",IFERROR(VLOOKUP(TRIM(E8581&amp;""),'Référentiel Articles'!$A$2:$F$634,4,FALSE),""))</f>
      </c>
      <c r="G8581" s="76">
        <f>IF($E8581="","",IFERROR(VLOOKUP(TRIM(E8581&amp;""),'Référentiel Articles'!$A$2:$F$634,5,FALSE),""))</f>
      </c>
      <c r="H8581" s="77" t="str">
        <v/>
      </c>
      <c r="I8581" s="76">
        <f>IF($E8581="","",IFERROR(VLOOKUP(TRIM(E8581&amp;""),'Référentiel Articles'!$A$2:$F$634,6,FALSE),""))</f>
      </c>
      <c r="J8581" s="78">
        <f>IF(OR($E8581="",$H8581=""),"",$H8581*$I8581)</f>
      </c>
      <c r="K8581" s="79" t="str">
        <v/>
      </c>
    </row>
    <row r="8582">
      <c r="A8582" s="81" t="str">
        <v/>
      </c>
      <c r="B8582" s="81" t="str">
        <v/>
      </c>
      <c r="C8582" s="83">
        <f>IF($E8582="","",IFERROR(VLOOKUP(TRIM(E8582&amp;""),'Référentiel Articles'!$A$2:$F$634,2,FALSE),""))</f>
      </c>
      <c r="D8582" s="83">
        <f>IF($E8582="","",IFERROR(VLOOKUP(TRIM(E8582&amp;""),'Référentiel Articles'!$A$2:$F$634,3,FALSE),""))</f>
      </c>
      <c r="E8582" s="81" t="str">
        <v/>
      </c>
      <c r="F8582" s="83">
        <f>IF($E8582="","",IFERROR(VLOOKUP(TRIM(E8582&amp;""),'Référentiel Articles'!$A$2:$F$634,4,FALSE),""))</f>
      </c>
      <c r="G8582" s="84">
        <f>IF($E8582="","",IFERROR(VLOOKUP(TRIM(E8582&amp;""),'Référentiel Articles'!$A$2:$F$634,5,FALSE),""))</f>
      </c>
      <c r="H8582" s="85" t="str">
        <v/>
      </c>
      <c r="I8582" s="84">
        <f>IF($E8582="","",IFERROR(VLOOKUP(TRIM(E8582&amp;""),'Référentiel Articles'!$A$2:$F$634,6,FALSE),""))</f>
      </c>
      <c r="J8582" s="90">
        <f>IF(OR($E8582="",$H8582=""),"",$H8582*$I8582)</f>
      </c>
      <c r="K8582" s="87" t="str">
        <v/>
      </c>
    </row>
    <row r="8583">
      <c r="A8583" s="74" t="str">
        <v/>
      </c>
      <c r="B8583" s="74" t="str">
        <v/>
      </c>
      <c r="C8583" s="75">
        <f>IF($E8583="","",IFERROR(VLOOKUP(TRIM(E8583&amp;""),'Référentiel Articles'!$A$2:$F$634,2,FALSE),""))</f>
      </c>
      <c r="D8583" s="75">
        <f>IF($E8583="","",IFERROR(VLOOKUP(TRIM(E8583&amp;""),'Référentiel Articles'!$A$2:$F$634,3,FALSE),""))</f>
      </c>
      <c r="E8583" s="74" t="str">
        <v/>
      </c>
      <c r="F8583" s="75">
        <f>IF($E8583="","",IFERROR(VLOOKUP(TRIM(E8583&amp;""),'Référentiel Articles'!$A$2:$F$634,4,FALSE),""))</f>
      </c>
      <c r="G8583" s="76">
        <f>IF($E8583="","",IFERROR(VLOOKUP(TRIM(E8583&amp;""),'Référentiel Articles'!$A$2:$F$634,5,FALSE),""))</f>
      </c>
      <c r="H8583" s="77" t="str">
        <v/>
      </c>
      <c r="I8583" s="76">
        <f>IF($E8583="","",IFERROR(VLOOKUP(TRIM(E8583&amp;""),'Référentiel Articles'!$A$2:$F$634,6,FALSE),""))</f>
      </c>
      <c r="J8583" s="78">
        <f>IF(OR($E8583="",$H8583=""),"",$H8583*$I8583)</f>
      </c>
      <c r="K8583" s="79" t="str">
        <v/>
      </c>
    </row>
    <row r="8584">
      <c r="A8584" s="81" t="str">
        <v/>
      </c>
      <c r="B8584" s="81" t="str">
        <v/>
      </c>
      <c r="C8584" s="83">
        <f>IF($E8584="","",IFERROR(VLOOKUP(TRIM(E8584&amp;""),'Référentiel Articles'!$A$2:$F$634,2,FALSE),""))</f>
      </c>
      <c r="D8584" s="83">
        <f>IF($E8584="","",IFERROR(VLOOKUP(TRIM(E8584&amp;""),'Référentiel Articles'!$A$2:$F$634,3,FALSE),""))</f>
      </c>
      <c r="E8584" s="81" t="str">
        <v/>
      </c>
      <c r="F8584" s="83">
        <f>IF($E8584="","",IFERROR(VLOOKUP(TRIM(E8584&amp;""),'Référentiel Articles'!$A$2:$F$634,4,FALSE),""))</f>
      </c>
      <c r="G8584" s="84">
        <f>IF($E8584="","",IFERROR(VLOOKUP(TRIM(E8584&amp;""),'Référentiel Articles'!$A$2:$F$634,5,FALSE),""))</f>
      </c>
      <c r="H8584" s="85" t="str">
        <v/>
      </c>
      <c r="I8584" s="84">
        <f>IF($E8584="","",IFERROR(VLOOKUP(TRIM(E8584&amp;""),'Référentiel Articles'!$A$2:$F$634,6,FALSE),""))</f>
      </c>
      <c r="J8584" s="90">
        <f>IF(OR($E8584="",$H8584=""),"",$H8584*$I8584)</f>
      </c>
      <c r="K8584" s="87" t="str">
        <v/>
      </c>
    </row>
    <row r="8585">
      <c r="A8585" s="74" t="str">
        <v/>
      </c>
      <c r="B8585" s="74" t="str">
        <v/>
      </c>
      <c r="C8585" s="75">
        <f>IF($E8585="","",IFERROR(VLOOKUP(TRIM(E8585&amp;""),'Référentiel Articles'!$A$2:$F$634,2,FALSE),""))</f>
      </c>
      <c r="D8585" s="75">
        <f>IF($E8585="","",IFERROR(VLOOKUP(TRIM(E8585&amp;""),'Référentiel Articles'!$A$2:$F$634,3,FALSE),""))</f>
      </c>
      <c r="E8585" s="74" t="str">
        <v/>
      </c>
      <c r="F8585" s="75">
        <f>IF($E8585="","",IFERROR(VLOOKUP(TRIM(E8585&amp;""),'Référentiel Articles'!$A$2:$F$634,4,FALSE),""))</f>
      </c>
      <c r="G8585" s="76">
        <f>IF($E8585="","",IFERROR(VLOOKUP(TRIM(E8585&amp;""),'Référentiel Articles'!$A$2:$F$634,5,FALSE),""))</f>
      </c>
      <c r="H8585" s="77" t="str">
        <v/>
      </c>
      <c r="I8585" s="76">
        <f>IF($E8585="","",IFERROR(VLOOKUP(TRIM(E8585&amp;""),'Référentiel Articles'!$A$2:$F$634,6,FALSE),""))</f>
      </c>
      <c r="J8585" s="78">
        <f>IF(OR($E8585="",$H8585=""),"",$H8585*$I8585)</f>
      </c>
      <c r="K8585" s="79" t="str">
        <v/>
      </c>
    </row>
    <row r="8586">
      <c r="A8586" s="81" t="str">
        <v/>
      </c>
      <c r="B8586" s="81" t="str">
        <v/>
      </c>
      <c r="C8586" s="83">
        <f>IF($E8586="","",IFERROR(VLOOKUP(TRIM(E8586&amp;""),'Référentiel Articles'!$A$2:$F$634,2,FALSE),""))</f>
      </c>
      <c r="D8586" s="83">
        <f>IF($E8586="","",IFERROR(VLOOKUP(TRIM(E8586&amp;""),'Référentiel Articles'!$A$2:$F$634,3,FALSE),""))</f>
      </c>
      <c r="E8586" s="81" t="str">
        <v/>
      </c>
      <c r="F8586" s="83">
        <f>IF($E8586="","",IFERROR(VLOOKUP(TRIM(E8586&amp;""),'Référentiel Articles'!$A$2:$F$634,4,FALSE),""))</f>
      </c>
      <c r="G8586" s="84">
        <f>IF($E8586="","",IFERROR(VLOOKUP(TRIM(E8586&amp;""),'Référentiel Articles'!$A$2:$F$634,5,FALSE),""))</f>
      </c>
      <c r="H8586" s="85" t="str">
        <v/>
      </c>
      <c r="I8586" s="84">
        <f>IF($E8586="","",IFERROR(VLOOKUP(TRIM(E8586&amp;""),'Référentiel Articles'!$A$2:$F$634,6,FALSE),""))</f>
      </c>
      <c r="J8586" s="90">
        <f>IF(OR($E8586="",$H8586=""),"",$H8586*$I8586)</f>
      </c>
      <c r="K8586" s="87" t="str">
        <v/>
      </c>
    </row>
    <row r="8587">
      <c r="A8587" s="74" t="str">
        <v/>
      </c>
      <c r="B8587" s="74" t="str">
        <v/>
      </c>
      <c r="C8587" s="75">
        <f>IF($E8587="","",IFERROR(VLOOKUP(TRIM(E8587&amp;""),'Référentiel Articles'!$A$2:$F$634,2,FALSE),""))</f>
      </c>
      <c r="D8587" s="75">
        <f>IF($E8587="","",IFERROR(VLOOKUP(TRIM(E8587&amp;""),'Référentiel Articles'!$A$2:$F$634,3,FALSE),""))</f>
      </c>
      <c r="E8587" s="74" t="str">
        <v/>
      </c>
      <c r="F8587" s="75">
        <f>IF($E8587="","",IFERROR(VLOOKUP(TRIM(E8587&amp;""),'Référentiel Articles'!$A$2:$F$634,4,FALSE),""))</f>
      </c>
      <c r="G8587" s="76">
        <f>IF($E8587="","",IFERROR(VLOOKUP(TRIM(E8587&amp;""),'Référentiel Articles'!$A$2:$F$634,5,FALSE),""))</f>
      </c>
      <c r="H8587" s="77" t="str">
        <v/>
      </c>
      <c r="I8587" s="76">
        <f>IF($E8587="","",IFERROR(VLOOKUP(TRIM(E8587&amp;""),'Référentiel Articles'!$A$2:$F$634,6,FALSE),""))</f>
      </c>
      <c r="J8587" s="78">
        <f>IF(OR($E8587="",$H8587=""),"",$H8587*$I8587)</f>
      </c>
      <c r="K8587" s="79" t="str">
        <v/>
      </c>
    </row>
    <row r="8588">
      <c r="A8588" s="81" t="str">
        <v/>
      </c>
      <c r="B8588" s="81" t="str">
        <v/>
      </c>
      <c r="C8588" s="83">
        <f>IF($E8588="","",IFERROR(VLOOKUP(TRIM(E8588&amp;""),'Référentiel Articles'!$A$2:$F$634,2,FALSE),""))</f>
      </c>
      <c r="D8588" s="83">
        <f>IF($E8588="","",IFERROR(VLOOKUP(TRIM(E8588&amp;""),'Référentiel Articles'!$A$2:$F$634,3,FALSE),""))</f>
      </c>
      <c r="E8588" s="81" t="str">
        <v/>
      </c>
      <c r="F8588" s="83">
        <f>IF($E8588="","",IFERROR(VLOOKUP(TRIM(E8588&amp;""),'Référentiel Articles'!$A$2:$F$634,4,FALSE),""))</f>
      </c>
      <c r="G8588" s="84">
        <f>IF($E8588="","",IFERROR(VLOOKUP(TRIM(E8588&amp;""),'Référentiel Articles'!$A$2:$F$634,5,FALSE),""))</f>
      </c>
      <c r="H8588" s="85" t="str">
        <v/>
      </c>
      <c r="I8588" s="84">
        <f>IF($E8588="","",IFERROR(VLOOKUP(TRIM(E8588&amp;""),'Référentiel Articles'!$A$2:$F$634,6,FALSE),""))</f>
      </c>
      <c r="J8588" s="90">
        <f>IF(OR($E8588="",$H8588=""),"",$H8588*$I8588)</f>
      </c>
      <c r="K8588" s="87" t="str">
        <v/>
      </c>
    </row>
    <row r="8589">
      <c r="A8589" s="74" t="str">
        <v/>
      </c>
      <c r="B8589" s="74" t="str">
        <v/>
      </c>
      <c r="C8589" s="75">
        <f>IF($E8589="","",IFERROR(VLOOKUP(TRIM(E8589&amp;""),'Référentiel Articles'!$A$2:$F$634,2,FALSE),""))</f>
      </c>
      <c r="D8589" s="75">
        <f>IF($E8589="","",IFERROR(VLOOKUP(TRIM(E8589&amp;""),'Référentiel Articles'!$A$2:$F$634,3,FALSE),""))</f>
      </c>
      <c r="E8589" s="74" t="str">
        <v/>
      </c>
      <c r="F8589" s="75">
        <f>IF($E8589="","",IFERROR(VLOOKUP(TRIM(E8589&amp;""),'Référentiel Articles'!$A$2:$F$634,4,FALSE),""))</f>
      </c>
      <c r="G8589" s="76">
        <f>IF($E8589="","",IFERROR(VLOOKUP(TRIM(E8589&amp;""),'Référentiel Articles'!$A$2:$F$634,5,FALSE),""))</f>
      </c>
      <c r="H8589" s="77" t="str">
        <v/>
      </c>
      <c r="I8589" s="76">
        <f>IF($E8589="","",IFERROR(VLOOKUP(TRIM(E8589&amp;""),'Référentiel Articles'!$A$2:$F$634,6,FALSE),""))</f>
      </c>
      <c r="J8589" s="78">
        <f>IF(OR($E8589="",$H8589=""),"",$H8589*$I8589)</f>
      </c>
      <c r="K8589" s="79" t="str">
        <v/>
      </c>
    </row>
    <row r="8590">
      <c r="A8590" s="81" t="str">
        <v/>
      </c>
      <c r="B8590" s="81" t="str">
        <v/>
      </c>
      <c r="C8590" s="83">
        <f>IF($E8590="","",IFERROR(VLOOKUP(TRIM(E8590&amp;""),'Référentiel Articles'!$A$2:$F$634,2,FALSE),""))</f>
      </c>
      <c r="D8590" s="83">
        <f>IF($E8590="","",IFERROR(VLOOKUP(TRIM(E8590&amp;""),'Référentiel Articles'!$A$2:$F$634,3,FALSE),""))</f>
      </c>
      <c r="E8590" s="81" t="str">
        <v/>
      </c>
      <c r="F8590" s="83">
        <f>IF($E8590="","",IFERROR(VLOOKUP(TRIM(E8590&amp;""),'Référentiel Articles'!$A$2:$F$634,4,FALSE),""))</f>
      </c>
      <c r="G8590" s="84">
        <f>IF($E8590="","",IFERROR(VLOOKUP(TRIM(E8590&amp;""),'Référentiel Articles'!$A$2:$F$634,5,FALSE),""))</f>
      </c>
      <c r="H8590" s="85" t="str">
        <v/>
      </c>
      <c r="I8590" s="84">
        <f>IF($E8590="","",IFERROR(VLOOKUP(TRIM(E8590&amp;""),'Référentiel Articles'!$A$2:$F$634,6,FALSE),""))</f>
      </c>
      <c r="J8590" s="90">
        <f>IF(OR($E8590="",$H8590=""),"",$H8590*$I8590)</f>
      </c>
      <c r="K8590" s="87" t="str">
        <v/>
      </c>
    </row>
    <row r="8591">
      <c r="A8591" s="74" t="str">
        <v/>
      </c>
      <c r="B8591" s="74" t="str">
        <v/>
      </c>
      <c r="C8591" s="75">
        <f>IF($E8591="","",IFERROR(VLOOKUP(TRIM(E8591&amp;""),'Référentiel Articles'!$A$2:$F$634,2,FALSE),""))</f>
      </c>
      <c r="D8591" s="75">
        <f>IF($E8591="","",IFERROR(VLOOKUP(TRIM(E8591&amp;""),'Référentiel Articles'!$A$2:$F$634,3,FALSE),""))</f>
      </c>
      <c r="E8591" s="74" t="str">
        <v/>
      </c>
      <c r="F8591" s="75">
        <f>IF($E8591="","",IFERROR(VLOOKUP(TRIM(E8591&amp;""),'Référentiel Articles'!$A$2:$F$634,4,FALSE),""))</f>
      </c>
      <c r="G8591" s="76">
        <f>IF($E8591="","",IFERROR(VLOOKUP(TRIM(E8591&amp;""),'Référentiel Articles'!$A$2:$F$634,5,FALSE),""))</f>
      </c>
      <c r="H8591" s="77" t="str">
        <v/>
      </c>
      <c r="I8591" s="76">
        <f>IF($E8591="","",IFERROR(VLOOKUP(TRIM(E8591&amp;""),'Référentiel Articles'!$A$2:$F$634,6,FALSE),""))</f>
      </c>
      <c r="J8591" s="78">
        <f>IF(OR($E8591="",$H8591=""),"",$H8591*$I8591)</f>
      </c>
      <c r="K8591" s="79" t="str">
        <v/>
      </c>
    </row>
    <row r="8592">
      <c r="A8592" s="81" t="str">
        <v/>
      </c>
      <c r="B8592" s="81" t="str">
        <v/>
      </c>
      <c r="C8592" s="83">
        <f>IF($E8592="","",IFERROR(VLOOKUP(TRIM(E8592&amp;""),'Référentiel Articles'!$A$2:$F$634,2,FALSE),""))</f>
      </c>
      <c r="D8592" s="83">
        <f>IF($E8592="","",IFERROR(VLOOKUP(TRIM(E8592&amp;""),'Référentiel Articles'!$A$2:$F$634,3,FALSE),""))</f>
      </c>
      <c r="E8592" s="81" t="str">
        <v/>
      </c>
      <c r="F8592" s="83">
        <f>IF($E8592="","",IFERROR(VLOOKUP(TRIM(E8592&amp;""),'Référentiel Articles'!$A$2:$F$634,4,FALSE),""))</f>
      </c>
      <c r="G8592" s="84">
        <f>IF($E8592="","",IFERROR(VLOOKUP(TRIM(E8592&amp;""),'Référentiel Articles'!$A$2:$F$634,5,FALSE),""))</f>
      </c>
      <c r="H8592" s="85" t="str">
        <v/>
      </c>
      <c r="I8592" s="84">
        <f>IF($E8592="","",IFERROR(VLOOKUP(TRIM(E8592&amp;""),'Référentiel Articles'!$A$2:$F$634,6,FALSE),""))</f>
      </c>
      <c r="J8592" s="90">
        <f>IF(OR($E8592="",$H8592=""),"",$H8592*$I8592)</f>
      </c>
      <c r="K8592" s="87" t="str">
        <v/>
      </c>
    </row>
    <row r="8593">
      <c r="A8593" s="74" t="str">
        <v/>
      </c>
      <c r="B8593" s="74" t="str">
        <v/>
      </c>
      <c r="C8593" s="75">
        <f>IF($E8593="","",IFERROR(VLOOKUP(TRIM(E8593&amp;""),'Référentiel Articles'!$A$2:$F$634,2,FALSE),""))</f>
      </c>
      <c r="D8593" s="75">
        <f>IF($E8593="","",IFERROR(VLOOKUP(TRIM(E8593&amp;""),'Référentiel Articles'!$A$2:$F$634,3,FALSE),""))</f>
      </c>
      <c r="E8593" s="74" t="str">
        <v/>
      </c>
      <c r="F8593" s="75">
        <f>IF($E8593="","",IFERROR(VLOOKUP(TRIM(E8593&amp;""),'Référentiel Articles'!$A$2:$F$634,4,FALSE),""))</f>
      </c>
      <c r="G8593" s="76">
        <f>IF($E8593="","",IFERROR(VLOOKUP(TRIM(E8593&amp;""),'Référentiel Articles'!$A$2:$F$634,5,FALSE),""))</f>
      </c>
      <c r="H8593" s="77" t="str">
        <v/>
      </c>
      <c r="I8593" s="76">
        <f>IF($E8593="","",IFERROR(VLOOKUP(TRIM(E8593&amp;""),'Référentiel Articles'!$A$2:$F$634,6,FALSE),""))</f>
      </c>
      <c r="J8593" s="78">
        <f>IF(OR($E8593="",$H8593=""),"",$H8593*$I8593)</f>
      </c>
      <c r="K8593" s="79" t="str">
        <v/>
      </c>
    </row>
    <row r="8594">
      <c r="A8594" s="81" t="str">
        <v/>
      </c>
      <c r="B8594" s="81" t="str">
        <v/>
      </c>
      <c r="C8594" s="83">
        <f>IF($E8594="","",IFERROR(VLOOKUP(TRIM(E8594&amp;""),'Référentiel Articles'!$A$2:$F$634,2,FALSE),""))</f>
      </c>
      <c r="D8594" s="83">
        <f>IF($E8594="","",IFERROR(VLOOKUP(TRIM(E8594&amp;""),'Référentiel Articles'!$A$2:$F$634,3,FALSE),""))</f>
      </c>
      <c r="E8594" s="81" t="str">
        <v/>
      </c>
      <c r="F8594" s="83">
        <f>IF($E8594="","",IFERROR(VLOOKUP(TRIM(E8594&amp;""),'Référentiel Articles'!$A$2:$F$634,4,FALSE),""))</f>
      </c>
      <c r="G8594" s="84">
        <f>IF($E8594="","",IFERROR(VLOOKUP(TRIM(E8594&amp;""),'Référentiel Articles'!$A$2:$F$634,5,FALSE),""))</f>
      </c>
      <c r="H8594" s="85" t="str">
        <v/>
      </c>
      <c r="I8594" s="84">
        <f>IF($E8594="","",IFERROR(VLOOKUP(TRIM(E8594&amp;""),'Référentiel Articles'!$A$2:$F$634,6,FALSE),""))</f>
      </c>
      <c r="J8594" s="90">
        <f>IF(OR($E8594="",$H8594=""),"",$H8594*$I8594)</f>
      </c>
      <c r="K8594" s="87" t="str">
        <v/>
      </c>
    </row>
    <row r="8595">
      <c r="A8595" s="74" t="str">
        <v/>
      </c>
      <c r="B8595" s="74" t="str">
        <v/>
      </c>
      <c r="C8595" s="75">
        <f>IF($E8595="","",IFERROR(VLOOKUP(TRIM(E8595&amp;""),'Référentiel Articles'!$A$2:$F$634,2,FALSE),""))</f>
      </c>
      <c r="D8595" s="75">
        <f>IF($E8595="","",IFERROR(VLOOKUP(TRIM(E8595&amp;""),'Référentiel Articles'!$A$2:$F$634,3,FALSE),""))</f>
      </c>
      <c r="E8595" s="74" t="str">
        <v/>
      </c>
      <c r="F8595" s="75">
        <f>IF($E8595="","",IFERROR(VLOOKUP(TRIM(E8595&amp;""),'Référentiel Articles'!$A$2:$F$634,4,FALSE),""))</f>
      </c>
      <c r="G8595" s="76">
        <f>IF($E8595="","",IFERROR(VLOOKUP(TRIM(E8595&amp;""),'Référentiel Articles'!$A$2:$F$634,5,FALSE),""))</f>
      </c>
      <c r="H8595" s="77" t="str">
        <v/>
      </c>
      <c r="I8595" s="76">
        <f>IF($E8595="","",IFERROR(VLOOKUP(TRIM(E8595&amp;""),'Référentiel Articles'!$A$2:$F$634,6,FALSE),""))</f>
      </c>
      <c r="J8595" s="78">
        <f>IF(OR($E8595="",$H8595=""),"",$H8595*$I8595)</f>
      </c>
      <c r="K8595" s="79" t="str">
        <v/>
      </c>
    </row>
    <row r="8596">
      <c r="A8596" s="81" t="str">
        <v/>
      </c>
      <c r="B8596" s="81" t="str">
        <v/>
      </c>
      <c r="C8596" s="83">
        <f>IF($E8596="","",IFERROR(VLOOKUP(TRIM(E8596&amp;""),'Référentiel Articles'!$A$2:$F$634,2,FALSE),""))</f>
      </c>
      <c r="D8596" s="83">
        <f>IF($E8596="","",IFERROR(VLOOKUP(TRIM(E8596&amp;""),'Référentiel Articles'!$A$2:$F$634,3,FALSE),""))</f>
      </c>
      <c r="E8596" s="81" t="str">
        <v/>
      </c>
      <c r="F8596" s="83">
        <f>IF($E8596="","",IFERROR(VLOOKUP(TRIM(E8596&amp;""),'Référentiel Articles'!$A$2:$F$634,4,FALSE),""))</f>
      </c>
      <c r="G8596" s="84">
        <f>IF($E8596="","",IFERROR(VLOOKUP(TRIM(E8596&amp;""),'Référentiel Articles'!$A$2:$F$634,5,FALSE),""))</f>
      </c>
      <c r="H8596" s="85" t="str">
        <v/>
      </c>
      <c r="I8596" s="84">
        <f>IF($E8596="","",IFERROR(VLOOKUP(TRIM(E8596&amp;""),'Référentiel Articles'!$A$2:$F$634,6,FALSE),""))</f>
      </c>
      <c r="J8596" s="90">
        <f>IF(OR($E8596="",$H8596=""),"",$H8596*$I8596)</f>
      </c>
      <c r="K8596" s="87" t="str">
        <v/>
      </c>
    </row>
    <row r="8597">
      <c r="A8597" s="74" t="str">
        <v/>
      </c>
      <c r="B8597" s="74" t="str">
        <v/>
      </c>
      <c r="C8597" s="75">
        <f>IF($E8597="","",IFERROR(VLOOKUP(TRIM(E8597&amp;""),'Référentiel Articles'!$A$2:$F$634,2,FALSE),""))</f>
      </c>
      <c r="D8597" s="75">
        <f>IF($E8597="","",IFERROR(VLOOKUP(TRIM(E8597&amp;""),'Référentiel Articles'!$A$2:$F$634,3,FALSE),""))</f>
      </c>
      <c r="E8597" s="74" t="str">
        <v/>
      </c>
      <c r="F8597" s="75">
        <f>IF($E8597="","",IFERROR(VLOOKUP(TRIM(E8597&amp;""),'Référentiel Articles'!$A$2:$F$634,4,FALSE),""))</f>
      </c>
      <c r="G8597" s="76">
        <f>IF($E8597="","",IFERROR(VLOOKUP(TRIM(E8597&amp;""),'Référentiel Articles'!$A$2:$F$634,5,FALSE),""))</f>
      </c>
      <c r="H8597" s="77" t="str">
        <v/>
      </c>
      <c r="I8597" s="76">
        <f>IF($E8597="","",IFERROR(VLOOKUP(TRIM(E8597&amp;""),'Référentiel Articles'!$A$2:$F$634,6,FALSE),""))</f>
      </c>
      <c r="J8597" s="78">
        <f>IF(OR($E8597="",$H8597=""),"",$H8597*$I8597)</f>
      </c>
      <c r="K8597" s="79" t="str">
        <v/>
      </c>
    </row>
    <row r="8598">
      <c r="A8598" s="81" t="str">
        <v/>
      </c>
      <c r="B8598" s="81" t="str">
        <v/>
      </c>
      <c r="C8598" s="83">
        <f>IF($E8598="","",IFERROR(VLOOKUP(TRIM(E8598&amp;""),'Référentiel Articles'!$A$2:$F$634,2,FALSE),""))</f>
      </c>
      <c r="D8598" s="83">
        <f>IF($E8598="","",IFERROR(VLOOKUP(TRIM(E8598&amp;""),'Référentiel Articles'!$A$2:$F$634,3,FALSE),""))</f>
      </c>
      <c r="E8598" s="81" t="str">
        <v/>
      </c>
      <c r="F8598" s="83">
        <f>IF($E8598="","",IFERROR(VLOOKUP(TRIM(E8598&amp;""),'Référentiel Articles'!$A$2:$F$634,4,FALSE),""))</f>
      </c>
      <c r="G8598" s="84">
        <f>IF($E8598="","",IFERROR(VLOOKUP(TRIM(E8598&amp;""),'Référentiel Articles'!$A$2:$F$634,5,FALSE),""))</f>
      </c>
      <c r="H8598" s="85" t="str">
        <v/>
      </c>
      <c r="I8598" s="84">
        <f>IF($E8598="","",IFERROR(VLOOKUP(TRIM(E8598&amp;""),'Référentiel Articles'!$A$2:$F$634,6,FALSE),""))</f>
      </c>
      <c r="J8598" s="90">
        <f>IF(OR($E8598="",$H8598=""),"",$H8598*$I8598)</f>
      </c>
      <c r="K8598" s="87" t="str">
        <v/>
      </c>
    </row>
    <row r="8599">
      <c r="A8599" s="74" t="str">
        <v/>
      </c>
      <c r="B8599" s="74" t="str">
        <v/>
      </c>
      <c r="C8599" s="75">
        <f>IF($E8599="","",IFERROR(VLOOKUP(TRIM(E8599&amp;""),'Référentiel Articles'!$A$2:$F$634,2,FALSE),""))</f>
      </c>
      <c r="D8599" s="75">
        <f>IF($E8599="","",IFERROR(VLOOKUP(TRIM(E8599&amp;""),'Référentiel Articles'!$A$2:$F$634,3,FALSE),""))</f>
      </c>
      <c r="E8599" s="74" t="str">
        <v/>
      </c>
      <c r="F8599" s="75">
        <f>IF($E8599="","",IFERROR(VLOOKUP(TRIM(E8599&amp;""),'Référentiel Articles'!$A$2:$F$634,4,FALSE),""))</f>
      </c>
      <c r="G8599" s="76">
        <f>IF($E8599="","",IFERROR(VLOOKUP(TRIM(E8599&amp;""),'Référentiel Articles'!$A$2:$F$634,5,FALSE),""))</f>
      </c>
      <c r="H8599" s="77" t="str">
        <v/>
      </c>
      <c r="I8599" s="76">
        <f>IF($E8599="","",IFERROR(VLOOKUP(TRIM(E8599&amp;""),'Référentiel Articles'!$A$2:$F$634,6,FALSE),""))</f>
      </c>
      <c r="J8599" s="78">
        <f>IF(OR($E8599="",$H8599=""),"",$H8599*$I8599)</f>
      </c>
      <c r="K8599" s="79" t="str">
        <v/>
      </c>
    </row>
    <row r="8600">
      <c r="A8600" s="81" t="str">
        <v/>
      </c>
      <c r="B8600" s="81" t="str">
        <v/>
      </c>
      <c r="C8600" s="83">
        <f>IF($E8600="","",IFERROR(VLOOKUP(TRIM(E8600&amp;""),'Référentiel Articles'!$A$2:$F$634,2,FALSE),""))</f>
      </c>
      <c r="D8600" s="83">
        <f>IF($E8600="","",IFERROR(VLOOKUP(TRIM(E8600&amp;""),'Référentiel Articles'!$A$2:$F$634,3,FALSE),""))</f>
      </c>
      <c r="E8600" s="81" t="str">
        <v/>
      </c>
      <c r="F8600" s="83">
        <f>IF($E8600="","",IFERROR(VLOOKUP(TRIM(E8600&amp;""),'Référentiel Articles'!$A$2:$F$634,4,FALSE),""))</f>
      </c>
      <c r="G8600" s="84">
        <f>IF($E8600="","",IFERROR(VLOOKUP(TRIM(E8600&amp;""),'Référentiel Articles'!$A$2:$F$634,5,FALSE),""))</f>
      </c>
      <c r="H8600" s="85" t="str">
        <v/>
      </c>
      <c r="I8600" s="84">
        <f>IF($E8600="","",IFERROR(VLOOKUP(TRIM(E8600&amp;""),'Référentiel Articles'!$A$2:$F$634,6,FALSE),""))</f>
      </c>
      <c r="J8600" s="90">
        <f>IF(OR($E8600="",$H8600=""),"",$H8600*$I8600)</f>
      </c>
      <c r="K8600" s="87" t="str">
        <v/>
      </c>
    </row>
    <row r="8601">
      <c r="A8601" s="74" t="str">
        <v/>
      </c>
      <c r="B8601" s="74" t="str">
        <v/>
      </c>
      <c r="C8601" s="75">
        <f>IF($E8601="","",IFERROR(VLOOKUP(TRIM(E8601&amp;""),'Référentiel Articles'!$A$2:$F$634,2,FALSE),""))</f>
      </c>
      <c r="D8601" s="75">
        <f>IF($E8601="","",IFERROR(VLOOKUP(TRIM(E8601&amp;""),'Référentiel Articles'!$A$2:$F$634,3,FALSE),""))</f>
      </c>
      <c r="E8601" s="74" t="str">
        <v/>
      </c>
      <c r="F8601" s="75">
        <f>IF($E8601="","",IFERROR(VLOOKUP(TRIM(E8601&amp;""),'Référentiel Articles'!$A$2:$F$634,4,FALSE),""))</f>
      </c>
      <c r="G8601" s="76">
        <f>IF($E8601="","",IFERROR(VLOOKUP(TRIM(E8601&amp;""),'Référentiel Articles'!$A$2:$F$634,5,FALSE),""))</f>
      </c>
      <c r="H8601" s="77" t="str">
        <v/>
      </c>
      <c r="I8601" s="76">
        <f>IF($E8601="","",IFERROR(VLOOKUP(TRIM(E8601&amp;""),'Référentiel Articles'!$A$2:$F$634,6,FALSE),""))</f>
      </c>
      <c r="J8601" s="78">
        <f>IF(OR($E8601="",$H8601=""),"",$H8601*$I8601)</f>
      </c>
      <c r="K8601" s="79" t="str">
        <v/>
      </c>
    </row>
    <row r="8602">
      <c r="A8602" s="81" t="str">
        <v/>
      </c>
      <c r="B8602" s="81" t="str">
        <v/>
      </c>
      <c r="C8602" s="83">
        <f>IF($E8602="","",IFERROR(VLOOKUP(TRIM(E8602&amp;""),'Référentiel Articles'!$A$2:$F$634,2,FALSE),""))</f>
      </c>
      <c r="D8602" s="83">
        <f>IF($E8602="","",IFERROR(VLOOKUP(TRIM(E8602&amp;""),'Référentiel Articles'!$A$2:$F$634,3,FALSE),""))</f>
      </c>
      <c r="E8602" s="81" t="str">
        <v/>
      </c>
      <c r="F8602" s="83">
        <f>IF($E8602="","",IFERROR(VLOOKUP(TRIM(E8602&amp;""),'Référentiel Articles'!$A$2:$F$634,4,FALSE),""))</f>
      </c>
      <c r="G8602" s="84">
        <f>IF($E8602="","",IFERROR(VLOOKUP(TRIM(E8602&amp;""),'Référentiel Articles'!$A$2:$F$634,5,FALSE),""))</f>
      </c>
      <c r="H8602" s="85" t="str">
        <v/>
      </c>
      <c r="I8602" s="84">
        <f>IF($E8602="","",IFERROR(VLOOKUP(TRIM(E8602&amp;""),'Référentiel Articles'!$A$2:$F$634,6,FALSE),""))</f>
      </c>
      <c r="J8602" s="90">
        <f>IF(OR($E8602="",$H8602=""),"",$H8602*$I8602)</f>
      </c>
      <c r="K8602" s="87" t="str">
        <v/>
      </c>
    </row>
    <row r="8603">
      <c r="A8603" s="74" t="str">
        <v/>
      </c>
      <c r="B8603" s="74" t="str">
        <v/>
      </c>
      <c r="C8603" s="75">
        <f>IF($E8603="","",IFERROR(VLOOKUP(TRIM(E8603&amp;""),'Référentiel Articles'!$A$2:$F$634,2,FALSE),""))</f>
      </c>
      <c r="D8603" s="75">
        <f>IF($E8603="","",IFERROR(VLOOKUP(TRIM(E8603&amp;""),'Référentiel Articles'!$A$2:$F$634,3,FALSE),""))</f>
      </c>
      <c r="E8603" s="74" t="str">
        <v/>
      </c>
      <c r="F8603" s="75">
        <f>IF($E8603="","",IFERROR(VLOOKUP(TRIM(E8603&amp;""),'Référentiel Articles'!$A$2:$F$634,4,FALSE),""))</f>
      </c>
      <c r="G8603" s="76">
        <f>IF($E8603="","",IFERROR(VLOOKUP(TRIM(E8603&amp;""),'Référentiel Articles'!$A$2:$F$634,5,FALSE),""))</f>
      </c>
      <c r="H8603" s="77" t="str">
        <v/>
      </c>
      <c r="I8603" s="76">
        <f>IF($E8603="","",IFERROR(VLOOKUP(TRIM(E8603&amp;""),'Référentiel Articles'!$A$2:$F$634,6,FALSE),""))</f>
      </c>
      <c r="J8603" s="78">
        <f>IF(OR($E8603="",$H8603=""),"",$H8603*$I8603)</f>
      </c>
      <c r="K8603" s="79" t="str">
        <v/>
      </c>
    </row>
    <row r="8604">
      <c r="A8604" s="81" t="str">
        <v/>
      </c>
      <c r="B8604" s="81" t="str">
        <v/>
      </c>
      <c r="C8604" s="83">
        <f>IF($E8604="","",IFERROR(VLOOKUP(TRIM(E8604&amp;""),'Référentiel Articles'!$A$2:$F$634,2,FALSE),""))</f>
      </c>
      <c r="D8604" s="83">
        <f>IF($E8604="","",IFERROR(VLOOKUP(TRIM(E8604&amp;""),'Référentiel Articles'!$A$2:$F$634,3,FALSE),""))</f>
      </c>
      <c r="E8604" s="81" t="str">
        <v/>
      </c>
      <c r="F8604" s="83">
        <f>IF($E8604="","",IFERROR(VLOOKUP(TRIM(E8604&amp;""),'Référentiel Articles'!$A$2:$F$634,4,FALSE),""))</f>
      </c>
      <c r="G8604" s="84">
        <f>IF($E8604="","",IFERROR(VLOOKUP(TRIM(E8604&amp;""),'Référentiel Articles'!$A$2:$F$634,5,FALSE),""))</f>
      </c>
      <c r="H8604" s="85" t="str">
        <v/>
      </c>
      <c r="I8604" s="84">
        <f>IF($E8604="","",IFERROR(VLOOKUP(TRIM(E8604&amp;""),'Référentiel Articles'!$A$2:$F$634,6,FALSE),""))</f>
      </c>
      <c r="J8604" s="90">
        <f>IF(OR($E8604="",$H8604=""),"",$H8604*$I8604)</f>
      </c>
      <c r="K8604" s="87" t="str">
        <v/>
      </c>
    </row>
    <row r="8605">
      <c r="A8605" s="74" t="str">
        <v/>
      </c>
      <c r="B8605" s="74" t="str">
        <v/>
      </c>
      <c r="C8605" s="75">
        <f>IF($E8605="","",IFERROR(VLOOKUP(TRIM(E8605&amp;""),'Référentiel Articles'!$A$2:$F$634,2,FALSE),""))</f>
      </c>
      <c r="D8605" s="75">
        <f>IF($E8605="","",IFERROR(VLOOKUP(TRIM(E8605&amp;""),'Référentiel Articles'!$A$2:$F$634,3,FALSE),""))</f>
      </c>
      <c r="E8605" s="74" t="str">
        <v/>
      </c>
      <c r="F8605" s="75">
        <f>IF($E8605="","",IFERROR(VLOOKUP(TRIM(E8605&amp;""),'Référentiel Articles'!$A$2:$F$634,4,FALSE),""))</f>
      </c>
      <c r="G8605" s="76">
        <f>IF($E8605="","",IFERROR(VLOOKUP(TRIM(E8605&amp;""),'Référentiel Articles'!$A$2:$F$634,5,FALSE),""))</f>
      </c>
      <c r="H8605" s="77" t="str">
        <v/>
      </c>
      <c r="I8605" s="76">
        <f>IF($E8605="","",IFERROR(VLOOKUP(TRIM(E8605&amp;""),'Référentiel Articles'!$A$2:$F$634,6,FALSE),""))</f>
      </c>
      <c r="J8605" s="78">
        <f>IF(OR($E8605="",$H8605=""),"",$H8605*$I8605)</f>
      </c>
      <c r="K8605" s="79" t="str">
        <v/>
      </c>
    </row>
    <row r="8606">
      <c r="A8606" s="81" t="str">
        <v/>
      </c>
      <c r="B8606" s="81" t="str">
        <v/>
      </c>
      <c r="C8606" s="83">
        <f>IF($E8606="","",IFERROR(VLOOKUP(TRIM(E8606&amp;""),'Référentiel Articles'!$A$2:$F$634,2,FALSE),""))</f>
      </c>
      <c r="D8606" s="83">
        <f>IF($E8606="","",IFERROR(VLOOKUP(TRIM(E8606&amp;""),'Référentiel Articles'!$A$2:$F$634,3,FALSE),""))</f>
      </c>
      <c r="E8606" s="81" t="str">
        <v/>
      </c>
      <c r="F8606" s="83">
        <f>IF($E8606="","",IFERROR(VLOOKUP(TRIM(E8606&amp;""),'Référentiel Articles'!$A$2:$F$634,4,FALSE),""))</f>
      </c>
      <c r="G8606" s="84">
        <f>IF($E8606="","",IFERROR(VLOOKUP(TRIM(E8606&amp;""),'Référentiel Articles'!$A$2:$F$634,5,FALSE),""))</f>
      </c>
      <c r="H8606" s="85" t="str">
        <v/>
      </c>
      <c r="I8606" s="84">
        <f>IF($E8606="","",IFERROR(VLOOKUP(TRIM(E8606&amp;""),'Référentiel Articles'!$A$2:$F$634,6,FALSE),""))</f>
      </c>
      <c r="J8606" s="90">
        <f>IF(OR($E8606="",$H8606=""),"",$H8606*$I8606)</f>
      </c>
      <c r="K8606" s="87" t="str">
        <v/>
      </c>
    </row>
    <row r="8607">
      <c r="A8607" s="74" t="str">
        <v/>
      </c>
      <c r="B8607" s="74" t="str">
        <v/>
      </c>
      <c r="C8607" s="75">
        <f>IF($E8607="","",IFERROR(VLOOKUP(TRIM(E8607&amp;""),'Référentiel Articles'!$A$2:$F$634,2,FALSE),""))</f>
      </c>
      <c r="D8607" s="75">
        <f>IF($E8607="","",IFERROR(VLOOKUP(TRIM(E8607&amp;""),'Référentiel Articles'!$A$2:$F$634,3,FALSE),""))</f>
      </c>
      <c r="E8607" s="74" t="str">
        <v/>
      </c>
      <c r="F8607" s="75">
        <f>IF($E8607="","",IFERROR(VLOOKUP(TRIM(E8607&amp;""),'Référentiel Articles'!$A$2:$F$634,4,FALSE),""))</f>
      </c>
      <c r="G8607" s="76">
        <f>IF($E8607="","",IFERROR(VLOOKUP(TRIM(E8607&amp;""),'Référentiel Articles'!$A$2:$F$634,5,FALSE),""))</f>
      </c>
      <c r="H8607" s="77" t="str">
        <v/>
      </c>
      <c r="I8607" s="76">
        <f>IF($E8607="","",IFERROR(VLOOKUP(TRIM(E8607&amp;""),'Référentiel Articles'!$A$2:$F$634,6,FALSE),""))</f>
      </c>
      <c r="J8607" s="78">
        <f>IF(OR($E8607="",$H8607=""),"",$H8607*$I8607)</f>
      </c>
      <c r="K8607" s="79" t="str">
        <v/>
      </c>
    </row>
    <row r="8608">
      <c r="A8608" s="81" t="str">
        <v/>
      </c>
      <c r="B8608" s="81" t="str">
        <v/>
      </c>
      <c r="C8608" s="83">
        <f>IF($E8608="","",IFERROR(VLOOKUP(TRIM(E8608&amp;""),'Référentiel Articles'!$A$2:$F$634,2,FALSE),""))</f>
      </c>
      <c r="D8608" s="83">
        <f>IF($E8608="","",IFERROR(VLOOKUP(TRIM(E8608&amp;""),'Référentiel Articles'!$A$2:$F$634,3,FALSE),""))</f>
      </c>
      <c r="E8608" s="81" t="str">
        <v/>
      </c>
      <c r="F8608" s="83">
        <f>IF($E8608="","",IFERROR(VLOOKUP(TRIM(E8608&amp;""),'Référentiel Articles'!$A$2:$F$634,4,FALSE),""))</f>
      </c>
      <c r="G8608" s="84">
        <f>IF($E8608="","",IFERROR(VLOOKUP(TRIM(E8608&amp;""),'Référentiel Articles'!$A$2:$F$634,5,FALSE),""))</f>
      </c>
      <c r="H8608" s="85" t="str">
        <v/>
      </c>
      <c r="I8608" s="84">
        <f>IF($E8608="","",IFERROR(VLOOKUP(TRIM(E8608&amp;""),'Référentiel Articles'!$A$2:$F$634,6,FALSE),""))</f>
      </c>
      <c r="J8608" s="90">
        <f>IF(OR($E8608="",$H8608=""),"",$H8608*$I8608)</f>
      </c>
      <c r="K8608" s="87" t="str">
        <v/>
      </c>
    </row>
    <row r="8609">
      <c r="A8609" s="74" t="str">
        <v/>
      </c>
      <c r="B8609" s="74" t="str">
        <v/>
      </c>
      <c r="C8609" s="75">
        <f>IF($E8609="","",IFERROR(VLOOKUP(TRIM(E8609&amp;""),'Référentiel Articles'!$A$2:$F$634,2,FALSE),""))</f>
      </c>
      <c r="D8609" s="75">
        <f>IF($E8609="","",IFERROR(VLOOKUP(TRIM(E8609&amp;""),'Référentiel Articles'!$A$2:$F$634,3,FALSE),""))</f>
      </c>
      <c r="E8609" s="74" t="str">
        <v/>
      </c>
      <c r="F8609" s="75">
        <f>IF($E8609="","",IFERROR(VLOOKUP(TRIM(E8609&amp;""),'Référentiel Articles'!$A$2:$F$634,4,FALSE),""))</f>
      </c>
      <c r="G8609" s="76">
        <f>IF($E8609="","",IFERROR(VLOOKUP(TRIM(E8609&amp;""),'Référentiel Articles'!$A$2:$F$634,5,FALSE),""))</f>
      </c>
      <c r="H8609" s="77" t="str">
        <v/>
      </c>
      <c r="I8609" s="76">
        <f>IF($E8609="","",IFERROR(VLOOKUP(TRIM(E8609&amp;""),'Référentiel Articles'!$A$2:$F$634,6,FALSE),""))</f>
      </c>
      <c r="J8609" s="78">
        <f>IF(OR($E8609="",$H8609=""),"",$H8609*$I8609)</f>
      </c>
      <c r="K8609" s="79" t="str">
        <v/>
      </c>
    </row>
    <row r="8610">
      <c r="A8610" s="81" t="str">
        <v/>
      </c>
      <c r="B8610" s="81" t="str">
        <v/>
      </c>
      <c r="C8610" s="83">
        <f>IF($E8610="","",IFERROR(VLOOKUP(TRIM(E8610&amp;""),'Référentiel Articles'!$A$2:$F$634,2,FALSE),""))</f>
      </c>
      <c r="D8610" s="83">
        <f>IF($E8610="","",IFERROR(VLOOKUP(TRIM(E8610&amp;""),'Référentiel Articles'!$A$2:$F$634,3,FALSE),""))</f>
      </c>
      <c r="E8610" s="81" t="str">
        <v/>
      </c>
      <c r="F8610" s="83">
        <f>IF($E8610="","",IFERROR(VLOOKUP(TRIM(E8610&amp;""),'Référentiel Articles'!$A$2:$F$634,4,FALSE),""))</f>
      </c>
      <c r="G8610" s="84">
        <f>IF($E8610="","",IFERROR(VLOOKUP(TRIM(E8610&amp;""),'Référentiel Articles'!$A$2:$F$634,5,FALSE),""))</f>
      </c>
      <c r="H8610" s="85" t="str">
        <v/>
      </c>
      <c r="I8610" s="84">
        <f>IF($E8610="","",IFERROR(VLOOKUP(TRIM(E8610&amp;""),'Référentiel Articles'!$A$2:$F$634,6,FALSE),""))</f>
      </c>
      <c r="J8610" s="90">
        <f>IF(OR($E8610="",$H8610=""),"",$H8610*$I8610)</f>
      </c>
      <c r="K8610" s="87" t="str">
        <v/>
      </c>
    </row>
    <row r="8611">
      <c r="A8611" s="74" t="str">
        <v/>
      </c>
      <c r="B8611" s="74" t="str">
        <v/>
      </c>
      <c r="C8611" s="75">
        <f>IF($E8611="","",IFERROR(VLOOKUP(TRIM(E8611&amp;""),'Référentiel Articles'!$A$2:$F$634,2,FALSE),""))</f>
      </c>
      <c r="D8611" s="75">
        <f>IF($E8611="","",IFERROR(VLOOKUP(TRIM(E8611&amp;""),'Référentiel Articles'!$A$2:$F$634,3,FALSE),""))</f>
      </c>
      <c r="E8611" s="74" t="str">
        <v/>
      </c>
      <c r="F8611" s="75">
        <f>IF($E8611="","",IFERROR(VLOOKUP(TRIM(E8611&amp;""),'Référentiel Articles'!$A$2:$F$634,4,FALSE),""))</f>
      </c>
      <c r="G8611" s="76">
        <f>IF($E8611="","",IFERROR(VLOOKUP(TRIM(E8611&amp;""),'Référentiel Articles'!$A$2:$F$634,5,FALSE),""))</f>
      </c>
      <c r="H8611" s="77" t="str">
        <v/>
      </c>
      <c r="I8611" s="76">
        <f>IF($E8611="","",IFERROR(VLOOKUP(TRIM(E8611&amp;""),'Référentiel Articles'!$A$2:$F$634,6,FALSE),""))</f>
      </c>
      <c r="J8611" s="78">
        <f>IF(OR($E8611="",$H8611=""),"",$H8611*$I8611)</f>
      </c>
      <c r="K8611" s="79" t="str">
        <v/>
      </c>
    </row>
    <row r="8612">
      <c r="A8612" s="81" t="str">
        <v/>
      </c>
      <c r="B8612" s="81" t="str">
        <v/>
      </c>
      <c r="C8612" s="83">
        <f>IF($E8612="","",IFERROR(VLOOKUP(TRIM(E8612&amp;""),'Référentiel Articles'!$A$2:$F$634,2,FALSE),""))</f>
      </c>
      <c r="D8612" s="83">
        <f>IF($E8612="","",IFERROR(VLOOKUP(TRIM(E8612&amp;""),'Référentiel Articles'!$A$2:$F$634,3,FALSE),""))</f>
      </c>
      <c r="E8612" s="81" t="str">
        <v/>
      </c>
      <c r="F8612" s="83">
        <f>IF($E8612="","",IFERROR(VLOOKUP(TRIM(E8612&amp;""),'Référentiel Articles'!$A$2:$F$634,4,FALSE),""))</f>
      </c>
      <c r="G8612" s="84">
        <f>IF($E8612="","",IFERROR(VLOOKUP(TRIM(E8612&amp;""),'Référentiel Articles'!$A$2:$F$634,5,FALSE),""))</f>
      </c>
      <c r="H8612" s="85" t="str">
        <v/>
      </c>
      <c r="I8612" s="84">
        <f>IF($E8612="","",IFERROR(VLOOKUP(TRIM(E8612&amp;""),'Référentiel Articles'!$A$2:$F$634,6,FALSE),""))</f>
      </c>
      <c r="J8612" s="90">
        <f>IF(OR($E8612="",$H8612=""),"",$H8612*$I8612)</f>
      </c>
      <c r="K8612" s="87" t="str">
        <v/>
      </c>
    </row>
    <row r="8613">
      <c r="A8613" s="74" t="str">
        <v/>
      </c>
      <c r="B8613" s="74" t="str">
        <v/>
      </c>
      <c r="C8613" s="75">
        <f>IF($E8613="","",IFERROR(VLOOKUP(TRIM(E8613&amp;""),'Référentiel Articles'!$A$2:$F$634,2,FALSE),""))</f>
      </c>
      <c r="D8613" s="75">
        <f>IF($E8613="","",IFERROR(VLOOKUP(TRIM(E8613&amp;""),'Référentiel Articles'!$A$2:$F$634,3,FALSE),""))</f>
      </c>
      <c r="E8613" s="74" t="str">
        <v/>
      </c>
      <c r="F8613" s="75">
        <f>IF($E8613="","",IFERROR(VLOOKUP(TRIM(E8613&amp;""),'Référentiel Articles'!$A$2:$F$634,4,FALSE),""))</f>
      </c>
      <c r="G8613" s="76">
        <f>IF($E8613="","",IFERROR(VLOOKUP(TRIM(E8613&amp;""),'Référentiel Articles'!$A$2:$F$634,5,FALSE),""))</f>
      </c>
      <c r="H8613" s="77" t="str">
        <v/>
      </c>
      <c r="I8613" s="76">
        <f>IF($E8613="","",IFERROR(VLOOKUP(TRIM(E8613&amp;""),'Référentiel Articles'!$A$2:$F$634,6,FALSE),""))</f>
      </c>
      <c r="J8613" s="78">
        <f>IF(OR($E8613="",$H8613=""),"",$H8613*$I8613)</f>
      </c>
      <c r="K8613" s="79" t="str">
        <v/>
      </c>
    </row>
    <row r="8614">
      <c r="A8614" s="81" t="str">
        <v/>
      </c>
      <c r="B8614" s="81" t="str">
        <v/>
      </c>
      <c r="C8614" s="83">
        <f>IF($E8614="","",IFERROR(VLOOKUP(TRIM(E8614&amp;""),'Référentiel Articles'!$A$2:$F$634,2,FALSE),""))</f>
      </c>
      <c r="D8614" s="83">
        <f>IF($E8614="","",IFERROR(VLOOKUP(TRIM(E8614&amp;""),'Référentiel Articles'!$A$2:$F$634,3,FALSE),""))</f>
      </c>
      <c r="E8614" s="81" t="str">
        <v/>
      </c>
      <c r="F8614" s="83">
        <f>IF($E8614="","",IFERROR(VLOOKUP(TRIM(E8614&amp;""),'Référentiel Articles'!$A$2:$F$634,4,FALSE),""))</f>
      </c>
      <c r="G8614" s="84">
        <f>IF($E8614="","",IFERROR(VLOOKUP(TRIM(E8614&amp;""),'Référentiel Articles'!$A$2:$F$634,5,FALSE),""))</f>
      </c>
      <c r="H8614" s="85" t="str">
        <v/>
      </c>
      <c r="I8614" s="84">
        <f>IF($E8614="","",IFERROR(VLOOKUP(TRIM(E8614&amp;""),'Référentiel Articles'!$A$2:$F$634,6,FALSE),""))</f>
      </c>
      <c r="J8614" s="90">
        <f>IF(OR($E8614="",$H8614=""),"",$H8614*$I8614)</f>
      </c>
      <c r="K8614" s="87" t="str">
        <v/>
      </c>
    </row>
    <row r="8615">
      <c r="A8615" s="74" t="str">
        <v/>
      </c>
      <c r="B8615" s="74" t="str">
        <v/>
      </c>
      <c r="C8615" s="75">
        <f>IF($E8615="","",IFERROR(VLOOKUP(TRIM(E8615&amp;""),'Référentiel Articles'!$A$2:$F$634,2,FALSE),""))</f>
      </c>
      <c r="D8615" s="75">
        <f>IF($E8615="","",IFERROR(VLOOKUP(TRIM(E8615&amp;""),'Référentiel Articles'!$A$2:$F$634,3,FALSE),""))</f>
      </c>
      <c r="E8615" s="74" t="str">
        <v/>
      </c>
      <c r="F8615" s="75">
        <f>IF($E8615="","",IFERROR(VLOOKUP(TRIM(E8615&amp;""),'Référentiel Articles'!$A$2:$F$634,4,FALSE),""))</f>
      </c>
      <c r="G8615" s="76">
        <f>IF($E8615="","",IFERROR(VLOOKUP(TRIM(E8615&amp;""),'Référentiel Articles'!$A$2:$F$634,5,FALSE),""))</f>
      </c>
      <c r="H8615" s="77" t="str">
        <v/>
      </c>
      <c r="I8615" s="76">
        <f>IF($E8615="","",IFERROR(VLOOKUP(TRIM(E8615&amp;""),'Référentiel Articles'!$A$2:$F$634,6,FALSE),""))</f>
      </c>
      <c r="J8615" s="78">
        <f>IF(OR($E8615="",$H8615=""),"",$H8615*$I8615)</f>
      </c>
      <c r="K8615" s="79" t="str">
        <v/>
      </c>
    </row>
    <row r="8616">
      <c r="A8616" s="81" t="str">
        <v/>
      </c>
      <c r="B8616" s="81" t="str">
        <v/>
      </c>
      <c r="C8616" s="83">
        <f>IF($E8616="","",IFERROR(VLOOKUP(TRIM(E8616&amp;""),'Référentiel Articles'!$A$2:$F$634,2,FALSE),""))</f>
      </c>
      <c r="D8616" s="83">
        <f>IF($E8616="","",IFERROR(VLOOKUP(TRIM(E8616&amp;""),'Référentiel Articles'!$A$2:$F$634,3,FALSE),""))</f>
      </c>
      <c r="E8616" s="81" t="str">
        <v/>
      </c>
      <c r="F8616" s="83">
        <f>IF($E8616="","",IFERROR(VLOOKUP(TRIM(E8616&amp;""),'Référentiel Articles'!$A$2:$F$634,4,FALSE),""))</f>
      </c>
      <c r="G8616" s="84">
        <f>IF($E8616="","",IFERROR(VLOOKUP(TRIM(E8616&amp;""),'Référentiel Articles'!$A$2:$F$634,5,FALSE),""))</f>
      </c>
      <c r="H8616" s="85" t="str">
        <v/>
      </c>
      <c r="I8616" s="84">
        <f>IF($E8616="","",IFERROR(VLOOKUP(TRIM(E8616&amp;""),'Référentiel Articles'!$A$2:$F$634,6,FALSE),""))</f>
      </c>
      <c r="J8616" s="90">
        <f>IF(OR($E8616="",$H8616=""),"",$H8616*$I8616)</f>
      </c>
      <c r="K8616" s="87" t="str">
        <v/>
      </c>
    </row>
    <row r="8617">
      <c r="A8617" s="74" t="str">
        <v/>
      </c>
      <c r="B8617" s="74" t="str">
        <v/>
      </c>
      <c r="C8617" s="75">
        <f>IF($E8617="","",IFERROR(VLOOKUP(TRIM(E8617&amp;""),'Référentiel Articles'!$A$2:$F$634,2,FALSE),""))</f>
      </c>
      <c r="D8617" s="75">
        <f>IF($E8617="","",IFERROR(VLOOKUP(TRIM(E8617&amp;""),'Référentiel Articles'!$A$2:$F$634,3,FALSE),""))</f>
      </c>
      <c r="E8617" s="74" t="str">
        <v/>
      </c>
      <c r="F8617" s="75">
        <f>IF($E8617="","",IFERROR(VLOOKUP(TRIM(E8617&amp;""),'Référentiel Articles'!$A$2:$F$634,4,FALSE),""))</f>
      </c>
      <c r="G8617" s="76">
        <f>IF($E8617="","",IFERROR(VLOOKUP(TRIM(E8617&amp;""),'Référentiel Articles'!$A$2:$F$634,5,FALSE),""))</f>
      </c>
      <c r="H8617" s="77" t="str">
        <v/>
      </c>
      <c r="I8617" s="76">
        <f>IF($E8617="","",IFERROR(VLOOKUP(TRIM(E8617&amp;""),'Référentiel Articles'!$A$2:$F$634,6,FALSE),""))</f>
      </c>
      <c r="J8617" s="78">
        <f>IF(OR($E8617="",$H8617=""),"",$H8617*$I8617)</f>
      </c>
      <c r="K8617" s="79" t="str">
        <v/>
      </c>
    </row>
    <row r="8618">
      <c r="A8618" s="81" t="str">
        <v/>
      </c>
      <c r="B8618" s="81" t="str">
        <v/>
      </c>
      <c r="C8618" s="83">
        <f>IF($E8618="","",IFERROR(VLOOKUP(TRIM(E8618&amp;""),'Référentiel Articles'!$A$2:$F$634,2,FALSE),""))</f>
      </c>
      <c r="D8618" s="83">
        <f>IF($E8618="","",IFERROR(VLOOKUP(TRIM(E8618&amp;""),'Référentiel Articles'!$A$2:$F$634,3,FALSE),""))</f>
      </c>
      <c r="E8618" s="81" t="str">
        <v/>
      </c>
      <c r="F8618" s="83">
        <f>IF($E8618="","",IFERROR(VLOOKUP(TRIM(E8618&amp;""),'Référentiel Articles'!$A$2:$F$634,4,FALSE),""))</f>
      </c>
      <c r="G8618" s="84">
        <f>IF($E8618="","",IFERROR(VLOOKUP(TRIM(E8618&amp;""),'Référentiel Articles'!$A$2:$F$634,5,FALSE),""))</f>
      </c>
      <c r="H8618" s="85" t="str">
        <v/>
      </c>
      <c r="I8618" s="84">
        <f>IF($E8618="","",IFERROR(VLOOKUP(TRIM(E8618&amp;""),'Référentiel Articles'!$A$2:$F$634,6,FALSE),""))</f>
      </c>
      <c r="J8618" s="90">
        <f>IF(OR($E8618="",$H8618=""),"",$H8618*$I8618)</f>
      </c>
      <c r="K8618" s="87" t="str">
        <v/>
      </c>
    </row>
    <row r="8619">
      <c r="A8619" s="74" t="str">
        <v/>
      </c>
      <c r="B8619" s="74" t="str">
        <v/>
      </c>
      <c r="C8619" s="75">
        <f>IF($E8619="","",IFERROR(VLOOKUP(TRIM(E8619&amp;""),'Référentiel Articles'!$A$2:$F$634,2,FALSE),""))</f>
      </c>
      <c r="D8619" s="75">
        <f>IF($E8619="","",IFERROR(VLOOKUP(TRIM(E8619&amp;""),'Référentiel Articles'!$A$2:$F$634,3,FALSE),""))</f>
      </c>
      <c r="E8619" s="74" t="str">
        <v/>
      </c>
      <c r="F8619" s="75">
        <f>IF($E8619="","",IFERROR(VLOOKUP(TRIM(E8619&amp;""),'Référentiel Articles'!$A$2:$F$634,4,FALSE),""))</f>
      </c>
      <c r="G8619" s="76">
        <f>IF($E8619="","",IFERROR(VLOOKUP(TRIM(E8619&amp;""),'Référentiel Articles'!$A$2:$F$634,5,FALSE),""))</f>
      </c>
      <c r="H8619" s="77" t="str">
        <v/>
      </c>
      <c r="I8619" s="76">
        <f>IF($E8619="","",IFERROR(VLOOKUP(TRIM(E8619&amp;""),'Référentiel Articles'!$A$2:$F$634,6,FALSE),""))</f>
      </c>
      <c r="J8619" s="78">
        <f>IF(OR($E8619="",$H8619=""),"",$H8619*$I8619)</f>
      </c>
      <c r="K8619" s="79" t="str">
        <v/>
      </c>
    </row>
    <row r="8620">
      <c r="A8620" s="81" t="str">
        <v/>
      </c>
      <c r="B8620" s="81" t="str">
        <v/>
      </c>
      <c r="C8620" s="83">
        <f>IF($E8620="","",IFERROR(VLOOKUP(TRIM(E8620&amp;""),'Référentiel Articles'!$A$2:$F$634,2,FALSE),""))</f>
      </c>
      <c r="D8620" s="83">
        <f>IF($E8620="","",IFERROR(VLOOKUP(TRIM(E8620&amp;""),'Référentiel Articles'!$A$2:$F$634,3,FALSE),""))</f>
      </c>
      <c r="E8620" s="81" t="str">
        <v/>
      </c>
      <c r="F8620" s="83">
        <f>IF($E8620="","",IFERROR(VLOOKUP(TRIM(E8620&amp;""),'Référentiel Articles'!$A$2:$F$634,4,FALSE),""))</f>
      </c>
      <c r="G8620" s="84">
        <f>IF($E8620="","",IFERROR(VLOOKUP(TRIM(E8620&amp;""),'Référentiel Articles'!$A$2:$F$634,5,FALSE),""))</f>
      </c>
      <c r="H8620" s="85" t="str">
        <v/>
      </c>
      <c r="I8620" s="84">
        <f>IF($E8620="","",IFERROR(VLOOKUP(TRIM(E8620&amp;""),'Référentiel Articles'!$A$2:$F$634,6,FALSE),""))</f>
      </c>
      <c r="J8620" s="90">
        <f>IF(OR($E8620="",$H8620=""),"",$H8620*$I8620)</f>
      </c>
      <c r="K8620" s="87" t="str">
        <v/>
      </c>
    </row>
    <row r="8621">
      <c r="A8621" s="74" t="str">
        <v/>
      </c>
      <c r="B8621" s="74" t="str">
        <v/>
      </c>
      <c r="C8621" s="75">
        <f>IF($E8621="","",IFERROR(VLOOKUP(TRIM(E8621&amp;""),'Référentiel Articles'!$A$2:$F$634,2,FALSE),""))</f>
      </c>
      <c r="D8621" s="75">
        <f>IF($E8621="","",IFERROR(VLOOKUP(TRIM(E8621&amp;""),'Référentiel Articles'!$A$2:$F$634,3,FALSE),""))</f>
      </c>
      <c r="E8621" s="74" t="str">
        <v/>
      </c>
      <c r="F8621" s="75">
        <f>IF($E8621="","",IFERROR(VLOOKUP(TRIM(E8621&amp;""),'Référentiel Articles'!$A$2:$F$634,4,FALSE),""))</f>
      </c>
      <c r="G8621" s="76">
        <f>IF($E8621="","",IFERROR(VLOOKUP(TRIM(E8621&amp;""),'Référentiel Articles'!$A$2:$F$634,5,FALSE),""))</f>
      </c>
      <c r="H8621" s="77" t="str">
        <v/>
      </c>
      <c r="I8621" s="76">
        <f>IF($E8621="","",IFERROR(VLOOKUP(TRIM(E8621&amp;""),'Référentiel Articles'!$A$2:$F$634,6,FALSE),""))</f>
      </c>
      <c r="J8621" s="78">
        <f>IF(OR($E8621="",$H8621=""),"",$H8621*$I8621)</f>
      </c>
      <c r="K8621" s="79" t="str">
        <v/>
      </c>
    </row>
    <row r="8622">
      <c r="A8622" s="81" t="str">
        <v/>
      </c>
      <c r="B8622" s="81" t="str">
        <v/>
      </c>
      <c r="C8622" s="83">
        <f>IF($E8622="","",IFERROR(VLOOKUP(TRIM(E8622&amp;""),'Référentiel Articles'!$A$2:$F$634,2,FALSE),""))</f>
      </c>
      <c r="D8622" s="83">
        <f>IF($E8622="","",IFERROR(VLOOKUP(TRIM(E8622&amp;""),'Référentiel Articles'!$A$2:$F$634,3,FALSE),""))</f>
      </c>
      <c r="E8622" s="81" t="str">
        <v/>
      </c>
      <c r="F8622" s="83">
        <f>IF($E8622="","",IFERROR(VLOOKUP(TRIM(E8622&amp;""),'Référentiel Articles'!$A$2:$F$634,4,FALSE),""))</f>
      </c>
      <c r="G8622" s="84">
        <f>IF($E8622="","",IFERROR(VLOOKUP(TRIM(E8622&amp;""),'Référentiel Articles'!$A$2:$F$634,5,FALSE),""))</f>
      </c>
      <c r="H8622" s="85" t="str">
        <v/>
      </c>
      <c r="I8622" s="84">
        <f>IF($E8622="","",IFERROR(VLOOKUP(TRIM(E8622&amp;""),'Référentiel Articles'!$A$2:$F$634,6,FALSE),""))</f>
      </c>
      <c r="J8622" s="90">
        <f>IF(OR($E8622="",$H8622=""),"",$H8622*$I8622)</f>
      </c>
      <c r="K8622" s="87" t="str">
        <v/>
      </c>
    </row>
    <row r="8623">
      <c r="A8623" s="74" t="str">
        <v/>
      </c>
      <c r="B8623" s="74" t="str">
        <v/>
      </c>
      <c r="C8623" s="75">
        <f>IF($E8623="","",IFERROR(VLOOKUP(TRIM(E8623&amp;""),'Référentiel Articles'!$A$2:$F$634,2,FALSE),""))</f>
      </c>
      <c r="D8623" s="75">
        <f>IF($E8623="","",IFERROR(VLOOKUP(TRIM(E8623&amp;""),'Référentiel Articles'!$A$2:$F$634,3,FALSE),""))</f>
      </c>
      <c r="E8623" s="74" t="str">
        <v/>
      </c>
      <c r="F8623" s="75">
        <f>IF($E8623="","",IFERROR(VLOOKUP(TRIM(E8623&amp;""),'Référentiel Articles'!$A$2:$F$634,4,FALSE),""))</f>
      </c>
      <c r="G8623" s="76">
        <f>IF($E8623="","",IFERROR(VLOOKUP(TRIM(E8623&amp;""),'Référentiel Articles'!$A$2:$F$634,5,FALSE),""))</f>
      </c>
      <c r="H8623" s="77" t="str">
        <v/>
      </c>
      <c r="I8623" s="76">
        <f>IF($E8623="","",IFERROR(VLOOKUP(TRIM(E8623&amp;""),'Référentiel Articles'!$A$2:$F$634,6,FALSE),""))</f>
      </c>
      <c r="J8623" s="78">
        <f>IF(OR($E8623="",$H8623=""),"",$H8623*$I8623)</f>
      </c>
      <c r="K8623" s="79" t="str">
        <v/>
      </c>
    </row>
    <row r="8624">
      <c r="A8624" s="81" t="str">
        <v/>
      </c>
      <c r="B8624" s="81" t="str">
        <v/>
      </c>
      <c r="C8624" s="83">
        <f>IF($E8624="","",IFERROR(VLOOKUP(TRIM(E8624&amp;""),'Référentiel Articles'!$A$2:$F$634,2,FALSE),""))</f>
      </c>
      <c r="D8624" s="83">
        <f>IF($E8624="","",IFERROR(VLOOKUP(TRIM(E8624&amp;""),'Référentiel Articles'!$A$2:$F$634,3,FALSE),""))</f>
      </c>
      <c r="E8624" s="81" t="str">
        <v/>
      </c>
      <c r="F8624" s="83">
        <f>IF($E8624="","",IFERROR(VLOOKUP(TRIM(E8624&amp;""),'Référentiel Articles'!$A$2:$F$634,4,FALSE),""))</f>
      </c>
      <c r="G8624" s="84">
        <f>IF($E8624="","",IFERROR(VLOOKUP(TRIM(E8624&amp;""),'Référentiel Articles'!$A$2:$F$634,5,FALSE),""))</f>
      </c>
      <c r="H8624" s="85" t="str">
        <v/>
      </c>
      <c r="I8624" s="84">
        <f>IF($E8624="","",IFERROR(VLOOKUP(TRIM(E8624&amp;""),'Référentiel Articles'!$A$2:$F$634,6,FALSE),""))</f>
      </c>
      <c r="J8624" s="90">
        <f>IF(OR($E8624="",$H8624=""),"",$H8624*$I8624)</f>
      </c>
      <c r="K8624" s="87" t="str">
        <v/>
      </c>
    </row>
    <row r="8625">
      <c r="A8625" s="74" t="str">
        <v/>
      </c>
      <c r="B8625" s="74" t="str">
        <v/>
      </c>
      <c r="C8625" s="75">
        <f>IF($E8625="","",IFERROR(VLOOKUP(TRIM(E8625&amp;""),'Référentiel Articles'!$A$2:$F$634,2,FALSE),""))</f>
      </c>
      <c r="D8625" s="75">
        <f>IF($E8625="","",IFERROR(VLOOKUP(TRIM(E8625&amp;""),'Référentiel Articles'!$A$2:$F$634,3,FALSE),""))</f>
      </c>
      <c r="E8625" s="74" t="str">
        <v/>
      </c>
      <c r="F8625" s="75">
        <f>IF($E8625="","",IFERROR(VLOOKUP(TRIM(E8625&amp;""),'Référentiel Articles'!$A$2:$F$634,4,FALSE),""))</f>
      </c>
      <c r="G8625" s="76">
        <f>IF($E8625="","",IFERROR(VLOOKUP(TRIM(E8625&amp;""),'Référentiel Articles'!$A$2:$F$634,5,FALSE),""))</f>
      </c>
      <c r="H8625" s="77" t="str">
        <v/>
      </c>
      <c r="I8625" s="76">
        <f>IF($E8625="","",IFERROR(VLOOKUP(TRIM(E8625&amp;""),'Référentiel Articles'!$A$2:$F$634,6,FALSE),""))</f>
      </c>
      <c r="J8625" s="78">
        <f>IF(OR($E8625="",$H8625=""),"",$H8625*$I8625)</f>
      </c>
      <c r="K8625" s="79" t="str">
        <v/>
      </c>
    </row>
    <row r="8626">
      <c r="A8626" s="81" t="str">
        <v/>
      </c>
      <c r="B8626" s="81" t="str">
        <v/>
      </c>
      <c r="C8626" s="83">
        <f>IF($E8626="","",IFERROR(VLOOKUP(TRIM(E8626&amp;""),'Référentiel Articles'!$A$2:$F$634,2,FALSE),""))</f>
      </c>
      <c r="D8626" s="83">
        <f>IF($E8626="","",IFERROR(VLOOKUP(TRIM(E8626&amp;""),'Référentiel Articles'!$A$2:$F$634,3,FALSE),""))</f>
      </c>
      <c r="E8626" s="81" t="str">
        <v/>
      </c>
      <c r="F8626" s="83">
        <f>IF($E8626="","",IFERROR(VLOOKUP(TRIM(E8626&amp;""),'Référentiel Articles'!$A$2:$F$634,4,FALSE),""))</f>
      </c>
      <c r="G8626" s="84">
        <f>IF($E8626="","",IFERROR(VLOOKUP(TRIM(E8626&amp;""),'Référentiel Articles'!$A$2:$F$634,5,FALSE),""))</f>
      </c>
      <c r="H8626" s="85" t="str">
        <v/>
      </c>
      <c r="I8626" s="84">
        <f>IF($E8626="","",IFERROR(VLOOKUP(TRIM(E8626&amp;""),'Référentiel Articles'!$A$2:$F$634,6,FALSE),""))</f>
      </c>
      <c r="J8626" s="90">
        <f>IF(OR($E8626="",$H8626=""),"",$H8626*$I8626)</f>
      </c>
      <c r="K8626" s="87" t="str">
        <v/>
      </c>
    </row>
    <row r="8627">
      <c r="A8627" s="74" t="str">
        <v/>
      </c>
      <c r="B8627" s="74" t="str">
        <v/>
      </c>
      <c r="C8627" s="75">
        <f>IF($E8627="","",IFERROR(VLOOKUP(TRIM(E8627&amp;""),'Référentiel Articles'!$A$2:$F$634,2,FALSE),""))</f>
      </c>
      <c r="D8627" s="75">
        <f>IF($E8627="","",IFERROR(VLOOKUP(TRIM(E8627&amp;""),'Référentiel Articles'!$A$2:$F$634,3,FALSE),""))</f>
      </c>
      <c r="E8627" s="74" t="str">
        <v/>
      </c>
      <c r="F8627" s="75">
        <f>IF($E8627="","",IFERROR(VLOOKUP(TRIM(E8627&amp;""),'Référentiel Articles'!$A$2:$F$634,4,FALSE),""))</f>
      </c>
      <c r="G8627" s="76">
        <f>IF($E8627="","",IFERROR(VLOOKUP(TRIM(E8627&amp;""),'Référentiel Articles'!$A$2:$F$634,5,FALSE),""))</f>
      </c>
      <c r="H8627" s="77" t="str">
        <v/>
      </c>
      <c r="I8627" s="76">
        <f>IF($E8627="","",IFERROR(VLOOKUP(TRIM(E8627&amp;""),'Référentiel Articles'!$A$2:$F$634,6,FALSE),""))</f>
      </c>
      <c r="J8627" s="78">
        <f>IF(OR($E8627="",$H8627=""),"",$H8627*$I8627)</f>
      </c>
      <c r="K8627" s="79" t="str">
        <v/>
      </c>
    </row>
    <row r="8628">
      <c r="A8628" s="81" t="str">
        <v/>
      </c>
      <c r="B8628" s="81" t="str">
        <v/>
      </c>
      <c r="C8628" s="83">
        <f>IF($E8628="","",IFERROR(VLOOKUP(TRIM(E8628&amp;""),'Référentiel Articles'!$A$2:$F$634,2,FALSE),""))</f>
      </c>
      <c r="D8628" s="83">
        <f>IF($E8628="","",IFERROR(VLOOKUP(TRIM(E8628&amp;""),'Référentiel Articles'!$A$2:$F$634,3,FALSE),""))</f>
      </c>
      <c r="E8628" s="81" t="str">
        <v/>
      </c>
      <c r="F8628" s="83">
        <f>IF($E8628="","",IFERROR(VLOOKUP(TRIM(E8628&amp;""),'Référentiel Articles'!$A$2:$F$634,4,FALSE),""))</f>
      </c>
      <c r="G8628" s="84">
        <f>IF($E8628="","",IFERROR(VLOOKUP(TRIM(E8628&amp;""),'Référentiel Articles'!$A$2:$F$634,5,FALSE),""))</f>
      </c>
      <c r="H8628" s="85" t="str">
        <v/>
      </c>
      <c r="I8628" s="84">
        <f>IF($E8628="","",IFERROR(VLOOKUP(TRIM(E8628&amp;""),'Référentiel Articles'!$A$2:$F$634,6,FALSE),""))</f>
      </c>
      <c r="J8628" s="90">
        <f>IF(OR($E8628="",$H8628=""),"",$H8628*$I8628)</f>
      </c>
      <c r="K8628" s="87" t="str">
        <v/>
      </c>
    </row>
    <row r="8629">
      <c r="A8629" s="74" t="str">
        <v/>
      </c>
      <c r="B8629" s="74" t="str">
        <v/>
      </c>
      <c r="C8629" s="75">
        <f>IF($E8629="","",IFERROR(VLOOKUP(TRIM(E8629&amp;""),'Référentiel Articles'!$A$2:$F$634,2,FALSE),""))</f>
      </c>
      <c r="D8629" s="75">
        <f>IF($E8629="","",IFERROR(VLOOKUP(TRIM(E8629&amp;""),'Référentiel Articles'!$A$2:$F$634,3,FALSE),""))</f>
      </c>
      <c r="E8629" s="74" t="str">
        <v/>
      </c>
      <c r="F8629" s="75">
        <f>IF($E8629="","",IFERROR(VLOOKUP(TRIM(E8629&amp;""),'Référentiel Articles'!$A$2:$F$634,4,FALSE),""))</f>
      </c>
      <c r="G8629" s="76">
        <f>IF($E8629="","",IFERROR(VLOOKUP(TRIM(E8629&amp;""),'Référentiel Articles'!$A$2:$F$634,5,FALSE),""))</f>
      </c>
      <c r="H8629" s="77" t="str">
        <v/>
      </c>
      <c r="I8629" s="76">
        <f>IF($E8629="","",IFERROR(VLOOKUP(TRIM(E8629&amp;""),'Référentiel Articles'!$A$2:$F$634,6,FALSE),""))</f>
      </c>
      <c r="J8629" s="78">
        <f>IF(OR($E8629="",$H8629=""),"",$H8629*$I8629)</f>
      </c>
      <c r="K8629" s="79" t="str">
        <v/>
      </c>
    </row>
    <row r="8630">
      <c r="A8630" s="81" t="str">
        <v/>
      </c>
      <c r="B8630" s="81" t="str">
        <v/>
      </c>
      <c r="C8630" s="83">
        <f>IF($E8630="","",IFERROR(VLOOKUP(TRIM(E8630&amp;""),'Référentiel Articles'!$A$2:$F$634,2,FALSE),""))</f>
      </c>
      <c r="D8630" s="83">
        <f>IF($E8630="","",IFERROR(VLOOKUP(TRIM(E8630&amp;""),'Référentiel Articles'!$A$2:$F$634,3,FALSE),""))</f>
      </c>
      <c r="E8630" s="81" t="str">
        <v/>
      </c>
      <c r="F8630" s="83">
        <f>IF($E8630="","",IFERROR(VLOOKUP(TRIM(E8630&amp;""),'Référentiel Articles'!$A$2:$F$634,4,FALSE),""))</f>
      </c>
      <c r="G8630" s="84">
        <f>IF($E8630="","",IFERROR(VLOOKUP(TRIM(E8630&amp;""),'Référentiel Articles'!$A$2:$F$634,5,FALSE),""))</f>
      </c>
      <c r="H8630" s="85" t="str">
        <v/>
      </c>
      <c r="I8630" s="84">
        <f>IF($E8630="","",IFERROR(VLOOKUP(TRIM(E8630&amp;""),'Référentiel Articles'!$A$2:$F$634,6,FALSE),""))</f>
      </c>
      <c r="J8630" s="90">
        <f>IF(OR($E8630="",$H8630=""),"",$H8630*$I8630)</f>
      </c>
      <c r="K8630" s="87" t="str">
        <v/>
      </c>
    </row>
    <row r="8631">
      <c r="A8631" s="74" t="str">
        <v/>
      </c>
      <c r="B8631" s="74" t="str">
        <v/>
      </c>
      <c r="C8631" s="75">
        <f>IF($E8631="","",IFERROR(VLOOKUP(TRIM(E8631&amp;""),'Référentiel Articles'!$A$2:$F$634,2,FALSE),""))</f>
      </c>
      <c r="D8631" s="75">
        <f>IF($E8631="","",IFERROR(VLOOKUP(TRIM(E8631&amp;""),'Référentiel Articles'!$A$2:$F$634,3,FALSE),""))</f>
      </c>
      <c r="E8631" s="74" t="str">
        <v/>
      </c>
      <c r="F8631" s="75">
        <f>IF($E8631="","",IFERROR(VLOOKUP(TRIM(E8631&amp;""),'Référentiel Articles'!$A$2:$F$634,4,FALSE),""))</f>
      </c>
      <c r="G8631" s="76">
        <f>IF($E8631="","",IFERROR(VLOOKUP(TRIM(E8631&amp;""),'Référentiel Articles'!$A$2:$F$634,5,FALSE),""))</f>
      </c>
      <c r="H8631" s="77" t="str">
        <v/>
      </c>
      <c r="I8631" s="76">
        <f>IF($E8631="","",IFERROR(VLOOKUP(TRIM(E8631&amp;""),'Référentiel Articles'!$A$2:$F$634,6,FALSE),""))</f>
      </c>
      <c r="J8631" s="78">
        <f>IF(OR($E8631="",$H8631=""),"",$H8631*$I8631)</f>
      </c>
      <c r="K8631" s="79" t="str">
        <v/>
      </c>
    </row>
    <row r="8632">
      <c r="A8632" s="81" t="str">
        <v/>
      </c>
      <c r="B8632" s="81" t="str">
        <v/>
      </c>
      <c r="C8632" s="83">
        <f>IF($E8632="","",IFERROR(VLOOKUP(TRIM(E8632&amp;""),'Référentiel Articles'!$A$2:$F$634,2,FALSE),""))</f>
      </c>
      <c r="D8632" s="83">
        <f>IF($E8632="","",IFERROR(VLOOKUP(TRIM(E8632&amp;""),'Référentiel Articles'!$A$2:$F$634,3,FALSE),""))</f>
      </c>
      <c r="E8632" s="81" t="str">
        <v/>
      </c>
      <c r="F8632" s="83">
        <f>IF($E8632="","",IFERROR(VLOOKUP(TRIM(E8632&amp;""),'Référentiel Articles'!$A$2:$F$634,4,FALSE),""))</f>
      </c>
      <c r="G8632" s="84">
        <f>IF($E8632="","",IFERROR(VLOOKUP(TRIM(E8632&amp;""),'Référentiel Articles'!$A$2:$F$634,5,FALSE),""))</f>
      </c>
      <c r="H8632" s="85" t="str">
        <v/>
      </c>
      <c r="I8632" s="84">
        <f>IF($E8632="","",IFERROR(VLOOKUP(TRIM(E8632&amp;""),'Référentiel Articles'!$A$2:$F$634,6,FALSE),""))</f>
      </c>
      <c r="J8632" s="90">
        <f>IF(OR($E8632="",$H8632=""),"",$H8632*$I8632)</f>
      </c>
      <c r="K8632" s="87" t="str">
        <v/>
      </c>
    </row>
    <row r="8633">
      <c r="A8633" s="74" t="str">
        <v/>
      </c>
      <c r="B8633" s="74" t="str">
        <v/>
      </c>
      <c r="C8633" s="75">
        <f>IF($E8633="","",IFERROR(VLOOKUP(TRIM(E8633&amp;""),'Référentiel Articles'!$A$2:$F$634,2,FALSE),""))</f>
      </c>
      <c r="D8633" s="75">
        <f>IF($E8633="","",IFERROR(VLOOKUP(TRIM(E8633&amp;""),'Référentiel Articles'!$A$2:$F$634,3,FALSE),""))</f>
      </c>
      <c r="E8633" s="74" t="str">
        <v/>
      </c>
      <c r="F8633" s="75">
        <f>IF($E8633="","",IFERROR(VLOOKUP(TRIM(E8633&amp;""),'Référentiel Articles'!$A$2:$F$634,4,FALSE),""))</f>
      </c>
      <c r="G8633" s="76">
        <f>IF($E8633="","",IFERROR(VLOOKUP(TRIM(E8633&amp;""),'Référentiel Articles'!$A$2:$F$634,5,FALSE),""))</f>
      </c>
      <c r="H8633" s="77" t="str">
        <v/>
      </c>
      <c r="I8633" s="76">
        <f>IF($E8633="","",IFERROR(VLOOKUP(TRIM(E8633&amp;""),'Référentiel Articles'!$A$2:$F$634,6,FALSE),""))</f>
      </c>
      <c r="J8633" s="78">
        <f>IF(OR($E8633="",$H8633=""),"",$H8633*$I8633)</f>
      </c>
      <c r="K8633" s="79" t="str">
        <v/>
      </c>
    </row>
    <row r="8634">
      <c r="A8634" s="81" t="str">
        <v/>
      </c>
      <c r="B8634" s="81" t="str">
        <v/>
      </c>
      <c r="C8634" s="83">
        <f>IF($E8634="","",IFERROR(VLOOKUP(TRIM(E8634&amp;""),'Référentiel Articles'!$A$2:$F$634,2,FALSE),""))</f>
      </c>
      <c r="D8634" s="83">
        <f>IF($E8634="","",IFERROR(VLOOKUP(TRIM(E8634&amp;""),'Référentiel Articles'!$A$2:$F$634,3,FALSE),""))</f>
      </c>
      <c r="E8634" s="81" t="str">
        <v/>
      </c>
      <c r="F8634" s="83">
        <f>IF($E8634="","",IFERROR(VLOOKUP(TRIM(E8634&amp;""),'Référentiel Articles'!$A$2:$F$634,4,FALSE),""))</f>
      </c>
      <c r="G8634" s="84">
        <f>IF($E8634="","",IFERROR(VLOOKUP(TRIM(E8634&amp;""),'Référentiel Articles'!$A$2:$F$634,5,FALSE),""))</f>
      </c>
      <c r="H8634" s="85" t="str">
        <v/>
      </c>
      <c r="I8634" s="84">
        <f>IF($E8634="","",IFERROR(VLOOKUP(TRIM(E8634&amp;""),'Référentiel Articles'!$A$2:$F$634,6,FALSE),""))</f>
      </c>
      <c r="J8634" s="90">
        <f>IF(OR($E8634="",$H8634=""),"",$H8634*$I8634)</f>
      </c>
      <c r="K8634" s="87" t="str">
        <v/>
      </c>
    </row>
    <row r="8635">
      <c r="A8635" s="74" t="str">
        <v/>
      </c>
      <c r="B8635" s="74" t="str">
        <v/>
      </c>
      <c r="C8635" s="75">
        <f>IF($E8635="","",IFERROR(VLOOKUP(TRIM(E8635&amp;""),'Référentiel Articles'!$A$2:$F$634,2,FALSE),""))</f>
      </c>
      <c r="D8635" s="75">
        <f>IF($E8635="","",IFERROR(VLOOKUP(TRIM(E8635&amp;""),'Référentiel Articles'!$A$2:$F$634,3,FALSE),""))</f>
      </c>
      <c r="E8635" s="74" t="str">
        <v/>
      </c>
      <c r="F8635" s="75">
        <f>IF($E8635="","",IFERROR(VLOOKUP(TRIM(E8635&amp;""),'Référentiel Articles'!$A$2:$F$634,4,FALSE),""))</f>
      </c>
      <c r="G8635" s="76">
        <f>IF($E8635="","",IFERROR(VLOOKUP(TRIM(E8635&amp;""),'Référentiel Articles'!$A$2:$F$634,5,FALSE),""))</f>
      </c>
      <c r="H8635" s="77" t="str">
        <v/>
      </c>
      <c r="I8635" s="76">
        <f>IF($E8635="","",IFERROR(VLOOKUP(TRIM(E8635&amp;""),'Référentiel Articles'!$A$2:$F$634,6,FALSE),""))</f>
      </c>
      <c r="J8635" s="78">
        <f>IF(OR($E8635="",$H8635=""),"",$H8635*$I8635)</f>
      </c>
      <c r="K8635" s="79" t="str">
        <v/>
      </c>
    </row>
    <row r="8636">
      <c r="A8636" s="81" t="str">
        <v/>
      </c>
      <c r="B8636" s="81" t="str">
        <v/>
      </c>
      <c r="C8636" s="83">
        <f>IF($E8636="","",IFERROR(VLOOKUP(TRIM(E8636&amp;""),'Référentiel Articles'!$A$2:$F$634,2,FALSE),""))</f>
      </c>
      <c r="D8636" s="83">
        <f>IF($E8636="","",IFERROR(VLOOKUP(TRIM(E8636&amp;""),'Référentiel Articles'!$A$2:$F$634,3,FALSE),""))</f>
      </c>
      <c r="E8636" s="81" t="str">
        <v/>
      </c>
      <c r="F8636" s="83">
        <f>IF($E8636="","",IFERROR(VLOOKUP(TRIM(E8636&amp;""),'Référentiel Articles'!$A$2:$F$634,4,FALSE),""))</f>
      </c>
      <c r="G8636" s="84">
        <f>IF($E8636="","",IFERROR(VLOOKUP(TRIM(E8636&amp;""),'Référentiel Articles'!$A$2:$F$634,5,FALSE),""))</f>
      </c>
      <c r="H8636" s="85" t="str">
        <v/>
      </c>
      <c r="I8636" s="84">
        <f>IF($E8636="","",IFERROR(VLOOKUP(TRIM(E8636&amp;""),'Référentiel Articles'!$A$2:$F$634,6,FALSE),""))</f>
      </c>
      <c r="J8636" s="90">
        <f>IF(OR($E8636="",$H8636=""),"",$H8636*$I8636)</f>
      </c>
      <c r="K8636" s="87" t="str">
        <v/>
      </c>
    </row>
    <row r="8637">
      <c r="A8637" s="74" t="str">
        <v/>
      </c>
      <c r="B8637" s="74" t="str">
        <v/>
      </c>
      <c r="C8637" s="75">
        <f>IF($E8637="","",IFERROR(VLOOKUP(TRIM(E8637&amp;""),'Référentiel Articles'!$A$2:$F$634,2,FALSE),""))</f>
      </c>
      <c r="D8637" s="75">
        <f>IF($E8637="","",IFERROR(VLOOKUP(TRIM(E8637&amp;""),'Référentiel Articles'!$A$2:$F$634,3,FALSE),""))</f>
      </c>
      <c r="E8637" s="74" t="str">
        <v/>
      </c>
      <c r="F8637" s="75">
        <f>IF($E8637="","",IFERROR(VLOOKUP(TRIM(E8637&amp;""),'Référentiel Articles'!$A$2:$F$634,4,FALSE),""))</f>
      </c>
      <c r="G8637" s="76">
        <f>IF($E8637="","",IFERROR(VLOOKUP(TRIM(E8637&amp;""),'Référentiel Articles'!$A$2:$F$634,5,FALSE),""))</f>
      </c>
      <c r="H8637" s="77" t="str">
        <v/>
      </c>
      <c r="I8637" s="76">
        <f>IF($E8637="","",IFERROR(VLOOKUP(TRIM(E8637&amp;""),'Référentiel Articles'!$A$2:$F$634,6,FALSE),""))</f>
      </c>
      <c r="J8637" s="78">
        <f>IF(OR($E8637="",$H8637=""),"",$H8637*$I8637)</f>
      </c>
      <c r="K8637" s="79" t="str">
        <v/>
      </c>
    </row>
    <row r="8638">
      <c r="A8638" s="81" t="str">
        <v/>
      </c>
      <c r="B8638" s="81" t="str">
        <v/>
      </c>
      <c r="C8638" s="83">
        <f>IF($E8638="","",IFERROR(VLOOKUP(TRIM(E8638&amp;""),'Référentiel Articles'!$A$2:$F$634,2,FALSE),""))</f>
      </c>
      <c r="D8638" s="83">
        <f>IF($E8638="","",IFERROR(VLOOKUP(TRIM(E8638&amp;""),'Référentiel Articles'!$A$2:$F$634,3,FALSE),""))</f>
      </c>
      <c r="E8638" s="81" t="str">
        <v/>
      </c>
      <c r="F8638" s="83">
        <f>IF($E8638="","",IFERROR(VLOOKUP(TRIM(E8638&amp;""),'Référentiel Articles'!$A$2:$F$634,4,FALSE),""))</f>
      </c>
      <c r="G8638" s="84">
        <f>IF($E8638="","",IFERROR(VLOOKUP(TRIM(E8638&amp;""),'Référentiel Articles'!$A$2:$F$634,5,FALSE),""))</f>
      </c>
      <c r="H8638" s="85" t="str">
        <v/>
      </c>
      <c r="I8638" s="84">
        <f>IF($E8638="","",IFERROR(VLOOKUP(TRIM(E8638&amp;""),'Référentiel Articles'!$A$2:$F$634,6,FALSE),""))</f>
      </c>
      <c r="J8638" s="90">
        <f>IF(OR($E8638="",$H8638=""),"",$H8638*$I8638)</f>
      </c>
      <c r="K8638" s="87" t="str">
        <v/>
      </c>
    </row>
    <row r="8639">
      <c r="A8639" s="74" t="str">
        <v/>
      </c>
      <c r="B8639" s="74" t="str">
        <v/>
      </c>
      <c r="C8639" s="75">
        <f>IF($E8639="","",IFERROR(VLOOKUP(TRIM(E8639&amp;""),'Référentiel Articles'!$A$2:$F$634,2,FALSE),""))</f>
      </c>
      <c r="D8639" s="75">
        <f>IF($E8639="","",IFERROR(VLOOKUP(TRIM(E8639&amp;""),'Référentiel Articles'!$A$2:$F$634,3,FALSE),""))</f>
      </c>
      <c r="E8639" s="74" t="str">
        <v/>
      </c>
      <c r="F8639" s="75">
        <f>IF($E8639="","",IFERROR(VLOOKUP(TRIM(E8639&amp;""),'Référentiel Articles'!$A$2:$F$634,4,FALSE),""))</f>
      </c>
      <c r="G8639" s="76">
        <f>IF($E8639="","",IFERROR(VLOOKUP(TRIM(E8639&amp;""),'Référentiel Articles'!$A$2:$F$634,5,FALSE),""))</f>
      </c>
      <c r="H8639" s="77" t="str">
        <v/>
      </c>
      <c r="I8639" s="76">
        <f>IF($E8639="","",IFERROR(VLOOKUP(TRIM(E8639&amp;""),'Référentiel Articles'!$A$2:$F$634,6,FALSE),""))</f>
      </c>
      <c r="J8639" s="78">
        <f>IF(OR($E8639="",$H8639=""),"",$H8639*$I8639)</f>
      </c>
      <c r="K8639" s="79" t="str">
        <v/>
      </c>
    </row>
    <row r="8640">
      <c r="A8640" s="81" t="str">
        <v/>
      </c>
      <c r="B8640" s="81" t="str">
        <v/>
      </c>
      <c r="C8640" s="83">
        <f>IF($E8640="","",IFERROR(VLOOKUP(TRIM(E8640&amp;""),'Référentiel Articles'!$A$2:$F$634,2,FALSE),""))</f>
      </c>
      <c r="D8640" s="83">
        <f>IF($E8640="","",IFERROR(VLOOKUP(TRIM(E8640&amp;""),'Référentiel Articles'!$A$2:$F$634,3,FALSE),""))</f>
      </c>
      <c r="E8640" s="81" t="str">
        <v/>
      </c>
      <c r="F8640" s="83">
        <f>IF($E8640="","",IFERROR(VLOOKUP(TRIM(E8640&amp;""),'Référentiel Articles'!$A$2:$F$634,4,FALSE),""))</f>
      </c>
      <c r="G8640" s="84">
        <f>IF($E8640="","",IFERROR(VLOOKUP(TRIM(E8640&amp;""),'Référentiel Articles'!$A$2:$F$634,5,FALSE),""))</f>
      </c>
      <c r="H8640" s="85" t="str">
        <v/>
      </c>
      <c r="I8640" s="84">
        <f>IF($E8640="","",IFERROR(VLOOKUP(TRIM(E8640&amp;""),'Référentiel Articles'!$A$2:$F$634,6,FALSE),""))</f>
      </c>
      <c r="J8640" s="90">
        <f>IF(OR($E8640="",$H8640=""),"",$H8640*$I8640)</f>
      </c>
      <c r="K8640" s="87" t="str">
        <v/>
      </c>
    </row>
    <row r="8641">
      <c r="A8641" s="74" t="str">
        <v/>
      </c>
      <c r="B8641" s="74" t="str">
        <v/>
      </c>
      <c r="C8641" s="75">
        <f>IF($E8641="","",IFERROR(VLOOKUP(TRIM(E8641&amp;""),'Référentiel Articles'!$A$2:$F$634,2,FALSE),""))</f>
      </c>
      <c r="D8641" s="75">
        <f>IF($E8641="","",IFERROR(VLOOKUP(TRIM(E8641&amp;""),'Référentiel Articles'!$A$2:$F$634,3,FALSE),""))</f>
      </c>
      <c r="E8641" s="74" t="str">
        <v/>
      </c>
      <c r="F8641" s="75">
        <f>IF($E8641="","",IFERROR(VLOOKUP(TRIM(E8641&amp;""),'Référentiel Articles'!$A$2:$F$634,4,FALSE),""))</f>
      </c>
      <c r="G8641" s="76">
        <f>IF($E8641="","",IFERROR(VLOOKUP(TRIM(E8641&amp;""),'Référentiel Articles'!$A$2:$F$634,5,FALSE),""))</f>
      </c>
      <c r="H8641" s="77" t="str">
        <v/>
      </c>
      <c r="I8641" s="76">
        <f>IF($E8641="","",IFERROR(VLOOKUP(TRIM(E8641&amp;""),'Référentiel Articles'!$A$2:$F$634,6,FALSE),""))</f>
      </c>
      <c r="J8641" s="78">
        <f>IF(OR($E8641="",$H8641=""),"",$H8641*$I8641)</f>
      </c>
      <c r="K8641" s="79" t="str">
        <v/>
      </c>
    </row>
    <row r="8642">
      <c r="A8642" s="81" t="str">
        <v/>
      </c>
      <c r="B8642" s="81" t="str">
        <v/>
      </c>
      <c r="C8642" s="83">
        <f>IF($E8642="","",IFERROR(VLOOKUP(TRIM(E8642&amp;""),'Référentiel Articles'!$A$2:$F$634,2,FALSE),""))</f>
      </c>
      <c r="D8642" s="83">
        <f>IF($E8642="","",IFERROR(VLOOKUP(TRIM(E8642&amp;""),'Référentiel Articles'!$A$2:$F$634,3,FALSE),""))</f>
      </c>
      <c r="E8642" s="81" t="str">
        <v/>
      </c>
      <c r="F8642" s="83">
        <f>IF($E8642="","",IFERROR(VLOOKUP(TRIM(E8642&amp;""),'Référentiel Articles'!$A$2:$F$634,4,FALSE),""))</f>
      </c>
      <c r="G8642" s="84">
        <f>IF($E8642="","",IFERROR(VLOOKUP(TRIM(E8642&amp;""),'Référentiel Articles'!$A$2:$F$634,5,FALSE),""))</f>
      </c>
      <c r="H8642" s="85" t="str">
        <v/>
      </c>
      <c r="I8642" s="84">
        <f>IF($E8642="","",IFERROR(VLOOKUP(TRIM(E8642&amp;""),'Référentiel Articles'!$A$2:$F$634,6,FALSE),""))</f>
      </c>
      <c r="J8642" s="90">
        <f>IF(OR($E8642="",$H8642=""),"",$H8642*$I8642)</f>
      </c>
      <c r="K8642" s="87" t="str">
        <v/>
      </c>
    </row>
    <row r="8643">
      <c r="A8643" s="74" t="str">
        <v/>
      </c>
      <c r="B8643" s="74" t="str">
        <v/>
      </c>
      <c r="C8643" s="75">
        <f>IF($E8643="","",IFERROR(VLOOKUP(TRIM(E8643&amp;""),'Référentiel Articles'!$A$2:$F$634,2,FALSE),""))</f>
      </c>
      <c r="D8643" s="75">
        <f>IF($E8643="","",IFERROR(VLOOKUP(TRIM(E8643&amp;""),'Référentiel Articles'!$A$2:$F$634,3,FALSE),""))</f>
      </c>
      <c r="E8643" s="74" t="str">
        <v/>
      </c>
      <c r="F8643" s="75">
        <f>IF($E8643="","",IFERROR(VLOOKUP(TRIM(E8643&amp;""),'Référentiel Articles'!$A$2:$F$634,4,FALSE),""))</f>
      </c>
      <c r="G8643" s="76">
        <f>IF($E8643="","",IFERROR(VLOOKUP(TRIM(E8643&amp;""),'Référentiel Articles'!$A$2:$F$634,5,FALSE),""))</f>
      </c>
      <c r="H8643" s="77" t="str">
        <v/>
      </c>
      <c r="I8643" s="76">
        <f>IF($E8643="","",IFERROR(VLOOKUP(TRIM(E8643&amp;""),'Référentiel Articles'!$A$2:$F$634,6,FALSE),""))</f>
      </c>
      <c r="J8643" s="78">
        <f>IF(OR($E8643="",$H8643=""),"",$H8643*$I8643)</f>
      </c>
      <c r="K8643" s="79" t="str">
        <v/>
      </c>
    </row>
    <row r="8644">
      <c r="A8644" s="81" t="str">
        <v/>
      </c>
      <c r="B8644" s="81" t="str">
        <v/>
      </c>
      <c r="C8644" s="83">
        <f>IF($E8644="","",IFERROR(VLOOKUP(TRIM(E8644&amp;""),'Référentiel Articles'!$A$2:$F$634,2,FALSE),""))</f>
      </c>
      <c r="D8644" s="83">
        <f>IF($E8644="","",IFERROR(VLOOKUP(TRIM(E8644&amp;""),'Référentiel Articles'!$A$2:$F$634,3,FALSE),""))</f>
      </c>
      <c r="E8644" s="81" t="str">
        <v/>
      </c>
      <c r="F8644" s="83">
        <f>IF($E8644="","",IFERROR(VLOOKUP(TRIM(E8644&amp;""),'Référentiel Articles'!$A$2:$F$634,4,FALSE),""))</f>
      </c>
      <c r="G8644" s="84">
        <f>IF($E8644="","",IFERROR(VLOOKUP(TRIM(E8644&amp;""),'Référentiel Articles'!$A$2:$F$634,5,FALSE),""))</f>
      </c>
      <c r="H8644" s="85" t="str">
        <v/>
      </c>
      <c r="I8644" s="84">
        <f>IF($E8644="","",IFERROR(VLOOKUP(TRIM(E8644&amp;""),'Référentiel Articles'!$A$2:$F$634,6,FALSE),""))</f>
      </c>
      <c r="J8644" s="90">
        <f>IF(OR($E8644="",$H8644=""),"",$H8644*$I8644)</f>
      </c>
      <c r="K8644" s="87" t="str">
        <v/>
      </c>
    </row>
    <row r="8645">
      <c r="A8645" s="74" t="str">
        <v/>
      </c>
      <c r="B8645" s="74" t="str">
        <v/>
      </c>
      <c r="C8645" s="75">
        <f>IF($E8645="","",IFERROR(VLOOKUP(TRIM(E8645&amp;""),'Référentiel Articles'!$A$2:$F$634,2,FALSE),""))</f>
      </c>
      <c r="D8645" s="75">
        <f>IF($E8645="","",IFERROR(VLOOKUP(TRIM(E8645&amp;""),'Référentiel Articles'!$A$2:$F$634,3,FALSE),""))</f>
      </c>
      <c r="E8645" s="74" t="str">
        <v/>
      </c>
      <c r="F8645" s="75">
        <f>IF($E8645="","",IFERROR(VLOOKUP(TRIM(E8645&amp;""),'Référentiel Articles'!$A$2:$F$634,4,FALSE),""))</f>
      </c>
      <c r="G8645" s="76">
        <f>IF($E8645="","",IFERROR(VLOOKUP(TRIM(E8645&amp;""),'Référentiel Articles'!$A$2:$F$634,5,FALSE),""))</f>
      </c>
      <c r="H8645" s="77" t="str">
        <v/>
      </c>
      <c r="I8645" s="76">
        <f>IF($E8645="","",IFERROR(VLOOKUP(TRIM(E8645&amp;""),'Référentiel Articles'!$A$2:$F$634,6,FALSE),""))</f>
      </c>
      <c r="J8645" s="78">
        <f>IF(OR($E8645="",$H8645=""),"",$H8645*$I8645)</f>
      </c>
      <c r="K8645" s="79" t="str">
        <v/>
      </c>
    </row>
    <row r="8646">
      <c r="A8646" s="81" t="str">
        <v/>
      </c>
      <c r="B8646" s="81" t="str">
        <v/>
      </c>
      <c r="C8646" s="83">
        <f>IF($E8646="","",IFERROR(VLOOKUP(TRIM(E8646&amp;""),'Référentiel Articles'!$A$2:$F$634,2,FALSE),""))</f>
      </c>
      <c r="D8646" s="83">
        <f>IF($E8646="","",IFERROR(VLOOKUP(TRIM(E8646&amp;""),'Référentiel Articles'!$A$2:$F$634,3,FALSE),""))</f>
      </c>
      <c r="E8646" s="81" t="str">
        <v/>
      </c>
      <c r="F8646" s="83">
        <f>IF($E8646="","",IFERROR(VLOOKUP(TRIM(E8646&amp;""),'Référentiel Articles'!$A$2:$F$634,4,FALSE),""))</f>
      </c>
      <c r="G8646" s="84">
        <f>IF($E8646="","",IFERROR(VLOOKUP(TRIM(E8646&amp;""),'Référentiel Articles'!$A$2:$F$634,5,FALSE),""))</f>
      </c>
      <c r="H8646" s="85" t="str">
        <v/>
      </c>
      <c r="I8646" s="84">
        <f>IF($E8646="","",IFERROR(VLOOKUP(TRIM(E8646&amp;""),'Référentiel Articles'!$A$2:$F$634,6,FALSE),""))</f>
      </c>
      <c r="J8646" s="90">
        <f>IF(OR($E8646="",$H8646=""),"",$H8646*$I8646)</f>
      </c>
      <c r="K8646" s="87" t="str">
        <v/>
      </c>
    </row>
    <row r="8647">
      <c r="A8647" s="74" t="str">
        <v/>
      </c>
      <c r="B8647" s="74" t="str">
        <v/>
      </c>
      <c r="C8647" s="75">
        <f>IF($E8647="","",IFERROR(VLOOKUP(TRIM(E8647&amp;""),'Référentiel Articles'!$A$2:$F$634,2,FALSE),""))</f>
      </c>
      <c r="D8647" s="75">
        <f>IF($E8647="","",IFERROR(VLOOKUP(TRIM(E8647&amp;""),'Référentiel Articles'!$A$2:$F$634,3,FALSE),""))</f>
      </c>
      <c r="E8647" s="74" t="str">
        <v/>
      </c>
      <c r="F8647" s="75">
        <f>IF($E8647="","",IFERROR(VLOOKUP(TRIM(E8647&amp;""),'Référentiel Articles'!$A$2:$F$634,4,FALSE),""))</f>
      </c>
      <c r="G8647" s="76">
        <f>IF($E8647="","",IFERROR(VLOOKUP(TRIM(E8647&amp;""),'Référentiel Articles'!$A$2:$F$634,5,FALSE),""))</f>
      </c>
      <c r="H8647" s="77" t="str">
        <v/>
      </c>
      <c r="I8647" s="76">
        <f>IF($E8647="","",IFERROR(VLOOKUP(TRIM(E8647&amp;""),'Référentiel Articles'!$A$2:$F$634,6,FALSE),""))</f>
      </c>
      <c r="J8647" s="78">
        <f>IF(OR($E8647="",$H8647=""),"",$H8647*$I8647)</f>
      </c>
      <c r="K8647" s="79" t="str">
        <v/>
      </c>
    </row>
    <row r="8648">
      <c r="A8648" s="81" t="str">
        <v/>
      </c>
      <c r="B8648" s="81" t="str">
        <v/>
      </c>
      <c r="C8648" s="83">
        <f>IF($E8648="","",IFERROR(VLOOKUP(TRIM(E8648&amp;""),'Référentiel Articles'!$A$2:$F$634,2,FALSE),""))</f>
      </c>
      <c r="D8648" s="83">
        <f>IF($E8648="","",IFERROR(VLOOKUP(TRIM(E8648&amp;""),'Référentiel Articles'!$A$2:$F$634,3,FALSE),""))</f>
      </c>
      <c r="E8648" s="81" t="str">
        <v/>
      </c>
      <c r="F8648" s="83">
        <f>IF($E8648="","",IFERROR(VLOOKUP(TRIM(E8648&amp;""),'Référentiel Articles'!$A$2:$F$634,4,FALSE),""))</f>
      </c>
      <c r="G8648" s="84">
        <f>IF($E8648="","",IFERROR(VLOOKUP(TRIM(E8648&amp;""),'Référentiel Articles'!$A$2:$F$634,5,FALSE),""))</f>
      </c>
      <c r="H8648" s="85" t="str">
        <v/>
      </c>
      <c r="I8648" s="84">
        <f>IF($E8648="","",IFERROR(VLOOKUP(TRIM(E8648&amp;""),'Référentiel Articles'!$A$2:$F$634,6,FALSE),""))</f>
      </c>
      <c r="J8648" s="90">
        <f>IF(OR($E8648="",$H8648=""),"",$H8648*$I8648)</f>
      </c>
      <c r="K8648" s="87" t="str">
        <v/>
      </c>
    </row>
    <row r="8649">
      <c r="A8649" s="74" t="str">
        <v/>
      </c>
      <c r="B8649" s="74" t="str">
        <v/>
      </c>
      <c r="C8649" s="75">
        <f>IF($E8649="","",IFERROR(VLOOKUP(TRIM(E8649&amp;""),'Référentiel Articles'!$A$2:$F$634,2,FALSE),""))</f>
      </c>
      <c r="D8649" s="75">
        <f>IF($E8649="","",IFERROR(VLOOKUP(TRIM(E8649&amp;""),'Référentiel Articles'!$A$2:$F$634,3,FALSE),""))</f>
      </c>
      <c r="E8649" s="74" t="str">
        <v/>
      </c>
      <c r="F8649" s="75">
        <f>IF($E8649="","",IFERROR(VLOOKUP(TRIM(E8649&amp;""),'Référentiel Articles'!$A$2:$F$634,4,FALSE),""))</f>
      </c>
      <c r="G8649" s="76">
        <f>IF($E8649="","",IFERROR(VLOOKUP(TRIM(E8649&amp;""),'Référentiel Articles'!$A$2:$F$634,5,FALSE),""))</f>
      </c>
      <c r="H8649" s="77" t="str">
        <v/>
      </c>
      <c r="I8649" s="76">
        <f>IF($E8649="","",IFERROR(VLOOKUP(TRIM(E8649&amp;""),'Référentiel Articles'!$A$2:$F$634,6,FALSE),""))</f>
      </c>
      <c r="J8649" s="78">
        <f>IF(OR($E8649="",$H8649=""),"",$H8649*$I8649)</f>
      </c>
      <c r="K8649" s="79" t="str">
        <v/>
      </c>
    </row>
    <row r="8650">
      <c r="A8650" s="81" t="str">
        <v/>
      </c>
      <c r="B8650" s="81" t="str">
        <v/>
      </c>
      <c r="C8650" s="83">
        <f>IF($E8650="","",IFERROR(VLOOKUP(TRIM(E8650&amp;""),'Référentiel Articles'!$A$2:$F$634,2,FALSE),""))</f>
      </c>
      <c r="D8650" s="83">
        <f>IF($E8650="","",IFERROR(VLOOKUP(TRIM(E8650&amp;""),'Référentiel Articles'!$A$2:$F$634,3,FALSE),""))</f>
      </c>
      <c r="E8650" s="81" t="str">
        <v/>
      </c>
      <c r="F8650" s="83">
        <f>IF($E8650="","",IFERROR(VLOOKUP(TRIM(E8650&amp;""),'Référentiel Articles'!$A$2:$F$634,4,FALSE),""))</f>
      </c>
      <c r="G8650" s="84">
        <f>IF($E8650="","",IFERROR(VLOOKUP(TRIM(E8650&amp;""),'Référentiel Articles'!$A$2:$F$634,5,FALSE),""))</f>
      </c>
      <c r="H8650" s="85" t="str">
        <v/>
      </c>
      <c r="I8650" s="84">
        <f>IF($E8650="","",IFERROR(VLOOKUP(TRIM(E8650&amp;""),'Référentiel Articles'!$A$2:$F$634,6,FALSE),""))</f>
      </c>
      <c r="J8650" s="90">
        <f>IF(OR($E8650="",$H8650=""),"",$H8650*$I8650)</f>
      </c>
      <c r="K8650" s="87" t="str">
        <v/>
      </c>
    </row>
    <row r="8651">
      <c r="A8651" s="74" t="str">
        <v/>
      </c>
      <c r="B8651" s="74" t="str">
        <v/>
      </c>
      <c r="C8651" s="75">
        <f>IF($E8651="","",IFERROR(VLOOKUP(TRIM(E8651&amp;""),'Référentiel Articles'!$A$2:$F$634,2,FALSE),""))</f>
      </c>
      <c r="D8651" s="75">
        <f>IF($E8651="","",IFERROR(VLOOKUP(TRIM(E8651&amp;""),'Référentiel Articles'!$A$2:$F$634,3,FALSE),""))</f>
      </c>
      <c r="E8651" s="74" t="str">
        <v/>
      </c>
      <c r="F8651" s="75">
        <f>IF($E8651="","",IFERROR(VLOOKUP(TRIM(E8651&amp;""),'Référentiel Articles'!$A$2:$F$634,4,FALSE),""))</f>
      </c>
      <c r="G8651" s="76">
        <f>IF($E8651="","",IFERROR(VLOOKUP(TRIM(E8651&amp;""),'Référentiel Articles'!$A$2:$F$634,5,FALSE),""))</f>
      </c>
      <c r="H8651" s="77" t="str">
        <v/>
      </c>
      <c r="I8651" s="76">
        <f>IF($E8651="","",IFERROR(VLOOKUP(TRIM(E8651&amp;""),'Référentiel Articles'!$A$2:$F$634,6,FALSE),""))</f>
      </c>
      <c r="J8651" s="78">
        <f>IF(OR($E8651="",$H8651=""),"",$H8651*$I8651)</f>
      </c>
      <c r="K8651" s="79" t="str">
        <v/>
      </c>
    </row>
    <row r="8652">
      <c r="A8652" s="81" t="str">
        <v/>
      </c>
      <c r="B8652" s="81" t="str">
        <v/>
      </c>
      <c r="C8652" s="83">
        <f>IF($E8652="","",IFERROR(VLOOKUP(TRIM(E8652&amp;""),'Référentiel Articles'!$A$2:$F$634,2,FALSE),""))</f>
      </c>
      <c r="D8652" s="83">
        <f>IF($E8652="","",IFERROR(VLOOKUP(TRIM(E8652&amp;""),'Référentiel Articles'!$A$2:$F$634,3,FALSE),""))</f>
      </c>
      <c r="E8652" s="81" t="str">
        <v/>
      </c>
      <c r="F8652" s="83">
        <f>IF($E8652="","",IFERROR(VLOOKUP(TRIM(E8652&amp;""),'Référentiel Articles'!$A$2:$F$634,4,FALSE),""))</f>
      </c>
      <c r="G8652" s="84">
        <f>IF($E8652="","",IFERROR(VLOOKUP(TRIM(E8652&amp;""),'Référentiel Articles'!$A$2:$F$634,5,FALSE),""))</f>
      </c>
      <c r="H8652" s="85" t="str">
        <v/>
      </c>
      <c r="I8652" s="84">
        <f>IF($E8652="","",IFERROR(VLOOKUP(TRIM(E8652&amp;""),'Référentiel Articles'!$A$2:$F$634,6,FALSE),""))</f>
      </c>
      <c r="J8652" s="90">
        <f>IF(OR($E8652="",$H8652=""),"",$H8652*$I8652)</f>
      </c>
      <c r="K8652" s="87" t="str">
        <v/>
      </c>
    </row>
    <row r="8653">
      <c r="A8653" s="74" t="str">
        <v/>
      </c>
      <c r="B8653" s="74" t="str">
        <v/>
      </c>
      <c r="C8653" s="75">
        <f>IF($E8653="","",IFERROR(VLOOKUP(TRIM(E8653&amp;""),'Référentiel Articles'!$A$2:$F$634,2,FALSE),""))</f>
      </c>
      <c r="D8653" s="75">
        <f>IF($E8653="","",IFERROR(VLOOKUP(TRIM(E8653&amp;""),'Référentiel Articles'!$A$2:$F$634,3,FALSE),""))</f>
      </c>
      <c r="E8653" s="74" t="str">
        <v/>
      </c>
      <c r="F8653" s="75">
        <f>IF($E8653="","",IFERROR(VLOOKUP(TRIM(E8653&amp;""),'Référentiel Articles'!$A$2:$F$634,4,FALSE),""))</f>
      </c>
      <c r="G8653" s="76">
        <f>IF($E8653="","",IFERROR(VLOOKUP(TRIM(E8653&amp;""),'Référentiel Articles'!$A$2:$F$634,5,FALSE),""))</f>
      </c>
      <c r="H8653" s="77" t="str">
        <v/>
      </c>
      <c r="I8653" s="76">
        <f>IF($E8653="","",IFERROR(VLOOKUP(TRIM(E8653&amp;""),'Référentiel Articles'!$A$2:$F$634,6,FALSE),""))</f>
      </c>
      <c r="J8653" s="78">
        <f>IF(OR($E8653="",$H8653=""),"",$H8653*$I8653)</f>
      </c>
      <c r="K8653" s="79" t="str">
        <v/>
      </c>
    </row>
    <row r="8654">
      <c r="A8654" s="81" t="str">
        <v/>
      </c>
      <c r="B8654" s="81" t="str">
        <v/>
      </c>
      <c r="C8654" s="83">
        <f>IF($E8654="","",IFERROR(VLOOKUP(TRIM(E8654&amp;""),'Référentiel Articles'!$A$2:$F$634,2,FALSE),""))</f>
      </c>
      <c r="D8654" s="83">
        <f>IF($E8654="","",IFERROR(VLOOKUP(TRIM(E8654&amp;""),'Référentiel Articles'!$A$2:$F$634,3,FALSE),""))</f>
      </c>
      <c r="E8654" s="81" t="str">
        <v/>
      </c>
      <c r="F8654" s="83">
        <f>IF($E8654="","",IFERROR(VLOOKUP(TRIM(E8654&amp;""),'Référentiel Articles'!$A$2:$F$634,4,FALSE),""))</f>
      </c>
      <c r="G8654" s="84">
        <f>IF($E8654="","",IFERROR(VLOOKUP(TRIM(E8654&amp;""),'Référentiel Articles'!$A$2:$F$634,5,FALSE),""))</f>
      </c>
      <c r="H8654" s="85" t="str">
        <v/>
      </c>
      <c r="I8654" s="84">
        <f>IF($E8654="","",IFERROR(VLOOKUP(TRIM(E8654&amp;""),'Référentiel Articles'!$A$2:$F$634,6,FALSE),""))</f>
      </c>
      <c r="J8654" s="90">
        <f>IF(OR($E8654="",$H8654=""),"",$H8654*$I8654)</f>
      </c>
      <c r="K8654" s="87" t="str">
        <v/>
      </c>
    </row>
    <row r="8655">
      <c r="A8655" s="74" t="str">
        <v/>
      </c>
      <c r="B8655" s="74" t="str">
        <v/>
      </c>
      <c r="C8655" s="75">
        <f>IF($E8655="","",IFERROR(VLOOKUP(TRIM(E8655&amp;""),'Référentiel Articles'!$A$2:$F$634,2,FALSE),""))</f>
      </c>
      <c r="D8655" s="75">
        <f>IF($E8655="","",IFERROR(VLOOKUP(TRIM(E8655&amp;""),'Référentiel Articles'!$A$2:$F$634,3,FALSE),""))</f>
      </c>
      <c r="E8655" s="74" t="str">
        <v/>
      </c>
      <c r="F8655" s="75">
        <f>IF($E8655="","",IFERROR(VLOOKUP(TRIM(E8655&amp;""),'Référentiel Articles'!$A$2:$F$634,4,FALSE),""))</f>
      </c>
      <c r="G8655" s="76">
        <f>IF($E8655="","",IFERROR(VLOOKUP(TRIM(E8655&amp;""),'Référentiel Articles'!$A$2:$F$634,5,FALSE),""))</f>
      </c>
      <c r="H8655" s="77" t="str">
        <v/>
      </c>
      <c r="I8655" s="76">
        <f>IF($E8655="","",IFERROR(VLOOKUP(TRIM(E8655&amp;""),'Référentiel Articles'!$A$2:$F$634,6,FALSE),""))</f>
      </c>
      <c r="J8655" s="78">
        <f>IF(OR($E8655="",$H8655=""),"",$H8655*$I8655)</f>
      </c>
      <c r="K8655" s="79" t="str">
        <v/>
      </c>
    </row>
    <row r="8656">
      <c r="A8656" s="81" t="str">
        <v/>
      </c>
      <c r="B8656" s="81" t="str">
        <v/>
      </c>
      <c r="C8656" s="83">
        <f>IF($E8656="","",IFERROR(VLOOKUP(TRIM(E8656&amp;""),'Référentiel Articles'!$A$2:$F$634,2,FALSE),""))</f>
      </c>
      <c r="D8656" s="83">
        <f>IF($E8656="","",IFERROR(VLOOKUP(TRIM(E8656&amp;""),'Référentiel Articles'!$A$2:$F$634,3,FALSE),""))</f>
      </c>
      <c r="E8656" s="81" t="str">
        <v/>
      </c>
      <c r="F8656" s="83">
        <f>IF($E8656="","",IFERROR(VLOOKUP(TRIM(E8656&amp;""),'Référentiel Articles'!$A$2:$F$634,4,FALSE),""))</f>
      </c>
      <c r="G8656" s="84">
        <f>IF($E8656="","",IFERROR(VLOOKUP(TRIM(E8656&amp;""),'Référentiel Articles'!$A$2:$F$634,5,FALSE),""))</f>
      </c>
      <c r="H8656" s="85" t="str">
        <v/>
      </c>
      <c r="I8656" s="84">
        <f>IF($E8656="","",IFERROR(VLOOKUP(TRIM(E8656&amp;""),'Référentiel Articles'!$A$2:$F$634,6,FALSE),""))</f>
      </c>
      <c r="J8656" s="90">
        <f>IF(OR($E8656="",$H8656=""),"",$H8656*$I8656)</f>
      </c>
      <c r="K8656" s="87" t="str">
        <v/>
      </c>
    </row>
    <row r="8657">
      <c r="A8657" s="74" t="str">
        <v/>
      </c>
      <c r="B8657" s="74" t="str">
        <v/>
      </c>
      <c r="C8657" s="75">
        <f>IF($E8657="","",IFERROR(VLOOKUP(TRIM(E8657&amp;""),'Référentiel Articles'!$A$2:$F$634,2,FALSE),""))</f>
      </c>
      <c r="D8657" s="75">
        <f>IF($E8657="","",IFERROR(VLOOKUP(TRIM(E8657&amp;""),'Référentiel Articles'!$A$2:$F$634,3,FALSE),""))</f>
      </c>
      <c r="E8657" s="74" t="str">
        <v/>
      </c>
      <c r="F8657" s="75">
        <f>IF($E8657="","",IFERROR(VLOOKUP(TRIM(E8657&amp;""),'Référentiel Articles'!$A$2:$F$634,4,FALSE),""))</f>
      </c>
      <c r="G8657" s="76">
        <f>IF($E8657="","",IFERROR(VLOOKUP(TRIM(E8657&amp;""),'Référentiel Articles'!$A$2:$F$634,5,FALSE),""))</f>
      </c>
      <c r="H8657" s="77" t="str">
        <v/>
      </c>
      <c r="I8657" s="76">
        <f>IF($E8657="","",IFERROR(VLOOKUP(TRIM(E8657&amp;""),'Référentiel Articles'!$A$2:$F$634,6,FALSE),""))</f>
      </c>
      <c r="J8657" s="78">
        <f>IF(OR($E8657="",$H8657=""),"",$H8657*$I8657)</f>
      </c>
      <c r="K8657" s="79" t="str">
        <v/>
      </c>
    </row>
    <row r="8658">
      <c r="A8658" s="81" t="str">
        <v/>
      </c>
      <c r="B8658" s="81" t="str">
        <v/>
      </c>
      <c r="C8658" s="83">
        <f>IF($E8658="","",IFERROR(VLOOKUP(TRIM(E8658&amp;""),'Référentiel Articles'!$A$2:$F$634,2,FALSE),""))</f>
      </c>
      <c r="D8658" s="83">
        <f>IF($E8658="","",IFERROR(VLOOKUP(TRIM(E8658&amp;""),'Référentiel Articles'!$A$2:$F$634,3,FALSE),""))</f>
      </c>
      <c r="E8658" s="81" t="str">
        <v/>
      </c>
      <c r="F8658" s="83">
        <f>IF($E8658="","",IFERROR(VLOOKUP(TRIM(E8658&amp;""),'Référentiel Articles'!$A$2:$F$634,4,FALSE),""))</f>
      </c>
      <c r="G8658" s="84">
        <f>IF($E8658="","",IFERROR(VLOOKUP(TRIM(E8658&amp;""),'Référentiel Articles'!$A$2:$F$634,5,FALSE),""))</f>
      </c>
      <c r="H8658" s="85" t="str">
        <v/>
      </c>
      <c r="I8658" s="84">
        <f>IF($E8658="","",IFERROR(VLOOKUP(TRIM(E8658&amp;""),'Référentiel Articles'!$A$2:$F$634,6,FALSE),""))</f>
      </c>
      <c r="J8658" s="90">
        <f>IF(OR($E8658="",$H8658=""),"",$H8658*$I8658)</f>
      </c>
      <c r="K8658" s="87" t="str">
        <v/>
      </c>
    </row>
    <row r="8659">
      <c r="A8659" s="74" t="str">
        <v/>
      </c>
      <c r="B8659" s="74" t="str">
        <v/>
      </c>
      <c r="C8659" s="75">
        <f>IF($E8659="","",IFERROR(VLOOKUP(TRIM(E8659&amp;""),'Référentiel Articles'!$A$2:$F$634,2,FALSE),""))</f>
      </c>
      <c r="D8659" s="75">
        <f>IF($E8659="","",IFERROR(VLOOKUP(TRIM(E8659&amp;""),'Référentiel Articles'!$A$2:$F$634,3,FALSE),""))</f>
      </c>
      <c r="E8659" s="74" t="str">
        <v/>
      </c>
      <c r="F8659" s="75">
        <f>IF($E8659="","",IFERROR(VLOOKUP(TRIM(E8659&amp;""),'Référentiel Articles'!$A$2:$F$634,4,FALSE),""))</f>
      </c>
      <c r="G8659" s="76">
        <f>IF($E8659="","",IFERROR(VLOOKUP(TRIM(E8659&amp;""),'Référentiel Articles'!$A$2:$F$634,5,FALSE),""))</f>
      </c>
      <c r="H8659" s="77" t="str">
        <v/>
      </c>
      <c r="I8659" s="76">
        <f>IF($E8659="","",IFERROR(VLOOKUP(TRIM(E8659&amp;""),'Référentiel Articles'!$A$2:$F$634,6,FALSE),""))</f>
      </c>
      <c r="J8659" s="78">
        <f>IF(OR($E8659="",$H8659=""),"",$H8659*$I8659)</f>
      </c>
      <c r="K8659" s="79" t="str">
        <v/>
      </c>
    </row>
    <row r="8660">
      <c r="A8660" s="81" t="str">
        <v/>
      </c>
      <c r="B8660" s="81" t="str">
        <v/>
      </c>
      <c r="C8660" s="83">
        <f>IF($E8660="","",IFERROR(VLOOKUP(TRIM(E8660&amp;""),'Référentiel Articles'!$A$2:$F$634,2,FALSE),""))</f>
      </c>
      <c r="D8660" s="83">
        <f>IF($E8660="","",IFERROR(VLOOKUP(TRIM(E8660&amp;""),'Référentiel Articles'!$A$2:$F$634,3,FALSE),""))</f>
      </c>
      <c r="E8660" s="81" t="str">
        <v/>
      </c>
      <c r="F8660" s="83">
        <f>IF($E8660="","",IFERROR(VLOOKUP(TRIM(E8660&amp;""),'Référentiel Articles'!$A$2:$F$634,4,FALSE),""))</f>
      </c>
      <c r="G8660" s="84">
        <f>IF($E8660="","",IFERROR(VLOOKUP(TRIM(E8660&amp;""),'Référentiel Articles'!$A$2:$F$634,5,FALSE),""))</f>
      </c>
      <c r="H8660" s="85" t="str">
        <v/>
      </c>
      <c r="I8660" s="84">
        <f>IF($E8660="","",IFERROR(VLOOKUP(TRIM(E8660&amp;""),'Référentiel Articles'!$A$2:$F$634,6,FALSE),""))</f>
      </c>
      <c r="J8660" s="90">
        <f>IF(OR($E8660="",$H8660=""),"",$H8660*$I8660)</f>
      </c>
      <c r="K8660" s="87" t="str">
        <v/>
      </c>
    </row>
    <row r="8661">
      <c r="A8661" s="74" t="str">
        <v/>
      </c>
      <c r="B8661" s="74" t="str">
        <v/>
      </c>
      <c r="C8661" s="75">
        <f>IF($E8661="","",IFERROR(VLOOKUP(TRIM(E8661&amp;""),'Référentiel Articles'!$A$2:$F$634,2,FALSE),""))</f>
      </c>
      <c r="D8661" s="75">
        <f>IF($E8661="","",IFERROR(VLOOKUP(TRIM(E8661&amp;""),'Référentiel Articles'!$A$2:$F$634,3,FALSE),""))</f>
      </c>
      <c r="E8661" s="74" t="str">
        <v/>
      </c>
      <c r="F8661" s="75">
        <f>IF($E8661="","",IFERROR(VLOOKUP(TRIM(E8661&amp;""),'Référentiel Articles'!$A$2:$F$634,4,FALSE),""))</f>
      </c>
      <c r="G8661" s="76">
        <f>IF($E8661="","",IFERROR(VLOOKUP(TRIM(E8661&amp;""),'Référentiel Articles'!$A$2:$F$634,5,FALSE),""))</f>
      </c>
      <c r="H8661" s="77" t="str">
        <v/>
      </c>
      <c r="I8661" s="76">
        <f>IF($E8661="","",IFERROR(VLOOKUP(TRIM(E8661&amp;""),'Référentiel Articles'!$A$2:$F$634,6,FALSE),""))</f>
      </c>
      <c r="J8661" s="78">
        <f>IF(OR($E8661="",$H8661=""),"",$H8661*$I8661)</f>
      </c>
      <c r="K8661" s="79" t="str">
        <v/>
      </c>
    </row>
    <row r="8662">
      <c r="A8662" s="81" t="str">
        <v/>
      </c>
      <c r="B8662" s="81" t="str">
        <v/>
      </c>
      <c r="C8662" s="83">
        <f>IF($E8662="","",IFERROR(VLOOKUP(TRIM(E8662&amp;""),'Référentiel Articles'!$A$2:$F$634,2,FALSE),""))</f>
      </c>
      <c r="D8662" s="83">
        <f>IF($E8662="","",IFERROR(VLOOKUP(TRIM(E8662&amp;""),'Référentiel Articles'!$A$2:$F$634,3,FALSE),""))</f>
      </c>
      <c r="E8662" s="81" t="str">
        <v/>
      </c>
      <c r="F8662" s="83">
        <f>IF($E8662="","",IFERROR(VLOOKUP(TRIM(E8662&amp;""),'Référentiel Articles'!$A$2:$F$634,4,FALSE),""))</f>
      </c>
      <c r="G8662" s="84">
        <f>IF($E8662="","",IFERROR(VLOOKUP(TRIM(E8662&amp;""),'Référentiel Articles'!$A$2:$F$634,5,FALSE),""))</f>
      </c>
      <c r="H8662" s="85" t="str">
        <v/>
      </c>
      <c r="I8662" s="84">
        <f>IF($E8662="","",IFERROR(VLOOKUP(TRIM(E8662&amp;""),'Référentiel Articles'!$A$2:$F$634,6,FALSE),""))</f>
      </c>
      <c r="J8662" s="90">
        <f>IF(OR($E8662="",$H8662=""),"",$H8662*$I8662)</f>
      </c>
      <c r="K8662" s="87" t="str">
        <v/>
      </c>
    </row>
    <row r="8663">
      <c r="A8663" s="74" t="str">
        <v/>
      </c>
      <c r="B8663" s="74" t="str">
        <v/>
      </c>
      <c r="C8663" s="75">
        <f>IF($E8663="","",IFERROR(VLOOKUP(TRIM(E8663&amp;""),'Référentiel Articles'!$A$2:$F$634,2,FALSE),""))</f>
      </c>
      <c r="D8663" s="75">
        <f>IF($E8663="","",IFERROR(VLOOKUP(TRIM(E8663&amp;""),'Référentiel Articles'!$A$2:$F$634,3,FALSE),""))</f>
      </c>
      <c r="E8663" s="74" t="str">
        <v/>
      </c>
      <c r="F8663" s="75">
        <f>IF($E8663="","",IFERROR(VLOOKUP(TRIM(E8663&amp;""),'Référentiel Articles'!$A$2:$F$634,4,FALSE),""))</f>
      </c>
      <c r="G8663" s="76">
        <f>IF($E8663="","",IFERROR(VLOOKUP(TRIM(E8663&amp;""),'Référentiel Articles'!$A$2:$F$634,5,FALSE),""))</f>
      </c>
      <c r="H8663" s="77" t="str">
        <v/>
      </c>
      <c r="I8663" s="76">
        <f>IF($E8663="","",IFERROR(VLOOKUP(TRIM(E8663&amp;""),'Référentiel Articles'!$A$2:$F$634,6,FALSE),""))</f>
      </c>
      <c r="J8663" s="78">
        <f>IF(OR($E8663="",$H8663=""),"",$H8663*$I8663)</f>
      </c>
      <c r="K8663" s="79" t="str">
        <v/>
      </c>
    </row>
    <row r="8664">
      <c r="A8664" s="81" t="str">
        <v/>
      </c>
      <c r="B8664" s="81" t="str">
        <v/>
      </c>
      <c r="C8664" s="83">
        <f>IF($E8664="","",IFERROR(VLOOKUP(TRIM(E8664&amp;""),'Référentiel Articles'!$A$2:$F$634,2,FALSE),""))</f>
      </c>
      <c r="D8664" s="83">
        <f>IF($E8664="","",IFERROR(VLOOKUP(TRIM(E8664&amp;""),'Référentiel Articles'!$A$2:$F$634,3,FALSE),""))</f>
      </c>
      <c r="E8664" s="81" t="str">
        <v/>
      </c>
      <c r="F8664" s="83">
        <f>IF($E8664="","",IFERROR(VLOOKUP(TRIM(E8664&amp;""),'Référentiel Articles'!$A$2:$F$634,4,FALSE),""))</f>
      </c>
      <c r="G8664" s="84">
        <f>IF($E8664="","",IFERROR(VLOOKUP(TRIM(E8664&amp;""),'Référentiel Articles'!$A$2:$F$634,5,FALSE),""))</f>
      </c>
      <c r="H8664" s="85" t="str">
        <v/>
      </c>
      <c r="I8664" s="84">
        <f>IF($E8664="","",IFERROR(VLOOKUP(TRIM(E8664&amp;""),'Référentiel Articles'!$A$2:$F$634,6,FALSE),""))</f>
      </c>
      <c r="J8664" s="90">
        <f>IF(OR($E8664="",$H8664=""),"",$H8664*$I8664)</f>
      </c>
      <c r="K8664" s="87" t="str">
        <v/>
      </c>
    </row>
    <row r="8665">
      <c r="A8665" s="74" t="str">
        <v/>
      </c>
      <c r="B8665" s="74" t="str">
        <v/>
      </c>
      <c r="C8665" s="75">
        <f>IF($E8665="","",IFERROR(VLOOKUP(TRIM(E8665&amp;""),'Référentiel Articles'!$A$2:$F$634,2,FALSE),""))</f>
      </c>
      <c r="D8665" s="75">
        <f>IF($E8665="","",IFERROR(VLOOKUP(TRIM(E8665&amp;""),'Référentiel Articles'!$A$2:$F$634,3,FALSE),""))</f>
      </c>
      <c r="E8665" s="74" t="str">
        <v/>
      </c>
      <c r="F8665" s="75">
        <f>IF($E8665="","",IFERROR(VLOOKUP(TRIM(E8665&amp;""),'Référentiel Articles'!$A$2:$F$634,4,FALSE),""))</f>
      </c>
      <c r="G8665" s="76">
        <f>IF($E8665="","",IFERROR(VLOOKUP(TRIM(E8665&amp;""),'Référentiel Articles'!$A$2:$F$634,5,FALSE),""))</f>
      </c>
      <c r="H8665" s="77" t="str">
        <v/>
      </c>
      <c r="I8665" s="76">
        <f>IF($E8665="","",IFERROR(VLOOKUP(TRIM(E8665&amp;""),'Référentiel Articles'!$A$2:$F$634,6,FALSE),""))</f>
      </c>
      <c r="J8665" s="78">
        <f>IF(OR($E8665="",$H8665=""),"",$H8665*$I8665)</f>
      </c>
      <c r="K8665" s="79" t="str">
        <v/>
      </c>
    </row>
    <row r="8666">
      <c r="A8666" s="81" t="str">
        <v/>
      </c>
      <c r="B8666" s="81" t="str">
        <v/>
      </c>
      <c r="C8666" s="83">
        <f>IF($E8666="","",IFERROR(VLOOKUP(TRIM(E8666&amp;""),'Référentiel Articles'!$A$2:$F$634,2,FALSE),""))</f>
      </c>
      <c r="D8666" s="83">
        <f>IF($E8666="","",IFERROR(VLOOKUP(TRIM(E8666&amp;""),'Référentiel Articles'!$A$2:$F$634,3,FALSE),""))</f>
      </c>
      <c r="E8666" s="81" t="str">
        <v/>
      </c>
      <c r="F8666" s="83">
        <f>IF($E8666="","",IFERROR(VLOOKUP(TRIM(E8666&amp;""),'Référentiel Articles'!$A$2:$F$634,4,FALSE),""))</f>
      </c>
      <c r="G8666" s="84">
        <f>IF($E8666="","",IFERROR(VLOOKUP(TRIM(E8666&amp;""),'Référentiel Articles'!$A$2:$F$634,5,FALSE),""))</f>
      </c>
      <c r="H8666" s="85" t="str">
        <v/>
      </c>
      <c r="I8666" s="84">
        <f>IF($E8666="","",IFERROR(VLOOKUP(TRIM(E8666&amp;""),'Référentiel Articles'!$A$2:$F$634,6,FALSE),""))</f>
      </c>
      <c r="J8666" s="90">
        <f>IF(OR($E8666="",$H8666=""),"",$H8666*$I8666)</f>
      </c>
      <c r="K8666" s="87" t="str">
        <v/>
      </c>
    </row>
    <row r="8667">
      <c r="A8667" s="74" t="str">
        <v/>
      </c>
      <c r="B8667" s="74" t="str">
        <v/>
      </c>
      <c r="C8667" s="75">
        <f>IF($E8667="","",IFERROR(VLOOKUP(TRIM(E8667&amp;""),'Référentiel Articles'!$A$2:$F$634,2,FALSE),""))</f>
      </c>
      <c r="D8667" s="75">
        <f>IF($E8667="","",IFERROR(VLOOKUP(TRIM(E8667&amp;""),'Référentiel Articles'!$A$2:$F$634,3,FALSE),""))</f>
      </c>
      <c r="E8667" s="74" t="str">
        <v/>
      </c>
      <c r="F8667" s="75">
        <f>IF($E8667="","",IFERROR(VLOOKUP(TRIM(E8667&amp;""),'Référentiel Articles'!$A$2:$F$634,4,FALSE),""))</f>
      </c>
      <c r="G8667" s="76">
        <f>IF($E8667="","",IFERROR(VLOOKUP(TRIM(E8667&amp;""),'Référentiel Articles'!$A$2:$F$634,5,FALSE),""))</f>
      </c>
      <c r="H8667" s="77" t="str">
        <v/>
      </c>
      <c r="I8667" s="76">
        <f>IF($E8667="","",IFERROR(VLOOKUP(TRIM(E8667&amp;""),'Référentiel Articles'!$A$2:$F$634,6,FALSE),""))</f>
      </c>
      <c r="J8667" s="78">
        <f>IF(OR($E8667="",$H8667=""),"",$H8667*$I8667)</f>
      </c>
      <c r="K8667" s="79" t="str">
        <v/>
      </c>
    </row>
    <row r="8668">
      <c r="A8668" s="81" t="str">
        <v/>
      </c>
      <c r="B8668" s="81" t="str">
        <v/>
      </c>
      <c r="C8668" s="83">
        <f>IF($E8668="","",IFERROR(VLOOKUP(TRIM(E8668&amp;""),'Référentiel Articles'!$A$2:$F$634,2,FALSE),""))</f>
      </c>
      <c r="D8668" s="83">
        <f>IF($E8668="","",IFERROR(VLOOKUP(TRIM(E8668&amp;""),'Référentiel Articles'!$A$2:$F$634,3,FALSE),""))</f>
      </c>
      <c r="E8668" s="81" t="str">
        <v/>
      </c>
      <c r="F8668" s="83">
        <f>IF($E8668="","",IFERROR(VLOOKUP(TRIM(E8668&amp;""),'Référentiel Articles'!$A$2:$F$634,4,FALSE),""))</f>
      </c>
      <c r="G8668" s="84">
        <f>IF($E8668="","",IFERROR(VLOOKUP(TRIM(E8668&amp;""),'Référentiel Articles'!$A$2:$F$634,5,FALSE),""))</f>
      </c>
      <c r="H8668" s="85" t="str">
        <v/>
      </c>
      <c r="I8668" s="84">
        <f>IF($E8668="","",IFERROR(VLOOKUP(TRIM(E8668&amp;""),'Référentiel Articles'!$A$2:$F$634,6,FALSE),""))</f>
      </c>
      <c r="J8668" s="90">
        <f>IF(OR($E8668="",$H8668=""),"",$H8668*$I8668)</f>
      </c>
      <c r="K8668" s="87" t="str">
        <v/>
      </c>
    </row>
    <row r="8669">
      <c r="A8669" s="74" t="str">
        <v/>
      </c>
      <c r="B8669" s="74" t="str">
        <v/>
      </c>
      <c r="C8669" s="75">
        <f>IF($E8669="","",IFERROR(VLOOKUP(TRIM(E8669&amp;""),'Référentiel Articles'!$A$2:$F$634,2,FALSE),""))</f>
      </c>
      <c r="D8669" s="75">
        <f>IF($E8669="","",IFERROR(VLOOKUP(TRIM(E8669&amp;""),'Référentiel Articles'!$A$2:$F$634,3,FALSE),""))</f>
      </c>
      <c r="E8669" s="74" t="str">
        <v/>
      </c>
      <c r="F8669" s="75">
        <f>IF($E8669="","",IFERROR(VLOOKUP(TRIM(E8669&amp;""),'Référentiel Articles'!$A$2:$F$634,4,FALSE),""))</f>
      </c>
      <c r="G8669" s="76">
        <f>IF($E8669="","",IFERROR(VLOOKUP(TRIM(E8669&amp;""),'Référentiel Articles'!$A$2:$F$634,5,FALSE),""))</f>
      </c>
      <c r="H8669" s="77" t="str">
        <v/>
      </c>
      <c r="I8669" s="76">
        <f>IF($E8669="","",IFERROR(VLOOKUP(TRIM(E8669&amp;""),'Référentiel Articles'!$A$2:$F$634,6,FALSE),""))</f>
      </c>
      <c r="J8669" s="78">
        <f>IF(OR($E8669="",$H8669=""),"",$H8669*$I8669)</f>
      </c>
      <c r="K8669" s="79" t="str">
        <v/>
      </c>
    </row>
    <row r="8670">
      <c r="A8670" s="81" t="str">
        <v/>
      </c>
      <c r="B8670" s="81" t="str">
        <v/>
      </c>
      <c r="C8670" s="83">
        <f>IF($E8670="","",IFERROR(VLOOKUP(TRIM(E8670&amp;""),'Référentiel Articles'!$A$2:$F$634,2,FALSE),""))</f>
      </c>
      <c r="D8670" s="83">
        <f>IF($E8670="","",IFERROR(VLOOKUP(TRIM(E8670&amp;""),'Référentiel Articles'!$A$2:$F$634,3,FALSE),""))</f>
      </c>
      <c r="E8670" s="81" t="str">
        <v/>
      </c>
      <c r="F8670" s="83">
        <f>IF($E8670="","",IFERROR(VLOOKUP(TRIM(E8670&amp;""),'Référentiel Articles'!$A$2:$F$634,4,FALSE),""))</f>
      </c>
      <c r="G8670" s="84">
        <f>IF($E8670="","",IFERROR(VLOOKUP(TRIM(E8670&amp;""),'Référentiel Articles'!$A$2:$F$634,5,FALSE),""))</f>
      </c>
      <c r="H8670" s="85" t="str">
        <v/>
      </c>
      <c r="I8670" s="84">
        <f>IF($E8670="","",IFERROR(VLOOKUP(TRIM(E8670&amp;""),'Référentiel Articles'!$A$2:$F$634,6,FALSE),""))</f>
      </c>
      <c r="J8670" s="90">
        <f>IF(OR($E8670="",$H8670=""),"",$H8670*$I8670)</f>
      </c>
      <c r="K8670" s="87" t="str">
        <v/>
      </c>
    </row>
    <row r="8671">
      <c r="A8671" s="74" t="str">
        <v/>
      </c>
      <c r="B8671" s="74" t="str">
        <v/>
      </c>
      <c r="C8671" s="75">
        <f>IF($E8671="","",IFERROR(VLOOKUP(TRIM(E8671&amp;""),'Référentiel Articles'!$A$2:$F$634,2,FALSE),""))</f>
      </c>
      <c r="D8671" s="75">
        <f>IF($E8671="","",IFERROR(VLOOKUP(TRIM(E8671&amp;""),'Référentiel Articles'!$A$2:$F$634,3,FALSE),""))</f>
      </c>
      <c r="E8671" s="74" t="str">
        <v/>
      </c>
      <c r="F8671" s="75">
        <f>IF($E8671="","",IFERROR(VLOOKUP(TRIM(E8671&amp;""),'Référentiel Articles'!$A$2:$F$634,4,FALSE),""))</f>
      </c>
      <c r="G8671" s="76">
        <f>IF($E8671="","",IFERROR(VLOOKUP(TRIM(E8671&amp;""),'Référentiel Articles'!$A$2:$F$634,5,FALSE),""))</f>
      </c>
      <c r="H8671" s="77" t="str">
        <v/>
      </c>
      <c r="I8671" s="76">
        <f>IF($E8671="","",IFERROR(VLOOKUP(TRIM(E8671&amp;""),'Référentiel Articles'!$A$2:$F$634,6,FALSE),""))</f>
      </c>
      <c r="J8671" s="78">
        <f>IF(OR($E8671="",$H8671=""),"",$H8671*$I8671)</f>
      </c>
      <c r="K8671" s="79" t="str">
        <v/>
      </c>
    </row>
    <row r="8672">
      <c r="A8672" s="81" t="str">
        <v/>
      </c>
      <c r="B8672" s="81" t="str">
        <v/>
      </c>
      <c r="C8672" s="83">
        <f>IF($E8672="","",IFERROR(VLOOKUP(TRIM(E8672&amp;""),'Référentiel Articles'!$A$2:$F$634,2,FALSE),""))</f>
      </c>
      <c r="D8672" s="83">
        <f>IF($E8672="","",IFERROR(VLOOKUP(TRIM(E8672&amp;""),'Référentiel Articles'!$A$2:$F$634,3,FALSE),""))</f>
      </c>
      <c r="E8672" s="81" t="str">
        <v/>
      </c>
      <c r="F8672" s="83">
        <f>IF($E8672="","",IFERROR(VLOOKUP(TRIM(E8672&amp;""),'Référentiel Articles'!$A$2:$F$634,4,FALSE),""))</f>
      </c>
      <c r="G8672" s="84">
        <f>IF($E8672="","",IFERROR(VLOOKUP(TRIM(E8672&amp;""),'Référentiel Articles'!$A$2:$F$634,5,FALSE),""))</f>
      </c>
      <c r="H8672" s="85" t="str">
        <v/>
      </c>
      <c r="I8672" s="84">
        <f>IF($E8672="","",IFERROR(VLOOKUP(TRIM(E8672&amp;""),'Référentiel Articles'!$A$2:$F$634,6,FALSE),""))</f>
      </c>
      <c r="J8672" s="90">
        <f>IF(OR($E8672="",$H8672=""),"",$H8672*$I8672)</f>
      </c>
      <c r="K8672" s="87" t="str">
        <v/>
      </c>
    </row>
    <row r="8673">
      <c r="A8673" s="74" t="str">
        <v/>
      </c>
      <c r="B8673" s="74" t="str">
        <v/>
      </c>
      <c r="C8673" s="75">
        <f>IF($E8673="","",IFERROR(VLOOKUP(TRIM(E8673&amp;""),'Référentiel Articles'!$A$2:$F$634,2,FALSE),""))</f>
      </c>
      <c r="D8673" s="75">
        <f>IF($E8673="","",IFERROR(VLOOKUP(TRIM(E8673&amp;""),'Référentiel Articles'!$A$2:$F$634,3,FALSE),""))</f>
      </c>
      <c r="E8673" s="74" t="str">
        <v/>
      </c>
      <c r="F8673" s="75">
        <f>IF($E8673="","",IFERROR(VLOOKUP(TRIM(E8673&amp;""),'Référentiel Articles'!$A$2:$F$634,4,FALSE),""))</f>
      </c>
      <c r="G8673" s="76">
        <f>IF($E8673="","",IFERROR(VLOOKUP(TRIM(E8673&amp;""),'Référentiel Articles'!$A$2:$F$634,5,FALSE),""))</f>
      </c>
      <c r="H8673" s="77" t="str">
        <v/>
      </c>
      <c r="I8673" s="76">
        <f>IF($E8673="","",IFERROR(VLOOKUP(TRIM(E8673&amp;""),'Référentiel Articles'!$A$2:$F$634,6,FALSE),""))</f>
      </c>
      <c r="J8673" s="78">
        <f>IF(OR($E8673="",$H8673=""),"",$H8673*$I8673)</f>
      </c>
      <c r="K8673" s="79" t="str">
        <v/>
      </c>
    </row>
    <row r="8674">
      <c r="A8674" s="81" t="str">
        <v/>
      </c>
      <c r="B8674" s="81" t="str">
        <v/>
      </c>
      <c r="C8674" s="83">
        <f>IF($E8674="","",IFERROR(VLOOKUP(TRIM(E8674&amp;""),'Référentiel Articles'!$A$2:$F$634,2,FALSE),""))</f>
      </c>
      <c r="D8674" s="83">
        <f>IF($E8674="","",IFERROR(VLOOKUP(TRIM(E8674&amp;""),'Référentiel Articles'!$A$2:$F$634,3,FALSE),""))</f>
      </c>
      <c r="E8674" s="81" t="str">
        <v/>
      </c>
      <c r="F8674" s="83">
        <f>IF($E8674="","",IFERROR(VLOOKUP(TRIM(E8674&amp;""),'Référentiel Articles'!$A$2:$F$634,4,FALSE),""))</f>
      </c>
      <c r="G8674" s="84">
        <f>IF($E8674="","",IFERROR(VLOOKUP(TRIM(E8674&amp;""),'Référentiel Articles'!$A$2:$F$634,5,FALSE),""))</f>
      </c>
      <c r="H8674" s="85" t="str">
        <v/>
      </c>
      <c r="I8674" s="84">
        <f>IF($E8674="","",IFERROR(VLOOKUP(TRIM(E8674&amp;""),'Référentiel Articles'!$A$2:$F$634,6,FALSE),""))</f>
      </c>
      <c r="J8674" s="90">
        <f>IF(OR($E8674="",$H8674=""),"",$H8674*$I8674)</f>
      </c>
      <c r="K8674" s="87" t="str">
        <v/>
      </c>
    </row>
    <row r="8675">
      <c r="A8675" s="74" t="str">
        <v/>
      </c>
      <c r="B8675" s="74" t="str">
        <v/>
      </c>
      <c r="C8675" s="75">
        <f>IF($E8675="","",IFERROR(VLOOKUP(TRIM(E8675&amp;""),'Référentiel Articles'!$A$2:$F$634,2,FALSE),""))</f>
      </c>
      <c r="D8675" s="75">
        <f>IF($E8675="","",IFERROR(VLOOKUP(TRIM(E8675&amp;""),'Référentiel Articles'!$A$2:$F$634,3,FALSE),""))</f>
      </c>
      <c r="E8675" s="74" t="str">
        <v/>
      </c>
      <c r="F8675" s="75">
        <f>IF($E8675="","",IFERROR(VLOOKUP(TRIM(E8675&amp;""),'Référentiel Articles'!$A$2:$F$634,4,FALSE),""))</f>
      </c>
      <c r="G8675" s="76">
        <f>IF($E8675="","",IFERROR(VLOOKUP(TRIM(E8675&amp;""),'Référentiel Articles'!$A$2:$F$634,5,FALSE),""))</f>
      </c>
      <c r="H8675" s="77" t="str">
        <v/>
      </c>
      <c r="I8675" s="76">
        <f>IF($E8675="","",IFERROR(VLOOKUP(TRIM(E8675&amp;""),'Référentiel Articles'!$A$2:$F$634,6,FALSE),""))</f>
      </c>
      <c r="J8675" s="78">
        <f>IF(OR($E8675="",$H8675=""),"",$H8675*$I8675)</f>
      </c>
      <c r="K8675" s="79" t="str">
        <v/>
      </c>
    </row>
    <row r="8676">
      <c r="A8676" s="81" t="str">
        <v/>
      </c>
      <c r="B8676" s="81" t="str">
        <v/>
      </c>
      <c r="C8676" s="83">
        <f>IF($E8676="","",IFERROR(VLOOKUP(TRIM(E8676&amp;""),'Référentiel Articles'!$A$2:$F$634,2,FALSE),""))</f>
      </c>
      <c r="D8676" s="83">
        <f>IF($E8676="","",IFERROR(VLOOKUP(TRIM(E8676&amp;""),'Référentiel Articles'!$A$2:$F$634,3,FALSE),""))</f>
      </c>
      <c r="E8676" s="81" t="str">
        <v/>
      </c>
      <c r="F8676" s="83">
        <f>IF($E8676="","",IFERROR(VLOOKUP(TRIM(E8676&amp;""),'Référentiel Articles'!$A$2:$F$634,4,FALSE),""))</f>
      </c>
      <c r="G8676" s="84">
        <f>IF($E8676="","",IFERROR(VLOOKUP(TRIM(E8676&amp;""),'Référentiel Articles'!$A$2:$F$634,5,FALSE),""))</f>
      </c>
      <c r="H8676" s="85" t="str">
        <v/>
      </c>
      <c r="I8676" s="84">
        <f>IF($E8676="","",IFERROR(VLOOKUP(TRIM(E8676&amp;""),'Référentiel Articles'!$A$2:$F$634,6,FALSE),""))</f>
      </c>
      <c r="J8676" s="90">
        <f>IF(OR($E8676="",$H8676=""),"",$H8676*$I8676)</f>
      </c>
      <c r="K8676" s="87" t="str">
        <v/>
      </c>
    </row>
    <row r="8677">
      <c r="A8677" s="74" t="str">
        <v/>
      </c>
      <c r="B8677" s="74" t="str">
        <v/>
      </c>
      <c r="C8677" s="75">
        <f>IF($E8677="","",IFERROR(VLOOKUP(TRIM(E8677&amp;""),'Référentiel Articles'!$A$2:$F$634,2,FALSE),""))</f>
      </c>
      <c r="D8677" s="75">
        <f>IF($E8677="","",IFERROR(VLOOKUP(TRIM(E8677&amp;""),'Référentiel Articles'!$A$2:$F$634,3,FALSE),""))</f>
      </c>
      <c r="E8677" s="74" t="str">
        <v/>
      </c>
      <c r="F8677" s="75">
        <f>IF($E8677="","",IFERROR(VLOOKUP(TRIM(E8677&amp;""),'Référentiel Articles'!$A$2:$F$634,4,FALSE),""))</f>
      </c>
      <c r="G8677" s="76">
        <f>IF($E8677="","",IFERROR(VLOOKUP(TRIM(E8677&amp;""),'Référentiel Articles'!$A$2:$F$634,5,FALSE),""))</f>
      </c>
      <c r="H8677" s="77" t="str">
        <v/>
      </c>
      <c r="I8677" s="76">
        <f>IF($E8677="","",IFERROR(VLOOKUP(TRIM(E8677&amp;""),'Référentiel Articles'!$A$2:$F$634,6,FALSE),""))</f>
      </c>
      <c r="J8677" s="78">
        <f>IF(OR($E8677="",$H8677=""),"",$H8677*$I8677)</f>
      </c>
      <c r="K8677" s="79" t="str">
        <v/>
      </c>
    </row>
    <row r="8678">
      <c r="A8678" s="81" t="str">
        <v/>
      </c>
      <c r="B8678" s="81" t="str">
        <v/>
      </c>
      <c r="C8678" s="83">
        <f>IF($E8678="","",IFERROR(VLOOKUP(TRIM(E8678&amp;""),'Référentiel Articles'!$A$2:$F$634,2,FALSE),""))</f>
      </c>
      <c r="D8678" s="83">
        <f>IF($E8678="","",IFERROR(VLOOKUP(TRIM(E8678&amp;""),'Référentiel Articles'!$A$2:$F$634,3,FALSE),""))</f>
      </c>
      <c r="E8678" s="81" t="str">
        <v/>
      </c>
      <c r="F8678" s="83">
        <f>IF($E8678="","",IFERROR(VLOOKUP(TRIM(E8678&amp;""),'Référentiel Articles'!$A$2:$F$634,4,FALSE),""))</f>
      </c>
      <c r="G8678" s="84">
        <f>IF($E8678="","",IFERROR(VLOOKUP(TRIM(E8678&amp;""),'Référentiel Articles'!$A$2:$F$634,5,FALSE),""))</f>
      </c>
      <c r="H8678" s="85" t="str">
        <v/>
      </c>
      <c r="I8678" s="84">
        <f>IF($E8678="","",IFERROR(VLOOKUP(TRIM(E8678&amp;""),'Référentiel Articles'!$A$2:$F$634,6,FALSE),""))</f>
      </c>
      <c r="J8678" s="90">
        <f>IF(OR($E8678="",$H8678=""),"",$H8678*$I8678)</f>
      </c>
      <c r="K8678" s="87" t="str">
        <v/>
      </c>
    </row>
    <row r="8679">
      <c r="A8679" s="74" t="str">
        <v/>
      </c>
      <c r="B8679" s="74" t="str">
        <v/>
      </c>
      <c r="C8679" s="75">
        <f>IF($E8679="","",IFERROR(VLOOKUP(TRIM(E8679&amp;""),'Référentiel Articles'!$A$2:$F$634,2,FALSE),""))</f>
      </c>
      <c r="D8679" s="75">
        <f>IF($E8679="","",IFERROR(VLOOKUP(TRIM(E8679&amp;""),'Référentiel Articles'!$A$2:$F$634,3,FALSE),""))</f>
      </c>
      <c r="E8679" s="74" t="str">
        <v/>
      </c>
      <c r="F8679" s="75">
        <f>IF($E8679="","",IFERROR(VLOOKUP(TRIM(E8679&amp;""),'Référentiel Articles'!$A$2:$F$634,4,FALSE),""))</f>
      </c>
      <c r="G8679" s="76">
        <f>IF($E8679="","",IFERROR(VLOOKUP(TRIM(E8679&amp;""),'Référentiel Articles'!$A$2:$F$634,5,FALSE),""))</f>
      </c>
      <c r="H8679" s="77" t="str">
        <v/>
      </c>
      <c r="I8679" s="76">
        <f>IF($E8679="","",IFERROR(VLOOKUP(TRIM(E8679&amp;""),'Référentiel Articles'!$A$2:$F$634,6,FALSE),""))</f>
      </c>
      <c r="J8679" s="78">
        <f>IF(OR($E8679="",$H8679=""),"",$H8679*$I8679)</f>
      </c>
      <c r="K8679" s="79" t="str">
        <v/>
      </c>
    </row>
    <row r="8680">
      <c r="A8680" s="81" t="str">
        <v/>
      </c>
      <c r="B8680" s="81" t="str">
        <v/>
      </c>
      <c r="C8680" s="83">
        <f>IF($E8680="","",IFERROR(VLOOKUP(TRIM(E8680&amp;""),'Référentiel Articles'!$A$2:$F$634,2,FALSE),""))</f>
      </c>
      <c r="D8680" s="83">
        <f>IF($E8680="","",IFERROR(VLOOKUP(TRIM(E8680&amp;""),'Référentiel Articles'!$A$2:$F$634,3,FALSE),""))</f>
      </c>
      <c r="E8680" s="81" t="str">
        <v/>
      </c>
      <c r="F8680" s="83">
        <f>IF($E8680="","",IFERROR(VLOOKUP(TRIM(E8680&amp;""),'Référentiel Articles'!$A$2:$F$634,4,FALSE),""))</f>
      </c>
      <c r="G8680" s="84">
        <f>IF($E8680="","",IFERROR(VLOOKUP(TRIM(E8680&amp;""),'Référentiel Articles'!$A$2:$F$634,5,FALSE),""))</f>
      </c>
      <c r="H8680" s="85" t="str">
        <v/>
      </c>
      <c r="I8680" s="84">
        <f>IF($E8680="","",IFERROR(VLOOKUP(TRIM(E8680&amp;""),'Référentiel Articles'!$A$2:$F$634,6,FALSE),""))</f>
      </c>
      <c r="J8680" s="90">
        <f>IF(OR($E8680="",$H8680=""),"",$H8680*$I8680)</f>
      </c>
      <c r="K8680" s="87" t="str">
        <v/>
      </c>
    </row>
    <row r="8681">
      <c r="A8681" s="74" t="str">
        <v/>
      </c>
      <c r="B8681" s="74" t="str">
        <v/>
      </c>
      <c r="C8681" s="75">
        <f>IF($E8681="","",IFERROR(VLOOKUP(TRIM(E8681&amp;""),'Référentiel Articles'!$A$2:$F$634,2,FALSE),""))</f>
      </c>
      <c r="D8681" s="75">
        <f>IF($E8681="","",IFERROR(VLOOKUP(TRIM(E8681&amp;""),'Référentiel Articles'!$A$2:$F$634,3,FALSE),""))</f>
      </c>
      <c r="E8681" s="74" t="str">
        <v/>
      </c>
      <c r="F8681" s="75">
        <f>IF($E8681="","",IFERROR(VLOOKUP(TRIM(E8681&amp;""),'Référentiel Articles'!$A$2:$F$634,4,FALSE),""))</f>
      </c>
      <c r="G8681" s="76">
        <f>IF($E8681="","",IFERROR(VLOOKUP(TRIM(E8681&amp;""),'Référentiel Articles'!$A$2:$F$634,5,FALSE),""))</f>
      </c>
      <c r="H8681" s="77" t="str">
        <v/>
      </c>
      <c r="I8681" s="76">
        <f>IF($E8681="","",IFERROR(VLOOKUP(TRIM(E8681&amp;""),'Référentiel Articles'!$A$2:$F$634,6,FALSE),""))</f>
      </c>
      <c r="J8681" s="78">
        <f>IF(OR($E8681="",$H8681=""),"",$H8681*$I8681)</f>
      </c>
      <c r="K8681" s="79" t="str">
        <v/>
      </c>
    </row>
    <row r="8682">
      <c r="A8682" s="81" t="str">
        <v/>
      </c>
      <c r="B8682" s="81" t="str">
        <v/>
      </c>
      <c r="C8682" s="83">
        <f>IF($E8682="","",IFERROR(VLOOKUP(TRIM(E8682&amp;""),'Référentiel Articles'!$A$2:$F$634,2,FALSE),""))</f>
      </c>
      <c r="D8682" s="83">
        <f>IF($E8682="","",IFERROR(VLOOKUP(TRIM(E8682&amp;""),'Référentiel Articles'!$A$2:$F$634,3,FALSE),""))</f>
      </c>
      <c r="E8682" s="81" t="str">
        <v/>
      </c>
      <c r="F8682" s="83">
        <f>IF($E8682="","",IFERROR(VLOOKUP(TRIM(E8682&amp;""),'Référentiel Articles'!$A$2:$F$634,4,FALSE),""))</f>
      </c>
      <c r="G8682" s="84">
        <f>IF($E8682="","",IFERROR(VLOOKUP(TRIM(E8682&amp;""),'Référentiel Articles'!$A$2:$F$634,5,FALSE),""))</f>
      </c>
      <c r="H8682" s="85" t="str">
        <v/>
      </c>
      <c r="I8682" s="84">
        <f>IF($E8682="","",IFERROR(VLOOKUP(TRIM(E8682&amp;""),'Référentiel Articles'!$A$2:$F$634,6,FALSE),""))</f>
      </c>
      <c r="J8682" s="90">
        <f>IF(OR($E8682="",$H8682=""),"",$H8682*$I8682)</f>
      </c>
      <c r="K8682" s="87" t="str">
        <v/>
      </c>
    </row>
    <row r="8683">
      <c r="A8683" s="74" t="str">
        <v/>
      </c>
      <c r="B8683" s="74" t="str">
        <v/>
      </c>
      <c r="C8683" s="75">
        <f>IF($E8683="","",IFERROR(VLOOKUP(TRIM(E8683&amp;""),'Référentiel Articles'!$A$2:$F$634,2,FALSE),""))</f>
      </c>
      <c r="D8683" s="75">
        <f>IF($E8683="","",IFERROR(VLOOKUP(TRIM(E8683&amp;""),'Référentiel Articles'!$A$2:$F$634,3,FALSE),""))</f>
      </c>
      <c r="E8683" s="74" t="str">
        <v/>
      </c>
      <c r="F8683" s="75">
        <f>IF($E8683="","",IFERROR(VLOOKUP(TRIM(E8683&amp;""),'Référentiel Articles'!$A$2:$F$634,4,FALSE),""))</f>
      </c>
      <c r="G8683" s="76">
        <f>IF($E8683="","",IFERROR(VLOOKUP(TRIM(E8683&amp;""),'Référentiel Articles'!$A$2:$F$634,5,FALSE),""))</f>
      </c>
      <c r="H8683" s="77" t="str">
        <v/>
      </c>
      <c r="I8683" s="76">
        <f>IF($E8683="","",IFERROR(VLOOKUP(TRIM(E8683&amp;""),'Référentiel Articles'!$A$2:$F$634,6,FALSE),""))</f>
      </c>
      <c r="J8683" s="78">
        <f>IF(OR($E8683="",$H8683=""),"",$H8683*$I8683)</f>
      </c>
      <c r="K8683" s="79" t="str">
        <v/>
      </c>
    </row>
    <row r="8684">
      <c r="A8684" s="81" t="str">
        <v/>
      </c>
      <c r="B8684" s="81" t="str">
        <v/>
      </c>
      <c r="C8684" s="83">
        <f>IF($E8684="","",IFERROR(VLOOKUP(TRIM(E8684&amp;""),'Référentiel Articles'!$A$2:$F$634,2,FALSE),""))</f>
      </c>
      <c r="D8684" s="83">
        <f>IF($E8684="","",IFERROR(VLOOKUP(TRIM(E8684&amp;""),'Référentiel Articles'!$A$2:$F$634,3,FALSE),""))</f>
      </c>
      <c r="E8684" s="81" t="str">
        <v/>
      </c>
      <c r="F8684" s="83">
        <f>IF($E8684="","",IFERROR(VLOOKUP(TRIM(E8684&amp;""),'Référentiel Articles'!$A$2:$F$634,4,FALSE),""))</f>
      </c>
      <c r="G8684" s="84">
        <f>IF($E8684="","",IFERROR(VLOOKUP(TRIM(E8684&amp;""),'Référentiel Articles'!$A$2:$F$634,5,FALSE),""))</f>
      </c>
      <c r="H8684" s="85" t="str">
        <v/>
      </c>
      <c r="I8684" s="84">
        <f>IF($E8684="","",IFERROR(VLOOKUP(TRIM(E8684&amp;""),'Référentiel Articles'!$A$2:$F$634,6,FALSE),""))</f>
      </c>
      <c r="J8684" s="90">
        <f>IF(OR($E8684="",$H8684=""),"",$H8684*$I8684)</f>
      </c>
      <c r="K8684" s="87" t="str">
        <v/>
      </c>
    </row>
    <row r="8685">
      <c r="A8685" s="74" t="str">
        <v/>
      </c>
      <c r="B8685" s="74" t="str">
        <v/>
      </c>
      <c r="C8685" s="75">
        <f>IF($E8685="","",IFERROR(VLOOKUP(TRIM(E8685&amp;""),'Référentiel Articles'!$A$2:$F$634,2,FALSE),""))</f>
      </c>
      <c r="D8685" s="75">
        <f>IF($E8685="","",IFERROR(VLOOKUP(TRIM(E8685&amp;""),'Référentiel Articles'!$A$2:$F$634,3,FALSE),""))</f>
      </c>
      <c r="E8685" s="74" t="str">
        <v/>
      </c>
      <c r="F8685" s="75">
        <f>IF($E8685="","",IFERROR(VLOOKUP(TRIM(E8685&amp;""),'Référentiel Articles'!$A$2:$F$634,4,FALSE),""))</f>
      </c>
      <c r="G8685" s="76">
        <f>IF($E8685="","",IFERROR(VLOOKUP(TRIM(E8685&amp;""),'Référentiel Articles'!$A$2:$F$634,5,FALSE),""))</f>
      </c>
      <c r="H8685" s="77" t="str">
        <v/>
      </c>
      <c r="I8685" s="76">
        <f>IF($E8685="","",IFERROR(VLOOKUP(TRIM(E8685&amp;""),'Référentiel Articles'!$A$2:$F$634,6,FALSE),""))</f>
      </c>
      <c r="J8685" s="78">
        <f>IF(OR($E8685="",$H8685=""),"",$H8685*$I8685)</f>
      </c>
      <c r="K8685" s="79" t="str">
        <v/>
      </c>
    </row>
    <row r="8686">
      <c r="A8686" s="81" t="str">
        <v/>
      </c>
      <c r="B8686" s="81" t="str">
        <v/>
      </c>
      <c r="C8686" s="83">
        <f>IF($E8686="","",IFERROR(VLOOKUP(TRIM(E8686&amp;""),'Référentiel Articles'!$A$2:$F$634,2,FALSE),""))</f>
      </c>
      <c r="D8686" s="83">
        <f>IF($E8686="","",IFERROR(VLOOKUP(TRIM(E8686&amp;""),'Référentiel Articles'!$A$2:$F$634,3,FALSE),""))</f>
      </c>
      <c r="E8686" s="81" t="str">
        <v/>
      </c>
      <c r="F8686" s="83">
        <f>IF($E8686="","",IFERROR(VLOOKUP(TRIM(E8686&amp;""),'Référentiel Articles'!$A$2:$F$634,4,FALSE),""))</f>
      </c>
      <c r="G8686" s="84">
        <f>IF($E8686="","",IFERROR(VLOOKUP(TRIM(E8686&amp;""),'Référentiel Articles'!$A$2:$F$634,5,FALSE),""))</f>
      </c>
      <c r="H8686" s="85" t="str">
        <v/>
      </c>
      <c r="I8686" s="84">
        <f>IF($E8686="","",IFERROR(VLOOKUP(TRIM(E8686&amp;""),'Référentiel Articles'!$A$2:$F$634,6,FALSE),""))</f>
      </c>
      <c r="J8686" s="90">
        <f>IF(OR($E8686="",$H8686=""),"",$H8686*$I8686)</f>
      </c>
      <c r="K8686" s="87" t="str">
        <v/>
      </c>
    </row>
    <row r="8687">
      <c r="A8687" s="74" t="str">
        <v/>
      </c>
      <c r="B8687" s="74" t="str">
        <v/>
      </c>
      <c r="C8687" s="75">
        <f>IF($E8687="","",IFERROR(VLOOKUP(TRIM(E8687&amp;""),'Référentiel Articles'!$A$2:$F$634,2,FALSE),""))</f>
      </c>
      <c r="D8687" s="75">
        <f>IF($E8687="","",IFERROR(VLOOKUP(TRIM(E8687&amp;""),'Référentiel Articles'!$A$2:$F$634,3,FALSE),""))</f>
      </c>
      <c r="E8687" s="74" t="str">
        <v/>
      </c>
      <c r="F8687" s="75">
        <f>IF($E8687="","",IFERROR(VLOOKUP(TRIM(E8687&amp;""),'Référentiel Articles'!$A$2:$F$634,4,FALSE),""))</f>
      </c>
      <c r="G8687" s="76">
        <f>IF($E8687="","",IFERROR(VLOOKUP(TRIM(E8687&amp;""),'Référentiel Articles'!$A$2:$F$634,5,FALSE),""))</f>
      </c>
      <c r="H8687" s="77" t="str">
        <v/>
      </c>
      <c r="I8687" s="76">
        <f>IF($E8687="","",IFERROR(VLOOKUP(TRIM(E8687&amp;""),'Référentiel Articles'!$A$2:$F$634,6,FALSE),""))</f>
      </c>
      <c r="J8687" s="78">
        <f>IF(OR($E8687="",$H8687=""),"",$H8687*$I8687)</f>
      </c>
      <c r="K8687" s="79" t="str">
        <v/>
      </c>
    </row>
    <row r="8688">
      <c r="A8688" s="81" t="str">
        <v/>
      </c>
      <c r="B8688" s="81" t="str">
        <v/>
      </c>
      <c r="C8688" s="83">
        <f>IF($E8688="","",IFERROR(VLOOKUP(TRIM(E8688&amp;""),'Référentiel Articles'!$A$2:$F$634,2,FALSE),""))</f>
      </c>
      <c r="D8688" s="83">
        <f>IF($E8688="","",IFERROR(VLOOKUP(TRIM(E8688&amp;""),'Référentiel Articles'!$A$2:$F$634,3,FALSE),""))</f>
      </c>
      <c r="E8688" s="81" t="str">
        <v/>
      </c>
      <c r="F8688" s="83">
        <f>IF($E8688="","",IFERROR(VLOOKUP(TRIM(E8688&amp;""),'Référentiel Articles'!$A$2:$F$634,4,FALSE),""))</f>
      </c>
      <c r="G8688" s="84">
        <f>IF($E8688="","",IFERROR(VLOOKUP(TRIM(E8688&amp;""),'Référentiel Articles'!$A$2:$F$634,5,FALSE),""))</f>
      </c>
      <c r="H8688" s="85" t="str">
        <v/>
      </c>
      <c r="I8688" s="84">
        <f>IF($E8688="","",IFERROR(VLOOKUP(TRIM(E8688&amp;""),'Référentiel Articles'!$A$2:$F$634,6,FALSE),""))</f>
      </c>
      <c r="J8688" s="90">
        <f>IF(OR($E8688="",$H8688=""),"",$H8688*$I8688)</f>
      </c>
      <c r="K8688" s="87" t="str">
        <v/>
      </c>
    </row>
    <row r="8689">
      <c r="A8689" s="74" t="str">
        <v/>
      </c>
      <c r="B8689" s="74" t="str">
        <v/>
      </c>
      <c r="C8689" s="75">
        <f>IF($E8689="","",IFERROR(VLOOKUP(TRIM(E8689&amp;""),'Référentiel Articles'!$A$2:$F$634,2,FALSE),""))</f>
      </c>
      <c r="D8689" s="75">
        <f>IF($E8689="","",IFERROR(VLOOKUP(TRIM(E8689&amp;""),'Référentiel Articles'!$A$2:$F$634,3,FALSE),""))</f>
      </c>
      <c r="E8689" s="74" t="str">
        <v/>
      </c>
      <c r="F8689" s="75">
        <f>IF($E8689="","",IFERROR(VLOOKUP(TRIM(E8689&amp;""),'Référentiel Articles'!$A$2:$F$634,4,FALSE),""))</f>
      </c>
      <c r="G8689" s="76">
        <f>IF($E8689="","",IFERROR(VLOOKUP(TRIM(E8689&amp;""),'Référentiel Articles'!$A$2:$F$634,5,FALSE),""))</f>
      </c>
      <c r="H8689" s="77" t="str">
        <v/>
      </c>
      <c r="I8689" s="76">
        <f>IF($E8689="","",IFERROR(VLOOKUP(TRIM(E8689&amp;""),'Référentiel Articles'!$A$2:$F$634,6,FALSE),""))</f>
      </c>
      <c r="J8689" s="78">
        <f>IF(OR($E8689="",$H8689=""),"",$H8689*$I8689)</f>
      </c>
      <c r="K8689" s="79" t="str">
        <v/>
      </c>
    </row>
    <row r="8690">
      <c r="A8690" s="81" t="str">
        <v/>
      </c>
      <c r="B8690" s="81" t="str">
        <v/>
      </c>
      <c r="C8690" s="83">
        <f>IF($E8690="","",IFERROR(VLOOKUP(TRIM(E8690&amp;""),'Référentiel Articles'!$A$2:$F$634,2,FALSE),""))</f>
      </c>
      <c r="D8690" s="83">
        <f>IF($E8690="","",IFERROR(VLOOKUP(TRIM(E8690&amp;""),'Référentiel Articles'!$A$2:$F$634,3,FALSE),""))</f>
      </c>
      <c r="E8690" s="81" t="str">
        <v/>
      </c>
      <c r="F8690" s="83">
        <f>IF($E8690="","",IFERROR(VLOOKUP(TRIM(E8690&amp;""),'Référentiel Articles'!$A$2:$F$634,4,FALSE),""))</f>
      </c>
      <c r="G8690" s="84">
        <f>IF($E8690="","",IFERROR(VLOOKUP(TRIM(E8690&amp;""),'Référentiel Articles'!$A$2:$F$634,5,FALSE),""))</f>
      </c>
      <c r="H8690" s="85" t="str">
        <v/>
      </c>
      <c r="I8690" s="84">
        <f>IF($E8690="","",IFERROR(VLOOKUP(TRIM(E8690&amp;""),'Référentiel Articles'!$A$2:$F$634,6,FALSE),""))</f>
      </c>
      <c r="J8690" s="90">
        <f>IF(OR($E8690="",$H8690=""),"",$H8690*$I8690)</f>
      </c>
      <c r="K8690" s="87" t="str">
        <v/>
      </c>
    </row>
    <row r="8691">
      <c r="A8691" s="74" t="str">
        <v/>
      </c>
      <c r="B8691" s="74" t="str">
        <v/>
      </c>
      <c r="C8691" s="75">
        <f>IF($E8691="","",IFERROR(VLOOKUP(TRIM(E8691&amp;""),'Référentiel Articles'!$A$2:$F$634,2,FALSE),""))</f>
      </c>
      <c r="D8691" s="75">
        <f>IF($E8691="","",IFERROR(VLOOKUP(TRIM(E8691&amp;""),'Référentiel Articles'!$A$2:$F$634,3,FALSE),""))</f>
      </c>
      <c r="E8691" s="74" t="str">
        <v/>
      </c>
      <c r="F8691" s="75">
        <f>IF($E8691="","",IFERROR(VLOOKUP(TRIM(E8691&amp;""),'Référentiel Articles'!$A$2:$F$634,4,FALSE),""))</f>
      </c>
      <c r="G8691" s="76">
        <f>IF($E8691="","",IFERROR(VLOOKUP(TRIM(E8691&amp;""),'Référentiel Articles'!$A$2:$F$634,5,FALSE),""))</f>
      </c>
      <c r="H8691" s="77" t="str">
        <v/>
      </c>
      <c r="I8691" s="76">
        <f>IF($E8691="","",IFERROR(VLOOKUP(TRIM(E8691&amp;""),'Référentiel Articles'!$A$2:$F$634,6,FALSE),""))</f>
      </c>
      <c r="J8691" s="78">
        <f>IF(OR($E8691="",$H8691=""),"",$H8691*$I8691)</f>
      </c>
      <c r="K8691" s="79" t="str">
        <v/>
      </c>
    </row>
    <row r="8692">
      <c r="A8692" s="81" t="str">
        <v/>
      </c>
      <c r="B8692" s="81" t="str">
        <v/>
      </c>
      <c r="C8692" s="83">
        <f>IF($E8692="","",IFERROR(VLOOKUP(TRIM(E8692&amp;""),'Référentiel Articles'!$A$2:$F$634,2,FALSE),""))</f>
      </c>
      <c r="D8692" s="83">
        <f>IF($E8692="","",IFERROR(VLOOKUP(TRIM(E8692&amp;""),'Référentiel Articles'!$A$2:$F$634,3,FALSE),""))</f>
      </c>
      <c r="E8692" s="81" t="str">
        <v/>
      </c>
      <c r="F8692" s="83">
        <f>IF($E8692="","",IFERROR(VLOOKUP(TRIM(E8692&amp;""),'Référentiel Articles'!$A$2:$F$634,4,FALSE),""))</f>
      </c>
      <c r="G8692" s="84">
        <f>IF($E8692="","",IFERROR(VLOOKUP(TRIM(E8692&amp;""),'Référentiel Articles'!$A$2:$F$634,5,FALSE),""))</f>
      </c>
      <c r="H8692" s="85" t="str">
        <v/>
      </c>
      <c r="I8692" s="84">
        <f>IF($E8692="","",IFERROR(VLOOKUP(TRIM(E8692&amp;""),'Référentiel Articles'!$A$2:$F$634,6,FALSE),""))</f>
      </c>
      <c r="J8692" s="90">
        <f>IF(OR($E8692="",$H8692=""),"",$H8692*$I8692)</f>
      </c>
      <c r="K8692" s="87" t="str">
        <v/>
      </c>
    </row>
    <row r="8693">
      <c r="A8693" s="74" t="str">
        <v/>
      </c>
      <c r="B8693" s="74" t="str">
        <v/>
      </c>
      <c r="C8693" s="75">
        <f>IF($E8693="","",IFERROR(VLOOKUP(TRIM(E8693&amp;""),'Référentiel Articles'!$A$2:$F$634,2,FALSE),""))</f>
      </c>
      <c r="D8693" s="75">
        <f>IF($E8693="","",IFERROR(VLOOKUP(TRIM(E8693&amp;""),'Référentiel Articles'!$A$2:$F$634,3,FALSE),""))</f>
      </c>
      <c r="E8693" s="74" t="str">
        <v/>
      </c>
      <c r="F8693" s="75">
        <f>IF($E8693="","",IFERROR(VLOOKUP(TRIM(E8693&amp;""),'Référentiel Articles'!$A$2:$F$634,4,FALSE),""))</f>
      </c>
      <c r="G8693" s="76">
        <f>IF($E8693="","",IFERROR(VLOOKUP(TRIM(E8693&amp;""),'Référentiel Articles'!$A$2:$F$634,5,FALSE),""))</f>
      </c>
      <c r="H8693" s="77" t="str">
        <v/>
      </c>
      <c r="I8693" s="76">
        <f>IF($E8693="","",IFERROR(VLOOKUP(TRIM(E8693&amp;""),'Référentiel Articles'!$A$2:$F$634,6,FALSE),""))</f>
      </c>
      <c r="J8693" s="78">
        <f>IF(OR($E8693="",$H8693=""),"",$H8693*$I8693)</f>
      </c>
      <c r="K8693" s="79" t="str">
        <v/>
      </c>
    </row>
    <row r="8694">
      <c r="A8694" s="81" t="str">
        <v/>
      </c>
      <c r="B8694" s="81" t="str">
        <v/>
      </c>
      <c r="C8694" s="83">
        <f>IF($E8694="","",IFERROR(VLOOKUP(TRIM(E8694&amp;""),'Référentiel Articles'!$A$2:$F$634,2,FALSE),""))</f>
      </c>
      <c r="D8694" s="83">
        <f>IF($E8694="","",IFERROR(VLOOKUP(TRIM(E8694&amp;""),'Référentiel Articles'!$A$2:$F$634,3,FALSE),""))</f>
      </c>
      <c r="E8694" s="81" t="str">
        <v/>
      </c>
      <c r="F8694" s="83">
        <f>IF($E8694="","",IFERROR(VLOOKUP(TRIM(E8694&amp;""),'Référentiel Articles'!$A$2:$F$634,4,FALSE),""))</f>
      </c>
      <c r="G8694" s="84">
        <f>IF($E8694="","",IFERROR(VLOOKUP(TRIM(E8694&amp;""),'Référentiel Articles'!$A$2:$F$634,5,FALSE),""))</f>
      </c>
      <c r="H8694" s="85" t="str">
        <v/>
      </c>
      <c r="I8694" s="84">
        <f>IF($E8694="","",IFERROR(VLOOKUP(TRIM(E8694&amp;""),'Référentiel Articles'!$A$2:$F$634,6,FALSE),""))</f>
      </c>
      <c r="J8694" s="90">
        <f>IF(OR($E8694="",$H8694=""),"",$H8694*$I8694)</f>
      </c>
      <c r="K8694" s="87" t="str">
        <v/>
      </c>
    </row>
    <row r="8695">
      <c r="A8695" s="74" t="str">
        <v/>
      </c>
      <c r="B8695" s="74" t="str">
        <v/>
      </c>
      <c r="C8695" s="75">
        <f>IF($E8695="","",IFERROR(VLOOKUP(TRIM(E8695&amp;""),'Référentiel Articles'!$A$2:$F$634,2,FALSE),""))</f>
      </c>
      <c r="D8695" s="75">
        <f>IF($E8695="","",IFERROR(VLOOKUP(TRIM(E8695&amp;""),'Référentiel Articles'!$A$2:$F$634,3,FALSE),""))</f>
      </c>
      <c r="E8695" s="74" t="str">
        <v/>
      </c>
      <c r="F8695" s="75">
        <f>IF($E8695="","",IFERROR(VLOOKUP(TRIM(E8695&amp;""),'Référentiel Articles'!$A$2:$F$634,4,FALSE),""))</f>
      </c>
      <c r="G8695" s="76">
        <f>IF($E8695="","",IFERROR(VLOOKUP(TRIM(E8695&amp;""),'Référentiel Articles'!$A$2:$F$634,5,FALSE),""))</f>
      </c>
      <c r="H8695" s="77" t="str">
        <v/>
      </c>
      <c r="I8695" s="76">
        <f>IF($E8695="","",IFERROR(VLOOKUP(TRIM(E8695&amp;""),'Référentiel Articles'!$A$2:$F$634,6,FALSE),""))</f>
      </c>
      <c r="J8695" s="78">
        <f>IF(OR($E8695="",$H8695=""),"",$H8695*$I8695)</f>
      </c>
      <c r="K8695" s="79" t="str">
        <v/>
      </c>
    </row>
    <row r="8696">
      <c r="A8696" s="81" t="str">
        <v/>
      </c>
      <c r="B8696" s="81" t="str">
        <v/>
      </c>
      <c r="C8696" s="83">
        <f>IF($E8696="","",IFERROR(VLOOKUP(TRIM(E8696&amp;""),'Référentiel Articles'!$A$2:$F$634,2,FALSE),""))</f>
      </c>
      <c r="D8696" s="83">
        <f>IF($E8696="","",IFERROR(VLOOKUP(TRIM(E8696&amp;""),'Référentiel Articles'!$A$2:$F$634,3,FALSE),""))</f>
      </c>
      <c r="E8696" s="81" t="str">
        <v/>
      </c>
      <c r="F8696" s="83">
        <f>IF($E8696="","",IFERROR(VLOOKUP(TRIM(E8696&amp;""),'Référentiel Articles'!$A$2:$F$634,4,FALSE),""))</f>
      </c>
      <c r="G8696" s="84">
        <f>IF($E8696="","",IFERROR(VLOOKUP(TRIM(E8696&amp;""),'Référentiel Articles'!$A$2:$F$634,5,FALSE),""))</f>
      </c>
      <c r="H8696" s="85" t="str">
        <v/>
      </c>
      <c r="I8696" s="84">
        <f>IF($E8696="","",IFERROR(VLOOKUP(TRIM(E8696&amp;""),'Référentiel Articles'!$A$2:$F$634,6,FALSE),""))</f>
      </c>
      <c r="J8696" s="90">
        <f>IF(OR($E8696="",$H8696=""),"",$H8696*$I8696)</f>
      </c>
      <c r="K8696" s="87" t="str">
        <v/>
      </c>
    </row>
    <row r="8697">
      <c r="A8697" s="74" t="str">
        <v/>
      </c>
      <c r="B8697" s="74" t="str">
        <v/>
      </c>
      <c r="C8697" s="75">
        <f>IF($E8697="","",IFERROR(VLOOKUP(TRIM(E8697&amp;""),'Référentiel Articles'!$A$2:$F$634,2,FALSE),""))</f>
      </c>
      <c r="D8697" s="75">
        <f>IF($E8697="","",IFERROR(VLOOKUP(TRIM(E8697&amp;""),'Référentiel Articles'!$A$2:$F$634,3,FALSE),""))</f>
      </c>
      <c r="E8697" s="74" t="str">
        <v/>
      </c>
      <c r="F8697" s="75">
        <f>IF($E8697="","",IFERROR(VLOOKUP(TRIM(E8697&amp;""),'Référentiel Articles'!$A$2:$F$634,4,FALSE),""))</f>
      </c>
      <c r="G8697" s="76">
        <f>IF($E8697="","",IFERROR(VLOOKUP(TRIM(E8697&amp;""),'Référentiel Articles'!$A$2:$F$634,5,FALSE),""))</f>
      </c>
      <c r="H8697" s="77" t="str">
        <v/>
      </c>
      <c r="I8697" s="76">
        <f>IF($E8697="","",IFERROR(VLOOKUP(TRIM(E8697&amp;""),'Référentiel Articles'!$A$2:$F$634,6,FALSE),""))</f>
      </c>
      <c r="J8697" s="78">
        <f>IF(OR($E8697="",$H8697=""),"",$H8697*$I8697)</f>
      </c>
      <c r="K8697" s="79" t="str">
        <v/>
      </c>
    </row>
    <row r="8698">
      <c r="A8698" s="81" t="str">
        <v/>
      </c>
      <c r="B8698" s="81" t="str">
        <v/>
      </c>
      <c r="C8698" s="83">
        <f>IF($E8698="","",IFERROR(VLOOKUP(TRIM(E8698&amp;""),'Référentiel Articles'!$A$2:$F$634,2,FALSE),""))</f>
      </c>
      <c r="D8698" s="83">
        <f>IF($E8698="","",IFERROR(VLOOKUP(TRIM(E8698&amp;""),'Référentiel Articles'!$A$2:$F$634,3,FALSE),""))</f>
      </c>
      <c r="E8698" s="81" t="str">
        <v/>
      </c>
      <c r="F8698" s="83">
        <f>IF($E8698="","",IFERROR(VLOOKUP(TRIM(E8698&amp;""),'Référentiel Articles'!$A$2:$F$634,4,FALSE),""))</f>
      </c>
      <c r="G8698" s="84">
        <f>IF($E8698="","",IFERROR(VLOOKUP(TRIM(E8698&amp;""),'Référentiel Articles'!$A$2:$F$634,5,FALSE),""))</f>
      </c>
      <c r="H8698" s="85" t="str">
        <v/>
      </c>
      <c r="I8698" s="84">
        <f>IF($E8698="","",IFERROR(VLOOKUP(TRIM(E8698&amp;""),'Référentiel Articles'!$A$2:$F$634,6,FALSE),""))</f>
      </c>
      <c r="J8698" s="90">
        <f>IF(OR($E8698="",$H8698=""),"",$H8698*$I8698)</f>
      </c>
      <c r="K8698" s="87" t="str">
        <v/>
      </c>
    </row>
    <row r="8699">
      <c r="A8699" s="74" t="str">
        <v/>
      </c>
      <c r="B8699" s="74" t="str">
        <v/>
      </c>
      <c r="C8699" s="75">
        <f>IF($E8699="","",IFERROR(VLOOKUP(TRIM(E8699&amp;""),'Référentiel Articles'!$A$2:$F$634,2,FALSE),""))</f>
      </c>
      <c r="D8699" s="75">
        <f>IF($E8699="","",IFERROR(VLOOKUP(TRIM(E8699&amp;""),'Référentiel Articles'!$A$2:$F$634,3,FALSE),""))</f>
      </c>
      <c r="E8699" s="74" t="str">
        <v/>
      </c>
      <c r="F8699" s="75">
        <f>IF($E8699="","",IFERROR(VLOOKUP(TRIM(E8699&amp;""),'Référentiel Articles'!$A$2:$F$634,4,FALSE),""))</f>
      </c>
      <c r="G8699" s="76">
        <f>IF($E8699="","",IFERROR(VLOOKUP(TRIM(E8699&amp;""),'Référentiel Articles'!$A$2:$F$634,5,FALSE),""))</f>
      </c>
      <c r="H8699" s="77" t="str">
        <v/>
      </c>
      <c r="I8699" s="76">
        <f>IF($E8699="","",IFERROR(VLOOKUP(TRIM(E8699&amp;""),'Référentiel Articles'!$A$2:$F$634,6,FALSE),""))</f>
      </c>
      <c r="J8699" s="78">
        <f>IF(OR($E8699="",$H8699=""),"",$H8699*$I8699)</f>
      </c>
      <c r="K8699" s="79" t="str">
        <v/>
      </c>
    </row>
    <row r="8700">
      <c r="A8700" s="81" t="str">
        <v/>
      </c>
      <c r="B8700" s="81" t="str">
        <v/>
      </c>
      <c r="C8700" s="83">
        <f>IF($E8700="","",IFERROR(VLOOKUP(TRIM(E8700&amp;""),'Référentiel Articles'!$A$2:$F$634,2,FALSE),""))</f>
      </c>
      <c r="D8700" s="83">
        <f>IF($E8700="","",IFERROR(VLOOKUP(TRIM(E8700&amp;""),'Référentiel Articles'!$A$2:$F$634,3,FALSE),""))</f>
      </c>
      <c r="E8700" s="81" t="str">
        <v/>
      </c>
      <c r="F8700" s="83">
        <f>IF($E8700="","",IFERROR(VLOOKUP(TRIM(E8700&amp;""),'Référentiel Articles'!$A$2:$F$634,4,FALSE),""))</f>
      </c>
      <c r="G8700" s="84">
        <f>IF($E8700="","",IFERROR(VLOOKUP(TRIM(E8700&amp;""),'Référentiel Articles'!$A$2:$F$634,5,FALSE),""))</f>
      </c>
      <c r="H8700" s="85" t="str">
        <v/>
      </c>
      <c r="I8700" s="84">
        <f>IF($E8700="","",IFERROR(VLOOKUP(TRIM(E8700&amp;""),'Référentiel Articles'!$A$2:$F$634,6,FALSE),""))</f>
      </c>
      <c r="J8700" s="90">
        <f>IF(OR($E8700="",$H8700=""),"",$H8700*$I8700)</f>
      </c>
      <c r="K8700" s="87" t="str">
        <v/>
      </c>
    </row>
    <row r="8701">
      <c r="A8701" s="74" t="str">
        <v/>
      </c>
      <c r="B8701" s="74" t="str">
        <v/>
      </c>
      <c r="C8701" s="75">
        <f>IF($E8701="","",IFERROR(VLOOKUP(TRIM(E8701&amp;""),'Référentiel Articles'!$A$2:$F$634,2,FALSE),""))</f>
      </c>
      <c r="D8701" s="75">
        <f>IF($E8701="","",IFERROR(VLOOKUP(TRIM(E8701&amp;""),'Référentiel Articles'!$A$2:$F$634,3,FALSE),""))</f>
      </c>
      <c r="E8701" s="74" t="str">
        <v/>
      </c>
      <c r="F8701" s="75">
        <f>IF($E8701="","",IFERROR(VLOOKUP(TRIM(E8701&amp;""),'Référentiel Articles'!$A$2:$F$634,4,FALSE),""))</f>
      </c>
      <c r="G8701" s="76">
        <f>IF($E8701="","",IFERROR(VLOOKUP(TRIM(E8701&amp;""),'Référentiel Articles'!$A$2:$F$634,5,FALSE),""))</f>
      </c>
      <c r="H8701" s="77" t="str">
        <v/>
      </c>
      <c r="I8701" s="76">
        <f>IF($E8701="","",IFERROR(VLOOKUP(TRIM(E8701&amp;""),'Référentiel Articles'!$A$2:$F$634,6,FALSE),""))</f>
      </c>
      <c r="J8701" s="78">
        <f>IF(OR($E8701="",$H8701=""),"",$H8701*$I8701)</f>
      </c>
      <c r="K8701" s="79" t="str">
        <v/>
      </c>
    </row>
    <row r="8702">
      <c r="A8702" s="81" t="str">
        <v/>
      </c>
      <c r="B8702" s="81" t="str">
        <v/>
      </c>
      <c r="C8702" s="83">
        <f>IF($E8702="","",IFERROR(VLOOKUP(TRIM(E8702&amp;""),'Référentiel Articles'!$A$2:$F$634,2,FALSE),""))</f>
      </c>
      <c r="D8702" s="83">
        <f>IF($E8702="","",IFERROR(VLOOKUP(TRIM(E8702&amp;""),'Référentiel Articles'!$A$2:$F$634,3,FALSE),""))</f>
      </c>
      <c r="E8702" s="81" t="str">
        <v/>
      </c>
      <c r="F8702" s="83">
        <f>IF($E8702="","",IFERROR(VLOOKUP(TRIM(E8702&amp;""),'Référentiel Articles'!$A$2:$F$634,4,FALSE),""))</f>
      </c>
      <c r="G8702" s="84">
        <f>IF($E8702="","",IFERROR(VLOOKUP(TRIM(E8702&amp;""),'Référentiel Articles'!$A$2:$F$634,5,FALSE),""))</f>
      </c>
      <c r="H8702" s="85" t="str">
        <v/>
      </c>
      <c r="I8702" s="84">
        <f>IF($E8702="","",IFERROR(VLOOKUP(TRIM(E8702&amp;""),'Référentiel Articles'!$A$2:$F$634,6,FALSE),""))</f>
      </c>
      <c r="J8702" s="90">
        <f>IF(OR($E8702="",$H8702=""),"",$H8702*$I8702)</f>
      </c>
      <c r="K8702" s="87" t="str">
        <v/>
      </c>
    </row>
    <row r="8703">
      <c r="A8703" s="74" t="str">
        <v/>
      </c>
      <c r="B8703" s="74" t="str">
        <v/>
      </c>
      <c r="C8703" s="75">
        <f>IF($E8703="","",IFERROR(VLOOKUP(TRIM(E8703&amp;""),'Référentiel Articles'!$A$2:$F$634,2,FALSE),""))</f>
      </c>
      <c r="D8703" s="75">
        <f>IF($E8703="","",IFERROR(VLOOKUP(TRIM(E8703&amp;""),'Référentiel Articles'!$A$2:$F$634,3,FALSE),""))</f>
      </c>
      <c r="E8703" s="74" t="str">
        <v/>
      </c>
      <c r="F8703" s="75">
        <f>IF($E8703="","",IFERROR(VLOOKUP(TRIM(E8703&amp;""),'Référentiel Articles'!$A$2:$F$634,4,FALSE),""))</f>
      </c>
      <c r="G8703" s="76">
        <f>IF($E8703="","",IFERROR(VLOOKUP(TRIM(E8703&amp;""),'Référentiel Articles'!$A$2:$F$634,5,FALSE),""))</f>
      </c>
      <c r="H8703" s="77" t="str">
        <v/>
      </c>
      <c r="I8703" s="76">
        <f>IF($E8703="","",IFERROR(VLOOKUP(TRIM(E8703&amp;""),'Référentiel Articles'!$A$2:$F$634,6,FALSE),""))</f>
      </c>
      <c r="J8703" s="78">
        <f>IF(OR($E8703="",$H8703=""),"",$H8703*$I8703)</f>
      </c>
      <c r="K8703" s="79" t="str">
        <v/>
      </c>
    </row>
    <row r="8704">
      <c r="A8704" s="81" t="str">
        <v/>
      </c>
      <c r="B8704" s="81" t="str">
        <v/>
      </c>
      <c r="C8704" s="83">
        <f>IF($E8704="","",IFERROR(VLOOKUP(TRIM(E8704&amp;""),'Référentiel Articles'!$A$2:$F$634,2,FALSE),""))</f>
      </c>
      <c r="D8704" s="83">
        <f>IF($E8704="","",IFERROR(VLOOKUP(TRIM(E8704&amp;""),'Référentiel Articles'!$A$2:$F$634,3,FALSE),""))</f>
      </c>
      <c r="E8704" s="81" t="str">
        <v/>
      </c>
      <c r="F8704" s="83">
        <f>IF($E8704="","",IFERROR(VLOOKUP(TRIM(E8704&amp;""),'Référentiel Articles'!$A$2:$F$634,4,FALSE),""))</f>
      </c>
      <c r="G8704" s="84">
        <f>IF($E8704="","",IFERROR(VLOOKUP(TRIM(E8704&amp;""),'Référentiel Articles'!$A$2:$F$634,5,FALSE),""))</f>
      </c>
      <c r="H8704" s="85" t="str">
        <v/>
      </c>
      <c r="I8704" s="84">
        <f>IF($E8704="","",IFERROR(VLOOKUP(TRIM(E8704&amp;""),'Référentiel Articles'!$A$2:$F$634,6,FALSE),""))</f>
      </c>
      <c r="J8704" s="90">
        <f>IF(OR($E8704="",$H8704=""),"",$H8704*$I8704)</f>
      </c>
      <c r="K8704" s="87" t="str">
        <v/>
      </c>
    </row>
    <row r="8705">
      <c r="A8705" s="74" t="str">
        <v/>
      </c>
      <c r="B8705" s="74" t="str">
        <v/>
      </c>
      <c r="C8705" s="75">
        <f>IF($E8705="","",IFERROR(VLOOKUP(TRIM(E8705&amp;""),'Référentiel Articles'!$A$2:$F$634,2,FALSE),""))</f>
      </c>
      <c r="D8705" s="75">
        <f>IF($E8705="","",IFERROR(VLOOKUP(TRIM(E8705&amp;""),'Référentiel Articles'!$A$2:$F$634,3,FALSE),""))</f>
      </c>
      <c r="E8705" s="74" t="str">
        <v/>
      </c>
      <c r="F8705" s="75">
        <f>IF($E8705="","",IFERROR(VLOOKUP(TRIM(E8705&amp;""),'Référentiel Articles'!$A$2:$F$634,4,FALSE),""))</f>
      </c>
      <c r="G8705" s="76">
        <f>IF($E8705="","",IFERROR(VLOOKUP(TRIM(E8705&amp;""),'Référentiel Articles'!$A$2:$F$634,5,FALSE),""))</f>
      </c>
      <c r="H8705" s="77" t="str">
        <v/>
      </c>
      <c r="I8705" s="76">
        <f>IF($E8705="","",IFERROR(VLOOKUP(TRIM(E8705&amp;""),'Référentiel Articles'!$A$2:$F$634,6,FALSE),""))</f>
      </c>
      <c r="J8705" s="78">
        <f>IF(OR($E8705="",$H8705=""),"",$H8705*$I8705)</f>
      </c>
      <c r="K8705" s="79" t="str">
        <v/>
      </c>
    </row>
    <row r="8706">
      <c r="A8706" s="81" t="str">
        <v/>
      </c>
      <c r="B8706" s="81" t="str">
        <v/>
      </c>
      <c r="C8706" s="83">
        <f>IF($E8706="","",IFERROR(VLOOKUP(TRIM(E8706&amp;""),'Référentiel Articles'!$A$2:$F$634,2,FALSE),""))</f>
      </c>
      <c r="D8706" s="83">
        <f>IF($E8706="","",IFERROR(VLOOKUP(TRIM(E8706&amp;""),'Référentiel Articles'!$A$2:$F$634,3,FALSE),""))</f>
      </c>
      <c r="E8706" s="81" t="str">
        <v/>
      </c>
      <c r="F8706" s="83">
        <f>IF($E8706="","",IFERROR(VLOOKUP(TRIM(E8706&amp;""),'Référentiel Articles'!$A$2:$F$634,4,FALSE),""))</f>
      </c>
      <c r="G8706" s="84">
        <f>IF($E8706="","",IFERROR(VLOOKUP(TRIM(E8706&amp;""),'Référentiel Articles'!$A$2:$F$634,5,FALSE),""))</f>
      </c>
      <c r="H8706" s="85" t="str">
        <v/>
      </c>
      <c r="I8706" s="84">
        <f>IF($E8706="","",IFERROR(VLOOKUP(TRIM(E8706&amp;""),'Référentiel Articles'!$A$2:$F$634,6,FALSE),""))</f>
      </c>
      <c r="J8706" s="90">
        <f>IF(OR($E8706="",$H8706=""),"",$H8706*$I8706)</f>
      </c>
      <c r="K8706" s="87" t="str">
        <v/>
      </c>
    </row>
    <row r="8707">
      <c r="A8707" s="74" t="str">
        <v/>
      </c>
      <c r="B8707" s="74" t="str">
        <v/>
      </c>
      <c r="C8707" s="75">
        <f>IF($E8707="","",IFERROR(VLOOKUP(TRIM(E8707&amp;""),'Référentiel Articles'!$A$2:$F$634,2,FALSE),""))</f>
      </c>
      <c r="D8707" s="75">
        <f>IF($E8707="","",IFERROR(VLOOKUP(TRIM(E8707&amp;""),'Référentiel Articles'!$A$2:$F$634,3,FALSE),""))</f>
      </c>
      <c r="E8707" s="74" t="str">
        <v/>
      </c>
      <c r="F8707" s="75">
        <f>IF($E8707="","",IFERROR(VLOOKUP(TRIM(E8707&amp;""),'Référentiel Articles'!$A$2:$F$634,4,FALSE),""))</f>
      </c>
      <c r="G8707" s="76">
        <f>IF($E8707="","",IFERROR(VLOOKUP(TRIM(E8707&amp;""),'Référentiel Articles'!$A$2:$F$634,5,FALSE),""))</f>
      </c>
      <c r="H8707" s="77" t="str">
        <v/>
      </c>
      <c r="I8707" s="76">
        <f>IF($E8707="","",IFERROR(VLOOKUP(TRIM(E8707&amp;""),'Référentiel Articles'!$A$2:$F$634,6,FALSE),""))</f>
      </c>
      <c r="J8707" s="78">
        <f>IF(OR($E8707="",$H8707=""),"",$H8707*$I8707)</f>
      </c>
      <c r="K8707" s="79" t="str">
        <v/>
      </c>
    </row>
    <row r="8708">
      <c r="A8708" s="81" t="str">
        <v/>
      </c>
      <c r="B8708" s="81" t="str">
        <v/>
      </c>
      <c r="C8708" s="83">
        <f>IF($E8708="","",IFERROR(VLOOKUP(TRIM(E8708&amp;""),'Référentiel Articles'!$A$2:$F$634,2,FALSE),""))</f>
      </c>
      <c r="D8708" s="83">
        <f>IF($E8708="","",IFERROR(VLOOKUP(TRIM(E8708&amp;""),'Référentiel Articles'!$A$2:$F$634,3,FALSE),""))</f>
      </c>
      <c r="E8708" s="81" t="str">
        <v/>
      </c>
      <c r="F8708" s="83">
        <f>IF($E8708="","",IFERROR(VLOOKUP(TRIM(E8708&amp;""),'Référentiel Articles'!$A$2:$F$634,4,FALSE),""))</f>
      </c>
      <c r="G8708" s="84">
        <f>IF($E8708="","",IFERROR(VLOOKUP(TRIM(E8708&amp;""),'Référentiel Articles'!$A$2:$F$634,5,FALSE),""))</f>
      </c>
      <c r="H8708" s="85" t="str">
        <v/>
      </c>
      <c r="I8708" s="84">
        <f>IF($E8708="","",IFERROR(VLOOKUP(TRIM(E8708&amp;""),'Référentiel Articles'!$A$2:$F$634,6,FALSE),""))</f>
      </c>
      <c r="J8708" s="90">
        <f>IF(OR($E8708="",$H8708=""),"",$H8708*$I8708)</f>
      </c>
      <c r="K8708" s="87" t="str">
        <v/>
      </c>
    </row>
    <row r="8709">
      <c r="A8709" s="74" t="str">
        <v/>
      </c>
      <c r="B8709" s="74" t="str">
        <v/>
      </c>
      <c r="C8709" s="75">
        <f>IF($E8709="","",IFERROR(VLOOKUP(TRIM(E8709&amp;""),'Référentiel Articles'!$A$2:$F$634,2,FALSE),""))</f>
      </c>
      <c r="D8709" s="75">
        <f>IF($E8709="","",IFERROR(VLOOKUP(TRIM(E8709&amp;""),'Référentiel Articles'!$A$2:$F$634,3,FALSE),""))</f>
      </c>
      <c r="E8709" s="74" t="str">
        <v/>
      </c>
      <c r="F8709" s="75">
        <f>IF($E8709="","",IFERROR(VLOOKUP(TRIM(E8709&amp;""),'Référentiel Articles'!$A$2:$F$634,4,FALSE),""))</f>
      </c>
      <c r="G8709" s="76">
        <f>IF($E8709="","",IFERROR(VLOOKUP(TRIM(E8709&amp;""),'Référentiel Articles'!$A$2:$F$634,5,FALSE),""))</f>
      </c>
      <c r="H8709" s="77" t="str">
        <v/>
      </c>
      <c r="I8709" s="76">
        <f>IF($E8709="","",IFERROR(VLOOKUP(TRIM(E8709&amp;""),'Référentiel Articles'!$A$2:$F$634,6,FALSE),""))</f>
      </c>
      <c r="J8709" s="78">
        <f>IF(OR($E8709="",$H8709=""),"",$H8709*$I8709)</f>
      </c>
      <c r="K8709" s="79" t="str">
        <v/>
      </c>
    </row>
    <row r="8710">
      <c r="A8710" s="81" t="str">
        <v/>
      </c>
      <c r="B8710" s="81" t="str">
        <v/>
      </c>
      <c r="C8710" s="83">
        <f>IF($E8710="","",IFERROR(VLOOKUP(TRIM(E8710&amp;""),'Référentiel Articles'!$A$2:$F$634,2,FALSE),""))</f>
      </c>
      <c r="D8710" s="83">
        <f>IF($E8710="","",IFERROR(VLOOKUP(TRIM(E8710&amp;""),'Référentiel Articles'!$A$2:$F$634,3,FALSE),""))</f>
      </c>
      <c r="E8710" s="81" t="str">
        <v/>
      </c>
      <c r="F8710" s="83">
        <f>IF($E8710="","",IFERROR(VLOOKUP(TRIM(E8710&amp;""),'Référentiel Articles'!$A$2:$F$634,4,FALSE),""))</f>
      </c>
      <c r="G8710" s="84">
        <f>IF($E8710="","",IFERROR(VLOOKUP(TRIM(E8710&amp;""),'Référentiel Articles'!$A$2:$F$634,5,FALSE),""))</f>
      </c>
      <c r="H8710" s="85" t="str">
        <v/>
      </c>
      <c r="I8710" s="84">
        <f>IF($E8710="","",IFERROR(VLOOKUP(TRIM(E8710&amp;""),'Référentiel Articles'!$A$2:$F$634,6,FALSE),""))</f>
      </c>
      <c r="J8710" s="90">
        <f>IF(OR($E8710="",$H8710=""),"",$H8710*$I8710)</f>
      </c>
      <c r="K8710" s="87" t="str">
        <v/>
      </c>
    </row>
    <row r="8711">
      <c r="A8711" s="74" t="str">
        <v/>
      </c>
      <c r="B8711" s="74" t="str">
        <v/>
      </c>
      <c r="C8711" s="75">
        <f>IF($E8711="","",IFERROR(VLOOKUP(TRIM(E8711&amp;""),'Référentiel Articles'!$A$2:$F$634,2,FALSE),""))</f>
      </c>
      <c r="D8711" s="75">
        <f>IF($E8711="","",IFERROR(VLOOKUP(TRIM(E8711&amp;""),'Référentiel Articles'!$A$2:$F$634,3,FALSE),""))</f>
      </c>
      <c r="E8711" s="74" t="str">
        <v/>
      </c>
      <c r="F8711" s="75">
        <f>IF($E8711="","",IFERROR(VLOOKUP(TRIM(E8711&amp;""),'Référentiel Articles'!$A$2:$F$634,4,FALSE),""))</f>
      </c>
      <c r="G8711" s="76">
        <f>IF($E8711="","",IFERROR(VLOOKUP(TRIM(E8711&amp;""),'Référentiel Articles'!$A$2:$F$634,5,FALSE),""))</f>
      </c>
      <c r="H8711" s="77" t="str">
        <v/>
      </c>
      <c r="I8711" s="76">
        <f>IF($E8711="","",IFERROR(VLOOKUP(TRIM(E8711&amp;""),'Référentiel Articles'!$A$2:$F$634,6,FALSE),""))</f>
      </c>
      <c r="J8711" s="78">
        <f>IF(OR($E8711="",$H8711=""),"",$H8711*$I8711)</f>
      </c>
      <c r="K8711" s="79" t="str">
        <v/>
      </c>
    </row>
    <row r="8712">
      <c r="A8712" s="81" t="str">
        <v/>
      </c>
      <c r="B8712" s="81" t="str">
        <v/>
      </c>
      <c r="C8712" s="83">
        <f>IF($E8712="","",IFERROR(VLOOKUP(TRIM(E8712&amp;""),'Référentiel Articles'!$A$2:$F$634,2,FALSE),""))</f>
      </c>
      <c r="D8712" s="83">
        <f>IF($E8712="","",IFERROR(VLOOKUP(TRIM(E8712&amp;""),'Référentiel Articles'!$A$2:$F$634,3,FALSE),""))</f>
      </c>
      <c r="E8712" s="81" t="str">
        <v/>
      </c>
      <c r="F8712" s="83">
        <f>IF($E8712="","",IFERROR(VLOOKUP(TRIM(E8712&amp;""),'Référentiel Articles'!$A$2:$F$634,4,FALSE),""))</f>
      </c>
      <c r="G8712" s="84">
        <f>IF($E8712="","",IFERROR(VLOOKUP(TRIM(E8712&amp;""),'Référentiel Articles'!$A$2:$F$634,5,FALSE),""))</f>
      </c>
      <c r="H8712" s="85" t="str">
        <v/>
      </c>
      <c r="I8712" s="84">
        <f>IF($E8712="","",IFERROR(VLOOKUP(TRIM(E8712&amp;""),'Référentiel Articles'!$A$2:$F$634,6,FALSE),""))</f>
      </c>
      <c r="J8712" s="90">
        <f>IF(OR($E8712="",$H8712=""),"",$H8712*$I8712)</f>
      </c>
      <c r="K8712" s="87" t="str">
        <v/>
      </c>
    </row>
    <row r="8713">
      <c r="A8713" s="74" t="str">
        <v/>
      </c>
      <c r="B8713" s="74" t="str">
        <v/>
      </c>
      <c r="C8713" s="75">
        <f>IF($E8713="","",IFERROR(VLOOKUP(TRIM(E8713&amp;""),'Référentiel Articles'!$A$2:$F$634,2,FALSE),""))</f>
      </c>
      <c r="D8713" s="75">
        <f>IF($E8713="","",IFERROR(VLOOKUP(TRIM(E8713&amp;""),'Référentiel Articles'!$A$2:$F$634,3,FALSE),""))</f>
      </c>
      <c r="E8713" s="74" t="str">
        <v/>
      </c>
      <c r="F8713" s="75">
        <f>IF($E8713="","",IFERROR(VLOOKUP(TRIM(E8713&amp;""),'Référentiel Articles'!$A$2:$F$634,4,FALSE),""))</f>
      </c>
      <c r="G8713" s="76">
        <f>IF($E8713="","",IFERROR(VLOOKUP(TRIM(E8713&amp;""),'Référentiel Articles'!$A$2:$F$634,5,FALSE),""))</f>
      </c>
      <c r="H8713" s="77" t="str">
        <v/>
      </c>
      <c r="I8713" s="76">
        <f>IF($E8713="","",IFERROR(VLOOKUP(TRIM(E8713&amp;""),'Référentiel Articles'!$A$2:$F$634,6,FALSE),""))</f>
      </c>
      <c r="J8713" s="78">
        <f>IF(OR($E8713="",$H8713=""),"",$H8713*$I8713)</f>
      </c>
      <c r="K8713" s="79" t="str">
        <v/>
      </c>
    </row>
    <row r="8714">
      <c r="A8714" s="81" t="str">
        <v/>
      </c>
      <c r="B8714" s="81" t="str">
        <v/>
      </c>
      <c r="C8714" s="83">
        <f>IF($E8714="","",IFERROR(VLOOKUP(TRIM(E8714&amp;""),'Référentiel Articles'!$A$2:$F$634,2,FALSE),""))</f>
      </c>
      <c r="D8714" s="83">
        <f>IF($E8714="","",IFERROR(VLOOKUP(TRIM(E8714&amp;""),'Référentiel Articles'!$A$2:$F$634,3,FALSE),""))</f>
      </c>
      <c r="E8714" s="81" t="str">
        <v/>
      </c>
      <c r="F8714" s="83">
        <f>IF($E8714="","",IFERROR(VLOOKUP(TRIM(E8714&amp;""),'Référentiel Articles'!$A$2:$F$634,4,FALSE),""))</f>
      </c>
      <c r="G8714" s="84">
        <f>IF($E8714="","",IFERROR(VLOOKUP(TRIM(E8714&amp;""),'Référentiel Articles'!$A$2:$F$634,5,FALSE),""))</f>
      </c>
      <c r="H8714" s="85" t="str">
        <v/>
      </c>
      <c r="I8714" s="84">
        <f>IF($E8714="","",IFERROR(VLOOKUP(TRIM(E8714&amp;""),'Référentiel Articles'!$A$2:$F$634,6,FALSE),""))</f>
      </c>
      <c r="J8714" s="90">
        <f>IF(OR($E8714="",$H8714=""),"",$H8714*$I8714)</f>
      </c>
      <c r="K8714" s="87" t="str">
        <v/>
      </c>
    </row>
    <row r="8715">
      <c r="A8715" s="74" t="str">
        <v/>
      </c>
      <c r="B8715" s="74" t="str">
        <v/>
      </c>
      <c r="C8715" s="75">
        <f>IF($E8715="","",IFERROR(VLOOKUP(TRIM(E8715&amp;""),'Référentiel Articles'!$A$2:$F$634,2,FALSE),""))</f>
      </c>
      <c r="D8715" s="75">
        <f>IF($E8715="","",IFERROR(VLOOKUP(TRIM(E8715&amp;""),'Référentiel Articles'!$A$2:$F$634,3,FALSE),""))</f>
      </c>
      <c r="E8715" s="74" t="str">
        <v/>
      </c>
      <c r="F8715" s="75">
        <f>IF($E8715="","",IFERROR(VLOOKUP(TRIM(E8715&amp;""),'Référentiel Articles'!$A$2:$F$634,4,FALSE),""))</f>
      </c>
      <c r="G8715" s="76">
        <f>IF($E8715="","",IFERROR(VLOOKUP(TRIM(E8715&amp;""),'Référentiel Articles'!$A$2:$F$634,5,FALSE),""))</f>
      </c>
      <c r="H8715" s="77" t="str">
        <v/>
      </c>
      <c r="I8715" s="76">
        <f>IF($E8715="","",IFERROR(VLOOKUP(TRIM(E8715&amp;""),'Référentiel Articles'!$A$2:$F$634,6,FALSE),""))</f>
      </c>
      <c r="J8715" s="78">
        <f>IF(OR($E8715="",$H8715=""),"",$H8715*$I8715)</f>
      </c>
      <c r="K8715" s="79" t="str">
        <v/>
      </c>
    </row>
    <row r="8716">
      <c r="A8716" s="81" t="str">
        <v/>
      </c>
      <c r="B8716" s="81" t="str">
        <v/>
      </c>
      <c r="C8716" s="83">
        <f>IF($E8716="","",IFERROR(VLOOKUP(TRIM(E8716&amp;""),'Référentiel Articles'!$A$2:$F$634,2,FALSE),""))</f>
      </c>
      <c r="D8716" s="83">
        <f>IF($E8716="","",IFERROR(VLOOKUP(TRIM(E8716&amp;""),'Référentiel Articles'!$A$2:$F$634,3,FALSE),""))</f>
      </c>
      <c r="E8716" s="81" t="str">
        <v/>
      </c>
      <c r="F8716" s="83">
        <f>IF($E8716="","",IFERROR(VLOOKUP(TRIM(E8716&amp;""),'Référentiel Articles'!$A$2:$F$634,4,FALSE),""))</f>
      </c>
      <c r="G8716" s="84">
        <f>IF($E8716="","",IFERROR(VLOOKUP(TRIM(E8716&amp;""),'Référentiel Articles'!$A$2:$F$634,5,FALSE),""))</f>
      </c>
      <c r="H8716" s="85" t="str">
        <v/>
      </c>
      <c r="I8716" s="84">
        <f>IF($E8716="","",IFERROR(VLOOKUP(TRIM(E8716&amp;""),'Référentiel Articles'!$A$2:$F$634,6,FALSE),""))</f>
      </c>
      <c r="J8716" s="90">
        <f>IF(OR($E8716="",$H8716=""),"",$H8716*$I8716)</f>
      </c>
      <c r="K8716" s="87" t="str">
        <v/>
      </c>
    </row>
    <row r="8717">
      <c r="A8717" s="74" t="str">
        <v/>
      </c>
      <c r="B8717" s="74" t="str">
        <v/>
      </c>
      <c r="C8717" s="75">
        <f>IF($E8717="","",IFERROR(VLOOKUP(TRIM(E8717&amp;""),'Référentiel Articles'!$A$2:$F$634,2,FALSE),""))</f>
      </c>
      <c r="D8717" s="75">
        <f>IF($E8717="","",IFERROR(VLOOKUP(TRIM(E8717&amp;""),'Référentiel Articles'!$A$2:$F$634,3,FALSE),""))</f>
      </c>
      <c r="E8717" s="74" t="str">
        <v/>
      </c>
      <c r="F8717" s="75">
        <f>IF($E8717="","",IFERROR(VLOOKUP(TRIM(E8717&amp;""),'Référentiel Articles'!$A$2:$F$634,4,FALSE),""))</f>
      </c>
      <c r="G8717" s="76">
        <f>IF($E8717="","",IFERROR(VLOOKUP(TRIM(E8717&amp;""),'Référentiel Articles'!$A$2:$F$634,5,FALSE),""))</f>
      </c>
      <c r="H8717" s="77" t="str">
        <v/>
      </c>
      <c r="I8717" s="76">
        <f>IF($E8717="","",IFERROR(VLOOKUP(TRIM(E8717&amp;""),'Référentiel Articles'!$A$2:$F$634,6,FALSE),""))</f>
      </c>
      <c r="J8717" s="78">
        <f>IF(OR($E8717="",$H8717=""),"",$H8717*$I8717)</f>
      </c>
      <c r="K8717" s="79" t="str">
        <v/>
      </c>
    </row>
    <row r="8718">
      <c r="A8718" s="81" t="str">
        <v/>
      </c>
      <c r="B8718" s="81" t="str">
        <v/>
      </c>
      <c r="C8718" s="83">
        <f>IF($E8718="","",IFERROR(VLOOKUP(TRIM(E8718&amp;""),'Référentiel Articles'!$A$2:$F$634,2,FALSE),""))</f>
      </c>
      <c r="D8718" s="83">
        <f>IF($E8718="","",IFERROR(VLOOKUP(TRIM(E8718&amp;""),'Référentiel Articles'!$A$2:$F$634,3,FALSE),""))</f>
      </c>
      <c r="E8718" s="81" t="str">
        <v/>
      </c>
      <c r="F8718" s="83">
        <f>IF($E8718="","",IFERROR(VLOOKUP(TRIM(E8718&amp;""),'Référentiel Articles'!$A$2:$F$634,4,FALSE),""))</f>
      </c>
      <c r="G8718" s="84">
        <f>IF($E8718="","",IFERROR(VLOOKUP(TRIM(E8718&amp;""),'Référentiel Articles'!$A$2:$F$634,5,FALSE),""))</f>
      </c>
      <c r="H8718" s="85" t="str">
        <v/>
      </c>
      <c r="I8718" s="84">
        <f>IF($E8718="","",IFERROR(VLOOKUP(TRIM(E8718&amp;""),'Référentiel Articles'!$A$2:$F$634,6,FALSE),""))</f>
      </c>
      <c r="J8718" s="90">
        <f>IF(OR($E8718="",$H8718=""),"",$H8718*$I8718)</f>
      </c>
      <c r="K8718" s="87" t="str">
        <v/>
      </c>
    </row>
    <row r="8719">
      <c r="A8719" s="74" t="str">
        <v/>
      </c>
      <c r="B8719" s="74" t="str">
        <v/>
      </c>
      <c r="C8719" s="75">
        <f>IF($E8719="","",IFERROR(VLOOKUP(TRIM(E8719&amp;""),'Référentiel Articles'!$A$2:$F$634,2,FALSE),""))</f>
      </c>
      <c r="D8719" s="75">
        <f>IF($E8719="","",IFERROR(VLOOKUP(TRIM(E8719&amp;""),'Référentiel Articles'!$A$2:$F$634,3,FALSE),""))</f>
      </c>
      <c r="E8719" s="74" t="str">
        <v/>
      </c>
      <c r="F8719" s="75">
        <f>IF($E8719="","",IFERROR(VLOOKUP(TRIM(E8719&amp;""),'Référentiel Articles'!$A$2:$F$634,4,FALSE),""))</f>
      </c>
      <c r="G8719" s="76">
        <f>IF($E8719="","",IFERROR(VLOOKUP(TRIM(E8719&amp;""),'Référentiel Articles'!$A$2:$F$634,5,FALSE),""))</f>
      </c>
      <c r="H8719" s="77" t="str">
        <v/>
      </c>
      <c r="I8719" s="76">
        <f>IF($E8719="","",IFERROR(VLOOKUP(TRIM(E8719&amp;""),'Référentiel Articles'!$A$2:$F$634,6,FALSE),""))</f>
      </c>
      <c r="J8719" s="78">
        <f>IF(OR($E8719="",$H8719=""),"",$H8719*$I8719)</f>
      </c>
      <c r="K8719" s="79" t="str">
        <v/>
      </c>
    </row>
    <row r="8720">
      <c r="A8720" s="81" t="str">
        <v/>
      </c>
      <c r="B8720" s="81" t="str">
        <v/>
      </c>
      <c r="C8720" s="83">
        <f>IF($E8720="","",IFERROR(VLOOKUP(TRIM(E8720&amp;""),'Référentiel Articles'!$A$2:$F$634,2,FALSE),""))</f>
      </c>
      <c r="D8720" s="83">
        <f>IF($E8720="","",IFERROR(VLOOKUP(TRIM(E8720&amp;""),'Référentiel Articles'!$A$2:$F$634,3,FALSE),""))</f>
      </c>
      <c r="E8720" s="81" t="str">
        <v/>
      </c>
      <c r="F8720" s="83">
        <f>IF($E8720="","",IFERROR(VLOOKUP(TRIM(E8720&amp;""),'Référentiel Articles'!$A$2:$F$634,4,FALSE),""))</f>
      </c>
      <c r="G8720" s="84">
        <f>IF($E8720="","",IFERROR(VLOOKUP(TRIM(E8720&amp;""),'Référentiel Articles'!$A$2:$F$634,5,FALSE),""))</f>
      </c>
      <c r="H8720" s="85" t="str">
        <v/>
      </c>
      <c r="I8720" s="84">
        <f>IF($E8720="","",IFERROR(VLOOKUP(TRIM(E8720&amp;""),'Référentiel Articles'!$A$2:$F$634,6,FALSE),""))</f>
      </c>
      <c r="J8720" s="90">
        <f>IF(OR($E8720="",$H8720=""),"",$H8720*$I8720)</f>
      </c>
      <c r="K8720" s="87" t="str">
        <v/>
      </c>
    </row>
    <row r="8721">
      <c r="A8721" s="74" t="str">
        <v/>
      </c>
      <c r="B8721" s="74" t="str">
        <v/>
      </c>
      <c r="C8721" s="75">
        <f>IF($E8721="","",IFERROR(VLOOKUP(TRIM(E8721&amp;""),'Référentiel Articles'!$A$2:$F$634,2,FALSE),""))</f>
      </c>
      <c r="D8721" s="75">
        <f>IF($E8721="","",IFERROR(VLOOKUP(TRIM(E8721&amp;""),'Référentiel Articles'!$A$2:$F$634,3,FALSE),""))</f>
      </c>
      <c r="E8721" s="74" t="str">
        <v/>
      </c>
      <c r="F8721" s="75">
        <f>IF($E8721="","",IFERROR(VLOOKUP(TRIM(E8721&amp;""),'Référentiel Articles'!$A$2:$F$634,4,FALSE),""))</f>
      </c>
      <c r="G8721" s="76">
        <f>IF($E8721="","",IFERROR(VLOOKUP(TRIM(E8721&amp;""),'Référentiel Articles'!$A$2:$F$634,5,FALSE),""))</f>
      </c>
      <c r="H8721" s="77" t="str">
        <v/>
      </c>
      <c r="I8721" s="76">
        <f>IF($E8721="","",IFERROR(VLOOKUP(TRIM(E8721&amp;""),'Référentiel Articles'!$A$2:$F$634,6,FALSE),""))</f>
      </c>
      <c r="J8721" s="78">
        <f>IF(OR($E8721="",$H8721=""),"",$H8721*$I8721)</f>
      </c>
      <c r="K8721" s="79" t="str">
        <v/>
      </c>
    </row>
    <row r="8722">
      <c r="A8722" s="81" t="str">
        <v/>
      </c>
      <c r="B8722" s="81" t="str">
        <v/>
      </c>
      <c r="C8722" s="83">
        <f>IF($E8722="","",IFERROR(VLOOKUP(TRIM(E8722&amp;""),'Référentiel Articles'!$A$2:$F$634,2,FALSE),""))</f>
      </c>
      <c r="D8722" s="83">
        <f>IF($E8722="","",IFERROR(VLOOKUP(TRIM(E8722&amp;""),'Référentiel Articles'!$A$2:$F$634,3,FALSE),""))</f>
      </c>
      <c r="E8722" s="81" t="str">
        <v/>
      </c>
      <c r="F8722" s="83">
        <f>IF($E8722="","",IFERROR(VLOOKUP(TRIM(E8722&amp;""),'Référentiel Articles'!$A$2:$F$634,4,FALSE),""))</f>
      </c>
      <c r="G8722" s="84">
        <f>IF($E8722="","",IFERROR(VLOOKUP(TRIM(E8722&amp;""),'Référentiel Articles'!$A$2:$F$634,5,FALSE),""))</f>
      </c>
      <c r="H8722" s="85" t="str">
        <v/>
      </c>
      <c r="I8722" s="84">
        <f>IF($E8722="","",IFERROR(VLOOKUP(TRIM(E8722&amp;""),'Référentiel Articles'!$A$2:$F$634,6,FALSE),""))</f>
      </c>
      <c r="J8722" s="90">
        <f>IF(OR($E8722="",$H8722=""),"",$H8722*$I8722)</f>
      </c>
      <c r="K8722" s="87" t="str">
        <v/>
      </c>
    </row>
    <row r="8723">
      <c r="A8723" s="74" t="str">
        <v/>
      </c>
      <c r="B8723" s="74" t="str">
        <v/>
      </c>
      <c r="C8723" s="75">
        <f>IF($E8723="","",IFERROR(VLOOKUP(TRIM(E8723&amp;""),'Référentiel Articles'!$A$2:$F$634,2,FALSE),""))</f>
      </c>
      <c r="D8723" s="75">
        <f>IF($E8723="","",IFERROR(VLOOKUP(TRIM(E8723&amp;""),'Référentiel Articles'!$A$2:$F$634,3,FALSE),""))</f>
      </c>
      <c r="E8723" s="74" t="str">
        <v/>
      </c>
      <c r="F8723" s="75">
        <f>IF($E8723="","",IFERROR(VLOOKUP(TRIM(E8723&amp;""),'Référentiel Articles'!$A$2:$F$634,4,FALSE),""))</f>
      </c>
      <c r="G8723" s="76">
        <f>IF($E8723="","",IFERROR(VLOOKUP(TRIM(E8723&amp;""),'Référentiel Articles'!$A$2:$F$634,5,FALSE),""))</f>
      </c>
      <c r="H8723" s="77" t="str">
        <v/>
      </c>
      <c r="I8723" s="76">
        <f>IF($E8723="","",IFERROR(VLOOKUP(TRIM(E8723&amp;""),'Référentiel Articles'!$A$2:$F$634,6,FALSE),""))</f>
      </c>
      <c r="J8723" s="78">
        <f>IF(OR($E8723="",$H8723=""),"",$H8723*$I8723)</f>
      </c>
      <c r="K8723" s="79" t="str">
        <v/>
      </c>
    </row>
    <row r="8724">
      <c r="A8724" s="81" t="str">
        <v/>
      </c>
      <c r="B8724" s="81" t="str">
        <v/>
      </c>
      <c r="C8724" s="83">
        <f>IF($E8724="","",IFERROR(VLOOKUP(TRIM(E8724&amp;""),'Référentiel Articles'!$A$2:$F$634,2,FALSE),""))</f>
      </c>
      <c r="D8724" s="83">
        <f>IF($E8724="","",IFERROR(VLOOKUP(TRIM(E8724&amp;""),'Référentiel Articles'!$A$2:$F$634,3,FALSE),""))</f>
      </c>
      <c r="E8724" s="81" t="str">
        <v/>
      </c>
      <c r="F8724" s="83">
        <f>IF($E8724="","",IFERROR(VLOOKUP(TRIM(E8724&amp;""),'Référentiel Articles'!$A$2:$F$634,4,FALSE),""))</f>
      </c>
      <c r="G8724" s="84">
        <f>IF($E8724="","",IFERROR(VLOOKUP(TRIM(E8724&amp;""),'Référentiel Articles'!$A$2:$F$634,5,FALSE),""))</f>
      </c>
      <c r="H8724" s="85" t="str">
        <v/>
      </c>
      <c r="I8724" s="84">
        <f>IF($E8724="","",IFERROR(VLOOKUP(TRIM(E8724&amp;""),'Référentiel Articles'!$A$2:$F$634,6,FALSE),""))</f>
      </c>
      <c r="J8724" s="90">
        <f>IF(OR($E8724="",$H8724=""),"",$H8724*$I8724)</f>
      </c>
      <c r="K8724" s="87" t="str">
        <v/>
      </c>
    </row>
    <row r="8725">
      <c r="A8725" s="74" t="str">
        <v/>
      </c>
      <c r="B8725" s="74" t="str">
        <v/>
      </c>
      <c r="C8725" s="75">
        <f>IF($E8725="","",IFERROR(VLOOKUP(TRIM(E8725&amp;""),'Référentiel Articles'!$A$2:$F$634,2,FALSE),""))</f>
      </c>
      <c r="D8725" s="75">
        <f>IF($E8725="","",IFERROR(VLOOKUP(TRIM(E8725&amp;""),'Référentiel Articles'!$A$2:$F$634,3,FALSE),""))</f>
      </c>
      <c r="E8725" s="74" t="str">
        <v/>
      </c>
      <c r="F8725" s="75">
        <f>IF($E8725="","",IFERROR(VLOOKUP(TRIM(E8725&amp;""),'Référentiel Articles'!$A$2:$F$634,4,FALSE),""))</f>
      </c>
      <c r="G8725" s="76">
        <f>IF($E8725="","",IFERROR(VLOOKUP(TRIM(E8725&amp;""),'Référentiel Articles'!$A$2:$F$634,5,FALSE),""))</f>
      </c>
      <c r="H8725" s="77" t="str">
        <v/>
      </c>
      <c r="I8725" s="76">
        <f>IF($E8725="","",IFERROR(VLOOKUP(TRIM(E8725&amp;""),'Référentiel Articles'!$A$2:$F$634,6,FALSE),""))</f>
      </c>
      <c r="J8725" s="78">
        <f>IF(OR($E8725="",$H8725=""),"",$H8725*$I8725)</f>
      </c>
      <c r="K8725" s="79" t="str">
        <v/>
      </c>
    </row>
    <row r="8726">
      <c r="A8726" s="81" t="str">
        <v/>
      </c>
      <c r="B8726" s="81" t="str">
        <v/>
      </c>
      <c r="C8726" s="83">
        <f>IF($E8726="","",IFERROR(VLOOKUP(TRIM(E8726&amp;""),'Référentiel Articles'!$A$2:$F$634,2,FALSE),""))</f>
      </c>
      <c r="D8726" s="83">
        <f>IF($E8726="","",IFERROR(VLOOKUP(TRIM(E8726&amp;""),'Référentiel Articles'!$A$2:$F$634,3,FALSE),""))</f>
      </c>
      <c r="E8726" s="81" t="str">
        <v/>
      </c>
      <c r="F8726" s="83">
        <f>IF($E8726="","",IFERROR(VLOOKUP(TRIM(E8726&amp;""),'Référentiel Articles'!$A$2:$F$634,4,FALSE),""))</f>
      </c>
      <c r="G8726" s="84">
        <f>IF($E8726="","",IFERROR(VLOOKUP(TRIM(E8726&amp;""),'Référentiel Articles'!$A$2:$F$634,5,FALSE),""))</f>
      </c>
      <c r="H8726" s="85" t="str">
        <v/>
      </c>
      <c r="I8726" s="84">
        <f>IF($E8726="","",IFERROR(VLOOKUP(TRIM(E8726&amp;""),'Référentiel Articles'!$A$2:$F$634,6,FALSE),""))</f>
      </c>
      <c r="J8726" s="90">
        <f>IF(OR($E8726="",$H8726=""),"",$H8726*$I8726)</f>
      </c>
      <c r="K8726" s="87" t="str">
        <v/>
      </c>
    </row>
    <row r="8727">
      <c r="A8727" s="74" t="str">
        <v/>
      </c>
      <c r="B8727" s="74" t="str">
        <v/>
      </c>
      <c r="C8727" s="75">
        <f>IF($E8727="","",IFERROR(VLOOKUP(TRIM(E8727&amp;""),'Référentiel Articles'!$A$2:$F$634,2,FALSE),""))</f>
      </c>
      <c r="D8727" s="75">
        <f>IF($E8727="","",IFERROR(VLOOKUP(TRIM(E8727&amp;""),'Référentiel Articles'!$A$2:$F$634,3,FALSE),""))</f>
      </c>
      <c r="E8727" s="74" t="str">
        <v/>
      </c>
      <c r="F8727" s="75">
        <f>IF($E8727="","",IFERROR(VLOOKUP(TRIM(E8727&amp;""),'Référentiel Articles'!$A$2:$F$634,4,FALSE),""))</f>
      </c>
      <c r="G8727" s="76">
        <f>IF($E8727="","",IFERROR(VLOOKUP(TRIM(E8727&amp;""),'Référentiel Articles'!$A$2:$F$634,5,FALSE),""))</f>
      </c>
      <c r="H8727" s="77" t="str">
        <v/>
      </c>
      <c r="I8727" s="76">
        <f>IF($E8727="","",IFERROR(VLOOKUP(TRIM(E8727&amp;""),'Référentiel Articles'!$A$2:$F$634,6,FALSE),""))</f>
      </c>
      <c r="J8727" s="78">
        <f>IF(OR($E8727="",$H8727=""),"",$H8727*$I8727)</f>
      </c>
      <c r="K8727" s="79" t="str">
        <v/>
      </c>
    </row>
    <row r="8728">
      <c r="A8728" s="81" t="str">
        <v/>
      </c>
      <c r="B8728" s="81" t="str">
        <v/>
      </c>
      <c r="C8728" s="83">
        <f>IF($E8728="","",IFERROR(VLOOKUP(TRIM(E8728&amp;""),'Référentiel Articles'!$A$2:$F$634,2,FALSE),""))</f>
      </c>
      <c r="D8728" s="83">
        <f>IF($E8728="","",IFERROR(VLOOKUP(TRIM(E8728&amp;""),'Référentiel Articles'!$A$2:$F$634,3,FALSE),""))</f>
      </c>
      <c r="E8728" s="81" t="str">
        <v/>
      </c>
      <c r="F8728" s="83">
        <f>IF($E8728="","",IFERROR(VLOOKUP(TRIM(E8728&amp;""),'Référentiel Articles'!$A$2:$F$634,4,FALSE),""))</f>
      </c>
      <c r="G8728" s="84">
        <f>IF($E8728="","",IFERROR(VLOOKUP(TRIM(E8728&amp;""),'Référentiel Articles'!$A$2:$F$634,5,FALSE),""))</f>
      </c>
      <c r="H8728" s="85" t="str">
        <v/>
      </c>
      <c r="I8728" s="84">
        <f>IF($E8728="","",IFERROR(VLOOKUP(TRIM(E8728&amp;""),'Référentiel Articles'!$A$2:$F$634,6,FALSE),""))</f>
      </c>
      <c r="J8728" s="90">
        <f>IF(OR($E8728="",$H8728=""),"",$H8728*$I8728)</f>
      </c>
      <c r="K8728" s="87" t="str">
        <v/>
      </c>
    </row>
    <row r="8729">
      <c r="A8729" s="74" t="str">
        <v/>
      </c>
      <c r="B8729" s="74" t="str">
        <v/>
      </c>
      <c r="C8729" s="75">
        <f>IF($E8729="","",IFERROR(VLOOKUP(TRIM(E8729&amp;""),'Référentiel Articles'!$A$2:$F$634,2,FALSE),""))</f>
      </c>
      <c r="D8729" s="75">
        <f>IF($E8729="","",IFERROR(VLOOKUP(TRIM(E8729&amp;""),'Référentiel Articles'!$A$2:$F$634,3,FALSE),""))</f>
      </c>
      <c r="E8729" s="74" t="str">
        <v/>
      </c>
      <c r="F8729" s="75">
        <f>IF($E8729="","",IFERROR(VLOOKUP(TRIM(E8729&amp;""),'Référentiel Articles'!$A$2:$F$634,4,FALSE),""))</f>
      </c>
      <c r="G8729" s="76">
        <f>IF($E8729="","",IFERROR(VLOOKUP(TRIM(E8729&amp;""),'Référentiel Articles'!$A$2:$F$634,5,FALSE),""))</f>
      </c>
      <c r="H8729" s="77" t="str">
        <v/>
      </c>
      <c r="I8729" s="76">
        <f>IF($E8729="","",IFERROR(VLOOKUP(TRIM(E8729&amp;""),'Référentiel Articles'!$A$2:$F$634,6,FALSE),""))</f>
      </c>
      <c r="J8729" s="78">
        <f>IF(OR($E8729="",$H8729=""),"",$H8729*$I8729)</f>
      </c>
      <c r="K8729" s="79" t="str">
        <v/>
      </c>
    </row>
    <row r="8730">
      <c r="A8730" s="81" t="str">
        <v/>
      </c>
      <c r="B8730" s="81" t="str">
        <v/>
      </c>
      <c r="C8730" s="83">
        <f>IF($E8730="","",IFERROR(VLOOKUP(TRIM(E8730&amp;""),'Référentiel Articles'!$A$2:$F$634,2,FALSE),""))</f>
      </c>
      <c r="D8730" s="83">
        <f>IF($E8730="","",IFERROR(VLOOKUP(TRIM(E8730&amp;""),'Référentiel Articles'!$A$2:$F$634,3,FALSE),""))</f>
      </c>
      <c r="E8730" s="81" t="str">
        <v/>
      </c>
      <c r="F8730" s="83">
        <f>IF($E8730="","",IFERROR(VLOOKUP(TRIM(E8730&amp;""),'Référentiel Articles'!$A$2:$F$634,4,FALSE),""))</f>
      </c>
      <c r="G8730" s="84">
        <f>IF($E8730="","",IFERROR(VLOOKUP(TRIM(E8730&amp;""),'Référentiel Articles'!$A$2:$F$634,5,FALSE),""))</f>
      </c>
      <c r="H8730" s="85" t="str">
        <v/>
      </c>
      <c r="I8730" s="84">
        <f>IF($E8730="","",IFERROR(VLOOKUP(TRIM(E8730&amp;""),'Référentiel Articles'!$A$2:$F$634,6,FALSE),""))</f>
      </c>
      <c r="J8730" s="90">
        <f>IF(OR($E8730="",$H8730=""),"",$H8730*$I8730)</f>
      </c>
      <c r="K8730" s="87" t="str">
        <v/>
      </c>
    </row>
    <row r="8731">
      <c r="A8731" s="74" t="str">
        <v/>
      </c>
      <c r="B8731" s="74" t="str">
        <v/>
      </c>
      <c r="C8731" s="75">
        <f>IF($E8731="","",IFERROR(VLOOKUP(TRIM(E8731&amp;""),'Référentiel Articles'!$A$2:$F$634,2,FALSE),""))</f>
      </c>
      <c r="D8731" s="75">
        <f>IF($E8731="","",IFERROR(VLOOKUP(TRIM(E8731&amp;""),'Référentiel Articles'!$A$2:$F$634,3,FALSE),""))</f>
      </c>
      <c r="E8731" s="74" t="str">
        <v/>
      </c>
      <c r="F8731" s="75">
        <f>IF($E8731="","",IFERROR(VLOOKUP(TRIM(E8731&amp;""),'Référentiel Articles'!$A$2:$F$634,4,FALSE),""))</f>
      </c>
      <c r="G8731" s="76">
        <f>IF($E8731="","",IFERROR(VLOOKUP(TRIM(E8731&amp;""),'Référentiel Articles'!$A$2:$F$634,5,FALSE),""))</f>
      </c>
      <c r="H8731" s="77" t="str">
        <v/>
      </c>
      <c r="I8731" s="76">
        <f>IF($E8731="","",IFERROR(VLOOKUP(TRIM(E8731&amp;""),'Référentiel Articles'!$A$2:$F$634,6,FALSE),""))</f>
      </c>
      <c r="J8731" s="78">
        <f>IF(OR($E8731="",$H8731=""),"",$H8731*$I8731)</f>
      </c>
      <c r="K8731" s="79" t="str">
        <v/>
      </c>
    </row>
    <row r="8732">
      <c r="A8732" s="81" t="str">
        <v/>
      </c>
      <c r="B8732" s="81" t="str">
        <v/>
      </c>
      <c r="C8732" s="83">
        <f>IF($E8732="","",IFERROR(VLOOKUP(TRIM(E8732&amp;""),'Référentiel Articles'!$A$2:$F$634,2,FALSE),""))</f>
      </c>
      <c r="D8732" s="83">
        <f>IF($E8732="","",IFERROR(VLOOKUP(TRIM(E8732&amp;""),'Référentiel Articles'!$A$2:$F$634,3,FALSE),""))</f>
      </c>
      <c r="E8732" s="81" t="str">
        <v/>
      </c>
      <c r="F8732" s="83">
        <f>IF($E8732="","",IFERROR(VLOOKUP(TRIM(E8732&amp;""),'Référentiel Articles'!$A$2:$F$634,4,FALSE),""))</f>
      </c>
      <c r="G8732" s="84">
        <f>IF($E8732="","",IFERROR(VLOOKUP(TRIM(E8732&amp;""),'Référentiel Articles'!$A$2:$F$634,5,FALSE),""))</f>
      </c>
      <c r="H8732" s="85" t="str">
        <v/>
      </c>
      <c r="I8732" s="84">
        <f>IF($E8732="","",IFERROR(VLOOKUP(TRIM(E8732&amp;""),'Référentiel Articles'!$A$2:$F$634,6,FALSE),""))</f>
      </c>
      <c r="J8732" s="90">
        <f>IF(OR($E8732="",$H8732=""),"",$H8732*$I8732)</f>
      </c>
      <c r="K8732" s="87" t="str">
        <v/>
      </c>
    </row>
    <row r="8733">
      <c r="A8733" s="74" t="str">
        <v/>
      </c>
      <c r="B8733" s="74" t="str">
        <v/>
      </c>
      <c r="C8733" s="75">
        <f>IF($E8733="","",IFERROR(VLOOKUP(TRIM(E8733&amp;""),'Référentiel Articles'!$A$2:$F$634,2,FALSE),""))</f>
      </c>
      <c r="D8733" s="75">
        <f>IF($E8733="","",IFERROR(VLOOKUP(TRIM(E8733&amp;""),'Référentiel Articles'!$A$2:$F$634,3,FALSE),""))</f>
      </c>
      <c r="E8733" s="74" t="str">
        <v/>
      </c>
      <c r="F8733" s="75">
        <f>IF($E8733="","",IFERROR(VLOOKUP(TRIM(E8733&amp;""),'Référentiel Articles'!$A$2:$F$634,4,FALSE),""))</f>
      </c>
      <c r="G8733" s="76">
        <f>IF($E8733="","",IFERROR(VLOOKUP(TRIM(E8733&amp;""),'Référentiel Articles'!$A$2:$F$634,5,FALSE),""))</f>
      </c>
      <c r="H8733" s="77" t="str">
        <v/>
      </c>
      <c r="I8733" s="76">
        <f>IF($E8733="","",IFERROR(VLOOKUP(TRIM(E8733&amp;""),'Référentiel Articles'!$A$2:$F$634,6,FALSE),""))</f>
      </c>
      <c r="J8733" s="78">
        <f>IF(OR($E8733="",$H8733=""),"",$H8733*$I8733)</f>
      </c>
      <c r="K8733" s="79" t="str">
        <v/>
      </c>
    </row>
    <row r="8734">
      <c r="A8734" s="81" t="str">
        <v/>
      </c>
      <c r="B8734" s="81" t="str">
        <v/>
      </c>
      <c r="C8734" s="83">
        <f>IF($E8734="","",IFERROR(VLOOKUP(TRIM(E8734&amp;""),'Référentiel Articles'!$A$2:$F$634,2,FALSE),""))</f>
      </c>
      <c r="D8734" s="83">
        <f>IF($E8734="","",IFERROR(VLOOKUP(TRIM(E8734&amp;""),'Référentiel Articles'!$A$2:$F$634,3,FALSE),""))</f>
      </c>
      <c r="E8734" s="81" t="str">
        <v/>
      </c>
      <c r="F8734" s="83">
        <f>IF($E8734="","",IFERROR(VLOOKUP(TRIM(E8734&amp;""),'Référentiel Articles'!$A$2:$F$634,4,FALSE),""))</f>
      </c>
      <c r="G8734" s="84">
        <f>IF($E8734="","",IFERROR(VLOOKUP(TRIM(E8734&amp;""),'Référentiel Articles'!$A$2:$F$634,5,FALSE),""))</f>
      </c>
      <c r="H8734" s="85" t="str">
        <v/>
      </c>
      <c r="I8734" s="84">
        <f>IF($E8734="","",IFERROR(VLOOKUP(TRIM(E8734&amp;""),'Référentiel Articles'!$A$2:$F$634,6,FALSE),""))</f>
      </c>
      <c r="J8734" s="90">
        <f>IF(OR($E8734="",$H8734=""),"",$H8734*$I8734)</f>
      </c>
      <c r="K8734" s="87" t="str">
        <v/>
      </c>
    </row>
    <row r="8735">
      <c r="A8735" s="74" t="str">
        <v/>
      </c>
      <c r="B8735" s="74" t="str">
        <v/>
      </c>
      <c r="C8735" s="75">
        <f>IF($E8735="","",IFERROR(VLOOKUP(TRIM(E8735&amp;""),'Référentiel Articles'!$A$2:$F$634,2,FALSE),""))</f>
      </c>
      <c r="D8735" s="75">
        <f>IF($E8735="","",IFERROR(VLOOKUP(TRIM(E8735&amp;""),'Référentiel Articles'!$A$2:$F$634,3,FALSE),""))</f>
      </c>
      <c r="E8735" s="74" t="str">
        <v/>
      </c>
      <c r="F8735" s="75">
        <f>IF($E8735="","",IFERROR(VLOOKUP(TRIM(E8735&amp;""),'Référentiel Articles'!$A$2:$F$634,4,FALSE),""))</f>
      </c>
      <c r="G8735" s="76">
        <f>IF($E8735="","",IFERROR(VLOOKUP(TRIM(E8735&amp;""),'Référentiel Articles'!$A$2:$F$634,5,FALSE),""))</f>
      </c>
      <c r="H8735" s="77" t="str">
        <v/>
      </c>
      <c r="I8735" s="76">
        <f>IF($E8735="","",IFERROR(VLOOKUP(TRIM(E8735&amp;""),'Référentiel Articles'!$A$2:$F$634,6,FALSE),""))</f>
      </c>
      <c r="J8735" s="78">
        <f>IF(OR($E8735="",$H8735=""),"",$H8735*$I8735)</f>
      </c>
      <c r="K8735" s="79" t="str">
        <v/>
      </c>
    </row>
    <row r="8736">
      <c r="A8736" s="81" t="str">
        <v/>
      </c>
      <c r="B8736" s="81" t="str">
        <v/>
      </c>
      <c r="C8736" s="83">
        <f>IF($E8736="","",IFERROR(VLOOKUP(TRIM(E8736&amp;""),'Référentiel Articles'!$A$2:$F$634,2,FALSE),""))</f>
      </c>
      <c r="D8736" s="83">
        <f>IF($E8736="","",IFERROR(VLOOKUP(TRIM(E8736&amp;""),'Référentiel Articles'!$A$2:$F$634,3,FALSE),""))</f>
      </c>
      <c r="E8736" s="81" t="str">
        <v/>
      </c>
      <c r="F8736" s="83">
        <f>IF($E8736="","",IFERROR(VLOOKUP(TRIM(E8736&amp;""),'Référentiel Articles'!$A$2:$F$634,4,FALSE),""))</f>
      </c>
      <c r="G8736" s="84">
        <f>IF($E8736="","",IFERROR(VLOOKUP(TRIM(E8736&amp;""),'Référentiel Articles'!$A$2:$F$634,5,FALSE),""))</f>
      </c>
      <c r="H8736" s="85" t="str">
        <v/>
      </c>
      <c r="I8736" s="84">
        <f>IF($E8736="","",IFERROR(VLOOKUP(TRIM(E8736&amp;""),'Référentiel Articles'!$A$2:$F$634,6,FALSE),""))</f>
      </c>
      <c r="J8736" s="90">
        <f>IF(OR($E8736="",$H8736=""),"",$H8736*$I8736)</f>
      </c>
      <c r="K8736" s="87" t="str">
        <v/>
      </c>
    </row>
    <row r="8737">
      <c r="A8737" s="74" t="str">
        <v/>
      </c>
      <c r="B8737" s="74" t="str">
        <v/>
      </c>
      <c r="C8737" s="75">
        <f>IF($E8737="","",IFERROR(VLOOKUP(TRIM(E8737&amp;""),'Référentiel Articles'!$A$2:$F$634,2,FALSE),""))</f>
      </c>
      <c r="D8737" s="75">
        <f>IF($E8737="","",IFERROR(VLOOKUP(TRIM(E8737&amp;""),'Référentiel Articles'!$A$2:$F$634,3,FALSE),""))</f>
      </c>
      <c r="E8737" s="74" t="str">
        <v/>
      </c>
      <c r="F8737" s="75">
        <f>IF($E8737="","",IFERROR(VLOOKUP(TRIM(E8737&amp;""),'Référentiel Articles'!$A$2:$F$634,4,FALSE),""))</f>
      </c>
      <c r="G8737" s="76">
        <f>IF($E8737="","",IFERROR(VLOOKUP(TRIM(E8737&amp;""),'Référentiel Articles'!$A$2:$F$634,5,FALSE),""))</f>
      </c>
      <c r="H8737" s="77" t="str">
        <v/>
      </c>
      <c r="I8737" s="76">
        <f>IF($E8737="","",IFERROR(VLOOKUP(TRIM(E8737&amp;""),'Référentiel Articles'!$A$2:$F$634,6,FALSE),""))</f>
      </c>
      <c r="J8737" s="78">
        <f>IF(OR($E8737="",$H8737=""),"",$H8737*$I8737)</f>
      </c>
      <c r="K8737" s="79" t="str">
        <v/>
      </c>
    </row>
    <row r="8738">
      <c r="A8738" s="81" t="str">
        <v/>
      </c>
      <c r="B8738" s="81" t="str">
        <v/>
      </c>
      <c r="C8738" s="83">
        <f>IF($E8738="","",IFERROR(VLOOKUP(TRIM(E8738&amp;""),'Référentiel Articles'!$A$2:$F$634,2,FALSE),""))</f>
      </c>
      <c r="D8738" s="83">
        <f>IF($E8738="","",IFERROR(VLOOKUP(TRIM(E8738&amp;""),'Référentiel Articles'!$A$2:$F$634,3,FALSE),""))</f>
      </c>
      <c r="E8738" s="81" t="str">
        <v/>
      </c>
      <c r="F8738" s="83">
        <f>IF($E8738="","",IFERROR(VLOOKUP(TRIM(E8738&amp;""),'Référentiel Articles'!$A$2:$F$634,4,FALSE),""))</f>
      </c>
      <c r="G8738" s="84">
        <f>IF($E8738="","",IFERROR(VLOOKUP(TRIM(E8738&amp;""),'Référentiel Articles'!$A$2:$F$634,5,FALSE),""))</f>
      </c>
      <c r="H8738" s="85" t="str">
        <v/>
      </c>
      <c r="I8738" s="84">
        <f>IF($E8738="","",IFERROR(VLOOKUP(TRIM(E8738&amp;""),'Référentiel Articles'!$A$2:$F$634,6,FALSE),""))</f>
      </c>
      <c r="J8738" s="90">
        <f>IF(OR($E8738="",$H8738=""),"",$H8738*$I8738)</f>
      </c>
      <c r="K8738" s="87" t="str">
        <v/>
      </c>
    </row>
    <row r="8739">
      <c r="A8739" s="74" t="str">
        <v/>
      </c>
      <c r="B8739" s="74" t="str">
        <v/>
      </c>
      <c r="C8739" s="75">
        <f>IF($E8739="","",IFERROR(VLOOKUP(TRIM(E8739&amp;""),'Référentiel Articles'!$A$2:$F$634,2,FALSE),""))</f>
      </c>
      <c r="D8739" s="75">
        <f>IF($E8739="","",IFERROR(VLOOKUP(TRIM(E8739&amp;""),'Référentiel Articles'!$A$2:$F$634,3,FALSE),""))</f>
      </c>
      <c r="E8739" s="74" t="str">
        <v/>
      </c>
      <c r="F8739" s="75">
        <f>IF($E8739="","",IFERROR(VLOOKUP(TRIM(E8739&amp;""),'Référentiel Articles'!$A$2:$F$634,4,FALSE),""))</f>
      </c>
      <c r="G8739" s="76">
        <f>IF($E8739="","",IFERROR(VLOOKUP(TRIM(E8739&amp;""),'Référentiel Articles'!$A$2:$F$634,5,FALSE),""))</f>
      </c>
      <c r="H8739" s="77" t="str">
        <v/>
      </c>
      <c r="I8739" s="76">
        <f>IF($E8739="","",IFERROR(VLOOKUP(TRIM(E8739&amp;""),'Référentiel Articles'!$A$2:$F$634,6,FALSE),""))</f>
      </c>
      <c r="J8739" s="78">
        <f>IF(OR($E8739="",$H8739=""),"",$H8739*$I8739)</f>
      </c>
      <c r="K8739" s="79" t="str">
        <v/>
      </c>
    </row>
    <row r="8740">
      <c r="A8740" s="81" t="str">
        <v/>
      </c>
      <c r="B8740" s="81" t="str">
        <v/>
      </c>
      <c r="C8740" s="83">
        <f>IF($E8740="","",IFERROR(VLOOKUP(TRIM(E8740&amp;""),'Référentiel Articles'!$A$2:$F$634,2,FALSE),""))</f>
      </c>
      <c r="D8740" s="83">
        <f>IF($E8740="","",IFERROR(VLOOKUP(TRIM(E8740&amp;""),'Référentiel Articles'!$A$2:$F$634,3,FALSE),""))</f>
      </c>
      <c r="E8740" s="81" t="str">
        <v/>
      </c>
      <c r="F8740" s="83">
        <f>IF($E8740="","",IFERROR(VLOOKUP(TRIM(E8740&amp;""),'Référentiel Articles'!$A$2:$F$634,4,FALSE),""))</f>
      </c>
      <c r="G8740" s="84">
        <f>IF($E8740="","",IFERROR(VLOOKUP(TRIM(E8740&amp;""),'Référentiel Articles'!$A$2:$F$634,5,FALSE),""))</f>
      </c>
      <c r="H8740" s="85" t="str">
        <v/>
      </c>
      <c r="I8740" s="84">
        <f>IF($E8740="","",IFERROR(VLOOKUP(TRIM(E8740&amp;""),'Référentiel Articles'!$A$2:$F$634,6,FALSE),""))</f>
      </c>
      <c r="J8740" s="90">
        <f>IF(OR($E8740="",$H8740=""),"",$H8740*$I8740)</f>
      </c>
      <c r="K8740" s="87" t="str">
        <v/>
      </c>
    </row>
    <row r="8741">
      <c r="A8741" s="74" t="str">
        <v/>
      </c>
      <c r="B8741" s="74" t="str">
        <v/>
      </c>
      <c r="C8741" s="75">
        <f>IF($E8741="","",IFERROR(VLOOKUP(TRIM(E8741&amp;""),'Référentiel Articles'!$A$2:$F$634,2,FALSE),""))</f>
      </c>
      <c r="D8741" s="75">
        <f>IF($E8741="","",IFERROR(VLOOKUP(TRIM(E8741&amp;""),'Référentiel Articles'!$A$2:$F$634,3,FALSE),""))</f>
      </c>
      <c r="E8741" s="74" t="str">
        <v/>
      </c>
      <c r="F8741" s="75">
        <f>IF($E8741="","",IFERROR(VLOOKUP(TRIM(E8741&amp;""),'Référentiel Articles'!$A$2:$F$634,4,FALSE),""))</f>
      </c>
      <c r="G8741" s="76">
        <f>IF($E8741="","",IFERROR(VLOOKUP(TRIM(E8741&amp;""),'Référentiel Articles'!$A$2:$F$634,5,FALSE),""))</f>
      </c>
      <c r="H8741" s="77" t="str">
        <v/>
      </c>
      <c r="I8741" s="76">
        <f>IF($E8741="","",IFERROR(VLOOKUP(TRIM(E8741&amp;""),'Référentiel Articles'!$A$2:$F$634,6,FALSE),""))</f>
      </c>
      <c r="J8741" s="78">
        <f>IF(OR($E8741="",$H8741=""),"",$H8741*$I8741)</f>
      </c>
      <c r="K8741" s="79" t="str">
        <v/>
      </c>
    </row>
    <row r="8742">
      <c r="A8742" s="81" t="str">
        <v/>
      </c>
      <c r="B8742" s="81" t="str">
        <v/>
      </c>
      <c r="C8742" s="83">
        <f>IF($E8742="","",IFERROR(VLOOKUP(TRIM(E8742&amp;""),'Référentiel Articles'!$A$2:$F$634,2,FALSE),""))</f>
      </c>
      <c r="D8742" s="83">
        <f>IF($E8742="","",IFERROR(VLOOKUP(TRIM(E8742&amp;""),'Référentiel Articles'!$A$2:$F$634,3,FALSE),""))</f>
      </c>
      <c r="E8742" s="81" t="str">
        <v/>
      </c>
      <c r="F8742" s="83">
        <f>IF($E8742="","",IFERROR(VLOOKUP(TRIM(E8742&amp;""),'Référentiel Articles'!$A$2:$F$634,4,FALSE),""))</f>
      </c>
      <c r="G8742" s="84">
        <f>IF($E8742="","",IFERROR(VLOOKUP(TRIM(E8742&amp;""),'Référentiel Articles'!$A$2:$F$634,5,FALSE),""))</f>
      </c>
      <c r="H8742" s="85" t="str">
        <v/>
      </c>
      <c r="I8742" s="84">
        <f>IF($E8742="","",IFERROR(VLOOKUP(TRIM(E8742&amp;""),'Référentiel Articles'!$A$2:$F$634,6,FALSE),""))</f>
      </c>
      <c r="J8742" s="90">
        <f>IF(OR($E8742="",$H8742=""),"",$H8742*$I8742)</f>
      </c>
      <c r="K8742" s="87" t="str">
        <v/>
      </c>
    </row>
    <row r="8743">
      <c r="A8743" s="74" t="str">
        <v/>
      </c>
      <c r="B8743" s="74" t="str">
        <v/>
      </c>
      <c r="C8743" s="75">
        <f>IF($E8743="","",IFERROR(VLOOKUP(TRIM(E8743&amp;""),'Référentiel Articles'!$A$2:$F$634,2,FALSE),""))</f>
      </c>
      <c r="D8743" s="75">
        <f>IF($E8743="","",IFERROR(VLOOKUP(TRIM(E8743&amp;""),'Référentiel Articles'!$A$2:$F$634,3,FALSE),""))</f>
      </c>
      <c r="E8743" s="74" t="str">
        <v/>
      </c>
      <c r="F8743" s="75">
        <f>IF($E8743="","",IFERROR(VLOOKUP(TRIM(E8743&amp;""),'Référentiel Articles'!$A$2:$F$634,4,FALSE),""))</f>
      </c>
      <c r="G8743" s="76">
        <f>IF($E8743="","",IFERROR(VLOOKUP(TRIM(E8743&amp;""),'Référentiel Articles'!$A$2:$F$634,5,FALSE),""))</f>
      </c>
      <c r="H8743" s="77" t="str">
        <v/>
      </c>
      <c r="I8743" s="76">
        <f>IF($E8743="","",IFERROR(VLOOKUP(TRIM(E8743&amp;""),'Référentiel Articles'!$A$2:$F$634,6,FALSE),""))</f>
      </c>
      <c r="J8743" s="78">
        <f>IF(OR($E8743="",$H8743=""),"",$H8743*$I8743)</f>
      </c>
      <c r="K8743" s="79" t="str">
        <v/>
      </c>
    </row>
    <row r="8744">
      <c r="A8744" s="81" t="str">
        <v/>
      </c>
      <c r="B8744" s="81" t="str">
        <v/>
      </c>
      <c r="C8744" s="83">
        <f>IF($E8744="","",IFERROR(VLOOKUP(TRIM(E8744&amp;""),'Référentiel Articles'!$A$2:$F$634,2,FALSE),""))</f>
      </c>
      <c r="D8744" s="83">
        <f>IF($E8744="","",IFERROR(VLOOKUP(TRIM(E8744&amp;""),'Référentiel Articles'!$A$2:$F$634,3,FALSE),""))</f>
      </c>
      <c r="E8744" s="81" t="str">
        <v/>
      </c>
      <c r="F8744" s="83">
        <f>IF($E8744="","",IFERROR(VLOOKUP(TRIM(E8744&amp;""),'Référentiel Articles'!$A$2:$F$634,4,FALSE),""))</f>
      </c>
      <c r="G8744" s="84">
        <f>IF($E8744="","",IFERROR(VLOOKUP(TRIM(E8744&amp;""),'Référentiel Articles'!$A$2:$F$634,5,FALSE),""))</f>
      </c>
      <c r="H8744" s="85" t="str">
        <v/>
      </c>
      <c r="I8744" s="84">
        <f>IF($E8744="","",IFERROR(VLOOKUP(TRIM(E8744&amp;""),'Référentiel Articles'!$A$2:$F$634,6,FALSE),""))</f>
      </c>
      <c r="J8744" s="90">
        <f>IF(OR($E8744="",$H8744=""),"",$H8744*$I8744)</f>
      </c>
      <c r="K8744" s="87" t="str">
        <v/>
      </c>
    </row>
    <row r="8745">
      <c r="A8745" s="74" t="str">
        <v/>
      </c>
      <c r="B8745" s="74" t="str">
        <v/>
      </c>
      <c r="C8745" s="75">
        <f>IF($E8745="","",IFERROR(VLOOKUP(TRIM(E8745&amp;""),'Référentiel Articles'!$A$2:$F$634,2,FALSE),""))</f>
      </c>
      <c r="D8745" s="75">
        <f>IF($E8745="","",IFERROR(VLOOKUP(TRIM(E8745&amp;""),'Référentiel Articles'!$A$2:$F$634,3,FALSE),""))</f>
      </c>
      <c r="E8745" s="74" t="str">
        <v/>
      </c>
      <c r="F8745" s="75">
        <f>IF($E8745="","",IFERROR(VLOOKUP(TRIM(E8745&amp;""),'Référentiel Articles'!$A$2:$F$634,4,FALSE),""))</f>
      </c>
      <c r="G8745" s="76">
        <f>IF($E8745="","",IFERROR(VLOOKUP(TRIM(E8745&amp;""),'Référentiel Articles'!$A$2:$F$634,5,FALSE),""))</f>
      </c>
      <c r="H8745" s="77" t="str">
        <v/>
      </c>
      <c r="I8745" s="76">
        <f>IF($E8745="","",IFERROR(VLOOKUP(TRIM(E8745&amp;""),'Référentiel Articles'!$A$2:$F$634,6,FALSE),""))</f>
      </c>
      <c r="J8745" s="78">
        <f>IF(OR($E8745="",$H8745=""),"",$H8745*$I8745)</f>
      </c>
      <c r="K8745" s="79" t="str">
        <v/>
      </c>
    </row>
    <row r="8746">
      <c r="A8746" s="81" t="str">
        <v/>
      </c>
      <c r="B8746" s="81" t="str">
        <v/>
      </c>
      <c r="C8746" s="83">
        <f>IF($E8746="","",IFERROR(VLOOKUP(TRIM(E8746&amp;""),'Référentiel Articles'!$A$2:$F$634,2,FALSE),""))</f>
      </c>
      <c r="D8746" s="83">
        <f>IF($E8746="","",IFERROR(VLOOKUP(TRIM(E8746&amp;""),'Référentiel Articles'!$A$2:$F$634,3,FALSE),""))</f>
      </c>
      <c r="E8746" s="81" t="str">
        <v/>
      </c>
      <c r="F8746" s="83">
        <f>IF($E8746="","",IFERROR(VLOOKUP(TRIM(E8746&amp;""),'Référentiel Articles'!$A$2:$F$634,4,FALSE),""))</f>
      </c>
      <c r="G8746" s="84">
        <f>IF($E8746="","",IFERROR(VLOOKUP(TRIM(E8746&amp;""),'Référentiel Articles'!$A$2:$F$634,5,FALSE),""))</f>
      </c>
      <c r="H8746" s="85" t="str">
        <v/>
      </c>
      <c r="I8746" s="84">
        <f>IF($E8746="","",IFERROR(VLOOKUP(TRIM(E8746&amp;""),'Référentiel Articles'!$A$2:$F$634,6,FALSE),""))</f>
      </c>
      <c r="J8746" s="90">
        <f>IF(OR($E8746="",$H8746=""),"",$H8746*$I8746)</f>
      </c>
      <c r="K8746" s="87" t="str">
        <v/>
      </c>
    </row>
    <row r="8747">
      <c r="A8747" s="74" t="str">
        <v/>
      </c>
      <c r="B8747" s="74" t="str">
        <v/>
      </c>
      <c r="C8747" s="75">
        <f>IF($E8747="","",IFERROR(VLOOKUP(TRIM(E8747&amp;""),'Référentiel Articles'!$A$2:$F$634,2,FALSE),""))</f>
      </c>
      <c r="D8747" s="75">
        <f>IF($E8747="","",IFERROR(VLOOKUP(TRIM(E8747&amp;""),'Référentiel Articles'!$A$2:$F$634,3,FALSE),""))</f>
      </c>
      <c r="E8747" s="74" t="str">
        <v/>
      </c>
      <c r="F8747" s="75">
        <f>IF($E8747="","",IFERROR(VLOOKUP(TRIM(E8747&amp;""),'Référentiel Articles'!$A$2:$F$634,4,FALSE),""))</f>
      </c>
      <c r="G8747" s="76">
        <f>IF($E8747="","",IFERROR(VLOOKUP(TRIM(E8747&amp;""),'Référentiel Articles'!$A$2:$F$634,5,FALSE),""))</f>
      </c>
      <c r="H8747" s="77" t="str">
        <v/>
      </c>
      <c r="I8747" s="76">
        <f>IF($E8747="","",IFERROR(VLOOKUP(TRIM(E8747&amp;""),'Référentiel Articles'!$A$2:$F$634,6,FALSE),""))</f>
      </c>
      <c r="J8747" s="78">
        <f>IF(OR($E8747="",$H8747=""),"",$H8747*$I8747)</f>
      </c>
      <c r="K8747" s="79" t="str">
        <v/>
      </c>
    </row>
    <row r="8748">
      <c r="A8748" s="81" t="str">
        <v/>
      </c>
      <c r="B8748" s="81" t="str">
        <v/>
      </c>
      <c r="C8748" s="83">
        <f>IF($E8748="","",IFERROR(VLOOKUP(TRIM(E8748&amp;""),'Référentiel Articles'!$A$2:$F$634,2,FALSE),""))</f>
      </c>
      <c r="D8748" s="83">
        <f>IF($E8748="","",IFERROR(VLOOKUP(TRIM(E8748&amp;""),'Référentiel Articles'!$A$2:$F$634,3,FALSE),""))</f>
      </c>
      <c r="E8748" s="81" t="str">
        <v/>
      </c>
      <c r="F8748" s="83">
        <f>IF($E8748="","",IFERROR(VLOOKUP(TRIM(E8748&amp;""),'Référentiel Articles'!$A$2:$F$634,4,FALSE),""))</f>
      </c>
      <c r="G8748" s="84">
        <f>IF($E8748="","",IFERROR(VLOOKUP(TRIM(E8748&amp;""),'Référentiel Articles'!$A$2:$F$634,5,FALSE),""))</f>
      </c>
      <c r="H8748" s="85" t="str">
        <v/>
      </c>
      <c r="I8748" s="84">
        <f>IF($E8748="","",IFERROR(VLOOKUP(TRIM(E8748&amp;""),'Référentiel Articles'!$A$2:$F$634,6,FALSE),""))</f>
      </c>
      <c r="J8748" s="90">
        <f>IF(OR($E8748="",$H8748=""),"",$H8748*$I8748)</f>
      </c>
      <c r="K8748" s="87" t="str">
        <v/>
      </c>
    </row>
    <row r="8749">
      <c r="A8749" s="74" t="str">
        <v/>
      </c>
      <c r="B8749" s="74" t="str">
        <v/>
      </c>
      <c r="C8749" s="75">
        <f>IF($E8749="","",IFERROR(VLOOKUP(TRIM(E8749&amp;""),'Référentiel Articles'!$A$2:$F$634,2,FALSE),""))</f>
      </c>
      <c r="D8749" s="75">
        <f>IF($E8749="","",IFERROR(VLOOKUP(TRIM(E8749&amp;""),'Référentiel Articles'!$A$2:$F$634,3,FALSE),""))</f>
      </c>
      <c r="E8749" s="74" t="str">
        <v/>
      </c>
      <c r="F8749" s="75">
        <f>IF($E8749="","",IFERROR(VLOOKUP(TRIM(E8749&amp;""),'Référentiel Articles'!$A$2:$F$634,4,FALSE),""))</f>
      </c>
      <c r="G8749" s="76">
        <f>IF($E8749="","",IFERROR(VLOOKUP(TRIM(E8749&amp;""),'Référentiel Articles'!$A$2:$F$634,5,FALSE),""))</f>
      </c>
      <c r="H8749" s="77" t="str">
        <v/>
      </c>
      <c r="I8749" s="76">
        <f>IF($E8749="","",IFERROR(VLOOKUP(TRIM(E8749&amp;""),'Référentiel Articles'!$A$2:$F$634,6,FALSE),""))</f>
      </c>
      <c r="J8749" s="78">
        <f>IF(OR($E8749="",$H8749=""),"",$H8749*$I8749)</f>
      </c>
      <c r="K8749" s="79" t="str">
        <v/>
      </c>
    </row>
    <row r="8750">
      <c r="A8750" s="81" t="str">
        <v/>
      </c>
      <c r="B8750" s="81" t="str">
        <v/>
      </c>
      <c r="C8750" s="83">
        <f>IF($E8750="","",IFERROR(VLOOKUP(TRIM(E8750&amp;""),'Référentiel Articles'!$A$2:$F$634,2,FALSE),""))</f>
      </c>
      <c r="D8750" s="83">
        <f>IF($E8750="","",IFERROR(VLOOKUP(TRIM(E8750&amp;""),'Référentiel Articles'!$A$2:$F$634,3,FALSE),""))</f>
      </c>
      <c r="E8750" s="81" t="str">
        <v/>
      </c>
      <c r="F8750" s="83">
        <f>IF($E8750="","",IFERROR(VLOOKUP(TRIM(E8750&amp;""),'Référentiel Articles'!$A$2:$F$634,4,FALSE),""))</f>
      </c>
      <c r="G8750" s="84">
        <f>IF($E8750="","",IFERROR(VLOOKUP(TRIM(E8750&amp;""),'Référentiel Articles'!$A$2:$F$634,5,FALSE),""))</f>
      </c>
      <c r="H8750" s="85" t="str">
        <v/>
      </c>
      <c r="I8750" s="84">
        <f>IF($E8750="","",IFERROR(VLOOKUP(TRIM(E8750&amp;""),'Référentiel Articles'!$A$2:$F$634,6,FALSE),""))</f>
      </c>
      <c r="J8750" s="90">
        <f>IF(OR($E8750="",$H8750=""),"",$H8750*$I8750)</f>
      </c>
      <c r="K8750" s="87" t="str">
        <v/>
      </c>
    </row>
    <row r="8751">
      <c r="A8751" s="74" t="str">
        <v/>
      </c>
      <c r="B8751" s="74" t="str">
        <v/>
      </c>
      <c r="C8751" s="75">
        <f>IF($E8751="","",IFERROR(VLOOKUP(TRIM(E8751&amp;""),'Référentiel Articles'!$A$2:$F$634,2,FALSE),""))</f>
      </c>
      <c r="D8751" s="75">
        <f>IF($E8751="","",IFERROR(VLOOKUP(TRIM(E8751&amp;""),'Référentiel Articles'!$A$2:$F$634,3,FALSE),""))</f>
      </c>
      <c r="E8751" s="74" t="str">
        <v/>
      </c>
      <c r="F8751" s="75">
        <f>IF($E8751="","",IFERROR(VLOOKUP(TRIM(E8751&amp;""),'Référentiel Articles'!$A$2:$F$634,4,FALSE),""))</f>
      </c>
      <c r="G8751" s="76">
        <f>IF($E8751="","",IFERROR(VLOOKUP(TRIM(E8751&amp;""),'Référentiel Articles'!$A$2:$F$634,5,FALSE),""))</f>
      </c>
      <c r="H8751" s="77" t="str">
        <v/>
      </c>
      <c r="I8751" s="76">
        <f>IF($E8751="","",IFERROR(VLOOKUP(TRIM(E8751&amp;""),'Référentiel Articles'!$A$2:$F$634,6,FALSE),""))</f>
      </c>
      <c r="J8751" s="78">
        <f>IF(OR($E8751="",$H8751=""),"",$H8751*$I8751)</f>
      </c>
      <c r="K8751" s="79" t="str">
        <v/>
      </c>
    </row>
    <row r="8752">
      <c r="A8752" s="81" t="str">
        <v/>
      </c>
      <c r="B8752" s="81" t="str">
        <v/>
      </c>
      <c r="C8752" s="83">
        <f>IF($E8752="","",IFERROR(VLOOKUP(TRIM(E8752&amp;""),'Référentiel Articles'!$A$2:$F$634,2,FALSE),""))</f>
      </c>
      <c r="D8752" s="83">
        <f>IF($E8752="","",IFERROR(VLOOKUP(TRIM(E8752&amp;""),'Référentiel Articles'!$A$2:$F$634,3,FALSE),""))</f>
      </c>
      <c r="E8752" s="81" t="str">
        <v/>
      </c>
      <c r="F8752" s="83">
        <f>IF($E8752="","",IFERROR(VLOOKUP(TRIM(E8752&amp;""),'Référentiel Articles'!$A$2:$F$634,4,FALSE),""))</f>
      </c>
      <c r="G8752" s="84">
        <f>IF($E8752="","",IFERROR(VLOOKUP(TRIM(E8752&amp;""),'Référentiel Articles'!$A$2:$F$634,5,FALSE),""))</f>
      </c>
      <c r="H8752" s="85" t="str">
        <v/>
      </c>
      <c r="I8752" s="84">
        <f>IF($E8752="","",IFERROR(VLOOKUP(TRIM(E8752&amp;""),'Référentiel Articles'!$A$2:$F$634,6,FALSE),""))</f>
      </c>
      <c r="J8752" s="90">
        <f>IF(OR($E8752="",$H8752=""),"",$H8752*$I8752)</f>
      </c>
      <c r="K8752" s="87" t="str">
        <v/>
      </c>
    </row>
    <row r="8753">
      <c r="A8753" s="74" t="str">
        <v/>
      </c>
      <c r="B8753" s="74" t="str">
        <v/>
      </c>
      <c r="C8753" s="75">
        <f>IF($E8753="","",IFERROR(VLOOKUP(TRIM(E8753&amp;""),'Référentiel Articles'!$A$2:$F$634,2,FALSE),""))</f>
      </c>
      <c r="D8753" s="75">
        <f>IF($E8753="","",IFERROR(VLOOKUP(TRIM(E8753&amp;""),'Référentiel Articles'!$A$2:$F$634,3,FALSE),""))</f>
      </c>
      <c r="E8753" s="74" t="str">
        <v/>
      </c>
      <c r="F8753" s="75">
        <f>IF($E8753="","",IFERROR(VLOOKUP(TRIM(E8753&amp;""),'Référentiel Articles'!$A$2:$F$634,4,FALSE),""))</f>
      </c>
      <c r="G8753" s="76">
        <f>IF($E8753="","",IFERROR(VLOOKUP(TRIM(E8753&amp;""),'Référentiel Articles'!$A$2:$F$634,5,FALSE),""))</f>
      </c>
      <c r="H8753" s="77" t="str">
        <v/>
      </c>
      <c r="I8753" s="76">
        <f>IF($E8753="","",IFERROR(VLOOKUP(TRIM(E8753&amp;""),'Référentiel Articles'!$A$2:$F$634,6,FALSE),""))</f>
      </c>
      <c r="J8753" s="78">
        <f>IF(OR($E8753="",$H8753=""),"",$H8753*$I8753)</f>
      </c>
      <c r="K8753" s="79" t="str">
        <v/>
      </c>
    </row>
    <row r="8754">
      <c r="A8754" s="81" t="str">
        <v/>
      </c>
      <c r="B8754" s="81" t="str">
        <v/>
      </c>
      <c r="C8754" s="83">
        <f>IF($E8754="","",IFERROR(VLOOKUP(TRIM(E8754&amp;""),'Référentiel Articles'!$A$2:$F$634,2,FALSE),""))</f>
      </c>
      <c r="D8754" s="83">
        <f>IF($E8754="","",IFERROR(VLOOKUP(TRIM(E8754&amp;""),'Référentiel Articles'!$A$2:$F$634,3,FALSE),""))</f>
      </c>
      <c r="E8754" s="81" t="str">
        <v/>
      </c>
      <c r="F8754" s="83">
        <f>IF($E8754="","",IFERROR(VLOOKUP(TRIM(E8754&amp;""),'Référentiel Articles'!$A$2:$F$634,4,FALSE),""))</f>
      </c>
      <c r="G8754" s="84">
        <f>IF($E8754="","",IFERROR(VLOOKUP(TRIM(E8754&amp;""),'Référentiel Articles'!$A$2:$F$634,5,FALSE),""))</f>
      </c>
      <c r="H8754" s="85" t="str">
        <v/>
      </c>
      <c r="I8754" s="84">
        <f>IF($E8754="","",IFERROR(VLOOKUP(TRIM(E8754&amp;""),'Référentiel Articles'!$A$2:$F$634,6,FALSE),""))</f>
      </c>
      <c r="J8754" s="90">
        <f>IF(OR($E8754="",$H8754=""),"",$H8754*$I8754)</f>
      </c>
      <c r="K8754" s="87" t="str">
        <v/>
      </c>
    </row>
    <row r="8755">
      <c r="A8755" s="74" t="str">
        <v/>
      </c>
      <c r="B8755" s="74" t="str">
        <v/>
      </c>
      <c r="C8755" s="75">
        <f>IF($E8755="","",IFERROR(VLOOKUP(TRIM(E8755&amp;""),'Référentiel Articles'!$A$2:$F$634,2,FALSE),""))</f>
      </c>
      <c r="D8755" s="75">
        <f>IF($E8755="","",IFERROR(VLOOKUP(TRIM(E8755&amp;""),'Référentiel Articles'!$A$2:$F$634,3,FALSE),""))</f>
      </c>
      <c r="E8755" s="74" t="str">
        <v/>
      </c>
      <c r="F8755" s="75">
        <f>IF($E8755="","",IFERROR(VLOOKUP(TRIM(E8755&amp;""),'Référentiel Articles'!$A$2:$F$634,4,FALSE),""))</f>
      </c>
      <c r="G8755" s="76">
        <f>IF($E8755="","",IFERROR(VLOOKUP(TRIM(E8755&amp;""),'Référentiel Articles'!$A$2:$F$634,5,FALSE),""))</f>
      </c>
      <c r="H8755" s="77" t="str">
        <v/>
      </c>
      <c r="I8755" s="76">
        <f>IF($E8755="","",IFERROR(VLOOKUP(TRIM(E8755&amp;""),'Référentiel Articles'!$A$2:$F$634,6,FALSE),""))</f>
      </c>
      <c r="J8755" s="78">
        <f>IF(OR($E8755="",$H8755=""),"",$H8755*$I8755)</f>
      </c>
      <c r="K8755" s="79" t="str">
        <v/>
      </c>
    </row>
    <row r="8756">
      <c r="A8756" s="81" t="str">
        <v/>
      </c>
      <c r="B8756" s="81" t="str">
        <v/>
      </c>
      <c r="C8756" s="83">
        <f>IF($E8756="","",IFERROR(VLOOKUP(TRIM(E8756&amp;""),'Référentiel Articles'!$A$2:$F$634,2,FALSE),""))</f>
      </c>
      <c r="D8756" s="83">
        <f>IF($E8756="","",IFERROR(VLOOKUP(TRIM(E8756&amp;""),'Référentiel Articles'!$A$2:$F$634,3,FALSE),""))</f>
      </c>
      <c r="E8756" s="81" t="str">
        <v/>
      </c>
      <c r="F8756" s="83">
        <f>IF($E8756="","",IFERROR(VLOOKUP(TRIM(E8756&amp;""),'Référentiel Articles'!$A$2:$F$634,4,FALSE),""))</f>
      </c>
      <c r="G8756" s="84">
        <f>IF($E8756="","",IFERROR(VLOOKUP(TRIM(E8756&amp;""),'Référentiel Articles'!$A$2:$F$634,5,FALSE),""))</f>
      </c>
      <c r="H8756" s="85" t="str">
        <v/>
      </c>
      <c r="I8756" s="84">
        <f>IF($E8756="","",IFERROR(VLOOKUP(TRIM(E8756&amp;""),'Référentiel Articles'!$A$2:$F$634,6,FALSE),""))</f>
      </c>
      <c r="J8756" s="90">
        <f>IF(OR($E8756="",$H8756=""),"",$H8756*$I8756)</f>
      </c>
      <c r="K8756" s="87" t="str">
        <v/>
      </c>
    </row>
    <row r="8757">
      <c r="A8757" s="74" t="str">
        <v/>
      </c>
      <c r="B8757" s="74" t="str">
        <v/>
      </c>
      <c r="C8757" s="75">
        <f>IF($E8757="","",IFERROR(VLOOKUP(TRIM(E8757&amp;""),'Référentiel Articles'!$A$2:$F$634,2,FALSE),""))</f>
      </c>
      <c r="D8757" s="75">
        <f>IF($E8757="","",IFERROR(VLOOKUP(TRIM(E8757&amp;""),'Référentiel Articles'!$A$2:$F$634,3,FALSE),""))</f>
      </c>
      <c r="E8757" s="74" t="str">
        <v/>
      </c>
      <c r="F8757" s="75">
        <f>IF($E8757="","",IFERROR(VLOOKUP(TRIM(E8757&amp;""),'Référentiel Articles'!$A$2:$F$634,4,FALSE),""))</f>
      </c>
      <c r="G8757" s="76">
        <f>IF($E8757="","",IFERROR(VLOOKUP(TRIM(E8757&amp;""),'Référentiel Articles'!$A$2:$F$634,5,FALSE),""))</f>
      </c>
      <c r="H8757" s="77" t="str">
        <v/>
      </c>
      <c r="I8757" s="76">
        <f>IF($E8757="","",IFERROR(VLOOKUP(TRIM(E8757&amp;""),'Référentiel Articles'!$A$2:$F$634,6,FALSE),""))</f>
      </c>
      <c r="J8757" s="78">
        <f>IF(OR($E8757="",$H8757=""),"",$H8757*$I8757)</f>
      </c>
      <c r="K8757" s="79" t="str">
        <v/>
      </c>
    </row>
    <row r="8758">
      <c r="A8758" s="81" t="str">
        <v/>
      </c>
      <c r="B8758" s="81" t="str">
        <v/>
      </c>
      <c r="C8758" s="83">
        <f>IF($E8758="","",IFERROR(VLOOKUP(TRIM(E8758&amp;""),'Référentiel Articles'!$A$2:$F$634,2,FALSE),""))</f>
      </c>
      <c r="D8758" s="83">
        <f>IF($E8758="","",IFERROR(VLOOKUP(TRIM(E8758&amp;""),'Référentiel Articles'!$A$2:$F$634,3,FALSE),""))</f>
      </c>
      <c r="E8758" s="81" t="str">
        <v/>
      </c>
      <c r="F8758" s="83">
        <f>IF($E8758="","",IFERROR(VLOOKUP(TRIM(E8758&amp;""),'Référentiel Articles'!$A$2:$F$634,4,FALSE),""))</f>
      </c>
      <c r="G8758" s="84">
        <f>IF($E8758="","",IFERROR(VLOOKUP(TRIM(E8758&amp;""),'Référentiel Articles'!$A$2:$F$634,5,FALSE),""))</f>
      </c>
      <c r="H8758" s="85" t="str">
        <v/>
      </c>
      <c r="I8758" s="84">
        <f>IF($E8758="","",IFERROR(VLOOKUP(TRIM(E8758&amp;""),'Référentiel Articles'!$A$2:$F$634,6,FALSE),""))</f>
      </c>
      <c r="J8758" s="90">
        <f>IF(OR($E8758="",$H8758=""),"",$H8758*$I8758)</f>
      </c>
      <c r="K8758" s="87" t="str">
        <v/>
      </c>
    </row>
    <row r="8759">
      <c r="A8759" s="74" t="str">
        <v/>
      </c>
      <c r="B8759" s="74" t="str">
        <v/>
      </c>
      <c r="C8759" s="75">
        <f>IF($E8759="","",IFERROR(VLOOKUP(TRIM(E8759&amp;""),'Référentiel Articles'!$A$2:$F$634,2,FALSE),""))</f>
      </c>
      <c r="D8759" s="75">
        <f>IF($E8759="","",IFERROR(VLOOKUP(TRIM(E8759&amp;""),'Référentiel Articles'!$A$2:$F$634,3,FALSE),""))</f>
      </c>
      <c r="E8759" s="74" t="str">
        <v/>
      </c>
      <c r="F8759" s="75">
        <f>IF($E8759="","",IFERROR(VLOOKUP(TRIM(E8759&amp;""),'Référentiel Articles'!$A$2:$F$634,4,FALSE),""))</f>
      </c>
      <c r="G8759" s="76">
        <f>IF($E8759="","",IFERROR(VLOOKUP(TRIM(E8759&amp;""),'Référentiel Articles'!$A$2:$F$634,5,FALSE),""))</f>
      </c>
      <c r="H8759" s="77" t="str">
        <v/>
      </c>
      <c r="I8759" s="76">
        <f>IF($E8759="","",IFERROR(VLOOKUP(TRIM(E8759&amp;""),'Référentiel Articles'!$A$2:$F$634,6,FALSE),""))</f>
      </c>
      <c r="J8759" s="78">
        <f>IF(OR($E8759="",$H8759=""),"",$H8759*$I8759)</f>
      </c>
      <c r="K8759" s="79" t="str">
        <v/>
      </c>
    </row>
    <row r="8760">
      <c r="A8760" s="81" t="str">
        <v/>
      </c>
      <c r="B8760" s="81" t="str">
        <v/>
      </c>
      <c r="C8760" s="83">
        <f>IF($E8760="","",IFERROR(VLOOKUP(TRIM(E8760&amp;""),'Référentiel Articles'!$A$2:$F$634,2,FALSE),""))</f>
      </c>
      <c r="D8760" s="83">
        <f>IF($E8760="","",IFERROR(VLOOKUP(TRIM(E8760&amp;""),'Référentiel Articles'!$A$2:$F$634,3,FALSE),""))</f>
      </c>
      <c r="E8760" s="81" t="str">
        <v/>
      </c>
      <c r="F8760" s="83">
        <f>IF($E8760="","",IFERROR(VLOOKUP(TRIM(E8760&amp;""),'Référentiel Articles'!$A$2:$F$634,4,FALSE),""))</f>
      </c>
      <c r="G8760" s="84">
        <f>IF($E8760="","",IFERROR(VLOOKUP(TRIM(E8760&amp;""),'Référentiel Articles'!$A$2:$F$634,5,FALSE),""))</f>
      </c>
      <c r="H8760" s="85" t="str">
        <v/>
      </c>
      <c r="I8760" s="84">
        <f>IF($E8760="","",IFERROR(VLOOKUP(TRIM(E8760&amp;""),'Référentiel Articles'!$A$2:$F$634,6,FALSE),""))</f>
      </c>
      <c r="J8760" s="90">
        <f>IF(OR($E8760="",$H8760=""),"",$H8760*$I8760)</f>
      </c>
      <c r="K8760" s="87" t="str">
        <v/>
      </c>
    </row>
    <row r="8761">
      <c r="A8761" s="74" t="str">
        <v/>
      </c>
      <c r="B8761" s="74" t="str">
        <v/>
      </c>
      <c r="C8761" s="75">
        <f>IF($E8761="","",IFERROR(VLOOKUP(TRIM(E8761&amp;""),'Référentiel Articles'!$A$2:$F$634,2,FALSE),""))</f>
      </c>
      <c r="D8761" s="75">
        <f>IF($E8761="","",IFERROR(VLOOKUP(TRIM(E8761&amp;""),'Référentiel Articles'!$A$2:$F$634,3,FALSE),""))</f>
      </c>
      <c r="E8761" s="74" t="str">
        <v/>
      </c>
      <c r="F8761" s="75">
        <f>IF($E8761="","",IFERROR(VLOOKUP(TRIM(E8761&amp;""),'Référentiel Articles'!$A$2:$F$634,4,FALSE),""))</f>
      </c>
      <c r="G8761" s="76">
        <f>IF($E8761="","",IFERROR(VLOOKUP(TRIM(E8761&amp;""),'Référentiel Articles'!$A$2:$F$634,5,FALSE),""))</f>
      </c>
      <c r="H8761" s="77" t="str">
        <v/>
      </c>
      <c r="I8761" s="76">
        <f>IF($E8761="","",IFERROR(VLOOKUP(TRIM(E8761&amp;""),'Référentiel Articles'!$A$2:$F$634,6,FALSE),""))</f>
      </c>
      <c r="J8761" s="78">
        <f>IF(OR($E8761="",$H8761=""),"",$H8761*$I8761)</f>
      </c>
      <c r="K8761" s="79" t="str">
        <v/>
      </c>
    </row>
    <row r="8762">
      <c r="A8762" s="81" t="str">
        <v/>
      </c>
      <c r="B8762" s="81" t="str">
        <v/>
      </c>
      <c r="C8762" s="83">
        <f>IF($E8762="","",IFERROR(VLOOKUP(TRIM(E8762&amp;""),'Référentiel Articles'!$A$2:$F$634,2,FALSE),""))</f>
      </c>
      <c r="D8762" s="83">
        <f>IF($E8762="","",IFERROR(VLOOKUP(TRIM(E8762&amp;""),'Référentiel Articles'!$A$2:$F$634,3,FALSE),""))</f>
      </c>
      <c r="E8762" s="81" t="str">
        <v/>
      </c>
      <c r="F8762" s="83">
        <f>IF($E8762="","",IFERROR(VLOOKUP(TRIM(E8762&amp;""),'Référentiel Articles'!$A$2:$F$634,4,FALSE),""))</f>
      </c>
      <c r="G8762" s="84">
        <f>IF($E8762="","",IFERROR(VLOOKUP(TRIM(E8762&amp;""),'Référentiel Articles'!$A$2:$F$634,5,FALSE),""))</f>
      </c>
      <c r="H8762" s="85" t="str">
        <v/>
      </c>
      <c r="I8762" s="84">
        <f>IF($E8762="","",IFERROR(VLOOKUP(TRIM(E8762&amp;""),'Référentiel Articles'!$A$2:$F$634,6,FALSE),""))</f>
      </c>
      <c r="J8762" s="90">
        <f>IF(OR($E8762="",$H8762=""),"",$H8762*$I8762)</f>
      </c>
      <c r="K8762" s="87" t="str">
        <v/>
      </c>
    </row>
    <row r="8763">
      <c r="A8763" s="74" t="str">
        <v/>
      </c>
      <c r="B8763" s="74" t="str">
        <v/>
      </c>
      <c r="C8763" s="75">
        <f>IF($E8763="","",IFERROR(VLOOKUP(TRIM(E8763&amp;""),'Référentiel Articles'!$A$2:$F$634,2,FALSE),""))</f>
      </c>
      <c r="D8763" s="75">
        <f>IF($E8763="","",IFERROR(VLOOKUP(TRIM(E8763&amp;""),'Référentiel Articles'!$A$2:$F$634,3,FALSE),""))</f>
      </c>
      <c r="E8763" s="74" t="str">
        <v/>
      </c>
      <c r="F8763" s="75">
        <f>IF($E8763="","",IFERROR(VLOOKUP(TRIM(E8763&amp;""),'Référentiel Articles'!$A$2:$F$634,4,FALSE),""))</f>
      </c>
      <c r="G8763" s="76">
        <f>IF($E8763="","",IFERROR(VLOOKUP(TRIM(E8763&amp;""),'Référentiel Articles'!$A$2:$F$634,5,FALSE),""))</f>
      </c>
      <c r="H8763" s="77" t="str">
        <v/>
      </c>
      <c r="I8763" s="76">
        <f>IF($E8763="","",IFERROR(VLOOKUP(TRIM(E8763&amp;""),'Référentiel Articles'!$A$2:$F$634,6,FALSE),""))</f>
      </c>
      <c r="J8763" s="78">
        <f>IF(OR($E8763="",$H8763=""),"",$H8763*$I8763)</f>
      </c>
      <c r="K8763" s="79" t="str">
        <v/>
      </c>
    </row>
    <row r="8764">
      <c r="A8764" s="81" t="str">
        <v/>
      </c>
      <c r="B8764" s="81" t="str">
        <v/>
      </c>
      <c r="C8764" s="83">
        <f>IF($E8764="","",IFERROR(VLOOKUP(TRIM(E8764&amp;""),'Référentiel Articles'!$A$2:$F$634,2,FALSE),""))</f>
      </c>
      <c r="D8764" s="83">
        <f>IF($E8764="","",IFERROR(VLOOKUP(TRIM(E8764&amp;""),'Référentiel Articles'!$A$2:$F$634,3,FALSE),""))</f>
      </c>
      <c r="E8764" s="81" t="str">
        <v/>
      </c>
      <c r="F8764" s="83">
        <f>IF($E8764="","",IFERROR(VLOOKUP(TRIM(E8764&amp;""),'Référentiel Articles'!$A$2:$F$634,4,FALSE),""))</f>
      </c>
      <c r="G8764" s="84">
        <f>IF($E8764="","",IFERROR(VLOOKUP(TRIM(E8764&amp;""),'Référentiel Articles'!$A$2:$F$634,5,FALSE),""))</f>
      </c>
      <c r="H8764" s="85" t="str">
        <v/>
      </c>
      <c r="I8764" s="84">
        <f>IF($E8764="","",IFERROR(VLOOKUP(TRIM(E8764&amp;""),'Référentiel Articles'!$A$2:$F$634,6,FALSE),""))</f>
      </c>
      <c r="J8764" s="90">
        <f>IF(OR($E8764="",$H8764=""),"",$H8764*$I8764)</f>
      </c>
      <c r="K8764" s="87" t="str">
        <v/>
      </c>
    </row>
    <row r="8765">
      <c r="A8765" s="74" t="str">
        <v/>
      </c>
      <c r="B8765" s="74" t="str">
        <v/>
      </c>
      <c r="C8765" s="75">
        <f>IF($E8765="","",IFERROR(VLOOKUP(TRIM(E8765&amp;""),'Référentiel Articles'!$A$2:$F$634,2,FALSE),""))</f>
      </c>
      <c r="D8765" s="75">
        <f>IF($E8765="","",IFERROR(VLOOKUP(TRIM(E8765&amp;""),'Référentiel Articles'!$A$2:$F$634,3,FALSE),""))</f>
      </c>
      <c r="E8765" s="74" t="str">
        <v/>
      </c>
      <c r="F8765" s="75">
        <f>IF($E8765="","",IFERROR(VLOOKUP(TRIM(E8765&amp;""),'Référentiel Articles'!$A$2:$F$634,4,FALSE),""))</f>
      </c>
      <c r="G8765" s="76">
        <f>IF($E8765="","",IFERROR(VLOOKUP(TRIM(E8765&amp;""),'Référentiel Articles'!$A$2:$F$634,5,FALSE),""))</f>
      </c>
      <c r="H8765" s="77" t="str">
        <v/>
      </c>
      <c r="I8765" s="76">
        <f>IF($E8765="","",IFERROR(VLOOKUP(TRIM(E8765&amp;""),'Référentiel Articles'!$A$2:$F$634,6,FALSE),""))</f>
      </c>
      <c r="J8765" s="78">
        <f>IF(OR($E8765="",$H8765=""),"",$H8765*$I8765)</f>
      </c>
      <c r="K8765" s="79" t="str">
        <v/>
      </c>
    </row>
    <row r="8766">
      <c r="A8766" s="81" t="str">
        <v/>
      </c>
      <c r="B8766" s="81" t="str">
        <v/>
      </c>
      <c r="C8766" s="83">
        <f>IF($E8766="","",IFERROR(VLOOKUP(TRIM(E8766&amp;""),'Référentiel Articles'!$A$2:$F$634,2,FALSE),""))</f>
      </c>
      <c r="D8766" s="83">
        <f>IF($E8766="","",IFERROR(VLOOKUP(TRIM(E8766&amp;""),'Référentiel Articles'!$A$2:$F$634,3,FALSE),""))</f>
      </c>
      <c r="E8766" s="81" t="str">
        <v/>
      </c>
      <c r="F8766" s="83">
        <f>IF($E8766="","",IFERROR(VLOOKUP(TRIM(E8766&amp;""),'Référentiel Articles'!$A$2:$F$634,4,FALSE),""))</f>
      </c>
      <c r="G8766" s="84">
        <f>IF($E8766="","",IFERROR(VLOOKUP(TRIM(E8766&amp;""),'Référentiel Articles'!$A$2:$F$634,5,FALSE),""))</f>
      </c>
      <c r="H8766" s="85" t="str">
        <v/>
      </c>
      <c r="I8766" s="84">
        <f>IF($E8766="","",IFERROR(VLOOKUP(TRIM(E8766&amp;""),'Référentiel Articles'!$A$2:$F$634,6,FALSE),""))</f>
      </c>
      <c r="J8766" s="90">
        <f>IF(OR($E8766="",$H8766=""),"",$H8766*$I8766)</f>
      </c>
      <c r="K8766" s="87" t="str">
        <v/>
      </c>
    </row>
    <row r="8767">
      <c r="A8767" s="74" t="str">
        <v/>
      </c>
      <c r="B8767" s="74" t="str">
        <v/>
      </c>
      <c r="C8767" s="75">
        <f>IF($E8767="","",IFERROR(VLOOKUP(TRIM(E8767&amp;""),'Référentiel Articles'!$A$2:$F$634,2,FALSE),""))</f>
      </c>
      <c r="D8767" s="75">
        <f>IF($E8767="","",IFERROR(VLOOKUP(TRIM(E8767&amp;""),'Référentiel Articles'!$A$2:$F$634,3,FALSE),""))</f>
      </c>
      <c r="E8767" s="74" t="str">
        <v/>
      </c>
      <c r="F8767" s="75">
        <f>IF($E8767="","",IFERROR(VLOOKUP(TRIM(E8767&amp;""),'Référentiel Articles'!$A$2:$F$634,4,FALSE),""))</f>
      </c>
      <c r="G8767" s="76">
        <f>IF($E8767="","",IFERROR(VLOOKUP(TRIM(E8767&amp;""),'Référentiel Articles'!$A$2:$F$634,5,FALSE),""))</f>
      </c>
      <c r="H8767" s="77" t="str">
        <v/>
      </c>
      <c r="I8767" s="76">
        <f>IF($E8767="","",IFERROR(VLOOKUP(TRIM(E8767&amp;""),'Référentiel Articles'!$A$2:$F$634,6,FALSE),""))</f>
      </c>
      <c r="J8767" s="78">
        <f>IF(OR($E8767="",$H8767=""),"",$H8767*$I8767)</f>
      </c>
      <c r="K8767" s="79" t="str">
        <v/>
      </c>
    </row>
    <row r="8768">
      <c r="A8768" s="81" t="str">
        <v/>
      </c>
      <c r="B8768" s="81" t="str">
        <v/>
      </c>
      <c r="C8768" s="83">
        <f>IF($E8768="","",IFERROR(VLOOKUP(TRIM(E8768&amp;""),'Référentiel Articles'!$A$2:$F$634,2,FALSE),""))</f>
      </c>
      <c r="D8768" s="83">
        <f>IF($E8768="","",IFERROR(VLOOKUP(TRIM(E8768&amp;""),'Référentiel Articles'!$A$2:$F$634,3,FALSE),""))</f>
      </c>
      <c r="E8768" s="81" t="str">
        <v/>
      </c>
      <c r="F8768" s="83">
        <f>IF($E8768="","",IFERROR(VLOOKUP(TRIM(E8768&amp;""),'Référentiel Articles'!$A$2:$F$634,4,FALSE),""))</f>
      </c>
      <c r="G8768" s="84">
        <f>IF($E8768="","",IFERROR(VLOOKUP(TRIM(E8768&amp;""),'Référentiel Articles'!$A$2:$F$634,5,FALSE),""))</f>
      </c>
      <c r="H8768" s="85" t="str">
        <v/>
      </c>
      <c r="I8768" s="84">
        <f>IF($E8768="","",IFERROR(VLOOKUP(TRIM(E8768&amp;""),'Référentiel Articles'!$A$2:$F$634,6,FALSE),""))</f>
      </c>
      <c r="J8768" s="90">
        <f>IF(OR($E8768="",$H8768=""),"",$H8768*$I8768)</f>
      </c>
      <c r="K8768" s="87" t="str">
        <v/>
      </c>
    </row>
    <row r="8769">
      <c r="A8769" s="74" t="str">
        <v/>
      </c>
      <c r="B8769" s="74" t="str">
        <v/>
      </c>
      <c r="C8769" s="75">
        <f>IF($E8769="","",IFERROR(VLOOKUP(TRIM(E8769&amp;""),'Référentiel Articles'!$A$2:$F$634,2,FALSE),""))</f>
      </c>
      <c r="D8769" s="75">
        <f>IF($E8769="","",IFERROR(VLOOKUP(TRIM(E8769&amp;""),'Référentiel Articles'!$A$2:$F$634,3,FALSE),""))</f>
      </c>
      <c r="E8769" s="74" t="str">
        <v/>
      </c>
      <c r="F8769" s="75">
        <f>IF($E8769="","",IFERROR(VLOOKUP(TRIM(E8769&amp;""),'Référentiel Articles'!$A$2:$F$634,4,FALSE),""))</f>
      </c>
      <c r="G8769" s="76">
        <f>IF($E8769="","",IFERROR(VLOOKUP(TRIM(E8769&amp;""),'Référentiel Articles'!$A$2:$F$634,5,FALSE),""))</f>
      </c>
      <c r="H8769" s="77" t="str">
        <v/>
      </c>
      <c r="I8769" s="76">
        <f>IF($E8769="","",IFERROR(VLOOKUP(TRIM(E8769&amp;""),'Référentiel Articles'!$A$2:$F$634,6,FALSE),""))</f>
      </c>
      <c r="J8769" s="78">
        <f>IF(OR($E8769="",$H8769=""),"",$H8769*$I8769)</f>
      </c>
      <c r="K8769" s="79" t="str">
        <v/>
      </c>
    </row>
    <row r="8770">
      <c r="A8770" s="81" t="str">
        <v/>
      </c>
      <c r="B8770" s="81" t="str">
        <v/>
      </c>
      <c r="C8770" s="83">
        <f>IF($E8770="","",IFERROR(VLOOKUP(TRIM(E8770&amp;""),'Référentiel Articles'!$A$2:$F$634,2,FALSE),""))</f>
      </c>
      <c r="D8770" s="83">
        <f>IF($E8770="","",IFERROR(VLOOKUP(TRIM(E8770&amp;""),'Référentiel Articles'!$A$2:$F$634,3,FALSE),""))</f>
      </c>
      <c r="E8770" s="81" t="str">
        <v/>
      </c>
      <c r="F8770" s="83">
        <f>IF($E8770="","",IFERROR(VLOOKUP(TRIM(E8770&amp;""),'Référentiel Articles'!$A$2:$F$634,4,FALSE),""))</f>
      </c>
      <c r="G8770" s="84">
        <f>IF($E8770="","",IFERROR(VLOOKUP(TRIM(E8770&amp;""),'Référentiel Articles'!$A$2:$F$634,5,FALSE),""))</f>
      </c>
      <c r="H8770" s="85" t="str">
        <v/>
      </c>
      <c r="I8770" s="84">
        <f>IF($E8770="","",IFERROR(VLOOKUP(TRIM(E8770&amp;""),'Référentiel Articles'!$A$2:$F$634,6,FALSE),""))</f>
      </c>
      <c r="J8770" s="90">
        <f>IF(OR($E8770="",$H8770=""),"",$H8770*$I8770)</f>
      </c>
      <c r="K8770" s="87" t="str">
        <v/>
      </c>
    </row>
    <row r="8771">
      <c r="A8771" s="74" t="str">
        <v/>
      </c>
      <c r="B8771" s="74" t="str">
        <v/>
      </c>
      <c r="C8771" s="75">
        <f>IF($E8771="","",IFERROR(VLOOKUP(TRIM(E8771&amp;""),'Référentiel Articles'!$A$2:$F$634,2,FALSE),""))</f>
      </c>
      <c r="D8771" s="75">
        <f>IF($E8771="","",IFERROR(VLOOKUP(TRIM(E8771&amp;""),'Référentiel Articles'!$A$2:$F$634,3,FALSE),""))</f>
      </c>
      <c r="E8771" s="74" t="str">
        <v/>
      </c>
      <c r="F8771" s="75">
        <f>IF($E8771="","",IFERROR(VLOOKUP(TRIM(E8771&amp;""),'Référentiel Articles'!$A$2:$F$634,4,FALSE),""))</f>
      </c>
      <c r="G8771" s="76">
        <f>IF($E8771="","",IFERROR(VLOOKUP(TRIM(E8771&amp;""),'Référentiel Articles'!$A$2:$F$634,5,FALSE),""))</f>
      </c>
      <c r="H8771" s="77" t="str">
        <v/>
      </c>
      <c r="I8771" s="76">
        <f>IF($E8771="","",IFERROR(VLOOKUP(TRIM(E8771&amp;""),'Référentiel Articles'!$A$2:$F$634,6,FALSE),""))</f>
      </c>
      <c r="J8771" s="78">
        <f>IF(OR($E8771="",$H8771=""),"",$H8771*$I8771)</f>
      </c>
      <c r="K8771" s="79" t="str">
        <v/>
      </c>
    </row>
    <row r="8772">
      <c r="A8772" s="81" t="str">
        <v/>
      </c>
      <c r="B8772" s="81" t="str">
        <v/>
      </c>
      <c r="C8772" s="83">
        <f>IF($E8772="","",IFERROR(VLOOKUP(TRIM(E8772&amp;""),'Référentiel Articles'!$A$2:$F$634,2,FALSE),""))</f>
      </c>
      <c r="D8772" s="83">
        <f>IF($E8772="","",IFERROR(VLOOKUP(TRIM(E8772&amp;""),'Référentiel Articles'!$A$2:$F$634,3,FALSE),""))</f>
      </c>
      <c r="E8772" s="81" t="str">
        <v/>
      </c>
      <c r="F8772" s="83">
        <f>IF($E8772="","",IFERROR(VLOOKUP(TRIM(E8772&amp;""),'Référentiel Articles'!$A$2:$F$634,4,FALSE),""))</f>
      </c>
      <c r="G8772" s="84">
        <f>IF($E8772="","",IFERROR(VLOOKUP(TRIM(E8772&amp;""),'Référentiel Articles'!$A$2:$F$634,5,FALSE),""))</f>
      </c>
      <c r="H8772" s="85" t="str">
        <v/>
      </c>
      <c r="I8772" s="84">
        <f>IF($E8772="","",IFERROR(VLOOKUP(TRIM(E8772&amp;""),'Référentiel Articles'!$A$2:$F$634,6,FALSE),""))</f>
      </c>
      <c r="J8772" s="90">
        <f>IF(OR($E8772="",$H8772=""),"",$H8772*$I8772)</f>
      </c>
      <c r="K8772" s="87" t="str">
        <v/>
      </c>
    </row>
    <row r="8773">
      <c r="A8773" s="74" t="str">
        <v/>
      </c>
      <c r="B8773" s="74" t="str">
        <v/>
      </c>
      <c r="C8773" s="75">
        <f>IF($E8773="","",IFERROR(VLOOKUP(TRIM(E8773&amp;""),'Référentiel Articles'!$A$2:$F$634,2,FALSE),""))</f>
      </c>
      <c r="D8773" s="75">
        <f>IF($E8773="","",IFERROR(VLOOKUP(TRIM(E8773&amp;""),'Référentiel Articles'!$A$2:$F$634,3,FALSE),""))</f>
      </c>
      <c r="E8773" s="74" t="str">
        <v/>
      </c>
      <c r="F8773" s="75">
        <f>IF($E8773="","",IFERROR(VLOOKUP(TRIM(E8773&amp;""),'Référentiel Articles'!$A$2:$F$634,4,FALSE),""))</f>
      </c>
      <c r="G8773" s="76">
        <f>IF($E8773="","",IFERROR(VLOOKUP(TRIM(E8773&amp;""),'Référentiel Articles'!$A$2:$F$634,5,FALSE),""))</f>
      </c>
      <c r="H8773" s="77" t="str">
        <v/>
      </c>
      <c r="I8773" s="76">
        <f>IF($E8773="","",IFERROR(VLOOKUP(TRIM(E8773&amp;""),'Référentiel Articles'!$A$2:$F$634,6,FALSE),""))</f>
      </c>
      <c r="J8773" s="78">
        <f>IF(OR($E8773="",$H8773=""),"",$H8773*$I8773)</f>
      </c>
      <c r="K8773" s="79" t="str">
        <v/>
      </c>
    </row>
    <row r="8774">
      <c r="A8774" s="81" t="str">
        <v/>
      </c>
      <c r="B8774" s="81" t="str">
        <v/>
      </c>
      <c r="C8774" s="83">
        <f>IF($E8774="","",IFERROR(VLOOKUP(TRIM(E8774&amp;""),'Référentiel Articles'!$A$2:$F$634,2,FALSE),""))</f>
      </c>
      <c r="D8774" s="83">
        <f>IF($E8774="","",IFERROR(VLOOKUP(TRIM(E8774&amp;""),'Référentiel Articles'!$A$2:$F$634,3,FALSE),""))</f>
      </c>
      <c r="E8774" s="81" t="str">
        <v/>
      </c>
      <c r="F8774" s="83">
        <f>IF($E8774="","",IFERROR(VLOOKUP(TRIM(E8774&amp;""),'Référentiel Articles'!$A$2:$F$634,4,FALSE),""))</f>
      </c>
      <c r="G8774" s="84">
        <f>IF($E8774="","",IFERROR(VLOOKUP(TRIM(E8774&amp;""),'Référentiel Articles'!$A$2:$F$634,5,FALSE),""))</f>
      </c>
      <c r="H8774" s="85" t="str">
        <v/>
      </c>
      <c r="I8774" s="84">
        <f>IF($E8774="","",IFERROR(VLOOKUP(TRIM(E8774&amp;""),'Référentiel Articles'!$A$2:$F$634,6,FALSE),""))</f>
      </c>
      <c r="J8774" s="90">
        <f>IF(OR($E8774="",$H8774=""),"",$H8774*$I8774)</f>
      </c>
      <c r="K8774" s="87" t="str">
        <v/>
      </c>
    </row>
    <row r="8775">
      <c r="A8775" s="74" t="str">
        <v/>
      </c>
      <c r="B8775" s="74" t="str">
        <v/>
      </c>
      <c r="C8775" s="75">
        <f>IF($E8775="","",IFERROR(VLOOKUP(TRIM(E8775&amp;""),'Référentiel Articles'!$A$2:$F$634,2,FALSE),""))</f>
      </c>
      <c r="D8775" s="75">
        <f>IF($E8775="","",IFERROR(VLOOKUP(TRIM(E8775&amp;""),'Référentiel Articles'!$A$2:$F$634,3,FALSE),""))</f>
      </c>
      <c r="E8775" s="74" t="str">
        <v/>
      </c>
      <c r="F8775" s="75">
        <f>IF($E8775="","",IFERROR(VLOOKUP(TRIM(E8775&amp;""),'Référentiel Articles'!$A$2:$F$634,4,FALSE),""))</f>
      </c>
      <c r="G8775" s="76">
        <f>IF($E8775="","",IFERROR(VLOOKUP(TRIM(E8775&amp;""),'Référentiel Articles'!$A$2:$F$634,5,FALSE),""))</f>
      </c>
      <c r="H8775" s="77" t="str">
        <v/>
      </c>
      <c r="I8775" s="76">
        <f>IF($E8775="","",IFERROR(VLOOKUP(TRIM(E8775&amp;""),'Référentiel Articles'!$A$2:$F$634,6,FALSE),""))</f>
      </c>
      <c r="J8775" s="78">
        <f>IF(OR($E8775="",$H8775=""),"",$H8775*$I8775)</f>
      </c>
      <c r="K8775" s="79" t="str">
        <v/>
      </c>
    </row>
    <row r="8776">
      <c r="A8776" s="81" t="str">
        <v/>
      </c>
      <c r="B8776" s="81" t="str">
        <v/>
      </c>
      <c r="C8776" s="83">
        <f>IF($E8776="","",IFERROR(VLOOKUP(TRIM(E8776&amp;""),'Référentiel Articles'!$A$2:$F$634,2,FALSE),""))</f>
      </c>
      <c r="D8776" s="83">
        <f>IF($E8776="","",IFERROR(VLOOKUP(TRIM(E8776&amp;""),'Référentiel Articles'!$A$2:$F$634,3,FALSE),""))</f>
      </c>
      <c r="E8776" s="81" t="str">
        <v/>
      </c>
      <c r="F8776" s="83">
        <f>IF($E8776="","",IFERROR(VLOOKUP(TRIM(E8776&amp;""),'Référentiel Articles'!$A$2:$F$634,4,FALSE),""))</f>
      </c>
      <c r="G8776" s="84">
        <f>IF($E8776="","",IFERROR(VLOOKUP(TRIM(E8776&amp;""),'Référentiel Articles'!$A$2:$F$634,5,FALSE),""))</f>
      </c>
      <c r="H8776" s="85" t="str">
        <v/>
      </c>
      <c r="I8776" s="84">
        <f>IF($E8776="","",IFERROR(VLOOKUP(TRIM(E8776&amp;""),'Référentiel Articles'!$A$2:$F$634,6,FALSE),""))</f>
      </c>
      <c r="J8776" s="90">
        <f>IF(OR($E8776="",$H8776=""),"",$H8776*$I8776)</f>
      </c>
      <c r="K8776" s="87" t="str">
        <v/>
      </c>
    </row>
    <row r="8777">
      <c r="A8777" s="74" t="str">
        <v/>
      </c>
      <c r="B8777" s="74" t="str">
        <v/>
      </c>
      <c r="C8777" s="75">
        <f>IF($E8777="","",IFERROR(VLOOKUP(TRIM(E8777&amp;""),'Référentiel Articles'!$A$2:$F$634,2,FALSE),""))</f>
      </c>
      <c r="D8777" s="75">
        <f>IF($E8777="","",IFERROR(VLOOKUP(TRIM(E8777&amp;""),'Référentiel Articles'!$A$2:$F$634,3,FALSE),""))</f>
      </c>
      <c r="E8777" s="74" t="str">
        <v/>
      </c>
      <c r="F8777" s="75">
        <f>IF($E8777="","",IFERROR(VLOOKUP(TRIM(E8777&amp;""),'Référentiel Articles'!$A$2:$F$634,4,FALSE),""))</f>
      </c>
      <c r="G8777" s="76">
        <f>IF($E8777="","",IFERROR(VLOOKUP(TRIM(E8777&amp;""),'Référentiel Articles'!$A$2:$F$634,5,FALSE),""))</f>
      </c>
      <c r="H8777" s="77" t="str">
        <v/>
      </c>
      <c r="I8777" s="76">
        <f>IF($E8777="","",IFERROR(VLOOKUP(TRIM(E8777&amp;""),'Référentiel Articles'!$A$2:$F$634,6,FALSE),""))</f>
      </c>
      <c r="J8777" s="78">
        <f>IF(OR($E8777="",$H8777=""),"",$H8777*$I8777)</f>
      </c>
      <c r="K8777" s="79" t="str">
        <v/>
      </c>
    </row>
    <row r="8778">
      <c r="A8778" s="81" t="str">
        <v/>
      </c>
      <c r="B8778" s="81" t="str">
        <v/>
      </c>
      <c r="C8778" s="83">
        <f>IF($E8778="","",IFERROR(VLOOKUP(TRIM(E8778&amp;""),'Référentiel Articles'!$A$2:$F$634,2,FALSE),""))</f>
      </c>
      <c r="D8778" s="83">
        <f>IF($E8778="","",IFERROR(VLOOKUP(TRIM(E8778&amp;""),'Référentiel Articles'!$A$2:$F$634,3,FALSE),""))</f>
      </c>
      <c r="E8778" s="81" t="str">
        <v/>
      </c>
      <c r="F8778" s="83">
        <f>IF($E8778="","",IFERROR(VLOOKUP(TRIM(E8778&amp;""),'Référentiel Articles'!$A$2:$F$634,4,FALSE),""))</f>
      </c>
      <c r="G8778" s="84">
        <f>IF($E8778="","",IFERROR(VLOOKUP(TRIM(E8778&amp;""),'Référentiel Articles'!$A$2:$F$634,5,FALSE),""))</f>
      </c>
      <c r="H8778" s="85" t="str">
        <v/>
      </c>
      <c r="I8778" s="84">
        <f>IF($E8778="","",IFERROR(VLOOKUP(TRIM(E8778&amp;""),'Référentiel Articles'!$A$2:$F$634,6,FALSE),""))</f>
      </c>
      <c r="J8778" s="90">
        <f>IF(OR($E8778="",$H8778=""),"",$H8778*$I8778)</f>
      </c>
      <c r="K8778" s="87" t="str">
        <v/>
      </c>
    </row>
    <row r="8779">
      <c r="A8779" s="74" t="str">
        <v/>
      </c>
      <c r="B8779" s="74" t="str">
        <v/>
      </c>
      <c r="C8779" s="75">
        <f>IF($E8779="","",IFERROR(VLOOKUP(TRIM(E8779&amp;""),'Référentiel Articles'!$A$2:$F$634,2,FALSE),""))</f>
      </c>
      <c r="D8779" s="75">
        <f>IF($E8779="","",IFERROR(VLOOKUP(TRIM(E8779&amp;""),'Référentiel Articles'!$A$2:$F$634,3,FALSE),""))</f>
      </c>
      <c r="E8779" s="74" t="str">
        <v/>
      </c>
      <c r="F8779" s="75">
        <f>IF($E8779="","",IFERROR(VLOOKUP(TRIM(E8779&amp;""),'Référentiel Articles'!$A$2:$F$634,4,FALSE),""))</f>
      </c>
      <c r="G8779" s="76">
        <f>IF($E8779="","",IFERROR(VLOOKUP(TRIM(E8779&amp;""),'Référentiel Articles'!$A$2:$F$634,5,FALSE),""))</f>
      </c>
      <c r="H8779" s="77" t="str">
        <v/>
      </c>
      <c r="I8779" s="76">
        <f>IF($E8779="","",IFERROR(VLOOKUP(TRIM(E8779&amp;""),'Référentiel Articles'!$A$2:$F$634,6,FALSE),""))</f>
      </c>
      <c r="J8779" s="78">
        <f>IF(OR($E8779="",$H8779=""),"",$H8779*$I8779)</f>
      </c>
      <c r="K8779" s="79" t="str">
        <v/>
      </c>
    </row>
    <row r="8780">
      <c r="A8780" s="81" t="str">
        <v/>
      </c>
      <c r="B8780" s="81" t="str">
        <v/>
      </c>
      <c r="C8780" s="83">
        <f>IF($E8780="","",IFERROR(VLOOKUP(TRIM(E8780&amp;""),'Référentiel Articles'!$A$2:$F$634,2,FALSE),""))</f>
      </c>
      <c r="D8780" s="83">
        <f>IF($E8780="","",IFERROR(VLOOKUP(TRIM(E8780&amp;""),'Référentiel Articles'!$A$2:$F$634,3,FALSE),""))</f>
      </c>
      <c r="E8780" s="81" t="str">
        <v/>
      </c>
      <c r="F8780" s="83">
        <f>IF($E8780="","",IFERROR(VLOOKUP(TRIM(E8780&amp;""),'Référentiel Articles'!$A$2:$F$634,4,FALSE),""))</f>
      </c>
      <c r="G8780" s="84">
        <f>IF($E8780="","",IFERROR(VLOOKUP(TRIM(E8780&amp;""),'Référentiel Articles'!$A$2:$F$634,5,FALSE),""))</f>
      </c>
      <c r="H8780" s="85" t="str">
        <v/>
      </c>
      <c r="I8780" s="84">
        <f>IF($E8780="","",IFERROR(VLOOKUP(TRIM(E8780&amp;""),'Référentiel Articles'!$A$2:$F$634,6,FALSE),""))</f>
      </c>
      <c r="J8780" s="90">
        <f>IF(OR($E8780="",$H8780=""),"",$H8780*$I8780)</f>
      </c>
      <c r="K8780" s="87" t="str">
        <v/>
      </c>
    </row>
    <row r="8781">
      <c r="A8781" s="74" t="str">
        <v/>
      </c>
      <c r="B8781" s="74" t="str">
        <v/>
      </c>
      <c r="C8781" s="75">
        <f>IF($E8781="","",IFERROR(VLOOKUP(TRIM(E8781&amp;""),'Référentiel Articles'!$A$2:$F$634,2,FALSE),""))</f>
      </c>
      <c r="D8781" s="75">
        <f>IF($E8781="","",IFERROR(VLOOKUP(TRIM(E8781&amp;""),'Référentiel Articles'!$A$2:$F$634,3,FALSE),""))</f>
      </c>
      <c r="E8781" s="74" t="str">
        <v/>
      </c>
      <c r="F8781" s="75">
        <f>IF($E8781="","",IFERROR(VLOOKUP(TRIM(E8781&amp;""),'Référentiel Articles'!$A$2:$F$634,4,FALSE),""))</f>
      </c>
      <c r="G8781" s="76">
        <f>IF($E8781="","",IFERROR(VLOOKUP(TRIM(E8781&amp;""),'Référentiel Articles'!$A$2:$F$634,5,FALSE),""))</f>
      </c>
      <c r="H8781" s="77" t="str">
        <v/>
      </c>
      <c r="I8781" s="76">
        <f>IF($E8781="","",IFERROR(VLOOKUP(TRIM(E8781&amp;""),'Référentiel Articles'!$A$2:$F$634,6,FALSE),""))</f>
      </c>
      <c r="J8781" s="78">
        <f>IF(OR($E8781="",$H8781=""),"",$H8781*$I8781)</f>
      </c>
      <c r="K8781" s="79" t="str">
        <v/>
      </c>
    </row>
    <row r="8782">
      <c r="A8782" s="81" t="str">
        <v/>
      </c>
      <c r="B8782" s="81" t="str">
        <v/>
      </c>
      <c r="C8782" s="83">
        <f>IF($E8782="","",IFERROR(VLOOKUP(TRIM(E8782&amp;""),'Référentiel Articles'!$A$2:$F$634,2,FALSE),""))</f>
      </c>
      <c r="D8782" s="83">
        <f>IF($E8782="","",IFERROR(VLOOKUP(TRIM(E8782&amp;""),'Référentiel Articles'!$A$2:$F$634,3,FALSE),""))</f>
      </c>
      <c r="E8782" s="81" t="str">
        <v/>
      </c>
      <c r="F8782" s="83">
        <f>IF($E8782="","",IFERROR(VLOOKUP(TRIM(E8782&amp;""),'Référentiel Articles'!$A$2:$F$634,4,FALSE),""))</f>
      </c>
      <c r="G8782" s="84">
        <f>IF($E8782="","",IFERROR(VLOOKUP(TRIM(E8782&amp;""),'Référentiel Articles'!$A$2:$F$634,5,FALSE),""))</f>
      </c>
      <c r="H8782" s="85" t="str">
        <v/>
      </c>
      <c r="I8782" s="84">
        <f>IF($E8782="","",IFERROR(VLOOKUP(TRIM(E8782&amp;""),'Référentiel Articles'!$A$2:$F$634,6,FALSE),""))</f>
      </c>
      <c r="J8782" s="90">
        <f>IF(OR($E8782="",$H8782=""),"",$H8782*$I8782)</f>
      </c>
      <c r="K8782" s="87" t="str">
        <v/>
      </c>
    </row>
    <row r="8783">
      <c r="A8783" s="74" t="str">
        <v/>
      </c>
      <c r="B8783" s="74" t="str">
        <v/>
      </c>
      <c r="C8783" s="75">
        <f>IF($E8783="","",IFERROR(VLOOKUP(TRIM(E8783&amp;""),'Référentiel Articles'!$A$2:$F$634,2,FALSE),""))</f>
      </c>
      <c r="D8783" s="75">
        <f>IF($E8783="","",IFERROR(VLOOKUP(TRIM(E8783&amp;""),'Référentiel Articles'!$A$2:$F$634,3,FALSE),""))</f>
      </c>
      <c r="E8783" s="74" t="str">
        <v/>
      </c>
      <c r="F8783" s="75">
        <f>IF($E8783="","",IFERROR(VLOOKUP(TRIM(E8783&amp;""),'Référentiel Articles'!$A$2:$F$634,4,FALSE),""))</f>
      </c>
      <c r="G8783" s="76">
        <f>IF($E8783="","",IFERROR(VLOOKUP(TRIM(E8783&amp;""),'Référentiel Articles'!$A$2:$F$634,5,FALSE),""))</f>
      </c>
      <c r="H8783" s="77" t="str">
        <v/>
      </c>
      <c r="I8783" s="76">
        <f>IF($E8783="","",IFERROR(VLOOKUP(TRIM(E8783&amp;""),'Référentiel Articles'!$A$2:$F$634,6,FALSE),""))</f>
      </c>
      <c r="J8783" s="78">
        <f>IF(OR($E8783="",$H8783=""),"",$H8783*$I8783)</f>
      </c>
      <c r="K8783" s="79" t="str">
        <v/>
      </c>
    </row>
    <row r="8784">
      <c r="A8784" s="81" t="str">
        <v/>
      </c>
      <c r="B8784" s="81" t="str">
        <v/>
      </c>
      <c r="C8784" s="83">
        <f>IF($E8784="","",IFERROR(VLOOKUP(TRIM(E8784&amp;""),'Référentiel Articles'!$A$2:$F$634,2,FALSE),""))</f>
      </c>
      <c r="D8784" s="83">
        <f>IF($E8784="","",IFERROR(VLOOKUP(TRIM(E8784&amp;""),'Référentiel Articles'!$A$2:$F$634,3,FALSE),""))</f>
      </c>
      <c r="E8784" s="81" t="str">
        <v/>
      </c>
      <c r="F8784" s="83">
        <f>IF($E8784="","",IFERROR(VLOOKUP(TRIM(E8784&amp;""),'Référentiel Articles'!$A$2:$F$634,4,FALSE),""))</f>
      </c>
      <c r="G8784" s="84">
        <f>IF($E8784="","",IFERROR(VLOOKUP(TRIM(E8784&amp;""),'Référentiel Articles'!$A$2:$F$634,5,FALSE),""))</f>
      </c>
      <c r="H8784" s="85" t="str">
        <v/>
      </c>
      <c r="I8784" s="84">
        <f>IF($E8784="","",IFERROR(VLOOKUP(TRIM(E8784&amp;""),'Référentiel Articles'!$A$2:$F$634,6,FALSE),""))</f>
      </c>
      <c r="J8784" s="90">
        <f>IF(OR($E8784="",$H8784=""),"",$H8784*$I8784)</f>
      </c>
      <c r="K8784" s="87" t="str">
        <v/>
      </c>
    </row>
    <row r="8785">
      <c r="A8785" s="74" t="str">
        <v/>
      </c>
      <c r="B8785" s="74" t="str">
        <v/>
      </c>
      <c r="C8785" s="75">
        <f>IF($E8785="","",IFERROR(VLOOKUP(TRIM(E8785&amp;""),'Référentiel Articles'!$A$2:$F$634,2,FALSE),""))</f>
      </c>
      <c r="D8785" s="75">
        <f>IF($E8785="","",IFERROR(VLOOKUP(TRIM(E8785&amp;""),'Référentiel Articles'!$A$2:$F$634,3,FALSE),""))</f>
      </c>
      <c r="E8785" s="74" t="str">
        <v/>
      </c>
      <c r="F8785" s="75">
        <f>IF($E8785="","",IFERROR(VLOOKUP(TRIM(E8785&amp;""),'Référentiel Articles'!$A$2:$F$634,4,FALSE),""))</f>
      </c>
      <c r="G8785" s="76">
        <f>IF($E8785="","",IFERROR(VLOOKUP(TRIM(E8785&amp;""),'Référentiel Articles'!$A$2:$F$634,5,FALSE),""))</f>
      </c>
      <c r="H8785" s="77" t="str">
        <v/>
      </c>
      <c r="I8785" s="76">
        <f>IF($E8785="","",IFERROR(VLOOKUP(TRIM(E8785&amp;""),'Référentiel Articles'!$A$2:$F$634,6,FALSE),""))</f>
      </c>
      <c r="J8785" s="78">
        <f>IF(OR($E8785="",$H8785=""),"",$H8785*$I8785)</f>
      </c>
      <c r="K8785" s="79" t="str">
        <v/>
      </c>
    </row>
    <row r="8786">
      <c r="A8786" s="81" t="str">
        <v/>
      </c>
      <c r="B8786" s="81" t="str">
        <v/>
      </c>
      <c r="C8786" s="83">
        <f>IF($E8786="","",IFERROR(VLOOKUP(TRIM(E8786&amp;""),'Référentiel Articles'!$A$2:$F$634,2,FALSE),""))</f>
      </c>
      <c r="D8786" s="83">
        <f>IF($E8786="","",IFERROR(VLOOKUP(TRIM(E8786&amp;""),'Référentiel Articles'!$A$2:$F$634,3,FALSE),""))</f>
      </c>
      <c r="E8786" s="81" t="str">
        <v/>
      </c>
      <c r="F8786" s="83">
        <f>IF($E8786="","",IFERROR(VLOOKUP(TRIM(E8786&amp;""),'Référentiel Articles'!$A$2:$F$634,4,FALSE),""))</f>
      </c>
      <c r="G8786" s="84">
        <f>IF($E8786="","",IFERROR(VLOOKUP(TRIM(E8786&amp;""),'Référentiel Articles'!$A$2:$F$634,5,FALSE),""))</f>
      </c>
      <c r="H8786" s="85" t="str">
        <v/>
      </c>
      <c r="I8786" s="84">
        <f>IF($E8786="","",IFERROR(VLOOKUP(TRIM(E8786&amp;""),'Référentiel Articles'!$A$2:$F$634,6,FALSE),""))</f>
      </c>
      <c r="J8786" s="90">
        <f>IF(OR($E8786="",$H8786=""),"",$H8786*$I8786)</f>
      </c>
      <c r="K8786" s="87" t="str">
        <v/>
      </c>
    </row>
    <row r="8787">
      <c r="A8787" s="74" t="str">
        <v/>
      </c>
      <c r="B8787" s="74" t="str">
        <v/>
      </c>
      <c r="C8787" s="75">
        <f>IF($E8787="","",IFERROR(VLOOKUP(TRIM(E8787&amp;""),'Référentiel Articles'!$A$2:$F$634,2,FALSE),""))</f>
      </c>
      <c r="D8787" s="75">
        <f>IF($E8787="","",IFERROR(VLOOKUP(TRIM(E8787&amp;""),'Référentiel Articles'!$A$2:$F$634,3,FALSE),""))</f>
      </c>
      <c r="E8787" s="74" t="str">
        <v/>
      </c>
      <c r="F8787" s="75">
        <f>IF($E8787="","",IFERROR(VLOOKUP(TRIM(E8787&amp;""),'Référentiel Articles'!$A$2:$F$634,4,FALSE),""))</f>
      </c>
      <c r="G8787" s="76">
        <f>IF($E8787="","",IFERROR(VLOOKUP(TRIM(E8787&amp;""),'Référentiel Articles'!$A$2:$F$634,5,FALSE),""))</f>
      </c>
      <c r="H8787" s="77" t="str">
        <v/>
      </c>
      <c r="I8787" s="76">
        <f>IF($E8787="","",IFERROR(VLOOKUP(TRIM(E8787&amp;""),'Référentiel Articles'!$A$2:$F$634,6,FALSE),""))</f>
      </c>
      <c r="J8787" s="78">
        <f>IF(OR($E8787="",$H8787=""),"",$H8787*$I8787)</f>
      </c>
      <c r="K8787" s="79" t="str">
        <v/>
      </c>
    </row>
    <row r="8788">
      <c r="A8788" s="81" t="str">
        <v/>
      </c>
      <c r="B8788" s="81" t="str">
        <v/>
      </c>
      <c r="C8788" s="83">
        <f>IF($E8788="","",IFERROR(VLOOKUP(TRIM(E8788&amp;""),'Référentiel Articles'!$A$2:$F$634,2,FALSE),""))</f>
      </c>
      <c r="D8788" s="83">
        <f>IF($E8788="","",IFERROR(VLOOKUP(TRIM(E8788&amp;""),'Référentiel Articles'!$A$2:$F$634,3,FALSE),""))</f>
      </c>
      <c r="E8788" s="81" t="str">
        <v/>
      </c>
      <c r="F8788" s="83">
        <f>IF($E8788="","",IFERROR(VLOOKUP(TRIM(E8788&amp;""),'Référentiel Articles'!$A$2:$F$634,4,FALSE),""))</f>
      </c>
      <c r="G8788" s="84">
        <f>IF($E8788="","",IFERROR(VLOOKUP(TRIM(E8788&amp;""),'Référentiel Articles'!$A$2:$F$634,5,FALSE),""))</f>
      </c>
      <c r="H8788" s="85" t="str">
        <v/>
      </c>
      <c r="I8788" s="84">
        <f>IF($E8788="","",IFERROR(VLOOKUP(TRIM(E8788&amp;""),'Référentiel Articles'!$A$2:$F$634,6,FALSE),""))</f>
      </c>
      <c r="J8788" s="90">
        <f>IF(OR($E8788="",$H8788=""),"",$H8788*$I8788)</f>
      </c>
      <c r="K8788" s="87" t="str">
        <v/>
      </c>
    </row>
    <row r="8789">
      <c r="A8789" s="74" t="str">
        <v/>
      </c>
      <c r="B8789" s="74" t="str">
        <v/>
      </c>
      <c r="C8789" s="75">
        <f>IF($E8789="","",IFERROR(VLOOKUP(TRIM(E8789&amp;""),'Référentiel Articles'!$A$2:$F$634,2,FALSE),""))</f>
      </c>
      <c r="D8789" s="75">
        <f>IF($E8789="","",IFERROR(VLOOKUP(TRIM(E8789&amp;""),'Référentiel Articles'!$A$2:$F$634,3,FALSE),""))</f>
      </c>
      <c r="E8789" s="74" t="str">
        <v/>
      </c>
      <c r="F8789" s="75">
        <f>IF($E8789="","",IFERROR(VLOOKUP(TRIM(E8789&amp;""),'Référentiel Articles'!$A$2:$F$634,4,FALSE),""))</f>
      </c>
      <c r="G8789" s="76">
        <f>IF($E8789="","",IFERROR(VLOOKUP(TRIM(E8789&amp;""),'Référentiel Articles'!$A$2:$F$634,5,FALSE),""))</f>
      </c>
      <c r="H8789" s="77" t="str">
        <v/>
      </c>
      <c r="I8789" s="76">
        <f>IF($E8789="","",IFERROR(VLOOKUP(TRIM(E8789&amp;""),'Référentiel Articles'!$A$2:$F$634,6,FALSE),""))</f>
      </c>
      <c r="J8789" s="78">
        <f>IF(OR($E8789="",$H8789=""),"",$H8789*$I8789)</f>
      </c>
      <c r="K8789" s="79" t="str">
        <v/>
      </c>
    </row>
    <row r="8790">
      <c r="A8790" s="81" t="str">
        <v/>
      </c>
      <c r="B8790" s="81" t="str">
        <v/>
      </c>
      <c r="C8790" s="83">
        <f>IF($E8790="","",IFERROR(VLOOKUP(TRIM(E8790&amp;""),'Référentiel Articles'!$A$2:$F$634,2,FALSE),""))</f>
      </c>
      <c r="D8790" s="83">
        <f>IF($E8790="","",IFERROR(VLOOKUP(TRIM(E8790&amp;""),'Référentiel Articles'!$A$2:$F$634,3,FALSE),""))</f>
      </c>
      <c r="E8790" s="81" t="str">
        <v/>
      </c>
      <c r="F8790" s="83">
        <f>IF($E8790="","",IFERROR(VLOOKUP(TRIM(E8790&amp;""),'Référentiel Articles'!$A$2:$F$634,4,FALSE),""))</f>
      </c>
      <c r="G8790" s="84">
        <f>IF($E8790="","",IFERROR(VLOOKUP(TRIM(E8790&amp;""),'Référentiel Articles'!$A$2:$F$634,5,FALSE),""))</f>
      </c>
      <c r="H8790" s="85" t="str">
        <v/>
      </c>
      <c r="I8790" s="84">
        <f>IF($E8790="","",IFERROR(VLOOKUP(TRIM(E8790&amp;""),'Référentiel Articles'!$A$2:$F$634,6,FALSE),""))</f>
      </c>
      <c r="J8790" s="90">
        <f>IF(OR($E8790="",$H8790=""),"",$H8790*$I8790)</f>
      </c>
      <c r="K8790" s="87" t="str">
        <v/>
      </c>
    </row>
    <row r="8791">
      <c r="A8791" s="74" t="str">
        <v/>
      </c>
      <c r="B8791" s="74" t="str">
        <v/>
      </c>
      <c r="C8791" s="75">
        <f>IF($E8791="","",IFERROR(VLOOKUP(TRIM(E8791&amp;""),'Référentiel Articles'!$A$2:$F$634,2,FALSE),""))</f>
      </c>
      <c r="D8791" s="75">
        <f>IF($E8791="","",IFERROR(VLOOKUP(TRIM(E8791&amp;""),'Référentiel Articles'!$A$2:$F$634,3,FALSE),""))</f>
      </c>
      <c r="E8791" s="74" t="str">
        <v/>
      </c>
      <c r="F8791" s="75">
        <f>IF($E8791="","",IFERROR(VLOOKUP(TRIM(E8791&amp;""),'Référentiel Articles'!$A$2:$F$634,4,FALSE),""))</f>
      </c>
      <c r="G8791" s="76">
        <f>IF($E8791="","",IFERROR(VLOOKUP(TRIM(E8791&amp;""),'Référentiel Articles'!$A$2:$F$634,5,FALSE),""))</f>
      </c>
      <c r="H8791" s="77" t="str">
        <v/>
      </c>
      <c r="I8791" s="76">
        <f>IF($E8791="","",IFERROR(VLOOKUP(TRIM(E8791&amp;""),'Référentiel Articles'!$A$2:$F$634,6,FALSE),""))</f>
      </c>
      <c r="J8791" s="78">
        <f>IF(OR($E8791="",$H8791=""),"",$H8791*$I8791)</f>
      </c>
      <c r="K8791" s="79" t="str">
        <v/>
      </c>
    </row>
    <row r="8792">
      <c r="A8792" s="81" t="str">
        <v/>
      </c>
      <c r="B8792" s="81" t="str">
        <v/>
      </c>
      <c r="C8792" s="83">
        <f>IF($E8792="","",IFERROR(VLOOKUP(TRIM(E8792&amp;""),'Référentiel Articles'!$A$2:$F$634,2,FALSE),""))</f>
      </c>
      <c r="D8792" s="83">
        <f>IF($E8792="","",IFERROR(VLOOKUP(TRIM(E8792&amp;""),'Référentiel Articles'!$A$2:$F$634,3,FALSE),""))</f>
      </c>
      <c r="E8792" s="81" t="str">
        <v/>
      </c>
      <c r="F8792" s="83">
        <f>IF($E8792="","",IFERROR(VLOOKUP(TRIM(E8792&amp;""),'Référentiel Articles'!$A$2:$F$634,4,FALSE),""))</f>
      </c>
      <c r="G8792" s="84">
        <f>IF($E8792="","",IFERROR(VLOOKUP(TRIM(E8792&amp;""),'Référentiel Articles'!$A$2:$F$634,5,FALSE),""))</f>
      </c>
      <c r="H8792" s="85" t="str">
        <v/>
      </c>
      <c r="I8792" s="84">
        <f>IF($E8792="","",IFERROR(VLOOKUP(TRIM(E8792&amp;""),'Référentiel Articles'!$A$2:$F$634,6,FALSE),""))</f>
      </c>
      <c r="J8792" s="90">
        <f>IF(OR($E8792="",$H8792=""),"",$H8792*$I8792)</f>
      </c>
      <c r="K8792" s="87" t="str">
        <v/>
      </c>
    </row>
    <row r="8793">
      <c r="A8793" s="74" t="str">
        <v/>
      </c>
      <c r="B8793" s="74" t="str">
        <v/>
      </c>
      <c r="C8793" s="75">
        <f>IF($E8793="","",IFERROR(VLOOKUP(TRIM(E8793&amp;""),'Référentiel Articles'!$A$2:$F$634,2,FALSE),""))</f>
      </c>
      <c r="D8793" s="75">
        <f>IF($E8793="","",IFERROR(VLOOKUP(TRIM(E8793&amp;""),'Référentiel Articles'!$A$2:$F$634,3,FALSE),""))</f>
      </c>
      <c r="E8793" s="74" t="str">
        <v/>
      </c>
      <c r="F8793" s="75">
        <f>IF($E8793="","",IFERROR(VLOOKUP(TRIM(E8793&amp;""),'Référentiel Articles'!$A$2:$F$634,4,FALSE),""))</f>
      </c>
      <c r="G8793" s="76">
        <f>IF($E8793="","",IFERROR(VLOOKUP(TRIM(E8793&amp;""),'Référentiel Articles'!$A$2:$F$634,5,FALSE),""))</f>
      </c>
      <c r="H8793" s="77" t="str">
        <v/>
      </c>
      <c r="I8793" s="76">
        <f>IF($E8793="","",IFERROR(VLOOKUP(TRIM(E8793&amp;""),'Référentiel Articles'!$A$2:$F$634,6,FALSE),""))</f>
      </c>
      <c r="J8793" s="78">
        <f>IF(OR($E8793="",$H8793=""),"",$H8793*$I8793)</f>
      </c>
      <c r="K8793" s="79" t="str">
        <v/>
      </c>
    </row>
    <row r="8794">
      <c r="A8794" s="81" t="str">
        <v/>
      </c>
      <c r="B8794" s="81" t="str">
        <v/>
      </c>
      <c r="C8794" s="83">
        <f>IF($E8794="","",IFERROR(VLOOKUP(TRIM(E8794&amp;""),'Référentiel Articles'!$A$2:$F$634,2,FALSE),""))</f>
      </c>
      <c r="D8794" s="83">
        <f>IF($E8794="","",IFERROR(VLOOKUP(TRIM(E8794&amp;""),'Référentiel Articles'!$A$2:$F$634,3,FALSE),""))</f>
      </c>
      <c r="E8794" s="81" t="str">
        <v/>
      </c>
      <c r="F8794" s="83">
        <f>IF($E8794="","",IFERROR(VLOOKUP(TRIM(E8794&amp;""),'Référentiel Articles'!$A$2:$F$634,4,FALSE),""))</f>
      </c>
      <c r="G8794" s="84">
        <f>IF($E8794="","",IFERROR(VLOOKUP(TRIM(E8794&amp;""),'Référentiel Articles'!$A$2:$F$634,5,FALSE),""))</f>
      </c>
      <c r="H8794" s="85" t="str">
        <v/>
      </c>
      <c r="I8794" s="84">
        <f>IF($E8794="","",IFERROR(VLOOKUP(TRIM(E8794&amp;""),'Référentiel Articles'!$A$2:$F$634,6,FALSE),""))</f>
      </c>
      <c r="J8794" s="90">
        <f>IF(OR($E8794="",$H8794=""),"",$H8794*$I8794)</f>
      </c>
      <c r="K8794" s="87" t="str">
        <v/>
      </c>
    </row>
    <row r="8795">
      <c r="A8795" s="74" t="str">
        <v/>
      </c>
      <c r="B8795" s="74" t="str">
        <v/>
      </c>
      <c r="C8795" s="75">
        <f>IF($E8795="","",IFERROR(VLOOKUP(TRIM(E8795&amp;""),'Référentiel Articles'!$A$2:$F$634,2,FALSE),""))</f>
      </c>
      <c r="D8795" s="75">
        <f>IF($E8795="","",IFERROR(VLOOKUP(TRIM(E8795&amp;""),'Référentiel Articles'!$A$2:$F$634,3,FALSE),""))</f>
      </c>
      <c r="E8795" s="74" t="str">
        <v/>
      </c>
      <c r="F8795" s="75">
        <f>IF($E8795="","",IFERROR(VLOOKUP(TRIM(E8795&amp;""),'Référentiel Articles'!$A$2:$F$634,4,FALSE),""))</f>
      </c>
      <c r="G8795" s="76">
        <f>IF($E8795="","",IFERROR(VLOOKUP(TRIM(E8795&amp;""),'Référentiel Articles'!$A$2:$F$634,5,FALSE),""))</f>
      </c>
      <c r="H8795" s="77" t="str">
        <v/>
      </c>
      <c r="I8795" s="76">
        <f>IF($E8795="","",IFERROR(VLOOKUP(TRIM(E8795&amp;""),'Référentiel Articles'!$A$2:$F$634,6,FALSE),""))</f>
      </c>
      <c r="J8795" s="78">
        <f>IF(OR($E8795="",$H8795=""),"",$H8795*$I8795)</f>
      </c>
      <c r="K8795" s="79" t="str">
        <v/>
      </c>
    </row>
    <row r="8796">
      <c r="A8796" s="81" t="str">
        <v/>
      </c>
      <c r="B8796" s="81" t="str">
        <v/>
      </c>
      <c r="C8796" s="83">
        <f>IF($E8796="","",IFERROR(VLOOKUP(TRIM(E8796&amp;""),'Référentiel Articles'!$A$2:$F$634,2,FALSE),""))</f>
      </c>
      <c r="D8796" s="83">
        <f>IF($E8796="","",IFERROR(VLOOKUP(TRIM(E8796&amp;""),'Référentiel Articles'!$A$2:$F$634,3,FALSE),""))</f>
      </c>
      <c r="E8796" s="81" t="str">
        <v/>
      </c>
      <c r="F8796" s="83">
        <f>IF($E8796="","",IFERROR(VLOOKUP(TRIM(E8796&amp;""),'Référentiel Articles'!$A$2:$F$634,4,FALSE),""))</f>
      </c>
      <c r="G8796" s="84">
        <f>IF($E8796="","",IFERROR(VLOOKUP(TRIM(E8796&amp;""),'Référentiel Articles'!$A$2:$F$634,5,FALSE),""))</f>
      </c>
      <c r="H8796" s="85" t="str">
        <v/>
      </c>
      <c r="I8796" s="84">
        <f>IF($E8796="","",IFERROR(VLOOKUP(TRIM(E8796&amp;""),'Référentiel Articles'!$A$2:$F$634,6,FALSE),""))</f>
      </c>
      <c r="J8796" s="90">
        <f>IF(OR($E8796="",$H8796=""),"",$H8796*$I8796)</f>
      </c>
      <c r="K8796" s="87" t="str">
        <v/>
      </c>
    </row>
    <row r="8797">
      <c r="A8797" s="74" t="str">
        <v/>
      </c>
      <c r="B8797" s="74" t="str">
        <v/>
      </c>
      <c r="C8797" s="75">
        <f>IF($E8797="","",IFERROR(VLOOKUP(TRIM(E8797&amp;""),'Référentiel Articles'!$A$2:$F$634,2,FALSE),""))</f>
      </c>
      <c r="D8797" s="75">
        <f>IF($E8797="","",IFERROR(VLOOKUP(TRIM(E8797&amp;""),'Référentiel Articles'!$A$2:$F$634,3,FALSE),""))</f>
      </c>
      <c r="E8797" s="74" t="str">
        <v/>
      </c>
      <c r="F8797" s="75">
        <f>IF($E8797="","",IFERROR(VLOOKUP(TRIM(E8797&amp;""),'Référentiel Articles'!$A$2:$F$634,4,FALSE),""))</f>
      </c>
      <c r="G8797" s="76">
        <f>IF($E8797="","",IFERROR(VLOOKUP(TRIM(E8797&amp;""),'Référentiel Articles'!$A$2:$F$634,5,FALSE),""))</f>
      </c>
      <c r="H8797" s="77" t="str">
        <v/>
      </c>
      <c r="I8797" s="76">
        <f>IF($E8797="","",IFERROR(VLOOKUP(TRIM(E8797&amp;""),'Référentiel Articles'!$A$2:$F$634,6,FALSE),""))</f>
      </c>
      <c r="J8797" s="78">
        <f>IF(OR($E8797="",$H8797=""),"",$H8797*$I8797)</f>
      </c>
      <c r="K8797" s="79" t="str">
        <v/>
      </c>
    </row>
    <row r="8798">
      <c r="A8798" s="81" t="str">
        <v/>
      </c>
      <c r="B8798" s="81" t="str">
        <v/>
      </c>
      <c r="C8798" s="83">
        <f>IF($E8798="","",IFERROR(VLOOKUP(TRIM(E8798&amp;""),'Référentiel Articles'!$A$2:$F$634,2,FALSE),""))</f>
      </c>
      <c r="D8798" s="83">
        <f>IF($E8798="","",IFERROR(VLOOKUP(TRIM(E8798&amp;""),'Référentiel Articles'!$A$2:$F$634,3,FALSE),""))</f>
      </c>
      <c r="E8798" s="81" t="str">
        <v/>
      </c>
      <c r="F8798" s="83">
        <f>IF($E8798="","",IFERROR(VLOOKUP(TRIM(E8798&amp;""),'Référentiel Articles'!$A$2:$F$634,4,FALSE),""))</f>
      </c>
      <c r="G8798" s="84">
        <f>IF($E8798="","",IFERROR(VLOOKUP(TRIM(E8798&amp;""),'Référentiel Articles'!$A$2:$F$634,5,FALSE),""))</f>
      </c>
      <c r="H8798" s="85" t="str">
        <v/>
      </c>
      <c r="I8798" s="84">
        <f>IF($E8798="","",IFERROR(VLOOKUP(TRIM(E8798&amp;""),'Référentiel Articles'!$A$2:$F$634,6,FALSE),""))</f>
      </c>
      <c r="J8798" s="90">
        <f>IF(OR($E8798="",$H8798=""),"",$H8798*$I8798)</f>
      </c>
      <c r="K8798" s="87" t="str">
        <v/>
      </c>
    </row>
    <row r="8799">
      <c r="A8799" s="74" t="str">
        <v/>
      </c>
      <c r="B8799" s="74" t="str">
        <v/>
      </c>
      <c r="C8799" s="75">
        <f>IF($E8799="","",IFERROR(VLOOKUP(TRIM(E8799&amp;""),'Référentiel Articles'!$A$2:$F$634,2,FALSE),""))</f>
      </c>
      <c r="D8799" s="75">
        <f>IF($E8799="","",IFERROR(VLOOKUP(TRIM(E8799&amp;""),'Référentiel Articles'!$A$2:$F$634,3,FALSE),""))</f>
      </c>
      <c r="E8799" s="74" t="str">
        <v/>
      </c>
      <c r="F8799" s="75">
        <f>IF($E8799="","",IFERROR(VLOOKUP(TRIM(E8799&amp;""),'Référentiel Articles'!$A$2:$F$634,4,FALSE),""))</f>
      </c>
      <c r="G8799" s="76">
        <f>IF($E8799="","",IFERROR(VLOOKUP(TRIM(E8799&amp;""),'Référentiel Articles'!$A$2:$F$634,5,FALSE),""))</f>
      </c>
      <c r="H8799" s="77" t="str">
        <v/>
      </c>
      <c r="I8799" s="76">
        <f>IF($E8799="","",IFERROR(VLOOKUP(TRIM(E8799&amp;""),'Référentiel Articles'!$A$2:$F$634,6,FALSE),""))</f>
      </c>
      <c r="J8799" s="78">
        <f>IF(OR($E8799="",$H8799=""),"",$H8799*$I8799)</f>
      </c>
      <c r="K8799" s="79" t="str">
        <v/>
      </c>
    </row>
    <row r="8800">
      <c r="A8800" s="81" t="str">
        <v/>
      </c>
      <c r="B8800" s="81" t="str">
        <v/>
      </c>
      <c r="C8800" s="83">
        <f>IF($E8800="","",IFERROR(VLOOKUP(TRIM(E8800&amp;""),'Référentiel Articles'!$A$2:$F$634,2,FALSE),""))</f>
      </c>
      <c r="D8800" s="83">
        <f>IF($E8800="","",IFERROR(VLOOKUP(TRIM(E8800&amp;""),'Référentiel Articles'!$A$2:$F$634,3,FALSE),""))</f>
      </c>
      <c r="E8800" s="81" t="str">
        <v/>
      </c>
      <c r="F8800" s="83">
        <f>IF($E8800="","",IFERROR(VLOOKUP(TRIM(E8800&amp;""),'Référentiel Articles'!$A$2:$F$634,4,FALSE),""))</f>
      </c>
      <c r="G8800" s="84">
        <f>IF($E8800="","",IFERROR(VLOOKUP(TRIM(E8800&amp;""),'Référentiel Articles'!$A$2:$F$634,5,FALSE),""))</f>
      </c>
      <c r="H8800" s="85" t="str">
        <v/>
      </c>
      <c r="I8800" s="84">
        <f>IF($E8800="","",IFERROR(VLOOKUP(TRIM(E8800&amp;""),'Référentiel Articles'!$A$2:$F$634,6,FALSE),""))</f>
      </c>
      <c r="J8800" s="90">
        <f>IF(OR($E8800="",$H8800=""),"",$H8800*$I8800)</f>
      </c>
      <c r="K8800" s="87" t="str">
        <v/>
      </c>
    </row>
    <row r="8801">
      <c r="A8801" s="74" t="str">
        <v/>
      </c>
      <c r="B8801" s="74" t="str">
        <v/>
      </c>
      <c r="C8801" s="75">
        <f>IF($E8801="","",IFERROR(VLOOKUP(TRIM(E8801&amp;""),'Référentiel Articles'!$A$2:$F$634,2,FALSE),""))</f>
      </c>
      <c r="D8801" s="75">
        <f>IF($E8801="","",IFERROR(VLOOKUP(TRIM(E8801&amp;""),'Référentiel Articles'!$A$2:$F$634,3,FALSE),""))</f>
      </c>
      <c r="E8801" s="74" t="str">
        <v/>
      </c>
      <c r="F8801" s="75">
        <f>IF($E8801="","",IFERROR(VLOOKUP(TRIM(E8801&amp;""),'Référentiel Articles'!$A$2:$F$634,4,FALSE),""))</f>
      </c>
      <c r="G8801" s="76">
        <f>IF($E8801="","",IFERROR(VLOOKUP(TRIM(E8801&amp;""),'Référentiel Articles'!$A$2:$F$634,5,FALSE),""))</f>
      </c>
      <c r="H8801" s="77" t="str">
        <v/>
      </c>
      <c r="I8801" s="76">
        <f>IF($E8801="","",IFERROR(VLOOKUP(TRIM(E8801&amp;""),'Référentiel Articles'!$A$2:$F$634,6,FALSE),""))</f>
      </c>
      <c r="J8801" s="78">
        <f>IF(OR($E8801="",$H8801=""),"",$H8801*$I8801)</f>
      </c>
      <c r="K8801" s="79" t="str">
        <v/>
      </c>
    </row>
    <row r="8802">
      <c r="A8802" s="81" t="str">
        <v/>
      </c>
      <c r="B8802" s="81" t="str">
        <v/>
      </c>
      <c r="C8802" s="83">
        <f>IF($E8802="","",IFERROR(VLOOKUP(TRIM(E8802&amp;""),'Référentiel Articles'!$A$2:$F$634,2,FALSE),""))</f>
      </c>
      <c r="D8802" s="83">
        <f>IF($E8802="","",IFERROR(VLOOKUP(TRIM(E8802&amp;""),'Référentiel Articles'!$A$2:$F$634,3,FALSE),""))</f>
      </c>
      <c r="E8802" s="81" t="str">
        <v/>
      </c>
      <c r="F8802" s="83">
        <f>IF($E8802="","",IFERROR(VLOOKUP(TRIM(E8802&amp;""),'Référentiel Articles'!$A$2:$F$634,4,FALSE),""))</f>
      </c>
      <c r="G8802" s="84">
        <f>IF($E8802="","",IFERROR(VLOOKUP(TRIM(E8802&amp;""),'Référentiel Articles'!$A$2:$F$634,5,FALSE),""))</f>
      </c>
      <c r="H8802" s="85" t="str">
        <v/>
      </c>
      <c r="I8802" s="84">
        <f>IF($E8802="","",IFERROR(VLOOKUP(TRIM(E8802&amp;""),'Référentiel Articles'!$A$2:$F$634,6,FALSE),""))</f>
      </c>
      <c r="J8802" s="90">
        <f>IF(OR($E8802="",$H8802=""),"",$H8802*$I8802)</f>
      </c>
      <c r="K8802" s="87" t="str">
        <v/>
      </c>
    </row>
    <row r="8803">
      <c r="A8803" s="74" t="str">
        <v/>
      </c>
      <c r="B8803" s="74" t="str">
        <v/>
      </c>
      <c r="C8803" s="75">
        <f>IF($E8803="","",IFERROR(VLOOKUP(TRIM(E8803&amp;""),'Référentiel Articles'!$A$2:$F$634,2,FALSE),""))</f>
      </c>
      <c r="D8803" s="75">
        <f>IF($E8803="","",IFERROR(VLOOKUP(TRIM(E8803&amp;""),'Référentiel Articles'!$A$2:$F$634,3,FALSE),""))</f>
      </c>
      <c r="E8803" s="74" t="str">
        <v/>
      </c>
      <c r="F8803" s="75">
        <f>IF($E8803="","",IFERROR(VLOOKUP(TRIM(E8803&amp;""),'Référentiel Articles'!$A$2:$F$634,4,FALSE),""))</f>
      </c>
      <c r="G8803" s="76">
        <f>IF($E8803="","",IFERROR(VLOOKUP(TRIM(E8803&amp;""),'Référentiel Articles'!$A$2:$F$634,5,FALSE),""))</f>
      </c>
      <c r="H8803" s="77" t="str">
        <v/>
      </c>
      <c r="I8803" s="76">
        <f>IF($E8803="","",IFERROR(VLOOKUP(TRIM(E8803&amp;""),'Référentiel Articles'!$A$2:$F$634,6,FALSE),""))</f>
      </c>
      <c r="J8803" s="78">
        <f>IF(OR($E8803="",$H8803=""),"",$H8803*$I8803)</f>
      </c>
      <c r="K8803" s="79" t="str">
        <v/>
      </c>
    </row>
    <row r="8804">
      <c r="A8804" s="81" t="str">
        <v/>
      </c>
      <c r="B8804" s="81" t="str">
        <v/>
      </c>
      <c r="C8804" s="83">
        <f>IF($E8804="","",IFERROR(VLOOKUP(TRIM(E8804&amp;""),'Référentiel Articles'!$A$2:$F$634,2,FALSE),""))</f>
      </c>
      <c r="D8804" s="83">
        <f>IF($E8804="","",IFERROR(VLOOKUP(TRIM(E8804&amp;""),'Référentiel Articles'!$A$2:$F$634,3,FALSE),""))</f>
      </c>
      <c r="E8804" s="81" t="str">
        <v/>
      </c>
      <c r="F8804" s="83">
        <f>IF($E8804="","",IFERROR(VLOOKUP(TRIM(E8804&amp;""),'Référentiel Articles'!$A$2:$F$634,4,FALSE),""))</f>
      </c>
      <c r="G8804" s="84">
        <f>IF($E8804="","",IFERROR(VLOOKUP(TRIM(E8804&amp;""),'Référentiel Articles'!$A$2:$F$634,5,FALSE),""))</f>
      </c>
      <c r="H8804" s="85" t="str">
        <v/>
      </c>
      <c r="I8804" s="84">
        <f>IF($E8804="","",IFERROR(VLOOKUP(TRIM(E8804&amp;""),'Référentiel Articles'!$A$2:$F$634,6,FALSE),""))</f>
      </c>
      <c r="J8804" s="90">
        <f>IF(OR($E8804="",$H8804=""),"",$H8804*$I8804)</f>
      </c>
      <c r="K8804" s="87" t="str">
        <v/>
      </c>
    </row>
    <row r="8805">
      <c r="A8805" s="74" t="str">
        <v/>
      </c>
      <c r="B8805" s="74" t="str">
        <v/>
      </c>
      <c r="C8805" s="75">
        <f>IF($E8805="","",IFERROR(VLOOKUP(TRIM(E8805&amp;""),'Référentiel Articles'!$A$2:$F$634,2,FALSE),""))</f>
      </c>
      <c r="D8805" s="75">
        <f>IF($E8805="","",IFERROR(VLOOKUP(TRIM(E8805&amp;""),'Référentiel Articles'!$A$2:$F$634,3,FALSE),""))</f>
      </c>
      <c r="E8805" s="74" t="str">
        <v/>
      </c>
      <c r="F8805" s="75">
        <f>IF($E8805="","",IFERROR(VLOOKUP(TRIM(E8805&amp;""),'Référentiel Articles'!$A$2:$F$634,4,FALSE),""))</f>
      </c>
      <c r="G8805" s="76">
        <f>IF($E8805="","",IFERROR(VLOOKUP(TRIM(E8805&amp;""),'Référentiel Articles'!$A$2:$F$634,5,FALSE),""))</f>
      </c>
      <c r="H8805" s="77" t="str">
        <v/>
      </c>
      <c r="I8805" s="76">
        <f>IF($E8805="","",IFERROR(VLOOKUP(TRIM(E8805&amp;""),'Référentiel Articles'!$A$2:$F$634,6,FALSE),""))</f>
      </c>
      <c r="J8805" s="78">
        <f>IF(OR($E8805="",$H8805=""),"",$H8805*$I8805)</f>
      </c>
      <c r="K8805" s="79" t="str">
        <v/>
      </c>
    </row>
    <row r="8806">
      <c r="A8806" s="81" t="str">
        <v/>
      </c>
      <c r="B8806" s="81" t="str">
        <v/>
      </c>
      <c r="C8806" s="83">
        <f>IF($E8806="","",IFERROR(VLOOKUP(TRIM(E8806&amp;""),'Référentiel Articles'!$A$2:$F$634,2,FALSE),""))</f>
      </c>
      <c r="D8806" s="83">
        <f>IF($E8806="","",IFERROR(VLOOKUP(TRIM(E8806&amp;""),'Référentiel Articles'!$A$2:$F$634,3,FALSE),""))</f>
      </c>
      <c r="E8806" s="81" t="str">
        <v/>
      </c>
      <c r="F8806" s="83">
        <f>IF($E8806="","",IFERROR(VLOOKUP(TRIM(E8806&amp;""),'Référentiel Articles'!$A$2:$F$634,4,FALSE),""))</f>
      </c>
      <c r="G8806" s="84">
        <f>IF($E8806="","",IFERROR(VLOOKUP(TRIM(E8806&amp;""),'Référentiel Articles'!$A$2:$F$634,5,FALSE),""))</f>
      </c>
      <c r="H8806" s="85" t="str">
        <v/>
      </c>
      <c r="I8806" s="84">
        <f>IF($E8806="","",IFERROR(VLOOKUP(TRIM(E8806&amp;""),'Référentiel Articles'!$A$2:$F$634,6,FALSE),""))</f>
      </c>
      <c r="J8806" s="90">
        <f>IF(OR($E8806="",$H8806=""),"",$H8806*$I8806)</f>
      </c>
      <c r="K8806" s="87" t="str">
        <v/>
      </c>
    </row>
    <row r="8807">
      <c r="A8807" s="74" t="str">
        <v/>
      </c>
      <c r="B8807" s="74" t="str">
        <v/>
      </c>
      <c r="C8807" s="75">
        <f>IF($E8807="","",IFERROR(VLOOKUP(TRIM(E8807&amp;""),'Référentiel Articles'!$A$2:$F$634,2,FALSE),""))</f>
      </c>
      <c r="D8807" s="75">
        <f>IF($E8807="","",IFERROR(VLOOKUP(TRIM(E8807&amp;""),'Référentiel Articles'!$A$2:$F$634,3,FALSE),""))</f>
      </c>
      <c r="E8807" s="74" t="str">
        <v/>
      </c>
      <c r="F8807" s="75">
        <f>IF($E8807="","",IFERROR(VLOOKUP(TRIM(E8807&amp;""),'Référentiel Articles'!$A$2:$F$634,4,FALSE),""))</f>
      </c>
      <c r="G8807" s="76">
        <f>IF($E8807="","",IFERROR(VLOOKUP(TRIM(E8807&amp;""),'Référentiel Articles'!$A$2:$F$634,5,FALSE),""))</f>
      </c>
      <c r="H8807" s="77" t="str">
        <v/>
      </c>
      <c r="I8807" s="76">
        <f>IF($E8807="","",IFERROR(VLOOKUP(TRIM(E8807&amp;""),'Référentiel Articles'!$A$2:$F$634,6,FALSE),""))</f>
      </c>
      <c r="J8807" s="78">
        <f>IF(OR($E8807="",$H8807=""),"",$H8807*$I8807)</f>
      </c>
      <c r="K8807" s="79" t="str">
        <v/>
      </c>
    </row>
    <row r="8808">
      <c r="A8808" s="81" t="str">
        <v/>
      </c>
      <c r="B8808" s="81" t="str">
        <v/>
      </c>
      <c r="C8808" s="83">
        <f>IF($E8808="","",IFERROR(VLOOKUP(TRIM(E8808&amp;""),'Référentiel Articles'!$A$2:$F$634,2,FALSE),""))</f>
      </c>
      <c r="D8808" s="83">
        <f>IF($E8808="","",IFERROR(VLOOKUP(TRIM(E8808&amp;""),'Référentiel Articles'!$A$2:$F$634,3,FALSE),""))</f>
      </c>
      <c r="E8808" s="81" t="str">
        <v/>
      </c>
      <c r="F8808" s="83">
        <f>IF($E8808="","",IFERROR(VLOOKUP(TRIM(E8808&amp;""),'Référentiel Articles'!$A$2:$F$634,4,FALSE),""))</f>
      </c>
      <c r="G8808" s="84">
        <f>IF($E8808="","",IFERROR(VLOOKUP(TRIM(E8808&amp;""),'Référentiel Articles'!$A$2:$F$634,5,FALSE),""))</f>
      </c>
      <c r="H8808" s="85" t="str">
        <v/>
      </c>
      <c r="I8808" s="84">
        <f>IF($E8808="","",IFERROR(VLOOKUP(TRIM(E8808&amp;""),'Référentiel Articles'!$A$2:$F$634,6,FALSE),""))</f>
      </c>
      <c r="J8808" s="90">
        <f>IF(OR($E8808="",$H8808=""),"",$H8808*$I8808)</f>
      </c>
      <c r="K8808" s="87" t="str">
        <v/>
      </c>
    </row>
    <row r="8809">
      <c r="A8809" s="74" t="str">
        <v/>
      </c>
      <c r="B8809" s="74" t="str">
        <v/>
      </c>
      <c r="C8809" s="75">
        <f>IF($E8809="","",IFERROR(VLOOKUP(TRIM(E8809&amp;""),'Référentiel Articles'!$A$2:$F$634,2,FALSE),""))</f>
      </c>
      <c r="D8809" s="75">
        <f>IF($E8809="","",IFERROR(VLOOKUP(TRIM(E8809&amp;""),'Référentiel Articles'!$A$2:$F$634,3,FALSE),""))</f>
      </c>
      <c r="E8809" s="74" t="str">
        <v/>
      </c>
      <c r="F8809" s="75">
        <f>IF($E8809="","",IFERROR(VLOOKUP(TRIM(E8809&amp;""),'Référentiel Articles'!$A$2:$F$634,4,FALSE),""))</f>
      </c>
      <c r="G8809" s="76">
        <f>IF($E8809="","",IFERROR(VLOOKUP(TRIM(E8809&amp;""),'Référentiel Articles'!$A$2:$F$634,5,FALSE),""))</f>
      </c>
      <c r="H8809" s="77" t="str">
        <v/>
      </c>
      <c r="I8809" s="76">
        <f>IF($E8809="","",IFERROR(VLOOKUP(TRIM(E8809&amp;""),'Référentiel Articles'!$A$2:$F$634,6,FALSE),""))</f>
      </c>
      <c r="J8809" s="78">
        <f>IF(OR($E8809="",$H8809=""),"",$H8809*$I8809)</f>
      </c>
      <c r="K8809" s="79" t="str">
        <v/>
      </c>
    </row>
    <row r="8810">
      <c r="A8810" s="81" t="str">
        <v/>
      </c>
      <c r="B8810" s="81" t="str">
        <v/>
      </c>
      <c r="C8810" s="83">
        <f>IF($E8810="","",IFERROR(VLOOKUP(TRIM(E8810&amp;""),'Référentiel Articles'!$A$2:$F$634,2,FALSE),""))</f>
      </c>
      <c r="D8810" s="83">
        <f>IF($E8810="","",IFERROR(VLOOKUP(TRIM(E8810&amp;""),'Référentiel Articles'!$A$2:$F$634,3,FALSE),""))</f>
      </c>
      <c r="E8810" s="81" t="str">
        <v/>
      </c>
      <c r="F8810" s="83">
        <f>IF($E8810="","",IFERROR(VLOOKUP(TRIM(E8810&amp;""),'Référentiel Articles'!$A$2:$F$634,4,FALSE),""))</f>
      </c>
      <c r="G8810" s="84">
        <f>IF($E8810="","",IFERROR(VLOOKUP(TRIM(E8810&amp;""),'Référentiel Articles'!$A$2:$F$634,5,FALSE),""))</f>
      </c>
      <c r="H8810" s="85" t="str">
        <v/>
      </c>
      <c r="I8810" s="84">
        <f>IF($E8810="","",IFERROR(VLOOKUP(TRIM(E8810&amp;""),'Référentiel Articles'!$A$2:$F$634,6,FALSE),""))</f>
      </c>
      <c r="J8810" s="90">
        <f>IF(OR($E8810="",$H8810=""),"",$H8810*$I8810)</f>
      </c>
      <c r="K8810" s="87" t="str">
        <v/>
      </c>
    </row>
    <row r="8811">
      <c r="A8811" s="74" t="str">
        <v/>
      </c>
      <c r="B8811" s="74" t="str">
        <v/>
      </c>
      <c r="C8811" s="75">
        <f>IF($E8811="","",IFERROR(VLOOKUP(TRIM(E8811&amp;""),'Référentiel Articles'!$A$2:$F$634,2,FALSE),""))</f>
      </c>
      <c r="D8811" s="75">
        <f>IF($E8811="","",IFERROR(VLOOKUP(TRIM(E8811&amp;""),'Référentiel Articles'!$A$2:$F$634,3,FALSE),""))</f>
      </c>
      <c r="E8811" s="74" t="str">
        <v/>
      </c>
      <c r="F8811" s="75">
        <f>IF($E8811="","",IFERROR(VLOOKUP(TRIM(E8811&amp;""),'Référentiel Articles'!$A$2:$F$634,4,FALSE),""))</f>
      </c>
      <c r="G8811" s="76">
        <f>IF($E8811="","",IFERROR(VLOOKUP(TRIM(E8811&amp;""),'Référentiel Articles'!$A$2:$F$634,5,FALSE),""))</f>
      </c>
      <c r="H8811" s="77" t="str">
        <v/>
      </c>
      <c r="I8811" s="76">
        <f>IF($E8811="","",IFERROR(VLOOKUP(TRIM(E8811&amp;""),'Référentiel Articles'!$A$2:$F$634,6,FALSE),""))</f>
      </c>
      <c r="J8811" s="78">
        <f>IF(OR($E8811="",$H8811=""),"",$H8811*$I8811)</f>
      </c>
      <c r="K8811" s="79" t="str">
        <v/>
      </c>
    </row>
    <row r="8812">
      <c r="A8812" s="81" t="str">
        <v/>
      </c>
      <c r="B8812" s="81" t="str">
        <v/>
      </c>
      <c r="C8812" s="83">
        <f>IF($E8812="","",IFERROR(VLOOKUP(TRIM(E8812&amp;""),'Référentiel Articles'!$A$2:$F$634,2,FALSE),""))</f>
      </c>
      <c r="D8812" s="83">
        <f>IF($E8812="","",IFERROR(VLOOKUP(TRIM(E8812&amp;""),'Référentiel Articles'!$A$2:$F$634,3,FALSE),""))</f>
      </c>
      <c r="E8812" s="81" t="str">
        <v/>
      </c>
      <c r="F8812" s="83">
        <f>IF($E8812="","",IFERROR(VLOOKUP(TRIM(E8812&amp;""),'Référentiel Articles'!$A$2:$F$634,4,FALSE),""))</f>
      </c>
      <c r="G8812" s="84">
        <f>IF($E8812="","",IFERROR(VLOOKUP(TRIM(E8812&amp;""),'Référentiel Articles'!$A$2:$F$634,5,FALSE),""))</f>
      </c>
      <c r="H8812" s="85" t="str">
        <v/>
      </c>
      <c r="I8812" s="84">
        <f>IF($E8812="","",IFERROR(VLOOKUP(TRIM(E8812&amp;""),'Référentiel Articles'!$A$2:$F$634,6,FALSE),""))</f>
      </c>
      <c r="J8812" s="90">
        <f>IF(OR($E8812="",$H8812=""),"",$H8812*$I8812)</f>
      </c>
      <c r="K8812" s="87" t="str">
        <v/>
      </c>
    </row>
    <row r="8813">
      <c r="A8813" s="74" t="str">
        <v/>
      </c>
      <c r="B8813" s="74" t="str">
        <v/>
      </c>
      <c r="C8813" s="75">
        <f>IF($E8813="","",IFERROR(VLOOKUP(TRIM(E8813&amp;""),'Référentiel Articles'!$A$2:$F$634,2,FALSE),""))</f>
      </c>
      <c r="D8813" s="75">
        <f>IF($E8813="","",IFERROR(VLOOKUP(TRIM(E8813&amp;""),'Référentiel Articles'!$A$2:$F$634,3,FALSE),""))</f>
      </c>
      <c r="E8813" s="74" t="str">
        <v/>
      </c>
      <c r="F8813" s="75">
        <f>IF($E8813="","",IFERROR(VLOOKUP(TRIM(E8813&amp;""),'Référentiel Articles'!$A$2:$F$634,4,FALSE),""))</f>
      </c>
      <c r="G8813" s="76">
        <f>IF($E8813="","",IFERROR(VLOOKUP(TRIM(E8813&amp;""),'Référentiel Articles'!$A$2:$F$634,5,FALSE),""))</f>
      </c>
      <c r="H8813" s="77" t="str">
        <v/>
      </c>
      <c r="I8813" s="76">
        <f>IF($E8813="","",IFERROR(VLOOKUP(TRIM(E8813&amp;""),'Référentiel Articles'!$A$2:$F$634,6,FALSE),""))</f>
      </c>
      <c r="J8813" s="78">
        <f>IF(OR($E8813="",$H8813=""),"",$H8813*$I8813)</f>
      </c>
      <c r="K8813" s="79" t="str">
        <v/>
      </c>
    </row>
    <row r="8814">
      <c r="A8814" s="81" t="str">
        <v/>
      </c>
      <c r="B8814" s="81" t="str">
        <v/>
      </c>
      <c r="C8814" s="83">
        <f>IF($E8814="","",IFERROR(VLOOKUP(TRIM(E8814&amp;""),'Référentiel Articles'!$A$2:$F$634,2,FALSE),""))</f>
      </c>
      <c r="D8814" s="83">
        <f>IF($E8814="","",IFERROR(VLOOKUP(TRIM(E8814&amp;""),'Référentiel Articles'!$A$2:$F$634,3,FALSE),""))</f>
      </c>
      <c r="E8814" s="81" t="str">
        <v/>
      </c>
      <c r="F8814" s="83">
        <f>IF($E8814="","",IFERROR(VLOOKUP(TRIM(E8814&amp;""),'Référentiel Articles'!$A$2:$F$634,4,FALSE),""))</f>
      </c>
      <c r="G8814" s="84">
        <f>IF($E8814="","",IFERROR(VLOOKUP(TRIM(E8814&amp;""),'Référentiel Articles'!$A$2:$F$634,5,FALSE),""))</f>
      </c>
      <c r="H8814" s="85" t="str">
        <v/>
      </c>
      <c r="I8814" s="84">
        <f>IF($E8814="","",IFERROR(VLOOKUP(TRIM(E8814&amp;""),'Référentiel Articles'!$A$2:$F$634,6,FALSE),""))</f>
      </c>
      <c r="J8814" s="90">
        <f>IF(OR($E8814="",$H8814=""),"",$H8814*$I8814)</f>
      </c>
      <c r="K8814" s="87" t="str">
        <v/>
      </c>
    </row>
    <row r="8815">
      <c r="A8815" s="74" t="str">
        <v/>
      </c>
      <c r="B8815" s="74" t="str">
        <v/>
      </c>
      <c r="C8815" s="75">
        <f>IF($E8815="","",IFERROR(VLOOKUP(TRIM(E8815&amp;""),'Référentiel Articles'!$A$2:$F$634,2,FALSE),""))</f>
      </c>
      <c r="D8815" s="75">
        <f>IF($E8815="","",IFERROR(VLOOKUP(TRIM(E8815&amp;""),'Référentiel Articles'!$A$2:$F$634,3,FALSE),""))</f>
      </c>
      <c r="E8815" s="74" t="str">
        <v/>
      </c>
      <c r="F8815" s="75">
        <f>IF($E8815="","",IFERROR(VLOOKUP(TRIM(E8815&amp;""),'Référentiel Articles'!$A$2:$F$634,4,FALSE),""))</f>
      </c>
      <c r="G8815" s="76">
        <f>IF($E8815="","",IFERROR(VLOOKUP(TRIM(E8815&amp;""),'Référentiel Articles'!$A$2:$F$634,5,FALSE),""))</f>
      </c>
      <c r="H8815" s="77" t="str">
        <v/>
      </c>
      <c r="I8815" s="76">
        <f>IF($E8815="","",IFERROR(VLOOKUP(TRIM(E8815&amp;""),'Référentiel Articles'!$A$2:$F$634,6,FALSE),""))</f>
      </c>
      <c r="J8815" s="78">
        <f>IF(OR($E8815="",$H8815=""),"",$H8815*$I8815)</f>
      </c>
      <c r="K8815" s="79" t="str">
        <v/>
      </c>
    </row>
    <row r="8816">
      <c r="A8816" s="81" t="str">
        <v/>
      </c>
      <c r="B8816" s="81" t="str">
        <v/>
      </c>
      <c r="C8816" s="83">
        <f>IF($E8816="","",IFERROR(VLOOKUP(TRIM(E8816&amp;""),'Référentiel Articles'!$A$2:$F$634,2,FALSE),""))</f>
      </c>
      <c r="D8816" s="83">
        <f>IF($E8816="","",IFERROR(VLOOKUP(TRIM(E8816&amp;""),'Référentiel Articles'!$A$2:$F$634,3,FALSE),""))</f>
      </c>
      <c r="E8816" s="81" t="str">
        <v/>
      </c>
      <c r="F8816" s="83">
        <f>IF($E8816="","",IFERROR(VLOOKUP(TRIM(E8816&amp;""),'Référentiel Articles'!$A$2:$F$634,4,FALSE),""))</f>
      </c>
      <c r="G8816" s="84">
        <f>IF($E8816="","",IFERROR(VLOOKUP(TRIM(E8816&amp;""),'Référentiel Articles'!$A$2:$F$634,5,FALSE),""))</f>
      </c>
      <c r="H8816" s="85" t="str">
        <v/>
      </c>
      <c r="I8816" s="84">
        <f>IF($E8816="","",IFERROR(VLOOKUP(TRIM(E8816&amp;""),'Référentiel Articles'!$A$2:$F$634,6,FALSE),""))</f>
      </c>
      <c r="J8816" s="90">
        <f>IF(OR($E8816="",$H8816=""),"",$H8816*$I8816)</f>
      </c>
      <c r="K8816" s="87" t="str">
        <v/>
      </c>
    </row>
    <row r="8817">
      <c r="A8817" s="74" t="str">
        <v/>
      </c>
      <c r="B8817" s="74" t="str">
        <v/>
      </c>
      <c r="C8817" s="75">
        <f>IF($E8817="","",IFERROR(VLOOKUP(TRIM(E8817&amp;""),'Référentiel Articles'!$A$2:$F$634,2,FALSE),""))</f>
      </c>
      <c r="D8817" s="75">
        <f>IF($E8817="","",IFERROR(VLOOKUP(TRIM(E8817&amp;""),'Référentiel Articles'!$A$2:$F$634,3,FALSE),""))</f>
      </c>
      <c r="E8817" s="74" t="str">
        <v/>
      </c>
      <c r="F8817" s="75">
        <f>IF($E8817="","",IFERROR(VLOOKUP(TRIM(E8817&amp;""),'Référentiel Articles'!$A$2:$F$634,4,FALSE),""))</f>
      </c>
      <c r="G8817" s="76">
        <f>IF($E8817="","",IFERROR(VLOOKUP(TRIM(E8817&amp;""),'Référentiel Articles'!$A$2:$F$634,5,FALSE),""))</f>
      </c>
      <c r="H8817" s="77" t="str">
        <v/>
      </c>
      <c r="I8817" s="76">
        <f>IF($E8817="","",IFERROR(VLOOKUP(TRIM(E8817&amp;""),'Référentiel Articles'!$A$2:$F$634,6,FALSE),""))</f>
      </c>
      <c r="J8817" s="78">
        <f>IF(OR($E8817="",$H8817=""),"",$H8817*$I8817)</f>
      </c>
      <c r="K8817" s="79" t="str">
        <v/>
      </c>
    </row>
    <row r="8818">
      <c r="A8818" s="81" t="str">
        <v/>
      </c>
      <c r="B8818" s="81" t="str">
        <v/>
      </c>
      <c r="C8818" s="83">
        <f>IF($E8818="","",IFERROR(VLOOKUP(TRIM(E8818&amp;""),'Référentiel Articles'!$A$2:$F$634,2,FALSE),""))</f>
      </c>
      <c r="D8818" s="83">
        <f>IF($E8818="","",IFERROR(VLOOKUP(TRIM(E8818&amp;""),'Référentiel Articles'!$A$2:$F$634,3,FALSE),""))</f>
      </c>
      <c r="E8818" s="81" t="str">
        <v/>
      </c>
      <c r="F8818" s="83">
        <f>IF($E8818="","",IFERROR(VLOOKUP(TRIM(E8818&amp;""),'Référentiel Articles'!$A$2:$F$634,4,FALSE),""))</f>
      </c>
      <c r="G8818" s="84">
        <f>IF($E8818="","",IFERROR(VLOOKUP(TRIM(E8818&amp;""),'Référentiel Articles'!$A$2:$F$634,5,FALSE),""))</f>
      </c>
      <c r="H8818" s="85" t="str">
        <v/>
      </c>
      <c r="I8818" s="84">
        <f>IF($E8818="","",IFERROR(VLOOKUP(TRIM(E8818&amp;""),'Référentiel Articles'!$A$2:$F$634,6,FALSE),""))</f>
      </c>
      <c r="J8818" s="90">
        <f>IF(OR($E8818="",$H8818=""),"",$H8818*$I8818)</f>
      </c>
      <c r="K8818" s="87" t="str">
        <v/>
      </c>
    </row>
    <row r="8819">
      <c r="A8819" s="74" t="str">
        <v/>
      </c>
      <c r="B8819" s="74" t="str">
        <v/>
      </c>
      <c r="C8819" s="75">
        <f>IF($E8819="","",IFERROR(VLOOKUP(TRIM(E8819&amp;""),'Référentiel Articles'!$A$2:$F$634,2,FALSE),""))</f>
      </c>
      <c r="D8819" s="75">
        <f>IF($E8819="","",IFERROR(VLOOKUP(TRIM(E8819&amp;""),'Référentiel Articles'!$A$2:$F$634,3,FALSE),""))</f>
      </c>
      <c r="E8819" s="74" t="str">
        <v/>
      </c>
      <c r="F8819" s="75">
        <f>IF($E8819="","",IFERROR(VLOOKUP(TRIM(E8819&amp;""),'Référentiel Articles'!$A$2:$F$634,4,FALSE),""))</f>
      </c>
      <c r="G8819" s="76">
        <f>IF($E8819="","",IFERROR(VLOOKUP(TRIM(E8819&amp;""),'Référentiel Articles'!$A$2:$F$634,5,FALSE),""))</f>
      </c>
      <c r="H8819" s="77" t="str">
        <v/>
      </c>
      <c r="I8819" s="76">
        <f>IF($E8819="","",IFERROR(VLOOKUP(TRIM(E8819&amp;""),'Référentiel Articles'!$A$2:$F$634,6,FALSE),""))</f>
      </c>
      <c r="J8819" s="78">
        <f>IF(OR($E8819="",$H8819=""),"",$H8819*$I8819)</f>
      </c>
      <c r="K8819" s="79" t="str">
        <v/>
      </c>
    </row>
    <row r="8820">
      <c r="A8820" s="81" t="str">
        <v/>
      </c>
      <c r="B8820" s="81" t="str">
        <v/>
      </c>
      <c r="C8820" s="83">
        <f>IF($E8820="","",IFERROR(VLOOKUP(TRIM(E8820&amp;""),'Référentiel Articles'!$A$2:$F$634,2,FALSE),""))</f>
      </c>
      <c r="D8820" s="83">
        <f>IF($E8820="","",IFERROR(VLOOKUP(TRIM(E8820&amp;""),'Référentiel Articles'!$A$2:$F$634,3,FALSE),""))</f>
      </c>
      <c r="E8820" s="81" t="str">
        <v/>
      </c>
      <c r="F8820" s="83">
        <f>IF($E8820="","",IFERROR(VLOOKUP(TRIM(E8820&amp;""),'Référentiel Articles'!$A$2:$F$634,4,FALSE),""))</f>
      </c>
      <c r="G8820" s="84">
        <f>IF($E8820="","",IFERROR(VLOOKUP(TRIM(E8820&amp;""),'Référentiel Articles'!$A$2:$F$634,5,FALSE),""))</f>
      </c>
      <c r="H8820" s="85" t="str">
        <v/>
      </c>
      <c r="I8820" s="84">
        <f>IF($E8820="","",IFERROR(VLOOKUP(TRIM(E8820&amp;""),'Référentiel Articles'!$A$2:$F$634,6,FALSE),""))</f>
      </c>
      <c r="J8820" s="90">
        <f>IF(OR($E8820="",$H8820=""),"",$H8820*$I8820)</f>
      </c>
      <c r="K8820" s="87" t="str">
        <v/>
      </c>
    </row>
    <row r="8821">
      <c r="A8821" s="74" t="str">
        <v/>
      </c>
      <c r="B8821" s="74" t="str">
        <v/>
      </c>
      <c r="C8821" s="75">
        <f>IF($E8821="","",IFERROR(VLOOKUP(TRIM(E8821&amp;""),'Référentiel Articles'!$A$2:$F$634,2,FALSE),""))</f>
      </c>
      <c r="D8821" s="75">
        <f>IF($E8821="","",IFERROR(VLOOKUP(TRIM(E8821&amp;""),'Référentiel Articles'!$A$2:$F$634,3,FALSE),""))</f>
      </c>
      <c r="E8821" s="74" t="str">
        <v/>
      </c>
      <c r="F8821" s="75">
        <f>IF($E8821="","",IFERROR(VLOOKUP(TRIM(E8821&amp;""),'Référentiel Articles'!$A$2:$F$634,4,FALSE),""))</f>
      </c>
      <c r="G8821" s="76">
        <f>IF($E8821="","",IFERROR(VLOOKUP(TRIM(E8821&amp;""),'Référentiel Articles'!$A$2:$F$634,5,FALSE),""))</f>
      </c>
      <c r="H8821" s="77" t="str">
        <v/>
      </c>
      <c r="I8821" s="76">
        <f>IF($E8821="","",IFERROR(VLOOKUP(TRIM(E8821&amp;""),'Référentiel Articles'!$A$2:$F$634,6,FALSE),""))</f>
      </c>
      <c r="J8821" s="78">
        <f>IF(OR($E8821="",$H8821=""),"",$H8821*$I8821)</f>
      </c>
      <c r="K8821" s="79" t="str">
        <v/>
      </c>
    </row>
    <row r="8822">
      <c r="A8822" s="81" t="str">
        <v/>
      </c>
      <c r="B8822" s="81" t="str">
        <v/>
      </c>
      <c r="C8822" s="83">
        <f>IF($E8822="","",IFERROR(VLOOKUP(TRIM(E8822&amp;""),'Référentiel Articles'!$A$2:$F$634,2,FALSE),""))</f>
      </c>
      <c r="D8822" s="83">
        <f>IF($E8822="","",IFERROR(VLOOKUP(TRIM(E8822&amp;""),'Référentiel Articles'!$A$2:$F$634,3,FALSE),""))</f>
      </c>
      <c r="E8822" s="81" t="str">
        <v/>
      </c>
      <c r="F8822" s="83">
        <f>IF($E8822="","",IFERROR(VLOOKUP(TRIM(E8822&amp;""),'Référentiel Articles'!$A$2:$F$634,4,FALSE),""))</f>
      </c>
      <c r="G8822" s="84">
        <f>IF($E8822="","",IFERROR(VLOOKUP(TRIM(E8822&amp;""),'Référentiel Articles'!$A$2:$F$634,5,FALSE),""))</f>
      </c>
      <c r="H8822" s="85" t="str">
        <v/>
      </c>
      <c r="I8822" s="84">
        <f>IF($E8822="","",IFERROR(VLOOKUP(TRIM(E8822&amp;""),'Référentiel Articles'!$A$2:$F$634,6,FALSE),""))</f>
      </c>
      <c r="J8822" s="90">
        <f>IF(OR($E8822="",$H8822=""),"",$H8822*$I8822)</f>
      </c>
      <c r="K8822" s="87" t="str">
        <v/>
      </c>
    </row>
    <row r="8823">
      <c r="A8823" s="74" t="str">
        <v/>
      </c>
      <c r="B8823" s="74" t="str">
        <v/>
      </c>
      <c r="C8823" s="75">
        <f>IF($E8823="","",IFERROR(VLOOKUP(TRIM(E8823&amp;""),'Référentiel Articles'!$A$2:$F$634,2,FALSE),""))</f>
      </c>
      <c r="D8823" s="75">
        <f>IF($E8823="","",IFERROR(VLOOKUP(TRIM(E8823&amp;""),'Référentiel Articles'!$A$2:$F$634,3,FALSE),""))</f>
      </c>
      <c r="E8823" s="74" t="str">
        <v/>
      </c>
      <c r="F8823" s="75">
        <f>IF($E8823="","",IFERROR(VLOOKUP(TRIM(E8823&amp;""),'Référentiel Articles'!$A$2:$F$634,4,FALSE),""))</f>
      </c>
      <c r="G8823" s="76">
        <f>IF($E8823="","",IFERROR(VLOOKUP(TRIM(E8823&amp;""),'Référentiel Articles'!$A$2:$F$634,5,FALSE),""))</f>
      </c>
      <c r="H8823" s="77" t="str">
        <v/>
      </c>
      <c r="I8823" s="76">
        <f>IF($E8823="","",IFERROR(VLOOKUP(TRIM(E8823&amp;""),'Référentiel Articles'!$A$2:$F$634,6,FALSE),""))</f>
      </c>
      <c r="J8823" s="78">
        <f>IF(OR($E8823="",$H8823=""),"",$H8823*$I8823)</f>
      </c>
      <c r="K8823" s="79" t="str">
        <v/>
      </c>
    </row>
    <row r="8824">
      <c r="A8824" s="81" t="str">
        <v/>
      </c>
      <c r="B8824" s="81" t="str">
        <v/>
      </c>
      <c r="C8824" s="83">
        <f>IF($E8824="","",IFERROR(VLOOKUP(TRIM(E8824&amp;""),'Référentiel Articles'!$A$2:$F$634,2,FALSE),""))</f>
      </c>
      <c r="D8824" s="83">
        <f>IF($E8824="","",IFERROR(VLOOKUP(TRIM(E8824&amp;""),'Référentiel Articles'!$A$2:$F$634,3,FALSE),""))</f>
      </c>
      <c r="E8824" s="81" t="str">
        <v/>
      </c>
      <c r="F8824" s="83">
        <f>IF($E8824="","",IFERROR(VLOOKUP(TRIM(E8824&amp;""),'Référentiel Articles'!$A$2:$F$634,4,FALSE),""))</f>
      </c>
      <c r="G8824" s="84">
        <f>IF($E8824="","",IFERROR(VLOOKUP(TRIM(E8824&amp;""),'Référentiel Articles'!$A$2:$F$634,5,FALSE),""))</f>
      </c>
      <c r="H8824" s="85" t="str">
        <v/>
      </c>
      <c r="I8824" s="84">
        <f>IF($E8824="","",IFERROR(VLOOKUP(TRIM(E8824&amp;""),'Référentiel Articles'!$A$2:$F$634,6,FALSE),""))</f>
      </c>
      <c r="J8824" s="90">
        <f>IF(OR($E8824="",$H8824=""),"",$H8824*$I8824)</f>
      </c>
      <c r="K8824" s="87" t="str">
        <v/>
      </c>
    </row>
    <row r="8825">
      <c r="A8825" s="74" t="str">
        <v/>
      </c>
      <c r="B8825" s="74" t="str">
        <v/>
      </c>
      <c r="C8825" s="75">
        <f>IF($E8825="","",IFERROR(VLOOKUP(TRIM(E8825&amp;""),'Référentiel Articles'!$A$2:$F$634,2,FALSE),""))</f>
      </c>
      <c r="D8825" s="75">
        <f>IF($E8825="","",IFERROR(VLOOKUP(TRIM(E8825&amp;""),'Référentiel Articles'!$A$2:$F$634,3,FALSE),""))</f>
      </c>
      <c r="E8825" s="74" t="str">
        <v/>
      </c>
      <c r="F8825" s="75">
        <f>IF($E8825="","",IFERROR(VLOOKUP(TRIM(E8825&amp;""),'Référentiel Articles'!$A$2:$F$634,4,FALSE),""))</f>
      </c>
      <c r="G8825" s="76">
        <f>IF($E8825="","",IFERROR(VLOOKUP(TRIM(E8825&amp;""),'Référentiel Articles'!$A$2:$F$634,5,FALSE),""))</f>
      </c>
      <c r="H8825" s="77" t="str">
        <v/>
      </c>
      <c r="I8825" s="76">
        <f>IF($E8825="","",IFERROR(VLOOKUP(TRIM(E8825&amp;""),'Référentiel Articles'!$A$2:$F$634,6,FALSE),""))</f>
      </c>
      <c r="J8825" s="78">
        <f>IF(OR($E8825="",$H8825=""),"",$H8825*$I8825)</f>
      </c>
      <c r="K8825" s="79" t="str">
        <v/>
      </c>
    </row>
    <row r="8826">
      <c r="A8826" s="81" t="str">
        <v/>
      </c>
      <c r="B8826" s="81" t="str">
        <v/>
      </c>
      <c r="C8826" s="83">
        <f>IF($E8826="","",IFERROR(VLOOKUP(TRIM(E8826&amp;""),'Référentiel Articles'!$A$2:$F$634,2,FALSE),""))</f>
      </c>
      <c r="D8826" s="83">
        <f>IF($E8826="","",IFERROR(VLOOKUP(TRIM(E8826&amp;""),'Référentiel Articles'!$A$2:$F$634,3,FALSE),""))</f>
      </c>
      <c r="E8826" s="81" t="str">
        <v/>
      </c>
      <c r="F8826" s="83">
        <f>IF($E8826="","",IFERROR(VLOOKUP(TRIM(E8826&amp;""),'Référentiel Articles'!$A$2:$F$634,4,FALSE),""))</f>
      </c>
      <c r="G8826" s="84">
        <f>IF($E8826="","",IFERROR(VLOOKUP(TRIM(E8826&amp;""),'Référentiel Articles'!$A$2:$F$634,5,FALSE),""))</f>
      </c>
      <c r="H8826" s="85" t="str">
        <v/>
      </c>
      <c r="I8826" s="84">
        <f>IF($E8826="","",IFERROR(VLOOKUP(TRIM(E8826&amp;""),'Référentiel Articles'!$A$2:$F$634,6,FALSE),""))</f>
      </c>
      <c r="J8826" s="90">
        <f>IF(OR($E8826="",$H8826=""),"",$H8826*$I8826)</f>
      </c>
      <c r="K8826" s="87" t="str">
        <v/>
      </c>
    </row>
    <row r="8827">
      <c r="A8827" s="74" t="str">
        <v/>
      </c>
      <c r="B8827" s="74" t="str">
        <v/>
      </c>
      <c r="C8827" s="75">
        <f>IF($E8827="","",IFERROR(VLOOKUP(TRIM(E8827&amp;""),'Référentiel Articles'!$A$2:$F$634,2,FALSE),""))</f>
      </c>
      <c r="D8827" s="75">
        <f>IF($E8827="","",IFERROR(VLOOKUP(TRIM(E8827&amp;""),'Référentiel Articles'!$A$2:$F$634,3,FALSE),""))</f>
      </c>
      <c r="E8827" s="74" t="str">
        <v/>
      </c>
      <c r="F8827" s="75">
        <f>IF($E8827="","",IFERROR(VLOOKUP(TRIM(E8827&amp;""),'Référentiel Articles'!$A$2:$F$634,4,FALSE),""))</f>
      </c>
      <c r="G8827" s="76">
        <f>IF($E8827="","",IFERROR(VLOOKUP(TRIM(E8827&amp;""),'Référentiel Articles'!$A$2:$F$634,5,FALSE),""))</f>
      </c>
      <c r="H8827" s="77" t="str">
        <v/>
      </c>
      <c r="I8827" s="76">
        <f>IF($E8827="","",IFERROR(VLOOKUP(TRIM(E8827&amp;""),'Référentiel Articles'!$A$2:$F$634,6,FALSE),""))</f>
      </c>
      <c r="J8827" s="78">
        <f>IF(OR($E8827="",$H8827=""),"",$H8827*$I8827)</f>
      </c>
      <c r="K8827" s="79" t="str">
        <v/>
      </c>
    </row>
    <row r="8828">
      <c r="A8828" s="81" t="str">
        <v/>
      </c>
      <c r="B8828" s="81" t="str">
        <v/>
      </c>
      <c r="C8828" s="83">
        <f>IF($E8828="","",IFERROR(VLOOKUP(TRIM(E8828&amp;""),'Référentiel Articles'!$A$2:$F$634,2,FALSE),""))</f>
      </c>
      <c r="D8828" s="83">
        <f>IF($E8828="","",IFERROR(VLOOKUP(TRIM(E8828&amp;""),'Référentiel Articles'!$A$2:$F$634,3,FALSE),""))</f>
      </c>
      <c r="E8828" s="81" t="str">
        <v/>
      </c>
      <c r="F8828" s="83">
        <f>IF($E8828="","",IFERROR(VLOOKUP(TRIM(E8828&amp;""),'Référentiel Articles'!$A$2:$F$634,4,FALSE),""))</f>
      </c>
      <c r="G8828" s="84">
        <f>IF($E8828="","",IFERROR(VLOOKUP(TRIM(E8828&amp;""),'Référentiel Articles'!$A$2:$F$634,5,FALSE),""))</f>
      </c>
      <c r="H8828" s="85" t="str">
        <v/>
      </c>
      <c r="I8828" s="84">
        <f>IF($E8828="","",IFERROR(VLOOKUP(TRIM(E8828&amp;""),'Référentiel Articles'!$A$2:$F$634,6,FALSE),""))</f>
      </c>
      <c r="J8828" s="90">
        <f>IF(OR($E8828="",$H8828=""),"",$H8828*$I8828)</f>
      </c>
      <c r="K8828" s="87" t="str">
        <v/>
      </c>
    </row>
    <row r="8829">
      <c r="A8829" s="74" t="str">
        <v/>
      </c>
      <c r="B8829" s="74" t="str">
        <v/>
      </c>
      <c r="C8829" s="75">
        <f>IF($E8829="","",IFERROR(VLOOKUP(TRIM(E8829&amp;""),'Référentiel Articles'!$A$2:$F$634,2,FALSE),""))</f>
      </c>
      <c r="D8829" s="75">
        <f>IF($E8829="","",IFERROR(VLOOKUP(TRIM(E8829&amp;""),'Référentiel Articles'!$A$2:$F$634,3,FALSE),""))</f>
      </c>
      <c r="E8829" s="74" t="str">
        <v/>
      </c>
      <c r="F8829" s="75">
        <f>IF($E8829="","",IFERROR(VLOOKUP(TRIM(E8829&amp;""),'Référentiel Articles'!$A$2:$F$634,4,FALSE),""))</f>
      </c>
      <c r="G8829" s="76">
        <f>IF($E8829="","",IFERROR(VLOOKUP(TRIM(E8829&amp;""),'Référentiel Articles'!$A$2:$F$634,5,FALSE),""))</f>
      </c>
      <c r="H8829" s="77" t="str">
        <v/>
      </c>
      <c r="I8829" s="76">
        <f>IF($E8829="","",IFERROR(VLOOKUP(TRIM(E8829&amp;""),'Référentiel Articles'!$A$2:$F$634,6,FALSE),""))</f>
      </c>
      <c r="J8829" s="78">
        <f>IF(OR($E8829="",$H8829=""),"",$H8829*$I8829)</f>
      </c>
      <c r="K8829" s="79" t="str">
        <v/>
      </c>
    </row>
    <row r="8830">
      <c r="A8830" s="81" t="str">
        <v/>
      </c>
      <c r="B8830" s="81" t="str">
        <v/>
      </c>
      <c r="C8830" s="83">
        <f>IF($E8830="","",IFERROR(VLOOKUP(TRIM(E8830&amp;""),'Référentiel Articles'!$A$2:$F$634,2,FALSE),""))</f>
      </c>
      <c r="D8830" s="83">
        <f>IF($E8830="","",IFERROR(VLOOKUP(TRIM(E8830&amp;""),'Référentiel Articles'!$A$2:$F$634,3,FALSE),""))</f>
      </c>
      <c r="E8830" s="81" t="str">
        <v/>
      </c>
      <c r="F8830" s="83">
        <f>IF($E8830="","",IFERROR(VLOOKUP(TRIM(E8830&amp;""),'Référentiel Articles'!$A$2:$F$634,4,FALSE),""))</f>
      </c>
      <c r="G8830" s="84">
        <f>IF($E8830="","",IFERROR(VLOOKUP(TRIM(E8830&amp;""),'Référentiel Articles'!$A$2:$F$634,5,FALSE),""))</f>
      </c>
      <c r="H8830" s="85" t="str">
        <v/>
      </c>
      <c r="I8830" s="84">
        <f>IF($E8830="","",IFERROR(VLOOKUP(TRIM(E8830&amp;""),'Référentiel Articles'!$A$2:$F$634,6,FALSE),""))</f>
      </c>
      <c r="J8830" s="90">
        <f>IF(OR($E8830="",$H8830=""),"",$H8830*$I8830)</f>
      </c>
      <c r="K8830" s="87" t="str">
        <v/>
      </c>
    </row>
    <row r="8831">
      <c r="A8831" s="74" t="str">
        <v/>
      </c>
      <c r="B8831" s="74" t="str">
        <v/>
      </c>
      <c r="C8831" s="75">
        <f>IF($E8831="","",IFERROR(VLOOKUP(TRIM(E8831&amp;""),'Référentiel Articles'!$A$2:$F$634,2,FALSE),""))</f>
      </c>
      <c r="D8831" s="75">
        <f>IF($E8831="","",IFERROR(VLOOKUP(TRIM(E8831&amp;""),'Référentiel Articles'!$A$2:$F$634,3,FALSE),""))</f>
      </c>
      <c r="E8831" s="74" t="str">
        <v/>
      </c>
      <c r="F8831" s="75">
        <f>IF($E8831="","",IFERROR(VLOOKUP(TRIM(E8831&amp;""),'Référentiel Articles'!$A$2:$F$634,4,FALSE),""))</f>
      </c>
      <c r="G8831" s="76">
        <f>IF($E8831="","",IFERROR(VLOOKUP(TRIM(E8831&amp;""),'Référentiel Articles'!$A$2:$F$634,5,FALSE),""))</f>
      </c>
      <c r="H8831" s="77" t="str">
        <v/>
      </c>
      <c r="I8831" s="76">
        <f>IF($E8831="","",IFERROR(VLOOKUP(TRIM(E8831&amp;""),'Référentiel Articles'!$A$2:$F$634,6,FALSE),""))</f>
      </c>
      <c r="J8831" s="78">
        <f>IF(OR($E8831="",$H8831=""),"",$H8831*$I8831)</f>
      </c>
      <c r="K8831" s="79" t="str">
        <v/>
      </c>
    </row>
    <row r="8832">
      <c r="A8832" s="81" t="str">
        <v/>
      </c>
      <c r="B8832" s="81" t="str">
        <v/>
      </c>
      <c r="C8832" s="83">
        <f>IF($E8832="","",IFERROR(VLOOKUP(TRIM(E8832&amp;""),'Référentiel Articles'!$A$2:$F$634,2,FALSE),""))</f>
      </c>
      <c r="D8832" s="83">
        <f>IF($E8832="","",IFERROR(VLOOKUP(TRIM(E8832&amp;""),'Référentiel Articles'!$A$2:$F$634,3,FALSE),""))</f>
      </c>
      <c r="E8832" s="81" t="str">
        <v/>
      </c>
      <c r="F8832" s="83">
        <f>IF($E8832="","",IFERROR(VLOOKUP(TRIM(E8832&amp;""),'Référentiel Articles'!$A$2:$F$634,4,FALSE),""))</f>
      </c>
      <c r="G8832" s="84">
        <f>IF($E8832="","",IFERROR(VLOOKUP(TRIM(E8832&amp;""),'Référentiel Articles'!$A$2:$F$634,5,FALSE),""))</f>
      </c>
      <c r="H8832" s="85" t="str">
        <v/>
      </c>
      <c r="I8832" s="84">
        <f>IF($E8832="","",IFERROR(VLOOKUP(TRIM(E8832&amp;""),'Référentiel Articles'!$A$2:$F$634,6,FALSE),""))</f>
      </c>
      <c r="J8832" s="90">
        <f>IF(OR($E8832="",$H8832=""),"",$H8832*$I8832)</f>
      </c>
      <c r="K8832" s="87" t="str">
        <v/>
      </c>
    </row>
    <row r="8833">
      <c r="A8833" s="74" t="str">
        <v/>
      </c>
      <c r="B8833" s="74" t="str">
        <v/>
      </c>
      <c r="C8833" s="75">
        <f>IF($E8833="","",IFERROR(VLOOKUP(TRIM(E8833&amp;""),'Référentiel Articles'!$A$2:$F$634,2,FALSE),""))</f>
      </c>
      <c r="D8833" s="75">
        <f>IF($E8833="","",IFERROR(VLOOKUP(TRIM(E8833&amp;""),'Référentiel Articles'!$A$2:$F$634,3,FALSE),""))</f>
      </c>
      <c r="E8833" s="74" t="str">
        <v/>
      </c>
      <c r="F8833" s="75">
        <f>IF($E8833="","",IFERROR(VLOOKUP(TRIM(E8833&amp;""),'Référentiel Articles'!$A$2:$F$634,4,FALSE),""))</f>
      </c>
      <c r="G8833" s="76">
        <f>IF($E8833="","",IFERROR(VLOOKUP(TRIM(E8833&amp;""),'Référentiel Articles'!$A$2:$F$634,5,FALSE),""))</f>
      </c>
      <c r="H8833" s="77" t="str">
        <v/>
      </c>
      <c r="I8833" s="76">
        <f>IF($E8833="","",IFERROR(VLOOKUP(TRIM(E8833&amp;""),'Référentiel Articles'!$A$2:$F$634,6,FALSE),""))</f>
      </c>
      <c r="J8833" s="78">
        <f>IF(OR($E8833="",$H8833=""),"",$H8833*$I8833)</f>
      </c>
      <c r="K8833" s="79" t="str">
        <v/>
      </c>
    </row>
    <row r="8834">
      <c r="A8834" s="81" t="str">
        <v/>
      </c>
      <c r="B8834" s="81" t="str">
        <v/>
      </c>
      <c r="C8834" s="83">
        <f>IF($E8834="","",IFERROR(VLOOKUP(TRIM(E8834&amp;""),'Référentiel Articles'!$A$2:$F$634,2,FALSE),""))</f>
      </c>
      <c r="D8834" s="83">
        <f>IF($E8834="","",IFERROR(VLOOKUP(TRIM(E8834&amp;""),'Référentiel Articles'!$A$2:$F$634,3,FALSE),""))</f>
      </c>
      <c r="E8834" s="81" t="str">
        <v/>
      </c>
      <c r="F8834" s="83">
        <f>IF($E8834="","",IFERROR(VLOOKUP(TRIM(E8834&amp;""),'Référentiel Articles'!$A$2:$F$634,4,FALSE),""))</f>
      </c>
      <c r="G8834" s="84">
        <f>IF($E8834="","",IFERROR(VLOOKUP(TRIM(E8834&amp;""),'Référentiel Articles'!$A$2:$F$634,5,FALSE),""))</f>
      </c>
      <c r="H8834" s="85" t="str">
        <v/>
      </c>
      <c r="I8834" s="84">
        <f>IF($E8834="","",IFERROR(VLOOKUP(TRIM(E8834&amp;""),'Référentiel Articles'!$A$2:$F$634,6,FALSE),""))</f>
      </c>
      <c r="J8834" s="90">
        <f>IF(OR($E8834="",$H8834=""),"",$H8834*$I8834)</f>
      </c>
      <c r="K8834" s="87" t="str">
        <v/>
      </c>
    </row>
    <row r="8835">
      <c r="A8835" s="74" t="str">
        <v/>
      </c>
      <c r="B8835" s="74" t="str">
        <v/>
      </c>
      <c r="C8835" s="75">
        <f>IF($E8835="","",IFERROR(VLOOKUP(TRIM(E8835&amp;""),'Référentiel Articles'!$A$2:$F$634,2,FALSE),""))</f>
      </c>
      <c r="D8835" s="75">
        <f>IF($E8835="","",IFERROR(VLOOKUP(TRIM(E8835&amp;""),'Référentiel Articles'!$A$2:$F$634,3,FALSE),""))</f>
      </c>
      <c r="E8835" s="74" t="str">
        <v/>
      </c>
      <c r="F8835" s="75">
        <f>IF($E8835="","",IFERROR(VLOOKUP(TRIM(E8835&amp;""),'Référentiel Articles'!$A$2:$F$634,4,FALSE),""))</f>
      </c>
      <c r="G8835" s="76">
        <f>IF($E8835="","",IFERROR(VLOOKUP(TRIM(E8835&amp;""),'Référentiel Articles'!$A$2:$F$634,5,FALSE),""))</f>
      </c>
      <c r="H8835" s="77" t="str">
        <v/>
      </c>
      <c r="I8835" s="76">
        <f>IF($E8835="","",IFERROR(VLOOKUP(TRIM(E8835&amp;""),'Référentiel Articles'!$A$2:$F$634,6,FALSE),""))</f>
      </c>
      <c r="J8835" s="78">
        <f>IF(OR($E8835="",$H8835=""),"",$H8835*$I8835)</f>
      </c>
      <c r="K8835" s="79" t="str">
        <v/>
      </c>
    </row>
    <row r="8836">
      <c r="A8836" s="81" t="str">
        <v/>
      </c>
      <c r="B8836" s="81" t="str">
        <v/>
      </c>
      <c r="C8836" s="83">
        <f>IF($E8836="","",IFERROR(VLOOKUP(TRIM(E8836&amp;""),'Référentiel Articles'!$A$2:$F$634,2,FALSE),""))</f>
      </c>
      <c r="D8836" s="83">
        <f>IF($E8836="","",IFERROR(VLOOKUP(TRIM(E8836&amp;""),'Référentiel Articles'!$A$2:$F$634,3,FALSE),""))</f>
      </c>
      <c r="E8836" s="81" t="str">
        <v/>
      </c>
      <c r="F8836" s="83">
        <f>IF($E8836="","",IFERROR(VLOOKUP(TRIM(E8836&amp;""),'Référentiel Articles'!$A$2:$F$634,4,FALSE),""))</f>
      </c>
      <c r="G8836" s="84">
        <f>IF($E8836="","",IFERROR(VLOOKUP(TRIM(E8836&amp;""),'Référentiel Articles'!$A$2:$F$634,5,FALSE),""))</f>
      </c>
      <c r="H8836" s="85" t="str">
        <v/>
      </c>
      <c r="I8836" s="84">
        <f>IF($E8836="","",IFERROR(VLOOKUP(TRIM(E8836&amp;""),'Référentiel Articles'!$A$2:$F$634,6,FALSE),""))</f>
      </c>
      <c r="J8836" s="90">
        <f>IF(OR($E8836="",$H8836=""),"",$H8836*$I8836)</f>
      </c>
      <c r="K8836" s="87" t="str">
        <v/>
      </c>
    </row>
    <row r="8837">
      <c r="A8837" s="74" t="str">
        <v/>
      </c>
      <c r="B8837" s="74" t="str">
        <v/>
      </c>
      <c r="C8837" s="75">
        <f>IF($E8837="","",IFERROR(VLOOKUP(TRIM(E8837&amp;""),'Référentiel Articles'!$A$2:$F$634,2,FALSE),""))</f>
      </c>
      <c r="D8837" s="75">
        <f>IF($E8837="","",IFERROR(VLOOKUP(TRIM(E8837&amp;""),'Référentiel Articles'!$A$2:$F$634,3,FALSE),""))</f>
      </c>
      <c r="E8837" s="74" t="str">
        <v/>
      </c>
      <c r="F8837" s="75">
        <f>IF($E8837="","",IFERROR(VLOOKUP(TRIM(E8837&amp;""),'Référentiel Articles'!$A$2:$F$634,4,FALSE),""))</f>
      </c>
      <c r="G8837" s="76">
        <f>IF($E8837="","",IFERROR(VLOOKUP(TRIM(E8837&amp;""),'Référentiel Articles'!$A$2:$F$634,5,FALSE),""))</f>
      </c>
      <c r="H8837" s="77" t="str">
        <v/>
      </c>
      <c r="I8837" s="76">
        <f>IF($E8837="","",IFERROR(VLOOKUP(TRIM(E8837&amp;""),'Référentiel Articles'!$A$2:$F$634,6,FALSE),""))</f>
      </c>
      <c r="J8837" s="78">
        <f>IF(OR($E8837="",$H8837=""),"",$H8837*$I8837)</f>
      </c>
      <c r="K8837" s="79" t="str">
        <v/>
      </c>
    </row>
    <row r="8838">
      <c r="A8838" s="81" t="str">
        <v/>
      </c>
      <c r="B8838" s="81" t="str">
        <v/>
      </c>
      <c r="C8838" s="83">
        <f>IF($E8838="","",IFERROR(VLOOKUP(TRIM(E8838&amp;""),'Référentiel Articles'!$A$2:$F$634,2,FALSE),""))</f>
      </c>
      <c r="D8838" s="83">
        <f>IF($E8838="","",IFERROR(VLOOKUP(TRIM(E8838&amp;""),'Référentiel Articles'!$A$2:$F$634,3,FALSE),""))</f>
      </c>
      <c r="E8838" s="81" t="str">
        <v/>
      </c>
      <c r="F8838" s="83">
        <f>IF($E8838="","",IFERROR(VLOOKUP(TRIM(E8838&amp;""),'Référentiel Articles'!$A$2:$F$634,4,FALSE),""))</f>
      </c>
      <c r="G8838" s="84">
        <f>IF($E8838="","",IFERROR(VLOOKUP(TRIM(E8838&amp;""),'Référentiel Articles'!$A$2:$F$634,5,FALSE),""))</f>
      </c>
      <c r="H8838" s="85" t="str">
        <v/>
      </c>
      <c r="I8838" s="84">
        <f>IF($E8838="","",IFERROR(VLOOKUP(TRIM(E8838&amp;""),'Référentiel Articles'!$A$2:$F$634,6,FALSE),""))</f>
      </c>
      <c r="J8838" s="90">
        <f>IF(OR($E8838="",$H8838=""),"",$H8838*$I8838)</f>
      </c>
      <c r="K8838" s="87" t="str">
        <v/>
      </c>
    </row>
    <row r="8839">
      <c r="A8839" s="74" t="str">
        <v/>
      </c>
      <c r="B8839" s="74" t="str">
        <v/>
      </c>
      <c r="C8839" s="75">
        <f>IF($E8839="","",IFERROR(VLOOKUP(TRIM(E8839&amp;""),'Référentiel Articles'!$A$2:$F$634,2,FALSE),""))</f>
      </c>
      <c r="D8839" s="75">
        <f>IF($E8839="","",IFERROR(VLOOKUP(TRIM(E8839&amp;""),'Référentiel Articles'!$A$2:$F$634,3,FALSE),""))</f>
      </c>
      <c r="E8839" s="74" t="str">
        <v/>
      </c>
      <c r="F8839" s="75">
        <f>IF($E8839="","",IFERROR(VLOOKUP(TRIM(E8839&amp;""),'Référentiel Articles'!$A$2:$F$634,4,FALSE),""))</f>
      </c>
      <c r="G8839" s="76">
        <f>IF($E8839="","",IFERROR(VLOOKUP(TRIM(E8839&amp;""),'Référentiel Articles'!$A$2:$F$634,5,FALSE),""))</f>
      </c>
      <c r="H8839" s="77" t="str">
        <v/>
      </c>
      <c r="I8839" s="76">
        <f>IF($E8839="","",IFERROR(VLOOKUP(TRIM(E8839&amp;""),'Référentiel Articles'!$A$2:$F$634,6,FALSE),""))</f>
      </c>
      <c r="J8839" s="78">
        <f>IF(OR($E8839="",$H8839=""),"",$H8839*$I8839)</f>
      </c>
      <c r="K8839" s="79" t="str">
        <v/>
      </c>
    </row>
    <row r="8840">
      <c r="A8840" s="81" t="str">
        <v/>
      </c>
      <c r="B8840" s="81" t="str">
        <v/>
      </c>
      <c r="C8840" s="83">
        <f>IF($E8840="","",IFERROR(VLOOKUP(TRIM(E8840&amp;""),'Référentiel Articles'!$A$2:$F$634,2,FALSE),""))</f>
      </c>
      <c r="D8840" s="83">
        <f>IF($E8840="","",IFERROR(VLOOKUP(TRIM(E8840&amp;""),'Référentiel Articles'!$A$2:$F$634,3,FALSE),""))</f>
      </c>
      <c r="E8840" s="81" t="str">
        <v/>
      </c>
      <c r="F8840" s="83">
        <f>IF($E8840="","",IFERROR(VLOOKUP(TRIM(E8840&amp;""),'Référentiel Articles'!$A$2:$F$634,4,FALSE),""))</f>
      </c>
      <c r="G8840" s="84">
        <f>IF($E8840="","",IFERROR(VLOOKUP(TRIM(E8840&amp;""),'Référentiel Articles'!$A$2:$F$634,5,FALSE),""))</f>
      </c>
      <c r="H8840" s="85" t="str">
        <v/>
      </c>
      <c r="I8840" s="84">
        <f>IF($E8840="","",IFERROR(VLOOKUP(TRIM(E8840&amp;""),'Référentiel Articles'!$A$2:$F$634,6,FALSE),""))</f>
      </c>
      <c r="J8840" s="90">
        <f>IF(OR($E8840="",$H8840=""),"",$H8840*$I8840)</f>
      </c>
      <c r="K8840" s="87" t="str">
        <v/>
      </c>
    </row>
    <row r="8841">
      <c r="A8841" s="74" t="str">
        <v/>
      </c>
      <c r="B8841" s="74" t="str">
        <v/>
      </c>
      <c r="C8841" s="75">
        <f>IF($E8841="","",IFERROR(VLOOKUP(TRIM(E8841&amp;""),'Référentiel Articles'!$A$2:$F$634,2,FALSE),""))</f>
      </c>
      <c r="D8841" s="75">
        <f>IF($E8841="","",IFERROR(VLOOKUP(TRIM(E8841&amp;""),'Référentiel Articles'!$A$2:$F$634,3,FALSE),""))</f>
      </c>
      <c r="E8841" s="74" t="str">
        <v/>
      </c>
      <c r="F8841" s="75">
        <f>IF($E8841="","",IFERROR(VLOOKUP(TRIM(E8841&amp;""),'Référentiel Articles'!$A$2:$F$634,4,FALSE),""))</f>
      </c>
      <c r="G8841" s="76">
        <f>IF($E8841="","",IFERROR(VLOOKUP(TRIM(E8841&amp;""),'Référentiel Articles'!$A$2:$F$634,5,FALSE),""))</f>
      </c>
      <c r="H8841" s="77" t="str">
        <v/>
      </c>
      <c r="I8841" s="76">
        <f>IF($E8841="","",IFERROR(VLOOKUP(TRIM(E8841&amp;""),'Référentiel Articles'!$A$2:$F$634,6,FALSE),""))</f>
      </c>
      <c r="J8841" s="78">
        <f>IF(OR($E8841="",$H8841=""),"",$H8841*$I8841)</f>
      </c>
      <c r="K8841" s="79" t="str">
        <v/>
      </c>
    </row>
    <row r="8842">
      <c r="A8842" s="81" t="str">
        <v/>
      </c>
      <c r="B8842" s="81" t="str">
        <v/>
      </c>
      <c r="C8842" s="83">
        <f>IF($E8842="","",IFERROR(VLOOKUP(TRIM(E8842&amp;""),'Référentiel Articles'!$A$2:$F$634,2,FALSE),""))</f>
      </c>
      <c r="D8842" s="83">
        <f>IF($E8842="","",IFERROR(VLOOKUP(TRIM(E8842&amp;""),'Référentiel Articles'!$A$2:$F$634,3,FALSE),""))</f>
      </c>
      <c r="E8842" s="81" t="str">
        <v/>
      </c>
      <c r="F8842" s="83">
        <f>IF($E8842="","",IFERROR(VLOOKUP(TRIM(E8842&amp;""),'Référentiel Articles'!$A$2:$F$634,4,FALSE),""))</f>
      </c>
      <c r="G8842" s="84">
        <f>IF($E8842="","",IFERROR(VLOOKUP(TRIM(E8842&amp;""),'Référentiel Articles'!$A$2:$F$634,5,FALSE),""))</f>
      </c>
      <c r="H8842" s="85" t="str">
        <v/>
      </c>
      <c r="I8842" s="84">
        <f>IF($E8842="","",IFERROR(VLOOKUP(TRIM(E8842&amp;""),'Référentiel Articles'!$A$2:$F$634,6,FALSE),""))</f>
      </c>
      <c r="J8842" s="90">
        <f>IF(OR($E8842="",$H8842=""),"",$H8842*$I8842)</f>
      </c>
      <c r="K8842" s="87" t="str">
        <v/>
      </c>
    </row>
    <row r="8843">
      <c r="A8843" s="74" t="str">
        <v/>
      </c>
      <c r="B8843" s="74" t="str">
        <v/>
      </c>
      <c r="C8843" s="75">
        <f>IF($E8843="","",IFERROR(VLOOKUP(TRIM(E8843&amp;""),'Référentiel Articles'!$A$2:$F$634,2,FALSE),""))</f>
      </c>
      <c r="D8843" s="75">
        <f>IF($E8843="","",IFERROR(VLOOKUP(TRIM(E8843&amp;""),'Référentiel Articles'!$A$2:$F$634,3,FALSE),""))</f>
      </c>
      <c r="E8843" s="74" t="str">
        <v/>
      </c>
      <c r="F8843" s="75">
        <f>IF($E8843="","",IFERROR(VLOOKUP(TRIM(E8843&amp;""),'Référentiel Articles'!$A$2:$F$634,4,FALSE),""))</f>
      </c>
      <c r="G8843" s="76">
        <f>IF($E8843="","",IFERROR(VLOOKUP(TRIM(E8843&amp;""),'Référentiel Articles'!$A$2:$F$634,5,FALSE),""))</f>
      </c>
      <c r="H8843" s="77" t="str">
        <v/>
      </c>
      <c r="I8843" s="76">
        <f>IF($E8843="","",IFERROR(VLOOKUP(TRIM(E8843&amp;""),'Référentiel Articles'!$A$2:$F$634,6,FALSE),""))</f>
      </c>
      <c r="J8843" s="78">
        <f>IF(OR($E8843="",$H8843=""),"",$H8843*$I8843)</f>
      </c>
      <c r="K8843" s="79" t="str">
        <v/>
      </c>
    </row>
    <row r="8844">
      <c r="A8844" s="81" t="str">
        <v/>
      </c>
      <c r="B8844" s="81" t="str">
        <v/>
      </c>
      <c r="C8844" s="83">
        <f>IF($E8844="","",IFERROR(VLOOKUP(TRIM(E8844&amp;""),'Référentiel Articles'!$A$2:$F$634,2,FALSE),""))</f>
      </c>
      <c r="D8844" s="83">
        <f>IF($E8844="","",IFERROR(VLOOKUP(TRIM(E8844&amp;""),'Référentiel Articles'!$A$2:$F$634,3,FALSE),""))</f>
      </c>
      <c r="E8844" s="81" t="str">
        <v/>
      </c>
      <c r="F8844" s="83">
        <f>IF($E8844="","",IFERROR(VLOOKUP(TRIM(E8844&amp;""),'Référentiel Articles'!$A$2:$F$634,4,FALSE),""))</f>
      </c>
      <c r="G8844" s="84">
        <f>IF($E8844="","",IFERROR(VLOOKUP(TRIM(E8844&amp;""),'Référentiel Articles'!$A$2:$F$634,5,FALSE),""))</f>
      </c>
      <c r="H8844" s="85" t="str">
        <v/>
      </c>
      <c r="I8844" s="84">
        <f>IF($E8844="","",IFERROR(VLOOKUP(TRIM(E8844&amp;""),'Référentiel Articles'!$A$2:$F$634,6,FALSE),""))</f>
      </c>
      <c r="J8844" s="90">
        <f>IF(OR($E8844="",$H8844=""),"",$H8844*$I8844)</f>
      </c>
      <c r="K8844" s="87" t="str">
        <v/>
      </c>
    </row>
    <row r="8845">
      <c r="A8845" s="74" t="str">
        <v/>
      </c>
      <c r="B8845" s="74" t="str">
        <v/>
      </c>
      <c r="C8845" s="75">
        <f>IF($E8845="","",IFERROR(VLOOKUP(TRIM(E8845&amp;""),'Référentiel Articles'!$A$2:$F$634,2,FALSE),""))</f>
      </c>
      <c r="D8845" s="75">
        <f>IF($E8845="","",IFERROR(VLOOKUP(TRIM(E8845&amp;""),'Référentiel Articles'!$A$2:$F$634,3,FALSE),""))</f>
      </c>
      <c r="E8845" s="74" t="str">
        <v/>
      </c>
      <c r="F8845" s="75">
        <f>IF($E8845="","",IFERROR(VLOOKUP(TRIM(E8845&amp;""),'Référentiel Articles'!$A$2:$F$634,4,FALSE),""))</f>
      </c>
      <c r="G8845" s="76">
        <f>IF($E8845="","",IFERROR(VLOOKUP(TRIM(E8845&amp;""),'Référentiel Articles'!$A$2:$F$634,5,FALSE),""))</f>
      </c>
      <c r="H8845" s="77" t="str">
        <v/>
      </c>
      <c r="I8845" s="76">
        <f>IF($E8845="","",IFERROR(VLOOKUP(TRIM(E8845&amp;""),'Référentiel Articles'!$A$2:$F$634,6,FALSE),""))</f>
      </c>
      <c r="J8845" s="78">
        <f>IF(OR($E8845="",$H8845=""),"",$H8845*$I8845)</f>
      </c>
      <c r="K8845" s="79" t="str">
        <v/>
      </c>
    </row>
    <row r="8846">
      <c r="A8846" s="81" t="str">
        <v/>
      </c>
      <c r="B8846" s="81" t="str">
        <v/>
      </c>
      <c r="C8846" s="83">
        <f>IF($E8846="","",IFERROR(VLOOKUP(TRIM(E8846&amp;""),'Référentiel Articles'!$A$2:$F$634,2,FALSE),""))</f>
      </c>
      <c r="D8846" s="83">
        <f>IF($E8846="","",IFERROR(VLOOKUP(TRIM(E8846&amp;""),'Référentiel Articles'!$A$2:$F$634,3,FALSE),""))</f>
      </c>
      <c r="E8846" s="81" t="str">
        <v/>
      </c>
      <c r="F8846" s="83">
        <f>IF($E8846="","",IFERROR(VLOOKUP(TRIM(E8846&amp;""),'Référentiel Articles'!$A$2:$F$634,4,FALSE),""))</f>
      </c>
      <c r="G8846" s="84">
        <f>IF($E8846="","",IFERROR(VLOOKUP(TRIM(E8846&amp;""),'Référentiel Articles'!$A$2:$F$634,5,FALSE),""))</f>
      </c>
      <c r="H8846" s="85" t="str">
        <v/>
      </c>
      <c r="I8846" s="84">
        <f>IF($E8846="","",IFERROR(VLOOKUP(TRIM(E8846&amp;""),'Référentiel Articles'!$A$2:$F$634,6,FALSE),""))</f>
      </c>
      <c r="J8846" s="90">
        <f>IF(OR($E8846="",$H8846=""),"",$H8846*$I8846)</f>
      </c>
      <c r="K8846" s="87" t="str">
        <v/>
      </c>
    </row>
    <row r="8847">
      <c r="A8847" s="74" t="str">
        <v/>
      </c>
      <c r="B8847" s="74" t="str">
        <v/>
      </c>
      <c r="C8847" s="75">
        <f>IF($E8847="","",IFERROR(VLOOKUP(TRIM(E8847&amp;""),'Référentiel Articles'!$A$2:$F$634,2,FALSE),""))</f>
      </c>
      <c r="D8847" s="75">
        <f>IF($E8847="","",IFERROR(VLOOKUP(TRIM(E8847&amp;""),'Référentiel Articles'!$A$2:$F$634,3,FALSE),""))</f>
      </c>
      <c r="E8847" s="74" t="str">
        <v/>
      </c>
      <c r="F8847" s="75">
        <f>IF($E8847="","",IFERROR(VLOOKUP(TRIM(E8847&amp;""),'Référentiel Articles'!$A$2:$F$634,4,FALSE),""))</f>
      </c>
      <c r="G8847" s="76">
        <f>IF($E8847="","",IFERROR(VLOOKUP(TRIM(E8847&amp;""),'Référentiel Articles'!$A$2:$F$634,5,FALSE),""))</f>
      </c>
      <c r="H8847" s="77" t="str">
        <v/>
      </c>
      <c r="I8847" s="76">
        <f>IF($E8847="","",IFERROR(VLOOKUP(TRIM(E8847&amp;""),'Référentiel Articles'!$A$2:$F$634,6,FALSE),""))</f>
      </c>
      <c r="J8847" s="78">
        <f>IF(OR($E8847="",$H8847=""),"",$H8847*$I8847)</f>
      </c>
      <c r="K8847" s="79" t="str">
        <v/>
      </c>
    </row>
    <row r="8848">
      <c r="A8848" s="81" t="str">
        <v/>
      </c>
      <c r="B8848" s="81" t="str">
        <v/>
      </c>
      <c r="C8848" s="83">
        <f>IF($E8848="","",IFERROR(VLOOKUP(TRIM(E8848&amp;""),'Référentiel Articles'!$A$2:$F$634,2,FALSE),""))</f>
      </c>
      <c r="D8848" s="83">
        <f>IF($E8848="","",IFERROR(VLOOKUP(TRIM(E8848&amp;""),'Référentiel Articles'!$A$2:$F$634,3,FALSE),""))</f>
      </c>
      <c r="E8848" s="81" t="str">
        <v/>
      </c>
      <c r="F8848" s="83">
        <f>IF($E8848="","",IFERROR(VLOOKUP(TRIM(E8848&amp;""),'Référentiel Articles'!$A$2:$F$634,4,FALSE),""))</f>
      </c>
      <c r="G8848" s="84">
        <f>IF($E8848="","",IFERROR(VLOOKUP(TRIM(E8848&amp;""),'Référentiel Articles'!$A$2:$F$634,5,FALSE),""))</f>
      </c>
      <c r="H8848" s="85" t="str">
        <v/>
      </c>
      <c r="I8848" s="84">
        <f>IF($E8848="","",IFERROR(VLOOKUP(TRIM(E8848&amp;""),'Référentiel Articles'!$A$2:$F$634,6,FALSE),""))</f>
      </c>
      <c r="J8848" s="90">
        <f>IF(OR($E8848="",$H8848=""),"",$H8848*$I8848)</f>
      </c>
      <c r="K8848" s="87" t="str">
        <v/>
      </c>
    </row>
    <row r="8849">
      <c r="A8849" s="74" t="str">
        <v/>
      </c>
      <c r="B8849" s="74" t="str">
        <v/>
      </c>
      <c r="C8849" s="75">
        <f>IF($E8849="","",IFERROR(VLOOKUP(TRIM(E8849&amp;""),'Référentiel Articles'!$A$2:$F$634,2,FALSE),""))</f>
      </c>
      <c r="D8849" s="75">
        <f>IF($E8849="","",IFERROR(VLOOKUP(TRIM(E8849&amp;""),'Référentiel Articles'!$A$2:$F$634,3,FALSE),""))</f>
      </c>
      <c r="E8849" s="74" t="str">
        <v/>
      </c>
      <c r="F8849" s="75">
        <f>IF($E8849="","",IFERROR(VLOOKUP(TRIM(E8849&amp;""),'Référentiel Articles'!$A$2:$F$634,4,FALSE),""))</f>
      </c>
      <c r="G8849" s="76">
        <f>IF($E8849="","",IFERROR(VLOOKUP(TRIM(E8849&amp;""),'Référentiel Articles'!$A$2:$F$634,5,FALSE),""))</f>
      </c>
      <c r="H8849" s="77" t="str">
        <v/>
      </c>
      <c r="I8849" s="76">
        <f>IF($E8849="","",IFERROR(VLOOKUP(TRIM(E8849&amp;""),'Référentiel Articles'!$A$2:$F$634,6,FALSE),""))</f>
      </c>
      <c r="J8849" s="78">
        <f>IF(OR($E8849="",$H8849=""),"",$H8849*$I8849)</f>
      </c>
      <c r="K8849" s="79" t="str">
        <v/>
      </c>
    </row>
    <row r="8850">
      <c r="A8850" s="81" t="str">
        <v/>
      </c>
      <c r="B8850" s="81" t="str">
        <v/>
      </c>
      <c r="C8850" s="83">
        <f>IF($E8850="","",IFERROR(VLOOKUP(TRIM(E8850&amp;""),'Référentiel Articles'!$A$2:$F$634,2,FALSE),""))</f>
      </c>
      <c r="D8850" s="83">
        <f>IF($E8850="","",IFERROR(VLOOKUP(TRIM(E8850&amp;""),'Référentiel Articles'!$A$2:$F$634,3,FALSE),""))</f>
      </c>
      <c r="E8850" s="81" t="str">
        <v/>
      </c>
      <c r="F8850" s="83">
        <f>IF($E8850="","",IFERROR(VLOOKUP(TRIM(E8850&amp;""),'Référentiel Articles'!$A$2:$F$634,4,FALSE),""))</f>
      </c>
      <c r="G8850" s="84">
        <f>IF($E8850="","",IFERROR(VLOOKUP(TRIM(E8850&amp;""),'Référentiel Articles'!$A$2:$F$634,5,FALSE),""))</f>
      </c>
      <c r="H8850" s="85" t="str">
        <v/>
      </c>
      <c r="I8850" s="84">
        <f>IF($E8850="","",IFERROR(VLOOKUP(TRIM(E8850&amp;""),'Référentiel Articles'!$A$2:$F$634,6,FALSE),""))</f>
      </c>
      <c r="J8850" s="90">
        <f>IF(OR($E8850="",$H8850=""),"",$H8850*$I8850)</f>
      </c>
      <c r="K8850" s="87" t="str">
        <v/>
      </c>
    </row>
    <row r="8851">
      <c r="A8851" s="74" t="str">
        <v/>
      </c>
      <c r="B8851" s="74" t="str">
        <v/>
      </c>
      <c r="C8851" s="75">
        <f>IF($E8851="","",IFERROR(VLOOKUP(TRIM(E8851&amp;""),'Référentiel Articles'!$A$2:$F$634,2,FALSE),""))</f>
      </c>
      <c r="D8851" s="75">
        <f>IF($E8851="","",IFERROR(VLOOKUP(TRIM(E8851&amp;""),'Référentiel Articles'!$A$2:$F$634,3,FALSE),""))</f>
      </c>
      <c r="E8851" s="74" t="str">
        <v/>
      </c>
      <c r="F8851" s="75">
        <f>IF($E8851="","",IFERROR(VLOOKUP(TRIM(E8851&amp;""),'Référentiel Articles'!$A$2:$F$634,4,FALSE),""))</f>
      </c>
      <c r="G8851" s="76">
        <f>IF($E8851="","",IFERROR(VLOOKUP(TRIM(E8851&amp;""),'Référentiel Articles'!$A$2:$F$634,5,FALSE),""))</f>
      </c>
      <c r="H8851" s="77" t="str">
        <v/>
      </c>
      <c r="I8851" s="76">
        <f>IF($E8851="","",IFERROR(VLOOKUP(TRIM(E8851&amp;""),'Référentiel Articles'!$A$2:$F$634,6,FALSE),""))</f>
      </c>
      <c r="J8851" s="78">
        <f>IF(OR($E8851="",$H8851=""),"",$H8851*$I8851)</f>
      </c>
      <c r="K8851" s="79" t="str">
        <v/>
      </c>
    </row>
    <row r="8852">
      <c r="A8852" s="81" t="str">
        <v/>
      </c>
      <c r="B8852" s="81" t="str">
        <v/>
      </c>
      <c r="C8852" s="83">
        <f>IF($E8852="","",IFERROR(VLOOKUP(TRIM(E8852&amp;""),'Référentiel Articles'!$A$2:$F$634,2,FALSE),""))</f>
      </c>
      <c r="D8852" s="83">
        <f>IF($E8852="","",IFERROR(VLOOKUP(TRIM(E8852&amp;""),'Référentiel Articles'!$A$2:$F$634,3,FALSE),""))</f>
      </c>
      <c r="E8852" s="81" t="str">
        <v/>
      </c>
      <c r="F8852" s="83">
        <f>IF($E8852="","",IFERROR(VLOOKUP(TRIM(E8852&amp;""),'Référentiel Articles'!$A$2:$F$634,4,FALSE),""))</f>
      </c>
      <c r="G8852" s="84">
        <f>IF($E8852="","",IFERROR(VLOOKUP(TRIM(E8852&amp;""),'Référentiel Articles'!$A$2:$F$634,5,FALSE),""))</f>
      </c>
      <c r="H8852" s="85" t="str">
        <v/>
      </c>
      <c r="I8852" s="84">
        <f>IF($E8852="","",IFERROR(VLOOKUP(TRIM(E8852&amp;""),'Référentiel Articles'!$A$2:$F$634,6,FALSE),""))</f>
      </c>
      <c r="J8852" s="90">
        <f>IF(OR($E8852="",$H8852=""),"",$H8852*$I8852)</f>
      </c>
      <c r="K8852" s="87" t="str">
        <v/>
      </c>
    </row>
    <row r="8853">
      <c r="A8853" s="74" t="str">
        <v/>
      </c>
      <c r="B8853" s="74" t="str">
        <v/>
      </c>
      <c r="C8853" s="75">
        <f>IF($E8853="","",IFERROR(VLOOKUP(TRIM(E8853&amp;""),'Référentiel Articles'!$A$2:$F$634,2,FALSE),""))</f>
      </c>
      <c r="D8853" s="75">
        <f>IF($E8853="","",IFERROR(VLOOKUP(TRIM(E8853&amp;""),'Référentiel Articles'!$A$2:$F$634,3,FALSE),""))</f>
      </c>
      <c r="E8853" s="74" t="str">
        <v/>
      </c>
      <c r="F8853" s="75">
        <f>IF($E8853="","",IFERROR(VLOOKUP(TRIM(E8853&amp;""),'Référentiel Articles'!$A$2:$F$634,4,FALSE),""))</f>
      </c>
      <c r="G8853" s="76">
        <f>IF($E8853="","",IFERROR(VLOOKUP(TRIM(E8853&amp;""),'Référentiel Articles'!$A$2:$F$634,5,FALSE),""))</f>
      </c>
      <c r="H8853" s="77" t="str">
        <v/>
      </c>
      <c r="I8853" s="76">
        <f>IF($E8853="","",IFERROR(VLOOKUP(TRIM(E8853&amp;""),'Référentiel Articles'!$A$2:$F$634,6,FALSE),""))</f>
      </c>
      <c r="J8853" s="78">
        <f>IF(OR($E8853="",$H8853=""),"",$H8853*$I8853)</f>
      </c>
      <c r="K8853" s="79" t="str">
        <v/>
      </c>
    </row>
    <row r="8854">
      <c r="A8854" s="81" t="str">
        <v/>
      </c>
      <c r="B8854" s="81" t="str">
        <v/>
      </c>
      <c r="C8854" s="83">
        <f>IF($E8854="","",IFERROR(VLOOKUP(TRIM(E8854&amp;""),'Référentiel Articles'!$A$2:$F$634,2,FALSE),""))</f>
      </c>
      <c r="D8854" s="83">
        <f>IF($E8854="","",IFERROR(VLOOKUP(TRIM(E8854&amp;""),'Référentiel Articles'!$A$2:$F$634,3,FALSE),""))</f>
      </c>
      <c r="E8854" s="81" t="str">
        <v/>
      </c>
      <c r="F8854" s="83">
        <f>IF($E8854="","",IFERROR(VLOOKUP(TRIM(E8854&amp;""),'Référentiel Articles'!$A$2:$F$634,4,FALSE),""))</f>
      </c>
      <c r="G8854" s="84">
        <f>IF($E8854="","",IFERROR(VLOOKUP(TRIM(E8854&amp;""),'Référentiel Articles'!$A$2:$F$634,5,FALSE),""))</f>
      </c>
      <c r="H8854" s="85" t="str">
        <v/>
      </c>
      <c r="I8854" s="84">
        <f>IF($E8854="","",IFERROR(VLOOKUP(TRIM(E8854&amp;""),'Référentiel Articles'!$A$2:$F$634,6,FALSE),""))</f>
      </c>
      <c r="J8854" s="90">
        <f>IF(OR($E8854="",$H8854=""),"",$H8854*$I8854)</f>
      </c>
      <c r="K8854" s="87" t="str">
        <v/>
      </c>
    </row>
    <row r="8855">
      <c r="A8855" s="74" t="str">
        <v/>
      </c>
      <c r="B8855" s="74" t="str">
        <v/>
      </c>
      <c r="C8855" s="75">
        <f>IF($E8855="","",IFERROR(VLOOKUP(TRIM(E8855&amp;""),'Référentiel Articles'!$A$2:$F$634,2,FALSE),""))</f>
      </c>
      <c r="D8855" s="75">
        <f>IF($E8855="","",IFERROR(VLOOKUP(TRIM(E8855&amp;""),'Référentiel Articles'!$A$2:$F$634,3,FALSE),""))</f>
      </c>
      <c r="E8855" s="74" t="str">
        <v/>
      </c>
      <c r="F8855" s="75">
        <f>IF($E8855="","",IFERROR(VLOOKUP(TRIM(E8855&amp;""),'Référentiel Articles'!$A$2:$F$634,4,FALSE),""))</f>
      </c>
      <c r="G8855" s="76">
        <f>IF($E8855="","",IFERROR(VLOOKUP(TRIM(E8855&amp;""),'Référentiel Articles'!$A$2:$F$634,5,FALSE),""))</f>
      </c>
      <c r="H8855" s="77" t="str">
        <v/>
      </c>
      <c r="I8855" s="76">
        <f>IF($E8855="","",IFERROR(VLOOKUP(TRIM(E8855&amp;""),'Référentiel Articles'!$A$2:$F$634,6,FALSE),""))</f>
      </c>
      <c r="J8855" s="78">
        <f>IF(OR($E8855="",$H8855=""),"",$H8855*$I8855)</f>
      </c>
      <c r="K8855" s="79" t="str">
        <v/>
      </c>
    </row>
    <row r="8856">
      <c r="A8856" s="81" t="str">
        <v/>
      </c>
      <c r="B8856" s="81" t="str">
        <v/>
      </c>
      <c r="C8856" s="83">
        <f>IF($E8856="","",IFERROR(VLOOKUP(TRIM(E8856&amp;""),'Référentiel Articles'!$A$2:$F$634,2,FALSE),""))</f>
      </c>
      <c r="D8856" s="83">
        <f>IF($E8856="","",IFERROR(VLOOKUP(TRIM(E8856&amp;""),'Référentiel Articles'!$A$2:$F$634,3,FALSE),""))</f>
      </c>
      <c r="E8856" s="81" t="str">
        <v/>
      </c>
      <c r="F8856" s="83">
        <f>IF($E8856="","",IFERROR(VLOOKUP(TRIM(E8856&amp;""),'Référentiel Articles'!$A$2:$F$634,4,FALSE),""))</f>
      </c>
      <c r="G8856" s="84">
        <f>IF($E8856="","",IFERROR(VLOOKUP(TRIM(E8856&amp;""),'Référentiel Articles'!$A$2:$F$634,5,FALSE),""))</f>
      </c>
      <c r="H8856" s="85" t="str">
        <v/>
      </c>
      <c r="I8856" s="84">
        <f>IF($E8856="","",IFERROR(VLOOKUP(TRIM(E8856&amp;""),'Référentiel Articles'!$A$2:$F$634,6,FALSE),""))</f>
      </c>
      <c r="J8856" s="90">
        <f>IF(OR($E8856="",$H8856=""),"",$H8856*$I8856)</f>
      </c>
      <c r="K8856" s="87" t="str">
        <v/>
      </c>
    </row>
    <row r="8857">
      <c r="A8857" s="74" t="str">
        <v/>
      </c>
      <c r="B8857" s="74" t="str">
        <v/>
      </c>
      <c r="C8857" s="75">
        <f>IF($E8857="","",IFERROR(VLOOKUP(TRIM(E8857&amp;""),'Référentiel Articles'!$A$2:$F$634,2,FALSE),""))</f>
      </c>
      <c r="D8857" s="75">
        <f>IF($E8857="","",IFERROR(VLOOKUP(TRIM(E8857&amp;""),'Référentiel Articles'!$A$2:$F$634,3,FALSE),""))</f>
      </c>
      <c r="E8857" s="74" t="str">
        <v/>
      </c>
      <c r="F8857" s="75">
        <f>IF($E8857="","",IFERROR(VLOOKUP(TRIM(E8857&amp;""),'Référentiel Articles'!$A$2:$F$634,4,FALSE),""))</f>
      </c>
      <c r="G8857" s="76">
        <f>IF($E8857="","",IFERROR(VLOOKUP(TRIM(E8857&amp;""),'Référentiel Articles'!$A$2:$F$634,5,FALSE),""))</f>
      </c>
      <c r="H8857" s="77" t="str">
        <v/>
      </c>
      <c r="I8857" s="76">
        <f>IF($E8857="","",IFERROR(VLOOKUP(TRIM(E8857&amp;""),'Référentiel Articles'!$A$2:$F$634,6,FALSE),""))</f>
      </c>
      <c r="J8857" s="78">
        <f>IF(OR($E8857="",$H8857=""),"",$H8857*$I8857)</f>
      </c>
      <c r="K8857" s="79" t="str">
        <v/>
      </c>
    </row>
    <row r="8858">
      <c r="A8858" s="81" t="str">
        <v/>
      </c>
      <c r="B8858" s="81" t="str">
        <v/>
      </c>
      <c r="C8858" s="83">
        <f>IF($E8858="","",IFERROR(VLOOKUP(TRIM(E8858&amp;""),'Référentiel Articles'!$A$2:$F$634,2,FALSE),""))</f>
      </c>
      <c r="D8858" s="83">
        <f>IF($E8858="","",IFERROR(VLOOKUP(TRIM(E8858&amp;""),'Référentiel Articles'!$A$2:$F$634,3,FALSE),""))</f>
      </c>
      <c r="E8858" s="81" t="str">
        <v/>
      </c>
      <c r="F8858" s="83">
        <f>IF($E8858="","",IFERROR(VLOOKUP(TRIM(E8858&amp;""),'Référentiel Articles'!$A$2:$F$634,4,FALSE),""))</f>
      </c>
      <c r="G8858" s="84">
        <f>IF($E8858="","",IFERROR(VLOOKUP(TRIM(E8858&amp;""),'Référentiel Articles'!$A$2:$F$634,5,FALSE),""))</f>
      </c>
      <c r="H8858" s="85" t="str">
        <v/>
      </c>
      <c r="I8858" s="84">
        <f>IF($E8858="","",IFERROR(VLOOKUP(TRIM(E8858&amp;""),'Référentiel Articles'!$A$2:$F$634,6,FALSE),""))</f>
      </c>
      <c r="J8858" s="90">
        <f>IF(OR($E8858="",$H8858=""),"",$H8858*$I8858)</f>
      </c>
      <c r="K8858" s="87" t="str">
        <v/>
      </c>
    </row>
    <row r="8859">
      <c r="A8859" s="74" t="str">
        <v/>
      </c>
      <c r="B8859" s="74" t="str">
        <v/>
      </c>
      <c r="C8859" s="75">
        <f>IF($E8859="","",IFERROR(VLOOKUP(TRIM(E8859&amp;""),'Référentiel Articles'!$A$2:$F$634,2,FALSE),""))</f>
      </c>
      <c r="D8859" s="75">
        <f>IF($E8859="","",IFERROR(VLOOKUP(TRIM(E8859&amp;""),'Référentiel Articles'!$A$2:$F$634,3,FALSE),""))</f>
      </c>
      <c r="E8859" s="74" t="str">
        <v/>
      </c>
      <c r="F8859" s="75">
        <f>IF($E8859="","",IFERROR(VLOOKUP(TRIM(E8859&amp;""),'Référentiel Articles'!$A$2:$F$634,4,FALSE),""))</f>
      </c>
      <c r="G8859" s="76">
        <f>IF($E8859="","",IFERROR(VLOOKUP(TRIM(E8859&amp;""),'Référentiel Articles'!$A$2:$F$634,5,FALSE),""))</f>
      </c>
      <c r="H8859" s="77" t="str">
        <v/>
      </c>
      <c r="I8859" s="76">
        <f>IF($E8859="","",IFERROR(VLOOKUP(TRIM(E8859&amp;""),'Référentiel Articles'!$A$2:$F$634,6,FALSE),""))</f>
      </c>
      <c r="J8859" s="78">
        <f>IF(OR($E8859="",$H8859=""),"",$H8859*$I8859)</f>
      </c>
      <c r="K8859" s="79" t="str">
        <v/>
      </c>
    </row>
    <row r="8860">
      <c r="A8860" s="81" t="str">
        <v/>
      </c>
      <c r="B8860" s="81" t="str">
        <v/>
      </c>
      <c r="C8860" s="83">
        <f>IF($E8860="","",IFERROR(VLOOKUP(TRIM(E8860&amp;""),'Référentiel Articles'!$A$2:$F$634,2,FALSE),""))</f>
      </c>
      <c r="D8860" s="83">
        <f>IF($E8860="","",IFERROR(VLOOKUP(TRIM(E8860&amp;""),'Référentiel Articles'!$A$2:$F$634,3,FALSE),""))</f>
      </c>
      <c r="E8860" s="81" t="str">
        <v/>
      </c>
      <c r="F8860" s="83">
        <f>IF($E8860="","",IFERROR(VLOOKUP(TRIM(E8860&amp;""),'Référentiel Articles'!$A$2:$F$634,4,FALSE),""))</f>
      </c>
      <c r="G8860" s="84">
        <f>IF($E8860="","",IFERROR(VLOOKUP(TRIM(E8860&amp;""),'Référentiel Articles'!$A$2:$F$634,5,FALSE),""))</f>
      </c>
      <c r="H8860" s="85" t="str">
        <v/>
      </c>
      <c r="I8860" s="84">
        <f>IF($E8860="","",IFERROR(VLOOKUP(TRIM(E8860&amp;""),'Référentiel Articles'!$A$2:$F$634,6,FALSE),""))</f>
      </c>
      <c r="J8860" s="90">
        <f>IF(OR($E8860="",$H8860=""),"",$H8860*$I8860)</f>
      </c>
      <c r="K8860" s="87" t="str">
        <v/>
      </c>
    </row>
    <row r="8861">
      <c r="A8861" s="74" t="str">
        <v/>
      </c>
      <c r="B8861" s="74" t="str">
        <v/>
      </c>
      <c r="C8861" s="75">
        <f>IF($E8861="","",IFERROR(VLOOKUP(TRIM(E8861&amp;""),'Référentiel Articles'!$A$2:$F$634,2,FALSE),""))</f>
      </c>
      <c r="D8861" s="75">
        <f>IF($E8861="","",IFERROR(VLOOKUP(TRIM(E8861&amp;""),'Référentiel Articles'!$A$2:$F$634,3,FALSE),""))</f>
      </c>
      <c r="E8861" s="74" t="str">
        <v/>
      </c>
      <c r="F8861" s="75">
        <f>IF($E8861="","",IFERROR(VLOOKUP(TRIM(E8861&amp;""),'Référentiel Articles'!$A$2:$F$634,4,FALSE),""))</f>
      </c>
      <c r="G8861" s="76">
        <f>IF($E8861="","",IFERROR(VLOOKUP(TRIM(E8861&amp;""),'Référentiel Articles'!$A$2:$F$634,5,FALSE),""))</f>
      </c>
      <c r="H8861" s="77" t="str">
        <v/>
      </c>
      <c r="I8861" s="76">
        <f>IF($E8861="","",IFERROR(VLOOKUP(TRIM(E8861&amp;""),'Référentiel Articles'!$A$2:$F$634,6,FALSE),""))</f>
      </c>
      <c r="J8861" s="78">
        <f>IF(OR($E8861="",$H8861=""),"",$H8861*$I8861)</f>
      </c>
      <c r="K8861" s="79" t="str">
        <v/>
      </c>
    </row>
    <row r="8862">
      <c r="A8862" s="81" t="str">
        <v/>
      </c>
      <c r="B8862" s="81" t="str">
        <v/>
      </c>
      <c r="C8862" s="83">
        <f>IF($E8862="","",IFERROR(VLOOKUP(TRIM(E8862&amp;""),'Référentiel Articles'!$A$2:$F$634,2,FALSE),""))</f>
      </c>
      <c r="D8862" s="83">
        <f>IF($E8862="","",IFERROR(VLOOKUP(TRIM(E8862&amp;""),'Référentiel Articles'!$A$2:$F$634,3,FALSE),""))</f>
      </c>
      <c r="E8862" s="81" t="str">
        <v/>
      </c>
      <c r="F8862" s="83">
        <f>IF($E8862="","",IFERROR(VLOOKUP(TRIM(E8862&amp;""),'Référentiel Articles'!$A$2:$F$634,4,FALSE),""))</f>
      </c>
      <c r="G8862" s="84">
        <f>IF($E8862="","",IFERROR(VLOOKUP(TRIM(E8862&amp;""),'Référentiel Articles'!$A$2:$F$634,5,FALSE),""))</f>
      </c>
      <c r="H8862" s="85" t="str">
        <v/>
      </c>
      <c r="I8862" s="84">
        <f>IF($E8862="","",IFERROR(VLOOKUP(TRIM(E8862&amp;""),'Référentiel Articles'!$A$2:$F$634,6,FALSE),""))</f>
      </c>
      <c r="J8862" s="90">
        <f>IF(OR($E8862="",$H8862=""),"",$H8862*$I8862)</f>
      </c>
      <c r="K8862" s="87" t="str">
        <v/>
      </c>
    </row>
    <row r="8863">
      <c r="A8863" s="74" t="str">
        <v/>
      </c>
      <c r="B8863" s="74" t="str">
        <v/>
      </c>
      <c r="C8863" s="75">
        <f>IF($E8863="","",IFERROR(VLOOKUP(TRIM(E8863&amp;""),'Référentiel Articles'!$A$2:$F$634,2,FALSE),""))</f>
      </c>
      <c r="D8863" s="75">
        <f>IF($E8863="","",IFERROR(VLOOKUP(TRIM(E8863&amp;""),'Référentiel Articles'!$A$2:$F$634,3,FALSE),""))</f>
      </c>
      <c r="E8863" s="74" t="str">
        <v/>
      </c>
      <c r="F8863" s="75">
        <f>IF($E8863="","",IFERROR(VLOOKUP(TRIM(E8863&amp;""),'Référentiel Articles'!$A$2:$F$634,4,FALSE),""))</f>
      </c>
      <c r="G8863" s="76">
        <f>IF($E8863="","",IFERROR(VLOOKUP(TRIM(E8863&amp;""),'Référentiel Articles'!$A$2:$F$634,5,FALSE),""))</f>
      </c>
      <c r="H8863" s="77" t="str">
        <v/>
      </c>
      <c r="I8863" s="76">
        <f>IF($E8863="","",IFERROR(VLOOKUP(TRIM(E8863&amp;""),'Référentiel Articles'!$A$2:$F$634,6,FALSE),""))</f>
      </c>
      <c r="J8863" s="78">
        <f>IF(OR($E8863="",$H8863=""),"",$H8863*$I8863)</f>
      </c>
      <c r="K8863" s="79" t="str">
        <v/>
      </c>
    </row>
    <row r="8864">
      <c r="A8864" s="81" t="str">
        <v/>
      </c>
      <c r="B8864" s="81" t="str">
        <v/>
      </c>
      <c r="C8864" s="83">
        <f>IF($E8864="","",IFERROR(VLOOKUP(TRIM(E8864&amp;""),'Référentiel Articles'!$A$2:$F$634,2,FALSE),""))</f>
      </c>
      <c r="D8864" s="83">
        <f>IF($E8864="","",IFERROR(VLOOKUP(TRIM(E8864&amp;""),'Référentiel Articles'!$A$2:$F$634,3,FALSE),""))</f>
      </c>
      <c r="E8864" s="81" t="str">
        <v/>
      </c>
      <c r="F8864" s="83">
        <f>IF($E8864="","",IFERROR(VLOOKUP(TRIM(E8864&amp;""),'Référentiel Articles'!$A$2:$F$634,4,FALSE),""))</f>
      </c>
      <c r="G8864" s="84">
        <f>IF($E8864="","",IFERROR(VLOOKUP(TRIM(E8864&amp;""),'Référentiel Articles'!$A$2:$F$634,5,FALSE),""))</f>
      </c>
      <c r="H8864" s="85" t="str">
        <v/>
      </c>
      <c r="I8864" s="84">
        <f>IF($E8864="","",IFERROR(VLOOKUP(TRIM(E8864&amp;""),'Référentiel Articles'!$A$2:$F$634,6,FALSE),""))</f>
      </c>
      <c r="J8864" s="90">
        <f>IF(OR($E8864="",$H8864=""),"",$H8864*$I8864)</f>
      </c>
      <c r="K8864" s="87" t="str">
        <v/>
      </c>
    </row>
    <row r="8865">
      <c r="A8865" s="74" t="str">
        <v/>
      </c>
      <c r="B8865" s="74" t="str">
        <v/>
      </c>
      <c r="C8865" s="75">
        <f>IF($E8865="","",IFERROR(VLOOKUP(TRIM(E8865&amp;""),'Référentiel Articles'!$A$2:$F$634,2,FALSE),""))</f>
      </c>
      <c r="D8865" s="75">
        <f>IF($E8865="","",IFERROR(VLOOKUP(TRIM(E8865&amp;""),'Référentiel Articles'!$A$2:$F$634,3,FALSE),""))</f>
      </c>
      <c r="E8865" s="74" t="str">
        <v/>
      </c>
      <c r="F8865" s="75">
        <f>IF($E8865="","",IFERROR(VLOOKUP(TRIM(E8865&amp;""),'Référentiel Articles'!$A$2:$F$634,4,FALSE),""))</f>
      </c>
      <c r="G8865" s="76">
        <f>IF($E8865="","",IFERROR(VLOOKUP(TRIM(E8865&amp;""),'Référentiel Articles'!$A$2:$F$634,5,FALSE),""))</f>
      </c>
      <c r="H8865" s="77" t="str">
        <v/>
      </c>
      <c r="I8865" s="76">
        <f>IF($E8865="","",IFERROR(VLOOKUP(TRIM(E8865&amp;""),'Référentiel Articles'!$A$2:$F$634,6,FALSE),""))</f>
      </c>
      <c r="J8865" s="78">
        <f>IF(OR($E8865="",$H8865=""),"",$H8865*$I8865)</f>
      </c>
      <c r="K8865" s="79" t="str">
        <v/>
      </c>
    </row>
    <row r="8866">
      <c r="A8866" s="81" t="str">
        <v/>
      </c>
      <c r="B8866" s="81" t="str">
        <v/>
      </c>
      <c r="C8866" s="83">
        <f>IF($E8866="","",IFERROR(VLOOKUP(TRIM(E8866&amp;""),'Référentiel Articles'!$A$2:$F$634,2,FALSE),""))</f>
      </c>
      <c r="D8866" s="83">
        <f>IF($E8866="","",IFERROR(VLOOKUP(TRIM(E8866&amp;""),'Référentiel Articles'!$A$2:$F$634,3,FALSE),""))</f>
      </c>
      <c r="E8866" s="81" t="str">
        <v/>
      </c>
      <c r="F8866" s="83">
        <f>IF($E8866="","",IFERROR(VLOOKUP(TRIM(E8866&amp;""),'Référentiel Articles'!$A$2:$F$634,4,FALSE),""))</f>
      </c>
      <c r="G8866" s="84">
        <f>IF($E8866="","",IFERROR(VLOOKUP(TRIM(E8866&amp;""),'Référentiel Articles'!$A$2:$F$634,5,FALSE),""))</f>
      </c>
      <c r="H8866" s="85" t="str">
        <v/>
      </c>
      <c r="I8866" s="84">
        <f>IF($E8866="","",IFERROR(VLOOKUP(TRIM(E8866&amp;""),'Référentiel Articles'!$A$2:$F$634,6,FALSE),""))</f>
      </c>
      <c r="J8866" s="90">
        <f>IF(OR($E8866="",$H8866=""),"",$H8866*$I8866)</f>
      </c>
      <c r="K8866" s="87" t="str">
        <v/>
      </c>
    </row>
    <row r="8867">
      <c r="A8867" s="74" t="str">
        <v/>
      </c>
      <c r="B8867" s="74" t="str">
        <v/>
      </c>
      <c r="C8867" s="75">
        <f>IF($E8867="","",IFERROR(VLOOKUP(TRIM(E8867&amp;""),'Référentiel Articles'!$A$2:$F$634,2,FALSE),""))</f>
      </c>
      <c r="D8867" s="75">
        <f>IF($E8867="","",IFERROR(VLOOKUP(TRIM(E8867&amp;""),'Référentiel Articles'!$A$2:$F$634,3,FALSE),""))</f>
      </c>
      <c r="E8867" s="74" t="str">
        <v/>
      </c>
      <c r="F8867" s="75">
        <f>IF($E8867="","",IFERROR(VLOOKUP(TRIM(E8867&amp;""),'Référentiel Articles'!$A$2:$F$634,4,FALSE),""))</f>
      </c>
      <c r="G8867" s="76">
        <f>IF($E8867="","",IFERROR(VLOOKUP(TRIM(E8867&amp;""),'Référentiel Articles'!$A$2:$F$634,5,FALSE),""))</f>
      </c>
      <c r="H8867" s="77" t="str">
        <v/>
      </c>
      <c r="I8867" s="76">
        <f>IF($E8867="","",IFERROR(VLOOKUP(TRIM(E8867&amp;""),'Référentiel Articles'!$A$2:$F$634,6,FALSE),""))</f>
      </c>
      <c r="J8867" s="78">
        <f>IF(OR($E8867="",$H8867=""),"",$H8867*$I8867)</f>
      </c>
      <c r="K8867" s="79" t="str">
        <v/>
      </c>
    </row>
    <row r="8868">
      <c r="A8868" s="81" t="str">
        <v/>
      </c>
      <c r="B8868" s="81" t="str">
        <v/>
      </c>
      <c r="C8868" s="83">
        <f>IF($E8868="","",IFERROR(VLOOKUP(TRIM(E8868&amp;""),'Référentiel Articles'!$A$2:$F$634,2,FALSE),""))</f>
      </c>
      <c r="D8868" s="83">
        <f>IF($E8868="","",IFERROR(VLOOKUP(TRIM(E8868&amp;""),'Référentiel Articles'!$A$2:$F$634,3,FALSE),""))</f>
      </c>
      <c r="E8868" s="81" t="str">
        <v/>
      </c>
      <c r="F8868" s="83">
        <f>IF($E8868="","",IFERROR(VLOOKUP(TRIM(E8868&amp;""),'Référentiel Articles'!$A$2:$F$634,4,FALSE),""))</f>
      </c>
      <c r="G8868" s="84">
        <f>IF($E8868="","",IFERROR(VLOOKUP(TRIM(E8868&amp;""),'Référentiel Articles'!$A$2:$F$634,5,FALSE),""))</f>
      </c>
      <c r="H8868" s="85" t="str">
        <v/>
      </c>
      <c r="I8868" s="84">
        <f>IF($E8868="","",IFERROR(VLOOKUP(TRIM(E8868&amp;""),'Référentiel Articles'!$A$2:$F$634,6,FALSE),""))</f>
      </c>
      <c r="J8868" s="90">
        <f>IF(OR($E8868="",$H8868=""),"",$H8868*$I8868)</f>
      </c>
      <c r="K8868" s="87" t="str">
        <v/>
      </c>
    </row>
    <row r="8869">
      <c r="A8869" s="74" t="str">
        <v/>
      </c>
      <c r="B8869" s="74" t="str">
        <v/>
      </c>
      <c r="C8869" s="75">
        <f>IF($E8869="","",IFERROR(VLOOKUP(TRIM(E8869&amp;""),'Référentiel Articles'!$A$2:$F$634,2,FALSE),""))</f>
      </c>
      <c r="D8869" s="75">
        <f>IF($E8869="","",IFERROR(VLOOKUP(TRIM(E8869&amp;""),'Référentiel Articles'!$A$2:$F$634,3,FALSE),""))</f>
      </c>
      <c r="E8869" s="74" t="str">
        <v/>
      </c>
      <c r="F8869" s="75">
        <f>IF($E8869="","",IFERROR(VLOOKUP(TRIM(E8869&amp;""),'Référentiel Articles'!$A$2:$F$634,4,FALSE),""))</f>
      </c>
      <c r="G8869" s="76">
        <f>IF($E8869="","",IFERROR(VLOOKUP(TRIM(E8869&amp;""),'Référentiel Articles'!$A$2:$F$634,5,FALSE),""))</f>
      </c>
      <c r="H8869" s="77" t="str">
        <v/>
      </c>
      <c r="I8869" s="76">
        <f>IF($E8869="","",IFERROR(VLOOKUP(TRIM(E8869&amp;""),'Référentiel Articles'!$A$2:$F$634,6,FALSE),""))</f>
      </c>
      <c r="J8869" s="78">
        <f>IF(OR($E8869="",$H8869=""),"",$H8869*$I8869)</f>
      </c>
      <c r="K8869" s="79" t="str">
        <v/>
      </c>
    </row>
    <row r="8870">
      <c r="A8870" s="81" t="str">
        <v/>
      </c>
      <c r="B8870" s="81" t="str">
        <v/>
      </c>
      <c r="C8870" s="83">
        <f>IF($E8870="","",IFERROR(VLOOKUP(TRIM(E8870&amp;""),'Référentiel Articles'!$A$2:$F$634,2,FALSE),""))</f>
      </c>
      <c r="D8870" s="83">
        <f>IF($E8870="","",IFERROR(VLOOKUP(TRIM(E8870&amp;""),'Référentiel Articles'!$A$2:$F$634,3,FALSE),""))</f>
      </c>
      <c r="E8870" s="81" t="str">
        <v/>
      </c>
      <c r="F8870" s="83">
        <f>IF($E8870="","",IFERROR(VLOOKUP(TRIM(E8870&amp;""),'Référentiel Articles'!$A$2:$F$634,4,FALSE),""))</f>
      </c>
      <c r="G8870" s="84">
        <f>IF($E8870="","",IFERROR(VLOOKUP(TRIM(E8870&amp;""),'Référentiel Articles'!$A$2:$F$634,5,FALSE),""))</f>
      </c>
      <c r="H8870" s="85" t="str">
        <v/>
      </c>
      <c r="I8870" s="84">
        <f>IF($E8870="","",IFERROR(VLOOKUP(TRIM(E8870&amp;""),'Référentiel Articles'!$A$2:$F$634,6,FALSE),""))</f>
      </c>
      <c r="J8870" s="90">
        <f>IF(OR($E8870="",$H8870=""),"",$H8870*$I8870)</f>
      </c>
      <c r="K8870" s="87" t="str">
        <v/>
      </c>
    </row>
    <row r="8871">
      <c r="A8871" s="74" t="str">
        <v/>
      </c>
      <c r="B8871" s="74" t="str">
        <v/>
      </c>
      <c r="C8871" s="75">
        <f>IF($E8871="","",IFERROR(VLOOKUP(TRIM(E8871&amp;""),'Référentiel Articles'!$A$2:$F$634,2,FALSE),""))</f>
      </c>
      <c r="D8871" s="75">
        <f>IF($E8871="","",IFERROR(VLOOKUP(TRIM(E8871&amp;""),'Référentiel Articles'!$A$2:$F$634,3,FALSE),""))</f>
      </c>
      <c r="E8871" s="74" t="str">
        <v/>
      </c>
      <c r="F8871" s="75">
        <f>IF($E8871="","",IFERROR(VLOOKUP(TRIM(E8871&amp;""),'Référentiel Articles'!$A$2:$F$634,4,FALSE),""))</f>
      </c>
      <c r="G8871" s="76">
        <f>IF($E8871="","",IFERROR(VLOOKUP(TRIM(E8871&amp;""),'Référentiel Articles'!$A$2:$F$634,5,FALSE),""))</f>
      </c>
      <c r="H8871" s="77" t="str">
        <v/>
      </c>
      <c r="I8871" s="76">
        <f>IF($E8871="","",IFERROR(VLOOKUP(TRIM(E8871&amp;""),'Référentiel Articles'!$A$2:$F$634,6,FALSE),""))</f>
      </c>
      <c r="J8871" s="78">
        <f>IF(OR($E8871="",$H8871=""),"",$H8871*$I8871)</f>
      </c>
      <c r="K8871" s="79" t="str">
        <v/>
      </c>
    </row>
    <row r="8872">
      <c r="A8872" s="81" t="str">
        <v/>
      </c>
      <c r="B8872" s="81" t="str">
        <v/>
      </c>
      <c r="C8872" s="83">
        <f>IF($E8872="","",IFERROR(VLOOKUP(TRIM(E8872&amp;""),'Référentiel Articles'!$A$2:$F$634,2,FALSE),""))</f>
      </c>
      <c r="D8872" s="83">
        <f>IF($E8872="","",IFERROR(VLOOKUP(TRIM(E8872&amp;""),'Référentiel Articles'!$A$2:$F$634,3,FALSE),""))</f>
      </c>
      <c r="E8872" s="81" t="str">
        <v/>
      </c>
      <c r="F8872" s="83">
        <f>IF($E8872="","",IFERROR(VLOOKUP(TRIM(E8872&amp;""),'Référentiel Articles'!$A$2:$F$634,4,FALSE),""))</f>
      </c>
      <c r="G8872" s="84">
        <f>IF($E8872="","",IFERROR(VLOOKUP(TRIM(E8872&amp;""),'Référentiel Articles'!$A$2:$F$634,5,FALSE),""))</f>
      </c>
      <c r="H8872" s="85" t="str">
        <v/>
      </c>
      <c r="I8872" s="84">
        <f>IF($E8872="","",IFERROR(VLOOKUP(TRIM(E8872&amp;""),'Référentiel Articles'!$A$2:$F$634,6,FALSE),""))</f>
      </c>
      <c r="J8872" s="90">
        <f>IF(OR($E8872="",$H8872=""),"",$H8872*$I8872)</f>
      </c>
      <c r="K8872" s="87" t="str">
        <v/>
      </c>
    </row>
    <row r="8873">
      <c r="A8873" s="74" t="str">
        <v/>
      </c>
      <c r="B8873" s="74" t="str">
        <v/>
      </c>
      <c r="C8873" s="75">
        <f>IF($E8873="","",IFERROR(VLOOKUP(TRIM(E8873&amp;""),'Référentiel Articles'!$A$2:$F$634,2,FALSE),""))</f>
      </c>
      <c r="D8873" s="75">
        <f>IF($E8873="","",IFERROR(VLOOKUP(TRIM(E8873&amp;""),'Référentiel Articles'!$A$2:$F$634,3,FALSE),""))</f>
      </c>
      <c r="E8873" s="74" t="str">
        <v/>
      </c>
      <c r="F8873" s="75">
        <f>IF($E8873="","",IFERROR(VLOOKUP(TRIM(E8873&amp;""),'Référentiel Articles'!$A$2:$F$634,4,FALSE),""))</f>
      </c>
      <c r="G8873" s="76">
        <f>IF($E8873="","",IFERROR(VLOOKUP(TRIM(E8873&amp;""),'Référentiel Articles'!$A$2:$F$634,5,FALSE),""))</f>
      </c>
      <c r="H8873" s="77" t="str">
        <v/>
      </c>
      <c r="I8873" s="76">
        <f>IF($E8873="","",IFERROR(VLOOKUP(TRIM(E8873&amp;""),'Référentiel Articles'!$A$2:$F$634,6,FALSE),""))</f>
      </c>
      <c r="J8873" s="78">
        <f>IF(OR($E8873="",$H8873=""),"",$H8873*$I8873)</f>
      </c>
      <c r="K8873" s="79" t="str">
        <v/>
      </c>
    </row>
    <row r="8874">
      <c r="A8874" s="81" t="str">
        <v/>
      </c>
      <c r="B8874" s="81" t="str">
        <v/>
      </c>
      <c r="C8874" s="83">
        <f>IF($E8874="","",IFERROR(VLOOKUP(TRIM(E8874&amp;""),'Référentiel Articles'!$A$2:$F$634,2,FALSE),""))</f>
      </c>
      <c r="D8874" s="83">
        <f>IF($E8874="","",IFERROR(VLOOKUP(TRIM(E8874&amp;""),'Référentiel Articles'!$A$2:$F$634,3,FALSE),""))</f>
      </c>
      <c r="E8874" s="81" t="str">
        <v/>
      </c>
      <c r="F8874" s="83">
        <f>IF($E8874="","",IFERROR(VLOOKUP(TRIM(E8874&amp;""),'Référentiel Articles'!$A$2:$F$634,4,FALSE),""))</f>
      </c>
      <c r="G8874" s="84">
        <f>IF($E8874="","",IFERROR(VLOOKUP(TRIM(E8874&amp;""),'Référentiel Articles'!$A$2:$F$634,5,FALSE),""))</f>
      </c>
      <c r="H8874" s="85" t="str">
        <v/>
      </c>
      <c r="I8874" s="84">
        <f>IF($E8874="","",IFERROR(VLOOKUP(TRIM(E8874&amp;""),'Référentiel Articles'!$A$2:$F$634,6,FALSE),""))</f>
      </c>
      <c r="J8874" s="90">
        <f>IF(OR($E8874="",$H8874=""),"",$H8874*$I8874)</f>
      </c>
      <c r="K8874" s="87" t="str">
        <v/>
      </c>
    </row>
    <row r="8875">
      <c r="A8875" s="74" t="str">
        <v/>
      </c>
      <c r="B8875" s="74" t="str">
        <v/>
      </c>
      <c r="C8875" s="75">
        <f>IF($E8875="","",IFERROR(VLOOKUP(TRIM(E8875&amp;""),'Référentiel Articles'!$A$2:$F$634,2,FALSE),""))</f>
      </c>
      <c r="D8875" s="75">
        <f>IF($E8875="","",IFERROR(VLOOKUP(TRIM(E8875&amp;""),'Référentiel Articles'!$A$2:$F$634,3,FALSE),""))</f>
      </c>
      <c r="E8875" s="74" t="str">
        <v/>
      </c>
      <c r="F8875" s="75">
        <f>IF($E8875="","",IFERROR(VLOOKUP(TRIM(E8875&amp;""),'Référentiel Articles'!$A$2:$F$634,4,FALSE),""))</f>
      </c>
      <c r="G8875" s="76">
        <f>IF($E8875="","",IFERROR(VLOOKUP(TRIM(E8875&amp;""),'Référentiel Articles'!$A$2:$F$634,5,FALSE),""))</f>
      </c>
      <c r="H8875" s="77" t="str">
        <v/>
      </c>
      <c r="I8875" s="76">
        <f>IF($E8875="","",IFERROR(VLOOKUP(TRIM(E8875&amp;""),'Référentiel Articles'!$A$2:$F$634,6,FALSE),""))</f>
      </c>
      <c r="J8875" s="78">
        <f>IF(OR($E8875="",$H8875=""),"",$H8875*$I8875)</f>
      </c>
      <c r="K8875" s="79" t="str">
        <v/>
      </c>
    </row>
    <row r="8876">
      <c r="A8876" s="81" t="str">
        <v/>
      </c>
      <c r="B8876" s="81" t="str">
        <v/>
      </c>
      <c r="C8876" s="83">
        <f>IF($E8876="","",IFERROR(VLOOKUP(TRIM(E8876&amp;""),'Référentiel Articles'!$A$2:$F$634,2,FALSE),""))</f>
      </c>
      <c r="D8876" s="83">
        <f>IF($E8876="","",IFERROR(VLOOKUP(TRIM(E8876&amp;""),'Référentiel Articles'!$A$2:$F$634,3,FALSE),""))</f>
      </c>
      <c r="E8876" s="81" t="str">
        <v/>
      </c>
      <c r="F8876" s="83">
        <f>IF($E8876="","",IFERROR(VLOOKUP(TRIM(E8876&amp;""),'Référentiel Articles'!$A$2:$F$634,4,FALSE),""))</f>
      </c>
      <c r="G8876" s="84">
        <f>IF($E8876="","",IFERROR(VLOOKUP(TRIM(E8876&amp;""),'Référentiel Articles'!$A$2:$F$634,5,FALSE),""))</f>
      </c>
      <c r="H8876" s="85" t="str">
        <v/>
      </c>
      <c r="I8876" s="84">
        <f>IF($E8876="","",IFERROR(VLOOKUP(TRIM(E8876&amp;""),'Référentiel Articles'!$A$2:$F$634,6,FALSE),""))</f>
      </c>
      <c r="J8876" s="90">
        <f>IF(OR($E8876="",$H8876=""),"",$H8876*$I8876)</f>
      </c>
      <c r="K8876" s="87" t="str">
        <v/>
      </c>
    </row>
    <row r="8877">
      <c r="A8877" s="74" t="str">
        <v/>
      </c>
      <c r="B8877" s="74" t="str">
        <v/>
      </c>
      <c r="C8877" s="75">
        <f>IF($E8877="","",IFERROR(VLOOKUP(TRIM(E8877&amp;""),'Référentiel Articles'!$A$2:$F$634,2,FALSE),""))</f>
      </c>
      <c r="D8877" s="75">
        <f>IF($E8877="","",IFERROR(VLOOKUP(TRIM(E8877&amp;""),'Référentiel Articles'!$A$2:$F$634,3,FALSE),""))</f>
      </c>
      <c r="E8877" s="74" t="str">
        <v/>
      </c>
      <c r="F8877" s="75">
        <f>IF($E8877="","",IFERROR(VLOOKUP(TRIM(E8877&amp;""),'Référentiel Articles'!$A$2:$F$634,4,FALSE),""))</f>
      </c>
      <c r="G8877" s="76">
        <f>IF($E8877="","",IFERROR(VLOOKUP(TRIM(E8877&amp;""),'Référentiel Articles'!$A$2:$F$634,5,FALSE),""))</f>
      </c>
      <c r="H8877" s="77" t="str">
        <v/>
      </c>
      <c r="I8877" s="76">
        <f>IF($E8877="","",IFERROR(VLOOKUP(TRIM(E8877&amp;""),'Référentiel Articles'!$A$2:$F$634,6,FALSE),""))</f>
      </c>
      <c r="J8877" s="78">
        <f>IF(OR($E8877="",$H8877=""),"",$H8877*$I8877)</f>
      </c>
      <c r="K8877" s="79" t="str">
        <v/>
      </c>
    </row>
    <row r="8878">
      <c r="A8878" s="81" t="str">
        <v/>
      </c>
      <c r="B8878" s="81" t="str">
        <v/>
      </c>
      <c r="C8878" s="83">
        <f>IF($E8878="","",IFERROR(VLOOKUP(TRIM(E8878&amp;""),'Référentiel Articles'!$A$2:$F$634,2,FALSE),""))</f>
      </c>
      <c r="D8878" s="83">
        <f>IF($E8878="","",IFERROR(VLOOKUP(TRIM(E8878&amp;""),'Référentiel Articles'!$A$2:$F$634,3,FALSE),""))</f>
      </c>
      <c r="E8878" s="81" t="str">
        <v/>
      </c>
      <c r="F8878" s="83">
        <f>IF($E8878="","",IFERROR(VLOOKUP(TRIM(E8878&amp;""),'Référentiel Articles'!$A$2:$F$634,4,FALSE),""))</f>
      </c>
      <c r="G8878" s="84">
        <f>IF($E8878="","",IFERROR(VLOOKUP(TRIM(E8878&amp;""),'Référentiel Articles'!$A$2:$F$634,5,FALSE),""))</f>
      </c>
      <c r="H8878" s="85" t="str">
        <v/>
      </c>
      <c r="I8878" s="84">
        <f>IF($E8878="","",IFERROR(VLOOKUP(TRIM(E8878&amp;""),'Référentiel Articles'!$A$2:$F$634,6,FALSE),""))</f>
      </c>
      <c r="J8878" s="90">
        <f>IF(OR($E8878="",$H8878=""),"",$H8878*$I8878)</f>
      </c>
      <c r="K8878" s="87" t="str">
        <v/>
      </c>
    </row>
    <row r="8879">
      <c r="A8879" s="74" t="str">
        <v/>
      </c>
      <c r="B8879" s="74" t="str">
        <v/>
      </c>
      <c r="C8879" s="75">
        <f>IF($E8879="","",IFERROR(VLOOKUP(TRIM(E8879&amp;""),'Référentiel Articles'!$A$2:$F$634,2,FALSE),""))</f>
      </c>
      <c r="D8879" s="75">
        <f>IF($E8879="","",IFERROR(VLOOKUP(TRIM(E8879&amp;""),'Référentiel Articles'!$A$2:$F$634,3,FALSE),""))</f>
      </c>
      <c r="E8879" s="74" t="str">
        <v/>
      </c>
      <c r="F8879" s="75">
        <f>IF($E8879="","",IFERROR(VLOOKUP(TRIM(E8879&amp;""),'Référentiel Articles'!$A$2:$F$634,4,FALSE),""))</f>
      </c>
      <c r="G8879" s="76">
        <f>IF($E8879="","",IFERROR(VLOOKUP(TRIM(E8879&amp;""),'Référentiel Articles'!$A$2:$F$634,5,FALSE),""))</f>
      </c>
      <c r="H8879" s="77" t="str">
        <v/>
      </c>
      <c r="I8879" s="76">
        <f>IF($E8879="","",IFERROR(VLOOKUP(TRIM(E8879&amp;""),'Référentiel Articles'!$A$2:$F$634,6,FALSE),""))</f>
      </c>
      <c r="J8879" s="78">
        <f>IF(OR($E8879="",$H8879=""),"",$H8879*$I8879)</f>
      </c>
      <c r="K8879" s="79" t="str">
        <v/>
      </c>
    </row>
    <row r="8880">
      <c r="A8880" s="81" t="str">
        <v/>
      </c>
      <c r="B8880" s="81" t="str">
        <v/>
      </c>
      <c r="C8880" s="83">
        <f>IF($E8880="","",IFERROR(VLOOKUP(TRIM(E8880&amp;""),'Référentiel Articles'!$A$2:$F$634,2,FALSE),""))</f>
      </c>
      <c r="D8880" s="83">
        <f>IF($E8880="","",IFERROR(VLOOKUP(TRIM(E8880&amp;""),'Référentiel Articles'!$A$2:$F$634,3,FALSE),""))</f>
      </c>
      <c r="E8880" s="81" t="str">
        <v/>
      </c>
      <c r="F8880" s="83">
        <f>IF($E8880="","",IFERROR(VLOOKUP(TRIM(E8880&amp;""),'Référentiel Articles'!$A$2:$F$634,4,FALSE),""))</f>
      </c>
      <c r="G8880" s="84">
        <f>IF($E8880="","",IFERROR(VLOOKUP(TRIM(E8880&amp;""),'Référentiel Articles'!$A$2:$F$634,5,FALSE),""))</f>
      </c>
      <c r="H8880" s="85" t="str">
        <v/>
      </c>
      <c r="I8880" s="84">
        <f>IF($E8880="","",IFERROR(VLOOKUP(TRIM(E8880&amp;""),'Référentiel Articles'!$A$2:$F$634,6,FALSE),""))</f>
      </c>
      <c r="J8880" s="90">
        <f>IF(OR($E8880="",$H8880=""),"",$H8880*$I8880)</f>
      </c>
      <c r="K8880" s="87" t="str">
        <v/>
      </c>
    </row>
    <row r="8881">
      <c r="A8881" s="74" t="str">
        <v/>
      </c>
      <c r="B8881" s="74" t="str">
        <v/>
      </c>
      <c r="C8881" s="75">
        <f>IF($E8881="","",IFERROR(VLOOKUP(TRIM(E8881&amp;""),'Référentiel Articles'!$A$2:$F$634,2,FALSE),""))</f>
      </c>
      <c r="D8881" s="75">
        <f>IF($E8881="","",IFERROR(VLOOKUP(TRIM(E8881&amp;""),'Référentiel Articles'!$A$2:$F$634,3,FALSE),""))</f>
      </c>
      <c r="E8881" s="74" t="str">
        <v/>
      </c>
      <c r="F8881" s="75">
        <f>IF($E8881="","",IFERROR(VLOOKUP(TRIM(E8881&amp;""),'Référentiel Articles'!$A$2:$F$634,4,FALSE),""))</f>
      </c>
      <c r="G8881" s="76">
        <f>IF($E8881="","",IFERROR(VLOOKUP(TRIM(E8881&amp;""),'Référentiel Articles'!$A$2:$F$634,5,FALSE),""))</f>
      </c>
      <c r="H8881" s="77" t="str">
        <v/>
      </c>
      <c r="I8881" s="76">
        <f>IF($E8881="","",IFERROR(VLOOKUP(TRIM(E8881&amp;""),'Référentiel Articles'!$A$2:$F$634,6,FALSE),""))</f>
      </c>
      <c r="J8881" s="78">
        <f>IF(OR($E8881="",$H8881=""),"",$H8881*$I8881)</f>
      </c>
      <c r="K8881" s="79" t="str">
        <v/>
      </c>
    </row>
    <row r="8882">
      <c r="A8882" s="81" t="str">
        <v/>
      </c>
      <c r="B8882" s="81" t="str">
        <v/>
      </c>
      <c r="C8882" s="83">
        <f>IF($E8882="","",IFERROR(VLOOKUP(TRIM(E8882&amp;""),'Référentiel Articles'!$A$2:$F$634,2,FALSE),""))</f>
      </c>
      <c r="D8882" s="83">
        <f>IF($E8882="","",IFERROR(VLOOKUP(TRIM(E8882&amp;""),'Référentiel Articles'!$A$2:$F$634,3,FALSE),""))</f>
      </c>
      <c r="E8882" s="81" t="str">
        <v/>
      </c>
      <c r="F8882" s="83">
        <f>IF($E8882="","",IFERROR(VLOOKUP(TRIM(E8882&amp;""),'Référentiel Articles'!$A$2:$F$634,4,FALSE),""))</f>
      </c>
      <c r="G8882" s="84">
        <f>IF($E8882="","",IFERROR(VLOOKUP(TRIM(E8882&amp;""),'Référentiel Articles'!$A$2:$F$634,5,FALSE),""))</f>
      </c>
      <c r="H8882" s="85" t="str">
        <v/>
      </c>
      <c r="I8882" s="84">
        <f>IF($E8882="","",IFERROR(VLOOKUP(TRIM(E8882&amp;""),'Référentiel Articles'!$A$2:$F$634,6,FALSE),""))</f>
      </c>
      <c r="J8882" s="90">
        <f>IF(OR($E8882="",$H8882=""),"",$H8882*$I8882)</f>
      </c>
      <c r="K8882" s="87" t="str">
        <v/>
      </c>
    </row>
    <row r="8883">
      <c r="A8883" s="74" t="str">
        <v/>
      </c>
      <c r="B8883" s="74" t="str">
        <v/>
      </c>
      <c r="C8883" s="75">
        <f>IF($E8883="","",IFERROR(VLOOKUP(TRIM(E8883&amp;""),'Référentiel Articles'!$A$2:$F$634,2,FALSE),""))</f>
      </c>
      <c r="D8883" s="75">
        <f>IF($E8883="","",IFERROR(VLOOKUP(TRIM(E8883&amp;""),'Référentiel Articles'!$A$2:$F$634,3,FALSE),""))</f>
      </c>
      <c r="E8883" s="74" t="str">
        <v/>
      </c>
      <c r="F8883" s="75">
        <f>IF($E8883="","",IFERROR(VLOOKUP(TRIM(E8883&amp;""),'Référentiel Articles'!$A$2:$F$634,4,FALSE),""))</f>
      </c>
      <c r="G8883" s="76">
        <f>IF($E8883="","",IFERROR(VLOOKUP(TRIM(E8883&amp;""),'Référentiel Articles'!$A$2:$F$634,5,FALSE),""))</f>
      </c>
      <c r="H8883" s="77" t="str">
        <v/>
      </c>
      <c r="I8883" s="76">
        <f>IF($E8883="","",IFERROR(VLOOKUP(TRIM(E8883&amp;""),'Référentiel Articles'!$A$2:$F$634,6,FALSE),""))</f>
      </c>
      <c r="J8883" s="78">
        <f>IF(OR($E8883="",$H8883=""),"",$H8883*$I8883)</f>
      </c>
      <c r="K8883" s="79" t="str">
        <v/>
      </c>
    </row>
    <row r="8884">
      <c r="A8884" s="81" t="str">
        <v/>
      </c>
      <c r="B8884" s="81" t="str">
        <v/>
      </c>
      <c r="C8884" s="83">
        <f>IF($E8884="","",IFERROR(VLOOKUP(TRIM(E8884&amp;""),'Référentiel Articles'!$A$2:$F$634,2,FALSE),""))</f>
      </c>
      <c r="D8884" s="83">
        <f>IF($E8884="","",IFERROR(VLOOKUP(TRIM(E8884&amp;""),'Référentiel Articles'!$A$2:$F$634,3,FALSE),""))</f>
      </c>
      <c r="E8884" s="81" t="str">
        <v/>
      </c>
      <c r="F8884" s="83">
        <f>IF($E8884="","",IFERROR(VLOOKUP(TRIM(E8884&amp;""),'Référentiel Articles'!$A$2:$F$634,4,FALSE),""))</f>
      </c>
      <c r="G8884" s="84">
        <f>IF($E8884="","",IFERROR(VLOOKUP(TRIM(E8884&amp;""),'Référentiel Articles'!$A$2:$F$634,5,FALSE),""))</f>
      </c>
      <c r="H8884" s="85" t="str">
        <v/>
      </c>
      <c r="I8884" s="84">
        <f>IF($E8884="","",IFERROR(VLOOKUP(TRIM(E8884&amp;""),'Référentiel Articles'!$A$2:$F$634,6,FALSE),""))</f>
      </c>
      <c r="J8884" s="90">
        <f>IF(OR($E8884="",$H8884=""),"",$H8884*$I8884)</f>
      </c>
      <c r="K8884" s="87" t="str">
        <v/>
      </c>
    </row>
    <row r="8885">
      <c r="A8885" s="74" t="str">
        <v/>
      </c>
      <c r="B8885" s="74" t="str">
        <v/>
      </c>
      <c r="C8885" s="75">
        <f>IF($E8885="","",IFERROR(VLOOKUP(TRIM(E8885&amp;""),'Référentiel Articles'!$A$2:$F$634,2,FALSE),""))</f>
      </c>
      <c r="D8885" s="75">
        <f>IF($E8885="","",IFERROR(VLOOKUP(TRIM(E8885&amp;""),'Référentiel Articles'!$A$2:$F$634,3,FALSE),""))</f>
      </c>
      <c r="E8885" s="74" t="str">
        <v/>
      </c>
      <c r="F8885" s="75">
        <f>IF($E8885="","",IFERROR(VLOOKUP(TRIM(E8885&amp;""),'Référentiel Articles'!$A$2:$F$634,4,FALSE),""))</f>
      </c>
      <c r="G8885" s="76">
        <f>IF($E8885="","",IFERROR(VLOOKUP(TRIM(E8885&amp;""),'Référentiel Articles'!$A$2:$F$634,5,FALSE),""))</f>
      </c>
      <c r="H8885" s="77" t="str">
        <v/>
      </c>
      <c r="I8885" s="76">
        <f>IF($E8885="","",IFERROR(VLOOKUP(TRIM(E8885&amp;""),'Référentiel Articles'!$A$2:$F$634,6,FALSE),""))</f>
      </c>
      <c r="J8885" s="78">
        <f>IF(OR($E8885="",$H8885=""),"",$H8885*$I8885)</f>
      </c>
      <c r="K8885" s="79" t="str">
        <v/>
      </c>
    </row>
    <row r="8886">
      <c r="A8886" s="81" t="str">
        <v/>
      </c>
      <c r="B8886" s="81" t="str">
        <v/>
      </c>
      <c r="C8886" s="83">
        <f>IF($E8886="","",IFERROR(VLOOKUP(TRIM(E8886&amp;""),'Référentiel Articles'!$A$2:$F$634,2,FALSE),""))</f>
      </c>
      <c r="D8886" s="83">
        <f>IF($E8886="","",IFERROR(VLOOKUP(TRIM(E8886&amp;""),'Référentiel Articles'!$A$2:$F$634,3,FALSE),""))</f>
      </c>
      <c r="E8886" s="81" t="str">
        <v/>
      </c>
      <c r="F8886" s="83">
        <f>IF($E8886="","",IFERROR(VLOOKUP(TRIM(E8886&amp;""),'Référentiel Articles'!$A$2:$F$634,4,FALSE),""))</f>
      </c>
      <c r="G8886" s="84">
        <f>IF($E8886="","",IFERROR(VLOOKUP(TRIM(E8886&amp;""),'Référentiel Articles'!$A$2:$F$634,5,FALSE),""))</f>
      </c>
      <c r="H8886" s="85" t="str">
        <v/>
      </c>
      <c r="I8886" s="84">
        <f>IF($E8886="","",IFERROR(VLOOKUP(TRIM(E8886&amp;""),'Référentiel Articles'!$A$2:$F$634,6,FALSE),""))</f>
      </c>
      <c r="J8886" s="90">
        <f>IF(OR($E8886="",$H8886=""),"",$H8886*$I8886)</f>
      </c>
      <c r="K8886" s="87" t="str">
        <v/>
      </c>
    </row>
    <row r="8887">
      <c r="A8887" s="74" t="str">
        <v/>
      </c>
      <c r="B8887" s="74" t="str">
        <v/>
      </c>
      <c r="C8887" s="75">
        <f>IF($E8887="","",IFERROR(VLOOKUP(TRIM(E8887&amp;""),'Référentiel Articles'!$A$2:$F$634,2,FALSE),""))</f>
      </c>
      <c r="D8887" s="75">
        <f>IF($E8887="","",IFERROR(VLOOKUP(TRIM(E8887&amp;""),'Référentiel Articles'!$A$2:$F$634,3,FALSE),""))</f>
      </c>
      <c r="E8887" s="74" t="str">
        <v/>
      </c>
      <c r="F8887" s="75">
        <f>IF($E8887="","",IFERROR(VLOOKUP(TRIM(E8887&amp;""),'Référentiel Articles'!$A$2:$F$634,4,FALSE),""))</f>
      </c>
      <c r="G8887" s="76">
        <f>IF($E8887="","",IFERROR(VLOOKUP(TRIM(E8887&amp;""),'Référentiel Articles'!$A$2:$F$634,5,FALSE),""))</f>
      </c>
      <c r="H8887" s="77" t="str">
        <v/>
      </c>
      <c r="I8887" s="76">
        <f>IF($E8887="","",IFERROR(VLOOKUP(TRIM(E8887&amp;""),'Référentiel Articles'!$A$2:$F$634,6,FALSE),""))</f>
      </c>
      <c r="J8887" s="78">
        <f>IF(OR($E8887="",$H8887=""),"",$H8887*$I8887)</f>
      </c>
      <c r="K8887" s="79" t="str">
        <v/>
      </c>
    </row>
    <row r="8888">
      <c r="A8888" s="81" t="str">
        <v/>
      </c>
      <c r="B8888" s="81" t="str">
        <v/>
      </c>
      <c r="C8888" s="83">
        <f>IF($E8888="","",IFERROR(VLOOKUP(TRIM(E8888&amp;""),'Référentiel Articles'!$A$2:$F$634,2,FALSE),""))</f>
      </c>
      <c r="D8888" s="83">
        <f>IF($E8888="","",IFERROR(VLOOKUP(TRIM(E8888&amp;""),'Référentiel Articles'!$A$2:$F$634,3,FALSE),""))</f>
      </c>
      <c r="E8888" s="81" t="str">
        <v/>
      </c>
      <c r="F8888" s="83">
        <f>IF($E8888="","",IFERROR(VLOOKUP(TRIM(E8888&amp;""),'Référentiel Articles'!$A$2:$F$634,4,FALSE),""))</f>
      </c>
      <c r="G8888" s="84">
        <f>IF($E8888="","",IFERROR(VLOOKUP(TRIM(E8888&amp;""),'Référentiel Articles'!$A$2:$F$634,5,FALSE),""))</f>
      </c>
      <c r="H8888" s="85" t="str">
        <v/>
      </c>
      <c r="I8888" s="84">
        <f>IF($E8888="","",IFERROR(VLOOKUP(TRIM(E8888&amp;""),'Référentiel Articles'!$A$2:$F$634,6,FALSE),""))</f>
      </c>
      <c r="J8888" s="90">
        <f>IF(OR($E8888="",$H8888=""),"",$H8888*$I8888)</f>
      </c>
      <c r="K8888" s="87" t="str">
        <v/>
      </c>
    </row>
    <row r="8889">
      <c r="A8889" s="74" t="str">
        <v/>
      </c>
      <c r="B8889" s="74" t="str">
        <v/>
      </c>
      <c r="C8889" s="75">
        <f>IF($E8889="","",IFERROR(VLOOKUP(TRIM(E8889&amp;""),'Référentiel Articles'!$A$2:$F$634,2,FALSE),""))</f>
      </c>
      <c r="D8889" s="75">
        <f>IF($E8889="","",IFERROR(VLOOKUP(TRIM(E8889&amp;""),'Référentiel Articles'!$A$2:$F$634,3,FALSE),""))</f>
      </c>
      <c r="E8889" s="74" t="str">
        <v/>
      </c>
      <c r="F8889" s="75">
        <f>IF($E8889="","",IFERROR(VLOOKUP(TRIM(E8889&amp;""),'Référentiel Articles'!$A$2:$F$634,4,FALSE),""))</f>
      </c>
      <c r="G8889" s="76">
        <f>IF($E8889="","",IFERROR(VLOOKUP(TRIM(E8889&amp;""),'Référentiel Articles'!$A$2:$F$634,5,FALSE),""))</f>
      </c>
      <c r="H8889" s="77" t="str">
        <v/>
      </c>
      <c r="I8889" s="76">
        <f>IF($E8889="","",IFERROR(VLOOKUP(TRIM(E8889&amp;""),'Référentiel Articles'!$A$2:$F$634,6,FALSE),""))</f>
      </c>
      <c r="J8889" s="78">
        <f>IF(OR($E8889="",$H8889=""),"",$H8889*$I8889)</f>
      </c>
      <c r="K8889" s="79" t="str">
        <v/>
      </c>
    </row>
    <row r="8890">
      <c r="A8890" s="81" t="str">
        <v/>
      </c>
      <c r="B8890" s="81" t="str">
        <v/>
      </c>
      <c r="C8890" s="83">
        <f>IF($E8890="","",IFERROR(VLOOKUP(TRIM(E8890&amp;""),'Référentiel Articles'!$A$2:$F$634,2,FALSE),""))</f>
      </c>
      <c r="D8890" s="83">
        <f>IF($E8890="","",IFERROR(VLOOKUP(TRIM(E8890&amp;""),'Référentiel Articles'!$A$2:$F$634,3,FALSE),""))</f>
      </c>
      <c r="E8890" s="81" t="str">
        <v/>
      </c>
      <c r="F8890" s="83">
        <f>IF($E8890="","",IFERROR(VLOOKUP(TRIM(E8890&amp;""),'Référentiel Articles'!$A$2:$F$634,4,FALSE),""))</f>
      </c>
      <c r="G8890" s="84">
        <f>IF($E8890="","",IFERROR(VLOOKUP(TRIM(E8890&amp;""),'Référentiel Articles'!$A$2:$F$634,5,FALSE),""))</f>
      </c>
      <c r="H8890" s="85" t="str">
        <v/>
      </c>
      <c r="I8890" s="84">
        <f>IF($E8890="","",IFERROR(VLOOKUP(TRIM(E8890&amp;""),'Référentiel Articles'!$A$2:$F$634,6,FALSE),""))</f>
      </c>
      <c r="J8890" s="90">
        <f>IF(OR($E8890="",$H8890=""),"",$H8890*$I8890)</f>
      </c>
      <c r="K8890" s="87" t="str">
        <v/>
      </c>
    </row>
    <row r="8891">
      <c r="A8891" s="74" t="str">
        <v/>
      </c>
      <c r="B8891" s="74" t="str">
        <v/>
      </c>
      <c r="C8891" s="75">
        <f>IF($E8891="","",IFERROR(VLOOKUP(TRIM(E8891&amp;""),'Référentiel Articles'!$A$2:$F$634,2,FALSE),""))</f>
      </c>
      <c r="D8891" s="75">
        <f>IF($E8891="","",IFERROR(VLOOKUP(TRIM(E8891&amp;""),'Référentiel Articles'!$A$2:$F$634,3,FALSE),""))</f>
      </c>
      <c r="E8891" s="74" t="str">
        <v/>
      </c>
      <c r="F8891" s="75">
        <f>IF($E8891="","",IFERROR(VLOOKUP(TRIM(E8891&amp;""),'Référentiel Articles'!$A$2:$F$634,4,FALSE),""))</f>
      </c>
      <c r="G8891" s="76">
        <f>IF($E8891="","",IFERROR(VLOOKUP(TRIM(E8891&amp;""),'Référentiel Articles'!$A$2:$F$634,5,FALSE),""))</f>
      </c>
      <c r="H8891" s="77" t="str">
        <v/>
      </c>
      <c r="I8891" s="76">
        <f>IF($E8891="","",IFERROR(VLOOKUP(TRIM(E8891&amp;""),'Référentiel Articles'!$A$2:$F$634,6,FALSE),""))</f>
      </c>
      <c r="J8891" s="78">
        <f>IF(OR($E8891="",$H8891=""),"",$H8891*$I8891)</f>
      </c>
      <c r="K8891" s="79" t="str">
        <v/>
      </c>
    </row>
    <row r="8892">
      <c r="A8892" s="81" t="str">
        <v/>
      </c>
      <c r="B8892" s="81" t="str">
        <v/>
      </c>
      <c r="C8892" s="83">
        <f>IF($E8892="","",IFERROR(VLOOKUP(TRIM(E8892&amp;""),'Référentiel Articles'!$A$2:$F$634,2,FALSE),""))</f>
      </c>
      <c r="D8892" s="83">
        <f>IF($E8892="","",IFERROR(VLOOKUP(TRIM(E8892&amp;""),'Référentiel Articles'!$A$2:$F$634,3,FALSE),""))</f>
      </c>
      <c r="E8892" s="81" t="str">
        <v/>
      </c>
      <c r="F8892" s="83">
        <f>IF($E8892="","",IFERROR(VLOOKUP(TRIM(E8892&amp;""),'Référentiel Articles'!$A$2:$F$634,4,FALSE),""))</f>
      </c>
      <c r="G8892" s="84">
        <f>IF($E8892="","",IFERROR(VLOOKUP(TRIM(E8892&amp;""),'Référentiel Articles'!$A$2:$F$634,5,FALSE),""))</f>
      </c>
      <c r="H8892" s="85" t="str">
        <v/>
      </c>
      <c r="I8892" s="84">
        <f>IF($E8892="","",IFERROR(VLOOKUP(TRIM(E8892&amp;""),'Référentiel Articles'!$A$2:$F$634,6,FALSE),""))</f>
      </c>
      <c r="J8892" s="90">
        <f>IF(OR($E8892="",$H8892=""),"",$H8892*$I8892)</f>
      </c>
      <c r="K8892" s="87" t="str">
        <v/>
      </c>
    </row>
    <row r="8893">
      <c r="A8893" s="74" t="str">
        <v/>
      </c>
      <c r="B8893" s="74" t="str">
        <v/>
      </c>
      <c r="C8893" s="75">
        <f>IF($E8893="","",IFERROR(VLOOKUP(TRIM(E8893&amp;""),'Référentiel Articles'!$A$2:$F$634,2,FALSE),""))</f>
      </c>
      <c r="D8893" s="75">
        <f>IF($E8893="","",IFERROR(VLOOKUP(TRIM(E8893&amp;""),'Référentiel Articles'!$A$2:$F$634,3,FALSE),""))</f>
      </c>
      <c r="E8893" s="74" t="str">
        <v/>
      </c>
      <c r="F8893" s="75">
        <f>IF($E8893="","",IFERROR(VLOOKUP(TRIM(E8893&amp;""),'Référentiel Articles'!$A$2:$F$634,4,FALSE),""))</f>
      </c>
      <c r="G8893" s="76">
        <f>IF($E8893="","",IFERROR(VLOOKUP(TRIM(E8893&amp;""),'Référentiel Articles'!$A$2:$F$634,5,FALSE),""))</f>
      </c>
      <c r="H8893" s="77" t="str">
        <v/>
      </c>
      <c r="I8893" s="76">
        <f>IF($E8893="","",IFERROR(VLOOKUP(TRIM(E8893&amp;""),'Référentiel Articles'!$A$2:$F$634,6,FALSE),""))</f>
      </c>
      <c r="J8893" s="78">
        <f>IF(OR($E8893="",$H8893=""),"",$H8893*$I8893)</f>
      </c>
      <c r="K8893" s="79" t="str">
        <v/>
      </c>
    </row>
    <row r="8894">
      <c r="A8894" s="81" t="str">
        <v/>
      </c>
      <c r="B8894" s="81" t="str">
        <v/>
      </c>
      <c r="C8894" s="83">
        <f>IF($E8894="","",IFERROR(VLOOKUP(TRIM(E8894&amp;""),'Référentiel Articles'!$A$2:$F$634,2,FALSE),""))</f>
      </c>
      <c r="D8894" s="83">
        <f>IF($E8894="","",IFERROR(VLOOKUP(TRIM(E8894&amp;""),'Référentiel Articles'!$A$2:$F$634,3,FALSE),""))</f>
      </c>
      <c r="E8894" s="81" t="str">
        <v/>
      </c>
      <c r="F8894" s="83">
        <f>IF($E8894="","",IFERROR(VLOOKUP(TRIM(E8894&amp;""),'Référentiel Articles'!$A$2:$F$634,4,FALSE),""))</f>
      </c>
      <c r="G8894" s="84">
        <f>IF($E8894="","",IFERROR(VLOOKUP(TRIM(E8894&amp;""),'Référentiel Articles'!$A$2:$F$634,5,FALSE),""))</f>
      </c>
      <c r="H8894" s="85" t="str">
        <v/>
      </c>
      <c r="I8894" s="84">
        <f>IF($E8894="","",IFERROR(VLOOKUP(TRIM(E8894&amp;""),'Référentiel Articles'!$A$2:$F$634,6,FALSE),""))</f>
      </c>
      <c r="J8894" s="90">
        <f>IF(OR($E8894="",$H8894=""),"",$H8894*$I8894)</f>
      </c>
      <c r="K8894" s="87" t="str">
        <v/>
      </c>
    </row>
    <row r="8895">
      <c r="A8895" s="74" t="str">
        <v/>
      </c>
      <c r="B8895" s="74" t="str">
        <v/>
      </c>
      <c r="C8895" s="75">
        <f>IF($E8895="","",IFERROR(VLOOKUP(TRIM(E8895&amp;""),'Référentiel Articles'!$A$2:$F$634,2,FALSE),""))</f>
      </c>
      <c r="D8895" s="75">
        <f>IF($E8895="","",IFERROR(VLOOKUP(TRIM(E8895&amp;""),'Référentiel Articles'!$A$2:$F$634,3,FALSE),""))</f>
      </c>
      <c r="E8895" s="74" t="str">
        <v/>
      </c>
      <c r="F8895" s="75">
        <f>IF($E8895="","",IFERROR(VLOOKUP(TRIM(E8895&amp;""),'Référentiel Articles'!$A$2:$F$634,4,FALSE),""))</f>
      </c>
      <c r="G8895" s="76">
        <f>IF($E8895="","",IFERROR(VLOOKUP(TRIM(E8895&amp;""),'Référentiel Articles'!$A$2:$F$634,5,FALSE),""))</f>
      </c>
      <c r="H8895" s="77" t="str">
        <v/>
      </c>
      <c r="I8895" s="76">
        <f>IF($E8895="","",IFERROR(VLOOKUP(TRIM(E8895&amp;""),'Référentiel Articles'!$A$2:$F$634,6,FALSE),""))</f>
      </c>
      <c r="J8895" s="78">
        <f>IF(OR($E8895="",$H8895=""),"",$H8895*$I8895)</f>
      </c>
      <c r="K8895" s="79" t="str">
        <v/>
      </c>
    </row>
    <row r="8896">
      <c r="A8896" s="81" t="str">
        <v/>
      </c>
      <c r="B8896" s="81" t="str">
        <v/>
      </c>
      <c r="C8896" s="83">
        <f>IF($E8896="","",IFERROR(VLOOKUP(TRIM(E8896&amp;""),'Référentiel Articles'!$A$2:$F$634,2,FALSE),""))</f>
      </c>
      <c r="D8896" s="83">
        <f>IF($E8896="","",IFERROR(VLOOKUP(TRIM(E8896&amp;""),'Référentiel Articles'!$A$2:$F$634,3,FALSE),""))</f>
      </c>
      <c r="E8896" s="81" t="str">
        <v/>
      </c>
      <c r="F8896" s="83">
        <f>IF($E8896="","",IFERROR(VLOOKUP(TRIM(E8896&amp;""),'Référentiel Articles'!$A$2:$F$634,4,FALSE),""))</f>
      </c>
      <c r="G8896" s="84">
        <f>IF($E8896="","",IFERROR(VLOOKUP(TRIM(E8896&amp;""),'Référentiel Articles'!$A$2:$F$634,5,FALSE),""))</f>
      </c>
      <c r="H8896" s="85" t="str">
        <v/>
      </c>
      <c r="I8896" s="84">
        <f>IF($E8896="","",IFERROR(VLOOKUP(TRIM(E8896&amp;""),'Référentiel Articles'!$A$2:$F$634,6,FALSE),""))</f>
      </c>
      <c r="J8896" s="90">
        <f>IF(OR($E8896="",$H8896=""),"",$H8896*$I8896)</f>
      </c>
      <c r="K8896" s="87" t="str">
        <v/>
      </c>
    </row>
    <row r="8897">
      <c r="A8897" s="74" t="str">
        <v/>
      </c>
      <c r="B8897" s="74" t="str">
        <v/>
      </c>
      <c r="C8897" s="75">
        <f>IF($E8897="","",IFERROR(VLOOKUP(TRIM(E8897&amp;""),'Référentiel Articles'!$A$2:$F$634,2,FALSE),""))</f>
      </c>
      <c r="D8897" s="75">
        <f>IF($E8897="","",IFERROR(VLOOKUP(TRIM(E8897&amp;""),'Référentiel Articles'!$A$2:$F$634,3,FALSE),""))</f>
      </c>
      <c r="E8897" s="74" t="str">
        <v/>
      </c>
      <c r="F8897" s="75">
        <f>IF($E8897="","",IFERROR(VLOOKUP(TRIM(E8897&amp;""),'Référentiel Articles'!$A$2:$F$634,4,FALSE),""))</f>
      </c>
      <c r="G8897" s="76">
        <f>IF($E8897="","",IFERROR(VLOOKUP(TRIM(E8897&amp;""),'Référentiel Articles'!$A$2:$F$634,5,FALSE),""))</f>
      </c>
      <c r="H8897" s="77" t="str">
        <v/>
      </c>
      <c r="I8897" s="76">
        <f>IF($E8897="","",IFERROR(VLOOKUP(TRIM(E8897&amp;""),'Référentiel Articles'!$A$2:$F$634,6,FALSE),""))</f>
      </c>
      <c r="J8897" s="78">
        <f>IF(OR($E8897="",$H8897=""),"",$H8897*$I8897)</f>
      </c>
      <c r="K8897" s="79" t="str">
        <v/>
      </c>
    </row>
    <row r="8898">
      <c r="A8898" s="81" t="str">
        <v/>
      </c>
      <c r="B8898" s="81" t="str">
        <v/>
      </c>
      <c r="C8898" s="83">
        <f>IF($E8898="","",IFERROR(VLOOKUP(TRIM(E8898&amp;""),'Référentiel Articles'!$A$2:$F$634,2,FALSE),""))</f>
      </c>
      <c r="D8898" s="83">
        <f>IF($E8898="","",IFERROR(VLOOKUP(TRIM(E8898&amp;""),'Référentiel Articles'!$A$2:$F$634,3,FALSE),""))</f>
      </c>
      <c r="E8898" s="81" t="str">
        <v/>
      </c>
      <c r="F8898" s="83">
        <f>IF($E8898="","",IFERROR(VLOOKUP(TRIM(E8898&amp;""),'Référentiel Articles'!$A$2:$F$634,4,FALSE),""))</f>
      </c>
      <c r="G8898" s="84">
        <f>IF($E8898="","",IFERROR(VLOOKUP(TRIM(E8898&amp;""),'Référentiel Articles'!$A$2:$F$634,5,FALSE),""))</f>
      </c>
      <c r="H8898" s="85" t="str">
        <v/>
      </c>
      <c r="I8898" s="84">
        <f>IF($E8898="","",IFERROR(VLOOKUP(TRIM(E8898&amp;""),'Référentiel Articles'!$A$2:$F$634,6,FALSE),""))</f>
      </c>
      <c r="J8898" s="90">
        <f>IF(OR($E8898="",$H8898=""),"",$H8898*$I8898)</f>
      </c>
      <c r="K8898" s="87" t="str">
        <v/>
      </c>
    </row>
    <row r="8899">
      <c r="A8899" s="74" t="str">
        <v/>
      </c>
      <c r="B8899" s="74" t="str">
        <v/>
      </c>
      <c r="C8899" s="75">
        <f>IF($E8899="","",IFERROR(VLOOKUP(TRIM(E8899&amp;""),'Référentiel Articles'!$A$2:$F$634,2,FALSE),""))</f>
      </c>
      <c r="D8899" s="75">
        <f>IF($E8899="","",IFERROR(VLOOKUP(TRIM(E8899&amp;""),'Référentiel Articles'!$A$2:$F$634,3,FALSE),""))</f>
      </c>
      <c r="E8899" s="74" t="str">
        <v/>
      </c>
      <c r="F8899" s="75">
        <f>IF($E8899="","",IFERROR(VLOOKUP(TRIM(E8899&amp;""),'Référentiel Articles'!$A$2:$F$634,4,FALSE),""))</f>
      </c>
      <c r="G8899" s="76">
        <f>IF($E8899="","",IFERROR(VLOOKUP(TRIM(E8899&amp;""),'Référentiel Articles'!$A$2:$F$634,5,FALSE),""))</f>
      </c>
      <c r="H8899" s="77" t="str">
        <v/>
      </c>
      <c r="I8899" s="76">
        <f>IF($E8899="","",IFERROR(VLOOKUP(TRIM(E8899&amp;""),'Référentiel Articles'!$A$2:$F$634,6,FALSE),""))</f>
      </c>
      <c r="J8899" s="78">
        <f>IF(OR($E8899="",$H8899=""),"",$H8899*$I8899)</f>
      </c>
      <c r="K8899" s="79" t="str">
        <v/>
      </c>
    </row>
    <row r="8900">
      <c r="A8900" s="81" t="str">
        <v/>
      </c>
      <c r="B8900" s="81" t="str">
        <v/>
      </c>
      <c r="C8900" s="83">
        <f>IF($E8900="","",IFERROR(VLOOKUP(TRIM(E8900&amp;""),'Référentiel Articles'!$A$2:$F$634,2,FALSE),""))</f>
      </c>
      <c r="D8900" s="83">
        <f>IF($E8900="","",IFERROR(VLOOKUP(TRIM(E8900&amp;""),'Référentiel Articles'!$A$2:$F$634,3,FALSE),""))</f>
      </c>
      <c r="E8900" s="81" t="str">
        <v/>
      </c>
      <c r="F8900" s="83">
        <f>IF($E8900="","",IFERROR(VLOOKUP(TRIM(E8900&amp;""),'Référentiel Articles'!$A$2:$F$634,4,FALSE),""))</f>
      </c>
      <c r="G8900" s="84">
        <f>IF($E8900="","",IFERROR(VLOOKUP(TRIM(E8900&amp;""),'Référentiel Articles'!$A$2:$F$634,5,FALSE),""))</f>
      </c>
      <c r="H8900" s="85" t="str">
        <v/>
      </c>
      <c r="I8900" s="84">
        <f>IF($E8900="","",IFERROR(VLOOKUP(TRIM(E8900&amp;""),'Référentiel Articles'!$A$2:$F$634,6,FALSE),""))</f>
      </c>
      <c r="J8900" s="90">
        <f>IF(OR($E8900="",$H8900=""),"",$H8900*$I8900)</f>
      </c>
      <c r="K8900" s="87" t="str">
        <v/>
      </c>
    </row>
    <row r="8901">
      <c r="A8901" s="74" t="str">
        <v/>
      </c>
      <c r="B8901" s="74" t="str">
        <v/>
      </c>
      <c r="C8901" s="75">
        <f>IF($E8901="","",IFERROR(VLOOKUP(TRIM(E8901&amp;""),'Référentiel Articles'!$A$2:$F$634,2,FALSE),""))</f>
      </c>
      <c r="D8901" s="75">
        <f>IF($E8901="","",IFERROR(VLOOKUP(TRIM(E8901&amp;""),'Référentiel Articles'!$A$2:$F$634,3,FALSE),""))</f>
      </c>
      <c r="E8901" s="74" t="str">
        <v/>
      </c>
      <c r="F8901" s="75">
        <f>IF($E8901="","",IFERROR(VLOOKUP(TRIM(E8901&amp;""),'Référentiel Articles'!$A$2:$F$634,4,FALSE),""))</f>
      </c>
      <c r="G8901" s="76">
        <f>IF($E8901="","",IFERROR(VLOOKUP(TRIM(E8901&amp;""),'Référentiel Articles'!$A$2:$F$634,5,FALSE),""))</f>
      </c>
      <c r="H8901" s="77" t="str">
        <v/>
      </c>
      <c r="I8901" s="76">
        <f>IF($E8901="","",IFERROR(VLOOKUP(TRIM(E8901&amp;""),'Référentiel Articles'!$A$2:$F$634,6,FALSE),""))</f>
      </c>
      <c r="J8901" s="78">
        <f>IF(OR($E8901="",$H8901=""),"",$H8901*$I8901)</f>
      </c>
      <c r="K8901" s="79" t="str">
        <v/>
      </c>
    </row>
    <row r="8902">
      <c r="A8902" s="81" t="str">
        <v/>
      </c>
      <c r="B8902" s="81" t="str">
        <v/>
      </c>
      <c r="C8902" s="83">
        <f>IF($E8902="","",IFERROR(VLOOKUP(TRIM(E8902&amp;""),'Référentiel Articles'!$A$2:$F$634,2,FALSE),""))</f>
      </c>
      <c r="D8902" s="83">
        <f>IF($E8902="","",IFERROR(VLOOKUP(TRIM(E8902&amp;""),'Référentiel Articles'!$A$2:$F$634,3,FALSE),""))</f>
      </c>
      <c r="E8902" s="81" t="str">
        <v/>
      </c>
      <c r="F8902" s="83">
        <f>IF($E8902="","",IFERROR(VLOOKUP(TRIM(E8902&amp;""),'Référentiel Articles'!$A$2:$F$634,4,FALSE),""))</f>
      </c>
      <c r="G8902" s="84">
        <f>IF($E8902="","",IFERROR(VLOOKUP(TRIM(E8902&amp;""),'Référentiel Articles'!$A$2:$F$634,5,FALSE),""))</f>
      </c>
      <c r="H8902" s="85" t="str">
        <v/>
      </c>
      <c r="I8902" s="84">
        <f>IF($E8902="","",IFERROR(VLOOKUP(TRIM(E8902&amp;""),'Référentiel Articles'!$A$2:$F$634,6,FALSE),""))</f>
      </c>
      <c r="J8902" s="90">
        <f>IF(OR($E8902="",$H8902=""),"",$H8902*$I8902)</f>
      </c>
      <c r="K8902" s="87" t="str">
        <v/>
      </c>
    </row>
    <row r="8903">
      <c r="A8903" s="74" t="str">
        <v/>
      </c>
      <c r="B8903" s="74" t="str">
        <v/>
      </c>
      <c r="C8903" s="75">
        <f>IF($E8903="","",IFERROR(VLOOKUP(TRIM(E8903&amp;""),'Référentiel Articles'!$A$2:$F$634,2,FALSE),""))</f>
      </c>
      <c r="D8903" s="75">
        <f>IF($E8903="","",IFERROR(VLOOKUP(TRIM(E8903&amp;""),'Référentiel Articles'!$A$2:$F$634,3,FALSE),""))</f>
      </c>
      <c r="E8903" s="74" t="str">
        <v/>
      </c>
      <c r="F8903" s="75">
        <f>IF($E8903="","",IFERROR(VLOOKUP(TRIM(E8903&amp;""),'Référentiel Articles'!$A$2:$F$634,4,FALSE),""))</f>
      </c>
      <c r="G8903" s="76">
        <f>IF($E8903="","",IFERROR(VLOOKUP(TRIM(E8903&amp;""),'Référentiel Articles'!$A$2:$F$634,5,FALSE),""))</f>
      </c>
      <c r="H8903" s="77" t="str">
        <v/>
      </c>
      <c r="I8903" s="76">
        <f>IF($E8903="","",IFERROR(VLOOKUP(TRIM(E8903&amp;""),'Référentiel Articles'!$A$2:$F$634,6,FALSE),""))</f>
      </c>
      <c r="J8903" s="78">
        <f>IF(OR($E8903="",$H8903=""),"",$H8903*$I8903)</f>
      </c>
      <c r="K8903" s="79" t="str">
        <v/>
      </c>
    </row>
    <row r="8904">
      <c r="A8904" s="81" t="str">
        <v/>
      </c>
      <c r="B8904" s="81" t="str">
        <v/>
      </c>
      <c r="C8904" s="83">
        <f>IF($E8904="","",IFERROR(VLOOKUP(TRIM(E8904&amp;""),'Référentiel Articles'!$A$2:$F$634,2,FALSE),""))</f>
      </c>
      <c r="D8904" s="83">
        <f>IF($E8904="","",IFERROR(VLOOKUP(TRIM(E8904&amp;""),'Référentiel Articles'!$A$2:$F$634,3,FALSE),""))</f>
      </c>
      <c r="E8904" s="81" t="str">
        <v/>
      </c>
      <c r="F8904" s="83">
        <f>IF($E8904="","",IFERROR(VLOOKUP(TRIM(E8904&amp;""),'Référentiel Articles'!$A$2:$F$634,4,FALSE),""))</f>
      </c>
      <c r="G8904" s="84">
        <f>IF($E8904="","",IFERROR(VLOOKUP(TRIM(E8904&amp;""),'Référentiel Articles'!$A$2:$F$634,5,FALSE),""))</f>
      </c>
      <c r="H8904" s="85" t="str">
        <v/>
      </c>
      <c r="I8904" s="84">
        <f>IF($E8904="","",IFERROR(VLOOKUP(TRIM(E8904&amp;""),'Référentiel Articles'!$A$2:$F$634,6,FALSE),""))</f>
      </c>
      <c r="J8904" s="90">
        <f>IF(OR($E8904="",$H8904=""),"",$H8904*$I8904)</f>
      </c>
      <c r="K8904" s="87" t="str">
        <v/>
      </c>
    </row>
    <row r="8905">
      <c r="A8905" s="74" t="str">
        <v/>
      </c>
      <c r="B8905" s="74" t="str">
        <v/>
      </c>
      <c r="C8905" s="75">
        <f>IF($E8905="","",IFERROR(VLOOKUP(TRIM(E8905&amp;""),'Référentiel Articles'!$A$2:$F$634,2,FALSE),""))</f>
      </c>
      <c r="D8905" s="75">
        <f>IF($E8905="","",IFERROR(VLOOKUP(TRIM(E8905&amp;""),'Référentiel Articles'!$A$2:$F$634,3,FALSE),""))</f>
      </c>
      <c r="E8905" s="74" t="str">
        <v/>
      </c>
      <c r="F8905" s="75">
        <f>IF($E8905="","",IFERROR(VLOOKUP(TRIM(E8905&amp;""),'Référentiel Articles'!$A$2:$F$634,4,FALSE),""))</f>
      </c>
      <c r="G8905" s="76">
        <f>IF($E8905="","",IFERROR(VLOOKUP(TRIM(E8905&amp;""),'Référentiel Articles'!$A$2:$F$634,5,FALSE),""))</f>
      </c>
      <c r="H8905" s="77" t="str">
        <v/>
      </c>
      <c r="I8905" s="76">
        <f>IF($E8905="","",IFERROR(VLOOKUP(TRIM(E8905&amp;""),'Référentiel Articles'!$A$2:$F$634,6,FALSE),""))</f>
      </c>
      <c r="J8905" s="78">
        <f>IF(OR($E8905="",$H8905=""),"",$H8905*$I8905)</f>
      </c>
      <c r="K8905" s="79" t="str">
        <v/>
      </c>
    </row>
    <row r="8906">
      <c r="A8906" s="81" t="str">
        <v/>
      </c>
      <c r="B8906" s="81" t="str">
        <v/>
      </c>
      <c r="C8906" s="83">
        <f>IF($E8906="","",IFERROR(VLOOKUP(TRIM(E8906&amp;""),'Référentiel Articles'!$A$2:$F$634,2,FALSE),""))</f>
      </c>
      <c r="D8906" s="83">
        <f>IF($E8906="","",IFERROR(VLOOKUP(TRIM(E8906&amp;""),'Référentiel Articles'!$A$2:$F$634,3,FALSE),""))</f>
      </c>
      <c r="E8906" s="81" t="str">
        <v/>
      </c>
      <c r="F8906" s="83">
        <f>IF($E8906="","",IFERROR(VLOOKUP(TRIM(E8906&amp;""),'Référentiel Articles'!$A$2:$F$634,4,FALSE),""))</f>
      </c>
      <c r="G8906" s="84">
        <f>IF($E8906="","",IFERROR(VLOOKUP(TRIM(E8906&amp;""),'Référentiel Articles'!$A$2:$F$634,5,FALSE),""))</f>
      </c>
      <c r="H8906" s="85" t="str">
        <v/>
      </c>
      <c r="I8906" s="84">
        <f>IF($E8906="","",IFERROR(VLOOKUP(TRIM(E8906&amp;""),'Référentiel Articles'!$A$2:$F$634,6,FALSE),""))</f>
      </c>
      <c r="J8906" s="90">
        <f>IF(OR($E8906="",$H8906=""),"",$H8906*$I8906)</f>
      </c>
      <c r="K8906" s="87" t="str">
        <v/>
      </c>
    </row>
    <row r="8907">
      <c r="A8907" s="74" t="str">
        <v/>
      </c>
      <c r="B8907" s="74" t="str">
        <v/>
      </c>
      <c r="C8907" s="75">
        <f>IF($E8907="","",IFERROR(VLOOKUP(TRIM(E8907&amp;""),'Référentiel Articles'!$A$2:$F$634,2,FALSE),""))</f>
      </c>
      <c r="D8907" s="75">
        <f>IF($E8907="","",IFERROR(VLOOKUP(TRIM(E8907&amp;""),'Référentiel Articles'!$A$2:$F$634,3,FALSE),""))</f>
      </c>
      <c r="E8907" s="74" t="str">
        <v/>
      </c>
      <c r="F8907" s="75">
        <f>IF($E8907="","",IFERROR(VLOOKUP(TRIM(E8907&amp;""),'Référentiel Articles'!$A$2:$F$634,4,FALSE),""))</f>
      </c>
      <c r="G8907" s="76">
        <f>IF($E8907="","",IFERROR(VLOOKUP(TRIM(E8907&amp;""),'Référentiel Articles'!$A$2:$F$634,5,FALSE),""))</f>
      </c>
      <c r="H8907" s="77" t="str">
        <v/>
      </c>
      <c r="I8907" s="76">
        <f>IF($E8907="","",IFERROR(VLOOKUP(TRIM(E8907&amp;""),'Référentiel Articles'!$A$2:$F$634,6,FALSE),""))</f>
      </c>
      <c r="J8907" s="78">
        <f>IF(OR($E8907="",$H8907=""),"",$H8907*$I8907)</f>
      </c>
      <c r="K8907" s="79" t="str">
        <v/>
      </c>
    </row>
    <row r="8908">
      <c r="A8908" s="81" t="str">
        <v/>
      </c>
      <c r="B8908" s="81" t="str">
        <v/>
      </c>
      <c r="C8908" s="83">
        <f>IF($E8908="","",IFERROR(VLOOKUP(TRIM(E8908&amp;""),'Référentiel Articles'!$A$2:$F$634,2,FALSE),""))</f>
      </c>
      <c r="D8908" s="83">
        <f>IF($E8908="","",IFERROR(VLOOKUP(TRIM(E8908&amp;""),'Référentiel Articles'!$A$2:$F$634,3,FALSE),""))</f>
      </c>
      <c r="E8908" s="81" t="str">
        <v/>
      </c>
      <c r="F8908" s="83">
        <f>IF($E8908="","",IFERROR(VLOOKUP(TRIM(E8908&amp;""),'Référentiel Articles'!$A$2:$F$634,4,FALSE),""))</f>
      </c>
      <c r="G8908" s="84">
        <f>IF($E8908="","",IFERROR(VLOOKUP(TRIM(E8908&amp;""),'Référentiel Articles'!$A$2:$F$634,5,FALSE),""))</f>
      </c>
      <c r="H8908" s="85" t="str">
        <v/>
      </c>
      <c r="I8908" s="84">
        <f>IF($E8908="","",IFERROR(VLOOKUP(TRIM(E8908&amp;""),'Référentiel Articles'!$A$2:$F$634,6,FALSE),""))</f>
      </c>
      <c r="J8908" s="90">
        <f>IF(OR($E8908="",$H8908=""),"",$H8908*$I8908)</f>
      </c>
      <c r="K8908" s="87" t="str">
        <v/>
      </c>
    </row>
    <row r="8909">
      <c r="A8909" s="74" t="str">
        <v/>
      </c>
      <c r="B8909" s="74" t="str">
        <v/>
      </c>
      <c r="C8909" s="75">
        <f>IF($E8909="","",IFERROR(VLOOKUP(TRIM(E8909&amp;""),'Référentiel Articles'!$A$2:$F$634,2,FALSE),""))</f>
      </c>
      <c r="D8909" s="75">
        <f>IF($E8909="","",IFERROR(VLOOKUP(TRIM(E8909&amp;""),'Référentiel Articles'!$A$2:$F$634,3,FALSE),""))</f>
      </c>
      <c r="E8909" s="74" t="str">
        <v/>
      </c>
      <c r="F8909" s="75">
        <f>IF($E8909="","",IFERROR(VLOOKUP(TRIM(E8909&amp;""),'Référentiel Articles'!$A$2:$F$634,4,FALSE),""))</f>
      </c>
      <c r="G8909" s="76">
        <f>IF($E8909="","",IFERROR(VLOOKUP(TRIM(E8909&amp;""),'Référentiel Articles'!$A$2:$F$634,5,FALSE),""))</f>
      </c>
      <c r="H8909" s="77" t="str">
        <v/>
      </c>
      <c r="I8909" s="76">
        <f>IF($E8909="","",IFERROR(VLOOKUP(TRIM(E8909&amp;""),'Référentiel Articles'!$A$2:$F$634,6,FALSE),""))</f>
      </c>
      <c r="J8909" s="78">
        <f>IF(OR($E8909="",$H8909=""),"",$H8909*$I8909)</f>
      </c>
      <c r="K8909" s="79" t="str">
        <v/>
      </c>
    </row>
    <row r="8910">
      <c r="A8910" s="81" t="str">
        <v/>
      </c>
      <c r="B8910" s="81" t="str">
        <v/>
      </c>
      <c r="C8910" s="83">
        <f>IF($E8910="","",IFERROR(VLOOKUP(TRIM(E8910&amp;""),'Référentiel Articles'!$A$2:$F$634,2,FALSE),""))</f>
      </c>
      <c r="D8910" s="83">
        <f>IF($E8910="","",IFERROR(VLOOKUP(TRIM(E8910&amp;""),'Référentiel Articles'!$A$2:$F$634,3,FALSE),""))</f>
      </c>
      <c r="E8910" s="81" t="str">
        <v/>
      </c>
      <c r="F8910" s="83">
        <f>IF($E8910="","",IFERROR(VLOOKUP(TRIM(E8910&amp;""),'Référentiel Articles'!$A$2:$F$634,4,FALSE),""))</f>
      </c>
      <c r="G8910" s="84">
        <f>IF($E8910="","",IFERROR(VLOOKUP(TRIM(E8910&amp;""),'Référentiel Articles'!$A$2:$F$634,5,FALSE),""))</f>
      </c>
      <c r="H8910" s="85" t="str">
        <v/>
      </c>
      <c r="I8910" s="84">
        <f>IF($E8910="","",IFERROR(VLOOKUP(TRIM(E8910&amp;""),'Référentiel Articles'!$A$2:$F$634,6,FALSE),""))</f>
      </c>
      <c r="J8910" s="90">
        <f>IF(OR($E8910="",$H8910=""),"",$H8910*$I8910)</f>
      </c>
      <c r="K8910" s="87" t="str">
        <v/>
      </c>
    </row>
    <row r="8911">
      <c r="A8911" s="74" t="str">
        <v/>
      </c>
      <c r="B8911" s="74" t="str">
        <v/>
      </c>
      <c r="C8911" s="75">
        <f>IF($E8911="","",IFERROR(VLOOKUP(TRIM(E8911&amp;""),'Référentiel Articles'!$A$2:$F$634,2,FALSE),""))</f>
      </c>
      <c r="D8911" s="75">
        <f>IF($E8911="","",IFERROR(VLOOKUP(TRIM(E8911&amp;""),'Référentiel Articles'!$A$2:$F$634,3,FALSE),""))</f>
      </c>
      <c r="E8911" s="74" t="str">
        <v/>
      </c>
      <c r="F8911" s="75">
        <f>IF($E8911="","",IFERROR(VLOOKUP(TRIM(E8911&amp;""),'Référentiel Articles'!$A$2:$F$634,4,FALSE),""))</f>
      </c>
      <c r="G8911" s="76">
        <f>IF($E8911="","",IFERROR(VLOOKUP(TRIM(E8911&amp;""),'Référentiel Articles'!$A$2:$F$634,5,FALSE),""))</f>
      </c>
      <c r="H8911" s="77" t="str">
        <v/>
      </c>
      <c r="I8911" s="76">
        <f>IF($E8911="","",IFERROR(VLOOKUP(TRIM(E8911&amp;""),'Référentiel Articles'!$A$2:$F$634,6,FALSE),""))</f>
      </c>
      <c r="J8911" s="78">
        <f>IF(OR($E8911="",$H8911=""),"",$H8911*$I8911)</f>
      </c>
      <c r="K8911" s="79" t="str">
        <v/>
      </c>
    </row>
    <row r="8912">
      <c r="A8912" s="81" t="str">
        <v/>
      </c>
      <c r="B8912" s="81" t="str">
        <v/>
      </c>
      <c r="C8912" s="83">
        <f>IF($E8912="","",IFERROR(VLOOKUP(TRIM(E8912&amp;""),'Référentiel Articles'!$A$2:$F$634,2,FALSE),""))</f>
      </c>
      <c r="D8912" s="83">
        <f>IF($E8912="","",IFERROR(VLOOKUP(TRIM(E8912&amp;""),'Référentiel Articles'!$A$2:$F$634,3,FALSE),""))</f>
      </c>
      <c r="E8912" s="81" t="str">
        <v/>
      </c>
      <c r="F8912" s="83">
        <f>IF($E8912="","",IFERROR(VLOOKUP(TRIM(E8912&amp;""),'Référentiel Articles'!$A$2:$F$634,4,FALSE),""))</f>
      </c>
      <c r="G8912" s="84">
        <f>IF($E8912="","",IFERROR(VLOOKUP(TRIM(E8912&amp;""),'Référentiel Articles'!$A$2:$F$634,5,FALSE),""))</f>
      </c>
      <c r="H8912" s="85" t="str">
        <v/>
      </c>
      <c r="I8912" s="84">
        <f>IF($E8912="","",IFERROR(VLOOKUP(TRIM(E8912&amp;""),'Référentiel Articles'!$A$2:$F$634,6,FALSE),""))</f>
      </c>
      <c r="J8912" s="90">
        <f>IF(OR($E8912="",$H8912=""),"",$H8912*$I8912)</f>
      </c>
      <c r="K8912" s="87" t="str">
        <v/>
      </c>
    </row>
    <row r="8913">
      <c r="A8913" s="74" t="str">
        <v/>
      </c>
      <c r="B8913" s="74" t="str">
        <v/>
      </c>
      <c r="C8913" s="75">
        <f>IF($E8913="","",IFERROR(VLOOKUP(TRIM(E8913&amp;""),'Référentiel Articles'!$A$2:$F$634,2,FALSE),""))</f>
      </c>
      <c r="D8913" s="75">
        <f>IF($E8913="","",IFERROR(VLOOKUP(TRIM(E8913&amp;""),'Référentiel Articles'!$A$2:$F$634,3,FALSE),""))</f>
      </c>
      <c r="E8913" s="74" t="str">
        <v/>
      </c>
      <c r="F8913" s="75">
        <f>IF($E8913="","",IFERROR(VLOOKUP(TRIM(E8913&amp;""),'Référentiel Articles'!$A$2:$F$634,4,FALSE),""))</f>
      </c>
      <c r="G8913" s="76">
        <f>IF($E8913="","",IFERROR(VLOOKUP(TRIM(E8913&amp;""),'Référentiel Articles'!$A$2:$F$634,5,FALSE),""))</f>
      </c>
      <c r="H8913" s="77" t="str">
        <v/>
      </c>
      <c r="I8913" s="76">
        <f>IF($E8913="","",IFERROR(VLOOKUP(TRIM(E8913&amp;""),'Référentiel Articles'!$A$2:$F$634,6,FALSE),""))</f>
      </c>
      <c r="J8913" s="78">
        <f>IF(OR($E8913="",$H8913=""),"",$H8913*$I8913)</f>
      </c>
      <c r="K8913" s="79" t="str">
        <v/>
      </c>
    </row>
    <row r="8914">
      <c r="A8914" s="81" t="str">
        <v/>
      </c>
      <c r="B8914" s="81" t="str">
        <v/>
      </c>
      <c r="C8914" s="83">
        <f>IF($E8914="","",IFERROR(VLOOKUP(TRIM(E8914&amp;""),'Référentiel Articles'!$A$2:$F$634,2,FALSE),""))</f>
      </c>
      <c r="D8914" s="83">
        <f>IF($E8914="","",IFERROR(VLOOKUP(TRIM(E8914&amp;""),'Référentiel Articles'!$A$2:$F$634,3,FALSE),""))</f>
      </c>
      <c r="E8914" s="81" t="str">
        <v/>
      </c>
      <c r="F8914" s="83">
        <f>IF($E8914="","",IFERROR(VLOOKUP(TRIM(E8914&amp;""),'Référentiel Articles'!$A$2:$F$634,4,FALSE),""))</f>
      </c>
      <c r="G8914" s="84">
        <f>IF($E8914="","",IFERROR(VLOOKUP(TRIM(E8914&amp;""),'Référentiel Articles'!$A$2:$F$634,5,FALSE),""))</f>
      </c>
      <c r="H8914" s="85" t="str">
        <v/>
      </c>
      <c r="I8914" s="84">
        <f>IF($E8914="","",IFERROR(VLOOKUP(TRIM(E8914&amp;""),'Référentiel Articles'!$A$2:$F$634,6,FALSE),""))</f>
      </c>
      <c r="J8914" s="90">
        <f>IF(OR($E8914="",$H8914=""),"",$H8914*$I8914)</f>
      </c>
      <c r="K8914" s="87" t="str">
        <v/>
      </c>
    </row>
    <row r="8915">
      <c r="A8915" s="74" t="str">
        <v/>
      </c>
      <c r="B8915" s="74" t="str">
        <v/>
      </c>
      <c r="C8915" s="75">
        <f>IF($E8915="","",IFERROR(VLOOKUP(TRIM(E8915&amp;""),'Référentiel Articles'!$A$2:$F$634,2,FALSE),""))</f>
      </c>
      <c r="D8915" s="75">
        <f>IF($E8915="","",IFERROR(VLOOKUP(TRIM(E8915&amp;""),'Référentiel Articles'!$A$2:$F$634,3,FALSE),""))</f>
      </c>
      <c r="E8915" s="74" t="str">
        <v/>
      </c>
      <c r="F8915" s="75">
        <f>IF($E8915="","",IFERROR(VLOOKUP(TRIM(E8915&amp;""),'Référentiel Articles'!$A$2:$F$634,4,FALSE),""))</f>
      </c>
      <c r="G8915" s="76">
        <f>IF($E8915="","",IFERROR(VLOOKUP(TRIM(E8915&amp;""),'Référentiel Articles'!$A$2:$F$634,5,FALSE),""))</f>
      </c>
      <c r="H8915" s="77" t="str">
        <v/>
      </c>
      <c r="I8915" s="76">
        <f>IF($E8915="","",IFERROR(VLOOKUP(TRIM(E8915&amp;""),'Référentiel Articles'!$A$2:$F$634,6,FALSE),""))</f>
      </c>
      <c r="J8915" s="78">
        <f>IF(OR($E8915="",$H8915=""),"",$H8915*$I8915)</f>
      </c>
      <c r="K8915" s="79" t="str">
        <v/>
      </c>
    </row>
    <row r="8916">
      <c r="A8916" s="81" t="str">
        <v/>
      </c>
      <c r="B8916" s="81" t="str">
        <v/>
      </c>
      <c r="C8916" s="83">
        <f>IF($E8916="","",IFERROR(VLOOKUP(TRIM(E8916&amp;""),'Référentiel Articles'!$A$2:$F$634,2,FALSE),""))</f>
      </c>
      <c r="D8916" s="83">
        <f>IF($E8916="","",IFERROR(VLOOKUP(TRIM(E8916&amp;""),'Référentiel Articles'!$A$2:$F$634,3,FALSE),""))</f>
      </c>
      <c r="E8916" s="81" t="str">
        <v/>
      </c>
      <c r="F8916" s="83">
        <f>IF($E8916="","",IFERROR(VLOOKUP(TRIM(E8916&amp;""),'Référentiel Articles'!$A$2:$F$634,4,FALSE),""))</f>
      </c>
      <c r="G8916" s="84">
        <f>IF($E8916="","",IFERROR(VLOOKUP(TRIM(E8916&amp;""),'Référentiel Articles'!$A$2:$F$634,5,FALSE),""))</f>
      </c>
      <c r="H8916" s="85" t="str">
        <v/>
      </c>
      <c r="I8916" s="84">
        <f>IF($E8916="","",IFERROR(VLOOKUP(TRIM(E8916&amp;""),'Référentiel Articles'!$A$2:$F$634,6,FALSE),""))</f>
      </c>
      <c r="J8916" s="90">
        <f>IF(OR($E8916="",$H8916=""),"",$H8916*$I8916)</f>
      </c>
      <c r="K8916" s="87" t="str">
        <v/>
      </c>
    </row>
    <row r="8917">
      <c r="A8917" s="74" t="str">
        <v/>
      </c>
      <c r="B8917" s="74" t="str">
        <v/>
      </c>
      <c r="C8917" s="75">
        <f>IF($E8917="","",IFERROR(VLOOKUP(TRIM(E8917&amp;""),'Référentiel Articles'!$A$2:$F$634,2,FALSE),""))</f>
      </c>
      <c r="D8917" s="75">
        <f>IF($E8917="","",IFERROR(VLOOKUP(TRIM(E8917&amp;""),'Référentiel Articles'!$A$2:$F$634,3,FALSE),""))</f>
      </c>
      <c r="E8917" s="74" t="str">
        <v/>
      </c>
      <c r="F8917" s="75">
        <f>IF($E8917="","",IFERROR(VLOOKUP(TRIM(E8917&amp;""),'Référentiel Articles'!$A$2:$F$634,4,FALSE),""))</f>
      </c>
      <c r="G8917" s="76">
        <f>IF($E8917="","",IFERROR(VLOOKUP(TRIM(E8917&amp;""),'Référentiel Articles'!$A$2:$F$634,5,FALSE),""))</f>
      </c>
      <c r="H8917" s="77" t="str">
        <v/>
      </c>
      <c r="I8917" s="76">
        <f>IF($E8917="","",IFERROR(VLOOKUP(TRIM(E8917&amp;""),'Référentiel Articles'!$A$2:$F$634,6,FALSE),""))</f>
      </c>
      <c r="J8917" s="78">
        <f>IF(OR($E8917="",$H8917=""),"",$H8917*$I8917)</f>
      </c>
      <c r="K8917" s="79" t="str">
        <v/>
      </c>
    </row>
    <row r="8918">
      <c r="A8918" s="81" t="str">
        <v/>
      </c>
      <c r="B8918" s="81" t="str">
        <v/>
      </c>
      <c r="C8918" s="83">
        <f>IF($E8918="","",IFERROR(VLOOKUP(TRIM(E8918&amp;""),'Référentiel Articles'!$A$2:$F$634,2,FALSE),""))</f>
      </c>
      <c r="D8918" s="83">
        <f>IF($E8918="","",IFERROR(VLOOKUP(TRIM(E8918&amp;""),'Référentiel Articles'!$A$2:$F$634,3,FALSE),""))</f>
      </c>
      <c r="E8918" s="81" t="str">
        <v/>
      </c>
      <c r="F8918" s="83">
        <f>IF($E8918="","",IFERROR(VLOOKUP(TRIM(E8918&amp;""),'Référentiel Articles'!$A$2:$F$634,4,FALSE),""))</f>
      </c>
      <c r="G8918" s="84">
        <f>IF($E8918="","",IFERROR(VLOOKUP(TRIM(E8918&amp;""),'Référentiel Articles'!$A$2:$F$634,5,FALSE),""))</f>
      </c>
      <c r="H8918" s="85" t="str">
        <v/>
      </c>
      <c r="I8918" s="84">
        <f>IF($E8918="","",IFERROR(VLOOKUP(TRIM(E8918&amp;""),'Référentiel Articles'!$A$2:$F$634,6,FALSE),""))</f>
      </c>
      <c r="J8918" s="90">
        <f>IF(OR($E8918="",$H8918=""),"",$H8918*$I8918)</f>
      </c>
      <c r="K8918" s="87" t="str">
        <v/>
      </c>
    </row>
    <row r="8919">
      <c r="A8919" s="74" t="str">
        <v/>
      </c>
      <c r="B8919" s="74" t="str">
        <v/>
      </c>
      <c r="C8919" s="75">
        <f>IF($E8919="","",IFERROR(VLOOKUP(TRIM(E8919&amp;""),'Référentiel Articles'!$A$2:$F$634,2,FALSE),""))</f>
      </c>
      <c r="D8919" s="75">
        <f>IF($E8919="","",IFERROR(VLOOKUP(TRIM(E8919&amp;""),'Référentiel Articles'!$A$2:$F$634,3,FALSE),""))</f>
      </c>
      <c r="E8919" s="74" t="str">
        <v/>
      </c>
      <c r="F8919" s="75">
        <f>IF($E8919="","",IFERROR(VLOOKUP(TRIM(E8919&amp;""),'Référentiel Articles'!$A$2:$F$634,4,FALSE),""))</f>
      </c>
      <c r="G8919" s="76">
        <f>IF($E8919="","",IFERROR(VLOOKUP(TRIM(E8919&amp;""),'Référentiel Articles'!$A$2:$F$634,5,FALSE),""))</f>
      </c>
      <c r="H8919" s="77" t="str">
        <v/>
      </c>
      <c r="I8919" s="76">
        <f>IF($E8919="","",IFERROR(VLOOKUP(TRIM(E8919&amp;""),'Référentiel Articles'!$A$2:$F$634,6,FALSE),""))</f>
      </c>
      <c r="J8919" s="78">
        <f>IF(OR($E8919="",$H8919=""),"",$H8919*$I8919)</f>
      </c>
      <c r="K8919" s="79" t="str">
        <v/>
      </c>
    </row>
    <row r="8920">
      <c r="A8920" s="81" t="str">
        <v/>
      </c>
      <c r="B8920" s="81" t="str">
        <v/>
      </c>
      <c r="C8920" s="83">
        <f>IF($E8920="","",IFERROR(VLOOKUP(TRIM(E8920&amp;""),'Référentiel Articles'!$A$2:$F$634,2,FALSE),""))</f>
      </c>
      <c r="D8920" s="83">
        <f>IF($E8920="","",IFERROR(VLOOKUP(TRIM(E8920&amp;""),'Référentiel Articles'!$A$2:$F$634,3,FALSE),""))</f>
      </c>
      <c r="E8920" s="81" t="str">
        <v/>
      </c>
      <c r="F8920" s="83">
        <f>IF($E8920="","",IFERROR(VLOOKUP(TRIM(E8920&amp;""),'Référentiel Articles'!$A$2:$F$634,4,FALSE),""))</f>
      </c>
      <c r="G8920" s="84">
        <f>IF($E8920="","",IFERROR(VLOOKUP(TRIM(E8920&amp;""),'Référentiel Articles'!$A$2:$F$634,5,FALSE),""))</f>
      </c>
      <c r="H8920" s="85" t="str">
        <v/>
      </c>
      <c r="I8920" s="84">
        <f>IF($E8920="","",IFERROR(VLOOKUP(TRIM(E8920&amp;""),'Référentiel Articles'!$A$2:$F$634,6,FALSE),""))</f>
      </c>
      <c r="J8920" s="90">
        <f>IF(OR($E8920="",$H8920=""),"",$H8920*$I8920)</f>
      </c>
      <c r="K8920" s="87" t="str">
        <v/>
      </c>
    </row>
    <row r="8921">
      <c r="A8921" s="74" t="str">
        <v/>
      </c>
      <c r="B8921" s="74" t="str">
        <v/>
      </c>
      <c r="C8921" s="75">
        <f>IF($E8921="","",IFERROR(VLOOKUP(TRIM(E8921&amp;""),'Référentiel Articles'!$A$2:$F$634,2,FALSE),""))</f>
      </c>
      <c r="D8921" s="75">
        <f>IF($E8921="","",IFERROR(VLOOKUP(TRIM(E8921&amp;""),'Référentiel Articles'!$A$2:$F$634,3,FALSE),""))</f>
      </c>
      <c r="E8921" s="74" t="str">
        <v/>
      </c>
      <c r="F8921" s="75">
        <f>IF($E8921="","",IFERROR(VLOOKUP(TRIM(E8921&amp;""),'Référentiel Articles'!$A$2:$F$634,4,FALSE),""))</f>
      </c>
      <c r="G8921" s="76">
        <f>IF($E8921="","",IFERROR(VLOOKUP(TRIM(E8921&amp;""),'Référentiel Articles'!$A$2:$F$634,5,FALSE),""))</f>
      </c>
      <c r="H8921" s="77" t="str">
        <v/>
      </c>
      <c r="I8921" s="76">
        <f>IF($E8921="","",IFERROR(VLOOKUP(TRIM(E8921&amp;""),'Référentiel Articles'!$A$2:$F$634,6,FALSE),""))</f>
      </c>
      <c r="J8921" s="78">
        <f>IF(OR($E8921="",$H8921=""),"",$H8921*$I8921)</f>
      </c>
      <c r="K8921" s="79" t="str">
        <v/>
      </c>
    </row>
    <row r="8922">
      <c r="A8922" s="81" t="str">
        <v/>
      </c>
      <c r="B8922" s="81" t="str">
        <v/>
      </c>
      <c r="C8922" s="83">
        <f>IF($E8922="","",IFERROR(VLOOKUP(TRIM(E8922&amp;""),'Référentiel Articles'!$A$2:$F$634,2,FALSE),""))</f>
      </c>
      <c r="D8922" s="83">
        <f>IF($E8922="","",IFERROR(VLOOKUP(TRIM(E8922&amp;""),'Référentiel Articles'!$A$2:$F$634,3,FALSE),""))</f>
      </c>
      <c r="E8922" s="81" t="str">
        <v/>
      </c>
      <c r="F8922" s="83">
        <f>IF($E8922="","",IFERROR(VLOOKUP(TRIM(E8922&amp;""),'Référentiel Articles'!$A$2:$F$634,4,FALSE),""))</f>
      </c>
      <c r="G8922" s="84">
        <f>IF($E8922="","",IFERROR(VLOOKUP(TRIM(E8922&amp;""),'Référentiel Articles'!$A$2:$F$634,5,FALSE),""))</f>
      </c>
      <c r="H8922" s="85" t="str">
        <v/>
      </c>
      <c r="I8922" s="84">
        <f>IF($E8922="","",IFERROR(VLOOKUP(TRIM(E8922&amp;""),'Référentiel Articles'!$A$2:$F$634,6,FALSE),""))</f>
      </c>
      <c r="J8922" s="90">
        <f>IF(OR($E8922="",$H8922=""),"",$H8922*$I8922)</f>
      </c>
      <c r="K8922" s="87" t="str">
        <v/>
      </c>
    </row>
    <row r="8923">
      <c r="A8923" s="74" t="str">
        <v/>
      </c>
      <c r="B8923" s="74" t="str">
        <v/>
      </c>
      <c r="C8923" s="75">
        <f>IF($E8923="","",IFERROR(VLOOKUP(TRIM(E8923&amp;""),'Référentiel Articles'!$A$2:$F$634,2,FALSE),""))</f>
      </c>
      <c r="D8923" s="75">
        <f>IF($E8923="","",IFERROR(VLOOKUP(TRIM(E8923&amp;""),'Référentiel Articles'!$A$2:$F$634,3,FALSE),""))</f>
      </c>
      <c r="E8923" s="74" t="str">
        <v/>
      </c>
      <c r="F8923" s="75">
        <f>IF($E8923="","",IFERROR(VLOOKUP(TRIM(E8923&amp;""),'Référentiel Articles'!$A$2:$F$634,4,FALSE),""))</f>
      </c>
      <c r="G8923" s="76">
        <f>IF($E8923="","",IFERROR(VLOOKUP(TRIM(E8923&amp;""),'Référentiel Articles'!$A$2:$F$634,5,FALSE),""))</f>
      </c>
      <c r="H8923" s="77" t="str">
        <v/>
      </c>
      <c r="I8923" s="76">
        <f>IF($E8923="","",IFERROR(VLOOKUP(TRIM(E8923&amp;""),'Référentiel Articles'!$A$2:$F$634,6,FALSE),""))</f>
      </c>
      <c r="J8923" s="78">
        <f>IF(OR($E8923="",$H8923=""),"",$H8923*$I8923)</f>
      </c>
      <c r="K8923" s="79" t="str">
        <v/>
      </c>
    </row>
    <row r="8924">
      <c r="A8924" s="81" t="str">
        <v/>
      </c>
      <c r="B8924" s="81" t="str">
        <v/>
      </c>
      <c r="C8924" s="83">
        <f>IF($E8924="","",IFERROR(VLOOKUP(TRIM(E8924&amp;""),'Référentiel Articles'!$A$2:$F$634,2,FALSE),""))</f>
      </c>
      <c r="D8924" s="83">
        <f>IF($E8924="","",IFERROR(VLOOKUP(TRIM(E8924&amp;""),'Référentiel Articles'!$A$2:$F$634,3,FALSE),""))</f>
      </c>
      <c r="E8924" s="81" t="str">
        <v/>
      </c>
      <c r="F8924" s="83">
        <f>IF($E8924="","",IFERROR(VLOOKUP(TRIM(E8924&amp;""),'Référentiel Articles'!$A$2:$F$634,4,FALSE),""))</f>
      </c>
      <c r="G8924" s="84">
        <f>IF($E8924="","",IFERROR(VLOOKUP(TRIM(E8924&amp;""),'Référentiel Articles'!$A$2:$F$634,5,FALSE),""))</f>
      </c>
      <c r="H8924" s="85" t="str">
        <v/>
      </c>
      <c r="I8924" s="84">
        <f>IF($E8924="","",IFERROR(VLOOKUP(TRIM(E8924&amp;""),'Référentiel Articles'!$A$2:$F$634,6,FALSE),""))</f>
      </c>
      <c r="J8924" s="90">
        <f>IF(OR($E8924="",$H8924=""),"",$H8924*$I8924)</f>
      </c>
      <c r="K8924" s="87" t="str">
        <v/>
      </c>
    </row>
    <row r="8925">
      <c r="A8925" s="74" t="str">
        <v/>
      </c>
      <c r="B8925" s="74" t="str">
        <v/>
      </c>
      <c r="C8925" s="75">
        <f>IF($E8925="","",IFERROR(VLOOKUP(TRIM(E8925&amp;""),'Référentiel Articles'!$A$2:$F$634,2,FALSE),""))</f>
      </c>
      <c r="D8925" s="75">
        <f>IF($E8925="","",IFERROR(VLOOKUP(TRIM(E8925&amp;""),'Référentiel Articles'!$A$2:$F$634,3,FALSE),""))</f>
      </c>
      <c r="E8925" s="74" t="str">
        <v/>
      </c>
      <c r="F8925" s="75">
        <f>IF($E8925="","",IFERROR(VLOOKUP(TRIM(E8925&amp;""),'Référentiel Articles'!$A$2:$F$634,4,FALSE),""))</f>
      </c>
      <c r="G8925" s="76">
        <f>IF($E8925="","",IFERROR(VLOOKUP(TRIM(E8925&amp;""),'Référentiel Articles'!$A$2:$F$634,5,FALSE),""))</f>
      </c>
      <c r="H8925" s="77" t="str">
        <v/>
      </c>
      <c r="I8925" s="76">
        <f>IF($E8925="","",IFERROR(VLOOKUP(TRIM(E8925&amp;""),'Référentiel Articles'!$A$2:$F$634,6,FALSE),""))</f>
      </c>
      <c r="J8925" s="78">
        <f>IF(OR($E8925="",$H8925=""),"",$H8925*$I8925)</f>
      </c>
      <c r="K8925" s="79" t="str">
        <v/>
      </c>
    </row>
    <row r="8926">
      <c r="A8926" s="81" t="str">
        <v/>
      </c>
      <c r="B8926" s="81" t="str">
        <v/>
      </c>
      <c r="C8926" s="83">
        <f>IF($E8926="","",IFERROR(VLOOKUP(TRIM(E8926&amp;""),'Référentiel Articles'!$A$2:$F$634,2,FALSE),""))</f>
      </c>
      <c r="D8926" s="83">
        <f>IF($E8926="","",IFERROR(VLOOKUP(TRIM(E8926&amp;""),'Référentiel Articles'!$A$2:$F$634,3,FALSE),""))</f>
      </c>
      <c r="E8926" s="81" t="str">
        <v/>
      </c>
      <c r="F8926" s="83">
        <f>IF($E8926="","",IFERROR(VLOOKUP(TRIM(E8926&amp;""),'Référentiel Articles'!$A$2:$F$634,4,FALSE),""))</f>
      </c>
      <c r="G8926" s="84">
        <f>IF($E8926="","",IFERROR(VLOOKUP(TRIM(E8926&amp;""),'Référentiel Articles'!$A$2:$F$634,5,FALSE),""))</f>
      </c>
      <c r="H8926" s="85" t="str">
        <v/>
      </c>
      <c r="I8926" s="84">
        <f>IF($E8926="","",IFERROR(VLOOKUP(TRIM(E8926&amp;""),'Référentiel Articles'!$A$2:$F$634,6,FALSE),""))</f>
      </c>
      <c r="J8926" s="90">
        <f>IF(OR($E8926="",$H8926=""),"",$H8926*$I8926)</f>
      </c>
      <c r="K8926" s="87" t="str">
        <v/>
      </c>
    </row>
    <row r="8927">
      <c r="A8927" s="74" t="str">
        <v/>
      </c>
      <c r="B8927" s="74" t="str">
        <v/>
      </c>
      <c r="C8927" s="75">
        <f>IF($E8927="","",IFERROR(VLOOKUP(TRIM(E8927&amp;""),'Référentiel Articles'!$A$2:$F$634,2,FALSE),""))</f>
      </c>
      <c r="D8927" s="75">
        <f>IF($E8927="","",IFERROR(VLOOKUP(TRIM(E8927&amp;""),'Référentiel Articles'!$A$2:$F$634,3,FALSE),""))</f>
      </c>
      <c r="E8927" s="74" t="str">
        <v/>
      </c>
      <c r="F8927" s="75">
        <f>IF($E8927="","",IFERROR(VLOOKUP(TRIM(E8927&amp;""),'Référentiel Articles'!$A$2:$F$634,4,FALSE),""))</f>
      </c>
      <c r="G8927" s="76">
        <f>IF($E8927="","",IFERROR(VLOOKUP(TRIM(E8927&amp;""),'Référentiel Articles'!$A$2:$F$634,5,FALSE),""))</f>
      </c>
      <c r="H8927" s="77" t="str">
        <v/>
      </c>
      <c r="I8927" s="76">
        <f>IF($E8927="","",IFERROR(VLOOKUP(TRIM(E8927&amp;""),'Référentiel Articles'!$A$2:$F$634,6,FALSE),""))</f>
      </c>
      <c r="J8927" s="78">
        <f>IF(OR($E8927="",$H8927=""),"",$H8927*$I8927)</f>
      </c>
      <c r="K8927" s="79" t="str">
        <v/>
      </c>
    </row>
    <row r="8928">
      <c r="A8928" s="81" t="str">
        <v/>
      </c>
      <c r="B8928" s="81" t="str">
        <v/>
      </c>
      <c r="C8928" s="83">
        <f>IF($E8928="","",IFERROR(VLOOKUP(TRIM(E8928&amp;""),'Référentiel Articles'!$A$2:$F$634,2,FALSE),""))</f>
      </c>
      <c r="D8928" s="83">
        <f>IF($E8928="","",IFERROR(VLOOKUP(TRIM(E8928&amp;""),'Référentiel Articles'!$A$2:$F$634,3,FALSE),""))</f>
      </c>
      <c r="E8928" s="81" t="str">
        <v/>
      </c>
      <c r="F8928" s="83">
        <f>IF($E8928="","",IFERROR(VLOOKUP(TRIM(E8928&amp;""),'Référentiel Articles'!$A$2:$F$634,4,FALSE),""))</f>
      </c>
      <c r="G8928" s="84">
        <f>IF($E8928="","",IFERROR(VLOOKUP(TRIM(E8928&amp;""),'Référentiel Articles'!$A$2:$F$634,5,FALSE),""))</f>
      </c>
      <c r="H8928" s="85" t="str">
        <v/>
      </c>
      <c r="I8928" s="84">
        <f>IF($E8928="","",IFERROR(VLOOKUP(TRIM(E8928&amp;""),'Référentiel Articles'!$A$2:$F$634,6,FALSE),""))</f>
      </c>
      <c r="J8928" s="90">
        <f>IF(OR($E8928="",$H8928=""),"",$H8928*$I8928)</f>
      </c>
      <c r="K8928" s="87" t="str">
        <v/>
      </c>
    </row>
    <row r="8929">
      <c r="A8929" s="74" t="str">
        <v/>
      </c>
      <c r="B8929" s="74" t="str">
        <v/>
      </c>
      <c r="C8929" s="75">
        <f>IF($E8929="","",IFERROR(VLOOKUP(TRIM(E8929&amp;""),'Référentiel Articles'!$A$2:$F$634,2,FALSE),""))</f>
      </c>
      <c r="D8929" s="75">
        <f>IF($E8929="","",IFERROR(VLOOKUP(TRIM(E8929&amp;""),'Référentiel Articles'!$A$2:$F$634,3,FALSE),""))</f>
      </c>
      <c r="E8929" s="74" t="str">
        <v/>
      </c>
      <c r="F8929" s="75">
        <f>IF($E8929="","",IFERROR(VLOOKUP(TRIM(E8929&amp;""),'Référentiel Articles'!$A$2:$F$634,4,FALSE),""))</f>
      </c>
      <c r="G8929" s="76">
        <f>IF($E8929="","",IFERROR(VLOOKUP(TRIM(E8929&amp;""),'Référentiel Articles'!$A$2:$F$634,5,FALSE),""))</f>
      </c>
      <c r="H8929" s="77" t="str">
        <v/>
      </c>
      <c r="I8929" s="76">
        <f>IF($E8929="","",IFERROR(VLOOKUP(TRIM(E8929&amp;""),'Référentiel Articles'!$A$2:$F$634,6,FALSE),""))</f>
      </c>
      <c r="J8929" s="78">
        <f>IF(OR($E8929="",$H8929=""),"",$H8929*$I8929)</f>
      </c>
      <c r="K8929" s="79" t="str">
        <v/>
      </c>
    </row>
    <row r="8930">
      <c r="A8930" s="81" t="str">
        <v/>
      </c>
      <c r="B8930" s="81" t="str">
        <v/>
      </c>
      <c r="C8930" s="83">
        <f>IF($E8930="","",IFERROR(VLOOKUP(TRIM(E8930&amp;""),'Référentiel Articles'!$A$2:$F$634,2,FALSE),""))</f>
      </c>
      <c r="D8930" s="83">
        <f>IF($E8930="","",IFERROR(VLOOKUP(TRIM(E8930&amp;""),'Référentiel Articles'!$A$2:$F$634,3,FALSE),""))</f>
      </c>
      <c r="E8930" s="81" t="str">
        <v/>
      </c>
      <c r="F8930" s="83">
        <f>IF($E8930="","",IFERROR(VLOOKUP(TRIM(E8930&amp;""),'Référentiel Articles'!$A$2:$F$634,4,FALSE),""))</f>
      </c>
      <c r="G8930" s="84">
        <f>IF($E8930="","",IFERROR(VLOOKUP(TRIM(E8930&amp;""),'Référentiel Articles'!$A$2:$F$634,5,FALSE),""))</f>
      </c>
      <c r="H8930" s="85" t="str">
        <v/>
      </c>
      <c r="I8930" s="84">
        <f>IF($E8930="","",IFERROR(VLOOKUP(TRIM(E8930&amp;""),'Référentiel Articles'!$A$2:$F$634,6,FALSE),""))</f>
      </c>
      <c r="J8930" s="90">
        <f>IF(OR($E8930="",$H8930=""),"",$H8930*$I8930)</f>
      </c>
      <c r="K8930" s="87" t="str">
        <v/>
      </c>
    </row>
    <row r="8931">
      <c r="A8931" s="74" t="str">
        <v/>
      </c>
      <c r="B8931" s="74" t="str">
        <v/>
      </c>
      <c r="C8931" s="75">
        <f>IF($E8931="","",IFERROR(VLOOKUP(TRIM(E8931&amp;""),'Référentiel Articles'!$A$2:$F$634,2,FALSE),""))</f>
      </c>
      <c r="D8931" s="75">
        <f>IF($E8931="","",IFERROR(VLOOKUP(TRIM(E8931&amp;""),'Référentiel Articles'!$A$2:$F$634,3,FALSE),""))</f>
      </c>
      <c r="E8931" s="74" t="str">
        <v/>
      </c>
      <c r="F8931" s="75">
        <f>IF($E8931="","",IFERROR(VLOOKUP(TRIM(E8931&amp;""),'Référentiel Articles'!$A$2:$F$634,4,FALSE),""))</f>
      </c>
      <c r="G8931" s="76">
        <f>IF($E8931="","",IFERROR(VLOOKUP(TRIM(E8931&amp;""),'Référentiel Articles'!$A$2:$F$634,5,FALSE),""))</f>
      </c>
      <c r="H8931" s="77" t="str">
        <v/>
      </c>
      <c r="I8931" s="76">
        <f>IF($E8931="","",IFERROR(VLOOKUP(TRIM(E8931&amp;""),'Référentiel Articles'!$A$2:$F$634,6,FALSE),""))</f>
      </c>
      <c r="J8931" s="78">
        <f>IF(OR($E8931="",$H8931=""),"",$H8931*$I8931)</f>
      </c>
      <c r="K8931" s="79" t="str">
        <v/>
      </c>
    </row>
    <row r="8932">
      <c r="A8932" s="81" t="str">
        <v/>
      </c>
      <c r="B8932" s="81" t="str">
        <v/>
      </c>
      <c r="C8932" s="83">
        <f>IF($E8932="","",IFERROR(VLOOKUP(TRIM(E8932&amp;""),'Référentiel Articles'!$A$2:$F$634,2,FALSE),""))</f>
      </c>
      <c r="D8932" s="83">
        <f>IF($E8932="","",IFERROR(VLOOKUP(TRIM(E8932&amp;""),'Référentiel Articles'!$A$2:$F$634,3,FALSE),""))</f>
      </c>
      <c r="E8932" s="81" t="str">
        <v/>
      </c>
      <c r="F8932" s="83">
        <f>IF($E8932="","",IFERROR(VLOOKUP(TRIM(E8932&amp;""),'Référentiel Articles'!$A$2:$F$634,4,FALSE),""))</f>
      </c>
      <c r="G8932" s="84">
        <f>IF($E8932="","",IFERROR(VLOOKUP(TRIM(E8932&amp;""),'Référentiel Articles'!$A$2:$F$634,5,FALSE),""))</f>
      </c>
      <c r="H8932" s="85" t="str">
        <v/>
      </c>
      <c r="I8932" s="84">
        <f>IF($E8932="","",IFERROR(VLOOKUP(TRIM(E8932&amp;""),'Référentiel Articles'!$A$2:$F$634,6,FALSE),""))</f>
      </c>
      <c r="J8932" s="90">
        <f>IF(OR($E8932="",$H8932=""),"",$H8932*$I8932)</f>
      </c>
      <c r="K8932" s="87" t="str">
        <v/>
      </c>
    </row>
    <row r="8933">
      <c r="A8933" s="74" t="str">
        <v/>
      </c>
      <c r="B8933" s="74" t="str">
        <v/>
      </c>
      <c r="C8933" s="75">
        <f>IF($E8933="","",IFERROR(VLOOKUP(TRIM(E8933&amp;""),'Référentiel Articles'!$A$2:$F$634,2,FALSE),""))</f>
      </c>
      <c r="D8933" s="75">
        <f>IF($E8933="","",IFERROR(VLOOKUP(TRIM(E8933&amp;""),'Référentiel Articles'!$A$2:$F$634,3,FALSE),""))</f>
      </c>
      <c r="E8933" s="74" t="str">
        <v/>
      </c>
      <c r="F8933" s="75">
        <f>IF($E8933="","",IFERROR(VLOOKUP(TRIM(E8933&amp;""),'Référentiel Articles'!$A$2:$F$634,4,FALSE),""))</f>
      </c>
      <c r="G8933" s="76">
        <f>IF($E8933="","",IFERROR(VLOOKUP(TRIM(E8933&amp;""),'Référentiel Articles'!$A$2:$F$634,5,FALSE),""))</f>
      </c>
      <c r="H8933" s="77" t="str">
        <v/>
      </c>
      <c r="I8933" s="76">
        <f>IF($E8933="","",IFERROR(VLOOKUP(TRIM(E8933&amp;""),'Référentiel Articles'!$A$2:$F$634,6,FALSE),""))</f>
      </c>
      <c r="J8933" s="78">
        <f>IF(OR($E8933="",$H8933=""),"",$H8933*$I8933)</f>
      </c>
      <c r="K8933" s="79" t="str">
        <v/>
      </c>
    </row>
    <row r="8934">
      <c r="A8934" s="81" t="str">
        <v/>
      </c>
      <c r="B8934" s="81" t="str">
        <v/>
      </c>
      <c r="C8934" s="83">
        <f>IF($E8934="","",IFERROR(VLOOKUP(TRIM(E8934&amp;""),'Référentiel Articles'!$A$2:$F$634,2,FALSE),""))</f>
      </c>
      <c r="D8934" s="83">
        <f>IF($E8934="","",IFERROR(VLOOKUP(TRIM(E8934&amp;""),'Référentiel Articles'!$A$2:$F$634,3,FALSE),""))</f>
      </c>
      <c r="E8934" s="81" t="str">
        <v/>
      </c>
      <c r="F8934" s="83">
        <f>IF($E8934="","",IFERROR(VLOOKUP(TRIM(E8934&amp;""),'Référentiel Articles'!$A$2:$F$634,4,FALSE),""))</f>
      </c>
      <c r="G8934" s="84">
        <f>IF($E8934="","",IFERROR(VLOOKUP(TRIM(E8934&amp;""),'Référentiel Articles'!$A$2:$F$634,5,FALSE),""))</f>
      </c>
      <c r="H8934" s="85" t="str">
        <v/>
      </c>
      <c r="I8934" s="84">
        <f>IF($E8934="","",IFERROR(VLOOKUP(TRIM(E8934&amp;""),'Référentiel Articles'!$A$2:$F$634,6,FALSE),""))</f>
      </c>
      <c r="J8934" s="90">
        <f>IF(OR($E8934="",$H8934=""),"",$H8934*$I8934)</f>
      </c>
      <c r="K8934" s="87" t="str">
        <v/>
      </c>
    </row>
    <row r="8935">
      <c r="A8935" s="74" t="str">
        <v/>
      </c>
      <c r="B8935" s="74" t="str">
        <v/>
      </c>
      <c r="C8935" s="75">
        <f>IF($E8935="","",IFERROR(VLOOKUP(TRIM(E8935&amp;""),'Référentiel Articles'!$A$2:$F$634,2,FALSE),""))</f>
      </c>
      <c r="D8935" s="75">
        <f>IF($E8935="","",IFERROR(VLOOKUP(TRIM(E8935&amp;""),'Référentiel Articles'!$A$2:$F$634,3,FALSE),""))</f>
      </c>
      <c r="E8935" s="74" t="str">
        <v/>
      </c>
      <c r="F8935" s="75">
        <f>IF($E8935="","",IFERROR(VLOOKUP(TRIM(E8935&amp;""),'Référentiel Articles'!$A$2:$F$634,4,FALSE),""))</f>
      </c>
      <c r="G8935" s="76">
        <f>IF($E8935="","",IFERROR(VLOOKUP(TRIM(E8935&amp;""),'Référentiel Articles'!$A$2:$F$634,5,FALSE),""))</f>
      </c>
      <c r="H8935" s="77" t="str">
        <v/>
      </c>
      <c r="I8935" s="76">
        <f>IF($E8935="","",IFERROR(VLOOKUP(TRIM(E8935&amp;""),'Référentiel Articles'!$A$2:$F$634,6,FALSE),""))</f>
      </c>
      <c r="J8935" s="78">
        <f>IF(OR($E8935="",$H8935=""),"",$H8935*$I8935)</f>
      </c>
      <c r="K8935" s="79" t="str">
        <v/>
      </c>
    </row>
    <row r="8936">
      <c r="A8936" s="81" t="str">
        <v/>
      </c>
      <c r="B8936" s="81" t="str">
        <v/>
      </c>
      <c r="C8936" s="83">
        <f>IF($E8936="","",IFERROR(VLOOKUP(TRIM(E8936&amp;""),'Référentiel Articles'!$A$2:$F$634,2,FALSE),""))</f>
      </c>
      <c r="D8936" s="83">
        <f>IF($E8936="","",IFERROR(VLOOKUP(TRIM(E8936&amp;""),'Référentiel Articles'!$A$2:$F$634,3,FALSE),""))</f>
      </c>
      <c r="E8936" s="81" t="str">
        <v/>
      </c>
      <c r="F8936" s="83">
        <f>IF($E8936="","",IFERROR(VLOOKUP(TRIM(E8936&amp;""),'Référentiel Articles'!$A$2:$F$634,4,FALSE),""))</f>
      </c>
      <c r="G8936" s="84">
        <f>IF($E8936="","",IFERROR(VLOOKUP(TRIM(E8936&amp;""),'Référentiel Articles'!$A$2:$F$634,5,FALSE),""))</f>
      </c>
      <c r="H8936" s="85" t="str">
        <v/>
      </c>
      <c r="I8936" s="84">
        <f>IF($E8936="","",IFERROR(VLOOKUP(TRIM(E8936&amp;""),'Référentiel Articles'!$A$2:$F$634,6,FALSE),""))</f>
      </c>
      <c r="J8936" s="90">
        <f>IF(OR($E8936="",$H8936=""),"",$H8936*$I8936)</f>
      </c>
      <c r="K8936" s="87" t="str">
        <v/>
      </c>
    </row>
    <row r="8937">
      <c r="A8937" s="74" t="str">
        <v/>
      </c>
      <c r="B8937" s="74" t="str">
        <v/>
      </c>
      <c r="C8937" s="75">
        <f>IF($E8937="","",IFERROR(VLOOKUP(TRIM(E8937&amp;""),'Référentiel Articles'!$A$2:$F$634,2,FALSE),""))</f>
      </c>
      <c r="D8937" s="75">
        <f>IF($E8937="","",IFERROR(VLOOKUP(TRIM(E8937&amp;""),'Référentiel Articles'!$A$2:$F$634,3,FALSE),""))</f>
      </c>
      <c r="E8937" s="74" t="str">
        <v/>
      </c>
      <c r="F8937" s="75">
        <f>IF($E8937="","",IFERROR(VLOOKUP(TRIM(E8937&amp;""),'Référentiel Articles'!$A$2:$F$634,4,FALSE),""))</f>
      </c>
      <c r="G8937" s="76">
        <f>IF($E8937="","",IFERROR(VLOOKUP(TRIM(E8937&amp;""),'Référentiel Articles'!$A$2:$F$634,5,FALSE),""))</f>
      </c>
      <c r="H8937" s="77" t="str">
        <v/>
      </c>
      <c r="I8937" s="76">
        <f>IF($E8937="","",IFERROR(VLOOKUP(TRIM(E8937&amp;""),'Référentiel Articles'!$A$2:$F$634,6,FALSE),""))</f>
      </c>
      <c r="J8937" s="78">
        <f>IF(OR($E8937="",$H8937=""),"",$H8937*$I8937)</f>
      </c>
      <c r="K8937" s="79" t="str">
        <v/>
      </c>
    </row>
    <row r="8938">
      <c r="A8938" s="81" t="str">
        <v/>
      </c>
      <c r="B8938" s="81" t="str">
        <v/>
      </c>
      <c r="C8938" s="83">
        <f>IF($E8938="","",IFERROR(VLOOKUP(TRIM(E8938&amp;""),'Référentiel Articles'!$A$2:$F$634,2,FALSE),""))</f>
      </c>
      <c r="D8938" s="83">
        <f>IF($E8938="","",IFERROR(VLOOKUP(TRIM(E8938&amp;""),'Référentiel Articles'!$A$2:$F$634,3,FALSE),""))</f>
      </c>
      <c r="E8938" s="81" t="str">
        <v/>
      </c>
      <c r="F8938" s="83">
        <f>IF($E8938="","",IFERROR(VLOOKUP(TRIM(E8938&amp;""),'Référentiel Articles'!$A$2:$F$634,4,FALSE),""))</f>
      </c>
      <c r="G8938" s="84">
        <f>IF($E8938="","",IFERROR(VLOOKUP(TRIM(E8938&amp;""),'Référentiel Articles'!$A$2:$F$634,5,FALSE),""))</f>
      </c>
      <c r="H8938" s="85" t="str">
        <v/>
      </c>
      <c r="I8938" s="84">
        <f>IF($E8938="","",IFERROR(VLOOKUP(TRIM(E8938&amp;""),'Référentiel Articles'!$A$2:$F$634,6,FALSE),""))</f>
      </c>
      <c r="J8938" s="90">
        <f>IF(OR($E8938="",$H8938=""),"",$H8938*$I8938)</f>
      </c>
      <c r="K8938" s="87" t="str">
        <v/>
      </c>
    </row>
    <row r="8939">
      <c r="A8939" s="74" t="str">
        <v/>
      </c>
      <c r="B8939" s="74" t="str">
        <v/>
      </c>
      <c r="C8939" s="75">
        <f>IF($E8939="","",IFERROR(VLOOKUP(TRIM(E8939&amp;""),'Référentiel Articles'!$A$2:$F$634,2,FALSE),""))</f>
      </c>
      <c r="D8939" s="75">
        <f>IF($E8939="","",IFERROR(VLOOKUP(TRIM(E8939&amp;""),'Référentiel Articles'!$A$2:$F$634,3,FALSE),""))</f>
      </c>
      <c r="E8939" s="74" t="str">
        <v/>
      </c>
      <c r="F8939" s="75">
        <f>IF($E8939="","",IFERROR(VLOOKUP(TRIM(E8939&amp;""),'Référentiel Articles'!$A$2:$F$634,4,FALSE),""))</f>
      </c>
      <c r="G8939" s="76">
        <f>IF($E8939="","",IFERROR(VLOOKUP(TRIM(E8939&amp;""),'Référentiel Articles'!$A$2:$F$634,5,FALSE),""))</f>
      </c>
      <c r="H8939" s="77" t="str">
        <v/>
      </c>
      <c r="I8939" s="76">
        <f>IF($E8939="","",IFERROR(VLOOKUP(TRIM(E8939&amp;""),'Référentiel Articles'!$A$2:$F$634,6,FALSE),""))</f>
      </c>
      <c r="J8939" s="78">
        <f>IF(OR($E8939="",$H8939=""),"",$H8939*$I8939)</f>
      </c>
      <c r="K8939" s="79" t="str">
        <v/>
      </c>
    </row>
    <row r="8940">
      <c r="A8940" s="81" t="str">
        <v/>
      </c>
      <c r="B8940" s="81" t="str">
        <v/>
      </c>
      <c r="C8940" s="83">
        <f>IF($E8940="","",IFERROR(VLOOKUP(TRIM(E8940&amp;""),'Référentiel Articles'!$A$2:$F$634,2,FALSE),""))</f>
      </c>
      <c r="D8940" s="83">
        <f>IF($E8940="","",IFERROR(VLOOKUP(TRIM(E8940&amp;""),'Référentiel Articles'!$A$2:$F$634,3,FALSE),""))</f>
      </c>
      <c r="E8940" s="81" t="str">
        <v/>
      </c>
      <c r="F8940" s="83">
        <f>IF($E8940="","",IFERROR(VLOOKUP(TRIM(E8940&amp;""),'Référentiel Articles'!$A$2:$F$634,4,FALSE),""))</f>
      </c>
      <c r="G8940" s="84">
        <f>IF($E8940="","",IFERROR(VLOOKUP(TRIM(E8940&amp;""),'Référentiel Articles'!$A$2:$F$634,5,FALSE),""))</f>
      </c>
      <c r="H8940" s="85" t="str">
        <v/>
      </c>
      <c r="I8940" s="84">
        <f>IF($E8940="","",IFERROR(VLOOKUP(TRIM(E8940&amp;""),'Référentiel Articles'!$A$2:$F$634,6,FALSE),""))</f>
      </c>
      <c r="J8940" s="90">
        <f>IF(OR($E8940="",$H8940=""),"",$H8940*$I8940)</f>
      </c>
      <c r="K8940" s="87" t="str">
        <v/>
      </c>
    </row>
    <row r="8941">
      <c r="A8941" s="74" t="str">
        <v/>
      </c>
      <c r="B8941" s="74" t="str">
        <v/>
      </c>
      <c r="C8941" s="75">
        <f>IF($E8941="","",IFERROR(VLOOKUP(TRIM(E8941&amp;""),'Référentiel Articles'!$A$2:$F$634,2,FALSE),""))</f>
      </c>
      <c r="D8941" s="75">
        <f>IF($E8941="","",IFERROR(VLOOKUP(TRIM(E8941&amp;""),'Référentiel Articles'!$A$2:$F$634,3,FALSE),""))</f>
      </c>
      <c r="E8941" s="74" t="str">
        <v/>
      </c>
      <c r="F8941" s="75">
        <f>IF($E8941="","",IFERROR(VLOOKUP(TRIM(E8941&amp;""),'Référentiel Articles'!$A$2:$F$634,4,FALSE),""))</f>
      </c>
      <c r="G8941" s="76">
        <f>IF($E8941="","",IFERROR(VLOOKUP(TRIM(E8941&amp;""),'Référentiel Articles'!$A$2:$F$634,5,FALSE),""))</f>
      </c>
      <c r="H8941" s="77" t="str">
        <v/>
      </c>
      <c r="I8941" s="76">
        <f>IF($E8941="","",IFERROR(VLOOKUP(TRIM(E8941&amp;""),'Référentiel Articles'!$A$2:$F$634,6,FALSE),""))</f>
      </c>
      <c r="J8941" s="78">
        <f>IF(OR($E8941="",$H8941=""),"",$H8941*$I8941)</f>
      </c>
      <c r="K8941" s="79" t="str">
        <v/>
      </c>
    </row>
    <row r="8942">
      <c r="A8942" s="81" t="str">
        <v/>
      </c>
      <c r="B8942" s="81" t="str">
        <v/>
      </c>
      <c r="C8942" s="83">
        <f>IF($E8942="","",IFERROR(VLOOKUP(TRIM(E8942&amp;""),'Référentiel Articles'!$A$2:$F$634,2,FALSE),""))</f>
      </c>
      <c r="D8942" s="83">
        <f>IF($E8942="","",IFERROR(VLOOKUP(TRIM(E8942&amp;""),'Référentiel Articles'!$A$2:$F$634,3,FALSE),""))</f>
      </c>
      <c r="E8942" s="81" t="str">
        <v/>
      </c>
      <c r="F8942" s="83">
        <f>IF($E8942="","",IFERROR(VLOOKUP(TRIM(E8942&amp;""),'Référentiel Articles'!$A$2:$F$634,4,FALSE),""))</f>
      </c>
      <c r="G8942" s="84">
        <f>IF($E8942="","",IFERROR(VLOOKUP(TRIM(E8942&amp;""),'Référentiel Articles'!$A$2:$F$634,5,FALSE),""))</f>
      </c>
      <c r="H8942" s="85" t="str">
        <v/>
      </c>
      <c r="I8942" s="84">
        <f>IF($E8942="","",IFERROR(VLOOKUP(TRIM(E8942&amp;""),'Référentiel Articles'!$A$2:$F$634,6,FALSE),""))</f>
      </c>
      <c r="J8942" s="90">
        <f>IF(OR($E8942="",$H8942=""),"",$H8942*$I8942)</f>
      </c>
      <c r="K8942" s="87" t="str">
        <v/>
      </c>
    </row>
    <row r="8943">
      <c r="A8943" s="74" t="str">
        <v/>
      </c>
      <c r="B8943" s="74" t="str">
        <v/>
      </c>
      <c r="C8943" s="75">
        <f>IF($E8943="","",IFERROR(VLOOKUP(TRIM(E8943&amp;""),'Référentiel Articles'!$A$2:$F$634,2,FALSE),""))</f>
      </c>
      <c r="D8943" s="75">
        <f>IF($E8943="","",IFERROR(VLOOKUP(TRIM(E8943&amp;""),'Référentiel Articles'!$A$2:$F$634,3,FALSE),""))</f>
      </c>
      <c r="E8943" s="74" t="str">
        <v/>
      </c>
      <c r="F8943" s="75">
        <f>IF($E8943="","",IFERROR(VLOOKUP(TRIM(E8943&amp;""),'Référentiel Articles'!$A$2:$F$634,4,FALSE),""))</f>
      </c>
      <c r="G8943" s="76">
        <f>IF($E8943="","",IFERROR(VLOOKUP(TRIM(E8943&amp;""),'Référentiel Articles'!$A$2:$F$634,5,FALSE),""))</f>
      </c>
      <c r="H8943" s="77" t="str">
        <v/>
      </c>
      <c r="I8943" s="76">
        <f>IF($E8943="","",IFERROR(VLOOKUP(TRIM(E8943&amp;""),'Référentiel Articles'!$A$2:$F$634,6,FALSE),""))</f>
      </c>
      <c r="J8943" s="78">
        <f>IF(OR($E8943="",$H8943=""),"",$H8943*$I8943)</f>
      </c>
      <c r="K8943" s="79" t="str">
        <v/>
      </c>
    </row>
    <row r="8944">
      <c r="A8944" s="81" t="str">
        <v/>
      </c>
      <c r="B8944" s="81" t="str">
        <v/>
      </c>
      <c r="C8944" s="83">
        <f>IF($E8944="","",IFERROR(VLOOKUP(TRIM(E8944&amp;""),'Référentiel Articles'!$A$2:$F$634,2,FALSE),""))</f>
      </c>
      <c r="D8944" s="83">
        <f>IF($E8944="","",IFERROR(VLOOKUP(TRIM(E8944&amp;""),'Référentiel Articles'!$A$2:$F$634,3,FALSE),""))</f>
      </c>
      <c r="E8944" s="81" t="str">
        <v/>
      </c>
      <c r="F8944" s="83">
        <f>IF($E8944="","",IFERROR(VLOOKUP(TRIM(E8944&amp;""),'Référentiel Articles'!$A$2:$F$634,4,FALSE),""))</f>
      </c>
      <c r="G8944" s="84">
        <f>IF($E8944="","",IFERROR(VLOOKUP(TRIM(E8944&amp;""),'Référentiel Articles'!$A$2:$F$634,5,FALSE),""))</f>
      </c>
      <c r="H8944" s="85" t="str">
        <v/>
      </c>
      <c r="I8944" s="84">
        <f>IF($E8944="","",IFERROR(VLOOKUP(TRIM(E8944&amp;""),'Référentiel Articles'!$A$2:$F$634,6,FALSE),""))</f>
      </c>
      <c r="J8944" s="90">
        <f>IF(OR($E8944="",$H8944=""),"",$H8944*$I8944)</f>
      </c>
      <c r="K8944" s="87" t="str">
        <v/>
      </c>
    </row>
    <row r="8945">
      <c r="A8945" s="74" t="str">
        <v/>
      </c>
      <c r="B8945" s="74" t="str">
        <v/>
      </c>
      <c r="C8945" s="75">
        <f>IF($E8945="","",IFERROR(VLOOKUP(TRIM(E8945&amp;""),'Référentiel Articles'!$A$2:$F$634,2,FALSE),""))</f>
      </c>
      <c r="D8945" s="75">
        <f>IF($E8945="","",IFERROR(VLOOKUP(TRIM(E8945&amp;""),'Référentiel Articles'!$A$2:$F$634,3,FALSE),""))</f>
      </c>
      <c r="E8945" s="74" t="str">
        <v/>
      </c>
      <c r="F8945" s="75">
        <f>IF($E8945="","",IFERROR(VLOOKUP(TRIM(E8945&amp;""),'Référentiel Articles'!$A$2:$F$634,4,FALSE),""))</f>
      </c>
      <c r="G8945" s="76">
        <f>IF($E8945="","",IFERROR(VLOOKUP(TRIM(E8945&amp;""),'Référentiel Articles'!$A$2:$F$634,5,FALSE),""))</f>
      </c>
      <c r="H8945" s="77" t="str">
        <v/>
      </c>
      <c r="I8945" s="76">
        <f>IF($E8945="","",IFERROR(VLOOKUP(TRIM(E8945&amp;""),'Référentiel Articles'!$A$2:$F$634,6,FALSE),""))</f>
      </c>
      <c r="J8945" s="78">
        <f>IF(OR($E8945="",$H8945=""),"",$H8945*$I8945)</f>
      </c>
      <c r="K8945" s="79" t="str">
        <v/>
      </c>
    </row>
    <row r="8946">
      <c r="A8946" s="81" t="str">
        <v/>
      </c>
      <c r="B8946" s="81" t="str">
        <v/>
      </c>
      <c r="C8946" s="83">
        <f>IF($E8946="","",IFERROR(VLOOKUP(TRIM(E8946&amp;""),'Référentiel Articles'!$A$2:$F$634,2,FALSE),""))</f>
      </c>
      <c r="D8946" s="83">
        <f>IF($E8946="","",IFERROR(VLOOKUP(TRIM(E8946&amp;""),'Référentiel Articles'!$A$2:$F$634,3,FALSE),""))</f>
      </c>
      <c r="E8946" s="81" t="str">
        <v/>
      </c>
      <c r="F8946" s="83">
        <f>IF($E8946="","",IFERROR(VLOOKUP(TRIM(E8946&amp;""),'Référentiel Articles'!$A$2:$F$634,4,FALSE),""))</f>
      </c>
      <c r="G8946" s="84">
        <f>IF($E8946="","",IFERROR(VLOOKUP(TRIM(E8946&amp;""),'Référentiel Articles'!$A$2:$F$634,5,FALSE),""))</f>
      </c>
      <c r="H8946" s="85" t="str">
        <v/>
      </c>
      <c r="I8946" s="84">
        <f>IF($E8946="","",IFERROR(VLOOKUP(TRIM(E8946&amp;""),'Référentiel Articles'!$A$2:$F$634,6,FALSE),""))</f>
      </c>
      <c r="J8946" s="90">
        <f>IF(OR($E8946="",$H8946=""),"",$H8946*$I8946)</f>
      </c>
      <c r="K8946" s="87" t="str">
        <v/>
      </c>
    </row>
    <row r="8947">
      <c r="A8947" s="74" t="str">
        <v/>
      </c>
      <c r="B8947" s="74" t="str">
        <v/>
      </c>
      <c r="C8947" s="75">
        <f>IF($E8947="","",IFERROR(VLOOKUP(TRIM(E8947&amp;""),'Référentiel Articles'!$A$2:$F$634,2,FALSE),""))</f>
      </c>
      <c r="D8947" s="75">
        <f>IF($E8947="","",IFERROR(VLOOKUP(TRIM(E8947&amp;""),'Référentiel Articles'!$A$2:$F$634,3,FALSE),""))</f>
      </c>
      <c r="E8947" s="74" t="str">
        <v/>
      </c>
      <c r="F8947" s="75">
        <f>IF($E8947="","",IFERROR(VLOOKUP(TRIM(E8947&amp;""),'Référentiel Articles'!$A$2:$F$634,4,FALSE),""))</f>
      </c>
      <c r="G8947" s="76">
        <f>IF($E8947="","",IFERROR(VLOOKUP(TRIM(E8947&amp;""),'Référentiel Articles'!$A$2:$F$634,5,FALSE),""))</f>
      </c>
      <c r="H8947" s="77" t="str">
        <v/>
      </c>
      <c r="I8947" s="76">
        <f>IF($E8947="","",IFERROR(VLOOKUP(TRIM(E8947&amp;""),'Référentiel Articles'!$A$2:$F$634,6,FALSE),""))</f>
      </c>
      <c r="J8947" s="78">
        <f>IF(OR($E8947="",$H8947=""),"",$H8947*$I8947)</f>
      </c>
      <c r="K8947" s="79" t="str">
        <v/>
      </c>
    </row>
    <row r="8948">
      <c r="A8948" s="81" t="str">
        <v/>
      </c>
      <c r="B8948" s="81" t="str">
        <v/>
      </c>
      <c r="C8948" s="83">
        <f>IF($E8948="","",IFERROR(VLOOKUP(TRIM(E8948&amp;""),'Référentiel Articles'!$A$2:$F$634,2,FALSE),""))</f>
      </c>
      <c r="D8948" s="83">
        <f>IF($E8948="","",IFERROR(VLOOKUP(TRIM(E8948&amp;""),'Référentiel Articles'!$A$2:$F$634,3,FALSE),""))</f>
      </c>
      <c r="E8948" s="81" t="str">
        <v/>
      </c>
      <c r="F8948" s="83">
        <f>IF($E8948="","",IFERROR(VLOOKUP(TRIM(E8948&amp;""),'Référentiel Articles'!$A$2:$F$634,4,FALSE),""))</f>
      </c>
      <c r="G8948" s="84">
        <f>IF($E8948="","",IFERROR(VLOOKUP(TRIM(E8948&amp;""),'Référentiel Articles'!$A$2:$F$634,5,FALSE),""))</f>
      </c>
      <c r="H8948" s="85" t="str">
        <v/>
      </c>
      <c r="I8948" s="84">
        <f>IF($E8948="","",IFERROR(VLOOKUP(TRIM(E8948&amp;""),'Référentiel Articles'!$A$2:$F$634,6,FALSE),""))</f>
      </c>
      <c r="J8948" s="90">
        <f>IF(OR($E8948="",$H8948=""),"",$H8948*$I8948)</f>
      </c>
      <c r="K8948" s="87" t="str">
        <v/>
      </c>
    </row>
    <row r="8949">
      <c r="A8949" s="74" t="str">
        <v/>
      </c>
      <c r="B8949" s="74" t="str">
        <v/>
      </c>
      <c r="C8949" s="75">
        <f>IF($E8949="","",IFERROR(VLOOKUP(TRIM(E8949&amp;""),'Référentiel Articles'!$A$2:$F$634,2,FALSE),""))</f>
      </c>
      <c r="D8949" s="75">
        <f>IF($E8949="","",IFERROR(VLOOKUP(TRIM(E8949&amp;""),'Référentiel Articles'!$A$2:$F$634,3,FALSE),""))</f>
      </c>
      <c r="E8949" s="74" t="str">
        <v/>
      </c>
      <c r="F8949" s="75">
        <f>IF($E8949="","",IFERROR(VLOOKUP(TRIM(E8949&amp;""),'Référentiel Articles'!$A$2:$F$634,4,FALSE),""))</f>
      </c>
      <c r="G8949" s="76">
        <f>IF($E8949="","",IFERROR(VLOOKUP(TRIM(E8949&amp;""),'Référentiel Articles'!$A$2:$F$634,5,FALSE),""))</f>
      </c>
      <c r="H8949" s="77" t="str">
        <v/>
      </c>
      <c r="I8949" s="76">
        <f>IF($E8949="","",IFERROR(VLOOKUP(TRIM(E8949&amp;""),'Référentiel Articles'!$A$2:$F$634,6,FALSE),""))</f>
      </c>
      <c r="J8949" s="78">
        <f>IF(OR($E8949="",$H8949=""),"",$H8949*$I8949)</f>
      </c>
      <c r="K8949" s="79" t="str">
        <v/>
      </c>
    </row>
    <row r="8950">
      <c r="A8950" s="81" t="str">
        <v/>
      </c>
      <c r="B8950" s="81" t="str">
        <v/>
      </c>
      <c r="C8950" s="83">
        <f>IF($E8950="","",IFERROR(VLOOKUP(TRIM(E8950&amp;""),'Référentiel Articles'!$A$2:$F$634,2,FALSE),""))</f>
      </c>
      <c r="D8950" s="83">
        <f>IF($E8950="","",IFERROR(VLOOKUP(TRIM(E8950&amp;""),'Référentiel Articles'!$A$2:$F$634,3,FALSE),""))</f>
      </c>
      <c r="E8950" s="81" t="str">
        <v/>
      </c>
      <c r="F8950" s="83">
        <f>IF($E8950="","",IFERROR(VLOOKUP(TRIM(E8950&amp;""),'Référentiel Articles'!$A$2:$F$634,4,FALSE),""))</f>
      </c>
      <c r="G8950" s="84">
        <f>IF($E8950="","",IFERROR(VLOOKUP(TRIM(E8950&amp;""),'Référentiel Articles'!$A$2:$F$634,5,FALSE),""))</f>
      </c>
      <c r="H8950" s="85" t="str">
        <v/>
      </c>
      <c r="I8950" s="84">
        <f>IF($E8950="","",IFERROR(VLOOKUP(TRIM(E8950&amp;""),'Référentiel Articles'!$A$2:$F$634,6,FALSE),""))</f>
      </c>
      <c r="J8950" s="90">
        <f>IF(OR($E8950="",$H8950=""),"",$H8950*$I8950)</f>
      </c>
      <c r="K8950" s="87" t="str">
        <v/>
      </c>
    </row>
    <row r="8951">
      <c r="A8951" s="74" t="str">
        <v/>
      </c>
      <c r="B8951" s="74" t="str">
        <v/>
      </c>
      <c r="C8951" s="75">
        <f>IF($E8951="","",IFERROR(VLOOKUP(TRIM(E8951&amp;""),'Référentiel Articles'!$A$2:$F$634,2,FALSE),""))</f>
      </c>
      <c r="D8951" s="75">
        <f>IF($E8951="","",IFERROR(VLOOKUP(TRIM(E8951&amp;""),'Référentiel Articles'!$A$2:$F$634,3,FALSE),""))</f>
      </c>
      <c r="E8951" s="74" t="str">
        <v/>
      </c>
      <c r="F8951" s="75">
        <f>IF($E8951="","",IFERROR(VLOOKUP(TRIM(E8951&amp;""),'Référentiel Articles'!$A$2:$F$634,4,FALSE),""))</f>
      </c>
      <c r="G8951" s="76">
        <f>IF($E8951="","",IFERROR(VLOOKUP(TRIM(E8951&amp;""),'Référentiel Articles'!$A$2:$F$634,5,FALSE),""))</f>
      </c>
      <c r="H8951" s="77" t="str">
        <v/>
      </c>
      <c r="I8951" s="76">
        <f>IF($E8951="","",IFERROR(VLOOKUP(TRIM(E8951&amp;""),'Référentiel Articles'!$A$2:$F$634,6,FALSE),""))</f>
      </c>
      <c r="J8951" s="78">
        <f>IF(OR($E8951="",$H8951=""),"",$H8951*$I8951)</f>
      </c>
      <c r="K8951" s="79" t="str">
        <v/>
      </c>
    </row>
    <row r="8952">
      <c r="A8952" s="81" t="str">
        <v/>
      </c>
      <c r="B8952" s="81" t="str">
        <v/>
      </c>
      <c r="C8952" s="83">
        <f>IF($E8952="","",IFERROR(VLOOKUP(TRIM(E8952&amp;""),'Référentiel Articles'!$A$2:$F$634,2,FALSE),""))</f>
      </c>
      <c r="D8952" s="83">
        <f>IF($E8952="","",IFERROR(VLOOKUP(TRIM(E8952&amp;""),'Référentiel Articles'!$A$2:$F$634,3,FALSE),""))</f>
      </c>
      <c r="E8952" s="81" t="str">
        <v/>
      </c>
      <c r="F8952" s="83">
        <f>IF($E8952="","",IFERROR(VLOOKUP(TRIM(E8952&amp;""),'Référentiel Articles'!$A$2:$F$634,4,FALSE),""))</f>
      </c>
      <c r="G8952" s="84">
        <f>IF($E8952="","",IFERROR(VLOOKUP(TRIM(E8952&amp;""),'Référentiel Articles'!$A$2:$F$634,5,FALSE),""))</f>
      </c>
      <c r="H8952" s="85" t="str">
        <v/>
      </c>
      <c r="I8952" s="84">
        <f>IF($E8952="","",IFERROR(VLOOKUP(TRIM(E8952&amp;""),'Référentiel Articles'!$A$2:$F$634,6,FALSE),""))</f>
      </c>
      <c r="J8952" s="90">
        <f>IF(OR($E8952="",$H8952=""),"",$H8952*$I8952)</f>
      </c>
      <c r="K8952" s="87" t="str">
        <v/>
      </c>
    </row>
    <row r="8953">
      <c r="A8953" s="74" t="str">
        <v/>
      </c>
      <c r="B8953" s="74" t="str">
        <v/>
      </c>
      <c r="C8953" s="75">
        <f>IF($E8953="","",IFERROR(VLOOKUP(TRIM(E8953&amp;""),'Référentiel Articles'!$A$2:$F$634,2,FALSE),""))</f>
      </c>
      <c r="D8953" s="75">
        <f>IF($E8953="","",IFERROR(VLOOKUP(TRIM(E8953&amp;""),'Référentiel Articles'!$A$2:$F$634,3,FALSE),""))</f>
      </c>
      <c r="E8953" s="74" t="str">
        <v/>
      </c>
      <c r="F8953" s="75">
        <f>IF($E8953="","",IFERROR(VLOOKUP(TRIM(E8953&amp;""),'Référentiel Articles'!$A$2:$F$634,4,FALSE),""))</f>
      </c>
      <c r="G8953" s="76">
        <f>IF($E8953="","",IFERROR(VLOOKUP(TRIM(E8953&amp;""),'Référentiel Articles'!$A$2:$F$634,5,FALSE),""))</f>
      </c>
      <c r="H8953" s="77" t="str">
        <v/>
      </c>
      <c r="I8953" s="76">
        <f>IF($E8953="","",IFERROR(VLOOKUP(TRIM(E8953&amp;""),'Référentiel Articles'!$A$2:$F$634,6,FALSE),""))</f>
      </c>
      <c r="J8953" s="78">
        <f>IF(OR($E8953="",$H8953=""),"",$H8953*$I8953)</f>
      </c>
      <c r="K8953" s="79" t="str">
        <v/>
      </c>
    </row>
    <row r="8954">
      <c r="A8954" s="81" t="str">
        <v/>
      </c>
      <c r="B8954" s="81" t="str">
        <v/>
      </c>
      <c r="C8954" s="83">
        <f>IF($E8954="","",IFERROR(VLOOKUP(TRIM(E8954&amp;""),'Référentiel Articles'!$A$2:$F$634,2,FALSE),""))</f>
      </c>
      <c r="D8954" s="83">
        <f>IF($E8954="","",IFERROR(VLOOKUP(TRIM(E8954&amp;""),'Référentiel Articles'!$A$2:$F$634,3,FALSE),""))</f>
      </c>
      <c r="E8954" s="81" t="str">
        <v/>
      </c>
      <c r="F8954" s="83">
        <f>IF($E8954="","",IFERROR(VLOOKUP(TRIM(E8954&amp;""),'Référentiel Articles'!$A$2:$F$634,4,FALSE),""))</f>
      </c>
      <c r="G8954" s="84">
        <f>IF($E8954="","",IFERROR(VLOOKUP(TRIM(E8954&amp;""),'Référentiel Articles'!$A$2:$F$634,5,FALSE),""))</f>
      </c>
      <c r="H8954" s="85" t="str">
        <v/>
      </c>
      <c r="I8954" s="84">
        <f>IF($E8954="","",IFERROR(VLOOKUP(TRIM(E8954&amp;""),'Référentiel Articles'!$A$2:$F$634,6,FALSE),""))</f>
      </c>
      <c r="J8954" s="90">
        <f>IF(OR($E8954="",$H8954=""),"",$H8954*$I8954)</f>
      </c>
      <c r="K8954" s="87" t="str">
        <v/>
      </c>
    </row>
    <row r="8955">
      <c r="A8955" s="74" t="str">
        <v/>
      </c>
      <c r="B8955" s="74" t="str">
        <v/>
      </c>
      <c r="C8955" s="75">
        <f>IF($E8955="","",IFERROR(VLOOKUP(TRIM(E8955&amp;""),'Référentiel Articles'!$A$2:$F$634,2,FALSE),""))</f>
      </c>
      <c r="D8955" s="75">
        <f>IF($E8955="","",IFERROR(VLOOKUP(TRIM(E8955&amp;""),'Référentiel Articles'!$A$2:$F$634,3,FALSE),""))</f>
      </c>
      <c r="E8955" s="74" t="str">
        <v/>
      </c>
      <c r="F8955" s="75">
        <f>IF($E8955="","",IFERROR(VLOOKUP(TRIM(E8955&amp;""),'Référentiel Articles'!$A$2:$F$634,4,FALSE),""))</f>
      </c>
      <c r="G8955" s="76">
        <f>IF($E8955="","",IFERROR(VLOOKUP(TRIM(E8955&amp;""),'Référentiel Articles'!$A$2:$F$634,5,FALSE),""))</f>
      </c>
      <c r="H8955" s="77" t="str">
        <v/>
      </c>
      <c r="I8955" s="76">
        <f>IF($E8955="","",IFERROR(VLOOKUP(TRIM(E8955&amp;""),'Référentiel Articles'!$A$2:$F$634,6,FALSE),""))</f>
      </c>
      <c r="J8955" s="78">
        <f>IF(OR($E8955="",$H8955=""),"",$H8955*$I8955)</f>
      </c>
      <c r="K8955" s="79" t="str">
        <v/>
      </c>
    </row>
    <row r="8956">
      <c r="A8956" s="81" t="str">
        <v/>
      </c>
      <c r="B8956" s="81" t="str">
        <v/>
      </c>
      <c r="C8956" s="83">
        <f>IF($E8956="","",IFERROR(VLOOKUP(TRIM(E8956&amp;""),'Référentiel Articles'!$A$2:$F$634,2,FALSE),""))</f>
      </c>
      <c r="D8956" s="83">
        <f>IF($E8956="","",IFERROR(VLOOKUP(TRIM(E8956&amp;""),'Référentiel Articles'!$A$2:$F$634,3,FALSE),""))</f>
      </c>
      <c r="E8956" s="81" t="str">
        <v/>
      </c>
      <c r="F8956" s="83">
        <f>IF($E8956="","",IFERROR(VLOOKUP(TRIM(E8956&amp;""),'Référentiel Articles'!$A$2:$F$634,4,FALSE),""))</f>
      </c>
      <c r="G8956" s="84">
        <f>IF($E8956="","",IFERROR(VLOOKUP(TRIM(E8956&amp;""),'Référentiel Articles'!$A$2:$F$634,5,FALSE),""))</f>
      </c>
      <c r="H8956" s="85" t="str">
        <v/>
      </c>
      <c r="I8956" s="84">
        <f>IF($E8956="","",IFERROR(VLOOKUP(TRIM(E8956&amp;""),'Référentiel Articles'!$A$2:$F$634,6,FALSE),""))</f>
      </c>
      <c r="J8956" s="90">
        <f>IF(OR($E8956="",$H8956=""),"",$H8956*$I8956)</f>
      </c>
      <c r="K8956" s="87" t="str">
        <v/>
      </c>
    </row>
    <row r="8957">
      <c r="A8957" s="74" t="str">
        <v/>
      </c>
      <c r="B8957" s="74" t="str">
        <v/>
      </c>
      <c r="C8957" s="75">
        <f>IF($E8957="","",IFERROR(VLOOKUP(TRIM(E8957&amp;""),'Référentiel Articles'!$A$2:$F$634,2,FALSE),""))</f>
      </c>
      <c r="D8957" s="75">
        <f>IF($E8957="","",IFERROR(VLOOKUP(TRIM(E8957&amp;""),'Référentiel Articles'!$A$2:$F$634,3,FALSE),""))</f>
      </c>
      <c r="E8957" s="74" t="str">
        <v/>
      </c>
      <c r="F8957" s="75">
        <f>IF($E8957="","",IFERROR(VLOOKUP(TRIM(E8957&amp;""),'Référentiel Articles'!$A$2:$F$634,4,FALSE),""))</f>
      </c>
      <c r="G8957" s="76">
        <f>IF($E8957="","",IFERROR(VLOOKUP(TRIM(E8957&amp;""),'Référentiel Articles'!$A$2:$F$634,5,FALSE),""))</f>
      </c>
      <c r="H8957" s="77" t="str">
        <v/>
      </c>
      <c r="I8957" s="76">
        <f>IF($E8957="","",IFERROR(VLOOKUP(TRIM(E8957&amp;""),'Référentiel Articles'!$A$2:$F$634,6,FALSE),""))</f>
      </c>
      <c r="J8957" s="78">
        <f>IF(OR($E8957="",$H8957=""),"",$H8957*$I8957)</f>
      </c>
      <c r="K8957" s="79" t="str">
        <v/>
      </c>
    </row>
    <row r="8958">
      <c r="A8958" s="81" t="str">
        <v/>
      </c>
      <c r="B8958" s="81" t="str">
        <v/>
      </c>
      <c r="C8958" s="83">
        <f>IF($E8958="","",IFERROR(VLOOKUP(TRIM(E8958&amp;""),'Référentiel Articles'!$A$2:$F$634,2,FALSE),""))</f>
      </c>
      <c r="D8958" s="83">
        <f>IF($E8958="","",IFERROR(VLOOKUP(TRIM(E8958&amp;""),'Référentiel Articles'!$A$2:$F$634,3,FALSE),""))</f>
      </c>
      <c r="E8958" s="81" t="str">
        <v/>
      </c>
      <c r="F8958" s="83">
        <f>IF($E8958="","",IFERROR(VLOOKUP(TRIM(E8958&amp;""),'Référentiel Articles'!$A$2:$F$634,4,FALSE),""))</f>
      </c>
      <c r="G8958" s="84">
        <f>IF($E8958="","",IFERROR(VLOOKUP(TRIM(E8958&amp;""),'Référentiel Articles'!$A$2:$F$634,5,FALSE),""))</f>
      </c>
      <c r="H8958" s="85" t="str">
        <v/>
      </c>
      <c r="I8958" s="84">
        <f>IF($E8958="","",IFERROR(VLOOKUP(TRIM(E8958&amp;""),'Référentiel Articles'!$A$2:$F$634,6,FALSE),""))</f>
      </c>
      <c r="J8958" s="90">
        <f>IF(OR($E8958="",$H8958=""),"",$H8958*$I8958)</f>
      </c>
      <c r="K8958" s="87" t="str">
        <v/>
      </c>
    </row>
    <row r="8959">
      <c r="A8959" s="74" t="str">
        <v/>
      </c>
      <c r="B8959" s="74" t="str">
        <v/>
      </c>
      <c r="C8959" s="75">
        <f>IF($E8959="","",IFERROR(VLOOKUP(TRIM(E8959&amp;""),'Référentiel Articles'!$A$2:$F$634,2,FALSE),""))</f>
      </c>
      <c r="D8959" s="75">
        <f>IF($E8959="","",IFERROR(VLOOKUP(TRIM(E8959&amp;""),'Référentiel Articles'!$A$2:$F$634,3,FALSE),""))</f>
      </c>
      <c r="E8959" s="74" t="str">
        <v/>
      </c>
      <c r="F8959" s="75">
        <f>IF($E8959="","",IFERROR(VLOOKUP(TRIM(E8959&amp;""),'Référentiel Articles'!$A$2:$F$634,4,FALSE),""))</f>
      </c>
      <c r="G8959" s="76">
        <f>IF($E8959="","",IFERROR(VLOOKUP(TRIM(E8959&amp;""),'Référentiel Articles'!$A$2:$F$634,5,FALSE),""))</f>
      </c>
      <c r="H8959" s="77" t="str">
        <v/>
      </c>
      <c r="I8959" s="76">
        <f>IF($E8959="","",IFERROR(VLOOKUP(TRIM(E8959&amp;""),'Référentiel Articles'!$A$2:$F$634,6,FALSE),""))</f>
      </c>
      <c r="J8959" s="78">
        <f>IF(OR($E8959="",$H8959=""),"",$H8959*$I8959)</f>
      </c>
      <c r="K8959" s="79" t="str">
        <v/>
      </c>
    </row>
    <row r="8960">
      <c r="A8960" s="81" t="str">
        <v/>
      </c>
      <c r="B8960" s="81" t="str">
        <v/>
      </c>
      <c r="C8960" s="83">
        <f>IF($E8960="","",IFERROR(VLOOKUP(TRIM(E8960&amp;""),'Référentiel Articles'!$A$2:$F$634,2,FALSE),""))</f>
      </c>
      <c r="D8960" s="83">
        <f>IF($E8960="","",IFERROR(VLOOKUP(TRIM(E8960&amp;""),'Référentiel Articles'!$A$2:$F$634,3,FALSE),""))</f>
      </c>
      <c r="E8960" s="81" t="str">
        <v/>
      </c>
      <c r="F8960" s="83">
        <f>IF($E8960="","",IFERROR(VLOOKUP(TRIM(E8960&amp;""),'Référentiel Articles'!$A$2:$F$634,4,FALSE),""))</f>
      </c>
      <c r="G8960" s="84">
        <f>IF($E8960="","",IFERROR(VLOOKUP(TRIM(E8960&amp;""),'Référentiel Articles'!$A$2:$F$634,5,FALSE),""))</f>
      </c>
      <c r="H8960" s="85" t="str">
        <v/>
      </c>
      <c r="I8960" s="84">
        <f>IF($E8960="","",IFERROR(VLOOKUP(TRIM(E8960&amp;""),'Référentiel Articles'!$A$2:$F$634,6,FALSE),""))</f>
      </c>
      <c r="J8960" s="90">
        <f>IF(OR($E8960="",$H8960=""),"",$H8960*$I8960)</f>
      </c>
      <c r="K8960" s="87" t="str">
        <v/>
      </c>
    </row>
    <row r="8961">
      <c r="A8961" s="74" t="str">
        <v/>
      </c>
      <c r="B8961" s="74" t="str">
        <v/>
      </c>
      <c r="C8961" s="75">
        <f>IF($E8961="","",IFERROR(VLOOKUP(TRIM(E8961&amp;""),'Référentiel Articles'!$A$2:$F$634,2,FALSE),""))</f>
      </c>
      <c r="D8961" s="75">
        <f>IF($E8961="","",IFERROR(VLOOKUP(TRIM(E8961&amp;""),'Référentiel Articles'!$A$2:$F$634,3,FALSE),""))</f>
      </c>
      <c r="E8961" s="74" t="str">
        <v/>
      </c>
      <c r="F8961" s="75">
        <f>IF($E8961="","",IFERROR(VLOOKUP(TRIM(E8961&amp;""),'Référentiel Articles'!$A$2:$F$634,4,FALSE),""))</f>
      </c>
      <c r="G8961" s="76">
        <f>IF($E8961="","",IFERROR(VLOOKUP(TRIM(E8961&amp;""),'Référentiel Articles'!$A$2:$F$634,5,FALSE),""))</f>
      </c>
      <c r="H8961" s="77" t="str">
        <v/>
      </c>
      <c r="I8961" s="76">
        <f>IF($E8961="","",IFERROR(VLOOKUP(TRIM(E8961&amp;""),'Référentiel Articles'!$A$2:$F$634,6,FALSE),""))</f>
      </c>
      <c r="J8961" s="78">
        <f>IF(OR($E8961="",$H8961=""),"",$H8961*$I8961)</f>
      </c>
      <c r="K8961" s="79" t="str">
        <v/>
      </c>
    </row>
    <row r="8962">
      <c r="A8962" s="81" t="str">
        <v/>
      </c>
      <c r="B8962" s="81" t="str">
        <v/>
      </c>
      <c r="C8962" s="83">
        <f>IF($E8962="","",IFERROR(VLOOKUP(TRIM(E8962&amp;""),'Référentiel Articles'!$A$2:$F$634,2,FALSE),""))</f>
      </c>
      <c r="D8962" s="83">
        <f>IF($E8962="","",IFERROR(VLOOKUP(TRIM(E8962&amp;""),'Référentiel Articles'!$A$2:$F$634,3,FALSE),""))</f>
      </c>
      <c r="E8962" s="81" t="str">
        <v/>
      </c>
      <c r="F8962" s="83">
        <f>IF($E8962="","",IFERROR(VLOOKUP(TRIM(E8962&amp;""),'Référentiel Articles'!$A$2:$F$634,4,FALSE),""))</f>
      </c>
      <c r="G8962" s="84">
        <f>IF($E8962="","",IFERROR(VLOOKUP(TRIM(E8962&amp;""),'Référentiel Articles'!$A$2:$F$634,5,FALSE),""))</f>
      </c>
      <c r="H8962" s="85" t="str">
        <v/>
      </c>
      <c r="I8962" s="84">
        <f>IF($E8962="","",IFERROR(VLOOKUP(TRIM(E8962&amp;""),'Référentiel Articles'!$A$2:$F$634,6,FALSE),""))</f>
      </c>
      <c r="J8962" s="90">
        <f>IF(OR($E8962="",$H8962=""),"",$H8962*$I8962)</f>
      </c>
      <c r="K8962" s="87" t="str">
        <v/>
      </c>
    </row>
    <row r="8963">
      <c r="A8963" s="74" t="str">
        <v/>
      </c>
      <c r="B8963" s="74" t="str">
        <v/>
      </c>
      <c r="C8963" s="75">
        <f>IF($E8963="","",IFERROR(VLOOKUP(TRIM(E8963&amp;""),'Référentiel Articles'!$A$2:$F$634,2,FALSE),""))</f>
      </c>
      <c r="D8963" s="75">
        <f>IF($E8963="","",IFERROR(VLOOKUP(TRIM(E8963&amp;""),'Référentiel Articles'!$A$2:$F$634,3,FALSE),""))</f>
      </c>
      <c r="E8963" s="74" t="str">
        <v/>
      </c>
      <c r="F8963" s="75">
        <f>IF($E8963="","",IFERROR(VLOOKUP(TRIM(E8963&amp;""),'Référentiel Articles'!$A$2:$F$634,4,FALSE),""))</f>
      </c>
      <c r="G8963" s="76">
        <f>IF($E8963="","",IFERROR(VLOOKUP(TRIM(E8963&amp;""),'Référentiel Articles'!$A$2:$F$634,5,FALSE),""))</f>
      </c>
      <c r="H8963" s="77" t="str">
        <v/>
      </c>
      <c r="I8963" s="76">
        <f>IF($E8963="","",IFERROR(VLOOKUP(TRIM(E8963&amp;""),'Référentiel Articles'!$A$2:$F$634,6,FALSE),""))</f>
      </c>
      <c r="J8963" s="78">
        <f>IF(OR($E8963="",$H8963=""),"",$H8963*$I8963)</f>
      </c>
      <c r="K8963" s="79" t="str">
        <v/>
      </c>
    </row>
    <row r="8964">
      <c r="A8964" s="81" t="str">
        <v/>
      </c>
      <c r="B8964" s="81" t="str">
        <v/>
      </c>
      <c r="C8964" s="83">
        <f>IF($E8964="","",IFERROR(VLOOKUP(TRIM(E8964&amp;""),'Référentiel Articles'!$A$2:$F$634,2,FALSE),""))</f>
      </c>
      <c r="D8964" s="83">
        <f>IF($E8964="","",IFERROR(VLOOKUP(TRIM(E8964&amp;""),'Référentiel Articles'!$A$2:$F$634,3,FALSE),""))</f>
      </c>
      <c r="E8964" s="81" t="str">
        <v/>
      </c>
      <c r="F8964" s="83">
        <f>IF($E8964="","",IFERROR(VLOOKUP(TRIM(E8964&amp;""),'Référentiel Articles'!$A$2:$F$634,4,FALSE),""))</f>
      </c>
      <c r="G8964" s="84">
        <f>IF($E8964="","",IFERROR(VLOOKUP(TRIM(E8964&amp;""),'Référentiel Articles'!$A$2:$F$634,5,FALSE),""))</f>
      </c>
      <c r="H8964" s="85" t="str">
        <v/>
      </c>
      <c r="I8964" s="84">
        <f>IF($E8964="","",IFERROR(VLOOKUP(TRIM(E8964&amp;""),'Référentiel Articles'!$A$2:$F$634,6,FALSE),""))</f>
      </c>
      <c r="J8964" s="90">
        <f>IF(OR($E8964="",$H8964=""),"",$H8964*$I8964)</f>
      </c>
      <c r="K8964" s="87" t="str">
        <v/>
      </c>
    </row>
    <row r="8965">
      <c r="A8965" s="74" t="str">
        <v/>
      </c>
      <c r="B8965" s="74" t="str">
        <v/>
      </c>
      <c r="C8965" s="75">
        <f>IF($E8965="","",IFERROR(VLOOKUP(TRIM(E8965&amp;""),'Référentiel Articles'!$A$2:$F$634,2,FALSE),""))</f>
      </c>
      <c r="D8965" s="75">
        <f>IF($E8965="","",IFERROR(VLOOKUP(TRIM(E8965&amp;""),'Référentiel Articles'!$A$2:$F$634,3,FALSE),""))</f>
      </c>
      <c r="E8965" s="74" t="str">
        <v/>
      </c>
      <c r="F8965" s="75">
        <f>IF($E8965="","",IFERROR(VLOOKUP(TRIM(E8965&amp;""),'Référentiel Articles'!$A$2:$F$634,4,FALSE),""))</f>
      </c>
      <c r="G8965" s="76">
        <f>IF($E8965="","",IFERROR(VLOOKUP(TRIM(E8965&amp;""),'Référentiel Articles'!$A$2:$F$634,5,FALSE),""))</f>
      </c>
      <c r="H8965" s="77" t="str">
        <v/>
      </c>
      <c r="I8965" s="76">
        <f>IF($E8965="","",IFERROR(VLOOKUP(TRIM(E8965&amp;""),'Référentiel Articles'!$A$2:$F$634,6,FALSE),""))</f>
      </c>
      <c r="J8965" s="78">
        <f>IF(OR($E8965="",$H8965=""),"",$H8965*$I8965)</f>
      </c>
      <c r="K8965" s="79" t="str">
        <v/>
      </c>
    </row>
    <row r="8966">
      <c r="A8966" s="81" t="str">
        <v/>
      </c>
      <c r="B8966" s="81" t="str">
        <v/>
      </c>
      <c r="C8966" s="83">
        <f>IF($E8966="","",IFERROR(VLOOKUP(TRIM(E8966&amp;""),'Référentiel Articles'!$A$2:$F$634,2,FALSE),""))</f>
      </c>
      <c r="D8966" s="83">
        <f>IF($E8966="","",IFERROR(VLOOKUP(TRIM(E8966&amp;""),'Référentiel Articles'!$A$2:$F$634,3,FALSE),""))</f>
      </c>
      <c r="E8966" s="81" t="str">
        <v/>
      </c>
      <c r="F8966" s="83">
        <f>IF($E8966="","",IFERROR(VLOOKUP(TRIM(E8966&amp;""),'Référentiel Articles'!$A$2:$F$634,4,FALSE),""))</f>
      </c>
      <c r="G8966" s="84">
        <f>IF($E8966="","",IFERROR(VLOOKUP(TRIM(E8966&amp;""),'Référentiel Articles'!$A$2:$F$634,5,FALSE),""))</f>
      </c>
      <c r="H8966" s="85" t="str">
        <v/>
      </c>
      <c r="I8966" s="84">
        <f>IF($E8966="","",IFERROR(VLOOKUP(TRIM(E8966&amp;""),'Référentiel Articles'!$A$2:$F$634,6,FALSE),""))</f>
      </c>
      <c r="J8966" s="90">
        <f>IF(OR($E8966="",$H8966=""),"",$H8966*$I8966)</f>
      </c>
      <c r="K8966" s="87" t="str">
        <v/>
      </c>
    </row>
    <row r="8967">
      <c r="A8967" s="74" t="str">
        <v/>
      </c>
      <c r="B8967" s="74" t="str">
        <v/>
      </c>
      <c r="C8967" s="75">
        <f>IF($E8967="","",IFERROR(VLOOKUP(TRIM(E8967&amp;""),'Référentiel Articles'!$A$2:$F$634,2,FALSE),""))</f>
      </c>
      <c r="D8967" s="75">
        <f>IF($E8967="","",IFERROR(VLOOKUP(TRIM(E8967&amp;""),'Référentiel Articles'!$A$2:$F$634,3,FALSE),""))</f>
      </c>
      <c r="E8967" s="74" t="str">
        <v/>
      </c>
      <c r="F8967" s="75">
        <f>IF($E8967="","",IFERROR(VLOOKUP(TRIM(E8967&amp;""),'Référentiel Articles'!$A$2:$F$634,4,FALSE),""))</f>
      </c>
      <c r="G8967" s="76">
        <f>IF($E8967="","",IFERROR(VLOOKUP(TRIM(E8967&amp;""),'Référentiel Articles'!$A$2:$F$634,5,FALSE),""))</f>
      </c>
      <c r="H8967" s="77" t="str">
        <v/>
      </c>
      <c r="I8967" s="76">
        <f>IF($E8967="","",IFERROR(VLOOKUP(TRIM(E8967&amp;""),'Référentiel Articles'!$A$2:$F$634,6,FALSE),""))</f>
      </c>
      <c r="J8967" s="78">
        <f>IF(OR($E8967="",$H8967=""),"",$H8967*$I8967)</f>
      </c>
      <c r="K8967" s="79" t="str">
        <v/>
      </c>
    </row>
    <row r="8968">
      <c r="A8968" s="81" t="str">
        <v/>
      </c>
      <c r="B8968" s="81" t="str">
        <v/>
      </c>
      <c r="C8968" s="83">
        <f>IF($E8968="","",IFERROR(VLOOKUP(TRIM(E8968&amp;""),'Référentiel Articles'!$A$2:$F$634,2,FALSE),""))</f>
      </c>
      <c r="D8968" s="83">
        <f>IF($E8968="","",IFERROR(VLOOKUP(TRIM(E8968&amp;""),'Référentiel Articles'!$A$2:$F$634,3,FALSE),""))</f>
      </c>
      <c r="E8968" s="81" t="str">
        <v/>
      </c>
      <c r="F8968" s="83">
        <f>IF($E8968="","",IFERROR(VLOOKUP(TRIM(E8968&amp;""),'Référentiel Articles'!$A$2:$F$634,4,FALSE),""))</f>
      </c>
      <c r="G8968" s="84">
        <f>IF($E8968="","",IFERROR(VLOOKUP(TRIM(E8968&amp;""),'Référentiel Articles'!$A$2:$F$634,5,FALSE),""))</f>
      </c>
      <c r="H8968" s="85" t="str">
        <v/>
      </c>
      <c r="I8968" s="84">
        <f>IF($E8968="","",IFERROR(VLOOKUP(TRIM(E8968&amp;""),'Référentiel Articles'!$A$2:$F$634,6,FALSE),""))</f>
      </c>
      <c r="J8968" s="90">
        <f>IF(OR($E8968="",$H8968=""),"",$H8968*$I8968)</f>
      </c>
      <c r="K8968" s="87" t="str">
        <v/>
      </c>
    </row>
    <row r="8969">
      <c r="A8969" s="74" t="str">
        <v/>
      </c>
      <c r="B8969" s="74" t="str">
        <v/>
      </c>
      <c r="C8969" s="75">
        <f>IF($E8969="","",IFERROR(VLOOKUP(TRIM(E8969&amp;""),'Référentiel Articles'!$A$2:$F$634,2,FALSE),""))</f>
      </c>
      <c r="D8969" s="75">
        <f>IF($E8969="","",IFERROR(VLOOKUP(TRIM(E8969&amp;""),'Référentiel Articles'!$A$2:$F$634,3,FALSE),""))</f>
      </c>
      <c r="E8969" s="74" t="str">
        <v/>
      </c>
      <c r="F8969" s="75">
        <f>IF($E8969="","",IFERROR(VLOOKUP(TRIM(E8969&amp;""),'Référentiel Articles'!$A$2:$F$634,4,FALSE),""))</f>
      </c>
      <c r="G8969" s="76">
        <f>IF($E8969="","",IFERROR(VLOOKUP(TRIM(E8969&amp;""),'Référentiel Articles'!$A$2:$F$634,5,FALSE),""))</f>
      </c>
      <c r="H8969" s="77" t="str">
        <v/>
      </c>
      <c r="I8969" s="76">
        <f>IF($E8969="","",IFERROR(VLOOKUP(TRIM(E8969&amp;""),'Référentiel Articles'!$A$2:$F$634,6,FALSE),""))</f>
      </c>
      <c r="J8969" s="78">
        <f>IF(OR($E8969="",$H8969=""),"",$H8969*$I8969)</f>
      </c>
      <c r="K8969" s="79" t="str">
        <v/>
      </c>
    </row>
    <row r="8970">
      <c r="A8970" s="81" t="str">
        <v/>
      </c>
      <c r="B8970" s="81" t="str">
        <v/>
      </c>
      <c r="C8970" s="83">
        <f>IF($E8970="","",IFERROR(VLOOKUP(TRIM(E8970&amp;""),'Référentiel Articles'!$A$2:$F$634,2,FALSE),""))</f>
      </c>
      <c r="D8970" s="83">
        <f>IF($E8970="","",IFERROR(VLOOKUP(TRIM(E8970&amp;""),'Référentiel Articles'!$A$2:$F$634,3,FALSE),""))</f>
      </c>
      <c r="E8970" s="81" t="str">
        <v/>
      </c>
      <c r="F8970" s="83">
        <f>IF($E8970="","",IFERROR(VLOOKUP(TRIM(E8970&amp;""),'Référentiel Articles'!$A$2:$F$634,4,FALSE),""))</f>
      </c>
      <c r="G8970" s="84">
        <f>IF($E8970="","",IFERROR(VLOOKUP(TRIM(E8970&amp;""),'Référentiel Articles'!$A$2:$F$634,5,FALSE),""))</f>
      </c>
      <c r="H8970" s="85" t="str">
        <v/>
      </c>
      <c r="I8970" s="84">
        <f>IF($E8970="","",IFERROR(VLOOKUP(TRIM(E8970&amp;""),'Référentiel Articles'!$A$2:$F$634,6,FALSE),""))</f>
      </c>
      <c r="J8970" s="90">
        <f>IF(OR($E8970="",$H8970=""),"",$H8970*$I8970)</f>
      </c>
      <c r="K8970" s="87" t="str">
        <v/>
      </c>
    </row>
    <row r="8971">
      <c r="A8971" s="74" t="str">
        <v/>
      </c>
      <c r="B8971" s="74" t="str">
        <v/>
      </c>
      <c r="C8971" s="75">
        <f>IF($E8971="","",IFERROR(VLOOKUP(TRIM(E8971&amp;""),'Référentiel Articles'!$A$2:$F$634,2,FALSE),""))</f>
      </c>
      <c r="D8971" s="75">
        <f>IF($E8971="","",IFERROR(VLOOKUP(TRIM(E8971&amp;""),'Référentiel Articles'!$A$2:$F$634,3,FALSE),""))</f>
      </c>
      <c r="E8971" s="74" t="str">
        <v/>
      </c>
      <c r="F8971" s="75">
        <f>IF($E8971="","",IFERROR(VLOOKUP(TRIM(E8971&amp;""),'Référentiel Articles'!$A$2:$F$634,4,FALSE),""))</f>
      </c>
      <c r="G8971" s="76">
        <f>IF($E8971="","",IFERROR(VLOOKUP(TRIM(E8971&amp;""),'Référentiel Articles'!$A$2:$F$634,5,FALSE),""))</f>
      </c>
      <c r="H8971" s="77" t="str">
        <v/>
      </c>
      <c r="I8971" s="76">
        <f>IF($E8971="","",IFERROR(VLOOKUP(TRIM(E8971&amp;""),'Référentiel Articles'!$A$2:$F$634,6,FALSE),""))</f>
      </c>
      <c r="J8971" s="78">
        <f>IF(OR($E8971="",$H8971=""),"",$H8971*$I8971)</f>
      </c>
      <c r="K8971" s="79" t="str">
        <v/>
      </c>
    </row>
    <row r="8972">
      <c r="A8972" s="81" t="str">
        <v/>
      </c>
      <c r="B8972" s="81" t="str">
        <v/>
      </c>
      <c r="C8972" s="83">
        <f>IF($E8972="","",IFERROR(VLOOKUP(TRIM(E8972&amp;""),'Référentiel Articles'!$A$2:$F$634,2,FALSE),""))</f>
      </c>
      <c r="D8972" s="83">
        <f>IF($E8972="","",IFERROR(VLOOKUP(TRIM(E8972&amp;""),'Référentiel Articles'!$A$2:$F$634,3,FALSE),""))</f>
      </c>
      <c r="E8972" s="81" t="str">
        <v/>
      </c>
      <c r="F8972" s="83">
        <f>IF($E8972="","",IFERROR(VLOOKUP(TRIM(E8972&amp;""),'Référentiel Articles'!$A$2:$F$634,4,FALSE),""))</f>
      </c>
      <c r="G8972" s="84">
        <f>IF($E8972="","",IFERROR(VLOOKUP(TRIM(E8972&amp;""),'Référentiel Articles'!$A$2:$F$634,5,FALSE),""))</f>
      </c>
      <c r="H8972" s="85" t="str">
        <v/>
      </c>
      <c r="I8972" s="84">
        <f>IF($E8972="","",IFERROR(VLOOKUP(TRIM(E8972&amp;""),'Référentiel Articles'!$A$2:$F$634,6,FALSE),""))</f>
      </c>
      <c r="J8972" s="90">
        <f>IF(OR($E8972="",$H8972=""),"",$H8972*$I8972)</f>
      </c>
      <c r="K8972" s="87" t="str">
        <v/>
      </c>
    </row>
    <row r="8973">
      <c r="A8973" s="74" t="str">
        <v/>
      </c>
      <c r="B8973" s="74" t="str">
        <v/>
      </c>
      <c r="C8973" s="75">
        <f>IF($E8973="","",IFERROR(VLOOKUP(TRIM(E8973&amp;""),'Référentiel Articles'!$A$2:$F$634,2,FALSE),""))</f>
      </c>
      <c r="D8973" s="75">
        <f>IF($E8973="","",IFERROR(VLOOKUP(TRIM(E8973&amp;""),'Référentiel Articles'!$A$2:$F$634,3,FALSE),""))</f>
      </c>
      <c r="E8973" s="74" t="str">
        <v/>
      </c>
      <c r="F8973" s="75">
        <f>IF($E8973="","",IFERROR(VLOOKUP(TRIM(E8973&amp;""),'Référentiel Articles'!$A$2:$F$634,4,FALSE),""))</f>
      </c>
      <c r="G8973" s="76">
        <f>IF($E8973="","",IFERROR(VLOOKUP(TRIM(E8973&amp;""),'Référentiel Articles'!$A$2:$F$634,5,FALSE),""))</f>
      </c>
      <c r="H8973" s="77" t="str">
        <v/>
      </c>
      <c r="I8973" s="76">
        <f>IF($E8973="","",IFERROR(VLOOKUP(TRIM(E8973&amp;""),'Référentiel Articles'!$A$2:$F$634,6,FALSE),""))</f>
      </c>
      <c r="J8973" s="78">
        <f>IF(OR($E8973="",$H8973=""),"",$H8973*$I8973)</f>
      </c>
      <c r="K8973" s="79" t="str">
        <v/>
      </c>
    </row>
    <row r="8974">
      <c r="A8974" s="81" t="str">
        <v/>
      </c>
      <c r="B8974" s="81" t="str">
        <v/>
      </c>
      <c r="C8974" s="83">
        <f>IF($E8974="","",IFERROR(VLOOKUP(TRIM(E8974&amp;""),'Référentiel Articles'!$A$2:$F$634,2,FALSE),""))</f>
      </c>
      <c r="D8974" s="83">
        <f>IF($E8974="","",IFERROR(VLOOKUP(TRIM(E8974&amp;""),'Référentiel Articles'!$A$2:$F$634,3,FALSE),""))</f>
      </c>
      <c r="E8974" s="81" t="str">
        <v/>
      </c>
      <c r="F8974" s="83">
        <f>IF($E8974="","",IFERROR(VLOOKUP(TRIM(E8974&amp;""),'Référentiel Articles'!$A$2:$F$634,4,FALSE),""))</f>
      </c>
      <c r="G8974" s="84">
        <f>IF($E8974="","",IFERROR(VLOOKUP(TRIM(E8974&amp;""),'Référentiel Articles'!$A$2:$F$634,5,FALSE),""))</f>
      </c>
      <c r="H8974" s="85" t="str">
        <v/>
      </c>
      <c r="I8974" s="84">
        <f>IF($E8974="","",IFERROR(VLOOKUP(TRIM(E8974&amp;""),'Référentiel Articles'!$A$2:$F$634,6,FALSE),""))</f>
      </c>
      <c r="J8974" s="90">
        <f>IF(OR($E8974="",$H8974=""),"",$H8974*$I8974)</f>
      </c>
      <c r="K8974" s="87" t="str">
        <v/>
      </c>
    </row>
    <row r="8975">
      <c r="A8975" s="74" t="str">
        <v/>
      </c>
      <c r="B8975" s="74" t="str">
        <v/>
      </c>
      <c r="C8975" s="75">
        <f>IF($E8975="","",IFERROR(VLOOKUP(TRIM(E8975&amp;""),'Référentiel Articles'!$A$2:$F$634,2,FALSE),""))</f>
      </c>
      <c r="D8975" s="75">
        <f>IF($E8975="","",IFERROR(VLOOKUP(TRIM(E8975&amp;""),'Référentiel Articles'!$A$2:$F$634,3,FALSE),""))</f>
      </c>
      <c r="E8975" s="74" t="str">
        <v/>
      </c>
      <c r="F8975" s="75">
        <f>IF($E8975="","",IFERROR(VLOOKUP(TRIM(E8975&amp;""),'Référentiel Articles'!$A$2:$F$634,4,FALSE),""))</f>
      </c>
      <c r="G8975" s="76">
        <f>IF($E8975="","",IFERROR(VLOOKUP(TRIM(E8975&amp;""),'Référentiel Articles'!$A$2:$F$634,5,FALSE),""))</f>
      </c>
      <c r="H8975" s="77" t="str">
        <v/>
      </c>
      <c r="I8975" s="76">
        <f>IF($E8975="","",IFERROR(VLOOKUP(TRIM(E8975&amp;""),'Référentiel Articles'!$A$2:$F$634,6,FALSE),""))</f>
      </c>
      <c r="J8975" s="78">
        <f>IF(OR($E8975="",$H8975=""),"",$H8975*$I8975)</f>
      </c>
      <c r="K8975" s="79" t="str">
        <v/>
      </c>
    </row>
    <row r="8976">
      <c r="A8976" s="81" t="str">
        <v/>
      </c>
      <c r="B8976" s="81" t="str">
        <v/>
      </c>
      <c r="C8976" s="83">
        <f>IF($E8976="","",IFERROR(VLOOKUP(TRIM(E8976&amp;""),'Référentiel Articles'!$A$2:$F$634,2,FALSE),""))</f>
      </c>
      <c r="D8976" s="83">
        <f>IF($E8976="","",IFERROR(VLOOKUP(TRIM(E8976&amp;""),'Référentiel Articles'!$A$2:$F$634,3,FALSE),""))</f>
      </c>
      <c r="E8976" s="81" t="str">
        <v/>
      </c>
      <c r="F8976" s="83">
        <f>IF($E8976="","",IFERROR(VLOOKUP(TRIM(E8976&amp;""),'Référentiel Articles'!$A$2:$F$634,4,FALSE),""))</f>
      </c>
      <c r="G8976" s="84">
        <f>IF($E8976="","",IFERROR(VLOOKUP(TRIM(E8976&amp;""),'Référentiel Articles'!$A$2:$F$634,5,FALSE),""))</f>
      </c>
      <c r="H8976" s="85" t="str">
        <v/>
      </c>
      <c r="I8976" s="84">
        <f>IF($E8976="","",IFERROR(VLOOKUP(TRIM(E8976&amp;""),'Référentiel Articles'!$A$2:$F$634,6,FALSE),""))</f>
      </c>
      <c r="J8976" s="90">
        <f>IF(OR($E8976="",$H8976=""),"",$H8976*$I8976)</f>
      </c>
      <c r="K8976" s="87" t="str">
        <v/>
      </c>
    </row>
    <row r="8977">
      <c r="A8977" s="74" t="str">
        <v/>
      </c>
      <c r="B8977" s="74" t="str">
        <v/>
      </c>
      <c r="C8977" s="75">
        <f>IF($E8977="","",IFERROR(VLOOKUP(TRIM(E8977&amp;""),'Référentiel Articles'!$A$2:$F$634,2,FALSE),""))</f>
      </c>
      <c r="D8977" s="75">
        <f>IF($E8977="","",IFERROR(VLOOKUP(TRIM(E8977&amp;""),'Référentiel Articles'!$A$2:$F$634,3,FALSE),""))</f>
      </c>
      <c r="E8977" s="74" t="str">
        <v/>
      </c>
      <c r="F8977" s="75">
        <f>IF($E8977="","",IFERROR(VLOOKUP(TRIM(E8977&amp;""),'Référentiel Articles'!$A$2:$F$634,4,FALSE),""))</f>
      </c>
      <c r="G8977" s="76">
        <f>IF($E8977="","",IFERROR(VLOOKUP(TRIM(E8977&amp;""),'Référentiel Articles'!$A$2:$F$634,5,FALSE),""))</f>
      </c>
      <c r="H8977" s="77" t="str">
        <v/>
      </c>
      <c r="I8977" s="76">
        <f>IF($E8977="","",IFERROR(VLOOKUP(TRIM(E8977&amp;""),'Référentiel Articles'!$A$2:$F$634,6,FALSE),""))</f>
      </c>
      <c r="J8977" s="78">
        <f>IF(OR($E8977="",$H8977=""),"",$H8977*$I8977)</f>
      </c>
      <c r="K8977" s="79" t="str">
        <v/>
      </c>
    </row>
    <row r="8978">
      <c r="A8978" s="81" t="str">
        <v/>
      </c>
      <c r="B8978" s="81" t="str">
        <v/>
      </c>
      <c r="C8978" s="83">
        <f>IF($E8978="","",IFERROR(VLOOKUP(TRIM(E8978&amp;""),'Référentiel Articles'!$A$2:$F$634,2,FALSE),""))</f>
      </c>
      <c r="D8978" s="83">
        <f>IF($E8978="","",IFERROR(VLOOKUP(TRIM(E8978&amp;""),'Référentiel Articles'!$A$2:$F$634,3,FALSE),""))</f>
      </c>
      <c r="E8978" s="81" t="str">
        <v/>
      </c>
      <c r="F8978" s="83">
        <f>IF($E8978="","",IFERROR(VLOOKUP(TRIM(E8978&amp;""),'Référentiel Articles'!$A$2:$F$634,4,FALSE),""))</f>
      </c>
      <c r="G8978" s="84">
        <f>IF($E8978="","",IFERROR(VLOOKUP(TRIM(E8978&amp;""),'Référentiel Articles'!$A$2:$F$634,5,FALSE),""))</f>
      </c>
      <c r="H8978" s="85" t="str">
        <v/>
      </c>
      <c r="I8978" s="84">
        <f>IF($E8978="","",IFERROR(VLOOKUP(TRIM(E8978&amp;""),'Référentiel Articles'!$A$2:$F$634,6,FALSE),""))</f>
      </c>
      <c r="J8978" s="90">
        <f>IF(OR($E8978="",$H8978=""),"",$H8978*$I8978)</f>
      </c>
      <c r="K8978" s="87" t="str">
        <v/>
      </c>
    </row>
    <row r="8979">
      <c r="A8979" s="74" t="str">
        <v/>
      </c>
      <c r="B8979" s="74" t="str">
        <v/>
      </c>
      <c r="C8979" s="75">
        <f>IF($E8979="","",IFERROR(VLOOKUP(TRIM(E8979&amp;""),'Référentiel Articles'!$A$2:$F$634,2,FALSE),""))</f>
      </c>
      <c r="D8979" s="75">
        <f>IF($E8979="","",IFERROR(VLOOKUP(TRIM(E8979&amp;""),'Référentiel Articles'!$A$2:$F$634,3,FALSE),""))</f>
      </c>
      <c r="E8979" s="74" t="str">
        <v/>
      </c>
      <c r="F8979" s="75">
        <f>IF($E8979="","",IFERROR(VLOOKUP(TRIM(E8979&amp;""),'Référentiel Articles'!$A$2:$F$634,4,FALSE),""))</f>
      </c>
      <c r="G8979" s="76">
        <f>IF($E8979="","",IFERROR(VLOOKUP(TRIM(E8979&amp;""),'Référentiel Articles'!$A$2:$F$634,5,FALSE),""))</f>
      </c>
      <c r="H8979" s="77" t="str">
        <v/>
      </c>
      <c r="I8979" s="76">
        <f>IF($E8979="","",IFERROR(VLOOKUP(TRIM(E8979&amp;""),'Référentiel Articles'!$A$2:$F$634,6,FALSE),""))</f>
      </c>
      <c r="J8979" s="78">
        <f>IF(OR($E8979="",$H8979=""),"",$H8979*$I8979)</f>
      </c>
      <c r="K8979" s="79" t="str">
        <v/>
      </c>
    </row>
    <row r="8980">
      <c r="A8980" s="81" t="str">
        <v/>
      </c>
      <c r="B8980" s="81" t="str">
        <v/>
      </c>
      <c r="C8980" s="83">
        <f>IF($E8980="","",IFERROR(VLOOKUP(TRIM(E8980&amp;""),'Référentiel Articles'!$A$2:$F$634,2,FALSE),""))</f>
      </c>
      <c r="D8980" s="83">
        <f>IF($E8980="","",IFERROR(VLOOKUP(TRIM(E8980&amp;""),'Référentiel Articles'!$A$2:$F$634,3,FALSE),""))</f>
      </c>
      <c r="E8980" s="81" t="str">
        <v/>
      </c>
      <c r="F8980" s="83">
        <f>IF($E8980="","",IFERROR(VLOOKUP(TRIM(E8980&amp;""),'Référentiel Articles'!$A$2:$F$634,4,FALSE),""))</f>
      </c>
      <c r="G8980" s="84">
        <f>IF($E8980="","",IFERROR(VLOOKUP(TRIM(E8980&amp;""),'Référentiel Articles'!$A$2:$F$634,5,FALSE),""))</f>
      </c>
      <c r="H8980" s="85" t="str">
        <v/>
      </c>
      <c r="I8980" s="84">
        <f>IF($E8980="","",IFERROR(VLOOKUP(TRIM(E8980&amp;""),'Référentiel Articles'!$A$2:$F$634,6,FALSE),""))</f>
      </c>
      <c r="J8980" s="90">
        <f>IF(OR($E8980="",$H8980=""),"",$H8980*$I8980)</f>
      </c>
      <c r="K8980" s="87" t="str">
        <v/>
      </c>
    </row>
    <row r="8981">
      <c r="A8981" s="74" t="str">
        <v/>
      </c>
      <c r="B8981" s="74" t="str">
        <v/>
      </c>
      <c r="C8981" s="75">
        <f>IF($E8981="","",IFERROR(VLOOKUP(TRIM(E8981&amp;""),'Référentiel Articles'!$A$2:$F$634,2,FALSE),""))</f>
      </c>
      <c r="D8981" s="75">
        <f>IF($E8981="","",IFERROR(VLOOKUP(TRIM(E8981&amp;""),'Référentiel Articles'!$A$2:$F$634,3,FALSE),""))</f>
      </c>
      <c r="E8981" s="74" t="str">
        <v/>
      </c>
      <c r="F8981" s="75">
        <f>IF($E8981="","",IFERROR(VLOOKUP(TRIM(E8981&amp;""),'Référentiel Articles'!$A$2:$F$634,4,FALSE),""))</f>
      </c>
      <c r="G8981" s="76">
        <f>IF($E8981="","",IFERROR(VLOOKUP(TRIM(E8981&amp;""),'Référentiel Articles'!$A$2:$F$634,5,FALSE),""))</f>
      </c>
      <c r="H8981" s="77" t="str">
        <v/>
      </c>
      <c r="I8981" s="76">
        <f>IF($E8981="","",IFERROR(VLOOKUP(TRIM(E8981&amp;""),'Référentiel Articles'!$A$2:$F$634,6,FALSE),""))</f>
      </c>
      <c r="J8981" s="78">
        <f>IF(OR($E8981="",$H8981=""),"",$H8981*$I8981)</f>
      </c>
      <c r="K8981" s="79" t="str">
        <v/>
      </c>
    </row>
    <row r="8982">
      <c r="A8982" s="81" t="str">
        <v/>
      </c>
      <c r="B8982" s="81" t="str">
        <v/>
      </c>
      <c r="C8982" s="83">
        <f>IF($E8982="","",IFERROR(VLOOKUP(TRIM(E8982&amp;""),'Référentiel Articles'!$A$2:$F$634,2,FALSE),""))</f>
      </c>
      <c r="D8982" s="83">
        <f>IF($E8982="","",IFERROR(VLOOKUP(TRIM(E8982&amp;""),'Référentiel Articles'!$A$2:$F$634,3,FALSE),""))</f>
      </c>
      <c r="E8982" s="81" t="str">
        <v/>
      </c>
      <c r="F8982" s="83">
        <f>IF($E8982="","",IFERROR(VLOOKUP(TRIM(E8982&amp;""),'Référentiel Articles'!$A$2:$F$634,4,FALSE),""))</f>
      </c>
      <c r="G8982" s="84">
        <f>IF($E8982="","",IFERROR(VLOOKUP(TRIM(E8982&amp;""),'Référentiel Articles'!$A$2:$F$634,5,FALSE),""))</f>
      </c>
      <c r="H8982" s="85" t="str">
        <v/>
      </c>
      <c r="I8982" s="84">
        <f>IF($E8982="","",IFERROR(VLOOKUP(TRIM(E8982&amp;""),'Référentiel Articles'!$A$2:$F$634,6,FALSE),""))</f>
      </c>
      <c r="J8982" s="90">
        <f>IF(OR($E8982="",$H8982=""),"",$H8982*$I8982)</f>
      </c>
      <c r="K8982" s="87" t="str">
        <v/>
      </c>
    </row>
    <row r="8983">
      <c r="A8983" s="74" t="str">
        <v/>
      </c>
      <c r="B8983" s="74" t="str">
        <v/>
      </c>
      <c r="C8983" s="75">
        <f>IF($E8983="","",IFERROR(VLOOKUP(TRIM(E8983&amp;""),'Référentiel Articles'!$A$2:$F$634,2,FALSE),""))</f>
      </c>
      <c r="D8983" s="75">
        <f>IF($E8983="","",IFERROR(VLOOKUP(TRIM(E8983&amp;""),'Référentiel Articles'!$A$2:$F$634,3,FALSE),""))</f>
      </c>
      <c r="E8983" s="74" t="str">
        <v/>
      </c>
      <c r="F8983" s="75">
        <f>IF($E8983="","",IFERROR(VLOOKUP(TRIM(E8983&amp;""),'Référentiel Articles'!$A$2:$F$634,4,FALSE),""))</f>
      </c>
      <c r="G8983" s="76">
        <f>IF($E8983="","",IFERROR(VLOOKUP(TRIM(E8983&amp;""),'Référentiel Articles'!$A$2:$F$634,5,FALSE),""))</f>
      </c>
      <c r="H8983" s="77" t="str">
        <v/>
      </c>
      <c r="I8983" s="76">
        <f>IF($E8983="","",IFERROR(VLOOKUP(TRIM(E8983&amp;""),'Référentiel Articles'!$A$2:$F$634,6,FALSE),""))</f>
      </c>
      <c r="J8983" s="78">
        <f>IF(OR($E8983="",$H8983=""),"",$H8983*$I8983)</f>
      </c>
      <c r="K8983" s="79" t="str">
        <v/>
      </c>
    </row>
    <row r="8984">
      <c r="A8984" s="81" t="str">
        <v/>
      </c>
      <c r="B8984" s="81" t="str">
        <v/>
      </c>
      <c r="C8984" s="83">
        <f>IF($E8984="","",IFERROR(VLOOKUP(TRIM(E8984&amp;""),'Référentiel Articles'!$A$2:$F$634,2,FALSE),""))</f>
      </c>
      <c r="D8984" s="83">
        <f>IF($E8984="","",IFERROR(VLOOKUP(TRIM(E8984&amp;""),'Référentiel Articles'!$A$2:$F$634,3,FALSE),""))</f>
      </c>
      <c r="E8984" s="81" t="str">
        <v/>
      </c>
      <c r="F8984" s="83">
        <f>IF($E8984="","",IFERROR(VLOOKUP(TRIM(E8984&amp;""),'Référentiel Articles'!$A$2:$F$634,4,FALSE),""))</f>
      </c>
      <c r="G8984" s="84">
        <f>IF($E8984="","",IFERROR(VLOOKUP(TRIM(E8984&amp;""),'Référentiel Articles'!$A$2:$F$634,5,FALSE),""))</f>
      </c>
      <c r="H8984" s="85" t="str">
        <v/>
      </c>
      <c r="I8984" s="84">
        <f>IF($E8984="","",IFERROR(VLOOKUP(TRIM(E8984&amp;""),'Référentiel Articles'!$A$2:$F$634,6,FALSE),""))</f>
      </c>
      <c r="J8984" s="90">
        <f>IF(OR($E8984="",$H8984=""),"",$H8984*$I8984)</f>
      </c>
      <c r="K8984" s="87" t="str">
        <v/>
      </c>
    </row>
    <row r="8985">
      <c r="A8985" s="74" t="str">
        <v/>
      </c>
      <c r="B8985" s="74" t="str">
        <v/>
      </c>
      <c r="C8985" s="75">
        <f>IF($E8985="","",IFERROR(VLOOKUP(TRIM(E8985&amp;""),'Référentiel Articles'!$A$2:$F$634,2,FALSE),""))</f>
      </c>
      <c r="D8985" s="75">
        <f>IF($E8985="","",IFERROR(VLOOKUP(TRIM(E8985&amp;""),'Référentiel Articles'!$A$2:$F$634,3,FALSE),""))</f>
      </c>
      <c r="E8985" s="74" t="str">
        <v/>
      </c>
      <c r="F8985" s="75">
        <f>IF($E8985="","",IFERROR(VLOOKUP(TRIM(E8985&amp;""),'Référentiel Articles'!$A$2:$F$634,4,FALSE),""))</f>
      </c>
      <c r="G8985" s="76">
        <f>IF($E8985="","",IFERROR(VLOOKUP(TRIM(E8985&amp;""),'Référentiel Articles'!$A$2:$F$634,5,FALSE),""))</f>
      </c>
      <c r="H8985" s="77" t="str">
        <v/>
      </c>
      <c r="I8985" s="76">
        <f>IF($E8985="","",IFERROR(VLOOKUP(TRIM(E8985&amp;""),'Référentiel Articles'!$A$2:$F$634,6,FALSE),""))</f>
      </c>
      <c r="J8985" s="78">
        <f>IF(OR($E8985="",$H8985=""),"",$H8985*$I8985)</f>
      </c>
      <c r="K8985" s="79" t="str">
        <v/>
      </c>
    </row>
    <row r="8986">
      <c r="A8986" s="81" t="str">
        <v/>
      </c>
      <c r="B8986" s="81" t="str">
        <v/>
      </c>
      <c r="C8986" s="83">
        <f>IF($E8986="","",IFERROR(VLOOKUP(TRIM(E8986&amp;""),'Référentiel Articles'!$A$2:$F$634,2,FALSE),""))</f>
      </c>
      <c r="D8986" s="83">
        <f>IF($E8986="","",IFERROR(VLOOKUP(TRIM(E8986&amp;""),'Référentiel Articles'!$A$2:$F$634,3,FALSE),""))</f>
      </c>
      <c r="E8986" s="81" t="str">
        <v/>
      </c>
      <c r="F8986" s="83">
        <f>IF($E8986="","",IFERROR(VLOOKUP(TRIM(E8986&amp;""),'Référentiel Articles'!$A$2:$F$634,4,FALSE),""))</f>
      </c>
      <c r="G8986" s="84">
        <f>IF($E8986="","",IFERROR(VLOOKUP(TRIM(E8986&amp;""),'Référentiel Articles'!$A$2:$F$634,5,FALSE),""))</f>
      </c>
      <c r="H8986" s="85" t="str">
        <v/>
      </c>
      <c r="I8986" s="84">
        <f>IF($E8986="","",IFERROR(VLOOKUP(TRIM(E8986&amp;""),'Référentiel Articles'!$A$2:$F$634,6,FALSE),""))</f>
      </c>
      <c r="J8986" s="90">
        <f>IF(OR($E8986="",$H8986=""),"",$H8986*$I8986)</f>
      </c>
      <c r="K8986" s="87" t="str">
        <v/>
      </c>
    </row>
    <row r="8987">
      <c r="A8987" s="74" t="str">
        <v/>
      </c>
      <c r="B8987" s="74" t="str">
        <v/>
      </c>
      <c r="C8987" s="75">
        <f>IF($E8987="","",IFERROR(VLOOKUP(TRIM(E8987&amp;""),'Référentiel Articles'!$A$2:$F$634,2,FALSE),""))</f>
      </c>
      <c r="D8987" s="75">
        <f>IF($E8987="","",IFERROR(VLOOKUP(TRIM(E8987&amp;""),'Référentiel Articles'!$A$2:$F$634,3,FALSE),""))</f>
      </c>
      <c r="E8987" s="74" t="str">
        <v/>
      </c>
      <c r="F8987" s="75">
        <f>IF($E8987="","",IFERROR(VLOOKUP(TRIM(E8987&amp;""),'Référentiel Articles'!$A$2:$F$634,4,FALSE),""))</f>
      </c>
      <c r="G8987" s="76">
        <f>IF($E8987="","",IFERROR(VLOOKUP(TRIM(E8987&amp;""),'Référentiel Articles'!$A$2:$F$634,5,FALSE),""))</f>
      </c>
      <c r="H8987" s="77" t="str">
        <v/>
      </c>
      <c r="I8987" s="76">
        <f>IF($E8987="","",IFERROR(VLOOKUP(TRIM(E8987&amp;""),'Référentiel Articles'!$A$2:$F$634,6,FALSE),""))</f>
      </c>
      <c r="J8987" s="78">
        <f>IF(OR($E8987="",$H8987=""),"",$H8987*$I8987)</f>
      </c>
      <c r="K8987" s="79" t="str">
        <v/>
      </c>
    </row>
    <row r="8988">
      <c r="A8988" s="81" t="str">
        <v/>
      </c>
      <c r="B8988" s="81" t="str">
        <v/>
      </c>
      <c r="C8988" s="83">
        <f>IF($E8988="","",IFERROR(VLOOKUP(TRIM(E8988&amp;""),'Référentiel Articles'!$A$2:$F$634,2,FALSE),""))</f>
      </c>
      <c r="D8988" s="83">
        <f>IF($E8988="","",IFERROR(VLOOKUP(TRIM(E8988&amp;""),'Référentiel Articles'!$A$2:$F$634,3,FALSE),""))</f>
      </c>
      <c r="E8988" s="81" t="str">
        <v/>
      </c>
      <c r="F8988" s="83">
        <f>IF($E8988="","",IFERROR(VLOOKUP(TRIM(E8988&amp;""),'Référentiel Articles'!$A$2:$F$634,4,FALSE),""))</f>
      </c>
      <c r="G8988" s="84">
        <f>IF($E8988="","",IFERROR(VLOOKUP(TRIM(E8988&amp;""),'Référentiel Articles'!$A$2:$F$634,5,FALSE),""))</f>
      </c>
      <c r="H8988" s="85" t="str">
        <v/>
      </c>
      <c r="I8988" s="84">
        <f>IF($E8988="","",IFERROR(VLOOKUP(TRIM(E8988&amp;""),'Référentiel Articles'!$A$2:$F$634,6,FALSE),""))</f>
      </c>
      <c r="J8988" s="90">
        <f>IF(OR($E8988="",$H8988=""),"",$H8988*$I8988)</f>
      </c>
      <c r="K8988" s="87" t="str">
        <v/>
      </c>
    </row>
    <row r="8989">
      <c r="A8989" s="74" t="str">
        <v/>
      </c>
      <c r="B8989" s="74" t="str">
        <v/>
      </c>
      <c r="C8989" s="75">
        <f>IF($E8989="","",IFERROR(VLOOKUP(TRIM(E8989&amp;""),'Référentiel Articles'!$A$2:$F$634,2,FALSE),""))</f>
      </c>
      <c r="D8989" s="75">
        <f>IF($E8989="","",IFERROR(VLOOKUP(TRIM(E8989&amp;""),'Référentiel Articles'!$A$2:$F$634,3,FALSE),""))</f>
      </c>
      <c r="E8989" s="74" t="str">
        <v/>
      </c>
      <c r="F8989" s="75">
        <f>IF($E8989="","",IFERROR(VLOOKUP(TRIM(E8989&amp;""),'Référentiel Articles'!$A$2:$F$634,4,FALSE),""))</f>
      </c>
      <c r="G8989" s="76">
        <f>IF($E8989="","",IFERROR(VLOOKUP(TRIM(E8989&amp;""),'Référentiel Articles'!$A$2:$F$634,5,FALSE),""))</f>
      </c>
      <c r="H8989" s="77" t="str">
        <v/>
      </c>
      <c r="I8989" s="76">
        <f>IF($E8989="","",IFERROR(VLOOKUP(TRIM(E8989&amp;""),'Référentiel Articles'!$A$2:$F$634,6,FALSE),""))</f>
      </c>
      <c r="J8989" s="78">
        <f>IF(OR($E8989="",$H8989=""),"",$H8989*$I8989)</f>
      </c>
      <c r="K8989" s="79" t="str">
        <v/>
      </c>
    </row>
    <row r="8990">
      <c r="A8990" s="81" t="str">
        <v/>
      </c>
      <c r="B8990" s="81" t="str">
        <v/>
      </c>
      <c r="C8990" s="83">
        <f>IF($E8990="","",IFERROR(VLOOKUP(TRIM(E8990&amp;""),'Référentiel Articles'!$A$2:$F$634,2,FALSE),""))</f>
      </c>
      <c r="D8990" s="83">
        <f>IF($E8990="","",IFERROR(VLOOKUP(TRIM(E8990&amp;""),'Référentiel Articles'!$A$2:$F$634,3,FALSE),""))</f>
      </c>
      <c r="E8990" s="81" t="str">
        <v/>
      </c>
      <c r="F8990" s="83">
        <f>IF($E8990="","",IFERROR(VLOOKUP(TRIM(E8990&amp;""),'Référentiel Articles'!$A$2:$F$634,4,FALSE),""))</f>
      </c>
      <c r="G8990" s="84">
        <f>IF($E8990="","",IFERROR(VLOOKUP(TRIM(E8990&amp;""),'Référentiel Articles'!$A$2:$F$634,5,FALSE),""))</f>
      </c>
      <c r="H8990" s="85" t="str">
        <v/>
      </c>
      <c r="I8990" s="84">
        <f>IF($E8990="","",IFERROR(VLOOKUP(TRIM(E8990&amp;""),'Référentiel Articles'!$A$2:$F$634,6,FALSE),""))</f>
      </c>
      <c r="J8990" s="90">
        <f>IF(OR($E8990="",$H8990=""),"",$H8990*$I8990)</f>
      </c>
      <c r="K8990" s="87" t="str">
        <v/>
      </c>
    </row>
    <row r="8991">
      <c r="A8991" s="74" t="str">
        <v/>
      </c>
      <c r="B8991" s="74" t="str">
        <v/>
      </c>
      <c r="C8991" s="75">
        <f>IF($E8991="","",IFERROR(VLOOKUP(TRIM(E8991&amp;""),'Référentiel Articles'!$A$2:$F$634,2,FALSE),""))</f>
      </c>
      <c r="D8991" s="75">
        <f>IF($E8991="","",IFERROR(VLOOKUP(TRIM(E8991&amp;""),'Référentiel Articles'!$A$2:$F$634,3,FALSE),""))</f>
      </c>
      <c r="E8991" s="74" t="str">
        <v/>
      </c>
      <c r="F8991" s="75">
        <f>IF($E8991="","",IFERROR(VLOOKUP(TRIM(E8991&amp;""),'Référentiel Articles'!$A$2:$F$634,4,FALSE),""))</f>
      </c>
      <c r="G8991" s="76">
        <f>IF($E8991="","",IFERROR(VLOOKUP(TRIM(E8991&amp;""),'Référentiel Articles'!$A$2:$F$634,5,FALSE),""))</f>
      </c>
      <c r="H8991" s="77" t="str">
        <v/>
      </c>
      <c r="I8991" s="76">
        <f>IF($E8991="","",IFERROR(VLOOKUP(TRIM(E8991&amp;""),'Référentiel Articles'!$A$2:$F$634,6,FALSE),""))</f>
      </c>
      <c r="J8991" s="78">
        <f>IF(OR($E8991="",$H8991=""),"",$H8991*$I8991)</f>
      </c>
      <c r="K8991" s="79" t="str">
        <v/>
      </c>
    </row>
    <row r="8992">
      <c r="A8992" s="81" t="str">
        <v/>
      </c>
      <c r="B8992" s="81" t="str">
        <v/>
      </c>
      <c r="C8992" s="83">
        <f>IF($E8992="","",IFERROR(VLOOKUP(TRIM(E8992&amp;""),'Référentiel Articles'!$A$2:$F$634,2,FALSE),""))</f>
      </c>
      <c r="D8992" s="83">
        <f>IF($E8992="","",IFERROR(VLOOKUP(TRIM(E8992&amp;""),'Référentiel Articles'!$A$2:$F$634,3,FALSE),""))</f>
      </c>
      <c r="E8992" s="81" t="str">
        <v/>
      </c>
      <c r="F8992" s="83">
        <f>IF($E8992="","",IFERROR(VLOOKUP(TRIM(E8992&amp;""),'Référentiel Articles'!$A$2:$F$634,4,FALSE),""))</f>
      </c>
      <c r="G8992" s="84">
        <f>IF($E8992="","",IFERROR(VLOOKUP(TRIM(E8992&amp;""),'Référentiel Articles'!$A$2:$F$634,5,FALSE),""))</f>
      </c>
      <c r="H8992" s="85" t="str">
        <v/>
      </c>
      <c r="I8992" s="84">
        <f>IF($E8992="","",IFERROR(VLOOKUP(TRIM(E8992&amp;""),'Référentiel Articles'!$A$2:$F$634,6,FALSE),""))</f>
      </c>
      <c r="J8992" s="90">
        <f>IF(OR($E8992="",$H8992=""),"",$H8992*$I8992)</f>
      </c>
      <c r="K8992" s="87" t="str">
        <v/>
      </c>
    </row>
    <row r="8993">
      <c r="A8993" s="74" t="str">
        <v/>
      </c>
      <c r="B8993" s="74" t="str">
        <v/>
      </c>
      <c r="C8993" s="75">
        <f>IF($E8993="","",IFERROR(VLOOKUP(TRIM(E8993&amp;""),'Référentiel Articles'!$A$2:$F$634,2,FALSE),""))</f>
      </c>
      <c r="D8993" s="75">
        <f>IF($E8993="","",IFERROR(VLOOKUP(TRIM(E8993&amp;""),'Référentiel Articles'!$A$2:$F$634,3,FALSE),""))</f>
      </c>
      <c r="E8993" s="74" t="str">
        <v/>
      </c>
      <c r="F8993" s="75">
        <f>IF($E8993="","",IFERROR(VLOOKUP(TRIM(E8993&amp;""),'Référentiel Articles'!$A$2:$F$634,4,FALSE),""))</f>
      </c>
      <c r="G8993" s="76">
        <f>IF($E8993="","",IFERROR(VLOOKUP(TRIM(E8993&amp;""),'Référentiel Articles'!$A$2:$F$634,5,FALSE),""))</f>
      </c>
      <c r="H8993" s="77" t="str">
        <v/>
      </c>
      <c r="I8993" s="76">
        <f>IF($E8993="","",IFERROR(VLOOKUP(TRIM(E8993&amp;""),'Référentiel Articles'!$A$2:$F$634,6,FALSE),""))</f>
      </c>
      <c r="J8993" s="78">
        <f>IF(OR($E8993="",$H8993=""),"",$H8993*$I8993)</f>
      </c>
      <c r="K8993" s="79" t="str">
        <v/>
      </c>
    </row>
    <row r="8994">
      <c r="A8994" s="81" t="str">
        <v/>
      </c>
      <c r="B8994" s="81" t="str">
        <v/>
      </c>
      <c r="C8994" s="83">
        <f>IF($E8994="","",IFERROR(VLOOKUP(TRIM(E8994&amp;""),'Référentiel Articles'!$A$2:$F$634,2,FALSE),""))</f>
      </c>
      <c r="D8994" s="83">
        <f>IF($E8994="","",IFERROR(VLOOKUP(TRIM(E8994&amp;""),'Référentiel Articles'!$A$2:$F$634,3,FALSE),""))</f>
      </c>
      <c r="E8994" s="81" t="str">
        <v/>
      </c>
      <c r="F8994" s="83">
        <f>IF($E8994="","",IFERROR(VLOOKUP(TRIM(E8994&amp;""),'Référentiel Articles'!$A$2:$F$634,4,FALSE),""))</f>
      </c>
      <c r="G8994" s="84">
        <f>IF($E8994="","",IFERROR(VLOOKUP(TRIM(E8994&amp;""),'Référentiel Articles'!$A$2:$F$634,5,FALSE),""))</f>
      </c>
      <c r="H8994" s="85" t="str">
        <v/>
      </c>
      <c r="I8994" s="84">
        <f>IF($E8994="","",IFERROR(VLOOKUP(TRIM(E8994&amp;""),'Référentiel Articles'!$A$2:$F$634,6,FALSE),""))</f>
      </c>
      <c r="J8994" s="90">
        <f>IF(OR($E8994="",$H8994=""),"",$H8994*$I8994)</f>
      </c>
      <c r="K8994" s="87" t="str">
        <v/>
      </c>
    </row>
    <row r="8995">
      <c r="A8995" s="74" t="str">
        <v/>
      </c>
      <c r="B8995" s="74" t="str">
        <v/>
      </c>
      <c r="C8995" s="75">
        <f>IF($E8995="","",IFERROR(VLOOKUP(TRIM(E8995&amp;""),'Référentiel Articles'!$A$2:$F$634,2,FALSE),""))</f>
      </c>
      <c r="D8995" s="75">
        <f>IF($E8995="","",IFERROR(VLOOKUP(TRIM(E8995&amp;""),'Référentiel Articles'!$A$2:$F$634,3,FALSE),""))</f>
      </c>
      <c r="E8995" s="74" t="str">
        <v/>
      </c>
      <c r="F8995" s="75">
        <f>IF($E8995="","",IFERROR(VLOOKUP(TRIM(E8995&amp;""),'Référentiel Articles'!$A$2:$F$634,4,FALSE),""))</f>
      </c>
      <c r="G8995" s="76">
        <f>IF($E8995="","",IFERROR(VLOOKUP(TRIM(E8995&amp;""),'Référentiel Articles'!$A$2:$F$634,5,FALSE),""))</f>
      </c>
      <c r="H8995" s="77" t="str">
        <v/>
      </c>
      <c r="I8995" s="76">
        <f>IF($E8995="","",IFERROR(VLOOKUP(TRIM(E8995&amp;""),'Référentiel Articles'!$A$2:$F$634,6,FALSE),""))</f>
      </c>
      <c r="J8995" s="78">
        <f>IF(OR($E8995="",$H8995=""),"",$H8995*$I8995)</f>
      </c>
      <c r="K8995" s="79" t="str">
        <v/>
      </c>
    </row>
    <row r="8996">
      <c r="A8996" s="81" t="str">
        <v/>
      </c>
      <c r="B8996" s="81" t="str">
        <v/>
      </c>
      <c r="C8996" s="83">
        <f>IF($E8996="","",IFERROR(VLOOKUP(TRIM(E8996&amp;""),'Référentiel Articles'!$A$2:$F$634,2,FALSE),""))</f>
      </c>
      <c r="D8996" s="83">
        <f>IF($E8996="","",IFERROR(VLOOKUP(TRIM(E8996&amp;""),'Référentiel Articles'!$A$2:$F$634,3,FALSE),""))</f>
      </c>
      <c r="E8996" s="81" t="str">
        <v/>
      </c>
      <c r="F8996" s="83">
        <f>IF($E8996="","",IFERROR(VLOOKUP(TRIM(E8996&amp;""),'Référentiel Articles'!$A$2:$F$634,4,FALSE),""))</f>
      </c>
      <c r="G8996" s="84">
        <f>IF($E8996="","",IFERROR(VLOOKUP(TRIM(E8996&amp;""),'Référentiel Articles'!$A$2:$F$634,5,FALSE),""))</f>
      </c>
      <c r="H8996" s="85" t="str">
        <v/>
      </c>
      <c r="I8996" s="84">
        <f>IF($E8996="","",IFERROR(VLOOKUP(TRIM(E8996&amp;""),'Référentiel Articles'!$A$2:$F$634,6,FALSE),""))</f>
      </c>
      <c r="J8996" s="90">
        <f>IF(OR($E8996="",$H8996=""),"",$H8996*$I8996)</f>
      </c>
      <c r="K8996" s="87" t="str">
        <v/>
      </c>
    </row>
    <row r="8997">
      <c r="A8997" s="74" t="str">
        <v/>
      </c>
      <c r="B8997" s="74" t="str">
        <v/>
      </c>
      <c r="C8997" s="75">
        <f>IF($E8997="","",IFERROR(VLOOKUP(TRIM(E8997&amp;""),'Référentiel Articles'!$A$2:$F$634,2,FALSE),""))</f>
      </c>
      <c r="D8997" s="75">
        <f>IF($E8997="","",IFERROR(VLOOKUP(TRIM(E8997&amp;""),'Référentiel Articles'!$A$2:$F$634,3,FALSE),""))</f>
      </c>
      <c r="E8997" s="74" t="str">
        <v/>
      </c>
      <c r="F8997" s="75">
        <f>IF($E8997="","",IFERROR(VLOOKUP(TRIM(E8997&amp;""),'Référentiel Articles'!$A$2:$F$634,4,FALSE),""))</f>
      </c>
      <c r="G8997" s="76">
        <f>IF($E8997="","",IFERROR(VLOOKUP(TRIM(E8997&amp;""),'Référentiel Articles'!$A$2:$F$634,5,FALSE),""))</f>
      </c>
      <c r="H8997" s="77" t="str">
        <v/>
      </c>
      <c r="I8997" s="76">
        <f>IF($E8997="","",IFERROR(VLOOKUP(TRIM(E8997&amp;""),'Référentiel Articles'!$A$2:$F$634,6,FALSE),""))</f>
      </c>
      <c r="J8997" s="78">
        <f>IF(OR($E8997="",$H8997=""),"",$H8997*$I8997)</f>
      </c>
      <c r="K8997" s="79" t="str">
        <v/>
      </c>
    </row>
    <row r="8998">
      <c r="A8998" s="81" t="str">
        <v/>
      </c>
      <c r="B8998" s="81" t="str">
        <v/>
      </c>
      <c r="C8998" s="83">
        <f>IF($E8998="","",IFERROR(VLOOKUP(TRIM(E8998&amp;""),'Référentiel Articles'!$A$2:$F$634,2,FALSE),""))</f>
      </c>
      <c r="D8998" s="83">
        <f>IF($E8998="","",IFERROR(VLOOKUP(TRIM(E8998&amp;""),'Référentiel Articles'!$A$2:$F$634,3,FALSE),""))</f>
      </c>
      <c r="E8998" s="81" t="str">
        <v/>
      </c>
      <c r="F8998" s="83">
        <f>IF($E8998="","",IFERROR(VLOOKUP(TRIM(E8998&amp;""),'Référentiel Articles'!$A$2:$F$634,4,FALSE),""))</f>
      </c>
      <c r="G8998" s="84">
        <f>IF($E8998="","",IFERROR(VLOOKUP(TRIM(E8998&amp;""),'Référentiel Articles'!$A$2:$F$634,5,FALSE),""))</f>
      </c>
      <c r="H8998" s="85" t="str">
        <v/>
      </c>
      <c r="I8998" s="84">
        <f>IF($E8998="","",IFERROR(VLOOKUP(TRIM(E8998&amp;""),'Référentiel Articles'!$A$2:$F$634,6,FALSE),""))</f>
      </c>
      <c r="J8998" s="90">
        <f>IF(OR($E8998="",$H8998=""),"",$H8998*$I8998)</f>
      </c>
      <c r="K8998" s="87" t="str">
        <v/>
      </c>
    </row>
    <row r="8999">
      <c r="A8999" s="74" t="str">
        <v/>
      </c>
      <c r="B8999" s="74" t="str">
        <v/>
      </c>
      <c r="C8999" s="75">
        <f>IF($E8999="","",IFERROR(VLOOKUP(TRIM(E8999&amp;""),'Référentiel Articles'!$A$2:$F$634,2,FALSE),""))</f>
      </c>
      <c r="D8999" s="75">
        <f>IF($E8999="","",IFERROR(VLOOKUP(TRIM(E8999&amp;""),'Référentiel Articles'!$A$2:$F$634,3,FALSE),""))</f>
      </c>
      <c r="E8999" s="74" t="str">
        <v/>
      </c>
      <c r="F8999" s="75">
        <f>IF($E8999="","",IFERROR(VLOOKUP(TRIM(E8999&amp;""),'Référentiel Articles'!$A$2:$F$634,4,FALSE),""))</f>
      </c>
      <c r="G8999" s="76">
        <f>IF($E8999="","",IFERROR(VLOOKUP(TRIM(E8999&amp;""),'Référentiel Articles'!$A$2:$F$634,5,FALSE),""))</f>
      </c>
      <c r="H8999" s="77" t="str">
        <v/>
      </c>
      <c r="I8999" s="76">
        <f>IF($E8999="","",IFERROR(VLOOKUP(TRIM(E8999&amp;""),'Référentiel Articles'!$A$2:$F$634,6,FALSE),""))</f>
      </c>
      <c r="J8999" s="78">
        <f>IF(OR($E8999="",$H8999=""),"",$H8999*$I8999)</f>
      </c>
      <c r="K8999" s="79" t="str">
        <v/>
      </c>
    </row>
    <row r="9000">
      <c r="A9000" s="81" t="str">
        <v/>
      </c>
      <c r="B9000" s="81" t="str">
        <v/>
      </c>
      <c r="C9000" s="83">
        <f>IF($E9000="","",IFERROR(VLOOKUP(TRIM(E9000&amp;""),'Référentiel Articles'!$A$2:$F$634,2,FALSE),""))</f>
      </c>
      <c r="D9000" s="83">
        <f>IF($E9000="","",IFERROR(VLOOKUP(TRIM(E9000&amp;""),'Référentiel Articles'!$A$2:$F$634,3,FALSE),""))</f>
      </c>
      <c r="E9000" s="81" t="str">
        <v/>
      </c>
      <c r="F9000" s="83">
        <f>IF($E9000="","",IFERROR(VLOOKUP(TRIM(E9000&amp;""),'Référentiel Articles'!$A$2:$F$634,4,FALSE),""))</f>
      </c>
      <c r="G9000" s="84">
        <f>IF($E9000="","",IFERROR(VLOOKUP(TRIM(E9000&amp;""),'Référentiel Articles'!$A$2:$F$634,5,FALSE),""))</f>
      </c>
      <c r="H9000" s="85" t="str">
        <v/>
      </c>
      <c r="I9000" s="84">
        <f>IF($E9000="","",IFERROR(VLOOKUP(TRIM(E9000&amp;""),'Référentiel Articles'!$A$2:$F$634,6,FALSE),""))</f>
      </c>
      <c r="J9000" s="90">
        <f>IF(OR($E9000="",$H9000=""),"",$H9000*$I9000)</f>
      </c>
      <c r="K9000" s="87" t="str">
        <v/>
      </c>
    </row>
    <row r="9001">
      <c r="A9001" s="74" t="str">
        <v/>
      </c>
      <c r="B9001" s="74" t="str">
        <v/>
      </c>
      <c r="C9001" s="75">
        <f>IF($E9001="","",IFERROR(VLOOKUP(TRIM(E9001&amp;""),'Référentiel Articles'!$A$2:$F$634,2,FALSE),""))</f>
      </c>
      <c r="D9001" s="75">
        <f>IF($E9001="","",IFERROR(VLOOKUP(TRIM(E9001&amp;""),'Référentiel Articles'!$A$2:$F$634,3,FALSE),""))</f>
      </c>
      <c r="E9001" s="74" t="str">
        <v/>
      </c>
      <c r="F9001" s="75">
        <f>IF($E9001="","",IFERROR(VLOOKUP(TRIM(E9001&amp;""),'Référentiel Articles'!$A$2:$F$634,4,FALSE),""))</f>
      </c>
      <c r="G9001" s="76">
        <f>IF($E9001="","",IFERROR(VLOOKUP(TRIM(E9001&amp;""),'Référentiel Articles'!$A$2:$F$634,5,FALSE),""))</f>
      </c>
      <c r="H9001" s="77" t="str">
        <v/>
      </c>
      <c r="I9001" s="76">
        <f>IF($E9001="","",IFERROR(VLOOKUP(TRIM(E9001&amp;""),'Référentiel Articles'!$A$2:$F$634,6,FALSE),""))</f>
      </c>
      <c r="J9001" s="78">
        <f>IF(OR($E9001="",$H9001=""),"",$H9001*$I9001)</f>
      </c>
      <c r="K9001" s="79" t="str">
        <v/>
      </c>
    </row>
    <row r="9002">
      <c r="A9002" s="81" t="str">
        <v/>
      </c>
      <c r="B9002" s="81" t="str">
        <v/>
      </c>
      <c r="C9002" s="83">
        <f>IF($E9002="","",IFERROR(VLOOKUP(TRIM(E9002&amp;""),'Référentiel Articles'!$A$2:$F$634,2,FALSE),""))</f>
      </c>
      <c r="D9002" s="83">
        <f>IF($E9002="","",IFERROR(VLOOKUP(TRIM(E9002&amp;""),'Référentiel Articles'!$A$2:$F$634,3,FALSE),""))</f>
      </c>
      <c r="E9002" s="81" t="str">
        <v/>
      </c>
      <c r="F9002" s="83">
        <f>IF($E9002="","",IFERROR(VLOOKUP(TRIM(E9002&amp;""),'Référentiel Articles'!$A$2:$F$634,4,FALSE),""))</f>
      </c>
      <c r="G9002" s="84">
        <f>IF($E9002="","",IFERROR(VLOOKUP(TRIM(E9002&amp;""),'Référentiel Articles'!$A$2:$F$634,5,FALSE),""))</f>
      </c>
      <c r="H9002" s="85" t="str">
        <v/>
      </c>
      <c r="I9002" s="84">
        <f>IF($E9002="","",IFERROR(VLOOKUP(TRIM(E9002&amp;""),'Référentiel Articles'!$A$2:$F$634,6,FALSE),""))</f>
      </c>
      <c r="J9002" s="90">
        <f>IF(OR($E9002="",$H9002=""),"",$H9002*$I9002)</f>
      </c>
      <c r="K9002" s="87" t="str">
        <v/>
      </c>
    </row>
    <row r="9003">
      <c r="A9003" s="74" t="str">
        <v/>
      </c>
      <c r="B9003" s="74" t="str">
        <v/>
      </c>
      <c r="C9003" s="75">
        <f>IF($E9003="","",IFERROR(VLOOKUP(TRIM(E9003&amp;""),'Référentiel Articles'!$A$2:$F$634,2,FALSE),""))</f>
      </c>
      <c r="D9003" s="75">
        <f>IF($E9003="","",IFERROR(VLOOKUP(TRIM(E9003&amp;""),'Référentiel Articles'!$A$2:$F$634,3,FALSE),""))</f>
      </c>
      <c r="E9003" s="74" t="str">
        <v/>
      </c>
      <c r="F9003" s="75">
        <f>IF($E9003="","",IFERROR(VLOOKUP(TRIM(E9003&amp;""),'Référentiel Articles'!$A$2:$F$634,4,FALSE),""))</f>
      </c>
      <c r="G9003" s="76">
        <f>IF($E9003="","",IFERROR(VLOOKUP(TRIM(E9003&amp;""),'Référentiel Articles'!$A$2:$F$634,5,FALSE),""))</f>
      </c>
      <c r="H9003" s="77" t="str">
        <v/>
      </c>
      <c r="I9003" s="76">
        <f>IF($E9003="","",IFERROR(VLOOKUP(TRIM(E9003&amp;""),'Référentiel Articles'!$A$2:$F$634,6,FALSE),""))</f>
      </c>
      <c r="J9003" s="78">
        <f>IF(OR($E9003="",$H9003=""),"",$H9003*$I9003)</f>
      </c>
      <c r="K9003" s="79" t="str">
        <v/>
      </c>
    </row>
    <row r="9004">
      <c r="A9004" s="81" t="str">
        <v/>
      </c>
      <c r="B9004" s="81" t="str">
        <v/>
      </c>
      <c r="C9004" s="83">
        <f>IF($E9004="","",IFERROR(VLOOKUP(TRIM(E9004&amp;""),'Référentiel Articles'!$A$2:$F$634,2,FALSE),""))</f>
      </c>
      <c r="D9004" s="83">
        <f>IF($E9004="","",IFERROR(VLOOKUP(TRIM(E9004&amp;""),'Référentiel Articles'!$A$2:$F$634,3,FALSE),""))</f>
      </c>
      <c r="E9004" s="81" t="str">
        <v/>
      </c>
      <c r="F9004" s="83">
        <f>IF($E9004="","",IFERROR(VLOOKUP(TRIM(E9004&amp;""),'Référentiel Articles'!$A$2:$F$634,4,FALSE),""))</f>
      </c>
      <c r="G9004" s="84">
        <f>IF($E9004="","",IFERROR(VLOOKUP(TRIM(E9004&amp;""),'Référentiel Articles'!$A$2:$F$634,5,FALSE),""))</f>
      </c>
      <c r="H9004" s="85" t="str">
        <v/>
      </c>
      <c r="I9004" s="84">
        <f>IF($E9004="","",IFERROR(VLOOKUP(TRIM(E9004&amp;""),'Référentiel Articles'!$A$2:$F$634,6,FALSE),""))</f>
      </c>
      <c r="J9004" s="90">
        <f>IF(OR($E9004="",$H9004=""),"",$H9004*$I9004)</f>
      </c>
      <c r="K9004" s="87" t="str">
        <v/>
      </c>
    </row>
    <row r="9005">
      <c r="A9005" s="74" t="str">
        <v/>
      </c>
      <c r="B9005" s="74" t="str">
        <v/>
      </c>
      <c r="C9005" s="75">
        <f>IF($E9005="","",IFERROR(VLOOKUP(TRIM(E9005&amp;""),'Référentiel Articles'!$A$2:$F$634,2,FALSE),""))</f>
      </c>
      <c r="D9005" s="75">
        <f>IF($E9005="","",IFERROR(VLOOKUP(TRIM(E9005&amp;""),'Référentiel Articles'!$A$2:$F$634,3,FALSE),""))</f>
      </c>
      <c r="E9005" s="74" t="str">
        <v/>
      </c>
      <c r="F9005" s="75">
        <f>IF($E9005="","",IFERROR(VLOOKUP(TRIM(E9005&amp;""),'Référentiel Articles'!$A$2:$F$634,4,FALSE),""))</f>
      </c>
      <c r="G9005" s="76">
        <f>IF($E9005="","",IFERROR(VLOOKUP(TRIM(E9005&amp;""),'Référentiel Articles'!$A$2:$F$634,5,FALSE),""))</f>
      </c>
      <c r="H9005" s="77" t="str">
        <v/>
      </c>
      <c r="I9005" s="76">
        <f>IF($E9005="","",IFERROR(VLOOKUP(TRIM(E9005&amp;""),'Référentiel Articles'!$A$2:$F$634,6,FALSE),""))</f>
      </c>
      <c r="J9005" s="78">
        <f>IF(OR($E9005="",$H9005=""),"",$H9005*$I9005)</f>
      </c>
      <c r="K9005" s="79" t="str">
        <v/>
      </c>
    </row>
    <row r="9006">
      <c r="A9006" s="81" t="str">
        <v/>
      </c>
      <c r="B9006" s="81" t="str">
        <v/>
      </c>
      <c r="C9006" s="83">
        <f>IF($E9006="","",IFERROR(VLOOKUP(TRIM(E9006&amp;""),'Référentiel Articles'!$A$2:$F$634,2,FALSE),""))</f>
      </c>
      <c r="D9006" s="83">
        <f>IF($E9006="","",IFERROR(VLOOKUP(TRIM(E9006&amp;""),'Référentiel Articles'!$A$2:$F$634,3,FALSE),""))</f>
      </c>
      <c r="E9006" s="81" t="str">
        <v/>
      </c>
      <c r="F9006" s="83">
        <f>IF($E9006="","",IFERROR(VLOOKUP(TRIM(E9006&amp;""),'Référentiel Articles'!$A$2:$F$634,4,FALSE),""))</f>
      </c>
      <c r="G9006" s="84">
        <f>IF($E9006="","",IFERROR(VLOOKUP(TRIM(E9006&amp;""),'Référentiel Articles'!$A$2:$F$634,5,FALSE),""))</f>
      </c>
      <c r="H9006" s="85" t="str">
        <v/>
      </c>
      <c r="I9006" s="84">
        <f>IF($E9006="","",IFERROR(VLOOKUP(TRIM(E9006&amp;""),'Référentiel Articles'!$A$2:$F$634,6,FALSE),""))</f>
      </c>
      <c r="J9006" s="90">
        <f>IF(OR($E9006="",$H9006=""),"",$H9006*$I9006)</f>
      </c>
      <c r="K9006" s="87" t="str">
        <v/>
      </c>
    </row>
    <row r="9007">
      <c r="A9007" s="74" t="str">
        <v/>
      </c>
      <c r="B9007" s="74" t="str">
        <v/>
      </c>
      <c r="C9007" s="75">
        <f>IF($E9007="","",IFERROR(VLOOKUP(TRIM(E9007&amp;""),'Référentiel Articles'!$A$2:$F$634,2,FALSE),""))</f>
      </c>
      <c r="D9007" s="75">
        <f>IF($E9007="","",IFERROR(VLOOKUP(TRIM(E9007&amp;""),'Référentiel Articles'!$A$2:$F$634,3,FALSE),""))</f>
      </c>
      <c r="E9007" s="74" t="str">
        <v/>
      </c>
      <c r="F9007" s="75">
        <f>IF($E9007="","",IFERROR(VLOOKUP(TRIM(E9007&amp;""),'Référentiel Articles'!$A$2:$F$634,4,FALSE),""))</f>
      </c>
      <c r="G9007" s="76">
        <f>IF($E9007="","",IFERROR(VLOOKUP(TRIM(E9007&amp;""),'Référentiel Articles'!$A$2:$F$634,5,FALSE),""))</f>
      </c>
      <c r="H9007" s="77" t="str">
        <v/>
      </c>
      <c r="I9007" s="76">
        <f>IF($E9007="","",IFERROR(VLOOKUP(TRIM(E9007&amp;""),'Référentiel Articles'!$A$2:$F$634,6,FALSE),""))</f>
      </c>
      <c r="J9007" s="78">
        <f>IF(OR($E9007="",$H9007=""),"",$H9007*$I9007)</f>
      </c>
      <c r="K9007" s="79" t="str">
        <v/>
      </c>
    </row>
    <row r="9008">
      <c r="A9008" s="81" t="str">
        <v/>
      </c>
      <c r="B9008" s="81" t="str">
        <v/>
      </c>
      <c r="C9008" s="83">
        <f>IF($E9008="","",IFERROR(VLOOKUP(TRIM(E9008&amp;""),'Référentiel Articles'!$A$2:$F$634,2,FALSE),""))</f>
      </c>
      <c r="D9008" s="83">
        <f>IF($E9008="","",IFERROR(VLOOKUP(TRIM(E9008&amp;""),'Référentiel Articles'!$A$2:$F$634,3,FALSE),""))</f>
      </c>
      <c r="E9008" s="81" t="str">
        <v/>
      </c>
      <c r="F9008" s="83">
        <f>IF($E9008="","",IFERROR(VLOOKUP(TRIM(E9008&amp;""),'Référentiel Articles'!$A$2:$F$634,4,FALSE),""))</f>
      </c>
      <c r="G9008" s="84">
        <f>IF($E9008="","",IFERROR(VLOOKUP(TRIM(E9008&amp;""),'Référentiel Articles'!$A$2:$F$634,5,FALSE),""))</f>
      </c>
      <c r="H9008" s="85" t="str">
        <v/>
      </c>
      <c r="I9008" s="84">
        <f>IF($E9008="","",IFERROR(VLOOKUP(TRIM(E9008&amp;""),'Référentiel Articles'!$A$2:$F$634,6,FALSE),""))</f>
      </c>
      <c r="J9008" s="90">
        <f>IF(OR($E9008="",$H9008=""),"",$H9008*$I9008)</f>
      </c>
      <c r="K9008" s="87" t="str">
        <v/>
      </c>
    </row>
    <row r="9009">
      <c r="A9009" s="74" t="str">
        <v/>
      </c>
      <c r="B9009" s="74" t="str">
        <v/>
      </c>
      <c r="C9009" s="75">
        <f>IF($E9009="","",IFERROR(VLOOKUP(TRIM(E9009&amp;""),'Référentiel Articles'!$A$2:$F$634,2,FALSE),""))</f>
      </c>
      <c r="D9009" s="75">
        <f>IF($E9009="","",IFERROR(VLOOKUP(TRIM(E9009&amp;""),'Référentiel Articles'!$A$2:$F$634,3,FALSE),""))</f>
      </c>
      <c r="E9009" s="74" t="str">
        <v/>
      </c>
      <c r="F9009" s="75">
        <f>IF($E9009="","",IFERROR(VLOOKUP(TRIM(E9009&amp;""),'Référentiel Articles'!$A$2:$F$634,4,FALSE),""))</f>
      </c>
      <c r="G9009" s="76">
        <f>IF($E9009="","",IFERROR(VLOOKUP(TRIM(E9009&amp;""),'Référentiel Articles'!$A$2:$F$634,5,FALSE),""))</f>
      </c>
      <c r="H9009" s="77" t="str">
        <v/>
      </c>
      <c r="I9009" s="76">
        <f>IF($E9009="","",IFERROR(VLOOKUP(TRIM(E9009&amp;""),'Référentiel Articles'!$A$2:$F$634,6,FALSE),""))</f>
      </c>
      <c r="J9009" s="78">
        <f>IF(OR($E9009="",$H9009=""),"",$H9009*$I9009)</f>
      </c>
      <c r="K9009" s="79" t="str">
        <v/>
      </c>
    </row>
    <row r="9010">
      <c r="A9010" s="81" t="str">
        <v/>
      </c>
      <c r="B9010" s="81" t="str">
        <v/>
      </c>
      <c r="C9010" s="83">
        <f>IF($E9010="","",IFERROR(VLOOKUP(TRIM(E9010&amp;""),'Référentiel Articles'!$A$2:$F$634,2,FALSE),""))</f>
      </c>
      <c r="D9010" s="83">
        <f>IF($E9010="","",IFERROR(VLOOKUP(TRIM(E9010&amp;""),'Référentiel Articles'!$A$2:$F$634,3,FALSE),""))</f>
      </c>
      <c r="E9010" s="81" t="str">
        <v/>
      </c>
      <c r="F9010" s="83">
        <f>IF($E9010="","",IFERROR(VLOOKUP(TRIM(E9010&amp;""),'Référentiel Articles'!$A$2:$F$634,4,FALSE),""))</f>
      </c>
      <c r="G9010" s="84">
        <f>IF($E9010="","",IFERROR(VLOOKUP(TRIM(E9010&amp;""),'Référentiel Articles'!$A$2:$F$634,5,FALSE),""))</f>
      </c>
      <c r="H9010" s="85" t="str">
        <v/>
      </c>
      <c r="I9010" s="84">
        <f>IF($E9010="","",IFERROR(VLOOKUP(TRIM(E9010&amp;""),'Référentiel Articles'!$A$2:$F$634,6,FALSE),""))</f>
      </c>
      <c r="J9010" s="90">
        <f>IF(OR($E9010="",$H9010=""),"",$H9010*$I9010)</f>
      </c>
      <c r="K9010" s="87" t="str">
        <v/>
      </c>
    </row>
    <row r="9011">
      <c r="A9011" s="74" t="str">
        <v/>
      </c>
      <c r="B9011" s="74" t="str">
        <v/>
      </c>
      <c r="C9011" s="75">
        <f>IF($E9011="","",IFERROR(VLOOKUP(TRIM(E9011&amp;""),'Référentiel Articles'!$A$2:$F$634,2,FALSE),""))</f>
      </c>
      <c r="D9011" s="75">
        <f>IF($E9011="","",IFERROR(VLOOKUP(TRIM(E9011&amp;""),'Référentiel Articles'!$A$2:$F$634,3,FALSE),""))</f>
      </c>
      <c r="E9011" s="74" t="str">
        <v/>
      </c>
      <c r="F9011" s="75">
        <f>IF($E9011="","",IFERROR(VLOOKUP(TRIM(E9011&amp;""),'Référentiel Articles'!$A$2:$F$634,4,FALSE),""))</f>
      </c>
      <c r="G9011" s="76">
        <f>IF($E9011="","",IFERROR(VLOOKUP(TRIM(E9011&amp;""),'Référentiel Articles'!$A$2:$F$634,5,FALSE),""))</f>
      </c>
      <c r="H9011" s="77" t="str">
        <v/>
      </c>
      <c r="I9011" s="76">
        <f>IF($E9011="","",IFERROR(VLOOKUP(TRIM(E9011&amp;""),'Référentiel Articles'!$A$2:$F$634,6,FALSE),""))</f>
      </c>
      <c r="J9011" s="78">
        <f>IF(OR($E9011="",$H9011=""),"",$H9011*$I9011)</f>
      </c>
      <c r="K9011" s="79" t="str">
        <v/>
      </c>
    </row>
    <row r="9012">
      <c r="A9012" s="81" t="str">
        <v/>
      </c>
      <c r="B9012" s="81" t="str">
        <v/>
      </c>
      <c r="C9012" s="83">
        <f>IF($E9012="","",IFERROR(VLOOKUP(TRIM(E9012&amp;""),'Référentiel Articles'!$A$2:$F$634,2,FALSE),""))</f>
      </c>
      <c r="D9012" s="83">
        <f>IF($E9012="","",IFERROR(VLOOKUP(TRIM(E9012&amp;""),'Référentiel Articles'!$A$2:$F$634,3,FALSE),""))</f>
      </c>
      <c r="E9012" s="81" t="str">
        <v/>
      </c>
      <c r="F9012" s="83">
        <f>IF($E9012="","",IFERROR(VLOOKUP(TRIM(E9012&amp;""),'Référentiel Articles'!$A$2:$F$634,4,FALSE),""))</f>
      </c>
      <c r="G9012" s="84">
        <f>IF($E9012="","",IFERROR(VLOOKUP(TRIM(E9012&amp;""),'Référentiel Articles'!$A$2:$F$634,5,FALSE),""))</f>
      </c>
      <c r="H9012" s="85" t="str">
        <v/>
      </c>
      <c r="I9012" s="84">
        <f>IF($E9012="","",IFERROR(VLOOKUP(TRIM(E9012&amp;""),'Référentiel Articles'!$A$2:$F$634,6,FALSE),""))</f>
      </c>
      <c r="J9012" s="90">
        <f>IF(OR($E9012="",$H9012=""),"",$H9012*$I9012)</f>
      </c>
      <c r="K9012" s="87" t="str">
        <v/>
      </c>
    </row>
    <row r="9013">
      <c r="A9013" s="74" t="str">
        <v/>
      </c>
      <c r="B9013" s="74" t="str">
        <v/>
      </c>
      <c r="C9013" s="75">
        <f>IF($E9013="","",IFERROR(VLOOKUP(TRIM(E9013&amp;""),'Référentiel Articles'!$A$2:$F$634,2,FALSE),""))</f>
      </c>
      <c r="D9013" s="75">
        <f>IF($E9013="","",IFERROR(VLOOKUP(TRIM(E9013&amp;""),'Référentiel Articles'!$A$2:$F$634,3,FALSE),""))</f>
      </c>
      <c r="E9013" s="74" t="str">
        <v/>
      </c>
      <c r="F9013" s="75">
        <f>IF($E9013="","",IFERROR(VLOOKUP(TRIM(E9013&amp;""),'Référentiel Articles'!$A$2:$F$634,4,FALSE),""))</f>
      </c>
      <c r="G9013" s="76">
        <f>IF($E9013="","",IFERROR(VLOOKUP(TRIM(E9013&amp;""),'Référentiel Articles'!$A$2:$F$634,5,FALSE),""))</f>
      </c>
      <c r="H9013" s="77" t="str">
        <v/>
      </c>
      <c r="I9013" s="76">
        <f>IF($E9013="","",IFERROR(VLOOKUP(TRIM(E9013&amp;""),'Référentiel Articles'!$A$2:$F$634,6,FALSE),""))</f>
      </c>
      <c r="J9013" s="78">
        <f>IF(OR($E9013="",$H9013=""),"",$H9013*$I9013)</f>
      </c>
      <c r="K9013" s="79" t="str">
        <v/>
      </c>
    </row>
    <row r="9014">
      <c r="A9014" s="81" t="str">
        <v/>
      </c>
      <c r="B9014" s="81" t="str">
        <v/>
      </c>
      <c r="C9014" s="83">
        <f>IF($E9014="","",IFERROR(VLOOKUP(TRIM(E9014&amp;""),'Référentiel Articles'!$A$2:$F$634,2,FALSE),""))</f>
      </c>
      <c r="D9014" s="83">
        <f>IF($E9014="","",IFERROR(VLOOKUP(TRIM(E9014&amp;""),'Référentiel Articles'!$A$2:$F$634,3,FALSE),""))</f>
      </c>
      <c r="E9014" s="81" t="str">
        <v/>
      </c>
      <c r="F9014" s="83">
        <f>IF($E9014="","",IFERROR(VLOOKUP(TRIM(E9014&amp;""),'Référentiel Articles'!$A$2:$F$634,4,FALSE),""))</f>
      </c>
      <c r="G9014" s="84">
        <f>IF($E9014="","",IFERROR(VLOOKUP(TRIM(E9014&amp;""),'Référentiel Articles'!$A$2:$F$634,5,FALSE),""))</f>
      </c>
      <c r="H9014" s="85" t="str">
        <v/>
      </c>
      <c r="I9014" s="84">
        <f>IF($E9014="","",IFERROR(VLOOKUP(TRIM(E9014&amp;""),'Référentiel Articles'!$A$2:$F$634,6,FALSE),""))</f>
      </c>
      <c r="J9014" s="90">
        <f>IF(OR($E9014="",$H9014=""),"",$H9014*$I9014)</f>
      </c>
      <c r="K9014" s="87" t="str">
        <v/>
      </c>
    </row>
    <row r="9015">
      <c r="A9015" s="74" t="str">
        <v/>
      </c>
      <c r="B9015" s="74" t="str">
        <v/>
      </c>
      <c r="C9015" s="75">
        <f>IF($E9015="","",IFERROR(VLOOKUP(TRIM(E9015&amp;""),'Référentiel Articles'!$A$2:$F$634,2,FALSE),""))</f>
      </c>
      <c r="D9015" s="75">
        <f>IF($E9015="","",IFERROR(VLOOKUP(TRIM(E9015&amp;""),'Référentiel Articles'!$A$2:$F$634,3,FALSE),""))</f>
      </c>
      <c r="E9015" s="74" t="str">
        <v/>
      </c>
      <c r="F9015" s="75">
        <f>IF($E9015="","",IFERROR(VLOOKUP(TRIM(E9015&amp;""),'Référentiel Articles'!$A$2:$F$634,4,FALSE),""))</f>
      </c>
      <c r="G9015" s="76">
        <f>IF($E9015="","",IFERROR(VLOOKUP(TRIM(E9015&amp;""),'Référentiel Articles'!$A$2:$F$634,5,FALSE),""))</f>
      </c>
      <c r="H9015" s="77" t="str">
        <v/>
      </c>
      <c r="I9015" s="76">
        <f>IF($E9015="","",IFERROR(VLOOKUP(TRIM(E9015&amp;""),'Référentiel Articles'!$A$2:$F$634,6,FALSE),""))</f>
      </c>
      <c r="J9015" s="78">
        <f>IF(OR($E9015="",$H9015=""),"",$H9015*$I9015)</f>
      </c>
      <c r="K9015" s="79" t="str">
        <v/>
      </c>
    </row>
    <row r="9016">
      <c r="A9016" s="81" t="str">
        <v/>
      </c>
      <c r="B9016" s="81" t="str">
        <v/>
      </c>
      <c r="C9016" s="83">
        <f>IF($E9016="","",IFERROR(VLOOKUP(TRIM(E9016&amp;""),'Référentiel Articles'!$A$2:$F$634,2,FALSE),""))</f>
      </c>
      <c r="D9016" s="83">
        <f>IF($E9016="","",IFERROR(VLOOKUP(TRIM(E9016&amp;""),'Référentiel Articles'!$A$2:$F$634,3,FALSE),""))</f>
      </c>
      <c r="E9016" s="81" t="str">
        <v/>
      </c>
      <c r="F9016" s="83">
        <f>IF($E9016="","",IFERROR(VLOOKUP(TRIM(E9016&amp;""),'Référentiel Articles'!$A$2:$F$634,4,FALSE),""))</f>
      </c>
      <c r="G9016" s="84">
        <f>IF($E9016="","",IFERROR(VLOOKUP(TRIM(E9016&amp;""),'Référentiel Articles'!$A$2:$F$634,5,FALSE),""))</f>
      </c>
      <c r="H9016" s="85" t="str">
        <v/>
      </c>
      <c r="I9016" s="84">
        <f>IF($E9016="","",IFERROR(VLOOKUP(TRIM(E9016&amp;""),'Référentiel Articles'!$A$2:$F$634,6,FALSE),""))</f>
      </c>
      <c r="J9016" s="90">
        <f>IF(OR($E9016="",$H9016=""),"",$H9016*$I9016)</f>
      </c>
      <c r="K9016" s="87" t="str">
        <v/>
      </c>
    </row>
    <row r="9017">
      <c r="A9017" s="74" t="str">
        <v/>
      </c>
      <c r="B9017" s="74" t="str">
        <v/>
      </c>
      <c r="C9017" s="75">
        <f>IF($E9017="","",IFERROR(VLOOKUP(TRIM(E9017&amp;""),'Référentiel Articles'!$A$2:$F$634,2,FALSE),""))</f>
      </c>
      <c r="D9017" s="75">
        <f>IF($E9017="","",IFERROR(VLOOKUP(TRIM(E9017&amp;""),'Référentiel Articles'!$A$2:$F$634,3,FALSE),""))</f>
      </c>
      <c r="E9017" s="74" t="str">
        <v/>
      </c>
      <c r="F9017" s="75">
        <f>IF($E9017="","",IFERROR(VLOOKUP(TRIM(E9017&amp;""),'Référentiel Articles'!$A$2:$F$634,4,FALSE),""))</f>
      </c>
      <c r="G9017" s="76">
        <f>IF($E9017="","",IFERROR(VLOOKUP(TRIM(E9017&amp;""),'Référentiel Articles'!$A$2:$F$634,5,FALSE),""))</f>
      </c>
      <c r="H9017" s="77" t="str">
        <v/>
      </c>
      <c r="I9017" s="76">
        <f>IF($E9017="","",IFERROR(VLOOKUP(TRIM(E9017&amp;""),'Référentiel Articles'!$A$2:$F$634,6,FALSE),""))</f>
      </c>
      <c r="J9017" s="78">
        <f>IF(OR($E9017="",$H9017=""),"",$H9017*$I9017)</f>
      </c>
      <c r="K9017" s="79" t="str">
        <v/>
      </c>
    </row>
    <row r="9018">
      <c r="A9018" s="81" t="str">
        <v/>
      </c>
      <c r="B9018" s="81" t="str">
        <v/>
      </c>
      <c r="C9018" s="83">
        <f>IF($E9018="","",IFERROR(VLOOKUP(TRIM(E9018&amp;""),'Référentiel Articles'!$A$2:$F$634,2,FALSE),""))</f>
      </c>
      <c r="D9018" s="83">
        <f>IF($E9018="","",IFERROR(VLOOKUP(TRIM(E9018&amp;""),'Référentiel Articles'!$A$2:$F$634,3,FALSE),""))</f>
      </c>
      <c r="E9018" s="81" t="str">
        <v/>
      </c>
      <c r="F9018" s="83">
        <f>IF($E9018="","",IFERROR(VLOOKUP(TRIM(E9018&amp;""),'Référentiel Articles'!$A$2:$F$634,4,FALSE),""))</f>
      </c>
      <c r="G9018" s="84">
        <f>IF($E9018="","",IFERROR(VLOOKUP(TRIM(E9018&amp;""),'Référentiel Articles'!$A$2:$F$634,5,FALSE),""))</f>
      </c>
      <c r="H9018" s="85" t="str">
        <v/>
      </c>
      <c r="I9018" s="84">
        <f>IF($E9018="","",IFERROR(VLOOKUP(TRIM(E9018&amp;""),'Référentiel Articles'!$A$2:$F$634,6,FALSE),""))</f>
      </c>
      <c r="J9018" s="90">
        <f>IF(OR($E9018="",$H9018=""),"",$H9018*$I9018)</f>
      </c>
      <c r="K9018" s="87" t="str">
        <v/>
      </c>
    </row>
    <row r="9019">
      <c r="A9019" s="74" t="str">
        <v/>
      </c>
      <c r="B9019" s="74" t="str">
        <v/>
      </c>
      <c r="C9019" s="75">
        <f>IF($E9019="","",IFERROR(VLOOKUP(TRIM(E9019&amp;""),'Référentiel Articles'!$A$2:$F$634,2,FALSE),""))</f>
      </c>
      <c r="D9019" s="75">
        <f>IF($E9019="","",IFERROR(VLOOKUP(TRIM(E9019&amp;""),'Référentiel Articles'!$A$2:$F$634,3,FALSE),""))</f>
      </c>
      <c r="E9019" s="74" t="str">
        <v/>
      </c>
      <c r="F9019" s="75">
        <f>IF($E9019="","",IFERROR(VLOOKUP(TRIM(E9019&amp;""),'Référentiel Articles'!$A$2:$F$634,4,FALSE),""))</f>
      </c>
      <c r="G9019" s="76">
        <f>IF($E9019="","",IFERROR(VLOOKUP(TRIM(E9019&amp;""),'Référentiel Articles'!$A$2:$F$634,5,FALSE),""))</f>
      </c>
      <c r="H9019" s="77" t="str">
        <v/>
      </c>
      <c r="I9019" s="76">
        <f>IF($E9019="","",IFERROR(VLOOKUP(TRIM(E9019&amp;""),'Référentiel Articles'!$A$2:$F$634,6,FALSE),""))</f>
      </c>
      <c r="J9019" s="78">
        <f>IF(OR($E9019="",$H9019=""),"",$H9019*$I9019)</f>
      </c>
      <c r="K9019" s="79" t="str">
        <v/>
      </c>
    </row>
    <row r="9020">
      <c r="A9020" s="81" t="str">
        <v/>
      </c>
      <c r="B9020" s="81" t="str">
        <v/>
      </c>
      <c r="C9020" s="83">
        <f>IF($E9020="","",IFERROR(VLOOKUP(TRIM(E9020&amp;""),'Référentiel Articles'!$A$2:$F$634,2,FALSE),""))</f>
      </c>
      <c r="D9020" s="83">
        <f>IF($E9020="","",IFERROR(VLOOKUP(TRIM(E9020&amp;""),'Référentiel Articles'!$A$2:$F$634,3,FALSE),""))</f>
      </c>
      <c r="E9020" s="81" t="str">
        <v/>
      </c>
      <c r="F9020" s="83">
        <f>IF($E9020="","",IFERROR(VLOOKUP(TRIM(E9020&amp;""),'Référentiel Articles'!$A$2:$F$634,4,FALSE),""))</f>
      </c>
      <c r="G9020" s="84">
        <f>IF($E9020="","",IFERROR(VLOOKUP(TRIM(E9020&amp;""),'Référentiel Articles'!$A$2:$F$634,5,FALSE),""))</f>
      </c>
      <c r="H9020" s="85" t="str">
        <v/>
      </c>
      <c r="I9020" s="84">
        <f>IF($E9020="","",IFERROR(VLOOKUP(TRIM(E9020&amp;""),'Référentiel Articles'!$A$2:$F$634,6,FALSE),""))</f>
      </c>
      <c r="J9020" s="90">
        <f>IF(OR($E9020="",$H9020=""),"",$H9020*$I9020)</f>
      </c>
      <c r="K9020" s="87" t="str">
        <v/>
      </c>
    </row>
    <row r="9021">
      <c r="A9021" s="74" t="str">
        <v/>
      </c>
      <c r="B9021" s="74" t="str">
        <v/>
      </c>
      <c r="C9021" s="75">
        <f>IF($E9021="","",IFERROR(VLOOKUP(TRIM(E9021&amp;""),'Référentiel Articles'!$A$2:$F$634,2,FALSE),""))</f>
      </c>
      <c r="D9021" s="75">
        <f>IF($E9021="","",IFERROR(VLOOKUP(TRIM(E9021&amp;""),'Référentiel Articles'!$A$2:$F$634,3,FALSE),""))</f>
      </c>
      <c r="E9021" s="74" t="str">
        <v/>
      </c>
      <c r="F9021" s="75">
        <f>IF($E9021="","",IFERROR(VLOOKUP(TRIM(E9021&amp;""),'Référentiel Articles'!$A$2:$F$634,4,FALSE),""))</f>
      </c>
      <c r="G9021" s="76">
        <f>IF($E9021="","",IFERROR(VLOOKUP(TRIM(E9021&amp;""),'Référentiel Articles'!$A$2:$F$634,5,FALSE),""))</f>
      </c>
      <c r="H9021" s="77" t="str">
        <v/>
      </c>
      <c r="I9021" s="76">
        <f>IF($E9021="","",IFERROR(VLOOKUP(TRIM(E9021&amp;""),'Référentiel Articles'!$A$2:$F$634,6,FALSE),""))</f>
      </c>
      <c r="J9021" s="78">
        <f>IF(OR($E9021="",$H9021=""),"",$H9021*$I9021)</f>
      </c>
      <c r="K9021" s="79" t="str">
        <v/>
      </c>
    </row>
    <row r="9022">
      <c r="A9022" s="81" t="str">
        <v/>
      </c>
      <c r="B9022" s="81" t="str">
        <v/>
      </c>
      <c r="C9022" s="83">
        <f>IF($E9022="","",IFERROR(VLOOKUP(TRIM(E9022&amp;""),'Référentiel Articles'!$A$2:$F$634,2,FALSE),""))</f>
      </c>
      <c r="D9022" s="83">
        <f>IF($E9022="","",IFERROR(VLOOKUP(TRIM(E9022&amp;""),'Référentiel Articles'!$A$2:$F$634,3,FALSE),""))</f>
      </c>
      <c r="E9022" s="81" t="str">
        <v/>
      </c>
      <c r="F9022" s="83">
        <f>IF($E9022="","",IFERROR(VLOOKUP(TRIM(E9022&amp;""),'Référentiel Articles'!$A$2:$F$634,4,FALSE),""))</f>
      </c>
      <c r="G9022" s="84">
        <f>IF($E9022="","",IFERROR(VLOOKUP(TRIM(E9022&amp;""),'Référentiel Articles'!$A$2:$F$634,5,FALSE),""))</f>
      </c>
      <c r="H9022" s="85" t="str">
        <v/>
      </c>
      <c r="I9022" s="84">
        <f>IF($E9022="","",IFERROR(VLOOKUP(TRIM(E9022&amp;""),'Référentiel Articles'!$A$2:$F$634,6,FALSE),""))</f>
      </c>
      <c r="J9022" s="90">
        <f>IF(OR($E9022="",$H9022=""),"",$H9022*$I9022)</f>
      </c>
      <c r="K9022" s="87" t="str">
        <v/>
      </c>
    </row>
    <row r="9023">
      <c r="A9023" s="74" t="str">
        <v/>
      </c>
      <c r="B9023" s="74" t="str">
        <v/>
      </c>
      <c r="C9023" s="75">
        <f>IF($E9023="","",IFERROR(VLOOKUP(TRIM(E9023&amp;""),'Référentiel Articles'!$A$2:$F$634,2,FALSE),""))</f>
      </c>
      <c r="D9023" s="75">
        <f>IF($E9023="","",IFERROR(VLOOKUP(TRIM(E9023&amp;""),'Référentiel Articles'!$A$2:$F$634,3,FALSE),""))</f>
      </c>
      <c r="E9023" s="74" t="str">
        <v/>
      </c>
      <c r="F9023" s="75">
        <f>IF($E9023="","",IFERROR(VLOOKUP(TRIM(E9023&amp;""),'Référentiel Articles'!$A$2:$F$634,4,FALSE),""))</f>
      </c>
      <c r="G9023" s="76">
        <f>IF($E9023="","",IFERROR(VLOOKUP(TRIM(E9023&amp;""),'Référentiel Articles'!$A$2:$F$634,5,FALSE),""))</f>
      </c>
      <c r="H9023" s="77" t="str">
        <v/>
      </c>
      <c r="I9023" s="76">
        <f>IF($E9023="","",IFERROR(VLOOKUP(TRIM(E9023&amp;""),'Référentiel Articles'!$A$2:$F$634,6,FALSE),""))</f>
      </c>
      <c r="J9023" s="78">
        <f>IF(OR($E9023="",$H9023=""),"",$H9023*$I9023)</f>
      </c>
      <c r="K9023" s="79" t="str">
        <v/>
      </c>
    </row>
    <row r="9024">
      <c r="A9024" s="81" t="str">
        <v/>
      </c>
      <c r="B9024" s="81" t="str">
        <v/>
      </c>
      <c r="C9024" s="83">
        <f>IF($E9024="","",IFERROR(VLOOKUP(TRIM(E9024&amp;""),'Référentiel Articles'!$A$2:$F$634,2,FALSE),""))</f>
      </c>
      <c r="D9024" s="83">
        <f>IF($E9024="","",IFERROR(VLOOKUP(TRIM(E9024&amp;""),'Référentiel Articles'!$A$2:$F$634,3,FALSE),""))</f>
      </c>
      <c r="E9024" s="81" t="str">
        <v/>
      </c>
      <c r="F9024" s="83">
        <f>IF($E9024="","",IFERROR(VLOOKUP(TRIM(E9024&amp;""),'Référentiel Articles'!$A$2:$F$634,4,FALSE),""))</f>
      </c>
      <c r="G9024" s="84">
        <f>IF($E9024="","",IFERROR(VLOOKUP(TRIM(E9024&amp;""),'Référentiel Articles'!$A$2:$F$634,5,FALSE),""))</f>
      </c>
      <c r="H9024" s="85" t="str">
        <v/>
      </c>
      <c r="I9024" s="84">
        <f>IF($E9024="","",IFERROR(VLOOKUP(TRIM(E9024&amp;""),'Référentiel Articles'!$A$2:$F$634,6,FALSE),""))</f>
      </c>
      <c r="J9024" s="90">
        <f>IF(OR($E9024="",$H9024=""),"",$H9024*$I9024)</f>
      </c>
      <c r="K9024" s="87" t="str">
        <v/>
      </c>
    </row>
    <row r="9025">
      <c r="A9025" s="74" t="str">
        <v/>
      </c>
      <c r="B9025" s="74" t="str">
        <v/>
      </c>
      <c r="C9025" s="75">
        <f>IF($E9025="","",IFERROR(VLOOKUP(TRIM(E9025&amp;""),'Référentiel Articles'!$A$2:$F$634,2,FALSE),""))</f>
      </c>
      <c r="D9025" s="75">
        <f>IF($E9025="","",IFERROR(VLOOKUP(TRIM(E9025&amp;""),'Référentiel Articles'!$A$2:$F$634,3,FALSE),""))</f>
      </c>
      <c r="E9025" s="74" t="str">
        <v/>
      </c>
      <c r="F9025" s="75">
        <f>IF($E9025="","",IFERROR(VLOOKUP(TRIM(E9025&amp;""),'Référentiel Articles'!$A$2:$F$634,4,FALSE),""))</f>
      </c>
      <c r="G9025" s="76">
        <f>IF($E9025="","",IFERROR(VLOOKUP(TRIM(E9025&amp;""),'Référentiel Articles'!$A$2:$F$634,5,FALSE),""))</f>
      </c>
      <c r="H9025" s="77" t="str">
        <v/>
      </c>
      <c r="I9025" s="76">
        <f>IF($E9025="","",IFERROR(VLOOKUP(TRIM(E9025&amp;""),'Référentiel Articles'!$A$2:$F$634,6,FALSE),""))</f>
      </c>
      <c r="J9025" s="78">
        <f>IF(OR($E9025="",$H9025=""),"",$H9025*$I9025)</f>
      </c>
      <c r="K9025" s="79" t="str">
        <v/>
      </c>
    </row>
    <row r="9026">
      <c r="A9026" s="81" t="str">
        <v/>
      </c>
      <c r="B9026" s="81" t="str">
        <v/>
      </c>
      <c r="C9026" s="83">
        <f>IF($E9026="","",IFERROR(VLOOKUP(TRIM(E9026&amp;""),'Référentiel Articles'!$A$2:$F$634,2,FALSE),""))</f>
      </c>
      <c r="D9026" s="83">
        <f>IF($E9026="","",IFERROR(VLOOKUP(TRIM(E9026&amp;""),'Référentiel Articles'!$A$2:$F$634,3,FALSE),""))</f>
      </c>
      <c r="E9026" s="81" t="str">
        <v/>
      </c>
      <c r="F9026" s="83">
        <f>IF($E9026="","",IFERROR(VLOOKUP(TRIM(E9026&amp;""),'Référentiel Articles'!$A$2:$F$634,4,FALSE),""))</f>
      </c>
      <c r="G9026" s="84">
        <f>IF($E9026="","",IFERROR(VLOOKUP(TRIM(E9026&amp;""),'Référentiel Articles'!$A$2:$F$634,5,FALSE),""))</f>
      </c>
      <c r="H9026" s="85" t="str">
        <v/>
      </c>
      <c r="I9026" s="84">
        <f>IF($E9026="","",IFERROR(VLOOKUP(TRIM(E9026&amp;""),'Référentiel Articles'!$A$2:$F$634,6,FALSE),""))</f>
      </c>
      <c r="J9026" s="90">
        <f>IF(OR($E9026="",$H9026=""),"",$H9026*$I9026)</f>
      </c>
      <c r="K9026" s="87" t="str">
        <v/>
      </c>
    </row>
    <row r="9027">
      <c r="A9027" s="74" t="str">
        <v/>
      </c>
      <c r="B9027" s="74" t="str">
        <v/>
      </c>
      <c r="C9027" s="75">
        <f>IF($E9027="","",IFERROR(VLOOKUP(TRIM(E9027&amp;""),'Référentiel Articles'!$A$2:$F$634,2,FALSE),""))</f>
      </c>
      <c r="D9027" s="75">
        <f>IF($E9027="","",IFERROR(VLOOKUP(TRIM(E9027&amp;""),'Référentiel Articles'!$A$2:$F$634,3,FALSE),""))</f>
      </c>
      <c r="E9027" s="74" t="str">
        <v/>
      </c>
      <c r="F9027" s="75">
        <f>IF($E9027="","",IFERROR(VLOOKUP(TRIM(E9027&amp;""),'Référentiel Articles'!$A$2:$F$634,4,FALSE),""))</f>
      </c>
      <c r="G9027" s="76">
        <f>IF($E9027="","",IFERROR(VLOOKUP(TRIM(E9027&amp;""),'Référentiel Articles'!$A$2:$F$634,5,FALSE),""))</f>
      </c>
      <c r="H9027" s="77" t="str">
        <v/>
      </c>
      <c r="I9027" s="76">
        <f>IF($E9027="","",IFERROR(VLOOKUP(TRIM(E9027&amp;""),'Référentiel Articles'!$A$2:$F$634,6,FALSE),""))</f>
      </c>
      <c r="J9027" s="78">
        <f>IF(OR($E9027="",$H9027=""),"",$H9027*$I9027)</f>
      </c>
      <c r="K9027" s="79" t="str">
        <v/>
      </c>
    </row>
    <row r="9028">
      <c r="A9028" s="81" t="str">
        <v/>
      </c>
      <c r="B9028" s="81" t="str">
        <v/>
      </c>
      <c r="C9028" s="83">
        <f>IF($E9028="","",IFERROR(VLOOKUP(TRIM(E9028&amp;""),'Référentiel Articles'!$A$2:$F$634,2,FALSE),""))</f>
      </c>
      <c r="D9028" s="83">
        <f>IF($E9028="","",IFERROR(VLOOKUP(TRIM(E9028&amp;""),'Référentiel Articles'!$A$2:$F$634,3,FALSE),""))</f>
      </c>
      <c r="E9028" s="81" t="str">
        <v/>
      </c>
      <c r="F9028" s="83">
        <f>IF($E9028="","",IFERROR(VLOOKUP(TRIM(E9028&amp;""),'Référentiel Articles'!$A$2:$F$634,4,FALSE),""))</f>
      </c>
      <c r="G9028" s="84">
        <f>IF($E9028="","",IFERROR(VLOOKUP(TRIM(E9028&amp;""),'Référentiel Articles'!$A$2:$F$634,5,FALSE),""))</f>
      </c>
      <c r="H9028" s="85" t="str">
        <v/>
      </c>
      <c r="I9028" s="84">
        <f>IF($E9028="","",IFERROR(VLOOKUP(TRIM(E9028&amp;""),'Référentiel Articles'!$A$2:$F$634,6,FALSE),""))</f>
      </c>
      <c r="J9028" s="90">
        <f>IF(OR($E9028="",$H9028=""),"",$H9028*$I9028)</f>
      </c>
      <c r="K9028" s="87" t="str">
        <v/>
      </c>
    </row>
    <row r="9029">
      <c r="A9029" s="74" t="str">
        <v/>
      </c>
      <c r="B9029" s="74" t="str">
        <v/>
      </c>
      <c r="C9029" s="75">
        <f>IF($E9029="","",IFERROR(VLOOKUP(TRIM(E9029&amp;""),'Référentiel Articles'!$A$2:$F$634,2,FALSE),""))</f>
      </c>
      <c r="D9029" s="75">
        <f>IF($E9029="","",IFERROR(VLOOKUP(TRIM(E9029&amp;""),'Référentiel Articles'!$A$2:$F$634,3,FALSE),""))</f>
      </c>
      <c r="E9029" s="74" t="str">
        <v/>
      </c>
      <c r="F9029" s="75">
        <f>IF($E9029="","",IFERROR(VLOOKUP(TRIM(E9029&amp;""),'Référentiel Articles'!$A$2:$F$634,4,FALSE),""))</f>
      </c>
      <c r="G9029" s="76">
        <f>IF($E9029="","",IFERROR(VLOOKUP(TRIM(E9029&amp;""),'Référentiel Articles'!$A$2:$F$634,5,FALSE),""))</f>
      </c>
      <c r="H9029" s="77" t="str">
        <v/>
      </c>
      <c r="I9029" s="76">
        <f>IF($E9029="","",IFERROR(VLOOKUP(TRIM(E9029&amp;""),'Référentiel Articles'!$A$2:$F$634,6,FALSE),""))</f>
      </c>
      <c r="J9029" s="78">
        <f>IF(OR($E9029="",$H9029=""),"",$H9029*$I9029)</f>
      </c>
      <c r="K9029" s="79" t="str">
        <v/>
      </c>
    </row>
    <row r="9030">
      <c r="A9030" s="81" t="str">
        <v/>
      </c>
      <c r="B9030" s="81" t="str">
        <v/>
      </c>
      <c r="C9030" s="83">
        <f>IF($E9030="","",IFERROR(VLOOKUP(TRIM(E9030&amp;""),'Référentiel Articles'!$A$2:$F$634,2,FALSE),""))</f>
      </c>
      <c r="D9030" s="83">
        <f>IF($E9030="","",IFERROR(VLOOKUP(TRIM(E9030&amp;""),'Référentiel Articles'!$A$2:$F$634,3,FALSE),""))</f>
      </c>
      <c r="E9030" s="81" t="str">
        <v/>
      </c>
      <c r="F9030" s="83">
        <f>IF($E9030="","",IFERROR(VLOOKUP(TRIM(E9030&amp;""),'Référentiel Articles'!$A$2:$F$634,4,FALSE),""))</f>
      </c>
      <c r="G9030" s="84">
        <f>IF($E9030="","",IFERROR(VLOOKUP(TRIM(E9030&amp;""),'Référentiel Articles'!$A$2:$F$634,5,FALSE),""))</f>
      </c>
      <c r="H9030" s="85" t="str">
        <v/>
      </c>
      <c r="I9030" s="84">
        <f>IF($E9030="","",IFERROR(VLOOKUP(TRIM(E9030&amp;""),'Référentiel Articles'!$A$2:$F$634,6,FALSE),""))</f>
      </c>
      <c r="J9030" s="90">
        <f>IF(OR($E9030="",$H9030=""),"",$H9030*$I9030)</f>
      </c>
      <c r="K9030" s="87" t="str">
        <v/>
      </c>
    </row>
    <row r="9031">
      <c r="A9031" s="74" t="str">
        <v/>
      </c>
      <c r="B9031" s="74" t="str">
        <v/>
      </c>
      <c r="C9031" s="75">
        <f>IF($E9031="","",IFERROR(VLOOKUP(TRIM(E9031&amp;""),'Référentiel Articles'!$A$2:$F$634,2,FALSE),""))</f>
      </c>
      <c r="D9031" s="75">
        <f>IF($E9031="","",IFERROR(VLOOKUP(TRIM(E9031&amp;""),'Référentiel Articles'!$A$2:$F$634,3,FALSE),""))</f>
      </c>
      <c r="E9031" s="74" t="str">
        <v/>
      </c>
      <c r="F9031" s="75">
        <f>IF($E9031="","",IFERROR(VLOOKUP(TRIM(E9031&amp;""),'Référentiel Articles'!$A$2:$F$634,4,FALSE),""))</f>
      </c>
      <c r="G9031" s="76">
        <f>IF($E9031="","",IFERROR(VLOOKUP(TRIM(E9031&amp;""),'Référentiel Articles'!$A$2:$F$634,5,FALSE),""))</f>
      </c>
      <c r="H9031" s="77" t="str">
        <v/>
      </c>
      <c r="I9031" s="76">
        <f>IF($E9031="","",IFERROR(VLOOKUP(TRIM(E9031&amp;""),'Référentiel Articles'!$A$2:$F$634,6,FALSE),""))</f>
      </c>
      <c r="J9031" s="78">
        <f>IF(OR($E9031="",$H9031=""),"",$H9031*$I9031)</f>
      </c>
      <c r="K9031" s="79" t="str">
        <v/>
      </c>
    </row>
    <row r="9032">
      <c r="A9032" s="81" t="str">
        <v/>
      </c>
      <c r="B9032" s="81" t="str">
        <v/>
      </c>
      <c r="C9032" s="83">
        <f>IF($E9032="","",IFERROR(VLOOKUP(TRIM(E9032&amp;""),'Référentiel Articles'!$A$2:$F$634,2,FALSE),""))</f>
      </c>
      <c r="D9032" s="83">
        <f>IF($E9032="","",IFERROR(VLOOKUP(TRIM(E9032&amp;""),'Référentiel Articles'!$A$2:$F$634,3,FALSE),""))</f>
      </c>
      <c r="E9032" s="81" t="str">
        <v/>
      </c>
      <c r="F9032" s="83">
        <f>IF($E9032="","",IFERROR(VLOOKUP(TRIM(E9032&amp;""),'Référentiel Articles'!$A$2:$F$634,4,FALSE),""))</f>
      </c>
      <c r="G9032" s="84">
        <f>IF($E9032="","",IFERROR(VLOOKUP(TRIM(E9032&amp;""),'Référentiel Articles'!$A$2:$F$634,5,FALSE),""))</f>
      </c>
      <c r="H9032" s="85" t="str">
        <v/>
      </c>
      <c r="I9032" s="84">
        <f>IF($E9032="","",IFERROR(VLOOKUP(TRIM(E9032&amp;""),'Référentiel Articles'!$A$2:$F$634,6,FALSE),""))</f>
      </c>
      <c r="J9032" s="90">
        <f>IF(OR($E9032="",$H9032=""),"",$H9032*$I9032)</f>
      </c>
      <c r="K9032" s="87" t="str">
        <v/>
      </c>
    </row>
    <row r="9033">
      <c r="A9033" s="74" t="str">
        <v/>
      </c>
      <c r="B9033" s="74" t="str">
        <v/>
      </c>
      <c r="C9033" s="75">
        <f>IF($E9033="","",IFERROR(VLOOKUP(TRIM(E9033&amp;""),'Référentiel Articles'!$A$2:$F$634,2,FALSE),""))</f>
      </c>
      <c r="D9033" s="75">
        <f>IF($E9033="","",IFERROR(VLOOKUP(TRIM(E9033&amp;""),'Référentiel Articles'!$A$2:$F$634,3,FALSE),""))</f>
      </c>
      <c r="E9033" s="74" t="str">
        <v/>
      </c>
      <c r="F9033" s="75">
        <f>IF($E9033="","",IFERROR(VLOOKUP(TRIM(E9033&amp;""),'Référentiel Articles'!$A$2:$F$634,4,FALSE),""))</f>
      </c>
      <c r="G9033" s="76">
        <f>IF($E9033="","",IFERROR(VLOOKUP(TRIM(E9033&amp;""),'Référentiel Articles'!$A$2:$F$634,5,FALSE),""))</f>
      </c>
      <c r="H9033" s="77" t="str">
        <v/>
      </c>
      <c r="I9033" s="76">
        <f>IF($E9033="","",IFERROR(VLOOKUP(TRIM(E9033&amp;""),'Référentiel Articles'!$A$2:$F$634,6,FALSE),""))</f>
      </c>
      <c r="J9033" s="78">
        <f>IF(OR($E9033="",$H9033=""),"",$H9033*$I9033)</f>
      </c>
      <c r="K9033" s="79" t="str">
        <v/>
      </c>
    </row>
    <row r="9034">
      <c r="A9034" s="81" t="str">
        <v/>
      </c>
      <c r="B9034" s="81" t="str">
        <v/>
      </c>
      <c r="C9034" s="83">
        <f>IF($E9034="","",IFERROR(VLOOKUP(TRIM(E9034&amp;""),'Référentiel Articles'!$A$2:$F$634,2,FALSE),""))</f>
      </c>
      <c r="D9034" s="83">
        <f>IF($E9034="","",IFERROR(VLOOKUP(TRIM(E9034&amp;""),'Référentiel Articles'!$A$2:$F$634,3,FALSE),""))</f>
      </c>
      <c r="E9034" s="81" t="str">
        <v/>
      </c>
      <c r="F9034" s="83">
        <f>IF($E9034="","",IFERROR(VLOOKUP(TRIM(E9034&amp;""),'Référentiel Articles'!$A$2:$F$634,4,FALSE),""))</f>
      </c>
      <c r="G9034" s="84">
        <f>IF($E9034="","",IFERROR(VLOOKUP(TRIM(E9034&amp;""),'Référentiel Articles'!$A$2:$F$634,5,FALSE),""))</f>
      </c>
      <c r="H9034" s="85" t="str">
        <v/>
      </c>
      <c r="I9034" s="84">
        <f>IF($E9034="","",IFERROR(VLOOKUP(TRIM(E9034&amp;""),'Référentiel Articles'!$A$2:$F$634,6,FALSE),""))</f>
      </c>
      <c r="J9034" s="90">
        <f>IF(OR($E9034="",$H9034=""),"",$H9034*$I9034)</f>
      </c>
      <c r="K9034" s="87" t="str">
        <v/>
      </c>
    </row>
    <row r="9035">
      <c r="A9035" s="74" t="str">
        <v/>
      </c>
      <c r="B9035" s="74" t="str">
        <v/>
      </c>
      <c r="C9035" s="75">
        <f>IF($E9035="","",IFERROR(VLOOKUP(TRIM(E9035&amp;""),'Référentiel Articles'!$A$2:$F$634,2,FALSE),""))</f>
      </c>
      <c r="D9035" s="75">
        <f>IF($E9035="","",IFERROR(VLOOKUP(TRIM(E9035&amp;""),'Référentiel Articles'!$A$2:$F$634,3,FALSE),""))</f>
      </c>
      <c r="E9035" s="74" t="str">
        <v/>
      </c>
      <c r="F9035" s="75">
        <f>IF($E9035="","",IFERROR(VLOOKUP(TRIM(E9035&amp;""),'Référentiel Articles'!$A$2:$F$634,4,FALSE),""))</f>
      </c>
      <c r="G9035" s="76">
        <f>IF($E9035="","",IFERROR(VLOOKUP(TRIM(E9035&amp;""),'Référentiel Articles'!$A$2:$F$634,5,FALSE),""))</f>
      </c>
      <c r="H9035" s="77" t="str">
        <v/>
      </c>
      <c r="I9035" s="76">
        <f>IF($E9035="","",IFERROR(VLOOKUP(TRIM(E9035&amp;""),'Référentiel Articles'!$A$2:$F$634,6,FALSE),""))</f>
      </c>
      <c r="J9035" s="78">
        <f>IF(OR($E9035="",$H9035=""),"",$H9035*$I9035)</f>
      </c>
      <c r="K9035" s="79" t="str">
        <v/>
      </c>
    </row>
    <row r="9036">
      <c r="A9036" s="81" t="str">
        <v/>
      </c>
      <c r="B9036" s="81" t="str">
        <v/>
      </c>
      <c r="C9036" s="83">
        <f>IF($E9036="","",IFERROR(VLOOKUP(TRIM(E9036&amp;""),'Référentiel Articles'!$A$2:$F$634,2,FALSE),""))</f>
      </c>
      <c r="D9036" s="83">
        <f>IF($E9036="","",IFERROR(VLOOKUP(TRIM(E9036&amp;""),'Référentiel Articles'!$A$2:$F$634,3,FALSE),""))</f>
      </c>
      <c r="E9036" s="81" t="str">
        <v/>
      </c>
      <c r="F9036" s="83">
        <f>IF($E9036="","",IFERROR(VLOOKUP(TRIM(E9036&amp;""),'Référentiel Articles'!$A$2:$F$634,4,FALSE),""))</f>
      </c>
      <c r="G9036" s="84">
        <f>IF($E9036="","",IFERROR(VLOOKUP(TRIM(E9036&amp;""),'Référentiel Articles'!$A$2:$F$634,5,FALSE),""))</f>
      </c>
      <c r="H9036" s="85" t="str">
        <v/>
      </c>
      <c r="I9036" s="84">
        <f>IF($E9036="","",IFERROR(VLOOKUP(TRIM(E9036&amp;""),'Référentiel Articles'!$A$2:$F$634,6,FALSE),""))</f>
      </c>
      <c r="J9036" s="90">
        <f>IF(OR($E9036="",$H9036=""),"",$H9036*$I9036)</f>
      </c>
      <c r="K9036" s="87" t="str">
        <v/>
      </c>
    </row>
    <row r="9037">
      <c r="A9037" s="74" t="str">
        <v/>
      </c>
      <c r="B9037" s="74" t="str">
        <v/>
      </c>
      <c r="C9037" s="75">
        <f>IF($E9037="","",IFERROR(VLOOKUP(TRIM(E9037&amp;""),'Référentiel Articles'!$A$2:$F$634,2,FALSE),""))</f>
      </c>
      <c r="D9037" s="75">
        <f>IF($E9037="","",IFERROR(VLOOKUP(TRIM(E9037&amp;""),'Référentiel Articles'!$A$2:$F$634,3,FALSE),""))</f>
      </c>
      <c r="E9037" s="74" t="str">
        <v/>
      </c>
      <c r="F9037" s="75">
        <f>IF($E9037="","",IFERROR(VLOOKUP(TRIM(E9037&amp;""),'Référentiel Articles'!$A$2:$F$634,4,FALSE),""))</f>
      </c>
      <c r="G9037" s="76">
        <f>IF($E9037="","",IFERROR(VLOOKUP(TRIM(E9037&amp;""),'Référentiel Articles'!$A$2:$F$634,5,FALSE),""))</f>
      </c>
      <c r="H9037" s="77" t="str">
        <v/>
      </c>
      <c r="I9037" s="76">
        <f>IF($E9037="","",IFERROR(VLOOKUP(TRIM(E9037&amp;""),'Référentiel Articles'!$A$2:$F$634,6,FALSE),""))</f>
      </c>
      <c r="J9037" s="78">
        <f>IF(OR($E9037="",$H9037=""),"",$H9037*$I9037)</f>
      </c>
      <c r="K9037" s="79" t="str">
        <v/>
      </c>
    </row>
    <row r="9038">
      <c r="A9038" s="81" t="str">
        <v/>
      </c>
      <c r="B9038" s="81" t="str">
        <v/>
      </c>
      <c r="C9038" s="83">
        <f>IF($E9038="","",IFERROR(VLOOKUP(TRIM(E9038&amp;""),'Référentiel Articles'!$A$2:$F$634,2,FALSE),""))</f>
      </c>
      <c r="D9038" s="83">
        <f>IF($E9038="","",IFERROR(VLOOKUP(TRIM(E9038&amp;""),'Référentiel Articles'!$A$2:$F$634,3,FALSE),""))</f>
      </c>
      <c r="E9038" s="81" t="str">
        <v/>
      </c>
      <c r="F9038" s="83">
        <f>IF($E9038="","",IFERROR(VLOOKUP(TRIM(E9038&amp;""),'Référentiel Articles'!$A$2:$F$634,4,FALSE),""))</f>
      </c>
      <c r="G9038" s="84">
        <f>IF($E9038="","",IFERROR(VLOOKUP(TRIM(E9038&amp;""),'Référentiel Articles'!$A$2:$F$634,5,FALSE),""))</f>
      </c>
      <c r="H9038" s="85" t="str">
        <v/>
      </c>
      <c r="I9038" s="84">
        <f>IF($E9038="","",IFERROR(VLOOKUP(TRIM(E9038&amp;""),'Référentiel Articles'!$A$2:$F$634,6,FALSE),""))</f>
      </c>
      <c r="J9038" s="90">
        <f>IF(OR($E9038="",$H9038=""),"",$H9038*$I9038)</f>
      </c>
      <c r="K9038" s="87" t="str">
        <v/>
      </c>
    </row>
    <row r="9039">
      <c r="A9039" s="74" t="str">
        <v/>
      </c>
      <c r="B9039" s="74" t="str">
        <v/>
      </c>
      <c r="C9039" s="75">
        <f>IF($E9039="","",IFERROR(VLOOKUP(TRIM(E9039&amp;""),'Référentiel Articles'!$A$2:$F$634,2,FALSE),""))</f>
      </c>
      <c r="D9039" s="75">
        <f>IF($E9039="","",IFERROR(VLOOKUP(TRIM(E9039&amp;""),'Référentiel Articles'!$A$2:$F$634,3,FALSE),""))</f>
      </c>
      <c r="E9039" s="74" t="str">
        <v/>
      </c>
      <c r="F9039" s="75">
        <f>IF($E9039="","",IFERROR(VLOOKUP(TRIM(E9039&amp;""),'Référentiel Articles'!$A$2:$F$634,4,FALSE),""))</f>
      </c>
      <c r="G9039" s="76">
        <f>IF($E9039="","",IFERROR(VLOOKUP(TRIM(E9039&amp;""),'Référentiel Articles'!$A$2:$F$634,5,FALSE),""))</f>
      </c>
      <c r="H9039" s="77" t="str">
        <v/>
      </c>
      <c r="I9039" s="76">
        <f>IF($E9039="","",IFERROR(VLOOKUP(TRIM(E9039&amp;""),'Référentiel Articles'!$A$2:$F$634,6,FALSE),""))</f>
      </c>
      <c r="J9039" s="78">
        <f>IF(OR($E9039="",$H9039=""),"",$H9039*$I9039)</f>
      </c>
      <c r="K9039" s="79" t="str">
        <v/>
      </c>
    </row>
    <row r="9040">
      <c r="A9040" s="81" t="str">
        <v/>
      </c>
      <c r="B9040" s="81" t="str">
        <v/>
      </c>
      <c r="C9040" s="83">
        <f>IF($E9040="","",IFERROR(VLOOKUP(TRIM(E9040&amp;""),'Référentiel Articles'!$A$2:$F$634,2,FALSE),""))</f>
      </c>
      <c r="D9040" s="83">
        <f>IF($E9040="","",IFERROR(VLOOKUP(TRIM(E9040&amp;""),'Référentiel Articles'!$A$2:$F$634,3,FALSE),""))</f>
      </c>
      <c r="E9040" s="81" t="str">
        <v/>
      </c>
      <c r="F9040" s="83">
        <f>IF($E9040="","",IFERROR(VLOOKUP(TRIM(E9040&amp;""),'Référentiel Articles'!$A$2:$F$634,4,FALSE),""))</f>
      </c>
      <c r="G9040" s="84">
        <f>IF($E9040="","",IFERROR(VLOOKUP(TRIM(E9040&amp;""),'Référentiel Articles'!$A$2:$F$634,5,FALSE),""))</f>
      </c>
      <c r="H9040" s="85" t="str">
        <v/>
      </c>
      <c r="I9040" s="84">
        <f>IF($E9040="","",IFERROR(VLOOKUP(TRIM(E9040&amp;""),'Référentiel Articles'!$A$2:$F$634,6,FALSE),""))</f>
      </c>
      <c r="J9040" s="90">
        <f>IF(OR($E9040="",$H9040=""),"",$H9040*$I9040)</f>
      </c>
      <c r="K9040" s="87" t="str">
        <v/>
      </c>
    </row>
    <row r="9041">
      <c r="A9041" s="74" t="str">
        <v/>
      </c>
      <c r="B9041" s="74" t="str">
        <v/>
      </c>
      <c r="C9041" s="75">
        <f>IF($E9041="","",IFERROR(VLOOKUP(TRIM(E9041&amp;""),'Référentiel Articles'!$A$2:$F$634,2,FALSE),""))</f>
      </c>
      <c r="D9041" s="75">
        <f>IF($E9041="","",IFERROR(VLOOKUP(TRIM(E9041&amp;""),'Référentiel Articles'!$A$2:$F$634,3,FALSE),""))</f>
      </c>
      <c r="E9041" s="74" t="str">
        <v/>
      </c>
      <c r="F9041" s="75">
        <f>IF($E9041="","",IFERROR(VLOOKUP(TRIM(E9041&amp;""),'Référentiel Articles'!$A$2:$F$634,4,FALSE),""))</f>
      </c>
      <c r="G9041" s="76">
        <f>IF($E9041="","",IFERROR(VLOOKUP(TRIM(E9041&amp;""),'Référentiel Articles'!$A$2:$F$634,5,FALSE),""))</f>
      </c>
      <c r="H9041" s="77" t="str">
        <v/>
      </c>
      <c r="I9041" s="76">
        <f>IF($E9041="","",IFERROR(VLOOKUP(TRIM(E9041&amp;""),'Référentiel Articles'!$A$2:$F$634,6,FALSE),""))</f>
      </c>
      <c r="J9041" s="78">
        <f>IF(OR($E9041="",$H9041=""),"",$H9041*$I9041)</f>
      </c>
      <c r="K9041" s="79" t="str">
        <v/>
      </c>
    </row>
    <row r="9042">
      <c r="A9042" s="81" t="str">
        <v/>
      </c>
      <c r="B9042" s="81" t="str">
        <v/>
      </c>
      <c r="C9042" s="83">
        <f>IF($E9042="","",IFERROR(VLOOKUP(TRIM(E9042&amp;""),'Référentiel Articles'!$A$2:$F$634,2,FALSE),""))</f>
      </c>
      <c r="D9042" s="83">
        <f>IF($E9042="","",IFERROR(VLOOKUP(TRIM(E9042&amp;""),'Référentiel Articles'!$A$2:$F$634,3,FALSE),""))</f>
      </c>
      <c r="E9042" s="81" t="str">
        <v/>
      </c>
      <c r="F9042" s="83">
        <f>IF($E9042="","",IFERROR(VLOOKUP(TRIM(E9042&amp;""),'Référentiel Articles'!$A$2:$F$634,4,FALSE),""))</f>
      </c>
      <c r="G9042" s="84">
        <f>IF($E9042="","",IFERROR(VLOOKUP(TRIM(E9042&amp;""),'Référentiel Articles'!$A$2:$F$634,5,FALSE),""))</f>
      </c>
      <c r="H9042" s="85" t="str">
        <v/>
      </c>
      <c r="I9042" s="84">
        <f>IF($E9042="","",IFERROR(VLOOKUP(TRIM(E9042&amp;""),'Référentiel Articles'!$A$2:$F$634,6,FALSE),""))</f>
      </c>
      <c r="J9042" s="90">
        <f>IF(OR($E9042="",$H9042=""),"",$H9042*$I9042)</f>
      </c>
      <c r="K9042" s="87" t="str">
        <v/>
      </c>
    </row>
    <row r="9043">
      <c r="A9043" s="74" t="str">
        <v/>
      </c>
      <c r="B9043" s="74" t="str">
        <v/>
      </c>
      <c r="C9043" s="75">
        <f>IF($E9043="","",IFERROR(VLOOKUP(TRIM(E9043&amp;""),'Référentiel Articles'!$A$2:$F$634,2,FALSE),""))</f>
      </c>
      <c r="D9043" s="75">
        <f>IF($E9043="","",IFERROR(VLOOKUP(TRIM(E9043&amp;""),'Référentiel Articles'!$A$2:$F$634,3,FALSE),""))</f>
      </c>
      <c r="E9043" s="74" t="str">
        <v/>
      </c>
      <c r="F9043" s="75">
        <f>IF($E9043="","",IFERROR(VLOOKUP(TRIM(E9043&amp;""),'Référentiel Articles'!$A$2:$F$634,4,FALSE),""))</f>
      </c>
      <c r="G9043" s="76">
        <f>IF($E9043="","",IFERROR(VLOOKUP(TRIM(E9043&amp;""),'Référentiel Articles'!$A$2:$F$634,5,FALSE),""))</f>
      </c>
      <c r="H9043" s="77" t="str">
        <v/>
      </c>
      <c r="I9043" s="76">
        <f>IF($E9043="","",IFERROR(VLOOKUP(TRIM(E9043&amp;""),'Référentiel Articles'!$A$2:$F$634,6,FALSE),""))</f>
      </c>
      <c r="J9043" s="78">
        <f>IF(OR($E9043="",$H9043=""),"",$H9043*$I9043)</f>
      </c>
      <c r="K9043" s="79" t="str">
        <v/>
      </c>
    </row>
    <row r="9044">
      <c r="A9044" s="81" t="str">
        <v/>
      </c>
      <c r="B9044" s="81" t="str">
        <v/>
      </c>
      <c r="C9044" s="83">
        <f>IF($E9044="","",IFERROR(VLOOKUP(TRIM(E9044&amp;""),'Référentiel Articles'!$A$2:$F$634,2,FALSE),""))</f>
      </c>
      <c r="D9044" s="83">
        <f>IF($E9044="","",IFERROR(VLOOKUP(TRIM(E9044&amp;""),'Référentiel Articles'!$A$2:$F$634,3,FALSE),""))</f>
      </c>
      <c r="E9044" s="81" t="str">
        <v/>
      </c>
      <c r="F9044" s="83">
        <f>IF($E9044="","",IFERROR(VLOOKUP(TRIM(E9044&amp;""),'Référentiel Articles'!$A$2:$F$634,4,FALSE),""))</f>
      </c>
      <c r="G9044" s="84">
        <f>IF($E9044="","",IFERROR(VLOOKUP(TRIM(E9044&amp;""),'Référentiel Articles'!$A$2:$F$634,5,FALSE),""))</f>
      </c>
      <c r="H9044" s="85" t="str">
        <v/>
      </c>
      <c r="I9044" s="84">
        <f>IF($E9044="","",IFERROR(VLOOKUP(TRIM(E9044&amp;""),'Référentiel Articles'!$A$2:$F$634,6,FALSE),""))</f>
      </c>
      <c r="J9044" s="90">
        <f>IF(OR($E9044="",$H9044=""),"",$H9044*$I9044)</f>
      </c>
      <c r="K9044" s="87" t="str">
        <v/>
      </c>
    </row>
    <row r="9045">
      <c r="A9045" s="74" t="str">
        <v/>
      </c>
      <c r="B9045" s="74" t="str">
        <v/>
      </c>
      <c r="C9045" s="75">
        <f>IF($E9045="","",IFERROR(VLOOKUP(TRIM(E9045&amp;""),'Référentiel Articles'!$A$2:$F$634,2,FALSE),""))</f>
      </c>
      <c r="D9045" s="75">
        <f>IF($E9045="","",IFERROR(VLOOKUP(TRIM(E9045&amp;""),'Référentiel Articles'!$A$2:$F$634,3,FALSE),""))</f>
      </c>
      <c r="E9045" s="74" t="str">
        <v/>
      </c>
      <c r="F9045" s="75">
        <f>IF($E9045="","",IFERROR(VLOOKUP(TRIM(E9045&amp;""),'Référentiel Articles'!$A$2:$F$634,4,FALSE),""))</f>
      </c>
      <c r="G9045" s="76">
        <f>IF($E9045="","",IFERROR(VLOOKUP(TRIM(E9045&amp;""),'Référentiel Articles'!$A$2:$F$634,5,FALSE),""))</f>
      </c>
      <c r="H9045" s="77" t="str">
        <v/>
      </c>
      <c r="I9045" s="76">
        <f>IF($E9045="","",IFERROR(VLOOKUP(TRIM(E9045&amp;""),'Référentiel Articles'!$A$2:$F$634,6,FALSE),""))</f>
      </c>
      <c r="J9045" s="78">
        <f>IF(OR($E9045="",$H9045=""),"",$H9045*$I9045)</f>
      </c>
      <c r="K9045" s="79" t="str">
        <v/>
      </c>
    </row>
    <row r="9046">
      <c r="A9046" s="81" t="str">
        <v/>
      </c>
      <c r="B9046" s="81" t="str">
        <v/>
      </c>
      <c r="C9046" s="83">
        <f>IF($E9046="","",IFERROR(VLOOKUP(TRIM(E9046&amp;""),'Référentiel Articles'!$A$2:$F$634,2,FALSE),""))</f>
      </c>
      <c r="D9046" s="83">
        <f>IF($E9046="","",IFERROR(VLOOKUP(TRIM(E9046&amp;""),'Référentiel Articles'!$A$2:$F$634,3,FALSE),""))</f>
      </c>
      <c r="E9046" s="81" t="str">
        <v/>
      </c>
      <c r="F9046" s="83">
        <f>IF($E9046="","",IFERROR(VLOOKUP(TRIM(E9046&amp;""),'Référentiel Articles'!$A$2:$F$634,4,FALSE),""))</f>
      </c>
      <c r="G9046" s="84">
        <f>IF($E9046="","",IFERROR(VLOOKUP(TRIM(E9046&amp;""),'Référentiel Articles'!$A$2:$F$634,5,FALSE),""))</f>
      </c>
      <c r="H9046" s="85" t="str">
        <v/>
      </c>
      <c r="I9046" s="84">
        <f>IF($E9046="","",IFERROR(VLOOKUP(TRIM(E9046&amp;""),'Référentiel Articles'!$A$2:$F$634,6,FALSE),""))</f>
      </c>
      <c r="J9046" s="90">
        <f>IF(OR($E9046="",$H9046=""),"",$H9046*$I9046)</f>
      </c>
      <c r="K9046" s="87" t="str">
        <v/>
      </c>
    </row>
    <row r="9047">
      <c r="A9047" s="74" t="str">
        <v/>
      </c>
      <c r="B9047" s="74" t="str">
        <v/>
      </c>
      <c r="C9047" s="75">
        <f>IF($E9047="","",IFERROR(VLOOKUP(TRIM(E9047&amp;""),'Référentiel Articles'!$A$2:$F$634,2,FALSE),""))</f>
      </c>
      <c r="D9047" s="75">
        <f>IF($E9047="","",IFERROR(VLOOKUP(TRIM(E9047&amp;""),'Référentiel Articles'!$A$2:$F$634,3,FALSE),""))</f>
      </c>
      <c r="E9047" s="74" t="str">
        <v/>
      </c>
      <c r="F9047" s="75">
        <f>IF($E9047="","",IFERROR(VLOOKUP(TRIM(E9047&amp;""),'Référentiel Articles'!$A$2:$F$634,4,FALSE),""))</f>
      </c>
      <c r="G9047" s="76">
        <f>IF($E9047="","",IFERROR(VLOOKUP(TRIM(E9047&amp;""),'Référentiel Articles'!$A$2:$F$634,5,FALSE),""))</f>
      </c>
      <c r="H9047" s="77" t="str">
        <v/>
      </c>
      <c r="I9047" s="76">
        <f>IF($E9047="","",IFERROR(VLOOKUP(TRIM(E9047&amp;""),'Référentiel Articles'!$A$2:$F$634,6,FALSE),""))</f>
      </c>
      <c r="J9047" s="78">
        <f>IF(OR($E9047="",$H9047=""),"",$H9047*$I9047)</f>
      </c>
      <c r="K9047" s="79" t="str">
        <v/>
      </c>
    </row>
    <row r="9048">
      <c r="A9048" s="81" t="str">
        <v/>
      </c>
      <c r="B9048" s="81" t="str">
        <v/>
      </c>
      <c r="C9048" s="83">
        <f>IF($E9048="","",IFERROR(VLOOKUP(TRIM(E9048&amp;""),'Référentiel Articles'!$A$2:$F$634,2,FALSE),""))</f>
      </c>
      <c r="D9048" s="83">
        <f>IF($E9048="","",IFERROR(VLOOKUP(TRIM(E9048&amp;""),'Référentiel Articles'!$A$2:$F$634,3,FALSE),""))</f>
      </c>
      <c r="E9048" s="81" t="str">
        <v/>
      </c>
      <c r="F9048" s="83">
        <f>IF($E9048="","",IFERROR(VLOOKUP(TRIM(E9048&amp;""),'Référentiel Articles'!$A$2:$F$634,4,FALSE),""))</f>
      </c>
      <c r="G9048" s="84">
        <f>IF($E9048="","",IFERROR(VLOOKUP(TRIM(E9048&amp;""),'Référentiel Articles'!$A$2:$F$634,5,FALSE),""))</f>
      </c>
      <c r="H9048" s="85" t="str">
        <v/>
      </c>
      <c r="I9048" s="84">
        <f>IF($E9048="","",IFERROR(VLOOKUP(TRIM(E9048&amp;""),'Référentiel Articles'!$A$2:$F$634,6,FALSE),""))</f>
      </c>
      <c r="J9048" s="90">
        <f>IF(OR($E9048="",$H9048=""),"",$H9048*$I9048)</f>
      </c>
      <c r="K9048" s="87" t="str">
        <v/>
      </c>
    </row>
    <row r="9049">
      <c r="A9049" s="74" t="str">
        <v/>
      </c>
      <c r="B9049" s="74" t="str">
        <v/>
      </c>
      <c r="C9049" s="75">
        <f>IF($E9049="","",IFERROR(VLOOKUP(TRIM(E9049&amp;""),'Référentiel Articles'!$A$2:$F$634,2,FALSE),""))</f>
      </c>
      <c r="D9049" s="75">
        <f>IF($E9049="","",IFERROR(VLOOKUP(TRIM(E9049&amp;""),'Référentiel Articles'!$A$2:$F$634,3,FALSE),""))</f>
      </c>
      <c r="E9049" s="74" t="str">
        <v/>
      </c>
      <c r="F9049" s="75">
        <f>IF($E9049="","",IFERROR(VLOOKUP(TRIM(E9049&amp;""),'Référentiel Articles'!$A$2:$F$634,4,FALSE),""))</f>
      </c>
      <c r="G9049" s="76">
        <f>IF($E9049="","",IFERROR(VLOOKUP(TRIM(E9049&amp;""),'Référentiel Articles'!$A$2:$F$634,5,FALSE),""))</f>
      </c>
      <c r="H9049" s="77" t="str">
        <v/>
      </c>
      <c r="I9049" s="76">
        <f>IF($E9049="","",IFERROR(VLOOKUP(TRIM(E9049&amp;""),'Référentiel Articles'!$A$2:$F$634,6,FALSE),""))</f>
      </c>
      <c r="J9049" s="78">
        <f>IF(OR($E9049="",$H9049=""),"",$H9049*$I9049)</f>
      </c>
      <c r="K9049" s="79" t="str">
        <v/>
      </c>
    </row>
    <row r="9050">
      <c r="A9050" s="81" t="str">
        <v/>
      </c>
      <c r="B9050" s="81" t="str">
        <v/>
      </c>
      <c r="C9050" s="83">
        <f>IF($E9050="","",IFERROR(VLOOKUP(TRIM(E9050&amp;""),'Référentiel Articles'!$A$2:$F$634,2,FALSE),""))</f>
      </c>
      <c r="D9050" s="83">
        <f>IF($E9050="","",IFERROR(VLOOKUP(TRIM(E9050&amp;""),'Référentiel Articles'!$A$2:$F$634,3,FALSE),""))</f>
      </c>
      <c r="E9050" s="81" t="str">
        <v/>
      </c>
      <c r="F9050" s="83">
        <f>IF($E9050="","",IFERROR(VLOOKUP(TRIM(E9050&amp;""),'Référentiel Articles'!$A$2:$F$634,4,FALSE),""))</f>
      </c>
      <c r="G9050" s="84">
        <f>IF($E9050="","",IFERROR(VLOOKUP(TRIM(E9050&amp;""),'Référentiel Articles'!$A$2:$F$634,5,FALSE),""))</f>
      </c>
      <c r="H9050" s="85" t="str">
        <v/>
      </c>
      <c r="I9050" s="84">
        <f>IF($E9050="","",IFERROR(VLOOKUP(TRIM(E9050&amp;""),'Référentiel Articles'!$A$2:$F$634,6,FALSE),""))</f>
      </c>
      <c r="J9050" s="90">
        <f>IF(OR($E9050="",$H9050=""),"",$H9050*$I9050)</f>
      </c>
      <c r="K9050" s="87" t="str">
        <v/>
      </c>
    </row>
    <row r="9051">
      <c r="A9051" s="74" t="str">
        <v/>
      </c>
      <c r="B9051" s="74" t="str">
        <v/>
      </c>
      <c r="C9051" s="75">
        <f>IF($E9051="","",IFERROR(VLOOKUP(TRIM(E9051&amp;""),'Référentiel Articles'!$A$2:$F$634,2,FALSE),""))</f>
      </c>
      <c r="D9051" s="75">
        <f>IF($E9051="","",IFERROR(VLOOKUP(TRIM(E9051&amp;""),'Référentiel Articles'!$A$2:$F$634,3,FALSE),""))</f>
      </c>
      <c r="E9051" s="74" t="str">
        <v/>
      </c>
      <c r="F9051" s="75">
        <f>IF($E9051="","",IFERROR(VLOOKUP(TRIM(E9051&amp;""),'Référentiel Articles'!$A$2:$F$634,4,FALSE),""))</f>
      </c>
      <c r="G9051" s="76">
        <f>IF($E9051="","",IFERROR(VLOOKUP(TRIM(E9051&amp;""),'Référentiel Articles'!$A$2:$F$634,5,FALSE),""))</f>
      </c>
      <c r="H9051" s="77" t="str">
        <v/>
      </c>
      <c r="I9051" s="76">
        <f>IF($E9051="","",IFERROR(VLOOKUP(TRIM(E9051&amp;""),'Référentiel Articles'!$A$2:$F$634,6,FALSE),""))</f>
      </c>
      <c r="J9051" s="78">
        <f>IF(OR($E9051="",$H9051=""),"",$H9051*$I9051)</f>
      </c>
      <c r="K9051" s="79" t="str">
        <v/>
      </c>
    </row>
    <row r="9052">
      <c r="A9052" s="81" t="str">
        <v/>
      </c>
      <c r="B9052" s="81" t="str">
        <v/>
      </c>
      <c r="C9052" s="83">
        <f>IF($E9052="","",IFERROR(VLOOKUP(TRIM(E9052&amp;""),'Référentiel Articles'!$A$2:$F$634,2,FALSE),""))</f>
      </c>
      <c r="D9052" s="83">
        <f>IF($E9052="","",IFERROR(VLOOKUP(TRIM(E9052&amp;""),'Référentiel Articles'!$A$2:$F$634,3,FALSE),""))</f>
      </c>
      <c r="E9052" s="81" t="str">
        <v/>
      </c>
      <c r="F9052" s="83">
        <f>IF($E9052="","",IFERROR(VLOOKUP(TRIM(E9052&amp;""),'Référentiel Articles'!$A$2:$F$634,4,FALSE),""))</f>
      </c>
      <c r="G9052" s="84">
        <f>IF($E9052="","",IFERROR(VLOOKUP(TRIM(E9052&amp;""),'Référentiel Articles'!$A$2:$F$634,5,FALSE),""))</f>
      </c>
      <c r="H9052" s="85" t="str">
        <v/>
      </c>
      <c r="I9052" s="84">
        <f>IF($E9052="","",IFERROR(VLOOKUP(TRIM(E9052&amp;""),'Référentiel Articles'!$A$2:$F$634,6,FALSE),""))</f>
      </c>
      <c r="J9052" s="90">
        <f>IF(OR($E9052="",$H9052=""),"",$H9052*$I9052)</f>
      </c>
      <c r="K9052" s="87" t="str">
        <v/>
      </c>
    </row>
    <row r="9053">
      <c r="A9053" s="74" t="str">
        <v/>
      </c>
      <c r="B9053" s="74" t="str">
        <v/>
      </c>
      <c r="C9053" s="75">
        <f>IF($E9053="","",IFERROR(VLOOKUP(TRIM(E9053&amp;""),'Référentiel Articles'!$A$2:$F$634,2,FALSE),""))</f>
      </c>
      <c r="D9053" s="75">
        <f>IF($E9053="","",IFERROR(VLOOKUP(TRIM(E9053&amp;""),'Référentiel Articles'!$A$2:$F$634,3,FALSE),""))</f>
      </c>
      <c r="E9053" s="74" t="str">
        <v/>
      </c>
      <c r="F9053" s="75">
        <f>IF($E9053="","",IFERROR(VLOOKUP(TRIM(E9053&amp;""),'Référentiel Articles'!$A$2:$F$634,4,FALSE),""))</f>
      </c>
      <c r="G9053" s="76">
        <f>IF($E9053="","",IFERROR(VLOOKUP(TRIM(E9053&amp;""),'Référentiel Articles'!$A$2:$F$634,5,FALSE),""))</f>
      </c>
      <c r="H9053" s="77" t="str">
        <v/>
      </c>
      <c r="I9053" s="76">
        <f>IF($E9053="","",IFERROR(VLOOKUP(TRIM(E9053&amp;""),'Référentiel Articles'!$A$2:$F$634,6,FALSE),""))</f>
      </c>
      <c r="J9053" s="78">
        <f>IF(OR($E9053="",$H9053=""),"",$H9053*$I9053)</f>
      </c>
      <c r="K9053" s="79" t="str">
        <v/>
      </c>
    </row>
    <row r="9054">
      <c r="A9054" s="81" t="str">
        <v/>
      </c>
      <c r="B9054" s="81" t="str">
        <v/>
      </c>
      <c r="C9054" s="83">
        <f>IF($E9054="","",IFERROR(VLOOKUP(TRIM(E9054&amp;""),'Référentiel Articles'!$A$2:$F$634,2,FALSE),""))</f>
      </c>
      <c r="D9054" s="83">
        <f>IF($E9054="","",IFERROR(VLOOKUP(TRIM(E9054&amp;""),'Référentiel Articles'!$A$2:$F$634,3,FALSE),""))</f>
      </c>
      <c r="E9054" s="81" t="str">
        <v/>
      </c>
      <c r="F9054" s="83">
        <f>IF($E9054="","",IFERROR(VLOOKUP(TRIM(E9054&amp;""),'Référentiel Articles'!$A$2:$F$634,4,FALSE),""))</f>
      </c>
      <c r="G9054" s="84">
        <f>IF($E9054="","",IFERROR(VLOOKUP(TRIM(E9054&amp;""),'Référentiel Articles'!$A$2:$F$634,5,FALSE),""))</f>
      </c>
      <c r="H9054" s="85" t="str">
        <v/>
      </c>
      <c r="I9054" s="84">
        <f>IF($E9054="","",IFERROR(VLOOKUP(TRIM(E9054&amp;""),'Référentiel Articles'!$A$2:$F$634,6,FALSE),""))</f>
      </c>
      <c r="J9054" s="90">
        <f>IF(OR($E9054="",$H9054=""),"",$H9054*$I9054)</f>
      </c>
      <c r="K9054" s="87" t="str">
        <v/>
      </c>
    </row>
    <row r="9055">
      <c r="A9055" s="74" t="str">
        <v/>
      </c>
      <c r="B9055" s="74" t="str">
        <v/>
      </c>
      <c r="C9055" s="75">
        <f>IF($E9055="","",IFERROR(VLOOKUP(TRIM(E9055&amp;""),'Référentiel Articles'!$A$2:$F$634,2,FALSE),""))</f>
      </c>
      <c r="D9055" s="75">
        <f>IF($E9055="","",IFERROR(VLOOKUP(TRIM(E9055&amp;""),'Référentiel Articles'!$A$2:$F$634,3,FALSE),""))</f>
      </c>
      <c r="E9055" s="74" t="str">
        <v/>
      </c>
      <c r="F9055" s="75">
        <f>IF($E9055="","",IFERROR(VLOOKUP(TRIM(E9055&amp;""),'Référentiel Articles'!$A$2:$F$634,4,FALSE),""))</f>
      </c>
      <c r="G9055" s="76">
        <f>IF($E9055="","",IFERROR(VLOOKUP(TRIM(E9055&amp;""),'Référentiel Articles'!$A$2:$F$634,5,FALSE),""))</f>
      </c>
      <c r="H9055" s="77" t="str">
        <v/>
      </c>
      <c r="I9055" s="76">
        <f>IF($E9055="","",IFERROR(VLOOKUP(TRIM(E9055&amp;""),'Référentiel Articles'!$A$2:$F$634,6,FALSE),""))</f>
      </c>
      <c r="J9055" s="78">
        <f>IF(OR($E9055="",$H9055=""),"",$H9055*$I9055)</f>
      </c>
      <c r="K9055" s="79" t="str">
        <v/>
      </c>
    </row>
    <row r="9056">
      <c r="A9056" s="81" t="str">
        <v/>
      </c>
      <c r="B9056" s="81" t="str">
        <v/>
      </c>
      <c r="C9056" s="83">
        <f>IF($E9056="","",IFERROR(VLOOKUP(TRIM(E9056&amp;""),'Référentiel Articles'!$A$2:$F$634,2,FALSE),""))</f>
      </c>
      <c r="D9056" s="83">
        <f>IF($E9056="","",IFERROR(VLOOKUP(TRIM(E9056&amp;""),'Référentiel Articles'!$A$2:$F$634,3,FALSE),""))</f>
      </c>
      <c r="E9056" s="81" t="str">
        <v/>
      </c>
      <c r="F9056" s="83">
        <f>IF($E9056="","",IFERROR(VLOOKUP(TRIM(E9056&amp;""),'Référentiel Articles'!$A$2:$F$634,4,FALSE),""))</f>
      </c>
      <c r="G9056" s="84">
        <f>IF($E9056="","",IFERROR(VLOOKUP(TRIM(E9056&amp;""),'Référentiel Articles'!$A$2:$F$634,5,FALSE),""))</f>
      </c>
      <c r="H9056" s="85" t="str">
        <v/>
      </c>
      <c r="I9056" s="84">
        <f>IF($E9056="","",IFERROR(VLOOKUP(TRIM(E9056&amp;""),'Référentiel Articles'!$A$2:$F$634,6,FALSE),""))</f>
      </c>
      <c r="J9056" s="90">
        <f>IF(OR($E9056="",$H9056=""),"",$H9056*$I9056)</f>
      </c>
      <c r="K9056" s="87" t="str">
        <v/>
      </c>
    </row>
    <row r="9057">
      <c r="A9057" s="74" t="str">
        <v/>
      </c>
      <c r="B9057" s="74" t="str">
        <v/>
      </c>
      <c r="C9057" s="75">
        <f>IF($E9057="","",IFERROR(VLOOKUP(TRIM(E9057&amp;""),'Référentiel Articles'!$A$2:$F$634,2,FALSE),""))</f>
      </c>
      <c r="D9057" s="75">
        <f>IF($E9057="","",IFERROR(VLOOKUP(TRIM(E9057&amp;""),'Référentiel Articles'!$A$2:$F$634,3,FALSE),""))</f>
      </c>
      <c r="E9057" s="74" t="str">
        <v/>
      </c>
      <c r="F9057" s="75">
        <f>IF($E9057="","",IFERROR(VLOOKUP(TRIM(E9057&amp;""),'Référentiel Articles'!$A$2:$F$634,4,FALSE),""))</f>
      </c>
      <c r="G9057" s="76">
        <f>IF($E9057="","",IFERROR(VLOOKUP(TRIM(E9057&amp;""),'Référentiel Articles'!$A$2:$F$634,5,FALSE),""))</f>
      </c>
      <c r="H9057" s="77" t="str">
        <v/>
      </c>
      <c r="I9057" s="76">
        <f>IF($E9057="","",IFERROR(VLOOKUP(TRIM(E9057&amp;""),'Référentiel Articles'!$A$2:$F$634,6,FALSE),""))</f>
      </c>
      <c r="J9057" s="78">
        <f>IF(OR($E9057="",$H9057=""),"",$H9057*$I9057)</f>
      </c>
      <c r="K9057" s="79" t="str">
        <v/>
      </c>
    </row>
    <row r="9058">
      <c r="A9058" s="81" t="str">
        <v/>
      </c>
      <c r="B9058" s="81" t="str">
        <v/>
      </c>
      <c r="C9058" s="83">
        <f>IF($E9058="","",IFERROR(VLOOKUP(TRIM(E9058&amp;""),'Référentiel Articles'!$A$2:$F$634,2,FALSE),""))</f>
      </c>
      <c r="D9058" s="83">
        <f>IF($E9058="","",IFERROR(VLOOKUP(TRIM(E9058&amp;""),'Référentiel Articles'!$A$2:$F$634,3,FALSE),""))</f>
      </c>
      <c r="E9058" s="81" t="str">
        <v/>
      </c>
      <c r="F9058" s="83">
        <f>IF($E9058="","",IFERROR(VLOOKUP(TRIM(E9058&amp;""),'Référentiel Articles'!$A$2:$F$634,4,FALSE),""))</f>
      </c>
      <c r="G9058" s="84">
        <f>IF($E9058="","",IFERROR(VLOOKUP(TRIM(E9058&amp;""),'Référentiel Articles'!$A$2:$F$634,5,FALSE),""))</f>
      </c>
      <c r="H9058" s="85" t="str">
        <v/>
      </c>
      <c r="I9058" s="84">
        <f>IF($E9058="","",IFERROR(VLOOKUP(TRIM(E9058&amp;""),'Référentiel Articles'!$A$2:$F$634,6,FALSE),""))</f>
      </c>
      <c r="J9058" s="90">
        <f>IF(OR($E9058="",$H9058=""),"",$H9058*$I9058)</f>
      </c>
      <c r="K9058" s="87" t="str">
        <v/>
      </c>
    </row>
    <row r="9059">
      <c r="A9059" s="74" t="str">
        <v/>
      </c>
      <c r="B9059" s="74" t="str">
        <v/>
      </c>
      <c r="C9059" s="75">
        <f>IF($E9059="","",IFERROR(VLOOKUP(TRIM(E9059&amp;""),'Référentiel Articles'!$A$2:$F$634,2,FALSE),""))</f>
      </c>
      <c r="D9059" s="75">
        <f>IF($E9059="","",IFERROR(VLOOKUP(TRIM(E9059&amp;""),'Référentiel Articles'!$A$2:$F$634,3,FALSE),""))</f>
      </c>
      <c r="E9059" s="74" t="str">
        <v/>
      </c>
      <c r="F9059" s="75">
        <f>IF($E9059="","",IFERROR(VLOOKUP(TRIM(E9059&amp;""),'Référentiel Articles'!$A$2:$F$634,4,FALSE),""))</f>
      </c>
      <c r="G9059" s="76">
        <f>IF($E9059="","",IFERROR(VLOOKUP(TRIM(E9059&amp;""),'Référentiel Articles'!$A$2:$F$634,5,FALSE),""))</f>
      </c>
      <c r="H9059" s="77" t="str">
        <v/>
      </c>
      <c r="I9059" s="76">
        <f>IF($E9059="","",IFERROR(VLOOKUP(TRIM(E9059&amp;""),'Référentiel Articles'!$A$2:$F$634,6,FALSE),""))</f>
      </c>
      <c r="J9059" s="78">
        <f>IF(OR($E9059="",$H9059=""),"",$H9059*$I9059)</f>
      </c>
      <c r="K9059" s="79" t="str">
        <v/>
      </c>
    </row>
    <row r="9060">
      <c r="A9060" s="81" t="str">
        <v/>
      </c>
      <c r="B9060" s="81" t="str">
        <v/>
      </c>
      <c r="C9060" s="83">
        <f>IF($E9060="","",IFERROR(VLOOKUP(TRIM(E9060&amp;""),'Référentiel Articles'!$A$2:$F$634,2,FALSE),""))</f>
      </c>
      <c r="D9060" s="83">
        <f>IF($E9060="","",IFERROR(VLOOKUP(TRIM(E9060&amp;""),'Référentiel Articles'!$A$2:$F$634,3,FALSE),""))</f>
      </c>
      <c r="E9060" s="81" t="str">
        <v/>
      </c>
      <c r="F9060" s="83">
        <f>IF($E9060="","",IFERROR(VLOOKUP(TRIM(E9060&amp;""),'Référentiel Articles'!$A$2:$F$634,4,FALSE),""))</f>
      </c>
      <c r="G9060" s="84">
        <f>IF($E9060="","",IFERROR(VLOOKUP(TRIM(E9060&amp;""),'Référentiel Articles'!$A$2:$F$634,5,FALSE),""))</f>
      </c>
      <c r="H9060" s="85" t="str">
        <v/>
      </c>
      <c r="I9060" s="84">
        <f>IF($E9060="","",IFERROR(VLOOKUP(TRIM(E9060&amp;""),'Référentiel Articles'!$A$2:$F$634,6,FALSE),""))</f>
      </c>
      <c r="J9060" s="90">
        <f>IF(OR($E9060="",$H9060=""),"",$H9060*$I9060)</f>
      </c>
      <c r="K9060" s="87" t="str">
        <v/>
      </c>
    </row>
    <row r="9061">
      <c r="A9061" s="74" t="str">
        <v/>
      </c>
      <c r="B9061" s="74" t="str">
        <v/>
      </c>
      <c r="C9061" s="75">
        <f>IF($E9061="","",IFERROR(VLOOKUP(TRIM(E9061&amp;""),'Référentiel Articles'!$A$2:$F$634,2,FALSE),""))</f>
      </c>
      <c r="D9061" s="75">
        <f>IF($E9061="","",IFERROR(VLOOKUP(TRIM(E9061&amp;""),'Référentiel Articles'!$A$2:$F$634,3,FALSE),""))</f>
      </c>
      <c r="E9061" s="74" t="str">
        <v/>
      </c>
      <c r="F9061" s="75">
        <f>IF($E9061="","",IFERROR(VLOOKUP(TRIM(E9061&amp;""),'Référentiel Articles'!$A$2:$F$634,4,FALSE),""))</f>
      </c>
      <c r="G9061" s="76">
        <f>IF($E9061="","",IFERROR(VLOOKUP(TRIM(E9061&amp;""),'Référentiel Articles'!$A$2:$F$634,5,FALSE),""))</f>
      </c>
      <c r="H9061" s="77" t="str">
        <v/>
      </c>
      <c r="I9061" s="76">
        <f>IF($E9061="","",IFERROR(VLOOKUP(TRIM(E9061&amp;""),'Référentiel Articles'!$A$2:$F$634,6,FALSE),""))</f>
      </c>
      <c r="J9061" s="78">
        <f>IF(OR($E9061="",$H9061=""),"",$H9061*$I9061)</f>
      </c>
      <c r="K9061" s="79" t="str">
        <v/>
      </c>
    </row>
    <row r="9062">
      <c r="A9062" s="81" t="str">
        <v/>
      </c>
      <c r="B9062" s="81" t="str">
        <v/>
      </c>
      <c r="C9062" s="83">
        <f>IF($E9062="","",IFERROR(VLOOKUP(TRIM(E9062&amp;""),'Référentiel Articles'!$A$2:$F$634,2,FALSE),""))</f>
      </c>
      <c r="D9062" s="83">
        <f>IF($E9062="","",IFERROR(VLOOKUP(TRIM(E9062&amp;""),'Référentiel Articles'!$A$2:$F$634,3,FALSE),""))</f>
      </c>
      <c r="E9062" s="81" t="str">
        <v/>
      </c>
      <c r="F9062" s="83">
        <f>IF($E9062="","",IFERROR(VLOOKUP(TRIM(E9062&amp;""),'Référentiel Articles'!$A$2:$F$634,4,FALSE),""))</f>
      </c>
      <c r="G9062" s="84">
        <f>IF($E9062="","",IFERROR(VLOOKUP(TRIM(E9062&amp;""),'Référentiel Articles'!$A$2:$F$634,5,FALSE),""))</f>
      </c>
      <c r="H9062" s="85" t="str">
        <v/>
      </c>
      <c r="I9062" s="84">
        <f>IF($E9062="","",IFERROR(VLOOKUP(TRIM(E9062&amp;""),'Référentiel Articles'!$A$2:$F$634,6,FALSE),""))</f>
      </c>
      <c r="J9062" s="90">
        <f>IF(OR($E9062="",$H9062=""),"",$H9062*$I9062)</f>
      </c>
      <c r="K9062" s="87" t="str">
        <v/>
      </c>
    </row>
    <row r="9063">
      <c r="A9063" s="74" t="str">
        <v/>
      </c>
      <c r="B9063" s="74" t="str">
        <v/>
      </c>
      <c r="C9063" s="75">
        <f>IF($E9063="","",IFERROR(VLOOKUP(TRIM(E9063&amp;""),'Référentiel Articles'!$A$2:$F$634,2,FALSE),""))</f>
      </c>
      <c r="D9063" s="75">
        <f>IF($E9063="","",IFERROR(VLOOKUP(TRIM(E9063&amp;""),'Référentiel Articles'!$A$2:$F$634,3,FALSE),""))</f>
      </c>
      <c r="E9063" s="74" t="str">
        <v/>
      </c>
      <c r="F9063" s="75">
        <f>IF($E9063="","",IFERROR(VLOOKUP(TRIM(E9063&amp;""),'Référentiel Articles'!$A$2:$F$634,4,FALSE),""))</f>
      </c>
      <c r="G9063" s="76">
        <f>IF($E9063="","",IFERROR(VLOOKUP(TRIM(E9063&amp;""),'Référentiel Articles'!$A$2:$F$634,5,FALSE),""))</f>
      </c>
      <c r="H9063" s="77" t="str">
        <v/>
      </c>
      <c r="I9063" s="76">
        <f>IF($E9063="","",IFERROR(VLOOKUP(TRIM(E9063&amp;""),'Référentiel Articles'!$A$2:$F$634,6,FALSE),""))</f>
      </c>
      <c r="J9063" s="78">
        <f>IF(OR($E9063="",$H9063=""),"",$H9063*$I9063)</f>
      </c>
      <c r="K9063" s="79" t="str">
        <v/>
      </c>
    </row>
    <row r="9064">
      <c r="A9064" s="81" t="str">
        <v/>
      </c>
      <c r="B9064" s="81" t="str">
        <v/>
      </c>
      <c r="C9064" s="83">
        <f>IF($E9064="","",IFERROR(VLOOKUP(TRIM(E9064&amp;""),'Référentiel Articles'!$A$2:$F$634,2,FALSE),""))</f>
      </c>
      <c r="D9064" s="83">
        <f>IF($E9064="","",IFERROR(VLOOKUP(TRIM(E9064&amp;""),'Référentiel Articles'!$A$2:$F$634,3,FALSE),""))</f>
      </c>
      <c r="E9064" s="81" t="str">
        <v/>
      </c>
      <c r="F9064" s="83">
        <f>IF($E9064="","",IFERROR(VLOOKUP(TRIM(E9064&amp;""),'Référentiel Articles'!$A$2:$F$634,4,FALSE),""))</f>
      </c>
      <c r="G9064" s="84">
        <f>IF($E9064="","",IFERROR(VLOOKUP(TRIM(E9064&amp;""),'Référentiel Articles'!$A$2:$F$634,5,FALSE),""))</f>
      </c>
      <c r="H9064" s="85" t="str">
        <v/>
      </c>
      <c r="I9064" s="84">
        <f>IF($E9064="","",IFERROR(VLOOKUP(TRIM(E9064&amp;""),'Référentiel Articles'!$A$2:$F$634,6,FALSE),""))</f>
      </c>
      <c r="J9064" s="90">
        <f>IF(OR($E9064="",$H9064=""),"",$H9064*$I9064)</f>
      </c>
      <c r="K9064" s="87" t="str">
        <v/>
      </c>
    </row>
    <row r="9065">
      <c r="A9065" s="74" t="str">
        <v/>
      </c>
      <c r="B9065" s="74" t="str">
        <v/>
      </c>
      <c r="C9065" s="75">
        <f>IF($E9065="","",IFERROR(VLOOKUP(TRIM(E9065&amp;""),'Référentiel Articles'!$A$2:$F$634,2,FALSE),""))</f>
      </c>
      <c r="D9065" s="75">
        <f>IF($E9065="","",IFERROR(VLOOKUP(TRIM(E9065&amp;""),'Référentiel Articles'!$A$2:$F$634,3,FALSE),""))</f>
      </c>
      <c r="E9065" s="74" t="str">
        <v/>
      </c>
      <c r="F9065" s="75">
        <f>IF($E9065="","",IFERROR(VLOOKUP(TRIM(E9065&amp;""),'Référentiel Articles'!$A$2:$F$634,4,FALSE),""))</f>
      </c>
      <c r="G9065" s="76">
        <f>IF($E9065="","",IFERROR(VLOOKUP(TRIM(E9065&amp;""),'Référentiel Articles'!$A$2:$F$634,5,FALSE),""))</f>
      </c>
      <c r="H9065" s="77" t="str">
        <v/>
      </c>
      <c r="I9065" s="76">
        <f>IF($E9065="","",IFERROR(VLOOKUP(TRIM(E9065&amp;""),'Référentiel Articles'!$A$2:$F$634,6,FALSE),""))</f>
      </c>
      <c r="J9065" s="78">
        <f>IF(OR($E9065="",$H9065=""),"",$H9065*$I9065)</f>
      </c>
      <c r="K9065" s="79" t="str">
        <v/>
      </c>
    </row>
    <row r="9066">
      <c r="A9066" s="81" t="str">
        <v/>
      </c>
      <c r="B9066" s="81" t="str">
        <v/>
      </c>
      <c r="C9066" s="83">
        <f>IF($E9066="","",IFERROR(VLOOKUP(TRIM(E9066&amp;""),'Référentiel Articles'!$A$2:$F$634,2,FALSE),""))</f>
      </c>
      <c r="D9066" s="83">
        <f>IF($E9066="","",IFERROR(VLOOKUP(TRIM(E9066&amp;""),'Référentiel Articles'!$A$2:$F$634,3,FALSE),""))</f>
      </c>
      <c r="E9066" s="81" t="str">
        <v/>
      </c>
      <c r="F9066" s="83">
        <f>IF($E9066="","",IFERROR(VLOOKUP(TRIM(E9066&amp;""),'Référentiel Articles'!$A$2:$F$634,4,FALSE),""))</f>
      </c>
      <c r="G9066" s="84">
        <f>IF($E9066="","",IFERROR(VLOOKUP(TRIM(E9066&amp;""),'Référentiel Articles'!$A$2:$F$634,5,FALSE),""))</f>
      </c>
      <c r="H9066" s="85" t="str">
        <v/>
      </c>
      <c r="I9066" s="84">
        <f>IF($E9066="","",IFERROR(VLOOKUP(TRIM(E9066&amp;""),'Référentiel Articles'!$A$2:$F$634,6,FALSE),""))</f>
      </c>
      <c r="J9066" s="90">
        <f>IF(OR($E9066="",$H9066=""),"",$H9066*$I9066)</f>
      </c>
      <c r="K9066" s="87" t="str">
        <v/>
      </c>
    </row>
    <row r="9067">
      <c r="A9067" s="74" t="str">
        <v/>
      </c>
      <c r="B9067" s="74" t="str">
        <v/>
      </c>
      <c r="C9067" s="75">
        <f>IF($E9067="","",IFERROR(VLOOKUP(TRIM(E9067&amp;""),'Référentiel Articles'!$A$2:$F$634,2,FALSE),""))</f>
      </c>
      <c r="D9067" s="75">
        <f>IF($E9067="","",IFERROR(VLOOKUP(TRIM(E9067&amp;""),'Référentiel Articles'!$A$2:$F$634,3,FALSE),""))</f>
      </c>
      <c r="E9067" s="74" t="str">
        <v/>
      </c>
      <c r="F9067" s="75">
        <f>IF($E9067="","",IFERROR(VLOOKUP(TRIM(E9067&amp;""),'Référentiel Articles'!$A$2:$F$634,4,FALSE),""))</f>
      </c>
      <c r="G9067" s="76">
        <f>IF($E9067="","",IFERROR(VLOOKUP(TRIM(E9067&amp;""),'Référentiel Articles'!$A$2:$F$634,5,FALSE),""))</f>
      </c>
      <c r="H9067" s="77" t="str">
        <v/>
      </c>
      <c r="I9067" s="76">
        <f>IF($E9067="","",IFERROR(VLOOKUP(TRIM(E9067&amp;""),'Référentiel Articles'!$A$2:$F$634,6,FALSE),""))</f>
      </c>
      <c r="J9067" s="78">
        <f>IF(OR($E9067="",$H9067=""),"",$H9067*$I9067)</f>
      </c>
      <c r="K9067" s="79" t="str">
        <v/>
      </c>
    </row>
    <row r="9068">
      <c r="A9068" s="81" t="str">
        <v/>
      </c>
      <c r="B9068" s="81" t="str">
        <v/>
      </c>
      <c r="C9068" s="83">
        <f>IF($E9068="","",IFERROR(VLOOKUP(TRIM(E9068&amp;""),'Référentiel Articles'!$A$2:$F$634,2,FALSE),""))</f>
      </c>
      <c r="D9068" s="83">
        <f>IF($E9068="","",IFERROR(VLOOKUP(TRIM(E9068&amp;""),'Référentiel Articles'!$A$2:$F$634,3,FALSE),""))</f>
      </c>
      <c r="E9068" s="81" t="str">
        <v/>
      </c>
      <c r="F9068" s="83">
        <f>IF($E9068="","",IFERROR(VLOOKUP(TRIM(E9068&amp;""),'Référentiel Articles'!$A$2:$F$634,4,FALSE),""))</f>
      </c>
      <c r="G9068" s="84">
        <f>IF($E9068="","",IFERROR(VLOOKUP(TRIM(E9068&amp;""),'Référentiel Articles'!$A$2:$F$634,5,FALSE),""))</f>
      </c>
      <c r="H9068" s="85" t="str">
        <v/>
      </c>
      <c r="I9068" s="84">
        <f>IF($E9068="","",IFERROR(VLOOKUP(TRIM(E9068&amp;""),'Référentiel Articles'!$A$2:$F$634,6,FALSE),""))</f>
      </c>
      <c r="J9068" s="90">
        <f>IF(OR($E9068="",$H9068=""),"",$H9068*$I9068)</f>
      </c>
      <c r="K9068" s="87" t="str">
        <v/>
      </c>
    </row>
    <row r="9069">
      <c r="A9069" s="74" t="str">
        <v/>
      </c>
      <c r="B9069" s="74" t="str">
        <v/>
      </c>
      <c r="C9069" s="75">
        <f>IF($E9069="","",IFERROR(VLOOKUP(TRIM(E9069&amp;""),'Référentiel Articles'!$A$2:$F$634,2,FALSE),""))</f>
      </c>
      <c r="D9069" s="75">
        <f>IF($E9069="","",IFERROR(VLOOKUP(TRIM(E9069&amp;""),'Référentiel Articles'!$A$2:$F$634,3,FALSE),""))</f>
      </c>
      <c r="E9069" s="74" t="str">
        <v/>
      </c>
      <c r="F9069" s="75">
        <f>IF($E9069="","",IFERROR(VLOOKUP(TRIM(E9069&amp;""),'Référentiel Articles'!$A$2:$F$634,4,FALSE),""))</f>
      </c>
      <c r="G9069" s="76">
        <f>IF($E9069="","",IFERROR(VLOOKUP(TRIM(E9069&amp;""),'Référentiel Articles'!$A$2:$F$634,5,FALSE),""))</f>
      </c>
      <c r="H9069" s="77" t="str">
        <v/>
      </c>
      <c r="I9069" s="76">
        <f>IF($E9069="","",IFERROR(VLOOKUP(TRIM(E9069&amp;""),'Référentiel Articles'!$A$2:$F$634,6,FALSE),""))</f>
      </c>
      <c r="J9069" s="78">
        <f>IF(OR($E9069="",$H9069=""),"",$H9069*$I9069)</f>
      </c>
      <c r="K9069" s="79" t="str">
        <v/>
      </c>
    </row>
    <row r="9070">
      <c r="A9070" s="81" t="str">
        <v/>
      </c>
      <c r="B9070" s="81" t="str">
        <v/>
      </c>
      <c r="C9070" s="83">
        <f>IF($E9070="","",IFERROR(VLOOKUP(TRIM(E9070&amp;""),'Référentiel Articles'!$A$2:$F$634,2,FALSE),""))</f>
      </c>
      <c r="D9070" s="83">
        <f>IF($E9070="","",IFERROR(VLOOKUP(TRIM(E9070&amp;""),'Référentiel Articles'!$A$2:$F$634,3,FALSE),""))</f>
      </c>
      <c r="E9070" s="81" t="str">
        <v/>
      </c>
      <c r="F9070" s="83">
        <f>IF($E9070="","",IFERROR(VLOOKUP(TRIM(E9070&amp;""),'Référentiel Articles'!$A$2:$F$634,4,FALSE),""))</f>
      </c>
      <c r="G9070" s="84">
        <f>IF($E9070="","",IFERROR(VLOOKUP(TRIM(E9070&amp;""),'Référentiel Articles'!$A$2:$F$634,5,FALSE),""))</f>
      </c>
      <c r="H9070" s="85" t="str">
        <v/>
      </c>
      <c r="I9070" s="84">
        <f>IF($E9070="","",IFERROR(VLOOKUP(TRIM(E9070&amp;""),'Référentiel Articles'!$A$2:$F$634,6,FALSE),""))</f>
      </c>
      <c r="J9070" s="90">
        <f>IF(OR($E9070="",$H9070=""),"",$H9070*$I9070)</f>
      </c>
      <c r="K9070" s="87" t="str">
        <v/>
      </c>
    </row>
    <row r="9071">
      <c r="A9071" s="74" t="str">
        <v/>
      </c>
      <c r="B9071" s="74" t="str">
        <v/>
      </c>
      <c r="C9071" s="75">
        <f>IF($E9071="","",IFERROR(VLOOKUP(TRIM(E9071&amp;""),'Référentiel Articles'!$A$2:$F$634,2,FALSE),""))</f>
      </c>
      <c r="D9071" s="75">
        <f>IF($E9071="","",IFERROR(VLOOKUP(TRIM(E9071&amp;""),'Référentiel Articles'!$A$2:$F$634,3,FALSE),""))</f>
      </c>
      <c r="E9071" s="74" t="str">
        <v/>
      </c>
      <c r="F9071" s="75">
        <f>IF($E9071="","",IFERROR(VLOOKUP(TRIM(E9071&amp;""),'Référentiel Articles'!$A$2:$F$634,4,FALSE),""))</f>
      </c>
      <c r="G9071" s="76">
        <f>IF($E9071="","",IFERROR(VLOOKUP(TRIM(E9071&amp;""),'Référentiel Articles'!$A$2:$F$634,5,FALSE),""))</f>
      </c>
      <c r="H9071" s="77" t="str">
        <v/>
      </c>
      <c r="I9071" s="76">
        <f>IF($E9071="","",IFERROR(VLOOKUP(TRIM(E9071&amp;""),'Référentiel Articles'!$A$2:$F$634,6,FALSE),""))</f>
      </c>
      <c r="J9071" s="78">
        <f>IF(OR($E9071="",$H9071=""),"",$H9071*$I9071)</f>
      </c>
      <c r="K9071" s="79" t="str">
        <v/>
      </c>
    </row>
    <row r="9072">
      <c r="A9072" s="81" t="str">
        <v/>
      </c>
      <c r="B9072" s="81" t="str">
        <v/>
      </c>
      <c r="C9072" s="83">
        <f>IF($E9072="","",IFERROR(VLOOKUP(TRIM(E9072&amp;""),'Référentiel Articles'!$A$2:$F$634,2,FALSE),""))</f>
      </c>
      <c r="D9072" s="83">
        <f>IF($E9072="","",IFERROR(VLOOKUP(TRIM(E9072&amp;""),'Référentiel Articles'!$A$2:$F$634,3,FALSE),""))</f>
      </c>
      <c r="E9072" s="81" t="str">
        <v/>
      </c>
      <c r="F9072" s="83">
        <f>IF($E9072="","",IFERROR(VLOOKUP(TRIM(E9072&amp;""),'Référentiel Articles'!$A$2:$F$634,4,FALSE),""))</f>
      </c>
      <c r="G9072" s="84">
        <f>IF($E9072="","",IFERROR(VLOOKUP(TRIM(E9072&amp;""),'Référentiel Articles'!$A$2:$F$634,5,FALSE),""))</f>
      </c>
      <c r="H9072" s="85" t="str">
        <v/>
      </c>
      <c r="I9072" s="84">
        <f>IF($E9072="","",IFERROR(VLOOKUP(TRIM(E9072&amp;""),'Référentiel Articles'!$A$2:$F$634,6,FALSE),""))</f>
      </c>
      <c r="J9072" s="90">
        <f>IF(OR($E9072="",$H9072=""),"",$H9072*$I9072)</f>
      </c>
      <c r="K9072" s="87" t="str">
        <v/>
      </c>
    </row>
    <row r="9073">
      <c r="A9073" s="74" t="str">
        <v/>
      </c>
      <c r="B9073" s="74" t="str">
        <v/>
      </c>
      <c r="C9073" s="75">
        <f>IF($E9073="","",IFERROR(VLOOKUP(TRIM(E9073&amp;""),'Référentiel Articles'!$A$2:$F$634,2,FALSE),""))</f>
      </c>
      <c r="D9073" s="75">
        <f>IF($E9073="","",IFERROR(VLOOKUP(TRIM(E9073&amp;""),'Référentiel Articles'!$A$2:$F$634,3,FALSE),""))</f>
      </c>
      <c r="E9073" s="74" t="str">
        <v/>
      </c>
      <c r="F9073" s="75">
        <f>IF($E9073="","",IFERROR(VLOOKUP(TRIM(E9073&amp;""),'Référentiel Articles'!$A$2:$F$634,4,FALSE),""))</f>
      </c>
      <c r="G9073" s="76">
        <f>IF($E9073="","",IFERROR(VLOOKUP(TRIM(E9073&amp;""),'Référentiel Articles'!$A$2:$F$634,5,FALSE),""))</f>
      </c>
      <c r="H9073" s="77" t="str">
        <v/>
      </c>
      <c r="I9073" s="76">
        <f>IF($E9073="","",IFERROR(VLOOKUP(TRIM(E9073&amp;""),'Référentiel Articles'!$A$2:$F$634,6,FALSE),""))</f>
      </c>
      <c r="J9073" s="78">
        <f>IF(OR($E9073="",$H9073=""),"",$H9073*$I9073)</f>
      </c>
      <c r="K9073" s="79" t="str">
        <v/>
      </c>
    </row>
    <row r="9074">
      <c r="A9074" s="81" t="str">
        <v/>
      </c>
      <c r="B9074" s="81" t="str">
        <v/>
      </c>
      <c r="C9074" s="83">
        <f>IF($E9074="","",IFERROR(VLOOKUP(TRIM(E9074&amp;""),'Référentiel Articles'!$A$2:$F$634,2,FALSE),""))</f>
      </c>
      <c r="D9074" s="83">
        <f>IF($E9074="","",IFERROR(VLOOKUP(TRIM(E9074&amp;""),'Référentiel Articles'!$A$2:$F$634,3,FALSE),""))</f>
      </c>
      <c r="E9074" s="81" t="str">
        <v/>
      </c>
      <c r="F9074" s="83">
        <f>IF($E9074="","",IFERROR(VLOOKUP(TRIM(E9074&amp;""),'Référentiel Articles'!$A$2:$F$634,4,FALSE),""))</f>
      </c>
      <c r="G9074" s="84">
        <f>IF($E9074="","",IFERROR(VLOOKUP(TRIM(E9074&amp;""),'Référentiel Articles'!$A$2:$F$634,5,FALSE),""))</f>
      </c>
      <c r="H9074" s="85" t="str">
        <v/>
      </c>
      <c r="I9074" s="84">
        <f>IF($E9074="","",IFERROR(VLOOKUP(TRIM(E9074&amp;""),'Référentiel Articles'!$A$2:$F$634,6,FALSE),""))</f>
      </c>
      <c r="J9074" s="90">
        <f>IF(OR($E9074="",$H9074=""),"",$H9074*$I9074)</f>
      </c>
      <c r="K9074" s="87" t="str">
        <v/>
      </c>
    </row>
    <row r="9075">
      <c r="A9075" s="74" t="str">
        <v/>
      </c>
      <c r="B9075" s="74" t="str">
        <v/>
      </c>
      <c r="C9075" s="75">
        <f>IF($E9075="","",IFERROR(VLOOKUP(TRIM(E9075&amp;""),'Référentiel Articles'!$A$2:$F$634,2,FALSE),""))</f>
      </c>
      <c r="D9075" s="75">
        <f>IF($E9075="","",IFERROR(VLOOKUP(TRIM(E9075&amp;""),'Référentiel Articles'!$A$2:$F$634,3,FALSE),""))</f>
      </c>
      <c r="E9075" s="74" t="str">
        <v/>
      </c>
      <c r="F9075" s="75">
        <f>IF($E9075="","",IFERROR(VLOOKUP(TRIM(E9075&amp;""),'Référentiel Articles'!$A$2:$F$634,4,FALSE),""))</f>
      </c>
      <c r="G9075" s="76">
        <f>IF($E9075="","",IFERROR(VLOOKUP(TRIM(E9075&amp;""),'Référentiel Articles'!$A$2:$F$634,5,FALSE),""))</f>
      </c>
      <c r="H9075" s="77" t="str">
        <v/>
      </c>
      <c r="I9075" s="76">
        <f>IF($E9075="","",IFERROR(VLOOKUP(TRIM(E9075&amp;""),'Référentiel Articles'!$A$2:$F$634,6,FALSE),""))</f>
      </c>
      <c r="J9075" s="78">
        <f>IF(OR($E9075="",$H9075=""),"",$H9075*$I9075)</f>
      </c>
      <c r="K9075" s="79" t="str">
        <v/>
      </c>
    </row>
    <row r="9076">
      <c r="A9076" s="81" t="str">
        <v/>
      </c>
      <c r="B9076" s="81" t="str">
        <v/>
      </c>
      <c r="C9076" s="83">
        <f>IF($E9076="","",IFERROR(VLOOKUP(TRIM(E9076&amp;""),'Référentiel Articles'!$A$2:$F$634,2,FALSE),""))</f>
      </c>
      <c r="D9076" s="83">
        <f>IF($E9076="","",IFERROR(VLOOKUP(TRIM(E9076&amp;""),'Référentiel Articles'!$A$2:$F$634,3,FALSE),""))</f>
      </c>
      <c r="E9076" s="81" t="str">
        <v/>
      </c>
      <c r="F9076" s="83">
        <f>IF($E9076="","",IFERROR(VLOOKUP(TRIM(E9076&amp;""),'Référentiel Articles'!$A$2:$F$634,4,FALSE),""))</f>
      </c>
      <c r="G9076" s="84">
        <f>IF($E9076="","",IFERROR(VLOOKUP(TRIM(E9076&amp;""),'Référentiel Articles'!$A$2:$F$634,5,FALSE),""))</f>
      </c>
      <c r="H9076" s="85" t="str">
        <v/>
      </c>
      <c r="I9076" s="84">
        <f>IF($E9076="","",IFERROR(VLOOKUP(TRIM(E9076&amp;""),'Référentiel Articles'!$A$2:$F$634,6,FALSE),""))</f>
      </c>
      <c r="J9076" s="90">
        <f>IF(OR($E9076="",$H9076=""),"",$H9076*$I9076)</f>
      </c>
      <c r="K9076" s="87" t="str">
        <v/>
      </c>
    </row>
    <row r="9077">
      <c r="A9077" s="74" t="str">
        <v/>
      </c>
      <c r="B9077" s="74" t="str">
        <v/>
      </c>
      <c r="C9077" s="75">
        <f>IF($E9077="","",IFERROR(VLOOKUP(TRIM(E9077&amp;""),'Référentiel Articles'!$A$2:$F$634,2,FALSE),""))</f>
      </c>
      <c r="D9077" s="75">
        <f>IF($E9077="","",IFERROR(VLOOKUP(TRIM(E9077&amp;""),'Référentiel Articles'!$A$2:$F$634,3,FALSE),""))</f>
      </c>
      <c r="E9077" s="74" t="str">
        <v/>
      </c>
      <c r="F9077" s="75">
        <f>IF($E9077="","",IFERROR(VLOOKUP(TRIM(E9077&amp;""),'Référentiel Articles'!$A$2:$F$634,4,FALSE),""))</f>
      </c>
      <c r="G9077" s="76">
        <f>IF($E9077="","",IFERROR(VLOOKUP(TRIM(E9077&amp;""),'Référentiel Articles'!$A$2:$F$634,5,FALSE),""))</f>
      </c>
      <c r="H9077" s="77" t="str">
        <v/>
      </c>
      <c r="I9077" s="76">
        <f>IF($E9077="","",IFERROR(VLOOKUP(TRIM(E9077&amp;""),'Référentiel Articles'!$A$2:$F$634,6,FALSE),""))</f>
      </c>
      <c r="J9077" s="78">
        <f>IF(OR($E9077="",$H9077=""),"",$H9077*$I9077)</f>
      </c>
      <c r="K9077" s="79" t="str">
        <v/>
      </c>
    </row>
    <row r="9078">
      <c r="A9078" s="81" t="str">
        <v/>
      </c>
      <c r="B9078" s="81" t="str">
        <v/>
      </c>
      <c r="C9078" s="83">
        <f>IF($E9078="","",IFERROR(VLOOKUP(TRIM(E9078&amp;""),'Référentiel Articles'!$A$2:$F$634,2,FALSE),""))</f>
      </c>
      <c r="D9078" s="83">
        <f>IF($E9078="","",IFERROR(VLOOKUP(TRIM(E9078&amp;""),'Référentiel Articles'!$A$2:$F$634,3,FALSE),""))</f>
      </c>
      <c r="E9078" s="81" t="str">
        <v/>
      </c>
      <c r="F9078" s="83">
        <f>IF($E9078="","",IFERROR(VLOOKUP(TRIM(E9078&amp;""),'Référentiel Articles'!$A$2:$F$634,4,FALSE),""))</f>
      </c>
      <c r="G9078" s="84">
        <f>IF($E9078="","",IFERROR(VLOOKUP(TRIM(E9078&amp;""),'Référentiel Articles'!$A$2:$F$634,5,FALSE),""))</f>
      </c>
      <c r="H9078" s="85" t="str">
        <v/>
      </c>
      <c r="I9078" s="84">
        <f>IF($E9078="","",IFERROR(VLOOKUP(TRIM(E9078&amp;""),'Référentiel Articles'!$A$2:$F$634,6,FALSE),""))</f>
      </c>
      <c r="J9078" s="90">
        <f>IF(OR($E9078="",$H9078=""),"",$H9078*$I9078)</f>
      </c>
      <c r="K9078" s="87" t="str">
        <v/>
      </c>
    </row>
    <row r="9079">
      <c r="A9079" s="74" t="str">
        <v/>
      </c>
      <c r="B9079" s="74" t="str">
        <v/>
      </c>
      <c r="C9079" s="75">
        <f>IF($E9079="","",IFERROR(VLOOKUP(TRIM(E9079&amp;""),'Référentiel Articles'!$A$2:$F$634,2,FALSE),""))</f>
      </c>
      <c r="D9079" s="75">
        <f>IF($E9079="","",IFERROR(VLOOKUP(TRIM(E9079&amp;""),'Référentiel Articles'!$A$2:$F$634,3,FALSE),""))</f>
      </c>
      <c r="E9079" s="74" t="str">
        <v/>
      </c>
      <c r="F9079" s="75">
        <f>IF($E9079="","",IFERROR(VLOOKUP(TRIM(E9079&amp;""),'Référentiel Articles'!$A$2:$F$634,4,FALSE),""))</f>
      </c>
      <c r="G9079" s="76">
        <f>IF($E9079="","",IFERROR(VLOOKUP(TRIM(E9079&amp;""),'Référentiel Articles'!$A$2:$F$634,5,FALSE),""))</f>
      </c>
      <c r="H9079" s="77" t="str">
        <v/>
      </c>
      <c r="I9079" s="76">
        <f>IF($E9079="","",IFERROR(VLOOKUP(TRIM(E9079&amp;""),'Référentiel Articles'!$A$2:$F$634,6,FALSE),""))</f>
      </c>
      <c r="J9079" s="78">
        <f>IF(OR($E9079="",$H9079=""),"",$H9079*$I9079)</f>
      </c>
      <c r="K9079" s="79" t="str">
        <v/>
      </c>
    </row>
    <row r="9080">
      <c r="A9080" s="81" t="str">
        <v/>
      </c>
      <c r="B9080" s="81" t="str">
        <v/>
      </c>
      <c r="C9080" s="83">
        <f>IF($E9080="","",IFERROR(VLOOKUP(TRIM(E9080&amp;""),'Référentiel Articles'!$A$2:$F$634,2,FALSE),""))</f>
      </c>
      <c r="D9080" s="83">
        <f>IF($E9080="","",IFERROR(VLOOKUP(TRIM(E9080&amp;""),'Référentiel Articles'!$A$2:$F$634,3,FALSE),""))</f>
      </c>
      <c r="E9080" s="81" t="str">
        <v/>
      </c>
      <c r="F9080" s="83">
        <f>IF($E9080="","",IFERROR(VLOOKUP(TRIM(E9080&amp;""),'Référentiel Articles'!$A$2:$F$634,4,FALSE),""))</f>
      </c>
      <c r="G9080" s="84">
        <f>IF($E9080="","",IFERROR(VLOOKUP(TRIM(E9080&amp;""),'Référentiel Articles'!$A$2:$F$634,5,FALSE),""))</f>
      </c>
      <c r="H9080" s="85" t="str">
        <v/>
      </c>
      <c r="I9080" s="84">
        <f>IF($E9080="","",IFERROR(VLOOKUP(TRIM(E9080&amp;""),'Référentiel Articles'!$A$2:$F$634,6,FALSE),""))</f>
      </c>
      <c r="J9080" s="90">
        <f>IF(OR($E9080="",$H9080=""),"",$H9080*$I9080)</f>
      </c>
      <c r="K9080" s="87" t="str">
        <v/>
      </c>
    </row>
    <row r="9081">
      <c r="A9081" s="74" t="str">
        <v/>
      </c>
      <c r="B9081" s="74" t="str">
        <v/>
      </c>
      <c r="C9081" s="75">
        <f>IF($E9081="","",IFERROR(VLOOKUP(TRIM(E9081&amp;""),'Référentiel Articles'!$A$2:$F$634,2,FALSE),""))</f>
      </c>
      <c r="D9081" s="75">
        <f>IF($E9081="","",IFERROR(VLOOKUP(TRIM(E9081&amp;""),'Référentiel Articles'!$A$2:$F$634,3,FALSE),""))</f>
      </c>
      <c r="E9081" s="74" t="str">
        <v/>
      </c>
      <c r="F9081" s="75">
        <f>IF($E9081="","",IFERROR(VLOOKUP(TRIM(E9081&amp;""),'Référentiel Articles'!$A$2:$F$634,4,FALSE),""))</f>
      </c>
      <c r="G9081" s="76">
        <f>IF($E9081="","",IFERROR(VLOOKUP(TRIM(E9081&amp;""),'Référentiel Articles'!$A$2:$F$634,5,FALSE),""))</f>
      </c>
      <c r="H9081" s="77" t="str">
        <v/>
      </c>
      <c r="I9081" s="76">
        <f>IF($E9081="","",IFERROR(VLOOKUP(TRIM(E9081&amp;""),'Référentiel Articles'!$A$2:$F$634,6,FALSE),""))</f>
      </c>
      <c r="J9081" s="78">
        <f>IF(OR($E9081="",$H9081=""),"",$H9081*$I9081)</f>
      </c>
      <c r="K9081" s="79" t="str">
        <v/>
      </c>
    </row>
    <row r="9082">
      <c r="A9082" s="81" t="str">
        <v/>
      </c>
      <c r="B9082" s="81" t="str">
        <v/>
      </c>
      <c r="C9082" s="83">
        <f>IF($E9082="","",IFERROR(VLOOKUP(TRIM(E9082&amp;""),'Référentiel Articles'!$A$2:$F$634,2,FALSE),""))</f>
      </c>
      <c r="D9082" s="83">
        <f>IF($E9082="","",IFERROR(VLOOKUP(TRIM(E9082&amp;""),'Référentiel Articles'!$A$2:$F$634,3,FALSE),""))</f>
      </c>
      <c r="E9082" s="81" t="str">
        <v/>
      </c>
      <c r="F9082" s="83">
        <f>IF($E9082="","",IFERROR(VLOOKUP(TRIM(E9082&amp;""),'Référentiel Articles'!$A$2:$F$634,4,FALSE),""))</f>
      </c>
      <c r="G9082" s="84">
        <f>IF($E9082="","",IFERROR(VLOOKUP(TRIM(E9082&amp;""),'Référentiel Articles'!$A$2:$F$634,5,FALSE),""))</f>
      </c>
      <c r="H9082" s="85" t="str">
        <v/>
      </c>
      <c r="I9082" s="84">
        <f>IF($E9082="","",IFERROR(VLOOKUP(TRIM(E9082&amp;""),'Référentiel Articles'!$A$2:$F$634,6,FALSE),""))</f>
      </c>
      <c r="J9082" s="90">
        <f>IF(OR($E9082="",$H9082=""),"",$H9082*$I9082)</f>
      </c>
      <c r="K9082" s="87" t="str">
        <v/>
      </c>
    </row>
    <row r="9083">
      <c r="A9083" s="74" t="str">
        <v/>
      </c>
      <c r="B9083" s="74" t="str">
        <v/>
      </c>
      <c r="C9083" s="75">
        <f>IF($E9083="","",IFERROR(VLOOKUP(TRIM(E9083&amp;""),'Référentiel Articles'!$A$2:$F$634,2,FALSE),""))</f>
      </c>
      <c r="D9083" s="75">
        <f>IF($E9083="","",IFERROR(VLOOKUP(TRIM(E9083&amp;""),'Référentiel Articles'!$A$2:$F$634,3,FALSE),""))</f>
      </c>
      <c r="E9083" s="74" t="str">
        <v/>
      </c>
      <c r="F9083" s="75">
        <f>IF($E9083="","",IFERROR(VLOOKUP(TRIM(E9083&amp;""),'Référentiel Articles'!$A$2:$F$634,4,FALSE),""))</f>
      </c>
      <c r="G9083" s="76">
        <f>IF($E9083="","",IFERROR(VLOOKUP(TRIM(E9083&amp;""),'Référentiel Articles'!$A$2:$F$634,5,FALSE),""))</f>
      </c>
      <c r="H9083" s="77" t="str">
        <v/>
      </c>
      <c r="I9083" s="76">
        <f>IF($E9083="","",IFERROR(VLOOKUP(TRIM(E9083&amp;""),'Référentiel Articles'!$A$2:$F$634,6,FALSE),""))</f>
      </c>
      <c r="J9083" s="78">
        <f>IF(OR($E9083="",$H9083=""),"",$H9083*$I9083)</f>
      </c>
      <c r="K9083" s="79" t="str">
        <v/>
      </c>
    </row>
    <row r="9084">
      <c r="A9084" s="81" t="str">
        <v/>
      </c>
      <c r="B9084" s="81" t="str">
        <v/>
      </c>
      <c r="C9084" s="83">
        <f>IF($E9084="","",IFERROR(VLOOKUP(TRIM(E9084&amp;""),'Référentiel Articles'!$A$2:$F$634,2,FALSE),""))</f>
      </c>
      <c r="D9084" s="83">
        <f>IF($E9084="","",IFERROR(VLOOKUP(TRIM(E9084&amp;""),'Référentiel Articles'!$A$2:$F$634,3,FALSE),""))</f>
      </c>
      <c r="E9084" s="81" t="str">
        <v/>
      </c>
      <c r="F9084" s="83">
        <f>IF($E9084="","",IFERROR(VLOOKUP(TRIM(E9084&amp;""),'Référentiel Articles'!$A$2:$F$634,4,FALSE),""))</f>
      </c>
      <c r="G9084" s="84">
        <f>IF($E9084="","",IFERROR(VLOOKUP(TRIM(E9084&amp;""),'Référentiel Articles'!$A$2:$F$634,5,FALSE),""))</f>
      </c>
      <c r="H9084" s="85" t="str">
        <v/>
      </c>
      <c r="I9084" s="84">
        <f>IF($E9084="","",IFERROR(VLOOKUP(TRIM(E9084&amp;""),'Référentiel Articles'!$A$2:$F$634,6,FALSE),""))</f>
      </c>
      <c r="J9084" s="90">
        <f>IF(OR($E9084="",$H9084=""),"",$H9084*$I9084)</f>
      </c>
      <c r="K9084" s="87" t="str">
        <v/>
      </c>
    </row>
    <row r="9085">
      <c r="A9085" s="74" t="str">
        <v/>
      </c>
      <c r="B9085" s="74" t="str">
        <v/>
      </c>
      <c r="C9085" s="75">
        <f>IF($E9085="","",IFERROR(VLOOKUP(TRIM(E9085&amp;""),'Référentiel Articles'!$A$2:$F$634,2,FALSE),""))</f>
      </c>
      <c r="D9085" s="75">
        <f>IF($E9085="","",IFERROR(VLOOKUP(TRIM(E9085&amp;""),'Référentiel Articles'!$A$2:$F$634,3,FALSE),""))</f>
      </c>
      <c r="E9085" s="74" t="str">
        <v/>
      </c>
      <c r="F9085" s="75">
        <f>IF($E9085="","",IFERROR(VLOOKUP(TRIM(E9085&amp;""),'Référentiel Articles'!$A$2:$F$634,4,FALSE),""))</f>
      </c>
      <c r="G9085" s="76">
        <f>IF($E9085="","",IFERROR(VLOOKUP(TRIM(E9085&amp;""),'Référentiel Articles'!$A$2:$F$634,5,FALSE),""))</f>
      </c>
      <c r="H9085" s="77" t="str">
        <v/>
      </c>
      <c r="I9085" s="76">
        <f>IF($E9085="","",IFERROR(VLOOKUP(TRIM(E9085&amp;""),'Référentiel Articles'!$A$2:$F$634,6,FALSE),""))</f>
      </c>
      <c r="J9085" s="78">
        <f>IF(OR($E9085="",$H9085=""),"",$H9085*$I9085)</f>
      </c>
      <c r="K9085" s="79" t="str">
        <v/>
      </c>
    </row>
    <row r="9086">
      <c r="A9086" s="81" t="str">
        <v/>
      </c>
      <c r="B9086" s="81" t="str">
        <v/>
      </c>
      <c r="C9086" s="83">
        <f>IF($E9086="","",IFERROR(VLOOKUP(TRIM(E9086&amp;""),'Référentiel Articles'!$A$2:$F$634,2,FALSE),""))</f>
      </c>
      <c r="D9086" s="83">
        <f>IF($E9086="","",IFERROR(VLOOKUP(TRIM(E9086&amp;""),'Référentiel Articles'!$A$2:$F$634,3,FALSE),""))</f>
      </c>
      <c r="E9086" s="81" t="str">
        <v/>
      </c>
      <c r="F9086" s="83">
        <f>IF($E9086="","",IFERROR(VLOOKUP(TRIM(E9086&amp;""),'Référentiel Articles'!$A$2:$F$634,4,FALSE),""))</f>
      </c>
      <c r="G9086" s="84">
        <f>IF($E9086="","",IFERROR(VLOOKUP(TRIM(E9086&amp;""),'Référentiel Articles'!$A$2:$F$634,5,FALSE),""))</f>
      </c>
      <c r="H9086" s="85" t="str">
        <v/>
      </c>
      <c r="I9086" s="84">
        <f>IF($E9086="","",IFERROR(VLOOKUP(TRIM(E9086&amp;""),'Référentiel Articles'!$A$2:$F$634,6,FALSE),""))</f>
      </c>
      <c r="J9086" s="90">
        <f>IF(OR($E9086="",$H9086=""),"",$H9086*$I9086)</f>
      </c>
      <c r="K9086" s="87" t="str">
        <v/>
      </c>
    </row>
    <row r="9087">
      <c r="A9087" s="74" t="str">
        <v/>
      </c>
      <c r="B9087" s="74" t="str">
        <v/>
      </c>
      <c r="C9087" s="75">
        <f>IF($E9087="","",IFERROR(VLOOKUP(TRIM(E9087&amp;""),'Référentiel Articles'!$A$2:$F$634,2,FALSE),""))</f>
      </c>
      <c r="D9087" s="75">
        <f>IF($E9087="","",IFERROR(VLOOKUP(TRIM(E9087&amp;""),'Référentiel Articles'!$A$2:$F$634,3,FALSE),""))</f>
      </c>
      <c r="E9087" s="74" t="str">
        <v/>
      </c>
      <c r="F9087" s="75">
        <f>IF($E9087="","",IFERROR(VLOOKUP(TRIM(E9087&amp;""),'Référentiel Articles'!$A$2:$F$634,4,FALSE),""))</f>
      </c>
      <c r="G9087" s="76">
        <f>IF($E9087="","",IFERROR(VLOOKUP(TRIM(E9087&amp;""),'Référentiel Articles'!$A$2:$F$634,5,FALSE),""))</f>
      </c>
      <c r="H9087" s="77" t="str">
        <v/>
      </c>
      <c r="I9087" s="76">
        <f>IF($E9087="","",IFERROR(VLOOKUP(TRIM(E9087&amp;""),'Référentiel Articles'!$A$2:$F$634,6,FALSE),""))</f>
      </c>
      <c r="J9087" s="78">
        <f>IF(OR($E9087="",$H9087=""),"",$H9087*$I9087)</f>
      </c>
      <c r="K9087" s="79" t="str">
        <v/>
      </c>
    </row>
    <row r="9088">
      <c r="A9088" s="81" t="str">
        <v/>
      </c>
      <c r="B9088" s="81" t="str">
        <v/>
      </c>
      <c r="C9088" s="83">
        <f>IF($E9088="","",IFERROR(VLOOKUP(TRIM(E9088&amp;""),'Référentiel Articles'!$A$2:$F$634,2,FALSE),""))</f>
      </c>
      <c r="D9088" s="83">
        <f>IF($E9088="","",IFERROR(VLOOKUP(TRIM(E9088&amp;""),'Référentiel Articles'!$A$2:$F$634,3,FALSE),""))</f>
      </c>
      <c r="E9088" s="81" t="str">
        <v/>
      </c>
      <c r="F9088" s="83">
        <f>IF($E9088="","",IFERROR(VLOOKUP(TRIM(E9088&amp;""),'Référentiel Articles'!$A$2:$F$634,4,FALSE),""))</f>
      </c>
      <c r="G9088" s="84">
        <f>IF($E9088="","",IFERROR(VLOOKUP(TRIM(E9088&amp;""),'Référentiel Articles'!$A$2:$F$634,5,FALSE),""))</f>
      </c>
      <c r="H9088" s="85" t="str">
        <v/>
      </c>
      <c r="I9088" s="84">
        <f>IF($E9088="","",IFERROR(VLOOKUP(TRIM(E9088&amp;""),'Référentiel Articles'!$A$2:$F$634,6,FALSE),""))</f>
      </c>
      <c r="J9088" s="90">
        <f>IF(OR($E9088="",$H9088=""),"",$H9088*$I9088)</f>
      </c>
      <c r="K9088" s="87" t="str">
        <v/>
      </c>
    </row>
    <row r="9089">
      <c r="A9089" s="74" t="str">
        <v/>
      </c>
      <c r="B9089" s="74" t="str">
        <v/>
      </c>
      <c r="C9089" s="75">
        <f>IF($E9089="","",IFERROR(VLOOKUP(TRIM(E9089&amp;""),'Référentiel Articles'!$A$2:$F$634,2,FALSE),""))</f>
      </c>
      <c r="D9089" s="75">
        <f>IF($E9089="","",IFERROR(VLOOKUP(TRIM(E9089&amp;""),'Référentiel Articles'!$A$2:$F$634,3,FALSE),""))</f>
      </c>
      <c r="E9089" s="74" t="str">
        <v/>
      </c>
      <c r="F9089" s="75">
        <f>IF($E9089="","",IFERROR(VLOOKUP(TRIM(E9089&amp;""),'Référentiel Articles'!$A$2:$F$634,4,FALSE),""))</f>
      </c>
      <c r="G9089" s="76">
        <f>IF($E9089="","",IFERROR(VLOOKUP(TRIM(E9089&amp;""),'Référentiel Articles'!$A$2:$F$634,5,FALSE),""))</f>
      </c>
      <c r="H9089" s="77" t="str">
        <v/>
      </c>
      <c r="I9089" s="76">
        <f>IF($E9089="","",IFERROR(VLOOKUP(TRIM(E9089&amp;""),'Référentiel Articles'!$A$2:$F$634,6,FALSE),""))</f>
      </c>
      <c r="J9089" s="78">
        <f>IF(OR($E9089="",$H9089=""),"",$H9089*$I9089)</f>
      </c>
      <c r="K9089" s="79" t="str">
        <v/>
      </c>
    </row>
    <row r="9090">
      <c r="A9090" s="81" t="str">
        <v/>
      </c>
      <c r="B9090" s="81" t="str">
        <v/>
      </c>
      <c r="C9090" s="83">
        <f>IF($E9090="","",IFERROR(VLOOKUP(TRIM(E9090&amp;""),'Référentiel Articles'!$A$2:$F$634,2,FALSE),""))</f>
      </c>
      <c r="D9090" s="83">
        <f>IF($E9090="","",IFERROR(VLOOKUP(TRIM(E9090&amp;""),'Référentiel Articles'!$A$2:$F$634,3,FALSE),""))</f>
      </c>
      <c r="E9090" s="81" t="str">
        <v/>
      </c>
      <c r="F9090" s="83">
        <f>IF($E9090="","",IFERROR(VLOOKUP(TRIM(E9090&amp;""),'Référentiel Articles'!$A$2:$F$634,4,FALSE),""))</f>
      </c>
      <c r="G9090" s="84">
        <f>IF($E9090="","",IFERROR(VLOOKUP(TRIM(E9090&amp;""),'Référentiel Articles'!$A$2:$F$634,5,FALSE),""))</f>
      </c>
      <c r="H9090" s="85" t="str">
        <v/>
      </c>
      <c r="I9090" s="84">
        <f>IF($E9090="","",IFERROR(VLOOKUP(TRIM(E9090&amp;""),'Référentiel Articles'!$A$2:$F$634,6,FALSE),""))</f>
      </c>
      <c r="J9090" s="90">
        <f>IF(OR($E9090="",$H9090=""),"",$H9090*$I9090)</f>
      </c>
      <c r="K9090" s="87" t="str">
        <v/>
      </c>
    </row>
    <row r="9091">
      <c r="A9091" s="74" t="str">
        <v/>
      </c>
      <c r="B9091" s="74" t="str">
        <v/>
      </c>
      <c r="C9091" s="75">
        <f>IF($E9091="","",IFERROR(VLOOKUP(TRIM(E9091&amp;""),'Référentiel Articles'!$A$2:$F$634,2,FALSE),""))</f>
      </c>
      <c r="D9091" s="75">
        <f>IF($E9091="","",IFERROR(VLOOKUP(TRIM(E9091&amp;""),'Référentiel Articles'!$A$2:$F$634,3,FALSE),""))</f>
      </c>
      <c r="E9091" s="74" t="str">
        <v/>
      </c>
      <c r="F9091" s="75">
        <f>IF($E9091="","",IFERROR(VLOOKUP(TRIM(E9091&amp;""),'Référentiel Articles'!$A$2:$F$634,4,FALSE),""))</f>
      </c>
      <c r="G9091" s="76">
        <f>IF($E9091="","",IFERROR(VLOOKUP(TRIM(E9091&amp;""),'Référentiel Articles'!$A$2:$F$634,5,FALSE),""))</f>
      </c>
      <c r="H9091" s="77" t="str">
        <v/>
      </c>
      <c r="I9091" s="76">
        <f>IF($E9091="","",IFERROR(VLOOKUP(TRIM(E9091&amp;""),'Référentiel Articles'!$A$2:$F$634,6,FALSE),""))</f>
      </c>
      <c r="J9091" s="78">
        <f>IF(OR($E9091="",$H9091=""),"",$H9091*$I9091)</f>
      </c>
      <c r="K9091" s="79" t="str">
        <v/>
      </c>
    </row>
    <row r="9092">
      <c r="A9092" s="81" t="str">
        <v/>
      </c>
      <c r="B9092" s="81" t="str">
        <v/>
      </c>
      <c r="C9092" s="83">
        <f>IF($E9092="","",IFERROR(VLOOKUP(TRIM(E9092&amp;""),'Référentiel Articles'!$A$2:$F$634,2,FALSE),""))</f>
      </c>
      <c r="D9092" s="83">
        <f>IF($E9092="","",IFERROR(VLOOKUP(TRIM(E9092&amp;""),'Référentiel Articles'!$A$2:$F$634,3,FALSE),""))</f>
      </c>
      <c r="E9092" s="81" t="str">
        <v/>
      </c>
      <c r="F9092" s="83">
        <f>IF($E9092="","",IFERROR(VLOOKUP(TRIM(E9092&amp;""),'Référentiel Articles'!$A$2:$F$634,4,FALSE),""))</f>
      </c>
      <c r="G9092" s="84">
        <f>IF($E9092="","",IFERROR(VLOOKUP(TRIM(E9092&amp;""),'Référentiel Articles'!$A$2:$F$634,5,FALSE),""))</f>
      </c>
      <c r="H9092" s="85" t="str">
        <v/>
      </c>
      <c r="I9092" s="84">
        <f>IF($E9092="","",IFERROR(VLOOKUP(TRIM(E9092&amp;""),'Référentiel Articles'!$A$2:$F$634,6,FALSE),""))</f>
      </c>
      <c r="J9092" s="90">
        <f>IF(OR($E9092="",$H9092=""),"",$H9092*$I9092)</f>
      </c>
      <c r="K9092" s="87" t="str">
        <v/>
      </c>
    </row>
    <row r="9093">
      <c r="A9093" s="74" t="str">
        <v/>
      </c>
      <c r="B9093" s="74" t="str">
        <v/>
      </c>
      <c r="C9093" s="75">
        <f>IF($E9093="","",IFERROR(VLOOKUP(TRIM(E9093&amp;""),'Référentiel Articles'!$A$2:$F$634,2,FALSE),""))</f>
      </c>
      <c r="D9093" s="75">
        <f>IF($E9093="","",IFERROR(VLOOKUP(TRIM(E9093&amp;""),'Référentiel Articles'!$A$2:$F$634,3,FALSE),""))</f>
      </c>
      <c r="E9093" s="74" t="str">
        <v/>
      </c>
      <c r="F9093" s="75">
        <f>IF($E9093="","",IFERROR(VLOOKUP(TRIM(E9093&amp;""),'Référentiel Articles'!$A$2:$F$634,4,FALSE),""))</f>
      </c>
      <c r="G9093" s="76">
        <f>IF($E9093="","",IFERROR(VLOOKUP(TRIM(E9093&amp;""),'Référentiel Articles'!$A$2:$F$634,5,FALSE),""))</f>
      </c>
      <c r="H9093" s="77" t="str">
        <v/>
      </c>
      <c r="I9093" s="76">
        <f>IF($E9093="","",IFERROR(VLOOKUP(TRIM(E9093&amp;""),'Référentiel Articles'!$A$2:$F$634,6,FALSE),""))</f>
      </c>
      <c r="J9093" s="78">
        <f>IF(OR($E9093="",$H9093=""),"",$H9093*$I9093)</f>
      </c>
      <c r="K9093" s="79" t="str">
        <v/>
      </c>
    </row>
    <row r="9094">
      <c r="A9094" s="81" t="str">
        <v/>
      </c>
      <c r="B9094" s="81" t="str">
        <v/>
      </c>
      <c r="C9094" s="83">
        <f>IF($E9094="","",IFERROR(VLOOKUP(TRIM(E9094&amp;""),'Référentiel Articles'!$A$2:$F$634,2,FALSE),""))</f>
      </c>
      <c r="D9094" s="83">
        <f>IF($E9094="","",IFERROR(VLOOKUP(TRIM(E9094&amp;""),'Référentiel Articles'!$A$2:$F$634,3,FALSE),""))</f>
      </c>
      <c r="E9094" s="81" t="str">
        <v/>
      </c>
      <c r="F9094" s="83">
        <f>IF($E9094="","",IFERROR(VLOOKUP(TRIM(E9094&amp;""),'Référentiel Articles'!$A$2:$F$634,4,FALSE),""))</f>
      </c>
      <c r="G9094" s="84">
        <f>IF($E9094="","",IFERROR(VLOOKUP(TRIM(E9094&amp;""),'Référentiel Articles'!$A$2:$F$634,5,FALSE),""))</f>
      </c>
      <c r="H9094" s="85" t="str">
        <v/>
      </c>
      <c r="I9094" s="84">
        <f>IF($E9094="","",IFERROR(VLOOKUP(TRIM(E9094&amp;""),'Référentiel Articles'!$A$2:$F$634,6,FALSE),""))</f>
      </c>
      <c r="J9094" s="90">
        <f>IF(OR($E9094="",$H9094=""),"",$H9094*$I9094)</f>
      </c>
      <c r="K9094" s="87" t="str">
        <v/>
      </c>
    </row>
    <row r="9095">
      <c r="A9095" s="74" t="str">
        <v/>
      </c>
      <c r="B9095" s="74" t="str">
        <v/>
      </c>
      <c r="C9095" s="75">
        <f>IF($E9095="","",IFERROR(VLOOKUP(TRIM(E9095&amp;""),'Référentiel Articles'!$A$2:$F$634,2,FALSE),""))</f>
      </c>
      <c r="D9095" s="75">
        <f>IF($E9095="","",IFERROR(VLOOKUP(TRIM(E9095&amp;""),'Référentiel Articles'!$A$2:$F$634,3,FALSE),""))</f>
      </c>
      <c r="E9095" s="74" t="str">
        <v/>
      </c>
      <c r="F9095" s="75">
        <f>IF($E9095="","",IFERROR(VLOOKUP(TRIM(E9095&amp;""),'Référentiel Articles'!$A$2:$F$634,4,FALSE),""))</f>
      </c>
      <c r="G9095" s="76">
        <f>IF($E9095="","",IFERROR(VLOOKUP(TRIM(E9095&amp;""),'Référentiel Articles'!$A$2:$F$634,5,FALSE),""))</f>
      </c>
      <c r="H9095" s="77" t="str">
        <v/>
      </c>
      <c r="I9095" s="76">
        <f>IF($E9095="","",IFERROR(VLOOKUP(TRIM(E9095&amp;""),'Référentiel Articles'!$A$2:$F$634,6,FALSE),""))</f>
      </c>
      <c r="J9095" s="78">
        <f>IF(OR($E9095="",$H9095=""),"",$H9095*$I9095)</f>
      </c>
      <c r="K9095" s="79" t="str">
        <v/>
      </c>
    </row>
    <row r="9096">
      <c r="A9096" s="81" t="str">
        <v/>
      </c>
      <c r="B9096" s="81" t="str">
        <v/>
      </c>
      <c r="C9096" s="83">
        <f>IF($E9096="","",IFERROR(VLOOKUP(TRIM(E9096&amp;""),'Référentiel Articles'!$A$2:$F$634,2,FALSE),""))</f>
      </c>
      <c r="D9096" s="83">
        <f>IF($E9096="","",IFERROR(VLOOKUP(TRIM(E9096&amp;""),'Référentiel Articles'!$A$2:$F$634,3,FALSE),""))</f>
      </c>
      <c r="E9096" s="81" t="str">
        <v/>
      </c>
      <c r="F9096" s="83">
        <f>IF($E9096="","",IFERROR(VLOOKUP(TRIM(E9096&amp;""),'Référentiel Articles'!$A$2:$F$634,4,FALSE),""))</f>
      </c>
      <c r="G9096" s="84">
        <f>IF($E9096="","",IFERROR(VLOOKUP(TRIM(E9096&amp;""),'Référentiel Articles'!$A$2:$F$634,5,FALSE),""))</f>
      </c>
      <c r="H9096" s="85" t="str">
        <v/>
      </c>
      <c r="I9096" s="84">
        <f>IF($E9096="","",IFERROR(VLOOKUP(TRIM(E9096&amp;""),'Référentiel Articles'!$A$2:$F$634,6,FALSE),""))</f>
      </c>
      <c r="J9096" s="90">
        <f>IF(OR($E9096="",$H9096=""),"",$H9096*$I9096)</f>
      </c>
      <c r="K9096" s="87" t="str">
        <v/>
      </c>
    </row>
    <row r="9097">
      <c r="A9097" s="74" t="str">
        <v/>
      </c>
      <c r="B9097" s="74" t="str">
        <v/>
      </c>
      <c r="C9097" s="75">
        <f>IF($E9097="","",IFERROR(VLOOKUP(TRIM(E9097&amp;""),'Référentiel Articles'!$A$2:$F$634,2,FALSE),""))</f>
      </c>
      <c r="D9097" s="75">
        <f>IF($E9097="","",IFERROR(VLOOKUP(TRIM(E9097&amp;""),'Référentiel Articles'!$A$2:$F$634,3,FALSE),""))</f>
      </c>
      <c r="E9097" s="74" t="str">
        <v/>
      </c>
      <c r="F9097" s="75">
        <f>IF($E9097="","",IFERROR(VLOOKUP(TRIM(E9097&amp;""),'Référentiel Articles'!$A$2:$F$634,4,FALSE),""))</f>
      </c>
      <c r="G9097" s="76">
        <f>IF($E9097="","",IFERROR(VLOOKUP(TRIM(E9097&amp;""),'Référentiel Articles'!$A$2:$F$634,5,FALSE),""))</f>
      </c>
      <c r="H9097" s="77" t="str">
        <v/>
      </c>
      <c r="I9097" s="76">
        <f>IF($E9097="","",IFERROR(VLOOKUP(TRIM(E9097&amp;""),'Référentiel Articles'!$A$2:$F$634,6,FALSE),""))</f>
      </c>
      <c r="J9097" s="78">
        <f>IF(OR($E9097="",$H9097=""),"",$H9097*$I9097)</f>
      </c>
      <c r="K9097" s="79" t="str">
        <v/>
      </c>
    </row>
    <row r="9098">
      <c r="A9098" s="81" t="str">
        <v/>
      </c>
      <c r="B9098" s="81" t="str">
        <v/>
      </c>
      <c r="C9098" s="83">
        <f>IF($E9098="","",IFERROR(VLOOKUP(TRIM(E9098&amp;""),'Référentiel Articles'!$A$2:$F$634,2,FALSE),""))</f>
      </c>
      <c r="D9098" s="83">
        <f>IF($E9098="","",IFERROR(VLOOKUP(TRIM(E9098&amp;""),'Référentiel Articles'!$A$2:$F$634,3,FALSE),""))</f>
      </c>
      <c r="E9098" s="81" t="str">
        <v/>
      </c>
      <c r="F9098" s="83">
        <f>IF($E9098="","",IFERROR(VLOOKUP(TRIM(E9098&amp;""),'Référentiel Articles'!$A$2:$F$634,4,FALSE),""))</f>
      </c>
      <c r="G9098" s="84">
        <f>IF($E9098="","",IFERROR(VLOOKUP(TRIM(E9098&amp;""),'Référentiel Articles'!$A$2:$F$634,5,FALSE),""))</f>
      </c>
      <c r="H9098" s="85" t="str">
        <v/>
      </c>
      <c r="I9098" s="84">
        <f>IF($E9098="","",IFERROR(VLOOKUP(TRIM(E9098&amp;""),'Référentiel Articles'!$A$2:$F$634,6,FALSE),""))</f>
      </c>
      <c r="J9098" s="90">
        <f>IF(OR($E9098="",$H9098=""),"",$H9098*$I9098)</f>
      </c>
      <c r="K9098" s="87" t="str">
        <v/>
      </c>
    </row>
    <row r="9099">
      <c r="A9099" s="74" t="str">
        <v/>
      </c>
      <c r="B9099" s="74" t="str">
        <v/>
      </c>
      <c r="C9099" s="75">
        <f>IF($E9099="","",IFERROR(VLOOKUP(TRIM(E9099&amp;""),'Référentiel Articles'!$A$2:$F$634,2,FALSE),""))</f>
      </c>
      <c r="D9099" s="75">
        <f>IF($E9099="","",IFERROR(VLOOKUP(TRIM(E9099&amp;""),'Référentiel Articles'!$A$2:$F$634,3,FALSE),""))</f>
      </c>
      <c r="E9099" s="74" t="str">
        <v/>
      </c>
      <c r="F9099" s="75">
        <f>IF($E9099="","",IFERROR(VLOOKUP(TRIM(E9099&amp;""),'Référentiel Articles'!$A$2:$F$634,4,FALSE),""))</f>
      </c>
      <c r="G9099" s="76">
        <f>IF($E9099="","",IFERROR(VLOOKUP(TRIM(E9099&amp;""),'Référentiel Articles'!$A$2:$F$634,5,FALSE),""))</f>
      </c>
      <c r="H9099" s="77" t="str">
        <v/>
      </c>
      <c r="I9099" s="76">
        <f>IF($E9099="","",IFERROR(VLOOKUP(TRIM(E9099&amp;""),'Référentiel Articles'!$A$2:$F$634,6,FALSE),""))</f>
      </c>
      <c r="J9099" s="78">
        <f>IF(OR($E9099="",$H9099=""),"",$H9099*$I9099)</f>
      </c>
      <c r="K9099" s="79" t="str">
        <v/>
      </c>
    </row>
    <row r="9100">
      <c r="A9100" s="81" t="str">
        <v/>
      </c>
      <c r="B9100" s="81" t="str">
        <v/>
      </c>
      <c r="C9100" s="83">
        <f>IF($E9100="","",IFERROR(VLOOKUP(TRIM(E9100&amp;""),'Référentiel Articles'!$A$2:$F$634,2,FALSE),""))</f>
      </c>
      <c r="D9100" s="83">
        <f>IF($E9100="","",IFERROR(VLOOKUP(TRIM(E9100&amp;""),'Référentiel Articles'!$A$2:$F$634,3,FALSE),""))</f>
      </c>
      <c r="E9100" s="81" t="str">
        <v/>
      </c>
      <c r="F9100" s="83">
        <f>IF($E9100="","",IFERROR(VLOOKUP(TRIM(E9100&amp;""),'Référentiel Articles'!$A$2:$F$634,4,FALSE),""))</f>
      </c>
      <c r="G9100" s="84">
        <f>IF($E9100="","",IFERROR(VLOOKUP(TRIM(E9100&amp;""),'Référentiel Articles'!$A$2:$F$634,5,FALSE),""))</f>
      </c>
      <c r="H9100" s="85" t="str">
        <v/>
      </c>
      <c r="I9100" s="84">
        <f>IF($E9100="","",IFERROR(VLOOKUP(TRIM(E9100&amp;""),'Référentiel Articles'!$A$2:$F$634,6,FALSE),""))</f>
      </c>
      <c r="J9100" s="90">
        <f>IF(OR($E9100="",$H9100=""),"",$H9100*$I9100)</f>
      </c>
      <c r="K9100" s="87" t="str">
        <v/>
      </c>
    </row>
    <row r="9101">
      <c r="A9101" s="74" t="str">
        <v/>
      </c>
      <c r="B9101" s="74" t="str">
        <v/>
      </c>
      <c r="C9101" s="75">
        <f>IF($E9101="","",IFERROR(VLOOKUP(TRIM(E9101&amp;""),'Référentiel Articles'!$A$2:$F$634,2,FALSE),""))</f>
      </c>
      <c r="D9101" s="75">
        <f>IF($E9101="","",IFERROR(VLOOKUP(TRIM(E9101&amp;""),'Référentiel Articles'!$A$2:$F$634,3,FALSE),""))</f>
      </c>
      <c r="E9101" s="74" t="str">
        <v/>
      </c>
      <c r="F9101" s="75">
        <f>IF($E9101="","",IFERROR(VLOOKUP(TRIM(E9101&amp;""),'Référentiel Articles'!$A$2:$F$634,4,FALSE),""))</f>
      </c>
      <c r="G9101" s="76">
        <f>IF($E9101="","",IFERROR(VLOOKUP(TRIM(E9101&amp;""),'Référentiel Articles'!$A$2:$F$634,5,FALSE),""))</f>
      </c>
      <c r="H9101" s="77" t="str">
        <v/>
      </c>
      <c r="I9101" s="76">
        <f>IF($E9101="","",IFERROR(VLOOKUP(TRIM(E9101&amp;""),'Référentiel Articles'!$A$2:$F$634,6,FALSE),""))</f>
      </c>
      <c r="J9101" s="78">
        <f>IF(OR($E9101="",$H9101=""),"",$H9101*$I9101)</f>
      </c>
      <c r="K9101" s="79" t="str">
        <v/>
      </c>
    </row>
    <row r="9102">
      <c r="A9102" s="81" t="str">
        <v/>
      </c>
      <c r="B9102" s="81" t="str">
        <v/>
      </c>
      <c r="C9102" s="83">
        <f>IF($E9102="","",IFERROR(VLOOKUP(TRIM(E9102&amp;""),'Référentiel Articles'!$A$2:$F$634,2,FALSE),""))</f>
      </c>
      <c r="D9102" s="83">
        <f>IF($E9102="","",IFERROR(VLOOKUP(TRIM(E9102&amp;""),'Référentiel Articles'!$A$2:$F$634,3,FALSE),""))</f>
      </c>
      <c r="E9102" s="81" t="str">
        <v/>
      </c>
      <c r="F9102" s="83">
        <f>IF($E9102="","",IFERROR(VLOOKUP(TRIM(E9102&amp;""),'Référentiel Articles'!$A$2:$F$634,4,FALSE),""))</f>
      </c>
      <c r="G9102" s="84">
        <f>IF($E9102="","",IFERROR(VLOOKUP(TRIM(E9102&amp;""),'Référentiel Articles'!$A$2:$F$634,5,FALSE),""))</f>
      </c>
      <c r="H9102" s="85" t="str">
        <v/>
      </c>
      <c r="I9102" s="84">
        <f>IF($E9102="","",IFERROR(VLOOKUP(TRIM(E9102&amp;""),'Référentiel Articles'!$A$2:$F$634,6,FALSE),""))</f>
      </c>
      <c r="J9102" s="90">
        <f>IF(OR($E9102="",$H9102=""),"",$H9102*$I9102)</f>
      </c>
      <c r="K9102" s="87" t="str">
        <v/>
      </c>
    </row>
    <row r="9103">
      <c r="A9103" s="74" t="str">
        <v/>
      </c>
      <c r="B9103" s="74" t="str">
        <v/>
      </c>
      <c r="C9103" s="75">
        <f>IF($E9103="","",IFERROR(VLOOKUP(TRIM(E9103&amp;""),'Référentiel Articles'!$A$2:$F$634,2,FALSE),""))</f>
      </c>
      <c r="D9103" s="75">
        <f>IF($E9103="","",IFERROR(VLOOKUP(TRIM(E9103&amp;""),'Référentiel Articles'!$A$2:$F$634,3,FALSE),""))</f>
      </c>
      <c r="E9103" s="74" t="str">
        <v/>
      </c>
      <c r="F9103" s="75">
        <f>IF($E9103="","",IFERROR(VLOOKUP(TRIM(E9103&amp;""),'Référentiel Articles'!$A$2:$F$634,4,FALSE),""))</f>
      </c>
      <c r="G9103" s="76">
        <f>IF($E9103="","",IFERROR(VLOOKUP(TRIM(E9103&amp;""),'Référentiel Articles'!$A$2:$F$634,5,FALSE),""))</f>
      </c>
      <c r="H9103" s="77" t="str">
        <v/>
      </c>
      <c r="I9103" s="76">
        <f>IF($E9103="","",IFERROR(VLOOKUP(TRIM(E9103&amp;""),'Référentiel Articles'!$A$2:$F$634,6,FALSE),""))</f>
      </c>
      <c r="J9103" s="78">
        <f>IF(OR($E9103="",$H9103=""),"",$H9103*$I9103)</f>
      </c>
      <c r="K9103" s="79" t="str">
        <v/>
      </c>
    </row>
    <row r="9104">
      <c r="A9104" s="81" t="str">
        <v/>
      </c>
      <c r="B9104" s="81" t="str">
        <v/>
      </c>
      <c r="C9104" s="83">
        <f>IF($E9104="","",IFERROR(VLOOKUP(TRIM(E9104&amp;""),'Référentiel Articles'!$A$2:$F$634,2,FALSE),""))</f>
      </c>
      <c r="D9104" s="83">
        <f>IF($E9104="","",IFERROR(VLOOKUP(TRIM(E9104&amp;""),'Référentiel Articles'!$A$2:$F$634,3,FALSE),""))</f>
      </c>
      <c r="E9104" s="81" t="str">
        <v/>
      </c>
      <c r="F9104" s="83">
        <f>IF($E9104="","",IFERROR(VLOOKUP(TRIM(E9104&amp;""),'Référentiel Articles'!$A$2:$F$634,4,FALSE),""))</f>
      </c>
      <c r="G9104" s="84">
        <f>IF($E9104="","",IFERROR(VLOOKUP(TRIM(E9104&amp;""),'Référentiel Articles'!$A$2:$F$634,5,FALSE),""))</f>
      </c>
      <c r="H9104" s="85" t="str">
        <v/>
      </c>
      <c r="I9104" s="84">
        <f>IF($E9104="","",IFERROR(VLOOKUP(TRIM(E9104&amp;""),'Référentiel Articles'!$A$2:$F$634,6,FALSE),""))</f>
      </c>
      <c r="J9104" s="90">
        <f>IF(OR($E9104="",$H9104=""),"",$H9104*$I9104)</f>
      </c>
      <c r="K9104" s="87" t="str">
        <v/>
      </c>
    </row>
    <row r="9105">
      <c r="A9105" s="74" t="str">
        <v/>
      </c>
      <c r="B9105" s="74" t="str">
        <v/>
      </c>
      <c r="C9105" s="75">
        <f>IF($E9105="","",IFERROR(VLOOKUP(TRIM(E9105&amp;""),'Référentiel Articles'!$A$2:$F$634,2,FALSE),""))</f>
      </c>
      <c r="D9105" s="75">
        <f>IF($E9105="","",IFERROR(VLOOKUP(TRIM(E9105&amp;""),'Référentiel Articles'!$A$2:$F$634,3,FALSE),""))</f>
      </c>
      <c r="E9105" s="74" t="str">
        <v/>
      </c>
      <c r="F9105" s="75">
        <f>IF($E9105="","",IFERROR(VLOOKUP(TRIM(E9105&amp;""),'Référentiel Articles'!$A$2:$F$634,4,FALSE),""))</f>
      </c>
      <c r="G9105" s="76">
        <f>IF($E9105="","",IFERROR(VLOOKUP(TRIM(E9105&amp;""),'Référentiel Articles'!$A$2:$F$634,5,FALSE),""))</f>
      </c>
      <c r="H9105" s="77" t="str">
        <v/>
      </c>
      <c r="I9105" s="76">
        <f>IF($E9105="","",IFERROR(VLOOKUP(TRIM(E9105&amp;""),'Référentiel Articles'!$A$2:$F$634,6,FALSE),""))</f>
      </c>
      <c r="J9105" s="78">
        <f>IF(OR($E9105="",$H9105=""),"",$H9105*$I9105)</f>
      </c>
      <c r="K9105" s="79" t="str">
        <v/>
      </c>
    </row>
    <row r="9106">
      <c r="A9106" s="81" t="str">
        <v/>
      </c>
      <c r="B9106" s="81" t="str">
        <v/>
      </c>
      <c r="C9106" s="83">
        <f>IF($E9106="","",IFERROR(VLOOKUP(TRIM(E9106&amp;""),'Référentiel Articles'!$A$2:$F$634,2,FALSE),""))</f>
      </c>
      <c r="D9106" s="83">
        <f>IF($E9106="","",IFERROR(VLOOKUP(TRIM(E9106&amp;""),'Référentiel Articles'!$A$2:$F$634,3,FALSE),""))</f>
      </c>
      <c r="E9106" s="81" t="str">
        <v/>
      </c>
      <c r="F9106" s="83">
        <f>IF($E9106="","",IFERROR(VLOOKUP(TRIM(E9106&amp;""),'Référentiel Articles'!$A$2:$F$634,4,FALSE),""))</f>
      </c>
      <c r="G9106" s="84">
        <f>IF($E9106="","",IFERROR(VLOOKUP(TRIM(E9106&amp;""),'Référentiel Articles'!$A$2:$F$634,5,FALSE),""))</f>
      </c>
      <c r="H9106" s="85" t="str">
        <v/>
      </c>
      <c r="I9106" s="84">
        <f>IF($E9106="","",IFERROR(VLOOKUP(TRIM(E9106&amp;""),'Référentiel Articles'!$A$2:$F$634,6,FALSE),""))</f>
      </c>
      <c r="J9106" s="90">
        <f>IF(OR($E9106="",$H9106=""),"",$H9106*$I9106)</f>
      </c>
      <c r="K9106" s="87" t="str">
        <v/>
      </c>
    </row>
    <row r="9107">
      <c r="A9107" s="74" t="str">
        <v/>
      </c>
      <c r="B9107" s="74" t="str">
        <v/>
      </c>
      <c r="C9107" s="75">
        <f>IF($E9107="","",IFERROR(VLOOKUP(TRIM(E9107&amp;""),'Référentiel Articles'!$A$2:$F$634,2,FALSE),""))</f>
      </c>
      <c r="D9107" s="75">
        <f>IF($E9107="","",IFERROR(VLOOKUP(TRIM(E9107&amp;""),'Référentiel Articles'!$A$2:$F$634,3,FALSE),""))</f>
      </c>
      <c r="E9107" s="74" t="str">
        <v/>
      </c>
      <c r="F9107" s="75">
        <f>IF($E9107="","",IFERROR(VLOOKUP(TRIM(E9107&amp;""),'Référentiel Articles'!$A$2:$F$634,4,FALSE),""))</f>
      </c>
      <c r="G9107" s="76">
        <f>IF($E9107="","",IFERROR(VLOOKUP(TRIM(E9107&amp;""),'Référentiel Articles'!$A$2:$F$634,5,FALSE),""))</f>
      </c>
      <c r="H9107" s="77" t="str">
        <v/>
      </c>
      <c r="I9107" s="76">
        <f>IF($E9107="","",IFERROR(VLOOKUP(TRIM(E9107&amp;""),'Référentiel Articles'!$A$2:$F$634,6,FALSE),""))</f>
      </c>
      <c r="J9107" s="78">
        <f>IF(OR($E9107="",$H9107=""),"",$H9107*$I9107)</f>
      </c>
      <c r="K9107" s="79" t="str">
        <v/>
      </c>
    </row>
    <row r="9108">
      <c r="A9108" s="81" t="str">
        <v/>
      </c>
      <c r="B9108" s="81" t="str">
        <v/>
      </c>
      <c r="C9108" s="83">
        <f>IF($E9108="","",IFERROR(VLOOKUP(TRIM(E9108&amp;""),'Référentiel Articles'!$A$2:$F$634,2,FALSE),""))</f>
      </c>
      <c r="D9108" s="83">
        <f>IF($E9108="","",IFERROR(VLOOKUP(TRIM(E9108&amp;""),'Référentiel Articles'!$A$2:$F$634,3,FALSE),""))</f>
      </c>
      <c r="E9108" s="81" t="str">
        <v/>
      </c>
      <c r="F9108" s="83">
        <f>IF($E9108="","",IFERROR(VLOOKUP(TRIM(E9108&amp;""),'Référentiel Articles'!$A$2:$F$634,4,FALSE),""))</f>
      </c>
      <c r="G9108" s="84">
        <f>IF($E9108="","",IFERROR(VLOOKUP(TRIM(E9108&amp;""),'Référentiel Articles'!$A$2:$F$634,5,FALSE),""))</f>
      </c>
      <c r="H9108" s="85" t="str">
        <v/>
      </c>
      <c r="I9108" s="84">
        <f>IF($E9108="","",IFERROR(VLOOKUP(TRIM(E9108&amp;""),'Référentiel Articles'!$A$2:$F$634,6,FALSE),""))</f>
      </c>
      <c r="J9108" s="90">
        <f>IF(OR($E9108="",$H9108=""),"",$H9108*$I9108)</f>
      </c>
      <c r="K9108" s="87" t="str">
        <v/>
      </c>
    </row>
    <row r="9109">
      <c r="A9109" s="74" t="str">
        <v/>
      </c>
      <c r="B9109" s="74" t="str">
        <v/>
      </c>
      <c r="C9109" s="75">
        <f>IF($E9109="","",IFERROR(VLOOKUP(TRIM(E9109&amp;""),'Référentiel Articles'!$A$2:$F$634,2,FALSE),""))</f>
      </c>
      <c r="D9109" s="75">
        <f>IF($E9109="","",IFERROR(VLOOKUP(TRIM(E9109&amp;""),'Référentiel Articles'!$A$2:$F$634,3,FALSE),""))</f>
      </c>
      <c r="E9109" s="74" t="str">
        <v/>
      </c>
      <c r="F9109" s="75">
        <f>IF($E9109="","",IFERROR(VLOOKUP(TRIM(E9109&amp;""),'Référentiel Articles'!$A$2:$F$634,4,FALSE),""))</f>
      </c>
      <c r="G9109" s="76">
        <f>IF($E9109="","",IFERROR(VLOOKUP(TRIM(E9109&amp;""),'Référentiel Articles'!$A$2:$F$634,5,FALSE),""))</f>
      </c>
      <c r="H9109" s="77" t="str">
        <v/>
      </c>
      <c r="I9109" s="76">
        <f>IF($E9109="","",IFERROR(VLOOKUP(TRIM(E9109&amp;""),'Référentiel Articles'!$A$2:$F$634,6,FALSE),""))</f>
      </c>
      <c r="J9109" s="78">
        <f>IF(OR($E9109="",$H9109=""),"",$H9109*$I9109)</f>
      </c>
      <c r="K9109" s="79" t="str">
        <v/>
      </c>
    </row>
    <row r="9110">
      <c r="A9110" s="81" t="str">
        <v/>
      </c>
      <c r="B9110" s="81" t="str">
        <v/>
      </c>
      <c r="C9110" s="83">
        <f>IF($E9110="","",IFERROR(VLOOKUP(TRIM(E9110&amp;""),'Référentiel Articles'!$A$2:$F$634,2,FALSE),""))</f>
      </c>
      <c r="D9110" s="83">
        <f>IF($E9110="","",IFERROR(VLOOKUP(TRIM(E9110&amp;""),'Référentiel Articles'!$A$2:$F$634,3,FALSE),""))</f>
      </c>
      <c r="E9110" s="81" t="str">
        <v/>
      </c>
      <c r="F9110" s="83">
        <f>IF($E9110="","",IFERROR(VLOOKUP(TRIM(E9110&amp;""),'Référentiel Articles'!$A$2:$F$634,4,FALSE),""))</f>
      </c>
      <c r="G9110" s="84">
        <f>IF($E9110="","",IFERROR(VLOOKUP(TRIM(E9110&amp;""),'Référentiel Articles'!$A$2:$F$634,5,FALSE),""))</f>
      </c>
      <c r="H9110" s="85" t="str">
        <v/>
      </c>
      <c r="I9110" s="84">
        <f>IF($E9110="","",IFERROR(VLOOKUP(TRIM(E9110&amp;""),'Référentiel Articles'!$A$2:$F$634,6,FALSE),""))</f>
      </c>
      <c r="J9110" s="90">
        <f>IF(OR($E9110="",$H9110=""),"",$H9110*$I9110)</f>
      </c>
      <c r="K9110" s="87" t="str">
        <v/>
      </c>
    </row>
    <row r="9111">
      <c r="A9111" s="74" t="str">
        <v/>
      </c>
      <c r="B9111" s="74" t="str">
        <v/>
      </c>
      <c r="C9111" s="75">
        <f>IF($E9111="","",IFERROR(VLOOKUP(TRIM(E9111&amp;""),'Référentiel Articles'!$A$2:$F$634,2,FALSE),""))</f>
      </c>
      <c r="D9111" s="75">
        <f>IF($E9111="","",IFERROR(VLOOKUP(TRIM(E9111&amp;""),'Référentiel Articles'!$A$2:$F$634,3,FALSE),""))</f>
      </c>
      <c r="E9111" s="74" t="str">
        <v/>
      </c>
      <c r="F9111" s="75">
        <f>IF($E9111="","",IFERROR(VLOOKUP(TRIM(E9111&amp;""),'Référentiel Articles'!$A$2:$F$634,4,FALSE),""))</f>
      </c>
      <c r="G9111" s="76">
        <f>IF($E9111="","",IFERROR(VLOOKUP(TRIM(E9111&amp;""),'Référentiel Articles'!$A$2:$F$634,5,FALSE),""))</f>
      </c>
      <c r="H9111" s="77" t="str">
        <v/>
      </c>
      <c r="I9111" s="76">
        <f>IF($E9111="","",IFERROR(VLOOKUP(TRIM(E9111&amp;""),'Référentiel Articles'!$A$2:$F$634,6,FALSE),""))</f>
      </c>
      <c r="J9111" s="78">
        <f>IF(OR($E9111="",$H9111=""),"",$H9111*$I9111)</f>
      </c>
      <c r="K9111" s="79" t="str">
        <v/>
      </c>
    </row>
    <row r="9112">
      <c r="A9112" s="81" t="str">
        <v/>
      </c>
      <c r="B9112" s="81" t="str">
        <v/>
      </c>
      <c r="C9112" s="83">
        <f>IF($E9112="","",IFERROR(VLOOKUP(TRIM(E9112&amp;""),'Référentiel Articles'!$A$2:$F$634,2,FALSE),""))</f>
      </c>
      <c r="D9112" s="83">
        <f>IF($E9112="","",IFERROR(VLOOKUP(TRIM(E9112&amp;""),'Référentiel Articles'!$A$2:$F$634,3,FALSE),""))</f>
      </c>
      <c r="E9112" s="81" t="str">
        <v/>
      </c>
      <c r="F9112" s="83">
        <f>IF($E9112="","",IFERROR(VLOOKUP(TRIM(E9112&amp;""),'Référentiel Articles'!$A$2:$F$634,4,FALSE),""))</f>
      </c>
      <c r="G9112" s="84">
        <f>IF($E9112="","",IFERROR(VLOOKUP(TRIM(E9112&amp;""),'Référentiel Articles'!$A$2:$F$634,5,FALSE),""))</f>
      </c>
      <c r="H9112" s="85" t="str">
        <v/>
      </c>
      <c r="I9112" s="84">
        <f>IF($E9112="","",IFERROR(VLOOKUP(TRIM(E9112&amp;""),'Référentiel Articles'!$A$2:$F$634,6,FALSE),""))</f>
      </c>
      <c r="J9112" s="90">
        <f>IF(OR($E9112="",$H9112=""),"",$H9112*$I9112)</f>
      </c>
      <c r="K9112" s="87" t="str">
        <v/>
      </c>
    </row>
    <row r="9113">
      <c r="A9113" s="74" t="str">
        <v/>
      </c>
      <c r="B9113" s="74" t="str">
        <v/>
      </c>
      <c r="C9113" s="75">
        <f>IF($E9113="","",IFERROR(VLOOKUP(TRIM(E9113&amp;""),'Référentiel Articles'!$A$2:$F$634,2,FALSE),""))</f>
      </c>
      <c r="D9113" s="75">
        <f>IF($E9113="","",IFERROR(VLOOKUP(TRIM(E9113&amp;""),'Référentiel Articles'!$A$2:$F$634,3,FALSE),""))</f>
      </c>
      <c r="E9113" s="74" t="str">
        <v/>
      </c>
      <c r="F9113" s="75">
        <f>IF($E9113="","",IFERROR(VLOOKUP(TRIM(E9113&amp;""),'Référentiel Articles'!$A$2:$F$634,4,FALSE),""))</f>
      </c>
      <c r="G9113" s="76">
        <f>IF($E9113="","",IFERROR(VLOOKUP(TRIM(E9113&amp;""),'Référentiel Articles'!$A$2:$F$634,5,FALSE),""))</f>
      </c>
      <c r="H9113" s="77" t="str">
        <v/>
      </c>
      <c r="I9113" s="76">
        <f>IF($E9113="","",IFERROR(VLOOKUP(TRIM(E9113&amp;""),'Référentiel Articles'!$A$2:$F$634,6,FALSE),""))</f>
      </c>
      <c r="J9113" s="78">
        <f>IF(OR($E9113="",$H9113=""),"",$H9113*$I9113)</f>
      </c>
      <c r="K9113" s="79" t="str">
        <v/>
      </c>
    </row>
    <row r="9114">
      <c r="A9114" s="81" t="str">
        <v/>
      </c>
      <c r="B9114" s="81" t="str">
        <v/>
      </c>
      <c r="C9114" s="83">
        <f>IF($E9114="","",IFERROR(VLOOKUP(TRIM(E9114&amp;""),'Référentiel Articles'!$A$2:$F$634,2,FALSE),""))</f>
      </c>
      <c r="D9114" s="83">
        <f>IF($E9114="","",IFERROR(VLOOKUP(TRIM(E9114&amp;""),'Référentiel Articles'!$A$2:$F$634,3,FALSE),""))</f>
      </c>
      <c r="E9114" s="81" t="str">
        <v/>
      </c>
      <c r="F9114" s="83">
        <f>IF($E9114="","",IFERROR(VLOOKUP(TRIM(E9114&amp;""),'Référentiel Articles'!$A$2:$F$634,4,FALSE),""))</f>
      </c>
      <c r="G9114" s="84">
        <f>IF($E9114="","",IFERROR(VLOOKUP(TRIM(E9114&amp;""),'Référentiel Articles'!$A$2:$F$634,5,FALSE),""))</f>
      </c>
      <c r="H9114" s="85" t="str">
        <v/>
      </c>
      <c r="I9114" s="84">
        <f>IF($E9114="","",IFERROR(VLOOKUP(TRIM(E9114&amp;""),'Référentiel Articles'!$A$2:$F$634,6,FALSE),""))</f>
      </c>
      <c r="J9114" s="90">
        <f>IF(OR($E9114="",$H9114=""),"",$H9114*$I9114)</f>
      </c>
      <c r="K9114" s="87" t="str">
        <v/>
      </c>
    </row>
    <row r="9115">
      <c r="A9115" s="74" t="str">
        <v/>
      </c>
      <c r="B9115" s="74" t="str">
        <v/>
      </c>
      <c r="C9115" s="75">
        <f>IF($E9115="","",IFERROR(VLOOKUP(TRIM(E9115&amp;""),'Référentiel Articles'!$A$2:$F$634,2,FALSE),""))</f>
      </c>
      <c r="D9115" s="75">
        <f>IF($E9115="","",IFERROR(VLOOKUP(TRIM(E9115&amp;""),'Référentiel Articles'!$A$2:$F$634,3,FALSE),""))</f>
      </c>
      <c r="E9115" s="74" t="str">
        <v/>
      </c>
      <c r="F9115" s="75">
        <f>IF($E9115="","",IFERROR(VLOOKUP(TRIM(E9115&amp;""),'Référentiel Articles'!$A$2:$F$634,4,FALSE),""))</f>
      </c>
      <c r="G9115" s="76">
        <f>IF($E9115="","",IFERROR(VLOOKUP(TRIM(E9115&amp;""),'Référentiel Articles'!$A$2:$F$634,5,FALSE),""))</f>
      </c>
      <c r="H9115" s="77" t="str">
        <v/>
      </c>
      <c r="I9115" s="76">
        <f>IF($E9115="","",IFERROR(VLOOKUP(TRIM(E9115&amp;""),'Référentiel Articles'!$A$2:$F$634,6,FALSE),""))</f>
      </c>
      <c r="J9115" s="78">
        <f>IF(OR($E9115="",$H9115=""),"",$H9115*$I9115)</f>
      </c>
      <c r="K9115" s="79" t="str">
        <v/>
      </c>
    </row>
    <row r="9116">
      <c r="A9116" s="81" t="str">
        <v/>
      </c>
      <c r="B9116" s="81" t="str">
        <v/>
      </c>
      <c r="C9116" s="83">
        <f>IF($E9116="","",IFERROR(VLOOKUP(TRIM(E9116&amp;""),'Référentiel Articles'!$A$2:$F$634,2,FALSE),""))</f>
      </c>
      <c r="D9116" s="83">
        <f>IF($E9116="","",IFERROR(VLOOKUP(TRIM(E9116&amp;""),'Référentiel Articles'!$A$2:$F$634,3,FALSE),""))</f>
      </c>
      <c r="E9116" s="81" t="str">
        <v/>
      </c>
      <c r="F9116" s="83">
        <f>IF($E9116="","",IFERROR(VLOOKUP(TRIM(E9116&amp;""),'Référentiel Articles'!$A$2:$F$634,4,FALSE),""))</f>
      </c>
      <c r="G9116" s="84">
        <f>IF($E9116="","",IFERROR(VLOOKUP(TRIM(E9116&amp;""),'Référentiel Articles'!$A$2:$F$634,5,FALSE),""))</f>
      </c>
      <c r="H9116" s="85" t="str">
        <v/>
      </c>
      <c r="I9116" s="84">
        <f>IF($E9116="","",IFERROR(VLOOKUP(TRIM(E9116&amp;""),'Référentiel Articles'!$A$2:$F$634,6,FALSE),""))</f>
      </c>
      <c r="J9116" s="90">
        <f>IF(OR($E9116="",$H9116=""),"",$H9116*$I9116)</f>
      </c>
      <c r="K9116" s="87" t="str">
        <v/>
      </c>
    </row>
    <row r="9117">
      <c r="A9117" s="74" t="str">
        <v/>
      </c>
      <c r="B9117" s="74" t="str">
        <v/>
      </c>
      <c r="C9117" s="75">
        <f>IF($E9117="","",IFERROR(VLOOKUP(TRIM(E9117&amp;""),'Référentiel Articles'!$A$2:$F$634,2,FALSE),""))</f>
      </c>
      <c r="D9117" s="75">
        <f>IF($E9117="","",IFERROR(VLOOKUP(TRIM(E9117&amp;""),'Référentiel Articles'!$A$2:$F$634,3,FALSE),""))</f>
      </c>
      <c r="E9117" s="74" t="str">
        <v/>
      </c>
      <c r="F9117" s="75">
        <f>IF($E9117="","",IFERROR(VLOOKUP(TRIM(E9117&amp;""),'Référentiel Articles'!$A$2:$F$634,4,FALSE),""))</f>
      </c>
      <c r="G9117" s="76">
        <f>IF($E9117="","",IFERROR(VLOOKUP(TRIM(E9117&amp;""),'Référentiel Articles'!$A$2:$F$634,5,FALSE),""))</f>
      </c>
      <c r="H9117" s="77" t="str">
        <v/>
      </c>
      <c r="I9117" s="76">
        <f>IF($E9117="","",IFERROR(VLOOKUP(TRIM(E9117&amp;""),'Référentiel Articles'!$A$2:$F$634,6,FALSE),""))</f>
      </c>
      <c r="J9117" s="78">
        <f>IF(OR($E9117="",$H9117=""),"",$H9117*$I9117)</f>
      </c>
      <c r="K9117" s="79" t="str">
        <v/>
      </c>
    </row>
    <row r="9118">
      <c r="A9118" s="81" t="str">
        <v/>
      </c>
      <c r="B9118" s="81" t="str">
        <v/>
      </c>
      <c r="C9118" s="83">
        <f>IF($E9118="","",IFERROR(VLOOKUP(TRIM(E9118&amp;""),'Référentiel Articles'!$A$2:$F$634,2,FALSE),""))</f>
      </c>
      <c r="D9118" s="83">
        <f>IF($E9118="","",IFERROR(VLOOKUP(TRIM(E9118&amp;""),'Référentiel Articles'!$A$2:$F$634,3,FALSE),""))</f>
      </c>
      <c r="E9118" s="81" t="str">
        <v/>
      </c>
      <c r="F9118" s="83">
        <f>IF($E9118="","",IFERROR(VLOOKUP(TRIM(E9118&amp;""),'Référentiel Articles'!$A$2:$F$634,4,FALSE),""))</f>
      </c>
      <c r="G9118" s="84">
        <f>IF($E9118="","",IFERROR(VLOOKUP(TRIM(E9118&amp;""),'Référentiel Articles'!$A$2:$F$634,5,FALSE),""))</f>
      </c>
      <c r="H9118" s="85" t="str">
        <v/>
      </c>
      <c r="I9118" s="84">
        <f>IF($E9118="","",IFERROR(VLOOKUP(TRIM(E9118&amp;""),'Référentiel Articles'!$A$2:$F$634,6,FALSE),""))</f>
      </c>
      <c r="J9118" s="90">
        <f>IF(OR($E9118="",$H9118=""),"",$H9118*$I9118)</f>
      </c>
      <c r="K9118" s="87" t="str">
        <v/>
      </c>
    </row>
    <row r="9119">
      <c r="A9119" s="74" t="str">
        <v/>
      </c>
      <c r="B9119" s="74" t="str">
        <v/>
      </c>
      <c r="C9119" s="75">
        <f>IF($E9119="","",IFERROR(VLOOKUP(TRIM(E9119&amp;""),'Référentiel Articles'!$A$2:$F$634,2,FALSE),""))</f>
      </c>
      <c r="D9119" s="75">
        <f>IF($E9119="","",IFERROR(VLOOKUP(TRIM(E9119&amp;""),'Référentiel Articles'!$A$2:$F$634,3,FALSE),""))</f>
      </c>
      <c r="E9119" s="74" t="str">
        <v/>
      </c>
      <c r="F9119" s="75">
        <f>IF($E9119="","",IFERROR(VLOOKUP(TRIM(E9119&amp;""),'Référentiel Articles'!$A$2:$F$634,4,FALSE),""))</f>
      </c>
      <c r="G9119" s="76">
        <f>IF($E9119="","",IFERROR(VLOOKUP(TRIM(E9119&amp;""),'Référentiel Articles'!$A$2:$F$634,5,FALSE),""))</f>
      </c>
      <c r="H9119" s="77" t="str">
        <v/>
      </c>
      <c r="I9119" s="76">
        <f>IF($E9119="","",IFERROR(VLOOKUP(TRIM(E9119&amp;""),'Référentiel Articles'!$A$2:$F$634,6,FALSE),""))</f>
      </c>
      <c r="J9119" s="78">
        <f>IF(OR($E9119="",$H9119=""),"",$H9119*$I9119)</f>
      </c>
      <c r="K9119" s="79" t="str">
        <v/>
      </c>
    </row>
    <row r="9120">
      <c r="A9120" s="81" t="str">
        <v/>
      </c>
      <c r="B9120" s="81" t="str">
        <v/>
      </c>
      <c r="C9120" s="83">
        <f>IF($E9120="","",IFERROR(VLOOKUP(TRIM(E9120&amp;""),'Référentiel Articles'!$A$2:$F$634,2,FALSE),""))</f>
      </c>
      <c r="D9120" s="83">
        <f>IF($E9120="","",IFERROR(VLOOKUP(TRIM(E9120&amp;""),'Référentiel Articles'!$A$2:$F$634,3,FALSE),""))</f>
      </c>
      <c r="E9120" s="81" t="str">
        <v/>
      </c>
      <c r="F9120" s="83">
        <f>IF($E9120="","",IFERROR(VLOOKUP(TRIM(E9120&amp;""),'Référentiel Articles'!$A$2:$F$634,4,FALSE),""))</f>
      </c>
      <c r="G9120" s="84">
        <f>IF($E9120="","",IFERROR(VLOOKUP(TRIM(E9120&amp;""),'Référentiel Articles'!$A$2:$F$634,5,FALSE),""))</f>
      </c>
      <c r="H9120" s="85" t="str">
        <v/>
      </c>
      <c r="I9120" s="84">
        <f>IF($E9120="","",IFERROR(VLOOKUP(TRIM(E9120&amp;""),'Référentiel Articles'!$A$2:$F$634,6,FALSE),""))</f>
      </c>
      <c r="J9120" s="90">
        <f>IF(OR($E9120="",$H9120=""),"",$H9120*$I9120)</f>
      </c>
      <c r="K9120" s="87" t="str">
        <v/>
      </c>
    </row>
    <row r="9121">
      <c r="A9121" s="74" t="str">
        <v/>
      </c>
      <c r="B9121" s="74" t="str">
        <v/>
      </c>
      <c r="C9121" s="75">
        <f>IF($E9121="","",IFERROR(VLOOKUP(TRIM(E9121&amp;""),'Référentiel Articles'!$A$2:$F$634,2,FALSE),""))</f>
      </c>
      <c r="D9121" s="75">
        <f>IF($E9121="","",IFERROR(VLOOKUP(TRIM(E9121&amp;""),'Référentiel Articles'!$A$2:$F$634,3,FALSE),""))</f>
      </c>
      <c r="E9121" s="74" t="str">
        <v/>
      </c>
      <c r="F9121" s="75">
        <f>IF($E9121="","",IFERROR(VLOOKUP(TRIM(E9121&amp;""),'Référentiel Articles'!$A$2:$F$634,4,FALSE),""))</f>
      </c>
      <c r="G9121" s="76">
        <f>IF($E9121="","",IFERROR(VLOOKUP(TRIM(E9121&amp;""),'Référentiel Articles'!$A$2:$F$634,5,FALSE),""))</f>
      </c>
      <c r="H9121" s="77" t="str">
        <v/>
      </c>
      <c r="I9121" s="76">
        <f>IF($E9121="","",IFERROR(VLOOKUP(TRIM(E9121&amp;""),'Référentiel Articles'!$A$2:$F$634,6,FALSE),""))</f>
      </c>
      <c r="J9121" s="78">
        <f>IF(OR($E9121="",$H9121=""),"",$H9121*$I9121)</f>
      </c>
      <c r="K9121" s="79" t="str">
        <v/>
      </c>
    </row>
    <row r="9122">
      <c r="A9122" s="81" t="str">
        <v/>
      </c>
      <c r="B9122" s="81" t="str">
        <v/>
      </c>
      <c r="C9122" s="83">
        <f>IF($E9122="","",IFERROR(VLOOKUP(TRIM(E9122&amp;""),'Référentiel Articles'!$A$2:$F$634,2,FALSE),""))</f>
      </c>
      <c r="D9122" s="83">
        <f>IF($E9122="","",IFERROR(VLOOKUP(TRIM(E9122&amp;""),'Référentiel Articles'!$A$2:$F$634,3,FALSE),""))</f>
      </c>
      <c r="E9122" s="81" t="str">
        <v/>
      </c>
      <c r="F9122" s="83">
        <f>IF($E9122="","",IFERROR(VLOOKUP(TRIM(E9122&amp;""),'Référentiel Articles'!$A$2:$F$634,4,FALSE),""))</f>
      </c>
      <c r="G9122" s="84">
        <f>IF($E9122="","",IFERROR(VLOOKUP(TRIM(E9122&amp;""),'Référentiel Articles'!$A$2:$F$634,5,FALSE),""))</f>
      </c>
      <c r="H9122" s="85" t="str">
        <v/>
      </c>
      <c r="I9122" s="84">
        <f>IF($E9122="","",IFERROR(VLOOKUP(TRIM(E9122&amp;""),'Référentiel Articles'!$A$2:$F$634,6,FALSE),""))</f>
      </c>
      <c r="J9122" s="90">
        <f>IF(OR($E9122="",$H9122=""),"",$H9122*$I9122)</f>
      </c>
      <c r="K9122" s="87" t="str">
        <v/>
      </c>
    </row>
    <row r="9123">
      <c r="A9123" s="74" t="str">
        <v/>
      </c>
      <c r="B9123" s="74" t="str">
        <v/>
      </c>
      <c r="C9123" s="75">
        <f>IF($E9123="","",IFERROR(VLOOKUP(TRIM(E9123&amp;""),'Référentiel Articles'!$A$2:$F$634,2,FALSE),""))</f>
      </c>
      <c r="D9123" s="75">
        <f>IF($E9123="","",IFERROR(VLOOKUP(TRIM(E9123&amp;""),'Référentiel Articles'!$A$2:$F$634,3,FALSE),""))</f>
      </c>
      <c r="E9123" s="74" t="str">
        <v/>
      </c>
      <c r="F9123" s="75">
        <f>IF($E9123="","",IFERROR(VLOOKUP(TRIM(E9123&amp;""),'Référentiel Articles'!$A$2:$F$634,4,FALSE),""))</f>
      </c>
      <c r="G9123" s="76">
        <f>IF($E9123="","",IFERROR(VLOOKUP(TRIM(E9123&amp;""),'Référentiel Articles'!$A$2:$F$634,5,FALSE),""))</f>
      </c>
      <c r="H9123" s="77" t="str">
        <v/>
      </c>
      <c r="I9123" s="76">
        <f>IF($E9123="","",IFERROR(VLOOKUP(TRIM(E9123&amp;""),'Référentiel Articles'!$A$2:$F$634,6,FALSE),""))</f>
      </c>
      <c r="J9123" s="78">
        <f>IF(OR($E9123="",$H9123=""),"",$H9123*$I9123)</f>
      </c>
      <c r="K9123" s="79" t="str">
        <v/>
      </c>
    </row>
    <row r="9124">
      <c r="A9124" s="81" t="str">
        <v/>
      </c>
      <c r="B9124" s="81" t="str">
        <v/>
      </c>
      <c r="C9124" s="83">
        <f>IF($E9124="","",IFERROR(VLOOKUP(TRIM(E9124&amp;""),'Référentiel Articles'!$A$2:$F$634,2,FALSE),""))</f>
      </c>
      <c r="D9124" s="83">
        <f>IF($E9124="","",IFERROR(VLOOKUP(TRIM(E9124&amp;""),'Référentiel Articles'!$A$2:$F$634,3,FALSE),""))</f>
      </c>
      <c r="E9124" s="81" t="str">
        <v/>
      </c>
      <c r="F9124" s="83">
        <f>IF($E9124="","",IFERROR(VLOOKUP(TRIM(E9124&amp;""),'Référentiel Articles'!$A$2:$F$634,4,FALSE),""))</f>
      </c>
      <c r="G9124" s="84">
        <f>IF($E9124="","",IFERROR(VLOOKUP(TRIM(E9124&amp;""),'Référentiel Articles'!$A$2:$F$634,5,FALSE),""))</f>
      </c>
      <c r="H9124" s="85" t="str">
        <v/>
      </c>
      <c r="I9124" s="84">
        <f>IF($E9124="","",IFERROR(VLOOKUP(TRIM(E9124&amp;""),'Référentiel Articles'!$A$2:$F$634,6,FALSE),""))</f>
      </c>
      <c r="J9124" s="90">
        <f>IF(OR($E9124="",$H9124=""),"",$H9124*$I9124)</f>
      </c>
      <c r="K9124" s="87" t="str">
        <v/>
      </c>
    </row>
    <row r="9125">
      <c r="A9125" s="74" t="str">
        <v/>
      </c>
      <c r="B9125" s="74" t="str">
        <v/>
      </c>
      <c r="C9125" s="75">
        <f>IF($E9125="","",IFERROR(VLOOKUP(TRIM(E9125&amp;""),'Référentiel Articles'!$A$2:$F$634,2,FALSE),""))</f>
      </c>
      <c r="D9125" s="75">
        <f>IF($E9125="","",IFERROR(VLOOKUP(TRIM(E9125&amp;""),'Référentiel Articles'!$A$2:$F$634,3,FALSE),""))</f>
      </c>
      <c r="E9125" s="74" t="str">
        <v/>
      </c>
      <c r="F9125" s="75">
        <f>IF($E9125="","",IFERROR(VLOOKUP(TRIM(E9125&amp;""),'Référentiel Articles'!$A$2:$F$634,4,FALSE),""))</f>
      </c>
      <c r="G9125" s="76">
        <f>IF($E9125="","",IFERROR(VLOOKUP(TRIM(E9125&amp;""),'Référentiel Articles'!$A$2:$F$634,5,FALSE),""))</f>
      </c>
      <c r="H9125" s="77" t="str">
        <v/>
      </c>
      <c r="I9125" s="76">
        <f>IF($E9125="","",IFERROR(VLOOKUP(TRIM(E9125&amp;""),'Référentiel Articles'!$A$2:$F$634,6,FALSE),""))</f>
      </c>
      <c r="J9125" s="78">
        <f>IF(OR($E9125="",$H9125=""),"",$H9125*$I9125)</f>
      </c>
      <c r="K9125" s="79" t="str">
        <v/>
      </c>
    </row>
    <row r="9126">
      <c r="A9126" s="81" t="str">
        <v/>
      </c>
      <c r="B9126" s="81" t="str">
        <v/>
      </c>
      <c r="C9126" s="83">
        <f>IF($E9126="","",IFERROR(VLOOKUP(TRIM(E9126&amp;""),'Référentiel Articles'!$A$2:$F$634,2,FALSE),""))</f>
      </c>
      <c r="D9126" s="83">
        <f>IF($E9126="","",IFERROR(VLOOKUP(TRIM(E9126&amp;""),'Référentiel Articles'!$A$2:$F$634,3,FALSE),""))</f>
      </c>
      <c r="E9126" s="81" t="str">
        <v/>
      </c>
      <c r="F9126" s="83">
        <f>IF($E9126="","",IFERROR(VLOOKUP(TRIM(E9126&amp;""),'Référentiel Articles'!$A$2:$F$634,4,FALSE),""))</f>
      </c>
      <c r="G9126" s="84">
        <f>IF($E9126="","",IFERROR(VLOOKUP(TRIM(E9126&amp;""),'Référentiel Articles'!$A$2:$F$634,5,FALSE),""))</f>
      </c>
      <c r="H9126" s="85" t="str">
        <v/>
      </c>
      <c r="I9126" s="84">
        <f>IF($E9126="","",IFERROR(VLOOKUP(TRIM(E9126&amp;""),'Référentiel Articles'!$A$2:$F$634,6,FALSE),""))</f>
      </c>
      <c r="J9126" s="90">
        <f>IF(OR($E9126="",$H9126=""),"",$H9126*$I9126)</f>
      </c>
      <c r="K9126" s="87" t="str">
        <v/>
      </c>
    </row>
    <row r="9127">
      <c r="A9127" s="74" t="str">
        <v/>
      </c>
      <c r="B9127" s="74" t="str">
        <v/>
      </c>
      <c r="C9127" s="75">
        <f>IF($E9127="","",IFERROR(VLOOKUP(TRIM(E9127&amp;""),'Référentiel Articles'!$A$2:$F$634,2,FALSE),""))</f>
      </c>
      <c r="D9127" s="75">
        <f>IF($E9127="","",IFERROR(VLOOKUP(TRIM(E9127&amp;""),'Référentiel Articles'!$A$2:$F$634,3,FALSE),""))</f>
      </c>
      <c r="E9127" s="74" t="str">
        <v/>
      </c>
      <c r="F9127" s="75">
        <f>IF($E9127="","",IFERROR(VLOOKUP(TRIM(E9127&amp;""),'Référentiel Articles'!$A$2:$F$634,4,FALSE),""))</f>
      </c>
      <c r="G9127" s="76">
        <f>IF($E9127="","",IFERROR(VLOOKUP(TRIM(E9127&amp;""),'Référentiel Articles'!$A$2:$F$634,5,FALSE),""))</f>
      </c>
      <c r="H9127" s="77" t="str">
        <v/>
      </c>
      <c r="I9127" s="76">
        <f>IF($E9127="","",IFERROR(VLOOKUP(TRIM(E9127&amp;""),'Référentiel Articles'!$A$2:$F$634,6,FALSE),""))</f>
      </c>
      <c r="J9127" s="78">
        <f>IF(OR($E9127="",$H9127=""),"",$H9127*$I9127)</f>
      </c>
      <c r="K9127" s="79" t="str">
        <v/>
      </c>
    </row>
    <row r="9128">
      <c r="A9128" s="81" t="str">
        <v/>
      </c>
      <c r="B9128" s="81" t="str">
        <v/>
      </c>
      <c r="C9128" s="83">
        <f>IF($E9128="","",IFERROR(VLOOKUP(TRIM(E9128&amp;""),'Référentiel Articles'!$A$2:$F$634,2,FALSE),""))</f>
      </c>
      <c r="D9128" s="83">
        <f>IF($E9128="","",IFERROR(VLOOKUP(TRIM(E9128&amp;""),'Référentiel Articles'!$A$2:$F$634,3,FALSE),""))</f>
      </c>
      <c r="E9128" s="81" t="str">
        <v/>
      </c>
      <c r="F9128" s="83">
        <f>IF($E9128="","",IFERROR(VLOOKUP(TRIM(E9128&amp;""),'Référentiel Articles'!$A$2:$F$634,4,FALSE),""))</f>
      </c>
      <c r="G9128" s="84">
        <f>IF($E9128="","",IFERROR(VLOOKUP(TRIM(E9128&amp;""),'Référentiel Articles'!$A$2:$F$634,5,FALSE),""))</f>
      </c>
      <c r="H9128" s="85" t="str">
        <v/>
      </c>
      <c r="I9128" s="84">
        <f>IF($E9128="","",IFERROR(VLOOKUP(TRIM(E9128&amp;""),'Référentiel Articles'!$A$2:$F$634,6,FALSE),""))</f>
      </c>
      <c r="J9128" s="90">
        <f>IF(OR($E9128="",$H9128=""),"",$H9128*$I9128)</f>
      </c>
      <c r="K9128" s="87" t="str">
        <v/>
      </c>
    </row>
    <row r="9129">
      <c r="A9129" s="74" t="str">
        <v/>
      </c>
      <c r="B9129" s="74" t="str">
        <v/>
      </c>
      <c r="C9129" s="75">
        <f>IF($E9129="","",IFERROR(VLOOKUP(TRIM(E9129&amp;""),'Référentiel Articles'!$A$2:$F$634,2,FALSE),""))</f>
      </c>
      <c r="D9129" s="75">
        <f>IF($E9129="","",IFERROR(VLOOKUP(TRIM(E9129&amp;""),'Référentiel Articles'!$A$2:$F$634,3,FALSE),""))</f>
      </c>
      <c r="E9129" s="74" t="str">
        <v/>
      </c>
      <c r="F9129" s="75">
        <f>IF($E9129="","",IFERROR(VLOOKUP(TRIM(E9129&amp;""),'Référentiel Articles'!$A$2:$F$634,4,FALSE),""))</f>
      </c>
      <c r="G9129" s="76">
        <f>IF($E9129="","",IFERROR(VLOOKUP(TRIM(E9129&amp;""),'Référentiel Articles'!$A$2:$F$634,5,FALSE),""))</f>
      </c>
      <c r="H9129" s="77" t="str">
        <v/>
      </c>
      <c r="I9129" s="76">
        <f>IF($E9129="","",IFERROR(VLOOKUP(TRIM(E9129&amp;""),'Référentiel Articles'!$A$2:$F$634,6,FALSE),""))</f>
      </c>
      <c r="J9129" s="78">
        <f>IF(OR($E9129="",$H9129=""),"",$H9129*$I9129)</f>
      </c>
      <c r="K9129" s="79" t="str">
        <v/>
      </c>
    </row>
    <row r="9130">
      <c r="A9130" s="81" t="str">
        <v/>
      </c>
      <c r="B9130" s="81" t="str">
        <v/>
      </c>
      <c r="C9130" s="83">
        <f>IF($E9130="","",IFERROR(VLOOKUP(TRIM(E9130&amp;""),'Référentiel Articles'!$A$2:$F$634,2,FALSE),""))</f>
      </c>
      <c r="D9130" s="83">
        <f>IF($E9130="","",IFERROR(VLOOKUP(TRIM(E9130&amp;""),'Référentiel Articles'!$A$2:$F$634,3,FALSE),""))</f>
      </c>
      <c r="E9130" s="81" t="str">
        <v/>
      </c>
      <c r="F9130" s="83">
        <f>IF($E9130="","",IFERROR(VLOOKUP(TRIM(E9130&amp;""),'Référentiel Articles'!$A$2:$F$634,4,FALSE),""))</f>
      </c>
      <c r="G9130" s="84">
        <f>IF($E9130="","",IFERROR(VLOOKUP(TRIM(E9130&amp;""),'Référentiel Articles'!$A$2:$F$634,5,FALSE),""))</f>
      </c>
      <c r="H9130" s="85" t="str">
        <v/>
      </c>
      <c r="I9130" s="84">
        <f>IF($E9130="","",IFERROR(VLOOKUP(TRIM(E9130&amp;""),'Référentiel Articles'!$A$2:$F$634,6,FALSE),""))</f>
      </c>
      <c r="J9130" s="90">
        <f>IF(OR($E9130="",$H9130=""),"",$H9130*$I9130)</f>
      </c>
      <c r="K9130" s="87" t="str">
        <v/>
      </c>
    </row>
    <row r="9131">
      <c r="A9131" s="74" t="str">
        <v/>
      </c>
      <c r="B9131" s="74" t="str">
        <v/>
      </c>
      <c r="C9131" s="75">
        <f>IF($E9131="","",IFERROR(VLOOKUP(TRIM(E9131&amp;""),'Référentiel Articles'!$A$2:$F$634,2,FALSE),""))</f>
      </c>
      <c r="D9131" s="75">
        <f>IF($E9131="","",IFERROR(VLOOKUP(TRIM(E9131&amp;""),'Référentiel Articles'!$A$2:$F$634,3,FALSE),""))</f>
      </c>
      <c r="E9131" s="74" t="str">
        <v/>
      </c>
      <c r="F9131" s="75">
        <f>IF($E9131="","",IFERROR(VLOOKUP(TRIM(E9131&amp;""),'Référentiel Articles'!$A$2:$F$634,4,FALSE),""))</f>
      </c>
      <c r="G9131" s="76">
        <f>IF($E9131="","",IFERROR(VLOOKUP(TRIM(E9131&amp;""),'Référentiel Articles'!$A$2:$F$634,5,FALSE),""))</f>
      </c>
      <c r="H9131" s="77" t="str">
        <v/>
      </c>
      <c r="I9131" s="76">
        <f>IF($E9131="","",IFERROR(VLOOKUP(TRIM(E9131&amp;""),'Référentiel Articles'!$A$2:$F$634,6,FALSE),""))</f>
      </c>
      <c r="J9131" s="78">
        <f>IF(OR($E9131="",$H9131=""),"",$H9131*$I9131)</f>
      </c>
      <c r="K9131" s="79" t="str">
        <v/>
      </c>
    </row>
    <row r="9132">
      <c r="A9132" s="81" t="str">
        <v/>
      </c>
      <c r="B9132" s="81" t="str">
        <v/>
      </c>
      <c r="C9132" s="83">
        <f>IF($E9132="","",IFERROR(VLOOKUP(TRIM(E9132&amp;""),'Référentiel Articles'!$A$2:$F$634,2,FALSE),""))</f>
      </c>
      <c r="D9132" s="83">
        <f>IF($E9132="","",IFERROR(VLOOKUP(TRIM(E9132&amp;""),'Référentiel Articles'!$A$2:$F$634,3,FALSE),""))</f>
      </c>
      <c r="E9132" s="81" t="str">
        <v/>
      </c>
      <c r="F9132" s="83">
        <f>IF($E9132="","",IFERROR(VLOOKUP(TRIM(E9132&amp;""),'Référentiel Articles'!$A$2:$F$634,4,FALSE),""))</f>
      </c>
      <c r="G9132" s="84">
        <f>IF($E9132="","",IFERROR(VLOOKUP(TRIM(E9132&amp;""),'Référentiel Articles'!$A$2:$F$634,5,FALSE),""))</f>
      </c>
      <c r="H9132" s="85" t="str">
        <v/>
      </c>
      <c r="I9132" s="84">
        <f>IF($E9132="","",IFERROR(VLOOKUP(TRIM(E9132&amp;""),'Référentiel Articles'!$A$2:$F$634,6,FALSE),""))</f>
      </c>
      <c r="J9132" s="90">
        <f>IF(OR($E9132="",$H9132=""),"",$H9132*$I9132)</f>
      </c>
      <c r="K9132" s="87" t="str">
        <v/>
      </c>
    </row>
    <row r="9133">
      <c r="A9133" s="74" t="str">
        <v/>
      </c>
      <c r="B9133" s="74" t="str">
        <v/>
      </c>
      <c r="C9133" s="75">
        <f>IF($E9133="","",IFERROR(VLOOKUP(TRIM(E9133&amp;""),'Référentiel Articles'!$A$2:$F$634,2,FALSE),""))</f>
      </c>
      <c r="D9133" s="75">
        <f>IF($E9133="","",IFERROR(VLOOKUP(TRIM(E9133&amp;""),'Référentiel Articles'!$A$2:$F$634,3,FALSE),""))</f>
      </c>
      <c r="E9133" s="74" t="str">
        <v/>
      </c>
      <c r="F9133" s="75">
        <f>IF($E9133="","",IFERROR(VLOOKUP(TRIM(E9133&amp;""),'Référentiel Articles'!$A$2:$F$634,4,FALSE),""))</f>
      </c>
      <c r="G9133" s="76">
        <f>IF($E9133="","",IFERROR(VLOOKUP(TRIM(E9133&amp;""),'Référentiel Articles'!$A$2:$F$634,5,FALSE),""))</f>
      </c>
      <c r="H9133" s="77" t="str">
        <v/>
      </c>
      <c r="I9133" s="76">
        <f>IF($E9133="","",IFERROR(VLOOKUP(TRIM(E9133&amp;""),'Référentiel Articles'!$A$2:$F$634,6,FALSE),""))</f>
      </c>
      <c r="J9133" s="78">
        <f>IF(OR($E9133="",$H9133=""),"",$H9133*$I9133)</f>
      </c>
      <c r="K9133" s="79" t="str">
        <v/>
      </c>
    </row>
    <row r="9134">
      <c r="A9134" s="81" t="str">
        <v/>
      </c>
      <c r="B9134" s="81" t="str">
        <v/>
      </c>
      <c r="C9134" s="83">
        <f>IF($E9134="","",IFERROR(VLOOKUP(TRIM(E9134&amp;""),'Référentiel Articles'!$A$2:$F$634,2,FALSE),""))</f>
      </c>
      <c r="D9134" s="83">
        <f>IF($E9134="","",IFERROR(VLOOKUP(TRIM(E9134&amp;""),'Référentiel Articles'!$A$2:$F$634,3,FALSE),""))</f>
      </c>
      <c r="E9134" s="81" t="str">
        <v/>
      </c>
      <c r="F9134" s="83">
        <f>IF($E9134="","",IFERROR(VLOOKUP(TRIM(E9134&amp;""),'Référentiel Articles'!$A$2:$F$634,4,FALSE),""))</f>
      </c>
      <c r="G9134" s="84">
        <f>IF($E9134="","",IFERROR(VLOOKUP(TRIM(E9134&amp;""),'Référentiel Articles'!$A$2:$F$634,5,FALSE),""))</f>
      </c>
      <c r="H9134" s="85" t="str">
        <v/>
      </c>
      <c r="I9134" s="84">
        <f>IF($E9134="","",IFERROR(VLOOKUP(TRIM(E9134&amp;""),'Référentiel Articles'!$A$2:$F$634,6,FALSE),""))</f>
      </c>
      <c r="J9134" s="90">
        <f>IF(OR($E9134="",$H9134=""),"",$H9134*$I9134)</f>
      </c>
      <c r="K9134" s="87" t="str">
        <v/>
      </c>
    </row>
    <row r="9135">
      <c r="A9135" s="74" t="str">
        <v/>
      </c>
      <c r="B9135" s="74" t="str">
        <v/>
      </c>
      <c r="C9135" s="75">
        <f>IF($E9135="","",IFERROR(VLOOKUP(TRIM(E9135&amp;""),'Référentiel Articles'!$A$2:$F$634,2,FALSE),""))</f>
      </c>
      <c r="D9135" s="75">
        <f>IF($E9135="","",IFERROR(VLOOKUP(TRIM(E9135&amp;""),'Référentiel Articles'!$A$2:$F$634,3,FALSE),""))</f>
      </c>
      <c r="E9135" s="74" t="str">
        <v/>
      </c>
      <c r="F9135" s="75">
        <f>IF($E9135="","",IFERROR(VLOOKUP(TRIM(E9135&amp;""),'Référentiel Articles'!$A$2:$F$634,4,FALSE),""))</f>
      </c>
      <c r="G9135" s="76">
        <f>IF($E9135="","",IFERROR(VLOOKUP(TRIM(E9135&amp;""),'Référentiel Articles'!$A$2:$F$634,5,FALSE),""))</f>
      </c>
      <c r="H9135" s="77" t="str">
        <v/>
      </c>
      <c r="I9135" s="76">
        <f>IF($E9135="","",IFERROR(VLOOKUP(TRIM(E9135&amp;""),'Référentiel Articles'!$A$2:$F$634,6,FALSE),""))</f>
      </c>
      <c r="J9135" s="78">
        <f>IF(OR($E9135="",$H9135=""),"",$H9135*$I9135)</f>
      </c>
      <c r="K9135" s="79" t="str">
        <v/>
      </c>
    </row>
    <row r="9136">
      <c r="A9136" s="81" t="str">
        <v/>
      </c>
      <c r="B9136" s="81" t="str">
        <v/>
      </c>
      <c r="C9136" s="83">
        <f>IF($E9136="","",IFERROR(VLOOKUP(TRIM(E9136&amp;""),'Référentiel Articles'!$A$2:$F$634,2,FALSE),""))</f>
      </c>
      <c r="D9136" s="83">
        <f>IF($E9136="","",IFERROR(VLOOKUP(TRIM(E9136&amp;""),'Référentiel Articles'!$A$2:$F$634,3,FALSE),""))</f>
      </c>
      <c r="E9136" s="81" t="str">
        <v/>
      </c>
      <c r="F9136" s="83">
        <f>IF($E9136="","",IFERROR(VLOOKUP(TRIM(E9136&amp;""),'Référentiel Articles'!$A$2:$F$634,4,FALSE),""))</f>
      </c>
      <c r="G9136" s="84">
        <f>IF($E9136="","",IFERROR(VLOOKUP(TRIM(E9136&amp;""),'Référentiel Articles'!$A$2:$F$634,5,FALSE),""))</f>
      </c>
      <c r="H9136" s="85" t="str">
        <v/>
      </c>
      <c r="I9136" s="84">
        <f>IF($E9136="","",IFERROR(VLOOKUP(TRIM(E9136&amp;""),'Référentiel Articles'!$A$2:$F$634,6,FALSE),""))</f>
      </c>
      <c r="J9136" s="90">
        <f>IF(OR($E9136="",$H9136=""),"",$H9136*$I9136)</f>
      </c>
      <c r="K9136" s="87" t="str">
        <v/>
      </c>
    </row>
    <row r="9137">
      <c r="A9137" s="74" t="str">
        <v/>
      </c>
      <c r="B9137" s="74" t="str">
        <v/>
      </c>
      <c r="C9137" s="75">
        <f>IF($E9137="","",IFERROR(VLOOKUP(TRIM(E9137&amp;""),'Référentiel Articles'!$A$2:$F$634,2,FALSE),""))</f>
      </c>
      <c r="D9137" s="75">
        <f>IF($E9137="","",IFERROR(VLOOKUP(TRIM(E9137&amp;""),'Référentiel Articles'!$A$2:$F$634,3,FALSE),""))</f>
      </c>
      <c r="E9137" s="74" t="str">
        <v/>
      </c>
      <c r="F9137" s="75">
        <f>IF($E9137="","",IFERROR(VLOOKUP(TRIM(E9137&amp;""),'Référentiel Articles'!$A$2:$F$634,4,FALSE),""))</f>
      </c>
      <c r="G9137" s="76">
        <f>IF($E9137="","",IFERROR(VLOOKUP(TRIM(E9137&amp;""),'Référentiel Articles'!$A$2:$F$634,5,FALSE),""))</f>
      </c>
      <c r="H9137" s="77" t="str">
        <v/>
      </c>
      <c r="I9137" s="76">
        <f>IF($E9137="","",IFERROR(VLOOKUP(TRIM(E9137&amp;""),'Référentiel Articles'!$A$2:$F$634,6,FALSE),""))</f>
      </c>
      <c r="J9137" s="78">
        <f>IF(OR($E9137="",$H9137=""),"",$H9137*$I9137)</f>
      </c>
      <c r="K9137" s="79" t="str">
        <v/>
      </c>
    </row>
    <row r="9138">
      <c r="A9138" s="81" t="str">
        <v/>
      </c>
      <c r="B9138" s="81" t="str">
        <v/>
      </c>
      <c r="C9138" s="83">
        <f>IF($E9138="","",IFERROR(VLOOKUP(TRIM(E9138&amp;""),'Référentiel Articles'!$A$2:$F$634,2,FALSE),""))</f>
      </c>
      <c r="D9138" s="83">
        <f>IF($E9138="","",IFERROR(VLOOKUP(TRIM(E9138&amp;""),'Référentiel Articles'!$A$2:$F$634,3,FALSE),""))</f>
      </c>
      <c r="E9138" s="81" t="str">
        <v/>
      </c>
      <c r="F9138" s="83">
        <f>IF($E9138="","",IFERROR(VLOOKUP(TRIM(E9138&amp;""),'Référentiel Articles'!$A$2:$F$634,4,FALSE),""))</f>
      </c>
      <c r="G9138" s="84">
        <f>IF($E9138="","",IFERROR(VLOOKUP(TRIM(E9138&amp;""),'Référentiel Articles'!$A$2:$F$634,5,FALSE),""))</f>
      </c>
      <c r="H9138" s="85" t="str">
        <v/>
      </c>
      <c r="I9138" s="84">
        <f>IF($E9138="","",IFERROR(VLOOKUP(TRIM(E9138&amp;""),'Référentiel Articles'!$A$2:$F$634,6,FALSE),""))</f>
      </c>
      <c r="J9138" s="90">
        <f>IF(OR($E9138="",$H9138=""),"",$H9138*$I9138)</f>
      </c>
      <c r="K9138" s="87" t="str">
        <v/>
      </c>
    </row>
    <row r="9139">
      <c r="A9139" s="74" t="str">
        <v/>
      </c>
      <c r="B9139" s="74" t="str">
        <v/>
      </c>
      <c r="C9139" s="75">
        <f>IF($E9139="","",IFERROR(VLOOKUP(TRIM(E9139&amp;""),'Référentiel Articles'!$A$2:$F$634,2,FALSE),""))</f>
      </c>
      <c r="D9139" s="75">
        <f>IF($E9139="","",IFERROR(VLOOKUP(TRIM(E9139&amp;""),'Référentiel Articles'!$A$2:$F$634,3,FALSE),""))</f>
      </c>
      <c r="E9139" s="74" t="str">
        <v/>
      </c>
      <c r="F9139" s="75">
        <f>IF($E9139="","",IFERROR(VLOOKUP(TRIM(E9139&amp;""),'Référentiel Articles'!$A$2:$F$634,4,FALSE),""))</f>
      </c>
      <c r="G9139" s="76">
        <f>IF($E9139="","",IFERROR(VLOOKUP(TRIM(E9139&amp;""),'Référentiel Articles'!$A$2:$F$634,5,FALSE),""))</f>
      </c>
      <c r="H9139" s="77" t="str">
        <v/>
      </c>
      <c r="I9139" s="76">
        <f>IF($E9139="","",IFERROR(VLOOKUP(TRIM(E9139&amp;""),'Référentiel Articles'!$A$2:$F$634,6,FALSE),""))</f>
      </c>
      <c r="J9139" s="78">
        <f>IF(OR($E9139="",$H9139=""),"",$H9139*$I9139)</f>
      </c>
      <c r="K9139" s="79" t="str">
        <v/>
      </c>
    </row>
    <row r="9140">
      <c r="A9140" s="81" t="str">
        <v/>
      </c>
      <c r="B9140" s="81" t="str">
        <v/>
      </c>
      <c r="C9140" s="83">
        <f>IF($E9140="","",IFERROR(VLOOKUP(TRIM(E9140&amp;""),'Référentiel Articles'!$A$2:$F$634,2,FALSE),""))</f>
      </c>
      <c r="D9140" s="83">
        <f>IF($E9140="","",IFERROR(VLOOKUP(TRIM(E9140&amp;""),'Référentiel Articles'!$A$2:$F$634,3,FALSE),""))</f>
      </c>
      <c r="E9140" s="81" t="str">
        <v/>
      </c>
      <c r="F9140" s="83">
        <f>IF($E9140="","",IFERROR(VLOOKUP(TRIM(E9140&amp;""),'Référentiel Articles'!$A$2:$F$634,4,FALSE),""))</f>
      </c>
      <c r="G9140" s="84">
        <f>IF($E9140="","",IFERROR(VLOOKUP(TRIM(E9140&amp;""),'Référentiel Articles'!$A$2:$F$634,5,FALSE),""))</f>
      </c>
      <c r="H9140" s="85" t="str">
        <v/>
      </c>
      <c r="I9140" s="84">
        <f>IF($E9140="","",IFERROR(VLOOKUP(TRIM(E9140&amp;""),'Référentiel Articles'!$A$2:$F$634,6,FALSE),""))</f>
      </c>
      <c r="J9140" s="90">
        <f>IF(OR($E9140="",$H9140=""),"",$H9140*$I9140)</f>
      </c>
      <c r="K9140" s="87" t="str">
        <v/>
      </c>
    </row>
    <row r="9141">
      <c r="A9141" s="74" t="str">
        <v/>
      </c>
      <c r="B9141" s="74" t="str">
        <v/>
      </c>
      <c r="C9141" s="75">
        <f>IF($E9141="","",IFERROR(VLOOKUP(TRIM(E9141&amp;""),'Référentiel Articles'!$A$2:$F$634,2,FALSE),""))</f>
      </c>
      <c r="D9141" s="75">
        <f>IF($E9141="","",IFERROR(VLOOKUP(TRIM(E9141&amp;""),'Référentiel Articles'!$A$2:$F$634,3,FALSE),""))</f>
      </c>
      <c r="E9141" s="74" t="str">
        <v/>
      </c>
      <c r="F9141" s="75">
        <f>IF($E9141="","",IFERROR(VLOOKUP(TRIM(E9141&amp;""),'Référentiel Articles'!$A$2:$F$634,4,FALSE),""))</f>
      </c>
      <c r="G9141" s="76">
        <f>IF($E9141="","",IFERROR(VLOOKUP(TRIM(E9141&amp;""),'Référentiel Articles'!$A$2:$F$634,5,FALSE),""))</f>
      </c>
      <c r="H9141" s="77" t="str">
        <v/>
      </c>
      <c r="I9141" s="76">
        <f>IF($E9141="","",IFERROR(VLOOKUP(TRIM(E9141&amp;""),'Référentiel Articles'!$A$2:$F$634,6,FALSE),""))</f>
      </c>
      <c r="J9141" s="78">
        <f>IF(OR($E9141="",$H9141=""),"",$H9141*$I9141)</f>
      </c>
      <c r="K9141" s="79" t="str">
        <v/>
      </c>
    </row>
    <row r="9142">
      <c r="A9142" s="81" t="str">
        <v/>
      </c>
      <c r="B9142" s="81" t="str">
        <v/>
      </c>
      <c r="C9142" s="83">
        <f>IF($E9142="","",IFERROR(VLOOKUP(TRIM(E9142&amp;""),'Référentiel Articles'!$A$2:$F$634,2,FALSE),""))</f>
      </c>
      <c r="D9142" s="83">
        <f>IF($E9142="","",IFERROR(VLOOKUP(TRIM(E9142&amp;""),'Référentiel Articles'!$A$2:$F$634,3,FALSE),""))</f>
      </c>
      <c r="E9142" s="81" t="str">
        <v/>
      </c>
      <c r="F9142" s="83">
        <f>IF($E9142="","",IFERROR(VLOOKUP(TRIM(E9142&amp;""),'Référentiel Articles'!$A$2:$F$634,4,FALSE),""))</f>
      </c>
      <c r="G9142" s="84">
        <f>IF($E9142="","",IFERROR(VLOOKUP(TRIM(E9142&amp;""),'Référentiel Articles'!$A$2:$F$634,5,FALSE),""))</f>
      </c>
      <c r="H9142" s="85" t="str">
        <v/>
      </c>
      <c r="I9142" s="84">
        <f>IF($E9142="","",IFERROR(VLOOKUP(TRIM(E9142&amp;""),'Référentiel Articles'!$A$2:$F$634,6,FALSE),""))</f>
      </c>
      <c r="J9142" s="90">
        <f>IF(OR($E9142="",$H9142=""),"",$H9142*$I9142)</f>
      </c>
      <c r="K9142" s="87" t="str">
        <v/>
      </c>
    </row>
    <row r="9143">
      <c r="A9143" s="74" t="str">
        <v/>
      </c>
      <c r="B9143" s="74" t="str">
        <v/>
      </c>
      <c r="C9143" s="75">
        <f>IF($E9143="","",IFERROR(VLOOKUP(TRIM(E9143&amp;""),'Référentiel Articles'!$A$2:$F$634,2,FALSE),""))</f>
      </c>
      <c r="D9143" s="75">
        <f>IF($E9143="","",IFERROR(VLOOKUP(TRIM(E9143&amp;""),'Référentiel Articles'!$A$2:$F$634,3,FALSE),""))</f>
      </c>
      <c r="E9143" s="74" t="str">
        <v/>
      </c>
      <c r="F9143" s="75">
        <f>IF($E9143="","",IFERROR(VLOOKUP(TRIM(E9143&amp;""),'Référentiel Articles'!$A$2:$F$634,4,FALSE),""))</f>
      </c>
      <c r="G9143" s="76">
        <f>IF($E9143="","",IFERROR(VLOOKUP(TRIM(E9143&amp;""),'Référentiel Articles'!$A$2:$F$634,5,FALSE),""))</f>
      </c>
      <c r="H9143" s="77" t="str">
        <v/>
      </c>
      <c r="I9143" s="76">
        <f>IF($E9143="","",IFERROR(VLOOKUP(TRIM(E9143&amp;""),'Référentiel Articles'!$A$2:$F$634,6,FALSE),""))</f>
      </c>
      <c r="J9143" s="78">
        <f>IF(OR($E9143="",$H9143=""),"",$H9143*$I9143)</f>
      </c>
      <c r="K9143" s="79" t="str">
        <v/>
      </c>
    </row>
    <row r="9144">
      <c r="A9144" s="81" t="str">
        <v/>
      </c>
      <c r="B9144" s="81" t="str">
        <v/>
      </c>
      <c r="C9144" s="83">
        <f>IF($E9144="","",IFERROR(VLOOKUP(TRIM(E9144&amp;""),'Référentiel Articles'!$A$2:$F$634,2,FALSE),""))</f>
      </c>
      <c r="D9144" s="83">
        <f>IF($E9144="","",IFERROR(VLOOKUP(TRIM(E9144&amp;""),'Référentiel Articles'!$A$2:$F$634,3,FALSE),""))</f>
      </c>
      <c r="E9144" s="81" t="str">
        <v/>
      </c>
      <c r="F9144" s="83">
        <f>IF($E9144="","",IFERROR(VLOOKUP(TRIM(E9144&amp;""),'Référentiel Articles'!$A$2:$F$634,4,FALSE),""))</f>
      </c>
      <c r="G9144" s="84">
        <f>IF($E9144="","",IFERROR(VLOOKUP(TRIM(E9144&amp;""),'Référentiel Articles'!$A$2:$F$634,5,FALSE),""))</f>
      </c>
      <c r="H9144" s="85" t="str">
        <v/>
      </c>
      <c r="I9144" s="84">
        <f>IF($E9144="","",IFERROR(VLOOKUP(TRIM(E9144&amp;""),'Référentiel Articles'!$A$2:$F$634,6,FALSE),""))</f>
      </c>
      <c r="J9144" s="90">
        <f>IF(OR($E9144="",$H9144=""),"",$H9144*$I9144)</f>
      </c>
      <c r="K9144" s="87" t="str">
        <v/>
      </c>
    </row>
    <row r="9145">
      <c r="A9145" s="74" t="str">
        <v/>
      </c>
      <c r="B9145" s="74" t="str">
        <v/>
      </c>
      <c r="C9145" s="75">
        <f>IF($E9145="","",IFERROR(VLOOKUP(TRIM(E9145&amp;""),'Référentiel Articles'!$A$2:$F$634,2,FALSE),""))</f>
      </c>
      <c r="D9145" s="75">
        <f>IF($E9145="","",IFERROR(VLOOKUP(TRIM(E9145&amp;""),'Référentiel Articles'!$A$2:$F$634,3,FALSE),""))</f>
      </c>
      <c r="E9145" s="74" t="str">
        <v/>
      </c>
      <c r="F9145" s="75">
        <f>IF($E9145="","",IFERROR(VLOOKUP(TRIM(E9145&amp;""),'Référentiel Articles'!$A$2:$F$634,4,FALSE),""))</f>
      </c>
      <c r="G9145" s="76">
        <f>IF($E9145="","",IFERROR(VLOOKUP(TRIM(E9145&amp;""),'Référentiel Articles'!$A$2:$F$634,5,FALSE),""))</f>
      </c>
      <c r="H9145" s="77" t="str">
        <v/>
      </c>
      <c r="I9145" s="76">
        <f>IF($E9145="","",IFERROR(VLOOKUP(TRIM(E9145&amp;""),'Référentiel Articles'!$A$2:$F$634,6,FALSE),""))</f>
      </c>
      <c r="J9145" s="78">
        <f>IF(OR($E9145="",$H9145=""),"",$H9145*$I9145)</f>
      </c>
      <c r="K9145" s="79" t="str">
        <v/>
      </c>
    </row>
    <row r="9146">
      <c r="A9146" s="81" t="str">
        <v/>
      </c>
      <c r="B9146" s="81" t="str">
        <v/>
      </c>
      <c r="C9146" s="83">
        <f>IF($E9146="","",IFERROR(VLOOKUP(TRIM(E9146&amp;""),'Référentiel Articles'!$A$2:$F$634,2,FALSE),""))</f>
      </c>
      <c r="D9146" s="83">
        <f>IF($E9146="","",IFERROR(VLOOKUP(TRIM(E9146&amp;""),'Référentiel Articles'!$A$2:$F$634,3,FALSE),""))</f>
      </c>
      <c r="E9146" s="81" t="str">
        <v/>
      </c>
      <c r="F9146" s="83">
        <f>IF($E9146="","",IFERROR(VLOOKUP(TRIM(E9146&amp;""),'Référentiel Articles'!$A$2:$F$634,4,FALSE),""))</f>
      </c>
      <c r="G9146" s="84">
        <f>IF($E9146="","",IFERROR(VLOOKUP(TRIM(E9146&amp;""),'Référentiel Articles'!$A$2:$F$634,5,FALSE),""))</f>
      </c>
      <c r="H9146" s="85" t="str">
        <v/>
      </c>
      <c r="I9146" s="84">
        <f>IF($E9146="","",IFERROR(VLOOKUP(TRIM(E9146&amp;""),'Référentiel Articles'!$A$2:$F$634,6,FALSE),""))</f>
      </c>
      <c r="J9146" s="90">
        <f>IF(OR($E9146="",$H9146=""),"",$H9146*$I9146)</f>
      </c>
      <c r="K9146" s="87" t="str">
        <v/>
      </c>
    </row>
    <row r="9147">
      <c r="A9147" s="74" t="str">
        <v/>
      </c>
      <c r="B9147" s="74" t="str">
        <v/>
      </c>
      <c r="C9147" s="75">
        <f>IF($E9147="","",IFERROR(VLOOKUP(TRIM(E9147&amp;""),'Référentiel Articles'!$A$2:$F$634,2,FALSE),""))</f>
      </c>
      <c r="D9147" s="75">
        <f>IF($E9147="","",IFERROR(VLOOKUP(TRIM(E9147&amp;""),'Référentiel Articles'!$A$2:$F$634,3,FALSE),""))</f>
      </c>
      <c r="E9147" s="74" t="str">
        <v/>
      </c>
      <c r="F9147" s="75">
        <f>IF($E9147="","",IFERROR(VLOOKUP(TRIM(E9147&amp;""),'Référentiel Articles'!$A$2:$F$634,4,FALSE),""))</f>
      </c>
      <c r="G9147" s="76">
        <f>IF($E9147="","",IFERROR(VLOOKUP(TRIM(E9147&amp;""),'Référentiel Articles'!$A$2:$F$634,5,FALSE),""))</f>
      </c>
      <c r="H9147" s="77" t="str">
        <v/>
      </c>
      <c r="I9147" s="76">
        <f>IF($E9147="","",IFERROR(VLOOKUP(TRIM(E9147&amp;""),'Référentiel Articles'!$A$2:$F$634,6,FALSE),""))</f>
      </c>
      <c r="J9147" s="78">
        <f>IF(OR($E9147="",$H9147=""),"",$H9147*$I9147)</f>
      </c>
      <c r="K9147" s="79" t="str">
        <v/>
      </c>
    </row>
    <row r="9148">
      <c r="A9148" s="81" t="str">
        <v/>
      </c>
      <c r="B9148" s="81" t="str">
        <v/>
      </c>
      <c r="C9148" s="83">
        <f>IF($E9148="","",IFERROR(VLOOKUP(TRIM(E9148&amp;""),'Référentiel Articles'!$A$2:$F$634,2,FALSE),""))</f>
      </c>
      <c r="D9148" s="83">
        <f>IF($E9148="","",IFERROR(VLOOKUP(TRIM(E9148&amp;""),'Référentiel Articles'!$A$2:$F$634,3,FALSE),""))</f>
      </c>
      <c r="E9148" s="81" t="str">
        <v/>
      </c>
      <c r="F9148" s="83">
        <f>IF($E9148="","",IFERROR(VLOOKUP(TRIM(E9148&amp;""),'Référentiel Articles'!$A$2:$F$634,4,FALSE),""))</f>
      </c>
      <c r="G9148" s="84">
        <f>IF($E9148="","",IFERROR(VLOOKUP(TRIM(E9148&amp;""),'Référentiel Articles'!$A$2:$F$634,5,FALSE),""))</f>
      </c>
      <c r="H9148" s="85" t="str">
        <v/>
      </c>
      <c r="I9148" s="84">
        <f>IF($E9148="","",IFERROR(VLOOKUP(TRIM(E9148&amp;""),'Référentiel Articles'!$A$2:$F$634,6,FALSE),""))</f>
      </c>
      <c r="J9148" s="90">
        <f>IF(OR($E9148="",$H9148=""),"",$H9148*$I9148)</f>
      </c>
      <c r="K9148" s="87" t="str">
        <v/>
      </c>
    </row>
    <row r="9149">
      <c r="A9149" s="74" t="str">
        <v/>
      </c>
      <c r="B9149" s="74" t="str">
        <v/>
      </c>
      <c r="C9149" s="75">
        <f>IF($E9149="","",IFERROR(VLOOKUP(TRIM(E9149&amp;""),'Référentiel Articles'!$A$2:$F$634,2,FALSE),""))</f>
      </c>
      <c r="D9149" s="75">
        <f>IF($E9149="","",IFERROR(VLOOKUP(TRIM(E9149&amp;""),'Référentiel Articles'!$A$2:$F$634,3,FALSE),""))</f>
      </c>
      <c r="E9149" s="74" t="str">
        <v/>
      </c>
      <c r="F9149" s="75">
        <f>IF($E9149="","",IFERROR(VLOOKUP(TRIM(E9149&amp;""),'Référentiel Articles'!$A$2:$F$634,4,FALSE),""))</f>
      </c>
      <c r="G9149" s="76">
        <f>IF($E9149="","",IFERROR(VLOOKUP(TRIM(E9149&amp;""),'Référentiel Articles'!$A$2:$F$634,5,FALSE),""))</f>
      </c>
      <c r="H9149" s="77" t="str">
        <v/>
      </c>
      <c r="I9149" s="76">
        <f>IF($E9149="","",IFERROR(VLOOKUP(TRIM(E9149&amp;""),'Référentiel Articles'!$A$2:$F$634,6,FALSE),""))</f>
      </c>
      <c r="J9149" s="78">
        <f>IF(OR($E9149="",$H9149=""),"",$H9149*$I9149)</f>
      </c>
      <c r="K9149" s="79" t="str">
        <v/>
      </c>
    </row>
    <row r="9150">
      <c r="A9150" s="81" t="str">
        <v/>
      </c>
      <c r="B9150" s="81" t="str">
        <v/>
      </c>
      <c r="C9150" s="83">
        <f>IF($E9150="","",IFERROR(VLOOKUP(TRIM(E9150&amp;""),'Référentiel Articles'!$A$2:$F$634,2,FALSE),""))</f>
      </c>
      <c r="D9150" s="83">
        <f>IF($E9150="","",IFERROR(VLOOKUP(TRIM(E9150&amp;""),'Référentiel Articles'!$A$2:$F$634,3,FALSE),""))</f>
      </c>
      <c r="E9150" s="81" t="str">
        <v/>
      </c>
      <c r="F9150" s="83">
        <f>IF($E9150="","",IFERROR(VLOOKUP(TRIM(E9150&amp;""),'Référentiel Articles'!$A$2:$F$634,4,FALSE),""))</f>
      </c>
      <c r="G9150" s="84">
        <f>IF($E9150="","",IFERROR(VLOOKUP(TRIM(E9150&amp;""),'Référentiel Articles'!$A$2:$F$634,5,FALSE),""))</f>
      </c>
      <c r="H9150" s="85" t="str">
        <v/>
      </c>
      <c r="I9150" s="84">
        <f>IF($E9150="","",IFERROR(VLOOKUP(TRIM(E9150&amp;""),'Référentiel Articles'!$A$2:$F$634,6,FALSE),""))</f>
      </c>
      <c r="J9150" s="90">
        <f>IF(OR($E9150="",$H9150=""),"",$H9150*$I9150)</f>
      </c>
      <c r="K9150" s="87" t="str">
        <v/>
      </c>
    </row>
    <row r="9151">
      <c r="A9151" s="74" t="str">
        <v/>
      </c>
      <c r="B9151" s="74" t="str">
        <v/>
      </c>
      <c r="C9151" s="75">
        <f>IF($E9151="","",IFERROR(VLOOKUP(TRIM(E9151&amp;""),'Référentiel Articles'!$A$2:$F$634,2,FALSE),""))</f>
      </c>
      <c r="D9151" s="75">
        <f>IF($E9151="","",IFERROR(VLOOKUP(TRIM(E9151&amp;""),'Référentiel Articles'!$A$2:$F$634,3,FALSE),""))</f>
      </c>
      <c r="E9151" s="74" t="str">
        <v/>
      </c>
      <c r="F9151" s="75">
        <f>IF($E9151="","",IFERROR(VLOOKUP(TRIM(E9151&amp;""),'Référentiel Articles'!$A$2:$F$634,4,FALSE),""))</f>
      </c>
      <c r="G9151" s="76">
        <f>IF($E9151="","",IFERROR(VLOOKUP(TRIM(E9151&amp;""),'Référentiel Articles'!$A$2:$F$634,5,FALSE),""))</f>
      </c>
      <c r="H9151" s="77" t="str">
        <v/>
      </c>
      <c r="I9151" s="76">
        <f>IF($E9151="","",IFERROR(VLOOKUP(TRIM(E9151&amp;""),'Référentiel Articles'!$A$2:$F$634,6,FALSE),""))</f>
      </c>
      <c r="J9151" s="78">
        <f>IF(OR($E9151="",$H9151=""),"",$H9151*$I9151)</f>
      </c>
      <c r="K9151" s="79" t="str">
        <v/>
      </c>
    </row>
    <row r="9152">
      <c r="A9152" s="81" t="str">
        <v/>
      </c>
      <c r="B9152" s="81" t="str">
        <v/>
      </c>
      <c r="C9152" s="83">
        <f>IF($E9152="","",IFERROR(VLOOKUP(TRIM(E9152&amp;""),'Référentiel Articles'!$A$2:$F$634,2,FALSE),""))</f>
      </c>
      <c r="D9152" s="83">
        <f>IF($E9152="","",IFERROR(VLOOKUP(TRIM(E9152&amp;""),'Référentiel Articles'!$A$2:$F$634,3,FALSE),""))</f>
      </c>
      <c r="E9152" s="81" t="str">
        <v/>
      </c>
      <c r="F9152" s="83">
        <f>IF($E9152="","",IFERROR(VLOOKUP(TRIM(E9152&amp;""),'Référentiel Articles'!$A$2:$F$634,4,FALSE),""))</f>
      </c>
      <c r="G9152" s="84">
        <f>IF($E9152="","",IFERROR(VLOOKUP(TRIM(E9152&amp;""),'Référentiel Articles'!$A$2:$F$634,5,FALSE),""))</f>
      </c>
      <c r="H9152" s="85" t="str">
        <v/>
      </c>
      <c r="I9152" s="84">
        <f>IF($E9152="","",IFERROR(VLOOKUP(TRIM(E9152&amp;""),'Référentiel Articles'!$A$2:$F$634,6,FALSE),""))</f>
      </c>
      <c r="J9152" s="90">
        <f>IF(OR($E9152="",$H9152=""),"",$H9152*$I9152)</f>
      </c>
      <c r="K9152" s="87" t="str">
        <v/>
      </c>
    </row>
    <row r="9153">
      <c r="A9153" s="74" t="str">
        <v/>
      </c>
      <c r="B9153" s="74" t="str">
        <v/>
      </c>
      <c r="C9153" s="75">
        <f>IF($E9153="","",IFERROR(VLOOKUP(TRIM(E9153&amp;""),'Référentiel Articles'!$A$2:$F$634,2,FALSE),""))</f>
      </c>
      <c r="D9153" s="75">
        <f>IF($E9153="","",IFERROR(VLOOKUP(TRIM(E9153&amp;""),'Référentiel Articles'!$A$2:$F$634,3,FALSE),""))</f>
      </c>
      <c r="E9153" s="74" t="str">
        <v/>
      </c>
      <c r="F9153" s="75">
        <f>IF($E9153="","",IFERROR(VLOOKUP(TRIM(E9153&amp;""),'Référentiel Articles'!$A$2:$F$634,4,FALSE),""))</f>
      </c>
      <c r="G9153" s="76">
        <f>IF($E9153="","",IFERROR(VLOOKUP(TRIM(E9153&amp;""),'Référentiel Articles'!$A$2:$F$634,5,FALSE),""))</f>
      </c>
      <c r="H9153" s="77" t="str">
        <v/>
      </c>
      <c r="I9153" s="76">
        <f>IF($E9153="","",IFERROR(VLOOKUP(TRIM(E9153&amp;""),'Référentiel Articles'!$A$2:$F$634,6,FALSE),""))</f>
      </c>
      <c r="J9153" s="78">
        <f>IF(OR($E9153="",$H9153=""),"",$H9153*$I9153)</f>
      </c>
      <c r="K9153" s="79" t="str">
        <v/>
      </c>
    </row>
    <row r="9154">
      <c r="A9154" s="81" t="str">
        <v/>
      </c>
      <c r="B9154" s="81" t="str">
        <v/>
      </c>
      <c r="C9154" s="83">
        <f>IF($E9154="","",IFERROR(VLOOKUP(TRIM(E9154&amp;""),'Référentiel Articles'!$A$2:$F$634,2,FALSE),""))</f>
      </c>
      <c r="D9154" s="83">
        <f>IF($E9154="","",IFERROR(VLOOKUP(TRIM(E9154&amp;""),'Référentiel Articles'!$A$2:$F$634,3,FALSE),""))</f>
      </c>
      <c r="E9154" s="81" t="str">
        <v/>
      </c>
      <c r="F9154" s="83">
        <f>IF($E9154="","",IFERROR(VLOOKUP(TRIM(E9154&amp;""),'Référentiel Articles'!$A$2:$F$634,4,FALSE),""))</f>
      </c>
      <c r="G9154" s="84">
        <f>IF($E9154="","",IFERROR(VLOOKUP(TRIM(E9154&amp;""),'Référentiel Articles'!$A$2:$F$634,5,FALSE),""))</f>
      </c>
      <c r="H9154" s="85" t="str">
        <v/>
      </c>
      <c r="I9154" s="84">
        <f>IF($E9154="","",IFERROR(VLOOKUP(TRIM(E9154&amp;""),'Référentiel Articles'!$A$2:$F$634,6,FALSE),""))</f>
      </c>
      <c r="J9154" s="90">
        <f>IF(OR($E9154="",$H9154=""),"",$H9154*$I9154)</f>
      </c>
      <c r="K9154" s="87" t="str">
        <v/>
      </c>
    </row>
    <row r="9155">
      <c r="A9155" s="74" t="str">
        <v/>
      </c>
      <c r="B9155" s="74" t="str">
        <v/>
      </c>
      <c r="C9155" s="75">
        <f>IF($E9155="","",IFERROR(VLOOKUP(TRIM(E9155&amp;""),'Référentiel Articles'!$A$2:$F$634,2,FALSE),""))</f>
      </c>
      <c r="D9155" s="75">
        <f>IF($E9155="","",IFERROR(VLOOKUP(TRIM(E9155&amp;""),'Référentiel Articles'!$A$2:$F$634,3,FALSE),""))</f>
      </c>
      <c r="E9155" s="74" t="str">
        <v/>
      </c>
      <c r="F9155" s="75">
        <f>IF($E9155="","",IFERROR(VLOOKUP(TRIM(E9155&amp;""),'Référentiel Articles'!$A$2:$F$634,4,FALSE),""))</f>
      </c>
      <c r="G9155" s="76">
        <f>IF($E9155="","",IFERROR(VLOOKUP(TRIM(E9155&amp;""),'Référentiel Articles'!$A$2:$F$634,5,FALSE),""))</f>
      </c>
      <c r="H9155" s="77" t="str">
        <v/>
      </c>
      <c r="I9155" s="76">
        <f>IF($E9155="","",IFERROR(VLOOKUP(TRIM(E9155&amp;""),'Référentiel Articles'!$A$2:$F$634,6,FALSE),""))</f>
      </c>
      <c r="J9155" s="78">
        <f>IF(OR($E9155="",$H9155=""),"",$H9155*$I9155)</f>
      </c>
      <c r="K9155" s="79" t="str">
        <v/>
      </c>
    </row>
    <row r="9156">
      <c r="A9156" s="81" t="str">
        <v/>
      </c>
      <c r="B9156" s="81" t="str">
        <v/>
      </c>
      <c r="C9156" s="83">
        <f>IF($E9156="","",IFERROR(VLOOKUP(TRIM(E9156&amp;""),'Référentiel Articles'!$A$2:$F$634,2,FALSE),""))</f>
      </c>
      <c r="D9156" s="83">
        <f>IF($E9156="","",IFERROR(VLOOKUP(TRIM(E9156&amp;""),'Référentiel Articles'!$A$2:$F$634,3,FALSE),""))</f>
      </c>
      <c r="E9156" s="81" t="str">
        <v/>
      </c>
      <c r="F9156" s="83">
        <f>IF($E9156="","",IFERROR(VLOOKUP(TRIM(E9156&amp;""),'Référentiel Articles'!$A$2:$F$634,4,FALSE),""))</f>
      </c>
      <c r="G9156" s="84">
        <f>IF($E9156="","",IFERROR(VLOOKUP(TRIM(E9156&amp;""),'Référentiel Articles'!$A$2:$F$634,5,FALSE),""))</f>
      </c>
      <c r="H9156" s="85" t="str">
        <v/>
      </c>
      <c r="I9156" s="84">
        <f>IF($E9156="","",IFERROR(VLOOKUP(TRIM(E9156&amp;""),'Référentiel Articles'!$A$2:$F$634,6,FALSE),""))</f>
      </c>
      <c r="J9156" s="90">
        <f>IF(OR($E9156="",$H9156=""),"",$H9156*$I9156)</f>
      </c>
      <c r="K9156" s="87" t="str">
        <v/>
      </c>
    </row>
    <row r="9157">
      <c r="A9157" s="74" t="str">
        <v/>
      </c>
      <c r="B9157" s="74" t="str">
        <v/>
      </c>
      <c r="C9157" s="75">
        <f>IF($E9157="","",IFERROR(VLOOKUP(TRIM(E9157&amp;""),'Référentiel Articles'!$A$2:$F$634,2,FALSE),""))</f>
      </c>
      <c r="D9157" s="75">
        <f>IF($E9157="","",IFERROR(VLOOKUP(TRIM(E9157&amp;""),'Référentiel Articles'!$A$2:$F$634,3,FALSE),""))</f>
      </c>
      <c r="E9157" s="74" t="str">
        <v/>
      </c>
      <c r="F9157" s="75">
        <f>IF($E9157="","",IFERROR(VLOOKUP(TRIM(E9157&amp;""),'Référentiel Articles'!$A$2:$F$634,4,FALSE),""))</f>
      </c>
      <c r="G9157" s="76">
        <f>IF($E9157="","",IFERROR(VLOOKUP(TRIM(E9157&amp;""),'Référentiel Articles'!$A$2:$F$634,5,FALSE),""))</f>
      </c>
      <c r="H9157" s="77" t="str">
        <v/>
      </c>
      <c r="I9157" s="76">
        <f>IF($E9157="","",IFERROR(VLOOKUP(TRIM(E9157&amp;""),'Référentiel Articles'!$A$2:$F$634,6,FALSE),""))</f>
      </c>
      <c r="J9157" s="78">
        <f>IF(OR($E9157="",$H9157=""),"",$H9157*$I9157)</f>
      </c>
      <c r="K9157" s="79" t="str">
        <v/>
      </c>
    </row>
    <row r="9158">
      <c r="A9158" s="81" t="str">
        <v/>
      </c>
      <c r="B9158" s="81" t="str">
        <v/>
      </c>
      <c r="C9158" s="83">
        <f>IF($E9158="","",IFERROR(VLOOKUP(TRIM(E9158&amp;""),'Référentiel Articles'!$A$2:$F$634,2,FALSE),""))</f>
      </c>
      <c r="D9158" s="83">
        <f>IF($E9158="","",IFERROR(VLOOKUP(TRIM(E9158&amp;""),'Référentiel Articles'!$A$2:$F$634,3,FALSE),""))</f>
      </c>
      <c r="E9158" s="81" t="str">
        <v/>
      </c>
      <c r="F9158" s="83">
        <f>IF($E9158="","",IFERROR(VLOOKUP(TRIM(E9158&amp;""),'Référentiel Articles'!$A$2:$F$634,4,FALSE),""))</f>
      </c>
      <c r="G9158" s="84">
        <f>IF($E9158="","",IFERROR(VLOOKUP(TRIM(E9158&amp;""),'Référentiel Articles'!$A$2:$F$634,5,FALSE),""))</f>
      </c>
      <c r="H9158" s="85" t="str">
        <v/>
      </c>
      <c r="I9158" s="84">
        <f>IF($E9158="","",IFERROR(VLOOKUP(TRIM(E9158&amp;""),'Référentiel Articles'!$A$2:$F$634,6,FALSE),""))</f>
      </c>
      <c r="J9158" s="90">
        <f>IF(OR($E9158="",$H9158=""),"",$H9158*$I9158)</f>
      </c>
      <c r="K9158" s="87" t="str">
        <v/>
      </c>
    </row>
    <row r="9159">
      <c r="A9159" s="74" t="str">
        <v/>
      </c>
      <c r="B9159" s="74" t="str">
        <v/>
      </c>
      <c r="C9159" s="75">
        <f>IF($E9159="","",IFERROR(VLOOKUP(TRIM(E9159&amp;""),'Référentiel Articles'!$A$2:$F$634,2,FALSE),""))</f>
      </c>
      <c r="D9159" s="75">
        <f>IF($E9159="","",IFERROR(VLOOKUP(TRIM(E9159&amp;""),'Référentiel Articles'!$A$2:$F$634,3,FALSE),""))</f>
      </c>
      <c r="E9159" s="74" t="str">
        <v/>
      </c>
      <c r="F9159" s="75">
        <f>IF($E9159="","",IFERROR(VLOOKUP(TRIM(E9159&amp;""),'Référentiel Articles'!$A$2:$F$634,4,FALSE),""))</f>
      </c>
      <c r="G9159" s="76">
        <f>IF($E9159="","",IFERROR(VLOOKUP(TRIM(E9159&amp;""),'Référentiel Articles'!$A$2:$F$634,5,FALSE),""))</f>
      </c>
      <c r="H9159" s="77" t="str">
        <v/>
      </c>
      <c r="I9159" s="76">
        <f>IF($E9159="","",IFERROR(VLOOKUP(TRIM(E9159&amp;""),'Référentiel Articles'!$A$2:$F$634,6,FALSE),""))</f>
      </c>
      <c r="J9159" s="78">
        <f>IF(OR($E9159="",$H9159=""),"",$H9159*$I9159)</f>
      </c>
      <c r="K9159" s="79" t="str">
        <v/>
      </c>
    </row>
    <row r="9160">
      <c r="A9160" s="81" t="str">
        <v/>
      </c>
      <c r="B9160" s="81" t="str">
        <v/>
      </c>
      <c r="C9160" s="83">
        <f>IF($E9160="","",IFERROR(VLOOKUP(TRIM(E9160&amp;""),'Référentiel Articles'!$A$2:$F$634,2,FALSE),""))</f>
      </c>
      <c r="D9160" s="83">
        <f>IF($E9160="","",IFERROR(VLOOKUP(TRIM(E9160&amp;""),'Référentiel Articles'!$A$2:$F$634,3,FALSE),""))</f>
      </c>
      <c r="E9160" s="81" t="str">
        <v/>
      </c>
      <c r="F9160" s="83">
        <f>IF($E9160="","",IFERROR(VLOOKUP(TRIM(E9160&amp;""),'Référentiel Articles'!$A$2:$F$634,4,FALSE),""))</f>
      </c>
      <c r="G9160" s="84">
        <f>IF($E9160="","",IFERROR(VLOOKUP(TRIM(E9160&amp;""),'Référentiel Articles'!$A$2:$F$634,5,FALSE),""))</f>
      </c>
      <c r="H9160" s="85" t="str">
        <v/>
      </c>
      <c r="I9160" s="84">
        <f>IF($E9160="","",IFERROR(VLOOKUP(TRIM(E9160&amp;""),'Référentiel Articles'!$A$2:$F$634,6,FALSE),""))</f>
      </c>
      <c r="J9160" s="90">
        <f>IF(OR($E9160="",$H9160=""),"",$H9160*$I9160)</f>
      </c>
      <c r="K9160" s="87" t="str">
        <v/>
      </c>
    </row>
    <row r="9161">
      <c r="A9161" s="74" t="str">
        <v/>
      </c>
      <c r="B9161" s="74" t="str">
        <v/>
      </c>
      <c r="C9161" s="75">
        <f>IF($E9161="","",IFERROR(VLOOKUP(TRIM(E9161&amp;""),'Référentiel Articles'!$A$2:$F$634,2,FALSE),""))</f>
      </c>
      <c r="D9161" s="75">
        <f>IF($E9161="","",IFERROR(VLOOKUP(TRIM(E9161&amp;""),'Référentiel Articles'!$A$2:$F$634,3,FALSE),""))</f>
      </c>
      <c r="E9161" s="74" t="str">
        <v/>
      </c>
      <c r="F9161" s="75">
        <f>IF($E9161="","",IFERROR(VLOOKUP(TRIM(E9161&amp;""),'Référentiel Articles'!$A$2:$F$634,4,FALSE),""))</f>
      </c>
      <c r="G9161" s="76">
        <f>IF($E9161="","",IFERROR(VLOOKUP(TRIM(E9161&amp;""),'Référentiel Articles'!$A$2:$F$634,5,FALSE),""))</f>
      </c>
      <c r="H9161" s="77" t="str">
        <v/>
      </c>
      <c r="I9161" s="76">
        <f>IF($E9161="","",IFERROR(VLOOKUP(TRIM(E9161&amp;""),'Référentiel Articles'!$A$2:$F$634,6,FALSE),""))</f>
      </c>
      <c r="J9161" s="78">
        <f>IF(OR($E9161="",$H9161=""),"",$H9161*$I9161)</f>
      </c>
      <c r="K9161" s="79" t="str">
        <v/>
      </c>
    </row>
    <row r="9162">
      <c r="A9162" s="81" t="str">
        <v/>
      </c>
      <c r="B9162" s="81" t="str">
        <v/>
      </c>
      <c r="C9162" s="83">
        <f>IF($E9162="","",IFERROR(VLOOKUP(TRIM(E9162&amp;""),'Référentiel Articles'!$A$2:$F$634,2,FALSE),""))</f>
      </c>
      <c r="D9162" s="83">
        <f>IF($E9162="","",IFERROR(VLOOKUP(TRIM(E9162&amp;""),'Référentiel Articles'!$A$2:$F$634,3,FALSE),""))</f>
      </c>
      <c r="E9162" s="81" t="str">
        <v/>
      </c>
      <c r="F9162" s="83">
        <f>IF($E9162="","",IFERROR(VLOOKUP(TRIM(E9162&amp;""),'Référentiel Articles'!$A$2:$F$634,4,FALSE),""))</f>
      </c>
      <c r="G9162" s="84">
        <f>IF($E9162="","",IFERROR(VLOOKUP(TRIM(E9162&amp;""),'Référentiel Articles'!$A$2:$F$634,5,FALSE),""))</f>
      </c>
      <c r="H9162" s="85" t="str">
        <v/>
      </c>
      <c r="I9162" s="84">
        <f>IF($E9162="","",IFERROR(VLOOKUP(TRIM(E9162&amp;""),'Référentiel Articles'!$A$2:$F$634,6,FALSE),""))</f>
      </c>
      <c r="J9162" s="90">
        <f>IF(OR($E9162="",$H9162=""),"",$H9162*$I9162)</f>
      </c>
      <c r="K9162" s="87" t="str">
        <v/>
      </c>
    </row>
    <row r="9163">
      <c r="A9163" s="74" t="str">
        <v/>
      </c>
      <c r="B9163" s="74" t="str">
        <v/>
      </c>
      <c r="C9163" s="75">
        <f>IF($E9163="","",IFERROR(VLOOKUP(TRIM(E9163&amp;""),'Référentiel Articles'!$A$2:$F$634,2,FALSE),""))</f>
      </c>
      <c r="D9163" s="75">
        <f>IF($E9163="","",IFERROR(VLOOKUP(TRIM(E9163&amp;""),'Référentiel Articles'!$A$2:$F$634,3,FALSE),""))</f>
      </c>
      <c r="E9163" s="74" t="str">
        <v/>
      </c>
      <c r="F9163" s="75">
        <f>IF($E9163="","",IFERROR(VLOOKUP(TRIM(E9163&amp;""),'Référentiel Articles'!$A$2:$F$634,4,FALSE),""))</f>
      </c>
      <c r="G9163" s="76">
        <f>IF($E9163="","",IFERROR(VLOOKUP(TRIM(E9163&amp;""),'Référentiel Articles'!$A$2:$F$634,5,FALSE),""))</f>
      </c>
      <c r="H9163" s="77" t="str">
        <v/>
      </c>
      <c r="I9163" s="76">
        <f>IF($E9163="","",IFERROR(VLOOKUP(TRIM(E9163&amp;""),'Référentiel Articles'!$A$2:$F$634,6,FALSE),""))</f>
      </c>
      <c r="J9163" s="78">
        <f>IF(OR($E9163="",$H9163=""),"",$H9163*$I9163)</f>
      </c>
      <c r="K9163" s="79" t="str">
        <v/>
      </c>
    </row>
    <row r="9164">
      <c r="A9164" s="81" t="str">
        <v/>
      </c>
      <c r="B9164" s="81" t="str">
        <v/>
      </c>
      <c r="C9164" s="83">
        <f>IF($E9164="","",IFERROR(VLOOKUP(TRIM(E9164&amp;""),'Référentiel Articles'!$A$2:$F$634,2,FALSE),""))</f>
      </c>
      <c r="D9164" s="83">
        <f>IF($E9164="","",IFERROR(VLOOKUP(TRIM(E9164&amp;""),'Référentiel Articles'!$A$2:$F$634,3,FALSE),""))</f>
      </c>
      <c r="E9164" s="81" t="str">
        <v/>
      </c>
      <c r="F9164" s="83">
        <f>IF($E9164="","",IFERROR(VLOOKUP(TRIM(E9164&amp;""),'Référentiel Articles'!$A$2:$F$634,4,FALSE),""))</f>
      </c>
      <c r="G9164" s="84">
        <f>IF($E9164="","",IFERROR(VLOOKUP(TRIM(E9164&amp;""),'Référentiel Articles'!$A$2:$F$634,5,FALSE),""))</f>
      </c>
      <c r="H9164" s="85" t="str">
        <v/>
      </c>
      <c r="I9164" s="84">
        <f>IF($E9164="","",IFERROR(VLOOKUP(TRIM(E9164&amp;""),'Référentiel Articles'!$A$2:$F$634,6,FALSE),""))</f>
      </c>
      <c r="J9164" s="90">
        <f>IF(OR($E9164="",$H9164=""),"",$H9164*$I9164)</f>
      </c>
      <c r="K9164" s="87" t="str">
        <v/>
      </c>
    </row>
    <row r="9165">
      <c r="A9165" s="74" t="str">
        <v/>
      </c>
      <c r="B9165" s="74" t="str">
        <v/>
      </c>
      <c r="C9165" s="75">
        <f>IF($E9165="","",IFERROR(VLOOKUP(TRIM(E9165&amp;""),'Référentiel Articles'!$A$2:$F$634,2,FALSE),""))</f>
      </c>
      <c r="D9165" s="75">
        <f>IF($E9165="","",IFERROR(VLOOKUP(TRIM(E9165&amp;""),'Référentiel Articles'!$A$2:$F$634,3,FALSE),""))</f>
      </c>
      <c r="E9165" s="74" t="str">
        <v/>
      </c>
      <c r="F9165" s="75">
        <f>IF($E9165="","",IFERROR(VLOOKUP(TRIM(E9165&amp;""),'Référentiel Articles'!$A$2:$F$634,4,FALSE),""))</f>
      </c>
      <c r="G9165" s="76">
        <f>IF($E9165="","",IFERROR(VLOOKUP(TRIM(E9165&amp;""),'Référentiel Articles'!$A$2:$F$634,5,FALSE),""))</f>
      </c>
      <c r="H9165" s="77" t="str">
        <v/>
      </c>
      <c r="I9165" s="76">
        <f>IF($E9165="","",IFERROR(VLOOKUP(TRIM(E9165&amp;""),'Référentiel Articles'!$A$2:$F$634,6,FALSE),""))</f>
      </c>
      <c r="J9165" s="78">
        <f>IF(OR($E9165="",$H9165=""),"",$H9165*$I9165)</f>
      </c>
      <c r="K9165" s="79" t="str">
        <v/>
      </c>
    </row>
    <row r="9166">
      <c r="A9166" s="81" t="str">
        <v/>
      </c>
      <c r="B9166" s="81" t="str">
        <v/>
      </c>
      <c r="C9166" s="83">
        <f>IF($E9166="","",IFERROR(VLOOKUP(TRIM(E9166&amp;""),'Référentiel Articles'!$A$2:$F$634,2,FALSE),""))</f>
      </c>
      <c r="D9166" s="83">
        <f>IF($E9166="","",IFERROR(VLOOKUP(TRIM(E9166&amp;""),'Référentiel Articles'!$A$2:$F$634,3,FALSE),""))</f>
      </c>
      <c r="E9166" s="81" t="str">
        <v/>
      </c>
      <c r="F9166" s="83">
        <f>IF($E9166="","",IFERROR(VLOOKUP(TRIM(E9166&amp;""),'Référentiel Articles'!$A$2:$F$634,4,FALSE),""))</f>
      </c>
      <c r="G9166" s="84">
        <f>IF($E9166="","",IFERROR(VLOOKUP(TRIM(E9166&amp;""),'Référentiel Articles'!$A$2:$F$634,5,FALSE),""))</f>
      </c>
      <c r="H9166" s="85" t="str">
        <v/>
      </c>
      <c r="I9166" s="84">
        <f>IF($E9166="","",IFERROR(VLOOKUP(TRIM(E9166&amp;""),'Référentiel Articles'!$A$2:$F$634,6,FALSE),""))</f>
      </c>
      <c r="J9166" s="90">
        <f>IF(OR($E9166="",$H9166=""),"",$H9166*$I9166)</f>
      </c>
      <c r="K9166" s="87" t="str">
        <v/>
      </c>
    </row>
    <row r="9167">
      <c r="A9167" s="74" t="str">
        <v/>
      </c>
      <c r="B9167" s="74" t="str">
        <v/>
      </c>
      <c r="C9167" s="75">
        <f>IF($E9167="","",IFERROR(VLOOKUP(TRIM(E9167&amp;""),'Référentiel Articles'!$A$2:$F$634,2,FALSE),""))</f>
      </c>
      <c r="D9167" s="75">
        <f>IF($E9167="","",IFERROR(VLOOKUP(TRIM(E9167&amp;""),'Référentiel Articles'!$A$2:$F$634,3,FALSE),""))</f>
      </c>
      <c r="E9167" s="74" t="str">
        <v/>
      </c>
      <c r="F9167" s="75">
        <f>IF($E9167="","",IFERROR(VLOOKUP(TRIM(E9167&amp;""),'Référentiel Articles'!$A$2:$F$634,4,FALSE),""))</f>
      </c>
      <c r="G9167" s="76">
        <f>IF($E9167="","",IFERROR(VLOOKUP(TRIM(E9167&amp;""),'Référentiel Articles'!$A$2:$F$634,5,FALSE),""))</f>
      </c>
      <c r="H9167" s="77" t="str">
        <v/>
      </c>
      <c r="I9167" s="76">
        <f>IF($E9167="","",IFERROR(VLOOKUP(TRIM(E9167&amp;""),'Référentiel Articles'!$A$2:$F$634,6,FALSE),""))</f>
      </c>
      <c r="J9167" s="78">
        <f>IF(OR($E9167="",$H9167=""),"",$H9167*$I9167)</f>
      </c>
      <c r="K9167" s="79" t="str">
        <v/>
      </c>
    </row>
    <row r="9168">
      <c r="A9168" s="81" t="str">
        <v/>
      </c>
      <c r="B9168" s="81" t="str">
        <v/>
      </c>
      <c r="C9168" s="83">
        <f>IF($E9168="","",IFERROR(VLOOKUP(TRIM(E9168&amp;""),'Référentiel Articles'!$A$2:$F$634,2,FALSE),""))</f>
      </c>
      <c r="D9168" s="83">
        <f>IF($E9168="","",IFERROR(VLOOKUP(TRIM(E9168&amp;""),'Référentiel Articles'!$A$2:$F$634,3,FALSE),""))</f>
      </c>
      <c r="E9168" s="81" t="str">
        <v/>
      </c>
      <c r="F9168" s="83">
        <f>IF($E9168="","",IFERROR(VLOOKUP(TRIM(E9168&amp;""),'Référentiel Articles'!$A$2:$F$634,4,FALSE),""))</f>
      </c>
      <c r="G9168" s="84">
        <f>IF($E9168="","",IFERROR(VLOOKUP(TRIM(E9168&amp;""),'Référentiel Articles'!$A$2:$F$634,5,FALSE),""))</f>
      </c>
      <c r="H9168" s="85" t="str">
        <v/>
      </c>
      <c r="I9168" s="84">
        <f>IF($E9168="","",IFERROR(VLOOKUP(TRIM(E9168&amp;""),'Référentiel Articles'!$A$2:$F$634,6,FALSE),""))</f>
      </c>
      <c r="J9168" s="90">
        <f>IF(OR($E9168="",$H9168=""),"",$H9168*$I9168)</f>
      </c>
      <c r="K9168" s="87" t="str">
        <v/>
      </c>
    </row>
    <row r="9169">
      <c r="A9169" s="74" t="str">
        <v/>
      </c>
      <c r="B9169" s="74" t="str">
        <v/>
      </c>
      <c r="C9169" s="75">
        <f>IF($E9169="","",IFERROR(VLOOKUP(TRIM(E9169&amp;""),'Référentiel Articles'!$A$2:$F$634,2,FALSE),""))</f>
      </c>
      <c r="D9169" s="75">
        <f>IF($E9169="","",IFERROR(VLOOKUP(TRIM(E9169&amp;""),'Référentiel Articles'!$A$2:$F$634,3,FALSE),""))</f>
      </c>
      <c r="E9169" s="74" t="str">
        <v/>
      </c>
      <c r="F9169" s="75">
        <f>IF($E9169="","",IFERROR(VLOOKUP(TRIM(E9169&amp;""),'Référentiel Articles'!$A$2:$F$634,4,FALSE),""))</f>
      </c>
      <c r="G9169" s="76">
        <f>IF($E9169="","",IFERROR(VLOOKUP(TRIM(E9169&amp;""),'Référentiel Articles'!$A$2:$F$634,5,FALSE),""))</f>
      </c>
      <c r="H9169" s="77" t="str">
        <v/>
      </c>
      <c r="I9169" s="76">
        <f>IF($E9169="","",IFERROR(VLOOKUP(TRIM(E9169&amp;""),'Référentiel Articles'!$A$2:$F$634,6,FALSE),""))</f>
      </c>
      <c r="J9169" s="78">
        <f>IF(OR($E9169="",$H9169=""),"",$H9169*$I9169)</f>
      </c>
      <c r="K9169" s="79" t="str">
        <v/>
      </c>
    </row>
    <row r="9170">
      <c r="A9170" s="81" t="str">
        <v/>
      </c>
      <c r="B9170" s="81" t="str">
        <v/>
      </c>
      <c r="C9170" s="83">
        <f>IF($E9170="","",IFERROR(VLOOKUP(TRIM(E9170&amp;""),'Référentiel Articles'!$A$2:$F$634,2,FALSE),""))</f>
      </c>
      <c r="D9170" s="83">
        <f>IF($E9170="","",IFERROR(VLOOKUP(TRIM(E9170&amp;""),'Référentiel Articles'!$A$2:$F$634,3,FALSE),""))</f>
      </c>
      <c r="E9170" s="81" t="str">
        <v/>
      </c>
      <c r="F9170" s="83">
        <f>IF($E9170="","",IFERROR(VLOOKUP(TRIM(E9170&amp;""),'Référentiel Articles'!$A$2:$F$634,4,FALSE),""))</f>
      </c>
      <c r="G9170" s="84">
        <f>IF($E9170="","",IFERROR(VLOOKUP(TRIM(E9170&amp;""),'Référentiel Articles'!$A$2:$F$634,5,FALSE),""))</f>
      </c>
      <c r="H9170" s="85" t="str">
        <v/>
      </c>
      <c r="I9170" s="84">
        <f>IF($E9170="","",IFERROR(VLOOKUP(TRIM(E9170&amp;""),'Référentiel Articles'!$A$2:$F$634,6,FALSE),""))</f>
      </c>
      <c r="J9170" s="90">
        <f>IF(OR($E9170="",$H9170=""),"",$H9170*$I9170)</f>
      </c>
      <c r="K9170" s="87" t="str">
        <v/>
      </c>
    </row>
    <row r="9171">
      <c r="A9171" s="74" t="str">
        <v/>
      </c>
      <c r="B9171" s="74" t="str">
        <v/>
      </c>
      <c r="C9171" s="75">
        <f>IF($E9171="","",IFERROR(VLOOKUP(TRIM(E9171&amp;""),'Référentiel Articles'!$A$2:$F$634,2,FALSE),""))</f>
      </c>
      <c r="D9171" s="75">
        <f>IF($E9171="","",IFERROR(VLOOKUP(TRIM(E9171&amp;""),'Référentiel Articles'!$A$2:$F$634,3,FALSE),""))</f>
      </c>
      <c r="E9171" s="74" t="str">
        <v/>
      </c>
      <c r="F9171" s="75">
        <f>IF($E9171="","",IFERROR(VLOOKUP(TRIM(E9171&amp;""),'Référentiel Articles'!$A$2:$F$634,4,FALSE),""))</f>
      </c>
      <c r="G9171" s="76">
        <f>IF($E9171="","",IFERROR(VLOOKUP(TRIM(E9171&amp;""),'Référentiel Articles'!$A$2:$F$634,5,FALSE),""))</f>
      </c>
      <c r="H9171" s="77" t="str">
        <v/>
      </c>
      <c r="I9171" s="76">
        <f>IF($E9171="","",IFERROR(VLOOKUP(TRIM(E9171&amp;""),'Référentiel Articles'!$A$2:$F$634,6,FALSE),""))</f>
      </c>
      <c r="J9171" s="78">
        <f>IF(OR($E9171="",$H9171=""),"",$H9171*$I9171)</f>
      </c>
      <c r="K9171" s="79" t="str">
        <v/>
      </c>
    </row>
    <row r="9172">
      <c r="A9172" s="81" t="str">
        <v/>
      </c>
      <c r="B9172" s="81" t="str">
        <v/>
      </c>
      <c r="C9172" s="83">
        <f>IF($E9172="","",IFERROR(VLOOKUP(TRIM(E9172&amp;""),'Référentiel Articles'!$A$2:$F$634,2,FALSE),""))</f>
      </c>
      <c r="D9172" s="83">
        <f>IF($E9172="","",IFERROR(VLOOKUP(TRIM(E9172&amp;""),'Référentiel Articles'!$A$2:$F$634,3,FALSE),""))</f>
      </c>
      <c r="E9172" s="81" t="str">
        <v/>
      </c>
      <c r="F9172" s="83">
        <f>IF($E9172="","",IFERROR(VLOOKUP(TRIM(E9172&amp;""),'Référentiel Articles'!$A$2:$F$634,4,FALSE),""))</f>
      </c>
      <c r="G9172" s="84">
        <f>IF($E9172="","",IFERROR(VLOOKUP(TRIM(E9172&amp;""),'Référentiel Articles'!$A$2:$F$634,5,FALSE),""))</f>
      </c>
      <c r="H9172" s="85" t="str">
        <v/>
      </c>
      <c r="I9172" s="84">
        <f>IF($E9172="","",IFERROR(VLOOKUP(TRIM(E9172&amp;""),'Référentiel Articles'!$A$2:$F$634,6,FALSE),""))</f>
      </c>
      <c r="J9172" s="90">
        <f>IF(OR($E9172="",$H9172=""),"",$H9172*$I9172)</f>
      </c>
      <c r="K9172" s="87" t="str">
        <v/>
      </c>
    </row>
    <row r="9173">
      <c r="A9173" s="74" t="str">
        <v/>
      </c>
      <c r="B9173" s="74" t="str">
        <v/>
      </c>
      <c r="C9173" s="75">
        <f>IF($E9173="","",IFERROR(VLOOKUP(TRIM(E9173&amp;""),'Référentiel Articles'!$A$2:$F$634,2,FALSE),""))</f>
      </c>
      <c r="D9173" s="75">
        <f>IF($E9173="","",IFERROR(VLOOKUP(TRIM(E9173&amp;""),'Référentiel Articles'!$A$2:$F$634,3,FALSE),""))</f>
      </c>
      <c r="E9173" s="74" t="str">
        <v/>
      </c>
      <c r="F9173" s="75">
        <f>IF($E9173="","",IFERROR(VLOOKUP(TRIM(E9173&amp;""),'Référentiel Articles'!$A$2:$F$634,4,FALSE),""))</f>
      </c>
      <c r="G9173" s="76">
        <f>IF($E9173="","",IFERROR(VLOOKUP(TRIM(E9173&amp;""),'Référentiel Articles'!$A$2:$F$634,5,FALSE),""))</f>
      </c>
      <c r="H9173" s="77" t="str">
        <v/>
      </c>
      <c r="I9173" s="76">
        <f>IF($E9173="","",IFERROR(VLOOKUP(TRIM(E9173&amp;""),'Référentiel Articles'!$A$2:$F$634,6,FALSE),""))</f>
      </c>
      <c r="J9173" s="78">
        <f>IF(OR($E9173="",$H9173=""),"",$H9173*$I9173)</f>
      </c>
      <c r="K9173" s="79" t="str">
        <v/>
      </c>
    </row>
    <row r="9174">
      <c r="A9174" s="81" t="str">
        <v/>
      </c>
      <c r="B9174" s="81" t="str">
        <v/>
      </c>
      <c r="C9174" s="83">
        <f>IF($E9174="","",IFERROR(VLOOKUP(TRIM(E9174&amp;""),'Référentiel Articles'!$A$2:$F$634,2,FALSE),""))</f>
      </c>
      <c r="D9174" s="83">
        <f>IF($E9174="","",IFERROR(VLOOKUP(TRIM(E9174&amp;""),'Référentiel Articles'!$A$2:$F$634,3,FALSE),""))</f>
      </c>
      <c r="E9174" s="81" t="str">
        <v/>
      </c>
      <c r="F9174" s="83">
        <f>IF($E9174="","",IFERROR(VLOOKUP(TRIM(E9174&amp;""),'Référentiel Articles'!$A$2:$F$634,4,FALSE),""))</f>
      </c>
      <c r="G9174" s="84">
        <f>IF($E9174="","",IFERROR(VLOOKUP(TRIM(E9174&amp;""),'Référentiel Articles'!$A$2:$F$634,5,FALSE),""))</f>
      </c>
      <c r="H9174" s="85" t="str">
        <v/>
      </c>
      <c r="I9174" s="84">
        <f>IF($E9174="","",IFERROR(VLOOKUP(TRIM(E9174&amp;""),'Référentiel Articles'!$A$2:$F$634,6,FALSE),""))</f>
      </c>
      <c r="J9174" s="90">
        <f>IF(OR($E9174="",$H9174=""),"",$H9174*$I9174)</f>
      </c>
      <c r="K9174" s="87" t="str">
        <v/>
      </c>
    </row>
    <row r="9175">
      <c r="A9175" s="74" t="str">
        <v/>
      </c>
      <c r="B9175" s="74" t="str">
        <v/>
      </c>
      <c r="C9175" s="75">
        <f>IF($E9175="","",IFERROR(VLOOKUP(TRIM(E9175&amp;""),'Référentiel Articles'!$A$2:$F$634,2,FALSE),""))</f>
      </c>
      <c r="D9175" s="75">
        <f>IF($E9175="","",IFERROR(VLOOKUP(TRIM(E9175&amp;""),'Référentiel Articles'!$A$2:$F$634,3,FALSE),""))</f>
      </c>
      <c r="E9175" s="74" t="str">
        <v/>
      </c>
      <c r="F9175" s="75">
        <f>IF($E9175="","",IFERROR(VLOOKUP(TRIM(E9175&amp;""),'Référentiel Articles'!$A$2:$F$634,4,FALSE),""))</f>
      </c>
      <c r="G9175" s="76">
        <f>IF($E9175="","",IFERROR(VLOOKUP(TRIM(E9175&amp;""),'Référentiel Articles'!$A$2:$F$634,5,FALSE),""))</f>
      </c>
      <c r="H9175" s="77" t="str">
        <v/>
      </c>
      <c r="I9175" s="76">
        <f>IF($E9175="","",IFERROR(VLOOKUP(TRIM(E9175&amp;""),'Référentiel Articles'!$A$2:$F$634,6,FALSE),""))</f>
      </c>
      <c r="J9175" s="78">
        <f>IF(OR($E9175="",$H9175=""),"",$H9175*$I9175)</f>
      </c>
      <c r="K9175" s="79" t="str">
        <v/>
      </c>
    </row>
    <row r="9176">
      <c r="A9176" s="81" t="str">
        <v/>
      </c>
      <c r="B9176" s="81" t="str">
        <v/>
      </c>
      <c r="C9176" s="83">
        <f>IF($E9176="","",IFERROR(VLOOKUP(TRIM(E9176&amp;""),'Référentiel Articles'!$A$2:$F$634,2,FALSE),""))</f>
      </c>
      <c r="D9176" s="83">
        <f>IF($E9176="","",IFERROR(VLOOKUP(TRIM(E9176&amp;""),'Référentiel Articles'!$A$2:$F$634,3,FALSE),""))</f>
      </c>
      <c r="E9176" s="81" t="str">
        <v/>
      </c>
      <c r="F9176" s="83">
        <f>IF($E9176="","",IFERROR(VLOOKUP(TRIM(E9176&amp;""),'Référentiel Articles'!$A$2:$F$634,4,FALSE),""))</f>
      </c>
      <c r="G9176" s="84">
        <f>IF($E9176="","",IFERROR(VLOOKUP(TRIM(E9176&amp;""),'Référentiel Articles'!$A$2:$F$634,5,FALSE),""))</f>
      </c>
      <c r="H9176" s="85" t="str">
        <v/>
      </c>
      <c r="I9176" s="84">
        <f>IF($E9176="","",IFERROR(VLOOKUP(TRIM(E9176&amp;""),'Référentiel Articles'!$A$2:$F$634,6,FALSE),""))</f>
      </c>
      <c r="J9176" s="90">
        <f>IF(OR($E9176="",$H9176=""),"",$H9176*$I9176)</f>
      </c>
      <c r="K9176" s="87" t="str">
        <v/>
      </c>
    </row>
    <row r="9177">
      <c r="A9177" s="74" t="str">
        <v/>
      </c>
      <c r="B9177" s="74" t="str">
        <v/>
      </c>
      <c r="C9177" s="75">
        <f>IF($E9177="","",IFERROR(VLOOKUP(TRIM(E9177&amp;""),'Référentiel Articles'!$A$2:$F$634,2,FALSE),""))</f>
      </c>
      <c r="D9177" s="75">
        <f>IF($E9177="","",IFERROR(VLOOKUP(TRIM(E9177&amp;""),'Référentiel Articles'!$A$2:$F$634,3,FALSE),""))</f>
      </c>
      <c r="E9177" s="74" t="str">
        <v/>
      </c>
      <c r="F9177" s="75">
        <f>IF($E9177="","",IFERROR(VLOOKUP(TRIM(E9177&amp;""),'Référentiel Articles'!$A$2:$F$634,4,FALSE),""))</f>
      </c>
      <c r="G9177" s="76">
        <f>IF($E9177="","",IFERROR(VLOOKUP(TRIM(E9177&amp;""),'Référentiel Articles'!$A$2:$F$634,5,FALSE),""))</f>
      </c>
      <c r="H9177" s="77" t="str">
        <v/>
      </c>
      <c r="I9177" s="76">
        <f>IF($E9177="","",IFERROR(VLOOKUP(TRIM(E9177&amp;""),'Référentiel Articles'!$A$2:$F$634,6,FALSE),""))</f>
      </c>
      <c r="J9177" s="78">
        <f>IF(OR($E9177="",$H9177=""),"",$H9177*$I9177)</f>
      </c>
      <c r="K9177" s="79" t="str">
        <v/>
      </c>
    </row>
    <row r="9178">
      <c r="A9178" s="81" t="str">
        <v/>
      </c>
      <c r="B9178" s="81" t="str">
        <v/>
      </c>
      <c r="C9178" s="83">
        <f>IF($E9178="","",IFERROR(VLOOKUP(TRIM(E9178&amp;""),'Référentiel Articles'!$A$2:$F$634,2,FALSE),""))</f>
      </c>
      <c r="D9178" s="83">
        <f>IF($E9178="","",IFERROR(VLOOKUP(TRIM(E9178&amp;""),'Référentiel Articles'!$A$2:$F$634,3,FALSE),""))</f>
      </c>
      <c r="E9178" s="81" t="str">
        <v/>
      </c>
      <c r="F9178" s="83">
        <f>IF($E9178="","",IFERROR(VLOOKUP(TRIM(E9178&amp;""),'Référentiel Articles'!$A$2:$F$634,4,FALSE),""))</f>
      </c>
      <c r="G9178" s="84">
        <f>IF($E9178="","",IFERROR(VLOOKUP(TRIM(E9178&amp;""),'Référentiel Articles'!$A$2:$F$634,5,FALSE),""))</f>
      </c>
      <c r="H9178" s="85" t="str">
        <v/>
      </c>
      <c r="I9178" s="84">
        <f>IF($E9178="","",IFERROR(VLOOKUP(TRIM(E9178&amp;""),'Référentiel Articles'!$A$2:$F$634,6,FALSE),""))</f>
      </c>
      <c r="J9178" s="90">
        <f>IF(OR($E9178="",$H9178=""),"",$H9178*$I9178)</f>
      </c>
      <c r="K9178" s="87" t="str">
        <v/>
      </c>
    </row>
    <row r="9179">
      <c r="A9179" s="74" t="str">
        <v/>
      </c>
      <c r="B9179" s="74" t="str">
        <v/>
      </c>
      <c r="C9179" s="75">
        <f>IF($E9179="","",IFERROR(VLOOKUP(TRIM(E9179&amp;""),'Référentiel Articles'!$A$2:$F$634,2,FALSE),""))</f>
      </c>
      <c r="D9179" s="75">
        <f>IF($E9179="","",IFERROR(VLOOKUP(TRIM(E9179&amp;""),'Référentiel Articles'!$A$2:$F$634,3,FALSE),""))</f>
      </c>
      <c r="E9179" s="74" t="str">
        <v/>
      </c>
      <c r="F9179" s="75">
        <f>IF($E9179="","",IFERROR(VLOOKUP(TRIM(E9179&amp;""),'Référentiel Articles'!$A$2:$F$634,4,FALSE),""))</f>
      </c>
      <c r="G9179" s="76">
        <f>IF($E9179="","",IFERROR(VLOOKUP(TRIM(E9179&amp;""),'Référentiel Articles'!$A$2:$F$634,5,FALSE),""))</f>
      </c>
      <c r="H9179" s="77" t="str">
        <v/>
      </c>
      <c r="I9179" s="76">
        <f>IF($E9179="","",IFERROR(VLOOKUP(TRIM(E9179&amp;""),'Référentiel Articles'!$A$2:$F$634,6,FALSE),""))</f>
      </c>
      <c r="J9179" s="78">
        <f>IF(OR($E9179="",$H9179=""),"",$H9179*$I9179)</f>
      </c>
      <c r="K9179" s="79" t="str">
        <v/>
      </c>
    </row>
    <row r="9180">
      <c r="A9180" s="81" t="str">
        <v/>
      </c>
      <c r="B9180" s="81" t="str">
        <v/>
      </c>
      <c r="C9180" s="83">
        <f>IF($E9180="","",IFERROR(VLOOKUP(TRIM(E9180&amp;""),'Référentiel Articles'!$A$2:$F$634,2,FALSE),""))</f>
      </c>
      <c r="D9180" s="83">
        <f>IF($E9180="","",IFERROR(VLOOKUP(TRIM(E9180&amp;""),'Référentiel Articles'!$A$2:$F$634,3,FALSE),""))</f>
      </c>
      <c r="E9180" s="81" t="str">
        <v/>
      </c>
      <c r="F9180" s="83">
        <f>IF($E9180="","",IFERROR(VLOOKUP(TRIM(E9180&amp;""),'Référentiel Articles'!$A$2:$F$634,4,FALSE),""))</f>
      </c>
      <c r="G9180" s="84">
        <f>IF($E9180="","",IFERROR(VLOOKUP(TRIM(E9180&amp;""),'Référentiel Articles'!$A$2:$F$634,5,FALSE),""))</f>
      </c>
      <c r="H9180" s="85" t="str">
        <v/>
      </c>
      <c r="I9180" s="84">
        <f>IF($E9180="","",IFERROR(VLOOKUP(TRIM(E9180&amp;""),'Référentiel Articles'!$A$2:$F$634,6,FALSE),""))</f>
      </c>
      <c r="J9180" s="90">
        <f>IF(OR($E9180="",$H9180=""),"",$H9180*$I9180)</f>
      </c>
      <c r="K9180" s="87" t="str">
        <v/>
      </c>
    </row>
    <row r="9181">
      <c r="A9181" s="74" t="str">
        <v/>
      </c>
      <c r="B9181" s="74" t="str">
        <v/>
      </c>
      <c r="C9181" s="75">
        <f>IF($E9181="","",IFERROR(VLOOKUP(TRIM(E9181&amp;""),'Référentiel Articles'!$A$2:$F$634,2,FALSE),""))</f>
      </c>
      <c r="D9181" s="75">
        <f>IF($E9181="","",IFERROR(VLOOKUP(TRIM(E9181&amp;""),'Référentiel Articles'!$A$2:$F$634,3,FALSE),""))</f>
      </c>
      <c r="E9181" s="74" t="str">
        <v/>
      </c>
      <c r="F9181" s="75">
        <f>IF($E9181="","",IFERROR(VLOOKUP(TRIM(E9181&amp;""),'Référentiel Articles'!$A$2:$F$634,4,FALSE),""))</f>
      </c>
      <c r="G9181" s="76">
        <f>IF($E9181="","",IFERROR(VLOOKUP(TRIM(E9181&amp;""),'Référentiel Articles'!$A$2:$F$634,5,FALSE),""))</f>
      </c>
      <c r="H9181" s="77" t="str">
        <v/>
      </c>
      <c r="I9181" s="76">
        <f>IF($E9181="","",IFERROR(VLOOKUP(TRIM(E9181&amp;""),'Référentiel Articles'!$A$2:$F$634,6,FALSE),""))</f>
      </c>
      <c r="J9181" s="78">
        <f>IF(OR($E9181="",$H9181=""),"",$H9181*$I9181)</f>
      </c>
      <c r="K9181" s="79" t="str">
        <v/>
      </c>
    </row>
    <row r="9182">
      <c r="A9182" s="81" t="str">
        <v/>
      </c>
      <c r="B9182" s="81" t="str">
        <v/>
      </c>
      <c r="C9182" s="83">
        <f>IF($E9182="","",IFERROR(VLOOKUP(TRIM(E9182&amp;""),'Référentiel Articles'!$A$2:$F$634,2,FALSE),""))</f>
      </c>
      <c r="D9182" s="83">
        <f>IF($E9182="","",IFERROR(VLOOKUP(TRIM(E9182&amp;""),'Référentiel Articles'!$A$2:$F$634,3,FALSE),""))</f>
      </c>
      <c r="E9182" s="81" t="str">
        <v/>
      </c>
      <c r="F9182" s="83">
        <f>IF($E9182="","",IFERROR(VLOOKUP(TRIM(E9182&amp;""),'Référentiel Articles'!$A$2:$F$634,4,FALSE),""))</f>
      </c>
      <c r="G9182" s="84">
        <f>IF($E9182="","",IFERROR(VLOOKUP(TRIM(E9182&amp;""),'Référentiel Articles'!$A$2:$F$634,5,FALSE),""))</f>
      </c>
      <c r="H9182" s="85" t="str">
        <v/>
      </c>
      <c r="I9182" s="84">
        <f>IF($E9182="","",IFERROR(VLOOKUP(TRIM(E9182&amp;""),'Référentiel Articles'!$A$2:$F$634,6,FALSE),""))</f>
      </c>
      <c r="J9182" s="90">
        <f>IF(OR($E9182="",$H9182=""),"",$H9182*$I9182)</f>
      </c>
      <c r="K9182" s="87" t="str">
        <v/>
      </c>
    </row>
    <row r="9183">
      <c r="A9183" s="74" t="str">
        <v/>
      </c>
      <c r="B9183" s="74" t="str">
        <v/>
      </c>
      <c r="C9183" s="75">
        <f>IF($E9183="","",IFERROR(VLOOKUP(TRIM(E9183&amp;""),'Référentiel Articles'!$A$2:$F$634,2,FALSE),""))</f>
      </c>
      <c r="D9183" s="75">
        <f>IF($E9183="","",IFERROR(VLOOKUP(TRIM(E9183&amp;""),'Référentiel Articles'!$A$2:$F$634,3,FALSE),""))</f>
      </c>
      <c r="E9183" s="74" t="str">
        <v/>
      </c>
      <c r="F9183" s="75">
        <f>IF($E9183="","",IFERROR(VLOOKUP(TRIM(E9183&amp;""),'Référentiel Articles'!$A$2:$F$634,4,FALSE),""))</f>
      </c>
      <c r="G9183" s="76">
        <f>IF($E9183="","",IFERROR(VLOOKUP(TRIM(E9183&amp;""),'Référentiel Articles'!$A$2:$F$634,5,FALSE),""))</f>
      </c>
      <c r="H9183" s="77" t="str">
        <v/>
      </c>
      <c r="I9183" s="76">
        <f>IF($E9183="","",IFERROR(VLOOKUP(TRIM(E9183&amp;""),'Référentiel Articles'!$A$2:$F$634,6,FALSE),""))</f>
      </c>
      <c r="J9183" s="78">
        <f>IF(OR($E9183="",$H9183=""),"",$H9183*$I9183)</f>
      </c>
      <c r="K9183" s="79" t="str">
        <v/>
      </c>
    </row>
    <row r="9184">
      <c r="A9184" s="81" t="str">
        <v/>
      </c>
      <c r="B9184" s="81" t="str">
        <v/>
      </c>
      <c r="C9184" s="83">
        <f>IF($E9184="","",IFERROR(VLOOKUP(TRIM(E9184&amp;""),'Référentiel Articles'!$A$2:$F$634,2,FALSE),""))</f>
      </c>
      <c r="D9184" s="83">
        <f>IF($E9184="","",IFERROR(VLOOKUP(TRIM(E9184&amp;""),'Référentiel Articles'!$A$2:$F$634,3,FALSE),""))</f>
      </c>
      <c r="E9184" s="81" t="str">
        <v/>
      </c>
      <c r="F9184" s="83">
        <f>IF($E9184="","",IFERROR(VLOOKUP(TRIM(E9184&amp;""),'Référentiel Articles'!$A$2:$F$634,4,FALSE),""))</f>
      </c>
      <c r="G9184" s="84">
        <f>IF($E9184="","",IFERROR(VLOOKUP(TRIM(E9184&amp;""),'Référentiel Articles'!$A$2:$F$634,5,FALSE),""))</f>
      </c>
      <c r="H9184" s="85" t="str">
        <v/>
      </c>
      <c r="I9184" s="84">
        <f>IF($E9184="","",IFERROR(VLOOKUP(TRIM(E9184&amp;""),'Référentiel Articles'!$A$2:$F$634,6,FALSE),""))</f>
      </c>
      <c r="J9184" s="90">
        <f>IF(OR($E9184="",$H9184=""),"",$H9184*$I9184)</f>
      </c>
      <c r="K9184" s="87" t="str">
        <v/>
      </c>
    </row>
    <row r="9185">
      <c r="A9185" s="74" t="str">
        <v/>
      </c>
      <c r="B9185" s="74" t="str">
        <v/>
      </c>
      <c r="C9185" s="75">
        <f>IF($E9185="","",IFERROR(VLOOKUP(TRIM(E9185&amp;""),'Référentiel Articles'!$A$2:$F$634,2,FALSE),""))</f>
      </c>
      <c r="D9185" s="75">
        <f>IF($E9185="","",IFERROR(VLOOKUP(TRIM(E9185&amp;""),'Référentiel Articles'!$A$2:$F$634,3,FALSE),""))</f>
      </c>
      <c r="E9185" s="74" t="str">
        <v/>
      </c>
      <c r="F9185" s="75">
        <f>IF($E9185="","",IFERROR(VLOOKUP(TRIM(E9185&amp;""),'Référentiel Articles'!$A$2:$F$634,4,FALSE),""))</f>
      </c>
      <c r="G9185" s="76">
        <f>IF($E9185="","",IFERROR(VLOOKUP(TRIM(E9185&amp;""),'Référentiel Articles'!$A$2:$F$634,5,FALSE),""))</f>
      </c>
      <c r="H9185" s="77" t="str">
        <v/>
      </c>
      <c r="I9185" s="76">
        <f>IF($E9185="","",IFERROR(VLOOKUP(TRIM(E9185&amp;""),'Référentiel Articles'!$A$2:$F$634,6,FALSE),""))</f>
      </c>
      <c r="J9185" s="78">
        <f>IF(OR($E9185="",$H9185=""),"",$H9185*$I9185)</f>
      </c>
      <c r="K9185" s="79" t="str">
        <v/>
      </c>
    </row>
    <row r="9186">
      <c r="A9186" s="81" t="str">
        <v/>
      </c>
      <c r="B9186" s="81" t="str">
        <v/>
      </c>
      <c r="C9186" s="83">
        <f>IF($E9186="","",IFERROR(VLOOKUP(TRIM(E9186&amp;""),'Référentiel Articles'!$A$2:$F$634,2,FALSE),""))</f>
      </c>
      <c r="D9186" s="83">
        <f>IF($E9186="","",IFERROR(VLOOKUP(TRIM(E9186&amp;""),'Référentiel Articles'!$A$2:$F$634,3,FALSE),""))</f>
      </c>
      <c r="E9186" s="81" t="str">
        <v/>
      </c>
      <c r="F9186" s="83">
        <f>IF($E9186="","",IFERROR(VLOOKUP(TRIM(E9186&amp;""),'Référentiel Articles'!$A$2:$F$634,4,FALSE),""))</f>
      </c>
      <c r="G9186" s="84">
        <f>IF($E9186="","",IFERROR(VLOOKUP(TRIM(E9186&amp;""),'Référentiel Articles'!$A$2:$F$634,5,FALSE),""))</f>
      </c>
      <c r="H9186" s="85" t="str">
        <v/>
      </c>
      <c r="I9186" s="84">
        <f>IF($E9186="","",IFERROR(VLOOKUP(TRIM(E9186&amp;""),'Référentiel Articles'!$A$2:$F$634,6,FALSE),""))</f>
      </c>
      <c r="J9186" s="90">
        <f>IF(OR($E9186="",$H9186=""),"",$H9186*$I9186)</f>
      </c>
      <c r="K9186" s="87" t="str">
        <v/>
      </c>
    </row>
    <row r="9187">
      <c r="A9187" s="74" t="str">
        <v/>
      </c>
      <c r="B9187" s="74" t="str">
        <v/>
      </c>
      <c r="C9187" s="75">
        <f>IF($E9187="","",IFERROR(VLOOKUP(TRIM(E9187&amp;""),'Référentiel Articles'!$A$2:$F$634,2,FALSE),""))</f>
      </c>
      <c r="D9187" s="75">
        <f>IF($E9187="","",IFERROR(VLOOKUP(TRIM(E9187&amp;""),'Référentiel Articles'!$A$2:$F$634,3,FALSE),""))</f>
      </c>
      <c r="E9187" s="74" t="str">
        <v/>
      </c>
      <c r="F9187" s="75">
        <f>IF($E9187="","",IFERROR(VLOOKUP(TRIM(E9187&amp;""),'Référentiel Articles'!$A$2:$F$634,4,FALSE),""))</f>
      </c>
      <c r="G9187" s="76">
        <f>IF($E9187="","",IFERROR(VLOOKUP(TRIM(E9187&amp;""),'Référentiel Articles'!$A$2:$F$634,5,FALSE),""))</f>
      </c>
      <c r="H9187" s="77" t="str">
        <v/>
      </c>
      <c r="I9187" s="76">
        <f>IF($E9187="","",IFERROR(VLOOKUP(TRIM(E9187&amp;""),'Référentiel Articles'!$A$2:$F$634,6,FALSE),""))</f>
      </c>
      <c r="J9187" s="78">
        <f>IF(OR($E9187="",$H9187=""),"",$H9187*$I9187)</f>
      </c>
      <c r="K9187" s="79" t="str">
        <v/>
      </c>
    </row>
    <row r="9188">
      <c r="A9188" s="81" t="str">
        <v/>
      </c>
      <c r="B9188" s="81" t="str">
        <v/>
      </c>
      <c r="C9188" s="83">
        <f>IF($E9188="","",IFERROR(VLOOKUP(TRIM(E9188&amp;""),'Référentiel Articles'!$A$2:$F$634,2,FALSE),""))</f>
      </c>
      <c r="D9188" s="83">
        <f>IF($E9188="","",IFERROR(VLOOKUP(TRIM(E9188&amp;""),'Référentiel Articles'!$A$2:$F$634,3,FALSE),""))</f>
      </c>
      <c r="E9188" s="81" t="str">
        <v/>
      </c>
      <c r="F9188" s="83">
        <f>IF($E9188="","",IFERROR(VLOOKUP(TRIM(E9188&amp;""),'Référentiel Articles'!$A$2:$F$634,4,FALSE),""))</f>
      </c>
      <c r="G9188" s="84">
        <f>IF($E9188="","",IFERROR(VLOOKUP(TRIM(E9188&amp;""),'Référentiel Articles'!$A$2:$F$634,5,FALSE),""))</f>
      </c>
      <c r="H9188" s="85" t="str">
        <v/>
      </c>
      <c r="I9188" s="84">
        <f>IF($E9188="","",IFERROR(VLOOKUP(TRIM(E9188&amp;""),'Référentiel Articles'!$A$2:$F$634,6,FALSE),""))</f>
      </c>
      <c r="J9188" s="90">
        <f>IF(OR($E9188="",$H9188=""),"",$H9188*$I9188)</f>
      </c>
      <c r="K9188" s="87" t="str">
        <v/>
      </c>
    </row>
    <row r="9189">
      <c r="A9189" s="74" t="str">
        <v/>
      </c>
      <c r="B9189" s="74" t="str">
        <v/>
      </c>
      <c r="C9189" s="75">
        <f>IF($E9189="","",IFERROR(VLOOKUP(TRIM(E9189&amp;""),'Référentiel Articles'!$A$2:$F$634,2,FALSE),""))</f>
      </c>
      <c r="D9189" s="75">
        <f>IF($E9189="","",IFERROR(VLOOKUP(TRIM(E9189&amp;""),'Référentiel Articles'!$A$2:$F$634,3,FALSE),""))</f>
      </c>
      <c r="E9189" s="74" t="str">
        <v/>
      </c>
      <c r="F9189" s="75">
        <f>IF($E9189="","",IFERROR(VLOOKUP(TRIM(E9189&amp;""),'Référentiel Articles'!$A$2:$F$634,4,FALSE),""))</f>
      </c>
      <c r="G9189" s="76">
        <f>IF($E9189="","",IFERROR(VLOOKUP(TRIM(E9189&amp;""),'Référentiel Articles'!$A$2:$F$634,5,FALSE),""))</f>
      </c>
      <c r="H9189" s="77" t="str">
        <v/>
      </c>
      <c r="I9189" s="76">
        <f>IF($E9189="","",IFERROR(VLOOKUP(TRIM(E9189&amp;""),'Référentiel Articles'!$A$2:$F$634,6,FALSE),""))</f>
      </c>
      <c r="J9189" s="78">
        <f>IF(OR($E9189="",$H9189=""),"",$H9189*$I9189)</f>
      </c>
      <c r="K9189" s="79" t="str">
        <v/>
      </c>
    </row>
    <row r="9190">
      <c r="A9190" s="81" t="str">
        <v/>
      </c>
      <c r="B9190" s="81" t="str">
        <v/>
      </c>
      <c r="C9190" s="83">
        <f>IF($E9190="","",IFERROR(VLOOKUP(TRIM(E9190&amp;""),'Référentiel Articles'!$A$2:$F$634,2,FALSE),""))</f>
      </c>
      <c r="D9190" s="83">
        <f>IF($E9190="","",IFERROR(VLOOKUP(TRIM(E9190&amp;""),'Référentiel Articles'!$A$2:$F$634,3,FALSE),""))</f>
      </c>
      <c r="E9190" s="81" t="str">
        <v/>
      </c>
      <c r="F9190" s="83">
        <f>IF($E9190="","",IFERROR(VLOOKUP(TRIM(E9190&amp;""),'Référentiel Articles'!$A$2:$F$634,4,FALSE),""))</f>
      </c>
      <c r="G9190" s="84">
        <f>IF($E9190="","",IFERROR(VLOOKUP(TRIM(E9190&amp;""),'Référentiel Articles'!$A$2:$F$634,5,FALSE),""))</f>
      </c>
      <c r="H9190" s="85" t="str">
        <v/>
      </c>
      <c r="I9190" s="84">
        <f>IF($E9190="","",IFERROR(VLOOKUP(TRIM(E9190&amp;""),'Référentiel Articles'!$A$2:$F$634,6,FALSE),""))</f>
      </c>
      <c r="J9190" s="90">
        <f>IF(OR($E9190="",$H9190=""),"",$H9190*$I9190)</f>
      </c>
      <c r="K9190" s="87" t="str">
        <v/>
      </c>
    </row>
    <row r="9191">
      <c r="A9191" s="74" t="str">
        <v/>
      </c>
      <c r="B9191" s="74" t="str">
        <v/>
      </c>
      <c r="C9191" s="75">
        <f>IF($E9191="","",IFERROR(VLOOKUP(TRIM(E9191&amp;""),'Référentiel Articles'!$A$2:$F$634,2,FALSE),""))</f>
      </c>
      <c r="D9191" s="75">
        <f>IF($E9191="","",IFERROR(VLOOKUP(TRIM(E9191&amp;""),'Référentiel Articles'!$A$2:$F$634,3,FALSE),""))</f>
      </c>
      <c r="E9191" s="74" t="str">
        <v/>
      </c>
      <c r="F9191" s="75">
        <f>IF($E9191="","",IFERROR(VLOOKUP(TRIM(E9191&amp;""),'Référentiel Articles'!$A$2:$F$634,4,FALSE),""))</f>
      </c>
      <c r="G9191" s="76">
        <f>IF($E9191="","",IFERROR(VLOOKUP(TRIM(E9191&amp;""),'Référentiel Articles'!$A$2:$F$634,5,FALSE),""))</f>
      </c>
      <c r="H9191" s="77" t="str">
        <v/>
      </c>
      <c r="I9191" s="76">
        <f>IF($E9191="","",IFERROR(VLOOKUP(TRIM(E9191&amp;""),'Référentiel Articles'!$A$2:$F$634,6,FALSE),""))</f>
      </c>
      <c r="J9191" s="78">
        <f>IF(OR($E9191="",$H9191=""),"",$H9191*$I9191)</f>
      </c>
      <c r="K9191" s="79" t="str">
        <v/>
      </c>
    </row>
    <row r="9192">
      <c r="A9192" s="81" t="str">
        <v/>
      </c>
      <c r="B9192" s="81" t="str">
        <v/>
      </c>
      <c r="C9192" s="83">
        <f>IF($E9192="","",IFERROR(VLOOKUP(TRIM(E9192&amp;""),'Référentiel Articles'!$A$2:$F$634,2,FALSE),""))</f>
      </c>
      <c r="D9192" s="83">
        <f>IF($E9192="","",IFERROR(VLOOKUP(TRIM(E9192&amp;""),'Référentiel Articles'!$A$2:$F$634,3,FALSE),""))</f>
      </c>
      <c r="E9192" s="81" t="str">
        <v/>
      </c>
      <c r="F9192" s="83">
        <f>IF($E9192="","",IFERROR(VLOOKUP(TRIM(E9192&amp;""),'Référentiel Articles'!$A$2:$F$634,4,FALSE),""))</f>
      </c>
      <c r="G9192" s="84">
        <f>IF($E9192="","",IFERROR(VLOOKUP(TRIM(E9192&amp;""),'Référentiel Articles'!$A$2:$F$634,5,FALSE),""))</f>
      </c>
      <c r="H9192" s="85" t="str">
        <v/>
      </c>
      <c r="I9192" s="84">
        <f>IF($E9192="","",IFERROR(VLOOKUP(TRIM(E9192&amp;""),'Référentiel Articles'!$A$2:$F$634,6,FALSE),""))</f>
      </c>
      <c r="J9192" s="90">
        <f>IF(OR($E9192="",$H9192=""),"",$H9192*$I9192)</f>
      </c>
      <c r="K9192" s="87" t="str">
        <v/>
      </c>
    </row>
    <row r="9193">
      <c r="A9193" s="74" t="str">
        <v/>
      </c>
      <c r="B9193" s="74" t="str">
        <v/>
      </c>
      <c r="C9193" s="75">
        <f>IF($E9193="","",IFERROR(VLOOKUP(TRIM(E9193&amp;""),'Référentiel Articles'!$A$2:$F$634,2,FALSE),""))</f>
      </c>
      <c r="D9193" s="75">
        <f>IF($E9193="","",IFERROR(VLOOKUP(TRIM(E9193&amp;""),'Référentiel Articles'!$A$2:$F$634,3,FALSE),""))</f>
      </c>
      <c r="E9193" s="74" t="str">
        <v/>
      </c>
      <c r="F9193" s="75">
        <f>IF($E9193="","",IFERROR(VLOOKUP(TRIM(E9193&amp;""),'Référentiel Articles'!$A$2:$F$634,4,FALSE),""))</f>
      </c>
      <c r="G9193" s="76">
        <f>IF($E9193="","",IFERROR(VLOOKUP(TRIM(E9193&amp;""),'Référentiel Articles'!$A$2:$F$634,5,FALSE),""))</f>
      </c>
      <c r="H9193" s="77" t="str">
        <v/>
      </c>
      <c r="I9193" s="76">
        <f>IF($E9193="","",IFERROR(VLOOKUP(TRIM(E9193&amp;""),'Référentiel Articles'!$A$2:$F$634,6,FALSE),""))</f>
      </c>
      <c r="J9193" s="78">
        <f>IF(OR($E9193="",$H9193=""),"",$H9193*$I9193)</f>
      </c>
      <c r="K9193" s="79" t="str">
        <v/>
      </c>
    </row>
    <row r="9194">
      <c r="A9194" s="81" t="str">
        <v/>
      </c>
      <c r="B9194" s="81" t="str">
        <v/>
      </c>
      <c r="C9194" s="83">
        <f>IF($E9194="","",IFERROR(VLOOKUP(TRIM(E9194&amp;""),'Référentiel Articles'!$A$2:$F$634,2,FALSE),""))</f>
      </c>
      <c r="D9194" s="83">
        <f>IF($E9194="","",IFERROR(VLOOKUP(TRIM(E9194&amp;""),'Référentiel Articles'!$A$2:$F$634,3,FALSE),""))</f>
      </c>
      <c r="E9194" s="81" t="str">
        <v/>
      </c>
      <c r="F9194" s="83">
        <f>IF($E9194="","",IFERROR(VLOOKUP(TRIM(E9194&amp;""),'Référentiel Articles'!$A$2:$F$634,4,FALSE),""))</f>
      </c>
      <c r="G9194" s="84">
        <f>IF($E9194="","",IFERROR(VLOOKUP(TRIM(E9194&amp;""),'Référentiel Articles'!$A$2:$F$634,5,FALSE),""))</f>
      </c>
      <c r="H9194" s="85" t="str">
        <v/>
      </c>
      <c r="I9194" s="84">
        <f>IF($E9194="","",IFERROR(VLOOKUP(TRIM(E9194&amp;""),'Référentiel Articles'!$A$2:$F$634,6,FALSE),""))</f>
      </c>
      <c r="J9194" s="90">
        <f>IF(OR($E9194="",$H9194=""),"",$H9194*$I9194)</f>
      </c>
      <c r="K9194" s="87" t="str">
        <v/>
      </c>
    </row>
    <row r="9195">
      <c r="A9195" s="74" t="str">
        <v/>
      </c>
      <c r="B9195" s="74" t="str">
        <v/>
      </c>
      <c r="C9195" s="75">
        <f>IF($E9195="","",IFERROR(VLOOKUP(TRIM(E9195&amp;""),'Référentiel Articles'!$A$2:$F$634,2,FALSE),""))</f>
      </c>
      <c r="D9195" s="75">
        <f>IF($E9195="","",IFERROR(VLOOKUP(TRIM(E9195&amp;""),'Référentiel Articles'!$A$2:$F$634,3,FALSE),""))</f>
      </c>
      <c r="E9195" s="74" t="str">
        <v/>
      </c>
      <c r="F9195" s="75">
        <f>IF($E9195="","",IFERROR(VLOOKUP(TRIM(E9195&amp;""),'Référentiel Articles'!$A$2:$F$634,4,FALSE),""))</f>
      </c>
      <c r="G9195" s="76">
        <f>IF($E9195="","",IFERROR(VLOOKUP(TRIM(E9195&amp;""),'Référentiel Articles'!$A$2:$F$634,5,FALSE),""))</f>
      </c>
      <c r="H9195" s="77" t="str">
        <v/>
      </c>
      <c r="I9195" s="76">
        <f>IF($E9195="","",IFERROR(VLOOKUP(TRIM(E9195&amp;""),'Référentiel Articles'!$A$2:$F$634,6,FALSE),""))</f>
      </c>
      <c r="J9195" s="78">
        <f>IF(OR($E9195="",$H9195=""),"",$H9195*$I9195)</f>
      </c>
      <c r="K9195" s="79" t="str">
        <v/>
      </c>
    </row>
    <row r="9196">
      <c r="A9196" s="81" t="str">
        <v/>
      </c>
      <c r="B9196" s="81" t="str">
        <v/>
      </c>
      <c r="C9196" s="83">
        <f>IF($E9196="","",IFERROR(VLOOKUP(TRIM(E9196&amp;""),'Référentiel Articles'!$A$2:$F$634,2,FALSE),""))</f>
      </c>
      <c r="D9196" s="83">
        <f>IF($E9196="","",IFERROR(VLOOKUP(TRIM(E9196&amp;""),'Référentiel Articles'!$A$2:$F$634,3,FALSE),""))</f>
      </c>
      <c r="E9196" s="81" t="str">
        <v/>
      </c>
      <c r="F9196" s="83">
        <f>IF($E9196="","",IFERROR(VLOOKUP(TRIM(E9196&amp;""),'Référentiel Articles'!$A$2:$F$634,4,FALSE),""))</f>
      </c>
      <c r="G9196" s="84">
        <f>IF($E9196="","",IFERROR(VLOOKUP(TRIM(E9196&amp;""),'Référentiel Articles'!$A$2:$F$634,5,FALSE),""))</f>
      </c>
      <c r="H9196" s="85" t="str">
        <v/>
      </c>
      <c r="I9196" s="84">
        <f>IF($E9196="","",IFERROR(VLOOKUP(TRIM(E9196&amp;""),'Référentiel Articles'!$A$2:$F$634,6,FALSE),""))</f>
      </c>
      <c r="J9196" s="90">
        <f>IF(OR($E9196="",$H9196=""),"",$H9196*$I9196)</f>
      </c>
      <c r="K9196" s="87" t="str">
        <v/>
      </c>
    </row>
    <row r="9197">
      <c r="A9197" s="74" t="str">
        <v/>
      </c>
      <c r="B9197" s="74" t="str">
        <v/>
      </c>
      <c r="C9197" s="75">
        <f>IF($E9197="","",IFERROR(VLOOKUP(TRIM(E9197&amp;""),'Référentiel Articles'!$A$2:$F$634,2,FALSE),""))</f>
      </c>
      <c r="D9197" s="75">
        <f>IF($E9197="","",IFERROR(VLOOKUP(TRIM(E9197&amp;""),'Référentiel Articles'!$A$2:$F$634,3,FALSE),""))</f>
      </c>
      <c r="E9197" s="74" t="str">
        <v/>
      </c>
      <c r="F9197" s="75">
        <f>IF($E9197="","",IFERROR(VLOOKUP(TRIM(E9197&amp;""),'Référentiel Articles'!$A$2:$F$634,4,FALSE),""))</f>
      </c>
      <c r="G9197" s="76">
        <f>IF($E9197="","",IFERROR(VLOOKUP(TRIM(E9197&amp;""),'Référentiel Articles'!$A$2:$F$634,5,FALSE),""))</f>
      </c>
      <c r="H9197" s="77" t="str">
        <v/>
      </c>
      <c r="I9197" s="76">
        <f>IF($E9197="","",IFERROR(VLOOKUP(TRIM(E9197&amp;""),'Référentiel Articles'!$A$2:$F$634,6,FALSE),""))</f>
      </c>
      <c r="J9197" s="78">
        <f>IF(OR($E9197="",$H9197=""),"",$H9197*$I9197)</f>
      </c>
      <c r="K9197" s="79" t="str">
        <v/>
      </c>
    </row>
    <row r="9198">
      <c r="A9198" s="81" t="str">
        <v/>
      </c>
      <c r="B9198" s="81" t="str">
        <v/>
      </c>
      <c r="C9198" s="83">
        <f>IF($E9198="","",IFERROR(VLOOKUP(TRIM(E9198&amp;""),'Référentiel Articles'!$A$2:$F$634,2,FALSE),""))</f>
      </c>
      <c r="D9198" s="83">
        <f>IF($E9198="","",IFERROR(VLOOKUP(TRIM(E9198&amp;""),'Référentiel Articles'!$A$2:$F$634,3,FALSE),""))</f>
      </c>
      <c r="E9198" s="81" t="str">
        <v/>
      </c>
      <c r="F9198" s="83">
        <f>IF($E9198="","",IFERROR(VLOOKUP(TRIM(E9198&amp;""),'Référentiel Articles'!$A$2:$F$634,4,FALSE),""))</f>
      </c>
      <c r="G9198" s="84">
        <f>IF($E9198="","",IFERROR(VLOOKUP(TRIM(E9198&amp;""),'Référentiel Articles'!$A$2:$F$634,5,FALSE),""))</f>
      </c>
      <c r="H9198" s="85" t="str">
        <v/>
      </c>
      <c r="I9198" s="84">
        <f>IF($E9198="","",IFERROR(VLOOKUP(TRIM(E9198&amp;""),'Référentiel Articles'!$A$2:$F$634,6,FALSE),""))</f>
      </c>
      <c r="J9198" s="90">
        <f>IF(OR($E9198="",$H9198=""),"",$H9198*$I9198)</f>
      </c>
      <c r="K9198" s="87" t="str">
        <v/>
      </c>
    </row>
    <row r="9199">
      <c r="A9199" s="74" t="str">
        <v/>
      </c>
      <c r="B9199" s="74" t="str">
        <v/>
      </c>
      <c r="C9199" s="75">
        <f>IF($E9199="","",IFERROR(VLOOKUP(TRIM(E9199&amp;""),'Référentiel Articles'!$A$2:$F$634,2,FALSE),""))</f>
      </c>
      <c r="D9199" s="75">
        <f>IF($E9199="","",IFERROR(VLOOKUP(TRIM(E9199&amp;""),'Référentiel Articles'!$A$2:$F$634,3,FALSE),""))</f>
      </c>
      <c r="E9199" s="74" t="str">
        <v/>
      </c>
      <c r="F9199" s="75">
        <f>IF($E9199="","",IFERROR(VLOOKUP(TRIM(E9199&amp;""),'Référentiel Articles'!$A$2:$F$634,4,FALSE),""))</f>
      </c>
      <c r="G9199" s="76">
        <f>IF($E9199="","",IFERROR(VLOOKUP(TRIM(E9199&amp;""),'Référentiel Articles'!$A$2:$F$634,5,FALSE),""))</f>
      </c>
      <c r="H9199" s="77" t="str">
        <v/>
      </c>
      <c r="I9199" s="76">
        <f>IF($E9199="","",IFERROR(VLOOKUP(TRIM(E9199&amp;""),'Référentiel Articles'!$A$2:$F$634,6,FALSE),""))</f>
      </c>
      <c r="J9199" s="78">
        <f>IF(OR($E9199="",$H9199=""),"",$H9199*$I9199)</f>
      </c>
      <c r="K9199" s="79" t="str">
        <v/>
      </c>
    </row>
    <row r="9200">
      <c r="A9200" s="81" t="str">
        <v/>
      </c>
      <c r="B9200" s="81" t="str">
        <v/>
      </c>
      <c r="C9200" s="83">
        <f>IF($E9200="","",IFERROR(VLOOKUP(TRIM(E9200&amp;""),'Référentiel Articles'!$A$2:$F$634,2,FALSE),""))</f>
      </c>
      <c r="D9200" s="83">
        <f>IF($E9200="","",IFERROR(VLOOKUP(TRIM(E9200&amp;""),'Référentiel Articles'!$A$2:$F$634,3,FALSE),""))</f>
      </c>
      <c r="E9200" s="81" t="str">
        <v/>
      </c>
      <c r="F9200" s="83">
        <f>IF($E9200="","",IFERROR(VLOOKUP(TRIM(E9200&amp;""),'Référentiel Articles'!$A$2:$F$634,4,FALSE),""))</f>
      </c>
      <c r="G9200" s="84">
        <f>IF($E9200="","",IFERROR(VLOOKUP(TRIM(E9200&amp;""),'Référentiel Articles'!$A$2:$F$634,5,FALSE),""))</f>
      </c>
      <c r="H9200" s="85" t="str">
        <v/>
      </c>
      <c r="I9200" s="84">
        <f>IF($E9200="","",IFERROR(VLOOKUP(TRIM(E9200&amp;""),'Référentiel Articles'!$A$2:$F$634,6,FALSE),""))</f>
      </c>
      <c r="J9200" s="90">
        <f>IF(OR($E9200="",$H9200=""),"",$H9200*$I9200)</f>
      </c>
      <c r="K9200" s="87" t="str">
        <v/>
      </c>
    </row>
    <row r="9201">
      <c r="A9201" s="74" t="str">
        <v/>
      </c>
      <c r="B9201" s="74" t="str">
        <v/>
      </c>
      <c r="C9201" s="75">
        <f>IF($E9201="","",IFERROR(VLOOKUP(TRIM(E9201&amp;""),'Référentiel Articles'!$A$2:$F$634,2,FALSE),""))</f>
      </c>
      <c r="D9201" s="75">
        <f>IF($E9201="","",IFERROR(VLOOKUP(TRIM(E9201&amp;""),'Référentiel Articles'!$A$2:$F$634,3,FALSE),""))</f>
      </c>
      <c r="E9201" s="74" t="str">
        <v/>
      </c>
      <c r="F9201" s="75">
        <f>IF($E9201="","",IFERROR(VLOOKUP(TRIM(E9201&amp;""),'Référentiel Articles'!$A$2:$F$634,4,FALSE),""))</f>
      </c>
      <c r="G9201" s="76">
        <f>IF($E9201="","",IFERROR(VLOOKUP(TRIM(E9201&amp;""),'Référentiel Articles'!$A$2:$F$634,5,FALSE),""))</f>
      </c>
      <c r="H9201" s="77" t="str">
        <v/>
      </c>
      <c r="I9201" s="76">
        <f>IF($E9201="","",IFERROR(VLOOKUP(TRIM(E9201&amp;""),'Référentiel Articles'!$A$2:$F$634,6,FALSE),""))</f>
      </c>
      <c r="J9201" s="78">
        <f>IF(OR($E9201="",$H9201=""),"",$H9201*$I9201)</f>
      </c>
      <c r="K9201" s="79" t="str">
        <v/>
      </c>
    </row>
    <row r="9202">
      <c r="A9202" s="81" t="str">
        <v/>
      </c>
      <c r="B9202" s="81" t="str">
        <v/>
      </c>
      <c r="C9202" s="83">
        <f>IF($E9202="","",IFERROR(VLOOKUP(TRIM(E9202&amp;""),'Référentiel Articles'!$A$2:$F$634,2,FALSE),""))</f>
      </c>
      <c r="D9202" s="83">
        <f>IF($E9202="","",IFERROR(VLOOKUP(TRIM(E9202&amp;""),'Référentiel Articles'!$A$2:$F$634,3,FALSE),""))</f>
      </c>
      <c r="E9202" s="81" t="str">
        <v/>
      </c>
      <c r="F9202" s="83">
        <f>IF($E9202="","",IFERROR(VLOOKUP(TRIM(E9202&amp;""),'Référentiel Articles'!$A$2:$F$634,4,FALSE),""))</f>
      </c>
      <c r="G9202" s="84">
        <f>IF($E9202="","",IFERROR(VLOOKUP(TRIM(E9202&amp;""),'Référentiel Articles'!$A$2:$F$634,5,FALSE),""))</f>
      </c>
      <c r="H9202" s="85" t="str">
        <v/>
      </c>
      <c r="I9202" s="84">
        <f>IF($E9202="","",IFERROR(VLOOKUP(TRIM(E9202&amp;""),'Référentiel Articles'!$A$2:$F$634,6,FALSE),""))</f>
      </c>
      <c r="J9202" s="90">
        <f>IF(OR($E9202="",$H9202=""),"",$H9202*$I9202)</f>
      </c>
      <c r="K9202" s="87" t="str">
        <v/>
      </c>
    </row>
    <row r="9203">
      <c r="A9203" s="74" t="str">
        <v/>
      </c>
      <c r="B9203" s="74" t="str">
        <v/>
      </c>
      <c r="C9203" s="75">
        <f>IF($E9203="","",IFERROR(VLOOKUP(TRIM(E9203&amp;""),'Référentiel Articles'!$A$2:$F$634,2,FALSE),""))</f>
      </c>
      <c r="D9203" s="75">
        <f>IF($E9203="","",IFERROR(VLOOKUP(TRIM(E9203&amp;""),'Référentiel Articles'!$A$2:$F$634,3,FALSE),""))</f>
      </c>
      <c r="E9203" s="74" t="str">
        <v/>
      </c>
      <c r="F9203" s="75">
        <f>IF($E9203="","",IFERROR(VLOOKUP(TRIM(E9203&amp;""),'Référentiel Articles'!$A$2:$F$634,4,FALSE),""))</f>
      </c>
      <c r="G9203" s="76">
        <f>IF($E9203="","",IFERROR(VLOOKUP(TRIM(E9203&amp;""),'Référentiel Articles'!$A$2:$F$634,5,FALSE),""))</f>
      </c>
      <c r="H9203" s="77" t="str">
        <v/>
      </c>
      <c r="I9203" s="76">
        <f>IF($E9203="","",IFERROR(VLOOKUP(TRIM(E9203&amp;""),'Référentiel Articles'!$A$2:$F$634,6,FALSE),""))</f>
      </c>
      <c r="J9203" s="78">
        <f>IF(OR($E9203="",$H9203=""),"",$H9203*$I9203)</f>
      </c>
      <c r="K9203" s="79" t="str">
        <v/>
      </c>
    </row>
    <row r="9204">
      <c r="A9204" s="81" t="str">
        <v/>
      </c>
      <c r="B9204" s="81" t="str">
        <v/>
      </c>
      <c r="C9204" s="83">
        <f>IF($E9204="","",IFERROR(VLOOKUP(TRIM(E9204&amp;""),'Référentiel Articles'!$A$2:$F$634,2,FALSE),""))</f>
      </c>
      <c r="D9204" s="83">
        <f>IF($E9204="","",IFERROR(VLOOKUP(TRIM(E9204&amp;""),'Référentiel Articles'!$A$2:$F$634,3,FALSE),""))</f>
      </c>
      <c r="E9204" s="81" t="str">
        <v/>
      </c>
      <c r="F9204" s="83">
        <f>IF($E9204="","",IFERROR(VLOOKUP(TRIM(E9204&amp;""),'Référentiel Articles'!$A$2:$F$634,4,FALSE),""))</f>
      </c>
      <c r="G9204" s="84">
        <f>IF($E9204="","",IFERROR(VLOOKUP(TRIM(E9204&amp;""),'Référentiel Articles'!$A$2:$F$634,5,FALSE),""))</f>
      </c>
      <c r="H9204" s="85" t="str">
        <v/>
      </c>
      <c r="I9204" s="84">
        <f>IF($E9204="","",IFERROR(VLOOKUP(TRIM(E9204&amp;""),'Référentiel Articles'!$A$2:$F$634,6,FALSE),""))</f>
      </c>
      <c r="J9204" s="90">
        <f>IF(OR($E9204="",$H9204=""),"",$H9204*$I9204)</f>
      </c>
      <c r="K9204" s="87" t="str">
        <v/>
      </c>
    </row>
    <row r="9205">
      <c r="A9205" s="74" t="str">
        <v/>
      </c>
      <c r="B9205" s="74" t="str">
        <v/>
      </c>
      <c r="C9205" s="75">
        <f>IF($E9205="","",IFERROR(VLOOKUP(TRIM(E9205&amp;""),'Référentiel Articles'!$A$2:$F$634,2,FALSE),""))</f>
      </c>
      <c r="D9205" s="75">
        <f>IF($E9205="","",IFERROR(VLOOKUP(TRIM(E9205&amp;""),'Référentiel Articles'!$A$2:$F$634,3,FALSE),""))</f>
      </c>
      <c r="E9205" s="74" t="str">
        <v/>
      </c>
      <c r="F9205" s="75">
        <f>IF($E9205="","",IFERROR(VLOOKUP(TRIM(E9205&amp;""),'Référentiel Articles'!$A$2:$F$634,4,FALSE),""))</f>
      </c>
      <c r="G9205" s="76">
        <f>IF($E9205="","",IFERROR(VLOOKUP(TRIM(E9205&amp;""),'Référentiel Articles'!$A$2:$F$634,5,FALSE),""))</f>
      </c>
      <c r="H9205" s="77" t="str">
        <v/>
      </c>
      <c r="I9205" s="76">
        <f>IF($E9205="","",IFERROR(VLOOKUP(TRIM(E9205&amp;""),'Référentiel Articles'!$A$2:$F$634,6,FALSE),""))</f>
      </c>
      <c r="J9205" s="78">
        <f>IF(OR($E9205="",$H9205=""),"",$H9205*$I9205)</f>
      </c>
      <c r="K9205" s="79" t="str">
        <v/>
      </c>
    </row>
    <row r="9206">
      <c r="A9206" s="81" t="str">
        <v/>
      </c>
      <c r="B9206" s="81" t="str">
        <v/>
      </c>
      <c r="C9206" s="83">
        <f>IF($E9206="","",IFERROR(VLOOKUP(TRIM(E9206&amp;""),'Référentiel Articles'!$A$2:$F$634,2,FALSE),""))</f>
      </c>
      <c r="D9206" s="83">
        <f>IF($E9206="","",IFERROR(VLOOKUP(TRIM(E9206&amp;""),'Référentiel Articles'!$A$2:$F$634,3,FALSE),""))</f>
      </c>
      <c r="E9206" s="81" t="str">
        <v/>
      </c>
      <c r="F9206" s="83">
        <f>IF($E9206="","",IFERROR(VLOOKUP(TRIM(E9206&amp;""),'Référentiel Articles'!$A$2:$F$634,4,FALSE),""))</f>
      </c>
      <c r="G9206" s="84">
        <f>IF($E9206="","",IFERROR(VLOOKUP(TRIM(E9206&amp;""),'Référentiel Articles'!$A$2:$F$634,5,FALSE),""))</f>
      </c>
      <c r="H9206" s="85" t="str">
        <v/>
      </c>
      <c r="I9206" s="84">
        <f>IF($E9206="","",IFERROR(VLOOKUP(TRIM(E9206&amp;""),'Référentiel Articles'!$A$2:$F$634,6,FALSE),""))</f>
      </c>
      <c r="J9206" s="90">
        <f>IF(OR($E9206="",$H9206=""),"",$H9206*$I9206)</f>
      </c>
      <c r="K9206" s="87" t="str">
        <v/>
      </c>
    </row>
    <row r="9207">
      <c r="A9207" s="74" t="str">
        <v/>
      </c>
      <c r="B9207" s="74" t="str">
        <v/>
      </c>
      <c r="C9207" s="75">
        <f>IF($E9207="","",IFERROR(VLOOKUP(TRIM(E9207&amp;""),'Référentiel Articles'!$A$2:$F$634,2,FALSE),""))</f>
      </c>
      <c r="D9207" s="75">
        <f>IF($E9207="","",IFERROR(VLOOKUP(TRIM(E9207&amp;""),'Référentiel Articles'!$A$2:$F$634,3,FALSE),""))</f>
      </c>
      <c r="E9207" s="74" t="str">
        <v/>
      </c>
      <c r="F9207" s="75">
        <f>IF($E9207="","",IFERROR(VLOOKUP(TRIM(E9207&amp;""),'Référentiel Articles'!$A$2:$F$634,4,FALSE),""))</f>
      </c>
      <c r="G9207" s="76">
        <f>IF($E9207="","",IFERROR(VLOOKUP(TRIM(E9207&amp;""),'Référentiel Articles'!$A$2:$F$634,5,FALSE),""))</f>
      </c>
      <c r="H9207" s="77" t="str">
        <v/>
      </c>
      <c r="I9207" s="76">
        <f>IF($E9207="","",IFERROR(VLOOKUP(TRIM(E9207&amp;""),'Référentiel Articles'!$A$2:$F$634,6,FALSE),""))</f>
      </c>
      <c r="J9207" s="78">
        <f>IF(OR($E9207="",$H9207=""),"",$H9207*$I9207)</f>
      </c>
      <c r="K9207" s="79" t="str">
        <v/>
      </c>
    </row>
    <row r="9208">
      <c r="A9208" s="81" t="str">
        <v/>
      </c>
      <c r="B9208" s="81" t="str">
        <v/>
      </c>
      <c r="C9208" s="83">
        <f>IF($E9208="","",IFERROR(VLOOKUP(TRIM(E9208&amp;""),'Référentiel Articles'!$A$2:$F$634,2,FALSE),""))</f>
      </c>
      <c r="D9208" s="83">
        <f>IF($E9208="","",IFERROR(VLOOKUP(TRIM(E9208&amp;""),'Référentiel Articles'!$A$2:$F$634,3,FALSE),""))</f>
      </c>
      <c r="E9208" s="81" t="str">
        <v/>
      </c>
      <c r="F9208" s="83">
        <f>IF($E9208="","",IFERROR(VLOOKUP(TRIM(E9208&amp;""),'Référentiel Articles'!$A$2:$F$634,4,FALSE),""))</f>
      </c>
      <c r="G9208" s="84">
        <f>IF($E9208="","",IFERROR(VLOOKUP(TRIM(E9208&amp;""),'Référentiel Articles'!$A$2:$F$634,5,FALSE),""))</f>
      </c>
      <c r="H9208" s="85" t="str">
        <v/>
      </c>
      <c r="I9208" s="84">
        <f>IF($E9208="","",IFERROR(VLOOKUP(TRIM(E9208&amp;""),'Référentiel Articles'!$A$2:$F$634,6,FALSE),""))</f>
      </c>
      <c r="J9208" s="90">
        <f>IF(OR($E9208="",$H9208=""),"",$H9208*$I9208)</f>
      </c>
      <c r="K9208" s="87" t="str">
        <v/>
      </c>
    </row>
    <row r="9209">
      <c r="A9209" s="74" t="str">
        <v/>
      </c>
      <c r="B9209" s="74" t="str">
        <v/>
      </c>
      <c r="C9209" s="75">
        <f>IF($E9209="","",IFERROR(VLOOKUP(TRIM(E9209&amp;""),'Référentiel Articles'!$A$2:$F$634,2,FALSE),""))</f>
      </c>
      <c r="D9209" s="75">
        <f>IF($E9209="","",IFERROR(VLOOKUP(TRIM(E9209&amp;""),'Référentiel Articles'!$A$2:$F$634,3,FALSE),""))</f>
      </c>
      <c r="E9209" s="74" t="str">
        <v/>
      </c>
      <c r="F9209" s="75">
        <f>IF($E9209="","",IFERROR(VLOOKUP(TRIM(E9209&amp;""),'Référentiel Articles'!$A$2:$F$634,4,FALSE),""))</f>
      </c>
      <c r="G9209" s="76">
        <f>IF($E9209="","",IFERROR(VLOOKUP(TRIM(E9209&amp;""),'Référentiel Articles'!$A$2:$F$634,5,FALSE),""))</f>
      </c>
      <c r="H9209" s="77" t="str">
        <v/>
      </c>
      <c r="I9209" s="76">
        <f>IF($E9209="","",IFERROR(VLOOKUP(TRIM(E9209&amp;""),'Référentiel Articles'!$A$2:$F$634,6,FALSE),""))</f>
      </c>
      <c r="J9209" s="78">
        <f>IF(OR($E9209="",$H9209=""),"",$H9209*$I9209)</f>
      </c>
      <c r="K9209" s="79" t="str">
        <v/>
      </c>
    </row>
    <row r="9210">
      <c r="A9210" s="81" t="str">
        <v/>
      </c>
      <c r="B9210" s="81" t="str">
        <v/>
      </c>
      <c r="C9210" s="83">
        <f>IF($E9210="","",IFERROR(VLOOKUP(TRIM(E9210&amp;""),'Référentiel Articles'!$A$2:$F$634,2,FALSE),""))</f>
      </c>
      <c r="D9210" s="83">
        <f>IF($E9210="","",IFERROR(VLOOKUP(TRIM(E9210&amp;""),'Référentiel Articles'!$A$2:$F$634,3,FALSE),""))</f>
      </c>
      <c r="E9210" s="81" t="str">
        <v/>
      </c>
      <c r="F9210" s="83">
        <f>IF($E9210="","",IFERROR(VLOOKUP(TRIM(E9210&amp;""),'Référentiel Articles'!$A$2:$F$634,4,FALSE),""))</f>
      </c>
      <c r="G9210" s="84">
        <f>IF($E9210="","",IFERROR(VLOOKUP(TRIM(E9210&amp;""),'Référentiel Articles'!$A$2:$F$634,5,FALSE),""))</f>
      </c>
      <c r="H9210" s="85" t="str">
        <v/>
      </c>
      <c r="I9210" s="84">
        <f>IF($E9210="","",IFERROR(VLOOKUP(TRIM(E9210&amp;""),'Référentiel Articles'!$A$2:$F$634,6,FALSE),""))</f>
      </c>
      <c r="J9210" s="90">
        <f>IF(OR($E9210="",$H9210=""),"",$H9210*$I9210)</f>
      </c>
      <c r="K9210" s="87" t="str">
        <v/>
      </c>
    </row>
    <row r="9211">
      <c r="A9211" s="74" t="str">
        <v/>
      </c>
      <c r="B9211" s="74" t="str">
        <v/>
      </c>
      <c r="C9211" s="75">
        <f>IF($E9211="","",IFERROR(VLOOKUP(TRIM(E9211&amp;""),'Référentiel Articles'!$A$2:$F$634,2,FALSE),""))</f>
      </c>
      <c r="D9211" s="75">
        <f>IF($E9211="","",IFERROR(VLOOKUP(TRIM(E9211&amp;""),'Référentiel Articles'!$A$2:$F$634,3,FALSE),""))</f>
      </c>
      <c r="E9211" s="74" t="str">
        <v/>
      </c>
      <c r="F9211" s="75">
        <f>IF($E9211="","",IFERROR(VLOOKUP(TRIM(E9211&amp;""),'Référentiel Articles'!$A$2:$F$634,4,FALSE),""))</f>
      </c>
      <c r="G9211" s="76">
        <f>IF($E9211="","",IFERROR(VLOOKUP(TRIM(E9211&amp;""),'Référentiel Articles'!$A$2:$F$634,5,FALSE),""))</f>
      </c>
      <c r="H9211" s="77" t="str">
        <v/>
      </c>
      <c r="I9211" s="76">
        <f>IF($E9211="","",IFERROR(VLOOKUP(TRIM(E9211&amp;""),'Référentiel Articles'!$A$2:$F$634,6,FALSE),""))</f>
      </c>
      <c r="J9211" s="78">
        <f>IF(OR($E9211="",$H9211=""),"",$H9211*$I9211)</f>
      </c>
      <c r="K9211" s="79" t="str">
        <v/>
      </c>
    </row>
    <row r="9212">
      <c r="A9212" s="81" t="str">
        <v/>
      </c>
      <c r="B9212" s="81" t="str">
        <v/>
      </c>
      <c r="C9212" s="83">
        <f>IF($E9212="","",IFERROR(VLOOKUP(TRIM(E9212&amp;""),'Référentiel Articles'!$A$2:$F$634,2,FALSE),""))</f>
      </c>
      <c r="D9212" s="83">
        <f>IF($E9212="","",IFERROR(VLOOKUP(TRIM(E9212&amp;""),'Référentiel Articles'!$A$2:$F$634,3,FALSE),""))</f>
      </c>
      <c r="E9212" s="81" t="str">
        <v/>
      </c>
      <c r="F9212" s="83">
        <f>IF($E9212="","",IFERROR(VLOOKUP(TRIM(E9212&amp;""),'Référentiel Articles'!$A$2:$F$634,4,FALSE),""))</f>
      </c>
      <c r="G9212" s="84">
        <f>IF($E9212="","",IFERROR(VLOOKUP(TRIM(E9212&amp;""),'Référentiel Articles'!$A$2:$F$634,5,FALSE),""))</f>
      </c>
      <c r="H9212" s="85" t="str">
        <v/>
      </c>
      <c r="I9212" s="84">
        <f>IF($E9212="","",IFERROR(VLOOKUP(TRIM(E9212&amp;""),'Référentiel Articles'!$A$2:$F$634,6,FALSE),""))</f>
      </c>
      <c r="J9212" s="90">
        <f>IF(OR($E9212="",$H9212=""),"",$H9212*$I9212)</f>
      </c>
      <c r="K9212" s="87" t="str">
        <v/>
      </c>
    </row>
    <row r="9213">
      <c r="A9213" s="74" t="str">
        <v/>
      </c>
      <c r="B9213" s="74" t="str">
        <v/>
      </c>
      <c r="C9213" s="75">
        <f>IF($E9213="","",IFERROR(VLOOKUP(TRIM(E9213&amp;""),'Référentiel Articles'!$A$2:$F$634,2,FALSE),""))</f>
      </c>
      <c r="D9213" s="75">
        <f>IF($E9213="","",IFERROR(VLOOKUP(TRIM(E9213&amp;""),'Référentiel Articles'!$A$2:$F$634,3,FALSE),""))</f>
      </c>
      <c r="E9213" s="74" t="str">
        <v/>
      </c>
      <c r="F9213" s="75">
        <f>IF($E9213="","",IFERROR(VLOOKUP(TRIM(E9213&amp;""),'Référentiel Articles'!$A$2:$F$634,4,FALSE),""))</f>
      </c>
      <c r="G9213" s="76">
        <f>IF($E9213="","",IFERROR(VLOOKUP(TRIM(E9213&amp;""),'Référentiel Articles'!$A$2:$F$634,5,FALSE),""))</f>
      </c>
      <c r="H9213" s="77" t="str">
        <v/>
      </c>
      <c r="I9213" s="76">
        <f>IF($E9213="","",IFERROR(VLOOKUP(TRIM(E9213&amp;""),'Référentiel Articles'!$A$2:$F$634,6,FALSE),""))</f>
      </c>
      <c r="J9213" s="78">
        <f>IF(OR($E9213="",$H9213=""),"",$H9213*$I9213)</f>
      </c>
      <c r="K9213" s="79" t="str">
        <v/>
      </c>
    </row>
    <row r="9214">
      <c r="A9214" s="81" t="str">
        <v/>
      </c>
      <c r="B9214" s="81" t="str">
        <v/>
      </c>
      <c r="C9214" s="83">
        <f>IF($E9214="","",IFERROR(VLOOKUP(TRIM(E9214&amp;""),'Référentiel Articles'!$A$2:$F$634,2,FALSE),""))</f>
      </c>
      <c r="D9214" s="83">
        <f>IF($E9214="","",IFERROR(VLOOKUP(TRIM(E9214&amp;""),'Référentiel Articles'!$A$2:$F$634,3,FALSE),""))</f>
      </c>
      <c r="E9214" s="81" t="str">
        <v/>
      </c>
      <c r="F9214" s="83">
        <f>IF($E9214="","",IFERROR(VLOOKUP(TRIM(E9214&amp;""),'Référentiel Articles'!$A$2:$F$634,4,FALSE),""))</f>
      </c>
      <c r="G9214" s="84">
        <f>IF($E9214="","",IFERROR(VLOOKUP(TRIM(E9214&amp;""),'Référentiel Articles'!$A$2:$F$634,5,FALSE),""))</f>
      </c>
      <c r="H9214" s="85" t="str">
        <v/>
      </c>
      <c r="I9214" s="84">
        <f>IF($E9214="","",IFERROR(VLOOKUP(TRIM(E9214&amp;""),'Référentiel Articles'!$A$2:$F$634,6,FALSE),""))</f>
      </c>
      <c r="J9214" s="90">
        <f>IF(OR($E9214="",$H9214=""),"",$H9214*$I9214)</f>
      </c>
      <c r="K9214" s="87" t="str">
        <v/>
      </c>
    </row>
    <row r="9215">
      <c r="A9215" s="74" t="str">
        <v/>
      </c>
      <c r="B9215" s="74" t="str">
        <v/>
      </c>
      <c r="C9215" s="75">
        <f>IF($E9215="","",IFERROR(VLOOKUP(TRIM(E9215&amp;""),'Référentiel Articles'!$A$2:$F$634,2,FALSE),""))</f>
      </c>
      <c r="D9215" s="75">
        <f>IF($E9215="","",IFERROR(VLOOKUP(TRIM(E9215&amp;""),'Référentiel Articles'!$A$2:$F$634,3,FALSE),""))</f>
      </c>
      <c r="E9215" s="74" t="str">
        <v/>
      </c>
      <c r="F9215" s="75">
        <f>IF($E9215="","",IFERROR(VLOOKUP(TRIM(E9215&amp;""),'Référentiel Articles'!$A$2:$F$634,4,FALSE),""))</f>
      </c>
      <c r="G9215" s="76">
        <f>IF($E9215="","",IFERROR(VLOOKUP(TRIM(E9215&amp;""),'Référentiel Articles'!$A$2:$F$634,5,FALSE),""))</f>
      </c>
      <c r="H9215" s="77" t="str">
        <v/>
      </c>
      <c r="I9215" s="76">
        <f>IF($E9215="","",IFERROR(VLOOKUP(TRIM(E9215&amp;""),'Référentiel Articles'!$A$2:$F$634,6,FALSE),""))</f>
      </c>
      <c r="J9215" s="78">
        <f>IF(OR($E9215="",$H9215=""),"",$H9215*$I9215)</f>
      </c>
      <c r="K9215" s="79" t="str">
        <v/>
      </c>
    </row>
    <row r="9216">
      <c r="A9216" s="81" t="str">
        <v/>
      </c>
      <c r="B9216" s="81" t="str">
        <v/>
      </c>
      <c r="C9216" s="83">
        <f>IF($E9216="","",IFERROR(VLOOKUP(TRIM(E9216&amp;""),'Référentiel Articles'!$A$2:$F$634,2,FALSE),""))</f>
      </c>
      <c r="D9216" s="83">
        <f>IF($E9216="","",IFERROR(VLOOKUP(TRIM(E9216&amp;""),'Référentiel Articles'!$A$2:$F$634,3,FALSE),""))</f>
      </c>
      <c r="E9216" s="81" t="str">
        <v/>
      </c>
      <c r="F9216" s="83">
        <f>IF($E9216="","",IFERROR(VLOOKUP(TRIM(E9216&amp;""),'Référentiel Articles'!$A$2:$F$634,4,FALSE),""))</f>
      </c>
      <c r="G9216" s="84">
        <f>IF($E9216="","",IFERROR(VLOOKUP(TRIM(E9216&amp;""),'Référentiel Articles'!$A$2:$F$634,5,FALSE),""))</f>
      </c>
      <c r="H9216" s="85" t="str">
        <v/>
      </c>
      <c r="I9216" s="84">
        <f>IF($E9216="","",IFERROR(VLOOKUP(TRIM(E9216&amp;""),'Référentiel Articles'!$A$2:$F$634,6,FALSE),""))</f>
      </c>
      <c r="J9216" s="90">
        <f>IF(OR($E9216="",$H9216=""),"",$H9216*$I9216)</f>
      </c>
      <c r="K9216" s="87" t="str">
        <v/>
      </c>
    </row>
    <row r="9217">
      <c r="A9217" s="74" t="str">
        <v/>
      </c>
      <c r="B9217" s="74" t="str">
        <v/>
      </c>
      <c r="C9217" s="75">
        <f>IF($E9217="","",IFERROR(VLOOKUP(TRIM(E9217&amp;""),'Référentiel Articles'!$A$2:$F$634,2,FALSE),""))</f>
      </c>
      <c r="D9217" s="75">
        <f>IF($E9217="","",IFERROR(VLOOKUP(TRIM(E9217&amp;""),'Référentiel Articles'!$A$2:$F$634,3,FALSE),""))</f>
      </c>
      <c r="E9217" s="74" t="str">
        <v/>
      </c>
      <c r="F9217" s="75">
        <f>IF($E9217="","",IFERROR(VLOOKUP(TRIM(E9217&amp;""),'Référentiel Articles'!$A$2:$F$634,4,FALSE),""))</f>
      </c>
      <c r="G9217" s="76">
        <f>IF($E9217="","",IFERROR(VLOOKUP(TRIM(E9217&amp;""),'Référentiel Articles'!$A$2:$F$634,5,FALSE),""))</f>
      </c>
      <c r="H9217" s="77" t="str">
        <v/>
      </c>
      <c r="I9217" s="76">
        <f>IF($E9217="","",IFERROR(VLOOKUP(TRIM(E9217&amp;""),'Référentiel Articles'!$A$2:$F$634,6,FALSE),""))</f>
      </c>
      <c r="J9217" s="78">
        <f>IF(OR($E9217="",$H9217=""),"",$H9217*$I9217)</f>
      </c>
      <c r="K9217" s="79" t="str">
        <v/>
      </c>
    </row>
    <row r="9218">
      <c r="A9218" s="81" t="str">
        <v/>
      </c>
      <c r="B9218" s="81" t="str">
        <v/>
      </c>
      <c r="C9218" s="83">
        <f>IF($E9218="","",IFERROR(VLOOKUP(TRIM(E9218&amp;""),'Référentiel Articles'!$A$2:$F$634,2,FALSE),""))</f>
      </c>
      <c r="D9218" s="83">
        <f>IF($E9218="","",IFERROR(VLOOKUP(TRIM(E9218&amp;""),'Référentiel Articles'!$A$2:$F$634,3,FALSE),""))</f>
      </c>
      <c r="E9218" s="81" t="str">
        <v/>
      </c>
      <c r="F9218" s="83">
        <f>IF($E9218="","",IFERROR(VLOOKUP(TRIM(E9218&amp;""),'Référentiel Articles'!$A$2:$F$634,4,FALSE),""))</f>
      </c>
      <c r="G9218" s="84">
        <f>IF($E9218="","",IFERROR(VLOOKUP(TRIM(E9218&amp;""),'Référentiel Articles'!$A$2:$F$634,5,FALSE),""))</f>
      </c>
      <c r="H9218" s="85" t="str">
        <v/>
      </c>
      <c r="I9218" s="84">
        <f>IF($E9218="","",IFERROR(VLOOKUP(TRIM(E9218&amp;""),'Référentiel Articles'!$A$2:$F$634,6,FALSE),""))</f>
      </c>
      <c r="J9218" s="90">
        <f>IF(OR($E9218="",$H9218=""),"",$H9218*$I9218)</f>
      </c>
      <c r="K9218" s="87" t="str">
        <v/>
      </c>
    </row>
    <row r="9219">
      <c r="A9219" s="74" t="str">
        <v/>
      </c>
      <c r="B9219" s="74" t="str">
        <v/>
      </c>
      <c r="C9219" s="75">
        <f>IF($E9219="","",IFERROR(VLOOKUP(TRIM(E9219&amp;""),'Référentiel Articles'!$A$2:$F$634,2,FALSE),""))</f>
      </c>
      <c r="D9219" s="75">
        <f>IF($E9219="","",IFERROR(VLOOKUP(TRIM(E9219&amp;""),'Référentiel Articles'!$A$2:$F$634,3,FALSE),""))</f>
      </c>
      <c r="E9219" s="74" t="str">
        <v/>
      </c>
      <c r="F9219" s="75">
        <f>IF($E9219="","",IFERROR(VLOOKUP(TRIM(E9219&amp;""),'Référentiel Articles'!$A$2:$F$634,4,FALSE),""))</f>
      </c>
      <c r="G9219" s="76">
        <f>IF($E9219="","",IFERROR(VLOOKUP(TRIM(E9219&amp;""),'Référentiel Articles'!$A$2:$F$634,5,FALSE),""))</f>
      </c>
      <c r="H9219" s="77" t="str">
        <v/>
      </c>
      <c r="I9219" s="76">
        <f>IF($E9219="","",IFERROR(VLOOKUP(TRIM(E9219&amp;""),'Référentiel Articles'!$A$2:$F$634,6,FALSE),""))</f>
      </c>
      <c r="J9219" s="78">
        <f>IF(OR($E9219="",$H9219=""),"",$H9219*$I9219)</f>
      </c>
      <c r="K9219" s="79" t="str">
        <v/>
      </c>
    </row>
    <row r="9220">
      <c r="A9220" s="81" t="str">
        <v/>
      </c>
      <c r="B9220" s="81" t="str">
        <v/>
      </c>
      <c r="C9220" s="83">
        <f>IF($E9220="","",IFERROR(VLOOKUP(TRIM(E9220&amp;""),'Référentiel Articles'!$A$2:$F$634,2,FALSE),""))</f>
      </c>
      <c r="D9220" s="83">
        <f>IF($E9220="","",IFERROR(VLOOKUP(TRIM(E9220&amp;""),'Référentiel Articles'!$A$2:$F$634,3,FALSE),""))</f>
      </c>
      <c r="E9220" s="81" t="str">
        <v/>
      </c>
      <c r="F9220" s="83">
        <f>IF($E9220="","",IFERROR(VLOOKUP(TRIM(E9220&amp;""),'Référentiel Articles'!$A$2:$F$634,4,FALSE),""))</f>
      </c>
      <c r="G9220" s="84">
        <f>IF($E9220="","",IFERROR(VLOOKUP(TRIM(E9220&amp;""),'Référentiel Articles'!$A$2:$F$634,5,FALSE),""))</f>
      </c>
      <c r="H9220" s="85" t="str">
        <v/>
      </c>
      <c r="I9220" s="84">
        <f>IF($E9220="","",IFERROR(VLOOKUP(TRIM(E9220&amp;""),'Référentiel Articles'!$A$2:$F$634,6,FALSE),""))</f>
      </c>
      <c r="J9220" s="90">
        <f>IF(OR($E9220="",$H9220=""),"",$H9220*$I9220)</f>
      </c>
      <c r="K9220" s="87" t="str">
        <v/>
      </c>
    </row>
    <row r="9221">
      <c r="A9221" s="74" t="str">
        <v/>
      </c>
      <c r="B9221" s="74" t="str">
        <v/>
      </c>
      <c r="C9221" s="75">
        <f>IF($E9221="","",IFERROR(VLOOKUP(TRIM(E9221&amp;""),'Référentiel Articles'!$A$2:$F$634,2,FALSE),""))</f>
      </c>
      <c r="D9221" s="75">
        <f>IF($E9221="","",IFERROR(VLOOKUP(TRIM(E9221&amp;""),'Référentiel Articles'!$A$2:$F$634,3,FALSE),""))</f>
      </c>
      <c r="E9221" s="74" t="str">
        <v/>
      </c>
      <c r="F9221" s="75">
        <f>IF($E9221="","",IFERROR(VLOOKUP(TRIM(E9221&amp;""),'Référentiel Articles'!$A$2:$F$634,4,FALSE),""))</f>
      </c>
      <c r="G9221" s="76">
        <f>IF($E9221="","",IFERROR(VLOOKUP(TRIM(E9221&amp;""),'Référentiel Articles'!$A$2:$F$634,5,FALSE),""))</f>
      </c>
      <c r="H9221" s="77" t="str">
        <v/>
      </c>
      <c r="I9221" s="76">
        <f>IF($E9221="","",IFERROR(VLOOKUP(TRIM(E9221&amp;""),'Référentiel Articles'!$A$2:$F$634,6,FALSE),""))</f>
      </c>
      <c r="J9221" s="78">
        <f>IF(OR($E9221="",$H9221=""),"",$H9221*$I9221)</f>
      </c>
      <c r="K9221" s="79" t="str">
        <v/>
      </c>
    </row>
    <row r="9222">
      <c r="A9222" s="81" t="str">
        <v/>
      </c>
      <c r="B9222" s="81" t="str">
        <v/>
      </c>
      <c r="C9222" s="83">
        <f>IF($E9222="","",IFERROR(VLOOKUP(TRIM(E9222&amp;""),'Référentiel Articles'!$A$2:$F$634,2,FALSE),""))</f>
      </c>
      <c r="D9222" s="83">
        <f>IF($E9222="","",IFERROR(VLOOKUP(TRIM(E9222&amp;""),'Référentiel Articles'!$A$2:$F$634,3,FALSE),""))</f>
      </c>
      <c r="E9222" s="81" t="str">
        <v/>
      </c>
      <c r="F9222" s="83">
        <f>IF($E9222="","",IFERROR(VLOOKUP(TRIM(E9222&amp;""),'Référentiel Articles'!$A$2:$F$634,4,FALSE),""))</f>
      </c>
      <c r="G9222" s="84">
        <f>IF($E9222="","",IFERROR(VLOOKUP(TRIM(E9222&amp;""),'Référentiel Articles'!$A$2:$F$634,5,FALSE),""))</f>
      </c>
      <c r="H9222" s="85" t="str">
        <v/>
      </c>
      <c r="I9222" s="84">
        <f>IF($E9222="","",IFERROR(VLOOKUP(TRIM(E9222&amp;""),'Référentiel Articles'!$A$2:$F$634,6,FALSE),""))</f>
      </c>
      <c r="J9222" s="90">
        <f>IF(OR($E9222="",$H9222=""),"",$H9222*$I9222)</f>
      </c>
      <c r="K9222" s="87" t="str">
        <v/>
      </c>
    </row>
    <row r="9223">
      <c r="A9223" s="74" t="str">
        <v/>
      </c>
      <c r="B9223" s="74" t="str">
        <v/>
      </c>
      <c r="C9223" s="75">
        <f>IF($E9223="","",IFERROR(VLOOKUP(TRIM(E9223&amp;""),'Référentiel Articles'!$A$2:$F$634,2,FALSE),""))</f>
      </c>
      <c r="D9223" s="75">
        <f>IF($E9223="","",IFERROR(VLOOKUP(TRIM(E9223&amp;""),'Référentiel Articles'!$A$2:$F$634,3,FALSE),""))</f>
      </c>
      <c r="E9223" s="74" t="str">
        <v/>
      </c>
      <c r="F9223" s="75">
        <f>IF($E9223="","",IFERROR(VLOOKUP(TRIM(E9223&amp;""),'Référentiel Articles'!$A$2:$F$634,4,FALSE),""))</f>
      </c>
      <c r="G9223" s="76">
        <f>IF($E9223="","",IFERROR(VLOOKUP(TRIM(E9223&amp;""),'Référentiel Articles'!$A$2:$F$634,5,FALSE),""))</f>
      </c>
      <c r="H9223" s="77" t="str">
        <v/>
      </c>
      <c r="I9223" s="76">
        <f>IF($E9223="","",IFERROR(VLOOKUP(TRIM(E9223&amp;""),'Référentiel Articles'!$A$2:$F$634,6,FALSE),""))</f>
      </c>
      <c r="J9223" s="78">
        <f>IF(OR($E9223="",$H9223=""),"",$H9223*$I9223)</f>
      </c>
      <c r="K9223" s="79" t="str">
        <v/>
      </c>
    </row>
    <row r="9224">
      <c r="A9224" s="81" t="str">
        <v/>
      </c>
      <c r="B9224" s="81" t="str">
        <v/>
      </c>
      <c r="C9224" s="83">
        <f>IF($E9224="","",IFERROR(VLOOKUP(TRIM(E9224&amp;""),'Référentiel Articles'!$A$2:$F$634,2,FALSE),""))</f>
      </c>
      <c r="D9224" s="83">
        <f>IF($E9224="","",IFERROR(VLOOKUP(TRIM(E9224&amp;""),'Référentiel Articles'!$A$2:$F$634,3,FALSE),""))</f>
      </c>
      <c r="E9224" s="81" t="str">
        <v/>
      </c>
      <c r="F9224" s="83">
        <f>IF($E9224="","",IFERROR(VLOOKUP(TRIM(E9224&amp;""),'Référentiel Articles'!$A$2:$F$634,4,FALSE),""))</f>
      </c>
      <c r="G9224" s="84">
        <f>IF($E9224="","",IFERROR(VLOOKUP(TRIM(E9224&amp;""),'Référentiel Articles'!$A$2:$F$634,5,FALSE),""))</f>
      </c>
      <c r="H9224" s="85" t="str">
        <v/>
      </c>
      <c r="I9224" s="84">
        <f>IF($E9224="","",IFERROR(VLOOKUP(TRIM(E9224&amp;""),'Référentiel Articles'!$A$2:$F$634,6,FALSE),""))</f>
      </c>
      <c r="J9224" s="90">
        <f>IF(OR($E9224="",$H9224=""),"",$H9224*$I9224)</f>
      </c>
      <c r="K9224" s="87" t="str">
        <v/>
      </c>
    </row>
    <row r="9225">
      <c r="A9225" s="74" t="str">
        <v/>
      </c>
      <c r="B9225" s="74" t="str">
        <v/>
      </c>
      <c r="C9225" s="75">
        <f>IF($E9225="","",IFERROR(VLOOKUP(TRIM(E9225&amp;""),'Référentiel Articles'!$A$2:$F$634,2,FALSE),""))</f>
      </c>
      <c r="D9225" s="75">
        <f>IF($E9225="","",IFERROR(VLOOKUP(TRIM(E9225&amp;""),'Référentiel Articles'!$A$2:$F$634,3,FALSE),""))</f>
      </c>
      <c r="E9225" s="74" t="str">
        <v/>
      </c>
      <c r="F9225" s="75">
        <f>IF($E9225="","",IFERROR(VLOOKUP(TRIM(E9225&amp;""),'Référentiel Articles'!$A$2:$F$634,4,FALSE),""))</f>
      </c>
      <c r="G9225" s="76">
        <f>IF($E9225="","",IFERROR(VLOOKUP(TRIM(E9225&amp;""),'Référentiel Articles'!$A$2:$F$634,5,FALSE),""))</f>
      </c>
      <c r="H9225" s="77" t="str">
        <v/>
      </c>
      <c r="I9225" s="76">
        <f>IF($E9225="","",IFERROR(VLOOKUP(TRIM(E9225&amp;""),'Référentiel Articles'!$A$2:$F$634,6,FALSE),""))</f>
      </c>
      <c r="J9225" s="78">
        <f>IF(OR($E9225="",$H9225=""),"",$H9225*$I9225)</f>
      </c>
      <c r="K9225" s="79" t="str">
        <v/>
      </c>
    </row>
    <row r="9226">
      <c r="A9226" s="81" t="str">
        <v/>
      </c>
      <c r="B9226" s="81" t="str">
        <v/>
      </c>
      <c r="C9226" s="83">
        <f>IF($E9226="","",IFERROR(VLOOKUP(TRIM(E9226&amp;""),'Référentiel Articles'!$A$2:$F$634,2,FALSE),""))</f>
      </c>
      <c r="D9226" s="83">
        <f>IF($E9226="","",IFERROR(VLOOKUP(TRIM(E9226&amp;""),'Référentiel Articles'!$A$2:$F$634,3,FALSE),""))</f>
      </c>
      <c r="E9226" s="81" t="str">
        <v/>
      </c>
      <c r="F9226" s="83">
        <f>IF($E9226="","",IFERROR(VLOOKUP(TRIM(E9226&amp;""),'Référentiel Articles'!$A$2:$F$634,4,FALSE),""))</f>
      </c>
      <c r="G9226" s="84">
        <f>IF($E9226="","",IFERROR(VLOOKUP(TRIM(E9226&amp;""),'Référentiel Articles'!$A$2:$F$634,5,FALSE),""))</f>
      </c>
      <c r="H9226" s="85" t="str">
        <v/>
      </c>
      <c r="I9226" s="84">
        <f>IF($E9226="","",IFERROR(VLOOKUP(TRIM(E9226&amp;""),'Référentiel Articles'!$A$2:$F$634,6,FALSE),""))</f>
      </c>
      <c r="J9226" s="90">
        <f>IF(OR($E9226="",$H9226=""),"",$H9226*$I9226)</f>
      </c>
      <c r="K9226" s="87" t="str">
        <v/>
      </c>
    </row>
    <row r="9227">
      <c r="A9227" s="74" t="str">
        <v/>
      </c>
      <c r="B9227" s="74" t="str">
        <v/>
      </c>
      <c r="C9227" s="75">
        <f>IF($E9227="","",IFERROR(VLOOKUP(TRIM(E9227&amp;""),'Référentiel Articles'!$A$2:$F$634,2,FALSE),""))</f>
      </c>
      <c r="D9227" s="75">
        <f>IF($E9227="","",IFERROR(VLOOKUP(TRIM(E9227&amp;""),'Référentiel Articles'!$A$2:$F$634,3,FALSE),""))</f>
      </c>
      <c r="E9227" s="74" t="str">
        <v/>
      </c>
      <c r="F9227" s="75">
        <f>IF($E9227="","",IFERROR(VLOOKUP(TRIM(E9227&amp;""),'Référentiel Articles'!$A$2:$F$634,4,FALSE),""))</f>
      </c>
      <c r="G9227" s="76">
        <f>IF($E9227="","",IFERROR(VLOOKUP(TRIM(E9227&amp;""),'Référentiel Articles'!$A$2:$F$634,5,FALSE),""))</f>
      </c>
      <c r="H9227" s="77" t="str">
        <v/>
      </c>
      <c r="I9227" s="76">
        <f>IF($E9227="","",IFERROR(VLOOKUP(TRIM(E9227&amp;""),'Référentiel Articles'!$A$2:$F$634,6,FALSE),""))</f>
      </c>
      <c r="J9227" s="78">
        <f>IF(OR($E9227="",$H9227=""),"",$H9227*$I9227)</f>
      </c>
      <c r="K9227" s="79" t="str">
        <v/>
      </c>
    </row>
    <row r="9228">
      <c r="A9228" s="81" t="str">
        <v/>
      </c>
      <c r="B9228" s="81" t="str">
        <v/>
      </c>
      <c r="C9228" s="83">
        <f>IF($E9228="","",IFERROR(VLOOKUP(TRIM(E9228&amp;""),'Référentiel Articles'!$A$2:$F$634,2,FALSE),""))</f>
      </c>
      <c r="D9228" s="83">
        <f>IF($E9228="","",IFERROR(VLOOKUP(TRIM(E9228&amp;""),'Référentiel Articles'!$A$2:$F$634,3,FALSE),""))</f>
      </c>
      <c r="E9228" s="81" t="str">
        <v/>
      </c>
      <c r="F9228" s="83">
        <f>IF($E9228="","",IFERROR(VLOOKUP(TRIM(E9228&amp;""),'Référentiel Articles'!$A$2:$F$634,4,FALSE),""))</f>
      </c>
      <c r="G9228" s="84">
        <f>IF($E9228="","",IFERROR(VLOOKUP(TRIM(E9228&amp;""),'Référentiel Articles'!$A$2:$F$634,5,FALSE),""))</f>
      </c>
      <c r="H9228" s="85" t="str">
        <v/>
      </c>
      <c r="I9228" s="84">
        <f>IF($E9228="","",IFERROR(VLOOKUP(TRIM(E9228&amp;""),'Référentiel Articles'!$A$2:$F$634,6,FALSE),""))</f>
      </c>
      <c r="J9228" s="90">
        <f>IF(OR($E9228="",$H9228=""),"",$H9228*$I9228)</f>
      </c>
      <c r="K9228" s="87" t="str">
        <v/>
      </c>
    </row>
    <row r="9229">
      <c r="A9229" s="74" t="str">
        <v/>
      </c>
      <c r="B9229" s="74" t="str">
        <v/>
      </c>
      <c r="C9229" s="75">
        <f>IF($E9229="","",IFERROR(VLOOKUP(TRIM(E9229&amp;""),'Référentiel Articles'!$A$2:$F$634,2,FALSE),""))</f>
      </c>
      <c r="D9229" s="75">
        <f>IF($E9229="","",IFERROR(VLOOKUP(TRIM(E9229&amp;""),'Référentiel Articles'!$A$2:$F$634,3,FALSE),""))</f>
      </c>
      <c r="E9229" s="74" t="str">
        <v/>
      </c>
      <c r="F9229" s="75">
        <f>IF($E9229="","",IFERROR(VLOOKUP(TRIM(E9229&amp;""),'Référentiel Articles'!$A$2:$F$634,4,FALSE),""))</f>
      </c>
      <c r="G9229" s="76">
        <f>IF($E9229="","",IFERROR(VLOOKUP(TRIM(E9229&amp;""),'Référentiel Articles'!$A$2:$F$634,5,FALSE),""))</f>
      </c>
      <c r="H9229" s="77" t="str">
        <v/>
      </c>
      <c r="I9229" s="76">
        <f>IF($E9229="","",IFERROR(VLOOKUP(TRIM(E9229&amp;""),'Référentiel Articles'!$A$2:$F$634,6,FALSE),""))</f>
      </c>
      <c r="J9229" s="78">
        <f>IF(OR($E9229="",$H9229=""),"",$H9229*$I9229)</f>
      </c>
      <c r="K9229" s="79" t="str">
        <v/>
      </c>
    </row>
    <row r="9230">
      <c r="A9230" s="81" t="str">
        <v/>
      </c>
      <c r="B9230" s="81" t="str">
        <v/>
      </c>
      <c r="C9230" s="83">
        <f>IF($E9230="","",IFERROR(VLOOKUP(TRIM(E9230&amp;""),'Référentiel Articles'!$A$2:$F$634,2,FALSE),""))</f>
      </c>
      <c r="D9230" s="83">
        <f>IF($E9230="","",IFERROR(VLOOKUP(TRIM(E9230&amp;""),'Référentiel Articles'!$A$2:$F$634,3,FALSE),""))</f>
      </c>
      <c r="E9230" s="81" t="str">
        <v/>
      </c>
      <c r="F9230" s="83">
        <f>IF($E9230="","",IFERROR(VLOOKUP(TRIM(E9230&amp;""),'Référentiel Articles'!$A$2:$F$634,4,FALSE),""))</f>
      </c>
      <c r="G9230" s="84">
        <f>IF($E9230="","",IFERROR(VLOOKUP(TRIM(E9230&amp;""),'Référentiel Articles'!$A$2:$F$634,5,FALSE),""))</f>
      </c>
      <c r="H9230" s="85" t="str">
        <v/>
      </c>
      <c r="I9230" s="84">
        <f>IF($E9230="","",IFERROR(VLOOKUP(TRIM(E9230&amp;""),'Référentiel Articles'!$A$2:$F$634,6,FALSE),""))</f>
      </c>
      <c r="J9230" s="90">
        <f>IF(OR($E9230="",$H9230=""),"",$H9230*$I9230)</f>
      </c>
      <c r="K9230" s="87" t="str">
        <v/>
      </c>
    </row>
    <row r="9231">
      <c r="A9231" s="74" t="str">
        <v/>
      </c>
      <c r="B9231" s="74" t="str">
        <v/>
      </c>
      <c r="C9231" s="75">
        <f>IF($E9231="","",IFERROR(VLOOKUP(TRIM(E9231&amp;""),'Référentiel Articles'!$A$2:$F$634,2,FALSE),""))</f>
      </c>
      <c r="D9231" s="75">
        <f>IF($E9231="","",IFERROR(VLOOKUP(TRIM(E9231&amp;""),'Référentiel Articles'!$A$2:$F$634,3,FALSE),""))</f>
      </c>
      <c r="E9231" s="74" t="str">
        <v/>
      </c>
      <c r="F9231" s="75">
        <f>IF($E9231="","",IFERROR(VLOOKUP(TRIM(E9231&amp;""),'Référentiel Articles'!$A$2:$F$634,4,FALSE),""))</f>
      </c>
      <c r="G9231" s="76">
        <f>IF($E9231="","",IFERROR(VLOOKUP(TRIM(E9231&amp;""),'Référentiel Articles'!$A$2:$F$634,5,FALSE),""))</f>
      </c>
      <c r="H9231" s="77" t="str">
        <v/>
      </c>
      <c r="I9231" s="76">
        <f>IF($E9231="","",IFERROR(VLOOKUP(TRIM(E9231&amp;""),'Référentiel Articles'!$A$2:$F$634,6,FALSE),""))</f>
      </c>
      <c r="J9231" s="78">
        <f>IF(OR($E9231="",$H9231=""),"",$H9231*$I9231)</f>
      </c>
      <c r="K9231" s="79" t="str">
        <v/>
      </c>
    </row>
    <row r="9232">
      <c r="A9232" s="81" t="str">
        <v/>
      </c>
      <c r="B9232" s="81" t="str">
        <v/>
      </c>
      <c r="C9232" s="83">
        <f>IF($E9232="","",IFERROR(VLOOKUP(TRIM(E9232&amp;""),'Référentiel Articles'!$A$2:$F$634,2,FALSE),""))</f>
      </c>
      <c r="D9232" s="83">
        <f>IF($E9232="","",IFERROR(VLOOKUP(TRIM(E9232&amp;""),'Référentiel Articles'!$A$2:$F$634,3,FALSE),""))</f>
      </c>
      <c r="E9232" s="81" t="str">
        <v/>
      </c>
      <c r="F9232" s="83">
        <f>IF($E9232="","",IFERROR(VLOOKUP(TRIM(E9232&amp;""),'Référentiel Articles'!$A$2:$F$634,4,FALSE),""))</f>
      </c>
      <c r="G9232" s="84">
        <f>IF($E9232="","",IFERROR(VLOOKUP(TRIM(E9232&amp;""),'Référentiel Articles'!$A$2:$F$634,5,FALSE),""))</f>
      </c>
      <c r="H9232" s="85" t="str">
        <v/>
      </c>
      <c r="I9232" s="84">
        <f>IF($E9232="","",IFERROR(VLOOKUP(TRIM(E9232&amp;""),'Référentiel Articles'!$A$2:$F$634,6,FALSE),""))</f>
      </c>
      <c r="J9232" s="90">
        <f>IF(OR($E9232="",$H9232=""),"",$H9232*$I9232)</f>
      </c>
      <c r="K9232" s="87" t="str">
        <v/>
      </c>
    </row>
    <row r="9233">
      <c r="A9233" s="74" t="str">
        <v/>
      </c>
      <c r="B9233" s="74" t="str">
        <v/>
      </c>
      <c r="C9233" s="75">
        <f>IF($E9233="","",IFERROR(VLOOKUP(TRIM(E9233&amp;""),'Référentiel Articles'!$A$2:$F$634,2,FALSE),""))</f>
      </c>
      <c r="D9233" s="75">
        <f>IF($E9233="","",IFERROR(VLOOKUP(TRIM(E9233&amp;""),'Référentiel Articles'!$A$2:$F$634,3,FALSE),""))</f>
      </c>
      <c r="E9233" s="74" t="str">
        <v/>
      </c>
      <c r="F9233" s="75">
        <f>IF($E9233="","",IFERROR(VLOOKUP(TRIM(E9233&amp;""),'Référentiel Articles'!$A$2:$F$634,4,FALSE),""))</f>
      </c>
      <c r="G9233" s="76">
        <f>IF($E9233="","",IFERROR(VLOOKUP(TRIM(E9233&amp;""),'Référentiel Articles'!$A$2:$F$634,5,FALSE),""))</f>
      </c>
      <c r="H9233" s="77" t="str">
        <v/>
      </c>
      <c r="I9233" s="76">
        <f>IF($E9233="","",IFERROR(VLOOKUP(TRIM(E9233&amp;""),'Référentiel Articles'!$A$2:$F$634,6,FALSE),""))</f>
      </c>
      <c r="J9233" s="78">
        <f>IF(OR($E9233="",$H9233=""),"",$H9233*$I9233)</f>
      </c>
      <c r="K9233" s="79" t="str">
        <v/>
      </c>
    </row>
    <row r="9234">
      <c r="A9234" s="81" t="str">
        <v/>
      </c>
      <c r="B9234" s="81" t="str">
        <v/>
      </c>
      <c r="C9234" s="83">
        <f>IF($E9234="","",IFERROR(VLOOKUP(TRIM(E9234&amp;""),'Référentiel Articles'!$A$2:$F$634,2,FALSE),""))</f>
      </c>
      <c r="D9234" s="83">
        <f>IF($E9234="","",IFERROR(VLOOKUP(TRIM(E9234&amp;""),'Référentiel Articles'!$A$2:$F$634,3,FALSE),""))</f>
      </c>
      <c r="E9234" s="81" t="str">
        <v/>
      </c>
      <c r="F9234" s="83">
        <f>IF($E9234="","",IFERROR(VLOOKUP(TRIM(E9234&amp;""),'Référentiel Articles'!$A$2:$F$634,4,FALSE),""))</f>
      </c>
      <c r="G9234" s="84">
        <f>IF($E9234="","",IFERROR(VLOOKUP(TRIM(E9234&amp;""),'Référentiel Articles'!$A$2:$F$634,5,FALSE),""))</f>
      </c>
      <c r="H9234" s="85" t="str">
        <v/>
      </c>
      <c r="I9234" s="84">
        <f>IF($E9234="","",IFERROR(VLOOKUP(TRIM(E9234&amp;""),'Référentiel Articles'!$A$2:$F$634,6,FALSE),""))</f>
      </c>
      <c r="J9234" s="90">
        <f>IF(OR($E9234="",$H9234=""),"",$H9234*$I9234)</f>
      </c>
      <c r="K9234" s="87" t="str">
        <v/>
      </c>
    </row>
    <row r="9235">
      <c r="A9235" s="74" t="str">
        <v/>
      </c>
      <c r="B9235" s="74" t="str">
        <v/>
      </c>
      <c r="C9235" s="75">
        <f>IF($E9235="","",IFERROR(VLOOKUP(TRIM(E9235&amp;""),'Référentiel Articles'!$A$2:$F$634,2,FALSE),""))</f>
      </c>
      <c r="D9235" s="75">
        <f>IF($E9235="","",IFERROR(VLOOKUP(TRIM(E9235&amp;""),'Référentiel Articles'!$A$2:$F$634,3,FALSE),""))</f>
      </c>
      <c r="E9235" s="74" t="str">
        <v/>
      </c>
      <c r="F9235" s="75">
        <f>IF($E9235="","",IFERROR(VLOOKUP(TRIM(E9235&amp;""),'Référentiel Articles'!$A$2:$F$634,4,FALSE),""))</f>
      </c>
      <c r="G9235" s="76">
        <f>IF($E9235="","",IFERROR(VLOOKUP(TRIM(E9235&amp;""),'Référentiel Articles'!$A$2:$F$634,5,FALSE),""))</f>
      </c>
      <c r="H9235" s="77" t="str">
        <v/>
      </c>
      <c r="I9235" s="76">
        <f>IF($E9235="","",IFERROR(VLOOKUP(TRIM(E9235&amp;""),'Référentiel Articles'!$A$2:$F$634,6,FALSE),""))</f>
      </c>
      <c r="J9235" s="78">
        <f>IF(OR($E9235="",$H9235=""),"",$H9235*$I9235)</f>
      </c>
      <c r="K9235" s="79" t="str">
        <v/>
      </c>
    </row>
    <row r="9236">
      <c r="A9236" s="81" t="str">
        <v/>
      </c>
      <c r="B9236" s="81" t="str">
        <v/>
      </c>
      <c r="C9236" s="83">
        <f>IF($E9236="","",IFERROR(VLOOKUP(TRIM(E9236&amp;""),'Référentiel Articles'!$A$2:$F$634,2,FALSE),""))</f>
      </c>
      <c r="D9236" s="83">
        <f>IF($E9236="","",IFERROR(VLOOKUP(TRIM(E9236&amp;""),'Référentiel Articles'!$A$2:$F$634,3,FALSE),""))</f>
      </c>
      <c r="E9236" s="81" t="str">
        <v/>
      </c>
      <c r="F9236" s="83">
        <f>IF($E9236="","",IFERROR(VLOOKUP(TRIM(E9236&amp;""),'Référentiel Articles'!$A$2:$F$634,4,FALSE),""))</f>
      </c>
      <c r="G9236" s="84">
        <f>IF($E9236="","",IFERROR(VLOOKUP(TRIM(E9236&amp;""),'Référentiel Articles'!$A$2:$F$634,5,FALSE),""))</f>
      </c>
      <c r="H9236" s="85" t="str">
        <v/>
      </c>
      <c r="I9236" s="84">
        <f>IF($E9236="","",IFERROR(VLOOKUP(TRIM(E9236&amp;""),'Référentiel Articles'!$A$2:$F$634,6,FALSE),""))</f>
      </c>
      <c r="J9236" s="90">
        <f>IF(OR($E9236="",$H9236=""),"",$H9236*$I9236)</f>
      </c>
      <c r="K9236" s="87" t="str">
        <v/>
      </c>
    </row>
    <row r="9237">
      <c r="A9237" s="74" t="str">
        <v/>
      </c>
      <c r="B9237" s="74" t="str">
        <v/>
      </c>
      <c r="C9237" s="75">
        <f>IF($E9237="","",IFERROR(VLOOKUP(TRIM(E9237&amp;""),'Référentiel Articles'!$A$2:$F$634,2,FALSE),""))</f>
      </c>
      <c r="D9237" s="75">
        <f>IF($E9237="","",IFERROR(VLOOKUP(TRIM(E9237&amp;""),'Référentiel Articles'!$A$2:$F$634,3,FALSE),""))</f>
      </c>
      <c r="E9237" s="74" t="str">
        <v/>
      </c>
      <c r="F9237" s="75">
        <f>IF($E9237="","",IFERROR(VLOOKUP(TRIM(E9237&amp;""),'Référentiel Articles'!$A$2:$F$634,4,FALSE),""))</f>
      </c>
      <c r="G9237" s="76">
        <f>IF($E9237="","",IFERROR(VLOOKUP(TRIM(E9237&amp;""),'Référentiel Articles'!$A$2:$F$634,5,FALSE),""))</f>
      </c>
      <c r="H9237" s="77" t="str">
        <v/>
      </c>
      <c r="I9237" s="76">
        <f>IF($E9237="","",IFERROR(VLOOKUP(TRIM(E9237&amp;""),'Référentiel Articles'!$A$2:$F$634,6,FALSE),""))</f>
      </c>
      <c r="J9237" s="78">
        <f>IF(OR($E9237="",$H9237=""),"",$H9237*$I9237)</f>
      </c>
      <c r="K9237" s="79" t="str">
        <v/>
      </c>
    </row>
    <row r="9238">
      <c r="A9238" s="81" t="str">
        <v/>
      </c>
      <c r="B9238" s="81" t="str">
        <v/>
      </c>
      <c r="C9238" s="83">
        <f>IF($E9238="","",IFERROR(VLOOKUP(TRIM(E9238&amp;""),'Référentiel Articles'!$A$2:$F$634,2,FALSE),""))</f>
      </c>
      <c r="D9238" s="83">
        <f>IF($E9238="","",IFERROR(VLOOKUP(TRIM(E9238&amp;""),'Référentiel Articles'!$A$2:$F$634,3,FALSE),""))</f>
      </c>
      <c r="E9238" s="81" t="str">
        <v/>
      </c>
      <c r="F9238" s="83">
        <f>IF($E9238="","",IFERROR(VLOOKUP(TRIM(E9238&amp;""),'Référentiel Articles'!$A$2:$F$634,4,FALSE),""))</f>
      </c>
      <c r="G9238" s="84">
        <f>IF($E9238="","",IFERROR(VLOOKUP(TRIM(E9238&amp;""),'Référentiel Articles'!$A$2:$F$634,5,FALSE),""))</f>
      </c>
      <c r="H9238" s="85" t="str">
        <v/>
      </c>
      <c r="I9238" s="84">
        <f>IF($E9238="","",IFERROR(VLOOKUP(TRIM(E9238&amp;""),'Référentiel Articles'!$A$2:$F$634,6,FALSE),""))</f>
      </c>
      <c r="J9238" s="90">
        <f>IF(OR($E9238="",$H9238=""),"",$H9238*$I9238)</f>
      </c>
      <c r="K9238" s="87" t="str">
        <v/>
      </c>
    </row>
    <row r="9239">
      <c r="A9239" s="74" t="str">
        <v/>
      </c>
      <c r="B9239" s="74" t="str">
        <v/>
      </c>
      <c r="C9239" s="75">
        <f>IF($E9239="","",IFERROR(VLOOKUP(TRIM(E9239&amp;""),'Référentiel Articles'!$A$2:$F$634,2,FALSE),""))</f>
      </c>
      <c r="D9239" s="75">
        <f>IF($E9239="","",IFERROR(VLOOKUP(TRIM(E9239&amp;""),'Référentiel Articles'!$A$2:$F$634,3,FALSE),""))</f>
      </c>
      <c r="E9239" s="74" t="str">
        <v/>
      </c>
      <c r="F9239" s="75">
        <f>IF($E9239="","",IFERROR(VLOOKUP(TRIM(E9239&amp;""),'Référentiel Articles'!$A$2:$F$634,4,FALSE),""))</f>
      </c>
      <c r="G9239" s="76">
        <f>IF($E9239="","",IFERROR(VLOOKUP(TRIM(E9239&amp;""),'Référentiel Articles'!$A$2:$F$634,5,FALSE),""))</f>
      </c>
      <c r="H9239" s="77" t="str">
        <v/>
      </c>
      <c r="I9239" s="76">
        <f>IF($E9239="","",IFERROR(VLOOKUP(TRIM(E9239&amp;""),'Référentiel Articles'!$A$2:$F$634,6,FALSE),""))</f>
      </c>
      <c r="J9239" s="78">
        <f>IF(OR($E9239="",$H9239=""),"",$H9239*$I9239)</f>
      </c>
      <c r="K9239" s="79" t="str">
        <v/>
      </c>
    </row>
    <row r="9240">
      <c r="A9240" s="81" t="str">
        <v/>
      </c>
      <c r="B9240" s="81" t="str">
        <v/>
      </c>
      <c r="C9240" s="83">
        <f>IF($E9240="","",IFERROR(VLOOKUP(TRIM(E9240&amp;""),'Référentiel Articles'!$A$2:$F$634,2,FALSE),""))</f>
      </c>
      <c r="D9240" s="83">
        <f>IF($E9240="","",IFERROR(VLOOKUP(TRIM(E9240&amp;""),'Référentiel Articles'!$A$2:$F$634,3,FALSE),""))</f>
      </c>
      <c r="E9240" s="81" t="str">
        <v/>
      </c>
      <c r="F9240" s="83">
        <f>IF($E9240="","",IFERROR(VLOOKUP(TRIM(E9240&amp;""),'Référentiel Articles'!$A$2:$F$634,4,FALSE),""))</f>
      </c>
      <c r="G9240" s="84">
        <f>IF($E9240="","",IFERROR(VLOOKUP(TRIM(E9240&amp;""),'Référentiel Articles'!$A$2:$F$634,5,FALSE),""))</f>
      </c>
      <c r="H9240" s="85" t="str">
        <v/>
      </c>
      <c r="I9240" s="84">
        <f>IF($E9240="","",IFERROR(VLOOKUP(TRIM(E9240&amp;""),'Référentiel Articles'!$A$2:$F$634,6,FALSE),""))</f>
      </c>
      <c r="J9240" s="90">
        <f>IF(OR($E9240="",$H9240=""),"",$H9240*$I9240)</f>
      </c>
      <c r="K9240" s="87" t="str">
        <v/>
      </c>
    </row>
    <row r="9241">
      <c r="A9241" s="74" t="str">
        <v/>
      </c>
      <c r="B9241" s="74" t="str">
        <v/>
      </c>
      <c r="C9241" s="75">
        <f>IF($E9241="","",IFERROR(VLOOKUP(TRIM(E9241&amp;""),'Référentiel Articles'!$A$2:$F$634,2,FALSE),""))</f>
      </c>
      <c r="D9241" s="75">
        <f>IF($E9241="","",IFERROR(VLOOKUP(TRIM(E9241&amp;""),'Référentiel Articles'!$A$2:$F$634,3,FALSE),""))</f>
      </c>
      <c r="E9241" s="74" t="str">
        <v/>
      </c>
      <c r="F9241" s="75">
        <f>IF($E9241="","",IFERROR(VLOOKUP(TRIM(E9241&amp;""),'Référentiel Articles'!$A$2:$F$634,4,FALSE),""))</f>
      </c>
      <c r="G9241" s="76">
        <f>IF($E9241="","",IFERROR(VLOOKUP(TRIM(E9241&amp;""),'Référentiel Articles'!$A$2:$F$634,5,FALSE),""))</f>
      </c>
      <c r="H9241" s="77" t="str">
        <v/>
      </c>
      <c r="I9241" s="76">
        <f>IF($E9241="","",IFERROR(VLOOKUP(TRIM(E9241&amp;""),'Référentiel Articles'!$A$2:$F$634,6,FALSE),""))</f>
      </c>
      <c r="J9241" s="78">
        <f>IF(OR($E9241="",$H9241=""),"",$H9241*$I9241)</f>
      </c>
      <c r="K9241" s="79" t="str">
        <v/>
      </c>
    </row>
    <row r="9242">
      <c r="A9242" s="81" t="str">
        <v/>
      </c>
      <c r="B9242" s="81" t="str">
        <v/>
      </c>
      <c r="C9242" s="83">
        <f>IF($E9242="","",IFERROR(VLOOKUP(TRIM(E9242&amp;""),'Référentiel Articles'!$A$2:$F$634,2,FALSE),""))</f>
      </c>
      <c r="D9242" s="83">
        <f>IF($E9242="","",IFERROR(VLOOKUP(TRIM(E9242&amp;""),'Référentiel Articles'!$A$2:$F$634,3,FALSE),""))</f>
      </c>
      <c r="E9242" s="81" t="str">
        <v/>
      </c>
      <c r="F9242" s="83">
        <f>IF($E9242="","",IFERROR(VLOOKUP(TRIM(E9242&amp;""),'Référentiel Articles'!$A$2:$F$634,4,FALSE),""))</f>
      </c>
      <c r="G9242" s="84">
        <f>IF($E9242="","",IFERROR(VLOOKUP(TRIM(E9242&amp;""),'Référentiel Articles'!$A$2:$F$634,5,FALSE),""))</f>
      </c>
      <c r="H9242" s="85" t="str">
        <v/>
      </c>
      <c r="I9242" s="84">
        <f>IF($E9242="","",IFERROR(VLOOKUP(TRIM(E9242&amp;""),'Référentiel Articles'!$A$2:$F$634,6,FALSE),""))</f>
      </c>
      <c r="J9242" s="90">
        <f>IF(OR($E9242="",$H9242=""),"",$H9242*$I9242)</f>
      </c>
      <c r="K9242" s="87" t="str">
        <v/>
      </c>
    </row>
    <row r="9243">
      <c r="A9243" s="74" t="str">
        <v/>
      </c>
      <c r="B9243" s="74" t="str">
        <v/>
      </c>
      <c r="C9243" s="75">
        <f>IF($E9243="","",IFERROR(VLOOKUP(TRIM(E9243&amp;""),'Référentiel Articles'!$A$2:$F$634,2,FALSE),""))</f>
      </c>
      <c r="D9243" s="75">
        <f>IF($E9243="","",IFERROR(VLOOKUP(TRIM(E9243&amp;""),'Référentiel Articles'!$A$2:$F$634,3,FALSE),""))</f>
      </c>
      <c r="E9243" s="74" t="str">
        <v/>
      </c>
      <c r="F9243" s="75">
        <f>IF($E9243="","",IFERROR(VLOOKUP(TRIM(E9243&amp;""),'Référentiel Articles'!$A$2:$F$634,4,FALSE),""))</f>
      </c>
      <c r="G9243" s="76">
        <f>IF($E9243="","",IFERROR(VLOOKUP(TRIM(E9243&amp;""),'Référentiel Articles'!$A$2:$F$634,5,FALSE),""))</f>
      </c>
      <c r="H9243" s="77" t="str">
        <v/>
      </c>
      <c r="I9243" s="76">
        <f>IF($E9243="","",IFERROR(VLOOKUP(TRIM(E9243&amp;""),'Référentiel Articles'!$A$2:$F$634,6,FALSE),""))</f>
      </c>
      <c r="J9243" s="78">
        <f>IF(OR($E9243="",$H9243=""),"",$H9243*$I9243)</f>
      </c>
      <c r="K9243" s="79" t="str">
        <v/>
      </c>
    </row>
    <row r="9244">
      <c r="A9244" s="81" t="str">
        <v/>
      </c>
      <c r="B9244" s="81" t="str">
        <v/>
      </c>
      <c r="C9244" s="83">
        <f>IF($E9244="","",IFERROR(VLOOKUP(TRIM(E9244&amp;""),'Référentiel Articles'!$A$2:$F$634,2,FALSE),""))</f>
      </c>
      <c r="D9244" s="83">
        <f>IF($E9244="","",IFERROR(VLOOKUP(TRIM(E9244&amp;""),'Référentiel Articles'!$A$2:$F$634,3,FALSE),""))</f>
      </c>
      <c r="E9244" s="81" t="str">
        <v/>
      </c>
      <c r="F9244" s="83">
        <f>IF($E9244="","",IFERROR(VLOOKUP(TRIM(E9244&amp;""),'Référentiel Articles'!$A$2:$F$634,4,FALSE),""))</f>
      </c>
      <c r="G9244" s="84">
        <f>IF($E9244="","",IFERROR(VLOOKUP(TRIM(E9244&amp;""),'Référentiel Articles'!$A$2:$F$634,5,FALSE),""))</f>
      </c>
      <c r="H9244" s="85" t="str">
        <v/>
      </c>
      <c r="I9244" s="84">
        <f>IF($E9244="","",IFERROR(VLOOKUP(TRIM(E9244&amp;""),'Référentiel Articles'!$A$2:$F$634,6,FALSE),""))</f>
      </c>
      <c r="J9244" s="90">
        <f>IF(OR($E9244="",$H9244=""),"",$H9244*$I9244)</f>
      </c>
      <c r="K9244" s="87" t="str">
        <v/>
      </c>
    </row>
    <row r="9245">
      <c r="A9245" s="74" t="str">
        <v/>
      </c>
      <c r="B9245" s="74" t="str">
        <v/>
      </c>
      <c r="C9245" s="75">
        <f>IF($E9245="","",IFERROR(VLOOKUP(TRIM(E9245&amp;""),'Référentiel Articles'!$A$2:$F$634,2,FALSE),""))</f>
      </c>
      <c r="D9245" s="75">
        <f>IF($E9245="","",IFERROR(VLOOKUP(TRIM(E9245&amp;""),'Référentiel Articles'!$A$2:$F$634,3,FALSE),""))</f>
      </c>
      <c r="E9245" s="74" t="str">
        <v/>
      </c>
      <c r="F9245" s="75">
        <f>IF($E9245="","",IFERROR(VLOOKUP(TRIM(E9245&amp;""),'Référentiel Articles'!$A$2:$F$634,4,FALSE),""))</f>
      </c>
      <c r="G9245" s="76">
        <f>IF($E9245="","",IFERROR(VLOOKUP(TRIM(E9245&amp;""),'Référentiel Articles'!$A$2:$F$634,5,FALSE),""))</f>
      </c>
      <c r="H9245" s="77" t="str">
        <v/>
      </c>
      <c r="I9245" s="76">
        <f>IF($E9245="","",IFERROR(VLOOKUP(TRIM(E9245&amp;""),'Référentiel Articles'!$A$2:$F$634,6,FALSE),""))</f>
      </c>
      <c r="J9245" s="78">
        <f>IF(OR($E9245="",$H9245=""),"",$H9245*$I9245)</f>
      </c>
      <c r="K9245" s="79" t="str">
        <v/>
      </c>
    </row>
    <row r="9246">
      <c r="A9246" s="81" t="str">
        <v/>
      </c>
      <c r="B9246" s="81" t="str">
        <v/>
      </c>
      <c r="C9246" s="83">
        <f>IF($E9246="","",IFERROR(VLOOKUP(TRIM(E9246&amp;""),'Référentiel Articles'!$A$2:$F$634,2,FALSE),""))</f>
      </c>
      <c r="D9246" s="83">
        <f>IF($E9246="","",IFERROR(VLOOKUP(TRIM(E9246&amp;""),'Référentiel Articles'!$A$2:$F$634,3,FALSE),""))</f>
      </c>
      <c r="E9246" s="81" t="str">
        <v/>
      </c>
      <c r="F9246" s="83">
        <f>IF($E9246="","",IFERROR(VLOOKUP(TRIM(E9246&amp;""),'Référentiel Articles'!$A$2:$F$634,4,FALSE),""))</f>
      </c>
      <c r="G9246" s="84">
        <f>IF($E9246="","",IFERROR(VLOOKUP(TRIM(E9246&amp;""),'Référentiel Articles'!$A$2:$F$634,5,FALSE),""))</f>
      </c>
      <c r="H9246" s="85" t="str">
        <v/>
      </c>
      <c r="I9246" s="84">
        <f>IF($E9246="","",IFERROR(VLOOKUP(TRIM(E9246&amp;""),'Référentiel Articles'!$A$2:$F$634,6,FALSE),""))</f>
      </c>
      <c r="J9246" s="90">
        <f>IF(OR($E9246="",$H9246=""),"",$H9246*$I9246)</f>
      </c>
      <c r="K9246" s="87" t="str">
        <v/>
      </c>
    </row>
    <row r="9247">
      <c r="A9247" s="74" t="str">
        <v/>
      </c>
      <c r="B9247" s="74" t="str">
        <v/>
      </c>
      <c r="C9247" s="75">
        <f>IF($E9247="","",IFERROR(VLOOKUP(TRIM(E9247&amp;""),'Référentiel Articles'!$A$2:$F$634,2,FALSE),""))</f>
      </c>
      <c r="D9247" s="75">
        <f>IF($E9247="","",IFERROR(VLOOKUP(TRIM(E9247&amp;""),'Référentiel Articles'!$A$2:$F$634,3,FALSE),""))</f>
      </c>
      <c r="E9247" s="74" t="str">
        <v/>
      </c>
      <c r="F9247" s="75">
        <f>IF($E9247="","",IFERROR(VLOOKUP(TRIM(E9247&amp;""),'Référentiel Articles'!$A$2:$F$634,4,FALSE),""))</f>
      </c>
      <c r="G9247" s="76">
        <f>IF($E9247="","",IFERROR(VLOOKUP(TRIM(E9247&amp;""),'Référentiel Articles'!$A$2:$F$634,5,FALSE),""))</f>
      </c>
      <c r="H9247" s="77" t="str">
        <v/>
      </c>
      <c r="I9247" s="76">
        <f>IF($E9247="","",IFERROR(VLOOKUP(TRIM(E9247&amp;""),'Référentiel Articles'!$A$2:$F$634,6,FALSE),""))</f>
      </c>
      <c r="J9247" s="78">
        <f>IF(OR($E9247="",$H9247=""),"",$H9247*$I9247)</f>
      </c>
      <c r="K9247" s="79" t="str">
        <v/>
      </c>
    </row>
    <row r="9248">
      <c r="A9248" s="81" t="str">
        <v/>
      </c>
      <c r="B9248" s="81" t="str">
        <v/>
      </c>
      <c r="C9248" s="83">
        <f>IF($E9248="","",IFERROR(VLOOKUP(TRIM(E9248&amp;""),'Référentiel Articles'!$A$2:$F$634,2,FALSE),""))</f>
      </c>
      <c r="D9248" s="83">
        <f>IF($E9248="","",IFERROR(VLOOKUP(TRIM(E9248&amp;""),'Référentiel Articles'!$A$2:$F$634,3,FALSE),""))</f>
      </c>
      <c r="E9248" s="81" t="str">
        <v/>
      </c>
      <c r="F9248" s="83">
        <f>IF($E9248="","",IFERROR(VLOOKUP(TRIM(E9248&amp;""),'Référentiel Articles'!$A$2:$F$634,4,FALSE),""))</f>
      </c>
      <c r="G9248" s="84">
        <f>IF($E9248="","",IFERROR(VLOOKUP(TRIM(E9248&amp;""),'Référentiel Articles'!$A$2:$F$634,5,FALSE),""))</f>
      </c>
      <c r="H9248" s="85" t="str">
        <v/>
      </c>
      <c r="I9248" s="84">
        <f>IF($E9248="","",IFERROR(VLOOKUP(TRIM(E9248&amp;""),'Référentiel Articles'!$A$2:$F$634,6,FALSE),""))</f>
      </c>
      <c r="J9248" s="90">
        <f>IF(OR($E9248="",$H9248=""),"",$H9248*$I9248)</f>
      </c>
      <c r="K9248" s="87" t="str">
        <v/>
      </c>
    </row>
    <row r="9249">
      <c r="A9249" s="74" t="str">
        <v/>
      </c>
      <c r="B9249" s="74" t="str">
        <v/>
      </c>
      <c r="C9249" s="75">
        <f>IF($E9249="","",IFERROR(VLOOKUP(TRIM(E9249&amp;""),'Référentiel Articles'!$A$2:$F$634,2,FALSE),""))</f>
      </c>
      <c r="D9249" s="75">
        <f>IF($E9249="","",IFERROR(VLOOKUP(TRIM(E9249&amp;""),'Référentiel Articles'!$A$2:$F$634,3,FALSE),""))</f>
      </c>
      <c r="E9249" s="74" t="str">
        <v/>
      </c>
      <c r="F9249" s="75">
        <f>IF($E9249="","",IFERROR(VLOOKUP(TRIM(E9249&amp;""),'Référentiel Articles'!$A$2:$F$634,4,FALSE),""))</f>
      </c>
      <c r="G9249" s="76">
        <f>IF($E9249="","",IFERROR(VLOOKUP(TRIM(E9249&amp;""),'Référentiel Articles'!$A$2:$F$634,5,FALSE),""))</f>
      </c>
      <c r="H9249" s="77" t="str">
        <v/>
      </c>
      <c r="I9249" s="76">
        <f>IF($E9249="","",IFERROR(VLOOKUP(TRIM(E9249&amp;""),'Référentiel Articles'!$A$2:$F$634,6,FALSE),""))</f>
      </c>
      <c r="J9249" s="78">
        <f>IF(OR($E9249="",$H9249=""),"",$H9249*$I9249)</f>
      </c>
      <c r="K9249" s="79" t="str">
        <v/>
      </c>
    </row>
    <row r="9250">
      <c r="A9250" s="81" t="str">
        <v/>
      </c>
      <c r="B9250" s="81" t="str">
        <v/>
      </c>
      <c r="C9250" s="83">
        <f>IF($E9250="","",IFERROR(VLOOKUP(TRIM(E9250&amp;""),'Référentiel Articles'!$A$2:$F$634,2,FALSE),""))</f>
      </c>
      <c r="D9250" s="83">
        <f>IF($E9250="","",IFERROR(VLOOKUP(TRIM(E9250&amp;""),'Référentiel Articles'!$A$2:$F$634,3,FALSE),""))</f>
      </c>
      <c r="E9250" s="81" t="str">
        <v/>
      </c>
      <c r="F9250" s="83">
        <f>IF($E9250="","",IFERROR(VLOOKUP(TRIM(E9250&amp;""),'Référentiel Articles'!$A$2:$F$634,4,FALSE),""))</f>
      </c>
      <c r="G9250" s="84">
        <f>IF($E9250="","",IFERROR(VLOOKUP(TRIM(E9250&amp;""),'Référentiel Articles'!$A$2:$F$634,5,FALSE),""))</f>
      </c>
      <c r="H9250" s="85" t="str">
        <v/>
      </c>
      <c r="I9250" s="84">
        <f>IF($E9250="","",IFERROR(VLOOKUP(TRIM(E9250&amp;""),'Référentiel Articles'!$A$2:$F$634,6,FALSE),""))</f>
      </c>
      <c r="J9250" s="90">
        <f>IF(OR($E9250="",$H9250=""),"",$H9250*$I9250)</f>
      </c>
      <c r="K9250" s="87" t="str">
        <v/>
      </c>
    </row>
    <row r="9251">
      <c r="A9251" s="74" t="str">
        <v/>
      </c>
      <c r="B9251" s="74" t="str">
        <v/>
      </c>
      <c r="C9251" s="75">
        <f>IF($E9251="","",IFERROR(VLOOKUP(TRIM(E9251&amp;""),'Référentiel Articles'!$A$2:$F$634,2,FALSE),""))</f>
      </c>
      <c r="D9251" s="75">
        <f>IF($E9251="","",IFERROR(VLOOKUP(TRIM(E9251&amp;""),'Référentiel Articles'!$A$2:$F$634,3,FALSE),""))</f>
      </c>
      <c r="E9251" s="74" t="str">
        <v/>
      </c>
      <c r="F9251" s="75">
        <f>IF($E9251="","",IFERROR(VLOOKUP(TRIM(E9251&amp;""),'Référentiel Articles'!$A$2:$F$634,4,FALSE),""))</f>
      </c>
      <c r="G9251" s="76">
        <f>IF($E9251="","",IFERROR(VLOOKUP(TRIM(E9251&amp;""),'Référentiel Articles'!$A$2:$F$634,5,FALSE),""))</f>
      </c>
      <c r="H9251" s="77" t="str">
        <v/>
      </c>
      <c r="I9251" s="76">
        <f>IF($E9251="","",IFERROR(VLOOKUP(TRIM(E9251&amp;""),'Référentiel Articles'!$A$2:$F$634,6,FALSE),""))</f>
      </c>
      <c r="J9251" s="78">
        <f>IF(OR($E9251="",$H9251=""),"",$H9251*$I9251)</f>
      </c>
      <c r="K9251" s="79" t="str">
        <v/>
      </c>
    </row>
    <row r="9252">
      <c r="A9252" s="81" t="str">
        <v/>
      </c>
      <c r="B9252" s="81" t="str">
        <v/>
      </c>
      <c r="C9252" s="83">
        <f>IF($E9252="","",IFERROR(VLOOKUP(TRIM(E9252&amp;""),'Référentiel Articles'!$A$2:$F$634,2,FALSE),""))</f>
      </c>
      <c r="D9252" s="83">
        <f>IF($E9252="","",IFERROR(VLOOKUP(TRIM(E9252&amp;""),'Référentiel Articles'!$A$2:$F$634,3,FALSE),""))</f>
      </c>
      <c r="E9252" s="81" t="str">
        <v/>
      </c>
      <c r="F9252" s="83">
        <f>IF($E9252="","",IFERROR(VLOOKUP(TRIM(E9252&amp;""),'Référentiel Articles'!$A$2:$F$634,4,FALSE),""))</f>
      </c>
      <c r="G9252" s="84">
        <f>IF($E9252="","",IFERROR(VLOOKUP(TRIM(E9252&amp;""),'Référentiel Articles'!$A$2:$F$634,5,FALSE),""))</f>
      </c>
      <c r="H9252" s="85" t="str">
        <v/>
      </c>
      <c r="I9252" s="84">
        <f>IF($E9252="","",IFERROR(VLOOKUP(TRIM(E9252&amp;""),'Référentiel Articles'!$A$2:$F$634,6,FALSE),""))</f>
      </c>
      <c r="J9252" s="90">
        <f>IF(OR($E9252="",$H9252=""),"",$H9252*$I9252)</f>
      </c>
      <c r="K9252" s="87" t="str">
        <v/>
      </c>
    </row>
    <row r="9253">
      <c r="A9253" s="74" t="str">
        <v/>
      </c>
      <c r="B9253" s="74" t="str">
        <v/>
      </c>
      <c r="C9253" s="75">
        <f>IF($E9253="","",IFERROR(VLOOKUP(TRIM(E9253&amp;""),'Référentiel Articles'!$A$2:$F$634,2,FALSE),""))</f>
      </c>
      <c r="D9253" s="75">
        <f>IF($E9253="","",IFERROR(VLOOKUP(TRIM(E9253&amp;""),'Référentiel Articles'!$A$2:$F$634,3,FALSE),""))</f>
      </c>
      <c r="E9253" s="74" t="str">
        <v/>
      </c>
      <c r="F9253" s="75">
        <f>IF($E9253="","",IFERROR(VLOOKUP(TRIM(E9253&amp;""),'Référentiel Articles'!$A$2:$F$634,4,FALSE),""))</f>
      </c>
      <c r="G9253" s="76">
        <f>IF($E9253="","",IFERROR(VLOOKUP(TRIM(E9253&amp;""),'Référentiel Articles'!$A$2:$F$634,5,FALSE),""))</f>
      </c>
      <c r="H9253" s="77" t="str">
        <v/>
      </c>
      <c r="I9253" s="76">
        <f>IF($E9253="","",IFERROR(VLOOKUP(TRIM(E9253&amp;""),'Référentiel Articles'!$A$2:$F$634,6,FALSE),""))</f>
      </c>
      <c r="J9253" s="78">
        <f>IF(OR($E9253="",$H9253=""),"",$H9253*$I9253)</f>
      </c>
      <c r="K9253" s="79" t="str">
        <v/>
      </c>
    </row>
    <row r="9254">
      <c r="A9254" s="81" t="str">
        <v/>
      </c>
      <c r="B9254" s="81" t="str">
        <v/>
      </c>
      <c r="C9254" s="83">
        <f>IF($E9254="","",IFERROR(VLOOKUP(TRIM(E9254&amp;""),'Référentiel Articles'!$A$2:$F$634,2,FALSE),""))</f>
      </c>
      <c r="D9254" s="83">
        <f>IF($E9254="","",IFERROR(VLOOKUP(TRIM(E9254&amp;""),'Référentiel Articles'!$A$2:$F$634,3,FALSE),""))</f>
      </c>
      <c r="E9254" s="81" t="str">
        <v/>
      </c>
      <c r="F9254" s="83">
        <f>IF($E9254="","",IFERROR(VLOOKUP(TRIM(E9254&amp;""),'Référentiel Articles'!$A$2:$F$634,4,FALSE),""))</f>
      </c>
      <c r="G9254" s="84">
        <f>IF($E9254="","",IFERROR(VLOOKUP(TRIM(E9254&amp;""),'Référentiel Articles'!$A$2:$F$634,5,FALSE),""))</f>
      </c>
      <c r="H9254" s="85" t="str">
        <v/>
      </c>
      <c r="I9254" s="84">
        <f>IF($E9254="","",IFERROR(VLOOKUP(TRIM(E9254&amp;""),'Référentiel Articles'!$A$2:$F$634,6,FALSE),""))</f>
      </c>
      <c r="J9254" s="90">
        <f>IF(OR($E9254="",$H9254=""),"",$H9254*$I9254)</f>
      </c>
      <c r="K9254" s="87" t="str">
        <v/>
      </c>
    </row>
    <row r="9255">
      <c r="A9255" s="74" t="str">
        <v/>
      </c>
      <c r="B9255" s="74" t="str">
        <v/>
      </c>
      <c r="C9255" s="75">
        <f>IF($E9255="","",IFERROR(VLOOKUP(TRIM(E9255&amp;""),'Référentiel Articles'!$A$2:$F$634,2,FALSE),""))</f>
      </c>
      <c r="D9255" s="75">
        <f>IF($E9255="","",IFERROR(VLOOKUP(TRIM(E9255&amp;""),'Référentiel Articles'!$A$2:$F$634,3,FALSE),""))</f>
      </c>
      <c r="E9255" s="74" t="str">
        <v/>
      </c>
      <c r="F9255" s="75">
        <f>IF($E9255="","",IFERROR(VLOOKUP(TRIM(E9255&amp;""),'Référentiel Articles'!$A$2:$F$634,4,FALSE),""))</f>
      </c>
      <c r="G9255" s="76">
        <f>IF($E9255="","",IFERROR(VLOOKUP(TRIM(E9255&amp;""),'Référentiel Articles'!$A$2:$F$634,5,FALSE),""))</f>
      </c>
      <c r="H9255" s="77" t="str">
        <v/>
      </c>
      <c r="I9255" s="76">
        <f>IF($E9255="","",IFERROR(VLOOKUP(TRIM(E9255&amp;""),'Référentiel Articles'!$A$2:$F$634,6,FALSE),""))</f>
      </c>
      <c r="J9255" s="78">
        <f>IF(OR($E9255="",$H9255=""),"",$H9255*$I9255)</f>
      </c>
      <c r="K9255" s="79" t="str">
        <v/>
      </c>
    </row>
    <row r="9256">
      <c r="A9256" s="81" t="str">
        <v/>
      </c>
      <c r="B9256" s="81" t="str">
        <v/>
      </c>
      <c r="C9256" s="83">
        <f>IF($E9256="","",IFERROR(VLOOKUP(TRIM(E9256&amp;""),'Référentiel Articles'!$A$2:$F$634,2,FALSE),""))</f>
      </c>
      <c r="D9256" s="83">
        <f>IF($E9256="","",IFERROR(VLOOKUP(TRIM(E9256&amp;""),'Référentiel Articles'!$A$2:$F$634,3,FALSE),""))</f>
      </c>
      <c r="E9256" s="81" t="str">
        <v/>
      </c>
      <c r="F9256" s="83">
        <f>IF($E9256="","",IFERROR(VLOOKUP(TRIM(E9256&amp;""),'Référentiel Articles'!$A$2:$F$634,4,FALSE),""))</f>
      </c>
      <c r="G9256" s="84">
        <f>IF($E9256="","",IFERROR(VLOOKUP(TRIM(E9256&amp;""),'Référentiel Articles'!$A$2:$F$634,5,FALSE),""))</f>
      </c>
      <c r="H9256" s="85" t="str">
        <v/>
      </c>
      <c r="I9256" s="84">
        <f>IF($E9256="","",IFERROR(VLOOKUP(TRIM(E9256&amp;""),'Référentiel Articles'!$A$2:$F$634,6,FALSE),""))</f>
      </c>
      <c r="J9256" s="90">
        <f>IF(OR($E9256="",$H9256=""),"",$H9256*$I9256)</f>
      </c>
      <c r="K9256" s="87" t="str">
        <v/>
      </c>
    </row>
    <row r="9257">
      <c r="A9257" s="74" t="str">
        <v/>
      </c>
      <c r="B9257" s="74" t="str">
        <v/>
      </c>
      <c r="C9257" s="75">
        <f>IF($E9257="","",IFERROR(VLOOKUP(TRIM(E9257&amp;""),'Référentiel Articles'!$A$2:$F$634,2,FALSE),""))</f>
      </c>
      <c r="D9257" s="75">
        <f>IF($E9257="","",IFERROR(VLOOKUP(TRIM(E9257&amp;""),'Référentiel Articles'!$A$2:$F$634,3,FALSE),""))</f>
      </c>
      <c r="E9257" s="74" t="str">
        <v/>
      </c>
      <c r="F9257" s="75">
        <f>IF($E9257="","",IFERROR(VLOOKUP(TRIM(E9257&amp;""),'Référentiel Articles'!$A$2:$F$634,4,FALSE),""))</f>
      </c>
      <c r="G9257" s="76">
        <f>IF($E9257="","",IFERROR(VLOOKUP(TRIM(E9257&amp;""),'Référentiel Articles'!$A$2:$F$634,5,FALSE),""))</f>
      </c>
      <c r="H9257" s="77" t="str">
        <v/>
      </c>
      <c r="I9257" s="76">
        <f>IF($E9257="","",IFERROR(VLOOKUP(TRIM(E9257&amp;""),'Référentiel Articles'!$A$2:$F$634,6,FALSE),""))</f>
      </c>
      <c r="J9257" s="78">
        <f>IF(OR($E9257="",$H9257=""),"",$H9257*$I9257)</f>
      </c>
      <c r="K9257" s="79" t="str">
        <v/>
      </c>
    </row>
    <row r="9258">
      <c r="A9258" s="81" t="str">
        <v/>
      </c>
      <c r="B9258" s="81" t="str">
        <v/>
      </c>
      <c r="C9258" s="83">
        <f>IF($E9258="","",IFERROR(VLOOKUP(TRIM(E9258&amp;""),'Référentiel Articles'!$A$2:$F$634,2,FALSE),""))</f>
      </c>
      <c r="D9258" s="83">
        <f>IF($E9258="","",IFERROR(VLOOKUP(TRIM(E9258&amp;""),'Référentiel Articles'!$A$2:$F$634,3,FALSE),""))</f>
      </c>
      <c r="E9258" s="81" t="str">
        <v/>
      </c>
      <c r="F9258" s="83">
        <f>IF($E9258="","",IFERROR(VLOOKUP(TRIM(E9258&amp;""),'Référentiel Articles'!$A$2:$F$634,4,FALSE),""))</f>
      </c>
      <c r="G9258" s="84">
        <f>IF($E9258="","",IFERROR(VLOOKUP(TRIM(E9258&amp;""),'Référentiel Articles'!$A$2:$F$634,5,FALSE),""))</f>
      </c>
      <c r="H9258" s="85" t="str">
        <v/>
      </c>
      <c r="I9258" s="84">
        <f>IF($E9258="","",IFERROR(VLOOKUP(TRIM(E9258&amp;""),'Référentiel Articles'!$A$2:$F$634,6,FALSE),""))</f>
      </c>
      <c r="J9258" s="90">
        <f>IF(OR($E9258="",$H9258=""),"",$H9258*$I9258)</f>
      </c>
      <c r="K9258" s="87" t="str">
        <v/>
      </c>
    </row>
    <row r="9259">
      <c r="A9259" s="74" t="str">
        <v/>
      </c>
      <c r="B9259" s="74" t="str">
        <v/>
      </c>
      <c r="C9259" s="75">
        <f>IF($E9259="","",IFERROR(VLOOKUP(TRIM(E9259&amp;""),'Référentiel Articles'!$A$2:$F$634,2,FALSE),""))</f>
      </c>
      <c r="D9259" s="75">
        <f>IF($E9259="","",IFERROR(VLOOKUP(TRIM(E9259&amp;""),'Référentiel Articles'!$A$2:$F$634,3,FALSE),""))</f>
      </c>
      <c r="E9259" s="74" t="str">
        <v/>
      </c>
      <c r="F9259" s="75">
        <f>IF($E9259="","",IFERROR(VLOOKUP(TRIM(E9259&amp;""),'Référentiel Articles'!$A$2:$F$634,4,FALSE),""))</f>
      </c>
      <c r="G9259" s="76">
        <f>IF($E9259="","",IFERROR(VLOOKUP(TRIM(E9259&amp;""),'Référentiel Articles'!$A$2:$F$634,5,FALSE),""))</f>
      </c>
      <c r="H9259" s="77" t="str">
        <v/>
      </c>
      <c r="I9259" s="76">
        <f>IF($E9259="","",IFERROR(VLOOKUP(TRIM(E9259&amp;""),'Référentiel Articles'!$A$2:$F$634,6,FALSE),""))</f>
      </c>
      <c r="J9259" s="78">
        <f>IF(OR($E9259="",$H9259=""),"",$H9259*$I9259)</f>
      </c>
      <c r="K9259" s="79" t="str">
        <v/>
      </c>
    </row>
    <row r="9260">
      <c r="A9260" s="81" t="str">
        <v/>
      </c>
      <c r="B9260" s="81" t="str">
        <v/>
      </c>
      <c r="C9260" s="83">
        <f>IF($E9260="","",IFERROR(VLOOKUP(TRIM(E9260&amp;""),'Référentiel Articles'!$A$2:$F$634,2,FALSE),""))</f>
      </c>
      <c r="D9260" s="83">
        <f>IF($E9260="","",IFERROR(VLOOKUP(TRIM(E9260&amp;""),'Référentiel Articles'!$A$2:$F$634,3,FALSE),""))</f>
      </c>
      <c r="E9260" s="81" t="str">
        <v/>
      </c>
      <c r="F9260" s="83">
        <f>IF($E9260="","",IFERROR(VLOOKUP(TRIM(E9260&amp;""),'Référentiel Articles'!$A$2:$F$634,4,FALSE),""))</f>
      </c>
      <c r="G9260" s="84">
        <f>IF($E9260="","",IFERROR(VLOOKUP(TRIM(E9260&amp;""),'Référentiel Articles'!$A$2:$F$634,5,FALSE),""))</f>
      </c>
      <c r="H9260" s="85" t="str">
        <v/>
      </c>
      <c r="I9260" s="84">
        <f>IF($E9260="","",IFERROR(VLOOKUP(TRIM(E9260&amp;""),'Référentiel Articles'!$A$2:$F$634,6,FALSE),""))</f>
      </c>
      <c r="J9260" s="90">
        <f>IF(OR($E9260="",$H9260=""),"",$H9260*$I9260)</f>
      </c>
      <c r="K9260" s="87" t="str">
        <v/>
      </c>
    </row>
    <row r="9261">
      <c r="A9261" s="74" t="str">
        <v/>
      </c>
      <c r="B9261" s="74" t="str">
        <v/>
      </c>
      <c r="C9261" s="75">
        <f>IF($E9261="","",IFERROR(VLOOKUP(TRIM(E9261&amp;""),'Référentiel Articles'!$A$2:$F$634,2,FALSE),""))</f>
      </c>
      <c r="D9261" s="75">
        <f>IF($E9261="","",IFERROR(VLOOKUP(TRIM(E9261&amp;""),'Référentiel Articles'!$A$2:$F$634,3,FALSE),""))</f>
      </c>
      <c r="E9261" s="74" t="str">
        <v/>
      </c>
      <c r="F9261" s="75">
        <f>IF($E9261="","",IFERROR(VLOOKUP(TRIM(E9261&amp;""),'Référentiel Articles'!$A$2:$F$634,4,FALSE),""))</f>
      </c>
      <c r="G9261" s="76">
        <f>IF($E9261="","",IFERROR(VLOOKUP(TRIM(E9261&amp;""),'Référentiel Articles'!$A$2:$F$634,5,FALSE),""))</f>
      </c>
      <c r="H9261" s="77" t="str">
        <v/>
      </c>
      <c r="I9261" s="76">
        <f>IF($E9261="","",IFERROR(VLOOKUP(TRIM(E9261&amp;""),'Référentiel Articles'!$A$2:$F$634,6,FALSE),""))</f>
      </c>
      <c r="J9261" s="78">
        <f>IF(OR($E9261="",$H9261=""),"",$H9261*$I9261)</f>
      </c>
      <c r="K9261" s="79" t="str">
        <v/>
      </c>
    </row>
    <row r="9262">
      <c r="A9262" s="81" t="str">
        <v/>
      </c>
      <c r="B9262" s="81" t="str">
        <v/>
      </c>
      <c r="C9262" s="83">
        <f>IF($E9262="","",IFERROR(VLOOKUP(TRIM(E9262&amp;""),'Référentiel Articles'!$A$2:$F$634,2,FALSE),""))</f>
      </c>
      <c r="D9262" s="83">
        <f>IF($E9262="","",IFERROR(VLOOKUP(TRIM(E9262&amp;""),'Référentiel Articles'!$A$2:$F$634,3,FALSE),""))</f>
      </c>
      <c r="E9262" s="81" t="str">
        <v/>
      </c>
      <c r="F9262" s="83">
        <f>IF($E9262="","",IFERROR(VLOOKUP(TRIM(E9262&amp;""),'Référentiel Articles'!$A$2:$F$634,4,FALSE),""))</f>
      </c>
      <c r="G9262" s="84">
        <f>IF($E9262="","",IFERROR(VLOOKUP(TRIM(E9262&amp;""),'Référentiel Articles'!$A$2:$F$634,5,FALSE),""))</f>
      </c>
      <c r="H9262" s="85" t="str">
        <v/>
      </c>
      <c r="I9262" s="84">
        <f>IF($E9262="","",IFERROR(VLOOKUP(TRIM(E9262&amp;""),'Référentiel Articles'!$A$2:$F$634,6,FALSE),""))</f>
      </c>
      <c r="J9262" s="90">
        <f>IF(OR($E9262="",$H9262=""),"",$H9262*$I9262)</f>
      </c>
      <c r="K9262" s="87" t="str">
        <v/>
      </c>
    </row>
    <row r="9263">
      <c r="A9263" s="74" t="str">
        <v/>
      </c>
      <c r="B9263" s="74" t="str">
        <v/>
      </c>
      <c r="C9263" s="75">
        <f>IF($E9263="","",IFERROR(VLOOKUP(TRIM(E9263&amp;""),'Référentiel Articles'!$A$2:$F$634,2,FALSE),""))</f>
      </c>
      <c r="D9263" s="75">
        <f>IF($E9263="","",IFERROR(VLOOKUP(TRIM(E9263&amp;""),'Référentiel Articles'!$A$2:$F$634,3,FALSE),""))</f>
      </c>
      <c r="E9263" s="74" t="str">
        <v/>
      </c>
      <c r="F9263" s="75">
        <f>IF($E9263="","",IFERROR(VLOOKUP(TRIM(E9263&amp;""),'Référentiel Articles'!$A$2:$F$634,4,FALSE),""))</f>
      </c>
      <c r="G9263" s="76">
        <f>IF($E9263="","",IFERROR(VLOOKUP(TRIM(E9263&amp;""),'Référentiel Articles'!$A$2:$F$634,5,FALSE),""))</f>
      </c>
      <c r="H9263" s="77" t="str">
        <v/>
      </c>
      <c r="I9263" s="76">
        <f>IF($E9263="","",IFERROR(VLOOKUP(TRIM(E9263&amp;""),'Référentiel Articles'!$A$2:$F$634,6,FALSE),""))</f>
      </c>
      <c r="J9263" s="78">
        <f>IF(OR($E9263="",$H9263=""),"",$H9263*$I9263)</f>
      </c>
      <c r="K9263" s="79" t="str">
        <v/>
      </c>
    </row>
    <row r="9264">
      <c r="A9264" s="81" t="str">
        <v/>
      </c>
      <c r="B9264" s="81" t="str">
        <v/>
      </c>
      <c r="C9264" s="83">
        <f>IF($E9264="","",IFERROR(VLOOKUP(TRIM(E9264&amp;""),'Référentiel Articles'!$A$2:$F$634,2,FALSE),""))</f>
      </c>
      <c r="D9264" s="83">
        <f>IF($E9264="","",IFERROR(VLOOKUP(TRIM(E9264&amp;""),'Référentiel Articles'!$A$2:$F$634,3,FALSE),""))</f>
      </c>
      <c r="E9264" s="81" t="str">
        <v/>
      </c>
      <c r="F9264" s="83">
        <f>IF($E9264="","",IFERROR(VLOOKUP(TRIM(E9264&amp;""),'Référentiel Articles'!$A$2:$F$634,4,FALSE),""))</f>
      </c>
      <c r="G9264" s="84">
        <f>IF($E9264="","",IFERROR(VLOOKUP(TRIM(E9264&amp;""),'Référentiel Articles'!$A$2:$F$634,5,FALSE),""))</f>
      </c>
      <c r="H9264" s="85" t="str">
        <v/>
      </c>
      <c r="I9264" s="84">
        <f>IF($E9264="","",IFERROR(VLOOKUP(TRIM(E9264&amp;""),'Référentiel Articles'!$A$2:$F$634,6,FALSE),""))</f>
      </c>
      <c r="J9264" s="90">
        <f>IF(OR($E9264="",$H9264=""),"",$H9264*$I9264)</f>
      </c>
      <c r="K9264" s="87" t="str">
        <v/>
      </c>
    </row>
    <row r="9265">
      <c r="A9265" s="74" t="str">
        <v/>
      </c>
      <c r="B9265" s="74" t="str">
        <v/>
      </c>
      <c r="C9265" s="75">
        <f>IF($E9265="","",IFERROR(VLOOKUP(TRIM(E9265&amp;""),'Référentiel Articles'!$A$2:$F$634,2,FALSE),""))</f>
      </c>
      <c r="D9265" s="75">
        <f>IF($E9265="","",IFERROR(VLOOKUP(TRIM(E9265&amp;""),'Référentiel Articles'!$A$2:$F$634,3,FALSE),""))</f>
      </c>
      <c r="E9265" s="74" t="str">
        <v/>
      </c>
      <c r="F9265" s="75">
        <f>IF($E9265="","",IFERROR(VLOOKUP(TRIM(E9265&amp;""),'Référentiel Articles'!$A$2:$F$634,4,FALSE),""))</f>
      </c>
      <c r="G9265" s="76">
        <f>IF($E9265="","",IFERROR(VLOOKUP(TRIM(E9265&amp;""),'Référentiel Articles'!$A$2:$F$634,5,FALSE),""))</f>
      </c>
      <c r="H9265" s="77" t="str">
        <v/>
      </c>
      <c r="I9265" s="76">
        <f>IF($E9265="","",IFERROR(VLOOKUP(TRIM(E9265&amp;""),'Référentiel Articles'!$A$2:$F$634,6,FALSE),""))</f>
      </c>
      <c r="J9265" s="78">
        <f>IF(OR($E9265="",$H9265=""),"",$H9265*$I9265)</f>
      </c>
      <c r="K9265" s="79" t="str">
        <v/>
      </c>
    </row>
    <row r="9266">
      <c r="A9266" s="81" t="str">
        <v/>
      </c>
      <c r="B9266" s="81" t="str">
        <v/>
      </c>
      <c r="C9266" s="83">
        <f>IF($E9266="","",IFERROR(VLOOKUP(TRIM(E9266&amp;""),'Référentiel Articles'!$A$2:$F$634,2,FALSE),""))</f>
      </c>
      <c r="D9266" s="83">
        <f>IF($E9266="","",IFERROR(VLOOKUP(TRIM(E9266&amp;""),'Référentiel Articles'!$A$2:$F$634,3,FALSE),""))</f>
      </c>
      <c r="E9266" s="81" t="str">
        <v/>
      </c>
      <c r="F9266" s="83">
        <f>IF($E9266="","",IFERROR(VLOOKUP(TRIM(E9266&amp;""),'Référentiel Articles'!$A$2:$F$634,4,FALSE),""))</f>
      </c>
      <c r="G9266" s="84">
        <f>IF($E9266="","",IFERROR(VLOOKUP(TRIM(E9266&amp;""),'Référentiel Articles'!$A$2:$F$634,5,FALSE),""))</f>
      </c>
      <c r="H9266" s="85" t="str">
        <v/>
      </c>
      <c r="I9266" s="84">
        <f>IF($E9266="","",IFERROR(VLOOKUP(TRIM(E9266&amp;""),'Référentiel Articles'!$A$2:$F$634,6,FALSE),""))</f>
      </c>
      <c r="J9266" s="90">
        <f>IF(OR($E9266="",$H9266=""),"",$H9266*$I9266)</f>
      </c>
      <c r="K9266" s="87" t="str">
        <v/>
      </c>
    </row>
    <row r="9267">
      <c r="A9267" s="74" t="str">
        <v/>
      </c>
      <c r="B9267" s="74" t="str">
        <v/>
      </c>
      <c r="C9267" s="75">
        <f>IF($E9267="","",IFERROR(VLOOKUP(TRIM(E9267&amp;""),'Référentiel Articles'!$A$2:$F$634,2,FALSE),""))</f>
      </c>
      <c r="D9267" s="75">
        <f>IF($E9267="","",IFERROR(VLOOKUP(TRIM(E9267&amp;""),'Référentiel Articles'!$A$2:$F$634,3,FALSE),""))</f>
      </c>
      <c r="E9267" s="74" t="str">
        <v/>
      </c>
      <c r="F9267" s="75">
        <f>IF($E9267="","",IFERROR(VLOOKUP(TRIM(E9267&amp;""),'Référentiel Articles'!$A$2:$F$634,4,FALSE),""))</f>
      </c>
      <c r="G9267" s="76">
        <f>IF($E9267="","",IFERROR(VLOOKUP(TRIM(E9267&amp;""),'Référentiel Articles'!$A$2:$F$634,5,FALSE),""))</f>
      </c>
      <c r="H9267" s="77" t="str">
        <v/>
      </c>
      <c r="I9267" s="76">
        <f>IF($E9267="","",IFERROR(VLOOKUP(TRIM(E9267&amp;""),'Référentiel Articles'!$A$2:$F$634,6,FALSE),""))</f>
      </c>
      <c r="J9267" s="78">
        <f>IF(OR($E9267="",$H9267=""),"",$H9267*$I9267)</f>
      </c>
      <c r="K9267" s="79" t="str">
        <v/>
      </c>
    </row>
    <row r="9268">
      <c r="A9268" s="81" t="str">
        <v/>
      </c>
      <c r="B9268" s="81" t="str">
        <v/>
      </c>
      <c r="C9268" s="83">
        <f>IF($E9268="","",IFERROR(VLOOKUP(TRIM(E9268&amp;""),'Référentiel Articles'!$A$2:$F$634,2,FALSE),""))</f>
      </c>
      <c r="D9268" s="83">
        <f>IF($E9268="","",IFERROR(VLOOKUP(TRIM(E9268&amp;""),'Référentiel Articles'!$A$2:$F$634,3,FALSE),""))</f>
      </c>
      <c r="E9268" s="81" t="str">
        <v/>
      </c>
      <c r="F9268" s="83">
        <f>IF($E9268="","",IFERROR(VLOOKUP(TRIM(E9268&amp;""),'Référentiel Articles'!$A$2:$F$634,4,FALSE),""))</f>
      </c>
      <c r="G9268" s="84">
        <f>IF($E9268="","",IFERROR(VLOOKUP(TRIM(E9268&amp;""),'Référentiel Articles'!$A$2:$F$634,5,FALSE),""))</f>
      </c>
      <c r="H9268" s="85" t="str">
        <v/>
      </c>
      <c r="I9268" s="84">
        <f>IF($E9268="","",IFERROR(VLOOKUP(TRIM(E9268&amp;""),'Référentiel Articles'!$A$2:$F$634,6,FALSE),""))</f>
      </c>
      <c r="J9268" s="90">
        <f>IF(OR($E9268="",$H9268=""),"",$H9268*$I9268)</f>
      </c>
      <c r="K9268" s="87" t="str">
        <v/>
      </c>
    </row>
    <row r="9269">
      <c r="A9269" s="74" t="str">
        <v/>
      </c>
      <c r="B9269" s="74" t="str">
        <v/>
      </c>
      <c r="C9269" s="75">
        <f>IF($E9269="","",IFERROR(VLOOKUP(TRIM(E9269&amp;""),'Référentiel Articles'!$A$2:$F$634,2,FALSE),""))</f>
      </c>
      <c r="D9269" s="75">
        <f>IF($E9269="","",IFERROR(VLOOKUP(TRIM(E9269&amp;""),'Référentiel Articles'!$A$2:$F$634,3,FALSE),""))</f>
      </c>
      <c r="E9269" s="74" t="str">
        <v/>
      </c>
      <c r="F9269" s="75">
        <f>IF($E9269="","",IFERROR(VLOOKUP(TRIM(E9269&amp;""),'Référentiel Articles'!$A$2:$F$634,4,FALSE),""))</f>
      </c>
      <c r="G9269" s="76">
        <f>IF($E9269="","",IFERROR(VLOOKUP(TRIM(E9269&amp;""),'Référentiel Articles'!$A$2:$F$634,5,FALSE),""))</f>
      </c>
      <c r="H9269" s="77" t="str">
        <v/>
      </c>
      <c r="I9269" s="76">
        <f>IF($E9269="","",IFERROR(VLOOKUP(TRIM(E9269&amp;""),'Référentiel Articles'!$A$2:$F$634,6,FALSE),""))</f>
      </c>
      <c r="J9269" s="78">
        <f>IF(OR($E9269="",$H9269=""),"",$H9269*$I9269)</f>
      </c>
      <c r="K9269" s="79" t="str">
        <v/>
      </c>
    </row>
    <row r="9270">
      <c r="A9270" s="81" t="str">
        <v/>
      </c>
      <c r="B9270" s="81" t="str">
        <v/>
      </c>
      <c r="C9270" s="83">
        <f>IF($E9270="","",IFERROR(VLOOKUP(TRIM(E9270&amp;""),'Référentiel Articles'!$A$2:$F$634,2,FALSE),""))</f>
      </c>
      <c r="D9270" s="83">
        <f>IF($E9270="","",IFERROR(VLOOKUP(TRIM(E9270&amp;""),'Référentiel Articles'!$A$2:$F$634,3,FALSE),""))</f>
      </c>
      <c r="E9270" s="81" t="str">
        <v/>
      </c>
      <c r="F9270" s="83">
        <f>IF($E9270="","",IFERROR(VLOOKUP(TRIM(E9270&amp;""),'Référentiel Articles'!$A$2:$F$634,4,FALSE),""))</f>
      </c>
      <c r="G9270" s="84">
        <f>IF($E9270="","",IFERROR(VLOOKUP(TRIM(E9270&amp;""),'Référentiel Articles'!$A$2:$F$634,5,FALSE),""))</f>
      </c>
      <c r="H9270" s="85" t="str">
        <v/>
      </c>
      <c r="I9270" s="84">
        <f>IF($E9270="","",IFERROR(VLOOKUP(TRIM(E9270&amp;""),'Référentiel Articles'!$A$2:$F$634,6,FALSE),""))</f>
      </c>
      <c r="J9270" s="90">
        <f>IF(OR($E9270="",$H9270=""),"",$H9270*$I9270)</f>
      </c>
      <c r="K9270" s="87" t="str">
        <v/>
      </c>
    </row>
    <row r="9271">
      <c r="A9271" s="74" t="str">
        <v/>
      </c>
      <c r="B9271" s="74" t="str">
        <v/>
      </c>
      <c r="C9271" s="75">
        <f>IF($E9271="","",IFERROR(VLOOKUP(TRIM(E9271&amp;""),'Référentiel Articles'!$A$2:$F$634,2,FALSE),""))</f>
      </c>
      <c r="D9271" s="75">
        <f>IF($E9271="","",IFERROR(VLOOKUP(TRIM(E9271&amp;""),'Référentiel Articles'!$A$2:$F$634,3,FALSE),""))</f>
      </c>
      <c r="E9271" s="74" t="str">
        <v/>
      </c>
      <c r="F9271" s="75">
        <f>IF($E9271="","",IFERROR(VLOOKUP(TRIM(E9271&amp;""),'Référentiel Articles'!$A$2:$F$634,4,FALSE),""))</f>
      </c>
      <c r="G9271" s="76">
        <f>IF($E9271="","",IFERROR(VLOOKUP(TRIM(E9271&amp;""),'Référentiel Articles'!$A$2:$F$634,5,FALSE),""))</f>
      </c>
      <c r="H9271" s="77" t="str">
        <v/>
      </c>
      <c r="I9271" s="76">
        <f>IF($E9271="","",IFERROR(VLOOKUP(TRIM(E9271&amp;""),'Référentiel Articles'!$A$2:$F$634,6,FALSE),""))</f>
      </c>
      <c r="J9271" s="78">
        <f>IF(OR($E9271="",$H9271=""),"",$H9271*$I9271)</f>
      </c>
      <c r="K9271" s="79" t="str">
        <v/>
      </c>
    </row>
    <row r="9272">
      <c r="A9272" s="81" t="str">
        <v/>
      </c>
      <c r="B9272" s="81" t="str">
        <v/>
      </c>
      <c r="C9272" s="83">
        <f>IF($E9272="","",IFERROR(VLOOKUP(TRIM(E9272&amp;""),'Référentiel Articles'!$A$2:$F$634,2,FALSE),""))</f>
      </c>
      <c r="D9272" s="83">
        <f>IF($E9272="","",IFERROR(VLOOKUP(TRIM(E9272&amp;""),'Référentiel Articles'!$A$2:$F$634,3,FALSE),""))</f>
      </c>
      <c r="E9272" s="81" t="str">
        <v/>
      </c>
      <c r="F9272" s="83">
        <f>IF($E9272="","",IFERROR(VLOOKUP(TRIM(E9272&amp;""),'Référentiel Articles'!$A$2:$F$634,4,FALSE),""))</f>
      </c>
      <c r="G9272" s="84">
        <f>IF($E9272="","",IFERROR(VLOOKUP(TRIM(E9272&amp;""),'Référentiel Articles'!$A$2:$F$634,5,FALSE),""))</f>
      </c>
      <c r="H9272" s="85" t="str">
        <v/>
      </c>
      <c r="I9272" s="84">
        <f>IF($E9272="","",IFERROR(VLOOKUP(TRIM(E9272&amp;""),'Référentiel Articles'!$A$2:$F$634,6,FALSE),""))</f>
      </c>
      <c r="J9272" s="90">
        <f>IF(OR($E9272="",$H9272=""),"",$H9272*$I9272)</f>
      </c>
      <c r="K9272" s="87" t="str">
        <v/>
      </c>
    </row>
    <row r="9273">
      <c r="A9273" s="74" t="str">
        <v/>
      </c>
      <c r="B9273" s="74" t="str">
        <v/>
      </c>
      <c r="C9273" s="75">
        <f>IF($E9273="","",IFERROR(VLOOKUP(TRIM(E9273&amp;""),'Référentiel Articles'!$A$2:$F$634,2,FALSE),""))</f>
      </c>
      <c r="D9273" s="75">
        <f>IF($E9273="","",IFERROR(VLOOKUP(TRIM(E9273&amp;""),'Référentiel Articles'!$A$2:$F$634,3,FALSE),""))</f>
      </c>
      <c r="E9273" s="74" t="str">
        <v/>
      </c>
      <c r="F9273" s="75">
        <f>IF($E9273="","",IFERROR(VLOOKUP(TRIM(E9273&amp;""),'Référentiel Articles'!$A$2:$F$634,4,FALSE),""))</f>
      </c>
      <c r="G9273" s="76">
        <f>IF($E9273="","",IFERROR(VLOOKUP(TRIM(E9273&amp;""),'Référentiel Articles'!$A$2:$F$634,5,FALSE),""))</f>
      </c>
      <c r="H9273" s="77" t="str">
        <v/>
      </c>
      <c r="I9273" s="76">
        <f>IF($E9273="","",IFERROR(VLOOKUP(TRIM(E9273&amp;""),'Référentiel Articles'!$A$2:$F$634,6,FALSE),""))</f>
      </c>
      <c r="J9273" s="78">
        <f>IF(OR($E9273="",$H9273=""),"",$H9273*$I9273)</f>
      </c>
      <c r="K9273" s="79" t="str">
        <v/>
      </c>
    </row>
    <row r="9274">
      <c r="A9274" s="81" t="str">
        <v/>
      </c>
      <c r="B9274" s="81" t="str">
        <v/>
      </c>
      <c r="C9274" s="83">
        <f>IF($E9274="","",IFERROR(VLOOKUP(TRIM(E9274&amp;""),'Référentiel Articles'!$A$2:$F$634,2,FALSE),""))</f>
      </c>
      <c r="D9274" s="83">
        <f>IF($E9274="","",IFERROR(VLOOKUP(TRIM(E9274&amp;""),'Référentiel Articles'!$A$2:$F$634,3,FALSE),""))</f>
      </c>
      <c r="E9274" s="81" t="str">
        <v/>
      </c>
      <c r="F9274" s="83">
        <f>IF($E9274="","",IFERROR(VLOOKUP(TRIM(E9274&amp;""),'Référentiel Articles'!$A$2:$F$634,4,FALSE),""))</f>
      </c>
      <c r="G9274" s="84">
        <f>IF($E9274="","",IFERROR(VLOOKUP(TRIM(E9274&amp;""),'Référentiel Articles'!$A$2:$F$634,5,FALSE),""))</f>
      </c>
      <c r="H9274" s="85" t="str">
        <v/>
      </c>
      <c r="I9274" s="84">
        <f>IF($E9274="","",IFERROR(VLOOKUP(TRIM(E9274&amp;""),'Référentiel Articles'!$A$2:$F$634,6,FALSE),""))</f>
      </c>
      <c r="J9274" s="90">
        <f>IF(OR($E9274="",$H9274=""),"",$H9274*$I9274)</f>
      </c>
      <c r="K9274" s="87" t="str">
        <v/>
      </c>
    </row>
    <row r="9275">
      <c r="A9275" s="74" t="str">
        <v/>
      </c>
      <c r="B9275" s="74" t="str">
        <v/>
      </c>
      <c r="C9275" s="75">
        <f>IF($E9275="","",IFERROR(VLOOKUP(TRIM(E9275&amp;""),'Référentiel Articles'!$A$2:$F$634,2,FALSE),""))</f>
      </c>
      <c r="D9275" s="75">
        <f>IF($E9275="","",IFERROR(VLOOKUP(TRIM(E9275&amp;""),'Référentiel Articles'!$A$2:$F$634,3,FALSE),""))</f>
      </c>
      <c r="E9275" s="74" t="str">
        <v/>
      </c>
      <c r="F9275" s="75">
        <f>IF($E9275="","",IFERROR(VLOOKUP(TRIM(E9275&amp;""),'Référentiel Articles'!$A$2:$F$634,4,FALSE),""))</f>
      </c>
      <c r="G9275" s="76">
        <f>IF($E9275="","",IFERROR(VLOOKUP(TRIM(E9275&amp;""),'Référentiel Articles'!$A$2:$F$634,5,FALSE),""))</f>
      </c>
      <c r="H9275" s="77" t="str">
        <v/>
      </c>
      <c r="I9275" s="76">
        <f>IF($E9275="","",IFERROR(VLOOKUP(TRIM(E9275&amp;""),'Référentiel Articles'!$A$2:$F$634,6,FALSE),""))</f>
      </c>
      <c r="J9275" s="78">
        <f>IF(OR($E9275="",$H9275=""),"",$H9275*$I9275)</f>
      </c>
      <c r="K9275" s="79" t="str">
        <v/>
      </c>
    </row>
    <row r="9276">
      <c r="A9276" s="81" t="str">
        <v/>
      </c>
      <c r="B9276" s="81" t="str">
        <v/>
      </c>
      <c r="C9276" s="83">
        <f>IF($E9276="","",IFERROR(VLOOKUP(TRIM(E9276&amp;""),'Référentiel Articles'!$A$2:$F$634,2,FALSE),""))</f>
      </c>
      <c r="D9276" s="83">
        <f>IF($E9276="","",IFERROR(VLOOKUP(TRIM(E9276&amp;""),'Référentiel Articles'!$A$2:$F$634,3,FALSE),""))</f>
      </c>
      <c r="E9276" s="81" t="str">
        <v/>
      </c>
      <c r="F9276" s="83">
        <f>IF($E9276="","",IFERROR(VLOOKUP(TRIM(E9276&amp;""),'Référentiel Articles'!$A$2:$F$634,4,FALSE),""))</f>
      </c>
      <c r="G9276" s="84">
        <f>IF($E9276="","",IFERROR(VLOOKUP(TRIM(E9276&amp;""),'Référentiel Articles'!$A$2:$F$634,5,FALSE),""))</f>
      </c>
      <c r="H9276" s="85" t="str">
        <v/>
      </c>
      <c r="I9276" s="84">
        <f>IF($E9276="","",IFERROR(VLOOKUP(TRIM(E9276&amp;""),'Référentiel Articles'!$A$2:$F$634,6,FALSE),""))</f>
      </c>
      <c r="J9276" s="90">
        <f>IF(OR($E9276="",$H9276=""),"",$H9276*$I9276)</f>
      </c>
      <c r="K9276" s="87" t="str">
        <v/>
      </c>
    </row>
    <row r="9277">
      <c r="A9277" s="74" t="str">
        <v/>
      </c>
      <c r="B9277" s="74" t="str">
        <v/>
      </c>
      <c r="C9277" s="75">
        <f>IF($E9277="","",IFERROR(VLOOKUP(TRIM(E9277&amp;""),'Référentiel Articles'!$A$2:$F$634,2,FALSE),""))</f>
      </c>
      <c r="D9277" s="75">
        <f>IF($E9277="","",IFERROR(VLOOKUP(TRIM(E9277&amp;""),'Référentiel Articles'!$A$2:$F$634,3,FALSE),""))</f>
      </c>
      <c r="E9277" s="74" t="str">
        <v/>
      </c>
      <c r="F9277" s="75">
        <f>IF($E9277="","",IFERROR(VLOOKUP(TRIM(E9277&amp;""),'Référentiel Articles'!$A$2:$F$634,4,FALSE),""))</f>
      </c>
      <c r="G9277" s="76">
        <f>IF($E9277="","",IFERROR(VLOOKUP(TRIM(E9277&amp;""),'Référentiel Articles'!$A$2:$F$634,5,FALSE),""))</f>
      </c>
      <c r="H9277" s="77" t="str">
        <v/>
      </c>
      <c r="I9277" s="76">
        <f>IF($E9277="","",IFERROR(VLOOKUP(TRIM(E9277&amp;""),'Référentiel Articles'!$A$2:$F$634,6,FALSE),""))</f>
      </c>
      <c r="J9277" s="78">
        <f>IF(OR($E9277="",$H9277=""),"",$H9277*$I9277)</f>
      </c>
      <c r="K9277" s="79" t="str">
        <v/>
      </c>
    </row>
    <row r="9278">
      <c r="A9278" s="81" t="str">
        <v/>
      </c>
      <c r="B9278" s="81" t="str">
        <v/>
      </c>
      <c r="C9278" s="83">
        <f>IF($E9278="","",IFERROR(VLOOKUP(TRIM(E9278&amp;""),'Référentiel Articles'!$A$2:$F$634,2,FALSE),""))</f>
      </c>
      <c r="D9278" s="83">
        <f>IF($E9278="","",IFERROR(VLOOKUP(TRIM(E9278&amp;""),'Référentiel Articles'!$A$2:$F$634,3,FALSE),""))</f>
      </c>
      <c r="E9278" s="81" t="str">
        <v/>
      </c>
      <c r="F9278" s="83">
        <f>IF($E9278="","",IFERROR(VLOOKUP(TRIM(E9278&amp;""),'Référentiel Articles'!$A$2:$F$634,4,FALSE),""))</f>
      </c>
      <c r="G9278" s="84">
        <f>IF($E9278="","",IFERROR(VLOOKUP(TRIM(E9278&amp;""),'Référentiel Articles'!$A$2:$F$634,5,FALSE),""))</f>
      </c>
      <c r="H9278" s="85" t="str">
        <v/>
      </c>
      <c r="I9278" s="84">
        <f>IF($E9278="","",IFERROR(VLOOKUP(TRIM(E9278&amp;""),'Référentiel Articles'!$A$2:$F$634,6,FALSE),""))</f>
      </c>
      <c r="J9278" s="90">
        <f>IF(OR($E9278="",$H9278=""),"",$H9278*$I9278)</f>
      </c>
      <c r="K9278" s="87" t="str">
        <v/>
      </c>
    </row>
    <row r="9279">
      <c r="A9279" s="74" t="str">
        <v/>
      </c>
      <c r="B9279" s="74" t="str">
        <v/>
      </c>
      <c r="C9279" s="75">
        <f>IF($E9279="","",IFERROR(VLOOKUP(TRIM(E9279&amp;""),'Référentiel Articles'!$A$2:$F$634,2,FALSE),""))</f>
      </c>
      <c r="D9279" s="75">
        <f>IF($E9279="","",IFERROR(VLOOKUP(TRIM(E9279&amp;""),'Référentiel Articles'!$A$2:$F$634,3,FALSE),""))</f>
      </c>
      <c r="E9279" s="74" t="str">
        <v/>
      </c>
      <c r="F9279" s="75">
        <f>IF($E9279="","",IFERROR(VLOOKUP(TRIM(E9279&amp;""),'Référentiel Articles'!$A$2:$F$634,4,FALSE),""))</f>
      </c>
      <c r="G9279" s="76">
        <f>IF($E9279="","",IFERROR(VLOOKUP(TRIM(E9279&amp;""),'Référentiel Articles'!$A$2:$F$634,5,FALSE),""))</f>
      </c>
      <c r="H9279" s="77" t="str">
        <v/>
      </c>
      <c r="I9279" s="76">
        <f>IF($E9279="","",IFERROR(VLOOKUP(TRIM(E9279&amp;""),'Référentiel Articles'!$A$2:$F$634,6,FALSE),""))</f>
      </c>
      <c r="J9279" s="78">
        <f>IF(OR($E9279="",$H9279=""),"",$H9279*$I9279)</f>
      </c>
      <c r="K9279" s="79" t="str">
        <v/>
      </c>
    </row>
    <row r="9280">
      <c r="A9280" s="81" t="str">
        <v/>
      </c>
      <c r="B9280" s="81" t="str">
        <v/>
      </c>
      <c r="C9280" s="83">
        <f>IF($E9280="","",IFERROR(VLOOKUP(TRIM(E9280&amp;""),'Référentiel Articles'!$A$2:$F$634,2,FALSE),""))</f>
      </c>
      <c r="D9280" s="83">
        <f>IF($E9280="","",IFERROR(VLOOKUP(TRIM(E9280&amp;""),'Référentiel Articles'!$A$2:$F$634,3,FALSE),""))</f>
      </c>
      <c r="E9280" s="81" t="str">
        <v/>
      </c>
      <c r="F9280" s="83">
        <f>IF($E9280="","",IFERROR(VLOOKUP(TRIM(E9280&amp;""),'Référentiel Articles'!$A$2:$F$634,4,FALSE),""))</f>
      </c>
      <c r="G9280" s="84">
        <f>IF($E9280="","",IFERROR(VLOOKUP(TRIM(E9280&amp;""),'Référentiel Articles'!$A$2:$F$634,5,FALSE),""))</f>
      </c>
      <c r="H9280" s="85" t="str">
        <v/>
      </c>
      <c r="I9280" s="84">
        <f>IF($E9280="","",IFERROR(VLOOKUP(TRIM(E9280&amp;""),'Référentiel Articles'!$A$2:$F$634,6,FALSE),""))</f>
      </c>
      <c r="J9280" s="90">
        <f>IF(OR($E9280="",$H9280=""),"",$H9280*$I9280)</f>
      </c>
      <c r="K9280" s="87" t="str">
        <v/>
      </c>
    </row>
    <row r="9281">
      <c r="A9281" s="74" t="str">
        <v/>
      </c>
      <c r="B9281" s="74" t="str">
        <v/>
      </c>
      <c r="C9281" s="75">
        <f>IF($E9281="","",IFERROR(VLOOKUP(TRIM(E9281&amp;""),'Référentiel Articles'!$A$2:$F$634,2,FALSE),""))</f>
      </c>
      <c r="D9281" s="75">
        <f>IF($E9281="","",IFERROR(VLOOKUP(TRIM(E9281&amp;""),'Référentiel Articles'!$A$2:$F$634,3,FALSE),""))</f>
      </c>
      <c r="E9281" s="74" t="str">
        <v/>
      </c>
      <c r="F9281" s="75">
        <f>IF($E9281="","",IFERROR(VLOOKUP(TRIM(E9281&amp;""),'Référentiel Articles'!$A$2:$F$634,4,FALSE),""))</f>
      </c>
      <c r="G9281" s="76">
        <f>IF($E9281="","",IFERROR(VLOOKUP(TRIM(E9281&amp;""),'Référentiel Articles'!$A$2:$F$634,5,FALSE),""))</f>
      </c>
      <c r="H9281" s="77" t="str">
        <v/>
      </c>
      <c r="I9281" s="76">
        <f>IF($E9281="","",IFERROR(VLOOKUP(TRIM(E9281&amp;""),'Référentiel Articles'!$A$2:$F$634,6,FALSE),""))</f>
      </c>
      <c r="J9281" s="78">
        <f>IF(OR($E9281="",$H9281=""),"",$H9281*$I9281)</f>
      </c>
      <c r="K9281" s="79" t="str">
        <v/>
      </c>
    </row>
    <row r="9282">
      <c r="A9282" s="81" t="str">
        <v/>
      </c>
      <c r="B9282" s="81" t="str">
        <v/>
      </c>
      <c r="C9282" s="83">
        <f>IF($E9282="","",IFERROR(VLOOKUP(TRIM(E9282&amp;""),'Référentiel Articles'!$A$2:$F$634,2,FALSE),""))</f>
      </c>
      <c r="D9282" s="83">
        <f>IF($E9282="","",IFERROR(VLOOKUP(TRIM(E9282&amp;""),'Référentiel Articles'!$A$2:$F$634,3,FALSE),""))</f>
      </c>
      <c r="E9282" s="81" t="str">
        <v/>
      </c>
      <c r="F9282" s="83">
        <f>IF($E9282="","",IFERROR(VLOOKUP(TRIM(E9282&amp;""),'Référentiel Articles'!$A$2:$F$634,4,FALSE),""))</f>
      </c>
      <c r="G9282" s="84">
        <f>IF($E9282="","",IFERROR(VLOOKUP(TRIM(E9282&amp;""),'Référentiel Articles'!$A$2:$F$634,5,FALSE),""))</f>
      </c>
      <c r="H9282" s="85" t="str">
        <v/>
      </c>
      <c r="I9282" s="84">
        <f>IF($E9282="","",IFERROR(VLOOKUP(TRIM(E9282&amp;""),'Référentiel Articles'!$A$2:$F$634,6,FALSE),""))</f>
      </c>
      <c r="J9282" s="90">
        <f>IF(OR($E9282="",$H9282=""),"",$H9282*$I9282)</f>
      </c>
      <c r="K9282" s="87" t="str">
        <v/>
      </c>
    </row>
    <row r="9283">
      <c r="A9283" s="74" t="str">
        <v/>
      </c>
      <c r="B9283" s="74" t="str">
        <v/>
      </c>
      <c r="C9283" s="75">
        <f>IF($E9283="","",IFERROR(VLOOKUP(TRIM(E9283&amp;""),'Référentiel Articles'!$A$2:$F$634,2,FALSE),""))</f>
      </c>
      <c r="D9283" s="75">
        <f>IF($E9283="","",IFERROR(VLOOKUP(TRIM(E9283&amp;""),'Référentiel Articles'!$A$2:$F$634,3,FALSE),""))</f>
      </c>
      <c r="E9283" s="74" t="str">
        <v/>
      </c>
      <c r="F9283" s="75">
        <f>IF($E9283="","",IFERROR(VLOOKUP(TRIM(E9283&amp;""),'Référentiel Articles'!$A$2:$F$634,4,FALSE),""))</f>
      </c>
      <c r="G9283" s="76">
        <f>IF($E9283="","",IFERROR(VLOOKUP(TRIM(E9283&amp;""),'Référentiel Articles'!$A$2:$F$634,5,FALSE),""))</f>
      </c>
      <c r="H9283" s="77" t="str">
        <v/>
      </c>
      <c r="I9283" s="76">
        <f>IF($E9283="","",IFERROR(VLOOKUP(TRIM(E9283&amp;""),'Référentiel Articles'!$A$2:$F$634,6,FALSE),""))</f>
      </c>
      <c r="J9283" s="78">
        <f>IF(OR($E9283="",$H9283=""),"",$H9283*$I9283)</f>
      </c>
      <c r="K9283" s="79" t="str">
        <v/>
      </c>
    </row>
    <row r="9284">
      <c r="A9284" s="81" t="str">
        <v/>
      </c>
      <c r="B9284" s="81" t="str">
        <v/>
      </c>
      <c r="C9284" s="83">
        <f>IF($E9284="","",IFERROR(VLOOKUP(TRIM(E9284&amp;""),'Référentiel Articles'!$A$2:$F$634,2,FALSE),""))</f>
      </c>
      <c r="D9284" s="83">
        <f>IF($E9284="","",IFERROR(VLOOKUP(TRIM(E9284&amp;""),'Référentiel Articles'!$A$2:$F$634,3,FALSE),""))</f>
      </c>
      <c r="E9284" s="81" t="str">
        <v/>
      </c>
      <c r="F9284" s="83">
        <f>IF($E9284="","",IFERROR(VLOOKUP(TRIM(E9284&amp;""),'Référentiel Articles'!$A$2:$F$634,4,FALSE),""))</f>
      </c>
      <c r="G9284" s="84">
        <f>IF($E9284="","",IFERROR(VLOOKUP(TRIM(E9284&amp;""),'Référentiel Articles'!$A$2:$F$634,5,FALSE),""))</f>
      </c>
      <c r="H9284" s="85" t="str">
        <v/>
      </c>
      <c r="I9284" s="84">
        <f>IF($E9284="","",IFERROR(VLOOKUP(TRIM(E9284&amp;""),'Référentiel Articles'!$A$2:$F$634,6,FALSE),""))</f>
      </c>
      <c r="J9284" s="90">
        <f>IF(OR($E9284="",$H9284=""),"",$H9284*$I9284)</f>
      </c>
      <c r="K9284" s="87" t="str">
        <v/>
      </c>
    </row>
    <row r="9285">
      <c r="A9285" s="74" t="str">
        <v/>
      </c>
      <c r="B9285" s="74" t="str">
        <v/>
      </c>
      <c r="C9285" s="75">
        <f>IF($E9285="","",IFERROR(VLOOKUP(TRIM(E9285&amp;""),'Référentiel Articles'!$A$2:$F$634,2,FALSE),""))</f>
      </c>
      <c r="D9285" s="75">
        <f>IF($E9285="","",IFERROR(VLOOKUP(TRIM(E9285&amp;""),'Référentiel Articles'!$A$2:$F$634,3,FALSE),""))</f>
      </c>
      <c r="E9285" s="74" t="str">
        <v/>
      </c>
      <c r="F9285" s="75">
        <f>IF($E9285="","",IFERROR(VLOOKUP(TRIM(E9285&amp;""),'Référentiel Articles'!$A$2:$F$634,4,FALSE),""))</f>
      </c>
      <c r="G9285" s="76">
        <f>IF($E9285="","",IFERROR(VLOOKUP(TRIM(E9285&amp;""),'Référentiel Articles'!$A$2:$F$634,5,FALSE),""))</f>
      </c>
      <c r="H9285" s="77" t="str">
        <v/>
      </c>
      <c r="I9285" s="76">
        <f>IF($E9285="","",IFERROR(VLOOKUP(TRIM(E9285&amp;""),'Référentiel Articles'!$A$2:$F$634,6,FALSE),""))</f>
      </c>
      <c r="J9285" s="78">
        <f>IF(OR($E9285="",$H9285=""),"",$H9285*$I9285)</f>
      </c>
      <c r="K9285" s="79" t="str">
        <v/>
      </c>
    </row>
    <row r="9286">
      <c r="A9286" s="81" t="str">
        <v/>
      </c>
      <c r="B9286" s="81" t="str">
        <v/>
      </c>
      <c r="C9286" s="83">
        <f>IF($E9286="","",IFERROR(VLOOKUP(TRIM(E9286&amp;""),'Référentiel Articles'!$A$2:$F$634,2,FALSE),""))</f>
      </c>
      <c r="D9286" s="83">
        <f>IF($E9286="","",IFERROR(VLOOKUP(TRIM(E9286&amp;""),'Référentiel Articles'!$A$2:$F$634,3,FALSE),""))</f>
      </c>
      <c r="E9286" s="81" t="str">
        <v/>
      </c>
      <c r="F9286" s="83">
        <f>IF($E9286="","",IFERROR(VLOOKUP(TRIM(E9286&amp;""),'Référentiel Articles'!$A$2:$F$634,4,FALSE),""))</f>
      </c>
      <c r="G9286" s="84">
        <f>IF($E9286="","",IFERROR(VLOOKUP(TRIM(E9286&amp;""),'Référentiel Articles'!$A$2:$F$634,5,FALSE),""))</f>
      </c>
      <c r="H9286" s="85" t="str">
        <v/>
      </c>
      <c r="I9286" s="84">
        <f>IF($E9286="","",IFERROR(VLOOKUP(TRIM(E9286&amp;""),'Référentiel Articles'!$A$2:$F$634,6,FALSE),""))</f>
      </c>
      <c r="J9286" s="90">
        <f>IF(OR($E9286="",$H9286=""),"",$H9286*$I9286)</f>
      </c>
      <c r="K9286" s="87" t="str">
        <v/>
      </c>
    </row>
    <row r="9287">
      <c r="A9287" s="74" t="str">
        <v/>
      </c>
      <c r="B9287" s="74" t="str">
        <v/>
      </c>
      <c r="C9287" s="75">
        <f>IF($E9287="","",IFERROR(VLOOKUP(TRIM(E9287&amp;""),'Référentiel Articles'!$A$2:$F$634,2,FALSE),""))</f>
      </c>
      <c r="D9287" s="75">
        <f>IF($E9287="","",IFERROR(VLOOKUP(TRIM(E9287&amp;""),'Référentiel Articles'!$A$2:$F$634,3,FALSE),""))</f>
      </c>
      <c r="E9287" s="74" t="str">
        <v/>
      </c>
      <c r="F9287" s="75">
        <f>IF($E9287="","",IFERROR(VLOOKUP(TRIM(E9287&amp;""),'Référentiel Articles'!$A$2:$F$634,4,FALSE),""))</f>
      </c>
      <c r="G9287" s="76">
        <f>IF($E9287="","",IFERROR(VLOOKUP(TRIM(E9287&amp;""),'Référentiel Articles'!$A$2:$F$634,5,FALSE),""))</f>
      </c>
      <c r="H9287" s="77" t="str">
        <v/>
      </c>
      <c r="I9287" s="76">
        <f>IF($E9287="","",IFERROR(VLOOKUP(TRIM(E9287&amp;""),'Référentiel Articles'!$A$2:$F$634,6,FALSE),""))</f>
      </c>
      <c r="J9287" s="78">
        <f>IF(OR($E9287="",$H9287=""),"",$H9287*$I9287)</f>
      </c>
      <c r="K9287" s="79" t="str">
        <v/>
      </c>
    </row>
    <row r="9288">
      <c r="A9288" s="81" t="str">
        <v/>
      </c>
      <c r="B9288" s="81" t="str">
        <v/>
      </c>
      <c r="C9288" s="83">
        <f>IF($E9288="","",IFERROR(VLOOKUP(TRIM(E9288&amp;""),'Référentiel Articles'!$A$2:$F$634,2,FALSE),""))</f>
      </c>
      <c r="D9288" s="83">
        <f>IF($E9288="","",IFERROR(VLOOKUP(TRIM(E9288&amp;""),'Référentiel Articles'!$A$2:$F$634,3,FALSE),""))</f>
      </c>
      <c r="E9288" s="81" t="str">
        <v/>
      </c>
      <c r="F9288" s="83">
        <f>IF($E9288="","",IFERROR(VLOOKUP(TRIM(E9288&amp;""),'Référentiel Articles'!$A$2:$F$634,4,FALSE),""))</f>
      </c>
      <c r="G9288" s="84">
        <f>IF($E9288="","",IFERROR(VLOOKUP(TRIM(E9288&amp;""),'Référentiel Articles'!$A$2:$F$634,5,FALSE),""))</f>
      </c>
      <c r="H9288" s="85" t="str">
        <v/>
      </c>
      <c r="I9288" s="84">
        <f>IF($E9288="","",IFERROR(VLOOKUP(TRIM(E9288&amp;""),'Référentiel Articles'!$A$2:$F$634,6,FALSE),""))</f>
      </c>
      <c r="J9288" s="90">
        <f>IF(OR($E9288="",$H9288=""),"",$H9288*$I9288)</f>
      </c>
      <c r="K9288" s="87" t="str">
        <v/>
      </c>
    </row>
    <row r="9289">
      <c r="A9289" s="74" t="str">
        <v/>
      </c>
      <c r="B9289" s="74" t="str">
        <v/>
      </c>
      <c r="C9289" s="75">
        <f>IF($E9289="","",IFERROR(VLOOKUP(TRIM(E9289&amp;""),'Référentiel Articles'!$A$2:$F$634,2,FALSE),""))</f>
      </c>
      <c r="D9289" s="75">
        <f>IF($E9289="","",IFERROR(VLOOKUP(TRIM(E9289&amp;""),'Référentiel Articles'!$A$2:$F$634,3,FALSE),""))</f>
      </c>
      <c r="E9289" s="74" t="str">
        <v/>
      </c>
      <c r="F9289" s="75">
        <f>IF($E9289="","",IFERROR(VLOOKUP(TRIM(E9289&amp;""),'Référentiel Articles'!$A$2:$F$634,4,FALSE),""))</f>
      </c>
      <c r="G9289" s="76">
        <f>IF($E9289="","",IFERROR(VLOOKUP(TRIM(E9289&amp;""),'Référentiel Articles'!$A$2:$F$634,5,FALSE),""))</f>
      </c>
      <c r="H9289" s="77" t="str">
        <v/>
      </c>
      <c r="I9289" s="76">
        <f>IF($E9289="","",IFERROR(VLOOKUP(TRIM(E9289&amp;""),'Référentiel Articles'!$A$2:$F$634,6,FALSE),""))</f>
      </c>
      <c r="J9289" s="78">
        <f>IF(OR($E9289="",$H9289=""),"",$H9289*$I9289)</f>
      </c>
      <c r="K9289" s="79" t="str">
        <v/>
      </c>
    </row>
    <row r="9290">
      <c r="A9290" s="81" t="str">
        <v/>
      </c>
      <c r="B9290" s="81" t="str">
        <v/>
      </c>
      <c r="C9290" s="83">
        <f>IF($E9290="","",IFERROR(VLOOKUP(TRIM(E9290&amp;""),'Référentiel Articles'!$A$2:$F$634,2,FALSE),""))</f>
      </c>
      <c r="D9290" s="83">
        <f>IF($E9290="","",IFERROR(VLOOKUP(TRIM(E9290&amp;""),'Référentiel Articles'!$A$2:$F$634,3,FALSE),""))</f>
      </c>
      <c r="E9290" s="81" t="str">
        <v/>
      </c>
      <c r="F9290" s="83">
        <f>IF($E9290="","",IFERROR(VLOOKUP(TRIM(E9290&amp;""),'Référentiel Articles'!$A$2:$F$634,4,FALSE),""))</f>
      </c>
      <c r="G9290" s="84">
        <f>IF($E9290="","",IFERROR(VLOOKUP(TRIM(E9290&amp;""),'Référentiel Articles'!$A$2:$F$634,5,FALSE),""))</f>
      </c>
      <c r="H9290" s="85" t="str">
        <v/>
      </c>
      <c r="I9290" s="84">
        <f>IF($E9290="","",IFERROR(VLOOKUP(TRIM(E9290&amp;""),'Référentiel Articles'!$A$2:$F$634,6,FALSE),""))</f>
      </c>
      <c r="J9290" s="90">
        <f>IF(OR($E9290="",$H9290=""),"",$H9290*$I9290)</f>
      </c>
      <c r="K9290" s="87" t="str">
        <v/>
      </c>
    </row>
    <row r="9291">
      <c r="A9291" s="74" t="str">
        <v/>
      </c>
      <c r="B9291" s="74" t="str">
        <v/>
      </c>
      <c r="C9291" s="75">
        <f>IF($E9291="","",IFERROR(VLOOKUP(TRIM(E9291&amp;""),'Référentiel Articles'!$A$2:$F$634,2,FALSE),""))</f>
      </c>
      <c r="D9291" s="75">
        <f>IF($E9291="","",IFERROR(VLOOKUP(TRIM(E9291&amp;""),'Référentiel Articles'!$A$2:$F$634,3,FALSE),""))</f>
      </c>
      <c r="E9291" s="74" t="str">
        <v/>
      </c>
      <c r="F9291" s="75">
        <f>IF($E9291="","",IFERROR(VLOOKUP(TRIM(E9291&amp;""),'Référentiel Articles'!$A$2:$F$634,4,FALSE),""))</f>
      </c>
      <c r="G9291" s="76">
        <f>IF($E9291="","",IFERROR(VLOOKUP(TRIM(E9291&amp;""),'Référentiel Articles'!$A$2:$F$634,5,FALSE),""))</f>
      </c>
      <c r="H9291" s="77" t="str">
        <v/>
      </c>
      <c r="I9291" s="76">
        <f>IF($E9291="","",IFERROR(VLOOKUP(TRIM(E9291&amp;""),'Référentiel Articles'!$A$2:$F$634,6,FALSE),""))</f>
      </c>
      <c r="J9291" s="78">
        <f>IF(OR($E9291="",$H9291=""),"",$H9291*$I9291)</f>
      </c>
      <c r="K9291" s="79" t="str">
        <v/>
      </c>
    </row>
    <row r="9292">
      <c r="A9292" s="81" t="str">
        <v/>
      </c>
      <c r="B9292" s="81" t="str">
        <v/>
      </c>
      <c r="C9292" s="83">
        <f>IF($E9292="","",IFERROR(VLOOKUP(TRIM(E9292&amp;""),'Référentiel Articles'!$A$2:$F$634,2,FALSE),""))</f>
      </c>
      <c r="D9292" s="83">
        <f>IF($E9292="","",IFERROR(VLOOKUP(TRIM(E9292&amp;""),'Référentiel Articles'!$A$2:$F$634,3,FALSE),""))</f>
      </c>
      <c r="E9292" s="81" t="str">
        <v/>
      </c>
      <c r="F9292" s="83">
        <f>IF($E9292="","",IFERROR(VLOOKUP(TRIM(E9292&amp;""),'Référentiel Articles'!$A$2:$F$634,4,FALSE),""))</f>
      </c>
      <c r="G9292" s="84">
        <f>IF($E9292="","",IFERROR(VLOOKUP(TRIM(E9292&amp;""),'Référentiel Articles'!$A$2:$F$634,5,FALSE),""))</f>
      </c>
      <c r="H9292" s="85" t="str">
        <v/>
      </c>
      <c r="I9292" s="84">
        <f>IF($E9292="","",IFERROR(VLOOKUP(TRIM(E9292&amp;""),'Référentiel Articles'!$A$2:$F$634,6,FALSE),""))</f>
      </c>
      <c r="J9292" s="90">
        <f>IF(OR($E9292="",$H9292=""),"",$H9292*$I9292)</f>
      </c>
      <c r="K9292" s="87" t="str">
        <v/>
      </c>
    </row>
    <row r="9293">
      <c r="A9293" s="74" t="str">
        <v/>
      </c>
      <c r="B9293" s="74" t="str">
        <v/>
      </c>
      <c r="C9293" s="75">
        <f>IF($E9293="","",IFERROR(VLOOKUP(TRIM(E9293&amp;""),'Référentiel Articles'!$A$2:$F$634,2,FALSE),""))</f>
      </c>
      <c r="D9293" s="75">
        <f>IF($E9293="","",IFERROR(VLOOKUP(TRIM(E9293&amp;""),'Référentiel Articles'!$A$2:$F$634,3,FALSE),""))</f>
      </c>
      <c r="E9293" s="74" t="str">
        <v/>
      </c>
      <c r="F9293" s="75">
        <f>IF($E9293="","",IFERROR(VLOOKUP(TRIM(E9293&amp;""),'Référentiel Articles'!$A$2:$F$634,4,FALSE),""))</f>
      </c>
      <c r="G9293" s="76">
        <f>IF($E9293="","",IFERROR(VLOOKUP(TRIM(E9293&amp;""),'Référentiel Articles'!$A$2:$F$634,5,FALSE),""))</f>
      </c>
      <c r="H9293" s="77" t="str">
        <v/>
      </c>
      <c r="I9293" s="76">
        <f>IF($E9293="","",IFERROR(VLOOKUP(TRIM(E9293&amp;""),'Référentiel Articles'!$A$2:$F$634,6,FALSE),""))</f>
      </c>
      <c r="J9293" s="78">
        <f>IF(OR($E9293="",$H9293=""),"",$H9293*$I9293)</f>
      </c>
      <c r="K9293" s="79" t="str">
        <v/>
      </c>
    </row>
    <row r="9294">
      <c r="A9294" s="81" t="str">
        <v/>
      </c>
      <c r="B9294" s="81" t="str">
        <v/>
      </c>
      <c r="C9294" s="83">
        <f>IF($E9294="","",IFERROR(VLOOKUP(TRIM(E9294&amp;""),'Référentiel Articles'!$A$2:$F$634,2,FALSE),""))</f>
      </c>
      <c r="D9294" s="83">
        <f>IF($E9294="","",IFERROR(VLOOKUP(TRIM(E9294&amp;""),'Référentiel Articles'!$A$2:$F$634,3,FALSE),""))</f>
      </c>
      <c r="E9294" s="81" t="str">
        <v/>
      </c>
      <c r="F9294" s="83">
        <f>IF($E9294="","",IFERROR(VLOOKUP(TRIM(E9294&amp;""),'Référentiel Articles'!$A$2:$F$634,4,FALSE),""))</f>
      </c>
      <c r="G9294" s="84">
        <f>IF($E9294="","",IFERROR(VLOOKUP(TRIM(E9294&amp;""),'Référentiel Articles'!$A$2:$F$634,5,FALSE),""))</f>
      </c>
      <c r="H9294" s="85" t="str">
        <v/>
      </c>
      <c r="I9294" s="84">
        <f>IF($E9294="","",IFERROR(VLOOKUP(TRIM(E9294&amp;""),'Référentiel Articles'!$A$2:$F$634,6,FALSE),""))</f>
      </c>
      <c r="J9294" s="90">
        <f>IF(OR($E9294="",$H9294=""),"",$H9294*$I9294)</f>
      </c>
      <c r="K9294" s="87" t="str">
        <v/>
      </c>
    </row>
    <row r="9295">
      <c r="A9295" s="74" t="str">
        <v/>
      </c>
      <c r="B9295" s="74" t="str">
        <v/>
      </c>
      <c r="C9295" s="75">
        <f>IF($E9295="","",IFERROR(VLOOKUP(TRIM(E9295&amp;""),'Référentiel Articles'!$A$2:$F$634,2,FALSE),""))</f>
      </c>
      <c r="D9295" s="75">
        <f>IF($E9295="","",IFERROR(VLOOKUP(TRIM(E9295&amp;""),'Référentiel Articles'!$A$2:$F$634,3,FALSE),""))</f>
      </c>
      <c r="E9295" s="74" t="str">
        <v/>
      </c>
      <c r="F9295" s="75">
        <f>IF($E9295="","",IFERROR(VLOOKUP(TRIM(E9295&amp;""),'Référentiel Articles'!$A$2:$F$634,4,FALSE),""))</f>
      </c>
      <c r="G9295" s="76">
        <f>IF($E9295="","",IFERROR(VLOOKUP(TRIM(E9295&amp;""),'Référentiel Articles'!$A$2:$F$634,5,FALSE),""))</f>
      </c>
      <c r="H9295" s="77" t="str">
        <v/>
      </c>
      <c r="I9295" s="76">
        <f>IF($E9295="","",IFERROR(VLOOKUP(TRIM(E9295&amp;""),'Référentiel Articles'!$A$2:$F$634,6,FALSE),""))</f>
      </c>
      <c r="J9295" s="78">
        <f>IF(OR($E9295="",$H9295=""),"",$H9295*$I9295)</f>
      </c>
      <c r="K9295" s="79" t="str">
        <v/>
      </c>
    </row>
    <row r="9296">
      <c r="A9296" s="81" t="str">
        <v/>
      </c>
      <c r="B9296" s="81" t="str">
        <v/>
      </c>
      <c r="C9296" s="83">
        <f>IF($E9296="","",IFERROR(VLOOKUP(TRIM(E9296&amp;""),'Référentiel Articles'!$A$2:$F$634,2,FALSE),""))</f>
      </c>
      <c r="D9296" s="83">
        <f>IF($E9296="","",IFERROR(VLOOKUP(TRIM(E9296&amp;""),'Référentiel Articles'!$A$2:$F$634,3,FALSE),""))</f>
      </c>
      <c r="E9296" s="81" t="str">
        <v/>
      </c>
      <c r="F9296" s="83">
        <f>IF($E9296="","",IFERROR(VLOOKUP(TRIM(E9296&amp;""),'Référentiel Articles'!$A$2:$F$634,4,FALSE),""))</f>
      </c>
      <c r="G9296" s="84">
        <f>IF($E9296="","",IFERROR(VLOOKUP(TRIM(E9296&amp;""),'Référentiel Articles'!$A$2:$F$634,5,FALSE),""))</f>
      </c>
      <c r="H9296" s="85" t="str">
        <v/>
      </c>
      <c r="I9296" s="84">
        <f>IF($E9296="","",IFERROR(VLOOKUP(TRIM(E9296&amp;""),'Référentiel Articles'!$A$2:$F$634,6,FALSE),""))</f>
      </c>
      <c r="J9296" s="90">
        <f>IF(OR($E9296="",$H9296=""),"",$H9296*$I9296)</f>
      </c>
      <c r="K9296" s="87" t="str">
        <v/>
      </c>
    </row>
    <row r="9297">
      <c r="A9297" s="74" t="str">
        <v/>
      </c>
      <c r="B9297" s="74" t="str">
        <v/>
      </c>
      <c r="C9297" s="75">
        <f>IF($E9297="","",IFERROR(VLOOKUP(TRIM(E9297&amp;""),'Référentiel Articles'!$A$2:$F$634,2,FALSE),""))</f>
      </c>
      <c r="D9297" s="75">
        <f>IF($E9297="","",IFERROR(VLOOKUP(TRIM(E9297&amp;""),'Référentiel Articles'!$A$2:$F$634,3,FALSE),""))</f>
      </c>
      <c r="E9297" s="74" t="str">
        <v/>
      </c>
      <c r="F9297" s="75">
        <f>IF($E9297="","",IFERROR(VLOOKUP(TRIM(E9297&amp;""),'Référentiel Articles'!$A$2:$F$634,4,FALSE),""))</f>
      </c>
      <c r="G9297" s="76">
        <f>IF($E9297="","",IFERROR(VLOOKUP(TRIM(E9297&amp;""),'Référentiel Articles'!$A$2:$F$634,5,FALSE),""))</f>
      </c>
      <c r="H9297" s="77" t="str">
        <v/>
      </c>
      <c r="I9297" s="76">
        <f>IF($E9297="","",IFERROR(VLOOKUP(TRIM(E9297&amp;""),'Référentiel Articles'!$A$2:$F$634,6,FALSE),""))</f>
      </c>
      <c r="J9297" s="78">
        <f>IF(OR($E9297="",$H9297=""),"",$H9297*$I9297)</f>
      </c>
      <c r="K9297" s="79" t="str">
        <v/>
      </c>
    </row>
    <row r="9298">
      <c r="A9298" s="81" t="str">
        <v/>
      </c>
      <c r="B9298" s="81" t="str">
        <v/>
      </c>
      <c r="C9298" s="83">
        <f>IF($E9298="","",IFERROR(VLOOKUP(TRIM(E9298&amp;""),'Référentiel Articles'!$A$2:$F$634,2,FALSE),""))</f>
      </c>
      <c r="D9298" s="83">
        <f>IF($E9298="","",IFERROR(VLOOKUP(TRIM(E9298&amp;""),'Référentiel Articles'!$A$2:$F$634,3,FALSE),""))</f>
      </c>
      <c r="E9298" s="81" t="str">
        <v/>
      </c>
      <c r="F9298" s="83">
        <f>IF($E9298="","",IFERROR(VLOOKUP(TRIM(E9298&amp;""),'Référentiel Articles'!$A$2:$F$634,4,FALSE),""))</f>
      </c>
      <c r="G9298" s="84">
        <f>IF($E9298="","",IFERROR(VLOOKUP(TRIM(E9298&amp;""),'Référentiel Articles'!$A$2:$F$634,5,FALSE),""))</f>
      </c>
      <c r="H9298" s="85" t="str">
        <v/>
      </c>
      <c r="I9298" s="84">
        <f>IF($E9298="","",IFERROR(VLOOKUP(TRIM(E9298&amp;""),'Référentiel Articles'!$A$2:$F$634,6,FALSE),""))</f>
      </c>
      <c r="J9298" s="90">
        <f>IF(OR($E9298="",$H9298=""),"",$H9298*$I9298)</f>
      </c>
      <c r="K9298" s="87" t="str">
        <v/>
      </c>
    </row>
    <row r="9299">
      <c r="A9299" s="74" t="str">
        <v/>
      </c>
      <c r="B9299" s="74" t="str">
        <v/>
      </c>
      <c r="C9299" s="75">
        <f>IF($E9299="","",IFERROR(VLOOKUP(TRIM(E9299&amp;""),'Référentiel Articles'!$A$2:$F$634,2,FALSE),""))</f>
      </c>
      <c r="D9299" s="75">
        <f>IF($E9299="","",IFERROR(VLOOKUP(TRIM(E9299&amp;""),'Référentiel Articles'!$A$2:$F$634,3,FALSE),""))</f>
      </c>
      <c r="E9299" s="74" t="str">
        <v/>
      </c>
      <c r="F9299" s="75">
        <f>IF($E9299="","",IFERROR(VLOOKUP(TRIM(E9299&amp;""),'Référentiel Articles'!$A$2:$F$634,4,FALSE),""))</f>
      </c>
      <c r="G9299" s="76">
        <f>IF($E9299="","",IFERROR(VLOOKUP(TRIM(E9299&amp;""),'Référentiel Articles'!$A$2:$F$634,5,FALSE),""))</f>
      </c>
      <c r="H9299" s="77" t="str">
        <v/>
      </c>
      <c r="I9299" s="76">
        <f>IF($E9299="","",IFERROR(VLOOKUP(TRIM(E9299&amp;""),'Référentiel Articles'!$A$2:$F$634,6,FALSE),""))</f>
      </c>
      <c r="J9299" s="78">
        <f>IF(OR($E9299="",$H9299=""),"",$H9299*$I9299)</f>
      </c>
      <c r="K9299" s="79" t="str">
        <v/>
      </c>
    </row>
    <row r="9300">
      <c r="A9300" s="81" t="str">
        <v/>
      </c>
      <c r="B9300" s="81" t="str">
        <v/>
      </c>
      <c r="C9300" s="83">
        <f>IF($E9300="","",IFERROR(VLOOKUP(TRIM(E9300&amp;""),'Référentiel Articles'!$A$2:$F$634,2,FALSE),""))</f>
      </c>
      <c r="D9300" s="83">
        <f>IF($E9300="","",IFERROR(VLOOKUP(TRIM(E9300&amp;""),'Référentiel Articles'!$A$2:$F$634,3,FALSE),""))</f>
      </c>
      <c r="E9300" s="81" t="str">
        <v/>
      </c>
      <c r="F9300" s="83">
        <f>IF($E9300="","",IFERROR(VLOOKUP(TRIM(E9300&amp;""),'Référentiel Articles'!$A$2:$F$634,4,FALSE),""))</f>
      </c>
      <c r="G9300" s="84">
        <f>IF($E9300="","",IFERROR(VLOOKUP(TRIM(E9300&amp;""),'Référentiel Articles'!$A$2:$F$634,5,FALSE),""))</f>
      </c>
      <c r="H9300" s="85" t="str">
        <v/>
      </c>
      <c r="I9300" s="84">
        <f>IF($E9300="","",IFERROR(VLOOKUP(TRIM(E9300&amp;""),'Référentiel Articles'!$A$2:$F$634,6,FALSE),""))</f>
      </c>
      <c r="J9300" s="90">
        <f>IF(OR($E9300="",$H9300=""),"",$H9300*$I9300)</f>
      </c>
      <c r="K9300" s="87" t="str">
        <v/>
      </c>
    </row>
    <row r="9301">
      <c r="A9301" s="74" t="str">
        <v/>
      </c>
      <c r="B9301" s="74" t="str">
        <v/>
      </c>
      <c r="C9301" s="75">
        <f>IF($E9301="","",IFERROR(VLOOKUP(TRIM(E9301&amp;""),'Référentiel Articles'!$A$2:$F$634,2,FALSE),""))</f>
      </c>
      <c r="D9301" s="75">
        <f>IF($E9301="","",IFERROR(VLOOKUP(TRIM(E9301&amp;""),'Référentiel Articles'!$A$2:$F$634,3,FALSE),""))</f>
      </c>
      <c r="E9301" s="74" t="str">
        <v/>
      </c>
      <c r="F9301" s="75">
        <f>IF($E9301="","",IFERROR(VLOOKUP(TRIM(E9301&amp;""),'Référentiel Articles'!$A$2:$F$634,4,FALSE),""))</f>
      </c>
      <c r="G9301" s="76">
        <f>IF($E9301="","",IFERROR(VLOOKUP(TRIM(E9301&amp;""),'Référentiel Articles'!$A$2:$F$634,5,FALSE),""))</f>
      </c>
      <c r="H9301" s="77" t="str">
        <v/>
      </c>
      <c r="I9301" s="76">
        <f>IF($E9301="","",IFERROR(VLOOKUP(TRIM(E9301&amp;""),'Référentiel Articles'!$A$2:$F$634,6,FALSE),""))</f>
      </c>
      <c r="J9301" s="78">
        <f>IF(OR($E9301="",$H9301=""),"",$H9301*$I9301)</f>
      </c>
      <c r="K9301" s="79" t="str">
        <v/>
      </c>
    </row>
    <row r="9302">
      <c r="A9302" s="81" t="str">
        <v/>
      </c>
      <c r="B9302" s="81" t="str">
        <v/>
      </c>
      <c r="C9302" s="83">
        <f>IF($E9302="","",IFERROR(VLOOKUP(TRIM(E9302&amp;""),'Référentiel Articles'!$A$2:$F$634,2,FALSE),""))</f>
      </c>
      <c r="D9302" s="83">
        <f>IF($E9302="","",IFERROR(VLOOKUP(TRIM(E9302&amp;""),'Référentiel Articles'!$A$2:$F$634,3,FALSE),""))</f>
      </c>
      <c r="E9302" s="81" t="str">
        <v/>
      </c>
      <c r="F9302" s="83">
        <f>IF($E9302="","",IFERROR(VLOOKUP(TRIM(E9302&amp;""),'Référentiel Articles'!$A$2:$F$634,4,FALSE),""))</f>
      </c>
      <c r="G9302" s="84">
        <f>IF($E9302="","",IFERROR(VLOOKUP(TRIM(E9302&amp;""),'Référentiel Articles'!$A$2:$F$634,5,FALSE),""))</f>
      </c>
      <c r="H9302" s="85" t="str">
        <v/>
      </c>
      <c r="I9302" s="84">
        <f>IF($E9302="","",IFERROR(VLOOKUP(TRIM(E9302&amp;""),'Référentiel Articles'!$A$2:$F$634,6,FALSE),""))</f>
      </c>
      <c r="J9302" s="90">
        <f>IF(OR($E9302="",$H9302=""),"",$H9302*$I9302)</f>
      </c>
      <c r="K9302" s="87" t="str">
        <v/>
      </c>
    </row>
    <row r="9303">
      <c r="A9303" s="74" t="str">
        <v/>
      </c>
      <c r="B9303" s="74" t="str">
        <v/>
      </c>
      <c r="C9303" s="75">
        <f>IF($E9303="","",IFERROR(VLOOKUP(TRIM(E9303&amp;""),'Référentiel Articles'!$A$2:$F$634,2,FALSE),""))</f>
      </c>
      <c r="D9303" s="75">
        <f>IF($E9303="","",IFERROR(VLOOKUP(TRIM(E9303&amp;""),'Référentiel Articles'!$A$2:$F$634,3,FALSE),""))</f>
      </c>
      <c r="E9303" s="74" t="str">
        <v/>
      </c>
      <c r="F9303" s="75">
        <f>IF($E9303="","",IFERROR(VLOOKUP(TRIM(E9303&amp;""),'Référentiel Articles'!$A$2:$F$634,4,FALSE),""))</f>
      </c>
      <c r="G9303" s="76">
        <f>IF($E9303="","",IFERROR(VLOOKUP(TRIM(E9303&amp;""),'Référentiel Articles'!$A$2:$F$634,5,FALSE),""))</f>
      </c>
      <c r="H9303" s="77" t="str">
        <v/>
      </c>
      <c r="I9303" s="76">
        <f>IF($E9303="","",IFERROR(VLOOKUP(TRIM(E9303&amp;""),'Référentiel Articles'!$A$2:$F$634,6,FALSE),""))</f>
      </c>
      <c r="J9303" s="78">
        <f>IF(OR($E9303="",$H9303=""),"",$H9303*$I9303)</f>
      </c>
      <c r="K9303" s="79" t="str">
        <v/>
      </c>
    </row>
    <row r="9304">
      <c r="A9304" s="81" t="str">
        <v/>
      </c>
      <c r="B9304" s="81" t="str">
        <v/>
      </c>
      <c r="C9304" s="83">
        <f>IF($E9304="","",IFERROR(VLOOKUP(TRIM(E9304&amp;""),'Référentiel Articles'!$A$2:$F$634,2,FALSE),""))</f>
      </c>
      <c r="D9304" s="83">
        <f>IF($E9304="","",IFERROR(VLOOKUP(TRIM(E9304&amp;""),'Référentiel Articles'!$A$2:$F$634,3,FALSE),""))</f>
      </c>
      <c r="E9304" s="81" t="str">
        <v/>
      </c>
      <c r="F9304" s="83">
        <f>IF($E9304="","",IFERROR(VLOOKUP(TRIM(E9304&amp;""),'Référentiel Articles'!$A$2:$F$634,4,FALSE),""))</f>
      </c>
      <c r="G9304" s="84">
        <f>IF($E9304="","",IFERROR(VLOOKUP(TRIM(E9304&amp;""),'Référentiel Articles'!$A$2:$F$634,5,FALSE),""))</f>
      </c>
      <c r="H9304" s="85" t="str">
        <v/>
      </c>
      <c r="I9304" s="84">
        <f>IF($E9304="","",IFERROR(VLOOKUP(TRIM(E9304&amp;""),'Référentiel Articles'!$A$2:$F$634,6,FALSE),""))</f>
      </c>
      <c r="J9304" s="90">
        <f>IF(OR($E9304="",$H9304=""),"",$H9304*$I9304)</f>
      </c>
      <c r="K9304" s="87" t="str">
        <v/>
      </c>
    </row>
    <row r="9305">
      <c r="A9305" s="74" t="str">
        <v/>
      </c>
      <c r="B9305" s="74" t="str">
        <v/>
      </c>
      <c r="C9305" s="75">
        <f>IF($E9305="","",IFERROR(VLOOKUP(TRIM(E9305&amp;""),'Référentiel Articles'!$A$2:$F$634,2,FALSE),""))</f>
      </c>
      <c r="D9305" s="75">
        <f>IF($E9305="","",IFERROR(VLOOKUP(TRIM(E9305&amp;""),'Référentiel Articles'!$A$2:$F$634,3,FALSE),""))</f>
      </c>
      <c r="E9305" s="74" t="str">
        <v/>
      </c>
      <c r="F9305" s="75">
        <f>IF($E9305="","",IFERROR(VLOOKUP(TRIM(E9305&amp;""),'Référentiel Articles'!$A$2:$F$634,4,FALSE),""))</f>
      </c>
      <c r="G9305" s="76">
        <f>IF($E9305="","",IFERROR(VLOOKUP(TRIM(E9305&amp;""),'Référentiel Articles'!$A$2:$F$634,5,FALSE),""))</f>
      </c>
      <c r="H9305" s="77" t="str">
        <v/>
      </c>
      <c r="I9305" s="76">
        <f>IF($E9305="","",IFERROR(VLOOKUP(TRIM(E9305&amp;""),'Référentiel Articles'!$A$2:$F$634,6,FALSE),""))</f>
      </c>
      <c r="J9305" s="78">
        <f>IF(OR($E9305="",$H9305=""),"",$H9305*$I9305)</f>
      </c>
      <c r="K9305" s="79" t="str">
        <v/>
      </c>
    </row>
    <row r="9306">
      <c r="A9306" s="81" t="str">
        <v/>
      </c>
      <c r="B9306" s="81" t="str">
        <v/>
      </c>
      <c r="C9306" s="83">
        <f>IF($E9306="","",IFERROR(VLOOKUP(TRIM(E9306&amp;""),'Référentiel Articles'!$A$2:$F$634,2,FALSE),""))</f>
      </c>
      <c r="D9306" s="83">
        <f>IF($E9306="","",IFERROR(VLOOKUP(TRIM(E9306&amp;""),'Référentiel Articles'!$A$2:$F$634,3,FALSE),""))</f>
      </c>
      <c r="E9306" s="81" t="str">
        <v/>
      </c>
      <c r="F9306" s="83">
        <f>IF($E9306="","",IFERROR(VLOOKUP(TRIM(E9306&amp;""),'Référentiel Articles'!$A$2:$F$634,4,FALSE),""))</f>
      </c>
      <c r="G9306" s="84">
        <f>IF($E9306="","",IFERROR(VLOOKUP(TRIM(E9306&amp;""),'Référentiel Articles'!$A$2:$F$634,5,FALSE),""))</f>
      </c>
      <c r="H9306" s="85" t="str">
        <v/>
      </c>
      <c r="I9306" s="84">
        <f>IF($E9306="","",IFERROR(VLOOKUP(TRIM(E9306&amp;""),'Référentiel Articles'!$A$2:$F$634,6,FALSE),""))</f>
      </c>
      <c r="J9306" s="90">
        <f>IF(OR($E9306="",$H9306=""),"",$H9306*$I9306)</f>
      </c>
      <c r="K9306" s="87" t="str">
        <v/>
      </c>
    </row>
    <row r="9307">
      <c r="A9307" s="74" t="str">
        <v/>
      </c>
      <c r="B9307" s="74" t="str">
        <v/>
      </c>
      <c r="C9307" s="75">
        <f>IF($E9307="","",IFERROR(VLOOKUP(TRIM(E9307&amp;""),'Référentiel Articles'!$A$2:$F$634,2,FALSE),""))</f>
      </c>
      <c r="D9307" s="75">
        <f>IF($E9307="","",IFERROR(VLOOKUP(TRIM(E9307&amp;""),'Référentiel Articles'!$A$2:$F$634,3,FALSE),""))</f>
      </c>
      <c r="E9307" s="74" t="str">
        <v/>
      </c>
      <c r="F9307" s="75">
        <f>IF($E9307="","",IFERROR(VLOOKUP(TRIM(E9307&amp;""),'Référentiel Articles'!$A$2:$F$634,4,FALSE),""))</f>
      </c>
      <c r="G9307" s="76">
        <f>IF($E9307="","",IFERROR(VLOOKUP(TRIM(E9307&amp;""),'Référentiel Articles'!$A$2:$F$634,5,FALSE),""))</f>
      </c>
      <c r="H9307" s="77" t="str">
        <v/>
      </c>
      <c r="I9307" s="76">
        <f>IF($E9307="","",IFERROR(VLOOKUP(TRIM(E9307&amp;""),'Référentiel Articles'!$A$2:$F$634,6,FALSE),""))</f>
      </c>
      <c r="J9307" s="78">
        <f>IF(OR($E9307="",$H9307=""),"",$H9307*$I9307)</f>
      </c>
      <c r="K9307" s="79" t="str">
        <v/>
      </c>
    </row>
    <row r="9308">
      <c r="A9308" s="81" t="str">
        <v/>
      </c>
      <c r="B9308" s="81" t="str">
        <v/>
      </c>
      <c r="C9308" s="83">
        <f>IF($E9308="","",IFERROR(VLOOKUP(TRIM(E9308&amp;""),'Référentiel Articles'!$A$2:$F$634,2,FALSE),""))</f>
      </c>
      <c r="D9308" s="83">
        <f>IF($E9308="","",IFERROR(VLOOKUP(TRIM(E9308&amp;""),'Référentiel Articles'!$A$2:$F$634,3,FALSE),""))</f>
      </c>
      <c r="E9308" s="81" t="str">
        <v/>
      </c>
      <c r="F9308" s="83">
        <f>IF($E9308="","",IFERROR(VLOOKUP(TRIM(E9308&amp;""),'Référentiel Articles'!$A$2:$F$634,4,FALSE),""))</f>
      </c>
      <c r="G9308" s="84">
        <f>IF($E9308="","",IFERROR(VLOOKUP(TRIM(E9308&amp;""),'Référentiel Articles'!$A$2:$F$634,5,FALSE),""))</f>
      </c>
      <c r="H9308" s="85" t="str">
        <v/>
      </c>
      <c r="I9308" s="84">
        <f>IF($E9308="","",IFERROR(VLOOKUP(TRIM(E9308&amp;""),'Référentiel Articles'!$A$2:$F$634,6,FALSE),""))</f>
      </c>
      <c r="J9308" s="90">
        <f>IF(OR($E9308="",$H9308=""),"",$H9308*$I9308)</f>
      </c>
      <c r="K9308" s="87" t="str">
        <v/>
      </c>
    </row>
    <row r="9309">
      <c r="A9309" s="74" t="str">
        <v/>
      </c>
      <c r="B9309" s="74" t="str">
        <v/>
      </c>
      <c r="C9309" s="75">
        <f>IF($E9309="","",IFERROR(VLOOKUP(TRIM(E9309&amp;""),'Référentiel Articles'!$A$2:$F$634,2,FALSE),""))</f>
      </c>
      <c r="D9309" s="75">
        <f>IF($E9309="","",IFERROR(VLOOKUP(TRIM(E9309&amp;""),'Référentiel Articles'!$A$2:$F$634,3,FALSE),""))</f>
      </c>
      <c r="E9309" s="74" t="str">
        <v/>
      </c>
      <c r="F9309" s="75">
        <f>IF($E9309="","",IFERROR(VLOOKUP(TRIM(E9309&amp;""),'Référentiel Articles'!$A$2:$F$634,4,FALSE),""))</f>
      </c>
      <c r="G9309" s="76">
        <f>IF($E9309="","",IFERROR(VLOOKUP(TRIM(E9309&amp;""),'Référentiel Articles'!$A$2:$F$634,5,FALSE),""))</f>
      </c>
      <c r="H9309" s="77" t="str">
        <v/>
      </c>
      <c r="I9309" s="76">
        <f>IF($E9309="","",IFERROR(VLOOKUP(TRIM(E9309&amp;""),'Référentiel Articles'!$A$2:$F$634,6,FALSE),""))</f>
      </c>
      <c r="J9309" s="78">
        <f>IF(OR($E9309="",$H9309=""),"",$H9309*$I9309)</f>
      </c>
      <c r="K9309" s="79" t="str">
        <v/>
      </c>
    </row>
    <row r="9310">
      <c r="A9310" s="81" t="str">
        <v/>
      </c>
      <c r="B9310" s="81" t="str">
        <v/>
      </c>
      <c r="C9310" s="83">
        <f>IF($E9310="","",IFERROR(VLOOKUP(TRIM(E9310&amp;""),'Référentiel Articles'!$A$2:$F$634,2,FALSE),""))</f>
      </c>
      <c r="D9310" s="83">
        <f>IF($E9310="","",IFERROR(VLOOKUP(TRIM(E9310&amp;""),'Référentiel Articles'!$A$2:$F$634,3,FALSE),""))</f>
      </c>
      <c r="E9310" s="81" t="str">
        <v/>
      </c>
      <c r="F9310" s="83">
        <f>IF($E9310="","",IFERROR(VLOOKUP(TRIM(E9310&amp;""),'Référentiel Articles'!$A$2:$F$634,4,FALSE),""))</f>
      </c>
      <c r="G9310" s="84">
        <f>IF($E9310="","",IFERROR(VLOOKUP(TRIM(E9310&amp;""),'Référentiel Articles'!$A$2:$F$634,5,FALSE),""))</f>
      </c>
      <c r="H9310" s="85" t="str">
        <v/>
      </c>
      <c r="I9310" s="84">
        <f>IF($E9310="","",IFERROR(VLOOKUP(TRIM(E9310&amp;""),'Référentiel Articles'!$A$2:$F$634,6,FALSE),""))</f>
      </c>
      <c r="J9310" s="90">
        <f>IF(OR($E9310="",$H9310=""),"",$H9310*$I9310)</f>
      </c>
      <c r="K9310" s="87" t="str">
        <v/>
      </c>
    </row>
    <row r="9311">
      <c r="A9311" s="74" t="str">
        <v/>
      </c>
      <c r="B9311" s="74" t="str">
        <v/>
      </c>
      <c r="C9311" s="75">
        <f>IF($E9311="","",IFERROR(VLOOKUP(TRIM(E9311&amp;""),'Référentiel Articles'!$A$2:$F$634,2,FALSE),""))</f>
      </c>
      <c r="D9311" s="75">
        <f>IF($E9311="","",IFERROR(VLOOKUP(TRIM(E9311&amp;""),'Référentiel Articles'!$A$2:$F$634,3,FALSE),""))</f>
      </c>
      <c r="E9311" s="74" t="str">
        <v/>
      </c>
      <c r="F9311" s="75">
        <f>IF($E9311="","",IFERROR(VLOOKUP(TRIM(E9311&amp;""),'Référentiel Articles'!$A$2:$F$634,4,FALSE),""))</f>
      </c>
      <c r="G9311" s="76">
        <f>IF($E9311="","",IFERROR(VLOOKUP(TRIM(E9311&amp;""),'Référentiel Articles'!$A$2:$F$634,5,FALSE),""))</f>
      </c>
      <c r="H9311" s="77" t="str">
        <v/>
      </c>
      <c r="I9311" s="76">
        <f>IF($E9311="","",IFERROR(VLOOKUP(TRIM(E9311&amp;""),'Référentiel Articles'!$A$2:$F$634,6,FALSE),""))</f>
      </c>
      <c r="J9311" s="78">
        <f>IF(OR($E9311="",$H9311=""),"",$H9311*$I9311)</f>
      </c>
      <c r="K9311" s="79" t="str">
        <v/>
      </c>
    </row>
    <row r="9312">
      <c r="A9312" s="81" t="str">
        <v/>
      </c>
      <c r="B9312" s="81" t="str">
        <v/>
      </c>
      <c r="C9312" s="83">
        <f>IF($E9312="","",IFERROR(VLOOKUP(TRIM(E9312&amp;""),'Référentiel Articles'!$A$2:$F$634,2,FALSE),""))</f>
      </c>
      <c r="D9312" s="83">
        <f>IF($E9312="","",IFERROR(VLOOKUP(TRIM(E9312&amp;""),'Référentiel Articles'!$A$2:$F$634,3,FALSE),""))</f>
      </c>
      <c r="E9312" s="81" t="str">
        <v/>
      </c>
      <c r="F9312" s="83">
        <f>IF($E9312="","",IFERROR(VLOOKUP(TRIM(E9312&amp;""),'Référentiel Articles'!$A$2:$F$634,4,FALSE),""))</f>
      </c>
      <c r="G9312" s="84">
        <f>IF($E9312="","",IFERROR(VLOOKUP(TRIM(E9312&amp;""),'Référentiel Articles'!$A$2:$F$634,5,FALSE),""))</f>
      </c>
      <c r="H9312" s="85" t="str">
        <v/>
      </c>
      <c r="I9312" s="84">
        <f>IF($E9312="","",IFERROR(VLOOKUP(TRIM(E9312&amp;""),'Référentiel Articles'!$A$2:$F$634,6,FALSE),""))</f>
      </c>
      <c r="J9312" s="90">
        <f>IF(OR($E9312="",$H9312=""),"",$H9312*$I9312)</f>
      </c>
      <c r="K9312" s="87" t="str">
        <v/>
      </c>
    </row>
    <row r="9313">
      <c r="A9313" s="74" t="str">
        <v/>
      </c>
      <c r="B9313" s="74" t="str">
        <v/>
      </c>
      <c r="C9313" s="75">
        <f>IF($E9313="","",IFERROR(VLOOKUP(TRIM(E9313&amp;""),'Référentiel Articles'!$A$2:$F$634,2,FALSE),""))</f>
      </c>
      <c r="D9313" s="75">
        <f>IF($E9313="","",IFERROR(VLOOKUP(TRIM(E9313&amp;""),'Référentiel Articles'!$A$2:$F$634,3,FALSE),""))</f>
      </c>
      <c r="E9313" s="74" t="str">
        <v/>
      </c>
      <c r="F9313" s="75">
        <f>IF($E9313="","",IFERROR(VLOOKUP(TRIM(E9313&amp;""),'Référentiel Articles'!$A$2:$F$634,4,FALSE),""))</f>
      </c>
      <c r="G9313" s="76">
        <f>IF($E9313="","",IFERROR(VLOOKUP(TRIM(E9313&amp;""),'Référentiel Articles'!$A$2:$F$634,5,FALSE),""))</f>
      </c>
      <c r="H9313" s="77" t="str">
        <v/>
      </c>
      <c r="I9313" s="76">
        <f>IF($E9313="","",IFERROR(VLOOKUP(TRIM(E9313&amp;""),'Référentiel Articles'!$A$2:$F$634,6,FALSE),""))</f>
      </c>
      <c r="J9313" s="78">
        <f>IF(OR($E9313="",$H9313=""),"",$H9313*$I9313)</f>
      </c>
      <c r="K9313" s="79" t="str">
        <v/>
      </c>
    </row>
    <row r="9314">
      <c r="A9314" s="81" t="str">
        <v/>
      </c>
      <c r="B9314" s="81" t="str">
        <v/>
      </c>
      <c r="C9314" s="83">
        <f>IF($E9314="","",IFERROR(VLOOKUP(TRIM(E9314&amp;""),'Référentiel Articles'!$A$2:$F$634,2,FALSE),""))</f>
      </c>
      <c r="D9314" s="83">
        <f>IF($E9314="","",IFERROR(VLOOKUP(TRIM(E9314&amp;""),'Référentiel Articles'!$A$2:$F$634,3,FALSE),""))</f>
      </c>
      <c r="E9314" s="81" t="str">
        <v/>
      </c>
      <c r="F9314" s="83">
        <f>IF($E9314="","",IFERROR(VLOOKUP(TRIM(E9314&amp;""),'Référentiel Articles'!$A$2:$F$634,4,FALSE),""))</f>
      </c>
      <c r="G9314" s="84">
        <f>IF($E9314="","",IFERROR(VLOOKUP(TRIM(E9314&amp;""),'Référentiel Articles'!$A$2:$F$634,5,FALSE),""))</f>
      </c>
      <c r="H9314" s="85" t="str">
        <v/>
      </c>
      <c r="I9314" s="84">
        <f>IF($E9314="","",IFERROR(VLOOKUP(TRIM(E9314&amp;""),'Référentiel Articles'!$A$2:$F$634,6,FALSE),""))</f>
      </c>
      <c r="J9314" s="90">
        <f>IF(OR($E9314="",$H9314=""),"",$H9314*$I9314)</f>
      </c>
      <c r="K9314" s="87" t="str">
        <v/>
      </c>
    </row>
    <row r="9315">
      <c r="A9315" s="74" t="str">
        <v/>
      </c>
      <c r="B9315" s="74" t="str">
        <v/>
      </c>
      <c r="C9315" s="75">
        <f>IF($E9315="","",IFERROR(VLOOKUP(TRIM(E9315&amp;""),'Référentiel Articles'!$A$2:$F$634,2,FALSE),""))</f>
      </c>
      <c r="D9315" s="75">
        <f>IF($E9315="","",IFERROR(VLOOKUP(TRIM(E9315&amp;""),'Référentiel Articles'!$A$2:$F$634,3,FALSE),""))</f>
      </c>
      <c r="E9315" s="74" t="str">
        <v/>
      </c>
      <c r="F9315" s="75">
        <f>IF($E9315="","",IFERROR(VLOOKUP(TRIM(E9315&amp;""),'Référentiel Articles'!$A$2:$F$634,4,FALSE),""))</f>
      </c>
      <c r="G9315" s="76">
        <f>IF($E9315="","",IFERROR(VLOOKUP(TRIM(E9315&amp;""),'Référentiel Articles'!$A$2:$F$634,5,FALSE),""))</f>
      </c>
      <c r="H9315" s="77" t="str">
        <v/>
      </c>
      <c r="I9315" s="76">
        <f>IF($E9315="","",IFERROR(VLOOKUP(TRIM(E9315&amp;""),'Référentiel Articles'!$A$2:$F$634,6,FALSE),""))</f>
      </c>
      <c r="J9315" s="78">
        <f>IF(OR($E9315="",$H9315=""),"",$H9315*$I9315)</f>
      </c>
      <c r="K9315" s="79" t="str">
        <v/>
      </c>
    </row>
    <row r="9316">
      <c r="A9316" s="81" t="str">
        <v/>
      </c>
      <c r="B9316" s="81" t="str">
        <v/>
      </c>
      <c r="C9316" s="83">
        <f>IF($E9316="","",IFERROR(VLOOKUP(TRIM(E9316&amp;""),'Référentiel Articles'!$A$2:$F$634,2,FALSE),""))</f>
      </c>
      <c r="D9316" s="83">
        <f>IF($E9316="","",IFERROR(VLOOKUP(TRIM(E9316&amp;""),'Référentiel Articles'!$A$2:$F$634,3,FALSE),""))</f>
      </c>
      <c r="E9316" s="81" t="str">
        <v/>
      </c>
      <c r="F9316" s="83">
        <f>IF($E9316="","",IFERROR(VLOOKUP(TRIM(E9316&amp;""),'Référentiel Articles'!$A$2:$F$634,4,FALSE),""))</f>
      </c>
      <c r="G9316" s="84">
        <f>IF($E9316="","",IFERROR(VLOOKUP(TRIM(E9316&amp;""),'Référentiel Articles'!$A$2:$F$634,5,FALSE),""))</f>
      </c>
      <c r="H9316" s="85" t="str">
        <v/>
      </c>
      <c r="I9316" s="84">
        <f>IF($E9316="","",IFERROR(VLOOKUP(TRIM(E9316&amp;""),'Référentiel Articles'!$A$2:$F$634,6,FALSE),""))</f>
      </c>
      <c r="J9316" s="90">
        <f>IF(OR($E9316="",$H9316=""),"",$H9316*$I9316)</f>
      </c>
      <c r="K9316" s="87" t="str">
        <v/>
      </c>
    </row>
    <row r="9317">
      <c r="A9317" s="74" t="str">
        <v/>
      </c>
      <c r="B9317" s="74" t="str">
        <v/>
      </c>
      <c r="C9317" s="75">
        <f>IF($E9317="","",IFERROR(VLOOKUP(TRIM(E9317&amp;""),'Référentiel Articles'!$A$2:$F$634,2,FALSE),""))</f>
      </c>
      <c r="D9317" s="75">
        <f>IF($E9317="","",IFERROR(VLOOKUP(TRIM(E9317&amp;""),'Référentiel Articles'!$A$2:$F$634,3,FALSE),""))</f>
      </c>
      <c r="E9317" s="74" t="str">
        <v/>
      </c>
      <c r="F9317" s="75">
        <f>IF($E9317="","",IFERROR(VLOOKUP(TRIM(E9317&amp;""),'Référentiel Articles'!$A$2:$F$634,4,FALSE),""))</f>
      </c>
      <c r="G9317" s="76">
        <f>IF($E9317="","",IFERROR(VLOOKUP(TRIM(E9317&amp;""),'Référentiel Articles'!$A$2:$F$634,5,FALSE),""))</f>
      </c>
      <c r="H9317" s="77" t="str">
        <v/>
      </c>
      <c r="I9317" s="76">
        <f>IF($E9317="","",IFERROR(VLOOKUP(TRIM(E9317&amp;""),'Référentiel Articles'!$A$2:$F$634,6,FALSE),""))</f>
      </c>
      <c r="J9317" s="78">
        <f>IF(OR($E9317="",$H9317=""),"",$H9317*$I9317)</f>
      </c>
      <c r="K9317" s="79" t="str">
        <v/>
      </c>
    </row>
    <row r="9318">
      <c r="A9318" s="81" t="str">
        <v/>
      </c>
      <c r="B9318" s="81" t="str">
        <v/>
      </c>
      <c r="C9318" s="83">
        <f>IF($E9318="","",IFERROR(VLOOKUP(TRIM(E9318&amp;""),'Référentiel Articles'!$A$2:$F$634,2,FALSE),""))</f>
      </c>
      <c r="D9318" s="83">
        <f>IF($E9318="","",IFERROR(VLOOKUP(TRIM(E9318&amp;""),'Référentiel Articles'!$A$2:$F$634,3,FALSE),""))</f>
      </c>
      <c r="E9318" s="81" t="str">
        <v/>
      </c>
      <c r="F9318" s="83">
        <f>IF($E9318="","",IFERROR(VLOOKUP(TRIM(E9318&amp;""),'Référentiel Articles'!$A$2:$F$634,4,FALSE),""))</f>
      </c>
      <c r="G9318" s="84">
        <f>IF($E9318="","",IFERROR(VLOOKUP(TRIM(E9318&amp;""),'Référentiel Articles'!$A$2:$F$634,5,FALSE),""))</f>
      </c>
      <c r="H9318" s="85" t="str">
        <v/>
      </c>
      <c r="I9318" s="84">
        <f>IF($E9318="","",IFERROR(VLOOKUP(TRIM(E9318&amp;""),'Référentiel Articles'!$A$2:$F$634,6,FALSE),""))</f>
      </c>
      <c r="J9318" s="90">
        <f>IF(OR($E9318="",$H9318=""),"",$H9318*$I9318)</f>
      </c>
      <c r="K9318" s="87" t="str">
        <v/>
      </c>
    </row>
    <row r="9319">
      <c r="A9319" s="74" t="str">
        <v/>
      </c>
      <c r="B9319" s="74" t="str">
        <v/>
      </c>
      <c r="C9319" s="75">
        <f>IF($E9319="","",IFERROR(VLOOKUP(TRIM(E9319&amp;""),'Référentiel Articles'!$A$2:$F$634,2,FALSE),""))</f>
      </c>
      <c r="D9319" s="75">
        <f>IF($E9319="","",IFERROR(VLOOKUP(TRIM(E9319&amp;""),'Référentiel Articles'!$A$2:$F$634,3,FALSE),""))</f>
      </c>
      <c r="E9319" s="74" t="str">
        <v/>
      </c>
      <c r="F9319" s="75">
        <f>IF($E9319="","",IFERROR(VLOOKUP(TRIM(E9319&amp;""),'Référentiel Articles'!$A$2:$F$634,4,FALSE),""))</f>
      </c>
      <c r="G9319" s="76">
        <f>IF($E9319="","",IFERROR(VLOOKUP(TRIM(E9319&amp;""),'Référentiel Articles'!$A$2:$F$634,5,FALSE),""))</f>
      </c>
      <c r="H9319" s="77" t="str">
        <v/>
      </c>
      <c r="I9319" s="76">
        <f>IF($E9319="","",IFERROR(VLOOKUP(TRIM(E9319&amp;""),'Référentiel Articles'!$A$2:$F$634,6,FALSE),""))</f>
      </c>
      <c r="J9319" s="78">
        <f>IF(OR($E9319="",$H9319=""),"",$H9319*$I9319)</f>
      </c>
      <c r="K9319" s="79" t="str">
        <v/>
      </c>
    </row>
    <row r="9320">
      <c r="A9320" s="81" t="str">
        <v/>
      </c>
      <c r="B9320" s="81" t="str">
        <v/>
      </c>
      <c r="C9320" s="83">
        <f>IF($E9320="","",IFERROR(VLOOKUP(TRIM(E9320&amp;""),'Référentiel Articles'!$A$2:$F$634,2,FALSE),""))</f>
      </c>
      <c r="D9320" s="83">
        <f>IF($E9320="","",IFERROR(VLOOKUP(TRIM(E9320&amp;""),'Référentiel Articles'!$A$2:$F$634,3,FALSE),""))</f>
      </c>
      <c r="E9320" s="81" t="str">
        <v/>
      </c>
      <c r="F9320" s="83">
        <f>IF($E9320="","",IFERROR(VLOOKUP(TRIM(E9320&amp;""),'Référentiel Articles'!$A$2:$F$634,4,FALSE),""))</f>
      </c>
      <c r="G9320" s="84">
        <f>IF($E9320="","",IFERROR(VLOOKUP(TRIM(E9320&amp;""),'Référentiel Articles'!$A$2:$F$634,5,FALSE),""))</f>
      </c>
      <c r="H9320" s="85" t="str">
        <v/>
      </c>
      <c r="I9320" s="84">
        <f>IF($E9320="","",IFERROR(VLOOKUP(TRIM(E9320&amp;""),'Référentiel Articles'!$A$2:$F$634,6,FALSE),""))</f>
      </c>
      <c r="J9320" s="90">
        <f>IF(OR($E9320="",$H9320=""),"",$H9320*$I9320)</f>
      </c>
      <c r="K9320" s="87" t="str">
        <v/>
      </c>
    </row>
    <row r="9321">
      <c r="A9321" s="74" t="str">
        <v/>
      </c>
      <c r="B9321" s="74" t="str">
        <v/>
      </c>
      <c r="C9321" s="75">
        <f>IF($E9321="","",IFERROR(VLOOKUP(TRIM(E9321&amp;""),'Référentiel Articles'!$A$2:$F$634,2,FALSE),""))</f>
      </c>
      <c r="D9321" s="75">
        <f>IF($E9321="","",IFERROR(VLOOKUP(TRIM(E9321&amp;""),'Référentiel Articles'!$A$2:$F$634,3,FALSE),""))</f>
      </c>
      <c r="E9321" s="74" t="str">
        <v/>
      </c>
      <c r="F9321" s="75">
        <f>IF($E9321="","",IFERROR(VLOOKUP(TRIM(E9321&amp;""),'Référentiel Articles'!$A$2:$F$634,4,FALSE),""))</f>
      </c>
      <c r="G9321" s="76">
        <f>IF($E9321="","",IFERROR(VLOOKUP(TRIM(E9321&amp;""),'Référentiel Articles'!$A$2:$F$634,5,FALSE),""))</f>
      </c>
      <c r="H9321" s="77" t="str">
        <v/>
      </c>
      <c r="I9321" s="76">
        <f>IF($E9321="","",IFERROR(VLOOKUP(TRIM(E9321&amp;""),'Référentiel Articles'!$A$2:$F$634,6,FALSE),""))</f>
      </c>
      <c r="J9321" s="78">
        <f>IF(OR($E9321="",$H9321=""),"",$H9321*$I9321)</f>
      </c>
      <c r="K9321" s="79" t="str">
        <v/>
      </c>
    </row>
    <row r="9322">
      <c r="A9322" s="81" t="str">
        <v/>
      </c>
      <c r="B9322" s="81" t="str">
        <v/>
      </c>
      <c r="C9322" s="83">
        <f>IF($E9322="","",IFERROR(VLOOKUP(TRIM(E9322&amp;""),'Référentiel Articles'!$A$2:$F$634,2,FALSE),""))</f>
      </c>
      <c r="D9322" s="83">
        <f>IF($E9322="","",IFERROR(VLOOKUP(TRIM(E9322&amp;""),'Référentiel Articles'!$A$2:$F$634,3,FALSE),""))</f>
      </c>
      <c r="E9322" s="81" t="str">
        <v/>
      </c>
      <c r="F9322" s="83">
        <f>IF($E9322="","",IFERROR(VLOOKUP(TRIM(E9322&amp;""),'Référentiel Articles'!$A$2:$F$634,4,FALSE),""))</f>
      </c>
      <c r="G9322" s="84">
        <f>IF($E9322="","",IFERROR(VLOOKUP(TRIM(E9322&amp;""),'Référentiel Articles'!$A$2:$F$634,5,FALSE),""))</f>
      </c>
      <c r="H9322" s="85" t="str">
        <v/>
      </c>
      <c r="I9322" s="84">
        <f>IF($E9322="","",IFERROR(VLOOKUP(TRIM(E9322&amp;""),'Référentiel Articles'!$A$2:$F$634,6,FALSE),""))</f>
      </c>
      <c r="J9322" s="90">
        <f>IF(OR($E9322="",$H9322=""),"",$H9322*$I9322)</f>
      </c>
      <c r="K9322" s="87" t="str">
        <v/>
      </c>
    </row>
    <row r="9323">
      <c r="A9323" s="74" t="str">
        <v/>
      </c>
      <c r="B9323" s="74" t="str">
        <v/>
      </c>
      <c r="C9323" s="75">
        <f>IF($E9323="","",IFERROR(VLOOKUP(TRIM(E9323&amp;""),'Référentiel Articles'!$A$2:$F$634,2,FALSE),""))</f>
      </c>
      <c r="D9323" s="75">
        <f>IF($E9323="","",IFERROR(VLOOKUP(TRIM(E9323&amp;""),'Référentiel Articles'!$A$2:$F$634,3,FALSE),""))</f>
      </c>
      <c r="E9323" s="74" t="str">
        <v/>
      </c>
      <c r="F9323" s="75">
        <f>IF($E9323="","",IFERROR(VLOOKUP(TRIM(E9323&amp;""),'Référentiel Articles'!$A$2:$F$634,4,FALSE),""))</f>
      </c>
      <c r="G9323" s="76">
        <f>IF($E9323="","",IFERROR(VLOOKUP(TRIM(E9323&amp;""),'Référentiel Articles'!$A$2:$F$634,5,FALSE),""))</f>
      </c>
      <c r="H9323" s="77" t="str">
        <v/>
      </c>
      <c r="I9323" s="76">
        <f>IF($E9323="","",IFERROR(VLOOKUP(TRIM(E9323&amp;""),'Référentiel Articles'!$A$2:$F$634,6,FALSE),""))</f>
      </c>
      <c r="J9323" s="78">
        <f>IF(OR($E9323="",$H9323=""),"",$H9323*$I9323)</f>
      </c>
      <c r="K9323" s="79" t="str">
        <v/>
      </c>
    </row>
    <row r="9324">
      <c r="A9324" s="81" t="str">
        <v/>
      </c>
      <c r="B9324" s="81" t="str">
        <v/>
      </c>
      <c r="C9324" s="83">
        <f>IF($E9324="","",IFERROR(VLOOKUP(TRIM(E9324&amp;""),'Référentiel Articles'!$A$2:$F$634,2,FALSE),""))</f>
      </c>
      <c r="D9324" s="83">
        <f>IF($E9324="","",IFERROR(VLOOKUP(TRIM(E9324&amp;""),'Référentiel Articles'!$A$2:$F$634,3,FALSE),""))</f>
      </c>
      <c r="E9324" s="81" t="str">
        <v/>
      </c>
      <c r="F9324" s="83">
        <f>IF($E9324="","",IFERROR(VLOOKUP(TRIM(E9324&amp;""),'Référentiel Articles'!$A$2:$F$634,4,FALSE),""))</f>
      </c>
      <c r="G9324" s="84">
        <f>IF($E9324="","",IFERROR(VLOOKUP(TRIM(E9324&amp;""),'Référentiel Articles'!$A$2:$F$634,5,FALSE),""))</f>
      </c>
      <c r="H9324" s="85" t="str">
        <v/>
      </c>
      <c r="I9324" s="84">
        <f>IF($E9324="","",IFERROR(VLOOKUP(TRIM(E9324&amp;""),'Référentiel Articles'!$A$2:$F$634,6,FALSE),""))</f>
      </c>
      <c r="J9324" s="90">
        <f>IF(OR($E9324="",$H9324=""),"",$H9324*$I9324)</f>
      </c>
      <c r="K9324" s="87" t="str">
        <v/>
      </c>
    </row>
    <row r="9325">
      <c r="A9325" s="74" t="str">
        <v/>
      </c>
      <c r="B9325" s="74" t="str">
        <v/>
      </c>
      <c r="C9325" s="75">
        <f>IF($E9325="","",IFERROR(VLOOKUP(TRIM(E9325&amp;""),'Référentiel Articles'!$A$2:$F$634,2,FALSE),""))</f>
      </c>
      <c r="D9325" s="75">
        <f>IF($E9325="","",IFERROR(VLOOKUP(TRIM(E9325&amp;""),'Référentiel Articles'!$A$2:$F$634,3,FALSE),""))</f>
      </c>
      <c r="E9325" s="74" t="str">
        <v/>
      </c>
      <c r="F9325" s="75">
        <f>IF($E9325="","",IFERROR(VLOOKUP(TRIM(E9325&amp;""),'Référentiel Articles'!$A$2:$F$634,4,FALSE),""))</f>
      </c>
      <c r="G9325" s="76">
        <f>IF($E9325="","",IFERROR(VLOOKUP(TRIM(E9325&amp;""),'Référentiel Articles'!$A$2:$F$634,5,FALSE),""))</f>
      </c>
      <c r="H9325" s="77" t="str">
        <v/>
      </c>
      <c r="I9325" s="76">
        <f>IF($E9325="","",IFERROR(VLOOKUP(TRIM(E9325&amp;""),'Référentiel Articles'!$A$2:$F$634,6,FALSE),""))</f>
      </c>
      <c r="J9325" s="78">
        <f>IF(OR($E9325="",$H9325=""),"",$H9325*$I9325)</f>
      </c>
      <c r="K9325" s="79" t="str">
        <v/>
      </c>
    </row>
    <row r="9326">
      <c r="A9326" s="81" t="str">
        <v/>
      </c>
      <c r="B9326" s="81" t="str">
        <v/>
      </c>
      <c r="C9326" s="83">
        <f>IF($E9326="","",IFERROR(VLOOKUP(TRIM(E9326&amp;""),'Référentiel Articles'!$A$2:$F$634,2,FALSE),""))</f>
      </c>
      <c r="D9326" s="83">
        <f>IF($E9326="","",IFERROR(VLOOKUP(TRIM(E9326&amp;""),'Référentiel Articles'!$A$2:$F$634,3,FALSE),""))</f>
      </c>
      <c r="E9326" s="81" t="str">
        <v/>
      </c>
      <c r="F9326" s="83">
        <f>IF($E9326="","",IFERROR(VLOOKUP(TRIM(E9326&amp;""),'Référentiel Articles'!$A$2:$F$634,4,FALSE),""))</f>
      </c>
      <c r="G9326" s="84">
        <f>IF($E9326="","",IFERROR(VLOOKUP(TRIM(E9326&amp;""),'Référentiel Articles'!$A$2:$F$634,5,FALSE),""))</f>
      </c>
      <c r="H9326" s="85" t="str">
        <v/>
      </c>
      <c r="I9326" s="84">
        <f>IF($E9326="","",IFERROR(VLOOKUP(TRIM(E9326&amp;""),'Référentiel Articles'!$A$2:$F$634,6,FALSE),""))</f>
      </c>
      <c r="J9326" s="90">
        <f>IF(OR($E9326="",$H9326=""),"",$H9326*$I9326)</f>
      </c>
      <c r="K9326" s="87" t="str">
        <v/>
      </c>
    </row>
    <row r="9327">
      <c r="A9327" s="74" t="str">
        <v/>
      </c>
      <c r="B9327" s="74" t="str">
        <v/>
      </c>
      <c r="C9327" s="75">
        <f>IF($E9327="","",IFERROR(VLOOKUP(TRIM(E9327&amp;""),'Référentiel Articles'!$A$2:$F$634,2,FALSE),""))</f>
      </c>
      <c r="D9327" s="75">
        <f>IF($E9327="","",IFERROR(VLOOKUP(TRIM(E9327&amp;""),'Référentiel Articles'!$A$2:$F$634,3,FALSE),""))</f>
      </c>
      <c r="E9327" s="74" t="str">
        <v/>
      </c>
      <c r="F9327" s="75">
        <f>IF($E9327="","",IFERROR(VLOOKUP(TRIM(E9327&amp;""),'Référentiel Articles'!$A$2:$F$634,4,FALSE),""))</f>
      </c>
      <c r="G9327" s="76">
        <f>IF($E9327="","",IFERROR(VLOOKUP(TRIM(E9327&amp;""),'Référentiel Articles'!$A$2:$F$634,5,FALSE),""))</f>
      </c>
      <c r="H9327" s="77" t="str">
        <v/>
      </c>
      <c r="I9327" s="76">
        <f>IF($E9327="","",IFERROR(VLOOKUP(TRIM(E9327&amp;""),'Référentiel Articles'!$A$2:$F$634,6,FALSE),""))</f>
      </c>
      <c r="J9327" s="78">
        <f>IF(OR($E9327="",$H9327=""),"",$H9327*$I9327)</f>
      </c>
      <c r="K9327" s="79" t="str">
        <v/>
      </c>
    </row>
    <row r="9328">
      <c r="A9328" s="81" t="str">
        <v/>
      </c>
      <c r="B9328" s="81" t="str">
        <v/>
      </c>
      <c r="C9328" s="83">
        <f>IF($E9328="","",IFERROR(VLOOKUP(TRIM(E9328&amp;""),'Référentiel Articles'!$A$2:$F$634,2,FALSE),""))</f>
      </c>
      <c r="D9328" s="83">
        <f>IF($E9328="","",IFERROR(VLOOKUP(TRIM(E9328&amp;""),'Référentiel Articles'!$A$2:$F$634,3,FALSE),""))</f>
      </c>
      <c r="E9328" s="81" t="str">
        <v/>
      </c>
      <c r="F9328" s="83">
        <f>IF($E9328="","",IFERROR(VLOOKUP(TRIM(E9328&amp;""),'Référentiel Articles'!$A$2:$F$634,4,FALSE),""))</f>
      </c>
      <c r="G9328" s="84">
        <f>IF($E9328="","",IFERROR(VLOOKUP(TRIM(E9328&amp;""),'Référentiel Articles'!$A$2:$F$634,5,FALSE),""))</f>
      </c>
      <c r="H9328" s="85" t="str">
        <v/>
      </c>
      <c r="I9328" s="84">
        <f>IF($E9328="","",IFERROR(VLOOKUP(TRIM(E9328&amp;""),'Référentiel Articles'!$A$2:$F$634,6,FALSE),""))</f>
      </c>
      <c r="J9328" s="90">
        <f>IF(OR($E9328="",$H9328=""),"",$H9328*$I9328)</f>
      </c>
      <c r="K9328" s="87" t="str">
        <v/>
      </c>
    </row>
    <row r="9329">
      <c r="A9329" s="74" t="str">
        <v/>
      </c>
      <c r="B9329" s="74" t="str">
        <v/>
      </c>
      <c r="C9329" s="75">
        <f>IF($E9329="","",IFERROR(VLOOKUP(TRIM(E9329&amp;""),'Référentiel Articles'!$A$2:$F$634,2,FALSE),""))</f>
      </c>
      <c r="D9329" s="75">
        <f>IF($E9329="","",IFERROR(VLOOKUP(TRIM(E9329&amp;""),'Référentiel Articles'!$A$2:$F$634,3,FALSE),""))</f>
      </c>
      <c r="E9329" s="74" t="str">
        <v/>
      </c>
      <c r="F9329" s="75">
        <f>IF($E9329="","",IFERROR(VLOOKUP(TRIM(E9329&amp;""),'Référentiel Articles'!$A$2:$F$634,4,FALSE),""))</f>
      </c>
      <c r="G9329" s="76">
        <f>IF($E9329="","",IFERROR(VLOOKUP(TRIM(E9329&amp;""),'Référentiel Articles'!$A$2:$F$634,5,FALSE),""))</f>
      </c>
      <c r="H9329" s="77" t="str">
        <v/>
      </c>
      <c r="I9329" s="76">
        <f>IF($E9329="","",IFERROR(VLOOKUP(TRIM(E9329&amp;""),'Référentiel Articles'!$A$2:$F$634,6,FALSE),""))</f>
      </c>
      <c r="J9329" s="78">
        <f>IF(OR($E9329="",$H9329=""),"",$H9329*$I9329)</f>
      </c>
      <c r="K9329" s="79" t="str">
        <v/>
      </c>
    </row>
    <row r="9330">
      <c r="A9330" s="81" t="str">
        <v/>
      </c>
      <c r="B9330" s="81" t="str">
        <v/>
      </c>
      <c r="C9330" s="83">
        <f>IF($E9330="","",IFERROR(VLOOKUP(TRIM(E9330&amp;""),'Référentiel Articles'!$A$2:$F$634,2,FALSE),""))</f>
      </c>
      <c r="D9330" s="83">
        <f>IF($E9330="","",IFERROR(VLOOKUP(TRIM(E9330&amp;""),'Référentiel Articles'!$A$2:$F$634,3,FALSE),""))</f>
      </c>
      <c r="E9330" s="81" t="str">
        <v/>
      </c>
      <c r="F9330" s="83">
        <f>IF($E9330="","",IFERROR(VLOOKUP(TRIM(E9330&amp;""),'Référentiel Articles'!$A$2:$F$634,4,FALSE),""))</f>
      </c>
      <c r="G9330" s="84">
        <f>IF($E9330="","",IFERROR(VLOOKUP(TRIM(E9330&amp;""),'Référentiel Articles'!$A$2:$F$634,5,FALSE),""))</f>
      </c>
      <c r="H9330" s="85" t="str">
        <v/>
      </c>
      <c r="I9330" s="84">
        <f>IF($E9330="","",IFERROR(VLOOKUP(TRIM(E9330&amp;""),'Référentiel Articles'!$A$2:$F$634,6,FALSE),""))</f>
      </c>
      <c r="J9330" s="90">
        <f>IF(OR($E9330="",$H9330=""),"",$H9330*$I9330)</f>
      </c>
      <c r="K9330" s="87" t="str">
        <v/>
      </c>
    </row>
    <row r="9331">
      <c r="A9331" s="74" t="str">
        <v/>
      </c>
      <c r="B9331" s="74" t="str">
        <v/>
      </c>
      <c r="C9331" s="75">
        <f>IF($E9331="","",IFERROR(VLOOKUP(TRIM(E9331&amp;""),'Référentiel Articles'!$A$2:$F$634,2,FALSE),""))</f>
      </c>
      <c r="D9331" s="75">
        <f>IF($E9331="","",IFERROR(VLOOKUP(TRIM(E9331&amp;""),'Référentiel Articles'!$A$2:$F$634,3,FALSE),""))</f>
      </c>
      <c r="E9331" s="74" t="str">
        <v/>
      </c>
      <c r="F9331" s="75">
        <f>IF($E9331="","",IFERROR(VLOOKUP(TRIM(E9331&amp;""),'Référentiel Articles'!$A$2:$F$634,4,FALSE),""))</f>
      </c>
      <c r="G9331" s="76">
        <f>IF($E9331="","",IFERROR(VLOOKUP(TRIM(E9331&amp;""),'Référentiel Articles'!$A$2:$F$634,5,FALSE),""))</f>
      </c>
      <c r="H9331" s="77" t="str">
        <v/>
      </c>
      <c r="I9331" s="76">
        <f>IF($E9331="","",IFERROR(VLOOKUP(TRIM(E9331&amp;""),'Référentiel Articles'!$A$2:$F$634,6,FALSE),""))</f>
      </c>
      <c r="J9331" s="78">
        <f>IF(OR($E9331="",$H9331=""),"",$H9331*$I9331)</f>
      </c>
      <c r="K9331" s="79" t="str">
        <v/>
      </c>
    </row>
    <row r="9332">
      <c r="A9332" s="81" t="str">
        <v/>
      </c>
      <c r="B9332" s="81" t="str">
        <v/>
      </c>
      <c r="C9332" s="83">
        <f>IF($E9332="","",IFERROR(VLOOKUP(TRIM(E9332&amp;""),'Référentiel Articles'!$A$2:$F$634,2,FALSE),""))</f>
      </c>
      <c r="D9332" s="83">
        <f>IF($E9332="","",IFERROR(VLOOKUP(TRIM(E9332&amp;""),'Référentiel Articles'!$A$2:$F$634,3,FALSE),""))</f>
      </c>
      <c r="E9332" s="81" t="str">
        <v/>
      </c>
      <c r="F9332" s="83">
        <f>IF($E9332="","",IFERROR(VLOOKUP(TRIM(E9332&amp;""),'Référentiel Articles'!$A$2:$F$634,4,FALSE),""))</f>
      </c>
      <c r="G9332" s="84">
        <f>IF($E9332="","",IFERROR(VLOOKUP(TRIM(E9332&amp;""),'Référentiel Articles'!$A$2:$F$634,5,FALSE),""))</f>
      </c>
      <c r="H9332" s="85" t="str">
        <v/>
      </c>
      <c r="I9332" s="84">
        <f>IF($E9332="","",IFERROR(VLOOKUP(TRIM(E9332&amp;""),'Référentiel Articles'!$A$2:$F$634,6,FALSE),""))</f>
      </c>
      <c r="J9332" s="90">
        <f>IF(OR($E9332="",$H9332=""),"",$H9332*$I9332)</f>
      </c>
      <c r="K9332" s="87" t="str">
        <v/>
      </c>
    </row>
    <row r="9333">
      <c r="A9333" s="74" t="str">
        <v/>
      </c>
      <c r="B9333" s="74" t="str">
        <v/>
      </c>
      <c r="C9333" s="75">
        <f>IF($E9333="","",IFERROR(VLOOKUP(TRIM(E9333&amp;""),'Référentiel Articles'!$A$2:$F$634,2,FALSE),""))</f>
      </c>
      <c r="D9333" s="75">
        <f>IF($E9333="","",IFERROR(VLOOKUP(TRIM(E9333&amp;""),'Référentiel Articles'!$A$2:$F$634,3,FALSE),""))</f>
      </c>
      <c r="E9333" s="74" t="str">
        <v/>
      </c>
      <c r="F9333" s="75">
        <f>IF($E9333="","",IFERROR(VLOOKUP(TRIM(E9333&amp;""),'Référentiel Articles'!$A$2:$F$634,4,FALSE),""))</f>
      </c>
      <c r="G9333" s="76">
        <f>IF($E9333="","",IFERROR(VLOOKUP(TRIM(E9333&amp;""),'Référentiel Articles'!$A$2:$F$634,5,FALSE),""))</f>
      </c>
      <c r="H9333" s="77" t="str">
        <v/>
      </c>
      <c r="I9333" s="76">
        <f>IF($E9333="","",IFERROR(VLOOKUP(TRIM(E9333&amp;""),'Référentiel Articles'!$A$2:$F$634,6,FALSE),""))</f>
      </c>
      <c r="J9333" s="78">
        <f>IF(OR($E9333="",$H9333=""),"",$H9333*$I9333)</f>
      </c>
      <c r="K9333" s="79" t="str">
        <v/>
      </c>
    </row>
    <row r="9334">
      <c r="A9334" s="81" t="str">
        <v/>
      </c>
      <c r="B9334" s="81" t="str">
        <v/>
      </c>
      <c r="C9334" s="83">
        <f>IF($E9334="","",IFERROR(VLOOKUP(TRIM(E9334&amp;""),'Référentiel Articles'!$A$2:$F$634,2,FALSE),""))</f>
      </c>
      <c r="D9334" s="83">
        <f>IF($E9334="","",IFERROR(VLOOKUP(TRIM(E9334&amp;""),'Référentiel Articles'!$A$2:$F$634,3,FALSE),""))</f>
      </c>
      <c r="E9334" s="81" t="str">
        <v/>
      </c>
      <c r="F9334" s="83">
        <f>IF($E9334="","",IFERROR(VLOOKUP(TRIM(E9334&amp;""),'Référentiel Articles'!$A$2:$F$634,4,FALSE),""))</f>
      </c>
      <c r="G9334" s="84">
        <f>IF($E9334="","",IFERROR(VLOOKUP(TRIM(E9334&amp;""),'Référentiel Articles'!$A$2:$F$634,5,FALSE),""))</f>
      </c>
      <c r="H9334" s="85" t="str">
        <v/>
      </c>
      <c r="I9334" s="84">
        <f>IF($E9334="","",IFERROR(VLOOKUP(TRIM(E9334&amp;""),'Référentiel Articles'!$A$2:$F$634,6,FALSE),""))</f>
      </c>
      <c r="J9334" s="90">
        <f>IF(OR($E9334="",$H9334=""),"",$H9334*$I9334)</f>
      </c>
      <c r="K9334" s="87" t="str">
        <v/>
      </c>
    </row>
    <row r="9335">
      <c r="A9335" s="74" t="str">
        <v/>
      </c>
      <c r="B9335" s="74" t="str">
        <v/>
      </c>
      <c r="C9335" s="75">
        <f>IF($E9335="","",IFERROR(VLOOKUP(TRIM(E9335&amp;""),'Référentiel Articles'!$A$2:$F$634,2,FALSE),""))</f>
      </c>
      <c r="D9335" s="75">
        <f>IF($E9335="","",IFERROR(VLOOKUP(TRIM(E9335&amp;""),'Référentiel Articles'!$A$2:$F$634,3,FALSE),""))</f>
      </c>
      <c r="E9335" s="74" t="str">
        <v/>
      </c>
      <c r="F9335" s="75">
        <f>IF($E9335="","",IFERROR(VLOOKUP(TRIM(E9335&amp;""),'Référentiel Articles'!$A$2:$F$634,4,FALSE),""))</f>
      </c>
      <c r="G9335" s="76">
        <f>IF($E9335="","",IFERROR(VLOOKUP(TRIM(E9335&amp;""),'Référentiel Articles'!$A$2:$F$634,5,FALSE),""))</f>
      </c>
      <c r="H9335" s="77" t="str">
        <v/>
      </c>
      <c r="I9335" s="76">
        <f>IF($E9335="","",IFERROR(VLOOKUP(TRIM(E9335&amp;""),'Référentiel Articles'!$A$2:$F$634,6,FALSE),""))</f>
      </c>
      <c r="J9335" s="78">
        <f>IF(OR($E9335="",$H9335=""),"",$H9335*$I9335)</f>
      </c>
      <c r="K9335" s="79" t="str">
        <v/>
      </c>
    </row>
    <row r="9336">
      <c r="A9336" s="81" t="str">
        <v/>
      </c>
      <c r="B9336" s="81" t="str">
        <v/>
      </c>
      <c r="C9336" s="83">
        <f>IF($E9336="","",IFERROR(VLOOKUP(TRIM(E9336&amp;""),'Référentiel Articles'!$A$2:$F$634,2,FALSE),""))</f>
      </c>
      <c r="D9336" s="83">
        <f>IF($E9336="","",IFERROR(VLOOKUP(TRIM(E9336&amp;""),'Référentiel Articles'!$A$2:$F$634,3,FALSE),""))</f>
      </c>
      <c r="E9336" s="81" t="str">
        <v/>
      </c>
      <c r="F9336" s="83">
        <f>IF($E9336="","",IFERROR(VLOOKUP(TRIM(E9336&amp;""),'Référentiel Articles'!$A$2:$F$634,4,FALSE),""))</f>
      </c>
      <c r="G9336" s="84">
        <f>IF($E9336="","",IFERROR(VLOOKUP(TRIM(E9336&amp;""),'Référentiel Articles'!$A$2:$F$634,5,FALSE),""))</f>
      </c>
      <c r="H9336" s="85" t="str">
        <v/>
      </c>
      <c r="I9336" s="84">
        <f>IF($E9336="","",IFERROR(VLOOKUP(TRIM(E9336&amp;""),'Référentiel Articles'!$A$2:$F$634,6,FALSE),""))</f>
      </c>
      <c r="J9336" s="90">
        <f>IF(OR($E9336="",$H9336=""),"",$H9336*$I9336)</f>
      </c>
      <c r="K9336" s="87" t="str">
        <v/>
      </c>
    </row>
    <row r="9337">
      <c r="A9337" s="74" t="str">
        <v/>
      </c>
      <c r="B9337" s="74" t="str">
        <v/>
      </c>
      <c r="C9337" s="75">
        <f>IF($E9337="","",IFERROR(VLOOKUP(TRIM(E9337&amp;""),'Référentiel Articles'!$A$2:$F$634,2,FALSE),""))</f>
      </c>
      <c r="D9337" s="75">
        <f>IF($E9337="","",IFERROR(VLOOKUP(TRIM(E9337&amp;""),'Référentiel Articles'!$A$2:$F$634,3,FALSE),""))</f>
      </c>
      <c r="E9337" s="74" t="str">
        <v/>
      </c>
      <c r="F9337" s="75">
        <f>IF($E9337="","",IFERROR(VLOOKUP(TRIM(E9337&amp;""),'Référentiel Articles'!$A$2:$F$634,4,FALSE),""))</f>
      </c>
      <c r="G9337" s="76">
        <f>IF($E9337="","",IFERROR(VLOOKUP(TRIM(E9337&amp;""),'Référentiel Articles'!$A$2:$F$634,5,FALSE),""))</f>
      </c>
      <c r="H9337" s="77" t="str">
        <v/>
      </c>
      <c r="I9337" s="76">
        <f>IF($E9337="","",IFERROR(VLOOKUP(TRIM(E9337&amp;""),'Référentiel Articles'!$A$2:$F$634,6,FALSE),""))</f>
      </c>
      <c r="J9337" s="78">
        <f>IF(OR($E9337="",$H9337=""),"",$H9337*$I9337)</f>
      </c>
      <c r="K9337" s="79" t="str">
        <v/>
      </c>
    </row>
    <row r="9338">
      <c r="A9338" s="81" t="str">
        <v/>
      </c>
      <c r="B9338" s="81" t="str">
        <v/>
      </c>
      <c r="C9338" s="83">
        <f>IF($E9338="","",IFERROR(VLOOKUP(TRIM(E9338&amp;""),'Référentiel Articles'!$A$2:$F$634,2,FALSE),""))</f>
      </c>
      <c r="D9338" s="83">
        <f>IF($E9338="","",IFERROR(VLOOKUP(TRIM(E9338&amp;""),'Référentiel Articles'!$A$2:$F$634,3,FALSE),""))</f>
      </c>
      <c r="E9338" s="81" t="str">
        <v/>
      </c>
      <c r="F9338" s="83">
        <f>IF($E9338="","",IFERROR(VLOOKUP(TRIM(E9338&amp;""),'Référentiel Articles'!$A$2:$F$634,4,FALSE),""))</f>
      </c>
      <c r="G9338" s="84">
        <f>IF($E9338="","",IFERROR(VLOOKUP(TRIM(E9338&amp;""),'Référentiel Articles'!$A$2:$F$634,5,FALSE),""))</f>
      </c>
      <c r="H9338" s="85" t="str">
        <v/>
      </c>
      <c r="I9338" s="84">
        <f>IF($E9338="","",IFERROR(VLOOKUP(TRIM(E9338&amp;""),'Référentiel Articles'!$A$2:$F$634,6,FALSE),""))</f>
      </c>
      <c r="J9338" s="90">
        <f>IF(OR($E9338="",$H9338=""),"",$H9338*$I9338)</f>
      </c>
      <c r="K9338" s="87" t="str">
        <v/>
      </c>
    </row>
    <row r="9339">
      <c r="A9339" s="74" t="str">
        <v/>
      </c>
      <c r="B9339" s="74" t="str">
        <v/>
      </c>
      <c r="C9339" s="75">
        <f>IF($E9339="","",IFERROR(VLOOKUP(TRIM(E9339&amp;""),'Référentiel Articles'!$A$2:$F$634,2,FALSE),""))</f>
      </c>
      <c r="D9339" s="75">
        <f>IF($E9339="","",IFERROR(VLOOKUP(TRIM(E9339&amp;""),'Référentiel Articles'!$A$2:$F$634,3,FALSE),""))</f>
      </c>
      <c r="E9339" s="74" t="str">
        <v/>
      </c>
      <c r="F9339" s="75">
        <f>IF($E9339="","",IFERROR(VLOOKUP(TRIM(E9339&amp;""),'Référentiel Articles'!$A$2:$F$634,4,FALSE),""))</f>
      </c>
      <c r="G9339" s="76">
        <f>IF($E9339="","",IFERROR(VLOOKUP(TRIM(E9339&amp;""),'Référentiel Articles'!$A$2:$F$634,5,FALSE),""))</f>
      </c>
      <c r="H9339" s="77" t="str">
        <v/>
      </c>
      <c r="I9339" s="76">
        <f>IF($E9339="","",IFERROR(VLOOKUP(TRIM(E9339&amp;""),'Référentiel Articles'!$A$2:$F$634,6,FALSE),""))</f>
      </c>
      <c r="J9339" s="78">
        <f>IF(OR($E9339="",$H9339=""),"",$H9339*$I9339)</f>
      </c>
      <c r="K9339" s="79" t="str">
        <v/>
      </c>
    </row>
    <row r="9340">
      <c r="A9340" s="81" t="str">
        <v/>
      </c>
      <c r="B9340" s="81" t="str">
        <v/>
      </c>
      <c r="C9340" s="83">
        <f>IF($E9340="","",IFERROR(VLOOKUP(TRIM(E9340&amp;""),'Référentiel Articles'!$A$2:$F$634,2,FALSE),""))</f>
      </c>
      <c r="D9340" s="83">
        <f>IF($E9340="","",IFERROR(VLOOKUP(TRIM(E9340&amp;""),'Référentiel Articles'!$A$2:$F$634,3,FALSE),""))</f>
      </c>
      <c r="E9340" s="81" t="str">
        <v/>
      </c>
      <c r="F9340" s="83">
        <f>IF($E9340="","",IFERROR(VLOOKUP(TRIM(E9340&amp;""),'Référentiel Articles'!$A$2:$F$634,4,FALSE),""))</f>
      </c>
      <c r="G9340" s="84">
        <f>IF($E9340="","",IFERROR(VLOOKUP(TRIM(E9340&amp;""),'Référentiel Articles'!$A$2:$F$634,5,FALSE),""))</f>
      </c>
      <c r="H9340" s="85" t="str">
        <v/>
      </c>
      <c r="I9340" s="84">
        <f>IF($E9340="","",IFERROR(VLOOKUP(TRIM(E9340&amp;""),'Référentiel Articles'!$A$2:$F$634,6,FALSE),""))</f>
      </c>
      <c r="J9340" s="90">
        <f>IF(OR($E9340="",$H9340=""),"",$H9340*$I9340)</f>
      </c>
      <c r="K9340" s="87" t="str">
        <v/>
      </c>
    </row>
    <row r="9341">
      <c r="A9341" s="74" t="str">
        <v/>
      </c>
      <c r="B9341" s="74" t="str">
        <v/>
      </c>
      <c r="C9341" s="75">
        <f>IF($E9341="","",IFERROR(VLOOKUP(TRIM(E9341&amp;""),'Référentiel Articles'!$A$2:$F$634,2,FALSE),""))</f>
      </c>
      <c r="D9341" s="75">
        <f>IF($E9341="","",IFERROR(VLOOKUP(TRIM(E9341&amp;""),'Référentiel Articles'!$A$2:$F$634,3,FALSE),""))</f>
      </c>
      <c r="E9341" s="74" t="str">
        <v/>
      </c>
      <c r="F9341" s="75">
        <f>IF($E9341="","",IFERROR(VLOOKUP(TRIM(E9341&amp;""),'Référentiel Articles'!$A$2:$F$634,4,FALSE),""))</f>
      </c>
      <c r="G9341" s="76">
        <f>IF($E9341="","",IFERROR(VLOOKUP(TRIM(E9341&amp;""),'Référentiel Articles'!$A$2:$F$634,5,FALSE),""))</f>
      </c>
      <c r="H9341" s="77" t="str">
        <v/>
      </c>
      <c r="I9341" s="76">
        <f>IF($E9341="","",IFERROR(VLOOKUP(TRIM(E9341&amp;""),'Référentiel Articles'!$A$2:$F$634,6,FALSE),""))</f>
      </c>
      <c r="J9341" s="78">
        <f>IF(OR($E9341="",$H9341=""),"",$H9341*$I9341)</f>
      </c>
      <c r="K9341" s="79" t="str">
        <v/>
      </c>
    </row>
    <row r="9342">
      <c r="A9342" s="81" t="str">
        <v/>
      </c>
      <c r="B9342" s="81" t="str">
        <v/>
      </c>
      <c r="C9342" s="83">
        <f>IF($E9342="","",IFERROR(VLOOKUP(TRIM(E9342&amp;""),'Référentiel Articles'!$A$2:$F$634,2,FALSE),""))</f>
      </c>
      <c r="D9342" s="83">
        <f>IF($E9342="","",IFERROR(VLOOKUP(TRIM(E9342&amp;""),'Référentiel Articles'!$A$2:$F$634,3,FALSE),""))</f>
      </c>
      <c r="E9342" s="81" t="str">
        <v/>
      </c>
      <c r="F9342" s="83">
        <f>IF($E9342="","",IFERROR(VLOOKUP(TRIM(E9342&amp;""),'Référentiel Articles'!$A$2:$F$634,4,FALSE),""))</f>
      </c>
      <c r="G9342" s="84">
        <f>IF($E9342="","",IFERROR(VLOOKUP(TRIM(E9342&amp;""),'Référentiel Articles'!$A$2:$F$634,5,FALSE),""))</f>
      </c>
      <c r="H9342" s="85" t="str">
        <v/>
      </c>
      <c r="I9342" s="84">
        <f>IF($E9342="","",IFERROR(VLOOKUP(TRIM(E9342&amp;""),'Référentiel Articles'!$A$2:$F$634,6,FALSE),""))</f>
      </c>
      <c r="J9342" s="90">
        <f>IF(OR($E9342="",$H9342=""),"",$H9342*$I9342)</f>
      </c>
      <c r="K9342" s="87" t="str">
        <v/>
      </c>
    </row>
    <row r="9343">
      <c r="A9343" s="74" t="str">
        <v/>
      </c>
      <c r="B9343" s="74" t="str">
        <v/>
      </c>
      <c r="C9343" s="75">
        <f>IF($E9343="","",IFERROR(VLOOKUP(TRIM(E9343&amp;""),'Référentiel Articles'!$A$2:$F$634,2,FALSE),""))</f>
      </c>
      <c r="D9343" s="75">
        <f>IF($E9343="","",IFERROR(VLOOKUP(TRIM(E9343&amp;""),'Référentiel Articles'!$A$2:$F$634,3,FALSE),""))</f>
      </c>
      <c r="E9343" s="74" t="str">
        <v/>
      </c>
      <c r="F9343" s="75">
        <f>IF($E9343="","",IFERROR(VLOOKUP(TRIM(E9343&amp;""),'Référentiel Articles'!$A$2:$F$634,4,FALSE),""))</f>
      </c>
      <c r="G9343" s="76">
        <f>IF($E9343="","",IFERROR(VLOOKUP(TRIM(E9343&amp;""),'Référentiel Articles'!$A$2:$F$634,5,FALSE),""))</f>
      </c>
      <c r="H9343" s="77" t="str">
        <v/>
      </c>
      <c r="I9343" s="76">
        <f>IF($E9343="","",IFERROR(VLOOKUP(TRIM(E9343&amp;""),'Référentiel Articles'!$A$2:$F$634,6,FALSE),""))</f>
      </c>
      <c r="J9343" s="78">
        <f>IF(OR($E9343="",$H9343=""),"",$H9343*$I9343)</f>
      </c>
      <c r="K9343" s="79" t="str">
        <v/>
      </c>
    </row>
    <row r="9344">
      <c r="A9344" s="81" t="str">
        <v/>
      </c>
      <c r="B9344" s="81" t="str">
        <v/>
      </c>
      <c r="C9344" s="83">
        <f>IF($E9344="","",IFERROR(VLOOKUP(TRIM(E9344&amp;""),'Référentiel Articles'!$A$2:$F$634,2,FALSE),""))</f>
      </c>
      <c r="D9344" s="83">
        <f>IF($E9344="","",IFERROR(VLOOKUP(TRIM(E9344&amp;""),'Référentiel Articles'!$A$2:$F$634,3,FALSE),""))</f>
      </c>
      <c r="E9344" s="81" t="str">
        <v/>
      </c>
      <c r="F9344" s="83">
        <f>IF($E9344="","",IFERROR(VLOOKUP(TRIM(E9344&amp;""),'Référentiel Articles'!$A$2:$F$634,4,FALSE),""))</f>
      </c>
      <c r="G9344" s="84">
        <f>IF($E9344="","",IFERROR(VLOOKUP(TRIM(E9344&amp;""),'Référentiel Articles'!$A$2:$F$634,5,FALSE),""))</f>
      </c>
      <c r="H9344" s="85" t="str">
        <v/>
      </c>
      <c r="I9344" s="84">
        <f>IF($E9344="","",IFERROR(VLOOKUP(TRIM(E9344&amp;""),'Référentiel Articles'!$A$2:$F$634,6,FALSE),""))</f>
      </c>
      <c r="J9344" s="90">
        <f>IF(OR($E9344="",$H9344=""),"",$H9344*$I9344)</f>
      </c>
      <c r="K9344" s="87" t="str">
        <v/>
      </c>
    </row>
    <row r="9345">
      <c r="A9345" s="74" t="str">
        <v/>
      </c>
      <c r="B9345" s="74" t="str">
        <v/>
      </c>
      <c r="C9345" s="75">
        <f>IF($E9345="","",IFERROR(VLOOKUP(TRIM(E9345&amp;""),'Référentiel Articles'!$A$2:$F$634,2,FALSE),""))</f>
      </c>
      <c r="D9345" s="75">
        <f>IF($E9345="","",IFERROR(VLOOKUP(TRIM(E9345&amp;""),'Référentiel Articles'!$A$2:$F$634,3,FALSE),""))</f>
      </c>
      <c r="E9345" s="74" t="str">
        <v/>
      </c>
      <c r="F9345" s="75">
        <f>IF($E9345="","",IFERROR(VLOOKUP(TRIM(E9345&amp;""),'Référentiel Articles'!$A$2:$F$634,4,FALSE),""))</f>
      </c>
      <c r="G9345" s="76">
        <f>IF($E9345="","",IFERROR(VLOOKUP(TRIM(E9345&amp;""),'Référentiel Articles'!$A$2:$F$634,5,FALSE),""))</f>
      </c>
      <c r="H9345" s="77" t="str">
        <v/>
      </c>
      <c r="I9345" s="76">
        <f>IF($E9345="","",IFERROR(VLOOKUP(TRIM(E9345&amp;""),'Référentiel Articles'!$A$2:$F$634,6,FALSE),""))</f>
      </c>
      <c r="J9345" s="78">
        <f>IF(OR($E9345="",$H9345=""),"",$H9345*$I9345)</f>
      </c>
      <c r="K9345" s="79" t="str">
        <v/>
      </c>
    </row>
    <row r="9346">
      <c r="A9346" s="81" t="str">
        <v/>
      </c>
      <c r="B9346" s="81" t="str">
        <v/>
      </c>
      <c r="C9346" s="83">
        <f>IF($E9346="","",IFERROR(VLOOKUP(TRIM(E9346&amp;""),'Référentiel Articles'!$A$2:$F$634,2,FALSE),""))</f>
      </c>
      <c r="D9346" s="83">
        <f>IF($E9346="","",IFERROR(VLOOKUP(TRIM(E9346&amp;""),'Référentiel Articles'!$A$2:$F$634,3,FALSE),""))</f>
      </c>
      <c r="E9346" s="81" t="str">
        <v/>
      </c>
      <c r="F9346" s="83">
        <f>IF($E9346="","",IFERROR(VLOOKUP(TRIM(E9346&amp;""),'Référentiel Articles'!$A$2:$F$634,4,FALSE),""))</f>
      </c>
      <c r="G9346" s="84">
        <f>IF($E9346="","",IFERROR(VLOOKUP(TRIM(E9346&amp;""),'Référentiel Articles'!$A$2:$F$634,5,FALSE),""))</f>
      </c>
      <c r="H9346" s="85" t="str">
        <v/>
      </c>
      <c r="I9346" s="84">
        <f>IF($E9346="","",IFERROR(VLOOKUP(TRIM(E9346&amp;""),'Référentiel Articles'!$A$2:$F$634,6,FALSE),""))</f>
      </c>
      <c r="J9346" s="90">
        <f>IF(OR($E9346="",$H9346=""),"",$H9346*$I9346)</f>
      </c>
      <c r="K9346" s="87" t="str">
        <v/>
      </c>
    </row>
    <row r="9347">
      <c r="A9347" s="74" t="str">
        <v/>
      </c>
      <c r="B9347" s="74" t="str">
        <v/>
      </c>
      <c r="C9347" s="75">
        <f>IF($E9347="","",IFERROR(VLOOKUP(TRIM(E9347&amp;""),'Référentiel Articles'!$A$2:$F$634,2,FALSE),""))</f>
      </c>
      <c r="D9347" s="75">
        <f>IF($E9347="","",IFERROR(VLOOKUP(TRIM(E9347&amp;""),'Référentiel Articles'!$A$2:$F$634,3,FALSE),""))</f>
      </c>
      <c r="E9347" s="74" t="str">
        <v/>
      </c>
      <c r="F9347" s="75">
        <f>IF($E9347="","",IFERROR(VLOOKUP(TRIM(E9347&amp;""),'Référentiel Articles'!$A$2:$F$634,4,FALSE),""))</f>
      </c>
      <c r="G9347" s="76">
        <f>IF($E9347="","",IFERROR(VLOOKUP(TRIM(E9347&amp;""),'Référentiel Articles'!$A$2:$F$634,5,FALSE),""))</f>
      </c>
      <c r="H9347" s="77" t="str">
        <v/>
      </c>
      <c r="I9347" s="76">
        <f>IF($E9347="","",IFERROR(VLOOKUP(TRIM(E9347&amp;""),'Référentiel Articles'!$A$2:$F$634,6,FALSE),""))</f>
      </c>
      <c r="J9347" s="78">
        <f>IF(OR($E9347="",$H9347=""),"",$H9347*$I9347)</f>
      </c>
      <c r="K9347" s="79" t="str">
        <v/>
      </c>
    </row>
    <row r="9348">
      <c r="A9348" s="81" t="str">
        <v/>
      </c>
      <c r="B9348" s="81" t="str">
        <v/>
      </c>
      <c r="C9348" s="83">
        <f>IF($E9348="","",IFERROR(VLOOKUP(TRIM(E9348&amp;""),'Référentiel Articles'!$A$2:$F$634,2,FALSE),""))</f>
      </c>
      <c r="D9348" s="83">
        <f>IF($E9348="","",IFERROR(VLOOKUP(TRIM(E9348&amp;""),'Référentiel Articles'!$A$2:$F$634,3,FALSE),""))</f>
      </c>
      <c r="E9348" s="81" t="str">
        <v/>
      </c>
      <c r="F9348" s="83">
        <f>IF($E9348="","",IFERROR(VLOOKUP(TRIM(E9348&amp;""),'Référentiel Articles'!$A$2:$F$634,4,FALSE),""))</f>
      </c>
      <c r="G9348" s="84">
        <f>IF($E9348="","",IFERROR(VLOOKUP(TRIM(E9348&amp;""),'Référentiel Articles'!$A$2:$F$634,5,FALSE),""))</f>
      </c>
      <c r="H9348" s="85" t="str">
        <v/>
      </c>
      <c r="I9348" s="84">
        <f>IF($E9348="","",IFERROR(VLOOKUP(TRIM(E9348&amp;""),'Référentiel Articles'!$A$2:$F$634,6,FALSE),""))</f>
      </c>
      <c r="J9348" s="90">
        <f>IF(OR($E9348="",$H9348=""),"",$H9348*$I9348)</f>
      </c>
      <c r="K9348" s="87" t="str">
        <v/>
      </c>
    </row>
    <row r="9349">
      <c r="A9349" s="74" t="str">
        <v/>
      </c>
      <c r="B9349" s="74" t="str">
        <v/>
      </c>
      <c r="C9349" s="75">
        <f>IF($E9349="","",IFERROR(VLOOKUP(TRIM(E9349&amp;""),'Référentiel Articles'!$A$2:$F$634,2,FALSE),""))</f>
      </c>
      <c r="D9349" s="75">
        <f>IF($E9349="","",IFERROR(VLOOKUP(TRIM(E9349&amp;""),'Référentiel Articles'!$A$2:$F$634,3,FALSE),""))</f>
      </c>
      <c r="E9349" s="74" t="str">
        <v/>
      </c>
      <c r="F9349" s="75">
        <f>IF($E9349="","",IFERROR(VLOOKUP(TRIM(E9349&amp;""),'Référentiel Articles'!$A$2:$F$634,4,FALSE),""))</f>
      </c>
      <c r="G9349" s="76">
        <f>IF($E9349="","",IFERROR(VLOOKUP(TRIM(E9349&amp;""),'Référentiel Articles'!$A$2:$F$634,5,FALSE),""))</f>
      </c>
      <c r="H9349" s="77" t="str">
        <v/>
      </c>
      <c r="I9349" s="76">
        <f>IF($E9349="","",IFERROR(VLOOKUP(TRIM(E9349&amp;""),'Référentiel Articles'!$A$2:$F$634,6,FALSE),""))</f>
      </c>
      <c r="J9349" s="78">
        <f>IF(OR($E9349="",$H9349=""),"",$H9349*$I9349)</f>
      </c>
      <c r="K9349" s="79" t="str">
        <v/>
      </c>
    </row>
    <row r="9350">
      <c r="A9350" s="81" t="str">
        <v/>
      </c>
      <c r="B9350" s="81" t="str">
        <v/>
      </c>
      <c r="C9350" s="83">
        <f>IF($E9350="","",IFERROR(VLOOKUP(TRIM(E9350&amp;""),'Référentiel Articles'!$A$2:$F$634,2,FALSE),""))</f>
      </c>
      <c r="D9350" s="83">
        <f>IF($E9350="","",IFERROR(VLOOKUP(TRIM(E9350&amp;""),'Référentiel Articles'!$A$2:$F$634,3,FALSE),""))</f>
      </c>
      <c r="E9350" s="81" t="str">
        <v/>
      </c>
      <c r="F9350" s="83">
        <f>IF($E9350="","",IFERROR(VLOOKUP(TRIM(E9350&amp;""),'Référentiel Articles'!$A$2:$F$634,4,FALSE),""))</f>
      </c>
      <c r="G9350" s="84">
        <f>IF($E9350="","",IFERROR(VLOOKUP(TRIM(E9350&amp;""),'Référentiel Articles'!$A$2:$F$634,5,FALSE),""))</f>
      </c>
      <c r="H9350" s="85" t="str">
        <v/>
      </c>
      <c r="I9350" s="84">
        <f>IF($E9350="","",IFERROR(VLOOKUP(TRIM(E9350&amp;""),'Référentiel Articles'!$A$2:$F$634,6,FALSE),""))</f>
      </c>
      <c r="J9350" s="90">
        <f>IF(OR($E9350="",$H9350=""),"",$H9350*$I9350)</f>
      </c>
      <c r="K9350" s="87" t="str">
        <v/>
      </c>
    </row>
    <row r="9351">
      <c r="A9351" s="74" t="str">
        <v/>
      </c>
      <c r="B9351" s="74" t="str">
        <v/>
      </c>
      <c r="C9351" s="75">
        <f>IF($E9351="","",IFERROR(VLOOKUP(TRIM(E9351&amp;""),'Référentiel Articles'!$A$2:$F$634,2,FALSE),""))</f>
      </c>
      <c r="D9351" s="75">
        <f>IF($E9351="","",IFERROR(VLOOKUP(TRIM(E9351&amp;""),'Référentiel Articles'!$A$2:$F$634,3,FALSE),""))</f>
      </c>
      <c r="E9351" s="74" t="str">
        <v/>
      </c>
      <c r="F9351" s="75">
        <f>IF($E9351="","",IFERROR(VLOOKUP(TRIM(E9351&amp;""),'Référentiel Articles'!$A$2:$F$634,4,FALSE),""))</f>
      </c>
      <c r="G9351" s="76">
        <f>IF($E9351="","",IFERROR(VLOOKUP(TRIM(E9351&amp;""),'Référentiel Articles'!$A$2:$F$634,5,FALSE),""))</f>
      </c>
      <c r="H9351" s="77" t="str">
        <v/>
      </c>
      <c r="I9351" s="76">
        <f>IF($E9351="","",IFERROR(VLOOKUP(TRIM(E9351&amp;""),'Référentiel Articles'!$A$2:$F$634,6,FALSE),""))</f>
      </c>
      <c r="J9351" s="78">
        <f>IF(OR($E9351="",$H9351=""),"",$H9351*$I9351)</f>
      </c>
      <c r="K9351" s="79" t="str">
        <v/>
      </c>
    </row>
    <row r="9352">
      <c r="A9352" s="81" t="str">
        <v/>
      </c>
      <c r="B9352" s="81" t="str">
        <v/>
      </c>
      <c r="C9352" s="83">
        <f>IF($E9352="","",IFERROR(VLOOKUP(TRIM(E9352&amp;""),'Référentiel Articles'!$A$2:$F$634,2,FALSE),""))</f>
      </c>
      <c r="D9352" s="83">
        <f>IF($E9352="","",IFERROR(VLOOKUP(TRIM(E9352&amp;""),'Référentiel Articles'!$A$2:$F$634,3,FALSE),""))</f>
      </c>
      <c r="E9352" s="81" t="str">
        <v/>
      </c>
      <c r="F9352" s="83">
        <f>IF($E9352="","",IFERROR(VLOOKUP(TRIM(E9352&amp;""),'Référentiel Articles'!$A$2:$F$634,4,FALSE),""))</f>
      </c>
      <c r="G9352" s="84">
        <f>IF($E9352="","",IFERROR(VLOOKUP(TRIM(E9352&amp;""),'Référentiel Articles'!$A$2:$F$634,5,FALSE),""))</f>
      </c>
      <c r="H9352" s="85" t="str">
        <v/>
      </c>
      <c r="I9352" s="84">
        <f>IF($E9352="","",IFERROR(VLOOKUP(TRIM(E9352&amp;""),'Référentiel Articles'!$A$2:$F$634,6,FALSE),""))</f>
      </c>
      <c r="J9352" s="90">
        <f>IF(OR($E9352="",$H9352=""),"",$H9352*$I9352)</f>
      </c>
      <c r="K9352" s="87" t="str">
        <v/>
      </c>
    </row>
    <row r="9353">
      <c r="A9353" s="74" t="str">
        <v/>
      </c>
      <c r="B9353" s="74" t="str">
        <v/>
      </c>
      <c r="C9353" s="75">
        <f>IF($E9353="","",IFERROR(VLOOKUP(TRIM(E9353&amp;""),'Référentiel Articles'!$A$2:$F$634,2,FALSE),""))</f>
      </c>
      <c r="D9353" s="75">
        <f>IF($E9353="","",IFERROR(VLOOKUP(TRIM(E9353&amp;""),'Référentiel Articles'!$A$2:$F$634,3,FALSE),""))</f>
      </c>
      <c r="E9353" s="74" t="str">
        <v/>
      </c>
      <c r="F9353" s="75">
        <f>IF($E9353="","",IFERROR(VLOOKUP(TRIM(E9353&amp;""),'Référentiel Articles'!$A$2:$F$634,4,FALSE),""))</f>
      </c>
      <c r="G9353" s="76">
        <f>IF($E9353="","",IFERROR(VLOOKUP(TRIM(E9353&amp;""),'Référentiel Articles'!$A$2:$F$634,5,FALSE),""))</f>
      </c>
      <c r="H9353" s="77" t="str">
        <v/>
      </c>
      <c r="I9353" s="76">
        <f>IF($E9353="","",IFERROR(VLOOKUP(TRIM(E9353&amp;""),'Référentiel Articles'!$A$2:$F$634,6,FALSE),""))</f>
      </c>
      <c r="J9353" s="78">
        <f>IF(OR($E9353="",$H9353=""),"",$H9353*$I9353)</f>
      </c>
      <c r="K9353" s="79" t="str">
        <v/>
      </c>
    </row>
    <row r="9354">
      <c r="A9354" s="81" t="str">
        <v/>
      </c>
      <c r="B9354" s="81" t="str">
        <v/>
      </c>
      <c r="C9354" s="83">
        <f>IF($E9354="","",IFERROR(VLOOKUP(TRIM(E9354&amp;""),'Référentiel Articles'!$A$2:$F$634,2,FALSE),""))</f>
      </c>
      <c r="D9354" s="83">
        <f>IF($E9354="","",IFERROR(VLOOKUP(TRIM(E9354&amp;""),'Référentiel Articles'!$A$2:$F$634,3,FALSE),""))</f>
      </c>
      <c r="E9354" s="81" t="str">
        <v/>
      </c>
      <c r="F9354" s="83">
        <f>IF($E9354="","",IFERROR(VLOOKUP(TRIM(E9354&amp;""),'Référentiel Articles'!$A$2:$F$634,4,FALSE),""))</f>
      </c>
      <c r="G9354" s="84">
        <f>IF($E9354="","",IFERROR(VLOOKUP(TRIM(E9354&amp;""),'Référentiel Articles'!$A$2:$F$634,5,FALSE),""))</f>
      </c>
      <c r="H9354" s="85" t="str">
        <v/>
      </c>
      <c r="I9354" s="84">
        <f>IF($E9354="","",IFERROR(VLOOKUP(TRIM(E9354&amp;""),'Référentiel Articles'!$A$2:$F$634,6,FALSE),""))</f>
      </c>
      <c r="J9354" s="90">
        <f>IF(OR($E9354="",$H9354=""),"",$H9354*$I9354)</f>
      </c>
      <c r="K9354" s="87" t="str">
        <v/>
      </c>
    </row>
    <row r="9355">
      <c r="A9355" s="74" t="str">
        <v/>
      </c>
      <c r="B9355" s="74" t="str">
        <v/>
      </c>
      <c r="C9355" s="75">
        <f>IF($E9355="","",IFERROR(VLOOKUP(TRIM(E9355&amp;""),'Référentiel Articles'!$A$2:$F$634,2,FALSE),""))</f>
      </c>
      <c r="D9355" s="75">
        <f>IF($E9355="","",IFERROR(VLOOKUP(TRIM(E9355&amp;""),'Référentiel Articles'!$A$2:$F$634,3,FALSE),""))</f>
      </c>
      <c r="E9355" s="74" t="str">
        <v/>
      </c>
      <c r="F9355" s="75">
        <f>IF($E9355="","",IFERROR(VLOOKUP(TRIM(E9355&amp;""),'Référentiel Articles'!$A$2:$F$634,4,FALSE),""))</f>
      </c>
      <c r="G9355" s="76">
        <f>IF($E9355="","",IFERROR(VLOOKUP(TRIM(E9355&amp;""),'Référentiel Articles'!$A$2:$F$634,5,FALSE),""))</f>
      </c>
      <c r="H9355" s="77" t="str">
        <v/>
      </c>
      <c r="I9355" s="76">
        <f>IF($E9355="","",IFERROR(VLOOKUP(TRIM(E9355&amp;""),'Référentiel Articles'!$A$2:$F$634,6,FALSE),""))</f>
      </c>
      <c r="J9355" s="78">
        <f>IF(OR($E9355="",$H9355=""),"",$H9355*$I9355)</f>
      </c>
      <c r="K9355" s="79" t="str">
        <v/>
      </c>
    </row>
    <row r="9356">
      <c r="A9356" s="81" t="str">
        <v/>
      </c>
      <c r="B9356" s="81" t="str">
        <v/>
      </c>
      <c r="C9356" s="83">
        <f>IF($E9356="","",IFERROR(VLOOKUP(TRIM(E9356&amp;""),'Référentiel Articles'!$A$2:$F$634,2,FALSE),""))</f>
      </c>
      <c r="D9356" s="83">
        <f>IF($E9356="","",IFERROR(VLOOKUP(TRIM(E9356&amp;""),'Référentiel Articles'!$A$2:$F$634,3,FALSE),""))</f>
      </c>
      <c r="E9356" s="81" t="str">
        <v/>
      </c>
      <c r="F9356" s="83">
        <f>IF($E9356="","",IFERROR(VLOOKUP(TRIM(E9356&amp;""),'Référentiel Articles'!$A$2:$F$634,4,FALSE),""))</f>
      </c>
      <c r="G9356" s="84">
        <f>IF($E9356="","",IFERROR(VLOOKUP(TRIM(E9356&amp;""),'Référentiel Articles'!$A$2:$F$634,5,FALSE),""))</f>
      </c>
      <c r="H9356" s="85" t="str">
        <v/>
      </c>
      <c r="I9356" s="84">
        <f>IF($E9356="","",IFERROR(VLOOKUP(TRIM(E9356&amp;""),'Référentiel Articles'!$A$2:$F$634,6,FALSE),""))</f>
      </c>
      <c r="J9356" s="90">
        <f>IF(OR($E9356="",$H9356=""),"",$H9356*$I9356)</f>
      </c>
      <c r="K9356" s="87" t="str">
        <v/>
      </c>
    </row>
    <row r="9357">
      <c r="A9357" s="74" t="str">
        <v/>
      </c>
      <c r="B9357" s="74" t="str">
        <v/>
      </c>
      <c r="C9357" s="75">
        <f>IF($E9357="","",IFERROR(VLOOKUP(TRIM(E9357&amp;""),'Référentiel Articles'!$A$2:$F$634,2,FALSE),""))</f>
      </c>
      <c r="D9357" s="75">
        <f>IF($E9357="","",IFERROR(VLOOKUP(TRIM(E9357&amp;""),'Référentiel Articles'!$A$2:$F$634,3,FALSE),""))</f>
      </c>
      <c r="E9357" s="74" t="str">
        <v/>
      </c>
      <c r="F9357" s="75">
        <f>IF($E9357="","",IFERROR(VLOOKUP(TRIM(E9357&amp;""),'Référentiel Articles'!$A$2:$F$634,4,FALSE),""))</f>
      </c>
      <c r="G9357" s="76">
        <f>IF($E9357="","",IFERROR(VLOOKUP(TRIM(E9357&amp;""),'Référentiel Articles'!$A$2:$F$634,5,FALSE),""))</f>
      </c>
      <c r="H9357" s="77" t="str">
        <v/>
      </c>
      <c r="I9357" s="76">
        <f>IF($E9357="","",IFERROR(VLOOKUP(TRIM(E9357&amp;""),'Référentiel Articles'!$A$2:$F$634,6,FALSE),""))</f>
      </c>
      <c r="J9357" s="78">
        <f>IF(OR($E9357="",$H9357=""),"",$H9357*$I9357)</f>
      </c>
      <c r="K9357" s="79" t="str">
        <v/>
      </c>
    </row>
    <row r="9358">
      <c r="A9358" s="81" t="str">
        <v/>
      </c>
      <c r="B9358" s="81" t="str">
        <v/>
      </c>
      <c r="C9358" s="83">
        <f>IF($E9358="","",IFERROR(VLOOKUP(TRIM(E9358&amp;""),'Référentiel Articles'!$A$2:$F$634,2,FALSE),""))</f>
      </c>
      <c r="D9358" s="83">
        <f>IF($E9358="","",IFERROR(VLOOKUP(TRIM(E9358&amp;""),'Référentiel Articles'!$A$2:$F$634,3,FALSE),""))</f>
      </c>
      <c r="E9358" s="81" t="str">
        <v/>
      </c>
      <c r="F9358" s="83">
        <f>IF($E9358="","",IFERROR(VLOOKUP(TRIM(E9358&amp;""),'Référentiel Articles'!$A$2:$F$634,4,FALSE),""))</f>
      </c>
      <c r="G9358" s="84">
        <f>IF($E9358="","",IFERROR(VLOOKUP(TRIM(E9358&amp;""),'Référentiel Articles'!$A$2:$F$634,5,FALSE),""))</f>
      </c>
      <c r="H9358" s="85" t="str">
        <v/>
      </c>
      <c r="I9358" s="84">
        <f>IF($E9358="","",IFERROR(VLOOKUP(TRIM(E9358&amp;""),'Référentiel Articles'!$A$2:$F$634,6,FALSE),""))</f>
      </c>
      <c r="J9358" s="90">
        <f>IF(OR($E9358="",$H9358=""),"",$H9358*$I9358)</f>
      </c>
      <c r="K9358" s="87" t="str">
        <v/>
      </c>
    </row>
    <row r="9359">
      <c r="A9359" s="74" t="str">
        <v/>
      </c>
      <c r="B9359" s="74" t="str">
        <v/>
      </c>
      <c r="C9359" s="75">
        <f>IF($E9359="","",IFERROR(VLOOKUP(TRIM(E9359&amp;""),'Référentiel Articles'!$A$2:$F$634,2,FALSE),""))</f>
      </c>
      <c r="D9359" s="75">
        <f>IF($E9359="","",IFERROR(VLOOKUP(TRIM(E9359&amp;""),'Référentiel Articles'!$A$2:$F$634,3,FALSE),""))</f>
      </c>
      <c r="E9359" s="74" t="str">
        <v/>
      </c>
      <c r="F9359" s="75">
        <f>IF($E9359="","",IFERROR(VLOOKUP(TRIM(E9359&amp;""),'Référentiel Articles'!$A$2:$F$634,4,FALSE),""))</f>
      </c>
      <c r="G9359" s="76">
        <f>IF($E9359="","",IFERROR(VLOOKUP(TRIM(E9359&amp;""),'Référentiel Articles'!$A$2:$F$634,5,FALSE),""))</f>
      </c>
      <c r="H9359" s="77" t="str">
        <v/>
      </c>
      <c r="I9359" s="76">
        <f>IF($E9359="","",IFERROR(VLOOKUP(TRIM(E9359&amp;""),'Référentiel Articles'!$A$2:$F$634,6,FALSE),""))</f>
      </c>
      <c r="J9359" s="78">
        <f>IF(OR($E9359="",$H9359=""),"",$H9359*$I9359)</f>
      </c>
      <c r="K9359" s="79" t="str">
        <v/>
      </c>
    </row>
    <row r="9360">
      <c r="A9360" s="81" t="str">
        <v/>
      </c>
      <c r="B9360" s="81" t="str">
        <v/>
      </c>
      <c r="C9360" s="83">
        <f>IF($E9360="","",IFERROR(VLOOKUP(TRIM(E9360&amp;""),'Référentiel Articles'!$A$2:$F$634,2,FALSE),""))</f>
      </c>
      <c r="D9360" s="83">
        <f>IF($E9360="","",IFERROR(VLOOKUP(TRIM(E9360&amp;""),'Référentiel Articles'!$A$2:$F$634,3,FALSE),""))</f>
      </c>
      <c r="E9360" s="81" t="str">
        <v/>
      </c>
      <c r="F9360" s="83">
        <f>IF($E9360="","",IFERROR(VLOOKUP(TRIM(E9360&amp;""),'Référentiel Articles'!$A$2:$F$634,4,FALSE),""))</f>
      </c>
      <c r="G9360" s="84">
        <f>IF($E9360="","",IFERROR(VLOOKUP(TRIM(E9360&amp;""),'Référentiel Articles'!$A$2:$F$634,5,FALSE),""))</f>
      </c>
      <c r="H9360" s="85" t="str">
        <v/>
      </c>
      <c r="I9360" s="84">
        <f>IF($E9360="","",IFERROR(VLOOKUP(TRIM(E9360&amp;""),'Référentiel Articles'!$A$2:$F$634,6,FALSE),""))</f>
      </c>
      <c r="J9360" s="90">
        <f>IF(OR($E9360="",$H9360=""),"",$H9360*$I9360)</f>
      </c>
      <c r="K9360" s="87" t="str">
        <v/>
      </c>
    </row>
    <row r="9361">
      <c r="A9361" s="74" t="str">
        <v/>
      </c>
      <c r="B9361" s="74" t="str">
        <v/>
      </c>
      <c r="C9361" s="75">
        <f>IF($E9361="","",IFERROR(VLOOKUP(TRIM(E9361&amp;""),'Référentiel Articles'!$A$2:$F$634,2,FALSE),""))</f>
      </c>
      <c r="D9361" s="75">
        <f>IF($E9361="","",IFERROR(VLOOKUP(TRIM(E9361&amp;""),'Référentiel Articles'!$A$2:$F$634,3,FALSE),""))</f>
      </c>
      <c r="E9361" s="74" t="str">
        <v/>
      </c>
      <c r="F9361" s="75">
        <f>IF($E9361="","",IFERROR(VLOOKUP(TRIM(E9361&amp;""),'Référentiel Articles'!$A$2:$F$634,4,FALSE),""))</f>
      </c>
      <c r="G9361" s="76">
        <f>IF($E9361="","",IFERROR(VLOOKUP(TRIM(E9361&amp;""),'Référentiel Articles'!$A$2:$F$634,5,FALSE),""))</f>
      </c>
      <c r="H9361" s="77" t="str">
        <v/>
      </c>
      <c r="I9361" s="76">
        <f>IF($E9361="","",IFERROR(VLOOKUP(TRIM(E9361&amp;""),'Référentiel Articles'!$A$2:$F$634,6,FALSE),""))</f>
      </c>
      <c r="J9361" s="78">
        <f>IF(OR($E9361="",$H9361=""),"",$H9361*$I9361)</f>
      </c>
      <c r="K9361" s="79" t="str">
        <v/>
      </c>
    </row>
    <row r="9362">
      <c r="A9362" s="81" t="str">
        <v/>
      </c>
      <c r="B9362" s="81" t="str">
        <v/>
      </c>
      <c r="C9362" s="83">
        <f>IF($E9362="","",IFERROR(VLOOKUP(TRIM(E9362&amp;""),'Référentiel Articles'!$A$2:$F$634,2,FALSE),""))</f>
      </c>
      <c r="D9362" s="83">
        <f>IF($E9362="","",IFERROR(VLOOKUP(TRIM(E9362&amp;""),'Référentiel Articles'!$A$2:$F$634,3,FALSE),""))</f>
      </c>
      <c r="E9362" s="81" t="str">
        <v/>
      </c>
      <c r="F9362" s="83">
        <f>IF($E9362="","",IFERROR(VLOOKUP(TRIM(E9362&amp;""),'Référentiel Articles'!$A$2:$F$634,4,FALSE),""))</f>
      </c>
      <c r="G9362" s="84">
        <f>IF($E9362="","",IFERROR(VLOOKUP(TRIM(E9362&amp;""),'Référentiel Articles'!$A$2:$F$634,5,FALSE),""))</f>
      </c>
      <c r="H9362" s="85" t="str">
        <v/>
      </c>
      <c r="I9362" s="84">
        <f>IF($E9362="","",IFERROR(VLOOKUP(TRIM(E9362&amp;""),'Référentiel Articles'!$A$2:$F$634,6,FALSE),""))</f>
      </c>
      <c r="J9362" s="90">
        <f>IF(OR($E9362="",$H9362=""),"",$H9362*$I9362)</f>
      </c>
      <c r="K9362" s="87" t="str">
        <v/>
      </c>
    </row>
    <row r="9363">
      <c r="A9363" s="74" t="str">
        <v/>
      </c>
      <c r="B9363" s="74" t="str">
        <v/>
      </c>
      <c r="C9363" s="75">
        <f>IF($E9363="","",IFERROR(VLOOKUP(TRIM(E9363&amp;""),'Référentiel Articles'!$A$2:$F$634,2,FALSE),""))</f>
      </c>
      <c r="D9363" s="75">
        <f>IF($E9363="","",IFERROR(VLOOKUP(TRIM(E9363&amp;""),'Référentiel Articles'!$A$2:$F$634,3,FALSE),""))</f>
      </c>
      <c r="E9363" s="74" t="str">
        <v/>
      </c>
      <c r="F9363" s="75">
        <f>IF($E9363="","",IFERROR(VLOOKUP(TRIM(E9363&amp;""),'Référentiel Articles'!$A$2:$F$634,4,FALSE),""))</f>
      </c>
      <c r="G9363" s="76">
        <f>IF($E9363="","",IFERROR(VLOOKUP(TRIM(E9363&amp;""),'Référentiel Articles'!$A$2:$F$634,5,FALSE),""))</f>
      </c>
      <c r="H9363" s="77" t="str">
        <v/>
      </c>
      <c r="I9363" s="76">
        <f>IF($E9363="","",IFERROR(VLOOKUP(TRIM(E9363&amp;""),'Référentiel Articles'!$A$2:$F$634,6,FALSE),""))</f>
      </c>
      <c r="J9363" s="78">
        <f>IF(OR($E9363="",$H9363=""),"",$H9363*$I9363)</f>
      </c>
      <c r="K9363" s="79" t="str">
        <v/>
      </c>
    </row>
    <row r="9364">
      <c r="A9364" s="81" t="str">
        <v/>
      </c>
      <c r="B9364" s="81" t="str">
        <v/>
      </c>
      <c r="C9364" s="83">
        <f>IF($E9364="","",IFERROR(VLOOKUP(TRIM(E9364&amp;""),'Référentiel Articles'!$A$2:$F$634,2,FALSE),""))</f>
      </c>
      <c r="D9364" s="83">
        <f>IF($E9364="","",IFERROR(VLOOKUP(TRIM(E9364&amp;""),'Référentiel Articles'!$A$2:$F$634,3,FALSE),""))</f>
      </c>
      <c r="E9364" s="81" t="str">
        <v/>
      </c>
      <c r="F9364" s="83">
        <f>IF($E9364="","",IFERROR(VLOOKUP(TRIM(E9364&amp;""),'Référentiel Articles'!$A$2:$F$634,4,FALSE),""))</f>
      </c>
      <c r="G9364" s="84">
        <f>IF($E9364="","",IFERROR(VLOOKUP(TRIM(E9364&amp;""),'Référentiel Articles'!$A$2:$F$634,5,FALSE),""))</f>
      </c>
      <c r="H9364" s="85" t="str">
        <v/>
      </c>
      <c r="I9364" s="84">
        <f>IF($E9364="","",IFERROR(VLOOKUP(TRIM(E9364&amp;""),'Référentiel Articles'!$A$2:$F$634,6,FALSE),""))</f>
      </c>
      <c r="J9364" s="90">
        <f>IF(OR($E9364="",$H9364=""),"",$H9364*$I9364)</f>
      </c>
      <c r="K9364" s="87" t="str">
        <v/>
      </c>
    </row>
    <row r="9365">
      <c r="A9365" s="74" t="str">
        <v/>
      </c>
      <c r="B9365" s="74" t="str">
        <v/>
      </c>
      <c r="C9365" s="75">
        <f>IF($E9365="","",IFERROR(VLOOKUP(TRIM(E9365&amp;""),'Référentiel Articles'!$A$2:$F$634,2,FALSE),""))</f>
      </c>
      <c r="D9365" s="75">
        <f>IF($E9365="","",IFERROR(VLOOKUP(TRIM(E9365&amp;""),'Référentiel Articles'!$A$2:$F$634,3,FALSE),""))</f>
      </c>
      <c r="E9365" s="74" t="str">
        <v/>
      </c>
      <c r="F9365" s="75">
        <f>IF($E9365="","",IFERROR(VLOOKUP(TRIM(E9365&amp;""),'Référentiel Articles'!$A$2:$F$634,4,FALSE),""))</f>
      </c>
      <c r="G9365" s="76">
        <f>IF($E9365="","",IFERROR(VLOOKUP(TRIM(E9365&amp;""),'Référentiel Articles'!$A$2:$F$634,5,FALSE),""))</f>
      </c>
      <c r="H9365" s="77" t="str">
        <v/>
      </c>
      <c r="I9365" s="76">
        <f>IF($E9365="","",IFERROR(VLOOKUP(TRIM(E9365&amp;""),'Référentiel Articles'!$A$2:$F$634,6,FALSE),""))</f>
      </c>
      <c r="J9365" s="78">
        <f>IF(OR($E9365="",$H9365=""),"",$H9365*$I9365)</f>
      </c>
      <c r="K9365" s="79" t="str">
        <v/>
      </c>
    </row>
    <row r="9366">
      <c r="A9366" s="81" t="str">
        <v/>
      </c>
      <c r="B9366" s="81" t="str">
        <v/>
      </c>
      <c r="C9366" s="83">
        <f>IF($E9366="","",IFERROR(VLOOKUP(TRIM(E9366&amp;""),'Référentiel Articles'!$A$2:$F$634,2,FALSE),""))</f>
      </c>
      <c r="D9366" s="83">
        <f>IF($E9366="","",IFERROR(VLOOKUP(TRIM(E9366&amp;""),'Référentiel Articles'!$A$2:$F$634,3,FALSE),""))</f>
      </c>
      <c r="E9366" s="81" t="str">
        <v/>
      </c>
      <c r="F9366" s="83">
        <f>IF($E9366="","",IFERROR(VLOOKUP(TRIM(E9366&amp;""),'Référentiel Articles'!$A$2:$F$634,4,FALSE),""))</f>
      </c>
      <c r="G9366" s="84">
        <f>IF($E9366="","",IFERROR(VLOOKUP(TRIM(E9366&amp;""),'Référentiel Articles'!$A$2:$F$634,5,FALSE),""))</f>
      </c>
      <c r="H9366" s="85" t="str">
        <v/>
      </c>
      <c r="I9366" s="84">
        <f>IF($E9366="","",IFERROR(VLOOKUP(TRIM(E9366&amp;""),'Référentiel Articles'!$A$2:$F$634,6,FALSE),""))</f>
      </c>
      <c r="J9366" s="90">
        <f>IF(OR($E9366="",$H9366=""),"",$H9366*$I9366)</f>
      </c>
      <c r="K9366" s="87" t="str">
        <v/>
      </c>
    </row>
    <row r="9367">
      <c r="A9367" s="74" t="str">
        <v/>
      </c>
      <c r="B9367" s="74" t="str">
        <v/>
      </c>
      <c r="C9367" s="75">
        <f>IF($E9367="","",IFERROR(VLOOKUP(TRIM(E9367&amp;""),'Référentiel Articles'!$A$2:$F$634,2,FALSE),""))</f>
      </c>
      <c r="D9367" s="75">
        <f>IF($E9367="","",IFERROR(VLOOKUP(TRIM(E9367&amp;""),'Référentiel Articles'!$A$2:$F$634,3,FALSE),""))</f>
      </c>
      <c r="E9367" s="74" t="str">
        <v/>
      </c>
      <c r="F9367" s="75">
        <f>IF($E9367="","",IFERROR(VLOOKUP(TRIM(E9367&amp;""),'Référentiel Articles'!$A$2:$F$634,4,FALSE),""))</f>
      </c>
      <c r="G9367" s="76">
        <f>IF($E9367="","",IFERROR(VLOOKUP(TRIM(E9367&amp;""),'Référentiel Articles'!$A$2:$F$634,5,FALSE),""))</f>
      </c>
      <c r="H9367" s="77" t="str">
        <v/>
      </c>
      <c r="I9367" s="76">
        <f>IF($E9367="","",IFERROR(VLOOKUP(TRIM(E9367&amp;""),'Référentiel Articles'!$A$2:$F$634,6,FALSE),""))</f>
      </c>
      <c r="J9367" s="78">
        <f>IF(OR($E9367="",$H9367=""),"",$H9367*$I9367)</f>
      </c>
      <c r="K9367" s="79" t="str">
        <v/>
      </c>
    </row>
    <row r="9368">
      <c r="A9368" s="81" t="str">
        <v/>
      </c>
      <c r="B9368" s="81" t="str">
        <v/>
      </c>
      <c r="C9368" s="83">
        <f>IF($E9368="","",IFERROR(VLOOKUP(TRIM(E9368&amp;""),'Référentiel Articles'!$A$2:$F$634,2,FALSE),""))</f>
      </c>
      <c r="D9368" s="83">
        <f>IF($E9368="","",IFERROR(VLOOKUP(TRIM(E9368&amp;""),'Référentiel Articles'!$A$2:$F$634,3,FALSE),""))</f>
      </c>
      <c r="E9368" s="81" t="str">
        <v/>
      </c>
      <c r="F9368" s="83">
        <f>IF($E9368="","",IFERROR(VLOOKUP(TRIM(E9368&amp;""),'Référentiel Articles'!$A$2:$F$634,4,FALSE),""))</f>
      </c>
      <c r="G9368" s="84">
        <f>IF($E9368="","",IFERROR(VLOOKUP(TRIM(E9368&amp;""),'Référentiel Articles'!$A$2:$F$634,5,FALSE),""))</f>
      </c>
      <c r="H9368" s="85" t="str">
        <v/>
      </c>
      <c r="I9368" s="84">
        <f>IF($E9368="","",IFERROR(VLOOKUP(TRIM(E9368&amp;""),'Référentiel Articles'!$A$2:$F$634,6,FALSE),""))</f>
      </c>
      <c r="J9368" s="90">
        <f>IF(OR($E9368="",$H9368=""),"",$H9368*$I9368)</f>
      </c>
      <c r="K9368" s="87" t="str">
        <v/>
      </c>
    </row>
    <row r="9369">
      <c r="A9369" s="74" t="str">
        <v/>
      </c>
      <c r="B9369" s="74" t="str">
        <v/>
      </c>
      <c r="C9369" s="75">
        <f>IF($E9369="","",IFERROR(VLOOKUP(TRIM(E9369&amp;""),'Référentiel Articles'!$A$2:$F$634,2,FALSE),""))</f>
      </c>
      <c r="D9369" s="75">
        <f>IF($E9369="","",IFERROR(VLOOKUP(TRIM(E9369&amp;""),'Référentiel Articles'!$A$2:$F$634,3,FALSE),""))</f>
      </c>
      <c r="E9369" s="74" t="str">
        <v/>
      </c>
      <c r="F9369" s="75">
        <f>IF($E9369="","",IFERROR(VLOOKUP(TRIM(E9369&amp;""),'Référentiel Articles'!$A$2:$F$634,4,FALSE),""))</f>
      </c>
      <c r="G9369" s="76">
        <f>IF($E9369="","",IFERROR(VLOOKUP(TRIM(E9369&amp;""),'Référentiel Articles'!$A$2:$F$634,5,FALSE),""))</f>
      </c>
      <c r="H9369" s="77" t="str">
        <v/>
      </c>
      <c r="I9369" s="76">
        <f>IF($E9369="","",IFERROR(VLOOKUP(TRIM(E9369&amp;""),'Référentiel Articles'!$A$2:$F$634,6,FALSE),""))</f>
      </c>
      <c r="J9369" s="78">
        <f>IF(OR($E9369="",$H9369=""),"",$H9369*$I9369)</f>
      </c>
      <c r="K9369" s="79" t="str">
        <v/>
      </c>
    </row>
    <row r="9370">
      <c r="A9370" s="81" t="str">
        <v/>
      </c>
      <c r="B9370" s="81" t="str">
        <v/>
      </c>
      <c r="C9370" s="83">
        <f>IF($E9370="","",IFERROR(VLOOKUP(TRIM(E9370&amp;""),'Référentiel Articles'!$A$2:$F$634,2,FALSE),""))</f>
      </c>
      <c r="D9370" s="83">
        <f>IF($E9370="","",IFERROR(VLOOKUP(TRIM(E9370&amp;""),'Référentiel Articles'!$A$2:$F$634,3,FALSE),""))</f>
      </c>
      <c r="E9370" s="81" t="str">
        <v/>
      </c>
      <c r="F9370" s="83">
        <f>IF($E9370="","",IFERROR(VLOOKUP(TRIM(E9370&amp;""),'Référentiel Articles'!$A$2:$F$634,4,FALSE),""))</f>
      </c>
      <c r="G9370" s="84">
        <f>IF($E9370="","",IFERROR(VLOOKUP(TRIM(E9370&amp;""),'Référentiel Articles'!$A$2:$F$634,5,FALSE),""))</f>
      </c>
      <c r="H9370" s="85" t="str">
        <v/>
      </c>
      <c r="I9370" s="84">
        <f>IF($E9370="","",IFERROR(VLOOKUP(TRIM(E9370&amp;""),'Référentiel Articles'!$A$2:$F$634,6,FALSE),""))</f>
      </c>
      <c r="J9370" s="90">
        <f>IF(OR($E9370="",$H9370=""),"",$H9370*$I9370)</f>
      </c>
      <c r="K9370" s="87" t="str">
        <v/>
      </c>
    </row>
    <row r="9371">
      <c r="A9371" s="74" t="str">
        <v/>
      </c>
      <c r="B9371" s="74" t="str">
        <v/>
      </c>
      <c r="C9371" s="75">
        <f>IF($E9371="","",IFERROR(VLOOKUP(TRIM(E9371&amp;""),'Référentiel Articles'!$A$2:$F$634,2,FALSE),""))</f>
      </c>
      <c r="D9371" s="75">
        <f>IF($E9371="","",IFERROR(VLOOKUP(TRIM(E9371&amp;""),'Référentiel Articles'!$A$2:$F$634,3,FALSE),""))</f>
      </c>
      <c r="E9371" s="74" t="str">
        <v/>
      </c>
      <c r="F9371" s="75">
        <f>IF($E9371="","",IFERROR(VLOOKUP(TRIM(E9371&amp;""),'Référentiel Articles'!$A$2:$F$634,4,FALSE),""))</f>
      </c>
      <c r="G9371" s="76">
        <f>IF($E9371="","",IFERROR(VLOOKUP(TRIM(E9371&amp;""),'Référentiel Articles'!$A$2:$F$634,5,FALSE),""))</f>
      </c>
      <c r="H9371" s="77" t="str">
        <v/>
      </c>
      <c r="I9371" s="76">
        <f>IF($E9371="","",IFERROR(VLOOKUP(TRIM(E9371&amp;""),'Référentiel Articles'!$A$2:$F$634,6,FALSE),""))</f>
      </c>
      <c r="J9371" s="78">
        <f>IF(OR($E9371="",$H9371=""),"",$H9371*$I9371)</f>
      </c>
      <c r="K9371" s="79" t="str">
        <v/>
      </c>
    </row>
    <row r="9372">
      <c r="A9372" s="81" t="str">
        <v/>
      </c>
      <c r="B9372" s="81" t="str">
        <v/>
      </c>
      <c r="C9372" s="83">
        <f>IF($E9372="","",IFERROR(VLOOKUP(TRIM(E9372&amp;""),'Référentiel Articles'!$A$2:$F$634,2,FALSE),""))</f>
      </c>
      <c r="D9372" s="83">
        <f>IF($E9372="","",IFERROR(VLOOKUP(TRIM(E9372&amp;""),'Référentiel Articles'!$A$2:$F$634,3,FALSE),""))</f>
      </c>
      <c r="E9372" s="81" t="str">
        <v/>
      </c>
      <c r="F9372" s="83">
        <f>IF($E9372="","",IFERROR(VLOOKUP(TRIM(E9372&amp;""),'Référentiel Articles'!$A$2:$F$634,4,FALSE),""))</f>
      </c>
      <c r="G9372" s="84">
        <f>IF($E9372="","",IFERROR(VLOOKUP(TRIM(E9372&amp;""),'Référentiel Articles'!$A$2:$F$634,5,FALSE),""))</f>
      </c>
      <c r="H9372" s="85" t="str">
        <v/>
      </c>
      <c r="I9372" s="84">
        <f>IF($E9372="","",IFERROR(VLOOKUP(TRIM(E9372&amp;""),'Référentiel Articles'!$A$2:$F$634,6,FALSE),""))</f>
      </c>
      <c r="J9372" s="90">
        <f>IF(OR($E9372="",$H9372=""),"",$H9372*$I9372)</f>
      </c>
      <c r="K9372" s="87" t="str">
        <v/>
      </c>
    </row>
    <row r="9373">
      <c r="A9373" s="74" t="str">
        <v/>
      </c>
      <c r="B9373" s="74" t="str">
        <v/>
      </c>
      <c r="C9373" s="75">
        <f>IF($E9373="","",IFERROR(VLOOKUP(TRIM(E9373&amp;""),'Référentiel Articles'!$A$2:$F$634,2,FALSE),""))</f>
      </c>
      <c r="D9373" s="75">
        <f>IF($E9373="","",IFERROR(VLOOKUP(TRIM(E9373&amp;""),'Référentiel Articles'!$A$2:$F$634,3,FALSE),""))</f>
      </c>
      <c r="E9373" s="74" t="str">
        <v/>
      </c>
      <c r="F9373" s="75">
        <f>IF($E9373="","",IFERROR(VLOOKUP(TRIM(E9373&amp;""),'Référentiel Articles'!$A$2:$F$634,4,FALSE),""))</f>
      </c>
      <c r="G9373" s="76">
        <f>IF($E9373="","",IFERROR(VLOOKUP(TRIM(E9373&amp;""),'Référentiel Articles'!$A$2:$F$634,5,FALSE),""))</f>
      </c>
      <c r="H9373" s="77" t="str">
        <v/>
      </c>
      <c r="I9373" s="76">
        <f>IF($E9373="","",IFERROR(VLOOKUP(TRIM(E9373&amp;""),'Référentiel Articles'!$A$2:$F$634,6,FALSE),""))</f>
      </c>
      <c r="J9373" s="78">
        <f>IF(OR($E9373="",$H9373=""),"",$H9373*$I9373)</f>
      </c>
      <c r="K9373" s="79" t="str">
        <v/>
      </c>
    </row>
    <row r="9374">
      <c r="A9374" s="81" t="str">
        <v/>
      </c>
      <c r="B9374" s="81" t="str">
        <v/>
      </c>
      <c r="C9374" s="83">
        <f>IF($E9374="","",IFERROR(VLOOKUP(TRIM(E9374&amp;""),'Référentiel Articles'!$A$2:$F$634,2,FALSE),""))</f>
      </c>
      <c r="D9374" s="83">
        <f>IF($E9374="","",IFERROR(VLOOKUP(TRIM(E9374&amp;""),'Référentiel Articles'!$A$2:$F$634,3,FALSE),""))</f>
      </c>
      <c r="E9374" s="81" t="str">
        <v/>
      </c>
      <c r="F9374" s="83">
        <f>IF($E9374="","",IFERROR(VLOOKUP(TRIM(E9374&amp;""),'Référentiel Articles'!$A$2:$F$634,4,FALSE),""))</f>
      </c>
      <c r="G9374" s="84">
        <f>IF($E9374="","",IFERROR(VLOOKUP(TRIM(E9374&amp;""),'Référentiel Articles'!$A$2:$F$634,5,FALSE),""))</f>
      </c>
      <c r="H9374" s="85" t="str">
        <v/>
      </c>
      <c r="I9374" s="84">
        <f>IF($E9374="","",IFERROR(VLOOKUP(TRIM(E9374&amp;""),'Référentiel Articles'!$A$2:$F$634,6,FALSE),""))</f>
      </c>
      <c r="J9374" s="90">
        <f>IF(OR($E9374="",$H9374=""),"",$H9374*$I9374)</f>
      </c>
      <c r="K9374" s="87" t="str">
        <v/>
      </c>
    </row>
    <row r="9375">
      <c r="A9375" s="74" t="str">
        <v/>
      </c>
      <c r="B9375" s="74" t="str">
        <v/>
      </c>
      <c r="C9375" s="75">
        <f>IF($E9375="","",IFERROR(VLOOKUP(TRIM(E9375&amp;""),'Référentiel Articles'!$A$2:$F$634,2,FALSE),""))</f>
      </c>
      <c r="D9375" s="75">
        <f>IF($E9375="","",IFERROR(VLOOKUP(TRIM(E9375&amp;""),'Référentiel Articles'!$A$2:$F$634,3,FALSE),""))</f>
      </c>
      <c r="E9375" s="74" t="str">
        <v/>
      </c>
      <c r="F9375" s="75">
        <f>IF($E9375="","",IFERROR(VLOOKUP(TRIM(E9375&amp;""),'Référentiel Articles'!$A$2:$F$634,4,FALSE),""))</f>
      </c>
      <c r="G9375" s="76">
        <f>IF($E9375="","",IFERROR(VLOOKUP(TRIM(E9375&amp;""),'Référentiel Articles'!$A$2:$F$634,5,FALSE),""))</f>
      </c>
      <c r="H9375" s="77" t="str">
        <v/>
      </c>
      <c r="I9375" s="76">
        <f>IF($E9375="","",IFERROR(VLOOKUP(TRIM(E9375&amp;""),'Référentiel Articles'!$A$2:$F$634,6,FALSE),""))</f>
      </c>
      <c r="J9375" s="78">
        <f>IF(OR($E9375="",$H9375=""),"",$H9375*$I9375)</f>
      </c>
      <c r="K9375" s="79" t="str">
        <v/>
      </c>
    </row>
    <row r="9376">
      <c r="A9376" s="81" t="str">
        <v/>
      </c>
      <c r="B9376" s="81" t="str">
        <v/>
      </c>
      <c r="C9376" s="83">
        <f>IF($E9376="","",IFERROR(VLOOKUP(TRIM(E9376&amp;""),'Référentiel Articles'!$A$2:$F$634,2,FALSE),""))</f>
      </c>
      <c r="D9376" s="83">
        <f>IF($E9376="","",IFERROR(VLOOKUP(TRIM(E9376&amp;""),'Référentiel Articles'!$A$2:$F$634,3,FALSE),""))</f>
      </c>
      <c r="E9376" s="81" t="str">
        <v/>
      </c>
      <c r="F9376" s="83">
        <f>IF($E9376="","",IFERROR(VLOOKUP(TRIM(E9376&amp;""),'Référentiel Articles'!$A$2:$F$634,4,FALSE),""))</f>
      </c>
      <c r="G9376" s="84">
        <f>IF($E9376="","",IFERROR(VLOOKUP(TRIM(E9376&amp;""),'Référentiel Articles'!$A$2:$F$634,5,FALSE),""))</f>
      </c>
      <c r="H9376" s="85" t="str">
        <v/>
      </c>
      <c r="I9376" s="84">
        <f>IF($E9376="","",IFERROR(VLOOKUP(TRIM(E9376&amp;""),'Référentiel Articles'!$A$2:$F$634,6,FALSE),""))</f>
      </c>
      <c r="J9376" s="90">
        <f>IF(OR($E9376="",$H9376=""),"",$H9376*$I9376)</f>
      </c>
      <c r="K9376" s="87" t="str">
        <v/>
      </c>
    </row>
    <row r="9377">
      <c r="A9377" s="74" t="str">
        <v/>
      </c>
      <c r="B9377" s="74" t="str">
        <v/>
      </c>
      <c r="C9377" s="75">
        <f>IF($E9377="","",IFERROR(VLOOKUP(TRIM(E9377&amp;""),'Référentiel Articles'!$A$2:$F$634,2,FALSE),""))</f>
      </c>
      <c r="D9377" s="75">
        <f>IF($E9377="","",IFERROR(VLOOKUP(TRIM(E9377&amp;""),'Référentiel Articles'!$A$2:$F$634,3,FALSE),""))</f>
      </c>
      <c r="E9377" s="74" t="str">
        <v/>
      </c>
      <c r="F9377" s="75">
        <f>IF($E9377="","",IFERROR(VLOOKUP(TRIM(E9377&amp;""),'Référentiel Articles'!$A$2:$F$634,4,FALSE),""))</f>
      </c>
      <c r="G9377" s="76">
        <f>IF($E9377="","",IFERROR(VLOOKUP(TRIM(E9377&amp;""),'Référentiel Articles'!$A$2:$F$634,5,FALSE),""))</f>
      </c>
      <c r="H9377" s="77" t="str">
        <v/>
      </c>
      <c r="I9377" s="76">
        <f>IF($E9377="","",IFERROR(VLOOKUP(TRIM(E9377&amp;""),'Référentiel Articles'!$A$2:$F$634,6,FALSE),""))</f>
      </c>
      <c r="J9377" s="78">
        <f>IF(OR($E9377="",$H9377=""),"",$H9377*$I9377)</f>
      </c>
      <c r="K9377" s="79" t="str">
        <v/>
      </c>
    </row>
    <row r="9378">
      <c r="A9378" s="81" t="str">
        <v/>
      </c>
      <c r="B9378" s="81" t="str">
        <v/>
      </c>
      <c r="C9378" s="83">
        <f>IF($E9378="","",IFERROR(VLOOKUP(TRIM(E9378&amp;""),'Référentiel Articles'!$A$2:$F$634,2,FALSE),""))</f>
      </c>
      <c r="D9378" s="83">
        <f>IF($E9378="","",IFERROR(VLOOKUP(TRIM(E9378&amp;""),'Référentiel Articles'!$A$2:$F$634,3,FALSE),""))</f>
      </c>
      <c r="E9378" s="81" t="str">
        <v/>
      </c>
      <c r="F9378" s="83">
        <f>IF($E9378="","",IFERROR(VLOOKUP(TRIM(E9378&amp;""),'Référentiel Articles'!$A$2:$F$634,4,FALSE),""))</f>
      </c>
      <c r="G9378" s="84">
        <f>IF($E9378="","",IFERROR(VLOOKUP(TRIM(E9378&amp;""),'Référentiel Articles'!$A$2:$F$634,5,FALSE),""))</f>
      </c>
      <c r="H9378" s="85" t="str">
        <v/>
      </c>
      <c r="I9378" s="84">
        <f>IF($E9378="","",IFERROR(VLOOKUP(TRIM(E9378&amp;""),'Référentiel Articles'!$A$2:$F$634,6,FALSE),""))</f>
      </c>
      <c r="J9378" s="90">
        <f>IF(OR($E9378="",$H9378=""),"",$H9378*$I9378)</f>
      </c>
      <c r="K9378" s="87" t="str">
        <v/>
      </c>
    </row>
    <row r="9379">
      <c r="A9379" s="74" t="str">
        <v/>
      </c>
      <c r="B9379" s="74" t="str">
        <v/>
      </c>
      <c r="C9379" s="75">
        <f>IF($E9379="","",IFERROR(VLOOKUP(TRIM(E9379&amp;""),'Référentiel Articles'!$A$2:$F$634,2,FALSE),""))</f>
      </c>
      <c r="D9379" s="75">
        <f>IF($E9379="","",IFERROR(VLOOKUP(TRIM(E9379&amp;""),'Référentiel Articles'!$A$2:$F$634,3,FALSE),""))</f>
      </c>
      <c r="E9379" s="74" t="str">
        <v/>
      </c>
      <c r="F9379" s="75">
        <f>IF($E9379="","",IFERROR(VLOOKUP(TRIM(E9379&amp;""),'Référentiel Articles'!$A$2:$F$634,4,FALSE),""))</f>
      </c>
      <c r="G9379" s="76">
        <f>IF($E9379="","",IFERROR(VLOOKUP(TRIM(E9379&amp;""),'Référentiel Articles'!$A$2:$F$634,5,FALSE),""))</f>
      </c>
      <c r="H9379" s="77" t="str">
        <v/>
      </c>
      <c r="I9379" s="76">
        <f>IF($E9379="","",IFERROR(VLOOKUP(TRIM(E9379&amp;""),'Référentiel Articles'!$A$2:$F$634,6,FALSE),""))</f>
      </c>
      <c r="J9379" s="78">
        <f>IF(OR($E9379="",$H9379=""),"",$H9379*$I9379)</f>
      </c>
      <c r="K9379" s="79" t="str">
        <v/>
      </c>
    </row>
    <row r="9380">
      <c r="A9380" s="81" t="str">
        <v/>
      </c>
      <c r="B9380" s="81" t="str">
        <v/>
      </c>
      <c r="C9380" s="83">
        <f>IF($E9380="","",IFERROR(VLOOKUP(TRIM(E9380&amp;""),'Référentiel Articles'!$A$2:$F$634,2,FALSE),""))</f>
      </c>
      <c r="D9380" s="83">
        <f>IF($E9380="","",IFERROR(VLOOKUP(TRIM(E9380&amp;""),'Référentiel Articles'!$A$2:$F$634,3,FALSE),""))</f>
      </c>
      <c r="E9380" s="81" t="str">
        <v/>
      </c>
      <c r="F9380" s="83">
        <f>IF($E9380="","",IFERROR(VLOOKUP(TRIM(E9380&amp;""),'Référentiel Articles'!$A$2:$F$634,4,FALSE),""))</f>
      </c>
      <c r="G9380" s="84">
        <f>IF($E9380="","",IFERROR(VLOOKUP(TRIM(E9380&amp;""),'Référentiel Articles'!$A$2:$F$634,5,FALSE),""))</f>
      </c>
      <c r="H9380" s="85" t="str">
        <v/>
      </c>
      <c r="I9380" s="84">
        <f>IF($E9380="","",IFERROR(VLOOKUP(TRIM(E9380&amp;""),'Référentiel Articles'!$A$2:$F$634,6,FALSE),""))</f>
      </c>
      <c r="J9380" s="90">
        <f>IF(OR($E9380="",$H9380=""),"",$H9380*$I9380)</f>
      </c>
      <c r="K9380" s="87" t="str">
        <v/>
      </c>
    </row>
    <row r="9381">
      <c r="A9381" s="74" t="str">
        <v/>
      </c>
      <c r="B9381" s="74" t="str">
        <v/>
      </c>
      <c r="C9381" s="75">
        <f>IF($E9381="","",IFERROR(VLOOKUP(TRIM(E9381&amp;""),'Référentiel Articles'!$A$2:$F$634,2,FALSE),""))</f>
      </c>
      <c r="D9381" s="75">
        <f>IF($E9381="","",IFERROR(VLOOKUP(TRIM(E9381&amp;""),'Référentiel Articles'!$A$2:$F$634,3,FALSE),""))</f>
      </c>
      <c r="E9381" s="74" t="str">
        <v/>
      </c>
      <c r="F9381" s="75">
        <f>IF($E9381="","",IFERROR(VLOOKUP(TRIM(E9381&amp;""),'Référentiel Articles'!$A$2:$F$634,4,FALSE),""))</f>
      </c>
      <c r="G9381" s="76">
        <f>IF($E9381="","",IFERROR(VLOOKUP(TRIM(E9381&amp;""),'Référentiel Articles'!$A$2:$F$634,5,FALSE),""))</f>
      </c>
      <c r="H9381" s="77" t="str">
        <v/>
      </c>
      <c r="I9381" s="76">
        <f>IF($E9381="","",IFERROR(VLOOKUP(TRIM(E9381&amp;""),'Référentiel Articles'!$A$2:$F$634,6,FALSE),""))</f>
      </c>
      <c r="J9381" s="78">
        <f>IF(OR($E9381="",$H9381=""),"",$H9381*$I9381)</f>
      </c>
      <c r="K9381" s="79" t="str">
        <v/>
      </c>
    </row>
    <row r="9382">
      <c r="A9382" s="81" t="str">
        <v/>
      </c>
      <c r="B9382" s="81" t="str">
        <v/>
      </c>
      <c r="C9382" s="83">
        <f>IF($E9382="","",IFERROR(VLOOKUP(TRIM(E9382&amp;""),'Référentiel Articles'!$A$2:$F$634,2,FALSE),""))</f>
      </c>
      <c r="D9382" s="83">
        <f>IF($E9382="","",IFERROR(VLOOKUP(TRIM(E9382&amp;""),'Référentiel Articles'!$A$2:$F$634,3,FALSE),""))</f>
      </c>
      <c r="E9382" s="81" t="str">
        <v/>
      </c>
      <c r="F9382" s="83">
        <f>IF($E9382="","",IFERROR(VLOOKUP(TRIM(E9382&amp;""),'Référentiel Articles'!$A$2:$F$634,4,FALSE),""))</f>
      </c>
      <c r="G9382" s="84">
        <f>IF($E9382="","",IFERROR(VLOOKUP(TRIM(E9382&amp;""),'Référentiel Articles'!$A$2:$F$634,5,FALSE),""))</f>
      </c>
      <c r="H9382" s="85" t="str">
        <v/>
      </c>
      <c r="I9382" s="84">
        <f>IF($E9382="","",IFERROR(VLOOKUP(TRIM(E9382&amp;""),'Référentiel Articles'!$A$2:$F$634,6,FALSE),""))</f>
      </c>
      <c r="J9382" s="90">
        <f>IF(OR($E9382="",$H9382=""),"",$H9382*$I9382)</f>
      </c>
      <c r="K9382" s="87" t="str">
        <v/>
      </c>
    </row>
    <row r="9383">
      <c r="A9383" s="74" t="str">
        <v/>
      </c>
      <c r="B9383" s="74" t="str">
        <v/>
      </c>
      <c r="C9383" s="75">
        <f>IF($E9383="","",IFERROR(VLOOKUP(TRIM(E9383&amp;""),'Référentiel Articles'!$A$2:$F$634,2,FALSE),""))</f>
      </c>
      <c r="D9383" s="75">
        <f>IF($E9383="","",IFERROR(VLOOKUP(TRIM(E9383&amp;""),'Référentiel Articles'!$A$2:$F$634,3,FALSE),""))</f>
      </c>
      <c r="E9383" s="74" t="str">
        <v/>
      </c>
      <c r="F9383" s="75">
        <f>IF($E9383="","",IFERROR(VLOOKUP(TRIM(E9383&amp;""),'Référentiel Articles'!$A$2:$F$634,4,FALSE),""))</f>
      </c>
      <c r="G9383" s="76">
        <f>IF($E9383="","",IFERROR(VLOOKUP(TRIM(E9383&amp;""),'Référentiel Articles'!$A$2:$F$634,5,FALSE),""))</f>
      </c>
      <c r="H9383" s="77" t="str">
        <v/>
      </c>
      <c r="I9383" s="76">
        <f>IF($E9383="","",IFERROR(VLOOKUP(TRIM(E9383&amp;""),'Référentiel Articles'!$A$2:$F$634,6,FALSE),""))</f>
      </c>
      <c r="J9383" s="78">
        <f>IF(OR($E9383="",$H9383=""),"",$H9383*$I9383)</f>
      </c>
      <c r="K9383" s="79" t="str">
        <v/>
      </c>
    </row>
    <row r="9384">
      <c r="A9384" s="81" t="str">
        <v/>
      </c>
      <c r="B9384" s="81" t="str">
        <v/>
      </c>
      <c r="C9384" s="83">
        <f>IF($E9384="","",IFERROR(VLOOKUP(TRIM(E9384&amp;""),'Référentiel Articles'!$A$2:$F$634,2,FALSE),""))</f>
      </c>
      <c r="D9384" s="83">
        <f>IF($E9384="","",IFERROR(VLOOKUP(TRIM(E9384&amp;""),'Référentiel Articles'!$A$2:$F$634,3,FALSE),""))</f>
      </c>
      <c r="E9384" s="81" t="str">
        <v/>
      </c>
      <c r="F9384" s="83">
        <f>IF($E9384="","",IFERROR(VLOOKUP(TRIM(E9384&amp;""),'Référentiel Articles'!$A$2:$F$634,4,FALSE),""))</f>
      </c>
      <c r="G9384" s="84">
        <f>IF($E9384="","",IFERROR(VLOOKUP(TRIM(E9384&amp;""),'Référentiel Articles'!$A$2:$F$634,5,FALSE),""))</f>
      </c>
      <c r="H9384" s="85" t="str">
        <v/>
      </c>
      <c r="I9384" s="84">
        <f>IF($E9384="","",IFERROR(VLOOKUP(TRIM(E9384&amp;""),'Référentiel Articles'!$A$2:$F$634,6,FALSE),""))</f>
      </c>
      <c r="J9384" s="90">
        <f>IF(OR($E9384="",$H9384=""),"",$H9384*$I9384)</f>
      </c>
      <c r="K9384" s="87" t="str">
        <v/>
      </c>
    </row>
    <row r="9385">
      <c r="A9385" s="74" t="str">
        <v/>
      </c>
      <c r="B9385" s="74" t="str">
        <v/>
      </c>
      <c r="C9385" s="75">
        <f>IF($E9385="","",IFERROR(VLOOKUP(TRIM(E9385&amp;""),'Référentiel Articles'!$A$2:$F$634,2,FALSE),""))</f>
      </c>
      <c r="D9385" s="75">
        <f>IF($E9385="","",IFERROR(VLOOKUP(TRIM(E9385&amp;""),'Référentiel Articles'!$A$2:$F$634,3,FALSE),""))</f>
      </c>
      <c r="E9385" s="74" t="str">
        <v/>
      </c>
      <c r="F9385" s="75">
        <f>IF($E9385="","",IFERROR(VLOOKUP(TRIM(E9385&amp;""),'Référentiel Articles'!$A$2:$F$634,4,FALSE),""))</f>
      </c>
      <c r="G9385" s="76">
        <f>IF($E9385="","",IFERROR(VLOOKUP(TRIM(E9385&amp;""),'Référentiel Articles'!$A$2:$F$634,5,FALSE),""))</f>
      </c>
      <c r="H9385" s="77" t="str">
        <v/>
      </c>
      <c r="I9385" s="76">
        <f>IF($E9385="","",IFERROR(VLOOKUP(TRIM(E9385&amp;""),'Référentiel Articles'!$A$2:$F$634,6,FALSE),""))</f>
      </c>
      <c r="J9385" s="78">
        <f>IF(OR($E9385="",$H9385=""),"",$H9385*$I9385)</f>
      </c>
      <c r="K9385" s="79" t="str">
        <v/>
      </c>
    </row>
    <row r="9386">
      <c r="A9386" s="81" t="str">
        <v/>
      </c>
      <c r="B9386" s="81" t="str">
        <v/>
      </c>
      <c r="C9386" s="83">
        <f>IF($E9386="","",IFERROR(VLOOKUP(TRIM(E9386&amp;""),'Référentiel Articles'!$A$2:$F$634,2,FALSE),""))</f>
      </c>
      <c r="D9386" s="83">
        <f>IF($E9386="","",IFERROR(VLOOKUP(TRIM(E9386&amp;""),'Référentiel Articles'!$A$2:$F$634,3,FALSE),""))</f>
      </c>
      <c r="E9386" s="81" t="str">
        <v/>
      </c>
      <c r="F9386" s="83">
        <f>IF($E9386="","",IFERROR(VLOOKUP(TRIM(E9386&amp;""),'Référentiel Articles'!$A$2:$F$634,4,FALSE),""))</f>
      </c>
      <c r="G9386" s="84">
        <f>IF($E9386="","",IFERROR(VLOOKUP(TRIM(E9386&amp;""),'Référentiel Articles'!$A$2:$F$634,5,FALSE),""))</f>
      </c>
      <c r="H9386" s="85" t="str">
        <v/>
      </c>
      <c r="I9386" s="84">
        <f>IF($E9386="","",IFERROR(VLOOKUP(TRIM(E9386&amp;""),'Référentiel Articles'!$A$2:$F$634,6,FALSE),""))</f>
      </c>
      <c r="J9386" s="90">
        <f>IF(OR($E9386="",$H9386=""),"",$H9386*$I9386)</f>
      </c>
      <c r="K9386" s="87" t="str">
        <v/>
      </c>
    </row>
    <row r="9387">
      <c r="A9387" s="74" t="str">
        <v/>
      </c>
      <c r="B9387" s="74" t="str">
        <v/>
      </c>
      <c r="C9387" s="75">
        <f>IF($E9387="","",IFERROR(VLOOKUP(TRIM(E9387&amp;""),'Référentiel Articles'!$A$2:$F$634,2,FALSE),""))</f>
      </c>
      <c r="D9387" s="75">
        <f>IF($E9387="","",IFERROR(VLOOKUP(TRIM(E9387&amp;""),'Référentiel Articles'!$A$2:$F$634,3,FALSE),""))</f>
      </c>
      <c r="E9387" s="74" t="str">
        <v/>
      </c>
      <c r="F9387" s="75">
        <f>IF($E9387="","",IFERROR(VLOOKUP(TRIM(E9387&amp;""),'Référentiel Articles'!$A$2:$F$634,4,FALSE),""))</f>
      </c>
      <c r="G9387" s="76">
        <f>IF($E9387="","",IFERROR(VLOOKUP(TRIM(E9387&amp;""),'Référentiel Articles'!$A$2:$F$634,5,FALSE),""))</f>
      </c>
      <c r="H9387" s="77" t="str">
        <v/>
      </c>
      <c r="I9387" s="76">
        <f>IF($E9387="","",IFERROR(VLOOKUP(TRIM(E9387&amp;""),'Référentiel Articles'!$A$2:$F$634,6,FALSE),""))</f>
      </c>
      <c r="J9387" s="78">
        <f>IF(OR($E9387="",$H9387=""),"",$H9387*$I9387)</f>
      </c>
      <c r="K9387" s="79" t="str">
        <v/>
      </c>
    </row>
    <row r="9388">
      <c r="A9388" s="81" t="str">
        <v/>
      </c>
      <c r="B9388" s="81" t="str">
        <v/>
      </c>
      <c r="C9388" s="83">
        <f>IF($E9388="","",IFERROR(VLOOKUP(TRIM(E9388&amp;""),'Référentiel Articles'!$A$2:$F$634,2,FALSE),""))</f>
      </c>
      <c r="D9388" s="83">
        <f>IF($E9388="","",IFERROR(VLOOKUP(TRIM(E9388&amp;""),'Référentiel Articles'!$A$2:$F$634,3,FALSE),""))</f>
      </c>
      <c r="E9388" s="81" t="str">
        <v/>
      </c>
      <c r="F9388" s="83">
        <f>IF($E9388="","",IFERROR(VLOOKUP(TRIM(E9388&amp;""),'Référentiel Articles'!$A$2:$F$634,4,FALSE),""))</f>
      </c>
      <c r="G9388" s="84">
        <f>IF($E9388="","",IFERROR(VLOOKUP(TRIM(E9388&amp;""),'Référentiel Articles'!$A$2:$F$634,5,FALSE),""))</f>
      </c>
      <c r="H9388" s="85" t="str">
        <v/>
      </c>
      <c r="I9388" s="84">
        <f>IF($E9388="","",IFERROR(VLOOKUP(TRIM(E9388&amp;""),'Référentiel Articles'!$A$2:$F$634,6,FALSE),""))</f>
      </c>
      <c r="J9388" s="90">
        <f>IF(OR($E9388="",$H9388=""),"",$H9388*$I9388)</f>
      </c>
      <c r="K9388" s="87" t="str">
        <v/>
      </c>
    </row>
    <row r="9389">
      <c r="A9389" s="74" t="str">
        <v/>
      </c>
      <c r="B9389" s="74" t="str">
        <v/>
      </c>
      <c r="C9389" s="75">
        <f>IF($E9389="","",IFERROR(VLOOKUP(TRIM(E9389&amp;""),'Référentiel Articles'!$A$2:$F$634,2,FALSE),""))</f>
      </c>
      <c r="D9389" s="75">
        <f>IF($E9389="","",IFERROR(VLOOKUP(TRIM(E9389&amp;""),'Référentiel Articles'!$A$2:$F$634,3,FALSE),""))</f>
      </c>
      <c r="E9389" s="74" t="str">
        <v/>
      </c>
      <c r="F9389" s="75">
        <f>IF($E9389="","",IFERROR(VLOOKUP(TRIM(E9389&amp;""),'Référentiel Articles'!$A$2:$F$634,4,FALSE),""))</f>
      </c>
      <c r="G9389" s="76">
        <f>IF($E9389="","",IFERROR(VLOOKUP(TRIM(E9389&amp;""),'Référentiel Articles'!$A$2:$F$634,5,FALSE),""))</f>
      </c>
      <c r="H9389" s="77" t="str">
        <v/>
      </c>
      <c r="I9389" s="76">
        <f>IF($E9389="","",IFERROR(VLOOKUP(TRIM(E9389&amp;""),'Référentiel Articles'!$A$2:$F$634,6,FALSE),""))</f>
      </c>
      <c r="J9389" s="78">
        <f>IF(OR($E9389="",$H9389=""),"",$H9389*$I9389)</f>
      </c>
      <c r="K9389" s="79" t="str">
        <v/>
      </c>
    </row>
    <row r="9390">
      <c r="A9390" s="81" t="str">
        <v/>
      </c>
      <c r="B9390" s="81" t="str">
        <v/>
      </c>
      <c r="C9390" s="83">
        <f>IF($E9390="","",IFERROR(VLOOKUP(TRIM(E9390&amp;""),'Référentiel Articles'!$A$2:$F$634,2,FALSE),""))</f>
      </c>
      <c r="D9390" s="83">
        <f>IF($E9390="","",IFERROR(VLOOKUP(TRIM(E9390&amp;""),'Référentiel Articles'!$A$2:$F$634,3,FALSE),""))</f>
      </c>
      <c r="E9390" s="81" t="str">
        <v/>
      </c>
      <c r="F9390" s="83">
        <f>IF($E9390="","",IFERROR(VLOOKUP(TRIM(E9390&amp;""),'Référentiel Articles'!$A$2:$F$634,4,FALSE),""))</f>
      </c>
      <c r="G9390" s="84">
        <f>IF($E9390="","",IFERROR(VLOOKUP(TRIM(E9390&amp;""),'Référentiel Articles'!$A$2:$F$634,5,FALSE),""))</f>
      </c>
      <c r="H9390" s="85" t="str">
        <v/>
      </c>
      <c r="I9390" s="84">
        <f>IF($E9390="","",IFERROR(VLOOKUP(TRIM(E9390&amp;""),'Référentiel Articles'!$A$2:$F$634,6,FALSE),""))</f>
      </c>
      <c r="J9390" s="90">
        <f>IF(OR($E9390="",$H9390=""),"",$H9390*$I9390)</f>
      </c>
      <c r="K9390" s="87" t="str">
        <v/>
      </c>
    </row>
    <row r="9391">
      <c r="A9391" s="74" t="str">
        <v/>
      </c>
      <c r="B9391" s="74" t="str">
        <v/>
      </c>
      <c r="C9391" s="75">
        <f>IF($E9391="","",IFERROR(VLOOKUP(TRIM(E9391&amp;""),'Référentiel Articles'!$A$2:$F$634,2,FALSE),""))</f>
      </c>
      <c r="D9391" s="75">
        <f>IF($E9391="","",IFERROR(VLOOKUP(TRIM(E9391&amp;""),'Référentiel Articles'!$A$2:$F$634,3,FALSE),""))</f>
      </c>
      <c r="E9391" s="74" t="str">
        <v/>
      </c>
      <c r="F9391" s="75">
        <f>IF($E9391="","",IFERROR(VLOOKUP(TRIM(E9391&amp;""),'Référentiel Articles'!$A$2:$F$634,4,FALSE),""))</f>
      </c>
      <c r="G9391" s="76">
        <f>IF($E9391="","",IFERROR(VLOOKUP(TRIM(E9391&amp;""),'Référentiel Articles'!$A$2:$F$634,5,FALSE),""))</f>
      </c>
      <c r="H9391" s="77" t="str">
        <v/>
      </c>
      <c r="I9391" s="76">
        <f>IF($E9391="","",IFERROR(VLOOKUP(TRIM(E9391&amp;""),'Référentiel Articles'!$A$2:$F$634,6,FALSE),""))</f>
      </c>
      <c r="J9391" s="78">
        <f>IF(OR($E9391="",$H9391=""),"",$H9391*$I9391)</f>
      </c>
      <c r="K9391" s="79" t="str">
        <v/>
      </c>
    </row>
    <row r="9392">
      <c r="A9392" s="81" t="str">
        <v/>
      </c>
      <c r="B9392" s="81" t="str">
        <v/>
      </c>
      <c r="C9392" s="83">
        <f>IF($E9392="","",IFERROR(VLOOKUP(TRIM(E9392&amp;""),'Référentiel Articles'!$A$2:$F$634,2,FALSE),""))</f>
      </c>
      <c r="D9392" s="83">
        <f>IF($E9392="","",IFERROR(VLOOKUP(TRIM(E9392&amp;""),'Référentiel Articles'!$A$2:$F$634,3,FALSE),""))</f>
      </c>
      <c r="E9392" s="81" t="str">
        <v/>
      </c>
      <c r="F9392" s="83">
        <f>IF($E9392="","",IFERROR(VLOOKUP(TRIM(E9392&amp;""),'Référentiel Articles'!$A$2:$F$634,4,FALSE),""))</f>
      </c>
      <c r="G9392" s="84">
        <f>IF($E9392="","",IFERROR(VLOOKUP(TRIM(E9392&amp;""),'Référentiel Articles'!$A$2:$F$634,5,FALSE),""))</f>
      </c>
      <c r="H9392" s="85" t="str">
        <v/>
      </c>
      <c r="I9392" s="84">
        <f>IF($E9392="","",IFERROR(VLOOKUP(TRIM(E9392&amp;""),'Référentiel Articles'!$A$2:$F$634,6,FALSE),""))</f>
      </c>
      <c r="J9392" s="90">
        <f>IF(OR($E9392="",$H9392=""),"",$H9392*$I9392)</f>
      </c>
      <c r="K9392" s="87" t="str">
        <v/>
      </c>
    </row>
    <row r="9393">
      <c r="A9393" s="74" t="str">
        <v/>
      </c>
      <c r="B9393" s="74" t="str">
        <v/>
      </c>
      <c r="C9393" s="75">
        <f>IF($E9393="","",IFERROR(VLOOKUP(TRIM(E9393&amp;""),'Référentiel Articles'!$A$2:$F$634,2,FALSE),""))</f>
      </c>
      <c r="D9393" s="75">
        <f>IF($E9393="","",IFERROR(VLOOKUP(TRIM(E9393&amp;""),'Référentiel Articles'!$A$2:$F$634,3,FALSE),""))</f>
      </c>
      <c r="E9393" s="74" t="str">
        <v/>
      </c>
      <c r="F9393" s="75">
        <f>IF($E9393="","",IFERROR(VLOOKUP(TRIM(E9393&amp;""),'Référentiel Articles'!$A$2:$F$634,4,FALSE),""))</f>
      </c>
      <c r="G9393" s="76">
        <f>IF($E9393="","",IFERROR(VLOOKUP(TRIM(E9393&amp;""),'Référentiel Articles'!$A$2:$F$634,5,FALSE),""))</f>
      </c>
      <c r="H9393" s="77" t="str">
        <v/>
      </c>
      <c r="I9393" s="76">
        <f>IF($E9393="","",IFERROR(VLOOKUP(TRIM(E9393&amp;""),'Référentiel Articles'!$A$2:$F$634,6,FALSE),""))</f>
      </c>
      <c r="J9393" s="78">
        <f>IF(OR($E9393="",$H9393=""),"",$H9393*$I9393)</f>
      </c>
      <c r="K9393" s="79" t="str">
        <v/>
      </c>
    </row>
    <row r="9394">
      <c r="A9394" s="81" t="str">
        <v/>
      </c>
      <c r="B9394" s="81" t="str">
        <v/>
      </c>
      <c r="C9394" s="83">
        <f>IF($E9394="","",IFERROR(VLOOKUP(TRIM(E9394&amp;""),'Référentiel Articles'!$A$2:$F$634,2,FALSE),""))</f>
      </c>
      <c r="D9394" s="83">
        <f>IF($E9394="","",IFERROR(VLOOKUP(TRIM(E9394&amp;""),'Référentiel Articles'!$A$2:$F$634,3,FALSE),""))</f>
      </c>
      <c r="E9394" s="81" t="str">
        <v/>
      </c>
      <c r="F9394" s="83">
        <f>IF($E9394="","",IFERROR(VLOOKUP(TRIM(E9394&amp;""),'Référentiel Articles'!$A$2:$F$634,4,FALSE),""))</f>
      </c>
      <c r="G9394" s="84">
        <f>IF($E9394="","",IFERROR(VLOOKUP(TRIM(E9394&amp;""),'Référentiel Articles'!$A$2:$F$634,5,FALSE),""))</f>
      </c>
      <c r="H9394" s="85" t="str">
        <v/>
      </c>
      <c r="I9394" s="84">
        <f>IF($E9394="","",IFERROR(VLOOKUP(TRIM(E9394&amp;""),'Référentiel Articles'!$A$2:$F$634,6,FALSE),""))</f>
      </c>
      <c r="J9394" s="90">
        <f>IF(OR($E9394="",$H9394=""),"",$H9394*$I9394)</f>
      </c>
      <c r="K9394" s="87" t="str">
        <v/>
      </c>
    </row>
    <row r="9395">
      <c r="A9395" s="74" t="str">
        <v/>
      </c>
      <c r="B9395" s="74" t="str">
        <v/>
      </c>
      <c r="C9395" s="75">
        <f>IF($E9395="","",IFERROR(VLOOKUP(TRIM(E9395&amp;""),'Référentiel Articles'!$A$2:$F$634,2,FALSE),""))</f>
      </c>
      <c r="D9395" s="75">
        <f>IF($E9395="","",IFERROR(VLOOKUP(TRIM(E9395&amp;""),'Référentiel Articles'!$A$2:$F$634,3,FALSE),""))</f>
      </c>
      <c r="E9395" s="74" t="str">
        <v/>
      </c>
      <c r="F9395" s="75">
        <f>IF($E9395="","",IFERROR(VLOOKUP(TRIM(E9395&amp;""),'Référentiel Articles'!$A$2:$F$634,4,FALSE),""))</f>
      </c>
      <c r="G9395" s="76">
        <f>IF($E9395="","",IFERROR(VLOOKUP(TRIM(E9395&amp;""),'Référentiel Articles'!$A$2:$F$634,5,FALSE),""))</f>
      </c>
      <c r="H9395" s="77" t="str">
        <v/>
      </c>
      <c r="I9395" s="76">
        <f>IF($E9395="","",IFERROR(VLOOKUP(TRIM(E9395&amp;""),'Référentiel Articles'!$A$2:$F$634,6,FALSE),""))</f>
      </c>
      <c r="J9395" s="78">
        <f>IF(OR($E9395="",$H9395=""),"",$H9395*$I9395)</f>
      </c>
      <c r="K9395" s="79" t="str">
        <v/>
      </c>
    </row>
    <row r="9396">
      <c r="A9396" s="81" t="str">
        <v/>
      </c>
      <c r="B9396" s="81" t="str">
        <v/>
      </c>
      <c r="C9396" s="83">
        <f>IF($E9396="","",IFERROR(VLOOKUP(TRIM(E9396&amp;""),'Référentiel Articles'!$A$2:$F$634,2,FALSE),""))</f>
      </c>
      <c r="D9396" s="83">
        <f>IF($E9396="","",IFERROR(VLOOKUP(TRIM(E9396&amp;""),'Référentiel Articles'!$A$2:$F$634,3,FALSE),""))</f>
      </c>
      <c r="E9396" s="81" t="str">
        <v/>
      </c>
      <c r="F9396" s="83">
        <f>IF($E9396="","",IFERROR(VLOOKUP(TRIM(E9396&amp;""),'Référentiel Articles'!$A$2:$F$634,4,FALSE),""))</f>
      </c>
      <c r="G9396" s="84">
        <f>IF($E9396="","",IFERROR(VLOOKUP(TRIM(E9396&amp;""),'Référentiel Articles'!$A$2:$F$634,5,FALSE),""))</f>
      </c>
      <c r="H9396" s="85" t="str">
        <v/>
      </c>
      <c r="I9396" s="84">
        <f>IF($E9396="","",IFERROR(VLOOKUP(TRIM(E9396&amp;""),'Référentiel Articles'!$A$2:$F$634,6,FALSE),""))</f>
      </c>
      <c r="J9396" s="90">
        <f>IF(OR($E9396="",$H9396=""),"",$H9396*$I9396)</f>
      </c>
      <c r="K9396" s="87" t="str">
        <v/>
      </c>
    </row>
    <row r="9397">
      <c r="A9397" s="74" t="str">
        <v/>
      </c>
      <c r="B9397" s="74" t="str">
        <v/>
      </c>
      <c r="C9397" s="75">
        <f>IF($E9397="","",IFERROR(VLOOKUP(TRIM(E9397&amp;""),'Référentiel Articles'!$A$2:$F$634,2,FALSE),""))</f>
      </c>
      <c r="D9397" s="75">
        <f>IF($E9397="","",IFERROR(VLOOKUP(TRIM(E9397&amp;""),'Référentiel Articles'!$A$2:$F$634,3,FALSE),""))</f>
      </c>
      <c r="E9397" s="74" t="str">
        <v/>
      </c>
      <c r="F9397" s="75">
        <f>IF($E9397="","",IFERROR(VLOOKUP(TRIM(E9397&amp;""),'Référentiel Articles'!$A$2:$F$634,4,FALSE),""))</f>
      </c>
      <c r="G9397" s="76">
        <f>IF($E9397="","",IFERROR(VLOOKUP(TRIM(E9397&amp;""),'Référentiel Articles'!$A$2:$F$634,5,FALSE),""))</f>
      </c>
      <c r="H9397" s="77" t="str">
        <v/>
      </c>
      <c r="I9397" s="76">
        <f>IF($E9397="","",IFERROR(VLOOKUP(TRIM(E9397&amp;""),'Référentiel Articles'!$A$2:$F$634,6,FALSE),""))</f>
      </c>
      <c r="J9397" s="78">
        <f>IF(OR($E9397="",$H9397=""),"",$H9397*$I9397)</f>
      </c>
      <c r="K9397" s="79" t="str">
        <v/>
      </c>
    </row>
    <row r="9398">
      <c r="A9398" s="81" t="str">
        <v/>
      </c>
      <c r="B9398" s="81" t="str">
        <v/>
      </c>
      <c r="C9398" s="83">
        <f>IF($E9398="","",IFERROR(VLOOKUP(TRIM(E9398&amp;""),'Référentiel Articles'!$A$2:$F$634,2,FALSE),""))</f>
      </c>
      <c r="D9398" s="83">
        <f>IF($E9398="","",IFERROR(VLOOKUP(TRIM(E9398&amp;""),'Référentiel Articles'!$A$2:$F$634,3,FALSE),""))</f>
      </c>
      <c r="E9398" s="81" t="str">
        <v/>
      </c>
      <c r="F9398" s="83">
        <f>IF($E9398="","",IFERROR(VLOOKUP(TRIM(E9398&amp;""),'Référentiel Articles'!$A$2:$F$634,4,FALSE),""))</f>
      </c>
      <c r="G9398" s="84">
        <f>IF($E9398="","",IFERROR(VLOOKUP(TRIM(E9398&amp;""),'Référentiel Articles'!$A$2:$F$634,5,FALSE),""))</f>
      </c>
      <c r="H9398" s="85" t="str">
        <v/>
      </c>
      <c r="I9398" s="84">
        <f>IF($E9398="","",IFERROR(VLOOKUP(TRIM(E9398&amp;""),'Référentiel Articles'!$A$2:$F$634,6,FALSE),""))</f>
      </c>
      <c r="J9398" s="90">
        <f>IF(OR($E9398="",$H9398=""),"",$H9398*$I9398)</f>
      </c>
      <c r="K9398" s="87" t="str">
        <v/>
      </c>
    </row>
    <row r="9399">
      <c r="A9399" s="74" t="str">
        <v/>
      </c>
      <c r="B9399" s="74" t="str">
        <v/>
      </c>
      <c r="C9399" s="75">
        <f>IF($E9399="","",IFERROR(VLOOKUP(TRIM(E9399&amp;""),'Référentiel Articles'!$A$2:$F$634,2,FALSE),""))</f>
      </c>
      <c r="D9399" s="75">
        <f>IF($E9399="","",IFERROR(VLOOKUP(TRIM(E9399&amp;""),'Référentiel Articles'!$A$2:$F$634,3,FALSE),""))</f>
      </c>
      <c r="E9399" s="74" t="str">
        <v/>
      </c>
      <c r="F9399" s="75">
        <f>IF($E9399="","",IFERROR(VLOOKUP(TRIM(E9399&amp;""),'Référentiel Articles'!$A$2:$F$634,4,FALSE),""))</f>
      </c>
      <c r="G9399" s="76">
        <f>IF($E9399="","",IFERROR(VLOOKUP(TRIM(E9399&amp;""),'Référentiel Articles'!$A$2:$F$634,5,FALSE),""))</f>
      </c>
      <c r="H9399" s="77" t="str">
        <v/>
      </c>
      <c r="I9399" s="76">
        <f>IF($E9399="","",IFERROR(VLOOKUP(TRIM(E9399&amp;""),'Référentiel Articles'!$A$2:$F$634,6,FALSE),""))</f>
      </c>
      <c r="J9399" s="78">
        <f>IF(OR($E9399="",$H9399=""),"",$H9399*$I9399)</f>
      </c>
      <c r="K9399" s="79" t="str">
        <v/>
      </c>
    </row>
    <row r="9400">
      <c r="A9400" s="81" t="str">
        <v/>
      </c>
      <c r="B9400" s="81" t="str">
        <v/>
      </c>
      <c r="C9400" s="83">
        <f>IF($E9400="","",IFERROR(VLOOKUP(TRIM(E9400&amp;""),'Référentiel Articles'!$A$2:$F$634,2,FALSE),""))</f>
      </c>
      <c r="D9400" s="83">
        <f>IF($E9400="","",IFERROR(VLOOKUP(TRIM(E9400&amp;""),'Référentiel Articles'!$A$2:$F$634,3,FALSE),""))</f>
      </c>
      <c r="E9400" s="81" t="str">
        <v/>
      </c>
      <c r="F9400" s="83">
        <f>IF($E9400="","",IFERROR(VLOOKUP(TRIM(E9400&amp;""),'Référentiel Articles'!$A$2:$F$634,4,FALSE),""))</f>
      </c>
      <c r="G9400" s="84">
        <f>IF($E9400="","",IFERROR(VLOOKUP(TRIM(E9400&amp;""),'Référentiel Articles'!$A$2:$F$634,5,FALSE),""))</f>
      </c>
      <c r="H9400" s="85" t="str">
        <v/>
      </c>
      <c r="I9400" s="84">
        <f>IF($E9400="","",IFERROR(VLOOKUP(TRIM(E9400&amp;""),'Référentiel Articles'!$A$2:$F$634,6,FALSE),""))</f>
      </c>
      <c r="J9400" s="90">
        <f>IF(OR($E9400="",$H9400=""),"",$H9400*$I9400)</f>
      </c>
      <c r="K9400" s="87" t="str">
        <v/>
      </c>
    </row>
    <row r="9401">
      <c r="A9401" s="74" t="str">
        <v/>
      </c>
      <c r="B9401" s="74" t="str">
        <v/>
      </c>
      <c r="C9401" s="75">
        <f>IF($E9401="","",IFERROR(VLOOKUP(TRIM(E9401&amp;""),'Référentiel Articles'!$A$2:$F$634,2,FALSE),""))</f>
      </c>
      <c r="D9401" s="75">
        <f>IF($E9401="","",IFERROR(VLOOKUP(TRIM(E9401&amp;""),'Référentiel Articles'!$A$2:$F$634,3,FALSE),""))</f>
      </c>
      <c r="E9401" s="74" t="str">
        <v/>
      </c>
      <c r="F9401" s="75">
        <f>IF($E9401="","",IFERROR(VLOOKUP(TRIM(E9401&amp;""),'Référentiel Articles'!$A$2:$F$634,4,FALSE),""))</f>
      </c>
      <c r="G9401" s="76">
        <f>IF($E9401="","",IFERROR(VLOOKUP(TRIM(E9401&amp;""),'Référentiel Articles'!$A$2:$F$634,5,FALSE),""))</f>
      </c>
      <c r="H9401" s="77" t="str">
        <v/>
      </c>
      <c r="I9401" s="76">
        <f>IF($E9401="","",IFERROR(VLOOKUP(TRIM(E9401&amp;""),'Référentiel Articles'!$A$2:$F$634,6,FALSE),""))</f>
      </c>
      <c r="J9401" s="78">
        <f>IF(OR($E9401="",$H9401=""),"",$H9401*$I9401)</f>
      </c>
      <c r="K9401" s="79" t="str">
        <v/>
      </c>
    </row>
    <row r="9402">
      <c r="A9402" s="81" t="str">
        <v/>
      </c>
      <c r="B9402" s="81" t="str">
        <v/>
      </c>
      <c r="C9402" s="83">
        <f>IF($E9402="","",IFERROR(VLOOKUP(TRIM(E9402&amp;""),'Référentiel Articles'!$A$2:$F$634,2,FALSE),""))</f>
      </c>
      <c r="D9402" s="83">
        <f>IF($E9402="","",IFERROR(VLOOKUP(TRIM(E9402&amp;""),'Référentiel Articles'!$A$2:$F$634,3,FALSE),""))</f>
      </c>
      <c r="E9402" s="81" t="str">
        <v/>
      </c>
      <c r="F9402" s="83">
        <f>IF($E9402="","",IFERROR(VLOOKUP(TRIM(E9402&amp;""),'Référentiel Articles'!$A$2:$F$634,4,FALSE),""))</f>
      </c>
      <c r="G9402" s="84">
        <f>IF($E9402="","",IFERROR(VLOOKUP(TRIM(E9402&amp;""),'Référentiel Articles'!$A$2:$F$634,5,FALSE),""))</f>
      </c>
      <c r="H9402" s="85" t="str">
        <v/>
      </c>
      <c r="I9402" s="84">
        <f>IF($E9402="","",IFERROR(VLOOKUP(TRIM(E9402&amp;""),'Référentiel Articles'!$A$2:$F$634,6,FALSE),""))</f>
      </c>
      <c r="J9402" s="90">
        <f>IF(OR($E9402="",$H9402=""),"",$H9402*$I9402)</f>
      </c>
      <c r="K9402" s="87" t="str">
        <v/>
      </c>
    </row>
    <row r="9403">
      <c r="A9403" s="74" t="str">
        <v/>
      </c>
      <c r="B9403" s="74" t="str">
        <v/>
      </c>
      <c r="C9403" s="75">
        <f>IF($E9403="","",IFERROR(VLOOKUP(TRIM(E9403&amp;""),'Référentiel Articles'!$A$2:$F$634,2,FALSE),""))</f>
      </c>
      <c r="D9403" s="75">
        <f>IF($E9403="","",IFERROR(VLOOKUP(TRIM(E9403&amp;""),'Référentiel Articles'!$A$2:$F$634,3,FALSE),""))</f>
      </c>
      <c r="E9403" s="74" t="str">
        <v/>
      </c>
      <c r="F9403" s="75">
        <f>IF($E9403="","",IFERROR(VLOOKUP(TRIM(E9403&amp;""),'Référentiel Articles'!$A$2:$F$634,4,FALSE),""))</f>
      </c>
      <c r="G9403" s="76">
        <f>IF($E9403="","",IFERROR(VLOOKUP(TRIM(E9403&amp;""),'Référentiel Articles'!$A$2:$F$634,5,FALSE),""))</f>
      </c>
      <c r="H9403" s="77" t="str">
        <v/>
      </c>
      <c r="I9403" s="76">
        <f>IF($E9403="","",IFERROR(VLOOKUP(TRIM(E9403&amp;""),'Référentiel Articles'!$A$2:$F$634,6,FALSE),""))</f>
      </c>
      <c r="J9403" s="78">
        <f>IF(OR($E9403="",$H9403=""),"",$H9403*$I9403)</f>
      </c>
      <c r="K9403" s="79" t="str">
        <v/>
      </c>
    </row>
    <row r="9404">
      <c r="A9404" s="81" t="str">
        <v/>
      </c>
      <c r="B9404" s="81" t="str">
        <v/>
      </c>
      <c r="C9404" s="83">
        <f>IF($E9404="","",IFERROR(VLOOKUP(TRIM(E9404&amp;""),'Référentiel Articles'!$A$2:$F$634,2,FALSE),""))</f>
      </c>
      <c r="D9404" s="83">
        <f>IF($E9404="","",IFERROR(VLOOKUP(TRIM(E9404&amp;""),'Référentiel Articles'!$A$2:$F$634,3,FALSE),""))</f>
      </c>
      <c r="E9404" s="81" t="str">
        <v/>
      </c>
      <c r="F9404" s="83">
        <f>IF($E9404="","",IFERROR(VLOOKUP(TRIM(E9404&amp;""),'Référentiel Articles'!$A$2:$F$634,4,FALSE),""))</f>
      </c>
      <c r="G9404" s="84">
        <f>IF($E9404="","",IFERROR(VLOOKUP(TRIM(E9404&amp;""),'Référentiel Articles'!$A$2:$F$634,5,FALSE),""))</f>
      </c>
      <c r="H9404" s="85" t="str">
        <v/>
      </c>
      <c r="I9404" s="84">
        <f>IF($E9404="","",IFERROR(VLOOKUP(TRIM(E9404&amp;""),'Référentiel Articles'!$A$2:$F$634,6,FALSE),""))</f>
      </c>
      <c r="J9404" s="90">
        <f>IF(OR($E9404="",$H9404=""),"",$H9404*$I9404)</f>
      </c>
      <c r="K9404" s="87" t="str">
        <v/>
      </c>
    </row>
    <row r="9405">
      <c r="A9405" s="74" t="str">
        <v/>
      </c>
      <c r="B9405" s="74" t="str">
        <v/>
      </c>
      <c r="C9405" s="75">
        <f>IF($E9405="","",IFERROR(VLOOKUP(TRIM(E9405&amp;""),'Référentiel Articles'!$A$2:$F$634,2,FALSE),""))</f>
      </c>
      <c r="D9405" s="75">
        <f>IF($E9405="","",IFERROR(VLOOKUP(TRIM(E9405&amp;""),'Référentiel Articles'!$A$2:$F$634,3,FALSE),""))</f>
      </c>
      <c r="E9405" s="74" t="str">
        <v/>
      </c>
      <c r="F9405" s="75">
        <f>IF($E9405="","",IFERROR(VLOOKUP(TRIM(E9405&amp;""),'Référentiel Articles'!$A$2:$F$634,4,FALSE),""))</f>
      </c>
      <c r="G9405" s="76">
        <f>IF($E9405="","",IFERROR(VLOOKUP(TRIM(E9405&amp;""),'Référentiel Articles'!$A$2:$F$634,5,FALSE),""))</f>
      </c>
      <c r="H9405" s="77" t="str">
        <v/>
      </c>
      <c r="I9405" s="76">
        <f>IF($E9405="","",IFERROR(VLOOKUP(TRIM(E9405&amp;""),'Référentiel Articles'!$A$2:$F$634,6,FALSE),""))</f>
      </c>
      <c r="J9405" s="78">
        <f>IF(OR($E9405="",$H9405=""),"",$H9405*$I9405)</f>
      </c>
      <c r="K9405" s="79" t="str">
        <v/>
      </c>
    </row>
    <row r="9406">
      <c r="A9406" s="81" t="str">
        <v/>
      </c>
      <c r="B9406" s="81" t="str">
        <v/>
      </c>
      <c r="C9406" s="83">
        <f>IF($E9406="","",IFERROR(VLOOKUP(TRIM(E9406&amp;""),'Référentiel Articles'!$A$2:$F$634,2,FALSE),""))</f>
      </c>
      <c r="D9406" s="83">
        <f>IF($E9406="","",IFERROR(VLOOKUP(TRIM(E9406&amp;""),'Référentiel Articles'!$A$2:$F$634,3,FALSE),""))</f>
      </c>
      <c r="E9406" s="81" t="str">
        <v/>
      </c>
      <c r="F9406" s="83">
        <f>IF($E9406="","",IFERROR(VLOOKUP(TRIM(E9406&amp;""),'Référentiel Articles'!$A$2:$F$634,4,FALSE),""))</f>
      </c>
      <c r="G9406" s="84">
        <f>IF($E9406="","",IFERROR(VLOOKUP(TRIM(E9406&amp;""),'Référentiel Articles'!$A$2:$F$634,5,FALSE),""))</f>
      </c>
      <c r="H9406" s="85" t="str">
        <v/>
      </c>
      <c r="I9406" s="84">
        <f>IF($E9406="","",IFERROR(VLOOKUP(TRIM(E9406&amp;""),'Référentiel Articles'!$A$2:$F$634,6,FALSE),""))</f>
      </c>
      <c r="J9406" s="90">
        <f>IF(OR($E9406="",$H9406=""),"",$H9406*$I9406)</f>
      </c>
      <c r="K9406" s="87" t="str">
        <v/>
      </c>
    </row>
    <row r="9407">
      <c r="A9407" s="74" t="str">
        <v/>
      </c>
      <c r="B9407" s="74" t="str">
        <v/>
      </c>
      <c r="C9407" s="75">
        <f>IF($E9407="","",IFERROR(VLOOKUP(TRIM(E9407&amp;""),'Référentiel Articles'!$A$2:$F$634,2,FALSE),""))</f>
      </c>
      <c r="D9407" s="75">
        <f>IF($E9407="","",IFERROR(VLOOKUP(TRIM(E9407&amp;""),'Référentiel Articles'!$A$2:$F$634,3,FALSE),""))</f>
      </c>
      <c r="E9407" s="74" t="str">
        <v/>
      </c>
      <c r="F9407" s="75">
        <f>IF($E9407="","",IFERROR(VLOOKUP(TRIM(E9407&amp;""),'Référentiel Articles'!$A$2:$F$634,4,FALSE),""))</f>
      </c>
      <c r="G9407" s="76">
        <f>IF($E9407="","",IFERROR(VLOOKUP(TRIM(E9407&amp;""),'Référentiel Articles'!$A$2:$F$634,5,FALSE),""))</f>
      </c>
      <c r="H9407" s="77" t="str">
        <v/>
      </c>
      <c r="I9407" s="76">
        <f>IF($E9407="","",IFERROR(VLOOKUP(TRIM(E9407&amp;""),'Référentiel Articles'!$A$2:$F$634,6,FALSE),""))</f>
      </c>
      <c r="J9407" s="78">
        <f>IF(OR($E9407="",$H9407=""),"",$H9407*$I9407)</f>
      </c>
      <c r="K9407" s="79" t="str">
        <v/>
      </c>
    </row>
    <row r="9408">
      <c r="A9408" s="81" t="str">
        <v/>
      </c>
      <c r="B9408" s="81" t="str">
        <v/>
      </c>
      <c r="C9408" s="83">
        <f>IF($E9408="","",IFERROR(VLOOKUP(TRIM(E9408&amp;""),'Référentiel Articles'!$A$2:$F$634,2,FALSE),""))</f>
      </c>
      <c r="D9408" s="83">
        <f>IF($E9408="","",IFERROR(VLOOKUP(TRIM(E9408&amp;""),'Référentiel Articles'!$A$2:$F$634,3,FALSE),""))</f>
      </c>
      <c r="E9408" s="81" t="str">
        <v/>
      </c>
      <c r="F9408" s="83">
        <f>IF($E9408="","",IFERROR(VLOOKUP(TRIM(E9408&amp;""),'Référentiel Articles'!$A$2:$F$634,4,FALSE),""))</f>
      </c>
      <c r="G9408" s="84">
        <f>IF($E9408="","",IFERROR(VLOOKUP(TRIM(E9408&amp;""),'Référentiel Articles'!$A$2:$F$634,5,FALSE),""))</f>
      </c>
      <c r="H9408" s="85" t="str">
        <v/>
      </c>
      <c r="I9408" s="84">
        <f>IF($E9408="","",IFERROR(VLOOKUP(TRIM(E9408&amp;""),'Référentiel Articles'!$A$2:$F$634,6,FALSE),""))</f>
      </c>
      <c r="J9408" s="90">
        <f>IF(OR($E9408="",$H9408=""),"",$H9408*$I9408)</f>
      </c>
      <c r="K9408" s="87" t="str">
        <v/>
      </c>
    </row>
    <row r="9409">
      <c r="A9409" s="74" t="str">
        <v/>
      </c>
      <c r="B9409" s="74" t="str">
        <v/>
      </c>
      <c r="C9409" s="75">
        <f>IF($E9409="","",IFERROR(VLOOKUP(TRIM(E9409&amp;""),'Référentiel Articles'!$A$2:$F$634,2,FALSE),""))</f>
      </c>
      <c r="D9409" s="75">
        <f>IF($E9409="","",IFERROR(VLOOKUP(TRIM(E9409&amp;""),'Référentiel Articles'!$A$2:$F$634,3,FALSE),""))</f>
      </c>
      <c r="E9409" s="74" t="str">
        <v/>
      </c>
      <c r="F9409" s="75">
        <f>IF($E9409="","",IFERROR(VLOOKUP(TRIM(E9409&amp;""),'Référentiel Articles'!$A$2:$F$634,4,FALSE),""))</f>
      </c>
      <c r="G9409" s="76">
        <f>IF($E9409="","",IFERROR(VLOOKUP(TRIM(E9409&amp;""),'Référentiel Articles'!$A$2:$F$634,5,FALSE),""))</f>
      </c>
      <c r="H9409" s="77" t="str">
        <v/>
      </c>
      <c r="I9409" s="76">
        <f>IF($E9409="","",IFERROR(VLOOKUP(TRIM(E9409&amp;""),'Référentiel Articles'!$A$2:$F$634,6,FALSE),""))</f>
      </c>
      <c r="J9409" s="78">
        <f>IF(OR($E9409="",$H9409=""),"",$H9409*$I9409)</f>
      </c>
      <c r="K9409" s="79" t="str">
        <v/>
      </c>
    </row>
    <row r="9410">
      <c r="A9410" s="81" t="str">
        <v/>
      </c>
      <c r="B9410" s="81" t="str">
        <v/>
      </c>
      <c r="C9410" s="83">
        <f>IF($E9410="","",IFERROR(VLOOKUP(TRIM(E9410&amp;""),'Référentiel Articles'!$A$2:$F$634,2,FALSE),""))</f>
      </c>
      <c r="D9410" s="83">
        <f>IF($E9410="","",IFERROR(VLOOKUP(TRIM(E9410&amp;""),'Référentiel Articles'!$A$2:$F$634,3,FALSE),""))</f>
      </c>
      <c r="E9410" s="81" t="str">
        <v/>
      </c>
      <c r="F9410" s="83">
        <f>IF($E9410="","",IFERROR(VLOOKUP(TRIM(E9410&amp;""),'Référentiel Articles'!$A$2:$F$634,4,FALSE),""))</f>
      </c>
      <c r="G9410" s="84">
        <f>IF($E9410="","",IFERROR(VLOOKUP(TRIM(E9410&amp;""),'Référentiel Articles'!$A$2:$F$634,5,FALSE),""))</f>
      </c>
      <c r="H9410" s="85" t="str">
        <v/>
      </c>
      <c r="I9410" s="84">
        <f>IF($E9410="","",IFERROR(VLOOKUP(TRIM(E9410&amp;""),'Référentiel Articles'!$A$2:$F$634,6,FALSE),""))</f>
      </c>
      <c r="J9410" s="90">
        <f>IF(OR($E9410="",$H9410=""),"",$H9410*$I9410)</f>
      </c>
      <c r="K9410" s="87" t="str">
        <v/>
      </c>
    </row>
    <row r="9411">
      <c r="A9411" s="74" t="str">
        <v/>
      </c>
      <c r="B9411" s="74" t="str">
        <v/>
      </c>
      <c r="C9411" s="75">
        <f>IF($E9411="","",IFERROR(VLOOKUP(TRIM(E9411&amp;""),'Référentiel Articles'!$A$2:$F$634,2,FALSE),""))</f>
      </c>
      <c r="D9411" s="75">
        <f>IF($E9411="","",IFERROR(VLOOKUP(TRIM(E9411&amp;""),'Référentiel Articles'!$A$2:$F$634,3,FALSE),""))</f>
      </c>
      <c r="E9411" s="74" t="str">
        <v/>
      </c>
      <c r="F9411" s="75">
        <f>IF($E9411="","",IFERROR(VLOOKUP(TRIM(E9411&amp;""),'Référentiel Articles'!$A$2:$F$634,4,FALSE),""))</f>
      </c>
      <c r="G9411" s="76">
        <f>IF($E9411="","",IFERROR(VLOOKUP(TRIM(E9411&amp;""),'Référentiel Articles'!$A$2:$F$634,5,FALSE),""))</f>
      </c>
      <c r="H9411" s="77" t="str">
        <v/>
      </c>
      <c r="I9411" s="76">
        <f>IF($E9411="","",IFERROR(VLOOKUP(TRIM(E9411&amp;""),'Référentiel Articles'!$A$2:$F$634,6,FALSE),""))</f>
      </c>
      <c r="J9411" s="78">
        <f>IF(OR($E9411="",$H9411=""),"",$H9411*$I9411)</f>
      </c>
      <c r="K9411" s="79" t="str">
        <v/>
      </c>
    </row>
    <row r="9412">
      <c r="A9412" s="81" t="str">
        <v/>
      </c>
      <c r="B9412" s="81" t="str">
        <v/>
      </c>
      <c r="C9412" s="83">
        <f>IF($E9412="","",IFERROR(VLOOKUP(TRIM(E9412&amp;""),'Référentiel Articles'!$A$2:$F$634,2,FALSE),""))</f>
      </c>
      <c r="D9412" s="83">
        <f>IF($E9412="","",IFERROR(VLOOKUP(TRIM(E9412&amp;""),'Référentiel Articles'!$A$2:$F$634,3,FALSE),""))</f>
      </c>
      <c r="E9412" s="81" t="str">
        <v/>
      </c>
      <c r="F9412" s="83">
        <f>IF($E9412="","",IFERROR(VLOOKUP(TRIM(E9412&amp;""),'Référentiel Articles'!$A$2:$F$634,4,FALSE),""))</f>
      </c>
      <c r="G9412" s="84">
        <f>IF($E9412="","",IFERROR(VLOOKUP(TRIM(E9412&amp;""),'Référentiel Articles'!$A$2:$F$634,5,FALSE),""))</f>
      </c>
      <c r="H9412" s="85" t="str">
        <v/>
      </c>
      <c r="I9412" s="84">
        <f>IF($E9412="","",IFERROR(VLOOKUP(TRIM(E9412&amp;""),'Référentiel Articles'!$A$2:$F$634,6,FALSE),""))</f>
      </c>
      <c r="J9412" s="90">
        <f>IF(OR($E9412="",$H9412=""),"",$H9412*$I9412)</f>
      </c>
      <c r="K9412" s="87" t="str">
        <v/>
      </c>
    </row>
    <row r="9413">
      <c r="A9413" s="74" t="str">
        <v/>
      </c>
      <c r="B9413" s="74" t="str">
        <v/>
      </c>
      <c r="C9413" s="75">
        <f>IF($E9413="","",IFERROR(VLOOKUP(TRIM(E9413&amp;""),'Référentiel Articles'!$A$2:$F$634,2,FALSE),""))</f>
      </c>
      <c r="D9413" s="75">
        <f>IF($E9413="","",IFERROR(VLOOKUP(TRIM(E9413&amp;""),'Référentiel Articles'!$A$2:$F$634,3,FALSE),""))</f>
      </c>
      <c r="E9413" s="74" t="str">
        <v/>
      </c>
      <c r="F9413" s="75">
        <f>IF($E9413="","",IFERROR(VLOOKUP(TRIM(E9413&amp;""),'Référentiel Articles'!$A$2:$F$634,4,FALSE),""))</f>
      </c>
      <c r="G9413" s="76">
        <f>IF($E9413="","",IFERROR(VLOOKUP(TRIM(E9413&amp;""),'Référentiel Articles'!$A$2:$F$634,5,FALSE),""))</f>
      </c>
      <c r="H9413" s="77" t="str">
        <v/>
      </c>
      <c r="I9413" s="76">
        <f>IF($E9413="","",IFERROR(VLOOKUP(TRIM(E9413&amp;""),'Référentiel Articles'!$A$2:$F$634,6,FALSE),""))</f>
      </c>
      <c r="J9413" s="78">
        <f>IF(OR($E9413="",$H9413=""),"",$H9413*$I9413)</f>
      </c>
      <c r="K9413" s="79" t="str">
        <v/>
      </c>
    </row>
    <row r="9414">
      <c r="A9414" s="81" t="str">
        <v/>
      </c>
      <c r="B9414" s="81" t="str">
        <v/>
      </c>
      <c r="C9414" s="83">
        <f>IF($E9414="","",IFERROR(VLOOKUP(TRIM(E9414&amp;""),'Référentiel Articles'!$A$2:$F$634,2,FALSE),""))</f>
      </c>
      <c r="D9414" s="83">
        <f>IF($E9414="","",IFERROR(VLOOKUP(TRIM(E9414&amp;""),'Référentiel Articles'!$A$2:$F$634,3,FALSE),""))</f>
      </c>
      <c r="E9414" s="81" t="str">
        <v/>
      </c>
      <c r="F9414" s="83">
        <f>IF($E9414="","",IFERROR(VLOOKUP(TRIM(E9414&amp;""),'Référentiel Articles'!$A$2:$F$634,4,FALSE),""))</f>
      </c>
      <c r="G9414" s="84">
        <f>IF($E9414="","",IFERROR(VLOOKUP(TRIM(E9414&amp;""),'Référentiel Articles'!$A$2:$F$634,5,FALSE),""))</f>
      </c>
      <c r="H9414" s="85" t="str">
        <v/>
      </c>
      <c r="I9414" s="84">
        <f>IF($E9414="","",IFERROR(VLOOKUP(TRIM(E9414&amp;""),'Référentiel Articles'!$A$2:$F$634,6,FALSE),""))</f>
      </c>
      <c r="J9414" s="90">
        <f>IF(OR($E9414="",$H9414=""),"",$H9414*$I9414)</f>
      </c>
      <c r="K9414" s="87" t="str">
        <v/>
      </c>
    </row>
    <row r="9415">
      <c r="A9415" s="74" t="str">
        <v/>
      </c>
      <c r="B9415" s="74" t="str">
        <v/>
      </c>
      <c r="C9415" s="75">
        <f>IF($E9415="","",IFERROR(VLOOKUP(TRIM(E9415&amp;""),'Référentiel Articles'!$A$2:$F$634,2,FALSE),""))</f>
      </c>
      <c r="D9415" s="75">
        <f>IF($E9415="","",IFERROR(VLOOKUP(TRIM(E9415&amp;""),'Référentiel Articles'!$A$2:$F$634,3,FALSE),""))</f>
      </c>
      <c r="E9415" s="74" t="str">
        <v/>
      </c>
      <c r="F9415" s="75">
        <f>IF($E9415="","",IFERROR(VLOOKUP(TRIM(E9415&amp;""),'Référentiel Articles'!$A$2:$F$634,4,FALSE),""))</f>
      </c>
      <c r="G9415" s="76">
        <f>IF($E9415="","",IFERROR(VLOOKUP(TRIM(E9415&amp;""),'Référentiel Articles'!$A$2:$F$634,5,FALSE),""))</f>
      </c>
      <c r="H9415" s="77" t="str">
        <v/>
      </c>
      <c r="I9415" s="76">
        <f>IF($E9415="","",IFERROR(VLOOKUP(TRIM(E9415&amp;""),'Référentiel Articles'!$A$2:$F$634,6,FALSE),""))</f>
      </c>
      <c r="J9415" s="78">
        <f>IF(OR($E9415="",$H9415=""),"",$H9415*$I9415)</f>
      </c>
      <c r="K9415" s="79" t="str">
        <v/>
      </c>
    </row>
    <row r="9416">
      <c r="A9416" s="81" t="str">
        <v/>
      </c>
      <c r="B9416" s="81" t="str">
        <v/>
      </c>
      <c r="C9416" s="83">
        <f>IF($E9416="","",IFERROR(VLOOKUP(TRIM(E9416&amp;""),'Référentiel Articles'!$A$2:$F$634,2,FALSE),""))</f>
      </c>
      <c r="D9416" s="83">
        <f>IF($E9416="","",IFERROR(VLOOKUP(TRIM(E9416&amp;""),'Référentiel Articles'!$A$2:$F$634,3,FALSE),""))</f>
      </c>
      <c r="E9416" s="81" t="str">
        <v/>
      </c>
      <c r="F9416" s="83">
        <f>IF($E9416="","",IFERROR(VLOOKUP(TRIM(E9416&amp;""),'Référentiel Articles'!$A$2:$F$634,4,FALSE),""))</f>
      </c>
      <c r="G9416" s="84">
        <f>IF($E9416="","",IFERROR(VLOOKUP(TRIM(E9416&amp;""),'Référentiel Articles'!$A$2:$F$634,5,FALSE),""))</f>
      </c>
      <c r="H9416" s="85" t="str">
        <v/>
      </c>
      <c r="I9416" s="84">
        <f>IF($E9416="","",IFERROR(VLOOKUP(TRIM(E9416&amp;""),'Référentiel Articles'!$A$2:$F$634,6,FALSE),""))</f>
      </c>
      <c r="J9416" s="90">
        <f>IF(OR($E9416="",$H9416=""),"",$H9416*$I9416)</f>
      </c>
      <c r="K9416" s="87" t="str">
        <v/>
      </c>
    </row>
    <row r="9417">
      <c r="A9417" s="74" t="str">
        <v/>
      </c>
      <c r="B9417" s="74" t="str">
        <v/>
      </c>
      <c r="C9417" s="75">
        <f>IF($E9417="","",IFERROR(VLOOKUP(TRIM(E9417&amp;""),'Référentiel Articles'!$A$2:$F$634,2,FALSE),""))</f>
      </c>
      <c r="D9417" s="75">
        <f>IF($E9417="","",IFERROR(VLOOKUP(TRIM(E9417&amp;""),'Référentiel Articles'!$A$2:$F$634,3,FALSE),""))</f>
      </c>
      <c r="E9417" s="74" t="str">
        <v/>
      </c>
      <c r="F9417" s="75">
        <f>IF($E9417="","",IFERROR(VLOOKUP(TRIM(E9417&amp;""),'Référentiel Articles'!$A$2:$F$634,4,FALSE),""))</f>
      </c>
      <c r="G9417" s="76">
        <f>IF($E9417="","",IFERROR(VLOOKUP(TRIM(E9417&amp;""),'Référentiel Articles'!$A$2:$F$634,5,FALSE),""))</f>
      </c>
      <c r="H9417" s="77" t="str">
        <v/>
      </c>
      <c r="I9417" s="76">
        <f>IF($E9417="","",IFERROR(VLOOKUP(TRIM(E9417&amp;""),'Référentiel Articles'!$A$2:$F$634,6,FALSE),""))</f>
      </c>
      <c r="J9417" s="78">
        <f>IF(OR($E9417="",$H9417=""),"",$H9417*$I9417)</f>
      </c>
      <c r="K9417" s="79" t="str">
        <v/>
      </c>
    </row>
    <row r="9418">
      <c r="A9418" s="81" t="str">
        <v/>
      </c>
      <c r="B9418" s="81" t="str">
        <v/>
      </c>
      <c r="C9418" s="83">
        <f>IF($E9418="","",IFERROR(VLOOKUP(TRIM(E9418&amp;""),'Référentiel Articles'!$A$2:$F$634,2,FALSE),""))</f>
      </c>
      <c r="D9418" s="83">
        <f>IF($E9418="","",IFERROR(VLOOKUP(TRIM(E9418&amp;""),'Référentiel Articles'!$A$2:$F$634,3,FALSE),""))</f>
      </c>
      <c r="E9418" s="81" t="str">
        <v/>
      </c>
      <c r="F9418" s="83">
        <f>IF($E9418="","",IFERROR(VLOOKUP(TRIM(E9418&amp;""),'Référentiel Articles'!$A$2:$F$634,4,FALSE),""))</f>
      </c>
      <c r="G9418" s="84">
        <f>IF($E9418="","",IFERROR(VLOOKUP(TRIM(E9418&amp;""),'Référentiel Articles'!$A$2:$F$634,5,FALSE),""))</f>
      </c>
      <c r="H9418" s="85" t="str">
        <v/>
      </c>
      <c r="I9418" s="84">
        <f>IF($E9418="","",IFERROR(VLOOKUP(TRIM(E9418&amp;""),'Référentiel Articles'!$A$2:$F$634,6,FALSE),""))</f>
      </c>
      <c r="J9418" s="90">
        <f>IF(OR($E9418="",$H9418=""),"",$H9418*$I9418)</f>
      </c>
      <c r="K9418" s="87" t="str">
        <v/>
      </c>
    </row>
    <row r="9419">
      <c r="A9419" s="74" t="str">
        <v/>
      </c>
      <c r="B9419" s="74" t="str">
        <v/>
      </c>
      <c r="C9419" s="75">
        <f>IF($E9419="","",IFERROR(VLOOKUP(TRIM(E9419&amp;""),'Référentiel Articles'!$A$2:$F$634,2,FALSE),""))</f>
      </c>
      <c r="D9419" s="75">
        <f>IF($E9419="","",IFERROR(VLOOKUP(TRIM(E9419&amp;""),'Référentiel Articles'!$A$2:$F$634,3,FALSE),""))</f>
      </c>
      <c r="E9419" s="74" t="str">
        <v/>
      </c>
      <c r="F9419" s="75">
        <f>IF($E9419="","",IFERROR(VLOOKUP(TRIM(E9419&amp;""),'Référentiel Articles'!$A$2:$F$634,4,FALSE),""))</f>
      </c>
      <c r="G9419" s="76">
        <f>IF($E9419="","",IFERROR(VLOOKUP(TRIM(E9419&amp;""),'Référentiel Articles'!$A$2:$F$634,5,FALSE),""))</f>
      </c>
      <c r="H9419" s="77" t="str">
        <v/>
      </c>
      <c r="I9419" s="76">
        <f>IF($E9419="","",IFERROR(VLOOKUP(TRIM(E9419&amp;""),'Référentiel Articles'!$A$2:$F$634,6,FALSE),""))</f>
      </c>
      <c r="J9419" s="78">
        <f>IF(OR($E9419="",$H9419=""),"",$H9419*$I9419)</f>
      </c>
      <c r="K9419" s="79" t="str">
        <v/>
      </c>
    </row>
    <row r="9420">
      <c r="A9420" s="81" t="str">
        <v/>
      </c>
      <c r="B9420" s="81" t="str">
        <v/>
      </c>
      <c r="C9420" s="83">
        <f>IF($E9420="","",IFERROR(VLOOKUP(TRIM(E9420&amp;""),'Référentiel Articles'!$A$2:$F$634,2,FALSE),""))</f>
      </c>
      <c r="D9420" s="83">
        <f>IF($E9420="","",IFERROR(VLOOKUP(TRIM(E9420&amp;""),'Référentiel Articles'!$A$2:$F$634,3,FALSE),""))</f>
      </c>
      <c r="E9420" s="81" t="str">
        <v/>
      </c>
      <c r="F9420" s="83">
        <f>IF($E9420="","",IFERROR(VLOOKUP(TRIM(E9420&amp;""),'Référentiel Articles'!$A$2:$F$634,4,FALSE),""))</f>
      </c>
      <c r="G9420" s="84">
        <f>IF($E9420="","",IFERROR(VLOOKUP(TRIM(E9420&amp;""),'Référentiel Articles'!$A$2:$F$634,5,FALSE),""))</f>
      </c>
      <c r="H9420" s="85" t="str">
        <v/>
      </c>
      <c r="I9420" s="84">
        <f>IF($E9420="","",IFERROR(VLOOKUP(TRIM(E9420&amp;""),'Référentiel Articles'!$A$2:$F$634,6,FALSE),""))</f>
      </c>
      <c r="J9420" s="90">
        <f>IF(OR($E9420="",$H9420=""),"",$H9420*$I9420)</f>
      </c>
      <c r="K9420" s="87" t="str">
        <v/>
      </c>
    </row>
    <row r="9421">
      <c r="A9421" s="74" t="str">
        <v/>
      </c>
      <c r="B9421" s="74" t="str">
        <v/>
      </c>
      <c r="C9421" s="75">
        <f>IF($E9421="","",IFERROR(VLOOKUP(TRIM(E9421&amp;""),'Référentiel Articles'!$A$2:$F$634,2,FALSE),""))</f>
      </c>
      <c r="D9421" s="75">
        <f>IF($E9421="","",IFERROR(VLOOKUP(TRIM(E9421&amp;""),'Référentiel Articles'!$A$2:$F$634,3,FALSE),""))</f>
      </c>
      <c r="E9421" s="74" t="str">
        <v/>
      </c>
      <c r="F9421" s="75">
        <f>IF($E9421="","",IFERROR(VLOOKUP(TRIM(E9421&amp;""),'Référentiel Articles'!$A$2:$F$634,4,FALSE),""))</f>
      </c>
      <c r="G9421" s="76">
        <f>IF($E9421="","",IFERROR(VLOOKUP(TRIM(E9421&amp;""),'Référentiel Articles'!$A$2:$F$634,5,FALSE),""))</f>
      </c>
      <c r="H9421" s="77" t="str">
        <v/>
      </c>
      <c r="I9421" s="76">
        <f>IF($E9421="","",IFERROR(VLOOKUP(TRIM(E9421&amp;""),'Référentiel Articles'!$A$2:$F$634,6,FALSE),""))</f>
      </c>
      <c r="J9421" s="78">
        <f>IF(OR($E9421="",$H9421=""),"",$H9421*$I9421)</f>
      </c>
      <c r="K9421" s="79" t="str">
        <v/>
      </c>
    </row>
    <row r="9422">
      <c r="A9422" s="81" t="str">
        <v/>
      </c>
      <c r="B9422" s="81" t="str">
        <v/>
      </c>
      <c r="C9422" s="83">
        <f>IF($E9422="","",IFERROR(VLOOKUP(TRIM(E9422&amp;""),'Référentiel Articles'!$A$2:$F$634,2,FALSE),""))</f>
      </c>
      <c r="D9422" s="83">
        <f>IF($E9422="","",IFERROR(VLOOKUP(TRIM(E9422&amp;""),'Référentiel Articles'!$A$2:$F$634,3,FALSE),""))</f>
      </c>
      <c r="E9422" s="81" t="str">
        <v/>
      </c>
      <c r="F9422" s="83">
        <f>IF($E9422="","",IFERROR(VLOOKUP(TRIM(E9422&amp;""),'Référentiel Articles'!$A$2:$F$634,4,FALSE),""))</f>
      </c>
      <c r="G9422" s="84">
        <f>IF($E9422="","",IFERROR(VLOOKUP(TRIM(E9422&amp;""),'Référentiel Articles'!$A$2:$F$634,5,FALSE),""))</f>
      </c>
      <c r="H9422" s="85" t="str">
        <v/>
      </c>
      <c r="I9422" s="84">
        <f>IF($E9422="","",IFERROR(VLOOKUP(TRIM(E9422&amp;""),'Référentiel Articles'!$A$2:$F$634,6,FALSE),""))</f>
      </c>
      <c r="J9422" s="90">
        <f>IF(OR($E9422="",$H9422=""),"",$H9422*$I9422)</f>
      </c>
      <c r="K9422" s="87" t="str">
        <v/>
      </c>
    </row>
    <row r="9423">
      <c r="A9423" s="74" t="str">
        <v/>
      </c>
      <c r="B9423" s="74" t="str">
        <v/>
      </c>
      <c r="C9423" s="75">
        <f>IF($E9423="","",IFERROR(VLOOKUP(TRIM(E9423&amp;""),'Référentiel Articles'!$A$2:$F$634,2,FALSE),""))</f>
      </c>
      <c r="D9423" s="75">
        <f>IF($E9423="","",IFERROR(VLOOKUP(TRIM(E9423&amp;""),'Référentiel Articles'!$A$2:$F$634,3,FALSE),""))</f>
      </c>
      <c r="E9423" s="74" t="str">
        <v/>
      </c>
      <c r="F9423" s="75">
        <f>IF($E9423="","",IFERROR(VLOOKUP(TRIM(E9423&amp;""),'Référentiel Articles'!$A$2:$F$634,4,FALSE),""))</f>
      </c>
      <c r="G9423" s="76">
        <f>IF($E9423="","",IFERROR(VLOOKUP(TRIM(E9423&amp;""),'Référentiel Articles'!$A$2:$F$634,5,FALSE),""))</f>
      </c>
      <c r="H9423" s="77" t="str">
        <v/>
      </c>
      <c r="I9423" s="76">
        <f>IF($E9423="","",IFERROR(VLOOKUP(TRIM(E9423&amp;""),'Référentiel Articles'!$A$2:$F$634,6,FALSE),""))</f>
      </c>
      <c r="J9423" s="78">
        <f>IF(OR($E9423="",$H9423=""),"",$H9423*$I9423)</f>
      </c>
      <c r="K9423" s="79" t="str">
        <v/>
      </c>
    </row>
    <row r="9424">
      <c r="A9424" s="81" t="str">
        <v/>
      </c>
      <c r="B9424" s="81" t="str">
        <v/>
      </c>
      <c r="C9424" s="83">
        <f>IF($E9424="","",IFERROR(VLOOKUP(TRIM(E9424&amp;""),'Référentiel Articles'!$A$2:$F$634,2,FALSE),""))</f>
      </c>
      <c r="D9424" s="83">
        <f>IF($E9424="","",IFERROR(VLOOKUP(TRIM(E9424&amp;""),'Référentiel Articles'!$A$2:$F$634,3,FALSE),""))</f>
      </c>
      <c r="E9424" s="81" t="str">
        <v/>
      </c>
      <c r="F9424" s="83">
        <f>IF($E9424="","",IFERROR(VLOOKUP(TRIM(E9424&amp;""),'Référentiel Articles'!$A$2:$F$634,4,FALSE),""))</f>
      </c>
      <c r="G9424" s="84">
        <f>IF($E9424="","",IFERROR(VLOOKUP(TRIM(E9424&amp;""),'Référentiel Articles'!$A$2:$F$634,5,FALSE),""))</f>
      </c>
      <c r="H9424" s="85" t="str">
        <v/>
      </c>
      <c r="I9424" s="84">
        <f>IF($E9424="","",IFERROR(VLOOKUP(TRIM(E9424&amp;""),'Référentiel Articles'!$A$2:$F$634,6,FALSE),""))</f>
      </c>
      <c r="J9424" s="90">
        <f>IF(OR($E9424="",$H9424=""),"",$H9424*$I9424)</f>
      </c>
      <c r="K9424" s="87" t="str">
        <v/>
      </c>
    </row>
    <row r="9425">
      <c r="A9425" s="74" t="str">
        <v/>
      </c>
      <c r="B9425" s="74" t="str">
        <v/>
      </c>
      <c r="C9425" s="75">
        <f>IF($E9425="","",IFERROR(VLOOKUP(TRIM(E9425&amp;""),'Référentiel Articles'!$A$2:$F$634,2,FALSE),""))</f>
      </c>
      <c r="D9425" s="75">
        <f>IF($E9425="","",IFERROR(VLOOKUP(TRIM(E9425&amp;""),'Référentiel Articles'!$A$2:$F$634,3,FALSE),""))</f>
      </c>
      <c r="E9425" s="74" t="str">
        <v/>
      </c>
      <c r="F9425" s="75">
        <f>IF($E9425="","",IFERROR(VLOOKUP(TRIM(E9425&amp;""),'Référentiel Articles'!$A$2:$F$634,4,FALSE),""))</f>
      </c>
      <c r="G9425" s="76">
        <f>IF($E9425="","",IFERROR(VLOOKUP(TRIM(E9425&amp;""),'Référentiel Articles'!$A$2:$F$634,5,FALSE),""))</f>
      </c>
      <c r="H9425" s="77" t="str">
        <v/>
      </c>
      <c r="I9425" s="76">
        <f>IF($E9425="","",IFERROR(VLOOKUP(TRIM(E9425&amp;""),'Référentiel Articles'!$A$2:$F$634,6,FALSE),""))</f>
      </c>
      <c r="J9425" s="78">
        <f>IF(OR($E9425="",$H9425=""),"",$H9425*$I9425)</f>
      </c>
      <c r="K9425" s="79" t="str">
        <v/>
      </c>
    </row>
    <row r="9426">
      <c r="A9426" s="81" t="str">
        <v/>
      </c>
      <c r="B9426" s="81" t="str">
        <v/>
      </c>
      <c r="C9426" s="83">
        <f>IF($E9426="","",IFERROR(VLOOKUP(TRIM(E9426&amp;""),'Référentiel Articles'!$A$2:$F$634,2,FALSE),""))</f>
      </c>
      <c r="D9426" s="83">
        <f>IF($E9426="","",IFERROR(VLOOKUP(TRIM(E9426&amp;""),'Référentiel Articles'!$A$2:$F$634,3,FALSE),""))</f>
      </c>
      <c r="E9426" s="81" t="str">
        <v/>
      </c>
      <c r="F9426" s="83">
        <f>IF($E9426="","",IFERROR(VLOOKUP(TRIM(E9426&amp;""),'Référentiel Articles'!$A$2:$F$634,4,FALSE),""))</f>
      </c>
      <c r="G9426" s="84">
        <f>IF($E9426="","",IFERROR(VLOOKUP(TRIM(E9426&amp;""),'Référentiel Articles'!$A$2:$F$634,5,FALSE),""))</f>
      </c>
      <c r="H9426" s="85" t="str">
        <v/>
      </c>
      <c r="I9426" s="84">
        <f>IF($E9426="","",IFERROR(VLOOKUP(TRIM(E9426&amp;""),'Référentiel Articles'!$A$2:$F$634,6,FALSE),""))</f>
      </c>
      <c r="J9426" s="90">
        <f>IF(OR($E9426="",$H9426=""),"",$H9426*$I9426)</f>
      </c>
      <c r="K9426" s="87" t="str">
        <v/>
      </c>
    </row>
    <row r="9427">
      <c r="A9427" s="74" t="str">
        <v/>
      </c>
      <c r="B9427" s="74" t="str">
        <v/>
      </c>
      <c r="C9427" s="75">
        <f>IF($E9427="","",IFERROR(VLOOKUP(TRIM(E9427&amp;""),'Référentiel Articles'!$A$2:$F$634,2,FALSE),""))</f>
      </c>
      <c r="D9427" s="75">
        <f>IF($E9427="","",IFERROR(VLOOKUP(TRIM(E9427&amp;""),'Référentiel Articles'!$A$2:$F$634,3,FALSE),""))</f>
      </c>
      <c r="E9427" s="74" t="str">
        <v/>
      </c>
      <c r="F9427" s="75">
        <f>IF($E9427="","",IFERROR(VLOOKUP(TRIM(E9427&amp;""),'Référentiel Articles'!$A$2:$F$634,4,FALSE),""))</f>
      </c>
      <c r="G9427" s="76">
        <f>IF($E9427="","",IFERROR(VLOOKUP(TRIM(E9427&amp;""),'Référentiel Articles'!$A$2:$F$634,5,FALSE),""))</f>
      </c>
      <c r="H9427" s="77" t="str">
        <v/>
      </c>
      <c r="I9427" s="76">
        <f>IF($E9427="","",IFERROR(VLOOKUP(TRIM(E9427&amp;""),'Référentiel Articles'!$A$2:$F$634,6,FALSE),""))</f>
      </c>
      <c r="J9427" s="78">
        <f>IF(OR($E9427="",$H9427=""),"",$H9427*$I9427)</f>
      </c>
      <c r="K9427" s="79" t="str">
        <v/>
      </c>
    </row>
    <row r="9428">
      <c r="A9428" s="81" t="str">
        <v/>
      </c>
      <c r="B9428" s="81" t="str">
        <v/>
      </c>
      <c r="C9428" s="83">
        <f>IF($E9428="","",IFERROR(VLOOKUP(TRIM(E9428&amp;""),'Référentiel Articles'!$A$2:$F$634,2,FALSE),""))</f>
      </c>
      <c r="D9428" s="83">
        <f>IF($E9428="","",IFERROR(VLOOKUP(TRIM(E9428&amp;""),'Référentiel Articles'!$A$2:$F$634,3,FALSE),""))</f>
      </c>
      <c r="E9428" s="81" t="str">
        <v/>
      </c>
      <c r="F9428" s="83">
        <f>IF($E9428="","",IFERROR(VLOOKUP(TRIM(E9428&amp;""),'Référentiel Articles'!$A$2:$F$634,4,FALSE),""))</f>
      </c>
      <c r="G9428" s="84">
        <f>IF($E9428="","",IFERROR(VLOOKUP(TRIM(E9428&amp;""),'Référentiel Articles'!$A$2:$F$634,5,FALSE),""))</f>
      </c>
      <c r="H9428" s="85" t="str">
        <v/>
      </c>
      <c r="I9428" s="84">
        <f>IF($E9428="","",IFERROR(VLOOKUP(TRIM(E9428&amp;""),'Référentiel Articles'!$A$2:$F$634,6,FALSE),""))</f>
      </c>
      <c r="J9428" s="90">
        <f>IF(OR($E9428="",$H9428=""),"",$H9428*$I9428)</f>
      </c>
      <c r="K9428" s="87" t="str">
        <v/>
      </c>
    </row>
    <row r="9429">
      <c r="A9429" s="74" t="str">
        <v/>
      </c>
      <c r="B9429" s="74" t="str">
        <v/>
      </c>
      <c r="C9429" s="75">
        <f>IF($E9429="","",IFERROR(VLOOKUP(TRIM(E9429&amp;""),'Référentiel Articles'!$A$2:$F$634,2,FALSE),""))</f>
      </c>
      <c r="D9429" s="75">
        <f>IF($E9429="","",IFERROR(VLOOKUP(TRIM(E9429&amp;""),'Référentiel Articles'!$A$2:$F$634,3,FALSE),""))</f>
      </c>
      <c r="E9429" s="74" t="str">
        <v/>
      </c>
      <c r="F9429" s="75">
        <f>IF($E9429="","",IFERROR(VLOOKUP(TRIM(E9429&amp;""),'Référentiel Articles'!$A$2:$F$634,4,FALSE),""))</f>
      </c>
      <c r="G9429" s="76">
        <f>IF($E9429="","",IFERROR(VLOOKUP(TRIM(E9429&amp;""),'Référentiel Articles'!$A$2:$F$634,5,FALSE),""))</f>
      </c>
      <c r="H9429" s="77" t="str">
        <v/>
      </c>
      <c r="I9429" s="76">
        <f>IF($E9429="","",IFERROR(VLOOKUP(TRIM(E9429&amp;""),'Référentiel Articles'!$A$2:$F$634,6,FALSE),""))</f>
      </c>
      <c r="J9429" s="78">
        <f>IF(OR($E9429="",$H9429=""),"",$H9429*$I9429)</f>
      </c>
      <c r="K9429" s="79" t="str">
        <v/>
      </c>
    </row>
    <row r="9430">
      <c r="A9430" s="81" t="str">
        <v/>
      </c>
      <c r="B9430" s="81" t="str">
        <v/>
      </c>
      <c r="C9430" s="83">
        <f>IF($E9430="","",IFERROR(VLOOKUP(TRIM(E9430&amp;""),'Référentiel Articles'!$A$2:$F$634,2,FALSE),""))</f>
      </c>
      <c r="D9430" s="83">
        <f>IF($E9430="","",IFERROR(VLOOKUP(TRIM(E9430&amp;""),'Référentiel Articles'!$A$2:$F$634,3,FALSE),""))</f>
      </c>
      <c r="E9430" s="81" t="str">
        <v/>
      </c>
      <c r="F9430" s="83">
        <f>IF($E9430="","",IFERROR(VLOOKUP(TRIM(E9430&amp;""),'Référentiel Articles'!$A$2:$F$634,4,FALSE),""))</f>
      </c>
      <c r="G9430" s="84">
        <f>IF($E9430="","",IFERROR(VLOOKUP(TRIM(E9430&amp;""),'Référentiel Articles'!$A$2:$F$634,5,FALSE),""))</f>
      </c>
      <c r="H9430" s="85" t="str">
        <v/>
      </c>
      <c r="I9430" s="84">
        <f>IF($E9430="","",IFERROR(VLOOKUP(TRIM(E9430&amp;""),'Référentiel Articles'!$A$2:$F$634,6,FALSE),""))</f>
      </c>
      <c r="J9430" s="90">
        <f>IF(OR($E9430="",$H9430=""),"",$H9430*$I9430)</f>
      </c>
      <c r="K9430" s="87" t="str">
        <v/>
      </c>
    </row>
    <row r="9431">
      <c r="A9431" s="74" t="str">
        <v/>
      </c>
      <c r="B9431" s="74" t="str">
        <v/>
      </c>
      <c r="C9431" s="75">
        <f>IF($E9431="","",IFERROR(VLOOKUP(TRIM(E9431&amp;""),'Référentiel Articles'!$A$2:$F$634,2,FALSE),""))</f>
      </c>
      <c r="D9431" s="75">
        <f>IF($E9431="","",IFERROR(VLOOKUP(TRIM(E9431&amp;""),'Référentiel Articles'!$A$2:$F$634,3,FALSE),""))</f>
      </c>
      <c r="E9431" s="74" t="str">
        <v/>
      </c>
      <c r="F9431" s="75">
        <f>IF($E9431="","",IFERROR(VLOOKUP(TRIM(E9431&amp;""),'Référentiel Articles'!$A$2:$F$634,4,FALSE),""))</f>
      </c>
      <c r="G9431" s="76">
        <f>IF($E9431="","",IFERROR(VLOOKUP(TRIM(E9431&amp;""),'Référentiel Articles'!$A$2:$F$634,5,FALSE),""))</f>
      </c>
      <c r="H9431" s="77" t="str">
        <v/>
      </c>
      <c r="I9431" s="76">
        <f>IF($E9431="","",IFERROR(VLOOKUP(TRIM(E9431&amp;""),'Référentiel Articles'!$A$2:$F$634,6,FALSE),""))</f>
      </c>
      <c r="J9431" s="78">
        <f>IF(OR($E9431="",$H9431=""),"",$H9431*$I9431)</f>
      </c>
      <c r="K9431" s="79" t="str">
        <v/>
      </c>
    </row>
    <row r="9432">
      <c r="A9432" s="81" t="str">
        <v/>
      </c>
      <c r="B9432" s="81" t="str">
        <v/>
      </c>
      <c r="C9432" s="83">
        <f>IF($E9432="","",IFERROR(VLOOKUP(TRIM(E9432&amp;""),'Référentiel Articles'!$A$2:$F$634,2,FALSE),""))</f>
      </c>
      <c r="D9432" s="83">
        <f>IF($E9432="","",IFERROR(VLOOKUP(TRIM(E9432&amp;""),'Référentiel Articles'!$A$2:$F$634,3,FALSE),""))</f>
      </c>
      <c r="E9432" s="81" t="str">
        <v/>
      </c>
      <c r="F9432" s="83">
        <f>IF($E9432="","",IFERROR(VLOOKUP(TRIM(E9432&amp;""),'Référentiel Articles'!$A$2:$F$634,4,FALSE),""))</f>
      </c>
      <c r="G9432" s="84">
        <f>IF($E9432="","",IFERROR(VLOOKUP(TRIM(E9432&amp;""),'Référentiel Articles'!$A$2:$F$634,5,FALSE),""))</f>
      </c>
      <c r="H9432" s="85" t="str">
        <v/>
      </c>
      <c r="I9432" s="84">
        <f>IF($E9432="","",IFERROR(VLOOKUP(TRIM(E9432&amp;""),'Référentiel Articles'!$A$2:$F$634,6,FALSE),""))</f>
      </c>
      <c r="J9432" s="90">
        <f>IF(OR($E9432="",$H9432=""),"",$H9432*$I9432)</f>
      </c>
      <c r="K9432" s="87" t="str">
        <v/>
      </c>
    </row>
    <row r="9433">
      <c r="A9433" s="74" t="str">
        <v/>
      </c>
      <c r="B9433" s="74" t="str">
        <v/>
      </c>
      <c r="C9433" s="75">
        <f>IF($E9433="","",IFERROR(VLOOKUP(TRIM(E9433&amp;""),'Référentiel Articles'!$A$2:$F$634,2,FALSE),""))</f>
      </c>
      <c r="D9433" s="75">
        <f>IF($E9433="","",IFERROR(VLOOKUP(TRIM(E9433&amp;""),'Référentiel Articles'!$A$2:$F$634,3,FALSE),""))</f>
      </c>
      <c r="E9433" s="74" t="str">
        <v/>
      </c>
      <c r="F9433" s="75">
        <f>IF($E9433="","",IFERROR(VLOOKUP(TRIM(E9433&amp;""),'Référentiel Articles'!$A$2:$F$634,4,FALSE),""))</f>
      </c>
      <c r="G9433" s="76">
        <f>IF($E9433="","",IFERROR(VLOOKUP(TRIM(E9433&amp;""),'Référentiel Articles'!$A$2:$F$634,5,FALSE),""))</f>
      </c>
      <c r="H9433" s="77" t="str">
        <v/>
      </c>
      <c r="I9433" s="76">
        <f>IF($E9433="","",IFERROR(VLOOKUP(TRIM(E9433&amp;""),'Référentiel Articles'!$A$2:$F$634,6,FALSE),""))</f>
      </c>
      <c r="J9433" s="78">
        <f>IF(OR($E9433="",$H9433=""),"",$H9433*$I9433)</f>
      </c>
      <c r="K9433" s="79" t="str">
        <v/>
      </c>
    </row>
    <row r="9434">
      <c r="A9434" s="81" t="str">
        <v/>
      </c>
      <c r="B9434" s="81" t="str">
        <v/>
      </c>
      <c r="C9434" s="83">
        <f>IF($E9434="","",IFERROR(VLOOKUP(TRIM(E9434&amp;""),'Référentiel Articles'!$A$2:$F$634,2,FALSE),""))</f>
      </c>
      <c r="D9434" s="83">
        <f>IF($E9434="","",IFERROR(VLOOKUP(TRIM(E9434&amp;""),'Référentiel Articles'!$A$2:$F$634,3,FALSE),""))</f>
      </c>
      <c r="E9434" s="81" t="str">
        <v/>
      </c>
      <c r="F9434" s="83">
        <f>IF($E9434="","",IFERROR(VLOOKUP(TRIM(E9434&amp;""),'Référentiel Articles'!$A$2:$F$634,4,FALSE),""))</f>
      </c>
      <c r="G9434" s="84">
        <f>IF($E9434="","",IFERROR(VLOOKUP(TRIM(E9434&amp;""),'Référentiel Articles'!$A$2:$F$634,5,FALSE),""))</f>
      </c>
      <c r="H9434" s="85" t="str">
        <v/>
      </c>
      <c r="I9434" s="84">
        <f>IF($E9434="","",IFERROR(VLOOKUP(TRIM(E9434&amp;""),'Référentiel Articles'!$A$2:$F$634,6,FALSE),""))</f>
      </c>
      <c r="J9434" s="90">
        <f>IF(OR($E9434="",$H9434=""),"",$H9434*$I9434)</f>
      </c>
      <c r="K9434" s="87" t="str">
        <v/>
      </c>
    </row>
    <row r="9435">
      <c r="A9435" s="74" t="str">
        <v/>
      </c>
      <c r="B9435" s="74" t="str">
        <v/>
      </c>
      <c r="C9435" s="75">
        <f>IF($E9435="","",IFERROR(VLOOKUP(TRIM(E9435&amp;""),'Référentiel Articles'!$A$2:$F$634,2,FALSE),""))</f>
      </c>
      <c r="D9435" s="75">
        <f>IF($E9435="","",IFERROR(VLOOKUP(TRIM(E9435&amp;""),'Référentiel Articles'!$A$2:$F$634,3,FALSE),""))</f>
      </c>
      <c r="E9435" s="74" t="str">
        <v/>
      </c>
      <c r="F9435" s="75">
        <f>IF($E9435="","",IFERROR(VLOOKUP(TRIM(E9435&amp;""),'Référentiel Articles'!$A$2:$F$634,4,FALSE),""))</f>
      </c>
      <c r="G9435" s="76">
        <f>IF($E9435="","",IFERROR(VLOOKUP(TRIM(E9435&amp;""),'Référentiel Articles'!$A$2:$F$634,5,FALSE),""))</f>
      </c>
      <c r="H9435" s="77" t="str">
        <v/>
      </c>
      <c r="I9435" s="76">
        <f>IF($E9435="","",IFERROR(VLOOKUP(TRIM(E9435&amp;""),'Référentiel Articles'!$A$2:$F$634,6,FALSE),""))</f>
      </c>
      <c r="J9435" s="78">
        <f>IF(OR($E9435="",$H9435=""),"",$H9435*$I9435)</f>
      </c>
      <c r="K9435" s="79" t="str">
        <v/>
      </c>
    </row>
    <row r="9436">
      <c r="A9436" s="81" t="str">
        <v/>
      </c>
      <c r="B9436" s="81" t="str">
        <v/>
      </c>
      <c r="C9436" s="83">
        <f>IF($E9436="","",IFERROR(VLOOKUP(TRIM(E9436&amp;""),'Référentiel Articles'!$A$2:$F$634,2,FALSE),""))</f>
      </c>
      <c r="D9436" s="83">
        <f>IF($E9436="","",IFERROR(VLOOKUP(TRIM(E9436&amp;""),'Référentiel Articles'!$A$2:$F$634,3,FALSE),""))</f>
      </c>
      <c r="E9436" s="81" t="str">
        <v/>
      </c>
      <c r="F9436" s="83">
        <f>IF($E9436="","",IFERROR(VLOOKUP(TRIM(E9436&amp;""),'Référentiel Articles'!$A$2:$F$634,4,FALSE),""))</f>
      </c>
      <c r="G9436" s="84">
        <f>IF($E9436="","",IFERROR(VLOOKUP(TRIM(E9436&amp;""),'Référentiel Articles'!$A$2:$F$634,5,FALSE),""))</f>
      </c>
      <c r="H9436" s="85" t="str">
        <v/>
      </c>
      <c r="I9436" s="84">
        <f>IF($E9436="","",IFERROR(VLOOKUP(TRIM(E9436&amp;""),'Référentiel Articles'!$A$2:$F$634,6,FALSE),""))</f>
      </c>
      <c r="J9436" s="90">
        <f>IF(OR($E9436="",$H9436=""),"",$H9436*$I9436)</f>
      </c>
      <c r="K9436" s="87" t="str">
        <v/>
      </c>
    </row>
    <row r="9437">
      <c r="A9437" s="74" t="str">
        <v/>
      </c>
      <c r="B9437" s="74" t="str">
        <v/>
      </c>
      <c r="C9437" s="75">
        <f>IF($E9437="","",IFERROR(VLOOKUP(TRIM(E9437&amp;""),'Référentiel Articles'!$A$2:$F$634,2,FALSE),""))</f>
      </c>
      <c r="D9437" s="75">
        <f>IF($E9437="","",IFERROR(VLOOKUP(TRIM(E9437&amp;""),'Référentiel Articles'!$A$2:$F$634,3,FALSE),""))</f>
      </c>
      <c r="E9437" s="74" t="str">
        <v/>
      </c>
      <c r="F9437" s="75">
        <f>IF($E9437="","",IFERROR(VLOOKUP(TRIM(E9437&amp;""),'Référentiel Articles'!$A$2:$F$634,4,FALSE),""))</f>
      </c>
      <c r="G9437" s="76">
        <f>IF($E9437="","",IFERROR(VLOOKUP(TRIM(E9437&amp;""),'Référentiel Articles'!$A$2:$F$634,5,FALSE),""))</f>
      </c>
      <c r="H9437" s="77" t="str">
        <v/>
      </c>
      <c r="I9437" s="76">
        <f>IF($E9437="","",IFERROR(VLOOKUP(TRIM(E9437&amp;""),'Référentiel Articles'!$A$2:$F$634,6,FALSE),""))</f>
      </c>
      <c r="J9437" s="78">
        <f>IF(OR($E9437="",$H9437=""),"",$H9437*$I9437)</f>
      </c>
      <c r="K9437" s="79" t="str">
        <v/>
      </c>
    </row>
    <row r="9438">
      <c r="A9438" s="81" t="str">
        <v/>
      </c>
      <c r="B9438" s="81" t="str">
        <v/>
      </c>
      <c r="C9438" s="83">
        <f>IF($E9438="","",IFERROR(VLOOKUP(TRIM(E9438&amp;""),'Référentiel Articles'!$A$2:$F$634,2,FALSE),""))</f>
      </c>
      <c r="D9438" s="83">
        <f>IF($E9438="","",IFERROR(VLOOKUP(TRIM(E9438&amp;""),'Référentiel Articles'!$A$2:$F$634,3,FALSE),""))</f>
      </c>
      <c r="E9438" s="81" t="str">
        <v/>
      </c>
      <c r="F9438" s="83">
        <f>IF($E9438="","",IFERROR(VLOOKUP(TRIM(E9438&amp;""),'Référentiel Articles'!$A$2:$F$634,4,FALSE),""))</f>
      </c>
      <c r="G9438" s="84">
        <f>IF($E9438="","",IFERROR(VLOOKUP(TRIM(E9438&amp;""),'Référentiel Articles'!$A$2:$F$634,5,FALSE),""))</f>
      </c>
      <c r="H9438" s="85" t="str">
        <v/>
      </c>
      <c r="I9438" s="84">
        <f>IF($E9438="","",IFERROR(VLOOKUP(TRIM(E9438&amp;""),'Référentiel Articles'!$A$2:$F$634,6,FALSE),""))</f>
      </c>
      <c r="J9438" s="90">
        <f>IF(OR($E9438="",$H9438=""),"",$H9438*$I9438)</f>
      </c>
      <c r="K9438" s="87" t="str">
        <v/>
      </c>
    </row>
    <row r="9439">
      <c r="A9439" s="74" t="str">
        <v/>
      </c>
      <c r="B9439" s="74" t="str">
        <v/>
      </c>
      <c r="C9439" s="75">
        <f>IF($E9439="","",IFERROR(VLOOKUP(TRIM(E9439&amp;""),'Référentiel Articles'!$A$2:$F$634,2,FALSE),""))</f>
      </c>
      <c r="D9439" s="75">
        <f>IF($E9439="","",IFERROR(VLOOKUP(TRIM(E9439&amp;""),'Référentiel Articles'!$A$2:$F$634,3,FALSE),""))</f>
      </c>
      <c r="E9439" s="74" t="str">
        <v/>
      </c>
      <c r="F9439" s="75">
        <f>IF($E9439="","",IFERROR(VLOOKUP(TRIM(E9439&amp;""),'Référentiel Articles'!$A$2:$F$634,4,FALSE),""))</f>
      </c>
      <c r="G9439" s="76">
        <f>IF($E9439="","",IFERROR(VLOOKUP(TRIM(E9439&amp;""),'Référentiel Articles'!$A$2:$F$634,5,FALSE),""))</f>
      </c>
      <c r="H9439" s="77" t="str">
        <v/>
      </c>
      <c r="I9439" s="76">
        <f>IF($E9439="","",IFERROR(VLOOKUP(TRIM(E9439&amp;""),'Référentiel Articles'!$A$2:$F$634,6,FALSE),""))</f>
      </c>
      <c r="J9439" s="78">
        <f>IF(OR($E9439="",$H9439=""),"",$H9439*$I9439)</f>
      </c>
      <c r="K9439" s="79" t="str">
        <v/>
      </c>
    </row>
    <row r="9440">
      <c r="A9440" s="81" t="str">
        <v/>
      </c>
      <c r="B9440" s="81" t="str">
        <v/>
      </c>
      <c r="C9440" s="83">
        <f>IF($E9440="","",IFERROR(VLOOKUP(TRIM(E9440&amp;""),'Référentiel Articles'!$A$2:$F$634,2,FALSE),""))</f>
      </c>
      <c r="D9440" s="83">
        <f>IF($E9440="","",IFERROR(VLOOKUP(TRIM(E9440&amp;""),'Référentiel Articles'!$A$2:$F$634,3,FALSE),""))</f>
      </c>
      <c r="E9440" s="81" t="str">
        <v/>
      </c>
      <c r="F9440" s="83">
        <f>IF($E9440="","",IFERROR(VLOOKUP(TRIM(E9440&amp;""),'Référentiel Articles'!$A$2:$F$634,4,FALSE),""))</f>
      </c>
      <c r="G9440" s="84">
        <f>IF($E9440="","",IFERROR(VLOOKUP(TRIM(E9440&amp;""),'Référentiel Articles'!$A$2:$F$634,5,FALSE),""))</f>
      </c>
      <c r="H9440" s="85" t="str">
        <v/>
      </c>
      <c r="I9440" s="84">
        <f>IF($E9440="","",IFERROR(VLOOKUP(TRIM(E9440&amp;""),'Référentiel Articles'!$A$2:$F$634,6,FALSE),""))</f>
      </c>
      <c r="J9440" s="90">
        <f>IF(OR($E9440="",$H9440=""),"",$H9440*$I9440)</f>
      </c>
      <c r="K9440" s="87" t="str">
        <v/>
      </c>
    </row>
    <row r="9441">
      <c r="A9441" s="74" t="str">
        <v/>
      </c>
      <c r="B9441" s="74" t="str">
        <v/>
      </c>
      <c r="C9441" s="75">
        <f>IF($E9441="","",IFERROR(VLOOKUP(TRIM(E9441&amp;""),'Référentiel Articles'!$A$2:$F$634,2,FALSE),""))</f>
      </c>
      <c r="D9441" s="75">
        <f>IF($E9441="","",IFERROR(VLOOKUP(TRIM(E9441&amp;""),'Référentiel Articles'!$A$2:$F$634,3,FALSE),""))</f>
      </c>
      <c r="E9441" s="74" t="str">
        <v/>
      </c>
      <c r="F9441" s="75">
        <f>IF($E9441="","",IFERROR(VLOOKUP(TRIM(E9441&amp;""),'Référentiel Articles'!$A$2:$F$634,4,FALSE),""))</f>
      </c>
      <c r="G9441" s="76">
        <f>IF($E9441="","",IFERROR(VLOOKUP(TRIM(E9441&amp;""),'Référentiel Articles'!$A$2:$F$634,5,FALSE),""))</f>
      </c>
      <c r="H9441" s="77" t="str">
        <v/>
      </c>
      <c r="I9441" s="76">
        <f>IF($E9441="","",IFERROR(VLOOKUP(TRIM(E9441&amp;""),'Référentiel Articles'!$A$2:$F$634,6,FALSE),""))</f>
      </c>
      <c r="J9441" s="78">
        <f>IF(OR($E9441="",$H9441=""),"",$H9441*$I9441)</f>
      </c>
      <c r="K9441" s="79" t="str">
        <v/>
      </c>
    </row>
    <row r="9442">
      <c r="A9442" s="81" t="str">
        <v/>
      </c>
      <c r="B9442" s="81" t="str">
        <v/>
      </c>
      <c r="C9442" s="83">
        <f>IF($E9442="","",IFERROR(VLOOKUP(TRIM(E9442&amp;""),'Référentiel Articles'!$A$2:$F$634,2,FALSE),""))</f>
      </c>
      <c r="D9442" s="83">
        <f>IF($E9442="","",IFERROR(VLOOKUP(TRIM(E9442&amp;""),'Référentiel Articles'!$A$2:$F$634,3,FALSE),""))</f>
      </c>
      <c r="E9442" s="81" t="str">
        <v/>
      </c>
      <c r="F9442" s="83">
        <f>IF($E9442="","",IFERROR(VLOOKUP(TRIM(E9442&amp;""),'Référentiel Articles'!$A$2:$F$634,4,FALSE),""))</f>
      </c>
      <c r="G9442" s="84">
        <f>IF($E9442="","",IFERROR(VLOOKUP(TRIM(E9442&amp;""),'Référentiel Articles'!$A$2:$F$634,5,FALSE),""))</f>
      </c>
      <c r="H9442" s="85" t="str">
        <v/>
      </c>
      <c r="I9442" s="84">
        <f>IF($E9442="","",IFERROR(VLOOKUP(TRIM(E9442&amp;""),'Référentiel Articles'!$A$2:$F$634,6,FALSE),""))</f>
      </c>
      <c r="J9442" s="90">
        <f>IF(OR($E9442="",$H9442=""),"",$H9442*$I9442)</f>
      </c>
      <c r="K9442" s="87" t="str">
        <v/>
      </c>
    </row>
    <row r="9443">
      <c r="A9443" s="74" t="str">
        <v/>
      </c>
      <c r="B9443" s="74" t="str">
        <v/>
      </c>
      <c r="C9443" s="75">
        <f>IF($E9443="","",IFERROR(VLOOKUP(TRIM(E9443&amp;""),'Référentiel Articles'!$A$2:$F$634,2,FALSE),""))</f>
      </c>
      <c r="D9443" s="75">
        <f>IF($E9443="","",IFERROR(VLOOKUP(TRIM(E9443&amp;""),'Référentiel Articles'!$A$2:$F$634,3,FALSE),""))</f>
      </c>
      <c r="E9443" s="74" t="str">
        <v/>
      </c>
      <c r="F9443" s="75">
        <f>IF($E9443="","",IFERROR(VLOOKUP(TRIM(E9443&amp;""),'Référentiel Articles'!$A$2:$F$634,4,FALSE),""))</f>
      </c>
      <c r="G9443" s="76">
        <f>IF($E9443="","",IFERROR(VLOOKUP(TRIM(E9443&amp;""),'Référentiel Articles'!$A$2:$F$634,5,FALSE),""))</f>
      </c>
      <c r="H9443" s="77" t="str">
        <v/>
      </c>
      <c r="I9443" s="76">
        <f>IF($E9443="","",IFERROR(VLOOKUP(TRIM(E9443&amp;""),'Référentiel Articles'!$A$2:$F$634,6,FALSE),""))</f>
      </c>
      <c r="J9443" s="78">
        <f>IF(OR($E9443="",$H9443=""),"",$H9443*$I9443)</f>
      </c>
      <c r="K9443" s="79" t="str">
        <v/>
      </c>
    </row>
    <row r="9444">
      <c r="A9444" s="81" t="str">
        <v/>
      </c>
      <c r="B9444" s="81" t="str">
        <v/>
      </c>
      <c r="C9444" s="83">
        <f>IF($E9444="","",IFERROR(VLOOKUP(TRIM(E9444&amp;""),'Référentiel Articles'!$A$2:$F$634,2,FALSE),""))</f>
      </c>
      <c r="D9444" s="83">
        <f>IF($E9444="","",IFERROR(VLOOKUP(TRIM(E9444&amp;""),'Référentiel Articles'!$A$2:$F$634,3,FALSE),""))</f>
      </c>
      <c r="E9444" s="81" t="str">
        <v/>
      </c>
      <c r="F9444" s="83">
        <f>IF($E9444="","",IFERROR(VLOOKUP(TRIM(E9444&amp;""),'Référentiel Articles'!$A$2:$F$634,4,FALSE),""))</f>
      </c>
      <c r="G9444" s="84">
        <f>IF($E9444="","",IFERROR(VLOOKUP(TRIM(E9444&amp;""),'Référentiel Articles'!$A$2:$F$634,5,FALSE),""))</f>
      </c>
      <c r="H9444" s="85" t="str">
        <v/>
      </c>
      <c r="I9444" s="84">
        <f>IF($E9444="","",IFERROR(VLOOKUP(TRIM(E9444&amp;""),'Référentiel Articles'!$A$2:$F$634,6,FALSE),""))</f>
      </c>
      <c r="J9444" s="90">
        <f>IF(OR($E9444="",$H9444=""),"",$H9444*$I9444)</f>
      </c>
      <c r="K9444" s="87" t="str">
        <v/>
      </c>
    </row>
    <row r="9445">
      <c r="A9445" s="74" t="str">
        <v/>
      </c>
      <c r="B9445" s="74" t="str">
        <v/>
      </c>
      <c r="C9445" s="75">
        <f>IF($E9445="","",IFERROR(VLOOKUP(TRIM(E9445&amp;""),'Référentiel Articles'!$A$2:$F$634,2,FALSE),""))</f>
      </c>
      <c r="D9445" s="75">
        <f>IF($E9445="","",IFERROR(VLOOKUP(TRIM(E9445&amp;""),'Référentiel Articles'!$A$2:$F$634,3,FALSE),""))</f>
      </c>
      <c r="E9445" s="74" t="str">
        <v/>
      </c>
      <c r="F9445" s="75">
        <f>IF($E9445="","",IFERROR(VLOOKUP(TRIM(E9445&amp;""),'Référentiel Articles'!$A$2:$F$634,4,FALSE),""))</f>
      </c>
      <c r="G9445" s="76">
        <f>IF($E9445="","",IFERROR(VLOOKUP(TRIM(E9445&amp;""),'Référentiel Articles'!$A$2:$F$634,5,FALSE),""))</f>
      </c>
      <c r="H9445" s="77" t="str">
        <v/>
      </c>
      <c r="I9445" s="76">
        <f>IF($E9445="","",IFERROR(VLOOKUP(TRIM(E9445&amp;""),'Référentiel Articles'!$A$2:$F$634,6,FALSE),""))</f>
      </c>
      <c r="J9445" s="78">
        <f>IF(OR($E9445="",$H9445=""),"",$H9445*$I9445)</f>
      </c>
      <c r="K9445" s="79" t="str">
        <v/>
      </c>
    </row>
    <row r="9446">
      <c r="A9446" s="81" t="str">
        <v/>
      </c>
      <c r="B9446" s="81" t="str">
        <v/>
      </c>
      <c r="C9446" s="83">
        <f>IF($E9446="","",IFERROR(VLOOKUP(TRIM(E9446&amp;""),'Référentiel Articles'!$A$2:$F$634,2,FALSE),""))</f>
      </c>
      <c r="D9446" s="83">
        <f>IF($E9446="","",IFERROR(VLOOKUP(TRIM(E9446&amp;""),'Référentiel Articles'!$A$2:$F$634,3,FALSE),""))</f>
      </c>
      <c r="E9446" s="81" t="str">
        <v/>
      </c>
      <c r="F9446" s="83">
        <f>IF($E9446="","",IFERROR(VLOOKUP(TRIM(E9446&amp;""),'Référentiel Articles'!$A$2:$F$634,4,FALSE),""))</f>
      </c>
      <c r="G9446" s="84">
        <f>IF($E9446="","",IFERROR(VLOOKUP(TRIM(E9446&amp;""),'Référentiel Articles'!$A$2:$F$634,5,FALSE),""))</f>
      </c>
      <c r="H9446" s="85" t="str">
        <v/>
      </c>
      <c r="I9446" s="84">
        <f>IF($E9446="","",IFERROR(VLOOKUP(TRIM(E9446&amp;""),'Référentiel Articles'!$A$2:$F$634,6,FALSE),""))</f>
      </c>
      <c r="J9446" s="90">
        <f>IF(OR($E9446="",$H9446=""),"",$H9446*$I9446)</f>
      </c>
      <c r="K9446" s="87" t="str">
        <v/>
      </c>
    </row>
    <row r="9447">
      <c r="A9447" s="74" t="str">
        <v/>
      </c>
      <c r="B9447" s="74" t="str">
        <v/>
      </c>
      <c r="C9447" s="75">
        <f>IF($E9447="","",IFERROR(VLOOKUP(TRIM(E9447&amp;""),'Référentiel Articles'!$A$2:$F$634,2,FALSE),""))</f>
      </c>
      <c r="D9447" s="75">
        <f>IF($E9447="","",IFERROR(VLOOKUP(TRIM(E9447&amp;""),'Référentiel Articles'!$A$2:$F$634,3,FALSE),""))</f>
      </c>
      <c r="E9447" s="74" t="str">
        <v/>
      </c>
      <c r="F9447" s="75">
        <f>IF($E9447="","",IFERROR(VLOOKUP(TRIM(E9447&amp;""),'Référentiel Articles'!$A$2:$F$634,4,FALSE),""))</f>
      </c>
      <c r="G9447" s="76">
        <f>IF($E9447="","",IFERROR(VLOOKUP(TRIM(E9447&amp;""),'Référentiel Articles'!$A$2:$F$634,5,FALSE),""))</f>
      </c>
      <c r="H9447" s="77" t="str">
        <v/>
      </c>
      <c r="I9447" s="76">
        <f>IF($E9447="","",IFERROR(VLOOKUP(TRIM(E9447&amp;""),'Référentiel Articles'!$A$2:$F$634,6,FALSE),""))</f>
      </c>
      <c r="J9447" s="78">
        <f>IF(OR($E9447="",$H9447=""),"",$H9447*$I9447)</f>
      </c>
      <c r="K9447" s="79" t="str">
        <v/>
      </c>
    </row>
    <row r="9448">
      <c r="A9448" s="81" t="str">
        <v/>
      </c>
      <c r="B9448" s="81" t="str">
        <v/>
      </c>
      <c r="C9448" s="83">
        <f>IF($E9448="","",IFERROR(VLOOKUP(TRIM(E9448&amp;""),'Référentiel Articles'!$A$2:$F$634,2,FALSE),""))</f>
      </c>
      <c r="D9448" s="83">
        <f>IF($E9448="","",IFERROR(VLOOKUP(TRIM(E9448&amp;""),'Référentiel Articles'!$A$2:$F$634,3,FALSE),""))</f>
      </c>
      <c r="E9448" s="81" t="str">
        <v/>
      </c>
      <c r="F9448" s="83">
        <f>IF($E9448="","",IFERROR(VLOOKUP(TRIM(E9448&amp;""),'Référentiel Articles'!$A$2:$F$634,4,FALSE),""))</f>
      </c>
      <c r="G9448" s="84">
        <f>IF($E9448="","",IFERROR(VLOOKUP(TRIM(E9448&amp;""),'Référentiel Articles'!$A$2:$F$634,5,FALSE),""))</f>
      </c>
      <c r="H9448" s="85" t="str">
        <v/>
      </c>
      <c r="I9448" s="84">
        <f>IF($E9448="","",IFERROR(VLOOKUP(TRIM(E9448&amp;""),'Référentiel Articles'!$A$2:$F$634,6,FALSE),""))</f>
      </c>
      <c r="J9448" s="90">
        <f>IF(OR($E9448="",$H9448=""),"",$H9448*$I9448)</f>
      </c>
      <c r="K9448" s="87" t="str">
        <v/>
      </c>
    </row>
    <row r="9449">
      <c r="A9449" s="74" t="str">
        <v/>
      </c>
      <c r="B9449" s="74" t="str">
        <v/>
      </c>
      <c r="C9449" s="75">
        <f>IF($E9449="","",IFERROR(VLOOKUP(TRIM(E9449&amp;""),'Référentiel Articles'!$A$2:$F$634,2,FALSE),""))</f>
      </c>
      <c r="D9449" s="75">
        <f>IF($E9449="","",IFERROR(VLOOKUP(TRIM(E9449&amp;""),'Référentiel Articles'!$A$2:$F$634,3,FALSE),""))</f>
      </c>
      <c r="E9449" s="74" t="str">
        <v/>
      </c>
      <c r="F9449" s="75">
        <f>IF($E9449="","",IFERROR(VLOOKUP(TRIM(E9449&amp;""),'Référentiel Articles'!$A$2:$F$634,4,FALSE),""))</f>
      </c>
      <c r="G9449" s="76">
        <f>IF($E9449="","",IFERROR(VLOOKUP(TRIM(E9449&amp;""),'Référentiel Articles'!$A$2:$F$634,5,FALSE),""))</f>
      </c>
      <c r="H9449" s="77" t="str">
        <v/>
      </c>
      <c r="I9449" s="76">
        <f>IF($E9449="","",IFERROR(VLOOKUP(TRIM(E9449&amp;""),'Référentiel Articles'!$A$2:$F$634,6,FALSE),""))</f>
      </c>
      <c r="J9449" s="78">
        <f>IF(OR($E9449="",$H9449=""),"",$H9449*$I9449)</f>
      </c>
      <c r="K9449" s="79" t="str">
        <v/>
      </c>
    </row>
    <row r="9450">
      <c r="A9450" s="81" t="str">
        <v/>
      </c>
      <c r="B9450" s="81" t="str">
        <v/>
      </c>
      <c r="C9450" s="83">
        <f>IF($E9450="","",IFERROR(VLOOKUP(TRIM(E9450&amp;""),'Référentiel Articles'!$A$2:$F$634,2,FALSE),""))</f>
      </c>
      <c r="D9450" s="83">
        <f>IF($E9450="","",IFERROR(VLOOKUP(TRIM(E9450&amp;""),'Référentiel Articles'!$A$2:$F$634,3,FALSE),""))</f>
      </c>
      <c r="E9450" s="81" t="str">
        <v/>
      </c>
      <c r="F9450" s="83">
        <f>IF($E9450="","",IFERROR(VLOOKUP(TRIM(E9450&amp;""),'Référentiel Articles'!$A$2:$F$634,4,FALSE),""))</f>
      </c>
      <c r="G9450" s="84">
        <f>IF($E9450="","",IFERROR(VLOOKUP(TRIM(E9450&amp;""),'Référentiel Articles'!$A$2:$F$634,5,FALSE),""))</f>
      </c>
      <c r="H9450" s="85" t="str">
        <v/>
      </c>
      <c r="I9450" s="84">
        <f>IF($E9450="","",IFERROR(VLOOKUP(TRIM(E9450&amp;""),'Référentiel Articles'!$A$2:$F$634,6,FALSE),""))</f>
      </c>
      <c r="J9450" s="90">
        <f>IF(OR($E9450="",$H9450=""),"",$H9450*$I9450)</f>
      </c>
      <c r="K9450" s="87" t="str">
        <v/>
      </c>
    </row>
    <row r="9451">
      <c r="A9451" s="74" t="str">
        <v/>
      </c>
      <c r="B9451" s="74" t="str">
        <v/>
      </c>
      <c r="C9451" s="75">
        <f>IF($E9451="","",IFERROR(VLOOKUP(TRIM(E9451&amp;""),'Référentiel Articles'!$A$2:$F$634,2,FALSE),""))</f>
      </c>
      <c r="D9451" s="75">
        <f>IF($E9451="","",IFERROR(VLOOKUP(TRIM(E9451&amp;""),'Référentiel Articles'!$A$2:$F$634,3,FALSE),""))</f>
      </c>
      <c r="E9451" s="74" t="str">
        <v/>
      </c>
      <c r="F9451" s="75">
        <f>IF($E9451="","",IFERROR(VLOOKUP(TRIM(E9451&amp;""),'Référentiel Articles'!$A$2:$F$634,4,FALSE),""))</f>
      </c>
      <c r="G9451" s="76">
        <f>IF($E9451="","",IFERROR(VLOOKUP(TRIM(E9451&amp;""),'Référentiel Articles'!$A$2:$F$634,5,FALSE),""))</f>
      </c>
      <c r="H9451" s="77" t="str">
        <v/>
      </c>
      <c r="I9451" s="76">
        <f>IF($E9451="","",IFERROR(VLOOKUP(TRIM(E9451&amp;""),'Référentiel Articles'!$A$2:$F$634,6,FALSE),""))</f>
      </c>
      <c r="J9451" s="78">
        <f>IF(OR($E9451="",$H9451=""),"",$H9451*$I9451)</f>
      </c>
      <c r="K9451" s="79" t="str">
        <v/>
      </c>
    </row>
    <row r="9452">
      <c r="A9452" s="81" t="str">
        <v/>
      </c>
      <c r="B9452" s="81" t="str">
        <v/>
      </c>
      <c r="C9452" s="83">
        <f>IF($E9452="","",IFERROR(VLOOKUP(TRIM(E9452&amp;""),'Référentiel Articles'!$A$2:$F$634,2,FALSE),""))</f>
      </c>
      <c r="D9452" s="83">
        <f>IF($E9452="","",IFERROR(VLOOKUP(TRIM(E9452&amp;""),'Référentiel Articles'!$A$2:$F$634,3,FALSE),""))</f>
      </c>
      <c r="E9452" s="81" t="str">
        <v/>
      </c>
      <c r="F9452" s="83">
        <f>IF($E9452="","",IFERROR(VLOOKUP(TRIM(E9452&amp;""),'Référentiel Articles'!$A$2:$F$634,4,FALSE),""))</f>
      </c>
      <c r="G9452" s="84">
        <f>IF($E9452="","",IFERROR(VLOOKUP(TRIM(E9452&amp;""),'Référentiel Articles'!$A$2:$F$634,5,FALSE),""))</f>
      </c>
      <c r="H9452" s="85" t="str">
        <v/>
      </c>
      <c r="I9452" s="84">
        <f>IF($E9452="","",IFERROR(VLOOKUP(TRIM(E9452&amp;""),'Référentiel Articles'!$A$2:$F$634,6,FALSE),""))</f>
      </c>
      <c r="J9452" s="90">
        <f>IF(OR($E9452="",$H9452=""),"",$H9452*$I9452)</f>
      </c>
      <c r="K9452" s="87" t="str">
        <v/>
      </c>
    </row>
    <row r="9453">
      <c r="A9453" s="74" t="str">
        <v/>
      </c>
      <c r="B9453" s="74" t="str">
        <v/>
      </c>
      <c r="C9453" s="75">
        <f>IF($E9453="","",IFERROR(VLOOKUP(TRIM(E9453&amp;""),'Référentiel Articles'!$A$2:$F$634,2,FALSE),""))</f>
      </c>
      <c r="D9453" s="75">
        <f>IF($E9453="","",IFERROR(VLOOKUP(TRIM(E9453&amp;""),'Référentiel Articles'!$A$2:$F$634,3,FALSE),""))</f>
      </c>
      <c r="E9453" s="74" t="str">
        <v/>
      </c>
      <c r="F9453" s="75">
        <f>IF($E9453="","",IFERROR(VLOOKUP(TRIM(E9453&amp;""),'Référentiel Articles'!$A$2:$F$634,4,FALSE),""))</f>
      </c>
      <c r="G9453" s="76">
        <f>IF($E9453="","",IFERROR(VLOOKUP(TRIM(E9453&amp;""),'Référentiel Articles'!$A$2:$F$634,5,FALSE),""))</f>
      </c>
      <c r="H9453" s="77" t="str">
        <v/>
      </c>
      <c r="I9453" s="76">
        <f>IF($E9453="","",IFERROR(VLOOKUP(TRIM(E9453&amp;""),'Référentiel Articles'!$A$2:$F$634,6,FALSE),""))</f>
      </c>
      <c r="J9453" s="78">
        <f>IF(OR($E9453="",$H9453=""),"",$H9453*$I9453)</f>
      </c>
      <c r="K9453" s="79" t="str">
        <v/>
      </c>
    </row>
    <row r="9454">
      <c r="A9454" s="81" t="str">
        <v/>
      </c>
      <c r="B9454" s="81" t="str">
        <v/>
      </c>
      <c r="C9454" s="83">
        <f>IF($E9454="","",IFERROR(VLOOKUP(TRIM(E9454&amp;""),'Référentiel Articles'!$A$2:$F$634,2,FALSE),""))</f>
      </c>
      <c r="D9454" s="83">
        <f>IF($E9454="","",IFERROR(VLOOKUP(TRIM(E9454&amp;""),'Référentiel Articles'!$A$2:$F$634,3,FALSE),""))</f>
      </c>
      <c r="E9454" s="81" t="str">
        <v/>
      </c>
      <c r="F9454" s="83">
        <f>IF($E9454="","",IFERROR(VLOOKUP(TRIM(E9454&amp;""),'Référentiel Articles'!$A$2:$F$634,4,FALSE),""))</f>
      </c>
      <c r="G9454" s="84">
        <f>IF($E9454="","",IFERROR(VLOOKUP(TRIM(E9454&amp;""),'Référentiel Articles'!$A$2:$F$634,5,FALSE),""))</f>
      </c>
      <c r="H9454" s="85" t="str">
        <v/>
      </c>
      <c r="I9454" s="84">
        <f>IF($E9454="","",IFERROR(VLOOKUP(TRIM(E9454&amp;""),'Référentiel Articles'!$A$2:$F$634,6,FALSE),""))</f>
      </c>
      <c r="J9454" s="90">
        <f>IF(OR($E9454="",$H9454=""),"",$H9454*$I9454)</f>
      </c>
      <c r="K9454" s="87" t="str">
        <v/>
      </c>
    </row>
    <row r="9455">
      <c r="A9455" s="74" t="str">
        <v/>
      </c>
      <c r="B9455" s="74" t="str">
        <v/>
      </c>
      <c r="C9455" s="75">
        <f>IF($E9455="","",IFERROR(VLOOKUP(TRIM(E9455&amp;""),'Référentiel Articles'!$A$2:$F$634,2,FALSE),""))</f>
      </c>
      <c r="D9455" s="75">
        <f>IF($E9455="","",IFERROR(VLOOKUP(TRIM(E9455&amp;""),'Référentiel Articles'!$A$2:$F$634,3,FALSE),""))</f>
      </c>
      <c r="E9455" s="74" t="str">
        <v/>
      </c>
      <c r="F9455" s="75">
        <f>IF($E9455="","",IFERROR(VLOOKUP(TRIM(E9455&amp;""),'Référentiel Articles'!$A$2:$F$634,4,FALSE),""))</f>
      </c>
      <c r="G9455" s="76">
        <f>IF($E9455="","",IFERROR(VLOOKUP(TRIM(E9455&amp;""),'Référentiel Articles'!$A$2:$F$634,5,FALSE),""))</f>
      </c>
      <c r="H9455" s="77" t="str">
        <v/>
      </c>
      <c r="I9455" s="76">
        <f>IF($E9455="","",IFERROR(VLOOKUP(TRIM(E9455&amp;""),'Référentiel Articles'!$A$2:$F$634,6,FALSE),""))</f>
      </c>
      <c r="J9455" s="78">
        <f>IF(OR($E9455="",$H9455=""),"",$H9455*$I9455)</f>
      </c>
      <c r="K9455" s="79" t="str">
        <v/>
      </c>
    </row>
    <row r="9456">
      <c r="A9456" s="81" t="str">
        <v/>
      </c>
      <c r="B9456" s="81" t="str">
        <v/>
      </c>
      <c r="C9456" s="83">
        <f>IF($E9456="","",IFERROR(VLOOKUP(TRIM(E9456&amp;""),'Référentiel Articles'!$A$2:$F$634,2,FALSE),""))</f>
      </c>
      <c r="D9456" s="83">
        <f>IF($E9456="","",IFERROR(VLOOKUP(TRIM(E9456&amp;""),'Référentiel Articles'!$A$2:$F$634,3,FALSE),""))</f>
      </c>
      <c r="E9456" s="81" t="str">
        <v/>
      </c>
      <c r="F9456" s="83">
        <f>IF($E9456="","",IFERROR(VLOOKUP(TRIM(E9456&amp;""),'Référentiel Articles'!$A$2:$F$634,4,FALSE),""))</f>
      </c>
      <c r="G9456" s="84">
        <f>IF($E9456="","",IFERROR(VLOOKUP(TRIM(E9456&amp;""),'Référentiel Articles'!$A$2:$F$634,5,FALSE),""))</f>
      </c>
      <c r="H9456" s="85" t="str">
        <v/>
      </c>
      <c r="I9456" s="84">
        <f>IF($E9456="","",IFERROR(VLOOKUP(TRIM(E9456&amp;""),'Référentiel Articles'!$A$2:$F$634,6,FALSE),""))</f>
      </c>
      <c r="J9456" s="90">
        <f>IF(OR($E9456="",$H9456=""),"",$H9456*$I9456)</f>
      </c>
      <c r="K9456" s="87" t="str">
        <v/>
      </c>
    </row>
    <row r="9457">
      <c r="A9457" s="74" t="str">
        <v/>
      </c>
      <c r="B9457" s="74" t="str">
        <v/>
      </c>
      <c r="C9457" s="75">
        <f>IF($E9457="","",IFERROR(VLOOKUP(TRIM(E9457&amp;""),'Référentiel Articles'!$A$2:$F$634,2,FALSE),""))</f>
      </c>
      <c r="D9457" s="75">
        <f>IF($E9457="","",IFERROR(VLOOKUP(TRIM(E9457&amp;""),'Référentiel Articles'!$A$2:$F$634,3,FALSE),""))</f>
      </c>
      <c r="E9457" s="74" t="str">
        <v/>
      </c>
      <c r="F9457" s="75">
        <f>IF($E9457="","",IFERROR(VLOOKUP(TRIM(E9457&amp;""),'Référentiel Articles'!$A$2:$F$634,4,FALSE),""))</f>
      </c>
      <c r="G9457" s="76">
        <f>IF($E9457="","",IFERROR(VLOOKUP(TRIM(E9457&amp;""),'Référentiel Articles'!$A$2:$F$634,5,FALSE),""))</f>
      </c>
      <c r="H9457" s="77" t="str">
        <v/>
      </c>
      <c r="I9457" s="76">
        <f>IF($E9457="","",IFERROR(VLOOKUP(TRIM(E9457&amp;""),'Référentiel Articles'!$A$2:$F$634,6,FALSE),""))</f>
      </c>
      <c r="J9457" s="78">
        <f>IF(OR($E9457="",$H9457=""),"",$H9457*$I9457)</f>
      </c>
      <c r="K9457" s="79" t="str">
        <v/>
      </c>
    </row>
    <row r="9458">
      <c r="A9458" s="81" t="str">
        <v/>
      </c>
      <c r="B9458" s="81" t="str">
        <v/>
      </c>
      <c r="C9458" s="83">
        <f>IF($E9458="","",IFERROR(VLOOKUP(TRIM(E9458&amp;""),'Référentiel Articles'!$A$2:$F$634,2,FALSE),""))</f>
      </c>
      <c r="D9458" s="83">
        <f>IF($E9458="","",IFERROR(VLOOKUP(TRIM(E9458&amp;""),'Référentiel Articles'!$A$2:$F$634,3,FALSE),""))</f>
      </c>
      <c r="E9458" s="81" t="str">
        <v/>
      </c>
      <c r="F9458" s="83">
        <f>IF($E9458="","",IFERROR(VLOOKUP(TRIM(E9458&amp;""),'Référentiel Articles'!$A$2:$F$634,4,FALSE),""))</f>
      </c>
      <c r="G9458" s="84">
        <f>IF($E9458="","",IFERROR(VLOOKUP(TRIM(E9458&amp;""),'Référentiel Articles'!$A$2:$F$634,5,FALSE),""))</f>
      </c>
      <c r="H9458" s="85" t="str">
        <v/>
      </c>
      <c r="I9458" s="84">
        <f>IF($E9458="","",IFERROR(VLOOKUP(TRIM(E9458&amp;""),'Référentiel Articles'!$A$2:$F$634,6,FALSE),""))</f>
      </c>
      <c r="J9458" s="90">
        <f>IF(OR($E9458="",$H9458=""),"",$H9458*$I9458)</f>
      </c>
      <c r="K9458" s="87" t="str">
        <v/>
      </c>
    </row>
    <row r="9459">
      <c r="A9459" s="74" t="str">
        <v/>
      </c>
      <c r="B9459" s="74" t="str">
        <v/>
      </c>
      <c r="C9459" s="75">
        <f>IF($E9459="","",IFERROR(VLOOKUP(TRIM(E9459&amp;""),'Référentiel Articles'!$A$2:$F$634,2,FALSE),""))</f>
      </c>
      <c r="D9459" s="75">
        <f>IF($E9459="","",IFERROR(VLOOKUP(TRIM(E9459&amp;""),'Référentiel Articles'!$A$2:$F$634,3,FALSE),""))</f>
      </c>
      <c r="E9459" s="74" t="str">
        <v/>
      </c>
      <c r="F9459" s="75">
        <f>IF($E9459="","",IFERROR(VLOOKUP(TRIM(E9459&amp;""),'Référentiel Articles'!$A$2:$F$634,4,FALSE),""))</f>
      </c>
      <c r="G9459" s="76">
        <f>IF($E9459="","",IFERROR(VLOOKUP(TRIM(E9459&amp;""),'Référentiel Articles'!$A$2:$F$634,5,FALSE),""))</f>
      </c>
      <c r="H9459" s="77" t="str">
        <v/>
      </c>
      <c r="I9459" s="76">
        <f>IF($E9459="","",IFERROR(VLOOKUP(TRIM(E9459&amp;""),'Référentiel Articles'!$A$2:$F$634,6,FALSE),""))</f>
      </c>
      <c r="J9459" s="78">
        <f>IF(OR($E9459="",$H9459=""),"",$H9459*$I9459)</f>
      </c>
      <c r="K9459" s="79" t="str">
        <v/>
      </c>
    </row>
    <row r="9460">
      <c r="A9460" s="81" t="str">
        <v/>
      </c>
      <c r="B9460" s="81" t="str">
        <v/>
      </c>
      <c r="C9460" s="83">
        <f>IF($E9460="","",IFERROR(VLOOKUP(TRIM(E9460&amp;""),'Référentiel Articles'!$A$2:$F$634,2,FALSE),""))</f>
      </c>
      <c r="D9460" s="83">
        <f>IF($E9460="","",IFERROR(VLOOKUP(TRIM(E9460&amp;""),'Référentiel Articles'!$A$2:$F$634,3,FALSE),""))</f>
      </c>
      <c r="E9460" s="81" t="str">
        <v/>
      </c>
      <c r="F9460" s="83">
        <f>IF($E9460="","",IFERROR(VLOOKUP(TRIM(E9460&amp;""),'Référentiel Articles'!$A$2:$F$634,4,FALSE),""))</f>
      </c>
      <c r="G9460" s="84">
        <f>IF($E9460="","",IFERROR(VLOOKUP(TRIM(E9460&amp;""),'Référentiel Articles'!$A$2:$F$634,5,FALSE),""))</f>
      </c>
      <c r="H9460" s="85" t="str">
        <v/>
      </c>
      <c r="I9460" s="84">
        <f>IF($E9460="","",IFERROR(VLOOKUP(TRIM(E9460&amp;""),'Référentiel Articles'!$A$2:$F$634,6,FALSE),""))</f>
      </c>
      <c r="J9460" s="90">
        <f>IF(OR($E9460="",$H9460=""),"",$H9460*$I9460)</f>
      </c>
      <c r="K9460" s="87" t="str">
        <v/>
      </c>
    </row>
    <row r="9461">
      <c r="A9461" s="74" t="str">
        <v/>
      </c>
      <c r="B9461" s="74" t="str">
        <v/>
      </c>
      <c r="C9461" s="75">
        <f>IF($E9461="","",IFERROR(VLOOKUP(TRIM(E9461&amp;""),'Référentiel Articles'!$A$2:$F$634,2,FALSE),""))</f>
      </c>
      <c r="D9461" s="75">
        <f>IF($E9461="","",IFERROR(VLOOKUP(TRIM(E9461&amp;""),'Référentiel Articles'!$A$2:$F$634,3,FALSE),""))</f>
      </c>
      <c r="E9461" s="74" t="str">
        <v/>
      </c>
      <c r="F9461" s="75">
        <f>IF($E9461="","",IFERROR(VLOOKUP(TRIM(E9461&amp;""),'Référentiel Articles'!$A$2:$F$634,4,FALSE),""))</f>
      </c>
      <c r="G9461" s="76">
        <f>IF($E9461="","",IFERROR(VLOOKUP(TRIM(E9461&amp;""),'Référentiel Articles'!$A$2:$F$634,5,FALSE),""))</f>
      </c>
      <c r="H9461" s="77" t="str">
        <v/>
      </c>
      <c r="I9461" s="76">
        <f>IF($E9461="","",IFERROR(VLOOKUP(TRIM(E9461&amp;""),'Référentiel Articles'!$A$2:$F$634,6,FALSE),""))</f>
      </c>
      <c r="J9461" s="78">
        <f>IF(OR($E9461="",$H9461=""),"",$H9461*$I9461)</f>
      </c>
      <c r="K9461" s="79" t="str">
        <v/>
      </c>
    </row>
    <row r="9462">
      <c r="A9462" s="81" t="str">
        <v/>
      </c>
      <c r="B9462" s="81" t="str">
        <v/>
      </c>
      <c r="C9462" s="83">
        <f>IF($E9462="","",IFERROR(VLOOKUP(TRIM(E9462&amp;""),'Référentiel Articles'!$A$2:$F$634,2,FALSE),""))</f>
      </c>
      <c r="D9462" s="83">
        <f>IF($E9462="","",IFERROR(VLOOKUP(TRIM(E9462&amp;""),'Référentiel Articles'!$A$2:$F$634,3,FALSE),""))</f>
      </c>
      <c r="E9462" s="81" t="str">
        <v/>
      </c>
      <c r="F9462" s="83">
        <f>IF($E9462="","",IFERROR(VLOOKUP(TRIM(E9462&amp;""),'Référentiel Articles'!$A$2:$F$634,4,FALSE),""))</f>
      </c>
      <c r="G9462" s="84">
        <f>IF($E9462="","",IFERROR(VLOOKUP(TRIM(E9462&amp;""),'Référentiel Articles'!$A$2:$F$634,5,FALSE),""))</f>
      </c>
      <c r="H9462" s="85" t="str">
        <v/>
      </c>
      <c r="I9462" s="84">
        <f>IF($E9462="","",IFERROR(VLOOKUP(TRIM(E9462&amp;""),'Référentiel Articles'!$A$2:$F$634,6,FALSE),""))</f>
      </c>
      <c r="J9462" s="90">
        <f>IF(OR($E9462="",$H9462=""),"",$H9462*$I9462)</f>
      </c>
      <c r="K9462" s="87" t="str">
        <v/>
      </c>
    </row>
    <row r="9463">
      <c r="A9463" s="74" t="str">
        <v/>
      </c>
      <c r="B9463" s="74" t="str">
        <v/>
      </c>
      <c r="C9463" s="75">
        <f>IF($E9463="","",IFERROR(VLOOKUP(TRIM(E9463&amp;""),'Référentiel Articles'!$A$2:$F$634,2,FALSE),""))</f>
      </c>
      <c r="D9463" s="75">
        <f>IF($E9463="","",IFERROR(VLOOKUP(TRIM(E9463&amp;""),'Référentiel Articles'!$A$2:$F$634,3,FALSE),""))</f>
      </c>
      <c r="E9463" s="74" t="str">
        <v/>
      </c>
      <c r="F9463" s="75">
        <f>IF($E9463="","",IFERROR(VLOOKUP(TRIM(E9463&amp;""),'Référentiel Articles'!$A$2:$F$634,4,FALSE),""))</f>
      </c>
      <c r="G9463" s="76">
        <f>IF($E9463="","",IFERROR(VLOOKUP(TRIM(E9463&amp;""),'Référentiel Articles'!$A$2:$F$634,5,FALSE),""))</f>
      </c>
      <c r="H9463" s="77" t="str">
        <v/>
      </c>
      <c r="I9463" s="76">
        <f>IF($E9463="","",IFERROR(VLOOKUP(TRIM(E9463&amp;""),'Référentiel Articles'!$A$2:$F$634,6,FALSE),""))</f>
      </c>
      <c r="J9463" s="78">
        <f>IF(OR($E9463="",$H9463=""),"",$H9463*$I9463)</f>
      </c>
      <c r="K9463" s="79" t="str">
        <v/>
      </c>
    </row>
    <row r="9464">
      <c r="A9464" s="81" t="str">
        <v/>
      </c>
      <c r="B9464" s="81" t="str">
        <v/>
      </c>
      <c r="C9464" s="83">
        <f>IF($E9464="","",IFERROR(VLOOKUP(TRIM(E9464&amp;""),'Référentiel Articles'!$A$2:$F$634,2,FALSE),""))</f>
      </c>
      <c r="D9464" s="83">
        <f>IF($E9464="","",IFERROR(VLOOKUP(TRIM(E9464&amp;""),'Référentiel Articles'!$A$2:$F$634,3,FALSE),""))</f>
      </c>
      <c r="E9464" s="81" t="str">
        <v/>
      </c>
      <c r="F9464" s="83">
        <f>IF($E9464="","",IFERROR(VLOOKUP(TRIM(E9464&amp;""),'Référentiel Articles'!$A$2:$F$634,4,FALSE),""))</f>
      </c>
      <c r="G9464" s="84">
        <f>IF($E9464="","",IFERROR(VLOOKUP(TRIM(E9464&amp;""),'Référentiel Articles'!$A$2:$F$634,5,FALSE),""))</f>
      </c>
      <c r="H9464" s="85" t="str">
        <v/>
      </c>
      <c r="I9464" s="84">
        <f>IF($E9464="","",IFERROR(VLOOKUP(TRIM(E9464&amp;""),'Référentiel Articles'!$A$2:$F$634,6,FALSE),""))</f>
      </c>
      <c r="J9464" s="90">
        <f>IF(OR($E9464="",$H9464=""),"",$H9464*$I9464)</f>
      </c>
      <c r="K9464" s="87" t="str">
        <v/>
      </c>
    </row>
    <row r="9465">
      <c r="A9465" s="74" t="str">
        <v/>
      </c>
      <c r="B9465" s="74" t="str">
        <v/>
      </c>
      <c r="C9465" s="75">
        <f>IF($E9465="","",IFERROR(VLOOKUP(TRIM(E9465&amp;""),'Référentiel Articles'!$A$2:$F$634,2,FALSE),""))</f>
      </c>
      <c r="D9465" s="75">
        <f>IF($E9465="","",IFERROR(VLOOKUP(TRIM(E9465&amp;""),'Référentiel Articles'!$A$2:$F$634,3,FALSE),""))</f>
      </c>
      <c r="E9465" s="74" t="str">
        <v/>
      </c>
      <c r="F9465" s="75">
        <f>IF($E9465="","",IFERROR(VLOOKUP(TRIM(E9465&amp;""),'Référentiel Articles'!$A$2:$F$634,4,FALSE),""))</f>
      </c>
      <c r="G9465" s="76">
        <f>IF($E9465="","",IFERROR(VLOOKUP(TRIM(E9465&amp;""),'Référentiel Articles'!$A$2:$F$634,5,FALSE),""))</f>
      </c>
      <c r="H9465" s="77" t="str">
        <v/>
      </c>
      <c r="I9465" s="76">
        <f>IF($E9465="","",IFERROR(VLOOKUP(TRIM(E9465&amp;""),'Référentiel Articles'!$A$2:$F$634,6,FALSE),""))</f>
      </c>
      <c r="J9465" s="78">
        <f>IF(OR($E9465="",$H9465=""),"",$H9465*$I9465)</f>
      </c>
      <c r="K9465" s="79" t="str">
        <v/>
      </c>
    </row>
    <row r="9466">
      <c r="A9466" s="81" t="str">
        <v/>
      </c>
      <c r="B9466" s="81" t="str">
        <v/>
      </c>
      <c r="C9466" s="83">
        <f>IF($E9466="","",IFERROR(VLOOKUP(TRIM(E9466&amp;""),'Référentiel Articles'!$A$2:$F$634,2,FALSE),""))</f>
      </c>
      <c r="D9466" s="83">
        <f>IF($E9466="","",IFERROR(VLOOKUP(TRIM(E9466&amp;""),'Référentiel Articles'!$A$2:$F$634,3,FALSE),""))</f>
      </c>
      <c r="E9466" s="81" t="str">
        <v/>
      </c>
      <c r="F9466" s="83">
        <f>IF($E9466="","",IFERROR(VLOOKUP(TRIM(E9466&amp;""),'Référentiel Articles'!$A$2:$F$634,4,FALSE),""))</f>
      </c>
      <c r="G9466" s="84">
        <f>IF($E9466="","",IFERROR(VLOOKUP(TRIM(E9466&amp;""),'Référentiel Articles'!$A$2:$F$634,5,FALSE),""))</f>
      </c>
      <c r="H9466" s="85" t="str">
        <v/>
      </c>
      <c r="I9466" s="84">
        <f>IF($E9466="","",IFERROR(VLOOKUP(TRIM(E9466&amp;""),'Référentiel Articles'!$A$2:$F$634,6,FALSE),""))</f>
      </c>
      <c r="J9466" s="90">
        <f>IF(OR($E9466="",$H9466=""),"",$H9466*$I9466)</f>
      </c>
      <c r="K9466" s="87" t="str">
        <v/>
      </c>
    </row>
    <row r="9467">
      <c r="A9467" s="74" t="str">
        <v/>
      </c>
      <c r="B9467" s="74" t="str">
        <v/>
      </c>
      <c r="C9467" s="75">
        <f>IF($E9467="","",IFERROR(VLOOKUP(TRIM(E9467&amp;""),'Référentiel Articles'!$A$2:$F$634,2,FALSE),""))</f>
      </c>
      <c r="D9467" s="75">
        <f>IF($E9467="","",IFERROR(VLOOKUP(TRIM(E9467&amp;""),'Référentiel Articles'!$A$2:$F$634,3,FALSE),""))</f>
      </c>
      <c r="E9467" s="74" t="str">
        <v/>
      </c>
      <c r="F9467" s="75">
        <f>IF($E9467="","",IFERROR(VLOOKUP(TRIM(E9467&amp;""),'Référentiel Articles'!$A$2:$F$634,4,FALSE),""))</f>
      </c>
      <c r="G9467" s="76">
        <f>IF($E9467="","",IFERROR(VLOOKUP(TRIM(E9467&amp;""),'Référentiel Articles'!$A$2:$F$634,5,FALSE),""))</f>
      </c>
      <c r="H9467" s="77" t="str">
        <v/>
      </c>
      <c r="I9467" s="76">
        <f>IF($E9467="","",IFERROR(VLOOKUP(TRIM(E9467&amp;""),'Référentiel Articles'!$A$2:$F$634,6,FALSE),""))</f>
      </c>
      <c r="J9467" s="78">
        <f>IF(OR($E9467="",$H9467=""),"",$H9467*$I9467)</f>
      </c>
      <c r="K9467" s="79" t="str">
        <v/>
      </c>
    </row>
    <row r="9468">
      <c r="A9468" s="81" t="str">
        <v/>
      </c>
      <c r="B9468" s="81" t="str">
        <v/>
      </c>
      <c r="C9468" s="83">
        <f>IF($E9468="","",IFERROR(VLOOKUP(TRIM(E9468&amp;""),'Référentiel Articles'!$A$2:$F$634,2,FALSE),""))</f>
      </c>
      <c r="D9468" s="83">
        <f>IF($E9468="","",IFERROR(VLOOKUP(TRIM(E9468&amp;""),'Référentiel Articles'!$A$2:$F$634,3,FALSE),""))</f>
      </c>
      <c r="E9468" s="81" t="str">
        <v/>
      </c>
      <c r="F9468" s="83">
        <f>IF($E9468="","",IFERROR(VLOOKUP(TRIM(E9468&amp;""),'Référentiel Articles'!$A$2:$F$634,4,FALSE),""))</f>
      </c>
      <c r="G9468" s="84">
        <f>IF($E9468="","",IFERROR(VLOOKUP(TRIM(E9468&amp;""),'Référentiel Articles'!$A$2:$F$634,5,FALSE),""))</f>
      </c>
      <c r="H9468" s="85" t="str">
        <v/>
      </c>
      <c r="I9468" s="84">
        <f>IF($E9468="","",IFERROR(VLOOKUP(TRIM(E9468&amp;""),'Référentiel Articles'!$A$2:$F$634,6,FALSE),""))</f>
      </c>
      <c r="J9468" s="90">
        <f>IF(OR($E9468="",$H9468=""),"",$H9468*$I9468)</f>
      </c>
      <c r="K9468" s="87" t="str">
        <v/>
      </c>
    </row>
    <row r="9469">
      <c r="A9469" s="74" t="str">
        <v/>
      </c>
      <c r="B9469" s="74" t="str">
        <v/>
      </c>
      <c r="C9469" s="75">
        <f>IF($E9469="","",IFERROR(VLOOKUP(TRIM(E9469&amp;""),'Référentiel Articles'!$A$2:$F$634,2,FALSE),""))</f>
      </c>
      <c r="D9469" s="75">
        <f>IF($E9469="","",IFERROR(VLOOKUP(TRIM(E9469&amp;""),'Référentiel Articles'!$A$2:$F$634,3,FALSE),""))</f>
      </c>
      <c r="E9469" s="74" t="str">
        <v/>
      </c>
      <c r="F9469" s="75">
        <f>IF($E9469="","",IFERROR(VLOOKUP(TRIM(E9469&amp;""),'Référentiel Articles'!$A$2:$F$634,4,FALSE),""))</f>
      </c>
      <c r="G9469" s="76">
        <f>IF($E9469="","",IFERROR(VLOOKUP(TRIM(E9469&amp;""),'Référentiel Articles'!$A$2:$F$634,5,FALSE),""))</f>
      </c>
      <c r="H9469" s="77" t="str">
        <v/>
      </c>
      <c r="I9469" s="76">
        <f>IF($E9469="","",IFERROR(VLOOKUP(TRIM(E9469&amp;""),'Référentiel Articles'!$A$2:$F$634,6,FALSE),""))</f>
      </c>
      <c r="J9469" s="78">
        <f>IF(OR($E9469="",$H9469=""),"",$H9469*$I9469)</f>
      </c>
      <c r="K9469" s="79" t="str">
        <v/>
      </c>
    </row>
    <row r="9470">
      <c r="A9470" s="81" t="str">
        <v/>
      </c>
      <c r="B9470" s="81" t="str">
        <v/>
      </c>
      <c r="C9470" s="83">
        <f>IF($E9470="","",IFERROR(VLOOKUP(TRIM(E9470&amp;""),'Référentiel Articles'!$A$2:$F$634,2,FALSE),""))</f>
      </c>
      <c r="D9470" s="83">
        <f>IF($E9470="","",IFERROR(VLOOKUP(TRIM(E9470&amp;""),'Référentiel Articles'!$A$2:$F$634,3,FALSE),""))</f>
      </c>
      <c r="E9470" s="81" t="str">
        <v/>
      </c>
      <c r="F9470" s="83">
        <f>IF($E9470="","",IFERROR(VLOOKUP(TRIM(E9470&amp;""),'Référentiel Articles'!$A$2:$F$634,4,FALSE),""))</f>
      </c>
      <c r="G9470" s="84">
        <f>IF($E9470="","",IFERROR(VLOOKUP(TRIM(E9470&amp;""),'Référentiel Articles'!$A$2:$F$634,5,FALSE),""))</f>
      </c>
      <c r="H9470" s="85" t="str">
        <v/>
      </c>
      <c r="I9470" s="84">
        <f>IF($E9470="","",IFERROR(VLOOKUP(TRIM(E9470&amp;""),'Référentiel Articles'!$A$2:$F$634,6,FALSE),""))</f>
      </c>
      <c r="J9470" s="90">
        <f>IF(OR($E9470="",$H9470=""),"",$H9470*$I9470)</f>
      </c>
      <c r="K9470" s="87" t="str">
        <v/>
      </c>
    </row>
    <row r="9471">
      <c r="A9471" s="74" t="str">
        <v/>
      </c>
      <c r="B9471" s="74" t="str">
        <v/>
      </c>
      <c r="C9471" s="75">
        <f>IF($E9471="","",IFERROR(VLOOKUP(TRIM(E9471&amp;""),'Référentiel Articles'!$A$2:$F$634,2,FALSE),""))</f>
      </c>
      <c r="D9471" s="75">
        <f>IF($E9471="","",IFERROR(VLOOKUP(TRIM(E9471&amp;""),'Référentiel Articles'!$A$2:$F$634,3,FALSE),""))</f>
      </c>
      <c r="E9471" s="74" t="str">
        <v/>
      </c>
      <c r="F9471" s="75">
        <f>IF($E9471="","",IFERROR(VLOOKUP(TRIM(E9471&amp;""),'Référentiel Articles'!$A$2:$F$634,4,FALSE),""))</f>
      </c>
      <c r="G9471" s="76">
        <f>IF($E9471="","",IFERROR(VLOOKUP(TRIM(E9471&amp;""),'Référentiel Articles'!$A$2:$F$634,5,FALSE),""))</f>
      </c>
      <c r="H9471" s="77" t="str">
        <v/>
      </c>
      <c r="I9471" s="76">
        <f>IF($E9471="","",IFERROR(VLOOKUP(TRIM(E9471&amp;""),'Référentiel Articles'!$A$2:$F$634,6,FALSE),""))</f>
      </c>
      <c r="J9471" s="78">
        <f>IF(OR($E9471="",$H9471=""),"",$H9471*$I9471)</f>
      </c>
      <c r="K9471" s="79" t="str">
        <v/>
      </c>
    </row>
    <row r="9472">
      <c r="A9472" s="81" t="str">
        <v/>
      </c>
      <c r="B9472" s="81" t="str">
        <v/>
      </c>
      <c r="C9472" s="83">
        <f>IF($E9472="","",IFERROR(VLOOKUP(TRIM(E9472&amp;""),'Référentiel Articles'!$A$2:$F$634,2,FALSE),""))</f>
      </c>
      <c r="D9472" s="83">
        <f>IF($E9472="","",IFERROR(VLOOKUP(TRIM(E9472&amp;""),'Référentiel Articles'!$A$2:$F$634,3,FALSE),""))</f>
      </c>
      <c r="E9472" s="81" t="str">
        <v/>
      </c>
      <c r="F9472" s="83">
        <f>IF($E9472="","",IFERROR(VLOOKUP(TRIM(E9472&amp;""),'Référentiel Articles'!$A$2:$F$634,4,FALSE),""))</f>
      </c>
      <c r="G9472" s="84">
        <f>IF($E9472="","",IFERROR(VLOOKUP(TRIM(E9472&amp;""),'Référentiel Articles'!$A$2:$F$634,5,FALSE),""))</f>
      </c>
      <c r="H9472" s="85" t="str">
        <v/>
      </c>
      <c r="I9472" s="84">
        <f>IF($E9472="","",IFERROR(VLOOKUP(TRIM(E9472&amp;""),'Référentiel Articles'!$A$2:$F$634,6,FALSE),""))</f>
      </c>
      <c r="J9472" s="90">
        <f>IF(OR($E9472="",$H9472=""),"",$H9472*$I9472)</f>
      </c>
      <c r="K9472" s="87" t="str">
        <v/>
      </c>
    </row>
    <row r="9473">
      <c r="A9473" s="74" t="str">
        <v/>
      </c>
      <c r="B9473" s="74" t="str">
        <v/>
      </c>
      <c r="C9473" s="75">
        <f>IF($E9473="","",IFERROR(VLOOKUP(TRIM(E9473&amp;""),'Référentiel Articles'!$A$2:$F$634,2,FALSE),""))</f>
      </c>
      <c r="D9473" s="75">
        <f>IF($E9473="","",IFERROR(VLOOKUP(TRIM(E9473&amp;""),'Référentiel Articles'!$A$2:$F$634,3,FALSE),""))</f>
      </c>
      <c r="E9473" s="74" t="str">
        <v/>
      </c>
      <c r="F9473" s="75">
        <f>IF($E9473="","",IFERROR(VLOOKUP(TRIM(E9473&amp;""),'Référentiel Articles'!$A$2:$F$634,4,FALSE),""))</f>
      </c>
      <c r="G9473" s="76">
        <f>IF($E9473="","",IFERROR(VLOOKUP(TRIM(E9473&amp;""),'Référentiel Articles'!$A$2:$F$634,5,FALSE),""))</f>
      </c>
      <c r="H9473" s="77" t="str">
        <v/>
      </c>
      <c r="I9473" s="76">
        <f>IF($E9473="","",IFERROR(VLOOKUP(TRIM(E9473&amp;""),'Référentiel Articles'!$A$2:$F$634,6,FALSE),""))</f>
      </c>
      <c r="J9473" s="78">
        <f>IF(OR($E9473="",$H9473=""),"",$H9473*$I9473)</f>
      </c>
      <c r="K9473" s="79" t="str">
        <v/>
      </c>
    </row>
    <row r="9474">
      <c r="A9474" s="81" t="str">
        <v/>
      </c>
      <c r="B9474" s="81" t="str">
        <v/>
      </c>
      <c r="C9474" s="83">
        <f>IF($E9474="","",IFERROR(VLOOKUP(TRIM(E9474&amp;""),'Référentiel Articles'!$A$2:$F$634,2,FALSE),""))</f>
      </c>
      <c r="D9474" s="83">
        <f>IF($E9474="","",IFERROR(VLOOKUP(TRIM(E9474&amp;""),'Référentiel Articles'!$A$2:$F$634,3,FALSE),""))</f>
      </c>
      <c r="E9474" s="81" t="str">
        <v/>
      </c>
      <c r="F9474" s="83">
        <f>IF($E9474="","",IFERROR(VLOOKUP(TRIM(E9474&amp;""),'Référentiel Articles'!$A$2:$F$634,4,FALSE),""))</f>
      </c>
      <c r="G9474" s="84">
        <f>IF($E9474="","",IFERROR(VLOOKUP(TRIM(E9474&amp;""),'Référentiel Articles'!$A$2:$F$634,5,FALSE),""))</f>
      </c>
      <c r="H9474" s="85" t="str">
        <v/>
      </c>
      <c r="I9474" s="84">
        <f>IF($E9474="","",IFERROR(VLOOKUP(TRIM(E9474&amp;""),'Référentiel Articles'!$A$2:$F$634,6,FALSE),""))</f>
      </c>
      <c r="J9474" s="90">
        <f>IF(OR($E9474="",$H9474=""),"",$H9474*$I9474)</f>
      </c>
      <c r="K9474" s="87" t="str">
        <v/>
      </c>
    </row>
    <row r="9475">
      <c r="A9475" s="74" t="str">
        <v/>
      </c>
      <c r="B9475" s="74" t="str">
        <v/>
      </c>
      <c r="C9475" s="75">
        <f>IF($E9475="","",IFERROR(VLOOKUP(TRIM(E9475&amp;""),'Référentiel Articles'!$A$2:$F$634,2,FALSE),""))</f>
      </c>
      <c r="D9475" s="75">
        <f>IF($E9475="","",IFERROR(VLOOKUP(TRIM(E9475&amp;""),'Référentiel Articles'!$A$2:$F$634,3,FALSE),""))</f>
      </c>
      <c r="E9475" s="74" t="str">
        <v/>
      </c>
      <c r="F9475" s="75">
        <f>IF($E9475="","",IFERROR(VLOOKUP(TRIM(E9475&amp;""),'Référentiel Articles'!$A$2:$F$634,4,FALSE),""))</f>
      </c>
      <c r="G9475" s="76">
        <f>IF($E9475="","",IFERROR(VLOOKUP(TRIM(E9475&amp;""),'Référentiel Articles'!$A$2:$F$634,5,FALSE),""))</f>
      </c>
      <c r="H9475" s="77" t="str">
        <v/>
      </c>
      <c r="I9475" s="76">
        <f>IF($E9475="","",IFERROR(VLOOKUP(TRIM(E9475&amp;""),'Référentiel Articles'!$A$2:$F$634,6,FALSE),""))</f>
      </c>
      <c r="J9475" s="78">
        <f>IF(OR($E9475="",$H9475=""),"",$H9475*$I9475)</f>
      </c>
      <c r="K9475" s="79" t="str">
        <v/>
      </c>
    </row>
    <row r="9476">
      <c r="A9476" s="81" t="str">
        <v/>
      </c>
      <c r="B9476" s="81" t="str">
        <v/>
      </c>
      <c r="C9476" s="83">
        <f>IF($E9476="","",IFERROR(VLOOKUP(TRIM(E9476&amp;""),'Référentiel Articles'!$A$2:$F$634,2,FALSE),""))</f>
      </c>
      <c r="D9476" s="83">
        <f>IF($E9476="","",IFERROR(VLOOKUP(TRIM(E9476&amp;""),'Référentiel Articles'!$A$2:$F$634,3,FALSE),""))</f>
      </c>
      <c r="E9476" s="81" t="str">
        <v/>
      </c>
      <c r="F9476" s="83">
        <f>IF($E9476="","",IFERROR(VLOOKUP(TRIM(E9476&amp;""),'Référentiel Articles'!$A$2:$F$634,4,FALSE),""))</f>
      </c>
      <c r="G9476" s="84">
        <f>IF($E9476="","",IFERROR(VLOOKUP(TRIM(E9476&amp;""),'Référentiel Articles'!$A$2:$F$634,5,FALSE),""))</f>
      </c>
      <c r="H9476" s="85" t="str">
        <v/>
      </c>
      <c r="I9476" s="84">
        <f>IF($E9476="","",IFERROR(VLOOKUP(TRIM(E9476&amp;""),'Référentiel Articles'!$A$2:$F$634,6,FALSE),""))</f>
      </c>
      <c r="J9476" s="90">
        <f>IF(OR($E9476="",$H9476=""),"",$H9476*$I9476)</f>
      </c>
      <c r="K9476" s="87" t="str">
        <v/>
      </c>
    </row>
    <row r="9477">
      <c r="A9477" s="74" t="str">
        <v/>
      </c>
      <c r="B9477" s="74" t="str">
        <v/>
      </c>
      <c r="C9477" s="75">
        <f>IF($E9477="","",IFERROR(VLOOKUP(TRIM(E9477&amp;""),'Référentiel Articles'!$A$2:$F$634,2,FALSE),""))</f>
      </c>
      <c r="D9477" s="75">
        <f>IF($E9477="","",IFERROR(VLOOKUP(TRIM(E9477&amp;""),'Référentiel Articles'!$A$2:$F$634,3,FALSE),""))</f>
      </c>
      <c r="E9477" s="74" t="str">
        <v/>
      </c>
      <c r="F9477" s="75">
        <f>IF($E9477="","",IFERROR(VLOOKUP(TRIM(E9477&amp;""),'Référentiel Articles'!$A$2:$F$634,4,FALSE),""))</f>
      </c>
      <c r="G9477" s="76">
        <f>IF($E9477="","",IFERROR(VLOOKUP(TRIM(E9477&amp;""),'Référentiel Articles'!$A$2:$F$634,5,FALSE),""))</f>
      </c>
      <c r="H9477" s="77" t="str">
        <v/>
      </c>
      <c r="I9477" s="76">
        <f>IF($E9477="","",IFERROR(VLOOKUP(TRIM(E9477&amp;""),'Référentiel Articles'!$A$2:$F$634,6,FALSE),""))</f>
      </c>
      <c r="J9477" s="78">
        <f>IF(OR($E9477="",$H9477=""),"",$H9477*$I9477)</f>
      </c>
      <c r="K9477" s="79" t="str">
        <v/>
      </c>
    </row>
    <row r="9478">
      <c r="A9478" s="81" t="str">
        <v/>
      </c>
      <c r="B9478" s="81" t="str">
        <v/>
      </c>
      <c r="C9478" s="83">
        <f>IF($E9478="","",IFERROR(VLOOKUP(TRIM(E9478&amp;""),'Référentiel Articles'!$A$2:$F$634,2,FALSE),""))</f>
      </c>
      <c r="D9478" s="83">
        <f>IF($E9478="","",IFERROR(VLOOKUP(TRIM(E9478&amp;""),'Référentiel Articles'!$A$2:$F$634,3,FALSE),""))</f>
      </c>
      <c r="E9478" s="81" t="str">
        <v/>
      </c>
      <c r="F9478" s="83">
        <f>IF($E9478="","",IFERROR(VLOOKUP(TRIM(E9478&amp;""),'Référentiel Articles'!$A$2:$F$634,4,FALSE),""))</f>
      </c>
      <c r="G9478" s="84">
        <f>IF($E9478="","",IFERROR(VLOOKUP(TRIM(E9478&amp;""),'Référentiel Articles'!$A$2:$F$634,5,FALSE),""))</f>
      </c>
      <c r="H9478" s="85" t="str">
        <v/>
      </c>
      <c r="I9478" s="84">
        <f>IF($E9478="","",IFERROR(VLOOKUP(TRIM(E9478&amp;""),'Référentiel Articles'!$A$2:$F$634,6,FALSE),""))</f>
      </c>
      <c r="J9478" s="90">
        <f>IF(OR($E9478="",$H9478=""),"",$H9478*$I9478)</f>
      </c>
      <c r="K9478" s="87" t="str">
        <v/>
      </c>
    </row>
    <row r="9479">
      <c r="A9479" s="74" t="str">
        <v/>
      </c>
      <c r="B9479" s="74" t="str">
        <v/>
      </c>
      <c r="C9479" s="75">
        <f>IF($E9479="","",IFERROR(VLOOKUP(TRIM(E9479&amp;""),'Référentiel Articles'!$A$2:$F$634,2,FALSE),""))</f>
      </c>
      <c r="D9479" s="75">
        <f>IF($E9479="","",IFERROR(VLOOKUP(TRIM(E9479&amp;""),'Référentiel Articles'!$A$2:$F$634,3,FALSE),""))</f>
      </c>
      <c r="E9479" s="74" t="str">
        <v/>
      </c>
      <c r="F9479" s="75">
        <f>IF($E9479="","",IFERROR(VLOOKUP(TRIM(E9479&amp;""),'Référentiel Articles'!$A$2:$F$634,4,FALSE),""))</f>
      </c>
      <c r="G9479" s="76">
        <f>IF($E9479="","",IFERROR(VLOOKUP(TRIM(E9479&amp;""),'Référentiel Articles'!$A$2:$F$634,5,FALSE),""))</f>
      </c>
      <c r="H9479" s="77" t="str">
        <v/>
      </c>
      <c r="I9479" s="76">
        <f>IF($E9479="","",IFERROR(VLOOKUP(TRIM(E9479&amp;""),'Référentiel Articles'!$A$2:$F$634,6,FALSE),""))</f>
      </c>
      <c r="J9479" s="78">
        <f>IF(OR($E9479="",$H9479=""),"",$H9479*$I9479)</f>
      </c>
      <c r="K9479" s="79" t="str">
        <v/>
      </c>
    </row>
    <row r="9480">
      <c r="A9480" s="81" t="str">
        <v/>
      </c>
      <c r="B9480" s="81" t="str">
        <v/>
      </c>
      <c r="C9480" s="83">
        <f>IF($E9480="","",IFERROR(VLOOKUP(TRIM(E9480&amp;""),'Référentiel Articles'!$A$2:$F$634,2,FALSE),""))</f>
      </c>
      <c r="D9480" s="83">
        <f>IF($E9480="","",IFERROR(VLOOKUP(TRIM(E9480&amp;""),'Référentiel Articles'!$A$2:$F$634,3,FALSE),""))</f>
      </c>
      <c r="E9480" s="81" t="str">
        <v/>
      </c>
      <c r="F9480" s="83">
        <f>IF($E9480="","",IFERROR(VLOOKUP(TRIM(E9480&amp;""),'Référentiel Articles'!$A$2:$F$634,4,FALSE),""))</f>
      </c>
      <c r="G9480" s="84">
        <f>IF($E9480="","",IFERROR(VLOOKUP(TRIM(E9480&amp;""),'Référentiel Articles'!$A$2:$F$634,5,FALSE),""))</f>
      </c>
      <c r="H9480" s="85" t="str">
        <v/>
      </c>
      <c r="I9480" s="84">
        <f>IF($E9480="","",IFERROR(VLOOKUP(TRIM(E9480&amp;""),'Référentiel Articles'!$A$2:$F$634,6,FALSE),""))</f>
      </c>
      <c r="J9480" s="90">
        <f>IF(OR($E9480="",$H9480=""),"",$H9480*$I9480)</f>
      </c>
      <c r="K9480" s="87" t="str">
        <v/>
      </c>
    </row>
    <row r="9481">
      <c r="A9481" s="74" t="str">
        <v/>
      </c>
      <c r="B9481" s="74" t="str">
        <v/>
      </c>
      <c r="C9481" s="75">
        <f>IF($E9481="","",IFERROR(VLOOKUP(TRIM(E9481&amp;""),'Référentiel Articles'!$A$2:$F$634,2,FALSE),""))</f>
      </c>
      <c r="D9481" s="75">
        <f>IF($E9481="","",IFERROR(VLOOKUP(TRIM(E9481&amp;""),'Référentiel Articles'!$A$2:$F$634,3,FALSE),""))</f>
      </c>
      <c r="E9481" s="74" t="str">
        <v/>
      </c>
      <c r="F9481" s="75">
        <f>IF($E9481="","",IFERROR(VLOOKUP(TRIM(E9481&amp;""),'Référentiel Articles'!$A$2:$F$634,4,FALSE),""))</f>
      </c>
      <c r="G9481" s="76">
        <f>IF($E9481="","",IFERROR(VLOOKUP(TRIM(E9481&amp;""),'Référentiel Articles'!$A$2:$F$634,5,FALSE),""))</f>
      </c>
      <c r="H9481" s="77" t="str">
        <v/>
      </c>
      <c r="I9481" s="76">
        <f>IF($E9481="","",IFERROR(VLOOKUP(TRIM(E9481&amp;""),'Référentiel Articles'!$A$2:$F$634,6,FALSE),""))</f>
      </c>
      <c r="J9481" s="78">
        <f>IF(OR($E9481="",$H9481=""),"",$H9481*$I9481)</f>
      </c>
      <c r="K9481" s="79" t="str">
        <v/>
      </c>
    </row>
    <row r="9482">
      <c r="A9482" s="81" t="str">
        <v/>
      </c>
      <c r="B9482" s="81" t="str">
        <v/>
      </c>
      <c r="C9482" s="83">
        <f>IF($E9482="","",IFERROR(VLOOKUP(TRIM(E9482&amp;""),'Référentiel Articles'!$A$2:$F$634,2,FALSE),""))</f>
      </c>
      <c r="D9482" s="83">
        <f>IF($E9482="","",IFERROR(VLOOKUP(TRIM(E9482&amp;""),'Référentiel Articles'!$A$2:$F$634,3,FALSE),""))</f>
      </c>
      <c r="E9482" s="81" t="str">
        <v/>
      </c>
      <c r="F9482" s="83">
        <f>IF($E9482="","",IFERROR(VLOOKUP(TRIM(E9482&amp;""),'Référentiel Articles'!$A$2:$F$634,4,FALSE),""))</f>
      </c>
      <c r="G9482" s="84">
        <f>IF($E9482="","",IFERROR(VLOOKUP(TRIM(E9482&amp;""),'Référentiel Articles'!$A$2:$F$634,5,FALSE),""))</f>
      </c>
      <c r="H9482" s="85" t="str">
        <v/>
      </c>
      <c r="I9482" s="84">
        <f>IF($E9482="","",IFERROR(VLOOKUP(TRIM(E9482&amp;""),'Référentiel Articles'!$A$2:$F$634,6,FALSE),""))</f>
      </c>
      <c r="J9482" s="90">
        <f>IF(OR($E9482="",$H9482=""),"",$H9482*$I9482)</f>
      </c>
      <c r="K9482" s="87" t="str">
        <v/>
      </c>
    </row>
    <row r="9483">
      <c r="A9483" s="74" t="str">
        <v/>
      </c>
      <c r="B9483" s="74" t="str">
        <v/>
      </c>
      <c r="C9483" s="75">
        <f>IF($E9483="","",IFERROR(VLOOKUP(TRIM(E9483&amp;""),'Référentiel Articles'!$A$2:$F$634,2,FALSE),""))</f>
      </c>
      <c r="D9483" s="75">
        <f>IF($E9483="","",IFERROR(VLOOKUP(TRIM(E9483&amp;""),'Référentiel Articles'!$A$2:$F$634,3,FALSE),""))</f>
      </c>
      <c r="E9483" s="74" t="str">
        <v/>
      </c>
      <c r="F9483" s="75">
        <f>IF($E9483="","",IFERROR(VLOOKUP(TRIM(E9483&amp;""),'Référentiel Articles'!$A$2:$F$634,4,FALSE),""))</f>
      </c>
      <c r="G9483" s="76">
        <f>IF($E9483="","",IFERROR(VLOOKUP(TRIM(E9483&amp;""),'Référentiel Articles'!$A$2:$F$634,5,FALSE),""))</f>
      </c>
      <c r="H9483" s="77" t="str">
        <v/>
      </c>
      <c r="I9483" s="76">
        <f>IF($E9483="","",IFERROR(VLOOKUP(TRIM(E9483&amp;""),'Référentiel Articles'!$A$2:$F$634,6,FALSE),""))</f>
      </c>
      <c r="J9483" s="78">
        <f>IF(OR($E9483="",$H9483=""),"",$H9483*$I9483)</f>
      </c>
      <c r="K9483" s="79" t="str">
        <v/>
      </c>
    </row>
    <row r="9484">
      <c r="A9484" s="81" t="str">
        <v/>
      </c>
      <c r="B9484" s="81" t="str">
        <v/>
      </c>
      <c r="C9484" s="83">
        <f>IF($E9484="","",IFERROR(VLOOKUP(TRIM(E9484&amp;""),'Référentiel Articles'!$A$2:$F$634,2,FALSE),""))</f>
      </c>
      <c r="D9484" s="83">
        <f>IF($E9484="","",IFERROR(VLOOKUP(TRIM(E9484&amp;""),'Référentiel Articles'!$A$2:$F$634,3,FALSE),""))</f>
      </c>
      <c r="E9484" s="81" t="str">
        <v/>
      </c>
      <c r="F9484" s="83">
        <f>IF($E9484="","",IFERROR(VLOOKUP(TRIM(E9484&amp;""),'Référentiel Articles'!$A$2:$F$634,4,FALSE),""))</f>
      </c>
      <c r="G9484" s="84">
        <f>IF($E9484="","",IFERROR(VLOOKUP(TRIM(E9484&amp;""),'Référentiel Articles'!$A$2:$F$634,5,FALSE),""))</f>
      </c>
      <c r="H9484" s="85" t="str">
        <v/>
      </c>
      <c r="I9484" s="84">
        <f>IF($E9484="","",IFERROR(VLOOKUP(TRIM(E9484&amp;""),'Référentiel Articles'!$A$2:$F$634,6,FALSE),""))</f>
      </c>
      <c r="J9484" s="90">
        <f>IF(OR($E9484="",$H9484=""),"",$H9484*$I9484)</f>
      </c>
      <c r="K9484" s="87" t="str">
        <v/>
      </c>
    </row>
    <row r="9485">
      <c r="A9485" s="74" t="str">
        <v/>
      </c>
      <c r="B9485" s="74" t="str">
        <v/>
      </c>
      <c r="C9485" s="75">
        <f>IF($E9485="","",IFERROR(VLOOKUP(TRIM(E9485&amp;""),'Référentiel Articles'!$A$2:$F$634,2,FALSE),""))</f>
      </c>
      <c r="D9485" s="75">
        <f>IF($E9485="","",IFERROR(VLOOKUP(TRIM(E9485&amp;""),'Référentiel Articles'!$A$2:$F$634,3,FALSE),""))</f>
      </c>
      <c r="E9485" s="74" t="str">
        <v/>
      </c>
      <c r="F9485" s="75">
        <f>IF($E9485="","",IFERROR(VLOOKUP(TRIM(E9485&amp;""),'Référentiel Articles'!$A$2:$F$634,4,FALSE),""))</f>
      </c>
      <c r="G9485" s="76">
        <f>IF($E9485="","",IFERROR(VLOOKUP(TRIM(E9485&amp;""),'Référentiel Articles'!$A$2:$F$634,5,FALSE),""))</f>
      </c>
      <c r="H9485" s="77" t="str">
        <v/>
      </c>
      <c r="I9485" s="76">
        <f>IF($E9485="","",IFERROR(VLOOKUP(TRIM(E9485&amp;""),'Référentiel Articles'!$A$2:$F$634,6,FALSE),""))</f>
      </c>
      <c r="J9485" s="78">
        <f>IF(OR($E9485="",$H9485=""),"",$H9485*$I9485)</f>
      </c>
      <c r="K9485" s="79" t="str">
        <v/>
      </c>
    </row>
    <row r="9486">
      <c r="A9486" s="81" t="str">
        <v/>
      </c>
      <c r="B9486" s="81" t="str">
        <v/>
      </c>
      <c r="C9486" s="83">
        <f>IF($E9486="","",IFERROR(VLOOKUP(TRIM(E9486&amp;""),'Référentiel Articles'!$A$2:$F$634,2,FALSE),""))</f>
      </c>
      <c r="D9486" s="83">
        <f>IF($E9486="","",IFERROR(VLOOKUP(TRIM(E9486&amp;""),'Référentiel Articles'!$A$2:$F$634,3,FALSE),""))</f>
      </c>
      <c r="E9486" s="81" t="str">
        <v/>
      </c>
      <c r="F9486" s="83">
        <f>IF($E9486="","",IFERROR(VLOOKUP(TRIM(E9486&amp;""),'Référentiel Articles'!$A$2:$F$634,4,FALSE),""))</f>
      </c>
      <c r="G9486" s="84">
        <f>IF($E9486="","",IFERROR(VLOOKUP(TRIM(E9486&amp;""),'Référentiel Articles'!$A$2:$F$634,5,FALSE),""))</f>
      </c>
      <c r="H9486" s="85" t="str">
        <v/>
      </c>
      <c r="I9486" s="84">
        <f>IF($E9486="","",IFERROR(VLOOKUP(TRIM(E9486&amp;""),'Référentiel Articles'!$A$2:$F$634,6,FALSE),""))</f>
      </c>
      <c r="J9486" s="90">
        <f>IF(OR($E9486="",$H9486=""),"",$H9486*$I9486)</f>
      </c>
      <c r="K9486" s="87" t="str">
        <v/>
      </c>
    </row>
    <row r="9487">
      <c r="A9487" s="74" t="str">
        <v/>
      </c>
      <c r="B9487" s="74" t="str">
        <v/>
      </c>
      <c r="C9487" s="75">
        <f>IF($E9487="","",IFERROR(VLOOKUP(TRIM(E9487&amp;""),'Référentiel Articles'!$A$2:$F$634,2,FALSE),""))</f>
      </c>
      <c r="D9487" s="75">
        <f>IF($E9487="","",IFERROR(VLOOKUP(TRIM(E9487&amp;""),'Référentiel Articles'!$A$2:$F$634,3,FALSE),""))</f>
      </c>
      <c r="E9487" s="74" t="str">
        <v/>
      </c>
      <c r="F9487" s="75">
        <f>IF($E9487="","",IFERROR(VLOOKUP(TRIM(E9487&amp;""),'Référentiel Articles'!$A$2:$F$634,4,FALSE),""))</f>
      </c>
      <c r="G9487" s="76">
        <f>IF($E9487="","",IFERROR(VLOOKUP(TRIM(E9487&amp;""),'Référentiel Articles'!$A$2:$F$634,5,FALSE),""))</f>
      </c>
      <c r="H9487" s="77" t="str">
        <v/>
      </c>
      <c r="I9487" s="76">
        <f>IF($E9487="","",IFERROR(VLOOKUP(TRIM(E9487&amp;""),'Référentiel Articles'!$A$2:$F$634,6,FALSE),""))</f>
      </c>
      <c r="J9487" s="78">
        <f>IF(OR($E9487="",$H9487=""),"",$H9487*$I9487)</f>
      </c>
      <c r="K9487" s="79" t="str">
        <v/>
      </c>
    </row>
    <row r="9488">
      <c r="A9488" s="81" t="str">
        <v/>
      </c>
      <c r="B9488" s="81" t="str">
        <v/>
      </c>
      <c r="C9488" s="83">
        <f>IF($E9488="","",IFERROR(VLOOKUP(TRIM(E9488&amp;""),'Référentiel Articles'!$A$2:$F$634,2,FALSE),""))</f>
      </c>
      <c r="D9488" s="83">
        <f>IF($E9488="","",IFERROR(VLOOKUP(TRIM(E9488&amp;""),'Référentiel Articles'!$A$2:$F$634,3,FALSE),""))</f>
      </c>
      <c r="E9488" s="81" t="str">
        <v/>
      </c>
      <c r="F9488" s="83">
        <f>IF($E9488="","",IFERROR(VLOOKUP(TRIM(E9488&amp;""),'Référentiel Articles'!$A$2:$F$634,4,FALSE),""))</f>
      </c>
      <c r="G9488" s="84">
        <f>IF($E9488="","",IFERROR(VLOOKUP(TRIM(E9488&amp;""),'Référentiel Articles'!$A$2:$F$634,5,FALSE),""))</f>
      </c>
      <c r="H9488" s="85" t="str">
        <v/>
      </c>
      <c r="I9488" s="84">
        <f>IF($E9488="","",IFERROR(VLOOKUP(TRIM(E9488&amp;""),'Référentiel Articles'!$A$2:$F$634,6,FALSE),""))</f>
      </c>
      <c r="J9488" s="90">
        <f>IF(OR($E9488="",$H9488=""),"",$H9488*$I9488)</f>
      </c>
      <c r="K9488" s="87" t="str">
        <v/>
      </c>
    </row>
    <row r="9489">
      <c r="A9489" s="74" t="str">
        <v/>
      </c>
      <c r="B9489" s="74" t="str">
        <v/>
      </c>
      <c r="C9489" s="75">
        <f>IF($E9489="","",IFERROR(VLOOKUP(TRIM(E9489&amp;""),'Référentiel Articles'!$A$2:$F$634,2,FALSE),""))</f>
      </c>
      <c r="D9489" s="75">
        <f>IF($E9489="","",IFERROR(VLOOKUP(TRIM(E9489&amp;""),'Référentiel Articles'!$A$2:$F$634,3,FALSE),""))</f>
      </c>
      <c r="E9489" s="74" t="str">
        <v/>
      </c>
      <c r="F9489" s="75">
        <f>IF($E9489="","",IFERROR(VLOOKUP(TRIM(E9489&amp;""),'Référentiel Articles'!$A$2:$F$634,4,FALSE),""))</f>
      </c>
      <c r="G9489" s="76">
        <f>IF($E9489="","",IFERROR(VLOOKUP(TRIM(E9489&amp;""),'Référentiel Articles'!$A$2:$F$634,5,FALSE),""))</f>
      </c>
      <c r="H9489" s="77" t="str">
        <v/>
      </c>
      <c r="I9489" s="76">
        <f>IF($E9489="","",IFERROR(VLOOKUP(TRIM(E9489&amp;""),'Référentiel Articles'!$A$2:$F$634,6,FALSE),""))</f>
      </c>
      <c r="J9489" s="78">
        <f>IF(OR($E9489="",$H9489=""),"",$H9489*$I9489)</f>
      </c>
      <c r="K9489" s="79" t="str">
        <v/>
      </c>
    </row>
    <row r="9490">
      <c r="A9490" s="81" t="str">
        <v/>
      </c>
      <c r="B9490" s="81" t="str">
        <v/>
      </c>
      <c r="C9490" s="83">
        <f>IF($E9490="","",IFERROR(VLOOKUP(TRIM(E9490&amp;""),'Référentiel Articles'!$A$2:$F$634,2,FALSE),""))</f>
      </c>
      <c r="D9490" s="83">
        <f>IF($E9490="","",IFERROR(VLOOKUP(TRIM(E9490&amp;""),'Référentiel Articles'!$A$2:$F$634,3,FALSE),""))</f>
      </c>
      <c r="E9490" s="81" t="str">
        <v/>
      </c>
      <c r="F9490" s="83">
        <f>IF($E9490="","",IFERROR(VLOOKUP(TRIM(E9490&amp;""),'Référentiel Articles'!$A$2:$F$634,4,FALSE),""))</f>
      </c>
      <c r="G9490" s="84">
        <f>IF($E9490="","",IFERROR(VLOOKUP(TRIM(E9490&amp;""),'Référentiel Articles'!$A$2:$F$634,5,FALSE),""))</f>
      </c>
      <c r="H9490" s="85" t="str">
        <v/>
      </c>
      <c r="I9490" s="84">
        <f>IF($E9490="","",IFERROR(VLOOKUP(TRIM(E9490&amp;""),'Référentiel Articles'!$A$2:$F$634,6,FALSE),""))</f>
      </c>
      <c r="J9490" s="90">
        <f>IF(OR($E9490="",$H9490=""),"",$H9490*$I9490)</f>
      </c>
      <c r="K9490" s="87" t="str">
        <v/>
      </c>
    </row>
    <row r="9491">
      <c r="A9491" s="74" t="str">
        <v/>
      </c>
      <c r="B9491" s="74" t="str">
        <v/>
      </c>
      <c r="C9491" s="75">
        <f>IF($E9491="","",IFERROR(VLOOKUP(TRIM(E9491&amp;""),'Référentiel Articles'!$A$2:$F$634,2,FALSE),""))</f>
      </c>
      <c r="D9491" s="75">
        <f>IF($E9491="","",IFERROR(VLOOKUP(TRIM(E9491&amp;""),'Référentiel Articles'!$A$2:$F$634,3,FALSE),""))</f>
      </c>
      <c r="E9491" s="74" t="str">
        <v/>
      </c>
      <c r="F9491" s="75">
        <f>IF($E9491="","",IFERROR(VLOOKUP(TRIM(E9491&amp;""),'Référentiel Articles'!$A$2:$F$634,4,FALSE),""))</f>
      </c>
      <c r="G9491" s="76">
        <f>IF($E9491="","",IFERROR(VLOOKUP(TRIM(E9491&amp;""),'Référentiel Articles'!$A$2:$F$634,5,FALSE),""))</f>
      </c>
      <c r="H9491" s="77" t="str">
        <v/>
      </c>
      <c r="I9491" s="76">
        <f>IF($E9491="","",IFERROR(VLOOKUP(TRIM(E9491&amp;""),'Référentiel Articles'!$A$2:$F$634,6,FALSE),""))</f>
      </c>
      <c r="J9491" s="78">
        <f>IF(OR($E9491="",$H9491=""),"",$H9491*$I9491)</f>
      </c>
      <c r="K9491" s="79" t="str">
        <v/>
      </c>
    </row>
    <row r="9492">
      <c r="A9492" s="81" t="str">
        <v/>
      </c>
      <c r="B9492" s="81" t="str">
        <v/>
      </c>
      <c r="C9492" s="83">
        <f>IF($E9492="","",IFERROR(VLOOKUP(TRIM(E9492&amp;""),'Référentiel Articles'!$A$2:$F$634,2,FALSE),""))</f>
      </c>
      <c r="D9492" s="83">
        <f>IF($E9492="","",IFERROR(VLOOKUP(TRIM(E9492&amp;""),'Référentiel Articles'!$A$2:$F$634,3,FALSE),""))</f>
      </c>
      <c r="E9492" s="81" t="str">
        <v/>
      </c>
      <c r="F9492" s="83">
        <f>IF($E9492="","",IFERROR(VLOOKUP(TRIM(E9492&amp;""),'Référentiel Articles'!$A$2:$F$634,4,FALSE),""))</f>
      </c>
      <c r="G9492" s="84">
        <f>IF($E9492="","",IFERROR(VLOOKUP(TRIM(E9492&amp;""),'Référentiel Articles'!$A$2:$F$634,5,FALSE),""))</f>
      </c>
      <c r="H9492" s="85" t="str">
        <v/>
      </c>
      <c r="I9492" s="84">
        <f>IF($E9492="","",IFERROR(VLOOKUP(TRIM(E9492&amp;""),'Référentiel Articles'!$A$2:$F$634,6,FALSE),""))</f>
      </c>
      <c r="J9492" s="90">
        <f>IF(OR($E9492="",$H9492=""),"",$H9492*$I9492)</f>
      </c>
      <c r="K9492" s="87" t="str">
        <v/>
      </c>
    </row>
    <row r="9493">
      <c r="A9493" s="74" t="str">
        <v/>
      </c>
      <c r="B9493" s="74" t="str">
        <v/>
      </c>
      <c r="C9493" s="75">
        <f>IF($E9493="","",IFERROR(VLOOKUP(TRIM(E9493&amp;""),'Référentiel Articles'!$A$2:$F$634,2,FALSE),""))</f>
      </c>
      <c r="D9493" s="75">
        <f>IF($E9493="","",IFERROR(VLOOKUP(TRIM(E9493&amp;""),'Référentiel Articles'!$A$2:$F$634,3,FALSE),""))</f>
      </c>
      <c r="E9493" s="74" t="str">
        <v/>
      </c>
      <c r="F9493" s="75">
        <f>IF($E9493="","",IFERROR(VLOOKUP(TRIM(E9493&amp;""),'Référentiel Articles'!$A$2:$F$634,4,FALSE),""))</f>
      </c>
      <c r="G9493" s="76">
        <f>IF($E9493="","",IFERROR(VLOOKUP(TRIM(E9493&amp;""),'Référentiel Articles'!$A$2:$F$634,5,FALSE),""))</f>
      </c>
      <c r="H9493" s="77" t="str">
        <v/>
      </c>
      <c r="I9493" s="76">
        <f>IF($E9493="","",IFERROR(VLOOKUP(TRIM(E9493&amp;""),'Référentiel Articles'!$A$2:$F$634,6,FALSE),""))</f>
      </c>
      <c r="J9493" s="78">
        <f>IF(OR($E9493="",$H9493=""),"",$H9493*$I9493)</f>
      </c>
      <c r="K9493" s="79" t="str">
        <v/>
      </c>
    </row>
    <row r="9494">
      <c r="A9494" s="81" t="str">
        <v/>
      </c>
      <c r="B9494" s="81" t="str">
        <v/>
      </c>
      <c r="C9494" s="83">
        <f>IF($E9494="","",IFERROR(VLOOKUP(TRIM(E9494&amp;""),'Référentiel Articles'!$A$2:$F$634,2,FALSE),""))</f>
      </c>
      <c r="D9494" s="83">
        <f>IF($E9494="","",IFERROR(VLOOKUP(TRIM(E9494&amp;""),'Référentiel Articles'!$A$2:$F$634,3,FALSE),""))</f>
      </c>
      <c r="E9494" s="81" t="str">
        <v/>
      </c>
      <c r="F9494" s="83">
        <f>IF($E9494="","",IFERROR(VLOOKUP(TRIM(E9494&amp;""),'Référentiel Articles'!$A$2:$F$634,4,FALSE),""))</f>
      </c>
      <c r="G9494" s="84">
        <f>IF($E9494="","",IFERROR(VLOOKUP(TRIM(E9494&amp;""),'Référentiel Articles'!$A$2:$F$634,5,FALSE),""))</f>
      </c>
      <c r="H9494" s="85" t="str">
        <v/>
      </c>
      <c r="I9494" s="84">
        <f>IF($E9494="","",IFERROR(VLOOKUP(TRIM(E9494&amp;""),'Référentiel Articles'!$A$2:$F$634,6,FALSE),""))</f>
      </c>
      <c r="J9494" s="90">
        <f>IF(OR($E9494="",$H9494=""),"",$H9494*$I9494)</f>
      </c>
      <c r="K9494" s="87" t="str">
        <v/>
      </c>
    </row>
    <row r="9495">
      <c r="A9495" s="74" t="str">
        <v/>
      </c>
      <c r="B9495" s="74" t="str">
        <v/>
      </c>
      <c r="C9495" s="75">
        <f>IF($E9495="","",IFERROR(VLOOKUP(TRIM(E9495&amp;""),'Référentiel Articles'!$A$2:$F$634,2,FALSE),""))</f>
      </c>
      <c r="D9495" s="75">
        <f>IF($E9495="","",IFERROR(VLOOKUP(TRIM(E9495&amp;""),'Référentiel Articles'!$A$2:$F$634,3,FALSE),""))</f>
      </c>
      <c r="E9495" s="74" t="str">
        <v/>
      </c>
      <c r="F9495" s="75">
        <f>IF($E9495="","",IFERROR(VLOOKUP(TRIM(E9495&amp;""),'Référentiel Articles'!$A$2:$F$634,4,FALSE),""))</f>
      </c>
      <c r="G9495" s="76">
        <f>IF($E9495="","",IFERROR(VLOOKUP(TRIM(E9495&amp;""),'Référentiel Articles'!$A$2:$F$634,5,FALSE),""))</f>
      </c>
      <c r="H9495" s="77" t="str">
        <v/>
      </c>
      <c r="I9495" s="76">
        <f>IF($E9495="","",IFERROR(VLOOKUP(TRIM(E9495&amp;""),'Référentiel Articles'!$A$2:$F$634,6,FALSE),""))</f>
      </c>
      <c r="J9495" s="78">
        <f>IF(OR($E9495="",$H9495=""),"",$H9495*$I9495)</f>
      </c>
      <c r="K9495" s="79" t="str">
        <v/>
      </c>
    </row>
    <row r="9496">
      <c r="A9496" s="81" t="str">
        <v/>
      </c>
      <c r="B9496" s="81" t="str">
        <v/>
      </c>
      <c r="C9496" s="83">
        <f>IF($E9496="","",IFERROR(VLOOKUP(TRIM(E9496&amp;""),'Référentiel Articles'!$A$2:$F$634,2,FALSE),""))</f>
      </c>
      <c r="D9496" s="83">
        <f>IF($E9496="","",IFERROR(VLOOKUP(TRIM(E9496&amp;""),'Référentiel Articles'!$A$2:$F$634,3,FALSE),""))</f>
      </c>
      <c r="E9496" s="81" t="str">
        <v/>
      </c>
      <c r="F9496" s="83">
        <f>IF($E9496="","",IFERROR(VLOOKUP(TRIM(E9496&amp;""),'Référentiel Articles'!$A$2:$F$634,4,FALSE),""))</f>
      </c>
      <c r="G9496" s="84">
        <f>IF($E9496="","",IFERROR(VLOOKUP(TRIM(E9496&amp;""),'Référentiel Articles'!$A$2:$F$634,5,FALSE),""))</f>
      </c>
      <c r="H9496" s="85" t="str">
        <v/>
      </c>
      <c r="I9496" s="84">
        <f>IF($E9496="","",IFERROR(VLOOKUP(TRIM(E9496&amp;""),'Référentiel Articles'!$A$2:$F$634,6,FALSE),""))</f>
      </c>
      <c r="J9496" s="90">
        <f>IF(OR($E9496="",$H9496=""),"",$H9496*$I9496)</f>
      </c>
      <c r="K9496" s="87" t="str">
        <v/>
      </c>
    </row>
    <row r="9497">
      <c r="A9497" s="74" t="str">
        <v/>
      </c>
      <c r="B9497" s="74" t="str">
        <v/>
      </c>
      <c r="C9497" s="75">
        <f>IF($E9497="","",IFERROR(VLOOKUP(TRIM(E9497&amp;""),'Référentiel Articles'!$A$2:$F$634,2,FALSE),""))</f>
      </c>
      <c r="D9497" s="75">
        <f>IF($E9497="","",IFERROR(VLOOKUP(TRIM(E9497&amp;""),'Référentiel Articles'!$A$2:$F$634,3,FALSE),""))</f>
      </c>
      <c r="E9497" s="74" t="str">
        <v/>
      </c>
      <c r="F9497" s="75">
        <f>IF($E9497="","",IFERROR(VLOOKUP(TRIM(E9497&amp;""),'Référentiel Articles'!$A$2:$F$634,4,FALSE),""))</f>
      </c>
      <c r="G9497" s="76">
        <f>IF($E9497="","",IFERROR(VLOOKUP(TRIM(E9497&amp;""),'Référentiel Articles'!$A$2:$F$634,5,FALSE),""))</f>
      </c>
      <c r="H9497" s="77" t="str">
        <v/>
      </c>
      <c r="I9497" s="76">
        <f>IF($E9497="","",IFERROR(VLOOKUP(TRIM(E9497&amp;""),'Référentiel Articles'!$A$2:$F$634,6,FALSE),""))</f>
      </c>
      <c r="J9497" s="78">
        <f>IF(OR($E9497="",$H9497=""),"",$H9497*$I9497)</f>
      </c>
      <c r="K9497" s="79" t="str">
        <v/>
      </c>
    </row>
    <row r="9498">
      <c r="A9498" s="81" t="str">
        <v/>
      </c>
      <c r="B9498" s="81" t="str">
        <v/>
      </c>
      <c r="C9498" s="83">
        <f>IF($E9498="","",IFERROR(VLOOKUP(TRIM(E9498&amp;""),'Référentiel Articles'!$A$2:$F$634,2,FALSE),""))</f>
      </c>
      <c r="D9498" s="83">
        <f>IF($E9498="","",IFERROR(VLOOKUP(TRIM(E9498&amp;""),'Référentiel Articles'!$A$2:$F$634,3,FALSE),""))</f>
      </c>
      <c r="E9498" s="81" t="str">
        <v/>
      </c>
      <c r="F9498" s="83">
        <f>IF($E9498="","",IFERROR(VLOOKUP(TRIM(E9498&amp;""),'Référentiel Articles'!$A$2:$F$634,4,FALSE),""))</f>
      </c>
      <c r="G9498" s="84">
        <f>IF($E9498="","",IFERROR(VLOOKUP(TRIM(E9498&amp;""),'Référentiel Articles'!$A$2:$F$634,5,FALSE),""))</f>
      </c>
      <c r="H9498" s="85" t="str">
        <v/>
      </c>
      <c r="I9498" s="84">
        <f>IF($E9498="","",IFERROR(VLOOKUP(TRIM(E9498&amp;""),'Référentiel Articles'!$A$2:$F$634,6,FALSE),""))</f>
      </c>
      <c r="J9498" s="90">
        <f>IF(OR($E9498="",$H9498=""),"",$H9498*$I9498)</f>
      </c>
      <c r="K9498" s="87" t="str">
        <v/>
      </c>
    </row>
    <row r="9499">
      <c r="A9499" s="74" t="str">
        <v/>
      </c>
      <c r="B9499" s="74" t="str">
        <v/>
      </c>
      <c r="C9499" s="75">
        <f>IF($E9499="","",IFERROR(VLOOKUP(TRIM(E9499&amp;""),'Référentiel Articles'!$A$2:$F$634,2,FALSE),""))</f>
      </c>
      <c r="D9499" s="75">
        <f>IF($E9499="","",IFERROR(VLOOKUP(TRIM(E9499&amp;""),'Référentiel Articles'!$A$2:$F$634,3,FALSE),""))</f>
      </c>
      <c r="E9499" s="74" t="str">
        <v/>
      </c>
      <c r="F9499" s="75">
        <f>IF($E9499="","",IFERROR(VLOOKUP(TRIM(E9499&amp;""),'Référentiel Articles'!$A$2:$F$634,4,FALSE),""))</f>
      </c>
      <c r="G9499" s="76">
        <f>IF($E9499="","",IFERROR(VLOOKUP(TRIM(E9499&amp;""),'Référentiel Articles'!$A$2:$F$634,5,FALSE),""))</f>
      </c>
      <c r="H9499" s="77" t="str">
        <v/>
      </c>
      <c r="I9499" s="76">
        <f>IF($E9499="","",IFERROR(VLOOKUP(TRIM(E9499&amp;""),'Référentiel Articles'!$A$2:$F$634,6,FALSE),""))</f>
      </c>
      <c r="J9499" s="78">
        <f>IF(OR($E9499="",$H9499=""),"",$H9499*$I9499)</f>
      </c>
      <c r="K9499" s="79" t="str">
        <v/>
      </c>
    </row>
    <row r="9500">
      <c r="A9500" s="81" t="str">
        <v/>
      </c>
      <c r="B9500" s="81" t="str">
        <v/>
      </c>
      <c r="C9500" s="83">
        <f>IF($E9500="","",IFERROR(VLOOKUP(TRIM(E9500&amp;""),'Référentiel Articles'!$A$2:$F$634,2,FALSE),""))</f>
      </c>
      <c r="D9500" s="83">
        <f>IF($E9500="","",IFERROR(VLOOKUP(TRIM(E9500&amp;""),'Référentiel Articles'!$A$2:$F$634,3,FALSE),""))</f>
      </c>
      <c r="E9500" s="81" t="str">
        <v/>
      </c>
      <c r="F9500" s="83">
        <f>IF($E9500="","",IFERROR(VLOOKUP(TRIM(E9500&amp;""),'Référentiel Articles'!$A$2:$F$634,4,FALSE),""))</f>
      </c>
      <c r="G9500" s="84">
        <f>IF($E9500="","",IFERROR(VLOOKUP(TRIM(E9500&amp;""),'Référentiel Articles'!$A$2:$F$634,5,FALSE),""))</f>
      </c>
      <c r="H9500" s="85" t="str">
        <v/>
      </c>
      <c r="I9500" s="84">
        <f>IF($E9500="","",IFERROR(VLOOKUP(TRIM(E9500&amp;""),'Référentiel Articles'!$A$2:$F$634,6,FALSE),""))</f>
      </c>
      <c r="J9500" s="90">
        <f>IF(OR($E9500="",$H9500=""),"",$H9500*$I9500)</f>
      </c>
      <c r="K9500" s="87" t="str">
        <v/>
      </c>
    </row>
    <row r="9501">
      <c r="A9501" s="74" t="str">
        <v/>
      </c>
      <c r="B9501" s="74" t="str">
        <v/>
      </c>
      <c r="C9501" s="75">
        <f>IF($E9501="","",IFERROR(VLOOKUP(TRIM(E9501&amp;""),'Référentiel Articles'!$A$2:$F$634,2,FALSE),""))</f>
      </c>
      <c r="D9501" s="75">
        <f>IF($E9501="","",IFERROR(VLOOKUP(TRIM(E9501&amp;""),'Référentiel Articles'!$A$2:$F$634,3,FALSE),""))</f>
      </c>
      <c r="E9501" s="74" t="str">
        <v/>
      </c>
      <c r="F9501" s="75">
        <f>IF($E9501="","",IFERROR(VLOOKUP(TRIM(E9501&amp;""),'Référentiel Articles'!$A$2:$F$634,4,FALSE),""))</f>
      </c>
      <c r="G9501" s="76">
        <f>IF($E9501="","",IFERROR(VLOOKUP(TRIM(E9501&amp;""),'Référentiel Articles'!$A$2:$F$634,5,FALSE),""))</f>
      </c>
      <c r="H9501" s="77" t="str">
        <v/>
      </c>
      <c r="I9501" s="76">
        <f>IF($E9501="","",IFERROR(VLOOKUP(TRIM(E9501&amp;""),'Référentiel Articles'!$A$2:$F$634,6,FALSE),""))</f>
      </c>
      <c r="J9501" s="78">
        <f>IF(OR($E9501="",$H9501=""),"",$H9501*$I9501)</f>
      </c>
      <c r="K9501" s="79" t="str">
        <v/>
      </c>
    </row>
    <row r="9502">
      <c r="A9502" s="81" t="str">
        <v/>
      </c>
      <c r="B9502" s="81" t="str">
        <v/>
      </c>
      <c r="C9502" s="83">
        <f>IF($E9502="","",IFERROR(VLOOKUP(TRIM(E9502&amp;""),'Référentiel Articles'!$A$2:$F$634,2,FALSE),""))</f>
      </c>
      <c r="D9502" s="83">
        <f>IF($E9502="","",IFERROR(VLOOKUP(TRIM(E9502&amp;""),'Référentiel Articles'!$A$2:$F$634,3,FALSE),""))</f>
      </c>
      <c r="E9502" s="81" t="str">
        <v/>
      </c>
      <c r="F9502" s="83">
        <f>IF($E9502="","",IFERROR(VLOOKUP(TRIM(E9502&amp;""),'Référentiel Articles'!$A$2:$F$634,4,FALSE),""))</f>
      </c>
      <c r="G9502" s="84">
        <f>IF($E9502="","",IFERROR(VLOOKUP(TRIM(E9502&amp;""),'Référentiel Articles'!$A$2:$F$634,5,FALSE),""))</f>
      </c>
      <c r="H9502" s="85" t="str">
        <v/>
      </c>
      <c r="I9502" s="84">
        <f>IF($E9502="","",IFERROR(VLOOKUP(TRIM(E9502&amp;""),'Référentiel Articles'!$A$2:$F$634,6,FALSE),""))</f>
      </c>
      <c r="J9502" s="90">
        <f>IF(OR($E9502="",$H9502=""),"",$H9502*$I9502)</f>
      </c>
      <c r="K9502" s="87" t="str">
        <v/>
      </c>
    </row>
    <row r="9503">
      <c r="A9503" s="74" t="str">
        <v/>
      </c>
      <c r="B9503" s="74" t="str">
        <v/>
      </c>
      <c r="C9503" s="75">
        <f>IF($E9503="","",IFERROR(VLOOKUP(TRIM(E9503&amp;""),'Référentiel Articles'!$A$2:$F$634,2,FALSE),""))</f>
      </c>
      <c r="D9503" s="75">
        <f>IF($E9503="","",IFERROR(VLOOKUP(TRIM(E9503&amp;""),'Référentiel Articles'!$A$2:$F$634,3,FALSE),""))</f>
      </c>
      <c r="E9503" s="74" t="str">
        <v/>
      </c>
      <c r="F9503" s="75">
        <f>IF($E9503="","",IFERROR(VLOOKUP(TRIM(E9503&amp;""),'Référentiel Articles'!$A$2:$F$634,4,FALSE),""))</f>
      </c>
      <c r="G9503" s="76">
        <f>IF($E9503="","",IFERROR(VLOOKUP(TRIM(E9503&amp;""),'Référentiel Articles'!$A$2:$F$634,5,FALSE),""))</f>
      </c>
      <c r="H9503" s="77" t="str">
        <v/>
      </c>
      <c r="I9503" s="76">
        <f>IF($E9503="","",IFERROR(VLOOKUP(TRIM(E9503&amp;""),'Référentiel Articles'!$A$2:$F$634,6,FALSE),""))</f>
      </c>
      <c r="J9503" s="78">
        <f>IF(OR($E9503="",$H9503=""),"",$H9503*$I9503)</f>
      </c>
      <c r="K9503" s="79" t="str">
        <v/>
      </c>
    </row>
    <row r="9504">
      <c r="A9504" s="81" t="str">
        <v/>
      </c>
      <c r="B9504" s="81" t="str">
        <v/>
      </c>
      <c r="C9504" s="83">
        <f>IF($E9504="","",IFERROR(VLOOKUP(TRIM(E9504&amp;""),'Référentiel Articles'!$A$2:$F$634,2,FALSE),""))</f>
      </c>
      <c r="D9504" s="83">
        <f>IF($E9504="","",IFERROR(VLOOKUP(TRIM(E9504&amp;""),'Référentiel Articles'!$A$2:$F$634,3,FALSE),""))</f>
      </c>
      <c r="E9504" s="81" t="str">
        <v/>
      </c>
      <c r="F9504" s="83">
        <f>IF($E9504="","",IFERROR(VLOOKUP(TRIM(E9504&amp;""),'Référentiel Articles'!$A$2:$F$634,4,FALSE),""))</f>
      </c>
      <c r="G9504" s="84">
        <f>IF($E9504="","",IFERROR(VLOOKUP(TRIM(E9504&amp;""),'Référentiel Articles'!$A$2:$F$634,5,FALSE),""))</f>
      </c>
      <c r="H9504" s="85" t="str">
        <v/>
      </c>
      <c r="I9504" s="84">
        <f>IF($E9504="","",IFERROR(VLOOKUP(TRIM(E9504&amp;""),'Référentiel Articles'!$A$2:$F$634,6,FALSE),""))</f>
      </c>
      <c r="J9504" s="90">
        <f>IF(OR($E9504="",$H9504=""),"",$H9504*$I9504)</f>
      </c>
      <c r="K9504" s="87" t="str">
        <v/>
      </c>
    </row>
    <row r="9505">
      <c r="A9505" s="74" t="str">
        <v/>
      </c>
      <c r="B9505" s="74" t="str">
        <v/>
      </c>
      <c r="C9505" s="75">
        <f>IF($E9505="","",IFERROR(VLOOKUP(TRIM(E9505&amp;""),'Référentiel Articles'!$A$2:$F$634,2,FALSE),""))</f>
      </c>
      <c r="D9505" s="75">
        <f>IF($E9505="","",IFERROR(VLOOKUP(TRIM(E9505&amp;""),'Référentiel Articles'!$A$2:$F$634,3,FALSE),""))</f>
      </c>
      <c r="E9505" s="74" t="str">
        <v/>
      </c>
      <c r="F9505" s="75">
        <f>IF($E9505="","",IFERROR(VLOOKUP(TRIM(E9505&amp;""),'Référentiel Articles'!$A$2:$F$634,4,FALSE),""))</f>
      </c>
      <c r="G9505" s="76">
        <f>IF($E9505="","",IFERROR(VLOOKUP(TRIM(E9505&amp;""),'Référentiel Articles'!$A$2:$F$634,5,FALSE),""))</f>
      </c>
      <c r="H9505" s="77" t="str">
        <v/>
      </c>
      <c r="I9505" s="76">
        <f>IF($E9505="","",IFERROR(VLOOKUP(TRIM(E9505&amp;""),'Référentiel Articles'!$A$2:$F$634,6,FALSE),""))</f>
      </c>
      <c r="J9505" s="78">
        <f>IF(OR($E9505="",$H9505=""),"",$H9505*$I9505)</f>
      </c>
      <c r="K9505" s="79" t="str">
        <v/>
      </c>
    </row>
    <row r="9506">
      <c r="A9506" s="81" t="str">
        <v/>
      </c>
      <c r="B9506" s="81" t="str">
        <v/>
      </c>
      <c r="C9506" s="83">
        <f>IF($E9506="","",IFERROR(VLOOKUP(TRIM(E9506&amp;""),'Référentiel Articles'!$A$2:$F$634,2,FALSE),""))</f>
      </c>
      <c r="D9506" s="83">
        <f>IF($E9506="","",IFERROR(VLOOKUP(TRIM(E9506&amp;""),'Référentiel Articles'!$A$2:$F$634,3,FALSE),""))</f>
      </c>
      <c r="E9506" s="81" t="str">
        <v/>
      </c>
      <c r="F9506" s="83">
        <f>IF($E9506="","",IFERROR(VLOOKUP(TRIM(E9506&amp;""),'Référentiel Articles'!$A$2:$F$634,4,FALSE),""))</f>
      </c>
      <c r="G9506" s="84">
        <f>IF($E9506="","",IFERROR(VLOOKUP(TRIM(E9506&amp;""),'Référentiel Articles'!$A$2:$F$634,5,FALSE),""))</f>
      </c>
      <c r="H9506" s="85" t="str">
        <v/>
      </c>
      <c r="I9506" s="84">
        <f>IF($E9506="","",IFERROR(VLOOKUP(TRIM(E9506&amp;""),'Référentiel Articles'!$A$2:$F$634,6,FALSE),""))</f>
      </c>
      <c r="J9506" s="90">
        <f>IF(OR($E9506="",$H9506=""),"",$H9506*$I9506)</f>
      </c>
      <c r="K9506" s="87" t="str">
        <v/>
      </c>
    </row>
    <row r="9507">
      <c r="A9507" s="74" t="str">
        <v/>
      </c>
      <c r="B9507" s="74" t="str">
        <v/>
      </c>
      <c r="C9507" s="75">
        <f>IF($E9507="","",IFERROR(VLOOKUP(TRIM(E9507&amp;""),'Référentiel Articles'!$A$2:$F$634,2,FALSE),""))</f>
      </c>
      <c r="D9507" s="75">
        <f>IF($E9507="","",IFERROR(VLOOKUP(TRIM(E9507&amp;""),'Référentiel Articles'!$A$2:$F$634,3,FALSE),""))</f>
      </c>
      <c r="E9507" s="74" t="str">
        <v/>
      </c>
      <c r="F9507" s="75">
        <f>IF($E9507="","",IFERROR(VLOOKUP(TRIM(E9507&amp;""),'Référentiel Articles'!$A$2:$F$634,4,FALSE),""))</f>
      </c>
      <c r="G9507" s="76">
        <f>IF($E9507="","",IFERROR(VLOOKUP(TRIM(E9507&amp;""),'Référentiel Articles'!$A$2:$F$634,5,FALSE),""))</f>
      </c>
      <c r="H9507" s="77" t="str">
        <v/>
      </c>
      <c r="I9507" s="76">
        <f>IF($E9507="","",IFERROR(VLOOKUP(TRIM(E9507&amp;""),'Référentiel Articles'!$A$2:$F$634,6,FALSE),""))</f>
      </c>
      <c r="J9507" s="78">
        <f>IF(OR($E9507="",$H9507=""),"",$H9507*$I9507)</f>
      </c>
      <c r="K9507" s="79" t="str">
        <v/>
      </c>
    </row>
    <row r="9508">
      <c r="A9508" s="81" t="str">
        <v/>
      </c>
      <c r="B9508" s="81" t="str">
        <v/>
      </c>
      <c r="C9508" s="83">
        <f>IF($E9508="","",IFERROR(VLOOKUP(TRIM(E9508&amp;""),'Référentiel Articles'!$A$2:$F$634,2,FALSE),""))</f>
      </c>
      <c r="D9508" s="83">
        <f>IF($E9508="","",IFERROR(VLOOKUP(TRIM(E9508&amp;""),'Référentiel Articles'!$A$2:$F$634,3,FALSE),""))</f>
      </c>
      <c r="E9508" s="81" t="str">
        <v/>
      </c>
      <c r="F9508" s="83">
        <f>IF($E9508="","",IFERROR(VLOOKUP(TRIM(E9508&amp;""),'Référentiel Articles'!$A$2:$F$634,4,FALSE),""))</f>
      </c>
      <c r="G9508" s="84">
        <f>IF($E9508="","",IFERROR(VLOOKUP(TRIM(E9508&amp;""),'Référentiel Articles'!$A$2:$F$634,5,FALSE),""))</f>
      </c>
      <c r="H9508" s="85" t="str">
        <v/>
      </c>
      <c r="I9508" s="84">
        <f>IF($E9508="","",IFERROR(VLOOKUP(TRIM(E9508&amp;""),'Référentiel Articles'!$A$2:$F$634,6,FALSE),""))</f>
      </c>
      <c r="J9508" s="90">
        <f>IF(OR($E9508="",$H9508=""),"",$H9508*$I9508)</f>
      </c>
      <c r="K9508" s="87" t="str">
        <v/>
      </c>
    </row>
    <row r="9509">
      <c r="A9509" s="74" t="str">
        <v/>
      </c>
      <c r="B9509" s="74" t="str">
        <v/>
      </c>
      <c r="C9509" s="75">
        <f>IF($E9509="","",IFERROR(VLOOKUP(TRIM(E9509&amp;""),'Référentiel Articles'!$A$2:$F$634,2,FALSE),""))</f>
      </c>
      <c r="D9509" s="75">
        <f>IF($E9509="","",IFERROR(VLOOKUP(TRIM(E9509&amp;""),'Référentiel Articles'!$A$2:$F$634,3,FALSE),""))</f>
      </c>
      <c r="E9509" s="74" t="str">
        <v/>
      </c>
      <c r="F9509" s="75">
        <f>IF($E9509="","",IFERROR(VLOOKUP(TRIM(E9509&amp;""),'Référentiel Articles'!$A$2:$F$634,4,FALSE),""))</f>
      </c>
      <c r="G9509" s="76">
        <f>IF($E9509="","",IFERROR(VLOOKUP(TRIM(E9509&amp;""),'Référentiel Articles'!$A$2:$F$634,5,FALSE),""))</f>
      </c>
      <c r="H9509" s="77" t="str">
        <v/>
      </c>
      <c r="I9509" s="76">
        <f>IF($E9509="","",IFERROR(VLOOKUP(TRIM(E9509&amp;""),'Référentiel Articles'!$A$2:$F$634,6,FALSE),""))</f>
      </c>
      <c r="J9509" s="78">
        <f>IF(OR($E9509="",$H9509=""),"",$H9509*$I9509)</f>
      </c>
      <c r="K9509" s="79" t="str">
        <v/>
      </c>
    </row>
    <row r="9510">
      <c r="A9510" s="81" t="str">
        <v/>
      </c>
      <c r="B9510" s="81" t="str">
        <v/>
      </c>
      <c r="C9510" s="83">
        <f>IF($E9510="","",IFERROR(VLOOKUP(TRIM(E9510&amp;""),'Référentiel Articles'!$A$2:$F$634,2,FALSE),""))</f>
      </c>
      <c r="D9510" s="83">
        <f>IF($E9510="","",IFERROR(VLOOKUP(TRIM(E9510&amp;""),'Référentiel Articles'!$A$2:$F$634,3,FALSE),""))</f>
      </c>
      <c r="E9510" s="81" t="str">
        <v/>
      </c>
      <c r="F9510" s="83">
        <f>IF($E9510="","",IFERROR(VLOOKUP(TRIM(E9510&amp;""),'Référentiel Articles'!$A$2:$F$634,4,FALSE),""))</f>
      </c>
      <c r="G9510" s="84">
        <f>IF($E9510="","",IFERROR(VLOOKUP(TRIM(E9510&amp;""),'Référentiel Articles'!$A$2:$F$634,5,FALSE),""))</f>
      </c>
      <c r="H9510" s="85" t="str">
        <v/>
      </c>
      <c r="I9510" s="84">
        <f>IF($E9510="","",IFERROR(VLOOKUP(TRIM(E9510&amp;""),'Référentiel Articles'!$A$2:$F$634,6,FALSE),""))</f>
      </c>
      <c r="J9510" s="90">
        <f>IF(OR($E9510="",$H9510=""),"",$H9510*$I9510)</f>
      </c>
      <c r="K9510" s="87" t="str">
        <v/>
      </c>
    </row>
    <row r="9511">
      <c r="A9511" s="74" t="str">
        <v/>
      </c>
      <c r="B9511" s="74" t="str">
        <v/>
      </c>
      <c r="C9511" s="75">
        <f>IF($E9511="","",IFERROR(VLOOKUP(TRIM(E9511&amp;""),'Référentiel Articles'!$A$2:$F$634,2,FALSE),""))</f>
      </c>
      <c r="D9511" s="75">
        <f>IF($E9511="","",IFERROR(VLOOKUP(TRIM(E9511&amp;""),'Référentiel Articles'!$A$2:$F$634,3,FALSE),""))</f>
      </c>
      <c r="E9511" s="74" t="str">
        <v/>
      </c>
      <c r="F9511" s="75">
        <f>IF($E9511="","",IFERROR(VLOOKUP(TRIM(E9511&amp;""),'Référentiel Articles'!$A$2:$F$634,4,FALSE),""))</f>
      </c>
      <c r="G9511" s="76">
        <f>IF($E9511="","",IFERROR(VLOOKUP(TRIM(E9511&amp;""),'Référentiel Articles'!$A$2:$F$634,5,FALSE),""))</f>
      </c>
      <c r="H9511" s="77" t="str">
        <v/>
      </c>
      <c r="I9511" s="76">
        <f>IF($E9511="","",IFERROR(VLOOKUP(TRIM(E9511&amp;""),'Référentiel Articles'!$A$2:$F$634,6,FALSE),""))</f>
      </c>
      <c r="J9511" s="78">
        <f>IF(OR($E9511="",$H9511=""),"",$H9511*$I9511)</f>
      </c>
      <c r="K9511" s="79" t="str">
        <v/>
      </c>
    </row>
    <row r="9512">
      <c r="A9512" s="81" t="str">
        <v/>
      </c>
      <c r="B9512" s="81" t="str">
        <v/>
      </c>
      <c r="C9512" s="83">
        <f>IF($E9512="","",IFERROR(VLOOKUP(TRIM(E9512&amp;""),'Référentiel Articles'!$A$2:$F$634,2,FALSE),""))</f>
      </c>
      <c r="D9512" s="83">
        <f>IF($E9512="","",IFERROR(VLOOKUP(TRIM(E9512&amp;""),'Référentiel Articles'!$A$2:$F$634,3,FALSE),""))</f>
      </c>
      <c r="E9512" s="81" t="str">
        <v/>
      </c>
      <c r="F9512" s="83">
        <f>IF($E9512="","",IFERROR(VLOOKUP(TRIM(E9512&amp;""),'Référentiel Articles'!$A$2:$F$634,4,FALSE),""))</f>
      </c>
      <c r="G9512" s="84">
        <f>IF($E9512="","",IFERROR(VLOOKUP(TRIM(E9512&amp;""),'Référentiel Articles'!$A$2:$F$634,5,FALSE),""))</f>
      </c>
      <c r="H9512" s="85" t="str">
        <v/>
      </c>
      <c r="I9512" s="84">
        <f>IF($E9512="","",IFERROR(VLOOKUP(TRIM(E9512&amp;""),'Référentiel Articles'!$A$2:$F$634,6,FALSE),""))</f>
      </c>
      <c r="J9512" s="90">
        <f>IF(OR($E9512="",$H9512=""),"",$H9512*$I9512)</f>
      </c>
      <c r="K9512" s="87" t="str">
        <v/>
      </c>
    </row>
    <row r="9513">
      <c r="A9513" s="74" t="str">
        <v/>
      </c>
      <c r="B9513" s="74" t="str">
        <v/>
      </c>
      <c r="C9513" s="75">
        <f>IF($E9513="","",IFERROR(VLOOKUP(TRIM(E9513&amp;""),'Référentiel Articles'!$A$2:$F$634,2,FALSE),""))</f>
      </c>
      <c r="D9513" s="75">
        <f>IF($E9513="","",IFERROR(VLOOKUP(TRIM(E9513&amp;""),'Référentiel Articles'!$A$2:$F$634,3,FALSE),""))</f>
      </c>
      <c r="E9513" s="74" t="str">
        <v/>
      </c>
      <c r="F9513" s="75">
        <f>IF($E9513="","",IFERROR(VLOOKUP(TRIM(E9513&amp;""),'Référentiel Articles'!$A$2:$F$634,4,FALSE),""))</f>
      </c>
      <c r="G9513" s="76">
        <f>IF($E9513="","",IFERROR(VLOOKUP(TRIM(E9513&amp;""),'Référentiel Articles'!$A$2:$F$634,5,FALSE),""))</f>
      </c>
      <c r="H9513" s="77" t="str">
        <v/>
      </c>
      <c r="I9513" s="76">
        <f>IF($E9513="","",IFERROR(VLOOKUP(TRIM(E9513&amp;""),'Référentiel Articles'!$A$2:$F$634,6,FALSE),""))</f>
      </c>
      <c r="J9513" s="78">
        <f>IF(OR($E9513="",$H9513=""),"",$H9513*$I9513)</f>
      </c>
      <c r="K9513" s="79" t="str">
        <v/>
      </c>
    </row>
    <row r="9514">
      <c r="A9514" s="81" t="str">
        <v/>
      </c>
      <c r="B9514" s="81" t="str">
        <v/>
      </c>
      <c r="C9514" s="83">
        <f>IF($E9514="","",IFERROR(VLOOKUP(TRIM(E9514&amp;""),'Référentiel Articles'!$A$2:$F$634,2,FALSE),""))</f>
      </c>
      <c r="D9514" s="83">
        <f>IF($E9514="","",IFERROR(VLOOKUP(TRIM(E9514&amp;""),'Référentiel Articles'!$A$2:$F$634,3,FALSE),""))</f>
      </c>
      <c r="E9514" s="81" t="str">
        <v/>
      </c>
      <c r="F9514" s="83">
        <f>IF($E9514="","",IFERROR(VLOOKUP(TRIM(E9514&amp;""),'Référentiel Articles'!$A$2:$F$634,4,FALSE),""))</f>
      </c>
      <c r="G9514" s="84">
        <f>IF($E9514="","",IFERROR(VLOOKUP(TRIM(E9514&amp;""),'Référentiel Articles'!$A$2:$F$634,5,FALSE),""))</f>
      </c>
      <c r="H9514" s="85" t="str">
        <v/>
      </c>
      <c r="I9514" s="84">
        <f>IF($E9514="","",IFERROR(VLOOKUP(TRIM(E9514&amp;""),'Référentiel Articles'!$A$2:$F$634,6,FALSE),""))</f>
      </c>
      <c r="J9514" s="90">
        <f>IF(OR($E9514="",$H9514=""),"",$H9514*$I9514)</f>
      </c>
      <c r="K9514" s="87" t="str">
        <v/>
      </c>
    </row>
    <row r="9515">
      <c r="A9515" s="74" t="str">
        <v/>
      </c>
      <c r="B9515" s="74" t="str">
        <v/>
      </c>
      <c r="C9515" s="75">
        <f>IF($E9515="","",IFERROR(VLOOKUP(TRIM(E9515&amp;""),'Référentiel Articles'!$A$2:$F$634,2,FALSE),""))</f>
      </c>
      <c r="D9515" s="75">
        <f>IF($E9515="","",IFERROR(VLOOKUP(TRIM(E9515&amp;""),'Référentiel Articles'!$A$2:$F$634,3,FALSE),""))</f>
      </c>
      <c r="E9515" s="74" t="str">
        <v/>
      </c>
      <c r="F9515" s="75">
        <f>IF($E9515="","",IFERROR(VLOOKUP(TRIM(E9515&amp;""),'Référentiel Articles'!$A$2:$F$634,4,FALSE),""))</f>
      </c>
      <c r="G9515" s="76">
        <f>IF($E9515="","",IFERROR(VLOOKUP(TRIM(E9515&amp;""),'Référentiel Articles'!$A$2:$F$634,5,FALSE),""))</f>
      </c>
      <c r="H9515" s="77" t="str">
        <v/>
      </c>
      <c r="I9515" s="76">
        <f>IF($E9515="","",IFERROR(VLOOKUP(TRIM(E9515&amp;""),'Référentiel Articles'!$A$2:$F$634,6,FALSE),""))</f>
      </c>
      <c r="J9515" s="78">
        <f>IF(OR($E9515="",$H9515=""),"",$H9515*$I9515)</f>
      </c>
      <c r="K9515" s="79" t="str">
        <v/>
      </c>
    </row>
    <row r="9516">
      <c r="A9516" s="81" t="str">
        <v/>
      </c>
      <c r="B9516" s="81" t="str">
        <v/>
      </c>
      <c r="C9516" s="83">
        <f>IF($E9516="","",IFERROR(VLOOKUP(TRIM(E9516&amp;""),'Référentiel Articles'!$A$2:$F$634,2,FALSE),""))</f>
      </c>
      <c r="D9516" s="83">
        <f>IF($E9516="","",IFERROR(VLOOKUP(TRIM(E9516&amp;""),'Référentiel Articles'!$A$2:$F$634,3,FALSE),""))</f>
      </c>
      <c r="E9516" s="81" t="str">
        <v/>
      </c>
      <c r="F9516" s="83">
        <f>IF($E9516="","",IFERROR(VLOOKUP(TRIM(E9516&amp;""),'Référentiel Articles'!$A$2:$F$634,4,FALSE),""))</f>
      </c>
      <c r="G9516" s="84">
        <f>IF($E9516="","",IFERROR(VLOOKUP(TRIM(E9516&amp;""),'Référentiel Articles'!$A$2:$F$634,5,FALSE),""))</f>
      </c>
      <c r="H9516" s="85" t="str">
        <v/>
      </c>
      <c r="I9516" s="84">
        <f>IF($E9516="","",IFERROR(VLOOKUP(TRIM(E9516&amp;""),'Référentiel Articles'!$A$2:$F$634,6,FALSE),""))</f>
      </c>
      <c r="J9516" s="90">
        <f>IF(OR($E9516="",$H9516=""),"",$H9516*$I9516)</f>
      </c>
      <c r="K9516" s="87" t="str">
        <v/>
      </c>
    </row>
    <row r="9517">
      <c r="A9517" s="74" t="str">
        <v/>
      </c>
      <c r="B9517" s="74" t="str">
        <v/>
      </c>
      <c r="C9517" s="75">
        <f>IF($E9517="","",IFERROR(VLOOKUP(TRIM(E9517&amp;""),'Référentiel Articles'!$A$2:$F$634,2,FALSE),""))</f>
      </c>
      <c r="D9517" s="75">
        <f>IF($E9517="","",IFERROR(VLOOKUP(TRIM(E9517&amp;""),'Référentiel Articles'!$A$2:$F$634,3,FALSE),""))</f>
      </c>
      <c r="E9517" s="74" t="str">
        <v/>
      </c>
      <c r="F9517" s="75">
        <f>IF($E9517="","",IFERROR(VLOOKUP(TRIM(E9517&amp;""),'Référentiel Articles'!$A$2:$F$634,4,FALSE),""))</f>
      </c>
      <c r="G9517" s="76">
        <f>IF($E9517="","",IFERROR(VLOOKUP(TRIM(E9517&amp;""),'Référentiel Articles'!$A$2:$F$634,5,FALSE),""))</f>
      </c>
      <c r="H9517" s="77" t="str">
        <v/>
      </c>
      <c r="I9517" s="76">
        <f>IF($E9517="","",IFERROR(VLOOKUP(TRIM(E9517&amp;""),'Référentiel Articles'!$A$2:$F$634,6,FALSE),""))</f>
      </c>
      <c r="J9517" s="78">
        <f>IF(OR($E9517="",$H9517=""),"",$H9517*$I9517)</f>
      </c>
      <c r="K9517" s="79" t="str">
        <v/>
      </c>
    </row>
    <row r="9518">
      <c r="A9518" s="81" t="str">
        <v/>
      </c>
      <c r="B9518" s="81" t="str">
        <v/>
      </c>
      <c r="C9518" s="83">
        <f>IF($E9518="","",IFERROR(VLOOKUP(TRIM(E9518&amp;""),'Référentiel Articles'!$A$2:$F$634,2,FALSE),""))</f>
      </c>
      <c r="D9518" s="83">
        <f>IF($E9518="","",IFERROR(VLOOKUP(TRIM(E9518&amp;""),'Référentiel Articles'!$A$2:$F$634,3,FALSE),""))</f>
      </c>
      <c r="E9518" s="81" t="str">
        <v/>
      </c>
      <c r="F9518" s="83">
        <f>IF($E9518="","",IFERROR(VLOOKUP(TRIM(E9518&amp;""),'Référentiel Articles'!$A$2:$F$634,4,FALSE),""))</f>
      </c>
      <c r="G9518" s="84">
        <f>IF($E9518="","",IFERROR(VLOOKUP(TRIM(E9518&amp;""),'Référentiel Articles'!$A$2:$F$634,5,FALSE),""))</f>
      </c>
      <c r="H9518" s="85" t="str">
        <v/>
      </c>
      <c r="I9518" s="84">
        <f>IF($E9518="","",IFERROR(VLOOKUP(TRIM(E9518&amp;""),'Référentiel Articles'!$A$2:$F$634,6,FALSE),""))</f>
      </c>
      <c r="J9518" s="90">
        <f>IF(OR($E9518="",$H9518=""),"",$H9518*$I9518)</f>
      </c>
      <c r="K9518" s="87" t="str">
        <v/>
      </c>
    </row>
    <row r="9519">
      <c r="A9519" s="74" t="str">
        <v/>
      </c>
      <c r="B9519" s="74" t="str">
        <v/>
      </c>
      <c r="C9519" s="75">
        <f>IF($E9519="","",IFERROR(VLOOKUP(TRIM(E9519&amp;""),'Référentiel Articles'!$A$2:$F$634,2,FALSE),""))</f>
      </c>
      <c r="D9519" s="75">
        <f>IF($E9519="","",IFERROR(VLOOKUP(TRIM(E9519&amp;""),'Référentiel Articles'!$A$2:$F$634,3,FALSE),""))</f>
      </c>
      <c r="E9519" s="74" t="str">
        <v/>
      </c>
      <c r="F9519" s="75">
        <f>IF($E9519="","",IFERROR(VLOOKUP(TRIM(E9519&amp;""),'Référentiel Articles'!$A$2:$F$634,4,FALSE),""))</f>
      </c>
      <c r="G9519" s="76">
        <f>IF($E9519="","",IFERROR(VLOOKUP(TRIM(E9519&amp;""),'Référentiel Articles'!$A$2:$F$634,5,FALSE),""))</f>
      </c>
      <c r="H9519" s="77" t="str">
        <v/>
      </c>
      <c r="I9519" s="76">
        <f>IF($E9519="","",IFERROR(VLOOKUP(TRIM(E9519&amp;""),'Référentiel Articles'!$A$2:$F$634,6,FALSE),""))</f>
      </c>
      <c r="J9519" s="78">
        <f>IF(OR($E9519="",$H9519=""),"",$H9519*$I9519)</f>
      </c>
      <c r="K9519" s="79" t="str">
        <v/>
      </c>
    </row>
    <row r="9520">
      <c r="A9520" s="81" t="str">
        <v/>
      </c>
      <c r="B9520" s="81" t="str">
        <v/>
      </c>
      <c r="C9520" s="83">
        <f>IF($E9520="","",IFERROR(VLOOKUP(TRIM(E9520&amp;""),'Référentiel Articles'!$A$2:$F$634,2,FALSE),""))</f>
      </c>
      <c r="D9520" s="83">
        <f>IF($E9520="","",IFERROR(VLOOKUP(TRIM(E9520&amp;""),'Référentiel Articles'!$A$2:$F$634,3,FALSE),""))</f>
      </c>
      <c r="E9520" s="81" t="str">
        <v/>
      </c>
      <c r="F9520" s="83">
        <f>IF($E9520="","",IFERROR(VLOOKUP(TRIM(E9520&amp;""),'Référentiel Articles'!$A$2:$F$634,4,FALSE),""))</f>
      </c>
      <c r="G9520" s="84">
        <f>IF($E9520="","",IFERROR(VLOOKUP(TRIM(E9520&amp;""),'Référentiel Articles'!$A$2:$F$634,5,FALSE),""))</f>
      </c>
      <c r="H9520" s="85" t="str">
        <v/>
      </c>
      <c r="I9520" s="84">
        <f>IF($E9520="","",IFERROR(VLOOKUP(TRIM(E9520&amp;""),'Référentiel Articles'!$A$2:$F$634,6,FALSE),""))</f>
      </c>
      <c r="J9520" s="90">
        <f>IF(OR($E9520="",$H9520=""),"",$H9520*$I9520)</f>
      </c>
      <c r="K9520" s="87" t="str">
        <v/>
      </c>
    </row>
    <row r="9521">
      <c r="A9521" s="74" t="str">
        <v/>
      </c>
      <c r="B9521" s="74" t="str">
        <v/>
      </c>
      <c r="C9521" s="75">
        <f>IF($E9521="","",IFERROR(VLOOKUP(TRIM(E9521&amp;""),'Référentiel Articles'!$A$2:$F$634,2,FALSE),""))</f>
      </c>
      <c r="D9521" s="75">
        <f>IF($E9521="","",IFERROR(VLOOKUP(TRIM(E9521&amp;""),'Référentiel Articles'!$A$2:$F$634,3,FALSE),""))</f>
      </c>
      <c r="E9521" s="74" t="str">
        <v/>
      </c>
      <c r="F9521" s="75">
        <f>IF($E9521="","",IFERROR(VLOOKUP(TRIM(E9521&amp;""),'Référentiel Articles'!$A$2:$F$634,4,FALSE),""))</f>
      </c>
      <c r="G9521" s="76">
        <f>IF($E9521="","",IFERROR(VLOOKUP(TRIM(E9521&amp;""),'Référentiel Articles'!$A$2:$F$634,5,FALSE),""))</f>
      </c>
      <c r="H9521" s="77" t="str">
        <v/>
      </c>
      <c r="I9521" s="76">
        <f>IF($E9521="","",IFERROR(VLOOKUP(TRIM(E9521&amp;""),'Référentiel Articles'!$A$2:$F$634,6,FALSE),""))</f>
      </c>
      <c r="J9521" s="78">
        <f>IF(OR($E9521="",$H9521=""),"",$H9521*$I9521)</f>
      </c>
      <c r="K9521" s="79" t="str">
        <v/>
      </c>
    </row>
    <row r="9522">
      <c r="A9522" s="81" t="str">
        <v/>
      </c>
      <c r="B9522" s="81" t="str">
        <v/>
      </c>
      <c r="C9522" s="83">
        <f>IF($E9522="","",IFERROR(VLOOKUP(TRIM(E9522&amp;""),'Référentiel Articles'!$A$2:$F$634,2,FALSE),""))</f>
      </c>
      <c r="D9522" s="83">
        <f>IF($E9522="","",IFERROR(VLOOKUP(TRIM(E9522&amp;""),'Référentiel Articles'!$A$2:$F$634,3,FALSE),""))</f>
      </c>
      <c r="E9522" s="81" t="str">
        <v/>
      </c>
      <c r="F9522" s="83">
        <f>IF($E9522="","",IFERROR(VLOOKUP(TRIM(E9522&amp;""),'Référentiel Articles'!$A$2:$F$634,4,FALSE),""))</f>
      </c>
      <c r="G9522" s="84">
        <f>IF($E9522="","",IFERROR(VLOOKUP(TRIM(E9522&amp;""),'Référentiel Articles'!$A$2:$F$634,5,FALSE),""))</f>
      </c>
      <c r="H9522" s="85" t="str">
        <v/>
      </c>
      <c r="I9522" s="84">
        <f>IF($E9522="","",IFERROR(VLOOKUP(TRIM(E9522&amp;""),'Référentiel Articles'!$A$2:$F$634,6,FALSE),""))</f>
      </c>
      <c r="J9522" s="90">
        <f>IF(OR($E9522="",$H9522=""),"",$H9522*$I9522)</f>
      </c>
      <c r="K9522" s="87" t="str">
        <v/>
      </c>
    </row>
    <row r="9523">
      <c r="A9523" s="74" t="str">
        <v/>
      </c>
      <c r="B9523" s="74" t="str">
        <v/>
      </c>
      <c r="C9523" s="75">
        <f>IF($E9523="","",IFERROR(VLOOKUP(TRIM(E9523&amp;""),'Référentiel Articles'!$A$2:$F$634,2,FALSE),""))</f>
      </c>
      <c r="D9523" s="75">
        <f>IF($E9523="","",IFERROR(VLOOKUP(TRIM(E9523&amp;""),'Référentiel Articles'!$A$2:$F$634,3,FALSE),""))</f>
      </c>
      <c r="E9523" s="74" t="str">
        <v/>
      </c>
      <c r="F9523" s="75">
        <f>IF($E9523="","",IFERROR(VLOOKUP(TRIM(E9523&amp;""),'Référentiel Articles'!$A$2:$F$634,4,FALSE),""))</f>
      </c>
      <c r="G9523" s="76">
        <f>IF($E9523="","",IFERROR(VLOOKUP(TRIM(E9523&amp;""),'Référentiel Articles'!$A$2:$F$634,5,FALSE),""))</f>
      </c>
      <c r="H9523" s="77" t="str">
        <v/>
      </c>
      <c r="I9523" s="76">
        <f>IF($E9523="","",IFERROR(VLOOKUP(TRIM(E9523&amp;""),'Référentiel Articles'!$A$2:$F$634,6,FALSE),""))</f>
      </c>
      <c r="J9523" s="78">
        <f>IF(OR($E9523="",$H9523=""),"",$H9523*$I9523)</f>
      </c>
      <c r="K9523" s="79" t="str">
        <v/>
      </c>
    </row>
    <row r="9524">
      <c r="A9524" s="81" t="str">
        <v/>
      </c>
      <c r="B9524" s="81" t="str">
        <v/>
      </c>
      <c r="C9524" s="83">
        <f>IF($E9524="","",IFERROR(VLOOKUP(TRIM(E9524&amp;""),'Référentiel Articles'!$A$2:$F$634,2,FALSE),""))</f>
      </c>
      <c r="D9524" s="83">
        <f>IF($E9524="","",IFERROR(VLOOKUP(TRIM(E9524&amp;""),'Référentiel Articles'!$A$2:$F$634,3,FALSE),""))</f>
      </c>
      <c r="E9524" s="81" t="str">
        <v/>
      </c>
      <c r="F9524" s="83">
        <f>IF($E9524="","",IFERROR(VLOOKUP(TRIM(E9524&amp;""),'Référentiel Articles'!$A$2:$F$634,4,FALSE),""))</f>
      </c>
      <c r="G9524" s="84">
        <f>IF($E9524="","",IFERROR(VLOOKUP(TRIM(E9524&amp;""),'Référentiel Articles'!$A$2:$F$634,5,FALSE),""))</f>
      </c>
      <c r="H9524" s="85" t="str">
        <v/>
      </c>
      <c r="I9524" s="84">
        <f>IF($E9524="","",IFERROR(VLOOKUP(TRIM(E9524&amp;""),'Référentiel Articles'!$A$2:$F$634,6,FALSE),""))</f>
      </c>
      <c r="J9524" s="90">
        <f>IF(OR($E9524="",$H9524=""),"",$H9524*$I9524)</f>
      </c>
      <c r="K9524" s="87" t="str">
        <v/>
      </c>
    </row>
    <row r="9525">
      <c r="A9525" s="74" t="str">
        <v/>
      </c>
      <c r="B9525" s="74" t="str">
        <v/>
      </c>
      <c r="C9525" s="75">
        <f>IF($E9525="","",IFERROR(VLOOKUP(TRIM(E9525&amp;""),'Référentiel Articles'!$A$2:$F$634,2,FALSE),""))</f>
      </c>
      <c r="D9525" s="75">
        <f>IF($E9525="","",IFERROR(VLOOKUP(TRIM(E9525&amp;""),'Référentiel Articles'!$A$2:$F$634,3,FALSE),""))</f>
      </c>
      <c r="E9525" s="74" t="str">
        <v/>
      </c>
      <c r="F9525" s="75">
        <f>IF($E9525="","",IFERROR(VLOOKUP(TRIM(E9525&amp;""),'Référentiel Articles'!$A$2:$F$634,4,FALSE),""))</f>
      </c>
      <c r="G9525" s="76">
        <f>IF($E9525="","",IFERROR(VLOOKUP(TRIM(E9525&amp;""),'Référentiel Articles'!$A$2:$F$634,5,FALSE),""))</f>
      </c>
      <c r="H9525" s="77" t="str">
        <v/>
      </c>
      <c r="I9525" s="76">
        <f>IF($E9525="","",IFERROR(VLOOKUP(TRIM(E9525&amp;""),'Référentiel Articles'!$A$2:$F$634,6,FALSE),""))</f>
      </c>
      <c r="J9525" s="78">
        <f>IF(OR($E9525="",$H9525=""),"",$H9525*$I9525)</f>
      </c>
      <c r="K9525" s="79" t="str">
        <v/>
      </c>
    </row>
    <row r="9526">
      <c r="A9526" s="81" t="str">
        <v/>
      </c>
      <c r="B9526" s="81" t="str">
        <v/>
      </c>
      <c r="C9526" s="83">
        <f>IF($E9526="","",IFERROR(VLOOKUP(TRIM(E9526&amp;""),'Référentiel Articles'!$A$2:$F$634,2,FALSE),""))</f>
      </c>
      <c r="D9526" s="83">
        <f>IF($E9526="","",IFERROR(VLOOKUP(TRIM(E9526&amp;""),'Référentiel Articles'!$A$2:$F$634,3,FALSE),""))</f>
      </c>
      <c r="E9526" s="81" t="str">
        <v/>
      </c>
      <c r="F9526" s="83">
        <f>IF($E9526="","",IFERROR(VLOOKUP(TRIM(E9526&amp;""),'Référentiel Articles'!$A$2:$F$634,4,FALSE),""))</f>
      </c>
      <c r="G9526" s="84">
        <f>IF($E9526="","",IFERROR(VLOOKUP(TRIM(E9526&amp;""),'Référentiel Articles'!$A$2:$F$634,5,FALSE),""))</f>
      </c>
      <c r="H9526" s="85" t="str">
        <v/>
      </c>
      <c r="I9526" s="84">
        <f>IF($E9526="","",IFERROR(VLOOKUP(TRIM(E9526&amp;""),'Référentiel Articles'!$A$2:$F$634,6,FALSE),""))</f>
      </c>
      <c r="J9526" s="90">
        <f>IF(OR($E9526="",$H9526=""),"",$H9526*$I9526)</f>
      </c>
      <c r="K9526" s="87" t="str">
        <v/>
      </c>
    </row>
    <row r="9527">
      <c r="A9527" s="74" t="str">
        <v/>
      </c>
      <c r="B9527" s="74" t="str">
        <v/>
      </c>
      <c r="C9527" s="75">
        <f>IF($E9527="","",IFERROR(VLOOKUP(TRIM(E9527&amp;""),'Référentiel Articles'!$A$2:$F$634,2,FALSE),""))</f>
      </c>
      <c r="D9527" s="75">
        <f>IF($E9527="","",IFERROR(VLOOKUP(TRIM(E9527&amp;""),'Référentiel Articles'!$A$2:$F$634,3,FALSE),""))</f>
      </c>
      <c r="E9527" s="74" t="str">
        <v/>
      </c>
      <c r="F9527" s="75">
        <f>IF($E9527="","",IFERROR(VLOOKUP(TRIM(E9527&amp;""),'Référentiel Articles'!$A$2:$F$634,4,FALSE),""))</f>
      </c>
      <c r="G9527" s="76">
        <f>IF($E9527="","",IFERROR(VLOOKUP(TRIM(E9527&amp;""),'Référentiel Articles'!$A$2:$F$634,5,FALSE),""))</f>
      </c>
      <c r="H9527" s="77" t="str">
        <v/>
      </c>
      <c r="I9527" s="76">
        <f>IF($E9527="","",IFERROR(VLOOKUP(TRIM(E9527&amp;""),'Référentiel Articles'!$A$2:$F$634,6,FALSE),""))</f>
      </c>
      <c r="J9527" s="78">
        <f>IF(OR($E9527="",$H9527=""),"",$H9527*$I9527)</f>
      </c>
      <c r="K9527" s="79" t="str">
        <v/>
      </c>
    </row>
    <row r="9528">
      <c r="A9528" s="81" t="str">
        <v/>
      </c>
      <c r="B9528" s="81" t="str">
        <v/>
      </c>
      <c r="C9528" s="83">
        <f>IF($E9528="","",IFERROR(VLOOKUP(TRIM(E9528&amp;""),'Référentiel Articles'!$A$2:$F$634,2,FALSE),""))</f>
      </c>
      <c r="D9528" s="83">
        <f>IF($E9528="","",IFERROR(VLOOKUP(TRIM(E9528&amp;""),'Référentiel Articles'!$A$2:$F$634,3,FALSE),""))</f>
      </c>
      <c r="E9528" s="81" t="str">
        <v/>
      </c>
      <c r="F9528" s="83">
        <f>IF($E9528="","",IFERROR(VLOOKUP(TRIM(E9528&amp;""),'Référentiel Articles'!$A$2:$F$634,4,FALSE),""))</f>
      </c>
      <c r="G9528" s="84">
        <f>IF($E9528="","",IFERROR(VLOOKUP(TRIM(E9528&amp;""),'Référentiel Articles'!$A$2:$F$634,5,FALSE),""))</f>
      </c>
      <c r="H9528" s="85" t="str">
        <v/>
      </c>
      <c r="I9528" s="84">
        <f>IF($E9528="","",IFERROR(VLOOKUP(TRIM(E9528&amp;""),'Référentiel Articles'!$A$2:$F$634,6,FALSE),""))</f>
      </c>
      <c r="J9528" s="90">
        <f>IF(OR($E9528="",$H9528=""),"",$H9528*$I9528)</f>
      </c>
      <c r="K9528" s="87" t="str">
        <v/>
      </c>
    </row>
    <row r="9529">
      <c r="A9529" s="74" t="str">
        <v/>
      </c>
      <c r="B9529" s="74" t="str">
        <v/>
      </c>
      <c r="C9529" s="75">
        <f>IF($E9529="","",IFERROR(VLOOKUP(TRIM(E9529&amp;""),'Référentiel Articles'!$A$2:$F$634,2,FALSE),""))</f>
      </c>
      <c r="D9529" s="75">
        <f>IF($E9529="","",IFERROR(VLOOKUP(TRIM(E9529&amp;""),'Référentiel Articles'!$A$2:$F$634,3,FALSE),""))</f>
      </c>
      <c r="E9529" s="74" t="str">
        <v/>
      </c>
      <c r="F9529" s="75">
        <f>IF($E9529="","",IFERROR(VLOOKUP(TRIM(E9529&amp;""),'Référentiel Articles'!$A$2:$F$634,4,FALSE),""))</f>
      </c>
      <c r="G9529" s="76">
        <f>IF($E9529="","",IFERROR(VLOOKUP(TRIM(E9529&amp;""),'Référentiel Articles'!$A$2:$F$634,5,FALSE),""))</f>
      </c>
      <c r="H9529" s="77" t="str">
        <v/>
      </c>
      <c r="I9529" s="76">
        <f>IF($E9529="","",IFERROR(VLOOKUP(TRIM(E9529&amp;""),'Référentiel Articles'!$A$2:$F$634,6,FALSE),""))</f>
      </c>
      <c r="J9529" s="78">
        <f>IF(OR($E9529="",$H9529=""),"",$H9529*$I9529)</f>
      </c>
      <c r="K9529" s="79" t="str">
        <v/>
      </c>
    </row>
    <row r="9530">
      <c r="A9530" s="81" t="str">
        <v/>
      </c>
      <c r="B9530" s="81" t="str">
        <v/>
      </c>
      <c r="C9530" s="83">
        <f>IF($E9530="","",IFERROR(VLOOKUP(TRIM(E9530&amp;""),'Référentiel Articles'!$A$2:$F$634,2,FALSE),""))</f>
      </c>
      <c r="D9530" s="83">
        <f>IF($E9530="","",IFERROR(VLOOKUP(TRIM(E9530&amp;""),'Référentiel Articles'!$A$2:$F$634,3,FALSE),""))</f>
      </c>
      <c r="E9530" s="81" t="str">
        <v/>
      </c>
      <c r="F9530" s="83">
        <f>IF($E9530="","",IFERROR(VLOOKUP(TRIM(E9530&amp;""),'Référentiel Articles'!$A$2:$F$634,4,FALSE),""))</f>
      </c>
      <c r="G9530" s="84">
        <f>IF($E9530="","",IFERROR(VLOOKUP(TRIM(E9530&amp;""),'Référentiel Articles'!$A$2:$F$634,5,FALSE),""))</f>
      </c>
      <c r="H9530" s="85" t="str">
        <v/>
      </c>
      <c r="I9530" s="84">
        <f>IF($E9530="","",IFERROR(VLOOKUP(TRIM(E9530&amp;""),'Référentiel Articles'!$A$2:$F$634,6,FALSE),""))</f>
      </c>
      <c r="J9530" s="90">
        <f>IF(OR($E9530="",$H9530=""),"",$H9530*$I9530)</f>
      </c>
      <c r="K9530" s="87" t="str">
        <v/>
      </c>
    </row>
    <row r="9531">
      <c r="A9531" s="74" t="str">
        <v/>
      </c>
      <c r="B9531" s="74" t="str">
        <v/>
      </c>
      <c r="C9531" s="75">
        <f>IF($E9531="","",IFERROR(VLOOKUP(TRIM(E9531&amp;""),'Référentiel Articles'!$A$2:$F$634,2,FALSE),""))</f>
      </c>
      <c r="D9531" s="75">
        <f>IF($E9531="","",IFERROR(VLOOKUP(TRIM(E9531&amp;""),'Référentiel Articles'!$A$2:$F$634,3,FALSE),""))</f>
      </c>
      <c r="E9531" s="74" t="str">
        <v/>
      </c>
      <c r="F9531" s="75">
        <f>IF($E9531="","",IFERROR(VLOOKUP(TRIM(E9531&amp;""),'Référentiel Articles'!$A$2:$F$634,4,FALSE),""))</f>
      </c>
      <c r="G9531" s="76">
        <f>IF($E9531="","",IFERROR(VLOOKUP(TRIM(E9531&amp;""),'Référentiel Articles'!$A$2:$F$634,5,FALSE),""))</f>
      </c>
      <c r="H9531" s="77" t="str">
        <v/>
      </c>
      <c r="I9531" s="76">
        <f>IF($E9531="","",IFERROR(VLOOKUP(TRIM(E9531&amp;""),'Référentiel Articles'!$A$2:$F$634,6,FALSE),""))</f>
      </c>
      <c r="J9531" s="78">
        <f>IF(OR($E9531="",$H9531=""),"",$H9531*$I9531)</f>
      </c>
      <c r="K9531" s="79" t="str">
        <v/>
      </c>
    </row>
    <row r="9532">
      <c r="A9532" s="81" t="str">
        <v/>
      </c>
      <c r="B9532" s="81" t="str">
        <v/>
      </c>
      <c r="C9532" s="83">
        <f>IF($E9532="","",IFERROR(VLOOKUP(TRIM(E9532&amp;""),'Référentiel Articles'!$A$2:$F$634,2,FALSE),""))</f>
      </c>
      <c r="D9532" s="83">
        <f>IF($E9532="","",IFERROR(VLOOKUP(TRIM(E9532&amp;""),'Référentiel Articles'!$A$2:$F$634,3,FALSE),""))</f>
      </c>
      <c r="E9532" s="81" t="str">
        <v/>
      </c>
      <c r="F9532" s="83">
        <f>IF($E9532="","",IFERROR(VLOOKUP(TRIM(E9532&amp;""),'Référentiel Articles'!$A$2:$F$634,4,FALSE),""))</f>
      </c>
      <c r="G9532" s="84">
        <f>IF($E9532="","",IFERROR(VLOOKUP(TRIM(E9532&amp;""),'Référentiel Articles'!$A$2:$F$634,5,FALSE),""))</f>
      </c>
      <c r="H9532" s="85" t="str">
        <v/>
      </c>
      <c r="I9532" s="84">
        <f>IF($E9532="","",IFERROR(VLOOKUP(TRIM(E9532&amp;""),'Référentiel Articles'!$A$2:$F$634,6,FALSE),""))</f>
      </c>
      <c r="J9532" s="90">
        <f>IF(OR($E9532="",$H9532=""),"",$H9532*$I9532)</f>
      </c>
      <c r="K9532" s="87" t="str">
        <v/>
      </c>
    </row>
    <row r="9533">
      <c r="A9533" s="74" t="str">
        <v/>
      </c>
      <c r="B9533" s="74" t="str">
        <v/>
      </c>
      <c r="C9533" s="75">
        <f>IF($E9533="","",IFERROR(VLOOKUP(TRIM(E9533&amp;""),'Référentiel Articles'!$A$2:$F$634,2,FALSE),""))</f>
      </c>
      <c r="D9533" s="75">
        <f>IF($E9533="","",IFERROR(VLOOKUP(TRIM(E9533&amp;""),'Référentiel Articles'!$A$2:$F$634,3,FALSE),""))</f>
      </c>
      <c r="E9533" s="74" t="str">
        <v/>
      </c>
      <c r="F9533" s="75">
        <f>IF($E9533="","",IFERROR(VLOOKUP(TRIM(E9533&amp;""),'Référentiel Articles'!$A$2:$F$634,4,FALSE),""))</f>
      </c>
      <c r="G9533" s="76">
        <f>IF($E9533="","",IFERROR(VLOOKUP(TRIM(E9533&amp;""),'Référentiel Articles'!$A$2:$F$634,5,FALSE),""))</f>
      </c>
      <c r="H9533" s="77" t="str">
        <v/>
      </c>
      <c r="I9533" s="76">
        <f>IF($E9533="","",IFERROR(VLOOKUP(TRIM(E9533&amp;""),'Référentiel Articles'!$A$2:$F$634,6,FALSE),""))</f>
      </c>
      <c r="J9533" s="78">
        <f>IF(OR($E9533="",$H9533=""),"",$H9533*$I9533)</f>
      </c>
      <c r="K9533" s="79" t="str">
        <v/>
      </c>
    </row>
    <row r="9534">
      <c r="A9534" s="81" t="str">
        <v/>
      </c>
      <c r="B9534" s="81" t="str">
        <v/>
      </c>
      <c r="C9534" s="83">
        <f>IF($E9534="","",IFERROR(VLOOKUP(TRIM(E9534&amp;""),'Référentiel Articles'!$A$2:$F$634,2,FALSE),""))</f>
      </c>
      <c r="D9534" s="83">
        <f>IF($E9534="","",IFERROR(VLOOKUP(TRIM(E9534&amp;""),'Référentiel Articles'!$A$2:$F$634,3,FALSE),""))</f>
      </c>
      <c r="E9534" s="81" t="str">
        <v/>
      </c>
      <c r="F9534" s="83">
        <f>IF($E9534="","",IFERROR(VLOOKUP(TRIM(E9534&amp;""),'Référentiel Articles'!$A$2:$F$634,4,FALSE),""))</f>
      </c>
      <c r="G9534" s="84">
        <f>IF($E9534="","",IFERROR(VLOOKUP(TRIM(E9534&amp;""),'Référentiel Articles'!$A$2:$F$634,5,FALSE),""))</f>
      </c>
      <c r="H9534" s="85" t="str">
        <v/>
      </c>
      <c r="I9534" s="84">
        <f>IF($E9534="","",IFERROR(VLOOKUP(TRIM(E9534&amp;""),'Référentiel Articles'!$A$2:$F$634,6,FALSE),""))</f>
      </c>
      <c r="J9534" s="90">
        <f>IF(OR($E9534="",$H9534=""),"",$H9534*$I9534)</f>
      </c>
      <c r="K9534" s="87" t="str">
        <v/>
      </c>
    </row>
    <row r="9535">
      <c r="A9535" s="74" t="str">
        <v/>
      </c>
      <c r="B9535" s="74" t="str">
        <v/>
      </c>
      <c r="C9535" s="75">
        <f>IF($E9535="","",IFERROR(VLOOKUP(TRIM(E9535&amp;""),'Référentiel Articles'!$A$2:$F$634,2,FALSE),""))</f>
      </c>
      <c r="D9535" s="75">
        <f>IF($E9535="","",IFERROR(VLOOKUP(TRIM(E9535&amp;""),'Référentiel Articles'!$A$2:$F$634,3,FALSE),""))</f>
      </c>
      <c r="E9535" s="74" t="str">
        <v/>
      </c>
      <c r="F9535" s="75">
        <f>IF($E9535="","",IFERROR(VLOOKUP(TRIM(E9535&amp;""),'Référentiel Articles'!$A$2:$F$634,4,FALSE),""))</f>
      </c>
      <c r="G9535" s="76">
        <f>IF($E9535="","",IFERROR(VLOOKUP(TRIM(E9535&amp;""),'Référentiel Articles'!$A$2:$F$634,5,FALSE),""))</f>
      </c>
      <c r="H9535" s="77" t="str">
        <v/>
      </c>
      <c r="I9535" s="76">
        <f>IF($E9535="","",IFERROR(VLOOKUP(TRIM(E9535&amp;""),'Référentiel Articles'!$A$2:$F$634,6,FALSE),""))</f>
      </c>
      <c r="J9535" s="78">
        <f>IF(OR($E9535="",$H9535=""),"",$H9535*$I9535)</f>
      </c>
      <c r="K9535" s="79" t="str">
        <v/>
      </c>
    </row>
    <row r="9536">
      <c r="A9536" s="81" t="str">
        <v/>
      </c>
      <c r="B9536" s="81" t="str">
        <v/>
      </c>
      <c r="C9536" s="83">
        <f>IF($E9536="","",IFERROR(VLOOKUP(TRIM(E9536&amp;""),'Référentiel Articles'!$A$2:$F$634,2,FALSE),""))</f>
      </c>
      <c r="D9536" s="83">
        <f>IF($E9536="","",IFERROR(VLOOKUP(TRIM(E9536&amp;""),'Référentiel Articles'!$A$2:$F$634,3,FALSE),""))</f>
      </c>
      <c r="E9536" s="81" t="str">
        <v/>
      </c>
      <c r="F9536" s="83">
        <f>IF($E9536="","",IFERROR(VLOOKUP(TRIM(E9536&amp;""),'Référentiel Articles'!$A$2:$F$634,4,FALSE),""))</f>
      </c>
      <c r="G9536" s="84">
        <f>IF($E9536="","",IFERROR(VLOOKUP(TRIM(E9536&amp;""),'Référentiel Articles'!$A$2:$F$634,5,FALSE),""))</f>
      </c>
      <c r="H9536" s="85" t="str">
        <v/>
      </c>
      <c r="I9536" s="84">
        <f>IF($E9536="","",IFERROR(VLOOKUP(TRIM(E9536&amp;""),'Référentiel Articles'!$A$2:$F$634,6,FALSE),""))</f>
      </c>
      <c r="J9536" s="90">
        <f>IF(OR($E9536="",$H9536=""),"",$H9536*$I9536)</f>
      </c>
      <c r="K9536" s="87" t="str">
        <v/>
      </c>
    </row>
    <row r="9537">
      <c r="A9537" s="74" t="str">
        <v/>
      </c>
      <c r="B9537" s="74" t="str">
        <v/>
      </c>
      <c r="C9537" s="75">
        <f>IF($E9537="","",IFERROR(VLOOKUP(TRIM(E9537&amp;""),'Référentiel Articles'!$A$2:$F$634,2,FALSE),""))</f>
      </c>
      <c r="D9537" s="75">
        <f>IF($E9537="","",IFERROR(VLOOKUP(TRIM(E9537&amp;""),'Référentiel Articles'!$A$2:$F$634,3,FALSE),""))</f>
      </c>
      <c r="E9537" s="74" t="str">
        <v/>
      </c>
      <c r="F9537" s="75">
        <f>IF($E9537="","",IFERROR(VLOOKUP(TRIM(E9537&amp;""),'Référentiel Articles'!$A$2:$F$634,4,FALSE),""))</f>
      </c>
      <c r="G9537" s="76">
        <f>IF($E9537="","",IFERROR(VLOOKUP(TRIM(E9537&amp;""),'Référentiel Articles'!$A$2:$F$634,5,FALSE),""))</f>
      </c>
      <c r="H9537" s="77" t="str">
        <v/>
      </c>
      <c r="I9537" s="76">
        <f>IF($E9537="","",IFERROR(VLOOKUP(TRIM(E9537&amp;""),'Référentiel Articles'!$A$2:$F$634,6,FALSE),""))</f>
      </c>
      <c r="J9537" s="78">
        <f>IF(OR($E9537="",$H9537=""),"",$H9537*$I9537)</f>
      </c>
      <c r="K9537" s="79" t="str">
        <v/>
      </c>
    </row>
    <row r="9538">
      <c r="A9538" s="81" t="str">
        <v/>
      </c>
      <c r="B9538" s="81" t="str">
        <v/>
      </c>
      <c r="C9538" s="83">
        <f>IF($E9538="","",IFERROR(VLOOKUP(TRIM(E9538&amp;""),'Référentiel Articles'!$A$2:$F$634,2,FALSE),""))</f>
      </c>
      <c r="D9538" s="83">
        <f>IF($E9538="","",IFERROR(VLOOKUP(TRIM(E9538&amp;""),'Référentiel Articles'!$A$2:$F$634,3,FALSE),""))</f>
      </c>
      <c r="E9538" s="81" t="str">
        <v/>
      </c>
      <c r="F9538" s="83">
        <f>IF($E9538="","",IFERROR(VLOOKUP(TRIM(E9538&amp;""),'Référentiel Articles'!$A$2:$F$634,4,FALSE),""))</f>
      </c>
      <c r="G9538" s="84">
        <f>IF($E9538="","",IFERROR(VLOOKUP(TRIM(E9538&amp;""),'Référentiel Articles'!$A$2:$F$634,5,FALSE),""))</f>
      </c>
      <c r="H9538" s="85" t="str">
        <v/>
      </c>
      <c r="I9538" s="84">
        <f>IF($E9538="","",IFERROR(VLOOKUP(TRIM(E9538&amp;""),'Référentiel Articles'!$A$2:$F$634,6,FALSE),""))</f>
      </c>
      <c r="J9538" s="90">
        <f>IF(OR($E9538="",$H9538=""),"",$H9538*$I9538)</f>
      </c>
      <c r="K9538" s="87" t="str">
        <v/>
      </c>
    </row>
    <row r="9539">
      <c r="A9539" s="74" t="str">
        <v/>
      </c>
      <c r="B9539" s="74" t="str">
        <v/>
      </c>
      <c r="C9539" s="75">
        <f>IF($E9539="","",IFERROR(VLOOKUP(TRIM(E9539&amp;""),'Référentiel Articles'!$A$2:$F$634,2,FALSE),""))</f>
      </c>
      <c r="D9539" s="75">
        <f>IF($E9539="","",IFERROR(VLOOKUP(TRIM(E9539&amp;""),'Référentiel Articles'!$A$2:$F$634,3,FALSE),""))</f>
      </c>
      <c r="E9539" s="74" t="str">
        <v/>
      </c>
      <c r="F9539" s="75">
        <f>IF($E9539="","",IFERROR(VLOOKUP(TRIM(E9539&amp;""),'Référentiel Articles'!$A$2:$F$634,4,FALSE),""))</f>
      </c>
      <c r="G9539" s="76">
        <f>IF($E9539="","",IFERROR(VLOOKUP(TRIM(E9539&amp;""),'Référentiel Articles'!$A$2:$F$634,5,FALSE),""))</f>
      </c>
      <c r="H9539" s="77" t="str">
        <v/>
      </c>
      <c r="I9539" s="76">
        <f>IF($E9539="","",IFERROR(VLOOKUP(TRIM(E9539&amp;""),'Référentiel Articles'!$A$2:$F$634,6,FALSE),""))</f>
      </c>
      <c r="J9539" s="78">
        <f>IF(OR($E9539="",$H9539=""),"",$H9539*$I9539)</f>
      </c>
      <c r="K9539" s="79" t="str">
        <v/>
      </c>
    </row>
    <row r="9540">
      <c r="A9540" s="81" t="str">
        <v/>
      </c>
      <c r="B9540" s="81" t="str">
        <v/>
      </c>
      <c r="C9540" s="83">
        <f>IF($E9540="","",IFERROR(VLOOKUP(TRIM(E9540&amp;""),'Référentiel Articles'!$A$2:$F$634,2,FALSE),""))</f>
      </c>
      <c r="D9540" s="83">
        <f>IF($E9540="","",IFERROR(VLOOKUP(TRIM(E9540&amp;""),'Référentiel Articles'!$A$2:$F$634,3,FALSE),""))</f>
      </c>
      <c r="E9540" s="81" t="str">
        <v/>
      </c>
      <c r="F9540" s="83">
        <f>IF($E9540="","",IFERROR(VLOOKUP(TRIM(E9540&amp;""),'Référentiel Articles'!$A$2:$F$634,4,FALSE),""))</f>
      </c>
      <c r="G9540" s="84">
        <f>IF($E9540="","",IFERROR(VLOOKUP(TRIM(E9540&amp;""),'Référentiel Articles'!$A$2:$F$634,5,FALSE),""))</f>
      </c>
      <c r="H9540" s="85" t="str">
        <v/>
      </c>
      <c r="I9540" s="84">
        <f>IF($E9540="","",IFERROR(VLOOKUP(TRIM(E9540&amp;""),'Référentiel Articles'!$A$2:$F$634,6,FALSE),""))</f>
      </c>
      <c r="J9540" s="90">
        <f>IF(OR($E9540="",$H9540=""),"",$H9540*$I9540)</f>
      </c>
      <c r="K9540" s="87" t="str">
        <v/>
      </c>
    </row>
    <row r="9541">
      <c r="A9541" s="74" t="str">
        <v/>
      </c>
      <c r="B9541" s="74" t="str">
        <v/>
      </c>
      <c r="C9541" s="75">
        <f>IF($E9541="","",IFERROR(VLOOKUP(TRIM(E9541&amp;""),'Référentiel Articles'!$A$2:$F$634,2,FALSE),""))</f>
      </c>
      <c r="D9541" s="75">
        <f>IF($E9541="","",IFERROR(VLOOKUP(TRIM(E9541&amp;""),'Référentiel Articles'!$A$2:$F$634,3,FALSE),""))</f>
      </c>
      <c r="E9541" s="74" t="str">
        <v/>
      </c>
      <c r="F9541" s="75">
        <f>IF($E9541="","",IFERROR(VLOOKUP(TRIM(E9541&amp;""),'Référentiel Articles'!$A$2:$F$634,4,FALSE),""))</f>
      </c>
      <c r="G9541" s="76">
        <f>IF($E9541="","",IFERROR(VLOOKUP(TRIM(E9541&amp;""),'Référentiel Articles'!$A$2:$F$634,5,FALSE),""))</f>
      </c>
      <c r="H9541" s="77" t="str">
        <v/>
      </c>
      <c r="I9541" s="76">
        <f>IF($E9541="","",IFERROR(VLOOKUP(TRIM(E9541&amp;""),'Référentiel Articles'!$A$2:$F$634,6,FALSE),""))</f>
      </c>
      <c r="J9541" s="78">
        <f>IF(OR($E9541="",$H9541=""),"",$H9541*$I9541)</f>
      </c>
      <c r="K9541" s="79" t="str">
        <v/>
      </c>
    </row>
    <row r="9542">
      <c r="A9542" s="81" t="str">
        <v/>
      </c>
      <c r="B9542" s="81" t="str">
        <v/>
      </c>
      <c r="C9542" s="83">
        <f>IF($E9542="","",IFERROR(VLOOKUP(TRIM(E9542&amp;""),'Référentiel Articles'!$A$2:$F$634,2,FALSE),""))</f>
      </c>
      <c r="D9542" s="83">
        <f>IF($E9542="","",IFERROR(VLOOKUP(TRIM(E9542&amp;""),'Référentiel Articles'!$A$2:$F$634,3,FALSE),""))</f>
      </c>
      <c r="E9542" s="81" t="str">
        <v/>
      </c>
      <c r="F9542" s="83">
        <f>IF($E9542="","",IFERROR(VLOOKUP(TRIM(E9542&amp;""),'Référentiel Articles'!$A$2:$F$634,4,FALSE),""))</f>
      </c>
      <c r="G9542" s="84">
        <f>IF($E9542="","",IFERROR(VLOOKUP(TRIM(E9542&amp;""),'Référentiel Articles'!$A$2:$F$634,5,FALSE),""))</f>
      </c>
      <c r="H9542" s="85" t="str">
        <v/>
      </c>
      <c r="I9542" s="84">
        <f>IF($E9542="","",IFERROR(VLOOKUP(TRIM(E9542&amp;""),'Référentiel Articles'!$A$2:$F$634,6,FALSE),""))</f>
      </c>
      <c r="J9542" s="90">
        <f>IF(OR($E9542="",$H9542=""),"",$H9542*$I9542)</f>
      </c>
      <c r="K9542" s="87" t="str">
        <v/>
      </c>
    </row>
    <row r="9543">
      <c r="A9543" s="74" t="str">
        <v/>
      </c>
      <c r="B9543" s="74" t="str">
        <v/>
      </c>
      <c r="C9543" s="75">
        <f>IF($E9543="","",IFERROR(VLOOKUP(TRIM(E9543&amp;""),'Référentiel Articles'!$A$2:$F$634,2,FALSE),""))</f>
      </c>
      <c r="D9543" s="75">
        <f>IF($E9543="","",IFERROR(VLOOKUP(TRIM(E9543&amp;""),'Référentiel Articles'!$A$2:$F$634,3,FALSE),""))</f>
      </c>
      <c r="E9543" s="74" t="str">
        <v/>
      </c>
      <c r="F9543" s="75">
        <f>IF($E9543="","",IFERROR(VLOOKUP(TRIM(E9543&amp;""),'Référentiel Articles'!$A$2:$F$634,4,FALSE),""))</f>
      </c>
      <c r="G9543" s="76">
        <f>IF($E9543="","",IFERROR(VLOOKUP(TRIM(E9543&amp;""),'Référentiel Articles'!$A$2:$F$634,5,FALSE),""))</f>
      </c>
      <c r="H9543" s="77" t="str">
        <v/>
      </c>
      <c r="I9543" s="76">
        <f>IF($E9543="","",IFERROR(VLOOKUP(TRIM(E9543&amp;""),'Référentiel Articles'!$A$2:$F$634,6,FALSE),""))</f>
      </c>
      <c r="J9543" s="78">
        <f>IF(OR($E9543="",$H9543=""),"",$H9543*$I9543)</f>
      </c>
      <c r="K9543" s="79" t="str">
        <v/>
      </c>
    </row>
    <row r="9544">
      <c r="A9544" s="81" t="str">
        <v/>
      </c>
      <c r="B9544" s="81" t="str">
        <v/>
      </c>
      <c r="C9544" s="83">
        <f>IF($E9544="","",IFERROR(VLOOKUP(TRIM(E9544&amp;""),'Référentiel Articles'!$A$2:$F$634,2,FALSE),""))</f>
      </c>
      <c r="D9544" s="83">
        <f>IF($E9544="","",IFERROR(VLOOKUP(TRIM(E9544&amp;""),'Référentiel Articles'!$A$2:$F$634,3,FALSE),""))</f>
      </c>
      <c r="E9544" s="81" t="str">
        <v/>
      </c>
      <c r="F9544" s="83">
        <f>IF($E9544="","",IFERROR(VLOOKUP(TRIM(E9544&amp;""),'Référentiel Articles'!$A$2:$F$634,4,FALSE),""))</f>
      </c>
      <c r="G9544" s="84">
        <f>IF($E9544="","",IFERROR(VLOOKUP(TRIM(E9544&amp;""),'Référentiel Articles'!$A$2:$F$634,5,FALSE),""))</f>
      </c>
      <c r="H9544" s="85" t="str">
        <v/>
      </c>
      <c r="I9544" s="84">
        <f>IF($E9544="","",IFERROR(VLOOKUP(TRIM(E9544&amp;""),'Référentiel Articles'!$A$2:$F$634,6,FALSE),""))</f>
      </c>
      <c r="J9544" s="90">
        <f>IF(OR($E9544="",$H9544=""),"",$H9544*$I9544)</f>
      </c>
      <c r="K9544" s="87" t="str">
        <v/>
      </c>
    </row>
    <row r="9545">
      <c r="A9545" s="74" t="str">
        <v/>
      </c>
      <c r="B9545" s="74" t="str">
        <v/>
      </c>
      <c r="C9545" s="75">
        <f>IF($E9545="","",IFERROR(VLOOKUP(TRIM(E9545&amp;""),'Référentiel Articles'!$A$2:$F$634,2,FALSE),""))</f>
      </c>
      <c r="D9545" s="75">
        <f>IF($E9545="","",IFERROR(VLOOKUP(TRIM(E9545&amp;""),'Référentiel Articles'!$A$2:$F$634,3,FALSE),""))</f>
      </c>
      <c r="E9545" s="74" t="str">
        <v/>
      </c>
      <c r="F9545" s="75">
        <f>IF($E9545="","",IFERROR(VLOOKUP(TRIM(E9545&amp;""),'Référentiel Articles'!$A$2:$F$634,4,FALSE),""))</f>
      </c>
      <c r="G9545" s="76">
        <f>IF($E9545="","",IFERROR(VLOOKUP(TRIM(E9545&amp;""),'Référentiel Articles'!$A$2:$F$634,5,FALSE),""))</f>
      </c>
      <c r="H9545" s="77" t="str">
        <v/>
      </c>
      <c r="I9545" s="76">
        <f>IF($E9545="","",IFERROR(VLOOKUP(TRIM(E9545&amp;""),'Référentiel Articles'!$A$2:$F$634,6,FALSE),""))</f>
      </c>
      <c r="J9545" s="78">
        <f>IF(OR($E9545="",$H9545=""),"",$H9545*$I9545)</f>
      </c>
      <c r="K9545" s="79" t="str">
        <v/>
      </c>
    </row>
    <row r="9546">
      <c r="A9546" s="81" t="str">
        <v/>
      </c>
      <c r="B9546" s="81" t="str">
        <v/>
      </c>
      <c r="C9546" s="83">
        <f>IF($E9546="","",IFERROR(VLOOKUP(TRIM(E9546&amp;""),'Référentiel Articles'!$A$2:$F$634,2,FALSE),""))</f>
      </c>
      <c r="D9546" s="83">
        <f>IF($E9546="","",IFERROR(VLOOKUP(TRIM(E9546&amp;""),'Référentiel Articles'!$A$2:$F$634,3,FALSE),""))</f>
      </c>
      <c r="E9546" s="81" t="str">
        <v/>
      </c>
      <c r="F9546" s="83">
        <f>IF($E9546="","",IFERROR(VLOOKUP(TRIM(E9546&amp;""),'Référentiel Articles'!$A$2:$F$634,4,FALSE),""))</f>
      </c>
      <c r="G9546" s="84">
        <f>IF($E9546="","",IFERROR(VLOOKUP(TRIM(E9546&amp;""),'Référentiel Articles'!$A$2:$F$634,5,FALSE),""))</f>
      </c>
      <c r="H9546" s="85" t="str">
        <v/>
      </c>
      <c r="I9546" s="84">
        <f>IF($E9546="","",IFERROR(VLOOKUP(TRIM(E9546&amp;""),'Référentiel Articles'!$A$2:$F$634,6,FALSE),""))</f>
      </c>
      <c r="J9546" s="90">
        <f>IF(OR($E9546="",$H9546=""),"",$H9546*$I9546)</f>
      </c>
      <c r="K9546" s="87" t="str">
        <v/>
      </c>
    </row>
    <row r="9547">
      <c r="A9547" s="74" t="str">
        <v/>
      </c>
      <c r="B9547" s="74" t="str">
        <v/>
      </c>
      <c r="C9547" s="75">
        <f>IF($E9547="","",IFERROR(VLOOKUP(TRIM(E9547&amp;""),'Référentiel Articles'!$A$2:$F$634,2,FALSE),""))</f>
      </c>
      <c r="D9547" s="75">
        <f>IF($E9547="","",IFERROR(VLOOKUP(TRIM(E9547&amp;""),'Référentiel Articles'!$A$2:$F$634,3,FALSE),""))</f>
      </c>
      <c r="E9547" s="74" t="str">
        <v/>
      </c>
      <c r="F9547" s="75">
        <f>IF($E9547="","",IFERROR(VLOOKUP(TRIM(E9547&amp;""),'Référentiel Articles'!$A$2:$F$634,4,FALSE),""))</f>
      </c>
      <c r="G9547" s="76">
        <f>IF($E9547="","",IFERROR(VLOOKUP(TRIM(E9547&amp;""),'Référentiel Articles'!$A$2:$F$634,5,FALSE),""))</f>
      </c>
      <c r="H9547" s="77" t="str">
        <v/>
      </c>
      <c r="I9547" s="76">
        <f>IF($E9547="","",IFERROR(VLOOKUP(TRIM(E9547&amp;""),'Référentiel Articles'!$A$2:$F$634,6,FALSE),""))</f>
      </c>
      <c r="J9547" s="78">
        <f>IF(OR($E9547="",$H9547=""),"",$H9547*$I9547)</f>
      </c>
      <c r="K9547" s="79" t="str">
        <v/>
      </c>
    </row>
    <row r="9548">
      <c r="A9548" s="81" t="str">
        <v/>
      </c>
      <c r="B9548" s="81" t="str">
        <v/>
      </c>
      <c r="C9548" s="83">
        <f>IF($E9548="","",IFERROR(VLOOKUP(TRIM(E9548&amp;""),'Référentiel Articles'!$A$2:$F$634,2,FALSE),""))</f>
      </c>
      <c r="D9548" s="83">
        <f>IF($E9548="","",IFERROR(VLOOKUP(TRIM(E9548&amp;""),'Référentiel Articles'!$A$2:$F$634,3,FALSE),""))</f>
      </c>
      <c r="E9548" s="81" t="str">
        <v/>
      </c>
      <c r="F9548" s="83">
        <f>IF($E9548="","",IFERROR(VLOOKUP(TRIM(E9548&amp;""),'Référentiel Articles'!$A$2:$F$634,4,FALSE),""))</f>
      </c>
      <c r="G9548" s="84">
        <f>IF($E9548="","",IFERROR(VLOOKUP(TRIM(E9548&amp;""),'Référentiel Articles'!$A$2:$F$634,5,FALSE),""))</f>
      </c>
      <c r="H9548" s="85" t="str">
        <v/>
      </c>
      <c r="I9548" s="84">
        <f>IF($E9548="","",IFERROR(VLOOKUP(TRIM(E9548&amp;""),'Référentiel Articles'!$A$2:$F$634,6,FALSE),""))</f>
      </c>
      <c r="J9548" s="90">
        <f>IF(OR($E9548="",$H9548=""),"",$H9548*$I9548)</f>
      </c>
      <c r="K9548" s="87" t="str">
        <v/>
      </c>
    </row>
    <row r="9549">
      <c r="A9549" s="74" t="str">
        <v/>
      </c>
      <c r="B9549" s="74" t="str">
        <v/>
      </c>
      <c r="C9549" s="75">
        <f>IF($E9549="","",IFERROR(VLOOKUP(TRIM(E9549&amp;""),'Référentiel Articles'!$A$2:$F$634,2,FALSE),""))</f>
      </c>
      <c r="D9549" s="75">
        <f>IF($E9549="","",IFERROR(VLOOKUP(TRIM(E9549&amp;""),'Référentiel Articles'!$A$2:$F$634,3,FALSE),""))</f>
      </c>
      <c r="E9549" s="74" t="str">
        <v/>
      </c>
      <c r="F9549" s="75">
        <f>IF($E9549="","",IFERROR(VLOOKUP(TRIM(E9549&amp;""),'Référentiel Articles'!$A$2:$F$634,4,FALSE),""))</f>
      </c>
      <c r="G9549" s="76">
        <f>IF($E9549="","",IFERROR(VLOOKUP(TRIM(E9549&amp;""),'Référentiel Articles'!$A$2:$F$634,5,FALSE),""))</f>
      </c>
      <c r="H9549" s="77" t="str">
        <v/>
      </c>
      <c r="I9549" s="76">
        <f>IF($E9549="","",IFERROR(VLOOKUP(TRIM(E9549&amp;""),'Référentiel Articles'!$A$2:$F$634,6,FALSE),""))</f>
      </c>
      <c r="J9549" s="78">
        <f>IF(OR($E9549="",$H9549=""),"",$H9549*$I9549)</f>
      </c>
      <c r="K9549" s="79" t="str">
        <v/>
      </c>
    </row>
    <row r="9550">
      <c r="A9550" s="81" t="str">
        <v/>
      </c>
      <c r="B9550" s="81" t="str">
        <v/>
      </c>
      <c r="C9550" s="83">
        <f>IF($E9550="","",IFERROR(VLOOKUP(TRIM(E9550&amp;""),'Référentiel Articles'!$A$2:$F$634,2,FALSE),""))</f>
      </c>
      <c r="D9550" s="83">
        <f>IF($E9550="","",IFERROR(VLOOKUP(TRIM(E9550&amp;""),'Référentiel Articles'!$A$2:$F$634,3,FALSE),""))</f>
      </c>
      <c r="E9550" s="81" t="str">
        <v/>
      </c>
      <c r="F9550" s="83">
        <f>IF($E9550="","",IFERROR(VLOOKUP(TRIM(E9550&amp;""),'Référentiel Articles'!$A$2:$F$634,4,FALSE),""))</f>
      </c>
      <c r="G9550" s="84">
        <f>IF($E9550="","",IFERROR(VLOOKUP(TRIM(E9550&amp;""),'Référentiel Articles'!$A$2:$F$634,5,FALSE),""))</f>
      </c>
      <c r="H9550" s="85" t="str">
        <v/>
      </c>
      <c r="I9550" s="84">
        <f>IF($E9550="","",IFERROR(VLOOKUP(TRIM(E9550&amp;""),'Référentiel Articles'!$A$2:$F$634,6,FALSE),""))</f>
      </c>
      <c r="J9550" s="90">
        <f>IF(OR($E9550="",$H9550=""),"",$H9550*$I9550)</f>
      </c>
      <c r="K9550" s="87" t="str">
        <v/>
      </c>
    </row>
    <row r="9551">
      <c r="A9551" s="74" t="str">
        <v/>
      </c>
      <c r="B9551" s="74" t="str">
        <v/>
      </c>
      <c r="C9551" s="75">
        <f>IF($E9551="","",IFERROR(VLOOKUP(TRIM(E9551&amp;""),'Référentiel Articles'!$A$2:$F$634,2,FALSE),""))</f>
      </c>
      <c r="D9551" s="75">
        <f>IF($E9551="","",IFERROR(VLOOKUP(TRIM(E9551&amp;""),'Référentiel Articles'!$A$2:$F$634,3,FALSE),""))</f>
      </c>
      <c r="E9551" s="74" t="str">
        <v/>
      </c>
      <c r="F9551" s="75">
        <f>IF($E9551="","",IFERROR(VLOOKUP(TRIM(E9551&amp;""),'Référentiel Articles'!$A$2:$F$634,4,FALSE),""))</f>
      </c>
      <c r="G9551" s="76">
        <f>IF($E9551="","",IFERROR(VLOOKUP(TRIM(E9551&amp;""),'Référentiel Articles'!$A$2:$F$634,5,FALSE),""))</f>
      </c>
      <c r="H9551" s="77" t="str">
        <v/>
      </c>
      <c r="I9551" s="76">
        <f>IF($E9551="","",IFERROR(VLOOKUP(TRIM(E9551&amp;""),'Référentiel Articles'!$A$2:$F$634,6,FALSE),""))</f>
      </c>
      <c r="J9551" s="78">
        <f>IF(OR($E9551="",$H9551=""),"",$H9551*$I9551)</f>
      </c>
      <c r="K9551" s="79" t="str">
        <v/>
      </c>
    </row>
    <row r="9552">
      <c r="A9552" s="81" t="str">
        <v/>
      </c>
      <c r="B9552" s="81" t="str">
        <v/>
      </c>
      <c r="C9552" s="83">
        <f>IF($E9552="","",IFERROR(VLOOKUP(TRIM(E9552&amp;""),'Référentiel Articles'!$A$2:$F$634,2,FALSE),""))</f>
      </c>
      <c r="D9552" s="83">
        <f>IF($E9552="","",IFERROR(VLOOKUP(TRIM(E9552&amp;""),'Référentiel Articles'!$A$2:$F$634,3,FALSE),""))</f>
      </c>
      <c r="E9552" s="81" t="str">
        <v/>
      </c>
      <c r="F9552" s="83">
        <f>IF($E9552="","",IFERROR(VLOOKUP(TRIM(E9552&amp;""),'Référentiel Articles'!$A$2:$F$634,4,FALSE),""))</f>
      </c>
      <c r="G9552" s="84">
        <f>IF($E9552="","",IFERROR(VLOOKUP(TRIM(E9552&amp;""),'Référentiel Articles'!$A$2:$F$634,5,FALSE),""))</f>
      </c>
      <c r="H9552" s="85" t="str">
        <v/>
      </c>
      <c r="I9552" s="84">
        <f>IF($E9552="","",IFERROR(VLOOKUP(TRIM(E9552&amp;""),'Référentiel Articles'!$A$2:$F$634,6,FALSE),""))</f>
      </c>
      <c r="J9552" s="90">
        <f>IF(OR($E9552="",$H9552=""),"",$H9552*$I9552)</f>
      </c>
      <c r="K9552" s="87" t="str">
        <v/>
      </c>
    </row>
    <row r="9553">
      <c r="A9553" s="74" t="str">
        <v/>
      </c>
      <c r="B9553" s="74" t="str">
        <v/>
      </c>
      <c r="C9553" s="75">
        <f>IF($E9553="","",IFERROR(VLOOKUP(TRIM(E9553&amp;""),'Référentiel Articles'!$A$2:$F$634,2,FALSE),""))</f>
      </c>
      <c r="D9553" s="75">
        <f>IF($E9553="","",IFERROR(VLOOKUP(TRIM(E9553&amp;""),'Référentiel Articles'!$A$2:$F$634,3,FALSE),""))</f>
      </c>
      <c r="E9553" s="74" t="str">
        <v/>
      </c>
      <c r="F9553" s="75">
        <f>IF($E9553="","",IFERROR(VLOOKUP(TRIM(E9553&amp;""),'Référentiel Articles'!$A$2:$F$634,4,FALSE),""))</f>
      </c>
      <c r="G9553" s="76">
        <f>IF($E9553="","",IFERROR(VLOOKUP(TRIM(E9553&amp;""),'Référentiel Articles'!$A$2:$F$634,5,FALSE),""))</f>
      </c>
      <c r="H9553" s="77" t="str">
        <v/>
      </c>
      <c r="I9553" s="76">
        <f>IF($E9553="","",IFERROR(VLOOKUP(TRIM(E9553&amp;""),'Référentiel Articles'!$A$2:$F$634,6,FALSE),""))</f>
      </c>
      <c r="J9553" s="78">
        <f>IF(OR($E9553="",$H9553=""),"",$H9553*$I9553)</f>
      </c>
      <c r="K9553" s="79" t="str">
        <v/>
      </c>
    </row>
    <row r="9554">
      <c r="A9554" s="81" t="str">
        <v/>
      </c>
      <c r="B9554" s="81" t="str">
        <v/>
      </c>
      <c r="C9554" s="83">
        <f>IF($E9554="","",IFERROR(VLOOKUP(TRIM(E9554&amp;""),'Référentiel Articles'!$A$2:$F$634,2,FALSE),""))</f>
      </c>
      <c r="D9554" s="83">
        <f>IF($E9554="","",IFERROR(VLOOKUP(TRIM(E9554&amp;""),'Référentiel Articles'!$A$2:$F$634,3,FALSE),""))</f>
      </c>
      <c r="E9554" s="81" t="str">
        <v/>
      </c>
      <c r="F9554" s="83">
        <f>IF($E9554="","",IFERROR(VLOOKUP(TRIM(E9554&amp;""),'Référentiel Articles'!$A$2:$F$634,4,FALSE),""))</f>
      </c>
      <c r="G9554" s="84">
        <f>IF($E9554="","",IFERROR(VLOOKUP(TRIM(E9554&amp;""),'Référentiel Articles'!$A$2:$F$634,5,FALSE),""))</f>
      </c>
      <c r="H9554" s="85" t="str">
        <v/>
      </c>
      <c r="I9554" s="84">
        <f>IF($E9554="","",IFERROR(VLOOKUP(TRIM(E9554&amp;""),'Référentiel Articles'!$A$2:$F$634,6,FALSE),""))</f>
      </c>
      <c r="J9554" s="90">
        <f>IF(OR($E9554="",$H9554=""),"",$H9554*$I9554)</f>
      </c>
      <c r="K9554" s="87" t="str">
        <v/>
      </c>
    </row>
    <row r="9555">
      <c r="A9555" s="74" t="str">
        <v/>
      </c>
      <c r="B9555" s="74" t="str">
        <v/>
      </c>
      <c r="C9555" s="75">
        <f>IF($E9555="","",IFERROR(VLOOKUP(TRIM(E9555&amp;""),'Référentiel Articles'!$A$2:$F$634,2,FALSE),""))</f>
      </c>
      <c r="D9555" s="75">
        <f>IF($E9555="","",IFERROR(VLOOKUP(TRIM(E9555&amp;""),'Référentiel Articles'!$A$2:$F$634,3,FALSE),""))</f>
      </c>
      <c r="E9555" s="74" t="str">
        <v/>
      </c>
      <c r="F9555" s="75">
        <f>IF($E9555="","",IFERROR(VLOOKUP(TRIM(E9555&amp;""),'Référentiel Articles'!$A$2:$F$634,4,FALSE),""))</f>
      </c>
      <c r="G9555" s="76">
        <f>IF($E9555="","",IFERROR(VLOOKUP(TRIM(E9555&amp;""),'Référentiel Articles'!$A$2:$F$634,5,FALSE),""))</f>
      </c>
      <c r="H9555" s="77" t="str">
        <v/>
      </c>
      <c r="I9555" s="76">
        <f>IF($E9555="","",IFERROR(VLOOKUP(TRIM(E9555&amp;""),'Référentiel Articles'!$A$2:$F$634,6,FALSE),""))</f>
      </c>
      <c r="J9555" s="78">
        <f>IF(OR($E9555="",$H9555=""),"",$H9555*$I9555)</f>
      </c>
      <c r="K9555" s="79" t="str">
        <v/>
      </c>
    </row>
    <row r="9556">
      <c r="A9556" s="81" t="str">
        <v/>
      </c>
      <c r="B9556" s="81" t="str">
        <v/>
      </c>
      <c r="C9556" s="83">
        <f>IF($E9556="","",IFERROR(VLOOKUP(TRIM(E9556&amp;""),'Référentiel Articles'!$A$2:$F$634,2,FALSE),""))</f>
      </c>
      <c r="D9556" s="83">
        <f>IF($E9556="","",IFERROR(VLOOKUP(TRIM(E9556&amp;""),'Référentiel Articles'!$A$2:$F$634,3,FALSE),""))</f>
      </c>
      <c r="E9556" s="81" t="str">
        <v/>
      </c>
      <c r="F9556" s="83">
        <f>IF($E9556="","",IFERROR(VLOOKUP(TRIM(E9556&amp;""),'Référentiel Articles'!$A$2:$F$634,4,FALSE),""))</f>
      </c>
      <c r="G9556" s="84">
        <f>IF($E9556="","",IFERROR(VLOOKUP(TRIM(E9556&amp;""),'Référentiel Articles'!$A$2:$F$634,5,FALSE),""))</f>
      </c>
      <c r="H9556" s="85" t="str">
        <v/>
      </c>
      <c r="I9556" s="84">
        <f>IF($E9556="","",IFERROR(VLOOKUP(TRIM(E9556&amp;""),'Référentiel Articles'!$A$2:$F$634,6,FALSE),""))</f>
      </c>
      <c r="J9556" s="90">
        <f>IF(OR($E9556="",$H9556=""),"",$H9556*$I9556)</f>
      </c>
      <c r="K9556" s="87" t="str">
        <v/>
      </c>
    </row>
    <row r="9557">
      <c r="A9557" s="74" t="str">
        <v/>
      </c>
      <c r="B9557" s="74" t="str">
        <v/>
      </c>
      <c r="C9557" s="75">
        <f>IF($E9557="","",IFERROR(VLOOKUP(TRIM(E9557&amp;""),'Référentiel Articles'!$A$2:$F$634,2,FALSE),""))</f>
      </c>
      <c r="D9557" s="75">
        <f>IF($E9557="","",IFERROR(VLOOKUP(TRIM(E9557&amp;""),'Référentiel Articles'!$A$2:$F$634,3,FALSE),""))</f>
      </c>
      <c r="E9557" s="74" t="str">
        <v/>
      </c>
      <c r="F9557" s="75">
        <f>IF($E9557="","",IFERROR(VLOOKUP(TRIM(E9557&amp;""),'Référentiel Articles'!$A$2:$F$634,4,FALSE),""))</f>
      </c>
      <c r="G9557" s="76">
        <f>IF($E9557="","",IFERROR(VLOOKUP(TRIM(E9557&amp;""),'Référentiel Articles'!$A$2:$F$634,5,FALSE),""))</f>
      </c>
      <c r="H9557" s="77" t="str">
        <v/>
      </c>
      <c r="I9557" s="76">
        <f>IF($E9557="","",IFERROR(VLOOKUP(TRIM(E9557&amp;""),'Référentiel Articles'!$A$2:$F$634,6,FALSE),""))</f>
      </c>
      <c r="J9557" s="78">
        <f>IF(OR($E9557="",$H9557=""),"",$H9557*$I9557)</f>
      </c>
      <c r="K9557" s="79" t="str">
        <v/>
      </c>
    </row>
    <row r="9558">
      <c r="A9558" s="81" t="str">
        <v/>
      </c>
      <c r="B9558" s="81" t="str">
        <v/>
      </c>
      <c r="C9558" s="83">
        <f>IF($E9558="","",IFERROR(VLOOKUP(TRIM(E9558&amp;""),'Référentiel Articles'!$A$2:$F$634,2,FALSE),""))</f>
      </c>
      <c r="D9558" s="83">
        <f>IF($E9558="","",IFERROR(VLOOKUP(TRIM(E9558&amp;""),'Référentiel Articles'!$A$2:$F$634,3,FALSE),""))</f>
      </c>
      <c r="E9558" s="81" t="str">
        <v/>
      </c>
      <c r="F9558" s="83">
        <f>IF($E9558="","",IFERROR(VLOOKUP(TRIM(E9558&amp;""),'Référentiel Articles'!$A$2:$F$634,4,FALSE),""))</f>
      </c>
      <c r="G9558" s="84">
        <f>IF($E9558="","",IFERROR(VLOOKUP(TRIM(E9558&amp;""),'Référentiel Articles'!$A$2:$F$634,5,FALSE),""))</f>
      </c>
      <c r="H9558" s="85" t="str">
        <v/>
      </c>
      <c r="I9558" s="84">
        <f>IF($E9558="","",IFERROR(VLOOKUP(TRIM(E9558&amp;""),'Référentiel Articles'!$A$2:$F$634,6,FALSE),""))</f>
      </c>
      <c r="J9558" s="90">
        <f>IF(OR($E9558="",$H9558=""),"",$H9558*$I9558)</f>
      </c>
      <c r="K9558" s="87" t="str">
        <v/>
      </c>
    </row>
    <row r="9559">
      <c r="A9559" s="74" t="str">
        <v/>
      </c>
      <c r="B9559" s="74" t="str">
        <v/>
      </c>
      <c r="C9559" s="75">
        <f>IF($E9559="","",IFERROR(VLOOKUP(TRIM(E9559&amp;""),'Référentiel Articles'!$A$2:$F$634,2,FALSE),""))</f>
      </c>
      <c r="D9559" s="75">
        <f>IF($E9559="","",IFERROR(VLOOKUP(TRIM(E9559&amp;""),'Référentiel Articles'!$A$2:$F$634,3,FALSE),""))</f>
      </c>
      <c r="E9559" s="74" t="str">
        <v/>
      </c>
      <c r="F9559" s="75">
        <f>IF($E9559="","",IFERROR(VLOOKUP(TRIM(E9559&amp;""),'Référentiel Articles'!$A$2:$F$634,4,FALSE),""))</f>
      </c>
      <c r="G9559" s="76">
        <f>IF($E9559="","",IFERROR(VLOOKUP(TRIM(E9559&amp;""),'Référentiel Articles'!$A$2:$F$634,5,FALSE),""))</f>
      </c>
      <c r="H9559" s="77" t="str">
        <v/>
      </c>
      <c r="I9559" s="76">
        <f>IF($E9559="","",IFERROR(VLOOKUP(TRIM(E9559&amp;""),'Référentiel Articles'!$A$2:$F$634,6,FALSE),""))</f>
      </c>
      <c r="J9559" s="78">
        <f>IF(OR($E9559="",$H9559=""),"",$H9559*$I9559)</f>
      </c>
      <c r="K9559" s="79" t="str">
        <v/>
      </c>
    </row>
    <row r="9560">
      <c r="A9560" s="81" t="str">
        <v/>
      </c>
      <c r="B9560" s="81" t="str">
        <v/>
      </c>
      <c r="C9560" s="83">
        <f>IF($E9560="","",IFERROR(VLOOKUP(TRIM(E9560&amp;""),'Référentiel Articles'!$A$2:$F$634,2,FALSE),""))</f>
      </c>
      <c r="D9560" s="83">
        <f>IF($E9560="","",IFERROR(VLOOKUP(TRIM(E9560&amp;""),'Référentiel Articles'!$A$2:$F$634,3,FALSE),""))</f>
      </c>
      <c r="E9560" s="81" t="str">
        <v/>
      </c>
      <c r="F9560" s="83">
        <f>IF($E9560="","",IFERROR(VLOOKUP(TRIM(E9560&amp;""),'Référentiel Articles'!$A$2:$F$634,4,FALSE),""))</f>
      </c>
      <c r="G9560" s="84">
        <f>IF($E9560="","",IFERROR(VLOOKUP(TRIM(E9560&amp;""),'Référentiel Articles'!$A$2:$F$634,5,FALSE),""))</f>
      </c>
      <c r="H9560" s="85" t="str">
        <v/>
      </c>
      <c r="I9560" s="84">
        <f>IF($E9560="","",IFERROR(VLOOKUP(TRIM(E9560&amp;""),'Référentiel Articles'!$A$2:$F$634,6,FALSE),""))</f>
      </c>
      <c r="J9560" s="90">
        <f>IF(OR($E9560="",$H9560=""),"",$H9560*$I9560)</f>
      </c>
      <c r="K9560" s="87" t="str">
        <v/>
      </c>
    </row>
    <row r="9561">
      <c r="A9561" s="74" t="str">
        <v/>
      </c>
      <c r="B9561" s="74" t="str">
        <v/>
      </c>
      <c r="C9561" s="75">
        <f>IF($E9561="","",IFERROR(VLOOKUP(TRIM(E9561&amp;""),'Référentiel Articles'!$A$2:$F$634,2,FALSE),""))</f>
      </c>
      <c r="D9561" s="75">
        <f>IF($E9561="","",IFERROR(VLOOKUP(TRIM(E9561&amp;""),'Référentiel Articles'!$A$2:$F$634,3,FALSE),""))</f>
      </c>
      <c r="E9561" s="74" t="str">
        <v/>
      </c>
      <c r="F9561" s="75">
        <f>IF($E9561="","",IFERROR(VLOOKUP(TRIM(E9561&amp;""),'Référentiel Articles'!$A$2:$F$634,4,FALSE),""))</f>
      </c>
      <c r="G9561" s="76">
        <f>IF($E9561="","",IFERROR(VLOOKUP(TRIM(E9561&amp;""),'Référentiel Articles'!$A$2:$F$634,5,FALSE),""))</f>
      </c>
      <c r="H9561" s="77" t="str">
        <v/>
      </c>
      <c r="I9561" s="76">
        <f>IF($E9561="","",IFERROR(VLOOKUP(TRIM(E9561&amp;""),'Référentiel Articles'!$A$2:$F$634,6,FALSE),""))</f>
      </c>
      <c r="J9561" s="78">
        <f>IF(OR($E9561="",$H9561=""),"",$H9561*$I9561)</f>
      </c>
      <c r="K9561" s="79" t="str">
        <v/>
      </c>
    </row>
    <row r="9562">
      <c r="A9562" s="81" t="str">
        <v/>
      </c>
      <c r="B9562" s="81" t="str">
        <v/>
      </c>
      <c r="C9562" s="83">
        <f>IF($E9562="","",IFERROR(VLOOKUP(TRIM(E9562&amp;""),'Référentiel Articles'!$A$2:$F$634,2,FALSE),""))</f>
      </c>
      <c r="D9562" s="83">
        <f>IF($E9562="","",IFERROR(VLOOKUP(TRIM(E9562&amp;""),'Référentiel Articles'!$A$2:$F$634,3,FALSE),""))</f>
      </c>
      <c r="E9562" s="81" t="str">
        <v/>
      </c>
      <c r="F9562" s="83">
        <f>IF($E9562="","",IFERROR(VLOOKUP(TRIM(E9562&amp;""),'Référentiel Articles'!$A$2:$F$634,4,FALSE),""))</f>
      </c>
      <c r="G9562" s="84">
        <f>IF($E9562="","",IFERROR(VLOOKUP(TRIM(E9562&amp;""),'Référentiel Articles'!$A$2:$F$634,5,FALSE),""))</f>
      </c>
      <c r="H9562" s="85" t="str">
        <v/>
      </c>
      <c r="I9562" s="84">
        <f>IF($E9562="","",IFERROR(VLOOKUP(TRIM(E9562&amp;""),'Référentiel Articles'!$A$2:$F$634,6,FALSE),""))</f>
      </c>
      <c r="J9562" s="90">
        <f>IF(OR($E9562="",$H9562=""),"",$H9562*$I9562)</f>
      </c>
      <c r="K9562" s="87" t="str">
        <v/>
      </c>
    </row>
    <row r="9563">
      <c r="A9563" s="74" t="str">
        <v/>
      </c>
      <c r="B9563" s="74" t="str">
        <v/>
      </c>
      <c r="C9563" s="75">
        <f>IF($E9563="","",IFERROR(VLOOKUP(TRIM(E9563&amp;""),'Référentiel Articles'!$A$2:$F$634,2,FALSE),""))</f>
      </c>
      <c r="D9563" s="75">
        <f>IF($E9563="","",IFERROR(VLOOKUP(TRIM(E9563&amp;""),'Référentiel Articles'!$A$2:$F$634,3,FALSE),""))</f>
      </c>
      <c r="E9563" s="74" t="str">
        <v/>
      </c>
      <c r="F9563" s="75">
        <f>IF($E9563="","",IFERROR(VLOOKUP(TRIM(E9563&amp;""),'Référentiel Articles'!$A$2:$F$634,4,FALSE),""))</f>
      </c>
      <c r="G9563" s="76">
        <f>IF($E9563="","",IFERROR(VLOOKUP(TRIM(E9563&amp;""),'Référentiel Articles'!$A$2:$F$634,5,FALSE),""))</f>
      </c>
      <c r="H9563" s="77" t="str">
        <v/>
      </c>
      <c r="I9563" s="76">
        <f>IF($E9563="","",IFERROR(VLOOKUP(TRIM(E9563&amp;""),'Référentiel Articles'!$A$2:$F$634,6,FALSE),""))</f>
      </c>
      <c r="J9563" s="78">
        <f>IF(OR($E9563="",$H9563=""),"",$H9563*$I9563)</f>
      </c>
      <c r="K9563" s="79" t="str">
        <v/>
      </c>
    </row>
    <row r="9564">
      <c r="A9564" s="81" t="str">
        <v/>
      </c>
      <c r="B9564" s="81" t="str">
        <v/>
      </c>
      <c r="C9564" s="83">
        <f>IF($E9564="","",IFERROR(VLOOKUP(TRIM(E9564&amp;""),'Référentiel Articles'!$A$2:$F$634,2,FALSE),""))</f>
      </c>
      <c r="D9564" s="83">
        <f>IF($E9564="","",IFERROR(VLOOKUP(TRIM(E9564&amp;""),'Référentiel Articles'!$A$2:$F$634,3,FALSE),""))</f>
      </c>
      <c r="E9564" s="81" t="str">
        <v/>
      </c>
      <c r="F9564" s="83">
        <f>IF($E9564="","",IFERROR(VLOOKUP(TRIM(E9564&amp;""),'Référentiel Articles'!$A$2:$F$634,4,FALSE),""))</f>
      </c>
      <c r="G9564" s="84">
        <f>IF($E9564="","",IFERROR(VLOOKUP(TRIM(E9564&amp;""),'Référentiel Articles'!$A$2:$F$634,5,FALSE),""))</f>
      </c>
      <c r="H9564" s="85" t="str">
        <v/>
      </c>
      <c r="I9564" s="84">
        <f>IF($E9564="","",IFERROR(VLOOKUP(TRIM(E9564&amp;""),'Référentiel Articles'!$A$2:$F$634,6,FALSE),""))</f>
      </c>
      <c r="J9564" s="90">
        <f>IF(OR($E9564="",$H9564=""),"",$H9564*$I9564)</f>
      </c>
      <c r="K9564" s="87" t="str">
        <v/>
      </c>
    </row>
    <row r="9565">
      <c r="A9565" s="74" t="str">
        <v/>
      </c>
      <c r="B9565" s="74" t="str">
        <v/>
      </c>
      <c r="C9565" s="75">
        <f>IF($E9565="","",IFERROR(VLOOKUP(TRIM(E9565&amp;""),'Référentiel Articles'!$A$2:$F$634,2,FALSE),""))</f>
      </c>
      <c r="D9565" s="75">
        <f>IF($E9565="","",IFERROR(VLOOKUP(TRIM(E9565&amp;""),'Référentiel Articles'!$A$2:$F$634,3,FALSE),""))</f>
      </c>
      <c r="E9565" s="74" t="str">
        <v/>
      </c>
      <c r="F9565" s="75">
        <f>IF($E9565="","",IFERROR(VLOOKUP(TRIM(E9565&amp;""),'Référentiel Articles'!$A$2:$F$634,4,FALSE),""))</f>
      </c>
      <c r="G9565" s="76">
        <f>IF($E9565="","",IFERROR(VLOOKUP(TRIM(E9565&amp;""),'Référentiel Articles'!$A$2:$F$634,5,FALSE),""))</f>
      </c>
      <c r="H9565" s="77" t="str">
        <v/>
      </c>
      <c r="I9565" s="76">
        <f>IF($E9565="","",IFERROR(VLOOKUP(TRIM(E9565&amp;""),'Référentiel Articles'!$A$2:$F$634,6,FALSE),""))</f>
      </c>
      <c r="J9565" s="78">
        <f>IF(OR($E9565="",$H9565=""),"",$H9565*$I9565)</f>
      </c>
      <c r="K9565" s="79" t="str">
        <v/>
      </c>
    </row>
    <row r="9566">
      <c r="A9566" s="81" t="str">
        <v/>
      </c>
      <c r="B9566" s="81" t="str">
        <v/>
      </c>
      <c r="C9566" s="83">
        <f>IF($E9566="","",IFERROR(VLOOKUP(TRIM(E9566&amp;""),'Référentiel Articles'!$A$2:$F$634,2,FALSE),""))</f>
      </c>
      <c r="D9566" s="83">
        <f>IF($E9566="","",IFERROR(VLOOKUP(TRIM(E9566&amp;""),'Référentiel Articles'!$A$2:$F$634,3,FALSE),""))</f>
      </c>
      <c r="E9566" s="81" t="str">
        <v/>
      </c>
      <c r="F9566" s="83">
        <f>IF($E9566="","",IFERROR(VLOOKUP(TRIM(E9566&amp;""),'Référentiel Articles'!$A$2:$F$634,4,FALSE),""))</f>
      </c>
      <c r="G9566" s="84">
        <f>IF($E9566="","",IFERROR(VLOOKUP(TRIM(E9566&amp;""),'Référentiel Articles'!$A$2:$F$634,5,FALSE),""))</f>
      </c>
      <c r="H9566" s="85" t="str">
        <v/>
      </c>
      <c r="I9566" s="84">
        <f>IF($E9566="","",IFERROR(VLOOKUP(TRIM(E9566&amp;""),'Référentiel Articles'!$A$2:$F$634,6,FALSE),""))</f>
      </c>
      <c r="J9566" s="90">
        <f>IF(OR($E9566="",$H9566=""),"",$H9566*$I9566)</f>
      </c>
      <c r="K9566" s="87" t="str">
        <v/>
      </c>
    </row>
    <row r="9567">
      <c r="A9567" s="74" t="str">
        <v/>
      </c>
      <c r="B9567" s="74" t="str">
        <v/>
      </c>
      <c r="C9567" s="75">
        <f>IF($E9567="","",IFERROR(VLOOKUP(TRIM(E9567&amp;""),'Référentiel Articles'!$A$2:$F$634,2,FALSE),""))</f>
      </c>
      <c r="D9567" s="75">
        <f>IF($E9567="","",IFERROR(VLOOKUP(TRIM(E9567&amp;""),'Référentiel Articles'!$A$2:$F$634,3,FALSE),""))</f>
      </c>
      <c r="E9567" s="74" t="str">
        <v/>
      </c>
      <c r="F9567" s="75">
        <f>IF($E9567="","",IFERROR(VLOOKUP(TRIM(E9567&amp;""),'Référentiel Articles'!$A$2:$F$634,4,FALSE),""))</f>
      </c>
      <c r="G9567" s="76">
        <f>IF($E9567="","",IFERROR(VLOOKUP(TRIM(E9567&amp;""),'Référentiel Articles'!$A$2:$F$634,5,FALSE),""))</f>
      </c>
      <c r="H9567" s="77" t="str">
        <v/>
      </c>
      <c r="I9567" s="76">
        <f>IF($E9567="","",IFERROR(VLOOKUP(TRIM(E9567&amp;""),'Référentiel Articles'!$A$2:$F$634,6,FALSE),""))</f>
      </c>
      <c r="J9567" s="78">
        <f>IF(OR($E9567="",$H9567=""),"",$H9567*$I9567)</f>
      </c>
      <c r="K9567" s="79" t="str">
        <v/>
      </c>
    </row>
    <row r="9568">
      <c r="A9568" s="81" t="str">
        <v/>
      </c>
      <c r="B9568" s="81" t="str">
        <v/>
      </c>
      <c r="C9568" s="83">
        <f>IF($E9568="","",IFERROR(VLOOKUP(TRIM(E9568&amp;""),'Référentiel Articles'!$A$2:$F$634,2,FALSE),""))</f>
      </c>
      <c r="D9568" s="83">
        <f>IF($E9568="","",IFERROR(VLOOKUP(TRIM(E9568&amp;""),'Référentiel Articles'!$A$2:$F$634,3,FALSE),""))</f>
      </c>
      <c r="E9568" s="81" t="str">
        <v/>
      </c>
      <c r="F9568" s="83">
        <f>IF($E9568="","",IFERROR(VLOOKUP(TRIM(E9568&amp;""),'Référentiel Articles'!$A$2:$F$634,4,FALSE),""))</f>
      </c>
      <c r="G9568" s="84">
        <f>IF($E9568="","",IFERROR(VLOOKUP(TRIM(E9568&amp;""),'Référentiel Articles'!$A$2:$F$634,5,FALSE),""))</f>
      </c>
      <c r="H9568" s="85" t="str">
        <v/>
      </c>
      <c r="I9568" s="84">
        <f>IF($E9568="","",IFERROR(VLOOKUP(TRIM(E9568&amp;""),'Référentiel Articles'!$A$2:$F$634,6,FALSE),""))</f>
      </c>
      <c r="J9568" s="90">
        <f>IF(OR($E9568="",$H9568=""),"",$H9568*$I9568)</f>
      </c>
      <c r="K9568" s="87" t="str">
        <v/>
      </c>
    </row>
    <row r="9569">
      <c r="A9569" s="74" t="str">
        <v/>
      </c>
      <c r="B9569" s="74" t="str">
        <v/>
      </c>
      <c r="C9569" s="75">
        <f>IF($E9569="","",IFERROR(VLOOKUP(TRIM(E9569&amp;""),'Référentiel Articles'!$A$2:$F$634,2,FALSE),""))</f>
      </c>
      <c r="D9569" s="75">
        <f>IF($E9569="","",IFERROR(VLOOKUP(TRIM(E9569&amp;""),'Référentiel Articles'!$A$2:$F$634,3,FALSE),""))</f>
      </c>
      <c r="E9569" s="74" t="str">
        <v/>
      </c>
      <c r="F9569" s="75">
        <f>IF($E9569="","",IFERROR(VLOOKUP(TRIM(E9569&amp;""),'Référentiel Articles'!$A$2:$F$634,4,FALSE),""))</f>
      </c>
      <c r="G9569" s="76">
        <f>IF($E9569="","",IFERROR(VLOOKUP(TRIM(E9569&amp;""),'Référentiel Articles'!$A$2:$F$634,5,FALSE),""))</f>
      </c>
      <c r="H9569" s="77" t="str">
        <v/>
      </c>
      <c r="I9569" s="76">
        <f>IF($E9569="","",IFERROR(VLOOKUP(TRIM(E9569&amp;""),'Référentiel Articles'!$A$2:$F$634,6,FALSE),""))</f>
      </c>
      <c r="J9569" s="78">
        <f>IF(OR($E9569="",$H9569=""),"",$H9569*$I9569)</f>
      </c>
      <c r="K9569" s="79" t="str">
        <v/>
      </c>
    </row>
    <row r="9570">
      <c r="A9570" s="81" t="str">
        <v/>
      </c>
      <c r="B9570" s="81" t="str">
        <v/>
      </c>
      <c r="C9570" s="83">
        <f>IF($E9570="","",IFERROR(VLOOKUP(TRIM(E9570&amp;""),'Référentiel Articles'!$A$2:$F$634,2,FALSE),""))</f>
      </c>
      <c r="D9570" s="83">
        <f>IF($E9570="","",IFERROR(VLOOKUP(TRIM(E9570&amp;""),'Référentiel Articles'!$A$2:$F$634,3,FALSE),""))</f>
      </c>
      <c r="E9570" s="81" t="str">
        <v/>
      </c>
      <c r="F9570" s="83">
        <f>IF($E9570="","",IFERROR(VLOOKUP(TRIM(E9570&amp;""),'Référentiel Articles'!$A$2:$F$634,4,FALSE),""))</f>
      </c>
      <c r="G9570" s="84">
        <f>IF($E9570="","",IFERROR(VLOOKUP(TRIM(E9570&amp;""),'Référentiel Articles'!$A$2:$F$634,5,FALSE),""))</f>
      </c>
      <c r="H9570" s="85" t="str">
        <v/>
      </c>
      <c r="I9570" s="84">
        <f>IF($E9570="","",IFERROR(VLOOKUP(TRIM(E9570&amp;""),'Référentiel Articles'!$A$2:$F$634,6,FALSE),""))</f>
      </c>
      <c r="J9570" s="90">
        <f>IF(OR($E9570="",$H9570=""),"",$H9570*$I9570)</f>
      </c>
      <c r="K9570" s="87" t="str">
        <v/>
      </c>
    </row>
    <row r="9571">
      <c r="A9571" s="74" t="str">
        <v/>
      </c>
      <c r="B9571" s="74" t="str">
        <v/>
      </c>
      <c r="C9571" s="75">
        <f>IF($E9571="","",IFERROR(VLOOKUP(TRIM(E9571&amp;""),'Référentiel Articles'!$A$2:$F$634,2,FALSE),""))</f>
      </c>
      <c r="D9571" s="75">
        <f>IF($E9571="","",IFERROR(VLOOKUP(TRIM(E9571&amp;""),'Référentiel Articles'!$A$2:$F$634,3,FALSE),""))</f>
      </c>
      <c r="E9571" s="74" t="str">
        <v/>
      </c>
      <c r="F9571" s="75">
        <f>IF($E9571="","",IFERROR(VLOOKUP(TRIM(E9571&amp;""),'Référentiel Articles'!$A$2:$F$634,4,FALSE),""))</f>
      </c>
      <c r="G9571" s="76">
        <f>IF($E9571="","",IFERROR(VLOOKUP(TRIM(E9571&amp;""),'Référentiel Articles'!$A$2:$F$634,5,FALSE),""))</f>
      </c>
      <c r="H9571" s="77" t="str">
        <v/>
      </c>
      <c r="I9571" s="76">
        <f>IF($E9571="","",IFERROR(VLOOKUP(TRIM(E9571&amp;""),'Référentiel Articles'!$A$2:$F$634,6,FALSE),""))</f>
      </c>
      <c r="J9571" s="78">
        <f>IF(OR($E9571="",$H9571=""),"",$H9571*$I9571)</f>
      </c>
      <c r="K9571" s="79" t="str">
        <v/>
      </c>
    </row>
    <row r="9572">
      <c r="A9572" s="81" t="str">
        <v/>
      </c>
      <c r="B9572" s="81" t="str">
        <v/>
      </c>
      <c r="C9572" s="83">
        <f>IF($E9572="","",IFERROR(VLOOKUP(TRIM(E9572&amp;""),'Référentiel Articles'!$A$2:$F$634,2,FALSE),""))</f>
      </c>
      <c r="D9572" s="83">
        <f>IF($E9572="","",IFERROR(VLOOKUP(TRIM(E9572&amp;""),'Référentiel Articles'!$A$2:$F$634,3,FALSE),""))</f>
      </c>
      <c r="E9572" s="81" t="str">
        <v/>
      </c>
      <c r="F9572" s="83">
        <f>IF($E9572="","",IFERROR(VLOOKUP(TRIM(E9572&amp;""),'Référentiel Articles'!$A$2:$F$634,4,FALSE),""))</f>
      </c>
      <c r="G9572" s="84">
        <f>IF($E9572="","",IFERROR(VLOOKUP(TRIM(E9572&amp;""),'Référentiel Articles'!$A$2:$F$634,5,FALSE),""))</f>
      </c>
      <c r="H9572" s="85" t="str">
        <v/>
      </c>
      <c r="I9572" s="84">
        <f>IF($E9572="","",IFERROR(VLOOKUP(TRIM(E9572&amp;""),'Référentiel Articles'!$A$2:$F$634,6,FALSE),""))</f>
      </c>
      <c r="J9572" s="90">
        <f>IF(OR($E9572="",$H9572=""),"",$H9572*$I9572)</f>
      </c>
      <c r="K9572" s="87" t="str">
        <v/>
      </c>
    </row>
    <row r="9573">
      <c r="A9573" s="74" t="str">
        <v/>
      </c>
      <c r="B9573" s="74" t="str">
        <v/>
      </c>
      <c r="C9573" s="75">
        <f>IF($E9573="","",IFERROR(VLOOKUP(TRIM(E9573&amp;""),'Référentiel Articles'!$A$2:$F$634,2,FALSE),""))</f>
      </c>
      <c r="D9573" s="75">
        <f>IF($E9573="","",IFERROR(VLOOKUP(TRIM(E9573&amp;""),'Référentiel Articles'!$A$2:$F$634,3,FALSE),""))</f>
      </c>
      <c r="E9573" s="74" t="str">
        <v/>
      </c>
      <c r="F9573" s="75">
        <f>IF($E9573="","",IFERROR(VLOOKUP(TRIM(E9573&amp;""),'Référentiel Articles'!$A$2:$F$634,4,FALSE),""))</f>
      </c>
      <c r="G9573" s="76">
        <f>IF($E9573="","",IFERROR(VLOOKUP(TRIM(E9573&amp;""),'Référentiel Articles'!$A$2:$F$634,5,FALSE),""))</f>
      </c>
      <c r="H9573" s="77" t="str">
        <v/>
      </c>
      <c r="I9573" s="76">
        <f>IF($E9573="","",IFERROR(VLOOKUP(TRIM(E9573&amp;""),'Référentiel Articles'!$A$2:$F$634,6,FALSE),""))</f>
      </c>
      <c r="J9573" s="78">
        <f>IF(OR($E9573="",$H9573=""),"",$H9573*$I9573)</f>
      </c>
      <c r="K9573" s="79" t="str">
        <v/>
      </c>
    </row>
    <row r="9574">
      <c r="A9574" s="81" t="str">
        <v/>
      </c>
      <c r="B9574" s="81" t="str">
        <v/>
      </c>
      <c r="C9574" s="83">
        <f>IF($E9574="","",IFERROR(VLOOKUP(TRIM(E9574&amp;""),'Référentiel Articles'!$A$2:$F$634,2,FALSE),""))</f>
      </c>
      <c r="D9574" s="83">
        <f>IF($E9574="","",IFERROR(VLOOKUP(TRIM(E9574&amp;""),'Référentiel Articles'!$A$2:$F$634,3,FALSE),""))</f>
      </c>
      <c r="E9574" s="81" t="str">
        <v/>
      </c>
      <c r="F9574" s="83">
        <f>IF($E9574="","",IFERROR(VLOOKUP(TRIM(E9574&amp;""),'Référentiel Articles'!$A$2:$F$634,4,FALSE),""))</f>
      </c>
      <c r="G9574" s="84">
        <f>IF($E9574="","",IFERROR(VLOOKUP(TRIM(E9574&amp;""),'Référentiel Articles'!$A$2:$F$634,5,FALSE),""))</f>
      </c>
      <c r="H9574" s="85" t="str">
        <v/>
      </c>
      <c r="I9574" s="84">
        <f>IF($E9574="","",IFERROR(VLOOKUP(TRIM(E9574&amp;""),'Référentiel Articles'!$A$2:$F$634,6,FALSE),""))</f>
      </c>
      <c r="J9574" s="90">
        <f>IF(OR($E9574="",$H9574=""),"",$H9574*$I9574)</f>
      </c>
      <c r="K9574" s="87" t="str">
        <v/>
      </c>
    </row>
    <row r="9575">
      <c r="A9575" s="74" t="str">
        <v/>
      </c>
      <c r="B9575" s="74" t="str">
        <v/>
      </c>
      <c r="C9575" s="75">
        <f>IF($E9575="","",IFERROR(VLOOKUP(TRIM(E9575&amp;""),'Référentiel Articles'!$A$2:$F$634,2,FALSE),""))</f>
      </c>
      <c r="D9575" s="75">
        <f>IF($E9575="","",IFERROR(VLOOKUP(TRIM(E9575&amp;""),'Référentiel Articles'!$A$2:$F$634,3,FALSE),""))</f>
      </c>
      <c r="E9575" s="74" t="str">
        <v/>
      </c>
      <c r="F9575" s="75">
        <f>IF($E9575="","",IFERROR(VLOOKUP(TRIM(E9575&amp;""),'Référentiel Articles'!$A$2:$F$634,4,FALSE),""))</f>
      </c>
      <c r="G9575" s="76">
        <f>IF($E9575="","",IFERROR(VLOOKUP(TRIM(E9575&amp;""),'Référentiel Articles'!$A$2:$F$634,5,FALSE),""))</f>
      </c>
      <c r="H9575" s="77" t="str">
        <v/>
      </c>
      <c r="I9575" s="76">
        <f>IF($E9575="","",IFERROR(VLOOKUP(TRIM(E9575&amp;""),'Référentiel Articles'!$A$2:$F$634,6,FALSE),""))</f>
      </c>
      <c r="J9575" s="78">
        <f>IF(OR($E9575="",$H9575=""),"",$H9575*$I9575)</f>
      </c>
      <c r="K9575" s="79" t="str">
        <v/>
      </c>
    </row>
    <row r="9576">
      <c r="A9576" s="81" t="str">
        <v/>
      </c>
      <c r="B9576" s="81" t="str">
        <v/>
      </c>
      <c r="C9576" s="83">
        <f>IF($E9576="","",IFERROR(VLOOKUP(TRIM(E9576&amp;""),'Référentiel Articles'!$A$2:$F$634,2,FALSE),""))</f>
      </c>
      <c r="D9576" s="83">
        <f>IF($E9576="","",IFERROR(VLOOKUP(TRIM(E9576&amp;""),'Référentiel Articles'!$A$2:$F$634,3,FALSE),""))</f>
      </c>
      <c r="E9576" s="81" t="str">
        <v/>
      </c>
      <c r="F9576" s="83">
        <f>IF($E9576="","",IFERROR(VLOOKUP(TRIM(E9576&amp;""),'Référentiel Articles'!$A$2:$F$634,4,FALSE),""))</f>
      </c>
      <c r="G9576" s="84">
        <f>IF($E9576="","",IFERROR(VLOOKUP(TRIM(E9576&amp;""),'Référentiel Articles'!$A$2:$F$634,5,FALSE),""))</f>
      </c>
      <c r="H9576" s="85" t="str">
        <v/>
      </c>
      <c r="I9576" s="84">
        <f>IF($E9576="","",IFERROR(VLOOKUP(TRIM(E9576&amp;""),'Référentiel Articles'!$A$2:$F$634,6,FALSE),""))</f>
      </c>
      <c r="J9576" s="90">
        <f>IF(OR($E9576="",$H9576=""),"",$H9576*$I9576)</f>
      </c>
      <c r="K9576" s="87" t="str">
        <v/>
      </c>
    </row>
    <row r="9577">
      <c r="A9577" s="74" t="str">
        <v/>
      </c>
      <c r="B9577" s="74" t="str">
        <v/>
      </c>
      <c r="C9577" s="75">
        <f>IF($E9577="","",IFERROR(VLOOKUP(TRIM(E9577&amp;""),'Référentiel Articles'!$A$2:$F$634,2,FALSE),""))</f>
      </c>
      <c r="D9577" s="75">
        <f>IF($E9577="","",IFERROR(VLOOKUP(TRIM(E9577&amp;""),'Référentiel Articles'!$A$2:$F$634,3,FALSE),""))</f>
      </c>
      <c r="E9577" s="74" t="str">
        <v/>
      </c>
      <c r="F9577" s="75">
        <f>IF($E9577="","",IFERROR(VLOOKUP(TRIM(E9577&amp;""),'Référentiel Articles'!$A$2:$F$634,4,FALSE),""))</f>
      </c>
      <c r="G9577" s="76">
        <f>IF($E9577="","",IFERROR(VLOOKUP(TRIM(E9577&amp;""),'Référentiel Articles'!$A$2:$F$634,5,FALSE),""))</f>
      </c>
      <c r="H9577" s="77" t="str">
        <v/>
      </c>
      <c r="I9577" s="76">
        <f>IF($E9577="","",IFERROR(VLOOKUP(TRIM(E9577&amp;""),'Référentiel Articles'!$A$2:$F$634,6,FALSE),""))</f>
      </c>
      <c r="J9577" s="78">
        <f>IF(OR($E9577="",$H9577=""),"",$H9577*$I9577)</f>
      </c>
      <c r="K9577" s="79" t="str">
        <v/>
      </c>
    </row>
    <row r="9578">
      <c r="A9578" s="81" t="str">
        <v/>
      </c>
      <c r="B9578" s="81" t="str">
        <v/>
      </c>
      <c r="C9578" s="83">
        <f>IF($E9578="","",IFERROR(VLOOKUP(TRIM(E9578&amp;""),'Référentiel Articles'!$A$2:$F$634,2,FALSE),""))</f>
      </c>
      <c r="D9578" s="83">
        <f>IF($E9578="","",IFERROR(VLOOKUP(TRIM(E9578&amp;""),'Référentiel Articles'!$A$2:$F$634,3,FALSE),""))</f>
      </c>
      <c r="E9578" s="81" t="str">
        <v/>
      </c>
      <c r="F9578" s="83">
        <f>IF($E9578="","",IFERROR(VLOOKUP(TRIM(E9578&amp;""),'Référentiel Articles'!$A$2:$F$634,4,FALSE),""))</f>
      </c>
      <c r="G9578" s="84">
        <f>IF($E9578="","",IFERROR(VLOOKUP(TRIM(E9578&amp;""),'Référentiel Articles'!$A$2:$F$634,5,FALSE),""))</f>
      </c>
      <c r="H9578" s="85" t="str">
        <v/>
      </c>
      <c r="I9578" s="84">
        <f>IF($E9578="","",IFERROR(VLOOKUP(TRIM(E9578&amp;""),'Référentiel Articles'!$A$2:$F$634,6,FALSE),""))</f>
      </c>
      <c r="J9578" s="90">
        <f>IF(OR($E9578="",$H9578=""),"",$H9578*$I9578)</f>
      </c>
      <c r="K9578" s="87" t="str">
        <v/>
      </c>
    </row>
    <row r="9579">
      <c r="A9579" s="74" t="str">
        <v/>
      </c>
      <c r="B9579" s="74" t="str">
        <v/>
      </c>
      <c r="C9579" s="75">
        <f>IF($E9579="","",IFERROR(VLOOKUP(TRIM(E9579&amp;""),'Référentiel Articles'!$A$2:$F$634,2,FALSE),""))</f>
      </c>
      <c r="D9579" s="75">
        <f>IF($E9579="","",IFERROR(VLOOKUP(TRIM(E9579&amp;""),'Référentiel Articles'!$A$2:$F$634,3,FALSE),""))</f>
      </c>
      <c r="E9579" s="74" t="str">
        <v/>
      </c>
      <c r="F9579" s="75">
        <f>IF($E9579="","",IFERROR(VLOOKUP(TRIM(E9579&amp;""),'Référentiel Articles'!$A$2:$F$634,4,FALSE),""))</f>
      </c>
      <c r="G9579" s="76">
        <f>IF($E9579="","",IFERROR(VLOOKUP(TRIM(E9579&amp;""),'Référentiel Articles'!$A$2:$F$634,5,FALSE),""))</f>
      </c>
      <c r="H9579" s="77" t="str">
        <v/>
      </c>
      <c r="I9579" s="76">
        <f>IF($E9579="","",IFERROR(VLOOKUP(TRIM(E9579&amp;""),'Référentiel Articles'!$A$2:$F$634,6,FALSE),""))</f>
      </c>
      <c r="J9579" s="78">
        <f>IF(OR($E9579="",$H9579=""),"",$H9579*$I9579)</f>
      </c>
      <c r="K9579" s="79" t="str">
        <v/>
      </c>
    </row>
    <row r="9580">
      <c r="A9580" s="81" t="str">
        <v/>
      </c>
      <c r="B9580" s="81" t="str">
        <v/>
      </c>
      <c r="C9580" s="83">
        <f>IF($E9580="","",IFERROR(VLOOKUP(TRIM(E9580&amp;""),'Référentiel Articles'!$A$2:$F$634,2,FALSE),""))</f>
      </c>
      <c r="D9580" s="83">
        <f>IF($E9580="","",IFERROR(VLOOKUP(TRIM(E9580&amp;""),'Référentiel Articles'!$A$2:$F$634,3,FALSE),""))</f>
      </c>
      <c r="E9580" s="81" t="str">
        <v/>
      </c>
      <c r="F9580" s="83">
        <f>IF($E9580="","",IFERROR(VLOOKUP(TRIM(E9580&amp;""),'Référentiel Articles'!$A$2:$F$634,4,FALSE),""))</f>
      </c>
      <c r="G9580" s="84">
        <f>IF($E9580="","",IFERROR(VLOOKUP(TRIM(E9580&amp;""),'Référentiel Articles'!$A$2:$F$634,5,FALSE),""))</f>
      </c>
      <c r="H9580" s="85" t="str">
        <v/>
      </c>
      <c r="I9580" s="84">
        <f>IF($E9580="","",IFERROR(VLOOKUP(TRIM(E9580&amp;""),'Référentiel Articles'!$A$2:$F$634,6,FALSE),""))</f>
      </c>
      <c r="J9580" s="90">
        <f>IF(OR($E9580="",$H9580=""),"",$H9580*$I9580)</f>
      </c>
      <c r="K9580" s="87" t="str">
        <v/>
      </c>
    </row>
    <row r="9581">
      <c r="A9581" s="74" t="str">
        <v/>
      </c>
      <c r="B9581" s="74" t="str">
        <v/>
      </c>
      <c r="C9581" s="75">
        <f>IF($E9581="","",IFERROR(VLOOKUP(TRIM(E9581&amp;""),'Référentiel Articles'!$A$2:$F$634,2,FALSE),""))</f>
      </c>
      <c r="D9581" s="75">
        <f>IF($E9581="","",IFERROR(VLOOKUP(TRIM(E9581&amp;""),'Référentiel Articles'!$A$2:$F$634,3,FALSE),""))</f>
      </c>
      <c r="E9581" s="74" t="str">
        <v/>
      </c>
      <c r="F9581" s="75">
        <f>IF($E9581="","",IFERROR(VLOOKUP(TRIM(E9581&amp;""),'Référentiel Articles'!$A$2:$F$634,4,FALSE),""))</f>
      </c>
      <c r="G9581" s="76">
        <f>IF($E9581="","",IFERROR(VLOOKUP(TRIM(E9581&amp;""),'Référentiel Articles'!$A$2:$F$634,5,FALSE),""))</f>
      </c>
      <c r="H9581" s="77" t="str">
        <v/>
      </c>
      <c r="I9581" s="76">
        <f>IF($E9581="","",IFERROR(VLOOKUP(TRIM(E9581&amp;""),'Référentiel Articles'!$A$2:$F$634,6,FALSE),""))</f>
      </c>
      <c r="J9581" s="78">
        <f>IF(OR($E9581="",$H9581=""),"",$H9581*$I9581)</f>
      </c>
      <c r="K9581" s="79" t="str">
        <v/>
      </c>
    </row>
    <row r="9582">
      <c r="A9582" s="81" t="str">
        <v/>
      </c>
      <c r="B9582" s="81" t="str">
        <v/>
      </c>
      <c r="C9582" s="83">
        <f>IF($E9582="","",IFERROR(VLOOKUP(TRIM(E9582&amp;""),'Référentiel Articles'!$A$2:$F$634,2,FALSE),""))</f>
      </c>
      <c r="D9582" s="83">
        <f>IF($E9582="","",IFERROR(VLOOKUP(TRIM(E9582&amp;""),'Référentiel Articles'!$A$2:$F$634,3,FALSE),""))</f>
      </c>
      <c r="E9582" s="81" t="str">
        <v/>
      </c>
      <c r="F9582" s="83">
        <f>IF($E9582="","",IFERROR(VLOOKUP(TRIM(E9582&amp;""),'Référentiel Articles'!$A$2:$F$634,4,FALSE),""))</f>
      </c>
      <c r="G9582" s="84">
        <f>IF($E9582="","",IFERROR(VLOOKUP(TRIM(E9582&amp;""),'Référentiel Articles'!$A$2:$F$634,5,FALSE),""))</f>
      </c>
      <c r="H9582" s="85" t="str">
        <v/>
      </c>
      <c r="I9582" s="84">
        <f>IF($E9582="","",IFERROR(VLOOKUP(TRIM(E9582&amp;""),'Référentiel Articles'!$A$2:$F$634,6,FALSE),""))</f>
      </c>
      <c r="J9582" s="90">
        <f>IF(OR($E9582="",$H9582=""),"",$H9582*$I9582)</f>
      </c>
      <c r="K9582" s="87" t="str">
        <v/>
      </c>
    </row>
    <row r="9583">
      <c r="A9583" s="74" t="str">
        <v/>
      </c>
      <c r="B9583" s="74" t="str">
        <v/>
      </c>
      <c r="C9583" s="75">
        <f>IF($E9583="","",IFERROR(VLOOKUP(TRIM(E9583&amp;""),'Référentiel Articles'!$A$2:$F$634,2,FALSE),""))</f>
      </c>
      <c r="D9583" s="75">
        <f>IF($E9583="","",IFERROR(VLOOKUP(TRIM(E9583&amp;""),'Référentiel Articles'!$A$2:$F$634,3,FALSE),""))</f>
      </c>
      <c r="E9583" s="74" t="str">
        <v/>
      </c>
      <c r="F9583" s="75">
        <f>IF($E9583="","",IFERROR(VLOOKUP(TRIM(E9583&amp;""),'Référentiel Articles'!$A$2:$F$634,4,FALSE),""))</f>
      </c>
      <c r="G9583" s="76">
        <f>IF($E9583="","",IFERROR(VLOOKUP(TRIM(E9583&amp;""),'Référentiel Articles'!$A$2:$F$634,5,FALSE),""))</f>
      </c>
      <c r="H9583" s="77" t="str">
        <v/>
      </c>
      <c r="I9583" s="76">
        <f>IF($E9583="","",IFERROR(VLOOKUP(TRIM(E9583&amp;""),'Référentiel Articles'!$A$2:$F$634,6,FALSE),""))</f>
      </c>
      <c r="J9583" s="78">
        <f>IF(OR($E9583="",$H9583=""),"",$H9583*$I9583)</f>
      </c>
      <c r="K9583" s="79" t="str">
        <v/>
      </c>
    </row>
    <row r="9584">
      <c r="A9584" s="81" t="str">
        <v/>
      </c>
      <c r="B9584" s="81" t="str">
        <v/>
      </c>
      <c r="C9584" s="83">
        <f>IF($E9584="","",IFERROR(VLOOKUP(TRIM(E9584&amp;""),'Référentiel Articles'!$A$2:$F$634,2,FALSE),""))</f>
      </c>
      <c r="D9584" s="83">
        <f>IF($E9584="","",IFERROR(VLOOKUP(TRIM(E9584&amp;""),'Référentiel Articles'!$A$2:$F$634,3,FALSE),""))</f>
      </c>
      <c r="E9584" s="81" t="str">
        <v/>
      </c>
      <c r="F9584" s="83">
        <f>IF($E9584="","",IFERROR(VLOOKUP(TRIM(E9584&amp;""),'Référentiel Articles'!$A$2:$F$634,4,FALSE),""))</f>
      </c>
      <c r="G9584" s="84">
        <f>IF($E9584="","",IFERROR(VLOOKUP(TRIM(E9584&amp;""),'Référentiel Articles'!$A$2:$F$634,5,FALSE),""))</f>
      </c>
      <c r="H9584" s="85" t="str">
        <v/>
      </c>
      <c r="I9584" s="84">
        <f>IF($E9584="","",IFERROR(VLOOKUP(TRIM(E9584&amp;""),'Référentiel Articles'!$A$2:$F$634,6,FALSE),""))</f>
      </c>
      <c r="J9584" s="90">
        <f>IF(OR($E9584="",$H9584=""),"",$H9584*$I9584)</f>
      </c>
      <c r="K9584" s="87" t="str">
        <v/>
      </c>
    </row>
    <row r="9585">
      <c r="A9585" s="74" t="str">
        <v/>
      </c>
      <c r="B9585" s="74" t="str">
        <v/>
      </c>
      <c r="C9585" s="75">
        <f>IF($E9585="","",IFERROR(VLOOKUP(TRIM(E9585&amp;""),'Référentiel Articles'!$A$2:$F$634,2,FALSE),""))</f>
      </c>
      <c r="D9585" s="75">
        <f>IF($E9585="","",IFERROR(VLOOKUP(TRIM(E9585&amp;""),'Référentiel Articles'!$A$2:$F$634,3,FALSE),""))</f>
      </c>
      <c r="E9585" s="74" t="str">
        <v/>
      </c>
      <c r="F9585" s="75">
        <f>IF($E9585="","",IFERROR(VLOOKUP(TRIM(E9585&amp;""),'Référentiel Articles'!$A$2:$F$634,4,FALSE),""))</f>
      </c>
      <c r="G9585" s="76">
        <f>IF($E9585="","",IFERROR(VLOOKUP(TRIM(E9585&amp;""),'Référentiel Articles'!$A$2:$F$634,5,FALSE),""))</f>
      </c>
      <c r="H9585" s="77" t="str">
        <v/>
      </c>
      <c r="I9585" s="76">
        <f>IF($E9585="","",IFERROR(VLOOKUP(TRIM(E9585&amp;""),'Référentiel Articles'!$A$2:$F$634,6,FALSE),""))</f>
      </c>
      <c r="J9585" s="78">
        <f>IF(OR($E9585="",$H9585=""),"",$H9585*$I9585)</f>
      </c>
      <c r="K9585" s="79" t="str">
        <v/>
      </c>
    </row>
    <row r="9586">
      <c r="A9586" s="81" t="str">
        <v/>
      </c>
      <c r="B9586" s="81" t="str">
        <v/>
      </c>
      <c r="C9586" s="83">
        <f>IF($E9586="","",IFERROR(VLOOKUP(TRIM(E9586&amp;""),'Référentiel Articles'!$A$2:$F$634,2,FALSE),""))</f>
      </c>
      <c r="D9586" s="83">
        <f>IF($E9586="","",IFERROR(VLOOKUP(TRIM(E9586&amp;""),'Référentiel Articles'!$A$2:$F$634,3,FALSE),""))</f>
      </c>
      <c r="E9586" s="81" t="str">
        <v/>
      </c>
      <c r="F9586" s="83">
        <f>IF($E9586="","",IFERROR(VLOOKUP(TRIM(E9586&amp;""),'Référentiel Articles'!$A$2:$F$634,4,FALSE),""))</f>
      </c>
      <c r="G9586" s="84">
        <f>IF($E9586="","",IFERROR(VLOOKUP(TRIM(E9586&amp;""),'Référentiel Articles'!$A$2:$F$634,5,FALSE),""))</f>
      </c>
      <c r="H9586" s="85" t="str">
        <v/>
      </c>
      <c r="I9586" s="84">
        <f>IF($E9586="","",IFERROR(VLOOKUP(TRIM(E9586&amp;""),'Référentiel Articles'!$A$2:$F$634,6,FALSE),""))</f>
      </c>
      <c r="J9586" s="90">
        <f>IF(OR($E9586="",$H9586=""),"",$H9586*$I9586)</f>
      </c>
      <c r="K9586" s="87" t="str">
        <v/>
      </c>
    </row>
    <row r="9587">
      <c r="A9587" s="74" t="str">
        <v/>
      </c>
      <c r="B9587" s="74" t="str">
        <v/>
      </c>
      <c r="C9587" s="75">
        <f>IF($E9587="","",IFERROR(VLOOKUP(TRIM(E9587&amp;""),'Référentiel Articles'!$A$2:$F$634,2,FALSE),""))</f>
      </c>
      <c r="D9587" s="75">
        <f>IF($E9587="","",IFERROR(VLOOKUP(TRIM(E9587&amp;""),'Référentiel Articles'!$A$2:$F$634,3,FALSE),""))</f>
      </c>
      <c r="E9587" s="74" t="str">
        <v/>
      </c>
      <c r="F9587" s="75">
        <f>IF($E9587="","",IFERROR(VLOOKUP(TRIM(E9587&amp;""),'Référentiel Articles'!$A$2:$F$634,4,FALSE),""))</f>
      </c>
      <c r="G9587" s="76">
        <f>IF($E9587="","",IFERROR(VLOOKUP(TRIM(E9587&amp;""),'Référentiel Articles'!$A$2:$F$634,5,FALSE),""))</f>
      </c>
      <c r="H9587" s="77" t="str">
        <v/>
      </c>
      <c r="I9587" s="76">
        <f>IF($E9587="","",IFERROR(VLOOKUP(TRIM(E9587&amp;""),'Référentiel Articles'!$A$2:$F$634,6,FALSE),""))</f>
      </c>
      <c r="J9587" s="78">
        <f>IF(OR($E9587="",$H9587=""),"",$H9587*$I9587)</f>
      </c>
      <c r="K9587" s="79" t="str">
        <v/>
      </c>
    </row>
    <row r="9588">
      <c r="A9588" s="81" t="str">
        <v/>
      </c>
      <c r="B9588" s="81" t="str">
        <v/>
      </c>
      <c r="C9588" s="83">
        <f>IF($E9588="","",IFERROR(VLOOKUP(TRIM(E9588&amp;""),'Référentiel Articles'!$A$2:$F$634,2,FALSE),""))</f>
      </c>
      <c r="D9588" s="83">
        <f>IF($E9588="","",IFERROR(VLOOKUP(TRIM(E9588&amp;""),'Référentiel Articles'!$A$2:$F$634,3,FALSE),""))</f>
      </c>
      <c r="E9588" s="81" t="str">
        <v/>
      </c>
      <c r="F9588" s="83">
        <f>IF($E9588="","",IFERROR(VLOOKUP(TRIM(E9588&amp;""),'Référentiel Articles'!$A$2:$F$634,4,FALSE),""))</f>
      </c>
      <c r="G9588" s="84">
        <f>IF($E9588="","",IFERROR(VLOOKUP(TRIM(E9588&amp;""),'Référentiel Articles'!$A$2:$F$634,5,FALSE),""))</f>
      </c>
      <c r="H9588" s="85" t="str">
        <v/>
      </c>
      <c r="I9588" s="84">
        <f>IF($E9588="","",IFERROR(VLOOKUP(TRIM(E9588&amp;""),'Référentiel Articles'!$A$2:$F$634,6,FALSE),""))</f>
      </c>
      <c r="J9588" s="90">
        <f>IF(OR($E9588="",$H9588=""),"",$H9588*$I9588)</f>
      </c>
      <c r="K9588" s="87" t="str">
        <v/>
      </c>
    </row>
    <row r="9589">
      <c r="A9589" s="74" t="str">
        <v/>
      </c>
      <c r="B9589" s="74" t="str">
        <v/>
      </c>
      <c r="C9589" s="75">
        <f>IF($E9589="","",IFERROR(VLOOKUP(TRIM(E9589&amp;""),'Référentiel Articles'!$A$2:$F$634,2,FALSE),""))</f>
      </c>
      <c r="D9589" s="75">
        <f>IF($E9589="","",IFERROR(VLOOKUP(TRIM(E9589&amp;""),'Référentiel Articles'!$A$2:$F$634,3,FALSE),""))</f>
      </c>
      <c r="E9589" s="74" t="str">
        <v/>
      </c>
      <c r="F9589" s="75">
        <f>IF($E9589="","",IFERROR(VLOOKUP(TRIM(E9589&amp;""),'Référentiel Articles'!$A$2:$F$634,4,FALSE),""))</f>
      </c>
      <c r="G9589" s="76">
        <f>IF($E9589="","",IFERROR(VLOOKUP(TRIM(E9589&amp;""),'Référentiel Articles'!$A$2:$F$634,5,FALSE),""))</f>
      </c>
      <c r="H9589" s="77" t="str">
        <v/>
      </c>
      <c r="I9589" s="76">
        <f>IF($E9589="","",IFERROR(VLOOKUP(TRIM(E9589&amp;""),'Référentiel Articles'!$A$2:$F$634,6,FALSE),""))</f>
      </c>
      <c r="J9589" s="78">
        <f>IF(OR($E9589="",$H9589=""),"",$H9589*$I9589)</f>
      </c>
      <c r="K9589" s="79" t="str">
        <v/>
      </c>
    </row>
    <row r="9590">
      <c r="A9590" s="81" t="str">
        <v/>
      </c>
      <c r="B9590" s="81" t="str">
        <v/>
      </c>
      <c r="C9590" s="83">
        <f>IF($E9590="","",IFERROR(VLOOKUP(TRIM(E9590&amp;""),'Référentiel Articles'!$A$2:$F$634,2,FALSE),""))</f>
      </c>
      <c r="D9590" s="83">
        <f>IF($E9590="","",IFERROR(VLOOKUP(TRIM(E9590&amp;""),'Référentiel Articles'!$A$2:$F$634,3,FALSE),""))</f>
      </c>
      <c r="E9590" s="81" t="str">
        <v/>
      </c>
      <c r="F9590" s="83">
        <f>IF($E9590="","",IFERROR(VLOOKUP(TRIM(E9590&amp;""),'Référentiel Articles'!$A$2:$F$634,4,FALSE),""))</f>
      </c>
      <c r="G9590" s="84">
        <f>IF($E9590="","",IFERROR(VLOOKUP(TRIM(E9590&amp;""),'Référentiel Articles'!$A$2:$F$634,5,FALSE),""))</f>
      </c>
      <c r="H9590" s="85" t="str">
        <v/>
      </c>
      <c r="I9590" s="84">
        <f>IF($E9590="","",IFERROR(VLOOKUP(TRIM(E9590&amp;""),'Référentiel Articles'!$A$2:$F$634,6,FALSE),""))</f>
      </c>
      <c r="J9590" s="90">
        <f>IF(OR($E9590="",$H9590=""),"",$H9590*$I9590)</f>
      </c>
      <c r="K9590" s="87" t="str">
        <v/>
      </c>
    </row>
    <row r="9591">
      <c r="A9591" s="74" t="str">
        <v/>
      </c>
      <c r="B9591" s="74" t="str">
        <v/>
      </c>
      <c r="C9591" s="75">
        <f>IF($E9591="","",IFERROR(VLOOKUP(TRIM(E9591&amp;""),'Référentiel Articles'!$A$2:$F$634,2,FALSE),""))</f>
      </c>
      <c r="D9591" s="75">
        <f>IF($E9591="","",IFERROR(VLOOKUP(TRIM(E9591&amp;""),'Référentiel Articles'!$A$2:$F$634,3,FALSE),""))</f>
      </c>
      <c r="E9591" s="74" t="str">
        <v/>
      </c>
      <c r="F9591" s="75">
        <f>IF($E9591="","",IFERROR(VLOOKUP(TRIM(E9591&amp;""),'Référentiel Articles'!$A$2:$F$634,4,FALSE),""))</f>
      </c>
      <c r="G9591" s="76">
        <f>IF($E9591="","",IFERROR(VLOOKUP(TRIM(E9591&amp;""),'Référentiel Articles'!$A$2:$F$634,5,FALSE),""))</f>
      </c>
      <c r="H9591" s="77" t="str">
        <v/>
      </c>
      <c r="I9591" s="76">
        <f>IF($E9591="","",IFERROR(VLOOKUP(TRIM(E9591&amp;""),'Référentiel Articles'!$A$2:$F$634,6,FALSE),""))</f>
      </c>
      <c r="J9591" s="78">
        <f>IF(OR($E9591="",$H9591=""),"",$H9591*$I9591)</f>
      </c>
      <c r="K9591" s="79" t="str">
        <v/>
      </c>
    </row>
    <row r="9592">
      <c r="A9592" s="81" t="str">
        <v/>
      </c>
      <c r="B9592" s="81" t="str">
        <v/>
      </c>
      <c r="C9592" s="83">
        <f>IF($E9592="","",IFERROR(VLOOKUP(TRIM(E9592&amp;""),'Référentiel Articles'!$A$2:$F$634,2,FALSE),""))</f>
      </c>
      <c r="D9592" s="83">
        <f>IF($E9592="","",IFERROR(VLOOKUP(TRIM(E9592&amp;""),'Référentiel Articles'!$A$2:$F$634,3,FALSE),""))</f>
      </c>
      <c r="E9592" s="81" t="str">
        <v/>
      </c>
      <c r="F9592" s="83">
        <f>IF($E9592="","",IFERROR(VLOOKUP(TRIM(E9592&amp;""),'Référentiel Articles'!$A$2:$F$634,4,FALSE),""))</f>
      </c>
      <c r="G9592" s="84">
        <f>IF($E9592="","",IFERROR(VLOOKUP(TRIM(E9592&amp;""),'Référentiel Articles'!$A$2:$F$634,5,FALSE),""))</f>
      </c>
      <c r="H9592" s="85" t="str">
        <v/>
      </c>
      <c r="I9592" s="84">
        <f>IF($E9592="","",IFERROR(VLOOKUP(TRIM(E9592&amp;""),'Référentiel Articles'!$A$2:$F$634,6,FALSE),""))</f>
      </c>
      <c r="J9592" s="90">
        <f>IF(OR($E9592="",$H9592=""),"",$H9592*$I9592)</f>
      </c>
      <c r="K9592" s="87" t="str">
        <v/>
      </c>
    </row>
    <row r="9593">
      <c r="A9593" s="74" t="str">
        <v/>
      </c>
      <c r="B9593" s="74" t="str">
        <v/>
      </c>
      <c r="C9593" s="75">
        <f>IF($E9593="","",IFERROR(VLOOKUP(TRIM(E9593&amp;""),'Référentiel Articles'!$A$2:$F$634,2,FALSE),""))</f>
      </c>
      <c r="D9593" s="75">
        <f>IF($E9593="","",IFERROR(VLOOKUP(TRIM(E9593&amp;""),'Référentiel Articles'!$A$2:$F$634,3,FALSE),""))</f>
      </c>
      <c r="E9593" s="74" t="str">
        <v/>
      </c>
      <c r="F9593" s="75">
        <f>IF($E9593="","",IFERROR(VLOOKUP(TRIM(E9593&amp;""),'Référentiel Articles'!$A$2:$F$634,4,FALSE),""))</f>
      </c>
      <c r="G9593" s="76">
        <f>IF($E9593="","",IFERROR(VLOOKUP(TRIM(E9593&amp;""),'Référentiel Articles'!$A$2:$F$634,5,FALSE),""))</f>
      </c>
      <c r="H9593" s="77" t="str">
        <v/>
      </c>
      <c r="I9593" s="76">
        <f>IF($E9593="","",IFERROR(VLOOKUP(TRIM(E9593&amp;""),'Référentiel Articles'!$A$2:$F$634,6,FALSE),""))</f>
      </c>
      <c r="J9593" s="78">
        <f>IF(OR($E9593="",$H9593=""),"",$H9593*$I9593)</f>
      </c>
      <c r="K9593" s="79" t="str">
        <v/>
      </c>
    </row>
    <row r="9594">
      <c r="A9594" s="81" t="str">
        <v/>
      </c>
      <c r="B9594" s="81" t="str">
        <v/>
      </c>
      <c r="C9594" s="83">
        <f>IF($E9594="","",IFERROR(VLOOKUP(TRIM(E9594&amp;""),'Référentiel Articles'!$A$2:$F$634,2,FALSE),""))</f>
      </c>
      <c r="D9594" s="83">
        <f>IF($E9594="","",IFERROR(VLOOKUP(TRIM(E9594&amp;""),'Référentiel Articles'!$A$2:$F$634,3,FALSE),""))</f>
      </c>
      <c r="E9594" s="81" t="str">
        <v/>
      </c>
      <c r="F9594" s="83">
        <f>IF($E9594="","",IFERROR(VLOOKUP(TRIM(E9594&amp;""),'Référentiel Articles'!$A$2:$F$634,4,FALSE),""))</f>
      </c>
      <c r="G9594" s="84">
        <f>IF($E9594="","",IFERROR(VLOOKUP(TRIM(E9594&amp;""),'Référentiel Articles'!$A$2:$F$634,5,FALSE),""))</f>
      </c>
      <c r="H9594" s="85" t="str">
        <v/>
      </c>
      <c r="I9594" s="84">
        <f>IF($E9594="","",IFERROR(VLOOKUP(TRIM(E9594&amp;""),'Référentiel Articles'!$A$2:$F$634,6,FALSE),""))</f>
      </c>
      <c r="J9594" s="90">
        <f>IF(OR($E9594="",$H9594=""),"",$H9594*$I9594)</f>
      </c>
      <c r="K9594" s="87" t="str">
        <v/>
      </c>
    </row>
    <row r="9595">
      <c r="A9595" s="74" t="str">
        <v/>
      </c>
      <c r="B9595" s="74" t="str">
        <v/>
      </c>
      <c r="C9595" s="75">
        <f>IF($E9595="","",IFERROR(VLOOKUP(TRIM(E9595&amp;""),'Référentiel Articles'!$A$2:$F$634,2,FALSE),""))</f>
      </c>
      <c r="D9595" s="75">
        <f>IF($E9595="","",IFERROR(VLOOKUP(TRIM(E9595&amp;""),'Référentiel Articles'!$A$2:$F$634,3,FALSE),""))</f>
      </c>
      <c r="E9595" s="74" t="str">
        <v/>
      </c>
      <c r="F9595" s="75">
        <f>IF($E9595="","",IFERROR(VLOOKUP(TRIM(E9595&amp;""),'Référentiel Articles'!$A$2:$F$634,4,FALSE),""))</f>
      </c>
      <c r="G9595" s="76">
        <f>IF($E9595="","",IFERROR(VLOOKUP(TRIM(E9595&amp;""),'Référentiel Articles'!$A$2:$F$634,5,FALSE),""))</f>
      </c>
      <c r="H9595" s="77" t="str">
        <v/>
      </c>
      <c r="I9595" s="76">
        <f>IF($E9595="","",IFERROR(VLOOKUP(TRIM(E9595&amp;""),'Référentiel Articles'!$A$2:$F$634,6,FALSE),""))</f>
      </c>
      <c r="J9595" s="78">
        <f>IF(OR($E9595="",$H9595=""),"",$H9595*$I9595)</f>
      </c>
      <c r="K9595" s="79" t="str">
        <v/>
      </c>
    </row>
    <row r="9596">
      <c r="A9596" s="81" t="str">
        <v/>
      </c>
      <c r="B9596" s="81" t="str">
        <v/>
      </c>
      <c r="C9596" s="83">
        <f>IF($E9596="","",IFERROR(VLOOKUP(TRIM(E9596&amp;""),'Référentiel Articles'!$A$2:$F$634,2,FALSE),""))</f>
      </c>
      <c r="D9596" s="83">
        <f>IF($E9596="","",IFERROR(VLOOKUP(TRIM(E9596&amp;""),'Référentiel Articles'!$A$2:$F$634,3,FALSE),""))</f>
      </c>
      <c r="E9596" s="81" t="str">
        <v/>
      </c>
      <c r="F9596" s="83">
        <f>IF($E9596="","",IFERROR(VLOOKUP(TRIM(E9596&amp;""),'Référentiel Articles'!$A$2:$F$634,4,FALSE),""))</f>
      </c>
      <c r="G9596" s="84">
        <f>IF($E9596="","",IFERROR(VLOOKUP(TRIM(E9596&amp;""),'Référentiel Articles'!$A$2:$F$634,5,FALSE),""))</f>
      </c>
      <c r="H9596" s="85" t="str">
        <v/>
      </c>
      <c r="I9596" s="84">
        <f>IF($E9596="","",IFERROR(VLOOKUP(TRIM(E9596&amp;""),'Référentiel Articles'!$A$2:$F$634,6,FALSE),""))</f>
      </c>
      <c r="J9596" s="90">
        <f>IF(OR($E9596="",$H9596=""),"",$H9596*$I9596)</f>
      </c>
      <c r="K9596" s="87" t="str">
        <v/>
      </c>
    </row>
    <row r="9597">
      <c r="A9597" s="74" t="str">
        <v/>
      </c>
      <c r="B9597" s="74" t="str">
        <v/>
      </c>
      <c r="C9597" s="75">
        <f>IF($E9597="","",IFERROR(VLOOKUP(TRIM(E9597&amp;""),'Référentiel Articles'!$A$2:$F$634,2,FALSE),""))</f>
      </c>
      <c r="D9597" s="75">
        <f>IF($E9597="","",IFERROR(VLOOKUP(TRIM(E9597&amp;""),'Référentiel Articles'!$A$2:$F$634,3,FALSE),""))</f>
      </c>
      <c r="E9597" s="74" t="str">
        <v/>
      </c>
      <c r="F9597" s="75">
        <f>IF($E9597="","",IFERROR(VLOOKUP(TRIM(E9597&amp;""),'Référentiel Articles'!$A$2:$F$634,4,FALSE),""))</f>
      </c>
      <c r="G9597" s="76">
        <f>IF($E9597="","",IFERROR(VLOOKUP(TRIM(E9597&amp;""),'Référentiel Articles'!$A$2:$F$634,5,FALSE),""))</f>
      </c>
      <c r="H9597" s="77" t="str">
        <v/>
      </c>
      <c r="I9597" s="76">
        <f>IF($E9597="","",IFERROR(VLOOKUP(TRIM(E9597&amp;""),'Référentiel Articles'!$A$2:$F$634,6,FALSE),""))</f>
      </c>
      <c r="J9597" s="78">
        <f>IF(OR($E9597="",$H9597=""),"",$H9597*$I9597)</f>
      </c>
      <c r="K9597" s="79" t="str">
        <v/>
      </c>
    </row>
    <row r="9598">
      <c r="A9598" s="81" t="str">
        <v/>
      </c>
      <c r="B9598" s="81" t="str">
        <v/>
      </c>
      <c r="C9598" s="83">
        <f>IF($E9598="","",IFERROR(VLOOKUP(TRIM(E9598&amp;""),'Référentiel Articles'!$A$2:$F$634,2,FALSE),""))</f>
      </c>
      <c r="D9598" s="83">
        <f>IF($E9598="","",IFERROR(VLOOKUP(TRIM(E9598&amp;""),'Référentiel Articles'!$A$2:$F$634,3,FALSE),""))</f>
      </c>
      <c r="E9598" s="81" t="str">
        <v/>
      </c>
      <c r="F9598" s="83">
        <f>IF($E9598="","",IFERROR(VLOOKUP(TRIM(E9598&amp;""),'Référentiel Articles'!$A$2:$F$634,4,FALSE),""))</f>
      </c>
      <c r="G9598" s="84">
        <f>IF($E9598="","",IFERROR(VLOOKUP(TRIM(E9598&amp;""),'Référentiel Articles'!$A$2:$F$634,5,FALSE),""))</f>
      </c>
      <c r="H9598" s="85" t="str">
        <v/>
      </c>
      <c r="I9598" s="84">
        <f>IF($E9598="","",IFERROR(VLOOKUP(TRIM(E9598&amp;""),'Référentiel Articles'!$A$2:$F$634,6,FALSE),""))</f>
      </c>
      <c r="J9598" s="90">
        <f>IF(OR($E9598="",$H9598=""),"",$H9598*$I9598)</f>
      </c>
      <c r="K9598" s="87" t="str">
        <v/>
      </c>
    </row>
    <row r="9599">
      <c r="A9599" s="74" t="str">
        <v/>
      </c>
      <c r="B9599" s="74" t="str">
        <v/>
      </c>
      <c r="C9599" s="75">
        <f>IF($E9599="","",IFERROR(VLOOKUP(TRIM(E9599&amp;""),'Référentiel Articles'!$A$2:$F$634,2,FALSE),""))</f>
      </c>
      <c r="D9599" s="75">
        <f>IF($E9599="","",IFERROR(VLOOKUP(TRIM(E9599&amp;""),'Référentiel Articles'!$A$2:$F$634,3,FALSE),""))</f>
      </c>
      <c r="E9599" s="74" t="str">
        <v/>
      </c>
      <c r="F9599" s="75">
        <f>IF($E9599="","",IFERROR(VLOOKUP(TRIM(E9599&amp;""),'Référentiel Articles'!$A$2:$F$634,4,FALSE),""))</f>
      </c>
      <c r="G9599" s="76">
        <f>IF($E9599="","",IFERROR(VLOOKUP(TRIM(E9599&amp;""),'Référentiel Articles'!$A$2:$F$634,5,FALSE),""))</f>
      </c>
      <c r="H9599" s="77" t="str">
        <v/>
      </c>
      <c r="I9599" s="76">
        <f>IF($E9599="","",IFERROR(VLOOKUP(TRIM(E9599&amp;""),'Référentiel Articles'!$A$2:$F$634,6,FALSE),""))</f>
      </c>
      <c r="J9599" s="78">
        <f>IF(OR($E9599="",$H9599=""),"",$H9599*$I9599)</f>
      </c>
      <c r="K9599" s="79" t="str">
        <v/>
      </c>
    </row>
    <row r="9600">
      <c r="A9600" s="81" t="str">
        <v/>
      </c>
      <c r="B9600" s="81" t="str">
        <v/>
      </c>
      <c r="C9600" s="83">
        <f>IF($E9600="","",IFERROR(VLOOKUP(TRIM(E9600&amp;""),'Référentiel Articles'!$A$2:$F$634,2,FALSE),""))</f>
      </c>
      <c r="D9600" s="83">
        <f>IF($E9600="","",IFERROR(VLOOKUP(TRIM(E9600&amp;""),'Référentiel Articles'!$A$2:$F$634,3,FALSE),""))</f>
      </c>
      <c r="E9600" s="81" t="str">
        <v/>
      </c>
      <c r="F9600" s="83">
        <f>IF($E9600="","",IFERROR(VLOOKUP(TRIM(E9600&amp;""),'Référentiel Articles'!$A$2:$F$634,4,FALSE),""))</f>
      </c>
      <c r="G9600" s="84">
        <f>IF($E9600="","",IFERROR(VLOOKUP(TRIM(E9600&amp;""),'Référentiel Articles'!$A$2:$F$634,5,FALSE),""))</f>
      </c>
      <c r="H9600" s="85" t="str">
        <v/>
      </c>
      <c r="I9600" s="84">
        <f>IF($E9600="","",IFERROR(VLOOKUP(TRIM(E9600&amp;""),'Référentiel Articles'!$A$2:$F$634,6,FALSE),""))</f>
      </c>
      <c r="J9600" s="90">
        <f>IF(OR($E9600="",$H9600=""),"",$H9600*$I9600)</f>
      </c>
      <c r="K9600" s="87" t="str">
        <v/>
      </c>
    </row>
    <row r="9601">
      <c r="A9601" s="74" t="str">
        <v/>
      </c>
      <c r="B9601" s="74" t="str">
        <v/>
      </c>
      <c r="C9601" s="75">
        <f>IF($E9601="","",IFERROR(VLOOKUP(TRIM(E9601&amp;""),'Référentiel Articles'!$A$2:$F$634,2,FALSE),""))</f>
      </c>
      <c r="D9601" s="75">
        <f>IF($E9601="","",IFERROR(VLOOKUP(TRIM(E9601&amp;""),'Référentiel Articles'!$A$2:$F$634,3,FALSE),""))</f>
      </c>
      <c r="E9601" s="74" t="str">
        <v/>
      </c>
      <c r="F9601" s="75">
        <f>IF($E9601="","",IFERROR(VLOOKUP(TRIM(E9601&amp;""),'Référentiel Articles'!$A$2:$F$634,4,FALSE),""))</f>
      </c>
      <c r="G9601" s="76">
        <f>IF($E9601="","",IFERROR(VLOOKUP(TRIM(E9601&amp;""),'Référentiel Articles'!$A$2:$F$634,5,FALSE),""))</f>
      </c>
      <c r="H9601" s="77" t="str">
        <v/>
      </c>
      <c r="I9601" s="76">
        <f>IF($E9601="","",IFERROR(VLOOKUP(TRIM(E9601&amp;""),'Référentiel Articles'!$A$2:$F$634,6,FALSE),""))</f>
      </c>
      <c r="J9601" s="78">
        <f>IF(OR($E9601="",$H9601=""),"",$H9601*$I9601)</f>
      </c>
      <c r="K9601" s="79" t="str">
        <v/>
      </c>
    </row>
    <row r="9602">
      <c r="A9602" s="81" t="str">
        <v/>
      </c>
      <c r="B9602" s="81" t="str">
        <v/>
      </c>
      <c r="C9602" s="83">
        <f>IF($E9602="","",IFERROR(VLOOKUP(TRIM(E9602&amp;""),'Référentiel Articles'!$A$2:$F$634,2,FALSE),""))</f>
      </c>
      <c r="D9602" s="83">
        <f>IF($E9602="","",IFERROR(VLOOKUP(TRIM(E9602&amp;""),'Référentiel Articles'!$A$2:$F$634,3,FALSE),""))</f>
      </c>
      <c r="E9602" s="81" t="str">
        <v/>
      </c>
      <c r="F9602" s="83">
        <f>IF($E9602="","",IFERROR(VLOOKUP(TRIM(E9602&amp;""),'Référentiel Articles'!$A$2:$F$634,4,FALSE),""))</f>
      </c>
      <c r="G9602" s="84">
        <f>IF($E9602="","",IFERROR(VLOOKUP(TRIM(E9602&amp;""),'Référentiel Articles'!$A$2:$F$634,5,FALSE),""))</f>
      </c>
      <c r="H9602" s="85" t="str">
        <v/>
      </c>
      <c r="I9602" s="84">
        <f>IF($E9602="","",IFERROR(VLOOKUP(TRIM(E9602&amp;""),'Référentiel Articles'!$A$2:$F$634,6,FALSE),""))</f>
      </c>
      <c r="J9602" s="90">
        <f>IF(OR($E9602="",$H9602=""),"",$H9602*$I9602)</f>
      </c>
      <c r="K9602" s="87" t="str">
        <v/>
      </c>
    </row>
    <row r="9603">
      <c r="A9603" s="74" t="str">
        <v/>
      </c>
      <c r="B9603" s="74" t="str">
        <v/>
      </c>
      <c r="C9603" s="75">
        <f>IF($E9603="","",IFERROR(VLOOKUP(TRIM(E9603&amp;""),'Référentiel Articles'!$A$2:$F$634,2,FALSE),""))</f>
      </c>
      <c r="D9603" s="75">
        <f>IF($E9603="","",IFERROR(VLOOKUP(TRIM(E9603&amp;""),'Référentiel Articles'!$A$2:$F$634,3,FALSE),""))</f>
      </c>
      <c r="E9603" s="74" t="str">
        <v/>
      </c>
      <c r="F9603" s="75">
        <f>IF($E9603="","",IFERROR(VLOOKUP(TRIM(E9603&amp;""),'Référentiel Articles'!$A$2:$F$634,4,FALSE),""))</f>
      </c>
      <c r="G9603" s="76">
        <f>IF($E9603="","",IFERROR(VLOOKUP(TRIM(E9603&amp;""),'Référentiel Articles'!$A$2:$F$634,5,FALSE),""))</f>
      </c>
      <c r="H9603" s="77" t="str">
        <v/>
      </c>
      <c r="I9603" s="76">
        <f>IF($E9603="","",IFERROR(VLOOKUP(TRIM(E9603&amp;""),'Référentiel Articles'!$A$2:$F$634,6,FALSE),""))</f>
      </c>
      <c r="J9603" s="78">
        <f>IF(OR($E9603="",$H9603=""),"",$H9603*$I9603)</f>
      </c>
      <c r="K9603" s="79" t="str">
        <v/>
      </c>
    </row>
    <row r="9604">
      <c r="A9604" s="81" t="str">
        <v/>
      </c>
      <c r="B9604" s="81" t="str">
        <v/>
      </c>
      <c r="C9604" s="83">
        <f>IF($E9604="","",IFERROR(VLOOKUP(TRIM(E9604&amp;""),'Référentiel Articles'!$A$2:$F$634,2,FALSE),""))</f>
      </c>
      <c r="D9604" s="83">
        <f>IF($E9604="","",IFERROR(VLOOKUP(TRIM(E9604&amp;""),'Référentiel Articles'!$A$2:$F$634,3,FALSE),""))</f>
      </c>
      <c r="E9604" s="81" t="str">
        <v/>
      </c>
      <c r="F9604" s="83">
        <f>IF($E9604="","",IFERROR(VLOOKUP(TRIM(E9604&amp;""),'Référentiel Articles'!$A$2:$F$634,4,FALSE),""))</f>
      </c>
      <c r="G9604" s="84">
        <f>IF($E9604="","",IFERROR(VLOOKUP(TRIM(E9604&amp;""),'Référentiel Articles'!$A$2:$F$634,5,FALSE),""))</f>
      </c>
      <c r="H9604" s="85" t="str">
        <v/>
      </c>
      <c r="I9604" s="84">
        <f>IF($E9604="","",IFERROR(VLOOKUP(TRIM(E9604&amp;""),'Référentiel Articles'!$A$2:$F$634,6,FALSE),""))</f>
      </c>
      <c r="J9604" s="90">
        <f>IF(OR($E9604="",$H9604=""),"",$H9604*$I9604)</f>
      </c>
      <c r="K9604" s="87" t="str">
        <v/>
      </c>
    </row>
    <row r="9605">
      <c r="A9605" s="74" t="str">
        <v/>
      </c>
      <c r="B9605" s="74" t="str">
        <v/>
      </c>
      <c r="C9605" s="75">
        <f>IF($E9605="","",IFERROR(VLOOKUP(TRIM(E9605&amp;""),'Référentiel Articles'!$A$2:$F$634,2,FALSE),""))</f>
      </c>
      <c r="D9605" s="75">
        <f>IF($E9605="","",IFERROR(VLOOKUP(TRIM(E9605&amp;""),'Référentiel Articles'!$A$2:$F$634,3,FALSE),""))</f>
      </c>
      <c r="E9605" s="74" t="str">
        <v/>
      </c>
      <c r="F9605" s="75">
        <f>IF($E9605="","",IFERROR(VLOOKUP(TRIM(E9605&amp;""),'Référentiel Articles'!$A$2:$F$634,4,FALSE),""))</f>
      </c>
      <c r="G9605" s="76">
        <f>IF($E9605="","",IFERROR(VLOOKUP(TRIM(E9605&amp;""),'Référentiel Articles'!$A$2:$F$634,5,FALSE),""))</f>
      </c>
      <c r="H9605" s="77" t="str">
        <v/>
      </c>
      <c r="I9605" s="76">
        <f>IF($E9605="","",IFERROR(VLOOKUP(TRIM(E9605&amp;""),'Référentiel Articles'!$A$2:$F$634,6,FALSE),""))</f>
      </c>
      <c r="J9605" s="78">
        <f>IF(OR($E9605="",$H9605=""),"",$H9605*$I9605)</f>
      </c>
      <c r="K9605" s="79" t="str">
        <v/>
      </c>
    </row>
    <row r="9606">
      <c r="A9606" s="81" t="str">
        <v/>
      </c>
      <c r="B9606" s="81" t="str">
        <v/>
      </c>
      <c r="C9606" s="83">
        <f>IF($E9606="","",IFERROR(VLOOKUP(TRIM(E9606&amp;""),'Référentiel Articles'!$A$2:$F$634,2,FALSE),""))</f>
      </c>
      <c r="D9606" s="83">
        <f>IF($E9606="","",IFERROR(VLOOKUP(TRIM(E9606&amp;""),'Référentiel Articles'!$A$2:$F$634,3,FALSE),""))</f>
      </c>
      <c r="E9606" s="81" t="str">
        <v/>
      </c>
      <c r="F9606" s="83">
        <f>IF($E9606="","",IFERROR(VLOOKUP(TRIM(E9606&amp;""),'Référentiel Articles'!$A$2:$F$634,4,FALSE),""))</f>
      </c>
      <c r="G9606" s="84">
        <f>IF($E9606="","",IFERROR(VLOOKUP(TRIM(E9606&amp;""),'Référentiel Articles'!$A$2:$F$634,5,FALSE),""))</f>
      </c>
      <c r="H9606" s="85" t="str">
        <v/>
      </c>
      <c r="I9606" s="84">
        <f>IF($E9606="","",IFERROR(VLOOKUP(TRIM(E9606&amp;""),'Référentiel Articles'!$A$2:$F$634,6,FALSE),""))</f>
      </c>
      <c r="J9606" s="90">
        <f>IF(OR($E9606="",$H9606=""),"",$H9606*$I9606)</f>
      </c>
      <c r="K9606" s="87" t="str">
        <v/>
      </c>
    </row>
    <row r="9607">
      <c r="A9607" s="74" t="str">
        <v/>
      </c>
      <c r="B9607" s="74" t="str">
        <v/>
      </c>
      <c r="C9607" s="75">
        <f>IF($E9607="","",IFERROR(VLOOKUP(TRIM(E9607&amp;""),'Référentiel Articles'!$A$2:$F$634,2,FALSE),""))</f>
      </c>
      <c r="D9607" s="75">
        <f>IF($E9607="","",IFERROR(VLOOKUP(TRIM(E9607&amp;""),'Référentiel Articles'!$A$2:$F$634,3,FALSE),""))</f>
      </c>
      <c r="E9607" s="74" t="str">
        <v/>
      </c>
      <c r="F9607" s="75">
        <f>IF($E9607="","",IFERROR(VLOOKUP(TRIM(E9607&amp;""),'Référentiel Articles'!$A$2:$F$634,4,FALSE),""))</f>
      </c>
      <c r="G9607" s="76">
        <f>IF($E9607="","",IFERROR(VLOOKUP(TRIM(E9607&amp;""),'Référentiel Articles'!$A$2:$F$634,5,FALSE),""))</f>
      </c>
      <c r="H9607" s="77" t="str">
        <v/>
      </c>
      <c r="I9607" s="76">
        <f>IF($E9607="","",IFERROR(VLOOKUP(TRIM(E9607&amp;""),'Référentiel Articles'!$A$2:$F$634,6,FALSE),""))</f>
      </c>
      <c r="J9607" s="78">
        <f>IF(OR($E9607="",$H9607=""),"",$H9607*$I9607)</f>
      </c>
      <c r="K9607" s="79" t="str">
        <v/>
      </c>
    </row>
    <row r="9608">
      <c r="A9608" s="81" t="str">
        <v/>
      </c>
      <c r="B9608" s="81" t="str">
        <v/>
      </c>
      <c r="C9608" s="83">
        <f>IF($E9608="","",IFERROR(VLOOKUP(TRIM(E9608&amp;""),'Référentiel Articles'!$A$2:$F$634,2,FALSE),""))</f>
      </c>
      <c r="D9608" s="83">
        <f>IF($E9608="","",IFERROR(VLOOKUP(TRIM(E9608&amp;""),'Référentiel Articles'!$A$2:$F$634,3,FALSE),""))</f>
      </c>
      <c r="E9608" s="81" t="str">
        <v/>
      </c>
      <c r="F9608" s="83">
        <f>IF($E9608="","",IFERROR(VLOOKUP(TRIM(E9608&amp;""),'Référentiel Articles'!$A$2:$F$634,4,FALSE),""))</f>
      </c>
      <c r="G9608" s="84">
        <f>IF($E9608="","",IFERROR(VLOOKUP(TRIM(E9608&amp;""),'Référentiel Articles'!$A$2:$F$634,5,FALSE),""))</f>
      </c>
      <c r="H9608" s="85" t="str">
        <v/>
      </c>
      <c r="I9608" s="84">
        <f>IF($E9608="","",IFERROR(VLOOKUP(TRIM(E9608&amp;""),'Référentiel Articles'!$A$2:$F$634,6,FALSE),""))</f>
      </c>
      <c r="J9608" s="90">
        <f>IF(OR($E9608="",$H9608=""),"",$H9608*$I9608)</f>
      </c>
      <c r="K9608" s="87" t="str">
        <v/>
      </c>
    </row>
    <row r="9609">
      <c r="A9609" s="74" t="str">
        <v/>
      </c>
      <c r="B9609" s="74" t="str">
        <v/>
      </c>
      <c r="C9609" s="75">
        <f>IF($E9609="","",IFERROR(VLOOKUP(TRIM(E9609&amp;""),'Référentiel Articles'!$A$2:$F$634,2,FALSE),""))</f>
      </c>
      <c r="D9609" s="75">
        <f>IF($E9609="","",IFERROR(VLOOKUP(TRIM(E9609&amp;""),'Référentiel Articles'!$A$2:$F$634,3,FALSE),""))</f>
      </c>
      <c r="E9609" s="74" t="str">
        <v/>
      </c>
      <c r="F9609" s="75">
        <f>IF($E9609="","",IFERROR(VLOOKUP(TRIM(E9609&amp;""),'Référentiel Articles'!$A$2:$F$634,4,FALSE),""))</f>
      </c>
      <c r="G9609" s="76">
        <f>IF($E9609="","",IFERROR(VLOOKUP(TRIM(E9609&amp;""),'Référentiel Articles'!$A$2:$F$634,5,FALSE),""))</f>
      </c>
      <c r="H9609" s="77" t="str">
        <v/>
      </c>
      <c r="I9609" s="76">
        <f>IF($E9609="","",IFERROR(VLOOKUP(TRIM(E9609&amp;""),'Référentiel Articles'!$A$2:$F$634,6,FALSE),""))</f>
      </c>
      <c r="J9609" s="78">
        <f>IF(OR($E9609="",$H9609=""),"",$H9609*$I9609)</f>
      </c>
      <c r="K9609" s="79" t="str">
        <v/>
      </c>
    </row>
    <row r="9610">
      <c r="A9610" s="81" t="str">
        <v/>
      </c>
      <c r="B9610" s="81" t="str">
        <v/>
      </c>
      <c r="C9610" s="83">
        <f>IF($E9610="","",IFERROR(VLOOKUP(TRIM(E9610&amp;""),'Référentiel Articles'!$A$2:$F$634,2,FALSE),""))</f>
      </c>
      <c r="D9610" s="83">
        <f>IF($E9610="","",IFERROR(VLOOKUP(TRIM(E9610&amp;""),'Référentiel Articles'!$A$2:$F$634,3,FALSE),""))</f>
      </c>
      <c r="E9610" s="81" t="str">
        <v/>
      </c>
      <c r="F9610" s="83">
        <f>IF($E9610="","",IFERROR(VLOOKUP(TRIM(E9610&amp;""),'Référentiel Articles'!$A$2:$F$634,4,FALSE),""))</f>
      </c>
      <c r="G9610" s="84">
        <f>IF($E9610="","",IFERROR(VLOOKUP(TRIM(E9610&amp;""),'Référentiel Articles'!$A$2:$F$634,5,FALSE),""))</f>
      </c>
      <c r="H9610" s="85" t="str">
        <v/>
      </c>
      <c r="I9610" s="84">
        <f>IF($E9610="","",IFERROR(VLOOKUP(TRIM(E9610&amp;""),'Référentiel Articles'!$A$2:$F$634,6,FALSE),""))</f>
      </c>
      <c r="J9610" s="90">
        <f>IF(OR($E9610="",$H9610=""),"",$H9610*$I9610)</f>
      </c>
      <c r="K9610" s="87" t="str">
        <v/>
      </c>
    </row>
    <row r="9611">
      <c r="A9611" s="74" t="str">
        <v/>
      </c>
      <c r="B9611" s="74" t="str">
        <v/>
      </c>
      <c r="C9611" s="75">
        <f>IF($E9611="","",IFERROR(VLOOKUP(TRIM(E9611&amp;""),'Référentiel Articles'!$A$2:$F$634,2,FALSE),""))</f>
      </c>
      <c r="D9611" s="75">
        <f>IF($E9611="","",IFERROR(VLOOKUP(TRIM(E9611&amp;""),'Référentiel Articles'!$A$2:$F$634,3,FALSE),""))</f>
      </c>
      <c r="E9611" s="74" t="str">
        <v/>
      </c>
      <c r="F9611" s="75">
        <f>IF($E9611="","",IFERROR(VLOOKUP(TRIM(E9611&amp;""),'Référentiel Articles'!$A$2:$F$634,4,FALSE),""))</f>
      </c>
      <c r="G9611" s="76">
        <f>IF($E9611="","",IFERROR(VLOOKUP(TRIM(E9611&amp;""),'Référentiel Articles'!$A$2:$F$634,5,FALSE),""))</f>
      </c>
      <c r="H9611" s="77" t="str">
        <v/>
      </c>
      <c r="I9611" s="76">
        <f>IF($E9611="","",IFERROR(VLOOKUP(TRIM(E9611&amp;""),'Référentiel Articles'!$A$2:$F$634,6,FALSE),""))</f>
      </c>
      <c r="J9611" s="78">
        <f>IF(OR($E9611="",$H9611=""),"",$H9611*$I9611)</f>
      </c>
      <c r="K9611" s="79" t="str">
        <v/>
      </c>
    </row>
    <row r="9612">
      <c r="A9612" s="81" t="str">
        <v/>
      </c>
      <c r="B9612" s="81" t="str">
        <v/>
      </c>
      <c r="C9612" s="83">
        <f>IF($E9612="","",IFERROR(VLOOKUP(TRIM(E9612&amp;""),'Référentiel Articles'!$A$2:$F$634,2,FALSE),""))</f>
      </c>
      <c r="D9612" s="83">
        <f>IF($E9612="","",IFERROR(VLOOKUP(TRIM(E9612&amp;""),'Référentiel Articles'!$A$2:$F$634,3,FALSE),""))</f>
      </c>
      <c r="E9612" s="81" t="str">
        <v/>
      </c>
      <c r="F9612" s="83">
        <f>IF($E9612="","",IFERROR(VLOOKUP(TRIM(E9612&amp;""),'Référentiel Articles'!$A$2:$F$634,4,FALSE),""))</f>
      </c>
      <c r="G9612" s="84">
        <f>IF($E9612="","",IFERROR(VLOOKUP(TRIM(E9612&amp;""),'Référentiel Articles'!$A$2:$F$634,5,FALSE),""))</f>
      </c>
      <c r="H9612" s="85" t="str">
        <v/>
      </c>
      <c r="I9612" s="84">
        <f>IF($E9612="","",IFERROR(VLOOKUP(TRIM(E9612&amp;""),'Référentiel Articles'!$A$2:$F$634,6,FALSE),""))</f>
      </c>
      <c r="J9612" s="90">
        <f>IF(OR($E9612="",$H9612=""),"",$H9612*$I9612)</f>
      </c>
      <c r="K9612" s="87" t="str">
        <v/>
      </c>
    </row>
    <row r="9613">
      <c r="A9613" s="74" t="str">
        <v/>
      </c>
      <c r="B9613" s="74" t="str">
        <v/>
      </c>
      <c r="C9613" s="75">
        <f>IF($E9613="","",IFERROR(VLOOKUP(TRIM(E9613&amp;""),'Référentiel Articles'!$A$2:$F$634,2,FALSE),""))</f>
      </c>
      <c r="D9613" s="75">
        <f>IF($E9613="","",IFERROR(VLOOKUP(TRIM(E9613&amp;""),'Référentiel Articles'!$A$2:$F$634,3,FALSE),""))</f>
      </c>
      <c r="E9613" s="74" t="str">
        <v/>
      </c>
      <c r="F9613" s="75">
        <f>IF($E9613="","",IFERROR(VLOOKUP(TRIM(E9613&amp;""),'Référentiel Articles'!$A$2:$F$634,4,FALSE),""))</f>
      </c>
      <c r="G9613" s="76">
        <f>IF($E9613="","",IFERROR(VLOOKUP(TRIM(E9613&amp;""),'Référentiel Articles'!$A$2:$F$634,5,FALSE),""))</f>
      </c>
      <c r="H9613" s="77" t="str">
        <v/>
      </c>
      <c r="I9613" s="76">
        <f>IF($E9613="","",IFERROR(VLOOKUP(TRIM(E9613&amp;""),'Référentiel Articles'!$A$2:$F$634,6,FALSE),""))</f>
      </c>
      <c r="J9613" s="78">
        <f>IF(OR($E9613="",$H9613=""),"",$H9613*$I9613)</f>
      </c>
      <c r="K9613" s="79" t="str">
        <v/>
      </c>
    </row>
    <row r="9614">
      <c r="A9614" s="81" t="str">
        <v/>
      </c>
      <c r="B9614" s="81" t="str">
        <v/>
      </c>
      <c r="C9614" s="83">
        <f>IF($E9614="","",IFERROR(VLOOKUP(TRIM(E9614&amp;""),'Référentiel Articles'!$A$2:$F$634,2,FALSE),""))</f>
      </c>
      <c r="D9614" s="83">
        <f>IF($E9614="","",IFERROR(VLOOKUP(TRIM(E9614&amp;""),'Référentiel Articles'!$A$2:$F$634,3,FALSE),""))</f>
      </c>
      <c r="E9614" s="81" t="str">
        <v/>
      </c>
      <c r="F9614" s="83">
        <f>IF($E9614="","",IFERROR(VLOOKUP(TRIM(E9614&amp;""),'Référentiel Articles'!$A$2:$F$634,4,FALSE),""))</f>
      </c>
      <c r="G9614" s="84">
        <f>IF($E9614="","",IFERROR(VLOOKUP(TRIM(E9614&amp;""),'Référentiel Articles'!$A$2:$F$634,5,FALSE),""))</f>
      </c>
      <c r="H9614" s="85" t="str">
        <v/>
      </c>
      <c r="I9614" s="84">
        <f>IF($E9614="","",IFERROR(VLOOKUP(TRIM(E9614&amp;""),'Référentiel Articles'!$A$2:$F$634,6,FALSE),""))</f>
      </c>
      <c r="J9614" s="90">
        <f>IF(OR($E9614="",$H9614=""),"",$H9614*$I9614)</f>
      </c>
      <c r="K9614" s="87" t="str">
        <v/>
      </c>
    </row>
    <row r="9615">
      <c r="A9615" s="74" t="str">
        <v/>
      </c>
      <c r="B9615" s="74" t="str">
        <v/>
      </c>
      <c r="C9615" s="75">
        <f>IF($E9615="","",IFERROR(VLOOKUP(TRIM(E9615&amp;""),'Référentiel Articles'!$A$2:$F$634,2,FALSE),""))</f>
      </c>
      <c r="D9615" s="75">
        <f>IF($E9615="","",IFERROR(VLOOKUP(TRIM(E9615&amp;""),'Référentiel Articles'!$A$2:$F$634,3,FALSE),""))</f>
      </c>
      <c r="E9615" s="74" t="str">
        <v/>
      </c>
      <c r="F9615" s="75">
        <f>IF($E9615="","",IFERROR(VLOOKUP(TRIM(E9615&amp;""),'Référentiel Articles'!$A$2:$F$634,4,FALSE),""))</f>
      </c>
      <c r="G9615" s="76">
        <f>IF($E9615="","",IFERROR(VLOOKUP(TRIM(E9615&amp;""),'Référentiel Articles'!$A$2:$F$634,5,FALSE),""))</f>
      </c>
      <c r="H9615" s="77" t="str">
        <v/>
      </c>
      <c r="I9615" s="76">
        <f>IF($E9615="","",IFERROR(VLOOKUP(TRIM(E9615&amp;""),'Référentiel Articles'!$A$2:$F$634,6,FALSE),""))</f>
      </c>
      <c r="J9615" s="78">
        <f>IF(OR($E9615="",$H9615=""),"",$H9615*$I9615)</f>
      </c>
      <c r="K9615" s="79" t="str">
        <v/>
      </c>
    </row>
    <row r="9616">
      <c r="A9616" s="81" t="str">
        <v/>
      </c>
      <c r="B9616" s="81" t="str">
        <v/>
      </c>
      <c r="C9616" s="83">
        <f>IF($E9616="","",IFERROR(VLOOKUP(TRIM(E9616&amp;""),'Référentiel Articles'!$A$2:$F$634,2,FALSE),""))</f>
      </c>
      <c r="D9616" s="83">
        <f>IF($E9616="","",IFERROR(VLOOKUP(TRIM(E9616&amp;""),'Référentiel Articles'!$A$2:$F$634,3,FALSE),""))</f>
      </c>
      <c r="E9616" s="81" t="str">
        <v/>
      </c>
      <c r="F9616" s="83">
        <f>IF($E9616="","",IFERROR(VLOOKUP(TRIM(E9616&amp;""),'Référentiel Articles'!$A$2:$F$634,4,FALSE),""))</f>
      </c>
      <c r="G9616" s="84">
        <f>IF($E9616="","",IFERROR(VLOOKUP(TRIM(E9616&amp;""),'Référentiel Articles'!$A$2:$F$634,5,FALSE),""))</f>
      </c>
      <c r="H9616" s="85" t="str">
        <v/>
      </c>
      <c r="I9616" s="84">
        <f>IF($E9616="","",IFERROR(VLOOKUP(TRIM(E9616&amp;""),'Référentiel Articles'!$A$2:$F$634,6,FALSE),""))</f>
      </c>
      <c r="J9616" s="90">
        <f>IF(OR($E9616="",$H9616=""),"",$H9616*$I9616)</f>
      </c>
      <c r="K9616" s="87" t="str">
        <v/>
      </c>
    </row>
    <row r="9617">
      <c r="A9617" s="74" t="str">
        <v/>
      </c>
      <c r="B9617" s="74" t="str">
        <v/>
      </c>
      <c r="C9617" s="75">
        <f>IF($E9617="","",IFERROR(VLOOKUP(TRIM(E9617&amp;""),'Référentiel Articles'!$A$2:$F$634,2,FALSE),""))</f>
      </c>
      <c r="D9617" s="75">
        <f>IF($E9617="","",IFERROR(VLOOKUP(TRIM(E9617&amp;""),'Référentiel Articles'!$A$2:$F$634,3,FALSE),""))</f>
      </c>
      <c r="E9617" s="74" t="str">
        <v/>
      </c>
      <c r="F9617" s="75">
        <f>IF($E9617="","",IFERROR(VLOOKUP(TRIM(E9617&amp;""),'Référentiel Articles'!$A$2:$F$634,4,FALSE),""))</f>
      </c>
      <c r="G9617" s="76">
        <f>IF($E9617="","",IFERROR(VLOOKUP(TRIM(E9617&amp;""),'Référentiel Articles'!$A$2:$F$634,5,FALSE),""))</f>
      </c>
      <c r="H9617" s="77" t="str">
        <v/>
      </c>
      <c r="I9617" s="76">
        <f>IF($E9617="","",IFERROR(VLOOKUP(TRIM(E9617&amp;""),'Référentiel Articles'!$A$2:$F$634,6,FALSE),""))</f>
      </c>
      <c r="J9617" s="78">
        <f>IF(OR($E9617="",$H9617=""),"",$H9617*$I9617)</f>
      </c>
      <c r="K9617" s="79" t="str">
        <v/>
      </c>
    </row>
    <row r="9618">
      <c r="A9618" s="81" t="str">
        <v/>
      </c>
      <c r="B9618" s="81" t="str">
        <v/>
      </c>
      <c r="C9618" s="83">
        <f>IF($E9618="","",IFERROR(VLOOKUP(TRIM(E9618&amp;""),'Référentiel Articles'!$A$2:$F$634,2,FALSE),""))</f>
      </c>
      <c r="D9618" s="83">
        <f>IF($E9618="","",IFERROR(VLOOKUP(TRIM(E9618&amp;""),'Référentiel Articles'!$A$2:$F$634,3,FALSE),""))</f>
      </c>
      <c r="E9618" s="81" t="str">
        <v/>
      </c>
      <c r="F9618" s="83">
        <f>IF($E9618="","",IFERROR(VLOOKUP(TRIM(E9618&amp;""),'Référentiel Articles'!$A$2:$F$634,4,FALSE),""))</f>
      </c>
      <c r="G9618" s="84">
        <f>IF($E9618="","",IFERROR(VLOOKUP(TRIM(E9618&amp;""),'Référentiel Articles'!$A$2:$F$634,5,FALSE),""))</f>
      </c>
      <c r="H9618" s="85" t="str">
        <v/>
      </c>
      <c r="I9618" s="84">
        <f>IF($E9618="","",IFERROR(VLOOKUP(TRIM(E9618&amp;""),'Référentiel Articles'!$A$2:$F$634,6,FALSE),""))</f>
      </c>
      <c r="J9618" s="90">
        <f>IF(OR($E9618="",$H9618=""),"",$H9618*$I9618)</f>
      </c>
      <c r="K9618" s="87" t="str">
        <v/>
      </c>
    </row>
    <row r="9619">
      <c r="A9619" s="74" t="str">
        <v/>
      </c>
      <c r="B9619" s="74" t="str">
        <v/>
      </c>
      <c r="C9619" s="75">
        <f>IF($E9619="","",IFERROR(VLOOKUP(TRIM(E9619&amp;""),'Référentiel Articles'!$A$2:$F$634,2,FALSE),""))</f>
      </c>
      <c r="D9619" s="75">
        <f>IF($E9619="","",IFERROR(VLOOKUP(TRIM(E9619&amp;""),'Référentiel Articles'!$A$2:$F$634,3,FALSE),""))</f>
      </c>
      <c r="E9619" s="74" t="str">
        <v/>
      </c>
      <c r="F9619" s="75">
        <f>IF($E9619="","",IFERROR(VLOOKUP(TRIM(E9619&amp;""),'Référentiel Articles'!$A$2:$F$634,4,FALSE),""))</f>
      </c>
      <c r="G9619" s="76">
        <f>IF($E9619="","",IFERROR(VLOOKUP(TRIM(E9619&amp;""),'Référentiel Articles'!$A$2:$F$634,5,FALSE),""))</f>
      </c>
      <c r="H9619" s="77" t="str">
        <v/>
      </c>
      <c r="I9619" s="76">
        <f>IF($E9619="","",IFERROR(VLOOKUP(TRIM(E9619&amp;""),'Référentiel Articles'!$A$2:$F$634,6,FALSE),""))</f>
      </c>
      <c r="J9619" s="78">
        <f>IF(OR($E9619="",$H9619=""),"",$H9619*$I9619)</f>
      </c>
      <c r="K9619" s="79" t="str">
        <v/>
      </c>
    </row>
    <row r="9620">
      <c r="A9620" s="81" t="str">
        <v/>
      </c>
      <c r="B9620" s="81" t="str">
        <v/>
      </c>
      <c r="C9620" s="83">
        <f>IF($E9620="","",IFERROR(VLOOKUP(TRIM(E9620&amp;""),'Référentiel Articles'!$A$2:$F$634,2,FALSE),""))</f>
      </c>
      <c r="D9620" s="83">
        <f>IF($E9620="","",IFERROR(VLOOKUP(TRIM(E9620&amp;""),'Référentiel Articles'!$A$2:$F$634,3,FALSE),""))</f>
      </c>
      <c r="E9620" s="81" t="str">
        <v/>
      </c>
      <c r="F9620" s="83">
        <f>IF($E9620="","",IFERROR(VLOOKUP(TRIM(E9620&amp;""),'Référentiel Articles'!$A$2:$F$634,4,FALSE),""))</f>
      </c>
      <c r="G9620" s="84">
        <f>IF($E9620="","",IFERROR(VLOOKUP(TRIM(E9620&amp;""),'Référentiel Articles'!$A$2:$F$634,5,FALSE),""))</f>
      </c>
      <c r="H9620" s="85" t="str">
        <v/>
      </c>
      <c r="I9620" s="84">
        <f>IF($E9620="","",IFERROR(VLOOKUP(TRIM(E9620&amp;""),'Référentiel Articles'!$A$2:$F$634,6,FALSE),""))</f>
      </c>
      <c r="J9620" s="90">
        <f>IF(OR($E9620="",$H9620=""),"",$H9620*$I9620)</f>
      </c>
      <c r="K9620" s="87" t="str">
        <v/>
      </c>
    </row>
    <row r="9621">
      <c r="A9621" s="74" t="str">
        <v/>
      </c>
      <c r="B9621" s="74" t="str">
        <v/>
      </c>
      <c r="C9621" s="75">
        <f>IF($E9621="","",IFERROR(VLOOKUP(TRIM(E9621&amp;""),'Référentiel Articles'!$A$2:$F$634,2,FALSE),""))</f>
      </c>
      <c r="D9621" s="75">
        <f>IF($E9621="","",IFERROR(VLOOKUP(TRIM(E9621&amp;""),'Référentiel Articles'!$A$2:$F$634,3,FALSE),""))</f>
      </c>
      <c r="E9621" s="74" t="str">
        <v/>
      </c>
      <c r="F9621" s="75">
        <f>IF($E9621="","",IFERROR(VLOOKUP(TRIM(E9621&amp;""),'Référentiel Articles'!$A$2:$F$634,4,FALSE),""))</f>
      </c>
      <c r="G9621" s="76">
        <f>IF($E9621="","",IFERROR(VLOOKUP(TRIM(E9621&amp;""),'Référentiel Articles'!$A$2:$F$634,5,FALSE),""))</f>
      </c>
      <c r="H9621" s="77" t="str">
        <v/>
      </c>
      <c r="I9621" s="76">
        <f>IF($E9621="","",IFERROR(VLOOKUP(TRIM(E9621&amp;""),'Référentiel Articles'!$A$2:$F$634,6,FALSE),""))</f>
      </c>
      <c r="J9621" s="78">
        <f>IF(OR($E9621="",$H9621=""),"",$H9621*$I9621)</f>
      </c>
      <c r="K9621" s="79" t="str">
        <v/>
      </c>
    </row>
    <row r="9622">
      <c r="A9622" s="81" t="str">
        <v/>
      </c>
      <c r="B9622" s="81" t="str">
        <v/>
      </c>
      <c r="C9622" s="83">
        <f>IF($E9622="","",IFERROR(VLOOKUP(TRIM(E9622&amp;""),'Référentiel Articles'!$A$2:$F$634,2,FALSE),""))</f>
      </c>
      <c r="D9622" s="83">
        <f>IF($E9622="","",IFERROR(VLOOKUP(TRIM(E9622&amp;""),'Référentiel Articles'!$A$2:$F$634,3,FALSE),""))</f>
      </c>
      <c r="E9622" s="81" t="str">
        <v/>
      </c>
      <c r="F9622" s="83">
        <f>IF($E9622="","",IFERROR(VLOOKUP(TRIM(E9622&amp;""),'Référentiel Articles'!$A$2:$F$634,4,FALSE),""))</f>
      </c>
      <c r="G9622" s="84">
        <f>IF($E9622="","",IFERROR(VLOOKUP(TRIM(E9622&amp;""),'Référentiel Articles'!$A$2:$F$634,5,FALSE),""))</f>
      </c>
      <c r="H9622" s="85" t="str">
        <v/>
      </c>
      <c r="I9622" s="84">
        <f>IF($E9622="","",IFERROR(VLOOKUP(TRIM(E9622&amp;""),'Référentiel Articles'!$A$2:$F$634,6,FALSE),""))</f>
      </c>
      <c r="J9622" s="90">
        <f>IF(OR($E9622="",$H9622=""),"",$H9622*$I9622)</f>
      </c>
      <c r="K9622" s="87" t="str">
        <v/>
      </c>
    </row>
    <row r="9623">
      <c r="A9623" s="74" t="str">
        <v/>
      </c>
      <c r="B9623" s="74" t="str">
        <v/>
      </c>
      <c r="C9623" s="75">
        <f>IF($E9623="","",IFERROR(VLOOKUP(TRIM(E9623&amp;""),'Référentiel Articles'!$A$2:$F$634,2,FALSE),""))</f>
      </c>
      <c r="D9623" s="75">
        <f>IF($E9623="","",IFERROR(VLOOKUP(TRIM(E9623&amp;""),'Référentiel Articles'!$A$2:$F$634,3,FALSE),""))</f>
      </c>
      <c r="E9623" s="74" t="str">
        <v/>
      </c>
      <c r="F9623" s="75">
        <f>IF($E9623="","",IFERROR(VLOOKUP(TRIM(E9623&amp;""),'Référentiel Articles'!$A$2:$F$634,4,FALSE),""))</f>
      </c>
      <c r="G9623" s="76">
        <f>IF($E9623="","",IFERROR(VLOOKUP(TRIM(E9623&amp;""),'Référentiel Articles'!$A$2:$F$634,5,FALSE),""))</f>
      </c>
      <c r="H9623" s="77" t="str">
        <v/>
      </c>
      <c r="I9623" s="76">
        <f>IF($E9623="","",IFERROR(VLOOKUP(TRIM(E9623&amp;""),'Référentiel Articles'!$A$2:$F$634,6,FALSE),""))</f>
      </c>
      <c r="J9623" s="78">
        <f>IF(OR($E9623="",$H9623=""),"",$H9623*$I9623)</f>
      </c>
      <c r="K9623" s="79" t="str">
        <v/>
      </c>
    </row>
    <row r="9624">
      <c r="A9624" s="81" t="str">
        <v/>
      </c>
      <c r="B9624" s="81" t="str">
        <v/>
      </c>
      <c r="C9624" s="83">
        <f>IF($E9624="","",IFERROR(VLOOKUP(TRIM(E9624&amp;""),'Référentiel Articles'!$A$2:$F$634,2,FALSE),""))</f>
      </c>
      <c r="D9624" s="83">
        <f>IF($E9624="","",IFERROR(VLOOKUP(TRIM(E9624&amp;""),'Référentiel Articles'!$A$2:$F$634,3,FALSE),""))</f>
      </c>
      <c r="E9624" s="81" t="str">
        <v/>
      </c>
      <c r="F9624" s="83">
        <f>IF($E9624="","",IFERROR(VLOOKUP(TRIM(E9624&amp;""),'Référentiel Articles'!$A$2:$F$634,4,FALSE),""))</f>
      </c>
      <c r="G9624" s="84">
        <f>IF($E9624="","",IFERROR(VLOOKUP(TRIM(E9624&amp;""),'Référentiel Articles'!$A$2:$F$634,5,FALSE),""))</f>
      </c>
      <c r="H9624" s="85" t="str">
        <v/>
      </c>
      <c r="I9624" s="84">
        <f>IF($E9624="","",IFERROR(VLOOKUP(TRIM(E9624&amp;""),'Référentiel Articles'!$A$2:$F$634,6,FALSE),""))</f>
      </c>
      <c r="J9624" s="90">
        <f>IF(OR($E9624="",$H9624=""),"",$H9624*$I9624)</f>
      </c>
      <c r="K9624" s="87" t="str">
        <v/>
      </c>
    </row>
    <row r="9625">
      <c r="A9625" s="74" t="str">
        <v/>
      </c>
      <c r="B9625" s="74" t="str">
        <v/>
      </c>
      <c r="C9625" s="75">
        <f>IF($E9625="","",IFERROR(VLOOKUP(TRIM(E9625&amp;""),'Référentiel Articles'!$A$2:$F$634,2,FALSE),""))</f>
      </c>
      <c r="D9625" s="75">
        <f>IF($E9625="","",IFERROR(VLOOKUP(TRIM(E9625&amp;""),'Référentiel Articles'!$A$2:$F$634,3,FALSE),""))</f>
      </c>
      <c r="E9625" s="74" t="str">
        <v/>
      </c>
      <c r="F9625" s="75">
        <f>IF($E9625="","",IFERROR(VLOOKUP(TRIM(E9625&amp;""),'Référentiel Articles'!$A$2:$F$634,4,FALSE),""))</f>
      </c>
      <c r="G9625" s="76">
        <f>IF($E9625="","",IFERROR(VLOOKUP(TRIM(E9625&amp;""),'Référentiel Articles'!$A$2:$F$634,5,FALSE),""))</f>
      </c>
      <c r="H9625" s="77" t="str">
        <v/>
      </c>
      <c r="I9625" s="76">
        <f>IF($E9625="","",IFERROR(VLOOKUP(TRIM(E9625&amp;""),'Référentiel Articles'!$A$2:$F$634,6,FALSE),""))</f>
      </c>
      <c r="J9625" s="78">
        <f>IF(OR($E9625="",$H9625=""),"",$H9625*$I9625)</f>
      </c>
      <c r="K9625" s="79" t="str">
        <v/>
      </c>
    </row>
    <row r="9626">
      <c r="A9626" s="81" t="str">
        <v/>
      </c>
      <c r="B9626" s="81" t="str">
        <v/>
      </c>
      <c r="C9626" s="83">
        <f>IF($E9626="","",IFERROR(VLOOKUP(TRIM(E9626&amp;""),'Référentiel Articles'!$A$2:$F$634,2,FALSE),""))</f>
      </c>
      <c r="D9626" s="83">
        <f>IF($E9626="","",IFERROR(VLOOKUP(TRIM(E9626&amp;""),'Référentiel Articles'!$A$2:$F$634,3,FALSE),""))</f>
      </c>
      <c r="E9626" s="81" t="str">
        <v/>
      </c>
      <c r="F9626" s="83">
        <f>IF($E9626="","",IFERROR(VLOOKUP(TRIM(E9626&amp;""),'Référentiel Articles'!$A$2:$F$634,4,FALSE),""))</f>
      </c>
      <c r="G9626" s="84">
        <f>IF($E9626="","",IFERROR(VLOOKUP(TRIM(E9626&amp;""),'Référentiel Articles'!$A$2:$F$634,5,FALSE),""))</f>
      </c>
      <c r="H9626" s="85" t="str">
        <v/>
      </c>
      <c r="I9626" s="84">
        <f>IF($E9626="","",IFERROR(VLOOKUP(TRIM(E9626&amp;""),'Référentiel Articles'!$A$2:$F$634,6,FALSE),""))</f>
      </c>
      <c r="J9626" s="90">
        <f>IF(OR($E9626="",$H9626=""),"",$H9626*$I9626)</f>
      </c>
      <c r="K9626" s="87" t="str">
        <v/>
      </c>
    </row>
    <row r="9627">
      <c r="A9627" s="74" t="str">
        <v/>
      </c>
      <c r="B9627" s="74" t="str">
        <v/>
      </c>
      <c r="C9627" s="75">
        <f>IF($E9627="","",IFERROR(VLOOKUP(TRIM(E9627&amp;""),'Référentiel Articles'!$A$2:$F$634,2,FALSE),""))</f>
      </c>
      <c r="D9627" s="75">
        <f>IF($E9627="","",IFERROR(VLOOKUP(TRIM(E9627&amp;""),'Référentiel Articles'!$A$2:$F$634,3,FALSE),""))</f>
      </c>
      <c r="E9627" s="74" t="str">
        <v/>
      </c>
      <c r="F9627" s="75">
        <f>IF($E9627="","",IFERROR(VLOOKUP(TRIM(E9627&amp;""),'Référentiel Articles'!$A$2:$F$634,4,FALSE),""))</f>
      </c>
      <c r="G9627" s="76">
        <f>IF($E9627="","",IFERROR(VLOOKUP(TRIM(E9627&amp;""),'Référentiel Articles'!$A$2:$F$634,5,FALSE),""))</f>
      </c>
      <c r="H9627" s="77" t="str">
        <v/>
      </c>
      <c r="I9627" s="76">
        <f>IF($E9627="","",IFERROR(VLOOKUP(TRIM(E9627&amp;""),'Référentiel Articles'!$A$2:$F$634,6,FALSE),""))</f>
      </c>
      <c r="J9627" s="78">
        <f>IF(OR($E9627="",$H9627=""),"",$H9627*$I9627)</f>
      </c>
      <c r="K9627" s="79" t="str">
        <v/>
      </c>
    </row>
    <row r="9628">
      <c r="A9628" s="81" t="str">
        <v/>
      </c>
      <c r="B9628" s="81" t="str">
        <v/>
      </c>
      <c r="C9628" s="83">
        <f>IF($E9628="","",IFERROR(VLOOKUP(TRIM(E9628&amp;""),'Référentiel Articles'!$A$2:$F$634,2,FALSE),""))</f>
      </c>
      <c r="D9628" s="83">
        <f>IF($E9628="","",IFERROR(VLOOKUP(TRIM(E9628&amp;""),'Référentiel Articles'!$A$2:$F$634,3,FALSE),""))</f>
      </c>
      <c r="E9628" s="81" t="str">
        <v/>
      </c>
      <c r="F9628" s="83">
        <f>IF($E9628="","",IFERROR(VLOOKUP(TRIM(E9628&amp;""),'Référentiel Articles'!$A$2:$F$634,4,FALSE),""))</f>
      </c>
      <c r="G9628" s="84">
        <f>IF($E9628="","",IFERROR(VLOOKUP(TRIM(E9628&amp;""),'Référentiel Articles'!$A$2:$F$634,5,FALSE),""))</f>
      </c>
      <c r="H9628" s="85" t="str">
        <v/>
      </c>
      <c r="I9628" s="84">
        <f>IF($E9628="","",IFERROR(VLOOKUP(TRIM(E9628&amp;""),'Référentiel Articles'!$A$2:$F$634,6,FALSE),""))</f>
      </c>
      <c r="J9628" s="90">
        <f>IF(OR($E9628="",$H9628=""),"",$H9628*$I9628)</f>
      </c>
      <c r="K9628" s="87" t="str">
        <v/>
      </c>
    </row>
    <row r="9629">
      <c r="A9629" s="74" t="str">
        <v/>
      </c>
      <c r="B9629" s="74" t="str">
        <v/>
      </c>
      <c r="C9629" s="75">
        <f>IF($E9629="","",IFERROR(VLOOKUP(TRIM(E9629&amp;""),'Référentiel Articles'!$A$2:$F$634,2,FALSE),""))</f>
      </c>
      <c r="D9629" s="75">
        <f>IF($E9629="","",IFERROR(VLOOKUP(TRIM(E9629&amp;""),'Référentiel Articles'!$A$2:$F$634,3,FALSE),""))</f>
      </c>
      <c r="E9629" s="74" t="str">
        <v/>
      </c>
      <c r="F9629" s="75">
        <f>IF($E9629="","",IFERROR(VLOOKUP(TRIM(E9629&amp;""),'Référentiel Articles'!$A$2:$F$634,4,FALSE),""))</f>
      </c>
      <c r="G9629" s="76">
        <f>IF($E9629="","",IFERROR(VLOOKUP(TRIM(E9629&amp;""),'Référentiel Articles'!$A$2:$F$634,5,FALSE),""))</f>
      </c>
      <c r="H9629" s="77" t="str">
        <v/>
      </c>
      <c r="I9629" s="76">
        <f>IF($E9629="","",IFERROR(VLOOKUP(TRIM(E9629&amp;""),'Référentiel Articles'!$A$2:$F$634,6,FALSE),""))</f>
      </c>
      <c r="J9629" s="78">
        <f>IF(OR($E9629="",$H9629=""),"",$H9629*$I9629)</f>
      </c>
      <c r="K9629" s="79" t="str">
        <v/>
      </c>
    </row>
    <row r="9630">
      <c r="A9630" s="81" t="str">
        <v/>
      </c>
      <c r="B9630" s="81" t="str">
        <v/>
      </c>
      <c r="C9630" s="83">
        <f>IF($E9630="","",IFERROR(VLOOKUP(TRIM(E9630&amp;""),'Référentiel Articles'!$A$2:$F$634,2,FALSE),""))</f>
      </c>
      <c r="D9630" s="83">
        <f>IF($E9630="","",IFERROR(VLOOKUP(TRIM(E9630&amp;""),'Référentiel Articles'!$A$2:$F$634,3,FALSE),""))</f>
      </c>
      <c r="E9630" s="81" t="str">
        <v/>
      </c>
      <c r="F9630" s="83">
        <f>IF($E9630="","",IFERROR(VLOOKUP(TRIM(E9630&amp;""),'Référentiel Articles'!$A$2:$F$634,4,FALSE),""))</f>
      </c>
      <c r="G9630" s="84">
        <f>IF($E9630="","",IFERROR(VLOOKUP(TRIM(E9630&amp;""),'Référentiel Articles'!$A$2:$F$634,5,FALSE),""))</f>
      </c>
      <c r="H9630" s="85" t="str">
        <v/>
      </c>
      <c r="I9630" s="84">
        <f>IF($E9630="","",IFERROR(VLOOKUP(TRIM(E9630&amp;""),'Référentiel Articles'!$A$2:$F$634,6,FALSE),""))</f>
      </c>
      <c r="J9630" s="90">
        <f>IF(OR($E9630="",$H9630=""),"",$H9630*$I9630)</f>
      </c>
      <c r="K9630" s="87" t="str">
        <v/>
      </c>
    </row>
    <row r="9631">
      <c r="A9631" s="74" t="str">
        <v/>
      </c>
      <c r="B9631" s="74" t="str">
        <v/>
      </c>
      <c r="C9631" s="75">
        <f>IF($E9631="","",IFERROR(VLOOKUP(TRIM(E9631&amp;""),'Référentiel Articles'!$A$2:$F$634,2,FALSE),""))</f>
      </c>
      <c r="D9631" s="75">
        <f>IF($E9631="","",IFERROR(VLOOKUP(TRIM(E9631&amp;""),'Référentiel Articles'!$A$2:$F$634,3,FALSE),""))</f>
      </c>
      <c r="E9631" s="74" t="str">
        <v/>
      </c>
      <c r="F9631" s="75">
        <f>IF($E9631="","",IFERROR(VLOOKUP(TRIM(E9631&amp;""),'Référentiel Articles'!$A$2:$F$634,4,FALSE),""))</f>
      </c>
      <c r="G9631" s="76">
        <f>IF($E9631="","",IFERROR(VLOOKUP(TRIM(E9631&amp;""),'Référentiel Articles'!$A$2:$F$634,5,FALSE),""))</f>
      </c>
      <c r="H9631" s="77" t="str">
        <v/>
      </c>
      <c r="I9631" s="76">
        <f>IF($E9631="","",IFERROR(VLOOKUP(TRIM(E9631&amp;""),'Référentiel Articles'!$A$2:$F$634,6,FALSE),""))</f>
      </c>
      <c r="J9631" s="78">
        <f>IF(OR($E9631="",$H9631=""),"",$H9631*$I9631)</f>
      </c>
      <c r="K9631" s="79" t="str">
        <v/>
      </c>
    </row>
    <row r="9632">
      <c r="A9632" s="81" t="str">
        <v/>
      </c>
      <c r="B9632" s="81" t="str">
        <v/>
      </c>
      <c r="C9632" s="83">
        <f>IF($E9632="","",IFERROR(VLOOKUP(TRIM(E9632&amp;""),'Référentiel Articles'!$A$2:$F$634,2,FALSE),""))</f>
      </c>
      <c r="D9632" s="83">
        <f>IF($E9632="","",IFERROR(VLOOKUP(TRIM(E9632&amp;""),'Référentiel Articles'!$A$2:$F$634,3,FALSE),""))</f>
      </c>
      <c r="E9632" s="81" t="str">
        <v/>
      </c>
      <c r="F9632" s="83">
        <f>IF($E9632="","",IFERROR(VLOOKUP(TRIM(E9632&amp;""),'Référentiel Articles'!$A$2:$F$634,4,FALSE),""))</f>
      </c>
      <c r="G9632" s="84">
        <f>IF($E9632="","",IFERROR(VLOOKUP(TRIM(E9632&amp;""),'Référentiel Articles'!$A$2:$F$634,5,FALSE),""))</f>
      </c>
      <c r="H9632" s="85" t="str">
        <v/>
      </c>
      <c r="I9632" s="84">
        <f>IF($E9632="","",IFERROR(VLOOKUP(TRIM(E9632&amp;""),'Référentiel Articles'!$A$2:$F$634,6,FALSE),""))</f>
      </c>
      <c r="J9632" s="90">
        <f>IF(OR($E9632="",$H9632=""),"",$H9632*$I9632)</f>
      </c>
      <c r="K9632" s="87" t="str">
        <v/>
      </c>
    </row>
    <row r="9633">
      <c r="A9633" s="74" t="str">
        <v/>
      </c>
      <c r="B9633" s="74" t="str">
        <v/>
      </c>
      <c r="C9633" s="75">
        <f>IF($E9633="","",IFERROR(VLOOKUP(TRIM(E9633&amp;""),'Référentiel Articles'!$A$2:$F$634,2,FALSE),""))</f>
      </c>
      <c r="D9633" s="75">
        <f>IF($E9633="","",IFERROR(VLOOKUP(TRIM(E9633&amp;""),'Référentiel Articles'!$A$2:$F$634,3,FALSE),""))</f>
      </c>
      <c r="E9633" s="74" t="str">
        <v/>
      </c>
      <c r="F9633" s="75">
        <f>IF($E9633="","",IFERROR(VLOOKUP(TRIM(E9633&amp;""),'Référentiel Articles'!$A$2:$F$634,4,FALSE),""))</f>
      </c>
      <c r="G9633" s="76">
        <f>IF($E9633="","",IFERROR(VLOOKUP(TRIM(E9633&amp;""),'Référentiel Articles'!$A$2:$F$634,5,FALSE),""))</f>
      </c>
      <c r="H9633" s="77" t="str">
        <v/>
      </c>
      <c r="I9633" s="76">
        <f>IF($E9633="","",IFERROR(VLOOKUP(TRIM(E9633&amp;""),'Référentiel Articles'!$A$2:$F$634,6,FALSE),""))</f>
      </c>
      <c r="J9633" s="78">
        <f>IF(OR($E9633="",$H9633=""),"",$H9633*$I9633)</f>
      </c>
      <c r="K9633" s="79" t="str">
        <v/>
      </c>
    </row>
    <row r="9634">
      <c r="A9634" s="81" t="str">
        <v/>
      </c>
      <c r="B9634" s="81" t="str">
        <v/>
      </c>
      <c r="C9634" s="83">
        <f>IF($E9634="","",IFERROR(VLOOKUP(TRIM(E9634&amp;""),'Référentiel Articles'!$A$2:$F$634,2,FALSE),""))</f>
      </c>
      <c r="D9634" s="83">
        <f>IF($E9634="","",IFERROR(VLOOKUP(TRIM(E9634&amp;""),'Référentiel Articles'!$A$2:$F$634,3,FALSE),""))</f>
      </c>
      <c r="E9634" s="81" t="str">
        <v/>
      </c>
      <c r="F9634" s="83">
        <f>IF($E9634="","",IFERROR(VLOOKUP(TRIM(E9634&amp;""),'Référentiel Articles'!$A$2:$F$634,4,FALSE),""))</f>
      </c>
      <c r="G9634" s="84">
        <f>IF($E9634="","",IFERROR(VLOOKUP(TRIM(E9634&amp;""),'Référentiel Articles'!$A$2:$F$634,5,FALSE),""))</f>
      </c>
      <c r="H9634" s="85" t="str">
        <v/>
      </c>
      <c r="I9634" s="84">
        <f>IF($E9634="","",IFERROR(VLOOKUP(TRIM(E9634&amp;""),'Référentiel Articles'!$A$2:$F$634,6,FALSE),""))</f>
      </c>
      <c r="J9634" s="90">
        <f>IF(OR($E9634="",$H9634=""),"",$H9634*$I9634)</f>
      </c>
      <c r="K9634" s="87" t="str">
        <v/>
      </c>
    </row>
    <row r="9635">
      <c r="A9635" s="74" t="str">
        <v/>
      </c>
      <c r="B9635" s="74" t="str">
        <v/>
      </c>
      <c r="C9635" s="75">
        <f>IF($E9635="","",IFERROR(VLOOKUP(TRIM(E9635&amp;""),'Référentiel Articles'!$A$2:$F$634,2,FALSE),""))</f>
      </c>
      <c r="D9635" s="75">
        <f>IF($E9635="","",IFERROR(VLOOKUP(TRIM(E9635&amp;""),'Référentiel Articles'!$A$2:$F$634,3,FALSE),""))</f>
      </c>
      <c r="E9635" s="74" t="str">
        <v/>
      </c>
      <c r="F9635" s="75">
        <f>IF($E9635="","",IFERROR(VLOOKUP(TRIM(E9635&amp;""),'Référentiel Articles'!$A$2:$F$634,4,FALSE),""))</f>
      </c>
      <c r="G9635" s="76">
        <f>IF($E9635="","",IFERROR(VLOOKUP(TRIM(E9635&amp;""),'Référentiel Articles'!$A$2:$F$634,5,FALSE),""))</f>
      </c>
      <c r="H9635" s="77" t="str">
        <v/>
      </c>
      <c r="I9635" s="76">
        <f>IF($E9635="","",IFERROR(VLOOKUP(TRIM(E9635&amp;""),'Référentiel Articles'!$A$2:$F$634,6,FALSE),""))</f>
      </c>
      <c r="J9635" s="78">
        <f>IF(OR($E9635="",$H9635=""),"",$H9635*$I9635)</f>
      </c>
      <c r="K9635" s="79" t="str">
        <v/>
      </c>
    </row>
    <row r="9636">
      <c r="A9636" s="81" t="str">
        <v/>
      </c>
      <c r="B9636" s="81" t="str">
        <v/>
      </c>
      <c r="C9636" s="83">
        <f>IF($E9636="","",IFERROR(VLOOKUP(TRIM(E9636&amp;""),'Référentiel Articles'!$A$2:$F$634,2,FALSE),""))</f>
      </c>
      <c r="D9636" s="83">
        <f>IF($E9636="","",IFERROR(VLOOKUP(TRIM(E9636&amp;""),'Référentiel Articles'!$A$2:$F$634,3,FALSE),""))</f>
      </c>
      <c r="E9636" s="81" t="str">
        <v/>
      </c>
      <c r="F9636" s="83">
        <f>IF($E9636="","",IFERROR(VLOOKUP(TRIM(E9636&amp;""),'Référentiel Articles'!$A$2:$F$634,4,FALSE),""))</f>
      </c>
      <c r="G9636" s="84">
        <f>IF($E9636="","",IFERROR(VLOOKUP(TRIM(E9636&amp;""),'Référentiel Articles'!$A$2:$F$634,5,FALSE),""))</f>
      </c>
      <c r="H9636" s="85" t="str">
        <v/>
      </c>
      <c r="I9636" s="84">
        <f>IF($E9636="","",IFERROR(VLOOKUP(TRIM(E9636&amp;""),'Référentiel Articles'!$A$2:$F$634,6,FALSE),""))</f>
      </c>
      <c r="J9636" s="90">
        <f>IF(OR($E9636="",$H9636=""),"",$H9636*$I9636)</f>
      </c>
      <c r="K9636" s="87" t="str">
        <v/>
      </c>
    </row>
    <row r="9637">
      <c r="A9637" s="74" t="str">
        <v/>
      </c>
      <c r="B9637" s="74" t="str">
        <v/>
      </c>
      <c r="C9637" s="75">
        <f>IF($E9637="","",IFERROR(VLOOKUP(TRIM(E9637&amp;""),'Référentiel Articles'!$A$2:$F$634,2,FALSE),""))</f>
      </c>
      <c r="D9637" s="75">
        <f>IF($E9637="","",IFERROR(VLOOKUP(TRIM(E9637&amp;""),'Référentiel Articles'!$A$2:$F$634,3,FALSE),""))</f>
      </c>
      <c r="E9637" s="74" t="str">
        <v/>
      </c>
      <c r="F9637" s="75">
        <f>IF($E9637="","",IFERROR(VLOOKUP(TRIM(E9637&amp;""),'Référentiel Articles'!$A$2:$F$634,4,FALSE),""))</f>
      </c>
      <c r="G9637" s="76">
        <f>IF($E9637="","",IFERROR(VLOOKUP(TRIM(E9637&amp;""),'Référentiel Articles'!$A$2:$F$634,5,FALSE),""))</f>
      </c>
      <c r="H9637" s="77" t="str">
        <v/>
      </c>
      <c r="I9637" s="76">
        <f>IF($E9637="","",IFERROR(VLOOKUP(TRIM(E9637&amp;""),'Référentiel Articles'!$A$2:$F$634,6,FALSE),""))</f>
      </c>
      <c r="J9637" s="78">
        <f>IF(OR($E9637="",$H9637=""),"",$H9637*$I9637)</f>
      </c>
      <c r="K9637" s="79" t="str">
        <v/>
      </c>
    </row>
    <row r="9638">
      <c r="A9638" s="81" t="str">
        <v/>
      </c>
      <c r="B9638" s="81" t="str">
        <v/>
      </c>
      <c r="C9638" s="83">
        <f>IF($E9638="","",IFERROR(VLOOKUP(TRIM(E9638&amp;""),'Référentiel Articles'!$A$2:$F$634,2,FALSE),""))</f>
      </c>
      <c r="D9638" s="83">
        <f>IF($E9638="","",IFERROR(VLOOKUP(TRIM(E9638&amp;""),'Référentiel Articles'!$A$2:$F$634,3,FALSE),""))</f>
      </c>
      <c r="E9638" s="81" t="str">
        <v/>
      </c>
      <c r="F9638" s="83">
        <f>IF($E9638="","",IFERROR(VLOOKUP(TRIM(E9638&amp;""),'Référentiel Articles'!$A$2:$F$634,4,FALSE),""))</f>
      </c>
      <c r="G9638" s="84">
        <f>IF($E9638="","",IFERROR(VLOOKUP(TRIM(E9638&amp;""),'Référentiel Articles'!$A$2:$F$634,5,FALSE),""))</f>
      </c>
      <c r="H9638" s="85" t="str">
        <v/>
      </c>
      <c r="I9638" s="84">
        <f>IF($E9638="","",IFERROR(VLOOKUP(TRIM(E9638&amp;""),'Référentiel Articles'!$A$2:$F$634,6,FALSE),""))</f>
      </c>
      <c r="J9638" s="90">
        <f>IF(OR($E9638="",$H9638=""),"",$H9638*$I9638)</f>
      </c>
      <c r="K9638" s="87" t="str">
        <v/>
      </c>
    </row>
    <row r="9639">
      <c r="A9639" s="74" t="str">
        <v/>
      </c>
      <c r="B9639" s="74" t="str">
        <v/>
      </c>
      <c r="C9639" s="75">
        <f>IF($E9639="","",IFERROR(VLOOKUP(TRIM(E9639&amp;""),'Référentiel Articles'!$A$2:$F$634,2,FALSE),""))</f>
      </c>
      <c r="D9639" s="75">
        <f>IF($E9639="","",IFERROR(VLOOKUP(TRIM(E9639&amp;""),'Référentiel Articles'!$A$2:$F$634,3,FALSE),""))</f>
      </c>
      <c r="E9639" s="74" t="str">
        <v/>
      </c>
      <c r="F9639" s="75">
        <f>IF($E9639="","",IFERROR(VLOOKUP(TRIM(E9639&amp;""),'Référentiel Articles'!$A$2:$F$634,4,FALSE),""))</f>
      </c>
      <c r="G9639" s="76">
        <f>IF($E9639="","",IFERROR(VLOOKUP(TRIM(E9639&amp;""),'Référentiel Articles'!$A$2:$F$634,5,FALSE),""))</f>
      </c>
      <c r="H9639" s="77" t="str">
        <v/>
      </c>
      <c r="I9639" s="76">
        <f>IF($E9639="","",IFERROR(VLOOKUP(TRIM(E9639&amp;""),'Référentiel Articles'!$A$2:$F$634,6,FALSE),""))</f>
      </c>
      <c r="J9639" s="78">
        <f>IF(OR($E9639="",$H9639=""),"",$H9639*$I9639)</f>
      </c>
      <c r="K9639" s="79" t="str">
        <v/>
      </c>
    </row>
    <row r="9640">
      <c r="A9640" s="81" t="str">
        <v/>
      </c>
      <c r="B9640" s="81" t="str">
        <v/>
      </c>
      <c r="C9640" s="83">
        <f>IF($E9640="","",IFERROR(VLOOKUP(TRIM(E9640&amp;""),'Référentiel Articles'!$A$2:$F$634,2,FALSE),""))</f>
      </c>
      <c r="D9640" s="83">
        <f>IF($E9640="","",IFERROR(VLOOKUP(TRIM(E9640&amp;""),'Référentiel Articles'!$A$2:$F$634,3,FALSE),""))</f>
      </c>
      <c r="E9640" s="81" t="str">
        <v/>
      </c>
      <c r="F9640" s="83">
        <f>IF($E9640="","",IFERROR(VLOOKUP(TRIM(E9640&amp;""),'Référentiel Articles'!$A$2:$F$634,4,FALSE),""))</f>
      </c>
      <c r="G9640" s="84">
        <f>IF($E9640="","",IFERROR(VLOOKUP(TRIM(E9640&amp;""),'Référentiel Articles'!$A$2:$F$634,5,FALSE),""))</f>
      </c>
      <c r="H9640" s="85" t="str">
        <v/>
      </c>
      <c r="I9640" s="84">
        <f>IF($E9640="","",IFERROR(VLOOKUP(TRIM(E9640&amp;""),'Référentiel Articles'!$A$2:$F$634,6,FALSE),""))</f>
      </c>
      <c r="J9640" s="90">
        <f>IF(OR($E9640="",$H9640=""),"",$H9640*$I9640)</f>
      </c>
      <c r="K9640" s="87" t="str">
        <v/>
      </c>
    </row>
    <row r="9641">
      <c r="A9641" s="74" t="str">
        <v/>
      </c>
      <c r="B9641" s="74" t="str">
        <v/>
      </c>
      <c r="C9641" s="75">
        <f>IF($E9641="","",IFERROR(VLOOKUP(TRIM(E9641&amp;""),'Référentiel Articles'!$A$2:$F$634,2,FALSE),""))</f>
      </c>
      <c r="D9641" s="75">
        <f>IF($E9641="","",IFERROR(VLOOKUP(TRIM(E9641&amp;""),'Référentiel Articles'!$A$2:$F$634,3,FALSE),""))</f>
      </c>
      <c r="E9641" s="74" t="str">
        <v/>
      </c>
      <c r="F9641" s="75">
        <f>IF($E9641="","",IFERROR(VLOOKUP(TRIM(E9641&amp;""),'Référentiel Articles'!$A$2:$F$634,4,FALSE),""))</f>
      </c>
      <c r="G9641" s="76">
        <f>IF($E9641="","",IFERROR(VLOOKUP(TRIM(E9641&amp;""),'Référentiel Articles'!$A$2:$F$634,5,FALSE),""))</f>
      </c>
      <c r="H9641" s="77" t="str">
        <v/>
      </c>
      <c r="I9641" s="76">
        <f>IF($E9641="","",IFERROR(VLOOKUP(TRIM(E9641&amp;""),'Référentiel Articles'!$A$2:$F$634,6,FALSE),""))</f>
      </c>
      <c r="J9641" s="78">
        <f>IF(OR($E9641="",$H9641=""),"",$H9641*$I9641)</f>
      </c>
      <c r="K9641" s="79" t="str">
        <v/>
      </c>
    </row>
    <row r="9642">
      <c r="A9642" s="81" t="str">
        <v/>
      </c>
      <c r="B9642" s="81" t="str">
        <v/>
      </c>
      <c r="C9642" s="83">
        <f>IF($E9642="","",IFERROR(VLOOKUP(TRIM(E9642&amp;""),'Référentiel Articles'!$A$2:$F$634,2,FALSE),""))</f>
      </c>
      <c r="D9642" s="83">
        <f>IF($E9642="","",IFERROR(VLOOKUP(TRIM(E9642&amp;""),'Référentiel Articles'!$A$2:$F$634,3,FALSE),""))</f>
      </c>
      <c r="E9642" s="81" t="str">
        <v/>
      </c>
      <c r="F9642" s="83">
        <f>IF($E9642="","",IFERROR(VLOOKUP(TRIM(E9642&amp;""),'Référentiel Articles'!$A$2:$F$634,4,FALSE),""))</f>
      </c>
      <c r="G9642" s="84">
        <f>IF($E9642="","",IFERROR(VLOOKUP(TRIM(E9642&amp;""),'Référentiel Articles'!$A$2:$F$634,5,FALSE),""))</f>
      </c>
      <c r="H9642" s="85" t="str">
        <v/>
      </c>
      <c r="I9642" s="84">
        <f>IF($E9642="","",IFERROR(VLOOKUP(TRIM(E9642&amp;""),'Référentiel Articles'!$A$2:$F$634,6,FALSE),""))</f>
      </c>
      <c r="J9642" s="90">
        <f>IF(OR($E9642="",$H9642=""),"",$H9642*$I9642)</f>
      </c>
      <c r="K9642" s="87" t="str">
        <v/>
      </c>
    </row>
    <row r="9643">
      <c r="A9643" s="74" t="str">
        <v/>
      </c>
      <c r="B9643" s="74" t="str">
        <v/>
      </c>
      <c r="C9643" s="75">
        <f>IF($E9643="","",IFERROR(VLOOKUP(TRIM(E9643&amp;""),'Référentiel Articles'!$A$2:$F$634,2,FALSE),""))</f>
      </c>
      <c r="D9643" s="75">
        <f>IF($E9643="","",IFERROR(VLOOKUP(TRIM(E9643&amp;""),'Référentiel Articles'!$A$2:$F$634,3,FALSE),""))</f>
      </c>
      <c r="E9643" s="74" t="str">
        <v/>
      </c>
      <c r="F9643" s="75">
        <f>IF($E9643="","",IFERROR(VLOOKUP(TRIM(E9643&amp;""),'Référentiel Articles'!$A$2:$F$634,4,FALSE),""))</f>
      </c>
      <c r="G9643" s="76">
        <f>IF($E9643="","",IFERROR(VLOOKUP(TRIM(E9643&amp;""),'Référentiel Articles'!$A$2:$F$634,5,FALSE),""))</f>
      </c>
      <c r="H9643" s="77" t="str">
        <v/>
      </c>
      <c r="I9643" s="76">
        <f>IF($E9643="","",IFERROR(VLOOKUP(TRIM(E9643&amp;""),'Référentiel Articles'!$A$2:$F$634,6,FALSE),""))</f>
      </c>
      <c r="J9643" s="78">
        <f>IF(OR($E9643="",$H9643=""),"",$H9643*$I9643)</f>
      </c>
      <c r="K9643" s="79" t="str">
        <v/>
      </c>
    </row>
    <row r="9644">
      <c r="A9644" s="81" t="str">
        <v/>
      </c>
      <c r="B9644" s="81" t="str">
        <v/>
      </c>
      <c r="C9644" s="83">
        <f>IF($E9644="","",IFERROR(VLOOKUP(TRIM(E9644&amp;""),'Référentiel Articles'!$A$2:$F$634,2,FALSE),""))</f>
      </c>
      <c r="D9644" s="83">
        <f>IF($E9644="","",IFERROR(VLOOKUP(TRIM(E9644&amp;""),'Référentiel Articles'!$A$2:$F$634,3,FALSE),""))</f>
      </c>
      <c r="E9644" s="81" t="str">
        <v/>
      </c>
      <c r="F9644" s="83">
        <f>IF($E9644="","",IFERROR(VLOOKUP(TRIM(E9644&amp;""),'Référentiel Articles'!$A$2:$F$634,4,FALSE),""))</f>
      </c>
      <c r="G9644" s="84">
        <f>IF($E9644="","",IFERROR(VLOOKUP(TRIM(E9644&amp;""),'Référentiel Articles'!$A$2:$F$634,5,FALSE),""))</f>
      </c>
      <c r="H9644" s="85" t="str">
        <v/>
      </c>
      <c r="I9644" s="84">
        <f>IF($E9644="","",IFERROR(VLOOKUP(TRIM(E9644&amp;""),'Référentiel Articles'!$A$2:$F$634,6,FALSE),""))</f>
      </c>
      <c r="J9644" s="90">
        <f>IF(OR($E9644="",$H9644=""),"",$H9644*$I9644)</f>
      </c>
      <c r="K9644" s="87" t="str">
        <v/>
      </c>
    </row>
    <row r="9645">
      <c r="A9645" s="74" t="str">
        <v/>
      </c>
      <c r="B9645" s="74" t="str">
        <v/>
      </c>
      <c r="C9645" s="75">
        <f>IF($E9645="","",IFERROR(VLOOKUP(TRIM(E9645&amp;""),'Référentiel Articles'!$A$2:$F$634,2,FALSE),""))</f>
      </c>
      <c r="D9645" s="75">
        <f>IF($E9645="","",IFERROR(VLOOKUP(TRIM(E9645&amp;""),'Référentiel Articles'!$A$2:$F$634,3,FALSE),""))</f>
      </c>
      <c r="E9645" s="74" t="str">
        <v/>
      </c>
      <c r="F9645" s="75">
        <f>IF($E9645="","",IFERROR(VLOOKUP(TRIM(E9645&amp;""),'Référentiel Articles'!$A$2:$F$634,4,FALSE),""))</f>
      </c>
      <c r="G9645" s="76">
        <f>IF($E9645="","",IFERROR(VLOOKUP(TRIM(E9645&amp;""),'Référentiel Articles'!$A$2:$F$634,5,FALSE),""))</f>
      </c>
      <c r="H9645" s="77" t="str">
        <v/>
      </c>
      <c r="I9645" s="76">
        <f>IF($E9645="","",IFERROR(VLOOKUP(TRIM(E9645&amp;""),'Référentiel Articles'!$A$2:$F$634,6,FALSE),""))</f>
      </c>
      <c r="J9645" s="78">
        <f>IF(OR($E9645="",$H9645=""),"",$H9645*$I9645)</f>
      </c>
      <c r="K9645" s="79" t="str">
        <v/>
      </c>
    </row>
    <row r="9646">
      <c r="A9646" s="81" t="str">
        <v/>
      </c>
      <c r="B9646" s="81" t="str">
        <v/>
      </c>
      <c r="C9646" s="83">
        <f>IF($E9646="","",IFERROR(VLOOKUP(TRIM(E9646&amp;""),'Référentiel Articles'!$A$2:$F$634,2,FALSE),""))</f>
      </c>
      <c r="D9646" s="83">
        <f>IF($E9646="","",IFERROR(VLOOKUP(TRIM(E9646&amp;""),'Référentiel Articles'!$A$2:$F$634,3,FALSE),""))</f>
      </c>
      <c r="E9646" s="81" t="str">
        <v/>
      </c>
      <c r="F9646" s="83">
        <f>IF($E9646="","",IFERROR(VLOOKUP(TRIM(E9646&amp;""),'Référentiel Articles'!$A$2:$F$634,4,FALSE),""))</f>
      </c>
      <c r="G9646" s="84">
        <f>IF($E9646="","",IFERROR(VLOOKUP(TRIM(E9646&amp;""),'Référentiel Articles'!$A$2:$F$634,5,FALSE),""))</f>
      </c>
      <c r="H9646" s="85" t="str">
        <v/>
      </c>
      <c r="I9646" s="84">
        <f>IF($E9646="","",IFERROR(VLOOKUP(TRIM(E9646&amp;""),'Référentiel Articles'!$A$2:$F$634,6,FALSE),""))</f>
      </c>
      <c r="J9646" s="90">
        <f>IF(OR($E9646="",$H9646=""),"",$H9646*$I9646)</f>
      </c>
      <c r="K9646" s="87" t="str">
        <v/>
      </c>
    </row>
    <row r="9647">
      <c r="A9647" s="74" t="str">
        <v/>
      </c>
      <c r="B9647" s="74" t="str">
        <v/>
      </c>
      <c r="C9647" s="75">
        <f>IF($E9647="","",IFERROR(VLOOKUP(TRIM(E9647&amp;""),'Référentiel Articles'!$A$2:$F$634,2,FALSE),""))</f>
      </c>
      <c r="D9647" s="75">
        <f>IF($E9647="","",IFERROR(VLOOKUP(TRIM(E9647&amp;""),'Référentiel Articles'!$A$2:$F$634,3,FALSE),""))</f>
      </c>
      <c r="E9647" s="74" t="str">
        <v/>
      </c>
      <c r="F9647" s="75">
        <f>IF($E9647="","",IFERROR(VLOOKUP(TRIM(E9647&amp;""),'Référentiel Articles'!$A$2:$F$634,4,FALSE),""))</f>
      </c>
      <c r="G9647" s="76">
        <f>IF($E9647="","",IFERROR(VLOOKUP(TRIM(E9647&amp;""),'Référentiel Articles'!$A$2:$F$634,5,FALSE),""))</f>
      </c>
      <c r="H9647" s="77" t="str">
        <v/>
      </c>
      <c r="I9647" s="76">
        <f>IF($E9647="","",IFERROR(VLOOKUP(TRIM(E9647&amp;""),'Référentiel Articles'!$A$2:$F$634,6,FALSE),""))</f>
      </c>
      <c r="J9647" s="78">
        <f>IF(OR($E9647="",$H9647=""),"",$H9647*$I9647)</f>
      </c>
      <c r="K9647" s="79" t="str">
        <v/>
      </c>
    </row>
    <row r="9648">
      <c r="A9648" s="81" t="str">
        <v/>
      </c>
      <c r="B9648" s="81" t="str">
        <v/>
      </c>
      <c r="C9648" s="83">
        <f>IF($E9648="","",IFERROR(VLOOKUP(TRIM(E9648&amp;""),'Référentiel Articles'!$A$2:$F$634,2,FALSE),""))</f>
      </c>
      <c r="D9648" s="83">
        <f>IF($E9648="","",IFERROR(VLOOKUP(TRIM(E9648&amp;""),'Référentiel Articles'!$A$2:$F$634,3,FALSE),""))</f>
      </c>
      <c r="E9648" s="81" t="str">
        <v/>
      </c>
      <c r="F9648" s="83">
        <f>IF($E9648="","",IFERROR(VLOOKUP(TRIM(E9648&amp;""),'Référentiel Articles'!$A$2:$F$634,4,FALSE),""))</f>
      </c>
      <c r="G9648" s="84">
        <f>IF($E9648="","",IFERROR(VLOOKUP(TRIM(E9648&amp;""),'Référentiel Articles'!$A$2:$F$634,5,FALSE),""))</f>
      </c>
      <c r="H9648" s="85" t="str">
        <v/>
      </c>
      <c r="I9648" s="84">
        <f>IF($E9648="","",IFERROR(VLOOKUP(TRIM(E9648&amp;""),'Référentiel Articles'!$A$2:$F$634,6,FALSE),""))</f>
      </c>
      <c r="J9648" s="90">
        <f>IF(OR($E9648="",$H9648=""),"",$H9648*$I9648)</f>
      </c>
      <c r="K9648" s="87" t="str">
        <v/>
      </c>
    </row>
    <row r="9649">
      <c r="A9649" s="74" t="str">
        <v/>
      </c>
      <c r="B9649" s="74" t="str">
        <v/>
      </c>
      <c r="C9649" s="75">
        <f>IF($E9649="","",IFERROR(VLOOKUP(TRIM(E9649&amp;""),'Référentiel Articles'!$A$2:$F$634,2,FALSE),""))</f>
      </c>
      <c r="D9649" s="75">
        <f>IF($E9649="","",IFERROR(VLOOKUP(TRIM(E9649&amp;""),'Référentiel Articles'!$A$2:$F$634,3,FALSE),""))</f>
      </c>
      <c r="E9649" s="74" t="str">
        <v/>
      </c>
      <c r="F9649" s="75">
        <f>IF($E9649="","",IFERROR(VLOOKUP(TRIM(E9649&amp;""),'Référentiel Articles'!$A$2:$F$634,4,FALSE),""))</f>
      </c>
      <c r="G9649" s="76">
        <f>IF($E9649="","",IFERROR(VLOOKUP(TRIM(E9649&amp;""),'Référentiel Articles'!$A$2:$F$634,5,FALSE),""))</f>
      </c>
      <c r="H9649" s="77" t="str">
        <v/>
      </c>
      <c r="I9649" s="76">
        <f>IF($E9649="","",IFERROR(VLOOKUP(TRIM(E9649&amp;""),'Référentiel Articles'!$A$2:$F$634,6,FALSE),""))</f>
      </c>
      <c r="J9649" s="78">
        <f>IF(OR($E9649="",$H9649=""),"",$H9649*$I9649)</f>
      </c>
      <c r="K9649" s="79" t="str">
        <v/>
      </c>
    </row>
    <row r="9650">
      <c r="A9650" s="81" t="str">
        <v/>
      </c>
      <c r="B9650" s="81" t="str">
        <v/>
      </c>
      <c r="C9650" s="83">
        <f>IF($E9650="","",IFERROR(VLOOKUP(TRIM(E9650&amp;""),'Référentiel Articles'!$A$2:$F$634,2,FALSE),""))</f>
      </c>
      <c r="D9650" s="83">
        <f>IF($E9650="","",IFERROR(VLOOKUP(TRIM(E9650&amp;""),'Référentiel Articles'!$A$2:$F$634,3,FALSE),""))</f>
      </c>
      <c r="E9650" s="81" t="str">
        <v/>
      </c>
      <c r="F9650" s="83">
        <f>IF($E9650="","",IFERROR(VLOOKUP(TRIM(E9650&amp;""),'Référentiel Articles'!$A$2:$F$634,4,FALSE),""))</f>
      </c>
      <c r="G9650" s="84">
        <f>IF($E9650="","",IFERROR(VLOOKUP(TRIM(E9650&amp;""),'Référentiel Articles'!$A$2:$F$634,5,FALSE),""))</f>
      </c>
      <c r="H9650" s="85" t="str">
        <v/>
      </c>
      <c r="I9650" s="84">
        <f>IF($E9650="","",IFERROR(VLOOKUP(TRIM(E9650&amp;""),'Référentiel Articles'!$A$2:$F$634,6,FALSE),""))</f>
      </c>
      <c r="J9650" s="90">
        <f>IF(OR($E9650="",$H9650=""),"",$H9650*$I9650)</f>
      </c>
      <c r="K9650" s="87" t="str">
        <v/>
      </c>
    </row>
    <row r="9651">
      <c r="A9651" s="74" t="str">
        <v/>
      </c>
      <c r="B9651" s="74" t="str">
        <v/>
      </c>
      <c r="C9651" s="75">
        <f>IF($E9651="","",IFERROR(VLOOKUP(TRIM(E9651&amp;""),'Référentiel Articles'!$A$2:$F$634,2,FALSE),""))</f>
      </c>
      <c r="D9651" s="75">
        <f>IF($E9651="","",IFERROR(VLOOKUP(TRIM(E9651&amp;""),'Référentiel Articles'!$A$2:$F$634,3,FALSE),""))</f>
      </c>
      <c r="E9651" s="74" t="str">
        <v/>
      </c>
      <c r="F9651" s="75">
        <f>IF($E9651="","",IFERROR(VLOOKUP(TRIM(E9651&amp;""),'Référentiel Articles'!$A$2:$F$634,4,FALSE),""))</f>
      </c>
      <c r="G9651" s="76">
        <f>IF($E9651="","",IFERROR(VLOOKUP(TRIM(E9651&amp;""),'Référentiel Articles'!$A$2:$F$634,5,FALSE),""))</f>
      </c>
      <c r="H9651" s="77" t="str">
        <v/>
      </c>
      <c r="I9651" s="76">
        <f>IF($E9651="","",IFERROR(VLOOKUP(TRIM(E9651&amp;""),'Référentiel Articles'!$A$2:$F$634,6,FALSE),""))</f>
      </c>
      <c r="J9651" s="78">
        <f>IF(OR($E9651="",$H9651=""),"",$H9651*$I9651)</f>
      </c>
      <c r="K9651" s="79" t="str">
        <v/>
      </c>
    </row>
    <row r="9652">
      <c r="A9652" s="81" t="str">
        <v/>
      </c>
      <c r="B9652" s="81" t="str">
        <v/>
      </c>
      <c r="C9652" s="83">
        <f>IF($E9652="","",IFERROR(VLOOKUP(TRIM(E9652&amp;""),'Référentiel Articles'!$A$2:$F$634,2,FALSE),""))</f>
      </c>
      <c r="D9652" s="83">
        <f>IF($E9652="","",IFERROR(VLOOKUP(TRIM(E9652&amp;""),'Référentiel Articles'!$A$2:$F$634,3,FALSE),""))</f>
      </c>
      <c r="E9652" s="81" t="str">
        <v/>
      </c>
      <c r="F9652" s="83">
        <f>IF($E9652="","",IFERROR(VLOOKUP(TRIM(E9652&amp;""),'Référentiel Articles'!$A$2:$F$634,4,FALSE),""))</f>
      </c>
      <c r="G9652" s="84">
        <f>IF($E9652="","",IFERROR(VLOOKUP(TRIM(E9652&amp;""),'Référentiel Articles'!$A$2:$F$634,5,FALSE),""))</f>
      </c>
      <c r="H9652" s="85" t="str">
        <v/>
      </c>
      <c r="I9652" s="84">
        <f>IF($E9652="","",IFERROR(VLOOKUP(TRIM(E9652&amp;""),'Référentiel Articles'!$A$2:$F$634,6,FALSE),""))</f>
      </c>
      <c r="J9652" s="90">
        <f>IF(OR($E9652="",$H9652=""),"",$H9652*$I9652)</f>
      </c>
      <c r="K9652" s="87" t="str">
        <v/>
      </c>
    </row>
    <row r="9653">
      <c r="A9653" s="74" t="str">
        <v/>
      </c>
      <c r="B9653" s="74" t="str">
        <v/>
      </c>
      <c r="C9653" s="75">
        <f>IF($E9653="","",IFERROR(VLOOKUP(TRIM(E9653&amp;""),'Référentiel Articles'!$A$2:$F$634,2,FALSE),""))</f>
      </c>
      <c r="D9653" s="75">
        <f>IF($E9653="","",IFERROR(VLOOKUP(TRIM(E9653&amp;""),'Référentiel Articles'!$A$2:$F$634,3,FALSE),""))</f>
      </c>
      <c r="E9653" s="74" t="str">
        <v/>
      </c>
      <c r="F9653" s="75">
        <f>IF($E9653="","",IFERROR(VLOOKUP(TRIM(E9653&amp;""),'Référentiel Articles'!$A$2:$F$634,4,FALSE),""))</f>
      </c>
      <c r="G9653" s="76">
        <f>IF($E9653="","",IFERROR(VLOOKUP(TRIM(E9653&amp;""),'Référentiel Articles'!$A$2:$F$634,5,FALSE),""))</f>
      </c>
      <c r="H9653" s="77" t="str">
        <v/>
      </c>
      <c r="I9653" s="76">
        <f>IF($E9653="","",IFERROR(VLOOKUP(TRIM(E9653&amp;""),'Référentiel Articles'!$A$2:$F$634,6,FALSE),""))</f>
      </c>
      <c r="J9653" s="78">
        <f>IF(OR($E9653="",$H9653=""),"",$H9653*$I9653)</f>
      </c>
      <c r="K9653" s="79" t="str">
        <v/>
      </c>
    </row>
    <row r="9654">
      <c r="A9654" s="81" t="str">
        <v/>
      </c>
      <c r="B9654" s="81" t="str">
        <v/>
      </c>
      <c r="C9654" s="83">
        <f>IF($E9654="","",IFERROR(VLOOKUP(TRIM(E9654&amp;""),'Référentiel Articles'!$A$2:$F$634,2,FALSE),""))</f>
      </c>
      <c r="D9654" s="83">
        <f>IF($E9654="","",IFERROR(VLOOKUP(TRIM(E9654&amp;""),'Référentiel Articles'!$A$2:$F$634,3,FALSE),""))</f>
      </c>
      <c r="E9654" s="81" t="str">
        <v/>
      </c>
      <c r="F9654" s="83">
        <f>IF($E9654="","",IFERROR(VLOOKUP(TRIM(E9654&amp;""),'Référentiel Articles'!$A$2:$F$634,4,FALSE),""))</f>
      </c>
      <c r="G9654" s="84">
        <f>IF($E9654="","",IFERROR(VLOOKUP(TRIM(E9654&amp;""),'Référentiel Articles'!$A$2:$F$634,5,FALSE),""))</f>
      </c>
      <c r="H9654" s="85" t="str">
        <v/>
      </c>
      <c r="I9654" s="84">
        <f>IF($E9654="","",IFERROR(VLOOKUP(TRIM(E9654&amp;""),'Référentiel Articles'!$A$2:$F$634,6,FALSE),""))</f>
      </c>
      <c r="J9654" s="90">
        <f>IF(OR($E9654="",$H9654=""),"",$H9654*$I9654)</f>
      </c>
      <c r="K9654" s="87" t="str">
        <v/>
      </c>
    </row>
    <row r="9655">
      <c r="A9655" s="74" t="str">
        <v/>
      </c>
      <c r="B9655" s="74" t="str">
        <v/>
      </c>
      <c r="C9655" s="75">
        <f>IF($E9655="","",IFERROR(VLOOKUP(TRIM(E9655&amp;""),'Référentiel Articles'!$A$2:$F$634,2,FALSE),""))</f>
      </c>
      <c r="D9655" s="75">
        <f>IF($E9655="","",IFERROR(VLOOKUP(TRIM(E9655&amp;""),'Référentiel Articles'!$A$2:$F$634,3,FALSE),""))</f>
      </c>
      <c r="E9655" s="74" t="str">
        <v/>
      </c>
      <c r="F9655" s="75">
        <f>IF($E9655="","",IFERROR(VLOOKUP(TRIM(E9655&amp;""),'Référentiel Articles'!$A$2:$F$634,4,FALSE),""))</f>
      </c>
      <c r="G9655" s="76">
        <f>IF($E9655="","",IFERROR(VLOOKUP(TRIM(E9655&amp;""),'Référentiel Articles'!$A$2:$F$634,5,FALSE),""))</f>
      </c>
      <c r="H9655" s="77" t="str">
        <v/>
      </c>
      <c r="I9655" s="76">
        <f>IF($E9655="","",IFERROR(VLOOKUP(TRIM(E9655&amp;""),'Référentiel Articles'!$A$2:$F$634,6,FALSE),""))</f>
      </c>
      <c r="J9655" s="78">
        <f>IF(OR($E9655="",$H9655=""),"",$H9655*$I9655)</f>
      </c>
      <c r="K9655" s="79" t="str">
        <v/>
      </c>
    </row>
    <row r="9656">
      <c r="A9656" s="81" t="str">
        <v/>
      </c>
      <c r="B9656" s="81" t="str">
        <v/>
      </c>
      <c r="C9656" s="83">
        <f>IF($E9656="","",IFERROR(VLOOKUP(TRIM(E9656&amp;""),'Référentiel Articles'!$A$2:$F$634,2,FALSE),""))</f>
      </c>
      <c r="D9656" s="83">
        <f>IF($E9656="","",IFERROR(VLOOKUP(TRIM(E9656&amp;""),'Référentiel Articles'!$A$2:$F$634,3,FALSE),""))</f>
      </c>
      <c r="E9656" s="81" t="str">
        <v/>
      </c>
      <c r="F9656" s="83">
        <f>IF($E9656="","",IFERROR(VLOOKUP(TRIM(E9656&amp;""),'Référentiel Articles'!$A$2:$F$634,4,FALSE),""))</f>
      </c>
      <c r="G9656" s="84">
        <f>IF($E9656="","",IFERROR(VLOOKUP(TRIM(E9656&amp;""),'Référentiel Articles'!$A$2:$F$634,5,FALSE),""))</f>
      </c>
      <c r="H9656" s="85" t="str">
        <v/>
      </c>
      <c r="I9656" s="84">
        <f>IF($E9656="","",IFERROR(VLOOKUP(TRIM(E9656&amp;""),'Référentiel Articles'!$A$2:$F$634,6,FALSE),""))</f>
      </c>
      <c r="J9656" s="90">
        <f>IF(OR($E9656="",$H9656=""),"",$H9656*$I9656)</f>
      </c>
      <c r="K9656" s="87" t="str">
        <v/>
      </c>
    </row>
    <row r="9657">
      <c r="A9657" s="74" t="str">
        <v/>
      </c>
      <c r="B9657" s="74" t="str">
        <v/>
      </c>
      <c r="C9657" s="75">
        <f>IF($E9657="","",IFERROR(VLOOKUP(TRIM(E9657&amp;""),'Référentiel Articles'!$A$2:$F$634,2,FALSE),""))</f>
      </c>
      <c r="D9657" s="75">
        <f>IF($E9657="","",IFERROR(VLOOKUP(TRIM(E9657&amp;""),'Référentiel Articles'!$A$2:$F$634,3,FALSE),""))</f>
      </c>
      <c r="E9657" s="74" t="str">
        <v/>
      </c>
      <c r="F9657" s="75">
        <f>IF($E9657="","",IFERROR(VLOOKUP(TRIM(E9657&amp;""),'Référentiel Articles'!$A$2:$F$634,4,FALSE),""))</f>
      </c>
      <c r="G9657" s="76">
        <f>IF($E9657="","",IFERROR(VLOOKUP(TRIM(E9657&amp;""),'Référentiel Articles'!$A$2:$F$634,5,FALSE),""))</f>
      </c>
      <c r="H9657" s="77" t="str">
        <v/>
      </c>
      <c r="I9657" s="76">
        <f>IF($E9657="","",IFERROR(VLOOKUP(TRIM(E9657&amp;""),'Référentiel Articles'!$A$2:$F$634,6,FALSE),""))</f>
      </c>
      <c r="J9657" s="78">
        <f>IF(OR($E9657="",$H9657=""),"",$H9657*$I9657)</f>
      </c>
      <c r="K9657" s="79" t="str">
        <v/>
      </c>
    </row>
    <row r="9658">
      <c r="A9658" s="81" t="str">
        <v/>
      </c>
      <c r="B9658" s="81" t="str">
        <v/>
      </c>
      <c r="C9658" s="83">
        <f>IF($E9658="","",IFERROR(VLOOKUP(TRIM(E9658&amp;""),'Référentiel Articles'!$A$2:$F$634,2,FALSE),""))</f>
      </c>
      <c r="D9658" s="83">
        <f>IF($E9658="","",IFERROR(VLOOKUP(TRIM(E9658&amp;""),'Référentiel Articles'!$A$2:$F$634,3,FALSE),""))</f>
      </c>
      <c r="E9658" s="81" t="str">
        <v/>
      </c>
      <c r="F9658" s="83">
        <f>IF($E9658="","",IFERROR(VLOOKUP(TRIM(E9658&amp;""),'Référentiel Articles'!$A$2:$F$634,4,FALSE),""))</f>
      </c>
      <c r="G9658" s="84">
        <f>IF($E9658="","",IFERROR(VLOOKUP(TRIM(E9658&amp;""),'Référentiel Articles'!$A$2:$F$634,5,FALSE),""))</f>
      </c>
      <c r="H9658" s="85" t="str">
        <v/>
      </c>
      <c r="I9658" s="84">
        <f>IF($E9658="","",IFERROR(VLOOKUP(TRIM(E9658&amp;""),'Référentiel Articles'!$A$2:$F$634,6,FALSE),""))</f>
      </c>
      <c r="J9658" s="90">
        <f>IF(OR($E9658="",$H9658=""),"",$H9658*$I9658)</f>
      </c>
      <c r="K9658" s="87" t="str">
        <v/>
      </c>
    </row>
    <row r="9659">
      <c r="A9659" s="74" t="str">
        <v/>
      </c>
      <c r="B9659" s="74" t="str">
        <v/>
      </c>
      <c r="C9659" s="75">
        <f>IF($E9659="","",IFERROR(VLOOKUP(TRIM(E9659&amp;""),'Référentiel Articles'!$A$2:$F$634,2,FALSE),""))</f>
      </c>
      <c r="D9659" s="75">
        <f>IF($E9659="","",IFERROR(VLOOKUP(TRIM(E9659&amp;""),'Référentiel Articles'!$A$2:$F$634,3,FALSE),""))</f>
      </c>
      <c r="E9659" s="74" t="str">
        <v/>
      </c>
      <c r="F9659" s="75">
        <f>IF($E9659="","",IFERROR(VLOOKUP(TRIM(E9659&amp;""),'Référentiel Articles'!$A$2:$F$634,4,FALSE),""))</f>
      </c>
      <c r="G9659" s="76">
        <f>IF($E9659="","",IFERROR(VLOOKUP(TRIM(E9659&amp;""),'Référentiel Articles'!$A$2:$F$634,5,FALSE),""))</f>
      </c>
      <c r="H9659" s="77" t="str">
        <v/>
      </c>
      <c r="I9659" s="76">
        <f>IF($E9659="","",IFERROR(VLOOKUP(TRIM(E9659&amp;""),'Référentiel Articles'!$A$2:$F$634,6,FALSE),""))</f>
      </c>
      <c r="J9659" s="78">
        <f>IF(OR($E9659="",$H9659=""),"",$H9659*$I9659)</f>
      </c>
      <c r="K9659" s="79" t="str">
        <v/>
      </c>
    </row>
    <row r="9660">
      <c r="A9660" s="81" t="str">
        <v/>
      </c>
      <c r="B9660" s="81" t="str">
        <v/>
      </c>
      <c r="C9660" s="83">
        <f>IF($E9660="","",IFERROR(VLOOKUP(TRIM(E9660&amp;""),'Référentiel Articles'!$A$2:$F$634,2,FALSE),""))</f>
      </c>
      <c r="D9660" s="83">
        <f>IF($E9660="","",IFERROR(VLOOKUP(TRIM(E9660&amp;""),'Référentiel Articles'!$A$2:$F$634,3,FALSE),""))</f>
      </c>
      <c r="E9660" s="81" t="str">
        <v/>
      </c>
      <c r="F9660" s="83">
        <f>IF($E9660="","",IFERROR(VLOOKUP(TRIM(E9660&amp;""),'Référentiel Articles'!$A$2:$F$634,4,FALSE),""))</f>
      </c>
      <c r="G9660" s="84">
        <f>IF($E9660="","",IFERROR(VLOOKUP(TRIM(E9660&amp;""),'Référentiel Articles'!$A$2:$F$634,5,FALSE),""))</f>
      </c>
      <c r="H9660" s="85" t="str">
        <v/>
      </c>
      <c r="I9660" s="84">
        <f>IF($E9660="","",IFERROR(VLOOKUP(TRIM(E9660&amp;""),'Référentiel Articles'!$A$2:$F$634,6,FALSE),""))</f>
      </c>
      <c r="J9660" s="90">
        <f>IF(OR($E9660="",$H9660=""),"",$H9660*$I9660)</f>
      </c>
      <c r="K9660" s="87" t="str">
        <v/>
      </c>
    </row>
    <row r="9661">
      <c r="A9661" s="74" t="str">
        <v/>
      </c>
      <c r="B9661" s="74" t="str">
        <v/>
      </c>
      <c r="C9661" s="75">
        <f>IF($E9661="","",IFERROR(VLOOKUP(TRIM(E9661&amp;""),'Référentiel Articles'!$A$2:$F$634,2,FALSE),""))</f>
      </c>
      <c r="D9661" s="75">
        <f>IF($E9661="","",IFERROR(VLOOKUP(TRIM(E9661&amp;""),'Référentiel Articles'!$A$2:$F$634,3,FALSE),""))</f>
      </c>
      <c r="E9661" s="74" t="str">
        <v/>
      </c>
      <c r="F9661" s="75">
        <f>IF($E9661="","",IFERROR(VLOOKUP(TRIM(E9661&amp;""),'Référentiel Articles'!$A$2:$F$634,4,FALSE),""))</f>
      </c>
      <c r="G9661" s="76">
        <f>IF($E9661="","",IFERROR(VLOOKUP(TRIM(E9661&amp;""),'Référentiel Articles'!$A$2:$F$634,5,FALSE),""))</f>
      </c>
      <c r="H9661" s="77" t="str">
        <v/>
      </c>
      <c r="I9661" s="76">
        <f>IF($E9661="","",IFERROR(VLOOKUP(TRIM(E9661&amp;""),'Référentiel Articles'!$A$2:$F$634,6,FALSE),""))</f>
      </c>
      <c r="J9661" s="78">
        <f>IF(OR($E9661="",$H9661=""),"",$H9661*$I9661)</f>
      </c>
      <c r="K9661" s="79" t="str">
        <v/>
      </c>
    </row>
    <row r="9662">
      <c r="A9662" s="81" t="str">
        <v/>
      </c>
      <c r="B9662" s="81" t="str">
        <v/>
      </c>
      <c r="C9662" s="83">
        <f>IF($E9662="","",IFERROR(VLOOKUP(TRIM(E9662&amp;""),'Référentiel Articles'!$A$2:$F$634,2,FALSE),""))</f>
      </c>
      <c r="D9662" s="83">
        <f>IF($E9662="","",IFERROR(VLOOKUP(TRIM(E9662&amp;""),'Référentiel Articles'!$A$2:$F$634,3,FALSE),""))</f>
      </c>
      <c r="E9662" s="81" t="str">
        <v/>
      </c>
      <c r="F9662" s="83">
        <f>IF($E9662="","",IFERROR(VLOOKUP(TRIM(E9662&amp;""),'Référentiel Articles'!$A$2:$F$634,4,FALSE),""))</f>
      </c>
      <c r="G9662" s="84">
        <f>IF($E9662="","",IFERROR(VLOOKUP(TRIM(E9662&amp;""),'Référentiel Articles'!$A$2:$F$634,5,FALSE),""))</f>
      </c>
      <c r="H9662" s="85" t="str">
        <v/>
      </c>
      <c r="I9662" s="84">
        <f>IF($E9662="","",IFERROR(VLOOKUP(TRIM(E9662&amp;""),'Référentiel Articles'!$A$2:$F$634,6,FALSE),""))</f>
      </c>
      <c r="J9662" s="90">
        <f>IF(OR($E9662="",$H9662=""),"",$H9662*$I9662)</f>
      </c>
      <c r="K9662" s="87" t="str">
        <v/>
      </c>
    </row>
    <row r="9663">
      <c r="A9663" s="74" t="str">
        <v/>
      </c>
      <c r="B9663" s="74" t="str">
        <v/>
      </c>
      <c r="C9663" s="75">
        <f>IF($E9663="","",IFERROR(VLOOKUP(TRIM(E9663&amp;""),'Référentiel Articles'!$A$2:$F$634,2,FALSE),""))</f>
      </c>
      <c r="D9663" s="75">
        <f>IF($E9663="","",IFERROR(VLOOKUP(TRIM(E9663&amp;""),'Référentiel Articles'!$A$2:$F$634,3,FALSE),""))</f>
      </c>
      <c r="E9663" s="74" t="str">
        <v/>
      </c>
      <c r="F9663" s="75">
        <f>IF($E9663="","",IFERROR(VLOOKUP(TRIM(E9663&amp;""),'Référentiel Articles'!$A$2:$F$634,4,FALSE),""))</f>
      </c>
      <c r="G9663" s="76">
        <f>IF($E9663="","",IFERROR(VLOOKUP(TRIM(E9663&amp;""),'Référentiel Articles'!$A$2:$F$634,5,FALSE),""))</f>
      </c>
      <c r="H9663" s="77" t="str">
        <v/>
      </c>
      <c r="I9663" s="76">
        <f>IF($E9663="","",IFERROR(VLOOKUP(TRIM(E9663&amp;""),'Référentiel Articles'!$A$2:$F$634,6,FALSE),""))</f>
      </c>
      <c r="J9663" s="78">
        <f>IF(OR($E9663="",$H9663=""),"",$H9663*$I9663)</f>
      </c>
      <c r="K9663" s="79" t="str">
        <v/>
      </c>
    </row>
    <row r="9664">
      <c r="A9664" s="81" t="str">
        <v/>
      </c>
      <c r="B9664" s="81" t="str">
        <v/>
      </c>
      <c r="C9664" s="83">
        <f>IF($E9664="","",IFERROR(VLOOKUP(TRIM(E9664&amp;""),'Référentiel Articles'!$A$2:$F$634,2,FALSE),""))</f>
      </c>
      <c r="D9664" s="83">
        <f>IF($E9664="","",IFERROR(VLOOKUP(TRIM(E9664&amp;""),'Référentiel Articles'!$A$2:$F$634,3,FALSE),""))</f>
      </c>
      <c r="E9664" s="81" t="str">
        <v/>
      </c>
      <c r="F9664" s="83">
        <f>IF($E9664="","",IFERROR(VLOOKUP(TRIM(E9664&amp;""),'Référentiel Articles'!$A$2:$F$634,4,FALSE),""))</f>
      </c>
      <c r="G9664" s="84">
        <f>IF($E9664="","",IFERROR(VLOOKUP(TRIM(E9664&amp;""),'Référentiel Articles'!$A$2:$F$634,5,FALSE),""))</f>
      </c>
      <c r="H9664" s="85" t="str">
        <v/>
      </c>
      <c r="I9664" s="84">
        <f>IF($E9664="","",IFERROR(VLOOKUP(TRIM(E9664&amp;""),'Référentiel Articles'!$A$2:$F$634,6,FALSE),""))</f>
      </c>
      <c r="J9664" s="90">
        <f>IF(OR($E9664="",$H9664=""),"",$H9664*$I9664)</f>
      </c>
      <c r="K9664" s="87" t="str">
        <v/>
      </c>
    </row>
    <row r="9665">
      <c r="A9665" s="74" t="str">
        <v/>
      </c>
      <c r="B9665" s="74" t="str">
        <v/>
      </c>
      <c r="C9665" s="75">
        <f>IF($E9665="","",IFERROR(VLOOKUP(TRIM(E9665&amp;""),'Référentiel Articles'!$A$2:$F$634,2,FALSE),""))</f>
      </c>
      <c r="D9665" s="75">
        <f>IF($E9665="","",IFERROR(VLOOKUP(TRIM(E9665&amp;""),'Référentiel Articles'!$A$2:$F$634,3,FALSE),""))</f>
      </c>
      <c r="E9665" s="74" t="str">
        <v/>
      </c>
      <c r="F9665" s="75">
        <f>IF($E9665="","",IFERROR(VLOOKUP(TRIM(E9665&amp;""),'Référentiel Articles'!$A$2:$F$634,4,FALSE),""))</f>
      </c>
      <c r="G9665" s="76">
        <f>IF($E9665="","",IFERROR(VLOOKUP(TRIM(E9665&amp;""),'Référentiel Articles'!$A$2:$F$634,5,FALSE),""))</f>
      </c>
      <c r="H9665" s="77" t="str">
        <v/>
      </c>
      <c r="I9665" s="76">
        <f>IF($E9665="","",IFERROR(VLOOKUP(TRIM(E9665&amp;""),'Référentiel Articles'!$A$2:$F$634,6,FALSE),""))</f>
      </c>
      <c r="J9665" s="78">
        <f>IF(OR($E9665="",$H9665=""),"",$H9665*$I9665)</f>
      </c>
      <c r="K9665" s="79" t="str">
        <v/>
      </c>
    </row>
    <row r="9666">
      <c r="A9666" s="81" t="str">
        <v/>
      </c>
      <c r="B9666" s="81" t="str">
        <v/>
      </c>
      <c r="C9666" s="83">
        <f>IF($E9666="","",IFERROR(VLOOKUP(TRIM(E9666&amp;""),'Référentiel Articles'!$A$2:$F$634,2,FALSE),""))</f>
      </c>
      <c r="D9666" s="83">
        <f>IF($E9666="","",IFERROR(VLOOKUP(TRIM(E9666&amp;""),'Référentiel Articles'!$A$2:$F$634,3,FALSE),""))</f>
      </c>
      <c r="E9666" s="81" t="str">
        <v/>
      </c>
      <c r="F9666" s="83">
        <f>IF($E9666="","",IFERROR(VLOOKUP(TRIM(E9666&amp;""),'Référentiel Articles'!$A$2:$F$634,4,FALSE),""))</f>
      </c>
      <c r="G9666" s="84">
        <f>IF($E9666="","",IFERROR(VLOOKUP(TRIM(E9666&amp;""),'Référentiel Articles'!$A$2:$F$634,5,FALSE),""))</f>
      </c>
      <c r="H9666" s="85" t="str">
        <v/>
      </c>
      <c r="I9666" s="84">
        <f>IF($E9666="","",IFERROR(VLOOKUP(TRIM(E9666&amp;""),'Référentiel Articles'!$A$2:$F$634,6,FALSE),""))</f>
      </c>
      <c r="J9666" s="90">
        <f>IF(OR($E9666="",$H9666=""),"",$H9666*$I9666)</f>
      </c>
      <c r="K9666" s="87" t="str">
        <v/>
      </c>
    </row>
    <row r="9667">
      <c r="A9667" s="74" t="str">
        <v/>
      </c>
      <c r="B9667" s="74" t="str">
        <v/>
      </c>
      <c r="C9667" s="75">
        <f>IF($E9667="","",IFERROR(VLOOKUP(TRIM(E9667&amp;""),'Référentiel Articles'!$A$2:$F$634,2,FALSE),""))</f>
      </c>
      <c r="D9667" s="75">
        <f>IF($E9667="","",IFERROR(VLOOKUP(TRIM(E9667&amp;""),'Référentiel Articles'!$A$2:$F$634,3,FALSE),""))</f>
      </c>
      <c r="E9667" s="74" t="str">
        <v/>
      </c>
      <c r="F9667" s="75">
        <f>IF($E9667="","",IFERROR(VLOOKUP(TRIM(E9667&amp;""),'Référentiel Articles'!$A$2:$F$634,4,FALSE),""))</f>
      </c>
      <c r="G9667" s="76">
        <f>IF($E9667="","",IFERROR(VLOOKUP(TRIM(E9667&amp;""),'Référentiel Articles'!$A$2:$F$634,5,FALSE),""))</f>
      </c>
      <c r="H9667" s="77" t="str">
        <v/>
      </c>
      <c r="I9667" s="76">
        <f>IF($E9667="","",IFERROR(VLOOKUP(TRIM(E9667&amp;""),'Référentiel Articles'!$A$2:$F$634,6,FALSE),""))</f>
      </c>
      <c r="J9667" s="78">
        <f>IF(OR($E9667="",$H9667=""),"",$H9667*$I9667)</f>
      </c>
      <c r="K9667" s="79" t="str">
        <v/>
      </c>
    </row>
    <row r="9668">
      <c r="A9668" s="81" t="str">
        <v/>
      </c>
      <c r="B9668" s="81" t="str">
        <v/>
      </c>
      <c r="C9668" s="83">
        <f>IF($E9668="","",IFERROR(VLOOKUP(TRIM(E9668&amp;""),'Référentiel Articles'!$A$2:$F$634,2,FALSE),""))</f>
      </c>
      <c r="D9668" s="83">
        <f>IF($E9668="","",IFERROR(VLOOKUP(TRIM(E9668&amp;""),'Référentiel Articles'!$A$2:$F$634,3,FALSE),""))</f>
      </c>
      <c r="E9668" s="81" t="str">
        <v/>
      </c>
      <c r="F9668" s="83">
        <f>IF($E9668="","",IFERROR(VLOOKUP(TRIM(E9668&amp;""),'Référentiel Articles'!$A$2:$F$634,4,FALSE),""))</f>
      </c>
      <c r="G9668" s="84">
        <f>IF($E9668="","",IFERROR(VLOOKUP(TRIM(E9668&amp;""),'Référentiel Articles'!$A$2:$F$634,5,FALSE),""))</f>
      </c>
      <c r="H9668" s="85" t="str">
        <v/>
      </c>
      <c r="I9668" s="84">
        <f>IF($E9668="","",IFERROR(VLOOKUP(TRIM(E9668&amp;""),'Référentiel Articles'!$A$2:$F$634,6,FALSE),""))</f>
      </c>
      <c r="J9668" s="90">
        <f>IF(OR($E9668="",$H9668=""),"",$H9668*$I9668)</f>
      </c>
      <c r="K9668" s="87" t="str">
        <v/>
      </c>
    </row>
    <row r="9669">
      <c r="A9669" s="74" t="str">
        <v/>
      </c>
      <c r="B9669" s="74" t="str">
        <v/>
      </c>
      <c r="C9669" s="75">
        <f>IF($E9669="","",IFERROR(VLOOKUP(TRIM(E9669&amp;""),'Référentiel Articles'!$A$2:$F$634,2,FALSE),""))</f>
      </c>
      <c r="D9669" s="75">
        <f>IF($E9669="","",IFERROR(VLOOKUP(TRIM(E9669&amp;""),'Référentiel Articles'!$A$2:$F$634,3,FALSE),""))</f>
      </c>
      <c r="E9669" s="74" t="str">
        <v/>
      </c>
      <c r="F9669" s="75">
        <f>IF($E9669="","",IFERROR(VLOOKUP(TRIM(E9669&amp;""),'Référentiel Articles'!$A$2:$F$634,4,FALSE),""))</f>
      </c>
      <c r="G9669" s="76">
        <f>IF($E9669="","",IFERROR(VLOOKUP(TRIM(E9669&amp;""),'Référentiel Articles'!$A$2:$F$634,5,FALSE),""))</f>
      </c>
      <c r="H9669" s="77" t="str">
        <v/>
      </c>
      <c r="I9669" s="76">
        <f>IF($E9669="","",IFERROR(VLOOKUP(TRIM(E9669&amp;""),'Référentiel Articles'!$A$2:$F$634,6,FALSE),""))</f>
      </c>
      <c r="J9669" s="78">
        <f>IF(OR($E9669="",$H9669=""),"",$H9669*$I9669)</f>
      </c>
      <c r="K9669" s="79" t="str">
        <v/>
      </c>
    </row>
    <row r="9670">
      <c r="A9670" s="81" t="str">
        <v/>
      </c>
      <c r="B9670" s="81" t="str">
        <v/>
      </c>
      <c r="C9670" s="83">
        <f>IF($E9670="","",IFERROR(VLOOKUP(TRIM(E9670&amp;""),'Référentiel Articles'!$A$2:$F$634,2,FALSE),""))</f>
      </c>
      <c r="D9670" s="83">
        <f>IF($E9670="","",IFERROR(VLOOKUP(TRIM(E9670&amp;""),'Référentiel Articles'!$A$2:$F$634,3,FALSE),""))</f>
      </c>
      <c r="E9670" s="81" t="str">
        <v/>
      </c>
      <c r="F9670" s="83">
        <f>IF($E9670="","",IFERROR(VLOOKUP(TRIM(E9670&amp;""),'Référentiel Articles'!$A$2:$F$634,4,FALSE),""))</f>
      </c>
      <c r="G9670" s="84">
        <f>IF($E9670="","",IFERROR(VLOOKUP(TRIM(E9670&amp;""),'Référentiel Articles'!$A$2:$F$634,5,FALSE),""))</f>
      </c>
      <c r="H9670" s="85" t="str">
        <v/>
      </c>
      <c r="I9670" s="84">
        <f>IF($E9670="","",IFERROR(VLOOKUP(TRIM(E9670&amp;""),'Référentiel Articles'!$A$2:$F$634,6,FALSE),""))</f>
      </c>
      <c r="J9670" s="90">
        <f>IF(OR($E9670="",$H9670=""),"",$H9670*$I9670)</f>
      </c>
      <c r="K9670" s="87" t="str">
        <v/>
      </c>
    </row>
    <row r="9671">
      <c r="A9671" s="74" t="str">
        <v/>
      </c>
      <c r="B9671" s="74" t="str">
        <v/>
      </c>
      <c r="C9671" s="75">
        <f>IF($E9671="","",IFERROR(VLOOKUP(TRIM(E9671&amp;""),'Référentiel Articles'!$A$2:$F$634,2,FALSE),""))</f>
      </c>
      <c r="D9671" s="75">
        <f>IF($E9671="","",IFERROR(VLOOKUP(TRIM(E9671&amp;""),'Référentiel Articles'!$A$2:$F$634,3,FALSE),""))</f>
      </c>
      <c r="E9671" s="74" t="str">
        <v/>
      </c>
      <c r="F9671" s="75">
        <f>IF($E9671="","",IFERROR(VLOOKUP(TRIM(E9671&amp;""),'Référentiel Articles'!$A$2:$F$634,4,FALSE),""))</f>
      </c>
      <c r="G9671" s="76">
        <f>IF($E9671="","",IFERROR(VLOOKUP(TRIM(E9671&amp;""),'Référentiel Articles'!$A$2:$F$634,5,FALSE),""))</f>
      </c>
      <c r="H9671" s="77" t="str">
        <v/>
      </c>
      <c r="I9671" s="76">
        <f>IF($E9671="","",IFERROR(VLOOKUP(TRIM(E9671&amp;""),'Référentiel Articles'!$A$2:$F$634,6,FALSE),""))</f>
      </c>
      <c r="J9671" s="78">
        <f>IF(OR($E9671="",$H9671=""),"",$H9671*$I9671)</f>
      </c>
      <c r="K9671" s="79" t="str">
        <v/>
      </c>
    </row>
    <row r="9672">
      <c r="A9672" s="81" t="str">
        <v/>
      </c>
      <c r="B9672" s="81" t="str">
        <v/>
      </c>
      <c r="C9672" s="83">
        <f>IF($E9672="","",IFERROR(VLOOKUP(TRIM(E9672&amp;""),'Référentiel Articles'!$A$2:$F$634,2,FALSE),""))</f>
      </c>
      <c r="D9672" s="83">
        <f>IF($E9672="","",IFERROR(VLOOKUP(TRIM(E9672&amp;""),'Référentiel Articles'!$A$2:$F$634,3,FALSE),""))</f>
      </c>
      <c r="E9672" s="81" t="str">
        <v/>
      </c>
      <c r="F9672" s="83">
        <f>IF($E9672="","",IFERROR(VLOOKUP(TRIM(E9672&amp;""),'Référentiel Articles'!$A$2:$F$634,4,FALSE),""))</f>
      </c>
      <c r="G9672" s="84">
        <f>IF($E9672="","",IFERROR(VLOOKUP(TRIM(E9672&amp;""),'Référentiel Articles'!$A$2:$F$634,5,FALSE),""))</f>
      </c>
      <c r="H9672" s="85" t="str">
        <v/>
      </c>
      <c r="I9672" s="84">
        <f>IF($E9672="","",IFERROR(VLOOKUP(TRIM(E9672&amp;""),'Référentiel Articles'!$A$2:$F$634,6,FALSE),""))</f>
      </c>
      <c r="J9672" s="90">
        <f>IF(OR($E9672="",$H9672=""),"",$H9672*$I9672)</f>
      </c>
      <c r="K9672" s="87" t="str">
        <v/>
      </c>
    </row>
    <row r="9673">
      <c r="A9673" s="74" t="str">
        <v/>
      </c>
      <c r="B9673" s="74" t="str">
        <v/>
      </c>
      <c r="C9673" s="75">
        <f>IF($E9673="","",IFERROR(VLOOKUP(TRIM(E9673&amp;""),'Référentiel Articles'!$A$2:$F$634,2,FALSE),""))</f>
      </c>
      <c r="D9673" s="75">
        <f>IF($E9673="","",IFERROR(VLOOKUP(TRIM(E9673&amp;""),'Référentiel Articles'!$A$2:$F$634,3,FALSE),""))</f>
      </c>
      <c r="E9673" s="74" t="str">
        <v/>
      </c>
      <c r="F9673" s="75">
        <f>IF($E9673="","",IFERROR(VLOOKUP(TRIM(E9673&amp;""),'Référentiel Articles'!$A$2:$F$634,4,FALSE),""))</f>
      </c>
      <c r="G9673" s="76">
        <f>IF($E9673="","",IFERROR(VLOOKUP(TRIM(E9673&amp;""),'Référentiel Articles'!$A$2:$F$634,5,FALSE),""))</f>
      </c>
      <c r="H9673" s="77" t="str">
        <v/>
      </c>
      <c r="I9673" s="76">
        <f>IF($E9673="","",IFERROR(VLOOKUP(TRIM(E9673&amp;""),'Référentiel Articles'!$A$2:$F$634,6,FALSE),""))</f>
      </c>
      <c r="J9673" s="78">
        <f>IF(OR($E9673="",$H9673=""),"",$H9673*$I9673)</f>
      </c>
      <c r="K9673" s="79" t="str">
        <v/>
      </c>
    </row>
    <row r="9674">
      <c r="A9674" s="81" t="str">
        <v/>
      </c>
      <c r="B9674" s="81" t="str">
        <v/>
      </c>
      <c r="C9674" s="83">
        <f>IF($E9674="","",IFERROR(VLOOKUP(TRIM(E9674&amp;""),'Référentiel Articles'!$A$2:$F$634,2,FALSE),""))</f>
      </c>
      <c r="D9674" s="83">
        <f>IF($E9674="","",IFERROR(VLOOKUP(TRIM(E9674&amp;""),'Référentiel Articles'!$A$2:$F$634,3,FALSE),""))</f>
      </c>
      <c r="E9674" s="81" t="str">
        <v/>
      </c>
      <c r="F9674" s="83">
        <f>IF($E9674="","",IFERROR(VLOOKUP(TRIM(E9674&amp;""),'Référentiel Articles'!$A$2:$F$634,4,FALSE),""))</f>
      </c>
      <c r="G9674" s="84">
        <f>IF($E9674="","",IFERROR(VLOOKUP(TRIM(E9674&amp;""),'Référentiel Articles'!$A$2:$F$634,5,FALSE),""))</f>
      </c>
      <c r="H9674" s="85" t="str">
        <v/>
      </c>
      <c r="I9674" s="84">
        <f>IF($E9674="","",IFERROR(VLOOKUP(TRIM(E9674&amp;""),'Référentiel Articles'!$A$2:$F$634,6,FALSE),""))</f>
      </c>
      <c r="J9674" s="90">
        <f>IF(OR($E9674="",$H9674=""),"",$H9674*$I9674)</f>
      </c>
      <c r="K9674" s="87" t="str">
        <v/>
      </c>
    </row>
    <row r="9675">
      <c r="A9675" s="74" t="str">
        <v/>
      </c>
      <c r="B9675" s="74" t="str">
        <v/>
      </c>
      <c r="C9675" s="75">
        <f>IF($E9675="","",IFERROR(VLOOKUP(TRIM(E9675&amp;""),'Référentiel Articles'!$A$2:$F$634,2,FALSE),""))</f>
      </c>
      <c r="D9675" s="75">
        <f>IF($E9675="","",IFERROR(VLOOKUP(TRIM(E9675&amp;""),'Référentiel Articles'!$A$2:$F$634,3,FALSE),""))</f>
      </c>
      <c r="E9675" s="74" t="str">
        <v/>
      </c>
      <c r="F9675" s="75">
        <f>IF($E9675="","",IFERROR(VLOOKUP(TRIM(E9675&amp;""),'Référentiel Articles'!$A$2:$F$634,4,FALSE),""))</f>
      </c>
      <c r="G9675" s="76">
        <f>IF($E9675="","",IFERROR(VLOOKUP(TRIM(E9675&amp;""),'Référentiel Articles'!$A$2:$F$634,5,FALSE),""))</f>
      </c>
      <c r="H9675" s="77" t="str">
        <v/>
      </c>
      <c r="I9675" s="76">
        <f>IF($E9675="","",IFERROR(VLOOKUP(TRIM(E9675&amp;""),'Référentiel Articles'!$A$2:$F$634,6,FALSE),""))</f>
      </c>
      <c r="J9675" s="78">
        <f>IF(OR($E9675="",$H9675=""),"",$H9675*$I9675)</f>
      </c>
      <c r="K9675" s="79" t="str">
        <v/>
      </c>
    </row>
    <row r="9676">
      <c r="A9676" s="81" t="str">
        <v/>
      </c>
      <c r="B9676" s="81" t="str">
        <v/>
      </c>
      <c r="C9676" s="83">
        <f>IF($E9676="","",IFERROR(VLOOKUP(TRIM(E9676&amp;""),'Référentiel Articles'!$A$2:$F$634,2,FALSE),""))</f>
      </c>
      <c r="D9676" s="83">
        <f>IF($E9676="","",IFERROR(VLOOKUP(TRIM(E9676&amp;""),'Référentiel Articles'!$A$2:$F$634,3,FALSE),""))</f>
      </c>
      <c r="E9676" s="81" t="str">
        <v/>
      </c>
      <c r="F9676" s="83">
        <f>IF($E9676="","",IFERROR(VLOOKUP(TRIM(E9676&amp;""),'Référentiel Articles'!$A$2:$F$634,4,FALSE),""))</f>
      </c>
      <c r="G9676" s="84">
        <f>IF($E9676="","",IFERROR(VLOOKUP(TRIM(E9676&amp;""),'Référentiel Articles'!$A$2:$F$634,5,FALSE),""))</f>
      </c>
      <c r="H9676" s="85" t="str">
        <v/>
      </c>
      <c r="I9676" s="84">
        <f>IF($E9676="","",IFERROR(VLOOKUP(TRIM(E9676&amp;""),'Référentiel Articles'!$A$2:$F$634,6,FALSE),""))</f>
      </c>
      <c r="J9676" s="90">
        <f>IF(OR($E9676="",$H9676=""),"",$H9676*$I9676)</f>
      </c>
      <c r="K9676" s="87" t="str">
        <v/>
      </c>
    </row>
    <row r="9677">
      <c r="A9677" s="74" t="str">
        <v/>
      </c>
      <c r="B9677" s="74" t="str">
        <v/>
      </c>
      <c r="C9677" s="75">
        <f>IF($E9677="","",IFERROR(VLOOKUP(TRIM(E9677&amp;""),'Référentiel Articles'!$A$2:$F$634,2,FALSE),""))</f>
      </c>
      <c r="D9677" s="75">
        <f>IF($E9677="","",IFERROR(VLOOKUP(TRIM(E9677&amp;""),'Référentiel Articles'!$A$2:$F$634,3,FALSE),""))</f>
      </c>
      <c r="E9677" s="74" t="str">
        <v/>
      </c>
      <c r="F9677" s="75">
        <f>IF($E9677="","",IFERROR(VLOOKUP(TRIM(E9677&amp;""),'Référentiel Articles'!$A$2:$F$634,4,FALSE),""))</f>
      </c>
      <c r="G9677" s="76">
        <f>IF($E9677="","",IFERROR(VLOOKUP(TRIM(E9677&amp;""),'Référentiel Articles'!$A$2:$F$634,5,FALSE),""))</f>
      </c>
      <c r="H9677" s="77" t="str">
        <v/>
      </c>
      <c r="I9677" s="76">
        <f>IF($E9677="","",IFERROR(VLOOKUP(TRIM(E9677&amp;""),'Référentiel Articles'!$A$2:$F$634,6,FALSE),""))</f>
      </c>
      <c r="J9677" s="78">
        <f>IF(OR($E9677="",$H9677=""),"",$H9677*$I9677)</f>
      </c>
      <c r="K9677" s="79" t="str">
        <v/>
      </c>
    </row>
    <row r="9678">
      <c r="A9678" s="81" t="str">
        <v/>
      </c>
      <c r="B9678" s="81" t="str">
        <v/>
      </c>
      <c r="C9678" s="83">
        <f>IF($E9678="","",IFERROR(VLOOKUP(TRIM(E9678&amp;""),'Référentiel Articles'!$A$2:$F$634,2,FALSE),""))</f>
      </c>
      <c r="D9678" s="83">
        <f>IF($E9678="","",IFERROR(VLOOKUP(TRIM(E9678&amp;""),'Référentiel Articles'!$A$2:$F$634,3,FALSE),""))</f>
      </c>
      <c r="E9678" s="81" t="str">
        <v/>
      </c>
      <c r="F9678" s="83">
        <f>IF($E9678="","",IFERROR(VLOOKUP(TRIM(E9678&amp;""),'Référentiel Articles'!$A$2:$F$634,4,FALSE),""))</f>
      </c>
      <c r="G9678" s="84">
        <f>IF($E9678="","",IFERROR(VLOOKUP(TRIM(E9678&amp;""),'Référentiel Articles'!$A$2:$F$634,5,FALSE),""))</f>
      </c>
      <c r="H9678" s="85" t="str">
        <v/>
      </c>
      <c r="I9678" s="84">
        <f>IF($E9678="","",IFERROR(VLOOKUP(TRIM(E9678&amp;""),'Référentiel Articles'!$A$2:$F$634,6,FALSE),""))</f>
      </c>
      <c r="J9678" s="90">
        <f>IF(OR($E9678="",$H9678=""),"",$H9678*$I9678)</f>
      </c>
      <c r="K9678" s="87" t="str">
        <v/>
      </c>
    </row>
    <row r="9679">
      <c r="A9679" s="74" t="str">
        <v/>
      </c>
      <c r="B9679" s="74" t="str">
        <v/>
      </c>
      <c r="C9679" s="75">
        <f>IF($E9679="","",IFERROR(VLOOKUP(TRIM(E9679&amp;""),'Référentiel Articles'!$A$2:$F$634,2,FALSE),""))</f>
      </c>
      <c r="D9679" s="75">
        <f>IF($E9679="","",IFERROR(VLOOKUP(TRIM(E9679&amp;""),'Référentiel Articles'!$A$2:$F$634,3,FALSE),""))</f>
      </c>
      <c r="E9679" s="74" t="str">
        <v/>
      </c>
      <c r="F9679" s="75">
        <f>IF($E9679="","",IFERROR(VLOOKUP(TRIM(E9679&amp;""),'Référentiel Articles'!$A$2:$F$634,4,FALSE),""))</f>
      </c>
      <c r="G9679" s="76">
        <f>IF($E9679="","",IFERROR(VLOOKUP(TRIM(E9679&amp;""),'Référentiel Articles'!$A$2:$F$634,5,FALSE),""))</f>
      </c>
      <c r="H9679" s="77" t="str">
        <v/>
      </c>
      <c r="I9679" s="76">
        <f>IF($E9679="","",IFERROR(VLOOKUP(TRIM(E9679&amp;""),'Référentiel Articles'!$A$2:$F$634,6,FALSE),""))</f>
      </c>
      <c r="J9679" s="78">
        <f>IF(OR($E9679="",$H9679=""),"",$H9679*$I9679)</f>
      </c>
      <c r="K9679" s="79" t="str">
        <v/>
      </c>
    </row>
    <row r="9680">
      <c r="A9680" s="81" t="str">
        <v/>
      </c>
      <c r="B9680" s="81" t="str">
        <v/>
      </c>
      <c r="C9680" s="83">
        <f>IF($E9680="","",IFERROR(VLOOKUP(TRIM(E9680&amp;""),'Référentiel Articles'!$A$2:$F$634,2,FALSE),""))</f>
      </c>
      <c r="D9680" s="83">
        <f>IF($E9680="","",IFERROR(VLOOKUP(TRIM(E9680&amp;""),'Référentiel Articles'!$A$2:$F$634,3,FALSE),""))</f>
      </c>
      <c r="E9680" s="81" t="str">
        <v/>
      </c>
      <c r="F9680" s="83">
        <f>IF($E9680="","",IFERROR(VLOOKUP(TRIM(E9680&amp;""),'Référentiel Articles'!$A$2:$F$634,4,FALSE),""))</f>
      </c>
      <c r="G9680" s="84">
        <f>IF($E9680="","",IFERROR(VLOOKUP(TRIM(E9680&amp;""),'Référentiel Articles'!$A$2:$F$634,5,FALSE),""))</f>
      </c>
      <c r="H9680" s="85" t="str">
        <v/>
      </c>
      <c r="I9680" s="84">
        <f>IF($E9680="","",IFERROR(VLOOKUP(TRIM(E9680&amp;""),'Référentiel Articles'!$A$2:$F$634,6,FALSE),""))</f>
      </c>
      <c r="J9680" s="90">
        <f>IF(OR($E9680="",$H9680=""),"",$H9680*$I9680)</f>
      </c>
      <c r="K9680" s="87" t="str">
        <v/>
      </c>
    </row>
    <row r="9681">
      <c r="A9681" s="74" t="str">
        <v/>
      </c>
      <c r="B9681" s="74" t="str">
        <v/>
      </c>
      <c r="C9681" s="75">
        <f>IF($E9681="","",IFERROR(VLOOKUP(TRIM(E9681&amp;""),'Référentiel Articles'!$A$2:$F$634,2,FALSE),""))</f>
      </c>
      <c r="D9681" s="75">
        <f>IF($E9681="","",IFERROR(VLOOKUP(TRIM(E9681&amp;""),'Référentiel Articles'!$A$2:$F$634,3,FALSE),""))</f>
      </c>
      <c r="E9681" s="74" t="str">
        <v/>
      </c>
      <c r="F9681" s="75">
        <f>IF($E9681="","",IFERROR(VLOOKUP(TRIM(E9681&amp;""),'Référentiel Articles'!$A$2:$F$634,4,FALSE),""))</f>
      </c>
      <c r="G9681" s="76">
        <f>IF($E9681="","",IFERROR(VLOOKUP(TRIM(E9681&amp;""),'Référentiel Articles'!$A$2:$F$634,5,FALSE),""))</f>
      </c>
      <c r="H9681" s="77" t="str">
        <v/>
      </c>
      <c r="I9681" s="76">
        <f>IF($E9681="","",IFERROR(VLOOKUP(TRIM(E9681&amp;""),'Référentiel Articles'!$A$2:$F$634,6,FALSE),""))</f>
      </c>
      <c r="J9681" s="78">
        <f>IF(OR($E9681="",$H9681=""),"",$H9681*$I9681)</f>
      </c>
      <c r="K9681" s="79" t="str">
        <v/>
      </c>
    </row>
    <row r="9682">
      <c r="A9682" s="81" t="str">
        <v/>
      </c>
      <c r="B9682" s="81" t="str">
        <v/>
      </c>
      <c r="C9682" s="83">
        <f>IF($E9682="","",IFERROR(VLOOKUP(TRIM(E9682&amp;""),'Référentiel Articles'!$A$2:$F$634,2,FALSE),""))</f>
      </c>
      <c r="D9682" s="83">
        <f>IF($E9682="","",IFERROR(VLOOKUP(TRIM(E9682&amp;""),'Référentiel Articles'!$A$2:$F$634,3,FALSE),""))</f>
      </c>
      <c r="E9682" s="81" t="str">
        <v/>
      </c>
      <c r="F9682" s="83">
        <f>IF($E9682="","",IFERROR(VLOOKUP(TRIM(E9682&amp;""),'Référentiel Articles'!$A$2:$F$634,4,FALSE),""))</f>
      </c>
      <c r="G9682" s="84">
        <f>IF($E9682="","",IFERROR(VLOOKUP(TRIM(E9682&amp;""),'Référentiel Articles'!$A$2:$F$634,5,FALSE),""))</f>
      </c>
      <c r="H9682" s="85" t="str">
        <v/>
      </c>
      <c r="I9682" s="84">
        <f>IF($E9682="","",IFERROR(VLOOKUP(TRIM(E9682&amp;""),'Référentiel Articles'!$A$2:$F$634,6,FALSE),""))</f>
      </c>
      <c r="J9682" s="90">
        <f>IF(OR($E9682="",$H9682=""),"",$H9682*$I9682)</f>
      </c>
      <c r="K9682" s="87" t="str">
        <v/>
      </c>
    </row>
    <row r="9683">
      <c r="A9683" s="74" t="str">
        <v/>
      </c>
      <c r="B9683" s="74" t="str">
        <v/>
      </c>
      <c r="C9683" s="75">
        <f>IF($E9683="","",IFERROR(VLOOKUP(TRIM(E9683&amp;""),'Référentiel Articles'!$A$2:$F$634,2,FALSE),""))</f>
      </c>
      <c r="D9683" s="75">
        <f>IF($E9683="","",IFERROR(VLOOKUP(TRIM(E9683&amp;""),'Référentiel Articles'!$A$2:$F$634,3,FALSE),""))</f>
      </c>
      <c r="E9683" s="74" t="str">
        <v/>
      </c>
      <c r="F9683" s="75">
        <f>IF($E9683="","",IFERROR(VLOOKUP(TRIM(E9683&amp;""),'Référentiel Articles'!$A$2:$F$634,4,FALSE),""))</f>
      </c>
      <c r="G9683" s="76">
        <f>IF($E9683="","",IFERROR(VLOOKUP(TRIM(E9683&amp;""),'Référentiel Articles'!$A$2:$F$634,5,FALSE),""))</f>
      </c>
      <c r="H9683" s="77" t="str">
        <v/>
      </c>
      <c r="I9683" s="76">
        <f>IF($E9683="","",IFERROR(VLOOKUP(TRIM(E9683&amp;""),'Référentiel Articles'!$A$2:$F$634,6,FALSE),""))</f>
      </c>
      <c r="J9683" s="78">
        <f>IF(OR($E9683="",$H9683=""),"",$H9683*$I9683)</f>
      </c>
      <c r="K9683" s="79" t="str">
        <v/>
      </c>
    </row>
    <row r="9684">
      <c r="A9684" s="81" t="str">
        <v/>
      </c>
      <c r="B9684" s="81" t="str">
        <v/>
      </c>
      <c r="C9684" s="83">
        <f>IF($E9684="","",IFERROR(VLOOKUP(TRIM(E9684&amp;""),'Référentiel Articles'!$A$2:$F$634,2,FALSE),""))</f>
      </c>
      <c r="D9684" s="83">
        <f>IF($E9684="","",IFERROR(VLOOKUP(TRIM(E9684&amp;""),'Référentiel Articles'!$A$2:$F$634,3,FALSE),""))</f>
      </c>
      <c r="E9684" s="81" t="str">
        <v/>
      </c>
      <c r="F9684" s="83">
        <f>IF($E9684="","",IFERROR(VLOOKUP(TRIM(E9684&amp;""),'Référentiel Articles'!$A$2:$F$634,4,FALSE),""))</f>
      </c>
      <c r="G9684" s="84">
        <f>IF($E9684="","",IFERROR(VLOOKUP(TRIM(E9684&amp;""),'Référentiel Articles'!$A$2:$F$634,5,FALSE),""))</f>
      </c>
      <c r="H9684" s="85" t="str">
        <v/>
      </c>
      <c r="I9684" s="84">
        <f>IF($E9684="","",IFERROR(VLOOKUP(TRIM(E9684&amp;""),'Référentiel Articles'!$A$2:$F$634,6,FALSE),""))</f>
      </c>
      <c r="J9684" s="90">
        <f>IF(OR($E9684="",$H9684=""),"",$H9684*$I9684)</f>
      </c>
      <c r="K9684" s="87" t="str">
        <v/>
      </c>
    </row>
    <row r="9685">
      <c r="A9685" s="74" t="str">
        <v/>
      </c>
      <c r="B9685" s="74" t="str">
        <v/>
      </c>
      <c r="C9685" s="75">
        <f>IF($E9685="","",IFERROR(VLOOKUP(TRIM(E9685&amp;""),'Référentiel Articles'!$A$2:$F$634,2,FALSE),""))</f>
      </c>
      <c r="D9685" s="75">
        <f>IF($E9685="","",IFERROR(VLOOKUP(TRIM(E9685&amp;""),'Référentiel Articles'!$A$2:$F$634,3,FALSE),""))</f>
      </c>
      <c r="E9685" s="74" t="str">
        <v/>
      </c>
      <c r="F9685" s="75">
        <f>IF($E9685="","",IFERROR(VLOOKUP(TRIM(E9685&amp;""),'Référentiel Articles'!$A$2:$F$634,4,FALSE),""))</f>
      </c>
      <c r="G9685" s="76">
        <f>IF($E9685="","",IFERROR(VLOOKUP(TRIM(E9685&amp;""),'Référentiel Articles'!$A$2:$F$634,5,FALSE),""))</f>
      </c>
      <c r="H9685" s="77" t="str">
        <v/>
      </c>
      <c r="I9685" s="76">
        <f>IF($E9685="","",IFERROR(VLOOKUP(TRIM(E9685&amp;""),'Référentiel Articles'!$A$2:$F$634,6,FALSE),""))</f>
      </c>
      <c r="J9685" s="78">
        <f>IF(OR($E9685="",$H9685=""),"",$H9685*$I9685)</f>
      </c>
      <c r="K9685" s="79" t="str">
        <v/>
      </c>
    </row>
    <row r="9686">
      <c r="A9686" s="81" t="str">
        <v/>
      </c>
      <c r="B9686" s="81" t="str">
        <v/>
      </c>
      <c r="C9686" s="83">
        <f>IF($E9686="","",IFERROR(VLOOKUP(TRIM(E9686&amp;""),'Référentiel Articles'!$A$2:$F$634,2,FALSE),""))</f>
      </c>
      <c r="D9686" s="83">
        <f>IF($E9686="","",IFERROR(VLOOKUP(TRIM(E9686&amp;""),'Référentiel Articles'!$A$2:$F$634,3,FALSE),""))</f>
      </c>
      <c r="E9686" s="81" t="str">
        <v/>
      </c>
      <c r="F9686" s="83">
        <f>IF($E9686="","",IFERROR(VLOOKUP(TRIM(E9686&amp;""),'Référentiel Articles'!$A$2:$F$634,4,FALSE),""))</f>
      </c>
      <c r="G9686" s="84">
        <f>IF($E9686="","",IFERROR(VLOOKUP(TRIM(E9686&amp;""),'Référentiel Articles'!$A$2:$F$634,5,FALSE),""))</f>
      </c>
      <c r="H9686" s="85" t="str">
        <v/>
      </c>
      <c r="I9686" s="84">
        <f>IF($E9686="","",IFERROR(VLOOKUP(TRIM(E9686&amp;""),'Référentiel Articles'!$A$2:$F$634,6,FALSE),""))</f>
      </c>
      <c r="J9686" s="90">
        <f>IF(OR($E9686="",$H9686=""),"",$H9686*$I9686)</f>
      </c>
      <c r="K9686" s="87" t="str">
        <v/>
      </c>
    </row>
    <row r="9687">
      <c r="A9687" s="74" t="str">
        <v/>
      </c>
      <c r="B9687" s="74" t="str">
        <v/>
      </c>
      <c r="C9687" s="75">
        <f>IF($E9687="","",IFERROR(VLOOKUP(TRIM(E9687&amp;""),'Référentiel Articles'!$A$2:$F$634,2,FALSE),""))</f>
      </c>
      <c r="D9687" s="75">
        <f>IF($E9687="","",IFERROR(VLOOKUP(TRIM(E9687&amp;""),'Référentiel Articles'!$A$2:$F$634,3,FALSE),""))</f>
      </c>
      <c r="E9687" s="74" t="str">
        <v/>
      </c>
      <c r="F9687" s="75">
        <f>IF($E9687="","",IFERROR(VLOOKUP(TRIM(E9687&amp;""),'Référentiel Articles'!$A$2:$F$634,4,FALSE),""))</f>
      </c>
      <c r="G9687" s="76">
        <f>IF($E9687="","",IFERROR(VLOOKUP(TRIM(E9687&amp;""),'Référentiel Articles'!$A$2:$F$634,5,FALSE),""))</f>
      </c>
      <c r="H9687" s="77" t="str">
        <v/>
      </c>
      <c r="I9687" s="76">
        <f>IF($E9687="","",IFERROR(VLOOKUP(TRIM(E9687&amp;""),'Référentiel Articles'!$A$2:$F$634,6,FALSE),""))</f>
      </c>
      <c r="J9687" s="78">
        <f>IF(OR($E9687="",$H9687=""),"",$H9687*$I9687)</f>
      </c>
      <c r="K9687" s="79" t="str">
        <v/>
      </c>
    </row>
    <row r="9688">
      <c r="A9688" s="81" t="str">
        <v/>
      </c>
      <c r="B9688" s="81" t="str">
        <v/>
      </c>
      <c r="C9688" s="83">
        <f>IF($E9688="","",IFERROR(VLOOKUP(TRIM(E9688&amp;""),'Référentiel Articles'!$A$2:$F$634,2,FALSE),""))</f>
      </c>
      <c r="D9688" s="83">
        <f>IF($E9688="","",IFERROR(VLOOKUP(TRIM(E9688&amp;""),'Référentiel Articles'!$A$2:$F$634,3,FALSE),""))</f>
      </c>
      <c r="E9688" s="81" t="str">
        <v/>
      </c>
      <c r="F9688" s="83">
        <f>IF($E9688="","",IFERROR(VLOOKUP(TRIM(E9688&amp;""),'Référentiel Articles'!$A$2:$F$634,4,FALSE),""))</f>
      </c>
      <c r="G9688" s="84">
        <f>IF($E9688="","",IFERROR(VLOOKUP(TRIM(E9688&amp;""),'Référentiel Articles'!$A$2:$F$634,5,FALSE),""))</f>
      </c>
      <c r="H9688" s="85" t="str">
        <v/>
      </c>
      <c r="I9688" s="84">
        <f>IF($E9688="","",IFERROR(VLOOKUP(TRIM(E9688&amp;""),'Référentiel Articles'!$A$2:$F$634,6,FALSE),""))</f>
      </c>
      <c r="J9688" s="90">
        <f>IF(OR($E9688="",$H9688=""),"",$H9688*$I9688)</f>
      </c>
      <c r="K9688" s="87" t="str">
        <v/>
      </c>
    </row>
    <row r="9689">
      <c r="A9689" s="74" t="str">
        <v/>
      </c>
      <c r="B9689" s="74" t="str">
        <v/>
      </c>
      <c r="C9689" s="75">
        <f>IF($E9689="","",IFERROR(VLOOKUP(TRIM(E9689&amp;""),'Référentiel Articles'!$A$2:$F$634,2,FALSE),""))</f>
      </c>
      <c r="D9689" s="75">
        <f>IF($E9689="","",IFERROR(VLOOKUP(TRIM(E9689&amp;""),'Référentiel Articles'!$A$2:$F$634,3,FALSE),""))</f>
      </c>
      <c r="E9689" s="74" t="str">
        <v/>
      </c>
      <c r="F9689" s="75">
        <f>IF($E9689="","",IFERROR(VLOOKUP(TRIM(E9689&amp;""),'Référentiel Articles'!$A$2:$F$634,4,FALSE),""))</f>
      </c>
      <c r="G9689" s="76">
        <f>IF($E9689="","",IFERROR(VLOOKUP(TRIM(E9689&amp;""),'Référentiel Articles'!$A$2:$F$634,5,FALSE),""))</f>
      </c>
      <c r="H9689" s="77" t="str">
        <v/>
      </c>
      <c r="I9689" s="76">
        <f>IF($E9689="","",IFERROR(VLOOKUP(TRIM(E9689&amp;""),'Référentiel Articles'!$A$2:$F$634,6,FALSE),""))</f>
      </c>
      <c r="J9689" s="78">
        <f>IF(OR($E9689="",$H9689=""),"",$H9689*$I9689)</f>
      </c>
      <c r="K9689" s="79" t="str">
        <v/>
      </c>
    </row>
    <row r="9690">
      <c r="A9690" s="81" t="str">
        <v/>
      </c>
      <c r="B9690" s="81" t="str">
        <v/>
      </c>
      <c r="C9690" s="83">
        <f>IF($E9690="","",IFERROR(VLOOKUP(TRIM(E9690&amp;""),'Référentiel Articles'!$A$2:$F$634,2,FALSE),""))</f>
      </c>
      <c r="D9690" s="83">
        <f>IF($E9690="","",IFERROR(VLOOKUP(TRIM(E9690&amp;""),'Référentiel Articles'!$A$2:$F$634,3,FALSE),""))</f>
      </c>
      <c r="E9690" s="81" t="str">
        <v/>
      </c>
      <c r="F9690" s="83">
        <f>IF($E9690="","",IFERROR(VLOOKUP(TRIM(E9690&amp;""),'Référentiel Articles'!$A$2:$F$634,4,FALSE),""))</f>
      </c>
      <c r="G9690" s="84">
        <f>IF($E9690="","",IFERROR(VLOOKUP(TRIM(E9690&amp;""),'Référentiel Articles'!$A$2:$F$634,5,FALSE),""))</f>
      </c>
      <c r="H9690" s="85" t="str">
        <v/>
      </c>
      <c r="I9690" s="84">
        <f>IF($E9690="","",IFERROR(VLOOKUP(TRIM(E9690&amp;""),'Référentiel Articles'!$A$2:$F$634,6,FALSE),""))</f>
      </c>
      <c r="J9690" s="90">
        <f>IF(OR($E9690="",$H9690=""),"",$H9690*$I9690)</f>
      </c>
      <c r="K9690" s="87" t="str">
        <v/>
      </c>
    </row>
    <row r="9691">
      <c r="A9691" s="74" t="str">
        <v/>
      </c>
      <c r="B9691" s="74" t="str">
        <v/>
      </c>
      <c r="C9691" s="75">
        <f>IF($E9691="","",IFERROR(VLOOKUP(TRIM(E9691&amp;""),'Référentiel Articles'!$A$2:$F$634,2,FALSE),""))</f>
      </c>
      <c r="D9691" s="75">
        <f>IF($E9691="","",IFERROR(VLOOKUP(TRIM(E9691&amp;""),'Référentiel Articles'!$A$2:$F$634,3,FALSE),""))</f>
      </c>
      <c r="E9691" s="74" t="str">
        <v/>
      </c>
      <c r="F9691" s="75">
        <f>IF($E9691="","",IFERROR(VLOOKUP(TRIM(E9691&amp;""),'Référentiel Articles'!$A$2:$F$634,4,FALSE),""))</f>
      </c>
      <c r="G9691" s="76">
        <f>IF($E9691="","",IFERROR(VLOOKUP(TRIM(E9691&amp;""),'Référentiel Articles'!$A$2:$F$634,5,FALSE),""))</f>
      </c>
      <c r="H9691" s="77" t="str">
        <v/>
      </c>
      <c r="I9691" s="76">
        <f>IF($E9691="","",IFERROR(VLOOKUP(TRIM(E9691&amp;""),'Référentiel Articles'!$A$2:$F$634,6,FALSE),""))</f>
      </c>
      <c r="J9691" s="78">
        <f>IF(OR($E9691="",$H9691=""),"",$H9691*$I9691)</f>
      </c>
      <c r="K9691" s="79" t="str">
        <v/>
      </c>
    </row>
    <row r="9692">
      <c r="A9692" s="81" t="str">
        <v/>
      </c>
      <c r="B9692" s="81" t="str">
        <v/>
      </c>
      <c r="C9692" s="83">
        <f>IF($E9692="","",IFERROR(VLOOKUP(TRIM(E9692&amp;""),'Référentiel Articles'!$A$2:$F$634,2,FALSE),""))</f>
      </c>
      <c r="D9692" s="83">
        <f>IF($E9692="","",IFERROR(VLOOKUP(TRIM(E9692&amp;""),'Référentiel Articles'!$A$2:$F$634,3,FALSE),""))</f>
      </c>
      <c r="E9692" s="81" t="str">
        <v/>
      </c>
      <c r="F9692" s="83">
        <f>IF($E9692="","",IFERROR(VLOOKUP(TRIM(E9692&amp;""),'Référentiel Articles'!$A$2:$F$634,4,FALSE),""))</f>
      </c>
      <c r="G9692" s="84">
        <f>IF($E9692="","",IFERROR(VLOOKUP(TRIM(E9692&amp;""),'Référentiel Articles'!$A$2:$F$634,5,FALSE),""))</f>
      </c>
      <c r="H9692" s="85" t="str">
        <v/>
      </c>
      <c r="I9692" s="84">
        <f>IF($E9692="","",IFERROR(VLOOKUP(TRIM(E9692&amp;""),'Référentiel Articles'!$A$2:$F$634,6,FALSE),""))</f>
      </c>
      <c r="J9692" s="90">
        <f>IF(OR($E9692="",$H9692=""),"",$H9692*$I9692)</f>
      </c>
      <c r="K9692" s="87" t="str">
        <v/>
      </c>
    </row>
    <row r="9693">
      <c r="A9693" s="74" t="str">
        <v/>
      </c>
      <c r="B9693" s="74" t="str">
        <v/>
      </c>
      <c r="C9693" s="75">
        <f>IF($E9693="","",IFERROR(VLOOKUP(TRIM(E9693&amp;""),'Référentiel Articles'!$A$2:$F$634,2,FALSE),""))</f>
      </c>
      <c r="D9693" s="75">
        <f>IF($E9693="","",IFERROR(VLOOKUP(TRIM(E9693&amp;""),'Référentiel Articles'!$A$2:$F$634,3,FALSE),""))</f>
      </c>
      <c r="E9693" s="74" t="str">
        <v/>
      </c>
      <c r="F9693" s="75">
        <f>IF($E9693="","",IFERROR(VLOOKUP(TRIM(E9693&amp;""),'Référentiel Articles'!$A$2:$F$634,4,FALSE),""))</f>
      </c>
      <c r="G9693" s="76">
        <f>IF($E9693="","",IFERROR(VLOOKUP(TRIM(E9693&amp;""),'Référentiel Articles'!$A$2:$F$634,5,FALSE),""))</f>
      </c>
      <c r="H9693" s="77" t="str">
        <v/>
      </c>
      <c r="I9693" s="76">
        <f>IF($E9693="","",IFERROR(VLOOKUP(TRIM(E9693&amp;""),'Référentiel Articles'!$A$2:$F$634,6,FALSE),""))</f>
      </c>
      <c r="J9693" s="78">
        <f>IF(OR($E9693="",$H9693=""),"",$H9693*$I9693)</f>
      </c>
      <c r="K9693" s="79" t="str">
        <v/>
      </c>
    </row>
    <row r="9694">
      <c r="A9694" s="81" t="str">
        <v/>
      </c>
      <c r="B9694" s="81" t="str">
        <v/>
      </c>
      <c r="C9694" s="83">
        <f>IF($E9694="","",IFERROR(VLOOKUP(TRIM(E9694&amp;""),'Référentiel Articles'!$A$2:$F$634,2,FALSE),""))</f>
      </c>
      <c r="D9694" s="83">
        <f>IF($E9694="","",IFERROR(VLOOKUP(TRIM(E9694&amp;""),'Référentiel Articles'!$A$2:$F$634,3,FALSE),""))</f>
      </c>
      <c r="E9694" s="81" t="str">
        <v/>
      </c>
      <c r="F9694" s="83">
        <f>IF($E9694="","",IFERROR(VLOOKUP(TRIM(E9694&amp;""),'Référentiel Articles'!$A$2:$F$634,4,FALSE),""))</f>
      </c>
      <c r="G9694" s="84">
        <f>IF($E9694="","",IFERROR(VLOOKUP(TRIM(E9694&amp;""),'Référentiel Articles'!$A$2:$F$634,5,FALSE),""))</f>
      </c>
      <c r="H9694" s="85" t="str">
        <v/>
      </c>
      <c r="I9694" s="84">
        <f>IF($E9694="","",IFERROR(VLOOKUP(TRIM(E9694&amp;""),'Référentiel Articles'!$A$2:$F$634,6,FALSE),""))</f>
      </c>
      <c r="J9694" s="90">
        <f>IF(OR($E9694="",$H9694=""),"",$H9694*$I9694)</f>
      </c>
      <c r="K9694" s="87" t="str">
        <v/>
      </c>
    </row>
    <row r="9695">
      <c r="A9695" s="74" t="str">
        <v/>
      </c>
      <c r="B9695" s="74" t="str">
        <v/>
      </c>
      <c r="C9695" s="75">
        <f>IF($E9695="","",IFERROR(VLOOKUP(TRIM(E9695&amp;""),'Référentiel Articles'!$A$2:$F$634,2,FALSE),""))</f>
      </c>
      <c r="D9695" s="75">
        <f>IF($E9695="","",IFERROR(VLOOKUP(TRIM(E9695&amp;""),'Référentiel Articles'!$A$2:$F$634,3,FALSE),""))</f>
      </c>
      <c r="E9695" s="74" t="str">
        <v/>
      </c>
      <c r="F9695" s="75">
        <f>IF($E9695="","",IFERROR(VLOOKUP(TRIM(E9695&amp;""),'Référentiel Articles'!$A$2:$F$634,4,FALSE),""))</f>
      </c>
      <c r="G9695" s="76">
        <f>IF($E9695="","",IFERROR(VLOOKUP(TRIM(E9695&amp;""),'Référentiel Articles'!$A$2:$F$634,5,FALSE),""))</f>
      </c>
      <c r="H9695" s="77" t="str">
        <v/>
      </c>
      <c r="I9695" s="76">
        <f>IF($E9695="","",IFERROR(VLOOKUP(TRIM(E9695&amp;""),'Référentiel Articles'!$A$2:$F$634,6,FALSE),""))</f>
      </c>
      <c r="J9695" s="78">
        <f>IF(OR($E9695="",$H9695=""),"",$H9695*$I9695)</f>
      </c>
      <c r="K9695" s="79" t="str">
        <v/>
      </c>
    </row>
    <row r="9696">
      <c r="A9696" s="81" t="str">
        <v/>
      </c>
      <c r="B9696" s="81" t="str">
        <v/>
      </c>
      <c r="C9696" s="83">
        <f>IF($E9696="","",IFERROR(VLOOKUP(TRIM(E9696&amp;""),'Référentiel Articles'!$A$2:$F$634,2,FALSE),""))</f>
      </c>
      <c r="D9696" s="83">
        <f>IF($E9696="","",IFERROR(VLOOKUP(TRIM(E9696&amp;""),'Référentiel Articles'!$A$2:$F$634,3,FALSE),""))</f>
      </c>
      <c r="E9696" s="81" t="str">
        <v/>
      </c>
      <c r="F9696" s="83">
        <f>IF($E9696="","",IFERROR(VLOOKUP(TRIM(E9696&amp;""),'Référentiel Articles'!$A$2:$F$634,4,FALSE),""))</f>
      </c>
      <c r="G9696" s="84">
        <f>IF($E9696="","",IFERROR(VLOOKUP(TRIM(E9696&amp;""),'Référentiel Articles'!$A$2:$F$634,5,FALSE),""))</f>
      </c>
      <c r="H9696" s="85" t="str">
        <v/>
      </c>
      <c r="I9696" s="84">
        <f>IF($E9696="","",IFERROR(VLOOKUP(TRIM(E9696&amp;""),'Référentiel Articles'!$A$2:$F$634,6,FALSE),""))</f>
      </c>
      <c r="J9696" s="90">
        <f>IF(OR($E9696="",$H9696=""),"",$H9696*$I9696)</f>
      </c>
      <c r="K9696" s="87" t="str">
        <v/>
      </c>
    </row>
    <row r="9697">
      <c r="A9697" s="74" t="str">
        <v/>
      </c>
      <c r="B9697" s="74" t="str">
        <v/>
      </c>
      <c r="C9697" s="75">
        <f>IF($E9697="","",IFERROR(VLOOKUP(TRIM(E9697&amp;""),'Référentiel Articles'!$A$2:$F$634,2,FALSE),""))</f>
      </c>
      <c r="D9697" s="75">
        <f>IF($E9697="","",IFERROR(VLOOKUP(TRIM(E9697&amp;""),'Référentiel Articles'!$A$2:$F$634,3,FALSE),""))</f>
      </c>
      <c r="E9697" s="74" t="str">
        <v/>
      </c>
      <c r="F9697" s="75">
        <f>IF($E9697="","",IFERROR(VLOOKUP(TRIM(E9697&amp;""),'Référentiel Articles'!$A$2:$F$634,4,FALSE),""))</f>
      </c>
      <c r="G9697" s="76">
        <f>IF($E9697="","",IFERROR(VLOOKUP(TRIM(E9697&amp;""),'Référentiel Articles'!$A$2:$F$634,5,FALSE),""))</f>
      </c>
      <c r="H9697" s="77" t="str">
        <v/>
      </c>
      <c r="I9697" s="76">
        <f>IF($E9697="","",IFERROR(VLOOKUP(TRIM(E9697&amp;""),'Référentiel Articles'!$A$2:$F$634,6,FALSE),""))</f>
      </c>
      <c r="J9697" s="78">
        <f>IF(OR($E9697="",$H9697=""),"",$H9697*$I9697)</f>
      </c>
      <c r="K9697" s="79" t="str">
        <v/>
      </c>
    </row>
    <row r="9698">
      <c r="A9698" s="81" t="str">
        <v/>
      </c>
      <c r="B9698" s="81" t="str">
        <v/>
      </c>
      <c r="C9698" s="83">
        <f>IF($E9698="","",IFERROR(VLOOKUP(TRIM(E9698&amp;""),'Référentiel Articles'!$A$2:$F$634,2,FALSE),""))</f>
      </c>
      <c r="D9698" s="83">
        <f>IF($E9698="","",IFERROR(VLOOKUP(TRIM(E9698&amp;""),'Référentiel Articles'!$A$2:$F$634,3,FALSE),""))</f>
      </c>
      <c r="E9698" s="81" t="str">
        <v/>
      </c>
      <c r="F9698" s="83">
        <f>IF($E9698="","",IFERROR(VLOOKUP(TRIM(E9698&amp;""),'Référentiel Articles'!$A$2:$F$634,4,FALSE),""))</f>
      </c>
      <c r="G9698" s="84">
        <f>IF($E9698="","",IFERROR(VLOOKUP(TRIM(E9698&amp;""),'Référentiel Articles'!$A$2:$F$634,5,FALSE),""))</f>
      </c>
      <c r="H9698" s="85" t="str">
        <v/>
      </c>
      <c r="I9698" s="84">
        <f>IF($E9698="","",IFERROR(VLOOKUP(TRIM(E9698&amp;""),'Référentiel Articles'!$A$2:$F$634,6,FALSE),""))</f>
      </c>
      <c r="J9698" s="90">
        <f>IF(OR($E9698="",$H9698=""),"",$H9698*$I9698)</f>
      </c>
      <c r="K9698" s="87" t="str">
        <v/>
      </c>
    </row>
    <row r="9699">
      <c r="A9699" s="74" t="str">
        <v/>
      </c>
      <c r="B9699" s="74" t="str">
        <v/>
      </c>
      <c r="C9699" s="75">
        <f>IF($E9699="","",IFERROR(VLOOKUP(TRIM(E9699&amp;""),'Référentiel Articles'!$A$2:$F$634,2,FALSE),""))</f>
      </c>
      <c r="D9699" s="75">
        <f>IF($E9699="","",IFERROR(VLOOKUP(TRIM(E9699&amp;""),'Référentiel Articles'!$A$2:$F$634,3,FALSE),""))</f>
      </c>
      <c r="E9699" s="74" t="str">
        <v/>
      </c>
      <c r="F9699" s="75">
        <f>IF($E9699="","",IFERROR(VLOOKUP(TRIM(E9699&amp;""),'Référentiel Articles'!$A$2:$F$634,4,FALSE),""))</f>
      </c>
      <c r="G9699" s="76">
        <f>IF($E9699="","",IFERROR(VLOOKUP(TRIM(E9699&amp;""),'Référentiel Articles'!$A$2:$F$634,5,FALSE),""))</f>
      </c>
      <c r="H9699" s="77" t="str">
        <v/>
      </c>
      <c r="I9699" s="76">
        <f>IF($E9699="","",IFERROR(VLOOKUP(TRIM(E9699&amp;""),'Référentiel Articles'!$A$2:$F$634,6,FALSE),""))</f>
      </c>
      <c r="J9699" s="78">
        <f>IF(OR($E9699="",$H9699=""),"",$H9699*$I9699)</f>
      </c>
      <c r="K9699" s="79" t="str">
        <v/>
      </c>
    </row>
    <row r="9700">
      <c r="A9700" s="81" t="str">
        <v/>
      </c>
      <c r="B9700" s="81" t="str">
        <v/>
      </c>
      <c r="C9700" s="83">
        <f>IF($E9700="","",IFERROR(VLOOKUP(TRIM(E9700&amp;""),'Référentiel Articles'!$A$2:$F$634,2,FALSE),""))</f>
      </c>
      <c r="D9700" s="83">
        <f>IF($E9700="","",IFERROR(VLOOKUP(TRIM(E9700&amp;""),'Référentiel Articles'!$A$2:$F$634,3,FALSE),""))</f>
      </c>
      <c r="E9700" s="81" t="str">
        <v/>
      </c>
      <c r="F9700" s="83">
        <f>IF($E9700="","",IFERROR(VLOOKUP(TRIM(E9700&amp;""),'Référentiel Articles'!$A$2:$F$634,4,FALSE),""))</f>
      </c>
      <c r="G9700" s="84">
        <f>IF($E9700="","",IFERROR(VLOOKUP(TRIM(E9700&amp;""),'Référentiel Articles'!$A$2:$F$634,5,FALSE),""))</f>
      </c>
      <c r="H9700" s="85" t="str">
        <v/>
      </c>
      <c r="I9700" s="84">
        <f>IF($E9700="","",IFERROR(VLOOKUP(TRIM(E9700&amp;""),'Référentiel Articles'!$A$2:$F$634,6,FALSE),""))</f>
      </c>
      <c r="J9700" s="90">
        <f>IF(OR($E9700="",$H9700=""),"",$H9700*$I9700)</f>
      </c>
      <c r="K9700" s="87" t="str">
        <v/>
      </c>
    </row>
    <row r="9701">
      <c r="A9701" s="74" t="str">
        <v/>
      </c>
      <c r="B9701" s="74" t="str">
        <v/>
      </c>
      <c r="C9701" s="75">
        <f>IF($E9701="","",IFERROR(VLOOKUP(TRIM(E9701&amp;""),'Référentiel Articles'!$A$2:$F$634,2,FALSE),""))</f>
      </c>
      <c r="D9701" s="75">
        <f>IF($E9701="","",IFERROR(VLOOKUP(TRIM(E9701&amp;""),'Référentiel Articles'!$A$2:$F$634,3,FALSE),""))</f>
      </c>
      <c r="E9701" s="74" t="str">
        <v/>
      </c>
      <c r="F9701" s="75">
        <f>IF($E9701="","",IFERROR(VLOOKUP(TRIM(E9701&amp;""),'Référentiel Articles'!$A$2:$F$634,4,FALSE),""))</f>
      </c>
      <c r="G9701" s="76">
        <f>IF($E9701="","",IFERROR(VLOOKUP(TRIM(E9701&amp;""),'Référentiel Articles'!$A$2:$F$634,5,FALSE),""))</f>
      </c>
      <c r="H9701" s="77" t="str">
        <v/>
      </c>
      <c r="I9701" s="76">
        <f>IF($E9701="","",IFERROR(VLOOKUP(TRIM(E9701&amp;""),'Référentiel Articles'!$A$2:$F$634,6,FALSE),""))</f>
      </c>
      <c r="J9701" s="78">
        <f>IF(OR($E9701="",$H9701=""),"",$H9701*$I9701)</f>
      </c>
      <c r="K9701" s="79" t="str">
        <v/>
      </c>
    </row>
    <row r="9702">
      <c r="A9702" s="81" t="str">
        <v/>
      </c>
      <c r="B9702" s="81" t="str">
        <v/>
      </c>
      <c r="C9702" s="83">
        <f>IF($E9702="","",IFERROR(VLOOKUP(TRIM(E9702&amp;""),'Référentiel Articles'!$A$2:$F$634,2,FALSE),""))</f>
      </c>
      <c r="D9702" s="83">
        <f>IF($E9702="","",IFERROR(VLOOKUP(TRIM(E9702&amp;""),'Référentiel Articles'!$A$2:$F$634,3,FALSE),""))</f>
      </c>
      <c r="E9702" s="81" t="str">
        <v/>
      </c>
      <c r="F9702" s="83">
        <f>IF($E9702="","",IFERROR(VLOOKUP(TRIM(E9702&amp;""),'Référentiel Articles'!$A$2:$F$634,4,FALSE),""))</f>
      </c>
      <c r="G9702" s="84">
        <f>IF($E9702="","",IFERROR(VLOOKUP(TRIM(E9702&amp;""),'Référentiel Articles'!$A$2:$F$634,5,FALSE),""))</f>
      </c>
      <c r="H9702" s="85" t="str">
        <v/>
      </c>
      <c r="I9702" s="84">
        <f>IF($E9702="","",IFERROR(VLOOKUP(TRIM(E9702&amp;""),'Référentiel Articles'!$A$2:$F$634,6,FALSE),""))</f>
      </c>
      <c r="J9702" s="90">
        <f>IF(OR($E9702="",$H9702=""),"",$H9702*$I9702)</f>
      </c>
      <c r="K9702" s="87" t="str">
        <v/>
      </c>
    </row>
    <row r="9703">
      <c r="A9703" s="74" t="str">
        <v/>
      </c>
      <c r="B9703" s="74" t="str">
        <v/>
      </c>
      <c r="C9703" s="75">
        <f>IF($E9703="","",IFERROR(VLOOKUP(TRIM(E9703&amp;""),'Référentiel Articles'!$A$2:$F$634,2,FALSE),""))</f>
      </c>
      <c r="D9703" s="75">
        <f>IF($E9703="","",IFERROR(VLOOKUP(TRIM(E9703&amp;""),'Référentiel Articles'!$A$2:$F$634,3,FALSE),""))</f>
      </c>
      <c r="E9703" s="74" t="str">
        <v/>
      </c>
      <c r="F9703" s="75">
        <f>IF($E9703="","",IFERROR(VLOOKUP(TRIM(E9703&amp;""),'Référentiel Articles'!$A$2:$F$634,4,FALSE),""))</f>
      </c>
      <c r="G9703" s="76">
        <f>IF($E9703="","",IFERROR(VLOOKUP(TRIM(E9703&amp;""),'Référentiel Articles'!$A$2:$F$634,5,FALSE),""))</f>
      </c>
      <c r="H9703" s="77" t="str">
        <v/>
      </c>
      <c r="I9703" s="76">
        <f>IF($E9703="","",IFERROR(VLOOKUP(TRIM(E9703&amp;""),'Référentiel Articles'!$A$2:$F$634,6,FALSE),""))</f>
      </c>
      <c r="J9703" s="78">
        <f>IF(OR($E9703="",$H9703=""),"",$H9703*$I9703)</f>
      </c>
      <c r="K9703" s="79" t="str">
        <v/>
      </c>
    </row>
    <row r="9704">
      <c r="A9704" s="81" t="str">
        <v/>
      </c>
      <c r="B9704" s="81" t="str">
        <v/>
      </c>
      <c r="C9704" s="83">
        <f>IF($E9704="","",IFERROR(VLOOKUP(TRIM(E9704&amp;""),'Référentiel Articles'!$A$2:$F$634,2,FALSE),""))</f>
      </c>
      <c r="D9704" s="83">
        <f>IF($E9704="","",IFERROR(VLOOKUP(TRIM(E9704&amp;""),'Référentiel Articles'!$A$2:$F$634,3,FALSE),""))</f>
      </c>
      <c r="E9704" s="81" t="str">
        <v/>
      </c>
      <c r="F9704" s="83">
        <f>IF($E9704="","",IFERROR(VLOOKUP(TRIM(E9704&amp;""),'Référentiel Articles'!$A$2:$F$634,4,FALSE),""))</f>
      </c>
      <c r="G9704" s="84">
        <f>IF($E9704="","",IFERROR(VLOOKUP(TRIM(E9704&amp;""),'Référentiel Articles'!$A$2:$F$634,5,FALSE),""))</f>
      </c>
      <c r="H9704" s="85" t="str">
        <v/>
      </c>
      <c r="I9704" s="84">
        <f>IF($E9704="","",IFERROR(VLOOKUP(TRIM(E9704&amp;""),'Référentiel Articles'!$A$2:$F$634,6,FALSE),""))</f>
      </c>
      <c r="J9704" s="90">
        <f>IF(OR($E9704="",$H9704=""),"",$H9704*$I9704)</f>
      </c>
      <c r="K9704" s="87" t="str">
        <v/>
      </c>
    </row>
    <row r="9705">
      <c r="A9705" s="74" t="str">
        <v/>
      </c>
      <c r="B9705" s="74" t="str">
        <v/>
      </c>
      <c r="C9705" s="75">
        <f>IF($E9705="","",IFERROR(VLOOKUP(TRIM(E9705&amp;""),'Référentiel Articles'!$A$2:$F$634,2,FALSE),""))</f>
      </c>
      <c r="D9705" s="75">
        <f>IF($E9705="","",IFERROR(VLOOKUP(TRIM(E9705&amp;""),'Référentiel Articles'!$A$2:$F$634,3,FALSE),""))</f>
      </c>
      <c r="E9705" s="74" t="str">
        <v/>
      </c>
      <c r="F9705" s="75">
        <f>IF($E9705="","",IFERROR(VLOOKUP(TRIM(E9705&amp;""),'Référentiel Articles'!$A$2:$F$634,4,FALSE),""))</f>
      </c>
      <c r="G9705" s="76">
        <f>IF($E9705="","",IFERROR(VLOOKUP(TRIM(E9705&amp;""),'Référentiel Articles'!$A$2:$F$634,5,FALSE),""))</f>
      </c>
      <c r="H9705" s="77" t="str">
        <v/>
      </c>
      <c r="I9705" s="76">
        <f>IF($E9705="","",IFERROR(VLOOKUP(TRIM(E9705&amp;""),'Référentiel Articles'!$A$2:$F$634,6,FALSE),""))</f>
      </c>
      <c r="J9705" s="78">
        <f>IF(OR($E9705="",$H9705=""),"",$H9705*$I9705)</f>
      </c>
      <c r="K9705" s="79" t="str">
        <v/>
      </c>
    </row>
    <row r="9706">
      <c r="A9706" s="81" t="str">
        <v/>
      </c>
      <c r="B9706" s="81" t="str">
        <v/>
      </c>
      <c r="C9706" s="83">
        <f>IF($E9706="","",IFERROR(VLOOKUP(TRIM(E9706&amp;""),'Référentiel Articles'!$A$2:$F$634,2,FALSE),""))</f>
      </c>
      <c r="D9706" s="83">
        <f>IF($E9706="","",IFERROR(VLOOKUP(TRIM(E9706&amp;""),'Référentiel Articles'!$A$2:$F$634,3,FALSE),""))</f>
      </c>
      <c r="E9706" s="81" t="str">
        <v/>
      </c>
      <c r="F9706" s="83">
        <f>IF($E9706="","",IFERROR(VLOOKUP(TRIM(E9706&amp;""),'Référentiel Articles'!$A$2:$F$634,4,FALSE),""))</f>
      </c>
      <c r="G9706" s="84">
        <f>IF($E9706="","",IFERROR(VLOOKUP(TRIM(E9706&amp;""),'Référentiel Articles'!$A$2:$F$634,5,FALSE),""))</f>
      </c>
      <c r="H9706" s="85" t="str">
        <v/>
      </c>
      <c r="I9706" s="84">
        <f>IF($E9706="","",IFERROR(VLOOKUP(TRIM(E9706&amp;""),'Référentiel Articles'!$A$2:$F$634,6,FALSE),""))</f>
      </c>
      <c r="J9706" s="90">
        <f>IF(OR($E9706="",$H9706=""),"",$H9706*$I9706)</f>
      </c>
      <c r="K9706" s="87" t="str">
        <v/>
      </c>
    </row>
    <row r="9707">
      <c r="A9707" s="74" t="str">
        <v/>
      </c>
      <c r="B9707" s="74" t="str">
        <v/>
      </c>
      <c r="C9707" s="75">
        <f>IF($E9707="","",IFERROR(VLOOKUP(TRIM(E9707&amp;""),'Référentiel Articles'!$A$2:$F$634,2,FALSE),""))</f>
      </c>
      <c r="D9707" s="75">
        <f>IF($E9707="","",IFERROR(VLOOKUP(TRIM(E9707&amp;""),'Référentiel Articles'!$A$2:$F$634,3,FALSE),""))</f>
      </c>
      <c r="E9707" s="74" t="str">
        <v/>
      </c>
      <c r="F9707" s="75">
        <f>IF($E9707="","",IFERROR(VLOOKUP(TRIM(E9707&amp;""),'Référentiel Articles'!$A$2:$F$634,4,FALSE),""))</f>
      </c>
      <c r="G9707" s="76">
        <f>IF($E9707="","",IFERROR(VLOOKUP(TRIM(E9707&amp;""),'Référentiel Articles'!$A$2:$F$634,5,FALSE),""))</f>
      </c>
      <c r="H9707" s="77" t="str">
        <v/>
      </c>
      <c r="I9707" s="76">
        <f>IF($E9707="","",IFERROR(VLOOKUP(TRIM(E9707&amp;""),'Référentiel Articles'!$A$2:$F$634,6,FALSE),""))</f>
      </c>
      <c r="J9707" s="78">
        <f>IF(OR($E9707="",$H9707=""),"",$H9707*$I9707)</f>
      </c>
      <c r="K9707" s="79" t="str">
        <v/>
      </c>
    </row>
    <row r="9708">
      <c r="A9708" s="81" t="str">
        <v/>
      </c>
      <c r="B9708" s="81" t="str">
        <v/>
      </c>
      <c r="C9708" s="83">
        <f>IF($E9708="","",IFERROR(VLOOKUP(TRIM(E9708&amp;""),'Référentiel Articles'!$A$2:$F$634,2,FALSE),""))</f>
      </c>
      <c r="D9708" s="83">
        <f>IF($E9708="","",IFERROR(VLOOKUP(TRIM(E9708&amp;""),'Référentiel Articles'!$A$2:$F$634,3,FALSE),""))</f>
      </c>
      <c r="E9708" s="81" t="str">
        <v/>
      </c>
      <c r="F9708" s="83">
        <f>IF($E9708="","",IFERROR(VLOOKUP(TRIM(E9708&amp;""),'Référentiel Articles'!$A$2:$F$634,4,FALSE),""))</f>
      </c>
      <c r="G9708" s="84">
        <f>IF($E9708="","",IFERROR(VLOOKUP(TRIM(E9708&amp;""),'Référentiel Articles'!$A$2:$F$634,5,FALSE),""))</f>
      </c>
      <c r="H9708" s="85" t="str">
        <v/>
      </c>
      <c r="I9708" s="84">
        <f>IF($E9708="","",IFERROR(VLOOKUP(TRIM(E9708&amp;""),'Référentiel Articles'!$A$2:$F$634,6,FALSE),""))</f>
      </c>
      <c r="J9708" s="90">
        <f>IF(OR($E9708="",$H9708=""),"",$H9708*$I9708)</f>
      </c>
      <c r="K9708" s="87" t="str">
        <v/>
      </c>
    </row>
    <row r="9709">
      <c r="A9709" s="74" t="str">
        <v/>
      </c>
      <c r="B9709" s="74" t="str">
        <v/>
      </c>
      <c r="C9709" s="75">
        <f>IF($E9709="","",IFERROR(VLOOKUP(TRIM(E9709&amp;""),'Référentiel Articles'!$A$2:$F$634,2,FALSE),""))</f>
      </c>
      <c r="D9709" s="75">
        <f>IF($E9709="","",IFERROR(VLOOKUP(TRIM(E9709&amp;""),'Référentiel Articles'!$A$2:$F$634,3,FALSE),""))</f>
      </c>
      <c r="E9709" s="74" t="str">
        <v/>
      </c>
      <c r="F9709" s="75">
        <f>IF($E9709="","",IFERROR(VLOOKUP(TRIM(E9709&amp;""),'Référentiel Articles'!$A$2:$F$634,4,FALSE),""))</f>
      </c>
      <c r="G9709" s="76">
        <f>IF($E9709="","",IFERROR(VLOOKUP(TRIM(E9709&amp;""),'Référentiel Articles'!$A$2:$F$634,5,FALSE),""))</f>
      </c>
      <c r="H9709" s="77" t="str">
        <v/>
      </c>
      <c r="I9709" s="76">
        <f>IF($E9709="","",IFERROR(VLOOKUP(TRIM(E9709&amp;""),'Référentiel Articles'!$A$2:$F$634,6,FALSE),""))</f>
      </c>
      <c r="J9709" s="78">
        <f>IF(OR($E9709="",$H9709=""),"",$H9709*$I9709)</f>
      </c>
      <c r="K9709" s="79" t="str">
        <v/>
      </c>
    </row>
    <row r="9710">
      <c r="A9710" s="81" t="str">
        <v/>
      </c>
      <c r="B9710" s="81" t="str">
        <v/>
      </c>
      <c r="C9710" s="83">
        <f>IF($E9710="","",IFERROR(VLOOKUP(TRIM(E9710&amp;""),'Référentiel Articles'!$A$2:$F$634,2,FALSE),""))</f>
      </c>
      <c r="D9710" s="83">
        <f>IF($E9710="","",IFERROR(VLOOKUP(TRIM(E9710&amp;""),'Référentiel Articles'!$A$2:$F$634,3,FALSE),""))</f>
      </c>
      <c r="E9710" s="81" t="str">
        <v/>
      </c>
      <c r="F9710" s="83">
        <f>IF($E9710="","",IFERROR(VLOOKUP(TRIM(E9710&amp;""),'Référentiel Articles'!$A$2:$F$634,4,FALSE),""))</f>
      </c>
      <c r="G9710" s="84">
        <f>IF($E9710="","",IFERROR(VLOOKUP(TRIM(E9710&amp;""),'Référentiel Articles'!$A$2:$F$634,5,FALSE),""))</f>
      </c>
      <c r="H9710" s="85" t="str">
        <v/>
      </c>
      <c r="I9710" s="84">
        <f>IF($E9710="","",IFERROR(VLOOKUP(TRIM(E9710&amp;""),'Référentiel Articles'!$A$2:$F$634,6,FALSE),""))</f>
      </c>
      <c r="J9710" s="90">
        <f>IF(OR($E9710="",$H9710=""),"",$H9710*$I9710)</f>
      </c>
      <c r="K9710" s="87" t="str">
        <v/>
      </c>
    </row>
    <row r="9711">
      <c r="A9711" s="74" t="str">
        <v/>
      </c>
      <c r="B9711" s="74" t="str">
        <v/>
      </c>
      <c r="C9711" s="75">
        <f>IF($E9711="","",IFERROR(VLOOKUP(TRIM(E9711&amp;""),'Référentiel Articles'!$A$2:$F$634,2,FALSE),""))</f>
      </c>
      <c r="D9711" s="75">
        <f>IF($E9711="","",IFERROR(VLOOKUP(TRIM(E9711&amp;""),'Référentiel Articles'!$A$2:$F$634,3,FALSE),""))</f>
      </c>
      <c r="E9711" s="74" t="str">
        <v/>
      </c>
      <c r="F9711" s="75">
        <f>IF($E9711="","",IFERROR(VLOOKUP(TRIM(E9711&amp;""),'Référentiel Articles'!$A$2:$F$634,4,FALSE),""))</f>
      </c>
      <c r="G9711" s="76">
        <f>IF($E9711="","",IFERROR(VLOOKUP(TRIM(E9711&amp;""),'Référentiel Articles'!$A$2:$F$634,5,FALSE),""))</f>
      </c>
      <c r="H9711" s="77" t="str">
        <v/>
      </c>
      <c r="I9711" s="76">
        <f>IF($E9711="","",IFERROR(VLOOKUP(TRIM(E9711&amp;""),'Référentiel Articles'!$A$2:$F$634,6,FALSE),""))</f>
      </c>
      <c r="J9711" s="78">
        <f>IF(OR($E9711="",$H9711=""),"",$H9711*$I9711)</f>
      </c>
      <c r="K9711" s="79" t="str">
        <v/>
      </c>
    </row>
    <row r="9712">
      <c r="A9712" s="81" t="str">
        <v/>
      </c>
      <c r="B9712" s="81" t="str">
        <v/>
      </c>
      <c r="C9712" s="83">
        <f>IF($E9712="","",IFERROR(VLOOKUP(TRIM(E9712&amp;""),'Référentiel Articles'!$A$2:$F$634,2,FALSE),""))</f>
      </c>
      <c r="D9712" s="83">
        <f>IF($E9712="","",IFERROR(VLOOKUP(TRIM(E9712&amp;""),'Référentiel Articles'!$A$2:$F$634,3,FALSE),""))</f>
      </c>
      <c r="E9712" s="81" t="str">
        <v/>
      </c>
      <c r="F9712" s="83">
        <f>IF($E9712="","",IFERROR(VLOOKUP(TRIM(E9712&amp;""),'Référentiel Articles'!$A$2:$F$634,4,FALSE),""))</f>
      </c>
      <c r="G9712" s="84">
        <f>IF($E9712="","",IFERROR(VLOOKUP(TRIM(E9712&amp;""),'Référentiel Articles'!$A$2:$F$634,5,FALSE),""))</f>
      </c>
      <c r="H9712" s="85" t="str">
        <v/>
      </c>
      <c r="I9712" s="84">
        <f>IF($E9712="","",IFERROR(VLOOKUP(TRIM(E9712&amp;""),'Référentiel Articles'!$A$2:$F$634,6,FALSE),""))</f>
      </c>
      <c r="J9712" s="90">
        <f>IF(OR($E9712="",$H9712=""),"",$H9712*$I9712)</f>
      </c>
      <c r="K9712" s="87" t="str">
        <v/>
      </c>
    </row>
    <row r="9713">
      <c r="A9713" s="74" t="str">
        <v/>
      </c>
      <c r="B9713" s="74" t="str">
        <v/>
      </c>
      <c r="C9713" s="75">
        <f>IF($E9713="","",IFERROR(VLOOKUP(TRIM(E9713&amp;""),'Référentiel Articles'!$A$2:$F$634,2,FALSE),""))</f>
      </c>
      <c r="D9713" s="75">
        <f>IF($E9713="","",IFERROR(VLOOKUP(TRIM(E9713&amp;""),'Référentiel Articles'!$A$2:$F$634,3,FALSE),""))</f>
      </c>
      <c r="E9713" s="74" t="str">
        <v/>
      </c>
      <c r="F9713" s="75">
        <f>IF($E9713="","",IFERROR(VLOOKUP(TRIM(E9713&amp;""),'Référentiel Articles'!$A$2:$F$634,4,FALSE),""))</f>
      </c>
      <c r="G9713" s="76">
        <f>IF($E9713="","",IFERROR(VLOOKUP(TRIM(E9713&amp;""),'Référentiel Articles'!$A$2:$F$634,5,FALSE),""))</f>
      </c>
      <c r="H9713" s="77" t="str">
        <v/>
      </c>
      <c r="I9713" s="76">
        <f>IF($E9713="","",IFERROR(VLOOKUP(TRIM(E9713&amp;""),'Référentiel Articles'!$A$2:$F$634,6,FALSE),""))</f>
      </c>
      <c r="J9713" s="78">
        <f>IF(OR($E9713="",$H9713=""),"",$H9713*$I9713)</f>
      </c>
      <c r="K9713" s="79" t="str">
        <v/>
      </c>
    </row>
    <row r="9714">
      <c r="A9714" s="81" t="str">
        <v/>
      </c>
      <c r="B9714" s="81" t="str">
        <v/>
      </c>
      <c r="C9714" s="83">
        <f>IF($E9714="","",IFERROR(VLOOKUP(TRIM(E9714&amp;""),'Référentiel Articles'!$A$2:$F$634,2,FALSE),""))</f>
      </c>
      <c r="D9714" s="83">
        <f>IF($E9714="","",IFERROR(VLOOKUP(TRIM(E9714&amp;""),'Référentiel Articles'!$A$2:$F$634,3,FALSE),""))</f>
      </c>
      <c r="E9714" s="81" t="str">
        <v/>
      </c>
      <c r="F9714" s="83">
        <f>IF($E9714="","",IFERROR(VLOOKUP(TRIM(E9714&amp;""),'Référentiel Articles'!$A$2:$F$634,4,FALSE),""))</f>
      </c>
      <c r="G9714" s="84">
        <f>IF($E9714="","",IFERROR(VLOOKUP(TRIM(E9714&amp;""),'Référentiel Articles'!$A$2:$F$634,5,FALSE),""))</f>
      </c>
      <c r="H9714" s="85" t="str">
        <v/>
      </c>
      <c r="I9714" s="84">
        <f>IF($E9714="","",IFERROR(VLOOKUP(TRIM(E9714&amp;""),'Référentiel Articles'!$A$2:$F$634,6,FALSE),""))</f>
      </c>
      <c r="J9714" s="90">
        <f>IF(OR($E9714="",$H9714=""),"",$H9714*$I9714)</f>
      </c>
      <c r="K9714" s="87" t="str">
        <v/>
      </c>
    </row>
    <row r="9715">
      <c r="A9715" s="74" t="str">
        <v/>
      </c>
      <c r="B9715" s="74" t="str">
        <v/>
      </c>
      <c r="C9715" s="75">
        <f>IF($E9715="","",IFERROR(VLOOKUP(TRIM(E9715&amp;""),'Référentiel Articles'!$A$2:$F$634,2,FALSE),""))</f>
      </c>
      <c r="D9715" s="75">
        <f>IF($E9715="","",IFERROR(VLOOKUP(TRIM(E9715&amp;""),'Référentiel Articles'!$A$2:$F$634,3,FALSE),""))</f>
      </c>
      <c r="E9715" s="74" t="str">
        <v/>
      </c>
      <c r="F9715" s="75">
        <f>IF($E9715="","",IFERROR(VLOOKUP(TRIM(E9715&amp;""),'Référentiel Articles'!$A$2:$F$634,4,FALSE),""))</f>
      </c>
      <c r="G9715" s="76">
        <f>IF($E9715="","",IFERROR(VLOOKUP(TRIM(E9715&amp;""),'Référentiel Articles'!$A$2:$F$634,5,FALSE),""))</f>
      </c>
      <c r="H9715" s="77" t="str">
        <v/>
      </c>
      <c r="I9715" s="76">
        <f>IF($E9715="","",IFERROR(VLOOKUP(TRIM(E9715&amp;""),'Référentiel Articles'!$A$2:$F$634,6,FALSE),""))</f>
      </c>
      <c r="J9715" s="78">
        <f>IF(OR($E9715="",$H9715=""),"",$H9715*$I9715)</f>
      </c>
      <c r="K9715" s="79" t="str">
        <v/>
      </c>
    </row>
    <row r="9716">
      <c r="A9716" s="81" t="str">
        <v/>
      </c>
      <c r="B9716" s="81" t="str">
        <v/>
      </c>
      <c r="C9716" s="83">
        <f>IF($E9716="","",IFERROR(VLOOKUP(TRIM(E9716&amp;""),'Référentiel Articles'!$A$2:$F$634,2,FALSE),""))</f>
      </c>
      <c r="D9716" s="83">
        <f>IF($E9716="","",IFERROR(VLOOKUP(TRIM(E9716&amp;""),'Référentiel Articles'!$A$2:$F$634,3,FALSE),""))</f>
      </c>
      <c r="E9716" s="81" t="str">
        <v/>
      </c>
      <c r="F9716" s="83">
        <f>IF($E9716="","",IFERROR(VLOOKUP(TRIM(E9716&amp;""),'Référentiel Articles'!$A$2:$F$634,4,FALSE),""))</f>
      </c>
      <c r="G9716" s="84">
        <f>IF($E9716="","",IFERROR(VLOOKUP(TRIM(E9716&amp;""),'Référentiel Articles'!$A$2:$F$634,5,FALSE),""))</f>
      </c>
      <c r="H9716" s="85" t="str">
        <v/>
      </c>
      <c r="I9716" s="84">
        <f>IF($E9716="","",IFERROR(VLOOKUP(TRIM(E9716&amp;""),'Référentiel Articles'!$A$2:$F$634,6,FALSE),""))</f>
      </c>
      <c r="J9716" s="90">
        <f>IF(OR($E9716="",$H9716=""),"",$H9716*$I9716)</f>
      </c>
      <c r="K9716" s="87" t="str">
        <v/>
      </c>
    </row>
    <row r="9717">
      <c r="A9717" s="74" t="str">
        <v/>
      </c>
      <c r="B9717" s="74" t="str">
        <v/>
      </c>
      <c r="C9717" s="75">
        <f>IF($E9717="","",IFERROR(VLOOKUP(TRIM(E9717&amp;""),'Référentiel Articles'!$A$2:$F$634,2,FALSE),""))</f>
      </c>
      <c r="D9717" s="75">
        <f>IF($E9717="","",IFERROR(VLOOKUP(TRIM(E9717&amp;""),'Référentiel Articles'!$A$2:$F$634,3,FALSE),""))</f>
      </c>
      <c r="E9717" s="74" t="str">
        <v/>
      </c>
      <c r="F9717" s="75">
        <f>IF($E9717="","",IFERROR(VLOOKUP(TRIM(E9717&amp;""),'Référentiel Articles'!$A$2:$F$634,4,FALSE),""))</f>
      </c>
      <c r="G9717" s="76">
        <f>IF($E9717="","",IFERROR(VLOOKUP(TRIM(E9717&amp;""),'Référentiel Articles'!$A$2:$F$634,5,FALSE),""))</f>
      </c>
      <c r="H9717" s="77" t="str">
        <v/>
      </c>
      <c r="I9717" s="76">
        <f>IF($E9717="","",IFERROR(VLOOKUP(TRIM(E9717&amp;""),'Référentiel Articles'!$A$2:$F$634,6,FALSE),""))</f>
      </c>
      <c r="J9717" s="78">
        <f>IF(OR($E9717="",$H9717=""),"",$H9717*$I9717)</f>
      </c>
      <c r="K9717" s="79" t="str">
        <v/>
      </c>
    </row>
    <row r="9718">
      <c r="A9718" s="81" t="str">
        <v/>
      </c>
      <c r="B9718" s="81" t="str">
        <v/>
      </c>
      <c r="C9718" s="83">
        <f>IF($E9718="","",IFERROR(VLOOKUP(TRIM(E9718&amp;""),'Référentiel Articles'!$A$2:$F$634,2,FALSE),""))</f>
      </c>
      <c r="D9718" s="83">
        <f>IF($E9718="","",IFERROR(VLOOKUP(TRIM(E9718&amp;""),'Référentiel Articles'!$A$2:$F$634,3,FALSE),""))</f>
      </c>
      <c r="E9718" s="81" t="str">
        <v/>
      </c>
      <c r="F9718" s="83">
        <f>IF($E9718="","",IFERROR(VLOOKUP(TRIM(E9718&amp;""),'Référentiel Articles'!$A$2:$F$634,4,FALSE),""))</f>
      </c>
      <c r="G9718" s="84">
        <f>IF($E9718="","",IFERROR(VLOOKUP(TRIM(E9718&amp;""),'Référentiel Articles'!$A$2:$F$634,5,FALSE),""))</f>
      </c>
      <c r="H9718" s="85" t="str">
        <v/>
      </c>
      <c r="I9718" s="84">
        <f>IF($E9718="","",IFERROR(VLOOKUP(TRIM(E9718&amp;""),'Référentiel Articles'!$A$2:$F$634,6,FALSE),""))</f>
      </c>
      <c r="J9718" s="90">
        <f>IF(OR($E9718="",$H9718=""),"",$H9718*$I9718)</f>
      </c>
      <c r="K9718" s="87" t="str">
        <v/>
      </c>
    </row>
    <row r="9719">
      <c r="A9719" s="74" t="str">
        <v/>
      </c>
      <c r="B9719" s="74" t="str">
        <v/>
      </c>
      <c r="C9719" s="75">
        <f>IF($E9719="","",IFERROR(VLOOKUP(TRIM(E9719&amp;""),'Référentiel Articles'!$A$2:$F$634,2,FALSE),""))</f>
      </c>
      <c r="D9719" s="75">
        <f>IF($E9719="","",IFERROR(VLOOKUP(TRIM(E9719&amp;""),'Référentiel Articles'!$A$2:$F$634,3,FALSE),""))</f>
      </c>
      <c r="E9719" s="74" t="str">
        <v/>
      </c>
      <c r="F9719" s="75">
        <f>IF($E9719="","",IFERROR(VLOOKUP(TRIM(E9719&amp;""),'Référentiel Articles'!$A$2:$F$634,4,FALSE),""))</f>
      </c>
      <c r="G9719" s="76">
        <f>IF($E9719="","",IFERROR(VLOOKUP(TRIM(E9719&amp;""),'Référentiel Articles'!$A$2:$F$634,5,FALSE),""))</f>
      </c>
      <c r="H9719" s="77" t="str">
        <v/>
      </c>
      <c r="I9719" s="76">
        <f>IF($E9719="","",IFERROR(VLOOKUP(TRIM(E9719&amp;""),'Référentiel Articles'!$A$2:$F$634,6,FALSE),""))</f>
      </c>
      <c r="J9719" s="78">
        <f>IF(OR($E9719="",$H9719=""),"",$H9719*$I9719)</f>
      </c>
      <c r="K9719" s="79" t="str">
        <v/>
      </c>
    </row>
    <row r="9720">
      <c r="A9720" s="81" t="str">
        <v/>
      </c>
      <c r="B9720" s="81" t="str">
        <v/>
      </c>
      <c r="C9720" s="83">
        <f>IF($E9720="","",IFERROR(VLOOKUP(TRIM(E9720&amp;""),'Référentiel Articles'!$A$2:$F$634,2,FALSE),""))</f>
      </c>
      <c r="D9720" s="83">
        <f>IF($E9720="","",IFERROR(VLOOKUP(TRIM(E9720&amp;""),'Référentiel Articles'!$A$2:$F$634,3,FALSE),""))</f>
      </c>
      <c r="E9720" s="81" t="str">
        <v/>
      </c>
      <c r="F9720" s="83">
        <f>IF($E9720="","",IFERROR(VLOOKUP(TRIM(E9720&amp;""),'Référentiel Articles'!$A$2:$F$634,4,FALSE),""))</f>
      </c>
      <c r="G9720" s="84">
        <f>IF($E9720="","",IFERROR(VLOOKUP(TRIM(E9720&amp;""),'Référentiel Articles'!$A$2:$F$634,5,FALSE),""))</f>
      </c>
      <c r="H9720" s="85" t="str">
        <v/>
      </c>
      <c r="I9720" s="84">
        <f>IF($E9720="","",IFERROR(VLOOKUP(TRIM(E9720&amp;""),'Référentiel Articles'!$A$2:$F$634,6,FALSE),""))</f>
      </c>
      <c r="J9720" s="90">
        <f>IF(OR($E9720="",$H9720=""),"",$H9720*$I9720)</f>
      </c>
      <c r="K9720" s="87" t="str">
        <v/>
      </c>
    </row>
    <row r="9721">
      <c r="A9721" s="74" t="str">
        <v/>
      </c>
      <c r="B9721" s="74" t="str">
        <v/>
      </c>
      <c r="C9721" s="75">
        <f>IF($E9721="","",IFERROR(VLOOKUP(TRIM(E9721&amp;""),'Référentiel Articles'!$A$2:$F$634,2,FALSE),""))</f>
      </c>
      <c r="D9721" s="75">
        <f>IF($E9721="","",IFERROR(VLOOKUP(TRIM(E9721&amp;""),'Référentiel Articles'!$A$2:$F$634,3,FALSE),""))</f>
      </c>
      <c r="E9721" s="74" t="str">
        <v/>
      </c>
      <c r="F9721" s="75">
        <f>IF($E9721="","",IFERROR(VLOOKUP(TRIM(E9721&amp;""),'Référentiel Articles'!$A$2:$F$634,4,FALSE),""))</f>
      </c>
      <c r="G9721" s="76">
        <f>IF($E9721="","",IFERROR(VLOOKUP(TRIM(E9721&amp;""),'Référentiel Articles'!$A$2:$F$634,5,FALSE),""))</f>
      </c>
      <c r="H9721" s="77" t="str">
        <v/>
      </c>
      <c r="I9721" s="76">
        <f>IF($E9721="","",IFERROR(VLOOKUP(TRIM(E9721&amp;""),'Référentiel Articles'!$A$2:$F$634,6,FALSE),""))</f>
      </c>
      <c r="J9721" s="78">
        <f>IF(OR($E9721="",$H9721=""),"",$H9721*$I9721)</f>
      </c>
      <c r="K9721" s="79" t="str">
        <v/>
      </c>
    </row>
    <row r="9722">
      <c r="A9722" s="81" t="str">
        <v/>
      </c>
      <c r="B9722" s="81" t="str">
        <v/>
      </c>
      <c r="C9722" s="83">
        <f>IF($E9722="","",IFERROR(VLOOKUP(TRIM(E9722&amp;""),'Référentiel Articles'!$A$2:$F$634,2,FALSE),""))</f>
      </c>
      <c r="D9722" s="83">
        <f>IF($E9722="","",IFERROR(VLOOKUP(TRIM(E9722&amp;""),'Référentiel Articles'!$A$2:$F$634,3,FALSE),""))</f>
      </c>
      <c r="E9722" s="81" t="str">
        <v/>
      </c>
      <c r="F9722" s="83">
        <f>IF($E9722="","",IFERROR(VLOOKUP(TRIM(E9722&amp;""),'Référentiel Articles'!$A$2:$F$634,4,FALSE),""))</f>
      </c>
      <c r="G9722" s="84">
        <f>IF($E9722="","",IFERROR(VLOOKUP(TRIM(E9722&amp;""),'Référentiel Articles'!$A$2:$F$634,5,FALSE),""))</f>
      </c>
      <c r="H9722" s="85" t="str">
        <v/>
      </c>
      <c r="I9722" s="84">
        <f>IF($E9722="","",IFERROR(VLOOKUP(TRIM(E9722&amp;""),'Référentiel Articles'!$A$2:$F$634,6,FALSE),""))</f>
      </c>
      <c r="J9722" s="90">
        <f>IF(OR($E9722="",$H9722=""),"",$H9722*$I9722)</f>
      </c>
      <c r="K9722" s="87" t="str">
        <v/>
      </c>
    </row>
    <row r="9723">
      <c r="A9723" s="74" t="str">
        <v/>
      </c>
      <c r="B9723" s="74" t="str">
        <v/>
      </c>
      <c r="C9723" s="75">
        <f>IF($E9723="","",IFERROR(VLOOKUP(TRIM(E9723&amp;""),'Référentiel Articles'!$A$2:$F$634,2,FALSE),""))</f>
      </c>
      <c r="D9723" s="75">
        <f>IF($E9723="","",IFERROR(VLOOKUP(TRIM(E9723&amp;""),'Référentiel Articles'!$A$2:$F$634,3,FALSE),""))</f>
      </c>
      <c r="E9723" s="74" t="str">
        <v/>
      </c>
      <c r="F9723" s="75">
        <f>IF($E9723="","",IFERROR(VLOOKUP(TRIM(E9723&amp;""),'Référentiel Articles'!$A$2:$F$634,4,FALSE),""))</f>
      </c>
      <c r="G9723" s="76">
        <f>IF($E9723="","",IFERROR(VLOOKUP(TRIM(E9723&amp;""),'Référentiel Articles'!$A$2:$F$634,5,FALSE),""))</f>
      </c>
      <c r="H9723" s="77" t="str">
        <v/>
      </c>
      <c r="I9723" s="76">
        <f>IF($E9723="","",IFERROR(VLOOKUP(TRIM(E9723&amp;""),'Référentiel Articles'!$A$2:$F$634,6,FALSE),""))</f>
      </c>
      <c r="J9723" s="78">
        <f>IF(OR($E9723="",$H9723=""),"",$H9723*$I9723)</f>
      </c>
      <c r="K9723" s="79" t="str">
        <v/>
      </c>
    </row>
    <row r="9724">
      <c r="A9724" s="81" t="str">
        <v/>
      </c>
      <c r="B9724" s="81" t="str">
        <v/>
      </c>
      <c r="C9724" s="83">
        <f>IF($E9724="","",IFERROR(VLOOKUP(TRIM(E9724&amp;""),'Référentiel Articles'!$A$2:$F$634,2,FALSE),""))</f>
      </c>
      <c r="D9724" s="83">
        <f>IF($E9724="","",IFERROR(VLOOKUP(TRIM(E9724&amp;""),'Référentiel Articles'!$A$2:$F$634,3,FALSE),""))</f>
      </c>
      <c r="E9724" s="81" t="str">
        <v/>
      </c>
      <c r="F9724" s="83">
        <f>IF($E9724="","",IFERROR(VLOOKUP(TRIM(E9724&amp;""),'Référentiel Articles'!$A$2:$F$634,4,FALSE),""))</f>
      </c>
      <c r="G9724" s="84">
        <f>IF($E9724="","",IFERROR(VLOOKUP(TRIM(E9724&amp;""),'Référentiel Articles'!$A$2:$F$634,5,FALSE),""))</f>
      </c>
      <c r="H9724" s="85" t="str">
        <v/>
      </c>
      <c r="I9724" s="84">
        <f>IF($E9724="","",IFERROR(VLOOKUP(TRIM(E9724&amp;""),'Référentiel Articles'!$A$2:$F$634,6,FALSE),""))</f>
      </c>
      <c r="J9724" s="90">
        <f>IF(OR($E9724="",$H9724=""),"",$H9724*$I9724)</f>
      </c>
      <c r="K9724" s="87" t="str">
        <v/>
      </c>
    </row>
    <row r="9725">
      <c r="A9725" s="74" t="str">
        <v/>
      </c>
      <c r="B9725" s="74" t="str">
        <v/>
      </c>
      <c r="C9725" s="75">
        <f>IF($E9725="","",IFERROR(VLOOKUP(TRIM(E9725&amp;""),'Référentiel Articles'!$A$2:$F$634,2,FALSE),""))</f>
      </c>
      <c r="D9725" s="75">
        <f>IF($E9725="","",IFERROR(VLOOKUP(TRIM(E9725&amp;""),'Référentiel Articles'!$A$2:$F$634,3,FALSE),""))</f>
      </c>
      <c r="E9725" s="74" t="str">
        <v/>
      </c>
      <c r="F9725" s="75">
        <f>IF($E9725="","",IFERROR(VLOOKUP(TRIM(E9725&amp;""),'Référentiel Articles'!$A$2:$F$634,4,FALSE),""))</f>
      </c>
      <c r="G9725" s="76">
        <f>IF($E9725="","",IFERROR(VLOOKUP(TRIM(E9725&amp;""),'Référentiel Articles'!$A$2:$F$634,5,FALSE),""))</f>
      </c>
      <c r="H9725" s="77" t="str">
        <v/>
      </c>
      <c r="I9725" s="76">
        <f>IF($E9725="","",IFERROR(VLOOKUP(TRIM(E9725&amp;""),'Référentiel Articles'!$A$2:$F$634,6,FALSE),""))</f>
      </c>
      <c r="J9725" s="78">
        <f>IF(OR($E9725="",$H9725=""),"",$H9725*$I9725)</f>
      </c>
      <c r="K9725" s="79" t="str">
        <v/>
      </c>
    </row>
    <row r="9726">
      <c r="A9726" s="81" t="str">
        <v/>
      </c>
      <c r="B9726" s="81" t="str">
        <v/>
      </c>
      <c r="C9726" s="83">
        <f>IF($E9726="","",IFERROR(VLOOKUP(TRIM(E9726&amp;""),'Référentiel Articles'!$A$2:$F$634,2,FALSE),""))</f>
      </c>
      <c r="D9726" s="83">
        <f>IF($E9726="","",IFERROR(VLOOKUP(TRIM(E9726&amp;""),'Référentiel Articles'!$A$2:$F$634,3,FALSE),""))</f>
      </c>
      <c r="E9726" s="81" t="str">
        <v/>
      </c>
      <c r="F9726" s="83">
        <f>IF($E9726="","",IFERROR(VLOOKUP(TRIM(E9726&amp;""),'Référentiel Articles'!$A$2:$F$634,4,FALSE),""))</f>
      </c>
      <c r="G9726" s="84">
        <f>IF($E9726="","",IFERROR(VLOOKUP(TRIM(E9726&amp;""),'Référentiel Articles'!$A$2:$F$634,5,FALSE),""))</f>
      </c>
      <c r="H9726" s="85" t="str">
        <v/>
      </c>
      <c r="I9726" s="84">
        <f>IF($E9726="","",IFERROR(VLOOKUP(TRIM(E9726&amp;""),'Référentiel Articles'!$A$2:$F$634,6,FALSE),""))</f>
      </c>
      <c r="J9726" s="90">
        <f>IF(OR($E9726="",$H9726=""),"",$H9726*$I9726)</f>
      </c>
      <c r="K9726" s="87" t="str">
        <v/>
      </c>
    </row>
    <row r="9727">
      <c r="A9727" s="74" t="str">
        <v/>
      </c>
      <c r="B9727" s="74" t="str">
        <v/>
      </c>
      <c r="C9727" s="75">
        <f>IF($E9727="","",IFERROR(VLOOKUP(TRIM(E9727&amp;""),'Référentiel Articles'!$A$2:$F$634,2,FALSE),""))</f>
      </c>
      <c r="D9727" s="75">
        <f>IF($E9727="","",IFERROR(VLOOKUP(TRIM(E9727&amp;""),'Référentiel Articles'!$A$2:$F$634,3,FALSE),""))</f>
      </c>
      <c r="E9727" s="74" t="str">
        <v/>
      </c>
      <c r="F9727" s="75">
        <f>IF($E9727="","",IFERROR(VLOOKUP(TRIM(E9727&amp;""),'Référentiel Articles'!$A$2:$F$634,4,FALSE),""))</f>
      </c>
      <c r="G9727" s="76">
        <f>IF($E9727="","",IFERROR(VLOOKUP(TRIM(E9727&amp;""),'Référentiel Articles'!$A$2:$F$634,5,FALSE),""))</f>
      </c>
      <c r="H9727" s="77" t="str">
        <v/>
      </c>
      <c r="I9727" s="76">
        <f>IF($E9727="","",IFERROR(VLOOKUP(TRIM(E9727&amp;""),'Référentiel Articles'!$A$2:$F$634,6,FALSE),""))</f>
      </c>
      <c r="J9727" s="78">
        <f>IF(OR($E9727="",$H9727=""),"",$H9727*$I9727)</f>
      </c>
      <c r="K9727" s="79" t="str">
        <v/>
      </c>
    </row>
    <row r="9728">
      <c r="A9728" s="81" t="str">
        <v/>
      </c>
      <c r="B9728" s="81" t="str">
        <v/>
      </c>
      <c r="C9728" s="83">
        <f>IF($E9728="","",IFERROR(VLOOKUP(TRIM(E9728&amp;""),'Référentiel Articles'!$A$2:$F$634,2,FALSE),""))</f>
      </c>
      <c r="D9728" s="83">
        <f>IF($E9728="","",IFERROR(VLOOKUP(TRIM(E9728&amp;""),'Référentiel Articles'!$A$2:$F$634,3,FALSE),""))</f>
      </c>
      <c r="E9728" s="81" t="str">
        <v/>
      </c>
      <c r="F9728" s="83">
        <f>IF($E9728="","",IFERROR(VLOOKUP(TRIM(E9728&amp;""),'Référentiel Articles'!$A$2:$F$634,4,FALSE),""))</f>
      </c>
      <c r="G9728" s="84">
        <f>IF($E9728="","",IFERROR(VLOOKUP(TRIM(E9728&amp;""),'Référentiel Articles'!$A$2:$F$634,5,FALSE),""))</f>
      </c>
      <c r="H9728" s="85" t="str">
        <v/>
      </c>
      <c r="I9728" s="84">
        <f>IF($E9728="","",IFERROR(VLOOKUP(TRIM(E9728&amp;""),'Référentiel Articles'!$A$2:$F$634,6,FALSE),""))</f>
      </c>
      <c r="J9728" s="90">
        <f>IF(OR($E9728="",$H9728=""),"",$H9728*$I9728)</f>
      </c>
      <c r="K9728" s="87" t="str">
        <v/>
      </c>
    </row>
    <row r="9729">
      <c r="A9729" s="74" t="str">
        <v/>
      </c>
      <c r="B9729" s="74" t="str">
        <v/>
      </c>
      <c r="C9729" s="75">
        <f>IF($E9729="","",IFERROR(VLOOKUP(TRIM(E9729&amp;""),'Référentiel Articles'!$A$2:$F$634,2,FALSE),""))</f>
      </c>
      <c r="D9729" s="75">
        <f>IF($E9729="","",IFERROR(VLOOKUP(TRIM(E9729&amp;""),'Référentiel Articles'!$A$2:$F$634,3,FALSE),""))</f>
      </c>
      <c r="E9729" s="74" t="str">
        <v/>
      </c>
      <c r="F9729" s="75">
        <f>IF($E9729="","",IFERROR(VLOOKUP(TRIM(E9729&amp;""),'Référentiel Articles'!$A$2:$F$634,4,FALSE),""))</f>
      </c>
      <c r="G9729" s="76">
        <f>IF($E9729="","",IFERROR(VLOOKUP(TRIM(E9729&amp;""),'Référentiel Articles'!$A$2:$F$634,5,FALSE),""))</f>
      </c>
      <c r="H9729" s="77" t="str">
        <v/>
      </c>
      <c r="I9729" s="76">
        <f>IF($E9729="","",IFERROR(VLOOKUP(TRIM(E9729&amp;""),'Référentiel Articles'!$A$2:$F$634,6,FALSE),""))</f>
      </c>
      <c r="J9729" s="78">
        <f>IF(OR($E9729="",$H9729=""),"",$H9729*$I9729)</f>
      </c>
      <c r="K9729" s="79" t="str">
        <v/>
      </c>
    </row>
    <row r="9730">
      <c r="A9730" s="81" t="str">
        <v/>
      </c>
      <c r="B9730" s="81" t="str">
        <v/>
      </c>
      <c r="C9730" s="83">
        <f>IF($E9730="","",IFERROR(VLOOKUP(TRIM(E9730&amp;""),'Référentiel Articles'!$A$2:$F$634,2,FALSE),""))</f>
      </c>
      <c r="D9730" s="83">
        <f>IF($E9730="","",IFERROR(VLOOKUP(TRIM(E9730&amp;""),'Référentiel Articles'!$A$2:$F$634,3,FALSE),""))</f>
      </c>
      <c r="E9730" s="81" t="str">
        <v/>
      </c>
      <c r="F9730" s="83">
        <f>IF($E9730="","",IFERROR(VLOOKUP(TRIM(E9730&amp;""),'Référentiel Articles'!$A$2:$F$634,4,FALSE),""))</f>
      </c>
      <c r="G9730" s="84">
        <f>IF($E9730="","",IFERROR(VLOOKUP(TRIM(E9730&amp;""),'Référentiel Articles'!$A$2:$F$634,5,FALSE),""))</f>
      </c>
      <c r="H9730" s="85" t="str">
        <v/>
      </c>
      <c r="I9730" s="84">
        <f>IF($E9730="","",IFERROR(VLOOKUP(TRIM(E9730&amp;""),'Référentiel Articles'!$A$2:$F$634,6,FALSE),""))</f>
      </c>
      <c r="J9730" s="90">
        <f>IF(OR($E9730="",$H9730=""),"",$H9730*$I9730)</f>
      </c>
      <c r="K9730" s="87" t="str">
        <v/>
      </c>
    </row>
    <row r="9731">
      <c r="A9731" s="74" t="str">
        <v/>
      </c>
      <c r="B9731" s="74" t="str">
        <v/>
      </c>
      <c r="C9731" s="75">
        <f>IF($E9731="","",IFERROR(VLOOKUP(TRIM(E9731&amp;""),'Référentiel Articles'!$A$2:$F$634,2,FALSE),""))</f>
      </c>
      <c r="D9731" s="75">
        <f>IF($E9731="","",IFERROR(VLOOKUP(TRIM(E9731&amp;""),'Référentiel Articles'!$A$2:$F$634,3,FALSE),""))</f>
      </c>
      <c r="E9731" s="74" t="str">
        <v/>
      </c>
      <c r="F9731" s="75">
        <f>IF($E9731="","",IFERROR(VLOOKUP(TRIM(E9731&amp;""),'Référentiel Articles'!$A$2:$F$634,4,FALSE),""))</f>
      </c>
      <c r="G9731" s="76">
        <f>IF($E9731="","",IFERROR(VLOOKUP(TRIM(E9731&amp;""),'Référentiel Articles'!$A$2:$F$634,5,FALSE),""))</f>
      </c>
      <c r="H9731" s="77" t="str">
        <v/>
      </c>
      <c r="I9731" s="76">
        <f>IF($E9731="","",IFERROR(VLOOKUP(TRIM(E9731&amp;""),'Référentiel Articles'!$A$2:$F$634,6,FALSE),""))</f>
      </c>
      <c r="J9731" s="78">
        <f>IF(OR($E9731="",$H9731=""),"",$H9731*$I9731)</f>
      </c>
      <c r="K9731" s="79" t="str">
        <v/>
      </c>
    </row>
    <row r="9732">
      <c r="A9732" s="81" t="str">
        <v/>
      </c>
      <c r="B9732" s="81" t="str">
        <v/>
      </c>
      <c r="C9732" s="83">
        <f>IF($E9732="","",IFERROR(VLOOKUP(TRIM(E9732&amp;""),'Référentiel Articles'!$A$2:$F$634,2,FALSE),""))</f>
      </c>
      <c r="D9732" s="83">
        <f>IF($E9732="","",IFERROR(VLOOKUP(TRIM(E9732&amp;""),'Référentiel Articles'!$A$2:$F$634,3,FALSE),""))</f>
      </c>
      <c r="E9732" s="81" t="str">
        <v/>
      </c>
      <c r="F9732" s="83">
        <f>IF($E9732="","",IFERROR(VLOOKUP(TRIM(E9732&amp;""),'Référentiel Articles'!$A$2:$F$634,4,FALSE),""))</f>
      </c>
      <c r="G9732" s="84">
        <f>IF($E9732="","",IFERROR(VLOOKUP(TRIM(E9732&amp;""),'Référentiel Articles'!$A$2:$F$634,5,FALSE),""))</f>
      </c>
      <c r="H9732" s="85" t="str">
        <v/>
      </c>
      <c r="I9732" s="84">
        <f>IF($E9732="","",IFERROR(VLOOKUP(TRIM(E9732&amp;""),'Référentiel Articles'!$A$2:$F$634,6,FALSE),""))</f>
      </c>
      <c r="J9732" s="90">
        <f>IF(OR($E9732="",$H9732=""),"",$H9732*$I9732)</f>
      </c>
      <c r="K9732" s="87" t="str">
        <v/>
      </c>
    </row>
    <row r="9733">
      <c r="A9733" s="74" t="str">
        <v/>
      </c>
      <c r="B9733" s="74" t="str">
        <v/>
      </c>
      <c r="C9733" s="75">
        <f>IF($E9733="","",IFERROR(VLOOKUP(TRIM(E9733&amp;""),'Référentiel Articles'!$A$2:$F$634,2,FALSE),""))</f>
      </c>
      <c r="D9733" s="75">
        <f>IF($E9733="","",IFERROR(VLOOKUP(TRIM(E9733&amp;""),'Référentiel Articles'!$A$2:$F$634,3,FALSE),""))</f>
      </c>
      <c r="E9733" s="74" t="str">
        <v/>
      </c>
      <c r="F9733" s="75">
        <f>IF($E9733="","",IFERROR(VLOOKUP(TRIM(E9733&amp;""),'Référentiel Articles'!$A$2:$F$634,4,FALSE),""))</f>
      </c>
      <c r="G9733" s="76">
        <f>IF($E9733="","",IFERROR(VLOOKUP(TRIM(E9733&amp;""),'Référentiel Articles'!$A$2:$F$634,5,FALSE),""))</f>
      </c>
      <c r="H9733" s="77" t="str">
        <v/>
      </c>
      <c r="I9733" s="76">
        <f>IF($E9733="","",IFERROR(VLOOKUP(TRIM(E9733&amp;""),'Référentiel Articles'!$A$2:$F$634,6,FALSE),""))</f>
      </c>
      <c r="J9733" s="78">
        <f>IF(OR($E9733="",$H9733=""),"",$H9733*$I9733)</f>
      </c>
      <c r="K9733" s="79" t="str">
        <v/>
      </c>
    </row>
    <row r="9734">
      <c r="A9734" s="81" t="str">
        <v/>
      </c>
      <c r="B9734" s="81" t="str">
        <v/>
      </c>
      <c r="C9734" s="83">
        <f>IF($E9734="","",IFERROR(VLOOKUP(TRIM(E9734&amp;""),'Référentiel Articles'!$A$2:$F$634,2,FALSE),""))</f>
      </c>
      <c r="D9734" s="83">
        <f>IF($E9734="","",IFERROR(VLOOKUP(TRIM(E9734&amp;""),'Référentiel Articles'!$A$2:$F$634,3,FALSE),""))</f>
      </c>
      <c r="E9734" s="81" t="str">
        <v/>
      </c>
      <c r="F9734" s="83">
        <f>IF($E9734="","",IFERROR(VLOOKUP(TRIM(E9734&amp;""),'Référentiel Articles'!$A$2:$F$634,4,FALSE),""))</f>
      </c>
      <c r="G9734" s="84">
        <f>IF($E9734="","",IFERROR(VLOOKUP(TRIM(E9734&amp;""),'Référentiel Articles'!$A$2:$F$634,5,FALSE),""))</f>
      </c>
      <c r="H9734" s="85" t="str">
        <v/>
      </c>
      <c r="I9734" s="84">
        <f>IF($E9734="","",IFERROR(VLOOKUP(TRIM(E9734&amp;""),'Référentiel Articles'!$A$2:$F$634,6,FALSE),""))</f>
      </c>
      <c r="J9734" s="90">
        <f>IF(OR($E9734="",$H9734=""),"",$H9734*$I9734)</f>
      </c>
      <c r="K9734" s="87" t="str">
        <v/>
      </c>
    </row>
    <row r="9735">
      <c r="A9735" s="74" t="str">
        <v/>
      </c>
      <c r="B9735" s="74" t="str">
        <v/>
      </c>
      <c r="C9735" s="75">
        <f>IF($E9735="","",IFERROR(VLOOKUP(TRIM(E9735&amp;""),'Référentiel Articles'!$A$2:$F$634,2,FALSE),""))</f>
      </c>
      <c r="D9735" s="75">
        <f>IF($E9735="","",IFERROR(VLOOKUP(TRIM(E9735&amp;""),'Référentiel Articles'!$A$2:$F$634,3,FALSE),""))</f>
      </c>
      <c r="E9735" s="74" t="str">
        <v/>
      </c>
      <c r="F9735" s="75">
        <f>IF($E9735="","",IFERROR(VLOOKUP(TRIM(E9735&amp;""),'Référentiel Articles'!$A$2:$F$634,4,FALSE),""))</f>
      </c>
      <c r="G9735" s="76">
        <f>IF($E9735="","",IFERROR(VLOOKUP(TRIM(E9735&amp;""),'Référentiel Articles'!$A$2:$F$634,5,FALSE),""))</f>
      </c>
      <c r="H9735" s="77" t="str">
        <v/>
      </c>
      <c r="I9735" s="76">
        <f>IF($E9735="","",IFERROR(VLOOKUP(TRIM(E9735&amp;""),'Référentiel Articles'!$A$2:$F$634,6,FALSE),""))</f>
      </c>
      <c r="J9735" s="78">
        <f>IF(OR($E9735="",$H9735=""),"",$H9735*$I9735)</f>
      </c>
      <c r="K9735" s="79" t="str">
        <v/>
      </c>
    </row>
    <row r="9736">
      <c r="A9736" s="81" t="str">
        <v/>
      </c>
      <c r="B9736" s="81" t="str">
        <v/>
      </c>
      <c r="C9736" s="83">
        <f>IF($E9736="","",IFERROR(VLOOKUP(TRIM(E9736&amp;""),'Référentiel Articles'!$A$2:$F$634,2,FALSE),""))</f>
      </c>
      <c r="D9736" s="83">
        <f>IF($E9736="","",IFERROR(VLOOKUP(TRIM(E9736&amp;""),'Référentiel Articles'!$A$2:$F$634,3,FALSE),""))</f>
      </c>
      <c r="E9736" s="81" t="str">
        <v/>
      </c>
      <c r="F9736" s="83">
        <f>IF($E9736="","",IFERROR(VLOOKUP(TRIM(E9736&amp;""),'Référentiel Articles'!$A$2:$F$634,4,FALSE),""))</f>
      </c>
      <c r="G9736" s="84">
        <f>IF($E9736="","",IFERROR(VLOOKUP(TRIM(E9736&amp;""),'Référentiel Articles'!$A$2:$F$634,5,FALSE),""))</f>
      </c>
      <c r="H9736" s="85" t="str">
        <v/>
      </c>
      <c r="I9736" s="84">
        <f>IF($E9736="","",IFERROR(VLOOKUP(TRIM(E9736&amp;""),'Référentiel Articles'!$A$2:$F$634,6,FALSE),""))</f>
      </c>
      <c r="J9736" s="90">
        <f>IF(OR($E9736="",$H9736=""),"",$H9736*$I9736)</f>
      </c>
      <c r="K9736" s="87" t="str">
        <v/>
      </c>
    </row>
    <row r="9737">
      <c r="A9737" s="74" t="str">
        <v/>
      </c>
      <c r="B9737" s="74" t="str">
        <v/>
      </c>
      <c r="C9737" s="75">
        <f>IF($E9737="","",IFERROR(VLOOKUP(TRIM(E9737&amp;""),'Référentiel Articles'!$A$2:$F$634,2,FALSE),""))</f>
      </c>
      <c r="D9737" s="75">
        <f>IF($E9737="","",IFERROR(VLOOKUP(TRIM(E9737&amp;""),'Référentiel Articles'!$A$2:$F$634,3,FALSE),""))</f>
      </c>
      <c r="E9737" s="74" t="str">
        <v/>
      </c>
      <c r="F9737" s="75">
        <f>IF($E9737="","",IFERROR(VLOOKUP(TRIM(E9737&amp;""),'Référentiel Articles'!$A$2:$F$634,4,FALSE),""))</f>
      </c>
      <c r="G9737" s="76">
        <f>IF($E9737="","",IFERROR(VLOOKUP(TRIM(E9737&amp;""),'Référentiel Articles'!$A$2:$F$634,5,FALSE),""))</f>
      </c>
      <c r="H9737" s="77" t="str">
        <v/>
      </c>
      <c r="I9737" s="76">
        <f>IF($E9737="","",IFERROR(VLOOKUP(TRIM(E9737&amp;""),'Référentiel Articles'!$A$2:$F$634,6,FALSE),""))</f>
      </c>
      <c r="J9737" s="78">
        <f>IF(OR($E9737="",$H9737=""),"",$H9737*$I9737)</f>
      </c>
      <c r="K9737" s="79" t="str">
        <v/>
      </c>
    </row>
    <row r="9738">
      <c r="A9738" s="81" t="str">
        <v/>
      </c>
      <c r="B9738" s="81" t="str">
        <v/>
      </c>
      <c r="C9738" s="83">
        <f>IF($E9738="","",IFERROR(VLOOKUP(TRIM(E9738&amp;""),'Référentiel Articles'!$A$2:$F$634,2,FALSE),""))</f>
      </c>
      <c r="D9738" s="83">
        <f>IF($E9738="","",IFERROR(VLOOKUP(TRIM(E9738&amp;""),'Référentiel Articles'!$A$2:$F$634,3,FALSE),""))</f>
      </c>
      <c r="E9738" s="81" t="str">
        <v/>
      </c>
      <c r="F9738" s="83">
        <f>IF($E9738="","",IFERROR(VLOOKUP(TRIM(E9738&amp;""),'Référentiel Articles'!$A$2:$F$634,4,FALSE),""))</f>
      </c>
      <c r="G9738" s="84">
        <f>IF($E9738="","",IFERROR(VLOOKUP(TRIM(E9738&amp;""),'Référentiel Articles'!$A$2:$F$634,5,FALSE),""))</f>
      </c>
      <c r="H9738" s="85" t="str">
        <v/>
      </c>
      <c r="I9738" s="84">
        <f>IF($E9738="","",IFERROR(VLOOKUP(TRIM(E9738&amp;""),'Référentiel Articles'!$A$2:$F$634,6,FALSE),""))</f>
      </c>
      <c r="J9738" s="90">
        <f>IF(OR($E9738="",$H9738=""),"",$H9738*$I9738)</f>
      </c>
      <c r="K9738" s="87" t="str">
        <v/>
      </c>
    </row>
    <row r="9739">
      <c r="A9739" s="74" t="str">
        <v/>
      </c>
      <c r="B9739" s="74" t="str">
        <v/>
      </c>
      <c r="C9739" s="75">
        <f>IF($E9739="","",IFERROR(VLOOKUP(TRIM(E9739&amp;""),'Référentiel Articles'!$A$2:$F$634,2,FALSE),""))</f>
      </c>
      <c r="D9739" s="75">
        <f>IF($E9739="","",IFERROR(VLOOKUP(TRIM(E9739&amp;""),'Référentiel Articles'!$A$2:$F$634,3,FALSE),""))</f>
      </c>
      <c r="E9739" s="74" t="str">
        <v/>
      </c>
      <c r="F9739" s="75">
        <f>IF($E9739="","",IFERROR(VLOOKUP(TRIM(E9739&amp;""),'Référentiel Articles'!$A$2:$F$634,4,FALSE),""))</f>
      </c>
      <c r="G9739" s="76">
        <f>IF($E9739="","",IFERROR(VLOOKUP(TRIM(E9739&amp;""),'Référentiel Articles'!$A$2:$F$634,5,FALSE),""))</f>
      </c>
      <c r="H9739" s="77" t="str">
        <v/>
      </c>
      <c r="I9739" s="76">
        <f>IF($E9739="","",IFERROR(VLOOKUP(TRIM(E9739&amp;""),'Référentiel Articles'!$A$2:$F$634,6,FALSE),""))</f>
      </c>
      <c r="J9739" s="78">
        <f>IF(OR($E9739="",$H9739=""),"",$H9739*$I9739)</f>
      </c>
      <c r="K9739" s="79" t="str">
        <v/>
      </c>
    </row>
    <row r="9740">
      <c r="A9740" s="81" t="str">
        <v/>
      </c>
      <c r="B9740" s="81" t="str">
        <v/>
      </c>
      <c r="C9740" s="83">
        <f>IF($E9740="","",IFERROR(VLOOKUP(TRIM(E9740&amp;""),'Référentiel Articles'!$A$2:$F$634,2,FALSE),""))</f>
      </c>
      <c r="D9740" s="83">
        <f>IF($E9740="","",IFERROR(VLOOKUP(TRIM(E9740&amp;""),'Référentiel Articles'!$A$2:$F$634,3,FALSE),""))</f>
      </c>
      <c r="E9740" s="81" t="str">
        <v/>
      </c>
      <c r="F9740" s="83">
        <f>IF($E9740="","",IFERROR(VLOOKUP(TRIM(E9740&amp;""),'Référentiel Articles'!$A$2:$F$634,4,FALSE),""))</f>
      </c>
      <c r="G9740" s="84">
        <f>IF($E9740="","",IFERROR(VLOOKUP(TRIM(E9740&amp;""),'Référentiel Articles'!$A$2:$F$634,5,FALSE),""))</f>
      </c>
      <c r="H9740" s="85" t="str">
        <v/>
      </c>
      <c r="I9740" s="84">
        <f>IF($E9740="","",IFERROR(VLOOKUP(TRIM(E9740&amp;""),'Référentiel Articles'!$A$2:$F$634,6,FALSE),""))</f>
      </c>
      <c r="J9740" s="90">
        <f>IF(OR($E9740="",$H9740=""),"",$H9740*$I9740)</f>
      </c>
      <c r="K9740" s="87" t="str">
        <v/>
      </c>
    </row>
    <row r="9741">
      <c r="A9741" s="74" t="str">
        <v/>
      </c>
      <c r="B9741" s="74" t="str">
        <v/>
      </c>
      <c r="C9741" s="75">
        <f>IF($E9741="","",IFERROR(VLOOKUP(TRIM(E9741&amp;""),'Référentiel Articles'!$A$2:$F$634,2,FALSE),""))</f>
      </c>
      <c r="D9741" s="75">
        <f>IF($E9741="","",IFERROR(VLOOKUP(TRIM(E9741&amp;""),'Référentiel Articles'!$A$2:$F$634,3,FALSE),""))</f>
      </c>
      <c r="E9741" s="74" t="str">
        <v/>
      </c>
      <c r="F9741" s="75">
        <f>IF($E9741="","",IFERROR(VLOOKUP(TRIM(E9741&amp;""),'Référentiel Articles'!$A$2:$F$634,4,FALSE),""))</f>
      </c>
      <c r="G9741" s="76">
        <f>IF($E9741="","",IFERROR(VLOOKUP(TRIM(E9741&amp;""),'Référentiel Articles'!$A$2:$F$634,5,FALSE),""))</f>
      </c>
      <c r="H9741" s="77" t="str">
        <v/>
      </c>
      <c r="I9741" s="76">
        <f>IF($E9741="","",IFERROR(VLOOKUP(TRIM(E9741&amp;""),'Référentiel Articles'!$A$2:$F$634,6,FALSE),""))</f>
      </c>
      <c r="J9741" s="78">
        <f>IF(OR($E9741="",$H9741=""),"",$H9741*$I9741)</f>
      </c>
      <c r="K9741" s="79" t="str">
        <v/>
      </c>
    </row>
    <row r="9742">
      <c r="A9742" s="81" t="str">
        <v/>
      </c>
      <c r="B9742" s="81" t="str">
        <v/>
      </c>
      <c r="C9742" s="83">
        <f>IF($E9742="","",IFERROR(VLOOKUP(TRIM(E9742&amp;""),'Référentiel Articles'!$A$2:$F$634,2,FALSE),""))</f>
      </c>
      <c r="D9742" s="83">
        <f>IF($E9742="","",IFERROR(VLOOKUP(TRIM(E9742&amp;""),'Référentiel Articles'!$A$2:$F$634,3,FALSE),""))</f>
      </c>
      <c r="E9742" s="81" t="str">
        <v/>
      </c>
      <c r="F9742" s="83">
        <f>IF($E9742="","",IFERROR(VLOOKUP(TRIM(E9742&amp;""),'Référentiel Articles'!$A$2:$F$634,4,FALSE),""))</f>
      </c>
      <c r="G9742" s="84">
        <f>IF($E9742="","",IFERROR(VLOOKUP(TRIM(E9742&amp;""),'Référentiel Articles'!$A$2:$F$634,5,FALSE),""))</f>
      </c>
      <c r="H9742" s="85" t="str">
        <v/>
      </c>
      <c r="I9742" s="84">
        <f>IF($E9742="","",IFERROR(VLOOKUP(TRIM(E9742&amp;""),'Référentiel Articles'!$A$2:$F$634,6,FALSE),""))</f>
      </c>
      <c r="J9742" s="90">
        <f>IF(OR($E9742="",$H9742=""),"",$H9742*$I9742)</f>
      </c>
      <c r="K9742" s="87" t="str">
        <v/>
      </c>
    </row>
    <row r="9743">
      <c r="A9743" s="74" t="str">
        <v/>
      </c>
      <c r="B9743" s="74" t="str">
        <v/>
      </c>
      <c r="C9743" s="75">
        <f>IF($E9743="","",IFERROR(VLOOKUP(TRIM(E9743&amp;""),'Référentiel Articles'!$A$2:$F$634,2,FALSE),""))</f>
      </c>
      <c r="D9743" s="75">
        <f>IF($E9743="","",IFERROR(VLOOKUP(TRIM(E9743&amp;""),'Référentiel Articles'!$A$2:$F$634,3,FALSE),""))</f>
      </c>
      <c r="E9743" s="74" t="str">
        <v/>
      </c>
      <c r="F9743" s="75">
        <f>IF($E9743="","",IFERROR(VLOOKUP(TRIM(E9743&amp;""),'Référentiel Articles'!$A$2:$F$634,4,FALSE),""))</f>
      </c>
      <c r="G9743" s="76">
        <f>IF($E9743="","",IFERROR(VLOOKUP(TRIM(E9743&amp;""),'Référentiel Articles'!$A$2:$F$634,5,FALSE),""))</f>
      </c>
      <c r="H9743" s="77" t="str">
        <v/>
      </c>
      <c r="I9743" s="76">
        <f>IF($E9743="","",IFERROR(VLOOKUP(TRIM(E9743&amp;""),'Référentiel Articles'!$A$2:$F$634,6,FALSE),""))</f>
      </c>
      <c r="J9743" s="78">
        <f>IF(OR($E9743="",$H9743=""),"",$H9743*$I9743)</f>
      </c>
      <c r="K9743" s="79" t="str">
        <v/>
      </c>
    </row>
    <row r="9744">
      <c r="A9744" s="81" t="str">
        <v/>
      </c>
      <c r="B9744" s="81" t="str">
        <v/>
      </c>
      <c r="C9744" s="83">
        <f>IF($E9744="","",IFERROR(VLOOKUP(TRIM(E9744&amp;""),'Référentiel Articles'!$A$2:$F$634,2,FALSE),""))</f>
      </c>
      <c r="D9744" s="83">
        <f>IF($E9744="","",IFERROR(VLOOKUP(TRIM(E9744&amp;""),'Référentiel Articles'!$A$2:$F$634,3,FALSE),""))</f>
      </c>
      <c r="E9744" s="81" t="str">
        <v/>
      </c>
      <c r="F9744" s="83">
        <f>IF($E9744="","",IFERROR(VLOOKUP(TRIM(E9744&amp;""),'Référentiel Articles'!$A$2:$F$634,4,FALSE),""))</f>
      </c>
      <c r="G9744" s="84">
        <f>IF($E9744="","",IFERROR(VLOOKUP(TRIM(E9744&amp;""),'Référentiel Articles'!$A$2:$F$634,5,FALSE),""))</f>
      </c>
      <c r="H9744" s="85" t="str">
        <v/>
      </c>
      <c r="I9744" s="84">
        <f>IF($E9744="","",IFERROR(VLOOKUP(TRIM(E9744&amp;""),'Référentiel Articles'!$A$2:$F$634,6,FALSE),""))</f>
      </c>
      <c r="J9744" s="90">
        <f>IF(OR($E9744="",$H9744=""),"",$H9744*$I9744)</f>
      </c>
      <c r="K9744" s="87" t="str">
        <v/>
      </c>
    </row>
    <row r="9745">
      <c r="A9745" s="74" t="str">
        <v/>
      </c>
      <c r="B9745" s="74" t="str">
        <v/>
      </c>
      <c r="C9745" s="75">
        <f>IF($E9745="","",IFERROR(VLOOKUP(TRIM(E9745&amp;""),'Référentiel Articles'!$A$2:$F$634,2,FALSE),""))</f>
      </c>
      <c r="D9745" s="75">
        <f>IF($E9745="","",IFERROR(VLOOKUP(TRIM(E9745&amp;""),'Référentiel Articles'!$A$2:$F$634,3,FALSE),""))</f>
      </c>
      <c r="E9745" s="74" t="str">
        <v/>
      </c>
      <c r="F9745" s="75">
        <f>IF($E9745="","",IFERROR(VLOOKUP(TRIM(E9745&amp;""),'Référentiel Articles'!$A$2:$F$634,4,FALSE),""))</f>
      </c>
      <c r="G9745" s="76">
        <f>IF($E9745="","",IFERROR(VLOOKUP(TRIM(E9745&amp;""),'Référentiel Articles'!$A$2:$F$634,5,FALSE),""))</f>
      </c>
      <c r="H9745" s="77" t="str">
        <v/>
      </c>
      <c r="I9745" s="76">
        <f>IF($E9745="","",IFERROR(VLOOKUP(TRIM(E9745&amp;""),'Référentiel Articles'!$A$2:$F$634,6,FALSE),""))</f>
      </c>
      <c r="J9745" s="78">
        <f>IF(OR($E9745="",$H9745=""),"",$H9745*$I9745)</f>
      </c>
      <c r="K9745" s="79" t="str">
        <v/>
      </c>
    </row>
    <row r="9746">
      <c r="A9746" s="81" t="str">
        <v/>
      </c>
      <c r="B9746" s="81" t="str">
        <v/>
      </c>
      <c r="C9746" s="83">
        <f>IF($E9746="","",IFERROR(VLOOKUP(TRIM(E9746&amp;""),'Référentiel Articles'!$A$2:$F$634,2,FALSE),""))</f>
      </c>
      <c r="D9746" s="83">
        <f>IF($E9746="","",IFERROR(VLOOKUP(TRIM(E9746&amp;""),'Référentiel Articles'!$A$2:$F$634,3,FALSE),""))</f>
      </c>
      <c r="E9746" s="81" t="str">
        <v/>
      </c>
      <c r="F9746" s="83">
        <f>IF($E9746="","",IFERROR(VLOOKUP(TRIM(E9746&amp;""),'Référentiel Articles'!$A$2:$F$634,4,FALSE),""))</f>
      </c>
      <c r="G9746" s="84">
        <f>IF($E9746="","",IFERROR(VLOOKUP(TRIM(E9746&amp;""),'Référentiel Articles'!$A$2:$F$634,5,FALSE),""))</f>
      </c>
      <c r="H9746" s="85" t="str">
        <v/>
      </c>
      <c r="I9746" s="84">
        <f>IF($E9746="","",IFERROR(VLOOKUP(TRIM(E9746&amp;""),'Référentiel Articles'!$A$2:$F$634,6,FALSE),""))</f>
      </c>
      <c r="J9746" s="90">
        <f>IF(OR($E9746="",$H9746=""),"",$H9746*$I9746)</f>
      </c>
      <c r="K9746" s="87" t="str">
        <v/>
      </c>
    </row>
    <row r="9747">
      <c r="A9747" s="74" t="str">
        <v/>
      </c>
      <c r="B9747" s="74" t="str">
        <v/>
      </c>
      <c r="C9747" s="75">
        <f>IF($E9747="","",IFERROR(VLOOKUP(TRIM(E9747&amp;""),'Référentiel Articles'!$A$2:$F$634,2,FALSE),""))</f>
      </c>
      <c r="D9747" s="75">
        <f>IF($E9747="","",IFERROR(VLOOKUP(TRIM(E9747&amp;""),'Référentiel Articles'!$A$2:$F$634,3,FALSE),""))</f>
      </c>
      <c r="E9747" s="74" t="str">
        <v/>
      </c>
      <c r="F9747" s="75">
        <f>IF($E9747="","",IFERROR(VLOOKUP(TRIM(E9747&amp;""),'Référentiel Articles'!$A$2:$F$634,4,FALSE),""))</f>
      </c>
      <c r="G9747" s="76">
        <f>IF($E9747="","",IFERROR(VLOOKUP(TRIM(E9747&amp;""),'Référentiel Articles'!$A$2:$F$634,5,FALSE),""))</f>
      </c>
      <c r="H9747" s="77" t="str">
        <v/>
      </c>
      <c r="I9747" s="76">
        <f>IF($E9747="","",IFERROR(VLOOKUP(TRIM(E9747&amp;""),'Référentiel Articles'!$A$2:$F$634,6,FALSE),""))</f>
      </c>
      <c r="J9747" s="78">
        <f>IF(OR($E9747="",$H9747=""),"",$H9747*$I9747)</f>
      </c>
      <c r="K9747" s="79" t="str">
        <v/>
      </c>
    </row>
    <row r="9748">
      <c r="A9748" s="81" t="str">
        <v/>
      </c>
      <c r="B9748" s="81" t="str">
        <v/>
      </c>
      <c r="C9748" s="83">
        <f>IF($E9748="","",IFERROR(VLOOKUP(TRIM(E9748&amp;""),'Référentiel Articles'!$A$2:$F$634,2,FALSE),""))</f>
      </c>
      <c r="D9748" s="83">
        <f>IF($E9748="","",IFERROR(VLOOKUP(TRIM(E9748&amp;""),'Référentiel Articles'!$A$2:$F$634,3,FALSE),""))</f>
      </c>
      <c r="E9748" s="81" t="str">
        <v/>
      </c>
      <c r="F9748" s="83">
        <f>IF($E9748="","",IFERROR(VLOOKUP(TRIM(E9748&amp;""),'Référentiel Articles'!$A$2:$F$634,4,FALSE),""))</f>
      </c>
      <c r="G9748" s="84">
        <f>IF($E9748="","",IFERROR(VLOOKUP(TRIM(E9748&amp;""),'Référentiel Articles'!$A$2:$F$634,5,FALSE),""))</f>
      </c>
      <c r="H9748" s="85" t="str">
        <v/>
      </c>
      <c r="I9748" s="84">
        <f>IF($E9748="","",IFERROR(VLOOKUP(TRIM(E9748&amp;""),'Référentiel Articles'!$A$2:$F$634,6,FALSE),""))</f>
      </c>
      <c r="J9748" s="90">
        <f>IF(OR($E9748="",$H9748=""),"",$H9748*$I9748)</f>
      </c>
      <c r="K9748" s="87" t="str">
        <v/>
      </c>
    </row>
    <row r="9749">
      <c r="A9749" s="74" t="str">
        <v/>
      </c>
      <c r="B9749" s="74" t="str">
        <v/>
      </c>
      <c r="C9749" s="75">
        <f>IF($E9749="","",IFERROR(VLOOKUP(TRIM(E9749&amp;""),'Référentiel Articles'!$A$2:$F$634,2,FALSE),""))</f>
      </c>
      <c r="D9749" s="75">
        <f>IF($E9749="","",IFERROR(VLOOKUP(TRIM(E9749&amp;""),'Référentiel Articles'!$A$2:$F$634,3,FALSE),""))</f>
      </c>
      <c r="E9749" s="74" t="str">
        <v/>
      </c>
      <c r="F9749" s="75">
        <f>IF($E9749="","",IFERROR(VLOOKUP(TRIM(E9749&amp;""),'Référentiel Articles'!$A$2:$F$634,4,FALSE),""))</f>
      </c>
      <c r="G9749" s="76">
        <f>IF($E9749="","",IFERROR(VLOOKUP(TRIM(E9749&amp;""),'Référentiel Articles'!$A$2:$F$634,5,FALSE),""))</f>
      </c>
      <c r="H9749" s="77" t="str">
        <v/>
      </c>
      <c r="I9749" s="76">
        <f>IF($E9749="","",IFERROR(VLOOKUP(TRIM(E9749&amp;""),'Référentiel Articles'!$A$2:$F$634,6,FALSE),""))</f>
      </c>
      <c r="J9749" s="78">
        <f>IF(OR($E9749="",$H9749=""),"",$H9749*$I9749)</f>
      </c>
      <c r="K9749" s="79" t="str">
        <v/>
      </c>
    </row>
    <row r="9750">
      <c r="A9750" s="81" t="str">
        <v/>
      </c>
      <c r="B9750" s="81" t="str">
        <v/>
      </c>
      <c r="C9750" s="83">
        <f>IF($E9750="","",IFERROR(VLOOKUP(TRIM(E9750&amp;""),'Référentiel Articles'!$A$2:$F$634,2,FALSE),""))</f>
      </c>
      <c r="D9750" s="83">
        <f>IF($E9750="","",IFERROR(VLOOKUP(TRIM(E9750&amp;""),'Référentiel Articles'!$A$2:$F$634,3,FALSE),""))</f>
      </c>
      <c r="E9750" s="81" t="str">
        <v/>
      </c>
      <c r="F9750" s="83">
        <f>IF($E9750="","",IFERROR(VLOOKUP(TRIM(E9750&amp;""),'Référentiel Articles'!$A$2:$F$634,4,FALSE),""))</f>
      </c>
      <c r="G9750" s="84">
        <f>IF($E9750="","",IFERROR(VLOOKUP(TRIM(E9750&amp;""),'Référentiel Articles'!$A$2:$F$634,5,FALSE),""))</f>
      </c>
      <c r="H9750" s="85" t="str">
        <v/>
      </c>
      <c r="I9750" s="84">
        <f>IF($E9750="","",IFERROR(VLOOKUP(TRIM(E9750&amp;""),'Référentiel Articles'!$A$2:$F$634,6,FALSE),""))</f>
      </c>
      <c r="J9750" s="90">
        <f>IF(OR($E9750="",$H9750=""),"",$H9750*$I9750)</f>
      </c>
      <c r="K9750" s="87" t="str">
        <v/>
      </c>
    </row>
    <row r="9751">
      <c r="A9751" s="74" t="str">
        <v/>
      </c>
      <c r="B9751" s="74" t="str">
        <v/>
      </c>
      <c r="C9751" s="75">
        <f>IF($E9751="","",IFERROR(VLOOKUP(TRIM(E9751&amp;""),'Référentiel Articles'!$A$2:$F$634,2,FALSE),""))</f>
      </c>
      <c r="D9751" s="75">
        <f>IF($E9751="","",IFERROR(VLOOKUP(TRIM(E9751&amp;""),'Référentiel Articles'!$A$2:$F$634,3,FALSE),""))</f>
      </c>
      <c r="E9751" s="74" t="str">
        <v/>
      </c>
      <c r="F9751" s="75">
        <f>IF($E9751="","",IFERROR(VLOOKUP(TRIM(E9751&amp;""),'Référentiel Articles'!$A$2:$F$634,4,FALSE),""))</f>
      </c>
      <c r="G9751" s="76">
        <f>IF($E9751="","",IFERROR(VLOOKUP(TRIM(E9751&amp;""),'Référentiel Articles'!$A$2:$F$634,5,FALSE),""))</f>
      </c>
      <c r="H9751" s="77" t="str">
        <v/>
      </c>
      <c r="I9751" s="76">
        <f>IF($E9751="","",IFERROR(VLOOKUP(TRIM(E9751&amp;""),'Référentiel Articles'!$A$2:$F$634,6,FALSE),""))</f>
      </c>
      <c r="J9751" s="78">
        <f>IF(OR($E9751="",$H9751=""),"",$H9751*$I9751)</f>
      </c>
      <c r="K9751" s="79" t="str">
        <v/>
      </c>
    </row>
    <row r="9752">
      <c r="A9752" s="81" t="str">
        <v/>
      </c>
      <c r="B9752" s="81" t="str">
        <v/>
      </c>
      <c r="C9752" s="83">
        <f>IF($E9752="","",IFERROR(VLOOKUP(TRIM(E9752&amp;""),'Référentiel Articles'!$A$2:$F$634,2,FALSE),""))</f>
      </c>
      <c r="D9752" s="83">
        <f>IF($E9752="","",IFERROR(VLOOKUP(TRIM(E9752&amp;""),'Référentiel Articles'!$A$2:$F$634,3,FALSE),""))</f>
      </c>
      <c r="E9752" s="81" t="str">
        <v/>
      </c>
      <c r="F9752" s="83">
        <f>IF($E9752="","",IFERROR(VLOOKUP(TRIM(E9752&amp;""),'Référentiel Articles'!$A$2:$F$634,4,FALSE),""))</f>
      </c>
      <c r="G9752" s="84">
        <f>IF($E9752="","",IFERROR(VLOOKUP(TRIM(E9752&amp;""),'Référentiel Articles'!$A$2:$F$634,5,FALSE),""))</f>
      </c>
      <c r="H9752" s="85" t="str">
        <v/>
      </c>
      <c r="I9752" s="84">
        <f>IF($E9752="","",IFERROR(VLOOKUP(TRIM(E9752&amp;""),'Référentiel Articles'!$A$2:$F$634,6,FALSE),""))</f>
      </c>
      <c r="J9752" s="90">
        <f>IF(OR($E9752="",$H9752=""),"",$H9752*$I9752)</f>
      </c>
      <c r="K9752" s="87" t="str">
        <v/>
      </c>
    </row>
    <row r="9753">
      <c r="A9753" s="74" t="str">
        <v/>
      </c>
      <c r="B9753" s="74" t="str">
        <v/>
      </c>
      <c r="C9753" s="75">
        <f>IF($E9753="","",IFERROR(VLOOKUP(TRIM(E9753&amp;""),'Référentiel Articles'!$A$2:$F$634,2,FALSE),""))</f>
      </c>
      <c r="D9753" s="75">
        <f>IF($E9753="","",IFERROR(VLOOKUP(TRIM(E9753&amp;""),'Référentiel Articles'!$A$2:$F$634,3,FALSE),""))</f>
      </c>
      <c r="E9753" s="74" t="str">
        <v/>
      </c>
      <c r="F9753" s="75">
        <f>IF($E9753="","",IFERROR(VLOOKUP(TRIM(E9753&amp;""),'Référentiel Articles'!$A$2:$F$634,4,FALSE),""))</f>
      </c>
      <c r="G9753" s="76">
        <f>IF($E9753="","",IFERROR(VLOOKUP(TRIM(E9753&amp;""),'Référentiel Articles'!$A$2:$F$634,5,FALSE),""))</f>
      </c>
      <c r="H9753" s="77" t="str">
        <v/>
      </c>
      <c r="I9753" s="76">
        <f>IF($E9753="","",IFERROR(VLOOKUP(TRIM(E9753&amp;""),'Référentiel Articles'!$A$2:$F$634,6,FALSE),""))</f>
      </c>
      <c r="J9753" s="78">
        <f>IF(OR($E9753="",$H9753=""),"",$H9753*$I9753)</f>
      </c>
      <c r="K9753" s="79" t="str">
        <v/>
      </c>
    </row>
    <row r="9754">
      <c r="A9754" s="81" t="str">
        <v/>
      </c>
      <c r="B9754" s="81" t="str">
        <v/>
      </c>
      <c r="C9754" s="83">
        <f>IF($E9754="","",IFERROR(VLOOKUP(TRIM(E9754&amp;""),'Référentiel Articles'!$A$2:$F$634,2,FALSE),""))</f>
      </c>
      <c r="D9754" s="83">
        <f>IF($E9754="","",IFERROR(VLOOKUP(TRIM(E9754&amp;""),'Référentiel Articles'!$A$2:$F$634,3,FALSE),""))</f>
      </c>
      <c r="E9754" s="81" t="str">
        <v/>
      </c>
      <c r="F9754" s="83">
        <f>IF($E9754="","",IFERROR(VLOOKUP(TRIM(E9754&amp;""),'Référentiel Articles'!$A$2:$F$634,4,FALSE),""))</f>
      </c>
      <c r="G9754" s="84">
        <f>IF($E9754="","",IFERROR(VLOOKUP(TRIM(E9754&amp;""),'Référentiel Articles'!$A$2:$F$634,5,FALSE),""))</f>
      </c>
      <c r="H9754" s="85" t="str">
        <v/>
      </c>
      <c r="I9754" s="84">
        <f>IF($E9754="","",IFERROR(VLOOKUP(TRIM(E9754&amp;""),'Référentiel Articles'!$A$2:$F$634,6,FALSE),""))</f>
      </c>
      <c r="J9754" s="90">
        <f>IF(OR($E9754="",$H9754=""),"",$H9754*$I9754)</f>
      </c>
      <c r="K9754" s="87" t="str">
        <v/>
      </c>
    </row>
    <row r="9755">
      <c r="A9755" s="74" t="str">
        <v/>
      </c>
      <c r="B9755" s="74" t="str">
        <v/>
      </c>
      <c r="C9755" s="75">
        <f>IF($E9755="","",IFERROR(VLOOKUP(TRIM(E9755&amp;""),'Référentiel Articles'!$A$2:$F$634,2,FALSE),""))</f>
      </c>
      <c r="D9755" s="75">
        <f>IF($E9755="","",IFERROR(VLOOKUP(TRIM(E9755&amp;""),'Référentiel Articles'!$A$2:$F$634,3,FALSE),""))</f>
      </c>
      <c r="E9755" s="74" t="str">
        <v/>
      </c>
      <c r="F9755" s="75">
        <f>IF($E9755="","",IFERROR(VLOOKUP(TRIM(E9755&amp;""),'Référentiel Articles'!$A$2:$F$634,4,FALSE),""))</f>
      </c>
      <c r="G9755" s="76">
        <f>IF($E9755="","",IFERROR(VLOOKUP(TRIM(E9755&amp;""),'Référentiel Articles'!$A$2:$F$634,5,FALSE),""))</f>
      </c>
      <c r="H9755" s="77" t="str">
        <v/>
      </c>
      <c r="I9755" s="76">
        <f>IF($E9755="","",IFERROR(VLOOKUP(TRIM(E9755&amp;""),'Référentiel Articles'!$A$2:$F$634,6,FALSE),""))</f>
      </c>
      <c r="J9755" s="78">
        <f>IF(OR($E9755="",$H9755=""),"",$H9755*$I9755)</f>
      </c>
      <c r="K9755" s="79" t="str">
        <v/>
      </c>
    </row>
    <row r="9756">
      <c r="A9756" s="81" t="str">
        <v/>
      </c>
      <c r="B9756" s="81" t="str">
        <v/>
      </c>
      <c r="C9756" s="83">
        <f>IF($E9756="","",IFERROR(VLOOKUP(TRIM(E9756&amp;""),'Référentiel Articles'!$A$2:$F$634,2,FALSE),""))</f>
      </c>
      <c r="D9756" s="83">
        <f>IF($E9756="","",IFERROR(VLOOKUP(TRIM(E9756&amp;""),'Référentiel Articles'!$A$2:$F$634,3,FALSE),""))</f>
      </c>
      <c r="E9756" s="81" t="str">
        <v/>
      </c>
      <c r="F9756" s="83">
        <f>IF($E9756="","",IFERROR(VLOOKUP(TRIM(E9756&amp;""),'Référentiel Articles'!$A$2:$F$634,4,FALSE),""))</f>
      </c>
      <c r="G9756" s="84">
        <f>IF($E9756="","",IFERROR(VLOOKUP(TRIM(E9756&amp;""),'Référentiel Articles'!$A$2:$F$634,5,FALSE),""))</f>
      </c>
      <c r="H9756" s="85" t="str">
        <v/>
      </c>
      <c r="I9756" s="84">
        <f>IF($E9756="","",IFERROR(VLOOKUP(TRIM(E9756&amp;""),'Référentiel Articles'!$A$2:$F$634,6,FALSE),""))</f>
      </c>
      <c r="J9756" s="90">
        <f>IF(OR($E9756="",$H9756=""),"",$H9756*$I9756)</f>
      </c>
      <c r="K9756" s="87" t="str">
        <v/>
      </c>
    </row>
    <row r="9757">
      <c r="A9757" s="74" t="str">
        <v/>
      </c>
      <c r="B9757" s="74" t="str">
        <v/>
      </c>
      <c r="C9757" s="75">
        <f>IF($E9757="","",IFERROR(VLOOKUP(TRIM(E9757&amp;""),'Référentiel Articles'!$A$2:$F$634,2,FALSE),""))</f>
      </c>
      <c r="D9757" s="75">
        <f>IF($E9757="","",IFERROR(VLOOKUP(TRIM(E9757&amp;""),'Référentiel Articles'!$A$2:$F$634,3,FALSE),""))</f>
      </c>
      <c r="E9757" s="74" t="str">
        <v/>
      </c>
      <c r="F9757" s="75">
        <f>IF($E9757="","",IFERROR(VLOOKUP(TRIM(E9757&amp;""),'Référentiel Articles'!$A$2:$F$634,4,FALSE),""))</f>
      </c>
      <c r="G9757" s="76">
        <f>IF($E9757="","",IFERROR(VLOOKUP(TRIM(E9757&amp;""),'Référentiel Articles'!$A$2:$F$634,5,FALSE),""))</f>
      </c>
      <c r="H9757" s="77" t="str">
        <v/>
      </c>
      <c r="I9757" s="76">
        <f>IF($E9757="","",IFERROR(VLOOKUP(TRIM(E9757&amp;""),'Référentiel Articles'!$A$2:$F$634,6,FALSE),""))</f>
      </c>
      <c r="J9757" s="78">
        <f>IF(OR($E9757="",$H9757=""),"",$H9757*$I9757)</f>
      </c>
      <c r="K9757" s="79" t="str">
        <v/>
      </c>
    </row>
    <row r="9758">
      <c r="A9758" s="81" t="str">
        <v/>
      </c>
      <c r="B9758" s="81" t="str">
        <v/>
      </c>
      <c r="C9758" s="83">
        <f>IF($E9758="","",IFERROR(VLOOKUP(TRIM(E9758&amp;""),'Référentiel Articles'!$A$2:$F$634,2,FALSE),""))</f>
      </c>
      <c r="D9758" s="83">
        <f>IF($E9758="","",IFERROR(VLOOKUP(TRIM(E9758&amp;""),'Référentiel Articles'!$A$2:$F$634,3,FALSE),""))</f>
      </c>
      <c r="E9758" s="81" t="str">
        <v/>
      </c>
      <c r="F9758" s="83">
        <f>IF($E9758="","",IFERROR(VLOOKUP(TRIM(E9758&amp;""),'Référentiel Articles'!$A$2:$F$634,4,FALSE),""))</f>
      </c>
      <c r="G9758" s="84">
        <f>IF($E9758="","",IFERROR(VLOOKUP(TRIM(E9758&amp;""),'Référentiel Articles'!$A$2:$F$634,5,FALSE),""))</f>
      </c>
      <c r="H9758" s="85" t="str">
        <v/>
      </c>
      <c r="I9758" s="84">
        <f>IF($E9758="","",IFERROR(VLOOKUP(TRIM(E9758&amp;""),'Référentiel Articles'!$A$2:$F$634,6,FALSE),""))</f>
      </c>
      <c r="J9758" s="90">
        <f>IF(OR($E9758="",$H9758=""),"",$H9758*$I9758)</f>
      </c>
      <c r="K9758" s="87" t="str">
        <v/>
      </c>
    </row>
    <row r="9759">
      <c r="A9759" s="74" t="str">
        <v/>
      </c>
      <c r="B9759" s="74" t="str">
        <v/>
      </c>
      <c r="C9759" s="75">
        <f>IF($E9759="","",IFERROR(VLOOKUP(TRIM(E9759&amp;""),'Référentiel Articles'!$A$2:$F$634,2,FALSE),""))</f>
      </c>
      <c r="D9759" s="75">
        <f>IF($E9759="","",IFERROR(VLOOKUP(TRIM(E9759&amp;""),'Référentiel Articles'!$A$2:$F$634,3,FALSE),""))</f>
      </c>
      <c r="E9759" s="74" t="str">
        <v/>
      </c>
      <c r="F9759" s="75">
        <f>IF($E9759="","",IFERROR(VLOOKUP(TRIM(E9759&amp;""),'Référentiel Articles'!$A$2:$F$634,4,FALSE),""))</f>
      </c>
      <c r="G9759" s="76">
        <f>IF($E9759="","",IFERROR(VLOOKUP(TRIM(E9759&amp;""),'Référentiel Articles'!$A$2:$F$634,5,FALSE),""))</f>
      </c>
      <c r="H9759" s="77" t="str">
        <v/>
      </c>
      <c r="I9759" s="76">
        <f>IF($E9759="","",IFERROR(VLOOKUP(TRIM(E9759&amp;""),'Référentiel Articles'!$A$2:$F$634,6,FALSE),""))</f>
      </c>
      <c r="J9759" s="78">
        <f>IF(OR($E9759="",$H9759=""),"",$H9759*$I9759)</f>
      </c>
      <c r="K9759" s="79" t="str">
        <v/>
      </c>
    </row>
    <row r="9760">
      <c r="A9760" s="81" t="str">
        <v/>
      </c>
      <c r="B9760" s="81" t="str">
        <v/>
      </c>
      <c r="C9760" s="83">
        <f>IF($E9760="","",IFERROR(VLOOKUP(TRIM(E9760&amp;""),'Référentiel Articles'!$A$2:$F$634,2,FALSE),""))</f>
      </c>
      <c r="D9760" s="83">
        <f>IF($E9760="","",IFERROR(VLOOKUP(TRIM(E9760&amp;""),'Référentiel Articles'!$A$2:$F$634,3,FALSE),""))</f>
      </c>
      <c r="E9760" s="81" t="str">
        <v/>
      </c>
      <c r="F9760" s="83">
        <f>IF($E9760="","",IFERROR(VLOOKUP(TRIM(E9760&amp;""),'Référentiel Articles'!$A$2:$F$634,4,FALSE),""))</f>
      </c>
      <c r="G9760" s="84">
        <f>IF($E9760="","",IFERROR(VLOOKUP(TRIM(E9760&amp;""),'Référentiel Articles'!$A$2:$F$634,5,FALSE),""))</f>
      </c>
      <c r="H9760" s="85" t="str">
        <v/>
      </c>
      <c r="I9760" s="84">
        <f>IF($E9760="","",IFERROR(VLOOKUP(TRIM(E9760&amp;""),'Référentiel Articles'!$A$2:$F$634,6,FALSE),""))</f>
      </c>
      <c r="J9760" s="90">
        <f>IF(OR($E9760="",$H9760=""),"",$H9760*$I9760)</f>
      </c>
      <c r="K9760" s="87" t="str">
        <v/>
      </c>
    </row>
    <row r="9761">
      <c r="A9761" s="74" t="str">
        <v/>
      </c>
      <c r="B9761" s="74" t="str">
        <v/>
      </c>
      <c r="C9761" s="75">
        <f>IF($E9761="","",IFERROR(VLOOKUP(TRIM(E9761&amp;""),'Référentiel Articles'!$A$2:$F$634,2,FALSE),""))</f>
      </c>
      <c r="D9761" s="75">
        <f>IF($E9761="","",IFERROR(VLOOKUP(TRIM(E9761&amp;""),'Référentiel Articles'!$A$2:$F$634,3,FALSE),""))</f>
      </c>
      <c r="E9761" s="74" t="str">
        <v/>
      </c>
      <c r="F9761" s="75">
        <f>IF($E9761="","",IFERROR(VLOOKUP(TRIM(E9761&amp;""),'Référentiel Articles'!$A$2:$F$634,4,FALSE),""))</f>
      </c>
      <c r="G9761" s="76">
        <f>IF($E9761="","",IFERROR(VLOOKUP(TRIM(E9761&amp;""),'Référentiel Articles'!$A$2:$F$634,5,FALSE),""))</f>
      </c>
      <c r="H9761" s="77" t="str">
        <v/>
      </c>
      <c r="I9761" s="76">
        <f>IF($E9761="","",IFERROR(VLOOKUP(TRIM(E9761&amp;""),'Référentiel Articles'!$A$2:$F$634,6,FALSE),""))</f>
      </c>
      <c r="J9761" s="78">
        <f>IF(OR($E9761="",$H9761=""),"",$H9761*$I9761)</f>
      </c>
      <c r="K9761" s="79" t="str">
        <v/>
      </c>
    </row>
    <row r="9762">
      <c r="A9762" s="81" t="str">
        <v/>
      </c>
      <c r="B9762" s="81" t="str">
        <v/>
      </c>
      <c r="C9762" s="83">
        <f>IF($E9762="","",IFERROR(VLOOKUP(TRIM(E9762&amp;""),'Référentiel Articles'!$A$2:$F$634,2,FALSE),""))</f>
      </c>
      <c r="D9762" s="83">
        <f>IF($E9762="","",IFERROR(VLOOKUP(TRIM(E9762&amp;""),'Référentiel Articles'!$A$2:$F$634,3,FALSE),""))</f>
      </c>
      <c r="E9762" s="81" t="str">
        <v/>
      </c>
      <c r="F9762" s="83">
        <f>IF($E9762="","",IFERROR(VLOOKUP(TRIM(E9762&amp;""),'Référentiel Articles'!$A$2:$F$634,4,FALSE),""))</f>
      </c>
      <c r="G9762" s="84">
        <f>IF($E9762="","",IFERROR(VLOOKUP(TRIM(E9762&amp;""),'Référentiel Articles'!$A$2:$F$634,5,FALSE),""))</f>
      </c>
      <c r="H9762" s="85" t="str">
        <v/>
      </c>
      <c r="I9762" s="84">
        <f>IF($E9762="","",IFERROR(VLOOKUP(TRIM(E9762&amp;""),'Référentiel Articles'!$A$2:$F$634,6,FALSE),""))</f>
      </c>
      <c r="J9762" s="90">
        <f>IF(OR($E9762="",$H9762=""),"",$H9762*$I9762)</f>
      </c>
      <c r="K9762" s="87" t="str">
        <v/>
      </c>
    </row>
    <row r="9763">
      <c r="A9763" s="74" t="str">
        <v/>
      </c>
      <c r="B9763" s="74" t="str">
        <v/>
      </c>
      <c r="C9763" s="75">
        <f>IF($E9763="","",IFERROR(VLOOKUP(TRIM(E9763&amp;""),'Référentiel Articles'!$A$2:$F$634,2,FALSE),""))</f>
      </c>
      <c r="D9763" s="75">
        <f>IF($E9763="","",IFERROR(VLOOKUP(TRIM(E9763&amp;""),'Référentiel Articles'!$A$2:$F$634,3,FALSE),""))</f>
      </c>
      <c r="E9763" s="74" t="str">
        <v/>
      </c>
      <c r="F9763" s="75">
        <f>IF($E9763="","",IFERROR(VLOOKUP(TRIM(E9763&amp;""),'Référentiel Articles'!$A$2:$F$634,4,FALSE),""))</f>
      </c>
      <c r="G9763" s="76">
        <f>IF($E9763="","",IFERROR(VLOOKUP(TRIM(E9763&amp;""),'Référentiel Articles'!$A$2:$F$634,5,FALSE),""))</f>
      </c>
      <c r="H9763" s="77" t="str">
        <v/>
      </c>
      <c r="I9763" s="76">
        <f>IF($E9763="","",IFERROR(VLOOKUP(TRIM(E9763&amp;""),'Référentiel Articles'!$A$2:$F$634,6,FALSE),""))</f>
      </c>
      <c r="J9763" s="78">
        <f>IF(OR($E9763="",$H9763=""),"",$H9763*$I9763)</f>
      </c>
      <c r="K9763" s="79" t="str">
        <v/>
      </c>
    </row>
    <row r="9764">
      <c r="A9764" s="81" t="str">
        <v/>
      </c>
      <c r="B9764" s="81" t="str">
        <v/>
      </c>
      <c r="C9764" s="83">
        <f>IF($E9764="","",IFERROR(VLOOKUP(TRIM(E9764&amp;""),'Référentiel Articles'!$A$2:$F$634,2,FALSE),""))</f>
      </c>
      <c r="D9764" s="83">
        <f>IF($E9764="","",IFERROR(VLOOKUP(TRIM(E9764&amp;""),'Référentiel Articles'!$A$2:$F$634,3,FALSE),""))</f>
      </c>
      <c r="E9764" s="81" t="str">
        <v/>
      </c>
      <c r="F9764" s="83">
        <f>IF($E9764="","",IFERROR(VLOOKUP(TRIM(E9764&amp;""),'Référentiel Articles'!$A$2:$F$634,4,FALSE),""))</f>
      </c>
      <c r="G9764" s="84">
        <f>IF($E9764="","",IFERROR(VLOOKUP(TRIM(E9764&amp;""),'Référentiel Articles'!$A$2:$F$634,5,FALSE),""))</f>
      </c>
      <c r="H9764" s="85" t="str">
        <v/>
      </c>
      <c r="I9764" s="84">
        <f>IF($E9764="","",IFERROR(VLOOKUP(TRIM(E9764&amp;""),'Référentiel Articles'!$A$2:$F$634,6,FALSE),""))</f>
      </c>
      <c r="J9764" s="90">
        <f>IF(OR($E9764="",$H9764=""),"",$H9764*$I9764)</f>
      </c>
      <c r="K9764" s="87" t="str">
        <v/>
      </c>
    </row>
    <row r="9765">
      <c r="A9765" s="74" t="str">
        <v/>
      </c>
      <c r="B9765" s="74" t="str">
        <v/>
      </c>
      <c r="C9765" s="75">
        <f>IF($E9765="","",IFERROR(VLOOKUP(TRIM(E9765&amp;""),'Référentiel Articles'!$A$2:$F$634,2,FALSE),""))</f>
      </c>
      <c r="D9765" s="75">
        <f>IF($E9765="","",IFERROR(VLOOKUP(TRIM(E9765&amp;""),'Référentiel Articles'!$A$2:$F$634,3,FALSE),""))</f>
      </c>
      <c r="E9765" s="74" t="str">
        <v/>
      </c>
      <c r="F9765" s="75">
        <f>IF($E9765="","",IFERROR(VLOOKUP(TRIM(E9765&amp;""),'Référentiel Articles'!$A$2:$F$634,4,FALSE),""))</f>
      </c>
      <c r="G9765" s="76">
        <f>IF($E9765="","",IFERROR(VLOOKUP(TRIM(E9765&amp;""),'Référentiel Articles'!$A$2:$F$634,5,FALSE),""))</f>
      </c>
      <c r="H9765" s="77" t="str">
        <v/>
      </c>
      <c r="I9765" s="76">
        <f>IF($E9765="","",IFERROR(VLOOKUP(TRIM(E9765&amp;""),'Référentiel Articles'!$A$2:$F$634,6,FALSE),""))</f>
      </c>
      <c r="J9765" s="78">
        <f>IF(OR($E9765="",$H9765=""),"",$H9765*$I9765)</f>
      </c>
      <c r="K9765" s="79" t="str">
        <v/>
      </c>
    </row>
    <row r="9766">
      <c r="A9766" s="81" t="str">
        <v/>
      </c>
      <c r="B9766" s="81" t="str">
        <v/>
      </c>
      <c r="C9766" s="83">
        <f>IF($E9766="","",IFERROR(VLOOKUP(TRIM(E9766&amp;""),'Référentiel Articles'!$A$2:$F$634,2,FALSE),""))</f>
      </c>
      <c r="D9766" s="83">
        <f>IF($E9766="","",IFERROR(VLOOKUP(TRIM(E9766&amp;""),'Référentiel Articles'!$A$2:$F$634,3,FALSE),""))</f>
      </c>
      <c r="E9766" s="81" t="str">
        <v/>
      </c>
      <c r="F9766" s="83">
        <f>IF($E9766="","",IFERROR(VLOOKUP(TRIM(E9766&amp;""),'Référentiel Articles'!$A$2:$F$634,4,FALSE),""))</f>
      </c>
      <c r="G9766" s="84">
        <f>IF($E9766="","",IFERROR(VLOOKUP(TRIM(E9766&amp;""),'Référentiel Articles'!$A$2:$F$634,5,FALSE),""))</f>
      </c>
      <c r="H9766" s="85" t="str">
        <v/>
      </c>
      <c r="I9766" s="84">
        <f>IF($E9766="","",IFERROR(VLOOKUP(TRIM(E9766&amp;""),'Référentiel Articles'!$A$2:$F$634,6,FALSE),""))</f>
      </c>
      <c r="J9766" s="90">
        <f>IF(OR($E9766="",$H9766=""),"",$H9766*$I9766)</f>
      </c>
      <c r="K9766" s="87" t="str">
        <v/>
      </c>
    </row>
    <row r="9767">
      <c r="A9767" s="74" t="str">
        <v/>
      </c>
      <c r="B9767" s="74" t="str">
        <v/>
      </c>
      <c r="C9767" s="75">
        <f>IF($E9767="","",IFERROR(VLOOKUP(TRIM(E9767&amp;""),'Référentiel Articles'!$A$2:$F$634,2,FALSE),""))</f>
      </c>
      <c r="D9767" s="75">
        <f>IF($E9767="","",IFERROR(VLOOKUP(TRIM(E9767&amp;""),'Référentiel Articles'!$A$2:$F$634,3,FALSE),""))</f>
      </c>
      <c r="E9767" s="74" t="str">
        <v/>
      </c>
      <c r="F9767" s="75">
        <f>IF($E9767="","",IFERROR(VLOOKUP(TRIM(E9767&amp;""),'Référentiel Articles'!$A$2:$F$634,4,FALSE),""))</f>
      </c>
      <c r="G9767" s="76">
        <f>IF($E9767="","",IFERROR(VLOOKUP(TRIM(E9767&amp;""),'Référentiel Articles'!$A$2:$F$634,5,FALSE),""))</f>
      </c>
      <c r="H9767" s="77" t="str">
        <v/>
      </c>
      <c r="I9767" s="76">
        <f>IF($E9767="","",IFERROR(VLOOKUP(TRIM(E9767&amp;""),'Référentiel Articles'!$A$2:$F$634,6,FALSE),""))</f>
      </c>
      <c r="J9767" s="78">
        <f>IF(OR($E9767="",$H9767=""),"",$H9767*$I9767)</f>
      </c>
      <c r="K9767" s="79" t="str">
        <v/>
      </c>
    </row>
    <row r="9768">
      <c r="A9768" s="81" t="str">
        <v/>
      </c>
      <c r="B9768" s="81" t="str">
        <v/>
      </c>
      <c r="C9768" s="83">
        <f>IF($E9768="","",IFERROR(VLOOKUP(TRIM(E9768&amp;""),'Référentiel Articles'!$A$2:$F$634,2,FALSE),""))</f>
      </c>
      <c r="D9768" s="83">
        <f>IF($E9768="","",IFERROR(VLOOKUP(TRIM(E9768&amp;""),'Référentiel Articles'!$A$2:$F$634,3,FALSE),""))</f>
      </c>
      <c r="E9768" s="81" t="str">
        <v/>
      </c>
      <c r="F9768" s="83">
        <f>IF($E9768="","",IFERROR(VLOOKUP(TRIM(E9768&amp;""),'Référentiel Articles'!$A$2:$F$634,4,FALSE),""))</f>
      </c>
      <c r="G9768" s="84">
        <f>IF($E9768="","",IFERROR(VLOOKUP(TRIM(E9768&amp;""),'Référentiel Articles'!$A$2:$F$634,5,FALSE),""))</f>
      </c>
      <c r="H9768" s="85" t="str">
        <v/>
      </c>
      <c r="I9768" s="84">
        <f>IF($E9768="","",IFERROR(VLOOKUP(TRIM(E9768&amp;""),'Référentiel Articles'!$A$2:$F$634,6,FALSE),""))</f>
      </c>
      <c r="J9768" s="90">
        <f>IF(OR($E9768="",$H9768=""),"",$H9768*$I9768)</f>
      </c>
      <c r="K9768" s="87" t="str">
        <v/>
      </c>
    </row>
    <row r="9769">
      <c r="A9769" s="74" t="str">
        <v/>
      </c>
      <c r="B9769" s="74" t="str">
        <v/>
      </c>
      <c r="C9769" s="75">
        <f>IF($E9769="","",IFERROR(VLOOKUP(TRIM(E9769&amp;""),'Référentiel Articles'!$A$2:$F$634,2,FALSE),""))</f>
      </c>
      <c r="D9769" s="75">
        <f>IF($E9769="","",IFERROR(VLOOKUP(TRIM(E9769&amp;""),'Référentiel Articles'!$A$2:$F$634,3,FALSE),""))</f>
      </c>
      <c r="E9769" s="74" t="str">
        <v/>
      </c>
      <c r="F9769" s="75">
        <f>IF($E9769="","",IFERROR(VLOOKUP(TRIM(E9769&amp;""),'Référentiel Articles'!$A$2:$F$634,4,FALSE),""))</f>
      </c>
      <c r="G9769" s="76">
        <f>IF($E9769="","",IFERROR(VLOOKUP(TRIM(E9769&amp;""),'Référentiel Articles'!$A$2:$F$634,5,FALSE),""))</f>
      </c>
      <c r="H9769" s="77" t="str">
        <v/>
      </c>
      <c r="I9769" s="76">
        <f>IF($E9769="","",IFERROR(VLOOKUP(TRIM(E9769&amp;""),'Référentiel Articles'!$A$2:$F$634,6,FALSE),""))</f>
      </c>
      <c r="J9769" s="78">
        <f>IF(OR($E9769="",$H9769=""),"",$H9769*$I9769)</f>
      </c>
      <c r="K9769" s="79" t="str">
        <v/>
      </c>
    </row>
    <row r="9770">
      <c r="A9770" s="81" t="str">
        <v/>
      </c>
      <c r="B9770" s="81" t="str">
        <v/>
      </c>
      <c r="C9770" s="83">
        <f>IF($E9770="","",IFERROR(VLOOKUP(TRIM(E9770&amp;""),'Référentiel Articles'!$A$2:$F$634,2,FALSE),""))</f>
      </c>
      <c r="D9770" s="83">
        <f>IF($E9770="","",IFERROR(VLOOKUP(TRIM(E9770&amp;""),'Référentiel Articles'!$A$2:$F$634,3,FALSE),""))</f>
      </c>
      <c r="E9770" s="81" t="str">
        <v/>
      </c>
      <c r="F9770" s="83">
        <f>IF($E9770="","",IFERROR(VLOOKUP(TRIM(E9770&amp;""),'Référentiel Articles'!$A$2:$F$634,4,FALSE),""))</f>
      </c>
      <c r="G9770" s="84">
        <f>IF($E9770="","",IFERROR(VLOOKUP(TRIM(E9770&amp;""),'Référentiel Articles'!$A$2:$F$634,5,FALSE),""))</f>
      </c>
      <c r="H9770" s="85" t="str">
        <v/>
      </c>
      <c r="I9770" s="84">
        <f>IF($E9770="","",IFERROR(VLOOKUP(TRIM(E9770&amp;""),'Référentiel Articles'!$A$2:$F$634,6,FALSE),""))</f>
      </c>
      <c r="J9770" s="90">
        <f>IF(OR($E9770="",$H9770=""),"",$H9770*$I9770)</f>
      </c>
      <c r="K9770" s="87" t="str">
        <v/>
      </c>
    </row>
    <row r="9771">
      <c r="A9771" s="74" t="str">
        <v/>
      </c>
      <c r="B9771" s="74" t="str">
        <v/>
      </c>
      <c r="C9771" s="75">
        <f>IF($E9771="","",IFERROR(VLOOKUP(TRIM(E9771&amp;""),'Référentiel Articles'!$A$2:$F$634,2,FALSE),""))</f>
      </c>
      <c r="D9771" s="75">
        <f>IF($E9771="","",IFERROR(VLOOKUP(TRIM(E9771&amp;""),'Référentiel Articles'!$A$2:$F$634,3,FALSE),""))</f>
      </c>
      <c r="E9771" s="74" t="str">
        <v/>
      </c>
      <c r="F9771" s="75">
        <f>IF($E9771="","",IFERROR(VLOOKUP(TRIM(E9771&amp;""),'Référentiel Articles'!$A$2:$F$634,4,FALSE),""))</f>
      </c>
      <c r="G9771" s="76">
        <f>IF($E9771="","",IFERROR(VLOOKUP(TRIM(E9771&amp;""),'Référentiel Articles'!$A$2:$F$634,5,FALSE),""))</f>
      </c>
      <c r="H9771" s="77" t="str">
        <v/>
      </c>
      <c r="I9771" s="76">
        <f>IF($E9771="","",IFERROR(VLOOKUP(TRIM(E9771&amp;""),'Référentiel Articles'!$A$2:$F$634,6,FALSE),""))</f>
      </c>
      <c r="J9771" s="78">
        <f>IF(OR($E9771="",$H9771=""),"",$H9771*$I9771)</f>
      </c>
      <c r="K9771" s="79" t="str">
        <v/>
      </c>
    </row>
    <row r="9772">
      <c r="A9772" s="81" t="str">
        <v/>
      </c>
      <c r="B9772" s="81" t="str">
        <v/>
      </c>
      <c r="C9772" s="83">
        <f>IF($E9772="","",IFERROR(VLOOKUP(TRIM(E9772&amp;""),'Référentiel Articles'!$A$2:$F$634,2,FALSE),""))</f>
      </c>
      <c r="D9772" s="83">
        <f>IF($E9772="","",IFERROR(VLOOKUP(TRIM(E9772&amp;""),'Référentiel Articles'!$A$2:$F$634,3,FALSE),""))</f>
      </c>
      <c r="E9772" s="81" t="str">
        <v/>
      </c>
      <c r="F9772" s="83">
        <f>IF($E9772="","",IFERROR(VLOOKUP(TRIM(E9772&amp;""),'Référentiel Articles'!$A$2:$F$634,4,FALSE),""))</f>
      </c>
      <c r="G9772" s="84">
        <f>IF($E9772="","",IFERROR(VLOOKUP(TRIM(E9772&amp;""),'Référentiel Articles'!$A$2:$F$634,5,FALSE),""))</f>
      </c>
      <c r="H9772" s="85" t="str">
        <v/>
      </c>
      <c r="I9772" s="84">
        <f>IF($E9772="","",IFERROR(VLOOKUP(TRIM(E9772&amp;""),'Référentiel Articles'!$A$2:$F$634,6,FALSE),""))</f>
      </c>
      <c r="J9772" s="90">
        <f>IF(OR($E9772="",$H9772=""),"",$H9772*$I9772)</f>
      </c>
      <c r="K9772" s="87" t="str">
        <v/>
      </c>
    </row>
    <row r="9773">
      <c r="A9773" s="74" t="str">
        <v/>
      </c>
      <c r="B9773" s="74" t="str">
        <v/>
      </c>
      <c r="C9773" s="75">
        <f>IF($E9773="","",IFERROR(VLOOKUP(TRIM(E9773&amp;""),'Référentiel Articles'!$A$2:$F$634,2,FALSE),""))</f>
      </c>
      <c r="D9773" s="75">
        <f>IF($E9773="","",IFERROR(VLOOKUP(TRIM(E9773&amp;""),'Référentiel Articles'!$A$2:$F$634,3,FALSE),""))</f>
      </c>
      <c r="E9773" s="74" t="str">
        <v/>
      </c>
      <c r="F9773" s="75">
        <f>IF($E9773="","",IFERROR(VLOOKUP(TRIM(E9773&amp;""),'Référentiel Articles'!$A$2:$F$634,4,FALSE),""))</f>
      </c>
      <c r="G9773" s="76">
        <f>IF($E9773="","",IFERROR(VLOOKUP(TRIM(E9773&amp;""),'Référentiel Articles'!$A$2:$F$634,5,FALSE),""))</f>
      </c>
      <c r="H9773" s="77" t="str">
        <v/>
      </c>
      <c r="I9773" s="76">
        <f>IF($E9773="","",IFERROR(VLOOKUP(TRIM(E9773&amp;""),'Référentiel Articles'!$A$2:$F$634,6,FALSE),""))</f>
      </c>
      <c r="J9773" s="78">
        <f>IF(OR($E9773="",$H9773=""),"",$H9773*$I9773)</f>
      </c>
      <c r="K9773" s="79" t="str">
        <v/>
      </c>
    </row>
    <row r="9774">
      <c r="A9774" s="81" t="str">
        <v/>
      </c>
      <c r="B9774" s="81" t="str">
        <v/>
      </c>
      <c r="C9774" s="83">
        <f>IF($E9774="","",IFERROR(VLOOKUP(TRIM(E9774&amp;""),'Référentiel Articles'!$A$2:$F$634,2,FALSE),""))</f>
      </c>
      <c r="D9774" s="83">
        <f>IF($E9774="","",IFERROR(VLOOKUP(TRIM(E9774&amp;""),'Référentiel Articles'!$A$2:$F$634,3,FALSE),""))</f>
      </c>
      <c r="E9774" s="81" t="str">
        <v/>
      </c>
      <c r="F9774" s="83">
        <f>IF($E9774="","",IFERROR(VLOOKUP(TRIM(E9774&amp;""),'Référentiel Articles'!$A$2:$F$634,4,FALSE),""))</f>
      </c>
      <c r="G9774" s="84">
        <f>IF($E9774="","",IFERROR(VLOOKUP(TRIM(E9774&amp;""),'Référentiel Articles'!$A$2:$F$634,5,FALSE),""))</f>
      </c>
      <c r="H9774" s="85" t="str">
        <v/>
      </c>
      <c r="I9774" s="84">
        <f>IF($E9774="","",IFERROR(VLOOKUP(TRIM(E9774&amp;""),'Référentiel Articles'!$A$2:$F$634,6,FALSE),""))</f>
      </c>
      <c r="J9774" s="90">
        <f>IF(OR($E9774="",$H9774=""),"",$H9774*$I9774)</f>
      </c>
      <c r="K9774" s="87" t="str">
        <v/>
      </c>
    </row>
    <row r="9775">
      <c r="A9775" s="74" t="str">
        <v/>
      </c>
      <c r="B9775" s="74" t="str">
        <v/>
      </c>
      <c r="C9775" s="75">
        <f>IF($E9775="","",IFERROR(VLOOKUP(TRIM(E9775&amp;""),'Référentiel Articles'!$A$2:$F$634,2,FALSE),""))</f>
      </c>
      <c r="D9775" s="75">
        <f>IF($E9775="","",IFERROR(VLOOKUP(TRIM(E9775&amp;""),'Référentiel Articles'!$A$2:$F$634,3,FALSE),""))</f>
      </c>
      <c r="E9775" s="74" t="str">
        <v/>
      </c>
      <c r="F9775" s="75">
        <f>IF($E9775="","",IFERROR(VLOOKUP(TRIM(E9775&amp;""),'Référentiel Articles'!$A$2:$F$634,4,FALSE),""))</f>
      </c>
      <c r="G9775" s="76">
        <f>IF($E9775="","",IFERROR(VLOOKUP(TRIM(E9775&amp;""),'Référentiel Articles'!$A$2:$F$634,5,FALSE),""))</f>
      </c>
      <c r="H9775" s="77" t="str">
        <v/>
      </c>
      <c r="I9775" s="76">
        <f>IF($E9775="","",IFERROR(VLOOKUP(TRIM(E9775&amp;""),'Référentiel Articles'!$A$2:$F$634,6,FALSE),""))</f>
      </c>
      <c r="J9775" s="78">
        <f>IF(OR($E9775="",$H9775=""),"",$H9775*$I9775)</f>
      </c>
      <c r="K9775" s="79" t="str">
        <v/>
      </c>
    </row>
    <row r="9776">
      <c r="A9776" s="81" t="str">
        <v/>
      </c>
      <c r="B9776" s="81" t="str">
        <v/>
      </c>
      <c r="C9776" s="83">
        <f>IF($E9776="","",IFERROR(VLOOKUP(TRIM(E9776&amp;""),'Référentiel Articles'!$A$2:$F$634,2,FALSE),""))</f>
      </c>
      <c r="D9776" s="83">
        <f>IF($E9776="","",IFERROR(VLOOKUP(TRIM(E9776&amp;""),'Référentiel Articles'!$A$2:$F$634,3,FALSE),""))</f>
      </c>
      <c r="E9776" s="81" t="str">
        <v/>
      </c>
      <c r="F9776" s="83">
        <f>IF($E9776="","",IFERROR(VLOOKUP(TRIM(E9776&amp;""),'Référentiel Articles'!$A$2:$F$634,4,FALSE),""))</f>
      </c>
      <c r="G9776" s="84">
        <f>IF($E9776="","",IFERROR(VLOOKUP(TRIM(E9776&amp;""),'Référentiel Articles'!$A$2:$F$634,5,FALSE),""))</f>
      </c>
      <c r="H9776" s="85" t="str">
        <v/>
      </c>
      <c r="I9776" s="84">
        <f>IF($E9776="","",IFERROR(VLOOKUP(TRIM(E9776&amp;""),'Référentiel Articles'!$A$2:$F$634,6,FALSE),""))</f>
      </c>
      <c r="J9776" s="90">
        <f>IF(OR($E9776="",$H9776=""),"",$H9776*$I9776)</f>
      </c>
      <c r="K9776" s="87" t="str">
        <v/>
      </c>
    </row>
    <row r="9777">
      <c r="A9777" s="74" t="str">
        <v/>
      </c>
      <c r="B9777" s="74" t="str">
        <v/>
      </c>
      <c r="C9777" s="75">
        <f>IF($E9777="","",IFERROR(VLOOKUP(TRIM(E9777&amp;""),'Référentiel Articles'!$A$2:$F$634,2,FALSE),""))</f>
      </c>
      <c r="D9777" s="75">
        <f>IF($E9777="","",IFERROR(VLOOKUP(TRIM(E9777&amp;""),'Référentiel Articles'!$A$2:$F$634,3,FALSE),""))</f>
      </c>
      <c r="E9777" s="74" t="str">
        <v/>
      </c>
      <c r="F9777" s="75">
        <f>IF($E9777="","",IFERROR(VLOOKUP(TRIM(E9777&amp;""),'Référentiel Articles'!$A$2:$F$634,4,FALSE),""))</f>
      </c>
      <c r="G9777" s="76">
        <f>IF($E9777="","",IFERROR(VLOOKUP(TRIM(E9777&amp;""),'Référentiel Articles'!$A$2:$F$634,5,FALSE),""))</f>
      </c>
      <c r="H9777" s="77" t="str">
        <v/>
      </c>
      <c r="I9777" s="76">
        <f>IF($E9777="","",IFERROR(VLOOKUP(TRIM(E9777&amp;""),'Référentiel Articles'!$A$2:$F$634,6,FALSE),""))</f>
      </c>
      <c r="J9777" s="78">
        <f>IF(OR($E9777="",$H9777=""),"",$H9777*$I9777)</f>
      </c>
      <c r="K9777" s="79" t="str">
        <v/>
      </c>
    </row>
    <row r="9778">
      <c r="A9778" s="81" t="str">
        <v/>
      </c>
      <c r="B9778" s="81" t="str">
        <v/>
      </c>
      <c r="C9778" s="83">
        <f>IF($E9778="","",IFERROR(VLOOKUP(TRIM(E9778&amp;""),'Référentiel Articles'!$A$2:$F$634,2,FALSE),""))</f>
      </c>
      <c r="D9778" s="83">
        <f>IF($E9778="","",IFERROR(VLOOKUP(TRIM(E9778&amp;""),'Référentiel Articles'!$A$2:$F$634,3,FALSE),""))</f>
      </c>
      <c r="E9778" s="81" t="str">
        <v/>
      </c>
      <c r="F9778" s="83">
        <f>IF($E9778="","",IFERROR(VLOOKUP(TRIM(E9778&amp;""),'Référentiel Articles'!$A$2:$F$634,4,FALSE),""))</f>
      </c>
      <c r="G9778" s="84">
        <f>IF($E9778="","",IFERROR(VLOOKUP(TRIM(E9778&amp;""),'Référentiel Articles'!$A$2:$F$634,5,FALSE),""))</f>
      </c>
      <c r="H9778" s="85" t="str">
        <v/>
      </c>
      <c r="I9778" s="84">
        <f>IF($E9778="","",IFERROR(VLOOKUP(TRIM(E9778&amp;""),'Référentiel Articles'!$A$2:$F$634,6,FALSE),""))</f>
      </c>
      <c r="J9778" s="90">
        <f>IF(OR($E9778="",$H9778=""),"",$H9778*$I9778)</f>
      </c>
      <c r="K9778" s="87" t="str">
        <v/>
      </c>
    </row>
    <row r="9779">
      <c r="A9779" s="74" t="str">
        <v/>
      </c>
      <c r="B9779" s="74" t="str">
        <v/>
      </c>
      <c r="C9779" s="75">
        <f>IF($E9779="","",IFERROR(VLOOKUP(TRIM(E9779&amp;""),'Référentiel Articles'!$A$2:$F$634,2,FALSE),""))</f>
      </c>
      <c r="D9779" s="75">
        <f>IF($E9779="","",IFERROR(VLOOKUP(TRIM(E9779&amp;""),'Référentiel Articles'!$A$2:$F$634,3,FALSE),""))</f>
      </c>
      <c r="E9779" s="74" t="str">
        <v/>
      </c>
      <c r="F9779" s="75">
        <f>IF($E9779="","",IFERROR(VLOOKUP(TRIM(E9779&amp;""),'Référentiel Articles'!$A$2:$F$634,4,FALSE),""))</f>
      </c>
      <c r="G9779" s="76">
        <f>IF($E9779="","",IFERROR(VLOOKUP(TRIM(E9779&amp;""),'Référentiel Articles'!$A$2:$F$634,5,FALSE),""))</f>
      </c>
      <c r="H9779" s="77" t="str">
        <v/>
      </c>
      <c r="I9779" s="76">
        <f>IF($E9779="","",IFERROR(VLOOKUP(TRIM(E9779&amp;""),'Référentiel Articles'!$A$2:$F$634,6,FALSE),""))</f>
      </c>
      <c r="J9779" s="78">
        <f>IF(OR($E9779="",$H9779=""),"",$H9779*$I9779)</f>
      </c>
      <c r="K9779" s="79" t="str">
        <v/>
      </c>
    </row>
    <row r="9780">
      <c r="A9780" s="81" t="str">
        <v/>
      </c>
      <c r="B9780" s="81" t="str">
        <v/>
      </c>
      <c r="C9780" s="83">
        <f>IF($E9780="","",IFERROR(VLOOKUP(TRIM(E9780&amp;""),'Référentiel Articles'!$A$2:$F$634,2,FALSE),""))</f>
      </c>
      <c r="D9780" s="83">
        <f>IF($E9780="","",IFERROR(VLOOKUP(TRIM(E9780&amp;""),'Référentiel Articles'!$A$2:$F$634,3,FALSE),""))</f>
      </c>
      <c r="E9780" s="81" t="str">
        <v/>
      </c>
      <c r="F9780" s="83">
        <f>IF($E9780="","",IFERROR(VLOOKUP(TRIM(E9780&amp;""),'Référentiel Articles'!$A$2:$F$634,4,FALSE),""))</f>
      </c>
      <c r="G9780" s="84">
        <f>IF($E9780="","",IFERROR(VLOOKUP(TRIM(E9780&amp;""),'Référentiel Articles'!$A$2:$F$634,5,FALSE),""))</f>
      </c>
      <c r="H9780" s="85" t="str">
        <v/>
      </c>
      <c r="I9780" s="84">
        <f>IF($E9780="","",IFERROR(VLOOKUP(TRIM(E9780&amp;""),'Référentiel Articles'!$A$2:$F$634,6,FALSE),""))</f>
      </c>
      <c r="J9780" s="90">
        <f>IF(OR($E9780="",$H9780=""),"",$H9780*$I9780)</f>
      </c>
      <c r="K9780" s="87" t="str">
        <v/>
      </c>
    </row>
    <row r="9781">
      <c r="A9781" s="74" t="str">
        <v/>
      </c>
      <c r="B9781" s="74" t="str">
        <v/>
      </c>
      <c r="C9781" s="75">
        <f>IF($E9781="","",IFERROR(VLOOKUP(TRIM(E9781&amp;""),'Référentiel Articles'!$A$2:$F$634,2,FALSE),""))</f>
      </c>
      <c r="D9781" s="75">
        <f>IF($E9781="","",IFERROR(VLOOKUP(TRIM(E9781&amp;""),'Référentiel Articles'!$A$2:$F$634,3,FALSE),""))</f>
      </c>
      <c r="E9781" s="74" t="str">
        <v/>
      </c>
      <c r="F9781" s="75">
        <f>IF($E9781="","",IFERROR(VLOOKUP(TRIM(E9781&amp;""),'Référentiel Articles'!$A$2:$F$634,4,FALSE),""))</f>
      </c>
      <c r="G9781" s="76">
        <f>IF($E9781="","",IFERROR(VLOOKUP(TRIM(E9781&amp;""),'Référentiel Articles'!$A$2:$F$634,5,FALSE),""))</f>
      </c>
      <c r="H9781" s="77" t="str">
        <v/>
      </c>
      <c r="I9781" s="76">
        <f>IF($E9781="","",IFERROR(VLOOKUP(TRIM(E9781&amp;""),'Référentiel Articles'!$A$2:$F$634,6,FALSE),""))</f>
      </c>
      <c r="J9781" s="78">
        <f>IF(OR($E9781="",$H9781=""),"",$H9781*$I9781)</f>
      </c>
      <c r="K9781" s="79" t="str">
        <v/>
      </c>
    </row>
    <row r="9782">
      <c r="A9782" s="81" t="str">
        <v/>
      </c>
      <c r="B9782" s="81" t="str">
        <v/>
      </c>
      <c r="C9782" s="83">
        <f>IF($E9782="","",IFERROR(VLOOKUP(TRIM(E9782&amp;""),'Référentiel Articles'!$A$2:$F$634,2,FALSE),""))</f>
      </c>
      <c r="D9782" s="83">
        <f>IF($E9782="","",IFERROR(VLOOKUP(TRIM(E9782&amp;""),'Référentiel Articles'!$A$2:$F$634,3,FALSE),""))</f>
      </c>
      <c r="E9782" s="81" t="str">
        <v/>
      </c>
      <c r="F9782" s="83">
        <f>IF($E9782="","",IFERROR(VLOOKUP(TRIM(E9782&amp;""),'Référentiel Articles'!$A$2:$F$634,4,FALSE),""))</f>
      </c>
      <c r="G9782" s="84">
        <f>IF($E9782="","",IFERROR(VLOOKUP(TRIM(E9782&amp;""),'Référentiel Articles'!$A$2:$F$634,5,FALSE),""))</f>
      </c>
      <c r="H9782" s="85" t="str">
        <v/>
      </c>
      <c r="I9782" s="84">
        <f>IF($E9782="","",IFERROR(VLOOKUP(TRIM(E9782&amp;""),'Référentiel Articles'!$A$2:$F$634,6,FALSE),""))</f>
      </c>
      <c r="J9782" s="90">
        <f>IF(OR($E9782="",$H9782=""),"",$H9782*$I9782)</f>
      </c>
      <c r="K9782" s="87" t="str">
        <v/>
      </c>
    </row>
    <row r="9783">
      <c r="A9783" s="74" t="str">
        <v/>
      </c>
      <c r="B9783" s="74" t="str">
        <v/>
      </c>
      <c r="C9783" s="75">
        <f>IF($E9783="","",IFERROR(VLOOKUP(TRIM(E9783&amp;""),'Référentiel Articles'!$A$2:$F$634,2,FALSE),""))</f>
      </c>
      <c r="D9783" s="75">
        <f>IF($E9783="","",IFERROR(VLOOKUP(TRIM(E9783&amp;""),'Référentiel Articles'!$A$2:$F$634,3,FALSE),""))</f>
      </c>
      <c r="E9783" s="74" t="str">
        <v/>
      </c>
      <c r="F9783" s="75">
        <f>IF($E9783="","",IFERROR(VLOOKUP(TRIM(E9783&amp;""),'Référentiel Articles'!$A$2:$F$634,4,FALSE),""))</f>
      </c>
      <c r="G9783" s="76">
        <f>IF($E9783="","",IFERROR(VLOOKUP(TRIM(E9783&amp;""),'Référentiel Articles'!$A$2:$F$634,5,FALSE),""))</f>
      </c>
      <c r="H9783" s="77" t="str">
        <v/>
      </c>
      <c r="I9783" s="76">
        <f>IF($E9783="","",IFERROR(VLOOKUP(TRIM(E9783&amp;""),'Référentiel Articles'!$A$2:$F$634,6,FALSE),""))</f>
      </c>
      <c r="J9783" s="78">
        <f>IF(OR($E9783="",$H9783=""),"",$H9783*$I9783)</f>
      </c>
      <c r="K9783" s="79" t="str">
        <v/>
      </c>
    </row>
    <row r="9784">
      <c r="A9784" s="81" t="str">
        <v/>
      </c>
      <c r="B9784" s="81" t="str">
        <v/>
      </c>
      <c r="C9784" s="83">
        <f>IF($E9784="","",IFERROR(VLOOKUP(TRIM(E9784&amp;""),'Référentiel Articles'!$A$2:$F$634,2,FALSE),""))</f>
      </c>
      <c r="D9784" s="83">
        <f>IF($E9784="","",IFERROR(VLOOKUP(TRIM(E9784&amp;""),'Référentiel Articles'!$A$2:$F$634,3,FALSE),""))</f>
      </c>
      <c r="E9784" s="81" t="str">
        <v/>
      </c>
      <c r="F9784" s="83">
        <f>IF($E9784="","",IFERROR(VLOOKUP(TRIM(E9784&amp;""),'Référentiel Articles'!$A$2:$F$634,4,FALSE),""))</f>
      </c>
      <c r="G9784" s="84">
        <f>IF($E9784="","",IFERROR(VLOOKUP(TRIM(E9784&amp;""),'Référentiel Articles'!$A$2:$F$634,5,FALSE),""))</f>
      </c>
      <c r="H9784" s="85" t="str">
        <v/>
      </c>
      <c r="I9784" s="84">
        <f>IF($E9784="","",IFERROR(VLOOKUP(TRIM(E9784&amp;""),'Référentiel Articles'!$A$2:$F$634,6,FALSE),""))</f>
      </c>
      <c r="J9784" s="90">
        <f>IF(OR($E9784="",$H9784=""),"",$H9784*$I9784)</f>
      </c>
      <c r="K9784" s="87" t="str">
        <v/>
      </c>
    </row>
    <row r="9785">
      <c r="A9785" s="74" t="str">
        <v/>
      </c>
      <c r="B9785" s="74" t="str">
        <v/>
      </c>
      <c r="C9785" s="75">
        <f>IF($E9785="","",IFERROR(VLOOKUP(TRIM(E9785&amp;""),'Référentiel Articles'!$A$2:$F$634,2,FALSE),""))</f>
      </c>
      <c r="D9785" s="75">
        <f>IF($E9785="","",IFERROR(VLOOKUP(TRIM(E9785&amp;""),'Référentiel Articles'!$A$2:$F$634,3,FALSE),""))</f>
      </c>
      <c r="E9785" s="74" t="str">
        <v/>
      </c>
      <c r="F9785" s="75">
        <f>IF($E9785="","",IFERROR(VLOOKUP(TRIM(E9785&amp;""),'Référentiel Articles'!$A$2:$F$634,4,FALSE),""))</f>
      </c>
      <c r="G9785" s="76">
        <f>IF($E9785="","",IFERROR(VLOOKUP(TRIM(E9785&amp;""),'Référentiel Articles'!$A$2:$F$634,5,FALSE),""))</f>
      </c>
      <c r="H9785" s="77" t="str">
        <v/>
      </c>
      <c r="I9785" s="76">
        <f>IF($E9785="","",IFERROR(VLOOKUP(TRIM(E9785&amp;""),'Référentiel Articles'!$A$2:$F$634,6,FALSE),""))</f>
      </c>
      <c r="J9785" s="78">
        <f>IF(OR($E9785="",$H9785=""),"",$H9785*$I9785)</f>
      </c>
      <c r="K9785" s="79" t="str">
        <v/>
      </c>
    </row>
    <row r="9786">
      <c r="A9786" s="81" t="str">
        <v/>
      </c>
      <c r="B9786" s="81" t="str">
        <v/>
      </c>
      <c r="C9786" s="83">
        <f>IF($E9786="","",IFERROR(VLOOKUP(TRIM(E9786&amp;""),'Référentiel Articles'!$A$2:$F$634,2,FALSE),""))</f>
      </c>
      <c r="D9786" s="83">
        <f>IF($E9786="","",IFERROR(VLOOKUP(TRIM(E9786&amp;""),'Référentiel Articles'!$A$2:$F$634,3,FALSE),""))</f>
      </c>
      <c r="E9786" s="81" t="str">
        <v/>
      </c>
      <c r="F9786" s="83">
        <f>IF($E9786="","",IFERROR(VLOOKUP(TRIM(E9786&amp;""),'Référentiel Articles'!$A$2:$F$634,4,FALSE),""))</f>
      </c>
      <c r="G9786" s="84">
        <f>IF($E9786="","",IFERROR(VLOOKUP(TRIM(E9786&amp;""),'Référentiel Articles'!$A$2:$F$634,5,FALSE),""))</f>
      </c>
      <c r="H9786" s="85" t="str">
        <v/>
      </c>
      <c r="I9786" s="84">
        <f>IF($E9786="","",IFERROR(VLOOKUP(TRIM(E9786&amp;""),'Référentiel Articles'!$A$2:$F$634,6,FALSE),""))</f>
      </c>
      <c r="J9786" s="90">
        <f>IF(OR($E9786="",$H9786=""),"",$H9786*$I9786)</f>
      </c>
      <c r="K9786" s="87" t="str">
        <v/>
      </c>
    </row>
    <row r="9787">
      <c r="A9787" s="74" t="str">
        <v/>
      </c>
      <c r="B9787" s="74" t="str">
        <v/>
      </c>
      <c r="C9787" s="75">
        <f>IF($E9787="","",IFERROR(VLOOKUP(TRIM(E9787&amp;""),'Référentiel Articles'!$A$2:$F$634,2,FALSE),""))</f>
      </c>
      <c r="D9787" s="75">
        <f>IF($E9787="","",IFERROR(VLOOKUP(TRIM(E9787&amp;""),'Référentiel Articles'!$A$2:$F$634,3,FALSE),""))</f>
      </c>
      <c r="E9787" s="74" t="str">
        <v/>
      </c>
      <c r="F9787" s="75">
        <f>IF($E9787="","",IFERROR(VLOOKUP(TRIM(E9787&amp;""),'Référentiel Articles'!$A$2:$F$634,4,FALSE),""))</f>
      </c>
      <c r="G9787" s="76">
        <f>IF($E9787="","",IFERROR(VLOOKUP(TRIM(E9787&amp;""),'Référentiel Articles'!$A$2:$F$634,5,FALSE),""))</f>
      </c>
      <c r="H9787" s="77" t="str">
        <v/>
      </c>
      <c r="I9787" s="76">
        <f>IF($E9787="","",IFERROR(VLOOKUP(TRIM(E9787&amp;""),'Référentiel Articles'!$A$2:$F$634,6,FALSE),""))</f>
      </c>
      <c r="J9787" s="78">
        <f>IF(OR($E9787="",$H9787=""),"",$H9787*$I9787)</f>
      </c>
      <c r="K9787" s="79" t="str">
        <v/>
      </c>
    </row>
    <row r="9788">
      <c r="A9788" s="81" t="str">
        <v/>
      </c>
      <c r="B9788" s="81" t="str">
        <v/>
      </c>
      <c r="C9788" s="83">
        <f>IF($E9788="","",IFERROR(VLOOKUP(TRIM(E9788&amp;""),'Référentiel Articles'!$A$2:$F$634,2,FALSE),""))</f>
      </c>
      <c r="D9788" s="83">
        <f>IF($E9788="","",IFERROR(VLOOKUP(TRIM(E9788&amp;""),'Référentiel Articles'!$A$2:$F$634,3,FALSE),""))</f>
      </c>
      <c r="E9788" s="81" t="str">
        <v/>
      </c>
      <c r="F9788" s="83">
        <f>IF($E9788="","",IFERROR(VLOOKUP(TRIM(E9788&amp;""),'Référentiel Articles'!$A$2:$F$634,4,FALSE),""))</f>
      </c>
      <c r="G9788" s="84">
        <f>IF($E9788="","",IFERROR(VLOOKUP(TRIM(E9788&amp;""),'Référentiel Articles'!$A$2:$F$634,5,FALSE),""))</f>
      </c>
      <c r="H9788" s="85" t="str">
        <v/>
      </c>
      <c r="I9788" s="84">
        <f>IF($E9788="","",IFERROR(VLOOKUP(TRIM(E9788&amp;""),'Référentiel Articles'!$A$2:$F$634,6,FALSE),""))</f>
      </c>
      <c r="J9788" s="90">
        <f>IF(OR($E9788="",$H9788=""),"",$H9788*$I9788)</f>
      </c>
      <c r="K9788" s="87" t="str">
        <v/>
      </c>
    </row>
    <row r="9789">
      <c r="A9789" s="74" t="str">
        <v/>
      </c>
      <c r="B9789" s="74" t="str">
        <v/>
      </c>
      <c r="C9789" s="75">
        <f>IF($E9789="","",IFERROR(VLOOKUP(TRIM(E9789&amp;""),'Référentiel Articles'!$A$2:$F$634,2,FALSE),""))</f>
      </c>
      <c r="D9789" s="75">
        <f>IF($E9789="","",IFERROR(VLOOKUP(TRIM(E9789&amp;""),'Référentiel Articles'!$A$2:$F$634,3,FALSE),""))</f>
      </c>
      <c r="E9789" s="74" t="str">
        <v/>
      </c>
      <c r="F9789" s="75">
        <f>IF($E9789="","",IFERROR(VLOOKUP(TRIM(E9789&amp;""),'Référentiel Articles'!$A$2:$F$634,4,FALSE),""))</f>
      </c>
      <c r="G9789" s="76">
        <f>IF($E9789="","",IFERROR(VLOOKUP(TRIM(E9789&amp;""),'Référentiel Articles'!$A$2:$F$634,5,FALSE),""))</f>
      </c>
      <c r="H9789" s="77" t="str">
        <v/>
      </c>
      <c r="I9789" s="76">
        <f>IF($E9789="","",IFERROR(VLOOKUP(TRIM(E9789&amp;""),'Référentiel Articles'!$A$2:$F$634,6,FALSE),""))</f>
      </c>
      <c r="J9789" s="78">
        <f>IF(OR($E9789="",$H9789=""),"",$H9789*$I9789)</f>
      </c>
      <c r="K9789" s="79" t="str">
        <v/>
      </c>
    </row>
    <row r="9790">
      <c r="A9790" s="81" t="str">
        <v/>
      </c>
      <c r="B9790" s="81" t="str">
        <v/>
      </c>
      <c r="C9790" s="83">
        <f>IF($E9790="","",IFERROR(VLOOKUP(TRIM(E9790&amp;""),'Référentiel Articles'!$A$2:$F$634,2,FALSE),""))</f>
      </c>
      <c r="D9790" s="83">
        <f>IF($E9790="","",IFERROR(VLOOKUP(TRIM(E9790&amp;""),'Référentiel Articles'!$A$2:$F$634,3,FALSE),""))</f>
      </c>
      <c r="E9790" s="81" t="str">
        <v/>
      </c>
      <c r="F9790" s="83">
        <f>IF($E9790="","",IFERROR(VLOOKUP(TRIM(E9790&amp;""),'Référentiel Articles'!$A$2:$F$634,4,FALSE),""))</f>
      </c>
      <c r="G9790" s="84">
        <f>IF($E9790="","",IFERROR(VLOOKUP(TRIM(E9790&amp;""),'Référentiel Articles'!$A$2:$F$634,5,FALSE),""))</f>
      </c>
      <c r="H9790" s="85" t="str">
        <v/>
      </c>
      <c r="I9790" s="84">
        <f>IF($E9790="","",IFERROR(VLOOKUP(TRIM(E9790&amp;""),'Référentiel Articles'!$A$2:$F$634,6,FALSE),""))</f>
      </c>
      <c r="J9790" s="90">
        <f>IF(OR($E9790="",$H9790=""),"",$H9790*$I9790)</f>
      </c>
      <c r="K9790" s="87" t="str">
        <v/>
      </c>
    </row>
    <row r="9791">
      <c r="A9791" s="74" t="str">
        <v/>
      </c>
      <c r="B9791" s="74" t="str">
        <v/>
      </c>
      <c r="C9791" s="75">
        <f>IF($E9791="","",IFERROR(VLOOKUP(TRIM(E9791&amp;""),'Référentiel Articles'!$A$2:$F$634,2,FALSE),""))</f>
      </c>
      <c r="D9791" s="75">
        <f>IF($E9791="","",IFERROR(VLOOKUP(TRIM(E9791&amp;""),'Référentiel Articles'!$A$2:$F$634,3,FALSE),""))</f>
      </c>
      <c r="E9791" s="74" t="str">
        <v/>
      </c>
      <c r="F9791" s="75">
        <f>IF($E9791="","",IFERROR(VLOOKUP(TRIM(E9791&amp;""),'Référentiel Articles'!$A$2:$F$634,4,FALSE),""))</f>
      </c>
      <c r="G9791" s="76">
        <f>IF($E9791="","",IFERROR(VLOOKUP(TRIM(E9791&amp;""),'Référentiel Articles'!$A$2:$F$634,5,FALSE),""))</f>
      </c>
      <c r="H9791" s="77" t="str">
        <v/>
      </c>
      <c r="I9791" s="76">
        <f>IF($E9791="","",IFERROR(VLOOKUP(TRIM(E9791&amp;""),'Référentiel Articles'!$A$2:$F$634,6,FALSE),""))</f>
      </c>
      <c r="J9791" s="78">
        <f>IF(OR($E9791="",$H9791=""),"",$H9791*$I9791)</f>
      </c>
      <c r="K9791" s="79" t="str">
        <v/>
      </c>
    </row>
    <row r="9792">
      <c r="A9792" s="81" t="str">
        <v/>
      </c>
      <c r="B9792" s="81" t="str">
        <v/>
      </c>
      <c r="C9792" s="83">
        <f>IF($E9792="","",IFERROR(VLOOKUP(TRIM(E9792&amp;""),'Référentiel Articles'!$A$2:$F$634,2,FALSE),""))</f>
      </c>
      <c r="D9792" s="83">
        <f>IF($E9792="","",IFERROR(VLOOKUP(TRIM(E9792&amp;""),'Référentiel Articles'!$A$2:$F$634,3,FALSE),""))</f>
      </c>
      <c r="E9792" s="81" t="str">
        <v/>
      </c>
      <c r="F9792" s="83">
        <f>IF($E9792="","",IFERROR(VLOOKUP(TRIM(E9792&amp;""),'Référentiel Articles'!$A$2:$F$634,4,FALSE),""))</f>
      </c>
      <c r="G9792" s="84">
        <f>IF($E9792="","",IFERROR(VLOOKUP(TRIM(E9792&amp;""),'Référentiel Articles'!$A$2:$F$634,5,FALSE),""))</f>
      </c>
      <c r="H9792" s="85" t="str">
        <v/>
      </c>
      <c r="I9792" s="84">
        <f>IF($E9792="","",IFERROR(VLOOKUP(TRIM(E9792&amp;""),'Référentiel Articles'!$A$2:$F$634,6,FALSE),""))</f>
      </c>
      <c r="J9792" s="90">
        <f>IF(OR($E9792="",$H9792=""),"",$H9792*$I9792)</f>
      </c>
      <c r="K9792" s="87" t="str">
        <v/>
      </c>
    </row>
    <row r="9793">
      <c r="A9793" s="74" t="str">
        <v/>
      </c>
      <c r="B9793" s="74" t="str">
        <v/>
      </c>
      <c r="C9793" s="75">
        <f>IF($E9793="","",IFERROR(VLOOKUP(TRIM(E9793&amp;""),'Référentiel Articles'!$A$2:$F$634,2,FALSE),""))</f>
      </c>
      <c r="D9793" s="75">
        <f>IF($E9793="","",IFERROR(VLOOKUP(TRIM(E9793&amp;""),'Référentiel Articles'!$A$2:$F$634,3,FALSE),""))</f>
      </c>
      <c r="E9793" s="74" t="str">
        <v/>
      </c>
      <c r="F9793" s="75">
        <f>IF($E9793="","",IFERROR(VLOOKUP(TRIM(E9793&amp;""),'Référentiel Articles'!$A$2:$F$634,4,FALSE),""))</f>
      </c>
      <c r="G9793" s="76">
        <f>IF($E9793="","",IFERROR(VLOOKUP(TRIM(E9793&amp;""),'Référentiel Articles'!$A$2:$F$634,5,FALSE),""))</f>
      </c>
      <c r="H9793" s="77" t="str">
        <v/>
      </c>
      <c r="I9793" s="76">
        <f>IF($E9793="","",IFERROR(VLOOKUP(TRIM(E9793&amp;""),'Référentiel Articles'!$A$2:$F$634,6,FALSE),""))</f>
      </c>
      <c r="J9793" s="78">
        <f>IF(OR($E9793="",$H9793=""),"",$H9793*$I9793)</f>
      </c>
      <c r="K9793" s="79" t="str">
        <v/>
      </c>
    </row>
    <row r="9794">
      <c r="A9794" s="81" t="str">
        <v/>
      </c>
      <c r="B9794" s="81" t="str">
        <v/>
      </c>
      <c r="C9794" s="83">
        <f>IF($E9794="","",IFERROR(VLOOKUP(TRIM(E9794&amp;""),'Référentiel Articles'!$A$2:$F$634,2,FALSE),""))</f>
      </c>
      <c r="D9794" s="83">
        <f>IF($E9794="","",IFERROR(VLOOKUP(TRIM(E9794&amp;""),'Référentiel Articles'!$A$2:$F$634,3,FALSE),""))</f>
      </c>
      <c r="E9794" s="81" t="str">
        <v/>
      </c>
      <c r="F9794" s="83">
        <f>IF($E9794="","",IFERROR(VLOOKUP(TRIM(E9794&amp;""),'Référentiel Articles'!$A$2:$F$634,4,FALSE),""))</f>
      </c>
      <c r="G9794" s="84">
        <f>IF($E9794="","",IFERROR(VLOOKUP(TRIM(E9794&amp;""),'Référentiel Articles'!$A$2:$F$634,5,FALSE),""))</f>
      </c>
      <c r="H9794" s="85" t="str">
        <v/>
      </c>
      <c r="I9794" s="84">
        <f>IF($E9794="","",IFERROR(VLOOKUP(TRIM(E9794&amp;""),'Référentiel Articles'!$A$2:$F$634,6,FALSE),""))</f>
      </c>
      <c r="J9794" s="90">
        <f>IF(OR($E9794="",$H9794=""),"",$H9794*$I9794)</f>
      </c>
      <c r="K9794" s="87" t="str">
        <v/>
      </c>
    </row>
    <row r="9795">
      <c r="A9795" s="74" t="str">
        <v/>
      </c>
      <c r="B9795" s="74" t="str">
        <v/>
      </c>
      <c r="C9795" s="75">
        <f>IF($E9795="","",IFERROR(VLOOKUP(TRIM(E9795&amp;""),'Référentiel Articles'!$A$2:$F$634,2,FALSE),""))</f>
      </c>
      <c r="D9795" s="75">
        <f>IF($E9795="","",IFERROR(VLOOKUP(TRIM(E9795&amp;""),'Référentiel Articles'!$A$2:$F$634,3,FALSE),""))</f>
      </c>
      <c r="E9795" s="74" t="str">
        <v/>
      </c>
      <c r="F9795" s="75">
        <f>IF($E9795="","",IFERROR(VLOOKUP(TRIM(E9795&amp;""),'Référentiel Articles'!$A$2:$F$634,4,FALSE),""))</f>
      </c>
      <c r="G9795" s="76">
        <f>IF($E9795="","",IFERROR(VLOOKUP(TRIM(E9795&amp;""),'Référentiel Articles'!$A$2:$F$634,5,FALSE),""))</f>
      </c>
      <c r="H9795" s="77" t="str">
        <v/>
      </c>
      <c r="I9795" s="76">
        <f>IF($E9795="","",IFERROR(VLOOKUP(TRIM(E9795&amp;""),'Référentiel Articles'!$A$2:$F$634,6,FALSE),""))</f>
      </c>
      <c r="J9795" s="78">
        <f>IF(OR($E9795="",$H9795=""),"",$H9795*$I9795)</f>
      </c>
      <c r="K9795" s="79" t="str">
        <v/>
      </c>
    </row>
    <row r="9796">
      <c r="A9796" s="81" t="str">
        <v/>
      </c>
      <c r="B9796" s="81" t="str">
        <v/>
      </c>
      <c r="C9796" s="83">
        <f>IF($E9796="","",IFERROR(VLOOKUP(TRIM(E9796&amp;""),'Référentiel Articles'!$A$2:$F$634,2,FALSE),""))</f>
      </c>
      <c r="D9796" s="83">
        <f>IF($E9796="","",IFERROR(VLOOKUP(TRIM(E9796&amp;""),'Référentiel Articles'!$A$2:$F$634,3,FALSE),""))</f>
      </c>
      <c r="E9796" s="81" t="str">
        <v/>
      </c>
      <c r="F9796" s="83">
        <f>IF($E9796="","",IFERROR(VLOOKUP(TRIM(E9796&amp;""),'Référentiel Articles'!$A$2:$F$634,4,FALSE),""))</f>
      </c>
      <c r="G9796" s="84">
        <f>IF($E9796="","",IFERROR(VLOOKUP(TRIM(E9796&amp;""),'Référentiel Articles'!$A$2:$F$634,5,FALSE),""))</f>
      </c>
      <c r="H9796" s="85" t="str">
        <v/>
      </c>
      <c r="I9796" s="84">
        <f>IF($E9796="","",IFERROR(VLOOKUP(TRIM(E9796&amp;""),'Référentiel Articles'!$A$2:$F$634,6,FALSE),""))</f>
      </c>
      <c r="J9796" s="90">
        <f>IF(OR($E9796="",$H9796=""),"",$H9796*$I9796)</f>
      </c>
      <c r="K9796" s="87" t="str">
        <v/>
      </c>
    </row>
    <row r="9797">
      <c r="A9797" s="74" t="str">
        <v/>
      </c>
      <c r="B9797" s="74" t="str">
        <v/>
      </c>
      <c r="C9797" s="75">
        <f>IF($E9797="","",IFERROR(VLOOKUP(TRIM(E9797&amp;""),'Référentiel Articles'!$A$2:$F$634,2,FALSE),""))</f>
      </c>
      <c r="D9797" s="75">
        <f>IF($E9797="","",IFERROR(VLOOKUP(TRIM(E9797&amp;""),'Référentiel Articles'!$A$2:$F$634,3,FALSE),""))</f>
      </c>
      <c r="E9797" s="74" t="str">
        <v/>
      </c>
      <c r="F9797" s="75">
        <f>IF($E9797="","",IFERROR(VLOOKUP(TRIM(E9797&amp;""),'Référentiel Articles'!$A$2:$F$634,4,FALSE),""))</f>
      </c>
      <c r="G9797" s="76">
        <f>IF($E9797="","",IFERROR(VLOOKUP(TRIM(E9797&amp;""),'Référentiel Articles'!$A$2:$F$634,5,FALSE),""))</f>
      </c>
      <c r="H9797" s="77" t="str">
        <v/>
      </c>
      <c r="I9797" s="76">
        <f>IF($E9797="","",IFERROR(VLOOKUP(TRIM(E9797&amp;""),'Référentiel Articles'!$A$2:$F$634,6,FALSE),""))</f>
      </c>
      <c r="J9797" s="78">
        <f>IF(OR($E9797="",$H9797=""),"",$H9797*$I9797)</f>
      </c>
      <c r="K9797" s="79" t="str">
        <v/>
      </c>
    </row>
    <row r="9798">
      <c r="A9798" s="81" t="str">
        <v/>
      </c>
      <c r="B9798" s="81" t="str">
        <v/>
      </c>
      <c r="C9798" s="83">
        <f>IF($E9798="","",IFERROR(VLOOKUP(TRIM(E9798&amp;""),'Référentiel Articles'!$A$2:$F$634,2,FALSE),""))</f>
      </c>
      <c r="D9798" s="83">
        <f>IF($E9798="","",IFERROR(VLOOKUP(TRIM(E9798&amp;""),'Référentiel Articles'!$A$2:$F$634,3,FALSE),""))</f>
      </c>
      <c r="E9798" s="81" t="str">
        <v/>
      </c>
      <c r="F9798" s="83">
        <f>IF($E9798="","",IFERROR(VLOOKUP(TRIM(E9798&amp;""),'Référentiel Articles'!$A$2:$F$634,4,FALSE),""))</f>
      </c>
      <c r="G9798" s="84">
        <f>IF($E9798="","",IFERROR(VLOOKUP(TRIM(E9798&amp;""),'Référentiel Articles'!$A$2:$F$634,5,FALSE),""))</f>
      </c>
      <c r="H9798" s="85" t="str">
        <v/>
      </c>
      <c r="I9798" s="84">
        <f>IF($E9798="","",IFERROR(VLOOKUP(TRIM(E9798&amp;""),'Référentiel Articles'!$A$2:$F$634,6,FALSE),""))</f>
      </c>
      <c r="J9798" s="90">
        <f>IF(OR($E9798="",$H9798=""),"",$H9798*$I9798)</f>
      </c>
      <c r="K9798" s="87" t="str">
        <v/>
      </c>
    </row>
    <row r="9799">
      <c r="A9799" s="74" t="str">
        <v/>
      </c>
      <c r="B9799" s="74" t="str">
        <v/>
      </c>
      <c r="C9799" s="75">
        <f>IF($E9799="","",IFERROR(VLOOKUP(TRIM(E9799&amp;""),'Référentiel Articles'!$A$2:$F$634,2,FALSE),""))</f>
      </c>
      <c r="D9799" s="75">
        <f>IF($E9799="","",IFERROR(VLOOKUP(TRIM(E9799&amp;""),'Référentiel Articles'!$A$2:$F$634,3,FALSE),""))</f>
      </c>
      <c r="E9799" s="74" t="str">
        <v/>
      </c>
      <c r="F9799" s="75">
        <f>IF($E9799="","",IFERROR(VLOOKUP(TRIM(E9799&amp;""),'Référentiel Articles'!$A$2:$F$634,4,FALSE),""))</f>
      </c>
      <c r="G9799" s="76">
        <f>IF($E9799="","",IFERROR(VLOOKUP(TRIM(E9799&amp;""),'Référentiel Articles'!$A$2:$F$634,5,FALSE),""))</f>
      </c>
      <c r="H9799" s="77" t="str">
        <v/>
      </c>
      <c r="I9799" s="76">
        <f>IF($E9799="","",IFERROR(VLOOKUP(TRIM(E9799&amp;""),'Référentiel Articles'!$A$2:$F$634,6,FALSE),""))</f>
      </c>
      <c r="J9799" s="78">
        <f>IF(OR($E9799="",$H9799=""),"",$H9799*$I9799)</f>
      </c>
      <c r="K9799" s="79" t="str">
        <v/>
      </c>
    </row>
    <row r="9800">
      <c r="A9800" s="81" t="str">
        <v/>
      </c>
      <c r="B9800" s="81" t="str">
        <v/>
      </c>
      <c r="C9800" s="83">
        <f>IF($E9800="","",IFERROR(VLOOKUP(TRIM(E9800&amp;""),'Référentiel Articles'!$A$2:$F$634,2,FALSE),""))</f>
      </c>
      <c r="D9800" s="83">
        <f>IF($E9800="","",IFERROR(VLOOKUP(TRIM(E9800&amp;""),'Référentiel Articles'!$A$2:$F$634,3,FALSE),""))</f>
      </c>
      <c r="E9800" s="81" t="str">
        <v/>
      </c>
      <c r="F9800" s="83">
        <f>IF($E9800="","",IFERROR(VLOOKUP(TRIM(E9800&amp;""),'Référentiel Articles'!$A$2:$F$634,4,FALSE),""))</f>
      </c>
      <c r="G9800" s="84">
        <f>IF($E9800="","",IFERROR(VLOOKUP(TRIM(E9800&amp;""),'Référentiel Articles'!$A$2:$F$634,5,FALSE),""))</f>
      </c>
      <c r="H9800" s="85" t="str">
        <v/>
      </c>
      <c r="I9800" s="84">
        <f>IF($E9800="","",IFERROR(VLOOKUP(TRIM(E9800&amp;""),'Référentiel Articles'!$A$2:$F$634,6,FALSE),""))</f>
      </c>
      <c r="J9800" s="90">
        <f>IF(OR($E9800="",$H9800=""),"",$H9800*$I9800)</f>
      </c>
      <c r="K9800" s="87" t="str">
        <v/>
      </c>
    </row>
    <row r="9801">
      <c r="A9801" s="74" t="str">
        <v/>
      </c>
      <c r="B9801" s="74" t="str">
        <v/>
      </c>
      <c r="C9801" s="75">
        <f>IF($E9801="","",IFERROR(VLOOKUP(TRIM(E9801&amp;""),'Référentiel Articles'!$A$2:$F$634,2,FALSE),""))</f>
      </c>
      <c r="D9801" s="75">
        <f>IF($E9801="","",IFERROR(VLOOKUP(TRIM(E9801&amp;""),'Référentiel Articles'!$A$2:$F$634,3,FALSE),""))</f>
      </c>
      <c r="E9801" s="74" t="str">
        <v/>
      </c>
      <c r="F9801" s="75">
        <f>IF($E9801="","",IFERROR(VLOOKUP(TRIM(E9801&amp;""),'Référentiel Articles'!$A$2:$F$634,4,FALSE),""))</f>
      </c>
      <c r="G9801" s="76">
        <f>IF($E9801="","",IFERROR(VLOOKUP(TRIM(E9801&amp;""),'Référentiel Articles'!$A$2:$F$634,5,FALSE),""))</f>
      </c>
      <c r="H9801" s="77" t="str">
        <v/>
      </c>
      <c r="I9801" s="76">
        <f>IF($E9801="","",IFERROR(VLOOKUP(TRIM(E9801&amp;""),'Référentiel Articles'!$A$2:$F$634,6,FALSE),""))</f>
      </c>
      <c r="J9801" s="78">
        <f>IF(OR($E9801="",$H9801=""),"",$H9801*$I9801)</f>
      </c>
      <c r="K9801" s="79" t="str">
        <v/>
      </c>
    </row>
    <row r="9802">
      <c r="A9802" s="81" t="str">
        <v/>
      </c>
      <c r="B9802" s="81" t="str">
        <v/>
      </c>
      <c r="C9802" s="83">
        <f>IF($E9802="","",IFERROR(VLOOKUP(TRIM(E9802&amp;""),'Référentiel Articles'!$A$2:$F$634,2,FALSE),""))</f>
      </c>
      <c r="D9802" s="83">
        <f>IF($E9802="","",IFERROR(VLOOKUP(TRIM(E9802&amp;""),'Référentiel Articles'!$A$2:$F$634,3,FALSE),""))</f>
      </c>
      <c r="E9802" s="81" t="str">
        <v/>
      </c>
      <c r="F9802" s="83">
        <f>IF($E9802="","",IFERROR(VLOOKUP(TRIM(E9802&amp;""),'Référentiel Articles'!$A$2:$F$634,4,FALSE),""))</f>
      </c>
      <c r="G9802" s="84">
        <f>IF($E9802="","",IFERROR(VLOOKUP(TRIM(E9802&amp;""),'Référentiel Articles'!$A$2:$F$634,5,FALSE),""))</f>
      </c>
      <c r="H9802" s="85" t="str">
        <v/>
      </c>
      <c r="I9802" s="84">
        <f>IF($E9802="","",IFERROR(VLOOKUP(TRIM(E9802&amp;""),'Référentiel Articles'!$A$2:$F$634,6,FALSE),""))</f>
      </c>
      <c r="J9802" s="90">
        <f>IF(OR($E9802="",$H9802=""),"",$H9802*$I9802)</f>
      </c>
      <c r="K9802" s="87" t="str">
        <v/>
      </c>
    </row>
    <row r="9803">
      <c r="A9803" s="74" t="str">
        <v/>
      </c>
      <c r="B9803" s="74" t="str">
        <v/>
      </c>
      <c r="C9803" s="75">
        <f>IF($E9803="","",IFERROR(VLOOKUP(TRIM(E9803&amp;""),'Référentiel Articles'!$A$2:$F$634,2,FALSE),""))</f>
      </c>
      <c r="D9803" s="75">
        <f>IF($E9803="","",IFERROR(VLOOKUP(TRIM(E9803&amp;""),'Référentiel Articles'!$A$2:$F$634,3,FALSE),""))</f>
      </c>
      <c r="E9803" s="74" t="str">
        <v/>
      </c>
      <c r="F9803" s="75">
        <f>IF($E9803="","",IFERROR(VLOOKUP(TRIM(E9803&amp;""),'Référentiel Articles'!$A$2:$F$634,4,FALSE),""))</f>
      </c>
      <c r="G9803" s="76">
        <f>IF($E9803="","",IFERROR(VLOOKUP(TRIM(E9803&amp;""),'Référentiel Articles'!$A$2:$F$634,5,FALSE),""))</f>
      </c>
      <c r="H9803" s="77" t="str">
        <v/>
      </c>
      <c r="I9803" s="76">
        <f>IF($E9803="","",IFERROR(VLOOKUP(TRIM(E9803&amp;""),'Référentiel Articles'!$A$2:$F$634,6,FALSE),""))</f>
      </c>
      <c r="J9803" s="78">
        <f>IF(OR($E9803="",$H9803=""),"",$H9803*$I9803)</f>
      </c>
      <c r="K9803" s="79" t="str">
        <v/>
      </c>
    </row>
    <row r="9804">
      <c r="A9804" s="81" t="str">
        <v/>
      </c>
      <c r="B9804" s="81" t="str">
        <v/>
      </c>
      <c r="C9804" s="83">
        <f>IF($E9804="","",IFERROR(VLOOKUP(TRIM(E9804&amp;""),'Référentiel Articles'!$A$2:$F$634,2,FALSE),""))</f>
      </c>
      <c r="D9804" s="83">
        <f>IF($E9804="","",IFERROR(VLOOKUP(TRIM(E9804&amp;""),'Référentiel Articles'!$A$2:$F$634,3,FALSE),""))</f>
      </c>
      <c r="E9804" s="81" t="str">
        <v/>
      </c>
      <c r="F9804" s="83">
        <f>IF($E9804="","",IFERROR(VLOOKUP(TRIM(E9804&amp;""),'Référentiel Articles'!$A$2:$F$634,4,FALSE),""))</f>
      </c>
      <c r="G9804" s="84">
        <f>IF($E9804="","",IFERROR(VLOOKUP(TRIM(E9804&amp;""),'Référentiel Articles'!$A$2:$F$634,5,FALSE),""))</f>
      </c>
      <c r="H9804" s="85" t="str">
        <v/>
      </c>
      <c r="I9804" s="84">
        <f>IF($E9804="","",IFERROR(VLOOKUP(TRIM(E9804&amp;""),'Référentiel Articles'!$A$2:$F$634,6,FALSE),""))</f>
      </c>
      <c r="J9804" s="90">
        <f>IF(OR($E9804="",$H9804=""),"",$H9804*$I9804)</f>
      </c>
      <c r="K9804" s="87" t="str">
        <v/>
      </c>
    </row>
    <row r="9805">
      <c r="A9805" s="74" t="str">
        <v/>
      </c>
      <c r="B9805" s="74" t="str">
        <v/>
      </c>
      <c r="C9805" s="75">
        <f>IF($E9805="","",IFERROR(VLOOKUP(TRIM(E9805&amp;""),'Référentiel Articles'!$A$2:$F$634,2,FALSE),""))</f>
      </c>
      <c r="D9805" s="75">
        <f>IF($E9805="","",IFERROR(VLOOKUP(TRIM(E9805&amp;""),'Référentiel Articles'!$A$2:$F$634,3,FALSE),""))</f>
      </c>
      <c r="E9805" s="74" t="str">
        <v/>
      </c>
      <c r="F9805" s="75">
        <f>IF($E9805="","",IFERROR(VLOOKUP(TRIM(E9805&amp;""),'Référentiel Articles'!$A$2:$F$634,4,FALSE),""))</f>
      </c>
      <c r="G9805" s="76">
        <f>IF($E9805="","",IFERROR(VLOOKUP(TRIM(E9805&amp;""),'Référentiel Articles'!$A$2:$F$634,5,FALSE),""))</f>
      </c>
      <c r="H9805" s="77" t="str">
        <v/>
      </c>
      <c r="I9805" s="76">
        <f>IF($E9805="","",IFERROR(VLOOKUP(TRIM(E9805&amp;""),'Référentiel Articles'!$A$2:$F$634,6,FALSE),""))</f>
      </c>
      <c r="J9805" s="78">
        <f>IF(OR($E9805="",$H9805=""),"",$H9805*$I9805)</f>
      </c>
      <c r="K9805" s="79" t="str">
        <v/>
      </c>
    </row>
    <row r="9806">
      <c r="A9806" s="81" t="str">
        <v/>
      </c>
      <c r="B9806" s="81" t="str">
        <v/>
      </c>
      <c r="C9806" s="83">
        <f>IF($E9806="","",IFERROR(VLOOKUP(TRIM(E9806&amp;""),'Référentiel Articles'!$A$2:$F$634,2,FALSE),""))</f>
      </c>
      <c r="D9806" s="83">
        <f>IF($E9806="","",IFERROR(VLOOKUP(TRIM(E9806&amp;""),'Référentiel Articles'!$A$2:$F$634,3,FALSE),""))</f>
      </c>
      <c r="E9806" s="81" t="str">
        <v/>
      </c>
      <c r="F9806" s="83">
        <f>IF($E9806="","",IFERROR(VLOOKUP(TRIM(E9806&amp;""),'Référentiel Articles'!$A$2:$F$634,4,FALSE),""))</f>
      </c>
      <c r="G9806" s="84">
        <f>IF($E9806="","",IFERROR(VLOOKUP(TRIM(E9806&amp;""),'Référentiel Articles'!$A$2:$F$634,5,FALSE),""))</f>
      </c>
      <c r="H9806" s="85" t="str">
        <v/>
      </c>
      <c r="I9806" s="84">
        <f>IF($E9806="","",IFERROR(VLOOKUP(TRIM(E9806&amp;""),'Référentiel Articles'!$A$2:$F$634,6,FALSE),""))</f>
      </c>
      <c r="J9806" s="90">
        <f>IF(OR($E9806="",$H9806=""),"",$H9806*$I9806)</f>
      </c>
      <c r="K9806" s="87" t="str">
        <v/>
      </c>
    </row>
    <row r="9807">
      <c r="A9807" s="74" t="str">
        <v/>
      </c>
      <c r="B9807" s="74" t="str">
        <v/>
      </c>
      <c r="C9807" s="75">
        <f>IF($E9807="","",IFERROR(VLOOKUP(TRIM(E9807&amp;""),'Référentiel Articles'!$A$2:$F$634,2,FALSE),""))</f>
      </c>
      <c r="D9807" s="75">
        <f>IF($E9807="","",IFERROR(VLOOKUP(TRIM(E9807&amp;""),'Référentiel Articles'!$A$2:$F$634,3,FALSE),""))</f>
      </c>
      <c r="E9807" s="74" t="str">
        <v/>
      </c>
      <c r="F9807" s="75">
        <f>IF($E9807="","",IFERROR(VLOOKUP(TRIM(E9807&amp;""),'Référentiel Articles'!$A$2:$F$634,4,FALSE),""))</f>
      </c>
      <c r="G9807" s="76">
        <f>IF($E9807="","",IFERROR(VLOOKUP(TRIM(E9807&amp;""),'Référentiel Articles'!$A$2:$F$634,5,FALSE),""))</f>
      </c>
      <c r="H9807" s="77" t="str">
        <v/>
      </c>
      <c r="I9807" s="76">
        <f>IF($E9807="","",IFERROR(VLOOKUP(TRIM(E9807&amp;""),'Référentiel Articles'!$A$2:$F$634,6,FALSE),""))</f>
      </c>
      <c r="J9807" s="78">
        <f>IF(OR($E9807="",$H9807=""),"",$H9807*$I9807)</f>
      </c>
      <c r="K9807" s="79" t="str">
        <v/>
      </c>
    </row>
    <row r="9808">
      <c r="A9808" s="81" t="str">
        <v/>
      </c>
      <c r="B9808" s="81" t="str">
        <v/>
      </c>
      <c r="C9808" s="83">
        <f>IF($E9808="","",IFERROR(VLOOKUP(TRIM(E9808&amp;""),'Référentiel Articles'!$A$2:$F$634,2,FALSE),""))</f>
      </c>
      <c r="D9808" s="83">
        <f>IF($E9808="","",IFERROR(VLOOKUP(TRIM(E9808&amp;""),'Référentiel Articles'!$A$2:$F$634,3,FALSE),""))</f>
      </c>
      <c r="E9808" s="81" t="str">
        <v/>
      </c>
      <c r="F9808" s="83">
        <f>IF($E9808="","",IFERROR(VLOOKUP(TRIM(E9808&amp;""),'Référentiel Articles'!$A$2:$F$634,4,FALSE),""))</f>
      </c>
      <c r="G9808" s="84">
        <f>IF($E9808="","",IFERROR(VLOOKUP(TRIM(E9808&amp;""),'Référentiel Articles'!$A$2:$F$634,5,FALSE),""))</f>
      </c>
      <c r="H9808" s="85" t="str">
        <v/>
      </c>
      <c r="I9808" s="84">
        <f>IF($E9808="","",IFERROR(VLOOKUP(TRIM(E9808&amp;""),'Référentiel Articles'!$A$2:$F$634,6,FALSE),""))</f>
      </c>
      <c r="J9808" s="90">
        <f>IF(OR($E9808="",$H9808=""),"",$H9808*$I9808)</f>
      </c>
      <c r="K9808" s="87" t="str">
        <v/>
      </c>
    </row>
    <row r="9809">
      <c r="A9809" s="74" t="str">
        <v/>
      </c>
      <c r="B9809" s="74" t="str">
        <v/>
      </c>
      <c r="C9809" s="75">
        <f>IF($E9809="","",IFERROR(VLOOKUP(TRIM(E9809&amp;""),'Référentiel Articles'!$A$2:$F$634,2,FALSE),""))</f>
      </c>
      <c r="D9809" s="75">
        <f>IF($E9809="","",IFERROR(VLOOKUP(TRIM(E9809&amp;""),'Référentiel Articles'!$A$2:$F$634,3,FALSE),""))</f>
      </c>
      <c r="E9809" s="74" t="str">
        <v/>
      </c>
      <c r="F9809" s="75">
        <f>IF($E9809="","",IFERROR(VLOOKUP(TRIM(E9809&amp;""),'Référentiel Articles'!$A$2:$F$634,4,FALSE),""))</f>
      </c>
      <c r="G9809" s="76">
        <f>IF($E9809="","",IFERROR(VLOOKUP(TRIM(E9809&amp;""),'Référentiel Articles'!$A$2:$F$634,5,FALSE),""))</f>
      </c>
      <c r="H9809" s="77" t="str">
        <v/>
      </c>
      <c r="I9809" s="76">
        <f>IF($E9809="","",IFERROR(VLOOKUP(TRIM(E9809&amp;""),'Référentiel Articles'!$A$2:$F$634,6,FALSE),""))</f>
      </c>
      <c r="J9809" s="78">
        <f>IF(OR($E9809="",$H9809=""),"",$H9809*$I9809)</f>
      </c>
      <c r="K9809" s="79" t="str">
        <v/>
      </c>
    </row>
    <row r="9810">
      <c r="A9810" s="81" t="str">
        <v/>
      </c>
      <c r="B9810" s="81" t="str">
        <v/>
      </c>
      <c r="C9810" s="83">
        <f>IF($E9810="","",IFERROR(VLOOKUP(TRIM(E9810&amp;""),'Référentiel Articles'!$A$2:$F$634,2,FALSE),""))</f>
      </c>
      <c r="D9810" s="83">
        <f>IF($E9810="","",IFERROR(VLOOKUP(TRIM(E9810&amp;""),'Référentiel Articles'!$A$2:$F$634,3,FALSE),""))</f>
      </c>
      <c r="E9810" s="81" t="str">
        <v/>
      </c>
      <c r="F9810" s="83">
        <f>IF($E9810="","",IFERROR(VLOOKUP(TRIM(E9810&amp;""),'Référentiel Articles'!$A$2:$F$634,4,FALSE),""))</f>
      </c>
      <c r="G9810" s="84">
        <f>IF($E9810="","",IFERROR(VLOOKUP(TRIM(E9810&amp;""),'Référentiel Articles'!$A$2:$F$634,5,FALSE),""))</f>
      </c>
      <c r="H9810" s="85" t="str">
        <v/>
      </c>
      <c r="I9810" s="84">
        <f>IF($E9810="","",IFERROR(VLOOKUP(TRIM(E9810&amp;""),'Référentiel Articles'!$A$2:$F$634,6,FALSE),""))</f>
      </c>
      <c r="J9810" s="90">
        <f>IF(OR($E9810="",$H9810=""),"",$H9810*$I9810)</f>
      </c>
      <c r="K9810" s="87" t="str">
        <v/>
      </c>
    </row>
    <row r="9811">
      <c r="A9811" s="74" t="str">
        <v/>
      </c>
      <c r="B9811" s="74" t="str">
        <v/>
      </c>
      <c r="C9811" s="75">
        <f>IF($E9811="","",IFERROR(VLOOKUP(TRIM(E9811&amp;""),'Référentiel Articles'!$A$2:$F$634,2,FALSE),""))</f>
      </c>
      <c r="D9811" s="75">
        <f>IF($E9811="","",IFERROR(VLOOKUP(TRIM(E9811&amp;""),'Référentiel Articles'!$A$2:$F$634,3,FALSE),""))</f>
      </c>
      <c r="E9811" s="74" t="str">
        <v/>
      </c>
      <c r="F9811" s="75">
        <f>IF($E9811="","",IFERROR(VLOOKUP(TRIM(E9811&amp;""),'Référentiel Articles'!$A$2:$F$634,4,FALSE),""))</f>
      </c>
      <c r="G9811" s="76">
        <f>IF($E9811="","",IFERROR(VLOOKUP(TRIM(E9811&amp;""),'Référentiel Articles'!$A$2:$F$634,5,FALSE),""))</f>
      </c>
      <c r="H9811" s="77" t="str">
        <v/>
      </c>
      <c r="I9811" s="76">
        <f>IF($E9811="","",IFERROR(VLOOKUP(TRIM(E9811&amp;""),'Référentiel Articles'!$A$2:$F$634,6,FALSE),""))</f>
      </c>
      <c r="J9811" s="78">
        <f>IF(OR($E9811="",$H9811=""),"",$H9811*$I9811)</f>
      </c>
      <c r="K9811" s="79" t="str">
        <v/>
      </c>
    </row>
    <row r="9812">
      <c r="A9812" s="81" t="str">
        <v/>
      </c>
      <c r="B9812" s="81" t="str">
        <v/>
      </c>
      <c r="C9812" s="83">
        <f>IF($E9812="","",IFERROR(VLOOKUP(TRIM(E9812&amp;""),'Référentiel Articles'!$A$2:$F$634,2,FALSE),""))</f>
      </c>
      <c r="D9812" s="83">
        <f>IF($E9812="","",IFERROR(VLOOKUP(TRIM(E9812&amp;""),'Référentiel Articles'!$A$2:$F$634,3,FALSE),""))</f>
      </c>
      <c r="E9812" s="81" t="str">
        <v/>
      </c>
      <c r="F9812" s="83">
        <f>IF($E9812="","",IFERROR(VLOOKUP(TRIM(E9812&amp;""),'Référentiel Articles'!$A$2:$F$634,4,FALSE),""))</f>
      </c>
      <c r="G9812" s="84">
        <f>IF($E9812="","",IFERROR(VLOOKUP(TRIM(E9812&amp;""),'Référentiel Articles'!$A$2:$F$634,5,FALSE),""))</f>
      </c>
      <c r="H9812" s="85" t="str">
        <v/>
      </c>
      <c r="I9812" s="84">
        <f>IF($E9812="","",IFERROR(VLOOKUP(TRIM(E9812&amp;""),'Référentiel Articles'!$A$2:$F$634,6,FALSE),""))</f>
      </c>
      <c r="J9812" s="90">
        <f>IF(OR($E9812="",$H9812=""),"",$H9812*$I9812)</f>
      </c>
      <c r="K9812" s="87" t="str">
        <v/>
      </c>
    </row>
    <row r="9813">
      <c r="A9813" s="74" t="str">
        <v/>
      </c>
      <c r="B9813" s="74" t="str">
        <v/>
      </c>
      <c r="C9813" s="75">
        <f>IF($E9813="","",IFERROR(VLOOKUP(TRIM(E9813&amp;""),'Référentiel Articles'!$A$2:$F$634,2,FALSE),""))</f>
      </c>
      <c r="D9813" s="75">
        <f>IF($E9813="","",IFERROR(VLOOKUP(TRIM(E9813&amp;""),'Référentiel Articles'!$A$2:$F$634,3,FALSE),""))</f>
      </c>
      <c r="E9813" s="74" t="str">
        <v/>
      </c>
      <c r="F9813" s="75">
        <f>IF($E9813="","",IFERROR(VLOOKUP(TRIM(E9813&amp;""),'Référentiel Articles'!$A$2:$F$634,4,FALSE),""))</f>
      </c>
      <c r="G9813" s="76">
        <f>IF($E9813="","",IFERROR(VLOOKUP(TRIM(E9813&amp;""),'Référentiel Articles'!$A$2:$F$634,5,FALSE),""))</f>
      </c>
      <c r="H9813" s="77" t="str">
        <v/>
      </c>
      <c r="I9813" s="76">
        <f>IF($E9813="","",IFERROR(VLOOKUP(TRIM(E9813&amp;""),'Référentiel Articles'!$A$2:$F$634,6,FALSE),""))</f>
      </c>
      <c r="J9813" s="78">
        <f>IF(OR($E9813="",$H9813=""),"",$H9813*$I9813)</f>
      </c>
      <c r="K9813" s="79" t="str">
        <v/>
      </c>
    </row>
    <row r="9814">
      <c r="A9814" s="81" t="str">
        <v/>
      </c>
      <c r="B9814" s="81" t="str">
        <v/>
      </c>
      <c r="C9814" s="83">
        <f>IF($E9814="","",IFERROR(VLOOKUP(TRIM(E9814&amp;""),'Référentiel Articles'!$A$2:$F$634,2,FALSE),""))</f>
      </c>
      <c r="D9814" s="83">
        <f>IF($E9814="","",IFERROR(VLOOKUP(TRIM(E9814&amp;""),'Référentiel Articles'!$A$2:$F$634,3,FALSE),""))</f>
      </c>
      <c r="E9814" s="81" t="str">
        <v/>
      </c>
      <c r="F9814" s="83">
        <f>IF($E9814="","",IFERROR(VLOOKUP(TRIM(E9814&amp;""),'Référentiel Articles'!$A$2:$F$634,4,FALSE),""))</f>
      </c>
      <c r="G9814" s="84">
        <f>IF($E9814="","",IFERROR(VLOOKUP(TRIM(E9814&amp;""),'Référentiel Articles'!$A$2:$F$634,5,FALSE),""))</f>
      </c>
      <c r="H9814" s="85" t="str">
        <v/>
      </c>
      <c r="I9814" s="84">
        <f>IF($E9814="","",IFERROR(VLOOKUP(TRIM(E9814&amp;""),'Référentiel Articles'!$A$2:$F$634,6,FALSE),""))</f>
      </c>
      <c r="J9814" s="90">
        <f>IF(OR($E9814="",$H9814=""),"",$H9814*$I9814)</f>
      </c>
      <c r="K9814" s="87" t="str">
        <v/>
      </c>
    </row>
    <row r="9815">
      <c r="A9815" s="74" t="str">
        <v/>
      </c>
      <c r="B9815" s="74" t="str">
        <v/>
      </c>
      <c r="C9815" s="75">
        <f>IF($E9815="","",IFERROR(VLOOKUP(TRIM(E9815&amp;""),'Référentiel Articles'!$A$2:$F$634,2,FALSE),""))</f>
      </c>
      <c r="D9815" s="75">
        <f>IF($E9815="","",IFERROR(VLOOKUP(TRIM(E9815&amp;""),'Référentiel Articles'!$A$2:$F$634,3,FALSE),""))</f>
      </c>
      <c r="E9815" s="74" t="str">
        <v/>
      </c>
      <c r="F9815" s="75">
        <f>IF($E9815="","",IFERROR(VLOOKUP(TRIM(E9815&amp;""),'Référentiel Articles'!$A$2:$F$634,4,FALSE),""))</f>
      </c>
      <c r="G9815" s="76">
        <f>IF($E9815="","",IFERROR(VLOOKUP(TRIM(E9815&amp;""),'Référentiel Articles'!$A$2:$F$634,5,FALSE),""))</f>
      </c>
      <c r="H9815" s="77" t="str">
        <v/>
      </c>
      <c r="I9815" s="76">
        <f>IF($E9815="","",IFERROR(VLOOKUP(TRIM(E9815&amp;""),'Référentiel Articles'!$A$2:$F$634,6,FALSE),""))</f>
      </c>
      <c r="J9815" s="78">
        <f>IF(OR($E9815="",$H9815=""),"",$H9815*$I9815)</f>
      </c>
      <c r="K9815" s="79" t="str">
        <v/>
      </c>
    </row>
    <row r="9816">
      <c r="A9816" s="81" t="str">
        <v/>
      </c>
      <c r="B9816" s="81" t="str">
        <v/>
      </c>
      <c r="C9816" s="83">
        <f>IF($E9816="","",IFERROR(VLOOKUP(TRIM(E9816&amp;""),'Référentiel Articles'!$A$2:$F$634,2,FALSE),""))</f>
      </c>
      <c r="D9816" s="83">
        <f>IF($E9816="","",IFERROR(VLOOKUP(TRIM(E9816&amp;""),'Référentiel Articles'!$A$2:$F$634,3,FALSE),""))</f>
      </c>
      <c r="E9816" s="81" t="str">
        <v/>
      </c>
      <c r="F9816" s="83">
        <f>IF($E9816="","",IFERROR(VLOOKUP(TRIM(E9816&amp;""),'Référentiel Articles'!$A$2:$F$634,4,FALSE),""))</f>
      </c>
      <c r="G9816" s="84">
        <f>IF($E9816="","",IFERROR(VLOOKUP(TRIM(E9816&amp;""),'Référentiel Articles'!$A$2:$F$634,5,FALSE),""))</f>
      </c>
      <c r="H9816" s="85" t="str">
        <v/>
      </c>
      <c r="I9816" s="84">
        <f>IF($E9816="","",IFERROR(VLOOKUP(TRIM(E9816&amp;""),'Référentiel Articles'!$A$2:$F$634,6,FALSE),""))</f>
      </c>
      <c r="J9816" s="90">
        <f>IF(OR($E9816="",$H9816=""),"",$H9816*$I9816)</f>
      </c>
      <c r="K9816" s="87" t="str">
        <v/>
      </c>
    </row>
    <row r="9817">
      <c r="A9817" s="74" t="str">
        <v/>
      </c>
      <c r="B9817" s="74" t="str">
        <v/>
      </c>
      <c r="C9817" s="75">
        <f>IF($E9817="","",IFERROR(VLOOKUP(TRIM(E9817&amp;""),'Référentiel Articles'!$A$2:$F$634,2,FALSE),""))</f>
      </c>
      <c r="D9817" s="75">
        <f>IF($E9817="","",IFERROR(VLOOKUP(TRIM(E9817&amp;""),'Référentiel Articles'!$A$2:$F$634,3,FALSE),""))</f>
      </c>
      <c r="E9817" s="74" t="str">
        <v/>
      </c>
      <c r="F9817" s="75">
        <f>IF($E9817="","",IFERROR(VLOOKUP(TRIM(E9817&amp;""),'Référentiel Articles'!$A$2:$F$634,4,FALSE),""))</f>
      </c>
      <c r="G9817" s="76">
        <f>IF($E9817="","",IFERROR(VLOOKUP(TRIM(E9817&amp;""),'Référentiel Articles'!$A$2:$F$634,5,FALSE),""))</f>
      </c>
      <c r="H9817" s="77" t="str">
        <v/>
      </c>
      <c r="I9817" s="76">
        <f>IF($E9817="","",IFERROR(VLOOKUP(TRIM(E9817&amp;""),'Référentiel Articles'!$A$2:$F$634,6,FALSE),""))</f>
      </c>
      <c r="J9817" s="78">
        <f>IF(OR($E9817="",$H9817=""),"",$H9817*$I9817)</f>
      </c>
      <c r="K9817" s="79" t="str">
        <v/>
      </c>
    </row>
    <row r="9818">
      <c r="A9818" s="81" t="str">
        <v/>
      </c>
      <c r="B9818" s="81" t="str">
        <v/>
      </c>
      <c r="C9818" s="83">
        <f>IF($E9818="","",IFERROR(VLOOKUP(TRIM(E9818&amp;""),'Référentiel Articles'!$A$2:$F$634,2,FALSE),""))</f>
      </c>
      <c r="D9818" s="83">
        <f>IF($E9818="","",IFERROR(VLOOKUP(TRIM(E9818&amp;""),'Référentiel Articles'!$A$2:$F$634,3,FALSE),""))</f>
      </c>
      <c r="E9818" s="81" t="str">
        <v/>
      </c>
      <c r="F9818" s="83">
        <f>IF($E9818="","",IFERROR(VLOOKUP(TRIM(E9818&amp;""),'Référentiel Articles'!$A$2:$F$634,4,FALSE),""))</f>
      </c>
      <c r="G9818" s="84">
        <f>IF($E9818="","",IFERROR(VLOOKUP(TRIM(E9818&amp;""),'Référentiel Articles'!$A$2:$F$634,5,FALSE),""))</f>
      </c>
      <c r="H9818" s="85" t="str">
        <v/>
      </c>
      <c r="I9818" s="84">
        <f>IF($E9818="","",IFERROR(VLOOKUP(TRIM(E9818&amp;""),'Référentiel Articles'!$A$2:$F$634,6,FALSE),""))</f>
      </c>
      <c r="J9818" s="90">
        <f>IF(OR($E9818="",$H9818=""),"",$H9818*$I9818)</f>
      </c>
      <c r="K9818" s="87" t="str">
        <v/>
      </c>
    </row>
    <row r="9819">
      <c r="A9819" s="74" t="str">
        <v/>
      </c>
      <c r="B9819" s="74" t="str">
        <v/>
      </c>
      <c r="C9819" s="75">
        <f>IF($E9819="","",IFERROR(VLOOKUP(TRIM(E9819&amp;""),'Référentiel Articles'!$A$2:$F$634,2,FALSE),""))</f>
      </c>
      <c r="D9819" s="75">
        <f>IF($E9819="","",IFERROR(VLOOKUP(TRIM(E9819&amp;""),'Référentiel Articles'!$A$2:$F$634,3,FALSE),""))</f>
      </c>
      <c r="E9819" s="74" t="str">
        <v/>
      </c>
      <c r="F9819" s="75">
        <f>IF($E9819="","",IFERROR(VLOOKUP(TRIM(E9819&amp;""),'Référentiel Articles'!$A$2:$F$634,4,FALSE),""))</f>
      </c>
      <c r="G9819" s="76">
        <f>IF($E9819="","",IFERROR(VLOOKUP(TRIM(E9819&amp;""),'Référentiel Articles'!$A$2:$F$634,5,FALSE),""))</f>
      </c>
      <c r="H9819" s="77" t="str">
        <v/>
      </c>
      <c r="I9819" s="76">
        <f>IF($E9819="","",IFERROR(VLOOKUP(TRIM(E9819&amp;""),'Référentiel Articles'!$A$2:$F$634,6,FALSE),""))</f>
      </c>
      <c r="J9819" s="78">
        <f>IF(OR($E9819="",$H9819=""),"",$H9819*$I9819)</f>
      </c>
      <c r="K9819" s="79" t="str">
        <v/>
      </c>
    </row>
    <row r="9820">
      <c r="A9820" s="81" t="str">
        <v/>
      </c>
      <c r="B9820" s="81" t="str">
        <v/>
      </c>
      <c r="C9820" s="83">
        <f>IF($E9820="","",IFERROR(VLOOKUP(TRIM(E9820&amp;""),'Référentiel Articles'!$A$2:$F$634,2,FALSE),""))</f>
      </c>
      <c r="D9820" s="83">
        <f>IF($E9820="","",IFERROR(VLOOKUP(TRIM(E9820&amp;""),'Référentiel Articles'!$A$2:$F$634,3,FALSE),""))</f>
      </c>
      <c r="E9820" s="81" t="str">
        <v/>
      </c>
      <c r="F9820" s="83">
        <f>IF($E9820="","",IFERROR(VLOOKUP(TRIM(E9820&amp;""),'Référentiel Articles'!$A$2:$F$634,4,FALSE),""))</f>
      </c>
      <c r="G9820" s="84">
        <f>IF($E9820="","",IFERROR(VLOOKUP(TRIM(E9820&amp;""),'Référentiel Articles'!$A$2:$F$634,5,FALSE),""))</f>
      </c>
      <c r="H9820" s="85" t="str">
        <v/>
      </c>
      <c r="I9820" s="84">
        <f>IF($E9820="","",IFERROR(VLOOKUP(TRIM(E9820&amp;""),'Référentiel Articles'!$A$2:$F$634,6,FALSE),""))</f>
      </c>
      <c r="J9820" s="90">
        <f>IF(OR($E9820="",$H9820=""),"",$H9820*$I9820)</f>
      </c>
      <c r="K9820" s="87" t="str">
        <v/>
      </c>
    </row>
    <row r="9821">
      <c r="A9821" s="74" t="str">
        <v/>
      </c>
      <c r="B9821" s="74" t="str">
        <v/>
      </c>
      <c r="C9821" s="75">
        <f>IF($E9821="","",IFERROR(VLOOKUP(TRIM(E9821&amp;""),'Référentiel Articles'!$A$2:$F$634,2,FALSE),""))</f>
      </c>
      <c r="D9821" s="75">
        <f>IF($E9821="","",IFERROR(VLOOKUP(TRIM(E9821&amp;""),'Référentiel Articles'!$A$2:$F$634,3,FALSE),""))</f>
      </c>
      <c r="E9821" s="74" t="str">
        <v/>
      </c>
      <c r="F9821" s="75">
        <f>IF($E9821="","",IFERROR(VLOOKUP(TRIM(E9821&amp;""),'Référentiel Articles'!$A$2:$F$634,4,FALSE),""))</f>
      </c>
      <c r="G9821" s="76">
        <f>IF($E9821="","",IFERROR(VLOOKUP(TRIM(E9821&amp;""),'Référentiel Articles'!$A$2:$F$634,5,FALSE),""))</f>
      </c>
      <c r="H9821" s="77" t="str">
        <v/>
      </c>
      <c r="I9821" s="76">
        <f>IF($E9821="","",IFERROR(VLOOKUP(TRIM(E9821&amp;""),'Référentiel Articles'!$A$2:$F$634,6,FALSE),""))</f>
      </c>
      <c r="J9821" s="78">
        <f>IF(OR($E9821="",$H9821=""),"",$H9821*$I9821)</f>
      </c>
      <c r="K9821" s="79" t="str">
        <v/>
      </c>
    </row>
    <row r="9822">
      <c r="A9822" s="81" t="str">
        <v/>
      </c>
      <c r="B9822" s="81" t="str">
        <v/>
      </c>
      <c r="C9822" s="83">
        <f>IF($E9822="","",IFERROR(VLOOKUP(TRIM(E9822&amp;""),'Référentiel Articles'!$A$2:$F$634,2,FALSE),""))</f>
      </c>
      <c r="D9822" s="83">
        <f>IF($E9822="","",IFERROR(VLOOKUP(TRIM(E9822&amp;""),'Référentiel Articles'!$A$2:$F$634,3,FALSE),""))</f>
      </c>
      <c r="E9822" s="81" t="str">
        <v/>
      </c>
      <c r="F9822" s="83">
        <f>IF($E9822="","",IFERROR(VLOOKUP(TRIM(E9822&amp;""),'Référentiel Articles'!$A$2:$F$634,4,FALSE),""))</f>
      </c>
      <c r="G9822" s="84">
        <f>IF($E9822="","",IFERROR(VLOOKUP(TRIM(E9822&amp;""),'Référentiel Articles'!$A$2:$F$634,5,FALSE),""))</f>
      </c>
      <c r="H9822" s="85" t="str">
        <v/>
      </c>
      <c r="I9822" s="84">
        <f>IF($E9822="","",IFERROR(VLOOKUP(TRIM(E9822&amp;""),'Référentiel Articles'!$A$2:$F$634,6,FALSE),""))</f>
      </c>
      <c r="J9822" s="90">
        <f>IF(OR($E9822="",$H9822=""),"",$H9822*$I9822)</f>
      </c>
      <c r="K9822" s="87" t="str">
        <v/>
      </c>
    </row>
    <row r="9823">
      <c r="A9823" s="74" t="str">
        <v/>
      </c>
      <c r="B9823" s="74" t="str">
        <v/>
      </c>
      <c r="C9823" s="75">
        <f>IF($E9823="","",IFERROR(VLOOKUP(TRIM(E9823&amp;""),'Référentiel Articles'!$A$2:$F$634,2,FALSE),""))</f>
      </c>
      <c r="D9823" s="75">
        <f>IF($E9823="","",IFERROR(VLOOKUP(TRIM(E9823&amp;""),'Référentiel Articles'!$A$2:$F$634,3,FALSE),""))</f>
      </c>
      <c r="E9823" s="74" t="str">
        <v/>
      </c>
      <c r="F9823" s="75">
        <f>IF($E9823="","",IFERROR(VLOOKUP(TRIM(E9823&amp;""),'Référentiel Articles'!$A$2:$F$634,4,FALSE),""))</f>
      </c>
      <c r="G9823" s="76">
        <f>IF($E9823="","",IFERROR(VLOOKUP(TRIM(E9823&amp;""),'Référentiel Articles'!$A$2:$F$634,5,FALSE),""))</f>
      </c>
      <c r="H9823" s="77" t="str">
        <v/>
      </c>
      <c r="I9823" s="76">
        <f>IF($E9823="","",IFERROR(VLOOKUP(TRIM(E9823&amp;""),'Référentiel Articles'!$A$2:$F$634,6,FALSE),""))</f>
      </c>
      <c r="J9823" s="78">
        <f>IF(OR($E9823="",$H9823=""),"",$H9823*$I9823)</f>
      </c>
      <c r="K9823" s="79" t="str">
        <v/>
      </c>
    </row>
    <row r="9824">
      <c r="A9824" s="81" t="str">
        <v/>
      </c>
      <c r="B9824" s="81" t="str">
        <v/>
      </c>
      <c r="C9824" s="83">
        <f>IF($E9824="","",IFERROR(VLOOKUP(TRIM(E9824&amp;""),'Référentiel Articles'!$A$2:$F$634,2,FALSE),""))</f>
      </c>
      <c r="D9824" s="83">
        <f>IF($E9824="","",IFERROR(VLOOKUP(TRIM(E9824&amp;""),'Référentiel Articles'!$A$2:$F$634,3,FALSE),""))</f>
      </c>
      <c r="E9824" s="81" t="str">
        <v/>
      </c>
      <c r="F9824" s="83">
        <f>IF($E9824="","",IFERROR(VLOOKUP(TRIM(E9824&amp;""),'Référentiel Articles'!$A$2:$F$634,4,FALSE),""))</f>
      </c>
      <c r="G9824" s="84">
        <f>IF($E9824="","",IFERROR(VLOOKUP(TRIM(E9824&amp;""),'Référentiel Articles'!$A$2:$F$634,5,FALSE),""))</f>
      </c>
      <c r="H9824" s="85" t="str">
        <v/>
      </c>
      <c r="I9824" s="84">
        <f>IF($E9824="","",IFERROR(VLOOKUP(TRIM(E9824&amp;""),'Référentiel Articles'!$A$2:$F$634,6,FALSE),""))</f>
      </c>
      <c r="J9824" s="90">
        <f>IF(OR($E9824="",$H9824=""),"",$H9824*$I9824)</f>
      </c>
      <c r="K9824" s="87" t="str">
        <v/>
      </c>
    </row>
    <row r="9825">
      <c r="A9825" s="74" t="str">
        <v/>
      </c>
      <c r="B9825" s="74" t="str">
        <v/>
      </c>
      <c r="C9825" s="75">
        <f>IF($E9825="","",IFERROR(VLOOKUP(TRIM(E9825&amp;""),'Référentiel Articles'!$A$2:$F$634,2,FALSE),""))</f>
      </c>
      <c r="D9825" s="75">
        <f>IF($E9825="","",IFERROR(VLOOKUP(TRIM(E9825&amp;""),'Référentiel Articles'!$A$2:$F$634,3,FALSE),""))</f>
      </c>
      <c r="E9825" s="74" t="str">
        <v/>
      </c>
      <c r="F9825" s="75">
        <f>IF($E9825="","",IFERROR(VLOOKUP(TRIM(E9825&amp;""),'Référentiel Articles'!$A$2:$F$634,4,FALSE),""))</f>
      </c>
      <c r="G9825" s="76">
        <f>IF($E9825="","",IFERROR(VLOOKUP(TRIM(E9825&amp;""),'Référentiel Articles'!$A$2:$F$634,5,FALSE),""))</f>
      </c>
      <c r="H9825" s="77" t="str">
        <v/>
      </c>
      <c r="I9825" s="76">
        <f>IF($E9825="","",IFERROR(VLOOKUP(TRIM(E9825&amp;""),'Référentiel Articles'!$A$2:$F$634,6,FALSE),""))</f>
      </c>
      <c r="J9825" s="78">
        <f>IF(OR($E9825="",$H9825=""),"",$H9825*$I9825)</f>
      </c>
      <c r="K9825" s="79" t="str">
        <v/>
      </c>
    </row>
    <row r="9826">
      <c r="A9826" s="81" t="str">
        <v/>
      </c>
      <c r="B9826" s="81" t="str">
        <v/>
      </c>
      <c r="C9826" s="83">
        <f>IF($E9826="","",IFERROR(VLOOKUP(TRIM(E9826&amp;""),'Référentiel Articles'!$A$2:$F$634,2,FALSE),""))</f>
      </c>
      <c r="D9826" s="83">
        <f>IF($E9826="","",IFERROR(VLOOKUP(TRIM(E9826&amp;""),'Référentiel Articles'!$A$2:$F$634,3,FALSE),""))</f>
      </c>
      <c r="E9826" s="81" t="str">
        <v/>
      </c>
      <c r="F9826" s="83">
        <f>IF($E9826="","",IFERROR(VLOOKUP(TRIM(E9826&amp;""),'Référentiel Articles'!$A$2:$F$634,4,FALSE),""))</f>
      </c>
      <c r="G9826" s="84">
        <f>IF($E9826="","",IFERROR(VLOOKUP(TRIM(E9826&amp;""),'Référentiel Articles'!$A$2:$F$634,5,FALSE),""))</f>
      </c>
      <c r="H9826" s="85" t="str">
        <v/>
      </c>
      <c r="I9826" s="84">
        <f>IF($E9826="","",IFERROR(VLOOKUP(TRIM(E9826&amp;""),'Référentiel Articles'!$A$2:$F$634,6,FALSE),""))</f>
      </c>
      <c r="J9826" s="90">
        <f>IF(OR($E9826="",$H9826=""),"",$H9826*$I9826)</f>
      </c>
      <c r="K9826" s="87" t="str">
        <v/>
      </c>
    </row>
    <row r="9827">
      <c r="A9827" s="74" t="str">
        <v/>
      </c>
      <c r="B9827" s="74" t="str">
        <v/>
      </c>
      <c r="C9827" s="75">
        <f>IF($E9827="","",IFERROR(VLOOKUP(TRIM(E9827&amp;""),'Référentiel Articles'!$A$2:$F$634,2,FALSE),""))</f>
      </c>
      <c r="D9827" s="75">
        <f>IF($E9827="","",IFERROR(VLOOKUP(TRIM(E9827&amp;""),'Référentiel Articles'!$A$2:$F$634,3,FALSE),""))</f>
      </c>
      <c r="E9827" s="74" t="str">
        <v/>
      </c>
      <c r="F9827" s="75">
        <f>IF($E9827="","",IFERROR(VLOOKUP(TRIM(E9827&amp;""),'Référentiel Articles'!$A$2:$F$634,4,FALSE),""))</f>
      </c>
      <c r="G9827" s="76">
        <f>IF($E9827="","",IFERROR(VLOOKUP(TRIM(E9827&amp;""),'Référentiel Articles'!$A$2:$F$634,5,FALSE),""))</f>
      </c>
      <c r="H9827" s="77" t="str">
        <v/>
      </c>
      <c r="I9827" s="76">
        <f>IF($E9827="","",IFERROR(VLOOKUP(TRIM(E9827&amp;""),'Référentiel Articles'!$A$2:$F$634,6,FALSE),""))</f>
      </c>
      <c r="J9827" s="78">
        <f>IF(OR($E9827="",$H9827=""),"",$H9827*$I9827)</f>
      </c>
      <c r="K9827" s="79" t="str">
        <v/>
      </c>
    </row>
    <row r="9828">
      <c r="A9828" s="81" t="str">
        <v/>
      </c>
      <c r="B9828" s="81" t="str">
        <v/>
      </c>
      <c r="C9828" s="83">
        <f>IF($E9828="","",IFERROR(VLOOKUP(TRIM(E9828&amp;""),'Référentiel Articles'!$A$2:$F$634,2,FALSE),""))</f>
      </c>
      <c r="D9828" s="83">
        <f>IF($E9828="","",IFERROR(VLOOKUP(TRIM(E9828&amp;""),'Référentiel Articles'!$A$2:$F$634,3,FALSE),""))</f>
      </c>
      <c r="E9828" s="81" t="str">
        <v/>
      </c>
      <c r="F9828" s="83">
        <f>IF($E9828="","",IFERROR(VLOOKUP(TRIM(E9828&amp;""),'Référentiel Articles'!$A$2:$F$634,4,FALSE),""))</f>
      </c>
      <c r="G9828" s="84">
        <f>IF($E9828="","",IFERROR(VLOOKUP(TRIM(E9828&amp;""),'Référentiel Articles'!$A$2:$F$634,5,FALSE),""))</f>
      </c>
      <c r="H9828" s="85" t="str">
        <v/>
      </c>
      <c r="I9828" s="84">
        <f>IF($E9828="","",IFERROR(VLOOKUP(TRIM(E9828&amp;""),'Référentiel Articles'!$A$2:$F$634,6,FALSE),""))</f>
      </c>
      <c r="J9828" s="90">
        <f>IF(OR($E9828="",$H9828=""),"",$H9828*$I9828)</f>
      </c>
      <c r="K9828" s="87" t="str">
        <v/>
      </c>
    </row>
    <row r="9829">
      <c r="A9829" s="74" t="str">
        <v/>
      </c>
      <c r="B9829" s="74" t="str">
        <v/>
      </c>
      <c r="C9829" s="75">
        <f>IF($E9829="","",IFERROR(VLOOKUP(TRIM(E9829&amp;""),'Référentiel Articles'!$A$2:$F$634,2,FALSE),""))</f>
      </c>
      <c r="D9829" s="75">
        <f>IF($E9829="","",IFERROR(VLOOKUP(TRIM(E9829&amp;""),'Référentiel Articles'!$A$2:$F$634,3,FALSE),""))</f>
      </c>
      <c r="E9829" s="74" t="str">
        <v/>
      </c>
      <c r="F9829" s="75">
        <f>IF($E9829="","",IFERROR(VLOOKUP(TRIM(E9829&amp;""),'Référentiel Articles'!$A$2:$F$634,4,FALSE),""))</f>
      </c>
      <c r="G9829" s="76">
        <f>IF($E9829="","",IFERROR(VLOOKUP(TRIM(E9829&amp;""),'Référentiel Articles'!$A$2:$F$634,5,FALSE),""))</f>
      </c>
      <c r="H9829" s="77" t="str">
        <v/>
      </c>
      <c r="I9829" s="76">
        <f>IF($E9829="","",IFERROR(VLOOKUP(TRIM(E9829&amp;""),'Référentiel Articles'!$A$2:$F$634,6,FALSE),""))</f>
      </c>
      <c r="J9829" s="78">
        <f>IF(OR($E9829="",$H9829=""),"",$H9829*$I9829)</f>
      </c>
      <c r="K9829" s="79" t="str">
        <v/>
      </c>
    </row>
    <row r="9830">
      <c r="A9830" s="81" t="str">
        <v/>
      </c>
      <c r="B9830" s="81" t="str">
        <v/>
      </c>
      <c r="C9830" s="83">
        <f>IF($E9830="","",IFERROR(VLOOKUP(TRIM(E9830&amp;""),'Référentiel Articles'!$A$2:$F$634,2,FALSE),""))</f>
      </c>
      <c r="D9830" s="83">
        <f>IF($E9830="","",IFERROR(VLOOKUP(TRIM(E9830&amp;""),'Référentiel Articles'!$A$2:$F$634,3,FALSE),""))</f>
      </c>
      <c r="E9830" s="81" t="str">
        <v/>
      </c>
      <c r="F9830" s="83">
        <f>IF($E9830="","",IFERROR(VLOOKUP(TRIM(E9830&amp;""),'Référentiel Articles'!$A$2:$F$634,4,FALSE),""))</f>
      </c>
      <c r="G9830" s="84">
        <f>IF($E9830="","",IFERROR(VLOOKUP(TRIM(E9830&amp;""),'Référentiel Articles'!$A$2:$F$634,5,FALSE),""))</f>
      </c>
      <c r="H9830" s="85" t="str">
        <v/>
      </c>
      <c r="I9830" s="84">
        <f>IF($E9830="","",IFERROR(VLOOKUP(TRIM(E9830&amp;""),'Référentiel Articles'!$A$2:$F$634,6,FALSE),""))</f>
      </c>
      <c r="J9830" s="90">
        <f>IF(OR($E9830="",$H9830=""),"",$H9830*$I9830)</f>
      </c>
      <c r="K9830" s="87" t="str">
        <v/>
      </c>
    </row>
    <row r="9831">
      <c r="A9831" s="74" t="str">
        <v/>
      </c>
      <c r="B9831" s="74" t="str">
        <v/>
      </c>
      <c r="C9831" s="75">
        <f>IF($E9831="","",IFERROR(VLOOKUP(TRIM(E9831&amp;""),'Référentiel Articles'!$A$2:$F$634,2,FALSE),""))</f>
      </c>
      <c r="D9831" s="75">
        <f>IF($E9831="","",IFERROR(VLOOKUP(TRIM(E9831&amp;""),'Référentiel Articles'!$A$2:$F$634,3,FALSE),""))</f>
      </c>
      <c r="E9831" s="74" t="str">
        <v/>
      </c>
      <c r="F9831" s="75">
        <f>IF($E9831="","",IFERROR(VLOOKUP(TRIM(E9831&amp;""),'Référentiel Articles'!$A$2:$F$634,4,FALSE),""))</f>
      </c>
      <c r="G9831" s="76">
        <f>IF($E9831="","",IFERROR(VLOOKUP(TRIM(E9831&amp;""),'Référentiel Articles'!$A$2:$F$634,5,FALSE),""))</f>
      </c>
      <c r="H9831" s="77" t="str">
        <v/>
      </c>
      <c r="I9831" s="76">
        <f>IF($E9831="","",IFERROR(VLOOKUP(TRIM(E9831&amp;""),'Référentiel Articles'!$A$2:$F$634,6,FALSE),""))</f>
      </c>
      <c r="J9831" s="78">
        <f>IF(OR($E9831="",$H9831=""),"",$H9831*$I9831)</f>
      </c>
      <c r="K9831" s="79" t="str">
        <v/>
      </c>
    </row>
    <row r="9832">
      <c r="A9832" s="81" t="str">
        <v/>
      </c>
      <c r="B9832" s="81" t="str">
        <v/>
      </c>
      <c r="C9832" s="83">
        <f>IF($E9832="","",IFERROR(VLOOKUP(TRIM(E9832&amp;""),'Référentiel Articles'!$A$2:$F$634,2,FALSE),""))</f>
      </c>
      <c r="D9832" s="83">
        <f>IF($E9832="","",IFERROR(VLOOKUP(TRIM(E9832&amp;""),'Référentiel Articles'!$A$2:$F$634,3,FALSE),""))</f>
      </c>
      <c r="E9832" s="81" t="str">
        <v/>
      </c>
      <c r="F9832" s="83">
        <f>IF($E9832="","",IFERROR(VLOOKUP(TRIM(E9832&amp;""),'Référentiel Articles'!$A$2:$F$634,4,FALSE),""))</f>
      </c>
      <c r="G9832" s="84">
        <f>IF($E9832="","",IFERROR(VLOOKUP(TRIM(E9832&amp;""),'Référentiel Articles'!$A$2:$F$634,5,FALSE),""))</f>
      </c>
      <c r="H9832" s="85" t="str">
        <v/>
      </c>
      <c r="I9832" s="84">
        <f>IF($E9832="","",IFERROR(VLOOKUP(TRIM(E9832&amp;""),'Référentiel Articles'!$A$2:$F$634,6,FALSE),""))</f>
      </c>
      <c r="J9832" s="90">
        <f>IF(OR($E9832="",$H9832=""),"",$H9832*$I9832)</f>
      </c>
      <c r="K9832" s="87" t="str">
        <v/>
      </c>
    </row>
    <row r="9833">
      <c r="A9833" s="74" t="str">
        <v/>
      </c>
      <c r="B9833" s="74" t="str">
        <v/>
      </c>
      <c r="C9833" s="75">
        <f>IF($E9833="","",IFERROR(VLOOKUP(TRIM(E9833&amp;""),'Référentiel Articles'!$A$2:$F$634,2,FALSE),""))</f>
      </c>
      <c r="D9833" s="75">
        <f>IF($E9833="","",IFERROR(VLOOKUP(TRIM(E9833&amp;""),'Référentiel Articles'!$A$2:$F$634,3,FALSE),""))</f>
      </c>
      <c r="E9833" s="74" t="str">
        <v/>
      </c>
      <c r="F9833" s="75">
        <f>IF($E9833="","",IFERROR(VLOOKUP(TRIM(E9833&amp;""),'Référentiel Articles'!$A$2:$F$634,4,FALSE),""))</f>
      </c>
      <c r="G9833" s="76">
        <f>IF($E9833="","",IFERROR(VLOOKUP(TRIM(E9833&amp;""),'Référentiel Articles'!$A$2:$F$634,5,FALSE),""))</f>
      </c>
      <c r="H9833" s="77" t="str">
        <v/>
      </c>
      <c r="I9833" s="76">
        <f>IF($E9833="","",IFERROR(VLOOKUP(TRIM(E9833&amp;""),'Référentiel Articles'!$A$2:$F$634,6,FALSE),""))</f>
      </c>
      <c r="J9833" s="78">
        <f>IF(OR($E9833="",$H9833=""),"",$H9833*$I9833)</f>
      </c>
      <c r="K9833" s="79" t="str">
        <v/>
      </c>
    </row>
    <row r="9834">
      <c r="A9834" s="81" t="str">
        <v/>
      </c>
      <c r="B9834" s="81" t="str">
        <v/>
      </c>
      <c r="C9834" s="83">
        <f>IF($E9834="","",IFERROR(VLOOKUP(TRIM(E9834&amp;""),'Référentiel Articles'!$A$2:$F$634,2,FALSE),""))</f>
      </c>
      <c r="D9834" s="83">
        <f>IF($E9834="","",IFERROR(VLOOKUP(TRIM(E9834&amp;""),'Référentiel Articles'!$A$2:$F$634,3,FALSE),""))</f>
      </c>
      <c r="E9834" s="81" t="str">
        <v/>
      </c>
      <c r="F9834" s="83">
        <f>IF($E9834="","",IFERROR(VLOOKUP(TRIM(E9834&amp;""),'Référentiel Articles'!$A$2:$F$634,4,FALSE),""))</f>
      </c>
      <c r="G9834" s="84">
        <f>IF($E9834="","",IFERROR(VLOOKUP(TRIM(E9834&amp;""),'Référentiel Articles'!$A$2:$F$634,5,FALSE),""))</f>
      </c>
      <c r="H9834" s="85" t="str">
        <v/>
      </c>
      <c r="I9834" s="84">
        <f>IF($E9834="","",IFERROR(VLOOKUP(TRIM(E9834&amp;""),'Référentiel Articles'!$A$2:$F$634,6,FALSE),""))</f>
      </c>
      <c r="J9834" s="90">
        <f>IF(OR($E9834="",$H9834=""),"",$H9834*$I9834)</f>
      </c>
      <c r="K9834" s="87" t="str">
        <v/>
      </c>
    </row>
    <row r="9835">
      <c r="A9835" s="74" t="str">
        <v/>
      </c>
      <c r="B9835" s="74" t="str">
        <v/>
      </c>
      <c r="C9835" s="75">
        <f>IF($E9835="","",IFERROR(VLOOKUP(TRIM(E9835&amp;""),'Référentiel Articles'!$A$2:$F$634,2,FALSE),""))</f>
      </c>
      <c r="D9835" s="75">
        <f>IF($E9835="","",IFERROR(VLOOKUP(TRIM(E9835&amp;""),'Référentiel Articles'!$A$2:$F$634,3,FALSE),""))</f>
      </c>
      <c r="E9835" s="74" t="str">
        <v/>
      </c>
      <c r="F9835" s="75">
        <f>IF($E9835="","",IFERROR(VLOOKUP(TRIM(E9835&amp;""),'Référentiel Articles'!$A$2:$F$634,4,FALSE),""))</f>
      </c>
      <c r="G9835" s="76">
        <f>IF($E9835="","",IFERROR(VLOOKUP(TRIM(E9835&amp;""),'Référentiel Articles'!$A$2:$F$634,5,FALSE),""))</f>
      </c>
      <c r="H9835" s="77" t="str">
        <v/>
      </c>
      <c r="I9835" s="76">
        <f>IF($E9835="","",IFERROR(VLOOKUP(TRIM(E9835&amp;""),'Référentiel Articles'!$A$2:$F$634,6,FALSE),""))</f>
      </c>
      <c r="J9835" s="78">
        <f>IF(OR($E9835="",$H9835=""),"",$H9835*$I9835)</f>
      </c>
      <c r="K9835" s="79" t="str">
        <v/>
      </c>
    </row>
    <row r="9836">
      <c r="A9836" s="81" t="str">
        <v/>
      </c>
      <c r="B9836" s="81" t="str">
        <v/>
      </c>
      <c r="C9836" s="83">
        <f>IF($E9836="","",IFERROR(VLOOKUP(TRIM(E9836&amp;""),'Référentiel Articles'!$A$2:$F$634,2,FALSE),""))</f>
      </c>
      <c r="D9836" s="83">
        <f>IF($E9836="","",IFERROR(VLOOKUP(TRIM(E9836&amp;""),'Référentiel Articles'!$A$2:$F$634,3,FALSE),""))</f>
      </c>
      <c r="E9836" s="81" t="str">
        <v/>
      </c>
      <c r="F9836" s="83">
        <f>IF($E9836="","",IFERROR(VLOOKUP(TRIM(E9836&amp;""),'Référentiel Articles'!$A$2:$F$634,4,FALSE),""))</f>
      </c>
      <c r="G9836" s="84">
        <f>IF($E9836="","",IFERROR(VLOOKUP(TRIM(E9836&amp;""),'Référentiel Articles'!$A$2:$F$634,5,FALSE),""))</f>
      </c>
      <c r="H9836" s="85" t="str">
        <v/>
      </c>
      <c r="I9836" s="84">
        <f>IF($E9836="","",IFERROR(VLOOKUP(TRIM(E9836&amp;""),'Référentiel Articles'!$A$2:$F$634,6,FALSE),""))</f>
      </c>
      <c r="J9836" s="90">
        <f>IF(OR($E9836="",$H9836=""),"",$H9836*$I9836)</f>
      </c>
      <c r="K9836" s="87" t="str">
        <v/>
      </c>
    </row>
    <row r="9837">
      <c r="A9837" s="74" t="str">
        <v/>
      </c>
      <c r="B9837" s="74" t="str">
        <v/>
      </c>
      <c r="C9837" s="75">
        <f>IF($E9837="","",IFERROR(VLOOKUP(TRIM(E9837&amp;""),'Référentiel Articles'!$A$2:$F$634,2,FALSE),""))</f>
      </c>
      <c r="D9837" s="75">
        <f>IF($E9837="","",IFERROR(VLOOKUP(TRIM(E9837&amp;""),'Référentiel Articles'!$A$2:$F$634,3,FALSE),""))</f>
      </c>
      <c r="E9837" s="74" t="str">
        <v/>
      </c>
      <c r="F9837" s="75">
        <f>IF($E9837="","",IFERROR(VLOOKUP(TRIM(E9837&amp;""),'Référentiel Articles'!$A$2:$F$634,4,FALSE),""))</f>
      </c>
      <c r="G9837" s="76">
        <f>IF($E9837="","",IFERROR(VLOOKUP(TRIM(E9837&amp;""),'Référentiel Articles'!$A$2:$F$634,5,FALSE),""))</f>
      </c>
      <c r="H9837" s="77" t="str">
        <v/>
      </c>
      <c r="I9837" s="76">
        <f>IF($E9837="","",IFERROR(VLOOKUP(TRIM(E9837&amp;""),'Référentiel Articles'!$A$2:$F$634,6,FALSE),""))</f>
      </c>
      <c r="J9837" s="78">
        <f>IF(OR($E9837="",$H9837=""),"",$H9837*$I9837)</f>
      </c>
      <c r="K9837" s="79" t="str">
        <v/>
      </c>
    </row>
    <row r="9838">
      <c r="A9838" s="81" t="str">
        <v/>
      </c>
      <c r="B9838" s="81" t="str">
        <v/>
      </c>
      <c r="C9838" s="83">
        <f>IF($E9838="","",IFERROR(VLOOKUP(TRIM(E9838&amp;""),'Référentiel Articles'!$A$2:$F$634,2,FALSE),""))</f>
      </c>
      <c r="D9838" s="83">
        <f>IF($E9838="","",IFERROR(VLOOKUP(TRIM(E9838&amp;""),'Référentiel Articles'!$A$2:$F$634,3,FALSE),""))</f>
      </c>
      <c r="E9838" s="81" t="str">
        <v/>
      </c>
      <c r="F9838" s="83">
        <f>IF($E9838="","",IFERROR(VLOOKUP(TRIM(E9838&amp;""),'Référentiel Articles'!$A$2:$F$634,4,FALSE),""))</f>
      </c>
      <c r="G9838" s="84">
        <f>IF($E9838="","",IFERROR(VLOOKUP(TRIM(E9838&amp;""),'Référentiel Articles'!$A$2:$F$634,5,FALSE),""))</f>
      </c>
      <c r="H9838" s="85" t="str">
        <v/>
      </c>
      <c r="I9838" s="84">
        <f>IF($E9838="","",IFERROR(VLOOKUP(TRIM(E9838&amp;""),'Référentiel Articles'!$A$2:$F$634,6,FALSE),""))</f>
      </c>
      <c r="J9838" s="90">
        <f>IF(OR($E9838="",$H9838=""),"",$H9838*$I9838)</f>
      </c>
      <c r="K9838" s="87" t="str">
        <v/>
      </c>
    </row>
    <row r="9839">
      <c r="A9839" s="74" t="str">
        <v/>
      </c>
      <c r="B9839" s="74" t="str">
        <v/>
      </c>
      <c r="C9839" s="75">
        <f>IF($E9839="","",IFERROR(VLOOKUP(TRIM(E9839&amp;""),'Référentiel Articles'!$A$2:$F$634,2,FALSE),""))</f>
      </c>
      <c r="D9839" s="75">
        <f>IF($E9839="","",IFERROR(VLOOKUP(TRIM(E9839&amp;""),'Référentiel Articles'!$A$2:$F$634,3,FALSE),""))</f>
      </c>
      <c r="E9839" s="74" t="str">
        <v/>
      </c>
      <c r="F9839" s="75">
        <f>IF($E9839="","",IFERROR(VLOOKUP(TRIM(E9839&amp;""),'Référentiel Articles'!$A$2:$F$634,4,FALSE),""))</f>
      </c>
      <c r="G9839" s="76">
        <f>IF($E9839="","",IFERROR(VLOOKUP(TRIM(E9839&amp;""),'Référentiel Articles'!$A$2:$F$634,5,FALSE),""))</f>
      </c>
      <c r="H9839" s="77" t="str">
        <v/>
      </c>
      <c r="I9839" s="76">
        <f>IF($E9839="","",IFERROR(VLOOKUP(TRIM(E9839&amp;""),'Référentiel Articles'!$A$2:$F$634,6,FALSE),""))</f>
      </c>
      <c r="J9839" s="78">
        <f>IF(OR($E9839="",$H9839=""),"",$H9839*$I9839)</f>
      </c>
      <c r="K9839" s="79" t="str">
        <v/>
      </c>
    </row>
    <row r="9840">
      <c r="A9840" s="81" t="str">
        <v/>
      </c>
      <c r="B9840" s="81" t="str">
        <v/>
      </c>
      <c r="C9840" s="83">
        <f>IF($E9840="","",IFERROR(VLOOKUP(TRIM(E9840&amp;""),'Référentiel Articles'!$A$2:$F$634,2,FALSE),""))</f>
      </c>
      <c r="D9840" s="83">
        <f>IF($E9840="","",IFERROR(VLOOKUP(TRIM(E9840&amp;""),'Référentiel Articles'!$A$2:$F$634,3,FALSE),""))</f>
      </c>
      <c r="E9840" s="81" t="str">
        <v/>
      </c>
      <c r="F9840" s="83">
        <f>IF($E9840="","",IFERROR(VLOOKUP(TRIM(E9840&amp;""),'Référentiel Articles'!$A$2:$F$634,4,FALSE),""))</f>
      </c>
      <c r="G9840" s="84">
        <f>IF($E9840="","",IFERROR(VLOOKUP(TRIM(E9840&amp;""),'Référentiel Articles'!$A$2:$F$634,5,FALSE),""))</f>
      </c>
      <c r="H9840" s="85" t="str">
        <v/>
      </c>
      <c r="I9840" s="84">
        <f>IF($E9840="","",IFERROR(VLOOKUP(TRIM(E9840&amp;""),'Référentiel Articles'!$A$2:$F$634,6,FALSE),""))</f>
      </c>
      <c r="J9840" s="90">
        <f>IF(OR($E9840="",$H9840=""),"",$H9840*$I9840)</f>
      </c>
      <c r="K9840" s="87" t="str">
        <v/>
      </c>
    </row>
    <row r="9841">
      <c r="A9841" s="74" t="str">
        <v/>
      </c>
      <c r="B9841" s="74" t="str">
        <v/>
      </c>
      <c r="C9841" s="75">
        <f>IF($E9841="","",IFERROR(VLOOKUP(TRIM(E9841&amp;""),'Référentiel Articles'!$A$2:$F$634,2,FALSE),""))</f>
      </c>
      <c r="D9841" s="75">
        <f>IF($E9841="","",IFERROR(VLOOKUP(TRIM(E9841&amp;""),'Référentiel Articles'!$A$2:$F$634,3,FALSE),""))</f>
      </c>
      <c r="E9841" s="74" t="str">
        <v/>
      </c>
      <c r="F9841" s="75">
        <f>IF($E9841="","",IFERROR(VLOOKUP(TRIM(E9841&amp;""),'Référentiel Articles'!$A$2:$F$634,4,FALSE),""))</f>
      </c>
      <c r="G9841" s="76">
        <f>IF($E9841="","",IFERROR(VLOOKUP(TRIM(E9841&amp;""),'Référentiel Articles'!$A$2:$F$634,5,FALSE),""))</f>
      </c>
      <c r="H9841" s="77" t="str">
        <v/>
      </c>
      <c r="I9841" s="76">
        <f>IF($E9841="","",IFERROR(VLOOKUP(TRIM(E9841&amp;""),'Référentiel Articles'!$A$2:$F$634,6,FALSE),""))</f>
      </c>
      <c r="J9841" s="78">
        <f>IF(OR($E9841="",$H9841=""),"",$H9841*$I9841)</f>
      </c>
      <c r="K9841" s="79" t="str">
        <v/>
      </c>
    </row>
    <row r="9842">
      <c r="A9842" s="81" t="str">
        <v/>
      </c>
      <c r="B9842" s="81" t="str">
        <v/>
      </c>
      <c r="C9842" s="83">
        <f>IF($E9842="","",IFERROR(VLOOKUP(TRIM(E9842&amp;""),'Référentiel Articles'!$A$2:$F$634,2,FALSE),""))</f>
      </c>
      <c r="D9842" s="83">
        <f>IF($E9842="","",IFERROR(VLOOKUP(TRIM(E9842&amp;""),'Référentiel Articles'!$A$2:$F$634,3,FALSE),""))</f>
      </c>
      <c r="E9842" s="81" t="str">
        <v/>
      </c>
      <c r="F9842" s="83">
        <f>IF($E9842="","",IFERROR(VLOOKUP(TRIM(E9842&amp;""),'Référentiel Articles'!$A$2:$F$634,4,FALSE),""))</f>
      </c>
      <c r="G9842" s="84">
        <f>IF($E9842="","",IFERROR(VLOOKUP(TRIM(E9842&amp;""),'Référentiel Articles'!$A$2:$F$634,5,FALSE),""))</f>
      </c>
      <c r="H9842" s="85" t="str">
        <v/>
      </c>
      <c r="I9842" s="84">
        <f>IF($E9842="","",IFERROR(VLOOKUP(TRIM(E9842&amp;""),'Référentiel Articles'!$A$2:$F$634,6,FALSE),""))</f>
      </c>
      <c r="J9842" s="90">
        <f>IF(OR($E9842="",$H9842=""),"",$H9842*$I9842)</f>
      </c>
      <c r="K9842" s="87" t="str">
        <v/>
      </c>
    </row>
    <row r="9843">
      <c r="A9843" s="74" t="str">
        <v/>
      </c>
      <c r="B9843" s="74" t="str">
        <v/>
      </c>
      <c r="C9843" s="75">
        <f>IF($E9843="","",IFERROR(VLOOKUP(TRIM(E9843&amp;""),'Référentiel Articles'!$A$2:$F$634,2,FALSE),""))</f>
      </c>
      <c r="D9843" s="75">
        <f>IF($E9843="","",IFERROR(VLOOKUP(TRIM(E9843&amp;""),'Référentiel Articles'!$A$2:$F$634,3,FALSE),""))</f>
      </c>
      <c r="E9843" s="74" t="str">
        <v/>
      </c>
      <c r="F9843" s="75">
        <f>IF($E9843="","",IFERROR(VLOOKUP(TRIM(E9843&amp;""),'Référentiel Articles'!$A$2:$F$634,4,FALSE),""))</f>
      </c>
      <c r="G9843" s="76">
        <f>IF($E9843="","",IFERROR(VLOOKUP(TRIM(E9843&amp;""),'Référentiel Articles'!$A$2:$F$634,5,FALSE),""))</f>
      </c>
      <c r="H9843" s="77" t="str">
        <v/>
      </c>
      <c r="I9843" s="76">
        <f>IF($E9843="","",IFERROR(VLOOKUP(TRIM(E9843&amp;""),'Référentiel Articles'!$A$2:$F$634,6,FALSE),""))</f>
      </c>
      <c r="J9843" s="78">
        <f>IF(OR($E9843="",$H9843=""),"",$H9843*$I9843)</f>
      </c>
      <c r="K9843" s="79" t="str">
        <v/>
      </c>
    </row>
    <row r="9844">
      <c r="A9844" s="81" t="str">
        <v/>
      </c>
      <c r="B9844" s="81" t="str">
        <v/>
      </c>
      <c r="C9844" s="83">
        <f>IF($E9844="","",IFERROR(VLOOKUP(TRIM(E9844&amp;""),'Référentiel Articles'!$A$2:$F$634,2,FALSE),""))</f>
      </c>
      <c r="D9844" s="83">
        <f>IF($E9844="","",IFERROR(VLOOKUP(TRIM(E9844&amp;""),'Référentiel Articles'!$A$2:$F$634,3,FALSE),""))</f>
      </c>
      <c r="E9844" s="81" t="str">
        <v/>
      </c>
      <c r="F9844" s="83">
        <f>IF($E9844="","",IFERROR(VLOOKUP(TRIM(E9844&amp;""),'Référentiel Articles'!$A$2:$F$634,4,FALSE),""))</f>
      </c>
      <c r="G9844" s="84">
        <f>IF($E9844="","",IFERROR(VLOOKUP(TRIM(E9844&amp;""),'Référentiel Articles'!$A$2:$F$634,5,FALSE),""))</f>
      </c>
      <c r="H9844" s="85" t="str">
        <v/>
      </c>
      <c r="I9844" s="84">
        <f>IF($E9844="","",IFERROR(VLOOKUP(TRIM(E9844&amp;""),'Référentiel Articles'!$A$2:$F$634,6,FALSE),""))</f>
      </c>
      <c r="J9844" s="90">
        <f>IF(OR($E9844="",$H9844=""),"",$H9844*$I9844)</f>
      </c>
      <c r="K9844" s="87" t="str">
        <v/>
      </c>
    </row>
    <row r="9845">
      <c r="A9845" s="74" t="str">
        <v/>
      </c>
      <c r="B9845" s="74" t="str">
        <v/>
      </c>
      <c r="C9845" s="75">
        <f>IF($E9845="","",IFERROR(VLOOKUP(TRIM(E9845&amp;""),'Référentiel Articles'!$A$2:$F$634,2,FALSE),""))</f>
      </c>
      <c r="D9845" s="75">
        <f>IF($E9845="","",IFERROR(VLOOKUP(TRIM(E9845&amp;""),'Référentiel Articles'!$A$2:$F$634,3,FALSE),""))</f>
      </c>
      <c r="E9845" s="74" t="str">
        <v/>
      </c>
      <c r="F9845" s="75">
        <f>IF($E9845="","",IFERROR(VLOOKUP(TRIM(E9845&amp;""),'Référentiel Articles'!$A$2:$F$634,4,FALSE),""))</f>
      </c>
      <c r="G9845" s="76">
        <f>IF($E9845="","",IFERROR(VLOOKUP(TRIM(E9845&amp;""),'Référentiel Articles'!$A$2:$F$634,5,FALSE),""))</f>
      </c>
      <c r="H9845" s="77" t="str">
        <v/>
      </c>
      <c r="I9845" s="76">
        <f>IF($E9845="","",IFERROR(VLOOKUP(TRIM(E9845&amp;""),'Référentiel Articles'!$A$2:$F$634,6,FALSE),""))</f>
      </c>
      <c r="J9845" s="78">
        <f>IF(OR($E9845="",$H9845=""),"",$H9845*$I9845)</f>
      </c>
      <c r="K9845" s="79" t="str">
        <v/>
      </c>
    </row>
    <row r="9846">
      <c r="A9846" s="81" t="str">
        <v/>
      </c>
      <c r="B9846" s="81" t="str">
        <v/>
      </c>
      <c r="C9846" s="83">
        <f>IF($E9846="","",IFERROR(VLOOKUP(TRIM(E9846&amp;""),'Référentiel Articles'!$A$2:$F$634,2,FALSE),""))</f>
      </c>
      <c r="D9846" s="83">
        <f>IF($E9846="","",IFERROR(VLOOKUP(TRIM(E9846&amp;""),'Référentiel Articles'!$A$2:$F$634,3,FALSE),""))</f>
      </c>
      <c r="E9846" s="81" t="str">
        <v/>
      </c>
      <c r="F9846" s="83">
        <f>IF($E9846="","",IFERROR(VLOOKUP(TRIM(E9846&amp;""),'Référentiel Articles'!$A$2:$F$634,4,FALSE),""))</f>
      </c>
      <c r="G9846" s="84">
        <f>IF($E9846="","",IFERROR(VLOOKUP(TRIM(E9846&amp;""),'Référentiel Articles'!$A$2:$F$634,5,FALSE),""))</f>
      </c>
      <c r="H9846" s="85" t="str">
        <v/>
      </c>
      <c r="I9846" s="84">
        <f>IF($E9846="","",IFERROR(VLOOKUP(TRIM(E9846&amp;""),'Référentiel Articles'!$A$2:$F$634,6,FALSE),""))</f>
      </c>
      <c r="J9846" s="90">
        <f>IF(OR($E9846="",$H9846=""),"",$H9846*$I9846)</f>
      </c>
      <c r="K9846" s="87" t="str">
        <v/>
      </c>
    </row>
    <row r="9847">
      <c r="A9847" s="74" t="str">
        <v/>
      </c>
      <c r="B9847" s="74" t="str">
        <v/>
      </c>
      <c r="C9847" s="75">
        <f>IF($E9847="","",IFERROR(VLOOKUP(TRIM(E9847&amp;""),'Référentiel Articles'!$A$2:$F$634,2,FALSE),""))</f>
      </c>
      <c r="D9847" s="75">
        <f>IF($E9847="","",IFERROR(VLOOKUP(TRIM(E9847&amp;""),'Référentiel Articles'!$A$2:$F$634,3,FALSE),""))</f>
      </c>
      <c r="E9847" s="74" t="str">
        <v/>
      </c>
      <c r="F9847" s="75">
        <f>IF($E9847="","",IFERROR(VLOOKUP(TRIM(E9847&amp;""),'Référentiel Articles'!$A$2:$F$634,4,FALSE),""))</f>
      </c>
      <c r="G9847" s="76">
        <f>IF($E9847="","",IFERROR(VLOOKUP(TRIM(E9847&amp;""),'Référentiel Articles'!$A$2:$F$634,5,FALSE),""))</f>
      </c>
      <c r="H9847" s="77" t="str">
        <v/>
      </c>
      <c r="I9847" s="76">
        <f>IF($E9847="","",IFERROR(VLOOKUP(TRIM(E9847&amp;""),'Référentiel Articles'!$A$2:$F$634,6,FALSE),""))</f>
      </c>
      <c r="J9847" s="78">
        <f>IF(OR($E9847="",$H9847=""),"",$H9847*$I9847)</f>
      </c>
      <c r="K9847" s="79" t="str">
        <v/>
      </c>
    </row>
    <row r="9848">
      <c r="A9848" s="81" t="str">
        <v/>
      </c>
      <c r="B9848" s="81" t="str">
        <v/>
      </c>
      <c r="C9848" s="83">
        <f>IF($E9848="","",IFERROR(VLOOKUP(TRIM(E9848&amp;""),'Référentiel Articles'!$A$2:$F$634,2,FALSE),""))</f>
      </c>
      <c r="D9848" s="83">
        <f>IF($E9848="","",IFERROR(VLOOKUP(TRIM(E9848&amp;""),'Référentiel Articles'!$A$2:$F$634,3,FALSE),""))</f>
      </c>
      <c r="E9848" s="81" t="str">
        <v/>
      </c>
      <c r="F9848" s="83">
        <f>IF($E9848="","",IFERROR(VLOOKUP(TRIM(E9848&amp;""),'Référentiel Articles'!$A$2:$F$634,4,FALSE),""))</f>
      </c>
      <c r="G9848" s="84">
        <f>IF($E9848="","",IFERROR(VLOOKUP(TRIM(E9848&amp;""),'Référentiel Articles'!$A$2:$F$634,5,FALSE),""))</f>
      </c>
      <c r="H9848" s="85" t="str">
        <v/>
      </c>
      <c r="I9848" s="84">
        <f>IF($E9848="","",IFERROR(VLOOKUP(TRIM(E9848&amp;""),'Référentiel Articles'!$A$2:$F$634,6,FALSE),""))</f>
      </c>
      <c r="J9848" s="90">
        <f>IF(OR($E9848="",$H9848=""),"",$H9848*$I9848)</f>
      </c>
      <c r="K9848" s="87" t="str">
        <v/>
      </c>
    </row>
    <row r="9849">
      <c r="A9849" s="74" t="str">
        <v/>
      </c>
      <c r="B9849" s="74" t="str">
        <v/>
      </c>
      <c r="C9849" s="75">
        <f>IF($E9849="","",IFERROR(VLOOKUP(TRIM(E9849&amp;""),'Référentiel Articles'!$A$2:$F$634,2,FALSE),""))</f>
      </c>
      <c r="D9849" s="75">
        <f>IF($E9849="","",IFERROR(VLOOKUP(TRIM(E9849&amp;""),'Référentiel Articles'!$A$2:$F$634,3,FALSE),""))</f>
      </c>
      <c r="E9849" s="74" t="str">
        <v/>
      </c>
      <c r="F9849" s="75">
        <f>IF($E9849="","",IFERROR(VLOOKUP(TRIM(E9849&amp;""),'Référentiel Articles'!$A$2:$F$634,4,FALSE),""))</f>
      </c>
      <c r="G9849" s="76">
        <f>IF($E9849="","",IFERROR(VLOOKUP(TRIM(E9849&amp;""),'Référentiel Articles'!$A$2:$F$634,5,FALSE),""))</f>
      </c>
      <c r="H9849" s="77" t="str">
        <v/>
      </c>
      <c r="I9849" s="76">
        <f>IF($E9849="","",IFERROR(VLOOKUP(TRIM(E9849&amp;""),'Référentiel Articles'!$A$2:$F$634,6,FALSE),""))</f>
      </c>
      <c r="J9849" s="78">
        <f>IF(OR($E9849="",$H9849=""),"",$H9849*$I9849)</f>
      </c>
      <c r="K9849" s="79" t="str">
        <v/>
      </c>
    </row>
    <row r="9850">
      <c r="A9850" s="81" t="str">
        <v/>
      </c>
      <c r="B9850" s="81" t="str">
        <v/>
      </c>
      <c r="C9850" s="83">
        <f>IF($E9850="","",IFERROR(VLOOKUP(TRIM(E9850&amp;""),'Référentiel Articles'!$A$2:$F$634,2,FALSE),""))</f>
      </c>
      <c r="D9850" s="83">
        <f>IF($E9850="","",IFERROR(VLOOKUP(TRIM(E9850&amp;""),'Référentiel Articles'!$A$2:$F$634,3,FALSE),""))</f>
      </c>
      <c r="E9850" s="81" t="str">
        <v/>
      </c>
      <c r="F9850" s="83">
        <f>IF($E9850="","",IFERROR(VLOOKUP(TRIM(E9850&amp;""),'Référentiel Articles'!$A$2:$F$634,4,FALSE),""))</f>
      </c>
      <c r="G9850" s="84">
        <f>IF($E9850="","",IFERROR(VLOOKUP(TRIM(E9850&amp;""),'Référentiel Articles'!$A$2:$F$634,5,FALSE),""))</f>
      </c>
      <c r="H9850" s="85" t="str">
        <v/>
      </c>
      <c r="I9850" s="84">
        <f>IF($E9850="","",IFERROR(VLOOKUP(TRIM(E9850&amp;""),'Référentiel Articles'!$A$2:$F$634,6,FALSE),""))</f>
      </c>
      <c r="J9850" s="90">
        <f>IF(OR($E9850="",$H9850=""),"",$H9850*$I9850)</f>
      </c>
      <c r="K9850" s="87" t="str">
        <v/>
      </c>
    </row>
    <row r="9851">
      <c r="A9851" s="74" t="str">
        <v/>
      </c>
      <c r="B9851" s="74" t="str">
        <v/>
      </c>
      <c r="C9851" s="75">
        <f>IF($E9851="","",IFERROR(VLOOKUP(TRIM(E9851&amp;""),'Référentiel Articles'!$A$2:$F$634,2,FALSE),""))</f>
      </c>
      <c r="D9851" s="75">
        <f>IF($E9851="","",IFERROR(VLOOKUP(TRIM(E9851&amp;""),'Référentiel Articles'!$A$2:$F$634,3,FALSE),""))</f>
      </c>
      <c r="E9851" s="74" t="str">
        <v/>
      </c>
      <c r="F9851" s="75">
        <f>IF($E9851="","",IFERROR(VLOOKUP(TRIM(E9851&amp;""),'Référentiel Articles'!$A$2:$F$634,4,FALSE),""))</f>
      </c>
      <c r="G9851" s="76">
        <f>IF($E9851="","",IFERROR(VLOOKUP(TRIM(E9851&amp;""),'Référentiel Articles'!$A$2:$F$634,5,FALSE),""))</f>
      </c>
      <c r="H9851" s="77" t="str">
        <v/>
      </c>
      <c r="I9851" s="76">
        <f>IF($E9851="","",IFERROR(VLOOKUP(TRIM(E9851&amp;""),'Référentiel Articles'!$A$2:$F$634,6,FALSE),""))</f>
      </c>
      <c r="J9851" s="78">
        <f>IF(OR($E9851="",$H9851=""),"",$H9851*$I9851)</f>
      </c>
      <c r="K9851" s="79" t="str">
        <v/>
      </c>
    </row>
    <row r="9852">
      <c r="A9852" s="81" t="str">
        <v/>
      </c>
      <c r="B9852" s="81" t="str">
        <v/>
      </c>
      <c r="C9852" s="83">
        <f>IF($E9852="","",IFERROR(VLOOKUP(TRIM(E9852&amp;""),'Référentiel Articles'!$A$2:$F$634,2,FALSE),""))</f>
      </c>
      <c r="D9852" s="83">
        <f>IF($E9852="","",IFERROR(VLOOKUP(TRIM(E9852&amp;""),'Référentiel Articles'!$A$2:$F$634,3,FALSE),""))</f>
      </c>
      <c r="E9852" s="81" t="str">
        <v/>
      </c>
      <c r="F9852" s="83">
        <f>IF($E9852="","",IFERROR(VLOOKUP(TRIM(E9852&amp;""),'Référentiel Articles'!$A$2:$F$634,4,FALSE),""))</f>
      </c>
      <c r="G9852" s="84">
        <f>IF($E9852="","",IFERROR(VLOOKUP(TRIM(E9852&amp;""),'Référentiel Articles'!$A$2:$F$634,5,FALSE),""))</f>
      </c>
      <c r="H9852" s="85" t="str">
        <v/>
      </c>
      <c r="I9852" s="84">
        <f>IF($E9852="","",IFERROR(VLOOKUP(TRIM(E9852&amp;""),'Référentiel Articles'!$A$2:$F$634,6,FALSE),""))</f>
      </c>
      <c r="J9852" s="90">
        <f>IF(OR($E9852="",$H9852=""),"",$H9852*$I9852)</f>
      </c>
      <c r="K9852" s="87" t="str">
        <v/>
      </c>
    </row>
    <row r="9853">
      <c r="A9853" s="74" t="str">
        <v/>
      </c>
      <c r="B9853" s="74" t="str">
        <v/>
      </c>
      <c r="C9853" s="75">
        <f>IF($E9853="","",IFERROR(VLOOKUP(TRIM(E9853&amp;""),'Référentiel Articles'!$A$2:$F$634,2,FALSE),""))</f>
      </c>
      <c r="D9853" s="75">
        <f>IF($E9853="","",IFERROR(VLOOKUP(TRIM(E9853&amp;""),'Référentiel Articles'!$A$2:$F$634,3,FALSE),""))</f>
      </c>
      <c r="E9853" s="74" t="str">
        <v/>
      </c>
      <c r="F9853" s="75">
        <f>IF($E9853="","",IFERROR(VLOOKUP(TRIM(E9853&amp;""),'Référentiel Articles'!$A$2:$F$634,4,FALSE),""))</f>
      </c>
      <c r="G9853" s="76">
        <f>IF($E9853="","",IFERROR(VLOOKUP(TRIM(E9853&amp;""),'Référentiel Articles'!$A$2:$F$634,5,FALSE),""))</f>
      </c>
      <c r="H9853" s="77" t="str">
        <v/>
      </c>
      <c r="I9853" s="76">
        <f>IF($E9853="","",IFERROR(VLOOKUP(TRIM(E9853&amp;""),'Référentiel Articles'!$A$2:$F$634,6,FALSE),""))</f>
      </c>
      <c r="J9853" s="78">
        <f>IF(OR($E9853="",$H9853=""),"",$H9853*$I9853)</f>
      </c>
      <c r="K9853" s="79" t="str">
        <v/>
      </c>
    </row>
    <row r="9854">
      <c r="A9854" s="81" t="str">
        <v/>
      </c>
      <c r="B9854" s="81" t="str">
        <v/>
      </c>
      <c r="C9854" s="83">
        <f>IF($E9854="","",IFERROR(VLOOKUP(TRIM(E9854&amp;""),'Référentiel Articles'!$A$2:$F$634,2,FALSE),""))</f>
      </c>
      <c r="D9854" s="83">
        <f>IF($E9854="","",IFERROR(VLOOKUP(TRIM(E9854&amp;""),'Référentiel Articles'!$A$2:$F$634,3,FALSE),""))</f>
      </c>
      <c r="E9854" s="81" t="str">
        <v/>
      </c>
      <c r="F9854" s="83">
        <f>IF($E9854="","",IFERROR(VLOOKUP(TRIM(E9854&amp;""),'Référentiel Articles'!$A$2:$F$634,4,FALSE),""))</f>
      </c>
      <c r="G9854" s="84">
        <f>IF($E9854="","",IFERROR(VLOOKUP(TRIM(E9854&amp;""),'Référentiel Articles'!$A$2:$F$634,5,FALSE),""))</f>
      </c>
      <c r="H9854" s="85" t="str">
        <v/>
      </c>
      <c r="I9854" s="84">
        <f>IF($E9854="","",IFERROR(VLOOKUP(TRIM(E9854&amp;""),'Référentiel Articles'!$A$2:$F$634,6,FALSE),""))</f>
      </c>
      <c r="J9854" s="90">
        <f>IF(OR($E9854="",$H9854=""),"",$H9854*$I9854)</f>
      </c>
      <c r="K9854" s="87" t="str">
        <v/>
      </c>
    </row>
    <row r="9855">
      <c r="A9855" s="74" t="str">
        <v/>
      </c>
      <c r="B9855" s="74" t="str">
        <v/>
      </c>
      <c r="C9855" s="75">
        <f>IF($E9855="","",IFERROR(VLOOKUP(TRIM(E9855&amp;""),'Référentiel Articles'!$A$2:$F$634,2,FALSE),""))</f>
      </c>
      <c r="D9855" s="75">
        <f>IF($E9855="","",IFERROR(VLOOKUP(TRIM(E9855&amp;""),'Référentiel Articles'!$A$2:$F$634,3,FALSE),""))</f>
      </c>
      <c r="E9855" s="74" t="str">
        <v/>
      </c>
      <c r="F9855" s="75">
        <f>IF($E9855="","",IFERROR(VLOOKUP(TRIM(E9855&amp;""),'Référentiel Articles'!$A$2:$F$634,4,FALSE),""))</f>
      </c>
      <c r="G9855" s="76">
        <f>IF($E9855="","",IFERROR(VLOOKUP(TRIM(E9855&amp;""),'Référentiel Articles'!$A$2:$F$634,5,FALSE),""))</f>
      </c>
      <c r="H9855" s="77" t="str">
        <v/>
      </c>
      <c r="I9855" s="76">
        <f>IF($E9855="","",IFERROR(VLOOKUP(TRIM(E9855&amp;""),'Référentiel Articles'!$A$2:$F$634,6,FALSE),""))</f>
      </c>
      <c r="J9855" s="78">
        <f>IF(OR($E9855="",$H9855=""),"",$H9855*$I9855)</f>
      </c>
      <c r="K9855" s="79" t="str">
        <v/>
      </c>
    </row>
    <row r="9856">
      <c r="A9856" s="81" t="str">
        <v/>
      </c>
      <c r="B9856" s="81" t="str">
        <v/>
      </c>
      <c r="C9856" s="83">
        <f>IF($E9856="","",IFERROR(VLOOKUP(TRIM(E9856&amp;""),'Référentiel Articles'!$A$2:$F$634,2,FALSE),""))</f>
      </c>
      <c r="D9856" s="83">
        <f>IF($E9856="","",IFERROR(VLOOKUP(TRIM(E9856&amp;""),'Référentiel Articles'!$A$2:$F$634,3,FALSE),""))</f>
      </c>
      <c r="E9856" s="81" t="str">
        <v/>
      </c>
      <c r="F9856" s="83">
        <f>IF($E9856="","",IFERROR(VLOOKUP(TRIM(E9856&amp;""),'Référentiel Articles'!$A$2:$F$634,4,FALSE),""))</f>
      </c>
      <c r="G9856" s="84">
        <f>IF($E9856="","",IFERROR(VLOOKUP(TRIM(E9856&amp;""),'Référentiel Articles'!$A$2:$F$634,5,FALSE),""))</f>
      </c>
      <c r="H9856" s="85" t="str">
        <v/>
      </c>
      <c r="I9856" s="84">
        <f>IF($E9856="","",IFERROR(VLOOKUP(TRIM(E9856&amp;""),'Référentiel Articles'!$A$2:$F$634,6,FALSE),""))</f>
      </c>
      <c r="J9856" s="90">
        <f>IF(OR($E9856="",$H9856=""),"",$H9856*$I9856)</f>
      </c>
      <c r="K9856" s="87" t="str">
        <v/>
      </c>
    </row>
    <row r="9857">
      <c r="A9857" s="74" t="str">
        <v/>
      </c>
      <c r="B9857" s="74" t="str">
        <v/>
      </c>
      <c r="C9857" s="75">
        <f>IF($E9857="","",IFERROR(VLOOKUP(TRIM(E9857&amp;""),'Référentiel Articles'!$A$2:$F$634,2,FALSE),""))</f>
      </c>
      <c r="D9857" s="75">
        <f>IF($E9857="","",IFERROR(VLOOKUP(TRIM(E9857&amp;""),'Référentiel Articles'!$A$2:$F$634,3,FALSE),""))</f>
      </c>
      <c r="E9857" s="74" t="str">
        <v/>
      </c>
      <c r="F9857" s="75">
        <f>IF($E9857="","",IFERROR(VLOOKUP(TRIM(E9857&amp;""),'Référentiel Articles'!$A$2:$F$634,4,FALSE),""))</f>
      </c>
      <c r="G9857" s="76">
        <f>IF($E9857="","",IFERROR(VLOOKUP(TRIM(E9857&amp;""),'Référentiel Articles'!$A$2:$F$634,5,FALSE),""))</f>
      </c>
      <c r="H9857" s="77" t="str">
        <v/>
      </c>
      <c r="I9857" s="76">
        <f>IF($E9857="","",IFERROR(VLOOKUP(TRIM(E9857&amp;""),'Référentiel Articles'!$A$2:$F$634,6,FALSE),""))</f>
      </c>
      <c r="J9857" s="78">
        <f>IF(OR($E9857="",$H9857=""),"",$H9857*$I9857)</f>
      </c>
      <c r="K9857" s="79" t="str">
        <v/>
      </c>
    </row>
    <row r="9858">
      <c r="A9858" s="81" t="str">
        <v/>
      </c>
      <c r="B9858" s="81" t="str">
        <v/>
      </c>
      <c r="C9858" s="83">
        <f>IF($E9858="","",IFERROR(VLOOKUP(TRIM(E9858&amp;""),'Référentiel Articles'!$A$2:$F$634,2,FALSE),""))</f>
      </c>
      <c r="D9858" s="83">
        <f>IF($E9858="","",IFERROR(VLOOKUP(TRIM(E9858&amp;""),'Référentiel Articles'!$A$2:$F$634,3,FALSE),""))</f>
      </c>
      <c r="E9858" s="81" t="str">
        <v/>
      </c>
      <c r="F9858" s="83">
        <f>IF($E9858="","",IFERROR(VLOOKUP(TRIM(E9858&amp;""),'Référentiel Articles'!$A$2:$F$634,4,FALSE),""))</f>
      </c>
      <c r="G9858" s="84">
        <f>IF($E9858="","",IFERROR(VLOOKUP(TRIM(E9858&amp;""),'Référentiel Articles'!$A$2:$F$634,5,FALSE),""))</f>
      </c>
      <c r="H9858" s="85" t="str">
        <v/>
      </c>
      <c r="I9858" s="84">
        <f>IF($E9858="","",IFERROR(VLOOKUP(TRIM(E9858&amp;""),'Référentiel Articles'!$A$2:$F$634,6,FALSE),""))</f>
      </c>
      <c r="J9858" s="90">
        <f>IF(OR($E9858="",$H9858=""),"",$H9858*$I9858)</f>
      </c>
      <c r="K9858" s="87" t="str">
        <v/>
      </c>
    </row>
    <row r="9859">
      <c r="A9859" s="74" t="str">
        <v/>
      </c>
      <c r="B9859" s="74" t="str">
        <v/>
      </c>
      <c r="C9859" s="75">
        <f>IF($E9859="","",IFERROR(VLOOKUP(TRIM(E9859&amp;""),'Référentiel Articles'!$A$2:$F$634,2,FALSE),""))</f>
      </c>
      <c r="D9859" s="75">
        <f>IF($E9859="","",IFERROR(VLOOKUP(TRIM(E9859&amp;""),'Référentiel Articles'!$A$2:$F$634,3,FALSE),""))</f>
      </c>
      <c r="E9859" s="74" t="str">
        <v/>
      </c>
      <c r="F9859" s="75">
        <f>IF($E9859="","",IFERROR(VLOOKUP(TRIM(E9859&amp;""),'Référentiel Articles'!$A$2:$F$634,4,FALSE),""))</f>
      </c>
      <c r="G9859" s="76">
        <f>IF($E9859="","",IFERROR(VLOOKUP(TRIM(E9859&amp;""),'Référentiel Articles'!$A$2:$F$634,5,FALSE),""))</f>
      </c>
      <c r="H9859" s="77" t="str">
        <v/>
      </c>
      <c r="I9859" s="76">
        <f>IF($E9859="","",IFERROR(VLOOKUP(TRIM(E9859&amp;""),'Référentiel Articles'!$A$2:$F$634,6,FALSE),""))</f>
      </c>
      <c r="J9859" s="78">
        <f>IF(OR($E9859="",$H9859=""),"",$H9859*$I9859)</f>
      </c>
      <c r="K9859" s="79" t="str">
        <v/>
      </c>
    </row>
    <row r="9860">
      <c r="A9860" s="81" t="str">
        <v/>
      </c>
      <c r="B9860" s="81" t="str">
        <v/>
      </c>
      <c r="C9860" s="83">
        <f>IF($E9860="","",IFERROR(VLOOKUP(TRIM(E9860&amp;""),'Référentiel Articles'!$A$2:$F$634,2,FALSE),""))</f>
      </c>
      <c r="D9860" s="83">
        <f>IF($E9860="","",IFERROR(VLOOKUP(TRIM(E9860&amp;""),'Référentiel Articles'!$A$2:$F$634,3,FALSE),""))</f>
      </c>
      <c r="E9860" s="81" t="str">
        <v/>
      </c>
      <c r="F9860" s="83">
        <f>IF($E9860="","",IFERROR(VLOOKUP(TRIM(E9860&amp;""),'Référentiel Articles'!$A$2:$F$634,4,FALSE),""))</f>
      </c>
      <c r="G9860" s="84">
        <f>IF($E9860="","",IFERROR(VLOOKUP(TRIM(E9860&amp;""),'Référentiel Articles'!$A$2:$F$634,5,FALSE),""))</f>
      </c>
      <c r="H9860" s="85" t="str">
        <v/>
      </c>
      <c r="I9860" s="84">
        <f>IF($E9860="","",IFERROR(VLOOKUP(TRIM(E9860&amp;""),'Référentiel Articles'!$A$2:$F$634,6,FALSE),""))</f>
      </c>
      <c r="J9860" s="90">
        <f>IF(OR($E9860="",$H9860=""),"",$H9860*$I9860)</f>
      </c>
      <c r="K9860" s="87" t="str">
        <v/>
      </c>
    </row>
    <row r="9861">
      <c r="A9861" s="74" t="str">
        <v/>
      </c>
      <c r="B9861" s="74" t="str">
        <v/>
      </c>
      <c r="C9861" s="75">
        <f>IF($E9861="","",IFERROR(VLOOKUP(TRIM(E9861&amp;""),'Référentiel Articles'!$A$2:$F$634,2,FALSE),""))</f>
      </c>
      <c r="D9861" s="75">
        <f>IF($E9861="","",IFERROR(VLOOKUP(TRIM(E9861&amp;""),'Référentiel Articles'!$A$2:$F$634,3,FALSE),""))</f>
      </c>
      <c r="E9861" s="74" t="str">
        <v/>
      </c>
      <c r="F9861" s="75">
        <f>IF($E9861="","",IFERROR(VLOOKUP(TRIM(E9861&amp;""),'Référentiel Articles'!$A$2:$F$634,4,FALSE),""))</f>
      </c>
      <c r="G9861" s="76">
        <f>IF($E9861="","",IFERROR(VLOOKUP(TRIM(E9861&amp;""),'Référentiel Articles'!$A$2:$F$634,5,FALSE),""))</f>
      </c>
      <c r="H9861" s="77" t="str">
        <v/>
      </c>
      <c r="I9861" s="76">
        <f>IF($E9861="","",IFERROR(VLOOKUP(TRIM(E9861&amp;""),'Référentiel Articles'!$A$2:$F$634,6,FALSE),""))</f>
      </c>
      <c r="J9861" s="78">
        <f>IF(OR($E9861="",$H9861=""),"",$H9861*$I9861)</f>
      </c>
      <c r="K9861" s="79" t="str">
        <v/>
      </c>
    </row>
    <row r="9862">
      <c r="A9862" s="81" t="str">
        <v/>
      </c>
      <c r="B9862" s="81" t="str">
        <v/>
      </c>
      <c r="C9862" s="83">
        <f>IF($E9862="","",IFERROR(VLOOKUP(TRIM(E9862&amp;""),'Référentiel Articles'!$A$2:$F$634,2,FALSE),""))</f>
      </c>
      <c r="D9862" s="83">
        <f>IF($E9862="","",IFERROR(VLOOKUP(TRIM(E9862&amp;""),'Référentiel Articles'!$A$2:$F$634,3,FALSE),""))</f>
      </c>
      <c r="E9862" s="81" t="str">
        <v/>
      </c>
      <c r="F9862" s="83">
        <f>IF($E9862="","",IFERROR(VLOOKUP(TRIM(E9862&amp;""),'Référentiel Articles'!$A$2:$F$634,4,FALSE),""))</f>
      </c>
      <c r="G9862" s="84">
        <f>IF($E9862="","",IFERROR(VLOOKUP(TRIM(E9862&amp;""),'Référentiel Articles'!$A$2:$F$634,5,FALSE),""))</f>
      </c>
      <c r="H9862" s="85" t="str">
        <v/>
      </c>
      <c r="I9862" s="84">
        <f>IF($E9862="","",IFERROR(VLOOKUP(TRIM(E9862&amp;""),'Référentiel Articles'!$A$2:$F$634,6,FALSE),""))</f>
      </c>
      <c r="J9862" s="90">
        <f>IF(OR($E9862="",$H9862=""),"",$H9862*$I9862)</f>
      </c>
      <c r="K9862" s="87" t="str">
        <v/>
      </c>
    </row>
    <row r="9863">
      <c r="A9863" s="74" t="str">
        <v/>
      </c>
      <c r="B9863" s="74" t="str">
        <v/>
      </c>
      <c r="C9863" s="75">
        <f>IF($E9863="","",IFERROR(VLOOKUP(TRIM(E9863&amp;""),'Référentiel Articles'!$A$2:$F$634,2,FALSE),""))</f>
      </c>
      <c r="D9863" s="75">
        <f>IF($E9863="","",IFERROR(VLOOKUP(TRIM(E9863&amp;""),'Référentiel Articles'!$A$2:$F$634,3,FALSE),""))</f>
      </c>
      <c r="E9863" s="74" t="str">
        <v/>
      </c>
      <c r="F9863" s="75">
        <f>IF($E9863="","",IFERROR(VLOOKUP(TRIM(E9863&amp;""),'Référentiel Articles'!$A$2:$F$634,4,FALSE),""))</f>
      </c>
      <c r="G9863" s="76">
        <f>IF($E9863="","",IFERROR(VLOOKUP(TRIM(E9863&amp;""),'Référentiel Articles'!$A$2:$F$634,5,FALSE),""))</f>
      </c>
      <c r="H9863" s="77" t="str">
        <v/>
      </c>
      <c r="I9863" s="76">
        <f>IF($E9863="","",IFERROR(VLOOKUP(TRIM(E9863&amp;""),'Référentiel Articles'!$A$2:$F$634,6,FALSE),""))</f>
      </c>
      <c r="J9863" s="78">
        <f>IF(OR($E9863="",$H9863=""),"",$H9863*$I9863)</f>
      </c>
      <c r="K9863" s="79" t="str">
        <v/>
      </c>
    </row>
    <row r="9864">
      <c r="A9864" s="81" t="str">
        <v/>
      </c>
      <c r="B9864" s="81" t="str">
        <v/>
      </c>
      <c r="C9864" s="83">
        <f>IF($E9864="","",IFERROR(VLOOKUP(TRIM(E9864&amp;""),'Référentiel Articles'!$A$2:$F$634,2,FALSE),""))</f>
      </c>
      <c r="D9864" s="83">
        <f>IF($E9864="","",IFERROR(VLOOKUP(TRIM(E9864&amp;""),'Référentiel Articles'!$A$2:$F$634,3,FALSE),""))</f>
      </c>
      <c r="E9864" s="81" t="str">
        <v/>
      </c>
      <c r="F9864" s="83">
        <f>IF($E9864="","",IFERROR(VLOOKUP(TRIM(E9864&amp;""),'Référentiel Articles'!$A$2:$F$634,4,FALSE),""))</f>
      </c>
      <c r="G9864" s="84">
        <f>IF($E9864="","",IFERROR(VLOOKUP(TRIM(E9864&amp;""),'Référentiel Articles'!$A$2:$F$634,5,FALSE),""))</f>
      </c>
      <c r="H9864" s="85" t="str">
        <v/>
      </c>
      <c r="I9864" s="84">
        <f>IF($E9864="","",IFERROR(VLOOKUP(TRIM(E9864&amp;""),'Référentiel Articles'!$A$2:$F$634,6,FALSE),""))</f>
      </c>
      <c r="J9864" s="90">
        <f>IF(OR($E9864="",$H9864=""),"",$H9864*$I9864)</f>
      </c>
      <c r="K9864" s="87" t="str">
        <v/>
      </c>
    </row>
    <row r="9865">
      <c r="A9865" s="74" t="str">
        <v/>
      </c>
      <c r="B9865" s="74" t="str">
        <v/>
      </c>
      <c r="C9865" s="75">
        <f>IF($E9865="","",IFERROR(VLOOKUP(TRIM(E9865&amp;""),'Référentiel Articles'!$A$2:$F$634,2,FALSE),""))</f>
      </c>
      <c r="D9865" s="75">
        <f>IF($E9865="","",IFERROR(VLOOKUP(TRIM(E9865&amp;""),'Référentiel Articles'!$A$2:$F$634,3,FALSE),""))</f>
      </c>
      <c r="E9865" s="74" t="str">
        <v/>
      </c>
      <c r="F9865" s="75">
        <f>IF($E9865="","",IFERROR(VLOOKUP(TRIM(E9865&amp;""),'Référentiel Articles'!$A$2:$F$634,4,FALSE),""))</f>
      </c>
      <c r="G9865" s="76">
        <f>IF($E9865="","",IFERROR(VLOOKUP(TRIM(E9865&amp;""),'Référentiel Articles'!$A$2:$F$634,5,FALSE),""))</f>
      </c>
      <c r="H9865" s="77" t="str">
        <v/>
      </c>
      <c r="I9865" s="76">
        <f>IF($E9865="","",IFERROR(VLOOKUP(TRIM(E9865&amp;""),'Référentiel Articles'!$A$2:$F$634,6,FALSE),""))</f>
      </c>
      <c r="J9865" s="78">
        <f>IF(OR($E9865="",$H9865=""),"",$H9865*$I9865)</f>
      </c>
      <c r="K9865" s="79" t="str">
        <v/>
      </c>
    </row>
    <row r="9866">
      <c r="A9866" s="81" t="str">
        <v/>
      </c>
      <c r="B9866" s="81" t="str">
        <v/>
      </c>
      <c r="C9866" s="83">
        <f>IF($E9866="","",IFERROR(VLOOKUP(TRIM(E9866&amp;""),'Référentiel Articles'!$A$2:$F$634,2,FALSE),""))</f>
      </c>
      <c r="D9866" s="83">
        <f>IF($E9866="","",IFERROR(VLOOKUP(TRIM(E9866&amp;""),'Référentiel Articles'!$A$2:$F$634,3,FALSE),""))</f>
      </c>
      <c r="E9866" s="81" t="str">
        <v/>
      </c>
      <c r="F9866" s="83">
        <f>IF($E9866="","",IFERROR(VLOOKUP(TRIM(E9866&amp;""),'Référentiel Articles'!$A$2:$F$634,4,FALSE),""))</f>
      </c>
      <c r="G9866" s="84">
        <f>IF($E9866="","",IFERROR(VLOOKUP(TRIM(E9866&amp;""),'Référentiel Articles'!$A$2:$F$634,5,FALSE),""))</f>
      </c>
      <c r="H9866" s="85" t="str">
        <v/>
      </c>
      <c r="I9866" s="84">
        <f>IF($E9866="","",IFERROR(VLOOKUP(TRIM(E9866&amp;""),'Référentiel Articles'!$A$2:$F$634,6,FALSE),""))</f>
      </c>
      <c r="J9866" s="90">
        <f>IF(OR($E9866="",$H9866=""),"",$H9866*$I9866)</f>
      </c>
      <c r="K9866" s="87" t="str">
        <v/>
      </c>
    </row>
    <row r="9867">
      <c r="A9867" s="74" t="str">
        <v/>
      </c>
      <c r="B9867" s="74" t="str">
        <v/>
      </c>
      <c r="C9867" s="75">
        <f>IF($E9867="","",IFERROR(VLOOKUP(TRIM(E9867&amp;""),'Référentiel Articles'!$A$2:$F$634,2,FALSE),""))</f>
      </c>
      <c r="D9867" s="75">
        <f>IF($E9867="","",IFERROR(VLOOKUP(TRIM(E9867&amp;""),'Référentiel Articles'!$A$2:$F$634,3,FALSE),""))</f>
      </c>
      <c r="E9867" s="74" t="str">
        <v/>
      </c>
      <c r="F9867" s="75">
        <f>IF($E9867="","",IFERROR(VLOOKUP(TRIM(E9867&amp;""),'Référentiel Articles'!$A$2:$F$634,4,FALSE),""))</f>
      </c>
      <c r="G9867" s="76">
        <f>IF($E9867="","",IFERROR(VLOOKUP(TRIM(E9867&amp;""),'Référentiel Articles'!$A$2:$F$634,5,FALSE),""))</f>
      </c>
      <c r="H9867" s="77" t="str">
        <v/>
      </c>
      <c r="I9867" s="76">
        <f>IF($E9867="","",IFERROR(VLOOKUP(TRIM(E9867&amp;""),'Référentiel Articles'!$A$2:$F$634,6,FALSE),""))</f>
      </c>
      <c r="J9867" s="78">
        <f>IF(OR($E9867="",$H9867=""),"",$H9867*$I9867)</f>
      </c>
      <c r="K9867" s="79" t="str">
        <v/>
      </c>
    </row>
    <row r="9868">
      <c r="A9868" s="81" t="str">
        <v/>
      </c>
      <c r="B9868" s="81" t="str">
        <v/>
      </c>
      <c r="C9868" s="83">
        <f>IF($E9868="","",IFERROR(VLOOKUP(TRIM(E9868&amp;""),'Référentiel Articles'!$A$2:$F$634,2,FALSE),""))</f>
      </c>
      <c r="D9868" s="83">
        <f>IF($E9868="","",IFERROR(VLOOKUP(TRIM(E9868&amp;""),'Référentiel Articles'!$A$2:$F$634,3,FALSE),""))</f>
      </c>
      <c r="E9868" s="81" t="str">
        <v/>
      </c>
      <c r="F9868" s="83">
        <f>IF($E9868="","",IFERROR(VLOOKUP(TRIM(E9868&amp;""),'Référentiel Articles'!$A$2:$F$634,4,FALSE),""))</f>
      </c>
      <c r="G9868" s="84">
        <f>IF($E9868="","",IFERROR(VLOOKUP(TRIM(E9868&amp;""),'Référentiel Articles'!$A$2:$F$634,5,FALSE),""))</f>
      </c>
      <c r="H9868" s="85" t="str">
        <v/>
      </c>
      <c r="I9868" s="84">
        <f>IF($E9868="","",IFERROR(VLOOKUP(TRIM(E9868&amp;""),'Référentiel Articles'!$A$2:$F$634,6,FALSE),""))</f>
      </c>
      <c r="J9868" s="90">
        <f>IF(OR($E9868="",$H9868=""),"",$H9868*$I9868)</f>
      </c>
      <c r="K9868" s="87" t="str">
        <v/>
      </c>
    </row>
    <row r="9869">
      <c r="A9869" s="74" t="str">
        <v/>
      </c>
      <c r="B9869" s="74" t="str">
        <v/>
      </c>
      <c r="C9869" s="75">
        <f>IF($E9869="","",IFERROR(VLOOKUP(TRIM(E9869&amp;""),'Référentiel Articles'!$A$2:$F$634,2,FALSE),""))</f>
      </c>
      <c r="D9869" s="75">
        <f>IF($E9869="","",IFERROR(VLOOKUP(TRIM(E9869&amp;""),'Référentiel Articles'!$A$2:$F$634,3,FALSE),""))</f>
      </c>
      <c r="E9869" s="74" t="str">
        <v/>
      </c>
      <c r="F9869" s="75">
        <f>IF($E9869="","",IFERROR(VLOOKUP(TRIM(E9869&amp;""),'Référentiel Articles'!$A$2:$F$634,4,FALSE),""))</f>
      </c>
      <c r="G9869" s="76">
        <f>IF($E9869="","",IFERROR(VLOOKUP(TRIM(E9869&amp;""),'Référentiel Articles'!$A$2:$F$634,5,FALSE),""))</f>
      </c>
      <c r="H9869" s="77" t="str">
        <v/>
      </c>
      <c r="I9869" s="76">
        <f>IF($E9869="","",IFERROR(VLOOKUP(TRIM(E9869&amp;""),'Référentiel Articles'!$A$2:$F$634,6,FALSE),""))</f>
      </c>
      <c r="J9869" s="78">
        <f>IF(OR($E9869="",$H9869=""),"",$H9869*$I9869)</f>
      </c>
      <c r="K9869" s="79" t="str">
        <v/>
      </c>
    </row>
    <row r="9870">
      <c r="A9870" s="81" t="str">
        <v/>
      </c>
      <c r="B9870" s="81" t="str">
        <v/>
      </c>
      <c r="C9870" s="83">
        <f>IF($E9870="","",IFERROR(VLOOKUP(TRIM(E9870&amp;""),'Référentiel Articles'!$A$2:$F$634,2,FALSE),""))</f>
      </c>
      <c r="D9870" s="83">
        <f>IF($E9870="","",IFERROR(VLOOKUP(TRIM(E9870&amp;""),'Référentiel Articles'!$A$2:$F$634,3,FALSE),""))</f>
      </c>
      <c r="E9870" s="81" t="str">
        <v/>
      </c>
      <c r="F9870" s="83">
        <f>IF($E9870="","",IFERROR(VLOOKUP(TRIM(E9870&amp;""),'Référentiel Articles'!$A$2:$F$634,4,FALSE),""))</f>
      </c>
      <c r="G9870" s="84">
        <f>IF($E9870="","",IFERROR(VLOOKUP(TRIM(E9870&amp;""),'Référentiel Articles'!$A$2:$F$634,5,FALSE),""))</f>
      </c>
      <c r="H9870" s="85" t="str">
        <v/>
      </c>
      <c r="I9870" s="84">
        <f>IF($E9870="","",IFERROR(VLOOKUP(TRIM(E9870&amp;""),'Référentiel Articles'!$A$2:$F$634,6,FALSE),""))</f>
      </c>
      <c r="J9870" s="90">
        <f>IF(OR($E9870="",$H9870=""),"",$H9870*$I9870)</f>
      </c>
      <c r="K9870" s="87" t="str">
        <v/>
      </c>
    </row>
    <row r="9871">
      <c r="A9871" s="74" t="str">
        <v/>
      </c>
      <c r="B9871" s="74" t="str">
        <v/>
      </c>
      <c r="C9871" s="75">
        <f>IF($E9871="","",IFERROR(VLOOKUP(TRIM(E9871&amp;""),'Référentiel Articles'!$A$2:$F$634,2,FALSE),""))</f>
      </c>
      <c r="D9871" s="75">
        <f>IF($E9871="","",IFERROR(VLOOKUP(TRIM(E9871&amp;""),'Référentiel Articles'!$A$2:$F$634,3,FALSE),""))</f>
      </c>
      <c r="E9871" s="74" t="str">
        <v/>
      </c>
      <c r="F9871" s="75">
        <f>IF($E9871="","",IFERROR(VLOOKUP(TRIM(E9871&amp;""),'Référentiel Articles'!$A$2:$F$634,4,FALSE),""))</f>
      </c>
      <c r="G9871" s="76">
        <f>IF($E9871="","",IFERROR(VLOOKUP(TRIM(E9871&amp;""),'Référentiel Articles'!$A$2:$F$634,5,FALSE),""))</f>
      </c>
      <c r="H9871" s="77" t="str">
        <v/>
      </c>
      <c r="I9871" s="76">
        <f>IF($E9871="","",IFERROR(VLOOKUP(TRIM(E9871&amp;""),'Référentiel Articles'!$A$2:$F$634,6,FALSE),""))</f>
      </c>
      <c r="J9871" s="78">
        <f>IF(OR($E9871="",$H9871=""),"",$H9871*$I9871)</f>
      </c>
      <c r="K9871" s="79" t="str">
        <v/>
      </c>
    </row>
    <row r="9872">
      <c r="A9872" s="81" t="str">
        <v/>
      </c>
      <c r="B9872" s="81" t="str">
        <v/>
      </c>
      <c r="C9872" s="83">
        <f>IF($E9872="","",IFERROR(VLOOKUP(TRIM(E9872&amp;""),'Référentiel Articles'!$A$2:$F$634,2,FALSE),""))</f>
      </c>
      <c r="D9872" s="83">
        <f>IF($E9872="","",IFERROR(VLOOKUP(TRIM(E9872&amp;""),'Référentiel Articles'!$A$2:$F$634,3,FALSE),""))</f>
      </c>
      <c r="E9872" s="81" t="str">
        <v/>
      </c>
      <c r="F9872" s="83">
        <f>IF($E9872="","",IFERROR(VLOOKUP(TRIM(E9872&amp;""),'Référentiel Articles'!$A$2:$F$634,4,FALSE),""))</f>
      </c>
      <c r="G9872" s="84">
        <f>IF($E9872="","",IFERROR(VLOOKUP(TRIM(E9872&amp;""),'Référentiel Articles'!$A$2:$F$634,5,FALSE),""))</f>
      </c>
      <c r="H9872" s="85" t="str">
        <v/>
      </c>
      <c r="I9872" s="84">
        <f>IF($E9872="","",IFERROR(VLOOKUP(TRIM(E9872&amp;""),'Référentiel Articles'!$A$2:$F$634,6,FALSE),""))</f>
      </c>
      <c r="J9872" s="90">
        <f>IF(OR($E9872="",$H9872=""),"",$H9872*$I9872)</f>
      </c>
      <c r="K9872" s="87" t="str">
        <v/>
      </c>
    </row>
    <row r="9873">
      <c r="A9873" s="74" t="str">
        <v/>
      </c>
      <c r="B9873" s="74" t="str">
        <v/>
      </c>
      <c r="C9873" s="75">
        <f>IF($E9873="","",IFERROR(VLOOKUP(TRIM(E9873&amp;""),'Référentiel Articles'!$A$2:$F$634,2,FALSE),""))</f>
      </c>
      <c r="D9873" s="75">
        <f>IF($E9873="","",IFERROR(VLOOKUP(TRIM(E9873&amp;""),'Référentiel Articles'!$A$2:$F$634,3,FALSE),""))</f>
      </c>
      <c r="E9873" s="74" t="str">
        <v/>
      </c>
      <c r="F9873" s="75">
        <f>IF($E9873="","",IFERROR(VLOOKUP(TRIM(E9873&amp;""),'Référentiel Articles'!$A$2:$F$634,4,FALSE),""))</f>
      </c>
      <c r="G9873" s="76">
        <f>IF($E9873="","",IFERROR(VLOOKUP(TRIM(E9873&amp;""),'Référentiel Articles'!$A$2:$F$634,5,FALSE),""))</f>
      </c>
      <c r="H9873" s="77" t="str">
        <v/>
      </c>
      <c r="I9873" s="76">
        <f>IF($E9873="","",IFERROR(VLOOKUP(TRIM(E9873&amp;""),'Référentiel Articles'!$A$2:$F$634,6,FALSE),""))</f>
      </c>
      <c r="J9873" s="78">
        <f>IF(OR($E9873="",$H9873=""),"",$H9873*$I9873)</f>
      </c>
      <c r="K9873" s="79" t="str">
        <v/>
      </c>
    </row>
    <row r="9874">
      <c r="A9874" s="81" t="str">
        <v/>
      </c>
      <c r="B9874" s="81" t="str">
        <v/>
      </c>
      <c r="C9874" s="83">
        <f>IF($E9874="","",IFERROR(VLOOKUP(TRIM(E9874&amp;""),'Référentiel Articles'!$A$2:$F$634,2,FALSE),""))</f>
      </c>
      <c r="D9874" s="83">
        <f>IF($E9874="","",IFERROR(VLOOKUP(TRIM(E9874&amp;""),'Référentiel Articles'!$A$2:$F$634,3,FALSE),""))</f>
      </c>
      <c r="E9874" s="81" t="str">
        <v/>
      </c>
      <c r="F9874" s="83">
        <f>IF($E9874="","",IFERROR(VLOOKUP(TRIM(E9874&amp;""),'Référentiel Articles'!$A$2:$F$634,4,FALSE),""))</f>
      </c>
      <c r="G9874" s="84">
        <f>IF($E9874="","",IFERROR(VLOOKUP(TRIM(E9874&amp;""),'Référentiel Articles'!$A$2:$F$634,5,FALSE),""))</f>
      </c>
      <c r="H9874" s="85" t="str">
        <v/>
      </c>
      <c r="I9874" s="84">
        <f>IF($E9874="","",IFERROR(VLOOKUP(TRIM(E9874&amp;""),'Référentiel Articles'!$A$2:$F$634,6,FALSE),""))</f>
      </c>
      <c r="J9874" s="90">
        <f>IF(OR($E9874="",$H9874=""),"",$H9874*$I9874)</f>
      </c>
      <c r="K9874" s="87" t="str">
        <v/>
      </c>
    </row>
    <row r="9875">
      <c r="A9875" s="74" t="str">
        <v/>
      </c>
      <c r="B9875" s="74" t="str">
        <v/>
      </c>
      <c r="C9875" s="75">
        <f>IF($E9875="","",IFERROR(VLOOKUP(TRIM(E9875&amp;""),'Référentiel Articles'!$A$2:$F$634,2,FALSE),""))</f>
      </c>
      <c r="D9875" s="75">
        <f>IF($E9875="","",IFERROR(VLOOKUP(TRIM(E9875&amp;""),'Référentiel Articles'!$A$2:$F$634,3,FALSE),""))</f>
      </c>
      <c r="E9875" s="74" t="str">
        <v/>
      </c>
      <c r="F9875" s="75">
        <f>IF($E9875="","",IFERROR(VLOOKUP(TRIM(E9875&amp;""),'Référentiel Articles'!$A$2:$F$634,4,FALSE),""))</f>
      </c>
      <c r="G9875" s="76">
        <f>IF($E9875="","",IFERROR(VLOOKUP(TRIM(E9875&amp;""),'Référentiel Articles'!$A$2:$F$634,5,FALSE),""))</f>
      </c>
      <c r="H9875" s="77" t="str">
        <v/>
      </c>
      <c r="I9875" s="76">
        <f>IF($E9875="","",IFERROR(VLOOKUP(TRIM(E9875&amp;""),'Référentiel Articles'!$A$2:$F$634,6,FALSE),""))</f>
      </c>
      <c r="J9875" s="78">
        <f>IF(OR($E9875="",$H9875=""),"",$H9875*$I9875)</f>
      </c>
      <c r="K9875" s="79" t="str">
        <v/>
      </c>
    </row>
    <row r="9876">
      <c r="A9876" s="81" t="str">
        <v/>
      </c>
      <c r="B9876" s="81" t="str">
        <v/>
      </c>
      <c r="C9876" s="83">
        <f>IF($E9876="","",IFERROR(VLOOKUP(TRIM(E9876&amp;""),'Référentiel Articles'!$A$2:$F$634,2,FALSE),""))</f>
      </c>
      <c r="D9876" s="83">
        <f>IF($E9876="","",IFERROR(VLOOKUP(TRIM(E9876&amp;""),'Référentiel Articles'!$A$2:$F$634,3,FALSE),""))</f>
      </c>
      <c r="E9876" s="81" t="str">
        <v/>
      </c>
      <c r="F9876" s="83">
        <f>IF($E9876="","",IFERROR(VLOOKUP(TRIM(E9876&amp;""),'Référentiel Articles'!$A$2:$F$634,4,FALSE),""))</f>
      </c>
      <c r="G9876" s="84">
        <f>IF($E9876="","",IFERROR(VLOOKUP(TRIM(E9876&amp;""),'Référentiel Articles'!$A$2:$F$634,5,FALSE),""))</f>
      </c>
      <c r="H9876" s="85" t="str">
        <v/>
      </c>
      <c r="I9876" s="84">
        <f>IF($E9876="","",IFERROR(VLOOKUP(TRIM(E9876&amp;""),'Référentiel Articles'!$A$2:$F$634,6,FALSE),""))</f>
      </c>
      <c r="J9876" s="90">
        <f>IF(OR($E9876="",$H9876=""),"",$H9876*$I9876)</f>
      </c>
      <c r="K9876" s="87" t="str">
        <v/>
      </c>
    </row>
    <row r="9877">
      <c r="A9877" s="74" t="str">
        <v/>
      </c>
      <c r="B9877" s="74" t="str">
        <v/>
      </c>
      <c r="C9877" s="75">
        <f>IF($E9877="","",IFERROR(VLOOKUP(TRIM(E9877&amp;""),'Référentiel Articles'!$A$2:$F$634,2,FALSE),""))</f>
      </c>
      <c r="D9877" s="75">
        <f>IF($E9877="","",IFERROR(VLOOKUP(TRIM(E9877&amp;""),'Référentiel Articles'!$A$2:$F$634,3,FALSE),""))</f>
      </c>
      <c r="E9877" s="74" t="str">
        <v/>
      </c>
      <c r="F9877" s="75">
        <f>IF($E9877="","",IFERROR(VLOOKUP(TRIM(E9877&amp;""),'Référentiel Articles'!$A$2:$F$634,4,FALSE),""))</f>
      </c>
      <c r="G9877" s="76">
        <f>IF($E9877="","",IFERROR(VLOOKUP(TRIM(E9877&amp;""),'Référentiel Articles'!$A$2:$F$634,5,FALSE),""))</f>
      </c>
      <c r="H9877" s="77" t="str">
        <v/>
      </c>
      <c r="I9877" s="76">
        <f>IF($E9877="","",IFERROR(VLOOKUP(TRIM(E9877&amp;""),'Référentiel Articles'!$A$2:$F$634,6,FALSE),""))</f>
      </c>
      <c r="J9877" s="78">
        <f>IF(OR($E9877="",$H9877=""),"",$H9877*$I9877)</f>
      </c>
      <c r="K9877" s="79" t="str">
        <v/>
      </c>
    </row>
    <row r="9878">
      <c r="A9878" s="81" t="str">
        <v/>
      </c>
      <c r="B9878" s="81" t="str">
        <v/>
      </c>
      <c r="C9878" s="83">
        <f>IF($E9878="","",IFERROR(VLOOKUP(TRIM(E9878&amp;""),'Référentiel Articles'!$A$2:$F$634,2,FALSE),""))</f>
      </c>
      <c r="D9878" s="83">
        <f>IF($E9878="","",IFERROR(VLOOKUP(TRIM(E9878&amp;""),'Référentiel Articles'!$A$2:$F$634,3,FALSE),""))</f>
      </c>
      <c r="E9878" s="81" t="str">
        <v/>
      </c>
      <c r="F9878" s="83">
        <f>IF($E9878="","",IFERROR(VLOOKUP(TRIM(E9878&amp;""),'Référentiel Articles'!$A$2:$F$634,4,FALSE),""))</f>
      </c>
      <c r="G9878" s="84">
        <f>IF($E9878="","",IFERROR(VLOOKUP(TRIM(E9878&amp;""),'Référentiel Articles'!$A$2:$F$634,5,FALSE),""))</f>
      </c>
      <c r="H9878" s="85" t="str">
        <v/>
      </c>
      <c r="I9878" s="84">
        <f>IF($E9878="","",IFERROR(VLOOKUP(TRIM(E9878&amp;""),'Référentiel Articles'!$A$2:$F$634,6,FALSE),""))</f>
      </c>
      <c r="J9878" s="90">
        <f>IF(OR($E9878="",$H9878=""),"",$H9878*$I9878)</f>
      </c>
      <c r="K9878" s="87" t="str">
        <v/>
      </c>
    </row>
    <row r="9879">
      <c r="A9879" s="74" t="str">
        <v/>
      </c>
      <c r="B9879" s="74" t="str">
        <v/>
      </c>
      <c r="C9879" s="75">
        <f>IF($E9879="","",IFERROR(VLOOKUP(TRIM(E9879&amp;""),'Référentiel Articles'!$A$2:$F$634,2,FALSE),""))</f>
      </c>
      <c r="D9879" s="75">
        <f>IF($E9879="","",IFERROR(VLOOKUP(TRIM(E9879&amp;""),'Référentiel Articles'!$A$2:$F$634,3,FALSE),""))</f>
      </c>
      <c r="E9879" s="74" t="str">
        <v/>
      </c>
      <c r="F9879" s="75">
        <f>IF($E9879="","",IFERROR(VLOOKUP(TRIM(E9879&amp;""),'Référentiel Articles'!$A$2:$F$634,4,FALSE),""))</f>
      </c>
      <c r="G9879" s="76">
        <f>IF($E9879="","",IFERROR(VLOOKUP(TRIM(E9879&amp;""),'Référentiel Articles'!$A$2:$F$634,5,FALSE),""))</f>
      </c>
      <c r="H9879" s="77" t="str">
        <v/>
      </c>
      <c r="I9879" s="76">
        <f>IF($E9879="","",IFERROR(VLOOKUP(TRIM(E9879&amp;""),'Référentiel Articles'!$A$2:$F$634,6,FALSE),""))</f>
      </c>
      <c r="J9879" s="78">
        <f>IF(OR($E9879="",$H9879=""),"",$H9879*$I9879)</f>
      </c>
      <c r="K9879" s="79" t="str">
        <v/>
      </c>
    </row>
    <row r="9880">
      <c r="A9880" s="81" t="str">
        <v/>
      </c>
      <c r="B9880" s="81" t="str">
        <v/>
      </c>
      <c r="C9880" s="83">
        <f>IF($E9880="","",IFERROR(VLOOKUP(TRIM(E9880&amp;""),'Référentiel Articles'!$A$2:$F$634,2,FALSE),""))</f>
      </c>
      <c r="D9880" s="83">
        <f>IF($E9880="","",IFERROR(VLOOKUP(TRIM(E9880&amp;""),'Référentiel Articles'!$A$2:$F$634,3,FALSE),""))</f>
      </c>
      <c r="E9880" s="81" t="str">
        <v/>
      </c>
      <c r="F9880" s="83">
        <f>IF($E9880="","",IFERROR(VLOOKUP(TRIM(E9880&amp;""),'Référentiel Articles'!$A$2:$F$634,4,FALSE),""))</f>
      </c>
      <c r="G9880" s="84">
        <f>IF($E9880="","",IFERROR(VLOOKUP(TRIM(E9880&amp;""),'Référentiel Articles'!$A$2:$F$634,5,FALSE),""))</f>
      </c>
      <c r="H9880" s="85" t="str">
        <v/>
      </c>
      <c r="I9880" s="84">
        <f>IF($E9880="","",IFERROR(VLOOKUP(TRIM(E9880&amp;""),'Référentiel Articles'!$A$2:$F$634,6,FALSE),""))</f>
      </c>
      <c r="J9880" s="90">
        <f>IF(OR($E9880="",$H9880=""),"",$H9880*$I9880)</f>
      </c>
      <c r="K9880" s="87" t="str">
        <v/>
      </c>
    </row>
    <row r="9881">
      <c r="A9881" s="74" t="str">
        <v/>
      </c>
      <c r="B9881" s="74" t="str">
        <v/>
      </c>
      <c r="C9881" s="75">
        <f>IF($E9881="","",IFERROR(VLOOKUP(TRIM(E9881&amp;""),'Référentiel Articles'!$A$2:$F$634,2,FALSE),""))</f>
      </c>
      <c r="D9881" s="75">
        <f>IF($E9881="","",IFERROR(VLOOKUP(TRIM(E9881&amp;""),'Référentiel Articles'!$A$2:$F$634,3,FALSE),""))</f>
      </c>
      <c r="E9881" s="74" t="str">
        <v/>
      </c>
      <c r="F9881" s="75">
        <f>IF($E9881="","",IFERROR(VLOOKUP(TRIM(E9881&amp;""),'Référentiel Articles'!$A$2:$F$634,4,FALSE),""))</f>
      </c>
      <c r="G9881" s="76">
        <f>IF($E9881="","",IFERROR(VLOOKUP(TRIM(E9881&amp;""),'Référentiel Articles'!$A$2:$F$634,5,FALSE),""))</f>
      </c>
      <c r="H9881" s="77" t="str">
        <v/>
      </c>
      <c r="I9881" s="76">
        <f>IF($E9881="","",IFERROR(VLOOKUP(TRIM(E9881&amp;""),'Référentiel Articles'!$A$2:$F$634,6,FALSE),""))</f>
      </c>
      <c r="J9881" s="78">
        <f>IF(OR($E9881="",$H9881=""),"",$H9881*$I9881)</f>
      </c>
      <c r="K9881" s="79" t="str">
        <v/>
      </c>
    </row>
    <row r="9882">
      <c r="A9882" s="81" t="str">
        <v/>
      </c>
      <c r="B9882" s="81" t="str">
        <v/>
      </c>
      <c r="C9882" s="83">
        <f>IF($E9882="","",IFERROR(VLOOKUP(TRIM(E9882&amp;""),'Référentiel Articles'!$A$2:$F$634,2,FALSE),""))</f>
      </c>
      <c r="D9882" s="83">
        <f>IF($E9882="","",IFERROR(VLOOKUP(TRIM(E9882&amp;""),'Référentiel Articles'!$A$2:$F$634,3,FALSE),""))</f>
      </c>
      <c r="E9882" s="81" t="str">
        <v/>
      </c>
      <c r="F9882" s="83">
        <f>IF($E9882="","",IFERROR(VLOOKUP(TRIM(E9882&amp;""),'Référentiel Articles'!$A$2:$F$634,4,FALSE),""))</f>
      </c>
      <c r="G9882" s="84">
        <f>IF($E9882="","",IFERROR(VLOOKUP(TRIM(E9882&amp;""),'Référentiel Articles'!$A$2:$F$634,5,FALSE),""))</f>
      </c>
      <c r="H9882" s="85" t="str">
        <v/>
      </c>
      <c r="I9882" s="84">
        <f>IF($E9882="","",IFERROR(VLOOKUP(TRIM(E9882&amp;""),'Référentiel Articles'!$A$2:$F$634,6,FALSE),""))</f>
      </c>
      <c r="J9882" s="90">
        <f>IF(OR($E9882="",$H9882=""),"",$H9882*$I9882)</f>
      </c>
      <c r="K9882" s="87" t="str">
        <v/>
      </c>
    </row>
    <row r="9883">
      <c r="A9883" s="74" t="str">
        <v/>
      </c>
      <c r="B9883" s="74" t="str">
        <v/>
      </c>
      <c r="C9883" s="75">
        <f>IF($E9883="","",IFERROR(VLOOKUP(TRIM(E9883&amp;""),'Référentiel Articles'!$A$2:$F$634,2,FALSE),""))</f>
      </c>
      <c r="D9883" s="75">
        <f>IF($E9883="","",IFERROR(VLOOKUP(TRIM(E9883&amp;""),'Référentiel Articles'!$A$2:$F$634,3,FALSE),""))</f>
      </c>
      <c r="E9883" s="74" t="str">
        <v/>
      </c>
      <c r="F9883" s="75">
        <f>IF($E9883="","",IFERROR(VLOOKUP(TRIM(E9883&amp;""),'Référentiel Articles'!$A$2:$F$634,4,FALSE),""))</f>
      </c>
      <c r="G9883" s="76">
        <f>IF($E9883="","",IFERROR(VLOOKUP(TRIM(E9883&amp;""),'Référentiel Articles'!$A$2:$F$634,5,FALSE),""))</f>
      </c>
      <c r="H9883" s="77" t="str">
        <v/>
      </c>
      <c r="I9883" s="76">
        <f>IF($E9883="","",IFERROR(VLOOKUP(TRIM(E9883&amp;""),'Référentiel Articles'!$A$2:$F$634,6,FALSE),""))</f>
      </c>
      <c r="J9883" s="78">
        <f>IF(OR($E9883="",$H9883=""),"",$H9883*$I9883)</f>
      </c>
      <c r="K9883" s="79" t="str">
        <v/>
      </c>
    </row>
    <row r="9884">
      <c r="A9884" s="81" t="str">
        <v/>
      </c>
      <c r="B9884" s="81" t="str">
        <v/>
      </c>
      <c r="C9884" s="83">
        <f>IF($E9884="","",IFERROR(VLOOKUP(TRIM(E9884&amp;""),'Référentiel Articles'!$A$2:$F$634,2,FALSE),""))</f>
      </c>
      <c r="D9884" s="83">
        <f>IF($E9884="","",IFERROR(VLOOKUP(TRIM(E9884&amp;""),'Référentiel Articles'!$A$2:$F$634,3,FALSE),""))</f>
      </c>
      <c r="E9884" s="81" t="str">
        <v/>
      </c>
      <c r="F9884" s="83">
        <f>IF($E9884="","",IFERROR(VLOOKUP(TRIM(E9884&amp;""),'Référentiel Articles'!$A$2:$F$634,4,FALSE),""))</f>
      </c>
      <c r="G9884" s="84">
        <f>IF($E9884="","",IFERROR(VLOOKUP(TRIM(E9884&amp;""),'Référentiel Articles'!$A$2:$F$634,5,FALSE),""))</f>
      </c>
      <c r="H9884" s="85" t="str">
        <v/>
      </c>
      <c r="I9884" s="84">
        <f>IF($E9884="","",IFERROR(VLOOKUP(TRIM(E9884&amp;""),'Référentiel Articles'!$A$2:$F$634,6,FALSE),""))</f>
      </c>
      <c r="J9884" s="90">
        <f>IF(OR($E9884="",$H9884=""),"",$H9884*$I9884)</f>
      </c>
      <c r="K9884" s="87" t="str">
        <v/>
      </c>
    </row>
    <row r="9885">
      <c r="A9885" s="74" t="str">
        <v/>
      </c>
      <c r="B9885" s="74" t="str">
        <v/>
      </c>
      <c r="C9885" s="75">
        <f>IF($E9885="","",IFERROR(VLOOKUP(TRIM(E9885&amp;""),'Référentiel Articles'!$A$2:$F$634,2,FALSE),""))</f>
      </c>
      <c r="D9885" s="75">
        <f>IF($E9885="","",IFERROR(VLOOKUP(TRIM(E9885&amp;""),'Référentiel Articles'!$A$2:$F$634,3,FALSE),""))</f>
      </c>
      <c r="E9885" s="74" t="str">
        <v/>
      </c>
      <c r="F9885" s="75">
        <f>IF($E9885="","",IFERROR(VLOOKUP(TRIM(E9885&amp;""),'Référentiel Articles'!$A$2:$F$634,4,FALSE),""))</f>
      </c>
      <c r="G9885" s="76">
        <f>IF($E9885="","",IFERROR(VLOOKUP(TRIM(E9885&amp;""),'Référentiel Articles'!$A$2:$F$634,5,FALSE),""))</f>
      </c>
      <c r="H9885" s="77" t="str">
        <v/>
      </c>
      <c r="I9885" s="76">
        <f>IF($E9885="","",IFERROR(VLOOKUP(TRIM(E9885&amp;""),'Référentiel Articles'!$A$2:$F$634,6,FALSE),""))</f>
      </c>
      <c r="J9885" s="78">
        <f>IF(OR($E9885="",$H9885=""),"",$H9885*$I9885)</f>
      </c>
      <c r="K9885" s="79" t="str">
        <v/>
      </c>
    </row>
    <row r="9886">
      <c r="A9886" s="81" t="str">
        <v/>
      </c>
      <c r="B9886" s="81" t="str">
        <v/>
      </c>
      <c r="C9886" s="83">
        <f>IF($E9886="","",IFERROR(VLOOKUP(TRIM(E9886&amp;""),'Référentiel Articles'!$A$2:$F$634,2,FALSE),""))</f>
      </c>
      <c r="D9886" s="83">
        <f>IF($E9886="","",IFERROR(VLOOKUP(TRIM(E9886&amp;""),'Référentiel Articles'!$A$2:$F$634,3,FALSE),""))</f>
      </c>
      <c r="E9886" s="81" t="str">
        <v/>
      </c>
      <c r="F9886" s="83">
        <f>IF($E9886="","",IFERROR(VLOOKUP(TRIM(E9886&amp;""),'Référentiel Articles'!$A$2:$F$634,4,FALSE),""))</f>
      </c>
      <c r="G9886" s="84">
        <f>IF($E9886="","",IFERROR(VLOOKUP(TRIM(E9886&amp;""),'Référentiel Articles'!$A$2:$F$634,5,FALSE),""))</f>
      </c>
      <c r="H9886" s="85" t="str">
        <v/>
      </c>
      <c r="I9886" s="84">
        <f>IF($E9886="","",IFERROR(VLOOKUP(TRIM(E9886&amp;""),'Référentiel Articles'!$A$2:$F$634,6,FALSE),""))</f>
      </c>
      <c r="J9886" s="90">
        <f>IF(OR($E9886="",$H9886=""),"",$H9886*$I9886)</f>
      </c>
      <c r="K9886" s="87" t="str">
        <v/>
      </c>
    </row>
    <row r="9887">
      <c r="A9887" s="74" t="str">
        <v/>
      </c>
      <c r="B9887" s="74" t="str">
        <v/>
      </c>
      <c r="C9887" s="75">
        <f>IF($E9887="","",IFERROR(VLOOKUP(TRIM(E9887&amp;""),'Référentiel Articles'!$A$2:$F$634,2,FALSE),""))</f>
      </c>
      <c r="D9887" s="75">
        <f>IF($E9887="","",IFERROR(VLOOKUP(TRIM(E9887&amp;""),'Référentiel Articles'!$A$2:$F$634,3,FALSE),""))</f>
      </c>
      <c r="E9887" s="74" t="str">
        <v/>
      </c>
      <c r="F9887" s="75">
        <f>IF($E9887="","",IFERROR(VLOOKUP(TRIM(E9887&amp;""),'Référentiel Articles'!$A$2:$F$634,4,FALSE),""))</f>
      </c>
      <c r="G9887" s="76">
        <f>IF($E9887="","",IFERROR(VLOOKUP(TRIM(E9887&amp;""),'Référentiel Articles'!$A$2:$F$634,5,FALSE),""))</f>
      </c>
      <c r="H9887" s="77" t="str">
        <v/>
      </c>
      <c r="I9887" s="76">
        <f>IF($E9887="","",IFERROR(VLOOKUP(TRIM(E9887&amp;""),'Référentiel Articles'!$A$2:$F$634,6,FALSE),""))</f>
      </c>
      <c r="J9887" s="78">
        <f>IF(OR($E9887="",$H9887=""),"",$H9887*$I9887)</f>
      </c>
      <c r="K9887" s="79" t="str">
        <v/>
      </c>
    </row>
    <row r="9888">
      <c r="A9888" s="81" t="str">
        <v/>
      </c>
      <c r="B9888" s="81" t="str">
        <v/>
      </c>
      <c r="C9888" s="83">
        <f>IF($E9888="","",IFERROR(VLOOKUP(TRIM(E9888&amp;""),'Référentiel Articles'!$A$2:$F$634,2,FALSE),""))</f>
      </c>
      <c r="D9888" s="83">
        <f>IF($E9888="","",IFERROR(VLOOKUP(TRIM(E9888&amp;""),'Référentiel Articles'!$A$2:$F$634,3,FALSE),""))</f>
      </c>
      <c r="E9888" s="81" t="str">
        <v/>
      </c>
      <c r="F9888" s="83">
        <f>IF($E9888="","",IFERROR(VLOOKUP(TRIM(E9888&amp;""),'Référentiel Articles'!$A$2:$F$634,4,FALSE),""))</f>
      </c>
      <c r="G9888" s="84">
        <f>IF($E9888="","",IFERROR(VLOOKUP(TRIM(E9888&amp;""),'Référentiel Articles'!$A$2:$F$634,5,FALSE),""))</f>
      </c>
      <c r="H9888" s="85" t="str">
        <v/>
      </c>
      <c r="I9888" s="84">
        <f>IF($E9888="","",IFERROR(VLOOKUP(TRIM(E9888&amp;""),'Référentiel Articles'!$A$2:$F$634,6,FALSE),""))</f>
      </c>
      <c r="J9888" s="90">
        <f>IF(OR($E9888="",$H9888=""),"",$H9888*$I9888)</f>
      </c>
      <c r="K9888" s="87" t="str">
        <v/>
      </c>
    </row>
    <row r="9889">
      <c r="A9889" s="74" t="str">
        <v/>
      </c>
      <c r="B9889" s="74" t="str">
        <v/>
      </c>
      <c r="C9889" s="75">
        <f>IF($E9889="","",IFERROR(VLOOKUP(TRIM(E9889&amp;""),'Référentiel Articles'!$A$2:$F$634,2,FALSE),""))</f>
      </c>
      <c r="D9889" s="75">
        <f>IF($E9889="","",IFERROR(VLOOKUP(TRIM(E9889&amp;""),'Référentiel Articles'!$A$2:$F$634,3,FALSE),""))</f>
      </c>
      <c r="E9889" s="74" t="str">
        <v/>
      </c>
      <c r="F9889" s="75">
        <f>IF($E9889="","",IFERROR(VLOOKUP(TRIM(E9889&amp;""),'Référentiel Articles'!$A$2:$F$634,4,FALSE),""))</f>
      </c>
      <c r="G9889" s="76">
        <f>IF($E9889="","",IFERROR(VLOOKUP(TRIM(E9889&amp;""),'Référentiel Articles'!$A$2:$F$634,5,FALSE),""))</f>
      </c>
      <c r="H9889" s="77" t="str">
        <v/>
      </c>
      <c r="I9889" s="76">
        <f>IF($E9889="","",IFERROR(VLOOKUP(TRIM(E9889&amp;""),'Référentiel Articles'!$A$2:$F$634,6,FALSE),""))</f>
      </c>
      <c r="J9889" s="78">
        <f>IF(OR($E9889="",$H9889=""),"",$H9889*$I9889)</f>
      </c>
      <c r="K9889" s="79" t="str">
        <v/>
      </c>
    </row>
    <row r="9890">
      <c r="A9890" s="81" t="str">
        <v/>
      </c>
      <c r="B9890" s="81" t="str">
        <v/>
      </c>
      <c r="C9890" s="83">
        <f>IF($E9890="","",IFERROR(VLOOKUP(TRIM(E9890&amp;""),'Référentiel Articles'!$A$2:$F$634,2,FALSE),""))</f>
      </c>
      <c r="D9890" s="83">
        <f>IF($E9890="","",IFERROR(VLOOKUP(TRIM(E9890&amp;""),'Référentiel Articles'!$A$2:$F$634,3,FALSE),""))</f>
      </c>
      <c r="E9890" s="81" t="str">
        <v/>
      </c>
      <c r="F9890" s="83">
        <f>IF($E9890="","",IFERROR(VLOOKUP(TRIM(E9890&amp;""),'Référentiel Articles'!$A$2:$F$634,4,FALSE),""))</f>
      </c>
      <c r="G9890" s="84">
        <f>IF($E9890="","",IFERROR(VLOOKUP(TRIM(E9890&amp;""),'Référentiel Articles'!$A$2:$F$634,5,FALSE),""))</f>
      </c>
      <c r="H9890" s="85" t="str">
        <v/>
      </c>
      <c r="I9890" s="84">
        <f>IF($E9890="","",IFERROR(VLOOKUP(TRIM(E9890&amp;""),'Référentiel Articles'!$A$2:$F$634,6,FALSE),""))</f>
      </c>
      <c r="J9890" s="90">
        <f>IF(OR($E9890="",$H9890=""),"",$H9890*$I9890)</f>
      </c>
      <c r="K9890" s="87" t="str">
        <v/>
      </c>
    </row>
    <row r="9891">
      <c r="A9891" s="74" t="str">
        <v/>
      </c>
      <c r="B9891" s="74" t="str">
        <v/>
      </c>
      <c r="C9891" s="75">
        <f>IF($E9891="","",IFERROR(VLOOKUP(TRIM(E9891&amp;""),'Référentiel Articles'!$A$2:$F$634,2,FALSE),""))</f>
      </c>
      <c r="D9891" s="75">
        <f>IF($E9891="","",IFERROR(VLOOKUP(TRIM(E9891&amp;""),'Référentiel Articles'!$A$2:$F$634,3,FALSE),""))</f>
      </c>
      <c r="E9891" s="74" t="str">
        <v/>
      </c>
      <c r="F9891" s="75">
        <f>IF($E9891="","",IFERROR(VLOOKUP(TRIM(E9891&amp;""),'Référentiel Articles'!$A$2:$F$634,4,FALSE),""))</f>
      </c>
      <c r="G9891" s="76">
        <f>IF($E9891="","",IFERROR(VLOOKUP(TRIM(E9891&amp;""),'Référentiel Articles'!$A$2:$F$634,5,FALSE),""))</f>
      </c>
      <c r="H9891" s="77" t="str">
        <v/>
      </c>
      <c r="I9891" s="76">
        <f>IF($E9891="","",IFERROR(VLOOKUP(TRIM(E9891&amp;""),'Référentiel Articles'!$A$2:$F$634,6,FALSE),""))</f>
      </c>
      <c r="J9891" s="78">
        <f>IF(OR($E9891="",$H9891=""),"",$H9891*$I9891)</f>
      </c>
      <c r="K9891" s="79" t="str">
        <v/>
      </c>
    </row>
    <row r="9892">
      <c r="A9892" s="81" t="str">
        <v/>
      </c>
      <c r="B9892" s="81" t="str">
        <v/>
      </c>
      <c r="C9892" s="83">
        <f>IF($E9892="","",IFERROR(VLOOKUP(TRIM(E9892&amp;""),'Référentiel Articles'!$A$2:$F$634,2,FALSE),""))</f>
      </c>
      <c r="D9892" s="83">
        <f>IF($E9892="","",IFERROR(VLOOKUP(TRIM(E9892&amp;""),'Référentiel Articles'!$A$2:$F$634,3,FALSE),""))</f>
      </c>
      <c r="E9892" s="81" t="str">
        <v/>
      </c>
      <c r="F9892" s="83">
        <f>IF($E9892="","",IFERROR(VLOOKUP(TRIM(E9892&amp;""),'Référentiel Articles'!$A$2:$F$634,4,FALSE),""))</f>
      </c>
      <c r="G9892" s="84">
        <f>IF($E9892="","",IFERROR(VLOOKUP(TRIM(E9892&amp;""),'Référentiel Articles'!$A$2:$F$634,5,FALSE),""))</f>
      </c>
      <c r="H9892" s="85" t="str">
        <v/>
      </c>
      <c r="I9892" s="84">
        <f>IF($E9892="","",IFERROR(VLOOKUP(TRIM(E9892&amp;""),'Référentiel Articles'!$A$2:$F$634,6,FALSE),""))</f>
      </c>
      <c r="J9892" s="90">
        <f>IF(OR($E9892="",$H9892=""),"",$H9892*$I9892)</f>
      </c>
      <c r="K9892" s="87" t="str">
        <v/>
      </c>
    </row>
    <row r="9893">
      <c r="A9893" s="74" t="str">
        <v/>
      </c>
      <c r="B9893" s="74" t="str">
        <v/>
      </c>
      <c r="C9893" s="75">
        <f>IF($E9893="","",IFERROR(VLOOKUP(TRIM(E9893&amp;""),'Référentiel Articles'!$A$2:$F$634,2,FALSE),""))</f>
      </c>
      <c r="D9893" s="75">
        <f>IF($E9893="","",IFERROR(VLOOKUP(TRIM(E9893&amp;""),'Référentiel Articles'!$A$2:$F$634,3,FALSE),""))</f>
      </c>
      <c r="E9893" s="74" t="str">
        <v/>
      </c>
      <c r="F9893" s="75">
        <f>IF($E9893="","",IFERROR(VLOOKUP(TRIM(E9893&amp;""),'Référentiel Articles'!$A$2:$F$634,4,FALSE),""))</f>
      </c>
      <c r="G9893" s="76">
        <f>IF($E9893="","",IFERROR(VLOOKUP(TRIM(E9893&amp;""),'Référentiel Articles'!$A$2:$F$634,5,FALSE),""))</f>
      </c>
      <c r="H9893" s="77" t="str">
        <v/>
      </c>
      <c r="I9893" s="76">
        <f>IF($E9893="","",IFERROR(VLOOKUP(TRIM(E9893&amp;""),'Référentiel Articles'!$A$2:$F$634,6,FALSE),""))</f>
      </c>
      <c r="J9893" s="78">
        <f>IF(OR($E9893="",$H9893=""),"",$H9893*$I9893)</f>
      </c>
      <c r="K9893" s="79" t="str">
        <v/>
      </c>
    </row>
    <row r="9894">
      <c r="A9894" s="81" t="str">
        <v/>
      </c>
      <c r="B9894" s="81" t="str">
        <v/>
      </c>
      <c r="C9894" s="83">
        <f>IF($E9894="","",IFERROR(VLOOKUP(TRIM(E9894&amp;""),'Référentiel Articles'!$A$2:$F$634,2,FALSE),""))</f>
      </c>
      <c r="D9894" s="83">
        <f>IF($E9894="","",IFERROR(VLOOKUP(TRIM(E9894&amp;""),'Référentiel Articles'!$A$2:$F$634,3,FALSE),""))</f>
      </c>
      <c r="E9894" s="81" t="str">
        <v/>
      </c>
      <c r="F9894" s="83">
        <f>IF($E9894="","",IFERROR(VLOOKUP(TRIM(E9894&amp;""),'Référentiel Articles'!$A$2:$F$634,4,FALSE),""))</f>
      </c>
      <c r="G9894" s="84">
        <f>IF($E9894="","",IFERROR(VLOOKUP(TRIM(E9894&amp;""),'Référentiel Articles'!$A$2:$F$634,5,FALSE),""))</f>
      </c>
      <c r="H9894" s="85" t="str">
        <v/>
      </c>
      <c r="I9894" s="84">
        <f>IF($E9894="","",IFERROR(VLOOKUP(TRIM(E9894&amp;""),'Référentiel Articles'!$A$2:$F$634,6,FALSE),""))</f>
      </c>
      <c r="J9894" s="90">
        <f>IF(OR($E9894="",$H9894=""),"",$H9894*$I9894)</f>
      </c>
      <c r="K9894" s="87" t="str">
        <v/>
      </c>
    </row>
    <row r="9895">
      <c r="A9895" s="74" t="str">
        <v/>
      </c>
      <c r="B9895" s="74" t="str">
        <v/>
      </c>
      <c r="C9895" s="75">
        <f>IF($E9895="","",IFERROR(VLOOKUP(TRIM(E9895&amp;""),'Référentiel Articles'!$A$2:$F$634,2,FALSE),""))</f>
      </c>
      <c r="D9895" s="75">
        <f>IF($E9895="","",IFERROR(VLOOKUP(TRIM(E9895&amp;""),'Référentiel Articles'!$A$2:$F$634,3,FALSE),""))</f>
      </c>
      <c r="E9895" s="74" t="str">
        <v/>
      </c>
      <c r="F9895" s="75">
        <f>IF($E9895="","",IFERROR(VLOOKUP(TRIM(E9895&amp;""),'Référentiel Articles'!$A$2:$F$634,4,FALSE),""))</f>
      </c>
      <c r="G9895" s="76">
        <f>IF($E9895="","",IFERROR(VLOOKUP(TRIM(E9895&amp;""),'Référentiel Articles'!$A$2:$F$634,5,FALSE),""))</f>
      </c>
      <c r="H9895" s="77" t="str">
        <v/>
      </c>
      <c r="I9895" s="76">
        <f>IF($E9895="","",IFERROR(VLOOKUP(TRIM(E9895&amp;""),'Référentiel Articles'!$A$2:$F$634,6,FALSE),""))</f>
      </c>
      <c r="J9895" s="78">
        <f>IF(OR($E9895="",$H9895=""),"",$H9895*$I9895)</f>
      </c>
      <c r="K9895" s="79" t="str">
        <v/>
      </c>
    </row>
    <row r="9896">
      <c r="A9896" s="81" t="str">
        <v/>
      </c>
      <c r="B9896" s="81" t="str">
        <v/>
      </c>
      <c r="C9896" s="83">
        <f>IF($E9896="","",IFERROR(VLOOKUP(TRIM(E9896&amp;""),'Référentiel Articles'!$A$2:$F$634,2,FALSE),""))</f>
      </c>
      <c r="D9896" s="83">
        <f>IF($E9896="","",IFERROR(VLOOKUP(TRIM(E9896&amp;""),'Référentiel Articles'!$A$2:$F$634,3,FALSE),""))</f>
      </c>
      <c r="E9896" s="81" t="str">
        <v/>
      </c>
      <c r="F9896" s="83">
        <f>IF($E9896="","",IFERROR(VLOOKUP(TRIM(E9896&amp;""),'Référentiel Articles'!$A$2:$F$634,4,FALSE),""))</f>
      </c>
      <c r="G9896" s="84">
        <f>IF($E9896="","",IFERROR(VLOOKUP(TRIM(E9896&amp;""),'Référentiel Articles'!$A$2:$F$634,5,FALSE),""))</f>
      </c>
      <c r="H9896" s="85" t="str">
        <v/>
      </c>
      <c r="I9896" s="84">
        <f>IF($E9896="","",IFERROR(VLOOKUP(TRIM(E9896&amp;""),'Référentiel Articles'!$A$2:$F$634,6,FALSE),""))</f>
      </c>
      <c r="J9896" s="90">
        <f>IF(OR($E9896="",$H9896=""),"",$H9896*$I9896)</f>
      </c>
      <c r="K9896" s="87" t="str">
        <v/>
      </c>
    </row>
    <row r="9897">
      <c r="A9897" s="74" t="str">
        <v/>
      </c>
      <c r="B9897" s="74" t="str">
        <v/>
      </c>
      <c r="C9897" s="75">
        <f>IF($E9897="","",IFERROR(VLOOKUP(TRIM(E9897&amp;""),'Référentiel Articles'!$A$2:$F$634,2,FALSE),""))</f>
      </c>
      <c r="D9897" s="75">
        <f>IF($E9897="","",IFERROR(VLOOKUP(TRIM(E9897&amp;""),'Référentiel Articles'!$A$2:$F$634,3,FALSE),""))</f>
      </c>
      <c r="E9897" s="74" t="str">
        <v/>
      </c>
      <c r="F9897" s="75">
        <f>IF($E9897="","",IFERROR(VLOOKUP(TRIM(E9897&amp;""),'Référentiel Articles'!$A$2:$F$634,4,FALSE),""))</f>
      </c>
      <c r="G9897" s="76">
        <f>IF($E9897="","",IFERROR(VLOOKUP(TRIM(E9897&amp;""),'Référentiel Articles'!$A$2:$F$634,5,FALSE),""))</f>
      </c>
      <c r="H9897" s="77" t="str">
        <v/>
      </c>
      <c r="I9897" s="76">
        <f>IF($E9897="","",IFERROR(VLOOKUP(TRIM(E9897&amp;""),'Référentiel Articles'!$A$2:$F$634,6,FALSE),""))</f>
      </c>
      <c r="J9897" s="78">
        <f>IF(OR($E9897="",$H9897=""),"",$H9897*$I9897)</f>
      </c>
      <c r="K9897" s="79" t="str">
        <v/>
      </c>
    </row>
    <row r="9898">
      <c r="A9898" s="81" t="str">
        <v/>
      </c>
      <c r="B9898" s="81" t="str">
        <v/>
      </c>
      <c r="C9898" s="83">
        <f>IF($E9898="","",IFERROR(VLOOKUP(TRIM(E9898&amp;""),'Référentiel Articles'!$A$2:$F$634,2,FALSE),""))</f>
      </c>
      <c r="D9898" s="83">
        <f>IF($E9898="","",IFERROR(VLOOKUP(TRIM(E9898&amp;""),'Référentiel Articles'!$A$2:$F$634,3,FALSE),""))</f>
      </c>
      <c r="E9898" s="81" t="str">
        <v/>
      </c>
      <c r="F9898" s="83">
        <f>IF($E9898="","",IFERROR(VLOOKUP(TRIM(E9898&amp;""),'Référentiel Articles'!$A$2:$F$634,4,FALSE),""))</f>
      </c>
      <c r="G9898" s="84">
        <f>IF($E9898="","",IFERROR(VLOOKUP(TRIM(E9898&amp;""),'Référentiel Articles'!$A$2:$F$634,5,FALSE),""))</f>
      </c>
      <c r="H9898" s="85" t="str">
        <v/>
      </c>
      <c r="I9898" s="84">
        <f>IF($E9898="","",IFERROR(VLOOKUP(TRIM(E9898&amp;""),'Référentiel Articles'!$A$2:$F$634,6,FALSE),""))</f>
      </c>
      <c r="J9898" s="90">
        <f>IF(OR($E9898="",$H9898=""),"",$H9898*$I9898)</f>
      </c>
      <c r="K9898" s="87" t="str">
        <v/>
      </c>
    </row>
    <row r="9899">
      <c r="A9899" s="74" t="str">
        <v/>
      </c>
      <c r="B9899" s="74" t="str">
        <v/>
      </c>
      <c r="C9899" s="75">
        <f>IF($E9899="","",IFERROR(VLOOKUP(TRIM(E9899&amp;""),'Référentiel Articles'!$A$2:$F$634,2,FALSE),""))</f>
      </c>
      <c r="D9899" s="75">
        <f>IF($E9899="","",IFERROR(VLOOKUP(TRIM(E9899&amp;""),'Référentiel Articles'!$A$2:$F$634,3,FALSE),""))</f>
      </c>
      <c r="E9899" s="74" t="str">
        <v/>
      </c>
      <c r="F9899" s="75">
        <f>IF($E9899="","",IFERROR(VLOOKUP(TRIM(E9899&amp;""),'Référentiel Articles'!$A$2:$F$634,4,FALSE),""))</f>
      </c>
      <c r="G9899" s="76">
        <f>IF($E9899="","",IFERROR(VLOOKUP(TRIM(E9899&amp;""),'Référentiel Articles'!$A$2:$F$634,5,FALSE),""))</f>
      </c>
      <c r="H9899" s="77" t="str">
        <v/>
      </c>
      <c r="I9899" s="76">
        <f>IF($E9899="","",IFERROR(VLOOKUP(TRIM(E9899&amp;""),'Référentiel Articles'!$A$2:$F$634,6,FALSE),""))</f>
      </c>
      <c r="J9899" s="78">
        <f>IF(OR($E9899="",$H9899=""),"",$H9899*$I9899)</f>
      </c>
      <c r="K9899" s="79" t="str">
        <v/>
      </c>
    </row>
    <row r="9900">
      <c r="A9900" s="81" t="str">
        <v/>
      </c>
      <c r="B9900" s="81" t="str">
        <v/>
      </c>
      <c r="C9900" s="83">
        <f>IF($E9900="","",IFERROR(VLOOKUP(TRIM(E9900&amp;""),'Référentiel Articles'!$A$2:$F$634,2,FALSE),""))</f>
      </c>
      <c r="D9900" s="83">
        <f>IF($E9900="","",IFERROR(VLOOKUP(TRIM(E9900&amp;""),'Référentiel Articles'!$A$2:$F$634,3,FALSE),""))</f>
      </c>
      <c r="E9900" s="81" t="str">
        <v/>
      </c>
      <c r="F9900" s="83">
        <f>IF($E9900="","",IFERROR(VLOOKUP(TRIM(E9900&amp;""),'Référentiel Articles'!$A$2:$F$634,4,FALSE),""))</f>
      </c>
      <c r="G9900" s="84">
        <f>IF($E9900="","",IFERROR(VLOOKUP(TRIM(E9900&amp;""),'Référentiel Articles'!$A$2:$F$634,5,FALSE),""))</f>
      </c>
      <c r="H9900" s="85" t="str">
        <v/>
      </c>
      <c r="I9900" s="84">
        <f>IF($E9900="","",IFERROR(VLOOKUP(TRIM(E9900&amp;""),'Référentiel Articles'!$A$2:$F$634,6,FALSE),""))</f>
      </c>
      <c r="J9900" s="90">
        <f>IF(OR($E9900="",$H9900=""),"",$H9900*$I9900)</f>
      </c>
      <c r="K9900" s="87" t="str">
        <v/>
      </c>
    </row>
    <row r="9901">
      <c r="A9901" s="74" t="str">
        <v/>
      </c>
      <c r="B9901" s="74" t="str">
        <v/>
      </c>
      <c r="C9901" s="75">
        <f>IF($E9901="","",IFERROR(VLOOKUP(TRIM(E9901&amp;""),'Référentiel Articles'!$A$2:$F$634,2,FALSE),""))</f>
      </c>
      <c r="D9901" s="75">
        <f>IF($E9901="","",IFERROR(VLOOKUP(TRIM(E9901&amp;""),'Référentiel Articles'!$A$2:$F$634,3,FALSE),""))</f>
      </c>
      <c r="E9901" s="74" t="str">
        <v/>
      </c>
      <c r="F9901" s="75">
        <f>IF($E9901="","",IFERROR(VLOOKUP(TRIM(E9901&amp;""),'Référentiel Articles'!$A$2:$F$634,4,FALSE),""))</f>
      </c>
      <c r="G9901" s="76">
        <f>IF($E9901="","",IFERROR(VLOOKUP(TRIM(E9901&amp;""),'Référentiel Articles'!$A$2:$F$634,5,FALSE),""))</f>
      </c>
      <c r="H9901" s="77" t="str">
        <v/>
      </c>
      <c r="I9901" s="76">
        <f>IF($E9901="","",IFERROR(VLOOKUP(TRIM(E9901&amp;""),'Référentiel Articles'!$A$2:$F$634,6,FALSE),""))</f>
      </c>
      <c r="J9901" s="78">
        <f>IF(OR($E9901="",$H9901=""),"",$H9901*$I9901)</f>
      </c>
      <c r="K9901" s="79" t="str">
        <v/>
      </c>
    </row>
    <row r="9902">
      <c r="A9902" s="81" t="str">
        <v/>
      </c>
      <c r="B9902" s="81" t="str">
        <v/>
      </c>
      <c r="C9902" s="83">
        <f>IF($E9902="","",IFERROR(VLOOKUP(TRIM(E9902&amp;""),'Référentiel Articles'!$A$2:$F$634,2,FALSE),""))</f>
      </c>
      <c r="D9902" s="83">
        <f>IF($E9902="","",IFERROR(VLOOKUP(TRIM(E9902&amp;""),'Référentiel Articles'!$A$2:$F$634,3,FALSE),""))</f>
      </c>
      <c r="E9902" s="81" t="str">
        <v/>
      </c>
      <c r="F9902" s="83">
        <f>IF($E9902="","",IFERROR(VLOOKUP(TRIM(E9902&amp;""),'Référentiel Articles'!$A$2:$F$634,4,FALSE),""))</f>
      </c>
      <c r="G9902" s="84">
        <f>IF($E9902="","",IFERROR(VLOOKUP(TRIM(E9902&amp;""),'Référentiel Articles'!$A$2:$F$634,5,FALSE),""))</f>
      </c>
      <c r="H9902" s="85" t="str">
        <v/>
      </c>
      <c r="I9902" s="84">
        <f>IF($E9902="","",IFERROR(VLOOKUP(TRIM(E9902&amp;""),'Référentiel Articles'!$A$2:$F$634,6,FALSE),""))</f>
      </c>
      <c r="J9902" s="90">
        <f>IF(OR($E9902="",$H9902=""),"",$H9902*$I9902)</f>
      </c>
      <c r="K9902" s="87" t="str">
        <v/>
      </c>
    </row>
    <row r="9903">
      <c r="A9903" s="74" t="str">
        <v/>
      </c>
      <c r="B9903" s="74" t="str">
        <v/>
      </c>
      <c r="C9903" s="75">
        <f>IF($E9903="","",IFERROR(VLOOKUP(TRIM(E9903&amp;""),'Référentiel Articles'!$A$2:$F$634,2,FALSE),""))</f>
      </c>
      <c r="D9903" s="75">
        <f>IF($E9903="","",IFERROR(VLOOKUP(TRIM(E9903&amp;""),'Référentiel Articles'!$A$2:$F$634,3,FALSE),""))</f>
      </c>
      <c r="E9903" s="74" t="str">
        <v/>
      </c>
      <c r="F9903" s="75">
        <f>IF($E9903="","",IFERROR(VLOOKUP(TRIM(E9903&amp;""),'Référentiel Articles'!$A$2:$F$634,4,FALSE),""))</f>
      </c>
      <c r="G9903" s="76">
        <f>IF($E9903="","",IFERROR(VLOOKUP(TRIM(E9903&amp;""),'Référentiel Articles'!$A$2:$F$634,5,FALSE),""))</f>
      </c>
      <c r="H9903" s="77" t="str">
        <v/>
      </c>
      <c r="I9903" s="76">
        <f>IF($E9903="","",IFERROR(VLOOKUP(TRIM(E9903&amp;""),'Référentiel Articles'!$A$2:$F$634,6,FALSE),""))</f>
      </c>
      <c r="J9903" s="78">
        <f>IF(OR($E9903="",$H9903=""),"",$H9903*$I9903)</f>
      </c>
      <c r="K9903" s="79" t="str">
        <v/>
      </c>
    </row>
    <row r="9904">
      <c r="A9904" s="81" t="str">
        <v/>
      </c>
      <c r="B9904" s="81" t="str">
        <v/>
      </c>
      <c r="C9904" s="83">
        <f>IF($E9904="","",IFERROR(VLOOKUP(TRIM(E9904&amp;""),'Référentiel Articles'!$A$2:$F$634,2,FALSE),""))</f>
      </c>
      <c r="D9904" s="83">
        <f>IF($E9904="","",IFERROR(VLOOKUP(TRIM(E9904&amp;""),'Référentiel Articles'!$A$2:$F$634,3,FALSE),""))</f>
      </c>
      <c r="E9904" s="81" t="str">
        <v/>
      </c>
      <c r="F9904" s="83">
        <f>IF($E9904="","",IFERROR(VLOOKUP(TRIM(E9904&amp;""),'Référentiel Articles'!$A$2:$F$634,4,FALSE),""))</f>
      </c>
      <c r="G9904" s="84">
        <f>IF($E9904="","",IFERROR(VLOOKUP(TRIM(E9904&amp;""),'Référentiel Articles'!$A$2:$F$634,5,FALSE),""))</f>
      </c>
      <c r="H9904" s="85" t="str">
        <v/>
      </c>
      <c r="I9904" s="84">
        <f>IF($E9904="","",IFERROR(VLOOKUP(TRIM(E9904&amp;""),'Référentiel Articles'!$A$2:$F$634,6,FALSE),""))</f>
      </c>
      <c r="J9904" s="90">
        <f>IF(OR($E9904="",$H9904=""),"",$H9904*$I9904)</f>
      </c>
      <c r="K9904" s="87" t="str">
        <v/>
      </c>
    </row>
    <row r="9905">
      <c r="A9905" s="74" t="str">
        <v/>
      </c>
      <c r="B9905" s="74" t="str">
        <v/>
      </c>
      <c r="C9905" s="75">
        <f>IF($E9905="","",IFERROR(VLOOKUP(TRIM(E9905&amp;""),'Référentiel Articles'!$A$2:$F$634,2,FALSE),""))</f>
      </c>
      <c r="D9905" s="75">
        <f>IF($E9905="","",IFERROR(VLOOKUP(TRIM(E9905&amp;""),'Référentiel Articles'!$A$2:$F$634,3,FALSE),""))</f>
      </c>
      <c r="E9905" s="74" t="str">
        <v/>
      </c>
      <c r="F9905" s="75">
        <f>IF($E9905="","",IFERROR(VLOOKUP(TRIM(E9905&amp;""),'Référentiel Articles'!$A$2:$F$634,4,FALSE),""))</f>
      </c>
      <c r="G9905" s="76">
        <f>IF($E9905="","",IFERROR(VLOOKUP(TRIM(E9905&amp;""),'Référentiel Articles'!$A$2:$F$634,5,FALSE),""))</f>
      </c>
      <c r="H9905" s="77" t="str">
        <v/>
      </c>
      <c r="I9905" s="76">
        <f>IF($E9905="","",IFERROR(VLOOKUP(TRIM(E9905&amp;""),'Référentiel Articles'!$A$2:$F$634,6,FALSE),""))</f>
      </c>
      <c r="J9905" s="78">
        <f>IF(OR($E9905="",$H9905=""),"",$H9905*$I9905)</f>
      </c>
      <c r="K9905" s="79" t="str">
        <v/>
      </c>
    </row>
    <row r="9906">
      <c r="A9906" s="81" t="str">
        <v/>
      </c>
      <c r="B9906" s="81" t="str">
        <v/>
      </c>
      <c r="C9906" s="83">
        <f>IF($E9906="","",IFERROR(VLOOKUP(TRIM(E9906&amp;""),'Référentiel Articles'!$A$2:$F$634,2,FALSE),""))</f>
      </c>
      <c r="D9906" s="83">
        <f>IF($E9906="","",IFERROR(VLOOKUP(TRIM(E9906&amp;""),'Référentiel Articles'!$A$2:$F$634,3,FALSE),""))</f>
      </c>
      <c r="E9906" s="81" t="str">
        <v/>
      </c>
      <c r="F9906" s="83">
        <f>IF($E9906="","",IFERROR(VLOOKUP(TRIM(E9906&amp;""),'Référentiel Articles'!$A$2:$F$634,4,FALSE),""))</f>
      </c>
      <c r="G9906" s="84">
        <f>IF($E9906="","",IFERROR(VLOOKUP(TRIM(E9906&amp;""),'Référentiel Articles'!$A$2:$F$634,5,FALSE),""))</f>
      </c>
      <c r="H9906" s="85" t="str">
        <v/>
      </c>
      <c r="I9906" s="84">
        <f>IF($E9906="","",IFERROR(VLOOKUP(TRIM(E9906&amp;""),'Référentiel Articles'!$A$2:$F$634,6,FALSE),""))</f>
      </c>
      <c r="J9906" s="90">
        <f>IF(OR($E9906="",$H9906=""),"",$H9906*$I9906)</f>
      </c>
      <c r="K9906" s="87" t="str">
        <v/>
      </c>
    </row>
    <row r="9907">
      <c r="A9907" s="74" t="str">
        <v/>
      </c>
      <c r="B9907" s="74" t="str">
        <v/>
      </c>
      <c r="C9907" s="75">
        <f>IF($E9907="","",IFERROR(VLOOKUP(TRIM(E9907&amp;""),'Référentiel Articles'!$A$2:$F$634,2,FALSE),""))</f>
      </c>
      <c r="D9907" s="75">
        <f>IF($E9907="","",IFERROR(VLOOKUP(TRIM(E9907&amp;""),'Référentiel Articles'!$A$2:$F$634,3,FALSE),""))</f>
      </c>
      <c r="E9907" s="74" t="str">
        <v/>
      </c>
      <c r="F9907" s="75">
        <f>IF($E9907="","",IFERROR(VLOOKUP(TRIM(E9907&amp;""),'Référentiel Articles'!$A$2:$F$634,4,FALSE),""))</f>
      </c>
      <c r="G9907" s="76">
        <f>IF($E9907="","",IFERROR(VLOOKUP(TRIM(E9907&amp;""),'Référentiel Articles'!$A$2:$F$634,5,FALSE),""))</f>
      </c>
      <c r="H9907" s="77" t="str">
        <v/>
      </c>
      <c r="I9907" s="76">
        <f>IF($E9907="","",IFERROR(VLOOKUP(TRIM(E9907&amp;""),'Référentiel Articles'!$A$2:$F$634,6,FALSE),""))</f>
      </c>
      <c r="J9907" s="78">
        <f>IF(OR($E9907="",$H9907=""),"",$H9907*$I9907)</f>
      </c>
      <c r="K9907" s="79" t="str">
        <v/>
      </c>
    </row>
    <row r="9908">
      <c r="A9908" s="81" t="str">
        <v/>
      </c>
      <c r="B9908" s="81" t="str">
        <v/>
      </c>
      <c r="C9908" s="83">
        <f>IF($E9908="","",IFERROR(VLOOKUP(TRIM(E9908&amp;""),'Référentiel Articles'!$A$2:$F$634,2,FALSE),""))</f>
      </c>
      <c r="D9908" s="83">
        <f>IF($E9908="","",IFERROR(VLOOKUP(TRIM(E9908&amp;""),'Référentiel Articles'!$A$2:$F$634,3,FALSE),""))</f>
      </c>
      <c r="E9908" s="81" t="str">
        <v/>
      </c>
      <c r="F9908" s="83">
        <f>IF($E9908="","",IFERROR(VLOOKUP(TRIM(E9908&amp;""),'Référentiel Articles'!$A$2:$F$634,4,FALSE),""))</f>
      </c>
      <c r="G9908" s="84">
        <f>IF($E9908="","",IFERROR(VLOOKUP(TRIM(E9908&amp;""),'Référentiel Articles'!$A$2:$F$634,5,FALSE),""))</f>
      </c>
      <c r="H9908" s="85" t="str">
        <v/>
      </c>
      <c r="I9908" s="84">
        <f>IF($E9908="","",IFERROR(VLOOKUP(TRIM(E9908&amp;""),'Référentiel Articles'!$A$2:$F$634,6,FALSE),""))</f>
      </c>
      <c r="J9908" s="90">
        <f>IF(OR($E9908="",$H9908=""),"",$H9908*$I9908)</f>
      </c>
      <c r="K9908" s="87" t="str">
        <v/>
      </c>
    </row>
    <row r="9909">
      <c r="A9909" s="74" t="str">
        <v/>
      </c>
      <c r="B9909" s="74" t="str">
        <v/>
      </c>
      <c r="C9909" s="75">
        <f>IF($E9909="","",IFERROR(VLOOKUP(TRIM(E9909&amp;""),'Référentiel Articles'!$A$2:$F$634,2,FALSE),""))</f>
      </c>
      <c r="D9909" s="75">
        <f>IF($E9909="","",IFERROR(VLOOKUP(TRIM(E9909&amp;""),'Référentiel Articles'!$A$2:$F$634,3,FALSE),""))</f>
      </c>
      <c r="E9909" s="74" t="str">
        <v/>
      </c>
      <c r="F9909" s="75">
        <f>IF($E9909="","",IFERROR(VLOOKUP(TRIM(E9909&amp;""),'Référentiel Articles'!$A$2:$F$634,4,FALSE),""))</f>
      </c>
      <c r="G9909" s="76">
        <f>IF($E9909="","",IFERROR(VLOOKUP(TRIM(E9909&amp;""),'Référentiel Articles'!$A$2:$F$634,5,FALSE),""))</f>
      </c>
      <c r="H9909" s="77" t="str">
        <v/>
      </c>
      <c r="I9909" s="76">
        <f>IF($E9909="","",IFERROR(VLOOKUP(TRIM(E9909&amp;""),'Référentiel Articles'!$A$2:$F$634,6,FALSE),""))</f>
      </c>
      <c r="J9909" s="78">
        <f>IF(OR($E9909="",$H9909=""),"",$H9909*$I9909)</f>
      </c>
      <c r="K9909" s="79" t="str">
        <v/>
      </c>
    </row>
    <row r="9910">
      <c r="A9910" s="81" t="str">
        <v/>
      </c>
      <c r="B9910" s="81" t="str">
        <v/>
      </c>
      <c r="C9910" s="83">
        <f>IF($E9910="","",IFERROR(VLOOKUP(TRIM(E9910&amp;""),'Référentiel Articles'!$A$2:$F$634,2,FALSE),""))</f>
      </c>
      <c r="D9910" s="83">
        <f>IF($E9910="","",IFERROR(VLOOKUP(TRIM(E9910&amp;""),'Référentiel Articles'!$A$2:$F$634,3,FALSE),""))</f>
      </c>
      <c r="E9910" s="81" t="str">
        <v/>
      </c>
      <c r="F9910" s="83">
        <f>IF($E9910="","",IFERROR(VLOOKUP(TRIM(E9910&amp;""),'Référentiel Articles'!$A$2:$F$634,4,FALSE),""))</f>
      </c>
      <c r="G9910" s="84">
        <f>IF($E9910="","",IFERROR(VLOOKUP(TRIM(E9910&amp;""),'Référentiel Articles'!$A$2:$F$634,5,FALSE),""))</f>
      </c>
      <c r="H9910" s="85" t="str">
        <v/>
      </c>
      <c r="I9910" s="84">
        <f>IF($E9910="","",IFERROR(VLOOKUP(TRIM(E9910&amp;""),'Référentiel Articles'!$A$2:$F$634,6,FALSE),""))</f>
      </c>
      <c r="J9910" s="90">
        <f>IF(OR($E9910="",$H9910=""),"",$H9910*$I9910)</f>
      </c>
      <c r="K9910" s="87" t="str">
        <v/>
      </c>
    </row>
    <row r="9911">
      <c r="A9911" s="74" t="str">
        <v/>
      </c>
      <c r="B9911" s="74" t="str">
        <v/>
      </c>
      <c r="C9911" s="75">
        <f>IF($E9911="","",IFERROR(VLOOKUP(TRIM(E9911&amp;""),'Référentiel Articles'!$A$2:$F$634,2,FALSE),""))</f>
      </c>
      <c r="D9911" s="75">
        <f>IF($E9911="","",IFERROR(VLOOKUP(TRIM(E9911&amp;""),'Référentiel Articles'!$A$2:$F$634,3,FALSE),""))</f>
      </c>
      <c r="E9911" s="74" t="str">
        <v/>
      </c>
      <c r="F9911" s="75">
        <f>IF($E9911="","",IFERROR(VLOOKUP(TRIM(E9911&amp;""),'Référentiel Articles'!$A$2:$F$634,4,FALSE),""))</f>
      </c>
      <c r="G9911" s="76">
        <f>IF($E9911="","",IFERROR(VLOOKUP(TRIM(E9911&amp;""),'Référentiel Articles'!$A$2:$F$634,5,FALSE),""))</f>
      </c>
      <c r="H9911" s="77" t="str">
        <v/>
      </c>
      <c r="I9911" s="76">
        <f>IF($E9911="","",IFERROR(VLOOKUP(TRIM(E9911&amp;""),'Référentiel Articles'!$A$2:$F$634,6,FALSE),""))</f>
      </c>
      <c r="J9911" s="78">
        <f>IF(OR($E9911="",$H9911=""),"",$H9911*$I9911)</f>
      </c>
      <c r="K9911" s="79" t="str">
        <v/>
      </c>
    </row>
    <row r="9912">
      <c r="A9912" s="81" t="str">
        <v/>
      </c>
      <c r="B9912" s="81" t="str">
        <v/>
      </c>
      <c r="C9912" s="83">
        <f>IF($E9912="","",IFERROR(VLOOKUP(TRIM(E9912&amp;""),'Référentiel Articles'!$A$2:$F$634,2,FALSE),""))</f>
      </c>
      <c r="D9912" s="83">
        <f>IF($E9912="","",IFERROR(VLOOKUP(TRIM(E9912&amp;""),'Référentiel Articles'!$A$2:$F$634,3,FALSE),""))</f>
      </c>
      <c r="E9912" s="81" t="str">
        <v/>
      </c>
      <c r="F9912" s="83">
        <f>IF($E9912="","",IFERROR(VLOOKUP(TRIM(E9912&amp;""),'Référentiel Articles'!$A$2:$F$634,4,FALSE),""))</f>
      </c>
      <c r="G9912" s="84">
        <f>IF($E9912="","",IFERROR(VLOOKUP(TRIM(E9912&amp;""),'Référentiel Articles'!$A$2:$F$634,5,FALSE),""))</f>
      </c>
      <c r="H9912" s="85" t="str">
        <v/>
      </c>
      <c r="I9912" s="84">
        <f>IF($E9912="","",IFERROR(VLOOKUP(TRIM(E9912&amp;""),'Référentiel Articles'!$A$2:$F$634,6,FALSE),""))</f>
      </c>
      <c r="J9912" s="90">
        <f>IF(OR($E9912="",$H9912=""),"",$H9912*$I9912)</f>
      </c>
      <c r="K9912" s="87" t="str">
        <v/>
      </c>
    </row>
    <row r="9913">
      <c r="A9913" s="74" t="str">
        <v/>
      </c>
      <c r="B9913" s="74" t="str">
        <v/>
      </c>
      <c r="C9913" s="75">
        <f>IF($E9913="","",IFERROR(VLOOKUP(TRIM(E9913&amp;""),'Référentiel Articles'!$A$2:$F$634,2,FALSE),""))</f>
      </c>
      <c r="D9913" s="75">
        <f>IF($E9913="","",IFERROR(VLOOKUP(TRIM(E9913&amp;""),'Référentiel Articles'!$A$2:$F$634,3,FALSE),""))</f>
      </c>
      <c r="E9913" s="74" t="str">
        <v/>
      </c>
      <c r="F9913" s="75">
        <f>IF($E9913="","",IFERROR(VLOOKUP(TRIM(E9913&amp;""),'Référentiel Articles'!$A$2:$F$634,4,FALSE),""))</f>
      </c>
      <c r="G9913" s="76">
        <f>IF($E9913="","",IFERROR(VLOOKUP(TRIM(E9913&amp;""),'Référentiel Articles'!$A$2:$F$634,5,FALSE),""))</f>
      </c>
      <c r="H9913" s="77" t="str">
        <v/>
      </c>
      <c r="I9913" s="76">
        <f>IF($E9913="","",IFERROR(VLOOKUP(TRIM(E9913&amp;""),'Référentiel Articles'!$A$2:$F$634,6,FALSE),""))</f>
      </c>
      <c r="J9913" s="78">
        <f>IF(OR($E9913="",$H9913=""),"",$H9913*$I9913)</f>
      </c>
      <c r="K9913" s="79" t="str">
        <v/>
      </c>
    </row>
    <row r="9914">
      <c r="A9914" s="81" t="str">
        <v/>
      </c>
      <c r="B9914" s="81" t="str">
        <v/>
      </c>
      <c r="C9914" s="83">
        <f>IF($E9914="","",IFERROR(VLOOKUP(TRIM(E9914&amp;""),'Référentiel Articles'!$A$2:$F$634,2,FALSE),""))</f>
      </c>
      <c r="D9914" s="83">
        <f>IF($E9914="","",IFERROR(VLOOKUP(TRIM(E9914&amp;""),'Référentiel Articles'!$A$2:$F$634,3,FALSE),""))</f>
      </c>
      <c r="E9914" s="81" t="str">
        <v/>
      </c>
      <c r="F9914" s="83">
        <f>IF($E9914="","",IFERROR(VLOOKUP(TRIM(E9914&amp;""),'Référentiel Articles'!$A$2:$F$634,4,FALSE),""))</f>
      </c>
      <c r="G9914" s="84">
        <f>IF($E9914="","",IFERROR(VLOOKUP(TRIM(E9914&amp;""),'Référentiel Articles'!$A$2:$F$634,5,FALSE),""))</f>
      </c>
      <c r="H9914" s="85" t="str">
        <v/>
      </c>
      <c r="I9914" s="84">
        <f>IF($E9914="","",IFERROR(VLOOKUP(TRIM(E9914&amp;""),'Référentiel Articles'!$A$2:$F$634,6,FALSE),""))</f>
      </c>
      <c r="J9914" s="90">
        <f>IF(OR($E9914="",$H9914=""),"",$H9914*$I9914)</f>
      </c>
      <c r="K9914" s="87" t="str">
        <v/>
      </c>
    </row>
    <row r="9915">
      <c r="A9915" s="74" t="str">
        <v/>
      </c>
      <c r="B9915" s="74" t="str">
        <v/>
      </c>
      <c r="C9915" s="75">
        <f>IF($E9915="","",IFERROR(VLOOKUP(TRIM(E9915&amp;""),'Référentiel Articles'!$A$2:$F$634,2,FALSE),""))</f>
      </c>
      <c r="D9915" s="75">
        <f>IF($E9915="","",IFERROR(VLOOKUP(TRIM(E9915&amp;""),'Référentiel Articles'!$A$2:$F$634,3,FALSE),""))</f>
      </c>
      <c r="E9915" s="74" t="str">
        <v/>
      </c>
      <c r="F9915" s="75">
        <f>IF($E9915="","",IFERROR(VLOOKUP(TRIM(E9915&amp;""),'Référentiel Articles'!$A$2:$F$634,4,FALSE),""))</f>
      </c>
      <c r="G9915" s="76">
        <f>IF($E9915="","",IFERROR(VLOOKUP(TRIM(E9915&amp;""),'Référentiel Articles'!$A$2:$F$634,5,FALSE),""))</f>
      </c>
      <c r="H9915" s="77" t="str">
        <v/>
      </c>
      <c r="I9915" s="76">
        <f>IF($E9915="","",IFERROR(VLOOKUP(TRIM(E9915&amp;""),'Référentiel Articles'!$A$2:$F$634,6,FALSE),""))</f>
      </c>
      <c r="J9915" s="78">
        <f>IF(OR($E9915="",$H9915=""),"",$H9915*$I9915)</f>
      </c>
      <c r="K9915" s="79" t="str">
        <v/>
      </c>
    </row>
    <row r="9916">
      <c r="A9916" s="81" t="str">
        <v/>
      </c>
      <c r="B9916" s="81" t="str">
        <v/>
      </c>
      <c r="C9916" s="83">
        <f>IF($E9916="","",IFERROR(VLOOKUP(TRIM(E9916&amp;""),'Référentiel Articles'!$A$2:$F$634,2,FALSE),""))</f>
      </c>
      <c r="D9916" s="83">
        <f>IF($E9916="","",IFERROR(VLOOKUP(TRIM(E9916&amp;""),'Référentiel Articles'!$A$2:$F$634,3,FALSE),""))</f>
      </c>
      <c r="E9916" s="81" t="str">
        <v/>
      </c>
      <c r="F9916" s="83">
        <f>IF($E9916="","",IFERROR(VLOOKUP(TRIM(E9916&amp;""),'Référentiel Articles'!$A$2:$F$634,4,FALSE),""))</f>
      </c>
      <c r="G9916" s="84">
        <f>IF($E9916="","",IFERROR(VLOOKUP(TRIM(E9916&amp;""),'Référentiel Articles'!$A$2:$F$634,5,FALSE),""))</f>
      </c>
      <c r="H9916" s="85" t="str">
        <v/>
      </c>
      <c r="I9916" s="84">
        <f>IF($E9916="","",IFERROR(VLOOKUP(TRIM(E9916&amp;""),'Référentiel Articles'!$A$2:$F$634,6,FALSE),""))</f>
      </c>
      <c r="J9916" s="90">
        <f>IF(OR($E9916="",$H9916=""),"",$H9916*$I9916)</f>
      </c>
      <c r="K9916" s="87" t="str">
        <v/>
      </c>
    </row>
    <row r="9917">
      <c r="A9917" s="74" t="str">
        <v/>
      </c>
      <c r="B9917" s="74" t="str">
        <v/>
      </c>
      <c r="C9917" s="75">
        <f>IF($E9917="","",IFERROR(VLOOKUP(TRIM(E9917&amp;""),'Référentiel Articles'!$A$2:$F$634,2,FALSE),""))</f>
      </c>
      <c r="D9917" s="75">
        <f>IF($E9917="","",IFERROR(VLOOKUP(TRIM(E9917&amp;""),'Référentiel Articles'!$A$2:$F$634,3,FALSE),""))</f>
      </c>
      <c r="E9917" s="74" t="str">
        <v/>
      </c>
      <c r="F9917" s="75">
        <f>IF($E9917="","",IFERROR(VLOOKUP(TRIM(E9917&amp;""),'Référentiel Articles'!$A$2:$F$634,4,FALSE),""))</f>
      </c>
      <c r="G9917" s="76">
        <f>IF($E9917="","",IFERROR(VLOOKUP(TRIM(E9917&amp;""),'Référentiel Articles'!$A$2:$F$634,5,FALSE),""))</f>
      </c>
      <c r="H9917" s="77" t="str">
        <v/>
      </c>
      <c r="I9917" s="76">
        <f>IF($E9917="","",IFERROR(VLOOKUP(TRIM(E9917&amp;""),'Référentiel Articles'!$A$2:$F$634,6,FALSE),""))</f>
      </c>
      <c r="J9917" s="78">
        <f>IF(OR($E9917="",$H9917=""),"",$H9917*$I9917)</f>
      </c>
      <c r="K9917" s="79" t="str">
        <v/>
      </c>
    </row>
    <row r="9918">
      <c r="A9918" s="81" t="str">
        <v/>
      </c>
      <c r="B9918" s="81" t="str">
        <v/>
      </c>
      <c r="C9918" s="83">
        <f>IF($E9918="","",IFERROR(VLOOKUP(TRIM(E9918&amp;""),'Référentiel Articles'!$A$2:$F$634,2,FALSE),""))</f>
      </c>
      <c r="D9918" s="83">
        <f>IF($E9918="","",IFERROR(VLOOKUP(TRIM(E9918&amp;""),'Référentiel Articles'!$A$2:$F$634,3,FALSE),""))</f>
      </c>
      <c r="E9918" s="81" t="str">
        <v/>
      </c>
      <c r="F9918" s="83">
        <f>IF($E9918="","",IFERROR(VLOOKUP(TRIM(E9918&amp;""),'Référentiel Articles'!$A$2:$F$634,4,FALSE),""))</f>
      </c>
      <c r="G9918" s="84">
        <f>IF($E9918="","",IFERROR(VLOOKUP(TRIM(E9918&amp;""),'Référentiel Articles'!$A$2:$F$634,5,FALSE),""))</f>
      </c>
      <c r="H9918" s="85" t="str">
        <v/>
      </c>
      <c r="I9918" s="84">
        <f>IF($E9918="","",IFERROR(VLOOKUP(TRIM(E9918&amp;""),'Référentiel Articles'!$A$2:$F$634,6,FALSE),""))</f>
      </c>
      <c r="J9918" s="90">
        <f>IF(OR($E9918="",$H9918=""),"",$H9918*$I9918)</f>
      </c>
      <c r="K9918" s="87" t="str">
        <v/>
      </c>
    </row>
    <row r="9919">
      <c r="A9919" s="74" t="str">
        <v/>
      </c>
      <c r="B9919" s="74" t="str">
        <v/>
      </c>
      <c r="C9919" s="75">
        <f>IF($E9919="","",IFERROR(VLOOKUP(TRIM(E9919&amp;""),'Référentiel Articles'!$A$2:$F$634,2,FALSE),""))</f>
      </c>
      <c r="D9919" s="75">
        <f>IF($E9919="","",IFERROR(VLOOKUP(TRIM(E9919&amp;""),'Référentiel Articles'!$A$2:$F$634,3,FALSE),""))</f>
      </c>
      <c r="E9919" s="74" t="str">
        <v/>
      </c>
      <c r="F9919" s="75">
        <f>IF($E9919="","",IFERROR(VLOOKUP(TRIM(E9919&amp;""),'Référentiel Articles'!$A$2:$F$634,4,FALSE),""))</f>
      </c>
      <c r="G9919" s="76">
        <f>IF($E9919="","",IFERROR(VLOOKUP(TRIM(E9919&amp;""),'Référentiel Articles'!$A$2:$F$634,5,FALSE),""))</f>
      </c>
      <c r="H9919" s="77" t="str">
        <v/>
      </c>
      <c r="I9919" s="76">
        <f>IF($E9919="","",IFERROR(VLOOKUP(TRIM(E9919&amp;""),'Référentiel Articles'!$A$2:$F$634,6,FALSE),""))</f>
      </c>
      <c r="J9919" s="78">
        <f>IF(OR($E9919="",$H9919=""),"",$H9919*$I9919)</f>
      </c>
      <c r="K9919" s="79" t="str">
        <v/>
      </c>
    </row>
    <row r="9920">
      <c r="A9920" s="81" t="str">
        <v/>
      </c>
      <c r="B9920" s="81" t="str">
        <v/>
      </c>
      <c r="C9920" s="83">
        <f>IF($E9920="","",IFERROR(VLOOKUP(TRIM(E9920&amp;""),'Référentiel Articles'!$A$2:$F$634,2,FALSE),""))</f>
      </c>
      <c r="D9920" s="83">
        <f>IF($E9920="","",IFERROR(VLOOKUP(TRIM(E9920&amp;""),'Référentiel Articles'!$A$2:$F$634,3,FALSE),""))</f>
      </c>
      <c r="E9920" s="81" t="str">
        <v/>
      </c>
      <c r="F9920" s="83">
        <f>IF($E9920="","",IFERROR(VLOOKUP(TRIM(E9920&amp;""),'Référentiel Articles'!$A$2:$F$634,4,FALSE),""))</f>
      </c>
      <c r="G9920" s="84">
        <f>IF($E9920="","",IFERROR(VLOOKUP(TRIM(E9920&amp;""),'Référentiel Articles'!$A$2:$F$634,5,FALSE),""))</f>
      </c>
      <c r="H9920" s="85" t="str">
        <v/>
      </c>
      <c r="I9920" s="84">
        <f>IF($E9920="","",IFERROR(VLOOKUP(TRIM(E9920&amp;""),'Référentiel Articles'!$A$2:$F$634,6,FALSE),""))</f>
      </c>
      <c r="J9920" s="90">
        <f>IF(OR($E9920="",$H9920=""),"",$H9920*$I9920)</f>
      </c>
      <c r="K9920" s="87" t="str">
        <v/>
      </c>
    </row>
    <row r="9921">
      <c r="A9921" s="74" t="str">
        <v/>
      </c>
      <c r="B9921" s="74" t="str">
        <v/>
      </c>
      <c r="C9921" s="75">
        <f>IF($E9921="","",IFERROR(VLOOKUP(TRIM(E9921&amp;""),'Référentiel Articles'!$A$2:$F$634,2,FALSE),""))</f>
      </c>
      <c r="D9921" s="75">
        <f>IF($E9921="","",IFERROR(VLOOKUP(TRIM(E9921&amp;""),'Référentiel Articles'!$A$2:$F$634,3,FALSE),""))</f>
      </c>
      <c r="E9921" s="74" t="str">
        <v/>
      </c>
      <c r="F9921" s="75">
        <f>IF($E9921="","",IFERROR(VLOOKUP(TRIM(E9921&amp;""),'Référentiel Articles'!$A$2:$F$634,4,FALSE),""))</f>
      </c>
      <c r="G9921" s="76">
        <f>IF($E9921="","",IFERROR(VLOOKUP(TRIM(E9921&amp;""),'Référentiel Articles'!$A$2:$F$634,5,FALSE),""))</f>
      </c>
      <c r="H9921" s="77" t="str">
        <v/>
      </c>
      <c r="I9921" s="76">
        <f>IF($E9921="","",IFERROR(VLOOKUP(TRIM(E9921&amp;""),'Référentiel Articles'!$A$2:$F$634,6,FALSE),""))</f>
      </c>
      <c r="J9921" s="78">
        <f>IF(OR($E9921="",$H9921=""),"",$H9921*$I9921)</f>
      </c>
      <c r="K9921" s="79" t="str">
        <v/>
      </c>
    </row>
    <row r="9922">
      <c r="A9922" s="81" t="str">
        <v/>
      </c>
      <c r="B9922" s="81" t="str">
        <v/>
      </c>
      <c r="C9922" s="83">
        <f>IF($E9922="","",IFERROR(VLOOKUP(TRIM(E9922&amp;""),'Référentiel Articles'!$A$2:$F$634,2,FALSE),""))</f>
      </c>
      <c r="D9922" s="83">
        <f>IF($E9922="","",IFERROR(VLOOKUP(TRIM(E9922&amp;""),'Référentiel Articles'!$A$2:$F$634,3,FALSE),""))</f>
      </c>
      <c r="E9922" s="81" t="str">
        <v/>
      </c>
      <c r="F9922" s="83">
        <f>IF($E9922="","",IFERROR(VLOOKUP(TRIM(E9922&amp;""),'Référentiel Articles'!$A$2:$F$634,4,FALSE),""))</f>
      </c>
      <c r="G9922" s="84">
        <f>IF($E9922="","",IFERROR(VLOOKUP(TRIM(E9922&amp;""),'Référentiel Articles'!$A$2:$F$634,5,FALSE),""))</f>
      </c>
      <c r="H9922" s="85" t="str">
        <v/>
      </c>
      <c r="I9922" s="84">
        <f>IF($E9922="","",IFERROR(VLOOKUP(TRIM(E9922&amp;""),'Référentiel Articles'!$A$2:$F$634,6,FALSE),""))</f>
      </c>
      <c r="J9922" s="90">
        <f>IF(OR($E9922="",$H9922=""),"",$H9922*$I9922)</f>
      </c>
      <c r="K9922" s="87" t="str">
        <v/>
      </c>
    </row>
    <row r="9923">
      <c r="A9923" s="74" t="str">
        <v/>
      </c>
      <c r="B9923" s="74" t="str">
        <v/>
      </c>
      <c r="C9923" s="75">
        <f>IF($E9923="","",IFERROR(VLOOKUP(TRIM(E9923&amp;""),'Référentiel Articles'!$A$2:$F$634,2,FALSE),""))</f>
      </c>
      <c r="D9923" s="75">
        <f>IF($E9923="","",IFERROR(VLOOKUP(TRIM(E9923&amp;""),'Référentiel Articles'!$A$2:$F$634,3,FALSE),""))</f>
      </c>
      <c r="E9923" s="74" t="str">
        <v/>
      </c>
      <c r="F9923" s="75">
        <f>IF($E9923="","",IFERROR(VLOOKUP(TRIM(E9923&amp;""),'Référentiel Articles'!$A$2:$F$634,4,FALSE),""))</f>
      </c>
      <c r="G9923" s="76">
        <f>IF($E9923="","",IFERROR(VLOOKUP(TRIM(E9923&amp;""),'Référentiel Articles'!$A$2:$F$634,5,FALSE),""))</f>
      </c>
      <c r="H9923" s="77" t="str">
        <v/>
      </c>
      <c r="I9923" s="76">
        <f>IF($E9923="","",IFERROR(VLOOKUP(TRIM(E9923&amp;""),'Référentiel Articles'!$A$2:$F$634,6,FALSE),""))</f>
      </c>
      <c r="J9923" s="78">
        <f>IF(OR($E9923="",$H9923=""),"",$H9923*$I9923)</f>
      </c>
      <c r="K9923" s="79" t="str">
        <v/>
      </c>
    </row>
    <row r="9924">
      <c r="A9924" s="81" t="str">
        <v/>
      </c>
      <c r="B9924" s="81" t="str">
        <v/>
      </c>
      <c r="C9924" s="83">
        <f>IF($E9924="","",IFERROR(VLOOKUP(TRIM(E9924&amp;""),'Référentiel Articles'!$A$2:$F$634,2,FALSE),""))</f>
      </c>
      <c r="D9924" s="83">
        <f>IF($E9924="","",IFERROR(VLOOKUP(TRIM(E9924&amp;""),'Référentiel Articles'!$A$2:$F$634,3,FALSE),""))</f>
      </c>
      <c r="E9924" s="81" t="str">
        <v/>
      </c>
      <c r="F9924" s="83">
        <f>IF($E9924="","",IFERROR(VLOOKUP(TRIM(E9924&amp;""),'Référentiel Articles'!$A$2:$F$634,4,FALSE),""))</f>
      </c>
      <c r="G9924" s="84">
        <f>IF($E9924="","",IFERROR(VLOOKUP(TRIM(E9924&amp;""),'Référentiel Articles'!$A$2:$F$634,5,FALSE),""))</f>
      </c>
      <c r="H9924" s="85" t="str">
        <v/>
      </c>
      <c r="I9924" s="84">
        <f>IF($E9924="","",IFERROR(VLOOKUP(TRIM(E9924&amp;""),'Référentiel Articles'!$A$2:$F$634,6,FALSE),""))</f>
      </c>
      <c r="J9924" s="90">
        <f>IF(OR($E9924="",$H9924=""),"",$H9924*$I9924)</f>
      </c>
      <c r="K9924" s="87" t="str">
        <v/>
      </c>
    </row>
    <row r="9925">
      <c r="A9925" s="74" t="str">
        <v/>
      </c>
      <c r="B9925" s="74" t="str">
        <v/>
      </c>
      <c r="C9925" s="75">
        <f>IF($E9925="","",IFERROR(VLOOKUP(TRIM(E9925&amp;""),'Référentiel Articles'!$A$2:$F$634,2,FALSE),""))</f>
      </c>
      <c r="D9925" s="75">
        <f>IF($E9925="","",IFERROR(VLOOKUP(TRIM(E9925&amp;""),'Référentiel Articles'!$A$2:$F$634,3,FALSE),""))</f>
      </c>
      <c r="E9925" s="74" t="str">
        <v/>
      </c>
      <c r="F9925" s="75">
        <f>IF($E9925="","",IFERROR(VLOOKUP(TRIM(E9925&amp;""),'Référentiel Articles'!$A$2:$F$634,4,FALSE),""))</f>
      </c>
      <c r="G9925" s="76">
        <f>IF($E9925="","",IFERROR(VLOOKUP(TRIM(E9925&amp;""),'Référentiel Articles'!$A$2:$F$634,5,FALSE),""))</f>
      </c>
      <c r="H9925" s="77" t="str">
        <v/>
      </c>
      <c r="I9925" s="76">
        <f>IF($E9925="","",IFERROR(VLOOKUP(TRIM(E9925&amp;""),'Référentiel Articles'!$A$2:$F$634,6,FALSE),""))</f>
      </c>
      <c r="J9925" s="78">
        <f>IF(OR($E9925="",$H9925=""),"",$H9925*$I9925)</f>
      </c>
      <c r="K9925" s="79" t="str">
        <v/>
      </c>
    </row>
    <row r="9926">
      <c r="A9926" s="81" t="str">
        <v/>
      </c>
      <c r="B9926" s="81" t="str">
        <v/>
      </c>
      <c r="C9926" s="83">
        <f>IF($E9926="","",IFERROR(VLOOKUP(TRIM(E9926&amp;""),'Référentiel Articles'!$A$2:$F$634,2,FALSE),""))</f>
      </c>
      <c r="D9926" s="83">
        <f>IF($E9926="","",IFERROR(VLOOKUP(TRIM(E9926&amp;""),'Référentiel Articles'!$A$2:$F$634,3,FALSE),""))</f>
      </c>
      <c r="E9926" s="81" t="str">
        <v/>
      </c>
      <c r="F9926" s="83">
        <f>IF($E9926="","",IFERROR(VLOOKUP(TRIM(E9926&amp;""),'Référentiel Articles'!$A$2:$F$634,4,FALSE),""))</f>
      </c>
      <c r="G9926" s="84">
        <f>IF($E9926="","",IFERROR(VLOOKUP(TRIM(E9926&amp;""),'Référentiel Articles'!$A$2:$F$634,5,FALSE),""))</f>
      </c>
      <c r="H9926" s="85" t="str">
        <v/>
      </c>
      <c r="I9926" s="84">
        <f>IF($E9926="","",IFERROR(VLOOKUP(TRIM(E9926&amp;""),'Référentiel Articles'!$A$2:$F$634,6,FALSE),""))</f>
      </c>
      <c r="J9926" s="90">
        <f>IF(OR($E9926="",$H9926=""),"",$H9926*$I9926)</f>
      </c>
      <c r="K9926" s="87" t="str">
        <v/>
      </c>
    </row>
    <row r="9927">
      <c r="A9927" s="74" t="str">
        <v/>
      </c>
      <c r="B9927" s="74" t="str">
        <v/>
      </c>
      <c r="C9927" s="75">
        <f>IF($E9927="","",IFERROR(VLOOKUP(TRIM(E9927&amp;""),'Référentiel Articles'!$A$2:$F$634,2,FALSE),""))</f>
      </c>
      <c r="D9927" s="75">
        <f>IF($E9927="","",IFERROR(VLOOKUP(TRIM(E9927&amp;""),'Référentiel Articles'!$A$2:$F$634,3,FALSE),""))</f>
      </c>
      <c r="E9927" s="74" t="str">
        <v/>
      </c>
      <c r="F9927" s="75">
        <f>IF($E9927="","",IFERROR(VLOOKUP(TRIM(E9927&amp;""),'Référentiel Articles'!$A$2:$F$634,4,FALSE),""))</f>
      </c>
      <c r="G9927" s="76">
        <f>IF($E9927="","",IFERROR(VLOOKUP(TRIM(E9927&amp;""),'Référentiel Articles'!$A$2:$F$634,5,FALSE),""))</f>
      </c>
      <c r="H9927" s="77" t="str">
        <v/>
      </c>
      <c r="I9927" s="76">
        <f>IF($E9927="","",IFERROR(VLOOKUP(TRIM(E9927&amp;""),'Référentiel Articles'!$A$2:$F$634,6,FALSE),""))</f>
      </c>
      <c r="J9927" s="78">
        <f>IF(OR($E9927="",$H9927=""),"",$H9927*$I9927)</f>
      </c>
      <c r="K9927" s="79" t="str">
        <v/>
      </c>
    </row>
    <row r="9928">
      <c r="A9928" s="81" t="str">
        <v/>
      </c>
      <c r="B9928" s="81" t="str">
        <v/>
      </c>
      <c r="C9928" s="83">
        <f>IF($E9928="","",IFERROR(VLOOKUP(TRIM(E9928&amp;""),'Référentiel Articles'!$A$2:$F$634,2,FALSE),""))</f>
      </c>
      <c r="D9928" s="83">
        <f>IF($E9928="","",IFERROR(VLOOKUP(TRIM(E9928&amp;""),'Référentiel Articles'!$A$2:$F$634,3,FALSE),""))</f>
      </c>
      <c r="E9928" s="81" t="str">
        <v/>
      </c>
      <c r="F9928" s="83">
        <f>IF($E9928="","",IFERROR(VLOOKUP(TRIM(E9928&amp;""),'Référentiel Articles'!$A$2:$F$634,4,FALSE),""))</f>
      </c>
      <c r="G9928" s="84">
        <f>IF($E9928="","",IFERROR(VLOOKUP(TRIM(E9928&amp;""),'Référentiel Articles'!$A$2:$F$634,5,FALSE),""))</f>
      </c>
      <c r="H9928" s="85" t="str">
        <v/>
      </c>
      <c r="I9928" s="84">
        <f>IF($E9928="","",IFERROR(VLOOKUP(TRIM(E9928&amp;""),'Référentiel Articles'!$A$2:$F$634,6,FALSE),""))</f>
      </c>
      <c r="J9928" s="90">
        <f>IF(OR($E9928="",$H9928=""),"",$H9928*$I9928)</f>
      </c>
      <c r="K9928" s="87" t="str">
        <v/>
      </c>
    </row>
    <row r="9929">
      <c r="A9929" s="74" t="str">
        <v/>
      </c>
      <c r="B9929" s="74" t="str">
        <v/>
      </c>
      <c r="C9929" s="75">
        <f>IF($E9929="","",IFERROR(VLOOKUP(TRIM(E9929&amp;""),'Référentiel Articles'!$A$2:$F$634,2,FALSE),""))</f>
      </c>
      <c r="D9929" s="75">
        <f>IF($E9929="","",IFERROR(VLOOKUP(TRIM(E9929&amp;""),'Référentiel Articles'!$A$2:$F$634,3,FALSE),""))</f>
      </c>
      <c r="E9929" s="74" t="str">
        <v/>
      </c>
      <c r="F9929" s="75">
        <f>IF($E9929="","",IFERROR(VLOOKUP(TRIM(E9929&amp;""),'Référentiel Articles'!$A$2:$F$634,4,FALSE),""))</f>
      </c>
      <c r="G9929" s="76">
        <f>IF($E9929="","",IFERROR(VLOOKUP(TRIM(E9929&amp;""),'Référentiel Articles'!$A$2:$F$634,5,FALSE),""))</f>
      </c>
      <c r="H9929" s="77" t="str">
        <v/>
      </c>
      <c r="I9929" s="76">
        <f>IF($E9929="","",IFERROR(VLOOKUP(TRIM(E9929&amp;""),'Référentiel Articles'!$A$2:$F$634,6,FALSE),""))</f>
      </c>
      <c r="J9929" s="78">
        <f>IF(OR($E9929="",$H9929=""),"",$H9929*$I9929)</f>
      </c>
      <c r="K9929" s="79" t="str">
        <v/>
      </c>
    </row>
    <row r="9930">
      <c r="A9930" s="81" t="str">
        <v/>
      </c>
      <c r="B9930" s="81" t="str">
        <v/>
      </c>
      <c r="C9930" s="83">
        <f>IF($E9930="","",IFERROR(VLOOKUP(TRIM(E9930&amp;""),'Référentiel Articles'!$A$2:$F$634,2,FALSE),""))</f>
      </c>
      <c r="D9930" s="83">
        <f>IF($E9930="","",IFERROR(VLOOKUP(TRIM(E9930&amp;""),'Référentiel Articles'!$A$2:$F$634,3,FALSE),""))</f>
      </c>
      <c r="E9930" s="81" t="str">
        <v/>
      </c>
      <c r="F9930" s="83">
        <f>IF($E9930="","",IFERROR(VLOOKUP(TRIM(E9930&amp;""),'Référentiel Articles'!$A$2:$F$634,4,FALSE),""))</f>
      </c>
      <c r="G9930" s="84">
        <f>IF($E9930="","",IFERROR(VLOOKUP(TRIM(E9930&amp;""),'Référentiel Articles'!$A$2:$F$634,5,FALSE),""))</f>
      </c>
      <c r="H9930" s="85" t="str">
        <v/>
      </c>
      <c r="I9930" s="84">
        <f>IF($E9930="","",IFERROR(VLOOKUP(TRIM(E9930&amp;""),'Référentiel Articles'!$A$2:$F$634,6,FALSE),""))</f>
      </c>
      <c r="J9930" s="90">
        <f>IF(OR($E9930="",$H9930=""),"",$H9930*$I9930)</f>
      </c>
      <c r="K9930" s="87" t="str">
        <v/>
      </c>
    </row>
    <row r="9931">
      <c r="A9931" s="74" t="str">
        <v/>
      </c>
      <c r="B9931" s="74" t="str">
        <v/>
      </c>
      <c r="C9931" s="75">
        <f>IF($E9931="","",IFERROR(VLOOKUP(TRIM(E9931&amp;""),'Référentiel Articles'!$A$2:$F$634,2,FALSE),""))</f>
      </c>
      <c r="D9931" s="75">
        <f>IF($E9931="","",IFERROR(VLOOKUP(TRIM(E9931&amp;""),'Référentiel Articles'!$A$2:$F$634,3,FALSE),""))</f>
      </c>
      <c r="E9931" s="74" t="str">
        <v/>
      </c>
      <c r="F9931" s="75">
        <f>IF($E9931="","",IFERROR(VLOOKUP(TRIM(E9931&amp;""),'Référentiel Articles'!$A$2:$F$634,4,FALSE),""))</f>
      </c>
      <c r="G9931" s="76">
        <f>IF($E9931="","",IFERROR(VLOOKUP(TRIM(E9931&amp;""),'Référentiel Articles'!$A$2:$F$634,5,FALSE),""))</f>
      </c>
      <c r="H9931" s="77" t="str">
        <v/>
      </c>
      <c r="I9931" s="76">
        <f>IF($E9931="","",IFERROR(VLOOKUP(TRIM(E9931&amp;""),'Référentiel Articles'!$A$2:$F$634,6,FALSE),""))</f>
      </c>
      <c r="J9931" s="78">
        <f>IF(OR($E9931="",$H9931=""),"",$H9931*$I9931)</f>
      </c>
      <c r="K9931" s="79" t="str">
        <v/>
      </c>
    </row>
    <row r="9932">
      <c r="A9932" s="81" t="str">
        <v/>
      </c>
      <c r="B9932" s="81" t="str">
        <v/>
      </c>
      <c r="C9932" s="83">
        <f>IF($E9932="","",IFERROR(VLOOKUP(TRIM(E9932&amp;""),'Référentiel Articles'!$A$2:$F$634,2,FALSE),""))</f>
      </c>
      <c r="D9932" s="83">
        <f>IF($E9932="","",IFERROR(VLOOKUP(TRIM(E9932&amp;""),'Référentiel Articles'!$A$2:$F$634,3,FALSE),""))</f>
      </c>
      <c r="E9932" s="81" t="str">
        <v/>
      </c>
      <c r="F9932" s="83">
        <f>IF($E9932="","",IFERROR(VLOOKUP(TRIM(E9932&amp;""),'Référentiel Articles'!$A$2:$F$634,4,FALSE),""))</f>
      </c>
      <c r="G9932" s="84">
        <f>IF($E9932="","",IFERROR(VLOOKUP(TRIM(E9932&amp;""),'Référentiel Articles'!$A$2:$F$634,5,FALSE),""))</f>
      </c>
      <c r="H9932" s="85" t="str">
        <v/>
      </c>
      <c r="I9932" s="84">
        <f>IF($E9932="","",IFERROR(VLOOKUP(TRIM(E9932&amp;""),'Référentiel Articles'!$A$2:$F$634,6,FALSE),""))</f>
      </c>
      <c r="J9932" s="90">
        <f>IF(OR($E9932="",$H9932=""),"",$H9932*$I9932)</f>
      </c>
      <c r="K9932" s="87" t="str">
        <v/>
      </c>
    </row>
    <row r="9933">
      <c r="A9933" s="74" t="str">
        <v/>
      </c>
      <c r="B9933" s="74" t="str">
        <v/>
      </c>
      <c r="C9933" s="75">
        <f>IF($E9933="","",IFERROR(VLOOKUP(TRIM(E9933&amp;""),'Référentiel Articles'!$A$2:$F$634,2,FALSE),""))</f>
      </c>
      <c r="D9933" s="75">
        <f>IF($E9933="","",IFERROR(VLOOKUP(TRIM(E9933&amp;""),'Référentiel Articles'!$A$2:$F$634,3,FALSE),""))</f>
      </c>
      <c r="E9933" s="74" t="str">
        <v/>
      </c>
      <c r="F9933" s="75">
        <f>IF($E9933="","",IFERROR(VLOOKUP(TRIM(E9933&amp;""),'Référentiel Articles'!$A$2:$F$634,4,FALSE),""))</f>
      </c>
      <c r="G9933" s="76">
        <f>IF($E9933="","",IFERROR(VLOOKUP(TRIM(E9933&amp;""),'Référentiel Articles'!$A$2:$F$634,5,FALSE),""))</f>
      </c>
      <c r="H9933" s="77" t="str">
        <v/>
      </c>
      <c r="I9933" s="76">
        <f>IF($E9933="","",IFERROR(VLOOKUP(TRIM(E9933&amp;""),'Référentiel Articles'!$A$2:$F$634,6,FALSE),""))</f>
      </c>
      <c r="J9933" s="78">
        <f>IF(OR($E9933="",$H9933=""),"",$H9933*$I9933)</f>
      </c>
      <c r="K9933" s="79" t="str">
        <v/>
      </c>
    </row>
    <row r="9934">
      <c r="A9934" s="81" t="str">
        <v/>
      </c>
      <c r="B9934" s="81" t="str">
        <v/>
      </c>
      <c r="C9934" s="83">
        <f>IF($E9934="","",IFERROR(VLOOKUP(TRIM(E9934&amp;""),'Référentiel Articles'!$A$2:$F$634,2,FALSE),""))</f>
      </c>
      <c r="D9934" s="83">
        <f>IF($E9934="","",IFERROR(VLOOKUP(TRIM(E9934&amp;""),'Référentiel Articles'!$A$2:$F$634,3,FALSE),""))</f>
      </c>
      <c r="E9934" s="81" t="str">
        <v/>
      </c>
      <c r="F9934" s="83">
        <f>IF($E9934="","",IFERROR(VLOOKUP(TRIM(E9934&amp;""),'Référentiel Articles'!$A$2:$F$634,4,FALSE),""))</f>
      </c>
      <c r="G9934" s="84">
        <f>IF($E9934="","",IFERROR(VLOOKUP(TRIM(E9934&amp;""),'Référentiel Articles'!$A$2:$F$634,5,FALSE),""))</f>
      </c>
      <c r="H9934" s="85" t="str">
        <v/>
      </c>
      <c r="I9934" s="84">
        <f>IF($E9934="","",IFERROR(VLOOKUP(TRIM(E9934&amp;""),'Référentiel Articles'!$A$2:$F$634,6,FALSE),""))</f>
      </c>
      <c r="J9934" s="90">
        <f>IF(OR($E9934="",$H9934=""),"",$H9934*$I9934)</f>
      </c>
      <c r="K9934" s="87" t="str">
        <v/>
      </c>
    </row>
    <row r="9935">
      <c r="A9935" s="74" t="str">
        <v/>
      </c>
      <c r="B9935" s="74" t="str">
        <v/>
      </c>
      <c r="C9935" s="75">
        <f>IF($E9935="","",IFERROR(VLOOKUP(TRIM(E9935&amp;""),'Référentiel Articles'!$A$2:$F$634,2,FALSE),""))</f>
      </c>
      <c r="D9935" s="75">
        <f>IF($E9935="","",IFERROR(VLOOKUP(TRIM(E9935&amp;""),'Référentiel Articles'!$A$2:$F$634,3,FALSE),""))</f>
      </c>
      <c r="E9935" s="74" t="str">
        <v/>
      </c>
      <c r="F9935" s="75">
        <f>IF($E9935="","",IFERROR(VLOOKUP(TRIM(E9935&amp;""),'Référentiel Articles'!$A$2:$F$634,4,FALSE),""))</f>
      </c>
      <c r="G9935" s="76">
        <f>IF($E9935="","",IFERROR(VLOOKUP(TRIM(E9935&amp;""),'Référentiel Articles'!$A$2:$F$634,5,FALSE),""))</f>
      </c>
      <c r="H9935" s="77" t="str">
        <v/>
      </c>
      <c r="I9935" s="76">
        <f>IF($E9935="","",IFERROR(VLOOKUP(TRIM(E9935&amp;""),'Référentiel Articles'!$A$2:$F$634,6,FALSE),""))</f>
      </c>
      <c r="J9935" s="78">
        <f>IF(OR($E9935="",$H9935=""),"",$H9935*$I9935)</f>
      </c>
      <c r="K9935" s="79" t="str">
        <v/>
      </c>
    </row>
    <row r="9936">
      <c r="A9936" s="81" t="str">
        <v/>
      </c>
      <c r="B9936" s="81" t="str">
        <v/>
      </c>
      <c r="C9936" s="83">
        <f>IF($E9936="","",IFERROR(VLOOKUP(TRIM(E9936&amp;""),'Référentiel Articles'!$A$2:$F$634,2,FALSE),""))</f>
      </c>
      <c r="D9936" s="83">
        <f>IF($E9936="","",IFERROR(VLOOKUP(TRIM(E9936&amp;""),'Référentiel Articles'!$A$2:$F$634,3,FALSE),""))</f>
      </c>
      <c r="E9936" s="81" t="str">
        <v/>
      </c>
      <c r="F9936" s="83">
        <f>IF($E9936="","",IFERROR(VLOOKUP(TRIM(E9936&amp;""),'Référentiel Articles'!$A$2:$F$634,4,FALSE),""))</f>
      </c>
      <c r="G9936" s="84">
        <f>IF($E9936="","",IFERROR(VLOOKUP(TRIM(E9936&amp;""),'Référentiel Articles'!$A$2:$F$634,5,FALSE),""))</f>
      </c>
      <c r="H9936" s="85" t="str">
        <v/>
      </c>
      <c r="I9936" s="84">
        <f>IF($E9936="","",IFERROR(VLOOKUP(TRIM(E9936&amp;""),'Référentiel Articles'!$A$2:$F$634,6,FALSE),""))</f>
      </c>
      <c r="J9936" s="90">
        <f>IF(OR($E9936="",$H9936=""),"",$H9936*$I9936)</f>
      </c>
      <c r="K9936" s="87" t="str">
        <v/>
      </c>
    </row>
    <row r="9937">
      <c r="A9937" s="74" t="str">
        <v/>
      </c>
      <c r="B9937" s="74" t="str">
        <v/>
      </c>
      <c r="C9937" s="75">
        <f>IF($E9937="","",IFERROR(VLOOKUP(TRIM(E9937&amp;""),'Référentiel Articles'!$A$2:$F$634,2,FALSE),""))</f>
      </c>
      <c r="D9937" s="75">
        <f>IF($E9937="","",IFERROR(VLOOKUP(TRIM(E9937&amp;""),'Référentiel Articles'!$A$2:$F$634,3,FALSE),""))</f>
      </c>
      <c r="E9937" s="74" t="str">
        <v/>
      </c>
      <c r="F9937" s="75">
        <f>IF($E9937="","",IFERROR(VLOOKUP(TRIM(E9937&amp;""),'Référentiel Articles'!$A$2:$F$634,4,FALSE),""))</f>
      </c>
      <c r="G9937" s="76">
        <f>IF($E9937="","",IFERROR(VLOOKUP(TRIM(E9937&amp;""),'Référentiel Articles'!$A$2:$F$634,5,FALSE),""))</f>
      </c>
      <c r="H9937" s="77" t="str">
        <v/>
      </c>
      <c r="I9937" s="76">
        <f>IF($E9937="","",IFERROR(VLOOKUP(TRIM(E9937&amp;""),'Référentiel Articles'!$A$2:$F$634,6,FALSE),""))</f>
      </c>
      <c r="J9937" s="78">
        <f>IF(OR($E9937="",$H9937=""),"",$H9937*$I9937)</f>
      </c>
      <c r="K9937" s="79" t="str">
        <v/>
      </c>
    </row>
    <row r="9938">
      <c r="A9938" s="81" t="str">
        <v/>
      </c>
      <c r="B9938" s="81" t="str">
        <v/>
      </c>
      <c r="C9938" s="83">
        <f>IF($E9938="","",IFERROR(VLOOKUP(TRIM(E9938&amp;""),'Référentiel Articles'!$A$2:$F$634,2,FALSE),""))</f>
      </c>
      <c r="D9938" s="83">
        <f>IF($E9938="","",IFERROR(VLOOKUP(TRIM(E9938&amp;""),'Référentiel Articles'!$A$2:$F$634,3,FALSE),""))</f>
      </c>
      <c r="E9938" s="81" t="str">
        <v/>
      </c>
      <c r="F9938" s="83">
        <f>IF($E9938="","",IFERROR(VLOOKUP(TRIM(E9938&amp;""),'Référentiel Articles'!$A$2:$F$634,4,FALSE),""))</f>
      </c>
      <c r="G9938" s="84">
        <f>IF($E9938="","",IFERROR(VLOOKUP(TRIM(E9938&amp;""),'Référentiel Articles'!$A$2:$F$634,5,FALSE),""))</f>
      </c>
      <c r="H9938" s="85" t="str">
        <v/>
      </c>
      <c r="I9938" s="84">
        <f>IF($E9938="","",IFERROR(VLOOKUP(TRIM(E9938&amp;""),'Référentiel Articles'!$A$2:$F$634,6,FALSE),""))</f>
      </c>
      <c r="J9938" s="90">
        <f>IF(OR($E9938="",$H9938=""),"",$H9938*$I9938)</f>
      </c>
      <c r="K9938" s="87" t="str">
        <v/>
      </c>
    </row>
    <row r="9939">
      <c r="A9939" s="74" t="str">
        <v/>
      </c>
      <c r="B9939" s="74" t="str">
        <v/>
      </c>
      <c r="C9939" s="75">
        <f>IF($E9939="","",IFERROR(VLOOKUP(TRIM(E9939&amp;""),'Référentiel Articles'!$A$2:$F$634,2,FALSE),""))</f>
      </c>
      <c r="D9939" s="75">
        <f>IF($E9939="","",IFERROR(VLOOKUP(TRIM(E9939&amp;""),'Référentiel Articles'!$A$2:$F$634,3,FALSE),""))</f>
      </c>
      <c r="E9939" s="74" t="str">
        <v/>
      </c>
      <c r="F9939" s="75">
        <f>IF($E9939="","",IFERROR(VLOOKUP(TRIM(E9939&amp;""),'Référentiel Articles'!$A$2:$F$634,4,FALSE),""))</f>
      </c>
      <c r="G9939" s="76">
        <f>IF($E9939="","",IFERROR(VLOOKUP(TRIM(E9939&amp;""),'Référentiel Articles'!$A$2:$F$634,5,FALSE),""))</f>
      </c>
      <c r="H9939" s="77" t="str">
        <v/>
      </c>
      <c r="I9939" s="76">
        <f>IF($E9939="","",IFERROR(VLOOKUP(TRIM(E9939&amp;""),'Référentiel Articles'!$A$2:$F$634,6,FALSE),""))</f>
      </c>
      <c r="J9939" s="78">
        <f>IF(OR($E9939="",$H9939=""),"",$H9939*$I9939)</f>
      </c>
      <c r="K9939" s="79" t="str">
        <v/>
      </c>
    </row>
    <row r="9940">
      <c r="A9940" s="81" t="str">
        <v/>
      </c>
      <c r="B9940" s="81" t="str">
        <v/>
      </c>
      <c r="C9940" s="83">
        <f>IF($E9940="","",IFERROR(VLOOKUP(TRIM(E9940&amp;""),'Référentiel Articles'!$A$2:$F$634,2,FALSE),""))</f>
      </c>
      <c r="D9940" s="83">
        <f>IF($E9940="","",IFERROR(VLOOKUP(TRIM(E9940&amp;""),'Référentiel Articles'!$A$2:$F$634,3,FALSE),""))</f>
      </c>
      <c r="E9940" s="81" t="str">
        <v/>
      </c>
      <c r="F9940" s="83">
        <f>IF($E9940="","",IFERROR(VLOOKUP(TRIM(E9940&amp;""),'Référentiel Articles'!$A$2:$F$634,4,FALSE),""))</f>
      </c>
      <c r="G9940" s="84">
        <f>IF($E9940="","",IFERROR(VLOOKUP(TRIM(E9940&amp;""),'Référentiel Articles'!$A$2:$F$634,5,FALSE),""))</f>
      </c>
      <c r="H9940" s="85" t="str">
        <v/>
      </c>
      <c r="I9940" s="84">
        <f>IF($E9940="","",IFERROR(VLOOKUP(TRIM(E9940&amp;""),'Référentiel Articles'!$A$2:$F$634,6,FALSE),""))</f>
      </c>
      <c r="J9940" s="90">
        <f>IF(OR($E9940="",$H9940=""),"",$H9940*$I9940)</f>
      </c>
      <c r="K9940" s="87" t="str">
        <v/>
      </c>
    </row>
    <row r="9941">
      <c r="A9941" s="74" t="str">
        <v/>
      </c>
      <c r="B9941" s="74" t="str">
        <v/>
      </c>
      <c r="C9941" s="75">
        <f>IF($E9941="","",IFERROR(VLOOKUP(TRIM(E9941&amp;""),'Référentiel Articles'!$A$2:$F$634,2,FALSE),""))</f>
      </c>
      <c r="D9941" s="75">
        <f>IF($E9941="","",IFERROR(VLOOKUP(TRIM(E9941&amp;""),'Référentiel Articles'!$A$2:$F$634,3,FALSE),""))</f>
      </c>
      <c r="E9941" s="74" t="str">
        <v/>
      </c>
      <c r="F9941" s="75">
        <f>IF($E9941="","",IFERROR(VLOOKUP(TRIM(E9941&amp;""),'Référentiel Articles'!$A$2:$F$634,4,FALSE),""))</f>
      </c>
      <c r="G9941" s="76">
        <f>IF($E9941="","",IFERROR(VLOOKUP(TRIM(E9941&amp;""),'Référentiel Articles'!$A$2:$F$634,5,FALSE),""))</f>
      </c>
      <c r="H9941" s="77" t="str">
        <v/>
      </c>
      <c r="I9941" s="76">
        <f>IF($E9941="","",IFERROR(VLOOKUP(TRIM(E9941&amp;""),'Référentiel Articles'!$A$2:$F$634,6,FALSE),""))</f>
      </c>
      <c r="J9941" s="78">
        <f>IF(OR($E9941="",$H9941=""),"",$H9941*$I9941)</f>
      </c>
      <c r="K9941" s="79" t="str">
        <v/>
      </c>
    </row>
    <row r="9942">
      <c r="A9942" s="81" t="str">
        <v/>
      </c>
      <c r="B9942" s="81" t="str">
        <v/>
      </c>
      <c r="C9942" s="83">
        <f>IF($E9942="","",IFERROR(VLOOKUP(TRIM(E9942&amp;""),'Référentiel Articles'!$A$2:$F$634,2,FALSE),""))</f>
      </c>
      <c r="D9942" s="83">
        <f>IF($E9942="","",IFERROR(VLOOKUP(TRIM(E9942&amp;""),'Référentiel Articles'!$A$2:$F$634,3,FALSE),""))</f>
      </c>
      <c r="E9942" s="81" t="str">
        <v/>
      </c>
      <c r="F9942" s="83">
        <f>IF($E9942="","",IFERROR(VLOOKUP(TRIM(E9942&amp;""),'Référentiel Articles'!$A$2:$F$634,4,FALSE),""))</f>
      </c>
      <c r="G9942" s="84">
        <f>IF($E9942="","",IFERROR(VLOOKUP(TRIM(E9942&amp;""),'Référentiel Articles'!$A$2:$F$634,5,FALSE),""))</f>
      </c>
      <c r="H9942" s="85" t="str">
        <v/>
      </c>
      <c r="I9942" s="84">
        <f>IF($E9942="","",IFERROR(VLOOKUP(TRIM(E9942&amp;""),'Référentiel Articles'!$A$2:$F$634,6,FALSE),""))</f>
      </c>
      <c r="J9942" s="90">
        <f>IF(OR($E9942="",$H9942=""),"",$H9942*$I9942)</f>
      </c>
      <c r="K9942" s="87" t="str">
        <v/>
      </c>
    </row>
    <row r="9943">
      <c r="A9943" s="74" t="str">
        <v/>
      </c>
      <c r="B9943" s="74" t="str">
        <v/>
      </c>
      <c r="C9943" s="75">
        <f>IF($E9943="","",IFERROR(VLOOKUP(TRIM(E9943&amp;""),'Référentiel Articles'!$A$2:$F$634,2,FALSE),""))</f>
      </c>
      <c r="D9943" s="75">
        <f>IF($E9943="","",IFERROR(VLOOKUP(TRIM(E9943&amp;""),'Référentiel Articles'!$A$2:$F$634,3,FALSE),""))</f>
      </c>
      <c r="E9943" s="74" t="str">
        <v/>
      </c>
      <c r="F9943" s="75">
        <f>IF($E9943="","",IFERROR(VLOOKUP(TRIM(E9943&amp;""),'Référentiel Articles'!$A$2:$F$634,4,FALSE),""))</f>
      </c>
      <c r="G9943" s="76">
        <f>IF($E9943="","",IFERROR(VLOOKUP(TRIM(E9943&amp;""),'Référentiel Articles'!$A$2:$F$634,5,FALSE),""))</f>
      </c>
      <c r="H9943" s="77" t="str">
        <v/>
      </c>
      <c r="I9943" s="76">
        <f>IF($E9943="","",IFERROR(VLOOKUP(TRIM(E9943&amp;""),'Référentiel Articles'!$A$2:$F$634,6,FALSE),""))</f>
      </c>
      <c r="J9943" s="78">
        <f>IF(OR($E9943="",$H9943=""),"",$H9943*$I9943)</f>
      </c>
      <c r="K9943" s="79" t="str">
        <v/>
      </c>
    </row>
    <row r="9944">
      <c r="A9944" s="81" t="str">
        <v/>
      </c>
      <c r="B9944" s="81" t="str">
        <v/>
      </c>
      <c r="C9944" s="83">
        <f>IF($E9944="","",IFERROR(VLOOKUP(TRIM(E9944&amp;""),'Référentiel Articles'!$A$2:$F$634,2,FALSE),""))</f>
      </c>
      <c r="D9944" s="83">
        <f>IF($E9944="","",IFERROR(VLOOKUP(TRIM(E9944&amp;""),'Référentiel Articles'!$A$2:$F$634,3,FALSE),""))</f>
      </c>
      <c r="E9944" s="81" t="str">
        <v/>
      </c>
      <c r="F9944" s="83">
        <f>IF($E9944="","",IFERROR(VLOOKUP(TRIM(E9944&amp;""),'Référentiel Articles'!$A$2:$F$634,4,FALSE),""))</f>
      </c>
      <c r="G9944" s="84">
        <f>IF($E9944="","",IFERROR(VLOOKUP(TRIM(E9944&amp;""),'Référentiel Articles'!$A$2:$F$634,5,FALSE),""))</f>
      </c>
      <c r="H9944" s="85" t="str">
        <v/>
      </c>
      <c r="I9944" s="84">
        <f>IF($E9944="","",IFERROR(VLOOKUP(TRIM(E9944&amp;""),'Référentiel Articles'!$A$2:$F$634,6,FALSE),""))</f>
      </c>
      <c r="J9944" s="90">
        <f>IF(OR($E9944="",$H9944=""),"",$H9944*$I9944)</f>
      </c>
      <c r="K9944" s="87" t="str">
        <v/>
      </c>
    </row>
    <row r="9945">
      <c r="A9945" s="74" t="str">
        <v/>
      </c>
      <c r="B9945" s="74" t="str">
        <v/>
      </c>
      <c r="C9945" s="75">
        <f>IF($E9945="","",IFERROR(VLOOKUP(TRIM(E9945&amp;""),'Référentiel Articles'!$A$2:$F$634,2,FALSE),""))</f>
      </c>
      <c r="D9945" s="75">
        <f>IF($E9945="","",IFERROR(VLOOKUP(TRIM(E9945&amp;""),'Référentiel Articles'!$A$2:$F$634,3,FALSE),""))</f>
      </c>
      <c r="E9945" s="74" t="str">
        <v/>
      </c>
      <c r="F9945" s="75">
        <f>IF($E9945="","",IFERROR(VLOOKUP(TRIM(E9945&amp;""),'Référentiel Articles'!$A$2:$F$634,4,FALSE),""))</f>
      </c>
      <c r="G9945" s="76">
        <f>IF($E9945="","",IFERROR(VLOOKUP(TRIM(E9945&amp;""),'Référentiel Articles'!$A$2:$F$634,5,FALSE),""))</f>
      </c>
      <c r="H9945" s="77" t="str">
        <v/>
      </c>
      <c r="I9945" s="76">
        <f>IF($E9945="","",IFERROR(VLOOKUP(TRIM(E9945&amp;""),'Référentiel Articles'!$A$2:$F$634,6,FALSE),""))</f>
      </c>
      <c r="J9945" s="78">
        <f>IF(OR($E9945="",$H9945=""),"",$H9945*$I9945)</f>
      </c>
      <c r="K9945" s="79" t="str">
        <v/>
      </c>
    </row>
    <row r="9946">
      <c r="A9946" s="81" t="str">
        <v/>
      </c>
      <c r="B9946" s="81" t="str">
        <v/>
      </c>
      <c r="C9946" s="83">
        <f>IF($E9946="","",IFERROR(VLOOKUP(TRIM(E9946&amp;""),'Référentiel Articles'!$A$2:$F$634,2,FALSE),""))</f>
      </c>
      <c r="D9946" s="83">
        <f>IF($E9946="","",IFERROR(VLOOKUP(TRIM(E9946&amp;""),'Référentiel Articles'!$A$2:$F$634,3,FALSE),""))</f>
      </c>
      <c r="E9946" s="81" t="str">
        <v/>
      </c>
      <c r="F9946" s="83">
        <f>IF($E9946="","",IFERROR(VLOOKUP(TRIM(E9946&amp;""),'Référentiel Articles'!$A$2:$F$634,4,FALSE),""))</f>
      </c>
      <c r="G9946" s="84">
        <f>IF($E9946="","",IFERROR(VLOOKUP(TRIM(E9946&amp;""),'Référentiel Articles'!$A$2:$F$634,5,FALSE),""))</f>
      </c>
      <c r="H9946" s="85" t="str">
        <v/>
      </c>
      <c r="I9946" s="84">
        <f>IF($E9946="","",IFERROR(VLOOKUP(TRIM(E9946&amp;""),'Référentiel Articles'!$A$2:$F$634,6,FALSE),""))</f>
      </c>
      <c r="J9946" s="90">
        <f>IF(OR($E9946="",$H9946=""),"",$H9946*$I9946)</f>
      </c>
      <c r="K9946" s="87" t="str">
        <v/>
      </c>
    </row>
    <row r="9947">
      <c r="A9947" s="74" t="str">
        <v/>
      </c>
      <c r="B9947" s="74" t="str">
        <v/>
      </c>
      <c r="C9947" s="75">
        <f>IF($E9947="","",IFERROR(VLOOKUP(TRIM(E9947&amp;""),'Référentiel Articles'!$A$2:$F$634,2,FALSE),""))</f>
      </c>
      <c r="D9947" s="75">
        <f>IF($E9947="","",IFERROR(VLOOKUP(TRIM(E9947&amp;""),'Référentiel Articles'!$A$2:$F$634,3,FALSE),""))</f>
      </c>
      <c r="E9947" s="74" t="str">
        <v/>
      </c>
      <c r="F9947" s="75">
        <f>IF($E9947="","",IFERROR(VLOOKUP(TRIM(E9947&amp;""),'Référentiel Articles'!$A$2:$F$634,4,FALSE),""))</f>
      </c>
      <c r="G9947" s="76">
        <f>IF($E9947="","",IFERROR(VLOOKUP(TRIM(E9947&amp;""),'Référentiel Articles'!$A$2:$F$634,5,FALSE),""))</f>
      </c>
      <c r="H9947" s="77" t="str">
        <v/>
      </c>
      <c r="I9947" s="76">
        <f>IF($E9947="","",IFERROR(VLOOKUP(TRIM(E9947&amp;""),'Référentiel Articles'!$A$2:$F$634,6,FALSE),""))</f>
      </c>
      <c r="J9947" s="78">
        <f>IF(OR($E9947="",$H9947=""),"",$H9947*$I9947)</f>
      </c>
      <c r="K9947" s="79" t="str">
        <v/>
      </c>
    </row>
    <row r="9948">
      <c r="A9948" s="81" t="str">
        <v/>
      </c>
      <c r="B9948" s="81" t="str">
        <v/>
      </c>
      <c r="C9948" s="83">
        <f>IF($E9948="","",IFERROR(VLOOKUP(TRIM(E9948&amp;""),'Référentiel Articles'!$A$2:$F$634,2,FALSE),""))</f>
      </c>
      <c r="D9948" s="83">
        <f>IF($E9948="","",IFERROR(VLOOKUP(TRIM(E9948&amp;""),'Référentiel Articles'!$A$2:$F$634,3,FALSE),""))</f>
      </c>
      <c r="E9948" s="81" t="str">
        <v/>
      </c>
      <c r="F9948" s="83">
        <f>IF($E9948="","",IFERROR(VLOOKUP(TRIM(E9948&amp;""),'Référentiel Articles'!$A$2:$F$634,4,FALSE),""))</f>
      </c>
      <c r="G9948" s="84">
        <f>IF($E9948="","",IFERROR(VLOOKUP(TRIM(E9948&amp;""),'Référentiel Articles'!$A$2:$F$634,5,FALSE),""))</f>
      </c>
      <c r="H9948" s="85" t="str">
        <v/>
      </c>
      <c r="I9948" s="84">
        <f>IF($E9948="","",IFERROR(VLOOKUP(TRIM(E9948&amp;""),'Référentiel Articles'!$A$2:$F$634,6,FALSE),""))</f>
      </c>
      <c r="J9948" s="90">
        <f>IF(OR($E9948="",$H9948=""),"",$H9948*$I9948)</f>
      </c>
      <c r="K9948" s="87" t="str">
        <v/>
      </c>
    </row>
    <row r="9949">
      <c r="A9949" s="74" t="str">
        <v/>
      </c>
      <c r="B9949" s="74" t="str">
        <v/>
      </c>
      <c r="C9949" s="75">
        <f>IF($E9949="","",IFERROR(VLOOKUP(TRIM(E9949&amp;""),'Référentiel Articles'!$A$2:$F$634,2,FALSE),""))</f>
      </c>
      <c r="D9949" s="75">
        <f>IF($E9949="","",IFERROR(VLOOKUP(TRIM(E9949&amp;""),'Référentiel Articles'!$A$2:$F$634,3,FALSE),""))</f>
      </c>
      <c r="E9949" s="74" t="str">
        <v/>
      </c>
      <c r="F9949" s="75">
        <f>IF($E9949="","",IFERROR(VLOOKUP(TRIM(E9949&amp;""),'Référentiel Articles'!$A$2:$F$634,4,FALSE),""))</f>
      </c>
      <c r="G9949" s="76">
        <f>IF($E9949="","",IFERROR(VLOOKUP(TRIM(E9949&amp;""),'Référentiel Articles'!$A$2:$F$634,5,FALSE),""))</f>
      </c>
      <c r="H9949" s="77" t="str">
        <v/>
      </c>
      <c r="I9949" s="76">
        <f>IF($E9949="","",IFERROR(VLOOKUP(TRIM(E9949&amp;""),'Référentiel Articles'!$A$2:$F$634,6,FALSE),""))</f>
      </c>
      <c r="J9949" s="78">
        <f>IF(OR($E9949="",$H9949=""),"",$H9949*$I9949)</f>
      </c>
      <c r="K9949" s="79" t="str">
        <v/>
      </c>
    </row>
    <row r="9950">
      <c r="A9950" s="81" t="str">
        <v/>
      </c>
      <c r="B9950" s="81" t="str">
        <v/>
      </c>
      <c r="C9950" s="83">
        <f>IF($E9950="","",IFERROR(VLOOKUP(TRIM(E9950&amp;""),'Référentiel Articles'!$A$2:$F$634,2,FALSE),""))</f>
      </c>
      <c r="D9950" s="83">
        <f>IF($E9950="","",IFERROR(VLOOKUP(TRIM(E9950&amp;""),'Référentiel Articles'!$A$2:$F$634,3,FALSE),""))</f>
      </c>
      <c r="E9950" s="81" t="str">
        <v/>
      </c>
      <c r="F9950" s="83">
        <f>IF($E9950="","",IFERROR(VLOOKUP(TRIM(E9950&amp;""),'Référentiel Articles'!$A$2:$F$634,4,FALSE),""))</f>
      </c>
      <c r="G9950" s="84">
        <f>IF($E9950="","",IFERROR(VLOOKUP(TRIM(E9950&amp;""),'Référentiel Articles'!$A$2:$F$634,5,FALSE),""))</f>
      </c>
      <c r="H9950" s="85" t="str">
        <v/>
      </c>
      <c r="I9950" s="84">
        <f>IF($E9950="","",IFERROR(VLOOKUP(TRIM(E9950&amp;""),'Référentiel Articles'!$A$2:$F$634,6,FALSE),""))</f>
      </c>
      <c r="J9950" s="90">
        <f>IF(OR($E9950="",$H9950=""),"",$H9950*$I9950)</f>
      </c>
      <c r="K9950" s="87" t="str">
        <v/>
      </c>
    </row>
    <row r="9951">
      <c r="A9951" s="74" t="str">
        <v/>
      </c>
      <c r="B9951" s="74" t="str">
        <v/>
      </c>
      <c r="C9951" s="75">
        <f>IF($E9951="","",IFERROR(VLOOKUP(TRIM(E9951&amp;""),'Référentiel Articles'!$A$2:$F$634,2,FALSE),""))</f>
      </c>
      <c r="D9951" s="75">
        <f>IF($E9951="","",IFERROR(VLOOKUP(TRIM(E9951&amp;""),'Référentiel Articles'!$A$2:$F$634,3,FALSE),""))</f>
      </c>
      <c r="E9951" s="74" t="str">
        <v/>
      </c>
      <c r="F9951" s="75">
        <f>IF($E9951="","",IFERROR(VLOOKUP(TRIM(E9951&amp;""),'Référentiel Articles'!$A$2:$F$634,4,FALSE),""))</f>
      </c>
      <c r="G9951" s="76">
        <f>IF($E9951="","",IFERROR(VLOOKUP(TRIM(E9951&amp;""),'Référentiel Articles'!$A$2:$F$634,5,FALSE),""))</f>
      </c>
      <c r="H9951" s="77" t="str">
        <v/>
      </c>
      <c r="I9951" s="76">
        <f>IF($E9951="","",IFERROR(VLOOKUP(TRIM(E9951&amp;""),'Référentiel Articles'!$A$2:$F$634,6,FALSE),""))</f>
      </c>
      <c r="J9951" s="78">
        <f>IF(OR($E9951="",$H9951=""),"",$H9951*$I9951)</f>
      </c>
      <c r="K9951" s="79" t="str">
        <v/>
      </c>
    </row>
    <row r="9952">
      <c r="A9952" s="81" t="str">
        <v/>
      </c>
      <c r="B9952" s="81" t="str">
        <v/>
      </c>
      <c r="C9952" s="83">
        <f>IF($E9952="","",IFERROR(VLOOKUP(TRIM(E9952&amp;""),'Référentiel Articles'!$A$2:$F$634,2,FALSE),""))</f>
      </c>
      <c r="D9952" s="83">
        <f>IF($E9952="","",IFERROR(VLOOKUP(TRIM(E9952&amp;""),'Référentiel Articles'!$A$2:$F$634,3,FALSE),""))</f>
      </c>
      <c r="E9952" s="81" t="str">
        <v/>
      </c>
      <c r="F9952" s="83">
        <f>IF($E9952="","",IFERROR(VLOOKUP(TRIM(E9952&amp;""),'Référentiel Articles'!$A$2:$F$634,4,FALSE),""))</f>
      </c>
      <c r="G9952" s="84">
        <f>IF($E9952="","",IFERROR(VLOOKUP(TRIM(E9952&amp;""),'Référentiel Articles'!$A$2:$F$634,5,FALSE),""))</f>
      </c>
      <c r="H9952" s="85" t="str">
        <v/>
      </c>
      <c r="I9952" s="84">
        <f>IF($E9952="","",IFERROR(VLOOKUP(TRIM(E9952&amp;""),'Référentiel Articles'!$A$2:$F$634,6,FALSE),""))</f>
      </c>
      <c r="J9952" s="90">
        <f>IF(OR($E9952="",$H9952=""),"",$H9952*$I9952)</f>
      </c>
      <c r="K9952" s="87" t="str">
        <v/>
      </c>
    </row>
    <row r="9953">
      <c r="A9953" s="74" t="str">
        <v/>
      </c>
      <c r="B9953" s="74" t="str">
        <v/>
      </c>
      <c r="C9953" s="75">
        <f>IF($E9953="","",IFERROR(VLOOKUP(TRIM(E9953&amp;""),'Référentiel Articles'!$A$2:$F$634,2,FALSE),""))</f>
      </c>
      <c r="D9953" s="75">
        <f>IF($E9953="","",IFERROR(VLOOKUP(TRIM(E9953&amp;""),'Référentiel Articles'!$A$2:$F$634,3,FALSE),""))</f>
      </c>
      <c r="E9953" s="74" t="str">
        <v/>
      </c>
      <c r="F9953" s="75">
        <f>IF($E9953="","",IFERROR(VLOOKUP(TRIM(E9953&amp;""),'Référentiel Articles'!$A$2:$F$634,4,FALSE),""))</f>
      </c>
      <c r="G9953" s="76">
        <f>IF($E9953="","",IFERROR(VLOOKUP(TRIM(E9953&amp;""),'Référentiel Articles'!$A$2:$F$634,5,FALSE),""))</f>
      </c>
      <c r="H9953" s="77" t="str">
        <v/>
      </c>
      <c r="I9953" s="76">
        <f>IF($E9953="","",IFERROR(VLOOKUP(TRIM(E9953&amp;""),'Référentiel Articles'!$A$2:$F$634,6,FALSE),""))</f>
      </c>
      <c r="J9953" s="78">
        <f>IF(OR($E9953="",$H9953=""),"",$H9953*$I9953)</f>
      </c>
      <c r="K9953" s="79" t="str">
        <v/>
      </c>
    </row>
    <row r="9954">
      <c r="A9954" s="81" t="str">
        <v/>
      </c>
      <c r="B9954" s="81" t="str">
        <v/>
      </c>
      <c r="C9954" s="83">
        <f>IF($E9954="","",IFERROR(VLOOKUP(TRIM(E9954&amp;""),'Référentiel Articles'!$A$2:$F$634,2,FALSE),""))</f>
      </c>
      <c r="D9954" s="83">
        <f>IF($E9954="","",IFERROR(VLOOKUP(TRIM(E9954&amp;""),'Référentiel Articles'!$A$2:$F$634,3,FALSE),""))</f>
      </c>
      <c r="E9954" s="81" t="str">
        <v/>
      </c>
      <c r="F9954" s="83">
        <f>IF($E9954="","",IFERROR(VLOOKUP(TRIM(E9954&amp;""),'Référentiel Articles'!$A$2:$F$634,4,FALSE),""))</f>
      </c>
      <c r="G9954" s="84">
        <f>IF($E9954="","",IFERROR(VLOOKUP(TRIM(E9954&amp;""),'Référentiel Articles'!$A$2:$F$634,5,FALSE),""))</f>
      </c>
      <c r="H9954" s="85" t="str">
        <v/>
      </c>
      <c r="I9954" s="84">
        <f>IF($E9954="","",IFERROR(VLOOKUP(TRIM(E9954&amp;""),'Référentiel Articles'!$A$2:$F$634,6,FALSE),""))</f>
      </c>
      <c r="J9954" s="90">
        <f>IF(OR($E9954="",$H9954=""),"",$H9954*$I9954)</f>
      </c>
      <c r="K9954" s="87" t="str">
        <v/>
      </c>
    </row>
    <row r="9955">
      <c r="A9955" s="74" t="str">
        <v/>
      </c>
      <c r="B9955" s="74" t="str">
        <v/>
      </c>
      <c r="C9955" s="75">
        <f>IF($E9955="","",IFERROR(VLOOKUP(TRIM(E9955&amp;""),'Référentiel Articles'!$A$2:$F$634,2,FALSE),""))</f>
      </c>
      <c r="D9955" s="75">
        <f>IF($E9955="","",IFERROR(VLOOKUP(TRIM(E9955&amp;""),'Référentiel Articles'!$A$2:$F$634,3,FALSE),""))</f>
      </c>
      <c r="E9955" s="74" t="str">
        <v/>
      </c>
      <c r="F9955" s="75">
        <f>IF($E9955="","",IFERROR(VLOOKUP(TRIM(E9955&amp;""),'Référentiel Articles'!$A$2:$F$634,4,FALSE),""))</f>
      </c>
      <c r="G9955" s="76">
        <f>IF($E9955="","",IFERROR(VLOOKUP(TRIM(E9955&amp;""),'Référentiel Articles'!$A$2:$F$634,5,FALSE),""))</f>
      </c>
      <c r="H9955" s="77" t="str">
        <v/>
      </c>
      <c r="I9955" s="76">
        <f>IF($E9955="","",IFERROR(VLOOKUP(TRIM(E9955&amp;""),'Référentiel Articles'!$A$2:$F$634,6,FALSE),""))</f>
      </c>
      <c r="J9955" s="78">
        <f>IF(OR($E9955="",$H9955=""),"",$H9955*$I9955)</f>
      </c>
      <c r="K9955" s="79" t="str">
        <v/>
      </c>
    </row>
    <row r="9956">
      <c r="A9956" s="81" t="str">
        <v/>
      </c>
      <c r="B9956" s="81" t="str">
        <v/>
      </c>
      <c r="C9956" s="83">
        <f>IF($E9956="","",IFERROR(VLOOKUP(TRIM(E9956&amp;""),'Référentiel Articles'!$A$2:$F$634,2,FALSE),""))</f>
      </c>
      <c r="D9956" s="83">
        <f>IF($E9956="","",IFERROR(VLOOKUP(TRIM(E9956&amp;""),'Référentiel Articles'!$A$2:$F$634,3,FALSE),""))</f>
      </c>
      <c r="E9956" s="81" t="str">
        <v/>
      </c>
      <c r="F9956" s="83">
        <f>IF($E9956="","",IFERROR(VLOOKUP(TRIM(E9956&amp;""),'Référentiel Articles'!$A$2:$F$634,4,FALSE),""))</f>
      </c>
      <c r="G9956" s="84">
        <f>IF($E9956="","",IFERROR(VLOOKUP(TRIM(E9956&amp;""),'Référentiel Articles'!$A$2:$F$634,5,FALSE),""))</f>
      </c>
      <c r="H9956" s="85" t="str">
        <v/>
      </c>
      <c r="I9956" s="84">
        <f>IF($E9956="","",IFERROR(VLOOKUP(TRIM(E9956&amp;""),'Référentiel Articles'!$A$2:$F$634,6,FALSE),""))</f>
      </c>
      <c r="J9956" s="90">
        <f>IF(OR($E9956="",$H9956=""),"",$H9956*$I9956)</f>
      </c>
      <c r="K9956" s="87" t="str">
        <v/>
      </c>
    </row>
    <row r="9957">
      <c r="A9957" s="74" t="str">
        <v/>
      </c>
      <c r="B9957" s="74" t="str">
        <v/>
      </c>
      <c r="C9957" s="75">
        <f>IF($E9957="","",IFERROR(VLOOKUP(TRIM(E9957&amp;""),'Référentiel Articles'!$A$2:$F$634,2,FALSE),""))</f>
      </c>
      <c r="D9957" s="75">
        <f>IF($E9957="","",IFERROR(VLOOKUP(TRIM(E9957&amp;""),'Référentiel Articles'!$A$2:$F$634,3,FALSE),""))</f>
      </c>
      <c r="E9957" s="74" t="str">
        <v/>
      </c>
      <c r="F9957" s="75">
        <f>IF($E9957="","",IFERROR(VLOOKUP(TRIM(E9957&amp;""),'Référentiel Articles'!$A$2:$F$634,4,FALSE),""))</f>
      </c>
      <c r="G9957" s="76">
        <f>IF($E9957="","",IFERROR(VLOOKUP(TRIM(E9957&amp;""),'Référentiel Articles'!$A$2:$F$634,5,FALSE),""))</f>
      </c>
      <c r="H9957" s="77" t="str">
        <v/>
      </c>
      <c r="I9957" s="76">
        <f>IF($E9957="","",IFERROR(VLOOKUP(TRIM(E9957&amp;""),'Référentiel Articles'!$A$2:$F$634,6,FALSE),""))</f>
      </c>
      <c r="J9957" s="78">
        <f>IF(OR($E9957="",$H9957=""),"",$H9957*$I9957)</f>
      </c>
      <c r="K9957" s="79" t="str">
        <v/>
      </c>
    </row>
    <row r="9958">
      <c r="A9958" s="81" t="str">
        <v/>
      </c>
      <c r="B9958" s="81" t="str">
        <v/>
      </c>
      <c r="C9958" s="83">
        <f>IF($E9958="","",IFERROR(VLOOKUP(TRIM(E9958&amp;""),'Référentiel Articles'!$A$2:$F$634,2,FALSE),""))</f>
      </c>
      <c r="D9958" s="83">
        <f>IF($E9958="","",IFERROR(VLOOKUP(TRIM(E9958&amp;""),'Référentiel Articles'!$A$2:$F$634,3,FALSE),""))</f>
      </c>
      <c r="E9958" s="81" t="str">
        <v/>
      </c>
      <c r="F9958" s="83">
        <f>IF($E9958="","",IFERROR(VLOOKUP(TRIM(E9958&amp;""),'Référentiel Articles'!$A$2:$F$634,4,FALSE),""))</f>
      </c>
      <c r="G9958" s="84">
        <f>IF($E9958="","",IFERROR(VLOOKUP(TRIM(E9958&amp;""),'Référentiel Articles'!$A$2:$F$634,5,FALSE),""))</f>
      </c>
      <c r="H9958" s="85" t="str">
        <v/>
      </c>
      <c r="I9958" s="84">
        <f>IF($E9958="","",IFERROR(VLOOKUP(TRIM(E9958&amp;""),'Référentiel Articles'!$A$2:$F$634,6,FALSE),""))</f>
      </c>
      <c r="J9958" s="90">
        <f>IF(OR($E9958="",$H9958=""),"",$H9958*$I9958)</f>
      </c>
      <c r="K9958" s="87" t="str">
        <v/>
      </c>
    </row>
    <row r="9959">
      <c r="A9959" s="74" t="str">
        <v/>
      </c>
      <c r="B9959" s="74" t="str">
        <v/>
      </c>
      <c r="C9959" s="75">
        <f>IF($E9959="","",IFERROR(VLOOKUP(TRIM(E9959&amp;""),'Référentiel Articles'!$A$2:$F$634,2,FALSE),""))</f>
      </c>
      <c r="D9959" s="75">
        <f>IF($E9959="","",IFERROR(VLOOKUP(TRIM(E9959&amp;""),'Référentiel Articles'!$A$2:$F$634,3,FALSE),""))</f>
      </c>
      <c r="E9959" s="74" t="str">
        <v/>
      </c>
      <c r="F9959" s="75">
        <f>IF($E9959="","",IFERROR(VLOOKUP(TRIM(E9959&amp;""),'Référentiel Articles'!$A$2:$F$634,4,FALSE),""))</f>
      </c>
      <c r="G9959" s="76">
        <f>IF($E9959="","",IFERROR(VLOOKUP(TRIM(E9959&amp;""),'Référentiel Articles'!$A$2:$F$634,5,FALSE),""))</f>
      </c>
      <c r="H9959" s="77" t="str">
        <v/>
      </c>
      <c r="I9959" s="76">
        <f>IF($E9959="","",IFERROR(VLOOKUP(TRIM(E9959&amp;""),'Référentiel Articles'!$A$2:$F$634,6,FALSE),""))</f>
      </c>
      <c r="J9959" s="78">
        <f>IF(OR($E9959="",$H9959=""),"",$H9959*$I9959)</f>
      </c>
      <c r="K9959" s="79" t="str">
        <v/>
      </c>
    </row>
    <row r="9960">
      <c r="A9960" s="81" t="str">
        <v/>
      </c>
      <c r="B9960" s="81" t="str">
        <v/>
      </c>
      <c r="C9960" s="83">
        <f>IF($E9960="","",IFERROR(VLOOKUP(TRIM(E9960&amp;""),'Référentiel Articles'!$A$2:$F$634,2,FALSE),""))</f>
      </c>
      <c r="D9960" s="83">
        <f>IF($E9960="","",IFERROR(VLOOKUP(TRIM(E9960&amp;""),'Référentiel Articles'!$A$2:$F$634,3,FALSE),""))</f>
      </c>
      <c r="E9960" s="81" t="str">
        <v/>
      </c>
      <c r="F9960" s="83">
        <f>IF($E9960="","",IFERROR(VLOOKUP(TRIM(E9960&amp;""),'Référentiel Articles'!$A$2:$F$634,4,FALSE),""))</f>
      </c>
      <c r="G9960" s="84">
        <f>IF($E9960="","",IFERROR(VLOOKUP(TRIM(E9960&amp;""),'Référentiel Articles'!$A$2:$F$634,5,FALSE),""))</f>
      </c>
      <c r="H9960" s="85" t="str">
        <v/>
      </c>
      <c r="I9960" s="84">
        <f>IF($E9960="","",IFERROR(VLOOKUP(TRIM(E9960&amp;""),'Référentiel Articles'!$A$2:$F$634,6,FALSE),""))</f>
      </c>
      <c r="J9960" s="90">
        <f>IF(OR($E9960="",$H9960=""),"",$H9960*$I9960)</f>
      </c>
      <c r="K9960" s="87" t="str">
        <v/>
      </c>
    </row>
    <row r="9961">
      <c r="A9961" s="74" t="str">
        <v/>
      </c>
      <c r="B9961" s="74" t="str">
        <v/>
      </c>
      <c r="C9961" s="75">
        <f>IF($E9961="","",IFERROR(VLOOKUP(TRIM(E9961&amp;""),'Référentiel Articles'!$A$2:$F$634,2,FALSE),""))</f>
      </c>
      <c r="D9961" s="75">
        <f>IF($E9961="","",IFERROR(VLOOKUP(TRIM(E9961&amp;""),'Référentiel Articles'!$A$2:$F$634,3,FALSE),""))</f>
      </c>
      <c r="E9961" s="74" t="str">
        <v/>
      </c>
      <c r="F9961" s="75">
        <f>IF($E9961="","",IFERROR(VLOOKUP(TRIM(E9961&amp;""),'Référentiel Articles'!$A$2:$F$634,4,FALSE),""))</f>
      </c>
      <c r="G9961" s="76">
        <f>IF($E9961="","",IFERROR(VLOOKUP(TRIM(E9961&amp;""),'Référentiel Articles'!$A$2:$F$634,5,FALSE),""))</f>
      </c>
      <c r="H9961" s="77" t="str">
        <v/>
      </c>
      <c r="I9961" s="76">
        <f>IF($E9961="","",IFERROR(VLOOKUP(TRIM(E9961&amp;""),'Référentiel Articles'!$A$2:$F$634,6,FALSE),""))</f>
      </c>
      <c r="J9961" s="78">
        <f>IF(OR($E9961="",$H9961=""),"",$H9961*$I9961)</f>
      </c>
      <c r="K9961" s="79" t="str">
        <v/>
      </c>
    </row>
    <row r="9962">
      <c r="A9962" s="81" t="str">
        <v/>
      </c>
      <c r="B9962" s="81" t="str">
        <v/>
      </c>
      <c r="C9962" s="83">
        <f>IF($E9962="","",IFERROR(VLOOKUP(TRIM(E9962&amp;""),'Référentiel Articles'!$A$2:$F$634,2,FALSE),""))</f>
      </c>
      <c r="D9962" s="83">
        <f>IF($E9962="","",IFERROR(VLOOKUP(TRIM(E9962&amp;""),'Référentiel Articles'!$A$2:$F$634,3,FALSE),""))</f>
      </c>
      <c r="E9962" s="81" t="str">
        <v/>
      </c>
      <c r="F9962" s="83">
        <f>IF($E9962="","",IFERROR(VLOOKUP(TRIM(E9962&amp;""),'Référentiel Articles'!$A$2:$F$634,4,FALSE),""))</f>
      </c>
      <c r="G9962" s="84">
        <f>IF($E9962="","",IFERROR(VLOOKUP(TRIM(E9962&amp;""),'Référentiel Articles'!$A$2:$F$634,5,FALSE),""))</f>
      </c>
      <c r="H9962" s="85" t="str">
        <v/>
      </c>
      <c r="I9962" s="84">
        <f>IF($E9962="","",IFERROR(VLOOKUP(TRIM(E9962&amp;""),'Référentiel Articles'!$A$2:$F$634,6,FALSE),""))</f>
      </c>
      <c r="J9962" s="90">
        <f>IF(OR($E9962="",$H9962=""),"",$H9962*$I9962)</f>
      </c>
      <c r="K9962" s="87" t="str">
        <v/>
      </c>
    </row>
    <row r="9963">
      <c r="A9963" s="74" t="str">
        <v/>
      </c>
      <c r="B9963" s="74" t="str">
        <v/>
      </c>
      <c r="C9963" s="75">
        <f>IF($E9963="","",IFERROR(VLOOKUP(TRIM(E9963&amp;""),'Référentiel Articles'!$A$2:$F$634,2,FALSE),""))</f>
      </c>
      <c r="D9963" s="75">
        <f>IF($E9963="","",IFERROR(VLOOKUP(TRIM(E9963&amp;""),'Référentiel Articles'!$A$2:$F$634,3,FALSE),""))</f>
      </c>
      <c r="E9963" s="74" t="str">
        <v/>
      </c>
      <c r="F9963" s="75">
        <f>IF($E9963="","",IFERROR(VLOOKUP(TRIM(E9963&amp;""),'Référentiel Articles'!$A$2:$F$634,4,FALSE),""))</f>
      </c>
      <c r="G9963" s="76">
        <f>IF($E9963="","",IFERROR(VLOOKUP(TRIM(E9963&amp;""),'Référentiel Articles'!$A$2:$F$634,5,FALSE),""))</f>
      </c>
      <c r="H9963" s="77" t="str">
        <v/>
      </c>
      <c r="I9963" s="76">
        <f>IF($E9963="","",IFERROR(VLOOKUP(TRIM(E9963&amp;""),'Référentiel Articles'!$A$2:$F$634,6,FALSE),""))</f>
      </c>
      <c r="J9963" s="78">
        <f>IF(OR($E9963="",$H9963=""),"",$H9963*$I9963)</f>
      </c>
      <c r="K9963" s="79" t="str">
        <v/>
      </c>
    </row>
    <row r="9964">
      <c r="A9964" s="81" t="str">
        <v/>
      </c>
      <c r="B9964" s="81" t="str">
        <v/>
      </c>
      <c r="C9964" s="83">
        <f>IF($E9964="","",IFERROR(VLOOKUP(TRIM(E9964&amp;""),'Référentiel Articles'!$A$2:$F$634,2,FALSE),""))</f>
      </c>
      <c r="D9964" s="83">
        <f>IF($E9964="","",IFERROR(VLOOKUP(TRIM(E9964&amp;""),'Référentiel Articles'!$A$2:$F$634,3,FALSE),""))</f>
      </c>
      <c r="E9964" s="81" t="str">
        <v/>
      </c>
      <c r="F9964" s="83">
        <f>IF($E9964="","",IFERROR(VLOOKUP(TRIM(E9964&amp;""),'Référentiel Articles'!$A$2:$F$634,4,FALSE),""))</f>
      </c>
      <c r="G9964" s="84">
        <f>IF($E9964="","",IFERROR(VLOOKUP(TRIM(E9964&amp;""),'Référentiel Articles'!$A$2:$F$634,5,FALSE),""))</f>
      </c>
      <c r="H9964" s="85" t="str">
        <v/>
      </c>
      <c r="I9964" s="84">
        <f>IF($E9964="","",IFERROR(VLOOKUP(TRIM(E9964&amp;""),'Référentiel Articles'!$A$2:$F$634,6,FALSE),""))</f>
      </c>
      <c r="J9964" s="90">
        <f>IF(OR($E9964="",$H9964=""),"",$H9964*$I9964)</f>
      </c>
      <c r="K9964" s="87" t="str">
        <v/>
      </c>
    </row>
    <row r="9965">
      <c r="A9965" s="74" t="str">
        <v/>
      </c>
      <c r="B9965" s="74" t="str">
        <v/>
      </c>
      <c r="C9965" s="75">
        <f>IF($E9965="","",IFERROR(VLOOKUP(TRIM(E9965&amp;""),'Référentiel Articles'!$A$2:$F$634,2,FALSE),""))</f>
      </c>
      <c r="D9965" s="75">
        <f>IF($E9965="","",IFERROR(VLOOKUP(TRIM(E9965&amp;""),'Référentiel Articles'!$A$2:$F$634,3,FALSE),""))</f>
      </c>
      <c r="E9965" s="74" t="str">
        <v/>
      </c>
      <c r="F9965" s="75">
        <f>IF($E9965="","",IFERROR(VLOOKUP(TRIM(E9965&amp;""),'Référentiel Articles'!$A$2:$F$634,4,FALSE),""))</f>
      </c>
      <c r="G9965" s="76">
        <f>IF($E9965="","",IFERROR(VLOOKUP(TRIM(E9965&amp;""),'Référentiel Articles'!$A$2:$F$634,5,FALSE),""))</f>
      </c>
      <c r="H9965" s="77" t="str">
        <v/>
      </c>
      <c r="I9965" s="76">
        <f>IF($E9965="","",IFERROR(VLOOKUP(TRIM(E9965&amp;""),'Référentiel Articles'!$A$2:$F$634,6,FALSE),""))</f>
      </c>
      <c r="J9965" s="78">
        <f>IF(OR($E9965="",$H9965=""),"",$H9965*$I9965)</f>
      </c>
      <c r="K9965" s="79" t="str">
        <v/>
      </c>
    </row>
    <row r="9966">
      <c r="A9966" s="81" t="str">
        <v/>
      </c>
      <c r="B9966" s="81" t="str">
        <v/>
      </c>
      <c r="C9966" s="83">
        <f>IF($E9966="","",IFERROR(VLOOKUP(TRIM(E9966&amp;""),'Référentiel Articles'!$A$2:$F$634,2,FALSE),""))</f>
      </c>
      <c r="D9966" s="83">
        <f>IF($E9966="","",IFERROR(VLOOKUP(TRIM(E9966&amp;""),'Référentiel Articles'!$A$2:$F$634,3,FALSE),""))</f>
      </c>
      <c r="E9966" s="81" t="str">
        <v/>
      </c>
      <c r="F9966" s="83">
        <f>IF($E9966="","",IFERROR(VLOOKUP(TRIM(E9966&amp;""),'Référentiel Articles'!$A$2:$F$634,4,FALSE),""))</f>
      </c>
      <c r="G9966" s="84">
        <f>IF($E9966="","",IFERROR(VLOOKUP(TRIM(E9966&amp;""),'Référentiel Articles'!$A$2:$F$634,5,FALSE),""))</f>
      </c>
      <c r="H9966" s="85" t="str">
        <v/>
      </c>
      <c r="I9966" s="84">
        <f>IF($E9966="","",IFERROR(VLOOKUP(TRIM(E9966&amp;""),'Référentiel Articles'!$A$2:$F$634,6,FALSE),""))</f>
      </c>
      <c r="J9966" s="90">
        <f>IF(OR($E9966="",$H9966=""),"",$H9966*$I9966)</f>
      </c>
      <c r="K9966" s="87" t="str">
        <v/>
      </c>
    </row>
    <row r="9967">
      <c r="A9967" s="74" t="str">
        <v/>
      </c>
      <c r="B9967" s="74" t="str">
        <v/>
      </c>
      <c r="C9967" s="75">
        <f>IF($E9967="","",IFERROR(VLOOKUP(TRIM(E9967&amp;""),'Référentiel Articles'!$A$2:$F$634,2,FALSE),""))</f>
      </c>
      <c r="D9967" s="75">
        <f>IF($E9967="","",IFERROR(VLOOKUP(TRIM(E9967&amp;""),'Référentiel Articles'!$A$2:$F$634,3,FALSE),""))</f>
      </c>
      <c r="E9967" s="74" t="str">
        <v/>
      </c>
      <c r="F9967" s="75">
        <f>IF($E9967="","",IFERROR(VLOOKUP(TRIM(E9967&amp;""),'Référentiel Articles'!$A$2:$F$634,4,FALSE),""))</f>
      </c>
      <c r="G9967" s="76">
        <f>IF($E9967="","",IFERROR(VLOOKUP(TRIM(E9967&amp;""),'Référentiel Articles'!$A$2:$F$634,5,FALSE),""))</f>
      </c>
      <c r="H9967" s="77" t="str">
        <v/>
      </c>
      <c r="I9967" s="76">
        <f>IF($E9967="","",IFERROR(VLOOKUP(TRIM(E9967&amp;""),'Référentiel Articles'!$A$2:$F$634,6,FALSE),""))</f>
      </c>
      <c r="J9967" s="78">
        <f>IF(OR($E9967="",$H9967=""),"",$H9967*$I9967)</f>
      </c>
      <c r="K9967" s="79" t="str">
        <v/>
      </c>
    </row>
    <row r="9968">
      <c r="A9968" s="81" t="str">
        <v/>
      </c>
      <c r="B9968" s="81" t="str">
        <v/>
      </c>
      <c r="C9968" s="83">
        <f>IF($E9968="","",IFERROR(VLOOKUP(TRIM(E9968&amp;""),'Référentiel Articles'!$A$2:$F$634,2,FALSE),""))</f>
      </c>
      <c r="D9968" s="83">
        <f>IF($E9968="","",IFERROR(VLOOKUP(TRIM(E9968&amp;""),'Référentiel Articles'!$A$2:$F$634,3,FALSE),""))</f>
      </c>
      <c r="E9968" s="81" t="str">
        <v/>
      </c>
      <c r="F9968" s="83">
        <f>IF($E9968="","",IFERROR(VLOOKUP(TRIM(E9968&amp;""),'Référentiel Articles'!$A$2:$F$634,4,FALSE),""))</f>
      </c>
      <c r="G9968" s="84">
        <f>IF($E9968="","",IFERROR(VLOOKUP(TRIM(E9968&amp;""),'Référentiel Articles'!$A$2:$F$634,5,FALSE),""))</f>
      </c>
      <c r="H9968" s="85" t="str">
        <v/>
      </c>
      <c r="I9968" s="84">
        <f>IF($E9968="","",IFERROR(VLOOKUP(TRIM(E9968&amp;""),'Référentiel Articles'!$A$2:$F$634,6,FALSE),""))</f>
      </c>
      <c r="J9968" s="90">
        <f>IF(OR($E9968="",$H9968=""),"",$H9968*$I9968)</f>
      </c>
      <c r="K9968" s="87" t="str">
        <v/>
      </c>
    </row>
    <row r="9969">
      <c r="A9969" s="74" t="str">
        <v/>
      </c>
      <c r="B9969" s="74" t="str">
        <v/>
      </c>
      <c r="C9969" s="75">
        <f>IF($E9969="","",IFERROR(VLOOKUP(TRIM(E9969&amp;""),'Référentiel Articles'!$A$2:$F$634,2,FALSE),""))</f>
      </c>
      <c r="D9969" s="75">
        <f>IF($E9969="","",IFERROR(VLOOKUP(TRIM(E9969&amp;""),'Référentiel Articles'!$A$2:$F$634,3,FALSE),""))</f>
      </c>
      <c r="E9969" s="74" t="str">
        <v/>
      </c>
      <c r="F9969" s="75">
        <f>IF($E9969="","",IFERROR(VLOOKUP(TRIM(E9969&amp;""),'Référentiel Articles'!$A$2:$F$634,4,FALSE),""))</f>
      </c>
      <c r="G9969" s="76">
        <f>IF($E9969="","",IFERROR(VLOOKUP(TRIM(E9969&amp;""),'Référentiel Articles'!$A$2:$F$634,5,FALSE),""))</f>
      </c>
      <c r="H9969" s="77" t="str">
        <v/>
      </c>
      <c r="I9969" s="76">
        <f>IF($E9969="","",IFERROR(VLOOKUP(TRIM(E9969&amp;""),'Référentiel Articles'!$A$2:$F$634,6,FALSE),""))</f>
      </c>
      <c r="J9969" s="78">
        <f>IF(OR($E9969="",$H9969=""),"",$H9969*$I9969)</f>
      </c>
      <c r="K9969" s="79" t="str">
        <v/>
      </c>
    </row>
    <row r="9970">
      <c r="A9970" s="81" t="str">
        <v/>
      </c>
      <c r="B9970" s="81" t="str">
        <v/>
      </c>
      <c r="C9970" s="83">
        <f>IF($E9970="","",IFERROR(VLOOKUP(TRIM(E9970&amp;""),'Référentiel Articles'!$A$2:$F$634,2,FALSE),""))</f>
      </c>
      <c r="D9970" s="83">
        <f>IF($E9970="","",IFERROR(VLOOKUP(TRIM(E9970&amp;""),'Référentiel Articles'!$A$2:$F$634,3,FALSE),""))</f>
      </c>
      <c r="E9970" s="81" t="str">
        <v/>
      </c>
      <c r="F9970" s="83">
        <f>IF($E9970="","",IFERROR(VLOOKUP(TRIM(E9970&amp;""),'Référentiel Articles'!$A$2:$F$634,4,FALSE),""))</f>
      </c>
      <c r="G9970" s="84">
        <f>IF($E9970="","",IFERROR(VLOOKUP(TRIM(E9970&amp;""),'Référentiel Articles'!$A$2:$F$634,5,FALSE),""))</f>
      </c>
      <c r="H9970" s="85" t="str">
        <v/>
      </c>
      <c r="I9970" s="84">
        <f>IF($E9970="","",IFERROR(VLOOKUP(TRIM(E9970&amp;""),'Référentiel Articles'!$A$2:$F$634,6,FALSE),""))</f>
      </c>
      <c r="J9970" s="90">
        <f>IF(OR($E9970="",$H9970=""),"",$H9970*$I9970)</f>
      </c>
      <c r="K9970" s="87" t="str">
        <v/>
      </c>
    </row>
    <row r="9971">
      <c r="A9971" s="74" t="str">
        <v/>
      </c>
      <c r="B9971" s="74" t="str">
        <v/>
      </c>
      <c r="C9971" s="75">
        <f>IF($E9971="","",IFERROR(VLOOKUP(TRIM(E9971&amp;""),'Référentiel Articles'!$A$2:$F$634,2,FALSE),""))</f>
      </c>
      <c r="D9971" s="75">
        <f>IF($E9971="","",IFERROR(VLOOKUP(TRIM(E9971&amp;""),'Référentiel Articles'!$A$2:$F$634,3,FALSE),""))</f>
      </c>
      <c r="E9971" s="74" t="str">
        <v/>
      </c>
      <c r="F9971" s="75">
        <f>IF($E9971="","",IFERROR(VLOOKUP(TRIM(E9971&amp;""),'Référentiel Articles'!$A$2:$F$634,4,FALSE),""))</f>
      </c>
      <c r="G9971" s="76">
        <f>IF($E9971="","",IFERROR(VLOOKUP(TRIM(E9971&amp;""),'Référentiel Articles'!$A$2:$F$634,5,FALSE),""))</f>
      </c>
      <c r="H9971" s="77" t="str">
        <v/>
      </c>
      <c r="I9971" s="76">
        <f>IF($E9971="","",IFERROR(VLOOKUP(TRIM(E9971&amp;""),'Référentiel Articles'!$A$2:$F$634,6,FALSE),""))</f>
      </c>
      <c r="J9971" s="78">
        <f>IF(OR($E9971="",$H9971=""),"",$H9971*$I9971)</f>
      </c>
      <c r="K9971" s="79" t="str">
        <v/>
      </c>
    </row>
    <row r="9972">
      <c r="A9972" s="81" t="str">
        <v/>
      </c>
      <c r="B9972" s="81" t="str">
        <v/>
      </c>
      <c r="C9972" s="83">
        <f>IF($E9972="","",IFERROR(VLOOKUP(TRIM(E9972&amp;""),'Référentiel Articles'!$A$2:$F$634,2,FALSE),""))</f>
      </c>
      <c r="D9972" s="83">
        <f>IF($E9972="","",IFERROR(VLOOKUP(TRIM(E9972&amp;""),'Référentiel Articles'!$A$2:$F$634,3,FALSE),""))</f>
      </c>
      <c r="E9972" s="81" t="str">
        <v/>
      </c>
      <c r="F9972" s="83">
        <f>IF($E9972="","",IFERROR(VLOOKUP(TRIM(E9972&amp;""),'Référentiel Articles'!$A$2:$F$634,4,FALSE),""))</f>
      </c>
      <c r="G9972" s="84">
        <f>IF($E9972="","",IFERROR(VLOOKUP(TRIM(E9972&amp;""),'Référentiel Articles'!$A$2:$F$634,5,FALSE),""))</f>
      </c>
      <c r="H9972" s="85" t="str">
        <v/>
      </c>
      <c r="I9972" s="84">
        <f>IF($E9972="","",IFERROR(VLOOKUP(TRIM(E9972&amp;""),'Référentiel Articles'!$A$2:$F$634,6,FALSE),""))</f>
      </c>
      <c r="J9972" s="90">
        <f>IF(OR($E9972="",$H9972=""),"",$H9972*$I9972)</f>
      </c>
      <c r="K9972" s="87" t="str">
        <v/>
      </c>
    </row>
    <row r="9973">
      <c r="A9973" s="74" t="str">
        <v/>
      </c>
      <c r="B9973" s="74" t="str">
        <v/>
      </c>
      <c r="C9973" s="75">
        <f>IF($E9973="","",IFERROR(VLOOKUP(TRIM(E9973&amp;""),'Référentiel Articles'!$A$2:$F$634,2,FALSE),""))</f>
      </c>
      <c r="D9973" s="75">
        <f>IF($E9973="","",IFERROR(VLOOKUP(TRIM(E9973&amp;""),'Référentiel Articles'!$A$2:$F$634,3,FALSE),""))</f>
      </c>
      <c r="E9973" s="74" t="str">
        <v/>
      </c>
      <c r="F9973" s="75">
        <f>IF($E9973="","",IFERROR(VLOOKUP(TRIM(E9973&amp;""),'Référentiel Articles'!$A$2:$F$634,4,FALSE),""))</f>
      </c>
      <c r="G9973" s="76">
        <f>IF($E9973="","",IFERROR(VLOOKUP(TRIM(E9973&amp;""),'Référentiel Articles'!$A$2:$F$634,5,FALSE),""))</f>
      </c>
      <c r="H9973" s="77" t="str">
        <v/>
      </c>
      <c r="I9973" s="76">
        <f>IF($E9973="","",IFERROR(VLOOKUP(TRIM(E9973&amp;""),'Référentiel Articles'!$A$2:$F$634,6,FALSE),""))</f>
      </c>
      <c r="J9973" s="78">
        <f>IF(OR($E9973="",$H9973=""),"",$H9973*$I9973)</f>
      </c>
      <c r="K9973" s="79" t="str">
        <v/>
      </c>
    </row>
    <row r="9974">
      <c r="A9974" s="81" t="str">
        <v/>
      </c>
      <c r="B9974" s="81" t="str">
        <v/>
      </c>
      <c r="C9974" s="83">
        <f>IF($E9974="","",IFERROR(VLOOKUP(TRIM(E9974&amp;""),'Référentiel Articles'!$A$2:$F$634,2,FALSE),""))</f>
      </c>
      <c r="D9974" s="83">
        <f>IF($E9974="","",IFERROR(VLOOKUP(TRIM(E9974&amp;""),'Référentiel Articles'!$A$2:$F$634,3,FALSE),""))</f>
      </c>
      <c r="E9974" s="81" t="str">
        <v/>
      </c>
      <c r="F9974" s="83">
        <f>IF($E9974="","",IFERROR(VLOOKUP(TRIM(E9974&amp;""),'Référentiel Articles'!$A$2:$F$634,4,FALSE),""))</f>
      </c>
      <c r="G9974" s="84">
        <f>IF($E9974="","",IFERROR(VLOOKUP(TRIM(E9974&amp;""),'Référentiel Articles'!$A$2:$F$634,5,FALSE),""))</f>
      </c>
      <c r="H9974" s="85" t="str">
        <v/>
      </c>
      <c r="I9974" s="84">
        <f>IF($E9974="","",IFERROR(VLOOKUP(TRIM(E9974&amp;""),'Référentiel Articles'!$A$2:$F$634,6,FALSE),""))</f>
      </c>
      <c r="J9974" s="90">
        <f>IF(OR($E9974="",$H9974=""),"",$H9974*$I9974)</f>
      </c>
      <c r="K9974" s="87" t="str">
        <v/>
      </c>
    </row>
    <row r="9975">
      <c r="A9975" s="74" t="str">
        <v/>
      </c>
      <c r="B9975" s="74" t="str">
        <v/>
      </c>
      <c r="C9975" s="75">
        <f>IF($E9975="","",IFERROR(VLOOKUP(TRIM(E9975&amp;""),'Référentiel Articles'!$A$2:$F$634,2,FALSE),""))</f>
      </c>
      <c r="D9975" s="75">
        <f>IF($E9975="","",IFERROR(VLOOKUP(TRIM(E9975&amp;""),'Référentiel Articles'!$A$2:$F$634,3,FALSE),""))</f>
      </c>
      <c r="E9975" s="74" t="str">
        <v/>
      </c>
      <c r="F9975" s="75">
        <f>IF($E9975="","",IFERROR(VLOOKUP(TRIM(E9975&amp;""),'Référentiel Articles'!$A$2:$F$634,4,FALSE),""))</f>
      </c>
      <c r="G9975" s="76">
        <f>IF($E9975="","",IFERROR(VLOOKUP(TRIM(E9975&amp;""),'Référentiel Articles'!$A$2:$F$634,5,FALSE),""))</f>
      </c>
      <c r="H9975" s="77" t="str">
        <v/>
      </c>
      <c r="I9975" s="76">
        <f>IF($E9975="","",IFERROR(VLOOKUP(TRIM(E9975&amp;""),'Référentiel Articles'!$A$2:$F$634,6,FALSE),""))</f>
      </c>
      <c r="J9975" s="78">
        <f>IF(OR($E9975="",$H9975=""),"",$H9975*$I9975)</f>
      </c>
      <c r="K9975" s="79" t="str">
        <v/>
      </c>
    </row>
    <row r="9976">
      <c r="A9976" s="81" t="str">
        <v/>
      </c>
      <c r="B9976" s="81" t="str">
        <v/>
      </c>
      <c r="C9976" s="83">
        <f>IF($E9976="","",IFERROR(VLOOKUP(TRIM(E9976&amp;""),'Référentiel Articles'!$A$2:$F$634,2,FALSE),""))</f>
      </c>
      <c r="D9976" s="83">
        <f>IF($E9976="","",IFERROR(VLOOKUP(TRIM(E9976&amp;""),'Référentiel Articles'!$A$2:$F$634,3,FALSE),""))</f>
      </c>
      <c r="E9976" s="81" t="str">
        <v/>
      </c>
      <c r="F9976" s="83">
        <f>IF($E9976="","",IFERROR(VLOOKUP(TRIM(E9976&amp;""),'Référentiel Articles'!$A$2:$F$634,4,FALSE),""))</f>
      </c>
      <c r="G9976" s="84">
        <f>IF($E9976="","",IFERROR(VLOOKUP(TRIM(E9976&amp;""),'Référentiel Articles'!$A$2:$F$634,5,FALSE),""))</f>
      </c>
      <c r="H9976" s="85" t="str">
        <v/>
      </c>
      <c r="I9976" s="84">
        <f>IF($E9976="","",IFERROR(VLOOKUP(TRIM(E9976&amp;""),'Référentiel Articles'!$A$2:$F$634,6,FALSE),""))</f>
      </c>
      <c r="J9976" s="90">
        <f>IF(OR($E9976="",$H9976=""),"",$H9976*$I9976)</f>
      </c>
      <c r="K9976" s="87" t="str">
        <v/>
      </c>
    </row>
    <row r="9977">
      <c r="A9977" s="74" t="str">
        <v/>
      </c>
      <c r="B9977" s="74" t="str">
        <v/>
      </c>
      <c r="C9977" s="75">
        <f>IF($E9977="","",IFERROR(VLOOKUP(TRIM(E9977&amp;""),'Référentiel Articles'!$A$2:$F$634,2,FALSE),""))</f>
      </c>
      <c r="D9977" s="75">
        <f>IF($E9977="","",IFERROR(VLOOKUP(TRIM(E9977&amp;""),'Référentiel Articles'!$A$2:$F$634,3,FALSE),""))</f>
      </c>
      <c r="E9977" s="74" t="str">
        <v/>
      </c>
      <c r="F9977" s="75">
        <f>IF($E9977="","",IFERROR(VLOOKUP(TRIM(E9977&amp;""),'Référentiel Articles'!$A$2:$F$634,4,FALSE),""))</f>
      </c>
      <c r="G9977" s="76">
        <f>IF($E9977="","",IFERROR(VLOOKUP(TRIM(E9977&amp;""),'Référentiel Articles'!$A$2:$F$634,5,FALSE),""))</f>
      </c>
      <c r="H9977" s="77" t="str">
        <v/>
      </c>
      <c r="I9977" s="76">
        <f>IF($E9977="","",IFERROR(VLOOKUP(TRIM(E9977&amp;""),'Référentiel Articles'!$A$2:$F$634,6,FALSE),""))</f>
      </c>
      <c r="J9977" s="78">
        <f>IF(OR($E9977="",$H9977=""),"",$H9977*$I9977)</f>
      </c>
      <c r="K9977" s="79" t="str">
        <v/>
      </c>
    </row>
    <row r="9978">
      <c r="A9978" s="81" t="str">
        <v/>
      </c>
      <c r="B9978" s="81" t="str">
        <v/>
      </c>
      <c r="C9978" s="83">
        <f>IF($E9978="","",IFERROR(VLOOKUP(TRIM(E9978&amp;""),'Référentiel Articles'!$A$2:$F$634,2,FALSE),""))</f>
      </c>
      <c r="D9978" s="83">
        <f>IF($E9978="","",IFERROR(VLOOKUP(TRIM(E9978&amp;""),'Référentiel Articles'!$A$2:$F$634,3,FALSE),""))</f>
      </c>
      <c r="E9978" s="81" t="str">
        <v/>
      </c>
      <c r="F9978" s="83">
        <f>IF($E9978="","",IFERROR(VLOOKUP(TRIM(E9978&amp;""),'Référentiel Articles'!$A$2:$F$634,4,FALSE),""))</f>
      </c>
      <c r="G9978" s="84">
        <f>IF($E9978="","",IFERROR(VLOOKUP(TRIM(E9978&amp;""),'Référentiel Articles'!$A$2:$F$634,5,FALSE),""))</f>
      </c>
      <c r="H9978" s="85" t="str">
        <v/>
      </c>
      <c r="I9978" s="84">
        <f>IF($E9978="","",IFERROR(VLOOKUP(TRIM(E9978&amp;""),'Référentiel Articles'!$A$2:$F$634,6,FALSE),""))</f>
      </c>
      <c r="J9978" s="90">
        <f>IF(OR($E9978="",$H9978=""),"",$H9978*$I9978)</f>
      </c>
      <c r="K9978" s="87" t="str">
        <v/>
      </c>
    </row>
    <row r="9979">
      <c r="A9979" s="74" t="str">
        <v/>
      </c>
      <c r="B9979" s="74" t="str">
        <v/>
      </c>
      <c r="C9979" s="75">
        <f>IF($E9979="","",IFERROR(VLOOKUP(TRIM(E9979&amp;""),'Référentiel Articles'!$A$2:$F$634,2,FALSE),""))</f>
      </c>
      <c r="D9979" s="75">
        <f>IF($E9979="","",IFERROR(VLOOKUP(TRIM(E9979&amp;""),'Référentiel Articles'!$A$2:$F$634,3,FALSE),""))</f>
      </c>
      <c r="E9979" s="74" t="str">
        <v/>
      </c>
      <c r="F9979" s="75">
        <f>IF($E9979="","",IFERROR(VLOOKUP(TRIM(E9979&amp;""),'Référentiel Articles'!$A$2:$F$634,4,FALSE),""))</f>
      </c>
      <c r="G9979" s="76">
        <f>IF($E9979="","",IFERROR(VLOOKUP(TRIM(E9979&amp;""),'Référentiel Articles'!$A$2:$F$634,5,FALSE),""))</f>
      </c>
      <c r="H9979" s="77" t="str">
        <v/>
      </c>
      <c r="I9979" s="76">
        <f>IF($E9979="","",IFERROR(VLOOKUP(TRIM(E9979&amp;""),'Référentiel Articles'!$A$2:$F$634,6,FALSE),""))</f>
      </c>
      <c r="J9979" s="78">
        <f>IF(OR($E9979="",$H9979=""),"",$H9979*$I9979)</f>
      </c>
      <c r="K9979" s="79" t="str">
        <v/>
      </c>
    </row>
    <row r="9980">
      <c r="A9980" s="81" t="str">
        <v/>
      </c>
      <c r="B9980" s="81" t="str">
        <v/>
      </c>
      <c r="C9980" s="83">
        <f>IF($E9980="","",IFERROR(VLOOKUP(TRIM(E9980&amp;""),'Référentiel Articles'!$A$2:$F$634,2,FALSE),""))</f>
      </c>
      <c r="D9980" s="83">
        <f>IF($E9980="","",IFERROR(VLOOKUP(TRIM(E9980&amp;""),'Référentiel Articles'!$A$2:$F$634,3,FALSE),""))</f>
      </c>
      <c r="E9980" s="81" t="str">
        <v/>
      </c>
      <c r="F9980" s="83">
        <f>IF($E9980="","",IFERROR(VLOOKUP(TRIM(E9980&amp;""),'Référentiel Articles'!$A$2:$F$634,4,FALSE),""))</f>
      </c>
      <c r="G9980" s="84">
        <f>IF($E9980="","",IFERROR(VLOOKUP(TRIM(E9980&amp;""),'Référentiel Articles'!$A$2:$F$634,5,FALSE),""))</f>
      </c>
      <c r="H9980" s="85" t="str">
        <v/>
      </c>
      <c r="I9980" s="84">
        <f>IF($E9980="","",IFERROR(VLOOKUP(TRIM(E9980&amp;""),'Référentiel Articles'!$A$2:$F$634,6,FALSE),""))</f>
      </c>
      <c r="J9980" s="90">
        <f>IF(OR($E9980="",$H9980=""),"",$H9980*$I9980)</f>
      </c>
      <c r="K9980" s="87" t="str">
        <v/>
      </c>
    </row>
    <row r="9981">
      <c r="A9981" s="74" t="str">
        <v/>
      </c>
      <c r="B9981" s="74" t="str">
        <v/>
      </c>
      <c r="C9981" s="75">
        <f>IF($E9981="","",IFERROR(VLOOKUP(TRIM(E9981&amp;""),'Référentiel Articles'!$A$2:$F$634,2,FALSE),""))</f>
      </c>
      <c r="D9981" s="75">
        <f>IF($E9981="","",IFERROR(VLOOKUP(TRIM(E9981&amp;""),'Référentiel Articles'!$A$2:$F$634,3,FALSE),""))</f>
      </c>
      <c r="E9981" s="74" t="str">
        <v/>
      </c>
      <c r="F9981" s="75">
        <f>IF($E9981="","",IFERROR(VLOOKUP(TRIM(E9981&amp;""),'Référentiel Articles'!$A$2:$F$634,4,FALSE),""))</f>
      </c>
      <c r="G9981" s="76">
        <f>IF($E9981="","",IFERROR(VLOOKUP(TRIM(E9981&amp;""),'Référentiel Articles'!$A$2:$F$634,5,FALSE),""))</f>
      </c>
      <c r="H9981" s="77" t="str">
        <v/>
      </c>
      <c r="I9981" s="76">
        <f>IF($E9981="","",IFERROR(VLOOKUP(TRIM(E9981&amp;""),'Référentiel Articles'!$A$2:$F$634,6,FALSE),""))</f>
      </c>
      <c r="J9981" s="78">
        <f>IF(OR($E9981="",$H9981=""),"",$H9981*$I9981)</f>
      </c>
      <c r="K9981" s="79" t="str">
        <v/>
      </c>
    </row>
    <row r="9982">
      <c r="A9982" s="81" t="str">
        <v/>
      </c>
      <c r="B9982" s="81" t="str">
        <v/>
      </c>
      <c r="C9982" s="83">
        <f>IF($E9982="","",IFERROR(VLOOKUP(TRIM(E9982&amp;""),'Référentiel Articles'!$A$2:$F$634,2,FALSE),""))</f>
      </c>
      <c r="D9982" s="83">
        <f>IF($E9982="","",IFERROR(VLOOKUP(TRIM(E9982&amp;""),'Référentiel Articles'!$A$2:$F$634,3,FALSE),""))</f>
      </c>
      <c r="E9982" s="81" t="str">
        <v/>
      </c>
      <c r="F9982" s="83">
        <f>IF($E9982="","",IFERROR(VLOOKUP(TRIM(E9982&amp;""),'Référentiel Articles'!$A$2:$F$634,4,FALSE),""))</f>
      </c>
      <c r="G9982" s="84">
        <f>IF($E9982="","",IFERROR(VLOOKUP(TRIM(E9982&amp;""),'Référentiel Articles'!$A$2:$F$634,5,FALSE),""))</f>
      </c>
      <c r="H9982" s="85" t="str">
        <v/>
      </c>
      <c r="I9982" s="84">
        <f>IF($E9982="","",IFERROR(VLOOKUP(TRIM(E9982&amp;""),'Référentiel Articles'!$A$2:$F$634,6,FALSE),""))</f>
      </c>
      <c r="J9982" s="90">
        <f>IF(OR($E9982="",$H9982=""),"",$H9982*$I9982)</f>
      </c>
      <c r="K9982" s="87" t="str">
        <v/>
      </c>
    </row>
    <row r="9983">
      <c r="A9983" s="74" t="str">
        <v/>
      </c>
      <c r="B9983" s="74" t="str">
        <v/>
      </c>
      <c r="C9983" s="75">
        <f>IF($E9983="","",IFERROR(VLOOKUP(TRIM(E9983&amp;""),'Référentiel Articles'!$A$2:$F$634,2,FALSE),""))</f>
      </c>
      <c r="D9983" s="75">
        <f>IF($E9983="","",IFERROR(VLOOKUP(TRIM(E9983&amp;""),'Référentiel Articles'!$A$2:$F$634,3,FALSE),""))</f>
      </c>
      <c r="E9983" s="74" t="str">
        <v/>
      </c>
      <c r="F9983" s="75">
        <f>IF($E9983="","",IFERROR(VLOOKUP(TRIM(E9983&amp;""),'Référentiel Articles'!$A$2:$F$634,4,FALSE),""))</f>
      </c>
      <c r="G9983" s="76">
        <f>IF($E9983="","",IFERROR(VLOOKUP(TRIM(E9983&amp;""),'Référentiel Articles'!$A$2:$F$634,5,FALSE),""))</f>
      </c>
      <c r="H9983" s="77" t="str">
        <v/>
      </c>
      <c r="I9983" s="76">
        <f>IF($E9983="","",IFERROR(VLOOKUP(TRIM(E9983&amp;""),'Référentiel Articles'!$A$2:$F$634,6,FALSE),""))</f>
      </c>
      <c r="J9983" s="78">
        <f>IF(OR($E9983="",$H9983=""),"",$H9983*$I9983)</f>
      </c>
      <c r="K9983" s="79" t="str">
        <v/>
      </c>
    </row>
    <row r="9984">
      <c r="A9984" s="81" t="str">
        <v/>
      </c>
      <c r="B9984" s="81" t="str">
        <v/>
      </c>
      <c r="C9984" s="83">
        <f>IF($E9984="","",IFERROR(VLOOKUP(TRIM(E9984&amp;""),'Référentiel Articles'!$A$2:$F$634,2,FALSE),""))</f>
      </c>
      <c r="D9984" s="83">
        <f>IF($E9984="","",IFERROR(VLOOKUP(TRIM(E9984&amp;""),'Référentiel Articles'!$A$2:$F$634,3,FALSE),""))</f>
      </c>
      <c r="E9984" s="81" t="str">
        <v/>
      </c>
      <c r="F9984" s="83">
        <f>IF($E9984="","",IFERROR(VLOOKUP(TRIM(E9984&amp;""),'Référentiel Articles'!$A$2:$F$634,4,FALSE),""))</f>
      </c>
      <c r="G9984" s="84">
        <f>IF($E9984="","",IFERROR(VLOOKUP(TRIM(E9984&amp;""),'Référentiel Articles'!$A$2:$F$634,5,FALSE),""))</f>
      </c>
      <c r="H9984" s="85" t="str">
        <v/>
      </c>
      <c r="I9984" s="84">
        <f>IF($E9984="","",IFERROR(VLOOKUP(TRIM(E9984&amp;""),'Référentiel Articles'!$A$2:$F$634,6,FALSE),""))</f>
      </c>
      <c r="J9984" s="90">
        <f>IF(OR($E9984="",$H9984=""),"",$H9984*$I9984)</f>
      </c>
      <c r="K9984" s="87" t="str">
        <v/>
      </c>
    </row>
    <row r="9985">
      <c r="A9985" s="74" t="str">
        <v/>
      </c>
      <c r="B9985" s="74" t="str">
        <v/>
      </c>
      <c r="C9985" s="75">
        <f>IF($E9985="","",IFERROR(VLOOKUP(TRIM(E9985&amp;""),'Référentiel Articles'!$A$2:$F$634,2,FALSE),""))</f>
      </c>
      <c r="D9985" s="75">
        <f>IF($E9985="","",IFERROR(VLOOKUP(TRIM(E9985&amp;""),'Référentiel Articles'!$A$2:$F$634,3,FALSE),""))</f>
      </c>
      <c r="E9985" s="74" t="str">
        <v/>
      </c>
      <c r="F9985" s="75">
        <f>IF($E9985="","",IFERROR(VLOOKUP(TRIM(E9985&amp;""),'Référentiel Articles'!$A$2:$F$634,4,FALSE),""))</f>
      </c>
      <c r="G9985" s="76">
        <f>IF($E9985="","",IFERROR(VLOOKUP(TRIM(E9985&amp;""),'Référentiel Articles'!$A$2:$F$634,5,FALSE),""))</f>
      </c>
      <c r="H9985" s="77" t="str">
        <v/>
      </c>
      <c r="I9985" s="76">
        <f>IF($E9985="","",IFERROR(VLOOKUP(TRIM(E9985&amp;""),'Référentiel Articles'!$A$2:$F$634,6,FALSE),""))</f>
      </c>
      <c r="J9985" s="78">
        <f>IF(OR($E9985="",$H9985=""),"",$H9985*$I9985)</f>
      </c>
      <c r="K9985" s="79" t="str">
        <v/>
      </c>
    </row>
    <row r="9986">
      <c r="A9986" s="81" t="str">
        <v/>
      </c>
      <c r="B9986" s="81" t="str">
        <v/>
      </c>
      <c r="C9986" s="83">
        <f>IF($E9986="","",IFERROR(VLOOKUP(TRIM(E9986&amp;""),'Référentiel Articles'!$A$2:$F$634,2,FALSE),""))</f>
      </c>
      <c r="D9986" s="83">
        <f>IF($E9986="","",IFERROR(VLOOKUP(TRIM(E9986&amp;""),'Référentiel Articles'!$A$2:$F$634,3,FALSE),""))</f>
      </c>
      <c r="E9986" s="81" t="str">
        <v/>
      </c>
      <c r="F9986" s="83">
        <f>IF($E9986="","",IFERROR(VLOOKUP(TRIM(E9986&amp;""),'Référentiel Articles'!$A$2:$F$634,4,FALSE),""))</f>
      </c>
      <c r="G9986" s="84">
        <f>IF($E9986="","",IFERROR(VLOOKUP(TRIM(E9986&amp;""),'Référentiel Articles'!$A$2:$F$634,5,FALSE),""))</f>
      </c>
      <c r="H9986" s="85" t="str">
        <v/>
      </c>
      <c r="I9986" s="84">
        <f>IF($E9986="","",IFERROR(VLOOKUP(TRIM(E9986&amp;""),'Référentiel Articles'!$A$2:$F$634,6,FALSE),""))</f>
      </c>
      <c r="J9986" s="90">
        <f>IF(OR($E9986="",$H9986=""),"",$H9986*$I9986)</f>
      </c>
      <c r="K9986" s="87" t="str">
        <v/>
      </c>
    </row>
    <row r="9987">
      <c r="A9987" s="74" t="str">
        <v/>
      </c>
      <c r="B9987" s="74" t="str">
        <v/>
      </c>
      <c r="C9987" s="75">
        <f>IF($E9987="","",IFERROR(VLOOKUP(TRIM(E9987&amp;""),'Référentiel Articles'!$A$2:$F$634,2,FALSE),""))</f>
      </c>
      <c r="D9987" s="75">
        <f>IF($E9987="","",IFERROR(VLOOKUP(TRIM(E9987&amp;""),'Référentiel Articles'!$A$2:$F$634,3,FALSE),""))</f>
      </c>
      <c r="E9987" s="74" t="str">
        <v/>
      </c>
      <c r="F9987" s="75">
        <f>IF($E9987="","",IFERROR(VLOOKUP(TRIM(E9987&amp;""),'Référentiel Articles'!$A$2:$F$634,4,FALSE),""))</f>
      </c>
      <c r="G9987" s="76">
        <f>IF($E9987="","",IFERROR(VLOOKUP(TRIM(E9987&amp;""),'Référentiel Articles'!$A$2:$F$634,5,FALSE),""))</f>
      </c>
      <c r="H9987" s="77" t="str">
        <v/>
      </c>
      <c r="I9987" s="76">
        <f>IF($E9987="","",IFERROR(VLOOKUP(TRIM(E9987&amp;""),'Référentiel Articles'!$A$2:$F$634,6,FALSE),""))</f>
      </c>
      <c r="J9987" s="78">
        <f>IF(OR($E9987="",$H9987=""),"",$H9987*$I9987)</f>
      </c>
      <c r="K9987" s="79" t="str">
        <v/>
      </c>
    </row>
    <row r="9988">
      <c r="A9988" s="81" t="str">
        <v/>
      </c>
      <c r="B9988" s="81" t="str">
        <v/>
      </c>
      <c r="C9988" s="83">
        <f>IF($E9988="","",IFERROR(VLOOKUP(TRIM(E9988&amp;""),'Référentiel Articles'!$A$2:$F$634,2,FALSE),""))</f>
      </c>
      <c r="D9988" s="83">
        <f>IF($E9988="","",IFERROR(VLOOKUP(TRIM(E9988&amp;""),'Référentiel Articles'!$A$2:$F$634,3,FALSE),""))</f>
      </c>
      <c r="E9988" s="81" t="str">
        <v/>
      </c>
      <c r="F9988" s="83">
        <f>IF($E9988="","",IFERROR(VLOOKUP(TRIM(E9988&amp;""),'Référentiel Articles'!$A$2:$F$634,4,FALSE),""))</f>
      </c>
      <c r="G9988" s="84">
        <f>IF($E9988="","",IFERROR(VLOOKUP(TRIM(E9988&amp;""),'Référentiel Articles'!$A$2:$F$634,5,FALSE),""))</f>
      </c>
      <c r="H9988" s="85" t="str">
        <v/>
      </c>
      <c r="I9988" s="84">
        <f>IF($E9988="","",IFERROR(VLOOKUP(TRIM(E9988&amp;""),'Référentiel Articles'!$A$2:$F$634,6,FALSE),""))</f>
      </c>
      <c r="J9988" s="90">
        <f>IF(OR($E9988="",$H9988=""),"",$H9988*$I9988)</f>
      </c>
      <c r="K9988" s="87" t="str">
        <v/>
      </c>
    </row>
    <row r="9989">
      <c r="A9989" s="74" t="str">
        <v/>
      </c>
      <c r="B9989" s="74" t="str">
        <v/>
      </c>
      <c r="C9989" s="75">
        <f>IF($E9989="","",IFERROR(VLOOKUP(TRIM(E9989&amp;""),'Référentiel Articles'!$A$2:$F$634,2,FALSE),""))</f>
      </c>
      <c r="D9989" s="75">
        <f>IF($E9989="","",IFERROR(VLOOKUP(TRIM(E9989&amp;""),'Référentiel Articles'!$A$2:$F$634,3,FALSE),""))</f>
      </c>
      <c r="E9989" s="74" t="str">
        <v/>
      </c>
      <c r="F9989" s="75">
        <f>IF($E9989="","",IFERROR(VLOOKUP(TRIM(E9989&amp;""),'Référentiel Articles'!$A$2:$F$634,4,FALSE),""))</f>
      </c>
      <c r="G9989" s="76">
        <f>IF($E9989="","",IFERROR(VLOOKUP(TRIM(E9989&amp;""),'Référentiel Articles'!$A$2:$F$634,5,FALSE),""))</f>
      </c>
      <c r="H9989" s="77" t="str">
        <v/>
      </c>
      <c r="I9989" s="76">
        <f>IF($E9989="","",IFERROR(VLOOKUP(TRIM(E9989&amp;""),'Référentiel Articles'!$A$2:$F$634,6,FALSE),""))</f>
      </c>
      <c r="J9989" s="78">
        <f>IF(OR($E9989="",$H9989=""),"",$H9989*$I9989)</f>
      </c>
      <c r="K9989" s="79" t="str">
        <v/>
      </c>
    </row>
    <row r="9990">
      <c r="A9990" s="81" t="str">
        <v/>
      </c>
      <c r="B9990" s="81" t="str">
        <v/>
      </c>
      <c r="C9990" s="83">
        <f>IF($E9990="","",IFERROR(VLOOKUP(TRIM(E9990&amp;""),'Référentiel Articles'!$A$2:$F$634,2,FALSE),""))</f>
      </c>
      <c r="D9990" s="83">
        <f>IF($E9990="","",IFERROR(VLOOKUP(TRIM(E9990&amp;""),'Référentiel Articles'!$A$2:$F$634,3,FALSE),""))</f>
      </c>
      <c r="E9990" s="81" t="str">
        <v/>
      </c>
      <c r="F9990" s="83">
        <f>IF($E9990="","",IFERROR(VLOOKUP(TRIM(E9990&amp;""),'Référentiel Articles'!$A$2:$F$634,4,FALSE),""))</f>
      </c>
      <c r="G9990" s="84">
        <f>IF($E9990="","",IFERROR(VLOOKUP(TRIM(E9990&amp;""),'Référentiel Articles'!$A$2:$F$634,5,FALSE),""))</f>
      </c>
      <c r="H9990" s="85" t="str">
        <v/>
      </c>
      <c r="I9990" s="84">
        <f>IF($E9990="","",IFERROR(VLOOKUP(TRIM(E9990&amp;""),'Référentiel Articles'!$A$2:$F$634,6,FALSE),""))</f>
      </c>
      <c r="J9990" s="90">
        <f>IF(OR($E9990="",$H9990=""),"",$H9990*$I9990)</f>
      </c>
      <c r="K9990" s="87" t="str">
        <v/>
      </c>
    </row>
    <row r="9991">
      <c r="A9991" s="74" t="str">
        <v/>
      </c>
      <c r="B9991" s="74" t="str">
        <v/>
      </c>
      <c r="C9991" s="75">
        <f>IF($E9991="","",IFERROR(VLOOKUP(TRIM(E9991&amp;""),'Référentiel Articles'!$A$2:$F$634,2,FALSE),""))</f>
      </c>
      <c r="D9991" s="75">
        <f>IF($E9991="","",IFERROR(VLOOKUP(TRIM(E9991&amp;""),'Référentiel Articles'!$A$2:$F$634,3,FALSE),""))</f>
      </c>
      <c r="E9991" s="74" t="str">
        <v/>
      </c>
      <c r="F9991" s="75">
        <f>IF($E9991="","",IFERROR(VLOOKUP(TRIM(E9991&amp;""),'Référentiel Articles'!$A$2:$F$634,4,FALSE),""))</f>
      </c>
      <c r="G9991" s="76">
        <f>IF($E9991="","",IFERROR(VLOOKUP(TRIM(E9991&amp;""),'Référentiel Articles'!$A$2:$F$634,5,FALSE),""))</f>
      </c>
      <c r="H9991" s="77" t="str">
        <v/>
      </c>
      <c r="I9991" s="76">
        <f>IF($E9991="","",IFERROR(VLOOKUP(TRIM(E9991&amp;""),'Référentiel Articles'!$A$2:$F$634,6,FALSE),""))</f>
      </c>
      <c r="J9991" s="78">
        <f>IF(OR($E9991="",$H9991=""),"",$H9991*$I9991)</f>
      </c>
      <c r="K9991" s="79" t="str">
        <v/>
      </c>
    </row>
    <row r="9992">
      <c r="A9992" s="81" t="str">
        <v/>
      </c>
      <c r="B9992" s="81" t="str">
        <v/>
      </c>
      <c r="C9992" s="83">
        <f>IF($E9992="","",IFERROR(VLOOKUP(TRIM(E9992&amp;""),'Référentiel Articles'!$A$2:$F$634,2,FALSE),""))</f>
      </c>
      <c r="D9992" s="83">
        <f>IF($E9992="","",IFERROR(VLOOKUP(TRIM(E9992&amp;""),'Référentiel Articles'!$A$2:$F$634,3,FALSE),""))</f>
      </c>
      <c r="E9992" s="81" t="str">
        <v/>
      </c>
      <c r="F9992" s="83">
        <f>IF($E9992="","",IFERROR(VLOOKUP(TRIM(E9992&amp;""),'Référentiel Articles'!$A$2:$F$634,4,FALSE),""))</f>
      </c>
      <c r="G9992" s="84">
        <f>IF($E9992="","",IFERROR(VLOOKUP(TRIM(E9992&amp;""),'Référentiel Articles'!$A$2:$F$634,5,FALSE),""))</f>
      </c>
      <c r="H9992" s="85" t="str">
        <v/>
      </c>
      <c r="I9992" s="84">
        <f>IF($E9992="","",IFERROR(VLOOKUP(TRIM(E9992&amp;""),'Référentiel Articles'!$A$2:$F$634,6,FALSE),""))</f>
      </c>
      <c r="J9992" s="90">
        <f>IF(OR($E9992="",$H9992=""),"",$H9992*$I9992)</f>
      </c>
      <c r="K9992" s="87" t="str">
        <v/>
      </c>
    </row>
    <row r="9993">
      <c r="A9993" s="74" t="str">
        <v/>
      </c>
      <c r="B9993" s="74" t="str">
        <v/>
      </c>
      <c r="C9993" s="75">
        <f>IF($E9993="","",IFERROR(VLOOKUP(TRIM(E9993&amp;""),'Référentiel Articles'!$A$2:$F$634,2,FALSE),""))</f>
      </c>
      <c r="D9993" s="75">
        <f>IF($E9993="","",IFERROR(VLOOKUP(TRIM(E9993&amp;""),'Référentiel Articles'!$A$2:$F$634,3,FALSE),""))</f>
      </c>
      <c r="E9993" s="74" t="str">
        <v/>
      </c>
      <c r="F9993" s="75">
        <f>IF($E9993="","",IFERROR(VLOOKUP(TRIM(E9993&amp;""),'Référentiel Articles'!$A$2:$F$634,4,FALSE),""))</f>
      </c>
      <c r="G9993" s="76">
        <f>IF($E9993="","",IFERROR(VLOOKUP(TRIM(E9993&amp;""),'Référentiel Articles'!$A$2:$F$634,5,FALSE),""))</f>
      </c>
      <c r="H9993" s="77" t="str">
        <v/>
      </c>
      <c r="I9993" s="76">
        <f>IF($E9993="","",IFERROR(VLOOKUP(TRIM(E9993&amp;""),'Référentiel Articles'!$A$2:$F$634,6,FALSE),""))</f>
      </c>
      <c r="J9993" s="78">
        <f>IF(OR($E9993="",$H9993=""),"",$H9993*$I9993)</f>
      </c>
      <c r="K9993" s="79" t="str">
        <v/>
      </c>
    </row>
    <row r="9994">
      <c r="A9994" s="81" t="str">
        <v/>
      </c>
      <c r="B9994" s="81" t="str">
        <v/>
      </c>
      <c r="C9994" s="83">
        <f>IF($E9994="","",IFERROR(VLOOKUP(TRIM(E9994&amp;""),'Référentiel Articles'!$A$2:$F$634,2,FALSE),""))</f>
      </c>
      <c r="D9994" s="83">
        <f>IF($E9994="","",IFERROR(VLOOKUP(TRIM(E9994&amp;""),'Référentiel Articles'!$A$2:$F$634,3,FALSE),""))</f>
      </c>
      <c r="E9994" s="81" t="str">
        <v/>
      </c>
      <c r="F9994" s="83">
        <f>IF($E9994="","",IFERROR(VLOOKUP(TRIM(E9994&amp;""),'Référentiel Articles'!$A$2:$F$634,4,FALSE),""))</f>
      </c>
      <c r="G9994" s="84">
        <f>IF($E9994="","",IFERROR(VLOOKUP(TRIM(E9994&amp;""),'Référentiel Articles'!$A$2:$F$634,5,FALSE),""))</f>
      </c>
      <c r="H9994" s="85" t="str">
        <v/>
      </c>
      <c r="I9994" s="84">
        <f>IF($E9994="","",IFERROR(VLOOKUP(TRIM(E9994&amp;""),'Référentiel Articles'!$A$2:$F$634,6,FALSE),""))</f>
      </c>
      <c r="J9994" s="90">
        <f>IF(OR($E9994="",$H9994=""),"",$H9994*$I9994)</f>
      </c>
      <c r="K9994" s="87" t="str">
        <v/>
      </c>
    </row>
    <row r="9995">
      <c r="A9995" s="74" t="str">
        <v/>
      </c>
      <c r="B9995" s="74" t="str">
        <v/>
      </c>
      <c r="C9995" s="75">
        <f>IF($E9995="","",IFERROR(VLOOKUP(TRIM(E9995&amp;""),'Référentiel Articles'!$A$2:$F$634,2,FALSE),""))</f>
      </c>
      <c r="D9995" s="75">
        <f>IF($E9995="","",IFERROR(VLOOKUP(TRIM(E9995&amp;""),'Référentiel Articles'!$A$2:$F$634,3,FALSE),""))</f>
      </c>
      <c r="E9995" s="74" t="str">
        <v/>
      </c>
      <c r="F9995" s="75">
        <f>IF($E9995="","",IFERROR(VLOOKUP(TRIM(E9995&amp;""),'Référentiel Articles'!$A$2:$F$634,4,FALSE),""))</f>
      </c>
      <c r="G9995" s="76">
        <f>IF($E9995="","",IFERROR(VLOOKUP(TRIM(E9995&amp;""),'Référentiel Articles'!$A$2:$F$634,5,FALSE),""))</f>
      </c>
      <c r="H9995" s="77" t="str">
        <v/>
      </c>
      <c r="I9995" s="76">
        <f>IF($E9995="","",IFERROR(VLOOKUP(TRIM(E9995&amp;""),'Référentiel Articles'!$A$2:$F$634,6,FALSE),""))</f>
      </c>
      <c r="J9995" s="78">
        <f>IF(OR($E9995="",$H9995=""),"",$H9995*$I9995)</f>
      </c>
      <c r="K9995" s="79" t="str">
        <v/>
      </c>
    </row>
    <row r="9996">
      <c r="A9996" s="81" t="str">
        <v/>
      </c>
      <c r="B9996" s="81" t="str">
        <v/>
      </c>
      <c r="C9996" s="83">
        <f>IF($E9996="","",IFERROR(VLOOKUP(TRIM(E9996&amp;""),'Référentiel Articles'!$A$2:$F$634,2,FALSE),""))</f>
      </c>
      <c r="D9996" s="83">
        <f>IF($E9996="","",IFERROR(VLOOKUP(TRIM(E9996&amp;""),'Référentiel Articles'!$A$2:$F$634,3,FALSE),""))</f>
      </c>
      <c r="E9996" s="81" t="str">
        <v/>
      </c>
      <c r="F9996" s="83">
        <f>IF($E9996="","",IFERROR(VLOOKUP(TRIM(E9996&amp;""),'Référentiel Articles'!$A$2:$F$634,4,FALSE),""))</f>
      </c>
      <c r="G9996" s="84">
        <f>IF($E9996="","",IFERROR(VLOOKUP(TRIM(E9996&amp;""),'Référentiel Articles'!$A$2:$F$634,5,FALSE),""))</f>
      </c>
      <c r="H9996" s="85" t="str">
        <v/>
      </c>
      <c r="I9996" s="84">
        <f>IF($E9996="","",IFERROR(VLOOKUP(TRIM(E9996&amp;""),'Référentiel Articles'!$A$2:$F$634,6,FALSE),""))</f>
      </c>
      <c r="J9996" s="90">
        <f>IF(OR($E9996="",$H9996=""),"",$H9996*$I9996)</f>
      </c>
      <c r="K9996" s="87" t="str">
        <v/>
      </c>
    </row>
    <row r="9997">
      <c r="A9997" s="74" t="str">
        <v/>
      </c>
      <c r="B9997" s="74" t="str">
        <v/>
      </c>
      <c r="C9997" s="75">
        <f>IF($E9997="","",IFERROR(VLOOKUP(TRIM(E9997&amp;""),'Référentiel Articles'!$A$2:$F$634,2,FALSE),""))</f>
      </c>
      <c r="D9997" s="75">
        <f>IF($E9997="","",IFERROR(VLOOKUP(TRIM(E9997&amp;""),'Référentiel Articles'!$A$2:$F$634,3,FALSE),""))</f>
      </c>
      <c r="E9997" s="74" t="str">
        <v/>
      </c>
      <c r="F9997" s="75">
        <f>IF($E9997="","",IFERROR(VLOOKUP(TRIM(E9997&amp;""),'Référentiel Articles'!$A$2:$F$634,4,FALSE),""))</f>
      </c>
      <c r="G9997" s="76">
        <f>IF($E9997="","",IFERROR(VLOOKUP(TRIM(E9997&amp;""),'Référentiel Articles'!$A$2:$F$634,5,FALSE),""))</f>
      </c>
      <c r="H9997" s="77" t="str">
        <v/>
      </c>
      <c r="I9997" s="76">
        <f>IF($E9997="","",IFERROR(VLOOKUP(TRIM(E9997&amp;""),'Référentiel Articles'!$A$2:$F$634,6,FALSE),""))</f>
      </c>
      <c r="J9997" s="78">
        <f>IF(OR($E9997="",$H9997=""),"",$H9997*$I9997)</f>
      </c>
      <c r="K9997" s="79" t="str">
        <v/>
      </c>
    </row>
    <row r="9998">
      <c r="A9998" s="81" t="str">
        <v/>
      </c>
      <c r="B9998" s="81" t="str">
        <v/>
      </c>
      <c r="C9998" s="83">
        <f>IF($E9998="","",IFERROR(VLOOKUP(TRIM(E9998&amp;""),'Référentiel Articles'!$A$2:$F$634,2,FALSE),""))</f>
      </c>
      <c r="D9998" s="83">
        <f>IF($E9998="","",IFERROR(VLOOKUP(TRIM(E9998&amp;""),'Référentiel Articles'!$A$2:$F$634,3,FALSE),""))</f>
      </c>
      <c r="E9998" s="81" t="str">
        <v/>
      </c>
      <c r="F9998" s="83">
        <f>IF($E9998="","",IFERROR(VLOOKUP(TRIM(E9998&amp;""),'Référentiel Articles'!$A$2:$F$634,4,FALSE),""))</f>
      </c>
      <c r="G9998" s="84">
        <f>IF($E9998="","",IFERROR(VLOOKUP(TRIM(E9998&amp;""),'Référentiel Articles'!$A$2:$F$634,5,FALSE),""))</f>
      </c>
      <c r="H9998" s="85" t="str">
        <v/>
      </c>
      <c r="I9998" s="84">
        <f>IF($E9998="","",IFERROR(VLOOKUP(TRIM(E9998&amp;""),'Référentiel Articles'!$A$2:$F$634,6,FALSE),""))</f>
      </c>
      <c r="J9998" s="90">
        <f>IF(OR($E9998="",$H9998=""),"",$H9998*$I9998)</f>
      </c>
      <c r="K9998" s="87" t="str">
        <v/>
      </c>
    </row>
    <row r="9999">
      <c r="A9999" s="74" t="str">
        <v/>
      </c>
      <c r="B9999" s="74" t="str">
        <v/>
      </c>
      <c r="C9999" s="75">
        <f>IF($E9999="","",IFERROR(VLOOKUP(TRIM(E9999&amp;""),'Référentiel Articles'!$A$2:$F$634,2,FALSE),""))</f>
      </c>
      <c r="D9999" s="75">
        <f>IF($E9999="","",IFERROR(VLOOKUP(TRIM(E9999&amp;""),'Référentiel Articles'!$A$2:$F$634,3,FALSE),""))</f>
      </c>
      <c r="E9999" s="74" t="str">
        <v/>
      </c>
      <c r="F9999" s="75">
        <f>IF($E9999="","",IFERROR(VLOOKUP(TRIM(E9999&amp;""),'Référentiel Articles'!$A$2:$F$634,4,FALSE),""))</f>
      </c>
      <c r="G9999" s="76">
        <f>IF($E9999="","",IFERROR(VLOOKUP(TRIM(E9999&amp;""),'Référentiel Articles'!$A$2:$F$634,5,FALSE),""))</f>
      </c>
      <c r="H9999" s="77" t="str">
        <v/>
      </c>
      <c r="I9999" s="76">
        <f>IF($E9999="","",IFERROR(VLOOKUP(TRIM(E9999&amp;""),'Référentiel Articles'!$A$2:$F$634,6,FALSE),""))</f>
      </c>
      <c r="J9999" s="78">
        <f>IF(OR($E9999="",$H9999=""),"",$H9999*$I9999)</f>
      </c>
      <c r="K9999" s="79" t="str">
        <v/>
      </c>
    </row>
    <row r="10000">
      <c r="A10000" s="81" t="str">
        <v/>
      </c>
      <c r="B10000" s="81" t="str">
        <v/>
      </c>
      <c r="C10000" s="83">
        <f>IF($E10000="","",IFERROR(VLOOKUP(TRIM(E10000&amp;""),'Référentiel Articles'!$A$2:$F$634,2,FALSE),""))</f>
      </c>
      <c r="D10000" s="83">
        <f>IF($E10000="","",IFERROR(VLOOKUP(TRIM(E10000&amp;""),'Référentiel Articles'!$A$2:$F$634,3,FALSE),""))</f>
      </c>
      <c r="E10000" s="81" t="str">
        <v/>
      </c>
      <c r="F10000" s="83">
        <f>IF($E10000="","",IFERROR(VLOOKUP(TRIM(E10000&amp;""),'Référentiel Articles'!$A$2:$F$634,4,FALSE),""))</f>
      </c>
      <c r="G10000" s="84">
        <f>IF($E10000="","",IFERROR(VLOOKUP(TRIM(E10000&amp;""),'Référentiel Articles'!$A$2:$F$634,5,FALSE),""))</f>
      </c>
      <c r="H10000" s="85" t="str">
        <v/>
      </c>
      <c r="I10000" s="84">
        <f>IF($E10000="","",IFERROR(VLOOKUP(TRIM(E10000&amp;""),'Référentiel Articles'!$A$2:$F$634,6,FALSE),""))</f>
      </c>
      <c r="J10000" s="90">
        <f>IF(OR($E10000="",$H10000=""),"",$H10000*$I10000)</f>
      </c>
      <c r="K10000" s="87" t="str">
        <v/>
      </c>
    </row>
    <row r="10001">
      <c r="A10001" s="74" t="str">
        <v/>
      </c>
      <c r="B10001" s="74" t="str">
        <v/>
      </c>
      <c r="C10001" s="75">
        <f>IF($E10001="","",IFERROR(VLOOKUP(TRIM(E10001&amp;""),'Référentiel Articles'!$A$2:$F$634,2,FALSE),""))</f>
      </c>
      <c r="D10001" s="75">
        <f>IF($E10001="","",IFERROR(VLOOKUP(TRIM(E10001&amp;""),'Référentiel Articles'!$A$2:$F$634,3,FALSE),""))</f>
      </c>
      <c r="E10001" s="74" t="str">
        <v/>
      </c>
      <c r="F10001" s="75">
        <f>IF($E10001="","",IFERROR(VLOOKUP(TRIM(E10001&amp;""),'Référentiel Articles'!$A$2:$F$634,4,FALSE),""))</f>
      </c>
      <c r="G10001" s="76">
        <f>IF($E10001="","",IFERROR(VLOOKUP(TRIM(E10001&amp;""),'Référentiel Articles'!$A$2:$F$634,5,FALSE),""))</f>
      </c>
      <c r="H10001" s="77" t="str">
        <v/>
      </c>
      <c r="I10001" s="76">
        <f>IF($E10001="","",IFERROR(VLOOKUP(TRIM(E10001&amp;""),'Référentiel Articles'!$A$2:$F$634,6,FALSE),""))</f>
      </c>
      <c r="J10001" s="78">
        <f>IF(OR($E10001="",$H10001=""),"",$H10001*$I10001)</f>
      </c>
      <c r="K10001" s="79" t="str">
        <v/>
      </c>
    </row>
    <row r="10002">
      <c r="A10002" s="81" t="str">
        <v/>
      </c>
      <c r="B10002" s="81" t="str">
        <v/>
      </c>
      <c r="C10002" s="83">
        <f>IF($E10002="","",IFERROR(VLOOKUP(TRIM(E10002&amp;""),'Référentiel Articles'!$A$2:$F$634,2,FALSE),""))</f>
      </c>
      <c r="D10002" s="83">
        <f>IF($E10002="","",IFERROR(VLOOKUP(TRIM(E10002&amp;""),'Référentiel Articles'!$A$2:$F$634,3,FALSE),""))</f>
      </c>
      <c r="E10002" s="81" t="str">
        <v/>
      </c>
      <c r="F10002" s="83">
        <f>IF($E10002="","",IFERROR(VLOOKUP(TRIM(E10002&amp;""),'Référentiel Articles'!$A$2:$F$634,4,FALSE),""))</f>
      </c>
      <c r="G10002" s="84">
        <f>IF($E10002="","",IFERROR(VLOOKUP(TRIM(E10002&amp;""),'Référentiel Articles'!$A$2:$F$634,5,FALSE),""))</f>
      </c>
      <c r="H10002" s="85" t="str">
        <v/>
      </c>
      <c r="I10002" s="84">
        <f>IF($E10002="","",IFERROR(VLOOKUP(TRIM(E10002&amp;""),'Référentiel Articles'!$A$2:$F$634,6,FALSE),""))</f>
      </c>
      <c r="J10002" s="90">
        <f>IF(OR($E10002="",$H10002=""),"",$H10002*$I10002)</f>
      </c>
      <c r="K10002" s="87" t="str">
        <v/>
      </c>
    </row>
    <row r="10003">
      <c r="A10003" s="74" t="str">
        <v/>
      </c>
      <c r="B10003" s="74" t="str">
        <v/>
      </c>
      <c r="C10003" s="75">
        <f>IF($E10003="","",IFERROR(VLOOKUP(TRIM(E10003&amp;""),'Référentiel Articles'!$A$2:$F$634,2,FALSE),""))</f>
      </c>
      <c r="D10003" s="75">
        <f>IF($E10003="","",IFERROR(VLOOKUP(TRIM(E10003&amp;""),'Référentiel Articles'!$A$2:$F$634,3,FALSE),""))</f>
      </c>
      <c r="E10003" s="74" t="str">
        <v/>
      </c>
      <c r="F10003" s="75">
        <f>IF($E10003="","",IFERROR(VLOOKUP(TRIM(E10003&amp;""),'Référentiel Articles'!$A$2:$F$634,4,FALSE),""))</f>
      </c>
      <c r="G10003" s="76">
        <f>IF($E10003="","",IFERROR(VLOOKUP(TRIM(E10003&amp;""),'Référentiel Articles'!$A$2:$F$634,5,FALSE),""))</f>
      </c>
      <c r="H10003" s="77" t="str">
        <v/>
      </c>
      <c r="I10003" s="76">
        <f>IF($E10003="","",IFERROR(VLOOKUP(TRIM(E10003&amp;""),'Référentiel Articles'!$A$2:$F$634,6,FALSE),""))</f>
      </c>
      <c r="J10003" s="78">
        <f>IF(OR($E10003="",$H10003=""),"",$H10003*$I10003)</f>
      </c>
      <c r="K10003" s="79" t="str">
        <v/>
      </c>
    </row>
    <row r="10004">
      <c r="A10004" s="81" t="str">
        <v/>
      </c>
      <c r="B10004" s="81" t="str">
        <v/>
      </c>
      <c r="C10004" s="83">
        <f>IF($E10004="","",IFERROR(VLOOKUP(TRIM(E10004&amp;""),'Référentiel Articles'!$A$2:$F$634,2,FALSE),""))</f>
      </c>
      <c r="D10004" s="83">
        <f>IF($E10004="","",IFERROR(VLOOKUP(TRIM(E10004&amp;""),'Référentiel Articles'!$A$2:$F$634,3,FALSE),""))</f>
      </c>
      <c r="E10004" s="81" t="str">
        <v/>
      </c>
      <c r="F10004" s="83">
        <f>IF($E10004="","",IFERROR(VLOOKUP(TRIM(E10004&amp;""),'Référentiel Articles'!$A$2:$F$634,4,FALSE),""))</f>
      </c>
      <c r="G10004" s="84">
        <f>IF($E10004="","",IFERROR(VLOOKUP(TRIM(E10004&amp;""),'Référentiel Articles'!$A$2:$F$634,5,FALSE),""))</f>
      </c>
      <c r="H10004" s="85" t="str">
        <v/>
      </c>
      <c r="I10004" s="84">
        <f>IF($E10004="","",IFERROR(VLOOKUP(TRIM(E10004&amp;""),'Référentiel Articles'!$A$2:$F$634,6,FALSE),""))</f>
      </c>
      <c r="J10004" s="90">
        <f>IF(OR($E10004="",$H10004=""),"",$H10004*$I10004)</f>
      </c>
      <c r="K10004" s="87" t="str">
        <v/>
      </c>
    </row>
    <row r="10005">
      <c r="A10005" s="74" t="str">
        <v/>
      </c>
      <c r="B10005" s="74" t="str">
        <v/>
      </c>
      <c r="C10005" s="75">
        <f>IF($E10005="","",IFERROR(VLOOKUP(TRIM(E10005&amp;""),'Référentiel Articles'!$A$2:$F$634,2,FALSE),""))</f>
      </c>
      <c r="D10005" s="75">
        <f>IF($E10005="","",IFERROR(VLOOKUP(TRIM(E10005&amp;""),'Référentiel Articles'!$A$2:$F$634,3,FALSE),""))</f>
      </c>
      <c r="E10005" s="74" t="str">
        <v/>
      </c>
      <c r="F10005" s="75">
        <f>IF($E10005="","",IFERROR(VLOOKUP(TRIM(E10005&amp;""),'Référentiel Articles'!$A$2:$F$634,4,FALSE),""))</f>
      </c>
      <c r="G10005" s="76">
        <f>IF($E10005="","",IFERROR(VLOOKUP(TRIM(E10005&amp;""),'Référentiel Articles'!$A$2:$F$634,5,FALSE),""))</f>
      </c>
      <c r="H10005" s="77" t="str">
        <v/>
      </c>
      <c r="I10005" s="76">
        <f>IF($E10005="","",IFERROR(VLOOKUP(TRIM(E10005&amp;""),'Référentiel Articles'!$A$2:$F$634,6,FALSE),""))</f>
      </c>
      <c r="J10005" s="78">
        <f>IF(OR($E10005="",$H10005=""),"",$H10005*$I10005)</f>
      </c>
      <c r="K10005" s="79" t="str">
        <v/>
      </c>
    </row>
    <row r="10006">
      <c r="A10006" s="81" t="str">
        <v/>
      </c>
      <c r="B10006" s="81" t="str">
        <v/>
      </c>
      <c r="C10006" s="83">
        <f>IF($E10006="","",IFERROR(VLOOKUP(TRIM(E10006&amp;""),'Référentiel Articles'!$A$2:$F$634,2,FALSE),""))</f>
      </c>
      <c r="D10006" s="83">
        <f>IF($E10006="","",IFERROR(VLOOKUP(TRIM(E10006&amp;""),'Référentiel Articles'!$A$2:$F$634,3,FALSE),""))</f>
      </c>
      <c r="E10006" s="81" t="str">
        <v/>
      </c>
      <c r="F10006" s="83">
        <f>IF($E10006="","",IFERROR(VLOOKUP(TRIM(E10006&amp;""),'Référentiel Articles'!$A$2:$F$634,4,FALSE),""))</f>
      </c>
      <c r="G10006" s="84">
        <f>IF($E10006="","",IFERROR(VLOOKUP(TRIM(E10006&amp;""),'Référentiel Articles'!$A$2:$F$634,5,FALSE),""))</f>
      </c>
      <c r="H10006" s="85" t="str">
        <v/>
      </c>
      <c r="I10006" s="84">
        <f>IF($E10006="","",IFERROR(VLOOKUP(TRIM(E10006&amp;""),'Référentiel Articles'!$A$2:$F$634,6,FALSE),""))</f>
      </c>
      <c r="J10006" s="90">
        <f>IF(OR($E10006="",$H10006=""),"",$H10006*$I10006)</f>
      </c>
      <c r="K10006" s="87" t="str">
        <v/>
      </c>
    </row>
    <row r="10007">
      <c r="A10007" s="74" t="str">
        <v/>
      </c>
      <c r="B10007" s="74" t="str">
        <v/>
      </c>
      <c r="C10007" s="75">
        <f>IF($E10007="","",IFERROR(VLOOKUP(TRIM(E10007&amp;""),'Référentiel Articles'!$A$2:$F$634,2,FALSE),""))</f>
      </c>
      <c r="D10007" s="75">
        <f>IF($E10007="","",IFERROR(VLOOKUP(TRIM(E10007&amp;""),'Référentiel Articles'!$A$2:$F$634,3,FALSE),""))</f>
      </c>
      <c r="E10007" s="74" t="str">
        <v/>
      </c>
      <c r="F10007" s="75">
        <f>IF($E10007="","",IFERROR(VLOOKUP(TRIM(E10007&amp;""),'Référentiel Articles'!$A$2:$F$634,4,FALSE),""))</f>
      </c>
      <c r="G10007" s="76">
        <f>IF($E10007="","",IFERROR(VLOOKUP(TRIM(E10007&amp;""),'Référentiel Articles'!$A$2:$F$634,5,FALSE),""))</f>
      </c>
      <c r="H10007" s="77" t="str">
        <v/>
      </c>
      <c r="I10007" s="76">
        <f>IF($E10007="","",IFERROR(VLOOKUP(TRIM(E10007&amp;""),'Référentiel Articles'!$A$2:$F$634,6,FALSE),""))</f>
      </c>
      <c r="J10007" s="78">
        <f>IF(OR($E10007="",$H10007=""),"",$H10007*$I10007)</f>
      </c>
      <c r="K10007" s="79" t="str">
        <v/>
      </c>
    </row>
    <row r="10008">
      <c r="A10008" s="81" t="str">
        <v/>
      </c>
      <c r="B10008" s="81" t="str">
        <v/>
      </c>
      <c r="C10008" s="83">
        <f>IF($E10008="","",IFERROR(VLOOKUP(TRIM(E10008&amp;""),'Référentiel Articles'!$A$2:$F$634,2,FALSE),""))</f>
      </c>
      <c r="D10008" s="83">
        <f>IF($E10008="","",IFERROR(VLOOKUP(TRIM(E10008&amp;""),'Référentiel Articles'!$A$2:$F$634,3,FALSE),""))</f>
      </c>
      <c r="E10008" s="81" t="str">
        <v/>
      </c>
      <c r="F10008" s="83">
        <f>IF($E10008="","",IFERROR(VLOOKUP(TRIM(E10008&amp;""),'Référentiel Articles'!$A$2:$F$634,4,FALSE),""))</f>
      </c>
      <c r="G10008" s="84">
        <f>IF($E10008="","",IFERROR(VLOOKUP(TRIM(E10008&amp;""),'Référentiel Articles'!$A$2:$F$634,5,FALSE),""))</f>
      </c>
      <c r="H10008" s="85" t="str">
        <v/>
      </c>
      <c r="I10008" s="84">
        <f>IF($E10008="","",IFERROR(VLOOKUP(TRIM(E10008&amp;""),'Référentiel Articles'!$A$2:$F$634,6,FALSE),""))</f>
      </c>
      <c r="J10008" s="90">
        <f>IF(OR($E10008="",$H10008=""),"",$H10008*$I10008)</f>
      </c>
      <c r="K10008" s="87" t="str">
        <v/>
      </c>
    </row>
    <row r="10009">
      <c r="A10009" s="74" t="str">
        <v/>
      </c>
      <c r="B10009" s="74" t="str">
        <v/>
      </c>
      <c r="C10009" s="75">
        <f>IF($E10009="","",IFERROR(VLOOKUP(TRIM(E10009&amp;""),'Référentiel Articles'!$A$2:$F$634,2,FALSE),""))</f>
      </c>
      <c r="D10009" s="75">
        <f>IF($E10009="","",IFERROR(VLOOKUP(TRIM(E10009&amp;""),'Référentiel Articles'!$A$2:$F$634,3,FALSE),""))</f>
      </c>
      <c r="E10009" s="74" t="str">
        <v/>
      </c>
      <c r="F10009" s="75">
        <f>IF($E10009="","",IFERROR(VLOOKUP(TRIM(E10009&amp;""),'Référentiel Articles'!$A$2:$F$634,4,FALSE),""))</f>
      </c>
      <c r="G10009" s="76">
        <f>IF($E10009="","",IFERROR(VLOOKUP(TRIM(E10009&amp;""),'Référentiel Articles'!$A$2:$F$634,5,FALSE),""))</f>
      </c>
      <c r="H10009" s="77" t="str">
        <v/>
      </c>
      <c r="I10009" s="76">
        <f>IF($E10009="","",IFERROR(VLOOKUP(TRIM(E10009&amp;""),'Référentiel Articles'!$A$2:$F$634,6,FALSE),""))</f>
      </c>
      <c r="J10009" s="78">
        <f>IF(OR($E10009="",$H10009=""),"",$H10009*$I10009)</f>
      </c>
      <c r="K10009" s="79" t="str">
        <v/>
      </c>
    </row>
    <row r="10010">
      <c r="A10010" s="81" t="str">
        <v/>
      </c>
      <c r="B10010" s="81" t="str">
        <v/>
      </c>
      <c r="C10010" s="83">
        <f>IF($E10010="","",IFERROR(VLOOKUP(TRIM(E10010&amp;""),'Référentiel Articles'!$A$2:$F$634,2,FALSE),""))</f>
      </c>
      <c r="D10010" s="83">
        <f>IF($E10010="","",IFERROR(VLOOKUP(TRIM(E10010&amp;""),'Référentiel Articles'!$A$2:$F$634,3,FALSE),""))</f>
      </c>
      <c r="E10010" s="81" t="str">
        <v/>
      </c>
      <c r="F10010" s="83">
        <f>IF($E10010="","",IFERROR(VLOOKUP(TRIM(E10010&amp;""),'Référentiel Articles'!$A$2:$F$634,4,FALSE),""))</f>
      </c>
      <c r="G10010" s="84">
        <f>IF($E10010="","",IFERROR(VLOOKUP(TRIM(E10010&amp;""),'Référentiel Articles'!$A$2:$F$634,5,FALSE),""))</f>
      </c>
      <c r="H10010" s="85" t="str">
        <v/>
      </c>
      <c r="I10010" s="84">
        <f>IF($E10010="","",IFERROR(VLOOKUP(TRIM(E10010&amp;""),'Référentiel Articles'!$A$2:$F$634,6,FALSE),""))</f>
      </c>
      <c r="J10010" s="90">
        <f>IF(OR($E10010="",$H10010=""),"",$H10010*$I10010)</f>
      </c>
      <c r="K10010" s="87" t="str">
        <v/>
      </c>
    </row>
    <row r="10011">
      <c r="A10011" s="74" t="str">
        <v/>
      </c>
      <c r="B10011" s="74" t="str">
        <v/>
      </c>
      <c r="C10011" s="75">
        <f>IF($E10011="","",IFERROR(VLOOKUP(TRIM(E10011&amp;""),'Référentiel Articles'!$A$2:$F$634,2,FALSE),""))</f>
      </c>
      <c r="D10011" s="75">
        <f>IF($E10011="","",IFERROR(VLOOKUP(TRIM(E10011&amp;""),'Référentiel Articles'!$A$2:$F$634,3,FALSE),""))</f>
      </c>
      <c r="E10011" s="74" t="str">
        <v/>
      </c>
      <c r="F10011" s="75">
        <f>IF($E10011="","",IFERROR(VLOOKUP(TRIM(E10011&amp;""),'Référentiel Articles'!$A$2:$F$634,4,FALSE),""))</f>
      </c>
      <c r="G10011" s="76">
        <f>IF($E10011="","",IFERROR(VLOOKUP(TRIM(E10011&amp;""),'Référentiel Articles'!$A$2:$F$634,5,FALSE),""))</f>
      </c>
      <c r="H10011" s="77" t="str">
        <v/>
      </c>
      <c r="I10011" s="76">
        <f>IF($E10011="","",IFERROR(VLOOKUP(TRIM(E10011&amp;""),'Référentiel Articles'!$A$2:$F$634,6,FALSE),""))</f>
      </c>
      <c r="J10011" s="78">
        <f>IF(OR($E10011="",$H10011=""),"",$H10011*$I10011)</f>
      </c>
      <c r="K10011" s="79" t="str">
        <v/>
      </c>
    </row>
    <row r="10012">
      <c r="A10012" s="81" t="str">
        <v/>
      </c>
      <c r="B10012" s="81" t="str">
        <v/>
      </c>
      <c r="C10012" s="83">
        <f>IF($E10012="","",IFERROR(VLOOKUP(TRIM(E10012&amp;""),'Référentiel Articles'!$A$2:$F$634,2,FALSE),""))</f>
      </c>
      <c r="D10012" s="83">
        <f>IF($E10012="","",IFERROR(VLOOKUP(TRIM(E10012&amp;""),'Référentiel Articles'!$A$2:$F$634,3,FALSE),""))</f>
      </c>
      <c r="E10012" s="81" t="str">
        <v/>
      </c>
      <c r="F10012" s="83">
        <f>IF($E10012="","",IFERROR(VLOOKUP(TRIM(E10012&amp;""),'Référentiel Articles'!$A$2:$F$634,4,FALSE),""))</f>
      </c>
      <c r="G10012" s="84">
        <f>IF($E10012="","",IFERROR(VLOOKUP(TRIM(E10012&amp;""),'Référentiel Articles'!$A$2:$F$634,5,FALSE),""))</f>
      </c>
      <c r="H10012" s="85" t="str">
        <v/>
      </c>
      <c r="I10012" s="84">
        <f>IF($E10012="","",IFERROR(VLOOKUP(TRIM(E10012&amp;""),'Référentiel Articles'!$A$2:$F$634,6,FALSE),""))</f>
      </c>
      <c r="J10012" s="90">
        <f>IF(OR($E10012="",$H10012=""),"",$H10012*$I10012)</f>
      </c>
      <c r="K10012" s="87" t="str">
        <v/>
      </c>
    </row>
    <row r="10013">
      <c r="A10013" s="74" t="str">
        <v/>
      </c>
      <c r="B10013" s="74" t="str">
        <v/>
      </c>
      <c r="C10013" s="75">
        <f>IF($E10013="","",IFERROR(VLOOKUP(TRIM(E10013&amp;""),'Référentiel Articles'!$A$2:$F$634,2,FALSE),""))</f>
      </c>
      <c r="D10013" s="75">
        <f>IF($E10013="","",IFERROR(VLOOKUP(TRIM(E10013&amp;""),'Référentiel Articles'!$A$2:$F$634,3,FALSE),""))</f>
      </c>
      <c r="E10013" s="74" t="str">
        <v/>
      </c>
      <c r="F10013" s="75">
        <f>IF($E10013="","",IFERROR(VLOOKUP(TRIM(E10013&amp;""),'Référentiel Articles'!$A$2:$F$634,4,FALSE),""))</f>
      </c>
      <c r="G10013" s="76">
        <f>IF($E10013="","",IFERROR(VLOOKUP(TRIM(E10013&amp;""),'Référentiel Articles'!$A$2:$F$634,5,FALSE),""))</f>
      </c>
      <c r="H10013" s="77" t="str">
        <v/>
      </c>
      <c r="I10013" s="76">
        <f>IF($E10013="","",IFERROR(VLOOKUP(TRIM(E10013&amp;""),'Référentiel Articles'!$A$2:$F$634,6,FALSE),""))</f>
      </c>
      <c r="J10013" s="78">
        <f>IF(OR($E10013="",$H10013=""),"",$H10013*$I10013)</f>
      </c>
      <c r="K10013" s="79" t="str">
        <v/>
      </c>
    </row>
    <row r="10014">
      <c r="A10014" s="81" t="str">
        <v/>
      </c>
      <c r="B10014" s="81" t="str">
        <v/>
      </c>
      <c r="C10014" s="83">
        <f>IF($E10014="","",IFERROR(VLOOKUP(TRIM(E10014&amp;""),'Référentiel Articles'!$A$2:$F$634,2,FALSE),""))</f>
      </c>
      <c r="D10014" s="83">
        <f>IF($E10014="","",IFERROR(VLOOKUP(TRIM(E10014&amp;""),'Référentiel Articles'!$A$2:$F$634,3,FALSE),""))</f>
      </c>
      <c r="E10014" s="81" t="str">
        <v/>
      </c>
      <c r="F10014" s="83">
        <f>IF($E10014="","",IFERROR(VLOOKUP(TRIM(E10014&amp;""),'Référentiel Articles'!$A$2:$F$634,4,FALSE),""))</f>
      </c>
      <c r="G10014" s="84">
        <f>IF($E10014="","",IFERROR(VLOOKUP(TRIM(E10014&amp;""),'Référentiel Articles'!$A$2:$F$634,5,FALSE),""))</f>
      </c>
      <c r="H10014" s="85" t="str">
        <v/>
      </c>
      <c r="I10014" s="84">
        <f>IF($E10014="","",IFERROR(VLOOKUP(TRIM(E10014&amp;""),'Référentiel Articles'!$A$2:$F$634,6,FALSE),""))</f>
      </c>
      <c r="J10014" s="90">
        <f>IF(OR($E10014="",$H10014=""),"",$H10014*$I10014)</f>
      </c>
      <c r="K10014" s="87" t="str">
        <v/>
      </c>
    </row>
    <row r="10015">
      <c r="A10015" s="74" t="str">
        <v/>
      </c>
      <c r="B10015" s="74" t="str">
        <v/>
      </c>
      <c r="C10015" s="75">
        <f>IF($E10015="","",IFERROR(VLOOKUP(TRIM(E10015&amp;""),'Référentiel Articles'!$A$2:$F$634,2,FALSE),""))</f>
      </c>
      <c r="D10015" s="75">
        <f>IF($E10015="","",IFERROR(VLOOKUP(TRIM(E10015&amp;""),'Référentiel Articles'!$A$2:$F$634,3,FALSE),""))</f>
      </c>
      <c r="E10015" s="74" t="str">
        <v/>
      </c>
      <c r="F10015" s="75">
        <f>IF($E10015="","",IFERROR(VLOOKUP(TRIM(E10015&amp;""),'Référentiel Articles'!$A$2:$F$634,4,FALSE),""))</f>
      </c>
      <c r="G10015" s="76">
        <f>IF($E10015="","",IFERROR(VLOOKUP(TRIM(E10015&amp;""),'Référentiel Articles'!$A$2:$F$634,5,FALSE),""))</f>
      </c>
      <c r="H10015" s="77" t="str">
        <v/>
      </c>
      <c r="I10015" s="76">
        <f>IF($E10015="","",IFERROR(VLOOKUP(TRIM(E10015&amp;""),'Référentiel Articles'!$A$2:$F$634,6,FALSE),""))</f>
      </c>
      <c r="J10015" s="78">
        <f>IF(OR($E10015="",$H10015=""),"",$H10015*$I10015)</f>
      </c>
      <c r="K10015" s="79" t="str">
        <v/>
      </c>
    </row>
    <row r="10016">
      <c r="A10016" s="81" t="str">
        <v/>
      </c>
      <c r="B10016" s="81" t="str">
        <v/>
      </c>
      <c r="C10016" s="83">
        <f>IF($E10016="","",IFERROR(VLOOKUP(TRIM(E10016&amp;""),'Référentiel Articles'!$A$2:$F$634,2,FALSE),""))</f>
      </c>
      <c r="D10016" s="83">
        <f>IF($E10016="","",IFERROR(VLOOKUP(TRIM(E10016&amp;""),'Référentiel Articles'!$A$2:$F$634,3,FALSE),""))</f>
      </c>
      <c r="E10016" s="81" t="str">
        <v/>
      </c>
      <c r="F10016" s="83">
        <f>IF($E10016="","",IFERROR(VLOOKUP(TRIM(E10016&amp;""),'Référentiel Articles'!$A$2:$F$634,4,FALSE),""))</f>
      </c>
      <c r="G10016" s="84">
        <f>IF($E10016="","",IFERROR(VLOOKUP(TRIM(E10016&amp;""),'Référentiel Articles'!$A$2:$F$634,5,FALSE),""))</f>
      </c>
      <c r="H10016" s="85" t="str">
        <v/>
      </c>
      <c r="I10016" s="84">
        <f>IF($E10016="","",IFERROR(VLOOKUP(TRIM(E10016&amp;""),'Référentiel Articles'!$A$2:$F$634,6,FALSE),""))</f>
      </c>
      <c r="J10016" s="90">
        <f>IF(OR($E10016="",$H10016=""),"",$H10016*$I10016)</f>
      </c>
      <c r="K10016" s="87" t="str">
        <v/>
      </c>
    </row>
    <row r="10017">
      <c r="A10017" s="74" t="str">
        <v/>
      </c>
      <c r="B10017" s="74" t="str">
        <v/>
      </c>
      <c r="C10017" s="75">
        <f>IF($E10017="","",IFERROR(VLOOKUP(TRIM(E10017&amp;""),'Référentiel Articles'!$A$2:$F$634,2,FALSE),""))</f>
      </c>
      <c r="D10017" s="75">
        <f>IF($E10017="","",IFERROR(VLOOKUP(TRIM(E10017&amp;""),'Référentiel Articles'!$A$2:$F$634,3,FALSE),""))</f>
      </c>
      <c r="E10017" s="74" t="str">
        <v/>
      </c>
      <c r="F10017" s="75">
        <f>IF($E10017="","",IFERROR(VLOOKUP(TRIM(E10017&amp;""),'Référentiel Articles'!$A$2:$F$634,4,FALSE),""))</f>
      </c>
      <c r="G10017" s="76">
        <f>IF($E10017="","",IFERROR(VLOOKUP(TRIM(E10017&amp;""),'Référentiel Articles'!$A$2:$F$634,5,FALSE),""))</f>
      </c>
      <c r="H10017" s="77" t="str">
        <v/>
      </c>
      <c r="I10017" s="76">
        <f>IF($E10017="","",IFERROR(VLOOKUP(TRIM(E10017&amp;""),'Référentiel Articles'!$A$2:$F$634,6,FALSE),""))</f>
      </c>
      <c r="J10017" s="78">
        <f>IF(OR($E10017="",$H10017=""),"",$H10017*$I10017)</f>
      </c>
      <c r="K10017" s="79" t="str">
        <v/>
      </c>
    </row>
    <row r="10018">
      <c r="A10018" s="81" t="str">
        <v/>
      </c>
      <c r="B10018" s="81" t="str">
        <v/>
      </c>
      <c r="C10018" s="83">
        <f>IF($E10018="","",IFERROR(VLOOKUP(TRIM(E10018&amp;""),'Référentiel Articles'!$A$2:$F$634,2,FALSE),""))</f>
      </c>
      <c r="D10018" s="83">
        <f>IF($E10018="","",IFERROR(VLOOKUP(TRIM(E10018&amp;""),'Référentiel Articles'!$A$2:$F$634,3,FALSE),""))</f>
      </c>
      <c r="E10018" s="81" t="str">
        <v/>
      </c>
      <c r="F10018" s="83">
        <f>IF($E10018="","",IFERROR(VLOOKUP(TRIM(E10018&amp;""),'Référentiel Articles'!$A$2:$F$634,4,FALSE),""))</f>
      </c>
      <c r="G10018" s="84">
        <f>IF($E10018="","",IFERROR(VLOOKUP(TRIM(E10018&amp;""),'Référentiel Articles'!$A$2:$F$634,5,FALSE),""))</f>
      </c>
      <c r="H10018" s="85" t="str">
        <v/>
      </c>
      <c r="I10018" s="84">
        <f>IF($E10018="","",IFERROR(VLOOKUP(TRIM(E10018&amp;""),'Référentiel Articles'!$A$2:$F$634,6,FALSE),""))</f>
      </c>
      <c r="J10018" s="90">
        <f>IF(OR($E10018="",$H10018=""),"",$H10018*$I10018)</f>
      </c>
      <c r="K10018" s="87" t="str">
        <v/>
      </c>
    </row>
    <row r="10019">
      <c r="A10019" s="74" t="str">
        <v/>
      </c>
      <c r="B10019" s="74" t="str">
        <v/>
      </c>
      <c r="C10019" s="75">
        <f>IF($E10019="","",IFERROR(VLOOKUP(TRIM(E10019&amp;""),'Référentiel Articles'!$A$2:$F$634,2,FALSE),""))</f>
      </c>
      <c r="D10019" s="75">
        <f>IF($E10019="","",IFERROR(VLOOKUP(TRIM(E10019&amp;""),'Référentiel Articles'!$A$2:$F$634,3,FALSE),""))</f>
      </c>
      <c r="E10019" s="74" t="str">
        <v/>
      </c>
      <c r="F10019" s="75">
        <f>IF($E10019="","",IFERROR(VLOOKUP(TRIM(E10019&amp;""),'Référentiel Articles'!$A$2:$F$634,4,FALSE),""))</f>
      </c>
      <c r="G10019" s="76">
        <f>IF($E10019="","",IFERROR(VLOOKUP(TRIM(E10019&amp;""),'Référentiel Articles'!$A$2:$F$634,5,FALSE),""))</f>
      </c>
      <c r="H10019" s="77" t="str">
        <v/>
      </c>
      <c r="I10019" s="76">
        <f>IF($E10019="","",IFERROR(VLOOKUP(TRIM(E10019&amp;""),'Référentiel Articles'!$A$2:$F$634,6,FALSE),""))</f>
      </c>
      <c r="J10019" s="78">
        <f>IF(OR($E10019="",$H10019=""),"",$H10019*$I10019)</f>
      </c>
      <c r="K10019" s="79" t="str">
        <v/>
      </c>
    </row>
    <row r="10020">
      <c r="A10020" s="81" t="str">
        <v/>
      </c>
      <c r="B10020" s="81" t="str">
        <v/>
      </c>
      <c r="C10020" s="83">
        <f>IF($E10020="","",IFERROR(VLOOKUP(TRIM(E10020&amp;""),'Référentiel Articles'!$A$2:$F$634,2,FALSE),""))</f>
      </c>
      <c r="D10020" s="83">
        <f>IF($E10020="","",IFERROR(VLOOKUP(TRIM(E10020&amp;""),'Référentiel Articles'!$A$2:$F$634,3,FALSE),""))</f>
      </c>
      <c r="E10020" s="81" t="str">
        <v/>
      </c>
      <c r="F10020" s="83">
        <f>IF($E10020="","",IFERROR(VLOOKUP(TRIM(E10020&amp;""),'Référentiel Articles'!$A$2:$F$634,4,FALSE),""))</f>
      </c>
      <c r="G10020" s="84">
        <f>IF($E10020="","",IFERROR(VLOOKUP(TRIM(E10020&amp;""),'Référentiel Articles'!$A$2:$F$634,5,FALSE),""))</f>
      </c>
      <c r="H10020" s="85" t="str">
        <v/>
      </c>
      <c r="I10020" s="84">
        <f>IF($E10020="","",IFERROR(VLOOKUP(TRIM(E10020&amp;""),'Référentiel Articles'!$A$2:$F$634,6,FALSE),""))</f>
      </c>
      <c r="J10020" s="90">
        <f>IF(OR($E10020="",$H10020=""),"",$H10020*$I10020)</f>
      </c>
      <c r="K10020" s="87" t="str">
        <v/>
      </c>
    </row>
    <row r="10021">
      <c r="A10021" s="74" t="str">
        <v/>
      </c>
      <c r="B10021" s="74" t="str">
        <v/>
      </c>
      <c r="C10021" s="75">
        <f>IF($E10021="","",IFERROR(VLOOKUP(TRIM(E10021&amp;""),'Référentiel Articles'!$A$2:$F$634,2,FALSE),""))</f>
      </c>
      <c r="D10021" s="75">
        <f>IF($E10021="","",IFERROR(VLOOKUP(TRIM(E10021&amp;""),'Référentiel Articles'!$A$2:$F$634,3,FALSE),""))</f>
      </c>
      <c r="E10021" s="74" t="str">
        <v/>
      </c>
      <c r="F10021" s="75">
        <f>IF($E10021="","",IFERROR(VLOOKUP(TRIM(E10021&amp;""),'Référentiel Articles'!$A$2:$F$634,4,FALSE),""))</f>
      </c>
      <c r="G10021" s="76">
        <f>IF($E10021="","",IFERROR(VLOOKUP(TRIM(E10021&amp;""),'Référentiel Articles'!$A$2:$F$634,5,FALSE),""))</f>
      </c>
      <c r="H10021" s="77" t="str">
        <v/>
      </c>
      <c r="I10021" s="76">
        <f>IF($E10021="","",IFERROR(VLOOKUP(TRIM(E10021&amp;""),'Référentiel Articles'!$A$2:$F$634,6,FALSE),""))</f>
      </c>
      <c r="J10021" s="78">
        <f>IF(OR($E10021="",$H10021=""),"",$H10021*$I10021)</f>
      </c>
      <c r="K10021" s="79" t="str">
        <v/>
      </c>
    </row>
    <row r="10022">
      <c r="A10022" s="81" t="str">
        <v/>
      </c>
      <c r="B10022" s="81" t="str">
        <v/>
      </c>
      <c r="C10022" s="83">
        <f>IF($E10022="","",IFERROR(VLOOKUP(TRIM(E10022&amp;""),'Référentiel Articles'!$A$2:$F$634,2,FALSE),""))</f>
      </c>
      <c r="D10022" s="83">
        <f>IF($E10022="","",IFERROR(VLOOKUP(TRIM(E10022&amp;""),'Référentiel Articles'!$A$2:$F$634,3,FALSE),""))</f>
      </c>
      <c r="E10022" s="81" t="str">
        <v/>
      </c>
      <c r="F10022" s="83">
        <f>IF($E10022="","",IFERROR(VLOOKUP(TRIM(E10022&amp;""),'Référentiel Articles'!$A$2:$F$634,4,FALSE),""))</f>
      </c>
      <c r="G10022" s="84">
        <f>IF($E10022="","",IFERROR(VLOOKUP(TRIM(E10022&amp;""),'Référentiel Articles'!$A$2:$F$634,5,FALSE),""))</f>
      </c>
      <c r="H10022" s="85" t="str">
        <v/>
      </c>
      <c r="I10022" s="84">
        <f>IF($E10022="","",IFERROR(VLOOKUP(TRIM(E10022&amp;""),'Référentiel Articles'!$A$2:$F$634,6,FALSE),""))</f>
      </c>
      <c r="J10022" s="90">
        <f>IF(OR($E10022="",$H10022=""),"",$H10022*$I10022)</f>
      </c>
      <c r="K10022" s="87" t="str">
        <v/>
      </c>
    </row>
    <row r="10023">
      <c r="A10023" s="74" t="str">
        <v/>
      </c>
      <c r="B10023" s="74" t="str">
        <v/>
      </c>
      <c r="C10023" s="75">
        <f>IF($E10023="","",IFERROR(VLOOKUP(TRIM(E10023&amp;""),'Référentiel Articles'!$A$2:$F$634,2,FALSE),""))</f>
      </c>
      <c r="D10023" s="75">
        <f>IF($E10023="","",IFERROR(VLOOKUP(TRIM(E10023&amp;""),'Référentiel Articles'!$A$2:$F$634,3,FALSE),""))</f>
      </c>
      <c r="E10023" s="74" t="str">
        <v/>
      </c>
      <c r="F10023" s="75">
        <f>IF($E10023="","",IFERROR(VLOOKUP(TRIM(E10023&amp;""),'Référentiel Articles'!$A$2:$F$634,4,FALSE),""))</f>
      </c>
      <c r="G10023" s="76">
        <f>IF($E10023="","",IFERROR(VLOOKUP(TRIM(E10023&amp;""),'Référentiel Articles'!$A$2:$F$634,5,FALSE),""))</f>
      </c>
      <c r="H10023" s="77" t="str">
        <v/>
      </c>
      <c r="I10023" s="76">
        <f>IF($E10023="","",IFERROR(VLOOKUP(TRIM(E10023&amp;""),'Référentiel Articles'!$A$2:$F$634,6,FALSE),""))</f>
      </c>
      <c r="J10023" s="78">
        <f>IF(OR($E10023="",$H10023=""),"",$H10023*$I10023)</f>
      </c>
      <c r="K10023" s="79" t="str">
        <v/>
      </c>
    </row>
    <row r="10024">
      <c r="A10024" s="81" t="str">
        <v/>
      </c>
      <c r="B10024" s="81" t="str">
        <v/>
      </c>
      <c r="C10024" s="83">
        <f>IF($E10024="","",IFERROR(VLOOKUP(TRIM(E10024&amp;""),'Référentiel Articles'!$A$2:$F$634,2,FALSE),""))</f>
      </c>
      <c r="D10024" s="83">
        <f>IF($E10024="","",IFERROR(VLOOKUP(TRIM(E10024&amp;""),'Référentiel Articles'!$A$2:$F$634,3,FALSE),""))</f>
      </c>
      <c r="E10024" s="81" t="str">
        <v/>
      </c>
      <c r="F10024" s="83">
        <f>IF($E10024="","",IFERROR(VLOOKUP(TRIM(E10024&amp;""),'Référentiel Articles'!$A$2:$F$634,4,FALSE),""))</f>
      </c>
      <c r="G10024" s="84">
        <f>IF($E10024="","",IFERROR(VLOOKUP(TRIM(E10024&amp;""),'Référentiel Articles'!$A$2:$F$634,5,FALSE),""))</f>
      </c>
      <c r="H10024" s="85" t="str">
        <v/>
      </c>
      <c r="I10024" s="84">
        <f>IF($E10024="","",IFERROR(VLOOKUP(TRIM(E10024&amp;""),'Référentiel Articles'!$A$2:$F$634,6,FALSE),""))</f>
      </c>
      <c r="J10024" s="90">
        <f>IF(OR($E10024="",$H10024=""),"",$H10024*$I10024)</f>
      </c>
      <c r="K10024" s="87" t="str">
        <v/>
      </c>
    </row>
    <row r="10025">
      <c r="A10025" s="74" t="str">
        <v/>
      </c>
      <c r="B10025" s="74" t="str">
        <v/>
      </c>
      <c r="C10025" s="75">
        <f>IF($E10025="","",IFERROR(VLOOKUP(TRIM(E10025&amp;""),'Référentiel Articles'!$A$2:$F$634,2,FALSE),""))</f>
      </c>
      <c r="D10025" s="75">
        <f>IF($E10025="","",IFERROR(VLOOKUP(TRIM(E10025&amp;""),'Référentiel Articles'!$A$2:$F$634,3,FALSE),""))</f>
      </c>
      <c r="E10025" s="74" t="str">
        <v/>
      </c>
      <c r="F10025" s="75">
        <f>IF($E10025="","",IFERROR(VLOOKUP(TRIM(E10025&amp;""),'Référentiel Articles'!$A$2:$F$634,4,FALSE),""))</f>
      </c>
      <c r="G10025" s="76">
        <f>IF($E10025="","",IFERROR(VLOOKUP(TRIM(E10025&amp;""),'Référentiel Articles'!$A$2:$F$634,5,FALSE),""))</f>
      </c>
      <c r="H10025" s="77" t="str">
        <v/>
      </c>
      <c r="I10025" s="76">
        <f>IF($E10025="","",IFERROR(VLOOKUP(TRIM(E10025&amp;""),'Référentiel Articles'!$A$2:$F$634,6,FALSE),""))</f>
      </c>
      <c r="J10025" s="78">
        <f>IF(OR($E10025="",$H10025=""),"",$H10025*$I10025)</f>
      </c>
      <c r="K10025" s="79" t="str">
        <v/>
      </c>
    </row>
    <row r="10026">
      <c r="A10026" s="81" t="str">
        <v/>
      </c>
      <c r="B10026" s="81" t="str">
        <v/>
      </c>
      <c r="C10026" s="83">
        <f>IF($E10026="","",IFERROR(VLOOKUP(TRIM(E10026&amp;""),'Référentiel Articles'!$A$2:$F$634,2,FALSE),""))</f>
      </c>
      <c r="D10026" s="83">
        <f>IF($E10026="","",IFERROR(VLOOKUP(TRIM(E10026&amp;""),'Référentiel Articles'!$A$2:$F$634,3,FALSE),""))</f>
      </c>
      <c r="E10026" s="81" t="str">
        <v/>
      </c>
      <c r="F10026" s="83">
        <f>IF($E10026="","",IFERROR(VLOOKUP(TRIM(E10026&amp;""),'Référentiel Articles'!$A$2:$F$634,4,FALSE),""))</f>
      </c>
      <c r="G10026" s="84">
        <f>IF($E10026="","",IFERROR(VLOOKUP(TRIM(E10026&amp;""),'Référentiel Articles'!$A$2:$F$634,5,FALSE),""))</f>
      </c>
      <c r="H10026" s="85" t="str">
        <v/>
      </c>
      <c r="I10026" s="84">
        <f>IF($E10026="","",IFERROR(VLOOKUP(TRIM(E10026&amp;""),'Référentiel Articles'!$A$2:$F$634,6,FALSE),""))</f>
      </c>
      <c r="J10026" s="90">
        <f>IF(OR($E10026="",$H10026=""),"",$H10026*$I10026)</f>
      </c>
      <c r="K10026" s="87" t="str">
        <v/>
      </c>
    </row>
    <row r="10027">
      <c r="A10027" s="74" t="str">
        <v/>
      </c>
      <c r="B10027" s="74" t="str">
        <v/>
      </c>
      <c r="C10027" s="75">
        <f>IF($E10027="","",IFERROR(VLOOKUP(TRIM(E10027&amp;""),'Référentiel Articles'!$A$2:$F$634,2,FALSE),""))</f>
      </c>
      <c r="D10027" s="75">
        <f>IF($E10027="","",IFERROR(VLOOKUP(TRIM(E10027&amp;""),'Référentiel Articles'!$A$2:$F$634,3,FALSE),""))</f>
      </c>
      <c r="E10027" s="74" t="str">
        <v/>
      </c>
      <c r="F10027" s="75">
        <f>IF($E10027="","",IFERROR(VLOOKUP(TRIM(E10027&amp;""),'Référentiel Articles'!$A$2:$F$634,4,FALSE),""))</f>
      </c>
      <c r="G10027" s="76">
        <f>IF($E10027="","",IFERROR(VLOOKUP(TRIM(E10027&amp;""),'Référentiel Articles'!$A$2:$F$634,5,FALSE),""))</f>
      </c>
      <c r="H10027" s="77" t="str">
        <v/>
      </c>
      <c r="I10027" s="76">
        <f>IF($E10027="","",IFERROR(VLOOKUP(TRIM(E10027&amp;""),'Référentiel Articles'!$A$2:$F$634,6,FALSE),""))</f>
      </c>
      <c r="J10027" s="78">
        <f>IF(OR($E10027="",$H10027=""),"",$H10027*$I10027)</f>
      </c>
      <c r="K10027" s="79" t="str">
        <v/>
      </c>
    </row>
    <row r="10028">
      <c r="A10028" s="81" t="str">
        <v/>
      </c>
      <c r="B10028" s="81" t="str">
        <v/>
      </c>
      <c r="C10028" s="83">
        <f>IF($E10028="","",IFERROR(VLOOKUP(TRIM(E10028&amp;""),'Référentiel Articles'!$A$2:$F$634,2,FALSE),""))</f>
      </c>
      <c r="D10028" s="83">
        <f>IF($E10028="","",IFERROR(VLOOKUP(TRIM(E10028&amp;""),'Référentiel Articles'!$A$2:$F$634,3,FALSE),""))</f>
      </c>
      <c r="E10028" s="81" t="str">
        <v/>
      </c>
      <c r="F10028" s="83">
        <f>IF($E10028="","",IFERROR(VLOOKUP(TRIM(E10028&amp;""),'Référentiel Articles'!$A$2:$F$634,4,FALSE),""))</f>
      </c>
      <c r="G10028" s="84">
        <f>IF($E10028="","",IFERROR(VLOOKUP(TRIM(E10028&amp;""),'Référentiel Articles'!$A$2:$F$634,5,FALSE),""))</f>
      </c>
      <c r="H10028" s="85" t="str">
        <v/>
      </c>
      <c r="I10028" s="84">
        <f>IF($E10028="","",IFERROR(VLOOKUP(TRIM(E10028&amp;""),'Référentiel Articles'!$A$2:$F$634,6,FALSE),""))</f>
      </c>
      <c r="J10028" s="90">
        <f>IF(OR($E10028="",$H10028=""),"",$H10028*$I10028)</f>
      </c>
      <c r="K10028" s="87" t="str">
        <v/>
      </c>
    </row>
    <row r="10029">
      <c r="A10029" s="74" t="str">
        <v/>
      </c>
      <c r="B10029" s="74" t="str">
        <v/>
      </c>
      <c r="C10029" s="75">
        <f>IF($E10029="","",IFERROR(VLOOKUP(TRIM(E10029&amp;""),'Référentiel Articles'!$A$2:$F$634,2,FALSE),""))</f>
      </c>
      <c r="D10029" s="75">
        <f>IF($E10029="","",IFERROR(VLOOKUP(TRIM(E10029&amp;""),'Référentiel Articles'!$A$2:$F$634,3,FALSE),""))</f>
      </c>
      <c r="E10029" s="74" t="str">
        <v/>
      </c>
      <c r="F10029" s="75">
        <f>IF($E10029="","",IFERROR(VLOOKUP(TRIM(E10029&amp;""),'Référentiel Articles'!$A$2:$F$634,4,FALSE),""))</f>
      </c>
      <c r="G10029" s="76">
        <f>IF($E10029="","",IFERROR(VLOOKUP(TRIM(E10029&amp;""),'Référentiel Articles'!$A$2:$F$634,5,FALSE),""))</f>
      </c>
      <c r="H10029" s="77" t="str">
        <v/>
      </c>
      <c r="I10029" s="76">
        <f>IF($E10029="","",IFERROR(VLOOKUP(TRIM(E10029&amp;""),'Référentiel Articles'!$A$2:$F$634,6,FALSE),""))</f>
      </c>
      <c r="J10029" s="78">
        <f>IF(OR($E10029="",$H10029=""),"",$H10029*$I10029)</f>
      </c>
      <c r="K10029" s="79" t="str">
        <v/>
      </c>
    </row>
    <row r="10030">
      <c r="A10030" s="81" t="str">
        <v/>
      </c>
      <c r="B10030" s="81" t="str">
        <v/>
      </c>
      <c r="C10030" s="83">
        <f>IF($E10030="","",IFERROR(VLOOKUP(TRIM(E10030&amp;""),'Référentiel Articles'!$A$2:$F$634,2,FALSE),""))</f>
      </c>
      <c r="D10030" s="83">
        <f>IF($E10030="","",IFERROR(VLOOKUP(TRIM(E10030&amp;""),'Référentiel Articles'!$A$2:$F$634,3,FALSE),""))</f>
      </c>
      <c r="E10030" s="81" t="str">
        <v/>
      </c>
      <c r="F10030" s="83">
        <f>IF($E10030="","",IFERROR(VLOOKUP(TRIM(E10030&amp;""),'Référentiel Articles'!$A$2:$F$634,4,FALSE),""))</f>
      </c>
      <c r="G10030" s="84">
        <f>IF($E10030="","",IFERROR(VLOOKUP(TRIM(E10030&amp;""),'Référentiel Articles'!$A$2:$F$634,5,FALSE),""))</f>
      </c>
      <c r="H10030" s="85" t="str">
        <v/>
      </c>
      <c r="I10030" s="84">
        <f>IF($E10030="","",IFERROR(VLOOKUP(TRIM(E10030&amp;""),'Référentiel Articles'!$A$2:$F$634,6,FALSE),""))</f>
      </c>
      <c r="J10030" s="90">
        <f>IF(OR($E10030="",$H10030=""),"",$H10030*$I10030)</f>
      </c>
      <c r="K10030" s="87" t="str">
        <v/>
      </c>
    </row>
    <row r="10031">
      <c r="A10031" s="74" t="str">
        <v/>
      </c>
      <c r="B10031" s="74" t="str">
        <v/>
      </c>
      <c r="C10031" s="75">
        <f>IF($E10031="","",IFERROR(VLOOKUP(TRIM(E10031&amp;""),'Référentiel Articles'!$A$2:$F$634,2,FALSE),""))</f>
      </c>
      <c r="D10031" s="75">
        <f>IF($E10031="","",IFERROR(VLOOKUP(TRIM(E10031&amp;""),'Référentiel Articles'!$A$2:$F$634,3,FALSE),""))</f>
      </c>
      <c r="E10031" s="74" t="str">
        <v/>
      </c>
      <c r="F10031" s="75">
        <f>IF($E10031="","",IFERROR(VLOOKUP(TRIM(E10031&amp;""),'Référentiel Articles'!$A$2:$F$634,4,FALSE),""))</f>
      </c>
      <c r="G10031" s="76">
        <f>IF($E10031="","",IFERROR(VLOOKUP(TRIM(E10031&amp;""),'Référentiel Articles'!$A$2:$F$634,5,FALSE),""))</f>
      </c>
      <c r="H10031" s="77" t="str">
        <v/>
      </c>
      <c r="I10031" s="76">
        <f>IF($E10031="","",IFERROR(VLOOKUP(TRIM(E10031&amp;""),'Référentiel Articles'!$A$2:$F$634,6,FALSE),""))</f>
      </c>
      <c r="J10031" s="78">
        <f>IF(OR($E10031="",$H10031=""),"",$H10031*$I10031)</f>
      </c>
      <c r="K10031" s="79" t="str">
        <v/>
      </c>
    </row>
    <row r="10032">
      <c r="A10032" s="81" t="str">
        <v/>
      </c>
      <c r="B10032" s="81" t="str">
        <v/>
      </c>
      <c r="C10032" s="83">
        <f>IF($E10032="","",IFERROR(VLOOKUP(TRIM(E10032&amp;""),'Référentiel Articles'!$A$2:$F$634,2,FALSE),""))</f>
      </c>
      <c r="D10032" s="83">
        <f>IF($E10032="","",IFERROR(VLOOKUP(TRIM(E10032&amp;""),'Référentiel Articles'!$A$2:$F$634,3,FALSE),""))</f>
      </c>
      <c r="E10032" s="81" t="str">
        <v/>
      </c>
      <c r="F10032" s="83">
        <f>IF($E10032="","",IFERROR(VLOOKUP(TRIM(E10032&amp;""),'Référentiel Articles'!$A$2:$F$634,4,FALSE),""))</f>
      </c>
      <c r="G10032" s="84">
        <f>IF($E10032="","",IFERROR(VLOOKUP(TRIM(E10032&amp;""),'Référentiel Articles'!$A$2:$F$634,5,FALSE),""))</f>
      </c>
      <c r="H10032" s="85" t="str">
        <v/>
      </c>
      <c r="I10032" s="84">
        <f>IF($E10032="","",IFERROR(VLOOKUP(TRIM(E10032&amp;""),'Référentiel Articles'!$A$2:$F$634,6,FALSE),""))</f>
      </c>
      <c r="J10032" s="90">
        <f>IF(OR($E10032="",$H10032=""),"",$H10032*$I10032)</f>
      </c>
      <c r="K10032" s="87" t="str">
        <v/>
      </c>
    </row>
    <row r="10033">
      <c r="A10033" s="74" t="str">
        <v/>
      </c>
      <c r="B10033" s="74" t="str">
        <v/>
      </c>
      <c r="C10033" s="75">
        <f>IF($E10033="","",IFERROR(VLOOKUP(TRIM(E10033&amp;""),'Référentiel Articles'!$A$2:$F$634,2,FALSE),""))</f>
      </c>
      <c r="D10033" s="75">
        <f>IF($E10033="","",IFERROR(VLOOKUP(TRIM(E10033&amp;""),'Référentiel Articles'!$A$2:$F$634,3,FALSE),""))</f>
      </c>
      <c r="E10033" s="74" t="str">
        <v/>
      </c>
      <c r="F10033" s="75">
        <f>IF($E10033="","",IFERROR(VLOOKUP(TRIM(E10033&amp;""),'Référentiel Articles'!$A$2:$F$634,4,FALSE),""))</f>
      </c>
      <c r="G10033" s="76">
        <f>IF($E10033="","",IFERROR(VLOOKUP(TRIM(E10033&amp;""),'Référentiel Articles'!$A$2:$F$634,5,FALSE),""))</f>
      </c>
      <c r="H10033" s="77" t="str">
        <v/>
      </c>
      <c r="I10033" s="76">
        <f>IF($E10033="","",IFERROR(VLOOKUP(TRIM(E10033&amp;""),'Référentiel Articles'!$A$2:$F$634,6,FALSE),""))</f>
      </c>
      <c r="J10033" s="78">
        <f>IF(OR($E10033="",$H10033=""),"",$H10033*$I10033)</f>
      </c>
      <c r="K10033" s="79" t="str">
        <v/>
      </c>
    </row>
    <row r="10034">
      <c r="A10034" s="81" t="str">
        <v/>
      </c>
      <c r="B10034" s="81" t="str">
        <v/>
      </c>
      <c r="C10034" s="83">
        <f>IF($E10034="","",IFERROR(VLOOKUP(TRIM(E10034&amp;""),'Référentiel Articles'!$A$2:$F$634,2,FALSE),""))</f>
      </c>
      <c r="D10034" s="83">
        <f>IF($E10034="","",IFERROR(VLOOKUP(TRIM(E10034&amp;""),'Référentiel Articles'!$A$2:$F$634,3,FALSE),""))</f>
      </c>
      <c r="E10034" s="81" t="str">
        <v/>
      </c>
      <c r="F10034" s="83">
        <f>IF($E10034="","",IFERROR(VLOOKUP(TRIM(E10034&amp;""),'Référentiel Articles'!$A$2:$F$634,4,FALSE),""))</f>
      </c>
      <c r="G10034" s="84">
        <f>IF($E10034="","",IFERROR(VLOOKUP(TRIM(E10034&amp;""),'Référentiel Articles'!$A$2:$F$634,5,FALSE),""))</f>
      </c>
      <c r="H10034" s="85" t="str">
        <v/>
      </c>
      <c r="I10034" s="84">
        <f>IF($E10034="","",IFERROR(VLOOKUP(TRIM(E10034&amp;""),'Référentiel Articles'!$A$2:$F$634,6,FALSE),""))</f>
      </c>
      <c r="J10034" s="90">
        <f>IF(OR($E10034="",$H10034=""),"",$H10034*$I10034)</f>
      </c>
      <c r="K10034" s="87" t="str">
        <v/>
      </c>
    </row>
    <row r="10035">
      <c r="A10035" s="74" t="str">
        <v/>
      </c>
      <c r="B10035" s="74" t="str">
        <v/>
      </c>
      <c r="C10035" s="75">
        <f>IF($E10035="","",IFERROR(VLOOKUP(TRIM(E10035&amp;""),'Référentiel Articles'!$A$2:$F$634,2,FALSE),""))</f>
      </c>
      <c r="D10035" s="75">
        <f>IF($E10035="","",IFERROR(VLOOKUP(TRIM(E10035&amp;""),'Référentiel Articles'!$A$2:$F$634,3,FALSE),""))</f>
      </c>
      <c r="E10035" s="74" t="str">
        <v/>
      </c>
      <c r="F10035" s="75">
        <f>IF($E10035="","",IFERROR(VLOOKUP(TRIM(E10035&amp;""),'Référentiel Articles'!$A$2:$F$634,4,FALSE),""))</f>
      </c>
      <c r="G10035" s="76">
        <f>IF($E10035="","",IFERROR(VLOOKUP(TRIM(E10035&amp;""),'Référentiel Articles'!$A$2:$F$634,5,FALSE),""))</f>
      </c>
      <c r="H10035" s="77" t="str">
        <v/>
      </c>
      <c r="I10035" s="76">
        <f>IF($E10035="","",IFERROR(VLOOKUP(TRIM(E10035&amp;""),'Référentiel Articles'!$A$2:$F$634,6,FALSE),""))</f>
      </c>
      <c r="J10035" s="78">
        <f>IF(OR($E10035="",$H10035=""),"",$H10035*$I10035)</f>
      </c>
      <c r="K10035" s="79" t="str">
        <v/>
      </c>
    </row>
    <row r="10036">
      <c r="A10036" s="81" t="str">
        <v/>
      </c>
      <c r="B10036" s="81" t="str">
        <v/>
      </c>
      <c r="C10036" s="83">
        <f>IF($E10036="","",IFERROR(VLOOKUP(TRIM(E10036&amp;""),'Référentiel Articles'!$A$2:$F$634,2,FALSE),""))</f>
      </c>
      <c r="D10036" s="83">
        <f>IF($E10036="","",IFERROR(VLOOKUP(TRIM(E10036&amp;""),'Référentiel Articles'!$A$2:$F$634,3,FALSE),""))</f>
      </c>
      <c r="E10036" s="81" t="str">
        <v/>
      </c>
      <c r="F10036" s="83">
        <f>IF($E10036="","",IFERROR(VLOOKUP(TRIM(E10036&amp;""),'Référentiel Articles'!$A$2:$F$634,4,FALSE),""))</f>
      </c>
      <c r="G10036" s="84">
        <f>IF($E10036="","",IFERROR(VLOOKUP(TRIM(E10036&amp;""),'Référentiel Articles'!$A$2:$F$634,5,FALSE),""))</f>
      </c>
      <c r="H10036" s="85" t="str">
        <v/>
      </c>
      <c r="I10036" s="84">
        <f>IF($E10036="","",IFERROR(VLOOKUP(TRIM(E10036&amp;""),'Référentiel Articles'!$A$2:$F$634,6,FALSE),""))</f>
      </c>
      <c r="J10036" s="90">
        <f>IF(OR($E10036="",$H10036=""),"",$H10036*$I10036)</f>
      </c>
      <c r="K10036" s="87" t="str">
        <v/>
      </c>
    </row>
    <row r="10037">
      <c r="A10037" s="74" t="str">
        <v/>
      </c>
      <c r="B10037" s="74" t="str">
        <v/>
      </c>
      <c r="C10037" s="75">
        <f>IF($E10037="","",IFERROR(VLOOKUP(TRIM(E10037&amp;""),'Référentiel Articles'!$A$2:$F$634,2,FALSE),""))</f>
      </c>
      <c r="D10037" s="75">
        <f>IF($E10037="","",IFERROR(VLOOKUP(TRIM(E10037&amp;""),'Référentiel Articles'!$A$2:$F$634,3,FALSE),""))</f>
      </c>
      <c r="E10037" s="74" t="str">
        <v/>
      </c>
      <c r="F10037" s="75">
        <f>IF($E10037="","",IFERROR(VLOOKUP(TRIM(E10037&amp;""),'Référentiel Articles'!$A$2:$F$634,4,FALSE),""))</f>
      </c>
      <c r="G10037" s="76">
        <f>IF($E10037="","",IFERROR(VLOOKUP(TRIM(E10037&amp;""),'Référentiel Articles'!$A$2:$F$634,5,FALSE),""))</f>
      </c>
      <c r="H10037" s="77" t="str">
        <v/>
      </c>
      <c r="I10037" s="76">
        <f>IF($E10037="","",IFERROR(VLOOKUP(TRIM(E10037&amp;""),'Référentiel Articles'!$A$2:$F$634,6,FALSE),""))</f>
      </c>
      <c r="J10037" s="78">
        <f>IF(OR($E10037="",$H10037=""),"",$H10037*$I10037)</f>
      </c>
      <c r="K10037" s="79" t="str">
        <v/>
      </c>
    </row>
    <row r="10038">
      <c r="A10038" s="81" t="str">
        <v/>
      </c>
      <c r="B10038" s="81" t="str">
        <v/>
      </c>
      <c r="C10038" s="83">
        <f>IF($E10038="","",IFERROR(VLOOKUP(TRIM(E10038&amp;""),'Référentiel Articles'!$A$2:$F$634,2,FALSE),""))</f>
      </c>
      <c r="D10038" s="83">
        <f>IF($E10038="","",IFERROR(VLOOKUP(TRIM(E10038&amp;""),'Référentiel Articles'!$A$2:$F$634,3,FALSE),""))</f>
      </c>
      <c r="E10038" s="81" t="str">
        <v/>
      </c>
      <c r="F10038" s="83">
        <f>IF($E10038="","",IFERROR(VLOOKUP(TRIM(E10038&amp;""),'Référentiel Articles'!$A$2:$F$634,4,FALSE),""))</f>
      </c>
      <c r="G10038" s="84">
        <f>IF($E10038="","",IFERROR(VLOOKUP(TRIM(E10038&amp;""),'Référentiel Articles'!$A$2:$F$634,5,FALSE),""))</f>
      </c>
      <c r="H10038" s="85" t="str">
        <v/>
      </c>
      <c r="I10038" s="84">
        <f>IF($E10038="","",IFERROR(VLOOKUP(TRIM(E10038&amp;""),'Référentiel Articles'!$A$2:$F$634,6,FALSE),""))</f>
      </c>
      <c r="J10038" s="90">
        <f>IF(OR($E10038="",$H10038=""),"",$H10038*$I10038)</f>
      </c>
      <c r="K10038" s="87" t="str">
        <v/>
      </c>
    </row>
    <row r="10039">
      <c r="A10039" s="74" t="str">
        <v/>
      </c>
      <c r="B10039" s="74" t="str">
        <v/>
      </c>
      <c r="C10039" s="75">
        <f>IF($E10039="","",IFERROR(VLOOKUP(TRIM(E10039&amp;""),'Référentiel Articles'!$A$2:$F$634,2,FALSE),""))</f>
      </c>
      <c r="D10039" s="75">
        <f>IF($E10039="","",IFERROR(VLOOKUP(TRIM(E10039&amp;""),'Référentiel Articles'!$A$2:$F$634,3,FALSE),""))</f>
      </c>
      <c r="E10039" s="74" t="str">
        <v/>
      </c>
      <c r="F10039" s="75">
        <f>IF($E10039="","",IFERROR(VLOOKUP(TRIM(E10039&amp;""),'Référentiel Articles'!$A$2:$F$634,4,FALSE),""))</f>
      </c>
      <c r="G10039" s="76">
        <f>IF($E10039="","",IFERROR(VLOOKUP(TRIM(E10039&amp;""),'Référentiel Articles'!$A$2:$F$634,5,FALSE),""))</f>
      </c>
      <c r="H10039" s="77" t="str">
        <v/>
      </c>
      <c r="I10039" s="76">
        <f>IF($E10039="","",IFERROR(VLOOKUP(TRIM(E10039&amp;""),'Référentiel Articles'!$A$2:$F$634,6,FALSE),""))</f>
      </c>
      <c r="J10039" s="78">
        <f>IF(OR($E10039="",$H10039=""),"",$H10039*$I10039)</f>
      </c>
      <c r="K10039" s="79" t="str">
        <v/>
      </c>
    </row>
    <row r="10040">
      <c r="A10040" s="81" t="str">
        <v/>
      </c>
      <c r="B10040" s="81" t="str">
        <v/>
      </c>
      <c r="C10040" s="83">
        <f>IF($E10040="","",IFERROR(VLOOKUP(TRIM(E10040&amp;""),'Référentiel Articles'!$A$2:$F$634,2,FALSE),""))</f>
      </c>
      <c r="D10040" s="83">
        <f>IF($E10040="","",IFERROR(VLOOKUP(TRIM(E10040&amp;""),'Référentiel Articles'!$A$2:$F$634,3,FALSE),""))</f>
      </c>
      <c r="E10040" s="81" t="str">
        <v/>
      </c>
      <c r="F10040" s="83">
        <f>IF($E10040="","",IFERROR(VLOOKUP(TRIM(E10040&amp;""),'Référentiel Articles'!$A$2:$F$634,4,FALSE),""))</f>
      </c>
      <c r="G10040" s="84">
        <f>IF($E10040="","",IFERROR(VLOOKUP(TRIM(E10040&amp;""),'Référentiel Articles'!$A$2:$F$634,5,FALSE),""))</f>
      </c>
      <c r="H10040" s="85" t="str">
        <v/>
      </c>
      <c r="I10040" s="84">
        <f>IF($E10040="","",IFERROR(VLOOKUP(TRIM(E10040&amp;""),'Référentiel Articles'!$A$2:$F$634,6,FALSE),""))</f>
      </c>
      <c r="J10040" s="90">
        <f>IF(OR($E10040="",$H10040=""),"",$H10040*$I10040)</f>
      </c>
      <c r="K10040" s="87" t="str">
        <v/>
      </c>
    </row>
    <row r="10041">
      <c r="A10041" s="74" t="str">
        <v/>
      </c>
      <c r="B10041" s="74" t="str">
        <v/>
      </c>
      <c r="C10041" s="75">
        <f>IF($E10041="","",IFERROR(VLOOKUP(TRIM(E10041&amp;""),'Référentiel Articles'!$A$2:$F$634,2,FALSE),""))</f>
      </c>
      <c r="D10041" s="75">
        <f>IF($E10041="","",IFERROR(VLOOKUP(TRIM(E10041&amp;""),'Référentiel Articles'!$A$2:$F$634,3,FALSE),""))</f>
      </c>
      <c r="E10041" s="74" t="str">
        <v/>
      </c>
      <c r="F10041" s="75">
        <f>IF($E10041="","",IFERROR(VLOOKUP(TRIM(E10041&amp;""),'Référentiel Articles'!$A$2:$F$634,4,FALSE),""))</f>
      </c>
      <c r="G10041" s="76">
        <f>IF($E10041="","",IFERROR(VLOOKUP(TRIM(E10041&amp;""),'Référentiel Articles'!$A$2:$F$634,5,FALSE),""))</f>
      </c>
      <c r="H10041" s="77" t="str">
        <v/>
      </c>
      <c r="I10041" s="76">
        <f>IF($E10041="","",IFERROR(VLOOKUP(TRIM(E10041&amp;""),'Référentiel Articles'!$A$2:$F$634,6,FALSE),""))</f>
      </c>
      <c r="J10041" s="78">
        <f>IF(OR($E10041="",$H10041=""),"",$H10041*$I10041)</f>
      </c>
      <c r="K10041" s="79" t="str">
        <v/>
      </c>
    </row>
    <row r="10042">
      <c r="A10042" s="81" t="str">
        <v/>
      </c>
      <c r="B10042" s="81" t="str">
        <v/>
      </c>
      <c r="C10042" s="83">
        <f>IF($E10042="","",IFERROR(VLOOKUP(TRIM(E10042&amp;""),'Référentiel Articles'!$A$2:$F$634,2,FALSE),""))</f>
      </c>
      <c r="D10042" s="83">
        <f>IF($E10042="","",IFERROR(VLOOKUP(TRIM(E10042&amp;""),'Référentiel Articles'!$A$2:$F$634,3,FALSE),""))</f>
      </c>
      <c r="E10042" s="81" t="str">
        <v/>
      </c>
      <c r="F10042" s="83">
        <f>IF($E10042="","",IFERROR(VLOOKUP(TRIM(E10042&amp;""),'Référentiel Articles'!$A$2:$F$634,4,FALSE),""))</f>
      </c>
      <c r="G10042" s="84">
        <f>IF($E10042="","",IFERROR(VLOOKUP(TRIM(E10042&amp;""),'Référentiel Articles'!$A$2:$F$634,5,FALSE),""))</f>
      </c>
      <c r="H10042" s="85" t="str">
        <v/>
      </c>
      <c r="I10042" s="84">
        <f>IF($E10042="","",IFERROR(VLOOKUP(TRIM(E10042&amp;""),'Référentiel Articles'!$A$2:$F$634,6,FALSE),""))</f>
      </c>
      <c r="J10042" s="90">
        <f>IF(OR($E10042="",$H10042=""),"",$H10042*$I10042)</f>
      </c>
      <c r="K10042" s="87" t="str">
        <v/>
      </c>
    </row>
    <row r="10043">
      <c r="A10043" s="74" t="str">
        <v/>
      </c>
      <c r="B10043" s="74" t="str">
        <v/>
      </c>
      <c r="C10043" s="75">
        <f>IF($E10043="","",IFERROR(VLOOKUP(TRIM(E10043&amp;""),'Référentiel Articles'!$A$2:$F$634,2,FALSE),""))</f>
      </c>
      <c r="D10043" s="75">
        <f>IF($E10043="","",IFERROR(VLOOKUP(TRIM(E10043&amp;""),'Référentiel Articles'!$A$2:$F$634,3,FALSE),""))</f>
      </c>
      <c r="E10043" s="74" t="str">
        <v/>
      </c>
      <c r="F10043" s="75">
        <f>IF($E10043="","",IFERROR(VLOOKUP(TRIM(E10043&amp;""),'Référentiel Articles'!$A$2:$F$634,4,FALSE),""))</f>
      </c>
      <c r="G10043" s="76">
        <f>IF($E10043="","",IFERROR(VLOOKUP(TRIM(E10043&amp;""),'Référentiel Articles'!$A$2:$F$634,5,FALSE),""))</f>
      </c>
      <c r="H10043" s="77" t="str">
        <v/>
      </c>
      <c r="I10043" s="76">
        <f>IF($E10043="","",IFERROR(VLOOKUP(TRIM(E10043&amp;""),'Référentiel Articles'!$A$2:$F$634,6,FALSE),""))</f>
      </c>
      <c r="J10043" s="78">
        <f>IF(OR($E10043="",$H10043=""),"",$H10043*$I10043)</f>
      </c>
      <c r="K10043" s="79" t="str">
        <v/>
      </c>
    </row>
    <row r="10044">
      <c r="A10044" s="81" t="str">
        <v/>
      </c>
      <c r="B10044" s="81" t="str">
        <v/>
      </c>
      <c r="C10044" s="83">
        <f>IF($E10044="","",IFERROR(VLOOKUP(TRIM(E10044&amp;""),'Référentiel Articles'!$A$2:$F$634,2,FALSE),""))</f>
      </c>
      <c r="D10044" s="83">
        <f>IF($E10044="","",IFERROR(VLOOKUP(TRIM(E10044&amp;""),'Référentiel Articles'!$A$2:$F$634,3,FALSE),""))</f>
      </c>
      <c r="E10044" s="81" t="str">
        <v/>
      </c>
      <c r="F10044" s="83">
        <f>IF($E10044="","",IFERROR(VLOOKUP(TRIM(E10044&amp;""),'Référentiel Articles'!$A$2:$F$634,4,FALSE),""))</f>
      </c>
      <c r="G10044" s="84">
        <f>IF($E10044="","",IFERROR(VLOOKUP(TRIM(E10044&amp;""),'Référentiel Articles'!$A$2:$F$634,5,FALSE),""))</f>
      </c>
      <c r="H10044" s="85" t="str">
        <v/>
      </c>
      <c r="I10044" s="84">
        <f>IF($E10044="","",IFERROR(VLOOKUP(TRIM(E10044&amp;""),'Référentiel Articles'!$A$2:$F$634,6,FALSE),""))</f>
      </c>
      <c r="J10044" s="90">
        <f>IF(OR($E10044="",$H10044=""),"",$H10044*$I10044)</f>
      </c>
      <c r="K10044" s="87" t="str">
        <v/>
      </c>
    </row>
    <row r="10045">
      <c r="A10045" s="74" t="str">
        <v/>
      </c>
      <c r="B10045" s="74" t="str">
        <v/>
      </c>
      <c r="C10045" s="75">
        <f>IF($E10045="","",IFERROR(VLOOKUP(TRIM(E10045&amp;""),'Référentiel Articles'!$A$2:$F$634,2,FALSE),""))</f>
      </c>
      <c r="D10045" s="75">
        <f>IF($E10045="","",IFERROR(VLOOKUP(TRIM(E10045&amp;""),'Référentiel Articles'!$A$2:$F$634,3,FALSE),""))</f>
      </c>
      <c r="E10045" s="74" t="str">
        <v/>
      </c>
      <c r="F10045" s="75">
        <f>IF($E10045="","",IFERROR(VLOOKUP(TRIM(E10045&amp;""),'Référentiel Articles'!$A$2:$F$634,4,FALSE),""))</f>
      </c>
      <c r="G10045" s="76">
        <f>IF($E10045="","",IFERROR(VLOOKUP(TRIM(E10045&amp;""),'Référentiel Articles'!$A$2:$F$634,5,FALSE),""))</f>
      </c>
      <c r="H10045" s="77" t="str">
        <v/>
      </c>
      <c r="I10045" s="76">
        <f>IF($E10045="","",IFERROR(VLOOKUP(TRIM(E10045&amp;""),'Référentiel Articles'!$A$2:$F$634,6,FALSE),""))</f>
      </c>
      <c r="J10045" s="78">
        <f>IF(OR($E10045="",$H10045=""),"",$H10045*$I10045)</f>
      </c>
      <c r="K10045" s="79" t="str">
        <v/>
      </c>
    </row>
    <row r="10046">
      <c r="A10046" s="81" t="str">
        <v/>
      </c>
      <c r="B10046" s="81" t="str">
        <v/>
      </c>
      <c r="C10046" s="83">
        <f>IF($E10046="","",IFERROR(VLOOKUP(TRIM(E10046&amp;""),'Référentiel Articles'!$A$2:$F$634,2,FALSE),""))</f>
      </c>
      <c r="D10046" s="83">
        <f>IF($E10046="","",IFERROR(VLOOKUP(TRIM(E10046&amp;""),'Référentiel Articles'!$A$2:$F$634,3,FALSE),""))</f>
      </c>
      <c r="E10046" s="81" t="str">
        <v/>
      </c>
      <c r="F10046" s="83">
        <f>IF($E10046="","",IFERROR(VLOOKUP(TRIM(E10046&amp;""),'Référentiel Articles'!$A$2:$F$634,4,FALSE),""))</f>
      </c>
      <c r="G10046" s="84">
        <f>IF($E10046="","",IFERROR(VLOOKUP(TRIM(E10046&amp;""),'Référentiel Articles'!$A$2:$F$634,5,FALSE),""))</f>
      </c>
      <c r="H10046" s="85" t="str">
        <v/>
      </c>
      <c r="I10046" s="84">
        <f>IF($E10046="","",IFERROR(VLOOKUP(TRIM(E10046&amp;""),'Référentiel Articles'!$A$2:$F$634,6,FALSE),""))</f>
      </c>
      <c r="J10046" s="90">
        <f>IF(OR($E10046="",$H10046=""),"",$H10046*$I10046)</f>
      </c>
      <c r="K10046" s="87" t="str">
        <v/>
      </c>
    </row>
    <row r="10047">
      <c r="A10047" s="74" t="str">
        <v/>
      </c>
      <c r="B10047" s="74" t="str">
        <v/>
      </c>
      <c r="C10047" s="75">
        <f>IF($E10047="","",IFERROR(VLOOKUP(TRIM(E10047&amp;""),'Référentiel Articles'!$A$2:$F$634,2,FALSE),""))</f>
      </c>
      <c r="D10047" s="75">
        <f>IF($E10047="","",IFERROR(VLOOKUP(TRIM(E10047&amp;""),'Référentiel Articles'!$A$2:$F$634,3,FALSE),""))</f>
      </c>
      <c r="E10047" s="74" t="str">
        <v/>
      </c>
      <c r="F10047" s="75">
        <f>IF($E10047="","",IFERROR(VLOOKUP(TRIM(E10047&amp;""),'Référentiel Articles'!$A$2:$F$634,4,FALSE),""))</f>
      </c>
      <c r="G10047" s="76">
        <f>IF($E10047="","",IFERROR(VLOOKUP(TRIM(E10047&amp;""),'Référentiel Articles'!$A$2:$F$634,5,FALSE),""))</f>
      </c>
      <c r="H10047" s="77" t="str">
        <v/>
      </c>
      <c r="I10047" s="76">
        <f>IF($E10047="","",IFERROR(VLOOKUP(TRIM(E10047&amp;""),'Référentiel Articles'!$A$2:$F$634,6,FALSE),""))</f>
      </c>
      <c r="J10047" s="78">
        <f>IF(OR($E10047="",$H10047=""),"",$H10047*$I10047)</f>
      </c>
      <c r="K10047" s="79" t="str">
        <v/>
      </c>
    </row>
    <row r="10048">
      <c r="A10048" s="81" t="str">
        <v/>
      </c>
      <c r="B10048" s="81" t="str">
        <v/>
      </c>
      <c r="C10048" s="83">
        <f>IF($E10048="","",IFERROR(VLOOKUP(TRIM(E10048&amp;""),'Référentiel Articles'!$A$2:$F$634,2,FALSE),""))</f>
      </c>
      <c r="D10048" s="83">
        <f>IF($E10048="","",IFERROR(VLOOKUP(TRIM(E10048&amp;""),'Référentiel Articles'!$A$2:$F$634,3,FALSE),""))</f>
      </c>
      <c r="E10048" s="81" t="str">
        <v/>
      </c>
      <c r="F10048" s="83">
        <f>IF($E10048="","",IFERROR(VLOOKUP(TRIM(E10048&amp;""),'Référentiel Articles'!$A$2:$F$634,4,FALSE),""))</f>
      </c>
      <c r="G10048" s="84">
        <f>IF($E10048="","",IFERROR(VLOOKUP(TRIM(E10048&amp;""),'Référentiel Articles'!$A$2:$F$634,5,FALSE),""))</f>
      </c>
      <c r="H10048" s="85" t="str">
        <v/>
      </c>
      <c r="I10048" s="84">
        <f>IF($E10048="","",IFERROR(VLOOKUP(TRIM(E10048&amp;""),'Référentiel Articles'!$A$2:$F$634,6,FALSE),""))</f>
      </c>
      <c r="J10048" s="90">
        <f>IF(OR($E10048="",$H10048=""),"",$H10048*$I10048)</f>
      </c>
      <c r="K10048" s="87" t="str">
        <v/>
      </c>
    </row>
    <row r="10049">
      <c r="A10049" s="74" t="str">
        <v/>
      </c>
      <c r="B10049" s="74" t="str">
        <v/>
      </c>
      <c r="C10049" s="75">
        <f>IF($E10049="","",IFERROR(VLOOKUP(TRIM(E10049&amp;""),'Référentiel Articles'!$A$2:$F$634,2,FALSE),""))</f>
      </c>
      <c r="D10049" s="75">
        <f>IF($E10049="","",IFERROR(VLOOKUP(TRIM(E10049&amp;""),'Référentiel Articles'!$A$2:$F$634,3,FALSE),""))</f>
      </c>
      <c r="E10049" s="74" t="str">
        <v/>
      </c>
      <c r="F10049" s="75">
        <f>IF($E10049="","",IFERROR(VLOOKUP(TRIM(E10049&amp;""),'Référentiel Articles'!$A$2:$F$634,4,FALSE),""))</f>
      </c>
      <c r="G10049" s="76">
        <f>IF($E10049="","",IFERROR(VLOOKUP(TRIM(E10049&amp;""),'Référentiel Articles'!$A$2:$F$634,5,FALSE),""))</f>
      </c>
      <c r="H10049" s="77" t="str">
        <v/>
      </c>
      <c r="I10049" s="76">
        <f>IF($E10049="","",IFERROR(VLOOKUP(TRIM(E10049&amp;""),'Référentiel Articles'!$A$2:$F$634,6,FALSE),""))</f>
      </c>
      <c r="J10049" s="78">
        <f>IF(OR($E10049="",$H10049=""),"",$H10049*$I10049)</f>
      </c>
      <c r="K10049" s="79" t="str">
        <v/>
      </c>
    </row>
    <row r="10050">
      <c r="A10050" s="81" t="str">
        <v/>
      </c>
      <c r="B10050" s="81" t="str">
        <v/>
      </c>
      <c r="C10050" s="83">
        <f>IF($E10050="","",IFERROR(VLOOKUP(TRIM(E10050&amp;""),'Référentiel Articles'!$A$2:$F$634,2,FALSE),""))</f>
      </c>
      <c r="D10050" s="83">
        <f>IF($E10050="","",IFERROR(VLOOKUP(TRIM(E10050&amp;""),'Référentiel Articles'!$A$2:$F$634,3,FALSE),""))</f>
      </c>
      <c r="E10050" s="81" t="str">
        <v/>
      </c>
      <c r="F10050" s="83">
        <f>IF($E10050="","",IFERROR(VLOOKUP(TRIM(E10050&amp;""),'Référentiel Articles'!$A$2:$F$634,4,FALSE),""))</f>
      </c>
      <c r="G10050" s="84">
        <f>IF($E10050="","",IFERROR(VLOOKUP(TRIM(E10050&amp;""),'Référentiel Articles'!$A$2:$F$634,5,FALSE),""))</f>
      </c>
      <c r="H10050" s="85" t="str">
        <v/>
      </c>
      <c r="I10050" s="84">
        <f>IF($E10050="","",IFERROR(VLOOKUP(TRIM(E10050&amp;""),'Référentiel Articles'!$A$2:$F$634,6,FALSE),""))</f>
      </c>
      <c r="J10050" s="90">
        <f>IF(OR($E10050="",$H10050=""),"",$H10050*$I10050)</f>
      </c>
      <c r="K10050" s="87" t="str">
        <v/>
      </c>
    </row>
    <row r="10051">
      <c r="A10051" s="74" t="str">
        <v/>
      </c>
      <c r="B10051" s="74" t="str">
        <v/>
      </c>
      <c r="C10051" s="75">
        <f>IF($E10051="","",IFERROR(VLOOKUP(TRIM(E10051&amp;""),'Référentiel Articles'!$A$2:$F$634,2,FALSE),""))</f>
      </c>
      <c r="D10051" s="75">
        <f>IF($E10051="","",IFERROR(VLOOKUP(TRIM(E10051&amp;""),'Référentiel Articles'!$A$2:$F$634,3,FALSE),""))</f>
      </c>
      <c r="E10051" s="74" t="str">
        <v/>
      </c>
      <c r="F10051" s="75">
        <f>IF($E10051="","",IFERROR(VLOOKUP(TRIM(E10051&amp;""),'Référentiel Articles'!$A$2:$F$634,4,FALSE),""))</f>
      </c>
      <c r="G10051" s="76">
        <f>IF($E10051="","",IFERROR(VLOOKUP(TRIM(E10051&amp;""),'Référentiel Articles'!$A$2:$F$634,5,FALSE),""))</f>
      </c>
      <c r="H10051" s="77" t="str">
        <v/>
      </c>
      <c r="I10051" s="76">
        <f>IF($E10051="","",IFERROR(VLOOKUP(TRIM(E10051&amp;""),'Référentiel Articles'!$A$2:$F$634,6,FALSE),""))</f>
      </c>
      <c r="J10051" s="78">
        <f>IF(OR($E10051="",$H10051=""),"",$H10051*$I10051)</f>
      </c>
      <c r="K10051" s="79" t="str">
        <v/>
      </c>
    </row>
    <row r="10052">
      <c r="A10052" s="81" t="str">
        <v/>
      </c>
      <c r="B10052" s="81" t="str">
        <v/>
      </c>
      <c r="C10052" s="83">
        <f>IF($E10052="","",IFERROR(VLOOKUP(TRIM(E10052&amp;""),'Référentiel Articles'!$A$2:$F$634,2,FALSE),""))</f>
      </c>
      <c r="D10052" s="83">
        <f>IF($E10052="","",IFERROR(VLOOKUP(TRIM(E10052&amp;""),'Référentiel Articles'!$A$2:$F$634,3,FALSE),""))</f>
      </c>
      <c r="E10052" s="81" t="str">
        <v/>
      </c>
      <c r="F10052" s="83">
        <f>IF($E10052="","",IFERROR(VLOOKUP(TRIM(E10052&amp;""),'Référentiel Articles'!$A$2:$F$634,4,FALSE),""))</f>
      </c>
      <c r="G10052" s="84">
        <f>IF($E10052="","",IFERROR(VLOOKUP(TRIM(E10052&amp;""),'Référentiel Articles'!$A$2:$F$634,5,FALSE),""))</f>
      </c>
      <c r="H10052" s="85" t="str">
        <v/>
      </c>
      <c r="I10052" s="84">
        <f>IF($E10052="","",IFERROR(VLOOKUP(TRIM(E10052&amp;""),'Référentiel Articles'!$A$2:$F$634,6,FALSE),""))</f>
      </c>
      <c r="J10052" s="90">
        <f>IF(OR($E10052="",$H10052=""),"",$H10052*$I10052)</f>
      </c>
      <c r="K10052" s="87" t="str">
        <v/>
      </c>
    </row>
    <row r="10053">
      <c r="A10053" s="74" t="str">
        <v/>
      </c>
      <c r="B10053" s="74" t="str">
        <v/>
      </c>
      <c r="C10053" s="75">
        <f>IF($E10053="","",IFERROR(VLOOKUP(TRIM(E10053&amp;""),'Référentiel Articles'!$A$2:$F$634,2,FALSE),""))</f>
      </c>
      <c r="D10053" s="75">
        <f>IF($E10053="","",IFERROR(VLOOKUP(TRIM(E10053&amp;""),'Référentiel Articles'!$A$2:$F$634,3,FALSE),""))</f>
      </c>
      <c r="E10053" s="74" t="str">
        <v/>
      </c>
      <c r="F10053" s="75">
        <f>IF($E10053="","",IFERROR(VLOOKUP(TRIM(E10053&amp;""),'Référentiel Articles'!$A$2:$F$634,4,FALSE),""))</f>
      </c>
      <c r="G10053" s="76">
        <f>IF($E10053="","",IFERROR(VLOOKUP(TRIM(E10053&amp;""),'Référentiel Articles'!$A$2:$F$634,5,FALSE),""))</f>
      </c>
      <c r="H10053" s="77" t="str">
        <v/>
      </c>
      <c r="I10053" s="76">
        <f>IF($E10053="","",IFERROR(VLOOKUP(TRIM(E10053&amp;""),'Référentiel Articles'!$A$2:$F$634,6,FALSE),""))</f>
      </c>
      <c r="J10053" s="78">
        <f>IF(OR($E10053="",$H10053=""),"",$H10053*$I10053)</f>
      </c>
      <c r="K10053" s="79" t="str">
        <v/>
      </c>
    </row>
    <row r="10054">
      <c r="A10054" s="81" t="str">
        <v/>
      </c>
      <c r="B10054" s="81" t="str">
        <v/>
      </c>
      <c r="C10054" s="83">
        <f>IF($E10054="","",IFERROR(VLOOKUP(TRIM(E10054&amp;""),'Référentiel Articles'!$A$2:$F$634,2,FALSE),""))</f>
      </c>
      <c r="D10054" s="83">
        <f>IF($E10054="","",IFERROR(VLOOKUP(TRIM(E10054&amp;""),'Référentiel Articles'!$A$2:$F$634,3,FALSE),""))</f>
      </c>
      <c r="E10054" s="81" t="str">
        <v/>
      </c>
      <c r="F10054" s="83">
        <f>IF($E10054="","",IFERROR(VLOOKUP(TRIM(E10054&amp;""),'Référentiel Articles'!$A$2:$F$634,4,FALSE),""))</f>
      </c>
      <c r="G10054" s="84">
        <f>IF($E10054="","",IFERROR(VLOOKUP(TRIM(E10054&amp;""),'Référentiel Articles'!$A$2:$F$634,5,FALSE),""))</f>
      </c>
      <c r="H10054" s="85" t="str">
        <v/>
      </c>
      <c r="I10054" s="84">
        <f>IF($E10054="","",IFERROR(VLOOKUP(TRIM(E10054&amp;""),'Référentiel Articles'!$A$2:$F$634,6,FALSE),""))</f>
      </c>
      <c r="J10054" s="90">
        <f>IF(OR($E10054="",$H10054=""),"",$H10054*$I10054)</f>
      </c>
      <c r="K10054" s="87" t="str">
        <v/>
      </c>
    </row>
    <row r="10055">
      <c r="A10055" s="74" t="str">
        <v/>
      </c>
      <c r="B10055" s="74" t="str">
        <v/>
      </c>
      <c r="C10055" s="75">
        <f>IF($E10055="","",IFERROR(VLOOKUP(TRIM(E10055&amp;""),'Référentiel Articles'!$A$2:$F$634,2,FALSE),""))</f>
      </c>
      <c r="D10055" s="75">
        <f>IF($E10055="","",IFERROR(VLOOKUP(TRIM(E10055&amp;""),'Référentiel Articles'!$A$2:$F$634,3,FALSE),""))</f>
      </c>
      <c r="E10055" s="74" t="str">
        <v/>
      </c>
      <c r="F10055" s="75">
        <f>IF($E10055="","",IFERROR(VLOOKUP(TRIM(E10055&amp;""),'Référentiel Articles'!$A$2:$F$634,4,FALSE),""))</f>
      </c>
      <c r="G10055" s="76">
        <f>IF($E10055="","",IFERROR(VLOOKUP(TRIM(E10055&amp;""),'Référentiel Articles'!$A$2:$F$634,5,FALSE),""))</f>
      </c>
      <c r="H10055" s="77" t="str">
        <v/>
      </c>
      <c r="I10055" s="76">
        <f>IF($E10055="","",IFERROR(VLOOKUP(TRIM(E10055&amp;""),'Référentiel Articles'!$A$2:$F$634,6,FALSE),""))</f>
      </c>
      <c r="J10055" s="78">
        <f>IF(OR($E10055="",$H10055=""),"",$H10055*$I10055)</f>
      </c>
      <c r="K10055" s="79" t="str">
        <v/>
      </c>
    </row>
    <row r="10056">
      <c r="A10056" s="81" t="str">
        <v/>
      </c>
      <c r="B10056" s="81" t="str">
        <v/>
      </c>
      <c r="C10056" s="83">
        <f>IF($E10056="","",IFERROR(VLOOKUP(TRIM(E10056&amp;""),'Référentiel Articles'!$A$2:$F$634,2,FALSE),""))</f>
      </c>
      <c r="D10056" s="83">
        <f>IF($E10056="","",IFERROR(VLOOKUP(TRIM(E10056&amp;""),'Référentiel Articles'!$A$2:$F$634,3,FALSE),""))</f>
      </c>
      <c r="E10056" s="81" t="str">
        <v/>
      </c>
      <c r="F10056" s="83">
        <f>IF($E10056="","",IFERROR(VLOOKUP(TRIM(E10056&amp;""),'Référentiel Articles'!$A$2:$F$634,4,FALSE),""))</f>
      </c>
      <c r="G10056" s="84">
        <f>IF($E10056="","",IFERROR(VLOOKUP(TRIM(E10056&amp;""),'Référentiel Articles'!$A$2:$F$634,5,FALSE),""))</f>
      </c>
      <c r="H10056" s="85" t="str">
        <v/>
      </c>
      <c r="I10056" s="84">
        <f>IF($E10056="","",IFERROR(VLOOKUP(TRIM(E10056&amp;""),'Référentiel Articles'!$A$2:$F$634,6,FALSE),""))</f>
      </c>
      <c r="J10056" s="90">
        <f>IF(OR($E10056="",$H10056=""),"",$H10056*$I10056)</f>
      </c>
      <c r="K10056" s="87" t="str">
        <v/>
      </c>
    </row>
    <row r="10057">
      <c r="A10057" s="74" t="str">
        <v/>
      </c>
      <c r="B10057" s="74" t="str">
        <v/>
      </c>
      <c r="C10057" s="75">
        <f>IF($E10057="","",IFERROR(VLOOKUP(TRIM(E10057&amp;""),'Référentiel Articles'!$A$2:$F$634,2,FALSE),""))</f>
      </c>
      <c r="D10057" s="75">
        <f>IF($E10057="","",IFERROR(VLOOKUP(TRIM(E10057&amp;""),'Référentiel Articles'!$A$2:$F$634,3,FALSE),""))</f>
      </c>
      <c r="E10057" s="74" t="str">
        <v/>
      </c>
      <c r="F10057" s="75">
        <f>IF($E10057="","",IFERROR(VLOOKUP(TRIM(E10057&amp;""),'Référentiel Articles'!$A$2:$F$634,4,FALSE),""))</f>
      </c>
      <c r="G10057" s="76">
        <f>IF($E10057="","",IFERROR(VLOOKUP(TRIM(E10057&amp;""),'Référentiel Articles'!$A$2:$F$634,5,FALSE),""))</f>
      </c>
      <c r="H10057" s="77" t="str">
        <v/>
      </c>
      <c r="I10057" s="76">
        <f>IF($E10057="","",IFERROR(VLOOKUP(TRIM(E10057&amp;""),'Référentiel Articles'!$A$2:$F$634,6,FALSE),""))</f>
      </c>
      <c r="J10057" s="78">
        <f>IF(OR($E10057="",$H10057=""),"",$H10057*$I10057)</f>
      </c>
      <c r="K10057" s="79" t="str">
        <v/>
      </c>
    </row>
    <row r="10058">
      <c r="A10058" s="81" t="str">
        <v/>
      </c>
      <c r="B10058" s="81" t="str">
        <v/>
      </c>
      <c r="C10058" s="83">
        <f>IF($E10058="","",IFERROR(VLOOKUP(TRIM(E10058&amp;""),'Référentiel Articles'!$A$2:$F$634,2,FALSE),""))</f>
      </c>
      <c r="D10058" s="83">
        <f>IF($E10058="","",IFERROR(VLOOKUP(TRIM(E10058&amp;""),'Référentiel Articles'!$A$2:$F$634,3,FALSE),""))</f>
      </c>
      <c r="E10058" s="81" t="str">
        <v/>
      </c>
      <c r="F10058" s="83">
        <f>IF($E10058="","",IFERROR(VLOOKUP(TRIM(E10058&amp;""),'Référentiel Articles'!$A$2:$F$634,4,FALSE),""))</f>
      </c>
      <c r="G10058" s="84">
        <f>IF($E10058="","",IFERROR(VLOOKUP(TRIM(E10058&amp;""),'Référentiel Articles'!$A$2:$F$634,5,FALSE),""))</f>
      </c>
      <c r="H10058" s="85" t="str">
        <v/>
      </c>
      <c r="I10058" s="84">
        <f>IF($E10058="","",IFERROR(VLOOKUP(TRIM(E10058&amp;""),'Référentiel Articles'!$A$2:$F$634,6,FALSE),""))</f>
      </c>
      <c r="J10058" s="90">
        <f>IF(OR($E10058="",$H10058=""),"",$H10058*$I10058)</f>
      </c>
      <c r="K10058" s="87" t="str">
        <v/>
      </c>
    </row>
    <row r="10059">
      <c r="A10059" s="74" t="str">
        <v/>
      </c>
      <c r="B10059" s="74" t="str">
        <v/>
      </c>
      <c r="C10059" s="75">
        <f>IF($E10059="","",IFERROR(VLOOKUP(TRIM(E10059&amp;""),'Référentiel Articles'!$A$2:$F$634,2,FALSE),""))</f>
      </c>
      <c r="D10059" s="75">
        <f>IF($E10059="","",IFERROR(VLOOKUP(TRIM(E10059&amp;""),'Référentiel Articles'!$A$2:$F$634,3,FALSE),""))</f>
      </c>
      <c r="E10059" s="74" t="str">
        <v/>
      </c>
      <c r="F10059" s="75">
        <f>IF($E10059="","",IFERROR(VLOOKUP(TRIM(E10059&amp;""),'Référentiel Articles'!$A$2:$F$634,4,FALSE),""))</f>
      </c>
      <c r="G10059" s="76">
        <f>IF($E10059="","",IFERROR(VLOOKUP(TRIM(E10059&amp;""),'Référentiel Articles'!$A$2:$F$634,5,FALSE),""))</f>
      </c>
      <c r="H10059" s="77" t="str">
        <v/>
      </c>
      <c r="I10059" s="76">
        <f>IF($E10059="","",IFERROR(VLOOKUP(TRIM(E10059&amp;""),'Référentiel Articles'!$A$2:$F$634,6,FALSE),""))</f>
      </c>
      <c r="J10059" s="78">
        <f>IF(OR($E10059="",$H10059=""),"",$H10059*$I10059)</f>
      </c>
      <c r="K10059" s="79" t="str">
        <v/>
      </c>
    </row>
    <row r="10060">
      <c r="A10060" s="81" t="str">
        <v/>
      </c>
      <c r="B10060" s="81" t="str">
        <v/>
      </c>
      <c r="C10060" s="83">
        <f>IF($E10060="","",IFERROR(VLOOKUP(TRIM(E10060&amp;""),'Référentiel Articles'!$A$2:$F$634,2,FALSE),""))</f>
      </c>
      <c r="D10060" s="83">
        <f>IF($E10060="","",IFERROR(VLOOKUP(TRIM(E10060&amp;""),'Référentiel Articles'!$A$2:$F$634,3,FALSE),""))</f>
      </c>
      <c r="E10060" s="81" t="str">
        <v/>
      </c>
      <c r="F10060" s="83">
        <f>IF($E10060="","",IFERROR(VLOOKUP(TRIM(E10060&amp;""),'Référentiel Articles'!$A$2:$F$634,4,FALSE),""))</f>
      </c>
      <c r="G10060" s="84">
        <f>IF($E10060="","",IFERROR(VLOOKUP(TRIM(E10060&amp;""),'Référentiel Articles'!$A$2:$F$634,5,FALSE),""))</f>
      </c>
      <c r="H10060" s="85" t="str">
        <v/>
      </c>
      <c r="I10060" s="84">
        <f>IF($E10060="","",IFERROR(VLOOKUP(TRIM(E10060&amp;""),'Référentiel Articles'!$A$2:$F$634,6,FALSE),""))</f>
      </c>
      <c r="J10060" s="90">
        <f>IF(OR($E10060="",$H10060=""),"",$H10060*$I10060)</f>
      </c>
      <c r="K10060" s="87" t="str">
        <v/>
      </c>
    </row>
    <row r="10061">
      <c r="A10061" s="74" t="str">
        <v/>
      </c>
      <c r="B10061" s="74" t="str">
        <v/>
      </c>
      <c r="C10061" s="75">
        <f>IF($E10061="","",IFERROR(VLOOKUP(TRIM(E10061&amp;""),'Référentiel Articles'!$A$2:$F$634,2,FALSE),""))</f>
      </c>
      <c r="D10061" s="75">
        <f>IF($E10061="","",IFERROR(VLOOKUP(TRIM(E10061&amp;""),'Référentiel Articles'!$A$2:$F$634,3,FALSE),""))</f>
      </c>
      <c r="E10061" s="74" t="str">
        <v/>
      </c>
      <c r="F10061" s="75">
        <f>IF($E10061="","",IFERROR(VLOOKUP(TRIM(E10061&amp;""),'Référentiel Articles'!$A$2:$F$634,4,FALSE),""))</f>
      </c>
      <c r="G10061" s="76">
        <f>IF($E10061="","",IFERROR(VLOOKUP(TRIM(E10061&amp;""),'Référentiel Articles'!$A$2:$F$634,5,FALSE),""))</f>
      </c>
      <c r="H10061" s="77" t="str">
        <v/>
      </c>
      <c r="I10061" s="76">
        <f>IF($E10061="","",IFERROR(VLOOKUP(TRIM(E10061&amp;""),'Référentiel Articles'!$A$2:$F$634,6,FALSE),""))</f>
      </c>
      <c r="J10061" s="78">
        <f>IF(OR($E10061="",$H10061=""),"",$H10061*$I10061)</f>
      </c>
      <c r="K10061" s="79" t="str">
        <v/>
      </c>
    </row>
    <row r="10062">
      <c r="A10062" s="81" t="str">
        <v/>
      </c>
      <c r="B10062" s="81" t="str">
        <v/>
      </c>
      <c r="C10062" s="83">
        <f>IF($E10062="","",IFERROR(VLOOKUP(TRIM(E10062&amp;""),'Référentiel Articles'!$A$2:$F$634,2,FALSE),""))</f>
      </c>
      <c r="D10062" s="83">
        <f>IF($E10062="","",IFERROR(VLOOKUP(TRIM(E10062&amp;""),'Référentiel Articles'!$A$2:$F$634,3,FALSE),""))</f>
      </c>
      <c r="E10062" s="81" t="str">
        <v/>
      </c>
      <c r="F10062" s="83">
        <f>IF($E10062="","",IFERROR(VLOOKUP(TRIM(E10062&amp;""),'Référentiel Articles'!$A$2:$F$634,4,FALSE),""))</f>
      </c>
      <c r="G10062" s="84">
        <f>IF($E10062="","",IFERROR(VLOOKUP(TRIM(E10062&amp;""),'Référentiel Articles'!$A$2:$F$634,5,FALSE),""))</f>
      </c>
      <c r="H10062" s="85" t="str">
        <v/>
      </c>
      <c r="I10062" s="84">
        <f>IF($E10062="","",IFERROR(VLOOKUP(TRIM(E10062&amp;""),'Référentiel Articles'!$A$2:$F$634,6,FALSE),""))</f>
      </c>
      <c r="J10062" s="90">
        <f>IF(OR($E10062="",$H10062=""),"",$H10062*$I10062)</f>
      </c>
      <c r="K10062" s="87" t="str">
        <v/>
      </c>
    </row>
    <row r="10063">
      <c r="A10063" s="74" t="str">
        <v/>
      </c>
      <c r="B10063" s="74" t="str">
        <v/>
      </c>
      <c r="C10063" s="75">
        <f>IF($E10063="","",IFERROR(VLOOKUP(TRIM(E10063&amp;""),'Référentiel Articles'!$A$2:$F$634,2,FALSE),""))</f>
      </c>
      <c r="D10063" s="75">
        <f>IF($E10063="","",IFERROR(VLOOKUP(TRIM(E10063&amp;""),'Référentiel Articles'!$A$2:$F$634,3,FALSE),""))</f>
      </c>
      <c r="E10063" s="74" t="str">
        <v/>
      </c>
      <c r="F10063" s="75">
        <f>IF($E10063="","",IFERROR(VLOOKUP(TRIM(E10063&amp;""),'Référentiel Articles'!$A$2:$F$634,4,FALSE),""))</f>
      </c>
      <c r="G10063" s="76">
        <f>IF($E10063="","",IFERROR(VLOOKUP(TRIM(E10063&amp;""),'Référentiel Articles'!$A$2:$F$634,5,FALSE),""))</f>
      </c>
      <c r="H10063" s="77" t="str">
        <v/>
      </c>
      <c r="I10063" s="76">
        <f>IF($E10063="","",IFERROR(VLOOKUP(TRIM(E10063&amp;""),'Référentiel Articles'!$A$2:$F$634,6,FALSE),""))</f>
      </c>
      <c r="J10063" s="78">
        <f>IF(OR($E10063="",$H10063=""),"",$H10063*$I10063)</f>
      </c>
      <c r="K10063" s="79" t="str">
        <v/>
      </c>
    </row>
    <row r="10064">
      <c r="A10064" s="81" t="str">
        <v/>
      </c>
      <c r="B10064" s="81" t="str">
        <v/>
      </c>
      <c r="C10064" s="83">
        <f>IF($E10064="","",IFERROR(VLOOKUP(TRIM(E10064&amp;""),'Référentiel Articles'!$A$2:$F$634,2,FALSE),""))</f>
      </c>
      <c r="D10064" s="83">
        <f>IF($E10064="","",IFERROR(VLOOKUP(TRIM(E10064&amp;""),'Référentiel Articles'!$A$2:$F$634,3,FALSE),""))</f>
      </c>
      <c r="E10064" s="81" t="str">
        <v/>
      </c>
      <c r="F10064" s="83">
        <f>IF($E10064="","",IFERROR(VLOOKUP(TRIM(E10064&amp;""),'Référentiel Articles'!$A$2:$F$634,4,FALSE),""))</f>
      </c>
      <c r="G10064" s="84">
        <f>IF($E10064="","",IFERROR(VLOOKUP(TRIM(E10064&amp;""),'Référentiel Articles'!$A$2:$F$634,5,FALSE),""))</f>
      </c>
      <c r="H10064" s="85" t="str">
        <v/>
      </c>
      <c r="I10064" s="84">
        <f>IF($E10064="","",IFERROR(VLOOKUP(TRIM(E10064&amp;""),'Référentiel Articles'!$A$2:$F$634,6,FALSE),""))</f>
      </c>
      <c r="J10064" s="90">
        <f>IF(OR($E10064="",$H10064=""),"",$H10064*$I10064)</f>
      </c>
      <c r="K10064" s="87" t="str">
        <v/>
      </c>
    </row>
    <row r="10065">
      <c r="A10065" s="74" t="str">
        <v/>
      </c>
      <c r="B10065" s="74" t="str">
        <v/>
      </c>
      <c r="C10065" s="75">
        <f>IF($E10065="","",IFERROR(VLOOKUP(TRIM(E10065&amp;""),'Référentiel Articles'!$A$2:$F$634,2,FALSE),""))</f>
      </c>
      <c r="D10065" s="75">
        <f>IF($E10065="","",IFERROR(VLOOKUP(TRIM(E10065&amp;""),'Référentiel Articles'!$A$2:$F$634,3,FALSE),""))</f>
      </c>
      <c r="E10065" s="74" t="str">
        <v/>
      </c>
      <c r="F10065" s="75">
        <f>IF($E10065="","",IFERROR(VLOOKUP(TRIM(E10065&amp;""),'Référentiel Articles'!$A$2:$F$634,4,FALSE),""))</f>
      </c>
      <c r="G10065" s="76">
        <f>IF($E10065="","",IFERROR(VLOOKUP(TRIM(E10065&amp;""),'Référentiel Articles'!$A$2:$F$634,5,FALSE),""))</f>
      </c>
      <c r="H10065" s="77" t="str">
        <v/>
      </c>
      <c r="I10065" s="76">
        <f>IF($E10065="","",IFERROR(VLOOKUP(TRIM(E10065&amp;""),'Référentiel Articles'!$A$2:$F$634,6,FALSE),""))</f>
      </c>
      <c r="J10065" s="78">
        <f>IF(OR($E10065="",$H10065=""),"",$H10065*$I10065)</f>
      </c>
      <c r="K10065" s="79" t="str">
        <v/>
      </c>
    </row>
    <row r="10066">
      <c r="A10066" s="81" t="str">
        <v/>
      </c>
      <c r="B10066" s="81" t="str">
        <v/>
      </c>
      <c r="C10066" s="83">
        <f>IF($E10066="","",IFERROR(VLOOKUP(TRIM(E10066&amp;""),'Référentiel Articles'!$A$2:$F$634,2,FALSE),""))</f>
      </c>
      <c r="D10066" s="83">
        <f>IF($E10066="","",IFERROR(VLOOKUP(TRIM(E10066&amp;""),'Référentiel Articles'!$A$2:$F$634,3,FALSE),""))</f>
      </c>
      <c r="E10066" s="81" t="str">
        <v/>
      </c>
      <c r="F10066" s="83">
        <f>IF($E10066="","",IFERROR(VLOOKUP(TRIM(E10066&amp;""),'Référentiel Articles'!$A$2:$F$634,4,FALSE),""))</f>
      </c>
      <c r="G10066" s="84">
        <f>IF($E10066="","",IFERROR(VLOOKUP(TRIM(E10066&amp;""),'Référentiel Articles'!$A$2:$F$634,5,FALSE),""))</f>
      </c>
      <c r="H10066" s="85" t="str">
        <v/>
      </c>
      <c r="I10066" s="84">
        <f>IF($E10066="","",IFERROR(VLOOKUP(TRIM(E10066&amp;""),'Référentiel Articles'!$A$2:$F$634,6,FALSE),""))</f>
      </c>
      <c r="J10066" s="90">
        <f>IF(OR($E10066="",$H10066=""),"",$H10066*$I10066)</f>
      </c>
      <c r="K10066" s="87" t="str">
        <v/>
      </c>
    </row>
    <row r="10067">
      <c r="A10067" s="74" t="str">
        <v/>
      </c>
      <c r="B10067" s="74" t="str">
        <v/>
      </c>
      <c r="C10067" s="75">
        <f>IF($E10067="","",IFERROR(VLOOKUP(TRIM(E10067&amp;""),'Référentiel Articles'!$A$2:$F$634,2,FALSE),""))</f>
      </c>
      <c r="D10067" s="75">
        <f>IF($E10067="","",IFERROR(VLOOKUP(TRIM(E10067&amp;""),'Référentiel Articles'!$A$2:$F$634,3,FALSE),""))</f>
      </c>
      <c r="E10067" s="74" t="str">
        <v/>
      </c>
      <c r="F10067" s="75">
        <f>IF($E10067="","",IFERROR(VLOOKUP(TRIM(E10067&amp;""),'Référentiel Articles'!$A$2:$F$634,4,FALSE),""))</f>
      </c>
      <c r="G10067" s="76">
        <f>IF($E10067="","",IFERROR(VLOOKUP(TRIM(E10067&amp;""),'Référentiel Articles'!$A$2:$F$634,5,FALSE),""))</f>
      </c>
      <c r="H10067" s="77" t="str">
        <v/>
      </c>
      <c r="I10067" s="76">
        <f>IF($E10067="","",IFERROR(VLOOKUP(TRIM(E10067&amp;""),'Référentiel Articles'!$A$2:$F$634,6,FALSE),""))</f>
      </c>
      <c r="J10067" s="78">
        <f>IF(OR($E10067="",$H10067=""),"",$H10067*$I10067)</f>
      </c>
      <c r="K10067" s="79" t="str">
        <v/>
      </c>
    </row>
    <row r="10068">
      <c r="A10068" s="81" t="str">
        <v/>
      </c>
      <c r="B10068" s="81" t="str">
        <v/>
      </c>
      <c r="C10068" s="83">
        <f>IF($E10068="","",IFERROR(VLOOKUP(TRIM(E10068&amp;""),'Référentiel Articles'!$A$2:$F$634,2,FALSE),""))</f>
      </c>
      <c r="D10068" s="83">
        <f>IF($E10068="","",IFERROR(VLOOKUP(TRIM(E10068&amp;""),'Référentiel Articles'!$A$2:$F$634,3,FALSE),""))</f>
      </c>
      <c r="E10068" s="81" t="str">
        <v/>
      </c>
      <c r="F10068" s="83">
        <f>IF($E10068="","",IFERROR(VLOOKUP(TRIM(E10068&amp;""),'Référentiel Articles'!$A$2:$F$634,4,FALSE),""))</f>
      </c>
      <c r="G10068" s="84">
        <f>IF($E10068="","",IFERROR(VLOOKUP(TRIM(E10068&amp;""),'Référentiel Articles'!$A$2:$F$634,5,FALSE),""))</f>
      </c>
      <c r="H10068" s="85" t="str">
        <v/>
      </c>
      <c r="I10068" s="84">
        <f>IF($E10068="","",IFERROR(VLOOKUP(TRIM(E10068&amp;""),'Référentiel Articles'!$A$2:$F$634,6,FALSE),""))</f>
      </c>
      <c r="J10068" s="90">
        <f>IF(OR($E10068="",$H10068=""),"",$H10068*$I10068)</f>
      </c>
      <c r="K10068" s="87" t="str">
        <v/>
      </c>
    </row>
    <row r="10069">
      <c r="A10069" s="74" t="str">
        <v/>
      </c>
      <c r="B10069" s="74" t="str">
        <v/>
      </c>
      <c r="C10069" s="75">
        <f>IF($E10069="","",IFERROR(VLOOKUP(TRIM(E10069&amp;""),'Référentiel Articles'!$A$2:$F$634,2,FALSE),""))</f>
      </c>
      <c r="D10069" s="75">
        <f>IF($E10069="","",IFERROR(VLOOKUP(TRIM(E10069&amp;""),'Référentiel Articles'!$A$2:$F$634,3,FALSE),""))</f>
      </c>
      <c r="E10069" s="74" t="str">
        <v/>
      </c>
      <c r="F10069" s="75">
        <f>IF($E10069="","",IFERROR(VLOOKUP(TRIM(E10069&amp;""),'Référentiel Articles'!$A$2:$F$634,4,FALSE),""))</f>
      </c>
      <c r="G10069" s="76">
        <f>IF($E10069="","",IFERROR(VLOOKUP(TRIM(E10069&amp;""),'Référentiel Articles'!$A$2:$F$634,5,FALSE),""))</f>
      </c>
      <c r="H10069" s="77" t="str">
        <v/>
      </c>
      <c r="I10069" s="76">
        <f>IF($E10069="","",IFERROR(VLOOKUP(TRIM(E10069&amp;""),'Référentiel Articles'!$A$2:$F$634,6,FALSE),""))</f>
      </c>
      <c r="J10069" s="78">
        <f>IF(OR($E10069="",$H10069=""),"",$H10069*$I10069)</f>
      </c>
      <c r="K10069" s="79" t="str">
        <v/>
      </c>
    </row>
    <row r="10070">
      <c r="A10070" s="81" t="str">
        <v/>
      </c>
      <c r="B10070" s="81" t="str">
        <v/>
      </c>
      <c r="C10070" s="83">
        <f>IF($E10070="","",IFERROR(VLOOKUP(TRIM(E10070&amp;""),'Référentiel Articles'!$A$2:$F$634,2,FALSE),""))</f>
      </c>
      <c r="D10070" s="83">
        <f>IF($E10070="","",IFERROR(VLOOKUP(TRIM(E10070&amp;""),'Référentiel Articles'!$A$2:$F$634,3,FALSE),""))</f>
      </c>
      <c r="E10070" s="81" t="str">
        <v/>
      </c>
      <c r="F10070" s="83">
        <f>IF($E10070="","",IFERROR(VLOOKUP(TRIM(E10070&amp;""),'Référentiel Articles'!$A$2:$F$634,4,FALSE),""))</f>
      </c>
      <c r="G10070" s="84">
        <f>IF($E10070="","",IFERROR(VLOOKUP(TRIM(E10070&amp;""),'Référentiel Articles'!$A$2:$F$634,5,FALSE),""))</f>
      </c>
      <c r="H10070" s="85" t="str">
        <v/>
      </c>
      <c r="I10070" s="84">
        <f>IF($E10070="","",IFERROR(VLOOKUP(TRIM(E10070&amp;""),'Référentiel Articles'!$A$2:$F$634,6,FALSE),""))</f>
      </c>
      <c r="J10070" s="90">
        <f>IF(OR($E10070="",$H10070=""),"",$H10070*$I10070)</f>
      </c>
      <c r="K10070" s="87" t="str">
        <v/>
      </c>
    </row>
    <row r="10071">
      <c r="A10071" s="74" t="str">
        <v/>
      </c>
      <c r="B10071" s="74" t="str">
        <v/>
      </c>
      <c r="C10071" s="75">
        <f>IF($E10071="","",IFERROR(VLOOKUP(TRIM(E10071&amp;""),'Référentiel Articles'!$A$2:$F$634,2,FALSE),""))</f>
      </c>
      <c r="D10071" s="75">
        <f>IF($E10071="","",IFERROR(VLOOKUP(TRIM(E10071&amp;""),'Référentiel Articles'!$A$2:$F$634,3,FALSE),""))</f>
      </c>
      <c r="E10071" s="74" t="str">
        <v/>
      </c>
      <c r="F10071" s="75">
        <f>IF($E10071="","",IFERROR(VLOOKUP(TRIM(E10071&amp;""),'Référentiel Articles'!$A$2:$F$634,4,FALSE),""))</f>
      </c>
      <c r="G10071" s="76">
        <f>IF($E10071="","",IFERROR(VLOOKUP(TRIM(E10071&amp;""),'Référentiel Articles'!$A$2:$F$634,5,FALSE),""))</f>
      </c>
      <c r="H10071" s="77" t="str">
        <v/>
      </c>
      <c r="I10071" s="76">
        <f>IF($E10071="","",IFERROR(VLOOKUP(TRIM(E10071&amp;""),'Référentiel Articles'!$A$2:$F$634,6,FALSE),""))</f>
      </c>
      <c r="J10071" s="78">
        <f>IF(OR($E10071="",$H10071=""),"",$H10071*$I10071)</f>
      </c>
      <c r="K10071" s="79" t="str">
        <v/>
      </c>
    </row>
    <row r="10072">
      <c r="A10072" s="81" t="str">
        <v/>
      </c>
      <c r="B10072" s="81" t="str">
        <v/>
      </c>
      <c r="C10072" s="83">
        <f>IF($E10072="","",IFERROR(VLOOKUP(TRIM(E10072&amp;""),'Référentiel Articles'!$A$2:$F$634,2,FALSE),""))</f>
      </c>
      <c r="D10072" s="83">
        <f>IF($E10072="","",IFERROR(VLOOKUP(TRIM(E10072&amp;""),'Référentiel Articles'!$A$2:$F$634,3,FALSE),""))</f>
      </c>
      <c r="E10072" s="81" t="str">
        <v/>
      </c>
      <c r="F10072" s="83">
        <f>IF($E10072="","",IFERROR(VLOOKUP(TRIM(E10072&amp;""),'Référentiel Articles'!$A$2:$F$634,4,FALSE),""))</f>
      </c>
      <c r="G10072" s="84">
        <f>IF($E10072="","",IFERROR(VLOOKUP(TRIM(E10072&amp;""),'Référentiel Articles'!$A$2:$F$634,5,FALSE),""))</f>
      </c>
      <c r="H10072" s="85" t="str">
        <v/>
      </c>
      <c r="I10072" s="84">
        <f>IF($E10072="","",IFERROR(VLOOKUP(TRIM(E10072&amp;""),'Référentiel Articles'!$A$2:$F$634,6,FALSE),""))</f>
      </c>
      <c r="J10072" s="90">
        <f>IF(OR($E10072="",$H10072=""),"",$H10072*$I10072)</f>
      </c>
      <c r="K10072" s="87" t="str">
        <v/>
      </c>
    </row>
    <row r="10073">
      <c r="A10073" s="74" t="str">
        <v/>
      </c>
      <c r="B10073" s="74" t="str">
        <v/>
      </c>
      <c r="C10073" s="75">
        <f>IF($E10073="","",IFERROR(VLOOKUP(TRIM(E10073&amp;""),'Référentiel Articles'!$A$2:$F$634,2,FALSE),""))</f>
      </c>
      <c r="D10073" s="75">
        <f>IF($E10073="","",IFERROR(VLOOKUP(TRIM(E10073&amp;""),'Référentiel Articles'!$A$2:$F$634,3,FALSE),""))</f>
      </c>
      <c r="E10073" s="74" t="str">
        <v/>
      </c>
      <c r="F10073" s="75">
        <f>IF($E10073="","",IFERROR(VLOOKUP(TRIM(E10073&amp;""),'Référentiel Articles'!$A$2:$F$634,4,FALSE),""))</f>
      </c>
      <c r="G10073" s="76">
        <f>IF($E10073="","",IFERROR(VLOOKUP(TRIM(E10073&amp;""),'Référentiel Articles'!$A$2:$F$634,5,FALSE),""))</f>
      </c>
      <c r="H10073" s="77" t="str">
        <v/>
      </c>
      <c r="I10073" s="76">
        <f>IF($E10073="","",IFERROR(VLOOKUP(TRIM(E10073&amp;""),'Référentiel Articles'!$A$2:$F$634,6,FALSE),""))</f>
      </c>
      <c r="J10073" s="78">
        <f>IF(OR($E10073="",$H10073=""),"",$H10073*$I10073)</f>
      </c>
      <c r="K10073" s="79" t="str">
        <v/>
      </c>
    </row>
    <row r="10074">
      <c r="A10074" s="81" t="str">
        <v/>
      </c>
      <c r="B10074" s="81" t="str">
        <v/>
      </c>
      <c r="C10074" s="83">
        <f>IF($E10074="","",IFERROR(VLOOKUP(TRIM(E10074&amp;""),'Référentiel Articles'!$A$2:$F$634,2,FALSE),""))</f>
      </c>
      <c r="D10074" s="83">
        <f>IF($E10074="","",IFERROR(VLOOKUP(TRIM(E10074&amp;""),'Référentiel Articles'!$A$2:$F$634,3,FALSE),""))</f>
      </c>
      <c r="E10074" s="81" t="str">
        <v/>
      </c>
      <c r="F10074" s="83">
        <f>IF($E10074="","",IFERROR(VLOOKUP(TRIM(E10074&amp;""),'Référentiel Articles'!$A$2:$F$634,4,FALSE),""))</f>
      </c>
      <c r="G10074" s="84">
        <f>IF($E10074="","",IFERROR(VLOOKUP(TRIM(E10074&amp;""),'Référentiel Articles'!$A$2:$F$634,5,FALSE),""))</f>
      </c>
      <c r="H10074" s="85" t="str">
        <v/>
      </c>
      <c r="I10074" s="84">
        <f>IF($E10074="","",IFERROR(VLOOKUP(TRIM(E10074&amp;""),'Référentiel Articles'!$A$2:$F$634,6,FALSE),""))</f>
      </c>
      <c r="J10074" s="90">
        <f>IF(OR($E10074="",$H10074=""),"",$H10074*$I10074)</f>
      </c>
      <c r="K10074" s="87" t="str">
        <v/>
      </c>
    </row>
    <row r="10075">
      <c r="A10075" s="74" t="str">
        <v/>
      </c>
      <c r="B10075" s="74" t="str">
        <v/>
      </c>
      <c r="C10075" s="75">
        <f>IF($E10075="","",IFERROR(VLOOKUP(TRIM(E10075&amp;""),'Référentiel Articles'!$A$2:$F$634,2,FALSE),""))</f>
      </c>
      <c r="D10075" s="75">
        <f>IF($E10075="","",IFERROR(VLOOKUP(TRIM(E10075&amp;""),'Référentiel Articles'!$A$2:$F$634,3,FALSE),""))</f>
      </c>
      <c r="E10075" s="74" t="str">
        <v/>
      </c>
      <c r="F10075" s="75">
        <f>IF($E10075="","",IFERROR(VLOOKUP(TRIM(E10075&amp;""),'Référentiel Articles'!$A$2:$F$634,4,FALSE),""))</f>
      </c>
      <c r="G10075" s="76">
        <f>IF($E10075="","",IFERROR(VLOOKUP(TRIM(E10075&amp;""),'Référentiel Articles'!$A$2:$F$634,5,FALSE),""))</f>
      </c>
      <c r="H10075" s="77" t="str">
        <v/>
      </c>
      <c r="I10075" s="76">
        <f>IF($E10075="","",IFERROR(VLOOKUP(TRIM(E10075&amp;""),'Référentiel Articles'!$A$2:$F$634,6,FALSE),""))</f>
      </c>
      <c r="J10075" s="78">
        <f>IF(OR($E10075="",$H10075=""),"",$H10075*$I10075)</f>
      </c>
      <c r="K10075" s="79" t="str">
        <v/>
      </c>
    </row>
    <row r="10076">
      <c r="A10076" s="81" t="str">
        <v/>
      </c>
      <c r="B10076" s="81" t="str">
        <v/>
      </c>
      <c r="C10076" s="83">
        <f>IF($E10076="","",IFERROR(VLOOKUP(TRIM(E10076&amp;""),'Référentiel Articles'!$A$2:$F$634,2,FALSE),""))</f>
      </c>
      <c r="D10076" s="83">
        <f>IF($E10076="","",IFERROR(VLOOKUP(TRIM(E10076&amp;""),'Référentiel Articles'!$A$2:$F$634,3,FALSE),""))</f>
      </c>
      <c r="E10076" s="81" t="str">
        <v/>
      </c>
      <c r="F10076" s="83">
        <f>IF($E10076="","",IFERROR(VLOOKUP(TRIM(E10076&amp;""),'Référentiel Articles'!$A$2:$F$634,4,FALSE),""))</f>
      </c>
      <c r="G10076" s="84">
        <f>IF($E10076="","",IFERROR(VLOOKUP(TRIM(E10076&amp;""),'Référentiel Articles'!$A$2:$F$634,5,FALSE),""))</f>
      </c>
      <c r="H10076" s="85" t="str">
        <v/>
      </c>
      <c r="I10076" s="84">
        <f>IF($E10076="","",IFERROR(VLOOKUP(TRIM(E10076&amp;""),'Référentiel Articles'!$A$2:$F$634,6,FALSE),""))</f>
      </c>
      <c r="J10076" s="90">
        <f>IF(OR($E10076="",$H10076=""),"",$H10076*$I10076)</f>
      </c>
      <c r="K10076" s="87" t="str">
        <v/>
      </c>
    </row>
    <row r="10077">
      <c r="A10077" s="74" t="str">
        <v/>
      </c>
      <c r="B10077" s="74" t="str">
        <v/>
      </c>
      <c r="C10077" s="75">
        <f>IF($E10077="","",IFERROR(VLOOKUP(TRIM(E10077&amp;""),'Référentiel Articles'!$A$2:$F$634,2,FALSE),""))</f>
      </c>
      <c r="D10077" s="75">
        <f>IF($E10077="","",IFERROR(VLOOKUP(TRIM(E10077&amp;""),'Référentiel Articles'!$A$2:$F$634,3,FALSE),""))</f>
      </c>
      <c r="E10077" s="74" t="str">
        <v/>
      </c>
      <c r="F10077" s="75">
        <f>IF($E10077="","",IFERROR(VLOOKUP(TRIM(E10077&amp;""),'Référentiel Articles'!$A$2:$F$634,4,FALSE),""))</f>
      </c>
      <c r="G10077" s="76">
        <f>IF($E10077="","",IFERROR(VLOOKUP(TRIM(E10077&amp;""),'Référentiel Articles'!$A$2:$F$634,5,FALSE),""))</f>
      </c>
      <c r="H10077" s="77" t="str">
        <v/>
      </c>
      <c r="I10077" s="76">
        <f>IF($E10077="","",IFERROR(VLOOKUP(TRIM(E10077&amp;""),'Référentiel Articles'!$A$2:$F$634,6,FALSE),""))</f>
      </c>
      <c r="J10077" s="78">
        <f>IF(OR($E10077="",$H10077=""),"",$H10077*$I10077)</f>
      </c>
      <c r="K10077" s="79" t="str">
        <v/>
      </c>
    </row>
    <row r="10078">
      <c r="A10078" s="81" t="str">
        <v/>
      </c>
      <c r="B10078" s="81" t="str">
        <v/>
      </c>
      <c r="C10078" s="83">
        <f>IF($E10078="","",IFERROR(VLOOKUP(TRIM(E10078&amp;""),'Référentiel Articles'!$A$2:$F$634,2,FALSE),""))</f>
      </c>
      <c r="D10078" s="83">
        <f>IF($E10078="","",IFERROR(VLOOKUP(TRIM(E10078&amp;""),'Référentiel Articles'!$A$2:$F$634,3,FALSE),""))</f>
      </c>
      <c r="E10078" s="81" t="str">
        <v/>
      </c>
      <c r="F10078" s="83">
        <f>IF($E10078="","",IFERROR(VLOOKUP(TRIM(E10078&amp;""),'Référentiel Articles'!$A$2:$F$634,4,FALSE),""))</f>
      </c>
      <c r="G10078" s="84">
        <f>IF($E10078="","",IFERROR(VLOOKUP(TRIM(E10078&amp;""),'Référentiel Articles'!$A$2:$F$634,5,FALSE),""))</f>
      </c>
      <c r="H10078" s="85" t="str">
        <v/>
      </c>
      <c r="I10078" s="84">
        <f>IF($E10078="","",IFERROR(VLOOKUP(TRIM(E10078&amp;""),'Référentiel Articles'!$A$2:$F$634,6,FALSE),""))</f>
      </c>
      <c r="J10078" s="90">
        <f>IF(OR($E10078="",$H10078=""),"",$H10078*$I10078)</f>
      </c>
      <c r="K10078" s="87" t="str">
        <v/>
      </c>
    </row>
    <row r="10079">
      <c r="A10079" s="74" t="str">
        <v/>
      </c>
      <c r="B10079" s="74" t="str">
        <v/>
      </c>
      <c r="C10079" s="75">
        <f>IF($E10079="","",IFERROR(VLOOKUP(TRIM(E10079&amp;""),'Référentiel Articles'!$A$2:$F$634,2,FALSE),""))</f>
      </c>
      <c r="D10079" s="75">
        <f>IF($E10079="","",IFERROR(VLOOKUP(TRIM(E10079&amp;""),'Référentiel Articles'!$A$2:$F$634,3,FALSE),""))</f>
      </c>
      <c r="E10079" s="74" t="str">
        <v/>
      </c>
      <c r="F10079" s="75">
        <f>IF($E10079="","",IFERROR(VLOOKUP(TRIM(E10079&amp;""),'Référentiel Articles'!$A$2:$F$634,4,FALSE),""))</f>
      </c>
      <c r="G10079" s="76">
        <f>IF($E10079="","",IFERROR(VLOOKUP(TRIM(E10079&amp;""),'Référentiel Articles'!$A$2:$F$634,5,FALSE),""))</f>
      </c>
      <c r="H10079" s="77" t="str">
        <v/>
      </c>
      <c r="I10079" s="76">
        <f>IF($E10079="","",IFERROR(VLOOKUP(TRIM(E10079&amp;""),'Référentiel Articles'!$A$2:$F$634,6,FALSE),""))</f>
      </c>
      <c r="J10079" s="78">
        <f>IF(OR($E10079="",$H10079=""),"",$H10079*$I10079)</f>
      </c>
      <c r="K10079" s="79" t="str">
        <v/>
      </c>
    </row>
    <row r="10080">
      <c r="A10080" s="81" t="str">
        <v/>
      </c>
      <c r="B10080" s="81" t="str">
        <v/>
      </c>
      <c r="C10080" s="83">
        <f>IF($E10080="","",IFERROR(VLOOKUP(TRIM(E10080&amp;""),'Référentiel Articles'!$A$2:$F$634,2,FALSE),""))</f>
      </c>
      <c r="D10080" s="83">
        <f>IF($E10080="","",IFERROR(VLOOKUP(TRIM(E10080&amp;""),'Référentiel Articles'!$A$2:$F$634,3,FALSE),""))</f>
      </c>
      <c r="E10080" s="81" t="str">
        <v/>
      </c>
      <c r="F10080" s="83">
        <f>IF($E10080="","",IFERROR(VLOOKUP(TRIM(E10080&amp;""),'Référentiel Articles'!$A$2:$F$634,4,FALSE),""))</f>
      </c>
      <c r="G10080" s="84">
        <f>IF($E10080="","",IFERROR(VLOOKUP(TRIM(E10080&amp;""),'Référentiel Articles'!$A$2:$F$634,5,FALSE),""))</f>
      </c>
      <c r="H10080" s="85" t="str">
        <v/>
      </c>
      <c r="I10080" s="84">
        <f>IF($E10080="","",IFERROR(VLOOKUP(TRIM(E10080&amp;""),'Référentiel Articles'!$A$2:$F$634,6,FALSE),""))</f>
      </c>
      <c r="J10080" s="90">
        <f>IF(OR($E10080="",$H10080=""),"",$H10080*$I10080)</f>
      </c>
      <c r="K10080" s="87" t="str">
        <v/>
      </c>
    </row>
    <row r="10081">
      <c r="A10081" s="74" t="str">
        <v/>
      </c>
      <c r="B10081" s="74" t="str">
        <v/>
      </c>
      <c r="C10081" s="75">
        <f>IF($E10081="","",IFERROR(VLOOKUP(TRIM(E10081&amp;""),'Référentiel Articles'!$A$2:$F$634,2,FALSE),""))</f>
      </c>
      <c r="D10081" s="75">
        <f>IF($E10081="","",IFERROR(VLOOKUP(TRIM(E10081&amp;""),'Référentiel Articles'!$A$2:$F$634,3,FALSE),""))</f>
      </c>
      <c r="E10081" s="74" t="str">
        <v/>
      </c>
      <c r="F10081" s="75">
        <f>IF($E10081="","",IFERROR(VLOOKUP(TRIM(E10081&amp;""),'Référentiel Articles'!$A$2:$F$634,4,FALSE),""))</f>
      </c>
      <c r="G10081" s="76">
        <f>IF($E10081="","",IFERROR(VLOOKUP(TRIM(E10081&amp;""),'Référentiel Articles'!$A$2:$F$634,5,FALSE),""))</f>
      </c>
      <c r="H10081" s="77" t="str">
        <v/>
      </c>
      <c r="I10081" s="76">
        <f>IF($E10081="","",IFERROR(VLOOKUP(TRIM(E10081&amp;""),'Référentiel Articles'!$A$2:$F$634,6,FALSE),""))</f>
      </c>
      <c r="J10081" s="78">
        <f>IF(OR($E10081="",$H10081=""),"",$H10081*$I10081)</f>
      </c>
      <c r="K10081" s="79" t="str">
        <v/>
      </c>
    </row>
    <row r="10082">
      <c r="A10082" s="81" t="str">
        <v/>
      </c>
      <c r="B10082" s="81" t="str">
        <v/>
      </c>
      <c r="C10082" s="83">
        <f>IF($E10082="","",IFERROR(VLOOKUP(TRIM(E10082&amp;""),'Référentiel Articles'!$A$2:$F$634,2,FALSE),""))</f>
      </c>
      <c r="D10082" s="83">
        <f>IF($E10082="","",IFERROR(VLOOKUP(TRIM(E10082&amp;""),'Référentiel Articles'!$A$2:$F$634,3,FALSE),""))</f>
      </c>
      <c r="E10082" s="81" t="str">
        <v/>
      </c>
      <c r="F10082" s="83">
        <f>IF($E10082="","",IFERROR(VLOOKUP(TRIM(E10082&amp;""),'Référentiel Articles'!$A$2:$F$634,4,FALSE),""))</f>
      </c>
      <c r="G10082" s="84">
        <f>IF($E10082="","",IFERROR(VLOOKUP(TRIM(E10082&amp;""),'Référentiel Articles'!$A$2:$F$634,5,FALSE),""))</f>
      </c>
      <c r="H10082" s="85" t="str">
        <v/>
      </c>
      <c r="I10082" s="84">
        <f>IF($E10082="","",IFERROR(VLOOKUP(TRIM(E10082&amp;""),'Référentiel Articles'!$A$2:$F$634,6,FALSE),""))</f>
      </c>
      <c r="J10082" s="90">
        <f>IF(OR($E10082="",$H10082=""),"",$H10082*$I10082)</f>
      </c>
      <c r="K10082" s="87" t="str">
        <v/>
      </c>
    </row>
    <row r="10083">
      <c r="A10083" s="74" t="str">
        <v/>
      </c>
      <c r="B10083" s="74" t="str">
        <v/>
      </c>
      <c r="C10083" s="75">
        <f>IF($E10083="","",IFERROR(VLOOKUP(TRIM(E10083&amp;""),'Référentiel Articles'!$A$2:$F$634,2,FALSE),""))</f>
      </c>
      <c r="D10083" s="75">
        <f>IF($E10083="","",IFERROR(VLOOKUP(TRIM(E10083&amp;""),'Référentiel Articles'!$A$2:$F$634,3,FALSE),""))</f>
      </c>
      <c r="E10083" s="74" t="str">
        <v/>
      </c>
      <c r="F10083" s="75">
        <f>IF($E10083="","",IFERROR(VLOOKUP(TRIM(E10083&amp;""),'Référentiel Articles'!$A$2:$F$634,4,FALSE),""))</f>
      </c>
      <c r="G10083" s="76">
        <f>IF($E10083="","",IFERROR(VLOOKUP(TRIM(E10083&amp;""),'Référentiel Articles'!$A$2:$F$634,5,FALSE),""))</f>
      </c>
      <c r="H10083" s="77" t="str">
        <v/>
      </c>
      <c r="I10083" s="76">
        <f>IF($E10083="","",IFERROR(VLOOKUP(TRIM(E10083&amp;""),'Référentiel Articles'!$A$2:$F$634,6,FALSE),""))</f>
      </c>
      <c r="J10083" s="78">
        <f>IF(OR($E10083="",$H10083=""),"",$H10083*$I10083)</f>
      </c>
      <c r="K10083" s="79" t="str">
        <v/>
      </c>
    </row>
    <row r="10084">
      <c r="A10084" s="81" t="str">
        <v/>
      </c>
      <c r="B10084" s="81" t="str">
        <v/>
      </c>
      <c r="C10084" s="83">
        <f>IF($E10084="","",IFERROR(VLOOKUP(TRIM(E10084&amp;""),'Référentiel Articles'!$A$2:$F$634,2,FALSE),""))</f>
      </c>
      <c r="D10084" s="83">
        <f>IF($E10084="","",IFERROR(VLOOKUP(TRIM(E10084&amp;""),'Référentiel Articles'!$A$2:$F$634,3,FALSE),""))</f>
      </c>
      <c r="E10084" s="81" t="str">
        <v/>
      </c>
      <c r="F10084" s="83">
        <f>IF($E10084="","",IFERROR(VLOOKUP(TRIM(E10084&amp;""),'Référentiel Articles'!$A$2:$F$634,4,FALSE),""))</f>
      </c>
      <c r="G10084" s="84">
        <f>IF($E10084="","",IFERROR(VLOOKUP(TRIM(E10084&amp;""),'Référentiel Articles'!$A$2:$F$634,5,FALSE),""))</f>
      </c>
      <c r="H10084" s="85" t="str">
        <v/>
      </c>
      <c r="I10084" s="84">
        <f>IF($E10084="","",IFERROR(VLOOKUP(TRIM(E10084&amp;""),'Référentiel Articles'!$A$2:$F$634,6,FALSE),""))</f>
      </c>
      <c r="J10084" s="90">
        <f>IF(OR($E10084="",$H10084=""),"",$H10084*$I10084)</f>
      </c>
      <c r="K10084" s="87" t="str">
        <v/>
      </c>
    </row>
    <row r="10085">
      <c r="A10085" s="74" t="str">
        <v/>
      </c>
      <c r="B10085" s="74" t="str">
        <v/>
      </c>
      <c r="C10085" s="75">
        <f>IF($E10085="","",IFERROR(VLOOKUP(TRIM(E10085&amp;""),'Référentiel Articles'!$A$2:$F$634,2,FALSE),""))</f>
      </c>
      <c r="D10085" s="75">
        <f>IF($E10085="","",IFERROR(VLOOKUP(TRIM(E10085&amp;""),'Référentiel Articles'!$A$2:$F$634,3,FALSE),""))</f>
      </c>
      <c r="E10085" s="74" t="str">
        <v/>
      </c>
      <c r="F10085" s="75">
        <f>IF($E10085="","",IFERROR(VLOOKUP(TRIM(E10085&amp;""),'Référentiel Articles'!$A$2:$F$634,4,FALSE),""))</f>
      </c>
      <c r="G10085" s="76">
        <f>IF($E10085="","",IFERROR(VLOOKUP(TRIM(E10085&amp;""),'Référentiel Articles'!$A$2:$F$634,5,FALSE),""))</f>
      </c>
      <c r="H10085" s="77" t="str">
        <v/>
      </c>
      <c r="I10085" s="76">
        <f>IF($E10085="","",IFERROR(VLOOKUP(TRIM(E10085&amp;""),'Référentiel Articles'!$A$2:$F$634,6,FALSE),""))</f>
      </c>
      <c r="J10085" s="78">
        <f>IF(OR($E10085="",$H10085=""),"",$H10085*$I10085)</f>
      </c>
      <c r="K10085" s="79" t="str">
        <v/>
      </c>
    </row>
    <row r="10086">
      <c r="A10086" s="81" t="str">
        <v/>
      </c>
      <c r="B10086" s="81" t="str">
        <v/>
      </c>
      <c r="C10086" s="83">
        <f>IF($E10086="","",IFERROR(VLOOKUP(TRIM(E10086&amp;""),'Référentiel Articles'!$A$2:$F$634,2,FALSE),""))</f>
      </c>
      <c r="D10086" s="83">
        <f>IF($E10086="","",IFERROR(VLOOKUP(TRIM(E10086&amp;""),'Référentiel Articles'!$A$2:$F$634,3,FALSE),""))</f>
      </c>
      <c r="E10086" s="81" t="str">
        <v/>
      </c>
      <c r="F10086" s="83">
        <f>IF($E10086="","",IFERROR(VLOOKUP(TRIM(E10086&amp;""),'Référentiel Articles'!$A$2:$F$634,4,FALSE),""))</f>
      </c>
      <c r="G10086" s="84">
        <f>IF($E10086="","",IFERROR(VLOOKUP(TRIM(E10086&amp;""),'Référentiel Articles'!$A$2:$F$634,5,FALSE),""))</f>
      </c>
      <c r="H10086" s="85" t="str">
        <v/>
      </c>
      <c r="I10086" s="84">
        <f>IF($E10086="","",IFERROR(VLOOKUP(TRIM(E10086&amp;""),'Référentiel Articles'!$A$2:$F$634,6,FALSE),""))</f>
      </c>
      <c r="J10086" s="90">
        <f>IF(OR($E10086="",$H10086=""),"",$H10086*$I10086)</f>
      </c>
      <c r="K10086" s="87" t="str">
        <v/>
      </c>
    </row>
    <row r="10087">
      <c r="A10087" s="74" t="str">
        <v/>
      </c>
      <c r="B10087" s="74" t="str">
        <v/>
      </c>
      <c r="C10087" s="75">
        <f>IF($E10087="","",IFERROR(VLOOKUP(TRIM(E10087&amp;""),'Référentiel Articles'!$A$2:$F$634,2,FALSE),""))</f>
      </c>
      <c r="D10087" s="75">
        <f>IF($E10087="","",IFERROR(VLOOKUP(TRIM(E10087&amp;""),'Référentiel Articles'!$A$2:$F$634,3,FALSE),""))</f>
      </c>
      <c r="E10087" s="74" t="str">
        <v/>
      </c>
      <c r="F10087" s="75">
        <f>IF($E10087="","",IFERROR(VLOOKUP(TRIM(E10087&amp;""),'Référentiel Articles'!$A$2:$F$634,4,FALSE),""))</f>
      </c>
      <c r="G10087" s="76">
        <f>IF($E10087="","",IFERROR(VLOOKUP(TRIM(E10087&amp;""),'Référentiel Articles'!$A$2:$F$634,5,FALSE),""))</f>
      </c>
      <c r="H10087" s="77" t="str">
        <v/>
      </c>
      <c r="I10087" s="76">
        <f>IF($E10087="","",IFERROR(VLOOKUP(TRIM(E10087&amp;""),'Référentiel Articles'!$A$2:$F$634,6,FALSE),""))</f>
      </c>
      <c r="J10087" s="78">
        <f>IF(OR($E10087="",$H10087=""),"",$H10087*$I10087)</f>
      </c>
      <c r="K10087" s="79" t="str">
        <v/>
      </c>
    </row>
    <row r="10088">
      <c r="A10088" s="81" t="str">
        <v/>
      </c>
      <c r="B10088" s="81" t="str">
        <v/>
      </c>
      <c r="C10088" s="83">
        <f>IF($E10088="","",IFERROR(VLOOKUP(TRIM(E10088&amp;""),'Référentiel Articles'!$A$2:$F$634,2,FALSE),""))</f>
      </c>
      <c r="D10088" s="83">
        <f>IF($E10088="","",IFERROR(VLOOKUP(TRIM(E10088&amp;""),'Référentiel Articles'!$A$2:$F$634,3,FALSE),""))</f>
      </c>
      <c r="E10088" s="81" t="str">
        <v/>
      </c>
      <c r="F10088" s="83">
        <f>IF($E10088="","",IFERROR(VLOOKUP(TRIM(E10088&amp;""),'Référentiel Articles'!$A$2:$F$634,4,FALSE),""))</f>
      </c>
      <c r="G10088" s="84">
        <f>IF($E10088="","",IFERROR(VLOOKUP(TRIM(E10088&amp;""),'Référentiel Articles'!$A$2:$F$634,5,FALSE),""))</f>
      </c>
      <c r="H10088" s="85" t="str">
        <v/>
      </c>
      <c r="I10088" s="84">
        <f>IF($E10088="","",IFERROR(VLOOKUP(TRIM(E10088&amp;""),'Référentiel Articles'!$A$2:$F$634,6,FALSE),""))</f>
      </c>
      <c r="J10088" s="90">
        <f>IF(OR($E10088="",$H10088=""),"",$H10088*$I10088)</f>
      </c>
      <c r="K10088" s="87" t="str">
        <v/>
      </c>
    </row>
    <row r="10089">
      <c r="A10089" s="74" t="str">
        <v/>
      </c>
      <c r="B10089" s="74" t="str">
        <v/>
      </c>
      <c r="C10089" s="75">
        <f>IF($E10089="","",IFERROR(VLOOKUP(TRIM(E10089&amp;""),'Référentiel Articles'!$A$2:$F$634,2,FALSE),""))</f>
      </c>
      <c r="D10089" s="75">
        <f>IF($E10089="","",IFERROR(VLOOKUP(TRIM(E10089&amp;""),'Référentiel Articles'!$A$2:$F$634,3,FALSE),""))</f>
      </c>
      <c r="E10089" s="74" t="str">
        <v/>
      </c>
      <c r="F10089" s="75">
        <f>IF($E10089="","",IFERROR(VLOOKUP(TRIM(E10089&amp;""),'Référentiel Articles'!$A$2:$F$634,4,FALSE),""))</f>
      </c>
      <c r="G10089" s="76">
        <f>IF($E10089="","",IFERROR(VLOOKUP(TRIM(E10089&amp;""),'Référentiel Articles'!$A$2:$F$634,5,FALSE),""))</f>
      </c>
      <c r="H10089" s="77" t="str">
        <v/>
      </c>
      <c r="I10089" s="76">
        <f>IF($E10089="","",IFERROR(VLOOKUP(TRIM(E10089&amp;""),'Référentiel Articles'!$A$2:$F$634,6,FALSE),""))</f>
      </c>
      <c r="J10089" s="78">
        <f>IF(OR($E10089="",$H10089=""),"",$H10089*$I10089)</f>
      </c>
      <c r="K10089" s="79" t="str">
        <v/>
      </c>
    </row>
    <row r="10090">
      <c r="A10090" s="81" t="str">
        <v/>
      </c>
      <c r="B10090" s="81" t="str">
        <v/>
      </c>
      <c r="C10090" s="83">
        <f>IF($E10090="","",IFERROR(VLOOKUP(TRIM(E10090&amp;""),'Référentiel Articles'!$A$2:$F$634,2,FALSE),""))</f>
      </c>
      <c r="D10090" s="83">
        <f>IF($E10090="","",IFERROR(VLOOKUP(TRIM(E10090&amp;""),'Référentiel Articles'!$A$2:$F$634,3,FALSE),""))</f>
      </c>
      <c r="E10090" s="81" t="str">
        <v/>
      </c>
      <c r="F10090" s="83">
        <f>IF($E10090="","",IFERROR(VLOOKUP(TRIM(E10090&amp;""),'Référentiel Articles'!$A$2:$F$634,4,FALSE),""))</f>
      </c>
      <c r="G10090" s="84">
        <f>IF($E10090="","",IFERROR(VLOOKUP(TRIM(E10090&amp;""),'Référentiel Articles'!$A$2:$F$634,5,FALSE),""))</f>
      </c>
      <c r="H10090" s="85" t="str">
        <v/>
      </c>
      <c r="I10090" s="84">
        <f>IF($E10090="","",IFERROR(VLOOKUP(TRIM(E10090&amp;""),'Référentiel Articles'!$A$2:$F$634,6,FALSE),""))</f>
      </c>
      <c r="J10090" s="90">
        <f>IF(OR($E10090="",$H10090=""),"",$H10090*$I10090)</f>
      </c>
      <c r="K10090" s="87" t="str">
        <v/>
      </c>
    </row>
    <row r="10091">
      <c r="A10091" s="74" t="str">
        <v/>
      </c>
      <c r="B10091" s="74" t="str">
        <v/>
      </c>
      <c r="C10091" s="75">
        <f>IF($E10091="","",IFERROR(VLOOKUP(TRIM(E10091&amp;""),'Référentiel Articles'!$A$2:$F$634,2,FALSE),""))</f>
      </c>
      <c r="D10091" s="75">
        <f>IF($E10091="","",IFERROR(VLOOKUP(TRIM(E10091&amp;""),'Référentiel Articles'!$A$2:$F$634,3,FALSE),""))</f>
      </c>
      <c r="E10091" s="74" t="str">
        <v/>
      </c>
      <c r="F10091" s="75">
        <f>IF($E10091="","",IFERROR(VLOOKUP(TRIM(E10091&amp;""),'Référentiel Articles'!$A$2:$F$634,4,FALSE),""))</f>
      </c>
      <c r="G10091" s="76">
        <f>IF($E10091="","",IFERROR(VLOOKUP(TRIM(E10091&amp;""),'Référentiel Articles'!$A$2:$F$634,5,FALSE),""))</f>
      </c>
      <c r="H10091" s="77" t="str">
        <v/>
      </c>
      <c r="I10091" s="76">
        <f>IF($E10091="","",IFERROR(VLOOKUP(TRIM(E10091&amp;""),'Référentiel Articles'!$A$2:$F$634,6,FALSE),""))</f>
      </c>
      <c r="J10091" s="78">
        <f>IF(OR($E10091="",$H10091=""),"",$H10091*$I10091)</f>
      </c>
      <c r="K10091" s="79" t="str">
        <v/>
      </c>
    </row>
    <row r="10092">
      <c r="A10092" s="81" t="str">
        <v/>
      </c>
      <c r="B10092" s="81" t="str">
        <v/>
      </c>
      <c r="C10092" s="83">
        <f>IF($E10092="","",IFERROR(VLOOKUP(TRIM(E10092&amp;""),'Référentiel Articles'!$A$2:$F$634,2,FALSE),""))</f>
      </c>
      <c r="D10092" s="83">
        <f>IF($E10092="","",IFERROR(VLOOKUP(TRIM(E10092&amp;""),'Référentiel Articles'!$A$2:$F$634,3,FALSE),""))</f>
      </c>
      <c r="E10092" s="81" t="str">
        <v/>
      </c>
      <c r="F10092" s="83">
        <f>IF($E10092="","",IFERROR(VLOOKUP(TRIM(E10092&amp;""),'Référentiel Articles'!$A$2:$F$634,4,FALSE),""))</f>
      </c>
      <c r="G10092" s="84">
        <f>IF($E10092="","",IFERROR(VLOOKUP(TRIM(E10092&amp;""),'Référentiel Articles'!$A$2:$F$634,5,FALSE),""))</f>
      </c>
      <c r="H10092" s="85" t="str">
        <v/>
      </c>
      <c r="I10092" s="84">
        <f>IF($E10092="","",IFERROR(VLOOKUP(TRIM(E10092&amp;""),'Référentiel Articles'!$A$2:$F$634,6,FALSE),""))</f>
      </c>
      <c r="J10092" s="90">
        <f>IF(OR($E10092="",$H10092=""),"",$H10092*$I10092)</f>
      </c>
      <c r="K10092" s="87" t="str">
        <v/>
      </c>
    </row>
    <row r="10093">
      <c r="A10093" s="74" t="str">
        <v/>
      </c>
      <c r="B10093" s="74" t="str">
        <v/>
      </c>
      <c r="C10093" s="75">
        <f>IF($E10093="","",IFERROR(VLOOKUP(TRIM(E10093&amp;""),'Référentiel Articles'!$A$2:$F$634,2,FALSE),""))</f>
      </c>
      <c r="D10093" s="75">
        <f>IF($E10093="","",IFERROR(VLOOKUP(TRIM(E10093&amp;""),'Référentiel Articles'!$A$2:$F$634,3,FALSE),""))</f>
      </c>
      <c r="E10093" s="74" t="str">
        <v/>
      </c>
      <c r="F10093" s="75">
        <f>IF($E10093="","",IFERROR(VLOOKUP(TRIM(E10093&amp;""),'Référentiel Articles'!$A$2:$F$634,4,FALSE),""))</f>
      </c>
      <c r="G10093" s="76">
        <f>IF($E10093="","",IFERROR(VLOOKUP(TRIM(E10093&amp;""),'Référentiel Articles'!$A$2:$F$634,5,FALSE),""))</f>
      </c>
      <c r="H10093" s="77" t="str">
        <v/>
      </c>
      <c r="I10093" s="76">
        <f>IF($E10093="","",IFERROR(VLOOKUP(TRIM(E10093&amp;""),'Référentiel Articles'!$A$2:$F$634,6,FALSE),""))</f>
      </c>
      <c r="J10093" s="78">
        <f>IF(OR($E10093="",$H10093=""),"",$H10093*$I10093)</f>
      </c>
      <c r="K10093" s="79" t="str">
        <v/>
      </c>
    </row>
    <row r="10094">
      <c r="A10094" s="81" t="str">
        <v/>
      </c>
      <c r="B10094" s="81" t="str">
        <v/>
      </c>
      <c r="C10094" s="83">
        <f>IF($E10094="","",IFERROR(VLOOKUP(TRIM(E10094&amp;""),'Référentiel Articles'!$A$2:$F$634,2,FALSE),""))</f>
      </c>
      <c r="D10094" s="83">
        <f>IF($E10094="","",IFERROR(VLOOKUP(TRIM(E10094&amp;""),'Référentiel Articles'!$A$2:$F$634,3,FALSE),""))</f>
      </c>
      <c r="E10094" s="81" t="str">
        <v/>
      </c>
      <c r="F10094" s="83">
        <f>IF($E10094="","",IFERROR(VLOOKUP(TRIM(E10094&amp;""),'Référentiel Articles'!$A$2:$F$634,4,FALSE),""))</f>
      </c>
      <c r="G10094" s="84">
        <f>IF($E10094="","",IFERROR(VLOOKUP(TRIM(E10094&amp;""),'Référentiel Articles'!$A$2:$F$634,5,FALSE),""))</f>
      </c>
      <c r="H10094" s="85" t="str">
        <v/>
      </c>
      <c r="I10094" s="84">
        <f>IF($E10094="","",IFERROR(VLOOKUP(TRIM(E10094&amp;""),'Référentiel Articles'!$A$2:$F$634,6,FALSE),""))</f>
      </c>
      <c r="J10094" s="90">
        <f>IF(OR($E10094="",$H10094=""),"",$H10094*$I10094)</f>
      </c>
      <c r="K10094" s="87" t="str">
        <v/>
      </c>
    </row>
    <row r="10095">
      <c r="A10095" s="74" t="str">
        <v/>
      </c>
      <c r="B10095" s="74" t="str">
        <v/>
      </c>
      <c r="C10095" s="75">
        <f>IF($E10095="","",IFERROR(VLOOKUP(TRIM(E10095&amp;""),'Référentiel Articles'!$A$2:$F$634,2,FALSE),""))</f>
      </c>
      <c r="D10095" s="75">
        <f>IF($E10095="","",IFERROR(VLOOKUP(TRIM(E10095&amp;""),'Référentiel Articles'!$A$2:$F$634,3,FALSE),""))</f>
      </c>
      <c r="E10095" s="74" t="str">
        <v/>
      </c>
      <c r="F10095" s="75">
        <f>IF($E10095="","",IFERROR(VLOOKUP(TRIM(E10095&amp;""),'Référentiel Articles'!$A$2:$F$634,4,FALSE),""))</f>
      </c>
      <c r="G10095" s="76">
        <f>IF($E10095="","",IFERROR(VLOOKUP(TRIM(E10095&amp;""),'Référentiel Articles'!$A$2:$F$634,5,FALSE),""))</f>
      </c>
      <c r="H10095" s="77" t="str">
        <v/>
      </c>
      <c r="I10095" s="76">
        <f>IF($E10095="","",IFERROR(VLOOKUP(TRIM(E10095&amp;""),'Référentiel Articles'!$A$2:$F$634,6,FALSE),""))</f>
      </c>
      <c r="J10095" s="78">
        <f>IF(OR($E10095="",$H10095=""),"",$H10095*$I10095)</f>
      </c>
      <c r="K10095" s="79" t="str">
        <v/>
      </c>
    </row>
    <row r="10096">
      <c r="A10096" s="81" t="str">
        <v/>
      </c>
      <c r="B10096" s="81" t="str">
        <v/>
      </c>
      <c r="C10096" s="83">
        <f>IF($E10096="","",IFERROR(VLOOKUP(TRIM(E10096&amp;""),'Référentiel Articles'!$A$2:$F$634,2,FALSE),""))</f>
      </c>
      <c r="D10096" s="83">
        <f>IF($E10096="","",IFERROR(VLOOKUP(TRIM(E10096&amp;""),'Référentiel Articles'!$A$2:$F$634,3,FALSE),""))</f>
      </c>
      <c r="E10096" s="81" t="str">
        <v/>
      </c>
      <c r="F10096" s="83">
        <f>IF($E10096="","",IFERROR(VLOOKUP(TRIM(E10096&amp;""),'Référentiel Articles'!$A$2:$F$634,4,FALSE),""))</f>
      </c>
      <c r="G10096" s="84">
        <f>IF($E10096="","",IFERROR(VLOOKUP(TRIM(E10096&amp;""),'Référentiel Articles'!$A$2:$F$634,5,FALSE),""))</f>
      </c>
      <c r="H10096" s="85" t="str">
        <v/>
      </c>
      <c r="I10096" s="84">
        <f>IF($E10096="","",IFERROR(VLOOKUP(TRIM(E10096&amp;""),'Référentiel Articles'!$A$2:$F$634,6,FALSE),""))</f>
      </c>
      <c r="J10096" s="90">
        <f>IF(OR($E10096="",$H10096=""),"",$H10096*$I10096)</f>
      </c>
      <c r="K10096" s="87" t="str">
        <v/>
      </c>
    </row>
    <row r="10097">
      <c r="A10097" s="74" t="str">
        <v/>
      </c>
      <c r="B10097" s="74" t="str">
        <v/>
      </c>
      <c r="C10097" s="75">
        <f>IF($E10097="","",IFERROR(VLOOKUP(TRIM(E10097&amp;""),'Référentiel Articles'!$A$2:$F$634,2,FALSE),""))</f>
      </c>
      <c r="D10097" s="75">
        <f>IF($E10097="","",IFERROR(VLOOKUP(TRIM(E10097&amp;""),'Référentiel Articles'!$A$2:$F$634,3,FALSE),""))</f>
      </c>
      <c r="E10097" s="74" t="str">
        <v/>
      </c>
      <c r="F10097" s="75">
        <f>IF($E10097="","",IFERROR(VLOOKUP(TRIM(E10097&amp;""),'Référentiel Articles'!$A$2:$F$634,4,FALSE),""))</f>
      </c>
      <c r="G10097" s="76">
        <f>IF($E10097="","",IFERROR(VLOOKUP(TRIM(E10097&amp;""),'Référentiel Articles'!$A$2:$F$634,5,FALSE),""))</f>
      </c>
      <c r="H10097" s="77" t="str">
        <v/>
      </c>
      <c r="I10097" s="76">
        <f>IF($E10097="","",IFERROR(VLOOKUP(TRIM(E10097&amp;""),'Référentiel Articles'!$A$2:$F$634,6,FALSE),""))</f>
      </c>
      <c r="J10097" s="78">
        <f>IF(OR($E10097="",$H10097=""),"",$H10097*$I10097)</f>
      </c>
      <c r="K10097" s="79" t="str">
        <v/>
      </c>
    </row>
    <row r="10098">
      <c r="A10098" s="81" t="str">
        <v/>
      </c>
      <c r="B10098" s="81" t="str">
        <v/>
      </c>
      <c r="C10098" s="83">
        <f>IF($E10098="","",IFERROR(VLOOKUP(TRIM(E10098&amp;""),'Référentiel Articles'!$A$2:$F$634,2,FALSE),""))</f>
      </c>
      <c r="D10098" s="83">
        <f>IF($E10098="","",IFERROR(VLOOKUP(TRIM(E10098&amp;""),'Référentiel Articles'!$A$2:$F$634,3,FALSE),""))</f>
      </c>
      <c r="E10098" s="81" t="str">
        <v/>
      </c>
      <c r="F10098" s="83">
        <f>IF($E10098="","",IFERROR(VLOOKUP(TRIM(E10098&amp;""),'Référentiel Articles'!$A$2:$F$634,4,FALSE),""))</f>
      </c>
      <c r="G10098" s="84">
        <f>IF($E10098="","",IFERROR(VLOOKUP(TRIM(E10098&amp;""),'Référentiel Articles'!$A$2:$F$634,5,FALSE),""))</f>
      </c>
      <c r="H10098" s="85" t="str">
        <v/>
      </c>
      <c r="I10098" s="84">
        <f>IF($E10098="","",IFERROR(VLOOKUP(TRIM(E10098&amp;""),'Référentiel Articles'!$A$2:$F$634,6,FALSE),""))</f>
      </c>
      <c r="J10098" s="90">
        <f>IF(OR($E10098="",$H10098=""),"",$H10098*$I10098)</f>
      </c>
      <c r="K10098" s="87" t="str">
        <v/>
      </c>
    </row>
    <row r="10099">
      <c r="A10099" s="74" t="str">
        <v/>
      </c>
      <c r="B10099" s="74" t="str">
        <v/>
      </c>
      <c r="C10099" s="75">
        <f>IF($E10099="","",IFERROR(VLOOKUP(TRIM(E10099&amp;""),'Référentiel Articles'!$A$2:$F$634,2,FALSE),""))</f>
      </c>
      <c r="D10099" s="75">
        <f>IF($E10099="","",IFERROR(VLOOKUP(TRIM(E10099&amp;""),'Référentiel Articles'!$A$2:$F$634,3,FALSE),""))</f>
      </c>
      <c r="E10099" s="74" t="str">
        <v/>
      </c>
      <c r="F10099" s="75">
        <f>IF($E10099="","",IFERROR(VLOOKUP(TRIM(E10099&amp;""),'Référentiel Articles'!$A$2:$F$634,4,FALSE),""))</f>
      </c>
      <c r="G10099" s="76">
        <f>IF($E10099="","",IFERROR(VLOOKUP(TRIM(E10099&amp;""),'Référentiel Articles'!$A$2:$F$634,5,FALSE),""))</f>
      </c>
      <c r="H10099" s="77" t="str">
        <v/>
      </c>
      <c r="I10099" s="76">
        <f>IF($E10099="","",IFERROR(VLOOKUP(TRIM(E10099&amp;""),'Référentiel Articles'!$A$2:$F$634,6,FALSE),""))</f>
      </c>
      <c r="J10099" s="78">
        <f>IF(OR($E10099="",$H10099=""),"",$H10099*$I10099)</f>
      </c>
      <c r="K10099" s="79" t="str">
        <v/>
      </c>
    </row>
    <row r="10100">
      <c r="A10100" s="81" t="str">
        <v/>
      </c>
      <c r="B10100" s="81" t="str">
        <v/>
      </c>
      <c r="C10100" s="83">
        <f>IF($E10100="","",IFERROR(VLOOKUP(TRIM(E10100&amp;""),'Référentiel Articles'!$A$2:$F$634,2,FALSE),""))</f>
      </c>
      <c r="D10100" s="83">
        <f>IF($E10100="","",IFERROR(VLOOKUP(TRIM(E10100&amp;""),'Référentiel Articles'!$A$2:$F$634,3,FALSE),""))</f>
      </c>
      <c r="E10100" s="81" t="str">
        <v/>
      </c>
      <c r="F10100" s="83">
        <f>IF($E10100="","",IFERROR(VLOOKUP(TRIM(E10100&amp;""),'Référentiel Articles'!$A$2:$F$634,4,FALSE),""))</f>
      </c>
      <c r="G10100" s="84">
        <f>IF($E10100="","",IFERROR(VLOOKUP(TRIM(E10100&amp;""),'Référentiel Articles'!$A$2:$F$634,5,FALSE),""))</f>
      </c>
      <c r="H10100" s="85" t="str">
        <v/>
      </c>
      <c r="I10100" s="84">
        <f>IF($E10100="","",IFERROR(VLOOKUP(TRIM(E10100&amp;""),'Référentiel Articles'!$A$2:$F$634,6,FALSE),""))</f>
      </c>
      <c r="J10100" s="90">
        <f>IF(OR($E10100="",$H10100=""),"",$H10100*$I10100)</f>
      </c>
      <c r="K10100" s="87" t="str">
        <v/>
      </c>
    </row>
    <row r="10101">
      <c r="A10101" s="74" t="str">
        <v/>
      </c>
      <c r="B10101" s="74" t="str">
        <v/>
      </c>
      <c r="C10101" s="75">
        <f>IF($E10101="","",IFERROR(VLOOKUP(TRIM(E10101&amp;""),'Référentiel Articles'!$A$2:$F$634,2,FALSE),""))</f>
      </c>
      <c r="D10101" s="75">
        <f>IF($E10101="","",IFERROR(VLOOKUP(TRIM(E10101&amp;""),'Référentiel Articles'!$A$2:$F$634,3,FALSE),""))</f>
      </c>
      <c r="E10101" s="74" t="str">
        <v/>
      </c>
      <c r="F10101" s="75">
        <f>IF($E10101="","",IFERROR(VLOOKUP(TRIM(E10101&amp;""),'Référentiel Articles'!$A$2:$F$634,4,FALSE),""))</f>
      </c>
      <c r="G10101" s="76">
        <f>IF($E10101="","",IFERROR(VLOOKUP(TRIM(E10101&amp;""),'Référentiel Articles'!$A$2:$F$634,5,FALSE),""))</f>
      </c>
      <c r="H10101" s="77" t="str">
        <v/>
      </c>
      <c r="I10101" s="76">
        <f>IF($E10101="","",IFERROR(VLOOKUP(TRIM(E10101&amp;""),'Référentiel Articles'!$A$2:$F$634,6,FALSE),""))</f>
      </c>
      <c r="J10101" s="78">
        <f>IF(OR($E10101="",$H10101=""),"",$H10101*$I10101)</f>
      </c>
      <c r="K10101" s="79" t="str">
        <v/>
      </c>
    </row>
    <row r="10102">
      <c r="A10102" s="81" t="str">
        <v/>
      </c>
      <c r="B10102" s="81" t="str">
        <v/>
      </c>
      <c r="C10102" s="83">
        <f>IF($E10102="","",IFERROR(VLOOKUP(TRIM(E10102&amp;""),'Référentiel Articles'!$A$2:$F$634,2,FALSE),""))</f>
      </c>
      <c r="D10102" s="83">
        <f>IF($E10102="","",IFERROR(VLOOKUP(TRIM(E10102&amp;""),'Référentiel Articles'!$A$2:$F$634,3,FALSE),""))</f>
      </c>
      <c r="E10102" s="81" t="str">
        <v/>
      </c>
      <c r="F10102" s="83">
        <f>IF($E10102="","",IFERROR(VLOOKUP(TRIM(E10102&amp;""),'Référentiel Articles'!$A$2:$F$634,4,FALSE),""))</f>
      </c>
      <c r="G10102" s="84">
        <f>IF($E10102="","",IFERROR(VLOOKUP(TRIM(E10102&amp;""),'Référentiel Articles'!$A$2:$F$634,5,FALSE),""))</f>
      </c>
      <c r="H10102" s="85" t="str">
        <v/>
      </c>
      <c r="I10102" s="84">
        <f>IF($E10102="","",IFERROR(VLOOKUP(TRIM(E10102&amp;""),'Référentiel Articles'!$A$2:$F$634,6,FALSE),""))</f>
      </c>
      <c r="J10102" s="90">
        <f>IF(OR($E10102="",$H10102=""),"",$H10102*$I10102)</f>
      </c>
      <c r="K10102" s="87" t="str">
        <v/>
      </c>
    </row>
    <row r="10103">
      <c r="A10103" s="74" t="str">
        <v/>
      </c>
      <c r="B10103" s="74" t="str">
        <v/>
      </c>
      <c r="C10103" s="75">
        <f>IF($E10103="","",IFERROR(VLOOKUP(TRIM(E10103&amp;""),'Référentiel Articles'!$A$2:$F$634,2,FALSE),""))</f>
      </c>
      <c r="D10103" s="75">
        <f>IF($E10103="","",IFERROR(VLOOKUP(TRIM(E10103&amp;""),'Référentiel Articles'!$A$2:$F$634,3,FALSE),""))</f>
      </c>
      <c r="E10103" s="74" t="str">
        <v/>
      </c>
      <c r="F10103" s="75">
        <f>IF($E10103="","",IFERROR(VLOOKUP(TRIM(E10103&amp;""),'Référentiel Articles'!$A$2:$F$634,4,FALSE),""))</f>
      </c>
      <c r="G10103" s="76">
        <f>IF($E10103="","",IFERROR(VLOOKUP(TRIM(E10103&amp;""),'Référentiel Articles'!$A$2:$F$634,5,FALSE),""))</f>
      </c>
      <c r="H10103" s="77" t="str">
        <v/>
      </c>
      <c r="I10103" s="76">
        <f>IF($E10103="","",IFERROR(VLOOKUP(TRIM(E10103&amp;""),'Référentiel Articles'!$A$2:$F$634,6,FALSE),""))</f>
      </c>
      <c r="J10103" s="78">
        <f>IF(OR($E10103="",$H10103=""),"",$H10103*$I10103)</f>
      </c>
      <c r="K10103" s="79" t="str">
        <v/>
      </c>
    </row>
    <row r="10104">
      <c r="A10104" s="81" t="str">
        <v/>
      </c>
      <c r="B10104" s="81" t="str">
        <v/>
      </c>
      <c r="C10104" s="83">
        <f>IF($E10104="","",IFERROR(VLOOKUP(TRIM(E10104&amp;""),'Référentiel Articles'!$A$2:$F$634,2,FALSE),""))</f>
      </c>
      <c r="D10104" s="83">
        <f>IF($E10104="","",IFERROR(VLOOKUP(TRIM(E10104&amp;""),'Référentiel Articles'!$A$2:$F$634,3,FALSE),""))</f>
      </c>
      <c r="E10104" s="81" t="str">
        <v/>
      </c>
      <c r="F10104" s="83">
        <f>IF($E10104="","",IFERROR(VLOOKUP(TRIM(E10104&amp;""),'Référentiel Articles'!$A$2:$F$634,4,FALSE),""))</f>
      </c>
      <c r="G10104" s="84">
        <f>IF($E10104="","",IFERROR(VLOOKUP(TRIM(E10104&amp;""),'Référentiel Articles'!$A$2:$F$634,5,FALSE),""))</f>
      </c>
      <c r="H10104" s="85" t="str">
        <v/>
      </c>
      <c r="I10104" s="84">
        <f>IF($E10104="","",IFERROR(VLOOKUP(TRIM(E10104&amp;""),'Référentiel Articles'!$A$2:$F$634,6,FALSE),""))</f>
      </c>
      <c r="J10104" s="90">
        <f>IF(OR($E10104="",$H10104=""),"",$H10104*$I10104)</f>
      </c>
      <c r="K10104" s="87" t="str">
        <v/>
      </c>
    </row>
    <row r="10105">
      <c r="A10105" s="74" t="str">
        <v/>
      </c>
      <c r="B10105" s="74" t="str">
        <v/>
      </c>
      <c r="C10105" s="75">
        <f>IF($E10105="","",IFERROR(VLOOKUP(TRIM(E10105&amp;""),'Référentiel Articles'!$A$2:$F$634,2,FALSE),""))</f>
      </c>
      <c r="D10105" s="75">
        <f>IF($E10105="","",IFERROR(VLOOKUP(TRIM(E10105&amp;""),'Référentiel Articles'!$A$2:$F$634,3,FALSE),""))</f>
      </c>
      <c r="E10105" s="74" t="str">
        <v/>
      </c>
      <c r="F10105" s="75">
        <f>IF($E10105="","",IFERROR(VLOOKUP(TRIM(E10105&amp;""),'Référentiel Articles'!$A$2:$F$634,4,FALSE),""))</f>
      </c>
      <c r="G10105" s="76">
        <f>IF($E10105="","",IFERROR(VLOOKUP(TRIM(E10105&amp;""),'Référentiel Articles'!$A$2:$F$634,5,FALSE),""))</f>
      </c>
      <c r="H10105" s="77" t="str">
        <v/>
      </c>
      <c r="I10105" s="76">
        <f>IF($E10105="","",IFERROR(VLOOKUP(TRIM(E10105&amp;""),'Référentiel Articles'!$A$2:$F$634,6,FALSE),""))</f>
      </c>
      <c r="J10105" s="78">
        <f>IF(OR($E10105="",$H10105=""),"",$H10105*$I10105)</f>
      </c>
      <c r="K10105" s="79" t="str">
        <v/>
      </c>
    </row>
    <row r="10106">
      <c r="A10106" s="81" t="str">
        <v/>
      </c>
      <c r="B10106" s="81" t="str">
        <v/>
      </c>
      <c r="C10106" s="83">
        <f>IF($E10106="","",IFERROR(VLOOKUP(TRIM(E10106&amp;""),'Référentiel Articles'!$A$2:$F$634,2,FALSE),""))</f>
      </c>
      <c r="D10106" s="83">
        <f>IF($E10106="","",IFERROR(VLOOKUP(TRIM(E10106&amp;""),'Référentiel Articles'!$A$2:$F$634,3,FALSE),""))</f>
      </c>
      <c r="E10106" s="81" t="str">
        <v/>
      </c>
      <c r="F10106" s="83">
        <f>IF($E10106="","",IFERROR(VLOOKUP(TRIM(E10106&amp;""),'Référentiel Articles'!$A$2:$F$634,4,FALSE),""))</f>
      </c>
      <c r="G10106" s="84">
        <f>IF($E10106="","",IFERROR(VLOOKUP(TRIM(E10106&amp;""),'Référentiel Articles'!$A$2:$F$634,5,FALSE),""))</f>
      </c>
      <c r="H10106" s="85" t="str">
        <v/>
      </c>
      <c r="I10106" s="84">
        <f>IF($E10106="","",IFERROR(VLOOKUP(TRIM(E10106&amp;""),'Référentiel Articles'!$A$2:$F$634,6,FALSE),""))</f>
      </c>
      <c r="J10106" s="90">
        <f>IF(OR($E10106="",$H10106=""),"",$H10106*$I10106)</f>
      </c>
      <c r="K10106" s="87" t="str">
        <v/>
      </c>
    </row>
    <row r="10107">
      <c r="A10107" s="74" t="str">
        <v/>
      </c>
      <c r="B10107" s="74" t="str">
        <v/>
      </c>
      <c r="C10107" s="75">
        <f>IF($E10107="","",IFERROR(VLOOKUP(TRIM(E10107&amp;""),'Référentiel Articles'!$A$2:$F$634,2,FALSE),""))</f>
      </c>
      <c r="D10107" s="75">
        <f>IF($E10107="","",IFERROR(VLOOKUP(TRIM(E10107&amp;""),'Référentiel Articles'!$A$2:$F$634,3,FALSE),""))</f>
      </c>
      <c r="E10107" s="74" t="str">
        <v/>
      </c>
      <c r="F10107" s="75">
        <f>IF($E10107="","",IFERROR(VLOOKUP(TRIM(E10107&amp;""),'Référentiel Articles'!$A$2:$F$634,4,FALSE),""))</f>
      </c>
      <c r="G10107" s="76">
        <f>IF($E10107="","",IFERROR(VLOOKUP(TRIM(E10107&amp;""),'Référentiel Articles'!$A$2:$F$634,5,FALSE),""))</f>
      </c>
      <c r="H10107" s="77" t="str">
        <v/>
      </c>
      <c r="I10107" s="76">
        <f>IF($E10107="","",IFERROR(VLOOKUP(TRIM(E10107&amp;""),'Référentiel Articles'!$A$2:$F$634,6,FALSE),""))</f>
      </c>
      <c r="J10107" s="78">
        <f>IF(OR($E10107="",$H10107=""),"",$H10107*$I10107)</f>
      </c>
      <c r="K10107" s="79" t="str">
        <v/>
      </c>
    </row>
    <row r="10108">
      <c r="A10108" s="81" t="str">
        <v/>
      </c>
      <c r="B10108" s="81" t="str">
        <v/>
      </c>
      <c r="C10108" s="83">
        <f>IF($E10108="","",IFERROR(VLOOKUP(TRIM(E10108&amp;""),'Référentiel Articles'!$A$2:$F$634,2,FALSE),""))</f>
      </c>
      <c r="D10108" s="83">
        <f>IF($E10108="","",IFERROR(VLOOKUP(TRIM(E10108&amp;""),'Référentiel Articles'!$A$2:$F$634,3,FALSE),""))</f>
      </c>
      <c r="E10108" s="81" t="str">
        <v/>
      </c>
      <c r="F10108" s="83">
        <f>IF($E10108="","",IFERROR(VLOOKUP(TRIM(E10108&amp;""),'Référentiel Articles'!$A$2:$F$634,4,FALSE),""))</f>
      </c>
      <c r="G10108" s="84">
        <f>IF($E10108="","",IFERROR(VLOOKUP(TRIM(E10108&amp;""),'Référentiel Articles'!$A$2:$F$634,5,FALSE),""))</f>
      </c>
      <c r="H10108" s="85" t="str">
        <v/>
      </c>
      <c r="I10108" s="84">
        <f>IF($E10108="","",IFERROR(VLOOKUP(TRIM(E10108&amp;""),'Référentiel Articles'!$A$2:$F$634,6,FALSE),""))</f>
      </c>
      <c r="J10108" s="90">
        <f>IF(OR($E10108="",$H10108=""),"",$H10108*$I10108)</f>
      </c>
      <c r="K10108" s="87" t="str">
        <v/>
      </c>
    </row>
    <row r="10109">
      <c r="A10109" s="74" t="str">
        <v/>
      </c>
      <c r="B10109" s="74" t="str">
        <v/>
      </c>
      <c r="C10109" s="75">
        <f>IF($E10109="","",IFERROR(VLOOKUP(TRIM(E10109&amp;""),'Référentiel Articles'!$A$2:$F$634,2,FALSE),""))</f>
      </c>
      <c r="D10109" s="75">
        <f>IF($E10109="","",IFERROR(VLOOKUP(TRIM(E10109&amp;""),'Référentiel Articles'!$A$2:$F$634,3,FALSE),""))</f>
      </c>
      <c r="E10109" s="74" t="str">
        <v/>
      </c>
      <c r="F10109" s="75">
        <f>IF($E10109="","",IFERROR(VLOOKUP(TRIM(E10109&amp;""),'Référentiel Articles'!$A$2:$F$634,4,FALSE),""))</f>
      </c>
      <c r="G10109" s="76">
        <f>IF($E10109="","",IFERROR(VLOOKUP(TRIM(E10109&amp;""),'Référentiel Articles'!$A$2:$F$634,5,FALSE),""))</f>
      </c>
      <c r="H10109" s="77" t="str">
        <v/>
      </c>
      <c r="I10109" s="76">
        <f>IF($E10109="","",IFERROR(VLOOKUP(TRIM(E10109&amp;""),'Référentiel Articles'!$A$2:$F$634,6,FALSE),""))</f>
      </c>
      <c r="J10109" s="78">
        <f>IF(OR($E10109="",$H10109=""),"",$H10109*$I10109)</f>
      </c>
      <c r="K10109" s="79" t="str">
        <v/>
      </c>
    </row>
    <row r="10110">
      <c r="A10110" s="81" t="str">
        <v/>
      </c>
      <c r="B10110" s="81" t="str">
        <v/>
      </c>
      <c r="C10110" s="83">
        <f>IF($E10110="","",IFERROR(VLOOKUP(TRIM(E10110&amp;""),'Référentiel Articles'!$A$2:$F$634,2,FALSE),""))</f>
      </c>
      <c r="D10110" s="83">
        <f>IF($E10110="","",IFERROR(VLOOKUP(TRIM(E10110&amp;""),'Référentiel Articles'!$A$2:$F$634,3,FALSE),""))</f>
      </c>
      <c r="E10110" s="81" t="str">
        <v/>
      </c>
      <c r="F10110" s="83">
        <f>IF($E10110="","",IFERROR(VLOOKUP(TRIM(E10110&amp;""),'Référentiel Articles'!$A$2:$F$634,4,FALSE),""))</f>
      </c>
      <c r="G10110" s="84">
        <f>IF($E10110="","",IFERROR(VLOOKUP(TRIM(E10110&amp;""),'Référentiel Articles'!$A$2:$F$634,5,FALSE),""))</f>
      </c>
      <c r="H10110" s="85" t="str">
        <v/>
      </c>
      <c r="I10110" s="84">
        <f>IF($E10110="","",IFERROR(VLOOKUP(TRIM(E10110&amp;""),'Référentiel Articles'!$A$2:$F$634,6,FALSE),""))</f>
      </c>
      <c r="J10110" s="90">
        <f>IF(OR($E10110="",$H10110=""),"",$H10110*$I10110)</f>
      </c>
      <c r="K10110" s="87" t="str">
        <v/>
      </c>
    </row>
    <row r="10111">
      <c r="A10111" s="74" t="str">
        <v/>
      </c>
      <c r="B10111" s="74" t="str">
        <v/>
      </c>
      <c r="C10111" s="75">
        <f>IF($E10111="","",IFERROR(VLOOKUP(TRIM(E10111&amp;""),'Référentiel Articles'!$A$2:$F$634,2,FALSE),""))</f>
      </c>
      <c r="D10111" s="75">
        <f>IF($E10111="","",IFERROR(VLOOKUP(TRIM(E10111&amp;""),'Référentiel Articles'!$A$2:$F$634,3,FALSE),""))</f>
      </c>
      <c r="E10111" s="74" t="str">
        <v/>
      </c>
      <c r="F10111" s="75">
        <f>IF($E10111="","",IFERROR(VLOOKUP(TRIM(E10111&amp;""),'Référentiel Articles'!$A$2:$F$634,4,FALSE),""))</f>
      </c>
      <c r="G10111" s="76">
        <f>IF($E10111="","",IFERROR(VLOOKUP(TRIM(E10111&amp;""),'Référentiel Articles'!$A$2:$F$634,5,FALSE),""))</f>
      </c>
      <c r="H10111" s="77" t="str">
        <v/>
      </c>
      <c r="I10111" s="76">
        <f>IF($E10111="","",IFERROR(VLOOKUP(TRIM(E10111&amp;""),'Référentiel Articles'!$A$2:$F$634,6,FALSE),""))</f>
      </c>
      <c r="J10111" s="78">
        <f>IF(OR($E10111="",$H10111=""),"",$H10111*$I10111)</f>
      </c>
      <c r="K10111" s="79" t="str">
        <v/>
      </c>
    </row>
    <row r="10112">
      <c r="A10112" s="81" t="str">
        <v/>
      </c>
      <c r="B10112" s="81" t="str">
        <v/>
      </c>
      <c r="C10112" s="83">
        <f>IF($E10112="","",IFERROR(VLOOKUP(TRIM(E10112&amp;""),'Référentiel Articles'!$A$2:$F$634,2,FALSE),""))</f>
      </c>
      <c r="D10112" s="83">
        <f>IF($E10112="","",IFERROR(VLOOKUP(TRIM(E10112&amp;""),'Référentiel Articles'!$A$2:$F$634,3,FALSE),""))</f>
      </c>
      <c r="E10112" s="81" t="str">
        <v/>
      </c>
      <c r="F10112" s="83">
        <f>IF($E10112="","",IFERROR(VLOOKUP(TRIM(E10112&amp;""),'Référentiel Articles'!$A$2:$F$634,4,FALSE),""))</f>
      </c>
      <c r="G10112" s="84">
        <f>IF($E10112="","",IFERROR(VLOOKUP(TRIM(E10112&amp;""),'Référentiel Articles'!$A$2:$F$634,5,FALSE),""))</f>
      </c>
      <c r="H10112" s="85" t="str">
        <v/>
      </c>
      <c r="I10112" s="84">
        <f>IF($E10112="","",IFERROR(VLOOKUP(TRIM(E10112&amp;""),'Référentiel Articles'!$A$2:$F$634,6,FALSE),""))</f>
      </c>
      <c r="J10112" s="90">
        <f>IF(OR($E10112="",$H10112=""),"",$H10112*$I10112)</f>
      </c>
      <c r="K10112" s="87" t="str">
        <v/>
      </c>
    </row>
    <row r="10113">
      <c r="A10113" s="74" t="str">
        <v/>
      </c>
      <c r="B10113" s="74" t="str">
        <v/>
      </c>
      <c r="C10113" s="75">
        <f>IF($E10113="","",IFERROR(VLOOKUP(TRIM(E10113&amp;""),'Référentiel Articles'!$A$2:$F$634,2,FALSE),""))</f>
      </c>
      <c r="D10113" s="75">
        <f>IF($E10113="","",IFERROR(VLOOKUP(TRIM(E10113&amp;""),'Référentiel Articles'!$A$2:$F$634,3,FALSE),""))</f>
      </c>
      <c r="E10113" s="74" t="str">
        <v/>
      </c>
      <c r="F10113" s="75">
        <f>IF($E10113="","",IFERROR(VLOOKUP(TRIM(E10113&amp;""),'Référentiel Articles'!$A$2:$F$634,4,FALSE),""))</f>
      </c>
      <c r="G10113" s="76">
        <f>IF($E10113="","",IFERROR(VLOOKUP(TRIM(E10113&amp;""),'Référentiel Articles'!$A$2:$F$634,5,FALSE),""))</f>
      </c>
      <c r="H10113" s="77" t="str">
        <v/>
      </c>
      <c r="I10113" s="76">
        <f>IF($E10113="","",IFERROR(VLOOKUP(TRIM(E10113&amp;""),'Référentiel Articles'!$A$2:$F$634,6,FALSE),""))</f>
      </c>
      <c r="J10113" s="78">
        <f>IF(OR($E10113="",$H10113=""),"",$H10113*$I10113)</f>
      </c>
      <c r="K10113" s="79" t="str">
        <v/>
      </c>
    </row>
    <row r="10114">
      <c r="A10114" s="81" t="str">
        <v/>
      </c>
      <c r="B10114" s="81" t="str">
        <v/>
      </c>
      <c r="C10114" s="83">
        <f>IF($E10114="","",IFERROR(VLOOKUP(TRIM(E10114&amp;""),'Référentiel Articles'!$A$2:$F$634,2,FALSE),""))</f>
      </c>
      <c r="D10114" s="83">
        <f>IF($E10114="","",IFERROR(VLOOKUP(TRIM(E10114&amp;""),'Référentiel Articles'!$A$2:$F$634,3,FALSE),""))</f>
      </c>
      <c r="E10114" s="81" t="str">
        <v/>
      </c>
      <c r="F10114" s="83">
        <f>IF($E10114="","",IFERROR(VLOOKUP(TRIM(E10114&amp;""),'Référentiel Articles'!$A$2:$F$634,4,FALSE),""))</f>
      </c>
      <c r="G10114" s="84">
        <f>IF($E10114="","",IFERROR(VLOOKUP(TRIM(E10114&amp;""),'Référentiel Articles'!$A$2:$F$634,5,FALSE),""))</f>
      </c>
      <c r="H10114" s="85" t="str">
        <v/>
      </c>
      <c r="I10114" s="84">
        <f>IF($E10114="","",IFERROR(VLOOKUP(TRIM(E10114&amp;""),'Référentiel Articles'!$A$2:$F$634,6,FALSE),""))</f>
      </c>
      <c r="J10114" s="90">
        <f>IF(OR($E10114="",$H10114=""),"",$H10114*$I10114)</f>
      </c>
      <c r="K10114" s="87" t="str">
        <v/>
      </c>
    </row>
    <row r="10115">
      <c r="A10115" s="74" t="str">
        <v/>
      </c>
      <c r="B10115" s="74" t="str">
        <v/>
      </c>
      <c r="C10115" s="75">
        <f>IF($E10115="","",IFERROR(VLOOKUP(TRIM(E10115&amp;""),'Référentiel Articles'!$A$2:$F$634,2,FALSE),""))</f>
      </c>
      <c r="D10115" s="75">
        <f>IF($E10115="","",IFERROR(VLOOKUP(TRIM(E10115&amp;""),'Référentiel Articles'!$A$2:$F$634,3,FALSE),""))</f>
      </c>
      <c r="E10115" s="74" t="str">
        <v/>
      </c>
      <c r="F10115" s="75">
        <f>IF($E10115="","",IFERROR(VLOOKUP(TRIM(E10115&amp;""),'Référentiel Articles'!$A$2:$F$634,4,FALSE),""))</f>
      </c>
      <c r="G10115" s="76">
        <f>IF($E10115="","",IFERROR(VLOOKUP(TRIM(E10115&amp;""),'Référentiel Articles'!$A$2:$F$634,5,FALSE),""))</f>
      </c>
      <c r="H10115" s="77" t="str">
        <v/>
      </c>
      <c r="I10115" s="76">
        <f>IF($E10115="","",IFERROR(VLOOKUP(TRIM(E10115&amp;""),'Référentiel Articles'!$A$2:$F$634,6,FALSE),""))</f>
      </c>
      <c r="J10115" s="78">
        <f>IF(OR($E10115="",$H10115=""),"",$H10115*$I10115)</f>
      </c>
      <c r="K10115" s="79" t="str">
        <v/>
      </c>
    </row>
    <row r="10116">
      <c r="A10116" s="81" t="str">
        <v/>
      </c>
      <c r="B10116" s="81" t="str">
        <v/>
      </c>
      <c r="C10116" s="83">
        <f>IF($E10116="","",IFERROR(VLOOKUP(TRIM(E10116&amp;""),'Référentiel Articles'!$A$2:$F$634,2,FALSE),""))</f>
      </c>
      <c r="D10116" s="83">
        <f>IF($E10116="","",IFERROR(VLOOKUP(TRIM(E10116&amp;""),'Référentiel Articles'!$A$2:$F$634,3,FALSE),""))</f>
      </c>
      <c r="E10116" s="81" t="str">
        <v/>
      </c>
      <c r="F10116" s="83">
        <f>IF($E10116="","",IFERROR(VLOOKUP(TRIM(E10116&amp;""),'Référentiel Articles'!$A$2:$F$634,4,FALSE),""))</f>
      </c>
      <c r="G10116" s="84">
        <f>IF($E10116="","",IFERROR(VLOOKUP(TRIM(E10116&amp;""),'Référentiel Articles'!$A$2:$F$634,5,FALSE),""))</f>
      </c>
      <c r="H10116" s="85" t="str">
        <v/>
      </c>
      <c r="I10116" s="84">
        <f>IF($E10116="","",IFERROR(VLOOKUP(TRIM(E10116&amp;""),'Référentiel Articles'!$A$2:$F$634,6,FALSE),""))</f>
      </c>
      <c r="J10116" s="90">
        <f>IF(OR($E10116="",$H10116=""),"",$H10116*$I10116)</f>
      </c>
      <c r="K10116" s="87" t="str">
        <v/>
      </c>
    </row>
    <row r="10117">
      <c r="A10117" s="74" t="str">
        <v/>
      </c>
      <c r="B10117" s="74" t="str">
        <v/>
      </c>
      <c r="C10117" s="75">
        <f>IF($E10117="","",IFERROR(VLOOKUP(TRIM(E10117&amp;""),'Référentiel Articles'!$A$2:$F$634,2,FALSE),""))</f>
      </c>
      <c r="D10117" s="75">
        <f>IF($E10117="","",IFERROR(VLOOKUP(TRIM(E10117&amp;""),'Référentiel Articles'!$A$2:$F$634,3,FALSE),""))</f>
      </c>
      <c r="E10117" s="74" t="str">
        <v/>
      </c>
      <c r="F10117" s="75">
        <f>IF($E10117="","",IFERROR(VLOOKUP(TRIM(E10117&amp;""),'Référentiel Articles'!$A$2:$F$634,4,FALSE),""))</f>
      </c>
      <c r="G10117" s="76">
        <f>IF($E10117="","",IFERROR(VLOOKUP(TRIM(E10117&amp;""),'Référentiel Articles'!$A$2:$F$634,5,FALSE),""))</f>
      </c>
      <c r="H10117" s="77" t="str">
        <v/>
      </c>
      <c r="I10117" s="76">
        <f>IF($E10117="","",IFERROR(VLOOKUP(TRIM(E10117&amp;""),'Référentiel Articles'!$A$2:$F$634,6,FALSE),""))</f>
      </c>
      <c r="J10117" s="78">
        <f>IF(OR($E10117="",$H10117=""),"",$H10117*$I10117)</f>
      </c>
      <c r="K10117" s="79" t="str">
        <v/>
      </c>
    </row>
    <row r="10118">
      <c r="A10118" s="81" t="str">
        <v/>
      </c>
      <c r="B10118" s="81" t="str">
        <v/>
      </c>
      <c r="C10118" s="83">
        <f>IF($E10118="","",IFERROR(VLOOKUP(TRIM(E10118&amp;""),'Référentiel Articles'!$A$2:$F$634,2,FALSE),""))</f>
      </c>
      <c r="D10118" s="83">
        <f>IF($E10118="","",IFERROR(VLOOKUP(TRIM(E10118&amp;""),'Référentiel Articles'!$A$2:$F$634,3,FALSE),""))</f>
      </c>
      <c r="E10118" s="81" t="str">
        <v/>
      </c>
      <c r="F10118" s="83">
        <f>IF($E10118="","",IFERROR(VLOOKUP(TRIM(E10118&amp;""),'Référentiel Articles'!$A$2:$F$634,4,FALSE),""))</f>
      </c>
      <c r="G10118" s="84">
        <f>IF($E10118="","",IFERROR(VLOOKUP(TRIM(E10118&amp;""),'Référentiel Articles'!$A$2:$F$634,5,FALSE),""))</f>
      </c>
      <c r="H10118" s="85" t="str">
        <v/>
      </c>
      <c r="I10118" s="84">
        <f>IF($E10118="","",IFERROR(VLOOKUP(TRIM(E10118&amp;""),'Référentiel Articles'!$A$2:$F$634,6,FALSE),""))</f>
      </c>
      <c r="J10118" s="90">
        <f>IF(OR($E10118="",$H10118=""),"",$H10118*$I10118)</f>
      </c>
      <c r="K10118" s="87" t="str">
        <v/>
      </c>
    </row>
    <row r="10119">
      <c r="A10119" s="74" t="str">
        <v/>
      </c>
      <c r="B10119" s="74" t="str">
        <v/>
      </c>
      <c r="C10119" s="75">
        <f>IF($E10119="","",IFERROR(VLOOKUP(TRIM(E10119&amp;""),'Référentiel Articles'!$A$2:$F$634,2,FALSE),""))</f>
      </c>
      <c r="D10119" s="75">
        <f>IF($E10119="","",IFERROR(VLOOKUP(TRIM(E10119&amp;""),'Référentiel Articles'!$A$2:$F$634,3,FALSE),""))</f>
      </c>
      <c r="E10119" s="74" t="str">
        <v/>
      </c>
      <c r="F10119" s="75">
        <f>IF($E10119="","",IFERROR(VLOOKUP(TRIM(E10119&amp;""),'Référentiel Articles'!$A$2:$F$634,4,FALSE),""))</f>
      </c>
      <c r="G10119" s="76">
        <f>IF($E10119="","",IFERROR(VLOOKUP(TRIM(E10119&amp;""),'Référentiel Articles'!$A$2:$F$634,5,FALSE),""))</f>
      </c>
      <c r="H10119" s="77" t="str">
        <v/>
      </c>
      <c r="I10119" s="76">
        <f>IF($E10119="","",IFERROR(VLOOKUP(TRIM(E10119&amp;""),'Référentiel Articles'!$A$2:$F$634,6,FALSE),""))</f>
      </c>
      <c r="J10119" s="78">
        <f>IF(OR($E10119="",$H10119=""),"",$H10119*$I10119)</f>
      </c>
      <c r="K10119" s="79" t="str">
        <v/>
      </c>
    </row>
    <row r="10120">
      <c r="A10120" s="81" t="str">
        <v/>
      </c>
      <c r="B10120" s="81" t="str">
        <v/>
      </c>
      <c r="C10120" s="83">
        <f>IF($E10120="","",IFERROR(VLOOKUP(TRIM(E10120&amp;""),'Référentiel Articles'!$A$2:$F$634,2,FALSE),""))</f>
      </c>
      <c r="D10120" s="83">
        <f>IF($E10120="","",IFERROR(VLOOKUP(TRIM(E10120&amp;""),'Référentiel Articles'!$A$2:$F$634,3,FALSE),""))</f>
      </c>
      <c r="E10120" s="81" t="str">
        <v/>
      </c>
      <c r="F10120" s="83">
        <f>IF($E10120="","",IFERROR(VLOOKUP(TRIM(E10120&amp;""),'Référentiel Articles'!$A$2:$F$634,4,FALSE),""))</f>
      </c>
      <c r="G10120" s="84">
        <f>IF($E10120="","",IFERROR(VLOOKUP(TRIM(E10120&amp;""),'Référentiel Articles'!$A$2:$F$634,5,FALSE),""))</f>
      </c>
      <c r="H10120" s="85" t="str">
        <v/>
      </c>
      <c r="I10120" s="84">
        <f>IF($E10120="","",IFERROR(VLOOKUP(TRIM(E10120&amp;""),'Référentiel Articles'!$A$2:$F$634,6,FALSE),""))</f>
      </c>
      <c r="J10120" s="90">
        <f>IF(OR($E10120="",$H10120=""),"",$H10120*$I10120)</f>
      </c>
      <c r="K10120" s="87" t="str">
        <v/>
      </c>
    </row>
    <row r="10121">
      <c r="A10121" s="74" t="str">
        <v/>
      </c>
      <c r="B10121" s="74" t="str">
        <v/>
      </c>
      <c r="C10121" s="75">
        <f>IF($E10121="","",IFERROR(VLOOKUP(TRIM(E10121&amp;""),'Référentiel Articles'!$A$2:$F$634,2,FALSE),""))</f>
      </c>
      <c r="D10121" s="75">
        <f>IF($E10121="","",IFERROR(VLOOKUP(TRIM(E10121&amp;""),'Référentiel Articles'!$A$2:$F$634,3,FALSE),""))</f>
      </c>
      <c r="E10121" s="74" t="str">
        <v/>
      </c>
      <c r="F10121" s="75">
        <f>IF($E10121="","",IFERROR(VLOOKUP(TRIM(E10121&amp;""),'Référentiel Articles'!$A$2:$F$634,4,FALSE),""))</f>
      </c>
      <c r="G10121" s="76">
        <f>IF($E10121="","",IFERROR(VLOOKUP(TRIM(E10121&amp;""),'Référentiel Articles'!$A$2:$F$634,5,FALSE),""))</f>
      </c>
      <c r="H10121" s="77" t="str">
        <v/>
      </c>
      <c r="I10121" s="76">
        <f>IF($E10121="","",IFERROR(VLOOKUP(TRIM(E10121&amp;""),'Référentiel Articles'!$A$2:$F$634,6,FALSE),""))</f>
      </c>
      <c r="J10121" s="78">
        <f>IF(OR($E10121="",$H10121=""),"",$H10121*$I10121)</f>
      </c>
      <c r="K10121" s="79" t="str">
        <v/>
      </c>
    </row>
    <row r="10122">
      <c r="A10122" s="81" t="str">
        <v/>
      </c>
      <c r="B10122" s="81" t="str">
        <v/>
      </c>
      <c r="C10122" s="83">
        <f>IF($E10122="","",IFERROR(VLOOKUP(TRIM(E10122&amp;""),'Référentiel Articles'!$A$2:$F$634,2,FALSE),""))</f>
      </c>
      <c r="D10122" s="83">
        <f>IF($E10122="","",IFERROR(VLOOKUP(TRIM(E10122&amp;""),'Référentiel Articles'!$A$2:$F$634,3,FALSE),""))</f>
      </c>
      <c r="E10122" s="81" t="str">
        <v/>
      </c>
      <c r="F10122" s="83">
        <f>IF($E10122="","",IFERROR(VLOOKUP(TRIM(E10122&amp;""),'Référentiel Articles'!$A$2:$F$634,4,FALSE),""))</f>
      </c>
      <c r="G10122" s="84">
        <f>IF($E10122="","",IFERROR(VLOOKUP(TRIM(E10122&amp;""),'Référentiel Articles'!$A$2:$F$634,5,FALSE),""))</f>
      </c>
      <c r="H10122" s="85" t="str">
        <v/>
      </c>
      <c r="I10122" s="84">
        <f>IF($E10122="","",IFERROR(VLOOKUP(TRIM(E10122&amp;""),'Référentiel Articles'!$A$2:$F$634,6,FALSE),""))</f>
      </c>
      <c r="J10122" s="90">
        <f>IF(OR($E10122="",$H10122=""),"",$H10122*$I10122)</f>
      </c>
      <c r="K10122" s="87" t="str">
        <v/>
      </c>
    </row>
    <row r="10123">
      <c r="A10123" s="74" t="str">
        <v/>
      </c>
      <c r="B10123" s="74" t="str">
        <v/>
      </c>
      <c r="C10123" s="75">
        <f>IF($E10123="","",IFERROR(VLOOKUP(TRIM(E10123&amp;""),'Référentiel Articles'!$A$2:$F$634,2,FALSE),""))</f>
      </c>
      <c r="D10123" s="75">
        <f>IF($E10123="","",IFERROR(VLOOKUP(TRIM(E10123&amp;""),'Référentiel Articles'!$A$2:$F$634,3,FALSE),""))</f>
      </c>
      <c r="E10123" s="74" t="str">
        <v/>
      </c>
      <c r="F10123" s="75">
        <f>IF($E10123="","",IFERROR(VLOOKUP(TRIM(E10123&amp;""),'Référentiel Articles'!$A$2:$F$634,4,FALSE),""))</f>
      </c>
      <c r="G10123" s="76">
        <f>IF($E10123="","",IFERROR(VLOOKUP(TRIM(E10123&amp;""),'Référentiel Articles'!$A$2:$F$634,5,FALSE),""))</f>
      </c>
      <c r="H10123" s="77" t="str">
        <v/>
      </c>
      <c r="I10123" s="76">
        <f>IF($E10123="","",IFERROR(VLOOKUP(TRIM(E10123&amp;""),'Référentiel Articles'!$A$2:$F$634,6,FALSE),""))</f>
      </c>
      <c r="J10123" s="78">
        <f>IF(OR($E10123="",$H10123=""),"",$H10123*$I10123)</f>
      </c>
      <c r="K10123" s="79" t="str">
        <v/>
      </c>
    </row>
    <row r="10124">
      <c r="A10124" s="81" t="str">
        <v/>
      </c>
      <c r="B10124" s="81" t="str">
        <v/>
      </c>
      <c r="C10124" s="83">
        <f>IF($E10124="","",IFERROR(VLOOKUP(TRIM(E10124&amp;""),'Référentiel Articles'!$A$2:$F$634,2,FALSE),""))</f>
      </c>
      <c r="D10124" s="83">
        <f>IF($E10124="","",IFERROR(VLOOKUP(TRIM(E10124&amp;""),'Référentiel Articles'!$A$2:$F$634,3,FALSE),""))</f>
      </c>
      <c r="E10124" s="81" t="str">
        <v/>
      </c>
      <c r="F10124" s="83">
        <f>IF($E10124="","",IFERROR(VLOOKUP(TRIM(E10124&amp;""),'Référentiel Articles'!$A$2:$F$634,4,FALSE),""))</f>
      </c>
      <c r="G10124" s="84">
        <f>IF($E10124="","",IFERROR(VLOOKUP(TRIM(E10124&amp;""),'Référentiel Articles'!$A$2:$F$634,5,FALSE),""))</f>
      </c>
      <c r="H10124" s="85" t="str">
        <v/>
      </c>
      <c r="I10124" s="84">
        <f>IF($E10124="","",IFERROR(VLOOKUP(TRIM(E10124&amp;""),'Référentiel Articles'!$A$2:$F$634,6,FALSE),""))</f>
      </c>
      <c r="J10124" s="90">
        <f>IF(OR($E10124="",$H10124=""),"",$H10124*$I10124)</f>
      </c>
      <c r="K10124" s="87" t="str">
        <v/>
      </c>
    </row>
    <row r="10125">
      <c r="A10125" s="74" t="str">
        <v/>
      </c>
      <c r="B10125" s="74" t="str">
        <v/>
      </c>
      <c r="C10125" s="75">
        <f>IF($E10125="","",IFERROR(VLOOKUP(TRIM(E10125&amp;""),'Référentiel Articles'!$A$2:$F$634,2,FALSE),""))</f>
      </c>
      <c r="D10125" s="75">
        <f>IF($E10125="","",IFERROR(VLOOKUP(TRIM(E10125&amp;""),'Référentiel Articles'!$A$2:$F$634,3,FALSE),""))</f>
      </c>
      <c r="E10125" s="74" t="str">
        <v/>
      </c>
      <c r="F10125" s="75">
        <f>IF($E10125="","",IFERROR(VLOOKUP(TRIM(E10125&amp;""),'Référentiel Articles'!$A$2:$F$634,4,FALSE),""))</f>
      </c>
      <c r="G10125" s="76">
        <f>IF($E10125="","",IFERROR(VLOOKUP(TRIM(E10125&amp;""),'Référentiel Articles'!$A$2:$F$634,5,FALSE),""))</f>
      </c>
      <c r="H10125" s="77" t="str">
        <v/>
      </c>
      <c r="I10125" s="76">
        <f>IF($E10125="","",IFERROR(VLOOKUP(TRIM(E10125&amp;""),'Référentiel Articles'!$A$2:$F$634,6,FALSE),""))</f>
      </c>
      <c r="J10125" s="78">
        <f>IF(OR($E10125="",$H10125=""),"",$H10125*$I10125)</f>
      </c>
      <c r="K10125" s="79" t="str">
        <v/>
      </c>
    </row>
    <row r="10126">
      <c r="A10126" s="81" t="str">
        <v/>
      </c>
      <c r="B10126" s="81" t="str">
        <v/>
      </c>
      <c r="C10126" s="83">
        <f>IF($E10126="","",IFERROR(VLOOKUP(TRIM(E10126&amp;""),'Référentiel Articles'!$A$2:$F$634,2,FALSE),""))</f>
      </c>
      <c r="D10126" s="83">
        <f>IF($E10126="","",IFERROR(VLOOKUP(TRIM(E10126&amp;""),'Référentiel Articles'!$A$2:$F$634,3,FALSE),""))</f>
      </c>
      <c r="E10126" s="81" t="str">
        <v/>
      </c>
      <c r="F10126" s="83">
        <f>IF($E10126="","",IFERROR(VLOOKUP(TRIM(E10126&amp;""),'Référentiel Articles'!$A$2:$F$634,4,FALSE),""))</f>
      </c>
      <c r="G10126" s="84">
        <f>IF($E10126="","",IFERROR(VLOOKUP(TRIM(E10126&amp;""),'Référentiel Articles'!$A$2:$F$634,5,FALSE),""))</f>
      </c>
      <c r="H10126" s="85" t="str">
        <v/>
      </c>
      <c r="I10126" s="84">
        <f>IF($E10126="","",IFERROR(VLOOKUP(TRIM(E10126&amp;""),'Référentiel Articles'!$A$2:$F$634,6,FALSE),""))</f>
      </c>
      <c r="J10126" s="90">
        <f>IF(OR($E10126="",$H10126=""),"",$H10126*$I10126)</f>
      </c>
      <c r="K10126" s="87" t="str">
        <v/>
      </c>
    </row>
    <row r="10127">
      <c r="A10127" s="74" t="str">
        <v/>
      </c>
      <c r="B10127" s="74" t="str">
        <v/>
      </c>
      <c r="C10127" s="75">
        <f>IF($E10127="","",IFERROR(VLOOKUP(TRIM(E10127&amp;""),'Référentiel Articles'!$A$2:$F$634,2,FALSE),""))</f>
      </c>
      <c r="D10127" s="75">
        <f>IF($E10127="","",IFERROR(VLOOKUP(TRIM(E10127&amp;""),'Référentiel Articles'!$A$2:$F$634,3,FALSE),""))</f>
      </c>
      <c r="E10127" s="74" t="str">
        <v/>
      </c>
      <c r="F10127" s="75">
        <f>IF($E10127="","",IFERROR(VLOOKUP(TRIM(E10127&amp;""),'Référentiel Articles'!$A$2:$F$634,4,FALSE),""))</f>
      </c>
      <c r="G10127" s="76">
        <f>IF($E10127="","",IFERROR(VLOOKUP(TRIM(E10127&amp;""),'Référentiel Articles'!$A$2:$F$634,5,FALSE),""))</f>
      </c>
      <c r="H10127" s="77" t="str">
        <v/>
      </c>
      <c r="I10127" s="76">
        <f>IF($E10127="","",IFERROR(VLOOKUP(TRIM(E10127&amp;""),'Référentiel Articles'!$A$2:$F$634,6,FALSE),""))</f>
      </c>
      <c r="J10127" s="78">
        <f>IF(OR($E10127="",$H10127=""),"",$H10127*$I10127)</f>
      </c>
      <c r="K10127" s="79" t="str">
        <v/>
      </c>
    </row>
    <row r="10128">
      <c r="A10128" s="81" t="str">
        <v/>
      </c>
      <c r="B10128" s="81" t="str">
        <v/>
      </c>
      <c r="C10128" s="83">
        <f>IF($E10128="","",IFERROR(VLOOKUP(TRIM(E10128&amp;""),'Référentiel Articles'!$A$2:$F$634,2,FALSE),""))</f>
      </c>
      <c r="D10128" s="83">
        <f>IF($E10128="","",IFERROR(VLOOKUP(TRIM(E10128&amp;""),'Référentiel Articles'!$A$2:$F$634,3,FALSE),""))</f>
      </c>
      <c r="E10128" s="81" t="str">
        <v/>
      </c>
      <c r="F10128" s="83">
        <f>IF($E10128="","",IFERROR(VLOOKUP(TRIM(E10128&amp;""),'Référentiel Articles'!$A$2:$F$634,4,FALSE),""))</f>
      </c>
      <c r="G10128" s="84">
        <f>IF($E10128="","",IFERROR(VLOOKUP(TRIM(E10128&amp;""),'Référentiel Articles'!$A$2:$F$634,5,FALSE),""))</f>
      </c>
      <c r="H10128" s="85" t="str">
        <v/>
      </c>
      <c r="I10128" s="84">
        <f>IF($E10128="","",IFERROR(VLOOKUP(TRIM(E10128&amp;""),'Référentiel Articles'!$A$2:$F$634,6,FALSE),""))</f>
      </c>
      <c r="J10128" s="90">
        <f>IF(OR($E10128="",$H10128=""),"",$H10128*$I10128)</f>
      </c>
      <c r="K10128" s="87" t="str">
        <v/>
      </c>
    </row>
    <row r="10129">
      <c r="A10129" s="74" t="str">
        <v/>
      </c>
      <c r="B10129" s="74" t="str">
        <v/>
      </c>
      <c r="C10129" s="75">
        <f>IF($E10129="","",IFERROR(VLOOKUP(TRIM(E10129&amp;""),'Référentiel Articles'!$A$2:$F$634,2,FALSE),""))</f>
      </c>
      <c r="D10129" s="75">
        <f>IF($E10129="","",IFERROR(VLOOKUP(TRIM(E10129&amp;""),'Référentiel Articles'!$A$2:$F$634,3,FALSE),""))</f>
      </c>
      <c r="E10129" s="74" t="str">
        <v/>
      </c>
      <c r="F10129" s="75">
        <f>IF($E10129="","",IFERROR(VLOOKUP(TRIM(E10129&amp;""),'Référentiel Articles'!$A$2:$F$634,4,FALSE),""))</f>
      </c>
      <c r="G10129" s="76">
        <f>IF($E10129="","",IFERROR(VLOOKUP(TRIM(E10129&amp;""),'Référentiel Articles'!$A$2:$F$634,5,FALSE),""))</f>
      </c>
      <c r="H10129" s="77" t="str">
        <v/>
      </c>
      <c r="I10129" s="76">
        <f>IF($E10129="","",IFERROR(VLOOKUP(TRIM(E10129&amp;""),'Référentiel Articles'!$A$2:$F$634,6,FALSE),""))</f>
      </c>
      <c r="J10129" s="78">
        <f>IF(OR($E10129="",$H10129=""),"",$H10129*$I10129)</f>
      </c>
      <c r="K10129" s="79" t="str">
        <v/>
      </c>
    </row>
    <row r="10130">
      <c r="A10130" s="81" t="str">
        <v/>
      </c>
      <c r="B10130" s="81" t="str">
        <v/>
      </c>
      <c r="C10130" s="83">
        <f>IF($E10130="","",IFERROR(VLOOKUP(TRIM(E10130&amp;""),'Référentiel Articles'!$A$2:$F$634,2,FALSE),""))</f>
      </c>
      <c r="D10130" s="83">
        <f>IF($E10130="","",IFERROR(VLOOKUP(TRIM(E10130&amp;""),'Référentiel Articles'!$A$2:$F$634,3,FALSE),""))</f>
      </c>
      <c r="E10130" s="81" t="str">
        <v/>
      </c>
      <c r="F10130" s="83">
        <f>IF($E10130="","",IFERROR(VLOOKUP(TRIM(E10130&amp;""),'Référentiel Articles'!$A$2:$F$634,4,FALSE),""))</f>
      </c>
      <c r="G10130" s="84">
        <f>IF($E10130="","",IFERROR(VLOOKUP(TRIM(E10130&amp;""),'Référentiel Articles'!$A$2:$F$634,5,FALSE),""))</f>
      </c>
      <c r="H10130" s="85" t="str">
        <v/>
      </c>
      <c r="I10130" s="84">
        <f>IF($E10130="","",IFERROR(VLOOKUP(TRIM(E10130&amp;""),'Référentiel Articles'!$A$2:$F$634,6,FALSE),""))</f>
      </c>
      <c r="J10130" s="90">
        <f>IF(OR($E10130="",$H10130=""),"",$H10130*$I10130)</f>
      </c>
      <c r="K10130" s="87" t="str">
        <v/>
      </c>
    </row>
    <row r="10131">
      <c r="A10131" s="74" t="str">
        <v/>
      </c>
      <c r="B10131" s="74" t="str">
        <v/>
      </c>
      <c r="C10131" s="75">
        <f>IF($E10131="","",IFERROR(VLOOKUP(TRIM(E10131&amp;""),'Référentiel Articles'!$A$2:$F$634,2,FALSE),""))</f>
      </c>
      <c r="D10131" s="75">
        <f>IF($E10131="","",IFERROR(VLOOKUP(TRIM(E10131&amp;""),'Référentiel Articles'!$A$2:$F$634,3,FALSE),""))</f>
      </c>
      <c r="E10131" s="74" t="str">
        <v/>
      </c>
      <c r="F10131" s="75">
        <f>IF($E10131="","",IFERROR(VLOOKUP(TRIM(E10131&amp;""),'Référentiel Articles'!$A$2:$F$634,4,FALSE),""))</f>
      </c>
      <c r="G10131" s="76">
        <f>IF($E10131="","",IFERROR(VLOOKUP(TRIM(E10131&amp;""),'Référentiel Articles'!$A$2:$F$634,5,FALSE),""))</f>
      </c>
      <c r="H10131" s="77" t="str">
        <v/>
      </c>
      <c r="I10131" s="76">
        <f>IF($E10131="","",IFERROR(VLOOKUP(TRIM(E10131&amp;""),'Référentiel Articles'!$A$2:$F$634,6,FALSE),""))</f>
      </c>
      <c r="J10131" s="78">
        <f>IF(OR($E10131="",$H10131=""),"",$H10131*$I10131)</f>
      </c>
      <c r="K10131" s="79" t="str">
        <v/>
      </c>
    </row>
    <row r="10132">
      <c r="A10132" s="81" t="str">
        <v/>
      </c>
      <c r="B10132" s="81" t="str">
        <v/>
      </c>
      <c r="C10132" s="83">
        <f>IF($E10132="","",IFERROR(VLOOKUP(TRIM(E10132&amp;""),'Référentiel Articles'!$A$2:$F$634,2,FALSE),""))</f>
      </c>
      <c r="D10132" s="83">
        <f>IF($E10132="","",IFERROR(VLOOKUP(TRIM(E10132&amp;""),'Référentiel Articles'!$A$2:$F$634,3,FALSE),""))</f>
      </c>
      <c r="E10132" s="81" t="str">
        <v/>
      </c>
      <c r="F10132" s="83">
        <f>IF($E10132="","",IFERROR(VLOOKUP(TRIM(E10132&amp;""),'Référentiel Articles'!$A$2:$F$634,4,FALSE),""))</f>
      </c>
      <c r="G10132" s="84">
        <f>IF($E10132="","",IFERROR(VLOOKUP(TRIM(E10132&amp;""),'Référentiel Articles'!$A$2:$F$634,5,FALSE),""))</f>
      </c>
      <c r="H10132" s="85" t="str">
        <v/>
      </c>
      <c r="I10132" s="84">
        <f>IF($E10132="","",IFERROR(VLOOKUP(TRIM(E10132&amp;""),'Référentiel Articles'!$A$2:$F$634,6,FALSE),""))</f>
      </c>
      <c r="J10132" s="90">
        <f>IF(OR($E10132="",$H10132=""),"",$H10132*$I10132)</f>
      </c>
      <c r="K10132" s="87" t="str">
        <v/>
      </c>
    </row>
    <row r="10133">
      <c r="A10133" s="74" t="str">
        <v/>
      </c>
      <c r="B10133" s="74" t="str">
        <v/>
      </c>
      <c r="C10133" s="75">
        <f>IF($E10133="","",IFERROR(VLOOKUP(TRIM(E10133&amp;""),'Référentiel Articles'!$A$2:$F$634,2,FALSE),""))</f>
      </c>
      <c r="D10133" s="75">
        <f>IF($E10133="","",IFERROR(VLOOKUP(TRIM(E10133&amp;""),'Référentiel Articles'!$A$2:$F$634,3,FALSE),""))</f>
      </c>
      <c r="E10133" s="74" t="str">
        <v/>
      </c>
      <c r="F10133" s="75">
        <f>IF($E10133="","",IFERROR(VLOOKUP(TRIM(E10133&amp;""),'Référentiel Articles'!$A$2:$F$634,4,FALSE),""))</f>
      </c>
      <c r="G10133" s="76">
        <f>IF($E10133="","",IFERROR(VLOOKUP(TRIM(E10133&amp;""),'Référentiel Articles'!$A$2:$F$634,5,FALSE),""))</f>
      </c>
      <c r="H10133" s="77" t="str">
        <v/>
      </c>
      <c r="I10133" s="76">
        <f>IF($E10133="","",IFERROR(VLOOKUP(TRIM(E10133&amp;""),'Référentiel Articles'!$A$2:$F$634,6,FALSE),""))</f>
      </c>
      <c r="J10133" s="78">
        <f>IF(OR($E10133="",$H10133=""),"",$H10133*$I10133)</f>
      </c>
      <c r="K10133" s="79" t="str">
        <v/>
      </c>
    </row>
    <row r="10134">
      <c r="A10134" s="81" t="str">
        <v/>
      </c>
      <c r="B10134" s="81" t="str">
        <v/>
      </c>
      <c r="C10134" s="83">
        <f>IF($E10134="","",IFERROR(VLOOKUP(TRIM(E10134&amp;""),'Référentiel Articles'!$A$2:$F$634,2,FALSE),""))</f>
      </c>
      <c r="D10134" s="83">
        <f>IF($E10134="","",IFERROR(VLOOKUP(TRIM(E10134&amp;""),'Référentiel Articles'!$A$2:$F$634,3,FALSE),""))</f>
      </c>
      <c r="E10134" s="81" t="str">
        <v/>
      </c>
      <c r="F10134" s="83">
        <f>IF($E10134="","",IFERROR(VLOOKUP(TRIM(E10134&amp;""),'Référentiel Articles'!$A$2:$F$634,4,FALSE),""))</f>
      </c>
      <c r="G10134" s="84">
        <f>IF($E10134="","",IFERROR(VLOOKUP(TRIM(E10134&amp;""),'Référentiel Articles'!$A$2:$F$634,5,FALSE),""))</f>
      </c>
      <c r="H10134" s="85" t="str">
        <v/>
      </c>
      <c r="I10134" s="84">
        <f>IF($E10134="","",IFERROR(VLOOKUP(TRIM(E10134&amp;""),'Référentiel Articles'!$A$2:$F$634,6,FALSE),""))</f>
      </c>
      <c r="J10134" s="90">
        <f>IF(OR($E10134="",$H10134=""),"",$H10134*$I10134)</f>
      </c>
      <c r="K10134" s="87" t="str">
        <v/>
      </c>
    </row>
    <row r="10135">
      <c r="A10135" s="74" t="str">
        <v/>
      </c>
      <c r="B10135" s="74" t="str">
        <v/>
      </c>
      <c r="C10135" s="75">
        <f>IF($E10135="","",IFERROR(VLOOKUP(TRIM(E10135&amp;""),'Référentiel Articles'!$A$2:$F$634,2,FALSE),""))</f>
      </c>
      <c r="D10135" s="75">
        <f>IF($E10135="","",IFERROR(VLOOKUP(TRIM(E10135&amp;""),'Référentiel Articles'!$A$2:$F$634,3,FALSE),""))</f>
      </c>
      <c r="E10135" s="74" t="str">
        <v/>
      </c>
      <c r="F10135" s="75">
        <f>IF($E10135="","",IFERROR(VLOOKUP(TRIM(E10135&amp;""),'Référentiel Articles'!$A$2:$F$634,4,FALSE),""))</f>
      </c>
      <c r="G10135" s="76">
        <f>IF($E10135="","",IFERROR(VLOOKUP(TRIM(E10135&amp;""),'Référentiel Articles'!$A$2:$F$634,5,FALSE),""))</f>
      </c>
      <c r="H10135" s="77" t="str">
        <v/>
      </c>
      <c r="I10135" s="76">
        <f>IF($E10135="","",IFERROR(VLOOKUP(TRIM(E10135&amp;""),'Référentiel Articles'!$A$2:$F$634,6,FALSE),""))</f>
      </c>
      <c r="J10135" s="78">
        <f>IF(OR($E10135="",$H10135=""),"",$H10135*$I10135)</f>
      </c>
      <c r="K10135" s="79" t="str">
        <v/>
      </c>
    </row>
    <row r="10136">
      <c r="A10136" s="81" t="str">
        <v/>
      </c>
      <c r="B10136" s="81" t="str">
        <v/>
      </c>
      <c r="C10136" s="83">
        <f>IF($E10136="","",IFERROR(VLOOKUP(TRIM(E10136&amp;""),'Référentiel Articles'!$A$2:$F$634,2,FALSE),""))</f>
      </c>
      <c r="D10136" s="83">
        <f>IF($E10136="","",IFERROR(VLOOKUP(TRIM(E10136&amp;""),'Référentiel Articles'!$A$2:$F$634,3,FALSE),""))</f>
      </c>
      <c r="E10136" s="81" t="str">
        <v/>
      </c>
      <c r="F10136" s="83">
        <f>IF($E10136="","",IFERROR(VLOOKUP(TRIM(E10136&amp;""),'Référentiel Articles'!$A$2:$F$634,4,FALSE),""))</f>
      </c>
      <c r="G10136" s="84">
        <f>IF($E10136="","",IFERROR(VLOOKUP(TRIM(E10136&amp;""),'Référentiel Articles'!$A$2:$F$634,5,FALSE),""))</f>
      </c>
      <c r="H10136" s="85" t="str">
        <v/>
      </c>
      <c r="I10136" s="84">
        <f>IF($E10136="","",IFERROR(VLOOKUP(TRIM(E10136&amp;""),'Référentiel Articles'!$A$2:$F$634,6,FALSE),""))</f>
      </c>
      <c r="J10136" s="90">
        <f>IF(OR($E10136="",$H10136=""),"",$H10136*$I10136)</f>
      </c>
      <c r="K10136" s="87" t="str">
        <v/>
      </c>
    </row>
    <row r="10137">
      <c r="A10137" s="74" t="str">
        <v/>
      </c>
      <c r="B10137" s="74" t="str">
        <v/>
      </c>
      <c r="C10137" s="75">
        <f>IF($E10137="","",IFERROR(VLOOKUP(TRIM(E10137&amp;""),'Référentiel Articles'!$A$2:$F$634,2,FALSE),""))</f>
      </c>
      <c r="D10137" s="75">
        <f>IF($E10137="","",IFERROR(VLOOKUP(TRIM(E10137&amp;""),'Référentiel Articles'!$A$2:$F$634,3,FALSE),""))</f>
      </c>
      <c r="E10137" s="74" t="str">
        <v/>
      </c>
      <c r="F10137" s="75">
        <f>IF($E10137="","",IFERROR(VLOOKUP(TRIM(E10137&amp;""),'Référentiel Articles'!$A$2:$F$634,4,FALSE),""))</f>
      </c>
      <c r="G10137" s="76">
        <f>IF($E10137="","",IFERROR(VLOOKUP(TRIM(E10137&amp;""),'Référentiel Articles'!$A$2:$F$634,5,FALSE),""))</f>
      </c>
      <c r="H10137" s="77" t="str">
        <v/>
      </c>
      <c r="I10137" s="76">
        <f>IF($E10137="","",IFERROR(VLOOKUP(TRIM(E10137&amp;""),'Référentiel Articles'!$A$2:$F$634,6,FALSE),""))</f>
      </c>
      <c r="J10137" s="78">
        <f>IF(OR($E10137="",$H10137=""),"",$H10137*$I10137)</f>
      </c>
      <c r="K10137" s="79" t="str">
        <v/>
      </c>
    </row>
    <row r="10138">
      <c r="A10138" s="81" t="str">
        <v/>
      </c>
      <c r="B10138" s="81" t="str">
        <v/>
      </c>
      <c r="C10138" s="83">
        <f>IF($E10138="","",IFERROR(VLOOKUP(TRIM(E10138&amp;""),'Référentiel Articles'!$A$2:$F$634,2,FALSE),""))</f>
      </c>
      <c r="D10138" s="83">
        <f>IF($E10138="","",IFERROR(VLOOKUP(TRIM(E10138&amp;""),'Référentiel Articles'!$A$2:$F$634,3,FALSE),""))</f>
      </c>
      <c r="E10138" s="81" t="str">
        <v/>
      </c>
      <c r="F10138" s="83">
        <f>IF($E10138="","",IFERROR(VLOOKUP(TRIM(E10138&amp;""),'Référentiel Articles'!$A$2:$F$634,4,FALSE),""))</f>
      </c>
      <c r="G10138" s="84">
        <f>IF($E10138="","",IFERROR(VLOOKUP(TRIM(E10138&amp;""),'Référentiel Articles'!$A$2:$F$634,5,FALSE),""))</f>
      </c>
      <c r="H10138" s="85" t="str">
        <v/>
      </c>
      <c r="I10138" s="84">
        <f>IF($E10138="","",IFERROR(VLOOKUP(TRIM(E10138&amp;""),'Référentiel Articles'!$A$2:$F$634,6,FALSE),""))</f>
      </c>
      <c r="J10138" s="90">
        <f>IF(OR($E10138="",$H10138=""),"",$H10138*$I10138)</f>
      </c>
      <c r="K10138" s="87" t="str">
        <v/>
      </c>
    </row>
    <row r="10139">
      <c r="A10139" s="74" t="str">
        <v/>
      </c>
      <c r="B10139" s="74" t="str">
        <v/>
      </c>
      <c r="C10139" s="75">
        <f>IF($E10139="","",IFERROR(VLOOKUP(TRIM(E10139&amp;""),'Référentiel Articles'!$A$2:$F$634,2,FALSE),""))</f>
      </c>
      <c r="D10139" s="75">
        <f>IF($E10139="","",IFERROR(VLOOKUP(TRIM(E10139&amp;""),'Référentiel Articles'!$A$2:$F$634,3,FALSE),""))</f>
      </c>
      <c r="E10139" s="74" t="str">
        <v/>
      </c>
      <c r="F10139" s="75">
        <f>IF($E10139="","",IFERROR(VLOOKUP(TRIM(E10139&amp;""),'Référentiel Articles'!$A$2:$F$634,4,FALSE),""))</f>
      </c>
      <c r="G10139" s="76">
        <f>IF($E10139="","",IFERROR(VLOOKUP(TRIM(E10139&amp;""),'Référentiel Articles'!$A$2:$F$634,5,FALSE),""))</f>
      </c>
      <c r="H10139" s="77" t="str">
        <v/>
      </c>
      <c r="I10139" s="76">
        <f>IF($E10139="","",IFERROR(VLOOKUP(TRIM(E10139&amp;""),'Référentiel Articles'!$A$2:$F$634,6,FALSE),""))</f>
      </c>
      <c r="J10139" s="78">
        <f>IF(OR($E10139="",$H10139=""),"",$H10139*$I10139)</f>
      </c>
      <c r="K10139" s="79" t="str">
        <v/>
      </c>
    </row>
    <row r="10140">
      <c r="A10140" s="81" t="str">
        <v/>
      </c>
      <c r="B10140" s="81" t="str">
        <v/>
      </c>
      <c r="C10140" s="83">
        <f>IF($E10140="","",IFERROR(VLOOKUP(TRIM(E10140&amp;""),'Référentiel Articles'!$A$2:$F$634,2,FALSE),""))</f>
      </c>
      <c r="D10140" s="83">
        <f>IF($E10140="","",IFERROR(VLOOKUP(TRIM(E10140&amp;""),'Référentiel Articles'!$A$2:$F$634,3,FALSE),""))</f>
      </c>
      <c r="E10140" s="81" t="str">
        <v/>
      </c>
      <c r="F10140" s="83">
        <f>IF($E10140="","",IFERROR(VLOOKUP(TRIM(E10140&amp;""),'Référentiel Articles'!$A$2:$F$634,4,FALSE),""))</f>
      </c>
      <c r="G10140" s="84">
        <f>IF($E10140="","",IFERROR(VLOOKUP(TRIM(E10140&amp;""),'Référentiel Articles'!$A$2:$F$634,5,FALSE),""))</f>
      </c>
      <c r="H10140" s="85" t="str">
        <v/>
      </c>
      <c r="I10140" s="84">
        <f>IF($E10140="","",IFERROR(VLOOKUP(TRIM(E10140&amp;""),'Référentiel Articles'!$A$2:$F$634,6,FALSE),""))</f>
      </c>
      <c r="J10140" s="90">
        <f>IF(OR($E10140="",$H10140=""),"",$H10140*$I10140)</f>
      </c>
      <c r="K10140" s="87" t="str">
        <v/>
      </c>
    </row>
    <row r="10141">
      <c r="A10141" s="74" t="str">
        <v/>
      </c>
      <c r="B10141" s="74" t="str">
        <v/>
      </c>
      <c r="C10141" s="75">
        <f>IF($E10141="","",IFERROR(VLOOKUP(TRIM(E10141&amp;""),'Référentiel Articles'!$A$2:$F$634,2,FALSE),""))</f>
      </c>
      <c r="D10141" s="75">
        <f>IF($E10141="","",IFERROR(VLOOKUP(TRIM(E10141&amp;""),'Référentiel Articles'!$A$2:$F$634,3,FALSE),""))</f>
      </c>
      <c r="E10141" s="74" t="str">
        <v/>
      </c>
      <c r="F10141" s="75">
        <f>IF($E10141="","",IFERROR(VLOOKUP(TRIM(E10141&amp;""),'Référentiel Articles'!$A$2:$F$634,4,FALSE),""))</f>
      </c>
      <c r="G10141" s="76">
        <f>IF($E10141="","",IFERROR(VLOOKUP(TRIM(E10141&amp;""),'Référentiel Articles'!$A$2:$F$634,5,FALSE),""))</f>
      </c>
      <c r="H10141" s="77" t="str">
        <v/>
      </c>
      <c r="I10141" s="76">
        <f>IF($E10141="","",IFERROR(VLOOKUP(TRIM(E10141&amp;""),'Référentiel Articles'!$A$2:$F$634,6,FALSE),""))</f>
      </c>
      <c r="J10141" s="78">
        <f>IF(OR($E10141="",$H10141=""),"",$H10141*$I10141)</f>
      </c>
      <c r="K10141" s="79" t="str">
        <v/>
      </c>
    </row>
    <row r="10142">
      <c r="A10142" s="81" t="str">
        <v/>
      </c>
      <c r="B10142" s="81" t="str">
        <v/>
      </c>
      <c r="C10142" s="83">
        <f>IF($E10142="","",IFERROR(VLOOKUP(TRIM(E10142&amp;""),'Référentiel Articles'!$A$2:$F$634,2,FALSE),""))</f>
      </c>
      <c r="D10142" s="83">
        <f>IF($E10142="","",IFERROR(VLOOKUP(TRIM(E10142&amp;""),'Référentiel Articles'!$A$2:$F$634,3,FALSE),""))</f>
      </c>
      <c r="E10142" s="81" t="str">
        <v/>
      </c>
      <c r="F10142" s="83">
        <f>IF($E10142="","",IFERROR(VLOOKUP(TRIM(E10142&amp;""),'Référentiel Articles'!$A$2:$F$634,4,FALSE),""))</f>
      </c>
      <c r="G10142" s="84">
        <f>IF($E10142="","",IFERROR(VLOOKUP(TRIM(E10142&amp;""),'Référentiel Articles'!$A$2:$F$634,5,FALSE),""))</f>
      </c>
      <c r="H10142" s="85" t="str">
        <v/>
      </c>
      <c r="I10142" s="84">
        <f>IF($E10142="","",IFERROR(VLOOKUP(TRIM(E10142&amp;""),'Référentiel Articles'!$A$2:$F$634,6,FALSE),""))</f>
      </c>
      <c r="J10142" s="90">
        <f>IF(OR($E10142="",$H10142=""),"",$H10142*$I10142)</f>
      </c>
      <c r="K10142" s="87" t="str">
        <v/>
      </c>
    </row>
    <row r="10143">
      <c r="A10143" s="74" t="str">
        <v/>
      </c>
      <c r="B10143" s="74" t="str">
        <v/>
      </c>
      <c r="C10143" s="75">
        <f>IF($E10143="","",IFERROR(VLOOKUP(TRIM(E10143&amp;""),'Référentiel Articles'!$A$2:$F$634,2,FALSE),""))</f>
      </c>
      <c r="D10143" s="75">
        <f>IF($E10143="","",IFERROR(VLOOKUP(TRIM(E10143&amp;""),'Référentiel Articles'!$A$2:$F$634,3,FALSE),""))</f>
      </c>
      <c r="E10143" s="74" t="str">
        <v/>
      </c>
      <c r="F10143" s="75">
        <f>IF($E10143="","",IFERROR(VLOOKUP(TRIM(E10143&amp;""),'Référentiel Articles'!$A$2:$F$634,4,FALSE),""))</f>
      </c>
      <c r="G10143" s="76">
        <f>IF($E10143="","",IFERROR(VLOOKUP(TRIM(E10143&amp;""),'Référentiel Articles'!$A$2:$F$634,5,FALSE),""))</f>
      </c>
      <c r="H10143" s="77" t="str">
        <v/>
      </c>
      <c r="I10143" s="76">
        <f>IF($E10143="","",IFERROR(VLOOKUP(TRIM(E10143&amp;""),'Référentiel Articles'!$A$2:$F$634,6,FALSE),""))</f>
      </c>
      <c r="J10143" s="78">
        <f>IF(OR($E10143="",$H10143=""),"",$H10143*$I10143)</f>
      </c>
      <c r="K10143" s="79" t="str">
        <v/>
      </c>
    </row>
    <row r="10144">
      <c r="A10144" s="81" t="str">
        <v/>
      </c>
      <c r="B10144" s="81" t="str">
        <v/>
      </c>
      <c r="C10144" s="83">
        <f>IF($E10144="","",IFERROR(VLOOKUP(TRIM(E10144&amp;""),'Référentiel Articles'!$A$2:$F$634,2,FALSE),""))</f>
      </c>
      <c r="D10144" s="83">
        <f>IF($E10144="","",IFERROR(VLOOKUP(TRIM(E10144&amp;""),'Référentiel Articles'!$A$2:$F$634,3,FALSE),""))</f>
      </c>
      <c r="E10144" s="81" t="str">
        <v/>
      </c>
      <c r="F10144" s="83">
        <f>IF($E10144="","",IFERROR(VLOOKUP(TRIM(E10144&amp;""),'Référentiel Articles'!$A$2:$F$634,4,FALSE),""))</f>
      </c>
      <c r="G10144" s="84">
        <f>IF($E10144="","",IFERROR(VLOOKUP(TRIM(E10144&amp;""),'Référentiel Articles'!$A$2:$F$634,5,FALSE),""))</f>
      </c>
      <c r="H10144" s="85" t="str">
        <v/>
      </c>
      <c r="I10144" s="84">
        <f>IF($E10144="","",IFERROR(VLOOKUP(TRIM(E10144&amp;""),'Référentiel Articles'!$A$2:$F$634,6,FALSE),""))</f>
      </c>
      <c r="J10144" s="90">
        <f>IF(OR($E10144="",$H10144=""),"",$H10144*$I10144)</f>
      </c>
      <c r="K10144" s="87" t="str">
        <v/>
      </c>
    </row>
    <row r="10145">
      <c r="A10145" s="74" t="str">
        <v/>
      </c>
      <c r="B10145" s="74" t="str">
        <v/>
      </c>
      <c r="C10145" s="75">
        <f>IF($E10145="","",IFERROR(VLOOKUP(TRIM(E10145&amp;""),'Référentiel Articles'!$A$2:$F$634,2,FALSE),""))</f>
      </c>
      <c r="D10145" s="75">
        <f>IF($E10145="","",IFERROR(VLOOKUP(TRIM(E10145&amp;""),'Référentiel Articles'!$A$2:$F$634,3,FALSE),""))</f>
      </c>
      <c r="E10145" s="74" t="str">
        <v/>
      </c>
      <c r="F10145" s="75">
        <f>IF($E10145="","",IFERROR(VLOOKUP(TRIM(E10145&amp;""),'Référentiel Articles'!$A$2:$F$634,4,FALSE),""))</f>
      </c>
      <c r="G10145" s="76">
        <f>IF($E10145="","",IFERROR(VLOOKUP(TRIM(E10145&amp;""),'Référentiel Articles'!$A$2:$F$634,5,FALSE),""))</f>
      </c>
      <c r="H10145" s="77" t="str">
        <v/>
      </c>
      <c r="I10145" s="76">
        <f>IF($E10145="","",IFERROR(VLOOKUP(TRIM(E10145&amp;""),'Référentiel Articles'!$A$2:$F$634,6,FALSE),""))</f>
      </c>
      <c r="J10145" s="78">
        <f>IF(OR($E10145="",$H10145=""),"",$H10145*$I10145)</f>
      </c>
      <c r="K10145" s="79" t="str">
        <v/>
      </c>
    </row>
    <row r="10146">
      <c r="A10146" s="81" t="str">
        <v/>
      </c>
      <c r="B10146" s="81" t="str">
        <v/>
      </c>
      <c r="C10146" s="83">
        <f>IF($E10146="","",IFERROR(VLOOKUP(TRIM(E10146&amp;""),'Référentiel Articles'!$A$2:$F$634,2,FALSE),""))</f>
      </c>
      <c r="D10146" s="83">
        <f>IF($E10146="","",IFERROR(VLOOKUP(TRIM(E10146&amp;""),'Référentiel Articles'!$A$2:$F$634,3,FALSE),""))</f>
      </c>
      <c r="E10146" s="81" t="str">
        <v/>
      </c>
      <c r="F10146" s="83">
        <f>IF($E10146="","",IFERROR(VLOOKUP(TRIM(E10146&amp;""),'Référentiel Articles'!$A$2:$F$634,4,FALSE),""))</f>
      </c>
      <c r="G10146" s="84">
        <f>IF($E10146="","",IFERROR(VLOOKUP(TRIM(E10146&amp;""),'Référentiel Articles'!$A$2:$F$634,5,FALSE),""))</f>
      </c>
      <c r="H10146" s="85" t="str">
        <v/>
      </c>
      <c r="I10146" s="84">
        <f>IF($E10146="","",IFERROR(VLOOKUP(TRIM(E10146&amp;""),'Référentiel Articles'!$A$2:$F$634,6,FALSE),""))</f>
      </c>
      <c r="J10146" s="90">
        <f>IF(OR($E10146="",$H10146=""),"",$H10146*$I10146)</f>
      </c>
      <c r="K10146" s="87" t="str">
        <v/>
      </c>
    </row>
    <row r="10147">
      <c r="A10147" s="74" t="str">
        <v/>
      </c>
      <c r="B10147" s="74" t="str">
        <v/>
      </c>
      <c r="C10147" s="75">
        <f>IF($E10147="","",IFERROR(VLOOKUP(TRIM(E10147&amp;""),'Référentiel Articles'!$A$2:$F$634,2,FALSE),""))</f>
      </c>
      <c r="D10147" s="75">
        <f>IF($E10147="","",IFERROR(VLOOKUP(TRIM(E10147&amp;""),'Référentiel Articles'!$A$2:$F$634,3,FALSE),""))</f>
      </c>
      <c r="E10147" s="74" t="str">
        <v/>
      </c>
      <c r="F10147" s="75">
        <f>IF($E10147="","",IFERROR(VLOOKUP(TRIM(E10147&amp;""),'Référentiel Articles'!$A$2:$F$634,4,FALSE),""))</f>
      </c>
      <c r="G10147" s="76">
        <f>IF($E10147="","",IFERROR(VLOOKUP(TRIM(E10147&amp;""),'Référentiel Articles'!$A$2:$F$634,5,FALSE),""))</f>
      </c>
      <c r="H10147" s="77" t="str">
        <v/>
      </c>
      <c r="I10147" s="76">
        <f>IF($E10147="","",IFERROR(VLOOKUP(TRIM(E10147&amp;""),'Référentiel Articles'!$A$2:$F$634,6,FALSE),""))</f>
      </c>
      <c r="J10147" s="78">
        <f>IF(OR($E10147="",$H10147=""),"",$H10147*$I10147)</f>
      </c>
      <c r="K10147" s="79" t="str">
        <v/>
      </c>
    </row>
    <row r="10148">
      <c r="A10148" s="81" t="str">
        <v/>
      </c>
      <c r="B10148" s="81" t="str">
        <v/>
      </c>
      <c r="C10148" s="83">
        <f>IF($E10148="","",IFERROR(VLOOKUP(TRIM(E10148&amp;""),'Référentiel Articles'!$A$2:$F$634,2,FALSE),""))</f>
      </c>
      <c r="D10148" s="83">
        <f>IF($E10148="","",IFERROR(VLOOKUP(TRIM(E10148&amp;""),'Référentiel Articles'!$A$2:$F$634,3,FALSE),""))</f>
      </c>
      <c r="E10148" s="81" t="str">
        <v/>
      </c>
      <c r="F10148" s="83">
        <f>IF($E10148="","",IFERROR(VLOOKUP(TRIM(E10148&amp;""),'Référentiel Articles'!$A$2:$F$634,4,FALSE),""))</f>
      </c>
      <c r="G10148" s="84">
        <f>IF($E10148="","",IFERROR(VLOOKUP(TRIM(E10148&amp;""),'Référentiel Articles'!$A$2:$F$634,5,FALSE),""))</f>
      </c>
      <c r="H10148" s="85" t="str">
        <v/>
      </c>
      <c r="I10148" s="84">
        <f>IF($E10148="","",IFERROR(VLOOKUP(TRIM(E10148&amp;""),'Référentiel Articles'!$A$2:$F$634,6,FALSE),""))</f>
      </c>
      <c r="J10148" s="90">
        <f>IF(OR($E10148="",$H10148=""),"",$H10148*$I10148)</f>
      </c>
      <c r="K10148" s="87" t="str">
        <v/>
      </c>
    </row>
    <row r="10149">
      <c r="A10149" s="74" t="str">
        <v/>
      </c>
      <c r="B10149" s="74" t="str">
        <v/>
      </c>
      <c r="C10149" s="75">
        <f>IF($E10149="","",IFERROR(VLOOKUP(TRIM(E10149&amp;""),'Référentiel Articles'!$A$2:$F$634,2,FALSE),""))</f>
      </c>
      <c r="D10149" s="75">
        <f>IF($E10149="","",IFERROR(VLOOKUP(TRIM(E10149&amp;""),'Référentiel Articles'!$A$2:$F$634,3,FALSE),""))</f>
      </c>
      <c r="E10149" s="74" t="str">
        <v/>
      </c>
      <c r="F10149" s="75">
        <f>IF($E10149="","",IFERROR(VLOOKUP(TRIM(E10149&amp;""),'Référentiel Articles'!$A$2:$F$634,4,FALSE),""))</f>
      </c>
      <c r="G10149" s="76">
        <f>IF($E10149="","",IFERROR(VLOOKUP(TRIM(E10149&amp;""),'Référentiel Articles'!$A$2:$F$634,5,FALSE),""))</f>
      </c>
      <c r="H10149" s="77" t="str">
        <v/>
      </c>
      <c r="I10149" s="76">
        <f>IF($E10149="","",IFERROR(VLOOKUP(TRIM(E10149&amp;""),'Référentiel Articles'!$A$2:$F$634,6,FALSE),""))</f>
      </c>
      <c r="J10149" s="78">
        <f>IF(OR($E10149="",$H10149=""),"",$H10149*$I10149)</f>
      </c>
      <c r="K10149" s="79" t="str">
        <v/>
      </c>
    </row>
    <row r="10150">
      <c r="A10150" s="81" t="str">
        <v/>
      </c>
      <c r="B10150" s="81" t="str">
        <v/>
      </c>
      <c r="C10150" s="83">
        <f>IF($E10150="","",IFERROR(VLOOKUP(TRIM(E10150&amp;""),'Référentiel Articles'!$A$2:$F$634,2,FALSE),""))</f>
      </c>
      <c r="D10150" s="83">
        <f>IF($E10150="","",IFERROR(VLOOKUP(TRIM(E10150&amp;""),'Référentiel Articles'!$A$2:$F$634,3,FALSE),""))</f>
      </c>
      <c r="E10150" s="81" t="str">
        <v/>
      </c>
      <c r="F10150" s="83">
        <f>IF($E10150="","",IFERROR(VLOOKUP(TRIM(E10150&amp;""),'Référentiel Articles'!$A$2:$F$634,4,FALSE),""))</f>
      </c>
      <c r="G10150" s="84">
        <f>IF($E10150="","",IFERROR(VLOOKUP(TRIM(E10150&amp;""),'Référentiel Articles'!$A$2:$F$634,5,FALSE),""))</f>
      </c>
      <c r="H10150" s="85" t="str">
        <v/>
      </c>
      <c r="I10150" s="84">
        <f>IF($E10150="","",IFERROR(VLOOKUP(TRIM(E10150&amp;""),'Référentiel Articles'!$A$2:$F$634,6,FALSE),""))</f>
      </c>
      <c r="J10150" s="90">
        <f>IF(OR($E10150="",$H10150=""),"",$H10150*$I10150)</f>
      </c>
      <c r="K10150" s="87" t="str">
        <v/>
      </c>
    </row>
    <row r="10151">
      <c r="A10151" s="74" t="str">
        <v/>
      </c>
      <c r="B10151" s="74" t="str">
        <v/>
      </c>
      <c r="C10151" s="75">
        <f>IF($E10151="","",IFERROR(VLOOKUP(TRIM(E10151&amp;""),'Référentiel Articles'!$A$2:$F$634,2,FALSE),""))</f>
      </c>
      <c r="D10151" s="75">
        <f>IF($E10151="","",IFERROR(VLOOKUP(TRIM(E10151&amp;""),'Référentiel Articles'!$A$2:$F$634,3,FALSE),""))</f>
      </c>
      <c r="E10151" s="74" t="str">
        <v/>
      </c>
      <c r="F10151" s="75">
        <f>IF($E10151="","",IFERROR(VLOOKUP(TRIM(E10151&amp;""),'Référentiel Articles'!$A$2:$F$634,4,FALSE),""))</f>
      </c>
      <c r="G10151" s="76">
        <f>IF($E10151="","",IFERROR(VLOOKUP(TRIM(E10151&amp;""),'Référentiel Articles'!$A$2:$F$634,5,FALSE),""))</f>
      </c>
      <c r="H10151" s="77" t="str">
        <v/>
      </c>
      <c r="I10151" s="76">
        <f>IF($E10151="","",IFERROR(VLOOKUP(TRIM(E10151&amp;""),'Référentiel Articles'!$A$2:$F$634,6,FALSE),""))</f>
      </c>
      <c r="J10151" s="78">
        <f>IF(OR($E10151="",$H10151=""),"",$H10151*$I10151)</f>
      </c>
      <c r="K10151" s="79" t="str">
        <v/>
      </c>
    </row>
    <row r="10152">
      <c r="A10152" s="81" t="str">
        <v/>
      </c>
      <c r="B10152" s="81" t="str">
        <v/>
      </c>
      <c r="C10152" s="83">
        <f>IF($E10152="","",IFERROR(VLOOKUP(TRIM(E10152&amp;""),'Référentiel Articles'!$A$2:$F$634,2,FALSE),""))</f>
      </c>
      <c r="D10152" s="83">
        <f>IF($E10152="","",IFERROR(VLOOKUP(TRIM(E10152&amp;""),'Référentiel Articles'!$A$2:$F$634,3,FALSE),""))</f>
      </c>
      <c r="E10152" s="81" t="str">
        <v/>
      </c>
      <c r="F10152" s="83">
        <f>IF($E10152="","",IFERROR(VLOOKUP(TRIM(E10152&amp;""),'Référentiel Articles'!$A$2:$F$634,4,FALSE),""))</f>
      </c>
      <c r="G10152" s="84">
        <f>IF($E10152="","",IFERROR(VLOOKUP(TRIM(E10152&amp;""),'Référentiel Articles'!$A$2:$F$634,5,FALSE),""))</f>
      </c>
      <c r="H10152" s="85" t="str">
        <v/>
      </c>
      <c r="I10152" s="84">
        <f>IF($E10152="","",IFERROR(VLOOKUP(TRIM(E10152&amp;""),'Référentiel Articles'!$A$2:$F$634,6,FALSE),""))</f>
      </c>
      <c r="J10152" s="90">
        <f>IF(OR($E10152="",$H10152=""),"",$H10152*$I10152)</f>
      </c>
      <c r="K10152" s="87" t="str">
        <v/>
      </c>
    </row>
    <row r="10153">
      <c r="A10153" s="74" t="str">
        <v/>
      </c>
      <c r="B10153" s="74" t="str">
        <v/>
      </c>
      <c r="C10153" s="75">
        <f>IF($E10153="","",IFERROR(VLOOKUP(TRIM(E10153&amp;""),'Référentiel Articles'!$A$2:$F$634,2,FALSE),""))</f>
      </c>
      <c r="D10153" s="75">
        <f>IF($E10153="","",IFERROR(VLOOKUP(TRIM(E10153&amp;""),'Référentiel Articles'!$A$2:$F$634,3,FALSE),""))</f>
      </c>
      <c r="E10153" s="74" t="str">
        <v/>
      </c>
      <c r="F10153" s="75">
        <f>IF($E10153="","",IFERROR(VLOOKUP(TRIM(E10153&amp;""),'Référentiel Articles'!$A$2:$F$634,4,FALSE),""))</f>
      </c>
      <c r="G10153" s="76">
        <f>IF($E10153="","",IFERROR(VLOOKUP(TRIM(E10153&amp;""),'Référentiel Articles'!$A$2:$F$634,5,FALSE),""))</f>
      </c>
      <c r="H10153" s="77" t="str">
        <v/>
      </c>
      <c r="I10153" s="76">
        <f>IF($E10153="","",IFERROR(VLOOKUP(TRIM(E10153&amp;""),'Référentiel Articles'!$A$2:$F$634,6,FALSE),""))</f>
      </c>
      <c r="J10153" s="78">
        <f>IF(OR($E10153="",$H10153=""),"",$H10153*$I10153)</f>
      </c>
      <c r="K10153" s="79" t="str">
        <v/>
      </c>
    </row>
    <row r="10154">
      <c r="A10154" s="81" t="str">
        <v/>
      </c>
      <c r="B10154" s="81" t="str">
        <v/>
      </c>
      <c r="C10154" s="83">
        <f>IF($E10154="","",IFERROR(VLOOKUP(TRIM(E10154&amp;""),'Référentiel Articles'!$A$2:$F$634,2,FALSE),""))</f>
      </c>
      <c r="D10154" s="83">
        <f>IF($E10154="","",IFERROR(VLOOKUP(TRIM(E10154&amp;""),'Référentiel Articles'!$A$2:$F$634,3,FALSE),""))</f>
      </c>
      <c r="E10154" s="81" t="str">
        <v/>
      </c>
      <c r="F10154" s="83">
        <f>IF($E10154="","",IFERROR(VLOOKUP(TRIM(E10154&amp;""),'Référentiel Articles'!$A$2:$F$634,4,FALSE),""))</f>
      </c>
      <c r="G10154" s="84">
        <f>IF($E10154="","",IFERROR(VLOOKUP(TRIM(E10154&amp;""),'Référentiel Articles'!$A$2:$F$634,5,FALSE),""))</f>
      </c>
      <c r="H10154" s="85" t="str">
        <v/>
      </c>
      <c r="I10154" s="84">
        <f>IF($E10154="","",IFERROR(VLOOKUP(TRIM(E10154&amp;""),'Référentiel Articles'!$A$2:$F$634,6,FALSE),""))</f>
      </c>
      <c r="J10154" s="90">
        <f>IF(OR($E10154="",$H10154=""),"",$H10154*$I10154)</f>
      </c>
      <c r="K10154" s="87" t="str">
        <v/>
      </c>
    </row>
    <row r="10155">
      <c r="A10155" s="74" t="str">
        <v/>
      </c>
      <c r="B10155" s="74" t="str">
        <v/>
      </c>
      <c r="C10155" s="75">
        <f>IF($E10155="","",IFERROR(VLOOKUP(TRIM(E10155&amp;""),'Référentiel Articles'!$A$2:$F$634,2,FALSE),""))</f>
      </c>
      <c r="D10155" s="75">
        <f>IF($E10155="","",IFERROR(VLOOKUP(TRIM(E10155&amp;""),'Référentiel Articles'!$A$2:$F$634,3,FALSE),""))</f>
      </c>
      <c r="E10155" s="74" t="str">
        <v/>
      </c>
      <c r="F10155" s="75">
        <f>IF($E10155="","",IFERROR(VLOOKUP(TRIM(E10155&amp;""),'Référentiel Articles'!$A$2:$F$634,4,FALSE),""))</f>
      </c>
      <c r="G10155" s="76">
        <f>IF($E10155="","",IFERROR(VLOOKUP(TRIM(E10155&amp;""),'Référentiel Articles'!$A$2:$F$634,5,FALSE),""))</f>
      </c>
      <c r="H10155" s="77" t="str">
        <v/>
      </c>
      <c r="I10155" s="76">
        <f>IF($E10155="","",IFERROR(VLOOKUP(TRIM(E10155&amp;""),'Référentiel Articles'!$A$2:$F$634,6,FALSE),""))</f>
      </c>
      <c r="J10155" s="78">
        <f>IF(OR($E10155="",$H10155=""),"",$H10155*$I10155)</f>
      </c>
      <c r="K10155" s="79" t="str">
        <v/>
      </c>
    </row>
    <row r="10156">
      <c r="A10156" s="81" t="str">
        <v/>
      </c>
      <c r="B10156" s="81" t="str">
        <v/>
      </c>
      <c r="C10156" s="83">
        <f>IF($E10156="","",IFERROR(VLOOKUP(TRIM(E10156&amp;""),'Référentiel Articles'!$A$2:$F$634,2,FALSE),""))</f>
      </c>
      <c r="D10156" s="83">
        <f>IF($E10156="","",IFERROR(VLOOKUP(TRIM(E10156&amp;""),'Référentiel Articles'!$A$2:$F$634,3,FALSE),""))</f>
      </c>
      <c r="E10156" s="81" t="str">
        <v/>
      </c>
      <c r="F10156" s="83">
        <f>IF($E10156="","",IFERROR(VLOOKUP(TRIM(E10156&amp;""),'Référentiel Articles'!$A$2:$F$634,4,FALSE),""))</f>
      </c>
      <c r="G10156" s="84">
        <f>IF($E10156="","",IFERROR(VLOOKUP(TRIM(E10156&amp;""),'Référentiel Articles'!$A$2:$F$634,5,FALSE),""))</f>
      </c>
      <c r="H10156" s="85" t="str">
        <v/>
      </c>
      <c r="I10156" s="84">
        <f>IF($E10156="","",IFERROR(VLOOKUP(TRIM(E10156&amp;""),'Référentiel Articles'!$A$2:$F$634,6,FALSE),""))</f>
      </c>
      <c r="J10156" s="90">
        <f>IF(OR($E10156="",$H10156=""),"",$H10156*$I10156)</f>
      </c>
      <c r="K10156" s="87" t="str">
        <v/>
      </c>
    </row>
    <row r="10157">
      <c r="A10157" s="74" t="str">
        <v/>
      </c>
      <c r="B10157" s="74" t="str">
        <v/>
      </c>
      <c r="C10157" s="75">
        <f>IF($E10157="","",IFERROR(VLOOKUP(TRIM(E10157&amp;""),'Référentiel Articles'!$A$2:$F$634,2,FALSE),""))</f>
      </c>
      <c r="D10157" s="75">
        <f>IF($E10157="","",IFERROR(VLOOKUP(TRIM(E10157&amp;""),'Référentiel Articles'!$A$2:$F$634,3,FALSE),""))</f>
      </c>
      <c r="E10157" s="74" t="str">
        <v/>
      </c>
      <c r="F10157" s="75">
        <f>IF($E10157="","",IFERROR(VLOOKUP(TRIM(E10157&amp;""),'Référentiel Articles'!$A$2:$F$634,4,FALSE),""))</f>
      </c>
      <c r="G10157" s="76">
        <f>IF($E10157="","",IFERROR(VLOOKUP(TRIM(E10157&amp;""),'Référentiel Articles'!$A$2:$F$634,5,FALSE),""))</f>
      </c>
      <c r="H10157" s="77" t="str">
        <v/>
      </c>
      <c r="I10157" s="76">
        <f>IF($E10157="","",IFERROR(VLOOKUP(TRIM(E10157&amp;""),'Référentiel Articles'!$A$2:$F$634,6,FALSE),""))</f>
      </c>
      <c r="J10157" s="78">
        <f>IF(OR($E10157="",$H10157=""),"",$H10157*$I10157)</f>
      </c>
      <c r="K10157" s="79" t="str">
        <v/>
      </c>
    </row>
    <row r="10158">
      <c r="A10158" s="81" t="str">
        <v/>
      </c>
      <c r="B10158" s="81" t="str">
        <v/>
      </c>
      <c r="C10158" s="83">
        <f>IF($E10158="","",IFERROR(VLOOKUP(TRIM(E10158&amp;""),'Référentiel Articles'!$A$2:$F$634,2,FALSE),""))</f>
      </c>
      <c r="D10158" s="83">
        <f>IF($E10158="","",IFERROR(VLOOKUP(TRIM(E10158&amp;""),'Référentiel Articles'!$A$2:$F$634,3,FALSE),""))</f>
      </c>
      <c r="E10158" s="81" t="str">
        <v/>
      </c>
      <c r="F10158" s="83">
        <f>IF($E10158="","",IFERROR(VLOOKUP(TRIM(E10158&amp;""),'Référentiel Articles'!$A$2:$F$634,4,FALSE),""))</f>
      </c>
      <c r="G10158" s="84">
        <f>IF($E10158="","",IFERROR(VLOOKUP(TRIM(E10158&amp;""),'Référentiel Articles'!$A$2:$F$634,5,FALSE),""))</f>
      </c>
      <c r="H10158" s="85" t="str">
        <v/>
      </c>
      <c r="I10158" s="84">
        <f>IF($E10158="","",IFERROR(VLOOKUP(TRIM(E10158&amp;""),'Référentiel Articles'!$A$2:$F$634,6,FALSE),""))</f>
      </c>
      <c r="J10158" s="90">
        <f>IF(OR($E10158="",$H10158=""),"",$H10158*$I10158)</f>
      </c>
      <c r="K10158" s="87" t="str">
        <v/>
      </c>
    </row>
    <row r="10159">
      <c r="A10159" s="74" t="str">
        <v/>
      </c>
      <c r="B10159" s="74" t="str">
        <v/>
      </c>
      <c r="C10159" s="75">
        <f>IF($E10159="","",IFERROR(VLOOKUP(TRIM(E10159&amp;""),'Référentiel Articles'!$A$2:$F$634,2,FALSE),""))</f>
      </c>
      <c r="D10159" s="75">
        <f>IF($E10159="","",IFERROR(VLOOKUP(TRIM(E10159&amp;""),'Référentiel Articles'!$A$2:$F$634,3,FALSE),""))</f>
      </c>
      <c r="E10159" s="74" t="str">
        <v/>
      </c>
      <c r="F10159" s="75">
        <f>IF($E10159="","",IFERROR(VLOOKUP(TRIM(E10159&amp;""),'Référentiel Articles'!$A$2:$F$634,4,FALSE),""))</f>
      </c>
      <c r="G10159" s="76">
        <f>IF($E10159="","",IFERROR(VLOOKUP(TRIM(E10159&amp;""),'Référentiel Articles'!$A$2:$F$634,5,FALSE),""))</f>
      </c>
      <c r="H10159" s="77" t="str">
        <v/>
      </c>
      <c r="I10159" s="76">
        <f>IF($E10159="","",IFERROR(VLOOKUP(TRIM(E10159&amp;""),'Référentiel Articles'!$A$2:$F$634,6,FALSE),""))</f>
      </c>
      <c r="J10159" s="78">
        <f>IF(OR($E10159="",$H10159=""),"",$H10159*$I10159)</f>
      </c>
      <c r="K10159" s="79" t="str">
        <v/>
      </c>
    </row>
    <row r="10160">
      <c r="A10160" s="81" t="str">
        <v/>
      </c>
      <c r="B10160" s="81" t="str">
        <v/>
      </c>
      <c r="C10160" s="83">
        <f>IF($E10160="","",IFERROR(VLOOKUP(TRIM(E10160&amp;""),'Référentiel Articles'!$A$2:$F$634,2,FALSE),""))</f>
      </c>
      <c r="D10160" s="83">
        <f>IF($E10160="","",IFERROR(VLOOKUP(TRIM(E10160&amp;""),'Référentiel Articles'!$A$2:$F$634,3,FALSE),""))</f>
      </c>
      <c r="E10160" s="81" t="str">
        <v/>
      </c>
      <c r="F10160" s="83">
        <f>IF($E10160="","",IFERROR(VLOOKUP(TRIM(E10160&amp;""),'Référentiel Articles'!$A$2:$F$634,4,FALSE),""))</f>
      </c>
      <c r="G10160" s="84">
        <f>IF($E10160="","",IFERROR(VLOOKUP(TRIM(E10160&amp;""),'Référentiel Articles'!$A$2:$F$634,5,FALSE),""))</f>
      </c>
      <c r="H10160" s="85" t="str">
        <v/>
      </c>
      <c r="I10160" s="84">
        <f>IF($E10160="","",IFERROR(VLOOKUP(TRIM(E10160&amp;""),'Référentiel Articles'!$A$2:$F$634,6,FALSE),""))</f>
      </c>
      <c r="J10160" s="90">
        <f>IF(OR($E10160="",$H10160=""),"",$H10160*$I10160)</f>
      </c>
      <c r="K10160" s="87" t="str">
        <v/>
      </c>
    </row>
    <row r="10161">
      <c r="A10161" s="74" t="str">
        <v/>
      </c>
      <c r="B10161" s="74" t="str">
        <v/>
      </c>
      <c r="C10161" s="75">
        <f>IF($E10161="","",IFERROR(VLOOKUP(TRIM(E10161&amp;""),'Référentiel Articles'!$A$2:$F$634,2,FALSE),""))</f>
      </c>
      <c r="D10161" s="75">
        <f>IF($E10161="","",IFERROR(VLOOKUP(TRIM(E10161&amp;""),'Référentiel Articles'!$A$2:$F$634,3,FALSE),""))</f>
      </c>
      <c r="E10161" s="74" t="str">
        <v/>
      </c>
      <c r="F10161" s="75">
        <f>IF($E10161="","",IFERROR(VLOOKUP(TRIM(E10161&amp;""),'Référentiel Articles'!$A$2:$F$634,4,FALSE),""))</f>
      </c>
      <c r="G10161" s="76">
        <f>IF($E10161="","",IFERROR(VLOOKUP(TRIM(E10161&amp;""),'Référentiel Articles'!$A$2:$F$634,5,FALSE),""))</f>
      </c>
      <c r="H10161" s="77" t="str">
        <v/>
      </c>
      <c r="I10161" s="76">
        <f>IF($E10161="","",IFERROR(VLOOKUP(TRIM(E10161&amp;""),'Référentiel Articles'!$A$2:$F$634,6,FALSE),""))</f>
      </c>
      <c r="J10161" s="78">
        <f>IF(OR($E10161="",$H10161=""),"",$H10161*$I10161)</f>
      </c>
      <c r="K10161" s="79" t="str">
        <v/>
      </c>
    </row>
    <row r="10162">
      <c r="A10162" s="81" t="str">
        <v/>
      </c>
      <c r="B10162" s="81" t="str">
        <v/>
      </c>
      <c r="C10162" s="83">
        <f>IF($E10162="","",IFERROR(VLOOKUP(TRIM(E10162&amp;""),'Référentiel Articles'!$A$2:$F$634,2,FALSE),""))</f>
      </c>
      <c r="D10162" s="83">
        <f>IF($E10162="","",IFERROR(VLOOKUP(TRIM(E10162&amp;""),'Référentiel Articles'!$A$2:$F$634,3,FALSE),""))</f>
      </c>
      <c r="E10162" s="81" t="str">
        <v/>
      </c>
      <c r="F10162" s="83">
        <f>IF($E10162="","",IFERROR(VLOOKUP(TRIM(E10162&amp;""),'Référentiel Articles'!$A$2:$F$634,4,FALSE),""))</f>
      </c>
      <c r="G10162" s="84">
        <f>IF($E10162="","",IFERROR(VLOOKUP(TRIM(E10162&amp;""),'Référentiel Articles'!$A$2:$F$634,5,FALSE),""))</f>
      </c>
      <c r="H10162" s="85" t="str">
        <v/>
      </c>
      <c r="I10162" s="84">
        <f>IF($E10162="","",IFERROR(VLOOKUP(TRIM(E10162&amp;""),'Référentiel Articles'!$A$2:$F$634,6,FALSE),""))</f>
      </c>
      <c r="J10162" s="90">
        <f>IF(OR($E10162="",$H10162=""),"",$H10162*$I10162)</f>
      </c>
      <c r="K10162" s="87" t="str">
        <v/>
      </c>
    </row>
    <row r="10163">
      <c r="A10163" s="74" t="str">
        <v/>
      </c>
      <c r="B10163" s="74" t="str">
        <v/>
      </c>
      <c r="C10163" s="75">
        <f>IF($E10163="","",IFERROR(VLOOKUP(TRIM(E10163&amp;""),'Référentiel Articles'!$A$2:$F$634,2,FALSE),""))</f>
      </c>
      <c r="D10163" s="75">
        <f>IF($E10163="","",IFERROR(VLOOKUP(TRIM(E10163&amp;""),'Référentiel Articles'!$A$2:$F$634,3,FALSE),""))</f>
      </c>
      <c r="E10163" s="74" t="str">
        <v/>
      </c>
      <c r="F10163" s="75">
        <f>IF($E10163="","",IFERROR(VLOOKUP(TRIM(E10163&amp;""),'Référentiel Articles'!$A$2:$F$634,4,FALSE),""))</f>
      </c>
      <c r="G10163" s="76">
        <f>IF($E10163="","",IFERROR(VLOOKUP(TRIM(E10163&amp;""),'Référentiel Articles'!$A$2:$F$634,5,FALSE),""))</f>
      </c>
      <c r="H10163" s="77" t="str">
        <v/>
      </c>
      <c r="I10163" s="76">
        <f>IF($E10163="","",IFERROR(VLOOKUP(TRIM(E10163&amp;""),'Référentiel Articles'!$A$2:$F$634,6,FALSE),""))</f>
      </c>
      <c r="J10163" s="78">
        <f>IF(OR($E10163="",$H10163=""),"",$H10163*$I10163)</f>
      </c>
      <c r="K10163" s="79" t="str">
        <v/>
      </c>
    </row>
    <row r="10164">
      <c r="A10164" s="81" t="str">
        <v/>
      </c>
      <c r="B10164" s="81" t="str">
        <v/>
      </c>
      <c r="C10164" s="83">
        <f>IF($E10164="","",IFERROR(VLOOKUP(TRIM(E10164&amp;""),'Référentiel Articles'!$A$2:$F$634,2,FALSE),""))</f>
      </c>
      <c r="D10164" s="83">
        <f>IF($E10164="","",IFERROR(VLOOKUP(TRIM(E10164&amp;""),'Référentiel Articles'!$A$2:$F$634,3,FALSE),""))</f>
      </c>
      <c r="E10164" s="81" t="str">
        <v/>
      </c>
      <c r="F10164" s="83">
        <f>IF($E10164="","",IFERROR(VLOOKUP(TRIM(E10164&amp;""),'Référentiel Articles'!$A$2:$F$634,4,FALSE),""))</f>
      </c>
      <c r="G10164" s="84">
        <f>IF($E10164="","",IFERROR(VLOOKUP(TRIM(E10164&amp;""),'Référentiel Articles'!$A$2:$F$634,5,FALSE),""))</f>
      </c>
      <c r="H10164" s="85" t="str">
        <v/>
      </c>
      <c r="I10164" s="84">
        <f>IF($E10164="","",IFERROR(VLOOKUP(TRIM(E10164&amp;""),'Référentiel Articles'!$A$2:$F$634,6,FALSE),""))</f>
      </c>
      <c r="J10164" s="90">
        <f>IF(OR($E10164="",$H10164=""),"",$H10164*$I10164)</f>
      </c>
      <c r="K10164" s="87" t="str">
        <v/>
      </c>
    </row>
    <row r="10165">
      <c r="A10165" s="74" t="str">
        <v/>
      </c>
      <c r="B10165" s="74" t="str">
        <v/>
      </c>
      <c r="C10165" s="75">
        <f>IF($E10165="","",IFERROR(VLOOKUP(TRIM(E10165&amp;""),'Référentiel Articles'!$A$2:$F$634,2,FALSE),""))</f>
      </c>
      <c r="D10165" s="75">
        <f>IF($E10165="","",IFERROR(VLOOKUP(TRIM(E10165&amp;""),'Référentiel Articles'!$A$2:$F$634,3,FALSE),""))</f>
      </c>
      <c r="E10165" s="74" t="str">
        <v/>
      </c>
      <c r="F10165" s="75">
        <f>IF($E10165="","",IFERROR(VLOOKUP(TRIM(E10165&amp;""),'Référentiel Articles'!$A$2:$F$634,4,FALSE),""))</f>
      </c>
      <c r="G10165" s="76">
        <f>IF($E10165="","",IFERROR(VLOOKUP(TRIM(E10165&amp;""),'Référentiel Articles'!$A$2:$F$634,5,FALSE),""))</f>
      </c>
      <c r="H10165" s="77" t="str">
        <v/>
      </c>
      <c r="I10165" s="76">
        <f>IF($E10165="","",IFERROR(VLOOKUP(TRIM(E10165&amp;""),'Référentiel Articles'!$A$2:$F$634,6,FALSE),""))</f>
      </c>
      <c r="J10165" s="78">
        <f>IF(OR($E10165="",$H10165=""),"",$H10165*$I10165)</f>
      </c>
      <c r="K10165" s="79" t="str">
        <v/>
      </c>
    </row>
    <row r="10166">
      <c r="A10166" s="81" t="str">
        <v/>
      </c>
      <c r="B10166" s="81" t="str">
        <v/>
      </c>
      <c r="C10166" s="83">
        <f>IF($E10166="","",IFERROR(VLOOKUP(TRIM(E10166&amp;""),'Référentiel Articles'!$A$2:$F$634,2,FALSE),""))</f>
      </c>
      <c r="D10166" s="83">
        <f>IF($E10166="","",IFERROR(VLOOKUP(TRIM(E10166&amp;""),'Référentiel Articles'!$A$2:$F$634,3,FALSE),""))</f>
      </c>
      <c r="E10166" s="81" t="str">
        <v/>
      </c>
      <c r="F10166" s="83">
        <f>IF($E10166="","",IFERROR(VLOOKUP(TRIM(E10166&amp;""),'Référentiel Articles'!$A$2:$F$634,4,FALSE),""))</f>
      </c>
      <c r="G10166" s="84">
        <f>IF($E10166="","",IFERROR(VLOOKUP(TRIM(E10166&amp;""),'Référentiel Articles'!$A$2:$F$634,5,FALSE),""))</f>
      </c>
      <c r="H10166" s="85" t="str">
        <v/>
      </c>
      <c r="I10166" s="84">
        <f>IF($E10166="","",IFERROR(VLOOKUP(TRIM(E10166&amp;""),'Référentiel Articles'!$A$2:$F$634,6,FALSE),""))</f>
      </c>
      <c r="J10166" s="90">
        <f>IF(OR($E10166="",$H10166=""),"",$H10166*$I10166)</f>
      </c>
      <c r="K10166" s="87" t="str">
        <v/>
      </c>
    </row>
    <row r="10167">
      <c r="A10167" s="74" t="str">
        <v/>
      </c>
      <c r="B10167" s="74" t="str">
        <v/>
      </c>
      <c r="C10167" s="75">
        <f>IF($E10167="","",IFERROR(VLOOKUP(TRIM(E10167&amp;""),'Référentiel Articles'!$A$2:$F$634,2,FALSE),""))</f>
      </c>
      <c r="D10167" s="75">
        <f>IF($E10167="","",IFERROR(VLOOKUP(TRIM(E10167&amp;""),'Référentiel Articles'!$A$2:$F$634,3,FALSE),""))</f>
      </c>
      <c r="E10167" s="74" t="str">
        <v/>
      </c>
      <c r="F10167" s="75">
        <f>IF($E10167="","",IFERROR(VLOOKUP(TRIM(E10167&amp;""),'Référentiel Articles'!$A$2:$F$634,4,FALSE),""))</f>
      </c>
      <c r="G10167" s="76">
        <f>IF($E10167="","",IFERROR(VLOOKUP(TRIM(E10167&amp;""),'Référentiel Articles'!$A$2:$F$634,5,FALSE),""))</f>
      </c>
      <c r="H10167" s="77" t="str">
        <v/>
      </c>
      <c r="I10167" s="76">
        <f>IF($E10167="","",IFERROR(VLOOKUP(TRIM(E10167&amp;""),'Référentiel Articles'!$A$2:$F$634,6,FALSE),""))</f>
      </c>
      <c r="J10167" s="78">
        <f>IF(OR($E10167="",$H10167=""),"",$H10167*$I10167)</f>
      </c>
      <c r="K10167" s="79" t="str">
        <v/>
      </c>
    </row>
    <row r="10168">
      <c r="A10168" s="81" t="str">
        <v/>
      </c>
      <c r="B10168" s="81" t="str">
        <v/>
      </c>
      <c r="C10168" s="83">
        <f>IF($E10168="","",IFERROR(VLOOKUP(TRIM(E10168&amp;""),'Référentiel Articles'!$A$2:$F$634,2,FALSE),""))</f>
      </c>
      <c r="D10168" s="83">
        <f>IF($E10168="","",IFERROR(VLOOKUP(TRIM(E10168&amp;""),'Référentiel Articles'!$A$2:$F$634,3,FALSE),""))</f>
      </c>
      <c r="E10168" s="81" t="str">
        <v/>
      </c>
      <c r="F10168" s="83">
        <f>IF($E10168="","",IFERROR(VLOOKUP(TRIM(E10168&amp;""),'Référentiel Articles'!$A$2:$F$634,4,FALSE),""))</f>
      </c>
      <c r="G10168" s="84">
        <f>IF($E10168="","",IFERROR(VLOOKUP(TRIM(E10168&amp;""),'Référentiel Articles'!$A$2:$F$634,5,FALSE),""))</f>
      </c>
      <c r="H10168" s="85" t="str">
        <v/>
      </c>
      <c r="I10168" s="84">
        <f>IF($E10168="","",IFERROR(VLOOKUP(TRIM(E10168&amp;""),'Référentiel Articles'!$A$2:$F$634,6,FALSE),""))</f>
      </c>
      <c r="J10168" s="90">
        <f>IF(OR($E10168="",$H10168=""),"",$H10168*$I10168)</f>
      </c>
      <c r="K10168" s="87" t="str">
        <v/>
      </c>
    </row>
    <row r="10169">
      <c r="A10169" s="74" t="str">
        <v/>
      </c>
      <c r="B10169" s="74" t="str">
        <v/>
      </c>
      <c r="C10169" s="75">
        <f>IF($E10169="","",IFERROR(VLOOKUP(TRIM(E10169&amp;""),'Référentiel Articles'!$A$2:$F$634,2,FALSE),""))</f>
      </c>
      <c r="D10169" s="75">
        <f>IF($E10169="","",IFERROR(VLOOKUP(TRIM(E10169&amp;""),'Référentiel Articles'!$A$2:$F$634,3,FALSE),""))</f>
      </c>
      <c r="E10169" s="74" t="str">
        <v/>
      </c>
      <c r="F10169" s="75">
        <f>IF($E10169="","",IFERROR(VLOOKUP(TRIM(E10169&amp;""),'Référentiel Articles'!$A$2:$F$634,4,FALSE),""))</f>
      </c>
      <c r="G10169" s="76">
        <f>IF($E10169="","",IFERROR(VLOOKUP(TRIM(E10169&amp;""),'Référentiel Articles'!$A$2:$F$634,5,FALSE),""))</f>
      </c>
      <c r="H10169" s="77" t="str">
        <v/>
      </c>
      <c r="I10169" s="76">
        <f>IF($E10169="","",IFERROR(VLOOKUP(TRIM(E10169&amp;""),'Référentiel Articles'!$A$2:$F$634,6,FALSE),""))</f>
      </c>
      <c r="J10169" s="78">
        <f>IF(OR($E10169="",$H10169=""),"",$H10169*$I10169)</f>
      </c>
      <c r="K10169" s="79" t="str">
        <v/>
      </c>
    </row>
    <row r="10170">
      <c r="A10170" s="81" t="str">
        <v/>
      </c>
      <c r="B10170" s="81" t="str">
        <v/>
      </c>
      <c r="C10170" s="83">
        <f>IF($E10170="","",IFERROR(VLOOKUP(TRIM(E10170&amp;""),'Référentiel Articles'!$A$2:$F$634,2,FALSE),""))</f>
      </c>
      <c r="D10170" s="83">
        <f>IF($E10170="","",IFERROR(VLOOKUP(TRIM(E10170&amp;""),'Référentiel Articles'!$A$2:$F$634,3,FALSE),""))</f>
      </c>
      <c r="E10170" s="81" t="str">
        <v/>
      </c>
      <c r="F10170" s="83">
        <f>IF($E10170="","",IFERROR(VLOOKUP(TRIM(E10170&amp;""),'Référentiel Articles'!$A$2:$F$634,4,FALSE),""))</f>
      </c>
      <c r="G10170" s="84">
        <f>IF($E10170="","",IFERROR(VLOOKUP(TRIM(E10170&amp;""),'Référentiel Articles'!$A$2:$F$634,5,FALSE),""))</f>
      </c>
      <c r="H10170" s="85" t="str">
        <v/>
      </c>
      <c r="I10170" s="84">
        <f>IF($E10170="","",IFERROR(VLOOKUP(TRIM(E10170&amp;""),'Référentiel Articles'!$A$2:$F$634,6,FALSE),""))</f>
      </c>
      <c r="J10170" s="90">
        <f>IF(OR($E10170="",$H10170=""),"",$H10170*$I10170)</f>
      </c>
      <c r="K10170" s="87" t="str">
        <v/>
      </c>
    </row>
    <row r="10171">
      <c r="A10171" s="74" t="str">
        <v/>
      </c>
      <c r="B10171" s="74" t="str">
        <v/>
      </c>
      <c r="C10171" s="75">
        <f>IF($E10171="","",IFERROR(VLOOKUP(TRIM(E10171&amp;""),'Référentiel Articles'!$A$2:$F$634,2,FALSE),""))</f>
      </c>
      <c r="D10171" s="75">
        <f>IF($E10171="","",IFERROR(VLOOKUP(TRIM(E10171&amp;""),'Référentiel Articles'!$A$2:$F$634,3,FALSE),""))</f>
      </c>
      <c r="E10171" s="74" t="str">
        <v/>
      </c>
      <c r="F10171" s="75">
        <f>IF($E10171="","",IFERROR(VLOOKUP(TRIM(E10171&amp;""),'Référentiel Articles'!$A$2:$F$634,4,FALSE),""))</f>
      </c>
      <c r="G10171" s="76">
        <f>IF($E10171="","",IFERROR(VLOOKUP(TRIM(E10171&amp;""),'Référentiel Articles'!$A$2:$F$634,5,FALSE),""))</f>
      </c>
      <c r="H10171" s="77" t="str">
        <v/>
      </c>
      <c r="I10171" s="76">
        <f>IF($E10171="","",IFERROR(VLOOKUP(TRIM(E10171&amp;""),'Référentiel Articles'!$A$2:$F$634,6,FALSE),""))</f>
      </c>
      <c r="J10171" s="78">
        <f>IF(OR($E10171="",$H10171=""),"",$H10171*$I10171)</f>
      </c>
      <c r="K10171" s="79" t="str">
        <v/>
      </c>
    </row>
    <row r="10172">
      <c r="A10172" s="81" t="str">
        <v/>
      </c>
      <c r="B10172" s="81" t="str">
        <v/>
      </c>
      <c r="C10172" s="83">
        <f>IF($E10172="","",IFERROR(VLOOKUP(TRIM(E10172&amp;""),'Référentiel Articles'!$A$2:$F$634,2,FALSE),""))</f>
      </c>
      <c r="D10172" s="83">
        <f>IF($E10172="","",IFERROR(VLOOKUP(TRIM(E10172&amp;""),'Référentiel Articles'!$A$2:$F$634,3,FALSE),""))</f>
      </c>
      <c r="E10172" s="81" t="str">
        <v/>
      </c>
      <c r="F10172" s="83">
        <f>IF($E10172="","",IFERROR(VLOOKUP(TRIM(E10172&amp;""),'Référentiel Articles'!$A$2:$F$634,4,FALSE),""))</f>
      </c>
      <c r="G10172" s="84">
        <f>IF($E10172="","",IFERROR(VLOOKUP(TRIM(E10172&amp;""),'Référentiel Articles'!$A$2:$F$634,5,FALSE),""))</f>
      </c>
      <c r="H10172" s="85" t="str">
        <v/>
      </c>
      <c r="I10172" s="84">
        <f>IF($E10172="","",IFERROR(VLOOKUP(TRIM(E10172&amp;""),'Référentiel Articles'!$A$2:$F$634,6,FALSE),""))</f>
      </c>
      <c r="J10172" s="90">
        <f>IF(OR($E10172="",$H10172=""),"",$H10172*$I10172)</f>
      </c>
      <c r="K10172" s="87" t="str">
        <v/>
      </c>
    </row>
    <row r="10173">
      <c r="A10173" s="74" t="str">
        <v/>
      </c>
      <c r="B10173" s="74" t="str">
        <v/>
      </c>
      <c r="C10173" s="75">
        <f>IF($E10173="","",IFERROR(VLOOKUP(TRIM(E10173&amp;""),'Référentiel Articles'!$A$2:$F$634,2,FALSE),""))</f>
      </c>
      <c r="D10173" s="75">
        <f>IF($E10173="","",IFERROR(VLOOKUP(TRIM(E10173&amp;""),'Référentiel Articles'!$A$2:$F$634,3,FALSE),""))</f>
      </c>
      <c r="E10173" s="74" t="str">
        <v/>
      </c>
      <c r="F10173" s="75">
        <f>IF($E10173="","",IFERROR(VLOOKUP(TRIM(E10173&amp;""),'Référentiel Articles'!$A$2:$F$634,4,FALSE),""))</f>
      </c>
      <c r="G10173" s="76">
        <f>IF($E10173="","",IFERROR(VLOOKUP(TRIM(E10173&amp;""),'Référentiel Articles'!$A$2:$F$634,5,FALSE),""))</f>
      </c>
      <c r="H10173" s="77" t="str">
        <v/>
      </c>
      <c r="I10173" s="76">
        <f>IF($E10173="","",IFERROR(VLOOKUP(TRIM(E10173&amp;""),'Référentiel Articles'!$A$2:$F$634,6,FALSE),""))</f>
      </c>
      <c r="J10173" s="78">
        <f>IF(OR($E10173="",$H10173=""),"",$H10173*$I10173)</f>
      </c>
      <c r="K10173" s="79" t="str">
        <v/>
      </c>
    </row>
    <row r="10174">
      <c r="A10174" s="81" t="str">
        <v/>
      </c>
      <c r="B10174" s="81" t="str">
        <v/>
      </c>
      <c r="C10174" s="83">
        <f>IF($E10174="","",IFERROR(VLOOKUP(TRIM(E10174&amp;""),'Référentiel Articles'!$A$2:$F$634,2,FALSE),""))</f>
      </c>
      <c r="D10174" s="83">
        <f>IF($E10174="","",IFERROR(VLOOKUP(TRIM(E10174&amp;""),'Référentiel Articles'!$A$2:$F$634,3,FALSE),""))</f>
      </c>
      <c r="E10174" s="81" t="str">
        <v/>
      </c>
      <c r="F10174" s="83">
        <f>IF($E10174="","",IFERROR(VLOOKUP(TRIM(E10174&amp;""),'Référentiel Articles'!$A$2:$F$634,4,FALSE),""))</f>
      </c>
      <c r="G10174" s="84">
        <f>IF($E10174="","",IFERROR(VLOOKUP(TRIM(E10174&amp;""),'Référentiel Articles'!$A$2:$F$634,5,FALSE),""))</f>
      </c>
      <c r="H10174" s="85" t="str">
        <v/>
      </c>
      <c r="I10174" s="84">
        <f>IF($E10174="","",IFERROR(VLOOKUP(TRIM(E10174&amp;""),'Référentiel Articles'!$A$2:$F$634,6,FALSE),""))</f>
      </c>
      <c r="J10174" s="90">
        <f>IF(OR($E10174="",$H10174=""),"",$H10174*$I10174)</f>
      </c>
      <c r="K10174" s="87" t="str">
        <v/>
      </c>
    </row>
    <row r="10175">
      <c r="A10175" s="74" t="str">
        <v/>
      </c>
      <c r="B10175" s="74" t="str">
        <v/>
      </c>
      <c r="C10175" s="75">
        <f>IF($E10175="","",IFERROR(VLOOKUP(TRIM(E10175&amp;""),'Référentiel Articles'!$A$2:$F$634,2,FALSE),""))</f>
      </c>
      <c r="D10175" s="75">
        <f>IF($E10175="","",IFERROR(VLOOKUP(TRIM(E10175&amp;""),'Référentiel Articles'!$A$2:$F$634,3,FALSE),""))</f>
      </c>
      <c r="E10175" s="74" t="str">
        <v/>
      </c>
      <c r="F10175" s="75">
        <f>IF($E10175="","",IFERROR(VLOOKUP(TRIM(E10175&amp;""),'Référentiel Articles'!$A$2:$F$634,4,FALSE),""))</f>
      </c>
      <c r="G10175" s="76">
        <f>IF($E10175="","",IFERROR(VLOOKUP(TRIM(E10175&amp;""),'Référentiel Articles'!$A$2:$F$634,5,FALSE),""))</f>
      </c>
      <c r="H10175" s="77" t="str">
        <v/>
      </c>
      <c r="I10175" s="76">
        <f>IF($E10175="","",IFERROR(VLOOKUP(TRIM(E10175&amp;""),'Référentiel Articles'!$A$2:$F$634,6,FALSE),""))</f>
      </c>
      <c r="J10175" s="78">
        <f>IF(OR($E10175="",$H10175=""),"",$H10175*$I10175)</f>
      </c>
      <c r="K10175" s="79" t="str">
        <v/>
      </c>
    </row>
    <row r="10176">
      <c r="A10176" s="81" t="str">
        <v/>
      </c>
      <c r="B10176" s="81" t="str">
        <v/>
      </c>
      <c r="C10176" s="83">
        <f>IF($E10176="","",IFERROR(VLOOKUP(TRIM(E10176&amp;""),'Référentiel Articles'!$A$2:$F$634,2,FALSE),""))</f>
      </c>
      <c r="D10176" s="83">
        <f>IF($E10176="","",IFERROR(VLOOKUP(TRIM(E10176&amp;""),'Référentiel Articles'!$A$2:$F$634,3,FALSE),""))</f>
      </c>
      <c r="E10176" s="81" t="str">
        <v/>
      </c>
      <c r="F10176" s="83">
        <f>IF($E10176="","",IFERROR(VLOOKUP(TRIM(E10176&amp;""),'Référentiel Articles'!$A$2:$F$634,4,FALSE),""))</f>
      </c>
      <c r="G10176" s="84">
        <f>IF($E10176="","",IFERROR(VLOOKUP(TRIM(E10176&amp;""),'Référentiel Articles'!$A$2:$F$634,5,FALSE),""))</f>
      </c>
      <c r="H10176" s="85" t="str">
        <v/>
      </c>
      <c r="I10176" s="84">
        <f>IF($E10176="","",IFERROR(VLOOKUP(TRIM(E10176&amp;""),'Référentiel Articles'!$A$2:$F$634,6,FALSE),""))</f>
      </c>
      <c r="J10176" s="90">
        <f>IF(OR($E10176="",$H10176=""),"",$H10176*$I10176)</f>
      </c>
      <c r="K10176" s="87" t="str">
        <v/>
      </c>
    </row>
    <row r="10177">
      <c r="A10177" s="74" t="str">
        <v/>
      </c>
      <c r="B10177" s="74" t="str">
        <v/>
      </c>
      <c r="C10177" s="75">
        <f>IF($E10177="","",IFERROR(VLOOKUP(TRIM(E10177&amp;""),'Référentiel Articles'!$A$2:$F$634,2,FALSE),""))</f>
      </c>
      <c r="D10177" s="75">
        <f>IF($E10177="","",IFERROR(VLOOKUP(TRIM(E10177&amp;""),'Référentiel Articles'!$A$2:$F$634,3,FALSE),""))</f>
      </c>
      <c r="E10177" s="74" t="str">
        <v/>
      </c>
      <c r="F10177" s="75">
        <f>IF($E10177="","",IFERROR(VLOOKUP(TRIM(E10177&amp;""),'Référentiel Articles'!$A$2:$F$634,4,FALSE),""))</f>
      </c>
      <c r="G10177" s="76">
        <f>IF($E10177="","",IFERROR(VLOOKUP(TRIM(E10177&amp;""),'Référentiel Articles'!$A$2:$F$634,5,FALSE),""))</f>
      </c>
      <c r="H10177" s="77" t="str">
        <v/>
      </c>
      <c r="I10177" s="76">
        <f>IF($E10177="","",IFERROR(VLOOKUP(TRIM(E10177&amp;""),'Référentiel Articles'!$A$2:$F$634,6,FALSE),""))</f>
      </c>
      <c r="J10177" s="78">
        <f>IF(OR($E10177="",$H10177=""),"",$H10177*$I10177)</f>
      </c>
      <c r="K10177" s="79" t="str">
        <v/>
      </c>
    </row>
    <row r="10178">
      <c r="A10178" s="81" t="str">
        <v/>
      </c>
      <c r="B10178" s="81" t="str">
        <v/>
      </c>
      <c r="C10178" s="83">
        <f>IF($E10178="","",IFERROR(VLOOKUP(TRIM(E10178&amp;""),'Référentiel Articles'!$A$2:$F$634,2,FALSE),""))</f>
      </c>
      <c r="D10178" s="83">
        <f>IF($E10178="","",IFERROR(VLOOKUP(TRIM(E10178&amp;""),'Référentiel Articles'!$A$2:$F$634,3,FALSE),""))</f>
      </c>
      <c r="E10178" s="81" t="str">
        <v/>
      </c>
      <c r="F10178" s="83">
        <f>IF($E10178="","",IFERROR(VLOOKUP(TRIM(E10178&amp;""),'Référentiel Articles'!$A$2:$F$634,4,FALSE),""))</f>
      </c>
      <c r="G10178" s="84">
        <f>IF($E10178="","",IFERROR(VLOOKUP(TRIM(E10178&amp;""),'Référentiel Articles'!$A$2:$F$634,5,FALSE),""))</f>
      </c>
      <c r="H10178" s="85" t="str">
        <v/>
      </c>
      <c r="I10178" s="84">
        <f>IF($E10178="","",IFERROR(VLOOKUP(TRIM(E10178&amp;""),'Référentiel Articles'!$A$2:$F$634,6,FALSE),""))</f>
      </c>
      <c r="J10178" s="90">
        <f>IF(OR($E10178="",$H10178=""),"",$H10178*$I10178)</f>
      </c>
      <c r="K10178" s="87" t="str">
        <v/>
      </c>
    </row>
    <row r="10179">
      <c r="A10179" s="74" t="str">
        <v/>
      </c>
      <c r="B10179" s="74" t="str">
        <v/>
      </c>
      <c r="C10179" s="75">
        <f>IF($E10179="","",IFERROR(VLOOKUP(TRIM(E10179&amp;""),'Référentiel Articles'!$A$2:$F$634,2,FALSE),""))</f>
      </c>
      <c r="D10179" s="75">
        <f>IF($E10179="","",IFERROR(VLOOKUP(TRIM(E10179&amp;""),'Référentiel Articles'!$A$2:$F$634,3,FALSE),""))</f>
      </c>
      <c r="E10179" s="74" t="str">
        <v/>
      </c>
      <c r="F10179" s="75">
        <f>IF($E10179="","",IFERROR(VLOOKUP(TRIM(E10179&amp;""),'Référentiel Articles'!$A$2:$F$634,4,FALSE),""))</f>
      </c>
      <c r="G10179" s="76">
        <f>IF($E10179="","",IFERROR(VLOOKUP(TRIM(E10179&amp;""),'Référentiel Articles'!$A$2:$F$634,5,FALSE),""))</f>
      </c>
      <c r="H10179" s="77" t="str">
        <v/>
      </c>
      <c r="I10179" s="76">
        <f>IF($E10179="","",IFERROR(VLOOKUP(TRIM(E10179&amp;""),'Référentiel Articles'!$A$2:$F$634,6,FALSE),""))</f>
      </c>
      <c r="J10179" s="78">
        <f>IF(OR($E10179="",$H10179=""),"",$H10179*$I10179)</f>
      </c>
      <c r="K10179" s="79" t="str">
        <v/>
      </c>
    </row>
    <row r="10180">
      <c r="A10180" s="81" t="str">
        <v/>
      </c>
      <c r="B10180" s="81" t="str">
        <v/>
      </c>
      <c r="C10180" s="83">
        <f>IF($E10180="","",IFERROR(VLOOKUP(TRIM(E10180&amp;""),'Référentiel Articles'!$A$2:$F$634,2,FALSE),""))</f>
      </c>
      <c r="D10180" s="83">
        <f>IF($E10180="","",IFERROR(VLOOKUP(TRIM(E10180&amp;""),'Référentiel Articles'!$A$2:$F$634,3,FALSE),""))</f>
      </c>
      <c r="E10180" s="81" t="str">
        <v/>
      </c>
      <c r="F10180" s="83">
        <f>IF($E10180="","",IFERROR(VLOOKUP(TRIM(E10180&amp;""),'Référentiel Articles'!$A$2:$F$634,4,FALSE),""))</f>
      </c>
      <c r="G10180" s="84">
        <f>IF($E10180="","",IFERROR(VLOOKUP(TRIM(E10180&amp;""),'Référentiel Articles'!$A$2:$F$634,5,FALSE),""))</f>
      </c>
      <c r="H10180" s="85" t="str">
        <v/>
      </c>
      <c r="I10180" s="84">
        <f>IF($E10180="","",IFERROR(VLOOKUP(TRIM(E10180&amp;""),'Référentiel Articles'!$A$2:$F$634,6,FALSE),""))</f>
      </c>
      <c r="J10180" s="90">
        <f>IF(OR($E10180="",$H10180=""),"",$H10180*$I10180)</f>
      </c>
      <c r="K10180" s="87" t="str">
        <v/>
      </c>
    </row>
    <row r="10181">
      <c r="A10181" s="74" t="str">
        <v/>
      </c>
      <c r="B10181" s="74" t="str">
        <v/>
      </c>
      <c r="C10181" s="75">
        <f>IF($E10181="","",IFERROR(VLOOKUP(TRIM(E10181&amp;""),'Référentiel Articles'!$A$2:$F$634,2,FALSE),""))</f>
      </c>
      <c r="D10181" s="75">
        <f>IF($E10181="","",IFERROR(VLOOKUP(TRIM(E10181&amp;""),'Référentiel Articles'!$A$2:$F$634,3,FALSE),""))</f>
      </c>
      <c r="E10181" s="74" t="str">
        <v/>
      </c>
      <c r="F10181" s="75">
        <f>IF($E10181="","",IFERROR(VLOOKUP(TRIM(E10181&amp;""),'Référentiel Articles'!$A$2:$F$634,4,FALSE),""))</f>
      </c>
      <c r="G10181" s="76">
        <f>IF($E10181="","",IFERROR(VLOOKUP(TRIM(E10181&amp;""),'Référentiel Articles'!$A$2:$F$634,5,FALSE),""))</f>
      </c>
      <c r="H10181" s="77" t="str">
        <v/>
      </c>
      <c r="I10181" s="76">
        <f>IF($E10181="","",IFERROR(VLOOKUP(TRIM(E10181&amp;""),'Référentiel Articles'!$A$2:$F$634,6,FALSE),""))</f>
      </c>
      <c r="J10181" s="78">
        <f>IF(OR($E10181="",$H10181=""),"",$H10181*$I10181)</f>
      </c>
      <c r="K10181" s="79" t="str">
        <v/>
      </c>
    </row>
    <row r="10182">
      <c r="A10182" s="81" t="str">
        <v/>
      </c>
      <c r="B10182" s="81" t="str">
        <v/>
      </c>
      <c r="C10182" s="83">
        <f>IF($E10182="","",IFERROR(VLOOKUP(TRIM(E10182&amp;""),'Référentiel Articles'!$A$2:$F$634,2,FALSE),""))</f>
      </c>
      <c r="D10182" s="83">
        <f>IF($E10182="","",IFERROR(VLOOKUP(TRIM(E10182&amp;""),'Référentiel Articles'!$A$2:$F$634,3,FALSE),""))</f>
      </c>
      <c r="E10182" s="81" t="str">
        <v/>
      </c>
      <c r="F10182" s="83">
        <f>IF($E10182="","",IFERROR(VLOOKUP(TRIM(E10182&amp;""),'Référentiel Articles'!$A$2:$F$634,4,FALSE),""))</f>
      </c>
      <c r="G10182" s="84">
        <f>IF($E10182="","",IFERROR(VLOOKUP(TRIM(E10182&amp;""),'Référentiel Articles'!$A$2:$F$634,5,FALSE),""))</f>
      </c>
      <c r="H10182" s="85" t="str">
        <v/>
      </c>
      <c r="I10182" s="84">
        <f>IF($E10182="","",IFERROR(VLOOKUP(TRIM(E10182&amp;""),'Référentiel Articles'!$A$2:$F$634,6,FALSE),""))</f>
      </c>
      <c r="J10182" s="90">
        <f>IF(OR($E10182="",$H10182=""),"",$H10182*$I10182)</f>
      </c>
      <c r="K10182" s="87" t="str">
        <v/>
      </c>
    </row>
    <row r="10183">
      <c r="A10183" s="74" t="str">
        <v/>
      </c>
      <c r="B10183" s="74" t="str">
        <v/>
      </c>
      <c r="C10183" s="75">
        <f>IF($E10183="","",IFERROR(VLOOKUP(TRIM(E10183&amp;""),'Référentiel Articles'!$A$2:$F$634,2,FALSE),""))</f>
      </c>
      <c r="D10183" s="75">
        <f>IF($E10183="","",IFERROR(VLOOKUP(TRIM(E10183&amp;""),'Référentiel Articles'!$A$2:$F$634,3,FALSE),""))</f>
      </c>
      <c r="E10183" s="74" t="str">
        <v/>
      </c>
      <c r="F10183" s="75">
        <f>IF($E10183="","",IFERROR(VLOOKUP(TRIM(E10183&amp;""),'Référentiel Articles'!$A$2:$F$634,4,FALSE),""))</f>
      </c>
      <c r="G10183" s="76">
        <f>IF($E10183="","",IFERROR(VLOOKUP(TRIM(E10183&amp;""),'Référentiel Articles'!$A$2:$F$634,5,FALSE),""))</f>
      </c>
      <c r="H10183" s="77" t="str">
        <v/>
      </c>
      <c r="I10183" s="76">
        <f>IF($E10183="","",IFERROR(VLOOKUP(TRIM(E10183&amp;""),'Référentiel Articles'!$A$2:$F$634,6,FALSE),""))</f>
      </c>
      <c r="J10183" s="78">
        <f>IF(OR($E10183="",$H10183=""),"",$H10183*$I10183)</f>
      </c>
      <c r="K10183" s="79" t="str">
        <v/>
      </c>
    </row>
    <row r="10184">
      <c r="A10184" s="81" t="str">
        <v/>
      </c>
      <c r="B10184" s="81" t="str">
        <v/>
      </c>
      <c r="C10184" s="83">
        <f>IF($E10184="","",IFERROR(VLOOKUP(TRIM(E10184&amp;""),'Référentiel Articles'!$A$2:$F$634,2,FALSE),""))</f>
      </c>
      <c r="D10184" s="83">
        <f>IF($E10184="","",IFERROR(VLOOKUP(TRIM(E10184&amp;""),'Référentiel Articles'!$A$2:$F$634,3,FALSE),""))</f>
      </c>
      <c r="E10184" s="81" t="str">
        <v/>
      </c>
      <c r="F10184" s="83">
        <f>IF($E10184="","",IFERROR(VLOOKUP(TRIM(E10184&amp;""),'Référentiel Articles'!$A$2:$F$634,4,FALSE),""))</f>
      </c>
      <c r="G10184" s="84">
        <f>IF($E10184="","",IFERROR(VLOOKUP(TRIM(E10184&amp;""),'Référentiel Articles'!$A$2:$F$634,5,FALSE),""))</f>
      </c>
      <c r="H10184" s="85" t="str">
        <v/>
      </c>
      <c r="I10184" s="84">
        <f>IF($E10184="","",IFERROR(VLOOKUP(TRIM(E10184&amp;""),'Référentiel Articles'!$A$2:$F$634,6,FALSE),""))</f>
      </c>
      <c r="J10184" s="90">
        <f>IF(OR($E10184="",$H10184=""),"",$H10184*$I10184)</f>
      </c>
      <c r="K10184" s="87" t="str">
        <v/>
      </c>
    </row>
    <row r="10185">
      <c r="A10185" s="74" t="str">
        <v/>
      </c>
      <c r="B10185" s="74" t="str">
        <v/>
      </c>
      <c r="C10185" s="75">
        <f>IF($E10185="","",IFERROR(VLOOKUP(TRIM(E10185&amp;""),'Référentiel Articles'!$A$2:$F$634,2,FALSE),""))</f>
      </c>
      <c r="D10185" s="75">
        <f>IF($E10185="","",IFERROR(VLOOKUP(TRIM(E10185&amp;""),'Référentiel Articles'!$A$2:$F$634,3,FALSE),""))</f>
      </c>
      <c r="E10185" s="74" t="str">
        <v/>
      </c>
      <c r="F10185" s="75">
        <f>IF($E10185="","",IFERROR(VLOOKUP(TRIM(E10185&amp;""),'Référentiel Articles'!$A$2:$F$634,4,FALSE),""))</f>
      </c>
      <c r="G10185" s="76">
        <f>IF($E10185="","",IFERROR(VLOOKUP(TRIM(E10185&amp;""),'Référentiel Articles'!$A$2:$F$634,5,FALSE),""))</f>
      </c>
      <c r="H10185" s="77" t="str">
        <v/>
      </c>
      <c r="I10185" s="76">
        <f>IF($E10185="","",IFERROR(VLOOKUP(TRIM(E10185&amp;""),'Référentiel Articles'!$A$2:$F$634,6,FALSE),""))</f>
      </c>
      <c r="J10185" s="78">
        <f>IF(OR($E10185="",$H10185=""),"",$H10185*$I10185)</f>
      </c>
      <c r="K10185" s="79" t="str">
        <v/>
      </c>
    </row>
    <row r="10186">
      <c r="A10186" s="81" t="str">
        <v/>
      </c>
      <c r="B10186" s="81" t="str">
        <v/>
      </c>
      <c r="C10186" s="83">
        <f>IF($E10186="","",IFERROR(VLOOKUP(TRIM(E10186&amp;""),'Référentiel Articles'!$A$2:$F$634,2,FALSE),""))</f>
      </c>
      <c r="D10186" s="83">
        <f>IF($E10186="","",IFERROR(VLOOKUP(TRIM(E10186&amp;""),'Référentiel Articles'!$A$2:$F$634,3,FALSE),""))</f>
      </c>
      <c r="E10186" s="81" t="str">
        <v/>
      </c>
      <c r="F10186" s="83">
        <f>IF($E10186="","",IFERROR(VLOOKUP(TRIM(E10186&amp;""),'Référentiel Articles'!$A$2:$F$634,4,FALSE),""))</f>
      </c>
      <c r="G10186" s="84">
        <f>IF($E10186="","",IFERROR(VLOOKUP(TRIM(E10186&amp;""),'Référentiel Articles'!$A$2:$F$634,5,FALSE),""))</f>
      </c>
      <c r="H10186" s="85" t="str">
        <v/>
      </c>
      <c r="I10186" s="84">
        <f>IF($E10186="","",IFERROR(VLOOKUP(TRIM(E10186&amp;""),'Référentiel Articles'!$A$2:$F$634,6,FALSE),""))</f>
      </c>
      <c r="J10186" s="90">
        <f>IF(OR($E10186="",$H10186=""),"",$H10186*$I10186)</f>
      </c>
      <c r="K10186" s="87" t="str">
        <v/>
      </c>
    </row>
    <row r="10187">
      <c r="A10187" s="74" t="str">
        <v/>
      </c>
      <c r="B10187" s="74" t="str">
        <v/>
      </c>
      <c r="C10187" s="75">
        <f>IF($E10187="","",IFERROR(VLOOKUP(TRIM(E10187&amp;""),'Référentiel Articles'!$A$2:$F$634,2,FALSE),""))</f>
      </c>
      <c r="D10187" s="75">
        <f>IF($E10187="","",IFERROR(VLOOKUP(TRIM(E10187&amp;""),'Référentiel Articles'!$A$2:$F$634,3,FALSE),""))</f>
      </c>
      <c r="E10187" s="74" t="str">
        <v/>
      </c>
      <c r="F10187" s="75">
        <f>IF($E10187="","",IFERROR(VLOOKUP(TRIM(E10187&amp;""),'Référentiel Articles'!$A$2:$F$634,4,FALSE),""))</f>
      </c>
      <c r="G10187" s="76">
        <f>IF($E10187="","",IFERROR(VLOOKUP(TRIM(E10187&amp;""),'Référentiel Articles'!$A$2:$F$634,5,FALSE),""))</f>
      </c>
      <c r="H10187" s="77" t="str">
        <v/>
      </c>
      <c r="I10187" s="76">
        <f>IF($E10187="","",IFERROR(VLOOKUP(TRIM(E10187&amp;""),'Référentiel Articles'!$A$2:$F$634,6,FALSE),""))</f>
      </c>
      <c r="J10187" s="78">
        <f>IF(OR($E10187="",$H10187=""),"",$H10187*$I10187)</f>
      </c>
      <c r="K10187" s="79" t="str">
        <v/>
      </c>
    </row>
    <row r="10188">
      <c r="A10188" s="81" t="str">
        <v/>
      </c>
      <c r="B10188" s="81" t="str">
        <v/>
      </c>
      <c r="C10188" s="83">
        <f>IF($E10188="","",IFERROR(VLOOKUP(TRIM(E10188&amp;""),'Référentiel Articles'!$A$2:$F$634,2,FALSE),""))</f>
      </c>
      <c r="D10188" s="83">
        <f>IF($E10188="","",IFERROR(VLOOKUP(TRIM(E10188&amp;""),'Référentiel Articles'!$A$2:$F$634,3,FALSE),""))</f>
      </c>
      <c r="E10188" s="81" t="str">
        <v/>
      </c>
      <c r="F10188" s="83">
        <f>IF($E10188="","",IFERROR(VLOOKUP(TRIM(E10188&amp;""),'Référentiel Articles'!$A$2:$F$634,4,FALSE),""))</f>
      </c>
      <c r="G10188" s="84">
        <f>IF($E10188="","",IFERROR(VLOOKUP(TRIM(E10188&amp;""),'Référentiel Articles'!$A$2:$F$634,5,FALSE),""))</f>
      </c>
      <c r="H10188" s="85" t="str">
        <v/>
      </c>
      <c r="I10188" s="84">
        <f>IF($E10188="","",IFERROR(VLOOKUP(TRIM(E10188&amp;""),'Référentiel Articles'!$A$2:$F$634,6,FALSE),""))</f>
      </c>
      <c r="J10188" s="90">
        <f>IF(OR($E10188="",$H10188=""),"",$H10188*$I10188)</f>
      </c>
      <c r="K10188" s="87" t="str">
        <v/>
      </c>
    </row>
    <row r="10189">
      <c r="A10189" s="74" t="str">
        <v/>
      </c>
      <c r="B10189" s="74" t="str">
        <v/>
      </c>
      <c r="C10189" s="75">
        <f>IF($E10189="","",IFERROR(VLOOKUP(TRIM(E10189&amp;""),'Référentiel Articles'!$A$2:$F$634,2,FALSE),""))</f>
      </c>
      <c r="D10189" s="75">
        <f>IF($E10189="","",IFERROR(VLOOKUP(TRIM(E10189&amp;""),'Référentiel Articles'!$A$2:$F$634,3,FALSE),""))</f>
      </c>
      <c r="E10189" s="74" t="str">
        <v/>
      </c>
      <c r="F10189" s="75">
        <f>IF($E10189="","",IFERROR(VLOOKUP(TRIM(E10189&amp;""),'Référentiel Articles'!$A$2:$F$634,4,FALSE),""))</f>
      </c>
      <c r="G10189" s="76">
        <f>IF($E10189="","",IFERROR(VLOOKUP(TRIM(E10189&amp;""),'Référentiel Articles'!$A$2:$F$634,5,FALSE),""))</f>
      </c>
      <c r="H10189" s="77" t="str">
        <v/>
      </c>
      <c r="I10189" s="76">
        <f>IF($E10189="","",IFERROR(VLOOKUP(TRIM(E10189&amp;""),'Référentiel Articles'!$A$2:$F$634,6,FALSE),""))</f>
      </c>
      <c r="J10189" s="78">
        <f>IF(OR($E10189="",$H10189=""),"",$H10189*$I10189)</f>
      </c>
      <c r="K10189" s="79" t="str">
        <v/>
      </c>
    </row>
    <row r="10190">
      <c r="A10190" s="81" t="str">
        <v/>
      </c>
      <c r="B10190" s="81" t="str">
        <v/>
      </c>
      <c r="C10190" s="83">
        <f>IF($E10190="","",IFERROR(VLOOKUP(TRIM(E10190&amp;""),'Référentiel Articles'!$A$2:$F$634,2,FALSE),""))</f>
      </c>
      <c r="D10190" s="83">
        <f>IF($E10190="","",IFERROR(VLOOKUP(TRIM(E10190&amp;""),'Référentiel Articles'!$A$2:$F$634,3,FALSE),""))</f>
      </c>
      <c r="E10190" s="81" t="str">
        <v/>
      </c>
      <c r="F10190" s="83">
        <f>IF($E10190="","",IFERROR(VLOOKUP(TRIM(E10190&amp;""),'Référentiel Articles'!$A$2:$F$634,4,FALSE),""))</f>
      </c>
      <c r="G10190" s="84">
        <f>IF($E10190="","",IFERROR(VLOOKUP(TRIM(E10190&amp;""),'Référentiel Articles'!$A$2:$F$634,5,FALSE),""))</f>
      </c>
      <c r="H10190" s="85" t="str">
        <v/>
      </c>
      <c r="I10190" s="84">
        <f>IF($E10190="","",IFERROR(VLOOKUP(TRIM(E10190&amp;""),'Référentiel Articles'!$A$2:$F$634,6,FALSE),""))</f>
      </c>
      <c r="J10190" s="90">
        <f>IF(OR($E10190="",$H10190=""),"",$H10190*$I10190)</f>
      </c>
      <c r="K10190" s="87" t="str">
        <v/>
      </c>
    </row>
    <row r="10191">
      <c r="A10191" s="74" t="str">
        <v/>
      </c>
      <c r="B10191" s="74" t="str">
        <v/>
      </c>
      <c r="C10191" s="75">
        <f>IF($E10191="","",IFERROR(VLOOKUP(TRIM(E10191&amp;""),'Référentiel Articles'!$A$2:$F$634,2,FALSE),""))</f>
      </c>
      <c r="D10191" s="75">
        <f>IF($E10191="","",IFERROR(VLOOKUP(TRIM(E10191&amp;""),'Référentiel Articles'!$A$2:$F$634,3,FALSE),""))</f>
      </c>
      <c r="E10191" s="74" t="str">
        <v/>
      </c>
      <c r="F10191" s="75">
        <f>IF($E10191="","",IFERROR(VLOOKUP(TRIM(E10191&amp;""),'Référentiel Articles'!$A$2:$F$634,4,FALSE),""))</f>
      </c>
      <c r="G10191" s="76">
        <f>IF($E10191="","",IFERROR(VLOOKUP(TRIM(E10191&amp;""),'Référentiel Articles'!$A$2:$F$634,5,FALSE),""))</f>
      </c>
      <c r="H10191" s="77" t="str">
        <v/>
      </c>
      <c r="I10191" s="76">
        <f>IF($E10191="","",IFERROR(VLOOKUP(TRIM(E10191&amp;""),'Référentiel Articles'!$A$2:$F$634,6,FALSE),""))</f>
      </c>
      <c r="J10191" s="78">
        <f>IF(OR($E10191="",$H10191=""),"",$H10191*$I10191)</f>
      </c>
      <c r="K10191" s="79" t="str">
        <v/>
      </c>
    </row>
    <row r="10192">
      <c r="A10192" s="81" t="str">
        <v/>
      </c>
      <c r="B10192" s="81" t="str">
        <v/>
      </c>
      <c r="C10192" s="83">
        <f>IF($E10192="","",IFERROR(VLOOKUP(TRIM(E10192&amp;""),'Référentiel Articles'!$A$2:$F$634,2,FALSE),""))</f>
      </c>
      <c r="D10192" s="83">
        <f>IF($E10192="","",IFERROR(VLOOKUP(TRIM(E10192&amp;""),'Référentiel Articles'!$A$2:$F$634,3,FALSE),""))</f>
      </c>
      <c r="E10192" s="81" t="str">
        <v/>
      </c>
      <c r="F10192" s="83">
        <f>IF($E10192="","",IFERROR(VLOOKUP(TRIM(E10192&amp;""),'Référentiel Articles'!$A$2:$F$634,4,FALSE),""))</f>
      </c>
      <c r="G10192" s="84">
        <f>IF($E10192="","",IFERROR(VLOOKUP(TRIM(E10192&amp;""),'Référentiel Articles'!$A$2:$F$634,5,FALSE),""))</f>
      </c>
      <c r="H10192" s="85" t="str">
        <v/>
      </c>
      <c r="I10192" s="84">
        <f>IF($E10192="","",IFERROR(VLOOKUP(TRIM(E10192&amp;""),'Référentiel Articles'!$A$2:$F$634,6,FALSE),""))</f>
      </c>
      <c r="J10192" s="90">
        <f>IF(OR($E10192="",$H10192=""),"",$H10192*$I10192)</f>
      </c>
      <c r="K10192" s="87" t="str">
        <v/>
      </c>
    </row>
    <row r="10193">
      <c r="A10193" s="74" t="str">
        <v/>
      </c>
      <c r="B10193" s="74" t="str">
        <v/>
      </c>
      <c r="C10193" s="75">
        <f>IF($E10193="","",IFERROR(VLOOKUP(TRIM(E10193&amp;""),'Référentiel Articles'!$A$2:$F$634,2,FALSE),""))</f>
      </c>
      <c r="D10193" s="75">
        <f>IF($E10193="","",IFERROR(VLOOKUP(TRIM(E10193&amp;""),'Référentiel Articles'!$A$2:$F$634,3,FALSE),""))</f>
      </c>
      <c r="E10193" s="74" t="str">
        <v/>
      </c>
      <c r="F10193" s="75">
        <f>IF($E10193="","",IFERROR(VLOOKUP(TRIM(E10193&amp;""),'Référentiel Articles'!$A$2:$F$634,4,FALSE),""))</f>
      </c>
      <c r="G10193" s="76">
        <f>IF($E10193="","",IFERROR(VLOOKUP(TRIM(E10193&amp;""),'Référentiel Articles'!$A$2:$F$634,5,FALSE),""))</f>
      </c>
      <c r="H10193" s="77" t="str">
        <v/>
      </c>
      <c r="I10193" s="76">
        <f>IF($E10193="","",IFERROR(VLOOKUP(TRIM(E10193&amp;""),'Référentiel Articles'!$A$2:$F$634,6,FALSE),""))</f>
      </c>
      <c r="J10193" s="78">
        <f>IF(OR($E10193="",$H10193=""),"",$H10193*$I10193)</f>
      </c>
      <c r="K10193" s="79" t="str">
        <v/>
      </c>
    </row>
    <row r="10194">
      <c r="A10194" s="81" t="str">
        <v/>
      </c>
      <c r="B10194" s="81" t="str">
        <v/>
      </c>
      <c r="C10194" s="83">
        <f>IF($E10194="","",IFERROR(VLOOKUP(TRIM(E10194&amp;""),'Référentiel Articles'!$A$2:$F$634,2,FALSE),""))</f>
      </c>
      <c r="D10194" s="83">
        <f>IF($E10194="","",IFERROR(VLOOKUP(TRIM(E10194&amp;""),'Référentiel Articles'!$A$2:$F$634,3,FALSE),""))</f>
      </c>
      <c r="E10194" s="81" t="str">
        <v/>
      </c>
      <c r="F10194" s="83">
        <f>IF($E10194="","",IFERROR(VLOOKUP(TRIM(E10194&amp;""),'Référentiel Articles'!$A$2:$F$634,4,FALSE),""))</f>
      </c>
      <c r="G10194" s="84">
        <f>IF($E10194="","",IFERROR(VLOOKUP(TRIM(E10194&amp;""),'Référentiel Articles'!$A$2:$F$634,5,FALSE),""))</f>
      </c>
      <c r="H10194" s="85" t="str">
        <v/>
      </c>
      <c r="I10194" s="84">
        <f>IF($E10194="","",IFERROR(VLOOKUP(TRIM(E10194&amp;""),'Référentiel Articles'!$A$2:$F$634,6,FALSE),""))</f>
      </c>
      <c r="J10194" s="90">
        <f>IF(OR($E10194="",$H10194=""),"",$H10194*$I10194)</f>
      </c>
      <c r="K10194" s="87" t="str">
        <v/>
      </c>
    </row>
    <row r="10195">
      <c r="A10195" s="74" t="str">
        <v/>
      </c>
      <c r="B10195" s="74" t="str">
        <v/>
      </c>
      <c r="C10195" s="75">
        <f>IF($E10195="","",IFERROR(VLOOKUP(TRIM(E10195&amp;""),'Référentiel Articles'!$A$2:$F$634,2,FALSE),""))</f>
      </c>
      <c r="D10195" s="75">
        <f>IF($E10195="","",IFERROR(VLOOKUP(TRIM(E10195&amp;""),'Référentiel Articles'!$A$2:$F$634,3,FALSE),""))</f>
      </c>
      <c r="E10195" s="74" t="str">
        <v/>
      </c>
      <c r="F10195" s="75">
        <f>IF($E10195="","",IFERROR(VLOOKUP(TRIM(E10195&amp;""),'Référentiel Articles'!$A$2:$F$634,4,FALSE),""))</f>
      </c>
      <c r="G10195" s="76">
        <f>IF($E10195="","",IFERROR(VLOOKUP(TRIM(E10195&amp;""),'Référentiel Articles'!$A$2:$F$634,5,FALSE),""))</f>
      </c>
      <c r="H10195" s="77" t="str">
        <v/>
      </c>
      <c r="I10195" s="76">
        <f>IF($E10195="","",IFERROR(VLOOKUP(TRIM(E10195&amp;""),'Référentiel Articles'!$A$2:$F$634,6,FALSE),""))</f>
      </c>
      <c r="J10195" s="78">
        <f>IF(OR($E10195="",$H10195=""),"",$H10195*$I10195)</f>
      </c>
      <c r="K10195" s="79" t="str">
        <v/>
      </c>
    </row>
    <row r="10196">
      <c r="A10196" s="81" t="str">
        <v/>
      </c>
      <c r="B10196" s="81" t="str">
        <v/>
      </c>
      <c r="C10196" s="83">
        <f>IF($E10196="","",IFERROR(VLOOKUP(TRIM(E10196&amp;""),'Référentiel Articles'!$A$2:$F$634,2,FALSE),""))</f>
      </c>
      <c r="D10196" s="83">
        <f>IF($E10196="","",IFERROR(VLOOKUP(TRIM(E10196&amp;""),'Référentiel Articles'!$A$2:$F$634,3,FALSE),""))</f>
      </c>
      <c r="E10196" s="81" t="str">
        <v/>
      </c>
      <c r="F10196" s="83">
        <f>IF($E10196="","",IFERROR(VLOOKUP(TRIM(E10196&amp;""),'Référentiel Articles'!$A$2:$F$634,4,FALSE),""))</f>
      </c>
      <c r="G10196" s="84">
        <f>IF($E10196="","",IFERROR(VLOOKUP(TRIM(E10196&amp;""),'Référentiel Articles'!$A$2:$F$634,5,FALSE),""))</f>
      </c>
      <c r="H10196" s="85" t="str">
        <v/>
      </c>
      <c r="I10196" s="84">
        <f>IF($E10196="","",IFERROR(VLOOKUP(TRIM(E10196&amp;""),'Référentiel Articles'!$A$2:$F$634,6,FALSE),""))</f>
      </c>
      <c r="J10196" s="90">
        <f>IF(OR($E10196="",$H10196=""),"",$H10196*$I10196)</f>
      </c>
      <c r="K10196" s="87" t="str">
        <v/>
      </c>
    </row>
    <row r="10197">
      <c r="A10197" s="74" t="str">
        <v/>
      </c>
      <c r="B10197" s="74" t="str">
        <v/>
      </c>
      <c r="C10197" s="75">
        <f>IF($E10197="","",IFERROR(VLOOKUP(TRIM(E10197&amp;""),'Référentiel Articles'!$A$2:$F$634,2,FALSE),""))</f>
      </c>
      <c r="D10197" s="75">
        <f>IF($E10197="","",IFERROR(VLOOKUP(TRIM(E10197&amp;""),'Référentiel Articles'!$A$2:$F$634,3,FALSE),""))</f>
      </c>
      <c r="E10197" s="74" t="str">
        <v/>
      </c>
      <c r="F10197" s="75">
        <f>IF($E10197="","",IFERROR(VLOOKUP(TRIM(E10197&amp;""),'Référentiel Articles'!$A$2:$F$634,4,FALSE),""))</f>
      </c>
      <c r="G10197" s="76">
        <f>IF($E10197="","",IFERROR(VLOOKUP(TRIM(E10197&amp;""),'Référentiel Articles'!$A$2:$F$634,5,FALSE),""))</f>
      </c>
      <c r="H10197" s="77" t="str">
        <v/>
      </c>
      <c r="I10197" s="76">
        <f>IF($E10197="","",IFERROR(VLOOKUP(TRIM(E10197&amp;""),'Référentiel Articles'!$A$2:$F$634,6,FALSE),""))</f>
      </c>
      <c r="J10197" s="78">
        <f>IF(OR($E10197="",$H10197=""),"",$H10197*$I10197)</f>
      </c>
      <c r="K10197" s="79" t="str">
        <v/>
      </c>
    </row>
    <row r="10198">
      <c r="A10198" s="81" t="str">
        <v/>
      </c>
      <c r="B10198" s="81" t="str">
        <v/>
      </c>
      <c r="C10198" s="83">
        <f>IF($E10198="","",IFERROR(VLOOKUP(TRIM(E10198&amp;""),'Référentiel Articles'!$A$2:$F$634,2,FALSE),""))</f>
      </c>
      <c r="D10198" s="83">
        <f>IF($E10198="","",IFERROR(VLOOKUP(TRIM(E10198&amp;""),'Référentiel Articles'!$A$2:$F$634,3,FALSE),""))</f>
      </c>
      <c r="E10198" s="81" t="str">
        <v/>
      </c>
      <c r="F10198" s="83">
        <f>IF($E10198="","",IFERROR(VLOOKUP(TRIM(E10198&amp;""),'Référentiel Articles'!$A$2:$F$634,4,FALSE),""))</f>
      </c>
      <c r="G10198" s="84">
        <f>IF($E10198="","",IFERROR(VLOOKUP(TRIM(E10198&amp;""),'Référentiel Articles'!$A$2:$F$634,5,FALSE),""))</f>
      </c>
      <c r="H10198" s="85" t="str">
        <v/>
      </c>
      <c r="I10198" s="84">
        <f>IF($E10198="","",IFERROR(VLOOKUP(TRIM(E10198&amp;""),'Référentiel Articles'!$A$2:$F$634,6,FALSE),""))</f>
      </c>
      <c r="J10198" s="90">
        <f>IF(OR($E10198="",$H10198=""),"",$H10198*$I10198)</f>
      </c>
      <c r="K10198" s="87" t="str">
        <v/>
      </c>
    </row>
    <row r="10199">
      <c r="A10199" s="74" t="str">
        <v/>
      </c>
      <c r="B10199" s="74" t="str">
        <v/>
      </c>
      <c r="C10199" s="75">
        <f>IF($E10199="","",IFERROR(VLOOKUP(TRIM(E10199&amp;""),'Référentiel Articles'!$A$2:$F$634,2,FALSE),""))</f>
      </c>
      <c r="D10199" s="75">
        <f>IF($E10199="","",IFERROR(VLOOKUP(TRIM(E10199&amp;""),'Référentiel Articles'!$A$2:$F$634,3,FALSE),""))</f>
      </c>
      <c r="E10199" s="74" t="str">
        <v/>
      </c>
      <c r="F10199" s="75">
        <f>IF($E10199="","",IFERROR(VLOOKUP(TRIM(E10199&amp;""),'Référentiel Articles'!$A$2:$F$634,4,FALSE),""))</f>
      </c>
      <c r="G10199" s="76">
        <f>IF($E10199="","",IFERROR(VLOOKUP(TRIM(E10199&amp;""),'Référentiel Articles'!$A$2:$F$634,5,FALSE),""))</f>
      </c>
      <c r="H10199" s="77" t="str">
        <v/>
      </c>
      <c r="I10199" s="76">
        <f>IF($E10199="","",IFERROR(VLOOKUP(TRIM(E10199&amp;""),'Référentiel Articles'!$A$2:$F$634,6,FALSE),""))</f>
      </c>
      <c r="J10199" s="78">
        <f>IF(OR($E10199="",$H10199=""),"",$H10199*$I10199)</f>
      </c>
      <c r="K10199" s="79" t="str">
        <v/>
      </c>
    </row>
    <row r="10200">
      <c r="A10200" s="81" t="str">
        <v/>
      </c>
      <c r="B10200" s="81" t="str">
        <v/>
      </c>
      <c r="C10200" s="83">
        <f>IF($E10200="","",IFERROR(VLOOKUP(TRIM(E10200&amp;""),'Référentiel Articles'!$A$2:$F$634,2,FALSE),""))</f>
      </c>
      <c r="D10200" s="83">
        <f>IF($E10200="","",IFERROR(VLOOKUP(TRIM(E10200&amp;""),'Référentiel Articles'!$A$2:$F$634,3,FALSE),""))</f>
      </c>
      <c r="E10200" s="81" t="str">
        <v/>
      </c>
      <c r="F10200" s="83">
        <f>IF($E10200="","",IFERROR(VLOOKUP(TRIM(E10200&amp;""),'Référentiel Articles'!$A$2:$F$634,4,FALSE),""))</f>
      </c>
      <c r="G10200" s="84">
        <f>IF($E10200="","",IFERROR(VLOOKUP(TRIM(E10200&amp;""),'Référentiel Articles'!$A$2:$F$634,5,FALSE),""))</f>
      </c>
      <c r="H10200" s="85" t="str">
        <v/>
      </c>
      <c r="I10200" s="84">
        <f>IF($E10200="","",IFERROR(VLOOKUP(TRIM(E10200&amp;""),'Référentiel Articles'!$A$2:$F$634,6,FALSE),""))</f>
      </c>
      <c r="J10200" s="90">
        <f>IF(OR($E10200="",$H10200=""),"",$H10200*$I10200)</f>
      </c>
      <c r="K10200" s="87" t="str">
        <v/>
      </c>
    </row>
    <row r="10201">
      <c r="A10201" s="74" t="str">
        <v/>
      </c>
      <c r="B10201" s="74" t="str">
        <v/>
      </c>
      <c r="C10201" s="75">
        <f>IF($E10201="","",IFERROR(VLOOKUP(TRIM(E10201&amp;""),'Référentiel Articles'!$A$2:$F$634,2,FALSE),""))</f>
      </c>
      <c r="D10201" s="75">
        <f>IF($E10201="","",IFERROR(VLOOKUP(TRIM(E10201&amp;""),'Référentiel Articles'!$A$2:$F$634,3,FALSE),""))</f>
      </c>
      <c r="E10201" s="74" t="str">
        <v/>
      </c>
      <c r="F10201" s="75">
        <f>IF($E10201="","",IFERROR(VLOOKUP(TRIM(E10201&amp;""),'Référentiel Articles'!$A$2:$F$634,4,FALSE),""))</f>
      </c>
      <c r="G10201" s="76">
        <f>IF($E10201="","",IFERROR(VLOOKUP(TRIM(E10201&amp;""),'Référentiel Articles'!$A$2:$F$634,5,FALSE),""))</f>
      </c>
      <c r="H10201" s="77" t="str">
        <v/>
      </c>
      <c r="I10201" s="76">
        <f>IF($E10201="","",IFERROR(VLOOKUP(TRIM(E10201&amp;""),'Référentiel Articles'!$A$2:$F$634,6,FALSE),""))</f>
      </c>
      <c r="J10201" s="78">
        <f>IF(OR($E10201="",$H10201=""),"",$H10201*$I10201)</f>
      </c>
      <c r="K10201" s="79" t="str">
        <v/>
      </c>
    </row>
    <row r="10202">
      <c r="A10202" s="81" t="str">
        <v/>
      </c>
      <c r="B10202" s="81" t="str">
        <v/>
      </c>
      <c r="C10202" s="83">
        <f>IF($E10202="","",IFERROR(VLOOKUP(TRIM(E10202&amp;""),'Référentiel Articles'!$A$2:$F$634,2,FALSE),""))</f>
      </c>
      <c r="D10202" s="83">
        <f>IF($E10202="","",IFERROR(VLOOKUP(TRIM(E10202&amp;""),'Référentiel Articles'!$A$2:$F$634,3,FALSE),""))</f>
      </c>
      <c r="E10202" s="81" t="str">
        <v/>
      </c>
      <c r="F10202" s="83">
        <f>IF($E10202="","",IFERROR(VLOOKUP(TRIM(E10202&amp;""),'Référentiel Articles'!$A$2:$F$634,4,FALSE),""))</f>
      </c>
      <c r="G10202" s="84">
        <f>IF($E10202="","",IFERROR(VLOOKUP(TRIM(E10202&amp;""),'Référentiel Articles'!$A$2:$F$634,5,FALSE),""))</f>
      </c>
      <c r="H10202" s="85" t="str">
        <v/>
      </c>
      <c r="I10202" s="84">
        <f>IF($E10202="","",IFERROR(VLOOKUP(TRIM(E10202&amp;""),'Référentiel Articles'!$A$2:$F$634,6,FALSE),""))</f>
      </c>
      <c r="J10202" s="90">
        <f>IF(OR($E10202="",$H10202=""),"",$H10202*$I10202)</f>
      </c>
      <c r="K10202" s="87" t="str">
        <v/>
      </c>
    </row>
    <row r="10203">
      <c r="A10203" s="74" t="str">
        <v/>
      </c>
      <c r="B10203" s="74" t="str">
        <v/>
      </c>
      <c r="C10203" s="75">
        <f>IF($E10203="","",IFERROR(VLOOKUP(TRIM(E10203&amp;""),'Référentiel Articles'!$A$2:$F$634,2,FALSE),""))</f>
      </c>
      <c r="D10203" s="75">
        <f>IF($E10203="","",IFERROR(VLOOKUP(TRIM(E10203&amp;""),'Référentiel Articles'!$A$2:$F$634,3,FALSE),""))</f>
      </c>
      <c r="E10203" s="74" t="str">
        <v/>
      </c>
      <c r="F10203" s="75">
        <f>IF($E10203="","",IFERROR(VLOOKUP(TRIM(E10203&amp;""),'Référentiel Articles'!$A$2:$F$634,4,FALSE),""))</f>
      </c>
      <c r="G10203" s="76">
        <f>IF($E10203="","",IFERROR(VLOOKUP(TRIM(E10203&amp;""),'Référentiel Articles'!$A$2:$F$634,5,FALSE),""))</f>
      </c>
      <c r="H10203" s="77" t="str">
        <v/>
      </c>
      <c r="I10203" s="76">
        <f>IF($E10203="","",IFERROR(VLOOKUP(TRIM(E10203&amp;""),'Référentiel Articles'!$A$2:$F$634,6,FALSE),""))</f>
      </c>
      <c r="J10203" s="78">
        <f>IF(OR($E10203="",$H10203=""),"",$H10203*$I10203)</f>
      </c>
      <c r="K10203" s="79" t="str">
        <v/>
      </c>
    </row>
    <row r="10204">
      <c r="A10204" s="81" t="str">
        <v/>
      </c>
      <c r="B10204" s="81" t="str">
        <v/>
      </c>
      <c r="C10204" s="83">
        <f>IF($E10204="","",IFERROR(VLOOKUP(TRIM(E10204&amp;""),'Référentiel Articles'!$A$2:$F$634,2,FALSE),""))</f>
      </c>
      <c r="D10204" s="83">
        <f>IF($E10204="","",IFERROR(VLOOKUP(TRIM(E10204&amp;""),'Référentiel Articles'!$A$2:$F$634,3,FALSE),""))</f>
      </c>
      <c r="E10204" s="81" t="str">
        <v/>
      </c>
      <c r="F10204" s="83">
        <f>IF($E10204="","",IFERROR(VLOOKUP(TRIM(E10204&amp;""),'Référentiel Articles'!$A$2:$F$634,4,FALSE),""))</f>
      </c>
      <c r="G10204" s="84">
        <f>IF($E10204="","",IFERROR(VLOOKUP(TRIM(E10204&amp;""),'Référentiel Articles'!$A$2:$F$634,5,FALSE),""))</f>
      </c>
      <c r="H10204" s="85" t="str">
        <v/>
      </c>
      <c r="I10204" s="84">
        <f>IF($E10204="","",IFERROR(VLOOKUP(TRIM(E10204&amp;""),'Référentiel Articles'!$A$2:$F$634,6,FALSE),""))</f>
      </c>
      <c r="J10204" s="90">
        <f>IF(OR($E10204="",$H10204=""),"",$H10204*$I10204)</f>
      </c>
      <c r="K10204" s="87" t="str">
        <v/>
      </c>
    </row>
    <row r="10205">
      <c r="A10205" s="74" t="str">
        <v/>
      </c>
      <c r="B10205" s="74" t="str">
        <v/>
      </c>
      <c r="C10205" s="75">
        <f>IF($E10205="","",IFERROR(VLOOKUP(TRIM(E10205&amp;""),'Référentiel Articles'!$A$2:$F$634,2,FALSE),""))</f>
      </c>
      <c r="D10205" s="75">
        <f>IF($E10205="","",IFERROR(VLOOKUP(TRIM(E10205&amp;""),'Référentiel Articles'!$A$2:$F$634,3,FALSE),""))</f>
      </c>
      <c r="E10205" s="74" t="str">
        <v/>
      </c>
      <c r="F10205" s="75">
        <f>IF($E10205="","",IFERROR(VLOOKUP(TRIM(E10205&amp;""),'Référentiel Articles'!$A$2:$F$634,4,FALSE),""))</f>
      </c>
      <c r="G10205" s="76">
        <f>IF($E10205="","",IFERROR(VLOOKUP(TRIM(E10205&amp;""),'Référentiel Articles'!$A$2:$F$634,5,FALSE),""))</f>
      </c>
      <c r="H10205" s="77" t="str">
        <v/>
      </c>
      <c r="I10205" s="76">
        <f>IF($E10205="","",IFERROR(VLOOKUP(TRIM(E10205&amp;""),'Référentiel Articles'!$A$2:$F$634,6,FALSE),""))</f>
      </c>
      <c r="J10205" s="78">
        <f>IF(OR($E10205="",$H10205=""),"",$H10205*$I10205)</f>
      </c>
      <c r="K10205" s="79" t="str">
        <v/>
      </c>
    </row>
    <row r="10206">
      <c r="A10206" s="81" t="str">
        <v/>
      </c>
      <c r="B10206" s="81" t="str">
        <v/>
      </c>
      <c r="C10206" s="83">
        <f>IF($E10206="","",IFERROR(VLOOKUP(TRIM(E10206&amp;""),'Référentiel Articles'!$A$2:$F$634,2,FALSE),""))</f>
      </c>
      <c r="D10206" s="83">
        <f>IF($E10206="","",IFERROR(VLOOKUP(TRIM(E10206&amp;""),'Référentiel Articles'!$A$2:$F$634,3,FALSE),""))</f>
      </c>
      <c r="E10206" s="81" t="str">
        <v/>
      </c>
      <c r="F10206" s="83">
        <f>IF($E10206="","",IFERROR(VLOOKUP(TRIM(E10206&amp;""),'Référentiel Articles'!$A$2:$F$634,4,FALSE),""))</f>
      </c>
      <c r="G10206" s="84">
        <f>IF($E10206="","",IFERROR(VLOOKUP(TRIM(E10206&amp;""),'Référentiel Articles'!$A$2:$F$634,5,FALSE),""))</f>
      </c>
      <c r="H10206" s="85" t="str">
        <v/>
      </c>
      <c r="I10206" s="84">
        <f>IF($E10206="","",IFERROR(VLOOKUP(TRIM(E10206&amp;""),'Référentiel Articles'!$A$2:$F$634,6,FALSE),""))</f>
      </c>
      <c r="J10206" s="90">
        <f>IF(OR($E10206="",$H10206=""),"",$H10206*$I10206)</f>
      </c>
      <c r="K10206" s="87" t="str">
        <v/>
      </c>
    </row>
    <row r="10207">
      <c r="A10207" s="74" t="str">
        <v/>
      </c>
      <c r="B10207" s="74" t="str">
        <v/>
      </c>
      <c r="C10207" s="75">
        <f>IF($E10207="","",IFERROR(VLOOKUP(TRIM(E10207&amp;""),'Référentiel Articles'!$A$2:$F$634,2,FALSE),""))</f>
      </c>
      <c r="D10207" s="75">
        <f>IF($E10207="","",IFERROR(VLOOKUP(TRIM(E10207&amp;""),'Référentiel Articles'!$A$2:$F$634,3,FALSE),""))</f>
      </c>
      <c r="E10207" s="74" t="str">
        <v/>
      </c>
      <c r="F10207" s="75">
        <f>IF($E10207="","",IFERROR(VLOOKUP(TRIM(E10207&amp;""),'Référentiel Articles'!$A$2:$F$634,4,FALSE),""))</f>
      </c>
      <c r="G10207" s="76">
        <f>IF($E10207="","",IFERROR(VLOOKUP(TRIM(E10207&amp;""),'Référentiel Articles'!$A$2:$F$634,5,FALSE),""))</f>
      </c>
      <c r="H10207" s="77" t="str">
        <v/>
      </c>
      <c r="I10207" s="76">
        <f>IF($E10207="","",IFERROR(VLOOKUP(TRIM(E10207&amp;""),'Référentiel Articles'!$A$2:$F$634,6,FALSE),""))</f>
      </c>
      <c r="J10207" s="78">
        <f>IF(OR($E10207="",$H10207=""),"",$H10207*$I10207)</f>
      </c>
      <c r="K10207" s="79" t="str">
        <v/>
      </c>
    </row>
    <row r="10208">
      <c r="A10208" s="81" t="str">
        <v/>
      </c>
      <c r="B10208" s="81" t="str">
        <v/>
      </c>
      <c r="C10208" s="83">
        <f>IF($E10208="","",IFERROR(VLOOKUP(TRIM(E10208&amp;""),'Référentiel Articles'!$A$2:$F$634,2,FALSE),""))</f>
      </c>
      <c r="D10208" s="83">
        <f>IF($E10208="","",IFERROR(VLOOKUP(TRIM(E10208&amp;""),'Référentiel Articles'!$A$2:$F$634,3,FALSE),""))</f>
      </c>
      <c r="E10208" s="81" t="str">
        <v/>
      </c>
      <c r="F10208" s="83">
        <f>IF($E10208="","",IFERROR(VLOOKUP(TRIM(E10208&amp;""),'Référentiel Articles'!$A$2:$F$634,4,FALSE),""))</f>
      </c>
      <c r="G10208" s="84">
        <f>IF($E10208="","",IFERROR(VLOOKUP(TRIM(E10208&amp;""),'Référentiel Articles'!$A$2:$F$634,5,FALSE),""))</f>
      </c>
      <c r="H10208" s="85" t="str">
        <v/>
      </c>
      <c r="I10208" s="84">
        <f>IF($E10208="","",IFERROR(VLOOKUP(TRIM(E10208&amp;""),'Référentiel Articles'!$A$2:$F$634,6,FALSE),""))</f>
      </c>
      <c r="J10208" s="90">
        <f>IF(OR($E10208="",$H10208=""),"",$H10208*$I10208)</f>
      </c>
      <c r="K10208" s="87" t="str">
        <v/>
      </c>
    </row>
    <row r="10209">
      <c r="A10209" s="74" t="str">
        <v/>
      </c>
      <c r="B10209" s="74" t="str">
        <v/>
      </c>
      <c r="C10209" s="75">
        <f>IF($E10209="","",IFERROR(VLOOKUP(TRIM(E10209&amp;""),'Référentiel Articles'!$A$2:$F$634,2,FALSE),""))</f>
      </c>
      <c r="D10209" s="75">
        <f>IF($E10209="","",IFERROR(VLOOKUP(TRIM(E10209&amp;""),'Référentiel Articles'!$A$2:$F$634,3,FALSE),""))</f>
      </c>
      <c r="E10209" s="74" t="str">
        <v/>
      </c>
      <c r="F10209" s="75">
        <f>IF($E10209="","",IFERROR(VLOOKUP(TRIM(E10209&amp;""),'Référentiel Articles'!$A$2:$F$634,4,FALSE),""))</f>
      </c>
      <c r="G10209" s="76">
        <f>IF($E10209="","",IFERROR(VLOOKUP(TRIM(E10209&amp;""),'Référentiel Articles'!$A$2:$F$634,5,FALSE),""))</f>
      </c>
      <c r="H10209" s="77" t="str">
        <v/>
      </c>
      <c r="I10209" s="76">
        <f>IF($E10209="","",IFERROR(VLOOKUP(TRIM(E10209&amp;""),'Référentiel Articles'!$A$2:$F$634,6,FALSE),""))</f>
      </c>
      <c r="J10209" s="78">
        <f>IF(OR($E10209="",$H10209=""),"",$H10209*$I10209)</f>
      </c>
      <c r="K10209" s="79" t="str">
        <v/>
      </c>
    </row>
    <row r="10210">
      <c r="A10210" s="81" t="str">
        <v/>
      </c>
      <c r="B10210" s="81" t="str">
        <v/>
      </c>
      <c r="C10210" s="83">
        <f>IF($E10210="","",IFERROR(VLOOKUP(TRIM(E10210&amp;""),'Référentiel Articles'!$A$2:$F$634,2,FALSE),""))</f>
      </c>
      <c r="D10210" s="83">
        <f>IF($E10210="","",IFERROR(VLOOKUP(TRIM(E10210&amp;""),'Référentiel Articles'!$A$2:$F$634,3,FALSE),""))</f>
      </c>
      <c r="E10210" s="81" t="str">
        <v/>
      </c>
      <c r="F10210" s="83">
        <f>IF($E10210="","",IFERROR(VLOOKUP(TRIM(E10210&amp;""),'Référentiel Articles'!$A$2:$F$634,4,FALSE),""))</f>
      </c>
      <c r="G10210" s="84">
        <f>IF($E10210="","",IFERROR(VLOOKUP(TRIM(E10210&amp;""),'Référentiel Articles'!$A$2:$F$634,5,FALSE),""))</f>
      </c>
      <c r="H10210" s="85" t="str">
        <v/>
      </c>
      <c r="I10210" s="84">
        <f>IF($E10210="","",IFERROR(VLOOKUP(TRIM(E10210&amp;""),'Référentiel Articles'!$A$2:$F$634,6,FALSE),""))</f>
      </c>
      <c r="J10210" s="90">
        <f>IF(OR($E10210="",$H10210=""),"",$H10210*$I10210)</f>
      </c>
      <c r="K10210" s="87" t="str">
        <v/>
      </c>
    </row>
    <row r="10211">
      <c r="A10211" s="74" t="str">
        <v/>
      </c>
      <c r="B10211" s="74" t="str">
        <v/>
      </c>
      <c r="C10211" s="75">
        <f>IF($E10211="","",IFERROR(VLOOKUP(TRIM(E10211&amp;""),'Référentiel Articles'!$A$2:$F$634,2,FALSE),""))</f>
      </c>
      <c r="D10211" s="75">
        <f>IF($E10211="","",IFERROR(VLOOKUP(TRIM(E10211&amp;""),'Référentiel Articles'!$A$2:$F$634,3,FALSE),""))</f>
      </c>
      <c r="E10211" s="74" t="str">
        <v/>
      </c>
      <c r="F10211" s="75">
        <f>IF($E10211="","",IFERROR(VLOOKUP(TRIM(E10211&amp;""),'Référentiel Articles'!$A$2:$F$634,4,FALSE),""))</f>
      </c>
      <c r="G10211" s="76">
        <f>IF($E10211="","",IFERROR(VLOOKUP(TRIM(E10211&amp;""),'Référentiel Articles'!$A$2:$F$634,5,FALSE),""))</f>
      </c>
      <c r="H10211" s="77" t="str">
        <v/>
      </c>
      <c r="I10211" s="76">
        <f>IF($E10211="","",IFERROR(VLOOKUP(TRIM(E10211&amp;""),'Référentiel Articles'!$A$2:$F$634,6,FALSE),""))</f>
      </c>
      <c r="J10211" s="78">
        <f>IF(OR($E10211="",$H10211=""),"",$H10211*$I10211)</f>
      </c>
      <c r="K10211" s="79" t="str">
        <v/>
      </c>
    </row>
    <row r="10212">
      <c r="A10212" s="81" t="str">
        <v/>
      </c>
      <c r="B10212" s="81" t="str">
        <v/>
      </c>
      <c r="C10212" s="83">
        <f>IF($E10212="","",IFERROR(VLOOKUP(TRIM(E10212&amp;""),'Référentiel Articles'!$A$2:$F$634,2,FALSE),""))</f>
      </c>
      <c r="D10212" s="83">
        <f>IF($E10212="","",IFERROR(VLOOKUP(TRIM(E10212&amp;""),'Référentiel Articles'!$A$2:$F$634,3,FALSE),""))</f>
      </c>
      <c r="E10212" s="81" t="str">
        <v/>
      </c>
      <c r="F10212" s="83">
        <f>IF($E10212="","",IFERROR(VLOOKUP(TRIM(E10212&amp;""),'Référentiel Articles'!$A$2:$F$634,4,FALSE),""))</f>
      </c>
      <c r="G10212" s="84">
        <f>IF($E10212="","",IFERROR(VLOOKUP(TRIM(E10212&amp;""),'Référentiel Articles'!$A$2:$F$634,5,FALSE),""))</f>
      </c>
      <c r="H10212" s="85" t="str">
        <v/>
      </c>
      <c r="I10212" s="84">
        <f>IF($E10212="","",IFERROR(VLOOKUP(TRIM(E10212&amp;""),'Référentiel Articles'!$A$2:$F$634,6,FALSE),""))</f>
      </c>
      <c r="J10212" s="90">
        <f>IF(OR($E10212="",$H10212=""),"",$H10212*$I10212)</f>
      </c>
      <c r="K10212" s="87" t="str">
        <v/>
      </c>
    </row>
    <row r="10213">
      <c r="A10213" s="74" t="str">
        <v/>
      </c>
      <c r="B10213" s="74" t="str">
        <v/>
      </c>
      <c r="C10213" s="75">
        <f>IF($E10213="","",IFERROR(VLOOKUP(TRIM(E10213&amp;""),'Référentiel Articles'!$A$2:$F$634,2,FALSE),""))</f>
      </c>
      <c r="D10213" s="75">
        <f>IF($E10213="","",IFERROR(VLOOKUP(TRIM(E10213&amp;""),'Référentiel Articles'!$A$2:$F$634,3,FALSE),""))</f>
      </c>
      <c r="E10213" s="74" t="str">
        <v/>
      </c>
      <c r="F10213" s="75">
        <f>IF($E10213="","",IFERROR(VLOOKUP(TRIM(E10213&amp;""),'Référentiel Articles'!$A$2:$F$634,4,FALSE),""))</f>
      </c>
      <c r="G10213" s="76">
        <f>IF($E10213="","",IFERROR(VLOOKUP(TRIM(E10213&amp;""),'Référentiel Articles'!$A$2:$F$634,5,FALSE),""))</f>
      </c>
      <c r="H10213" s="77" t="str">
        <v/>
      </c>
      <c r="I10213" s="76">
        <f>IF($E10213="","",IFERROR(VLOOKUP(TRIM(E10213&amp;""),'Référentiel Articles'!$A$2:$F$634,6,FALSE),""))</f>
      </c>
      <c r="J10213" s="78">
        <f>IF(OR($E10213="",$H10213=""),"",$H10213*$I10213)</f>
      </c>
      <c r="K10213" s="79" t="str">
        <v/>
      </c>
    </row>
    <row r="10214">
      <c r="A10214" s="81" t="str">
        <v/>
      </c>
      <c r="B10214" s="81" t="str">
        <v/>
      </c>
      <c r="C10214" s="83">
        <f>IF($E10214="","",IFERROR(VLOOKUP(TRIM(E10214&amp;""),'Référentiel Articles'!$A$2:$F$634,2,FALSE),""))</f>
      </c>
      <c r="D10214" s="83">
        <f>IF($E10214="","",IFERROR(VLOOKUP(TRIM(E10214&amp;""),'Référentiel Articles'!$A$2:$F$634,3,FALSE),""))</f>
      </c>
      <c r="E10214" s="81" t="str">
        <v/>
      </c>
      <c r="F10214" s="83">
        <f>IF($E10214="","",IFERROR(VLOOKUP(TRIM(E10214&amp;""),'Référentiel Articles'!$A$2:$F$634,4,FALSE),""))</f>
      </c>
      <c r="G10214" s="84">
        <f>IF($E10214="","",IFERROR(VLOOKUP(TRIM(E10214&amp;""),'Référentiel Articles'!$A$2:$F$634,5,FALSE),""))</f>
      </c>
      <c r="H10214" s="85" t="str">
        <v/>
      </c>
      <c r="I10214" s="84">
        <f>IF($E10214="","",IFERROR(VLOOKUP(TRIM(E10214&amp;""),'Référentiel Articles'!$A$2:$F$634,6,FALSE),""))</f>
      </c>
      <c r="J10214" s="90">
        <f>IF(OR($E10214="",$H10214=""),"",$H10214*$I10214)</f>
      </c>
      <c r="K10214" s="87" t="str">
        <v/>
      </c>
    </row>
    <row r="10215">
      <c r="A10215" s="74" t="str">
        <v/>
      </c>
      <c r="B10215" s="74" t="str">
        <v/>
      </c>
      <c r="C10215" s="75">
        <f>IF($E10215="","",IFERROR(VLOOKUP(TRIM(E10215&amp;""),'Référentiel Articles'!$A$2:$F$634,2,FALSE),""))</f>
      </c>
      <c r="D10215" s="75">
        <f>IF($E10215="","",IFERROR(VLOOKUP(TRIM(E10215&amp;""),'Référentiel Articles'!$A$2:$F$634,3,FALSE),""))</f>
      </c>
      <c r="E10215" s="74" t="str">
        <v/>
      </c>
      <c r="F10215" s="75">
        <f>IF($E10215="","",IFERROR(VLOOKUP(TRIM(E10215&amp;""),'Référentiel Articles'!$A$2:$F$634,4,FALSE),""))</f>
      </c>
      <c r="G10215" s="76">
        <f>IF($E10215="","",IFERROR(VLOOKUP(TRIM(E10215&amp;""),'Référentiel Articles'!$A$2:$F$634,5,FALSE),""))</f>
      </c>
      <c r="H10215" s="77" t="str">
        <v/>
      </c>
      <c r="I10215" s="76">
        <f>IF($E10215="","",IFERROR(VLOOKUP(TRIM(E10215&amp;""),'Référentiel Articles'!$A$2:$F$634,6,FALSE),""))</f>
      </c>
      <c r="J10215" s="78">
        <f>IF(OR($E10215="",$H10215=""),"",$H10215*$I10215)</f>
      </c>
      <c r="K10215" s="79" t="str">
        <v/>
      </c>
    </row>
    <row r="10216">
      <c r="A10216" s="81" t="str">
        <v/>
      </c>
      <c r="B10216" s="81" t="str">
        <v/>
      </c>
      <c r="C10216" s="83">
        <f>IF($E10216="","",IFERROR(VLOOKUP(TRIM(E10216&amp;""),'Référentiel Articles'!$A$2:$F$634,2,FALSE),""))</f>
      </c>
      <c r="D10216" s="83">
        <f>IF($E10216="","",IFERROR(VLOOKUP(TRIM(E10216&amp;""),'Référentiel Articles'!$A$2:$F$634,3,FALSE),""))</f>
      </c>
      <c r="E10216" s="81" t="str">
        <v/>
      </c>
      <c r="F10216" s="83">
        <f>IF($E10216="","",IFERROR(VLOOKUP(TRIM(E10216&amp;""),'Référentiel Articles'!$A$2:$F$634,4,FALSE),""))</f>
      </c>
      <c r="G10216" s="84">
        <f>IF($E10216="","",IFERROR(VLOOKUP(TRIM(E10216&amp;""),'Référentiel Articles'!$A$2:$F$634,5,FALSE),""))</f>
      </c>
      <c r="H10216" s="85" t="str">
        <v/>
      </c>
      <c r="I10216" s="84">
        <f>IF($E10216="","",IFERROR(VLOOKUP(TRIM(E10216&amp;""),'Référentiel Articles'!$A$2:$F$634,6,FALSE),""))</f>
      </c>
      <c r="J10216" s="90">
        <f>IF(OR($E10216="",$H10216=""),"",$H10216*$I10216)</f>
      </c>
      <c r="K10216" s="87" t="str">
        <v/>
      </c>
    </row>
    <row r="10217">
      <c r="A10217" s="74" t="str">
        <v/>
      </c>
      <c r="B10217" s="74" t="str">
        <v/>
      </c>
      <c r="C10217" s="75">
        <f>IF($E10217="","",IFERROR(VLOOKUP(TRIM(E10217&amp;""),'Référentiel Articles'!$A$2:$F$634,2,FALSE),""))</f>
      </c>
      <c r="D10217" s="75">
        <f>IF($E10217="","",IFERROR(VLOOKUP(TRIM(E10217&amp;""),'Référentiel Articles'!$A$2:$F$634,3,FALSE),""))</f>
      </c>
      <c r="E10217" s="74" t="str">
        <v/>
      </c>
      <c r="F10217" s="75">
        <f>IF($E10217="","",IFERROR(VLOOKUP(TRIM(E10217&amp;""),'Référentiel Articles'!$A$2:$F$634,4,FALSE),""))</f>
      </c>
      <c r="G10217" s="76">
        <f>IF($E10217="","",IFERROR(VLOOKUP(TRIM(E10217&amp;""),'Référentiel Articles'!$A$2:$F$634,5,FALSE),""))</f>
      </c>
      <c r="H10217" s="77" t="str">
        <v/>
      </c>
      <c r="I10217" s="76">
        <f>IF($E10217="","",IFERROR(VLOOKUP(TRIM(E10217&amp;""),'Référentiel Articles'!$A$2:$F$634,6,FALSE),""))</f>
      </c>
      <c r="J10217" s="78">
        <f>IF(OR($E10217="",$H10217=""),"",$H10217*$I10217)</f>
      </c>
      <c r="K10217" s="79" t="str">
        <v/>
      </c>
    </row>
    <row r="10218">
      <c r="A10218" s="81" t="str">
        <v/>
      </c>
      <c r="B10218" s="81" t="str">
        <v/>
      </c>
      <c r="C10218" s="83">
        <f>IF($E10218="","",IFERROR(VLOOKUP(TRIM(E10218&amp;""),'Référentiel Articles'!$A$2:$F$634,2,FALSE),""))</f>
      </c>
      <c r="D10218" s="83">
        <f>IF($E10218="","",IFERROR(VLOOKUP(TRIM(E10218&amp;""),'Référentiel Articles'!$A$2:$F$634,3,FALSE),""))</f>
      </c>
      <c r="E10218" s="81" t="str">
        <v/>
      </c>
      <c r="F10218" s="83">
        <f>IF($E10218="","",IFERROR(VLOOKUP(TRIM(E10218&amp;""),'Référentiel Articles'!$A$2:$F$634,4,FALSE),""))</f>
      </c>
      <c r="G10218" s="84">
        <f>IF($E10218="","",IFERROR(VLOOKUP(TRIM(E10218&amp;""),'Référentiel Articles'!$A$2:$F$634,5,FALSE),""))</f>
      </c>
      <c r="H10218" s="85" t="str">
        <v/>
      </c>
      <c r="I10218" s="84">
        <f>IF($E10218="","",IFERROR(VLOOKUP(TRIM(E10218&amp;""),'Référentiel Articles'!$A$2:$F$634,6,FALSE),""))</f>
      </c>
      <c r="J10218" s="90">
        <f>IF(OR($E10218="",$H10218=""),"",$H10218*$I10218)</f>
      </c>
      <c r="K10218" s="87" t="str">
        <v/>
      </c>
    </row>
    <row r="10219">
      <c r="A10219" s="74" t="str">
        <v/>
      </c>
      <c r="B10219" s="74" t="str">
        <v/>
      </c>
      <c r="C10219" s="75">
        <f>IF($E10219="","",IFERROR(VLOOKUP(TRIM(E10219&amp;""),'Référentiel Articles'!$A$2:$F$634,2,FALSE),""))</f>
      </c>
      <c r="D10219" s="75">
        <f>IF($E10219="","",IFERROR(VLOOKUP(TRIM(E10219&amp;""),'Référentiel Articles'!$A$2:$F$634,3,FALSE),""))</f>
      </c>
      <c r="E10219" s="74" t="str">
        <v/>
      </c>
      <c r="F10219" s="75">
        <f>IF($E10219="","",IFERROR(VLOOKUP(TRIM(E10219&amp;""),'Référentiel Articles'!$A$2:$F$634,4,FALSE),""))</f>
      </c>
      <c r="G10219" s="76">
        <f>IF($E10219="","",IFERROR(VLOOKUP(TRIM(E10219&amp;""),'Référentiel Articles'!$A$2:$F$634,5,FALSE),""))</f>
      </c>
      <c r="H10219" s="77" t="str">
        <v/>
      </c>
      <c r="I10219" s="76">
        <f>IF($E10219="","",IFERROR(VLOOKUP(TRIM(E10219&amp;""),'Référentiel Articles'!$A$2:$F$634,6,FALSE),""))</f>
      </c>
      <c r="J10219" s="78">
        <f>IF(OR($E10219="",$H10219=""),"",$H10219*$I10219)</f>
      </c>
      <c r="K10219" s="79" t="str">
        <v/>
      </c>
    </row>
    <row r="10220">
      <c r="A10220" s="81" t="str">
        <v/>
      </c>
      <c r="B10220" s="81" t="str">
        <v/>
      </c>
      <c r="C10220" s="83">
        <f>IF($E10220="","",IFERROR(VLOOKUP(TRIM(E10220&amp;""),'Référentiel Articles'!$A$2:$F$634,2,FALSE),""))</f>
      </c>
      <c r="D10220" s="83">
        <f>IF($E10220="","",IFERROR(VLOOKUP(TRIM(E10220&amp;""),'Référentiel Articles'!$A$2:$F$634,3,FALSE),""))</f>
      </c>
      <c r="E10220" s="81" t="str">
        <v/>
      </c>
      <c r="F10220" s="83">
        <f>IF($E10220="","",IFERROR(VLOOKUP(TRIM(E10220&amp;""),'Référentiel Articles'!$A$2:$F$634,4,FALSE),""))</f>
      </c>
      <c r="G10220" s="84">
        <f>IF($E10220="","",IFERROR(VLOOKUP(TRIM(E10220&amp;""),'Référentiel Articles'!$A$2:$F$634,5,FALSE),""))</f>
      </c>
      <c r="H10220" s="85" t="str">
        <v/>
      </c>
      <c r="I10220" s="84">
        <f>IF($E10220="","",IFERROR(VLOOKUP(TRIM(E10220&amp;""),'Référentiel Articles'!$A$2:$F$634,6,FALSE),""))</f>
      </c>
      <c r="J10220" s="90">
        <f>IF(OR($E10220="",$H10220=""),"",$H10220*$I10220)</f>
      </c>
      <c r="K10220" s="87" t="str">
        <v/>
      </c>
    </row>
    <row r="10221">
      <c r="A10221" s="74" t="str">
        <v/>
      </c>
      <c r="B10221" s="74" t="str">
        <v/>
      </c>
      <c r="C10221" s="75">
        <f>IF($E10221="","",IFERROR(VLOOKUP(TRIM(E10221&amp;""),'Référentiel Articles'!$A$2:$F$634,2,FALSE),""))</f>
      </c>
      <c r="D10221" s="75">
        <f>IF($E10221="","",IFERROR(VLOOKUP(TRIM(E10221&amp;""),'Référentiel Articles'!$A$2:$F$634,3,FALSE),""))</f>
      </c>
      <c r="E10221" s="74" t="str">
        <v/>
      </c>
      <c r="F10221" s="75">
        <f>IF($E10221="","",IFERROR(VLOOKUP(TRIM(E10221&amp;""),'Référentiel Articles'!$A$2:$F$634,4,FALSE),""))</f>
      </c>
      <c r="G10221" s="76">
        <f>IF($E10221="","",IFERROR(VLOOKUP(TRIM(E10221&amp;""),'Référentiel Articles'!$A$2:$F$634,5,FALSE),""))</f>
      </c>
      <c r="H10221" s="77" t="str">
        <v/>
      </c>
      <c r="I10221" s="76">
        <f>IF($E10221="","",IFERROR(VLOOKUP(TRIM(E10221&amp;""),'Référentiel Articles'!$A$2:$F$634,6,FALSE),""))</f>
      </c>
      <c r="J10221" s="78">
        <f>IF(OR($E10221="",$H10221=""),"",$H10221*$I10221)</f>
      </c>
      <c r="K10221" s="79" t="str">
        <v/>
      </c>
    </row>
    <row r="10222">
      <c r="A10222" s="81" t="str">
        <v/>
      </c>
      <c r="B10222" s="81" t="str">
        <v/>
      </c>
      <c r="C10222" s="83">
        <f>IF($E10222="","",IFERROR(VLOOKUP(TRIM(E10222&amp;""),'Référentiel Articles'!$A$2:$F$634,2,FALSE),""))</f>
      </c>
      <c r="D10222" s="83">
        <f>IF($E10222="","",IFERROR(VLOOKUP(TRIM(E10222&amp;""),'Référentiel Articles'!$A$2:$F$634,3,FALSE),""))</f>
      </c>
      <c r="E10222" s="81" t="str">
        <v/>
      </c>
      <c r="F10222" s="83">
        <f>IF($E10222="","",IFERROR(VLOOKUP(TRIM(E10222&amp;""),'Référentiel Articles'!$A$2:$F$634,4,FALSE),""))</f>
      </c>
      <c r="G10222" s="84">
        <f>IF($E10222="","",IFERROR(VLOOKUP(TRIM(E10222&amp;""),'Référentiel Articles'!$A$2:$F$634,5,FALSE),""))</f>
      </c>
      <c r="H10222" s="85" t="str">
        <v/>
      </c>
      <c r="I10222" s="84">
        <f>IF($E10222="","",IFERROR(VLOOKUP(TRIM(E10222&amp;""),'Référentiel Articles'!$A$2:$F$634,6,FALSE),""))</f>
      </c>
      <c r="J10222" s="90">
        <f>IF(OR($E10222="",$H10222=""),"",$H10222*$I10222)</f>
      </c>
      <c r="K10222" s="87" t="str">
        <v/>
      </c>
    </row>
    <row r="10223">
      <c r="A10223" s="74" t="str">
        <v/>
      </c>
      <c r="B10223" s="74" t="str">
        <v/>
      </c>
      <c r="C10223" s="75">
        <f>IF($E10223="","",IFERROR(VLOOKUP(TRIM(E10223&amp;""),'Référentiel Articles'!$A$2:$F$634,2,FALSE),""))</f>
      </c>
      <c r="D10223" s="75">
        <f>IF($E10223="","",IFERROR(VLOOKUP(TRIM(E10223&amp;""),'Référentiel Articles'!$A$2:$F$634,3,FALSE),""))</f>
      </c>
      <c r="E10223" s="74" t="str">
        <v/>
      </c>
      <c r="F10223" s="75">
        <f>IF($E10223="","",IFERROR(VLOOKUP(TRIM(E10223&amp;""),'Référentiel Articles'!$A$2:$F$634,4,FALSE),""))</f>
      </c>
      <c r="G10223" s="76">
        <f>IF($E10223="","",IFERROR(VLOOKUP(TRIM(E10223&amp;""),'Référentiel Articles'!$A$2:$F$634,5,FALSE),""))</f>
      </c>
      <c r="H10223" s="77" t="str">
        <v/>
      </c>
      <c r="I10223" s="76">
        <f>IF($E10223="","",IFERROR(VLOOKUP(TRIM(E10223&amp;""),'Référentiel Articles'!$A$2:$F$634,6,FALSE),""))</f>
      </c>
      <c r="J10223" s="78">
        <f>IF(OR($E10223="",$H10223=""),"",$H10223*$I10223)</f>
      </c>
      <c r="K10223" s="79" t="str">
        <v/>
      </c>
    </row>
    <row r="10224">
      <c r="A10224" s="81" t="str">
        <v/>
      </c>
      <c r="B10224" s="81" t="str">
        <v/>
      </c>
      <c r="C10224" s="83">
        <f>IF($E10224="","",IFERROR(VLOOKUP(TRIM(E10224&amp;""),'Référentiel Articles'!$A$2:$F$634,2,FALSE),""))</f>
      </c>
      <c r="D10224" s="83">
        <f>IF($E10224="","",IFERROR(VLOOKUP(TRIM(E10224&amp;""),'Référentiel Articles'!$A$2:$F$634,3,FALSE),""))</f>
      </c>
      <c r="E10224" s="81" t="str">
        <v/>
      </c>
      <c r="F10224" s="83">
        <f>IF($E10224="","",IFERROR(VLOOKUP(TRIM(E10224&amp;""),'Référentiel Articles'!$A$2:$F$634,4,FALSE),""))</f>
      </c>
      <c r="G10224" s="84">
        <f>IF($E10224="","",IFERROR(VLOOKUP(TRIM(E10224&amp;""),'Référentiel Articles'!$A$2:$F$634,5,FALSE),""))</f>
      </c>
      <c r="H10224" s="85" t="str">
        <v/>
      </c>
      <c r="I10224" s="84">
        <f>IF($E10224="","",IFERROR(VLOOKUP(TRIM(E10224&amp;""),'Référentiel Articles'!$A$2:$F$634,6,FALSE),""))</f>
      </c>
      <c r="J10224" s="90">
        <f>IF(OR($E10224="",$H10224=""),"",$H10224*$I10224)</f>
      </c>
      <c r="K10224" s="87" t="str">
        <v/>
      </c>
    </row>
    <row r="10225">
      <c r="A10225" s="74" t="str">
        <v/>
      </c>
      <c r="B10225" s="74" t="str">
        <v/>
      </c>
      <c r="C10225" s="75">
        <f>IF($E10225="","",IFERROR(VLOOKUP(TRIM(E10225&amp;""),'Référentiel Articles'!$A$2:$F$634,2,FALSE),""))</f>
      </c>
      <c r="D10225" s="75">
        <f>IF($E10225="","",IFERROR(VLOOKUP(TRIM(E10225&amp;""),'Référentiel Articles'!$A$2:$F$634,3,FALSE),""))</f>
      </c>
      <c r="E10225" s="74" t="str">
        <v/>
      </c>
      <c r="F10225" s="75">
        <f>IF($E10225="","",IFERROR(VLOOKUP(TRIM(E10225&amp;""),'Référentiel Articles'!$A$2:$F$634,4,FALSE),""))</f>
      </c>
      <c r="G10225" s="76">
        <f>IF($E10225="","",IFERROR(VLOOKUP(TRIM(E10225&amp;""),'Référentiel Articles'!$A$2:$F$634,5,FALSE),""))</f>
      </c>
      <c r="H10225" s="77" t="str">
        <v/>
      </c>
      <c r="I10225" s="76">
        <f>IF($E10225="","",IFERROR(VLOOKUP(TRIM(E10225&amp;""),'Référentiel Articles'!$A$2:$F$634,6,FALSE),""))</f>
      </c>
      <c r="J10225" s="78">
        <f>IF(OR($E10225="",$H10225=""),"",$H10225*$I10225)</f>
      </c>
      <c r="K10225" s="79" t="str">
        <v/>
      </c>
    </row>
    <row r="10226">
      <c r="A10226" s="81" t="str">
        <v/>
      </c>
      <c r="B10226" s="81" t="str">
        <v/>
      </c>
      <c r="C10226" s="83">
        <f>IF($E10226="","",IFERROR(VLOOKUP(TRIM(E10226&amp;""),'Référentiel Articles'!$A$2:$F$634,2,FALSE),""))</f>
      </c>
      <c r="D10226" s="83">
        <f>IF($E10226="","",IFERROR(VLOOKUP(TRIM(E10226&amp;""),'Référentiel Articles'!$A$2:$F$634,3,FALSE),""))</f>
      </c>
      <c r="E10226" s="81" t="str">
        <v/>
      </c>
      <c r="F10226" s="83">
        <f>IF($E10226="","",IFERROR(VLOOKUP(TRIM(E10226&amp;""),'Référentiel Articles'!$A$2:$F$634,4,FALSE),""))</f>
      </c>
      <c r="G10226" s="84">
        <f>IF($E10226="","",IFERROR(VLOOKUP(TRIM(E10226&amp;""),'Référentiel Articles'!$A$2:$F$634,5,FALSE),""))</f>
      </c>
      <c r="H10226" s="85" t="str">
        <v/>
      </c>
      <c r="I10226" s="84">
        <f>IF($E10226="","",IFERROR(VLOOKUP(TRIM(E10226&amp;""),'Référentiel Articles'!$A$2:$F$634,6,FALSE),""))</f>
      </c>
      <c r="J10226" s="90">
        <f>IF(OR($E10226="",$H10226=""),"",$H10226*$I10226)</f>
      </c>
      <c r="K10226" s="87" t="str">
        <v/>
      </c>
    </row>
    <row r="10227">
      <c r="A10227" s="74" t="str">
        <v/>
      </c>
      <c r="B10227" s="74" t="str">
        <v/>
      </c>
      <c r="C10227" s="75">
        <f>IF($E10227="","",IFERROR(VLOOKUP(TRIM(E10227&amp;""),'Référentiel Articles'!$A$2:$F$634,2,FALSE),""))</f>
      </c>
      <c r="D10227" s="75">
        <f>IF($E10227="","",IFERROR(VLOOKUP(TRIM(E10227&amp;""),'Référentiel Articles'!$A$2:$F$634,3,FALSE),""))</f>
      </c>
      <c r="E10227" s="74" t="str">
        <v/>
      </c>
      <c r="F10227" s="75">
        <f>IF($E10227="","",IFERROR(VLOOKUP(TRIM(E10227&amp;""),'Référentiel Articles'!$A$2:$F$634,4,FALSE),""))</f>
      </c>
      <c r="G10227" s="76">
        <f>IF($E10227="","",IFERROR(VLOOKUP(TRIM(E10227&amp;""),'Référentiel Articles'!$A$2:$F$634,5,FALSE),""))</f>
      </c>
      <c r="H10227" s="77" t="str">
        <v/>
      </c>
      <c r="I10227" s="76">
        <f>IF($E10227="","",IFERROR(VLOOKUP(TRIM(E10227&amp;""),'Référentiel Articles'!$A$2:$F$634,6,FALSE),""))</f>
      </c>
      <c r="J10227" s="78">
        <f>IF(OR($E10227="",$H10227=""),"",$H10227*$I10227)</f>
      </c>
      <c r="K10227" s="79" t="str">
        <v/>
      </c>
    </row>
    <row r="10228">
      <c r="A10228" s="81" t="str">
        <v/>
      </c>
      <c r="B10228" s="81" t="str">
        <v/>
      </c>
      <c r="C10228" s="83">
        <f>IF($E10228="","",IFERROR(VLOOKUP(TRIM(E10228&amp;""),'Référentiel Articles'!$A$2:$F$634,2,FALSE),""))</f>
      </c>
      <c r="D10228" s="83">
        <f>IF($E10228="","",IFERROR(VLOOKUP(TRIM(E10228&amp;""),'Référentiel Articles'!$A$2:$F$634,3,FALSE),""))</f>
      </c>
      <c r="E10228" s="81" t="str">
        <v/>
      </c>
      <c r="F10228" s="83">
        <f>IF($E10228="","",IFERROR(VLOOKUP(TRIM(E10228&amp;""),'Référentiel Articles'!$A$2:$F$634,4,FALSE),""))</f>
      </c>
      <c r="G10228" s="84">
        <f>IF($E10228="","",IFERROR(VLOOKUP(TRIM(E10228&amp;""),'Référentiel Articles'!$A$2:$F$634,5,FALSE),""))</f>
      </c>
      <c r="H10228" s="85" t="str">
        <v/>
      </c>
      <c r="I10228" s="84">
        <f>IF($E10228="","",IFERROR(VLOOKUP(TRIM(E10228&amp;""),'Référentiel Articles'!$A$2:$F$634,6,FALSE),""))</f>
      </c>
      <c r="J10228" s="90">
        <f>IF(OR($E10228="",$H10228=""),"",$H10228*$I10228)</f>
      </c>
      <c r="K10228" s="87" t="str">
        <v/>
      </c>
    </row>
    <row r="10229">
      <c r="A10229" s="74" t="str">
        <v/>
      </c>
      <c r="B10229" s="74" t="str">
        <v/>
      </c>
      <c r="C10229" s="75">
        <f>IF($E10229="","",IFERROR(VLOOKUP(TRIM(E10229&amp;""),'Référentiel Articles'!$A$2:$F$634,2,FALSE),""))</f>
      </c>
      <c r="D10229" s="75">
        <f>IF($E10229="","",IFERROR(VLOOKUP(TRIM(E10229&amp;""),'Référentiel Articles'!$A$2:$F$634,3,FALSE),""))</f>
      </c>
      <c r="E10229" s="74" t="str">
        <v/>
      </c>
      <c r="F10229" s="75">
        <f>IF($E10229="","",IFERROR(VLOOKUP(TRIM(E10229&amp;""),'Référentiel Articles'!$A$2:$F$634,4,FALSE),""))</f>
      </c>
      <c r="G10229" s="76">
        <f>IF($E10229="","",IFERROR(VLOOKUP(TRIM(E10229&amp;""),'Référentiel Articles'!$A$2:$F$634,5,FALSE),""))</f>
      </c>
      <c r="H10229" s="77" t="str">
        <v/>
      </c>
      <c r="I10229" s="76">
        <f>IF($E10229="","",IFERROR(VLOOKUP(TRIM(E10229&amp;""),'Référentiel Articles'!$A$2:$F$634,6,FALSE),""))</f>
      </c>
      <c r="J10229" s="78">
        <f>IF(OR($E10229="",$H10229=""),"",$H10229*$I10229)</f>
      </c>
      <c r="K10229" s="79" t="str">
        <v/>
      </c>
    </row>
    <row r="10230">
      <c r="A10230" s="81" t="str">
        <v/>
      </c>
      <c r="B10230" s="81" t="str">
        <v/>
      </c>
      <c r="C10230" s="83">
        <f>IF($E10230="","",IFERROR(VLOOKUP(TRIM(E10230&amp;""),'Référentiel Articles'!$A$2:$F$634,2,FALSE),""))</f>
      </c>
      <c r="D10230" s="83">
        <f>IF($E10230="","",IFERROR(VLOOKUP(TRIM(E10230&amp;""),'Référentiel Articles'!$A$2:$F$634,3,FALSE),""))</f>
      </c>
      <c r="E10230" s="81" t="str">
        <v/>
      </c>
      <c r="F10230" s="83">
        <f>IF($E10230="","",IFERROR(VLOOKUP(TRIM(E10230&amp;""),'Référentiel Articles'!$A$2:$F$634,4,FALSE),""))</f>
      </c>
      <c r="G10230" s="84">
        <f>IF($E10230="","",IFERROR(VLOOKUP(TRIM(E10230&amp;""),'Référentiel Articles'!$A$2:$F$634,5,FALSE),""))</f>
      </c>
      <c r="H10230" s="85" t="str">
        <v/>
      </c>
      <c r="I10230" s="84">
        <f>IF($E10230="","",IFERROR(VLOOKUP(TRIM(E10230&amp;""),'Référentiel Articles'!$A$2:$F$634,6,FALSE),""))</f>
      </c>
      <c r="J10230" s="90">
        <f>IF(OR($E10230="",$H10230=""),"",$H10230*$I10230)</f>
      </c>
      <c r="K10230" s="87" t="str">
        <v/>
      </c>
    </row>
    <row r="10231">
      <c r="A10231" s="74" t="str">
        <v/>
      </c>
      <c r="B10231" s="74" t="str">
        <v/>
      </c>
      <c r="C10231" s="75">
        <f>IF($E10231="","",IFERROR(VLOOKUP(TRIM(E10231&amp;""),'Référentiel Articles'!$A$2:$F$634,2,FALSE),""))</f>
      </c>
      <c r="D10231" s="75">
        <f>IF($E10231="","",IFERROR(VLOOKUP(TRIM(E10231&amp;""),'Référentiel Articles'!$A$2:$F$634,3,FALSE),""))</f>
      </c>
      <c r="E10231" s="74" t="str">
        <v/>
      </c>
      <c r="F10231" s="75">
        <f>IF($E10231="","",IFERROR(VLOOKUP(TRIM(E10231&amp;""),'Référentiel Articles'!$A$2:$F$634,4,FALSE),""))</f>
      </c>
      <c r="G10231" s="76">
        <f>IF($E10231="","",IFERROR(VLOOKUP(TRIM(E10231&amp;""),'Référentiel Articles'!$A$2:$F$634,5,FALSE),""))</f>
      </c>
      <c r="H10231" s="77" t="str">
        <v/>
      </c>
      <c r="I10231" s="76">
        <f>IF($E10231="","",IFERROR(VLOOKUP(TRIM(E10231&amp;""),'Référentiel Articles'!$A$2:$F$634,6,FALSE),""))</f>
      </c>
      <c r="J10231" s="78">
        <f>IF(OR($E10231="",$H10231=""),"",$H10231*$I10231)</f>
      </c>
      <c r="K10231" s="79" t="str">
        <v/>
      </c>
    </row>
    <row r="10232">
      <c r="A10232" s="81" t="str">
        <v/>
      </c>
      <c r="B10232" s="81" t="str">
        <v/>
      </c>
      <c r="C10232" s="83">
        <f>IF($E10232="","",IFERROR(VLOOKUP(TRIM(E10232&amp;""),'Référentiel Articles'!$A$2:$F$634,2,FALSE),""))</f>
      </c>
      <c r="D10232" s="83">
        <f>IF($E10232="","",IFERROR(VLOOKUP(TRIM(E10232&amp;""),'Référentiel Articles'!$A$2:$F$634,3,FALSE),""))</f>
      </c>
      <c r="E10232" s="81" t="str">
        <v/>
      </c>
      <c r="F10232" s="83">
        <f>IF($E10232="","",IFERROR(VLOOKUP(TRIM(E10232&amp;""),'Référentiel Articles'!$A$2:$F$634,4,FALSE),""))</f>
      </c>
      <c r="G10232" s="84">
        <f>IF($E10232="","",IFERROR(VLOOKUP(TRIM(E10232&amp;""),'Référentiel Articles'!$A$2:$F$634,5,FALSE),""))</f>
      </c>
      <c r="H10232" s="85" t="str">
        <v/>
      </c>
      <c r="I10232" s="84">
        <f>IF($E10232="","",IFERROR(VLOOKUP(TRIM(E10232&amp;""),'Référentiel Articles'!$A$2:$F$634,6,FALSE),""))</f>
      </c>
      <c r="J10232" s="90">
        <f>IF(OR($E10232="",$H10232=""),"",$H10232*$I10232)</f>
      </c>
      <c r="K10232" s="87" t="str">
        <v/>
      </c>
    </row>
    <row r="10233">
      <c r="A10233" s="74" t="str">
        <v/>
      </c>
      <c r="B10233" s="74" t="str">
        <v/>
      </c>
      <c r="C10233" s="75">
        <f>IF($E10233="","",IFERROR(VLOOKUP(TRIM(E10233&amp;""),'Référentiel Articles'!$A$2:$F$634,2,FALSE),""))</f>
      </c>
      <c r="D10233" s="75">
        <f>IF($E10233="","",IFERROR(VLOOKUP(TRIM(E10233&amp;""),'Référentiel Articles'!$A$2:$F$634,3,FALSE),""))</f>
      </c>
      <c r="E10233" s="74" t="str">
        <v/>
      </c>
      <c r="F10233" s="75">
        <f>IF($E10233="","",IFERROR(VLOOKUP(TRIM(E10233&amp;""),'Référentiel Articles'!$A$2:$F$634,4,FALSE),""))</f>
      </c>
      <c r="G10233" s="76">
        <f>IF($E10233="","",IFERROR(VLOOKUP(TRIM(E10233&amp;""),'Référentiel Articles'!$A$2:$F$634,5,FALSE),""))</f>
      </c>
      <c r="H10233" s="77" t="str">
        <v/>
      </c>
      <c r="I10233" s="76">
        <f>IF($E10233="","",IFERROR(VLOOKUP(TRIM(E10233&amp;""),'Référentiel Articles'!$A$2:$F$634,6,FALSE),""))</f>
      </c>
      <c r="J10233" s="78">
        <f>IF(OR($E10233="",$H10233=""),"",$H10233*$I10233)</f>
      </c>
      <c r="K10233" s="79" t="str">
        <v/>
      </c>
    </row>
    <row r="10234">
      <c r="A10234" s="81" t="str">
        <v/>
      </c>
      <c r="B10234" s="81" t="str">
        <v/>
      </c>
      <c r="C10234" s="83">
        <f>IF($E10234="","",IFERROR(VLOOKUP(TRIM(E10234&amp;""),'Référentiel Articles'!$A$2:$F$634,2,FALSE),""))</f>
      </c>
      <c r="D10234" s="83">
        <f>IF($E10234="","",IFERROR(VLOOKUP(TRIM(E10234&amp;""),'Référentiel Articles'!$A$2:$F$634,3,FALSE),""))</f>
      </c>
      <c r="E10234" s="81" t="str">
        <v/>
      </c>
      <c r="F10234" s="83">
        <f>IF($E10234="","",IFERROR(VLOOKUP(TRIM(E10234&amp;""),'Référentiel Articles'!$A$2:$F$634,4,FALSE),""))</f>
      </c>
      <c r="G10234" s="84">
        <f>IF($E10234="","",IFERROR(VLOOKUP(TRIM(E10234&amp;""),'Référentiel Articles'!$A$2:$F$634,5,FALSE),""))</f>
      </c>
      <c r="H10234" s="85" t="str">
        <v/>
      </c>
      <c r="I10234" s="84">
        <f>IF($E10234="","",IFERROR(VLOOKUP(TRIM(E10234&amp;""),'Référentiel Articles'!$A$2:$F$634,6,FALSE),""))</f>
      </c>
      <c r="J10234" s="90">
        <f>IF(OR($E10234="",$H10234=""),"",$H10234*$I10234)</f>
      </c>
      <c r="K10234" s="87" t="str">
        <v/>
      </c>
    </row>
    <row r="10235">
      <c r="A10235" s="74" t="str">
        <v/>
      </c>
      <c r="B10235" s="74" t="str">
        <v/>
      </c>
      <c r="C10235" s="75">
        <f>IF($E10235="","",IFERROR(VLOOKUP(TRIM(E10235&amp;""),'Référentiel Articles'!$A$2:$F$634,2,FALSE),""))</f>
      </c>
      <c r="D10235" s="75">
        <f>IF($E10235="","",IFERROR(VLOOKUP(TRIM(E10235&amp;""),'Référentiel Articles'!$A$2:$F$634,3,FALSE),""))</f>
      </c>
      <c r="E10235" s="74" t="str">
        <v/>
      </c>
      <c r="F10235" s="75">
        <f>IF($E10235="","",IFERROR(VLOOKUP(TRIM(E10235&amp;""),'Référentiel Articles'!$A$2:$F$634,4,FALSE),""))</f>
      </c>
      <c r="G10235" s="76">
        <f>IF($E10235="","",IFERROR(VLOOKUP(TRIM(E10235&amp;""),'Référentiel Articles'!$A$2:$F$634,5,FALSE),""))</f>
      </c>
      <c r="H10235" s="77" t="str">
        <v/>
      </c>
      <c r="I10235" s="76">
        <f>IF($E10235="","",IFERROR(VLOOKUP(TRIM(E10235&amp;""),'Référentiel Articles'!$A$2:$F$634,6,FALSE),""))</f>
      </c>
      <c r="J10235" s="78">
        <f>IF(OR($E10235="",$H10235=""),"",$H10235*$I10235)</f>
      </c>
      <c r="K10235" s="79" t="str">
        <v/>
      </c>
    </row>
    <row r="10236">
      <c r="A10236" s="81" t="str">
        <v/>
      </c>
      <c r="B10236" s="81" t="str">
        <v/>
      </c>
      <c r="C10236" s="83">
        <f>IF($E10236="","",IFERROR(VLOOKUP(TRIM(E10236&amp;""),'Référentiel Articles'!$A$2:$F$634,2,FALSE),""))</f>
      </c>
      <c r="D10236" s="83">
        <f>IF($E10236="","",IFERROR(VLOOKUP(TRIM(E10236&amp;""),'Référentiel Articles'!$A$2:$F$634,3,FALSE),""))</f>
      </c>
      <c r="E10236" s="81" t="str">
        <v/>
      </c>
      <c r="F10236" s="83">
        <f>IF($E10236="","",IFERROR(VLOOKUP(TRIM(E10236&amp;""),'Référentiel Articles'!$A$2:$F$634,4,FALSE),""))</f>
      </c>
      <c r="G10236" s="84">
        <f>IF($E10236="","",IFERROR(VLOOKUP(TRIM(E10236&amp;""),'Référentiel Articles'!$A$2:$F$634,5,FALSE),""))</f>
      </c>
      <c r="H10236" s="85" t="str">
        <v/>
      </c>
      <c r="I10236" s="84">
        <f>IF($E10236="","",IFERROR(VLOOKUP(TRIM(E10236&amp;""),'Référentiel Articles'!$A$2:$F$634,6,FALSE),""))</f>
      </c>
      <c r="J10236" s="90">
        <f>IF(OR($E10236="",$H10236=""),"",$H10236*$I10236)</f>
      </c>
      <c r="K10236" s="87" t="str">
        <v/>
      </c>
    </row>
    <row r="10237">
      <c r="A10237" s="74" t="str">
        <v/>
      </c>
      <c r="B10237" s="74" t="str">
        <v/>
      </c>
      <c r="C10237" s="75">
        <f>IF($E10237="","",IFERROR(VLOOKUP(TRIM(E10237&amp;""),'Référentiel Articles'!$A$2:$F$634,2,FALSE),""))</f>
      </c>
      <c r="D10237" s="75">
        <f>IF($E10237="","",IFERROR(VLOOKUP(TRIM(E10237&amp;""),'Référentiel Articles'!$A$2:$F$634,3,FALSE),""))</f>
      </c>
      <c r="E10237" s="74" t="str">
        <v/>
      </c>
      <c r="F10237" s="75">
        <f>IF($E10237="","",IFERROR(VLOOKUP(TRIM(E10237&amp;""),'Référentiel Articles'!$A$2:$F$634,4,FALSE),""))</f>
      </c>
      <c r="G10237" s="76">
        <f>IF($E10237="","",IFERROR(VLOOKUP(TRIM(E10237&amp;""),'Référentiel Articles'!$A$2:$F$634,5,FALSE),""))</f>
      </c>
      <c r="H10237" s="77" t="str">
        <v/>
      </c>
      <c r="I10237" s="76">
        <f>IF($E10237="","",IFERROR(VLOOKUP(TRIM(E10237&amp;""),'Référentiel Articles'!$A$2:$F$634,6,FALSE),""))</f>
      </c>
      <c r="J10237" s="78">
        <f>IF(OR($E10237="",$H10237=""),"",$H10237*$I10237)</f>
      </c>
      <c r="K10237" s="79" t="str">
        <v/>
      </c>
    </row>
    <row r="10238">
      <c r="A10238" s="81" t="str">
        <v/>
      </c>
      <c r="B10238" s="81" t="str">
        <v/>
      </c>
      <c r="C10238" s="83">
        <f>IF($E10238="","",IFERROR(VLOOKUP(TRIM(E10238&amp;""),'Référentiel Articles'!$A$2:$F$634,2,FALSE),""))</f>
      </c>
      <c r="D10238" s="83">
        <f>IF($E10238="","",IFERROR(VLOOKUP(TRIM(E10238&amp;""),'Référentiel Articles'!$A$2:$F$634,3,FALSE),""))</f>
      </c>
      <c r="E10238" s="81" t="str">
        <v/>
      </c>
      <c r="F10238" s="83">
        <f>IF($E10238="","",IFERROR(VLOOKUP(TRIM(E10238&amp;""),'Référentiel Articles'!$A$2:$F$634,4,FALSE),""))</f>
      </c>
      <c r="G10238" s="84">
        <f>IF($E10238="","",IFERROR(VLOOKUP(TRIM(E10238&amp;""),'Référentiel Articles'!$A$2:$F$634,5,FALSE),""))</f>
      </c>
      <c r="H10238" s="85" t="str">
        <v/>
      </c>
      <c r="I10238" s="84">
        <f>IF($E10238="","",IFERROR(VLOOKUP(TRIM(E10238&amp;""),'Référentiel Articles'!$A$2:$F$634,6,FALSE),""))</f>
      </c>
      <c r="J10238" s="90">
        <f>IF(OR($E10238="",$H10238=""),"",$H10238*$I10238)</f>
      </c>
      <c r="K10238" s="87" t="str">
        <v/>
      </c>
    </row>
    <row r="10239">
      <c r="A10239" s="74" t="str">
        <v/>
      </c>
      <c r="B10239" s="74" t="str">
        <v/>
      </c>
      <c r="C10239" s="75">
        <f>IF($E10239="","",IFERROR(VLOOKUP(TRIM(E10239&amp;""),'Référentiel Articles'!$A$2:$F$634,2,FALSE),""))</f>
      </c>
      <c r="D10239" s="75">
        <f>IF($E10239="","",IFERROR(VLOOKUP(TRIM(E10239&amp;""),'Référentiel Articles'!$A$2:$F$634,3,FALSE),""))</f>
      </c>
      <c r="E10239" s="74" t="str">
        <v/>
      </c>
      <c r="F10239" s="75">
        <f>IF($E10239="","",IFERROR(VLOOKUP(TRIM(E10239&amp;""),'Référentiel Articles'!$A$2:$F$634,4,FALSE),""))</f>
      </c>
      <c r="G10239" s="76">
        <f>IF($E10239="","",IFERROR(VLOOKUP(TRIM(E10239&amp;""),'Référentiel Articles'!$A$2:$F$634,5,FALSE),""))</f>
      </c>
      <c r="H10239" s="77" t="str">
        <v/>
      </c>
      <c r="I10239" s="76">
        <f>IF($E10239="","",IFERROR(VLOOKUP(TRIM(E10239&amp;""),'Référentiel Articles'!$A$2:$F$634,6,FALSE),""))</f>
      </c>
      <c r="J10239" s="78">
        <f>IF(OR($E10239="",$H10239=""),"",$H10239*$I10239)</f>
      </c>
      <c r="K10239" s="79" t="str">
        <v/>
      </c>
    </row>
    <row r="10240">
      <c r="A10240" s="81" t="str">
        <v/>
      </c>
      <c r="B10240" s="81" t="str">
        <v/>
      </c>
      <c r="C10240" s="83">
        <f>IF($E10240="","",IFERROR(VLOOKUP(TRIM(E10240&amp;""),'Référentiel Articles'!$A$2:$F$634,2,FALSE),""))</f>
      </c>
      <c r="D10240" s="83">
        <f>IF($E10240="","",IFERROR(VLOOKUP(TRIM(E10240&amp;""),'Référentiel Articles'!$A$2:$F$634,3,FALSE),""))</f>
      </c>
      <c r="E10240" s="81" t="str">
        <v/>
      </c>
      <c r="F10240" s="83">
        <f>IF($E10240="","",IFERROR(VLOOKUP(TRIM(E10240&amp;""),'Référentiel Articles'!$A$2:$F$634,4,FALSE),""))</f>
      </c>
      <c r="G10240" s="84">
        <f>IF($E10240="","",IFERROR(VLOOKUP(TRIM(E10240&amp;""),'Référentiel Articles'!$A$2:$F$634,5,FALSE),""))</f>
      </c>
      <c r="H10240" s="85" t="str">
        <v/>
      </c>
      <c r="I10240" s="84">
        <f>IF($E10240="","",IFERROR(VLOOKUP(TRIM(E10240&amp;""),'Référentiel Articles'!$A$2:$F$634,6,FALSE),""))</f>
      </c>
      <c r="J10240" s="90">
        <f>IF(OR($E10240="",$H10240=""),"",$H10240*$I10240)</f>
      </c>
      <c r="K10240" s="87" t="str">
        <v/>
      </c>
    </row>
    <row r="10241">
      <c r="A10241" s="74" t="str">
        <v/>
      </c>
      <c r="B10241" s="74" t="str">
        <v/>
      </c>
      <c r="C10241" s="75">
        <f>IF($E10241="","",IFERROR(VLOOKUP(TRIM(E10241&amp;""),'Référentiel Articles'!$A$2:$F$634,2,FALSE),""))</f>
      </c>
      <c r="D10241" s="75">
        <f>IF($E10241="","",IFERROR(VLOOKUP(TRIM(E10241&amp;""),'Référentiel Articles'!$A$2:$F$634,3,FALSE),""))</f>
      </c>
      <c r="E10241" s="74" t="str">
        <v/>
      </c>
      <c r="F10241" s="75">
        <f>IF($E10241="","",IFERROR(VLOOKUP(TRIM(E10241&amp;""),'Référentiel Articles'!$A$2:$F$634,4,FALSE),""))</f>
      </c>
      <c r="G10241" s="76">
        <f>IF($E10241="","",IFERROR(VLOOKUP(TRIM(E10241&amp;""),'Référentiel Articles'!$A$2:$F$634,5,FALSE),""))</f>
      </c>
      <c r="H10241" s="77" t="str">
        <v/>
      </c>
      <c r="I10241" s="76">
        <f>IF($E10241="","",IFERROR(VLOOKUP(TRIM(E10241&amp;""),'Référentiel Articles'!$A$2:$F$634,6,FALSE),""))</f>
      </c>
      <c r="J10241" s="78">
        <f>IF(OR($E10241="",$H10241=""),"",$H10241*$I10241)</f>
      </c>
      <c r="K10241" s="79" t="str">
        <v/>
      </c>
    </row>
    <row r="10242">
      <c r="A10242" s="81" t="str">
        <v/>
      </c>
      <c r="B10242" s="81" t="str">
        <v/>
      </c>
      <c r="C10242" s="83">
        <f>IF($E10242="","",IFERROR(VLOOKUP(TRIM(E10242&amp;""),'Référentiel Articles'!$A$2:$F$634,2,FALSE),""))</f>
      </c>
      <c r="D10242" s="83">
        <f>IF($E10242="","",IFERROR(VLOOKUP(TRIM(E10242&amp;""),'Référentiel Articles'!$A$2:$F$634,3,FALSE),""))</f>
      </c>
      <c r="E10242" s="81" t="str">
        <v/>
      </c>
      <c r="F10242" s="83">
        <f>IF($E10242="","",IFERROR(VLOOKUP(TRIM(E10242&amp;""),'Référentiel Articles'!$A$2:$F$634,4,FALSE),""))</f>
      </c>
      <c r="G10242" s="84">
        <f>IF($E10242="","",IFERROR(VLOOKUP(TRIM(E10242&amp;""),'Référentiel Articles'!$A$2:$F$634,5,FALSE),""))</f>
      </c>
      <c r="H10242" s="85" t="str">
        <v/>
      </c>
      <c r="I10242" s="84">
        <f>IF($E10242="","",IFERROR(VLOOKUP(TRIM(E10242&amp;""),'Référentiel Articles'!$A$2:$F$634,6,FALSE),""))</f>
      </c>
      <c r="J10242" s="90">
        <f>IF(OR($E10242="",$H10242=""),"",$H10242*$I10242)</f>
      </c>
      <c r="K10242" s="87" t="str">
        <v/>
      </c>
    </row>
    <row r="10243">
      <c r="A10243" s="74" t="str">
        <v/>
      </c>
      <c r="B10243" s="74" t="str">
        <v/>
      </c>
      <c r="C10243" s="75">
        <f>IF($E10243="","",IFERROR(VLOOKUP(TRIM(E10243&amp;""),'Référentiel Articles'!$A$2:$F$634,2,FALSE),""))</f>
      </c>
      <c r="D10243" s="75">
        <f>IF($E10243="","",IFERROR(VLOOKUP(TRIM(E10243&amp;""),'Référentiel Articles'!$A$2:$F$634,3,FALSE),""))</f>
      </c>
      <c r="E10243" s="74" t="str">
        <v/>
      </c>
      <c r="F10243" s="75">
        <f>IF($E10243="","",IFERROR(VLOOKUP(TRIM(E10243&amp;""),'Référentiel Articles'!$A$2:$F$634,4,FALSE),""))</f>
      </c>
      <c r="G10243" s="76">
        <f>IF($E10243="","",IFERROR(VLOOKUP(TRIM(E10243&amp;""),'Référentiel Articles'!$A$2:$F$634,5,FALSE),""))</f>
      </c>
      <c r="H10243" s="77" t="str">
        <v/>
      </c>
      <c r="I10243" s="76">
        <f>IF($E10243="","",IFERROR(VLOOKUP(TRIM(E10243&amp;""),'Référentiel Articles'!$A$2:$F$634,6,FALSE),""))</f>
      </c>
      <c r="J10243" s="78">
        <f>IF(OR($E10243="",$H10243=""),"",$H10243*$I10243)</f>
      </c>
      <c r="K10243" s="79" t="str">
        <v/>
      </c>
    </row>
    <row r="10244">
      <c r="A10244" s="81" t="str">
        <v/>
      </c>
      <c r="B10244" s="81" t="str">
        <v/>
      </c>
      <c r="C10244" s="83">
        <f>IF($E10244="","",IFERROR(VLOOKUP(TRIM(E10244&amp;""),'Référentiel Articles'!$A$2:$F$634,2,FALSE),""))</f>
      </c>
      <c r="D10244" s="83">
        <f>IF($E10244="","",IFERROR(VLOOKUP(TRIM(E10244&amp;""),'Référentiel Articles'!$A$2:$F$634,3,FALSE),""))</f>
      </c>
      <c r="E10244" s="81" t="str">
        <v/>
      </c>
      <c r="F10244" s="83">
        <f>IF($E10244="","",IFERROR(VLOOKUP(TRIM(E10244&amp;""),'Référentiel Articles'!$A$2:$F$634,4,FALSE),""))</f>
      </c>
      <c r="G10244" s="84">
        <f>IF($E10244="","",IFERROR(VLOOKUP(TRIM(E10244&amp;""),'Référentiel Articles'!$A$2:$F$634,5,FALSE),""))</f>
      </c>
      <c r="H10244" s="85" t="str">
        <v/>
      </c>
      <c r="I10244" s="84">
        <f>IF($E10244="","",IFERROR(VLOOKUP(TRIM(E10244&amp;""),'Référentiel Articles'!$A$2:$F$634,6,FALSE),""))</f>
      </c>
      <c r="J10244" s="90">
        <f>IF(OR($E10244="",$H10244=""),"",$H10244*$I10244)</f>
      </c>
      <c r="K10244" s="87" t="str">
        <v/>
      </c>
    </row>
    <row r="10245">
      <c r="A10245" s="74" t="str">
        <v/>
      </c>
      <c r="B10245" s="74" t="str">
        <v/>
      </c>
      <c r="C10245" s="75">
        <f>IF($E10245="","",IFERROR(VLOOKUP(TRIM(E10245&amp;""),'Référentiel Articles'!$A$2:$F$634,2,FALSE),""))</f>
      </c>
      <c r="D10245" s="75">
        <f>IF($E10245="","",IFERROR(VLOOKUP(TRIM(E10245&amp;""),'Référentiel Articles'!$A$2:$F$634,3,FALSE),""))</f>
      </c>
      <c r="E10245" s="74" t="str">
        <v/>
      </c>
      <c r="F10245" s="75">
        <f>IF($E10245="","",IFERROR(VLOOKUP(TRIM(E10245&amp;""),'Référentiel Articles'!$A$2:$F$634,4,FALSE),""))</f>
      </c>
      <c r="G10245" s="76">
        <f>IF($E10245="","",IFERROR(VLOOKUP(TRIM(E10245&amp;""),'Référentiel Articles'!$A$2:$F$634,5,FALSE),""))</f>
      </c>
      <c r="H10245" s="77" t="str">
        <v/>
      </c>
      <c r="I10245" s="76">
        <f>IF($E10245="","",IFERROR(VLOOKUP(TRIM(E10245&amp;""),'Référentiel Articles'!$A$2:$F$634,6,FALSE),""))</f>
      </c>
      <c r="J10245" s="78">
        <f>IF(OR($E10245="",$H10245=""),"",$H10245*$I10245)</f>
      </c>
      <c r="K10245" s="79" t="str">
        <v/>
      </c>
    </row>
    <row r="10246">
      <c r="A10246" s="81" t="str">
        <v/>
      </c>
      <c r="B10246" s="81" t="str">
        <v/>
      </c>
      <c r="C10246" s="83">
        <f>IF($E10246="","",IFERROR(VLOOKUP(TRIM(E10246&amp;""),'Référentiel Articles'!$A$2:$F$634,2,FALSE),""))</f>
      </c>
      <c r="D10246" s="83">
        <f>IF($E10246="","",IFERROR(VLOOKUP(TRIM(E10246&amp;""),'Référentiel Articles'!$A$2:$F$634,3,FALSE),""))</f>
      </c>
      <c r="E10246" s="81" t="str">
        <v/>
      </c>
      <c r="F10246" s="83">
        <f>IF($E10246="","",IFERROR(VLOOKUP(TRIM(E10246&amp;""),'Référentiel Articles'!$A$2:$F$634,4,FALSE),""))</f>
      </c>
      <c r="G10246" s="84">
        <f>IF($E10246="","",IFERROR(VLOOKUP(TRIM(E10246&amp;""),'Référentiel Articles'!$A$2:$F$634,5,FALSE),""))</f>
      </c>
      <c r="H10246" s="85" t="str">
        <v/>
      </c>
      <c r="I10246" s="84">
        <f>IF($E10246="","",IFERROR(VLOOKUP(TRIM(E10246&amp;""),'Référentiel Articles'!$A$2:$F$634,6,FALSE),""))</f>
      </c>
      <c r="J10246" s="90">
        <f>IF(OR($E10246="",$H10246=""),"",$H10246*$I10246)</f>
      </c>
      <c r="K10246" s="87" t="str">
        <v/>
      </c>
    </row>
    <row r="10247">
      <c r="A10247" s="74" t="str">
        <v/>
      </c>
      <c r="B10247" s="74" t="str">
        <v/>
      </c>
      <c r="C10247" s="75">
        <f>IF($E10247="","",IFERROR(VLOOKUP(TRIM(E10247&amp;""),'Référentiel Articles'!$A$2:$F$634,2,FALSE),""))</f>
      </c>
      <c r="D10247" s="75">
        <f>IF($E10247="","",IFERROR(VLOOKUP(TRIM(E10247&amp;""),'Référentiel Articles'!$A$2:$F$634,3,FALSE),""))</f>
      </c>
      <c r="E10247" s="74" t="str">
        <v/>
      </c>
      <c r="F10247" s="75">
        <f>IF($E10247="","",IFERROR(VLOOKUP(TRIM(E10247&amp;""),'Référentiel Articles'!$A$2:$F$634,4,FALSE),""))</f>
      </c>
      <c r="G10247" s="76">
        <f>IF($E10247="","",IFERROR(VLOOKUP(TRIM(E10247&amp;""),'Référentiel Articles'!$A$2:$F$634,5,FALSE),""))</f>
      </c>
      <c r="H10247" s="77" t="str">
        <v/>
      </c>
      <c r="I10247" s="76">
        <f>IF($E10247="","",IFERROR(VLOOKUP(TRIM(E10247&amp;""),'Référentiel Articles'!$A$2:$F$634,6,FALSE),""))</f>
      </c>
      <c r="J10247" s="78">
        <f>IF(OR($E10247="",$H10247=""),"",$H10247*$I10247)</f>
      </c>
      <c r="K10247" s="79" t="str">
        <v/>
      </c>
    </row>
    <row r="10248">
      <c r="A10248" s="81" t="str">
        <v/>
      </c>
      <c r="B10248" s="81" t="str">
        <v/>
      </c>
      <c r="C10248" s="83">
        <f>IF($E10248="","",IFERROR(VLOOKUP(TRIM(E10248&amp;""),'Référentiel Articles'!$A$2:$F$634,2,FALSE),""))</f>
      </c>
      <c r="D10248" s="83">
        <f>IF($E10248="","",IFERROR(VLOOKUP(TRIM(E10248&amp;""),'Référentiel Articles'!$A$2:$F$634,3,FALSE),""))</f>
      </c>
      <c r="E10248" s="81" t="str">
        <v/>
      </c>
      <c r="F10248" s="83">
        <f>IF($E10248="","",IFERROR(VLOOKUP(TRIM(E10248&amp;""),'Référentiel Articles'!$A$2:$F$634,4,FALSE),""))</f>
      </c>
      <c r="G10248" s="84">
        <f>IF($E10248="","",IFERROR(VLOOKUP(TRIM(E10248&amp;""),'Référentiel Articles'!$A$2:$F$634,5,FALSE),""))</f>
      </c>
      <c r="H10248" s="85" t="str">
        <v/>
      </c>
      <c r="I10248" s="84">
        <f>IF($E10248="","",IFERROR(VLOOKUP(TRIM(E10248&amp;""),'Référentiel Articles'!$A$2:$F$634,6,FALSE),""))</f>
      </c>
      <c r="J10248" s="90">
        <f>IF(OR($E10248="",$H10248=""),"",$H10248*$I10248)</f>
      </c>
      <c r="K10248" s="87" t="str">
        <v/>
      </c>
    </row>
    <row r="10249">
      <c r="A10249" s="74" t="str">
        <v/>
      </c>
      <c r="B10249" s="74" t="str">
        <v/>
      </c>
      <c r="C10249" s="75">
        <f>IF($E10249="","",IFERROR(VLOOKUP(TRIM(E10249&amp;""),'Référentiel Articles'!$A$2:$F$634,2,FALSE),""))</f>
      </c>
      <c r="D10249" s="75">
        <f>IF($E10249="","",IFERROR(VLOOKUP(TRIM(E10249&amp;""),'Référentiel Articles'!$A$2:$F$634,3,FALSE),""))</f>
      </c>
      <c r="E10249" s="74" t="str">
        <v/>
      </c>
      <c r="F10249" s="75">
        <f>IF($E10249="","",IFERROR(VLOOKUP(TRIM(E10249&amp;""),'Référentiel Articles'!$A$2:$F$634,4,FALSE),""))</f>
      </c>
      <c r="G10249" s="76">
        <f>IF($E10249="","",IFERROR(VLOOKUP(TRIM(E10249&amp;""),'Référentiel Articles'!$A$2:$F$634,5,FALSE),""))</f>
      </c>
      <c r="H10249" s="77" t="str">
        <v/>
      </c>
      <c r="I10249" s="76">
        <f>IF($E10249="","",IFERROR(VLOOKUP(TRIM(E10249&amp;""),'Référentiel Articles'!$A$2:$F$634,6,FALSE),""))</f>
      </c>
      <c r="J10249" s="78">
        <f>IF(OR($E10249="",$H10249=""),"",$H10249*$I10249)</f>
      </c>
      <c r="K10249" s="79" t="str">
        <v/>
      </c>
    </row>
    <row r="10250">
      <c r="A10250" s="81" t="str">
        <v/>
      </c>
      <c r="B10250" s="81" t="str">
        <v/>
      </c>
      <c r="C10250" s="83">
        <f>IF($E10250="","",IFERROR(VLOOKUP(TRIM(E10250&amp;""),'Référentiel Articles'!$A$2:$F$634,2,FALSE),""))</f>
      </c>
      <c r="D10250" s="83">
        <f>IF($E10250="","",IFERROR(VLOOKUP(TRIM(E10250&amp;""),'Référentiel Articles'!$A$2:$F$634,3,FALSE),""))</f>
      </c>
      <c r="E10250" s="81" t="str">
        <v/>
      </c>
      <c r="F10250" s="83">
        <f>IF($E10250="","",IFERROR(VLOOKUP(TRIM(E10250&amp;""),'Référentiel Articles'!$A$2:$F$634,4,FALSE),""))</f>
      </c>
      <c r="G10250" s="84">
        <f>IF($E10250="","",IFERROR(VLOOKUP(TRIM(E10250&amp;""),'Référentiel Articles'!$A$2:$F$634,5,FALSE),""))</f>
      </c>
      <c r="H10250" s="85" t="str">
        <v/>
      </c>
      <c r="I10250" s="84">
        <f>IF($E10250="","",IFERROR(VLOOKUP(TRIM(E10250&amp;""),'Référentiel Articles'!$A$2:$F$634,6,FALSE),""))</f>
      </c>
      <c r="J10250" s="90">
        <f>IF(OR($E10250="",$H10250=""),"",$H10250*$I10250)</f>
      </c>
      <c r="K10250" s="87" t="str">
        <v/>
      </c>
    </row>
    <row r="10251">
      <c r="A10251" s="74" t="str">
        <v/>
      </c>
      <c r="B10251" s="74" t="str">
        <v/>
      </c>
      <c r="C10251" s="75">
        <f>IF($E10251="","",IFERROR(VLOOKUP(TRIM(E10251&amp;""),'Référentiel Articles'!$A$2:$F$634,2,FALSE),""))</f>
      </c>
      <c r="D10251" s="75">
        <f>IF($E10251="","",IFERROR(VLOOKUP(TRIM(E10251&amp;""),'Référentiel Articles'!$A$2:$F$634,3,FALSE),""))</f>
      </c>
      <c r="E10251" s="74" t="str">
        <v/>
      </c>
      <c r="F10251" s="75">
        <f>IF($E10251="","",IFERROR(VLOOKUP(TRIM(E10251&amp;""),'Référentiel Articles'!$A$2:$F$634,4,FALSE),""))</f>
      </c>
      <c r="G10251" s="76">
        <f>IF($E10251="","",IFERROR(VLOOKUP(TRIM(E10251&amp;""),'Référentiel Articles'!$A$2:$F$634,5,FALSE),""))</f>
      </c>
      <c r="H10251" s="77" t="str">
        <v/>
      </c>
      <c r="I10251" s="76">
        <f>IF($E10251="","",IFERROR(VLOOKUP(TRIM(E10251&amp;""),'Référentiel Articles'!$A$2:$F$634,6,FALSE),""))</f>
      </c>
      <c r="J10251" s="78">
        <f>IF(OR($E10251="",$H10251=""),"",$H10251*$I10251)</f>
      </c>
      <c r="K10251" s="79" t="str">
        <v/>
      </c>
    </row>
    <row r="10252">
      <c r="A10252" s="81" t="str">
        <v/>
      </c>
      <c r="B10252" s="81" t="str">
        <v/>
      </c>
      <c r="C10252" s="83">
        <f>IF($E10252="","",IFERROR(VLOOKUP(TRIM(E10252&amp;""),'Référentiel Articles'!$A$2:$F$634,2,FALSE),""))</f>
      </c>
      <c r="D10252" s="83">
        <f>IF($E10252="","",IFERROR(VLOOKUP(TRIM(E10252&amp;""),'Référentiel Articles'!$A$2:$F$634,3,FALSE),""))</f>
      </c>
      <c r="E10252" s="81" t="str">
        <v/>
      </c>
      <c r="F10252" s="83">
        <f>IF($E10252="","",IFERROR(VLOOKUP(TRIM(E10252&amp;""),'Référentiel Articles'!$A$2:$F$634,4,FALSE),""))</f>
      </c>
      <c r="G10252" s="84">
        <f>IF($E10252="","",IFERROR(VLOOKUP(TRIM(E10252&amp;""),'Référentiel Articles'!$A$2:$F$634,5,FALSE),""))</f>
      </c>
      <c r="H10252" s="85" t="str">
        <v/>
      </c>
      <c r="I10252" s="84">
        <f>IF($E10252="","",IFERROR(VLOOKUP(TRIM(E10252&amp;""),'Référentiel Articles'!$A$2:$F$634,6,FALSE),""))</f>
      </c>
      <c r="J10252" s="90">
        <f>IF(OR($E10252="",$H10252=""),"",$H10252*$I10252)</f>
      </c>
      <c r="K10252" s="87" t="str">
        <v/>
      </c>
    </row>
    <row r="10253">
      <c r="A10253" s="74" t="str">
        <v/>
      </c>
      <c r="B10253" s="74" t="str">
        <v/>
      </c>
      <c r="C10253" s="75">
        <f>IF($E10253="","",IFERROR(VLOOKUP(TRIM(E10253&amp;""),'Référentiel Articles'!$A$2:$F$634,2,FALSE),""))</f>
      </c>
      <c r="D10253" s="75">
        <f>IF($E10253="","",IFERROR(VLOOKUP(TRIM(E10253&amp;""),'Référentiel Articles'!$A$2:$F$634,3,FALSE),""))</f>
      </c>
      <c r="E10253" s="74" t="str">
        <v/>
      </c>
      <c r="F10253" s="75">
        <f>IF($E10253="","",IFERROR(VLOOKUP(TRIM(E10253&amp;""),'Référentiel Articles'!$A$2:$F$634,4,FALSE),""))</f>
      </c>
      <c r="G10253" s="76">
        <f>IF($E10253="","",IFERROR(VLOOKUP(TRIM(E10253&amp;""),'Référentiel Articles'!$A$2:$F$634,5,FALSE),""))</f>
      </c>
      <c r="H10253" s="77" t="str">
        <v/>
      </c>
      <c r="I10253" s="76">
        <f>IF($E10253="","",IFERROR(VLOOKUP(TRIM(E10253&amp;""),'Référentiel Articles'!$A$2:$F$634,6,FALSE),""))</f>
      </c>
      <c r="J10253" s="78">
        <f>IF(OR($E10253="",$H10253=""),"",$H10253*$I10253)</f>
      </c>
      <c r="K10253" s="79" t="str">
        <v/>
      </c>
    </row>
    <row r="10254">
      <c r="A10254" s="81" t="str">
        <v/>
      </c>
      <c r="B10254" s="81" t="str">
        <v/>
      </c>
      <c r="C10254" s="83">
        <f>IF($E10254="","",IFERROR(VLOOKUP(TRIM(E10254&amp;""),'Référentiel Articles'!$A$2:$F$634,2,FALSE),""))</f>
      </c>
      <c r="D10254" s="83">
        <f>IF($E10254="","",IFERROR(VLOOKUP(TRIM(E10254&amp;""),'Référentiel Articles'!$A$2:$F$634,3,FALSE),""))</f>
      </c>
      <c r="E10254" s="81" t="str">
        <v/>
      </c>
      <c r="F10254" s="83">
        <f>IF($E10254="","",IFERROR(VLOOKUP(TRIM(E10254&amp;""),'Référentiel Articles'!$A$2:$F$634,4,FALSE),""))</f>
      </c>
      <c r="G10254" s="84">
        <f>IF($E10254="","",IFERROR(VLOOKUP(TRIM(E10254&amp;""),'Référentiel Articles'!$A$2:$F$634,5,FALSE),""))</f>
      </c>
      <c r="H10254" s="85" t="str">
        <v/>
      </c>
      <c r="I10254" s="84">
        <f>IF($E10254="","",IFERROR(VLOOKUP(TRIM(E10254&amp;""),'Référentiel Articles'!$A$2:$F$634,6,FALSE),""))</f>
      </c>
      <c r="J10254" s="90">
        <f>IF(OR($E10254="",$H10254=""),"",$H10254*$I10254)</f>
      </c>
      <c r="K10254" s="87" t="str">
        <v/>
      </c>
    </row>
    <row r="10255">
      <c r="A10255" s="74" t="str">
        <v/>
      </c>
      <c r="B10255" s="74" t="str">
        <v/>
      </c>
      <c r="C10255" s="75">
        <f>IF($E10255="","",IFERROR(VLOOKUP(TRIM(E10255&amp;""),'Référentiel Articles'!$A$2:$F$634,2,FALSE),""))</f>
      </c>
      <c r="D10255" s="75">
        <f>IF($E10255="","",IFERROR(VLOOKUP(TRIM(E10255&amp;""),'Référentiel Articles'!$A$2:$F$634,3,FALSE),""))</f>
      </c>
      <c r="E10255" s="74" t="str">
        <v/>
      </c>
      <c r="F10255" s="75">
        <f>IF($E10255="","",IFERROR(VLOOKUP(TRIM(E10255&amp;""),'Référentiel Articles'!$A$2:$F$634,4,FALSE),""))</f>
      </c>
      <c r="G10255" s="76">
        <f>IF($E10255="","",IFERROR(VLOOKUP(TRIM(E10255&amp;""),'Référentiel Articles'!$A$2:$F$634,5,FALSE),""))</f>
      </c>
      <c r="H10255" s="77" t="str">
        <v/>
      </c>
      <c r="I10255" s="76">
        <f>IF($E10255="","",IFERROR(VLOOKUP(TRIM(E10255&amp;""),'Référentiel Articles'!$A$2:$F$634,6,FALSE),""))</f>
      </c>
      <c r="J10255" s="78">
        <f>IF(OR($E10255="",$H10255=""),"",$H10255*$I10255)</f>
      </c>
      <c r="K10255" s="79" t="str">
        <v/>
      </c>
    </row>
    <row r="10256">
      <c r="A10256" s="81" t="str">
        <v/>
      </c>
      <c r="B10256" s="81" t="str">
        <v/>
      </c>
      <c r="C10256" s="83">
        <f>IF($E10256="","",IFERROR(VLOOKUP(TRIM(E10256&amp;""),'Référentiel Articles'!$A$2:$F$634,2,FALSE),""))</f>
      </c>
      <c r="D10256" s="83">
        <f>IF($E10256="","",IFERROR(VLOOKUP(TRIM(E10256&amp;""),'Référentiel Articles'!$A$2:$F$634,3,FALSE),""))</f>
      </c>
      <c r="E10256" s="81" t="str">
        <v/>
      </c>
      <c r="F10256" s="83">
        <f>IF($E10256="","",IFERROR(VLOOKUP(TRIM(E10256&amp;""),'Référentiel Articles'!$A$2:$F$634,4,FALSE),""))</f>
      </c>
      <c r="G10256" s="84">
        <f>IF($E10256="","",IFERROR(VLOOKUP(TRIM(E10256&amp;""),'Référentiel Articles'!$A$2:$F$634,5,FALSE),""))</f>
      </c>
      <c r="H10256" s="85" t="str">
        <v/>
      </c>
      <c r="I10256" s="84">
        <f>IF($E10256="","",IFERROR(VLOOKUP(TRIM(E10256&amp;""),'Référentiel Articles'!$A$2:$F$634,6,FALSE),""))</f>
      </c>
      <c r="J10256" s="90">
        <f>IF(OR($E10256="",$H10256=""),"",$H10256*$I10256)</f>
      </c>
      <c r="K10256" s="87" t="str">
        <v/>
      </c>
    </row>
    <row r="10257">
      <c r="A10257" s="74" t="str">
        <v/>
      </c>
      <c r="B10257" s="74" t="str">
        <v/>
      </c>
      <c r="C10257" s="75">
        <f>IF($E10257="","",IFERROR(VLOOKUP(TRIM(E10257&amp;""),'Référentiel Articles'!$A$2:$F$634,2,FALSE),""))</f>
      </c>
      <c r="D10257" s="75">
        <f>IF($E10257="","",IFERROR(VLOOKUP(TRIM(E10257&amp;""),'Référentiel Articles'!$A$2:$F$634,3,FALSE),""))</f>
      </c>
      <c r="E10257" s="74" t="str">
        <v/>
      </c>
      <c r="F10257" s="75">
        <f>IF($E10257="","",IFERROR(VLOOKUP(TRIM(E10257&amp;""),'Référentiel Articles'!$A$2:$F$634,4,FALSE),""))</f>
      </c>
      <c r="G10257" s="76">
        <f>IF($E10257="","",IFERROR(VLOOKUP(TRIM(E10257&amp;""),'Référentiel Articles'!$A$2:$F$634,5,FALSE),""))</f>
      </c>
      <c r="H10257" s="77" t="str">
        <v/>
      </c>
      <c r="I10257" s="76">
        <f>IF($E10257="","",IFERROR(VLOOKUP(TRIM(E10257&amp;""),'Référentiel Articles'!$A$2:$F$634,6,FALSE),""))</f>
      </c>
      <c r="J10257" s="78">
        <f>IF(OR($E10257="",$H10257=""),"",$H10257*$I10257)</f>
      </c>
      <c r="K10257" s="79" t="str">
        <v/>
      </c>
    </row>
    <row r="10258">
      <c r="A10258" s="81" t="str">
        <v/>
      </c>
      <c r="B10258" s="81" t="str">
        <v/>
      </c>
      <c r="C10258" s="83">
        <f>IF($E10258="","",IFERROR(VLOOKUP(TRIM(E10258&amp;""),'Référentiel Articles'!$A$2:$F$634,2,FALSE),""))</f>
      </c>
      <c r="D10258" s="83">
        <f>IF($E10258="","",IFERROR(VLOOKUP(TRIM(E10258&amp;""),'Référentiel Articles'!$A$2:$F$634,3,FALSE),""))</f>
      </c>
      <c r="E10258" s="81" t="str">
        <v/>
      </c>
      <c r="F10258" s="83">
        <f>IF($E10258="","",IFERROR(VLOOKUP(TRIM(E10258&amp;""),'Référentiel Articles'!$A$2:$F$634,4,FALSE),""))</f>
      </c>
      <c r="G10258" s="84">
        <f>IF($E10258="","",IFERROR(VLOOKUP(TRIM(E10258&amp;""),'Référentiel Articles'!$A$2:$F$634,5,FALSE),""))</f>
      </c>
      <c r="H10258" s="85" t="str">
        <v/>
      </c>
      <c r="I10258" s="84">
        <f>IF($E10258="","",IFERROR(VLOOKUP(TRIM(E10258&amp;""),'Référentiel Articles'!$A$2:$F$634,6,FALSE),""))</f>
      </c>
      <c r="J10258" s="90">
        <f>IF(OR($E10258="",$H10258=""),"",$H10258*$I10258)</f>
      </c>
      <c r="K10258" s="87" t="str">
        <v/>
      </c>
    </row>
    <row r="10259">
      <c r="A10259" s="74" t="str">
        <v/>
      </c>
      <c r="B10259" s="74" t="str">
        <v/>
      </c>
      <c r="C10259" s="75">
        <f>IF($E10259="","",IFERROR(VLOOKUP(TRIM(E10259&amp;""),'Référentiel Articles'!$A$2:$F$634,2,FALSE),""))</f>
      </c>
      <c r="D10259" s="75">
        <f>IF($E10259="","",IFERROR(VLOOKUP(TRIM(E10259&amp;""),'Référentiel Articles'!$A$2:$F$634,3,FALSE),""))</f>
      </c>
      <c r="E10259" s="74" t="str">
        <v/>
      </c>
      <c r="F10259" s="75">
        <f>IF($E10259="","",IFERROR(VLOOKUP(TRIM(E10259&amp;""),'Référentiel Articles'!$A$2:$F$634,4,FALSE),""))</f>
      </c>
      <c r="G10259" s="76">
        <f>IF($E10259="","",IFERROR(VLOOKUP(TRIM(E10259&amp;""),'Référentiel Articles'!$A$2:$F$634,5,FALSE),""))</f>
      </c>
      <c r="H10259" s="77" t="str">
        <v/>
      </c>
      <c r="I10259" s="76">
        <f>IF($E10259="","",IFERROR(VLOOKUP(TRIM(E10259&amp;""),'Référentiel Articles'!$A$2:$F$634,6,FALSE),""))</f>
      </c>
      <c r="J10259" s="78">
        <f>IF(OR($E10259="",$H10259=""),"",$H10259*$I10259)</f>
      </c>
      <c r="K10259" s="79" t="str">
        <v/>
      </c>
    </row>
    <row r="10260">
      <c r="A10260" s="81" t="str">
        <v/>
      </c>
      <c r="B10260" s="81" t="str">
        <v/>
      </c>
      <c r="C10260" s="83">
        <f>IF($E10260="","",IFERROR(VLOOKUP(TRIM(E10260&amp;""),'Référentiel Articles'!$A$2:$F$634,2,FALSE),""))</f>
      </c>
      <c r="D10260" s="83">
        <f>IF($E10260="","",IFERROR(VLOOKUP(TRIM(E10260&amp;""),'Référentiel Articles'!$A$2:$F$634,3,FALSE),""))</f>
      </c>
      <c r="E10260" s="81" t="str">
        <v/>
      </c>
      <c r="F10260" s="83">
        <f>IF($E10260="","",IFERROR(VLOOKUP(TRIM(E10260&amp;""),'Référentiel Articles'!$A$2:$F$634,4,FALSE),""))</f>
      </c>
      <c r="G10260" s="84">
        <f>IF($E10260="","",IFERROR(VLOOKUP(TRIM(E10260&amp;""),'Référentiel Articles'!$A$2:$F$634,5,FALSE),""))</f>
      </c>
      <c r="H10260" s="85" t="str">
        <v/>
      </c>
      <c r="I10260" s="84">
        <f>IF($E10260="","",IFERROR(VLOOKUP(TRIM(E10260&amp;""),'Référentiel Articles'!$A$2:$F$634,6,FALSE),""))</f>
      </c>
      <c r="J10260" s="90">
        <f>IF(OR($E10260="",$H10260=""),"",$H10260*$I10260)</f>
      </c>
      <c r="K10260" s="87" t="str">
        <v/>
      </c>
    </row>
    <row r="10261">
      <c r="A10261" s="74" t="str">
        <v/>
      </c>
      <c r="B10261" s="74" t="str">
        <v/>
      </c>
      <c r="C10261" s="75">
        <f>IF($E10261="","",IFERROR(VLOOKUP(TRIM(E10261&amp;""),'Référentiel Articles'!$A$2:$F$634,2,FALSE),""))</f>
      </c>
      <c r="D10261" s="75">
        <f>IF($E10261="","",IFERROR(VLOOKUP(TRIM(E10261&amp;""),'Référentiel Articles'!$A$2:$F$634,3,FALSE),""))</f>
      </c>
      <c r="E10261" s="74" t="str">
        <v/>
      </c>
      <c r="F10261" s="75">
        <f>IF($E10261="","",IFERROR(VLOOKUP(TRIM(E10261&amp;""),'Référentiel Articles'!$A$2:$F$634,4,FALSE),""))</f>
      </c>
      <c r="G10261" s="76">
        <f>IF($E10261="","",IFERROR(VLOOKUP(TRIM(E10261&amp;""),'Référentiel Articles'!$A$2:$F$634,5,FALSE),""))</f>
      </c>
      <c r="H10261" s="77" t="str">
        <v/>
      </c>
      <c r="I10261" s="76">
        <f>IF($E10261="","",IFERROR(VLOOKUP(TRIM(E10261&amp;""),'Référentiel Articles'!$A$2:$F$634,6,FALSE),""))</f>
      </c>
      <c r="J10261" s="78">
        <f>IF(OR($E10261="",$H10261=""),"",$H10261*$I10261)</f>
      </c>
      <c r="K10261" s="79" t="str">
        <v/>
      </c>
    </row>
    <row r="10262">
      <c r="A10262" s="81" t="str">
        <v/>
      </c>
      <c r="B10262" s="81" t="str">
        <v/>
      </c>
      <c r="C10262" s="83">
        <f>IF($E10262="","",IFERROR(VLOOKUP(TRIM(E10262&amp;""),'Référentiel Articles'!$A$2:$F$634,2,FALSE),""))</f>
      </c>
      <c r="D10262" s="83">
        <f>IF($E10262="","",IFERROR(VLOOKUP(TRIM(E10262&amp;""),'Référentiel Articles'!$A$2:$F$634,3,FALSE),""))</f>
      </c>
      <c r="E10262" s="81" t="str">
        <v/>
      </c>
      <c r="F10262" s="83">
        <f>IF($E10262="","",IFERROR(VLOOKUP(TRIM(E10262&amp;""),'Référentiel Articles'!$A$2:$F$634,4,FALSE),""))</f>
      </c>
      <c r="G10262" s="84">
        <f>IF($E10262="","",IFERROR(VLOOKUP(TRIM(E10262&amp;""),'Référentiel Articles'!$A$2:$F$634,5,FALSE),""))</f>
      </c>
      <c r="H10262" s="85" t="str">
        <v/>
      </c>
      <c r="I10262" s="84">
        <f>IF($E10262="","",IFERROR(VLOOKUP(TRIM(E10262&amp;""),'Référentiel Articles'!$A$2:$F$634,6,FALSE),""))</f>
      </c>
      <c r="J10262" s="90">
        <f>IF(OR($E10262="",$H10262=""),"",$H10262*$I10262)</f>
      </c>
      <c r="K10262" s="87" t="str">
        <v/>
      </c>
    </row>
    <row r="10263">
      <c r="A10263" s="74" t="str">
        <v/>
      </c>
      <c r="B10263" s="74" t="str">
        <v/>
      </c>
      <c r="C10263" s="75">
        <f>IF($E10263="","",IFERROR(VLOOKUP(TRIM(E10263&amp;""),'Référentiel Articles'!$A$2:$F$634,2,FALSE),""))</f>
      </c>
      <c r="D10263" s="75">
        <f>IF($E10263="","",IFERROR(VLOOKUP(TRIM(E10263&amp;""),'Référentiel Articles'!$A$2:$F$634,3,FALSE),""))</f>
      </c>
      <c r="E10263" s="74" t="str">
        <v/>
      </c>
      <c r="F10263" s="75">
        <f>IF($E10263="","",IFERROR(VLOOKUP(TRIM(E10263&amp;""),'Référentiel Articles'!$A$2:$F$634,4,FALSE),""))</f>
      </c>
      <c r="G10263" s="76">
        <f>IF($E10263="","",IFERROR(VLOOKUP(TRIM(E10263&amp;""),'Référentiel Articles'!$A$2:$F$634,5,FALSE),""))</f>
      </c>
      <c r="H10263" s="77" t="str">
        <v/>
      </c>
      <c r="I10263" s="76">
        <f>IF($E10263="","",IFERROR(VLOOKUP(TRIM(E10263&amp;""),'Référentiel Articles'!$A$2:$F$634,6,FALSE),""))</f>
      </c>
      <c r="J10263" s="78">
        <f>IF(OR($E10263="",$H10263=""),"",$H10263*$I10263)</f>
      </c>
      <c r="K10263" s="79" t="str">
        <v/>
      </c>
    </row>
    <row r="10264">
      <c r="A10264" s="81" t="str">
        <v/>
      </c>
      <c r="B10264" s="81" t="str">
        <v/>
      </c>
      <c r="C10264" s="83">
        <f>IF($E10264="","",IFERROR(VLOOKUP(TRIM(E10264&amp;""),'Référentiel Articles'!$A$2:$F$634,2,FALSE),""))</f>
      </c>
      <c r="D10264" s="83">
        <f>IF($E10264="","",IFERROR(VLOOKUP(TRIM(E10264&amp;""),'Référentiel Articles'!$A$2:$F$634,3,FALSE),""))</f>
      </c>
      <c r="E10264" s="81" t="str">
        <v/>
      </c>
      <c r="F10264" s="83">
        <f>IF($E10264="","",IFERROR(VLOOKUP(TRIM(E10264&amp;""),'Référentiel Articles'!$A$2:$F$634,4,FALSE),""))</f>
      </c>
      <c r="G10264" s="84">
        <f>IF($E10264="","",IFERROR(VLOOKUP(TRIM(E10264&amp;""),'Référentiel Articles'!$A$2:$F$634,5,FALSE),""))</f>
      </c>
      <c r="H10264" s="85" t="str">
        <v/>
      </c>
      <c r="I10264" s="84">
        <f>IF($E10264="","",IFERROR(VLOOKUP(TRIM(E10264&amp;""),'Référentiel Articles'!$A$2:$F$634,6,FALSE),""))</f>
      </c>
      <c r="J10264" s="90">
        <f>IF(OR($E10264="",$H10264=""),"",$H10264*$I10264)</f>
      </c>
      <c r="K10264" s="87" t="str">
        <v/>
      </c>
    </row>
    <row r="10265">
      <c r="A10265" s="74" t="str">
        <v/>
      </c>
      <c r="B10265" s="74" t="str">
        <v/>
      </c>
      <c r="C10265" s="75">
        <f>IF($E10265="","",IFERROR(VLOOKUP(TRIM(E10265&amp;""),'Référentiel Articles'!$A$2:$F$634,2,FALSE),""))</f>
      </c>
      <c r="D10265" s="75">
        <f>IF($E10265="","",IFERROR(VLOOKUP(TRIM(E10265&amp;""),'Référentiel Articles'!$A$2:$F$634,3,FALSE),""))</f>
      </c>
      <c r="E10265" s="74" t="str">
        <v/>
      </c>
      <c r="F10265" s="75">
        <f>IF($E10265="","",IFERROR(VLOOKUP(TRIM(E10265&amp;""),'Référentiel Articles'!$A$2:$F$634,4,FALSE),""))</f>
      </c>
      <c r="G10265" s="76">
        <f>IF($E10265="","",IFERROR(VLOOKUP(TRIM(E10265&amp;""),'Référentiel Articles'!$A$2:$F$634,5,FALSE),""))</f>
      </c>
      <c r="H10265" s="77" t="str">
        <v/>
      </c>
      <c r="I10265" s="76">
        <f>IF($E10265="","",IFERROR(VLOOKUP(TRIM(E10265&amp;""),'Référentiel Articles'!$A$2:$F$634,6,FALSE),""))</f>
      </c>
      <c r="J10265" s="78">
        <f>IF(OR($E10265="",$H10265=""),"",$H10265*$I10265)</f>
      </c>
      <c r="K10265" s="79" t="str">
        <v/>
      </c>
    </row>
    <row r="10266">
      <c r="A10266" s="81" t="str">
        <v/>
      </c>
      <c r="B10266" s="81" t="str">
        <v/>
      </c>
      <c r="C10266" s="83">
        <f>IF($E10266="","",IFERROR(VLOOKUP(TRIM(E10266&amp;""),'Référentiel Articles'!$A$2:$F$634,2,FALSE),""))</f>
      </c>
      <c r="D10266" s="83">
        <f>IF($E10266="","",IFERROR(VLOOKUP(TRIM(E10266&amp;""),'Référentiel Articles'!$A$2:$F$634,3,FALSE),""))</f>
      </c>
      <c r="E10266" s="81" t="str">
        <v/>
      </c>
      <c r="F10266" s="83">
        <f>IF($E10266="","",IFERROR(VLOOKUP(TRIM(E10266&amp;""),'Référentiel Articles'!$A$2:$F$634,4,FALSE),""))</f>
      </c>
      <c r="G10266" s="84">
        <f>IF($E10266="","",IFERROR(VLOOKUP(TRIM(E10266&amp;""),'Référentiel Articles'!$A$2:$F$634,5,FALSE),""))</f>
      </c>
      <c r="H10266" s="85" t="str">
        <v/>
      </c>
      <c r="I10266" s="84">
        <f>IF($E10266="","",IFERROR(VLOOKUP(TRIM(E10266&amp;""),'Référentiel Articles'!$A$2:$F$634,6,FALSE),""))</f>
      </c>
      <c r="J10266" s="90">
        <f>IF(OR($E10266="",$H10266=""),"",$H10266*$I10266)</f>
      </c>
      <c r="K10266" s="87" t="str">
        <v/>
      </c>
    </row>
    <row r="10267">
      <c r="A10267" s="74" t="str">
        <v/>
      </c>
      <c r="B10267" s="74" t="str">
        <v/>
      </c>
      <c r="C10267" s="75">
        <f>IF($E10267="","",IFERROR(VLOOKUP(TRIM(E10267&amp;""),'Référentiel Articles'!$A$2:$F$634,2,FALSE),""))</f>
      </c>
      <c r="D10267" s="75">
        <f>IF($E10267="","",IFERROR(VLOOKUP(TRIM(E10267&amp;""),'Référentiel Articles'!$A$2:$F$634,3,FALSE),""))</f>
      </c>
      <c r="E10267" s="74" t="str">
        <v/>
      </c>
      <c r="F10267" s="75">
        <f>IF($E10267="","",IFERROR(VLOOKUP(TRIM(E10267&amp;""),'Référentiel Articles'!$A$2:$F$634,4,FALSE),""))</f>
      </c>
      <c r="G10267" s="76">
        <f>IF($E10267="","",IFERROR(VLOOKUP(TRIM(E10267&amp;""),'Référentiel Articles'!$A$2:$F$634,5,FALSE),""))</f>
      </c>
      <c r="H10267" s="77" t="str">
        <v/>
      </c>
      <c r="I10267" s="76">
        <f>IF($E10267="","",IFERROR(VLOOKUP(TRIM(E10267&amp;""),'Référentiel Articles'!$A$2:$F$634,6,FALSE),""))</f>
      </c>
      <c r="J10267" s="78">
        <f>IF(OR($E10267="",$H10267=""),"",$H10267*$I10267)</f>
      </c>
      <c r="K10267" s="79" t="str">
        <v/>
      </c>
    </row>
    <row r="10268">
      <c r="A10268" s="81" t="str">
        <v/>
      </c>
      <c r="B10268" s="81" t="str">
        <v/>
      </c>
      <c r="C10268" s="83">
        <f>IF($E10268="","",IFERROR(VLOOKUP(TRIM(E10268&amp;""),'Référentiel Articles'!$A$2:$F$634,2,FALSE),""))</f>
      </c>
      <c r="D10268" s="83">
        <f>IF($E10268="","",IFERROR(VLOOKUP(TRIM(E10268&amp;""),'Référentiel Articles'!$A$2:$F$634,3,FALSE),""))</f>
      </c>
      <c r="E10268" s="81" t="str">
        <v/>
      </c>
      <c r="F10268" s="83">
        <f>IF($E10268="","",IFERROR(VLOOKUP(TRIM(E10268&amp;""),'Référentiel Articles'!$A$2:$F$634,4,FALSE),""))</f>
      </c>
      <c r="G10268" s="84">
        <f>IF($E10268="","",IFERROR(VLOOKUP(TRIM(E10268&amp;""),'Référentiel Articles'!$A$2:$F$634,5,FALSE),""))</f>
      </c>
      <c r="H10268" s="85" t="str">
        <v/>
      </c>
      <c r="I10268" s="84">
        <f>IF($E10268="","",IFERROR(VLOOKUP(TRIM(E10268&amp;""),'Référentiel Articles'!$A$2:$F$634,6,FALSE),""))</f>
      </c>
      <c r="J10268" s="90">
        <f>IF(OR($E10268="",$H10268=""),"",$H10268*$I10268)</f>
      </c>
      <c r="K10268" s="87" t="str">
        <v/>
      </c>
    </row>
    <row r="10269">
      <c r="A10269" s="74" t="str">
        <v/>
      </c>
      <c r="B10269" s="74" t="str">
        <v/>
      </c>
      <c r="C10269" s="75">
        <f>IF($E10269="","",IFERROR(VLOOKUP(TRIM(E10269&amp;""),'Référentiel Articles'!$A$2:$F$634,2,FALSE),""))</f>
      </c>
      <c r="D10269" s="75">
        <f>IF($E10269="","",IFERROR(VLOOKUP(TRIM(E10269&amp;""),'Référentiel Articles'!$A$2:$F$634,3,FALSE),""))</f>
      </c>
      <c r="E10269" s="74" t="str">
        <v/>
      </c>
      <c r="F10269" s="75">
        <f>IF($E10269="","",IFERROR(VLOOKUP(TRIM(E10269&amp;""),'Référentiel Articles'!$A$2:$F$634,4,FALSE),""))</f>
      </c>
      <c r="G10269" s="76">
        <f>IF($E10269="","",IFERROR(VLOOKUP(TRIM(E10269&amp;""),'Référentiel Articles'!$A$2:$F$634,5,FALSE),""))</f>
      </c>
      <c r="H10269" s="77" t="str">
        <v/>
      </c>
      <c r="I10269" s="76">
        <f>IF($E10269="","",IFERROR(VLOOKUP(TRIM(E10269&amp;""),'Référentiel Articles'!$A$2:$F$634,6,FALSE),""))</f>
      </c>
      <c r="J10269" s="78">
        <f>IF(OR($E10269="",$H10269=""),"",$H10269*$I10269)</f>
      </c>
      <c r="K10269" s="79" t="str">
        <v/>
      </c>
    </row>
    <row r="10270">
      <c r="A10270" s="81" t="str">
        <v/>
      </c>
      <c r="B10270" s="81" t="str">
        <v/>
      </c>
      <c r="C10270" s="83">
        <f>IF($E10270="","",IFERROR(VLOOKUP(TRIM(E10270&amp;""),'Référentiel Articles'!$A$2:$F$634,2,FALSE),""))</f>
      </c>
      <c r="D10270" s="83">
        <f>IF($E10270="","",IFERROR(VLOOKUP(TRIM(E10270&amp;""),'Référentiel Articles'!$A$2:$F$634,3,FALSE),""))</f>
      </c>
      <c r="E10270" s="81" t="str">
        <v/>
      </c>
      <c r="F10270" s="83">
        <f>IF($E10270="","",IFERROR(VLOOKUP(TRIM(E10270&amp;""),'Référentiel Articles'!$A$2:$F$634,4,FALSE),""))</f>
      </c>
      <c r="G10270" s="84">
        <f>IF($E10270="","",IFERROR(VLOOKUP(TRIM(E10270&amp;""),'Référentiel Articles'!$A$2:$F$634,5,FALSE),""))</f>
      </c>
      <c r="H10270" s="85" t="str">
        <v/>
      </c>
      <c r="I10270" s="84">
        <f>IF($E10270="","",IFERROR(VLOOKUP(TRIM(E10270&amp;""),'Référentiel Articles'!$A$2:$F$634,6,FALSE),""))</f>
      </c>
      <c r="J10270" s="90">
        <f>IF(OR($E10270="",$H10270=""),"",$H10270*$I10270)</f>
      </c>
      <c r="K10270" s="87" t="str">
        <v/>
      </c>
    </row>
    <row r="10271">
      <c r="A10271" s="74" t="str">
        <v/>
      </c>
      <c r="B10271" s="74" t="str">
        <v/>
      </c>
      <c r="C10271" s="75">
        <f>IF($E10271="","",IFERROR(VLOOKUP(TRIM(E10271&amp;""),'Référentiel Articles'!$A$2:$F$634,2,FALSE),""))</f>
      </c>
      <c r="D10271" s="75">
        <f>IF($E10271="","",IFERROR(VLOOKUP(TRIM(E10271&amp;""),'Référentiel Articles'!$A$2:$F$634,3,FALSE),""))</f>
      </c>
      <c r="E10271" s="74" t="str">
        <v/>
      </c>
      <c r="F10271" s="75">
        <f>IF($E10271="","",IFERROR(VLOOKUP(TRIM(E10271&amp;""),'Référentiel Articles'!$A$2:$F$634,4,FALSE),""))</f>
      </c>
      <c r="G10271" s="76">
        <f>IF($E10271="","",IFERROR(VLOOKUP(TRIM(E10271&amp;""),'Référentiel Articles'!$A$2:$F$634,5,FALSE),""))</f>
      </c>
      <c r="H10271" s="77" t="str">
        <v/>
      </c>
      <c r="I10271" s="76">
        <f>IF($E10271="","",IFERROR(VLOOKUP(TRIM(E10271&amp;""),'Référentiel Articles'!$A$2:$F$634,6,FALSE),""))</f>
      </c>
      <c r="J10271" s="78">
        <f>IF(OR($E10271="",$H10271=""),"",$H10271*$I10271)</f>
      </c>
      <c r="K10271" s="79" t="str">
        <v/>
      </c>
    </row>
    <row r="10272">
      <c r="A10272" s="81" t="str">
        <v/>
      </c>
      <c r="B10272" s="81" t="str">
        <v/>
      </c>
      <c r="C10272" s="83">
        <f>IF($E10272="","",IFERROR(VLOOKUP(TRIM(E10272&amp;""),'Référentiel Articles'!$A$2:$F$634,2,FALSE),""))</f>
      </c>
      <c r="D10272" s="83">
        <f>IF($E10272="","",IFERROR(VLOOKUP(TRIM(E10272&amp;""),'Référentiel Articles'!$A$2:$F$634,3,FALSE),""))</f>
      </c>
      <c r="E10272" s="81" t="str">
        <v/>
      </c>
      <c r="F10272" s="83">
        <f>IF($E10272="","",IFERROR(VLOOKUP(TRIM(E10272&amp;""),'Référentiel Articles'!$A$2:$F$634,4,FALSE),""))</f>
      </c>
      <c r="G10272" s="84">
        <f>IF($E10272="","",IFERROR(VLOOKUP(TRIM(E10272&amp;""),'Référentiel Articles'!$A$2:$F$634,5,FALSE),""))</f>
      </c>
      <c r="H10272" s="85" t="str">
        <v/>
      </c>
      <c r="I10272" s="84">
        <f>IF($E10272="","",IFERROR(VLOOKUP(TRIM(E10272&amp;""),'Référentiel Articles'!$A$2:$F$634,6,FALSE),""))</f>
      </c>
      <c r="J10272" s="90">
        <f>IF(OR($E10272="",$H10272=""),"",$H10272*$I10272)</f>
      </c>
      <c r="K10272" s="87" t="str">
        <v/>
      </c>
    </row>
    <row r="10273">
      <c r="A10273" s="74" t="str">
        <v/>
      </c>
      <c r="B10273" s="74" t="str">
        <v/>
      </c>
      <c r="C10273" s="75">
        <f>IF($E10273="","",IFERROR(VLOOKUP(TRIM(E10273&amp;""),'Référentiel Articles'!$A$2:$F$634,2,FALSE),""))</f>
      </c>
      <c r="D10273" s="75">
        <f>IF($E10273="","",IFERROR(VLOOKUP(TRIM(E10273&amp;""),'Référentiel Articles'!$A$2:$F$634,3,FALSE),""))</f>
      </c>
      <c r="E10273" s="74" t="str">
        <v/>
      </c>
      <c r="F10273" s="75">
        <f>IF($E10273="","",IFERROR(VLOOKUP(TRIM(E10273&amp;""),'Référentiel Articles'!$A$2:$F$634,4,FALSE),""))</f>
      </c>
      <c r="G10273" s="76">
        <f>IF($E10273="","",IFERROR(VLOOKUP(TRIM(E10273&amp;""),'Référentiel Articles'!$A$2:$F$634,5,FALSE),""))</f>
      </c>
      <c r="H10273" s="77" t="str">
        <v/>
      </c>
      <c r="I10273" s="76">
        <f>IF($E10273="","",IFERROR(VLOOKUP(TRIM(E10273&amp;""),'Référentiel Articles'!$A$2:$F$634,6,FALSE),""))</f>
      </c>
      <c r="J10273" s="78">
        <f>IF(OR($E10273="",$H10273=""),"",$H10273*$I10273)</f>
      </c>
      <c r="K10273" s="79" t="str">
        <v/>
      </c>
    </row>
    <row r="10274">
      <c r="A10274" s="81" t="str">
        <v/>
      </c>
      <c r="B10274" s="81" t="str">
        <v/>
      </c>
      <c r="C10274" s="83">
        <f>IF($E10274="","",IFERROR(VLOOKUP(TRIM(E10274&amp;""),'Référentiel Articles'!$A$2:$F$634,2,FALSE),""))</f>
      </c>
      <c r="D10274" s="83">
        <f>IF($E10274="","",IFERROR(VLOOKUP(TRIM(E10274&amp;""),'Référentiel Articles'!$A$2:$F$634,3,FALSE),""))</f>
      </c>
      <c r="E10274" s="81" t="str">
        <v/>
      </c>
      <c r="F10274" s="83">
        <f>IF($E10274="","",IFERROR(VLOOKUP(TRIM(E10274&amp;""),'Référentiel Articles'!$A$2:$F$634,4,FALSE),""))</f>
      </c>
      <c r="G10274" s="84">
        <f>IF($E10274="","",IFERROR(VLOOKUP(TRIM(E10274&amp;""),'Référentiel Articles'!$A$2:$F$634,5,FALSE),""))</f>
      </c>
      <c r="H10274" s="85" t="str">
        <v/>
      </c>
      <c r="I10274" s="84">
        <f>IF($E10274="","",IFERROR(VLOOKUP(TRIM(E10274&amp;""),'Référentiel Articles'!$A$2:$F$634,6,FALSE),""))</f>
      </c>
      <c r="J10274" s="90">
        <f>IF(OR($E10274="",$H10274=""),"",$H10274*$I10274)</f>
      </c>
      <c r="K10274" s="87" t="str">
        <v/>
      </c>
    </row>
    <row r="10275">
      <c r="A10275" s="74" t="str">
        <v/>
      </c>
      <c r="B10275" s="74" t="str">
        <v/>
      </c>
      <c r="C10275" s="75">
        <f>IF($E10275="","",IFERROR(VLOOKUP(TRIM(E10275&amp;""),'Référentiel Articles'!$A$2:$F$634,2,FALSE),""))</f>
      </c>
      <c r="D10275" s="75">
        <f>IF($E10275="","",IFERROR(VLOOKUP(TRIM(E10275&amp;""),'Référentiel Articles'!$A$2:$F$634,3,FALSE),""))</f>
      </c>
      <c r="E10275" s="74" t="str">
        <v/>
      </c>
      <c r="F10275" s="75">
        <f>IF($E10275="","",IFERROR(VLOOKUP(TRIM(E10275&amp;""),'Référentiel Articles'!$A$2:$F$634,4,FALSE),""))</f>
      </c>
      <c r="G10275" s="76">
        <f>IF($E10275="","",IFERROR(VLOOKUP(TRIM(E10275&amp;""),'Référentiel Articles'!$A$2:$F$634,5,FALSE),""))</f>
      </c>
      <c r="H10275" s="77" t="str">
        <v/>
      </c>
      <c r="I10275" s="76">
        <f>IF($E10275="","",IFERROR(VLOOKUP(TRIM(E10275&amp;""),'Référentiel Articles'!$A$2:$F$634,6,FALSE),""))</f>
      </c>
      <c r="J10275" s="78">
        <f>IF(OR($E10275="",$H10275=""),"",$H10275*$I10275)</f>
      </c>
      <c r="K10275" s="79" t="str">
        <v/>
      </c>
    </row>
    <row r="10276">
      <c r="A10276" s="81" t="str">
        <v/>
      </c>
      <c r="B10276" s="81" t="str">
        <v/>
      </c>
      <c r="C10276" s="83">
        <f>IF($E10276="","",IFERROR(VLOOKUP(TRIM(E10276&amp;""),'Référentiel Articles'!$A$2:$F$634,2,FALSE),""))</f>
      </c>
      <c r="D10276" s="83">
        <f>IF($E10276="","",IFERROR(VLOOKUP(TRIM(E10276&amp;""),'Référentiel Articles'!$A$2:$F$634,3,FALSE),""))</f>
      </c>
      <c r="E10276" s="81" t="str">
        <v/>
      </c>
      <c r="F10276" s="83">
        <f>IF($E10276="","",IFERROR(VLOOKUP(TRIM(E10276&amp;""),'Référentiel Articles'!$A$2:$F$634,4,FALSE),""))</f>
      </c>
      <c r="G10276" s="84">
        <f>IF($E10276="","",IFERROR(VLOOKUP(TRIM(E10276&amp;""),'Référentiel Articles'!$A$2:$F$634,5,FALSE),""))</f>
      </c>
      <c r="H10276" s="85" t="str">
        <v/>
      </c>
      <c r="I10276" s="84">
        <f>IF($E10276="","",IFERROR(VLOOKUP(TRIM(E10276&amp;""),'Référentiel Articles'!$A$2:$F$634,6,FALSE),""))</f>
      </c>
      <c r="J10276" s="90">
        <f>IF(OR($E10276="",$H10276=""),"",$H10276*$I10276)</f>
      </c>
      <c r="K10276" s="87" t="str">
        <v/>
      </c>
    </row>
    <row r="10277">
      <c r="A10277" s="74" t="str">
        <v/>
      </c>
      <c r="B10277" s="74" t="str">
        <v/>
      </c>
      <c r="C10277" s="75">
        <f>IF($E10277="","",IFERROR(VLOOKUP(TRIM(E10277&amp;""),'Référentiel Articles'!$A$2:$F$634,2,FALSE),""))</f>
      </c>
      <c r="D10277" s="75">
        <f>IF($E10277="","",IFERROR(VLOOKUP(TRIM(E10277&amp;""),'Référentiel Articles'!$A$2:$F$634,3,FALSE),""))</f>
      </c>
      <c r="E10277" s="74" t="str">
        <v/>
      </c>
      <c r="F10277" s="75">
        <f>IF($E10277="","",IFERROR(VLOOKUP(TRIM(E10277&amp;""),'Référentiel Articles'!$A$2:$F$634,4,FALSE),""))</f>
      </c>
      <c r="G10277" s="76">
        <f>IF($E10277="","",IFERROR(VLOOKUP(TRIM(E10277&amp;""),'Référentiel Articles'!$A$2:$F$634,5,FALSE),""))</f>
      </c>
      <c r="H10277" s="77" t="str">
        <v/>
      </c>
      <c r="I10277" s="76">
        <f>IF($E10277="","",IFERROR(VLOOKUP(TRIM(E10277&amp;""),'Référentiel Articles'!$A$2:$F$634,6,FALSE),""))</f>
      </c>
      <c r="J10277" s="78">
        <f>IF(OR($E10277="",$H10277=""),"",$H10277*$I10277)</f>
      </c>
      <c r="K10277" s="79" t="str">
        <v/>
      </c>
    </row>
    <row r="10278">
      <c r="A10278" s="81" t="str">
        <v/>
      </c>
      <c r="B10278" s="81" t="str">
        <v/>
      </c>
      <c r="C10278" s="83">
        <f>IF($E10278="","",IFERROR(VLOOKUP(TRIM(E10278&amp;""),'Référentiel Articles'!$A$2:$F$634,2,FALSE),""))</f>
      </c>
      <c r="D10278" s="83">
        <f>IF($E10278="","",IFERROR(VLOOKUP(TRIM(E10278&amp;""),'Référentiel Articles'!$A$2:$F$634,3,FALSE),""))</f>
      </c>
      <c r="E10278" s="81" t="str">
        <v/>
      </c>
      <c r="F10278" s="83">
        <f>IF($E10278="","",IFERROR(VLOOKUP(TRIM(E10278&amp;""),'Référentiel Articles'!$A$2:$F$634,4,FALSE),""))</f>
      </c>
      <c r="G10278" s="84">
        <f>IF($E10278="","",IFERROR(VLOOKUP(TRIM(E10278&amp;""),'Référentiel Articles'!$A$2:$F$634,5,FALSE),""))</f>
      </c>
      <c r="H10278" s="85" t="str">
        <v/>
      </c>
      <c r="I10278" s="84">
        <f>IF($E10278="","",IFERROR(VLOOKUP(TRIM(E10278&amp;""),'Référentiel Articles'!$A$2:$F$634,6,FALSE),""))</f>
      </c>
      <c r="J10278" s="90">
        <f>IF(OR($E10278="",$H10278=""),"",$H10278*$I10278)</f>
      </c>
      <c r="K10278" s="87" t="str">
        <v/>
      </c>
    </row>
    <row r="10279">
      <c r="A10279" s="74" t="str">
        <v/>
      </c>
      <c r="B10279" s="74" t="str">
        <v/>
      </c>
      <c r="C10279" s="75">
        <f>IF($E10279="","",IFERROR(VLOOKUP(TRIM(E10279&amp;""),'Référentiel Articles'!$A$2:$F$634,2,FALSE),""))</f>
      </c>
      <c r="D10279" s="75">
        <f>IF($E10279="","",IFERROR(VLOOKUP(TRIM(E10279&amp;""),'Référentiel Articles'!$A$2:$F$634,3,FALSE),""))</f>
      </c>
      <c r="E10279" s="74" t="str">
        <v/>
      </c>
      <c r="F10279" s="75">
        <f>IF($E10279="","",IFERROR(VLOOKUP(TRIM(E10279&amp;""),'Référentiel Articles'!$A$2:$F$634,4,FALSE),""))</f>
      </c>
      <c r="G10279" s="76">
        <f>IF($E10279="","",IFERROR(VLOOKUP(TRIM(E10279&amp;""),'Référentiel Articles'!$A$2:$F$634,5,FALSE),""))</f>
      </c>
      <c r="H10279" s="77" t="str">
        <v/>
      </c>
      <c r="I10279" s="76">
        <f>IF($E10279="","",IFERROR(VLOOKUP(TRIM(E10279&amp;""),'Référentiel Articles'!$A$2:$F$634,6,FALSE),""))</f>
      </c>
      <c r="J10279" s="78">
        <f>IF(OR($E10279="",$H10279=""),"",$H10279*$I10279)</f>
      </c>
      <c r="K10279" s="79" t="str">
        <v/>
      </c>
    </row>
    <row r="10280">
      <c r="A10280" s="81" t="str">
        <v/>
      </c>
      <c r="B10280" s="81" t="str">
        <v/>
      </c>
      <c r="C10280" s="83">
        <f>IF($E10280="","",IFERROR(VLOOKUP(TRIM(E10280&amp;""),'Référentiel Articles'!$A$2:$F$634,2,FALSE),""))</f>
      </c>
      <c r="D10280" s="83">
        <f>IF($E10280="","",IFERROR(VLOOKUP(TRIM(E10280&amp;""),'Référentiel Articles'!$A$2:$F$634,3,FALSE),""))</f>
      </c>
      <c r="E10280" s="81" t="str">
        <v/>
      </c>
      <c r="F10280" s="83">
        <f>IF($E10280="","",IFERROR(VLOOKUP(TRIM(E10280&amp;""),'Référentiel Articles'!$A$2:$F$634,4,FALSE),""))</f>
      </c>
      <c r="G10280" s="84">
        <f>IF($E10280="","",IFERROR(VLOOKUP(TRIM(E10280&amp;""),'Référentiel Articles'!$A$2:$F$634,5,FALSE),""))</f>
      </c>
      <c r="H10280" s="85" t="str">
        <v/>
      </c>
      <c r="I10280" s="84">
        <f>IF($E10280="","",IFERROR(VLOOKUP(TRIM(E10280&amp;""),'Référentiel Articles'!$A$2:$F$634,6,FALSE),""))</f>
      </c>
      <c r="J10280" s="90">
        <f>IF(OR($E10280="",$H10280=""),"",$H10280*$I10280)</f>
      </c>
      <c r="K10280" s="87" t="str">
        <v/>
      </c>
    </row>
    <row r="10281">
      <c r="A10281" s="74" t="str">
        <v/>
      </c>
      <c r="B10281" s="74" t="str">
        <v/>
      </c>
      <c r="C10281" s="75">
        <f>IF($E10281="","",IFERROR(VLOOKUP(TRIM(E10281&amp;""),'Référentiel Articles'!$A$2:$F$634,2,FALSE),""))</f>
      </c>
      <c r="D10281" s="75">
        <f>IF($E10281="","",IFERROR(VLOOKUP(TRIM(E10281&amp;""),'Référentiel Articles'!$A$2:$F$634,3,FALSE),""))</f>
      </c>
      <c r="E10281" s="74" t="str">
        <v/>
      </c>
      <c r="F10281" s="75">
        <f>IF($E10281="","",IFERROR(VLOOKUP(TRIM(E10281&amp;""),'Référentiel Articles'!$A$2:$F$634,4,FALSE),""))</f>
      </c>
      <c r="G10281" s="76">
        <f>IF($E10281="","",IFERROR(VLOOKUP(TRIM(E10281&amp;""),'Référentiel Articles'!$A$2:$F$634,5,FALSE),""))</f>
      </c>
      <c r="H10281" s="77" t="str">
        <v/>
      </c>
      <c r="I10281" s="76">
        <f>IF($E10281="","",IFERROR(VLOOKUP(TRIM(E10281&amp;""),'Référentiel Articles'!$A$2:$F$634,6,FALSE),""))</f>
      </c>
      <c r="J10281" s="78">
        <f>IF(OR($E10281="",$H10281=""),"",$H10281*$I10281)</f>
      </c>
      <c r="K10281" s="79" t="str">
        <v/>
      </c>
    </row>
    <row r="10282">
      <c r="A10282" s="81" t="str">
        <v/>
      </c>
      <c r="B10282" s="81" t="str">
        <v/>
      </c>
      <c r="C10282" s="83">
        <f>IF($E10282="","",IFERROR(VLOOKUP(TRIM(E10282&amp;""),'Référentiel Articles'!$A$2:$F$634,2,FALSE),""))</f>
      </c>
      <c r="D10282" s="83">
        <f>IF($E10282="","",IFERROR(VLOOKUP(TRIM(E10282&amp;""),'Référentiel Articles'!$A$2:$F$634,3,FALSE),""))</f>
      </c>
      <c r="E10282" s="81" t="str">
        <v/>
      </c>
      <c r="F10282" s="83">
        <f>IF($E10282="","",IFERROR(VLOOKUP(TRIM(E10282&amp;""),'Référentiel Articles'!$A$2:$F$634,4,FALSE),""))</f>
      </c>
      <c r="G10282" s="84">
        <f>IF($E10282="","",IFERROR(VLOOKUP(TRIM(E10282&amp;""),'Référentiel Articles'!$A$2:$F$634,5,FALSE),""))</f>
      </c>
      <c r="H10282" s="85" t="str">
        <v/>
      </c>
      <c r="I10282" s="84">
        <f>IF($E10282="","",IFERROR(VLOOKUP(TRIM(E10282&amp;""),'Référentiel Articles'!$A$2:$F$634,6,FALSE),""))</f>
      </c>
      <c r="J10282" s="90">
        <f>IF(OR($E10282="",$H10282=""),"",$H10282*$I10282)</f>
      </c>
      <c r="K10282" s="87" t="str">
        <v/>
      </c>
    </row>
    <row r="10283">
      <c r="A10283" s="74" t="str">
        <v/>
      </c>
      <c r="B10283" s="74" t="str">
        <v/>
      </c>
      <c r="C10283" s="75">
        <f>IF($E10283="","",IFERROR(VLOOKUP(TRIM(E10283&amp;""),'Référentiel Articles'!$A$2:$F$634,2,FALSE),""))</f>
      </c>
      <c r="D10283" s="75">
        <f>IF($E10283="","",IFERROR(VLOOKUP(TRIM(E10283&amp;""),'Référentiel Articles'!$A$2:$F$634,3,FALSE),""))</f>
      </c>
      <c r="E10283" s="74" t="str">
        <v/>
      </c>
      <c r="F10283" s="75">
        <f>IF($E10283="","",IFERROR(VLOOKUP(TRIM(E10283&amp;""),'Référentiel Articles'!$A$2:$F$634,4,FALSE),""))</f>
      </c>
      <c r="G10283" s="76">
        <f>IF($E10283="","",IFERROR(VLOOKUP(TRIM(E10283&amp;""),'Référentiel Articles'!$A$2:$F$634,5,FALSE),""))</f>
      </c>
      <c r="H10283" s="77" t="str">
        <v/>
      </c>
      <c r="I10283" s="76">
        <f>IF($E10283="","",IFERROR(VLOOKUP(TRIM(E10283&amp;""),'Référentiel Articles'!$A$2:$F$634,6,FALSE),""))</f>
      </c>
      <c r="J10283" s="78">
        <f>IF(OR($E10283="",$H10283=""),"",$H10283*$I10283)</f>
      </c>
      <c r="K10283" s="79" t="str">
        <v/>
      </c>
    </row>
    <row r="10284">
      <c r="A10284" s="81" t="str">
        <v/>
      </c>
      <c r="B10284" s="81" t="str">
        <v/>
      </c>
      <c r="C10284" s="83">
        <f>IF($E10284="","",IFERROR(VLOOKUP(TRIM(E10284&amp;""),'Référentiel Articles'!$A$2:$F$634,2,FALSE),""))</f>
      </c>
      <c r="D10284" s="83">
        <f>IF($E10284="","",IFERROR(VLOOKUP(TRIM(E10284&amp;""),'Référentiel Articles'!$A$2:$F$634,3,FALSE),""))</f>
      </c>
      <c r="E10284" s="81" t="str">
        <v/>
      </c>
      <c r="F10284" s="83">
        <f>IF($E10284="","",IFERROR(VLOOKUP(TRIM(E10284&amp;""),'Référentiel Articles'!$A$2:$F$634,4,FALSE),""))</f>
      </c>
      <c r="G10284" s="84">
        <f>IF($E10284="","",IFERROR(VLOOKUP(TRIM(E10284&amp;""),'Référentiel Articles'!$A$2:$F$634,5,FALSE),""))</f>
      </c>
      <c r="H10284" s="85" t="str">
        <v/>
      </c>
      <c r="I10284" s="84">
        <f>IF($E10284="","",IFERROR(VLOOKUP(TRIM(E10284&amp;""),'Référentiel Articles'!$A$2:$F$634,6,FALSE),""))</f>
      </c>
      <c r="J10284" s="90">
        <f>IF(OR($E10284="",$H10284=""),"",$H10284*$I10284)</f>
      </c>
      <c r="K10284" s="87" t="str">
        <v/>
      </c>
    </row>
    <row r="10285">
      <c r="A10285" s="74" t="str">
        <v/>
      </c>
      <c r="B10285" s="74" t="str">
        <v/>
      </c>
      <c r="C10285" s="75">
        <f>IF($E10285="","",IFERROR(VLOOKUP(TRIM(E10285&amp;""),'Référentiel Articles'!$A$2:$F$634,2,FALSE),""))</f>
      </c>
      <c r="D10285" s="75">
        <f>IF($E10285="","",IFERROR(VLOOKUP(TRIM(E10285&amp;""),'Référentiel Articles'!$A$2:$F$634,3,FALSE),""))</f>
      </c>
      <c r="E10285" s="74" t="str">
        <v/>
      </c>
      <c r="F10285" s="75">
        <f>IF($E10285="","",IFERROR(VLOOKUP(TRIM(E10285&amp;""),'Référentiel Articles'!$A$2:$F$634,4,FALSE),""))</f>
      </c>
      <c r="G10285" s="76">
        <f>IF($E10285="","",IFERROR(VLOOKUP(TRIM(E10285&amp;""),'Référentiel Articles'!$A$2:$F$634,5,FALSE),""))</f>
      </c>
      <c r="H10285" s="77" t="str">
        <v/>
      </c>
      <c r="I10285" s="76">
        <f>IF($E10285="","",IFERROR(VLOOKUP(TRIM(E10285&amp;""),'Référentiel Articles'!$A$2:$F$634,6,FALSE),""))</f>
      </c>
      <c r="J10285" s="78">
        <f>IF(OR($E10285="",$H10285=""),"",$H10285*$I10285)</f>
      </c>
      <c r="K10285" s="79" t="str">
        <v/>
      </c>
    </row>
    <row r="10286">
      <c r="A10286" s="81" t="str">
        <v/>
      </c>
      <c r="B10286" s="81" t="str">
        <v/>
      </c>
      <c r="C10286" s="83">
        <f>IF($E10286="","",IFERROR(VLOOKUP(TRIM(E10286&amp;""),'Référentiel Articles'!$A$2:$F$634,2,FALSE),""))</f>
      </c>
      <c r="D10286" s="83">
        <f>IF($E10286="","",IFERROR(VLOOKUP(TRIM(E10286&amp;""),'Référentiel Articles'!$A$2:$F$634,3,FALSE),""))</f>
      </c>
      <c r="E10286" s="81" t="str">
        <v/>
      </c>
      <c r="F10286" s="83">
        <f>IF($E10286="","",IFERROR(VLOOKUP(TRIM(E10286&amp;""),'Référentiel Articles'!$A$2:$F$634,4,FALSE),""))</f>
      </c>
      <c r="G10286" s="84">
        <f>IF($E10286="","",IFERROR(VLOOKUP(TRIM(E10286&amp;""),'Référentiel Articles'!$A$2:$F$634,5,FALSE),""))</f>
      </c>
      <c r="H10286" s="85" t="str">
        <v/>
      </c>
      <c r="I10286" s="84">
        <f>IF($E10286="","",IFERROR(VLOOKUP(TRIM(E10286&amp;""),'Référentiel Articles'!$A$2:$F$634,6,FALSE),""))</f>
      </c>
      <c r="J10286" s="90">
        <f>IF(OR($E10286="",$H10286=""),"",$H10286*$I10286)</f>
      </c>
      <c r="K10286" s="87" t="str">
        <v/>
      </c>
    </row>
    <row r="10287">
      <c r="A10287" s="74" t="str">
        <v/>
      </c>
      <c r="B10287" s="74" t="str">
        <v/>
      </c>
      <c r="C10287" s="75">
        <f>IF($E10287="","",IFERROR(VLOOKUP(TRIM(E10287&amp;""),'Référentiel Articles'!$A$2:$F$634,2,FALSE),""))</f>
      </c>
      <c r="D10287" s="75">
        <f>IF($E10287="","",IFERROR(VLOOKUP(TRIM(E10287&amp;""),'Référentiel Articles'!$A$2:$F$634,3,FALSE),""))</f>
      </c>
      <c r="E10287" s="74" t="str">
        <v/>
      </c>
      <c r="F10287" s="75">
        <f>IF($E10287="","",IFERROR(VLOOKUP(TRIM(E10287&amp;""),'Référentiel Articles'!$A$2:$F$634,4,FALSE),""))</f>
      </c>
      <c r="G10287" s="76">
        <f>IF($E10287="","",IFERROR(VLOOKUP(TRIM(E10287&amp;""),'Référentiel Articles'!$A$2:$F$634,5,FALSE),""))</f>
      </c>
      <c r="H10287" s="77" t="str">
        <v/>
      </c>
      <c r="I10287" s="76">
        <f>IF($E10287="","",IFERROR(VLOOKUP(TRIM(E10287&amp;""),'Référentiel Articles'!$A$2:$F$634,6,FALSE),""))</f>
      </c>
      <c r="J10287" s="78">
        <f>IF(OR($E10287="",$H10287=""),"",$H10287*$I10287)</f>
      </c>
      <c r="K10287" s="79" t="str">
        <v/>
      </c>
    </row>
    <row r="10288">
      <c r="A10288" s="81" t="str">
        <v/>
      </c>
      <c r="B10288" s="81" t="str">
        <v/>
      </c>
      <c r="C10288" s="83">
        <f>IF($E10288="","",IFERROR(VLOOKUP(TRIM(E10288&amp;""),'Référentiel Articles'!$A$2:$F$634,2,FALSE),""))</f>
      </c>
      <c r="D10288" s="83">
        <f>IF($E10288="","",IFERROR(VLOOKUP(TRIM(E10288&amp;""),'Référentiel Articles'!$A$2:$F$634,3,FALSE),""))</f>
      </c>
      <c r="E10288" s="81" t="str">
        <v/>
      </c>
      <c r="F10288" s="83">
        <f>IF($E10288="","",IFERROR(VLOOKUP(TRIM(E10288&amp;""),'Référentiel Articles'!$A$2:$F$634,4,FALSE),""))</f>
      </c>
      <c r="G10288" s="84">
        <f>IF($E10288="","",IFERROR(VLOOKUP(TRIM(E10288&amp;""),'Référentiel Articles'!$A$2:$F$634,5,FALSE),""))</f>
      </c>
      <c r="H10288" s="85" t="str">
        <v/>
      </c>
      <c r="I10288" s="84">
        <f>IF($E10288="","",IFERROR(VLOOKUP(TRIM(E10288&amp;""),'Référentiel Articles'!$A$2:$F$634,6,FALSE),""))</f>
      </c>
      <c r="J10288" s="90">
        <f>IF(OR($E10288="",$H10288=""),"",$H10288*$I10288)</f>
      </c>
      <c r="K10288" s="87" t="str">
        <v/>
      </c>
    </row>
    <row r="10289">
      <c r="A10289" s="74" t="str">
        <v/>
      </c>
      <c r="B10289" s="74" t="str">
        <v/>
      </c>
      <c r="C10289" s="75">
        <f>IF($E10289="","",IFERROR(VLOOKUP(TRIM(E10289&amp;""),'Référentiel Articles'!$A$2:$F$634,2,FALSE),""))</f>
      </c>
      <c r="D10289" s="75">
        <f>IF($E10289="","",IFERROR(VLOOKUP(TRIM(E10289&amp;""),'Référentiel Articles'!$A$2:$F$634,3,FALSE),""))</f>
      </c>
      <c r="E10289" s="74" t="str">
        <v/>
      </c>
      <c r="F10289" s="75">
        <f>IF($E10289="","",IFERROR(VLOOKUP(TRIM(E10289&amp;""),'Référentiel Articles'!$A$2:$F$634,4,FALSE),""))</f>
      </c>
      <c r="G10289" s="76">
        <f>IF($E10289="","",IFERROR(VLOOKUP(TRIM(E10289&amp;""),'Référentiel Articles'!$A$2:$F$634,5,FALSE),""))</f>
      </c>
      <c r="H10289" s="77" t="str">
        <v/>
      </c>
      <c r="I10289" s="76">
        <f>IF($E10289="","",IFERROR(VLOOKUP(TRIM(E10289&amp;""),'Référentiel Articles'!$A$2:$F$634,6,FALSE),""))</f>
      </c>
      <c r="J10289" s="78">
        <f>IF(OR($E10289="",$H10289=""),"",$H10289*$I10289)</f>
      </c>
      <c r="K10289" s="79" t="str">
        <v/>
      </c>
    </row>
    <row r="10290">
      <c r="A10290" s="81" t="str">
        <v/>
      </c>
      <c r="B10290" s="81" t="str">
        <v/>
      </c>
      <c r="C10290" s="83">
        <f>IF($E10290="","",IFERROR(VLOOKUP(TRIM(E10290&amp;""),'Référentiel Articles'!$A$2:$F$634,2,FALSE),""))</f>
      </c>
      <c r="D10290" s="83">
        <f>IF($E10290="","",IFERROR(VLOOKUP(TRIM(E10290&amp;""),'Référentiel Articles'!$A$2:$F$634,3,FALSE),""))</f>
      </c>
      <c r="E10290" s="81" t="str">
        <v/>
      </c>
      <c r="F10290" s="83">
        <f>IF($E10290="","",IFERROR(VLOOKUP(TRIM(E10290&amp;""),'Référentiel Articles'!$A$2:$F$634,4,FALSE),""))</f>
      </c>
      <c r="G10290" s="84">
        <f>IF($E10290="","",IFERROR(VLOOKUP(TRIM(E10290&amp;""),'Référentiel Articles'!$A$2:$F$634,5,FALSE),""))</f>
      </c>
      <c r="H10290" s="85" t="str">
        <v/>
      </c>
      <c r="I10290" s="84">
        <f>IF($E10290="","",IFERROR(VLOOKUP(TRIM(E10290&amp;""),'Référentiel Articles'!$A$2:$F$634,6,FALSE),""))</f>
      </c>
      <c r="J10290" s="90">
        <f>IF(OR($E10290="",$H10290=""),"",$H10290*$I10290)</f>
      </c>
      <c r="K10290" s="87" t="str">
        <v/>
      </c>
    </row>
    <row r="10291">
      <c r="A10291" s="74" t="str">
        <v/>
      </c>
      <c r="B10291" s="74" t="str">
        <v/>
      </c>
      <c r="C10291" s="75">
        <f>IF($E10291="","",IFERROR(VLOOKUP(TRIM(E10291&amp;""),'Référentiel Articles'!$A$2:$F$634,2,FALSE),""))</f>
      </c>
      <c r="D10291" s="75">
        <f>IF($E10291="","",IFERROR(VLOOKUP(TRIM(E10291&amp;""),'Référentiel Articles'!$A$2:$F$634,3,FALSE),""))</f>
      </c>
      <c r="E10291" s="74" t="str">
        <v/>
      </c>
      <c r="F10291" s="75">
        <f>IF($E10291="","",IFERROR(VLOOKUP(TRIM(E10291&amp;""),'Référentiel Articles'!$A$2:$F$634,4,FALSE),""))</f>
      </c>
      <c r="G10291" s="76">
        <f>IF($E10291="","",IFERROR(VLOOKUP(TRIM(E10291&amp;""),'Référentiel Articles'!$A$2:$F$634,5,FALSE),""))</f>
      </c>
      <c r="H10291" s="77" t="str">
        <v/>
      </c>
      <c r="I10291" s="76">
        <f>IF($E10291="","",IFERROR(VLOOKUP(TRIM(E10291&amp;""),'Référentiel Articles'!$A$2:$F$634,6,FALSE),""))</f>
      </c>
      <c r="J10291" s="78">
        <f>IF(OR($E10291="",$H10291=""),"",$H10291*$I10291)</f>
      </c>
      <c r="K10291" s="79" t="str">
        <v/>
      </c>
    </row>
    <row r="10292">
      <c r="A10292" s="81" t="str">
        <v/>
      </c>
      <c r="B10292" s="81" t="str">
        <v/>
      </c>
      <c r="C10292" s="83">
        <f>IF($E10292="","",IFERROR(VLOOKUP(TRIM(E10292&amp;""),'Référentiel Articles'!$A$2:$F$634,2,FALSE),""))</f>
      </c>
      <c r="D10292" s="83">
        <f>IF($E10292="","",IFERROR(VLOOKUP(TRIM(E10292&amp;""),'Référentiel Articles'!$A$2:$F$634,3,FALSE),""))</f>
      </c>
      <c r="E10292" s="81" t="str">
        <v/>
      </c>
      <c r="F10292" s="83">
        <f>IF($E10292="","",IFERROR(VLOOKUP(TRIM(E10292&amp;""),'Référentiel Articles'!$A$2:$F$634,4,FALSE),""))</f>
      </c>
      <c r="G10292" s="84">
        <f>IF($E10292="","",IFERROR(VLOOKUP(TRIM(E10292&amp;""),'Référentiel Articles'!$A$2:$F$634,5,FALSE),""))</f>
      </c>
      <c r="H10292" s="85" t="str">
        <v/>
      </c>
      <c r="I10292" s="84">
        <f>IF($E10292="","",IFERROR(VLOOKUP(TRIM(E10292&amp;""),'Référentiel Articles'!$A$2:$F$634,6,FALSE),""))</f>
      </c>
      <c r="J10292" s="90">
        <f>IF(OR($E10292="",$H10292=""),"",$H10292*$I10292)</f>
      </c>
      <c r="K10292" s="87" t="str">
        <v/>
      </c>
    </row>
    <row r="10293">
      <c r="A10293" s="74" t="str">
        <v/>
      </c>
      <c r="B10293" s="74" t="str">
        <v/>
      </c>
      <c r="C10293" s="75">
        <f>IF($E10293="","",IFERROR(VLOOKUP(TRIM(E10293&amp;""),'Référentiel Articles'!$A$2:$F$634,2,FALSE),""))</f>
      </c>
      <c r="D10293" s="75">
        <f>IF($E10293="","",IFERROR(VLOOKUP(TRIM(E10293&amp;""),'Référentiel Articles'!$A$2:$F$634,3,FALSE),""))</f>
      </c>
      <c r="E10293" s="74" t="str">
        <v/>
      </c>
      <c r="F10293" s="75">
        <f>IF($E10293="","",IFERROR(VLOOKUP(TRIM(E10293&amp;""),'Référentiel Articles'!$A$2:$F$634,4,FALSE),""))</f>
      </c>
      <c r="G10293" s="76">
        <f>IF($E10293="","",IFERROR(VLOOKUP(TRIM(E10293&amp;""),'Référentiel Articles'!$A$2:$F$634,5,FALSE),""))</f>
      </c>
      <c r="H10293" s="77" t="str">
        <v/>
      </c>
      <c r="I10293" s="76">
        <f>IF($E10293="","",IFERROR(VLOOKUP(TRIM(E10293&amp;""),'Référentiel Articles'!$A$2:$F$634,6,FALSE),""))</f>
      </c>
      <c r="J10293" s="78">
        <f>IF(OR($E10293="",$H10293=""),"",$H10293*$I10293)</f>
      </c>
      <c r="K10293" s="79" t="str">
        <v/>
      </c>
    </row>
    <row r="10294">
      <c r="A10294" s="81" t="str">
        <v/>
      </c>
      <c r="B10294" s="81" t="str">
        <v/>
      </c>
      <c r="C10294" s="83">
        <f>IF($E10294="","",IFERROR(VLOOKUP(TRIM(E10294&amp;""),'Référentiel Articles'!$A$2:$F$634,2,FALSE),""))</f>
      </c>
      <c r="D10294" s="83">
        <f>IF($E10294="","",IFERROR(VLOOKUP(TRIM(E10294&amp;""),'Référentiel Articles'!$A$2:$F$634,3,FALSE),""))</f>
      </c>
      <c r="E10294" s="81" t="str">
        <v/>
      </c>
      <c r="F10294" s="83">
        <f>IF($E10294="","",IFERROR(VLOOKUP(TRIM(E10294&amp;""),'Référentiel Articles'!$A$2:$F$634,4,FALSE),""))</f>
      </c>
      <c r="G10294" s="84">
        <f>IF($E10294="","",IFERROR(VLOOKUP(TRIM(E10294&amp;""),'Référentiel Articles'!$A$2:$F$634,5,FALSE),""))</f>
      </c>
      <c r="H10294" s="85" t="str">
        <v/>
      </c>
      <c r="I10294" s="84">
        <f>IF($E10294="","",IFERROR(VLOOKUP(TRIM(E10294&amp;""),'Référentiel Articles'!$A$2:$F$634,6,FALSE),""))</f>
      </c>
      <c r="J10294" s="90">
        <f>IF(OR($E10294="",$H10294=""),"",$H10294*$I10294)</f>
      </c>
      <c r="K10294" s="87" t="str">
        <v/>
      </c>
    </row>
    <row r="10295">
      <c r="A10295" s="74" t="str">
        <v/>
      </c>
      <c r="B10295" s="74" t="str">
        <v/>
      </c>
      <c r="C10295" s="75">
        <f>IF($E10295="","",IFERROR(VLOOKUP(TRIM(E10295&amp;""),'Référentiel Articles'!$A$2:$F$634,2,FALSE),""))</f>
      </c>
      <c r="D10295" s="75">
        <f>IF($E10295="","",IFERROR(VLOOKUP(TRIM(E10295&amp;""),'Référentiel Articles'!$A$2:$F$634,3,FALSE),""))</f>
      </c>
      <c r="E10295" s="74" t="str">
        <v/>
      </c>
      <c r="F10295" s="75">
        <f>IF($E10295="","",IFERROR(VLOOKUP(TRIM(E10295&amp;""),'Référentiel Articles'!$A$2:$F$634,4,FALSE),""))</f>
      </c>
      <c r="G10295" s="76">
        <f>IF($E10295="","",IFERROR(VLOOKUP(TRIM(E10295&amp;""),'Référentiel Articles'!$A$2:$F$634,5,FALSE),""))</f>
      </c>
      <c r="H10295" s="77" t="str">
        <v/>
      </c>
      <c r="I10295" s="76">
        <f>IF($E10295="","",IFERROR(VLOOKUP(TRIM(E10295&amp;""),'Référentiel Articles'!$A$2:$F$634,6,FALSE),""))</f>
      </c>
      <c r="J10295" s="78">
        <f>IF(OR($E10295="",$H10295=""),"",$H10295*$I10295)</f>
      </c>
      <c r="K10295" s="79" t="str">
        <v/>
      </c>
    </row>
    <row r="10296">
      <c r="A10296" s="81" t="str">
        <v/>
      </c>
      <c r="B10296" s="81" t="str">
        <v/>
      </c>
      <c r="C10296" s="83">
        <f>IF($E10296="","",IFERROR(VLOOKUP(TRIM(E10296&amp;""),'Référentiel Articles'!$A$2:$F$634,2,FALSE),""))</f>
      </c>
      <c r="D10296" s="83">
        <f>IF($E10296="","",IFERROR(VLOOKUP(TRIM(E10296&amp;""),'Référentiel Articles'!$A$2:$F$634,3,FALSE),""))</f>
      </c>
      <c r="E10296" s="81" t="str">
        <v/>
      </c>
      <c r="F10296" s="83">
        <f>IF($E10296="","",IFERROR(VLOOKUP(TRIM(E10296&amp;""),'Référentiel Articles'!$A$2:$F$634,4,FALSE),""))</f>
      </c>
      <c r="G10296" s="84">
        <f>IF($E10296="","",IFERROR(VLOOKUP(TRIM(E10296&amp;""),'Référentiel Articles'!$A$2:$F$634,5,FALSE),""))</f>
      </c>
      <c r="H10296" s="85" t="str">
        <v/>
      </c>
      <c r="I10296" s="84">
        <f>IF($E10296="","",IFERROR(VLOOKUP(TRIM(E10296&amp;""),'Référentiel Articles'!$A$2:$F$634,6,FALSE),""))</f>
      </c>
      <c r="J10296" s="90">
        <f>IF(OR($E10296="",$H10296=""),"",$H10296*$I10296)</f>
      </c>
      <c r="K10296" s="87" t="str">
        <v/>
      </c>
    </row>
    <row r="10297">
      <c r="A10297" s="74" t="str">
        <v/>
      </c>
      <c r="B10297" s="74" t="str">
        <v/>
      </c>
      <c r="C10297" s="75">
        <f>IF($E10297="","",IFERROR(VLOOKUP(TRIM(E10297&amp;""),'Référentiel Articles'!$A$2:$F$634,2,FALSE),""))</f>
      </c>
      <c r="D10297" s="75">
        <f>IF($E10297="","",IFERROR(VLOOKUP(TRIM(E10297&amp;""),'Référentiel Articles'!$A$2:$F$634,3,FALSE),""))</f>
      </c>
      <c r="E10297" s="74" t="str">
        <v/>
      </c>
      <c r="F10297" s="75">
        <f>IF($E10297="","",IFERROR(VLOOKUP(TRIM(E10297&amp;""),'Référentiel Articles'!$A$2:$F$634,4,FALSE),""))</f>
      </c>
      <c r="G10297" s="76">
        <f>IF($E10297="","",IFERROR(VLOOKUP(TRIM(E10297&amp;""),'Référentiel Articles'!$A$2:$F$634,5,FALSE),""))</f>
      </c>
      <c r="H10297" s="77" t="str">
        <v/>
      </c>
      <c r="I10297" s="76">
        <f>IF($E10297="","",IFERROR(VLOOKUP(TRIM(E10297&amp;""),'Référentiel Articles'!$A$2:$F$634,6,FALSE),""))</f>
      </c>
      <c r="J10297" s="78">
        <f>IF(OR($E10297="",$H10297=""),"",$H10297*$I10297)</f>
      </c>
      <c r="K10297" s="79" t="str">
        <v/>
      </c>
    </row>
    <row r="10298">
      <c r="A10298" s="81" t="str">
        <v/>
      </c>
      <c r="B10298" s="81" t="str">
        <v/>
      </c>
      <c r="C10298" s="83">
        <f>IF($E10298="","",IFERROR(VLOOKUP(TRIM(E10298&amp;""),'Référentiel Articles'!$A$2:$F$634,2,FALSE),""))</f>
      </c>
      <c r="D10298" s="83">
        <f>IF($E10298="","",IFERROR(VLOOKUP(TRIM(E10298&amp;""),'Référentiel Articles'!$A$2:$F$634,3,FALSE),""))</f>
      </c>
      <c r="E10298" s="81" t="str">
        <v/>
      </c>
      <c r="F10298" s="83">
        <f>IF($E10298="","",IFERROR(VLOOKUP(TRIM(E10298&amp;""),'Référentiel Articles'!$A$2:$F$634,4,FALSE),""))</f>
      </c>
      <c r="G10298" s="84">
        <f>IF($E10298="","",IFERROR(VLOOKUP(TRIM(E10298&amp;""),'Référentiel Articles'!$A$2:$F$634,5,FALSE),""))</f>
      </c>
      <c r="H10298" s="85" t="str">
        <v/>
      </c>
      <c r="I10298" s="84">
        <f>IF($E10298="","",IFERROR(VLOOKUP(TRIM(E10298&amp;""),'Référentiel Articles'!$A$2:$F$634,6,FALSE),""))</f>
      </c>
      <c r="J10298" s="90">
        <f>IF(OR($E10298="",$H10298=""),"",$H10298*$I10298)</f>
      </c>
      <c r="K10298" s="87" t="str">
        <v/>
      </c>
    </row>
    <row r="10299">
      <c r="A10299" s="74" t="str">
        <v/>
      </c>
      <c r="B10299" s="74" t="str">
        <v/>
      </c>
      <c r="C10299" s="75">
        <f>IF($E10299="","",IFERROR(VLOOKUP(TRIM(E10299&amp;""),'Référentiel Articles'!$A$2:$F$634,2,FALSE),""))</f>
      </c>
      <c r="D10299" s="75">
        <f>IF($E10299="","",IFERROR(VLOOKUP(TRIM(E10299&amp;""),'Référentiel Articles'!$A$2:$F$634,3,FALSE),""))</f>
      </c>
      <c r="E10299" s="74" t="str">
        <v/>
      </c>
      <c r="F10299" s="75">
        <f>IF($E10299="","",IFERROR(VLOOKUP(TRIM(E10299&amp;""),'Référentiel Articles'!$A$2:$F$634,4,FALSE),""))</f>
      </c>
      <c r="G10299" s="76">
        <f>IF($E10299="","",IFERROR(VLOOKUP(TRIM(E10299&amp;""),'Référentiel Articles'!$A$2:$F$634,5,FALSE),""))</f>
      </c>
      <c r="H10299" s="77" t="str">
        <v/>
      </c>
      <c r="I10299" s="76">
        <f>IF($E10299="","",IFERROR(VLOOKUP(TRIM(E10299&amp;""),'Référentiel Articles'!$A$2:$F$634,6,FALSE),""))</f>
      </c>
      <c r="J10299" s="78">
        <f>IF(OR($E10299="",$H10299=""),"",$H10299*$I10299)</f>
      </c>
      <c r="K10299" s="79" t="str">
        <v/>
      </c>
    </row>
    <row r="10300">
      <c r="A10300" s="81" t="str">
        <v/>
      </c>
      <c r="B10300" s="81" t="str">
        <v/>
      </c>
      <c r="C10300" s="83">
        <f>IF($E10300="","",IFERROR(VLOOKUP(TRIM(E10300&amp;""),'Référentiel Articles'!$A$2:$F$634,2,FALSE),""))</f>
      </c>
      <c r="D10300" s="83">
        <f>IF($E10300="","",IFERROR(VLOOKUP(TRIM(E10300&amp;""),'Référentiel Articles'!$A$2:$F$634,3,FALSE),""))</f>
      </c>
      <c r="E10300" s="81" t="str">
        <v/>
      </c>
      <c r="F10300" s="83">
        <f>IF($E10300="","",IFERROR(VLOOKUP(TRIM(E10300&amp;""),'Référentiel Articles'!$A$2:$F$634,4,FALSE),""))</f>
      </c>
      <c r="G10300" s="84">
        <f>IF($E10300="","",IFERROR(VLOOKUP(TRIM(E10300&amp;""),'Référentiel Articles'!$A$2:$F$634,5,FALSE),""))</f>
      </c>
      <c r="H10300" s="85" t="str">
        <v/>
      </c>
      <c r="I10300" s="84">
        <f>IF($E10300="","",IFERROR(VLOOKUP(TRIM(E10300&amp;""),'Référentiel Articles'!$A$2:$F$634,6,FALSE),""))</f>
      </c>
      <c r="J10300" s="90">
        <f>IF(OR($E10300="",$H10300=""),"",$H10300*$I10300)</f>
      </c>
      <c r="K10300" s="87" t="str">
        <v/>
      </c>
    </row>
    <row r="10301">
      <c r="A10301" s="74" t="str">
        <v/>
      </c>
      <c r="B10301" s="74" t="str">
        <v/>
      </c>
      <c r="C10301" s="75">
        <f>IF($E10301="","",IFERROR(VLOOKUP(TRIM(E10301&amp;""),'Référentiel Articles'!$A$2:$F$634,2,FALSE),""))</f>
      </c>
      <c r="D10301" s="75">
        <f>IF($E10301="","",IFERROR(VLOOKUP(TRIM(E10301&amp;""),'Référentiel Articles'!$A$2:$F$634,3,FALSE),""))</f>
      </c>
      <c r="E10301" s="74" t="str">
        <v/>
      </c>
      <c r="F10301" s="75">
        <f>IF($E10301="","",IFERROR(VLOOKUP(TRIM(E10301&amp;""),'Référentiel Articles'!$A$2:$F$634,4,FALSE),""))</f>
      </c>
      <c r="G10301" s="76">
        <f>IF($E10301="","",IFERROR(VLOOKUP(TRIM(E10301&amp;""),'Référentiel Articles'!$A$2:$F$634,5,FALSE),""))</f>
      </c>
      <c r="H10301" s="77" t="str">
        <v/>
      </c>
      <c r="I10301" s="76">
        <f>IF($E10301="","",IFERROR(VLOOKUP(TRIM(E10301&amp;""),'Référentiel Articles'!$A$2:$F$634,6,FALSE),""))</f>
      </c>
      <c r="J10301" s="78">
        <f>IF(OR($E10301="",$H10301=""),"",$H10301*$I10301)</f>
      </c>
      <c r="K10301" s="79" t="str">
        <v/>
      </c>
    </row>
    <row r="10302">
      <c r="A10302" s="81" t="str">
        <v/>
      </c>
      <c r="B10302" s="81" t="str">
        <v/>
      </c>
      <c r="C10302" s="83">
        <f>IF($E10302="","",IFERROR(VLOOKUP(TRIM(E10302&amp;""),'Référentiel Articles'!$A$2:$F$634,2,FALSE),""))</f>
      </c>
      <c r="D10302" s="83">
        <f>IF($E10302="","",IFERROR(VLOOKUP(TRIM(E10302&amp;""),'Référentiel Articles'!$A$2:$F$634,3,FALSE),""))</f>
      </c>
      <c r="E10302" s="81" t="str">
        <v/>
      </c>
      <c r="F10302" s="83">
        <f>IF($E10302="","",IFERROR(VLOOKUP(TRIM(E10302&amp;""),'Référentiel Articles'!$A$2:$F$634,4,FALSE),""))</f>
      </c>
      <c r="G10302" s="84">
        <f>IF($E10302="","",IFERROR(VLOOKUP(TRIM(E10302&amp;""),'Référentiel Articles'!$A$2:$F$634,5,FALSE),""))</f>
      </c>
      <c r="H10302" s="85" t="str">
        <v/>
      </c>
      <c r="I10302" s="84">
        <f>IF($E10302="","",IFERROR(VLOOKUP(TRIM(E10302&amp;""),'Référentiel Articles'!$A$2:$F$634,6,FALSE),""))</f>
      </c>
      <c r="J10302" s="90">
        <f>IF(OR($E10302="",$H10302=""),"",$H10302*$I10302)</f>
      </c>
      <c r="K10302" s="87" t="str">
        <v/>
      </c>
    </row>
    <row r="10303">
      <c r="A10303" s="74" t="str">
        <v/>
      </c>
      <c r="B10303" s="74" t="str">
        <v/>
      </c>
      <c r="C10303" s="75">
        <f>IF($E10303="","",IFERROR(VLOOKUP(TRIM(E10303&amp;""),'Référentiel Articles'!$A$2:$F$634,2,FALSE),""))</f>
      </c>
      <c r="D10303" s="75">
        <f>IF($E10303="","",IFERROR(VLOOKUP(TRIM(E10303&amp;""),'Référentiel Articles'!$A$2:$F$634,3,FALSE),""))</f>
      </c>
      <c r="E10303" s="74" t="str">
        <v/>
      </c>
      <c r="F10303" s="75">
        <f>IF($E10303="","",IFERROR(VLOOKUP(TRIM(E10303&amp;""),'Référentiel Articles'!$A$2:$F$634,4,FALSE),""))</f>
      </c>
      <c r="G10303" s="76">
        <f>IF($E10303="","",IFERROR(VLOOKUP(TRIM(E10303&amp;""),'Référentiel Articles'!$A$2:$F$634,5,FALSE),""))</f>
      </c>
      <c r="H10303" s="77" t="str">
        <v/>
      </c>
      <c r="I10303" s="76">
        <f>IF($E10303="","",IFERROR(VLOOKUP(TRIM(E10303&amp;""),'Référentiel Articles'!$A$2:$F$634,6,FALSE),""))</f>
      </c>
      <c r="J10303" s="78">
        <f>IF(OR($E10303="",$H10303=""),"",$H10303*$I10303)</f>
      </c>
      <c r="K10303" s="79" t="str">
        <v/>
      </c>
    </row>
    <row r="10304">
      <c r="A10304" s="81" t="str">
        <v/>
      </c>
      <c r="B10304" s="81" t="str">
        <v/>
      </c>
      <c r="C10304" s="83">
        <f>IF($E10304="","",IFERROR(VLOOKUP(TRIM(E10304&amp;""),'Référentiel Articles'!$A$2:$F$634,2,FALSE),""))</f>
      </c>
      <c r="D10304" s="83">
        <f>IF($E10304="","",IFERROR(VLOOKUP(TRIM(E10304&amp;""),'Référentiel Articles'!$A$2:$F$634,3,FALSE),""))</f>
      </c>
      <c r="E10304" s="81" t="str">
        <v/>
      </c>
      <c r="F10304" s="83">
        <f>IF($E10304="","",IFERROR(VLOOKUP(TRIM(E10304&amp;""),'Référentiel Articles'!$A$2:$F$634,4,FALSE),""))</f>
      </c>
      <c r="G10304" s="84">
        <f>IF($E10304="","",IFERROR(VLOOKUP(TRIM(E10304&amp;""),'Référentiel Articles'!$A$2:$F$634,5,FALSE),""))</f>
      </c>
      <c r="H10304" s="85" t="str">
        <v/>
      </c>
      <c r="I10304" s="84">
        <f>IF($E10304="","",IFERROR(VLOOKUP(TRIM(E10304&amp;""),'Référentiel Articles'!$A$2:$F$634,6,FALSE),""))</f>
      </c>
      <c r="J10304" s="90">
        <f>IF(OR($E10304="",$H10304=""),"",$H10304*$I10304)</f>
      </c>
      <c r="K10304" s="87" t="str">
        <v/>
      </c>
    </row>
    <row r="10305">
      <c r="A10305" s="74" t="str">
        <v/>
      </c>
      <c r="B10305" s="74" t="str">
        <v/>
      </c>
      <c r="C10305" s="75">
        <f>IF($E10305="","",IFERROR(VLOOKUP(TRIM(E10305&amp;""),'Référentiel Articles'!$A$2:$F$634,2,FALSE),""))</f>
      </c>
      <c r="D10305" s="75">
        <f>IF($E10305="","",IFERROR(VLOOKUP(TRIM(E10305&amp;""),'Référentiel Articles'!$A$2:$F$634,3,FALSE),""))</f>
      </c>
      <c r="E10305" s="74" t="str">
        <v/>
      </c>
      <c r="F10305" s="75">
        <f>IF($E10305="","",IFERROR(VLOOKUP(TRIM(E10305&amp;""),'Référentiel Articles'!$A$2:$F$634,4,FALSE),""))</f>
      </c>
      <c r="G10305" s="76">
        <f>IF($E10305="","",IFERROR(VLOOKUP(TRIM(E10305&amp;""),'Référentiel Articles'!$A$2:$F$634,5,FALSE),""))</f>
      </c>
      <c r="H10305" s="77" t="str">
        <v/>
      </c>
      <c r="I10305" s="76">
        <f>IF($E10305="","",IFERROR(VLOOKUP(TRIM(E10305&amp;""),'Référentiel Articles'!$A$2:$F$634,6,FALSE),""))</f>
      </c>
      <c r="J10305" s="78">
        <f>IF(OR($E10305="",$H10305=""),"",$H10305*$I10305)</f>
      </c>
      <c r="K10305" s="79" t="str">
        <v/>
      </c>
    </row>
    <row r="10306">
      <c r="A10306" s="81" t="str">
        <v/>
      </c>
      <c r="B10306" s="81" t="str">
        <v/>
      </c>
      <c r="C10306" s="83">
        <f>IF($E10306="","",IFERROR(VLOOKUP(TRIM(E10306&amp;""),'Référentiel Articles'!$A$2:$F$634,2,FALSE),""))</f>
      </c>
      <c r="D10306" s="83">
        <f>IF($E10306="","",IFERROR(VLOOKUP(TRIM(E10306&amp;""),'Référentiel Articles'!$A$2:$F$634,3,FALSE),""))</f>
      </c>
      <c r="E10306" s="81" t="str">
        <v/>
      </c>
      <c r="F10306" s="83">
        <f>IF($E10306="","",IFERROR(VLOOKUP(TRIM(E10306&amp;""),'Référentiel Articles'!$A$2:$F$634,4,FALSE),""))</f>
      </c>
      <c r="G10306" s="84">
        <f>IF($E10306="","",IFERROR(VLOOKUP(TRIM(E10306&amp;""),'Référentiel Articles'!$A$2:$F$634,5,FALSE),""))</f>
      </c>
      <c r="H10306" s="85" t="str">
        <v/>
      </c>
      <c r="I10306" s="84">
        <f>IF($E10306="","",IFERROR(VLOOKUP(TRIM(E10306&amp;""),'Référentiel Articles'!$A$2:$F$634,6,FALSE),""))</f>
      </c>
      <c r="J10306" s="90">
        <f>IF(OR($E10306="",$H10306=""),"",$H10306*$I10306)</f>
      </c>
      <c r="K10306" s="87" t="str">
        <v/>
      </c>
    </row>
    <row r="10307">
      <c r="A10307" s="74" t="str">
        <v/>
      </c>
      <c r="B10307" s="74" t="str">
        <v/>
      </c>
      <c r="C10307" s="75">
        <f>IF($E10307="","",IFERROR(VLOOKUP(TRIM(E10307&amp;""),'Référentiel Articles'!$A$2:$F$634,2,FALSE),""))</f>
      </c>
      <c r="D10307" s="75">
        <f>IF($E10307="","",IFERROR(VLOOKUP(TRIM(E10307&amp;""),'Référentiel Articles'!$A$2:$F$634,3,FALSE),""))</f>
      </c>
      <c r="E10307" s="74" t="str">
        <v/>
      </c>
      <c r="F10307" s="75">
        <f>IF($E10307="","",IFERROR(VLOOKUP(TRIM(E10307&amp;""),'Référentiel Articles'!$A$2:$F$634,4,FALSE),""))</f>
      </c>
      <c r="G10307" s="76">
        <f>IF($E10307="","",IFERROR(VLOOKUP(TRIM(E10307&amp;""),'Référentiel Articles'!$A$2:$F$634,5,FALSE),""))</f>
      </c>
      <c r="H10307" s="77" t="str">
        <v/>
      </c>
      <c r="I10307" s="76">
        <f>IF($E10307="","",IFERROR(VLOOKUP(TRIM(E10307&amp;""),'Référentiel Articles'!$A$2:$F$634,6,FALSE),""))</f>
      </c>
      <c r="J10307" s="78">
        <f>IF(OR($E10307="",$H10307=""),"",$H10307*$I10307)</f>
      </c>
      <c r="K10307" s="79" t="str">
        <v/>
      </c>
    </row>
    <row r="10308">
      <c r="A10308" s="81" t="str">
        <v/>
      </c>
      <c r="B10308" s="81" t="str">
        <v/>
      </c>
      <c r="C10308" s="83">
        <f>IF($E10308="","",IFERROR(VLOOKUP(TRIM(E10308&amp;""),'Référentiel Articles'!$A$2:$F$634,2,FALSE),""))</f>
      </c>
      <c r="D10308" s="83">
        <f>IF($E10308="","",IFERROR(VLOOKUP(TRIM(E10308&amp;""),'Référentiel Articles'!$A$2:$F$634,3,FALSE),""))</f>
      </c>
      <c r="E10308" s="81" t="str">
        <v/>
      </c>
      <c r="F10308" s="83">
        <f>IF($E10308="","",IFERROR(VLOOKUP(TRIM(E10308&amp;""),'Référentiel Articles'!$A$2:$F$634,4,FALSE),""))</f>
      </c>
      <c r="G10308" s="84">
        <f>IF($E10308="","",IFERROR(VLOOKUP(TRIM(E10308&amp;""),'Référentiel Articles'!$A$2:$F$634,5,FALSE),""))</f>
      </c>
      <c r="H10308" s="85" t="str">
        <v/>
      </c>
      <c r="I10308" s="84">
        <f>IF($E10308="","",IFERROR(VLOOKUP(TRIM(E10308&amp;""),'Référentiel Articles'!$A$2:$F$634,6,FALSE),""))</f>
      </c>
      <c r="J10308" s="90">
        <f>IF(OR($E10308="",$H10308=""),"",$H10308*$I10308)</f>
      </c>
      <c r="K10308" s="87" t="str">
        <v/>
      </c>
    </row>
    <row r="10309">
      <c r="A10309" s="74" t="str">
        <v/>
      </c>
      <c r="B10309" s="74" t="str">
        <v/>
      </c>
      <c r="C10309" s="75">
        <f>IF($E10309="","",IFERROR(VLOOKUP(TRIM(E10309&amp;""),'Référentiel Articles'!$A$2:$F$634,2,FALSE),""))</f>
      </c>
      <c r="D10309" s="75">
        <f>IF($E10309="","",IFERROR(VLOOKUP(TRIM(E10309&amp;""),'Référentiel Articles'!$A$2:$F$634,3,FALSE),""))</f>
      </c>
      <c r="E10309" s="74" t="str">
        <v/>
      </c>
      <c r="F10309" s="75">
        <f>IF($E10309="","",IFERROR(VLOOKUP(TRIM(E10309&amp;""),'Référentiel Articles'!$A$2:$F$634,4,FALSE),""))</f>
      </c>
      <c r="G10309" s="76">
        <f>IF($E10309="","",IFERROR(VLOOKUP(TRIM(E10309&amp;""),'Référentiel Articles'!$A$2:$F$634,5,FALSE),""))</f>
      </c>
      <c r="H10309" s="77" t="str">
        <v/>
      </c>
      <c r="I10309" s="76">
        <f>IF($E10309="","",IFERROR(VLOOKUP(TRIM(E10309&amp;""),'Référentiel Articles'!$A$2:$F$634,6,FALSE),""))</f>
      </c>
      <c r="J10309" s="78">
        <f>IF(OR($E10309="",$H10309=""),"",$H10309*$I10309)</f>
      </c>
      <c r="K10309" s="79" t="str">
        <v/>
      </c>
    </row>
    <row r="10310">
      <c r="A10310" s="81" t="str">
        <v/>
      </c>
      <c r="B10310" s="81" t="str">
        <v/>
      </c>
      <c r="C10310" s="83">
        <f>IF($E10310="","",IFERROR(VLOOKUP(TRIM(E10310&amp;""),'Référentiel Articles'!$A$2:$F$634,2,FALSE),""))</f>
      </c>
      <c r="D10310" s="83">
        <f>IF($E10310="","",IFERROR(VLOOKUP(TRIM(E10310&amp;""),'Référentiel Articles'!$A$2:$F$634,3,FALSE),""))</f>
      </c>
      <c r="E10310" s="81" t="str">
        <v/>
      </c>
      <c r="F10310" s="83">
        <f>IF($E10310="","",IFERROR(VLOOKUP(TRIM(E10310&amp;""),'Référentiel Articles'!$A$2:$F$634,4,FALSE),""))</f>
      </c>
      <c r="G10310" s="84">
        <f>IF($E10310="","",IFERROR(VLOOKUP(TRIM(E10310&amp;""),'Référentiel Articles'!$A$2:$F$634,5,FALSE),""))</f>
      </c>
      <c r="H10310" s="85" t="str">
        <v/>
      </c>
      <c r="I10310" s="84">
        <f>IF($E10310="","",IFERROR(VLOOKUP(TRIM(E10310&amp;""),'Référentiel Articles'!$A$2:$F$634,6,FALSE),""))</f>
      </c>
      <c r="J10310" s="90">
        <f>IF(OR($E10310="",$H10310=""),"",$H10310*$I10310)</f>
      </c>
      <c r="K10310" s="87" t="str">
        <v/>
      </c>
    </row>
    <row r="10311">
      <c r="A10311" s="74" t="str">
        <v/>
      </c>
      <c r="B10311" s="74" t="str">
        <v/>
      </c>
      <c r="C10311" s="75">
        <f>IF($E10311="","",IFERROR(VLOOKUP(TRIM(E10311&amp;""),'Référentiel Articles'!$A$2:$F$634,2,FALSE),""))</f>
      </c>
      <c r="D10311" s="75">
        <f>IF($E10311="","",IFERROR(VLOOKUP(TRIM(E10311&amp;""),'Référentiel Articles'!$A$2:$F$634,3,FALSE),""))</f>
      </c>
      <c r="E10311" s="74" t="str">
        <v/>
      </c>
      <c r="F10311" s="75">
        <f>IF($E10311="","",IFERROR(VLOOKUP(TRIM(E10311&amp;""),'Référentiel Articles'!$A$2:$F$634,4,FALSE),""))</f>
      </c>
      <c r="G10311" s="76">
        <f>IF($E10311="","",IFERROR(VLOOKUP(TRIM(E10311&amp;""),'Référentiel Articles'!$A$2:$F$634,5,FALSE),""))</f>
      </c>
      <c r="H10311" s="77" t="str">
        <v/>
      </c>
      <c r="I10311" s="76">
        <f>IF($E10311="","",IFERROR(VLOOKUP(TRIM(E10311&amp;""),'Référentiel Articles'!$A$2:$F$634,6,FALSE),""))</f>
      </c>
      <c r="J10311" s="78">
        <f>IF(OR($E10311="",$H10311=""),"",$H10311*$I10311)</f>
      </c>
      <c r="K10311" s="79" t="str">
        <v/>
      </c>
    </row>
    <row r="10312">
      <c r="A10312" s="81" t="str">
        <v/>
      </c>
      <c r="B10312" s="81" t="str">
        <v/>
      </c>
      <c r="C10312" s="83">
        <f>IF($E10312="","",IFERROR(VLOOKUP(TRIM(E10312&amp;""),'Référentiel Articles'!$A$2:$F$634,2,FALSE),""))</f>
      </c>
      <c r="D10312" s="83">
        <f>IF($E10312="","",IFERROR(VLOOKUP(TRIM(E10312&amp;""),'Référentiel Articles'!$A$2:$F$634,3,FALSE),""))</f>
      </c>
      <c r="E10312" s="81" t="str">
        <v/>
      </c>
      <c r="F10312" s="83">
        <f>IF($E10312="","",IFERROR(VLOOKUP(TRIM(E10312&amp;""),'Référentiel Articles'!$A$2:$F$634,4,FALSE),""))</f>
      </c>
      <c r="G10312" s="84">
        <f>IF($E10312="","",IFERROR(VLOOKUP(TRIM(E10312&amp;""),'Référentiel Articles'!$A$2:$F$634,5,FALSE),""))</f>
      </c>
      <c r="H10312" s="85" t="str">
        <v/>
      </c>
      <c r="I10312" s="84">
        <f>IF($E10312="","",IFERROR(VLOOKUP(TRIM(E10312&amp;""),'Référentiel Articles'!$A$2:$F$634,6,FALSE),""))</f>
      </c>
      <c r="J10312" s="90">
        <f>IF(OR($E10312="",$H10312=""),"",$H10312*$I10312)</f>
      </c>
      <c r="K10312" s="87" t="str">
        <v/>
      </c>
    </row>
    <row r="10313">
      <c r="A10313" s="74" t="str">
        <v/>
      </c>
      <c r="B10313" s="74" t="str">
        <v/>
      </c>
      <c r="C10313" s="75">
        <f>IF($E10313="","",IFERROR(VLOOKUP(TRIM(E10313&amp;""),'Référentiel Articles'!$A$2:$F$634,2,FALSE),""))</f>
      </c>
      <c r="D10313" s="75">
        <f>IF($E10313="","",IFERROR(VLOOKUP(TRIM(E10313&amp;""),'Référentiel Articles'!$A$2:$F$634,3,FALSE),""))</f>
      </c>
      <c r="E10313" s="74" t="str">
        <v/>
      </c>
      <c r="F10313" s="75">
        <f>IF($E10313="","",IFERROR(VLOOKUP(TRIM(E10313&amp;""),'Référentiel Articles'!$A$2:$F$634,4,FALSE),""))</f>
      </c>
      <c r="G10313" s="76">
        <f>IF($E10313="","",IFERROR(VLOOKUP(TRIM(E10313&amp;""),'Référentiel Articles'!$A$2:$F$634,5,FALSE),""))</f>
      </c>
      <c r="H10313" s="77" t="str">
        <v/>
      </c>
      <c r="I10313" s="76">
        <f>IF($E10313="","",IFERROR(VLOOKUP(TRIM(E10313&amp;""),'Référentiel Articles'!$A$2:$F$634,6,FALSE),""))</f>
      </c>
      <c r="J10313" s="78">
        <f>IF(OR($E10313="",$H10313=""),"",$H10313*$I10313)</f>
      </c>
      <c r="K10313" s="79" t="str">
        <v/>
      </c>
    </row>
    <row r="10314">
      <c r="A10314" s="81" t="str">
        <v/>
      </c>
      <c r="B10314" s="81" t="str">
        <v/>
      </c>
      <c r="C10314" s="83">
        <f>IF($E10314="","",IFERROR(VLOOKUP(TRIM(E10314&amp;""),'Référentiel Articles'!$A$2:$F$634,2,FALSE),""))</f>
      </c>
      <c r="D10314" s="83">
        <f>IF($E10314="","",IFERROR(VLOOKUP(TRIM(E10314&amp;""),'Référentiel Articles'!$A$2:$F$634,3,FALSE),""))</f>
      </c>
      <c r="E10314" s="81" t="str">
        <v/>
      </c>
      <c r="F10314" s="83">
        <f>IF($E10314="","",IFERROR(VLOOKUP(TRIM(E10314&amp;""),'Référentiel Articles'!$A$2:$F$634,4,FALSE),""))</f>
      </c>
      <c r="G10314" s="84">
        <f>IF($E10314="","",IFERROR(VLOOKUP(TRIM(E10314&amp;""),'Référentiel Articles'!$A$2:$F$634,5,FALSE),""))</f>
      </c>
      <c r="H10314" s="85" t="str">
        <v/>
      </c>
      <c r="I10314" s="84">
        <f>IF($E10314="","",IFERROR(VLOOKUP(TRIM(E10314&amp;""),'Référentiel Articles'!$A$2:$F$634,6,FALSE),""))</f>
      </c>
      <c r="J10314" s="90">
        <f>IF(OR($E10314="",$H10314=""),"",$H10314*$I10314)</f>
      </c>
      <c r="K10314" s="87" t="str">
        <v/>
      </c>
    </row>
    <row r="10315">
      <c r="A10315" s="74" t="str">
        <v/>
      </c>
      <c r="B10315" s="74" t="str">
        <v/>
      </c>
      <c r="C10315" s="75">
        <f>IF($E10315="","",IFERROR(VLOOKUP(TRIM(E10315&amp;""),'Référentiel Articles'!$A$2:$F$634,2,FALSE),""))</f>
      </c>
      <c r="D10315" s="75">
        <f>IF($E10315="","",IFERROR(VLOOKUP(TRIM(E10315&amp;""),'Référentiel Articles'!$A$2:$F$634,3,FALSE),""))</f>
      </c>
      <c r="E10315" s="74" t="str">
        <v/>
      </c>
      <c r="F10315" s="75">
        <f>IF($E10315="","",IFERROR(VLOOKUP(TRIM(E10315&amp;""),'Référentiel Articles'!$A$2:$F$634,4,FALSE),""))</f>
      </c>
      <c r="G10315" s="76">
        <f>IF($E10315="","",IFERROR(VLOOKUP(TRIM(E10315&amp;""),'Référentiel Articles'!$A$2:$F$634,5,FALSE),""))</f>
      </c>
      <c r="H10315" s="77" t="str">
        <v/>
      </c>
      <c r="I10315" s="76">
        <f>IF($E10315="","",IFERROR(VLOOKUP(TRIM(E10315&amp;""),'Référentiel Articles'!$A$2:$F$634,6,FALSE),""))</f>
      </c>
      <c r="J10315" s="78">
        <f>IF(OR($E10315="",$H10315=""),"",$H10315*$I10315)</f>
      </c>
      <c r="K10315" s="79" t="str">
        <v/>
      </c>
    </row>
    <row r="10316">
      <c r="A10316" s="81" t="str">
        <v/>
      </c>
      <c r="B10316" s="81" t="str">
        <v/>
      </c>
      <c r="C10316" s="83">
        <f>IF($E10316="","",IFERROR(VLOOKUP(TRIM(E10316&amp;""),'Référentiel Articles'!$A$2:$F$634,2,FALSE),""))</f>
      </c>
      <c r="D10316" s="83">
        <f>IF($E10316="","",IFERROR(VLOOKUP(TRIM(E10316&amp;""),'Référentiel Articles'!$A$2:$F$634,3,FALSE),""))</f>
      </c>
      <c r="E10316" s="81" t="str">
        <v/>
      </c>
      <c r="F10316" s="83">
        <f>IF($E10316="","",IFERROR(VLOOKUP(TRIM(E10316&amp;""),'Référentiel Articles'!$A$2:$F$634,4,FALSE),""))</f>
      </c>
      <c r="G10316" s="84">
        <f>IF($E10316="","",IFERROR(VLOOKUP(TRIM(E10316&amp;""),'Référentiel Articles'!$A$2:$F$634,5,FALSE),""))</f>
      </c>
      <c r="H10316" s="85" t="str">
        <v/>
      </c>
      <c r="I10316" s="84">
        <f>IF($E10316="","",IFERROR(VLOOKUP(TRIM(E10316&amp;""),'Référentiel Articles'!$A$2:$F$634,6,FALSE),""))</f>
      </c>
      <c r="J10316" s="90">
        <f>IF(OR($E10316="",$H10316=""),"",$H10316*$I10316)</f>
      </c>
      <c r="K10316" s="87" t="str">
        <v/>
      </c>
    </row>
    <row r="10317">
      <c r="A10317" s="74" t="str">
        <v/>
      </c>
      <c r="B10317" s="74" t="str">
        <v/>
      </c>
      <c r="C10317" s="75">
        <f>IF($E10317="","",IFERROR(VLOOKUP(TRIM(E10317&amp;""),'Référentiel Articles'!$A$2:$F$634,2,FALSE),""))</f>
      </c>
      <c r="D10317" s="75">
        <f>IF($E10317="","",IFERROR(VLOOKUP(TRIM(E10317&amp;""),'Référentiel Articles'!$A$2:$F$634,3,FALSE),""))</f>
      </c>
      <c r="E10317" s="74" t="str">
        <v/>
      </c>
      <c r="F10317" s="75">
        <f>IF($E10317="","",IFERROR(VLOOKUP(TRIM(E10317&amp;""),'Référentiel Articles'!$A$2:$F$634,4,FALSE),""))</f>
      </c>
      <c r="G10317" s="76">
        <f>IF($E10317="","",IFERROR(VLOOKUP(TRIM(E10317&amp;""),'Référentiel Articles'!$A$2:$F$634,5,FALSE),""))</f>
      </c>
      <c r="H10317" s="77" t="str">
        <v/>
      </c>
      <c r="I10317" s="76">
        <f>IF($E10317="","",IFERROR(VLOOKUP(TRIM(E10317&amp;""),'Référentiel Articles'!$A$2:$F$634,6,FALSE),""))</f>
      </c>
      <c r="J10317" s="78">
        <f>IF(OR($E10317="",$H10317=""),"",$H10317*$I10317)</f>
      </c>
      <c r="K10317" s="79" t="str">
        <v/>
      </c>
    </row>
    <row r="10318">
      <c r="A10318" s="81" t="str">
        <v/>
      </c>
      <c r="B10318" s="81" t="str">
        <v/>
      </c>
      <c r="C10318" s="83">
        <f>IF($E10318="","",IFERROR(VLOOKUP(TRIM(E10318&amp;""),'Référentiel Articles'!$A$2:$F$634,2,FALSE),""))</f>
      </c>
      <c r="D10318" s="83">
        <f>IF($E10318="","",IFERROR(VLOOKUP(TRIM(E10318&amp;""),'Référentiel Articles'!$A$2:$F$634,3,FALSE),""))</f>
      </c>
      <c r="E10318" s="81" t="str">
        <v/>
      </c>
      <c r="F10318" s="83">
        <f>IF($E10318="","",IFERROR(VLOOKUP(TRIM(E10318&amp;""),'Référentiel Articles'!$A$2:$F$634,4,FALSE),""))</f>
      </c>
      <c r="G10318" s="84">
        <f>IF($E10318="","",IFERROR(VLOOKUP(TRIM(E10318&amp;""),'Référentiel Articles'!$A$2:$F$634,5,FALSE),""))</f>
      </c>
      <c r="H10318" s="85" t="str">
        <v/>
      </c>
      <c r="I10318" s="84">
        <f>IF($E10318="","",IFERROR(VLOOKUP(TRIM(E10318&amp;""),'Référentiel Articles'!$A$2:$F$634,6,FALSE),""))</f>
      </c>
      <c r="J10318" s="90">
        <f>IF(OR($E10318="",$H10318=""),"",$H10318*$I10318)</f>
      </c>
      <c r="K10318" s="87" t="str">
        <v/>
      </c>
    </row>
    <row r="10319">
      <c r="A10319" s="74" t="str">
        <v/>
      </c>
      <c r="B10319" s="74" t="str">
        <v/>
      </c>
      <c r="C10319" s="75">
        <f>IF($E10319="","",IFERROR(VLOOKUP(TRIM(E10319&amp;""),'Référentiel Articles'!$A$2:$F$634,2,FALSE),""))</f>
      </c>
      <c r="D10319" s="75">
        <f>IF($E10319="","",IFERROR(VLOOKUP(TRIM(E10319&amp;""),'Référentiel Articles'!$A$2:$F$634,3,FALSE),""))</f>
      </c>
      <c r="E10319" s="74" t="str">
        <v/>
      </c>
      <c r="F10319" s="75">
        <f>IF($E10319="","",IFERROR(VLOOKUP(TRIM(E10319&amp;""),'Référentiel Articles'!$A$2:$F$634,4,FALSE),""))</f>
      </c>
      <c r="G10319" s="76">
        <f>IF($E10319="","",IFERROR(VLOOKUP(TRIM(E10319&amp;""),'Référentiel Articles'!$A$2:$F$634,5,FALSE),""))</f>
      </c>
      <c r="H10319" s="77" t="str">
        <v/>
      </c>
      <c r="I10319" s="76">
        <f>IF($E10319="","",IFERROR(VLOOKUP(TRIM(E10319&amp;""),'Référentiel Articles'!$A$2:$F$634,6,FALSE),""))</f>
      </c>
      <c r="J10319" s="78">
        <f>IF(OR($E10319="",$H10319=""),"",$H10319*$I10319)</f>
      </c>
      <c r="K10319" s="79" t="str">
        <v/>
      </c>
    </row>
    <row r="10320">
      <c r="A10320" s="81" t="str">
        <v/>
      </c>
      <c r="B10320" s="81" t="str">
        <v/>
      </c>
      <c r="C10320" s="83">
        <f>IF($E10320="","",IFERROR(VLOOKUP(TRIM(E10320&amp;""),'Référentiel Articles'!$A$2:$F$634,2,FALSE),""))</f>
      </c>
      <c r="D10320" s="83">
        <f>IF($E10320="","",IFERROR(VLOOKUP(TRIM(E10320&amp;""),'Référentiel Articles'!$A$2:$F$634,3,FALSE),""))</f>
      </c>
      <c r="E10320" s="81" t="str">
        <v/>
      </c>
      <c r="F10320" s="83">
        <f>IF($E10320="","",IFERROR(VLOOKUP(TRIM(E10320&amp;""),'Référentiel Articles'!$A$2:$F$634,4,FALSE),""))</f>
      </c>
      <c r="G10320" s="84">
        <f>IF($E10320="","",IFERROR(VLOOKUP(TRIM(E10320&amp;""),'Référentiel Articles'!$A$2:$F$634,5,FALSE),""))</f>
      </c>
      <c r="H10320" s="85" t="str">
        <v/>
      </c>
      <c r="I10320" s="84">
        <f>IF($E10320="","",IFERROR(VLOOKUP(TRIM(E10320&amp;""),'Référentiel Articles'!$A$2:$F$634,6,FALSE),""))</f>
      </c>
      <c r="J10320" s="90">
        <f>IF(OR($E10320="",$H10320=""),"",$H10320*$I10320)</f>
      </c>
      <c r="K10320" s="87" t="str">
        <v/>
      </c>
    </row>
    <row r="10321">
      <c r="A10321" s="74" t="str">
        <v/>
      </c>
      <c r="B10321" s="74" t="str">
        <v/>
      </c>
      <c r="C10321" s="75">
        <f>IF($E10321="","",IFERROR(VLOOKUP(TRIM(E10321&amp;""),'Référentiel Articles'!$A$2:$F$634,2,FALSE),""))</f>
      </c>
      <c r="D10321" s="75">
        <f>IF($E10321="","",IFERROR(VLOOKUP(TRIM(E10321&amp;""),'Référentiel Articles'!$A$2:$F$634,3,FALSE),""))</f>
      </c>
      <c r="E10321" s="74" t="str">
        <v/>
      </c>
      <c r="F10321" s="75">
        <f>IF($E10321="","",IFERROR(VLOOKUP(TRIM(E10321&amp;""),'Référentiel Articles'!$A$2:$F$634,4,FALSE),""))</f>
      </c>
      <c r="G10321" s="76">
        <f>IF($E10321="","",IFERROR(VLOOKUP(TRIM(E10321&amp;""),'Référentiel Articles'!$A$2:$F$634,5,FALSE),""))</f>
      </c>
      <c r="H10321" s="77" t="str">
        <v/>
      </c>
      <c r="I10321" s="76">
        <f>IF($E10321="","",IFERROR(VLOOKUP(TRIM(E10321&amp;""),'Référentiel Articles'!$A$2:$F$634,6,FALSE),""))</f>
      </c>
      <c r="J10321" s="78">
        <f>IF(OR($E10321="",$H10321=""),"",$H10321*$I10321)</f>
      </c>
      <c r="K10321" s="79" t="str">
        <v/>
      </c>
    </row>
    <row r="10322">
      <c r="A10322" s="81" t="str">
        <v/>
      </c>
      <c r="B10322" s="81" t="str">
        <v/>
      </c>
      <c r="C10322" s="83">
        <f>IF($E10322="","",IFERROR(VLOOKUP(TRIM(E10322&amp;""),'Référentiel Articles'!$A$2:$F$634,2,FALSE),""))</f>
      </c>
      <c r="D10322" s="83">
        <f>IF($E10322="","",IFERROR(VLOOKUP(TRIM(E10322&amp;""),'Référentiel Articles'!$A$2:$F$634,3,FALSE),""))</f>
      </c>
      <c r="E10322" s="81" t="str">
        <v/>
      </c>
      <c r="F10322" s="83">
        <f>IF($E10322="","",IFERROR(VLOOKUP(TRIM(E10322&amp;""),'Référentiel Articles'!$A$2:$F$634,4,FALSE),""))</f>
      </c>
      <c r="G10322" s="84">
        <f>IF($E10322="","",IFERROR(VLOOKUP(TRIM(E10322&amp;""),'Référentiel Articles'!$A$2:$F$634,5,FALSE),""))</f>
      </c>
      <c r="H10322" s="85" t="str">
        <v/>
      </c>
      <c r="I10322" s="84">
        <f>IF($E10322="","",IFERROR(VLOOKUP(TRIM(E10322&amp;""),'Référentiel Articles'!$A$2:$F$634,6,FALSE),""))</f>
      </c>
      <c r="J10322" s="90">
        <f>IF(OR($E10322="",$H10322=""),"",$H10322*$I10322)</f>
      </c>
      <c r="K10322" s="87" t="str">
        <v/>
      </c>
    </row>
    <row r="10323">
      <c r="A10323" s="74" t="str">
        <v/>
      </c>
      <c r="B10323" s="74" t="str">
        <v/>
      </c>
      <c r="C10323" s="75">
        <f>IF($E10323="","",IFERROR(VLOOKUP(TRIM(E10323&amp;""),'Référentiel Articles'!$A$2:$F$634,2,FALSE),""))</f>
      </c>
      <c r="D10323" s="75">
        <f>IF($E10323="","",IFERROR(VLOOKUP(TRIM(E10323&amp;""),'Référentiel Articles'!$A$2:$F$634,3,FALSE),""))</f>
      </c>
      <c r="E10323" s="74" t="str">
        <v/>
      </c>
      <c r="F10323" s="75">
        <f>IF($E10323="","",IFERROR(VLOOKUP(TRIM(E10323&amp;""),'Référentiel Articles'!$A$2:$F$634,4,FALSE),""))</f>
      </c>
      <c r="G10323" s="76">
        <f>IF($E10323="","",IFERROR(VLOOKUP(TRIM(E10323&amp;""),'Référentiel Articles'!$A$2:$F$634,5,FALSE),""))</f>
      </c>
      <c r="H10323" s="77" t="str">
        <v/>
      </c>
      <c r="I10323" s="76">
        <f>IF($E10323="","",IFERROR(VLOOKUP(TRIM(E10323&amp;""),'Référentiel Articles'!$A$2:$F$634,6,FALSE),""))</f>
      </c>
      <c r="J10323" s="78">
        <f>IF(OR($E10323="",$H10323=""),"",$H10323*$I10323)</f>
      </c>
      <c r="K10323" s="79" t="str">
        <v/>
      </c>
    </row>
    <row r="10324">
      <c r="A10324" s="81" t="str">
        <v/>
      </c>
      <c r="B10324" s="81" t="str">
        <v/>
      </c>
      <c r="C10324" s="83">
        <f>IF($E10324="","",IFERROR(VLOOKUP(TRIM(E10324&amp;""),'Référentiel Articles'!$A$2:$F$634,2,FALSE),""))</f>
      </c>
      <c r="D10324" s="83">
        <f>IF($E10324="","",IFERROR(VLOOKUP(TRIM(E10324&amp;""),'Référentiel Articles'!$A$2:$F$634,3,FALSE),""))</f>
      </c>
      <c r="E10324" s="81" t="str">
        <v/>
      </c>
      <c r="F10324" s="83">
        <f>IF($E10324="","",IFERROR(VLOOKUP(TRIM(E10324&amp;""),'Référentiel Articles'!$A$2:$F$634,4,FALSE),""))</f>
      </c>
      <c r="G10324" s="84">
        <f>IF($E10324="","",IFERROR(VLOOKUP(TRIM(E10324&amp;""),'Référentiel Articles'!$A$2:$F$634,5,FALSE),""))</f>
      </c>
      <c r="H10324" s="85" t="str">
        <v/>
      </c>
      <c r="I10324" s="84">
        <f>IF($E10324="","",IFERROR(VLOOKUP(TRIM(E10324&amp;""),'Référentiel Articles'!$A$2:$F$634,6,FALSE),""))</f>
      </c>
      <c r="J10324" s="90">
        <f>IF(OR($E10324="",$H10324=""),"",$H10324*$I10324)</f>
      </c>
      <c r="K10324" s="87" t="str">
        <v/>
      </c>
    </row>
    <row r="10325">
      <c r="A10325" s="74" t="str">
        <v/>
      </c>
      <c r="B10325" s="74" t="str">
        <v/>
      </c>
      <c r="C10325" s="75">
        <f>IF($E10325="","",IFERROR(VLOOKUP(TRIM(E10325&amp;""),'Référentiel Articles'!$A$2:$F$634,2,FALSE),""))</f>
      </c>
      <c r="D10325" s="75">
        <f>IF($E10325="","",IFERROR(VLOOKUP(TRIM(E10325&amp;""),'Référentiel Articles'!$A$2:$F$634,3,FALSE),""))</f>
      </c>
      <c r="E10325" s="74" t="str">
        <v/>
      </c>
      <c r="F10325" s="75">
        <f>IF($E10325="","",IFERROR(VLOOKUP(TRIM(E10325&amp;""),'Référentiel Articles'!$A$2:$F$634,4,FALSE),""))</f>
      </c>
      <c r="G10325" s="76">
        <f>IF($E10325="","",IFERROR(VLOOKUP(TRIM(E10325&amp;""),'Référentiel Articles'!$A$2:$F$634,5,FALSE),""))</f>
      </c>
      <c r="H10325" s="77" t="str">
        <v/>
      </c>
      <c r="I10325" s="76">
        <f>IF($E10325="","",IFERROR(VLOOKUP(TRIM(E10325&amp;""),'Référentiel Articles'!$A$2:$F$634,6,FALSE),""))</f>
      </c>
      <c r="J10325" s="78">
        <f>IF(OR($E10325="",$H10325=""),"",$H10325*$I10325)</f>
      </c>
      <c r="K10325" s="79" t="str">
        <v/>
      </c>
    </row>
    <row r="10326">
      <c r="A10326" s="81" t="str">
        <v/>
      </c>
      <c r="B10326" s="81" t="str">
        <v/>
      </c>
      <c r="C10326" s="83">
        <f>IF($E10326="","",IFERROR(VLOOKUP(TRIM(E10326&amp;""),'Référentiel Articles'!$A$2:$F$634,2,FALSE),""))</f>
      </c>
      <c r="D10326" s="83">
        <f>IF($E10326="","",IFERROR(VLOOKUP(TRIM(E10326&amp;""),'Référentiel Articles'!$A$2:$F$634,3,FALSE),""))</f>
      </c>
      <c r="E10326" s="81" t="str">
        <v/>
      </c>
      <c r="F10326" s="83">
        <f>IF($E10326="","",IFERROR(VLOOKUP(TRIM(E10326&amp;""),'Référentiel Articles'!$A$2:$F$634,4,FALSE),""))</f>
      </c>
      <c r="G10326" s="84">
        <f>IF($E10326="","",IFERROR(VLOOKUP(TRIM(E10326&amp;""),'Référentiel Articles'!$A$2:$F$634,5,FALSE),""))</f>
      </c>
      <c r="H10326" s="85" t="str">
        <v/>
      </c>
      <c r="I10326" s="84">
        <f>IF($E10326="","",IFERROR(VLOOKUP(TRIM(E10326&amp;""),'Référentiel Articles'!$A$2:$F$634,6,FALSE),""))</f>
      </c>
      <c r="J10326" s="90">
        <f>IF(OR($E10326="",$H10326=""),"",$H10326*$I10326)</f>
      </c>
      <c r="K10326" s="87" t="str">
        <v/>
      </c>
    </row>
    <row r="10327">
      <c r="A10327" s="74" t="str">
        <v/>
      </c>
      <c r="B10327" s="74" t="str">
        <v/>
      </c>
      <c r="C10327" s="75">
        <f>IF($E10327="","",IFERROR(VLOOKUP(TRIM(E10327&amp;""),'Référentiel Articles'!$A$2:$F$634,2,FALSE),""))</f>
      </c>
      <c r="D10327" s="75">
        <f>IF($E10327="","",IFERROR(VLOOKUP(TRIM(E10327&amp;""),'Référentiel Articles'!$A$2:$F$634,3,FALSE),""))</f>
      </c>
      <c r="E10327" s="74" t="str">
        <v/>
      </c>
      <c r="F10327" s="75">
        <f>IF($E10327="","",IFERROR(VLOOKUP(TRIM(E10327&amp;""),'Référentiel Articles'!$A$2:$F$634,4,FALSE),""))</f>
      </c>
      <c r="G10327" s="76">
        <f>IF($E10327="","",IFERROR(VLOOKUP(TRIM(E10327&amp;""),'Référentiel Articles'!$A$2:$F$634,5,FALSE),""))</f>
      </c>
      <c r="H10327" s="77" t="str">
        <v/>
      </c>
      <c r="I10327" s="76">
        <f>IF($E10327="","",IFERROR(VLOOKUP(TRIM(E10327&amp;""),'Référentiel Articles'!$A$2:$F$634,6,FALSE),""))</f>
      </c>
      <c r="J10327" s="78">
        <f>IF(OR($E10327="",$H10327=""),"",$H10327*$I10327)</f>
      </c>
      <c r="K10327" s="79" t="str">
        <v/>
      </c>
    </row>
    <row r="10328">
      <c r="A10328" s="81" t="str">
        <v/>
      </c>
      <c r="B10328" s="81" t="str">
        <v/>
      </c>
      <c r="C10328" s="83">
        <f>IF($E10328="","",IFERROR(VLOOKUP(TRIM(E10328&amp;""),'Référentiel Articles'!$A$2:$F$634,2,FALSE),""))</f>
      </c>
      <c r="D10328" s="83">
        <f>IF($E10328="","",IFERROR(VLOOKUP(TRIM(E10328&amp;""),'Référentiel Articles'!$A$2:$F$634,3,FALSE),""))</f>
      </c>
      <c r="E10328" s="81" t="str">
        <v/>
      </c>
      <c r="F10328" s="83">
        <f>IF($E10328="","",IFERROR(VLOOKUP(TRIM(E10328&amp;""),'Référentiel Articles'!$A$2:$F$634,4,FALSE),""))</f>
      </c>
      <c r="G10328" s="84">
        <f>IF($E10328="","",IFERROR(VLOOKUP(TRIM(E10328&amp;""),'Référentiel Articles'!$A$2:$F$634,5,FALSE),""))</f>
      </c>
      <c r="H10328" s="85" t="str">
        <v/>
      </c>
      <c r="I10328" s="84">
        <f>IF($E10328="","",IFERROR(VLOOKUP(TRIM(E10328&amp;""),'Référentiel Articles'!$A$2:$F$634,6,FALSE),""))</f>
      </c>
      <c r="J10328" s="90">
        <f>IF(OR($E10328="",$H10328=""),"",$H10328*$I10328)</f>
      </c>
      <c r="K10328" s="87" t="str">
        <v/>
      </c>
    </row>
    <row r="10329">
      <c r="A10329" s="74" t="str">
        <v/>
      </c>
      <c r="B10329" s="74" t="str">
        <v/>
      </c>
      <c r="C10329" s="75">
        <f>IF($E10329="","",IFERROR(VLOOKUP(TRIM(E10329&amp;""),'Référentiel Articles'!$A$2:$F$634,2,FALSE),""))</f>
      </c>
      <c r="D10329" s="75">
        <f>IF($E10329="","",IFERROR(VLOOKUP(TRIM(E10329&amp;""),'Référentiel Articles'!$A$2:$F$634,3,FALSE),""))</f>
      </c>
      <c r="E10329" s="74" t="str">
        <v/>
      </c>
      <c r="F10329" s="75">
        <f>IF($E10329="","",IFERROR(VLOOKUP(TRIM(E10329&amp;""),'Référentiel Articles'!$A$2:$F$634,4,FALSE),""))</f>
      </c>
      <c r="G10329" s="76">
        <f>IF($E10329="","",IFERROR(VLOOKUP(TRIM(E10329&amp;""),'Référentiel Articles'!$A$2:$F$634,5,FALSE),""))</f>
      </c>
      <c r="H10329" s="77" t="str">
        <v/>
      </c>
      <c r="I10329" s="76">
        <f>IF($E10329="","",IFERROR(VLOOKUP(TRIM(E10329&amp;""),'Référentiel Articles'!$A$2:$F$634,6,FALSE),""))</f>
      </c>
      <c r="J10329" s="78">
        <f>IF(OR($E10329="",$H10329=""),"",$H10329*$I10329)</f>
      </c>
      <c r="K10329" s="79" t="str">
        <v/>
      </c>
    </row>
    <row r="10330">
      <c r="A10330" s="81" t="str">
        <v/>
      </c>
      <c r="B10330" s="81" t="str">
        <v/>
      </c>
      <c r="C10330" s="83">
        <f>IF($E10330="","",IFERROR(VLOOKUP(TRIM(E10330&amp;""),'Référentiel Articles'!$A$2:$F$634,2,FALSE),""))</f>
      </c>
      <c r="D10330" s="83">
        <f>IF($E10330="","",IFERROR(VLOOKUP(TRIM(E10330&amp;""),'Référentiel Articles'!$A$2:$F$634,3,FALSE),""))</f>
      </c>
      <c r="E10330" s="81" t="str">
        <v/>
      </c>
      <c r="F10330" s="83">
        <f>IF($E10330="","",IFERROR(VLOOKUP(TRIM(E10330&amp;""),'Référentiel Articles'!$A$2:$F$634,4,FALSE),""))</f>
      </c>
      <c r="G10330" s="84">
        <f>IF($E10330="","",IFERROR(VLOOKUP(TRIM(E10330&amp;""),'Référentiel Articles'!$A$2:$F$634,5,FALSE),""))</f>
      </c>
      <c r="H10330" s="85" t="str">
        <v/>
      </c>
      <c r="I10330" s="84">
        <f>IF($E10330="","",IFERROR(VLOOKUP(TRIM(E10330&amp;""),'Référentiel Articles'!$A$2:$F$634,6,FALSE),""))</f>
      </c>
      <c r="J10330" s="90">
        <f>IF(OR($E10330="",$H10330=""),"",$H10330*$I10330)</f>
      </c>
      <c r="K10330" s="87" t="str">
        <v/>
      </c>
    </row>
    <row r="10331">
      <c r="A10331" s="74" t="str">
        <v/>
      </c>
      <c r="B10331" s="74" t="str">
        <v/>
      </c>
      <c r="C10331" s="75">
        <f>IF($E10331="","",IFERROR(VLOOKUP(TRIM(E10331&amp;""),'Référentiel Articles'!$A$2:$F$634,2,FALSE),""))</f>
      </c>
      <c r="D10331" s="75">
        <f>IF($E10331="","",IFERROR(VLOOKUP(TRIM(E10331&amp;""),'Référentiel Articles'!$A$2:$F$634,3,FALSE),""))</f>
      </c>
      <c r="E10331" s="74" t="str">
        <v/>
      </c>
      <c r="F10331" s="75">
        <f>IF($E10331="","",IFERROR(VLOOKUP(TRIM(E10331&amp;""),'Référentiel Articles'!$A$2:$F$634,4,FALSE),""))</f>
      </c>
      <c r="G10331" s="76">
        <f>IF($E10331="","",IFERROR(VLOOKUP(TRIM(E10331&amp;""),'Référentiel Articles'!$A$2:$F$634,5,FALSE),""))</f>
      </c>
      <c r="H10331" s="77" t="str">
        <v/>
      </c>
      <c r="I10331" s="76">
        <f>IF($E10331="","",IFERROR(VLOOKUP(TRIM(E10331&amp;""),'Référentiel Articles'!$A$2:$F$634,6,FALSE),""))</f>
      </c>
      <c r="J10331" s="78">
        <f>IF(OR($E10331="",$H10331=""),"",$H10331*$I10331)</f>
      </c>
      <c r="K10331" s="79" t="str">
        <v/>
      </c>
    </row>
    <row r="10332">
      <c r="A10332" s="81" t="str">
        <v/>
      </c>
      <c r="B10332" s="81" t="str">
        <v/>
      </c>
      <c r="C10332" s="83">
        <f>IF($E10332="","",IFERROR(VLOOKUP(TRIM(E10332&amp;""),'Référentiel Articles'!$A$2:$F$634,2,FALSE),""))</f>
      </c>
      <c r="D10332" s="83">
        <f>IF($E10332="","",IFERROR(VLOOKUP(TRIM(E10332&amp;""),'Référentiel Articles'!$A$2:$F$634,3,FALSE),""))</f>
      </c>
      <c r="E10332" s="81" t="str">
        <v/>
      </c>
      <c r="F10332" s="83">
        <f>IF($E10332="","",IFERROR(VLOOKUP(TRIM(E10332&amp;""),'Référentiel Articles'!$A$2:$F$634,4,FALSE),""))</f>
      </c>
      <c r="G10332" s="84">
        <f>IF($E10332="","",IFERROR(VLOOKUP(TRIM(E10332&amp;""),'Référentiel Articles'!$A$2:$F$634,5,FALSE),""))</f>
      </c>
      <c r="H10332" s="85" t="str">
        <v/>
      </c>
      <c r="I10332" s="84">
        <f>IF($E10332="","",IFERROR(VLOOKUP(TRIM(E10332&amp;""),'Référentiel Articles'!$A$2:$F$634,6,FALSE),""))</f>
      </c>
      <c r="J10332" s="90">
        <f>IF(OR($E10332="",$H10332=""),"",$H10332*$I10332)</f>
      </c>
      <c r="K10332" s="87" t="str">
        <v/>
      </c>
    </row>
    <row r="10333">
      <c r="A10333" s="74" t="str">
        <v/>
      </c>
      <c r="B10333" s="74" t="str">
        <v/>
      </c>
      <c r="C10333" s="75">
        <f>IF($E10333="","",IFERROR(VLOOKUP(TRIM(E10333&amp;""),'Référentiel Articles'!$A$2:$F$634,2,FALSE),""))</f>
      </c>
      <c r="D10333" s="75">
        <f>IF($E10333="","",IFERROR(VLOOKUP(TRIM(E10333&amp;""),'Référentiel Articles'!$A$2:$F$634,3,FALSE),""))</f>
      </c>
      <c r="E10333" s="74" t="str">
        <v/>
      </c>
      <c r="F10333" s="75">
        <f>IF($E10333="","",IFERROR(VLOOKUP(TRIM(E10333&amp;""),'Référentiel Articles'!$A$2:$F$634,4,FALSE),""))</f>
      </c>
      <c r="G10333" s="76">
        <f>IF($E10333="","",IFERROR(VLOOKUP(TRIM(E10333&amp;""),'Référentiel Articles'!$A$2:$F$634,5,FALSE),""))</f>
      </c>
      <c r="H10333" s="77" t="str">
        <v/>
      </c>
      <c r="I10333" s="76">
        <f>IF($E10333="","",IFERROR(VLOOKUP(TRIM(E10333&amp;""),'Référentiel Articles'!$A$2:$F$634,6,FALSE),""))</f>
      </c>
      <c r="J10333" s="78">
        <f>IF(OR($E10333="",$H10333=""),"",$H10333*$I10333)</f>
      </c>
      <c r="K10333" s="79" t="str">
        <v/>
      </c>
    </row>
    <row r="10334">
      <c r="A10334" s="81" t="str">
        <v/>
      </c>
      <c r="B10334" s="81" t="str">
        <v/>
      </c>
      <c r="C10334" s="83">
        <f>IF($E10334="","",IFERROR(VLOOKUP(TRIM(E10334&amp;""),'Référentiel Articles'!$A$2:$F$634,2,FALSE),""))</f>
      </c>
      <c r="D10334" s="83">
        <f>IF($E10334="","",IFERROR(VLOOKUP(TRIM(E10334&amp;""),'Référentiel Articles'!$A$2:$F$634,3,FALSE),""))</f>
      </c>
      <c r="E10334" s="81" t="str">
        <v/>
      </c>
      <c r="F10334" s="83">
        <f>IF($E10334="","",IFERROR(VLOOKUP(TRIM(E10334&amp;""),'Référentiel Articles'!$A$2:$F$634,4,FALSE),""))</f>
      </c>
      <c r="G10334" s="84">
        <f>IF($E10334="","",IFERROR(VLOOKUP(TRIM(E10334&amp;""),'Référentiel Articles'!$A$2:$F$634,5,FALSE),""))</f>
      </c>
      <c r="H10334" s="85" t="str">
        <v/>
      </c>
      <c r="I10334" s="84">
        <f>IF($E10334="","",IFERROR(VLOOKUP(TRIM(E10334&amp;""),'Référentiel Articles'!$A$2:$F$634,6,FALSE),""))</f>
      </c>
      <c r="J10334" s="90">
        <f>IF(OR($E10334="",$H10334=""),"",$H10334*$I10334)</f>
      </c>
      <c r="K10334" s="87" t="str">
        <v/>
      </c>
    </row>
    <row r="10335">
      <c r="A10335" s="74" t="str">
        <v/>
      </c>
      <c r="B10335" s="74" t="str">
        <v/>
      </c>
      <c r="C10335" s="75">
        <f>IF($E10335="","",IFERROR(VLOOKUP(TRIM(E10335&amp;""),'Référentiel Articles'!$A$2:$F$634,2,FALSE),""))</f>
      </c>
      <c r="D10335" s="75">
        <f>IF($E10335="","",IFERROR(VLOOKUP(TRIM(E10335&amp;""),'Référentiel Articles'!$A$2:$F$634,3,FALSE),""))</f>
      </c>
      <c r="E10335" s="74" t="str">
        <v/>
      </c>
      <c r="F10335" s="75">
        <f>IF($E10335="","",IFERROR(VLOOKUP(TRIM(E10335&amp;""),'Référentiel Articles'!$A$2:$F$634,4,FALSE),""))</f>
      </c>
      <c r="G10335" s="76">
        <f>IF($E10335="","",IFERROR(VLOOKUP(TRIM(E10335&amp;""),'Référentiel Articles'!$A$2:$F$634,5,FALSE),""))</f>
      </c>
      <c r="H10335" s="77" t="str">
        <v/>
      </c>
      <c r="I10335" s="76">
        <f>IF($E10335="","",IFERROR(VLOOKUP(TRIM(E10335&amp;""),'Référentiel Articles'!$A$2:$F$634,6,FALSE),""))</f>
      </c>
      <c r="J10335" s="78">
        <f>IF(OR($E10335="",$H10335=""),"",$H10335*$I10335)</f>
      </c>
      <c r="K10335" s="79" t="str">
        <v/>
      </c>
    </row>
    <row r="10336">
      <c r="A10336" s="81" t="str">
        <v/>
      </c>
      <c r="B10336" s="81" t="str">
        <v/>
      </c>
      <c r="C10336" s="83">
        <f>IF($E10336="","",IFERROR(VLOOKUP(TRIM(E10336&amp;""),'Référentiel Articles'!$A$2:$F$634,2,FALSE),""))</f>
      </c>
      <c r="D10336" s="83">
        <f>IF($E10336="","",IFERROR(VLOOKUP(TRIM(E10336&amp;""),'Référentiel Articles'!$A$2:$F$634,3,FALSE),""))</f>
      </c>
      <c r="E10336" s="81" t="str">
        <v/>
      </c>
      <c r="F10336" s="83">
        <f>IF($E10336="","",IFERROR(VLOOKUP(TRIM(E10336&amp;""),'Référentiel Articles'!$A$2:$F$634,4,FALSE),""))</f>
      </c>
      <c r="G10336" s="84">
        <f>IF($E10336="","",IFERROR(VLOOKUP(TRIM(E10336&amp;""),'Référentiel Articles'!$A$2:$F$634,5,FALSE),""))</f>
      </c>
      <c r="H10336" s="85" t="str">
        <v/>
      </c>
      <c r="I10336" s="84">
        <f>IF($E10336="","",IFERROR(VLOOKUP(TRIM(E10336&amp;""),'Référentiel Articles'!$A$2:$F$634,6,FALSE),""))</f>
      </c>
      <c r="J10336" s="90">
        <f>IF(OR($E10336="",$H10336=""),"",$H10336*$I10336)</f>
      </c>
      <c r="K10336" s="87" t="str">
        <v/>
      </c>
    </row>
    <row r="10337">
      <c r="A10337" s="74" t="str">
        <v/>
      </c>
      <c r="B10337" s="74" t="str">
        <v/>
      </c>
      <c r="C10337" s="75">
        <f>IF($E10337="","",IFERROR(VLOOKUP(TRIM(E10337&amp;""),'Référentiel Articles'!$A$2:$F$634,2,FALSE),""))</f>
      </c>
      <c r="D10337" s="75">
        <f>IF($E10337="","",IFERROR(VLOOKUP(TRIM(E10337&amp;""),'Référentiel Articles'!$A$2:$F$634,3,FALSE),""))</f>
      </c>
      <c r="E10337" s="74" t="str">
        <v/>
      </c>
      <c r="F10337" s="75">
        <f>IF($E10337="","",IFERROR(VLOOKUP(TRIM(E10337&amp;""),'Référentiel Articles'!$A$2:$F$634,4,FALSE),""))</f>
      </c>
      <c r="G10337" s="76">
        <f>IF($E10337="","",IFERROR(VLOOKUP(TRIM(E10337&amp;""),'Référentiel Articles'!$A$2:$F$634,5,FALSE),""))</f>
      </c>
      <c r="H10337" s="77" t="str">
        <v/>
      </c>
      <c r="I10337" s="76">
        <f>IF($E10337="","",IFERROR(VLOOKUP(TRIM(E10337&amp;""),'Référentiel Articles'!$A$2:$F$634,6,FALSE),""))</f>
      </c>
      <c r="J10337" s="78">
        <f>IF(OR($E10337="",$H10337=""),"",$H10337*$I10337)</f>
      </c>
      <c r="K10337" s="79" t="str">
        <v/>
      </c>
    </row>
    <row r="10338">
      <c r="A10338" s="81" t="str">
        <v/>
      </c>
      <c r="B10338" s="81" t="str">
        <v/>
      </c>
      <c r="C10338" s="83">
        <f>IF($E10338="","",IFERROR(VLOOKUP(TRIM(E10338&amp;""),'Référentiel Articles'!$A$2:$F$634,2,FALSE),""))</f>
      </c>
      <c r="D10338" s="83">
        <f>IF($E10338="","",IFERROR(VLOOKUP(TRIM(E10338&amp;""),'Référentiel Articles'!$A$2:$F$634,3,FALSE),""))</f>
      </c>
      <c r="E10338" s="81" t="str">
        <v/>
      </c>
      <c r="F10338" s="83">
        <f>IF($E10338="","",IFERROR(VLOOKUP(TRIM(E10338&amp;""),'Référentiel Articles'!$A$2:$F$634,4,FALSE),""))</f>
      </c>
      <c r="G10338" s="84">
        <f>IF($E10338="","",IFERROR(VLOOKUP(TRIM(E10338&amp;""),'Référentiel Articles'!$A$2:$F$634,5,FALSE),""))</f>
      </c>
      <c r="H10338" s="85" t="str">
        <v/>
      </c>
      <c r="I10338" s="84">
        <f>IF($E10338="","",IFERROR(VLOOKUP(TRIM(E10338&amp;""),'Référentiel Articles'!$A$2:$F$634,6,FALSE),""))</f>
      </c>
      <c r="J10338" s="90">
        <f>IF(OR($E10338="",$H10338=""),"",$H10338*$I10338)</f>
      </c>
      <c r="K10338" s="87" t="str">
        <v/>
      </c>
    </row>
    <row r="10339">
      <c r="A10339" s="74" t="str">
        <v/>
      </c>
      <c r="B10339" s="74" t="str">
        <v/>
      </c>
      <c r="C10339" s="75">
        <f>IF($E10339="","",IFERROR(VLOOKUP(TRIM(E10339&amp;""),'Référentiel Articles'!$A$2:$F$634,2,FALSE),""))</f>
      </c>
      <c r="D10339" s="75">
        <f>IF($E10339="","",IFERROR(VLOOKUP(TRIM(E10339&amp;""),'Référentiel Articles'!$A$2:$F$634,3,FALSE),""))</f>
      </c>
      <c r="E10339" s="74" t="str">
        <v/>
      </c>
      <c r="F10339" s="75">
        <f>IF($E10339="","",IFERROR(VLOOKUP(TRIM(E10339&amp;""),'Référentiel Articles'!$A$2:$F$634,4,FALSE),""))</f>
      </c>
      <c r="G10339" s="76">
        <f>IF($E10339="","",IFERROR(VLOOKUP(TRIM(E10339&amp;""),'Référentiel Articles'!$A$2:$F$634,5,FALSE),""))</f>
      </c>
      <c r="H10339" s="77" t="str">
        <v/>
      </c>
      <c r="I10339" s="76">
        <f>IF($E10339="","",IFERROR(VLOOKUP(TRIM(E10339&amp;""),'Référentiel Articles'!$A$2:$F$634,6,FALSE),""))</f>
      </c>
      <c r="J10339" s="78">
        <f>IF(OR($E10339="",$H10339=""),"",$H10339*$I10339)</f>
      </c>
      <c r="K10339" s="79" t="str">
        <v/>
      </c>
    </row>
    <row r="10340">
      <c r="A10340" s="81" t="str">
        <v/>
      </c>
      <c r="B10340" s="81" t="str">
        <v/>
      </c>
      <c r="C10340" s="83">
        <f>IF($E10340="","",IFERROR(VLOOKUP(TRIM(E10340&amp;""),'Référentiel Articles'!$A$2:$F$634,2,FALSE),""))</f>
      </c>
      <c r="D10340" s="83">
        <f>IF($E10340="","",IFERROR(VLOOKUP(TRIM(E10340&amp;""),'Référentiel Articles'!$A$2:$F$634,3,FALSE),""))</f>
      </c>
      <c r="E10340" s="81" t="str">
        <v/>
      </c>
      <c r="F10340" s="83">
        <f>IF($E10340="","",IFERROR(VLOOKUP(TRIM(E10340&amp;""),'Référentiel Articles'!$A$2:$F$634,4,FALSE),""))</f>
      </c>
      <c r="G10340" s="84">
        <f>IF($E10340="","",IFERROR(VLOOKUP(TRIM(E10340&amp;""),'Référentiel Articles'!$A$2:$F$634,5,FALSE),""))</f>
      </c>
      <c r="H10340" s="85" t="str">
        <v/>
      </c>
      <c r="I10340" s="84">
        <f>IF($E10340="","",IFERROR(VLOOKUP(TRIM(E10340&amp;""),'Référentiel Articles'!$A$2:$F$634,6,FALSE),""))</f>
      </c>
      <c r="J10340" s="90">
        <f>IF(OR($E10340="",$H10340=""),"",$H10340*$I10340)</f>
      </c>
      <c r="K10340" s="87" t="str">
        <v/>
      </c>
    </row>
    <row r="10341">
      <c r="A10341" s="74" t="str">
        <v/>
      </c>
      <c r="B10341" s="74" t="str">
        <v/>
      </c>
      <c r="C10341" s="75">
        <f>IF($E10341="","",IFERROR(VLOOKUP(TRIM(E10341&amp;""),'Référentiel Articles'!$A$2:$F$634,2,FALSE),""))</f>
      </c>
      <c r="D10341" s="75">
        <f>IF($E10341="","",IFERROR(VLOOKUP(TRIM(E10341&amp;""),'Référentiel Articles'!$A$2:$F$634,3,FALSE),""))</f>
      </c>
      <c r="E10341" s="74" t="str">
        <v/>
      </c>
      <c r="F10341" s="75">
        <f>IF($E10341="","",IFERROR(VLOOKUP(TRIM(E10341&amp;""),'Référentiel Articles'!$A$2:$F$634,4,FALSE),""))</f>
      </c>
      <c r="G10341" s="76">
        <f>IF($E10341="","",IFERROR(VLOOKUP(TRIM(E10341&amp;""),'Référentiel Articles'!$A$2:$F$634,5,FALSE),""))</f>
      </c>
      <c r="H10341" s="77" t="str">
        <v/>
      </c>
      <c r="I10341" s="76">
        <f>IF($E10341="","",IFERROR(VLOOKUP(TRIM(E10341&amp;""),'Référentiel Articles'!$A$2:$F$634,6,FALSE),""))</f>
      </c>
      <c r="J10341" s="78">
        <f>IF(OR($E10341="",$H10341=""),"",$H10341*$I10341)</f>
      </c>
      <c r="K10341" s="79" t="str">
        <v/>
      </c>
    </row>
    <row r="10342">
      <c r="A10342" s="81" t="str">
        <v/>
      </c>
      <c r="B10342" s="81" t="str">
        <v/>
      </c>
      <c r="C10342" s="83">
        <f>IF($E10342="","",IFERROR(VLOOKUP(TRIM(E10342&amp;""),'Référentiel Articles'!$A$2:$F$634,2,FALSE),""))</f>
      </c>
      <c r="D10342" s="83">
        <f>IF($E10342="","",IFERROR(VLOOKUP(TRIM(E10342&amp;""),'Référentiel Articles'!$A$2:$F$634,3,FALSE),""))</f>
      </c>
      <c r="E10342" s="81" t="str">
        <v/>
      </c>
      <c r="F10342" s="83">
        <f>IF($E10342="","",IFERROR(VLOOKUP(TRIM(E10342&amp;""),'Référentiel Articles'!$A$2:$F$634,4,FALSE),""))</f>
      </c>
      <c r="G10342" s="84">
        <f>IF($E10342="","",IFERROR(VLOOKUP(TRIM(E10342&amp;""),'Référentiel Articles'!$A$2:$F$634,5,FALSE),""))</f>
      </c>
      <c r="H10342" s="85" t="str">
        <v/>
      </c>
      <c r="I10342" s="84">
        <f>IF($E10342="","",IFERROR(VLOOKUP(TRIM(E10342&amp;""),'Référentiel Articles'!$A$2:$F$634,6,FALSE),""))</f>
      </c>
      <c r="J10342" s="90">
        <f>IF(OR($E10342="",$H10342=""),"",$H10342*$I10342)</f>
      </c>
      <c r="K10342" s="87" t="str">
        <v/>
      </c>
    </row>
    <row r="10343">
      <c r="A10343" s="74" t="str">
        <v/>
      </c>
      <c r="B10343" s="74" t="str">
        <v/>
      </c>
      <c r="C10343" s="75">
        <f>IF($E10343="","",IFERROR(VLOOKUP(TRIM(E10343&amp;""),'Référentiel Articles'!$A$2:$F$634,2,FALSE),""))</f>
      </c>
      <c r="D10343" s="75">
        <f>IF($E10343="","",IFERROR(VLOOKUP(TRIM(E10343&amp;""),'Référentiel Articles'!$A$2:$F$634,3,FALSE),""))</f>
      </c>
      <c r="E10343" s="74" t="str">
        <v/>
      </c>
      <c r="F10343" s="75">
        <f>IF($E10343="","",IFERROR(VLOOKUP(TRIM(E10343&amp;""),'Référentiel Articles'!$A$2:$F$634,4,FALSE),""))</f>
      </c>
      <c r="G10343" s="76">
        <f>IF($E10343="","",IFERROR(VLOOKUP(TRIM(E10343&amp;""),'Référentiel Articles'!$A$2:$F$634,5,FALSE),""))</f>
      </c>
      <c r="H10343" s="77" t="str">
        <v/>
      </c>
      <c r="I10343" s="76">
        <f>IF($E10343="","",IFERROR(VLOOKUP(TRIM(E10343&amp;""),'Référentiel Articles'!$A$2:$F$634,6,FALSE),""))</f>
      </c>
      <c r="J10343" s="78">
        <f>IF(OR($E10343="",$H10343=""),"",$H10343*$I10343)</f>
      </c>
      <c r="K10343" s="79" t="str">
        <v/>
      </c>
    </row>
    <row r="10344">
      <c r="A10344" s="81" t="str">
        <v/>
      </c>
      <c r="B10344" s="81" t="str">
        <v/>
      </c>
      <c r="C10344" s="83">
        <f>IF($E10344="","",IFERROR(VLOOKUP(TRIM(E10344&amp;""),'Référentiel Articles'!$A$2:$F$634,2,FALSE),""))</f>
      </c>
      <c r="D10344" s="83">
        <f>IF($E10344="","",IFERROR(VLOOKUP(TRIM(E10344&amp;""),'Référentiel Articles'!$A$2:$F$634,3,FALSE),""))</f>
      </c>
      <c r="E10344" s="81" t="str">
        <v/>
      </c>
      <c r="F10344" s="83">
        <f>IF($E10344="","",IFERROR(VLOOKUP(TRIM(E10344&amp;""),'Référentiel Articles'!$A$2:$F$634,4,FALSE),""))</f>
      </c>
      <c r="G10344" s="84">
        <f>IF($E10344="","",IFERROR(VLOOKUP(TRIM(E10344&amp;""),'Référentiel Articles'!$A$2:$F$634,5,FALSE),""))</f>
      </c>
      <c r="H10344" s="85" t="str">
        <v/>
      </c>
      <c r="I10344" s="84">
        <f>IF($E10344="","",IFERROR(VLOOKUP(TRIM(E10344&amp;""),'Référentiel Articles'!$A$2:$F$634,6,FALSE),""))</f>
      </c>
      <c r="J10344" s="90">
        <f>IF(OR($E10344="",$H10344=""),"",$H10344*$I10344)</f>
      </c>
      <c r="K10344" s="87" t="str">
        <v/>
      </c>
    </row>
    <row r="10345">
      <c r="A10345" s="74" t="str">
        <v/>
      </c>
      <c r="B10345" s="74" t="str">
        <v/>
      </c>
      <c r="C10345" s="75">
        <f>IF($E10345="","",IFERROR(VLOOKUP(TRIM(E10345&amp;""),'Référentiel Articles'!$A$2:$F$634,2,FALSE),""))</f>
      </c>
      <c r="D10345" s="75">
        <f>IF($E10345="","",IFERROR(VLOOKUP(TRIM(E10345&amp;""),'Référentiel Articles'!$A$2:$F$634,3,FALSE),""))</f>
      </c>
      <c r="E10345" s="74" t="str">
        <v/>
      </c>
      <c r="F10345" s="75">
        <f>IF($E10345="","",IFERROR(VLOOKUP(TRIM(E10345&amp;""),'Référentiel Articles'!$A$2:$F$634,4,FALSE),""))</f>
      </c>
      <c r="G10345" s="76">
        <f>IF($E10345="","",IFERROR(VLOOKUP(TRIM(E10345&amp;""),'Référentiel Articles'!$A$2:$F$634,5,FALSE),""))</f>
      </c>
      <c r="H10345" s="77" t="str">
        <v/>
      </c>
      <c r="I10345" s="76">
        <f>IF($E10345="","",IFERROR(VLOOKUP(TRIM(E10345&amp;""),'Référentiel Articles'!$A$2:$F$634,6,FALSE),""))</f>
      </c>
      <c r="J10345" s="78">
        <f>IF(OR($E10345="",$H10345=""),"",$H10345*$I10345)</f>
      </c>
      <c r="K10345" s="79" t="str">
        <v/>
      </c>
    </row>
    <row r="10346">
      <c r="A10346" s="81" t="str">
        <v/>
      </c>
      <c r="B10346" s="81" t="str">
        <v/>
      </c>
      <c r="C10346" s="83">
        <f>IF($E10346="","",IFERROR(VLOOKUP(TRIM(E10346&amp;""),'Référentiel Articles'!$A$2:$F$634,2,FALSE),""))</f>
      </c>
      <c r="D10346" s="83">
        <f>IF($E10346="","",IFERROR(VLOOKUP(TRIM(E10346&amp;""),'Référentiel Articles'!$A$2:$F$634,3,FALSE),""))</f>
      </c>
      <c r="E10346" s="81" t="str">
        <v/>
      </c>
      <c r="F10346" s="83">
        <f>IF($E10346="","",IFERROR(VLOOKUP(TRIM(E10346&amp;""),'Référentiel Articles'!$A$2:$F$634,4,FALSE),""))</f>
      </c>
      <c r="G10346" s="84">
        <f>IF($E10346="","",IFERROR(VLOOKUP(TRIM(E10346&amp;""),'Référentiel Articles'!$A$2:$F$634,5,FALSE),""))</f>
      </c>
      <c r="H10346" s="85" t="str">
        <v/>
      </c>
      <c r="I10346" s="84">
        <f>IF($E10346="","",IFERROR(VLOOKUP(TRIM(E10346&amp;""),'Référentiel Articles'!$A$2:$F$634,6,FALSE),""))</f>
      </c>
      <c r="J10346" s="90">
        <f>IF(OR($E10346="",$H10346=""),"",$H10346*$I10346)</f>
      </c>
      <c r="K10346" s="87" t="str">
        <v/>
      </c>
    </row>
    <row r="10347">
      <c r="A10347" s="74" t="str">
        <v/>
      </c>
      <c r="B10347" s="74" t="str">
        <v/>
      </c>
      <c r="C10347" s="75">
        <f>IF($E10347="","",IFERROR(VLOOKUP(TRIM(E10347&amp;""),'Référentiel Articles'!$A$2:$F$634,2,FALSE),""))</f>
      </c>
      <c r="D10347" s="75">
        <f>IF($E10347="","",IFERROR(VLOOKUP(TRIM(E10347&amp;""),'Référentiel Articles'!$A$2:$F$634,3,FALSE),""))</f>
      </c>
      <c r="E10347" s="74" t="str">
        <v/>
      </c>
      <c r="F10347" s="75">
        <f>IF($E10347="","",IFERROR(VLOOKUP(TRIM(E10347&amp;""),'Référentiel Articles'!$A$2:$F$634,4,FALSE),""))</f>
      </c>
      <c r="G10347" s="76">
        <f>IF($E10347="","",IFERROR(VLOOKUP(TRIM(E10347&amp;""),'Référentiel Articles'!$A$2:$F$634,5,FALSE),""))</f>
      </c>
      <c r="H10347" s="77" t="str">
        <v/>
      </c>
      <c r="I10347" s="76">
        <f>IF($E10347="","",IFERROR(VLOOKUP(TRIM(E10347&amp;""),'Référentiel Articles'!$A$2:$F$634,6,FALSE),""))</f>
      </c>
      <c r="J10347" s="78">
        <f>IF(OR($E10347="",$H10347=""),"",$H10347*$I10347)</f>
      </c>
      <c r="K10347" s="79" t="str">
        <v/>
      </c>
    </row>
    <row r="10348">
      <c r="A10348" s="81" t="str">
        <v/>
      </c>
      <c r="B10348" s="81" t="str">
        <v/>
      </c>
      <c r="C10348" s="83">
        <f>IF($E10348="","",IFERROR(VLOOKUP(TRIM(E10348&amp;""),'Référentiel Articles'!$A$2:$F$634,2,FALSE),""))</f>
      </c>
      <c r="D10348" s="83">
        <f>IF($E10348="","",IFERROR(VLOOKUP(TRIM(E10348&amp;""),'Référentiel Articles'!$A$2:$F$634,3,FALSE),""))</f>
      </c>
      <c r="E10348" s="81" t="str">
        <v/>
      </c>
      <c r="F10348" s="83">
        <f>IF($E10348="","",IFERROR(VLOOKUP(TRIM(E10348&amp;""),'Référentiel Articles'!$A$2:$F$634,4,FALSE),""))</f>
      </c>
      <c r="G10348" s="84">
        <f>IF($E10348="","",IFERROR(VLOOKUP(TRIM(E10348&amp;""),'Référentiel Articles'!$A$2:$F$634,5,FALSE),""))</f>
      </c>
      <c r="H10348" s="85" t="str">
        <v/>
      </c>
      <c r="I10348" s="84">
        <f>IF($E10348="","",IFERROR(VLOOKUP(TRIM(E10348&amp;""),'Référentiel Articles'!$A$2:$F$634,6,FALSE),""))</f>
      </c>
      <c r="J10348" s="90">
        <f>IF(OR($E10348="",$H10348=""),"",$H10348*$I10348)</f>
      </c>
      <c r="K10348" s="87" t="str">
        <v/>
      </c>
    </row>
    <row r="10349">
      <c r="A10349" s="74" t="str">
        <v/>
      </c>
      <c r="B10349" s="74" t="str">
        <v/>
      </c>
      <c r="C10349" s="75">
        <f>IF($E10349="","",IFERROR(VLOOKUP(TRIM(E10349&amp;""),'Référentiel Articles'!$A$2:$F$634,2,FALSE),""))</f>
      </c>
      <c r="D10349" s="75">
        <f>IF($E10349="","",IFERROR(VLOOKUP(TRIM(E10349&amp;""),'Référentiel Articles'!$A$2:$F$634,3,FALSE),""))</f>
      </c>
      <c r="E10349" s="74" t="str">
        <v/>
      </c>
      <c r="F10349" s="75">
        <f>IF($E10349="","",IFERROR(VLOOKUP(TRIM(E10349&amp;""),'Référentiel Articles'!$A$2:$F$634,4,FALSE),""))</f>
      </c>
      <c r="G10349" s="76">
        <f>IF($E10349="","",IFERROR(VLOOKUP(TRIM(E10349&amp;""),'Référentiel Articles'!$A$2:$F$634,5,FALSE),""))</f>
      </c>
      <c r="H10349" s="77" t="str">
        <v/>
      </c>
      <c r="I10349" s="76">
        <f>IF($E10349="","",IFERROR(VLOOKUP(TRIM(E10349&amp;""),'Référentiel Articles'!$A$2:$F$634,6,FALSE),""))</f>
      </c>
      <c r="J10349" s="78">
        <f>IF(OR($E10349="",$H10349=""),"",$H10349*$I10349)</f>
      </c>
      <c r="K10349" s="79" t="str">
        <v/>
      </c>
    </row>
    <row r="10350">
      <c r="A10350" s="81" t="str">
        <v/>
      </c>
      <c r="B10350" s="81" t="str">
        <v/>
      </c>
      <c r="C10350" s="83">
        <f>IF($E10350="","",IFERROR(VLOOKUP(TRIM(E10350&amp;""),'Référentiel Articles'!$A$2:$F$634,2,FALSE),""))</f>
      </c>
      <c r="D10350" s="83">
        <f>IF($E10350="","",IFERROR(VLOOKUP(TRIM(E10350&amp;""),'Référentiel Articles'!$A$2:$F$634,3,FALSE),""))</f>
      </c>
      <c r="E10350" s="81" t="str">
        <v/>
      </c>
      <c r="F10350" s="83">
        <f>IF($E10350="","",IFERROR(VLOOKUP(TRIM(E10350&amp;""),'Référentiel Articles'!$A$2:$F$634,4,FALSE),""))</f>
      </c>
      <c r="G10350" s="84">
        <f>IF($E10350="","",IFERROR(VLOOKUP(TRIM(E10350&amp;""),'Référentiel Articles'!$A$2:$F$634,5,FALSE),""))</f>
      </c>
      <c r="H10350" s="85" t="str">
        <v/>
      </c>
      <c r="I10350" s="84">
        <f>IF($E10350="","",IFERROR(VLOOKUP(TRIM(E10350&amp;""),'Référentiel Articles'!$A$2:$F$634,6,FALSE),""))</f>
      </c>
      <c r="J10350" s="90">
        <f>IF(OR($E10350="",$H10350=""),"",$H10350*$I10350)</f>
      </c>
      <c r="K10350" s="87" t="str">
        <v/>
      </c>
    </row>
    <row r="10351">
      <c r="A10351" s="74" t="str">
        <v/>
      </c>
      <c r="B10351" s="74" t="str">
        <v/>
      </c>
      <c r="C10351" s="75">
        <f>IF($E10351="","",IFERROR(VLOOKUP(TRIM(E10351&amp;""),'Référentiel Articles'!$A$2:$F$634,2,FALSE),""))</f>
      </c>
      <c r="D10351" s="75">
        <f>IF($E10351="","",IFERROR(VLOOKUP(TRIM(E10351&amp;""),'Référentiel Articles'!$A$2:$F$634,3,FALSE),""))</f>
      </c>
      <c r="E10351" s="74" t="str">
        <v/>
      </c>
      <c r="F10351" s="75">
        <f>IF($E10351="","",IFERROR(VLOOKUP(TRIM(E10351&amp;""),'Référentiel Articles'!$A$2:$F$634,4,FALSE),""))</f>
      </c>
      <c r="G10351" s="76">
        <f>IF($E10351="","",IFERROR(VLOOKUP(TRIM(E10351&amp;""),'Référentiel Articles'!$A$2:$F$634,5,FALSE),""))</f>
      </c>
      <c r="H10351" s="77" t="str">
        <v/>
      </c>
      <c r="I10351" s="76">
        <f>IF($E10351="","",IFERROR(VLOOKUP(TRIM(E10351&amp;""),'Référentiel Articles'!$A$2:$F$634,6,FALSE),""))</f>
      </c>
      <c r="J10351" s="78">
        <f>IF(OR($E10351="",$H10351=""),"",$H10351*$I10351)</f>
      </c>
      <c r="K10351" s="79" t="str">
        <v/>
      </c>
    </row>
    <row r="10352">
      <c r="A10352" s="81" t="str">
        <v/>
      </c>
      <c r="B10352" s="81" t="str">
        <v/>
      </c>
      <c r="C10352" s="83">
        <f>IF($E10352="","",IFERROR(VLOOKUP(TRIM(E10352&amp;""),'Référentiel Articles'!$A$2:$F$634,2,FALSE),""))</f>
      </c>
      <c r="D10352" s="83">
        <f>IF($E10352="","",IFERROR(VLOOKUP(TRIM(E10352&amp;""),'Référentiel Articles'!$A$2:$F$634,3,FALSE),""))</f>
      </c>
      <c r="E10352" s="81" t="str">
        <v/>
      </c>
      <c r="F10352" s="83">
        <f>IF($E10352="","",IFERROR(VLOOKUP(TRIM(E10352&amp;""),'Référentiel Articles'!$A$2:$F$634,4,FALSE),""))</f>
      </c>
      <c r="G10352" s="84">
        <f>IF($E10352="","",IFERROR(VLOOKUP(TRIM(E10352&amp;""),'Référentiel Articles'!$A$2:$F$634,5,FALSE),""))</f>
      </c>
      <c r="H10352" s="85" t="str">
        <v/>
      </c>
      <c r="I10352" s="84">
        <f>IF($E10352="","",IFERROR(VLOOKUP(TRIM(E10352&amp;""),'Référentiel Articles'!$A$2:$F$634,6,FALSE),""))</f>
      </c>
      <c r="J10352" s="90">
        <f>IF(OR($E10352="",$H10352=""),"",$H10352*$I10352)</f>
      </c>
      <c r="K10352" s="87" t="str">
        <v/>
      </c>
    </row>
    <row r="10353">
      <c r="A10353" s="74" t="str">
        <v/>
      </c>
      <c r="B10353" s="74" t="str">
        <v/>
      </c>
      <c r="C10353" s="75">
        <f>IF($E10353="","",IFERROR(VLOOKUP(TRIM(E10353&amp;""),'Référentiel Articles'!$A$2:$F$634,2,FALSE),""))</f>
      </c>
      <c r="D10353" s="75">
        <f>IF($E10353="","",IFERROR(VLOOKUP(TRIM(E10353&amp;""),'Référentiel Articles'!$A$2:$F$634,3,FALSE),""))</f>
      </c>
      <c r="E10353" s="74" t="str">
        <v/>
      </c>
      <c r="F10353" s="75">
        <f>IF($E10353="","",IFERROR(VLOOKUP(TRIM(E10353&amp;""),'Référentiel Articles'!$A$2:$F$634,4,FALSE),""))</f>
      </c>
      <c r="G10353" s="76">
        <f>IF($E10353="","",IFERROR(VLOOKUP(TRIM(E10353&amp;""),'Référentiel Articles'!$A$2:$F$634,5,FALSE),""))</f>
      </c>
      <c r="H10353" s="77" t="str">
        <v/>
      </c>
      <c r="I10353" s="76">
        <f>IF($E10353="","",IFERROR(VLOOKUP(TRIM(E10353&amp;""),'Référentiel Articles'!$A$2:$F$634,6,FALSE),""))</f>
      </c>
      <c r="J10353" s="78">
        <f>IF(OR($E10353="",$H10353=""),"",$H10353*$I10353)</f>
      </c>
      <c r="K10353" s="79" t="str">
        <v/>
      </c>
    </row>
    <row r="10354">
      <c r="A10354" s="81" t="str">
        <v/>
      </c>
      <c r="B10354" s="81" t="str">
        <v/>
      </c>
      <c r="C10354" s="83">
        <f>IF($E10354="","",IFERROR(VLOOKUP(TRIM(E10354&amp;""),'Référentiel Articles'!$A$2:$F$634,2,FALSE),""))</f>
      </c>
      <c r="D10354" s="83">
        <f>IF($E10354="","",IFERROR(VLOOKUP(TRIM(E10354&amp;""),'Référentiel Articles'!$A$2:$F$634,3,FALSE),""))</f>
      </c>
      <c r="E10354" s="81" t="str">
        <v/>
      </c>
      <c r="F10354" s="83">
        <f>IF($E10354="","",IFERROR(VLOOKUP(TRIM(E10354&amp;""),'Référentiel Articles'!$A$2:$F$634,4,FALSE),""))</f>
      </c>
      <c r="G10354" s="84">
        <f>IF($E10354="","",IFERROR(VLOOKUP(TRIM(E10354&amp;""),'Référentiel Articles'!$A$2:$F$634,5,FALSE),""))</f>
      </c>
      <c r="H10354" s="85" t="str">
        <v/>
      </c>
      <c r="I10354" s="84">
        <f>IF($E10354="","",IFERROR(VLOOKUP(TRIM(E10354&amp;""),'Référentiel Articles'!$A$2:$F$634,6,FALSE),""))</f>
      </c>
      <c r="J10354" s="90">
        <f>IF(OR($E10354="",$H10354=""),"",$H10354*$I10354)</f>
      </c>
      <c r="K10354" s="87" t="str">
        <v/>
      </c>
    </row>
    <row r="10355">
      <c r="A10355" s="74" t="str">
        <v/>
      </c>
      <c r="B10355" s="74" t="str">
        <v/>
      </c>
      <c r="C10355" s="75">
        <f>IF($E10355="","",IFERROR(VLOOKUP(TRIM(E10355&amp;""),'Référentiel Articles'!$A$2:$F$634,2,FALSE),""))</f>
      </c>
      <c r="D10355" s="75">
        <f>IF($E10355="","",IFERROR(VLOOKUP(TRIM(E10355&amp;""),'Référentiel Articles'!$A$2:$F$634,3,FALSE),""))</f>
      </c>
      <c r="E10355" s="74" t="str">
        <v/>
      </c>
      <c r="F10355" s="75">
        <f>IF($E10355="","",IFERROR(VLOOKUP(TRIM(E10355&amp;""),'Référentiel Articles'!$A$2:$F$634,4,FALSE),""))</f>
      </c>
      <c r="G10355" s="76">
        <f>IF($E10355="","",IFERROR(VLOOKUP(TRIM(E10355&amp;""),'Référentiel Articles'!$A$2:$F$634,5,FALSE),""))</f>
      </c>
      <c r="H10355" s="77" t="str">
        <v/>
      </c>
      <c r="I10355" s="76">
        <f>IF($E10355="","",IFERROR(VLOOKUP(TRIM(E10355&amp;""),'Référentiel Articles'!$A$2:$F$634,6,FALSE),""))</f>
      </c>
      <c r="J10355" s="78">
        <f>IF(OR($E10355="",$H10355=""),"",$H10355*$I10355)</f>
      </c>
      <c r="K10355" s="79" t="str">
        <v/>
      </c>
    </row>
    <row r="10356">
      <c r="A10356" s="81" t="str">
        <v/>
      </c>
      <c r="B10356" s="81" t="str">
        <v/>
      </c>
      <c r="C10356" s="83">
        <f>IF($E10356="","",IFERROR(VLOOKUP(TRIM(E10356&amp;""),'Référentiel Articles'!$A$2:$F$634,2,FALSE),""))</f>
      </c>
      <c r="D10356" s="83">
        <f>IF($E10356="","",IFERROR(VLOOKUP(TRIM(E10356&amp;""),'Référentiel Articles'!$A$2:$F$634,3,FALSE),""))</f>
      </c>
      <c r="E10356" s="81" t="str">
        <v/>
      </c>
      <c r="F10356" s="83">
        <f>IF($E10356="","",IFERROR(VLOOKUP(TRIM(E10356&amp;""),'Référentiel Articles'!$A$2:$F$634,4,FALSE),""))</f>
      </c>
      <c r="G10356" s="84">
        <f>IF($E10356="","",IFERROR(VLOOKUP(TRIM(E10356&amp;""),'Référentiel Articles'!$A$2:$F$634,5,FALSE),""))</f>
      </c>
      <c r="H10356" s="85" t="str">
        <v/>
      </c>
      <c r="I10356" s="84">
        <f>IF($E10356="","",IFERROR(VLOOKUP(TRIM(E10356&amp;""),'Référentiel Articles'!$A$2:$F$634,6,FALSE),""))</f>
      </c>
      <c r="J10356" s="90">
        <f>IF(OR($E10356="",$H10356=""),"",$H10356*$I10356)</f>
      </c>
      <c r="K10356" s="87" t="str">
        <v/>
      </c>
    </row>
    <row r="10357">
      <c r="A10357" s="74" t="str">
        <v/>
      </c>
      <c r="B10357" s="74" t="str">
        <v/>
      </c>
      <c r="C10357" s="75">
        <f>IF($E10357="","",IFERROR(VLOOKUP(TRIM(E10357&amp;""),'Référentiel Articles'!$A$2:$F$634,2,FALSE),""))</f>
      </c>
      <c r="D10357" s="75">
        <f>IF($E10357="","",IFERROR(VLOOKUP(TRIM(E10357&amp;""),'Référentiel Articles'!$A$2:$F$634,3,FALSE),""))</f>
      </c>
      <c r="E10357" s="74" t="str">
        <v/>
      </c>
      <c r="F10357" s="75">
        <f>IF($E10357="","",IFERROR(VLOOKUP(TRIM(E10357&amp;""),'Référentiel Articles'!$A$2:$F$634,4,FALSE),""))</f>
      </c>
      <c r="G10357" s="76">
        <f>IF($E10357="","",IFERROR(VLOOKUP(TRIM(E10357&amp;""),'Référentiel Articles'!$A$2:$F$634,5,FALSE),""))</f>
      </c>
      <c r="H10357" s="77" t="str">
        <v/>
      </c>
      <c r="I10357" s="76">
        <f>IF($E10357="","",IFERROR(VLOOKUP(TRIM(E10357&amp;""),'Référentiel Articles'!$A$2:$F$634,6,FALSE),""))</f>
      </c>
      <c r="J10357" s="78">
        <f>IF(OR($E10357="",$H10357=""),"",$H10357*$I10357)</f>
      </c>
      <c r="K10357" s="79" t="str">
        <v/>
      </c>
    </row>
    <row r="10358">
      <c r="A10358" s="81" t="str">
        <v/>
      </c>
      <c r="B10358" s="81" t="str">
        <v/>
      </c>
      <c r="C10358" s="83">
        <f>IF($E10358="","",IFERROR(VLOOKUP(TRIM(E10358&amp;""),'Référentiel Articles'!$A$2:$F$634,2,FALSE),""))</f>
      </c>
      <c r="D10358" s="83">
        <f>IF($E10358="","",IFERROR(VLOOKUP(TRIM(E10358&amp;""),'Référentiel Articles'!$A$2:$F$634,3,FALSE),""))</f>
      </c>
      <c r="E10358" s="81" t="str">
        <v/>
      </c>
      <c r="F10358" s="83">
        <f>IF($E10358="","",IFERROR(VLOOKUP(TRIM(E10358&amp;""),'Référentiel Articles'!$A$2:$F$634,4,FALSE),""))</f>
      </c>
      <c r="G10358" s="84">
        <f>IF($E10358="","",IFERROR(VLOOKUP(TRIM(E10358&amp;""),'Référentiel Articles'!$A$2:$F$634,5,FALSE),""))</f>
      </c>
      <c r="H10358" s="85" t="str">
        <v/>
      </c>
      <c r="I10358" s="84">
        <f>IF($E10358="","",IFERROR(VLOOKUP(TRIM(E10358&amp;""),'Référentiel Articles'!$A$2:$F$634,6,FALSE),""))</f>
      </c>
      <c r="J10358" s="90">
        <f>IF(OR($E10358="",$H10358=""),"",$H10358*$I10358)</f>
      </c>
      <c r="K10358" s="87" t="str">
        <v/>
      </c>
    </row>
    <row r="10359">
      <c r="A10359" s="74" t="str">
        <v/>
      </c>
      <c r="B10359" s="74" t="str">
        <v/>
      </c>
      <c r="C10359" s="75">
        <f>IF($E10359="","",IFERROR(VLOOKUP(TRIM(E10359&amp;""),'Référentiel Articles'!$A$2:$F$634,2,FALSE),""))</f>
      </c>
      <c r="D10359" s="75">
        <f>IF($E10359="","",IFERROR(VLOOKUP(TRIM(E10359&amp;""),'Référentiel Articles'!$A$2:$F$634,3,FALSE),""))</f>
      </c>
      <c r="E10359" s="74" t="str">
        <v/>
      </c>
      <c r="F10359" s="75">
        <f>IF($E10359="","",IFERROR(VLOOKUP(TRIM(E10359&amp;""),'Référentiel Articles'!$A$2:$F$634,4,FALSE),""))</f>
      </c>
      <c r="G10359" s="76">
        <f>IF($E10359="","",IFERROR(VLOOKUP(TRIM(E10359&amp;""),'Référentiel Articles'!$A$2:$F$634,5,FALSE),""))</f>
      </c>
      <c r="H10359" s="77" t="str">
        <v/>
      </c>
      <c r="I10359" s="76">
        <f>IF($E10359="","",IFERROR(VLOOKUP(TRIM(E10359&amp;""),'Référentiel Articles'!$A$2:$F$634,6,FALSE),""))</f>
      </c>
      <c r="J10359" s="78">
        <f>IF(OR($E10359="",$H10359=""),"",$H10359*$I10359)</f>
      </c>
      <c r="K10359" s="79" t="str">
        <v/>
      </c>
    </row>
    <row r="10360">
      <c r="A10360" s="81" t="str">
        <v/>
      </c>
      <c r="B10360" s="81" t="str">
        <v/>
      </c>
      <c r="C10360" s="83">
        <f>IF($E10360="","",IFERROR(VLOOKUP(TRIM(E10360&amp;""),'Référentiel Articles'!$A$2:$F$634,2,FALSE),""))</f>
      </c>
      <c r="D10360" s="83">
        <f>IF($E10360="","",IFERROR(VLOOKUP(TRIM(E10360&amp;""),'Référentiel Articles'!$A$2:$F$634,3,FALSE),""))</f>
      </c>
      <c r="E10360" s="81" t="str">
        <v/>
      </c>
      <c r="F10360" s="83">
        <f>IF($E10360="","",IFERROR(VLOOKUP(TRIM(E10360&amp;""),'Référentiel Articles'!$A$2:$F$634,4,FALSE),""))</f>
      </c>
      <c r="G10360" s="84">
        <f>IF($E10360="","",IFERROR(VLOOKUP(TRIM(E10360&amp;""),'Référentiel Articles'!$A$2:$F$634,5,FALSE),""))</f>
      </c>
      <c r="H10360" s="85" t="str">
        <v/>
      </c>
      <c r="I10360" s="84">
        <f>IF($E10360="","",IFERROR(VLOOKUP(TRIM(E10360&amp;""),'Référentiel Articles'!$A$2:$F$634,6,FALSE),""))</f>
      </c>
      <c r="J10360" s="90">
        <f>IF(OR($E10360="",$H10360=""),"",$H10360*$I10360)</f>
      </c>
      <c r="K10360" s="87" t="str">
        <v/>
      </c>
    </row>
    <row r="10361">
      <c r="A10361" s="74" t="str">
        <v/>
      </c>
      <c r="B10361" s="74" t="str">
        <v/>
      </c>
      <c r="C10361" s="75">
        <f>IF($E10361="","",IFERROR(VLOOKUP(TRIM(E10361&amp;""),'Référentiel Articles'!$A$2:$F$634,2,FALSE),""))</f>
      </c>
      <c r="D10361" s="75">
        <f>IF($E10361="","",IFERROR(VLOOKUP(TRIM(E10361&amp;""),'Référentiel Articles'!$A$2:$F$634,3,FALSE),""))</f>
      </c>
      <c r="E10361" s="74" t="str">
        <v/>
      </c>
      <c r="F10361" s="75">
        <f>IF($E10361="","",IFERROR(VLOOKUP(TRIM(E10361&amp;""),'Référentiel Articles'!$A$2:$F$634,4,FALSE),""))</f>
      </c>
      <c r="G10361" s="76">
        <f>IF($E10361="","",IFERROR(VLOOKUP(TRIM(E10361&amp;""),'Référentiel Articles'!$A$2:$F$634,5,FALSE),""))</f>
      </c>
      <c r="H10361" s="77" t="str">
        <v/>
      </c>
      <c r="I10361" s="76">
        <f>IF($E10361="","",IFERROR(VLOOKUP(TRIM(E10361&amp;""),'Référentiel Articles'!$A$2:$F$634,6,FALSE),""))</f>
      </c>
      <c r="J10361" s="78">
        <f>IF(OR($E10361="",$H10361=""),"",$H10361*$I10361)</f>
      </c>
      <c r="K10361" s="79" t="str">
        <v/>
      </c>
    </row>
    <row r="10362">
      <c r="A10362" s="81" t="str">
        <v/>
      </c>
      <c r="B10362" s="81" t="str">
        <v/>
      </c>
      <c r="C10362" s="83">
        <f>IF($E10362="","",IFERROR(VLOOKUP(TRIM(E10362&amp;""),'Référentiel Articles'!$A$2:$F$634,2,FALSE),""))</f>
      </c>
      <c r="D10362" s="83">
        <f>IF($E10362="","",IFERROR(VLOOKUP(TRIM(E10362&amp;""),'Référentiel Articles'!$A$2:$F$634,3,FALSE),""))</f>
      </c>
      <c r="E10362" s="81" t="str">
        <v/>
      </c>
      <c r="F10362" s="83">
        <f>IF($E10362="","",IFERROR(VLOOKUP(TRIM(E10362&amp;""),'Référentiel Articles'!$A$2:$F$634,4,FALSE),""))</f>
      </c>
      <c r="G10362" s="84">
        <f>IF($E10362="","",IFERROR(VLOOKUP(TRIM(E10362&amp;""),'Référentiel Articles'!$A$2:$F$634,5,FALSE),""))</f>
      </c>
      <c r="H10362" s="85" t="str">
        <v/>
      </c>
      <c r="I10362" s="84">
        <f>IF($E10362="","",IFERROR(VLOOKUP(TRIM(E10362&amp;""),'Référentiel Articles'!$A$2:$F$634,6,FALSE),""))</f>
      </c>
      <c r="J10362" s="90">
        <f>IF(OR($E10362="",$H10362=""),"",$H10362*$I10362)</f>
      </c>
      <c r="K10362" s="87" t="str">
        <v/>
      </c>
    </row>
    <row r="10363">
      <c r="A10363" s="74" t="str">
        <v/>
      </c>
      <c r="B10363" s="74" t="str">
        <v/>
      </c>
      <c r="C10363" s="75">
        <f>IF($E10363="","",IFERROR(VLOOKUP(TRIM(E10363&amp;""),'Référentiel Articles'!$A$2:$F$634,2,FALSE),""))</f>
      </c>
      <c r="D10363" s="75">
        <f>IF($E10363="","",IFERROR(VLOOKUP(TRIM(E10363&amp;""),'Référentiel Articles'!$A$2:$F$634,3,FALSE),""))</f>
      </c>
      <c r="E10363" s="74" t="str">
        <v/>
      </c>
      <c r="F10363" s="75">
        <f>IF($E10363="","",IFERROR(VLOOKUP(TRIM(E10363&amp;""),'Référentiel Articles'!$A$2:$F$634,4,FALSE),""))</f>
      </c>
      <c r="G10363" s="76">
        <f>IF($E10363="","",IFERROR(VLOOKUP(TRIM(E10363&amp;""),'Référentiel Articles'!$A$2:$F$634,5,FALSE),""))</f>
      </c>
      <c r="H10363" s="77" t="str">
        <v/>
      </c>
      <c r="I10363" s="76">
        <f>IF($E10363="","",IFERROR(VLOOKUP(TRIM(E10363&amp;""),'Référentiel Articles'!$A$2:$F$634,6,FALSE),""))</f>
      </c>
      <c r="J10363" s="78">
        <f>IF(OR($E10363="",$H10363=""),"",$H10363*$I10363)</f>
      </c>
      <c r="K10363" s="79" t="str">
        <v/>
      </c>
    </row>
    <row r="10364">
      <c r="A10364" s="81" t="str">
        <v/>
      </c>
      <c r="B10364" s="81" t="str">
        <v/>
      </c>
      <c r="C10364" s="83">
        <f>IF($E10364="","",IFERROR(VLOOKUP(TRIM(E10364&amp;""),'Référentiel Articles'!$A$2:$F$634,2,FALSE),""))</f>
      </c>
      <c r="D10364" s="83">
        <f>IF($E10364="","",IFERROR(VLOOKUP(TRIM(E10364&amp;""),'Référentiel Articles'!$A$2:$F$634,3,FALSE),""))</f>
      </c>
      <c r="E10364" s="81" t="str">
        <v/>
      </c>
      <c r="F10364" s="83">
        <f>IF($E10364="","",IFERROR(VLOOKUP(TRIM(E10364&amp;""),'Référentiel Articles'!$A$2:$F$634,4,FALSE),""))</f>
      </c>
      <c r="G10364" s="84">
        <f>IF($E10364="","",IFERROR(VLOOKUP(TRIM(E10364&amp;""),'Référentiel Articles'!$A$2:$F$634,5,FALSE),""))</f>
      </c>
      <c r="H10364" s="85" t="str">
        <v/>
      </c>
      <c r="I10364" s="84">
        <f>IF($E10364="","",IFERROR(VLOOKUP(TRIM(E10364&amp;""),'Référentiel Articles'!$A$2:$F$634,6,FALSE),""))</f>
      </c>
      <c r="J10364" s="90">
        <f>IF(OR($E10364="",$H10364=""),"",$H10364*$I10364)</f>
      </c>
      <c r="K10364" s="87" t="str">
        <v/>
      </c>
    </row>
    <row r="10365">
      <c r="A10365" s="74" t="str">
        <v/>
      </c>
      <c r="B10365" s="74" t="str">
        <v/>
      </c>
      <c r="C10365" s="75">
        <f>IF($E10365="","",IFERROR(VLOOKUP(TRIM(E10365&amp;""),'Référentiel Articles'!$A$2:$F$634,2,FALSE),""))</f>
      </c>
      <c r="D10365" s="75">
        <f>IF($E10365="","",IFERROR(VLOOKUP(TRIM(E10365&amp;""),'Référentiel Articles'!$A$2:$F$634,3,FALSE),""))</f>
      </c>
      <c r="E10365" s="74" t="str">
        <v/>
      </c>
      <c r="F10365" s="75">
        <f>IF($E10365="","",IFERROR(VLOOKUP(TRIM(E10365&amp;""),'Référentiel Articles'!$A$2:$F$634,4,FALSE),""))</f>
      </c>
      <c r="G10365" s="76">
        <f>IF($E10365="","",IFERROR(VLOOKUP(TRIM(E10365&amp;""),'Référentiel Articles'!$A$2:$F$634,5,FALSE),""))</f>
      </c>
      <c r="H10365" s="77" t="str">
        <v/>
      </c>
      <c r="I10365" s="76">
        <f>IF($E10365="","",IFERROR(VLOOKUP(TRIM(E10365&amp;""),'Référentiel Articles'!$A$2:$F$634,6,FALSE),""))</f>
      </c>
      <c r="J10365" s="78">
        <f>IF(OR($E10365="",$H10365=""),"",$H10365*$I10365)</f>
      </c>
      <c r="K10365" s="79" t="str">
        <v/>
      </c>
    </row>
    <row r="10366">
      <c r="A10366" s="81" t="str">
        <v/>
      </c>
      <c r="B10366" s="81" t="str">
        <v/>
      </c>
      <c r="C10366" s="83">
        <f>IF($E10366="","",IFERROR(VLOOKUP(TRIM(E10366&amp;""),'Référentiel Articles'!$A$2:$F$634,2,FALSE),""))</f>
      </c>
      <c r="D10366" s="83">
        <f>IF($E10366="","",IFERROR(VLOOKUP(TRIM(E10366&amp;""),'Référentiel Articles'!$A$2:$F$634,3,FALSE),""))</f>
      </c>
      <c r="E10366" s="81" t="str">
        <v/>
      </c>
      <c r="F10366" s="83">
        <f>IF($E10366="","",IFERROR(VLOOKUP(TRIM(E10366&amp;""),'Référentiel Articles'!$A$2:$F$634,4,FALSE),""))</f>
      </c>
      <c r="G10366" s="84">
        <f>IF($E10366="","",IFERROR(VLOOKUP(TRIM(E10366&amp;""),'Référentiel Articles'!$A$2:$F$634,5,FALSE),""))</f>
      </c>
      <c r="H10366" s="85" t="str">
        <v/>
      </c>
      <c r="I10366" s="84">
        <f>IF($E10366="","",IFERROR(VLOOKUP(TRIM(E10366&amp;""),'Référentiel Articles'!$A$2:$F$634,6,FALSE),""))</f>
      </c>
      <c r="J10366" s="90">
        <f>IF(OR($E10366="",$H10366=""),"",$H10366*$I10366)</f>
      </c>
      <c r="K10366" s="87" t="str">
        <v/>
      </c>
    </row>
    <row r="10367">
      <c r="A10367" s="74" t="str">
        <v/>
      </c>
      <c r="B10367" s="74" t="str">
        <v/>
      </c>
      <c r="C10367" s="75">
        <f>IF($E10367="","",IFERROR(VLOOKUP(TRIM(E10367&amp;""),'Référentiel Articles'!$A$2:$F$634,2,FALSE),""))</f>
      </c>
      <c r="D10367" s="75">
        <f>IF($E10367="","",IFERROR(VLOOKUP(TRIM(E10367&amp;""),'Référentiel Articles'!$A$2:$F$634,3,FALSE),""))</f>
      </c>
      <c r="E10367" s="74" t="str">
        <v/>
      </c>
      <c r="F10367" s="75">
        <f>IF($E10367="","",IFERROR(VLOOKUP(TRIM(E10367&amp;""),'Référentiel Articles'!$A$2:$F$634,4,FALSE),""))</f>
      </c>
      <c r="G10367" s="76">
        <f>IF($E10367="","",IFERROR(VLOOKUP(TRIM(E10367&amp;""),'Référentiel Articles'!$A$2:$F$634,5,FALSE),""))</f>
      </c>
      <c r="H10367" s="77" t="str">
        <v/>
      </c>
      <c r="I10367" s="76">
        <f>IF($E10367="","",IFERROR(VLOOKUP(TRIM(E10367&amp;""),'Référentiel Articles'!$A$2:$F$634,6,FALSE),""))</f>
      </c>
      <c r="J10367" s="78">
        <f>IF(OR($E10367="",$H10367=""),"",$H10367*$I10367)</f>
      </c>
      <c r="K10367" s="79" t="str">
        <v/>
      </c>
    </row>
    <row r="10368">
      <c r="A10368" s="81" t="str">
        <v/>
      </c>
      <c r="B10368" s="81" t="str">
        <v/>
      </c>
      <c r="C10368" s="83">
        <f>IF($E10368="","",IFERROR(VLOOKUP(TRIM(E10368&amp;""),'Référentiel Articles'!$A$2:$F$634,2,FALSE),""))</f>
      </c>
      <c r="D10368" s="83">
        <f>IF($E10368="","",IFERROR(VLOOKUP(TRIM(E10368&amp;""),'Référentiel Articles'!$A$2:$F$634,3,FALSE),""))</f>
      </c>
      <c r="E10368" s="81" t="str">
        <v/>
      </c>
      <c r="F10368" s="83">
        <f>IF($E10368="","",IFERROR(VLOOKUP(TRIM(E10368&amp;""),'Référentiel Articles'!$A$2:$F$634,4,FALSE),""))</f>
      </c>
      <c r="G10368" s="84">
        <f>IF($E10368="","",IFERROR(VLOOKUP(TRIM(E10368&amp;""),'Référentiel Articles'!$A$2:$F$634,5,FALSE),""))</f>
      </c>
      <c r="H10368" s="85" t="str">
        <v/>
      </c>
      <c r="I10368" s="84">
        <f>IF($E10368="","",IFERROR(VLOOKUP(TRIM(E10368&amp;""),'Référentiel Articles'!$A$2:$F$634,6,FALSE),""))</f>
      </c>
      <c r="J10368" s="90">
        <f>IF(OR($E10368="",$H10368=""),"",$H10368*$I10368)</f>
      </c>
      <c r="K10368" s="87" t="str">
        <v/>
      </c>
    </row>
    <row r="10369">
      <c r="A10369" s="74" t="str">
        <v/>
      </c>
      <c r="B10369" s="74" t="str">
        <v/>
      </c>
      <c r="C10369" s="75">
        <f>IF($E10369="","",IFERROR(VLOOKUP(TRIM(E10369&amp;""),'Référentiel Articles'!$A$2:$F$634,2,FALSE),""))</f>
      </c>
      <c r="D10369" s="75">
        <f>IF($E10369="","",IFERROR(VLOOKUP(TRIM(E10369&amp;""),'Référentiel Articles'!$A$2:$F$634,3,FALSE),""))</f>
      </c>
      <c r="E10369" s="74" t="str">
        <v/>
      </c>
      <c r="F10369" s="75">
        <f>IF($E10369="","",IFERROR(VLOOKUP(TRIM(E10369&amp;""),'Référentiel Articles'!$A$2:$F$634,4,FALSE),""))</f>
      </c>
      <c r="G10369" s="76">
        <f>IF($E10369="","",IFERROR(VLOOKUP(TRIM(E10369&amp;""),'Référentiel Articles'!$A$2:$F$634,5,FALSE),""))</f>
      </c>
      <c r="H10369" s="77" t="str">
        <v/>
      </c>
      <c r="I10369" s="76">
        <f>IF($E10369="","",IFERROR(VLOOKUP(TRIM(E10369&amp;""),'Référentiel Articles'!$A$2:$F$634,6,FALSE),""))</f>
      </c>
      <c r="J10369" s="78">
        <f>IF(OR($E10369="",$H10369=""),"",$H10369*$I10369)</f>
      </c>
      <c r="K10369" s="79" t="str">
        <v/>
      </c>
    </row>
    <row r="10370">
      <c r="A10370" s="81" t="str">
        <v/>
      </c>
      <c r="B10370" s="81" t="str">
        <v/>
      </c>
      <c r="C10370" s="83">
        <f>IF($E10370="","",IFERROR(VLOOKUP(TRIM(E10370&amp;""),'Référentiel Articles'!$A$2:$F$634,2,FALSE),""))</f>
      </c>
      <c r="D10370" s="83">
        <f>IF($E10370="","",IFERROR(VLOOKUP(TRIM(E10370&amp;""),'Référentiel Articles'!$A$2:$F$634,3,FALSE),""))</f>
      </c>
      <c r="E10370" s="81" t="str">
        <v/>
      </c>
      <c r="F10370" s="83">
        <f>IF($E10370="","",IFERROR(VLOOKUP(TRIM(E10370&amp;""),'Référentiel Articles'!$A$2:$F$634,4,FALSE),""))</f>
      </c>
      <c r="G10370" s="84">
        <f>IF($E10370="","",IFERROR(VLOOKUP(TRIM(E10370&amp;""),'Référentiel Articles'!$A$2:$F$634,5,FALSE),""))</f>
      </c>
      <c r="H10370" s="85" t="str">
        <v/>
      </c>
      <c r="I10370" s="84">
        <f>IF($E10370="","",IFERROR(VLOOKUP(TRIM(E10370&amp;""),'Référentiel Articles'!$A$2:$F$634,6,FALSE),""))</f>
      </c>
      <c r="J10370" s="90">
        <f>IF(OR($E10370="",$H10370=""),"",$H10370*$I10370)</f>
      </c>
      <c r="K10370" s="87" t="str">
        <v/>
      </c>
    </row>
    <row r="10371">
      <c r="A10371" s="74" t="str">
        <v/>
      </c>
      <c r="B10371" s="74" t="str">
        <v/>
      </c>
      <c r="C10371" s="75">
        <f>IF($E10371="","",IFERROR(VLOOKUP(TRIM(E10371&amp;""),'Référentiel Articles'!$A$2:$F$634,2,FALSE),""))</f>
      </c>
      <c r="D10371" s="75">
        <f>IF($E10371="","",IFERROR(VLOOKUP(TRIM(E10371&amp;""),'Référentiel Articles'!$A$2:$F$634,3,FALSE),""))</f>
      </c>
      <c r="E10371" s="74" t="str">
        <v/>
      </c>
      <c r="F10371" s="75">
        <f>IF($E10371="","",IFERROR(VLOOKUP(TRIM(E10371&amp;""),'Référentiel Articles'!$A$2:$F$634,4,FALSE),""))</f>
      </c>
      <c r="G10371" s="76">
        <f>IF($E10371="","",IFERROR(VLOOKUP(TRIM(E10371&amp;""),'Référentiel Articles'!$A$2:$F$634,5,FALSE),""))</f>
      </c>
      <c r="H10371" s="77" t="str">
        <v/>
      </c>
      <c r="I10371" s="76">
        <f>IF($E10371="","",IFERROR(VLOOKUP(TRIM(E10371&amp;""),'Référentiel Articles'!$A$2:$F$634,6,FALSE),""))</f>
      </c>
      <c r="J10371" s="78">
        <f>IF(OR($E10371="",$H10371=""),"",$H10371*$I10371)</f>
      </c>
      <c r="K10371" s="79" t="str">
        <v/>
      </c>
    </row>
    <row r="10372">
      <c r="A10372" s="81" t="str">
        <v/>
      </c>
      <c r="B10372" s="81" t="str">
        <v/>
      </c>
      <c r="C10372" s="83">
        <f>IF($E10372="","",IFERROR(VLOOKUP(TRIM(E10372&amp;""),'Référentiel Articles'!$A$2:$F$634,2,FALSE),""))</f>
      </c>
      <c r="D10372" s="83">
        <f>IF($E10372="","",IFERROR(VLOOKUP(TRIM(E10372&amp;""),'Référentiel Articles'!$A$2:$F$634,3,FALSE),""))</f>
      </c>
      <c r="E10372" s="81" t="str">
        <v/>
      </c>
      <c r="F10372" s="83">
        <f>IF($E10372="","",IFERROR(VLOOKUP(TRIM(E10372&amp;""),'Référentiel Articles'!$A$2:$F$634,4,FALSE),""))</f>
      </c>
      <c r="G10372" s="84">
        <f>IF($E10372="","",IFERROR(VLOOKUP(TRIM(E10372&amp;""),'Référentiel Articles'!$A$2:$F$634,5,FALSE),""))</f>
      </c>
      <c r="H10372" s="85" t="str">
        <v/>
      </c>
      <c r="I10372" s="84">
        <f>IF($E10372="","",IFERROR(VLOOKUP(TRIM(E10372&amp;""),'Référentiel Articles'!$A$2:$F$634,6,FALSE),""))</f>
      </c>
      <c r="J10372" s="90">
        <f>IF(OR($E10372="",$H10372=""),"",$H10372*$I10372)</f>
      </c>
      <c r="K10372" s="87" t="str">
        <v/>
      </c>
    </row>
    <row r="10373">
      <c r="A10373" s="74" t="str">
        <v/>
      </c>
      <c r="B10373" s="74" t="str">
        <v/>
      </c>
      <c r="C10373" s="75">
        <f>IF($E10373="","",IFERROR(VLOOKUP(TRIM(E10373&amp;""),'Référentiel Articles'!$A$2:$F$634,2,FALSE),""))</f>
      </c>
      <c r="D10373" s="75">
        <f>IF($E10373="","",IFERROR(VLOOKUP(TRIM(E10373&amp;""),'Référentiel Articles'!$A$2:$F$634,3,FALSE),""))</f>
      </c>
      <c r="E10373" s="74" t="str">
        <v/>
      </c>
      <c r="F10373" s="75">
        <f>IF($E10373="","",IFERROR(VLOOKUP(TRIM(E10373&amp;""),'Référentiel Articles'!$A$2:$F$634,4,FALSE),""))</f>
      </c>
      <c r="G10373" s="76">
        <f>IF($E10373="","",IFERROR(VLOOKUP(TRIM(E10373&amp;""),'Référentiel Articles'!$A$2:$F$634,5,FALSE),""))</f>
      </c>
      <c r="H10373" s="77" t="str">
        <v/>
      </c>
      <c r="I10373" s="76">
        <f>IF($E10373="","",IFERROR(VLOOKUP(TRIM(E10373&amp;""),'Référentiel Articles'!$A$2:$F$634,6,FALSE),""))</f>
      </c>
      <c r="J10373" s="78">
        <f>IF(OR($E10373="",$H10373=""),"",$H10373*$I10373)</f>
      </c>
      <c r="K10373" s="79" t="str">
        <v/>
      </c>
    </row>
    <row r="10374">
      <c r="A10374" s="81" t="str">
        <v/>
      </c>
      <c r="B10374" s="81" t="str">
        <v/>
      </c>
      <c r="C10374" s="83">
        <f>IF($E10374="","",IFERROR(VLOOKUP(TRIM(E10374&amp;""),'Référentiel Articles'!$A$2:$F$634,2,FALSE),""))</f>
      </c>
      <c r="D10374" s="83">
        <f>IF($E10374="","",IFERROR(VLOOKUP(TRIM(E10374&amp;""),'Référentiel Articles'!$A$2:$F$634,3,FALSE),""))</f>
      </c>
      <c r="E10374" s="81" t="str">
        <v/>
      </c>
      <c r="F10374" s="83">
        <f>IF($E10374="","",IFERROR(VLOOKUP(TRIM(E10374&amp;""),'Référentiel Articles'!$A$2:$F$634,4,FALSE),""))</f>
      </c>
      <c r="G10374" s="84">
        <f>IF($E10374="","",IFERROR(VLOOKUP(TRIM(E10374&amp;""),'Référentiel Articles'!$A$2:$F$634,5,FALSE),""))</f>
      </c>
      <c r="H10374" s="85" t="str">
        <v/>
      </c>
      <c r="I10374" s="84">
        <f>IF($E10374="","",IFERROR(VLOOKUP(TRIM(E10374&amp;""),'Référentiel Articles'!$A$2:$F$634,6,FALSE),""))</f>
      </c>
      <c r="J10374" s="90">
        <f>IF(OR($E10374="",$H10374=""),"",$H10374*$I10374)</f>
      </c>
      <c r="K10374" s="87" t="str">
        <v/>
      </c>
    </row>
    <row r="10375">
      <c r="A10375" s="74" t="str">
        <v/>
      </c>
      <c r="B10375" s="74" t="str">
        <v/>
      </c>
      <c r="C10375" s="75">
        <f>IF($E10375="","",IFERROR(VLOOKUP(TRIM(E10375&amp;""),'Référentiel Articles'!$A$2:$F$634,2,FALSE),""))</f>
      </c>
      <c r="D10375" s="75">
        <f>IF($E10375="","",IFERROR(VLOOKUP(TRIM(E10375&amp;""),'Référentiel Articles'!$A$2:$F$634,3,FALSE),""))</f>
      </c>
      <c r="E10375" s="74" t="str">
        <v/>
      </c>
      <c r="F10375" s="75">
        <f>IF($E10375="","",IFERROR(VLOOKUP(TRIM(E10375&amp;""),'Référentiel Articles'!$A$2:$F$634,4,FALSE),""))</f>
      </c>
      <c r="G10375" s="76">
        <f>IF($E10375="","",IFERROR(VLOOKUP(TRIM(E10375&amp;""),'Référentiel Articles'!$A$2:$F$634,5,FALSE),""))</f>
      </c>
      <c r="H10375" s="77" t="str">
        <v/>
      </c>
      <c r="I10375" s="76">
        <f>IF($E10375="","",IFERROR(VLOOKUP(TRIM(E10375&amp;""),'Référentiel Articles'!$A$2:$F$634,6,FALSE),""))</f>
      </c>
      <c r="J10375" s="78">
        <f>IF(OR($E10375="",$H10375=""),"",$H10375*$I10375)</f>
      </c>
      <c r="K10375" s="79" t="str">
        <v/>
      </c>
    </row>
    <row r="10376">
      <c r="A10376" s="81" t="str">
        <v/>
      </c>
      <c r="B10376" s="81" t="str">
        <v/>
      </c>
      <c r="C10376" s="83">
        <f>IF($E10376="","",IFERROR(VLOOKUP(TRIM(E10376&amp;""),'Référentiel Articles'!$A$2:$F$634,2,FALSE),""))</f>
      </c>
      <c r="D10376" s="83">
        <f>IF($E10376="","",IFERROR(VLOOKUP(TRIM(E10376&amp;""),'Référentiel Articles'!$A$2:$F$634,3,FALSE),""))</f>
      </c>
      <c r="E10376" s="81" t="str">
        <v/>
      </c>
      <c r="F10376" s="83">
        <f>IF($E10376="","",IFERROR(VLOOKUP(TRIM(E10376&amp;""),'Référentiel Articles'!$A$2:$F$634,4,FALSE),""))</f>
      </c>
      <c r="G10376" s="84">
        <f>IF($E10376="","",IFERROR(VLOOKUP(TRIM(E10376&amp;""),'Référentiel Articles'!$A$2:$F$634,5,FALSE),""))</f>
      </c>
      <c r="H10376" s="85" t="str">
        <v/>
      </c>
      <c r="I10376" s="84">
        <f>IF($E10376="","",IFERROR(VLOOKUP(TRIM(E10376&amp;""),'Référentiel Articles'!$A$2:$F$634,6,FALSE),""))</f>
      </c>
      <c r="J10376" s="90">
        <f>IF(OR($E10376="",$H10376=""),"",$H10376*$I10376)</f>
      </c>
      <c r="K10376" s="87" t="str">
        <v/>
      </c>
    </row>
    <row r="10377">
      <c r="A10377" s="74" t="str">
        <v/>
      </c>
      <c r="B10377" s="74" t="str">
        <v/>
      </c>
      <c r="C10377" s="75">
        <f>IF($E10377="","",IFERROR(VLOOKUP(TRIM(E10377&amp;""),'Référentiel Articles'!$A$2:$F$634,2,FALSE),""))</f>
      </c>
      <c r="D10377" s="75">
        <f>IF($E10377="","",IFERROR(VLOOKUP(TRIM(E10377&amp;""),'Référentiel Articles'!$A$2:$F$634,3,FALSE),""))</f>
      </c>
      <c r="E10377" s="74" t="str">
        <v/>
      </c>
      <c r="F10377" s="75">
        <f>IF($E10377="","",IFERROR(VLOOKUP(TRIM(E10377&amp;""),'Référentiel Articles'!$A$2:$F$634,4,FALSE),""))</f>
      </c>
      <c r="G10377" s="76">
        <f>IF($E10377="","",IFERROR(VLOOKUP(TRIM(E10377&amp;""),'Référentiel Articles'!$A$2:$F$634,5,FALSE),""))</f>
      </c>
      <c r="H10377" s="77" t="str">
        <v/>
      </c>
      <c r="I10377" s="76">
        <f>IF($E10377="","",IFERROR(VLOOKUP(TRIM(E10377&amp;""),'Référentiel Articles'!$A$2:$F$634,6,FALSE),""))</f>
      </c>
      <c r="J10377" s="78">
        <f>IF(OR($E10377="",$H10377=""),"",$H10377*$I10377)</f>
      </c>
      <c r="K10377" s="79" t="str">
        <v/>
      </c>
    </row>
    <row r="10378">
      <c r="A10378" s="81" t="str">
        <v/>
      </c>
      <c r="B10378" s="81" t="str">
        <v/>
      </c>
      <c r="C10378" s="83">
        <f>IF($E10378="","",IFERROR(VLOOKUP(TRIM(E10378&amp;""),'Référentiel Articles'!$A$2:$F$634,2,FALSE),""))</f>
      </c>
      <c r="D10378" s="83">
        <f>IF($E10378="","",IFERROR(VLOOKUP(TRIM(E10378&amp;""),'Référentiel Articles'!$A$2:$F$634,3,FALSE),""))</f>
      </c>
      <c r="E10378" s="81" t="str">
        <v/>
      </c>
      <c r="F10378" s="83">
        <f>IF($E10378="","",IFERROR(VLOOKUP(TRIM(E10378&amp;""),'Référentiel Articles'!$A$2:$F$634,4,FALSE),""))</f>
      </c>
      <c r="G10378" s="84">
        <f>IF($E10378="","",IFERROR(VLOOKUP(TRIM(E10378&amp;""),'Référentiel Articles'!$A$2:$F$634,5,FALSE),""))</f>
      </c>
      <c r="H10378" s="85" t="str">
        <v/>
      </c>
      <c r="I10378" s="84">
        <f>IF($E10378="","",IFERROR(VLOOKUP(TRIM(E10378&amp;""),'Référentiel Articles'!$A$2:$F$634,6,FALSE),""))</f>
      </c>
      <c r="J10378" s="90">
        <f>IF(OR($E10378="",$H10378=""),"",$H10378*$I10378)</f>
      </c>
      <c r="K10378" s="87" t="str">
        <v/>
      </c>
    </row>
    <row r="10379">
      <c r="A10379" s="74" t="str">
        <v/>
      </c>
      <c r="B10379" s="74" t="str">
        <v/>
      </c>
      <c r="C10379" s="75">
        <f>IF($E10379="","",IFERROR(VLOOKUP(TRIM(E10379&amp;""),'Référentiel Articles'!$A$2:$F$634,2,FALSE),""))</f>
      </c>
      <c r="D10379" s="75">
        <f>IF($E10379="","",IFERROR(VLOOKUP(TRIM(E10379&amp;""),'Référentiel Articles'!$A$2:$F$634,3,FALSE),""))</f>
      </c>
      <c r="E10379" s="74" t="str">
        <v/>
      </c>
      <c r="F10379" s="75">
        <f>IF($E10379="","",IFERROR(VLOOKUP(TRIM(E10379&amp;""),'Référentiel Articles'!$A$2:$F$634,4,FALSE),""))</f>
      </c>
      <c r="G10379" s="76">
        <f>IF($E10379="","",IFERROR(VLOOKUP(TRIM(E10379&amp;""),'Référentiel Articles'!$A$2:$F$634,5,FALSE),""))</f>
      </c>
      <c r="H10379" s="77" t="str">
        <v/>
      </c>
      <c r="I10379" s="76">
        <f>IF($E10379="","",IFERROR(VLOOKUP(TRIM(E10379&amp;""),'Référentiel Articles'!$A$2:$F$634,6,FALSE),""))</f>
      </c>
      <c r="J10379" s="78">
        <f>IF(OR($E10379="",$H10379=""),"",$H10379*$I10379)</f>
      </c>
      <c r="K10379" s="79" t="str">
        <v/>
      </c>
    </row>
    <row r="10380">
      <c r="A10380" s="81" t="str">
        <v/>
      </c>
      <c r="B10380" s="81" t="str">
        <v/>
      </c>
      <c r="C10380" s="83">
        <f>IF($E10380="","",IFERROR(VLOOKUP(TRIM(E10380&amp;""),'Référentiel Articles'!$A$2:$F$634,2,FALSE),""))</f>
      </c>
      <c r="D10380" s="83">
        <f>IF($E10380="","",IFERROR(VLOOKUP(TRIM(E10380&amp;""),'Référentiel Articles'!$A$2:$F$634,3,FALSE),""))</f>
      </c>
      <c r="E10380" s="81" t="str">
        <v/>
      </c>
      <c r="F10380" s="83">
        <f>IF($E10380="","",IFERROR(VLOOKUP(TRIM(E10380&amp;""),'Référentiel Articles'!$A$2:$F$634,4,FALSE),""))</f>
      </c>
      <c r="G10380" s="84">
        <f>IF($E10380="","",IFERROR(VLOOKUP(TRIM(E10380&amp;""),'Référentiel Articles'!$A$2:$F$634,5,FALSE),""))</f>
      </c>
      <c r="H10380" s="85" t="str">
        <v/>
      </c>
      <c r="I10380" s="84">
        <f>IF($E10380="","",IFERROR(VLOOKUP(TRIM(E10380&amp;""),'Référentiel Articles'!$A$2:$F$634,6,FALSE),""))</f>
      </c>
      <c r="J10380" s="90">
        <f>IF(OR($E10380="",$H10380=""),"",$H10380*$I10380)</f>
      </c>
      <c r="K10380" s="87" t="str">
        <v/>
      </c>
    </row>
    <row r="10381">
      <c r="A10381" s="74" t="str">
        <v/>
      </c>
      <c r="B10381" s="74" t="str">
        <v/>
      </c>
      <c r="C10381" s="75">
        <f>IF($E10381="","",IFERROR(VLOOKUP(TRIM(E10381&amp;""),'Référentiel Articles'!$A$2:$F$634,2,FALSE),""))</f>
      </c>
      <c r="D10381" s="75">
        <f>IF($E10381="","",IFERROR(VLOOKUP(TRIM(E10381&amp;""),'Référentiel Articles'!$A$2:$F$634,3,FALSE),""))</f>
      </c>
      <c r="E10381" s="74" t="str">
        <v/>
      </c>
      <c r="F10381" s="75">
        <f>IF($E10381="","",IFERROR(VLOOKUP(TRIM(E10381&amp;""),'Référentiel Articles'!$A$2:$F$634,4,FALSE),""))</f>
      </c>
      <c r="G10381" s="76">
        <f>IF($E10381="","",IFERROR(VLOOKUP(TRIM(E10381&amp;""),'Référentiel Articles'!$A$2:$F$634,5,FALSE),""))</f>
      </c>
      <c r="H10381" s="77" t="str">
        <v/>
      </c>
      <c r="I10381" s="76">
        <f>IF($E10381="","",IFERROR(VLOOKUP(TRIM(E10381&amp;""),'Référentiel Articles'!$A$2:$F$634,6,FALSE),""))</f>
      </c>
      <c r="J10381" s="78">
        <f>IF(OR($E10381="",$H10381=""),"",$H10381*$I10381)</f>
      </c>
      <c r="K10381" s="79" t="str">
        <v/>
      </c>
    </row>
    <row r="10382">
      <c r="A10382" s="81" t="str">
        <v/>
      </c>
      <c r="B10382" s="81" t="str">
        <v/>
      </c>
      <c r="C10382" s="83">
        <f>IF($E10382="","",IFERROR(VLOOKUP(TRIM(E10382&amp;""),'Référentiel Articles'!$A$2:$F$634,2,FALSE),""))</f>
      </c>
      <c r="D10382" s="83">
        <f>IF($E10382="","",IFERROR(VLOOKUP(TRIM(E10382&amp;""),'Référentiel Articles'!$A$2:$F$634,3,FALSE),""))</f>
      </c>
      <c r="E10382" s="81" t="str">
        <v/>
      </c>
      <c r="F10382" s="83">
        <f>IF($E10382="","",IFERROR(VLOOKUP(TRIM(E10382&amp;""),'Référentiel Articles'!$A$2:$F$634,4,FALSE),""))</f>
      </c>
      <c r="G10382" s="84">
        <f>IF($E10382="","",IFERROR(VLOOKUP(TRIM(E10382&amp;""),'Référentiel Articles'!$A$2:$F$634,5,FALSE),""))</f>
      </c>
      <c r="H10382" s="85" t="str">
        <v/>
      </c>
      <c r="I10382" s="84">
        <f>IF($E10382="","",IFERROR(VLOOKUP(TRIM(E10382&amp;""),'Référentiel Articles'!$A$2:$F$634,6,FALSE),""))</f>
      </c>
      <c r="J10382" s="90">
        <f>IF(OR($E10382="",$H10382=""),"",$H10382*$I10382)</f>
      </c>
      <c r="K10382" s="87" t="str">
        <v/>
      </c>
    </row>
    <row r="10383">
      <c r="A10383" s="74" t="str">
        <v/>
      </c>
      <c r="B10383" s="74" t="str">
        <v/>
      </c>
      <c r="C10383" s="75">
        <f>IF($E10383="","",IFERROR(VLOOKUP(TRIM(E10383&amp;""),'Référentiel Articles'!$A$2:$F$634,2,FALSE),""))</f>
      </c>
      <c r="D10383" s="75">
        <f>IF($E10383="","",IFERROR(VLOOKUP(TRIM(E10383&amp;""),'Référentiel Articles'!$A$2:$F$634,3,FALSE),""))</f>
      </c>
      <c r="E10383" s="74" t="str">
        <v/>
      </c>
      <c r="F10383" s="75">
        <f>IF($E10383="","",IFERROR(VLOOKUP(TRIM(E10383&amp;""),'Référentiel Articles'!$A$2:$F$634,4,FALSE),""))</f>
      </c>
      <c r="G10383" s="76">
        <f>IF($E10383="","",IFERROR(VLOOKUP(TRIM(E10383&amp;""),'Référentiel Articles'!$A$2:$F$634,5,FALSE),""))</f>
      </c>
      <c r="H10383" s="77" t="str">
        <v/>
      </c>
      <c r="I10383" s="76">
        <f>IF($E10383="","",IFERROR(VLOOKUP(TRIM(E10383&amp;""),'Référentiel Articles'!$A$2:$F$634,6,FALSE),""))</f>
      </c>
      <c r="J10383" s="78">
        <f>IF(OR($E10383="",$H10383=""),"",$H10383*$I10383)</f>
      </c>
      <c r="K10383" s="79" t="str">
        <v/>
      </c>
    </row>
    <row r="10384">
      <c r="A10384" s="81" t="str">
        <v/>
      </c>
      <c r="B10384" s="81" t="str">
        <v/>
      </c>
      <c r="C10384" s="83">
        <f>IF($E10384="","",IFERROR(VLOOKUP(TRIM(E10384&amp;""),'Référentiel Articles'!$A$2:$F$634,2,FALSE),""))</f>
      </c>
      <c r="D10384" s="83">
        <f>IF($E10384="","",IFERROR(VLOOKUP(TRIM(E10384&amp;""),'Référentiel Articles'!$A$2:$F$634,3,FALSE),""))</f>
      </c>
      <c r="E10384" s="81" t="str">
        <v/>
      </c>
      <c r="F10384" s="83">
        <f>IF($E10384="","",IFERROR(VLOOKUP(TRIM(E10384&amp;""),'Référentiel Articles'!$A$2:$F$634,4,FALSE),""))</f>
      </c>
      <c r="G10384" s="84">
        <f>IF($E10384="","",IFERROR(VLOOKUP(TRIM(E10384&amp;""),'Référentiel Articles'!$A$2:$F$634,5,FALSE),""))</f>
      </c>
      <c r="H10384" s="85" t="str">
        <v/>
      </c>
      <c r="I10384" s="84">
        <f>IF($E10384="","",IFERROR(VLOOKUP(TRIM(E10384&amp;""),'Référentiel Articles'!$A$2:$F$634,6,FALSE),""))</f>
      </c>
      <c r="J10384" s="90">
        <f>IF(OR($E10384="",$H10384=""),"",$H10384*$I10384)</f>
      </c>
      <c r="K10384" s="87" t="str">
        <v/>
      </c>
    </row>
    <row r="10385">
      <c r="A10385" s="74" t="str">
        <v/>
      </c>
      <c r="B10385" s="74" t="str">
        <v/>
      </c>
      <c r="C10385" s="75">
        <f>IF($E10385="","",IFERROR(VLOOKUP(TRIM(E10385&amp;""),'Référentiel Articles'!$A$2:$F$634,2,FALSE),""))</f>
      </c>
      <c r="D10385" s="75">
        <f>IF($E10385="","",IFERROR(VLOOKUP(TRIM(E10385&amp;""),'Référentiel Articles'!$A$2:$F$634,3,FALSE),""))</f>
      </c>
      <c r="E10385" s="74" t="str">
        <v/>
      </c>
      <c r="F10385" s="75">
        <f>IF($E10385="","",IFERROR(VLOOKUP(TRIM(E10385&amp;""),'Référentiel Articles'!$A$2:$F$634,4,FALSE),""))</f>
      </c>
      <c r="G10385" s="76">
        <f>IF($E10385="","",IFERROR(VLOOKUP(TRIM(E10385&amp;""),'Référentiel Articles'!$A$2:$F$634,5,FALSE),""))</f>
      </c>
      <c r="H10385" s="77" t="str">
        <v/>
      </c>
      <c r="I10385" s="76">
        <f>IF($E10385="","",IFERROR(VLOOKUP(TRIM(E10385&amp;""),'Référentiel Articles'!$A$2:$F$634,6,FALSE),""))</f>
      </c>
      <c r="J10385" s="78">
        <f>IF(OR($E10385="",$H10385=""),"",$H10385*$I10385)</f>
      </c>
      <c r="K10385" s="79" t="str">
        <v/>
      </c>
    </row>
    <row r="10386">
      <c r="A10386" s="81" t="str">
        <v/>
      </c>
      <c r="B10386" s="81" t="str">
        <v/>
      </c>
      <c r="C10386" s="83">
        <f>IF($E10386="","",IFERROR(VLOOKUP(TRIM(E10386&amp;""),'Référentiel Articles'!$A$2:$F$634,2,FALSE),""))</f>
      </c>
      <c r="D10386" s="83">
        <f>IF($E10386="","",IFERROR(VLOOKUP(TRIM(E10386&amp;""),'Référentiel Articles'!$A$2:$F$634,3,FALSE),""))</f>
      </c>
      <c r="E10386" s="81" t="str">
        <v/>
      </c>
      <c r="F10386" s="83">
        <f>IF($E10386="","",IFERROR(VLOOKUP(TRIM(E10386&amp;""),'Référentiel Articles'!$A$2:$F$634,4,FALSE),""))</f>
      </c>
      <c r="G10386" s="84">
        <f>IF($E10386="","",IFERROR(VLOOKUP(TRIM(E10386&amp;""),'Référentiel Articles'!$A$2:$F$634,5,FALSE),""))</f>
      </c>
      <c r="H10386" s="85" t="str">
        <v/>
      </c>
      <c r="I10386" s="84">
        <f>IF($E10386="","",IFERROR(VLOOKUP(TRIM(E10386&amp;""),'Référentiel Articles'!$A$2:$F$634,6,FALSE),""))</f>
      </c>
      <c r="J10386" s="90">
        <f>IF(OR($E10386="",$H10386=""),"",$H10386*$I10386)</f>
      </c>
      <c r="K10386" s="87" t="str">
        <v/>
      </c>
    </row>
    <row r="10387">
      <c r="A10387" s="74" t="str">
        <v/>
      </c>
      <c r="B10387" s="74" t="str">
        <v/>
      </c>
      <c r="C10387" s="75">
        <f>IF($E10387="","",IFERROR(VLOOKUP(TRIM(E10387&amp;""),'Référentiel Articles'!$A$2:$F$634,2,FALSE),""))</f>
      </c>
      <c r="D10387" s="75">
        <f>IF($E10387="","",IFERROR(VLOOKUP(TRIM(E10387&amp;""),'Référentiel Articles'!$A$2:$F$634,3,FALSE),""))</f>
      </c>
      <c r="E10387" s="74" t="str">
        <v/>
      </c>
      <c r="F10387" s="75">
        <f>IF($E10387="","",IFERROR(VLOOKUP(TRIM(E10387&amp;""),'Référentiel Articles'!$A$2:$F$634,4,FALSE),""))</f>
      </c>
      <c r="G10387" s="76">
        <f>IF($E10387="","",IFERROR(VLOOKUP(TRIM(E10387&amp;""),'Référentiel Articles'!$A$2:$F$634,5,FALSE),""))</f>
      </c>
      <c r="H10387" s="77" t="str">
        <v/>
      </c>
      <c r="I10387" s="76">
        <f>IF($E10387="","",IFERROR(VLOOKUP(TRIM(E10387&amp;""),'Référentiel Articles'!$A$2:$F$634,6,FALSE),""))</f>
      </c>
      <c r="J10387" s="78">
        <f>IF(OR($E10387="",$H10387=""),"",$H10387*$I10387)</f>
      </c>
      <c r="K10387" s="79" t="str">
        <v/>
      </c>
    </row>
    <row r="10388">
      <c r="A10388" s="81" t="str">
        <v/>
      </c>
      <c r="B10388" s="81" t="str">
        <v/>
      </c>
      <c r="C10388" s="83">
        <f>IF($E10388="","",IFERROR(VLOOKUP(TRIM(E10388&amp;""),'Référentiel Articles'!$A$2:$F$634,2,FALSE),""))</f>
      </c>
      <c r="D10388" s="83">
        <f>IF($E10388="","",IFERROR(VLOOKUP(TRIM(E10388&amp;""),'Référentiel Articles'!$A$2:$F$634,3,FALSE),""))</f>
      </c>
      <c r="E10388" s="81" t="str">
        <v/>
      </c>
      <c r="F10388" s="83">
        <f>IF($E10388="","",IFERROR(VLOOKUP(TRIM(E10388&amp;""),'Référentiel Articles'!$A$2:$F$634,4,FALSE),""))</f>
      </c>
      <c r="G10388" s="84">
        <f>IF($E10388="","",IFERROR(VLOOKUP(TRIM(E10388&amp;""),'Référentiel Articles'!$A$2:$F$634,5,FALSE),""))</f>
      </c>
      <c r="H10388" s="85" t="str">
        <v/>
      </c>
      <c r="I10388" s="84">
        <f>IF($E10388="","",IFERROR(VLOOKUP(TRIM(E10388&amp;""),'Référentiel Articles'!$A$2:$F$634,6,FALSE),""))</f>
      </c>
      <c r="J10388" s="90">
        <f>IF(OR($E10388="",$H10388=""),"",$H10388*$I10388)</f>
      </c>
      <c r="K10388" s="87" t="str">
        <v/>
      </c>
    </row>
    <row r="10389">
      <c r="A10389" s="74" t="str">
        <v/>
      </c>
      <c r="B10389" s="74" t="str">
        <v/>
      </c>
      <c r="C10389" s="75">
        <f>IF($E10389="","",IFERROR(VLOOKUP(TRIM(E10389&amp;""),'Référentiel Articles'!$A$2:$F$634,2,FALSE),""))</f>
      </c>
      <c r="D10389" s="75">
        <f>IF($E10389="","",IFERROR(VLOOKUP(TRIM(E10389&amp;""),'Référentiel Articles'!$A$2:$F$634,3,FALSE),""))</f>
      </c>
      <c r="E10389" s="74" t="str">
        <v/>
      </c>
      <c r="F10389" s="75">
        <f>IF($E10389="","",IFERROR(VLOOKUP(TRIM(E10389&amp;""),'Référentiel Articles'!$A$2:$F$634,4,FALSE),""))</f>
      </c>
      <c r="G10389" s="76">
        <f>IF($E10389="","",IFERROR(VLOOKUP(TRIM(E10389&amp;""),'Référentiel Articles'!$A$2:$F$634,5,FALSE),""))</f>
      </c>
      <c r="H10389" s="77" t="str">
        <v/>
      </c>
      <c r="I10389" s="76">
        <f>IF($E10389="","",IFERROR(VLOOKUP(TRIM(E10389&amp;""),'Référentiel Articles'!$A$2:$F$634,6,FALSE),""))</f>
      </c>
      <c r="J10389" s="78">
        <f>IF(OR($E10389="",$H10389=""),"",$H10389*$I10389)</f>
      </c>
      <c r="K10389" s="79" t="str">
        <v/>
      </c>
    </row>
    <row r="10390">
      <c r="A10390" s="81" t="str">
        <v/>
      </c>
      <c r="B10390" s="81" t="str">
        <v/>
      </c>
      <c r="C10390" s="83">
        <f>IF($E10390="","",IFERROR(VLOOKUP(TRIM(E10390&amp;""),'Référentiel Articles'!$A$2:$F$634,2,FALSE),""))</f>
      </c>
      <c r="D10390" s="83">
        <f>IF($E10390="","",IFERROR(VLOOKUP(TRIM(E10390&amp;""),'Référentiel Articles'!$A$2:$F$634,3,FALSE),""))</f>
      </c>
      <c r="E10390" s="81" t="str">
        <v/>
      </c>
      <c r="F10390" s="83">
        <f>IF($E10390="","",IFERROR(VLOOKUP(TRIM(E10390&amp;""),'Référentiel Articles'!$A$2:$F$634,4,FALSE),""))</f>
      </c>
      <c r="G10390" s="84">
        <f>IF($E10390="","",IFERROR(VLOOKUP(TRIM(E10390&amp;""),'Référentiel Articles'!$A$2:$F$634,5,FALSE),""))</f>
      </c>
      <c r="H10390" s="85" t="str">
        <v/>
      </c>
      <c r="I10390" s="84">
        <f>IF($E10390="","",IFERROR(VLOOKUP(TRIM(E10390&amp;""),'Référentiel Articles'!$A$2:$F$634,6,FALSE),""))</f>
      </c>
      <c r="J10390" s="90">
        <f>IF(OR($E10390="",$H10390=""),"",$H10390*$I10390)</f>
      </c>
      <c r="K10390" s="87" t="str">
        <v/>
      </c>
    </row>
    <row r="10391">
      <c r="A10391" s="74" t="str">
        <v/>
      </c>
      <c r="B10391" s="74" t="str">
        <v/>
      </c>
      <c r="C10391" s="75">
        <f>IF($E10391="","",IFERROR(VLOOKUP(TRIM(E10391&amp;""),'Référentiel Articles'!$A$2:$F$634,2,FALSE),""))</f>
      </c>
      <c r="D10391" s="75">
        <f>IF($E10391="","",IFERROR(VLOOKUP(TRIM(E10391&amp;""),'Référentiel Articles'!$A$2:$F$634,3,FALSE),""))</f>
      </c>
      <c r="E10391" s="74" t="str">
        <v/>
      </c>
      <c r="F10391" s="75">
        <f>IF($E10391="","",IFERROR(VLOOKUP(TRIM(E10391&amp;""),'Référentiel Articles'!$A$2:$F$634,4,FALSE),""))</f>
      </c>
      <c r="G10391" s="76">
        <f>IF($E10391="","",IFERROR(VLOOKUP(TRIM(E10391&amp;""),'Référentiel Articles'!$A$2:$F$634,5,FALSE),""))</f>
      </c>
      <c r="H10391" s="77" t="str">
        <v/>
      </c>
      <c r="I10391" s="76">
        <f>IF($E10391="","",IFERROR(VLOOKUP(TRIM(E10391&amp;""),'Référentiel Articles'!$A$2:$F$634,6,FALSE),""))</f>
      </c>
      <c r="J10391" s="78">
        <f>IF(OR($E10391="",$H10391=""),"",$H10391*$I10391)</f>
      </c>
      <c r="K10391" s="79" t="str">
        <v/>
      </c>
    </row>
    <row r="10392">
      <c r="A10392" s="81" t="str">
        <v/>
      </c>
      <c r="B10392" s="81" t="str">
        <v/>
      </c>
      <c r="C10392" s="83">
        <f>IF($E10392="","",IFERROR(VLOOKUP(TRIM(E10392&amp;""),'Référentiel Articles'!$A$2:$F$634,2,FALSE),""))</f>
      </c>
      <c r="D10392" s="83">
        <f>IF($E10392="","",IFERROR(VLOOKUP(TRIM(E10392&amp;""),'Référentiel Articles'!$A$2:$F$634,3,FALSE),""))</f>
      </c>
      <c r="E10392" s="81" t="str">
        <v/>
      </c>
      <c r="F10392" s="83">
        <f>IF($E10392="","",IFERROR(VLOOKUP(TRIM(E10392&amp;""),'Référentiel Articles'!$A$2:$F$634,4,FALSE),""))</f>
      </c>
      <c r="G10392" s="84">
        <f>IF($E10392="","",IFERROR(VLOOKUP(TRIM(E10392&amp;""),'Référentiel Articles'!$A$2:$F$634,5,FALSE),""))</f>
      </c>
      <c r="H10392" s="85" t="str">
        <v/>
      </c>
      <c r="I10392" s="84">
        <f>IF($E10392="","",IFERROR(VLOOKUP(TRIM(E10392&amp;""),'Référentiel Articles'!$A$2:$F$634,6,FALSE),""))</f>
      </c>
      <c r="J10392" s="90">
        <f>IF(OR($E10392="",$H10392=""),"",$H10392*$I10392)</f>
      </c>
      <c r="K10392" s="87" t="str">
        <v/>
      </c>
    </row>
    <row r="10393">
      <c r="A10393" s="74" t="str">
        <v/>
      </c>
      <c r="B10393" s="74" t="str">
        <v/>
      </c>
      <c r="C10393" s="75">
        <f>IF($E10393="","",IFERROR(VLOOKUP(TRIM(E10393&amp;""),'Référentiel Articles'!$A$2:$F$634,2,FALSE),""))</f>
      </c>
      <c r="D10393" s="75">
        <f>IF($E10393="","",IFERROR(VLOOKUP(TRIM(E10393&amp;""),'Référentiel Articles'!$A$2:$F$634,3,FALSE),""))</f>
      </c>
      <c r="E10393" s="74" t="str">
        <v/>
      </c>
      <c r="F10393" s="75">
        <f>IF($E10393="","",IFERROR(VLOOKUP(TRIM(E10393&amp;""),'Référentiel Articles'!$A$2:$F$634,4,FALSE),""))</f>
      </c>
      <c r="G10393" s="76">
        <f>IF($E10393="","",IFERROR(VLOOKUP(TRIM(E10393&amp;""),'Référentiel Articles'!$A$2:$F$634,5,FALSE),""))</f>
      </c>
      <c r="H10393" s="77" t="str">
        <v/>
      </c>
      <c r="I10393" s="76">
        <f>IF($E10393="","",IFERROR(VLOOKUP(TRIM(E10393&amp;""),'Référentiel Articles'!$A$2:$F$634,6,FALSE),""))</f>
      </c>
      <c r="J10393" s="78">
        <f>IF(OR($E10393="",$H10393=""),"",$H10393*$I10393)</f>
      </c>
      <c r="K10393" s="79" t="str">
        <v/>
      </c>
    </row>
    <row r="10394">
      <c r="A10394" s="81" t="str">
        <v/>
      </c>
      <c r="B10394" s="81" t="str">
        <v/>
      </c>
      <c r="C10394" s="83">
        <f>IF($E10394="","",IFERROR(VLOOKUP(TRIM(E10394&amp;""),'Référentiel Articles'!$A$2:$F$634,2,FALSE),""))</f>
      </c>
      <c r="D10394" s="83">
        <f>IF($E10394="","",IFERROR(VLOOKUP(TRIM(E10394&amp;""),'Référentiel Articles'!$A$2:$F$634,3,FALSE),""))</f>
      </c>
      <c r="E10394" s="81" t="str">
        <v/>
      </c>
      <c r="F10394" s="83">
        <f>IF($E10394="","",IFERROR(VLOOKUP(TRIM(E10394&amp;""),'Référentiel Articles'!$A$2:$F$634,4,FALSE),""))</f>
      </c>
      <c r="G10394" s="84">
        <f>IF($E10394="","",IFERROR(VLOOKUP(TRIM(E10394&amp;""),'Référentiel Articles'!$A$2:$F$634,5,FALSE),""))</f>
      </c>
      <c r="H10394" s="85" t="str">
        <v/>
      </c>
      <c r="I10394" s="84">
        <f>IF($E10394="","",IFERROR(VLOOKUP(TRIM(E10394&amp;""),'Référentiel Articles'!$A$2:$F$634,6,FALSE),""))</f>
      </c>
      <c r="J10394" s="90">
        <f>IF(OR($E10394="",$H10394=""),"",$H10394*$I10394)</f>
      </c>
      <c r="K10394" s="87" t="str">
        <v/>
      </c>
    </row>
    <row r="10395">
      <c r="A10395" s="74" t="str">
        <v/>
      </c>
      <c r="B10395" s="74" t="str">
        <v/>
      </c>
      <c r="C10395" s="75">
        <f>IF($E10395="","",IFERROR(VLOOKUP(TRIM(E10395&amp;""),'Référentiel Articles'!$A$2:$F$634,2,FALSE),""))</f>
      </c>
      <c r="D10395" s="75">
        <f>IF($E10395="","",IFERROR(VLOOKUP(TRIM(E10395&amp;""),'Référentiel Articles'!$A$2:$F$634,3,FALSE),""))</f>
      </c>
      <c r="E10395" s="74" t="str">
        <v/>
      </c>
      <c r="F10395" s="75">
        <f>IF($E10395="","",IFERROR(VLOOKUP(TRIM(E10395&amp;""),'Référentiel Articles'!$A$2:$F$634,4,FALSE),""))</f>
      </c>
      <c r="G10395" s="76">
        <f>IF($E10395="","",IFERROR(VLOOKUP(TRIM(E10395&amp;""),'Référentiel Articles'!$A$2:$F$634,5,FALSE),""))</f>
      </c>
      <c r="H10395" s="77" t="str">
        <v/>
      </c>
      <c r="I10395" s="76">
        <f>IF($E10395="","",IFERROR(VLOOKUP(TRIM(E10395&amp;""),'Référentiel Articles'!$A$2:$F$634,6,FALSE),""))</f>
      </c>
      <c r="J10395" s="78">
        <f>IF(OR($E10395="",$H10395=""),"",$H10395*$I10395)</f>
      </c>
      <c r="K10395" s="79" t="str">
        <v/>
      </c>
    </row>
    <row r="10396">
      <c r="A10396" s="81" t="str">
        <v/>
      </c>
      <c r="B10396" s="81" t="str">
        <v/>
      </c>
      <c r="C10396" s="83">
        <f>IF($E10396="","",IFERROR(VLOOKUP(TRIM(E10396&amp;""),'Référentiel Articles'!$A$2:$F$634,2,FALSE),""))</f>
      </c>
      <c r="D10396" s="83">
        <f>IF($E10396="","",IFERROR(VLOOKUP(TRIM(E10396&amp;""),'Référentiel Articles'!$A$2:$F$634,3,FALSE),""))</f>
      </c>
      <c r="E10396" s="81" t="str">
        <v/>
      </c>
      <c r="F10396" s="83">
        <f>IF($E10396="","",IFERROR(VLOOKUP(TRIM(E10396&amp;""),'Référentiel Articles'!$A$2:$F$634,4,FALSE),""))</f>
      </c>
      <c r="G10396" s="84">
        <f>IF($E10396="","",IFERROR(VLOOKUP(TRIM(E10396&amp;""),'Référentiel Articles'!$A$2:$F$634,5,FALSE),""))</f>
      </c>
      <c r="H10396" s="85" t="str">
        <v/>
      </c>
      <c r="I10396" s="84">
        <f>IF($E10396="","",IFERROR(VLOOKUP(TRIM(E10396&amp;""),'Référentiel Articles'!$A$2:$F$634,6,FALSE),""))</f>
      </c>
      <c r="J10396" s="90">
        <f>IF(OR($E10396="",$H10396=""),"",$H10396*$I10396)</f>
      </c>
      <c r="K10396" s="87" t="str">
        <v/>
      </c>
    </row>
    <row r="10397">
      <c r="A10397" s="74" t="str">
        <v/>
      </c>
      <c r="B10397" s="74" t="str">
        <v/>
      </c>
      <c r="C10397" s="75">
        <f>IF($E10397="","",IFERROR(VLOOKUP(TRIM(E10397&amp;""),'Référentiel Articles'!$A$2:$F$634,2,FALSE),""))</f>
      </c>
      <c r="D10397" s="75">
        <f>IF($E10397="","",IFERROR(VLOOKUP(TRIM(E10397&amp;""),'Référentiel Articles'!$A$2:$F$634,3,FALSE),""))</f>
      </c>
      <c r="E10397" s="74" t="str">
        <v/>
      </c>
      <c r="F10397" s="75">
        <f>IF($E10397="","",IFERROR(VLOOKUP(TRIM(E10397&amp;""),'Référentiel Articles'!$A$2:$F$634,4,FALSE),""))</f>
      </c>
      <c r="G10397" s="76">
        <f>IF($E10397="","",IFERROR(VLOOKUP(TRIM(E10397&amp;""),'Référentiel Articles'!$A$2:$F$634,5,FALSE),""))</f>
      </c>
      <c r="H10397" s="77" t="str">
        <v/>
      </c>
      <c r="I10397" s="76">
        <f>IF($E10397="","",IFERROR(VLOOKUP(TRIM(E10397&amp;""),'Référentiel Articles'!$A$2:$F$634,6,FALSE),""))</f>
      </c>
      <c r="J10397" s="78">
        <f>IF(OR($E10397="",$H10397=""),"",$H10397*$I10397)</f>
      </c>
      <c r="K10397" s="79" t="str">
        <v/>
      </c>
    </row>
    <row r="10398">
      <c r="A10398" s="81" t="str">
        <v/>
      </c>
      <c r="B10398" s="81" t="str">
        <v/>
      </c>
      <c r="C10398" s="83">
        <f>IF($E10398="","",IFERROR(VLOOKUP(TRIM(E10398&amp;""),'Référentiel Articles'!$A$2:$F$634,2,FALSE),""))</f>
      </c>
      <c r="D10398" s="83">
        <f>IF($E10398="","",IFERROR(VLOOKUP(TRIM(E10398&amp;""),'Référentiel Articles'!$A$2:$F$634,3,FALSE),""))</f>
      </c>
      <c r="E10398" s="81" t="str">
        <v/>
      </c>
      <c r="F10398" s="83">
        <f>IF($E10398="","",IFERROR(VLOOKUP(TRIM(E10398&amp;""),'Référentiel Articles'!$A$2:$F$634,4,FALSE),""))</f>
      </c>
      <c r="G10398" s="84">
        <f>IF($E10398="","",IFERROR(VLOOKUP(TRIM(E10398&amp;""),'Référentiel Articles'!$A$2:$F$634,5,FALSE),""))</f>
      </c>
      <c r="H10398" s="85" t="str">
        <v/>
      </c>
      <c r="I10398" s="84">
        <f>IF($E10398="","",IFERROR(VLOOKUP(TRIM(E10398&amp;""),'Référentiel Articles'!$A$2:$F$634,6,FALSE),""))</f>
      </c>
      <c r="J10398" s="90">
        <f>IF(OR($E10398="",$H10398=""),"",$H10398*$I10398)</f>
      </c>
      <c r="K10398" s="87" t="str">
        <v/>
      </c>
    </row>
    <row r="10399">
      <c r="A10399" s="74" t="str">
        <v/>
      </c>
      <c r="B10399" s="74" t="str">
        <v/>
      </c>
      <c r="C10399" s="75">
        <f>IF($E10399="","",IFERROR(VLOOKUP(TRIM(E10399&amp;""),'Référentiel Articles'!$A$2:$F$634,2,FALSE),""))</f>
      </c>
      <c r="D10399" s="75">
        <f>IF($E10399="","",IFERROR(VLOOKUP(TRIM(E10399&amp;""),'Référentiel Articles'!$A$2:$F$634,3,FALSE),""))</f>
      </c>
      <c r="E10399" s="74" t="str">
        <v/>
      </c>
      <c r="F10399" s="75">
        <f>IF($E10399="","",IFERROR(VLOOKUP(TRIM(E10399&amp;""),'Référentiel Articles'!$A$2:$F$634,4,FALSE),""))</f>
      </c>
      <c r="G10399" s="76">
        <f>IF($E10399="","",IFERROR(VLOOKUP(TRIM(E10399&amp;""),'Référentiel Articles'!$A$2:$F$634,5,FALSE),""))</f>
      </c>
      <c r="H10399" s="77" t="str">
        <v/>
      </c>
      <c r="I10399" s="76">
        <f>IF($E10399="","",IFERROR(VLOOKUP(TRIM(E10399&amp;""),'Référentiel Articles'!$A$2:$F$634,6,FALSE),""))</f>
      </c>
      <c r="J10399" s="78">
        <f>IF(OR($E10399="",$H10399=""),"",$H10399*$I10399)</f>
      </c>
      <c r="K10399" s="79" t="str">
        <v/>
      </c>
    </row>
    <row r="10400">
      <c r="A10400" s="81" t="str">
        <v/>
      </c>
      <c r="B10400" s="81" t="str">
        <v/>
      </c>
      <c r="C10400" s="83">
        <f>IF($E10400="","",IFERROR(VLOOKUP(TRIM(E10400&amp;""),'Référentiel Articles'!$A$2:$F$634,2,FALSE),""))</f>
      </c>
      <c r="D10400" s="83">
        <f>IF($E10400="","",IFERROR(VLOOKUP(TRIM(E10400&amp;""),'Référentiel Articles'!$A$2:$F$634,3,FALSE),""))</f>
      </c>
      <c r="E10400" s="81" t="str">
        <v/>
      </c>
      <c r="F10400" s="83">
        <f>IF($E10400="","",IFERROR(VLOOKUP(TRIM(E10400&amp;""),'Référentiel Articles'!$A$2:$F$634,4,FALSE),""))</f>
      </c>
      <c r="G10400" s="84">
        <f>IF($E10400="","",IFERROR(VLOOKUP(TRIM(E10400&amp;""),'Référentiel Articles'!$A$2:$F$634,5,FALSE),""))</f>
      </c>
      <c r="H10400" s="85" t="str">
        <v/>
      </c>
      <c r="I10400" s="84">
        <f>IF($E10400="","",IFERROR(VLOOKUP(TRIM(E10400&amp;""),'Référentiel Articles'!$A$2:$F$634,6,FALSE),""))</f>
      </c>
      <c r="J10400" s="90">
        <f>IF(OR($E10400="",$H10400=""),"",$H10400*$I10400)</f>
      </c>
      <c r="K10400" s="87" t="str">
        <v/>
      </c>
    </row>
    <row r="10401">
      <c r="A10401" s="74" t="str">
        <v/>
      </c>
      <c r="B10401" s="74" t="str">
        <v/>
      </c>
      <c r="C10401" s="75">
        <f>IF($E10401="","",IFERROR(VLOOKUP(TRIM(E10401&amp;""),'Référentiel Articles'!$A$2:$F$634,2,FALSE),""))</f>
      </c>
      <c r="D10401" s="75">
        <f>IF($E10401="","",IFERROR(VLOOKUP(TRIM(E10401&amp;""),'Référentiel Articles'!$A$2:$F$634,3,FALSE),""))</f>
      </c>
      <c r="E10401" s="74" t="str">
        <v/>
      </c>
      <c r="F10401" s="75">
        <f>IF($E10401="","",IFERROR(VLOOKUP(TRIM(E10401&amp;""),'Référentiel Articles'!$A$2:$F$634,4,FALSE),""))</f>
      </c>
      <c r="G10401" s="76">
        <f>IF($E10401="","",IFERROR(VLOOKUP(TRIM(E10401&amp;""),'Référentiel Articles'!$A$2:$F$634,5,FALSE),""))</f>
      </c>
      <c r="H10401" s="77" t="str">
        <v/>
      </c>
      <c r="I10401" s="76">
        <f>IF($E10401="","",IFERROR(VLOOKUP(TRIM(E10401&amp;""),'Référentiel Articles'!$A$2:$F$634,6,FALSE),""))</f>
      </c>
      <c r="J10401" s="78">
        <f>IF(OR($E10401="",$H10401=""),"",$H10401*$I10401)</f>
      </c>
      <c r="K10401" s="79" t="str">
        <v/>
      </c>
    </row>
    <row r="10402">
      <c r="A10402" s="81" t="str">
        <v/>
      </c>
      <c r="B10402" s="81" t="str">
        <v/>
      </c>
      <c r="C10402" s="83">
        <f>IF($E10402="","",IFERROR(VLOOKUP(TRIM(E10402&amp;""),'Référentiel Articles'!$A$2:$F$634,2,FALSE),""))</f>
      </c>
      <c r="D10402" s="83">
        <f>IF($E10402="","",IFERROR(VLOOKUP(TRIM(E10402&amp;""),'Référentiel Articles'!$A$2:$F$634,3,FALSE),""))</f>
      </c>
      <c r="E10402" s="81" t="str">
        <v/>
      </c>
      <c r="F10402" s="83">
        <f>IF($E10402="","",IFERROR(VLOOKUP(TRIM(E10402&amp;""),'Référentiel Articles'!$A$2:$F$634,4,FALSE),""))</f>
      </c>
      <c r="G10402" s="84">
        <f>IF($E10402="","",IFERROR(VLOOKUP(TRIM(E10402&amp;""),'Référentiel Articles'!$A$2:$F$634,5,FALSE),""))</f>
      </c>
      <c r="H10402" s="85" t="str">
        <v/>
      </c>
      <c r="I10402" s="84">
        <f>IF($E10402="","",IFERROR(VLOOKUP(TRIM(E10402&amp;""),'Référentiel Articles'!$A$2:$F$634,6,FALSE),""))</f>
      </c>
      <c r="J10402" s="90">
        <f>IF(OR($E10402="",$H10402=""),"",$H10402*$I10402)</f>
      </c>
      <c r="K10402" s="87" t="str">
        <v/>
      </c>
    </row>
    <row r="10403">
      <c r="A10403" s="74" t="str">
        <v/>
      </c>
      <c r="B10403" s="74" t="str">
        <v/>
      </c>
      <c r="C10403" s="75">
        <f>IF($E10403="","",IFERROR(VLOOKUP(TRIM(E10403&amp;""),'Référentiel Articles'!$A$2:$F$634,2,FALSE),""))</f>
      </c>
      <c r="D10403" s="75">
        <f>IF($E10403="","",IFERROR(VLOOKUP(TRIM(E10403&amp;""),'Référentiel Articles'!$A$2:$F$634,3,FALSE),""))</f>
      </c>
      <c r="E10403" s="74" t="str">
        <v/>
      </c>
      <c r="F10403" s="75">
        <f>IF($E10403="","",IFERROR(VLOOKUP(TRIM(E10403&amp;""),'Référentiel Articles'!$A$2:$F$634,4,FALSE),""))</f>
      </c>
      <c r="G10403" s="76">
        <f>IF($E10403="","",IFERROR(VLOOKUP(TRIM(E10403&amp;""),'Référentiel Articles'!$A$2:$F$634,5,FALSE),""))</f>
      </c>
      <c r="H10403" s="77" t="str">
        <v/>
      </c>
      <c r="I10403" s="76">
        <f>IF($E10403="","",IFERROR(VLOOKUP(TRIM(E10403&amp;""),'Référentiel Articles'!$A$2:$F$634,6,FALSE),""))</f>
      </c>
      <c r="J10403" s="78">
        <f>IF(OR($E10403="",$H10403=""),"",$H10403*$I10403)</f>
      </c>
      <c r="K10403" s="79" t="str">
        <v/>
      </c>
    </row>
    <row r="10404">
      <c r="A10404" s="81" t="str">
        <v/>
      </c>
      <c r="B10404" s="81" t="str">
        <v/>
      </c>
      <c r="C10404" s="83">
        <f>IF($E10404="","",IFERROR(VLOOKUP(TRIM(E10404&amp;""),'Référentiel Articles'!$A$2:$F$634,2,FALSE),""))</f>
      </c>
      <c r="D10404" s="83">
        <f>IF($E10404="","",IFERROR(VLOOKUP(TRIM(E10404&amp;""),'Référentiel Articles'!$A$2:$F$634,3,FALSE),""))</f>
      </c>
      <c r="E10404" s="81" t="str">
        <v/>
      </c>
      <c r="F10404" s="83">
        <f>IF($E10404="","",IFERROR(VLOOKUP(TRIM(E10404&amp;""),'Référentiel Articles'!$A$2:$F$634,4,FALSE),""))</f>
      </c>
      <c r="G10404" s="84">
        <f>IF($E10404="","",IFERROR(VLOOKUP(TRIM(E10404&amp;""),'Référentiel Articles'!$A$2:$F$634,5,FALSE),""))</f>
      </c>
      <c r="H10404" s="85" t="str">
        <v/>
      </c>
      <c r="I10404" s="84">
        <f>IF($E10404="","",IFERROR(VLOOKUP(TRIM(E10404&amp;""),'Référentiel Articles'!$A$2:$F$634,6,FALSE),""))</f>
      </c>
      <c r="J10404" s="90">
        <f>IF(OR($E10404="",$H10404=""),"",$H10404*$I10404)</f>
      </c>
      <c r="K10404" s="87" t="str">
        <v/>
      </c>
    </row>
    <row r="10405">
      <c r="A10405" s="74" t="str">
        <v/>
      </c>
      <c r="B10405" s="74" t="str">
        <v/>
      </c>
      <c r="C10405" s="75">
        <f>IF($E10405="","",IFERROR(VLOOKUP(TRIM(E10405&amp;""),'Référentiel Articles'!$A$2:$F$634,2,FALSE),""))</f>
      </c>
      <c r="D10405" s="75">
        <f>IF($E10405="","",IFERROR(VLOOKUP(TRIM(E10405&amp;""),'Référentiel Articles'!$A$2:$F$634,3,FALSE),""))</f>
      </c>
      <c r="E10405" s="74" t="str">
        <v/>
      </c>
      <c r="F10405" s="75">
        <f>IF($E10405="","",IFERROR(VLOOKUP(TRIM(E10405&amp;""),'Référentiel Articles'!$A$2:$F$634,4,FALSE),""))</f>
      </c>
      <c r="G10405" s="76">
        <f>IF($E10405="","",IFERROR(VLOOKUP(TRIM(E10405&amp;""),'Référentiel Articles'!$A$2:$F$634,5,FALSE),""))</f>
      </c>
      <c r="H10405" s="77" t="str">
        <v/>
      </c>
      <c r="I10405" s="76">
        <f>IF($E10405="","",IFERROR(VLOOKUP(TRIM(E10405&amp;""),'Référentiel Articles'!$A$2:$F$634,6,FALSE),""))</f>
      </c>
      <c r="J10405" s="78">
        <f>IF(OR($E10405="",$H10405=""),"",$H10405*$I10405)</f>
      </c>
      <c r="K10405" s="79" t="str">
        <v/>
      </c>
    </row>
    <row r="10406">
      <c r="A10406" s="81" t="str">
        <v/>
      </c>
      <c r="B10406" s="81" t="str">
        <v/>
      </c>
      <c r="C10406" s="83">
        <f>IF($E10406="","",IFERROR(VLOOKUP(TRIM(E10406&amp;""),'Référentiel Articles'!$A$2:$F$634,2,FALSE),""))</f>
      </c>
      <c r="D10406" s="83">
        <f>IF($E10406="","",IFERROR(VLOOKUP(TRIM(E10406&amp;""),'Référentiel Articles'!$A$2:$F$634,3,FALSE),""))</f>
      </c>
      <c r="E10406" s="81" t="str">
        <v/>
      </c>
      <c r="F10406" s="83">
        <f>IF($E10406="","",IFERROR(VLOOKUP(TRIM(E10406&amp;""),'Référentiel Articles'!$A$2:$F$634,4,FALSE),""))</f>
      </c>
      <c r="G10406" s="84">
        <f>IF($E10406="","",IFERROR(VLOOKUP(TRIM(E10406&amp;""),'Référentiel Articles'!$A$2:$F$634,5,FALSE),""))</f>
      </c>
      <c r="H10406" s="85" t="str">
        <v/>
      </c>
      <c r="I10406" s="84">
        <f>IF($E10406="","",IFERROR(VLOOKUP(TRIM(E10406&amp;""),'Référentiel Articles'!$A$2:$F$634,6,FALSE),""))</f>
      </c>
      <c r="J10406" s="90">
        <f>IF(OR($E10406="",$H10406=""),"",$H10406*$I10406)</f>
      </c>
      <c r="K10406" s="87" t="str">
        <v/>
      </c>
    </row>
    <row r="10407">
      <c r="A10407" s="74" t="str">
        <v/>
      </c>
      <c r="B10407" s="74" t="str">
        <v/>
      </c>
      <c r="C10407" s="75">
        <f>IF($E10407="","",IFERROR(VLOOKUP(TRIM(E10407&amp;""),'Référentiel Articles'!$A$2:$F$634,2,FALSE),""))</f>
      </c>
      <c r="D10407" s="75">
        <f>IF($E10407="","",IFERROR(VLOOKUP(TRIM(E10407&amp;""),'Référentiel Articles'!$A$2:$F$634,3,FALSE),""))</f>
      </c>
      <c r="E10407" s="74" t="str">
        <v/>
      </c>
      <c r="F10407" s="75">
        <f>IF($E10407="","",IFERROR(VLOOKUP(TRIM(E10407&amp;""),'Référentiel Articles'!$A$2:$F$634,4,FALSE),""))</f>
      </c>
      <c r="G10407" s="76">
        <f>IF($E10407="","",IFERROR(VLOOKUP(TRIM(E10407&amp;""),'Référentiel Articles'!$A$2:$F$634,5,FALSE),""))</f>
      </c>
      <c r="H10407" s="77" t="str">
        <v/>
      </c>
      <c r="I10407" s="76">
        <f>IF($E10407="","",IFERROR(VLOOKUP(TRIM(E10407&amp;""),'Référentiel Articles'!$A$2:$F$634,6,FALSE),""))</f>
      </c>
      <c r="J10407" s="78">
        <f>IF(OR($E10407="",$H10407=""),"",$H10407*$I10407)</f>
      </c>
      <c r="K10407" s="79" t="str">
        <v/>
      </c>
    </row>
    <row r="10408">
      <c r="A10408" s="81" t="str">
        <v/>
      </c>
      <c r="B10408" s="81" t="str">
        <v/>
      </c>
      <c r="C10408" s="83">
        <f>IF($E10408="","",IFERROR(VLOOKUP(TRIM(E10408&amp;""),'Référentiel Articles'!$A$2:$F$634,2,FALSE),""))</f>
      </c>
      <c r="D10408" s="83">
        <f>IF($E10408="","",IFERROR(VLOOKUP(TRIM(E10408&amp;""),'Référentiel Articles'!$A$2:$F$634,3,FALSE),""))</f>
      </c>
      <c r="E10408" s="81" t="str">
        <v/>
      </c>
      <c r="F10408" s="83">
        <f>IF($E10408="","",IFERROR(VLOOKUP(TRIM(E10408&amp;""),'Référentiel Articles'!$A$2:$F$634,4,FALSE),""))</f>
      </c>
      <c r="G10408" s="84">
        <f>IF($E10408="","",IFERROR(VLOOKUP(TRIM(E10408&amp;""),'Référentiel Articles'!$A$2:$F$634,5,FALSE),""))</f>
      </c>
      <c r="H10408" s="85" t="str">
        <v/>
      </c>
      <c r="I10408" s="84">
        <f>IF($E10408="","",IFERROR(VLOOKUP(TRIM(E10408&amp;""),'Référentiel Articles'!$A$2:$F$634,6,FALSE),""))</f>
      </c>
      <c r="J10408" s="90">
        <f>IF(OR($E10408="",$H10408=""),"",$H10408*$I10408)</f>
      </c>
      <c r="K10408" s="87" t="str">
        <v/>
      </c>
    </row>
    <row r="10409">
      <c r="A10409" s="74" t="str">
        <v/>
      </c>
      <c r="B10409" s="74" t="str">
        <v/>
      </c>
      <c r="C10409" s="75">
        <f>IF($E10409="","",IFERROR(VLOOKUP(TRIM(E10409&amp;""),'Référentiel Articles'!$A$2:$F$634,2,FALSE),""))</f>
      </c>
      <c r="D10409" s="75">
        <f>IF($E10409="","",IFERROR(VLOOKUP(TRIM(E10409&amp;""),'Référentiel Articles'!$A$2:$F$634,3,FALSE),""))</f>
      </c>
      <c r="E10409" s="74" t="str">
        <v/>
      </c>
      <c r="F10409" s="75">
        <f>IF($E10409="","",IFERROR(VLOOKUP(TRIM(E10409&amp;""),'Référentiel Articles'!$A$2:$F$634,4,FALSE),""))</f>
      </c>
      <c r="G10409" s="76">
        <f>IF($E10409="","",IFERROR(VLOOKUP(TRIM(E10409&amp;""),'Référentiel Articles'!$A$2:$F$634,5,FALSE),""))</f>
      </c>
      <c r="H10409" s="77" t="str">
        <v/>
      </c>
      <c r="I10409" s="76">
        <f>IF($E10409="","",IFERROR(VLOOKUP(TRIM(E10409&amp;""),'Référentiel Articles'!$A$2:$F$634,6,FALSE),""))</f>
      </c>
      <c r="J10409" s="78">
        <f>IF(OR($E10409="",$H10409=""),"",$H10409*$I10409)</f>
      </c>
      <c r="K10409" s="79" t="str">
        <v/>
      </c>
    </row>
    <row r="10410">
      <c r="A10410" s="81" t="str">
        <v/>
      </c>
      <c r="B10410" s="81" t="str">
        <v/>
      </c>
      <c r="C10410" s="83">
        <f>IF($E10410="","",IFERROR(VLOOKUP(TRIM(E10410&amp;""),'Référentiel Articles'!$A$2:$F$634,2,FALSE),""))</f>
      </c>
      <c r="D10410" s="83">
        <f>IF($E10410="","",IFERROR(VLOOKUP(TRIM(E10410&amp;""),'Référentiel Articles'!$A$2:$F$634,3,FALSE),""))</f>
      </c>
      <c r="E10410" s="81" t="str">
        <v/>
      </c>
      <c r="F10410" s="83">
        <f>IF($E10410="","",IFERROR(VLOOKUP(TRIM(E10410&amp;""),'Référentiel Articles'!$A$2:$F$634,4,FALSE),""))</f>
      </c>
      <c r="G10410" s="84">
        <f>IF($E10410="","",IFERROR(VLOOKUP(TRIM(E10410&amp;""),'Référentiel Articles'!$A$2:$F$634,5,FALSE),""))</f>
      </c>
      <c r="H10410" s="85" t="str">
        <v/>
      </c>
      <c r="I10410" s="84">
        <f>IF($E10410="","",IFERROR(VLOOKUP(TRIM(E10410&amp;""),'Référentiel Articles'!$A$2:$F$634,6,FALSE),""))</f>
      </c>
      <c r="J10410" s="90">
        <f>IF(OR($E10410="",$H10410=""),"",$H10410*$I10410)</f>
      </c>
      <c r="K10410" s="87" t="str">
        <v/>
      </c>
    </row>
    <row r="10411">
      <c r="A10411" s="74" t="str">
        <v/>
      </c>
      <c r="B10411" s="74" t="str">
        <v/>
      </c>
      <c r="C10411" s="75">
        <f>IF($E10411="","",IFERROR(VLOOKUP(TRIM(E10411&amp;""),'Référentiel Articles'!$A$2:$F$634,2,FALSE),""))</f>
      </c>
      <c r="D10411" s="75">
        <f>IF($E10411="","",IFERROR(VLOOKUP(TRIM(E10411&amp;""),'Référentiel Articles'!$A$2:$F$634,3,FALSE),""))</f>
      </c>
      <c r="E10411" s="74" t="str">
        <v/>
      </c>
      <c r="F10411" s="75">
        <f>IF($E10411="","",IFERROR(VLOOKUP(TRIM(E10411&amp;""),'Référentiel Articles'!$A$2:$F$634,4,FALSE),""))</f>
      </c>
      <c r="G10411" s="76">
        <f>IF($E10411="","",IFERROR(VLOOKUP(TRIM(E10411&amp;""),'Référentiel Articles'!$A$2:$F$634,5,FALSE),""))</f>
      </c>
      <c r="H10411" s="77" t="str">
        <v/>
      </c>
      <c r="I10411" s="76">
        <f>IF($E10411="","",IFERROR(VLOOKUP(TRIM(E10411&amp;""),'Référentiel Articles'!$A$2:$F$634,6,FALSE),""))</f>
      </c>
      <c r="J10411" s="78">
        <f>IF(OR($E10411="",$H10411=""),"",$H10411*$I10411)</f>
      </c>
      <c r="K10411" s="79" t="str">
        <v/>
      </c>
    </row>
    <row r="10412">
      <c r="A10412" s="81" t="str">
        <v/>
      </c>
      <c r="B10412" s="81" t="str">
        <v/>
      </c>
      <c r="C10412" s="83">
        <f>IF($E10412="","",IFERROR(VLOOKUP(TRIM(E10412&amp;""),'Référentiel Articles'!$A$2:$F$634,2,FALSE),""))</f>
      </c>
      <c r="D10412" s="83">
        <f>IF($E10412="","",IFERROR(VLOOKUP(TRIM(E10412&amp;""),'Référentiel Articles'!$A$2:$F$634,3,FALSE),""))</f>
      </c>
      <c r="E10412" s="81" t="str">
        <v/>
      </c>
      <c r="F10412" s="83">
        <f>IF($E10412="","",IFERROR(VLOOKUP(TRIM(E10412&amp;""),'Référentiel Articles'!$A$2:$F$634,4,FALSE),""))</f>
      </c>
      <c r="G10412" s="84">
        <f>IF($E10412="","",IFERROR(VLOOKUP(TRIM(E10412&amp;""),'Référentiel Articles'!$A$2:$F$634,5,FALSE),""))</f>
      </c>
      <c r="H10412" s="85" t="str">
        <v/>
      </c>
      <c r="I10412" s="84">
        <f>IF($E10412="","",IFERROR(VLOOKUP(TRIM(E10412&amp;""),'Référentiel Articles'!$A$2:$F$634,6,FALSE),""))</f>
      </c>
      <c r="J10412" s="90">
        <f>IF(OR($E10412="",$H10412=""),"",$H10412*$I10412)</f>
      </c>
      <c r="K10412" s="87" t="str">
        <v/>
      </c>
    </row>
    <row r="10413">
      <c r="A10413" s="74" t="str">
        <v/>
      </c>
      <c r="B10413" s="74" t="str">
        <v/>
      </c>
      <c r="C10413" s="75">
        <f>IF($E10413="","",IFERROR(VLOOKUP(TRIM(E10413&amp;""),'Référentiel Articles'!$A$2:$F$634,2,FALSE),""))</f>
      </c>
      <c r="D10413" s="75">
        <f>IF($E10413="","",IFERROR(VLOOKUP(TRIM(E10413&amp;""),'Référentiel Articles'!$A$2:$F$634,3,FALSE),""))</f>
      </c>
      <c r="E10413" s="74" t="str">
        <v/>
      </c>
      <c r="F10413" s="75">
        <f>IF($E10413="","",IFERROR(VLOOKUP(TRIM(E10413&amp;""),'Référentiel Articles'!$A$2:$F$634,4,FALSE),""))</f>
      </c>
      <c r="G10413" s="76">
        <f>IF($E10413="","",IFERROR(VLOOKUP(TRIM(E10413&amp;""),'Référentiel Articles'!$A$2:$F$634,5,FALSE),""))</f>
      </c>
      <c r="H10413" s="77" t="str">
        <v/>
      </c>
      <c r="I10413" s="76">
        <f>IF($E10413="","",IFERROR(VLOOKUP(TRIM(E10413&amp;""),'Référentiel Articles'!$A$2:$F$634,6,FALSE),""))</f>
      </c>
      <c r="J10413" s="78">
        <f>IF(OR($E10413="",$H10413=""),"",$H10413*$I10413)</f>
      </c>
      <c r="K10413" s="79" t="str">
        <v/>
      </c>
    </row>
    <row r="10414">
      <c r="A10414" s="81" t="str">
        <v/>
      </c>
      <c r="B10414" s="81" t="str">
        <v/>
      </c>
      <c r="C10414" s="83">
        <f>IF($E10414="","",IFERROR(VLOOKUP(TRIM(E10414&amp;""),'Référentiel Articles'!$A$2:$F$634,2,FALSE),""))</f>
      </c>
      <c r="D10414" s="83">
        <f>IF($E10414="","",IFERROR(VLOOKUP(TRIM(E10414&amp;""),'Référentiel Articles'!$A$2:$F$634,3,FALSE),""))</f>
      </c>
      <c r="E10414" s="81" t="str">
        <v/>
      </c>
      <c r="F10414" s="83">
        <f>IF($E10414="","",IFERROR(VLOOKUP(TRIM(E10414&amp;""),'Référentiel Articles'!$A$2:$F$634,4,FALSE),""))</f>
      </c>
      <c r="G10414" s="84">
        <f>IF($E10414="","",IFERROR(VLOOKUP(TRIM(E10414&amp;""),'Référentiel Articles'!$A$2:$F$634,5,FALSE),""))</f>
      </c>
      <c r="H10414" s="85" t="str">
        <v/>
      </c>
      <c r="I10414" s="84">
        <f>IF($E10414="","",IFERROR(VLOOKUP(TRIM(E10414&amp;""),'Référentiel Articles'!$A$2:$F$634,6,FALSE),""))</f>
      </c>
      <c r="J10414" s="90">
        <f>IF(OR($E10414="",$H10414=""),"",$H10414*$I10414)</f>
      </c>
      <c r="K10414" s="87" t="str">
        <v/>
      </c>
    </row>
    <row r="10415">
      <c r="A10415" s="74" t="str">
        <v/>
      </c>
      <c r="B10415" s="74" t="str">
        <v/>
      </c>
      <c r="C10415" s="75">
        <f>IF($E10415="","",IFERROR(VLOOKUP(TRIM(E10415&amp;""),'Référentiel Articles'!$A$2:$F$634,2,FALSE),""))</f>
      </c>
      <c r="D10415" s="75">
        <f>IF($E10415="","",IFERROR(VLOOKUP(TRIM(E10415&amp;""),'Référentiel Articles'!$A$2:$F$634,3,FALSE),""))</f>
      </c>
      <c r="E10415" s="74" t="str">
        <v/>
      </c>
      <c r="F10415" s="75">
        <f>IF($E10415="","",IFERROR(VLOOKUP(TRIM(E10415&amp;""),'Référentiel Articles'!$A$2:$F$634,4,FALSE),""))</f>
      </c>
      <c r="G10415" s="76">
        <f>IF($E10415="","",IFERROR(VLOOKUP(TRIM(E10415&amp;""),'Référentiel Articles'!$A$2:$F$634,5,FALSE),""))</f>
      </c>
      <c r="H10415" s="77" t="str">
        <v/>
      </c>
      <c r="I10415" s="76">
        <f>IF($E10415="","",IFERROR(VLOOKUP(TRIM(E10415&amp;""),'Référentiel Articles'!$A$2:$F$634,6,FALSE),""))</f>
      </c>
      <c r="J10415" s="78">
        <f>IF(OR($E10415="",$H10415=""),"",$H10415*$I10415)</f>
      </c>
      <c r="K10415" s="79" t="str">
        <v/>
      </c>
    </row>
    <row r="10416">
      <c r="A10416" s="81" t="str">
        <v/>
      </c>
      <c r="B10416" s="81" t="str">
        <v/>
      </c>
      <c r="C10416" s="83">
        <f>IF($E10416="","",IFERROR(VLOOKUP(TRIM(E10416&amp;""),'Référentiel Articles'!$A$2:$F$634,2,FALSE),""))</f>
      </c>
      <c r="D10416" s="83">
        <f>IF($E10416="","",IFERROR(VLOOKUP(TRIM(E10416&amp;""),'Référentiel Articles'!$A$2:$F$634,3,FALSE),""))</f>
      </c>
      <c r="E10416" s="81" t="str">
        <v/>
      </c>
      <c r="F10416" s="83">
        <f>IF($E10416="","",IFERROR(VLOOKUP(TRIM(E10416&amp;""),'Référentiel Articles'!$A$2:$F$634,4,FALSE),""))</f>
      </c>
      <c r="G10416" s="84">
        <f>IF($E10416="","",IFERROR(VLOOKUP(TRIM(E10416&amp;""),'Référentiel Articles'!$A$2:$F$634,5,FALSE),""))</f>
      </c>
      <c r="H10416" s="85" t="str">
        <v/>
      </c>
      <c r="I10416" s="84">
        <f>IF($E10416="","",IFERROR(VLOOKUP(TRIM(E10416&amp;""),'Référentiel Articles'!$A$2:$F$634,6,FALSE),""))</f>
      </c>
      <c r="J10416" s="90">
        <f>IF(OR($E10416="",$H10416=""),"",$H10416*$I10416)</f>
      </c>
      <c r="K10416" s="87" t="str">
        <v/>
      </c>
    </row>
    <row r="10417">
      <c r="A10417" s="74" t="str">
        <v/>
      </c>
      <c r="B10417" s="74" t="str">
        <v/>
      </c>
      <c r="C10417" s="75">
        <f>IF($E10417="","",IFERROR(VLOOKUP(TRIM(E10417&amp;""),'Référentiel Articles'!$A$2:$F$634,2,FALSE),""))</f>
      </c>
      <c r="D10417" s="75">
        <f>IF($E10417="","",IFERROR(VLOOKUP(TRIM(E10417&amp;""),'Référentiel Articles'!$A$2:$F$634,3,FALSE),""))</f>
      </c>
      <c r="E10417" s="74" t="str">
        <v/>
      </c>
      <c r="F10417" s="75">
        <f>IF($E10417="","",IFERROR(VLOOKUP(TRIM(E10417&amp;""),'Référentiel Articles'!$A$2:$F$634,4,FALSE),""))</f>
      </c>
      <c r="G10417" s="76">
        <f>IF($E10417="","",IFERROR(VLOOKUP(TRIM(E10417&amp;""),'Référentiel Articles'!$A$2:$F$634,5,FALSE),""))</f>
      </c>
      <c r="H10417" s="77" t="str">
        <v/>
      </c>
      <c r="I10417" s="76">
        <f>IF($E10417="","",IFERROR(VLOOKUP(TRIM(E10417&amp;""),'Référentiel Articles'!$A$2:$F$634,6,FALSE),""))</f>
      </c>
      <c r="J10417" s="78">
        <f>IF(OR($E10417="",$H10417=""),"",$H10417*$I10417)</f>
      </c>
      <c r="K10417" s="79" t="str">
        <v/>
      </c>
    </row>
    <row r="10418">
      <c r="A10418" s="81" t="str">
        <v/>
      </c>
      <c r="B10418" s="81" t="str">
        <v/>
      </c>
      <c r="C10418" s="83">
        <f>IF($E10418="","",IFERROR(VLOOKUP(TRIM(E10418&amp;""),'Référentiel Articles'!$A$2:$F$634,2,FALSE),""))</f>
      </c>
      <c r="D10418" s="83">
        <f>IF($E10418="","",IFERROR(VLOOKUP(TRIM(E10418&amp;""),'Référentiel Articles'!$A$2:$F$634,3,FALSE),""))</f>
      </c>
      <c r="E10418" s="81" t="str">
        <v/>
      </c>
      <c r="F10418" s="83">
        <f>IF($E10418="","",IFERROR(VLOOKUP(TRIM(E10418&amp;""),'Référentiel Articles'!$A$2:$F$634,4,FALSE),""))</f>
      </c>
      <c r="G10418" s="84">
        <f>IF($E10418="","",IFERROR(VLOOKUP(TRIM(E10418&amp;""),'Référentiel Articles'!$A$2:$F$634,5,FALSE),""))</f>
      </c>
      <c r="H10418" s="85" t="str">
        <v/>
      </c>
      <c r="I10418" s="84">
        <f>IF($E10418="","",IFERROR(VLOOKUP(TRIM(E10418&amp;""),'Référentiel Articles'!$A$2:$F$634,6,FALSE),""))</f>
      </c>
      <c r="J10418" s="90">
        <f>IF(OR($E10418="",$H10418=""),"",$H10418*$I10418)</f>
      </c>
      <c r="K10418" s="87" t="str">
        <v/>
      </c>
    </row>
    <row r="10419">
      <c r="A10419" s="74" t="str">
        <v/>
      </c>
      <c r="B10419" s="74" t="str">
        <v/>
      </c>
      <c r="C10419" s="75">
        <f>IF($E10419="","",IFERROR(VLOOKUP(TRIM(E10419&amp;""),'Référentiel Articles'!$A$2:$F$634,2,FALSE),""))</f>
      </c>
      <c r="D10419" s="75">
        <f>IF($E10419="","",IFERROR(VLOOKUP(TRIM(E10419&amp;""),'Référentiel Articles'!$A$2:$F$634,3,FALSE),""))</f>
      </c>
      <c r="E10419" s="74" t="str">
        <v/>
      </c>
      <c r="F10419" s="75">
        <f>IF($E10419="","",IFERROR(VLOOKUP(TRIM(E10419&amp;""),'Référentiel Articles'!$A$2:$F$634,4,FALSE),""))</f>
      </c>
      <c r="G10419" s="76">
        <f>IF($E10419="","",IFERROR(VLOOKUP(TRIM(E10419&amp;""),'Référentiel Articles'!$A$2:$F$634,5,FALSE),""))</f>
      </c>
      <c r="H10419" s="77" t="str">
        <v/>
      </c>
      <c r="I10419" s="76">
        <f>IF($E10419="","",IFERROR(VLOOKUP(TRIM(E10419&amp;""),'Référentiel Articles'!$A$2:$F$634,6,FALSE),""))</f>
      </c>
      <c r="J10419" s="78">
        <f>IF(OR($E10419="",$H10419=""),"",$H10419*$I10419)</f>
      </c>
      <c r="K10419" s="79" t="str">
        <v/>
      </c>
    </row>
    <row r="10420">
      <c r="A10420" s="81" t="str">
        <v/>
      </c>
      <c r="B10420" s="81" t="str">
        <v/>
      </c>
      <c r="C10420" s="83">
        <f>IF($E10420="","",IFERROR(VLOOKUP(TRIM(E10420&amp;""),'Référentiel Articles'!$A$2:$F$634,2,FALSE),""))</f>
      </c>
      <c r="D10420" s="83">
        <f>IF($E10420="","",IFERROR(VLOOKUP(TRIM(E10420&amp;""),'Référentiel Articles'!$A$2:$F$634,3,FALSE),""))</f>
      </c>
      <c r="E10420" s="81" t="str">
        <v/>
      </c>
      <c r="F10420" s="83">
        <f>IF($E10420="","",IFERROR(VLOOKUP(TRIM(E10420&amp;""),'Référentiel Articles'!$A$2:$F$634,4,FALSE),""))</f>
      </c>
      <c r="G10420" s="84">
        <f>IF($E10420="","",IFERROR(VLOOKUP(TRIM(E10420&amp;""),'Référentiel Articles'!$A$2:$F$634,5,FALSE),""))</f>
      </c>
      <c r="H10420" s="85" t="str">
        <v/>
      </c>
      <c r="I10420" s="84">
        <f>IF($E10420="","",IFERROR(VLOOKUP(TRIM(E10420&amp;""),'Référentiel Articles'!$A$2:$F$634,6,FALSE),""))</f>
      </c>
      <c r="J10420" s="90">
        <f>IF(OR($E10420="",$H10420=""),"",$H10420*$I10420)</f>
      </c>
      <c r="K10420" s="87" t="str">
        <v/>
      </c>
    </row>
    <row r="10421">
      <c r="A10421" s="74" t="str">
        <v/>
      </c>
      <c r="B10421" s="74" t="str">
        <v/>
      </c>
      <c r="C10421" s="75">
        <f>IF($E10421="","",IFERROR(VLOOKUP(TRIM(E10421&amp;""),'Référentiel Articles'!$A$2:$F$634,2,FALSE),""))</f>
      </c>
      <c r="D10421" s="75">
        <f>IF($E10421="","",IFERROR(VLOOKUP(TRIM(E10421&amp;""),'Référentiel Articles'!$A$2:$F$634,3,FALSE),""))</f>
      </c>
      <c r="E10421" s="74" t="str">
        <v/>
      </c>
      <c r="F10421" s="75">
        <f>IF($E10421="","",IFERROR(VLOOKUP(TRIM(E10421&amp;""),'Référentiel Articles'!$A$2:$F$634,4,FALSE),""))</f>
      </c>
      <c r="G10421" s="76">
        <f>IF($E10421="","",IFERROR(VLOOKUP(TRIM(E10421&amp;""),'Référentiel Articles'!$A$2:$F$634,5,FALSE),""))</f>
      </c>
      <c r="H10421" s="77" t="str">
        <v/>
      </c>
      <c r="I10421" s="76">
        <f>IF($E10421="","",IFERROR(VLOOKUP(TRIM(E10421&amp;""),'Référentiel Articles'!$A$2:$F$634,6,FALSE),""))</f>
      </c>
      <c r="J10421" s="78">
        <f>IF(OR($E10421="",$H10421=""),"",$H10421*$I10421)</f>
      </c>
      <c r="K10421" s="79" t="str">
        <v/>
      </c>
    </row>
    <row r="10422">
      <c r="A10422" s="81" t="str">
        <v/>
      </c>
      <c r="B10422" s="81" t="str">
        <v/>
      </c>
      <c r="C10422" s="83">
        <f>IF($E10422="","",IFERROR(VLOOKUP(TRIM(E10422&amp;""),'Référentiel Articles'!$A$2:$F$634,2,FALSE),""))</f>
      </c>
      <c r="D10422" s="83">
        <f>IF($E10422="","",IFERROR(VLOOKUP(TRIM(E10422&amp;""),'Référentiel Articles'!$A$2:$F$634,3,FALSE),""))</f>
      </c>
      <c r="E10422" s="81" t="str">
        <v/>
      </c>
      <c r="F10422" s="83">
        <f>IF($E10422="","",IFERROR(VLOOKUP(TRIM(E10422&amp;""),'Référentiel Articles'!$A$2:$F$634,4,FALSE),""))</f>
      </c>
      <c r="G10422" s="84">
        <f>IF($E10422="","",IFERROR(VLOOKUP(TRIM(E10422&amp;""),'Référentiel Articles'!$A$2:$F$634,5,FALSE),""))</f>
      </c>
      <c r="H10422" s="85" t="str">
        <v/>
      </c>
      <c r="I10422" s="84">
        <f>IF($E10422="","",IFERROR(VLOOKUP(TRIM(E10422&amp;""),'Référentiel Articles'!$A$2:$F$634,6,FALSE),""))</f>
      </c>
      <c r="J10422" s="90">
        <f>IF(OR($E10422="",$H10422=""),"",$H10422*$I10422)</f>
      </c>
      <c r="K10422" s="87" t="str">
        <v/>
      </c>
    </row>
    <row r="10423">
      <c r="A10423" s="74" t="str">
        <v/>
      </c>
      <c r="B10423" s="74" t="str">
        <v/>
      </c>
      <c r="C10423" s="75">
        <f>IF($E10423="","",IFERROR(VLOOKUP(TRIM(E10423&amp;""),'Référentiel Articles'!$A$2:$F$634,2,FALSE),""))</f>
      </c>
      <c r="D10423" s="75">
        <f>IF($E10423="","",IFERROR(VLOOKUP(TRIM(E10423&amp;""),'Référentiel Articles'!$A$2:$F$634,3,FALSE),""))</f>
      </c>
      <c r="E10423" s="74" t="str">
        <v/>
      </c>
      <c r="F10423" s="75">
        <f>IF($E10423="","",IFERROR(VLOOKUP(TRIM(E10423&amp;""),'Référentiel Articles'!$A$2:$F$634,4,FALSE),""))</f>
      </c>
      <c r="G10423" s="76">
        <f>IF($E10423="","",IFERROR(VLOOKUP(TRIM(E10423&amp;""),'Référentiel Articles'!$A$2:$F$634,5,FALSE),""))</f>
      </c>
      <c r="H10423" s="77" t="str">
        <v/>
      </c>
      <c r="I10423" s="76">
        <f>IF($E10423="","",IFERROR(VLOOKUP(TRIM(E10423&amp;""),'Référentiel Articles'!$A$2:$F$634,6,FALSE),""))</f>
      </c>
      <c r="J10423" s="78">
        <f>IF(OR($E10423="",$H10423=""),"",$H10423*$I10423)</f>
      </c>
      <c r="K10423" s="79" t="str">
        <v/>
      </c>
    </row>
    <row r="10424">
      <c r="A10424" s="81" t="str">
        <v/>
      </c>
      <c r="B10424" s="81" t="str">
        <v/>
      </c>
      <c r="C10424" s="83">
        <f>IF($E10424="","",IFERROR(VLOOKUP(TRIM(E10424&amp;""),'Référentiel Articles'!$A$2:$F$634,2,FALSE),""))</f>
      </c>
      <c r="D10424" s="83">
        <f>IF($E10424="","",IFERROR(VLOOKUP(TRIM(E10424&amp;""),'Référentiel Articles'!$A$2:$F$634,3,FALSE),""))</f>
      </c>
      <c r="E10424" s="81" t="str">
        <v/>
      </c>
      <c r="F10424" s="83">
        <f>IF($E10424="","",IFERROR(VLOOKUP(TRIM(E10424&amp;""),'Référentiel Articles'!$A$2:$F$634,4,FALSE),""))</f>
      </c>
      <c r="G10424" s="84">
        <f>IF($E10424="","",IFERROR(VLOOKUP(TRIM(E10424&amp;""),'Référentiel Articles'!$A$2:$F$634,5,FALSE),""))</f>
      </c>
      <c r="H10424" s="85" t="str">
        <v/>
      </c>
      <c r="I10424" s="84">
        <f>IF($E10424="","",IFERROR(VLOOKUP(TRIM(E10424&amp;""),'Référentiel Articles'!$A$2:$F$634,6,FALSE),""))</f>
      </c>
      <c r="J10424" s="90">
        <f>IF(OR($E10424="",$H10424=""),"",$H10424*$I10424)</f>
      </c>
      <c r="K10424" s="87" t="str">
        <v/>
      </c>
    </row>
    <row r="10425">
      <c r="A10425" s="74" t="str">
        <v/>
      </c>
      <c r="B10425" s="74" t="str">
        <v/>
      </c>
      <c r="C10425" s="75">
        <f>IF($E10425="","",IFERROR(VLOOKUP(TRIM(E10425&amp;""),'Référentiel Articles'!$A$2:$F$634,2,FALSE),""))</f>
      </c>
      <c r="D10425" s="75">
        <f>IF($E10425="","",IFERROR(VLOOKUP(TRIM(E10425&amp;""),'Référentiel Articles'!$A$2:$F$634,3,FALSE),""))</f>
      </c>
      <c r="E10425" s="74" t="str">
        <v/>
      </c>
      <c r="F10425" s="75">
        <f>IF($E10425="","",IFERROR(VLOOKUP(TRIM(E10425&amp;""),'Référentiel Articles'!$A$2:$F$634,4,FALSE),""))</f>
      </c>
      <c r="G10425" s="76">
        <f>IF($E10425="","",IFERROR(VLOOKUP(TRIM(E10425&amp;""),'Référentiel Articles'!$A$2:$F$634,5,FALSE),""))</f>
      </c>
      <c r="H10425" s="77" t="str">
        <v/>
      </c>
      <c r="I10425" s="76">
        <f>IF($E10425="","",IFERROR(VLOOKUP(TRIM(E10425&amp;""),'Référentiel Articles'!$A$2:$F$634,6,FALSE),""))</f>
      </c>
      <c r="J10425" s="78">
        <f>IF(OR($E10425="",$H10425=""),"",$H10425*$I10425)</f>
      </c>
      <c r="K10425" s="79" t="str">
        <v/>
      </c>
    </row>
    <row r="10426">
      <c r="A10426" s="81" t="str">
        <v/>
      </c>
      <c r="B10426" s="81" t="str">
        <v/>
      </c>
      <c r="C10426" s="83">
        <f>IF($E10426="","",IFERROR(VLOOKUP(TRIM(E10426&amp;""),'Référentiel Articles'!$A$2:$F$634,2,FALSE),""))</f>
      </c>
      <c r="D10426" s="83">
        <f>IF($E10426="","",IFERROR(VLOOKUP(TRIM(E10426&amp;""),'Référentiel Articles'!$A$2:$F$634,3,FALSE),""))</f>
      </c>
      <c r="E10426" s="81" t="str">
        <v/>
      </c>
      <c r="F10426" s="83">
        <f>IF($E10426="","",IFERROR(VLOOKUP(TRIM(E10426&amp;""),'Référentiel Articles'!$A$2:$F$634,4,FALSE),""))</f>
      </c>
      <c r="G10426" s="84">
        <f>IF($E10426="","",IFERROR(VLOOKUP(TRIM(E10426&amp;""),'Référentiel Articles'!$A$2:$F$634,5,FALSE),""))</f>
      </c>
      <c r="H10426" s="85" t="str">
        <v/>
      </c>
      <c r="I10426" s="84">
        <f>IF($E10426="","",IFERROR(VLOOKUP(TRIM(E10426&amp;""),'Référentiel Articles'!$A$2:$F$634,6,FALSE),""))</f>
      </c>
      <c r="J10426" s="90">
        <f>IF(OR($E10426="",$H10426=""),"",$H10426*$I10426)</f>
      </c>
      <c r="K10426" s="87" t="str">
        <v/>
      </c>
    </row>
    <row r="10427">
      <c r="A10427" s="74" t="str">
        <v/>
      </c>
      <c r="B10427" s="74" t="str">
        <v/>
      </c>
      <c r="C10427" s="75">
        <f>IF($E10427="","",IFERROR(VLOOKUP(TRIM(E10427&amp;""),'Référentiel Articles'!$A$2:$F$634,2,FALSE),""))</f>
      </c>
      <c r="D10427" s="75">
        <f>IF($E10427="","",IFERROR(VLOOKUP(TRIM(E10427&amp;""),'Référentiel Articles'!$A$2:$F$634,3,FALSE),""))</f>
      </c>
      <c r="E10427" s="74" t="str">
        <v/>
      </c>
      <c r="F10427" s="75">
        <f>IF($E10427="","",IFERROR(VLOOKUP(TRIM(E10427&amp;""),'Référentiel Articles'!$A$2:$F$634,4,FALSE),""))</f>
      </c>
      <c r="G10427" s="76">
        <f>IF($E10427="","",IFERROR(VLOOKUP(TRIM(E10427&amp;""),'Référentiel Articles'!$A$2:$F$634,5,FALSE),""))</f>
      </c>
      <c r="H10427" s="77" t="str">
        <v/>
      </c>
      <c r="I10427" s="76">
        <f>IF($E10427="","",IFERROR(VLOOKUP(TRIM(E10427&amp;""),'Référentiel Articles'!$A$2:$F$634,6,FALSE),""))</f>
      </c>
      <c r="J10427" s="78">
        <f>IF(OR($E10427="",$H10427=""),"",$H10427*$I10427)</f>
      </c>
      <c r="K10427" s="79" t="str">
        <v/>
      </c>
    </row>
    <row r="10428">
      <c r="A10428" s="81" t="str">
        <v/>
      </c>
      <c r="B10428" s="81" t="str">
        <v/>
      </c>
      <c r="C10428" s="83">
        <f>IF($E10428="","",IFERROR(VLOOKUP(TRIM(E10428&amp;""),'Référentiel Articles'!$A$2:$F$634,2,FALSE),""))</f>
      </c>
      <c r="D10428" s="83">
        <f>IF($E10428="","",IFERROR(VLOOKUP(TRIM(E10428&amp;""),'Référentiel Articles'!$A$2:$F$634,3,FALSE),""))</f>
      </c>
      <c r="E10428" s="81" t="str">
        <v/>
      </c>
      <c r="F10428" s="83">
        <f>IF($E10428="","",IFERROR(VLOOKUP(TRIM(E10428&amp;""),'Référentiel Articles'!$A$2:$F$634,4,FALSE),""))</f>
      </c>
      <c r="G10428" s="84">
        <f>IF($E10428="","",IFERROR(VLOOKUP(TRIM(E10428&amp;""),'Référentiel Articles'!$A$2:$F$634,5,FALSE),""))</f>
      </c>
      <c r="H10428" s="85" t="str">
        <v/>
      </c>
      <c r="I10428" s="84">
        <f>IF($E10428="","",IFERROR(VLOOKUP(TRIM(E10428&amp;""),'Référentiel Articles'!$A$2:$F$634,6,FALSE),""))</f>
      </c>
      <c r="J10428" s="90">
        <f>IF(OR($E10428="",$H10428=""),"",$H10428*$I10428)</f>
      </c>
      <c r="K10428" s="87" t="str">
        <v/>
      </c>
    </row>
    <row r="10429">
      <c r="A10429" s="74" t="str">
        <v/>
      </c>
      <c r="B10429" s="74" t="str">
        <v/>
      </c>
      <c r="C10429" s="75">
        <f>IF($E10429="","",IFERROR(VLOOKUP(TRIM(E10429&amp;""),'Référentiel Articles'!$A$2:$F$634,2,FALSE),""))</f>
      </c>
      <c r="D10429" s="75">
        <f>IF($E10429="","",IFERROR(VLOOKUP(TRIM(E10429&amp;""),'Référentiel Articles'!$A$2:$F$634,3,FALSE),""))</f>
      </c>
      <c r="E10429" s="74" t="str">
        <v/>
      </c>
      <c r="F10429" s="75">
        <f>IF($E10429="","",IFERROR(VLOOKUP(TRIM(E10429&amp;""),'Référentiel Articles'!$A$2:$F$634,4,FALSE),""))</f>
      </c>
      <c r="G10429" s="76">
        <f>IF($E10429="","",IFERROR(VLOOKUP(TRIM(E10429&amp;""),'Référentiel Articles'!$A$2:$F$634,5,FALSE),""))</f>
      </c>
      <c r="H10429" s="77" t="str">
        <v/>
      </c>
      <c r="I10429" s="76">
        <f>IF($E10429="","",IFERROR(VLOOKUP(TRIM(E10429&amp;""),'Référentiel Articles'!$A$2:$F$634,6,FALSE),""))</f>
      </c>
      <c r="J10429" s="78">
        <f>IF(OR($E10429="",$H10429=""),"",$H10429*$I10429)</f>
      </c>
      <c r="K10429" s="79" t="str">
        <v/>
      </c>
    </row>
    <row r="10430">
      <c r="A10430" s="81" t="str">
        <v/>
      </c>
      <c r="B10430" s="81" t="str">
        <v/>
      </c>
      <c r="C10430" s="83">
        <f>IF($E10430="","",IFERROR(VLOOKUP(TRIM(E10430&amp;""),'Référentiel Articles'!$A$2:$F$634,2,FALSE),""))</f>
      </c>
      <c r="D10430" s="83">
        <f>IF($E10430="","",IFERROR(VLOOKUP(TRIM(E10430&amp;""),'Référentiel Articles'!$A$2:$F$634,3,FALSE),""))</f>
      </c>
      <c r="E10430" s="81" t="str">
        <v/>
      </c>
      <c r="F10430" s="83">
        <f>IF($E10430="","",IFERROR(VLOOKUP(TRIM(E10430&amp;""),'Référentiel Articles'!$A$2:$F$634,4,FALSE),""))</f>
      </c>
      <c r="G10430" s="84">
        <f>IF($E10430="","",IFERROR(VLOOKUP(TRIM(E10430&amp;""),'Référentiel Articles'!$A$2:$F$634,5,FALSE),""))</f>
      </c>
      <c r="H10430" s="85" t="str">
        <v/>
      </c>
      <c r="I10430" s="84">
        <f>IF($E10430="","",IFERROR(VLOOKUP(TRIM(E10430&amp;""),'Référentiel Articles'!$A$2:$F$634,6,FALSE),""))</f>
      </c>
      <c r="J10430" s="90">
        <f>IF(OR($E10430="",$H10430=""),"",$H10430*$I10430)</f>
      </c>
      <c r="K10430" s="87" t="str">
        <v/>
      </c>
    </row>
    <row r="10431">
      <c r="A10431" s="74" t="str">
        <v/>
      </c>
      <c r="B10431" s="74" t="str">
        <v/>
      </c>
      <c r="C10431" s="75">
        <f>IF($E10431="","",IFERROR(VLOOKUP(TRIM(E10431&amp;""),'Référentiel Articles'!$A$2:$F$634,2,FALSE),""))</f>
      </c>
      <c r="D10431" s="75">
        <f>IF($E10431="","",IFERROR(VLOOKUP(TRIM(E10431&amp;""),'Référentiel Articles'!$A$2:$F$634,3,FALSE),""))</f>
      </c>
      <c r="E10431" s="74" t="str">
        <v/>
      </c>
      <c r="F10431" s="75">
        <f>IF($E10431="","",IFERROR(VLOOKUP(TRIM(E10431&amp;""),'Référentiel Articles'!$A$2:$F$634,4,FALSE),""))</f>
      </c>
      <c r="G10431" s="76">
        <f>IF($E10431="","",IFERROR(VLOOKUP(TRIM(E10431&amp;""),'Référentiel Articles'!$A$2:$F$634,5,FALSE),""))</f>
      </c>
      <c r="H10431" s="77" t="str">
        <v/>
      </c>
      <c r="I10431" s="76">
        <f>IF($E10431="","",IFERROR(VLOOKUP(TRIM(E10431&amp;""),'Référentiel Articles'!$A$2:$F$634,6,FALSE),""))</f>
      </c>
      <c r="J10431" s="78">
        <f>IF(OR($E10431="",$H10431=""),"",$H10431*$I10431)</f>
      </c>
      <c r="K10431" s="79" t="str">
        <v/>
      </c>
    </row>
    <row r="10432">
      <c r="A10432" s="81" t="str">
        <v/>
      </c>
      <c r="B10432" s="81" t="str">
        <v/>
      </c>
      <c r="C10432" s="83">
        <f>IF($E10432="","",IFERROR(VLOOKUP(TRIM(E10432&amp;""),'Référentiel Articles'!$A$2:$F$634,2,FALSE),""))</f>
      </c>
      <c r="D10432" s="83">
        <f>IF($E10432="","",IFERROR(VLOOKUP(TRIM(E10432&amp;""),'Référentiel Articles'!$A$2:$F$634,3,FALSE),""))</f>
      </c>
      <c r="E10432" s="81" t="str">
        <v/>
      </c>
      <c r="F10432" s="83">
        <f>IF($E10432="","",IFERROR(VLOOKUP(TRIM(E10432&amp;""),'Référentiel Articles'!$A$2:$F$634,4,FALSE),""))</f>
      </c>
      <c r="G10432" s="84">
        <f>IF($E10432="","",IFERROR(VLOOKUP(TRIM(E10432&amp;""),'Référentiel Articles'!$A$2:$F$634,5,FALSE),""))</f>
      </c>
      <c r="H10432" s="85" t="str">
        <v/>
      </c>
      <c r="I10432" s="84">
        <f>IF($E10432="","",IFERROR(VLOOKUP(TRIM(E10432&amp;""),'Référentiel Articles'!$A$2:$F$634,6,FALSE),""))</f>
      </c>
      <c r="J10432" s="90">
        <f>IF(OR($E10432="",$H10432=""),"",$H10432*$I10432)</f>
      </c>
      <c r="K10432" s="87" t="str">
        <v/>
      </c>
    </row>
    <row r="10433">
      <c r="A10433" s="74" t="str">
        <v/>
      </c>
      <c r="B10433" s="74" t="str">
        <v/>
      </c>
      <c r="C10433" s="75">
        <f>IF($E10433="","",IFERROR(VLOOKUP(TRIM(E10433&amp;""),'Référentiel Articles'!$A$2:$F$634,2,FALSE),""))</f>
      </c>
      <c r="D10433" s="75">
        <f>IF($E10433="","",IFERROR(VLOOKUP(TRIM(E10433&amp;""),'Référentiel Articles'!$A$2:$F$634,3,FALSE),""))</f>
      </c>
      <c r="E10433" s="74" t="str">
        <v/>
      </c>
      <c r="F10433" s="75">
        <f>IF($E10433="","",IFERROR(VLOOKUP(TRIM(E10433&amp;""),'Référentiel Articles'!$A$2:$F$634,4,FALSE),""))</f>
      </c>
      <c r="G10433" s="76">
        <f>IF($E10433="","",IFERROR(VLOOKUP(TRIM(E10433&amp;""),'Référentiel Articles'!$A$2:$F$634,5,FALSE),""))</f>
      </c>
      <c r="H10433" s="77" t="str">
        <v/>
      </c>
      <c r="I10433" s="76">
        <f>IF($E10433="","",IFERROR(VLOOKUP(TRIM(E10433&amp;""),'Référentiel Articles'!$A$2:$F$634,6,FALSE),""))</f>
      </c>
      <c r="J10433" s="78">
        <f>IF(OR($E10433="",$H10433=""),"",$H10433*$I10433)</f>
      </c>
      <c r="K10433" s="79" t="str">
        <v/>
      </c>
    </row>
    <row r="10434">
      <c r="A10434" s="81" t="str">
        <v/>
      </c>
      <c r="B10434" s="81" t="str">
        <v/>
      </c>
      <c r="C10434" s="83">
        <f>IF($E10434="","",IFERROR(VLOOKUP(TRIM(E10434&amp;""),'Référentiel Articles'!$A$2:$F$634,2,FALSE),""))</f>
      </c>
      <c r="D10434" s="83">
        <f>IF($E10434="","",IFERROR(VLOOKUP(TRIM(E10434&amp;""),'Référentiel Articles'!$A$2:$F$634,3,FALSE),""))</f>
      </c>
      <c r="E10434" s="81" t="str">
        <v/>
      </c>
      <c r="F10434" s="83">
        <f>IF($E10434="","",IFERROR(VLOOKUP(TRIM(E10434&amp;""),'Référentiel Articles'!$A$2:$F$634,4,FALSE),""))</f>
      </c>
      <c r="G10434" s="84">
        <f>IF($E10434="","",IFERROR(VLOOKUP(TRIM(E10434&amp;""),'Référentiel Articles'!$A$2:$F$634,5,FALSE),""))</f>
      </c>
      <c r="H10434" s="85" t="str">
        <v/>
      </c>
      <c r="I10434" s="84">
        <f>IF($E10434="","",IFERROR(VLOOKUP(TRIM(E10434&amp;""),'Référentiel Articles'!$A$2:$F$634,6,FALSE),""))</f>
      </c>
      <c r="J10434" s="90">
        <f>IF(OR($E10434="",$H10434=""),"",$H10434*$I10434)</f>
      </c>
      <c r="K10434" s="87" t="str">
        <v/>
      </c>
    </row>
    <row r="10435">
      <c r="A10435" s="74" t="str">
        <v/>
      </c>
      <c r="B10435" s="74" t="str">
        <v/>
      </c>
      <c r="C10435" s="75">
        <f>IF($E10435="","",IFERROR(VLOOKUP(TRIM(E10435&amp;""),'Référentiel Articles'!$A$2:$F$634,2,FALSE),""))</f>
      </c>
      <c r="D10435" s="75">
        <f>IF($E10435="","",IFERROR(VLOOKUP(TRIM(E10435&amp;""),'Référentiel Articles'!$A$2:$F$634,3,FALSE),""))</f>
      </c>
      <c r="E10435" s="74" t="str">
        <v/>
      </c>
      <c r="F10435" s="75">
        <f>IF($E10435="","",IFERROR(VLOOKUP(TRIM(E10435&amp;""),'Référentiel Articles'!$A$2:$F$634,4,FALSE),""))</f>
      </c>
      <c r="G10435" s="76">
        <f>IF($E10435="","",IFERROR(VLOOKUP(TRIM(E10435&amp;""),'Référentiel Articles'!$A$2:$F$634,5,FALSE),""))</f>
      </c>
      <c r="H10435" s="77" t="str">
        <v/>
      </c>
      <c r="I10435" s="76">
        <f>IF($E10435="","",IFERROR(VLOOKUP(TRIM(E10435&amp;""),'Référentiel Articles'!$A$2:$F$634,6,FALSE),""))</f>
      </c>
      <c r="J10435" s="78">
        <f>IF(OR($E10435="",$H10435=""),"",$H10435*$I10435)</f>
      </c>
      <c r="K10435" s="79" t="str">
        <v/>
      </c>
    </row>
    <row r="10436">
      <c r="A10436" s="81" t="str">
        <v/>
      </c>
      <c r="B10436" s="81" t="str">
        <v/>
      </c>
      <c r="C10436" s="83">
        <f>IF($E10436="","",IFERROR(VLOOKUP(TRIM(E10436&amp;""),'Référentiel Articles'!$A$2:$F$634,2,FALSE),""))</f>
      </c>
      <c r="D10436" s="83">
        <f>IF($E10436="","",IFERROR(VLOOKUP(TRIM(E10436&amp;""),'Référentiel Articles'!$A$2:$F$634,3,FALSE),""))</f>
      </c>
      <c r="E10436" s="81" t="str">
        <v/>
      </c>
      <c r="F10436" s="83">
        <f>IF($E10436="","",IFERROR(VLOOKUP(TRIM(E10436&amp;""),'Référentiel Articles'!$A$2:$F$634,4,FALSE),""))</f>
      </c>
      <c r="G10436" s="84">
        <f>IF($E10436="","",IFERROR(VLOOKUP(TRIM(E10436&amp;""),'Référentiel Articles'!$A$2:$F$634,5,FALSE),""))</f>
      </c>
      <c r="H10436" s="85" t="str">
        <v/>
      </c>
      <c r="I10436" s="84">
        <f>IF($E10436="","",IFERROR(VLOOKUP(TRIM(E10436&amp;""),'Référentiel Articles'!$A$2:$F$634,6,FALSE),""))</f>
      </c>
      <c r="J10436" s="90">
        <f>IF(OR($E10436="",$H10436=""),"",$H10436*$I10436)</f>
      </c>
      <c r="K10436" s="87" t="str">
        <v/>
      </c>
    </row>
    <row r="10437">
      <c r="A10437" s="74" t="str">
        <v/>
      </c>
      <c r="B10437" s="74" t="str">
        <v/>
      </c>
      <c r="C10437" s="75">
        <f>IF($E10437="","",IFERROR(VLOOKUP(TRIM(E10437&amp;""),'Référentiel Articles'!$A$2:$F$634,2,FALSE),""))</f>
      </c>
      <c r="D10437" s="75">
        <f>IF($E10437="","",IFERROR(VLOOKUP(TRIM(E10437&amp;""),'Référentiel Articles'!$A$2:$F$634,3,FALSE),""))</f>
      </c>
      <c r="E10437" s="74" t="str">
        <v/>
      </c>
      <c r="F10437" s="75">
        <f>IF($E10437="","",IFERROR(VLOOKUP(TRIM(E10437&amp;""),'Référentiel Articles'!$A$2:$F$634,4,FALSE),""))</f>
      </c>
      <c r="G10437" s="76">
        <f>IF($E10437="","",IFERROR(VLOOKUP(TRIM(E10437&amp;""),'Référentiel Articles'!$A$2:$F$634,5,FALSE),""))</f>
      </c>
      <c r="H10437" s="77" t="str">
        <v/>
      </c>
      <c r="I10437" s="76">
        <f>IF($E10437="","",IFERROR(VLOOKUP(TRIM(E10437&amp;""),'Référentiel Articles'!$A$2:$F$634,6,FALSE),""))</f>
      </c>
      <c r="J10437" s="78">
        <f>IF(OR($E10437="",$H10437=""),"",$H10437*$I10437)</f>
      </c>
      <c r="K10437" s="79" t="str">
        <v/>
      </c>
    </row>
    <row r="10438">
      <c r="A10438" s="81" t="str">
        <v/>
      </c>
      <c r="B10438" s="81" t="str">
        <v/>
      </c>
      <c r="C10438" s="83">
        <f>IF($E10438="","",IFERROR(VLOOKUP(TRIM(E10438&amp;""),'Référentiel Articles'!$A$2:$F$634,2,FALSE),""))</f>
      </c>
      <c r="D10438" s="83">
        <f>IF($E10438="","",IFERROR(VLOOKUP(TRIM(E10438&amp;""),'Référentiel Articles'!$A$2:$F$634,3,FALSE),""))</f>
      </c>
      <c r="E10438" s="81" t="str">
        <v/>
      </c>
      <c r="F10438" s="83">
        <f>IF($E10438="","",IFERROR(VLOOKUP(TRIM(E10438&amp;""),'Référentiel Articles'!$A$2:$F$634,4,FALSE),""))</f>
      </c>
      <c r="G10438" s="84">
        <f>IF($E10438="","",IFERROR(VLOOKUP(TRIM(E10438&amp;""),'Référentiel Articles'!$A$2:$F$634,5,FALSE),""))</f>
      </c>
      <c r="H10438" s="85" t="str">
        <v/>
      </c>
      <c r="I10438" s="84">
        <f>IF($E10438="","",IFERROR(VLOOKUP(TRIM(E10438&amp;""),'Référentiel Articles'!$A$2:$F$634,6,FALSE),""))</f>
      </c>
      <c r="J10438" s="90">
        <f>IF(OR($E10438="",$H10438=""),"",$H10438*$I10438)</f>
      </c>
      <c r="K10438" s="87" t="str">
        <v/>
      </c>
    </row>
    <row r="10439">
      <c r="A10439" s="74" t="str">
        <v/>
      </c>
      <c r="B10439" s="74" t="str">
        <v/>
      </c>
      <c r="C10439" s="75">
        <f>IF($E10439="","",IFERROR(VLOOKUP(TRIM(E10439&amp;""),'Référentiel Articles'!$A$2:$F$634,2,FALSE),""))</f>
      </c>
      <c r="D10439" s="75">
        <f>IF($E10439="","",IFERROR(VLOOKUP(TRIM(E10439&amp;""),'Référentiel Articles'!$A$2:$F$634,3,FALSE),""))</f>
      </c>
      <c r="E10439" s="74" t="str">
        <v/>
      </c>
      <c r="F10439" s="75">
        <f>IF($E10439="","",IFERROR(VLOOKUP(TRIM(E10439&amp;""),'Référentiel Articles'!$A$2:$F$634,4,FALSE),""))</f>
      </c>
      <c r="G10439" s="76">
        <f>IF($E10439="","",IFERROR(VLOOKUP(TRIM(E10439&amp;""),'Référentiel Articles'!$A$2:$F$634,5,FALSE),""))</f>
      </c>
      <c r="H10439" s="77" t="str">
        <v/>
      </c>
      <c r="I10439" s="76">
        <f>IF($E10439="","",IFERROR(VLOOKUP(TRIM(E10439&amp;""),'Référentiel Articles'!$A$2:$F$634,6,FALSE),""))</f>
      </c>
      <c r="J10439" s="78">
        <f>IF(OR($E10439="",$H10439=""),"",$H10439*$I10439)</f>
      </c>
      <c r="K10439" s="79" t="str">
        <v/>
      </c>
    </row>
    <row r="10440">
      <c r="A10440" s="81" t="str">
        <v/>
      </c>
      <c r="B10440" s="81" t="str">
        <v/>
      </c>
      <c r="C10440" s="83">
        <f>IF($E10440="","",IFERROR(VLOOKUP(TRIM(E10440&amp;""),'Référentiel Articles'!$A$2:$F$634,2,FALSE),""))</f>
      </c>
      <c r="D10440" s="83">
        <f>IF($E10440="","",IFERROR(VLOOKUP(TRIM(E10440&amp;""),'Référentiel Articles'!$A$2:$F$634,3,FALSE),""))</f>
      </c>
      <c r="E10440" s="81" t="str">
        <v/>
      </c>
      <c r="F10440" s="83">
        <f>IF($E10440="","",IFERROR(VLOOKUP(TRIM(E10440&amp;""),'Référentiel Articles'!$A$2:$F$634,4,FALSE),""))</f>
      </c>
      <c r="G10440" s="84">
        <f>IF($E10440="","",IFERROR(VLOOKUP(TRIM(E10440&amp;""),'Référentiel Articles'!$A$2:$F$634,5,FALSE),""))</f>
      </c>
      <c r="H10440" s="85" t="str">
        <v/>
      </c>
      <c r="I10440" s="84">
        <f>IF($E10440="","",IFERROR(VLOOKUP(TRIM(E10440&amp;""),'Référentiel Articles'!$A$2:$F$634,6,FALSE),""))</f>
      </c>
      <c r="J10440" s="90">
        <f>IF(OR($E10440="",$H10440=""),"",$H10440*$I10440)</f>
      </c>
      <c r="K10440" s="87" t="str">
        <v/>
      </c>
    </row>
    <row r="10441">
      <c r="A10441" s="74" t="str">
        <v/>
      </c>
      <c r="B10441" s="74" t="str">
        <v/>
      </c>
      <c r="C10441" s="75">
        <f>IF($E10441="","",IFERROR(VLOOKUP(TRIM(E10441&amp;""),'Référentiel Articles'!$A$2:$F$634,2,FALSE),""))</f>
      </c>
      <c r="D10441" s="75">
        <f>IF($E10441="","",IFERROR(VLOOKUP(TRIM(E10441&amp;""),'Référentiel Articles'!$A$2:$F$634,3,FALSE),""))</f>
      </c>
      <c r="E10441" s="74" t="str">
        <v/>
      </c>
      <c r="F10441" s="75">
        <f>IF($E10441="","",IFERROR(VLOOKUP(TRIM(E10441&amp;""),'Référentiel Articles'!$A$2:$F$634,4,FALSE),""))</f>
      </c>
      <c r="G10441" s="76">
        <f>IF($E10441="","",IFERROR(VLOOKUP(TRIM(E10441&amp;""),'Référentiel Articles'!$A$2:$F$634,5,FALSE),""))</f>
      </c>
      <c r="H10441" s="77" t="str">
        <v/>
      </c>
      <c r="I10441" s="76">
        <f>IF($E10441="","",IFERROR(VLOOKUP(TRIM(E10441&amp;""),'Référentiel Articles'!$A$2:$F$634,6,FALSE),""))</f>
      </c>
      <c r="J10441" s="78">
        <f>IF(OR($E10441="",$H10441=""),"",$H10441*$I10441)</f>
      </c>
      <c r="K10441" s="79" t="str">
        <v/>
      </c>
    </row>
    <row r="10442">
      <c r="A10442" s="81" t="str">
        <v/>
      </c>
      <c r="B10442" s="81" t="str">
        <v/>
      </c>
      <c r="C10442" s="83">
        <f>IF($E10442="","",IFERROR(VLOOKUP(TRIM(E10442&amp;""),'Référentiel Articles'!$A$2:$F$634,2,FALSE),""))</f>
      </c>
      <c r="D10442" s="83">
        <f>IF($E10442="","",IFERROR(VLOOKUP(TRIM(E10442&amp;""),'Référentiel Articles'!$A$2:$F$634,3,FALSE),""))</f>
      </c>
      <c r="E10442" s="81" t="str">
        <v/>
      </c>
      <c r="F10442" s="83">
        <f>IF($E10442="","",IFERROR(VLOOKUP(TRIM(E10442&amp;""),'Référentiel Articles'!$A$2:$F$634,4,FALSE),""))</f>
      </c>
      <c r="G10442" s="84">
        <f>IF($E10442="","",IFERROR(VLOOKUP(TRIM(E10442&amp;""),'Référentiel Articles'!$A$2:$F$634,5,FALSE),""))</f>
      </c>
      <c r="H10442" s="85" t="str">
        <v/>
      </c>
      <c r="I10442" s="84">
        <f>IF($E10442="","",IFERROR(VLOOKUP(TRIM(E10442&amp;""),'Référentiel Articles'!$A$2:$F$634,6,FALSE),""))</f>
      </c>
      <c r="J10442" s="90">
        <f>IF(OR($E10442="",$H10442=""),"",$H10442*$I10442)</f>
      </c>
      <c r="K10442" s="87" t="str">
        <v/>
      </c>
    </row>
    <row r="10443">
      <c r="A10443" s="74" t="str">
        <v/>
      </c>
      <c r="B10443" s="74" t="str">
        <v/>
      </c>
      <c r="C10443" s="75">
        <f>IF($E10443="","",IFERROR(VLOOKUP(TRIM(E10443&amp;""),'Référentiel Articles'!$A$2:$F$634,2,FALSE),""))</f>
      </c>
      <c r="D10443" s="75">
        <f>IF($E10443="","",IFERROR(VLOOKUP(TRIM(E10443&amp;""),'Référentiel Articles'!$A$2:$F$634,3,FALSE),""))</f>
      </c>
      <c r="E10443" s="74" t="str">
        <v/>
      </c>
      <c r="F10443" s="75">
        <f>IF($E10443="","",IFERROR(VLOOKUP(TRIM(E10443&amp;""),'Référentiel Articles'!$A$2:$F$634,4,FALSE),""))</f>
      </c>
      <c r="G10443" s="76">
        <f>IF($E10443="","",IFERROR(VLOOKUP(TRIM(E10443&amp;""),'Référentiel Articles'!$A$2:$F$634,5,FALSE),""))</f>
      </c>
      <c r="H10443" s="77" t="str">
        <v/>
      </c>
      <c r="I10443" s="76">
        <f>IF($E10443="","",IFERROR(VLOOKUP(TRIM(E10443&amp;""),'Référentiel Articles'!$A$2:$F$634,6,FALSE),""))</f>
      </c>
      <c r="J10443" s="78">
        <f>IF(OR($E10443="",$H10443=""),"",$H10443*$I10443)</f>
      </c>
      <c r="K10443" s="79" t="str">
        <v/>
      </c>
    </row>
    <row r="10444">
      <c r="A10444" s="81" t="str">
        <v/>
      </c>
      <c r="B10444" s="81" t="str">
        <v/>
      </c>
      <c r="C10444" s="83">
        <f>IF($E10444="","",IFERROR(VLOOKUP(TRIM(E10444&amp;""),'Référentiel Articles'!$A$2:$F$634,2,FALSE),""))</f>
      </c>
      <c r="D10444" s="83">
        <f>IF($E10444="","",IFERROR(VLOOKUP(TRIM(E10444&amp;""),'Référentiel Articles'!$A$2:$F$634,3,FALSE),""))</f>
      </c>
      <c r="E10444" s="81" t="str">
        <v/>
      </c>
      <c r="F10444" s="83">
        <f>IF($E10444="","",IFERROR(VLOOKUP(TRIM(E10444&amp;""),'Référentiel Articles'!$A$2:$F$634,4,FALSE),""))</f>
      </c>
      <c r="G10444" s="84">
        <f>IF($E10444="","",IFERROR(VLOOKUP(TRIM(E10444&amp;""),'Référentiel Articles'!$A$2:$F$634,5,FALSE),""))</f>
      </c>
      <c r="H10444" s="85" t="str">
        <v/>
      </c>
      <c r="I10444" s="84">
        <f>IF($E10444="","",IFERROR(VLOOKUP(TRIM(E10444&amp;""),'Référentiel Articles'!$A$2:$F$634,6,FALSE),""))</f>
      </c>
      <c r="J10444" s="90">
        <f>IF(OR($E10444="",$H10444=""),"",$H10444*$I10444)</f>
      </c>
      <c r="K10444" s="87" t="str">
        <v/>
      </c>
    </row>
    <row r="10445">
      <c r="A10445" s="74" t="str">
        <v/>
      </c>
      <c r="B10445" s="74" t="str">
        <v/>
      </c>
      <c r="C10445" s="75">
        <f>IF($E10445="","",IFERROR(VLOOKUP(TRIM(E10445&amp;""),'Référentiel Articles'!$A$2:$F$634,2,FALSE),""))</f>
      </c>
      <c r="D10445" s="75">
        <f>IF($E10445="","",IFERROR(VLOOKUP(TRIM(E10445&amp;""),'Référentiel Articles'!$A$2:$F$634,3,FALSE),""))</f>
      </c>
      <c r="E10445" s="74" t="str">
        <v/>
      </c>
      <c r="F10445" s="75">
        <f>IF($E10445="","",IFERROR(VLOOKUP(TRIM(E10445&amp;""),'Référentiel Articles'!$A$2:$F$634,4,FALSE),""))</f>
      </c>
      <c r="G10445" s="76">
        <f>IF($E10445="","",IFERROR(VLOOKUP(TRIM(E10445&amp;""),'Référentiel Articles'!$A$2:$F$634,5,FALSE),""))</f>
      </c>
      <c r="H10445" s="77" t="str">
        <v/>
      </c>
      <c r="I10445" s="76">
        <f>IF($E10445="","",IFERROR(VLOOKUP(TRIM(E10445&amp;""),'Référentiel Articles'!$A$2:$F$634,6,FALSE),""))</f>
      </c>
      <c r="J10445" s="78">
        <f>IF(OR($E10445="",$H10445=""),"",$H10445*$I10445)</f>
      </c>
      <c r="K10445" s="79" t="str">
        <v/>
      </c>
    </row>
    <row r="10446">
      <c r="A10446" s="81" t="str">
        <v/>
      </c>
      <c r="B10446" s="81" t="str">
        <v/>
      </c>
      <c r="C10446" s="83">
        <f>IF($E10446="","",IFERROR(VLOOKUP(TRIM(E10446&amp;""),'Référentiel Articles'!$A$2:$F$634,2,FALSE),""))</f>
      </c>
      <c r="D10446" s="83">
        <f>IF($E10446="","",IFERROR(VLOOKUP(TRIM(E10446&amp;""),'Référentiel Articles'!$A$2:$F$634,3,FALSE),""))</f>
      </c>
      <c r="E10446" s="81" t="str">
        <v/>
      </c>
      <c r="F10446" s="83">
        <f>IF($E10446="","",IFERROR(VLOOKUP(TRIM(E10446&amp;""),'Référentiel Articles'!$A$2:$F$634,4,FALSE),""))</f>
      </c>
      <c r="G10446" s="84">
        <f>IF($E10446="","",IFERROR(VLOOKUP(TRIM(E10446&amp;""),'Référentiel Articles'!$A$2:$F$634,5,FALSE),""))</f>
      </c>
      <c r="H10446" s="85" t="str">
        <v/>
      </c>
      <c r="I10446" s="84">
        <f>IF($E10446="","",IFERROR(VLOOKUP(TRIM(E10446&amp;""),'Référentiel Articles'!$A$2:$F$634,6,FALSE),""))</f>
      </c>
      <c r="J10446" s="90">
        <f>IF(OR($E10446="",$H10446=""),"",$H10446*$I10446)</f>
      </c>
      <c r="K10446" s="87" t="str">
        <v/>
      </c>
    </row>
    <row r="10447">
      <c r="A10447" s="74" t="str">
        <v/>
      </c>
      <c r="B10447" s="74" t="str">
        <v/>
      </c>
      <c r="C10447" s="75">
        <f>IF($E10447="","",IFERROR(VLOOKUP(TRIM(E10447&amp;""),'Référentiel Articles'!$A$2:$F$634,2,FALSE),""))</f>
      </c>
      <c r="D10447" s="75">
        <f>IF($E10447="","",IFERROR(VLOOKUP(TRIM(E10447&amp;""),'Référentiel Articles'!$A$2:$F$634,3,FALSE),""))</f>
      </c>
      <c r="E10447" s="74" t="str">
        <v/>
      </c>
      <c r="F10447" s="75">
        <f>IF($E10447="","",IFERROR(VLOOKUP(TRIM(E10447&amp;""),'Référentiel Articles'!$A$2:$F$634,4,FALSE),""))</f>
      </c>
      <c r="G10447" s="76">
        <f>IF($E10447="","",IFERROR(VLOOKUP(TRIM(E10447&amp;""),'Référentiel Articles'!$A$2:$F$634,5,FALSE),""))</f>
      </c>
      <c r="H10447" s="77" t="str">
        <v/>
      </c>
      <c r="I10447" s="76">
        <f>IF($E10447="","",IFERROR(VLOOKUP(TRIM(E10447&amp;""),'Référentiel Articles'!$A$2:$F$634,6,FALSE),""))</f>
      </c>
      <c r="J10447" s="78">
        <f>IF(OR($E10447="",$H10447=""),"",$H10447*$I10447)</f>
      </c>
      <c r="K10447" s="79" t="str">
        <v/>
      </c>
    </row>
    <row r="10448">
      <c r="A10448" s="81" t="str">
        <v/>
      </c>
      <c r="B10448" s="81" t="str">
        <v/>
      </c>
      <c r="C10448" s="83">
        <f>IF($E10448="","",IFERROR(VLOOKUP(TRIM(E10448&amp;""),'Référentiel Articles'!$A$2:$F$634,2,FALSE),""))</f>
      </c>
      <c r="D10448" s="83">
        <f>IF($E10448="","",IFERROR(VLOOKUP(TRIM(E10448&amp;""),'Référentiel Articles'!$A$2:$F$634,3,FALSE),""))</f>
      </c>
      <c r="E10448" s="81" t="str">
        <v/>
      </c>
      <c r="F10448" s="83">
        <f>IF($E10448="","",IFERROR(VLOOKUP(TRIM(E10448&amp;""),'Référentiel Articles'!$A$2:$F$634,4,FALSE),""))</f>
      </c>
      <c r="G10448" s="84">
        <f>IF($E10448="","",IFERROR(VLOOKUP(TRIM(E10448&amp;""),'Référentiel Articles'!$A$2:$F$634,5,FALSE),""))</f>
      </c>
      <c r="H10448" s="85" t="str">
        <v/>
      </c>
      <c r="I10448" s="84">
        <f>IF($E10448="","",IFERROR(VLOOKUP(TRIM(E10448&amp;""),'Référentiel Articles'!$A$2:$F$634,6,FALSE),""))</f>
      </c>
      <c r="J10448" s="90">
        <f>IF(OR($E10448="",$H10448=""),"",$H10448*$I10448)</f>
      </c>
      <c r="K10448" s="87" t="str">
        <v/>
      </c>
    </row>
    <row r="10449">
      <c r="A10449" s="74" t="str">
        <v/>
      </c>
      <c r="B10449" s="74" t="str">
        <v/>
      </c>
      <c r="C10449" s="75">
        <f>IF($E10449="","",IFERROR(VLOOKUP(TRIM(E10449&amp;""),'Référentiel Articles'!$A$2:$F$634,2,FALSE),""))</f>
      </c>
      <c r="D10449" s="75">
        <f>IF($E10449="","",IFERROR(VLOOKUP(TRIM(E10449&amp;""),'Référentiel Articles'!$A$2:$F$634,3,FALSE),""))</f>
      </c>
      <c r="E10449" s="74" t="str">
        <v/>
      </c>
      <c r="F10449" s="75">
        <f>IF($E10449="","",IFERROR(VLOOKUP(TRIM(E10449&amp;""),'Référentiel Articles'!$A$2:$F$634,4,FALSE),""))</f>
      </c>
      <c r="G10449" s="76">
        <f>IF($E10449="","",IFERROR(VLOOKUP(TRIM(E10449&amp;""),'Référentiel Articles'!$A$2:$F$634,5,FALSE),""))</f>
      </c>
      <c r="H10449" s="77" t="str">
        <v/>
      </c>
      <c r="I10449" s="76">
        <f>IF($E10449="","",IFERROR(VLOOKUP(TRIM(E10449&amp;""),'Référentiel Articles'!$A$2:$F$634,6,FALSE),""))</f>
      </c>
      <c r="J10449" s="78">
        <f>IF(OR($E10449="",$H10449=""),"",$H10449*$I10449)</f>
      </c>
      <c r="K10449" s="79" t="str">
        <v/>
      </c>
    </row>
    <row r="10450">
      <c r="A10450" s="81" t="str">
        <v/>
      </c>
      <c r="B10450" s="81" t="str">
        <v/>
      </c>
      <c r="C10450" s="83">
        <f>IF($E10450="","",IFERROR(VLOOKUP(TRIM(E10450&amp;""),'Référentiel Articles'!$A$2:$F$634,2,FALSE),""))</f>
      </c>
      <c r="D10450" s="83">
        <f>IF($E10450="","",IFERROR(VLOOKUP(TRIM(E10450&amp;""),'Référentiel Articles'!$A$2:$F$634,3,FALSE),""))</f>
      </c>
      <c r="E10450" s="81" t="str">
        <v/>
      </c>
      <c r="F10450" s="83">
        <f>IF($E10450="","",IFERROR(VLOOKUP(TRIM(E10450&amp;""),'Référentiel Articles'!$A$2:$F$634,4,FALSE),""))</f>
      </c>
      <c r="G10450" s="84">
        <f>IF($E10450="","",IFERROR(VLOOKUP(TRIM(E10450&amp;""),'Référentiel Articles'!$A$2:$F$634,5,FALSE),""))</f>
      </c>
      <c r="H10450" s="85" t="str">
        <v/>
      </c>
      <c r="I10450" s="84">
        <f>IF($E10450="","",IFERROR(VLOOKUP(TRIM(E10450&amp;""),'Référentiel Articles'!$A$2:$F$634,6,FALSE),""))</f>
      </c>
      <c r="J10450" s="90">
        <f>IF(OR($E10450="",$H10450=""),"",$H10450*$I10450)</f>
      </c>
      <c r="K10450" s="87" t="str">
        <v/>
      </c>
    </row>
    <row r="10451">
      <c r="A10451" s="74" t="str">
        <v/>
      </c>
      <c r="B10451" s="74" t="str">
        <v/>
      </c>
      <c r="C10451" s="75">
        <f>IF($E10451="","",IFERROR(VLOOKUP(TRIM(E10451&amp;""),'Référentiel Articles'!$A$2:$F$634,2,FALSE),""))</f>
      </c>
      <c r="D10451" s="75">
        <f>IF($E10451="","",IFERROR(VLOOKUP(TRIM(E10451&amp;""),'Référentiel Articles'!$A$2:$F$634,3,FALSE),""))</f>
      </c>
      <c r="E10451" s="74" t="str">
        <v/>
      </c>
      <c r="F10451" s="75">
        <f>IF($E10451="","",IFERROR(VLOOKUP(TRIM(E10451&amp;""),'Référentiel Articles'!$A$2:$F$634,4,FALSE),""))</f>
      </c>
      <c r="G10451" s="76">
        <f>IF($E10451="","",IFERROR(VLOOKUP(TRIM(E10451&amp;""),'Référentiel Articles'!$A$2:$F$634,5,FALSE),""))</f>
      </c>
      <c r="H10451" s="77" t="str">
        <v/>
      </c>
      <c r="I10451" s="76">
        <f>IF($E10451="","",IFERROR(VLOOKUP(TRIM(E10451&amp;""),'Référentiel Articles'!$A$2:$F$634,6,FALSE),""))</f>
      </c>
      <c r="J10451" s="78">
        <f>IF(OR($E10451="",$H10451=""),"",$H10451*$I10451)</f>
      </c>
      <c r="K10451" s="79" t="str">
        <v/>
      </c>
    </row>
    <row r="10452">
      <c r="A10452" s="81" t="str">
        <v/>
      </c>
      <c r="B10452" s="81" t="str">
        <v/>
      </c>
      <c r="C10452" s="83">
        <f>IF($E10452="","",IFERROR(VLOOKUP(TRIM(E10452&amp;""),'Référentiel Articles'!$A$2:$F$634,2,FALSE),""))</f>
      </c>
      <c r="D10452" s="83">
        <f>IF($E10452="","",IFERROR(VLOOKUP(TRIM(E10452&amp;""),'Référentiel Articles'!$A$2:$F$634,3,FALSE),""))</f>
      </c>
      <c r="E10452" s="81" t="str">
        <v/>
      </c>
      <c r="F10452" s="83">
        <f>IF($E10452="","",IFERROR(VLOOKUP(TRIM(E10452&amp;""),'Référentiel Articles'!$A$2:$F$634,4,FALSE),""))</f>
      </c>
      <c r="G10452" s="84">
        <f>IF($E10452="","",IFERROR(VLOOKUP(TRIM(E10452&amp;""),'Référentiel Articles'!$A$2:$F$634,5,FALSE),""))</f>
      </c>
      <c r="H10452" s="85" t="str">
        <v/>
      </c>
      <c r="I10452" s="84">
        <f>IF($E10452="","",IFERROR(VLOOKUP(TRIM(E10452&amp;""),'Référentiel Articles'!$A$2:$F$634,6,FALSE),""))</f>
      </c>
      <c r="J10452" s="90">
        <f>IF(OR($E10452="",$H10452=""),"",$H10452*$I10452)</f>
      </c>
      <c r="K10452" s="87" t="str">
        <v/>
      </c>
    </row>
    <row r="10453">
      <c r="A10453" s="74" t="str">
        <v/>
      </c>
      <c r="B10453" s="74" t="str">
        <v/>
      </c>
      <c r="C10453" s="75">
        <f>IF($E10453="","",IFERROR(VLOOKUP(TRIM(E10453&amp;""),'Référentiel Articles'!$A$2:$F$634,2,FALSE),""))</f>
      </c>
      <c r="D10453" s="75">
        <f>IF($E10453="","",IFERROR(VLOOKUP(TRIM(E10453&amp;""),'Référentiel Articles'!$A$2:$F$634,3,FALSE),""))</f>
      </c>
      <c r="E10453" s="74" t="str">
        <v/>
      </c>
      <c r="F10453" s="75">
        <f>IF($E10453="","",IFERROR(VLOOKUP(TRIM(E10453&amp;""),'Référentiel Articles'!$A$2:$F$634,4,FALSE),""))</f>
      </c>
      <c r="G10453" s="76">
        <f>IF($E10453="","",IFERROR(VLOOKUP(TRIM(E10453&amp;""),'Référentiel Articles'!$A$2:$F$634,5,FALSE),""))</f>
      </c>
      <c r="H10453" s="77" t="str">
        <v/>
      </c>
      <c r="I10453" s="76">
        <f>IF($E10453="","",IFERROR(VLOOKUP(TRIM(E10453&amp;""),'Référentiel Articles'!$A$2:$F$634,6,FALSE),""))</f>
      </c>
      <c r="J10453" s="78">
        <f>IF(OR($E10453="",$H10453=""),"",$H10453*$I10453)</f>
      </c>
      <c r="K10453" s="79" t="str">
        <v/>
      </c>
    </row>
    <row r="10454">
      <c r="A10454" s="81" t="str">
        <v/>
      </c>
      <c r="B10454" s="81" t="str">
        <v/>
      </c>
      <c r="C10454" s="83">
        <f>IF($E10454="","",IFERROR(VLOOKUP(TRIM(E10454&amp;""),'Référentiel Articles'!$A$2:$F$634,2,FALSE),""))</f>
      </c>
      <c r="D10454" s="83">
        <f>IF($E10454="","",IFERROR(VLOOKUP(TRIM(E10454&amp;""),'Référentiel Articles'!$A$2:$F$634,3,FALSE),""))</f>
      </c>
      <c r="E10454" s="81" t="str">
        <v/>
      </c>
      <c r="F10454" s="83">
        <f>IF($E10454="","",IFERROR(VLOOKUP(TRIM(E10454&amp;""),'Référentiel Articles'!$A$2:$F$634,4,FALSE),""))</f>
      </c>
      <c r="G10454" s="84">
        <f>IF($E10454="","",IFERROR(VLOOKUP(TRIM(E10454&amp;""),'Référentiel Articles'!$A$2:$F$634,5,FALSE),""))</f>
      </c>
      <c r="H10454" s="85" t="str">
        <v/>
      </c>
      <c r="I10454" s="84">
        <f>IF($E10454="","",IFERROR(VLOOKUP(TRIM(E10454&amp;""),'Référentiel Articles'!$A$2:$F$634,6,FALSE),""))</f>
      </c>
      <c r="J10454" s="90">
        <f>IF(OR($E10454="",$H10454=""),"",$H10454*$I10454)</f>
      </c>
      <c r="K10454" s="87" t="str">
        <v/>
      </c>
    </row>
    <row r="10455">
      <c r="A10455" s="74" t="str">
        <v/>
      </c>
      <c r="B10455" s="74" t="str">
        <v/>
      </c>
      <c r="C10455" s="75">
        <f>IF($E10455="","",IFERROR(VLOOKUP(TRIM(E10455&amp;""),'Référentiel Articles'!$A$2:$F$634,2,FALSE),""))</f>
      </c>
      <c r="D10455" s="75">
        <f>IF($E10455="","",IFERROR(VLOOKUP(TRIM(E10455&amp;""),'Référentiel Articles'!$A$2:$F$634,3,FALSE),""))</f>
      </c>
      <c r="E10455" s="74" t="str">
        <v/>
      </c>
      <c r="F10455" s="75">
        <f>IF($E10455="","",IFERROR(VLOOKUP(TRIM(E10455&amp;""),'Référentiel Articles'!$A$2:$F$634,4,FALSE),""))</f>
      </c>
      <c r="G10455" s="76">
        <f>IF($E10455="","",IFERROR(VLOOKUP(TRIM(E10455&amp;""),'Référentiel Articles'!$A$2:$F$634,5,FALSE),""))</f>
      </c>
      <c r="H10455" s="77" t="str">
        <v/>
      </c>
      <c r="I10455" s="76">
        <f>IF($E10455="","",IFERROR(VLOOKUP(TRIM(E10455&amp;""),'Référentiel Articles'!$A$2:$F$634,6,FALSE),""))</f>
      </c>
      <c r="J10455" s="78">
        <f>IF(OR($E10455="",$H10455=""),"",$H10455*$I10455)</f>
      </c>
      <c r="K10455" s="79" t="str">
        <v/>
      </c>
    </row>
    <row r="10456">
      <c r="A10456" s="81" t="str">
        <v/>
      </c>
      <c r="B10456" s="81" t="str">
        <v/>
      </c>
      <c r="C10456" s="83">
        <f>IF($E10456="","",IFERROR(VLOOKUP(TRIM(E10456&amp;""),'Référentiel Articles'!$A$2:$F$634,2,FALSE),""))</f>
      </c>
      <c r="D10456" s="83">
        <f>IF($E10456="","",IFERROR(VLOOKUP(TRIM(E10456&amp;""),'Référentiel Articles'!$A$2:$F$634,3,FALSE),""))</f>
      </c>
      <c r="E10456" s="81" t="str">
        <v/>
      </c>
      <c r="F10456" s="83">
        <f>IF($E10456="","",IFERROR(VLOOKUP(TRIM(E10456&amp;""),'Référentiel Articles'!$A$2:$F$634,4,FALSE),""))</f>
      </c>
      <c r="G10456" s="84">
        <f>IF($E10456="","",IFERROR(VLOOKUP(TRIM(E10456&amp;""),'Référentiel Articles'!$A$2:$F$634,5,FALSE),""))</f>
      </c>
      <c r="H10456" s="85" t="str">
        <v/>
      </c>
      <c r="I10456" s="84">
        <f>IF($E10456="","",IFERROR(VLOOKUP(TRIM(E10456&amp;""),'Référentiel Articles'!$A$2:$F$634,6,FALSE),""))</f>
      </c>
      <c r="J10456" s="90">
        <f>IF(OR($E10456="",$H10456=""),"",$H10456*$I10456)</f>
      </c>
      <c r="K10456" s="87" t="str">
        <v/>
      </c>
    </row>
    <row r="10457">
      <c r="A10457" s="74" t="str">
        <v/>
      </c>
      <c r="B10457" s="74" t="str">
        <v/>
      </c>
      <c r="C10457" s="75">
        <f>IF($E10457="","",IFERROR(VLOOKUP(TRIM(E10457&amp;""),'Référentiel Articles'!$A$2:$F$634,2,FALSE),""))</f>
      </c>
      <c r="D10457" s="75">
        <f>IF($E10457="","",IFERROR(VLOOKUP(TRIM(E10457&amp;""),'Référentiel Articles'!$A$2:$F$634,3,FALSE),""))</f>
      </c>
      <c r="E10457" s="74" t="str">
        <v/>
      </c>
      <c r="F10457" s="75">
        <f>IF($E10457="","",IFERROR(VLOOKUP(TRIM(E10457&amp;""),'Référentiel Articles'!$A$2:$F$634,4,FALSE),""))</f>
      </c>
      <c r="G10457" s="76">
        <f>IF($E10457="","",IFERROR(VLOOKUP(TRIM(E10457&amp;""),'Référentiel Articles'!$A$2:$F$634,5,FALSE),""))</f>
      </c>
      <c r="H10457" s="77" t="str">
        <v/>
      </c>
      <c r="I10457" s="76">
        <f>IF($E10457="","",IFERROR(VLOOKUP(TRIM(E10457&amp;""),'Référentiel Articles'!$A$2:$F$634,6,FALSE),""))</f>
      </c>
      <c r="J10457" s="78">
        <f>IF(OR($E10457="",$H10457=""),"",$H10457*$I10457)</f>
      </c>
      <c r="K10457" s="79" t="str">
        <v/>
      </c>
    </row>
    <row r="10458">
      <c r="A10458" s="81" t="str">
        <v/>
      </c>
      <c r="B10458" s="81" t="str">
        <v/>
      </c>
      <c r="C10458" s="83">
        <f>IF($E10458="","",IFERROR(VLOOKUP(TRIM(E10458&amp;""),'Référentiel Articles'!$A$2:$F$634,2,FALSE),""))</f>
      </c>
      <c r="D10458" s="83">
        <f>IF($E10458="","",IFERROR(VLOOKUP(TRIM(E10458&amp;""),'Référentiel Articles'!$A$2:$F$634,3,FALSE),""))</f>
      </c>
      <c r="E10458" s="81" t="str">
        <v/>
      </c>
      <c r="F10458" s="83">
        <f>IF($E10458="","",IFERROR(VLOOKUP(TRIM(E10458&amp;""),'Référentiel Articles'!$A$2:$F$634,4,FALSE),""))</f>
      </c>
      <c r="G10458" s="84">
        <f>IF($E10458="","",IFERROR(VLOOKUP(TRIM(E10458&amp;""),'Référentiel Articles'!$A$2:$F$634,5,FALSE),""))</f>
      </c>
      <c r="H10458" s="85" t="str">
        <v/>
      </c>
      <c r="I10458" s="84">
        <f>IF($E10458="","",IFERROR(VLOOKUP(TRIM(E10458&amp;""),'Référentiel Articles'!$A$2:$F$634,6,FALSE),""))</f>
      </c>
      <c r="J10458" s="90">
        <f>IF(OR($E10458="",$H10458=""),"",$H10458*$I10458)</f>
      </c>
      <c r="K10458" s="87" t="str">
        <v/>
      </c>
    </row>
    <row r="10459">
      <c r="A10459" s="74" t="str">
        <v/>
      </c>
      <c r="B10459" s="74" t="str">
        <v/>
      </c>
      <c r="C10459" s="75">
        <f>IF($E10459="","",IFERROR(VLOOKUP(TRIM(E10459&amp;""),'Référentiel Articles'!$A$2:$F$634,2,FALSE),""))</f>
      </c>
      <c r="D10459" s="75">
        <f>IF($E10459="","",IFERROR(VLOOKUP(TRIM(E10459&amp;""),'Référentiel Articles'!$A$2:$F$634,3,FALSE),""))</f>
      </c>
      <c r="E10459" s="74" t="str">
        <v/>
      </c>
      <c r="F10459" s="75">
        <f>IF($E10459="","",IFERROR(VLOOKUP(TRIM(E10459&amp;""),'Référentiel Articles'!$A$2:$F$634,4,FALSE),""))</f>
      </c>
      <c r="G10459" s="76">
        <f>IF($E10459="","",IFERROR(VLOOKUP(TRIM(E10459&amp;""),'Référentiel Articles'!$A$2:$F$634,5,FALSE),""))</f>
      </c>
      <c r="H10459" s="77" t="str">
        <v/>
      </c>
      <c r="I10459" s="76">
        <f>IF($E10459="","",IFERROR(VLOOKUP(TRIM(E10459&amp;""),'Référentiel Articles'!$A$2:$F$634,6,FALSE),""))</f>
      </c>
      <c r="J10459" s="78">
        <f>IF(OR($E10459="",$H10459=""),"",$H10459*$I10459)</f>
      </c>
      <c r="K10459" s="79" t="str">
        <v/>
      </c>
    </row>
    <row r="10460">
      <c r="A10460" s="81" t="str">
        <v/>
      </c>
      <c r="B10460" s="81" t="str">
        <v/>
      </c>
      <c r="C10460" s="83">
        <f>IF($E10460="","",IFERROR(VLOOKUP(TRIM(E10460&amp;""),'Référentiel Articles'!$A$2:$F$634,2,FALSE),""))</f>
      </c>
      <c r="D10460" s="83">
        <f>IF($E10460="","",IFERROR(VLOOKUP(TRIM(E10460&amp;""),'Référentiel Articles'!$A$2:$F$634,3,FALSE),""))</f>
      </c>
      <c r="E10460" s="81" t="str">
        <v/>
      </c>
      <c r="F10460" s="83">
        <f>IF($E10460="","",IFERROR(VLOOKUP(TRIM(E10460&amp;""),'Référentiel Articles'!$A$2:$F$634,4,FALSE),""))</f>
      </c>
      <c r="G10460" s="84">
        <f>IF($E10460="","",IFERROR(VLOOKUP(TRIM(E10460&amp;""),'Référentiel Articles'!$A$2:$F$634,5,FALSE),""))</f>
      </c>
      <c r="H10460" s="85" t="str">
        <v/>
      </c>
      <c r="I10460" s="84">
        <f>IF($E10460="","",IFERROR(VLOOKUP(TRIM(E10460&amp;""),'Référentiel Articles'!$A$2:$F$634,6,FALSE),""))</f>
      </c>
      <c r="J10460" s="90">
        <f>IF(OR($E10460="",$H10460=""),"",$H10460*$I10460)</f>
      </c>
      <c r="K10460" s="87" t="str">
        <v/>
      </c>
    </row>
    <row r="10461">
      <c r="A10461" s="74" t="str">
        <v/>
      </c>
      <c r="B10461" s="74" t="str">
        <v/>
      </c>
      <c r="C10461" s="75">
        <f>IF($E10461="","",IFERROR(VLOOKUP(TRIM(E10461&amp;""),'Référentiel Articles'!$A$2:$F$634,2,FALSE),""))</f>
      </c>
      <c r="D10461" s="75">
        <f>IF($E10461="","",IFERROR(VLOOKUP(TRIM(E10461&amp;""),'Référentiel Articles'!$A$2:$F$634,3,FALSE),""))</f>
      </c>
      <c r="E10461" s="74" t="str">
        <v/>
      </c>
      <c r="F10461" s="75">
        <f>IF($E10461="","",IFERROR(VLOOKUP(TRIM(E10461&amp;""),'Référentiel Articles'!$A$2:$F$634,4,FALSE),""))</f>
      </c>
      <c r="G10461" s="76">
        <f>IF($E10461="","",IFERROR(VLOOKUP(TRIM(E10461&amp;""),'Référentiel Articles'!$A$2:$F$634,5,FALSE),""))</f>
      </c>
      <c r="H10461" s="77" t="str">
        <v/>
      </c>
      <c r="I10461" s="76">
        <f>IF($E10461="","",IFERROR(VLOOKUP(TRIM(E10461&amp;""),'Référentiel Articles'!$A$2:$F$634,6,FALSE),""))</f>
      </c>
      <c r="J10461" s="78">
        <f>IF(OR($E10461="",$H10461=""),"",$H10461*$I10461)</f>
      </c>
      <c r="K10461" s="79" t="str">
        <v/>
      </c>
    </row>
    <row r="10462">
      <c r="A10462" s="81" t="str">
        <v/>
      </c>
      <c r="B10462" s="81" t="str">
        <v/>
      </c>
      <c r="C10462" s="83">
        <f>IF($E10462="","",IFERROR(VLOOKUP(TRIM(E10462&amp;""),'Référentiel Articles'!$A$2:$F$634,2,FALSE),""))</f>
      </c>
      <c r="D10462" s="83">
        <f>IF($E10462="","",IFERROR(VLOOKUP(TRIM(E10462&amp;""),'Référentiel Articles'!$A$2:$F$634,3,FALSE),""))</f>
      </c>
      <c r="E10462" s="81" t="str">
        <v/>
      </c>
      <c r="F10462" s="83">
        <f>IF($E10462="","",IFERROR(VLOOKUP(TRIM(E10462&amp;""),'Référentiel Articles'!$A$2:$F$634,4,FALSE),""))</f>
      </c>
      <c r="G10462" s="84">
        <f>IF($E10462="","",IFERROR(VLOOKUP(TRIM(E10462&amp;""),'Référentiel Articles'!$A$2:$F$634,5,FALSE),""))</f>
      </c>
      <c r="H10462" s="85" t="str">
        <v/>
      </c>
      <c r="I10462" s="84">
        <f>IF($E10462="","",IFERROR(VLOOKUP(TRIM(E10462&amp;""),'Référentiel Articles'!$A$2:$F$634,6,FALSE),""))</f>
      </c>
      <c r="J10462" s="90">
        <f>IF(OR($E10462="",$H10462=""),"",$H10462*$I10462)</f>
      </c>
      <c r="K10462" s="87" t="str">
        <v/>
      </c>
    </row>
    <row r="10463">
      <c r="A10463" s="74" t="str">
        <v/>
      </c>
      <c r="B10463" s="74" t="str">
        <v/>
      </c>
      <c r="C10463" s="75">
        <f>IF($E10463="","",IFERROR(VLOOKUP(TRIM(E10463&amp;""),'Référentiel Articles'!$A$2:$F$634,2,FALSE),""))</f>
      </c>
      <c r="D10463" s="75">
        <f>IF($E10463="","",IFERROR(VLOOKUP(TRIM(E10463&amp;""),'Référentiel Articles'!$A$2:$F$634,3,FALSE),""))</f>
      </c>
      <c r="E10463" s="74" t="str">
        <v/>
      </c>
      <c r="F10463" s="75">
        <f>IF($E10463="","",IFERROR(VLOOKUP(TRIM(E10463&amp;""),'Référentiel Articles'!$A$2:$F$634,4,FALSE),""))</f>
      </c>
      <c r="G10463" s="76">
        <f>IF($E10463="","",IFERROR(VLOOKUP(TRIM(E10463&amp;""),'Référentiel Articles'!$A$2:$F$634,5,FALSE),""))</f>
      </c>
      <c r="H10463" s="77" t="str">
        <v/>
      </c>
      <c r="I10463" s="76">
        <f>IF($E10463="","",IFERROR(VLOOKUP(TRIM(E10463&amp;""),'Référentiel Articles'!$A$2:$F$634,6,FALSE),""))</f>
      </c>
      <c r="J10463" s="78">
        <f>IF(OR($E10463="",$H10463=""),"",$H10463*$I10463)</f>
      </c>
      <c r="K10463" s="79" t="str">
        <v/>
      </c>
    </row>
    <row r="10464">
      <c r="A10464" s="81" t="str">
        <v/>
      </c>
      <c r="B10464" s="81" t="str">
        <v/>
      </c>
      <c r="C10464" s="83">
        <f>IF($E10464="","",IFERROR(VLOOKUP(TRIM(E10464&amp;""),'Référentiel Articles'!$A$2:$F$634,2,FALSE),""))</f>
      </c>
      <c r="D10464" s="83">
        <f>IF($E10464="","",IFERROR(VLOOKUP(TRIM(E10464&amp;""),'Référentiel Articles'!$A$2:$F$634,3,FALSE),""))</f>
      </c>
      <c r="E10464" s="81" t="str">
        <v/>
      </c>
      <c r="F10464" s="83">
        <f>IF($E10464="","",IFERROR(VLOOKUP(TRIM(E10464&amp;""),'Référentiel Articles'!$A$2:$F$634,4,FALSE),""))</f>
      </c>
      <c r="G10464" s="84">
        <f>IF($E10464="","",IFERROR(VLOOKUP(TRIM(E10464&amp;""),'Référentiel Articles'!$A$2:$F$634,5,FALSE),""))</f>
      </c>
      <c r="H10464" s="85" t="str">
        <v/>
      </c>
      <c r="I10464" s="84">
        <f>IF($E10464="","",IFERROR(VLOOKUP(TRIM(E10464&amp;""),'Référentiel Articles'!$A$2:$F$634,6,FALSE),""))</f>
      </c>
      <c r="J10464" s="90">
        <f>IF(OR($E10464="",$H10464=""),"",$H10464*$I10464)</f>
      </c>
      <c r="K10464" s="87" t="str">
        <v/>
      </c>
    </row>
    <row r="10465">
      <c r="A10465" s="74" t="str">
        <v/>
      </c>
      <c r="B10465" s="74" t="str">
        <v/>
      </c>
      <c r="C10465" s="75">
        <f>IF($E10465="","",IFERROR(VLOOKUP(TRIM(E10465&amp;""),'Référentiel Articles'!$A$2:$F$634,2,FALSE),""))</f>
      </c>
      <c r="D10465" s="75">
        <f>IF($E10465="","",IFERROR(VLOOKUP(TRIM(E10465&amp;""),'Référentiel Articles'!$A$2:$F$634,3,FALSE),""))</f>
      </c>
      <c r="E10465" s="74" t="str">
        <v/>
      </c>
      <c r="F10465" s="75">
        <f>IF($E10465="","",IFERROR(VLOOKUP(TRIM(E10465&amp;""),'Référentiel Articles'!$A$2:$F$634,4,FALSE),""))</f>
      </c>
      <c r="G10465" s="76">
        <f>IF($E10465="","",IFERROR(VLOOKUP(TRIM(E10465&amp;""),'Référentiel Articles'!$A$2:$F$634,5,FALSE),""))</f>
      </c>
      <c r="H10465" s="77" t="str">
        <v/>
      </c>
      <c r="I10465" s="76">
        <f>IF($E10465="","",IFERROR(VLOOKUP(TRIM(E10465&amp;""),'Référentiel Articles'!$A$2:$F$634,6,FALSE),""))</f>
      </c>
      <c r="J10465" s="78">
        <f>IF(OR($E10465="",$H10465=""),"",$H10465*$I10465)</f>
      </c>
      <c r="K10465" s="79" t="str">
        <v/>
      </c>
    </row>
    <row r="10466">
      <c r="A10466" s="81" t="str">
        <v/>
      </c>
      <c r="B10466" s="81" t="str">
        <v/>
      </c>
      <c r="C10466" s="83">
        <f>IF($E10466="","",IFERROR(VLOOKUP(TRIM(E10466&amp;""),'Référentiel Articles'!$A$2:$F$634,2,FALSE),""))</f>
      </c>
      <c r="D10466" s="83">
        <f>IF($E10466="","",IFERROR(VLOOKUP(TRIM(E10466&amp;""),'Référentiel Articles'!$A$2:$F$634,3,FALSE),""))</f>
      </c>
      <c r="E10466" s="81" t="str">
        <v/>
      </c>
      <c r="F10466" s="83">
        <f>IF($E10466="","",IFERROR(VLOOKUP(TRIM(E10466&amp;""),'Référentiel Articles'!$A$2:$F$634,4,FALSE),""))</f>
      </c>
      <c r="G10466" s="84">
        <f>IF($E10466="","",IFERROR(VLOOKUP(TRIM(E10466&amp;""),'Référentiel Articles'!$A$2:$F$634,5,FALSE),""))</f>
      </c>
      <c r="H10466" s="85" t="str">
        <v/>
      </c>
      <c r="I10466" s="84">
        <f>IF($E10466="","",IFERROR(VLOOKUP(TRIM(E10466&amp;""),'Référentiel Articles'!$A$2:$F$634,6,FALSE),""))</f>
      </c>
      <c r="J10466" s="90">
        <f>IF(OR($E10466="",$H10466=""),"",$H10466*$I10466)</f>
      </c>
      <c r="K10466" s="87" t="str">
        <v/>
      </c>
    </row>
    <row r="10467">
      <c r="A10467" s="74" t="str">
        <v/>
      </c>
      <c r="B10467" s="74" t="str">
        <v/>
      </c>
      <c r="C10467" s="75">
        <f>IF($E10467="","",IFERROR(VLOOKUP(TRIM(E10467&amp;""),'Référentiel Articles'!$A$2:$F$634,2,FALSE),""))</f>
      </c>
      <c r="D10467" s="75">
        <f>IF($E10467="","",IFERROR(VLOOKUP(TRIM(E10467&amp;""),'Référentiel Articles'!$A$2:$F$634,3,FALSE),""))</f>
      </c>
      <c r="E10467" s="74" t="str">
        <v/>
      </c>
      <c r="F10467" s="75">
        <f>IF($E10467="","",IFERROR(VLOOKUP(TRIM(E10467&amp;""),'Référentiel Articles'!$A$2:$F$634,4,FALSE),""))</f>
      </c>
      <c r="G10467" s="76">
        <f>IF($E10467="","",IFERROR(VLOOKUP(TRIM(E10467&amp;""),'Référentiel Articles'!$A$2:$F$634,5,FALSE),""))</f>
      </c>
      <c r="H10467" s="77" t="str">
        <v/>
      </c>
      <c r="I10467" s="76">
        <f>IF($E10467="","",IFERROR(VLOOKUP(TRIM(E10467&amp;""),'Référentiel Articles'!$A$2:$F$634,6,FALSE),""))</f>
      </c>
      <c r="J10467" s="78">
        <f>IF(OR($E10467="",$H10467=""),"",$H10467*$I10467)</f>
      </c>
      <c r="K10467" s="79" t="str">
        <v/>
      </c>
    </row>
    <row r="10468">
      <c r="A10468" s="81" t="str">
        <v/>
      </c>
      <c r="B10468" s="81" t="str">
        <v/>
      </c>
      <c r="C10468" s="83">
        <f>IF($E10468="","",IFERROR(VLOOKUP(TRIM(E10468&amp;""),'Référentiel Articles'!$A$2:$F$634,2,FALSE),""))</f>
      </c>
      <c r="D10468" s="83">
        <f>IF($E10468="","",IFERROR(VLOOKUP(TRIM(E10468&amp;""),'Référentiel Articles'!$A$2:$F$634,3,FALSE),""))</f>
      </c>
      <c r="E10468" s="81" t="str">
        <v/>
      </c>
      <c r="F10468" s="83">
        <f>IF($E10468="","",IFERROR(VLOOKUP(TRIM(E10468&amp;""),'Référentiel Articles'!$A$2:$F$634,4,FALSE),""))</f>
      </c>
      <c r="G10468" s="84">
        <f>IF($E10468="","",IFERROR(VLOOKUP(TRIM(E10468&amp;""),'Référentiel Articles'!$A$2:$F$634,5,FALSE),""))</f>
      </c>
      <c r="H10468" s="85" t="str">
        <v/>
      </c>
      <c r="I10468" s="84">
        <f>IF($E10468="","",IFERROR(VLOOKUP(TRIM(E10468&amp;""),'Référentiel Articles'!$A$2:$F$634,6,FALSE),""))</f>
      </c>
      <c r="J10468" s="90">
        <f>IF(OR($E10468="",$H10468=""),"",$H10468*$I10468)</f>
      </c>
      <c r="K10468" s="87" t="str">
        <v/>
      </c>
    </row>
    <row r="10469">
      <c r="A10469" s="74" t="str">
        <v/>
      </c>
      <c r="B10469" s="74" t="str">
        <v/>
      </c>
      <c r="C10469" s="75">
        <f>IF($E10469="","",IFERROR(VLOOKUP(TRIM(E10469&amp;""),'Référentiel Articles'!$A$2:$F$634,2,FALSE),""))</f>
      </c>
      <c r="D10469" s="75">
        <f>IF($E10469="","",IFERROR(VLOOKUP(TRIM(E10469&amp;""),'Référentiel Articles'!$A$2:$F$634,3,FALSE),""))</f>
      </c>
      <c r="E10469" s="74" t="str">
        <v/>
      </c>
      <c r="F10469" s="75">
        <f>IF($E10469="","",IFERROR(VLOOKUP(TRIM(E10469&amp;""),'Référentiel Articles'!$A$2:$F$634,4,FALSE),""))</f>
      </c>
      <c r="G10469" s="76">
        <f>IF($E10469="","",IFERROR(VLOOKUP(TRIM(E10469&amp;""),'Référentiel Articles'!$A$2:$F$634,5,FALSE),""))</f>
      </c>
      <c r="H10469" s="77" t="str">
        <v/>
      </c>
      <c r="I10469" s="76">
        <f>IF($E10469="","",IFERROR(VLOOKUP(TRIM(E10469&amp;""),'Référentiel Articles'!$A$2:$F$634,6,FALSE),""))</f>
      </c>
      <c r="J10469" s="78">
        <f>IF(OR($E10469="",$H10469=""),"",$H10469*$I10469)</f>
      </c>
      <c r="K10469" s="79" t="str">
        <v/>
      </c>
    </row>
    <row r="10470">
      <c r="A10470" s="81" t="str">
        <v/>
      </c>
      <c r="B10470" s="81" t="str">
        <v/>
      </c>
      <c r="C10470" s="83">
        <f>IF($E10470="","",IFERROR(VLOOKUP(TRIM(E10470&amp;""),'Référentiel Articles'!$A$2:$F$634,2,FALSE),""))</f>
      </c>
      <c r="D10470" s="83">
        <f>IF($E10470="","",IFERROR(VLOOKUP(TRIM(E10470&amp;""),'Référentiel Articles'!$A$2:$F$634,3,FALSE),""))</f>
      </c>
      <c r="E10470" s="81" t="str">
        <v/>
      </c>
      <c r="F10470" s="83">
        <f>IF($E10470="","",IFERROR(VLOOKUP(TRIM(E10470&amp;""),'Référentiel Articles'!$A$2:$F$634,4,FALSE),""))</f>
      </c>
      <c r="G10470" s="84">
        <f>IF($E10470="","",IFERROR(VLOOKUP(TRIM(E10470&amp;""),'Référentiel Articles'!$A$2:$F$634,5,FALSE),""))</f>
      </c>
      <c r="H10470" s="85" t="str">
        <v/>
      </c>
      <c r="I10470" s="84">
        <f>IF($E10470="","",IFERROR(VLOOKUP(TRIM(E10470&amp;""),'Référentiel Articles'!$A$2:$F$634,6,FALSE),""))</f>
      </c>
      <c r="J10470" s="90">
        <f>IF(OR($E10470="",$H10470=""),"",$H10470*$I10470)</f>
      </c>
      <c r="K10470" s="87" t="str">
        <v/>
      </c>
    </row>
    <row r="10471">
      <c r="A10471" s="74" t="str">
        <v/>
      </c>
      <c r="B10471" s="74" t="str">
        <v/>
      </c>
      <c r="C10471" s="75">
        <f>IF($E10471="","",IFERROR(VLOOKUP(TRIM(E10471&amp;""),'Référentiel Articles'!$A$2:$F$634,2,FALSE),""))</f>
      </c>
      <c r="D10471" s="75">
        <f>IF($E10471="","",IFERROR(VLOOKUP(TRIM(E10471&amp;""),'Référentiel Articles'!$A$2:$F$634,3,FALSE),""))</f>
      </c>
      <c r="E10471" s="74" t="str">
        <v/>
      </c>
      <c r="F10471" s="75">
        <f>IF($E10471="","",IFERROR(VLOOKUP(TRIM(E10471&amp;""),'Référentiel Articles'!$A$2:$F$634,4,FALSE),""))</f>
      </c>
      <c r="G10471" s="76">
        <f>IF($E10471="","",IFERROR(VLOOKUP(TRIM(E10471&amp;""),'Référentiel Articles'!$A$2:$F$634,5,FALSE),""))</f>
      </c>
      <c r="H10471" s="77" t="str">
        <v/>
      </c>
      <c r="I10471" s="76">
        <f>IF($E10471="","",IFERROR(VLOOKUP(TRIM(E10471&amp;""),'Référentiel Articles'!$A$2:$F$634,6,FALSE),""))</f>
      </c>
      <c r="J10471" s="78">
        <f>IF(OR($E10471="",$H10471=""),"",$H10471*$I10471)</f>
      </c>
      <c r="K10471" s="79" t="str">
        <v/>
      </c>
    </row>
    <row r="10472">
      <c r="A10472" s="81" t="str">
        <v/>
      </c>
      <c r="B10472" s="81" t="str">
        <v/>
      </c>
      <c r="C10472" s="83">
        <f>IF($E10472="","",IFERROR(VLOOKUP(TRIM(E10472&amp;""),'Référentiel Articles'!$A$2:$F$634,2,FALSE),""))</f>
      </c>
      <c r="D10472" s="83">
        <f>IF($E10472="","",IFERROR(VLOOKUP(TRIM(E10472&amp;""),'Référentiel Articles'!$A$2:$F$634,3,FALSE),""))</f>
      </c>
      <c r="E10472" s="81" t="str">
        <v/>
      </c>
      <c r="F10472" s="83">
        <f>IF($E10472="","",IFERROR(VLOOKUP(TRIM(E10472&amp;""),'Référentiel Articles'!$A$2:$F$634,4,FALSE),""))</f>
      </c>
      <c r="G10472" s="84">
        <f>IF($E10472="","",IFERROR(VLOOKUP(TRIM(E10472&amp;""),'Référentiel Articles'!$A$2:$F$634,5,FALSE),""))</f>
      </c>
      <c r="H10472" s="85" t="str">
        <v/>
      </c>
      <c r="I10472" s="84">
        <f>IF($E10472="","",IFERROR(VLOOKUP(TRIM(E10472&amp;""),'Référentiel Articles'!$A$2:$F$634,6,FALSE),""))</f>
      </c>
      <c r="J10472" s="90">
        <f>IF(OR($E10472="",$H10472=""),"",$H10472*$I10472)</f>
      </c>
      <c r="K10472" s="87" t="str">
        <v/>
      </c>
    </row>
    <row r="10473">
      <c r="A10473" s="74" t="str">
        <v/>
      </c>
      <c r="B10473" s="74" t="str">
        <v/>
      </c>
      <c r="C10473" s="75">
        <f>IF($E10473="","",IFERROR(VLOOKUP(TRIM(E10473&amp;""),'Référentiel Articles'!$A$2:$F$634,2,FALSE),""))</f>
      </c>
      <c r="D10473" s="75">
        <f>IF($E10473="","",IFERROR(VLOOKUP(TRIM(E10473&amp;""),'Référentiel Articles'!$A$2:$F$634,3,FALSE),""))</f>
      </c>
      <c r="E10473" s="74" t="str">
        <v/>
      </c>
      <c r="F10473" s="75">
        <f>IF($E10473="","",IFERROR(VLOOKUP(TRIM(E10473&amp;""),'Référentiel Articles'!$A$2:$F$634,4,FALSE),""))</f>
      </c>
      <c r="G10473" s="76">
        <f>IF($E10473="","",IFERROR(VLOOKUP(TRIM(E10473&amp;""),'Référentiel Articles'!$A$2:$F$634,5,FALSE),""))</f>
      </c>
      <c r="H10473" s="77" t="str">
        <v/>
      </c>
      <c r="I10473" s="76">
        <f>IF($E10473="","",IFERROR(VLOOKUP(TRIM(E10473&amp;""),'Référentiel Articles'!$A$2:$F$634,6,FALSE),""))</f>
      </c>
      <c r="J10473" s="78">
        <f>IF(OR($E10473="",$H10473=""),"",$H10473*$I10473)</f>
      </c>
      <c r="K10473" s="79" t="str">
        <v/>
      </c>
    </row>
    <row r="10474">
      <c r="A10474" s="81" t="str">
        <v/>
      </c>
      <c r="B10474" s="81" t="str">
        <v/>
      </c>
      <c r="C10474" s="83">
        <f>IF($E10474="","",IFERROR(VLOOKUP(TRIM(E10474&amp;""),'Référentiel Articles'!$A$2:$F$634,2,FALSE),""))</f>
      </c>
      <c r="D10474" s="83">
        <f>IF($E10474="","",IFERROR(VLOOKUP(TRIM(E10474&amp;""),'Référentiel Articles'!$A$2:$F$634,3,FALSE),""))</f>
      </c>
      <c r="E10474" s="81" t="str">
        <v/>
      </c>
      <c r="F10474" s="83">
        <f>IF($E10474="","",IFERROR(VLOOKUP(TRIM(E10474&amp;""),'Référentiel Articles'!$A$2:$F$634,4,FALSE),""))</f>
      </c>
      <c r="G10474" s="84">
        <f>IF($E10474="","",IFERROR(VLOOKUP(TRIM(E10474&amp;""),'Référentiel Articles'!$A$2:$F$634,5,FALSE),""))</f>
      </c>
      <c r="H10474" s="85" t="str">
        <v/>
      </c>
      <c r="I10474" s="84">
        <f>IF($E10474="","",IFERROR(VLOOKUP(TRIM(E10474&amp;""),'Référentiel Articles'!$A$2:$F$634,6,FALSE),""))</f>
      </c>
      <c r="J10474" s="90">
        <f>IF(OR($E10474="",$H10474=""),"",$H10474*$I10474)</f>
      </c>
      <c r="K10474" s="87" t="str">
        <v/>
      </c>
    </row>
    <row r="10475">
      <c r="A10475" s="74" t="str">
        <v/>
      </c>
      <c r="B10475" s="74" t="str">
        <v/>
      </c>
      <c r="C10475" s="75">
        <f>IF($E10475="","",IFERROR(VLOOKUP(TRIM(E10475&amp;""),'Référentiel Articles'!$A$2:$F$634,2,FALSE),""))</f>
      </c>
      <c r="D10475" s="75">
        <f>IF($E10475="","",IFERROR(VLOOKUP(TRIM(E10475&amp;""),'Référentiel Articles'!$A$2:$F$634,3,FALSE),""))</f>
      </c>
      <c r="E10475" s="74" t="str">
        <v/>
      </c>
      <c r="F10475" s="75">
        <f>IF($E10475="","",IFERROR(VLOOKUP(TRIM(E10475&amp;""),'Référentiel Articles'!$A$2:$F$634,4,FALSE),""))</f>
      </c>
      <c r="G10475" s="76">
        <f>IF($E10475="","",IFERROR(VLOOKUP(TRIM(E10475&amp;""),'Référentiel Articles'!$A$2:$F$634,5,FALSE),""))</f>
      </c>
      <c r="H10475" s="77" t="str">
        <v/>
      </c>
      <c r="I10475" s="76">
        <f>IF($E10475="","",IFERROR(VLOOKUP(TRIM(E10475&amp;""),'Référentiel Articles'!$A$2:$F$634,6,FALSE),""))</f>
      </c>
      <c r="J10475" s="78">
        <f>IF(OR($E10475="",$H10475=""),"",$H10475*$I10475)</f>
      </c>
      <c r="K10475" s="79" t="str">
        <v/>
      </c>
    </row>
    <row r="10476">
      <c r="A10476" s="81" t="str">
        <v/>
      </c>
      <c r="B10476" s="81" t="str">
        <v/>
      </c>
      <c r="C10476" s="83">
        <f>IF($E10476="","",IFERROR(VLOOKUP(TRIM(E10476&amp;""),'Référentiel Articles'!$A$2:$F$634,2,FALSE),""))</f>
      </c>
      <c r="D10476" s="83">
        <f>IF($E10476="","",IFERROR(VLOOKUP(TRIM(E10476&amp;""),'Référentiel Articles'!$A$2:$F$634,3,FALSE),""))</f>
      </c>
      <c r="E10476" s="81" t="str">
        <v/>
      </c>
      <c r="F10476" s="83">
        <f>IF($E10476="","",IFERROR(VLOOKUP(TRIM(E10476&amp;""),'Référentiel Articles'!$A$2:$F$634,4,FALSE),""))</f>
      </c>
      <c r="G10476" s="84">
        <f>IF($E10476="","",IFERROR(VLOOKUP(TRIM(E10476&amp;""),'Référentiel Articles'!$A$2:$F$634,5,FALSE),""))</f>
      </c>
      <c r="H10476" s="85" t="str">
        <v/>
      </c>
      <c r="I10476" s="84">
        <f>IF($E10476="","",IFERROR(VLOOKUP(TRIM(E10476&amp;""),'Référentiel Articles'!$A$2:$F$634,6,FALSE),""))</f>
      </c>
      <c r="J10476" s="90">
        <f>IF(OR($E10476="",$H10476=""),"",$H10476*$I10476)</f>
      </c>
      <c r="K10476" s="87" t="str">
        <v/>
      </c>
    </row>
    <row r="10477">
      <c r="A10477" s="74" t="str">
        <v/>
      </c>
      <c r="B10477" s="74" t="str">
        <v/>
      </c>
      <c r="C10477" s="75">
        <f>IF($E10477="","",IFERROR(VLOOKUP(TRIM(E10477&amp;""),'Référentiel Articles'!$A$2:$F$634,2,FALSE),""))</f>
      </c>
      <c r="D10477" s="75">
        <f>IF($E10477="","",IFERROR(VLOOKUP(TRIM(E10477&amp;""),'Référentiel Articles'!$A$2:$F$634,3,FALSE),""))</f>
      </c>
      <c r="E10477" s="74" t="str">
        <v/>
      </c>
      <c r="F10477" s="75">
        <f>IF($E10477="","",IFERROR(VLOOKUP(TRIM(E10477&amp;""),'Référentiel Articles'!$A$2:$F$634,4,FALSE),""))</f>
      </c>
      <c r="G10477" s="76">
        <f>IF($E10477="","",IFERROR(VLOOKUP(TRIM(E10477&amp;""),'Référentiel Articles'!$A$2:$F$634,5,FALSE),""))</f>
      </c>
      <c r="H10477" s="77" t="str">
        <v/>
      </c>
      <c r="I10477" s="76">
        <f>IF($E10477="","",IFERROR(VLOOKUP(TRIM(E10477&amp;""),'Référentiel Articles'!$A$2:$F$634,6,FALSE),""))</f>
      </c>
      <c r="J10477" s="78">
        <f>IF(OR($E10477="",$H10477=""),"",$H10477*$I10477)</f>
      </c>
      <c r="K10477" s="79" t="str">
        <v/>
      </c>
    </row>
    <row r="10478">
      <c r="A10478" s="81" t="str">
        <v/>
      </c>
      <c r="B10478" s="81" t="str">
        <v/>
      </c>
      <c r="C10478" s="83">
        <f>IF($E10478="","",IFERROR(VLOOKUP(TRIM(E10478&amp;""),'Référentiel Articles'!$A$2:$F$634,2,FALSE),""))</f>
      </c>
      <c r="D10478" s="83">
        <f>IF($E10478="","",IFERROR(VLOOKUP(TRIM(E10478&amp;""),'Référentiel Articles'!$A$2:$F$634,3,FALSE),""))</f>
      </c>
      <c r="E10478" s="81" t="str">
        <v/>
      </c>
      <c r="F10478" s="83">
        <f>IF($E10478="","",IFERROR(VLOOKUP(TRIM(E10478&amp;""),'Référentiel Articles'!$A$2:$F$634,4,FALSE),""))</f>
      </c>
      <c r="G10478" s="84">
        <f>IF($E10478="","",IFERROR(VLOOKUP(TRIM(E10478&amp;""),'Référentiel Articles'!$A$2:$F$634,5,FALSE),""))</f>
      </c>
      <c r="H10478" s="85" t="str">
        <v/>
      </c>
      <c r="I10478" s="84">
        <f>IF($E10478="","",IFERROR(VLOOKUP(TRIM(E10478&amp;""),'Référentiel Articles'!$A$2:$F$634,6,FALSE),""))</f>
      </c>
      <c r="J10478" s="90">
        <f>IF(OR($E10478="",$H10478=""),"",$H10478*$I10478)</f>
      </c>
      <c r="K10478" s="87" t="str">
        <v/>
      </c>
    </row>
    <row r="10479">
      <c r="A10479" s="74" t="str">
        <v/>
      </c>
      <c r="B10479" s="74" t="str">
        <v/>
      </c>
      <c r="C10479" s="75">
        <f>IF($E10479="","",IFERROR(VLOOKUP(TRIM(E10479&amp;""),'Référentiel Articles'!$A$2:$F$634,2,FALSE),""))</f>
      </c>
      <c r="D10479" s="75">
        <f>IF($E10479="","",IFERROR(VLOOKUP(TRIM(E10479&amp;""),'Référentiel Articles'!$A$2:$F$634,3,FALSE),""))</f>
      </c>
      <c r="E10479" s="74" t="str">
        <v/>
      </c>
      <c r="F10479" s="75">
        <f>IF($E10479="","",IFERROR(VLOOKUP(TRIM(E10479&amp;""),'Référentiel Articles'!$A$2:$F$634,4,FALSE),""))</f>
      </c>
      <c r="G10479" s="76">
        <f>IF($E10479="","",IFERROR(VLOOKUP(TRIM(E10479&amp;""),'Référentiel Articles'!$A$2:$F$634,5,FALSE),""))</f>
      </c>
      <c r="H10479" s="77" t="str">
        <v/>
      </c>
      <c r="I10479" s="76">
        <f>IF($E10479="","",IFERROR(VLOOKUP(TRIM(E10479&amp;""),'Référentiel Articles'!$A$2:$F$634,6,FALSE),""))</f>
      </c>
      <c r="J10479" s="78">
        <f>IF(OR($E10479="",$H10479=""),"",$H10479*$I10479)</f>
      </c>
      <c r="K10479" s="79" t="str">
        <v/>
      </c>
    </row>
    <row r="10480">
      <c r="A10480" s="81" t="str">
        <v/>
      </c>
      <c r="B10480" s="81" t="str">
        <v/>
      </c>
      <c r="C10480" s="83">
        <f>IF($E10480="","",IFERROR(VLOOKUP(TRIM(E10480&amp;""),'Référentiel Articles'!$A$2:$F$634,2,FALSE),""))</f>
      </c>
      <c r="D10480" s="83">
        <f>IF($E10480="","",IFERROR(VLOOKUP(TRIM(E10480&amp;""),'Référentiel Articles'!$A$2:$F$634,3,FALSE),""))</f>
      </c>
      <c r="E10480" s="81" t="str">
        <v/>
      </c>
      <c r="F10480" s="83">
        <f>IF($E10480="","",IFERROR(VLOOKUP(TRIM(E10480&amp;""),'Référentiel Articles'!$A$2:$F$634,4,FALSE),""))</f>
      </c>
      <c r="G10480" s="84">
        <f>IF($E10480="","",IFERROR(VLOOKUP(TRIM(E10480&amp;""),'Référentiel Articles'!$A$2:$F$634,5,FALSE),""))</f>
      </c>
      <c r="H10480" s="85" t="str">
        <v/>
      </c>
      <c r="I10480" s="84">
        <f>IF($E10480="","",IFERROR(VLOOKUP(TRIM(E10480&amp;""),'Référentiel Articles'!$A$2:$F$634,6,FALSE),""))</f>
      </c>
      <c r="J10480" s="90">
        <f>IF(OR($E10480="",$H10480=""),"",$H10480*$I10480)</f>
      </c>
      <c r="K10480" s="87" t="str">
        <v/>
      </c>
    </row>
    <row r="10481">
      <c r="A10481" s="74" t="str">
        <v/>
      </c>
      <c r="B10481" s="74" t="str">
        <v/>
      </c>
      <c r="C10481" s="75">
        <f>IF($E10481="","",IFERROR(VLOOKUP(TRIM(E10481&amp;""),'Référentiel Articles'!$A$2:$F$634,2,FALSE),""))</f>
      </c>
      <c r="D10481" s="75">
        <f>IF($E10481="","",IFERROR(VLOOKUP(TRIM(E10481&amp;""),'Référentiel Articles'!$A$2:$F$634,3,FALSE),""))</f>
      </c>
      <c r="E10481" s="74" t="str">
        <v/>
      </c>
      <c r="F10481" s="75">
        <f>IF($E10481="","",IFERROR(VLOOKUP(TRIM(E10481&amp;""),'Référentiel Articles'!$A$2:$F$634,4,FALSE),""))</f>
      </c>
      <c r="G10481" s="76">
        <f>IF($E10481="","",IFERROR(VLOOKUP(TRIM(E10481&amp;""),'Référentiel Articles'!$A$2:$F$634,5,FALSE),""))</f>
      </c>
      <c r="H10481" s="77" t="str">
        <v/>
      </c>
      <c r="I10481" s="76">
        <f>IF($E10481="","",IFERROR(VLOOKUP(TRIM(E10481&amp;""),'Référentiel Articles'!$A$2:$F$634,6,FALSE),""))</f>
      </c>
      <c r="J10481" s="78">
        <f>IF(OR($E10481="",$H10481=""),"",$H10481*$I10481)</f>
      </c>
      <c r="K10481" s="79" t="str">
        <v/>
      </c>
    </row>
    <row r="10482">
      <c r="A10482" s="81" t="str">
        <v/>
      </c>
      <c r="B10482" s="81" t="str">
        <v/>
      </c>
      <c r="C10482" s="83">
        <f>IF($E10482="","",IFERROR(VLOOKUP(TRIM(E10482&amp;""),'Référentiel Articles'!$A$2:$F$634,2,FALSE),""))</f>
      </c>
      <c r="D10482" s="83">
        <f>IF($E10482="","",IFERROR(VLOOKUP(TRIM(E10482&amp;""),'Référentiel Articles'!$A$2:$F$634,3,FALSE),""))</f>
      </c>
      <c r="E10482" s="81" t="str">
        <v/>
      </c>
      <c r="F10482" s="83">
        <f>IF($E10482="","",IFERROR(VLOOKUP(TRIM(E10482&amp;""),'Référentiel Articles'!$A$2:$F$634,4,FALSE),""))</f>
      </c>
      <c r="G10482" s="84">
        <f>IF($E10482="","",IFERROR(VLOOKUP(TRIM(E10482&amp;""),'Référentiel Articles'!$A$2:$F$634,5,FALSE),""))</f>
      </c>
      <c r="H10482" s="85" t="str">
        <v/>
      </c>
      <c r="I10482" s="84">
        <f>IF($E10482="","",IFERROR(VLOOKUP(TRIM(E10482&amp;""),'Référentiel Articles'!$A$2:$F$634,6,FALSE),""))</f>
      </c>
      <c r="J10482" s="90">
        <f>IF(OR($E10482="",$H10482=""),"",$H10482*$I10482)</f>
      </c>
      <c r="K10482" s="87" t="str">
        <v/>
      </c>
    </row>
    <row r="10483">
      <c r="A10483" s="74" t="str">
        <v/>
      </c>
      <c r="B10483" s="74" t="str">
        <v/>
      </c>
      <c r="C10483" s="75">
        <f>IF($E10483="","",IFERROR(VLOOKUP(TRIM(E10483&amp;""),'Référentiel Articles'!$A$2:$F$634,2,FALSE),""))</f>
      </c>
      <c r="D10483" s="75">
        <f>IF($E10483="","",IFERROR(VLOOKUP(TRIM(E10483&amp;""),'Référentiel Articles'!$A$2:$F$634,3,FALSE),""))</f>
      </c>
      <c r="E10483" s="74" t="str">
        <v/>
      </c>
      <c r="F10483" s="75">
        <f>IF($E10483="","",IFERROR(VLOOKUP(TRIM(E10483&amp;""),'Référentiel Articles'!$A$2:$F$634,4,FALSE),""))</f>
      </c>
      <c r="G10483" s="76">
        <f>IF($E10483="","",IFERROR(VLOOKUP(TRIM(E10483&amp;""),'Référentiel Articles'!$A$2:$F$634,5,FALSE),""))</f>
      </c>
      <c r="H10483" s="77" t="str">
        <v/>
      </c>
      <c r="I10483" s="76">
        <f>IF($E10483="","",IFERROR(VLOOKUP(TRIM(E10483&amp;""),'Référentiel Articles'!$A$2:$F$634,6,FALSE),""))</f>
      </c>
      <c r="J10483" s="78">
        <f>IF(OR($E10483="",$H10483=""),"",$H10483*$I10483)</f>
      </c>
      <c r="K10483" s="79" t="str">
        <v/>
      </c>
    </row>
    <row r="10484">
      <c r="A10484" s="81" t="str">
        <v/>
      </c>
      <c r="B10484" s="81" t="str">
        <v/>
      </c>
      <c r="C10484" s="83">
        <f>IF($E10484="","",IFERROR(VLOOKUP(TRIM(E10484&amp;""),'Référentiel Articles'!$A$2:$F$634,2,FALSE),""))</f>
      </c>
      <c r="D10484" s="83">
        <f>IF($E10484="","",IFERROR(VLOOKUP(TRIM(E10484&amp;""),'Référentiel Articles'!$A$2:$F$634,3,FALSE),""))</f>
      </c>
      <c r="E10484" s="81" t="str">
        <v/>
      </c>
      <c r="F10484" s="83">
        <f>IF($E10484="","",IFERROR(VLOOKUP(TRIM(E10484&amp;""),'Référentiel Articles'!$A$2:$F$634,4,FALSE),""))</f>
      </c>
      <c r="G10484" s="84">
        <f>IF($E10484="","",IFERROR(VLOOKUP(TRIM(E10484&amp;""),'Référentiel Articles'!$A$2:$F$634,5,FALSE),""))</f>
      </c>
      <c r="H10484" s="85" t="str">
        <v/>
      </c>
      <c r="I10484" s="84">
        <f>IF($E10484="","",IFERROR(VLOOKUP(TRIM(E10484&amp;""),'Référentiel Articles'!$A$2:$F$634,6,FALSE),""))</f>
      </c>
      <c r="J10484" s="90">
        <f>IF(OR($E10484="",$H10484=""),"",$H10484*$I10484)</f>
      </c>
      <c r="K10484" s="87" t="str">
        <v/>
      </c>
    </row>
    <row r="10485">
      <c r="A10485" s="74" t="str">
        <v/>
      </c>
      <c r="B10485" s="74" t="str">
        <v/>
      </c>
      <c r="C10485" s="75">
        <f>IF($E10485="","",IFERROR(VLOOKUP(TRIM(E10485&amp;""),'Référentiel Articles'!$A$2:$F$634,2,FALSE),""))</f>
      </c>
      <c r="D10485" s="75">
        <f>IF($E10485="","",IFERROR(VLOOKUP(TRIM(E10485&amp;""),'Référentiel Articles'!$A$2:$F$634,3,FALSE),""))</f>
      </c>
      <c r="E10485" s="74" t="str">
        <v/>
      </c>
      <c r="F10485" s="75">
        <f>IF($E10485="","",IFERROR(VLOOKUP(TRIM(E10485&amp;""),'Référentiel Articles'!$A$2:$F$634,4,FALSE),""))</f>
      </c>
      <c r="G10485" s="76">
        <f>IF($E10485="","",IFERROR(VLOOKUP(TRIM(E10485&amp;""),'Référentiel Articles'!$A$2:$F$634,5,FALSE),""))</f>
      </c>
      <c r="H10485" s="77" t="str">
        <v/>
      </c>
      <c r="I10485" s="76">
        <f>IF($E10485="","",IFERROR(VLOOKUP(TRIM(E10485&amp;""),'Référentiel Articles'!$A$2:$F$634,6,FALSE),""))</f>
      </c>
      <c r="J10485" s="78">
        <f>IF(OR($E10485="",$H10485=""),"",$H10485*$I10485)</f>
      </c>
      <c r="K10485" s="79" t="str">
        <v/>
      </c>
    </row>
    <row r="10486">
      <c r="A10486" s="81" t="str">
        <v/>
      </c>
      <c r="B10486" s="81" t="str">
        <v/>
      </c>
      <c r="C10486" s="83">
        <f>IF($E10486="","",IFERROR(VLOOKUP(TRIM(E10486&amp;""),'Référentiel Articles'!$A$2:$F$634,2,FALSE),""))</f>
      </c>
      <c r="D10486" s="83">
        <f>IF($E10486="","",IFERROR(VLOOKUP(TRIM(E10486&amp;""),'Référentiel Articles'!$A$2:$F$634,3,FALSE),""))</f>
      </c>
      <c r="E10486" s="81" t="str">
        <v/>
      </c>
      <c r="F10486" s="83">
        <f>IF($E10486="","",IFERROR(VLOOKUP(TRIM(E10486&amp;""),'Référentiel Articles'!$A$2:$F$634,4,FALSE),""))</f>
      </c>
      <c r="G10486" s="84">
        <f>IF($E10486="","",IFERROR(VLOOKUP(TRIM(E10486&amp;""),'Référentiel Articles'!$A$2:$F$634,5,FALSE),""))</f>
      </c>
      <c r="H10486" s="85" t="str">
        <v/>
      </c>
      <c r="I10486" s="84">
        <f>IF($E10486="","",IFERROR(VLOOKUP(TRIM(E10486&amp;""),'Référentiel Articles'!$A$2:$F$634,6,FALSE),""))</f>
      </c>
      <c r="J10486" s="90">
        <f>IF(OR($E10486="",$H10486=""),"",$H10486*$I10486)</f>
      </c>
      <c r="K10486" s="87" t="str">
        <v/>
      </c>
    </row>
    <row r="10487">
      <c r="A10487" s="74" t="str">
        <v/>
      </c>
      <c r="B10487" s="74" t="str">
        <v/>
      </c>
      <c r="C10487" s="75">
        <f>IF($E10487="","",IFERROR(VLOOKUP(TRIM(E10487&amp;""),'Référentiel Articles'!$A$2:$F$634,2,FALSE),""))</f>
      </c>
      <c r="D10487" s="75">
        <f>IF($E10487="","",IFERROR(VLOOKUP(TRIM(E10487&amp;""),'Référentiel Articles'!$A$2:$F$634,3,FALSE),""))</f>
      </c>
      <c r="E10487" s="74" t="str">
        <v/>
      </c>
      <c r="F10487" s="75">
        <f>IF($E10487="","",IFERROR(VLOOKUP(TRIM(E10487&amp;""),'Référentiel Articles'!$A$2:$F$634,4,FALSE),""))</f>
      </c>
      <c r="G10487" s="76">
        <f>IF($E10487="","",IFERROR(VLOOKUP(TRIM(E10487&amp;""),'Référentiel Articles'!$A$2:$F$634,5,FALSE),""))</f>
      </c>
      <c r="H10487" s="77" t="str">
        <v/>
      </c>
      <c r="I10487" s="76">
        <f>IF($E10487="","",IFERROR(VLOOKUP(TRIM(E10487&amp;""),'Référentiel Articles'!$A$2:$F$634,6,FALSE),""))</f>
      </c>
      <c r="J10487" s="78">
        <f>IF(OR($E10487="",$H10487=""),"",$H10487*$I10487)</f>
      </c>
      <c r="K10487" s="79" t="str">
        <v/>
      </c>
    </row>
    <row r="10488">
      <c r="A10488" s="81" t="str">
        <v/>
      </c>
      <c r="B10488" s="81" t="str">
        <v/>
      </c>
      <c r="C10488" s="83">
        <f>IF($E10488="","",IFERROR(VLOOKUP(TRIM(E10488&amp;""),'Référentiel Articles'!$A$2:$F$634,2,FALSE),""))</f>
      </c>
      <c r="D10488" s="83">
        <f>IF($E10488="","",IFERROR(VLOOKUP(TRIM(E10488&amp;""),'Référentiel Articles'!$A$2:$F$634,3,FALSE),""))</f>
      </c>
      <c r="E10488" s="81" t="str">
        <v/>
      </c>
      <c r="F10488" s="83">
        <f>IF($E10488="","",IFERROR(VLOOKUP(TRIM(E10488&amp;""),'Référentiel Articles'!$A$2:$F$634,4,FALSE),""))</f>
      </c>
      <c r="G10488" s="84">
        <f>IF($E10488="","",IFERROR(VLOOKUP(TRIM(E10488&amp;""),'Référentiel Articles'!$A$2:$F$634,5,FALSE),""))</f>
      </c>
      <c r="H10488" s="85" t="str">
        <v/>
      </c>
      <c r="I10488" s="84">
        <f>IF($E10488="","",IFERROR(VLOOKUP(TRIM(E10488&amp;""),'Référentiel Articles'!$A$2:$F$634,6,FALSE),""))</f>
      </c>
      <c r="J10488" s="90">
        <f>IF(OR($E10488="",$H10488=""),"",$H10488*$I10488)</f>
      </c>
      <c r="K10488" s="87" t="str">
        <v/>
      </c>
    </row>
    <row r="10489">
      <c r="A10489" s="74" t="str">
        <v/>
      </c>
      <c r="B10489" s="74" t="str">
        <v/>
      </c>
      <c r="C10489" s="75">
        <f>IF($E10489="","",IFERROR(VLOOKUP(TRIM(E10489&amp;""),'Référentiel Articles'!$A$2:$F$634,2,FALSE),""))</f>
      </c>
      <c r="D10489" s="75">
        <f>IF($E10489="","",IFERROR(VLOOKUP(TRIM(E10489&amp;""),'Référentiel Articles'!$A$2:$F$634,3,FALSE),""))</f>
      </c>
      <c r="E10489" s="74" t="str">
        <v/>
      </c>
      <c r="F10489" s="75">
        <f>IF($E10489="","",IFERROR(VLOOKUP(TRIM(E10489&amp;""),'Référentiel Articles'!$A$2:$F$634,4,FALSE),""))</f>
      </c>
      <c r="G10489" s="76">
        <f>IF($E10489="","",IFERROR(VLOOKUP(TRIM(E10489&amp;""),'Référentiel Articles'!$A$2:$F$634,5,FALSE),""))</f>
      </c>
      <c r="H10489" s="77" t="str">
        <v/>
      </c>
      <c r="I10489" s="76">
        <f>IF($E10489="","",IFERROR(VLOOKUP(TRIM(E10489&amp;""),'Référentiel Articles'!$A$2:$F$634,6,FALSE),""))</f>
      </c>
      <c r="J10489" s="78">
        <f>IF(OR($E10489="",$H10489=""),"",$H10489*$I10489)</f>
      </c>
      <c r="K10489" s="79" t="str">
        <v/>
      </c>
    </row>
    <row r="10490">
      <c r="A10490" s="81" t="str">
        <v/>
      </c>
      <c r="B10490" s="81" t="str">
        <v/>
      </c>
      <c r="C10490" s="83">
        <f>IF($E10490="","",IFERROR(VLOOKUP(TRIM(E10490&amp;""),'Référentiel Articles'!$A$2:$F$634,2,FALSE),""))</f>
      </c>
      <c r="D10490" s="83">
        <f>IF($E10490="","",IFERROR(VLOOKUP(TRIM(E10490&amp;""),'Référentiel Articles'!$A$2:$F$634,3,FALSE),""))</f>
      </c>
      <c r="E10490" s="81" t="str">
        <v/>
      </c>
      <c r="F10490" s="83">
        <f>IF($E10490="","",IFERROR(VLOOKUP(TRIM(E10490&amp;""),'Référentiel Articles'!$A$2:$F$634,4,FALSE),""))</f>
      </c>
      <c r="G10490" s="84">
        <f>IF($E10490="","",IFERROR(VLOOKUP(TRIM(E10490&amp;""),'Référentiel Articles'!$A$2:$F$634,5,FALSE),""))</f>
      </c>
      <c r="H10490" s="85" t="str">
        <v/>
      </c>
      <c r="I10490" s="84">
        <f>IF($E10490="","",IFERROR(VLOOKUP(TRIM(E10490&amp;""),'Référentiel Articles'!$A$2:$F$634,6,FALSE),""))</f>
      </c>
      <c r="J10490" s="90">
        <f>IF(OR($E10490="",$H10490=""),"",$H10490*$I10490)</f>
      </c>
      <c r="K10490" s="87" t="str">
        <v/>
      </c>
    </row>
    <row r="10491">
      <c r="A10491" s="74" t="str">
        <v/>
      </c>
      <c r="B10491" s="74" t="str">
        <v/>
      </c>
      <c r="C10491" s="75">
        <f>IF($E10491="","",IFERROR(VLOOKUP(TRIM(E10491&amp;""),'Référentiel Articles'!$A$2:$F$634,2,FALSE),""))</f>
      </c>
      <c r="D10491" s="75">
        <f>IF($E10491="","",IFERROR(VLOOKUP(TRIM(E10491&amp;""),'Référentiel Articles'!$A$2:$F$634,3,FALSE),""))</f>
      </c>
      <c r="E10491" s="74" t="str">
        <v/>
      </c>
      <c r="F10491" s="75">
        <f>IF($E10491="","",IFERROR(VLOOKUP(TRIM(E10491&amp;""),'Référentiel Articles'!$A$2:$F$634,4,FALSE),""))</f>
      </c>
      <c r="G10491" s="76">
        <f>IF($E10491="","",IFERROR(VLOOKUP(TRIM(E10491&amp;""),'Référentiel Articles'!$A$2:$F$634,5,FALSE),""))</f>
      </c>
      <c r="H10491" s="77" t="str">
        <v/>
      </c>
      <c r="I10491" s="76">
        <f>IF($E10491="","",IFERROR(VLOOKUP(TRIM(E10491&amp;""),'Référentiel Articles'!$A$2:$F$634,6,FALSE),""))</f>
      </c>
      <c r="J10491" s="78">
        <f>IF(OR($E10491="",$H10491=""),"",$H10491*$I10491)</f>
      </c>
      <c r="K10491" s="79" t="str">
        <v/>
      </c>
    </row>
    <row r="10492">
      <c r="A10492" s="81" t="str">
        <v/>
      </c>
      <c r="B10492" s="81" t="str">
        <v/>
      </c>
      <c r="C10492" s="83">
        <f>IF($E10492="","",IFERROR(VLOOKUP(TRIM(E10492&amp;""),'Référentiel Articles'!$A$2:$F$634,2,FALSE),""))</f>
      </c>
      <c r="D10492" s="83">
        <f>IF($E10492="","",IFERROR(VLOOKUP(TRIM(E10492&amp;""),'Référentiel Articles'!$A$2:$F$634,3,FALSE),""))</f>
      </c>
      <c r="E10492" s="81" t="str">
        <v/>
      </c>
      <c r="F10492" s="83">
        <f>IF($E10492="","",IFERROR(VLOOKUP(TRIM(E10492&amp;""),'Référentiel Articles'!$A$2:$F$634,4,FALSE),""))</f>
      </c>
      <c r="G10492" s="84">
        <f>IF($E10492="","",IFERROR(VLOOKUP(TRIM(E10492&amp;""),'Référentiel Articles'!$A$2:$F$634,5,FALSE),""))</f>
      </c>
      <c r="H10492" s="85" t="str">
        <v/>
      </c>
      <c r="I10492" s="84">
        <f>IF($E10492="","",IFERROR(VLOOKUP(TRIM(E10492&amp;""),'Référentiel Articles'!$A$2:$F$634,6,FALSE),""))</f>
      </c>
      <c r="J10492" s="90">
        <f>IF(OR($E10492="",$H10492=""),"",$H10492*$I10492)</f>
      </c>
      <c r="K10492" s="87" t="str">
        <v/>
      </c>
    </row>
    <row r="10493">
      <c r="A10493" s="74" t="str">
        <v/>
      </c>
      <c r="B10493" s="74" t="str">
        <v/>
      </c>
      <c r="C10493" s="75">
        <f>IF($E10493="","",IFERROR(VLOOKUP(TRIM(E10493&amp;""),'Référentiel Articles'!$A$2:$F$634,2,FALSE),""))</f>
      </c>
      <c r="D10493" s="75">
        <f>IF($E10493="","",IFERROR(VLOOKUP(TRIM(E10493&amp;""),'Référentiel Articles'!$A$2:$F$634,3,FALSE),""))</f>
      </c>
      <c r="E10493" s="74" t="str">
        <v/>
      </c>
      <c r="F10493" s="75">
        <f>IF($E10493="","",IFERROR(VLOOKUP(TRIM(E10493&amp;""),'Référentiel Articles'!$A$2:$F$634,4,FALSE),""))</f>
      </c>
      <c r="G10493" s="76">
        <f>IF($E10493="","",IFERROR(VLOOKUP(TRIM(E10493&amp;""),'Référentiel Articles'!$A$2:$F$634,5,FALSE),""))</f>
      </c>
      <c r="H10493" s="77" t="str">
        <v/>
      </c>
      <c r="I10493" s="76">
        <f>IF($E10493="","",IFERROR(VLOOKUP(TRIM(E10493&amp;""),'Référentiel Articles'!$A$2:$F$634,6,FALSE),""))</f>
      </c>
      <c r="J10493" s="78">
        <f>IF(OR($E10493="",$H10493=""),"",$H10493*$I10493)</f>
      </c>
      <c r="K10493" s="79" t="str">
        <v/>
      </c>
    </row>
    <row r="10494">
      <c r="A10494" s="81" t="str">
        <v/>
      </c>
      <c r="B10494" s="81" t="str">
        <v/>
      </c>
      <c r="C10494" s="83">
        <f>IF($E10494="","",IFERROR(VLOOKUP(TRIM(E10494&amp;""),'Référentiel Articles'!$A$2:$F$634,2,FALSE),""))</f>
      </c>
      <c r="D10494" s="83">
        <f>IF($E10494="","",IFERROR(VLOOKUP(TRIM(E10494&amp;""),'Référentiel Articles'!$A$2:$F$634,3,FALSE),""))</f>
      </c>
      <c r="E10494" s="81" t="str">
        <v/>
      </c>
      <c r="F10494" s="83">
        <f>IF($E10494="","",IFERROR(VLOOKUP(TRIM(E10494&amp;""),'Référentiel Articles'!$A$2:$F$634,4,FALSE),""))</f>
      </c>
      <c r="G10494" s="84">
        <f>IF($E10494="","",IFERROR(VLOOKUP(TRIM(E10494&amp;""),'Référentiel Articles'!$A$2:$F$634,5,FALSE),""))</f>
      </c>
      <c r="H10494" s="85" t="str">
        <v/>
      </c>
      <c r="I10494" s="84">
        <f>IF($E10494="","",IFERROR(VLOOKUP(TRIM(E10494&amp;""),'Référentiel Articles'!$A$2:$F$634,6,FALSE),""))</f>
      </c>
      <c r="J10494" s="90">
        <f>IF(OR($E10494="",$H10494=""),"",$H10494*$I10494)</f>
      </c>
      <c r="K10494" s="87" t="str">
        <v/>
      </c>
    </row>
    <row r="10495">
      <c r="A10495" s="74" t="str">
        <v/>
      </c>
      <c r="B10495" s="74" t="str">
        <v/>
      </c>
      <c r="C10495" s="75">
        <f>IF($E10495="","",IFERROR(VLOOKUP(TRIM(E10495&amp;""),'Référentiel Articles'!$A$2:$F$634,2,FALSE),""))</f>
      </c>
      <c r="D10495" s="75">
        <f>IF($E10495="","",IFERROR(VLOOKUP(TRIM(E10495&amp;""),'Référentiel Articles'!$A$2:$F$634,3,FALSE),""))</f>
      </c>
      <c r="E10495" s="74" t="str">
        <v/>
      </c>
      <c r="F10495" s="75">
        <f>IF($E10495="","",IFERROR(VLOOKUP(TRIM(E10495&amp;""),'Référentiel Articles'!$A$2:$F$634,4,FALSE),""))</f>
      </c>
      <c r="G10495" s="76">
        <f>IF($E10495="","",IFERROR(VLOOKUP(TRIM(E10495&amp;""),'Référentiel Articles'!$A$2:$F$634,5,FALSE),""))</f>
      </c>
      <c r="H10495" s="77" t="str">
        <v/>
      </c>
      <c r="I10495" s="76">
        <f>IF($E10495="","",IFERROR(VLOOKUP(TRIM(E10495&amp;""),'Référentiel Articles'!$A$2:$F$634,6,FALSE),""))</f>
      </c>
      <c r="J10495" s="78">
        <f>IF(OR($E10495="",$H10495=""),"",$H10495*$I10495)</f>
      </c>
      <c r="K10495" s="79" t="str">
        <v/>
      </c>
    </row>
    <row r="10496">
      <c r="A10496" s="81" t="str">
        <v/>
      </c>
      <c r="B10496" s="81" t="str">
        <v/>
      </c>
      <c r="C10496" s="83">
        <f>IF($E10496="","",IFERROR(VLOOKUP(TRIM(E10496&amp;""),'Référentiel Articles'!$A$2:$F$634,2,FALSE),""))</f>
      </c>
      <c r="D10496" s="83">
        <f>IF($E10496="","",IFERROR(VLOOKUP(TRIM(E10496&amp;""),'Référentiel Articles'!$A$2:$F$634,3,FALSE),""))</f>
      </c>
      <c r="E10496" s="81" t="str">
        <v/>
      </c>
      <c r="F10496" s="83">
        <f>IF($E10496="","",IFERROR(VLOOKUP(TRIM(E10496&amp;""),'Référentiel Articles'!$A$2:$F$634,4,FALSE),""))</f>
      </c>
      <c r="G10496" s="84">
        <f>IF($E10496="","",IFERROR(VLOOKUP(TRIM(E10496&amp;""),'Référentiel Articles'!$A$2:$F$634,5,FALSE),""))</f>
      </c>
      <c r="H10496" s="85" t="str">
        <v/>
      </c>
      <c r="I10496" s="84">
        <f>IF($E10496="","",IFERROR(VLOOKUP(TRIM(E10496&amp;""),'Référentiel Articles'!$A$2:$F$634,6,FALSE),""))</f>
      </c>
      <c r="J10496" s="90">
        <f>IF(OR($E10496="",$H10496=""),"",$H10496*$I10496)</f>
      </c>
      <c r="K10496" s="87" t="str">
        <v/>
      </c>
    </row>
    <row r="10497">
      <c r="A10497" s="74" t="str">
        <v/>
      </c>
      <c r="B10497" s="74" t="str">
        <v/>
      </c>
      <c r="C10497" s="75">
        <f>IF($E10497="","",IFERROR(VLOOKUP(TRIM(E10497&amp;""),'Référentiel Articles'!$A$2:$F$634,2,FALSE),""))</f>
      </c>
      <c r="D10497" s="75">
        <f>IF($E10497="","",IFERROR(VLOOKUP(TRIM(E10497&amp;""),'Référentiel Articles'!$A$2:$F$634,3,FALSE),""))</f>
      </c>
      <c r="E10497" s="74" t="str">
        <v/>
      </c>
      <c r="F10497" s="75">
        <f>IF($E10497="","",IFERROR(VLOOKUP(TRIM(E10497&amp;""),'Référentiel Articles'!$A$2:$F$634,4,FALSE),""))</f>
      </c>
      <c r="G10497" s="76">
        <f>IF($E10497="","",IFERROR(VLOOKUP(TRIM(E10497&amp;""),'Référentiel Articles'!$A$2:$F$634,5,FALSE),""))</f>
      </c>
      <c r="H10497" s="77" t="str">
        <v/>
      </c>
      <c r="I10497" s="76">
        <f>IF($E10497="","",IFERROR(VLOOKUP(TRIM(E10497&amp;""),'Référentiel Articles'!$A$2:$F$634,6,FALSE),""))</f>
      </c>
      <c r="J10497" s="78">
        <f>IF(OR($E10497="",$H10497=""),"",$H10497*$I10497)</f>
      </c>
      <c r="K10497" s="79" t="str">
        <v/>
      </c>
    </row>
    <row r="10498">
      <c r="A10498" s="81" t="str">
        <v/>
      </c>
      <c r="B10498" s="81" t="str">
        <v/>
      </c>
      <c r="C10498" s="83">
        <f>IF($E10498="","",IFERROR(VLOOKUP(TRIM(E10498&amp;""),'Référentiel Articles'!$A$2:$F$634,2,FALSE),""))</f>
      </c>
      <c r="D10498" s="83">
        <f>IF($E10498="","",IFERROR(VLOOKUP(TRIM(E10498&amp;""),'Référentiel Articles'!$A$2:$F$634,3,FALSE),""))</f>
      </c>
      <c r="E10498" s="81" t="str">
        <v/>
      </c>
      <c r="F10498" s="83">
        <f>IF($E10498="","",IFERROR(VLOOKUP(TRIM(E10498&amp;""),'Référentiel Articles'!$A$2:$F$634,4,FALSE),""))</f>
      </c>
      <c r="G10498" s="84">
        <f>IF($E10498="","",IFERROR(VLOOKUP(TRIM(E10498&amp;""),'Référentiel Articles'!$A$2:$F$634,5,FALSE),""))</f>
      </c>
      <c r="H10498" s="85" t="str">
        <v/>
      </c>
      <c r="I10498" s="84">
        <f>IF($E10498="","",IFERROR(VLOOKUP(TRIM(E10498&amp;""),'Référentiel Articles'!$A$2:$F$634,6,FALSE),""))</f>
      </c>
      <c r="J10498" s="90">
        <f>IF(OR($E10498="",$H10498=""),"",$H10498*$I10498)</f>
      </c>
      <c r="K10498" s="87" t="str">
        <v/>
      </c>
    </row>
    <row r="10499">
      <c r="A10499" s="74" t="str">
        <v/>
      </c>
      <c r="B10499" s="74" t="str">
        <v/>
      </c>
      <c r="C10499" s="75">
        <f>IF($E10499="","",IFERROR(VLOOKUP(TRIM(E10499&amp;""),'Référentiel Articles'!$A$2:$F$634,2,FALSE),""))</f>
      </c>
      <c r="D10499" s="75">
        <f>IF($E10499="","",IFERROR(VLOOKUP(TRIM(E10499&amp;""),'Référentiel Articles'!$A$2:$F$634,3,FALSE),""))</f>
      </c>
      <c r="E10499" s="74" t="str">
        <v/>
      </c>
      <c r="F10499" s="75">
        <f>IF($E10499="","",IFERROR(VLOOKUP(TRIM(E10499&amp;""),'Référentiel Articles'!$A$2:$F$634,4,FALSE),""))</f>
      </c>
      <c r="G10499" s="76">
        <f>IF($E10499="","",IFERROR(VLOOKUP(TRIM(E10499&amp;""),'Référentiel Articles'!$A$2:$F$634,5,FALSE),""))</f>
      </c>
      <c r="H10499" s="77" t="str">
        <v/>
      </c>
      <c r="I10499" s="76">
        <f>IF($E10499="","",IFERROR(VLOOKUP(TRIM(E10499&amp;""),'Référentiel Articles'!$A$2:$F$634,6,FALSE),""))</f>
      </c>
      <c r="J10499" s="78">
        <f>IF(OR($E10499="",$H10499=""),"",$H10499*$I10499)</f>
      </c>
      <c r="K10499" s="79" t="str">
        <v/>
      </c>
    </row>
    <row r="10500">
      <c r="A10500" s="81" t="str">
        <v/>
      </c>
      <c r="B10500" s="81" t="str">
        <v/>
      </c>
      <c r="C10500" s="83">
        <f>IF($E10500="","",IFERROR(VLOOKUP(TRIM(E10500&amp;""),'Référentiel Articles'!$A$2:$F$634,2,FALSE),""))</f>
      </c>
      <c r="D10500" s="83">
        <f>IF($E10500="","",IFERROR(VLOOKUP(TRIM(E10500&amp;""),'Référentiel Articles'!$A$2:$F$634,3,FALSE),""))</f>
      </c>
      <c r="E10500" s="81" t="str">
        <v/>
      </c>
      <c r="F10500" s="83">
        <f>IF($E10500="","",IFERROR(VLOOKUP(TRIM(E10500&amp;""),'Référentiel Articles'!$A$2:$F$634,4,FALSE),""))</f>
      </c>
      <c r="G10500" s="84">
        <f>IF($E10500="","",IFERROR(VLOOKUP(TRIM(E10500&amp;""),'Référentiel Articles'!$A$2:$F$634,5,FALSE),""))</f>
      </c>
      <c r="H10500" s="85" t="str">
        <v/>
      </c>
      <c r="I10500" s="84">
        <f>IF($E10500="","",IFERROR(VLOOKUP(TRIM(E10500&amp;""),'Référentiel Articles'!$A$2:$F$634,6,FALSE),""))</f>
      </c>
      <c r="J10500" s="90">
        <f>IF(OR($E10500="",$H10500=""),"",$H10500*$I10500)</f>
      </c>
      <c r="K10500" s="87" t="str">
        <v/>
      </c>
    </row>
    <row r="10501">
      <c r="A10501" s="74" t="str">
        <v/>
      </c>
      <c r="B10501" s="74" t="str">
        <v/>
      </c>
      <c r="C10501" s="75">
        <f>IF($E10501="","",IFERROR(VLOOKUP(TRIM(E10501&amp;""),'Référentiel Articles'!$A$2:$F$634,2,FALSE),""))</f>
      </c>
      <c r="D10501" s="75">
        <f>IF($E10501="","",IFERROR(VLOOKUP(TRIM(E10501&amp;""),'Référentiel Articles'!$A$2:$F$634,3,FALSE),""))</f>
      </c>
      <c r="E10501" s="74" t="str">
        <v/>
      </c>
      <c r="F10501" s="75">
        <f>IF($E10501="","",IFERROR(VLOOKUP(TRIM(E10501&amp;""),'Référentiel Articles'!$A$2:$F$634,4,FALSE),""))</f>
      </c>
      <c r="G10501" s="76">
        <f>IF($E10501="","",IFERROR(VLOOKUP(TRIM(E10501&amp;""),'Référentiel Articles'!$A$2:$F$634,5,FALSE),""))</f>
      </c>
      <c r="H10501" s="77" t="str">
        <v/>
      </c>
      <c r="I10501" s="76">
        <f>IF($E10501="","",IFERROR(VLOOKUP(TRIM(E10501&amp;""),'Référentiel Articles'!$A$2:$F$634,6,FALSE),""))</f>
      </c>
      <c r="J10501" s="78">
        <f>IF(OR($E10501="",$H10501=""),"",$H10501*$I10501)</f>
      </c>
      <c r="K10501" s="79" t="str">
        <v/>
      </c>
    </row>
    <row r="10502">
      <c r="A10502" s="81" t="str">
        <v/>
      </c>
      <c r="B10502" s="81" t="str">
        <v/>
      </c>
      <c r="C10502" s="83">
        <f>IF($E10502="","",IFERROR(VLOOKUP(TRIM(E10502&amp;""),'Référentiel Articles'!$A$2:$F$634,2,FALSE),""))</f>
      </c>
      <c r="D10502" s="83">
        <f>IF($E10502="","",IFERROR(VLOOKUP(TRIM(E10502&amp;""),'Référentiel Articles'!$A$2:$F$634,3,FALSE),""))</f>
      </c>
      <c r="E10502" s="81" t="str">
        <v/>
      </c>
      <c r="F10502" s="83">
        <f>IF($E10502="","",IFERROR(VLOOKUP(TRIM(E10502&amp;""),'Référentiel Articles'!$A$2:$F$634,4,FALSE),""))</f>
      </c>
      <c r="G10502" s="84">
        <f>IF($E10502="","",IFERROR(VLOOKUP(TRIM(E10502&amp;""),'Référentiel Articles'!$A$2:$F$634,5,FALSE),""))</f>
      </c>
      <c r="H10502" s="85" t="str">
        <v/>
      </c>
      <c r="I10502" s="84">
        <f>IF($E10502="","",IFERROR(VLOOKUP(TRIM(E10502&amp;""),'Référentiel Articles'!$A$2:$F$634,6,FALSE),""))</f>
      </c>
      <c r="J10502" s="90">
        <f>IF(OR($E10502="",$H10502=""),"",$H10502*$I10502)</f>
      </c>
      <c r="K10502" s="87" t="str">
        <v/>
      </c>
    </row>
    <row r="10503">
      <c r="A10503" s="74" t="str">
        <v/>
      </c>
      <c r="B10503" s="74" t="str">
        <v/>
      </c>
      <c r="C10503" s="75">
        <f>IF($E10503="","",IFERROR(VLOOKUP(TRIM(E10503&amp;""),'Référentiel Articles'!$A$2:$F$634,2,FALSE),""))</f>
      </c>
      <c r="D10503" s="75">
        <f>IF($E10503="","",IFERROR(VLOOKUP(TRIM(E10503&amp;""),'Référentiel Articles'!$A$2:$F$634,3,FALSE),""))</f>
      </c>
      <c r="E10503" s="74" t="str">
        <v/>
      </c>
      <c r="F10503" s="75">
        <f>IF($E10503="","",IFERROR(VLOOKUP(TRIM(E10503&amp;""),'Référentiel Articles'!$A$2:$F$634,4,FALSE),""))</f>
      </c>
      <c r="G10503" s="76">
        <f>IF($E10503="","",IFERROR(VLOOKUP(TRIM(E10503&amp;""),'Référentiel Articles'!$A$2:$F$634,5,FALSE),""))</f>
      </c>
      <c r="H10503" s="77" t="str">
        <v/>
      </c>
      <c r="I10503" s="76">
        <f>IF($E10503="","",IFERROR(VLOOKUP(TRIM(E10503&amp;""),'Référentiel Articles'!$A$2:$F$634,6,FALSE),""))</f>
      </c>
      <c r="J10503" s="78">
        <f>IF(OR($E10503="",$H10503=""),"",$H10503*$I10503)</f>
      </c>
      <c r="K10503" s="79" t="str">
        <v/>
      </c>
    </row>
    <row r="10504">
      <c r="A10504" s="81" t="str">
        <v/>
      </c>
      <c r="B10504" s="81" t="str">
        <v/>
      </c>
      <c r="C10504" s="83">
        <f>IF($E10504="","",IFERROR(VLOOKUP(TRIM(E10504&amp;""),'Référentiel Articles'!$A$2:$F$634,2,FALSE),""))</f>
      </c>
      <c r="D10504" s="83">
        <f>IF($E10504="","",IFERROR(VLOOKUP(TRIM(E10504&amp;""),'Référentiel Articles'!$A$2:$F$634,3,FALSE),""))</f>
      </c>
      <c r="E10504" s="81" t="str">
        <v/>
      </c>
      <c r="F10504" s="83">
        <f>IF($E10504="","",IFERROR(VLOOKUP(TRIM(E10504&amp;""),'Référentiel Articles'!$A$2:$F$634,4,FALSE),""))</f>
      </c>
      <c r="G10504" s="84">
        <f>IF($E10504="","",IFERROR(VLOOKUP(TRIM(E10504&amp;""),'Référentiel Articles'!$A$2:$F$634,5,FALSE),""))</f>
      </c>
      <c r="H10504" s="85" t="str">
        <v/>
      </c>
      <c r="I10504" s="84">
        <f>IF($E10504="","",IFERROR(VLOOKUP(TRIM(E10504&amp;""),'Référentiel Articles'!$A$2:$F$634,6,FALSE),""))</f>
      </c>
      <c r="J10504" s="90">
        <f>IF(OR($E10504="",$H10504=""),"",$H10504*$I10504)</f>
      </c>
      <c r="K10504" s="87" t="str">
        <v/>
      </c>
    </row>
    <row r="10505">
      <c r="A10505" s="74" t="str">
        <v/>
      </c>
      <c r="B10505" s="74" t="str">
        <v/>
      </c>
      <c r="C10505" s="75">
        <f>IF($E10505="","",IFERROR(VLOOKUP(TRIM(E10505&amp;""),'Référentiel Articles'!$A$2:$F$634,2,FALSE),""))</f>
      </c>
      <c r="D10505" s="75">
        <f>IF($E10505="","",IFERROR(VLOOKUP(TRIM(E10505&amp;""),'Référentiel Articles'!$A$2:$F$634,3,FALSE),""))</f>
      </c>
      <c r="E10505" s="74" t="str">
        <v/>
      </c>
      <c r="F10505" s="75">
        <f>IF($E10505="","",IFERROR(VLOOKUP(TRIM(E10505&amp;""),'Référentiel Articles'!$A$2:$F$634,4,FALSE),""))</f>
      </c>
      <c r="G10505" s="76">
        <f>IF($E10505="","",IFERROR(VLOOKUP(TRIM(E10505&amp;""),'Référentiel Articles'!$A$2:$F$634,5,FALSE),""))</f>
      </c>
      <c r="H10505" s="77" t="str">
        <v/>
      </c>
      <c r="I10505" s="76">
        <f>IF($E10505="","",IFERROR(VLOOKUP(TRIM(E10505&amp;""),'Référentiel Articles'!$A$2:$F$634,6,FALSE),""))</f>
      </c>
      <c r="J10505" s="78">
        <f>IF(OR($E10505="",$H10505=""),"",$H10505*$I10505)</f>
      </c>
      <c r="K10505" s="79" t="str">
        <v/>
      </c>
    </row>
    <row r="10506">
      <c r="A10506" s="81" t="str">
        <v/>
      </c>
      <c r="B10506" s="81" t="str">
        <v/>
      </c>
      <c r="C10506" s="83">
        <f>IF($E10506="","",IFERROR(VLOOKUP(TRIM(E10506&amp;""),'Référentiel Articles'!$A$2:$F$634,2,FALSE),""))</f>
      </c>
      <c r="D10506" s="83">
        <f>IF($E10506="","",IFERROR(VLOOKUP(TRIM(E10506&amp;""),'Référentiel Articles'!$A$2:$F$634,3,FALSE),""))</f>
      </c>
      <c r="E10506" s="81" t="str">
        <v/>
      </c>
      <c r="F10506" s="83">
        <f>IF($E10506="","",IFERROR(VLOOKUP(TRIM(E10506&amp;""),'Référentiel Articles'!$A$2:$F$634,4,FALSE),""))</f>
      </c>
      <c r="G10506" s="84">
        <f>IF($E10506="","",IFERROR(VLOOKUP(TRIM(E10506&amp;""),'Référentiel Articles'!$A$2:$F$634,5,FALSE),""))</f>
      </c>
      <c r="H10506" s="85" t="str">
        <v/>
      </c>
      <c r="I10506" s="84">
        <f>IF($E10506="","",IFERROR(VLOOKUP(TRIM(E10506&amp;""),'Référentiel Articles'!$A$2:$F$634,6,FALSE),""))</f>
      </c>
      <c r="J10506" s="90">
        <f>IF(OR($E10506="",$H10506=""),"",$H10506*$I10506)</f>
      </c>
      <c r="K10506" s="87" t="str">
        <v/>
      </c>
    </row>
    <row r="10507">
      <c r="A10507" s="74" t="str">
        <v/>
      </c>
      <c r="B10507" s="74" t="str">
        <v/>
      </c>
      <c r="C10507" s="75">
        <f>IF($E10507="","",IFERROR(VLOOKUP(TRIM(E10507&amp;""),'Référentiel Articles'!$A$2:$F$634,2,FALSE),""))</f>
      </c>
      <c r="D10507" s="75">
        <f>IF($E10507="","",IFERROR(VLOOKUP(TRIM(E10507&amp;""),'Référentiel Articles'!$A$2:$F$634,3,FALSE),""))</f>
      </c>
      <c r="E10507" s="74" t="str">
        <v/>
      </c>
      <c r="F10507" s="75">
        <f>IF($E10507="","",IFERROR(VLOOKUP(TRIM(E10507&amp;""),'Référentiel Articles'!$A$2:$F$634,4,FALSE),""))</f>
      </c>
      <c r="G10507" s="76">
        <f>IF($E10507="","",IFERROR(VLOOKUP(TRIM(E10507&amp;""),'Référentiel Articles'!$A$2:$F$634,5,FALSE),""))</f>
      </c>
      <c r="H10507" s="77" t="str">
        <v/>
      </c>
      <c r="I10507" s="76">
        <f>IF($E10507="","",IFERROR(VLOOKUP(TRIM(E10507&amp;""),'Référentiel Articles'!$A$2:$F$634,6,FALSE),""))</f>
      </c>
      <c r="J10507" s="78">
        <f>IF(OR($E10507="",$H10507=""),"",$H10507*$I10507)</f>
      </c>
      <c r="K10507" s="79" t="str">
        <v/>
      </c>
    </row>
    <row r="10508">
      <c r="A10508" s="81" t="str">
        <v/>
      </c>
      <c r="B10508" s="81" t="str">
        <v/>
      </c>
      <c r="C10508" s="83">
        <f>IF($E10508="","",IFERROR(VLOOKUP(TRIM(E10508&amp;""),'Référentiel Articles'!$A$2:$F$634,2,FALSE),""))</f>
      </c>
      <c r="D10508" s="83">
        <f>IF($E10508="","",IFERROR(VLOOKUP(TRIM(E10508&amp;""),'Référentiel Articles'!$A$2:$F$634,3,FALSE),""))</f>
      </c>
      <c r="E10508" s="81" t="str">
        <v/>
      </c>
      <c r="F10508" s="83">
        <f>IF($E10508="","",IFERROR(VLOOKUP(TRIM(E10508&amp;""),'Référentiel Articles'!$A$2:$F$634,4,FALSE),""))</f>
      </c>
      <c r="G10508" s="84">
        <f>IF($E10508="","",IFERROR(VLOOKUP(TRIM(E10508&amp;""),'Référentiel Articles'!$A$2:$F$634,5,FALSE),""))</f>
      </c>
      <c r="H10508" s="85" t="str">
        <v/>
      </c>
      <c r="I10508" s="84">
        <f>IF($E10508="","",IFERROR(VLOOKUP(TRIM(E10508&amp;""),'Référentiel Articles'!$A$2:$F$634,6,FALSE),""))</f>
      </c>
      <c r="J10508" s="90">
        <f>IF(OR($E10508="",$H10508=""),"",$H10508*$I10508)</f>
      </c>
      <c r="K10508" s="87" t="str">
        <v/>
      </c>
    </row>
    <row r="10509">
      <c r="A10509" s="74" t="str">
        <v/>
      </c>
      <c r="B10509" s="74" t="str">
        <v/>
      </c>
      <c r="C10509" s="75">
        <f>IF($E10509="","",IFERROR(VLOOKUP(TRIM(E10509&amp;""),'Référentiel Articles'!$A$2:$F$634,2,FALSE),""))</f>
      </c>
      <c r="D10509" s="75">
        <f>IF($E10509="","",IFERROR(VLOOKUP(TRIM(E10509&amp;""),'Référentiel Articles'!$A$2:$F$634,3,FALSE),""))</f>
      </c>
      <c r="E10509" s="74" t="str">
        <v/>
      </c>
      <c r="F10509" s="75">
        <f>IF($E10509="","",IFERROR(VLOOKUP(TRIM(E10509&amp;""),'Référentiel Articles'!$A$2:$F$634,4,FALSE),""))</f>
      </c>
      <c r="G10509" s="76">
        <f>IF($E10509="","",IFERROR(VLOOKUP(TRIM(E10509&amp;""),'Référentiel Articles'!$A$2:$F$634,5,FALSE),""))</f>
      </c>
      <c r="H10509" s="77" t="str">
        <v/>
      </c>
      <c r="I10509" s="76">
        <f>IF($E10509="","",IFERROR(VLOOKUP(TRIM(E10509&amp;""),'Référentiel Articles'!$A$2:$F$634,6,FALSE),""))</f>
      </c>
      <c r="J10509" s="78">
        <f>IF(OR($E10509="",$H10509=""),"",$H10509*$I10509)</f>
      </c>
      <c r="K10509" s="79" t="str">
        <v/>
      </c>
    </row>
    <row r="10510">
      <c r="A10510" s="81" t="str">
        <v/>
      </c>
      <c r="B10510" s="81" t="str">
        <v/>
      </c>
      <c r="C10510" s="83">
        <f>IF($E10510="","",IFERROR(VLOOKUP(TRIM(E10510&amp;""),'Référentiel Articles'!$A$2:$F$634,2,FALSE),""))</f>
      </c>
      <c r="D10510" s="83">
        <f>IF($E10510="","",IFERROR(VLOOKUP(TRIM(E10510&amp;""),'Référentiel Articles'!$A$2:$F$634,3,FALSE),""))</f>
      </c>
      <c r="E10510" s="81" t="str">
        <v/>
      </c>
      <c r="F10510" s="83">
        <f>IF($E10510="","",IFERROR(VLOOKUP(TRIM(E10510&amp;""),'Référentiel Articles'!$A$2:$F$634,4,FALSE),""))</f>
      </c>
      <c r="G10510" s="84">
        <f>IF($E10510="","",IFERROR(VLOOKUP(TRIM(E10510&amp;""),'Référentiel Articles'!$A$2:$F$634,5,FALSE),""))</f>
      </c>
      <c r="H10510" s="85" t="str">
        <v/>
      </c>
      <c r="I10510" s="84">
        <f>IF($E10510="","",IFERROR(VLOOKUP(TRIM(E10510&amp;""),'Référentiel Articles'!$A$2:$F$634,6,FALSE),""))</f>
      </c>
      <c r="J10510" s="90">
        <f>IF(OR($E10510="",$H10510=""),"",$H10510*$I10510)</f>
      </c>
      <c r="K10510" s="87" t="str">
        <v/>
      </c>
    </row>
    <row r="10511">
      <c r="A10511" s="74" t="str">
        <v/>
      </c>
      <c r="B10511" s="74" t="str">
        <v/>
      </c>
      <c r="C10511" s="75">
        <f>IF($E10511="","",IFERROR(VLOOKUP(TRIM(E10511&amp;""),'Référentiel Articles'!$A$2:$F$634,2,FALSE),""))</f>
      </c>
      <c r="D10511" s="75">
        <f>IF($E10511="","",IFERROR(VLOOKUP(TRIM(E10511&amp;""),'Référentiel Articles'!$A$2:$F$634,3,FALSE),""))</f>
      </c>
      <c r="E10511" s="74" t="str">
        <v/>
      </c>
      <c r="F10511" s="75">
        <f>IF($E10511="","",IFERROR(VLOOKUP(TRIM(E10511&amp;""),'Référentiel Articles'!$A$2:$F$634,4,FALSE),""))</f>
      </c>
      <c r="G10511" s="76">
        <f>IF($E10511="","",IFERROR(VLOOKUP(TRIM(E10511&amp;""),'Référentiel Articles'!$A$2:$F$634,5,FALSE),""))</f>
      </c>
      <c r="H10511" s="77" t="str">
        <v/>
      </c>
      <c r="I10511" s="76">
        <f>IF($E10511="","",IFERROR(VLOOKUP(TRIM(E10511&amp;""),'Référentiel Articles'!$A$2:$F$634,6,FALSE),""))</f>
      </c>
      <c r="J10511" s="78">
        <f>IF(OR($E10511="",$H10511=""),"",$H10511*$I10511)</f>
      </c>
      <c r="K10511" s="79" t="str">
        <v/>
      </c>
    </row>
    <row r="10512">
      <c r="A10512" s="81" t="str">
        <v/>
      </c>
      <c r="B10512" s="81" t="str">
        <v/>
      </c>
      <c r="C10512" s="83">
        <f>IF($E10512="","",IFERROR(VLOOKUP(TRIM(E10512&amp;""),'Référentiel Articles'!$A$2:$F$634,2,FALSE),""))</f>
      </c>
      <c r="D10512" s="83">
        <f>IF($E10512="","",IFERROR(VLOOKUP(TRIM(E10512&amp;""),'Référentiel Articles'!$A$2:$F$634,3,FALSE),""))</f>
      </c>
      <c r="E10512" s="81" t="str">
        <v/>
      </c>
      <c r="F10512" s="83">
        <f>IF($E10512="","",IFERROR(VLOOKUP(TRIM(E10512&amp;""),'Référentiel Articles'!$A$2:$F$634,4,FALSE),""))</f>
      </c>
      <c r="G10512" s="84">
        <f>IF($E10512="","",IFERROR(VLOOKUP(TRIM(E10512&amp;""),'Référentiel Articles'!$A$2:$F$634,5,FALSE),""))</f>
      </c>
      <c r="H10512" s="85" t="str">
        <v/>
      </c>
      <c r="I10512" s="84">
        <f>IF($E10512="","",IFERROR(VLOOKUP(TRIM(E10512&amp;""),'Référentiel Articles'!$A$2:$F$634,6,FALSE),""))</f>
      </c>
      <c r="J10512" s="90">
        <f>IF(OR($E10512="",$H10512=""),"",$H10512*$I10512)</f>
      </c>
      <c r="K10512" s="87" t="str">
        <v/>
      </c>
    </row>
    <row r="10513">
      <c r="A10513" s="74" t="str">
        <v/>
      </c>
      <c r="B10513" s="74" t="str">
        <v/>
      </c>
      <c r="C10513" s="75">
        <f>IF($E10513="","",IFERROR(VLOOKUP(TRIM(E10513&amp;""),'Référentiel Articles'!$A$2:$F$634,2,FALSE),""))</f>
      </c>
      <c r="D10513" s="75">
        <f>IF($E10513="","",IFERROR(VLOOKUP(TRIM(E10513&amp;""),'Référentiel Articles'!$A$2:$F$634,3,FALSE),""))</f>
      </c>
      <c r="E10513" s="74" t="str">
        <v/>
      </c>
      <c r="F10513" s="75">
        <f>IF($E10513="","",IFERROR(VLOOKUP(TRIM(E10513&amp;""),'Référentiel Articles'!$A$2:$F$634,4,FALSE),""))</f>
      </c>
      <c r="G10513" s="76">
        <f>IF($E10513="","",IFERROR(VLOOKUP(TRIM(E10513&amp;""),'Référentiel Articles'!$A$2:$F$634,5,FALSE),""))</f>
      </c>
      <c r="H10513" s="77" t="str">
        <v/>
      </c>
      <c r="I10513" s="76">
        <f>IF($E10513="","",IFERROR(VLOOKUP(TRIM(E10513&amp;""),'Référentiel Articles'!$A$2:$F$634,6,FALSE),""))</f>
      </c>
      <c r="J10513" s="78">
        <f>IF(OR($E10513="",$H10513=""),"",$H10513*$I10513)</f>
      </c>
      <c r="K10513" s="79" t="str">
        <v/>
      </c>
    </row>
    <row r="10514">
      <c r="A10514" s="81" t="str">
        <v/>
      </c>
      <c r="B10514" s="81" t="str">
        <v/>
      </c>
      <c r="C10514" s="83">
        <f>IF($E10514="","",IFERROR(VLOOKUP(TRIM(E10514&amp;""),'Référentiel Articles'!$A$2:$F$634,2,FALSE),""))</f>
      </c>
      <c r="D10514" s="83">
        <f>IF($E10514="","",IFERROR(VLOOKUP(TRIM(E10514&amp;""),'Référentiel Articles'!$A$2:$F$634,3,FALSE),""))</f>
      </c>
      <c r="E10514" s="81" t="str">
        <v/>
      </c>
      <c r="F10514" s="83">
        <f>IF($E10514="","",IFERROR(VLOOKUP(TRIM(E10514&amp;""),'Référentiel Articles'!$A$2:$F$634,4,FALSE),""))</f>
      </c>
      <c r="G10514" s="84">
        <f>IF($E10514="","",IFERROR(VLOOKUP(TRIM(E10514&amp;""),'Référentiel Articles'!$A$2:$F$634,5,FALSE),""))</f>
      </c>
      <c r="H10514" s="85" t="str">
        <v/>
      </c>
      <c r="I10514" s="84">
        <f>IF($E10514="","",IFERROR(VLOOKUP(TRIM(E10514&amp;""),'Référentiel Articles'!$A$2:$F$634,6,FALSE),""))</f>
      </c>
      <c r="J10514" s="90">
        <f>IF(OR($E10514="",$H10514=""),"",$H10514*$I10514)</f>
      </c>
      <c r="K10514" s="87" t="str">
        <v/>
      </c>
    </row>
    <row r="10515">
      <c r="A10515" s="74" t="str">
        <v/>
      </c>
      <c r="B10515" s="74" t="str">
        <v/>
      </c>
      <c r="C10515" s="75">
        <f>IF($E10515="","",IFERROR(VLOOKUP(TRIM(E10515&amp;""),'Référentiel Articles'!$A$2:$F$634,2,FALSE),""))</f>
      </c>
      <c r="D10515" s="75">
        <f>IF($E10515="","",IFERROR(VLOOKUP(TRIM(E10515&amp;""),'Référentiel Articles'!$A$2:$F$634,3,FALSE),""))</f>
      </c>
      <c r="E10515" s="74" t="str">
        <v/>
      </c>
      <c r="F10515" s="75">
        <f>IF($E10515="","",IFERROR(VLOOKUP(TRIM(E10515&amp;""),'Référentiel Articles'!$A$2:$F$634,4,FALSE),""))</f>
      </c>
      <c r="G10515" s="76">
        <f>IF($E10515="","",IFERROR(VLOOKUP(TRIM(E10515&amp;""),'Référentiel Articles'!$A$2:$F$634,5,FALSE),""))</f>
      </c>
      <c r="H10515" s="77" t="str">
        <v/>
      </c>
      <c r="I10515" s="76">
        <f>IF($E10515="","",IFERROR(VLOOKUP(TRIM(E10515&amp;""),'Référentiel Articles'!$A$2:$F$634,6,FALSE),""))</f>
      </c>
      <c r="J10515" s="78">
        <f>IF(OR($E10515="",$H10515=""),"",$H10515*$I10515)</f>
      </c>
      <c r="K10515" s="79" t="str">
        <v/>
      </c>
    </row>
    <row r="10516">
      <c r="A10516" s="81" t="str">
        <v/>
      </c>
      <c r="B10516" s="81" t="str">
        <v/>
      </c>
      <c r="C10516" s="83">
        <f>IF($E10516="","",IFERROR(VLOOKUP(TRIM(E10516&amp;""),'Référentiel Articles'!$A$2:$F$634,2,FALSE),""))</f>
      </c>
      <c r="D10516" s="83">
        <f>IF($E10516="","",IFERROR(VLOOKUP(TRIM(E10516&amp;""),'Référentiel Articles'!$A$2:$F$634,3,FALSE),""))</f>
      </c>
      <c r="E10516" s="81" t="str">
        <v/>
      </c>
      <c r="F10516" s="83">
        <f>IF($E10516="","",IFERROR(VLOOKUP(TRIM(E10516&amp;""),'Référentiel Articles'!$A$2:$F$634,4,FALSE),""))</f>
      </c>
      <c r="G10516" s="84">
        <f>IF($E10516="","",IFERROR(VLOOKUP(TRIM(E10516&amp;""),'Référentiel Articles'!$A$2:$F$634,5,FALSE),""))</f>
      </c>
      <c r="H10516" s="85" t="str">
        <v/>
      </c>
      <c r="I10516" s="84">
        <f>IF($E10516="","",IFERROR(VLOOKUP(TRIM(E10516&amp;""),'Référentiel Articles'!$A$2:$F$634,6,FALSE),""))</f>
      </c>
      <c r="J10516" s="90">
        <f>IF(OR($E10516="",$H10516=""),"",$H10516*$I10516)</f>
      </c>
      <c r="K10516" s="87" t="str">
        <v/>
      </c>
    </row>
    <row r="10517">
      <c r="A10517" s="74" t="str">
        <v/>
      </c>
      <c r="B10517" s="74" t="str">
        <v/>
      </c>
      <c r="C10517" s="75">
        <f>IF($E10517="","",IFERROR(VLOOKUP(TRIM(E10517&amp;""),'Référentiel Articles'!$A$2:$F$634,2,FALSE),""))</f>
      </c>
      <c r="D10517" s="75">
        <f>IF($E10517="","",IFERROR(VLOOKUP(TRIM(E10517&amp;""),'Référentiel Articles'!$A$2:$F$634,3,FALSE),""))</f>
      </c>
      <c r="E10517" s="74" t="str">
        <v/>
      </c>
      <c r="F10517" s="75">
        <f>IF($E10517="","",IFERROR(VLOOKUP(TRIM(E10517&amp;""),'Référentiel Articles'!$A$2:$F$634,4,FALSE),""))</f>
      </c>
      <c r="G10517" s="76">
        <f>IF($E10517="","",IFERROR(VLOOKUP(TRIM(E10517&amp;""),'Référentiel Articles'!$A$2:$F$634,5,FALSE),""))</f>
      </c>
      <c r="H10517" s="77" t="str">
        <v/>
      </c>
      <c r="I10517" s="76">
        <f>IF($E10517="","",IFERROR(VLOOKUP(TRIM(E10517&amp;""),'Référentiel Articles'!$A$2:$F$634,6,FALSE),""))</f>
      </c>
      <c r="J10517" s="78">
        <f>IF(OR($E10517="",$H10517=""),"",$H10517*$I10517)</f>
      </c>
      <c r="K10517" s="79" t="str">
        <v/>
      </c>
    </row>
    <row r="10518">
      <c r="A10518" s="81" t="str">
        <v/>
      </c>
      <c r="B10518" s="81" t="str">
        <v/>
      </c>
      <c r="C10518" s="83">
        <f>IF($E10518="","",IFERROR(VLOOKUP(TRIM(E10518&amp;""),'Référentiel Articles'!$A$2:$F$634,2,FALSE),""))</f>
      </c>
      <c r="D10518" s="83">
        <f>IF($E10518="","",IFERROR(VLOOKUP(TRIM(E10518&amp;""),'Référentiel Articles'!$A$2:$F$634,3,FALSE),""))</f>
      </c>
      <c r="E10518" s="81" t="str">
        <v/>
      </c>
      <c r="F10518" s="83">
        <f>IF($E10518="","",IFERROR(VLOOKUP(TRIM(E10518&amp;""),'Référentiel Articles'!$A$2:$F$634,4,FALSE),""))</f>
      </c>
      <c r="G10518" s="84">
        <f>IF($E10518="","",IFERROR(VLOOKUP(TRIM(E10518&amp;""),'Référentiel Articles'!$A$2:$F$634,5,FALSE),""))</f>
      </c>
      <c r="H10518" s="85" t="str">
        <v/>
      </c>
      <c r="I10518" s="84">
        <f>IF($E10518="","",IFERROR(VLOOKUP(TRIM(E10518&amp;""),'Référentiel Articles'!$A$2:$F$634,6,FALSE),""))</f>
      </c>
      <c r="J10518" s="90">
        <f>IF(OR($E10518="",$H10518=""),"",$H10518*$I10518)</f>
      </c>
      <c r="K10518" s="87" t="str">
        <v/>
      </c>
    </row>
    <row r="10519">
      <c r="A10519" s="74" t="str">
        <v/>
      </c>
      <c r="B10519" s="74" t="str">
        <v/>
      </c>
      <c r="C10519" s="75">
        <f>IF($E10519="","",IFERROR(VLOOKUP(TRIM(E10519&amp;""),'Référentiel Articles'!$A$2:$F$634,2,FALSE),""))</f>
      </c>
      <c r="D10519" s="75">
        <f>IF($E10519="","",IFERROR(VLOOKUP(TRIM(E10519&amp;""),'Référentiel Articles'!$A$2:$F$634,3,FALSE),""))</f>
      </c>
      <c r="E10519" s="74" t="str">
        <v/>
      </c>
      <c r="F10519" s="75">
        <f>IF($E10519="","",IFERROR(VLOOKUP(TRIM(E10519&amp;""),'Référentiel Articles'!$A$2:$F$634,4,FALSE),""))</f>
      </c>
      <c r="G10519" s="76">
        <f>IF($E10519="","",IFERROR(VLOOKUP(TRIM(E10519&amp;""),'Référentiel Articles'!$A$2:$F$634,5,FALSE),""))</f>
      </c>
      <c r="H10519" s="77" t="str">
        <v/>
      </c>
      <c r="I10519" s="76">
        <f>IF($E10519="","",IFERROR(VLOOKUP(TRIM(E10519&amp;""),'Référentiel Articles'!$A$2:$F$634,6,FALSE),""))</f>
      </c>
      <c r="J10519" s="78">
        <f>IF(OR($E10519="",$H10519=""),"",$H10519*$I10519)</f>
      </c>
      <c r="K10519" s="79" t="str">
        <v/>
      </c>
    </row>
    <row r="10520">
      <c r="A10520" s="81" t="str">
        <v/>
      </c>
      <c r="B10520" s="81" t="str">
        <v/>
      </c>
      <c r="C10520" s="83">
        <f>IF($E10520="","",IFERROR(VLOOKUP(TRIM(E10520&amp;""),'Référentiel Articles'!$A$2:$F$634,2,FALSE),""))</f>
      </c>
      <c r="D10520" s="83">
        <f>IF($E10520="","",IFERROR(VLOOKUP(TRIM(E10520&amp;""),'Référentiel Articles'!$A$2:$F$634,3,FALSE),""))</f>
      </c>
      <c r="E10520" s="81" t="str">
        <v/>
      </c>
      <c r="F10520" s="83">
        <f>IF($E10520="","",IFERROR(VLOOKUP(TRIM(E10520&amp;""),'Référentiel Articles'!$A$2:$F$634,4,FALSE),""))</f>
      </c>
      <c r="G10520" s="84">
        <f>IF($E10520="","",IFERROR(VLOOKUP(TRIM(E10520&amp;""),'Référentiel Articles'!$A$2:$F$634,5,FALSE),""))</f>
      </c>
      <c r="H10520" s="85" t="str">
        <v/>
      </c>
      <c r="I10520" s="84">
        <f>IF($E10520="","",IFERROR(VLOOKUP(TRIM(E10520&amp;""),'Référentiel Articles'!$A$2:$F$634,6,FALSE),""))</f>
      </c>
      <c r="J10520" s="90">
        <f>IF(OR($E10520="",$H10520=""),"",$H10520*$I10520)</f>
      </c>
      <c r="K10520" s="87" t="str">
        <v/>
      </c>
    </row>
    <row r="10521">
      <c r="A10521" s="74" t="str">
        <v/>
      </c>
      <c r="B10521" s="74" t="str">
        <v/>
      </c>
      <c r="C10521" s="75">
        <f>IF($E10521="","",IFERROR(VLOOKUP(TRIM(E10521&amp;""),'Référentiel Articles'!$A$2:$F$634,2,FALSE),""))</f>
      </c>
      <c r="D10521" s="75">
        <f>IF($E10521="","",IFERROR(VLOOKUP(TRIM(E10521&amp;""),'Référentiel Articles'!$A$2:$F$634,3,FALSE),""))</f>
      </c>
      <c r="E10521" s="74" t="str">
        <v/>
      </c>
      <c r="F10521" s="75">
        <f>IF($E10521="","",IFERROR(VLOOKUP(TRIM(E10521&amp;""),'Référentiel Articles'!$A$2:$F$634,4,FALSE),""))</f>
      </c>
      <c r="G10521" s="76">
        <f>IF($E10521="","",IFERROR(VLOOKUP(TRIM(E10521&amp;""),'Référentiel Articles'!$A$2:$F$634,5,FALSE),""))</f>
      </c>
      <c r="H10521" s="77" t="str">
        <v/>
      </c>
      <c r="I10521" s="76">
        <f>IF($E10521="","",IFERROR(VLOOKUP(TRIM(E10521&amp;""),'Référentiel Articles'!$A$2:$F$634,6,FALSE),""))</f>
      </c>
      <c r="J10521" s="78">
        <f>IF(OR($E10521="",$H10521=""),"",$H10521*$I10521)</f>
      </c>
      <c r="K10521" s="79" t="str">
        <v/>
      </c>
    </row>
    <row r="10522">
      <c r="A10522" s="81" t="str">
        <v/>
      </c>
      <c r="B10522" s="81" t="str">
        <v/>
      </c>
      <c r="C10522" s="83">
        <f>IF($E10522="","",IFERROR(VLOOKUP(TRIM(E10522&amp;""),'Référentiel Articles'!$A$2:$F$634,2,FALSE),""))</f>
      </c>
      <c r="D10522" s="83">
        <f>IF($E10522="","",IFERROR(VLOOKUP(TRIM(E10522&amp;""),'Référentiel Articles'!$A$2:$F$634,3,FALSE),""))</f>
      </c>
      <c r="E10522" s="81" t="str">
        <v/>
      </c>
      <c r="F10522" s="83">
        <f>IF($E10522="","",IFERROR(VLOOKUP(TRIM(E10522&amp;""),'Référentiel Articles'!$A$2:$F$634,4,FALSE),""))</f>
      </c>
      <c r="G10522" s="84">
        <f>IF($E10522="","",IFERROR(VLOOKUP(TRIM(E10522&amp;""),'Référentiel Articles'!$A$2:$F$634,5,FALSE),""))</f>
      </c>
      <c r="H10522" s="85" t="str">
        <v/>
      </c>
      <c r="I10522" s="84">
        <f>IF($E10522="","",IFERROR(VLOOKUP(TRIM(E10522&amp;""),'Référentiel Articles'!$A$2:$F$634,6,FALSE),""))</f>
      </c>
      <c r="J10522" s="90">
        <f>IF(OR($E10522="",$H10522=""),"",$H10522*$I10522)</f>
      </c>
      <c r="K10522" s="87" t="str">
        <v/>
      </c>
    </row>
    <row r="10523">
      <c r="A10523" s="74" t="str">
        <v/>
      </c>
      <c r="B10523" s="74" t="str">
        <v/>
      </c>
      <c r="C10523" s="75">
        <f>IF($E10523="","",IFERROR(VLOOKUP(TRIM(E10523&amp;""),'Référentiel Articles'!$A$2:$F$634,2,FALSE),""))</f>
      </c>
      <c r="D10523" s="75">
        <f>IF($E10523="","",IFERROR(VLOOKUP(TRIM(E10523&amp;""),'Référentiel Articles'!$A$2:$F$634,3,FALSE),""))</f>
      </c>
      <c r="E10523" s="74" t="str">
        <v/>
      </c>
      <c r="F10523" s="75">
        <f>IF($E10523="","",IFERROR(VLOOKUP(TRIM(E10523&amp;""),'Référentiel Articles'!$A$2:$F$634,4,FALSE),""))</f>
      </c>
      <c r="G10523" s="76">
        <f>IF($E10523="","",IFERROR(VLOOKUP(TRIM(E10523&amp;""),'Référentiel Articles'!$A$2:$F$634,5,FALSE),""))</f>
      </c>
      <c r="H10523" s="77" t="str">
        <v/>
      </c>
      <c r="I10523" s="76">
        <f>IF($E10523="","",IFERROR(VLOOKUP(TRIM(E10523&amp;""),'Référentiel Articles'!$A$2:$F$634,6,FALSE),""))</f>
      </c>
      <c r="J10523" s="78">
        <f>IF(OR($E10523="",$H10523=""),"",$H10523*$I10523)</f>
      </c>
      <c r="K10523" s="79" t="str">
        <v/>
      </c>
    </row>
    <row r="10524">
      <c r="A10524" s="81" t="str">
        <v/>
      </c>
      <c r="B10524" s="81" t="str">
        <v/>
      </c>
      <c r="C10524" s="83">
        <f>IF($E10524="","",IFERROR(VLOOKUP(TRIM(E10524&amp;""),'Référentiel Articles'!$A$2:$F$634,2,FALSE),""))</f>
      </c>
      <c r="D10524" s="83">
        <f>IF($E10524="","",IFERROR(VLOOKUP(TRIM(E10524&amp;""),'Référentiel Articles'!$A$2:$F$634,3,FALSE),""))</f>
      </c>
      <c r="E10524" s="81" t="str">
        <v/>
      </c>
      <c r="F10524" s="83">
        <f>IF($E10524="","",IFERROR(VLOOKUP(TRIM(E10524&amp;""),'Référentiel Articles'!$A$2:$F$634,4,FALSE),""))</f>
      </c>
      <c r="G10524" s="84">
        <f>IF($E10524="","",IFERROR(VLOOKUP(TRIM(E10524&amp;""),'Référentiel Articles'!$A$2:$F$634,5,FALSE),""))</f>
      </c>
      <c r="H10524" s="85" t="str">
        <v/>
      </c>
      <c r="I10524" s="84">
        <f>IF($E10524="","",IFERROR(VLOOKUP(TRIM(E10524&amp;""),'Référentiel Articles'!$A$2:$F$634,6,FALSE),""))</f>
      </c>
      <c r="J10524" s="90">
        <f>IF(OR($E10524="",$H10524=""),"",$H10524*$I10524)</f>
      </c>
      <c r="K10524" s="87" t="str">
        <v/>
      </c>
    </row>
    <row r="10525">
      <c r="A10525" s="74" t="str">
        <v/>
      </c>
      <c r="B10525" s="74" t="str">
        <v/>
      </c>
      <c r="C10525" s="75">
        <f>IF($E10525="","",IFERROR(VLOOKUP(TRIM(E10525&amp;""),'Référentiel Articles'!$A$2:$F$634,2,FALSE),""))</f>
      </c>
      <c r="D10525" s="75">
        <f>IF($E10525="","",IFERROR(VLOOKUP(TRIM(E10525&amp;""),'Référentiel Articles'!$A$2:$F$634,3,FALSE),""))</f>
      </c>
      <c r="E10525" s="74" t="str">
        <v/>
      </c>
      <c r="F10525" s="75">
        <f>IF($E10525="","",IFERROR(VLOOKUP(TRIM(E10525&amp;""),'Référentiel Articles'!$A$2:$F$634,4,FALSE),""))</f>
      </c>
      <c r="G10525" s="76">
        <f>IF($E10525="","",IFERROR(VLOOKUP(TRIM(E10525&amp;""),'Référentiel Articles'!$A$2:$F$634,5,FALSE),""))</f>
      </c>
      <c r="H10525" s="77" t="str">
        <v/>
      </c>
      <c r="I10525" s="76">
        <f>IF($E10525="","",IFERROR(VLOOKUP(TRIM(E10525&amp;""),'Référentiel Articles'!$A$2:$F$634,6,FALSE),""))</f>
      </c>
      <c r="J10525" s="78">
        <f>IF(OR($E10525="",$H10525=""),"",$H10525*$I10525)</f>
      </c>
      <c r="K10525" s="79" t="str">
        <v/>
      </c>
    </row>
    <row r="10526">
      <c r="A10526" s="81" t="str">
        <v/>
      </c>
      <c r="B10526" s="81" t="str">
        <v/>
      </c>
      <c r="C10526" s="83">
        <f>IF($E10526="","",IFERROR(VLOOKUP(TRIM(E10526&amp;""),'Référentiel Articles'!$A$2:$F$634,2,FALSE),""))</f>
      </c>
      <c r="D10526" s="83">
        <f>IF($E10526="","",IFERROR(VLOOKUP(TRIM(E10526&amp;""),'Référentiel Articles'!$A$2:$F$634,3,FALSE),""))</f>
      </c>
      <c r="E10526" s="81" t="str">
        <v/>
      </c>
      <c r="F10526" s="83">
        <f>IF($E10526="","",IFERROR(VLOOKUP(TRIM(E10526&amp;""),'Référentiel Articles'!$A$2:$F$634,4,FALSE),""))</f>
      </c>
      <c r="G10526" s="84">
        <f>IF($E10526="","",IFERROR(VLOOKUP(TRIM(E10526&amp;""),'Référentiel Articles'!$A$2:$F$634,5,FALSE),""))</f>
      </c>
      <c r="H10526" s="85" t="str">
        <v/>
      </c>
      <c r="I10526" s="84">
        <f>IF($E10526="","",IFERROR(VLOOKUP(TRIM(E10526&amp;""),'Référentiel Articles'!$A$2:$F$634,6,FALSE),""))</f>
      </c>
      <c r="J10526" s="90">
        <f>IF(OR($E10526="",$H10526=""),"",$H10526*$I10526)</f>
      </c>
      <c r="K10526" s="87" t="str">
        <v/>
      </c>
    </row>
    <row r="10527">
      <c r="A10527" s="74" t="str">
        <v/>
      </c>
      <c r="B10527" s="74" t="str">
        <v/>
      </c>
      <c r="C10527" s="75">
        <f>IF($E10527="","",IFERROR(VLOOKUP(TRIM(E10527&amp;""),'Référentiel Articles'!$A$2:$F$634,2,FALSE),""))</f>
      </c>
      <c r="D10527" s="75">
        <f>IF($E10527="","",IFERROR(VLOOKUP(TRIM(E10527&amp;""),'Référentiel Articles'!$A$2:$F$634,3,FALSE),""))</f>
      </c>
      <c r="E10527" s="74" t="str">
        <v/>
      </c>
      <c r="F10527" s="75">
        <f>IF($E10527="","",IFERROR(VLOOKUP(TRIM(E10527&amp;""),'Référentiel Articles'!$A$2:$F$634,4,FALSE),""))</f>
      </c>
      <c r="G10527" s="76">
        <f>IF($E10527="","",IFERROR(VLOOKUP(TRIM(E10527&amp;""),'Référentiel Articles'!$A$2:$F$634,5,FALSE),""))</f>
      </c>
      <c r="H10527" s="77" t="str">
        <v/>
      </c>
      <c r="I10527" s="76">
        <f>IF($E10527="","",IFERROR(VLOOKUP(TRIM(E10527&amp;""),'Référentiel Articles'!$A$2:$F$634,6,FALSE),""))</f>
      </c>
      <c r="J10527" s="78">
        <f>IF(OR($E10527="",$H10527=""),"",$H10527*$I10527)</f>
      </c>
      <c r="K10527" s="79" t="str">
        <v/>
      </c>
    </row>
    <row r="10528">
      <c r="A10528" s="81" t="str">
        <v/>
      </c>
      <c r="B10528" s="81" t="str">
        <v/>
      </c>
      <c r="C10528" s="83">
        <f>IF($E10528="","",IFERROR(VLOOKUP(TRIM(E10528&amp;""),'Référentiel Articles'!$A$2:$F$634,2,FALSE),""))</f>
      </c>
      <c r="D10528" s="83">
        <f>IF($E10528="","",IFERROR(VLOOKUP(TRIM(E10528&amp;""),'Référentiel Articles'!$A$2:$F$634,3,FALSE),""))</f>
      </c>
      <c r="E10528" s="81" t="str">
        <v/>
      </c>
      <c r="F10528" s="83">
        <f>IF($E10528="","",IFERROR(VLOOKUP(TRIM(E10528&amp;""),'Référentiel Articles'!$A$2:$F$634,4,FALSE),""))</f>
      </c>
      <c r="G10528" s="84">
        <f>IF($E10528="","",IFERROR(VLOOKUP(TRIM(E10528&amp;""),'Référentiel Articles'!$A$2:$F$634,5,FALSE),""))</f>
      </c>
      <c r="H10528" s="85" t="str">
        <v/>
      </c>
      <c r="I10528" s="84">
        <f>IF($E10528="","",IFERROR(VLOOKUP(TRIM(E10528&amp;""),'Référentiel Articles'!$A$2:$F$634,6,FALSE),""))</f>
      </c>
      <c r="J10528" s="90">
        <f>IF(OR($E10528="",$H10528=""),"",$H10528*$I10528)</f>
      </c>
      <c r="K10528" s="87" t="str">
        <v/>
      </c>
    </row>
    <row r="10529">
      <c r="A10529" s="74" t="str">
        <v/>
      </c>
      <c r="B10529" s="74" t="str">
        <v/>
      </c>
      <c r="C10529" s="75">
        <f>IF($E10529="","",IFERROR(VLOOKUP(TRIM(E10529&amp;""),'Référentiel Articles'!$A$2:$F$634,2,FALSE),""))</f>
      </c>
      <c r="D10529" s="75">
        <f>IF($E10529="","",IFERROR(VLOOKUP(TRIM(E10529&amp;""),'Référentiel Articles'!$A$2:$F$634,3,FALSE),""))</f>
      </c>
      <c r="E10529" s="74" t="str">
        <v/>
      </c>
      <c r="F10529" s="75">
        <f>IF($E10529="","",IFERROR(VLOOKUP(TRIM(E10529&amp;""),'Référentiel Articles'!$A$2:$F$634,4,FALSE),""))</f>
      </c>
      <c r="G10529" s="76">
        <f>IF($E10529="","",IFERROR(VLOOKUP(TRIM(E10529&amp;""),'Référentiel Articles'!$A$2:$F$634,5,FALSE),""))</f>
      </c>
      <c r="H10529" s="77" t="str">
        <v/>
      </c>
      <c r="I10529" s="76">
        <f>IF($E10529="","",IFERROR(VLOOKUP(TRIM(E10529&amp;""),'Référentiel Articles'!$A$2:$F$634,6,FALSE),""))</f>
      </c>
      <c r="J10529" s="78">
        <f>IF(OR($E10529="",$H10529=""),"",$H10529*$I10529)</f>
      </c>
      <c r="K10529" s="79" t="str">
        <v/>
      </c>
    </row>
    <row r="10530">
      <c r="A10530" s="81" t="str">
        <v/>
      </c>
      <c r="B10530" s="81" t="str">
        <v/>
      </c>
      <c r="C10530" s="83">
        <f>IF($E10530="","",IFERROR(VLOOKUP(TRIM(E10530&amp;""),'Référentiel Articles'!$A$2:$F$634,2,FALSE),""))</f>
      </c>
      <c r="D10530" s="83">
        <f>IF($E10530="","",IFERROR(VLOOKUP(TRIM(E10530&amp;""),'Référentiel Articles'!$A$2:$F$634,3,FALSE),""))</f>
      </c>
      <c r="E10530" s="81" t="str">
        <v/>
      </c>
      <c r="F10530" s="83">
        <f>IF($E10530="","",IFERROR(VLOOKUP(TRIM(E10530&amp;""),'Référentiel Articles'!$A$2:$F$634,4,FALSE),""))</f>
      </c>
      <c r="G10530" s="84">
        <f>IF($E10530="","",IFERROR(VLOOKUP(TRIM(E10530&amp;""),'Référentiel Articles'!$A$2:$F$634,5,FALSE),""))</f>
      </c>
      <c r="H10530" s="85" t="str">
        <v/>
      </c>
      <c r="I10530" s="84">
        <f>IF($E10530="","",IFERROR(VLOOKUP(TRIM(E10530&amp;""),'Référentiel Articles'!$A$2:$F$634,6,FALSE),""))</f>
      </c>
      <c r="J10530" s="90">
        <f>IF(OR($E10530="",$H10530=""),"",$H10530*$I10530)</f>
      </c>
      <c r="K10530" s="87" t="str">
        <v/>
      </c>
    </row>
    <row r="10531">
      <c r="A10531" s="74" t="str">
        <v/>
      </c>
      <c r="B10531" s="74" t="str">
        <v/>
      </c>
      <c r="C10531" s="75">
        <f>IF($E10531="","",IFERROR(VLOOKUP(TRIM(E10531&amp;""),'Référentiel Articles'!$A$2:$F$634,2,FALSE),""))</f>
      </c>
      <c r="D10531" s="75">
        <f>IF($E10531="","",IFERROR(VLOOKUP(TRIM(E10531&amp;""),'Référentiel Articles'!$A$2:$F$634,3,FALSE),""))</f>
      </c>
      <c r="E10531" s="74" t="str">
        <v/>
      </c>
      <c r="F10531" s="75">
        <f>IF($E10531="","",IFERROR(VLOOKUP(TRIM(E10531&amp;""),'Référentiel Articles'!$A$2:$F$634,4,FALSE),""))</f>
      </c>
      <c r="G10531" s="76">
        <f>IF($E10531="","",IFERROR(VLOOKUP(TRIM(E10531&amp;""),'Référentiel Articles'!$A$2:$F$634,5,FALSE),""))</f>
      </c>
      <c r="H10531" s="77" t="str">
        <v/>
      </c>
      <c r="I10531" s="76">
        <f>IF($E10531="","",IFERROR(VLOOKUP(TRIM(E10531&amp;""),'Référentiel Articles'!$A$2:$F$634,6,FALSE),""))</f>
      </c>
      <c r="J10531" s="78">
        <f>IF(OR($E10531="",$H10531=""),"",$H10531*$I10531)</f>
      </c>
      <c r="K10531" s="79" t="str">
        <v/>
      </c>
    </row>
    <row r="10532">
      <c r="A10532" s="81" t="str">
        <v/>
      </c>
      <c r="B10532" s="81" t="str">
        <v/>
      </c>
      <c r="C10532" s="83">
        <f>IF($E10532="","",IFERROR(VLOOKUP(TRIM(E10532&amp;""),'Référentiel Articles'!$A$2:$F$634,2,FALSE),""))</f>
      </c>
      <c r="D10532" s="83">
        <f>IF($E10532="","",IFERROR(VLOOKUP(TRIM(E10532&amp;""),'Référentiel Articles'!$A$2:$F$634,3,FALSE),""))</f>
      </c>
      <c r="E10532" s="81" t="str">
        <v/>
      </c>
      <c r="F10532" s="83">
        <f>IF($E10532="","",IFERROR(VLOOKUP(TRIM(E10532&amp;""),'Référentiel Articles'!$A$2:$F$634,4,FALSE),""))</f>
      </c>
      <c r="G10532" s="84">
        <f>IF($E10532="","",IFERROR(VLOOKUP(TRIM(E10532&amp;""),'Référentiel Articles'!$A$2:$F$634,5,FALSE),""))</f>
      </c>
      <c r="H10532" s="85" t="str">
        <v/>
      </c>
      <c r="I10532" s="84">
        <f>IF($E10532="","",IFERROR(VLOOKUP(TRIM(E10532&amp;""),'Référentiel Articles'!$A$2:$F$634,6,FALSE),""))</f>
      </c>
      <c r="J10532" s="90">
        <f>IF(OR($E10532="",$H10532=""),"",$H10532*$I10532)</f>
      </c>
      <c r="K10532" s="87" t="str">
        <v/>
      </c>
    </row>
    <row r="10533">
      <c r="A10533" s="74" t="str">
        <v/>
      </c>
      <c r="B10533" s="74" t="str">
        <v/>
      </c>
      <c r="C10533" s="75">
        <f>IF($E10533="","",IFERROR(VLOOKUP(TRIM(E10533&amp;""),'Référentiel Articles'!$A$2:$F$634,2,FALSE),""))</f>
      </c>
      <c r="D10533" s="75">
        <f>IF($E10533="","",IFERROR(VLOOKUP(TRIM(E10533&amp;""),'Référentiel Articles'!$A$2:$F$634,3,FALSE),""))</f>
      </c>
      <c r="E10533" s="74" t="str">
        <v/>
      </c>
      <c r="F10533" s="75">
        <f>IF($E10533="","",IFERROR(VLOOKUP(TRIM(E10533&amp;""),'Référentiel Articles'!$A$2:$F$634,4,FALSE),""))</f>
      </c>
      <c r="G10533" s="76">
        <f>IF($E10533="","",IFERROR(VLOOKUP(TRIM(E10533&amp;""),'Référentiel Articles'!$A$2:$F$634,5,FALSE),""))</f>
      </c>
      <c r="H10533" s="77" t="str">
        <v/>
      </c>
      <c r="I10533" s="76">
        <f>IF($E10533="","",IFERROR(VLOOKUP(TRIM(E10533&amp;""),'Référentiel Articles'!$A$2:$F$634,6,FALSE),""))</f>
      </c>
      <c r="J10533" s="78">
        <f>IF(OR($E10533="",$H10533=""),"",$H10533*$I10533)</f>
      </c>
      <c r="K10533" s="79" t="str">
        <v/>
      </c>
    </row>
    <row r="10534">
      <c r="A10534" s="81" t="str">
        <v/>
      </c>
      <c r="B10534" s="81" t="str">
        <v/>
      </c>
      <c r="C10534" s="83">
        <f>IF($E10534="","",IFERROR(VLOOKUP(TRIM(E10534&amp;""),'Référentiel Articles'!$A$2:$F$634,2,FALSE),""))</f>
      </c>
      <c r="D10534" s="83">
        <f>IF($E10534="","",IFERROR(VLOOKUP(TRIM(E10534&amp;""),'Référentiel Articles'!$A$2:$F$634,3,FALSE),""))</f>
      </c>
      <c r="E10534" s="81" t="str">
        <v/>
      </c>
      <c r="F10534" s="83">
        <f>IF($E10534="","",IFERROR(VLOOKUP(TRIM(E10534&amp;""),'Référentiel Articles'!$A$2:$F$634,4,FALSE),""))</f>
      </c>
      <c r="G10534" s="84">
        <f>IF($E10534="","",IFERROR(VLOOKUP(TRIM(E10534&amp;""),'Référentiel Articles'!$A$2:$F$634,5,FALSE),""))</f>
      </c>
      <c r="H10534" s="85" t="str">
        <v/>
      </c>
      <c r="I10534" s="84">
        <f>IF($E10534="","",IFERROR(VLOOKUP(TRIM(E10534&amp;""),'Référentiel Articles'!$A$2:$F$634,6,FALSE),""))</f>
      </c>
      <c r="J10534" s="90">
        <f>IF(OR($E10534="",$H10534=""),"",$H10534*$I10534)</f>
      </c>
      <c r="K10534" s="87" t="str">
        <v/>
      </c>
    </row>
    <row r="10535">
      <c r="A10535" s="74" t="str">
        <v/>
      </c>
      <c r="B10535" s="74" t="str">
        <v/>
      </c>
      <c r="C10535" s="75">
        <f>IF($E10535="","",IFERROR(VLOOKUP(TRIM(E10535&amp;""),'Référentiel Articles'!$A$2:$F$634,2,FALSE),""))</f>
      </c>
      <c r="D10535" s="75">
        <f>IF($E10535="","",IFERROR(VLOOKUP(TRIM(E10535&amp;""),'Référentiel Articles'!$A$2:$F$634,3,FALSE),""))</f>
      </c>
      <c r="E10535" s="74" t="str">
        <v/>
      </c>
      <c r="F10535" s="75">
        <f>IF($E10535="","",IFERROR(VLOOKUP(TRIM(E10535&amp;""),'Référentiel Articles'!$A$2:$F$634,4,FALSE),""))</f>
      </c>
      <c r="G10535" s="76">
        <f>IF($E10535="","",IFERROR(VLOOKUP(TRIM(E10535&amp;""),'Référentiel Articles'!$A$2:$F$634,5,FALSE),""))</f>
      </c>
      <c r="H10535" s="77" t="str">
        <v/>
      </c>
      <c r="I10535" s="76">
        <f>IF($E10535="","",IFERROR(VLOOKUP(TRIM(E10535&amp;""),'Référentiel Articles'!$A$2:$F$634,6,FALSE),""))</f>
      </c>
      <c r="J10535" s="78">
        <f>IF(OR($E10535="",$H10535=""),"",$H10535*$I10535)</f>
      </c>
      <c r="K10535" s="79" t="str">
        <v/>
      </c>
    </row>
    <row r="10536">
      <c r="A10536" s="81" t="str">
        <v/>
      </c>
      <c r="B10536" s="81" t="str">
        <v/>
      </c>
      <c r="C10536" s="83">
        <f>IF($E10536="","",IFERROR(VLOOKUP(TRIM(E10536&amp;""),'Référentiel Articles'!$A$2:$F$634,2,FALSE),""))</f>
      </c>
      <c r="D10536" s="83">
        <f>IF($E10536="","",IFERROR(VLOOKUP(TRIM(E10536&amp;""),'Référentiel Articles'!$A$2:$F$634,3,FALSE),""))</f>
      </c>
      <c r="E10536" s="81" t="str">
        <v/>
      </c>
      <c r="F10536" s="83">
        <f>IF($E10536="","",IFERROR(VLOOKUP(TRIM(E10536&amp;""),'Référentiel Articles'!$A$2:$F$634,4,FALSE),""))</f>
      </c>
      <c r="G10536" s="84">
        <f>IF($E10536="","",IFERROR(VLOOKUP(TRIM(E10536&amp;""),'Référentiel Articles'!$A$2:$F$634,5,FALSE),""))</f>
      </c>
      <c r="H10536" s="85" t="str">
        <v/>
      </c>
      <c r="I10536" s="84">
        <f>IF($E10536="","",IFERROR(VLOOKUP(TRIM(E10536&amp;""),'Référentiel Articles'!$A$2:$F$634,6,FALSE),""))</f>
      </c>
      <c r="J10536" s="90">
        <f>IF(OR($E10536="",$H10536=""),"",$H10536*$I10536)</f>
      </c>
      <c r="K10536" s="87" t="str">
        <v/>
      </c>
    </row>
    <row r="10537">
      <c r="A10537" s="74" t="str">
        <v/>
      </c>
      <c r="B10537" s="74" t="str">
        <v/>
      </c>
      <c r="C10537" s="75">
        <f>IF($E10537="","",IFERROR(VLOOKUP(TRIM(E10537&amp;""),'Référentiel Articles'!$A$2:$F$634,2,FALSE),""))</f>
      </c>
      <c r="D10537" s="75">
        <f>IF($E10537="","",IFERROR(VLOOKUP(TRIM(E10537&amp;""),'Référentiel Articles'!$A$2:$F$634,3,FALSE),""))</f>
      </c>
      <c r="E10537" s="74" t="str">
        <v/>
      </c>
      <c r="F10537" s="75">
        <f>IF($E10537="","",IFERROR(VLOOKUP(TRIM(E10537&amp;""),'Référentiel Articles'!$A$2:$F$634,4,FALSE),""))</f>
      </c>
      <c r="G10537" s="76">
        <f>IF($E10537="","",IFERROR(VLOOKUP(TRIM(E10537&amp;""),'Référentiel Articles'!$A$2:$F$634,5,FALSE),""))</f>
      </c>
      <c r="H10537" s="77" t="str">
        <v/>
      </c>
      <c r="I10537" s="76">
        <f>IF($E10537="","",IFERROR(VLOOKUP(TRIM(E10537&amp;""),'Référentiel Articles'!$A$2:$F$634,6,FALSE),""))</f>
      </c>
      <c r="J10537" s="78">
        <f>IF(OR($E10537="",$H10537=""),"",$H10537*$I10537)</f>
      </c>
      <c r="K10537" s="79" t="str">
        <v/>
      </c>
    </row>
    <row r="10538">
      <c r="A10538" s="81" t="str">
        <v/>
      </c>
      <c r="B10538" s="81" t="str">
        <v/>
      </c>
      <c r="C10538" s="83">
        <f>IF($E10538="","",IFERROR(VLOOKUP(TRIM(E10538&amp;""),'Référentiel Articles'!$A$2:$F$634,2,FALSE),""))</f>
      </c>
      <c r="D10538" s="83">
        <f>IF($E10538="","",IFERROR(VLOOKUP(TRIM(E10538&amp;""),'Référentiel Articles'!$A$2:$F$634,3,FALSE),""))</f>
      </c>
      <c r="E10538" s="81" t="str">
        <v/>
      </c>
      <c r="F10538" s="83">
        <f>IF($E10538="","",IFERROR(VLOOKUP(TRIM(E10538&amp;""),'Référentiel Articles'!$A$2:$F$634,4,FALSE),""))</f>
      </c>
      <c r="G10538" s="84">
        <f>IF($E10538="","",IFERROR(VLOOKUP(TRIM(E10538&amp;""),'Référentiel Articles'!$A$2:$F$634,5,FALSE),""))</f>
      </c>
      <c r="H10538" s="85" t="str">
        <v/>
      </c>
      <c r="I10538" s="84">
        <f>IF($E10538="","",IFERROR(VLOOKUP(TRIM(E10538&amp;""),'Référentiel Articles'!$A$2:$F$634,6,FALSE),""))</f>
      </c>
      <c r="J10538" s="90">
        <f>IF(OR($E10538="",$H10538=""),"",$H10538*$I10538)</f>
      </c>
      <c r="K10538" s="87" t="str">
        <v/>
      </c>
    </row>
    <row r="10539">
      <c r="A10539" s="74" t="str">
        <v/>
      </c>
      <c r="B10539" s="74" t="str">
        <v/>
      </c>
      <c r="C10539" s="75">
        <f>IF($E10539="","",IFERROR(VLOOKUP(TRIM(E10539&amp;""),'Référentiel Articles'!$A$2:$F$634,2,FALSE),""))</f>
      </c>
      <c r="D10539" s="75">
        <f>IF($E10539="","",IFERROR(VLOOKUP(TRIM(E10539&amp;""),'Référentiel Articles'!$A$2:$F$634,3,FALSE),""))</f>
      </c>
      <c r="E10539" s="74" t="str">
        <v/>
      </c>
      <c r="F10539" s="75">
        <f>IF($E10539="","",IFERROR(VLOOKUP(TRIM(E10539&amp;""),'Référentiel Articles'!$A$2:$F$634,4,FALSE),""))</f>
      </c>
      <c r="G10539" s="76">
        <f>IF($E10539="","",IFERROR(VLOOKUP(TRIM(E10539&amp;""),'Référentiel Articles'!$A$2:$F$634,5,FALSE),""))</f>
      </c>
      <c r="H10539" s="77" t="str">
        <v/>
      </c>
      <c r="I10539" s="76">
        <f>IF($E10539="","",IFERROR(VLOOKUP(TRIM(E10539&amp;""),'Référentiel Articles'!$A$2:$F$634,6,FALSE),""))</f>
      </c>
      <c r="J10539" s="78">
        <f>IF(OR($E10539="",$H10539=""),"",$H10539*$I10539)</f>
      </c>
      <c r="K10539" s="79" t="str">
        <v/>
      </c>
    </row>
    <row r="10540">
      <c r="A10540" s="81" t="str">
        <v/>
      </c>
      <c r="B10540" s="81" t="str">
        <v/>
      </c>
      <c r="C10540" s="83">
        <f>IF($E10540="","",IFERROR(VLOOKUP(TRIM(E10540&amp;""),'Référentiel Articles'!$A$2:$F$634,2,FALSE),""))</f>
      </c>
      <c r="D10540" s="83">
        <f>IF($E10540="","",IFERROR(VLOOKUP(TRIM(E10540&amp;""),'Référentiel Articles'!$A$2:$F$634,3,FALSE),""))</f>
      </c>
      <c r="E10540" s="81" t="str">
        <v/>
      </c>
      <c r="F10540" s="83">
        <f>IF($E10540="","",IFERROR(VLOOKUP(TRIM(E10540&amp;""),'Référentiel Articles'!$A$2:$F$634,4,FALSE),""))</f>
      </c>
      <c r="G10540" s="84">
        <f>IF($E10540="","",IFERROR(VLOOKUP(TRIM(E10540&amp;""),'Référentiel Articles'!$A$2:$F$634,5,FALSE),""))</f>
      </c>
      <c r="H10540" s="85" t="str">
        <v/>
      </c>
      <c r="I10540" s="84">
        <f>IF($E10540="","",IFERROR(VLOOKUP(TRIM(E10540&amp;""),'Référentiel Articles'!$A$2:$F$634,6,FALSE),""))</f>
      </c>
      <c r="J10540" s="90">
        <f>IF(OR($E10540="",$H10540=""),"",$H10540*$I10540)</f>
      </c>
      <c r="K10540" s="87" t="str">
        <v/>
      </c>
    </row>
    <row r="10541">
      <c r="A10541" s="74" t="str">
        <v/>
      </c>
      <c r="B10541" s="74" t="str">
        <v/>
      </c>
      <c r="C10541" s="75">
        <f>IF($E10541="","",IFERROR(VLOOKUP(TRIM(E10541&amp;""),'Référentiel Articles'!$A$2:$F$634,2,FALSE),""))</f>
      </c>
      <c r="D10541" s="75">
        <f>IF($E10541="","",IFERROR(VLOOKUP(TRIM(E10541&amp;""),'Référentiel Articles'!$A$2:$F$634,3,FALSE),""))</f>
      </c>
      <c r="E10541" s="74" t="str">
        <v/>
      </c>
      <c r="F10541" s="75">
        <f>IF($E10541="","",IFERROR(VLOOKUP(TRIM(E10541&amp;""),'Référentiel Articles'!$A$2:$F$634,4,FALSE),""))</f>
      </c>
      <c r="G10541" s="76">
        <f>IF($E10541="","",IFERROR(VLOOKUP(TRIM(E10541&amp;""),'Référentiel Articles'!$A$2:$F$634,5,FALSE),""))</f>
      </c>
      <c r="H10541" s="77" t="str">
        <v/>
      </c>
      <c r="I10541" s="76">
        <f>IF($E10541="","",IFERROR(VLOOKUP(TRIM(E10541&amp;""),'Référentiel Articles'!$A$2:$F$634,6,FALSE),""))</f>
      </c>
      <c r="J10541" s="78">
        <f>IF(OR($E10541="",$H10541=""),"",$H10541*$I10541)</f>
      </c>
      <c r="K10541" s="79" t="str">
        <v/>
      </c>
    </row>
    <row r="10542">
      <c r="A10542" s="81" t="str">
        <v/>
      </c>
      <c r="B10542" s="81" t="str">
        <v/>
      </c>
      <c r="C10542" s="83">
        <f>IF($E10542="","",IFERROR(VLOOKUP(TRIM(E10542&amp;""),'Référentiel Articles'!$A$2:$F$634,2,FALSE),""))</f>
      </c>
      <c r="D10542" s="83">
        <f>IF($E10542="","",IFERROR(VLOOKUP(TRIM(E10542&amp;""),'Référentiel Articles'!$A$2:$F$634,3,FALSE),""))</f>
      </c>
      <c r="E10542" s="81" t="str">
        <v/>
      </c>
      <c r="F10542" s="83">
        <f>IF($E10542="","",IFERROR(VLOOKUP(TRIM(E10542&amp;""),'Référentiel Articles'!$A$2:$F$634,4,FALSE),""))</f>
      </c>
      <c r="G10542" s="84">
        <f>IF($E10542="","",IFERROR(VLOOKUP(TRIM(E10542&amp;""),'Référentiel Articles'!$A$2:$F$634,5,FALSE),""))</f>
      </c>
      <c r="H10542" s="85" t="str">
        <v/>
      </c>
      <c r="I10542" s="84">
        <f>IF($E10542="","",IFERROR(VLOOKUP(TRIM(E10542&amp;""),'Référentiel Articles'!$A$2:$F$634,6,FALSE),""))</f>
      </c>
      <c r="J10542" s="90">
        <f>IF(OR($E10542="",$H10542=""),"",$H10542*$I10542)</f>
      </c>
      <c r="K10542" s="87" t="str">
        <v/>
      </c>
    </row>
    <row r="10543">
      <c r="A10543" s="74" t="str">
        <v/>
      </c>
      <c r="B10543" s="74" t="str">
        <v/>
      </c>
      <c r="C10543" s="75">
        <f>IF($E10543="","",IFERROR(VLOOKUP(TRIM(E10543&amp;""),'Référentiel Articles'!$A$2:$F$634,2,FALSE),""))</f>
      </c>
      <c r="D10543" s="75">
        <f>IF($E10543="","",IFERROR(VLOOKUP(TRIM(E10543&amp;""),'Référentiel Articles'!$A$2:$F$634,3,FALSE),""))</f>
      </c>
      <c r="E10543" s="74" t="str">
        <v/>
      </c>
      <c r="F10543" s="75">
        <f>IF($E10543="","",IFERROR(VLOOKUP(TRIM(E10543&amp;""),'Référentiel Articles'!$A$2:$F$634,4,FALSE),""))</f>
      </c>
      <c r="G10543" s="76">
        <f>IF($E10543="","",IFERROR(VLOOKUP(TRIM(E10543&amp;""),'Référentiel Articles'!$A$2:$F$634,5,FALSE),""))</f>
      </c>
      <c r="H10543" s="77" t="str">
        <v/>
      </c>
      <c r="I10543" s="76">
        <f>IF($E10543="","",IFERROR(VLOOKUP(TRIM(E10543&amp;""),'Référentiel Articles'!$A$2:$F$634,6,FALSE),""))</f>
      </c>
      <c r="J10543" s="78">
        <f>IF(OR($E10543="",$H10543=""),"",$H10543*$I10543)</f>
      </c>
      <c r="K10543" s="79" t="str">
        <v/>
      </c>
    </row>
    <row r="10544">
      <c r="A10544" s="81" t="str">
        <v/>
      </c>
      <c r="B10544" s="81" t="str">
        <v/>
      </c>
      <c r="C10544" s="83">
        <f>IF($E10544="","",IFERROR(VLOOKUP(TRIM(E10544&amp;""),'Référentiel Articles'!$A$2:$F$634,2,FALSE),""))</f>
      </c>
      <c r="D10544" s="83">
        <f>IF($E10544="","",IFERROR(VLOOKUP(TRIM(E10544&amp;""),'Référentiel Articles'!$A$2:$F$634,3,FALSE),""))</f>
      </c>
      <c r="E10544" s="81" t="str">
        <v/>
      </c>
      <c r="F10544" s="83">
        <f>IF($E10544="","",IFERROR(VLOOKUP(TRIM(E10544&amp;""),'Référentiel Articles'!$A$2:$F$634,4,FALSE),""))</f>
      </c>
      <c r="G10544" s="84">
        <f>IF($E10544="","",IFERROR(VLOOKUP(TRIM(E10544&amp;""),'Référentiel Articles'!$A$2:$F$634,5,FALSE),""))</f>
      </c>
      <c r="H10544" s="85" t="str">
        <v/>
      </c>
      <c r="I10544" s="84">
        <f>IF($E10544="","",IFERROR(VLOOKUP(TRIM(E10544&amp;""),'Référentiel Articles'!$A$2:$F$634,6,FALSE),""))</f>
      </c>
      <c r="J10544" s="90">
        <f>IF(OR($E10544="",$H10544=""),"",$H10544*$I10544)</f>
      </c>
      <c r="K10544" s="87" t="str">
        <v/>
      </c>
    </row>
    <row r="10545">
      <c r="A10545" s="74" t="str">
        <v/>
      </c>
      <c r="B10545" s="74" t="str">
        <v/>
      </c>
      <c r="C10545" s="75">
        <f>IF($E10545="","",IFERROR(VLOOKUP(TRIM(E10545&amp;""),'Référentiel Articles'!$A$2:$F$634,2,FALSE),""))</f>
      </c>
      <c r="D10545" s="75">
        <f>IF($E10545="","",IFERROR(VLOOKUP(TRIM(E10545&amp;""),'Référentiel Articles'!$A$2:$F$634,3,FALSE),""))</f>
      </c>
      <c r="E10545" s="74" t="str">
        <v/>
      </c>
      <c r="F10545" s="75">
        <f>IF($E10545="","",IFERROR(VLOOKUP(TRIM(E10545&amp;""),'Référentiel Articles'!$A$2:$F$634,4,FALSE),""))</f>
      </c>
      <c r="G10545" s="76">
        <f>IF($E10545="","",IFERROR(VLOOKUP(TRIM(E10545&amp;""),'Référentiel Articles'!$A$2:$F$634,5,FALSE),""))</f>
      </c>
      <c r="H10545" s="77" t="str">
        <v/>
      </c>
      <c r="I10545" s="76">
        <f>IF($E10545="","",IFERROR(VLOOKUP(TRIM(E10545&amp;""),'Référentiel Articles'!$A$2:$F$634,6,FALSE),""))</f>
      </c>
      <c r="J10545" s="78">
        <f>IF(OR($E10545="",$H10545=""),"",$H10545*$I10545)</f>
      </c>
      <c r="K10545" s="79" t="str">
        <v/>
      </c>
    </row>
    <row r="10546">
      <c r="A10546" s="81" t="str">
        <v/>
      </c>
      <c r="B10546" s="81" t="str">
        <v/>
      </c>
      <c r="C10546" s="83">
        <f>IF($E10546="","",IFERROR(VLOOKUP(TRIM(E10546&amp;""),'Référentiel Articles'!$A$2:$F$634,2,FALSE),""))</f>
      </c>
      <c r="D10546" s="83">
        <f>IF($E10546="","",IFERROR(VLOOKUP(TRIM(E10546&amp;""),'Référentiel Articles'!$A$2:$F$634,3,FALSE),""))</f>
      </c>
      <c r="E10546" s="81" t="str">
        <v/>
      </c>
      <c r="F10546" s="83">
        <f>IF($E10546="","",IFERROR(VLOOKUP(TRIM(E10546&amp;""),'Référentiel Articles'!$A$2:$F$634,4,FALSE),""))</f>
      </c>
      <c r="G10546" s="84">
        <f>IF($E10546="","",IFERROR(VLOOKUP(TRIM(E10546&amp;""),'Référentiel Articles'!$A$2:$F$634,5,FALSE),""))</f>
      </c>
      <c r="H10546" s="85" t="str">
        <v/>
      </c>
      <c r="I10546" s="84">
        <f>IF($E10546="","",IFERROR(VLOOKUP(TRIM(E10546&amp;""),'Référentiel Articles'!$A$2:$F$634,6,FALSE),""))</f>
      </c>
      <c r="J10546" s="90">
        <f>IF(OR($E10546="",$H10546=""),"",$H10546*$I10546)</f>
      </c>
      <c r="K10546" s="87" t="str">
        <v/>
      </c>
    </row>
    <row r="10547">
      <c r="A10547" s="74" t="str">
        <v/>
      </c>
      <c r="B10547" s="74" t="str">
        <v/>
      </c>
      <c r="C10547" s="75">
        <f>IF($E10547="","",IFERROR(VLOOKUP(TRIM(E10547&amp;""),'Référentiel Articles'!$A$2:$F$634,2,FALSE),""))</f>
      </c>
      <c r="D10547" s="75">
        <f>IF($E10547="","",IFERROR(VLOOKUP(TRIM(E10547&amp;""),'Référentiel Articles'!$A$2:$F$634,3,FALSE),""))</f>
      </c>
      <c r="E10547" s="74" t="str">
        <v/>
      </c>
      <c r="F10547" s="75">
        <f>IF($E10547="","",IFERROR(VLOOKUP(TRIM(E10547&amp;""),'Référentiel Articles'!$A$2:$F$634,4,FALSE),""))</f>
      </c>
      <c r="G10547" s="76">
        <f>IF($E10547="","",IFERROR(VLOOKUP(TRIM(E10547&amp;""),'Référentiel Articles'!$A$2:$F$634,5,FALSE),""))</f>
      </c>
      <c r="H10547" s="77" t="str">
        <v/>
      </c>
      <c r="I10547" s="76">
        <f>IF($E10547="","",IFERROR(VLOOKUP(TRIM(E10547&amp;""),'Référentiel Articles'!$A$2:$F$634,6,FALSE),""))</f>
      </c>
      <c r="J10547" s="78">
        <f>IF(OR($E10547="",$H10547=""),"",$H10547*$I10547)</f>
      </c>
      <c r="K10547" s="79" t="str">
        <v/>
      </c>
    </row>
    <row r="10548">
      <c r="A10548" s="81" t="str">
        <v/>
      </c>
      <c r="B10548" s="81" t="str">
        <v/>
      </c>
      <c r="C10548" s="83">
        <f>IF($E10548="","",IFERROR(VLOOKUP(TRIM(E10548&amp;""),'Référentiel Articles'!$A$2:$F$634,2,FALSE),""))</f>
      </c>
      <c r="D10548" s="83">
        <f>IF($E10548="","",IFERROR(VLOOKUP(TRIM(E10548&amp;""),'Référentiel Articles'!$A$2:$F$634,3,FALSE),""))</f>
      </c>
      <c r="E10548" s="81" t="str">
        <v/>
      </c>
      <c r="F10548" s="83">
        <f>IF($E10548="","",IFERROR(VLOOKUP(TRIM(E10548&amp;""),'Référentiel Articles'!$A$2:$F$634,4,FALSE),""))</f>
      </c>
      <c r="G10548" s="84">
        <f>IF($E10548="","",IFERROR(VLOOKUP(TRIM(E10548&amp;""),'Référentiel Articles'!$A$2:$F$634,5,FALSE),""))</f>
      </c>
      <c r="H10548" s="85" t="str">
        <v/>
      </c>
      <c r="I10548" s="84">
        <f>IF($E10548="","",IFERROR(VLOOKUP(TRIM(E10548&amp;""),'Référentiel Articles'!$A$2:$F$634,6,FALSE),""))</f>
      </c>
      <c r="J10548" s="90">
        <f>IF(OR($E10548="",$H10548=""),"",$H10548*$I10548)</f>
      </c>
      <c r="K10548" s="87" t="str">
        <v/>
      </c>
    </row>
    <row r="10549">
      <c r="A10549" s="74" t="str">
        <v/>
      </c>
      <c r="B10549" s="74" t="str">
        <v/>
      </c>
      <c r="C10549" s="75">
        <f>IF($E10549="","",IFERROR(VLOOKUP(TRIM(E10549&amp;""),'Référentiel Articles'!$A$2:$F$634,2,FALSE),""))</f>
      </c>
      <c r="D10549" s="75">
        <f>IF($E10549="","",IFERROR(VLOOKUP(TRIM(E10549&amp;""),'Référentiel Articles'!$A$2:$F$634,3,FALSE),""))</f>
      </c>
      <c r="E10549" s="74" t="str">
        <v/>
      </c>
      <c r="F10549" s="75">
        <f>IF($E10549="","",IFERROR(VLOOKUP(TRIM(E10549&amp;""),'Référentiel Articles'!$A$2:$F$634,4,FALSE),""))</f>
      </c>
      <c r="G10549" s="76">
        <f>IF($E10549="","",IFERROR(VLOOKUP(TRIM(E10549&amp;""),'Référentiel Articles'!$A$2:$F$634,5,FALSE),""))</f>
      </c>
      <c r="H10549" s="77" t="str">
        <v/>
      </c>
      <c r="I10549" s="76">
        <f>IF($E10549="","",IFERROR(VLOOKUP(TRIM(E10549&amp;""),'Référentiel Articles'!$A$2:$F$634,6,FALSE),""))</f>
      </c>
      <c r="J10549" s="78">
        <f>IF(OR($E10549="",$H10549=""),"",$H10549*$I10549)</f>
      </c>
      <c r="K10549" s="79" t="str">
        <v/>
      </c>
    </row>
    <row r="10550">
      <c r="A10550" s="81" t="str">
        <v/>
      </c>
      <c r="B10550" s="81" t="str">
        <v/>
      </c>
      <c r="C10550" s="83">
        <f>IF($E10550="","",IFERROR(VLOOKUP(TRIM(E10550&amp;""),'Référentiel Articles'!$A$2:$F$634,2,FALSE),""))</f>
      </c>
      <c r="D10550" s="83">
        <f>IF($E10550="","",IFERROR(VLOOKUP(TRIM(E10550&amp;""),'Référentiel Articles'!$A$2:$F$634,3,FALSE),""))</f>
      </c>
      <c r="E10550" s="81" t="str">
        <v/>
      </c>
      <c r="F10550" s="83">
        <f>IF($E10550="","",IFERROR(VLOOKUP(TRIM(E10550&amp;""),'Référentiel Articles'!$A$2:$F$634,4,FALSE),""))</f>
      </c>
      <c r="G10550" s="84">
        <f>IF($E10550="","",IFERROR(VLOOKUP(TRIM(E10550&amp;""),'Référentiel Articles'!$A$2:$F$634,5,FALSE),""))</f>
      </c>
      <c r="H10550" s="85" t="str">
        <v/>
      </c>
      <c r="I10550" s="84">
        <f>IF($E10550="","",IFERROR(VLOOKUP(TRIM(E10550&amp;""),'Référentiel Articles'!$A$2:$F$634,6,FALSE),""))</f>
      </c>
      <c r="J10550" s="90">
        <f>IF(OR($E10550="",$H10550=""),"",$H10550*$I10550)</f>
      </c>
      <c r="K10550" s="87" t="str">
        <v/>
      </c>
    </row>
    <row r="10551">
      <c r="A10551" s="74" t="str">
        <v/>
      </c>
      <c r="B10551" s="74" t="str">
        <v/>
      </c>
      <c r="C10551" s="75">
        <f>IF($E10551="","",IFERROR(VLOOKUP(TRIM(E10551&amp;""),'Référentiel Articles'!$A$2:$F$634,2,FALSE),""))</f>
      </c>
      <c r="D10551" s="75">
        <f>IF($E10551="","",IFERROR(VLOOKUP(TRIM(E10551&amp;""),'Référentiel Articles'!$A$2:$F$634,3,FALSE),""))</f>
      </c>
      <c r="E10551" s="74" t="str">
        <v/>
      </c>
      <c r="F10551" s="75">
        <f>IF($E10551="","",IFERROR(VLOOKUP(TRIM(E10551&amp;""),'Référentiel Articles'!$A$2:$F$634,4,FALSE),""))</f>
      </c>
      <c r="G10551" s="76">
        <f>IF($E10551="","",IFERROR(VLOOKUP(TRIM(E10551&amp;""),'Référentiel Articles'!$A$2:$F$634,5,FALSE),""))</f>
      </c>
      <c r="H10551" s="77" t="str">
        <v/>
      </c>
      <c r="I10551" s="76">
        <f>IF($E10551="","",IFERROR(VLOOKUP(TRIM(E10551&amp;""),'Référentiel Articles'!$A$2:$F$634,6,FALSE),""))</f>
      </c>
      <c r="J10551" s="78">
        <f>IF(OR($E10551="",$H10551=""),"",$H10551*$I10551)</f>
      </c>
      <c r="K10551" s="79" t="str">
        <v/>
      </c>
    </row>
    <row r="10552">
      <c r="A10552" s="81" t="str">
        <v/>
      </c>
      <c r="B10552" s="81" t="str">
        <v/>
      </c>
      <c r="C10552" s="83">
        <f>IF($E10552="","",IFERROR(VLOOKUP(TRIM(E10552&amp;""),'Référentiel Articles'!$A$2:$F$634,2,FALSE),""))</f>
      </c>
      <c r="D10552" s="83">
        <f>IF($E10552="","",IFERROR(VLOOKUP(TRIM(E10552&amp;""),'Référentiel Articles'!$A$2:$F$634,3,FALSE),""))</f>
      </c>
      <c r="E10552" s="81" t="str">
        <v/>
      </c>
      <c r="F10552" s="83">
        <f>IF($E10552="","",IFERROR(VLOOKUP(TRIM(E10552&amp;""),'Référentiel Articles'!$A$2:$F$634,4,FALSE),""))</f>
      </c>
      <c r="G10552" s="84">
        <f>IF($E10552="","",IFERROR(VLOOKUP(TRIM(E10552&amp;""),'Référentiel Articles'!$A$2:$F$634,5,FALSE),""))</f>
      </c>
      <c r="H10552" s="85" t="str">
        <v/>
      </c>
      <c r="I10552" s="84">
        <f>IF($E10552="","",IFERROR(VLOOKUP(TRIM(E10552&amp;""),'Référentiel Articles'!$A$2:$F$634,6,FALSE),""))</f>
      </c>
      <c r="J10552" s="90">
        <f>IF(OR($E10552="",$H10552=""),"",$H10552*$I10552)</f>
      </c>
      <c r="K10552" s="87" t="str">
        <v/>
      </c>
    </row>
    <row r="10553">
      <c r="A10553" s="74" t="str">
        <v/>
      </c>
      <c r="B10553" s="74" t="str">
        <v/>
      </c>
      <c r="C10553" s="75">
        <f>IF($E10553="","",IFERROR(VLOOKUP(TRIM(E10553&amp;""),'Référentiel Articles'!$A$2:$F$634,2,FALSE),""))</f>
      </c>
      <c r="D10553" s="75">
        <f>IF($E10553="","",IFERROR(VLOOKUP(TRIM(E10553&amp;""),'Référentiel Articles'!$A$2:$F$634,3,FALSE),""))</f>
      </c>
      <c r="E10553" s="74" t="str">
        <v/>
      </c>
      <c r="F10553" s="75">
        <f>IF($E10553="","",IFERROR(VLOOKUP(TRIM(E10553&amp;""),'Référentiel Articles'!$A$2:$F$634,4,FALSE),""))</f>
      </c>
      <c r="G10553" s="76">
        <f>IF($E10553="","",IFERROR(VLOOKUP(TRIM(E10553&amp;""),'Référentiel Articles'!$A$2:$F$634,5,FALSE),""))</f>
      </c>
      <c r="H10553" s="77" t="str">
        <v/>
      </c>
      <c r="I10553" s="76">
        <f>IF($E10553="","",IFERROR(VLOOKUP(TRIM(E10553&amp;""),'Référentiel Articles'!$A$2:$F$634,6,FALSE),""))</f>
      </c>
      <c r="J10553" s="78">
        <f>IF(OR($E10553="",$H10553=""),"",$H10553*$I10553)</f>
      </c>
      <c r="K10553" s="79" t="str">
        <v/>
      </c>
    </row>
    <row r="10554">
      <c r="A10554" s="81" t="str">
        <v/>
      </c>
      <c r="B10554" s="81" t="str">
        <v/>
      </c>
      <c r="C10554" s="83">
        <f>IF($E10554="","",IFERROR(VLOOKUP(TRIM(E10554&amp;""),'Référentiel Articles'!$A$2:$F$634,2,FALSE),""))</f>
      </c>
      <c r="D10554" s="83">
        <f>IF($E10554="","",IFERROR(VLOOKUP(TRIM(E10554&amp;""),'Référentiel Articles'!$A$2:$F$634,3,FALSE),""))</f>
      </c>
      <c r="E10554" s="81" t="str">
        <v/>
      </c>
      <c r="F10554" s="83">
        <f>IF($E10554="","",IFERROR(VLOOKUP(TRIM(E10554&amp;""),'Référentiel Articles'!$A$2:$F$634,4,FALSE),""))</f>
      </c>
      <c r="G10554" s="84">
        <f>IF($E10554="","",IFERROR(VLOOKUP(TRIM(E10554&amp;""),'Référentiel Articles'!$A$2:$F$634,5,FALSE),""))</f>
      </c>
      <c r="H10554" s="85" t="str">
        <v/>
      </c>
      <c r="I10554" s="84">
        <f>IF($E10554="","",IFERROR(VLOOKUP(TRIM(E10554&amp;""),'Référentiel Articles'!$A$2:$F$634,6,FALSE),""))</f>
      </c>
      <c r="J10554" s="90">
        <f>IF(OR($E10554="",$H10554=""),"",$H10554*$I10554)</f>
      </c>
      <c r="K10554" s="87" t="str">
        <v/>
      </c>
    </row>
    <row r="10555">
      <c r="A10555" s="74" t="str">
        <v/>
      </c>
      <c r="B10555" s="74" t="str">
        <v/>
      </c>
      <c r="C10555" s="75">
        <f>IF($E10555="","",IFERROR(VLOOKUP(TRIM(E10555&amp;""),'Référentiel Articles'!$A$2:$F$634,2,FALSE),""))</f>
      </c>
      <c r="D10555" s="75">
        <f>IF($E10555="","",IFERROR(VLOOKUP(TRIM(E10555&amp;""),'Référentiel Articles'!$A$2:$F$634,3,FALSE),""))</f>
      </c>
      <c r="E10555" s="74" t="str">
        <v/>
      </c>
      <c r="F10555" s="75">
        <f>IF($E10555="","",IFERROR(VLOOKUP(TRIM(E10555&amp;""),'Référentiel Articles'!$A$2:$F$634,4,FALSE),""))</f>
      </c>
      <c r="G10555" s="76">
        <f>IF($E10555="","",IFERROR(VLOOKUP(TRIM(E10555&amp;""),'Référentiel Articles'!$A$2:$F$634,5,FALSE),""))</f>
      </c>
      <c r="H10555" s="77" t="str">
        <v/>
      </c>
      <c r="I10555" s="76">
        <f>IF($E10555="","",IFERROR(VLOOKUP(TRIM(E10555&amp;""),'Référentiel Articles'!$A$2:$F$634,6,FALSE),""))</f>
      </c>
      <c r="J10555" s="78">
        <f>IF(OR($E10555="",$H10555=""),"",$H10555*$I10555)</f>
      </c>
      <c r="K10555" s="79" t="str">
        <v/>
      </c>
    </row>
    <row r="10556">
      <c r="A10556" s="81" t="str">
        <v/>
      </c>
      <c r="B10556" s="81" t="str">
        <v/>
      </c>
      <c r="C10556" s="83">
        <f>IF($E10556="","",IFERROR(VLOOKUP(TRIM(E10556&amp;""),'Référentiel Articles'!$A$2:$F$634,2,FALSE),""))</f>
      </c>
      <c r="D10556" s="83">
        <f>IF($E10556="","",IFERROR(VLOOKUP(TRIM(E10556&amp;""),'Référentiel Articles'!$A$2:$F$634,3,FALSE),""))</f>
      </c>
      <c r="E10556" s="81" t="str">
        <v/>
      </c>
      <c r="F10556" s="83">
        <f>IF($E10556="","",IFERROR(VLOOKUP(TRIM(E10556&amp;""),'Référentiel Articles'!$A$2:$F$634,4,FALSE),""))</f>
      </c>
      <c r="G10556" s="84">
        <f>IF($E10556="","",IFERROR(VLOOKUP(TRIM(E10556&amp;""),'Référentiel Articles'!$A$2:$F$634,5,FALSE),""))</f>
      </c>
      <c r="H10556" s="85" t="str">
        <v/>
      </c>
      <c r="I10556" s="84">
        <f>IF($E10556="","",IFERROR(VLOOKUP(TRIM(E10556&amp;""),'Référentiel Articles'!$A$2:$F$634,6,FALSE),""))</f>
      </c>
      <c r="J10556" s="90">
        <f>IF(OR($E10556="",$H10556=""),"",$H10556*$I10556)</f>
      </c>
      <c r="K10556" s="87" t="str">
        <v/>
      </c>
    </row>
    <row r="10557">
      <c r="A10557" s="74" t="str">
        <v/>
      </c>
      <c r="B10557" s="74" t="str">
        <v/>
      </c>
      <c r="C10557" s="75">
        <f>IF($E10557="","",IFERROR(VLOOKUP(TRIM(E10557&amp;""),'Référentiel Articles'!$A$2:$F$634,2,FALSE),""))</f>
      </c>
      <c r="D10557" s="75">
        <f>IF($E10557="","",IFERROR(VLOOKUP(TRIM(E10557&amp;""),'Référentiel Articles'!$A$2:$F$634,3,FALSE),""))</f>
      </c>
      <c r="E10557" s="74" t="str">
        <v/>
      </c>
      <c r="F10557" s="75">
        <f>IF($E10557="","",IFERROR(VLOOKUP(TRIM(E10557&amp;""),'Référentiel Articles'!$A$2:$F$634,4,FALSE),""))</f>
      </c>
      <c r="G10557" s="76">
        <f>IF($E10557="","",IFERROR(VLOOKUP(TRIM(E10557&amp;""),'Référentiel Articles'!$A$2:$F$634,5,FALSE),""))</f>
      </c>
      <c r="H10557" s="77" t="str">
        <v/>
      </c>
      <c r="I10557" s="76">
        <f>IF($E10557="","",IFERROR(VLOOKUP(TRIM(E10557&amp;""),'Référentiel Articles'!$A$2:$F$634,6,FALSE),""))</f>
      </c>
      <c r="J10557" s="78">
        <f>IF(OR($E10557="",$H10557=""),"",$H10557*$I10557)</f>
      </c>
      <c r="K10557" s="79" t="str">
        <v/>
      </c>
    </row>
    <row r="10558">
      <c r="A10558" s="81" t="str">
        <v/>
      </c>
      <c r="B10558" s="81" t="str">
        <v/>
      </c>
      <c r="C10558" s="83">
        <f>IF($E10558="","",IFERROR(VLOOKUP(TRIM(E10558&amp;""),'Référentiel Articles'!$A$2:$F$634,2,FALSE),""))</f>
      </c>
      <c r="D10558" s="83">
        <f>IF($E10558="","",IFERROR(VLOOKUP(TRIM(E10558&amp;""),'Référentiel Articles'!$A$2:$F$634,3,FALSE),""))</f>
      </c>
      <c r="E10558" s="81" t="str">
        <v/>
      </c>
      <c r="F10558" s="83">
        <f>IF($E10558="","",IFERROR(VLOOKUP(TRIM(E10558&amp;""),'Référentiel Articles'!$A$2:$F$634,4,FALSE),""))</f>
      </c>
      <c r="G10558" s="84">
        <f>IF($E10558="","",IFERROR(VLOOKUP(TRIM(E10558&amp;""),'Référentiel Articles'!$A$2:$F$634,5,FALSE),""))</f>
      </c>
      <c r="H10558" s="85" t="str">
        <v/>
      </c>
      <c r="I10558" s="84">
        <f>IF($E10558="","",IFERROR(VLOOKUP(TRIM(E10558&amp;""),'Référentiel Articles'!$A$2:$F$634,6,FALSE),""))</f>
      </c>
      <c r="J10558" s="90">
        <f>IF(OR($E10558="",$H10558=""),"",$H10558*$I10558)</f>
      </c>
      <c r="K10558" s="87" t="str">
        <v/>
      </c>
    </row>
    <row r="10559">
      <c r="A10559" s="74" t="str">
        <v/>
      </c>
      <c r="B10559" s="74" t="str">
        <v/>
      </c>
      <c r="C10559" s="75">
        <f>IF($E10559="","",IFERROR(VLOOKUP(TRIM(E10559&amp;""),'Référentiel Articles'!$A$2:$F$634,2,FALSE),""))</f>
      </c>
      <c r="D10559" s="75">
        <f>IF($E10559="","",IFERROR(VLOOKUP(TRIM(E10559&amp;""),'Référentiel Articles'!$A$2:$F$634,3,FALSE),""))</f>
      </c>
      <c r="E10559" s="74" t="str">
        <v/>
      </c>
      <c r="F10559" s="75">
        <f>IF($E10559="","",IFERROR(VLOOKUP(TRIM(E10559&amp;""),'Référentiel Articles'!$A$2:$F$634,4,FALSE),""))</f>
      </c>
      <c r="G10559" s="76">
        <f>IF($E10559="","",IFERROR(VLOOKUP(TRIM(E10559&amp;""),'Référentiel Articles'!$A$2:$F$634,5,FALSE),""))</f>
      </c>
      <c r="H10559" s="77" t="str">
        <v/>
      </c>
      <c r="I10559" s="76">
        <f>IF($E10559="","",IFERROR(VLOOKUP(TRIM(E10559&amp;""),'Référentiel Articles'!$A$2:$F$634,6,FALSE),""))</f>
      </c>
      <c r="J10559" s="78">
        <f>IF(OR($E10559="",$H10559=""),"",$H10559*$I10559)</f>
      </c>
      <c r="K10559" s="79" t="str">
        <v/>
      </c>
    </row>
    <row r="10560">
      <c r="A10560" s="81" t="str">
        <v/>
      </c>
      <c r="B10560" s="81" t="str">
        <v/>
      </c>
      <c r="C10560" s="83">
        <f>IF($E10560="","",IFERROR(VLOOKUP(TRIM(E10560&amp;""),'Référentiel Articles'!$A$2:$F$634,2,FALSE),""))</f>
      </c>
      <c r="D10560" s="83">
        <f>IF($E10560="","",IFERROR(VLOOKUP(TRIM(E10560&amp;""),'Référentiel Articles'!$A$2:$F$634,3,FALSE),""))</f>
      </c>
      <c r="E10560" s="81" t="str">
        <v/>
      </c>
      <c r="F10560" s="83">
        <f>IF($E10560="","",IFERROR(VLOOKUP(TRIM(E10560&amp;""),'Référentiel Articles'!$A$2:$F$634,4,FALSE),""))</f>
      </c>
      <c r="G10560" s="84">
        <f>IF($E10560="","",IFERROR(VLOOKUP(TRIM(E10560&amp;""),'Référentiel Articles'!$A$2:$F$634,5,FALSE),""))</f>
      </c>
      <c r="H10560" s="85" t="str">
        <v/>
      </c>
      <c r="I10560" s="84">
        <f>IF($E10560="","",IFERROR(VLOOKUP(TRIM(E10560&amp;""),'Référentiel Articles'!$A$2:$F$634,6,FALSE),""))</f>
      </c>
      <c r="J10560" s="90">
        <f>IF(OR($E10560="",$H10560=""),"",$H10560*$I10560)</f>
      </c>
      <c r="K10560" s="87" t="str">
        <v/>
      </c>
    </row>
    <row r="10561">
      <c r="A10561" s="74" t="str">
        <v/>
      </c>
      <c r="B10561" s="74" t="str">
        <v/>
      </c>
      <c r="C10561" s="75">
        <f>IF($E10561="","",IFERROR(VLOOKUP(TRIM(E10561&amp;""),'Référentiel Articles'!$A$2:$F$634,2,FALSE),""))</f>
      </c>
      <c r="D10561" s="75">
        <f>IF($E10561="","",IFERROR(VLOOKUP(TRIM(E10561&amp;""),'Référentiel Articles'!$A$2:$F$634,3,FALSE),""))</f>
      </c>
      <c r="E10561" s="74" t="str">
        <v/>
      </c>
      <c r="F10561" s="75">
        <f>IF($E10561="","",IFERROR(VLOOKUP(TRIM(E10561&amp;""),'Référentiel Articles'!$A$2:$F$634,4,FALSE),""))</f>
      </c>
      <c r="G10561" s="76">
        <f>IF($E10561="","",IFERROR(VLOOKUP(TRIM(E10561&amp;""),'Référentiel Articles'!$A$2:$F$634,5,FALSE),""))</f>
      </c>
      <c r="H10561" s="77" t="str">
        <v/>
      </c>
      <c r="I10561" s="76">
        <f>IF($E10561="","",IFERROR(VLOOKUP(TRIM(E10561&amp;""),'Référentiel Articles'!$A$2:$F$634,6,FALSE),""))</f>
      </c>
      <c r="J10561" s="78">
        <f>IF(OR($E10561="",$H10561=""),"",$H10561*$I10561)</f>
      </c>
      <c r="K10561" s="79" t="str">
        <v/>
      </c>
    </row>
    <row r="10562">
      <c r="A10562" s="81" t="str">
        <v/>
      </c>
      <c r="B10562" s="81" t="str">
        <v/>
      </c>
      <c r="C10562" s="83">
        <f>IF($E10562="","",IFERROR(VLOOKUP(TRIM(E10562&amp;""),'Référentiel Articles'!$A$2:$F$634,2,FALSE),""))</f>
      </c>
      <c r="D10562" s="83">
        <f>IF($E10562="","",IFERROR(VLOOKUP(TRIM(E10562&amp;""),'Référentiel Articles'!$A$2:$F$634,3,FALSE),""))</f>
      </c>
      <c r="E10562" s="81" t="str">
        <v/>
      </c>
      <c r="F10562" s="83">
        <f>IF($E10562="","",IFERROR(VLOOKUP(TRIM(E10562&amp;""),'Référentiel Articles'!$A$2:$F$634,4,FALSE),""))</f>
      </c>
      <c r="G10562" s="84">
        <f>IF($E10562="","",IFERROR(VLOOKUP(TRIM(E10562&amp;""),'Référentiel Articles'!$A$2:$F$634,5,FALSE),""))</f>
      </c>
      <c r="H10562" s="85" t="str">
        <v/>
      </c>
      <c r="I10562" s="84">
        <f>IF($E10562="","",IFERROR(VLOOKUP(TRIM(E10562&amp;""),'Référentiel Articles'!$A$2:$F$634,6,FALSE),""))</f>
      </c>
      <c r="J10562" s="90">
        <f>IF(OR($E10562="",$H10562=""),"",$H10562*$I10562)</f>
      </c>
      <c r="K10562" s="87" t="str">
        <v/>
      </c>
    </row>
    <row r="10563">
      <c r="A10563" s="74" t="str">
        <v/>
      </c>
      <c r="B10563" s="74" t="str">
        <v/>
      </c>
      <c r="C10563" s="75">
        <f>IF($E10563="","",IFERROR(VLOOKUP(TRIM(E10563&amp;""),'Référentiel Articles'!$A$2:$F$634,2,FALSE),""))</f>
      </c>
      <c r="D10563" s="75">
        <f>IF($E10563="","",IFERROR(VLOOKUP(TRIM(E10563&amp;""),'Référentiel Articles'!$A$2:$F$634,3,FALSE),""))</f>
      </c>
      <c r="E10563" s="74" t="str">
        <v/>
      </c>
      <c r="F10563" s="75">
        <f>IF($E10563="","",IFERROR(VLOOKUP(TRIM(E10563&amp;""),'Référentiel Articles'!$A$2:$F$634,4,FALSE),""))</f>
      </c>
      <c r="G10563" s="76">
        <f>IF($E10563="","",IFERROR(VLOOKUP(TRIM(E10563&amp;""),'Référentiel Articles'!$A$2:$F$634,5,FALSE),""))</f>
      </c>
      <c r="H10563" s="77" t="str">
        <v/>
      </c>
      <c r="I10563" s="76">
        <f>IF($E10563="","",IFERROR(VLOOKUP(TRIM(E10563&amp;""),'Référentiel Articles'!$A$2:$F$634,6,FALSE),""))</f>
      </c>
      <c r="J10563" s="78">
        <f>IF(OR($E10563="",$H10563=""),"",$H10563*$I10563)</f>
      </c>
      <c r="K10563" s="79" t="str">
        <v/>
      </c>
    </row>
    <row r="10564">
      <c r="A10564" s="81" t="str">
        <v/>
      </c>
      <c r="B10564" s="81" t="str">
        <v/>
      </c>
      <c r="C10564" s="83">
        <f>IF($E10564="","",IFERROR(VLOOKUP(TRIM(E10564&amp;""),'Référentiel Articles'!$A$2:$F$634,2,FALSE),""))</f>
      </c>
      <c r="D10564" s="83">
        <f>IF($E10564="","",IFERROR(VLOOKUP(TRIM(E10564&amp;""),'Référentiel Articles'!$A$2:$F$634,3,FALSE),""))</f>
      </c>
      <c r="E10564" s="81" t="str">
        <v/>
      </c>
      <c r="F10564" s="83">
        <f>IF($E10564="","",IFERROR(VLOOKUP(TRIM(E10564&amp;""),'Référentiel Articles'!$A$2:$F$634,4,FALSE),""))</f>
      </c>
      <c r="G10564" s="84">
        <f>IF($E10564="","",IFERROR(VLOOKUP(TRIM(E10564&amp;""),'Référentiel Articles'!$A$2:$F$634,5,FALSE),""))</f>
      </c>
      <c r="H10564" s="85" t="str">
        <v/>
      </c>
      <c r="I10564" s="84">
        <f>IF($E10564="","",IFERROR(VLOOKUP(TRIM(E10564&amp;""),'Référentiel Articles'!$A$2:$F$634,6,FALSE),""))</f>
      </c>
      <c r="J10564" s="90">
        <f>IF(OR($E10564="",$H10564=""),"",$H10564*$I10564)</f>
      </c>
      <c r="K10564" s="87" t="str">
        <v/>
      </c>
    </row>
    <row r="10565">
      <c r="A10565" s="74" t="str">
        <v/>
      </c>
      <c r="B10565" s="74" t="str">
        <v/>
      </c>
      <c r="C10565" s="75">
        <f>IF($E10565="","",IFERROR(VLOOKUP(TRIM(E10565&amp;""),'Référentiel Articles'!$A$2:$F$634,2,FALSE),""))</f>
      </c>
      <c r="D10565" s="75">
        <f>IF($E10565="","",IFERROR(VLOOKUP(TRIM(E10565&amp;""),'Référentiel Articles'!$A$2:$F$634,3,FALSE),""))</f>
      </c>
      <c r="E10565" s="74" t="str">
        <v/>
      </c>
      <c r="F10565" s="75">
        <f>IF($E10565="","",IFERROR(VLOOKUP(TRIM(E10565&amp;""),'Référentiel Articles'!$A$2:$F$634,4,FALSE),""))</f>
      </c>
      <c r="G10565" s="76">
        <f>IF($E10565="","",IFERROR(VLOOKUP(TRIM(E10565&amp;""),'Référentiel Articles'!$A$2:$F$634,5,FALSE),""))</f>
      </c>
      <c r="H10565" s="77" t="str">
        <v/>
      </c>
      <c r="I10565" s="76">
        <f>IF($E10565="","",IFERROR(VLOOKUP(TRIM(E10565&amp;""),'Référentiel Articles'!$A$2:$F$634,6,FALSE),""))</f>
      </c>
      <c r="J10565" s="78">
        <f>IF(OR($E10565="",$H10565=""),"",$H10565*$I10565)</f>
      </c>
      <c r="K10565" s="79" t="str">
        <v/>
      </c>
    </row>
    <row r="10566">
      <c r="A10566" s="81" t="str">
        <v/>
      </c>
      <c r="B10566" s="81" t="str">
        <v/>
      </c>
      <c r="C10566" s="83">
        <f>IF($E10566="","",IFERROR(VLOOKUP(TRIM(E10566&amp;""),'Référentiel Articles'!$A$2:$F$634,2,FALSE),""))</f>
      </c>
      <c r="D10566" s="83">
        <f>IF($E10566="","",IFERROR(VLOOKUP(TRIM(E10566&amp;""),'Référentiel Articles'!$A$2:$F$634,3,FALSE),""))</f>
      </c>
      <c r="E10566" s="81" t="str">
        <v/>
      </c>
      <c r="F10566" s="83">
        <f>IF($E10566="","",IFERROR(VLOOKUP(TRIM(E10566&amp;""),'Référentiel Articles'!$A$2:$F$634,4,FALSE),""))</f>
      </c>
      <c r="G10566" s="84">
        <f>IF($E10566="","",IFERROR(VLOOKUP(TRIM(E10566&amp;""),'Référentiel Articles'!$A$2:$F$634,5,FALSE),""))</f>
      </c>
      <c r="H10566" s="85" t="str">
        <v/>
      </c>
      <c r="I10566" s="84">
        <f>IF($E10566="","",IFERROR(VLOOKUP(TRIM(E10566&amp;""),'Référentiel Articles'!$A$2:$F$634,6,FALSE),""))</f>
      </c>
      <c r="J10566" s="90">
        <f>IF(OR($E10566="",$H10566=""),"",$H10566*$I10566)</f>
      </c>
      <c r="K10566" s="87" t="str">
        <v/>
      </c>
    </row>
    <row r="10567">
      <c r="A10567" s="74" t="str">
        <v/>
      </c>
      <c r="B10567" s="74" t="str">
        <v/>
      </c>
      <c r="C10567" s="75">
        <f>IF($E10567="","",IFERROR(VLOOKUP(TRIM(E10567&amp;""),'Référentiel Articles'!$A$2:$F$634,2,FALSE),""))</f>
      </c>
      <c r="D10567" s="75">
        <f>IF($E10567="","",IFERROR(VLOOKUP(TRIM(E10567&amp;""),'Référentiel Articles'!$A$2:$F$634,3,FALSE),""))</f>
      </c>
      <c r="E10567" s="74" t="str">
        <v/>
      </c>
      <c r="F10567" s="75">
        <f>IF($E10567="","",IFERROR(VLOOKUP(TRIM(E10567&amp;""),'Référentiel Articles'!$A$2:$F$634,4,FALSE),""))</f>
      </c>
      <c r="G10567" s="76">
        <f>IF($E10567="","",IFERROR(VLOOKUP(TRIM(E10567&amp;""),'Référentiel Articles'!$A$2:$F$634,5,FALSE),""))</f>
      </c>
      <c r="H10567" s="77" t="str">
        <v/>
      </c>
      <c r="I10567" s="76">
        <f>IF($E10567="","",IFERROR(VLOOKUP(TRIM(E10567&amp;""),'Référentiel Articles'!$A$2:$F$634,6,FALSE),""))</f>
      </c>
      <c r="J10567" s="78">
        <f>IF(OR($E10567="",$H10567=""),"",$H10567*$I10567)</f>
      </c>
      <c r="K10567" s="79" t="str">
        <v/>
      </c>
    </row>
    <row r="10568">
      <c r="A10568" s="81" t="str">
        <v/>
      </c>
      <c r="B10568" s="81" t="str">
        <v/>
      </c>
      <c r="C10568" s="83">
        <f>IF($E10568="","",IFERROR(VLOOKUP(TRIM(E10568&amp;""),'Référentiel Articles'!$A$2:$F$634,2,FALSE),""))</f>
      </c>
      <c r="D10568" s="83">
        <f>IF($E10568="","",IFERROR(VLOOKUP(TRIM(E10568&amp;""),'Référentiel Articles'!$A$2:$F$634,3,FALSE),""))</f>
      </c>
      <c r="E10568" s="81" t="str">
        <v/>
      </c>
      <c r="F10568" s="83">
        <f>IF($E10568="","",IFERROR(VLOOKUP(TRIM(E10568&amp;""),'Référentiel Articles'!$A$2:$F$634,4,FALSE),""))</f>
      </c>
      <c r="G10568" s="84">
        <f>IF($E10568="","",IFERROR(VLOOKUP(TRIM(E10568&amp;""),'Référentiel Articles'!$A$2:$F$634,5,FALSE),""))</f>
      </c>
      <c r="H10568" s="85" t="str">
        <v/>
      </c>
      <c r="I10568" s="84">
        <f>IF($E10568="","",IFERROR(VLOOKUP(TRIM(E10568&amp;""),'Référentiel Articles'!$A$2:$F$634,6,FALSE),""))</f>
      </c>
      <c r="J10568" s="90">
        <f>IF(OR($E10568="",$H10568=""),"",$H10568*$I10568)</f>
      </c>
      <c r="K10568" s="87" t="str">
        <v/>
      </c>
    </row>
    <row r="10569">
      <c r="A10569" s="74" t="str">
        <v/>
      </c>
      <c r="B10569" s="74" t="str">
        <v/>
      </c>
      <c r="C10569" s="75">
        <f>IF($E10569="","",IFERROR(VLOOKUP(TRIM(E10569&amp;""),'Référentiel Articles'!$A$2:$F$634,2,FALSE),""))</f>
      </c>
      <c r="D10569" s="75">
        <f>IF($E10569="","",IFERROR(VLOOKUP(TRIM(E10569&amp;""),'Référentiel Articles'!$A$2:$F$634,3,FALSE),""))</f>
      </c>
      <c r="E10569" s="74" t="str">
        <v/>
      </c>
      <c r="F10569" s="75">
        <f>IF($E10569="","",IFERROR(VLOOKUP(TRIM(E10569&amp;""),'Référentiel Articles'!$A$2:$F$634,4,FALSE),""))</f>
      </c>
      <c r="G10569" s="76">
        <f>IF($E10569="","",IFERROR(VLOOKUP(TRIM(E10569&amp;""),'Référentiel Articles'!$A$2:$F$634,5,FALSE),""))</f>
      </c>
      <c r="H10569" s="77" t="str">
        <v/>
      </c>
      <c r="I10569" s="76">
        <f>IF($E10569="","",IFERROR(VLOOKUP(TRIM(E10569&amp;""),'Référentiel Articles'!$A$2:$F$634,6,FALSE),""))</f>
      </c>
      <c r="J10569" s="78">
        <f>IF(OR($E10569="",$H10569=""),"",$H10569*$I10569)</f>
      </c>
      <c r="K10569" s="79" t="str">
        <v/>
      </c>
    </row>
    <row r="10570">
      <c r="A10570" s="81" t="str">
        <v/>
      </c>
      <c r="B10570" s="81" t="str">
        <v/>
      </c>
      <c r="C10570" s="83">
        <f>IF($E10570="","",IFERROR(VLOOKUP(TRIM(E10570&amp;""),'Référentiel Articles'!$A$2:$F$634,2,FALSE),""))</f>
      </c>
      <c r="D10570" s="83">
        <f>IF($E10570="","",IFERROR(VLOOKUP(TRIM(E10570&amp;""),'Référentiel Articles'!$A$2:$F$634,3,FALSE),""))</f>
      </c>
      <c r="E10570" s="81" t="str">
        <v/>
      </c>
      <c r="F10570" s="83">
        <f>IF($E10570="","",IFERROR(VLOOKUP(TRIM(E10570&amp;""),'Référentiel Articles'!$A$2:$F$634,4,FALSE),""))</f>
      </c>
      <c r="G10570" s="84">
        <f>IF($E10570="","",IFERROR(VLOOKUP(TRIM(E10570&amp;""),'Référentiel Articles'!$A$2:$F$634,5,FALSE),""))</f>
      </c>
      <c r="H10570" s="85" t="str">
        <v/>
      </c>
      <c r="I10570" s="84">
        <f>IF($E10570="","",IFERROR(VLOOKUP(TRIM(E10570&amp;""),'Référentiel Articles'!$A$2:$F$634,6,FALSE),""))</f>
      </c>
      <c r="J10570" s="90">
        <f>IF(OR($E10570="",$H10570=""),"",$H10570*$I10570)</f>
      </c>
      <c r="K10570" s="87" t="str">
        <v/>
      </c>
    </row>
    <row r="10571">
      <c r="A10571" s="74" t="str">
        <v/>
      </c>
      <c r="B10571" s="74" t="str">
        <v/>
      </c>
      <c r="C10571" s="75">
        <f>IF($E10571="","",IFERROR(VLOOKUP(TRIM(E10571&amp;""),'Référentiel Articles'!$A$2:$F$634,2,FALSE),""))</f>
      </c>
      <c r="D10571" s="75">
        <f>IF($E10571="","",IFERROR(VLOOKUP(TRIM(E10571&amp;""),'Référentiel Articles'!$A$2:$F$634,3,FALSE),""))</f>
      </c>
      <c r="E10571" s="74" t="str">
        <v/>
      </c>
      <c r="F10571" s="75">
        <f>IF($E10571="","",IFERROR(VLOOKUP(TRIM(E10571&amp;""),'Référentiel Articles'!$A$2:$F$634,4,FALSE),""))</f>
      </c>
      <c r="G10571" s="76">
        <f>IF($E10571="","",IFERROR(VLOOKUP(TRIM(E10571&amp;""),'Référentiel Articles'!$A$2:$F$634,5,FALSE),""))</f>
      </c>
      <c r="H10571" s="77" t="str">
        <v/>
      </c>
      <c r="I10571" s="76">
        <f>IF($E10571="","",IFERROR(VLOOKUP(TRIM(E10571&amp;""),'Référentiel Articles'!$A$2:$F$634,6,FALSE),""))</f>
      </c>
      <c r="J10571" s="78">
        <f>IF(OR($E10571="",$H10571=""),"",$H10571*$I10571)</f>
      </c>
      <c r="K10571" s="79" t="str">
        <v/>
      </c>
    </row>
    <row r="10572">
      <c r="A10572" s="81" t="str">
        <v/>
      </c>
      <c r="B10572" s="81" t="str">
        <v/>
      </c>
      <c r="C10572" s="83">
        <f>IF($E10572="","",IFERROR(VLOOKUP(TRIM(E10572&amp;""),'Référentiel Articles'!$A$2:$F$634,2,FALSE),""))</f>
      </c>
      <c r="D10572" s="83">
        <f>IF($E10572="","",IFERROR(VLOOKUP(TRIM(E10572&amp;""),'Référentiel Articles'!$A$2:$F$634,3,FALSE),""))</f>
      </c>
      <c r="E10572" s="81" t="str">
        <v/>
      </c>
      <c r="F10572" s="83">
        <f>IF($E10572="","",IFERROR(VLOOKUP(TRIM(E10572&amp;""),'Référentiel Articles'!$A$2:$F$634,4,FALSE),""))</f>
      </c>
      <c r="G10572" s="84">
        <f>IF($E10572="","",IFERROR(VLOOKUP(TRIM(E10572&amp;""),'Référentiel Articles'!$A$2:$F$634,5,FALSE),""))</f>
      </c>
      <c r="H10572" s="85" t="str">
        <v/>
      </c>
      <c r="I10572" s="84">
        <f>IF($E10572="","",IFERROR(VLOOKUP(TRIM(E10572&amp;""),'Référentiel Articles'!$A$2:$F$634,6,FALSE),""))</f>
      </c>
      <c r="J10572" s="90">
        <f>IF(OR($E10572="",$H10572=""),"",$H10572*$I10572)</f>
      </c>
      <c r="K10572" s="87" t="str">
        <v/>
      </c>
    </row>
    <row r="10573">
      <c r="A10573" s="74" t="str">
        <v/>
      </c>
      <c r="B10573" s="74" t="str">
        <v/>
      </c>
      <c r="C10573" s="75">
        <f>IF($E10573="","",IFERROR(VLOOKUP(TRIM(E10573&amp;""),'Référentiel Articles'!$A$2:$F$634,2,FALSE),""))</f>
      </c>
      <c r="D10573" s="75">
        <f>IF($E10573="","",IFERROR(VLOOKUP(TRIM(E10573&amp;""),'Référentiel Articles'!$A$2:$F$634,3,FALSE),""))</f>
      </c>
      <c r="E10573" s="74" t="str">
        <v/>
      </c>
      <c r="F10573" s="75">
        <f>IF($E10573="","",IFERROR(VLOOKUP(TRIM(E10573&amp;""),'Référentiel Articles'!$A$2:$F$634,4,FALSE),""))</f>
      </c>
      <c r="G10573" s="76">
        <f>IF($E10573="","",IFERROR(VLOOKUP(TRIM(E10573&amp;""),'Référentiel Articles'!$A$2:$F$634,5,FALSE),""))</f>
      </c>
      <c r="H10573" s="77" t="str">
        <v/>
      </c>
      <c r="I10573" s="76">
        <f>IF($E10573="","",IFERROR(VLOOKUP(TRIM(E10573&amp;""),'Référentiel Articles'!$A$2:$F$634,6,FALSE),""))</f>
      </c>
      <c r="J10573" s="78">
        <f>IF(OR($E10573="",$H10573=""),"",$H10573*$I10573)</f>
      </c>
      <c r="K10573" s="79" t="str">
        <v/>
      </c>
    </row>
    <row r="10574">
      <c r="A10574" s="81" t="str">
        <v/>
      </c>
      <c r="B10574" s="81" t="str">
        <v/>
      </c>
      <c r="C10574" s="83">
        <f>IF($E10574="","",IFERROR(VLOOKUP(TRIM(E10574&amp;""),'Référentiel Articles'!$A$2:$F$634,2,FALSE),""))</f>
      </c>
      <c r="D10574" s="83">
        <f>IF($E10574="","",IFERROR(VLOOKUP(TRIM(E10574&amp;""),'Référentiel Articles'!$A$2:$F$634,3,FALSE),""))</f>
      </c>
      <c r="E10574" s="81" t="str">
        <v/>
      </c>
      <c r="F10574" s="83">
        <f>IF($E10574="","",IFERROR(VLOOKUP(TRIM(E10574&amp;""),'Référentiel Articles'!$A$2:$F$634,4,FALSE),""))</f>
      </c>
      <c r="G10574" s="84">
        <f>IF($E10574="","",IFERROR(VLOOKUP(TRIM(E10574&amp;""),'Référentiel Articles'!$A$2:$F$634,5,FALSE),""))</f>
      </c>
      <c r="H10574" s="85" t="str">
        <v/>
      </c>
      <c r="I10574" s="84">
        <f>IF($E10574="","",IFERROR(VLOOKUP(TRIM(E10574&amp;""),'Référentiel Articles'!$A$2:$F$634,6,FALSE),""))</f>
      </c>
      <c r="J10574" s="90">
        <f>IF(OR($E10574="",$H10574=""),"",$H10574*$I10574)</f>
      </c>
      <c r="K10574" s="87" t="str">
        <v/>
      </c>
    </row>
    <row r="10575">
      <c r="A10575" s="74" t="str">
        <v/>
      </c>
      <c r="B10575" s="74" t="str">
        <v/>
      </c>
      <c r="C10575" s="75">
        <f>IF($E10575="","",IFERROR(VLOOKUP(TRIM(E10575&amp;""),'Référentiel Articles'!$A$2:$F$634,2,FALSE),""))</f>
      </c>
      <c r="D10575" s="75">
        <f>IF($E10575="","",IFERROR(VLOOKUP(TRIM(E10575&amp;""),'Référentiel Articles'!$A$2:$F$634,3,FALSE),""))</f>
      </c>
      <c r="E10575" s="74" t="str">
        <v/>
      </c>
      <c r="F10575" s="75">
        <f>IF($E10575="","",IFERROR(VLOOKUP(TRIM(E10575&amp;""),'Référentiel Articles'!$A$2:$F$634,4,FALSE),""))</f>
      </c>
      <c r="G10575" s="76">
        <f>IF($E10575="","",IFERROR(VLOOKUP(TRIM(E10575&amp;""),'Référentiel Articles'!$A$2:$F$634,5,FALSE),""))</f>
      </c>
      <c r="H10575" s="77" t="str">
        <v/>
      </c>
      <c r="I10575" s="76">
        <f>IF($E10575="","",IFERROR(VLOOKUP(TRIM(E10575&amp;""),'Référentiel Articles'!$A$2:$F$634,6,FALSE),""))</f>
      </c>
      <c r="J10575" s="78">
        <f>IF(OR($E10575="",$H10575=""),"",$H10575*$I10575)</f>
      </c>
      <c r="K10575" s="79" t="str">
        <v/>
      </c>
    </row>
    <row r="10576">
      <c r="A10576" s="81" t="str">
        <v/>
      </c>
      <c r="B10576" s="81" t="str">
        <v/>
      </c>
      <c r="C10576" s="83">
        <f>IF($E10576="","",IFERROR(VLOOKUP(TRIM(E10576&amp;""),'Référentiel Articles'!$A$2:$F$634,2,FALSE),""))</f>
      </c>
      <c r="D10576" s="83">
        <f>IF($E10576="","",IFERROR(VLOOKUP(TRIM(E10576&amp;""),'Référentiel Articles'!$A$2:$F$634,3,FALSE),""))</f>
      </c>
      <c r="E10576" s="81" t="str">
        <v/>
      </c>
      <c r="F10576" s="83">
        <f>IF($E10576="","",IFERROR(VLOOKUP(TRIM(E10576&amp;""),'Référentiel Articles'!$A$2:$F$634,4,FALSE),""))</f>
      </c>
      <c r="G10576" s="84">
        <f>IF($E10576="","",IFERROR(VLOOKUP(TRIM(E10576&amp;""),'Référentiel Articles'!$A$2:$F$634,5,FALSE),""))</f>
      </c>
      <c r="H10576" s="85" t="str">
        <v/>
      </c>
      <c r="I10576" s="84">
        <f>IF($E10576="","",IFERROR(VLOOKUP(TRIM(E10576&amp;""),'Référentiel Articles'!$A$2:$F$634,6,FALSE),""))</f>
      </c>
      <c r="J10576" s="90">
        <f>IF(OR($E10576="",$H10576=""),"",$H10576*$I10576)</f>
      </c>
      <c r="K10576" s="87" t="str">
        <v/>
      </c>
    </row>
    <row r="10577">
      <c r="A10577" s="74" t="str">
        <v/>
      </c>
      <c r="B10577" s="74" t="str">
        <v/>
      </c>
      <c r="C10577" s="75">
        <f>IF($E10577="","",IFERROR(VLOOKUP(TRIM(E10577&amp;""),'Référentiel Articles'!$A$2:$F$634,2,FALSE),""))</f>
      </c>
      <c r="D10577" s="75">
        <f>IF($E10577="","",IFERROR(VLOOKUP(TRIM(E10577&amp;""),'Référentiel Articles'!$A$2:$F$634,3,FALSE),""))</f>
      </c>
      <c r="E10577" s="74" t="str">
        <v/>
      </c>
      <c r="F10577" s="75">
        <f>IF($E10577="","",IFERROR(VLOOKUP(TRIM(E10577&amp;""),'Référentiel Articles'!$A$2:$F$634,4,FALSE),""))</f>
      </c>
      <c r="G10577" s="76">
        <f>IF($E10577="","",IFERROR(VLOOKUP(TRIM(E10577&amp;""),'Référentiel Articles'!$A$2:$F$634,5,FALSE),""))</f>
      </c>
      <c r="H10577" s="77" t="str">
        <v/>
      </c>
      <c r="I10577" s="76">
        <f>IF($E10577="","",IFERROR(VLOOKUP(TRIM(E10577&amp;""),'Référentiel Articles'!$A$2:$F$634,6,FALSE),""))</f>
      </c>
      <c r="J10577" s="78">
        <f>IF(OR($E10577="",$H10577=""),"",$H10577*$I10577)</f>
      </c>
      <c r="K10577" s="79" t="str">
        <v/>
      </c>
    </row>
    <row r="10578">
      <c r="A10578" s="81" t="str">
        <v/>
      </c>
      <c r="B10578" s="81" t="str">
        <v/>
      </c>
      <c r="C10578" s="83">
        <f>IF($E10578="","",IFERROR(VLOOKUP(TRIM(E10578&amp;""),'Référentiel Articles'!$A$2:$F$634,2,FALSE),""))</f>
      </c>
      <c r="D10578" s="83">
        <f>IF($E10578="","",IFERROR(VLOOKUP(TRIM(E10578&amp;""),'Référentiel Articles'!$A$2:$F$634,3,FALSE),""))</f>
      </c>
      <c r="E10578" s="81" t="str">
        <v/>
      </c>
      <c r="F10578" s="83">
        <f>IF($E10578="","",IFERROR(VLOOKUP(TRIM(E10578&amp;""),'Référentiel Articles'!$A$2:$F$634,4,FALSE),""))</f>
      </c>
      <c r="G10578" s="84">
        <f>IF($E10578="","",IFERROR(VLOOKUP(TRIM(E10578&amp;""),'Référentiel Articles'!$A$2:$F$634,5,FALSE),""))</f>
      </c>
      <c r="H10578" s="85" t="str">
        <v/>
      </c>
      <c r="I10578" s="84">
        <f>IF($E10578="","",IFERROR(VLOOKUP(TRIM(E10578&amp;""),'Référentiel Articles'!$A$2:$F$634,6,FALSE),""))</f>
      </c>
      <c r="J10578" s="90">
        <f>IF(OR($E10578="",$H10578=""),"",$H10578*$I10578)</f>
      </c>
      <c r="K10578" s="87" t="str">
        <v/>
      </c>
    </row>
    <row r="10579">
      <c r="A10579" s="74" t="str">
        <v/>
      </c>
      <c r="B10579" s="74" t="str">
        <v/>
      </c>
      <c r="C10579" s="75">
        <f>IF($E10579="","",IFERROR(VLOOKUP(TRIM(E10579&amp;""),'Référentiel Articles'!$A$2:$F$634,2,FALSE),""))</f>
      </c>
      <c r="D10579" s="75">
        <f>IF($E10579="","",IFERROR(VLOOKUP(TRIM(E10579&amp;""),'Référentiel Articles'!$A$2:$F$634,3,FALSE),""))</f>
      </c>
      <c r="E10579" s="74" t="str">
        <v/>
      </c>
      <c r="F10579" s="75">
        <f>IF($E10579="","",IFERROR(VLOOKUP(TRIM(E10579&amp;""),'Référentiel Articles'!$A$2:$F$634,4,FALSE),""))</f>
      </c>
      <c r="G10579" s="76">
        <f>IF($E10579="","",IFERROR(VLOOKUP(TRIM(E10579&amp;""),'Référentiel Articles'!$A$2:$F$634,5,FALSE),""))</f>
      </c>
      <c r="H10579" s="77" t="str">
        <v/>
      </c>
      <c r="I10579" s="76">
        <f>IF($E10579="","",IFERROR(VLOOKUP(TRIM(E10579&amp;""),'Référentiel Articles'!$A$2:$F$634,6,FALSE),""))</f>
      </c>
      <c r="J10579" s="78">
        <f>IF(OR($E10579="",$H10579=""),"",$H10579*$I10579)</f>
      </c>
      <c r="K10579" s="79" t="str">
        <v/>
      </c>
    </row>
    <row r="10580">
      <c r="A10580" s="81" t="str">
        <v/>
      </c>
      <c r="B10580" s="81" t="str">
        <v/>
      </c>
      <c r="C10580" s="83">
        <f>IF($E10580="","",IFERROR(VLOOKUP(TRIM(E10580&amp;""),'Référentiel Articles'!$A$2:$F$634,2,FALSE),""))</f>
      </c>
      <c r="D10580" s="83">
        <f>IF($E10580="","",IFERROR(VLOOKUP(TRIM(E10580&amp;""),'Référentiel Articles'!$A$2:$F$634,3,FALSE),""))</f>
      </c>
      <c r="E10580" s="81" t="str">
        <v/>
      </c>
      <c r="F10580" s="83">
        <f>IF($E10580="","",IFERROR(VLOOKUP(TRIM(E10580&amp;""),'Référentiel Articles'!$A$2:$F$634,4,FALSE),""))</f>
      </c>
      <c r="G10580" s="84">
        <f>IF($E10580="","",IFERROR(VLOOKUP(TRIM(E10580&amp;""),'Référentiel Articles'!$A$2:$F$634,5,FALSE),""))</f>
      </c>
      <c r="H10580" s="85" t="str">
        <v/>
      </c>
      <c r="I10580" s="84">
        <f>IF($E10580="","",IFERROR(VLOOKUP(TRIM(E10580&amp;""),'Référentiel Articles'!$A$2:$F$634,6,FALSE),""))</f>
      </c>
      <c r="J10580" s="90">
        <f>IF(OR($E10580="",$H10580=""),"",$H10580*$I10580)</f>
      </c>
      <c r="K10580" s="87" t="str">
        <v/>
      </c>
    </row>
    <row r="10581">
      <c r="A10581" s="74" t="str">
        <v/>
      </c>
      <c r="B10581" s="74" t="str">
        <v/>
      </c>
      <c r="C10581" s="75">
        <f>IF($E10581="","",IFERROR(VLOOKUP(TRIM(E10581&amp;""),'Référentiel Articles'!$A$2:$F$634,2,FALSE),""))</f>
      </c>
      <c r="D10581" s="75">
        <f>IF($E10581="","",IFERROR(VLOOKUP(TRIM(E10581&amp;""),'Référentiel Articles'!$A$2:$F$634,3,FALSE),""))</f>
      </c>
      <c r="E10581" s="74" t="str">
        <v/>
      </c>
      <c r="F10581" s="75">
        <f>IF($E10581="","",IFERROR(VLOOKUP(TRIM(E10581&amp;""),'Référentiel Articles'!$A$2:$F$634,4,FALSE),""))</f>
      </c>
      <c r="G10581" s="76">
        <f>IF($E10581="","",IFERROR(VLOOKUP(TRIM(E10581&amp;""),'Référentiel Articles'!$A$2:$F$634,5,FALSE),""))</f>
      </c>
      <c r="H10581" s="77" t="str">
        <v/>
      </c>
      <c r="I10581" s="76">
        <f>IF($E10581="","",IFERROR(VLOOKUP(TRIM(E10581&amp;""),'Référentiel Articles'!$A$2:$F$634,6,FALSE),""))</f>
      </c>
      <c r="J10581" s="78">
        <f>IF(OR($E10581="",$H10581=""),"",$H10581*$I10581)</f>
      </c>
      <c r="K10581" s="79" t="str">
        <v/>
      </c>
    </row>
    <row r="10582">
      <c r="A10582" s="81" t="str">
        <v/>
      </c>
      <c r="B10582" s="81" t="str">
        <v/>
      </c>
      <c r="C10582" s="83">
        <f>IF($E10582="","",IFERROR(VLOOKUP(TRIM(E10582&amp;""),'Référentiel Articles'!$A$2:$F$634,2,FALSE),""))</f>
      </c>
      <c r="D10582" s="83">
        <f>IF($E10582="","",IFERROR(VLOOKUP(TRIM(E10582&amp;""),'Référentiel Articles'!$A$2:$F$634,3,FALSE),""))</f>
      </c>
      <c r="E10582" s="81" t="str">
        <v/>
      </c>
      <c r="F10582" s="83">
        <f>IF($E10582="","",IFERROR(VLOOKUP(TRIM(E10582&amp;""),'Référentiel Articles'!$A$2:$F$634,4,FALSE),""))</f>
      </c>
      <c r="G10582" s="84">
        <f>IF($E10582="","",IFERROR(VLOOKUP(TRIM(E10582&amp;""),'Référentiel Articles'!$A$2:$F$634,5,FALSE),""))</f>
      </c>
      <c r="H10582" s="85" t="str">
        <v/>
      </c>
      <c r="I10582" s="84">
        <f>IF($E10582="","",IFERROR(VLOOKUP(TRIM(E10582&amp;""),'Référentiel Articles'!$A$2:$F$634,6,FALSE),""))</f>
      </c>
      <c r="J10582" s="90">
        <f>IF(OR($E10582="",$H10582=""),"",$H10582*$I10582)</f>
      </c>
      <c r="K10582" s="87" t="str">
        <v/>
      </c>
    </row>
    <row r="10583">
      <c r="A10583" s="74" t="str">
        <v/>
      </c>
      <c r="B10583" s="74" t="str">
        <v/>
      </c>
      <c r="C10583" s="75">
        <f>IF($E10583="","",IFERROR(VLOOKUP(TRIM(E10583&amp;""),'Référentiel Articles'!$A$2:$F$634,2,FALSE),""))</f>
      </c>
      <c r="D10583" s="75">
        <f>IF($E10583="","",IFERROR(VLOOKUP(TRIM(E10583&amp;""),'Référentiel Articles'!$A$2:$F$634,3,FALSE),""))</f>
      </c>
      <c r="E10583" s="74" t="str">
        <v/>
      </c>
      <c r="F10583" s="75">
        <f>IF($E10583="","",IFERROR(VLOOKUP(TRIM(E10583&amp;""),'Référentiel Articles'!$A$2:$F$634,4,FALSE),""))</f>
      </c>
      <c r="G10583" s="76">
        <f>IF($E10583="","",IFERROR(VLOOKUP(TRIM(E10583&amp;""),'Référentiel Articles'!$A$2:$F$634,5,FALSE),""))</f>
      </c>
      <c r="H10583" s="77" t="str">
        <v/>
      </c>
      <c r="I10583" s="76">
        <f>IF($E10583="","",IFERROR(VLOOKUP(TRIM(E10583&amp;""),'Référentiel Articles'!$A$2:$F$634,6,FALSE),""))</f>
      </c>
      <c r="J10583" s="78">
        <f>IF(OR($E10583="",$H10583=""),"",$H10583*$I10583)</f>
      </c>
      <c r="K10583" s="79" t="str">
        <v/>
      </c>
    </row>
    <row r="10584">
      <c r="A10584" s="81" t="str">
        <v/>
      </c>
      <c r="B10584" s="81" t="str">
        <v/>
      </c>
      <c r="C10584" s="83">
        <f>IF($E10584="","",IFERROR(VLOOKUP(TRIM(E10584&amp;""),'Référentiel Articles'!$A$2:$F$634,2,FALSE),""))</f>
      </c>
      <c r="D10584" s="83">
        <f>IF($E10584="","",IFERROR(VLOOKUP(TRIM(E10584&amp;""),'Référentiel Articles'!$A$2:$F$634,3,FALSE),""))</f>
      </c>
      <c r="E10584" s="81" t="str">
        <v/>
      </c>
      <c r="F10584" s="83">
        <f>IF($E10584="","",IFERROR(VLOOKUP(TRIM(E10584&amp;""),'Référentiel Articles'!$A$2:$F$634,4,FALSE),""))</f>
      </c>
      <c r="G10584" s="84">
        <f>IF($E10584="","",IFERROR(VLOOKUP(TRIM(E10584&amp;""),'Référentiel Articles'!$A$2:$F$634,5,FALSE),""))</f>
      </c>
      <c r="H10584" s="85" t="str">
        <v/>
      </c>
      <c r="I10584" s="84">
        <f>IF($E10584="","",IFERROR(VLOOKUP(TRIM(E10584&amp;""),'Référentiel Articles'!$A$2:$F$634,6,FALSE),""))</f>
      </c>
      <c r="J10584" s="90">
        <f>IF(OR($E10584="",$H10584=""),"",$H10584*$I10584)</f>
      </c>
      <c r="K10584" s="87" t="str">
        <v/>
      </c>
    </row>
    <row r="10585">
      <c r="A10585" s="74" t="str">
        <v/>
      </c>
      <c r="B10585" s="74" t="str">
        <v/>
      </c>
      <c r="C10585" s="75">
        <f>IF($E10585="","",IFERROR(VLOOKUP(TRIM(E10585&amp;""),'Référentiel Articles'!$A$2:$F$634,2,FALSE),""))</f>
      </c>
      <c r="D10585" s="75">
        <f>IF($E10585="","",IFERROR(VLOOKUP(TRIM(E10585&amp;""),'Référentiel Articles'!$A$2:$F$634,3,FALSE),""))</f>
      </c>
      <c r="E10585" s="74" t="str">
        <v/>
      </c>
      <c r="F10585" s="75">
        <f>IF($E10585="","",IFERROR(VLOOKUP(TRIM(E10585&amp;""),'Référentiel Articles'!$A$2:$F$634,4,FALSE),""))</f>
      </c>
      <c r="G10585" s="76">
        <f>IF($E10585="","",IFERROR(VLOOKUP(TRIM(E10585&amp;""),'Référentiel Articles'!$A$2:$F$634,5,FALSE),""))</f>
      </c>
      <c r="H10585" s="77" t="str">
        <v/>
      </c>
      <c r="I10585" s="76">
        <f>IF($E10585="","",IFERROR(VLOOKUP(TRIM(E10585&amp;""),'Référentiel Articles'!$A$2:$F$634,6,FALSE),""))</f>
      </c>
      <c r="J10585" s="78">
        <f>IF(OR($E10585="",$H10585=""),"",$H10585*$I10585)</f>
      </c>
      <c r="K10585" s="79" t="str">
        <v/>
      </c>
    </row>
    <row r="10586">
      <c r="A10586" s="81" t="str">
        <v/>
      </c>
      <c r="B10586" s="81" t="str">
        <v/>
      </c>
      <c r="C10586" s="83">
        <f>IF($E10586="","",IFERROR(VLOOKUP(TRIM(E10586&amp;""),'Référentiel Articles'!$A$2:$F$634,2,FALSE),""))</f>
      </c>
      <c r="D10586" s="83">
        <f>IF($E10586="","",IFERROR(VLOOKUP(TRIM(E10586&amp;""),'Référentiel Articles'!$A$2:$F$634,3,FALSE),""))</f>
      </c>
      <c r="E10586" s="81" t="str">
        <v/>
      </c>
      <c r="F10586" s="83">
        <f>IF($E10586="","",IFERROR(VLOOKUP(TRIM(E10586&amp;""),'Référentiel Articles'!$A$2:$F$634,4,FALSE),""))</f>
      </c>
      <c r="G10586" s="84">
        <f>IF($E10586="","",IFERROR(VLOOKUP(TRIM(E10586&amp;""),'Référentiel Articles'!$A$2:$F$634,5,FALSE),""))</f>
      </c>
      <c r="H10586" s="85" t="str">
        <v/>
      </c>
      <c r="I10586" s="84">
        <f>IF($E10586="","",IFERROR(VLOOKUP(TRIM(E10586&amp;""),'Référentiel Articles'!$A$2:$F$634,6,FALSE),""))</f>
      </c>
      <c r="J10586" s="90">
        <f>IF(OR($E10586="",$H10586=""),"",$H10586*$I10586)</f>
      </c>
      <c r="K10586" s="87" t="str">
        <v/>
      </c>
    </row>
    <row r="10587">
      <c r="A10587" s="74" t="str">
        <v/>
      </c>
      <c r="B10587" s="74" t="str">
        <v/>
      </c>
      <c r="C10587" s="75">
        <f>IF($E10587="","",IFERROR(VLOOKUP(TRIM(E10587&amp;""),'Référentiel Articles'!$A$2:$F$634,2,FALSE),""))</f>
      </c>
      <c r="D10587" s="75">
        <f>IF($E10587="","",IFERROR(VLOOKUP(TRIM(E10587&amp;""),'Référentiel Articles'!$A$2:$F$634,3,FALSE),""))</f>
      </c>
      <c r="E10587" s="74" t="str">
        <v/>
      </c>
      <c r="F10587" s="75">
        <f>IF($E10587="","",IFERROR(VLOOKUP(TRIM(E10587&amp;""),'Référentiel Articles'!$A$2:$F$634,4,FALSE),""))</f>
      </c>
      <c r="G10587" s="76">
        <f>IF($E10587="","",IFERROR(VLOOKUP(TRIM(E10587&amp;""),'Référentiel Articles'!$A$2:$F$634,5,FALSE),""))</f>
      </c>
      <c r="H10587" s="77" t="str">
        <v/>
      </c>
      <c r="I10587" s="76">
        <f>IF($E10587="","",IFERROR(VLOOKUP(TRIM(E10587&amp;""),'Référentiel Articles'!$A$2:$F$634,6,FALSE),""))</f>
      </c>
      <c r="J10587" s="78">
        <f>IF(OR($E10587="",$H10587=""),"",$H10587*$I10587)</f>
      </c>
      <c r="K10587" s="79" t="str">
        <v/>
      </c>
    </row>
    <row r="10588">
      <c r="A10588" s="81" t="str">
        <v/>
      </c>
      <c r="B10588" s="81" t="str">
        <v/>
      </c>
      <c r="C10588" s="83">
        <f>IF($E10588="","",IFERROR(VLOOKUP(TRIM(E10588&amp;""),'Référentiel Articles'!$A$2:$F$634,2,FALSE),""))</f>
      </c>
      <c r="D10588" s="83">
        <f>IF($E10588="","",IFERROR(VLOOKUP(TRIM(E10588&amp;""),'Référentiel Articles'!$A$2:$F$634,3,FALSE),""))</f>
      </c>
      <c r="E10588" s="81" t="str">
        <v/>
      </c>
      <c r="F10588" s="83">
        <f>IF($E10588="","",IFERROR(VLOOKUP(TRIM(E10588&amp;""),'Référentiel Articles'!$A$2:$F$634,4,FALSE),""))</f>
      </c>
      <c r="G10588" s="84">
        <f>IF($E10588="","",IFERROR(VLOOKUP(TRIM(E10588&amp;""),'Référentiel Articles'!$A$2:$F$634,5,FALSE),""))</f>
      </c>
      <c r="H10588" s="85" t="str">
        <v/>
      </c>
      <c r="I10588" s="84">
        <f>IF($E10588="","",IFERROR(VLOOKUP(TRIM(E10588&amp;""),'Référentiel Articles'!$A$2:$F$634,6,FALSE),""))</f>
      </c>
      <c r="J10588" s="90">
        <f>IF(OR($E10588="",$H10588=""),"",$H10588*$I10588)</f>
      </c>
      <c r="K10588" s="87" t="str">
        <v/>
      </c>
    </row>
    <row r="10589">
      <c r="A10589" s="74" t="str">
        <v/>
      </c>
      <c r="B10589" s="74" t="str">
        <v/>
      </c>
      <c r="C10589" s="75">
        <f>IF($E10589="","",IFERROR(VLOOKUP(TRIM(E10589&amp;""),'Référentiel Articles'!$A$2:$F$634,2,FALSE),""))</f>
      </c>
      <c r="D10589" s="75">
        <f>IF($E10589="","",IFERROR(VLOOKUP(TRIM(E10589&amp;""),'Référentiel Articles'!$A$2:$F$634,3,FALSE),""))</f>
      </c>
      <c r="E10589" s="74" t="str">
        <v/>
      </c>
      <c r="F10589" s="75">
        <f>IF($E10589="","",IFERROR(VLOOKUP(TRIM(E10589&amp;""),'Référentiel Articles'!$A$2:$F$634,4,FALSE),""))</f>
      </c>
      <c r="G10589" s="76">
        <f>IF($E10589="","",IFERROR(VLOOKUP(TRIM(E10589&amp;""),'Référentiel Articles'!$A$2:$F$634,5,FALSE),""))</f>
      </c>
      <c r="H10589" s="77" t="str">
        <v/>
      </c>
      <c r="I10589" s="76">
        <f>IF($E10589="","",IFERROR(VLOOKUP(TRIM(E10589&amp;""),'Référentiel Articles'!$A$2:$F$634,6,FALSE),""))</f>
      </c>
      <c r="J10589" s="78">
        <f>IF(OR($E10589="",$H10589=""),"",$H10589*$I10589)</f>
      </c>
      <c r="K10589" s="79" t="str">
        <v/>
      </c>
    </row>
    <row r="10590">
      <c r="A10590" s="81" t="str">
        <v/>
      </c>
      <c r="B10590" s="81" t="str">
        <v/>
      </c>
      <c r="C10590" s="83">
        <f>IF($E10590="","",IFERROR(VLOOKUP(TRIM(E10590&amp;""),'Référentiel Articles'!$A$2:$F$634,2,FALSE),""))</f>
      </c>
      <c r="D10590" s="83">
        <f>IF($E10590="","",IFERROR(VLOOKUP(TRIM(E10590&amp;""),'Référentiel Articles'!$A$2:$F$634,3,FALSE),""))</f>
      </c>
      <c r="E10590" s="81" t="str">
        <v/>
      </c>
      <c r="F10590" s="83">
        <f>IF($E10590="","",IFERROR(VLOOKUP(TRIM(E10590&amp;""),'Référentiel Articles'!$A$2:$F$634,4,FALSE),""))</f>
      </c>
      <c r="G10590" s="84">
        <f>IF($E10590="","",IFERROR(VLOOKUP(TRIM(E10590&amp;""),'Référentiel Articles'!$A$2:$F$634,5,FALSE),""))</f>
      </c>
      <c r="H10590" s="85" t="str">
        <v/>
      </c>
      <c r="I10590" s="84">
        <f>IF($E10590="","",IFERROR(VLOOKUP(TRIM(E10590&amp;""),'Référentiel Articles'!$A$2:$F$634,6,FALSE),""))</f>
      </c>
      <c r="J10590" s="90">
        <f>IF(OR($E10590="",$H10590=""),"",$H10590*$I10590)</f>
      </c>
      <c r="K10590" s="87" t="str">
        <v/>
      </c>
    </row>
    <row r="10591">
      <c r="A10591" s="74" t="str">
        <v/>
      </c>
      <c r="B10591" s="74" t="str">
        <v/>
      </c>
      <c r="C10591" s="75">
        <f>IF($E10591="","",IFERROR(VLOOKUP(TRIM(E10591&amp;""),'Référentiel Articles'!$A$2:$F$634,2,FALSE),""))</f>
      </c>
      <c r="D10591" s="75">
        <f>IF($E10591="","",IFERROR(VLOOKUP(TRIM(E10591&amp;""),'Référentiel Articles'!$A$2:$F$634,3,FALSE),""))</f>
      </c>
      <c r="E10591" s="74" t="str">
        <v/>
      </c>
      <c r="F10591" s="75">
        <f>IF($E10591="","",IFERROR(VLOOKUP(TRIM(E10591&amp;""),'Référentiel Articles'!$A$2:$F$634,4,FALSE),""))</f>
      </c>
      <c r="G10591" s="76">
        <f>IF($E10591="","",IFERROR(VLOOKUP(TRIM(E10591&amp;""),'Référentiel Articles'!$A$2:$F$634,5,FALSE),""))</f>
      </c>
      <c r="H10591" s="77" t="str">
        <v/>
      </c>
      <c r="I10591" s="76">
        <f>IF($E10591="","",IFERROR(VLOOKUP(TRIM(E10591&amp;""),'Référentiel Articles'!$A$2:$F$634,6,FALSE),""))</f>
      </c>
      <c r="J10591" s="78">
        <f>IF(OR($E10591="",$H10591=""),"",$H10591*$I10591)</f>
      </c>
      <c r="K10591" s="79" t="str">
        <v/>
      </c>
    </row>
    <row r="10592">
      <c r="A10592" s="81" t="str">
        <v/>
      </c>
      <c r="B10592" s="81" t="str">
        <v/>
      </c>
      <c r="C10592" s="83">
        <f>IF($E10592="","",IFERROR(VLOOKUP(TRIM(E10592&amp;""),'Référentiel Articles'!$A$2:$F$634,2,FALSE),""))</f>
      </c>
      <c r="D10592" s="83">
        <f>IF($E10592="","",IFERROR(VLOOKUP(TRIM(E10592&amp;""),'Référentiel Articles'!$A$2:$F$634,3,FALSE),""))</f>
      </c>
      <c r="E10592" s="81" t="str">
        <v/>
      </c>
      <c r="F10592" s="83">
        <f>IF($E10592="","",IFERROR(VLOOKUP(TRIM(E10592&amp;""),'Référentiel Articles'!$A$2:$F$634,4,FALSE),""))</f>
      </c>
      <c r="G10592" s="84">
        <f>IF($E10592="","",IFERROR(VLOOKUP(TRIM(E10592&amp;""),'Référentiel Articles'!$A$2:$F$634,5,FALSE),""))</f>
      </c>
      <c r="H10592" s="85" t="str">
        <v/>
      </c>
      <c r="I10592" s="84">
        <f>IF($E10592="","",IFERROR(VLOOKUP(TRIM(E10592&amp;""),'Référentiel Articles'!$A$2:$F$634,6,FALSE),""))</f>
      </c>
      <c r="J10592" s="90">
        <f>IF(OR($E10592="",$H10592=""),"",$H10592*$I10592)</f>
      </c>
      <c r="K10592" s="87" t="str">
        <v/>
      </c>
    </row>
    <row r="10593">
      <c r="A10593" s="74" t="str">
        <v/>
      </c>
      <c r="B10593" s="74" t="str">
        <v/>
      </c>
      <c r="C10593" s="75">
        <f>IF($E10593="","",IFERROR(VLOOKUP(TRIM(E10593&amp;""),'Référentiel Articles'!$A$2:$F$634,2,FALSE),""))</f>
      </c>
      <c r="D10593" s="75">
        <f>IF($E10593="","",IFERROR(VLOOKUP(TRIM(E10593&amp;""),'Référentiel Articles'!$A$2:$F$634,3,FALSE),""))</f>
      </c>
      <c r="E10593" s="74" t="str">
        <v/>
      </c>
      <c r="F10593" s="75">
        <f>IF($E10593="","",IFERROR(VLOOKUP(TRIM(E10593&amp;""),'Référentiel Articles'!$A$2:$F$634,4,FALSE),""))</f>
      </c>
      <c r="G10593" s="76">
        <f>IF($E10593="","",IFERROR(VLOOKUP(TRIM(E10593&amp;""),'Référentiel Articles'!$A$2:$F$634,5,FALSE),""))</f>
      </c>
      <c r="H10593" s="77" t="str">
        <v/>
      </c>
      <c r="I10593" s="76">
        <f>IF($E10593="","",IFERROR(VLOOKUP(TRIM(E10593&amp;""),'Référentiel Articles'!$A$2:$F$634,6,FALSE),""))</f>
      </c>
      <c r="J10593" s="78">
        <f>IF(OR($E10593="",$H10593=""),"",$H10593*$I10593)</f>
      </c>
      <c r="K10593" s="79" t="str">
        <v/>
      </c>
    </row>
    <row r="10594">
      <c r="A10594" s="81" t="str">
        <v/>
      </c>
      <c r="B10594" s="81" t="str">
        <v/>
      </c>
      <c r="C10594" s="83">
        <f>IF($E10594="","",IFERROR(VLOOKUP(TRIM(E10594&amp;""),'Référentiel Articles'!$A$2:$F$634,2,FALSE),""))</f>
      </c>
      <c r="D10594" s="83">
        <f>IF($E10594="","",IFERROR(VLOOKUP(TRIM(E10594&amp;""),'Référentiel Articles'!$A$2:$F$634,3,FALSE),""))</f>
      </c>
      <c r="E10594" s="81" t="str">
        <v/>
      </c>
      <c r="F10594" s="83">
        <f>IF($E10594="","",IFERROR(VLOOKUP(TRIM(E10594&amp;""),'Référentiel Articles'!$A$2:$F$634,4,FALSE),""))</f>
      </c>
      <c r="G10594" s="84">
        <f>IF($E10594="","",IFERROR(VLOOKUP(TRIM(E10594&amp;""),'Référentiel Articles'!$A$2:$F$634,5,FALSE),""))</f>
      </c>
      <c r="H10594" s="85" t="str">
        <v/>
      </c>
      <c r="I10594" s="84">
        <f>IF($E10594="","",IFERROR(VLOOKUP(TRIM(E10594&amp;""),'Référentiel Articles'!$A$2:$F$634,6,FALSE),""))</f>
      </c>
      <c r="J10594" s="90">
        <f>IF(OR($E10594="",$H10594=""),"",$H10594*$I10594)</f>
      </c>
      <c r="K10594" s="87" t="str">
        <v/>
      </c>
    </row>
    <row r="10595">
      <c r="A10595" s="74" t="str">
        <v/>
      </c>
      <c r="B10595" s="74" t="str">
        <v/>
      </c>
      <c r="C10595" s="75">
        <f>IF($E10595="","",IFERROR(VLOOKUP(TRIM(E10595&amp;""),'Référentiel Articles'!$A$2:$F$634,2,FALSE),""))</f>
      </c>
      <c r="D10595" s="75">
        <f>IF($E10595="","",IFERROR(VLOOKUP(TRIM(E10595&amp;""),'Référentiel Articles'!$A$2:$F$634,3,FALSE),""))</f>
      </c>
      <c r="E10595" s="74" t="str">
        <v/>
      </c>
      <c r="F10595" s="75">
        <f>IF($E10595="","",IFERROR(VLOOKUP(TRIM(E10595&amp;""),'Référentiel Articles'!$A$2:$F$634,4,FALSE),""))</f>
      </c>
      <c r="G10595" s="76">
        <f>IF($E10595="","",IFERROR(VLOOKUP(TRIM(E10595&amp;""),'Référentiel Articles'!$A$2:$F$634,5,FALSE),""))</f>
      </c>
      <c r="H10595" s="77" t="str">
        <v/>
      </c>
      <c r="I10595" s="76">
        <f>IF($E10595="","",IFERROR(VLOOKUP(TRIM(E10595&amp;""),'Référentiel Articles'!$A$2:$F$634,6,FALSE),""))</f>
      </c>
      <c r="J10595" s="78">
        <f>IF(OR($E10595="",$H10595=""),"",$H10595*$I10595)</f>
      </c>
      <c r="K10595" s="79" t="str">
        <v/>
      </c>
    </row>
    <row r="10596">
      <c r="A10596" s="81" t="str">
        <v/>
      </c>
      <c r="B10596" s="81" t="str">
        <v/>
      </c>
      <c r="C10596" s="83">
        <f>IF($E10596="","",IFERROR(VLOOKUP(TRIM(E10596&amp;""),'Référentiel Articles'!$A$2:$F$634,2,FALSE),""))</f>
      </c>
      <c r="D10596" s="83">
        <f>IF($E10596="","",IFERROR(VLOOKUP(TRIM(E10596&amp;""),'Référentiel Articles'!$A$2:$F$634,3,FALSE),""))</f>
      </c>
      <c r="E10596" s="81" t="str">
        <v/>
      </c>
      <c r="F10596" s="83">
        <f>IF($E10596="","",IFERROR(VLOOKUP(TRIM(E10596&amp;""),'Référentiel Articles'!$A$2:$F$634,4,FALSE),""))</f>
      </c>
      <c r="G10596" s="84">
        <f>IF($E10596="","",IFERROR(VLOOKUP(TRIM(E10596&amp;""),'Référentiel Articles'!$A$2:$F$634,5,FALSE),""))</f>
      </c>
      <c r="H10596" s="85" t="str">
        <v/>
      </c>
      <c r="I10596" s="84">
        <f>IF($E10596="","",IFERROR(VLOOKUP(TRIM(E10596&amp;""),'Référentiel Articles'!$A$2:$F$634,6,FALSE),""))</f>
      </c>
      <c r="J10596" s="90">
        <f>IF(OR($E10596="",$H10596=""),"",$H10596*$I10596)</f>
      </c>
      <c r="K10596" s="87" t="str">
        <v/>
      </c>
    </row>
    <row r="10597">
      <c r="A10597" s="74" t="str">
        <v/>
      </c>
      <c r="B10597" s="74" t="str">
        <v/>
      </c>
      <c r="C10597" s="75">
        <f>IF($E10597="","",IFERROR(VLOOKUP(TRIM(E10597&amp;""),'Référentiel Articles'!$A$2:$F$634,2,FALSE),""))</f>
      </c>
      <c r="D10597" s="75">
        <f>IF($E10597="","",IFERROR(VLOOKUP(TRIM(E10597&amp;""),'Référentiel Articles'!$A$2:$F$634,3,FALSE),""))</f>
      </c>
      <c r="E10597" s="74" t="str">
        <v/>
      </c>
      <c r="F10597" s="75">
        <f>IF($E10597="","",IFERROR(VLOOKUP(TRIM(E10597&amp;""),'Référentiel Articles'!$A$2:$F$634,4,FALSE),""))</f>
      </c>
      <c r="G10597" s="76">
        <f>IF($E10597="","",IFERROR(VLOOKUP(TRIM(E10597&amp;""),'Référentiel Articles'!$A$2:$F$634,5,FALSE),""))</f>
      </c>
      <c r="H10597" s="77" t="str">
        <v/>
      </c>
      <c r="I10597" s="76">
        <f>IF($E10597="","",IFERROR(VLOOKUP(TRIM(E10597&amp;""),'Référentiel Articles'!$A$2:$F$634,6,FALSE),""))</f>
      </c>
      <c r="J10597" s="78">
        <f>IF(OR($E10597="",$H10597=""),"",$H10597*$I10597)</f>
      </c>
      <c r="K10597" s="79" t="str">
        <v/>
      </c>
    </row>
    <row r="10598">
      <c r="A10598" s="81" t="str">
        <v/>
      </c>
      <c r="B10598" s="81" t="str">
        <v/>
      </c>
      <c r="C10598" s="83">
        <f>IF($E10598="","",IFERROR(VLOOKUP(TRIM(E10598&amp;""),'Référentiel Articles'!$A$2:$F$634,2,FALSE),""))</f>
      </c>
      <c r="D10598" s="83">
        <f>IF($E10598="","",IFERROR(VLOOKUP(TRIM(E10598&amp;""),'Référentiel Articles'!$A$2:$F$634,3,FALSE),""))</f>
      </c>
      <c r="E10598" s="81" t="str">
        <v/>
      </c>
      <c r="F10598" s="83">
        <f>IF($E10598="","",IFERROR(VLOOKUP(TRIM(E10598&amp;""),'Référentiel Articles'!$A$2:$F$634,4,FALSE),""))</f>
      </c>
      <c r="G10598" s="84">
        <f>IF($E10598="","",IFERROR(VLOOKUP(TRIM(E10598&amp;""),'Référentiel Articles'!$A$2:$F$634,5,FALSE),""))</f>
      </c>
      <c r="H10598" s="85" t="str">
        <v/>
      </c>
      <c r="I10598" s="84">
        <f>IF($E10598="","",IFERROR(VLOOKUP(TRIM(E10598&amp;""),'Référentiel Articles'!$A$2:$F$634,6,FALSE),""))</f>
      </c>
      <c r="J10598" s="90">
        <f>IF(OR($E10598="",$H10598=""),"",$H10598*$I10598)</f>
      </c>
      <c r="K10598" s="87" t="str">
        <v/>
      </c>
    </row>
    <row r="10599">
      <c r="A10599" s="74" t="str">
        <v/>
      </c>
      <c r="B10599" s="74" t="str">
        <v/>
      </c>
      <c r="C10599" s="75">
        <f>IF($E10599="","",IFERROR(VLOOKUP(TRIM(E10599&amp;""),'Référentiel Articles'!$A$2:$F$634,2,FALSE),""))</f>
      </c>
      <c r="D10599" s="75">
        <f>IF($E10599="","",IFERROR(VLOOKUP(TRIM(E10599&amp;""),'Référentiel Articles'!$A$2:$F$634,3,FALSE),""))</f>
      </c>
      <c r="E10599" s="74" t="str">
        <v/>
      </c>
      <c r="F10599" s="75">
        <f>IF($E10599="","",IFERROR(VLOOKUP(TRIM(E10599&amp;""),'Référentiel Articles'!$A$2:$F$634,4,FALSE),""))</f>
      </c>
      <c r="G10599" s="76">
        <f>IF($E10599="","",IFERROR(VLOOKUP(TRIM(E10599&amp;""),'Référentiel Articles'!$A$2:$F$634,5,FALSE),""))</f>
      </c>
      <c r="H10599" s="77" t="str">
        <v/>
      </c>
      <c r="I10599" s="76">
        <f>IF($E10599="","",IFERROR(VLOOKUP(TRIM(E10599&amp;""),'Référentiel Articles'!$A$2:$F$634,6,FALSE),""))</f>
      </c>
      <c r="J10599" s="78">
        <f>IF(OR($E10599="",$H10599=""),"",$H10599*$I10599)</f>
      </c>
      <c r="K10599" s="79" t="str">
        <v/>
      </c>
    </row>
    <row r="10600">
      <c r="A10600" s="81" t="str">
        <v/>
      </c>
      <c r="B10600" s="81" t="str">
        <v/>
      </c>
      <c r="C10600" s="83">
        <f>IF($E10600="","",IFERROR(VLOOKUP(TRIM(E10600&amp;""),'Référentiel Articles'!$A$2:$F$634,2,FALSE),""))</f>
      </c>
      <c r="D10600" s="83">
        <f>IF($E10600="","",IFERROR(VLOOKUP(TRIM(E10600&amp;""),'Référentiel Articles'!$A$2:$F$634,3,FALSE),""))</f>
      </c>
      <c r="E10600" s="81" t="str">
        <v/>
      </c>
      <c r="F10600" s="83">
        <f>IF($E10600="","",IFERROR(VLOOKUP(TRIM(E10600&amp;""),'Référentiel Articles'!$A$2:$F$634,4,FALSE),""))</f>
      </c>
      <c r="G10600" s="84">
        <f>IF($E10600="","",IFERROR(VLOOKUP(TRIM(E10600&amp;""),'Référentiel Articles'!$A$2:$F$634,5,FALSE),""))</f>
      </c>
      <c r="H10600" s="85" t="str">
        <v/>
      </c>
      <c r="I10600" s="84">
        <f>IF($E10600="","",IFERROR(VLOOKUP(TRIM(E10600&amp;""),'Référentiel Articles'!$A$2:$F$634,6,FALSE),""))</f>
      </c>
      <c r="J10600" s="90">
        <f>IF(OR($E10600="",$H10600=""),"",$H10600*$I10600)</f>
      </c>
      <c r="K10600" s="87" t="str">
        <v/>
      </c>
    </row>
    <row r="10601">
      <c r="A10601" s="74" t="str">
        <v/>
      </c>
      <c r="B10601" s="74" t="str">
        <v/>
      </c>
      <c r="C10601" s="75">
        <f>IF($E10601="","",IFERROR(VLOOKUP(TRIM(E10601&amp;""),'Référentiel Articles'!$A$2:$F$634,2,FALSE),""))</f>
      </c>
      <c r="D10601" s="75">
        <f>IF($E10601="","",IFERROR(VLOOKUP(TRIM(E10601&amp;""),'Référentiel Articles'!$A$2:$F$634,3,FALSE),""))</f>
      </c>
      <c r="E10601" s="74" t="str">
        <v/>
      </c>
      <c r="F10601" s="75">
        <f>IF($E10601="","",IFERROR(VLOOKUP(TRIM(E10601&amp;""),'Référentiel Articles'!$A$2:$F$634,4,FALSE),""))</f>
      </c>
      <c r="G10601" s="76">
        <f>IF($E10601="","",IFERROR(VLOOKUP(TRIM(E10601&amp;""),'Référentiel Articles'!$A$2:$F$634,5,FALSE),""))</f>
      </c>
      <c r="H10601" s="77" t="str">
        <v/>
      </c>
      <c r="I10601" s="76">
        <f>IF($E10601="","",IFERROR(VLOOKUP(TRIM(E10601&amp;""),'Référentiel Articles'!$A$2:$F$634,6,FALSE),""))</f>
      </c>
      <c r="J10601" s="78">
        <f>IF(OR($E10601="",$H10601=""),"",$H10601*$I10601)</f>
      </c>
      <c r="K10601" s="79" t="str">
        <v/>
      </c>
    </row>
    <row r="10602">
      <c r="A10602" s="81" t="str">
        <v/>
      </c>
      <c r="B10602" s="81" t="str">
        <v/>
      </c>
      <c r="C10602" s="83">
        <f>IF($E10602="","",IFERROR(VLOOKUP(TRIM(E10602&amp;""),'Référentiel Articles'!$A$2:$F$634,2,FALSE),""))</f>
      </c>
      <c r="D10602" s="83">
        <f>IF($E10602="","",IFERROR(VLOOKUP(TRIM(E10602&amp;""),'Référentiel Articles'!$A$2:$F$634,3,FALSE),""))</f>
      </c>
      <c r="E10602" s="81" t="str">
        <v/>
      </c>
      <c r="F10602" s="83">
        <f>IF($E10602="","",IFERROR(VLOOKUP(TRIM(E10602&amp;""),'Référentiel Articles'!$A$2:$F$634,4,FALSE),""))</f>
      </c>
      <c r="G10602" s="84">
        <f>IF($E10602="","",IFERROR(VLOOKUP(TRIM(E10602&amp;""),'Référentiel Articles'!$A$2:$F$634,5,FALSE),""))</f>
      </c>
      <c r="H10602" s="85" t="str">
        <v/>
      </c>
      <c r="I10602" s="84">
        <f>IF($E10602="","",IFERROR(VLOOKUP(TRIM(E10602&amp;""),'Référentiel Articles'!$A$2:$F$634,6,FALSE),""))</f>
      </c>
      <c r="J10602" s="90">
        <f>IF(OR($E10602="",$H10602=""),"",$H10602*$I10602)</f>
      </c>
      <c r="K10602" s="87" t="str">
        <v/>
      </c>
    </row>
    <row r="10603">
      <c r="A10603" s="74" t="str">
        <v/>
      </c>
      <c r="B10603" s="74" t="str">
        <v/>
      </c>
      <c r="C10603" s="75">
        <f>IF($E10603="","",IFERROR(VLOOKUP(TRIM(E10603&amp;""),'Référentiel Articles'!$A$2:$F$634,2,FALSE),""))</f>
      </c>
      <c r="D10603" s="75">
        <f>IF($E10603="","",IFERROR(VLOOKUP(TRIM(E10603&amp;""),'Référentiel Articles'!$A$2:$F$634,3,FALSE),""))</f>
      </c>
      <c r="E10603" s="74" t="str">
        <v/>
      </c>
      <c r="F10603" s="75">
        <f>IF($E10603="","",IFERROR(VLOOKUP(TRIM(E10603&amp;""),'Référentiel Articles'!$A$2:$F$634,4,FALSE),""))</f>
      </c>
      <c r="G10603" s="76">
        <f>IF($E10603="","",IFERROR(VLOOKUP(TRIM(E10603&amp;""),'Référentiel Articles'!$A$2:$F$634,5,FALSE),""))</f>
      </c>
      <c r="H10603" s="77" t="str">
        <v/>
      </c>
      <c r="I10603" s="76">
        <f>IF($E10603="","",IFERROR(VLOOKUP(TRIM(E10603&amp;""),'Référentiel Articles'!$A$2:$F$634,6,FALSE),""))</f>
      </c>
      <c r="J10603" s="78">
        <f>IF(OR($E10603="",$H10603=""),"",$H10603*$I10603)</f>
      </c>
      <c r="K10603" s="79" t="str">
        <v/>
      </c>
    </row>
    <row r="10604">
      <c r="A10604" s="81" t="str">
        <v/>
      </c>
      <c r="B10604" s="81" t="str">
        <v/>
      </c>
      <c r="C10604" s="83">
        <f>IF($E10604="","",IFERROR(VLOOKUP(TRIM(E10604&amp;""),'Référentiel Articles'!$A$2:$F$634,2,FALSE),""))</f>
      </c>
      <c r="D10604" s="83">
        <f>IF($E10604="","",IFERROR(VLOOKUP(TRIM(E10604&amp;""),'Référentiel Articles'!$A$2:$F$634,3,FALSE),""))</f>
      </c>
      <c r="E10604" s="81" t="str">
        <v/>
      </c>
      <c r="F10604" s="83">
        <f>IF($E10604="","",IFERROR(VLOOKUP(TRIM(E10604&amp;""),'Référentiel Articles'!$A$2:$F$634,4,FALSE),""))</f>
      </c>
      <c r="G10604" s="84">
        <f>IF($E10604="","",IFERROR(VLOOKUP(TRIM(E10604&amp;""),'Référentiel Articles'!$A$2:$F$634,5,FALSE),""))</f>
      </c>
      <c r="H10604" s="85" t="str">
        <v/>
      </c>
      <c r="I10604" s="84">
        <f>IF($E10604="","",IFERROR(VLOOKUP(TRIM(E10604&amp;""),'Référentiel Articles'!$A$2:$F$634,6,FALSE),""))</f>
      </c>
      <c r="J10604" s="90">
        <f>IF(OR($E10604="",$H10604=""),"",$H10604*$I10604)</f>
      </c>
      <c r="K10604" s="87" t="str">
        <v/>
      </c>
    </row>
    <row r="10605">
      <c r="A10605" s="74" t="str">
        <v/>
      </c>
      <c r="B10605" s="74" t="str">
        <v/>
      </c>
      <c r="C10605" s="75">
        <f>IF($E10605="","",IFERROR(VLOOKUP(TRIM(E10605&amp;""),'Référentiel Articles'!$A$2:$F$634,2,FALSE),""))</f>
      </c>
      <c r="D10605" s="75">
        <f>IF($E10605="","",IFERROR(VLOOKUP(TRIM(E10605&amp;""),'Référentiel Articles'!$A$2:$F$634,3,FALSE),""))</f>
      </c>
      <c r="E10605" s="74" t="str">
        <v/>
      </c>
      <c r="F10605" s="75">
        <f>IF($E10605="","",IFERROR(VLOOKUP(TRIM(E10605&amp;""),'Référentiel Articles'!$A$2:$F$634,4,FALSE),""))</f>
      </c>
      <c r="G10605" s="76">
        <f>IF($E10605="","",IFERROR(VLOOKUP(TRIM(E10605&amp;""),'Référentiel Articles'!$A$2:$F$634,5,FALSE),""))</f>
      </c>
      <c r="H10605" s="77" t="str">
        <v/>
      </c>
      <c r="I10605" s="76">
        <f>IF($E10605="","",IFERROR(VLOOKUP(TRIM(E10605&amp;""),'Référentiel Articles'!$A$2:$F$634,6,FALSE),""))</f>
      </c>
      <c r="J10605" s="78">
        <f>IF(OR($E10605="",$H10605=""),"",$H10605*$I10605)</f>
      </c>
      <c r="K10605" s="79" t="str">
        <v/>
      </c>
    </row>
    <row r="10606">
      <c r="A10606" s="81" t="str">
        <v/>
      </c>
      <c r="B10606" s="81" t="str">
        <v/>
      </c>
      <c r="C10606" s="83">
        <f>IF($E10606="","",IFERROR(VLOOKUP(TRIM(E10606&amp;""),'Référentiel Articles'!$A$2:$F$634,2,FALSE),""))</f>
      </c>
      <c r="D10606" s="83">
        <f>IF($E10606="","",IFERROR(VLOOKUP(TRIM(E10606&amp;""),'Référentiel Articles'!$A$2:$F$634,3,FALSE),""))</f>
      </c>
      <c r="E10606" s="81" t="str">
        <v/>
      </c>
      <c r="F10606" s="83">
        <f>IF($E10606="","",IFERROR(VLOOKUP(TRIM(E10606&amp;""),'Référentiel Articles'!$A$2:$F$634,4,FALSE),""))</f>
      </c>
      <c r="G10606" s="84">
        <f>IF($E10606="","",IFERROR(VLOOKUP(TRIM(E10606&amp;""),'Référentiel Articles'!$A$2:$F$634,5,FALSE),""))</f>
      </c>
      <c r="H10606" s="85" t="str">
        <v/>
      </c>
      <c r="I10606" s="84">
        <f>IF($E10606="","",IFERROR(VLOOKUP(TRIM(E10606&amp;""),'Référentiel Articles'!$A$2:$F$634,6,FALSE),""))</f>
      </c>
      <c r="J10606" s="90">
        <f>IF(OR($E10606="",$H10606=""),"",$H10606*$I10606)</f>
      </c>
      <c r="K10606" s="87" t="str">
        <v/>
      </c>
    </row>
    <row r="10607">
      <c r="A10607" s="74" t="str">
        <v/>
      </c>
      <c r="B10607" s="74" t="str">
        <v/>
      </c>
      <c r="C10607" s="75">
        <f>IF($E10607="","",IFERROR(VLOOKUP(TRIM(E10607&amp;""),'Référentiel Articles'!$A$2:$F$634,2,FALSE),""))</f>
      </c>
      <c r="D10607" s="75">
        <f>IF($E10607="","",IFERROR(VLOOKUP(TRIM(E10607&amp;""),'Référentiel Articles'!$A$2:$F$634,3,FALSE),""))</f>
      </c>
      <c r="E10607" s="74" t="str">
        <v/>
      </c>
      <c r="F10607" s="75">
        <f>IF($E10607="","",IFERROR(VLOOKUP(TRIM(E10607&amp;""),'Référentiel Articles'!$A$2:$F$634,4,FALSE),""))</f>
      </c>
      <c r="G10607" s="76">
        <f>IF($E10607="","",IFERROR(VLOOKUP(TRIM(E10607&amp;""),'Référentiel Articles'!$A$2:$F$634,5,FALSE),""))</f>
      </c>
      <c r="H10607" s="77" t="str">
        <v/>
      </c>
      <c r="I10607" s="76">
        <f>IF($E10607="","",IFERROR(VLOOKUP(TRIM(E10607&amp;""),'Référentiel Articles'!$A$2:$F$634,6,FALSE),""))</f>
      </c>
      <c r="J10607" s="78">
        <f>IF(OR($E10607="",$H10607=""),"",$H10607*$I10607)</f>
      </c>
      <c r="K10607" s="79" t="str">
        <v/>
      </c>
    </row>
    <row r="10608">
      <c r="A10608" s="81" t="str">
        <v/>
      </c>
      <c r="B10608" s="81" t="str">
        <v/>
      </c>
      <c r="C10608" s="83">
        <f>IF($E10608="","",IFERROR(VLOOKUP(TRIM(E10608&amp;""),'Référentiel Articles'!$A$2:$F$634,2,FALSE),""))</f>
      </c>
      <c r="D10608" s="83">
        <f>IF($E10608="","",IFERROR(VLOOKUP(TRIM(E10608&amp;""),'Référentiel Articles'!$A$2:$F$634,3,FALSE),""))</f>
      </c>
      <c r="E10608" s="81" t="str">
        <v/>
      </c>
      <c r="F10608" s="83">
        <f>IF($E10608="","",IFERROR(VLOOKUP(TRIM(E10608&amp;""),'Référentiel Articles'!$A$2:$F$634,4,FALSE),""))</f>
      </c>
      <c r="G10608" s="84">
        <f>IF($E10608="","",IFERROR(VLOOKUP(TRIM(E10608&amp;""),'Référentiel Articles'!$A$2:$F$634,5,FALSE),""))</f>
      </c>
      <c r="H10608" s="85" t="str">
        <v/>
      </c>
      <c r="I10608" s="84">
        <f>IF($E10608="","",IFERROR(VLOOKUP(TRIM(E10608&amp;""),'Référentiel Articles'!$A$2:$F$634,6,FALSE),""))</f>
      </c>
      <c r="J10608" s="90">
        <f>IF(OR($E10608="",$H10608=""),"",$H10608*$I10608)</f>
      </c>
      <c r="K10608" s="87" t="str">
        <v/>
      </c>
    </row>
    <row r="10609">
      <c r="A10609" s="74" t="str">
        <v/>
      </c>
      <c r="B10609" s="74" t="str">
        <v/>
      </c>
      <c r="C10609" s="75">
        <f>IF($E10609="","",IFERROR(VLOOKUP(TRIM(E10609&amp;""),'Référentiel Articles'!$A$2:$F$634,2,FALSE),""))</f>
      </c>
      <c r="D10609" s="75">
        <f>IF($E10609="","",IFERROR(VLOOKUP(TRIM(E10609&amp;""),'Référentiel Articles'!$A$2:$F$634,3,FALSE),""))</f>
      </c>
      <c r="E10609" s="74" t="str">
        <v/>
      </c>
      <c r="F10609" s="75">
        <f>IF($E10609="","",IFERROR(VLOOKUP(TRIM(E10609&amp;""),'Référentiel Articles'!$A$2:$F$634,4,FALSE),""))</f>
      </c>
      <c r="G10609" s="76">
        <f>IF($E10609="","",IFERROR(VLOOKUP(TRIM(E10609&amp;""),'Référentiel Articles'!$A$2:$F$634,5,FALSE),""))</f>
      </c>
      <c r="H10609" s="77" t="str">
        <v/>
      </c>
      <c r="I10609" s="76">
        <f>IF($E10609="","",IFERROR(VLOOKUP(TRIM(E10609&amp;""),'Référentiel Articles'!$A$2:$F$634,6,FALSE),""))</f>
      </c>
      <c r="J10609" s="78">
        <f>IF(OR($E10609="",$H10609=""),"",$H10609*$I10609)</f>
      </c>
      <c r="K10609" s="79" t="str">
        <v/>
      </c>
    </row>
    <row r="10610">
      <c r="A10610" s="81" t="str">
        <v/>
      </c>
      <c r="B10610" s="81" t="str">
        <v/>
      </c>
      <c r="C10610" s="83">
        <f>IF($E10610="","",IFERROR(VLOOKUP(TRIM(E10610&amp;""),'Référentiel Articles'!$A$2:$F$634,2,FALSE),""))</f>
      </c>
      <c r="D10610" s="83">
        <f>IF($E10610="","",IFERROR(VLOOKUP(TRIM(E10610&amp;""),'Référentiel Articles'!$A$2:$F$634,3,FALSE),""))</f>
      </c>
      <c r="E10610" s="81" t="str">
        <v/>
      </c>
      <c r="F10610" s="83">
        <f>IF($E10610="","",IFERROR(VLOOKUP(TRIM(E10610&amp;""),'Référentiel Articles'!$A$2:$F$634,4,FALSE),""))</f>
      </c>
      <c r="G10610" s="84">
        <f>IF($E10610="","",IFERROR(VLOOKUP(TRIM(E10610&amp;""),'Référentiel Articles'!$A$2:$F$634,5,FALSE),""))</f>
      </c>
      <c r="H10610" s="85" t="str">
        <v/>
      </c>
      <c r="I10610" s="84">
        <f>IF($E10610="","",IFERROR(VLOOKUP(TRIM(E10610&amp;""),'Référentiel Articles'!$A$2:$F$634,6,FALSE),""))</f>
      </c>
      <c r="J10610" s="90">
        <f>IF(OR($E10610="",$H10610=""),"",$H10610*$I10610)</f>
      </c>
      <c r="K10610" s="87" t="str">
        <v/>
      </c>
    </row>
    <row r="10611">
      <c r="A10611" s="74" t="str">
        <v/>
      </c>
      <c r="B10611" s="74" t="str">
        <v/>
      </c>
      <c r="C10611" s="75">
        <f>IF($E10611="","",IFERROR(VLOOKUP(TRIM(E10611&amp;""),'Référentiel Articles'!$A$2:$F$634,2,FALSE),""))</f>
      </c>
      <c r="D10611" s="75">
        <f>IF($E10611="","",IFERROR(VLOOKUP(TRIM(E10611&amp;""),'Référentiel Articles'!$A$2:$F$634,3,FALSE),""))</f>
      </c>
      <c r="E10611" s="74" t="str">
        <v/>
      </c>
      <c r="F10611" s="75">
        <f>IF($E10611="","",IFERROR(VLOOKUP(TRIM(E10611&amp;""),'Référentiel Articles'!$A$2:$F$634,4,FALSE),""))</f>
      </c>
      <c r="G10611" s="76">
        <f>IF($E10611="","",IFERROR(VLOOKUP(TRIM(E10611&amp;""),'Référentiel Articles'!$A$2:$F$634,5,FALSE),""))</f>
      </c>
      <c r="H10611" s="77" t="str">
        <v/>
      </c>
      <c r="I10611" s="76">
        <f>IF($E10611="","",IFERROR(VLOOKUP(TRIM(E10611&amp;""),'Référentiel Articles'!$A$2:$F$634,6,FALSE),""))</f>
      </c>
      <c r="J10611" s="78">
        <f>IF(OR($E10611="",$H10611=""),"",$H10611*$I10611)</f>
      </c>
      <c r="K10611" s="79" t="str">
        <v/>
      </c>
    </row>
    <row r="10612">
      <c r="A10612" s="81" t="str">
        <v/>
      </c>
      <c r="B10612" s="81" t="str">
        <v/>
      </c>
      <c r="C10612" s="83">
        <f>IF($E10612="","",IFERROR(VLOOKUP(TRIM(E10612&amp;""),'Référentiel Articles'!$A$2:$F$634,2,FALSE),""))</f>
      </c>
      <c r="D10612" s="83">
        <f>IF($E10612="","",IFERROR(VLOOKUP(TRIM(E10612&amp;""),'Référentiel Articles'!$A$2:$F$634,3,FALSE),""))</f>
      </c>
      <c r="E10612" s="81" t="str">
        <v/>
      </c>
      <c r="F10612" s="83">
        <f>IF($E10612="","",IFERROR(VLOOKUP(TRIM(E10612&amp;""),'Référentiel Articles'!$A$2:$F$634,4,FALSE),""))</f>
      </c>
      <c r="G10612" s="84">
        <f>IF($E10612="","",IFERROR(VLOOKUP(TRIM(E10612&amp;""),'Référentiel Articles'!$A$2:$F$634,5,FALSE),""))</f>
      </c>
      <c r="H10612" s="85" t="str">
        <v/>
      </c>
      <c r="I10612" s="84">
        <f>IF($E10612="","",IFERROR(VLOOKUP(TRIM(E10612&amp;""),'Référentiel Articles'!$A$2:$F$634,6,FALSE),""))</f>
      </c>
      <c r="J10612" s="90">
        <f>IF(OR($E10612="",$H10612=""),"",$H10612*$I10612)</f>
      </c>
      <c r="K10612" s="87" t="str">
        <v/>
      </c>
    </row>
    <row r="10613">
      <c r="A10613" s="74" t="str">
        <v/>
      </c>
      <c r="B10613" s="74" t="str">
        <v/>
      </c>
      <c r="C10613" s="75">
        <f>IF($E10613="","",IFERROR(VLOOKUP(TRIM(E10613&amp;""),'Référentiel Articles'!$A$2:$F$634,2,FALSE),""))</f>
      </c>
      <c r="D10613" s="75">
        <f>IF($E10613="","",IFERROR(VLOOKUP(TRIM(E10613&amp;""),'Référentiel Articles'!$A$2:$F$634,3,FALSE),""))</f>
      </c>
      <c r="E10613" s="74" t="str">
        <v/>
      </c>
      <c r="F10613" s="75">
        <f>IF($E10613="","",IFERROR(VLOOKUP(TRIM(E10613&amp;""),'Référentiel Articles'!$A$2:$F$634,4,FALSE),""))</f>
      </c>
      <c r="G10613" s="76">
        <f>IF($E10613="","",IFERROR(VLOOKUP(TRIM(E10613&amp;""),'Référentiel Articles'!$A$2:$F$634,5,FALSE),""))</f>
      </c>
      <c r="H10613" s="77" t="str">
        <v/>
      </c>
      <c r="I10613" s="76">
        <f>IF($E10613="","",IFERROR(VLOOKUP(TRIM(E10613&amp;""),'Référentiel Articles'!$A$2:$F$634,6,FALSE),""))</f>
      </c>
      <c r="J10613" s="78">
        <f>IF(OR($E10613="",$H10613=""),"",$H10613*$I10613)</f>
      </c>
      <c r="K10613" s="79" t="str">
        <v/>
      </c>
    </row>
    <row r="10614">
      <c r="A10614" s="81" t="str">
        <v/>
      </c>
      <c r="B10614" s="81" t="str">
        <v/>
      </c>
      <c r="C10614" s="83">
        <f>IF($E10614="","",IFERROR(VLOOKUP(TRIM(E10614&amp;""),'Référentiel Articles'!$A$2:$F$634,2,FALSE),""))</f>
      </c>
      <c r="D10614" s="83">
        <f>IF($E10614="","",IFERROR(VLOOKUP(TRIM(E10614&amp;""),'Référentiel Articles'!$A$2:$F$634,3,FALSE),""))</f>
      </c>
      <c r="E10614" s="81" t="str">
        <v/>
      </c>
      <c r="F10614" s="83">
        <f>IF($E10614="","",IFERROR(VLOOKUP(TRIM(E10614&amp;""),'Référentiel Articles'!$A$2:$F$634,4,FALSE),""))</f>
      </c>
      <c r="G10614" s="84">
        <f>IF($E10614="","",IFERROR(VLOOKUP(TRIM(E10614&amp;""),'Référentiel Articles'!$A$2:$F$634,5,FALSE),""))</f>
      </c>
      <c r="H10614" s="85" t="str">
        <v/>
      </c>
      <c r="I10614" s="84">
        <f>IF($E10614="","",IFERROR(VLOOKUP(TRIM(E10614&amp;""),'Référentiel Articles'!$A$2:$F$634,6,FALSE),""))</f>
      </c>
      <c r="J10614" s="90">
        <f>IF(OR($E10614="",$H10614=""),"",$H10614*$I10614)</f>
      </c>
      <c r="K10614" s="87" t="str">
        <v/>
      </c>
    </row>
    <row r="10615">
      <c r="A10615" s="74" t="str">
        <v/>
      </c>
      <c r="B10615" s="74" t="str">
        <v/>
      </c>
      <c r="C10615" s="75">
        <f>IF($E10615="","",IFERROR(VLOOKUP(TRIM(E10615&amp;""),'Référentiel Articles'!$A$2:$F$634,2,FALSE),""))</f>
      </c>
      <c r="D10615" s="75">
        <f>IF($E10615="","",IFERROR(VLOOKUP(TRIM(E10615&amp;""),'Référentiel Articles'!$A$2:$F$634,3,FALSE),""))</f>
      </c>
      <c r="E10615" s="74" t="str">
        <v/>
      </c>
      <c r="F10615" s="75">
        <f>IF($E10615="","",IFERROR(VLOOKUP(TRIM(E10615&amp;""),'Référentiel Articles'!$A$2:$F$634,4,FALSE),""))</f>
      </c>
      <c r="G10615" s="76">
        <f>IF($E10615="","",IFERROR(VLOOKUP(TRIM(E10615&amp;""),'Référentiel Articles'!$A$2:$F$634,5,FALSE),""))</f>
      </c>
      <c r="H10615" s="77" t="str">
        <v/>
      </c>
      <c r="I10615" s="76">
        <f>IF($E10615="","",IFERROR(VLOOKUP(TRIM(E10615&amp;""),'Référentiel Articles'!$A$2:$F$634,6,FALSE),""))</f>
      </c>
      <c r="J10615" s="78">
        <f>IF(OR($E10615="",$H10615=""),"",$H10615*$I10615)</f>
      </c>
      <c r="K10615" s="79" t="str">
        <v/>
      </c>
    </row>
    <row r="10616">
      <c r="A10616" s="81" t="str">
        <v/>
      </c>
      <c r="B10616" s="81" t="str">
        <v/>
      </c>
      <c r="C10616" s="83">
        <f>IF($E10616="","",IFERROR(VLOOKUP(TRIM(E10616&amp;""),'Référentiel Articles'!$A$2:$F$634,2,FALSE),""))</f>
      </c>
      <c r="D10616" s="83">
        <f>IF($E10616="","",IFERROR(VLOOKUP(TRIM(E10616&amp;""),'Référentiel Articles'!$A$2:$F$634,3,FALSE),""))</f>
      </c>
      <c r="E10616" s="81" t="str">
        <v/>
      </c>
      <c r="F10616" s="83">
        <f>IF($E10616="","",IFERROR(VLOOKUP(TRIM(E10616&amp;""),'Référentiel Articles'!$A$2:$F$634,4,FALSE),""))</f>
      </c>
      <c r="G10616" s="84">
        <f>IF($E10616="","",IFERROR(VLOOKUP(TRIM(E10616&amp;""),'Référentiel Articles'!$A$2:$F$634,5,FALSE),""))</f>
      </c>
      <c r="H10616" s="85" t="str">
        <v/>
      </c>
      <c r="I10616" s="84">
        <f>IF($E10616="","",IFERROR(VLOOKUP(TRIM(E10616&amp;""),'Référentiel Articles'!$A$2:$F$634,6,FALSE),""))</f>
      </c>
      <c r="J10616" s="90">
        <f>IF(OR($E10616="",$H10616=""),"",$H10616*$I10616)</f>
      </c>
      <c r="K10616" s="87" t="str">
        <v/>
      </c>
    </row>
    <row r="10617">
      <c r="A10617" s="74" t="str">
        <v/>
      </c>
      <c r="B10617" s="74" t="str">
        <v/>
      </c>
      <c r="C10617" s="75">
        <f>IF($E10617="","",IFERROR(VLOOKUP(TRIM(E10617&amp;""),'Référentiel Articles'!$A$2:$F$634,2,FALSE),""))</f>
      </c>
      <c r="D10617" s="75">
        <f>IF($E10617="","",IFERROR(VLOOKUP(TRIM(E10617&amp;""),'Référentiel Articles'!$A$2:$F$634,3,FALSE),""))</f>
      </c>
      <c r="E10617" s="74" t="str">
        <v/>
      </c>
      <c r="F10617" s="75">
        <f>IF($E10617="","",IFERROR(VLOOKUP(TRIM(E10617&amp;""),'Référentiel Articles'!$A$2:$F$634,4,FALSE),""))</f>
      </c>
      <c r="G10617" s="76">
        <f>IF($E10617="","",IFERROR(VLOOKUP(TRIM(E10617&amp;""),'Référentiel Articles'!$A$2:$F$634,5,FALSE),""))</f>
      </c>
      <c r="H10617" s="77" t="str">
        <v/>
      </c>
      <c r="I10617" s="76">
        <f>IF($E10617="","",IFERROR(VLOOKUP(TRIM(E10617&amp;""),'Référentiel Articles'!$A$2:$F$634,6,FALSE),""))</f>
      </c>
      <c r="J10617" s="78">
        <f>IF(OR($E10617="",$H10617=""),"",$H10617*$I10617)</f>
      </c>
      <c r="K10617" s="79" t="str">
        <v/>
      </c>
    </row>
    <row r="10618">
      <c r="A10618" s="81" t="str">
        <v/>
      </c>
      <c r="B10618" s="81" t="str">
        <v/>
      </c>
      <c r="C10618" s="83">
        <f>IF($E10618="","",IFERROR(VLOOKUP(TRIM(E10618&amp;""),'Référentiel Articles'!$A$2:$F$634,2,FALSE),""))</f>
      </c>
      <c r="D10618" s="83">
        <f>IF($E10618="","",IFERROR(VLOOKUP(TRIM(E10618&amp;""),'Référentiel Articles'!$A$2:$F$634,3,FALSE),""))</f>
      </c>
      <c r="E10618" s="81" t="str">
        <v/>
      </c>
      <c r="F10618" s="83">
        <f>IF($E10618="","",IFERROR(VLOOKUP(TRIM(E10618&amp;""),'Référentiel Articles'!$A$2:$F$634,4,FALSE),""))</f>
      </c>
      <c r="G10618" s="84">
        <f>IF($E10618="","",IFERROR(VLOOKUP(TRIM(E10618&amp;""),'Référentiel Articles'!$A$2:$F$634,5,FALSE),""))</f>
      </c>
      <c r="H10618" s="85" t="str">
        <v/>
      </c>
      <c r="I10618" s="84">
        <f>IF($E10618="","",IFERROR(VLOOKUP(TRIM(E10618&amp;""),'Référentiel Articles'!$A$2:$F$634,6,FALSE),""))</f>
      </c>
      <c r="J10618" s="90">
        <f>IF(OR($E10618="",$H10618=""),"",$H10618*$I10618)</f>
      </c>
      <c r="K10618" s="87" t="str">
        <v/>
      </c>
    </row>
    <row r="10619">
      <c r="A10619" s="74" t="str">
        <v/>
      </c>
      <c r="B10619" s="74" t="str">
        <v/>
      </c>
      <c r="C10619" s="75">
        <f>IF($E10619="","",IFERROR(VLOOKUP(TRIM(E10619&amp;""),'Référentiel Articles'!$A$2:$F$634,2,FALSE),""))</f>
      </c>
      <c r="D10619" s="75">
        <f>IF($E10619="","",IFERROR(VLOOKUP(TRIM(E10619&amp;""),'Référentiel Articles'!$A$2:$F$634,3,FALSE),""))</f>
      </c>
      <c r="E10619" s="74" t="str">
        <v/>
      </c>
      <c r="F10619" s="75">
        <f>IF($E10619="","",IFERROR(VLOOKUP(TRIM(E10619&amp;""),'Référentiel Articles'!$A$2:$F$634,4,FALSE),""))</f>
      </c>
      <c r="G10619" s="76">
        <f>IF($E10619="","",IFERROR(VLOOKUP(TRIM(E10619&amp;""),'Référentiel Articles'!$A$2:$F$634,5,FALSE),""))</f>
      </c>
      <c r="H10619" s="77" t="str">
        <v/>
      </c>
      <c r="I10619" s="76">
        <f>IF($E10619="","",IFERROR(VLOOKUP(TRIM(E10619&amp;""),'Référentiel Articles'!$A$2:$F$634,6,FALSE),""))</f>
      </c>
      <c r="J10619" s="78">
        <f>IF(OR($E10619="",$H10619=""),"",$H10619*$I10619)</f>
      </c>
      <c r="K10619" s="79" t="str">
        <v/>
      </c>
    </row>
    <row r="10620">
      <c r="A10620" s="81" t="str">
        <v/>
      </c>
      <c r="B10620" s="81" t="str">
        <v/>
      </c>
      <c r="C10620" s="83">
        <f>IF($E10620="","",IFERROR(VLOOKUP(TRIM(E10620&amp;""),'Référentiel Articles'!$A$2:$F$634,2,FALSE),""))</f>
      </c>
      <c r="D10620" s="83">
        <f>IF($E10620="","",IFERROR(VLOOKUP(TRIM(E10620&amp;""),'Référentiel Articles'!$A$2:$F$634,3,FALSE),""))</f>
      </c>
      <c r="E10620" s="81" t="str">
        <v/>
      </c>
      <c r="F10620" s="83">
        <f>IF($E10620="","",IFERROR(VLOOKUP(TRIM(E10620&amp;""),'Référentiel Articles'!$A$2:$F$634,4,FALSE),""))</f>
      </c>
      <c r="G10620" s="84">
        <f>IF($E10620="","",IFERROR(VLOOKUP(TRIM(E10620&amp;""),'Référentiel Articles'!$A$2:$F$634,5,FALSE),""))</f>
      </c>
      <c r="H10620" s="85" t="str">
        <v/>
      </c>
      <c r="I10620" s="84">
        <f>IF($E10620="","",IFERROR(VLOOKUP(TRIM(E10620&amp;""),'Référentiel Articles'!$A$2:$F$634,6,FALSE),""))</f>
      </c>
      <c r="J10620" s="90">
        <f>IF(OR($E10620="",$H10620=""),"",$H10620*$I10620)</f>
      </c>
      <c r="K10620" s="87" t="str">
        <v/>
      </c>
    </row>
    <row r="10621">
      <c r="A10621" s="74" t="str">
        <v/>
      </c>
      <c r="B10621" s="74" t="str">
        <v/>
      </c>
      <c r="C10621" s="75">
        <f>IF($E10621="","",IFERROR(VLOOKUP(TRIM(E10621&amp;""),'Référentiel Articles'!$A$2:$F$634,2,FALSE),""))</f>
      </c>
      <c r="D10621" s="75">
        <f>IF($E10621="","",IFERROR(VLOOKUP(TRIM(E10621&amp;""),'Référentiel Articles'!$A$2:$F$634,3,FALSE),""))</f>
      </c>
      <c r="E10621" s="74" t="str">
        <v/>
      </c>
      <c r="F10621" s="75">
        <f>IF($E10621="","",IFERROR(VLOOKUP(TRIM(E10621&amp;""),'Référentiel Articles'!$A$2:$F$634,4,FALSE),""))</f>
      </c>
      <c r="G10621" s="76">
        <f>IF($E10621="","",IFERROR(VLOOKUP(TRIM(E10621&amp;""),'Référentiel Articles'!$A$2:$F$634,5,FALSE),""))</f>
      </c>
      <c r="H10621" s="77" t="str">
        <v/>
      </c>
      <c r="I10621" s="76">
        <f>IF($E10621="","",IFERROR(VLOOKUP(TRIM(E10621&amp;""),'Référentiel Articles'!$A$2:$F$634,6,FALSE),""))</f>
      </c>
      <c r="J10621" s="78">
        <f>IF(OR($E10621="",$H10621=""),"",$H10621*$I10621)</f>
      </c>
      <c r="K10621" s="79" t="str">
        <v/>
      </c>
    </row>
    <row r="10622">
      <c r="A10622" s="81" t="str">
        <v/>
      </c>
      <c r="B10622" s="81" t="str">
        <v/>
      </c>
      <c r="C10622" s="83">
        <f>IF($E10622="","",IFERROR(VLOOKUP(TRIM(E10622&amp;""),'Référentiel Articles'!$A$2:$F$634,2,FALSE),""))</f>
      </c>
      <c r="D10622" s="83">
        <f>IF($E10622="","",IFERROR(VLOOKUP(TRIM(E10622&amp;""),'Référentiel Articles'!$A$2:$F$634,3,FALSE),""))</f>
      </c>
      <c r="E10622" s="81" t="str">
        <v/>
      </c>
      <c r="F10622" s="83">
        <f>IF($E10622="","",IFERROR(VLOOKUP(TRIM(E10622&amp;""),'Référentiel Articles'!$A$2:$F$634,4,FALSE),""))</f>
      </c>
      <c r="G10622" s="84">
        <f>IF($E10622="","",IFERROR(VLOOKUP(TRIM(E10622&amp;""),'Référentiel Articles'!$A$2:$F$634,5,FALSE),""))</f>
      </c>
      <c r="H10622" s="85" t="str">
        <v/>
      </c>
      <c r="I10622" s="84">
        <f>IF($E10622="","",IFERROR(VLOOKUP(TRIM(E10622&amp;""),'Référentiel Articles'!$A$2:$F$634,6,FALSE),""))</f>
      </c>
      <c r="J10622" s="90">
        <f>IF(OR($E10622="",$H10622=""),"",$H10622*$I10622)</f>
      </c>
      <c r="K10622" s="87" t="str">
        <v/>
      </c>
    </row>
    <row r="10623">
      <c r="A10623" s="74" t="str">
        <v/>
      </c>
      <c r="B10623" s="74" t="str">
        <v/>
      </c>
      <c r="C10623" s="75">
        <f>IF($E10623="","",IFERROR(VLOOKUP(TRIM(E10623&amp;""),'Référentiel Articles'!$A$2:$F$634,2,FALSE),""))</f>
      </c>
      <c r="D10623" s="75">
        <f>IF($E10623="","",IFERROR(VLOOKUP(TRIM(E10623&amp;""),'Référentiel Articles'!$A$2:$F$634,3,FALSE),""))</f>
      </c>
      <c r="E10623" s="74" t="str">
        <v/>
      </c>
      <c r="F10623" s="75">
        <f>IF($E10623="","",IFERROR(VLOOKUP(TRIM(E10623&amp;""),'Référentiel Articles'!$A$2:$F$634,4,FALSE),""))</f>
      </c>
      <c r="G10623" s="76">
        <f>IF($E10623="","",IFERROR(VLOOKUP(TRIM(E10623&amp;""),'Référentiel Articles'!$A$2:$F$634,5,FALSE),""))</f>
      </c>
      <c r="H10623" s="77" t="str">
        <v/>
      </c>
      <c r="I10623" s="76">
        <f>IF($E10623="","",IFERROR(VLOOKUP(TRIM(E10623&amp;""),'Référentiel Articles'!$A$2:$F$634,6,FALSE),""))</f>
      </c>
      <c r="J10623" s="78">
        <f>IF(OR($E10623="",$H10623=""),"",$H10623*$I10623)</f>
      </c>
      <c r="K10623" s="79" t="str">
        <v/>
      </c>
    </row>
    <row r="10624">
      <c r="A10624" s="81" t="str">
        <v/>
      </c>
      <c r="B10624" s="81" t="str">
        <v/>
      </c>
      <c r="C10624" s="83">
        <f>IF($E10624="","",IFERROR(VLOOKUP(TRIM(E10624&amp;""),'Référentiel Articles'!$A$2:$F$634,2,FALSE),""))</f>
      </c>
      <c r="D10624" s="83">
        <f>IF($E10624="","",IFERROR(VLOOKUP(TRIM(E10624&amp;""),'Référentiel Articles'!$A$2:$F$634,3,FALSE),""))</f>
      </c>
      <c r="E10624" s="81" t="str">
        <v/>
      </c>
      <c r="F10624" s="83">
        <f>IF($E10624="","",IFERROR(VLOOKUP(TRIM(E10624&amp;""),'Référentiel Articles'!$A$2:$F$634,4,FALSE),""))</f>
      </c>
      <c r="G10624" s="84">
        <f>IF($E10624="","",IFERROR(VLOOKUP(TRIM(E10624&amp;""),'Référentiel Articles'!$A$2:$F$634,5,FALSE),""))</f>
      </c>
      <c r="H10624" s="85" t="str">
        <v/>
      </c>
      <c r="I10624" s="84">
        <f>IF($E10624="","",IFERROR(VLOOKUP(TRIM(E10624&amp;""),'Référentiel Articles'!$A$2:$F$634,6,FALSE),""))</f>
      </c>
      <c r="J10624" s="90">
        <f>IF(OR($E10624="",$H10624=""),"",$H10624*$I10624)</f>
      </c>
      <c r="K10624" s="87" t="str">
        <v/>
      </c>
    </row>
    <row r="10625">
      <c r="A10625" s="74" t="str">
        <v/>
      </c>
      <c r="B10625" s="74" t="str">
        <v/>
      </c>
      <c r="C10625" s="75">
        <f>IF($E10625="","",IFERROR(VLOOKUP(TRIM(E10625&amp;""),'Référentiel Articles'!$A$2:$F$634,2,FALSE),""))</f>
      </c>
      <c r="D10625" s="75">
        <f>IF($E10625="","",IFERROR(VLOOKUP(TRIM(E10625&amp;""),'Référentiel Articles'!$A$2:$F$634,3,FALSE),""))</f>
      </c>
      <c r="E10625" s="74" t="str">
        <v/>
      </c>
      <c r="F10625" s="75">
        <f>IF($E10625="","",IFERROR(VLOOKUP(TRIM(E10625&amp;""),'Référentiel Articles'!$A$2:$F$634,4,FALSE),""))</f>
      </c>
      <c r="G10625" s="76">
        <f>IF($E10625="","",IFERROR(VLOOKUP(TRIM(E10625&amp;""),'Référentiel Articles'!$A$2:$F$634,5,FALSE),""))</f>
      </c>
      <c r="H10625" s="77" t="str">
        <v/>
      </c>
      <c r="I10625" s="76">
        <f>IF($E10625="","",IFERROR(VLOOKUP(TRIM(E10625&amp;""),'Référentiel Articles'!$A$2:$F$634,6,FALSE),""))</f>
      </c>
      <c r="J10625" s="78">
        <f>IF(OR($E10625="",$H10625=""),"",$H10625*$I10625)</f>
      </c>
      <c r="K10625" s="79" t="str">
        <v/>
      </c>
    </row>
    <row r="10626">
      <c r="A10626" s="81" t="str">
        <v/>
      </c>
      <c r="B10626" s="81" t="str">
        <v/>
      </c>
      <c r="C10626" s="83">
        <f>IF($E10626="","",IFERROR(VLOOKUP(TRIM(E10626&amp;""),'Référentiel Articles'!$A$2:$F$634,2,FALSE),""))</f>
      </c>
      <c r="D10626" s="83">
        <f>IF($E10626="","",IFERROR(VLOOKUP(TRIM(E10626&amp;""),'Référentiel Articles'!$A$2:$F$634,3,FALSE),""))</f>
      </c>
      <c r="E10626" s="81" t="str">
        <v/>
      </c>
      <c r="F10626" s="83">
        <f>IF($E10626="","",IFERROR(VLOOKUP(TRIM(E10626&amp;""),'Référentiel Articles'!$A$2:$F$634,4,FALSE),""))</f>
      </c>
      <c r="G10626" s="84">
        <f>IF($E10626="","",IFERROR(VLOOKUP(TRIM(E10626&amp;""),'Référentiel Articles'!$A$2:$F$634,5,FALSE),""))</f>
      </c>
      <c r="H10626" s="85" t="str">
        <v/>
      </c>
      <c r="I10626" s="84">
        <f>IF($E10626="","",IFERROR(VLOOKUP(TRIM(E10626&amp;""),'Référentiel Articles'!$A$2:$F$634,6,FALSE),""))</f>
      </c>
      <c r="J10626" s="90">
        <f>IF(OR($E10626="",$H10626=""),"",$H10626*$I10626)</f>
      </c>
      <c r="K10626" s="87" t="str">
        <v/>
      </c>
    </row>
    <row r="10627">
      <c r="A10627" s="74" t="str">
        <v/>
      </c>
      <c r="B10627" s="74" t="str">
        <v/>
      </c>
      <c r="C10627" s="75">
        <f>IF($E10627="","",IFERROR(VLOOKUP(TRIM(E10627&amp;""),'Référentiel Articles'!$A$2:$F$634,2,FALSE),""))</f>
      </c>
      <c r="D10627" s="75">
        <f>IF($E10627="","",IFERROR(VLOOKUP(TRIM(E10627&amp;""),'Référentiel Articles'!$A$2:$F$634,3,FALSE),""))</f>
      </c>
      <c r="E10627" s="74" t="str">
        <v/>
      </c>
      <c r="F10627" s="75">
        <f>IF($E10627="","",IFERROR(VLOOKUP(TRIM(E10627&amp;""),'Référentiel Articles'!$A$2:$F$634,4,FALSE),""))</f>
      </c>
      <c r="G10627" s="76">
        <f>IF($E10627="","",IFERROR(VLOOKUP(TRIM(E10627&amp;""),'Référentiel Articles'!$A$2:$F$634,5,FALSE),""))</f>
      </c>
      <c r="H10627" s="77" t="str">
        <v/>
      </c>
      <c r="I10627" s="76">
        <f>IF($E10627="","",IFERROR(VLOOKUP(TRIM(E10627&amp;""),'Référentiel Articles'!$A$2:$F$634,6,FALSE),""))</f>
      </c>
      <c r="J10627" s="78">
        <f>IF(OR($E10627="",$H10627=""),"",$H10627*$I10627)</f>
      </c>
      <c r="K10627" s="79" t="str">
        <v/>
      </c>
    </row>
    <row r="10628">
      <c r="A10628" s="81" t="str">
        <v/>
      </c>
      <c r="B10628" s="81" t="str">
        <v/>
      </c>
      <c r="C10628" s="83">
        <f>IF($E10628="","",IFERROR(VLOOKUP(TRIM(E10628&amp;""),'Référentiel Articles'!$A$2:$F$634,2,FALSE),""))</f>
      </c>
      <c r="D10628" s="83">
        <f>IF($E10628="","",IFERROR(VLOOKUP(TRIM(E10628&amp;""),'Référentiel Articles'!$A$2:$F$634,3,FALSE),""))</f>
      </c>
      <c r="E10628" s="81" t="str">
        <v/>
      </c>
      <c r="F10628" s="83">
        <f>IF($E10628="","",IFERROR(VLOOKUP(TRIM(E10628&amp;""),'Référentiel Articles'!$A$2:$F$634,4,FALSE),""))</f>
      </c>
      <c r="G10628" s="84">
        <f>IF($E10628="","",IFERROR(VLOOKUP(TRIM(E10628&amp;""),'Référentiel Articles'!$A$2:$F$634,5,FALSE),""))</f>
      </c>
      <c r="H10628" s="85" t="str">
        <v/>
      </c>
      <c r="I10628" s="84">
        <f>IF($E10628="","",IFERROR(VLOOKUP(TRIM(E10628&amp;""),'Référentiel Articles'!$A$2:$F$634,6,FALSE),""))</f>
      </c>
      <c r="J10628" s="90">
        <f>IF(OR($E10628="",$H10628=""),"",$H10628*$I10628)</f>
      </c>
      <c r="K10628" s="87" t="str">
        <v/>
      </c>
    </row>
    <row r="10629">
      <c r="A10629" s="74" t="str">
        <v/>
      </c>
      <c r="B10629" s="74" t="str">
        <v/>
      </c>
      <c r="C10629" s="75">
        <f>IF($E10629="","",IFERROR(VLOOKUP(TRIM(E10629&amp;""),'Référentiel Articles'!$A$2:$F$634,2,FALSE),""))</f>
      </c>
      <c r="D10629" s="75">
        <f>IF($E10629="","",IFERROR(VLOOKUP(TRIM(E10629&amp;""),'Référentiel Articles'!$A$2:$F$634,3,FALSE),""))</f>
      </c>
      <c r="E10629" s="74" t="str">
        <v/>
      </c>
      <c r="F10629" s="75">
        <f>IF($E10629="","",IFERROR(VLOOKUP(TRIM(E10629&amp;""),'Référentiel Articles'!$A$2:$F$634,4,FALSE),""))</f>
      </c>
      <c r="G10629" s="76">
        <f>IF($E10629="","",IFERROR(VLOOKUP(TRIM(E10629&amp;""),'Référentiel Articles'!$A$2:$F$634,5,FALSE),""))</f>
      </c>
      <c r="H10629" s="77" t="str">
        <v/>
      </c>
      <c r="I10629" s="76">
        <f>IF($E10629="","",IFERROR(VLOOKUP(TRIM(E10629&amp;""),'Référentiel Articles'!$A$2:$F$634,6,FALSE),""))</f>
      </c>
      <c r="J10629" s="78">
        <f>IF(OR($E10629="",$H10629=""),"",$H10629*$I10629)</f>
      </c>
      <c r="K10629" s="79" t="str">
        <v/>
      </c>
    </row>
    <row r="10630">
      <c r="A10630" s="81" t="str">
        <v/>
      </c>
      <c r="B10630" s="81" t="str">
        <v/>
      </c>
      <c r="C10630" s="83">
        <f>IF($E10630="","",IFERROR(VLOOKUP(TRIM(E10630&amp;""),'Référentiel Articles'!$A$2:$F$634,2,FALSE),""))</f>
      </c>
      <c r="D10630" s="83">
        <f>IF($E10630="","",IFERROR(VLOOKUP(TRIM(E10630&amp;""),'Référentiel Articles'!$A$2:$F$634,3,FALSE),""))</f>
      </c>
      <c r="E10630" s="81" t="str">
        <v/>
      </c>
      <c r="F10630" s="83">
        <f>IF($E10630="","",IFERROR(VLOOKUP(TRIM(E10630&amp;""),'Référentiel Articles'!$A$2:$F$634,4,FALSE),""))</f>
      </c>
      <c r="G10630" s="84">
        <f>IF($E10630="","",IFERROR(VLOOKUP(TRIM(E10630&amp;""),'Référentiel Articles'!$A$2:$F$634,5,FALSE),""))</f>
      </c>
      <c r="H10630" s="85" t="str">
        <v/>
      </c>
      <c r="I10630" s="84">
        <f>IF($E10630="","",IFERROR(VLOOKUP(TRIM(E10630&amp;""),'Référentiel Articles'!$A$2:$F$634,6,FALSE),""))</f>
      </c>
      <c r="J10630" s="90">
        <f>IF(OR($E10630="",$H10630=""),"",$H10630*$I10630)</f>
      </c>
      <c r="K10630" s="87" t="str">
        <v/>
      </c>
    </row>
    <row r="10631">
      <c r="A10631" s="74" t="str">
        <v/>
      </c>
      <c r="B10631" s="74" t="str">
        <v/>
      </c>
      <c r="C10631" s="75">
        <f>IF($E10631="","",IFERROR(VLOOKUP(TRIM(E10631&amp;""),'Référentiel Articles'!$A$2:$F$634,2,FALSE),""))</f>
      </c>
      <c r="D10631" s="75">
        <f>IF($E10631="","",IFERROR(VLOOKUP(TRIM(E10631&amp;""),'Référentiel Articles'!$A$2:$F$634,3,FALSE),""))</f>
      </c>
      <c r="E10631" s="74" t="str">
        <v/>
      </c>
      <c r="F10631" s="75">
        <f>IF($E10631="","",IFERROR(VLOOKUP(TRIM(E10631&amp;""),'Référentiel Articles'!$A$2:$F$634,4,FALSE),""))</f>
      </c>
      <c r="G10631" s="76">
        <f>IF($E10631="","",IFERROR(VLOOKUP(TRIM(E10631&amp;""),'Référentiel Articles'!$A$2:$F$634,5,FALSE),""))</f>
      </c>
      <c r="H10631" s="77" t="str">
        <v/>
      </c>
      <c r="I10631" s="76">
        <f>IF($E10631="","",IFERROR(VLOOKUP(TRIM(E10631&amp;""),'Référentiel Articles'!$A$2:$F$634,6,FALSE),""))</f>
      </c>
      <c r="J10631" s="78">
        <f>IF(OR($E10631="",$H10631=""),"",$H10631*$I10631)</f>
      </c>
      <c r="K10631" s="79" t="str">
        <v/>
      </c>
    </row>
    <row r="10632">
      <c r="A10632" s="81" t="str">
        <v/>
      </c>
      <c r="B10632" s="81" t="str">
        <v/>
      </c>
      <c r="C10632" s="83">
        <f>IF($E10632="","",IFERROR(VLOOKUP(TRIM(E10632&amp;""),'Référentiel Articles'!$A$2:$F$634,2,FALSE),""))</f>
      </c>
      <c r="D10632" s="83">
        <f>IF($E10632="","",IFERROR(VLOOKUP(TRIM(E10632&amp;""),'Référentiel Articles'!$A$2:$F$634,3,FALSE),""))</f>
      </c>
      <c r="E10632" s="81" t="str">
        <v/>
      </c>
      <c r="F10632" s="83">
        <f>IF($E10632="","",IFERROR(VLOOKUP(TRIM(E10632&amp;""),'Référentiel Articles'!$A$2:$F$634,4,FALSE),""))</f>
      </c>
      <c r="G10632" s="84">
        <f>IF($E10632="","",IFERROR(VLOOKUP(TRIM(E10632&amp;""),'Référentiel Articles'!$A$2:$F$634,5,FALSE),""))</f>
      </c>
      <c r="H10632" s="85" t="str">
        <v/>
      </c>
      <c r="I10632" s="84">
        <f>IF($E10632="","",IFERROR(VLOOKUP(TRIM(E10632&amp;""),'Référentiel Articles'!$A$2:$F$634,6,FALSE),""))</f>
      </c>
      <c r="J10632" s="90">
        <f>IF(OR($E10632="",$H10632=""),"",$H10632*$I10632)</f>
      </c>
      <c r="K10632" s="87" t="str">
        <v/>
      </c>
    </row>
    <row r="10633">
      <c r="A10633" s="74" t="str">
        <v/>
      </c>
      <c r="B10633" s="74" t="str">
        <v/>
      </c>
      <c r="C10633" s="75">
        <f>IF($E10633="","",IFERROR(VLOOKUP(TRIM(E10633&amp;""),'Référentiel Articles'!$A$2:$F$634,2,FALSE),""))</f>
      </c>
      <c r="D10633" s="75">
        <f>IF($E10633="","",IFERROR(VLOOKUP(TRIM(E10633&amp;""),'Référentiel Articles'!$A$2:$F$634,3,FALSE),""))</f>
      </c>
      <c r="E10633" s="74" t="str">
        <v/>
      </c>
      <c r="F10633" s="75">
        <f>IF($E10633="","",IFERROR(VLOOKUP(TRIM(E10633&amp;""),'Référentiel Articles'!$A$2:$F$634,4,FALSE),""))</f>
      </c>
      <c r="G10633" s="76">
        <f>IF($E10633="","",IFERROR(VLOOKUP(TRIM(E10633&amp;""),'Référentiel Articles'!$A$2:$F$634,5,FALSE),""))</f>
      </c>
      <c r="H10633" s="77" t="str">
        <v/>
      </c>
      <c r="I10633" s="76">
        <f>IF($E10633="","",IFERROR(VLOOKUP(TRIM(E10633&amp;""),'Référentiel Articles'!$A$2:$F$634,6,FALSE),""))</f>
      </c>
      <c r="J10633" s="78">
        <f>IF(OR($E10633="",$H10633=""),"",$H10633*$I10633)</f>
      </c>
      <c r="K10633" s="79" t="str">
        <v/>
      </c>
    </row>
    <row r="10634">
      <c r="A10634" s="81" t="str">
        <v/>
      </c>
      <c r="B10634" s="81" t="str">
        <v/>
      </c>
      <c r="C10634" s="83">
        <f>IF($E10634="","",IFERROR(VLOOKUP(TRIM(E10634&amp;""),'Référentiel Articles'!$A$2:$F$634,2,FALSE),""))</f>
      </c>
      <c r="D10634" s="83">
        <f>IF($E10634="","",IFERROR(VLOOKUP(TRIM(E10634&amp;""),'Référentiel Articles'!$A$2:$F$634,3,FALSE),""))</f>
      </c>
      <c r="E10634" s="81" t="str">
        <v/>
      </c>
      <c r="F10634" s="83">
        <f>IF($E10634="","",IFERROR(VLOOKUP(TRIM(E10634&amp;""),'Référentiel Articles'!$A$2:$F$634,4,FALSE),""))</f>
      </c>
      <c r="G10634" s="84">
        <f>IF($E10634="","",IFERROR(VLOOKUP(TRIM(E10634&amp;""),'Référentiel Articles'!$A$2:$F$634,5,FALSE),""))</f>
      </c>
      <c r="H10634" s="85" t="str">
        <v/>
      </c>
      <c r="I10634" s="84">
        <f>IF($E10634="","",IFERROR(VLOOKUP(TRIM(E10634&amp;""),'Référentiel Articles'!$A$2:$F$634,6,FALSE),""))</f>
      </c>
      <c r="J10634" s="90">
        <f>IF(OR($E10634="",$H10634=""),"",$H10634*$I10634)</f>
      </c>
      <c r="K10634" s="87" t="str">
        <v/>
      </c>
    </row>
    <row r="10635">
      <c r="A10635" s="74" t="str">
        <v/>
      </c>
      <c r="B10635" s="74" t="str">
        <v/>
      </c>
      <c r="C10635" s="75">
        <f>IF($E10635="","",IFERROR(VLOOKUP(TRIM(E10635&amp;""),'Référentiel Articles'!$A$2:$F$634,2,FALSE),""))</f>
      </c>
      <c r="D10635" s="75">
        <f>IF($E10635="","",IFERROR(VLOOKUP(TRIM(E10635&amp;""),'Référentiel Articles'!$A$2:$F$634,3,FALSE),""))</f>
      </c>
      <c r="E10635" s="74" t="str">
        <v/>
      </c>
      <c r="F10635" s="75">
        <f>IF($E10635="","",IFERROR(VLOOKUP(TRIM(E10635&amp;""),'Référentiel Articles'!$A$2:$F$634,4,FALSE),""))</f>
      </c>
      <c r="G10635" s="76">
        <f>IF($E10635="","",IFERROR(VLOOKUP(TRIM(E10635&amp;""),'Référentiel Articles'!$A$2:$F$634,5,FALSE),""))</f>
      </c>
      <c r="H10635" s="77" t="str">
        <v/>
      </c>
      <c r="I10635" s="76">
        <f>IF($E10635="","",IFERROR(VLOOKUP(TRIM(E10635&amp;""),'Référentiel Articles'!$A$2:$F$634,6,FALSE),""))</f>
      </c>
      <c r="J10635" s="78">
        <f>IF(OR($E10635="",$H10635=""),"",$H10635*$I10635)</f>
      </c>
      <c r="K10635" s="79" t="str">
        <v/>
      </c>
    </row>
    <row r="10636">
      <c r="A10636" s="81" t="str">
        <v/>
      </c>
      <c r="B10636" s="81" t="str">
        <v/>
      </c>
      <c r="C10636" s="83">
        <f>IF($E10636="","",IFERROR(VLOOKUP(TRIM(E10636&amp;""),'Référentiel Articles'!$A$2:$F$634,2,FALSE),""))</f>
      </c>
      <c r="D10636" s="83">
        <f>IF($E10636="","",IFERROR(VLOOKUP(TRIM(E10636&amp;""),'Référentiel Articles'!$A$2:$F$634,3,FALSE),""))</f>
      </c>
      <c r="E10636" s="81" t="str">
        <v/>
      </c>
      <c r="F10636" s="83">
        <f>IF($E10636="","",IFERROR(VLOOKUP(TRIM(E10636&amp;""),'Référentiel Articles'!$A$2:$F$634,4,FALSE),""))</f>
      </c>
      <c r="G10636" s="84">
        <f>IF($E10636="","",IFERROR(VLOOKUP(TRIM(E10636&amp;""),'Référentiel Articles'!$A$2:$F$634,5,FALSE),""))</f>
      </c>
      <c r="H10636" s="85" t="str">
        <v/>
      </c>
      <c r="I10636" s="84">
        <f>IF($E10636="","",IFERROR(VLOOKUP(TRIM(E10636&amp;""),'Référentiel Articles'!$A$2:$F$634,6,FALSE),""))</f>
      </c>
      <c r="J10636" s="90">
        <f>IF(OR($E10636="",$H10636=""),"",$H10636*$I10636)</f>
      </c>
      <c r="K10636" s="87" t="str">
        <v/>
      </c>
    </row>
    <row r="10637">
      <c r="A10637" s="74" t="str">
        <v/>
      </c>
      <c r="B10637" s="74" t="str">
        <v/>
      </c>
      <c r="C10637" s="75">
        <f>IF($E10637="","",IFERROR(VLOOKUP(TRIM(E10637&amp;""),'Référentiel Articles'!$A$2:$F$634,2,FALSE),""))</f>
      </c>
      <c r="D10637" s="75">
        <f>IF($E10637="","",IFERROR(VLOOKUP(TRIM(E10637&amp;""),'Référentiel Articles'!$A$2:$F$634,3,FALSE),""))</f>
      </c>
      <c r="E10637" s="74" t="str">
        <v/>
      </c>
      <c r="F10637" s="75">
        <f>IF($E10637="","",IFERROR(VLOOKUP(TRIM(E10637&amp;""),'Référentiel Articles'!$A$2:$F$634,4,FALSE),""))</f>
      </c>
      <c r="G10637" s="76">
        <f>IF($E10637="","",IFERROR(VLOOKUP(TRIM(E10637&amp;""),'Référentiel Articles'!$A$2:$F$634,5,FALSE),""))</f>
      </c>
      <c r="H10637" s="77" t="str">
        <v/>
      </c>
      <c r="I10637" s="76">
        <f>IF($E10637="","",IFERROR(VLOOKUP(TRIM(E10637&amp;""),'Référentiel Articles'!$A$2:$F$634,6,FALSE),""))</f>
      </c>
      <c r="J10637" s="78">
        <f>IF(OR($E10637="",$H10637=""),"",$H10637*$I10637)</f>
      </c>
      <c r="K10637" s="79" t="str">
        <v/>
      </c>
    </row>
    <row r="10638">
      <c r="A10638" s="81" t="str">
        <v/>
      </c>
      <c r="B10638" s="81" t="str">
        <v/>
      </c>
      <c r="C10638" s="83">
        <f>IF($E10638="","",IFERROR(VLOOKUP(TRIM(E10638&amp;""),'Référentiel Articles'!$A$2:$F$634,2,FALSE),""))</f>
      </c>
      <c r="D10638" s="83">
        <f>IF($E10638="","",IFERROR(VLOOKUP(TRIM(E10638&amp;""),'Référentiel Articles'!$A$2:$F$634,3,FALSE),""))</f>
      </c>
      <c r="E10638" s="81" t="str">
        <v/>
      </c>
      <c r="F10638" s="83">
        <f>IF($E10638="","",IFERROR(VLOOKUP(TRIM(E10638&amp;""),'Référentiel Articles'!$A$2:$F$634,4,FALSE),""))</f>
      </c>
      <c r="G10638" s="84">
        <f>IF($E10638="","",IFERROR(VLOOKUP(TRIM(E10638&amp;""),'Référentiel Articles'!$A$2:$F$634,5,FALSE),""))</f>
      </c>
      <c r="H10638" s="85" t="str">
        <v/>
      </c>
      <c r="I10638" s="84">
        <f>IF($E10638="","",IFERROR(VLOOKUP(TRIM(E10638&amp;""),'Référentiel Articles'!$A$2:$F$634,6,FALSE),""))</f>
      </c>
      <c r="J10638" s="90">
        <f>IF(OR($E10638="",$H10638=""),"",$H10638*$I10638)</f>
      </c>
      <c r="K10638" s="87" t="str">
        <v/>
      </c>
    </row>
    <row r="10639">
      <c r="A10639" s="74" t="str">
        <v/>
      </c>
      <c r="B10639" s="74" t="str">
        <v/>
      </c>
      <c r="C10639" s="75">
        <f>IF($E10639="","",IFERROR(VLOOKUP(TRIM(E10639&amp;""),'Référentiel Articles'!$A$2:$F$634,2,FALSE),""))</f>
      </c>
      <c r="D10639" s="75">
        <f>IF($E10639="","",IFERROR(VLOOKUP(TRIM(E10639&amp;""),'Référentiel Articles'!$A$2:$F$634,3,FALSE),""))</f>
      </c>
      <c r="E10639" s="74" t="str">
        <v/>
      </c>
      <c r="F10639" s="75">
        <f>IF($E10639="","",IFERROR(VLOOKUP(TRIM(E10639&amp;""),'Référentiel Articles'!$A$2:$F$634,4,FALSE),""))</f>
      </c>
      <c r="G10639" s="76">
        <f>IF($E10639="","",IFERROR(VLOOKUP(TRIM(E10639&amp;""),'Référentiel Articles'!$A$2:$F$634,5,FALSE),""))</f>
      </c>
      <c r="H10639" s="77" t="str">
        <v/>
      </c>
      <c r="I10639" s="76">
        <f>IF($E10639="","",IFERROR(VLOOKUP(TRIM(E10639&amp;""),'Référentiel Articles'!$A$2:$F$634,6,FALSE),""))</f>
      </c>
      <c r="J10639" s="78">
        <f>IF(OR($E10639="",$H10639=""),"",$H10639*$I10639)</f>
      </c>
      <c r="K10639" s="79" t="str">
        <v/>
      </c>
    </row>
    <row r="10640">
      <c r="A10640" s="81" t="str">
        <v/>
      </c>
      <c r="B10640" s="81" t="str">
        <v/>
      </c>
      <c r="C10640" s="83">
        <f>IF($E10640="","",IFERROR(VLOOKUP(TRIM(E10640&amp;""),'Référentiel Articles'!$A$2:$F$634,2,FALSE),""))</f>
      </c>
      <c r="D10640" s="83">
        <f>IF($E10640="","",IFERROR(VLOOKUP(TRIM(E10640&amp;""),'Référentiel Articles'!$A$2:$F$634,3,FALSE),""))</f>
      </c>
      <c r="E10640" s="81" t="str">
        <v/>
      </c>
      <c r="F10640" s="83">
        <f>IF($E10640="","",IFERROR(VLOOKUP(TRIM(E10640&amp;""),'Référentiel Articles'!$A$2:$F$634,4,FALSE),""))</f>
      </c>
      <c r="G10640" s="84">
        <f>IF($E10640="","",IFERROR(VLOOKUP(TRIM(E10640&amp;""),'Référentiel Articles'!$A$2:$F$634,5,FALSE),""))</f>
      </c>
      <c r="H10640" s="85" t="str">
        <v/>
      </c>
      <c r="I10640" s="84">
        <f>IF($E10640="","",IFERROR(VLOOKUP(TRIM(E10640&amp;""),'Référentiel Articles'!$A$2:$F$634,6,FALSE),""))</f>
      </c>
      <c r="J10640" s="90">
        <f>IF(OR($E10640="",$H10640=""),"",$H10640*$I10640)</f>
      </c>
      <c r="K10640" s="87" t="str">
        <v/>
      </c>
    </row>
    <row r="10641">
      <c r="A10641" s="74" t="str">
        <v/>
      </c>
      <c r="B10641" s="74" t="str">
        <v/>
      </c>
      <c r="C10641" s="75">
        <f>IF($E10641="","",IFERROR(VLOOKUP(TRIM(E10641&amp;""),'Référentiel Articles'!$A$2:$F$634,2,FALSE),""))</f>
      </c>
      <c r="D10641" s="75">
        <f>IF($E10641="","",IFERROR(VLOOKUP(TRIM(E10641&amp;""),'Référentiel Articles'!$A$2:$F$634,3,FALSE),""))</f>
      </c>
      <c r="E10641" s="74" t="str">
        <v/>
      </c>
      <c r="F10641" s="75">
        <f>IF($E10641="","",IFERROR(VLOOKUP(TRIM(E10641&amp;""),'Référentiel Articles'!$A$2:$F$634,4,FALSE),""))</f>
      </c>
      <c r="G10641" s="76">
        <f>IF($E10641="","",IFERROR(VLOOKUP(TRIM(E10641&amp;""),'Référentiel Articles'!$A$2:$F$634,5,FALSE),""))</f>
      </c>
      <c r="H10641" s="77" t="str">
        <v/>
      </c>
      <c r="I10641" s="76">
        <f>IF($E10641="","",IFERROR(VLOOKUP(TRIM(E10641&amp;""),'Référentiel Articles'!$A$2:$F$634,6,FALSE),""))</f>
      </c>
      <c r="J10641" s="78">
        <f>IF(OR($E10641="",$H10641=""),"",$H10641*$I10641)</f>
      </c>
      <c r="K10641" s="79" t="str">
        <v/>
      </c>
    </row>
    <row r="10642">
      <c r="A10642" s="81" t="str">
        <v/>
      </c>
      <c r="B10642" s="81" t="str">
        <v/>
      </c>
      <c r="C10642" s="83">
        <f>IF($E10642="","",IFERROR(VLOOKUP(TRIM(E10642&amp;""),'Référentiel Articles'!$A$2:$F$634,2,FALSE),""))</f>
      </c>
      <c r="D10642" s="83">
        <f>IF($E10642="","",IFERROR(VLOOKUP(TRIM(E10642&amp;""),'Référentiel Articles'!$A$2:$F$634,3,FALSE),""))</f>
      </c>
      <c r="E10642" s="81" t="str">
        <v/>
      </c>
      <c r="F10642" s="83">
        <f>IF($E10642="","",IFERROR(VLOOKUP(TRIM(E10642&amp;""),'Référentiel Articles'!$A$2:$F$634,4,FALSE),""))</f>
      </c>
      <c r="G10642" s="84">
        <f>IF($E10642="","",IFERROR(VLOOKUP(TRIM(E10642&amp;""),'Référentiel Articles'!$A$2:$F$634,5,FALSE),""))</f>
      </c>
      <c r="H10642" s="85" t="str">
        <v/>
      </c>
      <c r="I10642" s="84">
        <f>IF($E10642="","",IFERROR(VLOOKUP(TRIM(E10642&amp;""),'Référentiel Articles'!$A$2:$F$634,6,FALSE),""))</f>
      </c>
      <c r="J10642" s="90">
        <f>IF(OR($E10642="",$H10642=""),"",$H10642*$I10642)</f>
      </c>
      <c r="K10642" s="87" t="str">
        <v/>
      </c>
    </row>
    <row r="10643">
      <c r="A10643" s="74" t="str">
        <v/>
      </c>
      <c r="B10643" s="74" t="str">
        <v/>
      </c>
      <c r="C10643" s="75">
        <f>IF($E10643="","",IFERROR(VLOOKUP(TRIM(E10643&amp;""),'Référentiel Articles'!$A$2:$F$634,2,FALSE),""))</f>
      </c>
      <c r="D10643" s="75">
        <f>IF($E10643="","",IFERROR(VLOOKUP(TRIM(E10643&amp;""),'Référentiel Articles'!$A$2:$F$634,3,FALSE),""))</f>
      </c>
      <c r="E10643" s="74" t="str">
        <v/>
      </c>
      <c r="F10643" s="75">
        <f>IF($E10643="","",IFERROR(VLOOKUP(TRIM(E10643&amp;""),'Référentiel Articles'!$A$2:$F$634,4,FALSE),""))</f>
      </c>
      <c r="G10643" s="76">
        <f>IF($E10643="","",IFERROR(VLOOKUP(TRIM(E10643&amp;""),'Référentiel Articles'!$A$2:$F$634,5,FALSE),""))</f>
      </c>
      <c r="H10643" s="77" t="str">
        <v/>
      </c>
      <c r="I10643" s="76">
        <f>IF($E10643="","",IFERROR(VLOOKUP(TRIM(E10643&amp;""),'Référentiel Articles'!$A$2:$F$634,6,FALSE),""))</f>
      </c>
      <c r="J10643" s="78">
        <f>IF(OR($E10643="",$H10643=""),"",$H10643*$I10643)</f>
      </c>
      <c r="K10643" s="79" t="str">
        <v/>
      </c>
    </row>
    <row r="10644">
      <c r="A10644" s="81" t="str">
        <v/>
      </c>
      <c r="B10644" s="81" t="str">
        <v/>
      </c>
      <c r="C10644" s="83">
        <f>IF($E10644="","",IFERROR(VLOOKUP(TRIM(E10644&amp;""),'Référentiel Articles'!$A$2:$F$634,2,FALSE),""))</f>
      </c>
      <c r="D10644" s="83">
        <f>IF($E10644="","",IFERROR(VLOOKUP(TRIM(E10644&amp;""),'Référentiel Articles'!$A$2:$F$634,3,FALSE),""))</f>
      </c>
      <c r="E10644" s="81" t="str">
        <v/>
      </c>
      <c r="F10644" s="83">
        <f>IF($E10644="","",IFERROR(VLOOKUP(TRIM(E10644&amp;""),'Référentiel Articles'!$A$2:$F$634,4,FALSE),""))</f>
      </c>
      <c r="G10644" s="84">
        <f>IF($E10644="","",IFERROR(VLOOKUP(TRIM(E10644&amp;""),'Référentiel Articles'!$A$2:$F$634,5,FALSE),""))</f>
      </c>
      <c r="H10644" s="85" t="str">
        <v/>
      </c>
      <c r="I10644" s="84">
        <f>IF($E10644="","",IFERROR(VLOOKUP(TRIM(E10644&amp;""),'Référentiel Articles'!$A$2:$F$634,6,FALSE),""))</f>
      </c>
      <c r="J10644" s="90">
        <f>IF(OR($E10644="",$H10644=""),"",$H10644*$I10644)</f>
      </c>
      <c r="K10644" s="87" t="str">
        <v/>
      </c>
    </row>
    <row r="10645">
      <c r="A10645" s="74" t="str">
        <v/>
      </c>
      <c r="B10645" s="74" t="str">
        <v/>
      </c>
      <c r="C10645" s="75">
        <f>IF($E10645="","",IFERROR(VLOOKUP(TRIM(E10645&amp;""),'Référentiel Articles'!$A$2:$F$634,2,FALSE),""))</f>
      </c>
      <c r="D10645" s="75">
        <f>IF($E10645="","",IFERROR(VLOOKUP(TRIM(E10645&amp;""),'Référentiel Articles'!$A$2:$F$634,3,FALSE),""))</f>
      </c>
      <c r="E10645" s="74" t="str">
        <v/>
      </c>
      <c r="F10645" s="75">
        <f>IF($E10645="","",IFERROR(VLOOKUP(TRIM(E10645&amp;""),'Référentiel Articles'!$A$2:$F$634,4,FALSE),""))</f>
      </c>
      <c r="G10645" s="76">
        <f>IF($E10645="","",IFERROR(VLOOKUP(TRIM(E10645&amp;""),'Référentiel Articles'!$A$2:$F$634,5,FALSE),""))</f>
      </c>
      <c r="H10645" s="77" t="str">
        <v/>
      </c>
      <c r="I10645" s="76">
        <f>IF($E10645="","",IFERROR(VLOOKUP(TRIM(E10645&amp;""),'Référentiel Articles'!$A$2:$F$634,6,FALSE),""))</f>
      </c>
      <c r="J10645" s="78">
        <f>IF(OR($E10645="",$H10645=""),"",$H10645*$I10645)</f>
      </c>
      <c r="K10645" s="79" t="str">
        <v/>
      </c>
    </row>
    <row r="10646">
      <c r="A10646" s="81" t="str">
        <v/>
      </c>
      <c r="B10646" s="81" t="str">
        <v/>
      </c>
      <c r="C10646" s="83">
        <f>IF($E10646="","",IFERROR(VLOOKUP(TRIM(E10646&amp;""),'Référentiel Articles'!$A$2:$F$634,2,FALSE),""))</f>
      </c>
      <c r="D10646" s="83">
        <f>IF($E10646="","",IFERROR(VLOOKUP(TRIM(E10646&amp;""),'Référentiel Articles'!$A$2:$F$634,3,FALSE),""))</f>
      </c>
      <c r="E10646" s="81" t="str">
        <v/>
      </c>
      <c r="F10646" s="83">
        <f>IF($E10646="","",IFERROR(VLOOKUP(TRIM(E10646&amp;""),'Référentiel Articles'!$A$2:$F$634,4,FALSE),""))</f>
      </c>
      <c r="G10646" s="84">
        <f>IF($E10646="","",IFERROR(VLOOKUP(TRIM(E10646&amp;""),'Référentiel Articles'!$A$2:$F$634,5,FALSE),""))</f>
      </c>
      <c r="H10646" s="85" t="str">
        <v/>
      </c>
      <c r="I10646" s="84">
        <f>IF($E10646="","",IFERROR(VLOOKUP(TRIM(E10646&amp;""),'Référentiel Articles'!$A$2:$F$634,6,FALSE),""))</f>
      </c>
      <c r="J10646" s="90">
        <f>IF(OR($E10646="",$H10646=""),"",$H10646*$I10646)</f>
      </c>
      <c r="K10646" s="87" t="str">
        <v/>
      </c>
    </row>
    <row r="10647">
      <c r="A10647" s="74" t="str">
        <v/>
      </c>
      <c r="B10647" s="74" t="str">
        <v/>
      </c>
      <c r="C10647" s="75">
        <f>IF($E10647="","",IFERROR(VLOOKUP(TRIM(E10647&amp;""),'Référentiel Articles'!$A$2:$F$634,2,FALSE),""))</f>
      </c>
      <c r="D10647" s="75">
        <f>IF($E10647="","",IFERROR(VLOOKUP(TRIM(E10647&amp;""),'Référentiel Articles'!$A$2:$F$634,3,FALSE),""))</f>
      </c>
      <c r="E10647" s="74" t="str">
        <v/>
      </c>
      <c r="F10647" s="75">
        <f>IF($E10647="","",IFERROR(VLOOKUP(TRIM(E10647&amp;""),'Référentiel Articles'!$A$2:$F$634,4,FALSE),""))</f>
      </c>
      <c r="G10647" s="76">
        <f>IF($E10647="","",IFERROR(VLOOKUP(TRIM(E10647&amp;""),'Référentiel Articles'!$A$2:$F$634,5,FALSE),""))</f>
      </c>
      <c r="H10647" s="77" t="str">
        <v/>
      </c>
      <c r="I10647" s="76">
        <f>IF($E10647="","",IFERROR(VLOOKUP(TRIM(E10647&amp;""),'Référentiel Articles'!$A$2:$F$634,6,FALSE),""))</f>
      </c>
      <c r="J10647" s="78">
        <f>IF(OR($E10647="",$H10647=""),"",$H10647*$I10647)</f>
      </c>
      <c r="K10647" s="79" t="str">
        <v/>
      </c>
    </row>
    <row r="10648">
      <c r="A10648" s="81" t="str">
        <v/>
      </c>
      <c r="B10648" s="81" t="str">
        <v/>
      </c>
      <c r="C10648" s="83">
        <f>IF($E10648="","",IFERROR(VLOOKUP(TRIM(E10648&amp;""),'Référentiel Articles'!$A$2:$F$634,2,FALSE),""))</f>
      </c>
      <c r="D10648" s="83">
        <f>IF($E10648="","",IFERROR(VLOOKUP(TRIM(E10648&amp;""),'Référentiel Articles'!$A$2:$F$634,3,FALSE),""))</f>
      </c>
      <c r="E10648" s="81" t="str">
        <v/>
      </c>
      <c r="F10648" s="83">
        <f>IF($E10648="","",IFERROR(VLOOKUP(TRIM(E10648&amp;""),'Référentiel Articles'!$A$2:$F$634,4,FALSE),""))</f>
      </c>
      <c r="G10648" s="84">
        <f>IF($E10648="","",IFERROR(VLOOKUP(TRIM(E10648&amp;""),'Référentiel Articles'!$A$2:$F$634,5,FALSE),""))</f>
      </c>
      <c r="H10648" s="85" t="str">
        <v/>
      </c>
      <c r="I10648" s="84">
        <f>IF($E10648="","",IFERROR(VLOOKUP(TRIM(E10648&amp;""),'Référentiel Articles'!$A$2:$F$634,6,FALSE),""))</f>
      </c>
      <c r="J10648" s="90">
        <f>IF(OR($E10648="",$H10648=""),"",$H10648*$I10648)</f>
      </c>
      <c r="K10648" s="87" t="str">
        <v/>
      </c>
    </row>
    <row r="10649">
      <c r="A10649" s="74" t="str">
        <v/>
      </c>
      <c r="B10649" s="74" t="str">
        <v/>
      </c>
      <c r="C10649" s="75">
        <f>IF($E10649="","",IFERROR(VLOOKUP(TRIM(E10649&amp;""),'Référentiel Articles'!$A$2:$F$634,2,FALSE),""))</f>
      </c>
      <c r="D10649" s="75">
        <f>IF($E10649="","",IFERROR(VLOOKUP(TRIM(E10649&amp;""),'Référentiel Articles'!$A$2:$F$634,3,FALSE),""))</f>
      </c>
      <c r="E10649" s="74" t="str">
        <v/>
      </c>
      <c r="F10649" s="75">
        <f>IF($E10649="","",IFERROR(VLOOKUP(TRIM(E10649&amp;""),'Référentiel Articles'!$A$2:$F$634,4,FALSE),""))</f>
      </c>
      <c r="G10649" s="76">
        <f>IF($E10649="","",IFERROR(VLOOKUP(TRIM(E10649&amp;""),'Référentiel Articles'!$A$2:$F$634,5,FALSE),""))</f>
      </c>
      <c r="H10649" s="77" t="str">
        <v/>
      </c>
      <c r="I10649" s="76">
        <f>IF($E10649="","",IFERROR(VLOOKUP(TRIM(E10649&amp;""),'Référentiel Articles'!$A$2:$F$634,6,FALSE),""))</f>
      </c>
      <c r="J10649" s="78">
        <f>IF(OR($E10649="",$H10649=""),"",$H10649*$I10649)</f>
      </c>
      <c r="K10649" s="79" t="str">
        <v/>
      </c>
    </row>
    <row r="10650">
      <c r="A10650" s="81" t="str">
        <v/>
      </c>
      <c r="B10650" s="81" t="str">
        <v/>
      </c>
      <c r="C10650" s="83">
        <f>IF($E10650="","",IFERROR(VLOOKUP(TRIM(E10650&amp;""),'Référentiel Articles'!$A$2:$F$634,2,FALSE),""))</f>
      </c>
      <c r="D10650" s="83">
        <f>IF($E10650="","",IFERROR(VLOOKUP(TRIM(E10650&amp;""),'Référentiel Articles'!$A$2:$F$634,3,FALSE),""))</f>
      </c>
      <c r="E10650" s="81" t="str">
        <v/>
      </c>
      <c r="F10650" s="83">
        <f>IF($E10650="","",IFERROR(VLOOKUP(TRIM(E10650&amp;""),'Référentiel Articles'!$A$2:$F$634,4,FALSE),""))</f>
      </c>
      <c r="G10650" s="84">
        <f>IF($E10650="","",IFERROR(VLOOKUP(TRIM(E10650&amp;""),'Référentiel Articles'!$A$2:$F$634,5,FALSE),""))</f>
      </c>
      <c r="H10650" s="85" t="str">
        <v/>
      </c>
      <c r="I10650" s="84">
        <f>IF($E10650="","",IFERROR(VLOOKUP(TRIM(E10650&amp;""),'Référentiel Articles'!$A$2:$F$634,6,FALSE),""))</f>
      </c>
      <c r="J10650" s="90">
        <f>IF(OR($E10650="",$H10650=""),"",$H10650*$I10650)</f>
      </c>
      <c r="K10650" s="87" t="str">
        <v/>
      </c>
    </row>
    <row r="10651">
      <c r="A10651" s="74" t="str">
        <v/>
      </c>
      <c r="B10651" s="74" t="str">
        <v/>
      </c>
      <c r="C10651" s="75">
        <f>IF($E10651="","",IFERROR(VLOOKUP(TRIM(E10651&amp;""),'Référentiel Articles'!$A$2:$F$634,2,FALSE),""))</f>
      </c>
      <c r="D10651" s="75">
        <f>IF($E10651="","",IFERROR(VLOOKUP(TRIM(E10651&amp;""),'Référentiel Articles'!$A$2:$F$634,3,FALSE),""))</f>
      </c>
      <c r="E10651" s="74" t="str">
        <v/>
      </c>
      <c r="F10651" s="75">
        <f>IF($E10651="","",IFERROR(VLOOKUP(TRIM(E10651&amp;""),'Référentiel Articles'!$A$2:$F$634,4,FALSE),""))</f>
      </c>
      <c r="G10651" s="76">
        <f>IF($E10651="","",IFERROR(VLOOKUP(TRIM(E10651&amp;""),'Référentiel Articles'!$A$2:$F$634,5,FALSE),""))</f>
      </c>
      <c r="H10651" s="77" t="str">
        <v/>
      </c>
      <c r="I10651" s="76">
        <f>IF($E10651="","",IFERROR(VLOOKUP(TRIM(E10651&amp;""),'Référentiel Articles'!$A$2:$F$634,6,FALSE),""))</f>
      </c>
      <c r="J10651" s="78">
        <f>IF(OR($E10651="",$H10651=""),"",$H10651*$I10651)</f>
      </c>
      <c r="K10651" s="79" t="str">
        <v/>
      </c>
    </row>
    <row r="10652">
      <c r="A10652" s="81" t="str">
        <v/>
      </c>
      <c r="B10652" s="81" t="str">
        <v/>
      </c>
      <c r="C10652" s="83">
        <f>IF($E10652="","",IFERROR(VLOOKUP(TRIM(E10652&amp;""),'Référentiel Articles'!$A$2:$F$634,2,FALSE),""))</f>
      </c>
      <c r="D10652" s="83">
        <f>IF($E10652="","",IFERROR(VLOOKUP(TRIM(E10652&amp;""),'Référentiel Articles'!$A$2:$F$634,3,FALSE),""))</f>
      </c>
      <c r="E10652" s="81" t="str">
        <v/>
      </c>
      <c r="F10652" s="83">
        <f>IF($E10652="","",IFERROR(VLOOKUP(TRIM(E10652&amp;""),'Référentiel Articles'!$A$2:$F$634,4,FALSE),""))</f>
      </c>
      <c r="G10652" s="84">
        <f>IF($E10652="","",IFERROR(VLOOKUP(TRIM(E10652&amp;""),'Référentiel Articles'!$A$2:$F$634,5,FALSE),""))</f>
      </c>
      <c r="H10652" s="85" t="str">
        <v/>
      </c>
      <c r="I10652" s="84">
        <f>IF($E10652="","",IFERROR(VLOOKUP(TRIM(E10652&amp;""),'Référentiel Articles'!$A$2:$F$634,6,FALSE),""))</f>
      </c>
      <c r="J10652" s="90">
        <f>IF(OR($E10652="",$H10652=""),"",$H10652*$I10652)</f>
      </c>
      <c r="K10652" s="87" t="str">
        <v/>
      </c>
    </row>
    <row r="10653">
      <c r="A10653" s="74" t="str">
        <v/>
      </c>
      <c r="B10653" s="74" t="str">
        <v/>
      </c>
      <c r="C10653" s="75">
        <f>IF($E10653="","",IFERROR(VLOOKUP(TRIM(E10653&amp;""),'Référentiel Articles'!$A$2:$F$634,2,FALSE),""))</f>
      </c>
      <c r="D10653" s="75">
        <f>IF($E10653="","",IFERROR(VLOOKUP(TRIM(E10653&amp;""),'Référentiel Articles'!$A$2:$F$634,3,FALSE),""))</f>
      </c>
      <c r="E10653" s="74" t="str">
        <v/>
      </c>
      <c r="F10653" s="75">
        <f>IF($E10653="","",IFERROR(VLOOKUP(TRIM(E10653&amp;""),'Référentiel Articles'!$A$2:$F$634,4,FALSE),""))</f>
      </c>
      <c r="G10653" s="76">
        <f>IF($E10653="","",IFERROR(VLOOKUP(TRIM(E10653&amp;""),'Référentiel Articles'!$A$2:$F$634,5,FALSE),""))</f>
      </c>
      <c r="H10653" s="77" t="str">
        <v/>
      </c>
      <c r="I10653" s="76">
        <f>IF($E10653="","",IFERROR(VLOOKUP(TRIM(E10653&amp;""),'Référentiel Articles'!$A$2:$F$634,6,FALSE),""))</f>
      </c>
      <c r="J10653" s="78">
        <f>IF(OR($E10653="",$H10653=""),"",$H10653*$I10653)</f>
      </c>
      <c r="K10653" s="79" t="str">
        <v/>
      </c>
    </row>
    <row r="10654">
      <c r="A10654" s="81" t="str">
        <v/>
      </c>
      <c r="B10654" s="81" t="str">
        <v/>
      </c>
      <c r="C10654" s="83">
        <f>IF($E10654="","",IFERROR(VLOOKUP(TRIM(E10654&amp;""),'Référentiel Articles'!$A$2:$F$634,2,FALSE),""))</f>
      </c>
      <c r="D10654" s="83">
        <f>IF($E10654="","",IFERROR(VLOOKUP(TRIM(E10654&amp;""),'Référentiel Articles'!$A$2:$F$634,3,FALSE),""))</f>
      </c>
      <c r="E10654" s="81" t="str">
        <v/>
      </c>
      <c r="F10654" s="83">
        <f>IF($E10654="","",IFERROR(VLOOKUP(TRIM(E10654&amp;""),'Référentiel Articles'!$A$2:$F$634,4,FALSE),""))</f>
      </c>
      <c r="G10654" s="84">
        <f>IF($E10654="","",IFERROR(VLOOKUP(TRIM(E10654&amp;""),'Référentiel Articles'!$A$2:$F$634,5,FALSE),""))</f>
      </c>
      <c r="H10654" s="85" t="str">
        <v/>
      </c>
      <c r="I10654" s="84">
        <f>IF($E10654="","",IFERROR(VLOOKUP(TRIM(E10654&amp;""),'Référentiel Articles'!$A$2:$F$634,6,FALSE),""))</f>
      </c>
      <c r="J10654" s="90">
        <f>IF(OR($E10654="",$H10654=""),"",$H10654*$I10654)</f>
      </c>
      <c r="K10654" s="87" t="str">
        <v/>
      </c>
    </row>
    <row r="10655">
      <c r="A10655" s="74" t="str">
        <v/>
      </c>
      <c r="B10655" s="74" t="str">
        <v/>
      </c>
      <c r="C10655" s="75">
        <f>IF($E10655="","",IFERROR(VLOOKUP(TRIM(E10655&amp;""),'Référentiel Articles'!$A$2:$F$634,2,FALSE),""))</f>
      </c>
      <c r="D10655" s="75">
        <f>IF($E10655="","",IFERROR(VLOOKUP(TRIM(E10655&amp;""),'Référentiel Articles'!$A$2:$F$634,3,FALSE),""))</f>
      </c>
      <c r="E10655" s="74" t="str">
        <v/>
      </c>
      <c r="F10655" s="75">
        <f>IF($E10655="","",IFERROR(VLOOKUP(TRIM(E10655&amp;""),'Référentiel Articles'!$A$2:$F$634,4,FALSE),""))</f>
      </c>
      <c r="G10655" s="76">
        <f>IF($E10655="","",IFERROR(VLOOKUP(TRIM(E10655&amp;""),'Référentiel Articles'!$A$2:$F$634,5,FALSE),""))</f>
      </c>
      <c r="H10655" s="77" t="str">
        <v/>
      </c>
      <c r="I10655" s="76">
        <f>IF($E10655="","",IFERROR(VLOOKUP(TRIM(E10655&amp;""),'Référentiel Articles'!$A$2:$F$634,6,FALSE),""))</f>
      </c>
      <c r="J10655" s="78">
        <f>IF(OR($E10655="",$H10655=""),"",$H10655*$I10655)</f>
      </c>
      <c r="K10655" s="79" t="str">
        <v/>
      </c>
    </row>
    <row r="10656">
      <c r="A10656" s="81" t="str">
        <v/>
      </c>
      <c r="B10656" s="81" t="str">
        <v/>
      </c>
      <c r="C10656" s="83">
        <f>IF($E10656="","",IFERROR(VLOOKUP(TRIM(E10656&amp;""),'Référentiel Articles'!$A$2:$F$634,2,FALSE),""))</f>
      </c>
      <c r="D10656" s="83">
        <f>IF($E10656="","",IFERROR(VLOOKUP(TRIM(E10656&amp;""),'Référentiel Articles'!$A$2:$F$634,3,FALSE),""))</f>
      </c>
      <c r="E10656" s="81" t="str">
        <v/>
      </c>
      <c r="F10656" s="83">
        <f>IF($E10656="","",IFERROR(VLOOKUP(TRIM(E10656&amp;""),'Référentiel Articles'!$A$2:$F$634,4,FALSE),""))</f>
      </c>
      <c r="G10656" s="84">
        <f>IF($E10656="","",IFERROR(VLOOKUP(TRIM(E10656&amp;""),'Référentiel Articles'!$A$2:$F$634,5,FALSE),""))</f>
      </c>
      <c r="H10656" s="85" t="str">
        <v/>
      </c>
      <c r="I10656" s="84">
        <f>IF($E10656="","",IFERROR(VLOOKUP(TRIM(E10656&amp;""),'Référentiel Articles'!$A$2:$F$634,6,FALSE),""))</f>
      </c>
      <c r="J10656" s="90">
        <f>IF(OR($E10656="",$H10656=""),"",$H10656*$I10656)</f>
      </c>
      <c r="K10656" s="87" t="str">
        <v/>
      </c>
    </row>
    <row r="10657">
      <c r="A10657" s="74" t="str">
        <v/>
      </c>
      <c r="B10657" s="74" t="str">
        <v/>
      </c>
      <c r="C10657" s="75">
        <f>IF($E10657="","",IFERROR(VLOOKUP(TRIM(E10657&amp;""),'Référentiel Articles'!$A$2:$F$634,2,FALSE),""))</f>
      </c>
      <c r="D10657" s="75">
        <f>IF($E10657="","",IFERROR(VLOOKUP(TRIM(E10657&amp;""),'Référentiel Articles'!$A$2:$F$634,3,FALSE),""))</f>
      </c>
      <c r="E10657" s="74" t="str">
        <v/>
      </c>
      <c r="F10657" s="75">
        <f>IF($E10657="","",IFERROR(VLOOKUP(TRIM(E10657&amp;""),'Référentiel Articles'!$A$2:$F$634,4,FALSE),""))</f>
      </c>
      <c r="G10657" s="76">
        <f>IF($E10657="","",IFERROR(VLOOKUP(TRIM(E10657&amp;""),'Référentiel Articles'!$A$2:$F$634,5,FALSE),""))</f>
      </c>
      <c r="H10657" s="77" t="str">
        <v/>
      </c>
      <c r="I10657" s="76">
        <f>IF($E10657="","",IFERROR(VLOOKUP(TRIM(E10657&amp;""),'Référentiel Articles'!$A$2:$F$634,6,FALSE),""))</f>
      </c>
      <c r="J10657" s="78">
        <f>IF(OR($E10657="",$H10657=""),"",$H10657*$I10657)</f>
      </c>
      <c r="K10657" s="79" t="str">
        <v/>
      </c>
    </row>
    <row r="10658">
      <c r="A10658" s="81" t="str">
        <v/>
      </c>
      <c r="B10658" s="81" t="str">
        <v/>
      </c>
      <c r="C10658" s="83">
        <f>IF($E10658="","",IFERROR(VLOOKUP(TRIM(E10658&amp;""),'Référentiel Articles'!$A$2:$F$634,2,FALSE),""))</f>
      </c>
      <c r="D10658" s="83">
        <f>IF($E10658="","",IFERROR(VLOOKUP(TRIM(E10658&amp;""),'Référentiel Articles'!$A$2:$F$634,3,FALSE),""))</f>
      </c>
      <c r="E10658" s="81" t="str">
        <v/>
      </c>
      <c r="F10658" s="83">
        <f>IF($E10658="","",IFERROR(VLOOKUP(TRIM(E10658&amp;""),'Référentiel Articles'!$A$2:$F$634,4,FALSE),""))</f>
      </c>
      <c r="G10658" s="84">
        <f>IF($E10658="","",IFERROR(VLOOKUP(TRIM(E10658&amp;""),'Référentiel Articles'!$A$2:$F$634,5,FALSE),""))</f>
      </c>
      <c r="H10658" s="85" t="str">
        <v/>
      </c>
      <c r="I10658" s="84">
        <f>IF($E10658="","",IFERROR(VLOOKUP(TRIM(E10658&amp;""),'Référentiel Articles'!$A$2:$F$634,6,FALSE),""))</f>
      </c>
      <c r="J10658" s="90">
        <f>IF(OR($E10658="",$H10658=""),"",$H10658*$I10658)</f>
      </c>
      <c r="K10658" s="87" t="str">
        <v/>
      </c>
    </row>
    <row r="10659">
      <c r="A10659" s="74" t="str">
        <v/>
      </c>
      <c r="B10659" s="74" t="str">
        <v/>
      </c>
      <c r="C10659" s="75">
        <f>IF($E10659="","",IFERROR(VLOOKUP(TRIM(E10659&amp;""),'Référentiel Articles'!$A$2:$F$634,2,FALSE),""))</f>
      </c>
      <c r="D10659" s="75">
        <f>IF($E10659="","",IFERROR(VLOOKUP(TRIM(E10659&amp;""),'Référentiel Articles'!$A$2:$F$634,3,FALSE),""))</f>
      </c>
      <c r="E10659" s="74" t="str">
        <v/>
      </c>
      <c r="F10659" s="75">
        <f>IF($E10659="","",IFERROR(VLOOKUP(TRIM(E10659&amp;""),'Référentiel Articles'!$A$2:$F$634,4,FALSE),""))</f>
      </c>
      <c r="G10659" s="76">
        <f>IF($E10659="","",IFERROR(VLOOKUP(TRIM(E10659&amp;""),'Référentiel Articles'!$A$2:$F$634,5,FALSE),""))</f>
      </c>
      <c r="H10659" s="77" t="str">
        <v/>
      </c>
      <c r="I10659" s="76">
        <f>IF($E10659="","",IFERROR(VLOOKUP(TRIM(E10659&amp;""),'Référentiel Articles'!$A$2:$F$634,6,FALSE),""))</f>
      </c>
      <c r="J10659" s="78">
        <f>IF(OR($E10659="",$H10659=""),"",$H10659*$I10659)</f>
      </c>
      <c r="K10659" s="79" t="str">
        <v/>
      </c>
    </row>
    <row r="10660">
      <c r="A10660" s="81" t="str">
        <v/>
      </c>
      <c r="B10660" s="81" t="str">
        <v/>
      </c>
      <c r="C10660" s="83">
        <f>IF($E10660="","",IFERROR(VLOOKUP(TRIM(E10660&amp;""),'Référentiel Articles'!$A$2:$F$634,2,FALSE),""))</f>
      </c>
      <c r="D10660" s="83">
        <f>IF($E10660="","",IFERROR(VLOOKUP(TRIM(E10660&amp;""),'Référentiel Articles'!$A$2:$F$634,3,FALSE),""))</f>
      </c>
      <c r="E10660" s="81" t="str">
        <v/>
      </c>
      <c r="F10660" s="83">
        <f>IF($E10660="","",IFERROR(VLOOKUP(TRIM(E10660&amp;""),'Référentiel Articles'!$A$2:$F$634,4,FALSE),""))</f>
      </c>
      <c r="G10660" s="84">
        <f>IF($E10660="","",IFERROR(VLOOKUP(TRIM(E10660&amp;""),'Référentiel Articles'!$A$2:$F$634,5,FALSE),""))</f>
      </c>
      <c r="H10660" s="85" t="str">
        <v/>
      </c>
      <c r="I10660" s="84">
        <f>IF($E10660="","",IFERROR(VLOOKUP(TRIM(E10660&amp;""),'Référentiel Articles'!$A$2:$F$634,6,FALSE),""))</f>
      </c>
      <c r="J10660" s="90">
        <f>IF(OR($E10660="",$H10660=""),"",$H10660*$I10660)</f>
      </c>
      <c r="K10660" s="87" t="str">
        <v/>
      </c>
    </row>
    <row r="10661">
      <c r="A10661" s="74" t="str">
        <v/>
      </c>
      <c r="B10661" s="74" t="str">
        <v/>
      </c>
      <c r="C10661" s="75">
        <f>IF($E10661="","",IFERROR(VLOOKUP(TRIM(E10661&amp;""),'Référentiel Articles'!$A$2:$F$634,2,FALSE),""))</f>
      </c>
      <c r="D10661" s="75">
        <f>IF($E10661="","",IFERROR(VLOOKUP(TRIM(E10661&amp;""),'Référentiel Articles'!$A$2:$F$634,3,FALSE),""))</f>
      </c>
      <c r="E10661" s="74" t="str">
        <v/>
      </c>
      <c r="F10661" s="75">
        <f>IF($E10661="","",IFERROR(VLOOKUP(TRIM(E10661&amp;""),'Référentiel Articles'!$A$2:$F$634,4,FALSE),""))</f>
      </c>
      <c r="G10661" s="76">
        <f>IF($E10661="","",IFERROR(VLOOKUP(TRIM(E10661&amp;""),'Référentiel Articles'!$A$2:$F$634,5,FALSE),""))</f>
      </c>
      <c r="H10661" s="77" t="str">
        <v/>
      </c>
      <c r="I10661" s="76">
        <f>IF($E10661="","",IFERROR(VLOOKUP(TRIM(E10661&amp;""),'Référentiel Articles'!$A$2:$F$634,6,FALSE),""))</f>
      </c>
      <c r="J10661" s="78">
        <f>IF(OR($E10661="",$H10661=""),"",$H10661*$I10661)</f>
      </c>
      <c r="K10661" s="79" t="str">
        <v/>
      </c>
    </row>
    <row r="10662">
      <c r="A10662" s="81" t="str">
        <v/>
      </c>
      <c r="B10662" s="81" t="str">
        <v/>
      </c>
      <c r="C10662" s="83">
        <f>IF($E10662="","",IFERROR(VLOOKUP(TRIM(E10662&amp;""),'Référentiel Articles'!$A$2:$F$634,2,FALSE),""))</f>
      </c>
      <c r="D10662" s="83">
        <f>IF($E10662="","",IFERROR(VLOOKUP(TRIM(E10662&amp;""),'Référentiel Articles'!$A$2:$F$634,3,FALSE),""))</f>
      </c>
      <c r="E10662" s="81" t="str">
        <v/>
      </c>
      <c r="F10662" s="83">
        <f>IF($E10662="","",IFERROR(VLOOKUP(TRIM(E10662&amp;""),'Référentiel Articles'!$A$2:$F$634,4,FALSE),""))</f>
      </c>
      <c r="G10662" s="84">
        <f>IF($E10662="","",IFERROR(VLOOKUP(TRIM(E10662&amp;""),'Référentiel Articles'!$A$2:$F$634,5,FALSE),""))</f>
      </c>
      <c r="H10662" s="85" t="str">
        <v/>
      </c>
      <c r="I10662" s="84">
        <f>IF($E10662="","",IFERROR(VLOOKUP(TRIM(E10662&amp;""),'Référentiel Articles'!$A$2:$F$634,6,FALSE),""))</f>
      </c>
      <c r="J10662" s="90">
        <f>IF(OR($E10662="",$H10662=""),"",$H10662*$I10662)</f>
      </c>
      <c r="K10662" s="87" t="str">
        <v/>
      </c>
    </row>
    <row r="10663">
      <c r="A10663" s="74" t="str">
        <v/>
      </c>
      <c r="B10663" s="74" t="str">
        <v/>
      </c>
      <c r="C10663" s="75">
        <f>IF($E10663="","",IFERROR(VLOOKUP(TRIM(E10663&amp;""),'Référentiel Articles'!$A$2:$F$634,2,FALSE),""))</f>
      </c>
      <c r="D10663" s="75">
        <f>IF($E10663="","",IFERROR(VLOOKUP(TRIM(E10663&amp;""),'Référentiel Articles'!$A$2:$F$634,3,FALSE),""))</f>
      </c>
      <c r="E10663" s="74" t="str">
        <v/>
      </c>
      <c r="F10663" s="75">
        <f>IF($E10663="","",IFERROR(VLOOKUP(TRIM(E10663&amp;""),'Référentiel Articles'!$A$2:$F$634,4,FALSE),""))</f>
      </c>
      <c r="G10663" s="76">
        <f>IF($E10663="","",IFERROR(VLOOKUP(TRIM(E10663&amp;""),'Référentiel Articles'!$A$2:$F$634,5,FALSE),""))</f>
      </c>
      <c r="H10663" s="77" t="str">
        <v/>
      </c>
      <c r="I10663" s="76">
        <f>IF($E10663="","",IFERROR(VLOOKUP(TRIM(E10663&amp;""),'Référentiel Articles'!$A$2:$F$634,6,FALSE),""))</f>
      </c>
      <c r="J10663" s="78">
        <f>IF(OR($E10663="",$H10663=""),"",$H10663*$I10663)</f>
      </c>
      <c r="K10663" s="79" t="str">
        <v/>
      </c>
    </row>
    <row r="10664">
      <c r="A10664" s="81" t="str">
        <v/>
      </c>
      <c r="B10664" s="81" t="str">
        <v/>
      </c>
      <c r="C10664" s="83">
        <f>IF($E10664="","",IFERROR(VLOOKUP(TRIM(E10664&amp;""),'Référentiel Articles'!$A$2:$F$634,2,FALSE),""))</f>
      </c>
      <c r="D10664" s="83">
        <f>IF($E10664="","",IFERROR(VLOOKUP(TRIM(E10664&amp;""),'Référentiel Articles'!$A$2:$F$634,3,FALSE),""))</f>
      </c>
      <c r="E10664" s="81" t="str">
        <v/>
      </c>
      <c r="F10664" s="83">
        <f>IF($E10664="","",IFERROR(VLOOKUP(TRIM(E10664&amp;""),'Référentiel Articles'!$A$2:$F$634,4,FALSE),""))</f>
      </c>
      <c r="G10664" s="84">
        <f>IF($E10664="","",IFERROR(VLOOKUP(TRIM(E10664&amp;""),'Référentiel Articles'!$A$2:$F$634,5,FALSE),""))</f>
      </c>
      <c r="H10664" s="85" t="str">
        <v/>
      </c>
      <c r="I10664" s="84">
        <f>IF($E10664="","",IFERROR(VLOOKUP(TRIM(E10664&amp;""),'Référentiel Articles'!$A$2:$F$634,6,FALSE),""))</f>
      </c>
      <c r="J10664" s="90">
        <f>IF(OR($E10664="",$H10664=""),"",$H10664*$I10664)</f>
      </c>
      <c r="K10664" s="87" t="str">
        <v/>
      </c>
    </row>
    <row r="10665">
      <c r="A10665" s="74" t="str">
        <v/>
      </c>
      <c r="B10665" s="74" t="str">
        <v/>
      </c>
      <c r="C10665" s="75">
        <f>IF($E10665="","",IFERROR(VLOOKUP(TRIM(E10665&amp;""),'Référentiel Articles'!$A$2:$F$634,2,FALSE),""))</f>
      </c>
      <c r="D10665" s="75">
        <f>IF($E10665="","",IFERROR(VLOOKUP(TRIM(E10665&amp;""),'Référentiel Articles'!$A$2:$F$634,3,FALSE),""))</f>
      </c>
      <c r="E10665" s="74" t="str">
        <v/>
      </c>
      <c r="F10665" s="75">
        <f>IF($E10665="","",IFERROR(VLOOKUP(TRIM(E10665&amp;""),'Référentiel Articles'!$A$2:$F$634,4,FALSE),""))</f>
      </c>
      <c r="G10665" s="76">
        <f>IF($E10665="","",IFERROR(VLOOKUP(TRIM(E10665&amp;""),'Référentiel Articles'!$A$2:$F$634,5,FALSE),""))</f>
      </c>
      <c r="H10665" s="77" t="str">
        <v/>
      </c>
      <c r="I10665" s="76">
        <f>IF($E10665="","",IFERROR(VLOOKUP(TRIM(E10665&amp;""),'Référentiel Articles'!$A$2:$F$634,6,FALSE),""))</f>
      </c>
      <c r="J10665" s="78">
        <f>IF(OR($E10665="",$H10665=""),"",$H10665*$I10665)</f>
      </c>
      <c r="K10665" s="79" t="str">
        <v/>
      </c>
    </row>
    <row r="10666">
      <c r="A10666" s="81" t="str">
        <v/>
      </c>
      <c r="B10666" s="81" t="str">
        <v/>
      </c>
      <c r="C10666" s="83">
        <f>IF($E10666="","",IFERROR(VLOOKUP(TRIM(E10666&amp;""),'Référentiel Articles'!$A$2:$F$634,2,FALSE),""))</f>
      </c>
      <c r="D10666" s="83">
        <f>IF($E10666="","",IFERROR(VLOOKUP(TRIM(E10666&amp;""),'Référentiel Articles'!$A$2:$F$634,3,FALSE),""))</f>
      </c>
      <c r="E10666" s="81" t="str">
        <v/>
      </c>
      <c r="F10666" s="83">
        <f>IF($E10666="","",IFERROR(VLOOKUP(TRIM(E10666&amp;""),'Référentiel Articles'!$A$2:$F$634,4,FALSE),""))</f>
      </c>
      <c r="G10666" s="84">
        <f>IF($E10666="","",IFERROR(VLOOKUP(TRIM(E10666&amp;""),'Référentiel Articles'!$A$2:$F$634,5,FALSE),""))</f>
      </c>
      <c r="H10666" s="85" t="str">
        <v/>
      </c>
      <c r="I10666" s="84">
        <f>IF($E10666="","",IFERROR(VLOOKUP(TRIM(E10666&amp;""),'Référentiel Articles'!$A$2:$F$634,6,FALSE),""))</f>
      </c>
      <c r="J10666" s="90">
        <f>IF(OR($E10666="",$H10666=""),"",$H10666*$I10666)</f>
      </c>
      <c r="K10666" s="87" t="str">
        <v/>
      </c>
    </row>
    <row r="10667">
      <c r="A10667" s="74" t="str">
        <v/>
      </c>
      <c r="B10667" s="74" t="str">
        <v/>
      </c>
      <c r="C10667" s="75">
        <f>IF($E10667="","",IFERROR(VLOOKUP(TRIM(E10667&amp;""),'Référentiel Articles'!$A$2:$F$634,2,FALSE),""))</f>
      </c>
      <c r="D10667" s="75">
        <f>IF($E10667="","",IFERROR(VLOOKUP(TRIM(E10667&amp;""),'Référentiel Articles'!$A$2:$F$634,3,FALSE),""))</f>
      </c>
      <c r="E10667" s="74" t="str">
        <v/>
      </c>
      <c r="F10667" s="75">
        <f>IF($E10667="","",IFERROR(VLOOKUP(TRIM(E10667&amp;""),'Référentiel Articles'!$A$2:$F$634,4,FALSE),""))</f>
      </c>
      <c r="G10667" s="76">
        <f>IF($E10667="","",IFERROR(VLOOKUP(TRIM(E10667&amp;""),'Référentiel Articles'!$A$2:$F$634,5,FALSE),""))</f>
      </c>
      <c r="H10667" s="77" t="str">
        <v/>
      </c>
      <c r="I10667" s="76">
        <f>IF($E10667="","",IFERROR(VLOOKUP(TRIM(E10667&amp;""),'Référentiel Articles'!$A$2:$F$634,6,FALSE),""))</f>
      </c>
      <c r="J10667" s="78">
        <f>IF(OR($E10667="",$H10667=""),"",$H10667*$I10667)</f>
      </c>
      <c r="K10667" s="79" t="str">
        <v/>
      </c>
    </row>
    <row r="10668">
      <c r="A10668" s="81" t="str">
        <v/>
      </c>
      <c r="B10668" s="81" t="str">
        <v/>
      </c>
      <c r="C10668" s="83">
        <f>IF($E10668="","",IFERROR(VLOOKUP(TRIM(E10668&amp;""),'Référentiel Articles'!$A$2:$F$634,2,FALSE),""))</f>
      </c>
      <c r="D10668" s="83">
        <f>IF($E10668="","",IFERROR(VLOOKUP(TRIM(E10668&amp;""),'Référentiel Articles'!$A$2:$F$634,3,FALSE),""))</f>
      </c>
      <c r="E10668" s="81" t="str">
        <v/>
      </c>
      <c r="F10668" s="83">
        <f>IF($E10668="","",IFERROR(VLOOKUP(TRIM(E10668&amp;""),'Référentiel Articles'!$A$2:$F$634,4,FALSE),""))</f>
      </c>
      <c r="G10668" s="84">
        <f>IF($E10668="","",IFERROR(VLOOKUP(TRIM(E10668&amp;""),'Référentiel Articles'!$A$2:$F$634,5,FALSE),""))</f>
      </c>
      <c r="H10668" s="85" t="str">
        <v/>
      </c>
      <c r="I10668" s="84">
        <f>IF($E10668="","",IFERROR(VLOOKUP(TRIM(E10668&amp;""),'Référentiel Articles'!$A$2:$F$634,6,FALSE),""))</f>
      </c>
      <c r="J10668" s="90">
        <f>IF(OR($E10668="",$H10668=""),"",$H10668*$I10668)</f>
      </c>
      <c r="K10668" s="87" t="str">
        <v/>
      </c>
    </row>
    <row r="10669">
      <c r="A10669" s="74" t="str">
        <v/>
      </c>
      <c r="B10669" s="74" t="str">
        <v/>
      </c>
      <c r="C10669" s="75">
        <f>IF($E10669="","",IFERROR(VLOOKUP(TRIM(E10669&amp;""),'Référentiel Articles'!$A$2:$F$634,2,FALSE),""))</f>
      </c>
      <c r="D10669" s="75">
        <f>IF($E10669="","",IFERROR(VLOOKUP(TRIM(E10669&amp;""),'Référentiel Articles'!$A$2:$F$634,3,FALSE),""))</f>
      </c>
      <c r="E10669" s="74" t="str">
        <v/>
      </c>
      <c r="F10669" s="75">
        <f>IF($E10669="","",IFERROR(VLOOKUP(TRIM(E10669&amp;""),'Référentiel Articles'!$A$2:$F$634,4,FALSE),""))</f>
      </c>
      <c r="G10669" s="76">
        <f>IF($E10669="","",IFERROR(VLOOKUP(TRIM(E10669&amp;""),'Référentiel Articles'!$A$2:$F$634,5,FALSE),""))</f>
      </c>
      <c r="H10669" s="77" t="str">
        <v/>
      </c>
      <c r="I10669" s="76">
        <f>IF($E10669="","",IFERROR(VLOOKUP(TRIM(E10669&amp;""),'Référentiel Articles'!$A$2:$F$634,6,FALSE),""))</f>
      </c>
      <c r="J10669" s="78">
        <f>IF(OR($E10669="",$H10669=""),"",$H10669*$I10669)</f>
      </c>
      <c r="K10669" s="79" t="str">
        <v/>
      </c>
    </row>
    <row r="10670">
      <c r="A10670" s="81" t="str">
        <v/>
      </c>
      <c r="B10670" s="81" t="str">
        <v/>
      </c>
      <c r="C10670" s="83">
        <f>IF($E10670="","",IFERROR(VLOOKUP(TRIM(E10670&amp;""),'Référentiel Articles'!$A$2:$F$634,2,FALSE),""))</f>
      </c>
      <c r="D10670" s="83">
        <f>IF($E10670="","",IFERROR(VLOOKUP(TRIM(E10670&amp;""),'Référentiel Articles'!$A$2:$F$634,3,FALSE),""))</f>
      </c>
      <c r="E10670" s="81" t="str">
        <v/>
      </c>
      <c r="F10670" s="83">
        <f>IF($E10670="","",IFERROR(VLOOKUP(TRIM(E10670&amp;""),'Référentiel Articles'!$A$2:$F$634,4,FALSE),""))</f>
      </c>
      <c r="G10670" s="84">
        <f>IF($E10670="","",IFERROR(VLOOKUP(TRIM(E10670&amp;""),'Référentiel Articles'!$A$2:$F$634,5,FALSE),""))</f>
      </c>
      <c r="H10670" s="85" t="str">
        <v/>
      </c>
      <c r="I10670" s="84">
        <f>IF($E10670="","",IFERROR(VLOOKUP(TRIM(E10670&amp;""),'Référentiel Articles'!$A$2:$F$634,6,FALSE),""))</f>
      </c>
      <c r="J10670" s="90">
        <f>IF(OR($E10670="",$H10670=""),"",$H10670*$I10670)</f>
      </c>
      <c r="K10670" s="87" t="str">
        <v/>
      </c>
    </row>
    <row r="10671">
      <c r="A10671" s="74" t="str">
        <v/>
      </c>
      <c r="B10671" s="74" t="str">
        <v/>
      </c>
      <c r="C10671" s="75">
        <f>IF($E10671="","",IFERROR(VLOOKUP(TRIM(E10671&amp;""),'Référentiel Articles'!$A$2:$F$634,2,FALSE),""))</f>
      </c>
      <c r="D10671" s="75">
        <f>IF($E10671="","",IFERROR(VLOOKUP(TRIM(E10671&amp;""),'Référentiel Articles'!$A$2:$F$634,3,FALSE),""))</f>
      </c>
      <c r="E10671" s="74" t="str">
        <v/>
      </c>
      <c r="F10671" s="75">
        <f>IF($E10671="","",IFERROR(VLOOKUP(TRIM(E10671&amp;""),'Référentiel Articles'!$A$2:$F$634,4,FALSE),""))</f>
      </c>
      <c r="G10671" s="76">
        <f>IF($E10671="","",IFERROR(VLOOKUP(TRIM(E10671&amp;""),'Référentiel Articles'!$A$2:$F$634,5,FALSE),""))</f>
      </c>
      <c r="H10671" s="77" t="str">
        <v/>
      </c>
      <c r="I10671" s="76">
        <f>IF($E10671="","",IFERROR(VLOOKUP(TRIM(E10671&amp;""),'Référentiel Articles'!$A$2:$F$634,6,FALSE),""))</f>
      </c>
      <c r="J10671" s="78">
        <f>IF(OR($E10671="",$H10671=""),"",$H10671*$I10671)</f>
      </c>
      <c r="K10671" s="79" t="str">
        <v/>
      </c>
    </row>
    <row r="10672">
      <c r="A10672" s="81" t="str">
        <v/>
      </c>
      <c r="B10672" s="81" t="str">
        <v/>
      </c>
      <c r="C10672" s="83">
        <f>IF($E10672="","",IFERROR(VLOOKUP(TRIM(E10672&amp;""),'Référentiel Articles'!$A$2:$F$634,2,FALSE),""))</f>
      </c>
      <c r="D10672" s="83">
        <f>IF($E10672="","",IFERROR(VLOOKUP(TRIM(E10672&amp;""),'Référentiel Articles'!$A$2:$F$634,3,FALSE),""))</f>
      </c>
      <c r="E10672" s="81" t="str">
        <v/>
      </c>
      <c r="F10672" s="83">
        <f>IF($E10672="","",IFERROR(VLOOKUP(TRIM(E10672&amp;""),'Référentiel Articles'!$A$2:$F$634,4,FALSE),""))</f>
      </c>
      <c r="G10672" s="84">
        <f>IF($E10672="","",IFERROR(VLOOKUP(TRIM(E10672&amp;""),'Référentiel Articles'!$A$2:$F$634,5,FALSE),""))</f>
      </c>
      <c r="H10672" s="85" t="str">
        <v/>
      </c>
      <c r="I10672" s="84">
        <f>IF($E10672="","",IFERROR(VLOOKUP(TRIM(E10672&amp;""),'Référentiel Articles'!$A$2:$F$634,6,FALSE),""))</f>
      </c>
      <c r="J10672" s="90">
        <f>IF(OR($E10672="",$H10672=""),"",$H10672*$I10672)</f>
      </c>
      <c r="K10672" s="87" t="str">
        <v/>
      </c>
    </row>
    <row r="10673">
      <c r="A10673" s="74" t="str">
        <v/>
      </c>
      <c r="B10673" s="74" t="str">
        <v/>
      </c>
      <c r="C10673" s="75">
        <f>IF($E10673="","",IFERROR(VLOOKUP(TRIM(E10673&amp;""),'Référentiel Articles'!$A$2:$F$634,2,FALSE),""))</f>
      </c>
      <c r="D10673" s="75">
        <f>IF($E10673="","",IFERROR(VLOOKUP(TRIM(E10673&amp;""),'Référentiel Articles'!$A$2:$F$634,3,FALSE),""))</f>
      </c>
      <c r="E10673" s="74" t="str">
        <v/>
      </c>
      <c r="F10673" s="75">
        <f>IF($E10673="","",IFERROR(VLOOKUP(TRIM(E10673&amp;""),'Référentiel Articles'!$A$2:$F$634,4,FALSE),""))</f>
      </c>
      <c r="G10673" s="76">
        <f>IF($E10673="","",IFERROR(VLOOKUP(TRIM(E10673&amp;""),'Référentiel Articles'!$A$2:$F$634,5,FALSE),""))</f>
      </c>
      <c r="H10673" s="77" t="str">
        <v/>
      </c>
      <c r="I10673" s="76">
        <f>IF($E10673="","",IFERROR(VLOOKUP(TRIM(E10673&amp;""),'Référentiel Articles'!$A$2:$F$634,6,FALSE),""))</f>
      </c>
      <c r="J10673" s="78">
        <f>IF(OR($E10673="",$H10673=""),"",$H10673*$I10673)</f>
      </c>
      <c r="K10673" s="79" t="str">
        <v/>
      </c>
    </row>
    <row r="10674">
      <c r="A10674" s="81" t="str">
        <v/>
      </c>
      <c r="B10674" s="81" t="str">
        <v/>
      </c>
      <c r="C10674" s="83">
        <f>IF($E10674="","",IFERROR(VLOOKUP(TRIM(E10674&amp;""),'Référentiel Articles'!$A$2:$F$634,2,FALSE),""))</f>
      </c>
      <c r="D10674" s="83">
        <f>IF($E10674="","",IFERROR(VLOOKUP(TRIM(E10674&amp;""),'Référentiel Articles'!$A$2:$F$634,3,FALSE),""))</f>
      </c>
      <c r="E10674" s="81" t="str">
        <v/>
      </c>
      <c r="F10674" s="83">
        <f>IF($E10674="","",IFERROR(VLOOKUP(TRIM(E10674&amp;""),'Référentiel Articles'!$A$2:$F$634,4,FALSE),""))</f>
      </c>
      <c r="G10674" s="84">
        <f>IF($E10674="","",IFERROR(VLOOKUP(TRIM(E10674&amp;""),'Référentiel Articles'!$A$2:$F$634,5,FALSE),""))</f>
      </c>
      <c r="H10674" s="85" t="str">
        <v/>
      </c>
      <c r="I10674" s="84">
        <f>IF($E10674="","",IFERROR(VLOOKUP(TRIM(E10674&amp;""),'Référentiel Articles'!$A$2:$F$634,6,FALSE),""))</f>
      </c>
      <c r="J10674" s="90">
        <f>IF(OR($E10674="",$H10674=""),"",$H10674*$I10674)</f>
      </c>
      <c r="K10674" s="87" t="str">
        <v/>
      </c>
    </row>
    <row r="10675">
      <c r="A10675" s="74" t="str">
        <v/>
      </c>
      <c r="B10675" s="74" t="str">
        <v/>
      </c>
      <c r="C10675" s="75">
        <f>IF($E10675="","",IFERROR(VLOOKUP(TRIM(E10675&amp;""),'Référentiel Articles'!$A$2:$F$634,2,FALSE),""))</f>
      </c>
      <c r="D10675" s="75">
        <f>IF($E10675="","",IFERROR(VLOOKUP(TRIM(E10675&amp;""),'Référentiel Articles'!$A$2:$F$634,3,FALSE),""))</f>
      </c>
      <c r="E10675" s="74" t="str">
        <v/>
      </c>
      <c r="F10675" s="75">
        <f>IF($E10675="","",IFERROR(VLOOKUP(TRIM(E10675&amp;""),'Référentiel Articles'!$A$2:$F$634,4,FALSE),""))</f>
      </c>
      <c r="G10675" s="76">
        <f>IF($E10675="","",IFERROR(VLOOKUP(TRIM(E10675&amp;""),'Référentiel Articles'!$A$2:$F$634,5,FALSE),""))</f>
      </c>
      <c r="H10675" s="77" t="str">
        <v/>
      </c>
      <c r="I10675" s="76">
        <f>IF($E10675="","",IFERROR(VLOOKUP(TRIM(E10675&amp;""),'Référentiel Articles'!$A$2:$F$634,6,FALSE),""))</f>
      </c>
      <c r="J10675" s="78">
        <f>IF(OR($E10675="",$H10675=""),"",$H10675*$I10675)</f>
      </c>
      <c r="K10675" s="79" t="str">
        <v/>
      </c>
    </row>
    <row r="10676">
      <c r="A10676" s="81" t="str">
        <v/>
      </c>
      <c r="B10676" s="81" t="str">
        <v/>
      </c>
      <c r="C10676" s="83">
        <f>IF($E10676="","",IFERROR(VLOOKUP(TRIM(E10676&amp;""),'Référentiel Articles'!$A$2:$F$634,2,FALSE),""))</f>
      </c>
      <c r="D10676" s="83">
        <f>IF($E10676="","",IFERROR(VLOOKUP(TRIM(E10676&amp;""),'Référentiel Articles'!$A$2:$F$634,3,FALSE),""))</f>
      </c>
      <c r="E10676" s="81" t="str">
        <v/>
      </c>
      <c r="F10676" s="83">
        <f>IF($E10676="","",IFERROR(VLOOKUP(TRIM(E10676&amp;""),'Référentiel Articles'!$A$2:$F$634,4,FALSE),""))</f>
      </c>
      <c r="G10676" s="84">
        <f>IF($E10676="","",IFERROR(VLOOKUP(TRIM(E10676&amp;""),'Référentiel Articles'!$A$2:$F$634,5,FALSE),""))</f>
      </c>
      <c r="H10676" s="85" t="str">
        <v/>
      </c>
      <c r="I10676" s="84">
        <f>IF($E10676="","",IFERROR(VLOOKUP(TRIM(E10676&amp;""),'Référentiel Articles'!$A$2:$F$634,6,FALSE),""))</f>
      </c>
      <c r="J10676" s="90">
        <f>IF(OR($E10676="",$H10676=""),"",$H10676*$I10676)</f>
      </c>
      <c r="K10676" s="87" t="str">
        <v/>
      </c>
    </row>
    <row r="10677">
      <c r="A10677" s="74" t="str">
        <v/>
      </c>
      <c r="B10677" s="74" t="str">
        <v/>
      </c>
      <c r="C10677" s="75">
        <f>IF($E10677="","",IFERROR(VLOOKUP(TRIM(E10677&amp;""),'Référentiel Articles'!$A$2:$F$634,2,FALSE),""))</f>
      </c>
      <c r="D10677" s="75">
        <f>IF($E10677="","",IFERROR(VLOOKUP(TRIM(E10677&amp;""),'Référentiel Articles'!$A$2:$F$634,3,FALSE),""))</f>
      </c>
      <c r="E10677" s="74" t="str">
        <v/>
      </c>
      <c r="F10677" s="75">
        <f>IF($E10677="","",IFERROR(VLOOKUP(TRIM(E10677&amp;""),'Référentiel Articles'!$A$2:$F$634,4,FALSE),""))</f>
      </c>
      <c r="G10677" s="76">
        <f>IF($E10677="","",IFERROR(VLOOKUP(TRIM(E10677&amp;""),'Référentiel Articles'!$A$2:$F$634,5,FALSE),""))</f>
      </c>
      <c r="H10677" s="77" t="str">
        <v/>
      </c>
      <c r="I10677" s="76">
        <f>IF($E10677="","",IFERROR(VLOOKUP(TRIM(E10677&amp;""),'Référentiel Articles'!$A$2:$F$634,6,FALSE),""))</f>
      </c>
      <c r="J10677" s="78">
        <f>IF(OR($E10677="",$H10677=""),"",$H10677*$I10677)</f>
      </c>
      <c r="K10677" s="79" t="str">
        <v/>
      </c>
    </row>
    <row r="10678">
      <c r="A10678" s="81" t="str">
        <v/>
      </c>
      <c r="B10678" s="81" t="str">
        <v/>
      </c>
      <c r="C10678" s="83">
        <f>IF($E10678="","",IFERROR(VLOOKUP(TRIM(E10678&amp;""),'Référentiel Articles'!$A$2:$F$634,2,FALSE),""))</f>
      </c>
      <c r="D10678" s="83">
        <f>IF($E10678="","",IFERROR(VLOOKUP(TRIM(E10678&amp;""),'Référentiel Articles'!$A$2:$F$634,3,FALSE),""))</f>
      </c>
      <c r="E10678" s="81" t="str">
        <v/>
      </c>
      <c r="F10678" s="83">
        <f>IF($E10678="","",IFERROR(VLOOKUP(TRIM(E10678&amp;""),'Référentiel Articles'!$A$2:$F$634,4,FALSE),""))</f>
      </c>
      <c r="G10678" s="84">
        <f>IF($E10678="","",IFERROR(VLOOKUP(TRIM(E10678&amp;""),'Référentiel Articles'!$A$2:$F$634,5,FALSE),""))</f>
      </c>
      <c r="H10678" s="85" t="str">
        <v/>
      </c>
      <c r="I10678" s="84">
        <f>IF($E10678="","",IFERROR(VLOOKUP(TRIM(E10678&amp;""),'Référentiel Articles'!$A$2:$F$634,6,FALSE),""))</f>
      </c>
      <c r="J10678" s="90">
        <f>IF(OR($E10678="",$H10678=""),"",$H10678*$I10678)</f>
      </c>
      <c r="K10678" s="87" t="str">
        <v/>
      </c>
    </row>
    <row r="10679">
      <c r="A10679" s="74" t="str">
        <v/>
      </c>
      <c r="B10679" s="74" t="str">
        <v/>
      </c>
      <c r="C10679" s="75">
        <f>IF($E10679="","",IFERROR(VLOOKUP(TRIM(E10679&amp;""),'Référentiel Articles'!$A$2:$F$634,2,FALSE),""))</f>
      </c>
      <c r="D10679" s="75">
        <f>IF($E10679="","",IFERROR(VLOOKUP(TRIM(E10679&amp;""),'Référentiel Articles'!$A$2:$F$634,3,FALSE),""))</f>
      </c>
      <c r="E10679" s="74" t="str">
        <v/>
      </c>
      <c r="F10679" s="75">
        <f>IF($E10679="","",IFERROR(VLOOKUP(TRIM(E10679&amp;""),'Référentiel Articles'!$A$2:$F$634,4,FALSE),""))</f>
      </c>
      <c r="G10679" s="76">
        <f>IF($E10679="","",IFERROR(VLOOKUP(TRIM(E10679&amp;""),'Référentiel Articles'!$A$2:$F$634,5,FALSE),""))</f>
      </c>
      <c r="H10679" s="77" t="str">
        <v/>
      </c>
      <c r="I10679" s="76">
        <f>IF($E10679="","",IFERROR(VLOOKUP(TRIM(E10679&amp;""),'Référentiel Articles'!$A$2:$F$634,6,FALSE),""))</f>
      </c>
      <c r="J10679" s="78">
        <f>IF(OR($E10679="",$H10679=""),"",$H10679*$I10679)</f>
      </c>
      <c r="K10679" s="79" t="str">
        <v/>
      </c>
    </row>
    <row r="10680">
      <c r="A10680" s="81" t="str">
        <v/>
      </c>
      <c r="B10680" s="81" t="str">
        <v/>
      </c>
      <c r="C10680" s="83">
        <f>IF($E10680="","",IFERROR(VLOOKUP(TRIM(E10680&amp;""),'Référentiel Articles'!$A$2:$F$634,2,FALSE),""))</f>
      </c>
      <c r="D10680" s="83">
        <f>IF($E10680="","",IFERROR(VLOOKUP(TRIM(E10680&amp;""),'Référentiel Articles'!$A$2:$F$634,3,FALSE),""))</f>
      </c>
      <c r="E10680" s="81" t="str">
        <v/>
      </c>
      <c r="F10680" s="83">
        <f>IF($E10680="","",IFERROR(VLOOKUP(TRIM(E10680&amp;""),'Référentiel Articles'!$A$2:$F$634,4,FALSE),""))</f>
      </c>
      <c r="G10680" s="84">
        <f>IF($E10680="","",IFERROR(VLOOKUP(TRIM(E10680&amp;""),'Référentiel Articles'!$A$2:$F$634,5,FALSE),""))</f>
      </c>
      <c r="H10680" s="85" t="str">
        <v/>
      </c>
      <c r="I10680" s="84">
        <f>IF($E10680="","",IFERROR(VLOOKUP(TRIM(E10680&amp;""),'Référentiel Articles'!$A$2:$F$634,6,FALSE),""))</f>
      </c>
      <c r="J10680" s="90">
        <f>IF(OR($E10680="",$H10680=""),"",$H10680*$I10680)</f>
      </c>
      <c r="K10680" s="87" t="str">
        <v/>
      </c>
    </row>
    <row r="10681">
      <c r="A10681" s="74" t="str">
        <v/>
      </c>
      <c r="B10681" s="74" t="str">
        <v/>
      </c>
      <c r="C10681" s="75">
        <f>IF($E10681="","",IFERROR(VLOOKUP(TRIM(E10681&amp;""),'Référentiel Articles'!$A$2:$F$634,2,FALSE),""))</f>
      </c>
      <c r="D10681" s="75">
        <f>IF($E10681="","",IFERROR(VLOOKUP(TRIM(E10681&amp;""),'Référentiel Articles'!$A$2:$F$634,3,FALSE),""))</f>
      </c>
      <c r="E10681" s="74" t="str">
        <v/>
      </c>
      <c r="F10681" s="75">
        <f>IF($E10681="","",IFERROR(VLOOKUP(TRIM(E10681&amp;""),'Référentiel Articles'!$A$2:$F$634,4,FALSE),""))</f>
      </c>
      <c r="G10681" s="76">
        <f>IF($E10681="","",IFERROR(VLOOKUP(TRIM(E10681&amp;""),'Référentiel Articles'!$A$2:$F$634,5,FALSE),""))</f>
      </c>
      <c r="H10681" s="77" t="str">
        <v/>
      </c>
      <c r="I10681" s="76">
        <f>IF($E10681="","",IFERROR(VLOOKUP(TRIM(E10681&amp;""),'Référentiel Articles'!$A$2:$F$634,6,FALSE),""))</f>
      </c>
      <c r="J10681" s="78">
        <f>IF(OR($E10681="",$H10681=""),"",$H10681*$I10681)</f>
      </c>
      <c r="K10681" s="79" t="str">
        <v/>
      </c>
    </row>
    <row r="10682">
      <c r="A10682" s="81" t="str">
        <v/>
      </c>
      <c r="B10682" s="81" t="str">
        <v/>
      </c>
      <c r="C10682" s="83">
        <f>IF($E10682="","",IFERROR(VLOOKUP(TRIM(E10682&amp;""),'Référentiel Articles'!$A$2:$F$634,2,FALSE),""))</f>
      </c>
      <c r="D10682" s="83">
        <f>IF($E10682="","",IFERROR(VLOOKUP(TRIM(E10682&amp;""),'Référentiel Articles'!$A$2:$F$634,3,FALSE),""))</f>
      </c>
      <c r="E10682" s="81" t="str">
        <v/>
      </c>
      <c r="F10682" s="83">
        <f>IF($E10682="","",IFERROR(VLOOKUP(TRIM(E10682&amp;""),'Référentiel Articles'!$A$2:$F$634,4,FALSE),""))</f>
      </c>
      <c r="G10682" s="84">
        <f>IF($E10682="","",IFERROR(VLOOKUP(TRIM(E10682&amp;""),'Référentiel Articles'!$A$2:$F$634,5,FALSE),""))</f>
      </c>
      <c r="H10682" s="85" t="str">
        <v/>
      </c>
      <c r="I10682" s="84">
        <f>IF($E10682="","",IFERROR(VLOOKUP(TRIM(E10682&amp;""),'Référentiel Articles'!$A$2:$F$634,6,FALSE),""))</f>
      </c>
      <c r="J10682" s="90">
        <f>IF(OR($E10682="",$H10682=""),"",$H10682*$I10682)</f>
      </c>
      <c r="K10682" s="87" t="str">
        <v/>
      </c>
    </row>
    <row r="10683">
      <c r="A10683" s="74" t="str">
        <v/>
      </c>
      <c r="B10683" s="74" t="str">
        <v/>
      </c>
      <c r="C10683" s="75">
        <f>IF($E10683="","",IFERROR(VLOOKUP(TRIM(E10683&amp;""),'Référentiel Articles'!$A$2:$F$634,2,FALSE),""))</f>
      </c>
      <c r="D10683" s="75">
        <f>IF($E10683="","",IFERROR(VLOOKUP(TRIM(E10683&amp;""),'Référentiel Articles'!$A$2:$F$634,3,FALSE),""))</f>
      </c>
      <c r="E10683" s="74" t="str">
        <v/>
      </c>
      <c r="F10683" s="75">
        <f>IF($E10683="","",IFERROR(VLOOKUP(TRIM(E10683&amp;""),'Référentiel Articles'!$A$2:$F$634,4,FALSE),""))</f>
      </c>
      <c r="G10683" s="76">
        <f>IF($E10683="","",IFERROR(VLOOKUP(TRIM(E10683&amp;""),'Référentiel Articles'!$A$2:$F$634,5,FALSE),""))</f>
      </c>
      <c r="H10683" s="77" t="str">
        <v/>
      </c>
      <c r="I10683" s="76">
        <f>IF($E10683="","",IFERROR(VLOOKUP(TRIM(E10683&amp;""),'Référentiel Articles'!$A$2:$F$634,6,FALSE),""))</f>
      </c>
      <c r="J10683" s="78">
        <f>IF(OR($E10683="",$H10683=""),"",$H10683*$I10683)</f>
      </c>
      <c r="K10683" s="79" t="str">
        <v/>
      </c>
    </row>
    <row r="10684">
      <c r="A10684" s="81" t="str">
        <v/>
      </c>
      <c r="B10684" s="81" t="str">
        <v/>
      </c>
      <c r="C10684" s="83">
        <f>IF($E10684="","",IFERROR(VLOOKUP(TRIM(E10684&amp;""),'Référentiel Articles'!$A$2:$F$634,2,FALSE),""))</f>
      </c>
      <c r="D10684" s="83">
        <f>IF($E10684="","",IFERROR(VLOOKUP(TRIM(E10684&amp;""),'Référentiel Articles'!$A$2:$F$634,3,FALSE),""))</f>
      </c>
      <c r="E10684" s="81" t="str">
        <v/>
      </c>
      <c r="F10684" s="83">
        <f>IF($E10684="","",IFERROR(VLOOKUP(TRIM(E10684&amp;""),'Référentiel Articles'!$A$2:$F$634,4,FALSE),""))</f>
      </c>
      <c r="G10684" s="84">
        <f>IF($E10684="","",IFERROR(VLOOKUP(TRIM(E10684&amp;""),'Référentiel Articles'!$A$2:$F$634,5,FALSE),""))</f>
      </c>
      <c r="H10684" s="85" t="str">
        <v/>
      </c>
      <c r="I10684" s="84">
        <f>IF($E10684="","",IFERROR(VLOOKUP(TRIM(E10684&amp;""),'Référentiel Articles'!$A$2:$F$634,6,FALSE),""))</f>
      </c>
      <c r="J10684" s="90">
        <f>IF(OR($E10684="",$H10684=""),"",$H10684*$I10684)</f>
      </c>
      <c r="K10684" s="87" t="str">
        <v/>
      </c>
    </row>
    <row r="10685">
      <c r="A10685" s="74" t="str">
        <v/>
      </c>
      <c r="B10685" s="74" t="str">
        <v/>
      </c>
      <c r="C10685" s="75">
        <f>IF($E10685="","",IFERROR(VLOOKUP(TRIM(E10685&amp;""),'Référentiel Articles'!$A$2:$F$634,2,FALSE),""))</f>
      </c>
      <c r="D10685" s="75">
        <f>IF($E10685="","",IFERROR(VLOOKUP(TRIM(E10685&amp;""),'Référentiel Articles'!$A$2:$F$634,3,FALSE),""))</f>
      </c>
      <c r="E10685" s="74" t="str">
        <v/>
      </c>
      <c r="F10685" s="75">
        <f>IF($E10685="","",IFERROR(VLOOKUP(TRIM(E10685&amp;""),'Référentiel Articles'!$A$2:$F$634,4,FALSE),""))</f>
      </c>
      <c r="G10685" s="76">
        <f>IF($E10685="","",IFERROR(VLOOKUP(TRIM(E10685&amp;""),'Référentiel Articles'!$A$2:$F$634,5,FALSE),""))</f>
      </c>
      <c r="H10685" s="77" t="str">
        <v/>
      </c>
      <c r="I10685" s="76">
        <f>IF($E10685="","",IFERROR(VLOOKUP(TRIM(E10685&amp;""),'Référentiel Articles'!$A$2:$F$634,6,FALSE),""))</f>
      </c>
      <c r="J10685" s="78">
        <f>IF(OR($E10685="",$H10685=""),"",$H10685*$I10685)</f>
      </c>
      <c r="K10685" s="79" t="str">
        <v/>
      </c>
    </row>
    <row r="10686">
      <c r="A10686" s="81" t="str">
        <v/>
      </c>
      <c r="B10686" s="81" t="str">
        <v/>
      </c>
      <c r="C10686" s="83">
        <f>IF($E10686="","",IFERROR(VLOOKUP(TRIM(E10686&amp;""),'Référentiel Articles'!$A$2:$F$634,2,FALSE),""))</f>
      </c>
      <c r="D10686" s="83">
        <f>IF($E10686="","",IFERROR(VLOOKUP(TRIM(E10686&amp;""),'Référentiel Articles'!$A$2:$F$634,3,FALSE),""))</f>
      </c>
      <c r="E10686" s="81" t="str">
        <v/>
      </c>
      <c r="F10686" s="83">
        <f>IF($E10686="","",IFERROR(VLOOKUP(TRIM(E10686&amp;""),'Référentiel Articles'!$A$2:$F$634,4,FALSE),""))</f>
      </c>
      <c r="G10686" s="84">
        <f>IF($E10686="","",IFERROR(VLOOKUP(TRIM(E10686&amp;""),'Référentiel Articles'!$A$2:$F$634,5,FALSE),""))</f>
      </c>
      <c r="H10686" s="85" t="str">
        <v/>
      </c>
      <c r="I10686" s="84">
        <f>IF($E10686="","",IFERROR(VLOOKUP(TRIM(E10686&amp;""),'Référentiel Articles'!$A$2:$F$634,6,FALSE),""))</f>
      </c>
      <c r="J10686" s="90">
        <f>IF(OR($E10686="",$H10686=""),"",$H10686*$I10686)</f>
      </c>
      <c r="K10686" s="87" t="str">
        <v/>
      </c>
    </row>
    <row r="10687">
      <c r="A10687" s="74" t="str">
        <v/>
      </c>
      <c r="B10687" s="74" t="str">
        <v/>
      </c>
      <c r="C10687" s="75">
        <f>IF($E10687="","",IFERROR(VLOOKUP(TRIM(E10687&amp;""),'Référentiel Articles'!$A$2:$F$634,2,FALSE),""))</f>
      </c>
      <c r="D10687" s="75">
        <f>IF($E10687="","",IFERROR(VLOOKUP(TRIM(E10687&amp;""),'Référentiel Articles'!$A$2:$F$634,3,FALSE),""))</f>
      </c>
      <c r="E10687" s="74" t="str">
        <v/>
      </c>
      <c r="F10687" s="75">
        <f>IF($E10687="","",IFERROR(VLOOKUP(TRIM(E10687&amp;""),'Référentiel Articles'!$A$2:$F$634,4,FALSE),""))</f>
      </c>
      <c r="G10687" s="76">
        <f>IF($E10687="","",IFERROR(VLOOKUP(TRIM(E10687&amp;""),'Référentiel Articles'!$A$2:$F$634,5,FALSE),""))</f>
      </c>
      <c r="H10687" s="77" t="str">
        <v/>
      </c>
      <c r="I10687" s="76">
        <f>IF($E10687="","",IFERROR(VLOOKUP(TRIM(E10687&amp;""),'Référentiel Articles'!$A$2:$F$634,6,FALSE),""))</f>
      </c>
      <c r="J10687" s="78">
        <f>IF(OR($E10687="",$H10687=""),"",$H10687*$I10687)</f>
      </c>
      <c r="K10687" s="79" t="str">
        <v/>
      </c>
    </row>
    <row r="10688">
      <c r="A10688" s="81" t="str">
        <v/>
      </c>
      <c r="B10688" s="81" t="str">
        <v/>
      </c>
      <c r="C10688" s="83">
        <f>IF($E10688="","",IFERROR(VLOOKUP(TRIM(E10688&amp;""),'Référentiel Articles'!$A$2:$F$634,2,FALSE),""))</f>
      </c>
      <c r="D10688" s="83">
        <f>IF($E10688="","",IFERROR(VLOOKUP(TRIM(E10688&amp;""),'Référentiel Articles'!$A$2:$F$634,3,FALSE),""))</f>
      </c>
      <c r="E10688" s="81" t="str">
        <v/>
      </c>
      <c r="F10688" s="83">
        <f>IF($E10688="","",IFERROR(VLOOKUP(TRIM(E10688&amp;""),'Référentiel Articles'!$A$2:$F$634,4,FALSE),""))</f>
      </c>
      <c r="G10688" s="84">
        <f>IF($E10688="","",IFERROR(VLOOKUP(TRIM(E10688&amp;""),'Référentiel Articles'!$A$2:$F$634,5,FALSE),""))</f>
      </c>
      <c r="H10688" s="85" t="str">
        <v/>
      </c>
      <c r="I10688" s="84">
        <f>IF($E10688="","",IFERROR(VLOOKUP(TRIM(E10688&amp;""),'Référentiel Articles'!$A$2:$F$634,6,FALSE),""))</f>
      </c>
      <c r="J10688" s="90">
        <f>IF(OR($E10688="",$H10688=""),"",$H10688*$I10688)</f>
      </c>
      <c r="K10688" s="87" t="str">
        <v/>
      </c>
    </row>
    <row r="10689">
      <c r="A10689" s="74" t="str">
        <v/>
      </c>
      <c r="B10689" s="74" t="str">
        <v/>
      </c>
      <c r="C10689" s="75">
        <f>IF($E10689="","",IFERROR(VLOOKUP(TRIM(E10689&amp;""),'Référentiel Articles'!$A$2:$F$634,2,FALSE),""))</f>
      </c>
      <c r="D10689" s="75">
        <f>IF($E10689="","",IFERROR(VLOOKUP(TRIM(E10689&amp;""),'Référentiel Articles'!$A$2:$F$634,3,FALSE),""))</f>
      </c>
      <c r="E10689" s="74" t="str">
        <v/>
      </c>
      <c r="F10689" s="75">
        <f>IF($E10689="","",IFERROR(VLOOKUP(TRIM(E10689&amp;""),'Référentiel Articles'!$A$2:$F$634,4,FALSE),""))</f>
      </c>
      <c r="G10689" s="76">
        <f>IF($E10689="","",IFERROR(VLOOKUP(TRIM(E10689&amp;""),'Référentiel Articles'!$A$2:$F$634,5,FALSE),""))</f>
      </c>
      <c r="H10689" s="77" t="str">
        <v/>
      </c>
      <c r="I10689" s="76">
        <f>IF($E10689="","",IFERROR(VLOOKUP(TRIM(E10689&amp;""),'Référentiel Articles'!$A$2:$F$634,6,FALSE),""))</f>
      </c>
      <c r="J10689" s="78">
        <f>IF(OR($E10689="",$H10689=""),"",$H10689*$I10689)</f>
      </c>
      <c r="K10689" s="79" t="str">
        <v/>
      </c>
    </row>
    <row r="10690">
      <c r="A10690" s="81" t="str">
        <v/>
      </c>
      <c r="B10690" s="81" t="str">
        <v/>
      </c>
      <c r="C10690" s="83">
        <f>IF($E10690="","",IFERROR(VLOOKUP(TRIM(E10690&amp;""),'Référentiel Articles'!$A$2:$F$634,2,FALSE),""))</f>
      </c>
      <c r="D10690" s="83">
        <f>IF($E10690="","",IFERROR(VLOOKUP(TRIM(E10690&amp;""),'Référentiel Articles'!$A$2:$F$634,3,FALSE),""))</f>
      </c>
      <c r="E10690" s="81" t="str">
        <v/>
      </c>
      <c r="F10690" s="83">
        <f>IF($E10690="","",IFERROR(VLOOKUP(TRIM(E10690&amp;""),'Référentiel Articles'!$A$2:$F$634,4,FALSE),""))</f>
      </c>
      <c r="G10690" s="84">
        <f>IF($E10690="","",IFERROR(VLOOKUP(TRIM(E10690&amp;""),'Référentiel Articles'!$A$2:$F$634,5,FALSE),""))</f>
      </c>
      <c r="H10690" s="85" t="str">
        <v/>
      </c>
      <c r="I10690" s="84">
        <f>IF($E10690="","",IFERROR(VLOOKUP(TRIM(E10690&amp;""),'Référentiel Articles'!$A$2:$F$634,6,FALSE),""))</f>
      </c>
      <c r="J10690" s="90">
        <f>IF(OR($E10690="",$H10690=""),"",$H10690*$I10690)</f>
      </c>
      <c r="K10690" s="87" t="str">
        <v/>
      </c>
    </row>
    <row r="10691">
      <c r="A10691" s="74" t="str">
        <v/>
      </c>
      <c r="B10691" s="74" t="str">
        <v/>
      </c>
      <c r="C10691" s="75">
        <f>IF($E10691="","",IFERROR(VLOOKUP(TRIM(E10691&amp;""),'Référentiel Articles'!$A$2:$F$634,2,FALSE),""))</f>
      </c>
      <c r="D10691" s="75">
        <f>IF($E10691="","",IFERROR(VLOOKUP(TRIM(E10691&amp;""),'Référentiel Articles'!$A$2:$F$634,3,FALSE),""))</f>
      </c>
      <c r="E10691" s="74" t="str">
        <v/>
      </c>
      <c r="F10691" s="75">
        <f>IF($E10691="","",IFERROR(VLOOKUP(TRIM(E10691&amp;""),'Référentiel Articles'!$A$2:$F$634,4,FALSE),""))</f>
      </c>
      <c r="G10691" s="76">
        <f>IF($E10691="","",IFERROR(VLOOKUP(TRIM(E10691&amp;""),'Référentiel Articles'!$A$2:$F$634,5,FALSE),""))</f>
      </c>
      <c r="H10691" s="77" t="str">
        <v/>
      </c>
      <c r="I10691" s="76">
        <f>IF($E10691="","",IFERROR(VLOOKUP(TRIM(E10691&amp;""),'Référentiel Articles'!$A$2:$F$634,6,FALSE),""))</f>
      </c>
      <c r="J10691" s="78">
        <f>IF(OR($E10691="",$H10691=""),"",$H10691*$I10691)</f>
      </c>
      <c r="K10691" s="79" t="str">
        <v/>
      </c>
    </row>
    <row r="10692">
      <c r="A10692" s="81" t="str">
        <v/>
      </c>
      <c r="B10692" s="81" t="str">
        <v/>
      </c>
      <c r="C10692" s="83">
        <f>IF($E10692="","",IFERROR(VLOOKUP(TRIM(E10692&amp;""),'Référentiel Articles'!$A$2:$F$634,2,FALSE),""))</f>
      </c>
      <c r="D10692" s="83">
        <f>IF($E10692="","",IFERROR(VLOOKUP(TRIM(E10692&amp;""),'Référentiel Articles'!$A$2:$F$634,3,FALSE),""))</f>
      </c>
      <c r="E10692" s="81" t="str">
        <v/>
      </c>
      <c r="F10692" s="83">
        <f>IF($E10692="","",IFERROR(VLOOKUP(TRIM(E10692&amp;""),'Référentiel Articles'!$A$2:$F$634,4,FALSE),""))</f>
      </c>
      <c r="G10692" s="84">
        <f>IF($E10692="","",IFERROR(VLOOKUP(TRIM(E10692&amp;""),'Référentiel Articles'!$A$2:$F$634,5,FALSE),""))</f>
      </c>
      <c r="H10692" s="85" t="str">
        <v/>
      </c>
      <c r="I10692" s="84">
        <f>IF($E10692="","",IFERROR(VLOOKUP(TRIM(E10692&amp;""),'Référentiel Articles'!$A$2:$F$634,6,FALSE),""))</f>
      </c>
      <c r="J10692" s="90">
        <f>IF(OR($E10692="",$H10692=""),"",$H10692*$I10692)</f>
      </c>
      <c r="K10692" s="87" t="str">
        <v/>
      </c>
    </row>
    <row r="10693">
      <c r="A10693" s="74" t="str">
        <v/>
      </c>
      <c r="B10693" s="74" t="str">
        <v/>
      </c>
      <c r="C10693" s="75">
        <f>IF($E10693="","",IFERROR(VLOOKUP(TRIM(E10693&amp;""),'Référentiel Articles'!$A$2:$F$634,2,FALSE),""))</f>
      </c>
      <c r="D10693" s="75">
        <f>IF($E10693="","",IFERROR(VLOOKUP(TRIM(E10693&amp;""),'Référentiel Articles'!$A$2:$F$634,3,FALSE),""))</f>
      </c>
      <c r="E10693" s="74" t="str">
        <v/>
      </c>
      <c r="F10693" s="75">
        <f>IF($E10693="","",IFERROR(VLOOKUP(TRIM(E10693&amp;""),'Référentiel Articles'!$A$2:$F$634,4,FALSE),""))</f>
      </c>
      <c r="G10693" s="76">
        <f>IF($E10693="","",IFERROR(VLOOKUP(TRIM(E10693&amp;""),'Référentiel Articles'!$A$2:$F$634,5,FALSE),""))</f>
      </c>
      <c r="H10693" s="77" t="str">
        <v/>
      </c>
      <c r="I10693" s="76">
        <f>IF($E10693="","",IFERROR(VLOOKUP(TRIM(E10693&amp;""),'Référentiel Articles'!$A$2:$F$634,6,FALSE),""))</f>
      </c>
      <c r="J10693" s="78">
        <f>IF(OR($E10693="",$H10693=""),"",$H10693*$I10693)</f>
      </c>
      <c r="K10693" s="79" t="str">
        <v/>
      </c>
    </row>
    <row r="10694">
      <c r="A10694" s="81" t="str">
        <v/>
      </c>
      <c r="B10694" s="81" t="str">
        <v/>
      </c>
      <c r="C10694" s="83">
        <f>IF($E10694="","",IFERROR(VLOOKUP(TRIM(E10694&amp;""),'Référentiel Articles'!$A$2:$F$634,2,FALSE),""))</f>
      </c>
      <c r="D10694" s="83">
        <f>IF($E10694="","",IFERROR(VLOOKUP(TRIM(E10694&amp;""),'Référentiel Articles'!$A$2:$F$634,3,FALSE),""))</f>
      </c>
      <c r="E10694" s="81" t="str">
        <v/>
      </c>
      <c r="F10694" s="83">
        <f>IF($E10694="","",IFERROR(VLOOKUP(TRIM(E10694&amp;""),'Référentiel Articles'!$A$2:$F$634,4,FALSE),""))</f>
      </c>
      <c r="G10694" s="84">
        <f>IF($E10694="","",IFERROR(VLOOKUP(TRIM(E10694&amp;""),'Référentiel Articles'!$A$2:$F$634,5,FALSE),""))</f>
      </c>
      <c r="H10694" s="85" t="str">
        <v/>
      </c>
      <c r="I10694" s="84">
        <f>IF($E10694="","",IFERROR(VLOOKUP(TRIM(E10694&amp;""),'Référentiel Articles'!$A$2:$F$634,6,FALSE),""))</f>
      </c>
      <c r="J10694" s="90">
        <f>IF(OR($E10694="",$H10694=""),"",$H10694*$I10694)</f>
      </c>
      <c r="K10694" s="87" t="str">
        <v/>
      </c>
    </row>
    <row r="10695">
      <c r="A10695" s="74" t="str">
        <v/>
      </c>
      <c r="B10695" s="74" t="str">
        <v/>
      </c>
      <c r="C10695" s="75">
        <f>IF($E10695="","",IFERROR(VLOOKUP(TRIM(E10695&amp;""),'Référentiel Articles'!$A$2:$F$634,2,FALSE),""))</f>
      </c>
      <c r="D10695" s="75">
        <f>IF($E10695="","",IFERROR(VLOOKUP(TRIM(E10695&amp;""),'Référentiel Articles'!$A$2:$F$634,3,FALSE),""))</f>
      </c>
      <c r="E10695" s="74" t="str">
        <v/>
      </c>
      <c r="F10695" s="75">
        <f>IF($E10695="","",IFERROR(VLOOKUP(TRIM(E10695&amp;""),'Référentiel Articles'!$A$2:$F$634,4,FALSE),""))</f>
      </c>
      <c r="G10695" s="76">
        <f>IF($E10695="","",IFERROR(VLOOKUP(TRIM(E10695&amp;""),'Référentiel Articles'!$A$2:$F$634,5,FALSE),""))</f>
      </c>
      <c r="H10695" s="77" t="str">
        <v/>
      </c>
      <c r="I10695" s="76">
        <f>IF($E10695="","",IFERROR(VLOOKUP(TRIM(E10695&amp;""),'Référentiel Articles'!$A$2:$F$634,6,FALSE),""))</f>
      </c>
      <c r="J10695" s="78">
        <f>IF(OR($E10695="",$H10695=""),"",$H10695*$I10695)</f>
      </c>
      <c r="K10695" s="79" t="str">
        <v/>
      </c>
    </row>
    <row r="10696">
      <c r="A10696" s="81" t="str">
        <v/>
      </c>
      <c r="B10696" s="81" t="str">
        <v/>
      </c>
      <c r="C10696" s="83">
        <f>IF($E10696="","",IFERROR(VLOOKUP(TRIM(E10696&amp;""),'Référentiel Articles'!$A$2:$F$634,2,FALSE),""))</f>
      </c>
      <c r="D10696" s="83">
        <f>IF($E10696="","",IFERROR(VLOOKUP(TRIM(E10696&amp;""),'Référentiel Articles'!$A$2:$F$634,3,FALSE),""))</f>
      </c>
      <c r="E10696" s="81" t="str">
        <v/>
      </c>
      <c r="F10696" s="83">
        <f>IF($E10696="","",IFERROR(VLOOKUP(TRIM(E10696&amp;""),'Référentiel Articles'!$A$2:$F$634,4,FALSE),""))</f>
      </c>
      <c r="G10696" s="84">
        <f>IF($E10696="","",IFERROR(VLOOKUP(TRIM(E10696&amp;""),'Référentiel Articles'!$A$2:$F$634,5,FALSE),""))</f>
      </c>
      <c r="H10696" s="85" t="str">
        <v/>
      </c>
      <c r="I10696" s="84">
        <f>IF($E10696="","",IFERROR(VLOOKUP(TRIM(E10696&amp;""),'Référentiel Articles'!$A$2:$F$634,6,FALSE),""))</f>
      </c>
      <c r="J10696" s="90">
        <f>IF(OR($E10696="",$H10696=""),"",$H10696*$I10696)</f>
      </c>
      <c r="K10696" s="87" t="str">
        <v/>
      </c>
    </row>
    <row r="10697">
      <c r="A10697" s="74" t="str">
        <v/>
      </c>
      <c r="B10697" s="74" t="str">
        <v/>
      </c>
      <c r="C10697" s="75">
        <f>IF($E10697="","",IFERROR(VLOOKUP(TRIM(E10697&amp;""),'Référentiel Articles'!$A$2:$F$634,2,FALSE),""))</f>
      </c>
      <c r="D10697" s="75">
        <f>IF($E10697="","",IFERROR(VLOOKUP(TRIM(E10697&amp;""),'Référentiel Articles'!$A$2:$F$634,3,FALSE),""))</f>
      </c>
      <c r="E10697" s="74" t="str">
        <v/>
      </c>
      <c r="F10697" s="75">
        <f>IF($E10697="","",IFERROR(VLOOKUP(TRIM(E10697&amp;""),'Référentiel Articles'!$A$2:$F$634,4,FALSE),""))</f>
      </c>
      <c r="G10697" s="76">
        <f>IF($E10697="","",IFERROR(VLOOKUP(TRIM(E10697&amp;""),'Référentiel Articles'!$A$2:$F$634,5,FALSE),""))</f>
      </c>
      <c r="H10697" s="77" t="str">
        <v/>
      </c>
      <c r="I10697" s="76">
        <f>IF($E10697="","",IFERROR(VLOOKUP(TRIM(E10697&amp;""),'Référentiel Articles'!$A$2:$F$634,6,FALSE),""))</f>
      </c>
      <c r="J10697" s="78">
        <f>IF(OR($E10697="",$H10697=""),"",$H10697*$I10697)</f>
      </c>
      <c r="K10697" s="79" t="str">
        <v/>
      </c>
    </row>
    <row r="10698">
      <c r="A10698" s="81" t="str">
        <v/>
      </c>
      <c r="B10698" s="81" t="str">
        <v/>
      </c>
      <c r="C10698" s="83">
        <f>IF($E10698="","",IFERROR(VLOOKUP(TRIM(E10698&amp;""),'Référentiel Articles'!$A$2:$F$634,2,FALSE),""))</f>
      </c>
      <c r="D10698" s="83">
        <f>IF($E10698="","",IFERROR(VLOOKUP(TRIM(E10698&amp;""),'Référentiel Articles'!$A$2:$F$634,3,FALSE),""))</f>
      </c>
      <c r="E10698" s="81" t="str">
        <v/>
      </c>
      <c r="F10698" s="83">
        <f>IF($E10698="","",IFERROR(VLOOKUP(TRIM(E10698&amp;""),'Référentiel Articles'!$A$2:$F$634,4,FALSE),""))</f>
      </c>
      <c r="G10698" s="84">
        <f>IF($E10698="","",IFERROR(VLOOKUP(TRIM(E10698&amp;""),'Référentiel Articles'!$A$2:$F$634,5,FALSE),""))</f>
      </c>
      <c r="H10698" s="85" t="str">
        <v/>
      </c>
      <c r="I10698" s="84">
        <f>IF($E10698="","",IFERROR(VLOOKUP(TRIM(E10698&amp;""),'Référentiel Articles'!$A$2:$F$634,6,FALSE),""))</f>
      </c>
      <c r="J10698" s="90">
        <f>IF(OR($E10698="",$H10698=""),"",$H10698*$I10698)</f>
      </c>
      <c r="K10698" s="87" t="str">
        <v/>
      </c>
    </row>
    <row r="10699">
      <c r="A10699" s="74" t="str">
        <v/>
      </c>
      <c r="B10699" s="74" t="str">
        <v/>
      </c>
      <c r="C10699" s="75">
        <f>IF($E10699="","",IFERROR(VLOOKUP(TRIM(E10699&amp;""),'Référentiel Articles'!$A$2:$F$634,2,FALSE),""))</f>
      </c>
      <c r="D10699" s="75">
        <f>IF($E10699="","",IFERROR(VLOOKUP(TRIM(E10699&amp;""),'Référentiel Articles'!$A$2:$F$634,3,FALSE),""))</f>
      </c>
      <c r="E10699" s="74" t="str">
        <v/>
      </c>
      <c r="F10699" s="75">
        <f>IF($E10699="","",IFERROR(VLOOKUP(TRIM(E10699&amp;""),'Référentiel Articles'!$A$2:$F$634,4,FALSE),""))</f>
      </c>
      <c r="G10699" s="76">
        <f>IF($E10699="","",IFERROR(VLOOKUP(TRIM(E10699&amp;""),'Référentiel Articles'!$A$2:$F$634,5,FALSE),""))</f>
      </c>
      <c r="H10699" s="77" t="str">
        <v/>
      </c>
      <c r="I10699" s="76">
        <f>IF($E10699="","",IFERROR(VLOOKUP(TRIM(E10699&amp;""),'Référentiel Articles'!$A$2:$F$634,6,FALSE),""))</f>
      </c>
      <c r="J10699" s="78">
        <f>IF(OR($E10699="",$H10699=""),"",$H10699*$I10699)</f>
      </c>
      <c r="K10699" s="79" t="str">
        <v/>
      </c>
    </row>
    <row r="10700">
      <c r="A10700" s="81" t="str">
        <v/>
      </c>
      <c r="B10700" s="81" t="str">
        <v/>
      </c>
      <c r="C10700" s="83">
        <f>IF($E10700="","",IFERROR(VLOOKUP(TRIM(E10700&amp;""),'Référentiel Articles'!$A$2:$F$634,2,FALSE),""))</f>
      </c>
      <c r="D10700" s="83">
        <f>IF($E10700="","",IFERROR(VLOOKUP(TRIM(E10700&amp;""),'Référentiel Articles'!$A$2:$F$634,3,FALSE),""))</f>
      </c>
      <c r="E10700" s="81" t="str">
        <v/>
      </c>
      <c r="F10700" s="83">
        <f>IF($E10700="","",IFERROR(VLOOKUP(TRIM(E10700&amp;""),'Référentiel Articles'!$A$2:$F$634,4,FALSE),""))</f>
      </c>
      <c r="G10700" s="84">
        <f>IF($E10700="","",IFERROR(VLOOKUP(TRIM(E10700&amp;""),'Référentiel Articles'!$A$2:$F$634,5,FALSE),""))</f>
      </c>
      <c r="H10700" s="85" t="str">
        <v/>
      </c>
      <c r="I10700" s="84">
        <f>IF($E10700="","",IFERROR(VLOOKUP(TRIM(E10700&amp;""),'Référentiel Articles'!$A$2:$F$634,6,FALSE),""))</f>
      </c>
      <c r="J10700" s="90">
        <f>IF(OR($E10700="",$H10700=""),"",$H10700*$I10700)</f>
      </c>
      <c r="K10700" s="87" t="str">
        <v/>
      </c>
    </row>
    <row r="10701">
      <c r="A10701" s="74" t="str">
        <v/>
      </c>
      <c r="B10701" s="74" t="str">
        <v/>
      </c>
      <c r="C10701" s="75">
        <f>IF($E10701="","",IFERROR(VLOOKUP(TRIM(E10701&amp;""),'Référentiel Articles'!$A$2:$F$634,2,FALSE),""))</f>
      </c>
      <c r="D10701" s="75">
        <f>IF($E10701="","",IFERROR(VLOOKUP(TRIM(E10701&amp;""),'Référentiel Articles'!$A$2:$F$634,3,FALSE),""))</f>
      </c>
      <c r="E10701" s="74" t="str">
        <v/>
      </c>
      <c r="F10701" s="75">
        <f>IF($E10701="","",IFERROR(VLOOKUP(TRIM(E10701&amp;""),'Référentiel Articles'!$A$2:$F$634,4,FALSE),""))</f>
      </c>
      <c r="G10701" s="76">
        <f>IF($E10701="","",IFERROR(VLOOKUP(TRIM(E10701&amp;""),'Référentiel Articles'!$A$2:$F$634,5,FALSE),""))</f>
      </c>
      <c r="H10701" s="77" t="str">
        <v/>
      </c>
      <c r="I10701" s="76">
        <f>IF($E10701="","",IFERROR(VLOOKUP(TRIM(E10701&amp;""),'Référentiel Articles'!$A$2:$F$634,6,FALSE),""))</f>
      </c>
      <c r="J10701" s="78">
        <f>IF(OR($E10701="",$H10701=""),"",$H10701*$I10701)</f>
      </c>
      <c r="K10701" s="79" t="str">
        <v/>
      </c>
    </row>
    <row r="10702">
      <c r="A10702" s="81" t="str">
        <v/>
      </c>
      <c r="B10702" s="81" t="str">
        <v/>
      </c>
      <c r="C10702" s="83">
        <f>IF($E10702="","",IFERROR(VLOOKUP(TRIM(E10702&amp;""),'Référentiel Articles'!$A$2:$F$634,2,FALSE),""))</f>
      </c>
      <c r="D10702" s="83">
        <f>IF($E10702="","",IFERROR(VLOOKUP(TRIM(E10702&amp;""),'Référentiel Articles'!$A$2:$F$634,3,FALSE),""))</f>
      </c>
      <c r="E10702" s="81" t="str">
        <v/>
      </c>
      <c r="F10702" s="83">
        <f>IF($E10702="","",IFERROR(VLOOKUP(TRIM(E10702&amp;""),'Référentiel Articles'!$A$2:$F$634,4,FALSE),""))</f>
      </c>
      <c r="G10702" s="84">
        <f>IF($E10702="","",IFERROR(VLOOKUP(TRIM(E10702&amp;""),'Référentiel Articles'!$A$2:$F$634,5,FALSE),""))</f>
      </c>
      <c r="H10702" s="85" t="str">
        <v/>
      </c>
      <c r="I10702" s="84">
        <f>IF($E10702="","",IFERROR(VLOOKUP(TRIM(E10702&amp;""),'Référentiel Articles'!$A$2:$F$634,6,FALSE),""))</f>
      </c>
      <c r="J10702" s="90">
        <f>IF(OR($E10702="",$H10702=""),"",$H10702*$I10702)</f>
      </c>
      <c r="K10702" s="87" t="str">
        <v/>
      </c>
    </row>
    <row r="10703">
      <c r="A10703" s="74" t="str">
        <v/>
      </c>
      <c r="B10703" s="74" t="str">
        <v/>
      </c>
      <c r="C10703" s="75">
        <f>IF($E10703="","",IFERROR(VLOOKUP(TRIM(E10703&amp;""),'Référentiel Articles'!$A$2:$F$634,2,FALSE),""))</f>
      </c>
      <c r="D10703" s="75">
        <f>IF($E10703="","",IFERROR(VLOOKUP(TRIM(E10703&amp;""),'Référentiel Articles'!$A$2:$F$634,3,FALSE),""))</f>
      </c>
      <c r="E10703" s="74" t="str">
        <v/>
      </c>
      <c r="F10703" s="75">
        <f>IF($E10703="","",IFERROR(VLOOKUP(TRIM(E10703&amp;""),'Référentiel Articles'!$A$2:$F$634,4,FALSE),""))</f>
      </c>
      <c r="G10703" s="76">
        <f>IF($E10703="","",IFERROR(VLOOKUP(TRIM(E10703&amp;""),'Référentiel Articles'!$A$2:$F$634,5,FALSE),""))</f>
      </c>
      <c r="H10703" s="77" t="str">
        <v/>
      </c>
      <c r="I10703" s="76">
        <f>IF($E10703="","",IFERROR(VLOOKUP(TRIM(E10703&amp;""),'Référentiel Articles'!$A$2:$F$634,6,FALSE),""))</f>
      </c>
      <c r="J10703" s="78">
        <f>IF(OR($E10703="",$H10703=""),"",$H10703*$I10703)</f>
      </c>
      <c r="K10703" s="79" t="str">
        <v/>
      </c>
    </row>
    <row r="10704">
      <c r="A10704" s="81" t="str">
        <v/>
      </c>
      <c r="B10704" s="81" t="str">
        <v/>
      </c>
      <c r="C10704" s="83">
        <f>IF($E10704="","",IFERROR(VLOOKUP(TRIM(E10704&amp;""),'Référentiel Articles'!$A$2:$F$634,2,FALSE),""))</f>
      </c>
      <c r="D10704" s="83">
        <f>IF($E10704="","",IFERROR(VLOOKUP(TRIM(E10704&amp;""),'Référentiel Articles'!$A$2:$F$634,3,FALSE),""))</f>
      </c>
      <c r="E10704" s="81" t="str">
        <v/>
      </c>
      <c r="F10704" s="83">
        <f>IF($E10704="","",IFERROR(VLOOKUP(TRIM(E10704&amp;""),'Référentiel Articles'!$A$2:$F$634,4,FALSE),""))</f>
      </c>
      <c r="G10704" s="84">
        <f>IF($E10704="","",IFERROR(VLOOKUP(TRIM(E10704&amp;""),'Référentiel Articles'!$A$2:$F$634,5,FALSE),""))</f>
      </c>
      <c r="H10704" s="85" t="str">
        <v/>
      </c>
      <c r="I10704" s="84">
        <f>IF($E10704="","",IFERROR(VLOOKUP(TRIM(E10704&amp;""),'Référentiel Articles'!$A$2:$F$634,6,FALSE),""))</f>
      </c>
      <c r="J10704" s="90">
        <f>IF(OR($E10704="",$H10704=""),"",$H10704*$I10704)</f>
      </c>
      <c r="K10704" s="87" t="str">
        <v/>
      </c>
    </row>
    <row r="10705">
      <c r="A10705" s="74" t="str">
        <v/>
      </c>
      <c r="B10705" s="74" t="str">
        <v/>
      </c>
      <c r="C10705" s="75">
        <f>IF($E10705="","",IFERROR(VLOOKUP(TRIM(E10705&amp;""),'Référentiel Articles'!$A$2:$F$634,2,FALSE),""))</f>
      </c>
      <c r="D10705" s="75">
        <f>IF($E10705="","",IFERROR(VLOOKUP(TRIM(E10705&amp;""),'Référentiel Articles'!$A$2:$F$634,3,FALSE),""))</f>
      </c>
      <c r="E10705" s="74" t="str">
        <v/>
      </c>
      <c r="F10705" s="75">
        <f>IF($E10705="","",IFERROR(VLOOKUP(TRIM(E10705&amp;""),'Référentiel Articles'!$A$2:$F$634,4,FALSE),""))</f>
      </c>
      <c r="G10705" s="76">
        <f>IF($E10705="","",IFERROR(VLOOKUP(TRIM(E10705&amp;""),'Référentiel Articles'!$A$2:$F$634,5,FALSE),""))</f>
      </c>
      <c r="H10705" s="77" t="str">
        <v/>
      </c>
      <c r="I10705" s="76">
        <f>IF($E10705="","",IFERROR(VLOOKUP(TRIM(E10705&amp;""),'Référentiel Articles'!$A$2:$F$634,6,FALSE),""))</f>
      </c>
      <c r="J10705" s="78">
        <f>IF(OR($E10705="",$H10705=""),"",$H10705*$I10705)</f>
      </c>
      <c r="K10705" s="79" t="str">
        <v/>
      </c>
    </row>
    <row r="10706">
      <c r="A10706" s="81" t="str">
        <v/>
      </c>
      <c r="B10706" s="81" t="str">
        <v/>
      </c>
      <c r="C10706" s="83">
        <f>IF($E10706="","",IFERROR(VLOOKUP(TRIM(E10706&amp;""),'Référentiel Articles'!$A$2:$F$634,2,FALSE),""))</f>
      </c>
      <c r="D10706" s="83">
        <f>IF($E10706="","",IFERROR(VLOOKUP(TRIM(E10706&amp;""),'Référentiel Articles'!$A$2:$F$634,3,FALSE),""))</f>
      </c>
      <c r="E10706" s="81" t="str">
        <v/>
      </c>
      <c r="F10706" s="83">
        <f>IF($E10706="","",IFERROR(VLOOKUP(TRIM(E10706&amp;""),'Référentiel Articles'!$A$2:$F$634,4,FALSE),""))</f>
      </c>
      <c r="G10706" s="84">
        <f>IF($E10706="","",IFERROR(VLOOKUP(TRIM(E10706&amp;""),'Référentiel Articles'!$A$2:$F$634,5,FALSE),""))</f>
      </c>
      <c r="H10706" s="85" t="str">
        <v/>
      </c>
      <c r="I10706" s="84">
        <f>IF($E10706="","",IFERROR(VLOOKUP(TRIM(E10706&amp;""),'Référentiel Articles'!$A$2:$F$634,6,FALSE),""))</f>
      </c>
      <c r="J10706" s="90">
        <f>IF(OR($E10706="",$H10706=""),"",$H10706*$I10706)</f>
      </c>
      <c r="K10706" s="87" t="str">
        <v/>
      </c>
    </row>
    <row r="10707">
      <c r="A10707" s="74" t="str">
        <v/>
      </c>
      <c r="B10707" s="74" t="str">
        <v/>
      </c>
      <c r="C10707" s="75">
        <f>IF($E10707="","",IFERROR(VLOOKUP(TRIM(E10707&amp;""),'Référentiel Articles'!$A$2:$F$634,2,FALSE),""))</f>
      </c>
      <c r="D10707" s="75">
        <f>IF($E10707="","",IFERROR(VLOOKUP(TRIM(E10707&amp;""),'Référentiel Articles'!$A$2:$F$634,3,FALSE),""))</f>
      </c>
      <c r="E10707" s="74" t="str">
        <v/>
      </c>
      <c r="F10707" s="75">
        <f>IF($E10707="","",IFERROR(VLOOKUP(TRIM(E10707&amp;""),'Référentiel Articles'!$A$2:$F$634,4,FALSE),""))</f>
      </c>
      <c r="G10707" s="76">
        <f>IF($E10707="","",IFERROR(VLOOKUP(TRIM(E10707&amp;""),'Référentiel Articles'!$A$2:$F$634,5,FALSE),""))</f>
      </c>
      <c r="H10707" s="77" t="str">
        <v/>
      </c>
      <c r="I10707" s="76">
        <f>IF($E10707="","",IFERROR(VLOOKUP(TRIM(E10707&amp;""),'Référentiel Articles'!$A$2:$F$634,6,FALSE),""))</f>
      </c>
      <c r="J10707" s="78">
        <f>IF(OR($E10707="",$H10707=""),"",$H10707*$I10707)</f>
      </c>
      <c r="K10707" s="79" t="str">
        <v/>
      </c>
    </row>
    <row r="10708">
      <c r="A10708" s="81" t="str">
        <v/>
      </c>
      <c r="B10708" s="81" t="str">
        <v/>
      </c>
      <c r="C10708" s="83">
        <f>IF($E10708="","",IFERROR(VLOOKUP(TRIM(E10708&amp;""),'Référentiel Articles'!$A$2:$F$634,2,FALSE),""))</f>
      </c>
      <c r="D10708" s="83">
        <f>IF($E10708="","",IFERROR(VLOOKUP(TRIM(E10708&amp;""),'Référentiel Articles'!$A$2:$F$634,3,FALSE),""))</f>
      </c>
      <c r="E10708" s="81" t="str">
        <v/>
      </c>
      <c r="F10708" s="83">
        <f>IF($E10708="","",IFERROR(VLOOKUP(TRIM(E10708&amp;""),'Référentiel Articles'!$A$2:$F$634,4,FALSE),""))</f>
      </c>
      <c r="G10708" s="84">
        <f>IF($E10708="","",IFERROR(VLOOKUP(TRIM(E10708&amp;""),'Référentiel Articles'!$A$2:$F$634,5,FALSE),""))</f>
      </c>
      <c r="H10708" s="85" t="str">
        <v/>
      </c>
      <c r="I10708" s="84">
        <f>IF($E10708="","",IFERROR(VLOOKUP(TRIM(E10708&amp;""),'Référentiel Articles'!$A$2:$F$634,6,FALSE),""))</f>
      </c>
      <c r="J10708" s="90">
        <f>IF(OR($E10708="",$H10708=""),"",$H10708*$I10708)</f>
      </c>
      <c r="K10708" s="87" t="str">
        <v/>
      </c>
    </row>
    <row r="10709">
      <c r="A10709" s="74" t="str">
        <v/>
      </c>
      <c r="B10709" s="74" t="str">
        <v/>
      </c>
      <c r="C10709" s="75">
        <f>IF($E10709="","",IFERROR(VLOOKUP(TRIM(E10709&amp;""),'Référentiel Articles'!$A$2:$F$634,2,FALSE),""))</f>
      </c>
      <c r="D10709" s="75">
        <f>IF($E10709="","",IFERROR(VLOOKUP(TRIM(E10709&amp;""),'Référentiel Articles'!$A$2:$F$634,3,FALSE),""))</f>
      </c>
      <c r="E10709" s="74" t="str">
        <v/>
      </c>
      <c r="F10709" s="75">
        <f>IF($E10709="","",IFERROR(VLOOKUP(TRIM(E10709&amp;""),'Référentiel Articles'!$A$2:$F$634,4,FALSE),""))</f>
      </c>
      <c r="G10709" s="76">
        <f>IF($E10709="","",IFERROR(VLOOKUP(TRIM(E10709&amp;""),'Référentiel Articles'!$A$2:$F$634,5,FALSE),""))</f>
      </c>
      <c r="H10709" s="77" t="str">
        <v/>
      </c>
      <c r="I10709" s="76">
        <f>IF($E10709="","",IFERROR(VLOOKUP(TRIM(E10709&amp;""),'Référentiel Articles'!$A$2:$F$634,6,FALSE),""))</f>
      </c>
      <c r="J10709" s="78">
        <f>IF(OR($E10709="",$H10709=""),"",$H10709*$I10709)</f>
      </c>
      <c r="K10709" s="79" t="str">
        <v/>
      </c>
    </row>
    <row r="10710">
      <c r="A10710" s="81" t="str">
        <v/>
      </c>
      <c r="B10710" s="81" t="str">
        <v/>
      </c>
      <c r="C10710" s="83">
        <f>IF($E10710="","",IFERROR(VLOOKUP(TRIM(E10710&amp;""),'Référentiel Articles'!$A$2:$F$634,2,FALSE),""))</f>
      </c>
      <c r="D10710" s="83">
        <f>IF($E10710="","",IFERROR(VLOOKUP(TRIM(E10710&amp;""),'Référentiel Articles'!$A$2:$F$634,3,FALSE),""))</f>
      </c>
      <c r="E10710" s="81" t="str">
        <v/>
      </c>
      <c r="F10710" s="83">
        <f>IF($E10710="","",IFERROR(VLOOKUP(TRIM(E10710&amp;""),'Référentiel Articles'!$A$2:$F$634,4,FALSE),""))</f>
      </c>
      <c r="G10710" s="84">
        <f>IF($E10710="","",IFERROR(VLOOKUP(TRIM(E10710&amp;""),'Référentiel Articles'!$A$2:$F$634,5,FALSE),""))</f>
      </c>
      <c r="H10710" s="85" t="str">
        <v/>
      </c>
      <c r="I10710" s="84">
        <f>IF($E10710="","",IFERROR(VLOOKUP(TRIM(E10710&amp;""),'Référentiel Articles'!$A$2:$F$634,6,FALSE),""))</f>
      </c>
      <c r="J10710" s="90">
        <f>IF(OR($E10710="",$H10710=""),"",$H10710*$I10710)</f>
      </c>
      <c r="K10710" s="87" t="str">
        <v/>
      </c>
    </row>
    <row r="10711">
      <c r="A10711" s="74" t="str">
        <v/>
      </c>
      <c r="B10711" s="74" t="str">
        <v/>
      </c>
      <c r="C10711" s="75">
        <f>IF($E10711="","",IFERROR(VLOOKUP(TRIM(E10711&amp;""),'Référentiel Articles'!$A$2:$F$634,2,FALSE),""))</f>
      </c>
      <c r="D10711" s="75">
        <f>IF($E10711="","",IFERROR(VLOOKUP(TRIM(E10711&amp;""),'Référentiel Articles'!$A$2:$F$634,3,FALSE),""))</f>
      </c>
      <c r="E10711" s="74" t="str">
        <v/>
      </c>
      <c r="F10711" s="75">
        <f>IF($E10711="","",IFERROR(VLOOKUP(TRIM(E10711&amp;""),'Référentiel Articles'!$A$2:$F$634,4,FALSE),""))</f>
      </c>
      <c r="G10711" s="76">
        <f>IF($E10711="","",IFERROR(VLOOKUP(TRIM(E10711&amp;""),'Référentiel Articles'!$A$2:$F$634,5,FALSE),""))</f>
      </c>
      <c r="H10711" s="77" t="str">
        <v/>
      </c>
      <c r="I10711" s="76">
        <f>IF($E10711="","",IFERROR(VLOOKUP(TRIM(E10711&amp;""),'Référentiel Articles'!$A$2:$F$634,6,FALSE),""))</f>
      </c>
      <c r="J10711" s="78">
        <f>IF(OR($E10711="",$H10711=""),"",$H10711*$I10711)</f>
      </c>
      <c r="K10711" s="79" t="str">
        <v/>
      </c>
    </row>
    <row r="10712">
      <c r="A10712" s="81" t="str">
        <v/>
      </c>
      <c r="B10712" s="81" t="str">
        <v/>
      </c>
      <c r="C10712" s="83">
        <f>IF($E10712="","",IFERROR(VLOOKUP(TRIM(E10712&amp;""),'Référentiel Articles'!$A$2:$F$634,2,FALSE),""))</f>
      </c>
      <c r="D10712" s="83">
        <f>IF($E10712="","",IFERROR(VLOOKUP(TRIM(E10712&amp;""),'Référentiel Articles'!$A$2:$F$634,3,FALSE),""))</f>
      </c>
      <c r="E10712" s="81" t="str">
        <v/>
      </c>
      <c r="F10712" s="83">
        <f>IF($E10712="","",IFERROR(VLOOKUP(TRIM(E10712&amp;""),'Référentiel Articles'!$A$2:$F$634,4,FALSE),""))</f>
      </c>
      <c r="G10712" s="84">
        <f>IF($E10712="","",IFERROR(VLOOKUP(TRIM(E10712&amp;""),'Référentiel Articles'!$A$2:$F$634,5,FALSE),""))</f>
      </c>
      <c r="H10712" s="85" t="str">
        <v/>
      </c>
      <c r="I10712" s="84">
        <f>IF($E10712="","",IFERROR(VLOOKUP(TRIM(E10712&amp;""),'Référentiel Articles'!$A$2:$F$634,6,FALSE),""))</f>
      </c>
      <c r="J10712" s="90">
        <f>IF(OR($E10712="",$H10712=""),"",$H10712*$I10712)</f>
      </c>
      <c r="K10712" s="87" t="str">
        <v/>
      </c>
    </row>
    <row r="10713">
      <c r="A10713" s="74" t="str">
        <v/>
      </c>
      <c r="B10713" s="74" t="str">
        <v/>
      </c>
      <c r="C10713" s="75">
        <f>IF($E10713="","",IFERROR(VLOOKUP(TRIM(E10713&amp;""),'Référentiel Articles'!$A$2:$F$634,2,FALSE),""))</f>
      </c>
      <c r="D10713" s="75">
        <f>IF($E10713="","",IFERROR(VLOOKUP(TRIM(E10713&amp;""),'Référentiel Articles'!$A$2:$F$634,3,FALSE),""))</f>
      </c>
      <c r="E10713" s="74" t="str">
        <v/>
      </c>
      <c r="F10713" s="75">
        <f>IF($E10713="","",IFERROR(VLOOKUP(TRIM(E10713&amp;""),'Référentiel Articles'!$A$2:$F$634,4,FALSE),""))</f>
      </c>
      <c r="G10713" s="76">
        <f>IF($E10713="","",IFERROR(VLOOKUP(TRIM(E10713&amp;""),'Référentiel Articles'!$A$2:$F$634,5,FALSE),""))</f>
      </c>
      <c r="H10713" s="77" t="str">
        <v/>
      </c>
      <c r="I10713" s="76">
        <f>IF($E10713="","",IFERROR(VLOOKUP(TRIM(E10713&amp;""),'Référentiel Articles'!$A$2:$F$634,6,FALSE),""))</f>
      </c>
      <c r="J10713" s="78">
        <f>IF(OR($E10713="",$H10713=""),"",$H10713*$I10713)</f>
      </c>
      <c r="K10713" s="79" t="str">
        <v/>
      </c>
    </row>
    <row r="10714">
      <c r="A10714" s="81" t="str">
        <v/>
      </c>
      <c r="B10714" s="81" t="str">
        <v/>
      </c>
      <c r="C10714" s="83">
        <f>IF($E10714="","",IFERROR(VLOOKUP(TRIM(E10714&amp;""),'Référentiel Articles'!$A$2:$F$634,2,FALSE),""))</f>
      </c>
      <c r="D10714" s="83">
        <f>IF($E10714="","",IFERROR(VLOOKUP(TRIM(E10714&amp;""),'Référentiel Articles'!$A$2:$F$634,3,FALSE),""))</f>
      </c>
      <c r="E10714" s="81" t="str">
        <v/>
      </c>
      <c r="F10714" s="83">
        <f>IF($E10714="","",IFERROR(VLOOKUP(TRIM(E10714&amp;""),'Référentiel Articles'!$A$2:$F$634,4,FALSE),""))</f>
      </c>
      <c r="G10714" s="84">
        <f>IF($E10714="","",IFERROR(VLOOKUP(TRIM(E10714&amp;""),'Référentiel Articles'!$A$2:$F$634,5,FALSE),""))</f>
      </c>
      <c r="H10714" s="85" t="str">
        <v/>
      </c>
      <c r="I10714" s="84">
        <f>IF($E10714="","",IFERROR(VLOOKUP(TRIM(E10714&amp;""),'Référentiel Articles'!$A$2:$F$634,6,FALSE),""))</f>
      </c>
      <c r="J10714" s="90">
        <f>IF(OR($E10714="",$H10714=""),"",$H10714*$I10714)</f>
      </c>
      <c r="K10714" s="87" t="str">
        <v/>
      </c>
    </row>
    <row r="10715">
      <c r="A10715" s="74" t="str">
        <v/>
      </c>
      <c r="B10715" s="74" t="str">
        <v/>
      </c>
      <c r="C10715" s="75">
        <f>IF($E10715="","",IFERROR(VLOOKUP(TRIM(E10715&amp;""),'Référentiel Articles'!$A$2:$F$634,2,FALSE),""))</f>
      </c>
      <c r="D10715" s="75">
        <f>IF($E10715="","",IFERROR(VLOOKUP(TRIM(E10715&amp;""),'Référentiel Articles'!$A$2:$F$634,3,FALSE),""))</f>
      </c>
      <c r="E10715" s="74" t="str">
        <v/>
      </c>
      <c r="F10715" s="75">
        <f>IF($E10715="","",IFERROR(VLOOKUP(TRIM(E10715&amp;""),'Référentiel Articles'!$A$2:$F$634,4,FALSE),""))</f>
      </c>
      <c r="G10715" s="76">
        <f>IF($E10715="","",IFERROR(VLOOKUP(TRIM(E10715&amp;""),'Référentiel Articles'!$A$2:$F$634,5,FALSE),""))</f>
      </c>
      <c r="H10715" s="77" t="str">
        <v/>
      </c>
      <c r="I10715" s="76">
        <f>IF($E10715="","",IFERROR(VLOOKUP(TRIM(E10715&amp;""),'Référentiel Articles'!$A$2:$F$634,6,FALSE),""))</f>
      </c>
      <c r="J10715" s="78">
        <f>IF(OR($E10715="",$H10715=""),"",$H10715*$I10715)</f>
      </c>
      <c r="K10715" s="79" t="str">
        <v/>
      </c>
    </row>
    <row r="10716">
      <c r="A10716" s="81" t="str">
        <v/>
      </c>
      <c r="B10716" s="81" t="str">
        <v/>
      </c>
      <c r="C10716" s="83">
        <f>IF($E10716="","",IFERROR(VLOOKUP(TRIM(E10716&amp;""),'Référentiel Articles'!$A$2:$F$634,2,FALSE),""))</f>
      </c>
      <c r="D10716" s="83">
        <f>IF($E10716="","",IFERROR(VLOOKUP(TRIM(E10716&amp;""),'Référentiel Articles'!$A$2:$F$634,3,FALSE),""))</f>
      </c>
      <c r="E10716" s="81" t="str">
        <v/>
      </c>
      <c r="F10716" s="83">
        <f>IF($E10716="","",IFERROR(VLOOKUP(TRIM(E10716&amp;""),'Référentiel Articles'!$A$2:$F$634,4,FALSE),""))</f>
      </c>
      <c r="G10716" s="84">
        <f>IF($E10716="","",IFERROR(VLOOKUP(TRIM(E10716&amp;""),'Référentiel Articles'!$A$2:$F$634,5,FALSE),""))</f>
      </c>
      <c r="H10716" s="85" t="str">
        <v/>
      </c>
      <c r="I10716" s="84">
        <f>IF($E10716="","",IFERROR(VLOOKUP(TRIM(E10716&amp;""),'Référentiel Articles'!$A$2:$F$634,6,FALSE),""))</f>
      </c>
      <c r="J10716" s="90">
        <f>IF(OR($E10716="",$H10716=""),"",$H10716*$I10716)</f>
      </c>
      <c r="K10716" s="87" t="str">
        <v/>
      </c>
    </row>
    <row r="10717">
      <c r="A10717" s="74" t="str">
        <v/>
      </c>
      <c r="B10717" s="74" t="str">
        <v/>
      </c>
      <c r="C10717" s="75">
        <f>IF($E10717="","",IFERROR(VLOOKUP(TRIM(E10717&amp;""),'Référentiel Articles'!$A$2:$F$634,2,FALSE),""))</f>
      </c>
      <c r="D10717" s="75">
        <f>IF($E10717="","",IFERROR(VLOOKUP(TRIM(E10717&amp;""),'Référentiel Articles'!$A$2:$F$634,3,FALSE),""))</f>
      </c>
      <c r="E10717" s="74" t="str">
        <v/>
      </c>
      <c r="F10717" s="75">
        <f>IF($E10717="","",IFERROR(VLOOKUP(TRIM(E10717&amp;""),'Référentiel Articles'!$A$2:$F$634,4,FALSE),""))</f>
      </c>
      <c r="G10717" s="76">
        <f>IF($E10717="","",IFERROR(VLOOKUP(TRIM(E10717&amp;""),'Référentiel Articles'!$A$2:$F$634,5,FALSE),""))</f>
      </c>
      <c r="H10717" s="77" t="str">
        <v/>
      </c>
      <c r="I10717" s="76">
        <f>IF($E10717="","",IFERROR(VLOOKUP(TRIM(E10717&amp;""),'Référentiel Articles'!$A$2:$F$634,6,FALSE),""))</f>
      </c>
      <c r="J10717" s="78">
        <f>IF(OR($E10717="",$H10717=""),"",$H10717*$I10717)</f>
      </c>
      <c r="K10717" s="79" t="str">
        <v/>
      </c>
    </row>
    <row r="10718">
      <c r="A10718" s="81" t="str">
        <v/>
      </c>
      <c r="B10718" s="81" t="str">
        <v/>
      </c>
      <c r="C10718" s="83">
        <f>IF($E10718="","",IFERROR(VLOOKUP(TRIM(E10718&amp;""),'Référentiel Articles'!$A$2:$F$634,2,FALSE),""))</f>
      </c>
      <c r="D10718" s="83">
        <f>IF($E10718="","",IFERROR(VLOOKUP(TRIM(E10718&amp;""),'Référentiel Articles'!$A$2:$F$634,3,FALSE),""))</f>
      </c>
      <c r="E10718" s="81" t="str">
        <v/>
      </c>
      <c r="F10718" s="83">
        <f>IF($E10718="","",IFERROR(VLOOKUP(TRIM(E10718&amp;""),'Référentiel Articles'!$A$2:$F$634,4,FALSE),""))</f>
      </c>
      <c r="G10718" s="84">
        <f>IF($E10718="","",IFERROR(VLOOKUP(TRIM(E10718&amp;""),'Référentiel Articles'!$A$2:$F$634,5,FALSE),""))</f>
      </c>
      <c r="H10718" s="85" t="str">
        <v/>
      </c>
      <c r="I10718" s="84">
        <f>IF($E10718="","",IFERROR(VLOOKUP(TRIM(E10718&amp;""),'Référentiel Articles'!$A$2:$F$634,6,FALSE),""))</f>
      </c>
      <c r="J10718" s="90">
        <f>IF(OR($E10718="",$H10718=""),"",$H10718*$I10718)</f>
      </c>
      <c r="K10718" s="87" t="str">
        <v/>
      </c>
    </row>
    <row r="10719">
      <c r="A10719" s="74" t="str">
        <v/>
      </c>
      <c r="B10719" s="74" t="str">
        <v/>
      </c>
      <c r="C10719" s="75">
        <f>IF($E10719="","",IFERROR(VLOOKUP(TRIM(E10719&amp;""),'Référentiel Articles'!$A$2:$F$634,2,FALSE),""))</f>
      </c>
      <c r="D10719" s="75">
        <f>IF($E10719="","",IFERROR(VLOOKUP(TRIM(E10719&amp;""),'Référentiel Articles'!$A$2:$F$634,3,FALSE),""))</f>
      </c>
      <c r="E10719" s="74" t="str">
        <v/>
      </c>
      <c r="F10719" s="75">
        <f>IF($E10719="","",IFERROR(VLOOKUP(TRIM(E10719&amp;""),'Référentiel Articles'!$A$2:$F$634,4,FALSE),""))</f>
      </c>
      <c r="G10719" s="76">
        <f>IF($E10719="","",IFERROR(VLOOKUP(TRIM(E10719&amp;""),'Référentiel Articles'!$A$2:$F$634,5,FALSE),""))</f>
      </c>
      <c r="H10719" s="77" t="str">
        <v/>
      </c>
      <c r="I10719" s="76">
        <f>IF($E10719="","",IFERROR(VLOOKUP(TRIM(E10719&amp;""),'Référentiel Articles'!$A$2:$F$634,6,FALSE),""))</f>
      </c>
      <c r="J10719" s="78">
        <f>IF(OR($E10719="",$H10719=""),"",$H10719*$I10719)</f>
      </c>
      <c r="K10719" s="79" t="str">
        <v/>
      </c>
    </row>
    <row r="10720">
      <c r="A10720" s="81" t="str">
        <v/>
      </c>
      <c r="B10720" s="81" t="str">
        <v/>
      </c>
      <c r="C10720" s="83">
        <f>IF($E10720="","",IFERROR(VLOOKUP(TRIM(E10720&amp;""),'Référentiel Articles'!$A$2:$F$634,2,FALSE),""))</f>
      </c>
      <c r="D10720" s="83">
        <f>IF($E10720="","",IFERROR(VLOOKUP(TRIM(E10720&amp;""),'Référentiel Articles'!$A$2:$F$634,3,FALSE),""))</f>
      </c>
      <c r="E10720" s="81" t="str">
        <v/>
      </c>
      <c r="F10720" s="83">
        <f>IF($E10720="","",IFERROR(VLOOKUP(TRIM(E10720&amp;""),'Référentiel Articles'!$A$2:$F$634,4,FALSE),""))</f>
      </c>
      <c r="G10720" s="84">
        <f>IF($E10720="","",IFERROR(VLOOKUP(TRIM(E10720&amp;""),'Référentiel Articles'!$A$2:$F$634,5,FALSE),""))</f>
      </c>
      <c r="H10720" s="85" t="str">
        <v/>
      </c>
      <c r="I10720" s="84">
        <f>IF($E10720="","",IFERROR(VLOOKUP(TRIM(E10720&amp;""),'Référentiel Articles'!$A$2:$F$634,6,FALSE),""))</f>
      </c>
      <c r="J10720" s="90">
        <f>IF(OR($E10720="",$H10720=""),"",$H10720*$I10720)</f>
      </c>
      <c r="K10720" s="87" t="str">
        <v/>
      </c>
    </row>
    <row r="10721">
      <c r="A10721" s="74" t="str">
        <v/>
      </c>
      <c r="B10721" s="74" t="str">
        <v/>
      </c>
      <c r="C10721" s="75">
        <f>IF($E10721="","",IFERROR(VLOOKUP(TRIM(E10721&amp;""),'Référentiel Articles'!$A$2:$F$634,2,FALSE),""))</f>
      </c>
      <c r="D10721" s="75">
        <f>IF($E10721="","",IFERROR(VLOOKUP(TRIM(E10721&amp;""),'Référentiel Articles'!$A$2:$F$634,3,FALSE),""))</f>
      </c>
      <c r="E10721" s="74" t="str">
        <v/>
      </c>
      <c r="F10721" s="75">
        <f>IF($E10721="","",IFERROR(VLOOKUP(TRIM(E10721&amp;""),'Référentiel Articles'!$A$2:$F$634,4,FALSE),""))</f>
      </c>
      <c r="G10721" s="76">
        <f>IF($E10721="","",IFERROR(VLOOKUP(TRIM(E10721&amp;""),'Référentiel Articles'!$A$2:$F$634,5,FALSE),""))</f>
      </c>
      <c r="H10721" s="77" t="str">
        <v/>
      </c>
      <c r="I10721" s="76">
        <f>IF($E10721="","",IFERROR(VLOOKUP(TRIM(E10721&amp;""),'Référentiel Articles'!$A$2:$F$634,6,FALSE),""))</f>
      </c>
      <c r="J10721" s="78">
        <f>IF(OR($E10721="",$H10721=""),"",$H10721*$I10721)</f>
      </c>
      <c r="K10721" s="79" t="str">
        <v/>
      </c>
    </row>
    <row r="10722">
      <c r="A10722" s="81" t="str">
        <v/>
      </c>
      <c r="B10722" s="81" t="str">
        <v/>
      </c>
      <c r="C10722" s="83">
        <f>IF($E10722="","",IFERROR(VLOOKUP(TRIM(E10722&amp;""),'Référentiel Articles'!$A$2:$F$634,2,FALSE),""))</f>
      </c>
      <c r="D10722" s="83">
        <f>IF($E10722="","",IFERROR(VLOOKUP(TRIM(E10722&amp;""),'Référentiel Articles'!$A$2:$F$634,3,FALSE),""))</f>
      </c>
      <c r="E10722" s="81" t="str">
        <v/>
      </c>
      <c r="F10722" s="83">
        <f>IF($E10722="","",IFERROR(VLOOKUP(TRIM(E10722&amp;""),'Référentiel Articles'!$A$2:$F$634,4,FALSE),""))</f>
      </c>
      <c r="G10722" s="84">
        <f>IF($E10722="","",IFERROR(VLOOKUP(TRIM(E10722&amp;""),'Référentiel Articles'!$A$2:$F$634,5,FALSE),""))</f>
      </c>
      <c r="H10722" s="85" t="str">
        <v/>
      </c>
      <c r="I10722" s="84">
        <f>IF($E10722="","",IFERROR(VLOOKUP(TRIM(E10722&amp;""),'Référentiel Articles'!$A$2:$F$634,6,FALSE),""))</f>
      </c>
      <c r="J10722" s="90">
        <f>IF(OR($E10722="",$H10722=""),"",$H10722*$I10722)</f>
      </c>
      <c r="K10722" s="87" t="str">
        <v/>
      </c>
    </row>
    <row r="10723">
      <c r="A10723" s="74" t="str">
        <v/>
      </c>
      <c r="B10723" s="74" t="str">
        <v/>
      </c>
      <c r="C10723" s="75">
        <f>IF($E10723="","",IFERROR(VLOOKUP(TRIM(E10723&amp;""),'Référentiel Articles'!$A$2:$F$634,2,FALSE),""))</f>
      </c>
      <c r="D10723" s="75">
        <f>IF($E10723="","",IFERROR(VLOOKUP(TRIM(E10723&amp;""),'Référentiel Articles'!$A$2:$F$634,3,FALSE),""))</f>
      </c>
      <c r="E10723" s="74" t="str">
        <v/>
      </c>
      <c r="F10723" s="75">
        <f>IF($E10723="","",IFERROR(VLOOKUP(TRIM(E10723&amp;""),'Référentiel Articles'!$A$2:$F$634,4,FALSE),""))</f>
      </c>
      <c r="G10723" s="76">
        <f>IF($E10723="","",IFERROR(VLOOKUP(TRIM(E10723&amp;""),'Référentiel Articles'!$A$2:$F$634,5,FALSE),""))</f>
      </c>
      <c r="H10723" s="77" t="str">
        <v/>
      </c>
      <c r="I10723" s="76">
        <f>IF($E10723="","",IFERROR(VLOOKUP(TRIM(E10723&amp;""),'Référentiel Articles'!$A$2:$F$634,6,FALSE),""))</f>
      </c>
      <c r="J10723" s="78">
        <f>IF(OR($E10723="",$H10723=""),"",$H10723*$I10723)</f>
      </c>
      <c r="K10723" s="79" t="str">
        <v/>
      </c>
    </row>
    <row r="10724">
      <c r="A10724" s="81" t="str">
        <v/>
      </c>
      <c r="B10724" s="81" t="str">
        <v/>
      </c>
      <c r="C10724" s="83">
        <f>IF($E10724="","",IFERROR(VLOOKUP(TRIM(E10724&amp;""),'Référentiel Articles'!$A$2:$F$634,2,FALSE),""))</f>
      </c>
      <c r="D10724" s="83">
        <f>IF($E10724="","",IFERROR(VLOOKUP(TRIM(E10724&amp;""),'Référentiel Articles'!$A$2:$F$634,3,FALSE),""))</f>
      </c>
      <c r="E10724" s="81" t="str">
        <v/>
      </c>
      <c r="F10724" s="83">
        <f>IF($E10724="","",IFERROR(VLOOKUP(TRIM(E10724&amp;""),'Référentiel Articles'!$A$2:$F$634,4,FALSE),""))</f>
      </c>
      <c r="G10724" s="84">
        <f>IF($E10724="","",IFERROR(VLOOKUP(TRIM(E10724&amp;""),'Référentiel Articles'!$A$2:$F$634,5,FALSE),""))</f>
      </c>
      <c r="H10724" s="85" t="str">
        <v/>
      </c>
      <c r="I10724" s="84">
        <f>IF($E10724="","",IFERROR(VLOOKUP(TRIM(E10724&amp;""),'Référentiel Articles'!$A$2:$F$634,6,FALSE),""))</f>
      </c>
      <c r="J10724" s="90">
        <f>IF(OR($E10724="",$H10724=""),"",$H10724*$I10724)</f>
      </c>
      <c r="K10724" s="87" t="str">
        <v/>
      </c>
    </row>
    <row r="10725">
      <c r="A10725" s="74" t="str">
        <v/>
      </c>
      <c r="B10725" s="74" t="str">
        <v/>
      </c>
      <c r="C10725" s="75">
        <f>IF($E10725="","",IFERROR(VLOOKUP(TRIM(E10725&amp;""),'Référentiel Articles'!$A$2:$F$634,2,FALSE),""))</f>
      </c>
      <c r="D10725" s="75">
        <f>IF($E10725="","",IFERROR(VLOOKUP(TRIM(E10725&amp;""),'Référentiel Articles'!$A$2:$F$634,3,FALSE),""))</f>
      </c>
      <c r="E10725" s="74" t="str">
        <v/>
      </c>
      <c r="F10725" s="75">
        <f>IF($E10725="","",IFERROR(VLOOKUP(TRIM(E10725&amp;""),'Référentiel Articles'!$A$2:$F$634,4,FALSE),""))</f>
      </c>
      <c r="G10725" s="76">
        <f>IF($E10725="","",IFERROR(VLOOKUP(TRIM(E10725&amp;""),'Référentiel Articles'!$A$2:$F$634,5,FALSE),""))</f>
      </c>
      <c r="H10725" s="77" t="str">
        <v/>
      </c>
      <c r="I10725" s="76">
        <f>IF($E10725="","",IFERROR(VLOOKUP(TRIM(E10725&amp;""),'Référentiel Articles'!$A$2:$F$634,6,FALSE),""))</f>
      </c>
      <c r="J10725" s="78">
        <f>IF(OR($E10725="",$H10725=""),"",$H10725*$I10725)</f>
      </c>
      <c r="K10725" s="79" t="str">
        <v/>
      </c>
    </row>
    <row r="10726">
      <c r="A10726" s="81" t="str">
        <v/>
      </c>
      <c r="B10726" s="81" t="str">
        <v/>
      </c>
      <c r="C10726" s="83">
        <f>IF($E10726="","",IFERROR(VLOOKUP(TRIM(E10726&amp;""),'Référentiel Articles'!$A$2:$F$634,2,FALSE),""))</f>
      </c>
      <c r="D10726" s="83">
        <f>IF($E10726="","",IFERROR(VLOOKUP(TRIM(E10726&amp;""),'Référentiel Articles'!$A$2:$F$634,3,FALSE),""))</f>
      </c>
      <c r="E10726" s="81" t="str">
        <v/>
      </c>
      <c r="F10726" s="83">
        <f>IF($E10726="","",IFERROR(VLOOKUP(TRIM(E10726&amp;""),'Référentiel Articles'!$A$2:$F$634,4,FALSE),""))</f>
      </c>
      <c r="G10726" s="84">
        <f>IF($E10726="","",IFERROR(VLOOKUP(TRIM(E10726&amp;""),'Référentiel Articles'!$A$2:$F$634,5,FALSE),""))</f>
      </c>
      <c r="H10726" s="85" t="str">
        <v/>
      </c>
      <c r="I10726" s="84">
        <f>IF($E10726="","",IFERROR(VLOOKUP(TRIM(E10726&amp;""),'Référentiel Articles'!$A$2:$F$634,6,FALSE),""))</f>
      </c>
      <c r="J10726" s="90">
        <f>IF(OR($E10726="",$H10726=""),"",$H10726*$I10726)</f>
      </c>
      <c r="K10726" s="87" t="str">
        <v/>
      </c>
    </row>
    <row r="10727">
      <c r="A10727" s="74" t="str">
        <v/>
      </c>
      <c r="B10727" s="74" t="str">
        <v/>
      </c>
      <c r="C10727" s="75">
        <f>IF($E10727="","",IFERROR(VLOOKUP(TRIM(E10727&amp;""),'Référentiel Articles'!$A$2:$F$634,2,FALSE),""))</f>
      </c>
      <c r="D10727" s="75">
        <f>IF($E10727="","",IFERROR(VLOOKUP(TRIM(E10727&amp;""),'Référentiel Articles'!$A$2:$F$634,3,FALSE),""))</f>
      </c>
      <c r="E10727" s="74" t="str">
        <v/>
      </c>
      <c r="F10727" s="75">
        <f>IF($E10727="","",IFERROR(VLOOKUP(TRIM(E10727&amp;""),'Référentiel Articles'!$A$2:$F$634,4,FALSE),""))</f>
      </c>
      <c r="G10727" s="76">
        <f>IF($E10727="","",IFERROR(VLOOKUP(TRIM(E10727&amp;""),'Référentiel Articles'!$A$2:$F$634,5,FALSE),""))</f>
      </c>
      <c r="H10727" s="77" t="str">
        <v/>
      </c>
      <c r="I10727" s="76">
        <f>IF($E10727="","",IFERROR(VLOOKUP(TRIM(E10727&amp;""),'Référentiel Articles'!$A$2:$F$634,6,FALSE),""))</f>
      </c>
      <c r="J10727" s="78">
        <f>IF(OR($E10727="",$H10727=""),"",$H10727*$I10727)</f>
      </c>
      <c r="K10727" s="79" t="str">
        <v/>
      </c>
    </row>
    <row r="10728">
      <c r="A10728" s="81" t="str">
        <v/>
      </c>
      <c r="B10728" s="81" t="str">
        <v/>
      </c>
      <c r="C10728" s="83">
        <f>IF($E10728="","",IFERROR(VLOOKUP(TRIM(E10728&amp;""),'Référentiel Articles'!$A$2:$F$634,2,FALSE),""))</f>
      </c>
      <c r="D10728" s="83">
        <f>IF($E10728="","",IFERROR(VLOOKUP(TRIM(E10728&amp;""),'Référentiel Articles'!$A$2:$F$634,3,FALSE),""))</f>
      </c>
      <c r="E10728" s="81" t="str">
        <v/>
      </c>
      <c r="F10728" s="83">
        <f>IF($E10728="","",IFERROR(VLOOKUP(TRIM(E10728&amp;""),'Référentiel Articles'!$A$2:$F$634,4,FALSE),""))</f>
      </c>
      <c r="G10728" s="84">
        <f>IF($E10728="","",IFERROR(VLOOKUP(TRIM(E10728&amp;""),'Référentiel Articles'!$A$2:$F$634,5,FALSE),""))</f>
      </c>
      <c r="H10728" s="85" t="str">
        <v/>
      </c>
      <c r="I10728" s="84">
        <f>IF($E10728="","",IFERROR(VLOOKUP(TRIM(E10728&amp;""),'Référentiel Articles'!$A$2:$F$634,6,FALSE),""))</f>
      </c>
      <c r="J10728" s="90">
        <f>IF(OR($E10728="",$H10728=""),"",$H10728*$I10728)</f>
      </c>
      <c r="K10728" s="87" t="str">
        <v/>
      </c>
    </row>
    <row r="10729">
      <c r="A10729" s="74" t="str">
        <v/>
      </c>
      <c r="B10729" s="74" t="str">
        <v/>
      </c>
      <c r="C10729" s="75">
        <f>IF($E10729="","",IFERROR(VLOOKUP(TRIM(E10729&amp;""),'Référentiel Articles'!$A$2:$F$634,2,FALSE),""))</f>
      </c>
      <c r="D10729" s="75">
        <f>IF($E10729="","",IFERROR(VLOOKUP(TRIM(E10729&amp;""),'Référentiel Articles'!$A$2:$F$634,3,FALSE),""))</f>
      </c>
      <c r="E10729" s="74" t="str">
        <v/>
      </c>
      <c r="F10729" s="75">
        <f>IF($E10729="","",IFERROR(VLOOKUP(TRIM(E10729&amp;""),'Référentiel Articles'!$A$2:$F$634,4,FALSE),""))</f>
      </c>
      <c r="G10729" s="76">
        <f>IF($E10729="","",IFERROR(VLOOKUP(TRIM(E10729&amp;""),'Référentiel Articles'!$A$2:$F$634,5,FALSE),""))</f>
      </c>
      <c r="H10729" s="77" t="str">
        <v/>
      </c>
      <c r="I10729" s="76">
        <f>IF($E10729="","",IFERROR(VLOOKUP(TRIM(E10729&amp;""),'Référentiel Articles'!$A$2:$F$634,6,FALSE),""))</f>
      </c>
      <c r="J10729" s="78">
        <f>IF(OR($E10729="",$H10729=""),"",$H10729*$I10729)</f>
      </c>
      <c r="K10729" s="79" t="str">
        <v/>
      </c>
    </row>
    <row r="10730">
      <c r="A10730" s="81" t="str">
        <v/>
      </c>
      <c r="B10730" s="81" t="str">
        <v/>
      </c>
      <c r="C10730" s="83">
        <f>IF($E10730="","",IFERROR(VLOOKUP(TRIM(E10730&amp;""),'Référentiel Articles'!$A$2:$F$634,2,FALSE),""))</f>
      </c>
      <c r="D10730" s="83">
        <f>IF($E10730="","",IFERROR(VLOOKUP(TRIM(E10730&amp;""),'Référentiel Articles'!$A$2:$F$634,3,FALSE),""))</f>
      </c>
      <c r="E10730" s="81" t="str">
        <v/>
      </c>
      <c r="F10730" s="83">
        <f>IF($E10730="","",IFERROR(VLOOKUP(TRIM(E10730&amp;""),'Référentiel Articles'!$A$2:$F$634,4,FALSE),""))</f>
      </c>
      <c r="G10730" s="84">
        <f>IF($E10730="","",IFERROR(VLOOKUP(TRIM(E10730&amp;""),'Référentiel Articles'!$A$2:$F$634,5,FALSE),""))</f>
      </c>
      <c r="H10730" s="85" t="str">
        <v/>
      </c>
      <c r="I10730" s="84">
        <f>IF($E10730="","",IFERROR(VLOOKUP(TRIM(E10730&amp;""),'Référentiel Articles'!$A$2:$F$634,6,FALSE),""))</f>
      </c>
      <c r="J10730" s="90">
        <f>IF(OR($E10730="",$H10730=""),"",$H10730*$I10730)</f>
      </c>
      <c r="K10730" s="87" t="str">
        <v/>
      </c>
    </row>
    <row r="10731">
      <c r="A10731" s="74" t="str">
        <v/>
      </c>
      <c r="B10731" s="74" t="str">
        <v/>
      </c>
      <c r="C10731" s="75">
        <f>IF($E10731="","",IFERROR(VLOOKUP(TRIM(E10731&amp;""),'Référentiel Articles'!$A$2:$F$634,2,FALSE),""))</f>
      </c>
      <c r="D10731" s="75">
        <f>IF($E10731="","",IFERROR(VLOOKUP(TRIM(E10731&amp;""),'Référentiel Articles'!$A$2:$F$634,3,FALSE),""))</f>
      </c>
      <c r="E10731" s="74" t="str">
        <v/>
      </c>
      <c r="F10731" s="75">
        <f>IF($E10731="","",IFERROR(VLOOKUP(TRIM(E10731&amp;""),'Référentiel Articles'!$A$2:$F$634,4,FALSE),""))</f>
      </c>
      <c r="G10731" s="76">
        <f>IF($E10731="","",IFERROR(VLOOKUP(TRIM(E10731&amp;""),'Référentiel Articles'!$A$2:$F$634,5,FALSE),""))</f>
      </c>
      <c r="H10731" s="77" t="str">
        <v/>
      </c>
      <c r="I10731" s="76">
        <f>IF($E10731="","",IFERROR(VLOOKUP(TRIM(E10731&amp;""),'Référentiel Articles'!$A$2:$F$634,6,FALSE),""))</f>
      </c>
      <c r="J10731" s="78">
        <f>IF(OR($E10731="",$H10731=""),"",$H10731*$I10731)</f>
      </c>
      <c r="K10731" s="79" t="str">
        <v/>
      </c>
    </row>
    <row r="10732">
      <c r="A10732" s="81" t="str">
        <v/>
      </c>
      <c r="B10732" s="81" t="str">
        <v/>
      </c>
      <c r="C10732" s="83">
        <f>IF($E10732="","",IFERROR(VLOOKUP(TRIM(E10732&amp;""),'Référentiel Articles'!$A$2:$F$634,2,FALSE),""))</f>
      </c>
      <c r="D10732" s="83">
        <f>IF($E10732="","",IFERROR(VLOOKUP(TRIM(E10732&amp;""),'Référentiel Articles'!$A$2:$F$634,3,FALSE),""))</f>
      </c>
      <c r="E10732" s="81" t="str">
        <v/>
      </c>
      <c r="F10732" s="83">
        <f>IF($E10732="","",IFERROR(VLOOKUP(TRIM(E10732&amp;""),'Référentiel Articles'!$A$2:$F$634,4,FALSE),""))</f>
      </c>
      <c r="G10732" s="84">
        <f>IF($E10732="","",IFERROR(VLOOKUP(TRIM(E10732&amp;""),'Référentiel Articles'!$A$2:$F$634,5,FALSE),""))</f>
      </c>
      <c r="H10732" s="85" t="str">
        <v/>
      </c>
      <c r="I10732" s="84">
        <f>IF($E10732="","",IFERROR(VLOOKUP(TRIM(E10732&amp;""),'Référentiel Articles'!$A$2:$F$634,6,FALSE),""))</f>
      </c>
      <c r="J10732" s="90">
        <f>IF(OR($E10732="",$H10732=""),"",$H10732*$I10732)</f>
      </c>
      <c r="K10732" s="87" t="str">
        <v/>
      </c>
    </row>
    <row r="10733">
      <c r="A10733" s="74" t="str">
        <v/>
      </c>
      <c r="B10733" s="74" t="str">
        <v/>
      </c>
      <c r="C10733" s="75">
        <f>IF($E10733="","",IFERROR(VLOOKUP(TRIM(E10733&amp;""),'Référentiel Articles'!$A$2:$F$634,2,FALSE),""))</f>
      </c>
      <c r="D10733" s="75">
        <f>IF($E10733="","",IFERROR(VLOOKUP(TRIM(E10733&amp;""),'Référentiel Articles'!$A$2:$F$634,3,FALSE),""))</f>
      </c>
      <c r="E10733" s="74" t="str">
        <v/>
      </c>
      <c r="F10733" s="75">
        <f>IF($E10733="","",IFERROR(VLOOKUP(TRIM(E10733&amp;""),'Référentiel Articles'!$A$2:$F$634,4,FALSE),""))</f>
      </c>
      <c r="G10733" s="76">
        <f>IF($E10733="","",IFERROR(VLOOKUP(TRIM(E10733&amp;""),'Référentiel Articles'!$A$2:$F$634,5,FALSE),""))</f>
      </c>
      <c r="H10733" s="77" t="str">
        <v/>
      </c>
      <c r="I10733" s="76">
        <f>IF($E10733="","",IFERROR(VLOOKUP(TRIM(E10733&amp;""),'Référentiel Articles'!$A$2:$F$634,6,FALSE),""))</f>
      </c>
      <c r="J10733" s="78">
        <f>IF(OR($E10733="",$H10733=""),"",$H10733*$I10733)</f>
      </c>
      <c r="K10733" s="79" t="str">
        <v/>
      </c>
    </row>
    <row r="10734">
      <c r="A10734" s="81" t="str">
        <v/>
      </c>
      <c r="B10734" s="81" t="str">
        <v/>
      </c>
      <c r="C10734" s="83">
        <f>IF($E10734="","",IFERROR(VLOOKUP(TRIM(E10734&amp;""),'Référentiel Articles'!$A$2:$F$634,2,FALSE),""))</f>
      </c>
      <c r="D10734" s="83">
        <f>IF($E10734="","",IFERROR(VLOOKUP(TRIM(E10734&amp;""),'Référentiel Articles'!$A$2:$F$634,3,FALSE),""))</f>
      </c>
      <c r="E10734" s="81" t="str">
        <v/>
      </c>
      <c r="F10734" s="83">
        <f>IF($E10734="","",IFERROR(VLOOKUP(TRIM(E10734&amp;""),'Référentiel Articles'!$A$2:$F$634,4,FALSE),""))</f>
      </c>
      <c r="G10734" s="84">
        <f>IF($E10734="","",IFERROR(VLOOKUP(TRIM(E10734&amp;""),'Référentiel Articles'!$A$2:$F$634,5,FALSE),""))</f>
      </c>
      <c r="H10734" s="85" t="str">
        <v/>
      </c>
      <c r="I10734" s="84">
        <f>IF($E10734="","",IFERROR(VLOOKUP(TRIM(E10734&amp;""),'Référentiel Articles'!$A$2:$F$634,6,FALSE),""))</f>
      </c>
      <c r="J10734" s="90">
        <f>IF(OR($E10734="",$H10734=""),"",$H10734*$I10734)</f>
      </c>
      <c r="K10734" s="87" t="str">
        <v/>
      </c>
    </row>
    <row r="10735">
      <c r="A10735" s="74" t="str">
        <v/>
      </c>
      <c r="B10735" s="74" t="str">
        <v/>
      </c>
      <c r="C10735" s="75">
        <f>IF($E10735="","",IFERROR(VLOOKUP(TRIM(E10735&amp;""),'Référentiel Articles'!$A$2:$F$634,2,FALSE),""))</f>
      </c>
      <c r="D10735" s="75">
        <f>IF($E10735="","",IFERROR(VLOOKUP(TRIM(E10735&amp;""),'Référentiel Articles'!$A$2:$F$634,3,FALSE),""))</f>
      </c>
      <c r="E10735" s="74" t="str">
        <v/>
      </c>
      <c r="F10735" s="75">
        <f>IF($E10735="","",IFERROR(VLOOKUP(TRIM(E10735&amp;""),'Référentiel Articles'!$A$2:$F$634,4,FALSE),""))</f>
      </c>
      <c r="G10735" s="76">
        <f>IF($E10735="","",IFERROR(VLOOKUP(TRIM(E10735&amp;""),'Référentiel Articles'!$A$2:$F$634,5,FALSE),""))</f>
      </c>
      <c r="H10735" s="77" t="str">
        <v/>
      </c>
      <c r="I10735" s="76">
        <f>IF($E10735="","",IFERROR(VLOOKUP(TRIM(E10735&amp;""),'Référentiel Articles'!$A$2:$F$634,6,FALSE),""))</f>
      </c>
      <c r="J10735" s="78">
        <f>IF(OR($E10735="",$H10735=""),"",$H10735*$I10735)</f>
      </c>
      <c r="K10735" s="79" t="str">
        <v/>
      </c>
    </row>
    <row r="10736">
      <c r="A10736" s="81" t="str">
        <v/>
      </c>
      <c r="B10736" s="81" t="str">
        <v/>
      </c>
      <c r="C10736" s="83">
        <f>IF($E10736="","",IFERROR(VLOOKUP(TRIM(E10736&amp;""),'Référentiel Articles'!$A$2:$F$634,2,FALSE),""))</f>
      </c>
      <c r="D10736" s="83">
        <f>IF($E10736="","",IFERROR(VLOOKUP(TRIM(E10736&amp;""),'Référentiel Articles'!$A$2:$F$634,3,FALSE),""))</f>
      </c>
      <c r="E10736" s="81" t="str">
        <v/>
      </c>
      <c r="F10736" s="83">
        <f>IF($E10736="","",IFERROR(VLOOKUP(TRIM(E10736&amp;""),'Référentiel Articles'!$A$2:$F$634,4,FALSE),""))</f>
      </c>
      <c r="G10736" s="84">
        <f>IF($E10736="","",IFERROR(VLOOKUP(TRIM(E10736&amp;""),'Référentiel Articles'!$A$2:$F$634,5,FALSE),""))</f>
      </c>
      <c r="H10736" s="85" t="str">
        <v/>
      </c>
      <c r="I10736" s="84">
        <f>IF($E10736="","",IFERROR(VLOOKUP(TRIM(E10736&amp;""),'Référentiel Articles'!$A$2:$F$634,6,FALSE),""))</f>
      </c>
      <c r="J10736" s="90">
        <f>IF(OR($E10736="",$H10736=""),"",$H10736*$I10736)</f>
      </c>
      <c r="K10736" s="87" t="str">
        <v/>
      </c>
    </row>
    <row r="10737">
      <c r="A10737" s="74" t="str">
        <v/>
      </c>
      <c r="B10737" s="74" t="str">
        <v/>
      </c>
      <c r="C10737" s="75">
        <f>IF($E10737="","",IFERROR(VLOOKUP(TRIM(E10737&amp;""),'Référentiel Articles'!$A$2:$F$634,2,FALSE),""))</f>
      </c>
      <c r="D10737" s="75">
        <f>IF($E10737="","",IFERROR(VLOOKUP(TRIM(E10737&amp;""),'Référentiel Articles'!$A$2:$F$634,3,FALSE),""))</f>
      </c>
      <c r="E10737" s="74" t="str">
        <v/>
      </c>
      <c r="F10737" s="75">
        <f>IF($E10737="","",IFERROR(VLOOKUP(TRIM(E10737&amp;""),'Référentiel Articles'!$A$2:$F$634,4,FALSE),""))</f>
      </c>
      <c r="G10737" s="76">
        <f>IF($E10737="","",IFERROR(VLOOKUP(TRIM(E10737&amp;""),'Référentiel Articles'!$A$2:$F$634,5,FALSE),""))</f>
      </c>
      <c r="H10737" s="77" t="str">
        <v/>
      </c>
      <c r="I10737" s="76">
        <f>IF($E10737="","",IFERROR(VLOOKUP(TRIM(E10737&amp;""),'Référentiel Articles'!$A$2:$F$634,6,FALSE),""))</f>
      </c>
      <c r="J10737" s="78">
        <f>IF(OR($E10737="",$H10737=""),"",$H10737*$I10737)</f>
      </c>
      <c r="K10737" s="79" t="str">
        <v/>
      </c>
    </row>
    <row r="10738">
      <c r="A10738" s="81" t="str">
        <v/>
      </c>
      <c r="B10738" s="81" t="str">
        <v/>
      </c>
      <c r="C10738" s="83">
        <f>IF($E10738="","",IFERROR(VLOOKUP(TRIM(E10738&amp;""),'Référentiel Articles'!$A$2:$F$634,2,FALSE),""))</f>
      </c>
      <c r="D10738" s="83">
        <f>IF($E10738="","",IFERROR(VLOOKUP(TRIM(E10738&amp;""),'Référentiel Articles'!$A$2:$F$634,3,FALSE),""))</f>
      </c>
      <c r="E10738" s="81" t="str">
        <v/>
      </c>
      <c r="F10738" s="83">
        <f>IF($E10738="","",IFERROR(VLOOKUP(TRIM(E10738&amp;""),'Référentiel Articles'!$A$2:$F$634,4,FALSE),""))</f>
      </c>
      <c r="G10738" s="84">
        <f>IF($E10738="","",IFERROR(VLOOKUP(TRIM(E10738&amp;""),'Référentiel Articles'!$A$2:$F$634,5,FALSE),""))</f>
      </c>
      <c r="H10738" s="85" t="str">
        <v/>
      </c>
      <c r="I10738" s="84">
        <f>IF($E10738="","",IFERROR(VLOOKUP(TRIM(E10738&amp;""),'Référentiel Articles'!$A$2:$F$634,6,FALSE),""))</f>
      </c>
      <c r="J10738" s="90">
        <f>IF(OR($E10738="",$H10738=""),"",$H10738*$I10738)</f>
      </c>
      <c r="K10738" s="87" t="str">
        <v/>
      </c>
    </row>
    <row r="10739">
      <c r="A10739" s="74" t="str">
        <v/>
      </c>
      <c r="B10739" s="74" t="str">
        <v/>
      </c>
      <c r="C10739" s="75">
        <f>IF($E10739="","",IFERROR(VLOOKUP(TRIM(E10739&amp;""),'Référentiel Articles'!$A$2:$F$634,2,FALSE),""))</f>
      </c>
      <c r="D10739" s="75">
        <f>IF($E10739="","",IFERROR(VLOOKUP(TRIM(E10739&amp;""),'Référentiel Articles'!$A$2:$F$634,3,FALSE),""))</f>
      </c>
      <c r="E10739" s="74" t="str">
        <v/>
      </c>
      <c r="F10739" s="75">
        <f>IF($E10739="","",IFERROR(VLOOKUP(TRIM(E10739&amp;""),'Référentiel Articles'!$A$2:$F$634,4,FALSE),""))</f>
      </c>
      <c r="G10739" s="76">
        <f>IF($E10739="","",IFERROR(VLOOKUP(TRIM(E10739&amp;""),'Référentiel Articles'!$A$2:$F$634,5,FALSE),""))</f>
      </c>
      <c r="H10739" s="77" t="str">
        <v/>
      </c>
      <c r="I10739" s="76">
        <f>IF($E10739="","",IFERROR(VLOOKUP(TRIM(E10739&amp;""),'Référentiel Articles'!$A$2:$F$634,6,FALSE),""))</f>
      </c>
      <c r="J10739" s="78">
        <f>IF(OR($E10739="",$H10739=""),"",$H10739*$I10739)</f>
      </c>
      <c r="K10739" s="79" t="str">
        <v/>
      </c>
    </row>
    <row r="10740">
      <c r="A10740" s="81" t="str">
        <v/>
      </c>
      <c r="B10740" s="81" t="str">
        <v/>
      </c>
      <c r="C10740" s="83">
        <f>IF($E10740="","",IFERROR(VLOOKUP(TRIM(E10740&amp;""),'Référentiel Articles'!$A$2:$F$634,2,FALSE),""))</f>
      </c>
      <c r="D10740" s="83">
        <f>IF($E10740="","",IFERROR(VLOOKUP(TRIM(E10740&amp;""),'Référentiel Articles'!$A$2:$F$634,3,FALSE),""))</f>
      </c>
      <c r="E10740" s="81" t="str">
        <v/>
      </c>
      <c r="F10740" s="83">
        <f>IF($E10740="","",IFERROR(VLOOKUP(TRIM(E10740&amp;""),'Référentiel Articles'!$A$2:$F$634,4,FALSE),""))</f>
      </c>
      <c r="G10740" s="84">
        <f>IF($E10740="","",IFERROR(VLOOKUP(TRIM(E10740&amp;""),'Référentiel Articles'!$A$2:$F$634,5,FALSE),""))</f>
      </c>
      <c r="H10740" s="85" t="str">
        <v/>
      </c>
      <c r="I10740" s="84">
        <f>IF($E10740="","",IFERROR(VLOOKUP(TRIM(E10740&amp;""),'Référentiel Articles'!$A$2:$F$634,6,FALSE),""))</f>
      </c>
      <c r="J10740" s="90">
        <f>IF(OR($E10740="",$H10740=""),"",$H10740*$I10740)</f>
      </c>
      <c r="K10740" s="87" t="str">
        <v/>
      </c>
    </row>
    <row r="10741">
      <c r="A10741" s="74" t="str">
        <v/>
      </c>
      <c r="B10741" s="74" t="str">
        <v/>
      </c>
      <c r="C10741" s="75">
        <f>IF($E10741="","",IFERROR(VLOOKUP(TRIM(E10741&amp;""),'Référentiel Articles'!$A$2:$F$634,2,FALSE),""))</f>
      </c>
      <c r="D10741" s="75">
        <f>IF($E10741="","",IFERROR(VLOOKUP(TRIM(E10741&amp;""),'Référentiel Articles'!$A$2:$F$634,3,FALSE),""))</f>
      </c>
      <c r="E10741" s="74" t="str">
        <v/>
      </c>
      <c r="F10741" s="75">
        <f>IF($E10741="","",IFERROR(VLOOKUP(TRIM(E10741&amp;""),'Référentiel Articles'!$A$2:$F$634,4,FALSE),""))</f>
      </c>
      <c r="G10741" s="76">
        <f>IF($E10741="","",IFERROR(VLOOKUP(TRIM(E10741&amp;""),'Référentiel Articles'!$A$2:$F$634,5,FALSE),""))</f>
      </c>
      <c r="H10741" s="77" t="str">
        <v/>
      </c>
      <c r="I10741" s="76">
        <f>IF($E10741="","",IFERROR(VLOOKUP(TRIM(E10741&amp;""),'Référentiel Articles'!$A$2:$F$634,6,FALSE),""))</f>
      </c>
      <c r="J10741" s="78">
        <f>IF(OR($E10741="",$H10741=""),"",$H10741*$I10741)</f>
      </c>
      <c r="K10741" s="79" t="str">
        <v/>
      </c>
    </row>
    <row r="10742">
      <c r="A10742" s="81" t="str">
        <v/>
      </c>
      <c r="B10742" s="81" t="str">
        <v/>
      </c>
      <c r="C10742" s="83">
        <f>IF($E10742="","",IFERROR(VLOOKUP(TRIM(E10742&amp;""),'Référentiel Articles'!$A$2:$F$634,2,FALSE),""))</f>
      </c>
      <c r="D10742" s="83">
        <f>IF($E10742="","",IFERROR(VLOOKUP(TRIM(E10742&amp;""),'Référentiel Articles'!$A$2:$F$634,3,FALSE),""))</f>
      </c>
      <c r="E10742" s="81" t="str">
        <v/>
      </c>
      <c r="F10742" s="83">
        <f>IF($E10742="","",IFERROR(VLOOKUP(TRIM(E10742&amp;""),'Référentiel Articles'!$A$2:$F$634,4,FALSE),""))</f>
      </c>
      <c r="G10742" s="84">
        <f>IF($E10742="","",IFERROR(VLOOKUP(TRIM(E10742&amp;""),'Référentiel Articles'!$A$2:$F$634,5,FALSE),""))</f>
      </c>
      <c r="H10742" s="85" t="str">
        <v/>
      </c>
      <c r="I10742" s="84">
        <f>IF($E10742="","",IFERROR(VLOOKUP(TRIM(E10742&amp;""),'Référentiel Articles'!$A$2:$F$634,6,FALSE),""))</f>
      </c>
      <c r="J10742" s="90">
        <f>IF(OR($E10742="",$H10742=""),"",$H10742*$I10742)</f>
      </c>
      <c r="K10742" s="87" t="str">
        <v/>
      </c>
    </row>
    <row r="10743">
      <c r="A10743" s="74" t="str">
        <v/>
      </c>
      <c r="B10743" s="74" t="str">
        <v/>
      </c>
      <c r="C10743" s="75">
        <f>IF($E10743="","",IFERROR(VLOOKUP(TRIM(E10743&amp;""),'Référentiel Articles'!$A$2:$F$634,2,FALSE),""))</f>
      </c>
      <c r="D10743" s="75">
        <f>IF($E10743="","",IFERROR(VLOOKUP(TRIM(E10743&amp;""),'Référentiel Articles'!$A$2:$F$634,3,FALSE),""))</f>
      </c>
      <c r="E10743" s="74" t="str">
        <v/>
      </c>
      <c r="F10743" s="75">
        <f>IF($E10743="","",IFERROR(VLOOKUP(TRIM(E10743&amp;""),'Référentiel Articles'!$A$2:$F$634,4,FALSE),""))</f>
      </c>
      <c r="G10743" s="76">
        <f>IF($E10743="","",IFERROR(VLOOKUP(TRIM(E10743&amp;""),'Référentiel Articles'!$A$2:$F$634,5,FALSE),""))</f>
      </c>
      <c r="H10743" s="77" t="str">
        <v/>
      </c>
      <c r="I10743" s="76">
        <f>IF($E10743="","",IFERROR(VLOOKUP(TRIM(E10743&amp;""),'Référentiel Articles'!$A$2:$F$634,6,FALSE),""))</f>
      </c>
      <c r="J10743" s="78">
        <f>IF(OR($E10743="",$H10743=""),"",$H10743*$I10743)</f>
      </c>
      <c r="K10743" s="79" t="str">
        <v/>
      </c>
    </row>
    <row r="10744">
      <c r="A10744" s="81" t="str">
        <v/>
      </c>
      <c r="B10744" s="81" t="str">
        <v/>
      </c>
      <c r="C10744" s="83">
        <f>IF($E10744="","",IFERROR(VLOOKUP(TRIM(E10744&amp;""),'Référentiel Articles'!$A$2:$F$634,2,FALSE),""))</f>
      </c>
      <c r="D10744" s="83">
        <f>IF($E10744="","",IFERROR(VLOOKUP(TRIM(E10744&amp;""),'Référentiel Articles'!$A$2:$F$634,3,FALSE),""))</f>
      </c>
      <c r="E10744" s="81" t="str">
        <v/>
      </c>
      <c r="F10744" s="83">
        <f>IF($E10744="","",IFERROR(VLOOKUP(TRIM(E10744&amp;""),'Référentiel Articles'!$A$2:$F$634,4,FALSE),""))</f>
      </c>
      <c r="G10744" s="84">
        <f>IF($E10744="","",IFERROR(VLOOKUP(TRIM(E10744&amp;""),'Référentiel Articles'!$A$2:$F$634,5,FALSE),""))</f>
      </c>
      <c r="H10744" s="85" t="str">
        <v/>
      </c>
      <c r="I10744" s="84">
        <f>IF($E10744="","",IFERROR(VLOOKUP(TRIM(E10744&amp;""),'Référentiel Articles'!$A$2:$F$634,6,FALSE),""))</f>
      </c>
      <c r="J10744" s="90">
        <f>IF(OR($E10744="",$H10744=""),"",$H10744*$I10744)</f>
      </c>
      <c r="K10744" s="87" t="str">
        <v/>
      </c>
    </row>
    <row r="10745">
      <c r="A10745" s="74" t="str">
        <v/>
      </c>
      <c r="B10745" s="74" t="str">
        <v/>
      </c>
      <c r="C10745" s="75">
        <f>IF($E10745="","",IFERROR(VLOOKUP(TRIM(E10745&amp;""),'Référentiel Articles'!$A$2:$F$634,2,FALSE),""))</f>
      </c>
      <c r="D10745" s="75">
        <f>IF($E10745="","",IFERROR(VLOOKUP(TRIM(E10745&amp;""),'Référentiel Articles'!$A$2:$F$634,3,FALSE),""))</f>
      </c>
      <c r="E10745" s="74" t="str">
        <v/>
      </c>
      <c r="F10745" s="75">
        <f>IF($E10745="","",IFERROR(VLOOKUP(TRIM(E10745&amp;""),'Référentiel Articles'!$A$2:$F$634,4,FALSE),""))</f>
      </c>
      <c r="G10745" s="76">
        <f>IF($E10745="","",IFERROR(VLOOKUP(TRIM(E10745&amp;""),'Référentiel Articles'!$A$2:$F$634,5,FALSE),""))</f>
      </c>
      <c r="H10745" s="77" t="str">
        <v/>
      </c>
      <c r="I10745" s="76">
        <f>IF($E10745="","",IFERROR(VLOOKUP(TRIM(E10745&amp;""),'Référentiel Articles'!$A$2:$F$634,6,FALSE),""))</f>
      </c>
      <c r="J10745" s="78">
        <f>IF(OR($E10745="",$H10745=""),"",$H10745*$I10745)</f>
      </c>
      <c r="K10745" s="79" t="str">
        <v/>
      </c>
    </row>
    <row r="10746">
      <c r="A10746" s="81" t="str">
        <v/>
      </c>
      <c r="B10746" s="81" t="str">
        <v/>
      </c>
      <c r="C10746" s="83">
        <f>IF($E10746="","",IFERROR(VLOOKUP(TRIM(E10746&amp;""),'Référentiel Articles'!$A$2:$F$634,2,FALSE),""))</f>
      </c>
      <c r="D10746" s="83">
        <f>IF($E10746="","",IFERROR(VLOOKUP(TRIM(E10746&amp;""),'Référentiel Articles'!$A$2:$F$634,3,FALSE),""))</f>
      </c>
      <c r="E10746" s="81" t="str">
        <v/>
      </c>
      <c r="F10746" s="83">
        <f>IF($E10746="","",IFERROR(VLOOKUP(TRIM(E10746&amp;""),'Référentiel Articles'!$A$2:$F$634,4,FALSE),""))</f>
      </c>
      <c r="G10746" s="84">
        <f>IF($E10746="","",IFERROR(VLOOKUP(TRIM(E10746&amp;""),'Référentiel Articles'!$A$2:$F$634,5,FALSE),""))</f>
      </c>
      <c r="H10746" s="85" t="str">
        <v/>
      </c>
      <c r="I10746" s="84">
        <f>IF($E10746="","",IFERROR(VLOOKUP(TRIM(E10746&amp;""),'Référentiel Articles'!$A$2:$F$634,6,FALSE),""))</f>
      </c>
      <c r="J10746" s="90">
        <f>IF(OR($E10746="",$H10746=""),"",$H10746*$I10746)</f>
      </c>
      <c r="K10746" s="87" t="str">
        <v/>
      </c>
    </row>
    <row r="10747">
      <c r="A10747" s="74" t="str">
        <v/>
      </c>
      <c r="B10747" s="74" t="str">
        <v/>
      </c>
      <c r="C10747" s="75">
        <f>IF($E10747="","",IFERROR(VLOOKUP(TRIM(E10747&amp;""),'Référentiel Articles'!$A$2:$F$634,2,FALSE),""))</f>
      </c>
      <c r="D10747" s="75">
        <f>IF($E10747="","",IFERROR(VLOOKUP(TRIM(E10747&amp;""),'Référentiel Articles'!$A$2:$F$634,3,FALSE),""))</f>
      </c>
      <c r="E10747" s="74" t="str">
        <v/>
      </c>
      <c r="F10747" s="75">
        <f>IF($E10747="","",IFERROR(VLOOKUP(TRIM(E10747&amp;""),'Référentiel Articles'!$A$2:$F$634,4,FALSE),""))</f>
      </c>
      <c r="G10747" s="76">
        <f>IF($E10747="","",IFERROR(VLOOKUP(TRIM(E10747&amp;""),'Référentiel Articles'!$A$2:$F$634,5,FALSE),""))</f>
      </c>
      <c r="H10747" s="77" t="str">
        <v/>
      </c>
      <c r="I10747" s="76">
        <f>IF($E10747="","",IFERROR(VLOOKUP(TRIM(E10747&amp;""),'Référentiel Articles'!$A$2:$F$634,6,FALSE),""))</f>
      </c>
      <c r="J10747" s="78">
        <f>IF(OR($E10747="",$H10747=""),"",$H10747*$I10747)</f>
      </c>
      <c r="K10747" s="79" t="str">
        <v/>
      </c>
    </row>
    <row r="10748">
      <c r="A10748" s="81" t="str">
        <v/>
      </c>
      <c r="B10748" s="81" t="str">
        <v/>
      </c>
      <c r="C10748" s="83">
        <f>IF($E10748="","",IFERROR(VLOOKUP(TRIM(E10748&amp;""),'Référentiel Articles'!$A$2:$F$634,2,FALSE),""))</f>
      </c>
      <c r="D10748" s="83">
        <f>IF($E10748="","",IFERROR(VLOOKUP(TRIM(E10748&amp;""),'Référentiel Articles'!$A$2:$F$634,3,FALSE),""))</f>
      </c>
      <c r="E10748" s="81" t="str">
        <v/>
      </c>
      <c r="F10748" s="83">
        <f>IF($E10748="","",IFERROR(VLOOKUP(TRIM(E10748&amp;""),'Référentiel Articles'!$A$2:$F$634,4,FALSE),""))</f>
      </c>
      <c r="G10748" s="84">
        <f>IF($E10748="","",IFERROR(VLOOKUP(TRIM(E10748&amp;""),'Référentiel Articles'!$A$2:$F$634,5,FALSE),""))</f>
      </c>
      <c r="H10748" s="85" t="str">
        <v/>
      </c>
      <c r="I10748" s="84">
        <f>IF($E10748="","",IFERROR(VLOOKUP(TRIM(E10748&amp;""),'Référentiel Articles'!$A$2:$F$634,6,FALSE),""))</f>
      </c>
      <c r="J10748" s="90">
        <f>IF(OR($E10748="",$H10748=""),"",$H10748*$I10748)</f>
      </c>
      <c r="K10748" s="87" t="str">
        <v/>
      </c>
    </row>
    <row r="10749">
      <c r="A10749" s="74" t="str">
        <v/>
      </c>
      <c r="B10749" s="74" t="str">
        <v/>
      </c>
      <c r="C10749" s="75">
        <f>IF($E10749="","",IFERROR(VLOOKUP(TRIM(E10749&amp;""),'Référentiel Articles'!$A$2:$F$634,2,FALSE),""))</f>
      </c>
      <c r="D10749" s="75">
        <f>IF($E10749="","",IFERROR(VLOOKUP(TRIM(E10749&amp;""),'Référentiel Articles'!$A$2:$F$634,3,FALSE),""))</f>
      </c>
      <c r="E10749" s="74" t="str">
        <v/>
      </c>
      <c r="F10749" s="75">
        <f>IF($E10749="","",IFERROR(VLOOKUP(TRIM(E10749&amp;""),'Référentiel Articles'!$A$2:$F$634,4,FALSE),""))</f>
      </c>
      <c r="G10749" s="76">
        <f>IF($E10749="","",IFERROR(VLOOKUP(TRIM(E10749&amp;""),'Référentiel Articles'!$A$2:$F$634,5,FALSE),""))</f>
      </c>
      <c r="H10749" s="77" t="str">
        <v/>
      </c>
      <c r="I10749" s="76">
        <f>IF($E10749="","",IFERROR(VLOOKUP(TRIM(E10749&amp;""),'Référentiel Articles'!$A$2:$F$634,6,FALSE),""))</f>
      </c>
      <c r="J10749" s="78">
        <f>IF(OR($E10749="",$H10749=""),"",$H10749*$I10749)</f>
      </c>
      <c r="K10749" s="79" t="str">
        <v/>
      </c>
    </row>
    <row r="10750">
      <c r="A10750" s="81" t="str">
        <v/>
      </c>
      <c r="B10750" s="81" t="str">
        <v/>
      </c>
      <c r="C10750" s="83">
        <f>IF($E10750="","",IFERROR(VLOOKUP(TRIM(E10750&amp;""),'Référentiel Articles'!$A$2:$F$634,2,FALSE),""))</f>
      </c>
      <c r="D10750" s="83">
        <f>IF($E10750="","",IFERROR(VLOOKUP(TRIM(E10750&amp;""),'Référentiel Articles'!$A$2:$F$634,3,FALSE),""))</f>
      </c>
      <c r="E10750" s="81" t="str">
        <v/>
      </c>
      <c r="F10750" s="83">
        <f>IF($E10750="","",IFERROR(VLOOKUP(TRIM(E10750&amp;""),'Référentiel Articles'!$A$2:$F$634,4,FALSE),""))</f>
      </c>
      <c r="G10750" s="84">
        <f>IF($E10750="","",IFERROR(VLOOKUP(TRIM(E10750&amp;""),'Référentiel Articles'!$A$2:$F$634,5,FALSE),""))</f>
      </c>
      <c r="H10750" s="85" t="str">
        <v/>
      </c>
      <c r="I10750" s="84">
        <f>IF($E10750="","",IFERROR(VLOOKUP(TRIM(E10750&amp;""),'Référentiel Articles'!$A$2:$F$634,6,FALSE),""))</f>
      </c>
      <c r="J10750" s="90">
        <f>IF(OR($E10750="",$H10750=""),"",$H10750*$I10750)</f>
      </c>
      <c r="K10750" s="87" t="str">
        <v/>
      </c>
    </row>
    <row r="10751">
      <c r="A10751" s="74" t="str">
        <v/>
      </c>
      <c r="B10751" s="74" t="str">
        <v/>
      </c>
      <c r="C10751" s="75">
        <f>IF($E10751="","",IFERROR(VLOOKUP(TRIM(E10751&amp;""),'Référentiel Articles'!$A$2:$F$634,2,FALSE),""))</f>
      </c>
      <c r="D10751" s="75">
        <f>IF($E10751="","",IFERROR(VLOOKUP(TRIM(E10751&amp;""),'Référentiel Articles'!$A$2:$F$634,3,FALSE),""))</f>
      </c>
      <c r="E10751" s="74" t="str">
        <v/>
      </c>
      <c r="F10751" s="75">
        <f>IF($E10751="","",IFERROR(VLOOKUP(TRIM(E10751&amp;""),'Référentiel Articles'!$A$2:$F$634,4,FALSE),""))</f>
      </c>
      <c r="G10751" s="76">
        <f>IF($E10751="","",IFERROR(VLOOKUP(TRIM(E10751&amp;""),'Référentiel Articles'!$A$2:$F$634,5,FALSE),""))</f>
      </c>
      <c r="H10751" s="77" t="str">
        <v/>
      </c>
      <c r="I10751" s="76">
        <f>IF($E10751="","",IFERROR(VLOOKUP(TRIM(E10751&amp;""),'Référentiel Articles'!$A$2:$F$634,6,FALSE),""))</f>
      </c>
      <c r="J10751" s="78">
        <f>IF(OR($E10751="",$H10751=""),"",$H10751*$I10751)</f>
      </c>
      <c r="K10751" s="79" t="str">
        <v/>
      </c>
    </row>
    <row r="10752">
      <c r="A10752" s="81" t="str">
        <v/>
      </c>
      <c r="B10752" s="81" t="str">
        <v/>
      </c>
      <c r="C10752" s="83">
        <f>IF($E10752="","",IFERROR(VLOOKUP(TRIM(E10752&amp;""),'Référentiel Articles'!$A$2:$F$634,2,FALSE),""))</f>
      </c>
      <c r="D10752" s="83">
        <f>IF($E10752="","",IFERROR(VLOOKUP(TRIM(E10752&amp;""),'Référentiel Articles'!$A$2:$F$634,3,FALSE),""))</f>
      </c>
      <c r="E10752" s="81" t="str">
        <v/>
      </c>
      <c r="F10752" s="83">
        <f>IF($E10752="","",IFERROR(VLOOKUP(TRIM(E10752&amp;""),'Référentiel Articles'!$A$2:$F$634,4,FALSE),""))</f>
      </c>
      <c r="G10752" s="84">
        <f>IF($E10752="","",IFERROR(VLOOKUP(TRIM(E10752&amp;""),'Référentiel Articles'!$A$2:$F$634,5,FALSE),""))</f>
      </c>
      <c r="H10752" s="85" t="str">
        <v/>
      </c>
      <c r="I10752" s="84">
        <f>IF($E10752="","",IFERROR(VLOOKUP(TRIM(E10752&amp;""),'Référentiel Articles'!$A$2:$F$634,6,FALSE),""))</f>
      </c>
      <c r="J10752" s="90">
        <f>IF(OR($E10752="",$H10752=""),"",$H10752*$I10752)</f>
      </c>
      <c r="K10752" s="87" t="str">
        <v/>
      </c>
    </row>
    <row r="10753">
      <c r="A10753" s="74" t="str">
        <v/>
      </c>
      <c r="B10753" s="74" t="str">
        <v/>
      </c>
      <c r="C10753" s="75">
        <f>IF($E10753="","",IFERROR(VLOOKUP(TRIM(E10753&amp;""),'Référentiel Articles'!$A$2:$F$634,2,FALSE),""))</f>
      </c>
      <c r="D10753" s="75">
        <f>IF($E10753="","",IFERROR(VLOOKUP(TRIM(E10753&amp;""),'Référentiel Articles'!$A$2:$F$634,3,FALSE),""))</f>
      </c>
      <c r="E10753" s="74" t="str">
        <v/>
      </c>
      <c r="F10753" s="75">
        <f>IF($E10753="","",IFERROR(VLOOKUP(TRIM(E10753&amp;""),'Référentiel Articles'!$A$2:$F$634,4,FALSE),""))</f>
      </c>
      <c r="G10753" s="76">
        <f>IF($E10753="","",IFERROR(VLOOKUP(TRIM(E10753&amp;""),'Référentiel Articles'!$A$2:$F$634,5,FALSE),""))</f>
      </c>
      <c r="H10753" s="77" t="str">
        <v/>
      </c>
      <c r="I10753" s="76">
        <f>IF($E10753="","",IFERROR(VLOOKUP(TRIM(E10753&amp;""),'Référentiel Articles'!$A$2:$F$634,6,FALSE),""))</f>
      </c>
      <c r="J10753" s="78">
        <f>IF(OR($E10753="",$H10753=""),"",$H10753*$I10753)</f>
      </c>
      <c r="K10753" s="79" t="str">
        <v/>
      </c>
    </row>
    <row r="10754">
      <c r="A10754" s="81" t="str">
        <v/>
      </c>
      <c r="B10754" s="81" t="str">
        <v/>
      </c>
      <c r="C10754" s="83">
        <f>IF($E10754="","",IFERROR(VLOOKUP(TRIM(E10754&amp;""),'Référentiel Articles'!$A$2:$F$634,2,FALSE),""))</f>
      </c>
      <c r="D10754" s="83">
        <f>IF($E10754="","",IFERROR(VLOOKUP(TRIM(E10754&amp;""),'Référentiel Articles'!$A$2:$F$634,3,FALSE),""))</f>
      </c>
      <c r="E10754" s="81" t="str">
        <v/>
      </c>
      <c r="F10754" s="83">
        <f>IF($E10754="","",IFERROR(VLOOKUP(TRIM(E10754&amp;""),'Référentiel Articles'!$A$2:$F$634,4,FALSE),""))</f>
      </c>
      <c r="G10754" s="84">
        <f>IF($E10754="","",IFERROR(VLOOKUP(TRIM(E10754&amp;""),'Référentiel Articles'!$A$2:$F$634,5,FALSE),""))</f>
      </c>
      <c r="H10754" s="85" t="str">
        <v/>
      </c>
      <c r="I10754" s="84">
        <f>IF($E10754="","",IFERROR(VLOOKUP(TRIM(E10754&amp;""),'Référentiel Articles'!$A$2:$F$634,6,FALSE),""))</f>
      </c>
      <c r="J10754" s="90">
        <f>IF(OR($E10754="",$H10754=""),"",$H10754*$I10754)</f>
      </c>
      <c r="K10754" s="87" t="str">
        <v/>
      </c>
    </row>
    <row r="10755">
      <c r="A10755" s="74" t="str">
        <v/>
      </c>
      <c r="B10755" s="74" t="str">
        <v/>
      </c>
      <c r="C10755" s="75">
        <f>IF($E10755="","",IFERROR(VLOOKUP(TRIM(E10755&amp;""),'Référentiel Articles'!$A$2:$F$634,2,FALSE),""))</f>
      </c>
      <c r="D10755" s="75">
        <f>IF($E10755="","",IFERROR(VLOOKUP(TRIM(E10755&amp;""),'Référentiel Articles'!$A$2:$F$634,3,FALSE),""))</f>
      </c>
      <c r="E10755" s="74" t="str">
        <v/>
      </c>
      <c r="F10755" s="75">
        <f>IF($E10755="","",IFERROR(VLOOKUP(TRIM(E10755&amp;""),'Référentiel Articles'!$A$2:$F$634,4,FALSE),""))</f>
      </c>
      <c r="G10755" s="76">
        <f>IF($E10755="","",IFERROR(VLOOKUP(TRIM(E10755&amp;""),'Référentiel Articles'!$A$2:$F$634,5,FALSE),""))</f>
      </c>
      <c r="H10755" s="77" t="str">
        <v/>
      </c>
      <c r="I10755" s="76">
        <f>IF($E10755="","",IFERROR(VLOOKUP(TRIM(E10755&amp;""),'Référentiel Articles'!$A$2:$F$634,6,FALSE),""))</f>
      </c>
      <c r="J10755" s="78">
        <f>IF(OR($E10755="",$H10755=""),"",$H10755*$I10755)</f>
      </c>
      <c r="K10755" s="79" t="str">
        <v/>
      </c>
    </row>
    <row r="10756">
      <c r="A10756" s="81" t="str">
        <v/>
      </c>
      <c r="B10756" s="81" t="str">
        <v/>
      </c>
      <c r="C10756" s="83">
        <f>IF($E10756="","",IFERROR(VLOOKUP(TRIM(E10756&amp;""),'Référentiel Articles'!$A$2:$F$634,2,FALSE),""))</f>
      </c>
      <c r="D10756" s="83">
        <f>IF($E10756="","",IFERROR(VLOOKUP(TRIM(E10756&amp;""),'Référentiel Articles'!$A$2:$F$634,3,FALSE),""))</f>
      </c>
      <c r="E10756" s="81" t="str">
        <v/>
      </c>
      <c r="F10756" s="83">
        <f>IF($E10756="","",IFERROR(VLOOKUP(TRIM(E10756&amp;""),'Référentiel Articles'!$A$2:$F$634,4,FALSE),""))</f>
      </c>
      <c r="G10756" s="84">
        <f>IF($E10756="","",IFERROR(VLOOKUP(TRIM(E10756&amp;""),'Référentiel Articles'!$A$2:$F$634,5,FALSE),""))</f>
      </c>
      <c r="H10756" s="85" t="str">
        <v/>
      </c>
      <c r="I10756" s="84">
        <f>IF($E10756="","",IFERROR(VLOOKUP(TRIM(E10756&amp;""),'Référentiel Articles'!$A$2:$F$634,6,FALSE),""))</f>
      </c>
      <c r="J10756" s="90">
        <f>IF(OR($E10756="",$H10756=""),"",$H10756*$I10756)</f>
      </c>
      <c r="K10756" s="87" t="str">
        <v/>
      </c>
    </row>
    <row r="10757">
      <c r="A10757" s="74" t="str">
        <v/>
      </c>
      <c r="B10757" s="74" t="str">
        <v/>
      </c>
      <c r="C10757" s="75">
        <f>IF($E10757="","",IFERROR(VLOOKUP(TRIM(E10757&amp;""),'Référentiel Articles'!$A$2:$F$634,2,FALSE),""))</f>
      </c>
      <c r="D10757" s="75">
        <f>IF($E10757="","",IFERROR(VLOOKUP(TRIM(E10757&amp;""),'Référentiel Articles'!$A$2:$F$634,3,FALSE),""))</f>
      </c>
      <c r="E10757" s="74" t="str">
        <v/>
      </c>
      <c r="F10757" s="75">
        <f>IF($E10757="","",IFERROR(VLOOKUP(TRIM(E10757&amp;""),'Référentiel Articles'!$A$2:$F$634,4,FALSE),""))</f>
      </c>
      <c r="G10757" s="76">
        <f>IF($E10757="","",IFERROR(VLOOKUP(TRIM(E10757&amp;""),'Référentiel Articles'!$A$2:$F$634,5,FALSE),""))</f>
      </c>
      <c r="H10757" s="77" t="str">
        <v/>
      </c>
      <c r="I10757" s="76">
        <f>IF($E10757="","",IFERROR(VLOOKUP(TRIM(E10757&amp;""),'Référentiel Articles'!$A$2:$F$634,6,FALSE),""))</f>
      </c>
      <c r="J10757" s="78">
        <f>IF(OR($E10757="",$H10757=""),"",$H10757*$I10757)</f>
      </c>
      <c r="K10757" s="79" t="str">
        <v/>
      </c>
    </row>
    <row r="10758">
      <c r="A10758" s="81" t="str">
        <v/>
      </c>
      <c r="B10758" s="81" t="str">
        <v/>
      </c>
      <c r="C10758" s="83">
        <f>IF($E10758="","",IFERROR(VLOOKUP(TRIM(E10758&amp;""),'Référentiel Articles'!$A$2:$F$634,2,FALSE),""))</f>
      </c>
      <c r="D10758" s="83">
        <f>IF($E10758="","",IFERROR(VLOOKUP(TRIM(E10758&amp;""),'Référentiel Articles'!$A$2:$F$634,3,FALSE),""))</f>
      </c>
      <c r="E10758" s="81" t="str">
        <v/>
      </c>
      <c r="F10758" s="83">
        <f>IF($E10758="","",IFERROR(VLOOKUP(TRIM(E10758&amp;""),'Référentiel Articles'!$A$2:$F$634,4,FALSE),""))</f>
      </c>
      <c r="G10758" s="84">
        <f>IF($E10758="","",IFERROR(VLOOKUP(TRIM(E10758&amp;""),'Référentiel Articles'!$A$2:$F$634,5,FALSE),""))</f>
      </c>
      <c r="H10758" s="85" t="str">
        <v/>
      </c>
      <c r="I10758" s="84">
        <f>IF($E10758="","",IFERROR(VLOOKUP(TRIM(E10758&amp;""),'Référentiel Articles'!$A$2:$F$634,6,FALSE),""))</f>
      </c>
      <c r="J10758" s="90">
        <f>IF(OR($E10758="",$H10758=""),"",$H10758*$I10758)</f>
      </c>
      <c r="K10758" s="87" t="str">
        <v/>
      </c>
    </row>
    <row r="10759">
      <c r="A10759" s="74" t="str">
        <v/>
      </c>
      <c r="B10759" s="74" t="str">
        <v/>
      </c>
      <c r="C10759" s="75">
        <f>IF($E10759="","",IFERROR(VLOOKUP(TRIM(E10759&amp;""),'Référentiel Articles'!$A$2:$F$634,2,FALSE),""))</f>
      </c>
      <c r="D10759" s="75">
        <f>IF($E10759="","",IFERROR(VLOOKUP(TRIM(E10759&amp;""),'Référentiel Articles'!$A$2:$F$634,3,FALSE),""))</f>
      </c>
      <c r="E10759" s="74" t="str">
        <v/>
      </c>
      <c r="F10759" s="75">
        <f>IF($E10759="","",IFERROR(VLOOKUP(TRIM(E10759&amp;""),'Référentiel Articles'!$A$2:$F$634,4,FALSE),""))</f>
      </c>
      <c r="G10759" s="76">
        <f>IF($E10759="","",IFERROR(VLOOKUP(TRIM(E10759&amp;""),'Référentiel Articles'!$A$2:$F$634,5,FALSE),""))</f>
      </c>
      <c r="H10759" s="77" t="str">
        <v/>
      </c>
      <c r="I10759" s="76">
        <f>IF($E10759="","",IFERROR(VLOOKUP(TRIM(E10759&amp;""),'Référentiel Articles'!$A$2:$F$634,6,FALSE),""))</f>
      </c>
      <c r="J10759" s="78">
        <f>IF(OR($E10759="",$H10759=""),"",$H10759*$I10759)</f>
      </c>
      <c r="K10759" s="79" t="str">
        <v/>
      </c>
    </row>
    <row r="10760">
      <c r="A10760" s="81" t="str">
        <v/>
      </c>
      <c r="B10760" s="81" t="str">
        <v/>
      </c>
      <c r="C10760" s="83">
        <f>IF($E10760="","",IFERROR(VLOOKUP(TRIM(E10760&amp;""),'Référentiel Articles'!$A$2:$F$634,2,FALSE),""))</f>
      </c>
      <c r="D10760" s="83">
        <f>IF($E10760="","",IFERROR(VLOOKUP(TRIM(E10760&amp;""),'Référentiel Articles'!$A$2:$F$634,3,FALSE),""))</f>
      </c>
      <c r="E10760" s="81" t="str">
        <v/>
      </c>
      <c r="F10760" s="83">
        <f>IF($E10760="","",IFERROR(VLOOKUP(TRIM(E10760&amp;""),'Référentiel Articles'!$A$2:$F$634,4,FALSE),""))</f>
      </c>
      <c r="G10760" s="84">
        <f>IF($E10760="","",IFERROR(VLOOKUP(TRIM(E10760&amp;""),'Référentiel Articles'!$A$2:$F$634,5,FALSE),""))</f>
      </c>
      <c r="H10760" s="85" t="str">
        <v/>
      </c>
      <c r="I10760" s="84">
        <f>IF($E10760="","",IFERROR(VLOOKUP(TRIM(E10760&amp;""),'Référentiel Articles'!$A$2:$F$634,6,FALSE),""))</f>
      </c>
      <c r="J10760" s="90">
        <f>IF(OR($E10760="",$H10760=""),"",$H10760*$I10760)</f>
      </c>
      <c r="K10760" s="87" t="str">
        <v/>
      </c>
    </row>
    <row r="10761">
      <c r="A10761" s="74" t="str">
        <v/>
      </c>
      <c r="B10761" s="74" t="str">
        <v/>
      </c>
      <c r="C10761" s="75">
        <f>IF($E10761="","",IFERROR(VLOOKUP(TRIM(E10761&amp;""),'Référentiel Articles'!$A$2:$F$634,2,FALSE),""))</f>
      </c>
      <c r="D10761" s="75">
        <f>IF($E10761="","",IFERROR(VLOOKUP(TRIM(E10761&amp;""),'Référentiel Articles'!$A$2:$F$634,3,FALSE),""))</f>
      </c>
      <c r="E10761" s="74" t="str">
        <v/>
      </c>
      <c r="F10761" s="75">
        <f>IF($E10761="","",IFERROR(VLOOKUP(TRIM(E10761&amp;""),'Référentiel Articles'!$A$2:$F$634,4,FALSE),""))</f>
      </c>
      <c r="G10761" s="76">
        <f>IF($E10761="","",IFERROR(VLOOKUP(TRIM(E10761&amp;""),'Référentiel Articles'!$A$2:$F$634,5,FALSE),""))</f>
      </c>
      <c r="H10761" s="77" t="str">
        <v/>
      </c>
      <c r="I10761" s="76">
        <f>IF($E10761="","",IFERROR(VLOOKUP(TRIM(E10761&amp;""),'Référentiel Articles'!$A$2:$F$634,6,FALSE),""))</f>
      </c>
      <c r="J10761" s="78">
        <f>IF(OR($E10761="",$H10761=""),"",$H10761*$I10761)</f>
      </c>
      <c r="K10761" s="79" t="str">
        <v/>
      </c>
    </row>
    <row r="10762">
      <c r="A10762" s="81" t="str">
        <v/>
      </c>
      <c r="B10762" s="81" t="str">
        <v/>
      </c>
      <c r="C10762" s="83">
        <f>IF($E10762="","",IFERROR(VLOOKUP(TRIM(E10762&amp;""),'Référentiel Articles'!$A$2:$F$634,2,FALSE),""))</f>
      </c>
      <c r="D10762" s="83">
        <f>IF($E10762="","",IFERROR(VLOOKUP(TRIM(E10762&amp;""),'Référentiel Articles'!$A$2:$F$634,3,FALSE),""))</f>
      </c>
      <c r="E10762" s="81" t="str">
        <v/>
      </c>
      <c r="F10762" s="83">
        <f>IF($E10762="","",IFERROR(VLOOKUP(TRIM(E10762&amp;""),'Référentiel Articles'!$A$2:$F$634,4,FALSE),""))</f>
      </c>
      <c r="G10762" s="84">
        <f>IF($E10762="","",IFERROR(VLOOKUP(TRIM(E10762&amp;""),'Référentiel Articles'!$A$2:$F$634,5,FALSE),""))</f>
      </c>
      <c r="H10762" s="85" t="str">
        <v/>
      </c>
      <c r="I10762" s="84">
        <f>IF($E10762="","",IFERROR(VLOOKUP(TRIM(E10762&amp;""),'Référentiel Articles'!$A$2:$F$634,6,FALSE),""))</f>
      </c>
      <c r="J10762" s="90">
        <f>IF(OR($E10762="",$H10762=""),"",$H10762*$I10762)</f>
      </c>
      <c r="K10762" s="87" t="str">
        <v/>
      </c>
    </row>
    <row r="10763">
      <c r="A10763" s="74" t="str">
        <v/>
      </c>
      <c r="B10763" s="74" t="str">
        <v/>
      </c>
      <c r="C10763" s="75">
        <f>IF($E10763="","",IFERROR(VLOOKUP(TRIM(E10763&amp;""),'Référentiel Articles'!$A$2:$F$634,2,FALSE),""))</f>
      </c>
      <c r="D10763" s="75">
        <f>IF($E10763="","",IFERROR(VLOOKUP(TRIM(E10763&amp;""),'Référentiel Articles'!$A$2:$F$634,3,FALSE),""))</f>
      </c>
      <c r="E10763" s="74" t="str">
        <v/>
      </c>
      <c r="F10763" s="75">
        <f>IF($E10763="","",IFERROR(VLOOKUP(TRIM(E10763&amp;""),'Référentiel Articles'!$A$2:$F$634,4,FALSE),""))</f>
      </c>
      <c r="G10763" s="76">
        <f>IF($E10763="","",IFERROR(VLOOKUP(TRIM(E10763&amp;""),'Référentiel Articles'!$A$2:$F$634,5,FALSE),""))</f>
      </c>
      <c r="H10763" s="77" t="str">
        <v/>
      </c>
      <c r="I10763" s="76">
        <f>IF($E10763="","",IFERROR(VLOOKUP(TRIM(E10763&amp;""),'Référentiel Articles'!$A$2:$F$634,6,FALSE),""))</f>
      </c>
      <c r="J10763" s="78">
        <f>IF(OR($E10763="",$H10763=""),"",$H10763*$I10763)</f>
      </c>
      <c r="K10763" s="79" t="str">
        <v/>
      </c>
    </row>
    <row r="10764">
      <c r="A10764" s="81" t="str">
        <v/>
      </c>
      <c r="B10764" s="81" t="str">
        <v/>
      </c>
      <c r="C10764" s="83">
        <f>IF($E10764="","",IFERROR(VLOOKUP(TRIM(E10764&amp;""),'Référentiel Articles'!$A$2:$F$634,2,FALSE),""))</f>
      </c>
      <c r="D10764" s="83">
        <f>IF($E10764="","",IFERROR(VLOOKUP(TRIM(E10764&amp;""),'Référentiel Articles'!$A$2:$F$634,3,FALSE),""))</f>
      </c>
      <c r="E10764" s="81" t="str">
        <v/>
      </c>
      <c r="F10764" s="83">
        <f>IF($E10764="","",IFERROR(VLOOKUP(TRIM(E10764&amp;""),'Référentiel Articles'!$A$2:$F$634,4,FALSE),""))</f>
      </c>
      <c r="G10764" s="84">
        <f>IF($E10764="","",IFERROR(VLOOKUP(TRIM(E10764&amp;""),'Référentiel Articles'!$A$2:$F$634,5,FALSE),""))</f>
      </c>
      <c r="H10764" s="85" t="str">
        <v/>
      </c>
      <c r="I10764" s="84">
        <f>IF($E10764="","",IFERROR(VLOOKUP(TRIM(E10764&amp;""),'Référentiel Articles'!$A$2:$F$634,6,FALSE),""))</f>
      </c>
      <c r="J10764" s="90">
        <f>IF(OR($E10764="",$H10764=""),"",$H10764*$I10764)</f>
      </c>
      <c r="K10764" s="87" t="str">
        <v/>
      </c>
    </row>
    <row r="10765">
      <c r="A10765" s="74" t="str">
        <v/>
      </c>
      <c r="B10765" s="74" t="str">
        <v/>
      </c>
      <c r="C10765" s="75">
        <f>IF($E10765="","",IFERROR(VLOOKUP(TRIM(E10765&amp;""),'Référentiel Articles'!$A$2:$F$634,2,FALSE),""))</f>
      </c>
      <c r="D10765" s="75">
        <f>IF($E10765="","",IFERROR(VLOOKUP(TRIM(E10765&amp;""),'Référentiel Articles'!$A$2:$F$634,3,FALSE),""))</f>
      </c>
      <c r="E10765" s="74" t="str">
        <v/>
      </c>
      <c r="F10765" s="75">
        <f>IF($E10765="","",IFERROR(VLOOKUP(TRIM(E10765&amp;""),'Référentiel Articles'!$A$2:$F$634,4,FALSE),""))</f>
      </c>
      <c r="G10765" s="76">
        <f>IF($E10765="","",IFERROR(VLOOKUP(TRIM(E10765&amp;""),'Référentiel Articles'!$A$2:$F$634,5,FALSE),""))</f>
      </c>
      <c r="H10765" s="77" t="str">
        <v/>
      </c>
      <c r="I10765" s="76">
        <f>IF($E10765="","",IFERROR(VLOOKUP(TRIM(E10765&amp;""),'Référentiel Articles'!$A$2:$F$634,6,FALSE),""))</f>
      </c>
      <c r="J10765" s="78">
        <f>IF(OR($E10765="",$H10765=""),"",$H10765*$I10765)</f>
      </c>
      <c r="K10765" s="79" t="str">
        <v/>
      </c>
    </row>
    <row r="10766">
      <c r="A10766" s="81" t="str">
        <v/>
      </c>
      <c r="B10766" s="81" t="str">
        <v/>
      </c>
      <c r="C10766" s="83">
        <f>IF($E10766="","",IFERROR(VLOOKUP(TRIM(E10766&amp;""),'Référentiel Articles'!$A$2:$F$634,2,FALSE),""))</f>
      </c>
      <c r="D10766" s="83">
        <f>IF($E10766="","",IFERROR(VLOOKUP(TRIM(E10766&amp;""),'Référentiel Articles'!$A$2:$F$634,3,FALSE),""))</f>
      </c>
      <c r="E10766" s="81" t="str">
        <v/>
      </c>
      <c r="F10766" s="83">
        <f>IF($E10766="","",IFERROR(VLOOKUP(TRIM(E10766&amp;""),'Référentiel Articles'!$A$2:$F$634,4,FALSE),""))</f>
      </c>
      <c r="G10766" s="84">
        <f>IF($E10766="","",IFERROR(VLOOKUP(TRIM(E10766&amp;""),'Référentiel Articles'!$A$2:$F$634,5,FALSE),""))</f>
      </c>
      <c r="H10766" s="85" t="str">
        <v/>
      </c>
      <c r="I10766" s="84">
        <f>IF($E10766="","",IFERROR(VLOOKUP(TRIM(E10766&amp;""),'Référentiel Articles'!$A$2:$F$634,6,FALSE),""))</f>
      </c>
      <c r="J10766" s="90">
        <f>IF(OR($E10766="",$H10766=""),"",$H10766*$I10766)</f>
      </c>
      <c r="K10766" s="87" t="str">
        <v/>
      </c>
    </row>
    <row r="10767">
      <c r="A10767" s="74" t="str">
        <v/>
      </c>
      <c r="B10767" s="74" t="str">
        <v/>
      </c>
      <c r="C10767" s="75">
        <f>IF($E10767="","",IFERROR(VLOOKUP(TRIM(E10767&amp;""),'Référentiel Articles'!$A$2:$F$634,2,FALSE),""))</f>
      </c>
      <c r="D10767" s="75">
        <f>IF($E10767="","",IFERROR(VLOOKUP(TRIM(E10767&amp;""),'Référentiel Articles'!$A$2:$F$634,3,FALSE),""))</f>
      </c>
      <c r="E10767" s="74" t="str">
        <v/>
      </c>
      <c r="F10767" s="75">
        <f>IF($E10767="","",IFERROR(VLOOKUP(TRIM(E10767&amp;""),'Référentiel Articles'!$A$2:$F$634,4,FALSE),""))</f>
      </c>
      <c r="G10767" s="76">
        <f>IF($E10767="","",IFERROR(VLOOKUP(TRIM(E10767&amp;""),'Référentiel Articles'!$A$2:$F$634,5,FALSE),""))</f>
      </c>
      <c r="H10767" s="77" t="str">
        <v/>
      </c>
      <c r="I10767" s="76">
        <f>IF($E10767="","",IFERROR(VLOOKUP(TRIM(E10767&amp;""),'Référentiel Articles'!$A$2:$F$634,6,FALSE),""))</f>
      </c>
      <c r="J10767" s="78">
        <f>IF(OR($E10767="",$H10767=""),"",$H10767*$I10767)</f>
      </c>
      <c r="K10767" s="79" t="str">
        <v/>
      </c>
    </row>
    <row r="10768">
      <c r="A10768" s="81" t="str">
        <v/>
      </c>
      <c r="B10768" s="81" t="str">
        <v/>
      </c>
      <c r="C10768" s="83">
        <f>IF($E10768="","",IFERROR(VLOOKUP(TRIM(E10768&amp;""),'Référentiel Articles'!$A$2:$F$634,2,FALSE),""))</f>
      </c>
      <c r="D10768" s="83">
        <f>IF($E10768="","",IFERROR(VLOOKUP(TRIM(E10768&amp;""),'Référentiel Articles'!$A$2:$F$634,3,FALSE),""))</f>
      </c>
      <c r="E10768" s="81" t="str">
        <v/>
      </c>
      <c r="F10768" s="83">
        <f>IF($E10768="","",IFERROR(VLOOKUP(TRIM(E10768&amp;""),'Référentiel Articles'!$A$2:$F$634,4,FALSE),""))</f>
      </c>
      <c r="G10768" s="84">
        <f>IF($E10768="","",IFERROR(VLOOKUP(TRIM(E10768&amp;""),'Référentiel Articles'!$A$2:$F$634,5,FALSE),""))</f>
      </c>
      <c r="H10768" s="85" t="str">
        <v/>
      </c>
      <c r="I10768" s="84">
        <f>IF($E10768="","",IFERROR(VLOOKUP(TRIM(E10768&amp;""),'Référentiel Articles'!$A$2:$F$634,6,FALSE),""))</f>
      </c>
      <c r="J10768" s="90">
        <f>IF(OR($E10768="",$H10768=""),"",$H10768*$I10768)</f>
      </c>
      <c r="K10768" s="87" t="str">
        <v/>
      </c>
    </row>
    <row r="10769">
      <c r="A10769" s="74" t="str">
        <v/>
      </c>
      <c r="B10769" s="74" t="str">
        <v/>
      </c>
      <c r="C10769" s="75">
        <f>IF($E10769="","",IFERROR(VLOOKUP(TRIM(E10769&amp;""),'Référentiel Articles'!$A$2:$F$634,2,FALSE),""))</f>
      </c>
      <c r="D10769" s="75">
        <f>IF($E10769="","",IFERROR(VLOOKUP(TRIM(E10769&amp;""),'Référentiel Articles'!$A$2:$F$634,3,FALSE),""))</f>
      </c>
      <c r="E10769" s="74" t="str">
        <v/>
      </c>
      <c r="F10769" s="75">
        <f>IF($E10769="","",IFERROR(VLOOKUP(TRIM(E10769&amp;""),'Référentiel Articles'!$A$2:$F$634,4,FALSE),""))</f>
      </c>
      <c r="G10769" s="76">
        <f>IF($E10769="","",IFERROR(VLOOKUP(TRIM(E10769&amp;""),'Référentiel Articles'!$A$2:$F$634,5,FALSE),""))</f>
      </c>
      <c r="H10769" s="77" t="str">
        <v/>
      </c>
      <c r="I10769" s="76">
        <f>IF($E10769="","",IFERROR(VLOOKUP(TRIM(E10769&amp;""),'Référentiel Articles'!$A$2:$F$634,6,FALSE),""))</f>
      </c>
      <c r="J10769" s="78">
        <f>IF(OR($E10769="",$H10769=""),"",$H10769*$I10769)</f>
      </c>
      <c r="K10769" s="79" t="str">
        <v/>
      </c>
    </row>
    <row r="10770">
      <c r="A10770" s="81" t="str">
        <v/>
      </c>
      <c r="B10770" s="81" t="str">
        <v/>
      </c>
      <c r="C10770" s="83">
        <f>IF($E10770="","",IFERROR(VLOOKUP(TRIM(E10770&amp;""),'Référentiel Articles'!$A$2:$F$634,2,FALSE),""))</f>
      </c>
      <c r="D10770" s="83">
        <f>IF($E10770="","",IFERROR(VLOOKUP(TRIM(E10770&amp;""),'Référentiel Articles'!$A$2:$F$634,3,FALSE),""))</f>
      </c>
      <c r="E10770" s="81" t="str">
        <v/>
      </c>
      <c r="F10770" s="83">
        <f>IF($E10770="","",IFERROR(VLOOKUP(TRIM(E10770&amp;""),'Référentiel Articles'!$A$2:$F$634,4,FALSE),""))</f>
      </c>
      <c r="G10770" s="84">
        <f>IF($E10770="","",IFERROR(VLOOKUP(TRIM(E10770&amp;""),'Référentiel Articles'!$A$2:$F$634,5,FALSE),""))</f>
      </c>
      <c r="H10770" s="85" t="str">
        <v/>
      </c>
      <c r="I10770" s="84">
        <f>IF($E10770="","",IFERROR(VLOOKUP(TRIM(E10770&amp;""),'Référentiel Articles'!$A$2:$F$634,6,FALSE),""))</f>
      </c>
      <c r="J10770" s="90">
        <f>IF(OR($E10770="",$H10770=""),"",$H10770*$I10770)</f>
      </c>
      <c r="K10770" s="87" t="str">
        <v/>
      </c>
    </row>
    <row r="10771">
      <c r="A10771" s="74" t="str">
        <v/>
      </c>
      <c r="B10771" s="74" t="str">
        <v/>
      </c>
      <c r="C10771" s="75">
        <f>IF($E10771="","",IFERROR(VLOOKUP(TRIM(E10771&amp;""),'Référentiel Articles'!$A$2:$F$634,2,FALSE),""))</f>
      </c>
      <c r="D10771" s="75">
        <f>IF($E10771="","",IFERROR(VLOOKUP(TRIM(E10771&amp;""),'Référentiel Articles'!$A$2:$F$634,3,FALSE),""))</f>
      </c>
      <c r="E10771" s="74" t="str">
        <v/>
      </c>
      <c r="F10771" s="75">
        <f>IF($E10771="","",IFERROR(VLOOKUP(TRIM(E10771&amp;""),'Référentiel Articles'!$A$2:$F$634,4,FALSE),""))</f>
      </c>
      <c r="G10771" s="76">
        <f>IF($E10771="","",IFERROR(VLOOKUP(TRIM(E10771&amp;""),'Référentiel Articles'!$A$2:$F$634,5,FALSE),""))</f>
      </c>
      <c r="H10771" s="77" t="str">
        <v/>
      </c>
      <c r="I10771" s="76">
        <f>IF($E10771="","",IFERROR(VLOOKUP(TRIM(E10771&amp;""),'Référentiel Articles'!$A$2:$F$634,6,FALSE),""))</f>
      </c>
      <c r="J10771" s="78">
        <f>IF(OR($E10771="",$H10771=""),"",$H10771*$I10771)</f>
      </c>
      <c r="K10771" s="79" t="str">
        <v/>
      </c>
    </row>
    <row r="10772">
      <c r="A10772" s="81" t="str">
        <v/>
      </c>
      <c r="B10772" s="81" t="str">
        <v/>
      </c>
      <c r="C10772" s="83">
        <f>IF($E10772="","",IFERROR(VLOOKUP(TRIM(E10772&amp;""),'Référentiel Articles'!$A$2:$F$634,2,FALSE),""))</f>
      </c>
      <c r="D10772" s="83">
        <f>IF($E10772="","",IFERROR(VLOOKUP(TRIM(E10772&amp;""),'Référentiel Articles'!$A$2:$F$634,3,FALSE),""))</f>
      </c>
      <c r="E10772" s="81" t="str">
        <v/>
      </c>
      <c r="F10772" s="83">
        <f>IF($E10772="","",IFERROR(VLOOKUP(TRIM(E10772&amp;""),'Référentiel Articles'!$A$2:$F$634,4,FALSE),""))</f>
      </c>
      <c r="G10772" s="84">
        <f>IF($E10772="","",IFERROR(VLOOKUP(TRIM(E10772&amp;""),'Référentiel Articles'!$A$2:$F$634,5,FALSE),""))</f>
      </c>
      <c r="H10772" s="85" t="str">
        <v/>
      </c>
      <c r="I10772" s="84">
        <f>IF($E10772="","",IFERROR(VLOOKUP(TRIM(E10772&amp;""),'Référentiel Articles'!$A$2:$F$634,6,FALSE),""))</f>
      </c>
      <c r="J10772" s="90">
        <f>IF(OR($E10772="",$H10772=""),"",$H10772*$I10772)</f>
      </c>
      <c r="K10772" s="87" t="str">
        <v/>
      </c>
    </row>
    <row r="10773">
      <c r="A10773" s="74" t="str">
        <v/>
      </c>
      <c r="B10773" s="74" t="str">
        <v/>
      </c>
      <c r="C10773" s="75">
        <f>IF($E10773="","",IFERROR(VLOOKUP(TRIM(E10773&amp;""),'Référentiel Articles'!$A$2:$F$634,2,FALSE),""))</f>
      </c>
      <c r="D10773" s="75">
        <f>IF($E10773="","",IFERROR(VLOOKUP(TRIM(E10773&amp;""),'Référentiel Articles'!$A$2:$F$634,3,FALSE),""))</f>
      </c>
      <c r="E10773" s="74" t="str">
        <v/>
      </c>
      <c r="F10773" s="75">
        <f>IF($E10773="","",IFERROR(VLOOKUP(TRIM(E10773&amp;""),'Référentiel Articles'!$A$2:$F$634,4,FALSE),""))</f>
      </c>
      <c r="G10773" s="76">
        <f>IF($E10773="","",IFERROR(VLOOKUP(TRIM(E10773&amp;""),'Référentiel Articles'!$A$2:$F$634,5,FALSE),""))</f>
      </c>
      <c r="H10773" s="77" t="str">
        <v/>
      </c>
      <c r="I10773" s="76">
        <f>IF($E10773="","",IFERROR(VLOOKUP(TRIM(E10773&amp;""),'Référentiel Articles'!$A$2:$F$634,6,FALSE),""))</f>
      </c>
      <c r="J10773" s="78">
        <f>IF(OR($E10773="",$H10773=""),"",$H10773*$I10773)</f>
      </c>
      <c r="K10773" s="79" t="str">
        <v/>
      </c>
    </row>
    <row r="10774">
      <c r="A10774" s="81" t="str">
        <v/>
      </c>
      <c r="B10774" s="81" t="str">
        <v/>
      </c>
      <c r="C10774" s="83">
        <f>IF($E10774="","",IFERROR(VLOOKUP(TRIM(E10774&amp;""),'Référentiel Articles'!$A$2:$F$634,2,FALSE),""))</f>
      </c>
      <c r="D10774" s="83">
        <f>IF($E10774="","",IFERROR(VLOOKUP(TRIM(E10774&amp;""),'Référentiel Articles'!$A$2:$F$634,3,FALSE),""))</f>
      </c>
      <c r="E10774" s="81" t="str">
        <v/>
      </c>
      <c r="F10774" s="83">
        <f>IF($E10774="","",IFERROR(VLOOKUP(TRIM(E10774&amp;""),'Référentiel Articles'!$A$2:$F$634,4,FALSE),""))</f>
      </c>
      <c r="G10774" s="84">
        <f>IF($E10774="","",IFERROR(VLOOKUP(TRIM(E10774&amp;""),'Référentiel Articles'!$A$2:$F$634,5,FALSE),""))</f>
      </c>
      <c r="H10774" s="85" t="str">
        <v/>
      </c>
      <c r="I10774" s="84">
        <f>IF($E10774="","",IFERROR(VLOOKUP(TRIM(E10774&amp;""),'Référentiel Articles'!$A$2:$F$634,6,FALSE),""))</f>
      </c>
      <c r="J10774" s="90">
        <f>IF(OR($E10774="",$H10774=""),"",$H10774*$I10774)</f>
      </c>
      <c r="K10774" s="87" t="str">
        <v/>
      </c>
    </row>
    <row r="10775">
      <c r="A10775" s="74" t="str">
        <v/>
      </c>
      <c r="B10775" s="74" t="str">
        <v/>
      </c>
      <c r="C10775" s="75">
        <f>IF($E10775="","",IFERROR(VLOOKUP(TRIM(E10775&amp;""),'Référentiel Articles'!$A$2:$F$634,2,FALSE),""))</f>
      </c>
      <c r="D10775" s="75">
        <f>IF($E10775="","",IFERROR(VLOOKUP(TRIM(E10775&amp;""),'Référentiel Articles'!$A$2:$F$634,3,FALSE),""))</f>
      </c>
      <c r="E10775" s="74" t="str">
        <v/>
      </c>
      <c r="F10775" s="75">
        <f>IF($E10775="","",IFERROR(VLOOKUP(TRIM(E10775&amp;""),'Référentiel Articles'!$A$2:$F$634,4,FALSE),""))</f>
      </c>
      <c r="G10775" s="76">
        <f>IF($E10775="","",IFERROR(VLOOKUP(TRIM(E10775&amp;""),'Référentiel Articles'!$A$2:$F$634,5,FALSE),""))</f>
      </c>
      <c r="H10775" s="77" t="str">
        <v/>
      </c>
      <c r="I10775" s="76">
        <f>IF($E10775="","",IFERROR(VLOOKUP(TRIM(E10775&amp;""),'Référentiel Articles'!$A$2:$F$634,6,FALSE),""))</f>
      </c>
      <c r="J10775" s="78">
        <f>IF(OR($E10775="",$H10775=""),"",$H10775*$I10775)</f>
      </c>
      <c r="K10775" s="79" t="str">
        <v/>
      </c>
    </row>
    <row r="10776">
      <c r="A10776" s="81" t="str">
        <v/>
      </c>
      <c r="B10776" s="81" t="str">
        <v/>
      </c>
      <c r="C10776" s="83">
        <f>IF($E10776="","",IFERROR(VLOOKUP(TRIM(E10776&amp;""),'Référentiel Articles'!$A$2:$F$634,2,FALSE),""))</f>
      </c>
      <c r="D10776" s="83">
        <f>IF($E10776="","",IFERROR(VLOOKUP(TRIM(E10776&amp;""),'Référentiel Articles'!$A$2:$F$634,3,FALSE),""))</f>
      </c>
      <c r="E10776" s="81" t="str">
        <v/>
      </c>
      <c r="F10776" s="83">
        <f>IF($E10776="","",IFERROR(VLOOKUP(TRIM(E10776&amp;""),'Référentiel Articles'!$A$2:$F$634,4,FALSE),""))</f>
      </c>
      <c r="G10776" s="84">
        <f>IF($E10776="","",IFERROR(VLOOKUP(TRIM(E10776&amp;""),'Référentiel Articles'!$A$2:$F$634,5,FALSE),""))</f>
      </c>
      <c r="H10776" s="85" t="str">
        <v/>
      </c>
      <c r="I10776" s="84">
        <f>IF($E10776="","",IFERROR(VLOOKUP(TRIM(E10776&amp;""),'Référentiel Articles'!$A$2:$F$634,6,FALSE),""))</f>
      </c>
      <c r="J10776" s="90">
        <f>IF(OR($E10776="",$H10776=""),"",$H10776*$I10776)</f>
      </c>
      <c r="K10776" s="87" t="str">
        <v/>
      </c>
    </row>
    <row r="10777">
      <c r="A10777" s="74" t="str">
        <v/>
      </c>
      <c r="B10777" s="74" t="str">
        <v/>
      </c>
      <c r="C10777" s="75">
        <f>IF($E10777="","",IFERROR(VLOOKUP(TRIM(E10777&amp;""),'Référentiel Articles'!$A$2:$F$634,2,FALSE),""))</f>
      </c>
      <c r="D10777" s="75">
        <f>IF($E10777="","",IFERROR(VLOOKUP(TRIM(E10777&amp;""),'Référentiel Articles'!$A$2:$F$634,3,FALSE),""))</f>
      </c>
      <c r="E10777" s="74" t="str">
        <v/>
      </c>
      <c r="F10777" s="75">
        <f>IF($E10777="","",IFERROR(VLOOKUP(TRIM(E10777&amp;""),'Référentiel Articles'!$A$2:$F$634,4,FALSE),""))</f>
      </c>
      <c r="G10777" s="76">
        <f>IF($E10777="","",IFERROR(VLOOKUP(TRIM(E10777&amp;""),'Référentiel Articles'!$A$2:$F$634,5,FALSE),""))</f>
      </c>
      <c r="H10777" s="77" t="str">
        <v/>
      </c>
      <c r="I10777" s="76">
        <f>IF($E10777="","",IFERROR(VLOOKUP(TRIM(E10777&amp;""),'Référentiel Articles'!$A$2:$F$634,6,FALSE),""))</f>
      </c>
      <c r="J10777" s="78">
        <f>IF(OR($E10777="",$H10777=""),"",$H10777*$I10777)</f>
      </c>
      <c r="K10777" s="79" t="str">
        <v/>
      </c>
    </row>
    <row r="10778">
      <c r="A10778" s="81" t="str">
        <v/>
      </c>
      <c r="B10778" s="81" t="str">
        <v/>
      </c>
      <c r="C10778" s="83">
        <f>IF($E10778="","",IFERROR(VLOOKUP(TRIM(E10778&amp;""),'Référentiel Articles'!$A$2:$F$634,2,FALSE),""))</f>
      </c>
      <c r="D10778" s="83">
        <f>IF($E10778="","",IFERROR(VLOOKUP(TRIM(E10778&amp;""),'Référentiel Articles'!$A$2:$F$634,3,FALSE),""))</f>
      </c>
      <c r="E10778" s="81" t="str">
        <v/>
      </c>
      <c r="F10778" s="83">
        <f>IF($E10778="","",IFERROR(VLOOKUP(TRIM(E10778&amp;""),'Référentiel Articles'!$A$2:$F$634,4,FALSE),""))</f>
      </c>
      <c r="G10778" s="84">
        <f>IF($E10778="","",IFERROR(VLOOKUP(TRIM(E10778&amp;""),'Référentiel Articles'!$A$2:$F$634,5,FALSE),""))</f>
      </c>
      <c r="H10778" s="85" t="str">
        <v/>
      </c>
      <c r="I10778" s="84">
        <f>IF($E10778="","",IFERROR(VLOOKUP(TRIM(E10778&amp;""),'Référentiel Articles'!$A$2:$F$634,6,FALSE),""))</f>
      </c>
      <c r="J10778" s="90">
        <f>IF(OR($E10778="",$H10778=""),"",$H10778*$I10778)</f>
      </c>
      <c r="K10778" s="87" t="str">
        <v/>
      </c>
    </row>
    <row r="10779">
      <c r="A10779" s="74" t="str">
        <v/>
      </c>
      <c r="B10779" s="74" t="str">
        <v/>
      </c>
      <c r="C10779" s="75">
        <f>IF($E10779="","",IFERROR(VLOOKUP(TRIM(E10779&amp;""),'Référentiel Articles'!$A$2:$F$634,2,FALSE),""))</f>
      </c>
      <c r="D10779" s="75">
        <f>IF($E10779="","",IFERROR(VLOOKUP(TRIM(E10779&amp;""),'Référentiel Articles'!$A$2:$F$634,3,FALSE),""))</f>
      </c>
      <c r="E10779" s="74" t="str">
        <v/>
      </c>
      <c r="F10779" s="75">
        <f>IF($E10779="","",IFERROR(VLOOKUP(TRIM(E10779&amp;""),'Référentiel Articles'!$A$2:$F$634,4,FALSE),""))</f>
      </c>
      <c r="G10779" s="76">
        <f>IF($E10779="","",IFERROR(VLOOKUP(TRIM(E10779&amp;""),'Référentiel Articles'!$A$2:$F$634,5,FALSE),""))</f>
      </c>
      <c r="H10779" s="77" t="str">
        <v/>
      </c>
      <c r="I10779" s="76">
        <f>IF($E10779="","",IFERROR(VLOOKUP(TRIM(E10779&amp;""),'Référentiel Articles'!$A$2:$F$634,6,FALSE),""))</f>
      </c>
      <c r="J10779" s="78">
        <f>IF(OR($E10779="",$H10779=""),"",$H10779*$I10779)</f>
      </c>
      <c r="K10779" s="79" t="str">
        <v/>
      </c>
    </row>
    <row r="10780">
      <c r="A10780" s="81" t="str">
        <v/>
      </c>
      <c r="B10780" s="81" t="str">
        <v/>
      </c>
      <c r="C10780" s="83">
        <f>IF($E10780="","",IFERROR(VLOOKUP(TRIM(E10780&amp;""),'Référentiel Articles'!$A$2:$F$634,2,FALSE),""))</f>
      </c>
      <c r="D10780" s="83">
        <f>IF($E10780="","",IFERROR(VLOOKUP(TRIM(E10780&amp;""),'Référentiel Articles'!$A$2:$F$634,3,FALSE),""))</f>
      </c>
      <c r="E10780" s="81" t="str">
        <v/>
      </c>
      <c r="F10780" s="83">
        <f>IF($E10780="","",IFERROR(VLOOKUP(TRIM(E10780&amp;""),'Référentiel Articles'!$A$2:$F$634,4,FALSE),""))</f>
      </c>
      <c r="G10780" s="84">
        <f>IF($E10780="","",IFERROR(VLOOKUP(TRIM(E10780&amp;""),'Référentiel Articles'!$A$2:$F$634,5,FALSE),""))</f>
      </c>
      <c r="H10780" s="85" t="str">
        <v/>
      </c>
      <c r="I10780" s="84">
        <f>IF($E10780="","",IFERROR(VLOOKUP(TRIM(E10780&amp;""),'Référentiel Articles'!$A$2:$F$634,6,FALSE),""))</f>
      </c>
      <c r="J10780" s="90">
        <f>IF(OR($E10780="",$H10780=""),"",$H10780*$I10780)</f>
      </c>
      <c r="K10780" s="87" t="str">
        <v/>
      </c>
    </row>
    <row r="10781">
      <c r="A10781" s="74" t="str">
        <v/>
      </c>
      <c r="B10781" s="74" t="str">
        <v/>
      </c>
      <c r="C10781" s="75">
        <f>IF($E10781="","",IFERROR(VLOOKUP(TRIM(E10781&amp;""),'Référentiel Articles'!$A$2:$F$634,2,FALSE),""))</f>
      </c>
      <c r="D10781" s="75">
        <f>IF($E10781="","",IFERROR(VLOOKUP(TRIM(E10781&amp;""),'Référentiel Articles'!$A$2:$F$634,3,FALSE),""))</f>
      </c>
      <c r="E10781" s="74" t="str">
        <v/>
      </c>
      <c r="F10781" s="75">
        <f>IF($E10781="","",IFERROR(VLOOKUP(TRIM(E10781&amp;""),'Référentiel Articles'!$A$2:$F$634,4,FALSE),""))</f>
      </c>
      <c r="G10781" s="76">
        <f>IF($E10781="","",IFERROR(VLOOKUP(TRIM(E10781&amp;""),'Référentiel Articles'!$A$2:$F$634,5,FALSE),""))</f>
      </c>
      <c r="H10781" s="77" t="str">
        <v/>
      </c>
      <c r="I10781" s="76">
        <f>IF($E10781="","",IFERROR(VLOOKUP(TRIM(E10781&amp;""),'Référentiel Articles'!$A$2:$F$634,6,FALSE),""))</f>
      </c>
      <c r="J10781" s="78">
        <f>IF(OR($E10781="",$H10781=""),"",$H10781*$I10781)</f>
      </c>
      <c r="K10781" s="79" t="str">
        <v/>
      </c>
    </row>
    <row r="10782">
      <c r="A10782" s="81" t="str">
        <v/>
      </c>
      <c r="B10782" s="81" t="str">
        <v/>
      </c>
      <c r="C10782" s="83">
        <f>IF($E10782="","",IFERROR(VLOOKUP(TRIM(E10782&amp;""),'Référentiel Articles'!$A$2:$F$634,2,FALSE),""))</f>
      </c>
      <c r="D10782" s="83">
        <f>IF($E10782="","",IFERROR(VLOOKUP(TRIM(E10782&amp;""),'Référentiel Articles'!$A$2:$F$634,3,FALSE),""))</f>
      </c>
      <c r="E10782" s="81" t="str">
        <v/>
      </c>
      <c r="F10782" s="83">
        <f>IF($E10782="","",IFERROR(VLOOKUP(TRIM(E10782&amp;""),'Référentiel Articles'!$A$2:$F$634,4,FALSE),""))</f>
      </c>
      <c r="G10782" s="84">
        <f>IF($E10782="","",IFERROR(VLOOKUP(TRIM(E10782&amp;""),'Référentiel Articles'!$A$2:$F$634,5,FALSE),""))</f>
      </c>
      <c r="H10782" s="85" t="str">
        <v/>
      </c>
      <c r="I10782" s="84">
        <f>IF($E10782="","",IFERROR(VLOOKUP(TRIM(E10782&amp;""),'Référentiel Articles'!$A$2:$F$634,6,FALSE),""))</f>
      </c>
      <c r="J10782" s="90">
        <f>IF(OR($E10782="",$H10782=""),"",$H10782*$I10782)</f>
      </c>
      <c r="K10782" s="87" t="str">
        <v/>
      </c>
    </row>
    <row r="10783">
      <c r="A10783" s="74" t="str">
        <v/>
      </c>
      <c r="B10783" s="74" t="str">
        <v/>
      </c>
      <c r="C10783" s="75">
        <f>IF($E10783="","",IFERROR(VLOOKUP(TRIM(E10783&amp;""),'Référentiel Articles'!$A$2:$F$634,2,FALSE),""))</f>
      </c>
      <c r="D10783" s="75">
        <f>IF($E10783="","",IFERROR(VLOOKUP(TRIM(E10783&amp;""),'Référentiel Articles'!$A$2:$F$634,3,FALSE),""))</f>
      </c>
      <c r="E10783" s="74" t="str">
        <v/>
      </c>
      <c r="F10783" s="75">
        <f>IF($E10783="","",IFERROR(VLOOKUP(TRIM(E10783&amp;""),'Référentiel Articles'!$A$2:$F$634,4,FALSE),""))</f>
      </c>
      <c r="G10783" s="76">
        <f>IF($E10783="","",IFERROR(VLOOKUP(TRIM(E10783&amp;""),'Référentiel Articles'!$A$2:$F$634,5,FALSE),""))</f>
      </c>
      <c r="H10783" s="77" t="str">
        <v/>
      </c>
      <c r="I10783" s="76">
        <f>IF($E10783="","",IFERROR(VLOOKUP(TRIM(E10783&amp;""),'Référentiel Articles'!$A$2:$F$634,6,FALSE),""))</f>
      </c>
      <c r="J10783" s="78">
        <f>IF(OR($E10783="",$H10783=""),"",$H10783*$I10783)</f>
      </c>
      <c r="K10783" s="79" t="str">
        <v/>
      </c>
    </row>
    <row r="10784">
      <c r="A10784" s="81" t="str">
        <v/>
      </c>
      <c r="B10784" s="81" t="str">
        <v/>
      </c>
      <c r="C10784" s="83">
        <f>IF($E10784="","",IFERROR(VLOOKUP(TRIM(E10784&amp;""),'Référentiel Articles'!$A$2:$F$634,2,FALSE),""))</f>
      </c>
      <c r="D10784" s="83">
        <f>IF($E10784="","",IFERROR(VLOOKUP(TRIM(E10784&amp;""),'Référentiel Articles'!$A$2:$F$634,3,FALSE),""))</f>
      </c>
      <c r="E10784" s="81" t="str">
        <v/>
      </c>
      <c r="F10784" s="83">
        <f>IF($E10784="","",IFERROR(VLOOKUP(TRIM(E10784&amp;""),'Référentiel Articles'!$A$2:$F$634,4,FALSE),""))</f>
      </c>
      <c r="G10784" s="84">
        <f>IF($E10784="","",IFERROR(VLOOKUP(TRIM(E10784&amp;""),'Référentiel Articles'!$A$2:$F$634,5,FALSE),""))</f>
      </c>
      <c r="H10784" s="85" t="str">
        <v/>
      </c>
      <c r="I10784" s="84">
        <f>IF($E10784="","",IFERROR(VLOOKUP(TRIM(E10784&amp;""),'Référentiel Articles'!$A$2:$F$634,6,FALSE),""))</f>
      </c>
      <c r="J10784" s="90">
        <f>IF(OR($E10784="",$H10784=""),"",$H10784*$I10784)</f>
      </c>
      <c r="K10784" s="87" t="str">
        <v/>
      </c>
    </row>
    <row r="10785">
      <c r="A10785" s="74" t="str">
        <v/>
      </c>
      <c r="B10785" s="74" t="str">
        <v/>
      </c>
      <c r="C10785" s="75">
        <f>IF($E10785="","",IFERROR(VLOOKUP(TRIM(E10785&amp;""),'Référentiel Articles'!$A$2:$F$634,2,FALSE),""))</f>
      </c>
      <c r="D10785" s="75">
        <f>IF($E10785="","",IFERROR(VLOOKUP(TRIM(E10785&amp;""),'Référentiel Articles'!$A$2:$F$634,3,FALSE),""))</f>
      </c>
      <c r="E10785" s="74" t="str">
        <v/>
      </c>
      <c r="F10785" s="75">
        <f>IF($E10785="","",IFERROR(VLOOKUP(TRIM(E10785&amp;""),'Référentiel Articles'!$A$2:$F$634,4,FALSE),""))</f>
      </c>
      <c r="G10785" s="76">
        <f>IF($E10785="","",IFERROR(VLOOKUP(TRIM(E10785&amp;""),'Référentiel Articles'!$A$2:$F$634,5,FALSE),""))</f>
      </c>
      <c r="H10785" s="77" t="str">
        <v/>
      </c>
      <c r="I10785" s="76">
        <f>IF($E10785="","",IFERROR(VLOOKUP(TRIM(E10785&amp;""),'Référentiel Articles'!$A$2:$F$634,6,FALSE),""))</f>
      </c>
      <c r="J10785" s="78">
        <f>IF(OR($E10785="",$H10785=""),"",$H10785*$I10785)</f>
      </c>
      <c r="K10785" s="79" t="str">
        <v/>
      </c>
    </row>
    <row r="10786">
      <c r="A10786" s="81" t="str">
        <v/>
      </c>
      <c r="B10786" s="81" t="str">
        <v/>
      </c>
      <c r="C10786" s="83">
        <f>IF($E10786="","",IFERROR(VLOOKUP(TRIM(E10786&amp;""),'Référentiel Articles'!$A$2:$F$634,2,FALSE),""))</f>
      </c>
      <c r="D10786" s="83">
        <f>IF($E10786="","",IFERROR(VLOOKUP(TRIM(E10786&amp;""),'Référentiel Articles'!$A$2:$F$634,3,FALSE),""))</f>
      </c>
      <c r="E10786" s="81" t="str">
        <v/>
      </c>
      <c r="F10786" s="83">
        <f>IF($E10786="","",IFERROR(VLOOKUP(TRIM(E10786&amp;""),'Référentiel Articles'!$A$2:$F$634,4,FALSE),""))</f>
      </c>
      <c r="G10786" s="84">
        <f>IF($E10786="","",IFERROR(VLOOKUP(TRIM(E10786&amp;""),'Référentiel Articles'!$A$2:$F$634,5,FALSE),""))</f>
      </c>
      <c r="H10786" s="85" t="str">
        <v/>
      </c>
      <c r="I10786" s="84">
        <f>IF($E10786="","",IFERROR(VLOOKUP(TRIM(E10786&amp;""),'Référentiel Articles'!$A$2:$F$634,6,FALSE),""))</f>
      </c>
      <c r="J10786" s="90">
        <f>IF(OR($E10786="",$H10786=""),"",$H10786*$I10786)</f>
      </c>
      <c r="K10786" s="87" t="str">
        <v/>
      </c>
    </row>
    <row r="10787">
      <c r="A10787" s="74" t="str">
        <v/>
      </c>
      <c r="B10787" s="74" t="str">
        <v/>
      </c>
      <c r="C10787" s="75">
        <f>IF($E10787="","",IFERROR(VLOOKUP(TRIM(E10787&amp;""),'Référentiel Articles'!$A$2:$F$634,2,FALSE),""))</f>
      </c>
      <c r="D10787" s="75">
        <f>IF($E10787="","",IFERROR(VLOOKUP(TRIM(E10787&amp;""),'Référentiel Articles'!$A$2:$F$634,3,FALSE),""))</f>
      </c>
      <c r="E10787" s="74" t="str">
        <v/>
      </c>
      <c r="F10787" s="75">
        <f>IF($E10787="","",IFERROR(VLOOKUP(TRIM(E10787&amp;""),'Référentiel Articles'!$A$2:$F$634,4,FALSE),""))</f>
      </c>
      <c r="G10787" s="76">
        <f>IF($E10787="","",IFERROR(VLOOKUP(TRIM(E10787&amp;""),'Référentiel Articles'!$A$2:$F$634,5,FALSE),""))</f>
      </c>
      <c r="H10787" s="77" t="str">
        <v/>
      </c>
      <c r="I10787" s="76">
        <f>IF($E10787="","",IFERROR(VLOOKUP(TRIM(E10787&amp;""),'Référentiel Articles'!$A$2:$F$634,6,FALSE),""))</f>
      </c>
      <c r="J10787" s="78">
        <f>IF(OR($E10787="",$H10787=""),"",$H10787*$I10787)</f>
      </c>
      <c r="K10787" s="79" t="str">
        <v/>
      </c>
    </row>
    <row r="10788">
      <c r="A10788" s="81" t="str">
        <v/>
      </c>
      <c r="B10788" s="81" t="str">
        <v/>
      </c>
      <c r="C10788" s="83">
        <f>IF($E10788="","",IFERROR(VLOOKUP(TRIM(E10788&amp;""),'Référentiel Articles'!$A$2:$F$634,2,FALSE),""))</f>
      </c>
      <c r="D10788" s="83">
        <f>IF($E10788="","",IFERROR(VLOOKUP(TRIM(E10788&amp;""),'Référentiel Articles'!$A$2:$F$634,3,FALSE),""))</f>
      </c>
      <c r="E10788" s="81" t="str">
        <v/>
      </c>
      <c r="F10788" s="83">
        <f>IF($E10788="","",IFERROR(VLOOKUP(TRIM(E10788&amp;""),'Référentiel Articles'!$A$2:$F$634,4,FALSE),""))</f>
      </c>
      <c r="G10788" s="84">
        <f>IF($E10788="","",IFERROR(VLOOKUP(TRIM(E10788&amp;""),'Référentiel Articles'!$A$2:$F$634,5,FALSE),""))</f>
      </c>
      <c r="H10788" s="85" t="str">
        <v/>
      </c>
      <c r="I10788" s="84">
        <f>IF($E10788="","",IFERROR(VLOOKUP(TRIM(E10788&amp;""),'Référentiel Articles'!$A$2:$F$634,6,FALSE),""))</f>
      </c>
      <c r="J10788" s="90">
        <f>IF(OR($E10788="",$H10788=""),"",$H10788*$I10788)</f>
      </c>
      <c r="K10788" s="87" t="str">
        <v/>
      </c>
    </row>
    <row r="10789">
      <c r="A10789" s="74" t="str">
        <v/>
      </c>
      <c r="B10789" s="74" t="str">
        <v/>
      </c>
      <c r="C10789" s="75">
        <f>IF($E10789="","",IFERROR(VLOOKUP(TRIM(E10789&amp;""),'Référentiel Articles'!$A$2:$F$634,2,FALSE),""))</f>
      </c>
      <c r="D10789" s="75">
        <f>IF($E10789="","",IFERROR(VLOOKUP(TRIM(E10789&amp;""),'Référentiel Articles'!$A$2:$F$634,3,FALSE),""))</f>
      </c>
      <c r="E10789" s="74" t="str">
        <v/>
      </c>
      <c r="F10789" s="75">
        <f>IF($E10789="","",IFERROR(VLOOKUP(TRIM(E10789&amp;""),'Référentiel Articles'!$A$2:$F$634,4,FALSE),""))</f>
      </c>
      <c r="G10789" s="76">
        <f>IF($E10789="","",IFERROR(VLOOKUP(TRIM(E10789&amp;""),'Référentiel Articles'!$A$2:$F$634,5,FALSE),""))</f>
      </c>
      <c r="H10789" s="77" t="str">
        <v/>
      </c>
      <c r="I10789" s="76">
        <f>IF($E10789="","",IFERROR(VLOOKUP(TRIM(E10789&amp;""),'Référentiel Articles'!$A$2:$F$634,6,FALSE),""))</f>
      </c>
      <c r="J10789" s="78">
        <f>IF(OR($E10789="",$H10789=""),"",$H10789*$I10789)</f>
      </c>
      <c r="K10789" s="79" t="str">
        <v/>
      </c>
    </row>
    <row r="10790">
      <c r="A10790" s="81" t="str">
        <v/>
      </c>
      <c r="B10790" s="81" t="str">
        <v/>
      </c>
      <c r="C10790" s="83">
        <f>IF($E10790="","",IFERROR(VLOOKUP(TRIM(E10790&amp;""),'Référentiel Articles'!$A$2:$F$634,2,FALSE),""))</f>
      </c>
      <c r="D10790" s="83">
        <f>IF($E10790="","",IFERROR(VLOOKUP(TRIM(E10790&amp;""),'Référentiel Articles'!$A$2:$F$634,3,FALSE),""))</f>
      </c>
      <c r="E10790" s="81" t="str">
        <v/>
      </c>
      <c r="F10790" s="83">
        <f>IF($E10790="","",IFERROR(VLOOKUP(TRIM(E10790&amp;""),'Référentiel Articles'!$A$2:$F$634,4,FALSE),""))</f>
      </c>
      <c r="G10790" s="84">
        <f>IF($E10790="","",IFERROR(VLOOKUP(TRIM(E10790&amp;""),'Référentiel Articles'!$A$2:$F$634,5,FALSE),""))</f>
      </c>
      <c r="H10790" s="85" t="str">
        <v/>
      </c>
      <c r="I10790" s="84">
        <f>IF($E10790="","",IFERROR(VLOOKUP(TRIM(E10790&amp;""),'Référentiel Articles'!$A$2:$F$634,6,FALSE),""))</f>
      </c>
      <c r="J10790" s="90">
        <f>IF(OR($E10790="",$H10790=""),"",$H10790*$I10790)</f>
      </c>
      <c r="K10790" s="87" t="str">
        <v/>
      </c>
    </row>
    <row r="10791">
      <c r="A10791" s="74" t="str">
        <v/>
      </c>
      <c r="B10791" s="74" t="str">
        <v/>
      </c>
      <c r="C10791" s="75">
        <f>IF($E10791="","",IFERROR(VLOOKUP(TRIM(E10791&amp;""),'Référentiel Articles'!$A$2:$F$634,2,FALSE),""))</f>
      </c>
      <c r="D10791" s="75">
        <f>IF($E10791="","",IFERROR(VLOOKUP(TRIM(E10791&amp;""),'Référentiel Articles'!$A$2:$F$634,3,FALSE),""))</f>
      </c>
      <c r="E10791" s="74" t="str">
        <v/>
      </c>
      <c r="F10791" s="75">
        <f>IF($E10791="","",IFERROR(VLOOKUP(TRIM(E10791&amp;""),'Référentiel Articles'!$A$2:$F$634,4,FALSE),""))</f>
      </c>
      <c r="G10791" s="76">
        <f>IF($E10791="","",IFERROR(VLOOKUP(TRIM(E10791&amp;""),'Référentiel Articles'!$A$2:$F$634,5,FALSE),""))</f>
      </c>
      <c r="H10791" s="77" t="str">
        <v/>
      </c>
      <c r="I10791" s="76">
        <f>IF($E10791="","",IFERROR(VLOOKUP(TRIM(E10791&amp;""),'Référentiel Articles'!$A$2:$F$634,6,FALSE),""))</f>
      </c>
      <c r="J10791" s="78">
        <f>IF(OR($E10791="",$H10791=""),"",$H10791*$I10791)</f>
      </c>
      <c r="K10791" s="79" t="str">
        <v/>
      </c>
    </row>
    <row r="10792">
      <c r="A10792" s="81" t="str">
        <v/>
      </c>
      <c r="B10792" s="81" t="str">
        <v/>
      </c>
      <c r="C10792" s="83">
        <f>IF($E10792="","",IFERROR(VLOOKUP(TRIM(E10792&amp;""),'Référentiel Articles'!$A$2:$F$634,2,FALSE),""))</f>
      </c>
      <c r="D10792" s="83">
        <f>IF($E10792="","",IFERROR(VLOOKUP(TRIM(E10792&amp;""),'Référentiel Articles'!$A$2:$F$634,3,FALSE),""))</f>
      </c>
      <c r="E10792" s="81" t="str">
        <v/>
      </c>
      <c r="F10792" s="83">
        <f>IF($E10792="","",IFERROR(VLOOKUP(TRIM(E10792&amp;""),'Référentiel Articles'!$A$2:$F$634,4,FALSE),""))</f>
      </c>
      <c r="G10792" s="84">
        <f>IF($E10792="","",IFERROR(VLOOKUP(TRIM(E10792&amp;""),'Référentiel Articles'!$A$2:$F$634,5,FALSE),""))</f>
      </c>
      <c r="H10792" s="85" t="str">
        <v/>
      </c>
      <c r="I10792" s="84">
        <f>IF($E10792="","",IFERROR(VLOOKUP(TRIM(E10792&amp;""),'Référentiel Articles'!$A$2:$F$634,6,FALSE),""))</f>
      </c>
      <c r="J10792" s="90">
        <f>IF(OR($E10792="",$H10792=""),"",$H10792*$I10792)</f>
      </c>
      <c r="K10792" s="87" t="str">
        <v/>
      </c>
    </row>
    <row r="10793">
      <c r="A10793" s="74" t="str">
        <v/>
      </c>
      <c r="B10793" s="74" t="str">
        <v/>
      </c>
      <c r="C10793" s="75">
        <f>IF($E10793="","",IFERROR(VLOOKUP(TRIM(E10793&amp;""),'Référentiel Articles'!$A$2:$F$634,2,FALSE),""))</f>
      </c>
      <c r="D10793" s="75">
        <f>IF($E10793="","",IFERROR(VLOOKUP(TRIM(E10793&amp;""),'Référentiel Articles'!$A$2:$F$634,3,FALSE),""))</f>
      </c>
      <c r="E10793" s="74" t="str">
        <v/>
      </c>
      <c r="F10793" s="75">
        <f>IF($E10793="","",IFERROR(VLOOKUP(TRIM(E10793&amp;""),'Référentiel Articles'!$A$2:$F$634,4,FALSE),""))</f>
      </c>
      <c r="G10793" s="76">
        <f>IF($E10793="","",IFERROR(VLOOKUP(TRIM(E10793&amp;""),'Référentiel Articles'!$A$2:$F$634,5,FALSE),""))</f>
      </c>
      <c r="H10793" s="77" t="str">
        <v/>
      </c>
      <c r="I10793" s="76">
        <f>IF($E10793="","",IFERROR(VLOOKUP(TRIM(E10793&amp;""),'Référentiel Articles'!$A$2:$F$634,6,FALSE),""))</f>
      </c>
      <c r="J10793" s="78">
        <f>IF(OR($E10793="",$H10793=""),"",$H10793*$I10793)</f>
      </c>
      <c r="K10793" s="79" t="str">
        <v/>
      </c>
    </row>
    <row r="10794">
      <c r="A10794" s="81" t="str">
        <v/>
      </c>
      <c r="B10794" s="81" t="str">
        <v/>
      </c>
      <c r="C10794" s="83">
        <f>IF($E10794="","",IFERROR(VLOOKUP(TRIM(E10794&amp;""),'Référentiel Articles'!$A$2:$F$634,2,FALSE),""))</f>
      </c>
      <c r="D10794" s="83">
        <f>IF($E10794="","",IFERROR(VLOOKUP(TRIM(E10794&amp;""),'Référentiel Articles'!$A$2:$F$634,3,FALSE),""))</f>
      </c>
      <c r="E10794" s="81" t="str">
        <v/>
      </c>
      <c r="F10794" s="83">
        <f>IF($E10794="","",IFERROR(VLOOKUP(TRIM(E10794&amp;""),'Référentiel Articles'!$A$2:$F$634,4,FALSE),""))</f>
      </c>
      <c r="G10794" s="84">
        <f>IF($E10794="","",IFERROR(VLOOKUP(TRIM(E10794&amp;""),'Référentiel Articles'!$A$2:$F$634,5,FALSE),""))</f>
      </c>
      <c r="H10794" s="85" t="str">
        <v/>
      </c>
      <c r="I10794" s="84">
        <f>IF($E10794="","",IFERROR(VLOOKUP(TRIM(E10794&amp;""),'Référentiel Articles'!$A$2:$F$634,6,FALSE),""))</f>
      </c>
      <c r="J10794" s="90">
        <f>IF(OR($E10794="",$H10794=""),"",$H10794*$I10794)</f>
      </c>
      <c r="K10794" s="87" t="str">
        <v/>
      </c>
    </row>
    <row r="10795">
      <c r="A10795" s="74" t="str">
        <v/>
      </c>
      <c r="B10795" s="74" t="str">
        <v/>
      </c>
      <c r="C10795" s="75">
        <f>IF($E10795="","",IFERROR(VLOOKUP(TRIM(E10795&amp;""),'Référentiel Articles'!$A$2:$F$634,2,FALSE),""))</f>
      </c>
      <c r="D10795" s="75">
        <f>IF($E10795="","",IFERROR(VLOOKUP(TRIM(E10795&amp;""),'Référentiel Articles'!$A$2:$F$634,3,FALSE),""))</f>
      </c>
      <c r="E10795" s="74" t="str">
        <v/>
      </c>
      <c r="F10795" s="75">
        <f>IF($E10795="","",IFERROR(VLOOKUP(TRIM(E10795&amp;""),'Référentiel Articles'!$A$2:$F$634,4,FALSE),""))</f>
      </c>
      <c r="G10795" s="76">
        <f>IF($E10795="","",IFERROR(VLOOKUP(TRIM(E10795&amp;""),'Référentiel Articles'!$A$2:$F$634,5,FALSE),""))</f>
      </c>
      <c r="H10795" s="77" t="str">
        <v/>
      </c>
      <c r="I10795" s="76">
        <f>IF($E10795="","",IFERROR(VLOOKUP(TRIM(E10795&amp;""),'Référentiel Articles'!$A$2:$F$634,6,FALSE),""))</f>
      </c>
      <c r="J10795" s="78">
        <f>IF(OR($E10795="",$H10795=""),"",$H10795*$I10795)</f>
      </c>
      <c r="K10795" s="79" t="str">
        <v/>
      </c>
    </row>
    <row r="10796">
      <c r="A10796" s="81" t="str">
        <v/>
      </c>
      <c r="B10796" s="81" t="str">
        <v/>
      </c>
      <c r="C10796" s="83">
        <f>IF($E10796="","",IFERROR(VLOOKUP(TRIM(E10796&amp;""),'Référentiel Articles'!$A$2:$F$634,2,FALSE),""))</f>
      </c>
      <c r="D10796" s="83">
        <f>IF($E10796="","",IFERROR(VLOOKUP(TRIM(E10796&amp;""),'Référentiel Articles'!$A$2:$F$634,3,FALSE),""))</f>
      </c>
      <c r="E10796" s="81" t="str">
        <v/>
      </c>
      <c r="F10796" s="83">
        <f>IF($E10796="","",IFERROR(VLOOKUP(TRIM(E10796&amp;""),'Référentiel Articles'!$A$2:$F$634,4,FALSE),""))</f>
      </c>
      <c r="G10796" s="84">
        <f>IF($E10796="","",IFERROR(VLOOKUP(TRIM(E10796&amp;""),'Référentiel Articles'!$A$2:$F$634,5,FALSE),""))</f>
      </c>
      <c r="H10796" s="85" t="str">
        <v/>
      </c>
      <c r="I10796" s="84">
        <f>IF($E10796="","",IFERROR(VLOOKUP(TRIM(E10796&amp;""),'Référentiel Articles'!$A$2:$F$634,6,FALSE),""))</f>
      </c>
      <c r="J10796" s="90">
        <f>IF(OR($E10796="",$H10796=""),"",$H10796*$I10796)</f>
      </c>
      <c r="K10796" s="87" t="str">
        <v/>
      </c>
    </row>
    <row r="10797">
      <c r="A10797" s="74" t="str">
        <v/>
      </c>
      <c r="B10797" s="74" t="str">
        <v/>
      </c>
      <c r="C10797" s="75">
        <f>IF($E10797="","",IFERROR(VLOOKUP(TRIM(E10797&amp;""),'Référentiel Articles'!$A$2:$F$634,2,FALSE),""))</f>
      </c>
      <c r="D10797" s="75">
        <f>IF($E10797="","",IFERROR(VLOOKUP(TRIM(E10797&amp;""),'Référentiel Articles'!$A$2:$F$634,3,FALSE),""))</f>
      </c>
      <c r="E10797" s="74" t="str">
        <v/>
      </c>
      <c r="F10797" s="75">
        <f>IF($E10797="","",IFERROR(VLOOKUP(TRIM(E10797&amp;""),'Référentiel Articles'!$A$2:$F$634,4,FALSE),""))</f>
      </c>
      <c r="G10797" s="76">
        <f>IF($E10797="","",IFERROR(VLOOKUP(TRIM(E10797&amp;""),'Référentiel Articles'!$A$2:$F$634,5,FALSE),""))</f>
      </c>
      <c r="H10797" s="77" t="str">
        <v/>
      </c>
      <c r="I10797" s="76">
        <f>IF($E10797="","",IFERROR(VLOOKUP(TRIM(E10797&amp;""),'Référentiel Articles'!$A$2:$F$634,6,FALSE),""))</f>
      </c>
      <c r="J10797" s="78">
        <f>IF(OR($E10797="",$H10797=""),"",$H10797*$I10797)</f>
      </c>
      <c r="K10797" s="79" t="str">
        <v/>
      </c>
    </row>
    <row r="10798">
      <c r="A10798" s="81" t="str">
        <v/>
      </c>
      <c r="B10798" s="81" t="str">
        <v/>
      </c>
      <c r="C10798" s="83">
        <f>IF($E10798="","",IFERROR(VLOOKUP(TRIM(E10798&amp;""),'Référentiel Articles'!$A$2:$F$634,2,FALSE),""))</f>
      </c>
      <c r="D10798" s="83">
        <f>IF($E10798="","",IFERROR(VLOOKUP(TRIM(E10798&amp;""),'Référentiel Articles'!$A$2:$F$634,3,FALSE),""))</f>
      </c>
      <c r="E10798" s="81" t="str">
        <v/>
      </c>
      <c r="F10798" s="83">
        <f>IF($E10798="","",IFERROR(VLOOKUP(TRIM(E10798&amp;""),'Référentiel Articles'!$A$2:$F$634,4,FALSE),""))</f>
      </c>
      <c r="G10798" s="84">
        <f>IF($E10798="","",IFERROR(VLOOKUP(TRIM(E10798&amp;""),'Référentiel Articles'!$A$2:$F$634,5,FALSE),""))</f>
      </c>
      <c r="H10798" s="85" t="str">
        <v/>
      </c>
      <c r="I10798" s="84">
        <f>IF($E10798="","",IFERROR(VLOOKUP(TRIM(E10798&amp;""),'Référentiel Articles'!$A$2:$F$634,6,FALSE),""))</f>
      </c>
      <c r="J10798" s="90">
        <f>IF(OR($E10798="",$H10798=""),"",$H10798*$I10798)</f>
      </c>
      <c r="K10798" s="87" t="str">
        <v/>
      </c>
    </row>
    <row r="10799">
      <c r="A10799" s="74" t="str">
        <v/>
      </c>
      <c r="B10799" s="74" t="str">
        <v/>
      </c>
      <c r="C10799" s="75">
        <f>IF($E10799="","",IFERROR(VLOOKUP(TRIM(E10799&amp;""),'Référentiel Articles'!$A$2:$F$634,2,FALSE),""))</f>
      </c>
      <c r="D10799" s="75">
        <f>IF($E10799="","",IFERROR(VLOOKUP(TRIM(E10799&amp;""),'Référentiel Articles'!$A$2:$F$634,3,FALSE),""))</f>
      </c>
      <c r="E10799" s="74" t="str">
        <v/>
      </c>
      <c r="F10799" s="75">
        <f>IF($E10799="","",IFERROR(VLOOKUP(TRIM(E10799&amp;""),'Référentiel Articles'!$A$2:$F$634,4,FALSE),""))</f>
      </c>
      <c r="G10799" s="76">
        <f>IF($E10799="","",IFERROR(VLOOKUP(TRIM(E10799&amp;""),'Référentiel Articles'!$A$2:$F$634,5,FALSE),""))</f>
      </c>
      <c r="H10799" s="77" t="str">
        <v/>
      </c>
      <c r="I10799" s="76">
        <f>IF($E10799="","",IFERROR(VLOOKUP(TRIM(E10799&amp;""),'Référentiel Articles'!$A$2:$F$634,6,FALSE),""))</f>
      </c>
      <c r="J10799" s="78">
        <f>IF(OR($E10799="",$H10799=""),"",$H10799*$I10799)</f>
      </c>
      <c r="K10799" s="79" t="str">
        <v/>
      </c>
    </row>
    <row r="10800">
      <c r="A10800" s="81" t="str">
        <v/>
      </c>
      <c r="B10800" s="81" t="str">
        <v/>
      </c>
      <c r="C10800" s="83">
        <f>IF($E10800="","",IFERROR(VLOOKUP(TRIM(E10800&amp;""),'Référentiel Articles'!$A$2:$F$634,2,FALSE),""))</f>
      </c>
      <c r="D10800" s="83">
        <f>IF($E10800="","",IFERROR(VLOOKUP(TRIM(E10800&amp;""),'Référentiel Articles'!$A$2:$F$634,3,FALSE),""))</f>
      </c>
      <c r="E10800" s="81" t="str">
        <v/>
      </c>
      <c r="F10800" s="83">
        <f>IF($E10800="","",IFERROR(VLOOKUP(TRIM(E10800&amp;""),'Référentiel Articles'!$A$2:$F$634,4,FALSE),""))</f>
      </c>
      <c r="G10800" s="84">
        <f>IF($E10800="","",IFERROR(VLOOKUP(TRIM(E10800&amp;""),'Référentiel Articles'!$A$2:$F$634,5,FALSE),""))</f>
      </c>
      <c r="H10800" s="85" t="str">
        <v/>
      </c>
      <c r="I10800" s="84">
        <f>IF($E10800="","",IFERROR(VLOOKUP(TRIM(E10800&amp;""),'Référentiel Articles'!$A$2:$F$634,6,FALSE),""))</f>
      </c>
      <c r="J10800" s="90">
        <f>IF(OR($E10800="",$H10800=""),"",$H10800*$I10800)</f>
      </c>
      <c r="K10800" s="87" t="str">
        <v/>
      </c>
    </row>
    <row r="10801">
      <c r="A10801" s="74" t="str">
        <v/>
      </c>
      <c r="B10801" s="74" t="str">
        <v/>
      </c>
      <c r="C10801" s="75">
        <f>IF($E10801="","",IFERROR(VLOOKUP(TRIM(E10801&amp;""),'Référentiel Articles'!$A$2:$F$634,2,FALSE),""))</f>
      </c>
      <c r="D10801" s="75">
        <f>IF($E10801="","",IFERROR(VLOOKUP(TRIM(E10801&amp;""),'Référentiel Articles'!$A$2:$F$634,3,FALSE),""))</f>
      </c>
      <c r="E10801" s="74" t="str">
        <v/>
      </c>
      <c r="F10801" s="75">
        <f>IF($E10801="","",IFERROR(VLOOKUP(TRIM(E10801&amp;""),'Référentiel Articles'!$A$2:$F$634,4,FALSE),""))</f>
      </c>
      <c r="G10801" s="76">
        <f>IF($E10801="","",IFERROR(VLOOKUP(TRIM(E10801&amp;""),'Référentiel Articles'!$A$2:$F$634,5,FALSE),""))</f>
      </c>
      <c r="H10801" s="77" t="str">
        <v/>
      </c>
      <c r="I10801" s="76">
        <f>IF($E10801="","",IFERROR(VLOOKUP(TRIM(E10801&amp;""),'Référentiel Articles'!$A$2:$F$634,6,FALSE),""))</f>
      </c>
      <c r="J10801" s="78">
        <f>IF(OR($E10801="",$H10801=""),"",$H10801*$I10801)</f>
      </c>
      <c r="K10801" s="79" t="str">
        <v/>
      </c>
    </row>
    <row r="10802">
      <c r="A10802" s="81" t="str">
        <v/>
      </c>
      <c r="B10802" s="81" t="str">
        <v/>
      </c>
      <c r="C10802" s="83">
        <f>IF($E10802="","",IFERROR(VLOOKUP(TRIM(E10802&amp;""),'Référentiel Articles'!$A$2:$F$634,2,FALSE),""))</f>
      </c>
      <c r="D10802" s="83">
        <f>IF($E10802="","",IFERROR(VLOOKUP(TRIM(E10802&amp;""),'Référentiel Articles'!$A$2:$F$634,3,FALSE),""))</f>
      </c>
      <c r="E10802" s="81" t="str">
        <v/>
      </c>
      <c r="F10802" s="83">
        <f>IF($E10802="","",IFERROR(VLOOKUP(TRIM(E10802&amp;""),'Référentiel Articles'!$A$2:$F$634,4,FALSE),""))</f>
      </c>
      <c r="G10802" s="84">
        <f>IF($E10802="","",IFERROR(VLOOKUP(TRIM(E10802&amp;""),'Référentiel Articles'!$A$2:$F$634,5,FALSE),""))</f>
      </c>
      <c r="H10802" s="85" t="str">
        <v/>
      </c>
      <c r="I10802" s="84">
        <f>IF($E10802="","",IFERROR(VLOOKUP(TRIM(E10802&amp;""),'Référentiel Articles'!$A$2:$F$634,6,FALSE),""))</f>
      </c>
      <c r="J10802" s="90">
        <f>IF(OR($E10802="",$H10802=""),"",$H10802*$I10802)</f>
      </c>
      <c r="K10802" s="87" t="str">
        <v/>
      </c>
    </row>
    <row r="10803">
      <c r="A10803" s="74" t="str">
        <v/>
      </c>
      <c r="B10803" s="74" t="str">
        <v/>
      </c>
      <c r="C10803" s="75">
        <f>IF($E10803="","",IFERROR(VLOOKUP(TRIM(E10803&amp;""),'Référentiel Articles'!$A$2:$F$634,2,FALSE),""))</f>
      </c>
      <c r="D10803" s="75">
        <f>IF($E10803="","",IFERROR(VLOOKUP(TRIM(E10803&amp;""),'Référentiel Articles'!$A$2:$F$634,3,FALSE),""))</f>
      </c>
      <c r="E10803" s="74" t="str">
        <v/>
      </c>
      <c r="F10803" s="75">
        <f>IF($E10803="","",IFERROR(VLOOKUP(TRIM(E10803&amp;""),'Référentiel Articles'!$A$2:$F$634,4,FALSE),""))</f>
      </c>
      <c r="G10803" s="76">
        <f>IF($E10803="","",IFERROR(VLOOKUP(TRIM(E10803&amp;""),'Référentiel Articles'!$A$2:$F$634,5,FALSE),""))</f>
      </c>
      <c r="H10803" s="77" t="str">
        <v/>
      </c>
      <c r="I10803" s="76">
        <f>IF($E10803="","",IFERROR(VLOOKUP(TRIM(E10803&amp;""),'Référentiel Articles'!$A$2:$F$634,6,FALSE),""))</f>
      </c>
      <c r="J10803" s="78">
        <f>IF(OR($E10803="",$H10803=""),"",$H10803*$I10803)</f>
      </c>
      <c r="K10803" s="79" t="str">
        <v/>
      </c>
    </row>
    <row r="10804">
      <c r="A10804" s="81" t="str">
        <v/>
      </c>
      <c r="B10804" s="81" t="str">
        <v/>
      </c>
      <c r="C10804" s="83">
        <f>IF($E10804="","",IFERROR(VLOOKUP(TRIM(E10804&amp;""),'Référentiel Articles'!$A$2:$F$634,2,FALSE),""))</f>
      </c>
      <c r="D10804" s="83">
        <f>IF($E10804="","",IFERROR(VLOOKUP(TRIM(E10804&amp;""),'Référentiel Articles'!$A$2:$F$634,3,FALSE),""))</f>
      </c>
      <c r="E10804" s="81" t="str">
        <v/>
      </c>
      <c r="F10804" s="83">
        <f>IF($E10804="","",IFERROR(VLOOKUP(TRIM(E10804&amp;""),'Référentiel Articles'!$A$2:$F$634,4,FALSE),""))</f>
      </c>
      <c r="G10804" s="84">
        <f>IF($E10804="","",IFERROR(VLOOKUP(TRIM(E10804&amp;""),'Référentiel Articles'!$A$2:$F$634,5,FALSE),""))</f>
      </c>
      <c r="H10804" s="85" t="str">
        <v/>
      </c>
      <c r="I10804" s="84">
        <f>IF($E10804="","",IFERROR(VLOOKUP(TRIM(E10804&amp;""),'Référentiel Articles'!$A$2:$F$634,6,FALSE),""))</f>
      </c>
      <c r="J10804" s="90">
        <f>IF(OR($E10804="",$H10804=""),"",$H10804*$I10804)</f>
      </c>
      <c r="K10804" s="87" t="str">
        <v/>
      </c>
    </row>
    <row r="10805">
      <c r="A10805" s="74" t="str">
        <v/>
      </c>
      <c r="B10805" s="74" t="str">
        <v/>
      </c>
      <c r="C10805" s="75">
        <f>IF($E10805="","",IFERROR(VLOOKUP(TRIM(E10805&amp;""),'Référentiel Articles'!$A$2:$F$634,2,FALSE),""))</f>
      </c>
      <c r="D10805" s="75">
        <f>IF($E10805="","",IFERROR(VLOOKUP(TRIM(E10805&amp;""),'Référentiel Articles'!$A$2:$F$634,3,FALSE),""))</f>
      </c>
      <c r="E10805" s="74" t="str">
        <v/>
      </c>
      <c r="F10805" s="75">
        <f>IF($E10805="","",IFERROR(VLOOKUP(TRIM(E10805&amp;""),'Référentiel Articles'!$A$2:$F$634,4,FALSE),""))</f>
      </c>
      <c r="G10805" s="76">
        <f>IF($E10805="","",IFERROR(VLOOKUP(TRIM(E10805&amp;""),'Référentiel Articles'!$A$2:$F$634,5,FALSE),""))</f>
      </c>
      <c r="H10805" s="77" t="str">
        <v/>
      </c>
      <c r="I10805" s="76">
        <f>IF($E10805="","",IFERROR(VLOOKUP(TRIM(E10805&amp;""),'Référentiel Articles'!$A$2:$F$634,6,FALSE),""))</f>
      </c>
      <c r="J10805" s="78">
        <f>IF(OR($E10805="",$H10805=""),"",$H10805*$I10805)</f>
      </c>
      <c r="K10805" s="79" t="str">
        <v/>
      </c>
    </row>
    <row r="10806">
      <c r="A10806" s="81" t="str">
        <v/>
      </c>
      <c r="B10806" s="81" t="str">
        <v/>
      </c>
      <c r="C10806" s="83">
        <f>IF($E10806="","",IFERROR(VLOOKUP(TRIM(E10806&amp;""),'Référentiel Articles'!$A$2:$F$634,2,FALSE),""))</f>
      </c>
      <c r="D10806" s="83">
        <f>IF($E10806="","",IFERROR(VLOOKUP(TRIM(E10806&amp;""),'Référentiel Articles'!$A$2:$F$634,3,FALSE),""))</f>
      </c>
      <c r="E10806" s="81" t="str">
        <v/>
      </c>
      <c r="F10806" s="83">
        <f>IF($E10806="","",IFERROR(VLOOKUP(TRIM(E10806&amp;""),'Référentiel Articles'!$A$2:$F$634,4,FALSE),""))</f>
      </c>
      <c r="G10806" s="84">
        <f>IF($E10806="","",IFERROR(VLOOKUP(TRIM(E10806&amp;""),'Référentiel Articles'!$A$2:$F$634,5,FALSE),""))</f>
      </c>
      <c r="H10806" s="85" t="str">
        <v/>
      </c>
      <c r="I10806" s="84">
        <f>IF($E10806="","",IFERROR(VLOOKUP(TRIM(E10806&amp;""),'Référentiel Articles'!$A$2:$F$634,6,FALSE),""))</f>
      </c>
      <c r="J10806" s="90">
        <f>IF(OR($E10806="",$H10806=""),"",$H10806*$I10806)</f>
      </c>
      <c r="K10806" s="87" t="str">
        <v/>
      </c>
    </row>
    <row r="10807">
      <c r="A10807" s="74" t="str">
        <v/>
      </c>
      <c r="B10807" s="74" t="str">
        <v/>
      </c>
      <c r="C10807" s="75">
        <f>IF($E10807="","",IFERROR(VLOOKUP(TRIM(E10807&amp;""),'Référentiel Articles'!$A$2:$F$634,2,FALSE),""))</f>
      </c>
      <c r="D10807" s="75">
        <f>IF($E10807="","",IFERROR(VLOOKUP(TRIM(E10807&amp;""),'Référentiel Articles'!$A$2:$F$634,3,FALSE),""))</f>
      </c>
      <c r="E10807" s="74" t="str">
        <v/>
      </c>
      <c r="F10807" s="75">
        <f>IF($E10807="","",IFERROR(VLOOKUP(TRIM(E10807&amp;""),'Référentiel Articles'!$A$2:$F$634,4,FALSE),""))</f>
      </c>
      <c r="G10807" s="76">
        <f>IF($E10807="","",IFERROR(VLOOKUP(TRIM(E10807&amp;""),'Référentiel Articles'!$A$2:$F$634,5,FALSE),""))</f>
      </c>
      <c r="H10807" s="77" t="str">
        <v/>
      </c>
      <c r="I10807" s="76">
        <f>IF($E10807="","",IFERROR(VLOOKUP(TRIM(E10807&amp;""),'Référentiel Articles'!$A$2:$F$634,6,FALSE),""))</f>
      </c>
      <c r="J10807" s="78">
        <f>IF(OR($E10807="",$H10807=""),"",$H10807*$I10807)</f>
      </c>
      <c r="K10807" s="79" t="str">
        <v/>
      </c>
    </row>
    <row r="10808">
      <c r="A10808" s="81" t="str">
        <v/>
      </c>
      <c r="B10808" s="81" t="str">
        <v/>
      </c>
      <c r="C10808" s="83">
        <f>IF($E10808="","",IFERROR(VLOOKUP(TRIM(E10808&amp;""),'Référentiel Articles'!$A$2:$F$634,2,FALSE),""))</f>
      </c>
      <c r="D10808" s="83">
        <f>IF($E10808="","",IFERROR(VLOOKUP(TRIM(E10808&amp;""),'Référentiel Articles'!$A$2:$F$634,3,FALSE),""))</f>
      </c>
      <c r="E10808" s="81" t="str">
        <v/>
      </c>
      <c r="F10808" s="83">
        <f>IF($E10808="","",IFERROR(VLOOKUP(TRIM(E10808&amp;""),'Référentiel Articles'!$A$2:$F$634,4,FALSE),""))</f>
      </c>
      <c r="G10808" s="84">
        <f>IF($E10808="","",IFERROR(VLOOKUP(TRIM(E10808&amp;""),'Référentiel Articles'!$A$2:$F$634,5,FALSE),""))</f>
      </c>
      <c r="H10808" s="85" t="str">
        <v/>
      </c>
      <c r="I10808" s="84">
        <f>IF($E10808="","",IFERROR(VLOOKUP(TRIM(E10808&amp;""),'Référentiel Articles'!$A$2:$F$634,6,FALSE),""))</f>
      </c>
      <c r="J10808" s="90">
        <f>IF(OR($E10808="",$H10808=""),"",$H10808*$I10808)</f>
      </c>
      <c r="K10808" s="87" t="str">
        <v/>
      </c>
    </row>
    <row r="10809">
      <c r="A10809" s="74" t="str">
        <v/>
      </c>
      <c r="B10809" s="74" t="str">
        <v/>
      </c>
      <c r="C10809" s="75">
        <f>IF($E10809="","",IFERROR(VLOOKUP(TRIM(E10809&amp;""),'Référentiel Articles'!$A$2:$F$634,2,FALSE),""))</f>
      </c>
      <c r="D10809" s="75">
        <f>IF($E10809="","",IFERROR(VLOOKUP(TRIM(E10809&amp;""),'Référentiel Articles'!$A$2:$F$634,3,FALSE),""))</f>
      </c>
      <c r="E10809" s="74" t="str">
        <v/>
      </c>
      <c r="F10809" s="75">
        <f>IF($E10809="","",IFERROR(VLOOKUP(TRIM(E10809&amp;""),'Référentiel Articles'!$A$2:$F$634,4,FALSE),""))</f>
      </c>
      <c r="G10809" s="76">
        <f>IF($E10809="","",IFERROR(VLOOKUP(TRIM(E10809&amp;""),'Référentiel Articles'!$A$2:$F$634,5,FALSE),""))</f>
      </c>
      <c r="H10809" s="77" t="str">
        <v/>
      </c>
      <c r="I10809" s="76">
        <f>IF($E10809="","",IFERROR(VLOOKUP(TRIM(E10809&amp;""),'Référentiel Articles'!$A$2:$F$634,6,FALSE),""))</f>
      </c>
      <c r="J10809" s="78">
        <f>IF(OR($E10809="",$H10809=""),"",$H10809*$I10809)</f>
      </c>
      <c r="K10809" s="79" t="str">
        <v/>
      </c>
    </row>
    <row r="10810">
      <c r="A10810" s="81" t="str">
        <v/>
      </c>
      <c r="B10810" s="81" t="str">
        <v/>
      </c>
      <c r="C10810" s="83">
        <f>IF($E10810="","",IFERROR(VLOOKUP(TRIM(E10810&amp;""),'Référentiel Articles'!$A$2:$F$634,2,FALSE),""))</f>
      </c>
      <c r="D10810" s="83">
        <f>IF($E10810="","",IFERROR(VLOOKUP(TRIM(E10810&amp;""),'Référentiel Articles'!$A$2:$F$634,3,FALSE),""))</f>
      </c>
      <c r="E10810" s="81" t="str">
        <v/>
      </c>
      <c r="F10810" s="83">
        <f>IF($E10810="","",IFERROR(VLOOKUP(TRIM(E10810&amp;""),'Référentiel Articles'!$A$2:$F$634,4,FALSE),""))</f>
      </c>
      <c r="G10810" s="84">
        <f>IF($E10810="","",IFERROR(VLOOKUP(TRIM(E10810&amp;""),'Référentiel Articles'!$A$2:$F$634,5,FALSE),""))</f>
      </c>
      <c r="H10810" s="85" t="str">
        <v/>
      </c>
      <c r="I10810" s="84">
        <f>IF($E10810="","",IFERROR(VLOOKUP(TRIM(E10810&amp;""),'Référentiel Articles'!$A$2:$F$634,6,FALSE),""))</f>
      </c>
      <c r="J10810" s="90">
        <f>IF(OR($E10810="",$H10810=""),"",$H10810*$I10810)</f>
      </c>
      <c r="K10810" s="87" t="str">
        <v/>
      </c>
    </row>
    <row r="10811">
      <c r="A10811" s="74" t="str">
        <v/>
      </c>
      <c r="B10811" s="74" t="str">
        <v/>
      </c>
      <c r="C10811" s="75">
        <f>IF($E10811="","",IFERROR(VLOOKUP(TRIM(E10811&amp;""),'Référentiel Articles'!$A$2:$F$634,2,FALSE),""))</f>
      </c>
      <c r="D10811" s="75">
        <f>IF($E10811="","",IFERROR(VLOOKUP(TRIM(E10811&amp;""),'Référentiel Articles'!$A$2:$F$634,3,FALSE),""))</f>
      </c>
      <c r="E10811" s="74" t="str">
        <v/>
      </c>
      <c r="F10811" s="75">
        <f>IF($E10811="","",IFERROR(VLOOKUP(TRIM(E10811&amp;""),'Référentiel Articles'!$A$2:$F$634,4,FALSE),""))</f>
      </c>
      <c r="G10811" s="76">
        <f>IF($E10811="","",IFERROR(VLOOKUP(TRIM(E10811&amp;""),'Référentiel Articles'!$A$2:$F$634,5,FALSE),""))</f>
      </c>
      <c r="H10811" s="77" t="str">
        <v/>
      </c>
      <c r="I10811" s="76">
        <f>IF($E10811="","",IFERROR(VLOOKUP(TRIM(E10811&amp;""),'Référentiel Articles'!$A$2:$F$634,6,FALSE),""))</f>
      </c>
      <c r="J10811" s="78">
        <f>IF(OR($E10811="",$H10811=""),"",$H10811*$I10811)</f>
      </c>
      <c r="K10811" s="79" t="str">
        <v/>
      </c>
    </row>
    <row r="10812">
      <c r="A10812" s="81" t="str">
        <v/>
      </c>
      <c r="B10812" s="81" t="str">
        <v/>
      </c>
      <c r="C10812" s="83">
        <f>IF($E10812="","",IFERROR(VLOOKUP(TRIM(E10812&amp;""),'Référentiel Articles'!$A$2:$F$634,2,FALSE),""))</f>
      </c>
      <c r="D10812" s="83">
        <f>IF($E10812="","",IFERROR(VLOOKUP(TRIM(E10812&amp;""),'Référentiel Articles'!$A$2:$F$634,3,FALSE),""))</f>
      </c>
      <c r="E10812" s="81" t="str">
        <v/>
      </c>
      <c r="F10812" s="83">
        <f>IF($E10812="","",IFERROR(VLOOKUP(TRIM(E10812&amp;""),'Référentiel Articles'!$A$2:$F$634,4,FALSE),""))</f>
      </c>
      <c r="G10812" s="84">
        <f>IF($E10812="","",IFERROR(VLOOKUP(TRIM(E10812&amp;""),'Référentiel Articles'!$A$2:$F$634,5,FALSE),""))</f>
      </c>
      <c r="H10812" s="85" t="str">
        <v/>
      </c>
      <c r="I10812" s="84">
        <f>IF($E10812="","",IFERROR(VLOOKUP(TRIM(E10812&amp;""),'Référentiel Articles'!$A$2:$F$634,6,FALSE),""))</f>
      </c>
      <c r="J10812" s="90">
        <f>IF(OR($E10812="",$H10812=""),"",$H10812*$I10812)</f>
      </c>
      <c r="K10812" s="87" t="str">
        <v/>
      </c>
    </row>
    <row r="10813">
      <c r="A10813" s="74" t="str">
        <v/>
      </c>
      <c r="B10813" s="74" t="str">
        <v/>
      </c>
      <c r="C10813" s="75">
        <f>IF($E10813="","",IFERROR(VLOOKUP(TRIM(E10813&amp;""),'Référentiel Articles'!$A$2:$F$634,2,FALSE),""))</f>
      </c>
      <c r="D10813" s="75">
        <f>IF($E10813="","",IFERROR(VLOOKUP(TRIM(E10813&amp;""),'Référentiel Articles'!$A$2:$F$634,3,FALSE),""))</f>
      </c>
      <c r="E10813" s="74" t="str">
        <v/>
      </c>
      <c r="F10813" s="75">
        <f>IF($E10813="","",IFERROR(VLOOKUP(TRIM(E10813&amp;""),'Référentiel Articles'!$A$2:$F$634,4,FALSE),""))</f>
      </c>
      <c r="G10813" s="76">
        <f>IF($E10813="","",IFERROR(VLOOKUP(TRIM(E10813&amp;""),'Référentiel Articles'!$A$2:$F$634,5,FALSE),""))</f>
      </c>
      <c r="H10813" s="77" t="str">
        <v/>
      </c>
      <c r="I10813" s="76">
        <f>IF($E10813="","",IFERROR(VLOOKUP(TRIM(E10813&amp;""),'Référentiel Articles'!$A$2:$F$634,6,FALSE),""))</f>
      </c>
      <c r="J10813" s="78">
        <f>IF(OR($E10813="",$H10813=""),"",$H10813*$I10813)</f>
      </c>
      <c r="K10813" s="79" t="str">
        <v/>
      </c>
    </row>
    <row r="10814">
      <c r="A10814" s="81" t="str">
        <v/>
      </c>
      <c r="B10814" s="81" t="str">
        <v/>
      </c>
      <c r="C10814" s="83">
        <f>IF($E10814="","",IFERROR(VLOOKUP(TRIM(E10814&amp;""),'Référentiel Articles'!$A$2:$F$634,2,FALSE),""))</f>
      </c>
      <c r="D10814" s="83">
        <f>IF($E10814="","",IFERROR(VLOOKUP(TRIM(E10814&amp;""),'Référentiel Articles'!$A$2:$F$634,3,FALSE),""))</f>
      </c>
      <c r="E10814" s="81" t="str">
        <v/>
      </c>
      <c r="F10814" s="83">
        <f>IF($E10814="","",IFERROR(VLOOKUP(TRIM(E10814&amp;""),'Référentiel Articles'!$A$2:$F$634,4,FALSE),""))</f>
      </c>
      <c r="G10814" s="84">
        <f>IF($E10814="","",IFERROR(VLOOKUP(TRIM(E10814&amp;""),'Référentiel Articles'!$A$2:$F$634,5,FALSE),""))</f>
      </c>
      <c r="H10814" s="85" t="str">
        <v/>
      </c>
      <c r="I10814" s="84">
        <f>IF($E10814="","",IFERROR(VLOOKUP(TRIM(E10814&amp;""),'Référentiel Articles'!$A$2:$F$634,6,FALSE),""))</f>
      </c>
      <c r="J10814" s="90">
        <f>IF(OR($E10814="",$H10814=""),"",$H10814*$I10814)</f>
      </c>
      <c r="K10814" s="87" t="str">
        <v/>
      </c>
    </row>
    <row r="10815">
      <c r="A10815" s="74" t="str">
        <v/>
      </c>
      <c r="B10815" s="74" t="str">
        <v/>
      </c>
      <c r="C10815" s="75">
        <f>IF($E10815="","",IFERROR(VLOOKUP(TRIM(E10815&amp;""),'Référentiel Articles'!$A$2:$F$634,2,FALSE),""))</f>
      </c>
      <c r="D10815" s="75">
        <f>IF($E10815="","",IFERROR(VLOOKUP(TRIM(E10815&amp;""),'Référentiel Articles'!$A$2:$F$634,3,FALSE),""))</f>
      </c>
      <c r="E10815" s="74" t="str">
        <v/>
      </c>
      <c r="F10815" s="75">
        <f>IF($E10815="","",IFERROR(VLOOKUP(TRIM(E10815&amp;""),'Référentiel Articles'!$A$2:$F$634,4,FALSE),""))</f>
      </c>
      <c r="G10815" s="76">
        <f>IF($E10815="","",IFERROR(VLOOKUP(TRIM(E10815&amp;""),'Référentiel Articles'!$A$2:$F$634,5,FALSE),""))</f>
      </c>
      <c r="H10815" s="77" t="str">
        <v/>
      </c>
      <c r="I10815" s="76">
        <f>IF($E10815="","",IFERROR(VLOOKUP(TRIM(E10815&amp;""),'Référentiel Articles'!$A$2:$F$634,6,FALSE),""))</f>
      </c>
      <c r="J10815" s="78">
        <f>IF(OR($E10815="",$H10815=""),"",$H10815*$I10815)</f>
      </c>
      <c r="K10815" s="79" t="str">
        <v/>
      </c>
    </row>
    <row r="10816">
      <c r="A10816" s="81" t="str">
        <v/>
      </c>
      <c r="B10816" s="81" t="str">
        <v/>
      </c>
      <c r="C10816" s="83">
        <f>IF($E10816="","",IFERROR(VLOOKUP(TRIM(E10816&amp;""),'Référentiel Articles'!$A$2:$F$634,2,FALSE),""))</f>
      </c>
      <c r="D10816" s="83">
        <f>IF($E10816="","",IFERROR(VLOOKUP(TRIM(E10816&amp;""),'Référentiel Articles'!$A$2:$F$634,3,FALSE),""))</f>
      </c>
      <c r="E10816" s="81" t="str">
        <v/>
      </c>
      <c r="F10816" s="83">
        <f>IF($E10816="","",IFERROR(VLOOKUP(TRIM(E10816&amp;""),'Référentiel Articles'!$A$2:$F$634,4,FALSE),""))</f>
      </c>
      <c r="G10816" s="84">
        <f>IF($E10816="","",IFERROR(VLOOKUP(TRIM(E10816&amp;""),'Référentiel Articles'!$A$2:$F$634,5,FALSE),""))</f>
      </c>
      <c r="H10816" s="85" t="str">
        <v/>
      </c>
      <c r="I10816" s="84">
        <f>IF($E10816="","",IFERROR(VLOOKUP(TRIM(E10816&amp;""),'Référentiel Articles'!$A$2:$F$634,6,FALSE),""))</f>
      </c>
      <c r="J10816" s="90">
        <f>IF(OR($E10816="",$H10816=""),"",$H10816*$I10816)</f>
      </c>
      <c r="K10816" s="87" t="str">
        <v/>
      </c>
    </row>
    <row r="10817">
      <c r="A10817" s="74" t="str">
        <v/>
      </c>
      <c r="B10817" s="74" t="str">
        <v/>
      </c>
      <c r="C10817" s="75">
        <f>IF($E10817="","",IFERROR(VLOOKUP(TRIM(E10817&amp;""),'Référentiel Articles'!$A$2:$F$634,2,FALSE),""))</f>
      </c>
      <c r="D10817" s="75">
        <f>IF($E10817="","",IFERROR(VLOOKUP(TRIM(E10817&amp;""),'Référentiel Articles'!$A$2:$F$634,3,FALSE),""))</f>
      </c>
      <c r="E10817" s="74" t="str">
        <v/>
      </c>
      <c r="F10817" s="75">
        <f>IF($E10817="","",IFERROR(VLOOKUP(TRIM(E10817&amp;""),'Référentiel Articles'!$A$2:$F$634,4,FALSE),""))</f>
      </c>
      <c r="G10817" s="76">
        <f>IF($E10817="","",IFERROR(VLOOKUP(TRIM(E10817&amp;""),'Référentiel Articles'!$A$2:$F$634,5,FALSE),""))</f>
      </c>
      <c r="H10817" s="77" t="str">
        <v/>
      </c>
      <c r="I10817" s="76">
        <f>IF($E10817="","",IFERROR(VLOOKUP(TRIM(E10817&amp;""),'Référentiel Articles'!$A$2:$F$634,6,FALSE),""))</f>
      </c>
      <c r="J10817" s="78">
        <f>IF(OR($E10817="",$H10817=""),"",$H10817*$I10817)</f>
      </c>
      <c r="K10817" s="79" t="str">
        <v/>
      </c>
    </row>
    <row r="10818">
      <c r="A10818" s="81" t="str">
        <v/>
      </c>
      <c r="B10818" s="81" t="str">
        <v/>
      </c>
      <c r="C10818" s="83">
        <f>IF($E10818="","",IFERROR(VLOOKUP(TRIM(E10818&amp;""),'Référentiel Articles'!$A$2:$F$634,2,FALSE),""))</f>
      </c>
      <c r="D10818" s="83">
        <f>IF($E10818="","",IFERROR(VLOOKUP(TRIM(E10818&amp;""),'Référentiel Articles'!$A$2:$F$634,3,FALSE),""))</f>
      </c>
      <c r="E10818" s="81" t="str">
        <v/>
      </c>
      <c r="F10818" s="83">
        <f>IF($E10818="","",IFERROR(VLOOKUP(TRIM(E10818&amp;""),'Référentiel Articles'!$A$2:$F$634,4,FALSE),""))</f>
      </c>
      <c r="G10818" s="84">
        <f>IF($E10818="","",IFERROR(VLOOKUP(TRIM(E10818&amp;""),'Référentiel Articles'!$A$2:$F$634,5,FALSE),""))</f>
      </c>
      <c r="H10818" s="85" t="str">
        <v/>
      </c>
      <c r="I10818" s="84">
        <f>IF($E10818="","",IFERROR(VLOOKUP(TRIM(E10818&amp;""),'Référentiel Articles'!$A$2:$F$634,6,FALSE),""))</f>
      </c>
      <c r="J10818" s="90">
        <f>IF(OR($E10818="",$H10818=""),"",$H10818*$I10818)</f>
      </c>
      <c r="K10818" s="87" t="str">
        <v/>
      </c>
    </row>
    <row r="10819">
      <c r="A10819" s="74" t="str">
        <v/>
      </c>
      <c r="B10819" s="74" t="str">
        <v/>
      </c>
      <c r="C10819" s="75">
        <f>IF($E10819="","",IFERROR(VLOOKUP(TRIM(E10819&amp;""),'Référentiel Articles'!$A$2:$F$634,2,FALSE),""))</f>
      </c>
      <c r="D10819" s="75">
        <f>IF($E10819="","",IFERROR(VLOOKUP(TRIM(E10819&amp;""),'Référentiel Articles'!$A$2:$F$634,3,FALSE),""))</f>
      </c>
      <c r="E10819" s="74" t="str">
        <v/>
      </c>
      <c r="F10819" s="75">
        <f>IF($E10819="","",IFERROR(VLOOKUP(TRIM(E10819&amp;""),'Référentiel Articles'!$A$2:$F$634,4,FALSE),""))</f>
      </c>
      <c r="G10819" s="76">
        <f>IF($E10819="","",IFERROR(VLOOKUP(TRIM(E10819&amp;""),'Référentiel Articles'!$A$2:$F$634,5,FALSE),""))</f>
      </c>
      <c r="H10819" s="77" t="str">
        <v/>
      </c>
      <c r="I10819" s="76">
        <f>IF($E10819="","",IFERROR(VLOOKUP(TRIM(E10819&amp;""),'Référentiel Articles'!$A$2:$F$634,6,FALSE),""))</f>
      </c>
      <c r="J10819" s="78">
        <f>IF(OR($E10819="",$H10819=""),"",$H10819*$I10819)</f>
      </c>
      <c r="K10819" s="79" t="str">
        <v/>
      </c>
    </row>
    <row r="10820">
      <c r="A10820" s="81" t="str">
        <v/>
      </c>
      <c r="B10820" s="81" t="str">
        <v/>
      </c>
      <c r="C10820" s="83">
        <f>IF($E10820="","",IFERROR(VLOOKUP(TRIM(E10820&amp;""),'Référentiel Articles'!$A$2:$F$634,2,FALSE),""))</f>
      </c>
      <c r="D10820" s="83">
        <f>IF($E10820="","",IFERROR(VLOOKUP(TRIM(E10820&amp;""),'Référentiel Articles'!$A$2:$F$634,3,FALSE),""))</f>
      </c>
      <c r="E10820" s="81" t="str">
        <v/>
      </c>
      <c r="F10820" s="83">
        <f>IF($E10820="","",IFERROR(VLOOKUP(TRIM(E10820&amp;""),'Référentiel Articles'!$A$2:$F$634,4,FALSE),""))</f>
      </c>
      <c r="G10820" s="84">
        <f>IF($E10820="","",IFERROR(VLOOKUP(TRIM(E10820&amp;""),'Référentiel Articles'!$A$2:$F$634,5,FALSE),""))</f>
      </c>
      <c r="H10820" s="85" t="str">
        <v/>
      </c>
      <c r="I10820" s="84">
        <f>IF($E10820="","",IFERROR(VLOOKUP(TRIM(E10820&amp;""),'Référentiel Articles'!$A$2:$F$634,6,FALSE),""))</f>
      </c>
      <c r="J10820" s="90">
        <f>IF(OR($E10820="",$H10820=""),"",$H10820*$I10820)</f>
      </c>
      <c r="K10820" s="87" t="str">
        <v/>
      </c>
    </row>
    <row r="10821">
      <c r="A10821" s="74" t="str">
        <v/>
      </c>
      <c r="B10821" s="74" t="str">
        <v/>
      </c>
      <c r="C10821" s="75">
        <f>IF($E10821="","",IFERROR(VLOOKUP(TRIM(E10821&amp;""),'Référentiel Articles'!$A$2:$F$634,2,FALSE),""))</f>
      </c>
      <c r="D10821" s="75">
        <f>IF($E10821="","",IFERROR(VLOOKUP(TRIM(E10821&amp;""),'Référentiel Articles'!$A$2:$F$634,3,FALSE),""))</f>
      </c>
      <c r="E10821" s="74" t="str">
        <v/>
      </c>
      <c r="F10821" s="75">
        <f>IF($E10821="","",IFERROR(VLOOKUP(TRIM(E10821&amp;""),'Référentiel Articles'!$A$2:$F$634,4,FALSE),""))</f>
      </c>
      <c r="G10821" s="76">
        <f>IF($E10821="","",IFERROR(VLOOKUP(TRIM(E10821&amp;""),'Référentiel Articles'!$A$2:$F$634,5,FALSE),""))</f>
      </c>
      <c r="H10821" s="77" t="str">
        <v/>
      </c>
      <c r="I10821" s="76">
        <f>IF($E10821="","",IFERROR(VLOOKUP(TRIM(E10821&amp;""),'Référentiel Articles'!$A$2:$F$634,6,FALSE),""))</f>
      </c>
      <c r="J10821" s="78">
        <f>IF(OR($E10821="",$H10821=""),"",$H10821*$I10821)</f>
      </c>
      <c r="K10821" s="79" t="str">
        <v/>
      </c>
    </row>
    <row r="10822">
      <c r="A10822" s="81" t="str">
        <v/>
      </c>
      <c r="B10822" s="81" t="str">
        <v/>
      </c>
      <c r="C10822" s="83">
        <f>IF($E10822="","",IFERROR(VLOOKUP(TRIM(E10822&amp;""),'Référentiel Articles'!$A$2:$F$634,2,FALSE),""))</f>
      </c>
      <c r="D10822" s="83">
        <f>IF($E10822="","",IFERROR(VLOOKUP(TRIM(E10822&amp;""),'Référentiel Articles'!$A$2:$F$634,3,FALSE),""))</f>
      </c>
      <c r="E10822" s="81" t="str">
        <v/>
      </c>
      <c r="F10822" s="83">
        <f>IF($E10822="","",IFERROR(VLOOKUP(TRIM(E10822&amp;""),'Référentiel Articles'!$A$2:$F$634,4,FALSE),""))</f>
      </c>
      <c r="G10822" s="84">
        <f>IF($E10822="","",IFERROR(VLOOKUP(TRIM(E10822&amp;""),'Référentiel Articles'!$A$2:$F$634,5,FALSE),""))</f>
      </c>
      <c r="H10822" s="85" t="str">
        <v/>
      </c>
      <c r="I10822" s="84">
        <f>IF($E10822="","",IFERROR(VLOOKUP(TRIM(E10822&amp;""),'Référentiel Articles'!$A$2:$F$634,6,FALSE),""))</f>
      </c>
      <c r="J10822" s="90">
        <f>IF(OR($E10822="",$H10822=""),"",$H10822*$I10822)</f>
      </c>
      <c r="K10822" s="87" t="str">
        <v/>
      </c>
    </row>
    <row r="10823">
      <c r="A10823" s="74" t="str">
        <v/>
      </c>
      <c r="B10823" s="74" t="str">
        <v/>
      </c>
      <c r="C10823" s="75">
        <f>IF($E10823="","",IFERROR(VLOOKUP(TRIM(E10823&amp;""),'Référentiel Articles'!$A$2:$F$634,2,FALSE),""))</f>
      </c>
      <c r="D10823" s="75">
        <f>IF($E10823="","",IFERROR(VLOOKUP(TRIM(E10823&amp;""),'Référentiel Articles'!$A$2:$F$634,3,FALSE),""))</f>
      </c>
      <c r="E10823" s="74" t="str">
        <v/>
      </c>
      <c r="F10823" s="75">
        <f>IF($E10823="","",IFERROR(VLOOKUP(TRIM(E10823&amp;""),'Référentiel Articles'!$A$2:$F$634,4,FALSE),""))</f>
      </c>
      <c r="G10823" s="76">
        <f>IF($E10823="","",IFERROR(VLOOKUP(TRIM(E10823&amp;""),'Référentiel Articles'!$A$2:$F$634,5,FALSE),""))</f>
      </c>
      <c r="H10823" s="77" t="str">
        <v/>
      </c>
      <c r="I10823" s="76">
        <f>IF($E10823="","",IFERROR(VLOOKUP(TRIM(E10823&amp;""),'Référentiel Articles'!$A$2:$F$634,6,FALSE),""))</f>
      </c>
      <c r="J10823" s="78">
        <f>IF(OR($E10823="",$H10823=""),"",$H10823*$I10823)</f>
      </c>
      <c r="K10823" s="79" t="str">
        <v/>
      </c>
    </row>
    <row r="10824">
      <c r="A10824" s="81" t="str">
        <v/>
      </c>
      <c r="B10824" s="81" t="str">
        <v/>
      </c>
      <c r="C10824" s="83">
        <f>IF($E10824="","",IFERROR(VLOOKUP(TRIM(E10824&amp;""),'Référentiel Articles'!$A$2:$F$634,2,FALSE),""))</f>
      </c>
      <c r="D10824" s="83">
        <f>IF($E10824="","",IFERROR(VLOOKUP(TRIM(E10824&amp;""),'Référentiel Articles'!$A$2:$F$634,3,FALSE),""))</f>
      </c>
      <c r="E10824" s="81" t="str">
        <v/>
      </c>
      <c r="F10824" s="83">
        <f>IF($E10824="","",IFERROR(VLOOKUP(TRIM(E10824&amp;""),'Référentiel Articles'!$A$2:$F$634,4,FALSE),""))</f>
      </c>
      <c r="G10824" s="84">
        <f>IF($E10824="","",IFERROR(VLOOKUP(TRIM(E10824&amp;""),'Référentiel Articles'!$A$2:$F$634,5,FALSE),""))</f>
      </c>
      <c r="H10824" s="85" t="str">
        <v/>
      </c>
      <c r="I10824" s="84">
        <f>IF($E10824="","",IFERROR(VLOOKUP(TRIM(E10824&amp;""),'Référentiel Articles'!$A$2:$F$634,6,FALSE),""))</f>
      </c>
      <c r="J10824" s="90">
        <f>IF(OR($E10824="",$H10824=""),"",$H10824*$I10824)</f>
      </c>
      <c r="K10824" s="87" t="str">
        <v/>
      </c>
    </row>
    <row r="10825">
      <c r="A10825" s="74" t="str">
        <v/>
      </c>
      <c r="B10825" s="74" t="str">
        <v/>
      </c>
      <c r="C10825" s="75">
        <f>IF($E10825="","",IFERROR(VLOOKUP(TRIM(E10825&amp;""),'Référentiel Articles'!$A$2:$F$634,2,FALSE),""))</f>
      </c>
      <c r="D10825" s="75">
        <f>IF($E10825="","",IFERROR(VLOOKUP(TRIM(E10825&amp;""),'Référentiel Articles'!$A$2:$F$634,3,FALSE),""))</f>
      </c>
      <c r="E10825" s="74" t="str">
        <v/>
      </c>
      <c r="F10825" s="75">
        <f>IF($E10825="","",IFERROR(VLOOKUP(TRIM(E10825&amp;""),'Référentiel Articles'!$A$2:$F$634,4,FALSE),""))</f>
      </c>
      <c r="G10825" s="76">
        <f>IF($E10825="","",IFERROR(VLOOKUP(TRIM(E10825&amp;""),'Référentiel Articles'!$A$2:$F$634,5,FALSE),""))</f>
      </c>
      <c r="H10825" s="77" t="str">
        <v/>
      </c>
      <c r="I10825" s="76">
        <f>IF($E10825="","",IFERROR(VLOOKUP(TRIM(E10825&amp;""),'Référentiel Articles'!$A$2:$F$634,6,FALSE),""))</f>
      </c>
      <c r="J10825" s="78">
        <f>IF(OR($E10825="",$H10825=""),"",$H10825*$I10825)</f>
      </c>
      <c r="K10825" s="79" t="str">
        <v/>
      </c>
    </row>
    <row r="10826">
      <c r="A10826" s="81" t="str">
        <v/>
      </c>
      <c r="B10826" s="81" t="str">
        <v/>
      </c>
      <c r="C10826" s="83">
        <f>IF($E10826="","",IFERROR(VLOOKUP(TRIM(E10826&amp;""),'Référentiel Articles'!$A$2:$F$634,2,FALSE),""))</f>
      </c>
      <c r="D10826" s="83">
        <f>IF($E10826="","",IFERROR(VLOOKUP(TRIM(E10826&amp;""),'Référentiel Articles'!$A$2:$F$634,3,FALSE),""))</f>
      </c>
      <c r="E10826" s="81" t="str">
        <v/>
      </c>
      <c r="F10826" s="83">
        <f>IF($E10826="","",IFERROR(VLOOKUP(TRIM(E10826&amp;""),'Référentiel Articles'!$A$2:$F$634,4,FALSE),""))</f>
      </c>
      <c r="G10826" s="84">
        <f>IF($E10826="","",IFERROR(VLOOKUP(TRIM(E10826&amp;""),'Référentiel Articles'!$A$2:$F$634,5,FALSE),""))</f>
      </c>
      <c r="H10826" s="85" t="str">
        <v/>
      </c>
      <c r="I10826" s="84">
        <f>IF($E10826="","",IFERROR(VLOOKUP(TRIM(E10826&amp;""),'Référentiel Articles'!$A$2:$F$634,6,FALSE),""))</f>
      </c>
      <c r="J10826" s="90">
        <f>IF(OR($E10826="",$H10826=""),"",$H10826*$I10826)</f>
      </c>
      <c r="K10826" s="87" t="str">
        <v/>
      </c>
    </row>
    <row r="10827">
      <c r="A10827" s="74" t="str">
        <v/>
      </c>
      <c r="B10827" s="74" t="str">
        <v/>
      </c>
      <c r="C10827" s="75">
        <f>IF($E10827="","",IFERROR(VLOOKUP(TRIM(E10827&amp;""),'Référentiel Articles'!$A$2:$F$634,2,FALSE),""))</f>
      </c>
      <c r="D10827" s="75">
        <f>IF($E10827="","",IFERROR(VLOOKUP(TRIM(E10827&amp;""),'Référentiel Articles'!$A$2:$F$634,3,FALSE),""))</f>
      </c>
      <c r="E10827" s="74" t="str">
        <v/>
      </c>
      <c r="F10827" s="75">
        <f>IF($E10827="","",IFERROR(VLOOKUP(TRIM(E10827&amp;""),'Référentiel Articles'!$A$2:$F$634,4,FALSE),""))</f>
      </c>
      <c r="G10827" s="76">
        <f>IF($E10827="","",IFERROR(VLOOKUP(TRIM(E10827&amp;""),'Référentiel Articles'!$A$2:$F$634,5,FALSE),""))</f>
      </c>
      <c r="H10827" s="77" t="str">
        <v/>
      </c>
      <c r="I10827" s="76">
        <f>IF($E10827="","",IFERROR(VLOOKUP(TRIM(E10827&amp;""),'Référentiel Articles'!$A$2:$F$634,6,FALSE),""))</f>
      </c>
      <c r="J10827" s="78">
        <f>IF(OR($E10827="",$H10827=""),"",$H10827*$I10827)</f>
      </c>
      <c r="K10827" s="79" t="str">
        <v/>
      </c>
    </row>
    <row r="10828">
      <c r="A10828" s="81" t="str">
        <v/>
      </c>
      <c r="B10828" s="81" t="str">
        <v/>
      </c>
      <c r="C10828" s="83">
        <f>IF($E10828="","",IFERROR(VLOOKUP(TRIM(E10828&amp;""),'Référentiel Articles'!$A$2:$F$634,2,FALSE),""))</f>
      </c>
      <c r="D10828" s="83">
        <f>IF($E10828="","",IFERROR(VLOOKUP(TRIM(E10828&amp;""),'Référentiel Articles'!$A$2:$F$634,3,FALSE),""))</f>
      </c>
      <c r="E10828" s="81" t="str">
        <v/>
      </c>
      <c r="F10828" s="83">
        <f>IF($E10828="","",IFERROR(VLOOKUP(TRIM(E10828&amp;""),'Référentiel Articles'!$A$2:$F$634,4,FALSE),""))</f>
      </c>
      <c r="G10828" s="84">
        <f>IF($E10828="","",IFERROR(VLOOKUP(TRIM(E10828&amp;""),'Référentiel Articles'!$A$2:$F$634,5,FALSE),""))</f>
      </c>
      <c r="H10828" s="85" t="str">
        <v/>
      </c>
      <c r="I10828" s="84">
        <f>IF($E10828="","",IFERROR(VLOOKUP(TRIM(E10828&amp;""),'Référentiel Articles'!$A$2:$F$634,6,FALSE),""))</f>
      </c>
      <c r="J10828" s="90">
        <f>IF(OR($E10828="",$H10828=""),"",$H10828*$I10828)</f>
      </c>
      <c r="K10828" s="87" t="str">
        <v/>
      </c>
    </row>
    <row r="10829">
      <c r="A10829" s="74" t="str">
        <v/>
      </c>
      <c r="B10829" s="74" t="str">
        <v/>
      </c>
      <c r="C10829" s="75">
        <f>IF($E10829="","",IFERROR(VLOOKUP(TRIM(E10829&amp;""),'Référentiel Articles'!$A$2:$F$634,2,FALSE),""))</f>
      </c>
      <c r="D10829" s="75">
        <f>IF($E10829="","",IFERROR(VLOOKUP(TRIM(E10829&amp;""),'Référentiel Articles'!$A$2:$F$634,3,FALSE),""))</f>
      </c>
      <c r="E10829" s="74" t="str">
        <v/>
      </c>
      <c r="F10829" s="75">
        <f>IF($E10829="","",IFERROR(VLOOKUP(TRIM(E10829&amp;""),'Référentiel Articles'!$A$2:$F$634,4,FALSE),""))</f>
      </c>
      <c r="G10829" s="76">
        <f>IF($E10829="","",IFERROR(VLOOKUP(TRIM(E10829&amp;""),'Référentiel Articles'!$A$2:$F$634,5,FALSE),""))</f>
      </c>
      <c r="H10829" s="77" t="str">
        <v/>
      </c>
      <c r="I10829" s="76">
        <f>IF($E10829="","",IFERROR(VLOOKUP(TRIM(E10829&amp;""),'Référentiel Articles'!$A$2:$F$634,6,FALSE),""))</f>
      </c>
      <c r="J10829" s="78">
        <f>IF(OR($E10829="",$H10829=""),"",$H10829*$I10829)</f>
      </c>
      <c r="K10829" s="79" t="str">
        <v/>
      </c>
    </row>
    <row r="10830">
      <c r="A10830" s="81" t="str">
        <v/>
      </c>
      <c r="B10830" s="81" t="str">
        <v/>
      </c>
      <c r="C10830" s="83">
        <f>IF($E10830="","",IFERROR(VLOOKUP(TRIM(E10830&amp;""),'Référentiel Articles'!$A$2:$F$634,2,FALSE),""))</f>
      </c>
      <c r="D10830" s="83">
        <f>IF($E10830="","",IFERROR(VLOOKUP(TRIM(E10830&amp;""),'Référentiel Articles'!$A$2:$F$634,3,FALSE),""))</f>
      </c>
      <c r="E10830" s="81" t="str">
        <v/>
      </c>
      <c r="F10830" s="83">
        <f>IF($E10830="","",IFERROR(VLOOKUP(TRIM(E10830&amp;""),'Référentiel Articles'!$A$2:$F$634,4,FALSE),""))</f>
      </c>
      <c r="G10830" s="84">
        <f>IF($E10830="","",IFERROR(VLOOKUP(TRIM(E10830&amp;""),'Référentiel Articles'!$A$2:$F$634,5,FALSE),""))</f>
      </c>
      <c r="H10830" s="85" t="str">
        <v/>
      </c>
      <c r="I10830" s="84">
        <f>IF($E10830="","",IFERROR(VLOOKUP(TRIM(E10830&amp;""),'Référentiel Articles'!$A$2:$F$634,6,FALSE),""))</f>
      </c>
      <c r="J10830" s="90">
        <f>IF(OR($E10830="",$H10830=""),"",$H10830*$I10830)</f>
      </c>
      <c r="K10830" s="87" t="str">
        <v/>
      </c>
    </row>
    <row r="10831">
      <c r="A10831" s="74" t="str">
        <v/>
      </c>
      <c r="B10831" s="74" t="str">
        <v/>
      </c>
      <c r="C10831" s="75">
        <f>IF($E10831="","",IFERROR(VLOOKUP(TRIM(E10831&amp;""),'Référentiel Articles'!$A$2:$F$634,2,FALSE),""))</f>
      </c>
      <c r="D10831" s="75">
        <f>IF($E10831="","",IFERROR(VLOOKUP(TRIM(E10831&amp;""),'Référentiel Articles'!$A$2:$F$634,3,FALSE),""))</f>
      </c>
      <c r="E10831" s="74" t="str">
        <v/>
      </c>
      <c r="F10831" s="75">
        <f>IF($E10831="","",IFERROR(VLOOKUP(TRIM(E10831&amp;""),'Référentiel Articles'!$A$2:$F$634,4,FALSE),""))</f>
      </c>
      <c r="G10831" s="76">
        <f>IF($E10831="","",IFERROR(VLOOKUP(TRIM(E10831&amp;""),'Référentiel Articles'!$A$2:$F$634,5,FALSE),""))</f>
      </c>
      <c r="H10831" s="77" t="str">
        <v/>
      </c>
      <c r="I10831" s="76">
        <f>IF($E10831="","",IFERROR(VLOOKUP(TRIM(E10831&amp;""),'Référentiel Articles'!$A$2:$F$634,6,FALSE),""))</f>
      </c>
      <c r="J10831" s="78">
        <f>IF(OR($E10831="",$H10831=""),"",$H10831*$I10831)</f>
      </c>
      <c r="K10831" s="79" t="str">
        <v/>
      </c>
    </row>
    <row r="10832">
      <c r="A10832" s="81" t="str">
        <v/>
      </c>
      <c r="B10832" s="81" t="str">
        <v/>
      </c>
      <c r="C10832" s="83">
        <f>IF($E10832="","",IFERROR(VLOOKUP(TRIM(E10832&amp;""),'Référentiel Articles'!$A$2:$F$634,2,FALSE),""))</f>
      </c>
      <c r="D10832" s="83">
        <f>IF($E10832="","",IFERROR(VLOOKUP(TRIM(E10832&amp;""),'Référentiel Articles'!$A$2:$F$634,3,FALSE),""))</f>
      </c>
      <c r="E10832" s="81" t="str">
        <v/>
      </c>
      <c r="F10832" s="83">
        <f>IF($E10832="","",IFERROR(VLOOKUP(TRIM(E10832&amp;""),'Référentiel Articles'!$A$2:$F$634,4,FALSE),""))</f>
      </c>
      <c r="G10832" s="84">
        <f>IF($E10832="","",IFERROR(VLOOKUP(TRIM(E10832&amp;""),'Référentiel Articles'!$A$2:$F$634,5,FALSE),""))</f>
      </c>
      <c r="H10832" s="85" t="str">
        <v/>
      </c>
      <c r="I10832" s="84">
        <f>IF($E10832="","",IFERROR(VLOOKUP(TRIM(E10832&amp;""),'Référentiel Articles'!$A$2:$F$634,6,FALSE),""))</f>
      </c>
      <c r="J10832" s="90">
        <f>IF(OR($E10832="",$H10832=""),"",$H10832*$I10832)</f>
      </c>
      <c r="K10832" s="87" t="str">
        <v/>
      </c>
    </row>
    <row r="10833">
      <c r="A10833" s="74" t="str">
        <v/>
      </c>
      <c r="B10833" s="74" t="str">
        <v/>
      </c>
      <c r="C10833" s="75">
        <f>IF($E10833="","",IFERROR(VLOOKUP(TRIM(E10833&amp;""),'Référentiel Articles'!$A$2:$F$634,2,FALSE),""))</f>
      </c>
      <c r="D10833" s="75">
        <f>IF($E10833="","",IFERROR(VLOOKUP(TRIM(E10833&amp;""),'Référentiel Articles'!$A$2:$F$634,3,FALSE),""))</f>
      </c>
      <c r="E10833" s="74" t="str">
        <v/>
      </c>
      <c r="F10833" s="75">
        <f>IF($E10833="","",IFERROR(VLOOKUP(TRIM(E10833&amp;""),'Référentiel Articles'!$A$2:$F$634,4,FALSE),""))</f>
      </c>
      <c r="G10833" s="76">
        <f>IF($E10833="","",IFERROR(VLOOKUP(TRIM(E10833&amp;""),'Référentiel Articles'!$A$2:$F$634,5,FALSE),""))</f>
      </c>
      <c r="H10833" s="77" t="str">
        <v/>
      </c>
      <c r="I10833" s="76">
        <f>IF($E10833="","",IFERROR(VLOOKUP(TRIM(E10833&amp;""),'Référentiel Articles'!$A$2:$F$634,6,FALSE),""))</f>
      </c>
      <c r="J10833" s="78">
        <f>IF(OR($E10833="",$H10833=""),"",$H10833*$I10833)</f>
      </c>
      <c r="K10833" s="79" t="str">
        <v/>
      </c>
    </row>
    <row r="10834">
      <c r="A10834" s="81" t="str">
        <v/>
      </c>
      <c r="B10834" s="81" t="str">
        <v/>
      </c>
      <c r="C10834" s="83">
        <f>IF($E10834="","",IFERROR(VLOOKUP(TRIM(E10834&amp;""),'Référentiel Articles'!$A$2:$F$634,2,FALSE),""))</f>
      </c>
      <c r="D10834" s="83">
        <f>IF($E10834="","",IFERROR(VLOOKUP(TRIM(E10834&amp;""),'Référentiel Articles'!$A$2:$F$634,3,FALSE),""))</f>
      </c>
      <c r="E10834" s="81" t="str">
        <v/>
      </c>
      <c r="F10834" s="83">
        <f>IF($E10834="","",IFERROR(VLOOKUP(TRIM(E10834&amp;""),'Référentiel Articles'!$A$2:$F$634,4,FALSE),""))</f>
      </c>
      <c r="G10834" s="84">
        <f>IF($E10834="","",IFERROR(VLOOKUP(TRIM(E10834&amp;""),'Référentiel Articles'!$A$2:$F$634,5,FALSE),""))</f>
      </c>
      <c r="H10834" s="85" t="str">
        <v/>
      </c>
      <c r="I10834" s="84">
        <f>IF($E10834="","",IFERROR(VLOOKUP(TRIM(E10834&amp;""),'Référentiel Articles'!$A$2:$F$634,6,FALSE),""))</f>
      </c>
      <c r="J10834" s="90">
        <f>IF(OR($E10834="",$H10834=""),"",$H10834*$I10834)</f>
      </c>
      <c r="K10834" s="87" t="str">
        <v/>
      </c>
    </row>
    <row r="10835">
      <c r="A10835" s="74" t="str">
        <v/>
      </c>
      <c r="B10835" s="74" t="str">
        <v/>
      </c>
      <c r="C10835" s="75">
        <f>IF($E10835="","",IFERROR(VLOOKUP(TRIM(E10835&amp;""),'Référentiel Articles'!$A$2:$F$634,2,FALSE),""))</f>
      </c>
      <c r="D10835" s="75">
        <f>IF($E10835="","",IFERROR(VLOOKUP(TRIM(E10835&amp;""),'Référentiel Articles'!$A$2:$F$634,3,FALSE),""))</f>
      </c>
      <c r="E10835" s="74" t="str">
        <v/>
      </c>
      <c r="F10835" s="75">
        <f>IF($E10835="","",IFERROR(VLOOKUP(TRIM(E10835&amp;""),'Référentiel Articles'!$A$2:$F$634,4,FALSE),""))</f>
      </c>
      <c r="G10835" s="76">
        <f>IF($E10835="","",IFERROR(VLOOKUP(TRIM(E10835&amp;""),'Référentiel Articles'!$A$2:$F$634,5,FALSE),""))</f>
      </c>
      <c r="H10835" s="77" t="str">
        <v/>
      </c>
      <c r="I10835" s="76">
        <f>IF($E10835="","",IFERROR(VLOOKUP(TRIM(E10835&amp;""),'Référentiel Articles'!$A$2:$F$634,6,FALSE),""))</f>
      </c>
      <c r="J10835" s="78">
        <f>IF(OR($E10835="",$H10835=""),"",$H10835*$I10835)</f>
      </c>
      <c r="K10835" s="79" t="str">
        <v/>
      </c>
    </row>
    <row r="10836">
      <c r="A10836" s="81" t="str">
        <v/>
      </c>
      <c r="B10836" s="81" t="str">
        <v/>
      </c>
      <c r="C10836" s="83">
        <f>IF($E10836="","",IFERROR(VLOOKUP(TRIM(E10836&amp;""),'Référentiel Articles'!$A$2:$F$634,2,FALSE),""))</f>
      </c>
      <c r="D10836" s="83">
        <f>IF($E10836="","",IFERROR(VLOOKUP(TRIM(E10836&amp;""),'Référentiel Articles'!$A$2:$F$634,3,FALSE),""))</f>
      </c>
      <c r="E10836" s="81" t="str">
        <v/>
      </c>
      <c r="F10836" s="83">
        <f>IF($E10836="","",IFERROR(VLOOKUP(TRIM(E10836&amp;""),'Référentiel Articles'!$A$2:$F$634,4,FALSE),""))</f>
      </c>
      <c r="G10836" s="84">
        <f>IF($E10836="","",IFERROR(VLOOKUP(TRIM(E10836&amp;""),'Référentiel Articles'!$A$2:$F$634,5,FALSE),""))</f>
      </c>
      <c r="H10836" s="85" t="str">
        <v/>
      </c>
      <c r="I10836" s="84">
        <f>IF($E10836="","",IFERROR(VLOOKUP(TRIM(E10836&amp;""),'Référentiel Articles'!$A$2:$F$634,6,FALSE),""))</f>
      </c>
      <c r="J10836" s="90">
        <f>IF(OR($E10836="",$H10836=""),"",$H10836*$I10836)</f>
      </c>
      <c r="K10836" s="87" t="str">
        <v/>
      </c>
    </row>
    <row r="10837">
      <c r="A10837" s="74" t="str">
        <v/>
      </c>
      <c r="B10837" s="74" t="str">
        <v/>
      </c>
      <c r="C10837" s="75">
        <f>IF($E10837="","",IFERROR(VLOOKUP(TRIM(E10837&amp;""),'Référentiel Articles'!$A$2:$F$634,2,FALSE),""))</f>
      </c>
      <c r="D10837" s="75">
        <f>IF($E10837="","",IFERROR(VLOOKUP(TRIM(E10837&amp;""),'Référentiel Articles'!$A$2:$F$634,3,FALSE),""))</f>
      </c>
      <c r="E10837" s="74" t="str">
        <v/>
      </c>
      <c r="F10837" s="75">
        <f>IF($E10837="","",IFERROR(VLOOKUP(TRIM(E10837&amp;""),'Référentiel Articles'!$A$2:$F$634,4,FALSE),""))</f>
      </c>
      <c r="G10837" s="76">
        <f>IF($E10837="","",IFERROR(VLOOKUP(TRIM(E10837&amp;""),'Référentiel Articles'!$A$2:$F$634,5,FALSE),""))</f>
      </c>
      <c r="H10837" s="77" t="str">
        <v/>
      </c>
      <c r="I10837" s="76">
        <f>IF($E10837="","",IFERROR(VLOOKUP(TRIM(E10837&amp;""),'Référentiel Articles'!$A$2:$F$634,6,FALSE),""))</f>
      </c>
      <c r="J10837" s="78">
        <f>IF(OR($E10837="",$H10837=""),"",$H10837*$I10837)</f>
      </c>
      <c r="K10837" s="79" t="str">
        <v/>
      </c>
    </row>
    <row r="10838">
      <c r="A10838" s="81" t="str">
        <v/>
      </c>
      <c r="B10838" s="81" t="str">
        <v/>
      </c>
      <c r="C10838" s="83">
        <f>IF($E10838="","",IFERROR(VLOOKUP(TRIM(E10838&amp;""),'Référentiel Articles'!$A$2:$F$634,2,FALSE),""))</f>
      </c>
      <c r="D10838" s="83">
        <f>IF($E10838="","",IFERROR(VLOOKUP(TRIM(E10838&amp;""),'Référentiel Articles'!$A$2:$F$634,3,FALSE),""))</f>
      </c>
      <c r="E10838" s="81" t="str">
        <v/>
      </c>
      <c r="F10838" s="83">
        <f>IF($E10838="","",IFERROR(VLOOKUP(TRIM(E10838&amp;""),'Référentiel Articles'!$A$2:$F$634,4,FALSE),""))</f>
      </c>
      <c r="G10838" s="84">
        <f>IF($E10838="","",IFERROR(VLOOKUP(TRIM(E10838&amp;""),'Référentiel Articles'!$A$2:$F$634,5,FALSE),""))</f>
      </c>
      <c r="H10838" s="85" t="str">
        <v/>
      </c>
      <c r="I10838" s="84">
        <f>IF($E10838="","",IFERROR(VLOOKUP(TRIM(E10838&amp;""),'Référentiel Articles'!$A$2:$F$634,6,FALSE),""))</f>
      </c>
      <c r="J10838" s="90">
        <f>IF(OR($E10838="",$H10838=""),"",$H10838*$I10838)</f>
      </c>
      <c r="K10838" s="87" t="str">
        <v/>
      </c>
    </row>
    <row r="10839">
      <c r="A10839" s="74" t="str">
        <v/>
      </c>
      <c r="B10839" s="74" t="str">
        <v/>
      </c>
      <c r="C10839" s="75">
        <f>IF($E10839="","",IFERROR(VLOOKUP(TRIM(E10839&amp;""),'Référentiel Articles'!$A$2:$F$634,2,FALSE),""))</f>
      </c>
      <c r="D10839" s="75">
        <f>IF($E10839="","",IFERROR(VLOOKUP(TRIM(E10839&amp;""),'Référentiel Articles'!$A$2:$F$634,3,FALSE),""))</f>
      </c>
      <c r="E10839" s="74" t="str">
        <v/>
      </c>
      <c r="F10839" s="75">
        <f>IF($E10839="","",IFERROR(VLOOKUP(TRIM(E10839&amp;""),'Référentiel Articles'!$A$2:$F$634,4,FALSE),""))</f>
      </c>
      <c r="G10839" s="76">
        <f>IF($E10839="","",IFERROR(VLOOKUP(TRIM(E10839&amp;""),'Référentiel Articles'!$A$2:$F$634,5,FALSE),""))</f>
      </c>
      <c r="H10839" s="77" t="str">
        <v/>
      </c>
      <c r="I10839" s="76">
        <f>IF($E10839="","",IFERROR(VLOOKUP(TRIM(E10839&amp;""),'Référentiel Articles'!$A$2:$F$634,6,FALSE),""))</f>
      </c>
      <c r="J10839" s="78">
        <f>IF(OR($E10839="",$H10839=""),"",$H10839*$I10839)</f>
      </c>
      <c r="K10839" s="79" t="str">
        <v/>
      </c>
    </row>
    <row r="10840">
      <c r="A10840" s="81" t="str">
        <v/>
      </c>
      <c r="B10840" s="81" t="str">
        <v/>
      </c>
      <c r="C10840" s="83">
        <f>IF($E10840="","",IFERROR(VLOOKUP(TRIM(E10840&amp;""),'Référentiel Articles'!$A$2:$F$634,2,FALSE),""))</f>
      </c>
      <c r="D10840" s="83">
        <f>IF($E10840="","",IFERROR(VLOOKUP(TRIM(E10840&amp;""),'Référentiel Articles'!$A$2:$F$634,3,FALSE),""))</f>
      </c>
      <c r="E10840" s="81" t="str">
        <v/>
      </c>
      <c r="F10840" s="83">
        <f>IF($E10840="","",IFERROR(VLOOKUP(TRIM(E10840&amp;""),'Référentiel Articles'!$A$2:$F$634,4,FALSE),""))</f>
      </c>
      <c r="G10840" s="84">
        <f>IF($E10840="","",IFERROR(VLOOKUP(TRIM(E10840&amp;""),'Référentiel Articles'!$A$2:$F$634,5,FALSE),""))</f>
      </c>
      <c r="H10840" s="85" t="str">
        <v/>
      </c>
      <c r="I10840" s="84">
        <f>IF($E10840="","",IFERROR(VLOOKUP(TRIM(E10840&amp;""),'Référentiel Articles'!$A$2:$F$634,6,FALSE),""))</f>
      </c>
      <c r="J10840" s="90">
        <f>IF(OR($E10840="",$H10840=""),"",$H10840*$I10840)</f>
      </c>
      <c r="K10840" s="87" t="str">
        <v/>
      </c>
    </row>
    <row r="10841">
      <c r="A10841" s="74" t="str">
        <v/>
      </c>
      <c r="B10841" s="74" t="str">
        <v/>
      </c>
      <c r="C10841" s="75">
        <f>IF($E10841="","",IFERROR(VLOOKUP(TRIM(E10841&amp;""),'Référentiel Articles'!$A$2:$F$634,2,FALSE),""))</f>
      </c>
      <c r="D10841" s="75">
        <f>IF($E10841="","",IFERROR(VLOOKUP(TRIM(E10841&amp;""),'Référentiel Articles'!$A$2:$F$634,3,FALSE),""))</f>
      </c>
      <c r="E10841" s="74" t="str">
        <v/>
      </c>
      <c r="F10841" s="75">
        <f>IF($E10841="","",IFERROR(VLOOKUP(TRIM(E10841&amp;""),'Référentiel Articles'!$A$2:$F$634,4,FALSE),""))</f>
      </c>
      <c r="G10841" s="76">
        <f>IF($E10841="","",IFERROR(VLOOKUP(TRIM(E10841&amp;""),'Référentiel Articles'!$A$2:$F$634,5,FALSE),""))</f>
      </c>
      <c r="H10841" s="77" t="str">
        <v/>
      </c>
      <c r="I10841" s="76">
        <f>IF($E10841="","",IFERROR(VLOOKUP(TRIM(E10841&amp;""),'Référentiel Articles'!$A$2:$F$634,6,FALSE),""))</f>
      </c>
      <c r="J10841" s="78">
        <f>IF(OR($E10841="",$H10841=""),"",$H10841*$I10841)</f>
      </c>
      <c r="K10841" s="79" t="str">
        <v/>
      </c>
    </row>
    <row r="10842">
      <c r="A10842" s="81" t="str">
        <v/>
      </c>
      <c r="B10842" s="81" t="str">
        <v/>
      </c>
      <c r="C10842" s="83">
        <f>IF($E10842="","",IFERROR(VLOOKUP(TRIM(E10842&amp;""),'Référentiel Articles'!$A$2:$F$634,2,FALSE),""))</f>
      </c>
      <c r="D10842" s="83">
        <f>IF($E10842="","",IFERROR(VLOOKUP(TRIM(E10842&amp;""),'Référentiel Articles'!$A$2:$F$634,3,FALSE),""))</f>
      </c>
      <c r="E10842" s="81" t="str">
        <v/>
      </c>
      <c r="F10842" s="83">
        <f>IF($E10842="","",IFERROR(VLOOKUP(TRIM(E10842&amp;""),'Référentiel Articles'!$A$2:$F$634,4,FALSE),""))</f>
      </c>
      <c r="G10842" s="84">
        <f>IF($E10842="","",IFERROR(VLOOKUP(TRIM(E10842&amp;""),'Référentiel Articles'!$A$2:$F$634,5,FALSE),""))</f>
      </c>
      <c r="H10842" s="85" t="str">
        <v/>
      </c>
      <c r="I10842" s="84">
        <f>IF($E10842="","",IFERROR(VLOOKUP(TRIM(E10842&amp;""),'Référentiel Articles'!$A$2:$F$634,6,FALSE),""))</f>
      </c>
      <c r="J10842" s="90">
        <f>IF(OR($E10842="",$H10842=""),"",$H10842*$I10842)</f>
      </c>
      <c r="K10842" s="87" t="str">
        <v/>
      </c>
    </row>
    <row r="10843">
      <c r="A10843" s="74" t="str">
        <v/>
      </c>
      <c r="B10843" s="74" t="str">
        <v/>
      </c>
      <c r="C10843" s="75">
        <f>IF($E10843="","",IFERROR(VLOOKUP(TRIM(E10843&amp;""),'Référentiel Articles'!$A$2:$F$634,2,FALSE),""))</f>
      </c>
      <c r="D10843" s="75">
        <f>IF($E10843="","",IFERROR(VLOOKUP(TRIM(E10843&amp;""),'Référentiel Articles'!$A$2:$F$634,3,FALSE),""))</f>
      </c>
      <c r="E10843" s="74" t="str">
        <v/>
      </c>
      <c r="F10843" s="75">
        <f>IF($E10843="","",IFERROR(VLOOKUP(TRIM(E10843&amp;""),'Référentiel Articles'!$A$2:$F$634,4,FALSE),""))</f>
      </c>
      <c r="G10843" s="76">
        <f>IF($E10843="","",IFERROR(VLOOKUP(TRIM(E10843&amp;""),'Référentiel Articles'!$A$2:$F$634,5,FALSE),""))</f>
      </c>
      <c r="H10843" s="77" t="str">
        <v/>
      </c>
      <c r="I10843" s="76">
        <f>IF($E10843="","",IFERROR(VLOOKUP(TRIM(E10843&amp;""),'Référentiel Articles'!$A$2:$F$634,6,FALSE),""))</f>
      </c>
      <c r="J10843" s="78">
        <f>IF(OR($E10843="",$H10843=""),"",$H10843*$I10843)</f>
      </c>
      <c r="K10843" s="79" t="str">
        <v/>
      </c>
    </row>
    <row r="10844">
      <c r="A10844" s="81" t="str">
        <v/>
      </c>
      <c r="B10844" s="81" t="str">
        <v/>
      </c>
      <c r="C10844" s="83">
        <f>IF($E10844="","",IFERROR(VLOOKUP(TRIM(E10844&amp;""),'Référentiel Articles'!$A$2:$F$634,2,FALSE),""))</f>
      </c>
      <c r="D10844" s="83">
        <f>IF($E10844="","",IFERROR(VLOOKUP(TRIM(E10844&amp;""),'Référentiel Articles'!$A$2:$F$634,3,FALSE),""))</f>
      </c>
      <c r="E10844" s="81" t="str">
        <v/>
      </c>
      <c r="F10844" s="83">
        <f>IF($E10844="","",IFERROR(VLOOKUP(TRIM(E10844&amp;""),'Référentiel Articles'!$A$2:$F$634,4,FALSE),""))</f>
      </c>
      <c r="G10844" s="84">
        <f>IF($E10844="","",IFERROR(VLOOKUP(TRIM(E10844&amp;""),'Référentiel Articles'!$A$2:$F$634,5,FALSE),""))</f>
      </c>
      <c r="H10844" s="85" t="str">
        <v/>
      </c>
      <c r="I10844" s="84">
        <f>IF($E10844="","",IFERROR(VLOOKUP(TRIM(E10844&amp;""),'Référentiel Articles'!$A$2:$F$634,6,FALSE),""))</f>
      </c>
      <c r="J10844" s="90">
        <f>IF(OR($E10844="",$H10844=""),"",$H10844*$I10844)</f>
      </c>
      <c r="K10844" s="87" t="str">
        <v/>
      </c>
    </row>
    <row r="10845">
      <c r="A10845" s="74" t="str">
        <v/>
      </c>
      <c r="B10845" s="74" t="str">
        <v/>
      </c>
      <c r="C10845" s="75">
        <f>IF($E10845="","",IFERROR(VLOOKUP(TRIM(E10845&amp;""),'Référentiel Articles'!$A$2:$F$634,2,FALSE),""))</f>
      </c>
      <c r="D10845" s="75">
        <f>IF($E10845="","",IFERROR(VLOOKUP(TRIM(E10845&amp;""),'Référentiel Articles'!$A$2:$F$634,3,FALSE),""))</f>
      </c>
      <c r="E10845" s="74" t="str">
        <v/>
      </c>
      <c r="F10845" s="75">
        <f>IF($E10845="","",IFERROR(VLOOKUP(TRIM(E10845&amp;""),'Référentiel Articles'!$A$2:$F$634,4,FALSE),""))</f>
      </c>
      <c r="G10845" s="76">
        <f>IF($E10845="","",IFERROR(VLOOKUP(TRIM(E10845&amp;""),'Référentiel Articles'!$A$2:$F$634,5,FALSE),""))</f>
      </c>
      <c r="H10845" s="77" t="str">
        <v/>
      </c>
      <c r="I10845" s="76">
        <f>IF($E10845="","",IFERROR(VLOOKUP(TRIM(E10845&amp;""),'Référentiel Articles'!$A$2:$F$634,6,FALSE),""))</f>
      </c>
      <c r="J10845" s="78">
        <f>IF(OR($E10845="",$H10845=""),"",$H10845*$I10845)</f>
      </c>
      <c r="K10845" s="79" t="str">
        <v/>
      </c>
    </row>
    <row r="10846">
      <c r="A10846" s="81" t="str">
        <v/>
      </c>
      <c r="B10846" s="81" t="str">
        <v/>
      </c>
      <c r="C10846" s="83">
        <f>IF($E10846="","",IFERROR(VLOOKUP(TRIM(E10846&amp;""),'Référentiel Articles'!$A$2:$F$634,2,FALSE),""))</f>
      </c>
      <c r="D10846" s="83">
        <f>IF($E10846="","",IFERROR(VLOOKUP(TRIM(E10846&amp;""),'Référentiel Articles'!$A$2:$F$634,3,FALSE),""))</f>
      </c>
      <c r="E10846" s="81" t="str">
        <v/>
      </c>
      <c r="F10846" s="83">
        <f>IF($E10846="","",IFERROR(VLOOKUP(TRIM(E10846&amp;""),'Référentiel Articles'!$A$2:$F$634,4,FALSE),""))</f>
      </c>
      <c r="G10846" s="84">
        <f>IF($E10846="","",IFERROR(VLOOKUP(TRIM(E10846&amp;""),'Référentiel Articles'!$A$2:$F$634,5,FALSE),""))</f>
      </c>
      <c r="H10846" s="85" t="str">
        <v/>
      </c>
      <c r="I10846" s="84">
        <f>IF($E10846="","",IFERROR(VLOOKUP(TRIM(E10846&amp;""),'Référentiel Articles'!$A$2:$F$634,6,FALSE),""))</f>
      </c>
      <c r="J10846" s="90">
        <f>IF(OR($E10846="",$H10846=""),"",$H10846*$I10846)</f>
      </c>
      <c r="K10846" s="87" t="str">
        <v/>
      </c>
    </row>
    <row r="10847">
      <c r="A10847" s="74" t="str">
        <v/>
      </c>
      <c r="B10847" s="74" t="str">
        <v/>
      </c>
      <c r="C10847" s="75">
        <f>IF($E10847="","",IFERROR(VLOOKUP(TRIM(E10847&amp;""),'Référentiel Articles'!$A$2:$F$634,2,FALSE),""))</f>
      </c>
      <c r="D10847" s="75">
        <f>IF($E10847="","",IFERROR(VLOOKUP(TRIM(E10847&amp;""),'Référentiel Articles'!$A$2:$F$634,3,FALSE),""))</f>
      </c>
      <c r="E10847" s="74" t="str">
        <v/>
      </c>
      <c r="F10847" s="75">
        <f>IF($E10847="","",IFERROR(VLOOKUP(TRIM(E10847&amp;""),'Référentiel Articles'!$A$2:$F$634,4,FALSE),""))</f>
      </c>
      <c r="G10847" s="76">
        <f>IF($E10847="","",IFERROR(VLOOKUP(TRIM(E10847&amp;""),'Référentiel Articles'!$A$2:$F$634,5,FALSE),""))</f>
      </c>
      <c r="H10847" s="77" t="str">
        <v/>
      </c>
      <c r="I10847" s="76">
        <f>IF($E10847="","",IFERROR(VLOOKUP(TRIM(E10847&amp;""),'Référentiel Articles'!$A$2:$F$634,6,FALSE),""))</f>
      </c>
      <c r="J10847" s="78">
        <f>IF(OR($E10847="",$H10847=""),"",$H10847*$I10847)</f>
      </c>
      <c r="K10847" s="79" t="str">
        <v/>
      </c>
    </row>
    <row r="10848">
      <c r="A10848" s="81" t="str">
        <v/>
      </c>
      <c r="B10848" s="81" t="str">
        <v/>
      </c>
      <c r="C10848" s="83">
        <f>IF($E10848="","",IFERROR(VLOOKUP(TRIM(E10848&amp;""),'Référentiel Articles'!$A$2:$F$634,2,FALSE),""))</f>
      </c>
      <c r="D10848" s="83">
        <f>IF($E10848="","",IFERROR(VLOOKUP(TRIM(E10848&amp;""),'Référentiel Articles'!$A$2:$F$634,3,FALSE),""))</f>
      </c>
      <c r="E10848" s="81" t="str">
        <v/>
      </c>
      <c r="F10848" s="83">
        <f>IF($E10848="","",IFERROR(VLOOKUP(TRIM(E10848&amp;""),'Référentiel Articles'!$A$2:$F$634,4,FALSE),""))</f>
      </c>
      <c r="G10848" s="84">
        <f>IF($E10848="","",IFERROR(VLOOKUP(TRIM(E10848&amp;""),'Référentiel Articles'!$A$2:$F$634,5,FALSE),""))</f>
      </c>
      <c r="H10848" s="85" t="str">
        <v/>
      </c>
      <c r="I10848" s="84">
        <f>IF($E10848="","",IFERROR(VLOOKUP(TRIM(E10848&amp;""),'Référentiel Articles'!$A$2:$F$634,6,FALSE),""))</f>
      </c>
      <c r="J10848" s="90">
        <f>IF(OR($E10848="",$H10848=""),"",$H10848*$I10848)</f>
      </c>
      <c r="K10848" s="87" t="str">
        <v/>
      </c>
    </row>
    <row r="10849">
      <c r="A10849" s="74" t="str">
        <v/>
      </c>
      <c r="B10849" s="74" t="str">
        <v/>
      </c>
      <c r="C10849" s="75">
        <f>IF($E10849="","",IFERROR(VLOOKUP(TRIM(E10849&amp;""),'Référentiel Articles'!$A$2:$F$634,2,FALSE),""))</f>
      </c>
      <c r="D10849" s="75">
        <f>IF($E10849="","",IFERROR(VLOOKUP(TRIM(E10849&amp;""),'Référentiel Articles'!$A$2:$F$634,3,FALSE),""))</f>
      </c>
      <c r="E10849" s="74" t="str">
        <v/>
      </c>
      <c r="F10849" s="75">
        <f>IF($E10849="","",IFERROR(VLOOKUP(TRIM(E10849&amp;""),'Référentiel Articles'!$A$2:$F$634,4,FALSE),""))</f>
      </c>
      <c r="G10849" s="76">
        <f>IF($E10849="","",IFERROR(VLOOKUP(TRIM(E10849&amp;""),'Référentiel Articles'!$A$2:$F$634,5,FALSE),""))</f>
      </c>
      <c r="H10849" s="77" t="str">
        <v/>
      </c>
      <c r="I10849" s="76">
        <f>IF($E10849="","",IFERROR(VLOOKUP(TRIM(E10849&amp;""),'Référentiel Articles'!$A$2:$F$634,6,FALSE),""))</f>
      </c>
      <c r="J10849" s="78">
        <f>IF(OR($E10849="",$H10849=""),"",$H10849*$I10849)</f>
      </c>
      <c r="K10849" s="79" t="str">
        <v/>
      </c>
    </row>
    <row r="10850">
      <c r="A10850" s="81" t="str">
        <v/>
      </c>
      <c r="B10850" s="81" t="str">
        <v/>
      </c>
      <c r="C10850" s="83">
        <f>IF($E10850="","",IFERROR(VLOOKUP(TRIM(E10850&amp;""),'Référentiel Articles'!$A$2:$F$634,2,FALSE),""))</f>
      </c>
      <c r="D10850" s="83">
        <f>IF($E10850="","",IFERROR(VLOOKUP(TRIM(E10850&amp;""),'Référentiel Articles'!$A$2:$F$634,3,FALSE),""))</f>
      </c>
      <c r="E10850" s="81" t="str">
        <v/>
      </c>
      <c r="F10850" s="83">
        <f>IF($E10850="","",IFERROR(VLOOKUP(TRIM(E10850&amp;""),'Référentiel Articles'!$A$2:$F$634,4,FALSE),""))</f>
      </c>
      <c r="G10850" s="84">
        <f>IF($E10850="","",IFERROR(VLOOKUP(TRIM(E10850&amp;""),'Référentiel Articles'!$A$2:$F$634,5,FALSE),""))</f>
      </c>
      <c r="H10850" s="85" t="str">
        <v/>
      </c>
      <c r="I10850" s="84">
        <f>IF($E10850="","",IFERROR(VLOOKUP(TRIM(E10850&amp;""),'Référentiel Articles'!$A$2:$F$634,6,FALSE),""))</f>
      </c>
      <c r="J10850" s="90">
        <f>IF(OR($E10850="",$H10850=""),"",$H10850*$I10850)</f>
      </c>
      <c r="K10850" s="87" t="str">
        <v/>
      </c>
    </row>
    <row r="10851">
      <c r="A10851" s="74" t="str">
        <v/>
      </c>
      <c r="B10851" s="74" t="str">
        <v/>
      </c>
      <c r="C10851" s="75">
        <f>IF($E10851="","",IFERROR(VLOOKUP(TRIM(E10851&amp;""),'Référentiel Articles'!$A$2:$F$634,2,FALSE),""))</f>
      </c>
      <c r="D10851" s="75">
        <f>IF($E10851="","",IFERROR(VLOOKUP(TRIM(E10851&amp;""),'Référentiel Articles'!$A$2:$F$634,3,FALSE),""))</f>
      </c>
      <c r="E10851" s="74" t="str">
        <v/>
      </c>
      <c r="F10851" s="75">
        <f>IF($E10851="","",IFERROR(VLOOKUP(TRIM(E10851&amp;""),'Référentiel Articles'!$A$2:$F$634,4,FALSE),""))</f>
      </c>
      <c r="G10851" s="76">
        <f>IF($E10851="","",IFERROR(VLOOKUP(TRIM(E10851&amp;""),'Référentiel Articles'!$A$2:$F$634,5,FALSE),""))</f>
      </c>
      <c r="H10851" s="77" t="str">
        <v/>
      </c>
      <c r="I10851" s="76">
        <f>IF($E10851="","",IFERROR(VLOOKUP(TRIM(E10851&amp;""),'Référentiel Articles'!$A$2:$F$634,6,FALSE),""))</f>
      </c>
      <c r="J10851" s="78">
        <f>IF(OR($E10851="",$H10851=""),"",$H10851*$I10851)</f>
      </c>
      <c r="K10851" s="79" t="str">
        <v/>
      </c>
    </row>
    <row r="10852">
      <c r="A10852" s="81" t="str">
        <v/>
      </c>
      <c r="B10852" s="81" t="str">
        <v/>
      </c>
      <c r="C10852" s="83">
        <f>IF($E10852="","",IFERROR(VLOOKUP(TRIM(E10852&amp;""),'Référentiel Articles'!$A$2:$F$634,2,FALSE),""))</f>
      </c>
      <c r="D10852" s="83">
        <f>IF($E10852="","",IFERROR(VLOOKUP(TRIM(E10852&amp;""),'Référentiel Articles'!$A$2:$F$634,3,FALSE),""))</f>
      </c>
      <c r="E10852" s="81" t="str">
        <v/>
      </c>
      <c r="F10852" s="83">
        <f>IF($E10852="","",IFERROR(VLOOKUP(TRIM(E10852&amp;""),'Référentiel Articles'!$A$2:$F$634,4,FALSE),""))</f>
      </c>
      <c r="G10852" s="84">
        <f>IF($E10852="","",IFERROR(VLOOKUP(TRIM(E10852&amp;""),'Référentiel Articles'!$A$2:$F$634,5,FALSE),""))</f>
      </c>
      <c r="H10852" s="85" t="str">
        <v/>
      </c>
      <c r="I10852" s="84">
        <f>IF($E10852="","",IFERROR(VLOOKUP(TRIM(E10852&amp;""),'Référentiel Articles'!$A$2:$F$634,6,FALSE),""))</f>
      </c>
      <c r="J10852" s="90">
        <f>IF(OR($E10852="",$H10852=""),"",$H10852*$I10852)</f>
      </c>
      <c r="K10852" s="87" t="str">
        <v/>
      </c>
    </row>
    <row r="10853">
      <c r="A10853" s="74" t="str">
        <v/>
      </c>
      <c r="B10853" s="74" t="str">
        <v/>
      </c>
      <c r="C10853" s="75">
        <f>IF($E10853="","",IFERROR(VLOOKUP(TRIM(E10853&amp;""),'Référentiel Articles'!$A$2:$F$634,2,FALSE),""))</f>
      </c>
      <c r="D10853" s="75">
        <f>IF($E10853="","",IFERROR(VLOOKUP(TRIM(E10853&amp;""),'Référentiel Articles'!$A$2:$F$634,3,FALSE),""))</f>
      </c>
      <c r="E10853" s="74" t="str">
        <v/>
      </c>
      <c r="F10853" s="75">
        <f>IF($E10853="","",IFERROR(VLOOKUP(TRIM(E10853&amp;""),'Référentiel Articles'!$A$2:$F$634,4,FALSE),""))</f>
      </c>
      <c r="G10853" s="76">
        <f>IF($E10853="","",IFERROR(VLOOKUP(TRIM(E10853&amp;""),'Référentiel Articles'!$A$2:$F$634,5,FALSE),""))</f>
      </c>
      <c r="H10853" s="77" t="str">
        <v/>
      </c>
      <c r="I10853" s="76">
        <f>IF($E10853="","",IFERROR(VLOOKUP(TRIM(E10853&amp;""),'Référentiel Articles'!$A$2:$F$634,6,FALSE),""))</f>
      </c>
      <c r="J10853" s="78">
        <f>IF(OR($E10853="",$H10853=""),"",$H10853*$I10853)</f>
      </c>
      <c r="K10853" s="79" t="str">
        <v/>
      </c>
    </row>
    <row r="10854">
      <c r="A10854" s="81" t="str">
        <v/>
      </c>
      <c r="B10854" s="81" t="str">
        <v/>
      </c>
      <c r="C10854" s="83">
        <f>IF($E10854="","",IFERROR(VLOOKUP(TRIM(E10854&amp;""),'Référentiel Articles'!$A$2:$F$634,2,FALSE),""))</f>
      </c>
      <c r="D10854" s="83">
        <f>IF($E10854="","",IFERROR(VLOOKUP(TRIM(E10854&amp;""),'Référentiel Articles'!$A$2:$F$634,3,FALSE),""))</f>
      </c>
      <c r="E10854" s="81" t="str">
        <v/>
      </c>
      <c r="F10854" s="83">
        <f>IF($E10854="","",IFERROR(VLOOKUP(TRIM(E10854&amp;""),'Référentiel Articles'!$A$2:$F$634,4,FALSE),""))</f>
      </c>
      <c r="G10854" s="84">
        <f>IF($E10854="","",IFERROR(VLOOKUP(TRIM(E10854&amp;""),'Référentiel Articles'!$A$2:$F$634,5,FALSE),""))</f>
      </c>
      <c r="H10854" s="85" t="str">
        <v/>
      </c>
      <c r="I10854" s="84">
        <f>IF($E10854="","",IFERROR(VLOOKUP(TRIM(E10854&amp;""),'Référentiel Articles'!$A$2:$F$634,6,FALSE),""))</f>
      </c>
      <c r="J10854" s="90">
        <f>IF(OR($E10854="",$H10854=""),"",$H10854*$I10854)</f>
      </c>
      <c r="K10854" s="87" t="str">
        <v/>
      </c>
    </row>
    <row r="10855">
      <c r="A10855" s="74" t="str">
        <v/>
      </c>
      <c r="B10855" s="74" t="str">
        <v/>
      </c>
      <c r="C10855" s="75">
        <f>IF($E10855="","",IFERROR(VLOOKUP(TRIM(E10855&amp;""),'Référentiel Articles'!$A$2:$F$634,2,FALSE),""))</f>
      </c>
      <c r="D10855" s="75">
        <f>IF($E10855="","",IFERROR(VLOOKUP(TRIM(E10855&amp;""),'Référentiel Articles'!$A$2:$F$634,3,FALSE),""))</f>
      </c>
      <c r="E10855" s="74" t="str">
        <v/>
      </c>
      <c r="F10855" s="75">
        <f>IF($E10855="","",IFERROR(VLOOKUP(TRIM(E10855&amp;""),'Référentiel Articles'!$A$2:$F$634,4,FALSE),""))</f>
      </c>
      <c r="G10855" s="76">
        <f>IF($E10855="","",IFERROR(VLOOKUP(TRIM(E10855&amp;""),'Référentiel Articles'!$A$2:$F$634,5,FALSE),""))</f>
      </c>
      <c r="H10855" s="77" t="str">
        <v/>
      </c>
      <c r="I10855" s="76">
        <f>IF($E10855="","",IFERROR(VLOOKUP(TRIM(E10855&amp;""),'Référentiel Articles'!$A$2:$F$634,6,FALSE),""))</f>
      </c>
      <c r="J10855" s="78">
        <f>IF(OR($E10855="",$H10855=""),"",$H10855*$I10855)</f>
      </c>
      <c r="K10855" s="79" t="str">
        <v/>
      </c>
    </row>
    <row r="10856">
      <c r="A10856" s="81" t="str">
        <v/>
      </c>
      <c r="B10856" s="81" t="str">
        <v/>
      </c>
      <c r="C10856" s="83">
        <f>IF($E10856="","",IFERROR(VLOOKUP(TRIM(E10856&amp;""),'Référentiel Articles'!$A$2:$F$634,2,FALSE),""))</f>
      </c>
      <c r="D10856" s="83">
        <f>IF($E10856="","",IFERROR(VLOOKUP(TRIM(E10856&amp;""),'Référentiel Articles'!$A$2:$F$634,3,FALSE),""))</f>
      </c>
      <c r="E10856" s="81" t="str">
        <v/>
      </c>
      <c r="F10856" s="83">
        <f>IF($E10856="","",IFERROR(VLOOKUP(TRIM(E10856&amp;""),'Référentiel Articles'!$A$2:$F$634,4,FALSE),""))</f>
      </c>
      <c r="G10856" s="84">
        <f>IF($E10856="","",IFERROR(VLOOKUP(TRIM(E10856&amp;""),'Référentiel Articles'!$A$2:$F$634,5,FALSE),""))</f>
      </c>
      <c r="H10856" s="85" t="str">
        <v/>
      </c>
      <c r="I10856" s="84">
        <f>IF($E10856="","",IFERROR(VLOOKUP(TRIM(E10856&amp;""),'Référentiel Articles'!$A$2:$F$634,6,FALSE),""))</f>
      </c>
      <c r="J10856" s="90">
        <f>IF(OR($E10856="",$H10856=""),"",$H10856*$I10856)</f>
      </c>
      <c r="K10856" s="87" t="str">
        <v/>
      </c>
    </row>
    <row r="10857">
      <c r="A10857" s="74" t="str">
        <v/>
      </c>
      <c r="B10857" s="74" t="str">
        <v/>
      </c>
      <c r="C10857" s="75">
        <f>IF($E10857="","",IFERROR(VLOOKUP(TRIM(E10857&amp;""),'Référentiel Articles'!$A$2:$F$634,2,FALSE),""))</f>
      </c>
      <c r="D10857" s="75">
        <f>IF($E10857="","",IFERROR(VLOOKUP(TRIM(E10857&amp;""),'Référentiel Articles'!$A$2:$F$634,3,FALSE),""))</f>
      </c>
      <c r="E10857" s="74" t="str">
        <v/>
      </c>
      <c r="F10857" s="75">
        <f>IF($E10857="","",IFERROR(VLOOKUP(TRIM(E10857&amp;""),'Référentiel Articles'!$A$2:$F$634,4,FALSE),""))</f>
      </c>
      <c r="G10857" s="76">
        <f>IF($E10857="","",IFERROR(VLOOKUP(TRIM(E10857&amp;""),'Référentiel Articles'!$A$2:$F$634,5,FALSE),""))</f>
      </c>
      <c r="H10857" s="77" t="str">
        <v/>
      </c>
      <c r="I10857" s="76">
        <f>IF($E10857="","",IFERROR(VLOOKUP(TRIM(E10857&amp;""),'Référentiel Articles'!$A$2:$F$634,6,FALSE),""))</f>
      </c>
      <c r="J10857" s="78">
        <f>IF(OR($E10857="",$H10857=""),"",$H10857*$I10857)</f>
      </c>
      <c r="K10857" s="79" t="str">
        <v/>
      </c>
    </row>
    <row r="10858">
      <c r="A10858" s="81" t="str">
        <v/>
      </c>
      <c r="B10858" s="81" t="str">
        <v/>
      </c>
      <c r="C10858" s="83">
        <f>IF($E10858="","",IFERROR(VLOOKUP(TRIM(E10858&amp;""),'Référentiel Articles'!$A$2:$F$634,2,FALSE),""))</f>
      </c>
      <c r="D10858" s="83">
        <f>IF($E10858="","",IFERROR(VLOOKUP(TRIM(E10858&amp;""),'Référentiel Articles'!$A$2:$F$634,3,FALSE),""))</f>
      </c>
      <c r="E10858" s="81" t="str">
        <v/>
      </c>
      <c r="F10858" s="83">
        <f>IF($E10858="","",IFERROR(VLOOKUP(TRIM(E10858&amp;""),'Référentiel Articles'!$A$2:$F$634,4,FALSE),""))</f>
      </c>
      <c r="G10858" s="84">
        <f>IF($E10858="","",IFERROR(VLOOKUP(TRIM(E10858&amp;""),'Référentiel Articles'!$A$2:$F$634,5,FALSE),""))</f>
      </c>
      <c r="H10858" s="85" t="str">
        <v/>
      </c>
      <c r="I10858" s="84">
        <f>IF($E10858="","",IFERROR(VLOOKUP(TRIM(E10858&amp;""),'Référentiel Articles'!$A$2:$F$634,6,FALSE),""))</f>
      </c>
      <c r="J10858" s="90">
        <f>IF(OR($E10858="",$H10858=""),"",$H10858*$I10858)</f>
      </c>
      <c r="K10858" s="87" t="str">
        <v/>
      </c>
    </row>
    <row r="10859">
      <c r="A10859" s="74" t="str">
        <v/>
      </c>
      <c r="B10859" s="74" t="str">
        <v/>
      </c>
      <c r="C10859" s="75">
        <f>IF($E10859="","",IFERROR(VLOOKUP(TRIM(E10859&amp;""),'Référentiel Articles'!$A$2:$F$634,2,FALSE),""))</f>
      </c>
      <c r="D10859" s="75">
        <f>IF($E10859="","",IFERROR(VLOOKUP(TRIM(E10859&amp;""),'Référentiel Articles'!$A$2:$F$634,3,FALSE),""))</f>
      </c>
      <c r="E10859" s="74" t="str">
        <v/>
      </c>
      <c r="F10859" s="75">
        <f>IF($E10859="","",IFERROR(VLOOKUP(TRIM(E10859&amp;""),'Référentiel Articles'!$A$2:$F$634,4,FALSE),""))</f>
      </c>
      <c r="G10859" s="76">
        <f>IF($E10859="","",IFERROR(VLOOKUP(TRIM(E10859&amp;""),'Référentiel Articles'!$A$2:$F$634,5,FALSE),""))</f>
      </c>
      <c r="H10859" s="77" t="str">
        <v/>
      </c>
      <c r="I10859" s="76">
        <f>IF($E10859="","",IFERROR(VLOOKUP(TRIM(E10859&amp;""),'Référentiel Articles'!$A$2:$F$634,6,FALSE),""))</f>
      </c>
      <c r="J10859" s="78">
        <f>IF(OR($E10859="",$H10859=""),"",$H10859*$I10859)</f>
      </c>
      <c r="K10859" s="79" t="str">
        <v/>
      </c>
    </row>
    <row r="10860">
      <c r="A10860" s="81" t="str">
        <v/>
      </c>
      <c r="B10860" s="81" t="str">
        <v/>
      </c>
      <c r="C10860" s="83">
        <f>IF($E10860="","",IFERROR(VLOOKUP(TRIM(E10860&amp;""),'Référentiel Articles'!$A$2:$F$634,2,FALSE),""))</f>
      </c>
      <c r="D10860" s="83">
        <f>IF($E10860="","",IFERROR(VLOOKUP(TRIM(E10860&amp;""),'Référentiel Articles'!$A$2:$F$634,3,FALSE),""))</f>
      </c>
      <c r="E10860" s="81" t="str">
        <v/>
      </c>
      <c r="F10860" s="83">
        <f>IF($E10860="","",IFERROR(VLOOKUP(TRIM(E10860&amp;""),'Référentiel Articles'!$A$2:$F$634,4,FALSE),""))</f>
      </c>
      <c r="G10860" s="84">
        <f>IF($E10860="","",IFERROR(VLOOKUP(TRIM(E10860&amp;""),'Référentiel Articles'!$A$2:$F$634,5,FALSE),""))</f>
      </c>
      <c r="H10860" s="85" t="str">
        <v/>
      </c>
      <c r="I10860" s="84">
        <f>IF($E10860="","",IFERROR(VLOOKUP(TRIM(E10860&amp;""),'Référentiel Articles'!$A$2:$F$634,6,FALSE),""))</f>
      </c>
      <c r="J10860" s="90">
        <f>IF(OR($E10860="",$H10860=""),"",$H10860*$I10860)</f>
      </c>
      <c r="K10860" s="87" t="str">
        <v/>
      </c>
    </row>
    <row r="10861">
      <c r="A10861" s="74" t="str">
        <v/>
      </c>
      <c r="B10861" s="74" t="str">
        <v/>
      </c>
      <c r="C10861" s="75">
        <f>IF($E10861="","",IFERROR(VLOOKUP(TRIM(E10861&amp;""),'Référentiel Articles'!$A$2:$F$634,2,FALSE),""))</f>
      </c>
      <c r="D10861" s="75">
        <f>IF($E10861="","",IFERROR(VLOOKUP(TRIM(E10861&amp;""),'Référentiel Articles'!$A$2:$F$634,3,FALSE),""))</f>
      </c>
      <c r="E10861" s="74" t="str">
        <v/>
      </c>
      <c r="F10861" s="75">
        <f>IF($E10861="","",IFERROR(VLOOKUP(TRIM(E10861&amp;""),'Référentiel Articles'!$A$2:$F$634,4,FALSE),""))</f>
      </c>
      <c r="G10861" s="76">
        <f>IF($E10861="","",IFERROR(VLOOKUP(TRIM(E10861&amp;""),'Référentiel Articles'!$A$2:$F$634,5,FALSE),""))</f>
      </c>
      <c r="H10861" s="77" t="str">
        <v/>
      </c>
      <c r="I10861" s="76">
        <f>IF($E10861="","",IFERROR(VLOOKUP(TRIM(E10861&amp;""),'Référentiel Articles'!$A$2:$F$634,6,FALSE),""))</f>
      </c>
      <c r="J10861" s="78">
        <f>IF(OR($E10861="",$H10861=""),"",$H10861*$I10861)</f>
      </c>
      <c r="K10861" s="79" t="str">
        <v/>
      </c>
    </row>
    <row r="10862">
      <c r="A10862" s="81" t="str">
        <v/>
      </c>
      <c r="B10862" s="81" t="str">
        <v/>
      </c>
      <c r="C10862" s="83">
        <f>IF($E10862="","",IFERROR(VLOOKUP(TRIM(E10862&amp;""),'Référentiel Articles'!$A$2:$F$634,2,FALSE),""))</f>
      </c>
      <c r="D10862" s="83">
        <f>IF($E10862="","",IFERROR(VLOOKUP(TRIM(E10862&amp;""),'Référentiel Articles'!$A$2:$F$634,3,FALSE),""))</f>
      </c>
      <c r="E10862" s="81" t="str">
        <v/>
      </c>
      <c r="F10862" s="83">
        <f>IF($E10862="","",IFERROR(VLOOKUP(TRIM(E10862&amp;""),'Référentiel Articles'!$A$2:$F$634,4,FALSE),""))</f>
      </c>
      <c r="G10862" s="84">
        <f>IF($E10862="","",IFERROR(VLOOKUP(TRIM(E10862&amp;""),'Référentiel Articles'!$A$2:$F$634,5,FALSE),""))</f>
      </c>
      <c r="H10862" s="85" t="str">
        <v/>
      </c>
      <c r="I10862" s="84">
        <f>IF($E10862="","",IFERROR(VLOOKUP(TRIM(E10862&amp;""),'Référentiel Articles'!$A$2:$F$634,6,FALSE),""))</f>
      </c>
      <c r="J10862" s="90">
        <f>IF(OR($E10862="",$H10862=""),"",$H10862*$I10862)</f>
      </c>
      <c r="K10862" s="87" t="str">
        <v/>
      </c>
    </row>
    <row r="10863">
      <c r="A10863" s="74" t="str">
        <v/>
      </c>
      <c r="B10863" s="74" t="str">
        <v/>
      </c>
      <c r="C10863" s="75">
        <f>IF($E10863="","",IFERROR(VLOOKUP(TRIM(E10863&amp;""),'Référentiel Articles'!$A$2:$F$634,2,FALSE),""))</f>
      </c>
      <c r="D10863" s="75">
        <f>IF($E10863="","",IFERROR(VLOOKUP(TRIM(E10863&amp;""),'Référentiel Articles'!$A$2:$F$634,3,FALSE),""))</f>
      </c>
      <c r="E10863" s="74" t="str">
        <v/>
      </c>
      <c r="F10863" s="75">
        <f>IF($E10863="","",IFERROR(VLOOKUP(TRIM(E10863&amp;""),'Référentiel Articles'!$A$2:$F$634,4,FALSE),""))</f>
      </c>
      <c r="G10863" s="76">
        <f>IF($E10863="","",IFERROR(VLOOKUP(TRIM(E10863&amp;""),'Référentiel Articles'!$A$2:$F$634,5,FALSE),""))</f>
      </c>
      <c r="H10863" s="77" t="str">
        <v/>
      </c>
      <c r="I10863" s="76">
        <f>IF($E10863="","",IFERROR(VLOOKUP(TRIM(E10863&amp;""),'Référentiel Articles'!$A$2:$F$634,6,FALSE),""))</f>
      </c>
      <c r="J10863" s="78">
        <f>IF(OR($E10863="",$H10863=""),"",$H10863*$I10863)</f>
      </c>
      <c r="K10863" s="79" t="str">
        <v/>
      </c>
    </row>
    <row r="10864">
      <c r="A10864" s="81" t="str">
        <v/>
      </c>
      <c r="B10864" s="81" t="str">
        <v/>
      </c>
      <c r="C10864" s="83">
        <f>IF($E10864="","",IFERROR(VLOOKUP(TRIM(E10864&amp;""),'Référentiel Articles'!$A$2:$F$634,2,FALSE),""))</f>
      </c>
      <c r="D10864" s="83">
        <f>IF($E10864="","",IFERROR(VLOOKUP(TRIM(E10864&amp;""),'Référentiel Articles'!$A$2:$F$634,3,FALSE),""))</f>
      </c>
      <c r="E10864" s="81" t="str">
        <v/>
      </c>
      <c r="F10864" s="83">
        <f>IF($E10864="","",IFERROR(VLOOKUP(TRIM(E10864&amp;""),'Référentiel Articles'!$A$2:$F$634,4,FALSE),""))</f>
      </c>
      <c r="G10864" s="84">
        <f>IF($E10864="","",IFERROR(VLOOKUP(TRIM(E10864&amp;""),'Référentiel Articles'!$A$2:$F$634,5,FALSE),""))</f>
      </c>
      <c r="H10864" s="85" t="str">
        <v/>
      </c>
      <c r="I10864" s="84">
        <f>IF($E10864="","",IFERROR(VLOOKUP(TRIM(E10864&amp;""),'Référentiel Articles'!$A$2:$F$634,6,FALSE),""))</f>
      </c>
      <c r="J10864" s="90">
        <f>IF(OR($E10864="",$H10864=""),"",$H10864*$I10864)</f>
      </c>
      <c r="K10864" s="87" t="str">
        <v/>
      </c>
    </row>
    <row r="10865">
      <c r="A10865" s="74" t="str">
        <v/>
      </c>
      <c r="B10865" s="74" t="str">
        <v/>
      </c>
      <c r="C10865" s="75">
        <f>IF($E10865="","",IFERROR(VLOOKUP(TRIM(E10865&amp;""),'Référentiel Articles'!$A$2:$F$634,2,FALSE),""))</f>
      </c>
      <c r="D10865" s="75">
        <f>IF($E10865="","",IFERROR(VLOOKUP(TRIM(E10865&amp;""),'Référentiel Articles'!$A$2:$F$634,3,FALSE),""))</f>
      </c>
      <c r="E10865" s="74" t="str">
        <v/>
      </c>
      <c r="F10865" s="75">
        <f>IF($E10865="","",IFERROR(VLOOKUP(TRIM(E10865&amp;""),'Référentiel Articles'!$A$2:$F$634,4,FALSE),""))</f>
      </c>
      <c r="G10865" s="76">
        <f>IF($E10865="","",IFERROR(VLOOKUP(TRIM(E10865&amp;""),'Référentiel Articles'!$A$2:$F$634,5,FALSE),""))</f>
      </c>
      <c r="H10865" s="77" t="str">
        <v/>
      </c>
      <c r="I10865" s="76">
        <f>IF($E10865="","",IFERROR(VLOOKUP(TRIM(E10865&amp;""),'Référentiel Articles'!$A$2:$F$634,6,FALSE),""))</f>
      </c>
      <c r="J10865" s="78">
        <f>IF(OR($E10865="",$H10865=""),"",$H10865*$I10865)</f>
      </c>
      <c r="K10865" s="79" t="str">
        <v/>
      </c>
    </row>
    <row r="10866">
      <c r="A10866" s="81" t="str">
        <v/>
      </c>
      <c r="B10866" s="81" t="str">
        <v/>
      </c>
      <c r="C10866" s="83">
        <f>IF($E10866="","",IFERROR(VLOOKUP(TRIM(E10866&amp;""),'Référentiel Articles'!$A$2:$F$634,2,FALSE),""))</f>
      </c>
      <c r="D10866" s="83">
        <f>IF($E10866="","",IFERROR(VLOOKUP(TRIM(E10866&amp;""),'Référentiel Articles'!$A$2:$F$634,3,FALSE),""))</f>
      </c>
      <c r="E10866" s="81" t="str">
        <v/>
      </c>
      <c r="F10866" s="83">
        <f>IF($E10866="","",IFERROR(VLOOKUP(TRIM(E10866&amp;""),'Référentiel Articles'!$A$2:$F$634,4,FALSE),""))</f>
      </c>
      <c r="G10866" s="84">
        <f>IF($E10866="","",IFERROR(VLOOKUP(TRIM(E10866&amp;""),'Référentiel Articles'!$A$2:$F$634,5,FALSE),""))</f>
      </c>
      <c r="H10866" s="85" t="str">
        <v/>
      </c>
      <c r="I10866" s="84">
        <f>IF($E10866="","",IFERROR(VLOOKUP(TRIM(E10866&amp;""),'Référentiel Articles'!$A$2:$F$634,6,FALSE),""))</f>
      </c>
      <c r="J10866" s="90">
        <f>IF(OR($E10866="",$H10866=""),"",$H10866*$I10866)</f>
      </c>
      <c r="K10866" s="87" t="str">
        <v/>
      </c>
    </row>
    <row r="10867">
      <c r="A10867" s="74" t="str">
        <v/>
      </c>
      <c r="B10867" s="74" t="str">
        <v/>
      </c>
      <c r="C10867" s="75">
        <f>IF($E10867="","",IFERROR(VLOOKUP(TRIM(E10867&amp;""),'Référentiel Articles'!$A$2:$F$634,2,FALSE),""))</f>
      </c>
      <c r="D10867" s="75">
        <f>IF($E10867="","",IFERROR(VLOOKUP(TRIM(E10867&amp;""),'Référentiel Articles'!$A$2:$F$634,3,FALSE),""))</f>
      </c>
      <c r="E10867" s="74" t="str">
        <v/>
      </c>
      <c r="F10867" s="75">
        <f>IF($E10867="","",IFERROR(VLOOKUP(TRIM(E10867&amp;""),'Référentiel Articles'!$A$2:$F$634,4,FALSE),""))</f>
      </c>
      <c r="G10867" s="76">
        <f>IF($E10867="","",IFERROR(VLOOKUP(TRIM(E10867&amp;""),'Référentiel Articles'!$A$2:$F$634,5,FALSE),""))</f>
      </c>
      <c r="H10867" s="77" t="str">
        <v/>
      </c>
      <c r="I10867" s="76">
        <f>IF($E10867="","",IFERROR(VLOOKUP(TRIM(E10867&amp;""),'Référentiel Articles'!$A$2:$F$634,6,FALSE),""))</f>
      </c>
      <c r="J10867" s="78">
        <f>IF(OR($E10867="",$H10867=""),"",$H10867*$I10867)</f>
      </c>
      <c r="K10867" s="79" t="str">
        <v/>
      </c>
    </row>
    <row r="10868">
      <c r="A10868" s="81" t="str">
        <v/>
      </c>
      <c r="B10868" s="81" t="str">
        <v/>
      </c>
      <c r="C10868" s="83">
        <f>IF($E10868="","",IFERROR(VLOOKUP(TRIM(E10868&amp;""),'Référentiel Articles'!$A$2:$F$634,2,FALSE),""))</f>
      </c>
      <c r="D10868" s="83">
        <f>IF($E10868="","",IFERROR(VLOOKUP(TRIM(E10868&amp;""),'Référentiel Articles'!$A$2:$F$634,3,FALSE),""))</f>
      </c>
      <c r="E10868" s="81" t="str">
        <v/>
      </c>
      <c r="F10868" s="83">
        <f>IF($E10868="","",IFERROR(VLOOKUP(TRIM(E10868&amp;""),'Référentiel Articles'!$A$2:$F$634,4,FALSE),""))</f>
      </c>
      <c r="G10868" s="84">
        <f>IF($E10868="","",IFERROR(VLOOKUP(TRIM(E10868&amp;""),'Référentiel Articles'!$A$2:$F$634,5,FALSE),""))</f>
      </c>
      <c r="H10868" s="85" t="str">
        <v/>
      </c>
      <c r="I10868" s="84">
        <f>IF($E10868="","",IFERROR(VLOOKUP(TRIM(E10868&amp;""),'Référentiel Articles'!$A$2:$F$634,6,FALSE),""))</f>
      </c>
      <c r="J10868" s="90">
        <f>IF(OR($E10868="",$H10868=""),"",$H10868*$I10868)</f>
      </c>
      <c r="K10868" s="87" t="str">
        <v/>
      </c>
    </row>
    <row r="10869">
      <c r="A10869" s="74" t="str">
        <v/>
      </c>
      <c r="B10869" s="74" t="str">
        <v/>
      </c>
      <c r="C10869" s="75">
        <f>IF($E10869="","",IFERROR(VLOOKUP(TRIM(E10869&amp;""),'Référentiel Articles'!$A$2:$F$634,2,FALSE),""))</f>
      </c>
      <c r="D10869" s="75">
        <f>IF($E10869="","",IFERROR(VLOOKUP(TRIM(E10869&amp;""),'Référentiel Articles'!$A$2:$F$634,3,FALSE),""))</f>
      </c>
      <c r="E10869" s="74" t="str">
        <v/>
      </c>
      <c r="F10869" s="75">
        <f>IF($E10869="","",IFERROR(VLOOKUP(TRIM(E10869&amp;""),'Référentiel Articles'!$A$2:$F$634,4,FALSE),""))</f>
      </c>
      <c r="G10869" s="76">
        <f>IF($E10869="","",IFERROR(VLOOKUP(TRIM(E10869&amp;""),'Référentiel Articles'!$A$2:$F$634,5,FALSE),""))</f>
      </c>
      <c r="H10869" s="77" t="str">
        <v/>
      </c>
      <c r="I10869" s="76">
        <f>IF($E10869="","",IFERROR(VLOOKUP(TRIM(E10869&amp;""),'Référentiel Articles'!$A$2:$F$634,6,FALSE),""))</f>
      </c>
      <c r="J10869" s="78">
        <f>IF(OR($E10869="",$H10869=""),"",$H10869*$I10869)</f>
      </c>
      <c r="K10869" s="79" t="str">
        <v/>
      </c>
    </row>
    <row r="10870">
      <c r="A10870" s="81" t="str">
        <v/>
      </c>
      <c r="B10870" s="81" t="str">
        <v/>
      </c>
      <c r="C10870" s="83">
        <f>IF($E10870="","",IFERROR(VLOOKUP(TRIM(E10870&amp;""),'Référentiel Articles'!$A$2:$F$634,2,FALSE),""))</f>
      </c>
      <c r="D10870" s="83">
        <f>IF($E10870="","",IFERROR(VLOOKUP(TRIM(E10870&amp;""),'Référentiel Articles'!$A$2:$F$634,3,FALSE),""))</f>
      </c>
      <c r="E10870" s="81" t="str">
        <v/>
      </c>
      <c r="F10870" s="83">
        <f>IF($E10870="","",IFERROR(VLOOKUP(TRIM(E10870&amp;""),'Référentiel Articles'!$A$2:$F$634,4,FALSE),""))</f>
      </c>
      <c r="G10870" s="84">
        <f>IF($E10870="","",IFERROR(VLOOKUP(TRIM(E10870&amp;""),'Référentiel Articles'!$A$2:$F$634,5,FALSE),""))</f>
      </c>
      <c r="H10870" s="85" t="str">
        <v/>
      </c>
      <c r="I10870" s="84">
        <f>IF($E10870="","",IFERROR(VLOOKUP(TRIM(E10870&amp;""),'Référentiel Articles'!$A$2:$F$634,6,FALSE),""))</f>
      </c>
      <c r="J10870" s="90">
        <f>IF(OR($E10870="",$H10870=""),"",$H10870*$I10870)</f>
      </c>
      <c r="K10870" s="87" t="str">
        <v/>
      </c>
    </row>
    <row r="10871">
      <c r="A10871" s="74" t="str">
        <v/>
      </c>
      <c r="B10871" s="74" t="str">
        <v/>
      </c>
      <c r="C10871" s="75">
        <f>IF($E10871="","",IFERROR(VLOOKUP(TRIM(E10871&amp;""),'Référentiel Articles'!$A$2:$F$634,2,FALSE),""))</f>
      </c>
      <c r="D10871" s="75">
        <f>IF($E10871="","",IFERROR(VLOOKUP(TRIM(E10871&amp;""),'Référentiel Articles'!$A$2:$F$634,3,FALSE),""))</f>
      </c>
      <c r="E10871" s="74" t="str">
        <v/>
      </c>
      <c r="F10871" s="75">
        <f>IF($E10871="","",IFERROR(VLOOKUP(TRIM(E10871&amp;""),'Référentiel Articles'!$A$2:$F$634,4,FALSE),""))</f>
      </c>
      <c r="G10871" s="76">
        <f>IF($E10871="","",IFERROR(VLOOKUP(TRIM(E10871&amp;""),'Référentiel Articles'!$A$2:$F$634,5,FALSE),""))</f>
      </c>
      <c r="H10871" s="77" t="str">
        <v/>
      </c>
      <c r="I10871" s="76">
        <f>IF($E10871="","",IFERROR(VLOOKUP(TRIM(E10871&amp;""),'Référentiel Articles'!$A$2:$F$634,6,FALSE),""))</f>
      </c>
      <c r="J10871" s="78">
        <f>IF(OR($E10871="",$H10871=""),"",$H10871*$I10871)</f>
      </c>
      <c r="K10871" s="79" t="str">
        <v/>
      </c>
    </row>
    <row r="10872">
      <c r="A10872" s="81" t="str">
        <v/>
      </c>
      <c r="B10872" s="81" t="str">
        <v/>
      </c>
      <c r="C10872" s="83">
        <f>IF($E10872="","",IFERROR(VLOOKUP(TRIM(E10872&amp;""),'Référentiel Articles'!$A$2:$F$634,2,FALSE),""))</f>
      </c>
      <c r="D10872" s="83">
        <f>IF($E10872="","",IFERROR(VLOOKUP(TRIM(E10872&amp;""),'Référentiel Articles'!$A$2:$F$634,3,FALSE),""))</f>
      </c>
      <c r="E10872" s="81" t="str">
        <v/>
      </c>
      <c r="F10872" s="83">
        <f>IF($E10872="","",IFERROR(VLOOKUP(TRIM(E10872&amp;""),'Référentiel Articles'!$A$2:$F$634,4,FALSE),""))</f>
      </c>
      <c r="G10872" s="84">
        <f>IF($E10872="","",IFERROR(VLOOKUP(TRIM(E10872&amp;""),'Référentiel Articles'!$A$2:$F$634,5,FALSE),""))</f>
      </c>
      <c r="H10872" s="85" t="str">
        <v/>
      </c>
      <c r="I10872" s="84">
        <f>IF($E10872="","",IFERROR(VLOOKUP(TRIM(E10872&amp;""),'Référentiel Articles'!$A$2:$F$634,6,FALSE),""))</f>
      </c>
      <c r="J10872" s="90">
        <f>IF(OR($E10872="",$H10872=""),"",$H10872*$I10872)</f>
      </c>
      <c r="K10872" s="87" t="str">
        <v/>
      </c>
    </row>
    <row r="10873">
      <c r="A10873" s="74" t="str">
        <v/>
      </c>
      <c r="B10873" s="74" t="str">
        <v/>
      </c>
      <c r="C10873" s="75">
        <f>IF($E10873="","",IFERROR(VLOOKUP(TRIM(E10873&amp;""),'Référentiel Articles'!$A$2:$F$634,2,FALSE),""))</f>
      </c>
      <c r="D10873" s="75">
        <f>IF($E10873="","",IFERROR(VLOOKUP(TRIM(E10873&amp;""),'Référentiel Articles'!$A$2:$F$634,3,FALSE),""))</f>
      </c>
      <c r="E10873" s="74" t="str">
        <v/>
      </c>
      <c r="F10873" s="75">
        <f>IF($E10873="","",IFERROR(VLOOKUP(TRIM(E10873&amp;""),'Référentiel Articles'!$A$2:$F$634,4,FALSE),""))</f>
      </c>
      <c r="G10873" s="76">
        <f>IF($E10873="","",IFERROR(VLOOKUP(TRIM(E10873&amp;""),'Référentiel Articles'!$A$2:$F$634,5,FALSE),""))</f>
      </c>
      <c r="H10873" s="77" t="str">
        <v/>
      </c>
      <c r="I10873" s="76">
        <f>IF($E10873="","",IFERROR(VLOOKUP(TRIM(E10873&amp;""),'Référentiel Articles'!$A$2:$F$634,6,FALSE),""))</f>
      </c>
      <c r="J10873" s="78">
        <f>IF(OR($E10873="",$H10873=""),"",$H10873*$I10873)</f>
      </c>
      <c r="K10873" s="79" t="str">
        <v/>
      </c>
    </row>
    <row r="10874">
      <c r="A10874" s="81" t="str">
        <v/>
      </c>
      <c r="B10874" s="81" t="str">
        <v/>
      </c>
      <c r="C10874" s="83">
        <f>IF($E10874="","",IFERROR(VLOOKUP(TRIM(E10874&amp;""),'Référentiel Articles'!$A$2:$F$634,2,FALSE),""))</f>
      </c>
      <c r="D10874" s="83">
        <f>IF($E10874="","",IFERROR(VLOOKUP(TRIM(E10874&amp;""),'Référentiel Articles'!$A$2:$F$634,3,FALSE),""))</f>
      </c>
      <c r="E10874" s="81" t="str">
        <v/>
      </c>
      <c r="F10874" s="83">
        <f>IF($E10874="","",IFERROR(VLOOKUP(TRIM(E10874&amp;""),'Référentiel Articles'!$A$2:$F$634,4,FALSE),""))</f>
      </c>
      <c r="G10874" s="84">
        <f>IF($E10874="","",IFERROR(VLOOKUP(TRIM(E10874&amp;""),'Référentiel Articles'!$A$2:$F$634,5,FALSE),""))</f>
      </c>
      <c r="H10874" s="85" t="str">
        <v/>
      </c>
      <c r="I10874" s="84">
        <f>IF($E10874="","",IFERROR(VLOOKUP(TRIM(E10874&amp;""),'Référentiel Articles'!$A$2:$F$634,6,FALSE),""))</f>
      </c>
      <c r="J10874" s="90">
        <f>IF(OR($E10874="",$H10874=""),"",$H10874*$I10874)</f>
      </c>
      <c r="K10874" s="87" t="str">
        <v/>
      </c>
    </row>
    <row r="10875">
      <c r="A10875" s="74" t="str">
        <v/>
      </c>
      <c r="B10875" s="74" t="str">
        <v/>
      </c>
      <c r="C10875" s="75">
        <f>IF($E10875="","",IFERROR(VLOOKUP(TRIM(E10875&amp;""),'Référentiel Articles'!$A$2:$F$634,2,FALSE),""))</f>
      </c>
      <c r="D10875" s="75">
        <f>IF($E10875="","",IFERROR(VLOOKUP(TRIM(E10875&amp;""),'Référentiel Articles'!$A$2:$F$634,3,FALSE),""))</f>
      </c>
      <c r="E10875" s="74" t="str">
        <v/>
      </c>
      <c r="F10875" s="75">
        <f>IF($E10875="","",IFERROR(VLOOKUP(TRIM(E10875&amp;""),'Référentiel Articles'!$A$2:$F$634,4,FALSE),""))</f>
      </c>
      <c r="G10875" s="76">
        <f>IF($E10875="","",IFERROR(VLOOKUP(TRIM(E10875&amp;""),'Référentiel Articles'!$A$2:$F$634,5,FALSE),""))</f>
      </c>
      <c r="H10875" s="77" t="str">
        <v/>
      </c>
      <c r="I10875" s="76">
        <f>IF($E10875="","",IFERROR(VLOOKUP(TRIM(E10875&amp;""),'Référentiel Articles'!$A$2:$F$634,6,FALSE),""))</f>
      </c>
      <c r="J10875" s="78">
        <f>IF(OR($E10875="",$H10875=""),"",$H10875*$I10875)</f>
      </c>
      <c r="K10875" s="79" t="str">
        <v/>
      </c>
    </row>
    <row r="10876">
      <c r="A10876" s="81" t="str">
        <v/>
      </c>
      <c r="B10876" s="81" t="str">
        <v/>
      </c>
      <c r="C10876" s="83">
        <f>IF($E10876="","",IFERROR(VLOOKUP(TRIM(E10876&amp;""),'Référentiel Articles'!$A$2:$F$634,2,FALSE),""))</f>
      </c>
      <c r="D10876" s="83">
        <f>IF($E10876="","",IFERROR(VLOOKUP(TRIM(E10876&amp;""),'Référentiel Articles'!$A$2:$F$634,3,FALSE),""))</f>
      </c>
      <c r="E10876" s="81" t="str">
        <v/>
      </c>
      <c r="F10876" s="83">
        <f>IF($E10876="","",IFERROR(VLOOKUP(TRIM(E10876&amp;""),'Référentiel Articles'!$A$2:$F$634,4,FALSE),""))</f>
      </c>
      <c r="G10876" s="84">
        <f>IF($E10876="","",IFERROR(VLOOKUP(TRIM(E10876&amp;""),'Référentiel Articles'!$A$2:$F$634,5,FALSE),""))</f>
      </c>
      <c r="H10876" s="85" t="str">
        <v/>
      </c>
      <c r="I10876" s="84">
        <f>IF($E10876="","",IFERROR(VLOOKUP(TRIM(E10876&amp;""),'Référentiel Articles'!$A$2:$F$634,6,FALSE),""))</f>
      </c>
      <c r="J10876" s="90">
        <f>IF(OR($E10876="",$H10876=""),"",$H10876*$I10876)</f>
      </c>
      <c r="K10876" s="87" t="str">
        <v/>
      </c>
    </row>
    <row r="10877">
      <c r="A10877" s="74" t="str">
        <v/>
      </c>
      <c r="B10877" s="74" t="str">
        <v/>
      </c>
      <c r="C10877" s="75">
        <f>IF($E10877="","",IFERROR(VLOOKUP(TRIM(E10877&amp;""),'Référentiel Articles'!$A$2:$F$634,2,FALSE),""))</f>
      </c>
      <c r="D10877" s="75">
        <f>IF($E10877="","",IFERROR(VLOOKUP(TRIM(E10877&amp;""),'Référentiel Articles'!$A$2:$F$634,3,FALSE),""))</f>
      </c>
      <c r="E10877" s="74" t="str">
        <v/>
      </c>
      <c r="F10877" s="75">
        <f>IF($E10877="","",IFERROR(VLOOKUP(TRIM(E10877&amp;""),'Référentiel Articles'!$A$2:$F$634,4,FALSE),""))</f>
      </c>
      <c r="G10877" s="76">
        <f>IF($E10877="","",IFERROR(VLOOKUP(TRIM(E10877&amp;""),'Référentiel Articles'!$A$2:$F$634,5,FALSE),""))</f>
      </c>
      <c r="H10877" s="77" t="str">
        <v/>
      </c>
      <c r="I10877" s="76">
        <f>IF($E10877="","",IFERROR(VLOOKUP(TRIM(E10877&amp;""),'Référentiel Articles'!$A$2:$F$634,6,FALSE),""))</f>
      </c>
      <c r="J10877" s="78">
        <f>IF(OR($E10877="",$H10877=""),"",$H10877*$I10877)</f>
      </c>
      <c r="K10877" s="79" t="str">
        <v/>
      </c>
    </row>
    <row r="10878">
      <c r="A10878" s="81" t="str">
        <v/>
      </c>
      <c r="B10878" s="81" t="str">
        <v/>
      </c>
      <c r="C10878" s="83">
        <f>IF($E10878="","",IFERROR(VLOOKUP(TRIM(E10878&amp;""),'Référentiel Articles'!$A$2:$F$634,2,FALSE),""))</f>
      </c>
      <c r="D10878" s="83">
        <f>IF($E10878="","",IFERROR(VLOOKUP(TRIM(E10878&amp;""),'Référentiel Articles'!$A$2:$F$634,3,FALSE),""))</f>
      </c>
      <c r="E10878" s="81" t="str">
        <v/>
      </c>
      <c r="F10878" s="83">
        <f>IF($E10878="","",IFERROR(VLOOKUP(TRIM(E10878&amp;""),'Référentiel Articles'!$A$2:$F$634,4,FALSE),""))</f>
      </c>
      <c r="G10878" s="84">
        <f>IF($E10878="","",IFERROR(VLOOKUP(TRIM(E10878&amp;""),'Référentiel Articles'!$A$2:$F$634,5,FALSE),""))</f>
      </c>
      <c r="H10878" s="85" t="str">
        <v/>
      </c>
      <c r="I10878" s="84">
        <f>IF($E10878="","",IFERROR(VLOOKUP(TRIM(E10878&amp;""),'Référentiel Articles'!$A$2:$F$634,6,FALSE),""))</f>
      </c>
      <c r="J10878" s="90">
        <f>IF(OR($E10878="",$H10878=""),"",$H10878*$I10878)</f>
      </c>
      <c r="K10878" s="87" t="str">
        <v/>
      </c>
    </row>
    <row r="10879">
      <c r="A10879" s="74" t="str">
        <v/>
      </c>
      <c r="B10879" s="74" t="str">
        <v/>
      </c>
      <c r="C10879" s="75">
        <f>IF($E10879="","",IFERROR(VLOOKUP(TRIM(E10879&amp;""),'Référentiel Articles'!$A$2:$F$634,2,FALSE),""))</f>
      </c>
      <c r="D10879" s="75">
        <f>IF($E10879="","",IFERROR(VLOOKUP(TRIM(E10879&amp;""),'Référentiel Articles'!$A$2:$F$634,3,FALSE),""))</f>
      </c>
      <c r="E10879" s="74" t="str">
        <v/>
      </c>
      <c r="F10879" s="75">
        <f>IF($E10879="","",IFERROR(VLOOKUP(TRIM(E10879&amp;""),'Référentiel Articles'!$A$2:$F$634,4,FALSE),""))</f>
      </c>
      <c r="G10879" s="76">
        <f>IF($E10879="","",IFERROR(VLOOKUP(TRIM(E10879&amp;""),'Référentiel Articles'!$A$2:$F$634,5,FALSE),""))</f>
      </c>
      <c r="H10879" s="77" t="str">
        <v/>
      </c>
      <c r="I10879" s="76">
        <f>IF($E10879="","",IFERROR(VLOOKUP(TRIM(E10879&amp;""),'Référentiel Articles'!$A$2:$F$634,6,FALSE),""))</f>
      </c>
      <c r="J10879" s="78">
        <f>IF(OR($E10879="",$H10879=""),"",$H10879*$I10879)</f>
      </c>
      <c r="K10879" s="79" t="str">
        <v/>
      </c>
    </row>
    <row r="10880">
      <c r="A10880" s="81" t="str">
        <v/>
      </c>
      <c r="B10880" s="81" t="str">
        <v/>
      </c>
      <c r="C10880" s="83">
        <f>IF($E10880="","",IFERROR(VLOOKUP(TRIM(E10880&amp;""),'Référentiel Articles'!$A$2:$F$634,2,FALSE),""))</f>
      </c>
      <c r="D10880" s="83">
        <f>IF($E10880="","",IFERROR(VLOOKUP(TRIM(E10880&amp;""),'Référentiel Articles'!$A$2:$F$634,3,FALSE),""))</f>
      </c>
      <c r="E10880" s="81" t="str">
        <v/>
      </c>
      <c r="F10880" s="83">
        <f>IF($E10880="","",IFERROR(VLOOKUP(TRIM(E10880&amp;""),'Référentiel Articles'!$A$2:$F$634,4,FALSE),""))</f>
      </c>
      <c r="G10880" s="84">
        <f>IF($E10880="","",IFERROR(VLOOKUP(TRIM(E10880&amp;""),'Référentiel Articles'!$A$2:$F$634,5,FALSE),""))</f>
      </c>
      <c r="H10880" s="85" t="str">
        <v/>
      </c>
      <c r="I10880" s="84">
        <f>IF($E10880="","",IFERROR(VLOOKUP(TRIM(E10880&amp;""),'Référentiel Articles'!$A$2:$F$634,6,FALSE),""))</f>
      </c>
      <c r="J10880" s="90">
        <f>IF(OR($E10880="",$H10880=""),"",$H10880*$I10880)</f>
      </c>
      <c r="K10880" s="87" t="str">
        <v/>
      </c>
    </row>
    <row r="10881">
      <c r="A10881" s="74" t="str">
        <v/>
      </c>
      <c r="B10881" s="74" t="str">
        <v/>
      </c>
      <c r="C10881" s="75">
        <f>IF($E10881="","",IFERROR(VLOOKUP(TRIM(E10881&amp;""),'Référentiel Articles'!$A$2:$F$634,2,FALSE),""))</f>
      </c>
      <c r="D10881" s="75">
        <f>IF($E10881="","",IFERROR(VLOOKUP(TRIM(E10881&amp;""),'Référentiel Articles'!$A$2:$F$634,3,FALSE),""))</f>
      </c>
      <c r="E10881" s="74" t="str">
        <v/>
      </c>
      <c r="F10881" s="75">
        <f>IF($E10881="","",IFERROR(VLOOKUP(TRIM(E10881&amp;""),'Référentiel Articles'!$A$2:$F$634,4,FALSE),""))</f>
      </c>
      <c r="G10881" s="76">
        <f>IF($E10881="","",IFERROR(VLOOKUP(TRIM(E10881&amp;""),'Référentiel Articles'!$A$2:$F$634,5,FALSE),""))</f>
      </c>
      <c r="H10881" s="77" t="str">
        <v/>
      </c>
      <c r="I10881" s="76">
        <f>IF($E10881="","",IFERROR(VLOOKUP(TRIM(E10881&amp;""),'Référentiel Articles'!$A$2:$F$634,6,FALSE),""))</f>
      </c>
      <c r="J10881" s="78">
        <f>IF(OR($E10881="",$H10881=""),"",$H10881*$I10881)</f>
      </c>
      <c r="K10881" s="79" t="str">
        <v/>
      </c>
    </row>
    <row r="10882">
      <c r="A10882" s="81" t="str">
        <v/>
      </c>
      <c r="B10882" s="81" t="str">
        <v/>
      </c>
      <c r="C10882" s="83">
        <f>IF($E10882="","",IFERROR(VLOOKUP(TRIM(E10882&amp;""),'Référentiel Articles'!$A$2:$F$634,2,FALSE),""))</f>
      </c>
      <c r="D10882" s="83">
        <f>IF($E10882="","",IFERROR(VLOOKUP(TRIM(E10882&amp;""),'Référentiel Articles'!$A$2:$F$634,3,FALSE),""))</f>
      </c>
      <c r="E10882" s="81" t="str">
        <v/>
      </c>
      <c r="F10882" s="83">
        <f>IF($E10882="","",IFERROR(VLOOKUP(TRIM(E10882&amp;""),'Référentiel Articles'!$A$2:$F$634,4,FALSE),""))</f>
      </c>
      <c r="G10882" s="84">
        <f>IF($E10882="","",IFERROR(VLOOKUP(TRIM(E10882&amp;""),'Référentiel Articles'!$A$2:$F$634,5,FALSE),""))</f>
      </c>
      <c r="H10882" s="85" t="str">
        <v/>
      </c>
      <c r="I10882" s="84">
        <f>IF($E10882="","",IFERROR(VLOOKUP(TRIM(E10882&amp;""),'Référentiel Articles'!$A$2:$F$634,6,FALSE),""))</f>
      </c>
      <c r="J10882" s="90">
        <f>IF(OR($E10882="",$H10882=""),"",$H10882*$I10882)</f>
      </c>
      <c r="K10882" s="87" t="str">
        <v/>
      </c>
    </row>
    <row r="10883">
      <c r="A10883" s="74" t="str">
        <v/>
      </c>
      <c r="B10883" s="74" t="str">
        <v/>
      </c>
      <c r="C10883" s="75">
        <f>IF($E10883="","",IFERROR(VLOOKUP(TRIM(E10883&amp;""),'Référentiel Articles'!$A$2:$F$634,2,FALSE),""))</f>
      </c>
      <c r="D10883" s="75">
        <f>IF($E10883="","",IFERROR(VLOOKUP(TRIM(E10883&amp;""),'Référentiel Articles'!$A$2:$F$634,3,FALSE),""))</f>
      </c>
      <c r="E10883" s="74" t="str">
        <v/>
      </c>
      <c r="F10883" s="75">
        <f>IF($E10883="","",IFERROR(VLOOKUP(TRIM(E10883&amp;""),'Référentiel Articles'!$A$2:$F$634,4,FALSE),""))</f>
      </c>
      <c r="G10883" s="76">
        <f>IF($E10883="","",IFERROR(VLOOKUP(TRIM(E10883&amp;""),'Référentiel Articles'!$A$2:$F$634,5,FALSE),""))</f>
      </c>
      <c r="H10883" s="77" t="str">
        <v/>
      </c>
      <c r="I10883" s="76">
        <f>IF($E10883="","",IFERROR(VLOOKUP(TRIM(E10883&amp;""),'Référentiel Articles'!$A$2:$F$634,6,FALSE),""))</f>
      </c>
      <c r="J10883" s="78">
        <f>IF(OR($E10883="",$H10883=""),"",$H10883*$I10883)</f>
      </c>
      <c r="K10883" s="79" t="str">
        <v/>
      </c>
    </row>
    <row r="10884">
      <c r="A10884" s="81" t="str">
        <v/>
      </c>
      <c r="B10884" s="81" t="str">
        <v/>
      </c>
      <c r="C10884" s="83">
        <f>IF($E10884="","",IFERROR(VLOOKUP(TRIM(E10884&amp;""),'Référentiel Articles'!$A$2:$F$634,2,FALSE),""))</f>
      </c>
      <c r="D10884" s="83">
        <f>IF($E10884="","",IFERROR(VLOOKUP(TRIM(E10884&amp;""),'Référentiel Articles'!$A$2:$F$634,3,FALSE),""))</f>
      </c>
      <c r="E10884" s="81" t="str">
        <v/>
      </c>
      <c r="F10884" s="83">
        <f>IF($E10884="","",IFERROR(VLOOKUP(TRIM(E10884&amp;""),'Référentiel Articles'!$A$2:$F$634,4,FALSE),""))</f>
      </c>
      <c r="G10884" s="84">
        <f>IF($E10884="","",IFERROR(VLOOKUP(TRIM(E10884&amp;""),'Référentiel Articles'!$A$2:$F$634,5,FALSE),""))</f>
      </c>
      <c r="H10884" s="85" t="str">
        <v/>
      </c>
      <c r="I10884" s="84">
        <f>IF($E10884="","",IFERROR(VLOOKUP(TRIM(E10884&amp;""),'Référentiel Articles'!$A$2:$F$634,6,FALSE),""))</f>
      </c>
      <c r="J10884" s="90">
        <f>IF(OR($E10884="",$H10884=""),"",$H10884*$I10884)</f>
      </c>
      <c r="K10884" s="87" t="str">
        <v/>
      </c>
    </row>
    <row r="10885">
      <c r="A10885" s="74" t="str">
        <v/>
      </c>
      <c r="B10885" s="74" t="str">
        <v/>
      </c>
      <c r="C10885" s="75">
        <f>IF($E10885="","",IFERROR(VLOOKUP(TRIM(E10885&amp;""),'Référentiel Articles'!$A$2:$F$634,2,FALSE),""))</f>
      </c>
      <c r="D10885" s="75">
        <f>IF($E10885="","",IFERROR(VLOOKUP(TRIM(E10885&amp;""),'Référentiel Articles'!$A$2:$F$634,3,FALSE),""))</f>
      </c>
      <c r="E10885" s="74" t="str">
        <v/>
      </c>
      <c r="F10885" s="75">
        <f>IF($E10885="","",IFERROR(VLOOKUP(TRIM(E10885&amp;""),'Référentiel Articles'!$A$2:$F$634,4,FALSE),""))</f>
      </c>
      <c r="G10885" s="76">
        <f>IF($E10885="","",IFERROR(VLOOKUP(TRIM(E10885&amp;""),'Référentiel Articles'!$A$2:$F$634,5,FALSE),""))</f>
      </c>
      <c r="H10885" s="77" t="str">
        <v/>
      </c>
      <c r="I10885" s="76">
        <f>IF($E10885="","",IFERROR(VLOOKUP(TRIM(E10885&amp;""),'Référentiel Articles'!$A$2:$F$634,6,FALSE),""))</f>
      </c>
      <c r="J10885" s="78">
        <f>IF(OR($E10885="",$H10885=""),"",$H10885*$I10885)</f>
      </c>
      <c r="K10885" s="79" t="str">
        <v/>
      </c>
    </row>
    <row r="10886">
      <c r="A10886" s="81" t="str">
        <v/>
      </c>
      <c r="B10886" s="81" t="str">
        <v/>
      </c>
      <c r="C10886" s="83">
        <f>IF($E10886="","",IFERROR(VLOOKUP(TRIM(E10886&amp;""),'Référentiel Articles'!$A$2:$F$634,2,FALSE),""))</f>
      </c>
      <c r="D10886" s="83">
        <f>IF($E10886="","",IFERROR(VLOOKUP(TRIM(E10886&amp;""),'Référentiel Articles'!$A$2:$F$634,3,FALSE),""))</f>
      </c>
      <c r="E10886" s="81" t="str">
        <v/>
      </c>
      <c r="F10886" s="83">
        <f>IF($E10886="","",IFERROR(VLOOKUP(TRIM(E10886&amp;""),'Référentiel Articles'!$A$2:$F$634,4,FALSE),""))</f>
      </c>
      <c r="G10886" s="84">
        <f>IF($E10886="","",IFERROR(VLOOKUP(TRIM(E10886&amp;""),'Référentiel Articles'!$A$2:$F$634,5,FALSE),""))</f>
      </c>
      <c r="H10886" s="85" t="str">
        <v/>
      </c>
      <c r="I10886" s="84">
        <f>IF($E10886="","",IFERROR(VLOOKUP(TRIM(E10886&amp;""),'Référentiel Articles'!$A$2:$F$634,6,FALSE),""))</f>
      </c>
      <c r="J10886" s="90">
        <f>IF(OR($E10886="",$H10886=""),"",$H10886*$I10886)</f>
      </c>
      <c r="K10886" s="87" t="str">
        <v/>
      </c>
    </row>
    <row r="10887">
      <c r="A10887" s="74" t="str">
        <v/>
      </c>
      <c r="B10887" s="74" t="str">
        <v/>
      </c>
      <c r="C10887" s="75">
        <f>IF($E10887="","",IFERROR(VLOOKUP(TRIM(E10887&amp;""),'Référentiel Articles'!$A$2:$F$634,2,FALSE),""))</f>
      </c>
      <c r="D10887" s="75">
        <f>IF($E10887="","",IFERROR(VLOOKUP(TRIM(E10887&amp;""),'Référentiel Articles'!$A$2:$F$634,3,FALSE),""))</f>
      </c>
      <c r="E10887" s="74" t="str">
        <v/>
      </c>
      <c r="F10887" s="75">
        <f>IF($E10887="","",IFERROR(VLOOKUP(TRIM(E10887&amp;""),'Référentiel Articles'!$A$2:$F$634,4,FALSE),""))</f>
      </c>
      <c r="G10887" s="76">
        <f>IF($E10887="","",IFERROR(VLOOKUP(TRIM(E10887&amp;""),'Référentiel Articles'!$A$2:$F$634,5,FALSE),""))</f>
      </c>
      <c r="H10887" s="77" t="str">
        <v/>
      </c>
      <c r="I10887" s="76">
        <f>IF($E10887="","",IFERROR(VLOOKUP(TRIM(E10887&amp;""),'Référentiel Articles'!$A$2:$F$634,6,FALSE),""))</f>
      </c>
      <c r="J10887" s="78">
        <f>IF(OR($E10887="",$H10887=""),"",$H10887*$I10887)</f>
      </c>
      <c r="K10887" s="79" t="str">
        <v/>
      </c>
    </row>
    <row r="10888">
      <c r="A10888" s="81" t="str">
        <v/>
      </c>
      <c r="B10888" s="81" t="str">
        <v/>
      </c>
      <c r="C10888" s="83">
        <f>IF($E10888="","",IFERROR(VLOOKUP(TRIM(E10888&amp;""),'Référentiel Articles'!$A$2:$F$634,2,FALSE),""))</f>
      </c>
      <c r="D10888" s="83">
        <f>IF($E10888="","",IFERROR(VLOOKUP(TRIM(E10888&amp;""),'Référentiel Articles'!$A$2:$F$634,3,FALSE),""))</f>
      </c>
      <c r="E10888" s="81" t="str">
        <v/>
      </c>
      <c r="F10888" s="83">
        <f>IF($E10888="","",IFERROR(VLOOKUP(TRIM(E10888&amp;""),'Référentiel Articles'!$A$2:$F$634,4,FALSE),""))</f>
      </c>
      <c r="G10888" s="84">
        <f>IF($E10888="","",IFERROR(VLOOKUP(TRIM(E10888&amp;""),'Référentiel Articles'!$A$2:$F$634,5,FALSE),""))</f>
      </c>
      <c r="H10888" s="85" t="str">
        <v/>
      </c>
      <c r="I10888" s="84">
        <f>IF($E10888="","",IFERROR(VLOOKUP(TRIM(E10888&amp;""),'Référentiel Articles'!$A$2:$F$634,6,FALSE),""))</f>
      </c>
      <c r="J10888" s="90">
        <f>IF(OR($E10888="",$H10888=""),"",$H10888*$I10888)</f>
      </c>
      <c r="K10888" s="87" t="str">
        <v/>
      </c>
    </row>
    <row r="10889">
      <c r="A10889" s="74" t="str">
        <v/>
      </c>
      <c r="B10889" s="74" t="str">
        <v/>
      </c>
      <c r="C10889" s="75">
        <f>IF($E10889="","",IFERROR(VLOOKUP(TRIM(E10889&amp;""),'Référentiel Articles'!$A$2:$F$634,2,FALSE),""))</f>
      </c>
      <c r="D10889" s="75">
        <f>IF($E10889="","",IFERROR(VLOOKUP(TRIM(E10889&amp;""),'Référentiel Articles'!$A$2:$F$634,3,FALSE),""))</f>
      </c>
      <c r="E10889" s="74" t="str">
        <v/>
      </c>
      <c r="F10889" s="75">
        <f>IF($E10889="","",IFERROR(VLOOKUP(TRIM(E10889&amp;""),'Référentiel Articles'!$A$2:$F$634,4,FALSE),""))</f>
      </c>
      <c r="G10889" s="76">
        <f>IF($E10889="","",IFERROR(VLOOKUP(TRIM(E10889&amp;""),'Référentiel Articles'!$A$2:$F$634,5,FALSE),""))</f>
      </c>
      <c r="H10889" s="77" t="str">
        <v/>
      </c>
      <c r="I10889" s="76">
        <f>IF($E10889="","",IFERROR(VLOOKUP(TRIM(E10889&amp;""),'Référentiel Articles'!$A$2:$F$634,6,FALSE),""))</f>
      </c>
      <c r="J10889" s="78">
        <f>IF(OR($E10889="",$H10889=""),"",$H10889*$I10889)</f>
      </c>
      <c r="K10889" s="79" t="str">
        <v/>
      </c>
    </row>
    <row r="10890">
      <c r="A10890" s="81" t="str">
        <v/>
      </c>
      <c r="B10890" s="81" t="str">
        <v/>
      </c>
      <c r="C10890" s="83">
        <f>IF($E10890="","",IFERROR(VLOOKUP(TRIM(E10890&amp;""),'Référentiel Articles'!$A$2:$F$634,2,FALSE),""))</f>
      </c>
      <c r="D10890" s="83">
        <f>IF($E10890="","",IFERROR(VLOOKUP(TRIM(E10890&amp;""),'Référentiel Articles'!$A$2:$F$634,3,FALSE),""))</f>
      </c>
      <c r="E10890" s="81" t="str">
        <v/>
      </c>
      <c r="F10890" s="83">
        <f>IF($E10890="","",IFERROR(VLOOKUP(TRIM(E10890&amp;""),'Référentiel Articles'!$A$2:$F$634,4,FALSE),""))</f>
      </c>
      <c r="G10890" s="84">
        <f>IF($E10890="","",IFERROR(VLOOKUP(TRIM(E10890&amp;""),'Référentiel Articles'!$A$2:$F$634,5,FALSE),""))</f>
      </c>
      <c r="H10890" s="85" t="str">
        <v/>
      </c>
      <c r="I10890" s="84">
        <f>IF($E10890="","",IFERROR(VLOOKUP(TRIM(E10890&amp;""),'Référentiel Articles'!$A$2:$F$634,6,FALSE),""))</f>
      </c>
      <c r="J10890" s="90">
        <f>IF(OR($E10890="",$H10890=""),"",$H10890*$I10890)</f>
      </c>
      <c r="K10890" s="87" t="str">
        <v/>
      </c>
    </row>
    <row r="10891">
      <c r="A10891" s="74" t="str">
        <v/>
      </c>
      <c r="B10891" s="74" t="str">
        <v/>
      </c>
      <c r="C10891" s="75">
        <f>IF($E10891="","",IFERROR(VLOOKUP(TRIM(E10891&amp;""),'Référentiel Articles'!$A$2:$F$634,2,FALSE),""))</f>
      </c>
      <c r="D10891" s="75">
        <f>IF($E10891="","",IFERROR(VLOOKUP(TRIM(E10891&amp;""),'Référentiel Articles'!$A$2:$F$634,3,FALSE),""))</f>
      </c>
      <c r="E10891" s="74" t="str">
        <v/>
      </c>
      <c r="F10891" s="75">
        <f>IF($E10891="","",IFERROR(VLOOKUP(TRIM(E10891&amp;""),'Référentiel Articles'!$A$2:$F$634,4,FALSE),""))</f>
      </c>
      <c r="G10891" s="76">
        <f>IF($E10891="","",IFERROR(VLOOKUP(TRIM(E10891&amp;""),'Référentiel Articles'!$A$2:$F$634,5,FALSE),""))</f>
      </c>
      <c r="H10891" s="77" t="str">
        <v/>
      </c>
      <c r="I10891" s="76">
        <f>IF($E10891="","",IFERROR(VLOOKUP(TRIM(E10891&amp;""),'Référentiel Articles'!$A$2:$F$634,6,FALSE),""))</f>
      </c>
      <c r="J10891" s="78">
        <f>IF(OR($E10891="",$H10891=""),"",$H10891*$I10891)</f>
      </c>
      <c r="K10891" s="79" t="str">
        <v/>
      </c>
    </row>
    <row r="10892">
      <c r="A10892" s="81" t="str">
        <v/>
      </c>
      <c r="B10892" s="81" t="str">
        <v/>
      </c>
      <c r="C10892" s="83">
        <f>IF($E10892="","",IFERROR(VLOOKUP(TRIM(E10892&amp;""),'Référentiel Articles'!$A$2:$F$634,2,FALSE),""))</f>
      </c>
      <c r="D10892" s="83">
        <f>IF($E10892="","",IFERROR(VLOOKUP(TRIM(E10892&amp;""),'Référentiel Articles'!$A$2:$F$634,3,FALSE),""))</f>
      </c>
      <c r="E10892" s="81" t="str">
        <v/>
      </c>
      <c r="F10892" s="83">
        <f>IF($E10892="","",IFERROR(VLOOKUP(TRIM(E10892&amp;""),'Référentiel Articles'!$A$2:$F$634,4,FALSE),""))</f>
      </c>
      <c r="G10892" s="84">
        <f>IF($E10892="","",IFERROR(VLOOKUP(TRIM(E10892&amp;""),'Référentiel Articles'!$A$2:$F$634,5,FALSE),""))</f>
      </c>
      <c r="H10892" s="85" t="str">
        <v/>
      </c>
      <c r="I10892" s="84">
        <f>IF($E10892="","",IFERROR(VLOOKUP(TRIM(E10892&amp;""),'Référentiel Articles'!$A$2:$F$634,6,FALSE),""))</f>
      </c>
      <c r="J10892" s="90">
        <f>IF(OR($E10892="",$H10892=""),"",$H10892*$I10892)</f>
      </c>
      <c r="K10892" s="87" t="str">
        <v/>
      </c>
    </row>
    <row r="10893">
      <c r="A10893" s="74" t="str">
        <v/>
      </c>
      <c r="B10893" s="74" t="str">
        <v/>
      </c>
      <c r="C10893" s="75">
        <f>IF($E10893="","",IFERROR(VLOOKUP(TRIM(E10893&amp;""),'Référentiel Articles'!$A$2:$F$634,2,FALSE),""))</f>
      </c>
      <c r="D10893" s="75">
        <f>IF($E10893="","",IFERROR(VLOOKUP(TRIM(E10893&amp;""),'Référentiel Articles'!$A$2:$F$634,3,FALSE),""))</f>
      </c>
      <c r="E10893" s="74" t="str">
        <v/>
      </c>
      <c r="F10893" s="75">
        <f>IF($E10893="","",IFERROR(VLOOKUP(TRIM(E10893&amp;""),'Référentiel Articles'!$A$2:$F$634,4,FALSE),""))</f>
      </c>
      <c r="G10893" s="76">
        <f>IF($E10893="","",IFERROR(VLOOKUP(TRIM(E10893&amp;""),'Référentiel Articles'!$A$2:$F$634,5,FALSE),""))</f>
      </c>
      <c r="H10893" s="77" t="str">
        <v/>
      </c>
      <c r="I10893" s="76">
        <f>IF($E10893="","",IFERROR(VLOOKUP(TRIM(E10893&amp;""),'Référentiel Articles'!$A$2:$F$634,6,FALSE),""))</f>
      </c>
      <c r="J10893" s="78">
        <f>IF(OR($E10893="",$H10893=""),"",$H10893*$I10893)</f>
      </c>
      <c r="K10893" s="79" t="str">
        <v/>
      </c>
    </row>
    <row r="10894">
      <c r="A10894" s="81" t="str">
        <v/>
      </c>
      <c r="B10894" s="81" t="str">
        <v/>
      </c>
      <c r="C10894" s="83">
        <f>IF($E10894="","",IFERROR(VLOOKUP(TRIM(E10894&amp;""),'Référentiel Articles'!$A$2:$F$634,2,FALSE),""))</f>
      </c>
      <c r="D10894" s="83">
        <f>IF($E10894="","",IFERROR(VLOOKUP(TRIM(E10894&amp;""),'Référentiel Articles'!$A$2:$F$634,3,FALSE),""))</f>
      </c>
      <c r="E10894" s="81" t="str">
        <v/>
      </c>
      <c r="F10894" s="83">
        <f>IF($E10894="","",IFERROR(VLOOKUP(TRIM(E10894&amp;""),'Référentiel Articles'!$A$2:$F$634,4,FALSE),""))</f>
      </c>
      <c r="G10894" s="84">
        <f>IF($E10894="","",IFERROR(VLOOKUP(TRIM(E10894&amp;""),'Référentiel Articles'!$A$2:$F$634,5,FALSE),""))</f>
      </c>
      <c r="H10894" s="85" t="str">
        <v/>
      </c>
      <c r="I10894" s="84">
        <f>IF($E10894="","",IFERROR(VLOOKUP(TRIM(E10894&amp;""),'Référentiel Articles'!$A$2:$F$634,6,FALSE),""))</f>
      </c>
      <c r="J10894" s="90">
        <f>IF(OR($E10894="",$H10894=""),"",$H10894*$I10894)</f>
      </c>
      <c r="K10894" s="87" t="str">
        <v/>
      </c>
    </row>
    <row r="10895">
      <c r="A10895" s="74" t="str">
        <v/>
      </c>
      <c r="B10895" s="74" t="str">
        <v/>
      </c>
      <c r="C10895" s="75">
        <f>IF($E10895="","",IFERROR(VLOOKUP(TRIM(E10895&amp;""),'Référentiel Articles'!$A$2:$F$634,2,FALSE),""))</f>
      </c>
      <c r="D10895" s="75">
        <f>IF($E10895="","",IFERROR(VLOOKUP(TRIM(E10895&amp;""),'Référentiel Articles'!$A$2:$F$634,3,FALSE),""))</f>
      </c>
      <c r="E10895" s="74" t="str">
        <v/>
      </c>
      <c r="F10895" s="75">
        <f>IF($E10895="","",IFERROR(VLOOKUP(TRIM(E10895&amp;""),'Référentiel Articles'!$A$2:$F$634,4,FALSE),""))</f>
      </c>
      <c r="G10895" s="76">
        <f>IF($E10895="","",IFERROR(VLOOKUP(TRIM(E10895&amp;""),'Référentiel Articles'!$A$2:$F$634,5,FALSE),""))</f>
      </c>
      <c r="H10895" s="77" t="str">
        <v/>
      </c>
      <c r="I10895" s="76">
        <f>IF($E10895="","",IFERROR(VLOOKUP(TRIM(E10895&amp;""),'Référentiel Articles'!$A$2:$F$634,6,FALSE),""))</f>
      </c>
      <c r="J10895" s="78">
        <f>IF(OR($E10895="",$H10895=""),"",$H10895*$I10895)</f>
      </c>
      <c r="K10895" s="79" t="str">
        <v/>
      </c>
    </row>
    <row r="10896">
      <c r="A10896" s="81" t="str">
        <v/>
      </c>
      <c r="B10896" s="81" t="str">
        <v/>
      </c>
      <c r="C10896" s="83">
        <f>IF($E10896="","",IFERROR(VLOOKUP(TRIM(E10896&amp;""),'Référentiel Articles'!$A$2:$F$634,2,FALSE),""))</f>
      </c>
      <c r="D10896" s="83">
        <f>IF($E10896="","",IFERROR(VLOOKUP(TRIM(E10896&amp;""),'Référentiel Articles'!$A$2:$F$634,3,FALSE),""))</f>
      </c>
      <c r="E10896" s="81" t="str">
        <v/>
      </c>
      <c r="F10896" s="83">
        <f>IF($E10896="","",IFERROR(VLOOKUP(TRIM(E10896&amp;""),'Référentiel Articles'!$A$2:$F$634,4,FALSE),""))</f>
      </c>
      <c r="G10896" s="84">
        <f>IF($E10896="","",IFERROR(VLOOKUP(TRIM(E10896&amp;""),'Référentiel Articles'!$A$2:$F$634,5,FALSE),""))</f>
      </c>
      <c r="H10896" s="85" t="str">
        <v/>
      </c>
      <c r="I10896" s="84">
        <f>IF($E10896="","",IFERROR(VLOOKUP(TRIM(E10896&amp;""),'Référentiel Articles'!$A$2:$F$634,6,FALSE),""))</f>
      </c>
      <c r="J10896" s="90">
        <f>IF(OR($E10896="",$H10896=""),"",$H10896*$I10896)</f>
      </c>
      <c r="K10896" s="87" t="str">
        <v/>
      </c>
    </row>
    <row r="10897">
      <c r="A10897" s="74" t="str">
        <v/>
      </c>
      <c r="B10897" s="74" t="str">
        <v/>
      </c>
      <c r="C10897" s="75">
        <f>IF($E10897="","",IFERROR(VLOOKUP(TRIM(E10897&amp;""),'Référentiel Articles'!$A$2:$F$634,2,FALSE),""))</f>
      </c>
      <c r="D10897" s="75">
        <f>IF($E10897="","",IFERROR(VLOOKUP(TRIM(E10897&amp;""),'Référentiel Articles'!$A$2:$F$634,3,FALSE),""))</f>
      </c>
      <c r="E10897" s="74" t="str">
        <v/>
      </c>
      <c r="F10897" s="75">
        <f>IF($E10897="","",IFERROR(VLOOKUP(TRIM(E10897&amp;""),'Référentiel Articles'!$A$2:$F$634,4,FALSE),""))</f>
      </c>
      <c r="G10897" s="76">
        <f>IF($E10897="","",IFERROR(VLOOKUP(TRIM(E10897&amp;""),'Référentiel Articles'!$A$2:$F$634,5,FALSE),""))</f>
      </c>
      <c r="H10897" s="77" t="str">
        <v/>
      </c>
      <c r="I10897" s="76">
        <f>IF($E10897="","",IFERROR(VLOOKUP(TRIM(E10897&amp;""),'Référentiel Articles'!$A$2:$F$634,6,FALSE),""))</f>
      </c>
      <c r="J10897" s="78">
        <f>IF(OR($E10897="",$H10897=""),"",$H10897*$I10897)</f>
      </c>
      <c r="K10897" s="79" t="str">
        <v/>
      </c>
    </row>
    <row r="10898">
      <c r="A10898" s="81" t="str">
        <v/>
      </c>
      <c r="B10898" s="81" t="str">
        <v/>
      </c>
      <c r="C10898" s="83">
        <f>IF($E10898="","",IFERROR(VLOOKUP(TRIM(E10898&amp;""),'Référentiel Articles'!$A$2:$F$634,2,FALSE),""))</f>
      </c>
      <c r="D10898" s="83">
        <f>IF($E10898="","",IFERROR(VLOOKUP(TRIM(E10898&amp;""),'Référentiel Articles'!$A$2:$F$634,3,FALSE),""))</f>
      </c>
      <c r="E10898" s="81" t="str">
        <v/>
      </c>
      <c r="F10898" s="83">
        <f>IF($E10898="","",IFERROR(VLOOKUP(TRIM(E10898&amp;""),'Référentiel Articles'!$A$2:$F$634,4,FALSE),""))</f>
      </c>
      <c r="G10898" s="84">
        <f>IF($E10898="","",IFERROR(VLOOKUP(TRIM(E10898&amp;""),'Référentiel Articles'!$A$2:$F$634,5,FALSE),""))</f>
      </c>
      <c r="H10898" s="85" t="str">
        <v/>
      </c>
      <c r="I10898" s="84">
        <f>IF($E10898="","",IFERROR(VLOOKUP(TRIM(E10898&amp;""),'Référentiel Articles'!$A$2:$F$634,6,FALSE),""))</f>
      </c>
      <c r="J10898" s="90">
        <f>IF(OR($E10898="",$H10898=""),"",$H10898*$I10898)</f>
      </c>
      <c r="K10898" s="87" t="str">
        <v/>
      </c>
    </row>
    <row r="10899">
      <c r="A10899" s="74" t="str">
        <v/>
      </c>
      <c r="B10899" s="74" t="str">
        <v/>
      </c>
      <c r="C10899" s="75">
        <f>IF($E10899="","",IFERROR(VLOOKUP(TRIM(E10899&amp;""),'Référentiel Articles'!$A$2:$F$634,2,FALSE),""))</f>
      </c>
      <c r="D10899" s="75">
        <f>IF($E10899="","",IFERROR(VLOOKUP(TRIM(E10899&amp;""),'Référentiel Articles'!$A$2:$F$634,3,FALSE),""))</f>
      </c>
      <c r="E10899" s="74" t="str">
        <v/>
      </c>
      <c r="F10899" s="75">
        <f>IF($E10899="","",IFERROR(VLOOKUP(TRIM(E10899&amp;""),'Référentiel Articles'!$A$2:$F$634,4,FALSE),""))</f>
      </c>
      <c r="G10899" s="76">
        <f>IF($E10899="","",IFERROR(VLOOKUP(TRIM(E10899&amp;""),'Référentiel Articles'!$A$2:$F$634,5,FALSE),""))</f>
      </c>
      <c r="H10899" s="77" t="str">
        <v/>
      </c>
      <c r="I10899" s="76">
        <f>IF($E10899="","",IFERROR(VLOOKUP(TRIM(E10899&amp;""),'Référentiel Articles'!$A$2:$F$634,6,FALSE),""))</f>
      </c>
      <c r="J10899" s="78">
        <f>IF(OR($E10899="",$H10899=""),"",$H10899*$I10899)</f>
      </c>
      <c r="K10899" s="79" t="str">
        <v/>
      </c>
    </row>
    <row r="10900">
      <c r="A10900" s="81" t="str">
        <v/>
      </c>
      <c r="B10900" s="81" t="str">
        <v/>
      </c>
      <c r="C10900" s="83">
        <f>IF($E10900="","",IFERROR(VLOOKUP(TRIM(E10900&amp;""),'Référentiel Articles'!$A$2:$F$634,2,FALSE),""))</f>
      </c>
      <c r="D10900" s="83">
        <f>IF($E10900="","",IFERROR(VLOOKUP(TRIM(E10900&amp;""),'Référentiel Articles'!$A$2:$F$634,3,FALSE),""))</f>
      </c>
      <c r="E10900" s="81" t="str">
        <v/>
      </c>
      <c r="F10900" s="83">
        <f>IF($E10900="","",IFERROR(VLOOKUP(TRIM(E10900&amp;""),'Référentiel Articles'!$A$2:$F$634,4,FALSE),""))</f>
      </c>
      <c r="G10900" s="84">
        <f>IF($E10900="","",IFERROR(VLOOKUP(TRIM(E10900&amp;""),'Référentiel Articles'!$A$2:$F$634,5,FALSE),""))</f>
      </c>
      <c r="H10900" s="85" t="str">
        <v/>
      </c>
      <c r="I10900" s="84">
        <f>IF($E10900="","",IFERROR(VLOOKUP(TRIM(E10900&amp;""),'Référentiel Articles'!$A$2:$F$634,6,FALSE),""))</f>
      </c>
      <c r="J10900" s="90">
        <f>IF(OR($E10900="",$H10900=""),"",$H10900*$I10900)</f>
      </c>
      <c r="K10900" s="87" t="str">
        <v/>
      </c>
    </row>
    <row r="10901">
      <c r="A10901" s="74" t="str">
        <v/>
      </c>
      <c r="B10901" s="74" t="str">
        <v/>
      </c>
      <c r="C10901" s="75">
        <f>IF($E10901="","",IFERROR(VLOOKUP(TRIM(E10901&amp;""),'Référentiel Articles'!$A$2:$F$634,2,FALSE),""))</f>
      </c>
      <c r="D10901" s="75">
        <f>IF($E10901="","",IFERROR(VLOOKUP(TRIM(E10901&amp;""),'Référentiel Articles'!$A$2:$F$634,3,FALSE),""))</f>
      </c>
      <c r="E10901" s="74" t="str">
        <v/>
      </c>
      <c r="F10901" s="75">
        <f>IF($E10901="","",IFERROR(VLOOKUP(TRIM(E10901&amp;""),'Référentiel Articles'!$A$2:$F$634,4,FALSE),""))</f>
      </c>
      <c r="G10901" s="76">
        <f>IF($E10901="","",IFERROR(VLOOKUP(TRIM(E10901&amp;""),'Référentiel Articles'!$A$2:$F$634,5,FALSE),""))</f>
      </c>
      <c r="H10901" s="77" t="str">
        <v/>
      </c>
      <c r="I10901" s="76">
        <f>IF($E10901="","",IFERROR(VLOOKUP(TRIM(E10901&amp;""),'Référentiel Articles'!$A$2:$F$634,6,FALSE),""))</f>
      </c>
      <c r="J10901" s="78">
        <f>IF(OR($E10901="",$H10901=""),"",$H10901*$I10901)</f>
      </c>
      <c r="K10901" s="79" t="str">
        <v/>
      </c>
    </row>
    <row r="10902">
      <c r="A10902" s="81" t="str">
        <v/>
      </c>
      <c r="B10902" s="81" t="str">
        <v/>
      </c>
      <c r="C10902" s="83">
        <f>IF($E10902="","",IFERROR(VLOOKUP(TRIM(E10902&amp;""),'Référentiel Articles'!$A$2:$F$634,2,FALSE),""))</f>
      </c>
      <c r="D10902" s="83">
        <f>IF($E10902="","",IFERROR(VLOOKUP(TRIM(E10902&amp;""),'Référentiel Articles'!$A$2:$F$634,3,FALSE),""))</f>
      </c>
      <c r="E10902" s="81" t="str">
        <v/>
      </c>
      <c r="F10902" s="83">
        <f>IF($E10902="","",IFERROR(VLOOKUP(TRIM(E10902&amp;""),'Référentiel Articles'!$A$2:$F$634,4,FALSE),""))</f>
      </c>
      <c r="G10902" s="84">
        <f>IF($E10902="","",IFERROR(VLOOKUP(TRIM(E10902&amp;""),'Référentiel Articles'!$A$2:$F$634,5,FALSE),""))</f>
      </c>
      <c r="H10902" s="85" t="str">
        <v/>
      </c>
      <c r="I10902" s="84">
        <f>IF($E10902="","",IFERROR(VLOOKUP(TRIM(E10902&amp;""),'Référentiel Articles'!$A$2:$F$634,6,FALSE),""))</f>
      </c>
      <c r="J10902" s="90">
        <f>IF(OR($E10902="",$H10902=""),"",$H10902*$I10902)</f>
      </c>
      <c r="K10902" s="87" t="str">
        <v/>
      </c>
    </row>
    <row r="10903">
      <c r="A10903" s="74" t="str">
        <v/>
      </c>
      <c r="B10903" s="74" t="str">
        <v/>
      </c>
      <c r="C10903" s="75">
        <f>IF($E10903="","",IFERROR(VLOOKUP(TRIM(E10903&amp;""),'Référentiel Articles'!$A$2:$F$634,2,FALSE),""))</f>
      </c>
      <c r="D10903" s="75">
        <f>IF($E10903="","",IFERROR(VLOOKUP(TRIM(E10903&amp;""),'Référentiel Articles'!$A$2:$F$634,3,FALSE),""))</f>
      </c>
      <c r="E10903" s="74" t="str">
        <v/>
      </c>
      <c r="F10903" s="75">
        <f>IF($E10903="","",IFERROR(VLOOKUP(TRIM(E10903&amp;""),'Référentiel Articles'!$A$2:$F$634,4,FALSE),""))</f>
      </c>
      <c r="G10903" s="76">
        <f>IF($E10903="","",IFERROR(VLOOKUP(TRIM(E10903&amp;""),'Référentiel Articles'!$A$2:$F$634,5,FALSE),""))</f>
      </c>
      <c r="H10903" s="77" t="str">
        <v/>
      </c>
      <c r="I10903" s="76">
        <f>IF($E10903="","",IFERROR(VLOOKUP(TRIM(E10903&amp;""),'Référentiel Articles'!$A$2:$F$634,6,FALSE),""))</f>
      </c>
      <c r="J10903" s="78">
        <f>IF(OR($E10903="",$H10903=""),"",$H10903*$I10903)</f>
      </c>
      <c r="K10903" s="79" t="str">
        <v/>
      </c>
    </row>
    <row r="10904">
      <c r="A10904" s="81" t="str">
        <v/>
      </c>
      <c r="B10904" s="81" t="str">
        <v/>
      </c>
      <c r="C10904" s="83">
        <f>IF($E10904="","",IFERROR(VLOOKUP(TRIM(E10904&amp;""),'Référentiel Articles'!$A$2:$F$634,2,FALSE),""))</f>
      </c>
      <c r="D10904" s="83">
        <f>IF($E10904="","",IFERROR(VLOOKUP(TRIM(E10904&amp;""),'Référentiel Articles'!$A$2:$F$634,3,FALSE),""))</f>
      </c>
      <c r="E10904" s="81" t="str">
        <v/>
      </c>
      <c r="F10904" s="83">
        <f>IF($E10904="","",IFERROR(VLOOKUP(TRIM(E10904&amp;""),'Référentiel Articles'!$A$2:$F$634,4,FALSE),""))</f>
      </c>
      <c r="G10904" s="84">
        <f>IF($E10904="","",IFERROR(VLOOKUP(TRIM(E10904&amp;""),'Référentiel Articles'!$A$2:$F$634,5,FALSE),""))</f>
      </c>
      <c r="H10904" s="85" t="str">
        <v/>
      </c>
      <c r="I10904" s="84">
        <f>IF($E10904="","",IFERROR(VLOOKUP(TRIM(E10904&amp;""),'Référentiel Articles'!$A$2:$F$634,6,FALSE),""))</f>
      </c>
      <c r="J10904" s="90">
        <f>IF(OR($E10904="",$H10904=""),"",$H10904*$I10904)</f>
      </c>
      <c r="K10904" s="87" t="str">
        <v/>
      </c>
    </row>
    <row r="10905">
      <c r="A10905" s="74" t="str">
        <v/>
      </c>
      <c r="B10905" s="74" t="str">
        <v/>
      </c>
      <c r="C10905" s="75">
        <f>IF($E10905="","",IFERROR(VLOOKUP(TRIM(E10905&amp;""),'Référentiel Articles'!$A$2:$F$634,2,FALSE),""))</f>
      </c>
      <c r="D10905" s="75">
        <f>IF($E10905="","",IFERROR(VLOOKUP(TRIM(E10905&amp;""),'Référentiel Articles'!$A$2:$F$634,3,FALSE),""))</f>
      </c>
      <c r="E10905" s="74" t="str">
        <v/>
      </c>
      <c r="F10905" s="75">
        <f>IF($E10905="","",IFERROR(VLOOKUP(TRIM(E10905&amp;""),'Référentiel Articles'!$A$2:$F$634,4,FALSE),""))</f>
      </c>
      <c r="G10905" s="76">
        <f>IF($E10905="","",IFERROR(VLOOKUP(TRIM(E10905&amp;""),'Référentiel Articles'!$A$2:$F$634,5,FALSE),""))</f>
      </c>
      <c r="H10905" s="77" t="str">
        <v/>
      </c>
      <c r="I10905" s="76">
        <f>IF($E10905="","",IFERROR(VLOOKUP(TRIM(E10905&amp;""),'Référentiel Articles'!$A$2:$F$634,6,FALSE),""))</f>
      </c>
      <c r="J10905" s="78">
        <f>IF(OR($E10905="",$H10905=""),"",$H10905*$I10905)</f>
      </c>
      <c r="K10905" s="79" t="str">
        <v/>
      </c>
    </row>
    <row r="10906">
      <c r="A10906" s="81" t="str">
        <v/>
      </c>
      <c r="B10906" s="81" t="str">
        <v/>
      </c>
      <c r="C10906" s="83">
        <f>IF($E10906="","",IFERROR(VLOOKUP(TRIM(E10906&amp;""),'Référentiel Articles'!$A$2:$F$634,2,FALSE),""))</f>
      </c>
      <c r="D10906" s="83">
        <f>IF($E10906="","",IFERROR(VLOOKUP(TRIM(E10906&amp;""),'Référentiel Articles'!$A$2:$F$634,3,FALSE),""))</f>
      </c>
      <c r="E10906" s="81" t="str">
        <v/>
      </c>
      <c r="F10906" s="83">
        <f>IF($E10906="","",IFERROR(VLOOKUP(TRIM(E10906&amp;""),'Référentiel Articles'!$A$2:$F$634,4,FALSE),""))</f>
      </c>
      <c r="G10906" s="84">
        <f>IF($E10906="","",IFERROR(VLOOKUP(TRIM(E10906&amp;""),'Référentiel Articles'!$A$2:$F$634,5,FALSE),""))</f>
      </c>
      <c r="H10906" s="85" t="str">
        <v/>
      </c>
      <c r="I10906" s="84">
        <f>IF($E10906="","",IFERROR(VLOOKUP(TRIM(E10906&amp;""),'Référentiel Articles'!$A$2:$F$634,6,FALSE),""))</f>
      </c>
      <c r="J10906" s="90">
        <f>IF(OR($E10906="",$H10906=""),"",$H10906*$I10906)</f>
      </c>
      <c r="K10906" s="87" t="str">
        <v/>
      </c>
    </row>
    <row r="10907">
      <c r="A10907" s="74" t="str">
        <v/>
      </c>
      <c r="B10907" s="74" t="str">
        <v/>
      </c>
      <c r="C10907" s="75">
        <f>IF($E10907="","",IFERROR(VLOOKUP(TRIM(E10907&amp;""),'Référentiel Articles'!$A$2:$F$634,2,FALSE),""))</f>
      </c>
      <c r="D10907" s="75">
        <f>IF($E10907="","",IFERROR(VLOOKUP(TRIM(E10907&amp;""),'Référentiel Articles'!$A$2:$F$634,3,FALSE),""))</f>
      </c>
      <c r="E10907" s="74" t="str">
        <v/>
      </c>
      <c r="F10907" s="75">
        <f>IF($E10907="","",IFERROR(VLOOKUP(TRIM(E10907&amp;""),'Référentiel Articles'!$A$2:$F$634,4,FALSE),""))</f>
      </c>
      <c r="G10907" s="76">
        <f>IF($E10907="","",IFERROR(VLOOKUP(TRIM(E10907&amp;""),'Référentiel Articles'!$A$2:$F$634,5,FALSE),""))</f>
      </c>
      <c r="H10907" s="77" t="str">
        <v/>
      </c>
      <c r="I10907" s="76">
        <f>IF($E10907="","",IFERROR(VLOOKUP(TRIM(E10907&amp;""),'Référentiel Articles'!$A$2:$F$634,6,FALSE),""))</f>
      </c>
      <c r="J10907" s="78">
        <f>IF(OR($E10907="",$H10907=""),"",$H10907*$I10907)</f>
      </c>
      <c r="K10907" s="79" t="str">
        <v/>
      </c>
    </row>
    <row r="10908">
      <c r="A10908" s="81" t="str">
        <v/>
      </c>
      <c r="B10908" s="81" t="str">
        <v/>
      </c>
      <c r="C10908" s="83">
        <f>IF($E10908="","",IFERROR(VLOOKUP(TRIM(E10908&amp;""),'Référentiel Articles'!$A$2:$F$634,2,FALSE),""))</f>
      </c>
      <c r="D10908" s="83">
        <f>IF($E10908="","",IFERROR(VLOOKUP(TRIM(E10908&amp;""),'Référentiel Articles'!$A$2:$F$634,3,FALSE),""))</f>
      </c>
      <c r="E10908" s="81" t="str">
        <v/>
      </c>
      <c r="F10908" s="83">
        <f>IF($E10908="","",IFERROR(VLOOKUP(TRIM(E10908&amp;""),'Référentiel Articles'!$A$2:$F$634,4,FALSE),""))</f>
      </c>
      <c r="G10908" s="84">
        <f>IF($E10908="","",IFERROR(VLOOKUP(TRIM(E10908&amp;""),'Référentiel Articles'!$A$2:$F$634,5,FALSE),""))</f>
      </c>
      <c r="H10908" s="85" t="str">
        <v/>
      </c>
      <c r="I10908" s="84">
        <f>IF($E10908="","",IFERROR(VLOOKUP(TRIM(E10908&amp;""),'Référentiel Articles'!$A$2:$F$634,6,FALSE),""))</f>
      </c>
      <c r="J10908" s="90">
        <f>IF(OR($E10908="",$H10908=""),"",$H10908*$I10908)</f>
      </c>
      <c r="K10908" s="87" t="str">
        <v/>
      </c>
    </row>
    <row r="10909">
      <c r="A10909" s="74" t="str">
        <v/>
      </c>
      <c r="B10909" s="74" t="str">
        <v/>
      </c>
      <c r="C10909" s="75">
        <f>IF($E10909="","",IFERROR(VLOOKUP(TRIM(E10909&amp;""),'Référentiel Articles'!$A$2:$F$634,2,FALSE),""))</f>
      </c>
      <c r="D10909" s="75">
        <f>IF($E10909="","",IFERROR(VLOOKUP(TRIM(E10909&amp;""),'Référentiel Articles'!$A$2:$F$634,3,FALSE),""))</f>
      </c>
      <c r="E10909" s="74" t="str">
        <v/>
      </c>
      <c r="F10909" s="75">
        <f>IF($E10909="","",IFERROR(VLOOKUP(TRIM(E10909&amp;""),'Référentiel Articles'!$A$2:$F$634,4,FALSE),""))</f>
      </c>
      <c r="G10909" s="76">
        <f>IF($E10909="","",IFERROR(VLOOKUP(TRIM(E10909&amp;""),'Référentiel Articles'!$A$2:$F$634,5,FALSE),""))</f>
      </c>
      <c r="H10909" s="77" t="str">
        <v/>
      </c>
      <c r="I10909" s="76">
        <f>IF($E10909="","",IFERROR(VLOOKUP(TRIM(E10909&amp;""),'Référentiel Articles'!$A$2:$F$634,6,FALSE),""))</f>
      </c>
      <c r="J10909" s="78">
        <f>IF(OR($E10909="",$H10909=""),"",$H10909*$I10909)</f>
      </c>
      <c r="K10909" s="79" t="str">
        <v/>
      </c>
    </row>
    <row r="10910">
      <c r="A10910" s="81" t="str">
        <v/>
      </c>
      <c r="B10910" s="81" t="str">
        <v/>
      </c>
      <c r="C10910" s="83">
        <f>IF($E10910="","",IFERROR(VLOOKUP(TRIM(E10910&amp;""),'Référentiel Articles'!$A$2:$F$634,2,FALSE),""))</f>
      </c>
      <c r="D10910" s="83">
        <f>IF($E10910="","",IFERROR(VLOOKUP(TRIM(E10910&amp;""),'Référentiel Articles'!$A$2:$F$634,3,FALSE),""))</f>
      </c>
      <c r="E10910" s="81" t="str">
        <v/>
      </c>
      <c r="F10910" s="83">
        <f>IF($E10910="","",IFERROR(VLOOKUP(TRIM(E10910&amp;""),'Référentiel Articles'!$A$2:$F$634,4,FALSE),""))</f>
      </c>
      <c r="G10910" s="84">
        <f>IF($E10910="","",IFERROR(VLOOKUP(TRIM(E10910&amp;""),'Référentiel Articles'!$A$2:$F$634,5,FALSE),""))</f>
      </c>
      <c r="H10910" s="85" t="str">
        <v/>
      </c>
      <c r="I10910" s="84">
        <f>IF($E10910="","",IFERROR(VLOOKUP(TRIM(E10910&amp;""),'Référentiel Articles'!$A$2:$F$634,6,FALSE),""))</f>
      </c>
      <c r="J10910" s="90">
        <f>IF(OR($E10910="",$H10910=""),"",$H10910*$I10910)</f>
      </c>
      <c r="K10910" s="87" t="str">
        <v/>
      </c>
    </row>
    <row r="10911">
      <c r="A10911" s="74" t="str">
        <v/>
      </c>
      <c r="B10911" s="74" t="str">
        <v/>
      </c>
      <c r="C10911" s="75">
        <f>IF($E10911="","",IFERROR(VLOOKUP(TRIM(E10911&amp;""),'Référentiel Articles'!$A$2:$F$634,2,FALSE),""))</f>
      </c>
      <c r="D10911" s="75">
        <f>IF($E10911="","",IFERROR(VLOOKUP(TRIM(E10911&amp;""),'Référentiel Articles'!$A$2:$F$634,3,FALSE),""))</f>
      </c>
      <c r="E10911" s="74" t="str">
        <v/>
      </c>
      <c r="F10911" s="75">
        <f>IF($E10911="","",IFERROR(VLOOKUP(TRIM(E10911&amp;""),'Référentiel Articles'!$A$2:$F$634,4,FALSE),""))</f>
      </c>
      <c r="G10911" s="76">
        <f>IF($E10911="","",IFERROR(VLOOKUP(TRIM(E10911&amp;""),'Référentiel Articles'!$A$2:$F$634,5,FALSE),""))</f>
      </c>
      <c r="H10911" s="77" t="str">
        <v/>
      </c>
      <c r="I10911" s="76">
        <f>IF($E10911="","",IFERROR(VLOOKUP(TRIM(E10911&amp;""),'Référentiel Articles'!$A$2:$F$634,6,FALSE),""))</f>
      </c>
      <c r="J10911" s="78">
        <f>IF(OR($E10911="",$H10911=""),"",$H10911*$I10911)</f>
      </c>
      <c r="K10911" s="79" t="str">
        <v/>
      </c>
    </row>
    <row r="10912">
      <c r="A10912" s="81" t="str">
        <v/>
      </c>
      <c r="B10912" s="81" t="str">
        <v/>
      </c>
      <c r="C10912" s="83">
        <f>IF($E10912="","",IFERROR(VLOOKUP(TRIM(E10912&amp;""),'Référentiel Articles'!$A$2:$F$634,2,FALSE),""))</f>
      </c>
      <c r="D10912" s="83">
        <f>IF($E10912="","",IFERROR(VLOOKUP(TRIM(E10912&amp;""),'Référentiel Articles'!$A$2:$F$634,3,FALSE),""))</f>
      </c>
      <c r="E10912" s="81" t="str">
        <v/>
      </c>
      <c r="F10912" s="83">
        <f>IF($E10912="","",IFERROR(VLOOKUP(TRIM(E10912&amp;""),'Référentiel Articles'!$A$2:$F$634,4,FALSE),""))</f>
      </c>
      <c r="G10912" s="84">
        <f>IF($E10912="","",IFERROR(VLOOKUP(TRIM(E10912&amp;""),'Référentiel Articles'!$A$2:$F$634,5,FALSE),""))</f>
      </c>
      <c r="H10912" s="85" t="str">
        <v/>
      </c>
      <c r="I10912" s="84">
        <f>IF($E10912="","",IFERROR(VLOOKUP(TRIM(E10912&amp;""),'Référentiel Articles'!$A$2:$F$634,6,FALSE),""))</f>
      </c>
      <c r="J10912" s="90">
        <f>IF(OR($E10912="",$H10912=""),"",$H10912*$I10912)</f>
      </c>
      <c r="K10912" s="87" t="str">
        <v/>
      </c>
    </row>
    <row r="10913">
      <c r="A10913" s="74" t="str">
        <v/>
      </c>
      <c r="B10913" s="74" t="str">
        <v/>
      </c>
      <c r="C10913" s="75">
        <f>IF($E10913="","",IFERROR(VLOOKUP(TRIM(E10913&amp;""),'Référentiel Articles'!$A$2:$F$634,2,FALSE),""))</f>
      </c>
      <c r="D10913" s="75">
        <f>IF($E10913="","",IFERROR(VLOOKUP(TRIM(E10913&amp;""),'Référentiel Articles'!$A$2:$F$634,3,FALSE),""))</f>
      </c>
      <c r="E10913" s="74" t="str">
        <v/>
      </c>
      <c r="F10913" s="75">
        <f>IF($E10913="","",IFERROR(VLOOKUP(TRIM(E10913&amp;""),'Référentiel Articles'!$A$2:$F$634,4,FALSE),""))</f>
      </c>
      <c r="G10913" s="76">
        <f>IF($E10913="","",IFERROR(VLOOKUP(TRIM(E10913&amp;""),'Référentiel Articles'!$A$2:$F$634,5,FALSE),""))</f>
      </c>
      <c r="H10913" s="77" t="str">
        <v/>
      </c>
      <c r="I10913" s="76">
        <f>IF($E10913="","",IFERROR(VLOOKUP(TRIM(E10913&amp;""),'Référentiel Articles'!$A$2:$F$634,6,FALSE),""))</f>
      </c>
      <c r="J10913" s="78">
        <f>IF(OR($E10913="",$H10913=""),"",$H10913*$I10913)</f>
      </c>
      <c r="K10913" s="79" t="str">
        <v/>
      </c>
    </row>
    <row r="10914">
      <c r="A10914" s="81" t="str">
        <v/>
      </c>
      <c r="B10914" s="81" t="str">
        <v/>
      </c>
      <c r="C10914" s="83">
        <f>IF($E10914="","",IFERROR(VLOOKUP(TRIM(E10914&amp;""),'Référentiel Articles'!$A$2:$F$634,2,FALSE),""))</f>
      </c>
      <c r="D10914" s="83">
        <f>IF($E10914="","",IFERROR(VLOOKUP(TRIM(E10914&amp;""),'Référentiel Articles'!$A$2:$F$634,3,FALSE),""))</f>
      </c>
      <c r="E10914" s="81" t="str">
        <v/>
      </c>
      <c r="F10914" s="83">
        <f>IF($E10914="","",IFERROR(VLOOKUP(TRIM(E10914&amp;""),'Référentiel Articles'!$A$2:$F$634,4,FALSE),""))</f>
      </c>
      <c r="G10914" s="84">
        <f>IF($E10914="","",IFERROR(VLOOKUP(TRIM(E10914&amp;""),'Référentiel Articles'!$A$2:$F$634,5,FALSE),""))</f>
      </c>
      <c r="H10914" s="85" t="str">
        <v/>
      </c>
      <c r="I10914" s="84">
        <f>IF($E10914="","",IFERROR(VLOOKUP(TRIM(E10914&amp;""),'Référentiel Articles'!$A$2:$F$634,6,FALSE),""))</f>
      </c>
      <c r="J10914" s="90">
        <f>IF(OR($E10914="",$H10914=""),"",$H10914*$I10914)</f>
      </c>
      <c r="K10914" s="87" t="str">
        <v/>
      </c>
    </row>
    <row r="10915">
      <c r="A10915" s="74" t="str">
        <v/>
      </c>
      <c r="B10915" s="74" t="str">
        <v/>
      </c>
      <c r="C10915" s="75">
        <f>IF($E10915="","",IFERROR(VLOOKUP(TRIM(E10915&amp;""),'Référentiel Articles'!$A$2:$F$634,2,FALSE),""))</f>
      </c>
      <c r="D10915" s="75">
        <f>IF($E10915="","",IFERROR(VLOOKUP(TRIM(E10915&amp;""),'Référentiel Articles'!$A$2:$F$634,3,FALSE),""))</f>
      </c>
      <c r="E10915" s="74" t="str">
        <v/>
      </c>
      <c r="F10915" s="75">
        <f>IF($E10915="","",IFERROR(VLOOKUP(TRIM(E10915&amp;""),'Référentiel Articles'!$A$2:$F$634,4,FALSE),""))</f>
      </c>
      <c r="G10915" s="76">
        <f>IF($E10915="","",IFERROR(VLOOKUP(TRIM(E10915&amp;""),'Référentiel Articles'!$A$2:$F$634,5,FALSE),""))</f>
      </c>
      <c r="H10915" s="77" t="str">
        <v/>
      </c>
      <c r="I10915" s="76">
        <f>IF($E10915="","",IFERROR(VLOOKUP(TRIM(E10915&amp;""),'Référentiel Articles'!$A$2:$F$634,6,FALSE),""))</f>
      </c>
      <c r="J10915" s="78">
        <f>IF(OR($E10915="",$H10915=""),"",$H10915*$I10915)</f>
      </c>
      <c r="K10915" s="79" t="str">
        <v/>
      </c>
    </row>
    <row r="10916">
      <c r="A10916" s="81" t="str">
        <v/>
      </c>
      <c r="B10916" s="81" t="str">
        <v/>
      </c>
      <c r="C10916" s="83">
        <f>IF($E10916="","",IFERROR(VLOOKUP(TRIM(E10916&amp;""),'Référentiel Articles'!$A$2:$F$634,2,FALSE),""))</f>
      </c>
      <c r="D10916" s="83">
        <f>IF($E10916="","",IFERROR(VLOOKUP(TRIM(E10916&amp;""),'Référentiel Articles'!$A$2:$F$634,3,FALSE),""))</f>
      </c>
      <c r="E10916" s="81" t="str">
        <v/>
      </c>
      <c r="F10916" s="83">
        <f>IF($E10916="","",IFERROR(VLOOKUP(TRIM(E10916&amp;""),'Référentiel Articles'!$A$2:$F$634,4,FALSE),""))</f>
      </c>
      <c r="G10916" s="84">
        <f>IF($E10916="","",IFERROR(VLOOKUP(TRIM(E10916&amp;""),'Référentiel Articles'!$A$2:$F$634,5,FALSE),""))</f>
      </c>
      <c r="H10916" s="85" t="str">
        <v/>
      </c>
      <c r="I10916" s="84">
        <f>IF($E10916="","",IFERROR(VLOOKUP(TRIM(E10916&amp;""),'Référentiel Articles'!$A$2:$F$634,6,FALSE),""))</f>
      </c>
      <c r="J10916" s="90">
        <f>IF(OR($E10916="",$H10916=""),"",$H10916*$I10916)</f>
      </c>
      <c r="K10916" s="87" t="str">
        <v/>
      </c>
    </row>
    <row r="10917">
      <c r="A10917" s="74" t="str">
        <v/>
      </c>
      <c r="B10917" s="74" t="str">
        <v/>
      </c>
      <c r="C10917" s="75">
        <f>IF($E10917="","",IFERROR(VLOOKUP(TRIM(E10917&amp;""),'Référentiel Articles'!$A$2:$F$634,2,FALSE),""))</f>
      </c>
      <c r="D10917" s="75">
        <f>IF($E10917="","",IFERROR(VLOOKUP(TRIM(E10917&amp;""),'Référentiel Articles'!$A$2:$F$634,3,FALSE),""))</f>
      </c>
      <c r="E10917" s="74" t="str">
        <v/>
      </c>
      <c r="F10917" s="75">
        <f>IF($E10917="","",IFERROR(VLOOKUP(TRIM(E10917&amp;""),'Référentiel Articles'!$A$2:$F$634,4,FALSE),""))</f>
      </c>
      <c r="G10917" s="76">
        <f>IF($E10917="","",IFERROR(VLOOKUP(TRIM(E10917&amp;""),'Référentiel Articles'!$A$2:$F$634,5,FALSE),""))</f>
      </c>
      <c r="H10917" s="77" t="str">
        <v/>
      </c>
      <c r="I10917" s="76">
        <f>IF($E10917="","",IFERROR(VLOOKUP(TRIM(E10917&amp;""),'Référentiel Articles'!$A$2:$F$634,6,FALSE),""))</f>
      </c>
      <c r="J10917" s="78">
        <f>IF(OR($E10917="",$H10917=""),"",$H10917*$I10917)</f>
      </c>
      <c r="K10917" s="79" t="str">
        <v/>
      </c>
    </row>
    <row r="10918">
      <c r="A10918" s="81" t="str">
        <v/>
      </c>
      <c r="B10918" s="81" t="str">
        <v/>
      </c>
      <c r="C10918" s="83">
        <f>IF($E10918="","",IFERROR(VLOOKUP(TRIM(E10918&amp;""),'Référentiel Articles'!$A$2:$F$634,2,FALSE),""))</f>
      </c>
      <c r="D10918" s="83">
        <f>IF($E10918="","",IFERROR(VLOOKUP(TRIM(E10918&amp;""),'Référentiel Articles'!$A$2:$F$634,3,FALSE),""))</f>
      </c>
      <c r="E10918" s="81" t="str">
        <v/>
      </c>
      <c r="F10918" s="83">
        <f>IF($E10918="","",IFERROR(VLOOKUP(TRIM(E10918&amp;""),'Référentiel Articles'!$A$2:$F$634,4,FALSE),""))</f>
      </c>
      <c r="G10918" s="84">
        <f>IF($E10918="","",IFERROR(VLOOKUP(TRIM(E10918&amp;""),'Référentiel Articles'!$A$2:$F$634,5,FALSE),""))</f>
      </c>
      <c r="H10918" s="85" t="str">
        <v/>
      </c>
      <c r="I10918" s="84">
        <f>IF($E10918="","",IFERROR(VLOOKUP(TRIM(E10918&amp;""),'Référentiel Articles'!$A$2:$F$634,6,FALSE),""))</f>
      </c>
      <c r="J10918" s="90">
        <f>IF(OR($E10918="",$H10918=""),"",$H10918*$I10918)</f>
      </c>
      <c r="K10918" s="87" t="str">
        <v/>
      </c>
    </row>
    <row r="10919">
      <c r="A10919" s="74" t="str">
        <v/>
      </c>
      <c r="B10919" s="74" t="str">
        <v/>
      </c>
      <c r="C10919" s="75">
        <f>IF($E10919="","",IFERROR(VLOOKUP(TRIM(E10919&amp;""),'Référentiel Articles'!$A$2:$F$634,2,FALSE),""))</f>
      </c>
      <c r="D10919" s="75">
        <f>IF($E10919="","",IFERROR(VLOOKUP(TRIM(E10919&amp;""),'Référentiel Articles'!$A$2:$F$634,3,FALSE),""))</f>
      </c>
      <c r="E10919" s="74" t="str">
        <v/>
      </c>
      <c r="F10919" s="75">
        <f>IF($E10919="","",IFERROR(VLOOKUP(TRIM(E10919&amp;""),'Référentiel Articles'!$A$2:$F$634,4,FALSE),""))</f>
      </c>
      <c r="G10919" s="76">
        <f>IF($E10919="","",IFERROR(VLOOKUP(TRIM(E10919&amp;""),'Référentiel Articles'!$A$2:$F$634,5,FALSE),""))</f>
      </c>
      <c r="H10919" s="77" t="str">
        <v/>
      </c>
      <c r="I10919" s="76">
        <f>IF($E10919="","",IFERROR(VLOOKUP(TRIM(E10919&amp;""),'Référentiel Articles'!$A$2:$F$634,6,FALSE),""))</f>
      </c>
      <c r="J10919" s="78">
        <f>IF(OR($E10919="",$H10919=""),"",$H10919*$I10919)</f>
      </c>
      <c r="K10919" s="79" t="str">
        <v/>
      </c>
    </row>
    <row r="10920">
      <c r="A10920" s="81" t="str">
        <v/>
      </c>
      <c r="B10920" s="81" t="str">
        <v/>
      </c>
      <c r="C10920" s="83">
        <f>IF($E10920="","",IFERROR(VLOOKUP(TRIM(E10920&amp;""),'Référentiel Articles'!$A$2:$F$634,2,FALSE),""))</f>
      </c>
      <c r="D10920" s="83">
        <f>IF($E10920="","",IFERROR(VLOOKUP(TRIM(E10920&amp;""),'Référentiel Articles'!$A$2:$F$634,3,FALSE),""))</f>
      </c>
      <c r="E10920" s="81" t="str">
        <v/>
      </c>
      <c r="F10920" s="83">
        <f>IF($E10920="","",IFERROR(VLOOKUP(TRIM(E10920&amp;""),'Référentiel Articles'!$A$2:$F$634,4,FALSE),""))</f>
      </c>
      <c r="G10920" s="84">
        <f>IF($E10920="","",IFERROR(VLOOKUP(TRIM(E10920&amp;""),'Référentiel Articles'!$A$2:$F$634,5,FALSE),""))</f>
      </c>
      <c r="H10920" s="85" t="str">
        <v/>
      </c>
      <c r="I10920" s="84">
        <f>IF($E10920="","",IFERROR(VLOOKUP(TRIM(E10920&amp;""),'Référentiel Articles'!$A$2:$F$634,6,FALSE),""))</f>
      </c>
      <c r="J10920" s="90">
        <f>IF(OR($E10920="",$H10920=""),"",$H10920*$I10920)</f>
      </c>
      <c r="K10920" s="87" t="str">
        <v/>
      </c>
    </row>
    <row r="10921">
      <c r="A10921" s="74" t="str">
        <v/>
      </c>
      <c r="B10921" s="74" t="str">
        <v/>
      </c>
      <c r="C10921" s="75">
        <f>IF($E10921="","",IFERROR(VLOOKUP(TRIM(E10921&amp;""),'Référentiel Articles'!$A$2:$F$634,2,FALSE),""))</f>
      </c>
      <c r="D10921" s="75">
        <f>IF($E10921="","",IFERROR(VLOOKUP(TRIM(E10921&amp;""),'Référentiel Articles'!$A$2:$F$634,3,FALSE),""))</f>
      </c>
      <c r="E10921" s="74" t="str">
        <v/>
      </c>
      <c r="F10921" s="75">
        <f>IF($E10921="","",IFERROR(VLOOKUP(TRIM(E10921&amp;""),'Référentiel Articles'!$A$2:$F$634,4,FALSE),""))</f>
      </c>
      <c r="G10921" s="76">
        <f>IF($E10921="","",IFERROR(VLOOKUP(TRIM(E10921&amp;""),'Référentiel Articles'!$A$2:$F$634,5,FALSE),""))</f>
      </c>
      <c r="H10921" s="77" t="str">
        <v/>
      </c>
      <c r="I10921" s="76">
        <f>IF($E10921="","",IFERROR(VLOOKUP(TRIM(E10921&amp;""),'Référentiel Articles'!$A$2:$F$634,6,FALSE),""))</f>
      </c>
      <c r="J10921" s="78">
        <f>IF(OR($E10921="",$H10921=""),"",$H10921*$I10921)</f>
      </c>
      <c r="K10921" s="79" t="str">
        <v/>
      </c>
    </row>
    <row r="10922">
      <c r="A10922" s="81" t="str">
        <v/>
      </c>
      <c r="B10922" s="81" t="str">
        <v/>
      </c>
      <c r="C10922" s="83">
        <f>IF($E10922="","",IFERROR(VLOOKUP(TRIM(E10922&amp;""),'Référentiel Articles'!$A$2:$F$634,2,FALSE),""))</f>
      </c>
      <c r="D10922" s="83">
        <f>IF($E10922="","",IFERROR(VLOOKUP(TRIM(E10922&amp;""),'Référentiel Articles'!$A$2:$F$634,3,FALSE),""))</f>
      </c>
      <c r="E10922" s="81" t="str">
        <v/>
      </c>
      <c r="F10922" s="83">
        <f>IF($E10922="","",IFERROR(VLOOKUP(TRIM(E10922&amp;""),'Référentiel Articles'!$A$2:$F$634,4,FALSE),""))</f>
      </c>
      <c r="G10922" s="84">
        <f>IF($E10922="","",IFERROR(VLOOKUP(TRIM(E10922&amp;""),'Référentiel Articles'!$A$2:$F$634,5,FALSE),""))</f>
      </c>
      <c r="H10922" s="85" t="str">
        <v/>
      </c>
      <c r="I10922" s="84">
        <f>IF($E10922="","",IFERROR(VLOOKUP(TRIM(E10922&amp;""),'Référentiel Articles'!$A$2:$F$634,6,FALSE),""))</f>
      </c>
      <c r="J10922" s="90">
        <f>IF(OR($E10922="",$H10922=""),"",$H10922*$I10922)</f>
      </c>
      <c r="K10922" s="87" t="str">
        <v/>
      </c>
    </row>
    <row r="10923">
      <c r="A10923" s="74" t="str">
        <v/>
      </c>
      <c r="B10923" s="74" t="str">
        <v/>
      </c>
      <c r="C10923" s="75">
        <f>IF($E10923="","",IFERROR(VLOOKUP(TRIM(E10923&amp;""),'Référentiel Articles'!$A$2:$F$634,2,FALSE),""))</f>
      </c>
      <c r="D10923" s="75">
        <f>IF($E10923="","",IFERROR(VLOOKUP(TRIM(E10923&amp;""),'Référentiel Articles'!$A$2:$F$634,3,FALSE),""))</f>
      </c>
      <c r="E10923" s="74" t="str">
        <v/>
      </c>
      <c r="F10923" s="75">
        <f>IF($E10923="","",IFERROR(VLOOKUP(TRIM(E10923&amp;""),'Référentiel Articles'!$A$2:$F$634,4,FALSE),""))</f>
      </c>
      <c r="G10923" s="76">
        <f>IF($E10923="","",IFERROR(VLOOKUP(TRIM(E10923&amp;""),'Référentiel Articles'!$A$2:$F$634,5,FALSE),""))</f>
      </c>
      <c r="H10923" s="77" t="str">
        <v/>
      </c>
      <c r="I10923" s="76">
        <f>IF($E10923="","",IFERROR(VLOOKUP(TRIM(E10923&amp;""),'Référentiel Articles'!$A$2:$F$634,6,FALSE),""))</f>
      </c>
      <c r="J10923" s="78">
        <f>IF(OR($E10923="",$H10923=""),"",$H10923*$I10923)</f>
      </c>
      <c r="K10923" s="79" t="str">
        <v/>
      </c>
    </row>
    <row r="10924">
      <c r="A10924" s="81" t="str">
        <v/>
      </c>
      <c r="B10924" s="81" t="str">
        <v/>
      </c>
      <c r="C10924" s="83">
        <f>IF($E10924="","",IFERROR(VLOOKUP(TRIM(E10924&amp;""),'Référentiel Articles'!$A$2:$F$634,2,FALSE),""))</f>
      </c>
      <c r="D10924" s="83">
        <f>IF($E10924="","",IFERROR(VLOOKUP(TRIM(E10924&amp;""),'Référentiel Articles'!$A$2:$F$634,3,FALSE),""))</f>
      </c>
      <c r="E10924" s="81" t="str">
        <v/>
      </c>
      <c r="F10924" s="83">
        <f>IF($E10924="","",IFERROR(VLOOKUP(TRIM(E10924&amp;""),'Référentiel Articles'!$A$2:$F$634,4,FALSE),""))</f>
      </c>
      <c r="G10924" s="84">
        <f>IF($E10924="","",IFERROR(VLOOKUP(TRIM(E10924&amp;""),'Référentiel Articles'!$A$2:$F$634,5,FALSE),""))</f>
      </c>
      <c r="H10924" s="85" t="str">
        <v/>
      </c>
      <c r="I10924" s="84">
        <f>IF($E10924="","",IFERROR(VLOOKUP(TRIM(E10924&amp;""),'Référentiel Articles'!$A$2:$F$634,6,FALSE),""))</f>
      </c>
      <c r="J10924" s="90">
        <f>IF(OR($E10924="",$H10924=""),"",$H10924*$I10924)</f>
      </c>
      <c r="K10924" s="87" t="str">
        <v/>
      </c>
    </row>
    <row r="10925">
      <c r="A10925" s="74" t="str">
        <v/>
      </c>
      <c r="B10925" s="74" t="str">
        <v/>
      </c>
      <c r="C10925" s="75">
        <f>IF($E10925="","",IFERROR(VLOOKUP(TRIM(E10925&amp;""),'Référentiel Articles'!$A$2:$F$634,2,FALSE),""))</f>
      </c>
      <c r="D10925" s="75">
        <f>IF($E10925="","",IFERROR(VLOOKUP(TRIM(E10925&amp;""),'Référentiel Articles'!$A$2:$F$634,3,FALSE),""))</f>
      </c>
      <c r="E10925" s="74" t="str">
        <v/>
      </c>
      <c r="F10925" s="75">
        <f>IF($E10925="","",IFERROR(VLOOKUP(TRIM(E10925&amp;""),'Référentiel Articles'!$A$2:$F$634,4,FALSE),""))</f>
      </c>
      <c r="G10925" s="76">
        <f>IF($E10925="","",IFERROR(VLOOKUP(TRIM(E10925&amp;""),'Référentiel Articles'!$A$2:$F$634,5,FALSE),""))</f>
      </c>
      <c r="H10925" s="77" t="str">
        <v/>
      </c>
      <c r="I10925" s="76">
        <f>IF($E10925="","",IFERROR(VLOOKUP(TRIM(E10925&amp;""),'Référentiel Articles'!$A$2:$F$634,6,FALSE),""))</f>
      </c>
      <c r="J10925" s="78">
        <f>IF(OR($E10925="",$H10925=""),"",$H10925*$I10925)</f>
      </c>
      <c r="K10925" s="79" t="str">
        <v/>
      </c>
    </row>
    <row r="10926">
      <c r="A10926" s="81" t="str">
        <v/>
      </c>
      <c r="B10926" s="81" t="str">
        <v/>
      </c>
      <c r="C10926" s="83">
        <f>IF($E10926="","",IFERROR(VLOOKUP(TRIM(E10926&amp;""),'Référentiel Articles'!$A$2:$F$634,2,FALSE),""))</f>
      </c>
      <c r="D10926" s="83">
        <f>IF($E10926="","",IFERROR(VLOOKUP(TRIM(E10926&amp;""),'Référentiel Articles'!$A$2:$F$634,3,FALSE),""))</f>
      </c>
      <c r="E10926" s="81" t="str">
        <v/>
      </c>
      <c r="F10926" s="83">
        <f>IF($E10926="","",IFERROR(VLOOKUP(TRIM(E10926&amp;""),'Référentiel Articles'!$A$2:$F$634,4,FALSE),""))</f>
      </c>
      <c r="G10926" s="84">
        <f>IF($E10926="","",IFERROR(VLOOKUP(TRIM(E10926&amp;""),'Référentiel Articles'!$A$2:$F$634,5,FALSE),""))</f>
      </c>
      <c r="H10926" s="85" t="str">
        <v/>
      </c>
      <c r="I10926" s="84">
        <f>IF($E10926="","",IFERROR(VLOOKUP(TRIM(E10926&amp;""),'Référentiel Articles'!$A$2:$F$634,6,FALSE),""))</f>
      </c>
      <c r="J10926" s="90">
        <f>IF(OR($E10926="",$H10926=""),"",$H10926*$I10926)</f>
      </c>
      <c r="K10926" s="87" t="str">
        <v/>
      </c>
    </row>
    <row r="10927">
      <c r="A10927" s="74" t="str">
        <v/>
      </c>
      <c r="B10927" s="74" t="str">
        <v/>
      </c>
      <c r="C10927" s="75">
        <f>IF($E10927="","",IFERROR(VLOOKUP(TRIM(E10927&amp;""),'Référentiel Articles'!$A$2:$F$634,2,FALSE),""))</f>
      </c>
      <c r="D10927" s="75">
        <f>IF($E10927="","",IFERROR(VLOOKUP(TRIM(E10927&amp;""),'Référentiel Articles'!$A$2:$F$634,3,FALSE),""))</f>
      </c>
      <c r="E10927" s="74" t="str">
        <v/>
      </c>
      <c r="F10927" s="75">
        <f>IF($E10927="","",IFERROR(VLOOKUP(TRIM(E10927&amp;""),'Référentiel Articles'!$A$2:$F$634,4,FALSE),""))</f>
      </c>
      <c r="G10927" s="76">
        <f>IF($E10927="","",IFERROR(VLOOKUP(TRIM(E10927&amp;""),'Référentiel Articles'!$A$2:$F$634,5,FALSE),""))</f>
      </c>
      <c r="H10927" s="77" t="str">
        <v/>
      </c>
      <c r="I10927" s="76">
        <f>IF($E10927="","",IFERROR(VLOOKUP(TRIM(E10927&amp;""),'Référentiel Articles'!$A$2:$F$634,6,FALSE),""))</f>
      </c>
      <c r="J10927" s="78">
        <f>IF(OR($E10927="",$H10927=""),"",$H10927*$I10927)</f>
      </c>
      <c r="K10927" s="79" t="str">
        <v/>
      </c>
    </row>
    <row r="10928">
      <c r="A10928" s="81" t="str">
        <v/>
      </c>
      <c r="B10928" s="81" t="str">
        <v/>
      </c>
      <c r="C10928" s="83">
        <f>IF($E10928="","",IFERROR(VLOOKUP(TRIM(E10928&amp;""),'Référentiel Articles'!$A$2:$F$634,2,FALSE),""))</f>
      </c>
      <c r="D10928" s="83">
        <f>IF($E10928="","",IFERROR(VLOOKUP(TRIM(E10928&amp;""),'Référentiel Articles'!$A$2:$F$634,3,FALSE),""))</f>
      </c>
      <c r="E10928" s="81" t="str">
        <v/>
      </c>
      <c r="F10928" s="83">
        <f>IF($E10928="","",IFERROR(VLOOKUP(TRIM(E10928&amp;""),'Référentiel Articles'!$A$2:$F$634,4,FALSE),""))</f>
      </c>
      <c r="G10928" s="84">
        <f>IF($E10928="","",IFERROR(VLOOKUP(TRIM(E10928&amp;""),'Référentiel Articles'!$A$2:$F$634,5,FALSE),""))</f>
      </c>
      <c r="H10928" s="85" t="str">
        <v/>
      </c>
      <c r="I10928" s="84">
        <f>IF($E10928="","",IFERROR(VLOOKUP(TRIM(E10928&amp;""),'Référentiel Articles'!$A$2:$F$634,6,FALSE),""))</f>
      </c>
      <c r="J10928" s="90">
        <f>IF(OR($E10928="",$H10928=""),"",$H10928*$I10928)</f>
      </c>
      <c r="K10928" s="87" t="str">
        <v/>
      </c>
    </row>
    <row r="10929">
      <c r="A10929" s="74" t="str">
        <v/>
      </c>
      <c r="B10929" s="74" t="str">
        <v/>
      </c>
      <c r="C10929" s="75">
        <f>IF($E10929="","",IFERROR(VLOOKUP(TRIM(E10929&amp;""),'Référentiel Articles'!$A$2:$F$634,2,FALSE),""))</f>
      </c>
      <c r="D10929" s="75">
        <f>IF($E10929="","",IFERROR(VLOOKUP(TRIM(E10929&amp;""),'Référentiel Articles'!$A$2:$F$634,3,FALSE),""))</f>
      </c>
      <c r="E10929" s="74" t="str">
        <v/>
      </c>
      <c r="F10929" s="75">
        <f>IF($E10929="","",IFERROR(VLOOKUP(TRIM(E10929&amp;""),'Référentiel Articles'!$A$2:$F$634,4,FALSE),""))</f>
      </c>
      <c r="G10929" s="76">
        <f>IF($E10929="","",IFERROR(VLOOKUP(TRIM(E10929&amp;""),'Référentiel Articles'!$A$2:$F$634,5,FALSE),""))</f>
      </c>
      <c r="H10929" s="77" t="str">
        <v/>
      </c>
      <c r="I10929" s="76">
        <f>IF($E10929="","",IFERROR(VLOOKUP(TRIM(E10929&amp;""),'Référentiel Articles'!$A$2:$F$634,6,FALSE),""))</f>
      </c>
      <c r="J10929" s="78">
        <f>IF(OR($E10929="",$H10929=""),"",$H10929*$I10929)</f>
      </c>
      <c r="K10929" s="79" t="str">
        <v/>
      </c>
    </row>
    <row r="10930">
      <c r="A10930" s="81" t="str">
        <v/>
      </c>
      <c r="B10930" s="81" t="str">
        <v/>
      </c>
      <c r="C10930" s="83">
        <f>IF($E10930="","",IFERROR(VLOOKUP(TRIM(E10930&amp;""),'Référentiel Articles'!$A$2:$F$634,2,FALSE),""))</f>
      </c>
      <c r="D10930" s="83">
        <f>IF($E10930="","",IFERROR(VLOOKUP(TRIM(E10930&amp;""),'Référentiel Articles'!$A$2:$F$634,3,FALSE),""))</f>
      </c>
      <c r="E10930" s="81" t="str">
        <v/>
      </c>
      <c r="F10930" s="83">
        <f>IF($E10930="","",IFERROR(VLOOKUP(TRIM(E10930&amp;""),'Référentiel Articles'!$A$2:$F$634,4,FALSE),""))</f>
      </c>
      <c r="G10930" s="84">
        <f>IF($E10930="","",IFERROR(VLOOKUP(TRIM(E10930&amp;""),'Référentiel Articles'!$A$2:$F$634,5,FALSE),""))</f>
      </c>
      <c r="H10930" s="85" t="str">
        <v/>
      </c>
      <c r="I10930" s="84">
        <f>IF($E10930="","",IFERROR(VLOOKUP(TRIM(E10930&amp;""),'Référentiel Articles'!$A$2:$F$634,6,FALSE),""))</f>
      </c>
      <c r="J10930" s="90">
        <f>IF(OR($E10930="",$H10930=""),"",$H10930*$I10930)</f>
      </c>
      <c r="K10930" s="87" t="str">
        <v/>
      </c>
    </row>
    <row r="10931">
      <c r="A10931" s="74" t="str">
        <v/>
      </c>
      <c r="B10931" s="74" t="str">
        <v/>
      </c>
      <c r="C10931" s="75">
        <f>IF($E10931="","",IFERROR(VLOOKUP(TRIM(E10931&amp;""),'Référentiel Articles'!$A$2:$F$634,2,FALSE),""))</f>
      </c>
      <c r="D10931" s="75">
        <f>IF($E10931="","",IFERROR(VLOOKUP(TRIM(E10931&amp;""),'Référentiel Articles'!$A$2:$F$634,3,FALSE),""))</f>
      </c>
      <c r="E10931" s="74" t="str">
        <v/>
      </c>
      <c r="F10931" s="75">
        <f>IF($E10931="","",IFERROR(VLOOKUP(TRIM(E10931&amp;""),'Référentiel Articles'!$A$2:$F$634,4,FALSE),""))</f>
      </c>
      <c r="G10931" s="76">
        <f>IF($E10931="","",IFERROR(VLOOKUP(TRIM(E10931&amp;""),'Référentiel Articles'!$A$2:$F$634,5,FALSE),""))</f>
      </c>
      <c r="H10931" s="77" t="str">
        <v/>
      </c>
      <c r="I10931" s="76">
        <f>IF($E10931="","",IFERROR(VLOOKUP(TRIM(E10931&amp;""),'Référentiel Articles'!$A$2:$F$634,6,FALSE),""))</f>
      </c>
      <c r="J10931" s="78">
        <f>IF(OR($E10931="",$H10931=""),"",$H10931*$I10931)</f>
      </c>
      <c r="K10931" s="79" t="str">
        <v/>
      </c>
    </row>
    <row r="10932">
      <c r="A10932" s="81" t="str">
        <v/>
      </c>
      <c r="B10932" s="81" t="str">
        <v/>
      </c>
      <c r="C10932" s="83">
        <f>IF($E10932="","",IFERROR(VLOOKUP(TRIM(E10932&amp;""),'Référentiel Articles'!$A$2:$F$634,2,FALSE),""))</f>
      </c>
      <c r="D10932" s="83">
        <f>IF($E10932="","",IFERROR(VLOOKUP(TRIM(E10932&amp;""),'Référentiel Articles'!$A$2:$F$634,3,FALSE),""))</f>
      </c>
      <c r="E10932" s="81" t="str">
        <v/>
      </c>
      <c r="F10932" s="83">
        <f>IF($E10932="","",IFERROR(VLOOKUP(TRIM(E10932&amp;""),'Référentiel Articles'!$A$2:$F$634,4,FALSE),""))</f>
      </c>
      <c r="G10932" s="84">
        <f>IF($E10932="","",IFERROR(VLOOKUP(TRIM(E10932&amp;""),'Référentiel Articles'!$A$2:$F$634,5,FALSE),""))</f>
      </c>
      <c r="H10932" s="85" t="str">
        <v/>
      </c>
      <c r="I10932" s="84">
        <f>IF($E10932="","",IFERROR(VLOOKUP(TRIM(E10932&amp;""),'Référentiel Articles'!$A$2:$F$634,6,FALSE),""))</f>
      </c>
      <c r="J10932" s="90">
        <f>IF(OR($E10932="",$H10932=""),"",$H10932*$I10932)</f>
      </c>
      <c r="K10932" s="87" t="str">
        <v/>
      </c>
    </row>
    <row r="10933">
      <c r="A10933" s="74" t="str">
        <v/>
      </c>
      <c r="B10933" s="74" t="str">
        <v/>
      </c>
      <c r="C10933" s="75">
        <f>IF($E10933="","",IFERROR(VLOOKUP(TRIM(E10933&amp;""),'Référentiel Articles'!$A$2:$F$634,2,FALSE),""))</f>
      </c>
      <c r="D10933" s="75">
        <f>IF($E10933="","",IFERROR(VLOOKUP(TRIM(E10933&amp;""),'Référentiel Articles'!$A$2:$F$634,3,FALSE),""))</f>
      </c>
      <c r="E10933" s="74" t="str">
        <v/>
      </c>
      <c r="F10933" s="75">
        <f>IF($E10933="","",IFERROR(VLOOKUP(TRIM(E10933&amp;""),'Référentiel Articles'!$A$2:$F$634,4,FALSE),""))</f>
      </c>
      <c r="G10933" s="76">
        <f>IF($E10933="","",IFERROR(VLOOKUP(TRIM(E10933&amp;""),'Référentiel Articles'!$A$2:$F$634,5,FALSE),""))</f>
      </c>
      <c r="H10933" s="77" t="str">
        <v/>
      </c>
      <c r="I10933" s="76">
        <f>IF($E10933="","",IFERROR(VLOOKUP(TRIM(E10933&amp;""),'Référentiel Articles'!$A$2:$F$634,6,FALSE),""))</f>
      </c>
      <c r="J10933" s="78">
        <f>IF(OR($E10933="",$H10933=""),"",$H10933*$I10933)</f>
      </c>
      <c r="K10933" s="79" t="str">
        <v/>
      </c>
    </row>
    <row r="10934">
      <c r="A10934" s="81" t="str">
        <v/>
      </c>
      <c r="B10934" s="81" t="str">
        <v/>
      </c>
      <c r="C10934" s="83">
        <f>IF($E10934="","",IFERROR(VLOOKUP(TRIM(E10934&amp;""),'Référentiel Articles'!$A$2:$F$634,2,FALSE),""))</f>
      </c>
      <c r="D10934" s="83">
        <f>IF($E10934="","",IFERROR(VLOOKUP(TRIM(E10934&amp;""),'Référentiel Articles'!$A$2:$F$634,3,FALSE),""))</f>
      </c>
      <c r="E10934" s="81" t="str">
        <v/>
      </c>
      <c r="F10934" s="83">
        <f>IF($E10934="","",IFERROR(VLOOKUP(TRIM(E10934&amp;""),'Référentiel Articles'!$A$2:$F$634,4,FALSE),""))</f>
      </c>
      <c r="G10934" s="84">
        <f>IF($E10934="","",IFERROR(VLOOKUP(TRIM(E10934&amp;""),'Référentiel Articles'!$A$2:$F$634,5,FALSE),""))</f>
      </c>
      <c r="H10934" s="85" t="str">
        <v/>
      </c>
      <c r="I10934" s="84">
        <f>IF($E10934="","",IFERROR(VLOOKUP(TRIM(E10934&amp;""),'Référentiel Articles'!$A$2:$F$634,6,FALSE),""))</f>
      </c>
      <c r="J10934" s="90">
        <f>IF(OR($E10934="",$H10934=""),"",$H10934*$I10934)</f>
      </c>
      <c r="K10934" s="87" t="str">
        <v/>
      </c>
    </row>
    <row r="10935">
      <c r="A10935" s="74" t="str">
        <v/>
      </c>
      <c r="B10935" s="74" t="str">
        <v/>
      </c>
      <c r="C10935" s="75">
        <f>IF($E10935="","",IFERROR(VLOOKUP(TRIM(E10935&amp;""),'Référentiel Articles'!$A$2:$F$634,2,FALSE),""))</f>
      </c>
      <c r="D10935" s="75">
        <f>IF($E10935="","",IFERROR(VLOOKUP(TRIM(E10935&amp;""),'Référentiel Articles'!$A$2:$F$634,3,FALSE),""))</f>
      </c>
      <c r="E10935" s="74" t="str">
        <v/>
      </c>
      <c r="F10935" s="75">
        <f>IF($E10935="","",IFERROR(VLOOKUP(TRIM(E10935&amp;""),'Référentiel Articles'!$A$2:$F$634,4,FALSE),""))</f>
      </c>
      <c r="G10935" s="76">
        <f>IF($E10935="","",IFERROR(VLOOKUP(TRIM(E10935&amp;""),'Référentiel Articles'!$A$2:$F$634,5,FALSE),""))</f>
      </c>
      <c r="H10935" s="77" t="str">
        <v/>
      </c>
      <c r="I10935" s="76">
        <f>IF($E10935="","",IFERROR(VLOOKUP(TRIM(E10935&amp;""),'Référentiel Articles'!$A$2:$F$634,6,FALSE),""))</f>
      </c>
      <c r="J10935" s="78">
        <f>IF(OR($E10935="",$H10935=""),"",$H10935*$I10935)</f>
      </c>
      <c r="K10935" s="79" t="str">
        <v/>
      </c>
    </row>
    <row r="10936">
      <c r="A10936" s="81" t="str">
        <v/>
      </c>
      <c r="B10936" s="81" t="str">
        <v/>
      </c>
      <c r="C10936" s="83">
        <f>IF($E10936="","",IFERROR(VLOOKUP(TRIM(E10936&amp;""),'Référentiel Articles'!$A$2:$F$634,2,FALSE),""))</f>
      </c>
      <c r="D10936" s="83">
        <f>IF($E10936="","",IFERROR(VLOOKUP(TRIM(E10936&amp;""),'Référentiel Articles'!$A$2:$F$634,3,FALSE),""))</f>
      </c>
      <c r="E10936" s="81" t="str">
        <v/>
      </c>
      <c r="F10936" s="83">
        <f>IF($E10936="","",IFERROR(VLOOKUP(TRIM(E10936&amp;""),'Référentiel Articles'!$A$2:$F$634,4,FALSE),""))</f>
      </c>
      <c r="G10936" s="84">
        <f>IF($E10936="","",IFERROR(VLOOKUP(TRIM(E10936&amp;""),'Référentiel Articles'!$A$2:$F$634,5,FALSE),""))</f>
      </c>
      <c r="H10936" s="85" t="str">
        <v/>
      </c>
      <c r="I10936" s="84">
        <f>IF($E10936="","",IFERROR(VLOOKUP(TRIM(E10936&amp;""),'Référentiel Articles'!$A$2:$F$634,6,FALSE),""))</f>
      </c>
      <c r="J10936" s="90">
        <f>IF(OR($E10936="",$H10936=""),"",$H10936*$I10936)</f>
      </c>
      <c r="K10936" s="87" t="str">
        <v/>
      </c>
    </row>
    <row r="10937">
      <c r="A10937" s="74" t="str">
        <v/>
      </c>
      <c r="B10937" s="74" t="str">
        <v/>
      </c>
      <c r="C10937" s="75">
        <f>IF($E10937="","",IFERROR(VLOOKUP(TRIM(E10937&amp;""),'Référentiel Articles'!$A$2:$F$634,2,FALSE),""))</f>
      </c>
      <c r="D10937" s="75">
        <f>IF($E10937="","",IFERROR(VLOOKUP(TRIM(E10937&amp;""),'Référentiel Articles'!$A$2:$F$634,3,FALSE),""))</f>
      </c>
      <c r="E10937" s="74" t="str">
        <v/>
      </c>
      <c r="F10937" s="75">
        <f>IF($E10937="","",IFERROR(VLOOKUP(TRIM(E10937&amp;""),'Référentiel Articles'!$A$2:$F$634,4,FALSE),""))</f>
      </c>
      <c r="G10937" s="76">
        <f>IF($E10937="","",IFERROR(VLOOKUP(TRIM(E10937&amp;""),'Référentiel Articles'!$A$2:$F$634,5,FALSE),""))</f>
      </c>
      <c r="H10937" s="77" t="str">
        <v/>
      </c>
      <c r="I10937" s="76">
        <f>IF($E10937="","",IFERROR(VLOOKUP(TRIM(E10937&amp;""),'Référentiel Articles'!$A$2:$F$634,6,FALSE),""))</f>
      </c>
      <c r="J10937" s="78">
        <f>IF(OR($E10937="",$H10937=""),"",$H10937*$I10937)</f>
      </c>
      <c r="K10937" s="79" t="str">
        <v/>
      </c>
    </row>
    <row r="10938">
      <c r="A10938" s="81" t="str">
        <v/>
      </c>
      <c r="B10938" s="81" t="str">
        <v/>
      </c>
      <c r="C10938" s="83">
        <f>IF($E10938="","",IFERROR(VLOOKUP(TRIM(E10938&amp;""),'Référentiel Articles'!$A$2:$F$634,2,FALSE),""))</f>
      </c>
      <c r="D10938" s="83">
        <f>IF($E10938="","",IFERROR(VLOOKUP(TRIM(E10938&amp;""),'Référentiel Articles'!$A$2:$F$634,3,FALSE),""))</f>
      </c>
      <c r="E10938" s="81" t="str">
        <v/>
      </c>
      <c r="F10938" s="83">
        <f>IF($E10938="","",IFERROR(VLOOKUP(TRIM(E10938&amp;""),'Référentiel Articles'!$A$2:$F$634,4,FALSE),""))</f>
      </c>
      <c r="G10938" s="84">
        <f>IF($E10938="","",IFERROR(VLOOKUP(TRIM(E10938&amp;""),'Référentiel Articles'!$A$2:$F$634,5,FALSE),""))</f>
      </c>
      <c r="H10938" s="85" t="str">
        <v/>
      </c>
      <c r="I10938" s="84">
        <f>IF($E10938="","",IFERROR(VLOOKUP(TRIM(E10938&amp;""),'Référentiel Articles'!$A$2:$F$634,6,FALSE),""))</f>
      </c>
      <c r="J10938" s="90">
        <f>IF(OR($E10938="",$H10938=""),"",$H10938*$I10938)</f>
      </c>
      <c r="K10938" s="87" t="str">
        <v/>
      </c>
    </row>
    <row r="10939">
      <c r="A10939" s="74" t="str">
        <v/>
      </c>
      <c r="B10939" s="74" t="str">
        <v/>
      </c>
      <c r="C10939" s="75">
        <f>IF($E10939="","",IFERROR(VLOOKUP(TRIM(E10939&amp;""),'Référentiel Articles'!$A$2:$F$634,2,FALSE),""))</f>
      </c>
      <c r="D10939" s="75">
        <f>IF($E10939="","",IFERROR(VLOOKUP(TRIM(E10939&amp;""),'Référentiel Articles'!$A$2:$F$634,3,FALSE),""))</f>
      </c>
      <c r="E10939" s="74" t="str">
        <v/>
      </c>
      <c r="F10939" s="75">
        <f>IF($E10939="","",IFERROR(VLOOKUP(TRIM(E10939&amp;""),'Référentiel Articles'!$A$2:$F$634,4,FALSE),""))</f>
      </c>
      <c r="G10939" s="76">
        <f>IF($E10939="","",IFERROR(VLOOKUP(TRIM(E10939&amp;""),'Référentiel Articles'!$A$2:$F$634,5,FALSE),""))</f>
      </c>
      <c r="H10939" s="77" t="str">
        <v/>
      </c>
      <c r="I10939" s="76">
        <f>IF($E10939="","",IFERROR(VLOOKUP(TRIM(E10939&amp;""),'Référentiel Articles'!$A$2:$F$634,6,FALSE),""))</f>
      </c>
      <c r="J10939" s="78">
        <f>IF(OR($E10939="",$H10939=""),"",$H10939*$I10939)</f>
      </c>
      <c r="K10939" s="79" t="str">
        <v/>
      </c>
    </row>
    <row r="10940">
      <c r="A10940" s="81" t="str">
        <v/>
      </c>
      <c r="B10940" s="81" t="str">
        <v/>
      </c>
      <c r="C10940" s="83">
        <f>IF($E10940="","",IFERROR(VLOOKUP(TRIM(E10940&amp;""),'Référentiel Articles'!$A$2:$F$634,2,FALSE),""))</f>
      </c>
      <c r="D10940" s="83">
        <f>IF($E10940="","",IFERROR(VLOOKUP(TRIM(E10940&amp;""),'Référentiel Articles'!$A$2:$F$634,3,FALSE),""))</f>
      </c>
      <c r="E10940" s="81" t="str">
        <v/>
      </c>
      <c r="F10940" s="83">
        <f>IF($E10940="","",IFERROR(VLOOKUP(TRIM(E10940&amp;""),'Référentiel Articles'!$A$2:$F$634,4,FALSE),""))</f>
      </c>
      <c r="G10940" s="84">
        <f>IF($E10940="","",IFERROR(VLOOKUP(TRIM(E10940&amp;""),'Référentiel Articles'!$A$2:$F$634,5,FALSE),""))</f>
      </c>
      <c r="H10940" s="85" t="str">
        <v/>
      </c>
      <c r="I10940" s="84">
        <f>IF($E10940="","",IFERROR(VLOOKUP(TRIM(E10940&amp;""),'Référentiel Articles'!$A$2:$F$634,6,FALSE),""))</f>
      </c>
      <c r="J10940" s="90">
        <f>IF(OR($E10940="",$H10940=""),"",$H10940*$I10940)</f>
      </c>
      <c r="K10940" s="87" t="str">
        <v/>
      </c>
    </row>
    <row r="10941">
      <c r="A10941" s="74" t="str">
        <v/>
      </c>
      <c r="B10941" s="74" t="str">
        <v/>
      </c>
      <c r="C10941" s="75">
        <f>IF($E10941="","",IFERROR(VLOOKUP(TRIM(E10941&amp;""),'Référentiel Articles'!$A$2:$F$634,2,FALSE),""))</f>
      </c>
      <c r="D10941" s="75">
        <f>IF($E10941="","",IFERROR(VLOOKUP(TRIM(E10941&amp;""),'Référentiel Articles'!$A$2:$F$634,3,FALSE),""))</f>
      </c>
      <c r="E10941" s="74" t="str">
        <v/>
      </c>
      <c r="F10941" s="75">
        <f>IF($E10941="","",IFERROR(VLOOKUP(TRIM(E10941&amp;""),'Référentiel Articles'!$A$2:$F$634,4,FALSE),""))</f>
      </c>
      <c r="G10941" s="76">
        <f>IF($E10941="","",IFERROR(VLOOKUP(TRIM(E10941&amp;""),'Référentiel Articles'!$A$2:$F$634,5,FALSE),""))</f>
      </c>
      <c r="H10941" s="77" t="str">
        <v/>
      </c>
      <c r="I10941" s="76">
        <f>IF($E10941="","",IFERROR(VLOOKUP(TRIM(E10941&amp;""),'Référentiel Articles'!$A$2:$F$634,6,FALSE),""))</f>
      </c>
      <c r="J10941" s="78">
        <f>IF(OR($E10941="",$H10941=""),"",$H10941*$I10941)</f>
      </c>
      <c r="K10941" s="79" t="str">
        <v/>
      </c>
    </row>
    <row r="10942">
      <c r="A10942" s="81" t="str">
        <v/>
      </c>
      <c r="B10942" s="81" t="str">
        <v/>
      </c>
      <c r="C10942" s="83">
        <f>IF($E10942="","",IFERROR(VLOOKUP(TRIM(E10942&amp;""),'Référentiel Articles'!$A$2:$F$634,2,FALSE),""))</f>
      </c>
      <c r="D10942" s="83">
        <f>IF($E10942="","",IFERROR(VLOOKUP(TRIM(E10942&amp;""),'Référentiel Articles'!$A$2:$F$634,3,FALSE),""))</f>
      </c>
      <c r="E10942" s="81" t="str">
        <v/>
      </c>
      <c r="F10942" s="83">
        <f>IF($E10942="","",IFERROR(VLOOKUP(TRIM(E10942&amp;""),'Référentiel Articles'!$A$2:$F$634,4,FALSE),""))</f>
      </c>
      <c r="G10942" s="84">
        <f>IF($E10942="","",IFERROR(VLOOKUP(TRIM(E10942&amp;""),'Référentiel Articles'!$A$2:$F$634,5,FALSE),""))</f>
      </c>
      <c r="H10942" s="85" t="str">
        <v/>
      </c>
      <c r="I10942" s="84">
        <f>IF($E10942="","",IFERROR(VLOOKUP(TRIM(E10942&amp;""),'Référentiel Articles'!$A$2:$F$634,6,FALSE),""))</f>
      </c>
      <c r="J10942" s="90">
        <f>IF(OR($E10942="",$H10942=""),"",$H10942*$I10942)</f>
      </c>
      <c r="K10942" s="87" t="str">
        <v/>
      </c>
    </row>
    <row r="10943">
      <c r="A10943" s="74" t="str">
        <v/>
      </c>
      <c r="B10943" s="74" t="str">
        <v/>
      </c>
      <c r="C10943" s="75">
        <f>IF($E10943="","",IFERROR(VLOOKUP(TRIM(E10943&amp;""),'Référentiel Articles'!$A$2:$F$634,2,FALSE),""))</f>
      </c>
      <c r="D10943" s="75">
        <f>IF($E10943="","",IFERROR(VLOOKUP(TRIM(E10943&amp;""),'Référentiel Articles'!$A$2:$F$634,3,FALSE),""))</f>
      </c>
      <c r="E10943" s="74" t="str">
        <v/>
      </c>
      <c r="F10943" s="75">
        <f>IF($E10943="","",IFERROR(VLOOKUP(TRIM(E10943&amp;""),'Référentiel Articles'!$A$2:$F$634,4,FALSE),""))</f>
      </c>
      <c r="G10943" s="76">
        <f>IF($E10943="","",IFERROR(VLOOKUP(TRIM(E10943&amp;""),'Référentiel Articles'!$A$2:$F$634,5,FALSE),""))</f>
      </c>
      <c r="H10943" s="77" t="str">
        <v/>
      </c>
      <c r="I10943" s="76">
        <f>IF($E10943="","",IFERROR(VLOOKUP(TRIM(E10943&amp;""),'Référentiel Articles'!$A$2:$F$634,6,FALSE),""))</f>
      </c>
      <c r="J10943" s="78">
        <f>IF(OR($E10943="",$H10943=""),"",$H10943*$I10943)</f>
      </c>
      <c r="K10943" s="79" t="str">
        <v/>
      </c>
    </row>
    <row r="10944">
      <c r="A10944" s="81" t="str">
        <v/>
      </c>
      <c r="B10944" s="81" t="str">
        <v/>
      </c>
      <c r="C10944" s="83">
        <f>IF($E10944="","",IFERROR(VLOOKUP(TRIM(E10944&amp;""),'Référentiel Articles'!$A$2:$F$634,2,FALSE),""))</f>
      </c>
      <c r="D10944" s="83">
        <f>IF($E10944="","",IFERROR(VLOOKUP(TRIM(E10944&amp;""),'Référentiel Articles'!$A$2:$F$634,3,FALSE),""))</f>
      </c>
      <c r="E10944" s="81" t="str">
        <v/>
      </c>
      <c r="F10944" s="83">
        <f>IF($E10944="","",IFERROR(VLOOKUP(TRIM(E10944&amp;""),'Référentiel Articles'!$A$2:$F$634,4,FALSE),""))</f>
      </c>
      <c r="G10944" s="84">
        <f>IF($E10944="","",IFERROR(VLOOKUP(TRIM(E10944&amp;""),'Référentiel Articles'!$A$2:$F$634,5,FALSE),""))</f>
      </c>
      <c r="H10944" s="85" t="str">
        <v/>
      </c>
      <c r="I10944" s="84">
        <f>IF($E10944="","",IFERROR(VLOOKUP(TRIM(E10944&amp;""),'Référentiel Articles'!$A$2:$F$634,6,FALSE),""))</f>
      </c>
      <c r="J10944" s="90">
        <f>IF(OR($E10944="",$H10944=""),"",$H10944*$I10944)</f>
      </c>
      <c r="K10944" s="87" t="str">
        <v/>
      </c>
    </row>
    <row r="10945">
      <c r="A10945" s="74" t="str">
        <v/>
      </c>
      <c r="B10945" s="74" t="str">
        <v/>
      </c>
      <c r="C10945" s="75">
        <f>IF($E10945="","",IFERROR(VLOOKUP(TRIM(E10945&amp;""),'Référentiel Articles'!$A$2:$F$634,2,FALSE),""))</f>
      </c>
      <c r="D10945" s="75">
        <f>IF($E10945="","",IFERROR(VLOOKUP(TRIM(E10945&amp;""),'Référentiel Articles'!$A$2:$F$634,3,FALSE),""))</f>
      </c>
      <c r="E10945" s="74" t="str">
        <v/>
      </c>
      <c r="F10945" s="75">
        <f>IF($E10945="","",IFERROR(VLOOKUP(TRIM(E10945&amp;""),'Référentiel Articles'!$A$2:$F$634,4,FALSE),""))</f>
      </c>
      <c r="G10945" s="76">
        <f>IF($E10945="","",IFERROR(VLOOKUP(TRIM(E10945&amp;""),'Référentiel Articles'!$A$2:$F$634,5,FALSE),""))</f>
      </c>
      <c r="H10945" s="77" t="str">
        <v/>
      </c>
      <c r="I10945" s="76">
        <f>IF($E10945="","",IFERROR(VLOOKUP(TRIM(E10945&amp;""),'Référentiel Articles'!$A$2:$F$634,6,FALSE),""))</f>
      </c>
      <c r="J10945" s="78">
        <f>IF(OR($E10945="",$H10945=""),"",$H10945*$I10945)</f>
      </c>
      <c r="K10945" s="79" t="str">
        <v/>
      </c>
    </row>
    <row r="10946">
      <c r="A10946" s="81" t="str">
        <v/>
      </c>
      <c r="B10946" s="81" t="str">
        <v/>
      </c>
      <c r="C10946" s="83">
        <f>IF($E10946="","",IFERROR(VLOOKUP(TRIM(E10946&amp;""),'Référentiel Articles'!$A$2:$F$634,2,FALSE),""))</f>
      </c>
      <c r="D10946" s="83">
        <f>IF($E10946="","",IFERROR(VLOOKUP(TRIM(E10946&amp;""),'Référentiel Articles'!$A$2:$F$634,3,FALSE),""))</f>
      </c>
      <c r="E10946" s="81" t="str">
        <v/>
      </c>
      <c r="F10946" s="83">
        <f>IF($E10946="","",IFERROR(VLOOKUP(TRIM(E10946&amp;""),'Référentiel Articles'!$A$2:$F$634,4,FALSE),""))</f>
      </c>
      <c r="G10946" s="84">
        <f>IF($E10946="","",IFERROR(VLOOKUP(TRIM(E10946&amp;""),'Référentiel Articles'!$A$2:$F$634,5,FALSE),""))</f>
      </c>
      <c r="H10946" s="85" t="str">
        <v/>
      </c>
      <c r="I10946" s="84">
        <f>IF($E10946="","",IFERROR(VLOOKUP(TRIM(E10946&amp;""),'Référentiel Articles'!$A$2:$F$634,6,FALSE),""))</f>
      </c>
      <c r="J10946" s="90">
        <f>IF(OR($E10946="",$H10946=""),"",$H10946*$I10946)</f>
      </c>
      <c r="K10946" s="87" t="str">
        <v/>
      </c>
    </row>
    <row r="10947">
      <c r="A10947" s="74" t="str">
        <v/>
      </c>
      <c r="B10947" s="74" t="str">
        <v/>
      </c>
      <c r="C10947" s="75">
        <f>IF($E10947="","",IFERROR(VLOOKUP(TRIM(E10947&amp;""),'Référentiel Articles'!$A$2:$F$634,2,FALSE),""))</f>
      </c>
      <c r="D10947" s="75">
        <f>IF($E10947="","",IFERROR(VLOOKUP(TRIM(E10947&amp;""),'Référentiel Articles'!$A$2:$F$634,3,FALSE),""))</f>
      </c>
      <c r="E10947" s="74" t="str">
        <v/>
      </c>
      <c r="F10947" s="75">
        <f>IF($E10947="","",IFERROR(VLOOKUP(TRIM(E10947&amp;""),'Référentiel Articles'!$A$2:$F$634,4,FALSE),""))</f>
      </c>
      <c r="G10947" s="76">
        <f>IF($E10947="","",IFERROR(VLOOKUP(TRIM(E10947&amp;""),'Référentiel Articles'!$A$2:$F$634,5,FALSE),""))</f>
      </c>
      <c r="H10947" s="77" t="str">
        <v/>
      </c>
      <c r="I10947" s="76">
        <f>IF($E10947="","",IFERROR(VLOOKUP(TRIM(E10947&amp;""),'Référentiel Articles'!$A$2:$F$634,6,FALSE),""))</f>
      </c>
      <c r="J10947" s="78">
        <f>IF(OR($E10947="",$H10947=""),"",$H10947*$I10947)</f>
      </c>
      <c r="K10947" s="79" t="str">
        <v/>
      </c>
    </row>
    <row r="10948">
      <c r="A10948" s="81" t="str">
        <v/>
      </c>
      <c r="B10948" s="81" t="str">
        <v/>
      </c>
      <c r="C10948" s="83">
        <f>IF($E10948="","",IFERROR(VLOOKUP(TRIM(E10948&amp;""),'Référentiel Articles'!$A$2:$F$634,2,FALSE),""))</f>
      </c>
      <c r="D10948" s="83">
        <f>IF($E10948="","",IFERROR(VLOOKUP(TRIM(E10948&amp;""),'Référentiel Articles'!$A$2:$F$634,3,FALSE),""))</f>
      </c>
      <c r="E10948" s="81" t="str">
        <v/>
      </c>
      <c r="F10948" s="83">
        <f>IF($E10948="","",IFERROR(VLOOKUP(TRIM(E10948&amp;""),'Référentiel Articles'!$A$2:$F$634,4,FALSE),""))</f>
      </c>
      <c r="G10948" s="84">
        <f>IF($E10948="","",IFERROR(VLOOKUP(TRIM(E10948&amp;""),'Référentiel Articles'!$A$2:$F$634,5,FALSE),""))</f>
      </c>
      <c r="H10948" s="85" t="str">
        <v/>
      </c>
      <c r="I10948" s="84">
        <f>IF($E10948="","",IFERROR(VLOOKUP(TRIM(E10948&amp;""),'Référentiel Articles'!$A$2:$F$634,6,FALSE),""))</f>
      </c>
      <c r="J10948" s="90">
        <f>IF(OR($E10948="",$H10948=""),"",$H10948*$I10948)</f>
      </c>
      <c r="K10948" s="87" t="str">
        <v/>
      </c>
    </row>
    <row r="10949">
      <c r="A10949" s="74" t="str">
        <v/>
      </c>
      <c r="B10949" s="74" t="str">
        <v/>
      </c>
      <c r="C10949" s="75">
        <f>IF($E10949="","",IFERROR(VLOOKUP(TRIM(E10949&amp;""),'Référentiel Articles'!$A$2:$F$634,2,FALSE),""))</f>
      </c>
      <c r="D10949" s="75">
        <f>IF($E10949="","",IFERROR(VLOOKUP(TRIM(E10949&amp;""),'Référentiel Articles'!$A$2:$F$634,3,FALSE),""))</f>
      </c>
      <c r="E10949" s="74" t="str">
        <v/>
      </c>
      <c r="F10949" s="75">
        <f>IF($E10949="","",IFERROR(VLOOKUP(TRIM(E10949&amp;""),'Référentiel Articles'!$A$2:$F$634,4,FALSE),""))</f>
      </c>
      <c r="G10949" s="76">
        <f>IF($E10949="","",IFERROR(VLOOKUP(TRIM(E10949&amp;""),'Référentiel Articles'!$A$2:$F$634,5,FALSE),""))</f>
      </c>
      <c r="H10949" s="77" t="str">
        <v/>
      </c>
      <c r="I10949" s="76">
        <f>IF($E10949="","",IFERROR(VLOOKUP(TRIM(E10949&amp;""),'Référentiel Articles'!$A$2:$F$634,6,FALSE),""))</f>
      </c>
      <c r="J10949" s="78">
        <f>IF(OR($E10949="",$H10949=""),"",$H10949*$I10949)</f>
      </c>
      <c r="K10949" s="79" t="str">
        <v/>
      </c>
    </row>
    <row r="10950">
      <c r="A10950" s="81" t="str">
        <v/>
      </c>
      <c r="B10950" s="81" t="str">
        <v/>
      </c>
      <c r="C10950" s="83">
        <f>IF($E10950="","",IFERROR(VLOOKUP(TRIM(E10950&amp;""),'Référentiel Articles'!$A$2:$F$634,2,FALSE),""))</f>
      </c>
      <c r="D10950" s="83">
        <f>IF($E10950="","",IFERROR(VLOOKUP(TRIM(E10950&amp;""),'Référentiel Articles'!$A$2:$F$634,3,FALSE),""))</f>
      </c>
      <c r="E10950" s="81" t="str">
        <v/>
      </c>
      <c r="F10950" s="83">
        <f>IF($E10950="","",IFERROR(VLOOKUP(TRIM(E10950&amp;""),'Référentiel Articles'!$A$2:$F$634,4,FALSE),""))</f>
      </c>
      <c r="G10950" s="84">
        <f>IF($E10950="","",IFERROR(VLOOKUP(TRIM(E10950&amp;""),'Référentiel Articles'!$A$2:$F$634,5,FALSE),""))</f>
      </c>
      <c r="H10950" s="85" t="str">
        <v/>
      </c>
      <c r="I10950" s="84">
        <f>IF($E10950="","",IFERROR(VLOOKUP(TRIM(E10950&amp;""),'Référentiel Articles'!$A$2:$F$634,6,FALSE),""))</f>
      </c>
      <c r="J10950" s="90">
        <f>IF(OR($E10950="",$H10950=""),"",$H10950*$I10950)</f>
      </c>
      <c r="K10950" s="87" t="str">
        <v/>
      </c>
    </row>
    <row r="10951">
      <c r="A10951" s="74" t="str">
        <v/>
      </c>
      <c r="B10951" s="74" t="str">
        <v/>
      </c>
      <c r="C10951" s="75">
        <f>IF($E10951="","",IFERROR(VLOOKUP(TRIM(E10951&amp;""),'Référentiel Articles'!$A$2:$F$634,2,FALSE),""))</f>
      </c>
      <c r="D10951" s="75">
        <f>IF($E10951="","",IFERROR(VLOOKUP(TRIM(E10951&amp;""),'Référentiel Articles'!$A$2:$F$634,3,FALSE),""))</f>
      </c>
      <c r="E10951" s="74" t="str">
        <v/>
      </c>
      <c r="F10951" s="75">
        <f>IF($E10951="","",IFERROR(VLOOKUP(TRIM(E10951&amp;""),'Référentiel Articles'!$A$2:$F$634,4,FALSE),""))</f>
      </c>
      <c r="G10951" s="76">
        <f>IF($E10951="","",IFERROR(VLOOKUP(TRIM(E10951&amp;""),'Référentiel Articles'!$A$2:$F$634,5,FALSE),""))</f>
      </c>
      <c r="H10951" s="77" t="str">
        <v/>
      </c>
      <c r="I10951" s="76">
        <f>IF($E10951="","",IFERROR(VLOOKUP(TRIM(E10951&amp;""),'Référentiel Articles'!$A$2:$F$634,6,FALSE),""))</f>
      </c>
      <c r="J10951" s="78">
        <f>IF(OR($E10951="",$H10951=""),"",$H10951*$I10951)</f>
      </c>
      <c r="K10951" s="79" t="str">
        <v/>
      </c>
    </row>
    <row r="10952">
      <c r="A10952" s="81" t="str">
        <v/>
      </c>
      <c r="B10952" s="81" t="str">
        <v/>
      </c>
      <c r="C10952" s="83">
        <f>IF($E10952="","",IFERROR(VLOOKUP(TRIM(E10952&amp;""),'Référentiel Articles'!$A$2:$F$634,2,FALSE),""))</f>
      </c>
      <c r="D10952" s="83">
        <f>IF($E10952="","",IFERROR(VLOOKUP(TRIM(E10952&amp;""),'Référentiel Articles'!$A$2:$F$634,3,FALSE),""))</f>
      </c>
      <c r="E10952" s="81" t="str">
        <v/>
      </c>
      <c r="F10952" s="83">
        <f>IF($E10952="","",IFERROR(VLOOKUP(TRIM(E10952&amp;""),'Référentiel Articles'!$A$2:$F$634,4,FALSE),""))</f>
      </c>
      <c r="G10952" s="84">
        <f>IF($E10952="","",IFERROR(VLOOKUP(TRIM(E10952&amp;""),'Référentiel Articles'!$A$2:$F$634,5,FALSE),""))</f>
      </c>
      <c r="H10952" s="85" t="str">
        <v/>
      </c>
      <c r="I10952" s="84">
        <f>IF($E10952="","",IFERROR(VLOOKUP(TRIM(E10952&amp;""),'Référentiel Articles'!$A$2:$F$634,6,FALSE),""))</f>
      </c>
      <c r="J10952" s="90">
        <f>IF(OR($E10952="",$H10952=""),"",$H10952*$I10952)</f>
      </c>
      <c r="K10952" s="87" t="str">
        <v/>
      </c>
    </row>
    <row r="10953">
      <c r="A10953" s="74" t="str">
        <v/>
      </c>
      <c r="B10953" s="74" t="str">
        <v/>
      </c>
      <c r="C10953" s="75">
        <f>IF($E10953="","",IFERROR(VLOOKUP(TRIM(E10953&amp;""),'Référentiel Articles'!$A$2:$F$634,2,FALSE),""))</f>
      </c>
      <c r="D10953" s="75">
        <f>IF($E10953="","",IFERROR(VLOOKUP(TRIM(E10953&amp;""),'Référentiel Articles'!$A$2:$F$634,3,FALSE),""))</f>
      </c>
      <c r="E10953" s="74" t="str">
        <v/>
      </c>
      <c r="F10953" s="75">
        <f>IF($E10953="","",IFERROR(VLOOKUP(TRIM(E10953&amp;""),'Référentiel Articles'!$A$2:$F$634,4,FALSE),""))</f>
      </c>
      <c r="G10953" s="76">
        <f>IF($E10953="","",IFERROR(VLOOKUP(TRIM(E10953&amp;""),'Référentiel Articles'!$A$2:$F$634,5,FALSE),""))</f>
      </c>
      <c r="H10953" s="77" t="str">
        <v/>
      </c>
      <c r="I10953" s="76">
        <f>IF($E10953="","",IFERROR(VLOOKUP(TRIM(E10953&amp;""),'Référentiel Articles'!$A$2:$F$634,6,FALSE),""))</f>
      </c>
      <c r="J10953" s="78">
        <f>IF(OR($E10953="",$H10953=""),"",$H10953*$I10953)</f>
      </c>
      <c r="K10953" s="79" t="str">
        <v/>
      </c>
    </row>
    <row r="10954">
      <c r="A10954" s="81" t="str">
        <v/>
      </c>
      <c r="B10954" s="81" t="str">
        <v/>
      </c>
      <c r="C10954" s="83">
        <f>IF($E10954="","",IFERROR(VLOOKUP(TRIM(E10954&amp;""),'Référentiel Articles'!$A$2:$F$634,2,FALSE),""))</f>
      </c>
      <c r="D10954" s="83">
        <f>IF($E10954="","",IFERROR(VLOOKUP(TRIM(E10954&amp;""),'Référentiel Articles'!$A$2:$F$634,3,FALSE),""))</f>
      </c>
      <c r="E10954" s="81" t="str">
        <v/>
      </c>
      <c r="F10954" s="83">
        <f>IF($E10954="","",IFERROR(VLOOKUP(TRIM(E10954&amp;""),'Référentiel Articles'!$A$2:$F$634,4,FALSE),""))</f>
      </c>
      <c r="G10954" s="84">
        <f>IF($E10954="","",IFERROR(VLOOKUP(TRIM(E10954&amp;""),'Référentiel Articles'!$A$2:$F$634,5,FALSE),""))</f>
      </c>
      <c r="H10954" s="85" t="str">
        <v/>
      </c>
      <c r="I10954" s="84">
        <f>IF($E10954="","",IFERROR(VLOOKUP(TRIM(E10954&amp;""),'Référentiel Articles'!$A$2:$F$634,6,FALSE),""))</f>
      </c>
      <c r="J10954" s="90">
        <f>IF(OR($E10954="",$H10954=""),"",$H10954*$I10954)</f>
      </c>
      <c r="K10954" s="87" t="str">
        <v/>
      </c>
    </row>
    <row r="10955">
      <c r="A10955" s="74" t="str">
        <v/>
      </c>
      <c r="B10955" s="74" t="str">
        <v/>
      </c>
      <c r="C10955" s="75">
        <f>IF($E10955="","",IFERROR(VLOOKUP(TRIM(E10955&amp;""),'Référentiel Articles'!$A$2:$F$634,2,FALSE),""))</f>
      </c>
      <c r="D10955" s="75">
        <f>IF($E10955="","",IFERROR(VLOOKUP(TRIM(E10955&amp;""),'Référentiel Articles'!$A$2:$F$634,3,FALSE),""))</f>
      </c>
      <c r="E10955" s="74" t="str">
        <v/>
      </c>
      <c r="F10955" s="75">
        <f>IF($E10955="","",IFERROR(VLOOKUP(TRIM(E10955&amp;""),'Référentiel Articles'!$A$2:$F$634,4,FALSE),""))</f>
      </c>
      <c r="G10955" s="76">
        <f>IF($E10955="","",IFERROR(VLOOKUP(TRIM(E10955&amp;""),'Référentiel Articles'!$A$2:$F$634,5,FALSE),""))</f>
      </c>
      <c r="H10955" s="77" t="str">
        <v/>
      </c>
      <c r="I10955" s="76">
        <f>IF($E10955="","",IFERROR(VLOOKUP(TRIM(E10955&amp;""),'Référentiel Articles'!$A$2:$F$634,6,FALSE),""))</f>
      </c>
      <c r="J10955" s="78">
        <f>IF(OR($E10955="",$H10955=""),"",$H10955*$I10955)</f>
      </c>
      <c r="K10955" s="79" t="str">
        <v/>
      </c>
    </row>
    <row r="10956">
      <c r="A10956" s="81" t="str">
        <v/>
      </c>
      <c r="B10956" s="81" t="str">
        <v/>
      </c>
      <c r="C10956" s="83">
        <f>IF($E10956="","",IFERROR(VLOOKUP(TRIM(E10956&amp;""),'Référentiel Articles'!$A$2:$F$634,2,FALSE),""))</f>
      </c>
      <c r="D10956" s="83">
        <f>IF($E10956="","",IFERROR(VLOOKUP(TRIM(E10956&amp;""),'Référentiel Articles'!$A$2:$F$634,3,FALSE),""))</f>
      </c>
      <c r="E10956" s="81" t="str">
        <v/>
      </c>
      <c r="F10956" s="83">
        <f>IF($E10956="","",IFERROR(VLOOKUP(TRIM(E10956&amp;""),'Référentiel Articles'!$A$2:$F$634,4,FALSE),""))</f>
      </c>
      <c r="G10956" s="84">
        <f>IF($E10956="","",IFERROR(VLOOKUP(TRIM(E10956&amp;""),'Référentiel Articles'!$A$2:$F$634,5,FALSE),""))</f>
      </c>
      <c r="H10956" s="85" t="str">
        <v/>
      </c>
      <c r="I10956" s="84">
        <f>IF($E10956="","",IFERROR(VLOOKUP(TRIM(E10956&amp;""),'Référentiel Articles'!$A$2:$F$634,6,FALSE),""))</f>
      </c>
      <c r="J10956" s="90">
        <f>IF(OR($E10956="",$H10956=""),"",$H10956*$I10956)</f>
      </c>
      <c r="K10956" s="87" t="str">
        <v/>
      </c>
    </row>
    <row r="10957">
      <c r="A10957" s="74" t="str">
        <v/>
      </c>
      <c r="B10957" s="74" t="str">
        <v/>
      </c>
      <c r="C10957" s="75">
        <f>IF($E10957="","",IFERROR(VLOOKUP(TRIM(E10957&amp;""),'Référentiel Articles'!$A$2:$F$634,2,FALSE),""))</f>
      </c>
      <c r="D10957" s="75">
        <f>IF($E10957="","",IFERROR(VLOOKUP(TRIM(E10957&amp;""),'Référentiel Articles'!$A$2:$F$634,3,FALSE),""))</f>
      </c>
      <c r="E10957" s="74" t="str">
        <v/>
      </c>
      <c r="F10957" s="75">
        <f>IF($E10957="","",IFERROR(VLOOKUP(TRIM(E10957&amp;""),'Référentiel Articles'!$A$2:$F$634,4,FALSE),""))</f>
      </c>
      <c r="G10957" s="76">
        <f>IF($E10957="","",IFERROR(VLOOKUP(TRIM(E10957&amp;""),'Référentiel Articles'!$A$2:$F$634,5,FALSE),""))</f>
      </c>
      <c r="H10957" s="77" t="str">
        <v/>
      </c>
      <c r="I10957" s="76">
        <f>IF($E10957="","",IFERROR(VLOOKUP(TRIM(E10957&amp;""),'Référentiel Articles'!$A$2:$F$634,6,FALSE),""))</f>
      </c>
      <c r="J10957" s="78">
        <f>IF(OR($E10957="",$H10957=""),"",$H10957*$I10957)</f>
      </c>
      <c r="K10957" s="79" t="str">
        <v/>
      </c>
    </row>
    <row r="10958">
      <c r="A10958" s="81" t="str">
        <v/>
      </c>
      <c r="B10958" s="81" t="str">
        <v/>
      </c>
      <c r="C10958" s="83">
        <f>IF($E10958="","",IFERROR(VLOOKUP(TRIM(E10958&amp;""),'Référentiel Articles'!$A$2:$F$634,2,FALSE),""))</f>
      </c>
      <c r="D10958" s="83">
        <f>IF($E10958="","",IFERROR(VLOOKUP(TRIM(E10958&amp;""),'Référentiel Articles'!$A$2:$F$634,3,FALSE),""))</f>
      </c>
      <c r="E10958" s="81" t="str">
        <v/>
      </c>
      <c r="F10958" s="83">
        <f>IF($E10958="","",IFERROR(VLOOKUP(TRIM(E10958&amp;""),'Référentiel Articles'!$A$2:$F$634,4,FALSE),""))</f>
      </c>
      <c r="G10958" s="84">
        <f>IF($E10958="","",IFERROR(VLOOKUP(TRIM(E10958&amp;""),'Référentiel Articles'!$A$2:$F$634,5,FALSE),""))</f>
      </c>
      <c r="H10958" s="85" t="str">
        <v/>
      </c>
      <c r="I10958" s="84">
        <f>IF($E10958="","",IFERROR(VLOOKUP(TRIM(E10958&amp;""),'Référentiel Articles'!$A$2:$F$634,6,FALSE),""))</f>
      </c>
      <c r="J10958" s="90">
        <f>IF(OR($E10958="",$H10958=""),"",$H10958*$I10958)</f>
      </c>
      <c r="K10958" s="87" t="str">
        <v/>
      </c>
    </row>
    <row r="10959">
      <c r="A10959" s="74" t="str">
        <v/>
      </c>
      <c r="B10959" s="74" t="str">
        <v/>
      </c>
      <c r="C10959" s="75">
        <f>IF($E10959="","",IFERROR(VLOOKUP(TRIM(E10959&amp;""),'Référentiel Articles'!$A$2:$F$634,2,FALSE),""))</f>
      </c>
      <c r="D10959" s="75">
        <f>IF($E10959="","",IFERROR(VLOOKUP(TRIM(E10959&amp;""),'Référentiel Articles'!$A$2:$F$634,3,FALSE),""))</f>
      </c>
      <c r="E10959" s="74" t="str">
        <v/>
      </c>
      <c r="F10959" s="75">
        <f>IF($E10959="","",IFERROR(VLOOKUP(TRIM(E10959&amp;""),'Référentiel Articles'!$A$2:$F$634,4,FALSE),""))</f>
      </c>
      <c r="G10959" s="76">
        <f>IF($E10959="","",IFERROR(VLOOKUP(TRIM(E10959&amp;""),'Référentiel Articles'!$A$2:$F$634,5,FALSE),""))</f>
      </c>
      <c r="H10959" s="77" t="str">
        <v/>
      </c>
      <c r="I10959" s="76">
        <f>IF($E10959="","",IFERROR(VLOOKUP(TRIM(E10959&amp;""),'Référentiel Articles'!$A$2:$F$634,6,FALSE),""))</f>
      </c>
      <c r="J10959" s="78">
        <f>IF(OR($E10959="",$H10959=""),"",$H10959*$I10959)</f>
      </c>
      <c r="K10959" s="79" t="str">
        <v/>
      </c>
    </row>
    <row r="10960">
      <c r="A10960" s="81" t="str">
        <v/>
      </c>
      <c r="B10960" s="81" t="str">
        <v/>
      </c>
      <c r="C10960" s="83">
        <f>IF($E10960="","",IFERROR(VLOOKUP(TRIM(E10960&amp;""),'Référentiel Articles'!$A$2:$F$634,2,FALSE),""))</f>
      </c>
      <c r="D10960" s="83">
        <f>IF($E10960="","",IFERROR(VLOOKUP(TRIM(E10960&amp;""),'Référentiel Articles'!$A$2:$F$634,3,FALSE),""))</f>
      </c>
      <c r="E10960" s="81" t="str">
        <v/>
      </c>
      <c r="F10960" s="83">
        <f>IF($E10960="","",IFERROR(VLOOKUP(TRIM(E10960&amp;""),'Référentiel Articles'!$A$2:$F$634,4,FALSE),""))</f>
      </c>
      <c r="G10960" s="84">
        <f>IF($E10960="","",IFERROR(VLOOKUP(TRIM(E10960&amp;""),'Référentiel Articles'!$A$2:$F$634,5,FALSE),""))</f>
      </c>
      <c r="H10960" s="85" t="str">
        <v/>
      </c>
      <c r="I10960" s="84">
        <f>IF($E10960="","",IFERROR(VLOOKUP(TRIM(E10960&amp;""),'Référentiel Articles'!$A$2:$F$634,6,FALSE),""))</f>
      </c>
      <c r="J10960" s="90">
        <f>IF(OR($E10960="",$H10960=""),"",$H10960*$I10960)</f>
      </c>
      <c r="K10960" s="87" t="str">
        <v/>
      </c>
    </row>
    <row r="10961">
      <c r="A10961" s="74" t="str">
        <v/>
      </c>
      <c r="B10961" s="74" t="str">
        <v/>
      </c>
      <c r="C10961" s="75">
        <f>IF($E10961="","",IFERROR(VLOOKUP(TRIM(E10961&amp;""),'Référentiel Articles'!$A$2:$F$634,2,FALSE),""))</f>
      </c>
      <c r="D10961" s="75">
        <f>IF($E10961="","",IFERROR(VLOOKUP(TRIM(E10961&amp;""),'Référentiel Articles'!$A$2:$F$634,3,FALSE),""))</f>
      </c>
      <c r="E10961" s="74" t="str">
        <v/>
      </c>
      <c r="F10961" s="75">
        <f>IF($E10961="","",IFERROR(VLOOKUP(TRIM(E10961&amp;""),'Référentiel Articles'!$A$2:$F$634,4,FALSE),""))</f>
      </c>
      <c r="G10961" s="76">
        <f>IF($E10961="","",IFERROR(VLOOKUP(TRIM(E10961&amp;""),'Référentiel Articles'!$A$2:$F$634,5,FALSE),""))</f>
      </c>
      <c r="H10961" s="77" t="str">
        <v/>
      </c>
      <c r="I10961" s="76">
        <f>IF($E10961="","",IFERROR(VLOOKUP(TRIM(E10961&amp;""),'Référentiel Articles'!$A$2:$F$634,6,FALSE),""))</f>
      </c>
      <c r="J10961" s="78">
        <f>IF(OR($E10961="",$H10961=""),"",$H10961*$I10961)</f>
      </c>
      <c r="K10961" s="79" t="str">
        <v/>
      </c>
    </row>
    <row r="10962">
      <c r="A10962" s="81" t="str">
        <v/>
      </c>
      <c r="B10962" s="81" t="str">
        <v/>
      </c>
      <c r="C10962" s="83">
        <f>IF($E10962="","",IFERROR(VLOOKUP(TRIM(E10962&amp;""),'Référentiel Articles'!$A$2:$F$634,2,FALSE),""))</f>
      </c>
      <c r="D10962" s="83">
        <f>IF($E10962="","",IFERROR(VLOOKUP(TRIM(E10962&amp;""),'Référentiel Articles'!$A$2:$F$634,3,FALSE),""))</f>
      </c>
      <c r="E10962" s="81" t="str">
        <v/>
      </c>
      <c r="F10962" s="83">
        <f>IF($E10962="","",IFERROR(VLOOKUP(TRIM(E10962&amp;""),'Référentiel Articles'!$A$2:$F$634,4,FALSE),""))</f>
      </c>
      <c r="G10962" s="84">
        <f>IF($E10962="","",IFERROR(VLOOKUP(TRIM(E10962&amp;""),'Référentiel Articles'!$A$2:$F$634,5,FALSE),""))</f>
      </c>
      <c r="H10962" s="85" t="str">
        <v/>
      </c>
      <c r="I10962" s="84">
        <f>IF($E10962="","",IFERROR(VLOOKUP(TRIM(E10962&amp;""),'Référentiel Articles'!$A$2:$F$634,6,FALSE),""))</f>
      </c>
      <c r="J10962" s="90">
        <f>IF(OR($E10962="",$H10962=""),"",$H10962*$I10962)</f>
      </c>
      <c r="K10962" s="87" t="str">
        <v/>
      </c>
    </row>
    <row r="10963">
      <c r="A10963" s="74" t="str">
        <v/>
      </c>
      <c r="B10963" s="74" t="str">
        <v/>
      </c>
      <c r="C10963" s="75">
        <f>IF($E10963="","",IFERROR(VLOOKUP(TRIM(E10963&amp;""),'Référentiel Articles'!$A$2:$F$634,2,FALSE),""))</f>
      </c>
      <c r="D10963" s="75">
        <f>IF($E10963="","",IFERROR(VLOOKUP(TRIM(E10963&amp;""),'Référentiel Articles'!$A$2:$F$634,3,FALSE),""))</f>
      </c>
      <c r="E10963" s="74" t="str">
        <v/>
      </c>
      <c r="F10963" s="75">
        <f>IF($E10963="","",IFERROR(VLOOKUP(TRIM(E10963&amp;""),'Référentiel Articles'!$A$2:$F$634,4,FALSE),""))</f>
      </c>
      <c r="G10963" s="76">
        <f>IF($E10963="","",IFERROR(VLOOKUP(TRIM(E10963&amp;""),'Référentiel Articles'!$A$2:$F$634,5,FALSE),""))</f>
      </c>
      <c r="H10963" s="77" t="str">
        <v/>
      </c>
      <c r="I10963" s="76">
        <f>IF($E10963="","",IFERROR(VLOOKUP(TRIM(E10963&amp;""),'Référentiel Articles'!$A$2:$F$634,6,FALSE),""))</f>
      </c>
      <c r="J10963" s="78">
        <f>IF(OR($E10963="",$H10963=""),"",$H10963*$I10963)</f>
      </c>
      <c r="K10963" s="79" t="str">
        <v/>
      </c>
    </row>
    <row r="10964">
      <c r="A10964" s="81" t="str">
        <v/>
      </c>
      <c r="B10964" s="81" t="str">
        <v/>
      </c>
      <c r="C10964" s="83">
        <f>IF($E10964="","",IFERROR(VLOOKUP(TRIM(E10964&amp;""),'Référentiel Articles'!$A$2:$F$634,2,FALSE),""))</f>
      </c>
      <c r="D10964" s="83">
        <f>IF($E10964="","",IFERROR(VLOOKUP(TRIM(E10964&amp;""),'Référentiel Articles'!$A$2:$F$634,3,FALSE),""))</f>
      </c>
      <c r="E10964" s="81" t="str">
        <v/>
      </c>
      <c r="F10964" s="83">
        <f>IF($E10964="","",IFERROR(VLOOKUP(TRIM(E10964&amp;""),'Référentiel Articles'!$A$2:$F$634,4,FALSE),""))</f>
      </c>
      <c r="G10964" s="84">
        <f>IF($E10964="","",IFERROR(VLOOKUP(TRIM(E10964&amp;""),'Référentiel Articles'!$A$2:$F$634,5,FALSE),""))</f>
      </c>
      <c r="H10964" s="85" t="str">
        <v/>
      </c>
      <c r="I10964" s="84">
        <f>IF($E10964="","",IFERROR(VLOOKUP(TRIM(E10964&amp;""),'Référentiel Articles'!$A$2:$F$634,6,FALSE),""))</f>
      </c>
      <c r="J10964" s="90">
        <f>IF(OR($E10964="",$H10964=""),"",$H10964*$I10964)</f>
      </c>
      <c r="K10964" s="87" t="str">
        <v/>
      </c>
    </row>
    <row r="10965">
      <c r="A10965" s="74" t="str">
        <v/>
      </c>
      <c r="B10965" s="74" t="str">
        <v/>
      </c>
      <c r="C10965" s="75">
        <f>IF($E10965="","",IFERROR(VLOOKUP(TRIM(E10965&amp;""),'Référentiel Articles'!$A$2:$F$634,2,FALSE),""))</f>
      </c>
      <c r="D10965" s="75">
        <f>IF($E10965="","",IFERROR(VLOOKUP(TRIM(E10965&amp;""),'Référentiel Articles'!$A$2:$F$634,3,FALSE),""))</f>
      </c>
      <c r="E10965" s="74" t="str">
        <v/>
      </c>
      <c r="F10965" s="75">
        <f>IF($E10965="","",IFERROR(VLOOKUP(TRIM(E10965&amp;""),'Référentiel Articles'!$A$2:$F$634,4,FALSE),""))</f>
      </c>
      <c r="G10965" s="76">
        <f>IF($E10965="","",IFERROR(VLOOKUP(TRIM(E10965&amp;""),'Référentiel Articles'!$A$2:$F$634,5,FALSE),""))</f>
      </c>
      <c r="H10965" s="77" t="str">
        <v/>
      </c>
      <c r="I10965" s="76">
        <f>IF($E10965="","",IFERROR(VLOOKUP(TRIM(E10965&amp;""),'Référentiel Articles'!$A$2:$F$634,6,FALSE),""))</f>
      </c>
      <c r="J10965" s="78">
        <f>IF(OR($E10965="",$H10965=""),"",$H10965*$I10965)</f>
      </c>
      <c r="K10965" s="79" t="str">
        <v/>
      </c>
    </row>
    <row r="10966">
      <c r="A10966" s="81" t="str">
        <v/>
      </c>
      <c r="B10966" s="81" t="str">
        <v/>
      </c>
      <c r="C10966" s="83">
        <f>IF($E10966="","",IFERROR(VLOOKUP(TRIM(E10966&amp;""),'Référentiel Articles'!$A$2:$F$634,2,FALSE),""))</f>
      </c>
      <c r="D10966" s="83">
        <f>IF($E10966="","",IFERROR(VLOOKUP(TRIM(E10966&amp;""),'Référentiel Articles'!$A$2:$F$634,3,FALSE),""))</f>
      </c>
      <c r="E10966" s="81" t="str">
        <v/>
      </c>
      <c r="F10966" s="83">
        <f>IF($E10966="","",IFERROR(VLOOKUP(TRIM(E10966&amp;""),'Référentiel Articles'!$A$2:$F$634,4,FALSE),""))</f>
      </c>
      <c r="G10966" s="84">
        <f>IF($E10966="","",IFERROR(VLOOKUP(TRIM(E10966&amp;""),'Référentiel Articles'!$A$2:$F$634,5,FALSE),""))</f>
      </c>
      <c r="H10966" s="85" t="str">
        <v/>
      </c>
      <c r="I10966" s="84">
        <f>IF($E10966="","",IFERROR(VLOOKUP(TRIM(E10966&amp;""),'Référentiel Articles'!$A$2:$F$634,6,FALSE),""))</f>
      </c>
      <c r="J10966" s="90">
        <f>IF(OR($E10966="",$H10966=""),"",$H10966*$I10966)</f>
      </c>
      <c r="K10966" s="87" t="str">
        <v/>
      </c>
    </row>
    <row r="10967">
      <c r="A10967" s="74" t="str">
        <v/>
      </c>
      <c r="B10967" s="74" t="str">
        <v/>
      </c>
      <c r="C10967" s="75">
        <f>IF($E10967="","",IFERROR(VLOOKUP(TRIM(E10967&amp;""),'Référentiel Articles'!$A$2:$F$634,2,FALSE),""))</f>
      </c>
      <c r="D10967" s="75">
        <f>IF($E10967="","",IFERROR(VLOOKUP(TRIM(E10967&amp;""),'Référentiel Articles'!$A$2:$F$634,3,FALSE),""))</f>
      </c>
      <c r="E10967" s="74" t="str">
        <v/>
      </c>
      <c r="F10967" s="75">
        <f>IF($E10967="","",IFERROR(VLOOKUP(TRIM(E10967&amp;""),'Référentiel Articles'!$A$2:$F$634,4,FALSE),""))</f>
      </c>
      <c r="G10967" s="76">
        <f>IF($E10967="","",IFERROR(VLOOKUP(TRIM(E10967&amp;""),'Référentiel Articles'!$A$2:$F$634,5,FALSE),""))</f>
      </c>
      <c r="H10967" s="77" t="str">
        <v/>
      </c>
      <c r="I10967" s="76">
        <f>IF($E10967="","",IFERROR(VLOOKUP(TRIM(E10967&amp;""),'Référentiel Articles'!$A$2:$F$634,6,FALSE),""))</f>
      </c>
      <c r="J10967" s="78">
        <f>IF(OR($E10967="",$H10967=""),"",$H10967*$I10967)</f>
      </c>
      <c r="K10967" s="79" t="str">
        <v/>
      </c>
    </row>
    <row r="10968">
      <c r="A10968" s="81" t="str">
        <v/>
      </c>
      <c r="B10968" s="81" t="str">
        <v/>
      </c>
      <c r="C10968" s="83">
        <f>IF($E10968="","",IFERROR(VLOOKUP(TRIM(E10968&amp;""),'Référentiel Articles'!$A$2:$F$634,2,FALSE),""))</f>
      </c>
      <c r="D10968" s="83">
        <f>IF($E10968="","",IFERROR(VLOOKUP(TRIM(E10968&amp;""),'Référentiel Articles'!$A$2:$F$634,3,FALSE),""))</f>
      </c>
      <c r="E10968" s="81" t="str">
        <v/>
      </c>
      <c r="F10968" s="83">
        <f>IF($E10968="","",IFERROR(VLOOKUP(TRIM(E10968&amp;""),'Référentiel Articles'!$A$2:$F$634,4,FALSE),""))</f>
      </c>
      <c r="G10968" s="84">
        <f>IF($E10968="","",IFERROR(VLOOKUP(TRIM(E10968&amp;""),'Référentiel Articles'!$A$2:$F$634,5,FALSE),""))</f>
      </c>
      <c r="H10968" s="85" t="str">
        <v/>
      </c>
      <c r="I10968" s="84">
        <f>IF($E10968="","",IFERROR(VLOOKUP(TRIM(E10968&amp;""),'Référentiel Articles'!$A$2:$F$634,6,FALSE),""))</f>
      </c>
      <c r="J10968" s="90">
        <f>IF(OR($E10968="",$H10968=""),"",$H10968*$I10968)</f>
      </c>
      <c r="K10968" s="87" t="str">
        <v/>
      </c>
    </row>
    <row r="10969">
      <c r="A10969" s="74" t="str">
        <v/>
      </c>
      <c r="B10969" s="74" t="str">
        <v/>
      </c>
      <c r="C10969" s="75">
        <f>IF($E10969="","",IFERROR(VLOOKUP(TRIM(E10969&amp;""),'Référentiel Articles'!$A$2:$F$634,2,FALSE),""))</f>
      </c>
      <c r="D10969" s="75">
        <f>IF($E10969="","",IFERROR(VLOOKUP(TRIM(E10969&amp;""),'Référentiel Articles'!$A$2:$F$634,3,FALSE),""))</f>
      </c>
      <c r="E10969" s="74" t="str">
        <v/>
      </c>
      <c r="F10969" s="75">
        <f>IF($E10969="","",IFERROR(VLOOKUP(TRIM(E10969&amp;""),'Référentiel Articles'!$A$2:$F$634,4,FALSE),""))</f>
      </c>
      <c r="G10969" s="76">
        <f>IF($E10969="","",IFERROR(VLOOKUP(TRIM(E10969&amp;""),'Référentiel Articles'!$A$2:$F$634,5,FALSE),""))</f>
      </c>
      <c r="H10969" s="77" t="str">
        <v/>
      </c>
      <c r="I10969" s="76">
        <f>IF($E10969="","",IFERROR(VLOOKUP(TRIM(E10969&amp;""),'Référentiel Articles'!$A$2:$F$634,6,FALSE),""))</f>
      </c>
      <c r="J10969" s="78">
        <f>IF(OR($E10969="",$H10969=""),"",$H10969*$I10969)</f>
      </c>
      <c r="K10969" s="79" t="str">
        <v/>
      </c>
    </row>
    <row r="10970">
      <c r="A10970" s="81" t="str">
        <v/>
      </c>
      <c r="B10970" s="81" t="str">
        <v/>
      </c>
      <c r="C10970" s="83">
        <f>IF($E10970="","",IFERROR(VLOOKUP(TRIM(E10970&amp;""),'Référentiel Articles'!$A$2:$F$634,2,FALSE),""))</f>
      </c>
      <c r="D10970" s="83">
        <f>IF($E10970="","",IFERROR(VLOOKUP(TRIM(E10970&amp;""),'Référentiel Articles'!$A$2:$F$634,3,FALSE),""))</f>
      </c>
      <c r="E10970" s="81" t="str">
        <v/>
      </c>
      <c r="F10970" s="83">
        <f>IF($E10970="","",IFERROR(VLOOKUP(TRIM(E10970&amp;""),'Référentiel Articles'!$A$2:$F$634,4,FALSE),""))</f>
      </c>
      <c r="G10970" s="84">
        <f>IF($E10970="","",IFERROR(VLOOKUP(TRIM(E10970&amp;""),'Référentiel Articles'!$A$2:$F$634,5,FALSE),""))</f>
      </c>
      <c r="H10970" s="85" t="str">
        <v/>
      </c>
      <c r="I10970" s="84">
        <f>IF($E10970="","",IFERROR(VLOOKUP(TRIM(E10970&amp;""),'Référentiel Articles'!$A$2:$F$634,6,FALSE),""))</f>
      </c>
      <c r="J10970" s="90">
        <f>IF(OR($E10970="",$H10970=""),"",$H10970*$I10970)</f>
      </c>
      <c r="K10970" s="87" t="str">
        <v/>
      </c>
    </row>
    <row r="10971">
      <c r="A10971" s="74" t="str">
        <v/>
      </c>
      <c r="B10971" s="74" t="str">
        <v/>
      </c>
      <c r="C10971" s="75">
        <f>IF($E10971="","",IFERROR(VLOOKUP(TRIM(E10971&amp;""),'Référentiel Articles'!$A$2:$F$634,2,FALSE),""))</f>
      </c>
      <c r="D10971" s="75">
        <f>IF($E10971="","",IFERROR(VLOOKUP(TRIM(E10971&amp;""),'Référentiel Articles'!$A$2:$F$634,3,FALSE),""))</f>
      </c>
      <c r="E10971" s="74" t="str">
        <v/>
      </c>
      <c r="F10971" s="75">
        <f>IF($E10971="","",IFERROR(VLOOKUP(TRIM(E10971&amp;""),'Référentiel Articles'!$A$2:$F$634,4,FALSE),""))</f>
      </c>
      <c r="G10971" s="76">
        <f>IF($E10971="","",IFERROR(VLOOKUP(TRIM(E10971&amp;""),'Référentiel Articles'!$A$2:$F$634,5,FALSE),""))</f>
      </c>
      <c r="H10971" s="77" t="str">
        <v/>
      </c>
      <c r="I10971" s="76">
        <f>IF($E10971="","",IFERROR(VLOOKUP(TRIM(E10971&amp;""),'Référentiel Articles'!$A$2:$F$634,6,FALSE),""))</f>
      </c>
      <c r="J10971" s="78">
        <f>IF(OR($E10971="",$H10971=""),"",$H10971*$I10971)</f>
      </c>
      <c r="K10971" s="79" t="str">
        <v/>
      </c>
    </row>
    <row r="10972">
      <c r="A10972" s="81" t="str">
        <v/>
      </c>
      <c r="B10972" s="81" t="str">
        <v/>
      </c>
      <c r="C10972" s="83">
        <f>IF($E10972="","",IFERROR(VLOOKUP(TRIM(E10972&amp;""),'Référentiel Articles'!$A$2:$F$634,2,FALSE),""))</f>
      </c>
      <c r="D10972" s="83">
        <f>IF($E10972="","",IFERROR(VLOOKUP(TRIM(E10972&amp;""),'Référentiel Articles'!$A$2:$F$634,3,FALSE),""))</f>
      </c>
      <c r="E10972" s="81" t="str">
        <v/>
      </c>
      <c r="F10972" s="83">
        <f>IF($E10972="","",IFERROR(VLOOKUP(TRIM(E10972&amp;""),'Référentiel Articles'!$A$2:$F$634,4,FALSE),""))</f>
      </c>
      <c r="G10972" s="84">
        <f>IF($E10972="","",IFERROR(VLOOKUP(TRIM(E10972&amp;""),'Référentiel Articles'!$A$2:$F$634,5,FALSE),""))</f>
      </c>
      <c r="H10972" s="85" t="str">
        <v/>
      </c>
      <c r="I10972" s="84">
        <f>IF($E10972="","",IFERROR(VLOOKUP(TRIM(E10972&amp;""),'Référentiel Articles'!$A$2:$F$634,6,FALSE),""))</f>
      </c>
      <c r="J10972" s="90">
        <f>IF(OR($E10972="",$H10972=""),"",$H10972*$I10972)</f>
      </c>
      <c r="K10972" s="87" t="str">
        <v/>
      </c>
    </row>
    <row r="10973">
      <c r="A10973" s="74" t="str">
        <v/>
      </c>
      <c r="B10973" s="74" t="str">
        <v/>
      </c>
      <c r="C10973" s="75">
        <f>IF($E10973="","",IFERROR(VLOOKUP(TRIM(E10973&amp;""),'Référentiel Articles'!$A$2:$F$634,2,FALSE),""))</f>
      </c>
      <c r="D10973" s="75">
        <f>IF($E10973="","",IFERROR(VLOOKUP(TRIM(E10973&amp;""),'Référentiel Articles'!$A$2:$F$634,3,FALSE),""))</f>
      </c>
      <c r="E10973" s="74" t="str">
        <v/>
      </c>
      <c r="F10973" s="75">
        <f>IF($E10973="","",IFERROR(VLOOKUP(TRIM(E10973&amp;""),'Référentiel Articles'!$A$2:$F$634,4,FALSE),""))</f>
      </c>
      <c r="G10973" s="76">
        <f>IF($E10973="","",IFERROR(VLOOKUP(TRIM(E10973&amp;""),'Référentiel Articles'!$A$2:$F$634,5,FALSE),""))</f>
      </c>
      <c r="H10973" s="77" t="str">
        <v/>
      </c>
      <c r="I10973" s="76">
        <f>IF($E10973="","",IFERROR(VLOOKUP(TRIM(E10973&amp;""),'Référentiel Articles'!$A$2:$F$634,6,FALSE),""))</f>
      </c>
      <c r="J10973" s="78">
        <f>IF(OR($E10973="",$H10973=""),"",$H10973*$I10973)</f>
      </c>
      <c r="K10973" s="79" t="str">
        <v/>
      </c>
    </row>
    <row r="10974">
      <c r="A10974" s="81" t="str">
        <v/>
      </c>
      <c r="B10974" s="81" t="str">
        <v/>
      </c>
      <c r="C10974" s="83">
        <f>IF($E10974="","",IFERROR(VLOOKUP(TRIM(E10974&amp;""),'Référentiel Articles'!$A$2:$F$634,2,FALSE),""))</f>
      </c>
      <c r="D10974" s="83">
        <f>IF($E10974="","",IFERROR(VLOOKUP(TRIM(E10974&amp;""),'Référentiel Articles'!$A$2:$F$634,3,FALSE),""))</f>
      </c>
      <c r="E10974" s="81" t="str">
        <v/>
      </c>
      <c r="F10974" s="83">
        <f>IF($E10974="","",IFERROR(VLOOKUP(TRIM(E10974&amp;""),'Référentiel Articles'!$A$2:$F$634,4,FALSE),""))</f>
      </c>
      <c r="G10974" s="84">
        <f>IF($E10974="","",IFERROR(VLOOKUP(TRIM(E10974&amp;""),'Référentiel Articles'!$A$2:$F$634,5,FALSE),""))</f>
      </c>
      <c r="H10974" s="85" t="str">
        <v/>
      </c>
      <c r="I10974" s="84">
        <f>IF($E10974="","",IFERROR(VLOOKUP(TRIM(E10974&amp;""),'Référentiel Articles'!$A$2:$F$634,6,FALSE),""))</f>
      </c>
      <c r="J10974" s="90">
        <f>IF(OR($E10974="",$H10974=""),"",$H10974*$I10974)</f>
      </c>
      <c r="K10974" s="87" t="str">
        <v/>
      </c>
    </row>
    <row r="10975">
      <c r="A10975" s="74" t="str">
        <v/>
      </c>
      <c r="B10975" s="74" t="str">
        <v/>
      </c>
      <c r="C10975" s="75">
        <f>IF($E10975="","",IFERROR(VLOOKUP(TRIM(E10975&amp;""),'Référentiel Articles'!$A$2:$F$634,2,FALSE),""))</f>
      </c>
      <c r="D10975" s="75">
        <f>IF($E10975="","",IFERROR(VLOOKUP(TRIM(E10975&amp;""),'Référentiel Articles'!$A$2:$F$634,3,FALSE),""))</f>
      </c>
      <c r="E10975" s="74" t="str">
        <v/>
      </c>
      <c r="F10975" s="75">
        <f>IF($E10975="","",IFERROR(VLOOKUP(TRIM(E10975&amp;""),'Référentiel Articles'!$A$2:$F$634,4,FALSE),""))</f>
      </c>
      <c r="G10975" s="76">
        <f>IF($E10975="","",IFERROR(VLOOKUP(TRIM(E10975&amp;""),'Référentiel Articles'!$A$2:$F$634,5,FALSE),""))</f>
      </c>
      <c r="H10975" s="77" t="str">
        <v/>
      </c>
      <c r="I10975" s="76">
        <f>IF($E10975="","",IFERROR(VLOOKUP(TRIM(E10975&amp;""),'Référentiel Articles'!$A$2:$F$634,6,FALSE),""))</f>
      </c>
      <c r="J10975" s="78">
        <f>IF(OR($E10975="",$H10975=""),"",$H10975*$I10975)</f>
      </c>
      <c r="K10975" s="79" t="str">
        <v/>
      </c>
    </row>
    <row r="10976">
      <c r="A10976" s="81" t="str">
        <v/>
      </c>
      <c r="B10976" s="81" t="str">
        <v/>
      </c>
      <c r="C10976" s="83">
        <f>IF($E10976="","",IFERROR(VLOOKUP(TRIM(E10976&amp;""),'Référentiel Articles'!$A$2:$F$634,2,FALSE),""))</f>
      </c>
      <c r="D10976" s="83">
        <f>IF($E10976="","",IFERROR(VLOOKUP(TRIM(E10976&amp;""),'Référentiel Articles'!$A$2:$F$634,3,FALSE),""))</f>
      </c>
      <c r="E10976" s="81" t="str">
        <v/>
      </c>
      <c r="F10976" s="83">
        <f>IF($E10976="","",IFERROR(VLOOKUP(TRIM(E10976&amp;""),'Référentiel Articles'!$A$2:$F$634,4,FALSE),""))</f>
      </c>
      <c r="G10976" s="84">
        <f>IF($E10976="","",IFERROR(VLOOKUP(TRIM(E10976&amp;""),'Référentiel Articles'!$A$2:$F$634,5,FALSE),""))</f>
      </c>
      <c r="H10976" s="85" t="str">
        <v/>
      </c>
      <c r="I10976" s="84">
        <f>IF($E10976="","",IFERROR(VLOOKUP(TRIM(E10976&amp;""),'Référentiel Articles'!$A$2:$F$634,6,FALSE),""))</f>
      </c>
      <c r="J10976" s="90">
        <f>IF(OR($E10976="",$H10976=""),"",$H10976*$I10976)</f>
      </c>
      <c r="K10976" s="87" t="str">
        <v/>
      </c>
    </row>
    <row r="10977">
      <c r="A10977" s="74" t="str">
        <v/>
      </c>
      <c r="B10977" s="74" t="str">
        <v/>
      </c>
      <c r="C10977" s="75">
        <f>IF($E10977="","",IFERROR(VLOOKUP(TRIM(E10977&amp;""),'Référentiel Articles'!$A$2:$F$634,2,FALSE),""))</f>
      </c>
      <c r="D10977" s="75">
        <f>IF($E10977="","",IFERROR(VLOOKUP(TRIM(E10977&amp;""),'Référentiel Articles'!$A$2:$F$634,3,FALSE),""))</f>
      </c>
      <c r="E10977" s="74" t="str">
        <v/>
      </c>
      <c r="F10977" s="75">
        <f>IF($E10977="","",IFERROR(VLOOKUP(TRIM(E10977&amp;""),'Référentiel Articles'!$A$2:$F$634,4,FALSE),""))</f>
      </c>
      <c r="G10977" s="76">
        <f>IF($E10977="","",IFERROR(VLOOKUP(TRIM(E10977&amp;""),'Référentiel Articles'!$A$2:$F$634,5,FALSE),""))</f>
      </c>
      <c r="H10977" s="77" t="str">
        <v/>
      </c>
      <c r="I10977" s="76">
        <f>IF($E10977="","",IFERROR(VLOOKUP(TRIM(E10977&amp;""),'Référentiel Articles'!$A$2:$F$634,6,FALSE),""))</f>
      </c>
      <c r="J10977" s="78">
        <f>IF(OR($E10977="",$H10977=""),"",$H10977*$I10977)</f>
      </c>
      <c r="K10977" s="79" t="str">
        <v/>
      </c>
    </row>
    <row r="10978">
      <c r="A10978" s="81" t="str">
        <v/>
      </c>
      <c r="B10978" s="81" t="str">
        <v/>
      </c>
      <c r="C10978" s="83">
        <f>IF($E10978="","",IFERROR(VLOOKUP(TRIM(E10978&amp;""),'Référentiel Articles'!$A$2:$F$634,2,FALSE),""))</f>
      </c>
      <c r="D10978" s="83">
        <f>IF($E10978="","",IFERROR(VLOOKUP(TRIM(E10978&amp;""),'Référentiel Articles'!$A$2:$F$634,3,FALSE),""))</f>
      </c>
      <c r="E10978" s="81" t="str">
        <v/>
      </c>
      <c r="F10978" s="83">
        <f>IF($E10978="","",IFERROR(VLOOKUP(TRIM(E10978&amp;""),'Référentiel Articles'!$A$2:$F$634,4,FALSE),""))</f>
      </c>
      <c r="G10978" s="84">
        <f>IF($E10978="","",IFERROR(VLOOKUP(TRIM(E10978&amp;""),'Référentiel Articles'!$A$2:$F$634,5,FALSE),""))</f>
      </c>
      <c r="H10978" s="85" t="str">
        <v/>
      </c>
      <c r="I10978" s="84">
        <f>IF($E10978="","",IFERROR(VLOOKUP(TRIM(E10978&amp;""),'Référentiel Articles'!$A$2:$F$634,6,FALSE),""))</f>
      </c>
      <c r="J10978" s="90">
        <f>IF(OR($E10978="",$H10978=""),"",$H10978*$I10978)</f>
      </c>
      <c r="K10978" s="87" t="str">
        <v/>
      </c>
    </row>
    <row r="10979">
      <c r="A10979" s="74" t="str">
        <v/>
      </c>
      <c r="B10979" s="74" t="str">
        <v/>
      </c>
      <c r="C10979" s="75">
        <f>IF($E10979="","",IFERROR(VLOOKUP(TRIM(E10979&amp;""),'Référentiel Articles'!$A$2:$F$634,2,FALSE),""))</f>
      </c>
      <c r="D10979" s="75">
        <f>IF($E10979="","",IFERROR(VLOOKUP(TRIM(E10979&amp;""),'Référentiel Articles'!$A$2:$F$634,3,FALSE),""))</f>
      </c>
      <c r="E10979" s="74" t="str">
        <v/>
      </c>
      <c r="F10979" s="75">
        <f>IF($E10979="","",IFERROR(VLOOKUP(TRIM(E10979&amp;""),'Référentiel Articles'!$A$2:$F$634,4,FALSE),""))</f>
      </c>
      <c r="G10979" s="76">
        <f>IF($E10979="","",IFERROR(VLOOKUP(TRIM(E10979&amp;""),'Référentiel Articles'!$A$2:$F$634,5,FALSE),""))</f>
      </c>
      <c r="H10979" s="77" t="str">
        <v/>
      </c>
      <c r="I10979" s="76">
        <f>IF($E10979="","",IFERROR(VLOOKUP(TRIM(E10979&amp;""),'Référentiel Articles'!$A$2:$F$634,6,FALSE),""))</f>
      </c>
      <c r="J10979" s="78">
        <f>IF(OR($E10979="",$H10979=""),"",$H10979*$I10979)</f>
      </c>
      <c r="K10979" s="79" t="str">
        <v/>
      </c>
    </row>
    <row r="10980">
      <c r="A10980" s="81" t="str">
        <v/>
      </c>
      <c r="B10980" s="81" t="str">
        <v/>
      </c>
      <c r="C10980" s="83">
        <f>IF($E10980="","",IFERROR(VLOOKUP(TRIM(E10980&amp;""),'Référentiel Articles'!$A$2:$F$634,2,FALSE),""))</f>
      </c>
      <c r="D10980" s="83">
        <f>IF($E10980="","",IFERROR(VLOOKUP(TRIM(E10980&amp;""),'Référentiel Articles'!$A$2:$F$634,3,FALSE),""))</f>
      </c>
      <c r="E10980" s="81" t="str">
        <v/>
      </c>
      <c r="F10980" s="83">
        <f>IF($E10980="","",IFERROR(VLOOKUP(TRIM(E10980&amp;""),'Référentiel Articles'!$A$2:$F$634,4,FALSE),""))</f>
      </c>
      <c r="G10980" s="84">
        <f>IF($E10980="","",IFERROR(VLOOKUP(TRIM(E10980&amp;""),'Référentiel Articles'!$A$2:$F$634,5,FALSE),""))</f>
      </c>
      <c r="H10980" s="85" t="str">
        <v/>
      </c>
      <c r="I10980" s="84">
        <f>IF($E10980="","",IFERROR(VLOOKUP(TRIM(E10980&amp;""),'Référentiel Articles'!$A$2:$F$634,6,FALSE),""))</f>
      </c>
      <c r="J10980" s="90">
        <f>IF(OR($E10980="",$H10980=""),"",$H10980*$I10980)</f>
      </c>
      <c r="K10980" s="87" t="str">
        <v/>
      </c>
    </row>
    <row r="10981">
      <c r="A10981" s="74" t="str">
        <v/>
      </c>
      <c r="B10981" s="74" t="str">
        <v/>
      </c>
      <c r="C10981" s="75">
        <f>IF($E10981="","",IFERROR(VLOOKUP(TRIM(E10981&amp;""),'Référentiel Articles'!$A$2:$F$634,2,FALSE),""))</f>
      </c>
      <c r="D10981" s="75">
        <f>IF($E10981="","",IFERROR(VLOOKUP(TRIM(E10981&amp;""),'Référentiel Articles'!$A$2:$F$634,3,FALSE),""))</f>
      </c>
      <c r="E10981" s="74" t="str">
        <v/>
      </c>
      <c r="F10981" s="75">
        <f>IF($E10981="","",IFERROR(VLOOKUP(TRIM(E10981&amp;""),'Référentiel Articles'!$A$2:$F$634,4,FALSE),""))</f>
      </c>
      <c r="G10981" s="76">
        <f>IF($E10981="","",IFERROR(VLOOKUP(TRIM(E10981&amp;""),'Référentiel Articles'!$A$2:$F$634,5,FALSE),""))</f>
      </c>
      <c r="H10981" s="77" t="str">
        <v/>
      </c>
      <c r="I10981" s="76">
        <f>IF($E10981="","",IFERROR(VLOOKUP(TRIM(E10981&amp;""),'Référentiel Articles'!$A$2:$F$634,6,FALSE),""))</f>
      </c>
      <c r="J10981" s="78">
        <f>IF(OR($E10981="",$H10981=""),"",$H10981*$I10981)</f>
      </c>
      <c r="K10981" s="79" t="str">
        <v/>
      </c>
    </row>
    <row r="10982">
      <c r="A10982" s="81" t="str">
        <v/>
      </c>
      <c r="B10982" s="81" t="str">
        <v/>
      </c>
      <c r="C10982" s="83">
        <f>IF($E10982="","",IFERROR(VLOOKUP(TRIM(E10982&amp;""),'Référentiel Articles'!$A$2:$F$634,2,FALSE),""))</f>
      </c>
      <c r="D10982" s="83">
        <f>IF($E10982="","",IFERROR(VLOOKUP(TRIM(E10982&amp;""),'Référentiel Articles'!$A$2:$F$634,3,FALSE),""))</f>
      </c>
      <c r="E10982" s="81" t="str">
        <v/>
      </c>
      <c r="F10982" s="83">
        <f>IF($E10982="","",IFERROR(VLOOKUP(TRIM(E10982&amp;""),'Référentiel Articles'!$A$2:$F$634,4,FALSE),""))</f>
      </c>
      <c r="G10982" s="84">
        <f>IF($E10982="","",IFERROR(VLOOKUP(TRIM(E10982&amp;""),'Référentiel Articles'!$A$2:$F$634,5,FALSE),""))</f>
      </c>
      <c r="H10982" s="85" t="str">
        <v/>
      </c>
      <c r="I10982" s="84">
        <f>IF($E10982="","",IFERROR(VLOOKUP(TRIM(E10982&amp;""),'Référentiel Articles'!$A$2:$F$634,6,FALSE),""))</f>
      </c>
      <c r="J10982" s="90">
        <f>IF(OR($E10982="",$H10982=""),"",$H10982*$I10982)</f>
      </c>
      <c r="K10982" s="87" t="str">
        <v/>
      </c>
    </row>
    <row r="10983">
      <c r="A10983" s="74" t="str">
        <v/>
      </c>
      <c r="B10983" s="74" t="str">
        <v/>
      </c>
      <c r="C10983" s="75">
        <f>IF($E10983="","",IFERROR(VLOOKUP(TRIM(E10983&amp;""),'Référentiel Articles'!$A$2:$F$634,2,FALSE),""))</f>
      </c>
      <c r="D10983" s="75">
        <f>IF($E10983="","",IFERROR(VLOOKUP(TRIM(E10983&amp;""),'Référentiel Articles'!$A$2:$F$634,3,FALSE),""))</f>
      </c>
      <c r="E10983" s="74" t="str">
        <v/>
      </c>
      <c r="F10983" s="75">
        <f>IF($E10983="","",IFERROR(VLOOKUP(TRIM(E10983&amp;""),'Référentiel Articles'!$A$2:$F$634,4,FALSE),""))</f>
      </c>
      <c r="G10983" s="76">
        <f>IF($E10983="","",IFERROR(VLOOKUP(TRIM(E10983&amp;""),'Référentiel Articles'!$A$2:$F$634,5,FALSE),""))</f>
      </c>
      <c r="H10983" s="77" t="str">
        <v/>
      </c>
      <c r="I10983" s="76">
        <f>IF($E10983="","",IFERROR(VLOOKUP(TRIM(E10983&amp;""),'Référentiel Articles'!$A$2:$F$634,6,FALSE),""))</f>
      </c>
      <c r="J10983" s="78">
        <f>IF(OR($E10983="",$H10983=""),"",$H10983*$I10983)</f>
      </c>
      <c r="K10983" s="79" t="str">
        <v/>
      </c>
    </row>
    <row r="10984">
      <c r="A10984" s="81" t="str">
        <v/>
      </c>
      <c r="B10984" s="81" t="str">
        <v/>
      </c>
      <c r="C10984" s="83">
        <f>IF($E10984="","",IFERROR(VLOOKUP(TRIM(E10984&amp;""),'Référentiel Articles'!$A$2:$F$634,2,FALSE),""))</f>
      </c>
      <c r="D10984" s="83">
        <f>IF($E10984="","",IFERROR(VLOOKUP(TRIM(E10984&amp;""),'Référentiel Articles'!$A$2:$F$634,3,FALSE),""))</f>
      </c>
      <c r="E10984" s="81" t="str">
        <v/>
      </c>
      <c r="F10984" s="83">
        <f>IF($E10984="","",IFERROR(VLOOKUP(TRIM(E10984&amp;""),'Référentiel Articles'!$A$2:$F$634,4,FALSE),""))</f>
      </c>
      <c r="G10984" s="84">
        <f>IF($E10984="","",IFERROR(VLOOKUP(TRIM(E10984&amp;""),'Référentiel Articles'!$A$2:$F$634,5,FALSE),""))</f>
      </c>
      <c r="H10984" s="85" t="str">
        <v/>
      </c>
      <c r="I10984" s="84">
        <f>IF($E10984="","",IFERROR(VLOOKUP(TRIM(E10984&amp;""),'Référentiel Articles'!$A$2:$F$634,6,FALSE),""))</f>
      </c>
      <c r="J10984" s="90">
        <f>IF(OR($E10984="",$H10984=""),"",$H10984*$I10984)</f>
      </c>
      <c r="K10984" s="87" t="str">
        <v/>
      </c>
    </row>
    <row r="10985">
      <c r="A10985" s="74" t="str">
        <v/>
      </c>
      <c r="B10985" s="74" t="str">
        <v/>
      </c>
      <c r="C10985" s="75">
        <f>IF($E10985="","",IFERROR(VLOOKUP(TRIM(E10985&amp;""),'Référentiel Articles'!$A$2:$F$634,2,FALSE),""))</f>
      </c>
      <c r="D10985" s="75">
        <f>IF($E10985="","",IFERROR(VLOOKUP(TRIM(E10985&amp;""),'Référentiel Articles'!$A$2:$F$634,3,FALSE),""))</f>
      </c>
      <c r="E10985" s="74" t="str">
        <v/>
      </c>
      <c r="F10985" s="75">
        <f>IF($E10985="","",IFERROR(VLOOKUP(TRIM(E10985&amp;""),'Référentiel Articles'!$A$2:$F$634,4,FALSE),""))</f>
      </c>
      <c r="G10985" s="76">
        <f>IF($E10985="","",IFERROR(VLOOKUP(TRIM(E10985&amp;""),'Référentiel Articles'!$A$2:$F$634,5,FALSE),""))</f>
      </c>
      <c r="H10985" s="77" t="str">
        <v/>
      </c>
      <c r="I10985" s="76">
        <f>IF($E10985="","",IFERROR(VLOOKUP(TRIM(E10985&amp;""),'Référentiel Articles'!$A$2:$F$634,6,FALSE),""))</f>
      </c>
      <c r="J10985" s="78">
        <f>IF(OR($E10985="",$H10985=""),"",$H10985*$I10985)</f>
      </c>
      <c r="K10985" s="79" t="str">
        <v/>
      </c>
    </row>
    <row r="10986">
      <c r="A10986" s="81" t="str">
        <v/>
      </c>
      <c r="B10986" s="81" t="str">
        <v/>
      </c>
      <c r="C10986" s="83">
        <f>IF($E10986="","",IFERROR(VLOOKUP(TRIM(E10986&amp;""),'Référentiel Articles'!$A$2:$F$634,2,FALSE),""))</f>
      </c>
      <c r="D10986" s="83">
        <f>IF($E10986="","",IFERROR(VLOOKUP(TRIM(E10986&amp;""),'Référentiel Articles'!$A$2:$F$634,3,FALSE),""))</f>
      </c>
      <c r="E10986" s="81" t="str">
        <v/>
      </c>
      <c r="F10986" s="83">
        <f>IF($E10986="","",IFERROR(VLOOKUP(TRIM(E10986&amp;""),'Référentiel Articles'!$A$2:$F$634,4,FALSE),""))</f>
      </c>
      <c r="G10986" s="84">
        <f>IF($E10986="","",IFERROR(VLOOKUP(TRIM(E10986&amp;""),'Référentiel Articles'!$A$2:$F$634,5,FALSE),""))</f>
      </c>
      <c r="H10986" s="85" t="str">
        <v/>
      </c>
      <c r="I10986" s="84">
        <f>IF($E10986="","",IFERROR(VLOOKUP(TRIM(E10986&amp;""),'Référentiel Articles'!$A$2:$F$634,6,FALSE),""))</f>
      </c>
      <c r="J10986" s="90">
        <f>IF(OR($E10986="",$H10986=""),"",$H10986*$I10986)</f>
      </c>
      <c r="K10986" s="87" t="str">
        <v/>
      </c>
    </row>
    <row r="10987">
      <c r="A10987" s="74" t="str">
        <v/>
      </c>
      <c r="B10987" s="74" t="str">
        <v/>
      </c>
      <c r="C10987" s="75">
        <f>IF($E10987="","",IFERROR(VLOOKUP(TRIM(E10987&amp;""),'Référentiel Articles'!$A$2:$F$634,2,FALSE),""))</f>
      </c>
      <c r="D10987" s="75">
        <f>IF($E10987="","",IFERROR(VLOOKUP(TRIM(E10987&amp;""),'Référentiel Articles'!$A$2:$F$634,3,FALSE),""))</f>
      </c>
      <c r="E10987" s="74" t="str">
        <v/>
      </c>
      <c r="F10987" s="75">
        <f>IF($E10987="","",IFERROR(VLOOKUP(TRIM(E10987&amp;""),'Référentiel Articles'!$A$2:$F$634,4,FALSE),""))</f>
      </c>
      <c r="G10987" s="76">
        <f>IF($E10987="","",IFERROR(VLOOKUP(TRIM(E10987&amp;""),'Référentiel Articles'!$A$2:$F$634,5,FALSE),""))</f>
      </c>
      <c r="H10987" s="77" t="str">
        <v/>
      </c>
      <c r="I10987" s="76">
        <f>IF($E10987="","",IFERROR(VLOOKUP(TRIM(E10987&amp;""),'Référentiel Articles'!$A$2:$F$634,6,FALSE),""))</f>
      </c>
      <c r="J10987" s="78">
        <f>IF(OR($E10987="",$H10987=""),"",$H10987*$I10987)</f>
      </c>
      <c r="K10987" s="79" t="str">
        <v/>
      </c>
    </row>
    <row r="10988">
      <c r="A10988" s="81" t="str">
        <v/>
      </c>
      <c r="B10988" s="81" t="str">
        <v/>
      </c>
      <c r="C10988" s="83">
        <f>IF($E10988="","",IFERROR(VLOOKUP(TRIM(E10988&amp;""),'Référentiel Articles'!$A$2:$F$634,2,FALSE),""))</f>
      </c>
      <c r="D10988" s="83">
        <f>IF($E10988="","",IFERROR(VLOOKUP(TRIM(E10988&amp;""),'Référentiel Articles'!$A$2:$F$634,3,FALSE),""))</f>
      </c>
      <c r="E10988" s="81" t="str">
        <v/>
      </c>
      <c r="F10988" s="83">
        <f>IF($E10988="","",IFERROR(VLOOKUP(TRIM(E10988&amp;""),'Référentiel Articles'!$A$2:$F$634,4,FALSE),""))</f>
      </c>
      <c r="G10988" s="84">
        <f>IF($E10988="","",IFERROR(VLOOKUP(TRIM(E10988&amp;""),'Référentiel Articles'!$A$2:$F$634,5,FALSE),""))</f>
      </c>
      <c r="H10988" s="85" t="str">
        <v/>
      </c>
      <c r="I10988" s="84">
        <f>IF($E10988="","",IFERROR(VLOOKUP(TRIM(E10988&amp;""),'Référentiel Articles'!$A$2:$F$634,6,FALSE),""))</f>
      </c>
      <c r="J10988" s="90">
        <f>IF(OR($E10988="",$H10988=""),"",$H10988*$I10988)</f>
      </c>
      <c r="K10988" s="87" t="str">
        <v/>
      </c>
    </row>
    <row r="10989">
      <c r="A10989" s="74" t="str">
        <v/>
      </c>
      <c r="B10989" s="74" t="str">
        <v/>
      </c>
      <c r="C10989" s="75">
        <f>IF($E10989="","",IFERROR(VLOOKUP(TRIM(E10989&amp;""),'Référentiel Articles'!$A$2:$F$634,2,FALSE),""))</f>
      </c>
      <c r="D10989" s="75">
        <f>IF($E10989="","",IFERROR(VLOOKUP(TRIM(E10989&amp;""),'Référentiel Articles'!$A$2:$F$634,3,FALSE),""))</f>
      </c>
      <c r="E10989" s="74" t="str">
        <v/>
      </c>
      <c r="F10989" s="75">
        <f>IF($E10989="","",IFERROR(VLOOKUP(TRIM(E10989&amp;""),'Référentiel Articles'!$A$2:$F$634,4,FALSE),""))</f>
      </c>
      <c r="G10989" s="76">
        <f>IF($E10989="","",IFERROR(VLOOKUP(TRIM(E10989&amp;""),'Référentiel Articles'!$A$2:$F$634,5,FALSE),""))</f>
      </c>
      <c r="H10989" s="77" t="str">
        <v/>
      </c>
      <c r="I10989" s="76">
        <f>IF($E10989="","",IFERROR(VLOOKUP(TRIM(E10989&amp;""),'Référentiel Articles'!$A$2:$F$634,6,FALSE),""))</f>
      </c>
      <c r="J10989" s="78">
        <f>IF(OR($E10989="",$H10989=""),"",$H10989*$I10989)</f>
      </c>
      <c r="K10989" s="79" t="str">
        <v/>
      </c>
    </row>
    <row r="10990">
      <c r="A10990" s="81" t="str">
        <v/>
      </c>
      <c r="B10990" s="81" t="str">
        <v/>
      </c>
      <c r="C10990" s="83">
        <f>IF($E10990="","",IFERROR(VLOOKUP(TRIM(E10990&amp;""),'Référentiel Articles'!$A$2:$F$634,2,FALSE),""))</f>
      </c>
      <c r="D10990" s="83">
        <f>IF($E10990="","",IFERROR(VLOOKUP(TRIM(E10990&amp;""),'Référentiel Articles'!$A$2:$F$634,3,FALSE),""))</f>
      </c>
      <c r="E10990" s="81" t="str">
        <v/>
      </c>
      <c r="F10990" s="83">
        <f>IF($E10990="","",IFERROR(VLOOKUP(TRIM(E10990&amp;""),'Référentiel Articles'!$A$2:$F$634,4,FALSE),""))</f>
      </c>
      <c r="G10990" s="84">
        <f>IF($E10990="","",IFERROR(VLOOKUP(TRIM(E10990&amp;""),'Référentiel Articles'!$A$2:$F$634,5,FALSE),""))</f>
      </c>
      <c r="H10990" s="85" t="str">
        <v/>
      </c>
      <c r="I10990" s="84">
        <f>IF($E10990="","",IFERROR(VLOOKUP(TRIM(E10990&amp;""),'Référentiel Articles'!$A$2:$F$634,6,FALSE),""))</f>
      </c>
      <c r="J10990" s="90">
        <f>IF(OR($E10990="",$H10990=""),"",$H10990*$I10990)</f>
      </c>
      <c r="K10990" s="87" t="str">
        <v/>
      </c>
    </row>
    <row r="10991">
      <c r="A10991" s="74" t="str">
        <v/>
      </c>
      <c r="B10991" s="74" t="str">
        <v/>
      </c>
      <c r="C10991" s="75">
        <f>IF($E10991="","",IFERROR(VLOOKUP(TRIM(E10991&amp;""),'Référentiel Articles'!$A$2:$F$634,2,FALSE),""))</f>
      </c>
      <c r="D10991" s="75">
        <f>IF($E10991="","",IFERROR(VLOOKUP(TRIM(E10991&amp;""),'Référentiel Articles'!$A$2:$F$634,3,FALSE),""))</f>
      </c>
      <c r="E10991" s="74" t="str">
        <v/>
      </c>
      <c r="F10991" s="75">
        <f>IF($E10991="","",IFERROR(VLOOKUP(TRIM(E10991&amp;""),'Référentiel Articles'!$A$2:$F$634,4,FALSE),""))</f>
      </c>
      <c r="G10991" s="76">
        <f>IF($E10991="","",IFERROR(VLOOKUP(TRIM(E10991&amp;""),'Référentiel Articles'!$A$2:$F$634,5,FALSE),""))</f>
      </c>
      <c r="H10991" s="77" t="str">
        <v/>
      </c>
      <c r="I10991" s="76">
        <f>IF($E10991="","",IFERROR(VLOOKUP(TRIM(E10991&amp;""),'Référentiel Articles'!$A$2:$F$634,6,FALSE),""))</f>
      </c>
      <c r="J10991" s="78">
        <f>IF(OR($E10991="",$H10991=""),"",$H10991*$I10991)</f>
      </c>
      <c r="K10991" s="79" t="str">
        <v/>
      </c>
    </row>
    <row r="10992">
      <c r="A10992" s="81" t="str">
        <v/>
      </c>
      <c r="B10992" s="81" t="str">
        <v/>
      </c>
      <c r="C10992" s="83">
        <f>IF($E10992="","",IFERROR(VLOOKUP(TRIM(E10992&amp;""),'Référentiel Articles'!$A$2:$F$634,2,FALSE),""))</f>
      </c>
      <c r="D10992" s="83">
        <f>IF($E10992="","",IFERROR(VLOOKUP(TRIM(E10992&amp;""),'Référentiel Articles'!$A$2:$F$634,3,FALSE),""))</f>
      </c>
      <c r="E10992" s="81" t="str">
        <v/>
      </c>
      <c r="F10992" s="83">
        <f>IF($E10992="","",IFERROR(VLOOKUP(TRIM(E10992&amp;""),'Référentiel Articles'!$A$2:$F$634,4,FALSE),""))</f>
      </c>
      <c r="G10992" s="84">
        <f>IF($E10992="","",IFERROR(VLOOKUP(TRIM(E10992&amp;""),'Référentiel Articles'!$A$2:$F$634,5,FALSE),""))</f>
      </c>
      <c r="H10992" s="85" t="str">
        <v/>
      </c>
      <c r="I10992" s="84">
        <f>IF($E10992="","",IFERROR(VLOOKUP(TRIM(E10992&amp;""),'Référentiel Articles'!$A$2:$F$634,6,FALSE),""))</f>
      </c>
      <c r="J10992" s="90">
        <f>IF(OR($E10992="",$H10992=""),"",$H10992*$I10992)</f>
      </c>
      <c r="K10992" s="87" t="str">
        <v/>
      </c>
    </row>
    <row r="10993">
      <c r="A10993" s="74" t="str">
        <v/>
      </c>
      <c r="B10993" s="74" t="str">
        <v/>
      </c>
      <c r="C10993" s="75">
        <f>IF($E10993="","",IFERROR(VLOOKUP(TRIM(E10993&amp;""),'Référentiel Articles'!$A$2:$F$634,2,FALSE),""))</f>
      </c>
      <c r="D10993" s="75">
        <f>IF($E10993="","",IFERROR(VLOOKUP(TRIM(E10993&amp;""),'Référentiel Articles'!$A$2:$F$634,3,FALSE),""))</f>
      </c>
      <c r="E10993" s="74" t="str">
        <v/>
      </c>
      <c r="F10993" s="75">
        <f>IF($E10993="","",IFERROR(VLOOKUP(TRIM(E10993&amp;""),'Référentiel Articles'!$A$2:$F$634,4,FALSE),""))</f>
      </c>
      <c r="G10993" s="76">
        <f>IF($E10993="","",IFERROR(VLOOKUP(TRIM(E10993&amp;""),'Référentiel Articles'!$A$2:$F$634,5,FALSE),""))</f>
      </c>
      <c r="H10993" s="77" t="str">
        <v/>
      </c>
      <c r="I10993" s="76">
        <f>IF($E10993="","",IFERROR(VLOOKUP(TRIM(E10993&amp;""),'Référentiel Articles'!$A$2:$F$634,6,FALSE),""))</f>
      </c>
      <c r="J10993" s="78">
        <f>IF(OR($E10993="",$H10993=""),"",$H10993*$I10993)</f>
      </c>
      <c r="K10993" s="79" t="str">
        <v/>
      </c>
    </row>
    <row r="10994">
      <c r="A10994" s="81" t="str">
        <v/>
      </c>
      <c r="B10994" s="81" t="str">
        <v/>
      </c>
      <c r="C10994" s="83">
        <f>IF($E10994="","",IFERROR(VLOOKUP(TRIM(E10994&amp;""),'Référentiel Articles'!$A$2:$F$634,2,FALSE),""))</f>
      </c>
      <c r="D10994" s="83">
        <f>IF($E10994="","",IFERROR(VLOOKUP(TRIM(E10994&amp;""),'Référentiel Articles'!$A$2:$F$634,3,FALSE),""))</f>
      </c>
      <c r="E10994" s="81" t="str">
        <v/>
      </c>
      <c r="F10994" s="83">
        <f>IF($E10994="","",IFERROR(VLOOKUP(TRIM(E10994&amp;""),'Référentiel Articles'!$A$2:$F$634,4,FALSE),""))</f>
      </c>
      <c r="G10994" s="84">
        <f>IF($E10994="","",IFERROR(VLOOKUP(TRIM(E10994&amp;""),'Référentiel Articles'!$A$2:$F$634,5,FALSE),""))</f>
      </c>
      <c r="H10994" s="85" t="str">
        <v/>
      </c>
      <c r="I10994" s="84">
        <f>IF($E10994="","",IFERROR(VLOOKUP(TRIM(E10994&amp;""),'Référentiel Articles'!$A$2:$F$634,6,FALSE),""))</f>
      </c>
      <c r="J10994" s="90">
        <f>IF(OR($E10994="",$H10994=""),"",$H10994*$I10994)</f>
      </c>
      <c r="K10994" s="87" t="str">
        <v/>
      </c>
    </row>
    <row r="10995">
      <c r="A10995" s="74" t="str">
        <v/>
      </c>
      <c r="B10995" s="74" t="str">
        <v/>
      </c>
      <c r="C10995" s="75">
        <f>IF($E10995="","",IFERROR(VLOOKUP(TRIM(E10995&amp;""),'Référentiel Articles'!$A$2:$F$634,2,FALSE),""))</f>
      </c>
      <c r="D10995" s="75">
        <f>IF($E10995="","",IFERROR(VLOOKUP(TRIM(E10995&amp;""),'Référentiel Articles'!$A$2:$F$634,3,FALSE),""))</f>
      </c>
      <c r="E10995" s="74" t="str">
        <v/>
      </c>
      <c r="F10995" s="75">
        <f>IF($E10995="","",IFERROR(VLOOKUP(TRIM(E10995&amp;""),'Référentiel Articles'!$A$2:$F$634,4,FALSE),""))</f>
      </c>
      <c r="G10995" s="76">
        <f>IF($E10995="","",IFERROR(VLOOKUP(TRIM(E10995&amp;""),'Référentiel Articles'!$A$2:$F$634,5,FALSE),""))</f>
      </c>
      <c r="H10995" s="77" t="str">
        <v/>
      </c>
      <c r="I10995" s="76">
        <f>IF($E10995="","",IFERROR(VLOOKUP(TRIM(E10995&amp;""),'Référentiel Articles'!$A$2:$F$634,6,FALSE),""))</f>
      </c>
      <c r="J10995" s="78">
        <f>IF(OR($E10995="",$H10995=""),"",$H10995*$I10995)</f>
      </c>
      <c r="K10995" s="79" t="str">
        <v/>
      </c>
    </row>
    <row r="10996">
      <c r="A10996" s="81" t="str">
        <v/>
      </c>
      <c r="B10996" s="81" t="str">
        <v/>
      </c>
      <c r="C10996" s="83">
        <f>IF($E10996="","",IFERROR(VLOOKUP(TRIM(E10996&amp;""),'Référentiel Articles'!$A$2:$F$634,2,FALSE),""))</f>
      </c>
      <c r="D10996" s="83">
        <f>IF($E10996="","",IFERROR(VLOOKUP(TRIM(E10996&amp;""),'Référentiel Articles'!$A$2:$F$634,3,FALSE),""))</f>
      </c>
      <c r="E10996" s="81" t="str">
        <v/>
      </c>
      <c r="F10996" s="83">
        <f>IF($E10996="","",IFERROR(VLOOKUP(TRIM(E10996&amp;""),'Référentiel Articles'!$A$2:$F$634,4,FALSE),""))</f>
      </c>
      <c r="G10996" s="84">
        <f>IF($E10996="","",IFERROR(VLOOKUP(TRIM(E10996&amp;""),'Référentiel Articles'!$A$2:$F$634,5,FALSE),""))</f>
      </c>
      <c r="H10996" s="85" t="str">
        <v/>
      </c>
      <c r="I10996" s="84">
        <f>IF($E10996="","",IFERROR(VLOOKUP(TRIM(E10996&amp;""),'Référentiel Articles'!$A$2:$F$634,6,FALSE),""))</f>
      </c>
      <c r="J10996" s="90">
        <f>IF(OR($E10996="",$H10996=""),"",$H10996*$I10996)</f>
      </c>
      <c r="K10996" s="87" t="str">
        <v/>
      </c>
    </row>
    <row r="10997">
      <c r="A10997" s="74" t="str">
        <v/>
      </c>
      <c r="B10997" s="74" t="str">
        <v/>
      </c>
      <c r="C10997" s="75">
        <f>IF($E10997="","",IFERROR(VLOOKUP(TRIM(E10997&amp;""),'Référentiel Articles'!$A$2:$F$634,2,FALSE),""))</f>
      </c>
      <c r="D10997" s="75">
        <f>IF($E10997="","",IFERROR(VLOOKUP(TRIM(E10997&amp;""),'Référentiel Articles'!$A$2:$F$634,3,FALSE),""))</f>
      </c>
      <c r="E10997" s="74" t="str">
        <v/>
      </c>
      <c r="F10997" s="75">
        <f>IF($E10997="","",IFERROR(VLOOKUP(TRIM(E10997&amp;""),'Référentiel Articles'!$A$2:$F$634,4,FALSE),""))</f>
      </c>
      <c r="G10997" s="76">
        <f>IF($E10997="","",IFERROR(VLOOKUP(TRIM(E10997&amp;""),'Référentiel Articles'!$A$2:$F$634,5,FALSE),""))</f>
      </c>
      <c r="H10997" s="77" t="str">
        <v/>
      </c>
      <c r="I10997" s="76">
        <f>IF($E10997="","",IFERROR(VLOOKUP(TRIM(E10997&amp;""),'Référentiel Articles'!$A$2:$F$634,6,FALSE),""))</f>
      </c>
      <c r="J10997" s="78">
        <f>IF(OR($E10997="",$H10997=""),"",$H10997*$I10997)</f>
      </c>
      <c r="K10997" s="79" t="str">
        <v/>
      </c>
    </row>
    <row r="10998">
      <c r="A10998" s="81" t="str">
        <v/>
      </c>
      <c r="B10998" s="81" t="str">
        <v/>
      </c>
      <c r="C10998" s="83">
        <f>IF($E10998="","",IFERROR(VLOOKUP(TRIM(E10998&amp;""),'Référentiel Articles'!$A$2:$F$634,2,FALSE),""))</f>
      </c>
      <c r="D10998" s="83">
        <f>IF($E10998="","",IFERROR(VLOOKUP(TRIM(E10998&amp;""),'Référentiel Articles'!$A$2:$F$634,3,FALSE),""))</f>
      </c>
      <c r="E10998" s="81" t="str">
        <v/>
      </c>
      <c r="F10998" s="83">
        <f>IF($E10998="","",IFERROR(VLOOKUP(TRIM(E10998&amp;""),'Référentiel Articles'!$A$2:$F$634,4,FALSE),""))</f>
      </c>
      <c r="G10998" s="84">
        <f>IF($E10998="","",IFERROR(VLOOKUP(TRIM(E10998&amp;""),'Référentiel Articles'!$A$2:$F$634,5,FALSE),""))</f>
      </c>
      <c r="H10998" s="85" t="str">
        <v/>
      </c>
      <c r="I10998" s="84">
        <f>IF($E10998="","",IFERROR(VLOOKUP(TRIM(E10998&amp;""),'Référentiel Articles'!$A$2:$F$634,6,FALSE),""))</f>
      </c>
      <c r="J10998" s="90">
        <f>IF(OR($E10998="",$H10998=""),"",$H10998*$I10998)</f>
      </c>
      <c r="K10998" s="87" t="str">
        <v/>
      </c>
    </row>
    <row r="10999">
      <c r="A10999" s="74" t="str">
        <v/>
      </c>
      <c r="B10999" s="74" t="str">
        <v/>
      </c>
      <c r="C10999" s="75">
        <f>IF($E10999="","",IFERROR(VLOOKUP(TRIM(E10999&amp;""),'Référentiel Articles'!$A$2:$F$634,2,FALSE),""))</f>
      </c>
      <c r="D10999" s="75">
        <f>IF($E10999="","",IFERROR(VLOOKUP(TRIM(E10999&amp;""),'Référentiel Articles'!$A$2:$F$634,3,FALSE),""))</f>
      </c>
      <c r="E10999" s="74" t="str">
        <v/>
      </c>
      <c r="F10999" s="75">
        <f>IF($E10999="","",IFERROR(VLOOKUP(TRIM(E10999&amp;""),'Référentiel Articles'!$A$2:$F$634,4,FALSE),""))</f>
      </c>
      <c r="G10999" s="76">
        <f>IF($E10999="","",IFERROR(VLOOKUP(TRIM(E10999&amp;""),'Référentiel Articles'!$A$2:$F$634,5,FALSE),""))</f>
      </c>
      <c r="H10999" s="77" t="str">
        <v/>
      </c>
      <c r="I10999" s="76">
        <f>IF($E10999="","",IFERROR(VLOOKUP(TRIM(E10999&amp;""),'Référentiel Articles'!$A$2:$F$634,6,FALSE),""))</f>
      </c>
      <c r="J10999" s="78">
        <f>IF(OR($E10999="",$H10999=""),"",$H10999*$I10999)</f>
      </c>
      <c r="K10999" s="79" t="str">
        <v/>
      </c>
    </row>
    <row r="11000">
      <c r="A11000" s="81" t="str">
        <v/>
      </c>
      <c r="B11000" s="81" t="str">
        <v/>
      </c>
      <c r="C11000" s="83">
        <f>IF($E11000="","",IFERROR(VLOOKUP(TRIM(E11000&amp;""),'Référentiel Articles'!$A$2:$F$634,2,FALSE),""))</f>
      </c>
      <c r="D11000" s="83">
        <f>IF($E11000="","",IFERROR(VLOOKUP(TRIM(E11000&amp;""),'Référentiel Articles'!$A$2:$F$634,3,FALSE),""))</f>
      </c>
      <c r="E11000" s="81" t="str">
        <v/>
      </c>
      <c r="F11000" s="83">
        <f>IF($E11000="","",IFERROR(VLOOKUP(TRIM(E11000&amp;""),'Référentiel Articles'!$A$2:$F$634,4,FALSE),""))</f>
      </c>
      <c r="G11000" s="84">
        <f>IF($E11000="","",IFERROR(VLOOKUP(TRIM(E11000&amp;""),'Référentiel Articles'!$A$2:$F$634,5,FALSE),""))</f>
      </c>
      <c r="H11000" s="85" t="str">
        <v/>
      </c>
      <c r="I11000" s="84">
        <f>IF($E11000="","",IFERROR(VLOOKUP(TRIM(E11000&amp;""),'Référentiel Articles'!$A$2:$F$634,6,FALSE),""))</f>
      </c>
      <c r="J11000" s="90">
        <f>IF(OR($E11000="",$H11000=""),"",$H11000*$I11000)</f>
      </c>
      <c r="K11000" s="87" t="str">
        <v/>
      </c>
    </row>
    <row r="11001">
      <c r="A11001" s="74" t="str">
        <v/>
      </c>
      <c r="B11001" s="74" t="str">
        <v/>
      </c>
      <c r="C11001" s="75">
        <f>IF($E11001="","",IFERROR(VLOOKUP(TRIM(E11001&amp;""),'Référentiel Articles'!$A$2:$F$634,2,FALSE),""))</f>
      </c>
      <c r="D11001" s="75">
        <f>IF($E11001="","",IFERROR(VLOOKUP(TRIM(E11001&amp;""),'Référentiel Articles'!$A$2:$F$634,3,FALSE),""))</f>
      </c>
      <c r="E11001" s="74" t="str">
        <v/>
      </c>
      <c r="F11001" s="75">
        <f>IF($E11001="","",IFERROR(VLOOKUP(TRIM(E11001&amp;""),'Référentiel Articles'!$A$2:$F$634,4,FALSE),""))</f>
      </c>
      <c r="G11001" s="76">
        <f>IF($E11001="","",IFERROR(VLOOKUP(TRIM(E11001&amp;""),'Référentiel Articles'!$A$2:$F$634,5,FALSE),""))</f>
      </c>
      <c r="H11001" s="77" t="str">
        <v/>
      </c>
      <c r="I11001" s="76">
        <f>IF($E11001="","",IFERROR(VLOOKUP(TRIM(E11001&amp;""),'Référentiel Articles'!$A$2:$F$634,6,FALSE),""))</f>
      </c>
      <c r="J11001" s="78">
        <f>IF(OR($E11001="",$H11001=""),"",$H11001*$I11001)</f>
      </c>
      <c r="K11001" s="79" t="str">
        <v/>
      </c>
    </row>
    <row r="11002">
      <c r="A11002" s="81" t="str">
        <v/>
      </c>
      <c r="B11002" s="81" t="str">
        <v/>
      </c>
      <c r="C11002" s="83">
        <f>IF($E11002="","",IFERROR(VLOOKUP(TRIM(E11002&amp;""),'Référentiel Articles'!$A$2:$F$634,2,FALSE),""))</f>
      </c>
      <c r="D11002" s="83">
        <f>IF($E11002="","",IFERROR(VLOOKUP(TRIM(E11002&amp;""),'Référentiel Articles'!$A$2:$F$634,3,FALSE),""))</f>
      </c>
      <c r="E11002" s="81" t="str">
        <v/>
      </c>
      <c r="F11002" s="83">
        <f>IF($E11002="","",IFERROR(VLOOKUP(TRIM(E11002&amp;""),'Référentiel Articles'!$A$2:$F$634,4,FALSE),""))</f>
      </c>
      <c r="G11002" s="84">
        <f>IF($E11002="","",IFERROR(VLOOKUP(TRIM(E11002&amp;""),'Référentiel Articles'!$A$2:$F$634,5,FALSE),""))</f>
      </c>
      <c r="H11002" s="85" t="str">
        <v/>
      </c>
      <c r="I11002" s="84">
        <f>IF($E11002="","",IFERROR(VLOOKUP(TRIM(E11002&amp;""),'Référentiel Articles'!$A$2:$F$634,6,FALSE),""))</f>
      </c>
      <c r="J11002" s="90">
        <f>IF(OR($E11002="",$H11002=""),"",$H11002*$I11002)</f>
      </c>
      <c r="K11002" s="87" t="str">
        <v/>
      </c>
    </row>
    <row r="11003">
      <c r="A11003" s="74" t="str">
        <v/>
      </c>
      <c r="B11003" s="74" t="str">
        <v/>
      </c>
      <c r="C11003" s="75">
        <f>IF($E11003="","",IFERROR(VLOOKUP(TRIM(E11003&amp;""),'Référentiel Articles'!$A$2:$F$634,2,FALSE),""))</f>
      </c>
      <c r="D11003" s="75">
        <f>IF($E11003="","",IFERROR(VLOOKUP(TRIM(E11003&amp;""),'Référentiel Articles'!$A$2:$F$634,3,FALSE),""))</f>
      </c>
      <c r="E11003" s="74" t="str">
        <v/>
      </c>
      <c r="F11003" s="75">
        <f>IF($E11003="","",IFERROR(VLOOKUP(TRIM(E11003&amp;""),'Référentiel Articles'!$A$2:$F$634,4,FALSE),""))</f>
      </c>
      <c r="G11003" s="76">
        <f>IF($E11003="","",IFERROR(VLOOKUP(TRIM(E11003&amp;""),'Référentiel Articles'!$A$2:$F$634,5,FALSE),""))</f>
      </c>
      <c r="H11003" s="77" t="str">
        <v/>
      </c>
      <c r="I11003" s="76">
        <f>IF($E11003="","",IFERROR(VLOOKUP(TRIM(E11003&amp;""),'Référentiel Articles'!$A$2:$F$634,6,FALSE),""))</f>
      </c>
      <c r="J11003" s="78">
        <f>IF(OR($E11003="",$H11003=""),"",$H11003*$I11003)</f>
      </c>
      <c r="K11003" s="79" t="str">
        <v/>
      </c>
    </row>
    <row r="11004">
      <c r="A11004" s="81" t="str">
        <v/>
      </c>
      <c r="B11004" s="81" t="str">
        <v/>
      </c>
      <c r="C11004" s="83">
        <f>IF($E11004="","",IFERROR(VLOOKUP(TRIM(E11004&amp;""),'Référentiel Articles'!$A$2:$F$634,2,FALSE),""))</f>
      </c>
      <c r="D11004" s="83">
        <f>IF($E11004="","",IFERROR(VLOOKUP(TRIM(E11004&amp;""),'Référentiel Articles'!$A$2:$F$634,3,FALSE),""))</f>
      </c>
      <c r="E11004" s="81" t="str">
        <v/>
      </c>
      <c r="F11004" s="83">
        <f>IF($E11004="","",IFERROR(VLOOKUP(TRIM(E11004&amp;""),'Référentiel Articles'!$A$2:$F$634,4,FALSE),""))</f>
      </c>
      <c r="G11004" s="84">
        <f>IF($E11004="","",IFERROR(VLOOKUP(TRIM(E11004&amp;""),'Référentiel Articles'!$A$2:$F$634,5,FALSE),""))</f>
      </c>
      <c r="H11004" s="85" t="str">
        <v/>
      </c>
      <c r="I11004" s="84">
        <f>IF($E11004="","",IFERROR(VLOOKUP(TRIM(E11004&amp;""),'Référentiel Articles'!$A$2:$F$634,6,FALSE),""))</f>
      </c>
      <c r="J11004" s="90">
        <f>IF(OR($E11004="",$H11004=""),"",$H11004*$I11004)</f>
      </c>
      <c r="K11004" s="87" t="str">
        <v/>
      </c>
    </row>
    <row r="11005">
      <c r="A11005" s="74" t="str">
        <v/>
      </c>
      <c r="B11005" s="74" t="str">
        <v/>
      </c>
      <c r="C11005" s="75">
        <f>IF($E11005="","",IFERROR(VLOOKUP(TRIM(E11005&amp;""),'Référentiel Articles'!$A$2:$F$634,2,FALSE),""))</f>
      </c>
      <c r="D11005" s="75">
        <f>IF($E11005="","",IFERROR(VLOOKUP(TRIM(E11005&amp;""),'Référentiel Articles'!$A$2:$F$634,3,FALSE),""))</f>
      </c>
      <c r="E11005" s="74" t="str">
        <v/>
      </c>
      <c r="F11005" s="75">
        <f>IF($E11005="","",IFERROR(VLOOKUP(TRIM(E11005&amp;""),'Référentiel Articles'!$A$2:$F$634,4,FALSE),""))</f>
      </c>
      <c r="G11005" s="76">
        <f>IF($E11005="","",IFERROR(VLOOKUP(TRIM(E11005&amp;""),'Référentiel Articles'!$A$2:$F$634,5,FALSE),""))</f>
      </c>
      <c r="H11005" s="77" t="str">
        <v/>
      </c>
      <c r="I11005" s="76">
        <f>IF($E11005="","",IFERROR(VLOOKUP(TRIM(E11005&amp;""),'Référentiel Articles'!$A$2:$F$634,6,FALSE),""))</f>
      </c>
      <c r="J11005" s="78">
        <f>IF(OR($E11005="",$H11005=""),"",$H11005*$I11005)</f>
      </c>
      <c r="K11005" s="79" t="str">
        <v/>
      </c>
    </row>
    <row r="11006">
      <c r="A11006" s="81" t="str">
        <v/>
      </c>
      <c r="B11006" s="81" t="str">
        <v/>
      </c>
      <c r="C11006" s="83">
        <f>IF($E11006="","",IFERROR(VLOOKUP(TRIM(E11006&amp;""),'Référentiel Articles'!$A$2:$F$634,2,FALSE),""))</f>
      </c>
      <c r="D11006" s="83">
        <f>IF($E11006="","",IFERROR(VLOOKUP(TRIM(E11006&amp;""),'Référentiel Articles'!$A$2:$F$634,3,FALSE),""))</f>
      </c>
      <c r="E11006" s="81" t="str">
        <v/>
      </c>
      <c r="F11006" s="83">
        <f>IF($E11006="","",IFERROR(VLOOKUP(TRIM(E11006&amp;""),'Référentiel Articles'!$A$2:$F$634,4,FALSE),""))</f>
      </c>
      <c r="G11006" s="84">
        <f>IF($E11006="","",IFERROR(VLOOKUP(TRIM(E11006&amp;""),'Référentiel Articles'!$A$2:$F$634,5,FALSE),""))</f>
      </c>
      <c r="H11006" s="85" t="str">
        <v/>
      </c>
      <c r="I11006" s="84">
        <f>IF($E11006="","",IFERROR(VLOOKUP(TRIM(E11006&amp;""),'Référentiel Articles'!$A$2:$F$634,6,FALSE),""))</f>
      </c>
      <c r="J11006" s="90">
        <f>IF(OR($E11006="",$H11006=""),"",$H11006*$I11006)</f>
      </c>
      <c r="K11006" s="87" t="str">
        <v/>
      </c>
    </row>
    <row r="11007">
      <c r="A11007" s="74" t="str">
        <v/>
      </c>
      <c r="B11007" s="74" t="str">
        <v/>
      </c>
      <c r="C11007" s="75">
        <f>IF($E11007="","",IFERROR(VLOOKUP(TRIM(E11007&amp;""),'Référentiel Articles'!$A$2:$F$634,2,FALSE),""))</f>
      </c>
      <c r="D11007" s="75">
        <f>IF($E11007="","",IFERROR(VLOOKUP(TRIM(E11007&amp;""),'Référentiel Articles'!$A$2:$F$634,3,FALSE),""))</f>
      </c>
      <c r="E11007" s="74" t="str">
        <v/>
      </c>
      <c r="F11007" s="75">
        <f>IF($E11007="","",IFERROR(VLOOKUP(TRIM(E11007&amp;""),'Référentiel Articles'!$A$2:$F$634,4,FALSE),""))</f>
      </c>
      <c r="G11007" s="76">
        <f>IF($E11007="","",IFERROR(VLOOKUP(TRIM(E11007&amp;""),'Référentiel Articles'!$A$2:$F$634,5,FALSE),""))</f>
      </c>
      <c r="H11007" s="77" t="str">
        <v/>
      </c>
      <c r="I11007" s="76">
        <f>IF($E11007="","",IFERROR(VLOOKUP(TRIM(E11007&amp;""),'Référentiel Articles'!$A$2:$F$634,6,FALSE),""))</f>
      </c>
      <c r="J11007" s="78">
        <f>IF(OR($E11007="",$H11007=""),"",$H11007*$I11007)</f>
      </c>
      <c r="K11007" s="79" t="str">
        <v/>
      </c>
    </row>
    <row r="11008">
      <c r="A11008" s="81" t="str">
        <v/>
      </c>
      <c r="B11008" s="81" t="str">
        <v/>
      </c>
      <c r="C11008" s="83">
        <f>IF($E11008="","",IFERROR(VLOOKUP(TRIM(E11008&amp;""),'Référentiel Articles'!$A$2:$F$634,2,FALSE),""))</f>
      </c>
      <c r="D11008" s="83">
        <f>IF($E11008="","",IFERROR(VLOOKUP(TRIM(E11008&amp;""),'Référentiel Articles'!$A$2:$F$634,3,FALSE),""))</f>
      </c>
      <c r="E11008" s="81" t="str">
        <v/>
      </c>
      <c r="F11008" s="83">
        <f>IF($E11008="","",IFERROR(VLOOKUP(TRIM(E11008&amp;""),'Référentiel Articles'!$A$2:$F$634,4,FALSE),""))</f>
      </c>
      <c r="G11008" s="84">
        <f>IF($E11008="","",IFERROR(VLOOKUP(TRIM(E11008&amp;""),'Référentiel Articles'!$A$2:$F$634,5,FALSE),""))</f>
      </c>
      <c r="H11008" s="85" t="str">
        <v/>
      </c>
      <c r="I11008" s="84">
        <f>IF($E11008="","",IFERROR(VLOOKUP(TRIM(E11008&amp;""),'Référentiel Articles'!$A$2:$F$634,6,FALSE),""))</f>
      </c>
      <c r="J11008" s="90">
        <f>IF(OR($E11008="",$H11008=""),"",$H11008*$I11008)</f>
      </c>
      <c r="K11008" s="87" t="str">
        <v/>
      </c>
    </row>
    <row r="11009">
      <c r="A11009" s="74" t="str">
        <v/>
      </c>
      <c r="B11009" s="74" t="str">
        <v/>
      </c>
      <c r="C11009" s="75">
        <f>IF($E11009="","",IFERROR(VLOOKUP(TRIM(E11009&amp;""),'Référentiel Articles'!$A$2:$F$634,2,FALSE),""))</f>
      </c>
      <c r="D11009" s="75">
        <f>IF($E11009="","",IFERROR(VLOOKUP(TRIM(E11009&amp;""),'Référentiel Articles'!$A$2:$F$634,3,FALSE),""))</f>
      </c>
      <c r="E11009" s="74" t="str">
        <v/>
      </c>
      <c r="F11009" s="75">
        <f>IF($E11009="","",IFERROR(VLOOKUP(TRIM(E11009&amp;""),'Référentiel Articles'!$A$2:$F$634,4,FALSE),""))</f>
      </c>
      <c r="G11009" s="76">
        <f>IF($E11009="","",IFERROR(VLOOKUP(TRIM(E11009&amp;""),'Référentiel Articles'!$A$2:$F$634,5,FALSE),""))</f>
      </c>
      <c r="H11009" s="77" t="str">
        <v/>
      </c>
      <c r="I11009" s="76">
        <f>IF($E11009="","",IFERROR(VLOOKUP(TRIM(E11009&amp;""),'Référentiel Articles'!$A$2:$F$634,6,FALSE),""))</f>
      </c>
      <c r="J11009" s="78">
        <f>IF(OR($E11009="",$H11009=""),"",$H11009*$I11009)</f>
      </c>
      <c r="K11009" s="79" t="str">
        <v/>
      </c>
    </row>
    <row r="11010">
      <c r="A11010" s="81" t="str">
        <v/>
      </c>
      <c r="B11010" s="81" t="str">
        <v/>
      </c>
      <c r="C11010" s="83">
        <f>IF($E11010="","",IFERROR(VLOOKUP(TRIM(E11010&amp;""),'Référentiel Articles'!$A$2:$F$634,2,FALSE),""))</f>
      </c>
      <c r="D11010" s="83">
        <f>IF($E11010="","",IFERROR(VLOOKUP(TRIM(E11010&amp;""),'Référentiel Articles'!$A$2:$F$634,3,FALSE),""))</f>
      </c>
      <c r="E11010" s="81" t="str">
        <v/>
      </c>
      <c r="F11010" s="83">
        <f>IF($E11010="","",IFERROR(VLOOKUP(TRIM(E11010&amp;""),'Référentiel Articles'!$A$2:$F$634,4,FALSE),""))</f>
      </c>
      <c r="G11010" s="84">
        <f>IF($E11010="","",IFERROR(VLOOKUP(TRIM(E11010&amp;""),'Référentiel Articles'!$A$2:$F$634,5,FALSE),""))</f>
      </c>
      <c r="H11010" s="85" t="str">
        <v/>
      </c>
      <c r="I11010" s="84">
        <f>IF($E11010="","",IFERROR(VLOOKUP(TRIM(E11010&amp;""),'Référentiel Articles'!$A$2:$F$634,6,FALSE),""))</f>
      </c>
      <c r="J11010" s="90">
        <f>IF(OR($E11010="",$H11010=""),"",$H11010*$I11010)</f>
      </c>
      <c r="K11010" s="87" t="str">
        <v/>
      </c>
    </row>
    <row r="11011">
      <c r="A11011" s="74" t="str">
        <v/>
      </c>
      <c r="B11011" s="74" t="str">
        <v/>
      </c>
      <c r="C11011" s="75">
        <f>IF($E11011="","",IFERROR(VLOOKUP(TRIM(E11011&amp;""),'Référentiel Articles'!$A$2:$F$634,2,FALSE),""))</f>
      </c>
      <c r="D11011" s="75">
        <f>IF($E11011="","",IFERROR(VLOOKUP(TRIM(E11011&amp;""),'Référentiel Articles'!$A$2:$F$634,3,FALSE),""))</f>
      </c>
      <c r="E11011" s="74" t="str">
        <v/>
      </c>
      <c r="F11011" s="75">
        <f>IF($E11011="","",IFERROR(VLOOKUP(TRIM(E11011&amp;""),'Référentiel Articles'!$A$2:$F$634,4,FALSE),""))</f>
      </c>
      <c r="G11011" s="76">
        <f>IF($E11011="","",IFERROR(VLOOKUP(TRIM(E11011&amp;""),'Référentiel Articles'!$A$2:$F$634,5,FALSE),""))</f>
      </c>
      <c r="H11011" s="77" t="str">
        <v/>
      </c>
      <c r="I11011" s="76">
        <f>IF($E11011="","",IFERROR(VLOOKUP(TRIM(E11011&amp;""),'Référentiel Articles'!$A$2:$F$634,6,FALSE),""))</f>
      </c>
      <c r="J11011" s="78">
        <f>IF(OR($E11011="",$H11011=""),"",$H11011*$I11011)</f>
      </c>
      <c r="K11011" s="79" t="str">
        <v/>
      </c>
    </row>
    <row r="11012">
      <c r="A11012" s="81" t="str">
        <v/>
      </c>
      <c r="B11012" s="81" t="str">
        <v/>
      </c>
      <c r="C11012" s="83">
        <f>IF($E11012="","",IFERROR(VLOOKUP(TRIM(E11012&amp;""),'Référentiel Articles'!$A$2:$F$634,2,FALSE),""))</f>
      </c>
      <c r="D11012" s="83">
        <f>IF($E11012="","",IFERROR(VLOOKUP(TRIM(E11012&amp;""),'Référentiel Articles'!$A$2:$F$634,3,FALSE),""))</f>
      </c>
      <c r="E11012" s="81" t="str">
        <v/>
      </c>
      <c r="F11012" s="83">
        <f>IF($E11012="","",IFERROR(VLOOKUP(TRIM(E11012&amp;""),'Référentiel Articles'!$A$2:$F$634,4,FALSE),""))</f>
      </c>
      <c r="G11012" s="84">
        <f>IF($E11012="","",IFERROR(VLOOKUP(TRIM(E11012&amp;""),'Référentiel Articles'!$A$2:$F$634,5,FALSE),""))</f>
      </c>
      <c r="H11012" s="85" t="str">
        <v/>
      </c>
      <c r="I11012" s="84">
        <f>IF($E11012="","",IFERROR(VLOOKUP(TRIM(E11012&amp;""),'Référentiel Articles'!$A$2:$F$634,6,FALSE),""))</f>
      </c>
      <c r="J11012" s="90">
        <f>IF(OR($E11012="",$H11012=""),"",$H11012*$I11012)</f>
      </c>
      <c r="K11012" s="87" t="str">
        <v/>
      </c>
    </row>
    <row r="11013">
      <c r="A11013" s="74" t="str">
        <v/>
      </c>
      <c r="B11013" s="74" t="str">
        <v/>
      </c>
      <c r="C11013" s="75">
        <f>IF($E11013="","",IFERROR(VLOOKUP(TRIM(E11013&amp;""),'Référentiel Articles'!$A$2:$F$634,2,FALSE),""))</f>
      </c>
      <c r="D11013" s="75">
        <f>IF($E11013="","",IFERROR(VLOOKUP(TRIM(E11013&amp;""),'Référentiel Articles'!$A$2:$F$634,3,FALSE),""))</f>
      </c>
      <c r="E11013" s="74" t="str">
        <v/>
      </c>
      <c r="F11013" s="75">
        <f>IF($E11013="","",IFERROR(VLOOKUP(TRIM(E11013&amp;""),'Référentiel Articles'!$A$2:$F$634,4,FALSE),""))</f>
      </c>
      <c r="G11013" s="76">
        <f>IF($E11013="","",IFERROR(VLOOKUP(TRIM(E11013&amp;""),'Référentiel Articles'!$A$2:$F$634,5,FALSE),""))</f>
      </c>
      <c r="H11013" s="77" t="str">
        <v/>
      </c>
      <c r="I11013" s="76">
        <f>IF($E11013="","",IFERROR(VLOOKUP(TRIM(E11013&amp;""),'Référentiel Articles'!$A$2:$F$634,6,FALSE),""))</f>
      </c>
      <c r="J11013" s="78">
        <f>IF(OR($E11013="",$H11013=""),"",$H11013*$I11013)</f>
      </c>
      <c r="K11013" s="79" t="str">
        <v/>
      </c>
    </row>
    <row r="11014">
      <c r="A11014" s="81" t="str">
        <v/>
      </c>
      <c r="B11014" s="81" t="str">
        <v/>
      </c>
      <c r="C11014" s="83">
        <f>IF($E11014="","",IFERROR(VLOOKUP(TRIM(E11014&amp;""),'Référentiel Articles'!$A$2:$F$634,2,FALSE),""))</f>
      </c>
      <c r="D11014" s="83">
        <f>IF($E11014="","",IFERROR(VLOOKUP(TRIM(E11014&amp;""),'Référentiel Articles'!$A$2:$F$634,3,FALSE),""))</f>
      </c>
      <c r="E11014" s="81" t="str">
        <v/>
      </c>
      <c r="F11014" s="83">
        <f>IF($E11014="","",IFERROR(VLOOKUP(TRIM(E11014&amp;""),'Référentiel Articles'!$A$2:$F$634,4,FALSE),""))</f>
      </c>
      <c r="G11014" s="84">
        <f>IF($E11014="","",IFERROR(VLOOKUP(TRIM(E11014&amp;""),'Référentiel Articles'!$A$2:$F$634,5,FALSE),""))</f>
      </c>
      <c r="H11014" s="85" t="str">
        <v/>
      </c>
      <c r="I11014" s="84">
        <f>IF($E11014="","",IFERROR(VLOOKUP(TRIM(E11014&amp;""),'Référentiel Articles'!$A$2:$F$634,6,FALSE),""))</f>
      </c>
      <c r="J11014" s="90">
        <f>IF(OR($E11014="",$H11014=""),"",$H11014*$I11014)</f>
      </c>
      <c r="K11014" s="87" t="str">
        <v/>
      </c>
    </row>
    <row r="11015">
      <c r="A11015" s="74" t="str">
        <v/>
      </c>
      <c r="B11015" s="74" t="str">
        <v/>
      </c>
      <c r="C11015" s="75">
        <f>IF($E11015="","",IFERROR(VLOOKUP(TRIM(E11015&amp;""),'Référentiel Articles'!$A$2:$F$634,2,FALSE),""))</f>
      </c>
      <c r="D11015" s="75">
        <f>IF($E11015="","",IFERROR(VLOOKUP(TRIM(E11015&amp;""),'Référentiel Articles'!$A$2:$F$634,3,FALSE),""))</f>
      </c>
      <c r="E11015" s="74" t="str">
        <v/>
      </c>
      <c r="F11015" s="75">
        <f>IF($E11015="","",IFERROR(VLOOKUP(TRIM(E11015&amp;""),'Référentiel Articles'!$A$2:$F$634,4,FALSE),""))</f>
      </c>
      <c r="G11015" s="76">
        <f>IF($E11015="","",IFERROR(VLOOKUP(TRIM(E11015&amp;""),'Référentiel Articles'!$A$2:$F$634,5,FALSE),""))</f>
      </c>
      <c r="H11015" s="77" t="str">
        <v/>
      </c>
      <c r="I11015" s="76">
        <f>IF($E11015="","",IFERROR(VLOOKUP(TRIM(E11015&amp;""),'Référentiel Articles'!$A$2:$F$634,6,FALSE),""))</f>
      </c>
      <c r="J11015" s="78">
        <f>IF(OR($E11015="",$H11015=""),"",$H11015*$I11015)</f>
      </c>
      <c r="K11015" s="79" t="str">
        <v/>
      </c>
    </row>
    <row r="11016">
      <c r="A11016" s="81" t="str">
        <v/>
      </c>
      <c r="B11016" s="81" t="str">
        <v/>
      </c>
      <c r="C11016" s="83">
        <f>IF($E11016="","",IFERROR(VLOOKUP(TRIM(E11016&amp;""),'Référentiel Articles'!$A$2:$F$634,2,FALSE),""))</f>
      </c>
      <c r="D11016" s="83">
        <f>IF($E11016="","",IFERROR(VLOOKUP(TRIM(E11016&amp;""),'Référentiel Articles'!$A$2:$F$634,3,FALSE),""))</f>
      </c>
      <c r="E11016" s="81" t="str">
        <v/>
      </c>
      <c r="F11016" s="83">
        <f>IF($E11016="","",IFERROR(VLOOKUP(TRIM(E11016&amp;""),'Référentiel Articles'!$A$2:$F$634,4,FALSE),""))</f>
      </c>
      <c r="G11016" s="84">
        <f>IF($E11016="","",IFERROR(VLOOKUP(TRIM(E11016&amp;""),'Référentiel Articles'!$A$2:$F$634,5,FALSE),""))</f>
      </c>
      <c r="H11016" s="85" t="str">
        <v/>
      </c>
      <c r="I11016" s="84">
        <f>IF($E11016="","",IFERROR(VLOOKUP(TRIM(E11016&amp;""),'Référentiel Articles'!$A$2:$F$634,6,FALSE),""))</f>
      </c>
      <c r="J11016" s="90">
        <f>IF(OR($E11016="",$H11016=""),"",$H11016*$I11016)</f>
      </c>
      <c r="K11016" s="87" t="str">
        <v/>
      </c>
    </row>
    <row r="11017">
      <c r="A11017" s="74" t="str">
        <v/>
      </c>
      <c r="B11017" s="74" t="str">
        <v/>
      </c>
      <c r="C11017" s="75">
        <f>IF($E11017="","",IFERROR(VLOOKUP(TRIM(E11017&amp;""),'Référentiel Articles'!$A$2:$F$634,2,FALSE),""))</f>
      </c>
      <c r="D11017" s="75">
        <f>IF($E11017="","",IFERROR(VLOOKUP(TRIM(E11017&amp;""),'Référentiel Articles'!$A$2:$F$634,3,FALSE),""))</f>
      </c>
      <c r="E11017" s="74" t="str">
        <v/>
      </c>
      <c r="F11017" s="75">
        <f>IF($E11017="","",IFERROR(VLOOKUP(TRIM(E11017&amp;""),'Référentiel Articles'!$A$2:$F$634,4,FALSE),""))</f>
      </c>
      <c r="G11017" s="76">
        <f>IF($E11017="","",IFERROR(VLOOKUP(TRIM(E11017&amp;""),'Référentiel Articles'!$A$2:$F$634,5,FALSE),""))</f>
      </c>
      <c r="H11017" s="77" t="str">
        <v/>
      </c>
      <c r="I11017" s="76">
        <f>IF($E11017="","",IFERROR(VLOOKUP(TRIM(E11017&amp;""),'Référentiel Articles'!$A$2:$F$634,6,FALSE),""))</f>
      </c>
      <c r="J11017" s="78">
        <f>IF(OR($E11017="",$H11017=""),"",$H11017*$I11017)</f>
      </c>
      <c r="K11017" s="79" t="str">
        <v/>
      </c>
    </row>
    <row r="11018">
      <c r="A11018" s="81" t="str">
        <v/>
      </c>
      <c r="B11018" s="81" t="str">
        <v/>
      </c>
      <c r="C11018" s="83">
        <f>IF($E11018="","",IFERROR(VLOOKUP(TRIM(E11018&amp;""),'Référentiel Articles'!$A$2:$F$634,2,FALSE),""))</f>
      </c>
      <c r="D11018" s="83">
        <f>IF($E11018="","",IFERROR(VLOOKUP(TRIM(E11018&amp;""),'Référentiel Articles'!$A$2:$F$634,3,FALSE),""))</f>
      </c>
      <c r="E11018" s="81" t="str">
        <v/>
      </c>
      <c r="F11018" s="83">
        <f>IF($E11018="","",IFERROR(VLOOKUP(TRIM(E11018&amp;""),'Référentiel Articles'!$A$2:$F$634,4,FALSE),""))</f>
      </c>
      <c r="G11018" s="84">
        <f>IF($E11018="","",IFERROR(VLOOKUP(TRIM(E11018&amp;""),'Référentiel Articles'!$A$2:$F$634,5,FALSE),""))</f>
      </c>
      <c r="H11018" s="85" t="str">
        <v/>
      </c>
      <c r="I11018" s="84">
        <f>IF($E11018="","",IFERROR(VLOOKUP(TRIM(E11018&amp;""),'Référentiel Articles'!$A$2:$F$634,6,FALSE),""))</f>
      </c>
      <c r="J11018" s="90">
        <f>IF(OR($E11018="",$H11018=""),"",$H11018*$I11018)</f>
      </c>
      <c r="K11018" s="87" t="str">
        <v/>
      </c>
    </row>
    <row r="11019">
      <c r="A11019" s="74" t="str">
        <v/>
      </c>
      <c r="B11019" s="74" t="str">
        <v/>
      </c>
      <c r="C11019" s="75">
        <f>IF($E11019="","",IFERROR(VLOOKUP(TRIM(E11019&amp;""),'Référentiel Articles'!$A$2:$F$634,2,FALSE),""))</f>
      </c>
      <c r="D11019" s="75">
        <f>IF($E11019="","",IFERROR(VLOOKUP(TRIM(E11019&amp;""),'Référentiel Articles'!$A$2:$F$634,3,FALSE),""))</f>
      </c>
      <c r="E11019" s="74" t="str">
        <v/>
      </c>
      <c r="F11019" s="75">
        <f>IF($E11019="","",IFERROR(VLOOKUP(TRIM(E11019&amp;""),'Référentiel Articles'!$A$2:$F$634,4,FALSE),""))</f>
      </c>
      <c r="G11019" s="76">
        <f>IF($E11019="","",IFERROR(VLOOKUP(TRIM(E11019&amp;""),'Référentiel Articles'!$A$2:$F$634,5,FALSE),""))</f>
      </c>
      <c r="H11019" s="77" t="str">
        <v/>
      </c>
      <c r="I11019" s="76">
        <f>IF($E11019="","",IFERROR(VLOOKUP(TRIM(E11019&amp;""),'Référentiel Articles'!$A$2:$F$634,6,FALSE),""))</f>
      </c>
      <c r="J11019" s="78">
        <f>IF(OR($E11019="",$H11019=""),"",$H11019*$I11019)</f>
      </c>
      <c r="K11019" s="79" t="str">
        <v/>
      </c>
    </row>
    <row r="11020">
      <c r="A11020" s="81" t="str">
        <v/>
      </c>
      <c r="B11020" s="81" t="str">
        <v/>
      </c>
      <c r="C11020" s="83">
        <f>IF($E11020="","",IFERROR(VLOOKUP(TRIM(E11020&amp;""),'Référentiel Articles'!$A$2:$F$634,2,FALSE),""))</f>
      </c>
      <c r="D11020" s="83">
        <f>IF($E11020="","",IFERROR(VLOOKUP(TRIM(E11020&amp;""),'Référentiel Articles'!$A$2:$F$634,3,FALSE),""))</f>
      </c>
      <c r="E11020" s="81" t="str">
        <v/>
      </c>
      <c r="F11020" s="83">
        <f>IF($E11020="","",IFERROR(VLOOKUP(TRIM(E11020&amp;""),'Référentiel Articles'!$A$2:$F$634,4,FALSE),""))</f>
      </c>
      <c r="G11020" s="84">
        <f>IF($E11020="","",IFERROR(VLOOKUP(TRIM(E11020&amp;""),'Référentiel Articles'!$A$2:$F$634,5,FALSE),""))</f>
      </c>
      <c r="H11020" s="85" t="str">
        <v/>
      </c>
      <c r="I11020" s="84">
        <f>IF($E11020="","",IFERROR(VLOOKUP(TRIM(E11020&amp;""),'Référentiel Articles'!$A$2:$F$634,6,FALSE),""))</f>
      </c>
      <c r="J11020" s="90">
        <f>IF(OR($E11020="",$H11020=""),"",$H11020*$I11020)</f>
      </c>
      <c r="K11020" s="87" t="str">
        <v/>
      </c>
    </row>
    <row r="11021">
      <c r="A11021" s="74" t="str">
        <v/>
      </c>
      <c r="B11021" s="74" t="str">
        <v/>
      </c>
      <c r="C11021" s="75">
        <f>IF($E11021="","",IFERROR(VLOOKUP(TRIM(E11021&amp;""),'Référentiel Articles'!$A$2:$F$634,2,FALSE),""))</f>
      </c>
      <c r="D11021" s="75">
        <f>IF($E11021="","",IFERROR(VLOOKUP(TRIM(E11021&amp;""),'Référentiel Articles'!$A$2:$F$634,3,FALSE),""))</f>
      </c>
      <c r="E11021" s="74" t="str">
        <v/>
      </c>
      <c r="F11021" s="75">
        <f>IF($E11021="","",IFERROR(VLOOKUP(TRIM(E11021&amp;""),'Référentiel Articles'!$A$2:$F$634,4,FALSE),""))</f>
      </c>
      <c r="G11021" s="76">
        <f>IF($E11021="","",IFERROR(VLOOKUP(TRIM(E11021&amp;""),'Référentiel Articles'!$A$2:$F$634,5,FALSE),""))</f>
      </c>
      <c r="H11021" s="77" t="str">
        <v/>
      </c>
      <c r="I11021" s="76">
        <f>IF($E11021="","",IFERROR(VLOOKUP(TRIM(E11021&amp;""),'Référentiel Articles'!$A$2:$F$634,6,FALSE),""))</f>
      </c>
      <c r="J11021" s="78">
        <f>IF(OR($E11021="",$H11021=""),"",$H11021*$I11021)</f>
      </c>
      <c r="K11021" s="79" t="str">
        <v/>
      </c>
    </row>
    <row r="11022">
      <c r="A11022" s="81" t="str">
        <v/>
      </c>
      <c r="B11022" s="81" t="str">
        <v/>
      </c>
      <c r="C11022" s="83">
        <f>IF($E11022="","",IFERROR(VLOOKUP(TRIM(E11022&amp;""),'Référentiel Articles'!$A$2:$F$634,2,FALSE),""))</f>
      </c>
      <c r="D11022" s="83">
        <f>IF($E11022="","",IFERROR(VLOOKUP(TRIM(E11022&amp;""),'Référentiel Articles'!$A$2:$F$634,3,FALSE),""))</f>
      </c>
      <c r="E11022" s="81" t="str">
        <v/>
      </c>
      <c r="F11022" s="83">
        <f>IF($E11022="","",IFERROR(VLOOKUP(TRIM(E11022&amp;""),'Référentiel Articles'!$A$2:$F$634,4,FALSE),""))</f>
      </c>
      <c r="G11022" s="84">
        <f>IF($E11022="","",IFERROR(VLOOKUP(TRIM(E11022&amp;""),'Référentiel Articles'!$A$2:$F$634,5,FALSE),""))</f>
      </c>
      <c r="H11022" s="85" t="str">
        <v/>
      </c>
      <c r="I11022" s="84">
        <f>IF($E11022="","",IFERROR(VLOOKUP(TRIM(E11022&amp;""),'Référentiel Articles'!$A$2:$F$634,6,FALSE),""))</f>
      </c>
      <c r="J11022" s="90">
        <f>IF(OR($E11022="",$H11022=""),"",$H11022*$I11022)</f>
      </c>
      <c r="K11022" s="87" t="str">
        <v/>
      </c>
    </row>
    <row r="11023">
      <c r="A11023" s="74" t="str">
        <v/>
      </c>
      <c r="B11023" s="74" t="str">
        <v/>
      </c>
      <c r="C11023" s="75">
        <f>IF($E11023="","",IFERROR(VLOOKUP(TRIM(E11023&amp;""),'Référentiel Articles'!$A$2:$F$634,2,FALSE),""))</f>
      </c>
      <c r="D11023" s="75">
        <f>IF($E11023="","",IFERROR(VLOOKUP(TRIM(E11023&amp;""),'Référentiel Articles'!$A$2:$F$634,3,FALSE),""))</f>
      </c>
      <c r="E11023" s="74" t="str">
        <v/>
      </c>
      <c r="F11023" s="75">
        <f>IF($E11023="","",IFERROR(VLOOKUP(TRIM(E11023&amp;""),'Référentiel Articles'!$A$2:$F$634,4,FALSE),""))</f>
      </c>
      <c r="G11023" s="76">
        <f>IF($E11023="","",IFERROR(VLOOKUP(TRIM(E11023&amp;""),'Référentiel Articles'!$A$2:$F$634,5,FALSE),""))</f>
      </c>
      <c r="H11023" s="77" t="str">
        <v/>
      </c>
      <c r="I11023" s="76">
        <f>IF($E11023="","",IFERROR(VLOOKUP(TRIM(E11023&amp;""),'Référentiel Articles'!$A$2:$F$634,6,FALSE),""))</f>
      </c>
      <c r="J11023" s="78">
        <f>IF(OR($E11023="",$H11023=""),"",$H11023*$I11023)</f>
      </c>
      <c r="K11023" s="79" t="str">
        <v/>
      </c>
    </row>
    <row r="11024">
      <c r="A11024" s="81" t="str">
        <v/>
      </c>
      <c r="B11024" s="81" t="str">
        <v/>
      </c>
      <c r="C11024" s="83">
        <f>IF($E11024="","",IFERROR(VLOOKUP(TRIM(E11024&amp;""),'Référentiel Articles'!$A$2:$F$634,2,FALSE),""))</f>
      </c>
      <c r="D11024" s="83">
        <f>IF($E11024="","",IFERROR(VLOOKUP(TRIM(E11024&amp;""),'Référentiel Articles'!$A$2:$F$634,3,FALSE),""))</f>
      </c>
      <c r="E11024" s="81" t="str">
        <v/>
      </c>
      <c r="F11024" s="83">
        <f>IF($E11024="","",IFERROR(VLOOKUP(TRIM(E11024&amp;""),'Référentiel Articles'!$A$2:$F$634,4,FALSE),""))</f>
      </c>
      <c r="G11024" s="84">
        <f>IF($E11024="","",IFERROR(VLOOKUP(TRIM(E11024&amp;""),'Référentiel Articles'!$A$2:$F$634,5,FALSE),""))</f>
      </c>
      <c r="H11024" s="85" t="str">
        <v/>
      </c>
      <c r="I11024" s="84">
        <f>IF($E11024="","",IFERROR(VLOOKUP(TRIM(E11024&amp;""),'Référentiel Articles'!$A$2:$F$634,6,FALSE),""))</f>
      </c>
      <c r="J11024" s="90">
        <f>IF(OR($E11024="",$H11024=""),"",$H11024*$I11024)</f>
      </c>
      <c r="K11024" s="87" t="str">
        <v/>
      </c>
    </row>
    <row r="11025">
      <c r="A11025" s="74" t="str">
        <v/>
      </c>
      <c r="B11025" s="74" t="str">
        <v/>
      </c>
      <c r="C11025" s="75">
        <f>IF($E11025="","",IFERROR(VLOOKUP(TRIM(E11025&amp;""),'Référentiel Articles'!$A$2:$F$634,2,FALSE),""))</f>
      </c>
      <c r="D11025" s="75">
        <f>IF($E11025="","",IFERROR(VLOOKUP(TRIM(E11025&amp;""),'Référentiel Articles'!$A$2:$F$634,3,FALSE),""))</f>
      </c>
      <c r="E11025" s="74" t="str">
        <v/>
      </c>
      <c r="F11025" s="75">
        <f>IF($E11025="","",IFERROR(VLOOKUP(TRIM(E11025&amp;""),'Référentiel Articles'!$A$2:$F$634,4,FALSE),""))</f>
      </c>
      <c r="G11025" s="76">
        <f>IF($E11025="","",IFERROR(VLOOKUP(TRIM(E11025&amp;""),'Référentiel Articles'!$A$2:$F$634,5,FALSE),""))</f>
      </c>
      <c r="H11025" s="77" t="str">
        <v/>
      </c>
      <c r="I11025" s="76">
        <f>IF($E11025="","",IFERROR(VLOOKUP(TRIM(E11025&amp;""),'Référentiel Articles'!$A$2:$F$634,6,FALSE),""))</f>
      </c>
      <c r="J11025" s="78">
        <f>IF(OR($E11025="",$H11025=""),"",$H11025*$I11025)</f>
      </c>
      <c r="K11025" s="79" t="str">
        <v/>
      </c>
    </row>
    <row r="11026">
      <c r="A11026" s="81" t="str">
        <v/>
      </c>
      <c r="B11026" s="81" t="str">
        <v/>
      </c>
      <c r="C11026" s="83">
        <f>IF($E11026="","",IFERROR(VLOOKUP(TRIM(E11026&amp;""),'Référentiel Articles'!$A$2:$F$634,2,FALSE),""))</f>
      </c>
      <c r="D11026" s="83">
        <f>IF($E11026="","",IFERROR(VLOOKUP(TRIM(E11026&amp;""),'Référentiel Articles'!$A$2:$F$634,3,FALSE),""))</f>
      </c>
      <c r="E11026" s="81" t="str">
        <v/>
      </c>
      <c r="F11026" s="83">
        <f>IF($E11026="","",IFERROR(VLOOKUP(TRIM(E11026&amp;""),'Référentiel Articles'!$A$2:$F$634,4,FALSE),""))</f>
      </c>
      <c r="G11026" s="84">
        <f>IF($E11026="","",IFERROR(VLOOKUP(TRIM(E11026&amp;""),'Référentiel Articles'!$A$2:$F$634,5,FALSE),""))</f>
      </c>
      <c r="H11026" s="85" t="str">
        <v/>
      </c>
      <c r="I11026" s="84">
        <f>IF($E11026="","",IFERROR(VLOOKUP(TRIM(E11026&amp;""),'Référentiel Articles'!$A$2:$F$634,6,FALSE),""))</f>
      </c>
      <c r="J11026" s="90">
        <f>IF(OR($E11026="",$H11026=""),"",$H11026*$I11026)</f>
      </c>
      <c r="K11026" s="87" t="str">
        <v/>
      </c>
    </row>
    <row r="11027">
      <c r="A11027" s="74" t="str">
        <v/>
      </c>
      <c r="B11027" s="74" t="str">
        <v/>
      </c>
      <c r="C11027" s="75">
        <f>IF($E11027="","",IFERROR(VLOOKUP(TRIM(E11027&amp;""),'Référentiel Articles'!$A$2:$F$634,2,FALSE),""))</f>
      </c>
      <c r="D11027" s="75">
        <f>IF($E11027="","",IFERROR(VLOOKUP(TRIM(E11027&amp;""),'Référentiel Articles'!$A$2:$F$634,3,FALSE),""))</f>
      </c>
      <c r="E11027" s="74" t="str">
        <v/>
      </c>
      <c r="F11027" s="75">
        <f>IF($E11027="","",IFERROR(VLOOKUP(TRIM(E11027&amp;""),'Référentiel Articles'!$A$2:$F$634,4,FALSE),""))</f>
      </c>
      <c r="G11027" s="76">
        <f>IF($E11027="","",IFERROR(VLOOKUP(TRIM(E11027&amp;""),'Référentiel Articles'!$A$2:$F$634,5,FALSE),""))</f>
      </c>
      <c r="H11027" s="77" t="str">
        <v/>
      </c>
      <c r="I11027" s="76">
        <f>IF($E11027="","",IFERROR(VLOOKUP(TRIM(E11027&amp;""),'Référentiel Articles'!$A$2:$F$634,6,FALSE),""))</f>
      </c>
      <c r="J11027" s="78">
        <f>IF(OR($E11027="",$H11027=""),"",$H11027*$I11027)</f>
      </c>
      <c r="K11027" s="79" t="str">
        <v/>
      </c>
    </row>
    <row r="11028">
      <c r="A11028" s="81" t="str">
        <v/>
      </c>
      <c r="B11028" s="81" t="str">
        <v/>
      </c>
      <c r="C11028" s="83">
        <f>IF($E11028="","",IFERROR(VLOOKUP(TRIM(E11028&amp;""),'Référentiel Articles'!$A$2:$F$634,2,FALSE),""))</f>
      </c>
      <c r="D11028" s="83">
        <f>IF($E11028="","",IFERROR(VLOOKUP(TRIM(E11028&amp;""),'Référentiel Articles'!$A$2:$F$634,3,FALSE),""))</f>
      </c>
      <c r="E11028" s="81" t="str">
        <v/>
      </c>
      <c r="F11028" s="83">
        <f>IF($E11028="","",IFERROR(VLOOKUP(TRIM(E11028&amp;""),'Référentiel Articles'!$A$2:$F$634,4,FALSE),""))</f>
      </c>
      <c r="G11028" s="84">
        <f>IF($E11028="","",IFERROR(VLOOKUP(TRIM(E11028&amp;""),'Référentiel Articles'!$A$2:$F$634,5,FALSE),""))</f>
      </c>
      <c r="H11028" s="85" t="str">
        <v/>
      </c>
      <c r="I11028" s="84">
        <f>IF($E11028="","",IFERROR(VLOOKUP(TRIM(E11028&amp;""),'Référentiel Articles'!$A$2:$F$634,6,FALSE),""))</f>
      </c>
      <c r="J11028" s="90">
        <f>IF(OR($E11028="",$H11028=""),"",$H11028*$I11028)</f>
      </c>
      <c r="K11028" s="87" t="str">
        <v/>
      </c>
    </row>
    <row r="11029">
      <c r="A11029" s="74" t="str">
        <v/>
      </c>
      <c r="B11029" s="74" t="str">
        <v/>
      </c>
      <c r="C11029" s="75">
        <f>IF($E11029="","",IFERROR(VLOOKUP(TRIM(E11029&amp;""),'Référentiel Articles'!$A$2:$F$634,2,FALSE),""))</f>
      </c>
      <c r="D11029" s="75">
        <f>IF($E11029="","",IFERROR(VLOOKUP(TRIM(E11029&amp;""),'Référentiel Articles'!$A$2:$F$634,3,FALSE),""))</f>
      </c>
      <c r="E11029" s="74" t="str">
        <v/>
      </c>
      <c r="F11029" s="75">
        <f>IF($E11029="","",IFERROR(VLOOKUP(TRIM(E11029&amp;""),'Référentiel Articles'!$A$2:$F$634,4,FALSE),""))</f>
      </c>
      <c r="G11029" s="76">
        <f>IF($E11029="","",IFERROR(VLOOKUP(TRIM(E11029&amp;""),'Référentiel Articles'!$A$2:$F$634,5,FALSE),""))</f>
      </c>
      <c r="H11029" s="77" t="str">
        <v/>
      </c>
      <c r="I11029" s="76">
        <f>IF($E11029="","",IFERROR(VLOOKUP(TRIM(E11029&amp;""),'Référentiel Articles'!$A$2:$F$634,6,FALSE),""))</f>
      </c>
      <c r="J11029" s="78">
        <f>IF(OR($E11029="",$H11029=""),"",$H11029*$I11029)</f>
      </c>
      <c r="K11029" s="79" t="str">
        <v/>
      </c>
    </row>
    <row r="11030">
      <c r="A11030" s="81" t="str">
        <v/>
      </c>
      <c r="B11030" s="81" t="str">
        <v/>
      </c>
      <c r="C11030" s="83">
        <f>IF($E11030="","",IFERROR(VLOOKUP(TRIM(E11030&amp;""),'Référentiel Articles'!$A$2:$F$634,2,FALSE),""))</f>
      </c>
      <c r="D11030" s="83">
        <f>IF($E11030="","",IFERROR(VLOOKUP(TRIM(E11030&amp;""),'Référentiel Articles'!$A$2:$F$634,3,FALSE),""))</f>
      </c>
      <c r="E11030" s="81" t="str">
        <v/>
      </c>
      <c r="F11030" s="83">
        <f>IF($E11030="","",IFERROR(VLOOKUP(TRIM(E11030&amp;""),'Référentiel Articles'!$A$2:$F$634,4,FALSE),""))</f>
      </c>
      <c r="G11030" s="84">
        <f>IF($E11030="","",IFERROR(VLOOKUP(TRIM(E11030&amp;""),'Référentiel Articles'!$A$2:$F$634,5,FALSE),""))</f>
      </c>
      <c r="H11030" s="85" t="str">
        <v/>
      </c>
      <c r="I11030" s="84">
        <f>IF($E11030="","",IFERROR(VLOOKUP(TRIM(E11030&amp;""),'Référentiel Articles'!$A$2:$F$634,6,FALSE),""))</f>
      </c>
      <c r="J11030" s="90">
        <f>IF(OR($E11030="",$H11030=""),"",$H11030*$I11030)</f>
      </c>
      <c r="K11030" s="87" t="str">
        <v/>
      </c>
    </row>
    <row r="11031">
      <c r="A11031" s="74" t="str">
        <v/>
      </c>
      <c r="B11031" s="74" t="str">
        <v/>
      </c>
      <c r="C11031" s="75">
        <f>IF($E11031="","",IFERROR(VLOOKUP(TRIM(E11031&amp;""),'Référentiel Articles'!$A$2:$F$634,2,FALSE),""))</f>
      </c>
      <c r="D11031" s="75">
        <f>IF($E11031="","",IFERROR(VLOOKUP(TRIM(E11031&amp;""),'Référentiel Articles'!$A$2:$F$634,3,FALSE),""))</f>
      </c>
      <c r="E11031" s="74" t="str">
        <v/>
      </c>
      <c r="F11031" s="75">
        <f>IF($E11031="","",IFERROR(VLOOKUP(TRIM(E11031&amp;""),'Référentiel Articles'!$A$2:$F$634,4,FALSE),""))</f>
      </c>
      <c r="G11031" s="76">
        <f>IF($E11031="","",IFERROR(VLOOKUP(TRIM(E11031&amp;""),'Référentiel Articles'!$A$2:$F$634,5,FALSE),""))</f>
      </c>
      <c r="H11031" s="77" t="str">
        <v/>
      </c>
      <c r="I11031" s="76">
        <f>IF($E11031="","",IFERROR(VLOOKUP(TRIM(E11031&amp;""),'Référentiel Articles'!$A$2:$F$634,6,FALSE),""))</f>
      </c>
      <c r="J11031" s="78">
        <f>IF(OR($E11031="",$H11031=""),"",$H11031*$I11031)</f>
      </c>
      <c r="K11031" s="79" t="str">
        <v/>
      </c>
    </row>
    <row r="11032">
      <c r="A11032" s="81" t="str">
        <v/>
      </c>
      <c r="B11032" s="81" t="str">
        <v/>
      </c>
      <c r="C11032" s="83">
        <f>IF($E11032="","",IFERROR(VLOOKUP(TRIM(E11032&amp;""),'Référentiel Articles'!$A$2:$F$634,2,FALSE),""))</f>
      </c>
      <c r="D11032" s="83">
        <f>IF($E11032="","",IFERROR(VLOOKUP(TRIM(E11032&amp;""),'Référentiel Articles'!$A$2:$F$634,3,FALSE),""))</f>
      </c>
      <c r="E11032" s="81" t="str">
        <v/>
      </c>
      <c r="F11032" s="83">
        <f>IF($E11032="","",IFERROR(VLOOKUP(TRIM(E11032&amp;""),'Référentiel Articles'!$A$2:$F$634,4,FALSE),""))</f>
      </c>
      <c r="G11032" s="84">
        <f>IF($E11032="","",IFERROR(VLOOKUP(TRIM(E11032&amp;""),'Référentiel Articles'!$A$2:$F$634,5,FALSE),""))</f>
      </c>
      <c r="H11032" s="85" t="str">
        <v/>
      </c>
      <c r="I11032" s="84">
        <f>IF($E11032="","",IFERROR(VLOOKUP(TRIM(E11032&amp;""),'Référentiel Articles'!$A$2:$F$634,6,FALSE),""))</f>
      </c>
      <c r="J11032" s="90">
        <f>IF(OR($E11032="",$H11032=""),"",$H11032*$I11032)</f>
      </c>
      <c r="K11032" s="87" t="str">
        <v/>
      </c>
    </row>
    <row r="11033">
      <c r="A11033" s="74" t="str">
        <v/>
      </c>
      <c r="B11033" s="74" t="str">
        <v/>
      </c>
      <c r="C11033" s="75">
        <f>IF($E11033="","",IFERROR(VLOOKUP(TRIM(E11033&amp;""),'Référentiel Articles'!$A$2:$F$634,2,FALSE),""))</f>
      </c>
      <c r="D11033" s="75">
        <f>IF($E11033="","",IFERROR(VLOOKUP(TRIM(E11033&amp;""),'Référentiel Articles'!$A$2:$F$634,3,FALSE),""))</f>
      </c>
      <c r="E11033" s="74" t="str">
        <v/>
      </c>
      <c r="F11033" s="75">
        <f>IF($E11033="","",IFERROR(VLOOKUP(TRIM(E11033&amp;""),'Référentiel Articles'!$A$2:$F$634,4,FALSE),""))</f>
      </c>
      <c r="G11033" s="76">
        <f>IF($E11033="","",IFERROR(VLOOKUP(TRIM(E11033&amp;""),'Référentiel Articles'!$A$2:$F$634,5,FALSE),""))</f>
      </c>
      <c r="H11033" s="77" t="str">
        <v/>
      </c>
      <c r="I11033" s="76">
        <f>IF($E11033="","",IFERROR(VLOOKUP(TRIM(E11033&amp;""),'Référentiel Articles'!$A$2:$F$634,6,FALSE),""))</f>
      </c>
      <c r="J11033" s="78">
        <f>IF(OR($E11033="",$H11033=""),"",$H11033*$I11033)</f>
      </c>
      <c r="K11033" s="79" t="str">
        <v/>
      </c>
    </row>
    <row r="11034">
      <c r="A11034" s="81" t="str">
        <v/>
      </c>
      <c r="B11034" s="81" t="str">
        <v/>
      </c>
      <c r="C11034" s="83">
        <f>IF($E11034="","",IFERROR(VLOOKUP(TRIM(E11034&amp;""),'Référentiel Articles'!$A$2:$F$634,2,FALSE),""))</f>
      </c>
      <c r="D11034" s="83">
        <f>IF($E11034="","",IFERROR(VLOOKUP(TRIM(E11034&amp;""),'Référentiel Articles'!$A$2:$F$634,3,FALSE),""))</f>
      </c>
      <c r="E11034" s="81" t="str">
        <v/>
      </c>
      <c r="F11034" s="83">
        <f>IF($E11034="","",IFERROR(VLOOKUP(TRIM(E11034&amp;""),'Référentiel Articles'!$A$2:$F$634,4,FALSE),""))</f>
      </c>
      <c r="G11034" s="84">
        <f>IF($E11034="","",IFERROR(VLOOKUP(TRIM(E11034&amp;""),'Référentiel Articles'!$A$2:$F$634,5,FALSE),""))</f>
      </c>
      <c r="H11034" s="85" t="str">
        <v/>
      </c>
      <c r="I11034" s="84">
        <f>IF($E11034="","",IFERROR(VLOOKUP(TRIM(E11034&amp;""),'Référentiel Articles'!$A$2:$F$634,6,FALSE),""))</f>
      </c>
      <c r="J11034" s="90">
        <f>IF(OR($E11034="",$H11034=""),"",$H11034*$I11034)</f>
      </c>
      <c r="K11034" s="87" t="str">
        <v/>
      </c>
    </row>
    <row r="11035">
      <c r="A11035" s="74" t="str">
        <v/>
      </c>
      <c r="B11035" s="74" t="str">
        <v/>
      </c>
      <c r="C11035" s="75">
        <f>IF($E11035="","",IFERROR(VLOOKUP(TRIM(E11035&amp;""),'Référentiel Articles'!$A$2:$F$634,2,FALSE),""))</f>
      </c>
      <c r="D11035" s="75">
        <f>IF($E11035="","",IFERROR(VLOOKUP(TRIM(E11035&amp;""),'Référentiel Articles'!$A$2:$F$634,3,FALSE),""))</f>
      </c>
      <c r="E11035" s="74" t="str">
        <v/>
      </c>
      <c r="F11035" s="75">
        <f>IF($E11035="","",IFERROR(VLOOKUP(TRIM(E11035&amp;""),'Référentiel Articles'!$A$2:$F$634,4,FALSE),""))</f>
      </c>
      <c r="G11035" s="76">
        <f>IF($E11035="","",IFERROR(VLOOKUP(TRIM(E11035&amp;""),'Référentiel Articles'!$A$2:$F$634,5,FALSE),""))</f>
      </c>
      <c r="H11035" s="77" t="str">
        <v/>
      </c>
      <c r="I11035" s="76">
        <f>IF($E11035="","",IFERROR(VLOOKUP(TRIM(E11035&amp;""),'Référentiel Articles'!$A$2:$F$634,6,FALSE),""))</f>
      </c>
      <c r="J11035" s="78">
        <f>IF(OR($E11035="",$H11035=""),"",$H11035*$I11035)</f>
      </c>
      <c r="K11035" s="79" t="str">
        <v/>
      </c>
    </row>
    <row r="11036">
      <c r="A11036" s="81" t="str">
        <v/>
      </c>
      <c r="B11036" s="81" t="str">
        <v/>
      </c>
      <c r="C11036" s="83">
        <f>IF($E11036="","",IFERROR(VLOOKUP(TRIM(E11036&amp;""),'Référentiel Articles'!$A$2:$F$634,2,FALSE),""))</f>
      </c>
      <c r="D11036" s="83">
        <f>IF($E11036="","",IFERROR(VLOOKUP(TRIM(E11036&amp;""),'Référentiel Articles'!$A$2:$F$634,3,FALSE),""))</f>
      </c>
      <c r="E11036" s="81" t="str">
        <v/>
      </c>
      <c r="F11036" s="83">
        <f>IF($E11036="","",IFERROR(VLOOKUP(TRIM(E11036&amp;""),'Référentiel Articles'!$A$2:$F$634,4,FALSE),""))</f>
      </c>
      <c r="G11036" s="84">
        <f>IF($E11036="","",IFERROR(VLOOKUP(TRIM(E11036&amp;""),'Référentiel Articles'!$A$2:$F$634,5,FALSE),""))</f>
      </c>
      <c r="H11036" s="85" t="str">
        <v/>
      </c>
      <c r="I11036" s="84">
        <f>IF($E11036="","",IFERROR(VLOOKUP(TRIM(E11036&amp;""),'Référentiel Articles'!$A$2:$F$634,6,FALSE),""))</f>
      </c>
      <c r="J11036" s="90">
        <f>IF(OR($E11036="",$H11036=""),"",$H11036*$I11036)</f>
      </c>
      <c r="K11036" s="87" t="str">
        <v/>
      </c>
    </row>
    <row r="11037">
      <c r="A11037" s="74" t="str">
        <v/>
      </c>
      <c r="B11037" s="74" t="str">
        <v/>
      </c>
      <c r="C11037" s="75">
        <f>IF($E11037="","",IFERROR(VLOOKUP(TRIM(E11037&amp;""),'Référentiel Articles'!$A$2:$F$634,2,FALSE),""))</f>
      </c>
      <c r="D11037" s="75">
        <f>IF($E11037="","",IFERROR(VLOOKUP(TRIM(E11037&amp;""),'Référentiel Articles'!$A$2:$F$634,3,FALSE),""))</f>
      </c>
      <c r="E11037" s="74" t="str">
        <v/>
      </c>
      <c r="F11037" s="75">
        <f>IF($E11037="","",IFERROR(VLOOKUP(TRIM(E11037&amp;""),'Référentiel Articles'!$A$2:$F$634,4,FALSE),""))</f>
      </c>
      <c r="G11037" s="76">
        <f>IF($E11037="","",IFERROR(VLOOKUP(TRIM(E11037&amp;""),'Référentiel Articles'!$A$2:$F$634,5,FALSE),""))</f>
      </c>
      <c r="H11037" s="77" t="str">
        <v/>
      </c>
      <c r="I11037" s="76">
        <f>IF($E11037="","",IFERROR(VLOOKUP(TRIM(E11037&amp;""),'Référentiel Articles'!$A$2:$F$634,6,FALSE),""))</f>
      </c>
      <c r="J11037" s="78">
        <f>IF(OR($E11037="",$H11037=""),"",$H11037*$I11037)</f>
      </c>
      <c r="K11037" s="79" t="str">
        <v/>
      </c>
    </row>
    <row r="11038">
      <c r="A11038" s="81" t="str">
        <v/>
      </c>
      <c r="B11038" s="81" t="str">
        <v/>
      </c>
      <c r="C11038" s="83">
        <f>IF($E11038="","",IFERROR(VLOOKUP(TRIM(E11038&amp;""),'Référentiel Articles'!$A$2:$F$634,2,FALSE),""))</f>
      </c>
      <c r="D11038" s="83">
        <f>IF($E11038="","",IFERROR(VLOOKUP(TRIM(E11038&amp;""),'Référentiel Articles'!$A$2:$F$634,3,FALSE),""))</f>
      </c>
      <c r="E11038" s="81" t="str">
        <v/>
      </c>
      <c r="F11038" s="83">
        <f>IF($E11038="","",IFERROR(VLOOKUP(TRIM(E11038&amp;""),'Référentiel Articles'!$A$2:$F$634,4,FALSE),""))</f>
      </c>
      <c r="G11038" s="84">
        <f>IF($E11038="","",IFERROR(VLOOKUP(TRIM(E11038&amp;""),'Référentiel Articles'!$A$2:$F$634,5,FALSE),""))</f>
      </c>
      <c r="H11038" s="85" t="str">
        <v/>
      </c>
      <c r="I11038" s="84">
        <f>IF($E11038="","",IFERROR(VLOOKUP(TRIM(E11038&amp;""),'Référentiel Articles'!$A$2:$F$634,6,FALSE),""))</f>
      </c>
      <c r="J11038" s="90">
        <f>IF(OR($E11038="",$H11038=""),"",$H11038*$I11038)</f>
      </c>
      <c r="K11038" s="87" t="str">
        <v/>
      </c>
    </row>
    <row r="11039">
      <c r="A11039" s="74" t="str">
        <v/>
      </c>
      <c r="B11039" s="74" t="str">
        <v/>
      </c>
      <c r="C11039" s="75">
        <f>IF($E11039="","",IFERROR(VLOOKUP(TRIM(E11039&amp;""),'Référentiel Articles'!$A$2:$F$634,2,FALSE),""))</f>
      </c>
      <c r="D11039" s="75">
        <f>IF($E11039="","",IFERROR(VLOOKUP(TRIM(E11039&amp;""),'Référentiel Articles'!$A$2:$F$634,3,FALSE),""))</f>
      </c>
      <c r="E11039" s="74" t="str">
        <v/>
      </c>
      <c r="F11039" s="75">
        <f>IF($E11039="","",IFERROR(VLOOKUP(TRIM(E11039&amp;""),'Référentiel Articles'!$A$2:$F$634,4,FALSE),""))</f>
      </c>
      <c r="G11039" s="76">
        <f>IF($E11039="","",IFERROR(VLOOKUP(TRIM(E11039&amp;""),'Référentiel Articles'!$A$2:$F$634,5,FALSE),""))</f>
      </c>
      <c r="H11039" s="77" t="str">
        <v/>
      </c>
      <c r="I11039" s="76">
        <f>IF($E11039="","",IFERROR(VLOOKUP(TRIM(E11039&amp;""),'Référentiel Articles'!$A$2:$F$634,6,FALSE),""))</f>
      </c>
      <c r="J11039" s="78">
        <f>IF(OR($E11039="",$H11039=""),"",$H11039*$I11039)</f>
      </c>
      <c r="K11039" s="79" t="str">
        <v/>
      </c>
    </row>
    <row r="11040">
      <c r="A11040" s="81" t="str">
        <v/>
      </c>
      <c r="B11040" s="81" t="str">
        <v/>
      </c>
      <c r="C11040" s="83">
        <f>IF($E11040="","",IFERROR(VLOOKUP(TRIM(E11040&amp;""),'Référentiel Articles'!$A$2:$F$634,2,FALSE),""))</f>
      </c>
      <c r="D11040" s="83">
        <f>IF($E11040="","",IFERROR(VLOOKUP(TRIM(E11040&amp;""),'Référentiel Articles'!$A$2:$F$634,3,FALSE),""))</f>
      </c>
      <c r="E11040" s="81" t="str">
        <v/>
      </c>
      <c r="F11040" s="83">
        <f>IF($E11040="","",IFERROR(VLOOKUP(TRIM(E11040&amp;""),'Référentiel Articles'!$A$2:$F$634,4,FALSE),""))</f>
      </c>
      <c r="G11040" s="84">
        <f>IF($E11040="","",IFERROR(VLOOKUP(TRIM(E11040&amp;""),'Référentiel Articles'!$A$2:$F$634,5,FALSE),""))</f>
      </c>
      <c r="H11040" s="85" t="str">
        <v/>
      </c>
      <c r="I11040" s="84">
        <f>IF($E11040="","",IFERROR(VLOOKUP(TRIM(E11040&amp;""),'Référentiel Articles'!$A$2:$F$634,6,FALSE),""))</f>
      </c>
      <c r="J11040" s="90">
        <f>IF(OR($E11040="",$H11040=""),"",$H11040*$I11040)</f>
      </c>
      <c r="K11040" s="87" t="str">
        <v/>
      </c>
    </row>
    <row r="11041">
      <c r="A11041" s="74" t="str">
        <v/>
      </c>
      <c r="B11041" s="74" t="str">
        <v/>
      </c>
      <c r="C11041" s="75">
        <f>IF($E11041="","",IFERROR(VLOOKUP(TRIM(E11041&amp;""),'Référentiel Articles'!$A$2:$F$634,2,FALSE),""))</f>
      </c>
      <c r="D11041" s="75">
        <f>IF($E11041="","",IFERROR(VLOOKUP(TRIM(E11041&amp;""),'Référentiel Articles'!$A$2:$F$634,3,FALSE),""))</f>
      </c>
      <c r="E11041" s="74" t="str">
        <v/>
      </c>
      <c r="F11041" s="75">
        <f>IF($E11041="","",IFERROR(VLOOKUP(TRIM(E11041&amp;""),'Référentiel Articles'!$A$2:$F$634,4,FALSE),""))</f>
      </c>
      <c r="G11041" s="76">
        <f>IF($E11041="","",IFERROR(VLOOKUP(TRIM(E11041&amp;""),'Référentiel Articles'!$A$2:$F$634,5,FALSE),""))</f>
      </c>
      <c r="H11041" s="77" t="str">
        <v/>
      </c>
      <c r="I11041" s="76">
        <f>IF($E11041="","",IFERROR(VLOOKUP(TRIM(E11041&amp;""),'Référentiel Articles'!$A$2:$F$634,6,FALSE),""))</f>
      </c>
      <c r="J11041" s="78">
        <f>IF(OR($E11041="",$H11041=""),"",$H11041*$I11041)</f>
      </c>
      <c r="K11041" s="79" t="str">
        <v/>
      </c>
    </row>
    <row r="11042">
      <c r="A11042" s="81" t="str">
        <v/>
      </c>
      <c r="B11042" s="81" t="str">
        <v/>
      </c>
      <c r="C11042" s="83">
        <f>IF($E11042="","",IFERROR(VLOOKUP(TRIM(E11042&amp;""),'Référentiel Articles'!$A$2:$F$634,2,FALSE),""))</f>
      </c>
      <c r="D11042" s="83">
        <f>IF($E11042="","",IFERROR(VLOOKUP(TRIM(E11042&amp;""),'Référentiel Articles'!$A$2:$F$634,3,FALSE),""))</f>
      </c>
      <c r="E11042" s="81" t="str">
        <v/>
      </c>
      <c r="F11042" s="83">
        <f>IF($E11042="","",IFERROR(VLOOKUP(TRIM(E11042&amp;""),'Référentiel Articles'!$A$2:$F$634,4,FALSE),""))</f>
      </c>
      <c r="G11042" s="84">
        <f>IF($E11042="","",IFERROR(VLOOKUP(TRIM(E11042&amp;""),'Référentiel Articles'!$A$2:$F$634,5,FALSE),""))</f>
      </c>
      <c r="H11042" s="85" t="str">
        <v/>
      </c>
      <c r="I11042" s="84">
        <f>IF($E11042="","",IFERROR(VLOOKUP(TRIM(E11042&amp;""),'Référentiel Articles'!$A$2:$F$634,6,FALSE),""))</f>
      </c>
      <c r="J11042" s="90">
        <f>IF(OR($E11042="",$H11042=""),"",$H11042*$I11042)</f>
      </c>
      <c r="K11042" s="87" t="str">
        <v/>
      </c>
    </row>
    <row r="11043">
      <c r="A11043" s="74" t="str">
        <v/>
      </c>
      <c r="B11043" s="74" t="str">
        <v/>
      </c>
      <c r="C11043" s="75">
        <f>IF($E11043="","",IFERROR(VLOOKUP(TRIM(E11043&amp;""),'Référentiel Articles'!$A$2:$F$634,2,FALSE),""))</f>
      </c>
      <c r="D11043" s="75">
        <f>IF($E11043="","",IFERROR(VLOOKUP(TRIM(E11043&amp;""),'Référentiel Articles'!$A$2:$F$634,3,FALSE),""))</f>
      </c>
      <c r="E11043" s="74" t="str">
        <v/>
      </c>
      <c r="F11043" s="75">
        <f>IF($E11043="","",IFERROR(VLOOKUP(TRIM(E11043&amp;""),'Référentiel Articles'!$A$2:$F$634,4,FALSE),""))</f>
      </c>
      <c r="G11043" s="76">
        <f>IF($E11043="","",IFERROR(VLOOKUP(TRIM(E11043&amp;""),'Référentiel Articles'!$A$2:$F$634,5,FALSE),""))</f>
      </c>
      <c r="H11043" s="77" t="str">
        <v/>
      </c>
      <c r="I11043" s="76">
        <f>IF($E11043="","",IFERROR(VLOOKUP(TRIM(E11043&amp;""),'Référentiel Articles'!$A$2:$F$634,6,FALSE),""))</f>
      </c>
      <c r="J11043" s="78">
        <f>IF(OR($E11043="",$H11043=""),"",$H11043*$I11043)</f>
      </c>
      <c r="K11043" s="79" t="str">
        <v/>
      </c>
    </row>
    <row r="11044">
      <c r="A11044" s="81" t="str">
        <v/>
      </c>
      <c r="B11044" s="81" t="str">
        <v/>
      </c>
      <c r="C11044" s="83">
        <f>IF($E11044="","",IFERROR(VLOOKUP(TRIM(E11044&amp;""),'Référentiel Articles'!$A$2:$F$634,2,FALSE),""))</f>
      </c>
      <c r="D11044" s="83">
        <f>IF($E11044="","",IFERROR(VLOOKUP(TRIM(E11044&amp;""),'Référentiel Articles'!$A$2:$F$634,3,FALSE),""))</f>
      </c>
      <c r="E11044" s="81" t="str">
        <v/>
      </c>
      <c r="F11044" s="83">
        <f>IF($E11044="","",IFERROR(VLOOKUP(TRIM(E11044&amp;""),'Référentiel Articles'!$A$2:$F$634,4,FALSE),""))</f>
      </c>
      <c r="G11044" s="84">
        <f>IF($E11044="","",IFERROR(VLOOKUP(TRIM(E11044&amp;""),'Référentiel Articles'!$A$2:$F$634,5,FALSE),""))</f>
      </c>
      <c r="H11044" s="85" t="str">
        <v/>
      </c>
      <c r="I11044" s="84">
        <f>IF($E11044="","",IFERROR(VLOOKUP(TRIM(E11044&amp;""),'Référentiel Articles'!$A$2:$F$634,6,FALSE),""))</f>
      </c>
      <c r="J11044" s="90">
        <f>IF(OR($E11044="",$H11044=""),"",$H11044*$I11044)</f>
      </c>
      <c r="K11044" s="87" t="str">
        <v/>
      </c>
    </row>
    <row r="11045">
      <c r="A11045" s="74" t="str">
        <v/>
      </c>
      <c r="B11045" s="74" t="str">
        <v/>
      </c>
      <c r="C11045" s="75">
        <f>IF($E11045="","",IFERROR(VLOOKUP(TRIM(E11045&amp;""),'Référentiel Articles'!$A$2:$F$634,2,FALSE),""))</f>
      </c>
      <c r="D11045" s="75">
        <f>IF($E11045="","",IFERROR(VLOOKUP(TRIM(E11045&amp;""),'Référentiel Articles'!$A$2:$F$634,3,FALSE),""))</f>
      </c>
      <c r="E11045" s="74" t="str">
        <v/>
      </c>
      <c r="F11045" s="75">
        <f>IF($E11045="","",IFERROR(VLOOKUP(TRIM(E11045&amp;""),'Référentiel Articles'!$A$2:$F$634,4,FALSE),""))</f>
      </c>
      <c r="G11045" s="76">
        <f>IF($E11045="","",IFERROR(VLOOKUP(TRIM(E11045&amp;""),'Référentiel Articles'!$A$2:$F$634,5,FALSE),""))</f>
      </c>
      <c r="H11045" s="77" t="str">
        <v/>
      </c>
      <c r="I11045" s="76">
        <f>IF($E11045="","",IFERROR(VLOOKUP(TRIM(E11045&amp;""),'Référentiel Articles'!$A$2:$F$634,6,FALSE),""))</f>
      </c>
      <c r="J11045" s="78">
        <f>IF(OR($E11045="",$H11045=""),"",$H11045*$I11045)</f>
      </c>
      <c r="K11045" s="79" t="str">
        <v/>
      </c>
    </row>
    <row r="11046">
      <c r="A11046" s="81" t="str">
        <v/>
      </c>
      <c r="B11046" s="81" t="str">
        <v/>
      </c>
      <c r="C11046" s="83">
        <f>IF($E11046="","",IFERROR(VLOOKUP(TRIM(E11046&amp;""),'Référentiel Articles'!$A$2:$F$634,2,FALSE),""))</f>
      </c>
      <c r="D11046" s="83">
        <f>IF($E11046="","",IFERROR(VLOOKUP(TRIM(E11046&amp;""),'Référentiel Articles'!$A$2:$F$634,3,FALSE),""))</f>
      </c>
      <c r="E11046" s="81" t="str">
        <v/>
      </c>
      <c r="F11046" s="83">
        <f>IF($E11046="","",IFERROR(VLOOKUP(TRIM(E11046&amp;""),'Référentiel Articles'!$A$2:$F$634,4,FALSE),""))</f>
      </c>
      <c r="G11046" s="84">
        <f>IF($E11046="","",IFERROR(VLOOKUP(TRIM(E11046&amp;""),'Référentiel Articles'!$A$2:$F$634,5,FALSE),""))</f>
      </c>
      <c r="H11046" s="85" t="str">
        <v/>
      </c>
      <c r="I11046" s="84">
        <f>IF($E11046="","",IFERROR(VLOOKUP(TRIM(E11046&amp;""),'Référentiel Articles'!$A$2:$F$634,6,FALSE),""))</f>
      </c>
      <c r="J11046" s="90">
        <f>IF(OR($E11046="",$H11046=""),"",$H11046*$I11046)</f>
      </c>
      <c r="K11046" s="87" t="str">
        <v/>
      </c>
    </row>
    <row r="11047">
      <c r="A11047" s="74" t="str">
        <v/>
      </c>
      <c r="B11047" s="74" t="str">
        <v/>
      </c>
      <c r="C11047" s="75">
        <f>IF($E11047="","",IFERROR(VLOOKUP(TRIM(E11047&amp;""),'Référentiel Articles'!$A$2:$F$634,2,FALSE),""))</f>
      </c>
      <c r="D11047" s="75">
        <f>IF($E11047="","",IFERROR(VLOOKUP(TRIM(E11047&amp;""),'Référentiel Articles'!$A$2:$F$634,3,FALSE),""))</f>
      </c>
      <c r="E11047" s="74" t="str">
        <v/>
      </c>
      <c r="F11047" s="75">
        <f>IF($E11047="","",IFERROR(VLOOKUP(TRIM(E11047&amp;""),'Référentiel Articles'!$A$2:$F$634,4,FALSE),""))</f>
      </c>
      <c r="G11047" s="76">
        <f>IF($E11047="","",IFERROR(VLOOKUP(TRIM(E11047&amp;""),'Référentiel Articles'!$A$2:$F$634,5,FALSE),""))</f>
      </c>
      <c r="H11047" s="77" t="str">
        <v/>
      </c>
      <c r="I11047" s="76">
        <f>IF($E11047="","",IFERROR(VLOOKUP(TRIM(E11047&amp;""),'Référentiel Articles'!$A$2:$F$634,6,FALSE),""))</f>
      </c>
      <c r="J11047" s="78">
        <f>IF(OR($E11047="",$H11047=""),"",$H11047*$I11047)</f>
      </c>
      <c r="K11047" s="79" t="str">
        <v/>
      </c>
    </row>
    <row r="11048">
      <c r="A11048" s="81" t="str">
        <v/>
      </c>
      <c r="B11048" s="81" t="str">
        <v/>
      </c>
      <c r="C11048" s="83">
        <f>IF($E11048="","",IFERROR(VLOOKUP(TRIM(E11048&amp;""),'Référentiel Articles'!$A$2:$F$634,2,FALSE),""))</f>
      </c>
      <c r="D11048" s="83">
        <f>IF($E11048="","",IFERROR(VLOOKUP(TRIM(E11048&amp;""),'Référentiel Articles'!$A$2:$F$634,3,FALSE),""))</f>
      </c>
      <c r="E11048" s="81" t="str">
        <v/>
      </c>
      <c r="F11048" s="83">
        <f>IF($E11048="","",IFERROR(VLOOKUP(TRIM(E11048&amp;""),'Référentiel Articles'!$A$2:$F$634,4,FALSE),""))</f>
      </c>
      <c r="G11048" s="84">
        <f>IF($E11048="","",IFERROR(VLOOKUP(TRIM(E11048&amp;""),'Référentiel Articles'!$A$2:$F$634,5,FALSE),""))</f>
      </c>
      <c r="H11048" s="85" t="str">
        <v/>
      </c>
      <c r="I11048" s="84">
        <f>IF($E11048="","",IFERROR(VLOOKUP(TRIM(E11048&amp;""),'Référentiel Articles'!$A$2:$F$634,6,FALSE),""))</f>
      </c>
      <c r="J11048" s="90">
        <f>IF(OR($E11048="",$H11048=""),"",$H11048*$I11048)</f>
      </c>
      <c r="K11048" s="87" t="str">
        <v/>
      </c>
    </row>
    <row r="11049">
      <c r="A11049" s="74" t="str">
        <v/>
      </c>
      <c r="B11049" s="74" t="str">
        <v/>
      </c>
      <c r="C11049" s="75">
        <f>IF($E11049="","",IFERROR(VLOOKUP(TRIM(E11049&amp;""),'Référentiel Articles'!$A$2:$F$634,2,FALSE),""))</f>
      </c>
      <c r="D11049" s="75">
        <f>IF($E11049="","",IFERROR(VLOOKUP(TRIM(E11049&amp;""),'Référentiel Articles'!$A$2:$F$634,3,FALSE),""))</f>
      </c>
      <c r="E11049" s="74" t="str">
        <v/>
      </c>
      <c r="F11049" s="75">
        <f>IF($E11049="","",IFERROR(VLOOKUP(TRIM(E11049&amp;""),'Référentiel Articles'!$A$2:$F$634,4,FALSE),""))</f>
      </c>
      <c r="G11049" s="76">
        <f>IF($E11049="","",IFERROR(VLOOKUP(TRIM(E11049&amp;""),'Référentiel Articles'!$A$2:$F$634,5,FALSE),""))</f>
      </c>
      <c r="H11049" s="77" t="str">
        <v/>
      </c>
      <c r="I11049" s="76">
        <f>IF($E11049="","",IFERROR(VLOOKUP(TRIM(E11049&amp;""),'Référentiel Articles'!$A$2:$F$634,6,FALSE),""))</f>
      </c>
      <c r="J11049" s="78">
        <f>IF(OR($E11049="",$H11049=""),"",$H11049*$I11049)</f>
      </c>
      <c r="K11049" s="79" t="str">
        <v/>
      </c>
    </row>
    <row r="11050">
      <c r="A11050" s="81" t="str">
        <v/>
      </c>
      <c r="B11050" s="81" t="str">
        <v/>
      </c>
      <c r="C11050" s="83">
        <f>IF($E11050="","",IFERROR(VLOOKUP(TRIM(E11050&amp;""),'Référentiel Articles'!$A$2:$F$634,2,FALSE),""))</f>
      </c>
      <c r="D11050" s="83">
        <f>IF($E11050="","",IFERROR(VLOOKUP(TRIM(E11050&amp;""),'Référentiel Articles'!$A$2:$F$634,3,FALSE),""))</f>
      </c>
      <c r="E11050" s="81" t="str">
        <v/>
      </c>
      <c r="F11050" s="83">
        <f>IF($E11050="","",IFERROR(VLOOKUP(TRIM(E11050&amp;""),'Référentiel Articles'!$A$2:$F$634,4,FALSE),""))</f>
      </c>
      <c r="G11050" s="84">
        <f>IF($E11050="","",IFERROR(VLOOKUP(TRIM(E11050&amp;""),'Référentiel Articles'!$A$2:$F$634,5,FALSE),""))</f>
      </c>
      <c r="H11050" s="85" t="str">
        <v/>
      </c>
      <c r="I11050" s="84">
        <f>IF($E11050="","",IFERROR(VLOOKUP(TRIM(E11050&amp;""),'Référentiel Articles'!$A$2:$F$634,6,FALSE),""))</f>
      </c>
      <c r="J11050" s="90">
        <f>IF(OR($E11050="",$H11050=""),"",$H11050*$I11050)</f>
      </c>
      <c r="K11050" s="87" t="str">
        <v/>
      </c>
    </row>
    <row r="11051">
      <c r="A11051" s="74" t="str">
        <v/>
      </c>
      <c r="B11051" s="74" t="str">
        <v/>
      </c>
      <c r="C11051" s="75">
        <f>IF($E11051="","",IFERROR(VLOOKUP(TRIM(E11051&amp;""),'Référentiel Articles'!$A$2:$F$634,2,FALSE),""))</f>
      </c>
      <c r="D11051" s="75">
        <f>IF($E11051="","",IFERROR(VLOOKUP(TRIM(E11051&amp;""),'Référentiel Articles'!$A$2:$F$634,3,FALSE),""))</f>
      </c>
      <c r="E11051" s="74" t="str">
        <v/>
      </c>
      <c r="F11051" s="75">
        <f>IF($E11051="","",IFERROR(VLOOKUP(TRIM(E11051&amp;""),'Référentiel Articles'!$A$2:$F$634,4,FALSE),""))</f>
      </c>
      <c r="G11051" s="76">
        <f>IF($E11051="","",IFERROR(VLOOKUP(TRIM(E11051&amp;""),'Référentiel Articles'!$A$2:$F$634,5,FALSE),""))</f>
      </c>
      <c r="H11051" s="77" t="str">
        <v/>
      </c>
      <c r="I11051" s="76">
        <f>IF($E11051="","",IFERROR(VLOOKUP(TRIM(E11051&amp;""),'Référentiel Articles'!$A$2:$F$634,6,FALSE),""))</f>
      </c>
      <c r="J11051" s="78">
        <f>IF(OR($E11051="",$H11051=""),"",$H11051*$I11051)</f>
      </c>
      <c r="K11051" s="79" t="str">
        <v/>
      </c>
    </row>
    <row r="11052">
      <c r="A11052" s="81" t="str">
        <v/>
      </c>
      <c r="B11052" s="81" t="str">
        <v/>
      </c>
      <c r="C11052" s="83">
        <f>IF($E11052="","",IFERROR(VLOOKUP(TRIM(E11052&amp;""),'Référentiel Articles'!$A$2:$F$634,2,FALSE),""))</f>
      </c>
      <c r="D11052" s="83">
        <f>IF($E11052="","",IFERROR(VLOOKUP(TRIM(E11052&amp;""),'Référentiel Articles'!$A$2:$F$634,3,FALSE),""))</f>
      </c>
      <c r="E11052" s="81" t="str">
        <v/>
      </c>
      <c r="F11052" s="83">
        <f>IF($E11052="","",IFERROR(VLOOKUP(TRIM(E11052&amp;""),'Référentiel Articles'!$A$2:$F$634,4,FALSE),""))</f>
      </c>
      <c r="G11052" s="84">
        <f>IF($E11052="","",IFERROR(VLOOKUP(TRIM(E11052&amp;""),'Référentiel Articles'!$A$2:$F$634,5,FALSE),""))</f>
      </c>
      <c r="H11052" s="85" t="str">
        <v/>
      </c>
      <c r="I11052" s="84">
        <f>IF($E11052="","",IFERROR(VLOOKUP(TRIM(E11052&amp;""),'Référentiel Articles'!$A$2:$F$634,6,FALSE),""))</f>
      </c>
      <c r="J11052" s="90">
        <f>IF(OR($E11052="",$H11052=""),"",$H11052*$I11052)</f>
      </c>
      <c r="K11052" s="87" t="str">
        <v/>
      </c>
    </row>
    <row r="11053">
      <c r="A11053" s="74" t="str">
        <v/>
      </c>
      <c r="B11053" s="74" t="str">
        <v/>
      </c>
      <c r="C11053" s="75">
        <f>IF($E11053="","",IFERROR(VLOOKUP(TRIM(E11053&amp;""),'Référentiel Articles'!$A$2:$F$634,2,FALSE),""))</f>
      </c>
      <c r="D11053" s="75">
        <f>IF($E11053="","",IFERROR(VLOOKUP(TRIM(E11053&amp;""),'Référentiel Articles'!$A$2:$F$634,3,FALSE),""))</f>
      </c>
      <c r="E11053" s="74" t="str">
        <v/>
      </c>
      <c r="F11053" s="75">
        <f>IF($E11053="","",IFERROR(VLOOKUP(TRIM(E11053&amp;""),'Référentiel Articles'!$A$2:$F$634,4,FALSE),""))</f>
      </c>
      <c r="G11053" s="76">
        <f>IF($E11053="","",IFERROR(VLOOKUP(TRIM(E11053&amp;""),'Référentiel Articles'!$A$2:$F$634,5,FALSE),""))</f>
      </c>
      <c r="H11053" s="77" t="str">
        <v/>
      </c>
      <c r="I11053" s="76">
        <f>IF($E11053="","",IFERROR(VLOOKUP(TRIM(E11053&amp;""),'Référentiel Articles'!$A$2:$F$634,6,FALSE),""))</f>
      </c>
      <c r="J11053" s="78">
        <f>IF(OR($E11053="",$H11053=""),"",$H11053*$I11053)</f>
      </c>
      <c r="K11053" s="79" t="str">
        <v/>
      </c>
    </row>
    <row r="11054">
      <c r="A11054" s="81" t="str">
        <v/>
      </c>
      <c r="B11054" s="81" t="str">
        <v/>
      </c>
      <c r="C11054" s="83">
        <f>IF($E11054="","",IFERROR(VLOOKUP(TRIM(E11054&amp;""),'Référentiel Articles'!$A$2:$F$634,2,FALSE),""))</f>
      </c>
      <c r="D11054" s="83">
        <f>IF($E11054="","",IFERROR(VLOOKUP(TRIM(E11054&amp;""),'Référentiel Articles'!$A$2:$F$634,3,FALSE),""))</f>
      </c>
      <c r="E11054" s="81" t="str">
        <v/>
      </c>
      <c r="F11054" s="83">
        <f>IF($E11054="","",IFERROR(VLOOKUP(TRIM(E11054&amp;""),'Référentiel Articles'!$A$2:$F$634,4,FALSE),""))</f>
      </c>
      <c r="G11054" s="84">
        <f>IF($E11054="","",IFERROR(VLOOKUP(TRIM(E11054&amp;""),'Référentiel Articles'!$A$2:$F$634,5,FALSE),""))</f>
      </c>
      <c r="H11054" s="85" t="str">
        <v/>
      </c>
      <c r="I11054" s="84">
        <f>IF($E11054="","",IFERROR(VLOOKUP(TRIM(E11054&amp;""),'Référentiel Articles'!$A$2:$F$634,6,FALSE),""))</f>
      </c>
      <c r="J11054" s="90">
        <f>IF(OR($E11054="",$H11054=""),"",$H11054*$I11054)</f>
      </c>
      <c r="K11054" s="87" t="str">
        <v/>
      </c>
    </row>
    <row r="11055">
      <c r="A11055" s="74" t="str">
        <v/>
      </c>
      <c r="B11055" s="74" t="str">
        <v/>
      </c>
      <c r="C11055" s="75">
        <f>IF($E11055="","",IFERROR(VLOOKUP(TRIM(E11055&amp;""),'Référentiel Articles'!$A$2:$F$634,2,FALSE),""))</f>
      </c>
      <c r="D11055" s="75">
        <f>IF($E11055="","",IFERROR(VLOOKUP(TRIM(E11055&amp;""),'Référentiel Articles'!$A$2:$F$634,3,FALSE),""))</f>
      </c>
      <c r="E11055" s="74" t="str">
        <v/>
      </c>
      <c r="F11055" s="75">
        <f>IF($E11055="","",IFERROR(VLOOKUP(TRIM(E11055&amp;""),'Référentiel Articles'!$A$2:$F$634,4,FALSE),""))</f>
      </c>
      <c r="G11055" s="76">
        <f>IF($E11055="","",IFERROR(VLOOKUP(TRIM(E11055&amp;""),'Référentiel Articles'!$A$2:$F$634,5,FALSE),""))</f>
      </c>
      <c r="H11055" s="77" t="str">
        <v/>
      </c>
      <c r="I11055" s="76">
        <f>IF($E11055="","",IFERROR(VLOOKUP(TRIM(E11055&amp;""),'Référentiel Articles'!$A$2:$F$634,6,FALSE),""))</f>
      </c>
      <c r="J11055" s="78">
        <f>IF(OR($E11055="",$H11055=""),"",$H11055*$I11055)</f>
      </c>
      <c r="K11055" s="79" t="str">
        <v/>
      </c>
    </row>
    <row r="11056">
      <c r="A11056" s="81" t="str">
        <v/>
      </c>
      <c r="B11056" s="81" t="str">
        <v/>
      </c>
      <c r="C11056" s="83">
        <f>IF($E11056="","",IFERROR(VLOOKUP(TRIM(E11056&amp;""),'Référentiel Articles'!$A$2:$F$634,2,FALSE),""))</f>
      </c>
      <c r="D11056" s="83">
        <f>IF($E11056="","",IFERROR(VLOOKUP(TRIM(E11056&amp;""),'Référentiel Articles'!$A$2:$F$634,3,FALSE),""))</f>
      </c>
      <c r="E11056" s="81" t="str">
        <v/>
      </c>
      <c r="F11056" s="83">
        <f>IF($E11056="","",IFERROR(VLOOKUP(TRIM(E11056&amp;""),'Référentiel Articles'!$A$2:$F$634,4,FALSE),""))</f>
      </c>
      <c r="G11056" s="84">
        <f>IF($E11056="","",IFERROR(VLOOKUP(TRIM(E11056&amp;""),'Référentiel Articles'!$A$2:$F$634,5,FALSE),""))</f>
      </c>
      <c r="H11056" s="85" t="str">
        <v/>
      </c>
      <c r="I11056" s="84">
        <f>IF($E11056="","",IFERROR(VLOOKUP(TRIM(E11056&amp;""),'Référentiel Articles'!$A$2:$F$634,6,FALSE),""))</f>
      </c>
      <c r="J11056" s="90">
        <f>IF(OR($E11056="",$H11056=""),"",$H11056*$I11056)</f>
      </c>
      <c r="K11056" s="87" t="str">
        <v/>
      </c>
    </row>
    <row r="11057">
      <c r="A11057" s="74" t="str">
        <v/>
      </c>
      <c r="B11057" s="74" t="str">
        <v/>
      </c>
      <c r="C11057" s="75">
        <f>IF($E11057="","",IFERROR(VLOOKUP(TRIM(E11057&amp;""),'Référentiel Articles'!$A$2:$F$634,2,FALSE),""))</f>
      </c>
      <c r="D11057" s="75">
        <f>IF($E11057="","",IFERROR(VLOOKUP(TRIM(E11057&amp;""),'Référentiel Articles'!$A$2:$F$634,3,FALSE),""))</f>
      </c>
      <c r="E11057" s="74" t="str">
        <v/>
      </c>
      <c r="F11057" s="75">
        <f>IF($E11057="","",IFERROR(VLOOKUP(TRIM(E11057&amp;""),'Référentiel Articles'!$A$2:$F$634,4,FALSE),""))</f>
      </c>
      <c r="G11057" s="76">
        <f>IF($E11057="","",IFERROR(VLOOKUP(TRIM(E11057&amp;""),'Référentiel Articles'!$A$2:$F$634,5,FALSE),""))</f>
      </c>
      <c r="H11057" s="77" t="str">
        <v/>
      </c>
      <c r="I11057" s="76">
        <f>IF($E11057="","",IFERROR(VLOOKUP(TRIM(E11057&amp;""),'Référentiel Articles'!$A$2:$F$634,6,FALSE),""))</f>
      </c>
      <c r="J11057" s="78">
        <f>IF(OR($E11057="",$H11057=""),"",$H11057*$I11057)</f>
      </c>
      <c r="K11057" s="79" t="str">
        <v/>
      </c>
    </row>
    <row r="11058">
      <c r="A11058" s="81" t="str">
        <v/>
      </c>
      <c r="B11058" s="81" t="str">
        <v/>
      </c>
      <c r="C11058" s="83">
        <f>IF($E11058="","",IFERROR(VLOOKUP(TRIM(E11058&amp;""),'Référentiel Articles'!$A$2:$F$634,2,FALSE),""))</f>
      </c>
      <c r="D11058" s="83">
        <f>IF($E11058="","",IFERROR(VLOOKUP(TRIM(E11058&amp;""),'Référentiel Articles'!$A$2:$F$634,3,FALSE),""))</f>
      </c>
      <c r="E11058" s="81" t="str">
        <v/>
      </c>
      <c r="F11058" s="83">
        <f>IF($E11058="","",IFERROR(VLOOKUP(TRIM(E11058&amp;""),'Référentiel Articles'!$A$2:$F$634,4,FALSE),""))</f>
      </c>
      <c r="G11058" s="84">
        <f>IF($E11058="","",IFERROR(VLOOKUP(TRIM(E11058&amp;""),'Référentiel Articles'!$A$2:$F$634,5,FALSE),""))</f>
      </c>
      <c r="H11058" s="85" t="str">
        <v/>
      </c>
      <c r="I11058" s="84">
        <f>IF($E11058="","",IFERROR(VLOOKUP(TRIM(E11058&amp;""),'Référentiel Articles'!$A$2:$F$634,6,FALSE),""))</f>
      </c>
      <c r="J11058" s="90">
        <f>IF(OR($E11058="",$H11058=""),"",$H11058*$I11058)</f>
      </c>
      <c r="K11058" s="87" t="str">
        <v/>
      </c>
    </row>
    <row r="11059">
      <c r="A11059" s="74" t="str">
        <v/>
      </c>
      <c r="B11059" s="74" t="str">
        <v/>
      </c>
      <c r="C11059" s="75">
        <f>IF($E11059="","",IFERROR(VLOOKUP(TRIM(E11059&amp;""),'Référentiel Articles'!$A$2:$F$634,2,FALSE),""))</f>
      </c>
      <c r="D11059" s="75">
        <f>IF($E11059="","",IFERROR(VLOOKUP(TRIM(E11059&amp;""),'Référentiel Articles'!$A$2:$F$634,3,FALSE),""))</f>
      </c>
      <c r="E11059" s="74" t="str">
        <v/>
      </c>
      <c r="F11059" s="75">
        <f>IF($E11059="","",IFERROR(VLOOKUP(TRIM(E11059&amp;""),'Référentiel Articles'!$A$2:$F$634,4,FALSE),""))</f>
      </c>
      <c r="G11059" s="76">
        <f>IF($E11059="","",IFERROR(VLOOKUP(TRIM(E11059&amp;""),'Référentiel Articles'!$A$2:$F$634,5,FALSE),""))</f>
      </c>
      <c r="H11059" s="77" t="str">
        <v/>
      </c>
      <c r="I11059" s="76">
        <f>IF($E11059="","",IFERROR(VLOOKUP(TRIM(E11059&amp;""),'Référentiel Articles'!$A$2:$F$634,6,FALSE),""))</f>
      </c>
      <c r="J11059" s="78">
        <f>IF(OR($E11059="",$H11059=""),"",$H11059*$I11059)</f>
      </c>
      <c r="K11059" s="79" t="str">
        <v/>
      </c>
    </row>
    <row r="11060">
      <c r="A11060" s="81" t="str">
        <v/>
      </c>
      <c r="B11060" s="81" t="str">
        <v/>
      </c>
      <c r="C11060" s="83">
        <f>IF($E11060="","",IFERROR(VLOOKUP(TRIM(E11060&amp;""),'Référentiel Articles'!$A$2:$F$634,2,FALSE),""))</f>
      </c>
      <c r="D11060" s="83">
        <f>IF($E11060="","",IFERROR(VLOOKUP(TRIM(E11060&amp;""),'Référentiel Articles'!$A$2:$F$634,3,FALSE),""))</f>
      </c>
      <c r="E11060" s="81" t="str">
        <v/>
      </c>
      <c r="F11060" s="83">
        <f>IF($E11060="","",IFERROR(VLOOKUP(TRIM(E11060&amp;""),'Référentiel Articles'!$A$2:$F$634,4,FALSE),""))</f>
      </c>
      <c r="G11060" s="84">
        <f>IF($E11060="","",IFERROR(VLOOKUP(TRIM(E11060&amp;""),'Référentiel Articles'!$A$2:$F$634,5,FALSE),""))</f>
      </c>
      <c r="H11060" s="85" t="str">
        <v/>
      </c>
      <c r="I11060" s="84">
        <f>IF($E11060="","",IFERROR(VLOOKUP(TRIM(E11060&amp;""),'Référentiel Articles'!$A$2:$F$634,6,FALSE),""))</f>
      </c>
      <c r="J11060" s="90">
        <f>IF(OR($E11060="",$H11060=""),"",$H11060*$I11060)</f>
      </c>
      <c r="K11060" s="87" t="str">
        <v/>
      </c>
    </row>
    <row r="11061">
      <c r="A11061" s="74" t="str">
        <v/>
      </c>
      <c r="B11061" s="74" t="str">
        <v/>
      </c>
      <c r="C11061" s="75">
        <f>IF($E11061="","",IFERROR(VLOOKUP(TRIM(E11061&amp;""),'Référentiel Articles'!$A$2:$F$634,2,FALSE),""))</f>
      </c>
      <c r="D11061" s="75">
        <f>IF($E11061="","",IFERROR(VLOOKUP(TRIM(E11061&amp;""),'Référentiel Articles'!$A$2:$F$634,3,FALSE),""))</f>
      </c>
      <c r="E11061" s="74" t="str">
        <v/>
      </c>
      <c r="F11061" s="75">
        <f>IF($E11061="","",IFERROR(VLOOKUP(TRIM(E11061&amp;""),'Référentiel Articles'!$A$2:$F$634,4,FALSE),""))</f>
      </c>
      <c r="G11061" s="76">
        <f>IF($E11061="","",IFERROR(VLOOKUP(TRIM(E11061&amp;""),'Référentiel Articles'!$A$2:$F$634,5,FALSE),""))</f>
      </c>
      <c r="H11061" s="77" t="str">
        <v/>
      </c>
      <c r="I11061" s="76">
        <f>IF($E11061="","",IFERROR(VLOOKUP(TRIM(E11061&amp;""),'Référentiel Articles'!$A$2:$F$634,6,FALSE),""))</f>
      </c>
      <c r="J11061" s="78">
        <f>IF(OR($E11061="",$H11061=""),"",$H11061*$I11061)</f>
      </c>
      <c r="K11061" s="79" t="str">
        <v/>
      </c>
    </row>
    <row r="11062">
      <c r="A11062" s="81" t="str">
        <v/>
      </c>
      <c r="B11062" s="81" t="str">
        <v/>
      </c>
      <c r="C11062" s="83">
        <f>IF($E11062="","",IFERROR(VLOOKUP(TRIM(E11062&amp;""),'Référentiel Articles'!$A$2:$F$634,2,FALSE),""))</f>
      </c>
      <c r="D11062" s="83">
        <f>IF($E11062="","",IFERROR(VLOOKUP(TRIM(E11062&amp;""),'Référentiel Articles'!$A$2:$F$634,3,FALSE),""))</f>
      </c>
      <c r="E11062" s="81" t="str">
        <v/>
      </c>
      <c r="F11062" s="83">
        <f>IF($E11062="","",IFERROR(VLOOKUP(TRIM(E11062&amp;""),'Référentiel Articles'!$A$2:$F$634,4,FALSE),""))</f>
      </c>
      <c r="G11062" s="84">
        <f>IF($E11062="","",IFERROR(VLOOKUP(TRIM(E11062&amp;""),'Référentiel Articles'!$A$2:$F$634,5,FALSE),""))</f>
      </c>
      <c r="H11062" s="85" t="str">
        <v/>
      </c>
      <c r="I11062" s="84">
        <f>IF($E11062="","",IFERROR(VLOOKUP(TRIM(E11062&amp;""),'Référentiel Articles'!$A$2:$F$634,6,FALSE),""))</f>
      </c>
      <c r="J11062" s="90">
        <f>IF(OR($E11062="",$H11062=""),"",$H11062*$I11062)</f>
      </c>
      <c r="K11062" s="87" t="str">
        <v/>
      </c>
    </row>
    <row r="11063">
      <c r="A11063" s="74" t="str">
        <v/>
      </c>
      <c r="B11063" s="74" t="str">
        <v/>
      </c>
      <c r="C11063" s="75">
        <f>IF($E11063="","",IFERROR(VLOOKUP(TRIM(E11063&amp;""),'Référentiel Articles'!$A$2:$F$634,2,FALSE),""))</f>
      </c>
      <c r="D11063" s="75">
        <f>IF($E11063="","",IFERROR(VLOOKUP(TRIM(E11063&amp;""),'Référentiel Articles'!$A$2:$F$634,3,FALSE),""))</f>
      </c>
      <c r="E11063" s="74" t="str">
        <v/>
      </c>
      <c r="F11063" s="75">
        <f>IF($E11063="","",IFERROR(VLOOKUP(TRIM(E11063&amp;""),'Référentiel Articles'!$A$2:$F$634,4,FALSE),""))</f>
      </c>
      <c r="G11063" s="76">
        <f>IF($E11063="","",IFERROR(VLOOKUP(TRIM(E11063&amp;""),'Référentiel Articles'!$A$2:$F$634,5,FALSE),""))</f>
      </c>
      <c r="H11063" s="77" t="str">
        <v/>
      </c>
      <c r="I11063" s="76">
        <f>IF($E11063="","",IFERROR(VLOOKUP(TRIM(E11063&amp;""),'Référentiel Articles'!$A$2:$F$634,6,FALSE),""))</f>
      </c>
      <c r="J11063" s="78">
        <f>IF(OR($E11063="",$H11063=""),"",$H11063*$I11063)</f>
      </c>
      <c r="K11063" s="79" t="str">
        <v/>
      </c>
    </row>
    <row r="11064">
      <c r="A11064" s="81" t="str">
        <v/>
      </c>
      <c r="B11064" s="81" t="str">
        <v/>
      </c>
      <c r="C11064" s="83">
        <f>IF($E11064="","",IFERROR(VLOOKUP(TRIM(E11064&amp;""),'Référentiel Articles'!$A$2:$F$634,2,FALSE),""))</f>
      </c>
      <c r="D11064" s="83">
        <f>IF($E11064="","",IFERROR(VLOOKUP(TRIM(E11064&amp;""),'Référentiel Articles'!$A$2:$F$634,3,FALSE),""))</f>
      </c>
      <c r="E11064" s="81" t="str">
        <v/>
      </c>
      <c r="F11064" s="83">
        <f>IF($E11064="","",IFERROR(VLOOKUP(TRIM(E11064&amp;""),'Référentiel Articles'!$A$2:$F$634,4,FALSE),""))</f>
      </c>
      <c r="G11064" s="84">
        <f>IF($E11064="","",IFERROR(VLOOKUP(TRIM(E11064&amp;""),'Référentiel Articles'!$A$2:$F$634,5,FALSE),""))</f>
      </c>
      <c r="H11064" s="85" t="str">
        <v/>
      </c>
      <c r="I11064" s="84">
        <f>IF($E11064="","",IFERROR(VLOOKUP(TRIM(E11064&amp;""),'Référentiel Articles'!$A$2:$F$634,6,FALSE),""))</f>
      </c>
      <c r="J11064" s="90">
        <f>IF(OR($E11064="",$H11064=""),"",$H11064*$I11064)</f>
      </c>
      <c r="K11064" s="87" t="str">
        <v/>
      </c>
    </row>
    <row r="11065">
      <c r="A11065" s="74" t="str">
        <v/>
      </c>
      <c r="B11065" s="74" t="str">
        <v/>
      </c>
      <c r="C11065" s="75">
        <f>IF($E11065="","",IFERROR(VLOOKUP(TRIM(E11065&amp;""),'Référentiel Articles'!$A$2:$F$634,2,FALSE),""))</f>
      </c>
      <c r="D11065" s="75">
        <f>IF($E11065="","",IFERROR(VLOOKUP(TRIM(E11065&amp;""),'Référentiel Articles'!$A$2:$F$634,3,FALSE),""))</f>
      </c>
      <c r="E11065" s="74" t="str">
        <v/>
      </c>
      <c r="F11065" s="75">
        <f>IF($E11065="","",IFERROR(VLOOKUP(TRIM(E11065&amp;""),'Référentiel Articles'!$A$2:$F$634,4,FALSE),""))</f>
      </c>
      <c r="G11065" s="76">
        <f>IF($E11065="","",IFERROR(VLOOKUP(TRIM(E11065&amp;""),'Référentiel Articles'!$A$2:$F$634,5,FALSE),""))</f>
      </c>
      <c r="H11065" s="77" t="str">
        <v/>
      </c>
      <c r="I11065" s="76">
        <f>IF($E11065="","",IFERROR(VLOOKUP(TRIM(E11065&amp;""),'Référentiel Articles'!$A$2:$F$634,6,FALSE),""))</f>
      </c>
      <c r="J11065" s="78">
        <f>IF(OR($E11065="",$H11065=""),"",$H11065*$I11065)</f>
      </c>
      <c r="K11065" s="79" t="str">
        <v/>
      </c>
    </row>
    <row r="11066">
      <c r="A11066" s="81" t="str">
        <v/>
      </c>
      <c r="B11066" s="81" t="str">
        <v/>
      </c>
      <c r="C11066" s="83">
        <f>IF($E11066="","",IFERROR(VLOOKUP(TRIM(E11066&amp;""),'Référentiel Articles'!$A$2:$F$634,2,FALSE),""))</f>
      </c>
      <c r="D11066" s="83">
        <f>IF($E11066="","",IFERROR(VLOOKUP(TRIM(E11066&amp;""),'Référentiel Articles'!$A$2:$F$634,3,FALSE),""))</f>
      </c>
      <c r="E11066" s="81" t="str">
        <v/>
      </c>
      <c r="F11066" s="83">
        <f>IF($E11066="","",IFERROR(VLOOKUP(TRIM(E11066&amp;""),'Référentiel Articles'!$A$2:$F$634,4,FALSE),""))</f>
      </c>
      <c r="G11066" s="84">
        <f>IF($E11066="","",IFERROR(VLOOKUP(TRIM(E11066&amp;""),'Référentiel Articles'!$A$2:$F$634,5,FALSE),""))</f>
      </c>
      <c r="H11066" s="85" t="str">
        <v/>
      </c>
      <c r="I11066" s="84">
        <f>IF($E11066="","",IFERROR(VLOOKUP(TRIM(E11066&amp;""),'Référentiel Articles'!$A$2:$F$634,6,FALSE),""))</f>
      </c>
      <c r="J11066" s="90">
        <f>IF(OR($E11066="",$H11066=""),"",$H11066*$I11066)</f>
      </c>
      <c r="K11066" s="87" t="str">
        <v/>
      </c>
    </row>
    <row r="11067">
      <c r="A11067" s="74" t="str">
        <v/>
      </c>
      <c r="B11067" s="74" t="str">
        <v/>
      </c>
      <c r="C11067" s="75">
        <f>IF($E11067="","",IFERROR(VLOOKUP(TRIM(E11067&amp;""),'Référentiel Articles'!$A$2:$F$634,2,FALSE),""))</f>
      </c>
      <c r="D11067" s="75">
        <f>IF($E11067="","",IFERROR(VLOOKUP(TRIM(E11067&amp;""),'Référentiel Articles'!$A$2:$F$634,3,FALSE),""))</f>
      </c>
      <c r="E11067" s="74" t="str">
        <v/>
      </c>
      <c r="F11067" s="75">
        <f>IF($E11067="","",IFERROR(VLOOKUP(TRIM(E11067&amp;""),'Référentiel Articles'!$A$2:$F$634,4,FALSE),""))</f>
      </c>
      <c r="G11067" s="76">
        <f>IF($E11067="","",IFERROR(VLOOKUP(TRIM(E11067&amp;""),'Référentiel Articles'!$A$2:$F$634,5,FALSE),""))</f>
      </c>
      <c r="H11067" s="77" t="str">
        <v/>
      </c>
      <c r="I11067" s="76">
        <f>IF($E11067="","",IFERROR(VLOOKUP(TRIM(E11067&amp;""),'Référentiel Articles'!$A$2:$F$634,6,FALSE),""))</f>
      </c>
      <c r="J11067" s="78">
        <f>IF(OR($E11067="",$H11067=""),"",$H11067*$I11067)</f>
      </c>
      <c r="K11067" s="79" t="str">
        <v/>
      </c>
    </row>
    <row r="11068">
      <c r="A11068" s="81" t="str">
        <v/>
      </c>
      <c r="B11068" s="81" t="str">
        <v/>
      </c>
      <c r="C11068" s="83">
        <f>IF($E11068="","",IFERROR(VLOOKUP(TRIM(E11068&amp;""),'Référentiel Articles'!$A$2:$F$634,2,FALSE),""))</f>
      </c>
      <c r="D11068" s="83">
        <f>IF($E11068="","",IFERROR(VLOOKUP(TRIM(E11068&amp;""),'Référentiel Articles'!$A$2:$F$634,3,FALSE),""))</f>
      </c>
      <c r="E11068" s="81" t="str">
        <v/>
      </c>
      <c r="F11068" s="83">
        <f>IF($E11068="","",IFERROR(VLOOKUP(TRIM(E11068&amp;""),'Référentiel Articles'!$A$2:$F$634,4,FALSE),""))</f>
      </c>
      <c r="G11068" s="84">
        <f>IF($E11068="","",IFERROR(VLOOKUP(TRIM(E11068&amp;""),'Référentiel Articles'!$A$2:$F$634,5,FALSE),""))</f>
      </c>
      <c r="H11068" s="85" t="str">
        <v/>
      </c>
      <c r="I11068" s="84">
        <f>IF($E11068="","",IFERROR(VLOOKUP(TRIM(E11068&amp;""),'Référentiel Articles'!$A$2:$F$634,6,FALSE),""))</f>
      </c>
      <c r="J11068" s="90">
        <f>IF(OR($E11068="",$H11068=""),"",$H11068*$I11068)</f>
      </c>
      <c r="K11068" s="87" t="str">
        <v/>
      </c>
    </row>
    <row r="11069">
      <c r="A11069" s="74" t="str">
        <v/>
      </c>
      <c r="B11069" s="74" t="str">
        <v/>
      </c>
      <c r="C11069" s="75">
        <f>IF($E11069="","",IFERROR(VLOOKUP(TRIM(E11069&amp;""),'Référentiel Articles'!$A$2:$F$634,2,FALSE),""))</f>
      </c>
      <c r="D11069" s="75">
        <f>IF($E11069="","",IFERROR(VLOOKUP(TRIM(E11069&amp;""),'Référentiel Articles'!$A$2:$F$634,3,FALSE),""))</f>
      </c>
      <c r="E11069" s="74" t="str">
        <v/>
      </c>
      <c r="F11069" s="75">
        <f>IF($E11069="","",IFERROR(VLOOKUP(TRIM(E11069&amp;""),'Référentiel Articles'!$A$2:$F$634,4,FALSE),""))</f>
      </c>
      <c r="G11069" s="76">
        <f>IF($E11069="","",IFERROR(VLOOKUP(TRIM(E11069&amp;""),'Référentiel Articles'!$A$2:$F$634,5,FALSE),""))</f>
      </c>
      <c r="H11069" s="77" t="str">
        <v/>
      </c>
      <c r="I11069" s="76">
        <f>IF($E11069="","",IFERROR(VLOOKUP(TRIM(E11069&amp;""),'Référentiel Articles'!$A$2:$F$634,6,FALSE),""))</f>
      </c>
      <c r="J11069" s="78">
        <f>IF(OR($E11069="",$H11069=""),"",$H11069*$I11069)</f>
      </c>
      <c r="K11069" s="79" t="str">
        <v/>
      </c>
    </row>
    <row r="11070">
      <c r="A11070" s="81" t="str">
        <v/>
      </c>
      <c r="B11070" s="81" t="str">
        <v/>
      </c>
      <c r="C11070" s="83">
        <f>IF($E11070="","",IFERROR(VLOOKUP(TRIM(E11070&amp;""),'Référentiel Articles'!$A$2:$F$634,2,FALSE),""))</f>
      </c>
      <c r="D11070" s="83">
        <f>IF($E11070="","",IFERROR(VLOOKUP(TRIM(E11070&amp;""),'Référentiel Articles'!$A$2:$F$634,3,FALSE),""))</f>
      </c>
      <c r="E11070" s="81" t="str">
        <v/>
      </c>
      <c r="F11070" s="83">
        <f>IF($E11070="","",IFERROR(VLOOKUP(TRIM(E11070&amp;""),'Référentiel Articles'!$A$2:$F$634,4,FALSE),""))</f>
      </c>
      <c r="G11070" s="84">
        <f>IF($E11070="","",IFERROR(VLOOKUP(TRIM(E11070&amp;""),'Référentiel Articles'!$A$2:$F$634,5,FALSE),""))</f>
      </c>
      <c r="H11070" s="85" t="str">
        <v/>
      </c>
      <c r="I11070" s="84">
        <f>IF($E11070="","",IFERROR(VLOOKUP(TRIM(E11070&amp;""),'Référentiel Articles'!$A$2:$F$634,6,FALSE),""))</f>
      </c>
      <c r="J11070" s="90">
        <f>IF(OR($E11070="",$H11070=""),"",$H11070*$I11070)</f>
      </c>
      <c r="K11070" s="87" t="str">
        <v/>
      </c>
    </row>
    <row r="11071">
      <c r="A11071" s="74" t="str">
        <v/>
      </c>
      <c r="B11071" s="74" t="str">
        <v/>
      </c>
      <c r="C11071" s="75">
        <f>IF($E11071="","",IFERROR(VLOOKUP(TRIM(E11071&amp;""),'Référentiel Articles'!$A$2:$F$634,2,FALSE),""))</f>
      </c>
      <c r="D11071" s="75">
        <f>IF($E11071="","",IFERROR(VLOOKUP(TRIM(E11071&amp;""),'Référentiel Articles'!$A$2:$F$634,3,FALSE),""))</f>
      </c>
      <c r="E11071" s="74" t="str">
        <v/>
      </c>
      <c r="F11071" s="75">
        <f>IF($E11071="","",IFERROR(VLOOKUP(TRIM(E11071&amp;""),'Référentiel Articles'!$A$2:$F$634,4,FALSE),""))</f>
      </c>
      <c r="G11071" s="76">
        <f>IF($E11071="","",IFERROR(VLOOKUP(TRIM(E11071&amp;""),'Référentiel Articles'!$A$2:$F$634,5,FALSE),""))</f>
      </c>
      <c r="H11071" s="77" t="str">
        <v/>
      </c>
      <c r="I11071" s="76">
        <f>IF($E11071="","",IFERROR(VLOOKUP(TRIM(E11071&amp;""),'Référentiel Articles'!$A$2:$F$634,6,FALSE),""))</f>
      </c>
      <c r="J11071" s="78">
        <f>IF(OR($E11071="",$H11071=""),"",$H11071*$I11071)</f>
      </c>
      <c r="K11071" s="79" t="str">
        <v/>
      </c>
    </row>
    <row r="11072">
      <c r="A11072" s="81" t="str">
        <v/>
      </c>
      <c r="B11072" s="81" t="str">
        <v/>
      </c>
      <c r="C11072" s="83">
        <f>IF($E11072="","",IFERROR(VLOOKUP(TRIM(E11072&amp;""),'Référentiel Articles'!$A$2:$F$634,2,FALSE),""))</f>
      </c>
      <c r="D11072" s="83">
        <f>IF($E11072="","",IFERROR(VLOOKUP(TRIM(E11072&amp;""),'Référentiel Articles'!$A$2:$F$634,3,FALSE),""))</f>
      </c>
      <c r="E11072" s="81" t="str">
        <v/>
      </c>
      <c r="F11072" s="83">
        <f>IF($E11072="","",IFERROR(VLOOKUP(TRIM(E11072&amp;""),'Référentiel Articles'!$A$2:$F$634,4,FALSE),""))</f>
      </c>
      <c r="G11072" s="84">
        <f>IF($E11072="","",IFERROR(VLOOKUP(TRIM(E11072&amp;""),'Référentiel Articles'!$A$2:$F$634,5,FALSE),""))</f>
      </c>
      <c r="H11072" s="85" t="str">
        <v/>
      </c>
      <c r="I11072" s="84">
        <f>IF($E11072="","",IFERROR(VLOOKUP(TRIM(E11072&amp;""),'Référentiel Articles'!$A$2:$F$634,6,FALSE),""))</f>
      </c>
      <c r="J11072" s="90">
        <f>IF(OR($E11072="",$H11072=""),"",$H11072*$I11072)</f>
      </c>
      <c r="K11072" s="87" t="str">
        <v/>
      </c>
    </row>
    <row r="11073">
      <c r="A11073" s="74" t="str">
        <v/>
      </c>
      <c r="B11073" s="74" t="str">
        <v/>
      </c>
      <c r="C11073" s="75">
        <f>IF($E11073="","",IFERROR(VLOOKUP(TRIM(E11073&amp;""),'Référentiel Articles'!$A$2:$F$634,2,FALSE),""))</f>
      </c>
      <c r="D11073" s="75">
        <f>IF($E11073="","",IFERROR(VLOOKUP(TRIM(E11073&amp;""),'Référentiel Articles'!$A$2:$F$634,3,FALSE),""))</f>
      </c>
      <c r="E11073" s="74" t="str">
        <v/>
      </c>
      <c r="F11073" s="75">
        <f>IF($E11073="","",IFERROR(VLOOKUP(TRIM(E11073&amp;""),'Référentiel Articles'!$A$2:$F$634,4,FALSE),""))</f>
      </c>
      <c r="G11073" s="76">
        <f>IF($E11073="","",IFERROR(VLOOKUP(TRIM(E11073&amp;""),'Référentiel Articles'!$A$2:$F$634,5,FALSE),""))</f>
      </c>
      <c r="H11073" s="77" t="str">
        <v/>
      </c>
      <c r="I11073" s="76">
        <f>IF($E11073="","",IFERROR(VLOOKUP(TRIM(E11073&amp;""),'Référentiel Articles'!$A$2:$F$634,6,FALSE),""))</f>
      </c>
      <c r="J11073" s="78">
        <f>IF(OR($E11073="",$H11073=""),"",$H11073*$I11073)</f>
      </c>
      <c r="K11073" s="79" t="str">
        <v/>
      </c>
    </row>
    <row r="11074">
      <c r="A11074" s="81" t="str">
        <v/>
      </c>
      <c r="B11074" s="81" t="str">
        <v/>
      </c>
      <c r="C11074" s="83">
        <f>IF($E11074="","",IFERROR(VLOOKUP(TRIM(E11074&amp;""),'Référentiel Articles'!$A$2:$F$634,2,FALSE),""))</f>
      </c>
      <c r="D11074" s="83">
        <f>IF($E11074="","",IFERROR(VLOOKUP(TRIM(E11074&amp;""),'Référentiel Articles'!$A$2:$F$634,3,FALSE),""))</f>
      </c>
      <c r="E11074" s="81" t="str">
        <v/>
      </c>
      <c r="F11074" s="83">
        <f>IF($E11074="","",IFERROR(VLOOKUP(TRIM(E11074&amp;""),'Référentiel Articles'!$A$2:$F$634,4,FALSE),""))</f>
      </c>
      <c r="G11074" s="84">
        <f>IF($E11074="","",IFERROR(VLOOKUP(TRIM(E11074&amp;""),'Référentiel Articles'!$A$2:$F$634,5,FALSE),""))</f>
      </c>
      <c r="H11074" s="85" t="str">
        <v/>
      </c>
      <c r="I11074" s="84">
        <f>IF($E11074="","",IFERROR(VLOOKUP(TRIM(E11074&amp;""),'Référentiel Articles'!$A$2:$F$634,6,FALSE),""))</f>
      </c>
      <c r="J11074" s="90">
        <f>IF(OR($E11074="",$H11074=""),"",$H11074*$I11074)</f>
      </c>
      <c r="K11074" s="87" t="str">
        <v/>
      </c>
    </row>
    <row r="11075">
      <c r="A11075" s="74" t="str">
        <v/>
      </c>
      <c r="B11075" s="74" t="str">
        <v/>
      </c>
      <c r="C11075" s="75">
        <f>IF($E11075="","",IFERROR(VLOOKUP(TRIM(E11075&amp;""),'Référentiel Articles'!$A$2:$F$634,2,FALSE),""))</f>
      </c>
      <c r="D11075" s="75">
        <f>IF($E11075="","",IFERROR(VLOOKUP(TRIM(E11075&amp;""),'Référentiel Articles'!$A$2:$F$634,3,FALSE),""))</f>
      </c>
      <c r="E11075" s="74" t="str">
        <v/>
      </c>
      <c r="F11075" s="75">
        <f>IF($E11075="","",IFERROR(VLOOKUP(TRIM(E11075&amp;""),'Référentiel Articles'!$A$2:$F$634,4,FALSE),""))</f>
      </c>
      <c r="G11075" s="76">
        <f>IF($E11075="","",IFERROR(VLOOKUP(TRIM(E11075&amp;""),'Référentiel Articles'!$A$2:$F$634,5,FALSE),""))</f>
      </c>
      <c r="H11075" s="77" t="str">
        <v/>
      </c>
      <c r="I11075" s="76">
        <f>IF($E11075="","",IFERROR(VLOOKUP(TRIM(E11075&amp;""),'Référentiel Articles'!$A$2:$F$634,6,FALSE),""))</f>
      </c>
      <c r="J11075" s="78">
        <f>IF(OR($E11075="",$H11075=""),"",$H11075*$I11075)</f>
      </c>
      <c r="K11075" s="79" t="str">
        <v/>
      </c>
    </row>
    <row r="11076">
      <c r="A11076" s="81" t="str">
        <v/>
      </c>
      <c r="B11076" s="81" t="str">
        <v/>
      </c>
      <c r="C11076" s="83">
        <f>IF($E11076="","",IFERROR(VLOOKUP(TRIM(E11076&amp;""),'Référentiel Articles'!$A$2:$F$634,2,FALSE),""))</f>
      </c>
      <c r="D11076" s="83">
        <f>IF($E11076="","",IFERROR(VLOOKUP(TRIM(E11076&amp;""),'Référentiel Articles'!$A$2:$F$634,3,FALSE),""))</f>
      </c>
      <c r="E11076" s="81" t="str">
        <v/>
      </c>
      <c r="F11076" s="83">
        <f>IF($E11076="","",IFERROR(VLOOKUP(TRIM(E11076&amp;""),'Référentiel Articles'!$A$2:$F$634,4,FALSE),""))</f>
      </c>
      <c r="G11076" s="84">
        <f>IF($E11076="","",IFERROR(VLOOKUP(TRIM(E11076&amp;""),'Référentiel Articles'!$A$2:$F$634,5,FALSE),""))</f>
      </c>
      <c r="H11076" s="85" t="str">
        <v/>
      </c>
      <c r="I11076" s="84">
        <f>IF($E11076="","",IFERROR(VLOOKUP(TRIM(E11076&amp;""),'Référentiel Articles'!$A$2:$F$634,6,FALSE),""))</f>
      </c>
      <c r="J11076" s="90">
        <f>IF(OR($E11076="",$H11076=""),"",$H11076*$I11076)</f>
      </c>
      <c r="K11076" s="87" t="str">
        <v/>
      </c>
    </row>
    <row r="11077">
      <c r="A11077" s="74" t="str">
        <v/>
      </c>
      <c r="B11077" s="74" t="str">
        <v/>
      </c>
      <c r="C11077" s="75">
        <f>IF($E11077="","",IFERROR(VLOOKUP(TRIM(E11077&amp;""),'Référentiel Articles'!$A$2:$F$634,2,FALSE),""))</f>
      </c>
      <c r="D11077" s="75">
        <f>IF($E11077="","",IFERROR(VLOOKUP(TRIM(E11077&amp;""),'Référentiel Articles'!$A$2:$F$634,3,FALSE),""))</f>
      </c>
      <c r="E11077" s="74" t="str">
        <v/>
      </c>
      <c r="F11077" s="75">
        <f>IF($E11077="","",IFERROR(VLOOKUP(TRIM(E11077&amp;""),'Référentiel Articles'!$A$2:$F$634,4,FALSE),""))</f>
      </c>
      <c r="G11077" s="76">
        <f>IF($E11077="","",IFERROR(VLOOKUP(TRIM(E11077&amp;""),'Référentiel Articles'!$A$2:$F$634,5,FALSE),""))</f>
      </c>
      <c r="H11077" s="77" t="str">
        <v/>
      </c>
      <c r="I11077" s="76">
        <f>IF($E11077="","",IFERROR(VLOOKUP(TRIM(E11077&amp;""),'Référentiel Articles'!$A$2:$F$634,6,FALSE),""))</f>
      </c>
      <c r="J11077" s="78">
        <f>IF(OR($E11077="",$H11077=""),"",$H11077*$I11077)</f>
      </c>
      <c r="K11077" s="79" t="str">
        <v/>
      </c>
    </row>
    <row r="11078">
      <c r="A11078" s="81" t="str">
        <v/>
      </c>
      <c r="B11078" s="81" t="str">
        <v/>
      </c>
      <c r="C11078" s="83">
        <f>IF($E11078="","",IFERROR(VLOOKUP(TRIM(E11078&amp;""),'Référentiel Articles'!$A$2:$F$634,2,FALSE),""))</f>
      </c>
      <c r="D11078" s="83">
        <f>IF($E11078="","",IFERROR(VLOOKUP(TRIM(E11078&amp;""),'Référentiel Articles'!$A$2:$F$634,3,FALSE),""))</f>
      </c>
      <c r="E11078" s="81" t="str">
        <v/>
      </c>
      <c r="F11078" s="83">
        <f>IF($E11078="","",IFERROR(VLOOKUP(TRIM(E11078&amp;""),'Référentiel Articles'!$A$2:$F$634,4,FALSE),""))</f>
      </c>
      <c r="G11078" s="84">
        <f>IF($E11078="","",IFERROR(VLOOKUP(TRIM(E11078&amp;""),'Référentiel Articles'!$A$2:$F$634,5,FALSE),""))</f>
      </c>
      <c r="H11078" s="85" t="str">
        <v/>
      </c>
      <c r="I11078" s="84">
        <f>IF($E11078="","",IFERROR(VLOOKUP(TRIM(E11078&amp;""),'Référentiel Articles'!$A$2:$F$634,6,FALSE),""))</f>
      </c>
      <c r="J11078" s="90">
        <f>IF(OR($E11078="",$H11078=""),"",$H11078*$I11078)</f>
      </c>
      <c r="K11078" s="87" t="str">
        <v/>
      </c>
    </row>
    <row r="11079">
      <c r="A11079" s="74" t="str">
        <v/>
      </c>
      <c r="B11079" s="74" t="str">
        <v/>
      </c>
      <c r="C11079" s="75">
        <f>IF($E11079="","",IFERROR(VLOOKUP(TRIM(E11079&amp;""),'Référentiel Articles'!$A$2:$F$634,2,FALSE),""))</f>
      </c>
      <c r="D11079" s="75">
        <f>IF($E11079="","",IFERROR(VLOOKUP(TRIM(E11079&amp;""),'Référentiel Articles'!$A$2:$F$634,3,FALSE),""))</f>
      </c>
      <c r="E11079" s="74" t="str">
        <v/>
      </c>
      <c r="F11079" s="75">
        <f>IF($E11079="","",IFERROR(VLOOKUP(TRIM(E11079&amp;""),'Référentiel Articles'!$A$2:$F$634,4,FALSE),""))</f>
      </c>
      <c r="G11079" s="76">
        <f>IF($E11079="","",IFERROR(VLOOKUP(TRIM(E11079&amp;""),'Référentiel Articles'!$A$2:$F$634,5,FALSE),""))</f>
      </c>
      <c r="H11079" s="77" t="str">
        <v/>
      </c>
      <c r="I11079" s="76">
        <f>IF($E11079="","",IFERROR(VLOOKUP(TRIM(E11079&amp;""),'Référentiel Articles'!$A$2:$F$634,6,FALSE),""))</f>
      </c>
      <c r="J11079" s="78">
        <f>IF(OR($E11079="",$H11079=""),"",$H11079*$I11079)</f>
      </c>
      <c r="K11079" s="79" t="str">
        <v/>
      </c>
    </row>
    <row r="11080">
      <c r="A11080" s="81" t="str">
        <v/>
      </c>
      <c r="B11080" s="81" t="str">
        <v/>
      </c>
      <c r="C11080" s="83">
        <f>IF($E11080="","",IFERROR(VLOOKUP(TRIM(E11080&amp;""),'Référentiel Articles'!$A$2:$F$634,2,FALSE),""))</f>
      </c>
      <c r="D11080" s="83">
        <f>IF($E11080="","",IFERROR(VLOOKUP(TRIM(E11080&amp;""),'Référentiel Articles'!$A$2:$F$634,3,FALSE),""))</f>
      </c>
      <c r="E11080" s="81" t="str">
        <v/>
      </c>
      <c r="F11080" s="83">
        <f>IF($E11080="","",IFERROR(VLOOKUP(TRIM(E11080&amp;""),'Référentiel Articles'!$A$2:$F$634,4,FALSE),""))</f>
      </c>
      <c r="G11080" s="84">
        <f>IF($E11080="","",IFERROR(VLOOKUP(TRIM(E11080&amp;""),'Référentiel Articles'!$A$2:$F$634,5,FALSE),""))</f>
      </c>
      <c r="H11080" s="85" t="str">
        <v/>
      </c>
      <c r="I11080" s="84">
        <f>IF($E11080="","",IFERROR(VLOOKUP(TRIM(E11080&amp;""),'Référentiel Articles'!$A$2:$F$634,6,FALSE),""))</f>
      </c>
      <c r="J11080" s="90">
        <f>IF(OR($E11080="",$H11080=""),"",$H11080*$I11080)</f>
      </c>
      <c r="K11080" s="87" t="str">
        <v/>
      </c>
    </row>
    <row r="11081">
      <c r="A11081" s="74" t="str">
        <v/>
      </c>
      <c r="B11081" s="74" t="str">
        <v/>
      </c>
      <c r="C11081" s="75">
        <f>IF($E11081="","",IFERROR(VLOOKUP(TRIM(E11081&amp;""),'Référentiel Articles'!$A$2:$F$634,2,FALSE),""))</f>
      </c>
      <c r="D11081" s="75">
        <f>IF($E11081="","",IFERROR(VLOOKUP(TRIM(E11081&amp;""),'Référentiel Articles'!$A$2:$F$634,3,FALSE),""))</f>
      </c>
      <c r="E11081" s="74" t="str">
        <v/>
      </c>
      <c r="F11081" s="75">
        <f>IF($E11081="","",IFERROR(VLOOKUP(TRIM(E11081&amp;""),'Référentiel Articles'!$A$2:$F$634,4,FALSE),""))</f>
      </c>
      <c r="G11081" s="76">
        <f>IF($E11081="","",IFERROR(VLOOKUP(TRIM(E11081&amp;""),'Référentiel Articles'!$A$2:$F$634,5,FALSE),""))</f>
      </c>
      <c r="H11081" s="77" t="str">
        <v/>
      </c>
      <c r="I11081" s="76">
        <f>IF($E11081="","",IFERROR(VLOOKUP(TRIM(E11081&amp;""),'Référentiel Articles'!$A$2:$F$634,6,FALSE),""))</f>
      </c>
      <c r="J11081" s="78">
        <f>IF(OR($E11081="",$H11081=""),"",$H11081*$I11081)</f>
      </c>
      <c r="K11081" s="79" t="str">
        <v/>
      </c>
    </row>
    <row r="11082">
      <c r="A11082" s="81" t="str">
        <v/>
      </c>
      <c r="B11082" s="81" t="str">
        <v/>
      </c>
      <c r="C11082" s="83">
        <f>IF($E11082="","",IFERROR(VLOOKUP(TRIM(E11082&amp;""),'Référentiel Articles'!$A$2:$F$634,2,FALSE),""))</f>
      </c>
      <c r="D11082" s="83">
        <f>IF($E11082="","",IFERROR(VLOOKUP(TRIM(E11082&amp;""),'Référentiel Articles'!$A$2:$F$634,3,FALSE),""))</f>
      </c>
      <c r="E11082" s="81" t="str">
        <v/>
      </c>
      <c r="F11082" s="83">
        <f>IF($E11082="","",IFERROR(VLOOKUP(TRIM(E11082&amp;""),'Référentiel Articles'!$A$2:$F$634,4,FALSE),""))</f>
      </c>
      <c r="G11082" s="84">
        <f>IF($E11082="","",IFERROR(VLOOKUP(TRIM(E11082&amp;""),'Référentiel Articles'!$A$2:$F$634,5,FALSE),""))</f>
      </c>
      <c r="H11082" s="85" t="str">
        <v/>
      </c>
      <c r="I11082" s="84">
        <f>IF($E11082="","",IFERROR(VLOOKUP(TRIM(E11082&amp;""),'Référentiel Articles'!$A$2:$F$634,6,FALSE),""))</f>
      </c>
      <c r="J11082" s="90">
        <f>IF(OR($E11082="",$H11082=""),"",$H11082*$I11082)</f>
      </c>
      <c r="K11082" s="87" t="str">
        <v/>
      </c>
    </row>
    <row r="11083">
      <c r="A11083" s="74" t="str">
        <v/>
      </c>
      <c r="B11083" s="74" t="str">
        <v/>
      </c>
      <c r="C11083" s="75">
        <f>IF($E11083="","",IFERROR(VLOOKUP(TRIM(E11083&amp;""),'Référentiel Articles'!$A$2:$F$634,2,FALSE),""))</f>
      </c>
      <c r="D11083" s="75">
        <f>IF($E11083="","",IFERROR(VLOOKUP(TRIM(E11083&amp;""),'Référentiel Articles'!$A$2:$F$634,3,FALSE),""))</f>
      </c>
      <c r="E11083" s="74" t="str">
        <v/>
      </c>
      <c r="F11083" s="75">
        <f>IF($E11083="","",IFERROR(VLOOKUP(TRIM(E11083&amp;""),'Référentiel Articles'!$A$2:$F$634,4,FALSE),""))</f>
      </c>
      <c r="G11083" s="76">
        <f>IF($E11083="","",IFERROR(VLOOKUP(TRIM(E11083&amp;""),'Référentiel Articles'!$A$2:$F$634,5,FALSE),""))</f>
      </c>
      <c r="H11083" s="77" t="str">
        <v/>
      </c>
      <c r="I11083" s="76">
        <f>IF($E11083="","",IFERROR(VLOOKUP(TRIM(E11083&amp;""),'Référentiel Articles'!$A$2:$F$634,6,FALSE),""))</f>
      </c>
      <c r="J11083" s="78">
        <f>IF(OR($E11083="",$H11083=""),"",$H11083*$I11083)</f>
      </c>
      <c r="K11083" s="79" t="str">
        <v/>
      </c>
    </row>
    <row r="11084">
      <c r="A11084" s="81" t="str">
        <v/>
      </c>
      <c r="B11084" s="81" t="str">
        <v/>
      </c>
      <c r="C11084" s="83">
        <f>IF($E11084="","",IFERROR(VLOOKUP(TRIM(E11084&amp;""),'Référentiel Articles'!$A$2:$F$634,2,FALSE),""))</f>
      </c>
      <c r="D11084" s="83">
        <f>IF($E11084="","",IFERROR(VLOOKUP(TRIM(E11084&amp;""),'Référentiel Articles'!$A$2:$F$634,3,FALSE),""))</f>
      </c>
      <c r="E11084" s="81" t="str">
        <v/>
      </c>
      <c r="F11084" s="83">
        <f>IF($E11084="","",IFERROR(VLOOKUP(TRIM(E11084&amp;""),'Référentiel Articles'!$A$2:$F$634,4,FALSE),""))</f>
      </c>
      <c r="G11084" s="84">
        <f>IF($E11084="","",IFERROR(VLOOKUP(TRIM(E11084&amp;""),'Référentiel Articles'!$A$2:$F$634,5,FALSE),""))</f>
      </c>
      <c r="H11084" s="85" t="str">
        <v/>
      </c>
      <c r="I11084" s="84">
        <f>IF($E11084="","",IFERROR(VLOOKUP(TRIM(E11084&amp;""),'Référentiel Articles'!$A$2:$F$634,6,FALSE),""))</f>
      </c>
      <c r="J11084" s="90">
        <f>IF(OR($E11084="",$H11084=""),"",$H11084*$I11084)</f>
      </c>
      <c r="K11084" s="87" t="str">
        <v/>
      </c>
    </row>
    <row r="11085">
      <c r="A11085" s="74" t="str">
        <v/>
      </c>
      <c r="B11085" s="74" t="str">
        <v/>
      </c>
      <c r="C11085" s="75">
        <f>IF($E11085="","",IFERROR(VLOOKUP(TRIM(E11085&amp;""),'Référentiel Articles'!$A$2:$F$634,2,FALSE),""))</f>
      </c>
      <c r="D11085" s="75">
        <f>IF($E11085="","",IFERROR(VLOOKUP(TRIM(E11085&amp;""),'Référentiel Articles'!$A$2:$F$634,3,FALSE),""))</f>
      </c>
      <c r="E11085" s="74" t="str">
        <v/>
      </c>
      <c r="F11085" s="75">
        <f>IF($E11085="","",IFERROR(VLOOKUP(TRIM(E11085&amp;""),'Référentiel Articles'!$A$2:$F$634,4,FALSE),""))</f>
      </c>
      <c r="G11085" s="76">
        <f>IF($E11085="","",IFERROR(VLOOKUP(TRIM(E11085&amp;""),'Référentiel Articles'!$A$2:$F$634,5,FALSE),""))</f>
      </c>
      <c r="H11085" s="77" t="str">
        <v/>
      </c>
      <c r="I11085" s="76">
        <f>IF($E11085="","",IFERROR(VLOOKUP(TRIM(E11085&amp;""),'Référentiel Articles'!$A$2:$F$634,6,FALSE),""))</f>
      </c>
      <c r="J11085" s="78">
        <f>IF(OR($E11085="",$H11085=""),"",$H11085*$I11085)</f>
      </c>
      <c r="K11085" s="79" t="str">
        <v/>
      </c>
    </row>
    <row r="11086">
      <c r="A11086" s="81" t="str">
        <v/>
      </c>
      <c r="B11086" s="81" t="str">
        <v/>
      </c>
      <c r="C11086" s="83">
        <f>IF($E11086="","",IFERROR(VLOOKUP(TRIM(E11086&amp;""),'Référentiel Articles'!$A$2:$F$634,2,FALSE),""))</f>
      </c>
      <c r="D11086" s="83">
        <f>IF($E11086="","",IFERROR(VLOOKUP(TRIM(E11086&amp;""),'Référentiel Articles'!$A$2:$F$634,3,FALSE),""))</f>
      </c>
      <c r="E11086" s="81" t="str">
        <v/>
      </c>
      <c r="F11086" s="83">
        <f>IF($E11086="","",IFERROR(VLOOKUP(TRIM(E11086&amp;""),'Référentiel Articles'!$A$2:$F$634,4,FALSE),""))</f>
      </c>
      <c r="G11086" s="84">
        <f>IF($E11086="","",IFERROR(VLOOKUP(TRIM(E11086&amp;""),'Référentiel Articles'!$A$2:$F$634,5,FALSE),""))</f>
      </c>
      <c r="H11086" s="85" t="str">
        <v/>
      </c>
      <c r="I11086" s="84">
        <f>IF($E11086="","",IFERROR(VLOOKUP(TRIM(E11086&amp;""),'Référentiel Articles'!$A$2:$F$634,6,FALSE),""))</f>
      </c>
      <c r="J11086" s="90">
        <f>IF(OR($E11086="",$H11086=""),"",$H11086*$I11086)</f>
      </c>
      <c r="K11086" s="87" t="str">
        <v/>
      </c>
    </row>
    <row r="11087">
      <c r="A11087" s="74" t="str">
        <v/>
      </c>
      <c r="B11087" s="74" t="str">
        <v/>
      </c>
      <c r="C11087" s="75">
        <f>IF($E11087="","",IFERROR(VLOOKUP(TRIM(E11087&amp;""),'Référentiel Articles'!$A$2:$F$634,2,FALSE),""))</f>
      </c>
      <c r="D11087" s="75">
        <f>IF($E11087="","",IFERROR(VLOOKUP(TRIM(E11087&amp;""),'Référentiel Articles'!$A$2:$F$634,3,FALSE),""))</f>
      </c>
      <c r="E11087" s="74" t="str">
        <v/>
      </c>
      <c r="F11087" s="75">
        <f>IF($E11087="","",IFERROR(VLOOKUP(TRIM(E11087&amp;""),'Référentiel Articles'!$A$2:$F$634,4,FALSE),""))</f>
      </c>
      <c r="G11087" s="76">
        <f>IF($E11087="","",IFERROR(VLOOKUP(TRIM(E11087&amp;""),'Référentiel Articles'!$A$2:$F$634,5,FALSE),""))</f>
      </c>
      <c r="H11087" s="77" t="str">
        <v/>
      </c>
      <c r="I11087" s="76">
        <f>IF($E11087="","",IFERROR(VLOOKUP(TRIM(E11087&amp;""),'Référentiel Articles'!$A$2:$F$634,6,FALSE),""))</f>
      </c>
      <c r="J11087" s="78">
        <f>IF(OR($E11087="",$H11087=""),"",$H11087*$I11087)</f>
      </c>
      <c r="K11087" s="79" t="str">
        <v/>
      </c>
    </row>
    <row r="11088">
      <c r="A11088" s="81" t="str">
        <v/>
      </c>
      <c r="B11088" s="81" t="str">
        <v/>
      </c>
      <c r="C11088" s="83">
        <f>IF($E11088="","",IFERROR(VLOOKUP(TRIM(E11088&amp;""),'Référentiel Articles'!$A$2:$F$634,2,FALSE),""))</f>
      </c>
      <c r="D11088" s="83">
        <f>IF($E11088="","",IFERROR(VLOOKUP(TRIM(E11088&amp;""),'Référentiel Articles'!$A$2:$F$634,3,FALSE),""))</f>
      </c>
      <c r="E11088" s="81" t="str">
        <v/>
      </c>
      <c r="F11088" s="83">
        <f>IF($E11088="","",IFERROR(VLOOKUP(TRIM(E11088&amp;""),'Référentiel Articles'!$A$2:$F$634,4,FALSE),""))</f>
      </c>
      <c r="G11088" s="84">
        <f>IF($E11088="","",IFERROR(VLOOKUP(TRIM(E11088&amp;""),'Référentiel Articles'!$A$2:$F$634,5,FALSE),""))</f>
      </c>
      <c r="H11088" s="85" t="str">
        <v/>
      </c>
      <c r="I11088" s="84">
        <f>IF($E11088="","",IFERROR(VLOOKUP(TRIM(E11088&amp;""),'Référentiel Articles'!$A$2:$F$634,6,FALSE),""))</f>
      </c>
      <c r="J11088" s="90">
        <f>IF(OR($E11088="",$H11088=""),"",$H11088*$I11088)</f>
      </c>
      <c r="K11088" s="87" t="str">
        <v/>
      </c>
    </row>
    <row r="11089">
      <c r="A11089" s="74" t="str">
        <v/>
      </c>
      <c r="B11089" s="74" t="str">
        <v/>
      </c>
      <c r="C11089" s="75">
        <f>IF($E11089="","",IFERROR(VLOOKUP(TRIM(E11089&amp;""),'Référentiel Articles'!$A$2:$F$634,2,FALSE),""))</f>
      </c>
      <c r="D11089" s="75">
        <f>IF($E11089="","",IFERROR(VLOOKUP(TRIM(E11089&amp;""),'Référentiel Articles'!$A$2:$F$634,3,FALSE),""))</f>
      </c>
      <c r="E11089" s="74" t="str">
        <v/>
      </c>
      <c r="F11089" s="75">
        <f>IF($E11089="","",IFERROR(VLOOKUP(TRIM(E11089&amp;""),'Référentiel Articles'!$A$2:$F$634,4,FALSE),""))</f>
      </c>
      <c r="G11089" s="76">
        <f>IF($E11089="","",IFERROR(VLOOKUP(TRIM(E11089&amp;""),'Référentiel Articles'!$A$2:$F$634,5,FALSE),""))</f>
      </c>
      <c r="H11089" s="77" t="str">
        <v/>
      </c>
      <c r="I11089" s="76">
        <f>IF($E11089="","",IFERROR(VLOOKUP(TRIM(E11089&amp;""),'Référentiel Articles'!$A$2:$F$634,6,FALSE),""))</f>
      </c>
      <c r="J11089" s="78">
        <f>IF(OR($E11089="",$H11089=""),"",$H11089*$I11089)</f>
      </c>
      <c r="K11089" s="79" t="str">
        <v/>
      </c>
    </row>
    <row r="11090">
      <c r="A11090" s="81" t="str">
        <v/>
      </c>
      <c r="B11090" s="81" t="str">
        <v/>
      </c>
      <c r="C11090" s="83">
        <f>IF($E11090="","",IFERROR(VLOOKUP(TRIM(E11090&amp;""),'Référentiel Articles'!$A$2:$F$634,2,FALSE),""))</f>
      </c>
      <c r="D11090" s="83">
        <f>IF($E11090="","",IFERROR(VLOOKUP(TRIM(E11090&amp;""),'Référentiel Articles'!$A$2:$F$634,3,FALSE),""))</f>
      </c>
      <c r="E11090" s="81" t="str">
        <v/>
      </c>
      <c r="F11090" s="83">
        <f>IF($E11090="","",IFERROR(VLOOKUP(TRIM(E11090&amp;""),'Référentiel Articles'!$A$2:$F$634,4,FALSE),""))</f>
      </c>
      <c r="G11090" s="84">
        <f>IF($E11090="","",IFERROR(VLOOKUP(TRIM(E11090&amp;""),'Référentiel Articles'!$A$2:$F$634,5,FALSE),""))</f>
      </c>
      <c r="H11090" s="85" t="str">
        <v/>
      </c>
      <c r="I11090" s="84">
        <f>IF($E11090="","",IFERROR(VLOOKUP(TRIM(E11090&amp;""),'Référentiel Articles'!$A$2:$F$634,6,FALSE),""))</f>
      </c>
      <c r="J11090" s="90">
        <f>IF(OR($E11090="",$H11090=""),"",$H11090*$I11090)</f>
      </c>
      <c r="K11090" s="87" t="str">
        <v/>
      </c>
    </row>
    <row r="11091">
      <c r="A11091" s="74" t="str">
        <v/>
      </c>
      <c r="B11091" s="74" t="str">
        <v/>
      </c>
      <c r="C11091" s="75">
        <f>IF($E11091="","",IFERROR(VLOOKUP(TRIM(E11091&amp;""),'Référentiel Articles'!$A$2:$F$634,2,FALSE),""))</f>
      </c>
      <c r="D11091" s="75">
        <f>IF($E11091="","",IFERROR(VLOOKUP(TRIM(E11091&amp;""),'Référentiel Articles'!$A$2:$F$634,3,FALSE),""))</f>
      </c>
      <c r="E11091" s="74" t="str">
        <v/>
      </c>
      <c r="F11091" s="75">
        <f>IF($E11091="","",IFERROR(VLOOKUP(TRIM(E11091&amp;""),'Référentiel Articles'!$A$2:$F$634,4,FALSE),""))</f>
      </c>
      <c r="G11091" s="76">
        <f>IF($E11091="","",IFERROR(VLOOKUP(TRIM(E11091&amp;""),'Référentiel Articles'!$A$2:$F$634,5,FALSE),""))</f>
      </c>
      <c r="H11091" s="77" t="str">
        <v/>
      </c>
      <c r="I11091" s="76">
        <f>IF($E11091="","",IFERROR(VLOOKUP(TRIM(E11091&amp;""),'Référentiel Articles'!$A$2:$F$634,6,FALSE),""))</f>
      </c>
      <c r="J11091" s="78">
        <f>IF(OR($E11091="",$H11091=""),"",$H11091*$I11091)</f>
      </c>
      <c r="K11091" s="79" t="str">
        <v/>
      </c>
    </row>
    <row r="11092">
      <c r="A11092" s="81" t="str">
        <v/>
      </c>
      <c r="B11092" s="81" t="str">
        <v/>
      </c>
      <c r="C11092" s="83">
        <f>IF($E11092="","",IFERROR(VLOOKUP(TRIM(E11092&amp;""),'Référentiel Articles'!$A$2:$F$634,2,FALSE),""))</f>
      </c>
      <c r="D11092" s="83">
        <f>IF($E11092="","",IFERROR(VLOOKUP(TRIM(E11092&amp;""),'Référentiel Articles'!$A$2:$F$634,3,FALSE),""))</f>
      </c>
      <c r="E11092" s="81" t="str">
        <v/>
      </c>
      <c r="F11092" s="83">
        <f>IF($E11092="","",IFERROR(VLOOKUP(TRIM(E11092&amp;""),'Référentiel Articles'!$A$2:$F$634,4,FALSE),""))</f>
      </c>
      <c r="G11092" s="84">
        <f>IF($E11092="","",IFERROR(VLOOKUP(TRIM(E11092&amp;""),'Référentiel Articles'!$A$2:$F$634,5,FALSE),""))</f>
      </c>
      <c r="H11092" s="85" t="str">
        <v/>
      </c>
      <c r="I11092" s="84">
        <f>IF($E11092="","",IFERROR(VLOOKUP(TRIM(E11092&amp;""),'Référentiel Articles'!$A$2:$F$634,6,FALSE),""))</f>
      </c>
      <c r="J11092" s="90">
        <f>IF(OR($E11092="",$H11092=""),"",$H11092*$I11092)</f>
      </c>
      <c r="K11092" s="87" t="str">
        <v/>
      </c>
    </row>
    <row r="11093">
      <c r="A11093" s="74" t="str">
        <v/>
      </c>
      <c r="B11093" s="74" t="str">
        <v/>
      </c>
      <c r="C11093" s="75">
        <f>IF($E11093="","",IFERROR(VLOOKUP(TRIM(E11093&amp;""),'Référentiel Articles'!$A$2:$F$634,2,FALSE),""))</f>
      </c>
      <c r="D11093" s="75">
        <f>IF($E11093="","",IFERROR(VLOOKUP(TRIM(E11093&amp;""),'Référentiel Articles'!$A$2:$F$634,3,FALSE),""))</f>
      </c>
      <c r="E11093" s="74" t="str">
        <v/>
      </c>
      <c r="F11093" s="75">
        <f>IF($E11093="","",IFERROR(VLOOKUP(TRIM(E11093&amp;""),'Référentiel Articles'!$A$2:$F$634,4,FALSE),""))</f>
      </c>
      <c r="G11093" s="76">
        <f>IF($E11093="","",IFERROR(VLOOKUP(TRIM(E11093&amp;""),'Référentiel Articles'!$A$2:$F$634,5,FALSE),""))</f>
      </c>
      <c r="H11093" s="77" t="str">
        <v/>
      </c>
      <c r="I11093" s="76">
        <f>IF($E11093="","",IFERROR(VLOOKUP(TRIM(E11093&amp;""),'Référentiel Articles'!$A$2:$F$634,6,FALSE),""))</f>
      </c>
      <c r="J11093" s="78">
        <f>IF(OR($E11093="",$H11093=""),"",$H11093*$I11093)</f>
      </c>
      <c r="K11093" s="79" t="str">
        <v/>
      </c>
    </row>
    <row r="11094">
      <c r="A11094" s="81" t="str">
        <v/>
      </c>
      <c r="B11094" s="81" t="str">
        <v/>
      </c>
      <c r="C11094" s="83">
        <f>IF($E11094="","",IFERROR(VLOOKUP(TRIM(E11094&amp;""),'Référentiel Articles'!$A$2:$F$634,2,FALSE),""))</f>
      </c>
      <c r="D11094" s="83">
        <f>IF($E11094="","",IFERROR(VLOOKUP(TRIM(E11094&amp;""),'Référentiel Articles'!$A$2:$F$634,3,FALSE),""))</f>
      </c>
      <c r="E11094" s="81" t="str">
        <v/>
      </c>
      <c r="F11094" s="83">
        <f>IF($E11094="","",IFERROR(VLOOKUP(TRIM(E11094&amp;""),'Référentiel Articles'!$A$2:$F$634,4,FALSE),""))</f>
      </c>
      <c r="G11094" s="84">
        <f>IF($E11094="","",IFERROR(VLOOKUP(TRIM(E11094&amp;""),'Référentiel Articles'!$A$2:$F$634,5,FALSE),""))</f>
      </c>
      <c r="H11094" s="85" t="str">
        <v/>
      </c>
      <c r="I11094" s="84">
        <f>IF($E11094="","",IFERROR(VLOOKUP(TRIM(E11094&amp;""),'Référentiel Articles'!$A$2:$F$634,6,FALSE),""))</f>
      </c>
      <c r="J11094" s="90">
        <f>IF(OR($E11094="",$H11094=""),"",$H11094*$I11094)</f>
      </c>
      <c r="K11094" s="87" t="str">
        <v/>
      </c>
    </row>
    <row r="11095">
      <c r="A11095" s="74" t="str">
        <v/>
      </c>
      <c r="B11095" s="74" t="str">
        <v/>
      </c>
      <c r="C11095" s="75">
        <f>IF($E11095="","",IFERROR(VLOOKUP(TRIM(E11095&amp;""),'Référentiel Articles'!$A$2:$F$634,2,FALSE),""))</f>
      </c>
      <c r="D11095" s="75">
        <f>IF($E11095="","",IFERROR(VLOOKUP(TRIM(E11095&amp;""),'Référentiel Articles'!$A$2:$F$634,3,FALSE),""))</f>
      </c>
      <c r="E11095" s="74" t="str">
        <v/>
      </c>
      <c r="F11095" s="75">
        <f>IF($E11095="","",IFERROR(VLOOKUP(TRIM(E11095&amp;""),'Référentiel Articles'!$A$2:$F$634,4,FALSE),""))</f>
      </c>
      <c r="G11095" s="76">
        <f>IF($E11095="","",IFERROR(VLOOKUP(TRIM(E11095&amp;""),'Référentiel Articles'!$A$2:$F$634,5,FALSE),""))</f>
      </c>
      <c r="H11095" s="77" t="str">
        <v/>
      </c>
      <c r="I11095" s="76">
        <f>IF($E11095="","",IFERROR(VLOOKUP(TRIM(E11095&amp;""),'Référentiel Articles'!$A$2:$F$634,6,FALSE),""))</f>
      </c>
      <c r="J11095" s="78">
        <f>IF(OR($E11095="",$H11095=""),"",$H11095*$I11095)</f>
      </c>
      <c r="K11095" s="79" t="str">
        <v/>
      </c>
    </row>
    <row r="11096">
      <c r="A11096" s="81" t="str">
        <v/>
      </c>
      <c r="B11096" s="81" t="str">
        <v/>
      </c>
      <c r="C11096" s="83">
        <f>IF($E11096="","",IFERROR(VLOOKUP(TRIM(E11096&amp;""),'Référentiel Articles'!$A$2:$F$634,2,FALSE),""))</f>
      </c>
      <c r="D11096" s="83">
        <f>IF($E11096="","",IFERROR(VLOOKUP(TRIM(E11096&amp;""),'Référentiel Articles'!$A$2:$F$634,3,FALSE),""))</f>
      </c>
      <c r="E11096" s="81" t="str">
        <v/>
      </c>
      <c r="F11096" s="83">
        <f>IF($E11096="","",IFERROR(VLOOKUP(TRIM(E11096&amp;""),'Référentiel Articles'!$A$2:$F$634,4,FALSE),""))</f>
      </c>
      <c r="G11096" s="84">
        <f>IF($E11096="","",IFERROR(VLOOKUP(TRIM(E11096&amp;""),'Référentiel Articles'!$A$2:$F$634,5,FALSE),""))</f>
      </c>
      <c r="H11096" s="85" t="str">
        <v/>
      </c>
      <c r="I11096" s="84">
        <f>IF($E11096="","",IFERROR(VLOOKUP(TRIM(E11096&amp;""),'Référentiel Articles'!$A$2:$F$634,6,FALSE),""))</f>
      </c>
      <c r="J11096" s="90">
        <f>IF(OR($E11096="",$H11096=""),"",$H11096*$I11096)</f>
      </c>
      <c r="K11096" s="87" t="str">
        <v/>
      </c>
    </row>
    <row r="11097">
      <c r="A11097" s="74" t="str">
        <v/>
      </c>
      <c r="B11097" s="74" t="str">
        <v/>
      </c>
      <c r="C11097" s="75">
        <f>IF($E11097="","",IFERROR(VLOOKUP(TRIM(E11097&amp;""),'Référentiel Articles'!$A$2:$F$634,2,FALSE),""))</f>
      </c>
      <c r="D11097" s="75">
        <f>IF($E11097="","",IFERROR(VLOOKUP(TRIM(E11097&amp;""),'Référentiel Articles'!$A$2:$F$634,3,FALSE),""))</f>
      </c>
      <c r="E11097" s="74" t="str">
        <v/>
      </c>
      <c r="F11097" s="75">
        <f>IF($E11097="","",IFERROR(VLOOKUP(TRIM(E11097&amp;""),'Référentiel Articles'!$A$2:$F$634,4,FALSE),""))</f>
      </c>
      <c r="G11097" s="76">
        <f>IF($E11097="","",IFERROR(VLOOKUP(TRIM(E11097&amp;""),'Référentiel Articles'!$A$2:$F$634,5,FALSE),""))</f>
      </c>
      <c r="H11097" s="77" t="str">
        <v/>
      </c>
      <c r="I11097" s="76">
        <f>IF($E11097="","",IFERROR(VLOOKUP(TRIM(E11097&amp;""),'Référentiel Articles'!$A$2:$F$634,6,FALSE),""))</f>
      </c>
      <c r="J11097" s="78">
        <f>IF(OR($E11097="",$H11097=""),"",$H11097*$I11097)</f>
      </c>
      <c r="K11097" s="79" t="str">
        <v/>
      </c>
    </row>
    <row r="11098">
      <c r="A11098" s="81" t="str">
        <v/>
      </c>
      <c r="B11098" s="81" t="str">
        <v/>
      </c>
      <c r="C11098" s="83">
        <f>IF($E11098="","",IFERROR(VLOOKUP(TRIM(E11098&amp;""),'Référentiel Articles'!$A$2:$F$634,2,FALSE),""))</f>
      </c>
      <c r="D11098" s="83">
        <f>IF($E11098="","",IFERROR(VLOOKUP(TRIM(E11098&amp;""),'Référentiel Articles'!$A$2:$F$634,3,FALSE),""))</f>
      </c>
      <c r="E11098" s="81" t="str">
        <v/>
      </c>
      <c r="F11098" s="83">
        <f>IF($E11098="","",IFERROR(VLOOKUP(TRIM(E11098&amp;""),'Référentiel Articles'!$A$2:$F$634,4,FALSE),""))</f>
      </c>
      <c r="G11098" s="84">
        <f>IF($E11098="","",IFERROR(VLOOKUP(TRIM(E11098&amp;""),'Référentiel Articles'!$A$2:$F$634,5,FALSE),""))</f>
      </c>
      <c r="H11098" s="85" t="str">
        <v/>
      </c>
      <c r="I11098" s="84">
        <f>IF($E11098="","",IFERROR(VLOOKUP(TRIM(E11098&amp;""),'Référentiel Articles'!$A$2:$F$634,6,FALSE),""))</f>
      </c>
      <c r="J11098" s="90">
        <f>IF(OR($E11098="",$H11098=""),"",$H11098*$I11098)</f>
      </c>
      <c r="K11098" s="87" t="str">
        <v/>
      </c>
    </row>
    <row r="11099">
      <c r="A11099" s="74" t="str">
        <v/>
      </c>
      <c r="B11099" s="74" t="str">
        <v/>
      </c>
      <c r="C11099" s="75">
        <f>IF($E11099="","",IFERROR(VLOOKUP(TRIM(E11099&amp;""),'Référentiel Articles'!$A$2:$F$634,2,FALSE),""))</f>
      </c>
      <c r="D11099" s="75">
        <f>IF($E11099="","",IFERROR(VLOOKUP(TRIM(E11099&amp;""),'Référentiel Articles'!$A$2:$F$634,3,FALSE),""))</f>
      </c>
      <c r="E11099" s="74" t="str">
        <v/>
      </c>
      <c r="F11099" s="75">
        <f>IF($E11099="","",IFERROR(VLOOKUP(TRIM(E11099&amp;""),'Référentiel Articles'!$A$2:$F$634,4,FALSE),""))</f>
      </c>
      <c r="G11099" s="76">
        <f>IF($E11099="","",IFERROR(VLOOKUP(TRIM(E11099&amp;""),'Référentiel Articles'!$A$2:$F$634,5,FALSE),""))</f>
      </c>
      <c r="H11099" s="77" t="str">
        <v/>
      </c>
      <c r="I11099" s="76">
        <f>IF($E11099="","",IFERROR(VLOOKUP(TRIM(E11099&amp;""),'Référentiel Articles'!$A$2:$F$634,6,FALSE),""))</f>
      </c>
      <c r="J11099" s="78">
        <f>IF(OR($E11099="",$H11099=""),"",$H11099*$I11099)</f>
      </c>
      <c r="K11099" s="79" t="str">
        <v/>
      </c>
    </row>
    <row r="11100">
      <c r="A11100" s="81" t="str">
        <v/>
      </c>
      <c r="B11100" s="81" t="str">
        <v/>
      </c>
      <c r="C11100" s="83">
        <f>IF($E11100="","",IFERROR(VLOOKUP(TRIM(E11100&amp;""),'Référentiel Articles'!$A$2:$F$634,2,FALSE),""))</f>
      </c>
      <c r="D11100" s="83">
        <f>IF($E11100="","",IFERROR(VLOOKUP(TRIM(E11100&amp;""),'Référentiel Articles'!$A$2:$F$634,3,FALSE),""))</f>
      </c>
      <c r="E11100" s="81" t="str">
        <v/>
      </c>
      <c r="F11100" s="83">
        <f>IF($E11100="","",IFERROR(VLOOKUP(TRIM(E11100&amp;""),'Référentiel Articles'!$A$2:$F$634,4,FALSE),""))</f>
      </c>
      <c r="G11100" s="84">
        <f>IF($E11100="","",IFERROR(VLOOKUP(TRIM(E11100&amp;""),'Référentiel Articles'!$A$2:$F$634,5,FALSE),""))</f>
      </c>
      <c r="H11100" s="85" t="str">
        <v/>
      </c>
      <c r="I11100" s="84">
        <f>IF($E11100="","",IFERROR(VLOOKUP(TRIM(E11100&amp;""),'Référentiel Articles'!$A$2:$F$634,6,FALSE),""))</f>
      </c>
      <c r="J11100" s="90">
        <f>IF(OR($E11100="",$H11100=""),"",$H11100*$I11100)</f>
      </c>
      <c r="K11100" s="87" t="str">
        <v/>
      </c>
    </row>
    <row r="11101">
      <c r="A11101" s="74" t="str">
        <v/>
      </c>
      <c r="B11101" s="74" t="str">
        <v/>
      </c>
      <c r="C11101" s="75">
        <f>IF($E11101="","",IFERROR(VLOOKUP(TRIM(E11101&amp;""),'Référentiel Articles'!$A$2:$F$634,2,FALSE),""))</f>
      </c>
      <c r="D11101" s="75">
        <f>IF($E11101="","",IFERROR(VLOOKUP(TRIM(E11101&amp;""),'Référentiel Articles'!$A$2:$F$634,3,FALSE),""))</f>
      </c>
      <c r="E11101" s="74" t="str">
        <v/>
      </c>
      <c r="F11101" s="75">
        <f>IF($E11101="","",IFERROR(VLOOKUP(TRIM(E11101&amp;""),'Référentiel Articles'!$A$2:$F$634,4,FALSE),""))</f>
      </c>
      <c r="G11101" s="76">
        <f>IF($E11101="","",IFERROR(VLOOKUP(TRIM(E11101&amp;""),'Référentiel Articles'!$A$2:$F$634,5,FALSE),""))</f>
      </c>
      <c r="H11101" s="77" t="str">
        <v/>
      </c>
      <c r="I11101" s="76">
        <f>IF($E11101="","",IFERROR(VLOOKUP(TRIM(E11101&amp;""),'Référentiel Articles'!$A$2:$F$634,6,FALSE),""))</f>
      </c>
      <c r="J11101" s="78">
        <f>IF(OR($E11101="",$H11101=""),"",$H11101*$I11101)</f>
      </c>
      <c r="K11101" s="79" t="str">
        <v/>
      </c>
    </row>
    <row r="11102">
      <c r="A11102" s="81" t="str">
        <v/>
      </c>
      <c r="B11102" s="81" t="str">
        <v/>
      </c>
      <c r="C11102" s="83">
        <f>IF($E11102="","",IFERROR(VLOOKUP(TRIM(E11102&amp;""),'Référentiel Articles'!$A$2:$F$634,2,FALSE),""))</f>
      </c>
      <c r="D11102" s="83">
        <f>IF($E11102="","",IFERROR(VLOOKUP(TRIM(E11102&amp;""),'Référentiel Articles'!$A$2:$F$634,3,FALSE),""))</f>
      </c>
      <c r="E11102" s="81" t="str">
        <v/>
      </c>
      <c r="F11102" s="83">
        <f>IF($E11102="","",IFERROR(VLOOKUP(TRIM(E11102&amp;""),'Référentiel Articles'!$A$2:$F$634,4,FALSE),""))</f>
      </c>
      <c r="G11102" s="84">
        <f>IF($E11102="","",IFERROR(VLOOKUP(TRIM(E11102&amp;""),'Référentiel Articles'!$A$2:$F$634,5,FALSE),""))</f>
      </c>
      <c r="H11102" s="85" t="str">
        <v/>
      </c>
      <c r="I11102" s="84">
        <f>IF($E11102="","",IFERROR(VLOOKUP(TRIM(E11102&amp;""),'Référentiel Articles'!$A$2:$F$634,6,FALSE),""))</f>
      </c>
      <c r="J11102" s="90">
        <f>IF(OR($E11102="",$H11102=""),"",$H11102*$I11102)</f>
      </c>
      <c r="K11102" s="87" t="str">
        <v/>
      </c>
    </row>
    <row r="11103">
      <c r="A11103" s="74" t="str">
        <v/>
      </c>
      <c r="B11103" s="74" t="str">
        <v/>
      </c>
      <c r="C11103" s="75">
        <f>IF($E11103="","",IFERROR(VLOOKUP(TRIM(E11103&amp;""),'Référentiel Articles'!$A$2:$F$634,2,FALSE),""))</f>
      </c>
      <c r="D11103" s="75">
        <f>IF($E11103="","",IFERROR(VLOOKUP(TRIM(E11103&amp;""),'Référentiel Articles'!$A$2:$F$634,3,FALSE),""))</f>
      </c>
      <c r="E11103" s="74" t="str">
        <v/>
      </c>
      <c r="F11103" s="75">
        <f>IF($E11103="","",IFERROR(VLOOKUP(TRIM(E11103&amp;""),'Référentiel Articles'!$A$2:$F$634,4,FALSE),""))</f>
      </c>
      <c r="G11103" s="76">
        <f>IF($E11103="","",IFERROR(VLOOKUP(TRIM(E11103&amp;""),'Référentiel Articles'!$A$2:$F$634,5,FALSE),""))</f>
      </c>
      <c r="H11103" s="77" t="str">
        <v/>
      </c>
      <c r="I11103" s="76">
        <f>IF($E11103="","",IFERROR(VLOOKUP(TRIM(E11103&amp;""),'Référentiel Articles'!$A$2:$F$634,6,FALSE),""))</f>
      </c>
      <c r="J11103" s="78">
        <f>IF(OR($E11103="",$H11103=""),"",$H11103*$I11103)</f>
      </c>
      <c r="K11103" s="79" t="str">
        <v/>
      </c>
    </row>
    <row r="11104">
      <c r="A11104" s="81" t="str">
        <v/>
      </c>
      <c r="B11104" s="81" t="str">
        <v/>
      </c>
      <c r="C11104" s="83">
        <f>IF($E11104="","",IFERROR(VLOOKUP(TRIM(E11104&amp;""),'Référentiel Articles'!$A$2:$F$634,2,FALSE),""))</f>
      </c>
      <c r="D11104" s="83">
        <f>IF($E11104="","",IFERROR(VLOOKUP(TRIM(E11104&amp;""),'Référentiel Articles'!$A$2:$F$634,3,FALSE),""))</f>
      </c>
      <c r="E11104" s="81" t="str">
        <v/>
      </c>
      <c r="F11104" s="83">
        <f>IF($E11104="","",IFERROR(VLOOKUP(TRIM(E11104&amp;""),'Référentiel Articles'!$A$2:$F$634,4,FALSE),""))</f>
      </c>
      <c r="G11104" s="84">
        <f>IF($E11104="","",IFERROR(VLOOKUP(TRIM(E11104&amp;""),'Référentiel Articles'!$A$2:$F$634,5,FALSE),""))</f>
      </c>
      <c r="H11104" s="85" t="str">
        <v/>
      </c>
      <c r="I11104" s="84">
        <f>IF($E11104="","",IFERROR(VLOOKUP(TRIM(E11104&amp;""),'Référentiel Articles'!$A$2:$F$634,6,FALSE),""))</f>
      </c>
      <c r="J11104" s="90">
        <f>IF(OR($E11104="",$H11104=""),"",$H11104*$I11104)</f>
      </c>
      <c r="K11104" s="87" t="str">
        <v/>
      </c>
    </row>
    <row r="11105">
      <c r="A11105" s="74" t="str">
        <v/>
      </c>
      <c r="B11105" s="74" t="str">
        <v/>
      </c>
      <c r="C11105" s="75">
        <f>IF($E11105="","",IFERROR(VLOOKUP(TRIM(E11105&amp;""),'Référentiel Articles'!$A$2:$F$634,2,FALSE),""))</f>
      </c>
      <c r="D11105" s="75">
        <f>IF($E11105="","",IFERROR(VLOOKUP(TRIM(E11105&amp;""),'Référentiel Articles'!$A$2:$F$634,3,FALSE),""))</f>
      </c>
      <c r="E11105" s="74" t="str">
        <v/>
      </c>
      <c r="F11105" s="75">
        <f>IF($E11105="","",IFERROR(VLOOKUP(TRIM(E11105&amp;""),'Référentiel Articles'!$A$2:$F$634,4,FALSE),""))</f>
      </c>
      <c r="G11105" s="76">
        <f>IF($E11105="","",IFERROR(VLOOKUP(TRIM(E11105&amp;""),'Référentiel Articles'!$A$2:$F$634,5,FALSE),""))</f>
      </c>
      <c r="H11105" s="77" t="str">
        <v/>
      </c>
      <c r="I11105" s="76">
        <f>IF($E11105="","",IFERROR(VLOOKUP(TRIM(E11105&amp;""),'Référentiel Articles'!$A$2:$F$634,6,FALSE),""))</f>
      </c>
      <c r="J11105" s="78">
        <f>IF(OR($E11105="",$H11105=""),"",$H11105*$I11105)</f>
      </c>
      <c r="K11105" s="79" t="str">
        <v/>
      </c>
    </row>
    <row r="11106">
      <c r="A11106" s="81" t="str">
        <v/>
      </c>
      <c r="B11106" s="81" t="str">
        <v/>
      </c>
      <c r="C11106" s="83">
        <f>IF($E11106="","",IFERROR(VLOOKUP(TRIM(E11106&amp;""),'Référentiel Articles'!$A$2:$F$634,2,FALSE),""))</f>
      </c>
      <c r="D11106" s="83">
        <f>IF($E11106="","",IFERROR(VLOOKUP(TRIM(E11106&amp;""),'Référentiel Articles'!$A$2:$F$634,3,FALSE),""))</f>
      </c>
      <c r="E11106" s="81" t="str">
        <v/>
      </c>
      <c r="F11106" s="83">
        <f>IF($E11106="","",IFERROR(VLOOKUP(TRIM(E11106&amp;""),'Référentiel Articles'!$A$2:$F$634,4,FALSE),""))</f>
      </c>
      <c r="G11106" s="84">
        <f>IF($E11106="","",IFERROR(VLOOKUP(TRIM(E11106&amp;""),'Référentiel Articles'!$A$2:$F$634,5,FALSE),""))</f>
      </c>
      <c r="H11106" s="85" t="str">
        <v/>
      </c>
      <c r="I11106" s="84">
        <f>IF($E11106="","",IFERROR(VLOOKUP(TRIM(E11106&amp;""),'Référentiel Articles'!$A$2:$F$634,6,FALSE),""))</f>
      </c>
      <c r="J11106" s="90">
        <f>IF(OR($E11106="",$H11106=""),"",$H11106*$I11106)</f>
      </c>
      <c r="K11106" s="87" t="str">
        <v/>
      </c>
    </row>
    <row r="11107">
      <c r="A11107" s="74" t="str">
        <v/>
      </c>
      <c r="B11107" s="74" t="str">
        <v/>
      </c>
      <c r="C11107" s="75">
        <f>IF($E11107="","",IFERROR(VLOOKUP(TRIM(E11107&amp;""),'Référentiel Articles'!$A$2:$F$634,2,FALSE),""))</f>
      </c>
      <c r="D11107" s="75">
        <f>IF($E11107="","",IFERROR(VLOOKUP(TRIM(E11107&amp;""),'Référentiel Articles'!$A$2:$F$634,3,FALSE),""))</f>
      </c>
      <c r="E11107" s="74" t="str">
        <v/>
      </c>
      <c r="F11107" s="75">
        <f>IF($E11107="","",IFERROR(VLOOKUP(TRIM(E11107&amp;""),'Référentiel Articles'!$A$2:$F$634,4,FALSE),""))</f>
      </c>
      <c r="G11107" s="76">
        <f>IF($E11107="","",IFERROR(VLOOKUP(TRIM(E11107&amp;""),'Référentiel Articles'!$A$2:$F$634,5,FALSE),""))</f>
      </c>
      <c r="H11107" s="77" t="str">
        <v/>
      </c>
      <c r="I11107" s="76">
        <f>IF($E11107="","",IFERROR(VLOOKUP(TRIM(E11107&amp;""),'Référentiel Articles'!$A$2:$F$634,6,FALSE),""))</f>
      </c>
      <c r="J11107" s="78">
        <f>IF(OR($E11107="",$H11107=""),"",$H11107*$I11107)</f>
      </c>
      <c r="K11107" s="79" t="str">
        <v/>
      </c>
    </row>
    <row r="11108">
      <c r="A11108" s="81" t="str">
        <v/>
      </c>
      <c r="B11108" s="81" t="str">
        <v/>
      </c>
      <c r="C11108" s="83">
        <f>IF($E11108="","",IFERROR(VLOOKUP(TRIM(E11108&amp;""),'Référentiel Articles'!$A$2:$F$634,2,FALSE),""))</f>
      </c>
      <c r="D11108" s="83">
        <f>IF($E11108="","",IFERROR(VLOOKUP(TRIM(E11108&amp;""),'Référentiel Articles'!$A$2:$F$634,3,FALSE),""))</f>
      </c>
      <c r="E11108" s="81" t="str">
        <v/>
      </c>
      <c r="F11108" s="83">
        <f>IF($E11108="","",IFERROR(VLOOKUP(TRIM(E11108&amp;""),'Référentiel Articles'!$A$2:$F$634,4,FALSE),""))</f>
      </c>
      <c r="G11108" s="84">
        <f>IF($E11108="","",IFERROR(VLOOKUP(TRIM(E11108&amp;""),'Référentiel Articles'!$A$2:$F$634,5,FALSE),""))</f>
      </c>
      <c r="H11108" s="85" t="str">
        <v/>
      </c>
      <c r="I11108" s="84">
        <f>IF($E11108="","",IFERROR(VLOOKUP(TRIM(E11108&amp;""),'Référentiel Articles'!$A$2:$F$634,6,FALSE),""))</f>
      </c>
      <c r="J11108" s="90">
        <f>IF(OR($E11108="",$H11108=""),"",$H11108*$I11108)</f>
      </c>
      <c r="K11108" s="87" t="str">
        <v/>
      </c>
    </row>
    <row r="11109">
      <c r="A11109" s="74" t="str">
        <v/>
      </c>
      <c r="B11109" s="74" t="str">
        <v/>
      </c>
      <c r="C11109" s="75">
        <f>IF($E11109="","",IFERROR(VLOOKUP(TRIM(E11109&amp;""),'Référentiel Articles'!$A$2:$F$634,2,FALSE),""))</f>
      </c>
      <c r="D11109" s="75">
        <f>IF($E11109="","",IFERROR(VLOOKUP(TRIM(E11109&amp;""),'Référentiel Articles'!$A$2:$F$634,3,FALSE),""))</f>
      </c>
      <c r="E11109" s="74" t="str">
        <v/>
      </c>
      <c r="F11109" s="75">
        <f>IF($E11109="","",IFERROR(VLOOKUP(TRIM(E11109&amp;""),'Référentiel Articles'!$A$2:$F$634,4,FALSE),""))</f>
      </c>
      <c r="G11109" s="76">
        <f>IF($E11109="","",IFERROR(VLOOKUP(TRIM(E11109&amp;""),'Référentiel Articles'!$A$2:$F$634,5,FALSE),""))</f>
      </c>
      <c r="H11109" s="77" t="str">
        <v/>
      </c>
      <c r="I11109" s="76">
        <f>IF($E11109="","",IFERROR(VLOOKUP(TRIM(E11109&amp;""),'Référentiel Articles'!$A$2:$F$634,6,FALSE),""))</f>
      </c>
      <c r="J11109" s="78">
        <f>IF(OR($E11109="",$H11109=""),"",$H11109*$I11109)</f>
      </c>
      <c r="K11109" s="79" t="str">
        <v/>
      </c>
    </row>
    <row r="11110">
      <c r="A11110" s="81" t="str">
        <v/>
      </c>
      <c r="B11110" s="81" t="str">
        <v/>
      </c>
      <c r="C11110" s="83">
        <f>IF($E11110="","",IFERROR(VLOOKUP(TRIM(E11110&amp;""),'Référentiel Articles'!$A$2:$F$634,2,FALSE),""))</f>
      </c>
      <c r="D11110" s="83">
        <f>IF($E11110="","",IFERROR(VLOOKUP(TRIM(E11110&amp;""),'Référentiel Articles'!$A$2:$F$634,3,FALSE),""))</f>
      </c>
      <c r="E11110" s="81" t="str">
        <v/>
      </c>
      <c r="F11110" s="83">
        <f>IF($E11110="","",IFERROR(VLOOKUP(TRIM(E11110&amp;""),'Référentiel Articles'!$A$2:$F$634,4,FALSE),""))</f>
      </c>
      <c r="G11110" s="84">
        <f>IF($E11110="","",IFERROR(VLOOKUP(TRIM(E11110&amp;""),'Référentiel Articles'!$A$2:$F$634,5,FALSE),""))</f>
      </c>
      <c r="H11110" s="85" t="str">
        <v/>
      </c>
      <c r="I11110" s="84">
        <f>IF($E11110="","",IFERROR(VLOOKUP(TRIM(E11110&amp;""),'Référentiel Articles'!$A$2:$F$634,6,FALSE),""))</f>
      </c>
      <c r="J11110" s="90">
        <f>IF(OR($E11110="",$H11110=""),"",$H11110*$I11110)</f>
      </c>
      <c r="K11110" s="87" t="str">
        <v/>
      </c>
    </row>
    <row r="11111">
      <c r="A11111" s="74" t="str">
        <v/>
      </c>
      <c r="B11111" s="74" t="str">
        <v/>
      </c>
      <c r="C11111" s="75">
        <f>IF($E11111="","",IFERROR(VLOOKUP(TRIM(E11111&amp;""),'Référentiel Articles'!$A$2:$F$634,2,FALSE),""))</f>
      </c>
      <c r="D11111" s="75">
        <f>IF($E11111="","",IFERROR(VLOOKUP(TRIM(E11111&amp;""),'Référentiel Articles'!$A$2:$F$634,3,FALSE),""))</f>
      </c>
      <c r="E11111" s="74" t="str">
        <v/>
      </c>
      <c r="F11111" s="75">
        <f>IF($E11111="","",IFERROR(VLOOKUP(TRIM(E11111&amp;""),'Référentiel Articles'!$A$2:$F$634,4,FALSE),""))</f>
      </c>
      <c r="G11111" s="76">
        <f>IF($E11111="","",IFERROR(VLOOKUP(TRIM(E11111&amp;""),'Référentiel Articles'!$A$2:$F$634,5,FALSE),""))</f>
      </c>
      <c r="H11111" s="77" t="str">
        <v/>
      </c>
      <c r="I11111" s="76">
        <f>IF($E11111="","",IFERROR(VLOOKUP(TRIM(E11111&amp;""),'Référentiel Articles'!$A$2:$F$634,6,FALSE),""))</f>
      </c>
      <c r="J11111" s="78">
        <f>IF(OR($E11111="",$H11111=""),"",$H11111*$I11111)</f>
      </c>
      <c r="K11111" s="79" t="str">
        <v/>
      </c>
    </row>
    <row r="11112">
      <c r="A11112" s="81" t="str">
        <v/>
      </c>
      <c r="B11112" s="81" t="str">
        <v/>
      </c>
      <c r="C11112" s="83">
        <f>IF($E11112="","",IFERROR(VLOOKUP(TRIM(E11112&amp;""),'Référentiel Articles'!$A$2:$F$634,2,FALSE),""))</f>
      </c>
      <c r="D11112" s="83">
        <f>IF($E11112="","",IFERROR(VLOOKUP(TRIM(E11112&amp;""),'Référentiel Articles'!$A$2:$F$634,3,FALSE),""))</f>
      </c>
      <c r="E11112" s="81" t="str">
        <v/>
      </c>
      <c r="F11112" s="83">
        <f>IF($E11112="","",IFERROR(VLOOKUP(TRIM(E11112&amp;""),'Référentiel Articles'!$A$2:$F$634,4,FALSE),""))</f>
      </c>
      <c r="G11112" s="84">
        <f>IF($E11112="","",IFERROR(VLOOKUP(TRIM(E11112&amp;""),'Référentiel Articles'!$A$2:$F$634,5,FALSE),""))</f>
      </c>
      <c r="H11112" s="85" t="str">
        <v/>
      </c>
      <c r="I11112" s="84">
        <f>IF($E11112="","",IFERROR(VLOOKUP(TRIM(E11112&amp;""),'Référentiel Articles'!$A$2:$F$634,6,FALSE),""))</f>
      </c>
      <c r="J11112" s="90">
        <f>IF(OR($E11112="",$H11112=""),"",$H11112*$I11112)</f>
      </c>
      <c r="K11112" s="87" t="str">
        <v/>
      </c>
    </row>
    <row r="11113">
      <c r="A11113" s="74" t="str">
        <v/>
      </c>
      <c r="B11113" s="74" t="str">
        <v/>
      </c>
      <c r="C11113" s="75">
        <f>IF($E11113="","",IFERROR(VLOOKUP(TRIM(E11113&amp;""),'Référentiel Articles'!$A$2:$F$634,2,FALSE),""))</f>
      </c>
      <c r="D11113" s="75">
        <f>IF($E11113="","",IFERROR(VLOOKUP(TRIM(E11113&amp;""),'Référentiel Articles'!$A$2:$F$634,3,FALSE),""))</f>
      </c>
      <c r="E11113" s="74" t="str">
        <v/>
      </c>
      <c r="F11113" s="75">
        <f>IF($E11113="","",IFERROR(VLOOKUP(TRIM(E11113&amp;""),'Référentiel Articles'!$A$2:$F$634,4,FALSE),""))</f>
      </c>
      <c r="G11113" s="76">
        <f>IF($E11113="","",IFERROR(VLOOKUP(TRIM(E11113&amp;""),'Référentiel Articles'!$A$2:$F$634,5,FALSE),""))</f>
      </c>
      <c r="H11113" s="77" t="str">
        <v/>
      </c>
      <c r="I11113" s="76">
        <f>IF($E11113="","",IFERROR(VLOOKUP(TRIM(E11113&amp;""),'Référentiel Articles'!$A$2:$F$634,6,FALSE),""))</f>
      </c>
      <c r="J11113" s="78">
        <f>IF(OR($E11113="",$H11113=""),"",$H11113*$I11113)</f>
      </c>
      <c r="K11113" s="79" t="str">
        <v/>
      </c>
    </row>
    <row r="11114">
      <c r="A11114" s="81" t="str">
        <v/>
      </c>
      <c r="B11114" s="81" t="str">
        <v/>
      </c>
      <c r="C11114" s="83">
        <f>IF($E11114="","",IFERROR(VLOOKUP(TRIM(E11114&amp;""),'Référentiel Articles'!$A$2:$F$634,2,FALSE),""))</f>
      </c>
      <c r="D11114" s="83">
        <f>IF($E11114="","",IFERROR(VLOOKUP(TRIM(E11114&amp;""),'Référentiel Articles'!$A$2:$F$634,3,FALSE),""))</f>
      </c>
      <c r="E11114" s="81" t="str">
        <v/>
      </c>
      <c r="F11114" s="83">
        <f>IF($E11114="","",IFERROR(VLOOKUP(TRIM(E11114&amp;""),'Référentiel Articles'!$A$2:$F$634,4,FALSE),""))</f>
      </c>
      <c r="G11114" s="84">
        <f>IF($E11114="","",IFERROR(VLOOKUP(TRIM(E11114&amp;""),'Référentiel Articles'!$A$2:$F$634,5,FALSE),""))</f>
      </c>
      <c r="H11114" s="85" t="str">
        <v/>
      </c>
      <c r="I11114" s="84">
        <f>IF($E11114="","",IFERROR(VLOOKUP(TRIM(E11114&amp;""),'Référentiel Articles'!$A$2:$F$634,6,FALSE),""))</f>
      </c>
      <c r="J11114" s="90">
        <f>IF(OR($E11114="",$H11114=""),"",$H11114*$I11114)</f>
      </c>
      <c r="K11114" s="87" t="str">
        <v/>
      </c>
    </row>
    <row r="11115">
      <c r="A11115" s="74" t="str">
        <v/>
      </c>
      <c r="B11115" s="74" t="str">
        <v/>
      </c>
      <c r="C11115" s="75">
        <f>IF($E11115="","",IFERROR(VLOOKUP(TRIM(E11115&amp;""),'Référentiel Articles'!$A$2:$F$634,2,FALSE),""))</f>
      </c>
      <c r="D11115" s="75">
        <f>IF($E11115="","",IFERROR(VLOOKUP(TRIM(E11115&amp;""),'Référentiel Articles'!$A$2:$F$634,3,FALSE),""))</f>
      </c>
      <c r="E11115" s="74" t="str">
        <v/>
      </c>
      <c r="F11115" s="75">
        <f>IF($E11115="","",IFERROR(VLOOKUP(TRIM(E11115&amp;""),'Référentiel Articles'!$A$2:$F$634,4,FALSE),""))</f>
      </c>
      <c r="G11115" s="76">
        <f>IF($E11115="","",IFERROR(VLOOKUP(TRIM(E11115&amp;""),'Référentiel Articles'!$A$2:$F$634,5,FALSE),""))</f>
      </c>
      <c r="H11115" s="77" t="str">
        <v/>
      </c>
      <c r="I11115" s="76">
        <f>IF($E11115="","",IFERROR(VLOOKUP(TRIM(E11115&amp;""),'Référentiel Articles'!$A$2:$F$634,6,FALSE),""))</f>
      </c>
      <c r="J11115" s="78">
        <f>IF(OR($E11115="",$H11115=""),"",$H11115*$I11115)</f>
      </c>
      <c r="K11115" s="79" t="str">
        <v/>
      </c>
    </row>
    <row r="11116">
      <c r="A11116" s="81" t="str">
        <v/>
      </c>
      <c r="B11116" s="81" t="str">
        <v/>
      </c>
      <c r="C11116" s="83">
        <f>IF($E11116="","",IFERROR(VLOOKUP(TRIM(E11116&amp;""),'Référentiel Articles'!$A$2:$F$634,2,FALSE),""))</f>
      </c>
      <c r="D11116" s="83">
        <f>IF($E11116="","",IFERROR(VLOOKUP(TRIM(E11116&amp;""),'Référentiel Articles'!$A$2:$F$634,3,FALSE),""))</f>
      </c>
      <c r="E11116" s="81" t="str">
        <v/>
      </c>
      <c r="F11116" s="83">
        <f>IF($E11116="","",IFERROR(VLOOKUP(TRIM(E11116&amp;""),'Référentiel Articles'!$A$2:$F$634,4,FALSE),""))</f>
      </c>
      <c r="G11116" s="84">
        <f>IF($E11116="","",IFERROR(VLOOKUP(TRIM(E11116&amp;""),'Référentiel Articles'!$A$2:$F$634,5,FALSE),""))</f>
      </c>
      <c r="H11116" s="85" t="str">
        <v/>
      </c>
      <c r="I11116" s="84">
        <f>IF($E11116="","",IFERROR(VLOOKUP(TRIM(E11116&amp;""),'Référentiel Articles'!$A$2:$F$634,6,FALSE),""))</f>
      </c>
      <c r="J11116" s="90">
        <f>IF(OR($E11116="",$H11116=""),"",$H11116*$I11116)</f>
      </c>
      <c r="K11116" s="87" t="str">
        <v/>
      </c>
    </row>
    <row r="11117">
      <c r="A11117" s="74" t="str">
        <v/>
      </c>
      <c r="B11117" s="74" t="str">
        <v/>
      </c>
      <c r="C11117" s="75">
        <f>IF($E11117="","",IFERROR(VLOOKUP(TRIM(E11117&amp;""),'Référentiel Articles'!$A$2:$F$634,2,FALSE),""))</f>
      </c>
      <c r="D11117" s="75">
        <f>IF($E11117="","",IFERROR(VLOOKUP(TRIM(E11117&amp;""),'Référentiel Articles'!$A$2:$F$634,3,FALSE),""))</f>
      </c>
      <c r="E11117" s="74" t="str">
        <v/>
      </c>
      <c r="F11117" s="75">
        <f>IF($E11117="","",IFERROR(VLOOKUP(TRIM(E11117&amp;""),'Référentiel Articles'!$A$2:$F$634,4,FALSE),""))</f>
      </c>
      <c r="G11117" s="76">
        <f>IF($E11117="","",IFERROR(VLOOKUP(TRIM(E11117&amp;""),'Référentiel Articles'!$A$2:$F$634,5,FALSE),""))</f>
      </c>
      <c r="H11117" s="77" t="str">
        <v/>
      </c>
      <c r="I11117" s="76">
        <f>IF($E11117="","",IFERROR(VLOOKUP(TRIM(E11117&amp;""),'Référentiel Articles'!$A$2:$F$634,6,FALSE),""))</f>
      </c>
      <c r="J11117" s="78">
        <f>IF(OR($E11117="",$H11117=""),"",$H11117*$I11117)</f>
      </c>
      <c r="K11117" s="79" t="str">
        <v/>
      </c>
    </row>
    <row r="11118">
      <c r="A11118" s="81" t="str">
        <v/>
      </c>
      <c r="B11118" s="81" t="str">
        <v/>
      </c>
      <c r="C11118" s="83">
        <f>IF($E11118="","",IFERROR(VLOOKUP(TRIM(E11118&amp;""),'Référentiel Articles'!$A$2:$F$634,2,FALSE),""))</f>
      </c>
      <c r="D11118" s="83">
        <f>IF($E11118="","",IFERROR(VLOOKUP(TRIM(E11118&amp;""),'Référentiel Articles'!$A$2:$F$634,3,FALSE),""))</f>
      </c>
      <c r="E11118" s="81" t="str">
        <v/>
      </c>
      <c r="F11118" s="83">
        <f>IF($E11118="","",IFERROR(VLOOKUP(TRIM(E11118&amp;""),'Référentiel Articles'!$A$2:$F$634,4,FALSE),""))</f>
      </c>
      <c r="G11118" s="84">
        <f>IF($E11118="","",IFERROR(VLOOKUP(TRIM(E11118&amp;""),'Référentiel Articles'!$A$2:$F$634,5,FALSE),""))</f>
      </c>
      <c r="H11118" s="85" t="str">
        <v/>
      </c>
      <c r="I11118" s="84">
        <f>IF($E11118="","",IFERROR(VLOOKUP(TRIM(E11118&amp;""),'Référentiel Articles'!$A$2:$F$634,6,FALSE),""))</f>
      </c>
      <c r="J11118" s="90">
        <f>IF(OR($E11118="",$H11118=""),"",$H11118*$I11118)</f>
      </c>
      <c r="K11118" s="87" t="str">
        <v/>
      </c>
    </row>
    <row r="11119">
      <c r="A11119" s="74" t="str">
        <v/>
      </c>
      <c r="B11119" s="74" t="str">
        <v/>
      </c>
      <c r="C11119" s="75">
        <f>IF($E11119="","",IFERROR(VLOOKUP(TRIM(E11119&amp;""),'Référentiel Articles'!$A$2:$F$634,2,FALSE),""))</f>
      </c>
      <c r="D11119" s="75">
        <f>IF($E11119="","",IFERROR(VLOOKUP(TRIM(E11119&amp;""),'Référentiel Articles'!$A$2:$F$634,3,FALSE),""))</f>
      </c>
      <c r="E11119" s="74" t="str">
        <v/>
      </c>
      <c r="F11119" s="75">
        <f>IF($E11119="","",IFERROR(VLOOKUP(TRIM(E11119&amp;""),'Référentiel Articles'!$A$2:$F$634,4,FALSE),""))</f>
      </c>
      <c r="G11119" s="76">
        <f>IF($E11119="","",IFERROR(VLOOKUP(TRIM(E11119&amp;""),'Référentiel Articles'!$A$2:$F$634,5,FALSE),""))</f>
      </c>
      <c r="H11119" s="77" t="str">
        <v/>
      </c>
      <c r="I11119" s="76">
        <f>IF($E11119="","",IFERROR(VLOOKUP(TRIM(E11119&amp;""),'Référentiel Articles'!$A$2:$F$634,6,FALSE),""))</f>
      </c>
      <c r="J11119" s="78">
        <f>IF(OR($E11119="",$H11119=""),"",$H11119*$I11119)</f>
      </c>
      <c r="K11119" s="79" t="str">
        <v/>
      </c>
    </row>
    <row r="11120">
      <c r="A11120" s="81" t="str">
        <v/>
      </c>
      <c r="B11120" s="81" t="str">
        <v/>
      </c>
      <c r="C11120" s="83">
        <f>IF($E11120="","",IFERROR(VLOOKUP(TRIM(E11120&amp;""),'Référentiel Articles'!$A$2:$F$634,2,FALSE),""))</f>
      </c>
      <c r="D11120" s="83">
        <f>IF($E11120="","",IFERROR(VLOOKUP(TRIM(E11120&amp;""),'Référentiel Articles'!$A$2:$F$634,3,FALSE),""))</f>
      </c>
      <c r="E11120" s="81" t="str">
        <v/>
      </c>
      <c r="F11120" s="83">
        <f>IF($E11120="","",IFERROR(VLOOKUP(TRIM(E11120&amp;""),'Référentiel Articles'!$A$2:$F$634,4,FALSE),""))</f>
      </c>
      <c r="G11120" s="84">
        <f>IF($E11120="","",IFERROR(VLOOKUP(TRIM(E11120&amp;""),'Référentiel Articles'!$A$2:$F$634,5,FALSE),""))</f>
      </c>
      <c r="H11120" s="85" t="str">
        <v/>
      </c>
      <c r="I11120" s="84">
        <f>IF($E11120="","",IFERROR(VLOOKUP(TRIM(E11120&amp;""),'Référentiel Articles'!$A$2:$F$634,6,FALSE),""))</f>
      </c>
      <c r="J11120" s="90">
        <f>IF(OR($E11120="",$H11120=""),"",$H11120*$I11120)</f>
      </c>
      <c r="K11120" s="87" t="str">
        <v/>
      </c>
    </row>
    <row r="11121">
      <c r="A11121" s="74" t="str">
        <v/>
      </c>
      <c r="B11121" s="74" t="str">
        <v/>
      </c>
      <c r="C11121" s="75">
        <f>IF($E11121="","",IFERROR(VLOOKUP(TRIM(E11121&amp;""),'Référentiel Articles'!$A$2:$F$634,2,FALSE),""))</f>
      </c>
      <c r="D11121" s="75">
        <f>IF($E11121="","",IFERROR(VLOOKUP(TRIM(E11121&amp;""),'Référentiel Articles'!$A$2:$F$634,3,FALSE),""))</f>
      </c>
      <c r="E11121" s="74" t="str">
        <v/>
      </c>
      <c r="F11121" s="75">
        <f>IF($E11121="","",IFERROR(VLOOKUP(TRIM(E11121&amp;""),'Référentiel Articles'!$A$2:$F$634,4,FALSE),""))</f>
      </c>
      <c r="G11121" s="76">
        <f>IF($E11121="","",IFERROR(VLOOKUP(TRIM(E11121&amp;""),'Référentiel Articles'!$A$2:$F$634,5,FALSE),""))</f>
      </c>
      <c r="H11121" s="77" t="str">
        <v/>
      </c>
      <c r="I11121" s="76">
        <f>IF($E11121="","",IFERROR(VLOOKUP(TRIM(E11121&amp;""),'Référentiel Articles'!$A$2:$F$634,6,FALSE),""))</f>
      </c>
      <c r="J11121" s="78">
        <f>IF(OR($E11121="",$H11121=""),"",$H11121*$I11121)</f>
      </c>
      <c r="K11121" s="79" t="str">
        <v/>
      </c>
    </row>
    <row r="11122">
      <c r="A11122" s="81" t="str">
        <v/>
      </c>
      <c r="B11122" s="81" t="str">
        <v/>
      </c>
      <c r="C11122" s="83">
        <f>IF($E11122="","",IFERROR(VLOOKUP(TRIM(E11122&amp;""),'Référentiel Articles'!$A$2:$F$634,2,FALSE),""))</f>
      </c>
      <c r="D11122" s="83">
        <f>IF($E11122="","",IFERROR(VLOOKUP(TRIM(E11122&amp;""),'Référentiel Articles'!$A$2:$F$634,3,FALSE),""))</f>
      </c>
      <c r="E11122" s="81" t="str">
        <v/>
      </c>
      <c r="F11122" s="83">
        <f>IF($E11122="","",IFERROR(VLOOKUP(TRIM(E11122&amp;""),'Référentiel Articles'!$A$2:$F$634,4,FALSE),""))</f>
      </c>
      <c r="G11122" s="84">
        <f>IF($E11122="","",IFERROR(VLOOKUP(TRIM(E11122&amp;""),'Référentiel Articles'!$A$2:$F$634,5,FALSE),""))</f>
      </c>
      <c r="H11122" s="85" t="str">
        <v/>
      </c>
      <c r="I11122" s="84">
        <f>IF($E11122="","",IFERROR(VLOOKUP(TRIM(E11122&amp;""),'Référentiel Articles'!$A$2:$F$634,6,FALSE),""))</f>
      </c>
      <c r="J11122" s="90">
        <f>IF(OR($E11122="",$H11122=""),"",$H11122*$I11122)</f>
      </c>
      <c r="K11122" s="87" t="str">
        <v/>
      </c>
    </row>
    <row r="11123">
      <c r="A11123" s="74" t="str">
        <v/>
      </c>
      <c r="B11123" s="74" t="str">
        <v/>
      </c>
      <c r="C11123" s="75">
        <f>IF($E11123="","",IFERROR(VLOOKUP(TRIM(E11123&amp;""),'Référentiel Articles'!$A$2:$F$634,2,FALSE),""))</f>
      </c>
      <c r="D11123" s="75">
        <f>IF($E11123="","",IFERROR(VLOOKUP(TRIM(E11123&amp;""),'Référentiel Articles'!$A$2:$F$634,3,FALSE),""))</f>
      </c>
      <c r="E11123" s="74" t="str">
        <v/>
      </c>
      <c r="F11123" s="75">
        <f>IF($E11123="","",IFERROR(VLOOKUP(TRIM(E11123&amp;""),'Référentiel Articles'!$A$2:$F$634,4,FALSE),""))</f>
      </c>
      <c r="G11123" s="76">
        <f>IF($E11123="","",IFERROR(VLOOKUP(TRIM(E11123&amp;""),'Référentiel Articles'!$A$2:$F$634,5,FALSE),""))</f>
      </c>
      <c r="H11123" s="77" t="str">
        <v/>
      </c>
      <c r="I11123" s="76">
        <f>IF($E11123="","",IFERROR(VLOOKUP(TRIM(E11123&amp;""),'Référentiel Articles'!$A$2:$F$634,6,FALSE),""))</f>
      </c>
      <c r="J11123" s="78">
        <f>IF(OR($E11123="",$H11123=""),"",$H11123*$I11123)</f>
      </c>
      <c r="K11123" s="79" t="str">
        <v/>
      </c>
    </row>
    <row r="11124">
      <c r="A11124" s="81" t="str">
        <v/>
      </c>
      <c r="B11124" s="81" t="str">
        <v/>
      </c>
      <c r="C11124" s="83">
        <f>IF($E11124="","",IFERROR(VLOOKUP(TRIM(E11124&amp;""),'Référentiel Articles'!$A$2:$F$634,2,FALSE),""))</f>
      </c>
      <c r="D11124" s="83">
        <f>IF($E11124="","",IFERROR(VLOOKUP(TRIM(E11124&amp;""),'Référentiel Articles'!$A$2:$F$634,3,FALSE),""))</f>
      </c>
      <c r="E11124" s="81" t="str">
        <v/>
      </c>
      <c r="F11124" s="83">
        <f>IF($E11124="","",IFERROR(VLOOKUP(TRIM(E11124&amp;""),'Référentiel Articles'!$A$2:$F$634,4,FALSE),""))</f>
      </c>
      <c r="G11124" s="84">
        <f>IF($E11124="","",IFERROR(VLOOKUP(TRIM(E11124&amp;""),'Référentiel Articles'!$A$2:$F$634,5,FALSE),""))</f>
      </c>
      <c r="H11124" s="85" t="str">
        <v/>
      </c>
      <c r="I11124" s="84">
        <f>IF($E11124="","",IFERROR(VLOOKUP(TRIM(E11124&amp;""),'Référentiel Articles'!$A$2:$F$634,6,FALSE),""))</f>
      </c>
      <c r="J11124" s="90">
        <f>IF(OR($E11124="",$H11124=""),"",$H11124*$I11124)</f>
      </c>
      <c r="K11124" s="87" t="str">
        <v/>
      </c>
    </row>
    <row r="11125">
      <c r="A11125" s="74" t="str">
        <v/>
      </c>
      <c r="B11125" s="74" t="str">
        <v/>
      </c>
      <c r="C11125" s="75">
        <f>IF($E11125="","",IFERROR(VLOOKUP(TRIM(E11125&amp;""),'Référentiel Articles'!$A$2:$F$634,2,FALSE),""))</f>
      </c>
      <c r="D11125" s="75">
        <f>IF($E11125="","",IFERROR(VLOOKUP(TRIM(E11125&amp;""),'Référentiel Articles'!$A$2:$F$634,3,FALSE),""))</f>
      </c>
      <c r="E11125" s="74" t="str">
        <v/>
      </c>
      <c r="F11125" s="75">
        <f>IF($E11125="","",IFERROR(VLOOKUP(TRIM(E11125&amp;""),'Référentiel Articles'!$A$2:$F$634,4,FALSE),""))</f>
      </c>
      <c r="G11125" s="76">
        <f>IF($E11125="","",IFERROR(VLOOKUP(TRIM(E11125&amp;""),'Référentiel Articles'!$A$2:$F$634,5,FALSE),""))</f>
      </c>
      <c r="H11125" s="77" t="str">
        <v/>
      </c>
      <c r="I11125" s="76">
        <f>IF($E11125="","",IFERROR(VLOOKUP(TRIM(E11125&amp;""),'Référentiel Articles'!$A$2:$F$634,6,FALSE),""))</f>
      </c>
      <c r="J11125" s="78">
        <f>IF(OR($E11125="",$H11125=""),"",$H11125*$I11125)</f>
      </c>
      <c r="K11125" s="79" t="str">
        <v/>
      </c>
    </row>
    <row r="11126">
      <c r="A11126" s="81" t="str">
        <v/>
      </c>
      <c r="B11126" s="81" t="str">
        <v/>
      </c>
      <c r="C11126" s="83">
        <f>IF($E11126="","",IFERROR(VLOOKUP(TRIM(E11126&amp;""),'Référentiel Articles'!$A$2:$F$634,2,FALSE),""))</f>
      </c>
      <c r="D11126" s="83">
        <f>IF($E11126="","",IFERROR(VLOOKUP(TRIM(E11126&amp;""),'Référentiel Articles'!$A$2:$F$634,3,FALSE),""))</f>
      </c>
      <c r="E11126" s="81" t="str">
        <v/>
      </c>
      <c r="F11126" s="83">
        <f>IF($E11126="","",IFERROR(VLOOKUP(TRIM(E11126&amp;""),'Référentiel Articles'!$A$2:$F$634,4,FALSE),""))</f>
      </c>
      <c r="G11126" s="84">
        <f>IF($E11126="","",IFERROR(VLOOKUP(TRIM(E11126&amp;""),'Référentiel Articles'!$A$2:$F$634,5,FALSE),""))</f>
      </c>
      <c r="H11126" s="85" t="str">
        <v/>
      </c>
      <c r="I11126" s="84">
        <f>IF($E11126="","",IFERROR(VLOOKUP(TRIM(E11126&amp;""),'Référentiel Articles'!$A$2:$F$634,6,FALSE),""))</f>
      </c>
      <c r="J11126" s="90">
        <f>IF(OR($E11126="",$H11126=""),"",$H11126*$I11126)</f>
      </c>
      <c r="K11126" s="87" t="str">
        <v/>
      </c>
    </row>
    <row r="11127">
      <c r="A11127" s="74" t="str">
        <v/>
      </c>
      <c r="B11127" s="74" t="str">
        <v/>
      </c>
      <c r="C11127" s="75">
        <f>IF($E11127="","",IFERROR(VLOOKUP(TRIM(E11127&amp;""),'Référentiel Articles'!$A$2:$F$634,2,FALSE),""))</f>
      </c>
      <c r="D11127" s="75">
        <f>IF($E11127="","",IFERROR(VLOOKUP(TRIM(E11127&amp;""),'Référentiel Articles'!$A$2:$F$634,3,FALSE),""))</f>
      </c>
      <c r="E11127" s="74" t="str">
        <v/>
      </c>
      <c r="F11127" s="75">
        <f>IF($E11127="","",IFERROR(VLOOKUP(TRIM(E11127&amp;""),'Référentiel Articles'!$A$2:$F$634,4,FALSE),""))</f>
      </c>
      <c r="G11127" s="76">
        <f>IF($E11127="","",IFERROR(VLOOKUP(TRIM(E11127&amp;""),'Référentiel Articles'!$A$2:$F$634,5,FALSE),""))</f>
      </c>
      <c r="H11127" s="77" t="str">
        <v/>
      </c>
      <c r="I11127" s="76">
        <f>IF($E11127="","",IFERROR(VLOOKUP(TRIM(E11127&amp;""),'Référentiel Articles'!$A$2:$F$634,6,FALSE),""))</f>
      </c>
      <c r="J11127" s="78">
        <f>IF(OR($E11127="",$H11127=""),"",$H11127*$I11127)</f>
      </c>
      <c r="K11127" s="79" t="str">
        <v/>
      </c>
    </row>
    <row r="11128">
      <c r="A11128" s="81" t="str">
        <v/>
      </c>
      <c r="B11128" s="81" t="str">
        <v/>
      </c>
      <c r="C11128" s="83">
        <f>IF($E11128="","",IFERROR(VLOOKUP(TRIM(E11128&amp;""),'Référentiel Articles'!$A$2:$F$634,2,FALSE),""))</f>
      </c>
      <c r="D11128" s="83">
        <f>IF($E11128="","",IFERROR(VLOOKUP(TRIM(E11128&amp;""),'Référentiel Articles'!$A$2:$F$634,3,FALSE),""))</f>
      </c>
      <c r="E11128" s="81" t="str">
        <v/>
      </c>
      <c r="F11128" s="83">
        <f>IF($E11128="","",IFERROR(VLOOKUP(TRIM(E11128&amp;""),'Référentiel Articles'!$A$2:$F$634,4,FALSE),""))</f>
      </c>
      <c r="G11128" s="84">
        <f>IF($E11128="","",IFERROR(VLOOKUP(TRIM(E11128&amp;""),'Référentiel Articles'!$A$2:$F$634,5,FALSE),""))</f>
      </c>
      <c r="H11128" s="85" t="str">
        <v/>
      </c>
      <c r="I11128" s="84">
        <f>IF($E11128="","",IFERROR(VLOOKUP(TRIM(E11128&amp;""),'Référentiel Articles'!$A$2:$F$634,6,FALSE),""))</f>
      </c>
      <c r="J11128" s="90">
        <f>IF(OR($E11128="",$H11128=""),"",$H11128*$I11128)</f>
      </c>
      <c r="K11128" s="87" t="str">
        <v/>
      </c>
    </row>
    <row r="11129">
      <c r="A11129" s="74" t="str">
        <v/>
      </c>
      <c r="B11129" s="74" t="str">
        <v/>
      </c>
      <c r="C11129" s="75">
        <f>IF($E11129="","",IFERROR(VLOOKUP(TRIM(E11129&amp;""),'Référentiel Articles'!$A$2:$F$634,2,FALSE),""))</f>
      </c>
      <c r="D11129" s="75">
        <f>IF($E11129="","",IFERROR(VLOOKUP(TRIM(E11129&amp;""),'Référentiel Articles'!$A$2:$F$634,3,FALSE),""))</f>
      </c>
      <c r="E11129" s="74" t="str">
        <v/>
      </c>
      <c r="F11129" s="75">
        <f>IF($E11129="","",IFERROR(VLOOKUP(TRIM(E11129&amp;""),'Référentiel Articles'!$A$2:$F$634,4,FALSE),""))</f>
      </c>
      <c r="G11129" s="76">
        <f>IF($E11129="","",IFERROR(VLOOKUP(TRIM(E11129&amp;""),'Référentiel Articles'!$A$2:$F$634,5,FALSE),""))</f>
      </c>
      <c r="H11129" s="77" t="str">
        <v/>
      </c>
      <c r="I11129" s="76">
        <f>IF($E11129="","",IFERROR(VLOOKUP(TRIM(E11129&amp;""),'Référentiel Articles'!$A$2:$F$634,6,FALSE),""))</f>
      </c>
      <c r="J11129" s="78">
        <f>IF(OR($E11129="",$H11129=""),"",$H11129*$I11129)</f>
      </c>
      <c r="K11129" s="79" t="str">
        <v/>
      </c>
    </row>
    <row r="11130">
      <c r="A11130" s="81" t="str">
        <v/>
      </c>
      <c r="B11130" s="81" t="str">
        <v/>
      </c>
      <c r="C11130" s="83">
        <f>IF($E11130="","",IFERROR(VLOOKUP(TRIM(E11130&amp;""),'Référentiel Articles'!$A$2:$F$634,2,FALSE),""))</f>
      </c>
      <c r="D11130" s="83">
        <f>IF($E11130="","",IFERROR(VLOOKUP(TRIM(E11130&amp;""),'Référentiel Articles'!$A$2:$F$634,3,FALSE),""))</f>
      </c>
      <c r="E11130" s="81" t="str">
        <v/>
      </c>
      <c r="F11130" s="83">
        <f>IF($E11130="","",IFERROR(VLOOKUP(TRIM(E11130&amp;""),'Référentiel Articles'!$A$2:$F$634,4,FALSE),""))</f>
      </c>
      <c r="G11130" s="84">
        <f>IF($E11130="","",IFERROR(VLOOKUP(TRIM(E11130&amp;""),'Référentiel Articles'!$A$2:$F$634,5,FALSE),""))</f>
      </c>
      <c r="H11130" s="85" t="str">
        <v/>
      </c>
      <c r="I11130" s="84">
        <f>IF($E11130="","",IFERROR(VLOOKUP(TRIM(E11130&amp;""),'Référentiel Articles'!$A$2:$F$634,6,FALSE),""))</f>
      </c>
      <c r="J11130" s="90">
        <f>IF(OR($E11130="",$H11130=""),"",$H11130*$I11130)</f>
      </c>
      <c r="K11130" s="87" t="str">
        <v/>
      </c>
    </row>
    <row r="11131">
      <c r="A11131" s="74" t="str">
        <v/>
      </c>
      <c r="B11131" s="74" t="str">
        <v/>
      </c>
      <c r="C11131" s="75">
        <f>IF($E11131="","",IFERROR(VLOOKUP(TRIM(E11131&amp;""),'Référentiel Articles'!$A$2:$F$634,2,FALSE),""))</f>
      </c>
      <c r="D11131" s="75">
        <f>IF($E11131="","",IFERROR(VLOOKUP(TRIM(E11131&amp;""),'Référentiel Articles'!$A$2:$F$634,3,FALSE),""))</f>
      </c>
      <c r="E11131" s="74" t="str">
        <v/>
      </c>
      <c r="F11131" s="75">
        <f>IF($E11131="","",IFERROR(VLOOKUP(TRIM(E11131&amp;""),'Référentiel Articles'!$A$2:$F$634,4,FALSE),""))</f>
      </c>
      <c r="G11131" s="76">
        <f>IF($E11131="","",IFERROR(VLOOKUP(TRIM(E11131&amp;""),'Référentiel Articles'!$A$2:$F$634,5,FALSE),""))</f>
      </c>
      <c r="H11131" s="77" t="str">
        <v/>
      </c>
      <c r="I11131" s="76">
        <f>IF($E11131="","",IFERROR(VLOOKUP(TRIM(E11131&amp;""),'Référentiel Articles'!$A$2:$F$634,6,FALSE),""))</f>
      </c>
      <c r="J11131" s="78">
        <f>IF(OR($E11131="",$H11131=""),"",$H11131*$I11131)</f>
      </c>
      <c r="K11131" s="79" t="str">
        <v/>
      </c>
    </row>
    <row r="11132">
      <c r="A11132" s="81" t="str">
        <v/>
      </c>
      <c r="B11132" s="81" t="str">
        <v/>
      </c>
      <c r="C11132" s="83">
        <f>IF($E11132="","",IFERROR(VLOOKUP(TRIM(E11132&amp;""),'Référentiel Articles'!$A$2:$F$634,2,FALSE),""))</f>
      </c>
      <c r="D11132" s="83">
        <f>IF($E11132="","",IFERROR(VLOOKUP(TRIM(E11132&amp;""),'Référentiel Articles'!$A$2:$F$634,3,FALSE),""))</f>
      </c>
      <c r="E11132" s="81" t="str">
        <v/>
      </c>
      <c r="F11132" s="83">
        <f>IF($E11132="","",IFERROR(VLOOKUP(TRIM(E11132&amp;""),'Référentiel Articles'!$A$2:$F$634,4,FALSE),""))</f>
      </c>
      <c r="G11132" s="84">
        <f>IF($E11132="","",IFERROR(VLOOKUP(TRIM(E11132&amp;""),'Référentiel Articles'!$A$2:$F$634,5,FALSE),""))</f>
      </c>
      <c r="H11132" s="85" t="str">
        <v/>
      </c>
      <c r="I11132" s="84">
        <f>IF($E11132="","",IFERROR(VLOOKUP(TRIM(E11132&amp;""),'Référentiel Articles'!$A$2:$F$634,6,FALSE),""))</f>
      </c>
      <c r="J11132" s="90">
        <f>IF(OR($E11132="",$H11132=""),"",$H11132*$I11132)</f>
      </c>
      <c r="K11132" s="87" t="str">
        <v/>
      </c>
    </row>
    <row r="11133">
      <c r="A11133" s="74" t="str">
        <v/>
      </c>
      <c r="B11133" s="74" t="str">
        <v/>
      </c>
      <c r="C11133" s="75">
        <f>IF($E11133="","",IFERROR(VLOOKUP(TRIM(E11133&amp;""),'Référentiel Articles'!$A$2:$F$634,2,FALSE),""))</f>
      </c>
      <c r="D11133" s="75">
        <f>IF($E11133="","",IFERROR(VLOOKUP(TRIM(E11133&amp;""),'Référentiel Articles'!$A$2:$F$634,3,FALSE),""))</f>
      </c>
      <c r="E11133" s="74" t="str">
        <v/>
      </c>
      <c r="F11133" s="75">
        <f>IF($E11133="","",IFERROR(VLOOKUP(TRIM(E11133&amp;""),'Référentiel Articles'!$A$2:$F$634,4,FALSE),""))</f>
      </c>
      <c r="G11133" s="76">
        <f>IF($E11133="","",IFERROR(VLOOKUP(TRIM(E11133&amp;""),'Référentiel Articles'!$A$2:$F$634,5,FALSE),""))</f>
      </c>
      <c r="H11133" s="77" t="str">
        <v/>
      </c>
      <c r="I11133" s="76">
        <f>IF($E11133="","",IFERROR(VLOOKUP(TRIM(E11133&amp;""),'Référentiel Articles'!$A$2:$F$634,6,FALSE),""))</f>
      </c>
      <c r="J11133" s="78">
        <f>IF(OR($E11133="",$H11133=""),"",$H11133*$I11133)</f>
      </c>
      <c r="K11133" s="79" t="str">
        <v/>
      </c>
    </row>
    <row r="11134">
      <c r="A11134" s="81" t="str">
        <v/>
      </c>
      <c r="B11134" s="81" t="str">
        <v/>
      </c>
      <c r="C11134" s="83">
        <f>IF($E11134="","",IFERROR(VLOOKUP(TRIM(E11134&amp;""),'Référentiel Articles'!$A$2:$F$634,2,FALSE),""))</f>
      </c>
      <c r="D11134" s="83">
        <f>IF($E11134="","",IFERROR(VLOOKUP(TRIM(E11134&amp;""),'Référentiel Articles'!$A$2:$F$634,3,FALSE),""))</f>
      </c>
      <c r="E11134" s="81" t="str">
        <v/>
      </c>
      <c r="F11134" s="83">
        <f>IF($E11134="","",IFERROR(VLOOKUP(TRIM(E11134&amp;""),'Référentiel Articles'!$A$2:$F$634,4,FALSE),""))</f>
      </c>
      <c r="G11134" s="84">
        <f>IF($E11134="","",IFERROR(VLOOKUP(TRIM(E11134&amp;""),'Référentiel Articles'!$A$2:$F$634,5,FALSE),""))</f>
      </c>
      <c r="H11134" s="85" t="str">
        <v/>
      </c>
      <c r="I11134" s="84">
        <f>IF($E11134="","",IFERROR(VLOOKUP(TRIM(E11134&amp;""),'Référentiel Articles'!$A$2:$F$634,6,FALSE),""))</f>
      </c>
      <c r="J11134" s="90">
        <f>IF(OR($E11134="",$H11134=""),"",$H11134*$I11134)</f>
      </c>
      <c r="K11134" s="87" t="str">
        <v/>
      </c>
    </row>
    <row r="11135">
      <c r="A11135" s="74" t="str">
        <v/>
      </c>
      <c r="B11135" s="74" t="str">
        <v/>
      </c>
      <c r="C11135" s="75">
        <f>IF($E11135="","",IFERROR(VLOOKUP(TRIM(E11135&amp;""),'Référentiel Articles'!$A$2:$F$634,2,FALSE),""))</f>
      </c>
      <c r="D11135" s="75">
        <f>IF($E11135="","",IFERROR(VLOOKUP(TRIM(E11135&amp;""),'Référentiel Articles'!$A$2:$F$634,3,FALSE),""))</f>
      </c>
      <c r="E11135" s="74" t="str">
        <v/>
      </c>
      <c r="F11135" s="75">
        <f>IF($E11135="","",IFERROR(VLOOKUP(TRIM(E11135&amp;""),'Référentiel Articles'!$A$2:$F$634,4,FALSE),""))</f>
      </c>
      <c r="G11135" s="76">
        <f>IF($E11135="","",IFERROR(VLOOKUP(TRIM(E11135&amp;""),'Référentiel Articles'!$A$2:$F$634,5,FALSE),""))</f>
      </c>
      <c r="H11135" s="77" t="str">
        <v/>
      </c>
      <c r="I11135" s="76">
        <f>IF($E11135="","",IFERROR(VLOOKUP(TRIM(E11135&amp;""),'Référentiel Articles'!$A$2:$F$634,6,FALSE),""))</f>
      </c>
      <c r="J11135" s="78">
        <f>IF(OR($E11135="",$H11135=""),"",$H11135*$I11135)</f>
      </c>
      <c r="K11135" s="79" t="str">
        <v/>
      </c>
    </row>
    <row r="11136">
      <c r="A11136" s="81" t="str">
        <v/>
      </c>
      <c r="B11136" s="81" t="str">
        <v/>
      </c>
      <c r="C11136" s="83">
        <f>IF($E11136="","",IFERROR(VLOOKUP(TRIM(E11136&amp;""),'Référentiel Articles'!$A$2:$F$634,2,FALSE),""))</f>
      </c>
      <c r="D11136" s="83">
        <f>IF($E11136="","",IFERROR(VLOOKUP(TRIM(E11136&amp;""),'Référentiel Articles'!$A$2:$F$634,3,FALSE),""))</f>
      </c>
      <c r="E11136" s="81" t="str">
        <v/>
      </c>
      <c r="F11136" s="83">
        <f>IF($E11136="","",IFERROR(VLOOKUP(TRIM(E11136&amp;""),'Référentiel Articles'!$A$2:$F$634,4,FALSE),""))</f>
      </c>
      <c r="G11136" s="84">
        <f>IF($E11136="","",IFERROR(VLOOKUP(TRIM(E11136&amp;""),'Référentiel Articles'!$A$2:$F$634,5,FALSE),""))</f>
      </c>
      <c r="H11136" s="85" t="str">
        <v/>
      </c>
      <c r="I11136" s="84">
        <f>IF($E11136="","",IFERROR(VLOOKUP(TRIM(E11136&amp;""),'Référentiel Articles'!$A$2:$F$634,6,FALSE),""))</f>
      </c>
      <c r="J11136" s="90">
        <f>IF(OR($E11136="",$H11136=""),"",$H11136*$I11136)</f>
      </c>
      <c r="K11136" s="87" t="str">
        <v/>
      </c>
    </row>
    <row r="11137">
      <c r="A11137" s="74" t="str">
        <v/>
      </c>
      <c r="B11137" s="74" t="str">
        <v/>
      </c>
      <c r="C11137" s="75">
        <f>IF($E11137="","",IFERROR(VLOOKUP(TRIM(E11137&amp;""),'Référentiel Articles'!$A$2:$F$634,2,FALSE),""))</f>
      </c>
      <c r="D11137" s="75">
        <f>IF($E11137="","",IFERROR(VLOOKUP(TRIM(E11137&amp;""),'Référentiel Articles'!$A$2:$F$634,3,FALSE),""))</f>
      </c>
      <c r="E11137" s="74" t="str">
        <v/>
      </c>
      <c r="F11137" s="75">
        <f>IF($E11137="","",IFERROR(VLOOKUP(TRIM(E11137&amp;""),'Référentiel Articles'!$A$2:$F$634,4,FALSE),""))</f>
      </c>
      <c r="G11137" s="76">
        <f>IF($E11137="","",IFERROR(VLOOKUP(TRIM(E11137&amp;""),'Référentiel Articles'!$A$2:$F$634,5,FALSE),""))</f>
      </c>
      <c r="H11137" s="77" t="str">
        <v/>
      </c>
      <c r="I11137" s="76">
        <f>IF($E11137="","",IFERROR(VLOOKUP(TRIM(E11137&amp;""),'Référentiel Articles'!$A$2:$F$634,6,FALSE),""))</f>
      </c>
      <c r="J11137" s="78">
        <f>IF(OR($E11137="",$H11137=""),"",$H11137*$I11137)</f>
      </c>
      <c r="K11137" s="79" t="str">
        <v/>
      </c>
    </row>
    <row r="11138">
      <c r="A11138" s="81" t="str">
        <v/>
      </c>
      <c r="B11138" s="81" t="str">
        <v/>
      </c>
      <c r="C11138" s="83">
        <f>IF($E11138="","",IFERROR(VLOOKUP(TRIM(E11138&amp;""),'Référentiel Articles'!$A$2:$F$634,2,FALSE),""))</f>
      </c>
      <c r="D11138" s="83">
        <f>IF($E11138="","",IFERROR(VLOOKUP(TRIM(E11138&amp;""),'Référentiel Articles'!$A$2:$F$634,3,FALSE),""))</f>
      </c>
      <c r="E11138" s="81" t="str">
        <v/>
      </c>
      <c r="F11138" s="83">
        <f>IF($E11138="","",IFERROR(VLOOKUP(TRIM(E11138&amp;""),'Référentiel Articles'!$A$2:$F$634,4,FALSE),""))</f>
      </c>
      <c r="G11138" s="84">
        <f>IF($E11138="","",IFERROR(VLOOKUP(TRIM(E11138&amp;""),'Référentiel Articles'!$A$2:$F$634,5,FALSE),""))</f>
      </c>
      <c r="H11138" s="85" t="str">
        <v/>
      </c>
      <c r="I11138" s="84">
        <f>IF($E11138="","",IFERROR(VLOOKUP(TRIM(E11138&amp;""),'Référentiel Articles'!$A$2:$F$634,6,FALSE),""))</f>
      </c>
      <c r="J11138" s="90">
        <f>IF(OR($E11138="",$H11138=""),"",$H11138*$I11138)</f>
      </c>
      <c r="K11138" s="87" t="str">
        <v/>
      </c>
    </row>
    <row r="11139">
      <c r="A11139" s="74" t="str">
        <v/>
      </c>
      <c r="B11139" s="74" t="str">
        <v/>
      </c>
      <c r="C11139" s="75">
        <f>IF($E11139="","",IFERROR(VLOOKUP(TRIM(E11139&amp;""),'Référentiel Articles'!$A$2:$F$634,2,FALSE),""))</f>
      </c>
      <c r="D11139" s="75">
        <f>IF($E11139="","",IFERROR(VLOOKUP(TRIM(E11139&amp;""),'Référentiel Articles'!$A$2:$F$634,3,FALSE),""))</f>
      </c>
      <c r="E11139" s="74" t="str">
        <v/>
      </c>
      <c r="F11139" s="75">
        <f>IF($E11139="","",IFERROR(VLOOKUP(TRIM(E11139&amp;""),'Référentiel Articles'!$A$2:$F$634,4,FALSE),""))</f>
      </c>
      <c r="G11139" s="76">
        <f>IF($E11139="","",IFERROR(VLOOKUP(TRIM(E11139&amp;""),'Référentiel Articles'!$A$2:$F$634,5,FALSE),""))</f>
      </c>
      <c r="H11139" s="77" t="str">
        <v/>
      </c>
      <c r="I11139" s="76">
        <f>IF($E11139="","",IFERROR(VLOOKUP(TRIM(E11139&amp;""),'Référentiel Articles'!$A$2:$F$634,6,FALSE),""))</f>
      </c>
      <c r="J11139" s="78">
        <f>IF(OR($E11139="",$H11139=""),"",$H11139*$I11139)</f>
      </c>
      <c r="K11139" s="79" t="str">
        <v/>
      </c>
    </row>
    <row r="11140">
      <c r="A11140" s="81" t="str">
        <v/>
      </c>
      <c r="B11140" s="81" t="str">
        <v/>
      </c>
      <c r="C11140" s="83">
        <f>IF($E11140="","",IFERROR(VLOOKUP(TRIM(E11140&amp;""),'Référentiel Articles'!$A$2:$F$634,2,FALSE),""))</f>
      </c>
      <c r="D11140" s="83">
        <f>IF($E11140="","",IFERROR(VLOOKUP(TRIM(E11140&amp;""),'Référentiel Articles'!$A$2:$F$634,3,FALSE),""))</f>
      </c>
      <c r="E11140" s="81" t="str">
        <v/>
      </c>
      <c r="F11140" s="83">
        <f>IF($E11140="","",IFERROR(VLOOKUP(TRIM(E11140&amp;""),'Référentiel Articles'!$A$2:$F$634,4,FALSE),""))</f>
      </c>
      <c r="G11140" s="84">
        <f>IF($E11140="","",IFERROR(VLOOKUP(TRIM(E11140&amp;""),'Référentiel Articles'!$A$2:$F$634,5,FALSE),""))</f>
      </c>
      <c r="H11140" s="85" t="str">
        <v/>
      </c>
      <c r="I11140" s="84">
        <f>IF($E11140="","",IFERROR(VLOOKUP(TRIM(E11140&amp;""),'Référentiel Articles'!$A$2:$F$634,6,FALSE),""))</f>
      </c>
      <c r="J11140" s="90">
        <f>IF(OR($E11140="",$H11140=""),"",$H11140*$I11140)</f>
      </c>
      <c r="K11140" s="87" t="str">
        <v/>
      </c>
    </row>
    <row r="11141">
      <c r="A11141" s="74" t="str">
        <v/>
      </c>
      <c r="B11141" s="74" t="str">
        <v/>
      </c>
      <c r="C11141" s="75">
        <f>IF($E11141="","",IFERROR(VLOOKUP(TRIM(E11141&amp;""),'Référentiel Articles'!$A$2:$F$634,2,FALSE),""))</f>
      </c>
      <c r="D11141" s="75">
        <f>IF($E11141="","",IFERROR(VLOOKUP(TRIM(E11141&amp;""),'Référentiel Articles'!$A$2:$F$634,3,FALSE),""))</f>
      </c>
      <c r="E11141" s="74" t="str">
        <v/>
      </c>
      <c r="F11141" s="75">
        <f>IF($E11141="","",IFERROR(VLOOKUP(TRIM(E11141&amp;""),'Référentiel Articles'!$A$2:$F$634,4,FALSE),""))</f>
      </c>
      <c r="G11141" s="76">
        <f>IF($E11141="","",IFERROR(VLOOKUP(TRIM(E11141&amp;""),'Référentiel Articles'!$A$2:$F$634,5,FALSE),""))</f>
      </c>
      <c r="H11141" s="77" t="str">
        <v/>
      </c>
      <c r="I11141" s="76">
        <f>IF($E11141="","",IFERROR(VLOOKUP(TRIM(E11141&amp;""),'Référentiel Articles'!$A$2:$F$634,6,FALSE),""))</f>
      </c>
      <c r="J11141" s="78">
        <f>IF(OR($E11141="",$H11141=""),"",$H11141*$I11141)</f>
      </c>
      <c r="K11141" s="79" t="str">
        <v/>
      </c>
    </row>
    <row r="11142">
      <c r="A11142" s="81" t="str">
        <v/>
      </c>
      <c r="B11142" s="81" t="str">
        <v/>
      </c>
      <c r="C11142" s="83">
        <f>IF($E11142="","",IFERROR(VLOOKUP(TRIM(E11142&amp;""),'Référentiel Articles'!$A$2:$F$634,2,FALSE),""))</f>
      </c>
      <c r="D11142" s="83">
        <f>IF($E11142="","",IFERROR(VLOOKUP(TRIM(E11142&amp;""),'Référentiel Articles'!$A$2:$F$634,3,FALSE),""))</f>
      </c>
      <c r="E11142" s="81" t="str">
        <v/>
      </c>
      <c r="F11142" s="83">
        <f>IF($E11142="","",IFERROR(VLOOKUP(TRIM(E11142&amp;""),'Référentiel Articles'!$A$2:$F$634,4,FALSE),""))</f>
      </c>
      <c r="G11142" s="84">
        <f>IF($E11142="","",IFERROR(VLOOKUP(TRIM(E11142&amp;""),'Référentiel Articles'!$A$2:$F$634,5,FALSE),""))</f>
      </c>
      <c r="H11142" s="85" t="str">
        <v/>
      </c>
      <c r="I11142" s="84">
        <f>IF($E11142="","",IFERROR(VLOOKUP(TRIM(E11142&amp;""),'Référentiel Articles'!$A$2:$F$634,6,FALSE),""))</f>
      </c>
      <c r="J11142" s="90">
        <f>IF(OR($E11142="",$H11142=""),"",$H11142*$I11142)</f>
      </c>
      <c r="K11142" s="87" t="str">
        <v/>
      </c>
    </row>
    <row r="11143">
      <c r="A11143" s="74" t="str">
        <v/>
      </c>
      <c r="B11143" s="74" t="str">
        <v/>
      </c>
      <c r="C11143" s="75">
        <f>IF($E11143="","",IFERROR(VLOOKUP(TRIM(E11143&amp;""),'Référentiel Articles'!$A$2:$F$634,2,FALSE),""))</f>
      </c>
      <c r="D11143" s="75">
        <f>IF($E11143="","",IFERROR(VLOOKUP(TRIM(E11143&amp;""),'Référentiel Articles'!$A$2:$F$634,3,FALSE),""))</f>
      </c>
      <c r="E11143" s="74" t="str">
        <v/>
      </c>
      <c r="F11143" s="75">
        <f>IF($E11143="","",IFERROR(VLOOKUP(TRIM(E11143&amp;""),'Référentiel Articles'!$A$2:$F$634,4,FALSE),""))</f>
      </c>
      <c r="G11143" s="76">
        <f>IF($E11143="","",IFERROR(VLOOKUP(TRIM(E11143&amp;""),'Référentiel Articles'!$A$2:$F$634,5,FALSE),""))</f>
      </c>
      <c r="H11143" s="77" t="str">
        <v/>
      </c>
      <c r="I11143" s="76">
        <f>IF($E11143="","",IFERROR(VLOOKUP(TRIM(E11143&amp;""),'Référentiel Articles'!$A$2:$F$634,6,FALSE),""))</f>
      </c>
      <c r="J11143" s="78">
        <f>IF(OR($E11143="",$H11143=""),"",$H11143*$I11143)</f>
      </c>
      <c r="K11143" s="79" t="str">
        <v/>
      </c>
    </row>
    <row r="11144">
      <c r="A11144" s="81" t="str">
        <v/>
      </c>
      <c r="B11144" s="81" t="str">
        <v/>
      </c>
      <c r="C11144" s="83">
        <f>IF($E11144="","",IFERROR(VLOOKUP(TRIM(E11144&amp;""),'Référentiel Articles'!$A$2:$F$634,2,FALSE),""))</f>
      </c>
      <c r="D11144" s="83">
        <f>IF($E11144="","",IFERROR(VLOOKUP(TRIM(E11144&amp;""),'Référentiel Articles'!$A$2:$F$634,3,FALSE),""))</f>
      </c>
      <c r="E11144" s="81" t="str">
        <v/>
      </c>
      <c r="F11144" s="83">
        <f>IF($E11144="","",IFERROR(VLOOKUP(TRIM(E11144&amp;""),'Référentiel Articles'!$A$2:$F$634,4,FALSE),""))</f>
      </c>
      <c r="G11144" s="84">
        <f>IF($E11144="","",IFERROR(VLOOKUP(TRIM(E11144&amp;""),'Référentiel Articles'!$A$2:$F$634,5,FALSE),""))</f>
      </c>
      <c r="H11144" s="85" t="str">
        <v/>
      </c>
      <c r="I11144" s="84">
        <f>IF($E11144="","",IFERROR(VLOOKUP(TRIM(E11144&amp;""),'Référentiel Articles'!$A$2:$F$634,6,FALSE),""))</f>
      </c>
      <c r="J11144" s="90">
        <f>IF(OR($E11144="",$H11144=""),"",$H11144*$I11144)</f>
      </c>
      <c r="K11144" s="87" t="str">
        <v/>
      </c>
    </row>
    <row r="11145">
      <c r="A11145" s="74" t="str">
        <v/>
      </c>
      <c r="B11145" s="74" t="str">
        <v/>
      </c>
      <c r="C11145" s="75">
        <f>IF($E11145="","",IFERROR(VLOOKUP(TRIM(E11145&amp;""),'Référentiel Articles'!$A$2:$F$634,2,FALSE),""))</f>
      </c>
      <c r="D11145" s="75">
        <f>IF($E11145="","",IFERROR(VLOOKUP(TRIM(E11145&amp;""),'Référentiel Articles'!$A$2:$F$634,3,FALSE),""))</f>
      </c>
      <c r="E11145" s="74" t="str">
        <v/>
      </c>
      <c r="F11145" s="75">
        <f>IF($E11145="","",IFERROR(VLOOKUP(TRIM(E11145&amp;""),'Référentiel Articles'!$A$2:$F$634,4,FALSE),""))</f>
      </c>
      <c r="G11145" s="76">
        <f>IF($E11145="","",IFERROR(VLOOKUP(TRIM(E11145&amp;""),'Référentiel Articles'!$A$2:$F$634,5,FALSE),""))</f>
      </c>
      <c r="H11145" s="77" t="str">
        <v/>
      </c>
      <c r="I11145" s="76">
        <f>IF($E11145="","",IFERROR(VLOOKUP(TRIM(E11145&amp;""),'Référentiel Articles'!$A$2:$F$634,6,FALSE),""))</f>
      </c>
      <c r="J11145" s="78">
        <f>IF(OR($E11145="",$H11145=""),"",$H11145*$I11145)</f>
      </c>
      <c r="K11145" s="79" t="str">
        <v/>
      </c>
    </row>
    <row r="11146">
      <c r="A11146" s="81" t="str">
        <v/>
      </c>
      <c r="B11146" s="81" t="str">
        <v/>
      </c>
      <c r="C11146" s="83">
        <f>IF($E11146="","",IFERROR(VLOOKUP(TRIM(E11146&amp;""),'Référentiel Articles'!$A$2:$F$634,2,FALSE),""))</f>
      </c>
      <c r="D11146" s="83">
        <f>IF($E11146="","",IFERROR(VLOOKUP(TRIM(E11146&amp;""),'Référentiel Articles'!$A$2:$F$634,3,FALSE),""))</f>
      </c>
      <c r="E11146" s="81" t="str">
        <v/>
      </c>
      <c r="F11146" s="83">
        <f>IF($E11146="","",IFERROR(VLOOKUP(TRIM(E11146&amp;""),'Référentiel Articles'!$A$2:$F$634,4,FALSE),""))</f>
      </c>
      <c r="G11146" s="84">
        <f>IF($E11146="","",IFERROR(VLOOKUP(TRIM(E11146&amp;""),'Référentiel Articles'!$A$2:$F$634,5,FALSE),""))</f>
      </c>
      <c r="H11146" s="85" t="str">
        <v/>
      </c>
      <c r="I11146" s="84">
        <f>IF($E11146="","",IFERROR(VLOOKUP(TRIM(E11146&amp;""),'Référentiel Articles'!$A$2:$F$634,6,FALSE),""))</f>
      </c>
      <c r="J11146" s="90">
        <f>IF(OR($E11146="",$H11146=""),"",$H11146*$I11146)</f>
      </c>
      <c r="K11146" s="87" t="str">
        <v/>
      </c>
    </row>
    <row r="11147">
      <c r="A11147" s="74" t="str">
        <v/>
      </c>
      <c r="B11147" s="74" t="str">
        <v/>
      </c>
      <c r="C11147" s="75">
        <f>IF($E11147="","",IFERROR(VLOOKUP(TRIM(E11147&amp;""),'Référentiel Articles'!$A$2:$F$634,2,FALSE),""))</f>
      </c>
      <c r="D11147" s="75">
        <f>IF($E11147="","",IFERROR(VLOOKUP(TRIM(E11147&amp;""),'Référentiel Articles'!$A$2:$F$634,3,FALSE),""))</f>
      </c>
      <c r="E11147" s="74" t="str">
        <v/>
      </c>
      <c r="F11147" s="75">
        <f>IF($E11147="","",IFERROR(VLOOKUP(TRIM(E11147&amp;""),'Référentiel Articles'!$A$2:$F$634,4,FALSE),""))</f>
      </c>
      <c r="G11147" s="76">
        <f>IF($E11147="","",IFERROR(VLOOKUP(TRIM(E11147&amp;""),'Référentiel Articles'!$A$2:$F$634,5,FALSE),""))</f>
      </c>
      <c r="H11147" s="77" t="str">
        <v/>
      </c>
      <c r="I11147" s="76">
        <f>IF($E11147="","",IFERROR(VLOOKUP(TRIM(E11147&amp;""),'Référentiel Articles'!$A$2:$F$634,6,FALSE),""))</f>
      </c>
      <c r="J11147" s="78">
        <f>IF(OR($E11147="",$H11147=""),"",$H11147*$I11147)</f>
      </c>
      <c r="K11147" s="79" t="str">
        <v/>
      </c>
    </row>
    <row r="11148">
      <c r="A11148" s="81" t="str">
        <v/>
      </c>
      <c r="B11148" s="81" t="str">
        <v/>
      </c>
      <c r="C11148" s="83">
        <f>IF($E11148="","",IFERROR(VLOOKUP(TRIM(E11148&amp;""),'Référentiel Articles'!$A$2:$F$634,2,FALSE),""))</f>
      </c>
      <c r="D11148" s="83">
        <f>IF($E11148="","",IFERROR(VLOOKUP(TRIM(E11148&amp;""),'Référentiel Articles'!$A$2:$F$634,3,FALSE),""))</f>
      </c>
      <c r="E11148" s="81" t="str">
        <v/>
      </c>
      <c r="F11148" s="83">
        <f>IF($E11148="","",IFERROR(VLOOKUP(TRIM(E11148&amp;""),'Référentiel Articles'!$A$2:$F$634,4,FALSE),""))</f>
      </c>
      <c r="G11148" s="84">
        <f>IF($E11148="","",IFERROR(VLOOKUP(TRIM(E11148&amp;""),'Référentiel Articles'!$A$2:$F$634,5,FALSE),""))</f>
      </c>
      <c r="H11148" s="85" t="str">
        <v/>
      </c>
      <c r="I11148" s="84">
        <f>IF($E11148="","",IFERROR(VLOOKUP(TRIM(E11148&amp;""),'Référentiel Articles'!$A$2:$F$634,6,FALSE),""))</f>
      </c>
      <c r="J11148" s="90">
        <f>IF(OR($E11148="",$H11148=""),"",$H11148*$I11148)</f>
      </c>
      <c r="K11148" s="87" t="str">
        <v/>
      </c>
    </row>
    <row r="11149">
      <c r="A11149" s="74" t="str">
        <v/>
      </c>
      <c r="B11149" s="74" t="str">
        <v/>
      </c>
      <c r="C11149" s="75">
        <f>IF($E11149="","",IFERROR(VLOOKUP(TRIM(E11149&amp;""),'Référentiel Articles'!$A$2:$F$634,2,FALSE),""))</f>
      </c>
      <c r="D11149" s="75">
        <f>IF($E11149="","",IFERROR(VLOOKUP(TRIM(E11149&amp;""),'Référentiel Articles'!$A$2:$F$634,3,FALSE),""))</f>
      </c>
      <c r="E11149" s="74" t="str">
        <v/>
      </c>
      <c r="F11149" s="75">
        <f>IF($E11149="","",IFERROR(VLOOKUP(TRIM(E11149&amp;""),'Référentiel Articles'!$A$2:$F$634,4,FALSE),""))</f>
      </c>
      <c r="G11149" s="76">
        <f>IF($E11149="","",IFERROR(VLOOKUP(TRIM(E11149&amp;""),'Référentiel Articles'!$A$2:$F$634,5,FALSE),""))</f>
      </c>
      <c r="H11149" s="77" t="str">
        <v/>
      </c>
      <c r="I11149" s="76">
        <f>IF($E11149="","",IFERROR(VLOOKUP(TRIM(E11149&amp;""),'Référentiel Articles'!$A$2:$F$634,6,FALSE),""))</f>
      </c>
      <c r="J11149" s="78">
        <f>IF(OR($E11149="",$H11149=""),"",$H11149*$I11149)</f>
      </c>
      <c r="K11149" s="79" t="str">
        <v/>
      </c>
    </row>
    <row r="11150">
      <c r="A11150" s="81" t="str">
        <v/>
      </c>
      <c r="B11150" s="81" t="str">
        <v/>
      </c>
      <c r="C11150" s="83">
        <f>IF($E11150="","",IFERROR(VLOOKUP(TRIM(E11150&amp;""),'Référentiel Articles'!$A$2:$F$634,2,FALSE),""))</f>
      </c>
      <c r="D11150" s="83">
        <f>IF($E11150="","",IFERROR(VLOOKUP(TRIM(E11150&amp;""),'Référentiel Articles'!$A$2:$F$634,3,FALSE),""))</f>
      </c>
      <c r="E11150" s="81" t="str">
        <v/>
      </c>
      <c r="F11150" s="83">
        <f>IF($E11150="","",IFERROR(VLOOKUP(TRIM(E11150&amp;""),'Référentiel Articles'!$A$2:$F$634,4,FALSE),""))</f>
      </c>
      <c r="G11150" s="84">
        <f>IF($E11150="","",IFERROR(VLOOKUP(TRIM(E11150&amp;""),'Référentiel Articles'!$A$2:$F$634,5,FALSE),""))</f>
      </c>
      <c r="H11150" s="85" t="str">
        <v/>
      </c>
      <c r="I11150" s="84">
        <f>IF($E11150="","",IFERROR(VLOOKUP(TRIM(E11150&amp;""),'Référentiel Articles'!$A$2:$F$634,6,FALSE),""))</f>
      </c>
      <c r="J11150" s="90">
        <f>IF(OR($E11150="",$H11150=""),"",$H11150*$I11150)</f>
      </c>
      <c r="K11150" s="87" t="str">
        <v/>
      </c>
    </row>
    <row r="11151">
      <c r="A11151" s="74" t="str">
        <v/>
      </c>
      <c r="B11151" s="74" t="str">
        <v/>
      </c>
      <c r="C11151" s="75">
        <f>IF($E11151="","",IFERROR(VLOOKUP(TRIM(E11151&amp;""),'Référentiel Articles'!$A$2:$F$634,2,FALSE),""))</f>
      </c>
      <c r="D11151" s="75">
        <f>IF($E11151="","",IFERROR(VLOOKUP(TRIM(E11151&amp;""),'Référentiel Articles'!$A$2:$F$634,3,FALSE),""))</f>
      </c>
      <c r="E11151" s="74" t="str">
        <v/>
      </c>
      <c r="F11151" s="75">
        <f>IF($E11151="","",IFERROR(VLOOKUP(TRIM(E11151&amp;""),'Référentiel Articles'!$A$2:$F$634,4,FALSE),""))</f>
      </c>
      <c r="G11151" s="76">
        <f>IF($E11151="","",IFERROR(VLOOKUP(TRIM(E11151&amp;""),'Référentiel Articles'!$A$2:$F$634,5,FALSE),""))</f>
      </c>
      <c r="H11151" s="77" t="str">
        <v/>
      </c>
      <c r="I11151" s="76">
        <f>IF($E11151="","",IFERROR(VLOOKUP(TRIM(E11151&amp;""),'Référentiel Articles'!$A$2:$F$634,6,FALSE),""))</f>
      </c>
      <c r="J11151" s="78">
        <f>IF(OR($E11151="",$H11151=""),"",$H11151*$I11151)</f>
      </c>
      <c r="K11151" s="79" t="str">
        <v/>
      </c>
    </row>
    <row r="11152">
      <c r="A11152" s="81" t="str">
        <v/>
      </c>
      <c r="B11152" s="81" t="str">
        <v/>
      </c>
      <c r="C11152" s="83">
        <f>IF($E11152="","",IFERROR(VLOOKUP(TRIM(E11152&amp;""),'Référentiel Articles'!$A$2:$F$634,2,FALSE),""))</f>
      </c>
      <c r="D11152" s="83">
        <f>IF($E11152="","",IFERROR(VLOOKUP(TRIM(E11152&amp;""),'Référentiel Articles'!$A$2:$F$634,3,FALSE),""))</f>
      </c>
      <c r="E11152" s="81" t="str">
        <v/>
      </c>
      <c r="F11152" s="83">
        <f>IF($E11152="","",IFERROR(VLOOKUP(TRIM(E11152&amp;""),'Référentiel Articles'!$A$2:$F$634,4,FALSE),""))</f>
      </c>
      <c r="G11152" s="84">
        <f>IF($E11152="","",IFERROR(VLOOKUP(TRIM(E11152&amp;""),'Référentiel Articles'!$A$2:$F$634,5,FALSE),""))</f>
      </c>
      <c r="H11152" s="85" t="str">
        <v/>
      </c>
      <c r="I11152" s="84">
        <f>IF($E11152="","",IFERROR(VLOOKUP(TRIM(E11152&amp;""),'Référentiel Articles'!$A$2:$F$634,6,FALSE),""))</f>
      </c>
      <c r="J11152" s="90">
        <f>IF(OR($E11152="",$H11152=""),"",$H11152*$I11152)</f>
      </c>
      <c r="K11152" s="87" t="str">
        <v/>
      </c>
    </row>
    <row r="11153">
      <c r="A11153" s="74" t="str">
        <v/>
      </c>
      <c r="B11153" s="74" t="str">
        <v/>
      </c>
      <c r="C11153" s="75">
        <f>IF($E11153="","",IFERROR(VLOOKUP(TRIM(E11153&amp;""),'Référentiel Articles'!$A$2:$F$634,2,FALSE),""))</f>
      </c>
      <c r="D11153" s="75">
        <f>IF($E11153="","",IFERROR(VLOOKUP(TRIM(E11153&amp;""),'Référentiel Articles'!$A$2:$F$634,3,FALSE),""))</f>
      </c>
      <c r="E11153" s="74" t="str">
        <v/>
      </c>
      <c r="F11153" s="75">
        <f>IF($E11153="","",IFERROR(VLOOKUP(TRIM(E11153&amp;""),'Référentiel Articles'!$A$2:$F$634,4,FALSE),""))</f>
      </c>
      <c r="G11153" s="76">
        <f>IF($E11153="","",IFERROR(VLOOKUP(TRIM(E11153&amp;""),'Référentiel Articles'!$A$2:$F$634,5,FALSE),""))</f>
      </c>
      <c r="H11153" s="77" t="str">
        <v/>
      </c>
      <c r="I11153" s="76">
        <f>IF($E11153="","",IFERROR(VLOOKUP(TRIM(E11153&amp;""),'Référentiel Articles'!$A$2:$F$634,6,FALSE),""))</f>
      </c>
      <c r="J11153" s="78">
        <f>IF(OR($E11153="",$H11153=""),"",$H11153*$I11153)</f>
      </c>
      <c r="K11153" s="79" t="str">
        <v/>
      </c>
    </row>
    <row r="11154">
      <c r="A11154" s="81" t="str">
        <v/>
      </c>
      <c r="B11154" s="81" t="str">
        <v/>
      </c>
      <c r="C11154" s="83">
        <f>IF($E11154="","",IFERROR(VLOOKUP(TRIM(E11154&amp;""),'Référentiel Articles'!$A$2:$F$634,2,FALSE),""))</f>
      </c>
      <c r="D11154" s="83">
        <f>IF($E11154="","",IFERROR(VLOOKUP(TRIM(E11154&amp;""),'Référentiel Articles'!$A$2:$F$634,3,FALSE),""))</f>
      </c>
      <c r="E11154" s="81" t="str">
        <v/>
      </c>
      <c r="F11154" s="83">
        <f>IF($E11154="","",IFERROR(VLOOKUP(TRIM(E11154&amp;""),'Référentiel Articles'!$A$2:$F$634,4,FALSE),""))</f>
      </c>
      <c r="G11154" s="84">
        <f>IF($E11154="","",IFERROR(VLOOKUP(TRIM(E11154&amp;""),'Référentiel Articles'!$A$2:$F$634,5,FALSE),""))</f>
      </c>
      <c r="H11154" s="85" t="str">
        <v/>
      </c>
      <c r="I11154" s="84">
        <f>IF($E11154="","",IFERROR(VLOOKUP(TRIM(E11154&amp;""),'Référentiel Articles'!$A$2:$F$634,6,FALSE),""))</f>
      </c>
      <c r="J11154" s="90">
        <f>IF(OR($E11154="",$H11154=""),"",$H11154*$I11154)</f>
      </c>
      <c r="K11154" s="87" t="str">
        <v/>
      </c>
    </row>
    <row r="11155">
      <c r="A11155" s="74" t="str">
        <v/>
      </c>
      <c r="B11155" s="74" t="str">
        <v/>
      </c>
      <c r="C11155" s="75">
        <f>IF($E11155="","",IFERROR(VLOOKUP(TRIM(E11155&amp;""),'Référentiel Articles'!$A$2:$F$634,2,FALSE),""))</f>
      </c>
      <c r="D11155" s="75">
        <f>IF($E11155="","",IFERROR(VLOOKUP(TRIM(E11155&amp;""),'Référentiel Articles'!$A$2:$F$634,3,FALSE),""))</f>
      </c>
      <c r="E11155" s="74" t="str">
        <v/>
      </c>
      <c r="F11155" s="75">
        <f>IF($E11155="","",IFERROR(VLOOKUP(TRIM(E11155&amp;""),'Référentiel Articles'!$A$2:$F$634,4,FALSE),""))</f>
      </c>
      <c r="G11155" s="76">
        <f>IF($E11155="","",IFERROR(VLOOKUP(TRIM(E11155&amp;""),'Référentiel Articles'!$A$2:$F$634,5,FALSE),""))</f>
      </c>
      <c r="H11155" s="77" t="str">
        <v/>
      </c>
      <c r="I11155" s="76">
        <f>IF($E11155="","",IFERROR(VLOOKUP(TRIM(E11155&amp;""),'Référentiel Articles'!$A$2:$F$634,6,FALSE),""))</f>
      </c>
      <c r="J11155" s="78">
        <f>IF(OR($E11155="",$H11155=""),"",$H11155*$I11155)</f>
      </c>
      <c r="K11155" s="79" t="str">
        <v/>
      </c>
    </row>
    <row r="11156">
      <c r="A11156" s="81" t="str">
        <v/>
      </c>
      <c r="B11156" s="81" t="str">
        <v/>
      </c>
      <c r="C11156" s="83">
        <f>IF($E11156="","",IFERROR(VLOOKUP(TRIM(E11156&amp;""),'Référentiel Articles'!$A$2:$F$634,2,FALSE),""))</f>
      </c>
      <c r="D11156" s="83">
        <f>IF($E11156="","",IFERROR(VLOOKUP(TRIM(E11156&amp;""),'Référentiel Articles'!$A$2:$F$634,3,FALSE),""))</f>
      </c>
      <c r="E11156" s="81" t="str">
        <v/>
      </c>
      <c r="F11156" s="83">
        <f>IF($E11156="","",IFERROR(VLOOKUP(TRIM(E11156&amp;""),'Référentiel Articles'!$A$2:$F$634,4,FALSE),""))</f>
      </c>
      <c r="G11156" s="84">
        <f>IF($E11156="","",IFERROR(VLOOKUP(TRIM(E11156&amp;""),'Référentiel Articles'!$A$2:$F$634,5,FALSE),""))</f>
      </c>
      <c r="H11156" s="85" t="str">
        <v/>
      </c>
      <c r="I11156" s="84">
        <f>IF($E11156="","",IFERROR(VLOOKUP(TRIM(E11156&amp;""),'Référentiel Articles'!$A$2:$F$634,6,FALSE),""))</f>
      </c>
      <c r="J11156" s="90">
        <f>IF(OR($E11156="",$H11156=""),"",$H11156*$I11156)</f>
      </c>
      <c r="K11156" s="87" t="str">
        <v/>
      </c>
    </row>
    <row r="11157">
      <c r="A11157" s="74" t="str">
        <v/>
      </c>
      <c r="B11157" s="74" t="str">
        <v/>
      </c>
      <c r="C11157" s="75">
        <f>IF($E11157="","",IFERROR(VLOOKUP(TRIM(E11157&amp;""),'Référentiel Articles'!$A$2:$F$634,2,FALSE),""))</f>
      </c>
      <c r="D11157" s="75">
        <f>IF($E11157="","",IFERROR(VLOOKUP(TRIM(E11157&amp;""),'Référentiel Articles'!$A$2:$F$634,3,FALSE),""))</f>
      </c>
      <c r="E11157" s="74" t="str">
        <v/>
      </c>
      <c r="F11157" s="75">
        <f>IF($E11157="","",IFERROR(VLOOKUP(TRIM(E11157&amp;""),'Référentiel Articles'!$A$2:$F$634,4,FALSE),""))</f>
      </c>
      <c r="G11157" s="76">
        <f>IF($E11157="","",IFERROR(VLOOKUP(TRIM(E11157&amp;""),'Référentiel Articles'!$A$2:$F$634,5,FALSE),""))</f>
      </c>
      <c r="H11157" s="77" t="str">
        <v/>
      </c>
      <c r="I11157" s="76">
        <f>IF($E11157="","",IFERROR(VLOOKUP(TRIM(E11157&amp;""),'Référentiel Articles'!$A$2:$F$634,6,FALSE),""))</f>
      </c>
      <c r="J11157" s="78">
        <f>IF(OR($E11157="",$H11157=""),"",$H11157*$I11157)</f>
      </c>
      <c r="K11157" s="79" t="str">
        <v/>
      </c>
    </row>
    <row r="11158">
      <c r="A11158" s="81" t="str">
        <v/>
      </c>
      <c r="B11158" s="81" t="str">
        <v/>
      </c>
      <c r="C11158" s="83">
        <f>IF($E11158="","",IFERROR(VLOOKUP(TRIM(E11158&amp;""),'Référentiel Articles'!$A$2:$F$634,2,FALSE),""))</f>
      </c>
      <c r="D11158" s="83">
        <f>IF($E11158="","",IFERROR(VLOOKUP(TRIM(E11158&amp;""),'Référentiel Articles'!$A$2:$F$634,3,FALSE),""))</f>
      </c>
      <c r="E11158" s="81" t="str">
        <v/>
      </c>
      <c r="F11158" s="83">
        <f>IF($E11158="","",IFERROR(VLOOKUP(TRIM(E11158&amp;""),'Référentiel Articles'!$A$2:$F$634,4,FALSE),""))</f>
      </c>
      <c r="G11158" s="84">
        <f>IF($E11158="","",IFERROR(VLOOKUP(TRIM(E11158&amp;""),'Référentiel Articles'!$A$2:$F$634,5,FALSE),""))</f>
      </c>
      <c r="H11158" s="85" t="str">
        <v/>
      </c>
      <c r="I11158" s="84">
        <f>IF($E11158="","",IFERROR(VLOOKUP(TRIM(E11158&amp;""),'Référentiel Articles'!$A$2:$F$634,6,FALSE),""))</f>
      </c>
      <c r="J11158" s="90">
        <f>IF(OR($E11158="",$H11158=""),"",$H11158*$I11158)</f>
      </c>
      <c r="K11158" s="87" t="str">
        <v/>
      </c>
    </row>
    <row r="11159">
      <c r="A11159" s="74" t="str">
        <v/>
      </c>
      <c r="B11159" s="74" t="str">
        <v/>
      </c>
      <c r="C11159" s="75">
        <f>IF($E11159="","",IFERROR(VLOOKUP(TRIM(E11159&amp;""),'Référentiel Articles'!$A$2:$F$634,2,FALSE),""))</f>
      </c>
      <c r="D11159" s="75">
        <f>IF($E11159="","",IFERROR(VLOOKUP(TRIM(E11159&amp;""),'Référentiel Articles'!$A$2:$F$634,3,FALSE),""))</f>
      </c>
      <c r="E11159" s="74" t="str">
        <v/>
      </c>
      <c r="F11159" s="75">
        <f>IF($E11159="","",IFERROR(VLOOKUP(TRIM(E11159&amp;""),'Référentiel Articles'!$A$2:$F$634,4,FALSE),""))</f>
      </c>
      <c r="G11159" s="76">
        <f>IF($E11159="","",IFERROR(VLOOKUP(TRIM(E11159&amp;""),'Référentiel Articles'!$A$2:$F$634,5,FALSE),""))</f>
      </c>
      <c r="H11159" s="77" t="str">
        <v/>
      </c>
      <c r="I11159" s="76">
        <f>IF($E11159="","",IFERROR(VLOOKUP(TRIM(E11159&amp;""),'Référentiel Articles'!$A$2:$F$634,6,FALSE),""))</f>
      </c>
      <c r="J11159" s="78">
        <f>IF(OR($E11159="",$H11159=""),"",$H11159*$I11159)</f>
      </c>
      <c r="K11159" s="79" t="str">
        <v/>
      </c>
    </row>
    <row r="11160">
      <c r="A11160" s="81" t="str">
        <v/>
      </c>
      <c r="B11160" s="81" t="str">
        <v/>
      </c>
      <c r="C11160" s="83">
        <f>IF($E11160="","",IFERROR(VLOOKUP(TRIM(E11160&amp;""),'Référentiel Articles'!$A$2:$F$634,2,FALSE),""))</f>
      </c>
      <c r="D11160" s="83">
        <f>IF($E11160="","",IFERROR(VLOOKUP(TRIM(E11160&amp;""),'Référentiel Articles'!$A$2:$F$634,3,FALSE),""))</f>
      </c>
      <c r="E11160" s="81" t="str">
        <v/>
      </c>
      <c r="F11160" s="83">
        <f>IF($E11160="","",IFERROR(VLOOKUP(TRIM(E11160&amp;""),'Référentiel Articles'!$A$2:$F$634,4,FALSE),""))</f>
      </c>
      <c r="G11160" s="84">
        <f>IF($E11160="","",IFERROR(VLOOKUP(TRIM(E11160&amp;""),'Référentiel Articles'!$A$2:$F$634,5,FALSE),""))</f>
      </c>
      <c r="H11160" s="85" t="str">
        <v/>
      </c>
      <c r="I11160" s="84">
        <f>IF($E11160="","",IFERROR(VLOOKUP(TRIM(E11160&amp;""),'Référentiel Articles'!$A$2:$F$634,6,FALSE),""))</f>
      </c>
      <c r="J11160" s="90">
        <f>IF(OR($E11160="",$H11160=""),"",$H11160*$I11160)</f>
      </c>
      <c r="K11160" s="87" t="str">
        <v/>
      </c>
    </row>
    <row r="11161">
      <c r="A11161" s="74" t="str">
        <v/>
      </c>
      <c r="B11161" s="74" t="str">
        <v/>
      </c>
      <c r="C11161" s="75">
        <f>IF($E11161="","",IFERROR(VLOOKUP(TRIM(E11161&amp;""),'Référentiel Articles'!$A$2:$F$634,2,FALSE),""))</f>
      </c>
      <c r="D11161" s="75">
        <f>IF($E11161="","",IFERROR(VLOOKUP(TRIM(E11161&amp;""),'Référentiel Articles'!$A$2:$F$634,3,FALSE),""))</f>
      </c>
      <c r="E11161" s="74" t="str">
        <v/>
      </c>
      <c r="F11161" s="75">
        <f>IF($E11161="","",IFERROR(VLOOKUP(TRIM(E11161&amp;""),'Référentiel Articles'!$A$2:$F$634,4,FALSE),""))</f>
      </c>
      <c r="G11161" s="76">
        <f>IF($E11161="","",IFERROR(VLOOKUP(TRIM(E11161&amp;""),'Référentiel Articles'!$A$2:$F$634,5,FALSE),""))</f>
      </c>
      <c r="H11161" s="77" t="str">
        <v/>
      </c>
      <c r="I11161" s="76">
        <f>IF($E11161="","",IFERROR(VLOOKUP(TRIM(E11161&amp;""),'Référentiel Articles'!$A$2:$F$634,6,FALSE),""))</f>
      </c>
      <c r="J11161" s="78">
        <f>IF(OR($E11161="",$H11161=""),"",$H11161*$I11161)</f>
      </c>
      <c r="K11161" s="79" t="str">
        <v/>
      </c>
    </row>
    <row r="11162">
      <c r="A11162" s="81" t="str">
        <v/>
      </c>
      <c r="B11162" s="81" t="str">
        <v/>
      </c>
      <c r="C11162" s="83">
        <f>IF($E11162="","",IFERROR(VLOOKUP(TRIM(E11162&amp;""),'Référentiel Articles'!$A$2:$F$634,2,FALSE),""))</f>
      </c>
      <c r="D11162" s="83">
        <f>IF($E11162="","",IFERROR(VLOOKUP(TRIM(E11162&amp;""),'Référentiel Articles'!$A$2:$F$634,3,FALSE),""))</f>
      </c>
      <c r="E11162" s="81" t="str">
        <v/>
      </c>
      <c r="F11162" s="83">
        <f>IF($E11162="","",IFERROR(VLOOKUP(TRIM(E11162&amp;""),'Référentiel Articles'!$A$2:$F$634,4,FALSE),""))</f>
      </c>
      <c r="G11162" s="84">
        <f>IF($E11162="","",IFERROR(VLOOKUP(TRIM(E11162&amp;""),'Référentiel Articles'!$A$2:$F$634,5,FALSE),""))</f>
      </c>
      <c r="H11162" s="85" t="str">
        <v/>
      </c>
      <c r="I11162" s="84">
        <f>IF($E11162="","",IFERROR(VLOOKUP(TRIM(E11162&amp;""),'Référentiel Articles'!$A$2:$F$634,6,FALSE),""))</f>
      </c>
      <c r="J11162" s="90">
        <f>IF(OR($E11162="",$H11162=""),"",$H11162*$I11162)</f>
      </c>
      <c r="K11162" s="87" t="str">
        <v/>
      </c>
    </row>
    <row r="11163">
      <c r="A11163" s="74" t="str">
        <v/>
      </c>
      <c r="B11163" s="74" t="str">
        <v/>
      </c>
      <c r="C11163" s="75">
        <f>IF($E11163="","",IFERROR(VLOOKUP(TRIM(E11163&amp;""),'Référentiel Articles'!$A$2:$F$634,2,FALSE),""))</f>
      </c>
      <c r="D11163" s="75">
        <f>IF($E11163="","",IFERROR(VLOOKUP(TRIM(E11163&amp;""),'Référentiel Articles'!$A$2:$F$634,3,FALSE),""))</f>
      </c>
      <c r="E11163" s="74" t="str">
        <v/>
      </c>
      <c r="F11163" s="75">
        <f>IF($E11163="","",IFERROR(VLOOKUP(TRIM(E11163&amp;""),'Référentiel Articles'!$A$2:$F$634,4,FALSE),""))</f>
      </c>
      <c r="G11163" s="76">
        <f>IF($E11163="","",IFERROR(VLOOKUP(TRIM(E11163&amp;""),'Référentiel Articles'!$A$2:$F$634,5,FALSE),""))</f>
      </c>
      <c r="H11163" s="77" t="str">
        <v/>
      </c>
      <c r="I11163" s="76">
        <f>IF($E11163="","",IFERROR(VLOOKUP(TRIM(E11163&amp;""),'Référentiel Articles'!$A$2:$F$634,6,FALSE),""))</f>
      </c>
      <c r="J11163" s="78">
        <f>IF(OR($E11163="",$H11163=""),"",$H11163*$I11163)</f>
      </c>
      <c r="K11163" s="79" t="str">
        <v/>
      </c>
    </row>
    <row r="11164">
      <c r="A11164" s="81" t="str">
        <v/>
      </c>
      <c r="B11164" s="81" t="str">
        <v/>
      </c>
      <c r="C11164" s="83">
        <f>IF($E11164="","",IFERROR(VLOOKUP(TRIM(E11164&amp;""),'Référentiel Articles'!$A$2:$F$634,2,FALSE),""))</f>
      </c>
      <c r="D11164" s="83">
        <f>IF($E11164="","",IFERROR(VLOOKUP(TRIM(E11164&amp;""),'Référentiel Articles'!$A$2:$F$634,3,FALSE),""))</f>
      </c>
      <c r="E11164" s="81" t="str">
        <v/>
      </c>
      <c r="F11164" s="83">
        <f>IF($E11164="","",IFERROR(VLOOKUP(TRIM(E11164&amp;""),'Référentiel Articles'!$A$2:$F$634,4,FALSE),""))</f>
      </c>
      <c r="G11164" s="84">
        <f>IF($E11164="","",IFERROR(VLOOKUP(TRIM(E11164&amp;""),'Référentiel Articles'!$A$2:$F$634,5,FALSE),""))</f>
      </c>
      <c r="H11164" s="85" t="str">
        <v/>
      </c>
      <c r="I11164" s="84">
        <f>IF($E11164="","",IFERROR(VLOOKUP(TRIM(E11164&amp;""),'Référentiel Articles'!$A$2:$F$634,6,FALSE),""))</f>
      </c>
      <c r="J11164" s="90">
        <f>IF(OR($E11164="",$H11164=""),"",$H11164*$I11164)</f>
      </c>
      <c r="K11164" s="87" t="str">
        <v/>
      </c>
    </row>
    <row r="11165">
      <c r="A11165" s="74" t="str">
        <v/>
      </c>
      <c r="B11165" s="74" t="str">
        <v/>
      </c>
      <c r="C11165" s="75">
        <f>IF($E11165="","",IFERROR(VLOOKUP(TRIM(E11165&amp;""),'Référentiel Articles'!$A$2:$F$634,2,FALSE),""))</f>
      </c>
      <c r="D11165" s="75">
        <f>IF($E11165="","",IFERROR(VLOOKUP(TRIM(E11165&amp;""),'Référentiel Articles'!$A$2:$F$634,3,FALSE),""))</f>
      </c>
      <c r="E11165" s="74" t="str">
        <v/>
      </c>
      <c r="F11165" s="75">
        <f>IF($E11165="","",IFERROR(VLOOKUP(TRIM(E11165&amp;""),'Référentiel Articles'!$A$2:$F$634,4,FALSE),""))</f>
      </c>
      <c r="G11165" s="76">
        <f>IF($E11165="","",IFERROR(VLOOKUP(TRIM(E11165&amp;""),'Référentiel Articles'!$A$2:$F$634,5,FALSE),""))</f>
      </c>
      <c r="H11165" s="77" t="str">
        <v/>
      </c>
      <c r="I11165" s="76">
        <f>IF($E11165="","",IFERROR(VLOOKUP(TRIM(E11165&amp;""),'Référentiel Articles'!$A$2:$F$634,6,FALSE),""))</f>
      </c>
      <c r="J11165" s="78">
        <f>IF(OR($E11165="",$H11165=""),"",$H11165*$I11165)</f>
      </c>
      <c r="K11165" s="79" t="str">
        <v/>
      </c>
    </row>
    <row r="11166">
      <c r="A11166" s="81" t="str">
        <v/>
      </c>
      <c r="B11166" s="81" t="str">
        <v/>
      </c>
      <c r="C11166" s="83">
        <f>IF($E11166="","",IFERROR(VLOOKUP(TRIM(E11166&amp;""),'Référentiel Articles'!$A$2:$F$634,2,FALSE),""))</f>
      </c>
      <c r="D11166" s="83">
        <f>IF($E11166="","",IFERROR(VLOOKUP(TRIM(E11166&amp;""),'Référentiel Articles'!$A$2:$F$634,3,FALSE),""))</f>
      </c>
      <c r="E11166" s="81" t="str">
        <v/>
      </c>
      <c r="F11166" s="83">
        <f>IF($E11166="","",IFERROR(VLOOKUP(TRIM(E11166&amp;""),'Référentiel Articles'!$A$2:$F$634,4,FALSE),""))</f>
      </c>
      <c r="G11166" s="84">
        <f>IF($E11166="","",IFERROR(VLOOKUP(TRIM(E11166&amp;""),'Référentiel Articles'!$A$2:$F$634,5,FALSE),""))</f>
      </c>
      <c r="H11166" s="85" t="str">
        <v/>
      </c>
      <c r="I11166" s="84">
        <f>IF($E11166="","",IFERROR(VLOOKUP(TRIM(E11166&amp;""),'Référentiel Articles'!$A$2:$F$634,6,FALSE),""))</f>
      </c>
      <c r="J11166" s="90">
        <f>IF(OR($E11166="",$H11166=""),"",$H11166*$I11166)</f>
      </c>
      <c r="K11166" s="87" t="str">
        <v/>
      </c>
    </row>
    <row r="11167">
      <c r="A11167" s="74" t="str">
        <v/>
      </c>
      <c r="B11167" s="74" t="str">
        <v/>
      </c>
      <c r="C11167" s="75">
        <f>IF($E11167="","",IFERROR(VLOOKUP(TRIM(E11167&amp;""),'Référentiel Articles'!$A$2:$F$634,2,FALSE),""))</f>
      </c>
      <c r="D11167" s="75">
        <f>IF($E11167="","",IFERROR(VLOOKUP(TRIM(E11167&amp;""),'Référentiel Articles'!$A$2:$F$634,3,FALSE),""))</f>
      </c>
      <c r="E11167" s="74" t="str">
        <v/>
      </c>
      <c r="F11167" s="75">
        <f>IF($E11167="","",IFERROR(VLOOKUP(TRIM(E11167&amp;""),'Référentiel Articles'!$A$2:$F$634,4,FALSE),""))</f>
      </c>
      <c r="G11167" s="76">
        <f>IF($E11167="","",IFERROR(VLOOKUP(TRIM(E11167&amp;""),'Référentiel Articles'!$A$2:$F$634,5,FALSE),""))</f>
      </c>
      <c r="H11167" s="77" t="str">
        <v/>
      </c>
      <c r="I11167" s="76">
        <f>IF($E11167="","",IFERROR(VLOOKUP(TRIM(E11167&amp;""),'Référentiel Articles'!$A$2:$F$634,6,FALSE),""))</f>
      </c>
      <c r="J11167" s="78">
        <f>IF(OR($E11167="",$H11167=""),"",$H11167*$I11167)</f>
      </c>
      <c r="K11167" s="79" t="str">
        <v/>
      </c>
    </row>
    <row r="11168">
      <c r="A11168" s="81" t="str">
        <v/>
      </c>
      <c r="B11168" s="81" t="str">
        <v/>
      </c>
      <c r="C11168" s="83">
        <f>IF($E11168="","",IFERROR(VLOOKUP(TRIM(E11168&amp;""),'Référentiel Articles'!$A$2:$F$634,2,FALSE),""))</f>
      </c>
      <c r="D11168" s="83">
        <f>IF($E11168="","",IFERROR(VLOOKUP(TRIM(E11168&amp;""),'Référentiel Articles'!$A$2:$F$634,3,FALSE),""))</f>
      </c>
      <c r="E11168" s="81" t="str">
        <v/>
      </c>
      <c r="F11168" s="83">
        <f>IF($E11168="","",IFERROR(VLOOKUP(TRIM(E11168&amp;""),'Référentiel Articles'!$A$2:$F$634,4,FALSE),""))</f>
      </c>
      <c r="G11168" s="84">
        <f>IF($E11168="","",IFERROR(VLOOKUP(TRIM(E11168&amp;""),'Référentiel Articles'!$A$2:$F$634,5,FALSE),""))</f>
      </c>
      <c r="H11168" s="85" t="str">
        <v/>
      </c>
      <c r="I11168" s="84">
        <f>IF($E11168="","",IFERROR(VLOOKUP(TRIM(E11168&amp;""),'Référentiel Articles'!$A$2:$F$634,6,FALSE),""))</f>
      </c>
      <c r="J11168" s="90">
        <f>IF(OR($E11168="",$H11168=""),"",$H11168*$I11168)</f>
      </c>
      <c r="K11168" s="87" t="str">
        <v/>
      </c>
    </row>
    <row r="11169">
      <c r="A11169" s="74" t="str">
        <v/>
      </c>
      <c r="B11169" s="74" t="str">
        <v/>
      </c>
      <c r="C11169" s="75">
        <f>IF($E11169="","",IFERROR(VLOOKUP(TRIM(E11169&amp;""),'Référentiel Articles'!$A$2:$F$634,2,FALSE),""))</f>
      </c>
      <c r="D11169" s="75">
        <f>IF($E11169="","",IFERROR(VLOOKUP(TRIM(E11169&amp;""),'Référentiel Articles'!$A$2:$F$634,3,FALSE),""))</f>
      </c>
      <c r="E11169" s="74" t="str">
        <v/>
      </c>
      <c r="F11169" s="75">
        <f>IF($E11169="","",IFERROR(VLOOKUP(TRIM(E11169&amp;""),'Référentiel Articles'!$A$2:$F$634,4,FALSE),""))</f>
      </c>
      <c r="G11169" s="76">
        <f>IF($E11169="","",IFERROR(VLOOKUP(TRIM(E11169&amp;""),'Référentiel Articles'!$A$2:$F$634,5,FALSE),""))</f>
      </c>
      <c r="H11169" s="77" t="str">
        <v/>
      </c>
      <c r="I11169" s="76">
        <f>IF($E11169="","",IFERROR(VLOOKUP(TRIM(E11169&amp;""),'Référentiel Articles'!$A$2:$F$634,6,FALSE),""))</f>
      </c>
      <c r="J11169" s="78">
        <f>IF(OR($E11169="",$H11169=""),"",$H11169*$I11169)</f>
      </c>
      <c r="K11169" s="79" t="str">
        <v/>
      </c>
    </row>
    <row r="11170">
      <c r="A11170" s="81" t="str">
        <v/>
      </c>
      <c r="B11170" s="81" t="str">
        <v/>
      </c>
      <c r="C11170" s="83">
        <f>IF($E11170="","",IFERROR(VLOOKUP(TRIM(E11170&amp;""),'Référentiel Articles'!$A$2:$F$634,2,FALSE),""))</f>
      </c>
      <c r="D11170" s="83">
        <f>IF($E11170="","",IFERROR(VLOOKUP(TRIM(E11170&amp;""),'Référentiel Articles'!$A$2:$F$634,3,FALSE),""))</f>
      </c>
      <c r="E11170" s="81" t="str">
        <v/>
      </c>
      <c r="F11170" s="83">
        <f>IF($E11170="","",IFERROR(VLOOKUP(TRIM(E11170&amp;""),'Référentiel Articles'!$A$2:$F$634,4,FALSE),""))</f>
      </c>
      <c r="G11170" s="84">
        <f>IF($E11170="","",IFERROR(VLOOKUP(TRIM(E11170&amp;""),'Référentiel Articles'!$A$2:$F$634,5,FALSE),""))</f>
      </c>
      <c r="H11170" s="85" t="str">
        <v/>
      </c>
      <c r="I11170" s="84">
        <f>IF($E11170="","",IFERROR(VLOOKUP(TRIM(E11170&amp;""),'Référentiel Articles'!$A$2:$F$634,6,FALSE),""))</f>
      </c>
      <c r="J11170" s="90">
        <f>IF(OR($E11170="",$H11170=""),"",$H11170*$I11170)</f>
      </c>
      <c r="K11170" s="87" t="str">
        <v/>
      </c>
    </row>
    <row r="11171">
      <c r="A11171" s="74" t="str">
        <v/>
      </c>
      <c r="B11171" s="74" t="str">
        <v/>
      </c>
      <c r="C11171" s="75">
        <f>IF($E11171="","",IFERROR(VLOOKUP(TRIM(E11171&amp;""),'Référentiel Articles'!$A$2:$F$634,2,FALSE),""))</f>
      </c>
      <c r="D11171" s="75">
        <f>IF($E11171="","",IFERROR(VLOOKUP(TRIM(E11171&amp;""),'Référentiel Articles'!$A$2:$F$634,3,FALSE),""))</f>
      </c>
      <c r="E11171" s="74" t="str">
        <v/>
      </c>
      <c r="F11171" s="75">
        <f>IF($E11171="","",IFERROR(VLOOKUP(TRIM(E11171&amp;""),'Référentiel Articles'!$A$2:$F$634,4,FALSE),""))</f>
      </c>
      <c r="G11171" s="76">
        <f>IF($E11171="","",IFERROR(VLOOKUP(TRIM(E11171&amp;""),'Référentiel Articles'!$A$2:$F$634,5,FALSE),""))</f>
      </c>
      <c r="H11171" s="77" t="str">
        <v/>
      </c>
      <c r="I11171" s="76">
        <f>IF($E11171="","",IFERROR(VLOOKUP(TRIM(E11171&amp;""),'Référentiel Articles'!$A$2:$F$634,6,FALSE),""))</f>
      </c>
      <c r="J11171" s="78">
        <f>IF(OR($E11171="",$H11171=""),"",$H11171*$I11171)</f>
      </c>
      <c r="K11171" s="79" t="str">
        <v/>
      </c>
    </row>
    <row r="11172">
      <c r="A11172" s="81" t="str">
        <v/>
      </c>
      <c r="B11172" s="81" t="str">
        <v/>
      </c>
      <c r="C11172" s="83">
        <f>IF($E11172="","",IFERROR(VLOOKUP(TRIM(E11172&amp;""),'Référentiel Articles'!$A$2:$F$634,2,FALSE),""))</f>
      </c>
      <c r="D11172" s="83">
        <f>IF($E11172="","",IFERROR(VLOOKUP(TRIM(E11172&amp;""),'Référentiel Articles'!$A$2:$F$634,3,FALSE),""))</f>
      </c>
      <c r="E11172" s="81" t="str">
        <v/>
      </c>
      <c r="F11172" s="83">
        <f>IF($E11172="","",IFERROR(VLOOKUP(TRIM(E11172&amp;""),'Référentiel Articles'!$A$2:$F$634,4,FALSE),""))</f>
      </c>
      <c r="G11172" s="84">
        <f>IF($E11172="","",IFERROR(VLOOKUP(TRIM(E11172&amp;""),'Référentiel Articles'!$A$2:$F$634,5,FALSE),""))</f>
      </c>
      <c r="H11172" s="85" t="str">
        <v/>
      </c>
      <c r="I11172" s="84">
        <f>IF($E11172="","",IFERROR(VLOOKUP(TRIM(E11172&amp;""),'Référentiel Articles'!$A$2:$F$634,6,FALSE),""))</f>
      </c>
      <c r="J11172" s="90">
        <f>IF(OR($E11172="",$H11172=""),"",$H11172*$I11172)</f>
      </c>
      <c r="K11172" s="87" t="str">
        <v/>
      </c>
    </row>
    <row r="11173">
      <c r="A11173" s="74" t="str">
        <v/>
      </c>
      <c r="B11173" s="74" t="str">
        <v/>
      </c>
      <c r="C11173" s="75">
        <f>IF($E11173="","",IFERROR(VLOOKUP(TRIM(E11173&amp;""),'Référentiel Articles'!$A$2:$F$634,2,FALSE),""))</f>
      </c>
      <c r="D11173" s="75">
        <f>IF($E11173="","",IFERROR(VLOOKUP(TRIM(E11173&amp;""),'Référentiel Articles'!$A$2:$F$634,3,FALSE),""))</f>
      </c>
      <c r="E11173" s="74" t="str">
        <v/>
      </c>
      <c r="F11173" s="75">
        <f>IF($E11173="","",IFERROR(VLOOKUP(TRIM(E11173&amp;""),'Référentiel Articles'!$A$2:$F$634,4,FALSE),""))</f>
      </c>
      <c r="G11173" s="76">
        <f>IF($E11173="","",IFERROR(VLOOKUP(TRIM(E11173&amp;""),'Référentiel Articles'!$A$2:$F$634,5,FALSE),""))</f>
      </c>
      <c r="H11173" s="77" t="str">
        <v/>
      </c>
      <c r="I11173" s="76">
        <f>IF($E11173="","",IFERROR(VLOOKUP(TRIM(E11173&amp;""),'Référentiel Articles'!$A$2:$F$634,6,FALSE),""))</f>
      </c>
      <c r="J11173" s="78">
        <f>IF(OR($E11173="",$H11173=""),"",$H11173*$I11173)</f>
      </c>
      <c r="K11173" s="79" t="str">
        <v/>
      </c>
    </row>
    <row r="11174">
      <c r="A11174" s="81" t="str">
        <v/>
      </c>
      <c r="B11174" s="81" t="str">
        <v/>
      </c>
      <c r="C11174" s="83">
        <f>IF($E11174="","",IFERROR(VLOOKUP(TRIM(E11174&amp;""),'Référentiel Articles'!$A$2:$F$634,2,FALSE),""))</f>
      </c>
      <c r="D11174" s="83">
        <f>IF($E11174="","",IFERROR(VLOOKUP(TRIM(E11174&amp;""),'Référentiel Articles'!$A$2:$F$634,3,FALSE),""))</f>
      </c>
      <c r="E11174" s="81" t="str">
        <v/>
      </c>
      <c r="F11174" s="83">
        <f>IF($E11174="","",IFERROR(VLOOKUP(TRIM(E11174&amp;""),'Référentiel Articles'!$A$2:$F$634,4,FALSE),""))</f>
      </c>
      <c r="G11174" s="84">
        <f>IF($E11174="","",IFERROR(VLOOKUP(TRIM(E11174&amp;""),'Référentiel Articles'!$A$2:$F$634,5,FALSE),""))</f>
      </c>
      <c r="H11174" s="85" t="str">
        <v/>
      </c>
      <c r="I11174" s="84">
        <f>IF($E11174="","",IFERROR(VLOOKUP(TRIM(E11174&amp;""),'Référentiel Articles'!$A$2:$F$634,6,FALSE),""))</f>
      </c>
      <c r="J11174" s="90">
        <f>IF(OR($E11174="",$H11174=""),"",$H11174*$I11174)</f>
      </c>
      <c r="K11174" s="87" t="str">
        <v/>
      </c>
    </row>
    <row r="11175">
      <c r="A11175" s="74" t="str">
        <v/>
      </c>
      <c r="B11175" s="74" t="str">
        <v/>
      </c>
      <c r="C11175" s="75">
        <f>IF($E11175="","",IFERROR(VLOOKUP(TRIM(E11175&amp;""),'Référentiel Articles'!$A$2:$F$634,2,FALSE),""))</f>
      </c>
      <c r="D11175" s="75">
        <f>IF($E11175="","",IFERROR(VLOOKUP(TRIM(E11175&amp;""),'Référentiel Articles'!$A$2:$F$634,3,FALSE),""))</f>
      </c>
      <c r="E11175" s="74" t="str">
        <v/>
      </c>
      <c r="F11175" s="75">
        <f>IF($E11175="","",IFERROR(VLOOKUP(TRIM(E11175&amp;""),'Référentiel Articles'!$A$2:$F$634,4,FALSE),""))</f>
      </c>
      <c r="G11175" s="76">
        <f>IF($E11175="","",IFERROR(VLOOKUP(TRIM(E11175&amp;""),'Référentiel Articles'!$A$2:$F$634,5,FALSE),""))</f>
      </c>
      <c r="H11175" s="77" t="str">
        <v/>
      </c>
      <c r="I11175" s="76">
        <f>IF($E11175="","",IFERROR(VLOOKUP(TRIM(E11175&amp;""),'Référentiel Articles'!$A$2:$F$634,6,FALSE),""))</f>
      </c>
      <c r="J11175" s="78">
        <f>IF(OR($E11175="",$H11175=""),"",$H11175*$I11175)</f>
      </c>
      <c r="K11175" s="79" t="str">
        <v/>
      </c>
    </row>
    <row r="11176">
      <c r="A11176" s="81" t="str">
        <v/>
      </c>
      <c r="B11176" s="81" t="str">
        <v/>
      </c>
      <c r="C11176" s="83">
        <f>IF($E11176="","",IFERROR(VLOOKUP(TRIM(E11176&amp;""),'Référentiel Articles'!$A$2:$F$634,2,FALSE),""))</f>
      </c>
      <c r="D11176" s="83">
        <f>IF($E11176="","",IFERROR(VLOOKUP(TRIM(E11176&amp;""),'Référentiel Articles'!$A$2:$F$634,3,FALSE),""))</f>
      </c>
      <c r="E11176" s="81" t="str">
        <v/>
      </c>
      <c r="F11176" s="83">
        <f>IF($E11176="","",IFERROR(VLOOKUP(TRIM(E11176&amp;""),'Référentiel Articles'!$A$2:$F$634,4,FALSE),""))</f>
      </c>
      <c r="G11176" s="84">
        <f>IF($E11176="","",IFERROR(VLOOKUP(TRIM(E11176&amp;""),'Référentiel Articles'!$A$2:$F$634,5,FALSE),""))</f>
      </c>
      <c r="H11176" s="85" t="str">
        <v/>
      </c>
      <c r="I11176" s="84">
        <f>IF($E11176="","",IFERROR(VLOOKUP(TRIM(E11176&amp;""),'Référentiel Articles'!$A$2:$F$634,6,FALSE),""))</f>
      </c>
      <c r="J11176" s="90">
        <f>IF(OR($E11176="",$H11176=""),"",$H11176*$I11176)</f>
      </c>
      <c r="K11176" s="87" t="str">
        <v/>
      </c>
    </row>
    <row r="11177">
      <c r="A11177" s="74" t="str">
        <v/>
      </c>
      <c r="B11177" s="74" t="str">
        <v/>
      </c>
      <c r="C11177" s="75">
        <f>IF($E11177="","",IFERROR(VLOOKUP(TRIM(E11177&amp;""),'Référentiel Articles'!$A$2:$F$634,2,FALSE),""))</f>
      </c>
      <c r="D11177" s="75">
        <f>IF($E11177="","",IFERROR(VLOOKUP(TRIM(E11177&amp;""),'Référentiel Articles'!$A$2:$F$634,3,FALSE),""))</f>
      </c>
      <c r="E11177" s="74" t="str">
        <v/>
      </c>
      <c r="F11177" s="75">
        <f>IF($E11177="","",IFERROR(VLOOKUP(TRIM(E11177&amp;""),'Référentiel Articles'!$A$2:$F$634,4,FALSE),""))</f>
      </c>
      <c r="G11177" s="76">
        <f>IF($E11177="","",IFERROR(VLOOKUP(TRIM(E11177&amp;""),'Référentiel Articles'!$A$2:$F$634,5,FALSE),""))</f>
      </c>
      <c r="H11177" s="77" t="str">
        <v/>
      </c>
      <c r="I11177" s="76">
        <f>IF($E11177="","",IFERROR(VLOOKUP(TRIM(E11177&amp;""),'Référentiel Articles'!$A$2:$F$634,6,FALSE),""))</f>
      </c>
      <c r="J11177" s="78">
        <f>IF(OR($E11177="",$H11177=""),"",$H11177*$I11177)</f>
      </c>
      <c r="K11177" s="79" t="str">
        <v/>
      </c>
    </row>
    <row r="11178">
      <c r="A11178" s="81" t="str">
        <v/>
      </c>
      <c r="B11178" s="81" t="str">
        <v/>
      </c>
      <c r="C11178" s="83">
        <f>IF($E11178="","",IFERROR(VLOOKUP(TRIM(E11178&amp;""),'Référentiel Articles'!$A$2:$F$634,2,FALSE),""))</f>
      </c>
      <c r="D11178" s="83">
        <f>IF($E11178="","",IFERROR(VLOOKUP(TRIM(E11178&amp;""),'Référentiel Articles'!$A$2:$F$634,3,FALSE),""))</f>
      </c>
      <c r="E11178" s="81" t="str">
        <v/>
      </c>
      <c r="F11178" s="83">
        <f>IF($E11178="","",IFERROR(VLOOKUP(TRIM(E11178&amp;""),'Référentiel Articles'!$A$2:$F$634,4,FALSE),""))</f>
      </c>
      <c r="G11178" s="84">
        <f>IF($E11178="","",IFERROR(VLOOKUP(TRIM(E11178&amp;""),'Référentiel Articles'!$A$2:$F$634,5,FALSE),""))</f>
      </c>
      <c r="H11178" s="85" t="str">
        <v/>
      </c>
      <c r="I11178" s="84">
        <f>IF($E11178="","",IFERROR(VLOOKUP(TRIM(E11178&amp;""),'Référentiel Articles'!$A$2:$F$634,6,FALSE),""))</f>
      </c>
      <c r="J11178" s="90">
        <f>IF(OR($E11178="",$H11178=""),"",$H11178*$I11178)</f>
      </c>
      <c r="K11178" s="87" t="str">
        <v/>
      </c>
    </row>
    <row r="11179">
      <c r="A11179" s="74" t="str">
        <v/>
      </c>
      <c r="B11179" s="74" t="str">
        <v/>
      </c>
      <c r="C11179" s="75">
        <f>IF($E11179="","",IFERROR(VLOOKUP(TRIM(E11179&amp;""),'Référentiel Articles'!$A$2:$F$634,2,FALSE),""))</f>
      </c>
      <c r="D11179" s="75">
        <f>IF($E11179="","",IFERROR(VLOOKUP(TRIM(E11179&amp;""),'Référentiel Articles'!$A$2:$F$634,3,FALSE),""))</f>
      </c>
      <c r="E11179" s="74" t="str">
        <v/>
      </c>
      <c r="F11179" s="75">
        <f>IF($E11179="","",IFERROR(VLOOKUP(TRIM(E11179&amp;""),'Référentiel Articles'!$A$2:$F$634,4,FALSE),""))</f>
      </c>
      <c r="G11179" s="76">
        <f>IF($E11179="","",IFERROR(VLOOKUP(TRIM(E11179&amp;""),'Référentiel Articles'!$A$2:$F$634,5,FALSE),""))</f>
      </c>
      <c r="H11179" s="77" t="str">
        <v/>
      </c>
      <c r="I11179" s="76">
        <f>IF($E11179="","",IFERROR(VLOOKUP(TRIM(E11179&amp;""),'Référentiel Articles'!$A$2:$F$634,6,FALSE),""))</f>
      </c>
      <c r="J11179" s="78">
        <f>IF(OR($E11179="",$H11179=""),"",$H11179*$I11179)</f>
      </c>
      <c r="K11179" s="79" t="str">
        <v/>
      </c>
    </row>
    <row r="11180">
      <c r="A11180" s="81" t="str">
        <v/>
      </c>
      <c r="B11180" s="81" t="str">
        <v/>
      </c>
      <c r="C11180" s="83">
        <f>IF($E11180="","",IFERROR(VLOOKUP(TRIM(E11180&amp;""),'Référentiel Articles'!$A$2:$F$634,2,FALSE),""))</f>
      </c>
      <c r="D11180" s="83">
        <f>IF($E11180="","",IFERROR(VLOOKUP(TRIM(E11180&amp;""),'Référentiel Articles'!$A$2:$F$634,3,FALSE),""))</f>
      </c>
      <c r="E11180" s="81" t="str">
        <v/>
      </c>
      <c r="F11180" s="83">
        <f>IF($E11180="","",IFERROR(VLOOKUP(TRIM(E11180&amp;""),'Référentiel Articles'!$A$2:$F$634,4,FALSE),""))</f>
      </c>
      <c r="G11180" s="84">
        <f>IF($E11180="","",IFERROR(VLOOKUP(TRIM(E11180&amp;""),'Référentiel Articles'!$A$2:$F$634,5,FALSE),""))</f>
      </c>
      <c r="H11180" s="85" t="str">
        <v/>
      </c>
      <c r="I11180" s="84">
        <f>IF($E11180="","",IFERROR(VLOOKUP(TRIM(E11180&amp;""),'Référentiel Articles'!$A$2:$F$634,6,FALSE),""))</f>
      </c>
      <c r="J11180" s="90">
        <f>IF(OR($E11180="",$H11180=""),"",$H11180*$I11180)</f>
      </c>
      <c r="K11180" s="87" t="str">
        <v/>
      </c>
    </row>
    <row r="11181">
      <c r="A11181" s="74" t="str">
        <v/>
      </c>
      <c r="B11181" s="74" t="str">
        <v/>
      </c>
      <c r="C11181" s="75">
        <f>IF($E11181="","",IFERROR(VLOOKUP(TRIM(E11181&amp;""),'Référentiel Articles'!$A$2:$F$634,2,FALSE),""))</f>
      </c>
      <c r="D11181" s="75">
        <f>IF($E11181="","",IFERROR(VLOOKUP(TRIM(E11181&amp;""),'Référentiel Articles'!$A$2:$F$634,3,FALSE),""))</f>
      </c>
      <c r="E11181" s="74" t="str">
        <v/>
      </c>
      <c r="F11181" s="75">
        <f>IF($E11181="","",IFERROR(VLOOKUP(TRIM(E11181&amp;""),'Référentiel Articles'!$A$2:$F$634,4,FALSE),""))</f>
      </c>
      <c r="G11181" s="76">
        <f>IF($E11181="","",IFERROR(VLOOKUP(TRIM(E11181&amp;""),'Référentiel Articles'!$A$2:$F$634,5,FALSE),""))</f>
      </c>
      <c r="H11181" s="77" t="str">
        <v/>
      </c>
      <c r="I11181" s="76">
        <f>IF($E11181="","",IFERROR(VLOOKUP(TRIM(E11181&amp;""),'Référentiel Articles'!$A$2:$F$634,6,FALSE),""))</f>
      </c>
      <c r="J11181" s="78">
        <f>IF(OR($E11181="",$H11181=""),"",$H11181*$I11181)</f>
      </c>
      <c r="K11181" s="79" t="str">
        <v/>
      </c>
    </row>
    <row r="11182">
      <c r="A11182" s="81" t="str">
        <v/>
      </c>
      <c r="B11182" s="81" t="str">
        <v/>
      </c>
      <c r="C11182" s="83">
        <f>IF($E11182="","",IFERROR(VLOOKUP(TRIM(E11182&amp;""),'Référentiel Articles'!$A$2:$F$634,2,FALSE),""))</f>
      </c>
      <c r="D11182" s="83">
        <f>IF($E11182="","",IFERROR(VLOOKUP(TRIM(E11182&amp;""),'Référentiel Articles'!$A$2:$F$634,3,FALSE),""))</f>
      </c>
      <c r="E11182" s="81" t="str">
        <v/>
      </c>
      <c r="F11182" s="83">
        <f>IF($E11182="","",IFERROR(VLOOKUP(TRIM(E11182&amp;""),'Référentiel Articles'!$A$2:$F$634,4,FALSE),""))</f>
      </c>
      <c r="G11182" s="84">
        <f>IF($E11182="","",IFERROR(VLOOKUP(TRIM(E11182&amp;""),'Référentiel Articles'!$A$2:$F$634,5,FALSE),""))</f>
      </c>
      <c r="H11182" s="85" t="str">
        <v/>
      </c>
      <c r="I11182" s="84">
        <f>IF($E11182="","",IFERROR(VLOOKUP(TRIM(E11182&amp;""),'Référentiel Articles'!$A$2:$F$634,6,FALSE),""))</f>
      </c>
      <c r="J11182" s="90">
        <f>IF(OR($E11182="",$H11182=""),"",$H11182*$I11182)</f>
      </c>
      <c r="K11182" s="87" t="str">
        <v/>
      </c>
    </row>
    <row r="11183">
      <c r="A11183" s="74" t="str">
        <v/>
      </c>
      <c r="B11183" s="74" t="str">
        <v/>
      </c>
      <c r="C11183" s="75">
        <f>IF($E11183="","",IFERROR(VLOOKUP(TRIM(E11183&amp;""),'Référentiel Articles'!$A$2:$F$634,2,FALSE),""))</f>
      </c>
      <c r="D11183" s="75">
        <f>IF($E11183="","",IFERROR(VLOOKUP(TRIM(E11183&amp;""),'Référentiel Articles'!$A$2:$F$634,3,FALSE),""))</f>
      </c>
      <c r="E11183" s="74" t="str">
        <v/>
      </c>
      <c r="F11183" s="75">
        <f>IF($E11183="","",IFERROR(VLOOKUP(TRIM(E11183&amp;""),'Référentiel Articles'!$A$2:$F$634,4,FALSE),""))</f>
      </c>
      <c r="G11183" s="76">
        <f>IF($E11183="","",IFERROR(VLOOKUP(TRIM(E11183&amp;""),'Référentiel Articles'!$A$2:$F$634,5,FALSE),""))</f>
      </c>
      <c r="H11183" s="77" t="str">
        <v/>
      </c>
      <c r="I11183" s="76">
        <f>IF($E11183="","",IFERROR(VLOOKUP(TRIM(E11183&amp;""),'Référentiel Articles'!$A$2:$F$634,6,FALSE),""))</f>
      </c>
      <c r="J11183" s="78">
        <f>IF(OR($E11183="",$H11183=""),"",$H11183*$I11183)</f>
      </c>
      <c r="K11183" s="79" t="str">
        <v/>
      </c>
    </row>
    <row r="11184">
      <c r="A11184" s="81" t="str">
        <v/>
      </c>
      <c r="B11184" s="81" t="str">
        <v/>
      </c>
      <c r="C11184" s="83">
        <f>IF($E11184="","",IFERROR(VLOOKUP(TRIM(E11184&amp;""),'Référentiel Articles'!$A$2:$F$634,2,FALSE),""))</f>
      </c>
      <c r="D11184" s="83">
        <f>IF($E11184="","",IFERROR(VLOOKUP(TRIM(E11184&amp;""),'Référentiel Articles'!$A$2:$F$634,3,FALSE),""))</f>
      </c>
      <c r="E11184" s="81" t="str">
        <v/>
      </c>
      <c r="F11184" s="83">
        <f>IF($E11184="","",IFERROR(VLOOKUP(TRIM(E11184&amp;""),'Référentiel Articles'!$A$2:$F$634,4,FALSE),""))</f>
      </c>
      <c r="G11184" s="84">
        <f>IF($E11184="","",IFERROR(VLOOKUP(TRIM(E11184&amp;""),'Référentiel Articles'!$A$2:$F$634,5,FALSE),""))</f>
      </c>
      <c r="H11184" s="85" t="str">
        <v/>
      </c>
      <c r="I11184" s="84">
        <f>IF($E11184="","",IFERROR(VLOOKUP(TRIM(E11184&amp;""),'Référentiel Articles'!$A$2:$F$634,6,FALSE),""))</f>
      </c>
      <c r="J11184" s="90">
        <f>IF(OR($E11184="",$H11184=""),"",$H11184*$I11184)</f>
      </c>
      <c r="K11184" s="87" t="str">
        <v/>
      </c>
    </row>
    <row r="11185">
      <c r="A11185" s="74" t="str">
        <v/>
      </c>
      <c r="B11185" s="74" t="str">
        <v/>
      </c>
      <c r="C11185" s="75">
        <f>IF($E11185="","",IFERROR(VLOOKUP(TRIM(E11185&amp;""),'Référentiel Articles'!$A$2:$F$634,2,FALSE),""))</f>
      </c>
      <c r="D11185" s="75">
        <f>IF($E11185="","",IFERROR(VLOOKUP(TRIM(E11185&amp;""),'Référentiel Articles'!$A$2:$F$634,3,FALSE),""))</f>
      </c>
      <c r="E11185" s="74" t="str">
        <v/>
      </c>
      <c r="F11185" s="75">
        <f>IF($E11185="","",IFERROR(VLOOKUP(TRIM(E11185&amp;""),'Référentiel Articles'!$A$2:$F$634,4,FALSE),""))</f>
      </c>
      <c r="G11185" s="76">
        <f>IF($E11185="","",IFERROR(VLOOKUP(TRIM(E11185&amp;""),'Référentiel Articles'!$A$2:$F$634,5,FALSE),""))</f>
      </c>
      <c r="H11185" s="77" t="str">
        <v/>
      </c>
      <c r="I11185" s="76">
        <f>IF($E11185="","",IFERROR(VLOOKUP(TRIM(E11185&amp;""),'Référentiel Articles'!$A$2:$F$634,6,FALSE),""))</f>
      </c>
      <c r="J11185" s="78">
        <f>IF(OR($E11185="",$H11185=""),"",$H11185*$I11185)</f>
      </c>
      <c r="K11185" s="79" t="str">
        <v/>
      </c>
    </row>
    <row r="11186">
      <c r="A11186" s="81" t="str">
        <v/>
      </c>
      <c r="B11186" s="81" t="str">
        <v/>
      </c>
      <c r="C11186" s="83">
        <f>IF($E11186="","",IFERROR(VLOOKUP(TRIM(E11186&amp;""),'Référentiel Articles'!$A$2:$F$634,2,FALSE),""))</f>
      </c>
      <c r="D11186" s="83">
        <f>IF($E11186="","",IFERROR(VLOOKUP(TRIM(E11186&amp;""),'Référentiel Articles'!$A$2:$F$634,3,FALSE),""))</f>
      </c>
      <c r="E11186" s="81" t="str">
        <v/>
      </c>
      <c r="F11186" s="83">
        <f>IF($E11186="","",IFERROR(VLOOKUP(TRIM(E11186&amp;""),'Référentiel Articles'!$A$2:$F$634,4,FALSE),""))</f>
      </c>
      <c r="G11186" s="84">
        <f>IF($E11186="","",IFERROR(VLOOKUP(TRIM(E11186&amp;""),'Référentiel Articles'!$A$2:$F$634,5,FALSE),""))</f>
      </c>
      <c r="H11186" s="85" t="str">
        <v/>
      </c>
      <c r="I11186" s="84">
        <f>IF($E11186="","",IFERROR(VLOOKUP(TRIM(E11186&amp;""),'Référentiel Articles'!$A$2:$F$634,6,FALSE),""))</f>
      </c>
      <c r="J11186" s="90">
        <f>IF(OR($E11186="",$H11186=""),"",$H11186*$I11186)</f>
      </c>
      <c r="K11186" s="87" t="str">
        <v/>
      </c>
    </row>
    <row r="11187">
      <c r="A11187" s="74" t="str">
        <v/>
      </c>
      <c r="B11187" s="74" t="str">
        <v/>
      </c>
      <c r="C11187" s="75">
        <f>IF($E11187="","",IFERROR(VLOOKUP(TRIM(E11187&amp;""),'Référentiel Articles'!$A$2:$F$634,2,FALSE),""))</f>
      </c>
      <c r="D11187" s="75">
        <f>IF($E11187="","",IFERROR(VLOOKUP(TRIM(E11187&amp;""),'Référentiel Articles'!$A$2:$F$634,3,FALSE),""))</f>
      </c>
      <c r="E11187" s="74" t="str">
        <v/>
      </c>
      <c r="F11187" s="75">
        <f>IF($E11187="","",IFERROR(VLOOKUP(TRIM(E11187&amp;""),'Référentiel Articles'!$A$2:$F$634,4,FALSE),""))</f>
      </c>
      <c r="G11187" s="76">
        <f>IF($E11187="","",IFERROR(VLOOKUP(TRIM(E11187&amp;""),'Référentiel Articles'!$A$2:$F$634,5,FALSE),""))</f>
      </c>
      <c r="H11187" s="77" t="str">
        <v/>
      </c>
      <c r="I11187" s="76">
        <f>IF($E11187="","",IFERROR(VLOOKUP(TRIM(E11187&amp;""),'Référentiel Articles'!$A$2:$F$634,6,FALSE),""))</f>
      </c>
      <c r="J11187" s="78">
        <f>IF(OR($E11187="",$H11187=""),"",$H11187*$I11187)</f>
      </c>
      <c r="K11187" s="79" t="str">
        <v/>
      </c>
    </row>
    <row r="11188">
      <c r="A11188" s="81" t="str">
        <v/>
      </c>
      <c r="B11188" s="81" t="str">
        <v/>
      </c>
      <c r="C11188" s="83">
        <f>IF($E11188="","",IFERROR(VLOOKUP(TRIM(E11188&amp;""),'Référentiel Articles'!$A$2:$F$634,2,FALSE),""))</f>
      </c>
      <c r="D11188" s="83">
        <f>IF($E11188="","",IFERROR(VLOOKUP(TRIM(E11188&amp;""),'Référentiel Articles'!$A$2:$F$634,3,FALSE),""))</f>
      </c>
      <c r="E11188" s="81" t="str">
        <v/>
      </c>
      <c r="F11188" s="83">
        <f>IF($E11188="","",IFERROR(VLOOKUP(TRIM(E11188&amp;""),'Référentiel Articles'!$A$2:$F$634,4,FALSE),""))</f>
      </c>
      <c r="G11188" s="84">
        <f>IF($E11188="","",IFERROR(VLOOKUP(TRIM(E11188&amp;""),'Référentiel Articles'!$A$2:$F$634,5,FALSE),""))</f>
      </c>
      <c r="H11188" s="85" t="str">
        <v/>
      </c>
      <c r="I11188" s="84">
        <f>IF($E11188="","",IFERROR(VLOOKUP(TRIM(E11188&amp;""),'Référentiel Articles'!$A$2:$F$634,6,FALSE),""))</f>
      </c>
      <c r="J11188" s="90">
        <f>IF(OR($E11188="",$H11188=""),"",$H11188*$I11188)</f>
      </c>
      <c r="K11188" s="87" t="str">
        <v/>
      </c>
    </row>
    <row r="11189">
      <c r="A11189" s="74" t="str">
        <v/>
      </c>
      <c r="B11189" s="74" t="str">
        <v/>
      </c>
      <c r="C11189" s="75">
        <f>IF($E11189="","",IFERROR(VLOOKUP(TRIM(E11189&amp;""),'Référentiel Articles'!$A$2:$F$634,2,FALSE),""))</f>
      </c>
      <c r="D11189" s="75">
        <f>IF($E11189="","",IFERROR(VLOOKUP(TRIM(E11189&amp;""),'Référentiel Articles'!$A$2:$F$634,3,FALSE),""))</f>
      </c>
      <c r="E11189" s="74" t="str">
        <v/>
      </c>
      <c r="F11189" s="75">
        <f>IF($E11189="","",IFERROR(VLOOKUP(TRIM(E11189&amp;""),'Référentiel Articles'!$A$2:$F$634,4,FALSE),""))</f>
      </c>
      <c r="G11189" s="76">
        <f>IF($E11189="","",IFERROR(VLOOKUP(TRIM(E11189&amp;""),'Référentiel Articles'!$A$2:$F$634,5,FALSE),""))</f>
      </c>
      <c r="H11189" s="77" t="str">
        <v/>
      </c>
      <c r="I11189" s="76">
        <f>IF($E11189="","",IFERROR(VLOOKUP(TRIM(E11189&amp;""),'Référentiel Articles'!$A$2:$F$634,6,FALSE),""))</f>
      </c>
      <c r="J11189" s="78">
        <f>IF(OR($E11189="",$H11189=""),"",$H11189*$I11189)</f>
      </c>
      <c r="K11189" s="79" t="str">
        <v/>
      </c>
    </row>
    <row r="11190">
      <c r="A11190" s="81" t="str">
        <v/>
      </c>
      <c r="B11190" s="81" t="str">
        <v/>
      </c>
      <c r="C11190" s="83">
        <f>IF($E11190="","",IFERROR(VLOOKUP(TRIM(E11190&amp;""),'Référentiel Articles'!$A$2:$F$634,2,FALSE),""))</f>
      </c>
      <c r="D11190" s="83">
        <f>IF($E11190="","",IFERROR(VLOOKUP(TRIM(E11190&amp;""),'Référentiel Articles'!$A$2:$F$634,3,FALSE),""))</f>
      </c>
      <c r="E11190" s="81" t="str">
        <v/>
      </c>
      <c r="F11190" s="83">
        <f>IF($E11190="","",IFERROR(VLOOKUP(TRIM(E11190&amp;""),'Référentiel Articles'!$A$2:$F$634,4,FALSE),""))</f>
      </c>
      <c r="G11190" s="84">
        <f>IF($E11190="","",IFERROR(VLOOKUP(TRIM(E11190&amp;""),'Référentiel Articles'!$A$2:$F$634,5,FALSE),""))</f>
      </c>
      <c r="H11190" s="85" t="str">
        <v/>
      </c>
      <c r="I11190" s="84">
        <f>IF($E11190="","",IFERROR(VLOOKUP(TRIM(E11190&amp;""),'Référentiel Articles'!$A$2:$F$634,6,FALSE),""))</f>
      </c>
      <c r="J11190" s="90">
        <f>IF(OR($E11190="",$H11190=""),"",$H11190*$I11190)</f>
      </c>
      <c r="K11190" s="87" t="str">
        <v/>
      </c>
    </row>
    <row r="11191">
      <c r="A11191" s="74" t="str">
        <v/>
      </c>
      <c r="B11191" s="74" t="str">
        <v/>
      </c>
      <c r="C11191" s="75">
        <f>IF($E11191="","",IFERROR(VLOOKUP(TRIM(E11191&amp;""),'Référentiel Articles'!$A$2:$F$634,2,FALSE),""))</f>
      </c>
      <c r="D11191" s="75">
        <f>IF($E11191="","",IFERROR(VLOOKUP(TRIM(E11191&amp;""),'Référentiel Articles'!$A$2:$F$634,3,FALSE),""))</f>
      </c>
      <c r="E11191" s="74" t="str">
        <v/>
      </c>
      <c r="F11191" s="75">
        <f>IF($E11191="","",IFERROR(VLOOKUP(TRIM(E11191&amp;""),'Référentiel Articles'!$A$2:$F$634,4,FALSE),""))</f>
      </c>
      <c r="G11191" s="76">
        <f>IF($E11191="","",IFERROR(VLOOKUP(TRIM(E11191&amp;""),'Référentiel Articles'!$A$2:$F$634,5,FALSE),""))</f>
      </c>
      <c r="H11191" s="77" t="str">
        <v/>
      </c>
      <c r="I11191" s="76">
        <f>IF($E11191="","",IFERROR(VLOOKUP(TRIM(E11191&amp;""),'Référentiel Articles'!$A$2:$F$634,6,FALSE),""))</f>
      </c>
      <c r="J11191" s="78">
        <f>IF(OR($E11191="",$H11191=""),"",$H11191*$I11191)</f>
      </c>
      <c r="K11191" s="79" t="str">
        <v/>
      </c>
    </row>
    <row r="11192">
      <c r="A11192" s="81" t="str">
        <v/>
      </c>
      <c r="B11192" s="81" t="str">
        <v/>
      </c>
      <c r="C11192" s="83">
        <f>IF($E11192="","",IFERROR(VLOOKUP(TRIM(E11192&amp;""),'Référentiel Articles'!$A$2:$F$634,2,FALSE),""))</f>
      </c>
      <c r="D11192" s="83">
        <f>IF($E11192="","",IFERROR(VLOOKUP(TRIM(E11192&amp;""),'Référentiel Articles'!$A$2:$F$634,3,FALSE),""))</f>
      </c>
      <c r="E11192" s="81" t="str">
        <v/>
      </c>
      <c r="F11192" s="83">
        <f>IF($E11192="","",IFERROR(VLOOKUP(TRIM(E11192&amp;""),'Référentiel Articles'!$A$2:$F$634,4,FALSE),""))</f>
      </c>
      <c r="G11192" s="84">
        <f>IF($E11192="","",IFERROR(VLOOKUP(TRIM(E11192&amp;""),'Référentiel Articles'!$A$2:$F$634,5,FALSE),""))</f>
      </c>
      <c r="H11192" s="85" t="str">
        <v/>
      </c>
      <c r="I11192" s="84">
        <f>IF($E11192="","",IFERROR(VLOOKUP(TRIM(E11192&amp;""),'Référentiel Articles'!$A$2:$F$634,6,FALSE),""))</f>
      </c>
      <c r="J11192" s="90">
        <f>IF(OR($E11192="",$H11192=""),"",$H11192*$I11192)</f>
      </c>
      <c r="K11192" s="87" t="str">
        <v/>
      </c>
    </row>
    <row r="11193">
      <c r="A11193" s="74" t="str">
        <v/>
      </c>
      <c r="B11193" s="74" t="str">
        <v/>
      </c>
      <c r="C11193" s="75">
        <f>IF($E11193="","",IFERROR(VLOOKUP(TRIM(E11193&amp;""),'Référentiel Articles'!$A$2:$F$634,2,FALSE),""))</f>
      </c>
      <c r="D11193" s="75">
        <f>IF($E11193="","",IFERROR(VLOOKUP(TRIM(E11193&amp;""),'Référentiel Articles'!$A$2:$F$634,3,FALSE),""))</f>
      </c>
      <c r="E11193" s="74" t="str">
        <v/>
      </c>
      <c r="F11193" s="75">
        <f>IF($E11193="","",IFERROR(VLOOKUP(TRIM(E11193&amp;""),'Référentiel Articles'!$A$2:$F$634,4,FALSE),""))</f>
      </c>
      <c r="G11193" s="76">
        <f>IF($E11193="","",IFERROR(VLOOKUP(TRIM(E11193&amp;""),'Référentiel Articles'!$A$2:$F$634,5,FALSE),""))</f>
      </c>
      <c r="H11193" s="77" t="str">
        <v/>
      </c>
      <c r="I11193" s="76">
        <f>IF($E11193="","",IFERROR(VLOOKUP(TRIM(E11193&amp;""),'Référentiel Articles'!$A$2:$F$634,6,FALSE),""))</f>
      </c>
      <c r="J11193" s="78">
        <f>IF(OR($E11193="",$H11193=""),"",$H11193*$I11193)</f>
      </c>
      <c r="K11193" s="79" t="str">
        <v/>
      </c>
    </row>
    <row r="11194">
      <c r="A11194" s="81" t="str">
        <v/>
      </c>
      <c r="B11194" s="81" t="str">
        <v/>
      </c>
      <c r="C11194" s="83">
        <f>IF($E11194="","",IFERROR(VLOOKUP(TRIM(E11194&amp;""),'Référentiel Articles'!$A$2:$F$634,2,FALSE),""))</f>
      </c>
      <c r="D11194" s="83">
        <f>IF($E11194="","",IFERROR(VLOOKUP(TRIM(E11194&amp;""),'Référentiel Articles'!$A$2:$F$634,3,FALSE),""))</f>
      </c>
      <c r="E11194" s="81" t="str">
        <v/>
      </c>
      <c r="F11194" s="83">
        <f>IF($E11194="","",IFERROR(VLOOKUP(TRIM(E11194&amp;""),'Référentiel Articles'!$A$2:$F$634,4,FALSE),""))</f>
      </c>
      <c r="G11194" s="84">
        <f>IF($E11194="","",IFERROR(VLOOKUP(TRIM(E11194&amp;""),'Référentiel Articles'!$A$2:$F$634,5,FALSE),""))</f>
      </c>
      <c r="H11194" s="85" t="str">
        <v/>
      </c>
      <c r="I11194" s="84">
        <f>IF($E11194="","",IFERROR(VLOOKUP(TRIM(E11194&amp;""),'Référentiel Articles'!$A$2:$F$634,6,FALSE),""))</f>
      </c>
      <c r="J11194" s="90">
        <f>IF(OR($E11194="",$H11194=""),"",$H11194*$I11194)</f>
      </c>
      <c r="K11194" s="87" t="str">
        <v/>
      </c>
    </row>
    <row r="11195">
      <c r="A11195" s="74" t="str">
        <v/>
      </c>
      <c r="B11195" s="74" t="str">
        <v/>
      </c>
      <c r="C11195" s="75">
        <f>IF($E11195="","",IFERROR(VLOOKUP(TRIM(E11195&amp;""),'Référentiel Articles'!$A$2:$F$634,2,FALSE),""))</f>
      </c>
      <c r="D11195" s="75">
        <f>IF($E11195="","",IFERROR(VLOOKUP(TRIM(E11195&amp;""),'Référentiel Articles'!$A$2:$F$634,3,FALSE),""))</f>
      </c>
      <c r="E11195" s="74" t="str">
        <v/>
      </c>
      <c r="F11195" s="75">
        <f>IF($E11195="","",IFERROR(VLOOKUP(TRIM(E11195&amp;""),'Référentiel Articles'!$A$2:$F$634,4,FALSE),""))</f>
      </c>
      <c r="G11195" s="76">
        <f>IF($E11195="","",IFERROR(VLOOKUP(TRIM(E11195&amp;""),'Référentiel Articles'!$A$2:$F$634,5,FALSE),""))</f>
      </c>
      <c r="H11195" s="77" t="str">
        <v/>
      </c>
      <c r="I11195" s="76">
        <f>IF($E11195="","",IFERROR(VLOOKUP(TRIM(E11195&amp;""),'Référentiel Articles'!$A$2:$F$634,6,FALSE),""))</f>
      </c>
      <c r="J11195" s="78">
        <f>IF(OR($E11195="",$H11195=""),"",$H11195*$I11195)</f>
      </c>
      <c r="K11195" s="79" t="str">
        <v/>
      </c>
    </row>
    <row r="11196">
      <c r="A11196" s="81" t="str">
        <v/>
      </c>
      <c r="B11196" s="81" t="str">
        <v/>
      </c>
      <c r="C11196" s="83">
        <f>IF($E11196="","",IFERROR(VLOOKUP(TRIM(E11196&amp;""),'Référentiel Articles'!$A$2:$F$634,2,FALSE),""))</f>
      </c>
      <c r="D11196" s="83">
        <f>IF($E11196="","",IFERROR(VLOOKUP(TRIM(E11196&amp;""),'Référentiel Articles'!$A$2:$F$634,3,FALSE),""))</f>
      </c>
      <c r="E11196" s="81" t="str">
        <v/>
      </c>
      <c r="F11196" s="83">
        <f>IF($E11196="","",IFERROR(VLOOKUP(TRIM(E11196&amp;""),'Référentiel Articles'!$A$2:$F$634,4,FALSE),""))</f>
      </c>
      <c r="G11196" s="84">
        <f>IF($E11196="","",IFERROR(VLOOKUP(TRIM(E11196&amp;""),'Référentiel Articles'!$A$2:$F$634,5,FALSE),""))</f>
      </c>
      <c r="H11196" s="85" t="str">
        <v/>
      </c>
      <c r="I11196" s="84">
        <f>IF($E11196="","",IFERROR(VLOOKUP(TRIM(E11196&amp;""),'Référentiel Articles'!$A$2:$F$634,6,FALSE),""))</f>
      </c>
      <c r="J11196" s="90">
        <f>IF(OR($E11196="",$H11196=""),"",$H11196*$I11196)</f>
      </c>
      <c r="K11196" s="87" t="str">
        <v/>
      </c>
    </row>
    <row r="11197">
      <c r="A11197" s="74" t="str">
        <v/>
      </c>
      <c r="B11197" s="74" t="str">
        <v/>
      </c>
      <c r="C11197" s="75">
        <f>IF($E11197="","",IFERROR(VLOOKUP(TRIM(E11197&amp;""),'Référentiel Articles'!$A$2:$F$634,2,FALSE),""))</f>
      </c>
      <c r="D11197" s="75">
        <f>IF($E11197="","",IFERROR(VLOOKUP(TRIM(E11197&amp;""),'Référentiel Articles'!$A$2:$F$634,3,FALSE),""))</f>
      </c>
      <c r="E11197" s="74" t="str">
        <v/>
      </c>
      <c r="F11197" s="75">
        <f>IF($E11197="","",IFERROR(VLOOKUP(TRIM(E11197&amp;""),'Référentiel Articles'!$A$2:$F$634,4,FALSE),""))</f>
      </c>
      <c r="G11197" s="76">
        <f>IF($E11197="","",IFERROR(VLOOKUP(TRIM(E11197&amp;""),'Référentiel Articles'!$A$2:$F$634,5,FALSE),""))</f>
      </c>
      <c r="H11197" s="77" t="str">
        <v/>
      </c>
      <c r="I11197" s="76">
        <f>IF($E11197="","",IFERROR(VLOOKUP(TRIM(E11197&amp;""),'Référentiel Articles'!$A$2:$F$634,6,FALSE),""))</f>
      </c>
      <c r="J11197" s="78">
        <f>IF(OR($E11197="",$H11197=""),"",$H11197*$I11197)</f>
      </c>
      <c r="K11197" s="79" t="str">
        <v/>
      </c>
    </row>
    <row r="11198">
      <c r="A11198" s="81" t="str">
        <v/>
      </c>
      <c r="B11198" s="81" t="str">
        <v/>
      </c>
      <c r="C11198" s="83">
        <f>IF($E11198="","",IFERROR(VLOOKUP(TRIM(E11198&amp;""),'Référentiel Articles'!$A$2:$F$634,2,FALSE),""))</f>
      </c>
      <c r="D11198" s="83">
        <f>IF($E11198="","",IFERROR(VLOOKUP(TRIM(E11198&amp;""),'Référentiel Articles'!$A$2:$F$634,3,FALSE),""))</f>
      </c>
      <c r="E11198" s="81" t="str">
        <v/>
      </c>
      <c r="F11198" s="83">
        <f>IF($E11198="","",IFERROR(VLOOKUP(TRIM(E11198&amp;""),'Référentiel Articles'!$A$2:$F$634,4,FALSE),""))</f>
      </c>
      <c r="G11198" s="84">
        <f>IF($E11198="","",IFERROR(VLOOKUP(TRIM(E11198&amp;""),'Référentiel Articles'!$A$2:$F$634,5,FALSE),""))</f>
      </c>
      <c r="H11198" s="85" t="str">
        <v/>
      </c>
      <c r="I11198" s="84">
        <f>IF($E11198="","",IFERROR(VLOOKUP(TRIM(E11198&amp;""),'Référentiel Articles'!$A$2:$F$634,6,FALSE),""))</f>
      </c>
      <c r="J11198" s="90">
        <f>IF(OR($E11198="",$H11198=""),"",$H11198*$I11198)</f>
      </c>
      <c r="K11198" s="87" t="str">
        <v/>
      </c>
    </row>
    <row r="11199">
      <c r="A11199" s="74" t="str">
        <v/>
      </c>
      <c r="B11199" s="74" t="str">
        <v/>
      </c>
      <c r="C11199" s="75">
        <f>IF($E11199="","",IFERROR(VLOOKUP(TRIM(E11199&amp;""),'Référentiel Articles'!$A$2:$F$634,2,FALSE),""))</f>
      </c>
      <c r="D11199" s="75">
        <f>IF($E11199="","",IFERROR(VLOOKUP(TRIM(E11199&amp;""),'Référentiel Articles'!$A$2:$F$634,3,FALSE),""))</f>
      </c>
      <c r="E11199" s="74" t="str">
        <v/>
      </c>
      <c r="F11199" s="75">
        <f>IF($E11199="","",IFERROR(VLOOKUP(TRIM(E11199&amp;""),'Référentiel Articles'!$A$2:$F$634,4,FALSE),""))</f>
      </c>
      <c r="G11199" s="76">
        <f>IF($E11199="","",IFERROR(VLOOKUP(TRIM(E11199&amp;""),'Référentiel Articles'!$A$2:$F$634,5,FALSE),""))</f>
      </c>
      <c r="H11199" s="77" t="str">
        <v/>
      </c>
      <c r="I11199" s="76">
        <f>IF($E11199="","",IFERROR(VLOOKUP(TRIM(E11199&amp;""),'Référentiel Articles'!$A$2:$F$634,6,FALSE),""))</f>
      </c>
      <c r="J11199" s="78">
        <f>IF(OR($E11199="",$H11199=""),"",$H11199*$I11199)</f>
      </c>
      <c r="K11199" s="79" t="str">
        <v/>
      </c>
    </row>
    <row r="11200">
      <c r="A11200" s="81" t="str">
        <v/>
      </c>
      <c r="B11200" s="81" t="str">
        <v/>
      </c>
      <c r="C11200" s="83">
        <f>IF($E11200="","",IFERROR(VLOOKUP(TRIM(E11200&amp;""),'Référentiel Articles'!$A$2:$F$634,2,FALSE),""))</f>
      </c>
      <c r="D11200" s="83">
        <f>IF($E11200="","",IFERROR(VLOOKUP(TRIM(E11200&amp;""),'Référentiel Articles'!$A$2:$F$634,3,FALSE),""))</f>
      </c>
      <c r="E11200" s="81" t="str">
        <v/>
      </c>
      <c r="F11200" s="83">
        <f>IF($E11200="","",IFERROR(VLOOKUP(TRIM(E11200&amp;""),'Référentiel Articles'!$A$2:$F$634,4,FALSE),""))</f>
      </c>
      <c r="G11200" s="84">
        <f>IF($E11200="","",IFERROR(VLOOKUP(TRIM(E11200&amp;""),'Référentiel Articles'!$A$2:$F$634,5,FALSE),""))</f>
      </c>
      <c r="H11200" s="85" t="str">
        <v/>
      </c>
      <c r="I11200" s="84">
        <f>IF($E11200="","",IFERROR(VLOOKUP(TRIM(E11200&amp;""),'Référentiel Articles'!$A$2:$F$634,6,FALSE),""))</f>
      </c>
      <c r="J11200" s="90">
        <f>IF(OR($E11200="",$H11200=""),"",$H11200*$I11200)</f>
      </c>
      <c r="K11200" s="87" t="str">
        <v/>
      </c>
    </row>
    <row r="11201">
      <c r="A11201" s="74" t="str">
        <v/>
      </c>
      <c r="B11201" s="74" t="str">
        <v/>
      </c>
      <c r="C11201" s="75">
        <f>IF($E11201="","",IFERROR(VLOOKUP(TRIM(E11201&amp;""),'Référentiel Articles'!$A$2:$F$634,2,FALSE),""))</f>
      </c>
      <c r="D11201" s="75">
        <f>IF($E11201="","",IFERROR(VLOOKUP(TRIM(E11201&amp;""),'Référentiel Articles'!$A$2:$F$634,3,FALSE),""))</f>
      </c>
      <c r="E11201" s="74" t="str">
        <v/>
      </c>
      <c r="F11201" s="75">
        <f>IF($E11201="","",IFERROR(VLOOKUP(TRIM(E11201&amp;""),'Référentiel Articles'!$A$2:$F$634,4,FALSE),""))</f>
      </c>
      <c r="G11201" s="76">
        <f>IF($E11201="","",IFERROR(VLOOKUP(TRIM(E11201&amp;""),'Référentiel Articles'!$A$2:$F$634,5,FALSE),""))</f>
      </c>
      <c r="H11201" s="77" t="str">
        <v/>
      </c>
      <c r="I11201" s="76">
        <f>IF($E11201="","",IFERROR(VLOOKUP(TRIM(E11201&amp;""),'Référentiel Articles'!$A$2:$F$634,6,FALSE),""))</f>
      </c>
      <c r="J11201" s="78">
        <f>IF(OR($E11201="",$H11201=""),"",$H11201*$I11201)</f>
      </c>
      <c r="K11201" s="79" t="str">
        <v/>
      </c>
    </row>
    <row r="11202">
      <c r="A11202" s="81" t="str">
        <v/>
      </c>
      <c r="B11202" s="81" t="str">
        <v/>
      </c>
      <c r="C11202" s="83">
        <f>IF($E11202="","",IFERROR(VLOOKUP(TRIM(E11202&amp;""),'Référentiel Articles'!$A$2:$F$634,2,FALSE),""))</f>
      </c>
      <c r="D11202" s="83">
        <f>IF($E11202="","",IFERROR(VLOOKUP(TRIM(E11202&amp;""),'Référentiel Articles'!$A$2:$F$634,3,FALSE),""))</f>
      </c>
      <c r="E11202" s="81" t="str">
        <v/>
      </c>
      <c r="F11202" s="83">
        <f>IF($E11202="","",IFERROR(VLOOKUP(TRIM(E11202&amp;""),'Référentiel Articles'!$A$2:$F$634,4,FALSE),""))</f>
      </c>
      <c r="G11202" s="84">
        <f>IF($E11202="","",IFERROR(VLOOKUP(TRIM(E11202&amp;""),'Référentiel Articles'!$A$2:$F$634,5,FALSE),""))</f>
      </c>
      <c r="H11202" s="85" t="str">
        <v/>
      </c>
      <c r="I11202" s="84">
        <f>IF($E11202="","",IFERROR(VLOOKUP(TRIM(E11202&amp;""),'Référentiel Articles'!$A$2:$F$634,6,FALSE),""))</f>
      </c>
      <c r="J11202" s="90">
        <f>IF(OR($E11202="",$H11202=""),"",$H11202*$I11202)</f>
      </c>
      <c r="K11202" s="87" t="str">
        <v/>
      </c>
    </row>
    <row r="11203">
      <c r="A11203" s="74" t="str">
        <v/>
      </c>
      <c r="B11203" s="74" t="str">
        <v/>
      </c>
      <c r="C11203" s="75">
        <f>IF($E11203="","",IFERROR(VLOOKUP(TRIM(E11203&amp;""),'Référentiel Articles'!$A$2:$F$634,2,FALSE),""))</f>
      </c>
      <c r="D11203" s="75">
        <f>IF($E11203="","",IFERROR(VLOOKUP(TRIM(E11203&amp;""),'Référentiel Articles'!$A$2:$F$634,3,FALSE),""))</f>
      </c>
      <c r="E11203" s="74" t="str">
        <v/>
      </c>
      <c r="F11203" s="75">
        <f>IF($E11203="","",IFERROR(VLOOKUP(TRIM(E11203&amp;""),'Référentiel Articles'!$A$2:$F$634,4,FALSE),""))</f>
      </c>
      <c r="G11203" s="76">
        <f>IF($E11203="","",IFERROR(VLOOKUP(TRIM(E11203&amp;""),'Référentiel Articles'!$A$2:$F$634,5,FALSE),""))</f>
      </c>
      <c r="H11203" s="77" t="str">
        <v/>
      </c>
      <c r="I11203" s="76">
        <f>IF($E11203="","",IFERROR(VLOOKUP(TRIM(E11203&amp;""),'Référentiel Articles'!$A$2:$F$634,6,FALSE),""))</f>
      </c>
      <c r="J11203" s="78">
        <f>IF(OR($E11203="",$H11203=""),"",$H11203*$I11203)</f>
      </c>
      <c r="K11203" s="79" t="str">
        <v/>
      </c>
    </row>
    <row r="11204">
      <c r="A11204" s="81" t="str">
        <v/>
      </c>
      <c r="B11204" s="81" t="str">
        <v/>
      </c>
      <c r="C11204" s="83">
        <f>IF($E11204="","",IFERROR(VLOOKUP(TRIM(E11204&amp;""),'Référentiel Articles'!$A$2:$F$634,2,FALSE),""))</f>
      </c>
      <c r="D11204" s="83">
        <f>IF($E11204="","",IFERROR(VLOOKUP(TRIM(E11204&amp;""),'Référentiel Articles'!$A$2:$F$634,3,FALSE),""))</f>
      </c>
      <c r="E11204" s="81" t="str">
        <v/>
      </c>
      <c r="F11204" s="83">
        <f>IF($E11204="","",IFERROR(VLOOKUP(TRIM(E11204&amp;""),'Référentiel Articles'!$A$2:$F$634,4,FALSE),""))</f>
      </c>
      <c r="G11204" s="84">
        <f>IF($E11204="","",IFERROR(VLOOKUP(TRIM(E11204&amp;""),'Référentiel Articles'!$A$2:$F$634,5,FALSE),""))</f>
      </c>
      <c r="H11204" s="85" t="str">
        <v/>
      </c>
      <c r="I11204" s="84">
        <f>IF($E11204="","",IFERROR(VLOOKUP(TRIM(E11204&amp;""),'Référentiel Articles'!$A$2:$F$634,6,FALSE),""))</f>
      </c>
      <c r="J11204" s="90">
        <f>IF(OR($E11204="",$H11204=""),"",$H11204*$I11204)</f>
      </c>
      <c r="K11204" s="87" t="str">
        <v/>
      </c>
    </row>
    <row r="11205">
      <c r="A11205" s="74" t="str">
        <v/>
      </c>
      <c r="B11205" s="74" t="str">
        <v/>
      </c>
      <c r="C11205" s="75">
        <f>IF($E11205="","",IFERROR(VLOOKUP(TRIM(E11205&amp;""),'Référentiel Articles'!$A$2:$F$634,2,FALSE),""))</f>
      </c>
      <c r="D11205" s="75">
        <f>IF($E11205="","",IFERROR(VLOOKUP(TRIM(E11205&amp;""),'Référentiel Articles'!$A$2:$F$634,3,FALSE),""))</f>
      </c>
      <c r="E11205" s="74" t="str">
        <v/>
      </c>
      <c r="F11205" s="75">
        <f>IF($E11205="","",IFERROR(VLOOKUP(TRIM(E11205&amp;""),'Référentiel Articles'!$A$2:$F$634,4,FALSE),""))</f>
      </c>
      <c r="G11205" s="76">
        <f>IF($E11205="","",IFERROR(VLOOKUP(TRIM(E11205&amp;""),'Référentiel Articles'!$A$2:$F$634,5,FALSE),""))</f>
      </c>
      <c r="H11205" s="77" t="str">
        <v/>
      </c>
      <c r="I11205" s="76">
        <f>IF($E11205="","",IFERROR(VLOOKUP(TRIM(E11205&amp;""),'Référentiel Articles'!$A$2:$F$634,6,FALSE),""))</f>
      </c>
      <c r="J11205" s="78">
        <f>IF(OR($E11205="",$H11205=""),"",$H11205*$I11205)</f>
      </c>
      <c r="K11205" s="79" t="str">
        <v/>
      </c>
    </row>
    <row r="11206">
      <c r="A11206" s="81" t="str">
        <v/>
      </c>
      <c r="B11206" s="81" t="str">
        <v/>
      </c>
      <c r="C11206" s="83">
        <f>IF($E11206="","",IFERROR(VLOOKUP(TRIM(E11206&amp;""),'Référentiel Articles'!$A$2:$F$634,2,FALSE),""))</f>
      </c>
      <c r="D11206" s="83">
        <f>IF($E11206="","",IFERROR(VLOOKUP(TRIM(E11206&amp;""),'Référentiel Articles'!$A$2:$F$634,3,FALSE),""))</f>
      </c>
      <c r="E11206" s="81" t="str">
        <v/>
      </c>
      <c r="F11206" s="83">
        <f>IF($E11206="","",IFERROR(VLOOKUP(TRIM(E11206&amp;""),'Référentiel Articles'!$A$2:$F$634,4,FALSE),""))</f>
      </c>
      <c r="G11206" s="84">
        <f>IF($E11206="","",IFERROR(VLOOKUP(TRIM(E11206&amp;""),'Référentiel Articles'!$A$2:$F$634,5,FALSE),""))</f>
      </c>
      <c r="H11206" s="85" t="str">
        <v/>
      </c>
      <c r="I11206" s="84">
        <f>IF($E11206="","",IFERROR(VLOOKUP(TRIM(E11206&amp;""),'Référentiel Articles'!$A$2:$F$634,6,FALSE),""))</f>
      </c>
      <c r="J11206" s="90">
        <f>IF(OR($E11206="",$H11206=""),"",$H11206*$I11206)</f>
      </c>
      <c r="K11206" s="87" t="str">
        <v/>
      </c>
    </row>
    <row r="11207">
      <c r="A11207" s="74" t="str">
        <v/>
      </c>
      <c r="B11207" s="74" t="str">
        <v/>
      </c>
      <c r="C11207" s="75">
        <f>IF($E11207="","",IFERROR(VLOOKUP(TRIM(E11207&amp;""),'Référentiel Articles'!$A$2:$F$634,2,FALSE),""))</f>
      </c>
      <c r="D11207" s="75">
        <f>IF($E11207="","",IFERROR(VLOOKUP(TRIM(E11207&amp;""),'Référentiel Articles'!$A$2:$F$634,3,FALSE),""))</f>
      </c>
      <c r="E11207" s="74" t="str">
        <v/>
      </c>
      <c r="F11207" s="75">
        <f>IF($E11207="","",IFERROR(VLOOKUP(TRIM(E11207&amp;""),'Référentiel Articles'!$A$2:$F$634,4,FALSE),""))</f>
      </c>
      <c r="G11207" s="76">
        <f>IF($E11207="","",IFERROR(VLOOKUP(TRIM(E11207&amp;""),'Référentiel Articles'!$A$2:$F$634,5,FALSE),""))</f>
      </c>
      <c r="H11207" s="77" t="str">
        <v/>
      </c>
      <c r="I11207" s="76">
        <f>IF($E11207="","",IFERROR(VLOOKUP(TRIM(E11207&amp;""),'Référentiel Articles'!$A$2:$F$634,6,FALSE),""))</f>
      </c>
      <c r="J11207" s="78">
        <f>IF(OR($E11207="",$H11207=""),"",$H11207*$I11207)</f>
      </c>
      <c r="K11207" s="79" t="str">
        <v/>
      </c>
    </row>
    <row r="11208">
      <c r="A11208" s="81" t="str">
        <v/>
      </c>
      <c r="B11208" s="81" t="str">
        <v/>
      </c>
      <c r="C11208" s="83">
        <f>IF($E11208="","",IFERROR(VLOOKUP(TRIM(E11208&amp;""),'Référentiel Articles'!$A$2:$F$634,2,FALSE),""))</f>
      </c>
      <c r="D11208" s="83">
        <f>IF($E11208="","",IFERROR(VLOOKUP(TRIM(E11208&amp;""),'Référentiel Articles'!$A$2:$F$634,3,FALSE),""))</f>
      </c>
      <c r="E11208" s="81" t="str">
        <v/>
      </c>
      <c r="F11208" s="83">
        <f>IF($E11208="","",IFERROR(VLOOKUP(TRIM(E11208&amp;""),'Référentiel Articles'!$A$2:$F$634,4,FALSE),""))</f>
      </c>
      <c r="G11208" s="84">
        <f>IF($E11208="","",IFERROR(VLOOKUP(TRIM(E11208&amp;""),'Référentiel Articles'!$A$2:$F$634,5,FALSE),""))</f>
      </c>
      <c r="H11208" s="85" t="str">
        <v/>
      </c>
      <c r="I11208" s="84">
        <f>IF($E11208="","",IFERROR(VLOOKUP(TRIM(E11208&amp;""),'Référentiel Articles'!$A$2:$F$634,6,FALSE),""))</f>
      </c>
      <c r="J11208" s="90">
        <f>IF(OR($E11208="",$H11208=""),"",$H11208*$I11208)</f>
      </c>
      <c r="K11208" s="87" t="str">
        <v/>
      </c>
    </row>
    <row r="11209">
      <c r="A11209" s="74" t="str">
        <v/>
      </c>
      <c r="B11209" s="74" t="str">
        <v/>
      </c>
      <c r="C11209" s="75">
        <f>IF($E11209="","",IFERROR(VLOOKUP(TRIM(E11209&amp;""),'Référentiel Articles'!$A$2:$F$634,2,FALSE),""))</f>
      </c>
      <c r="D11209" s="75">
        <f>IF($E11209="","",IFERROR(VLOOKUP(TRIM(E11209&amp;""),'Référentiel Articles'!$A$2:$F$634,3,FALSE),""))</f>
      </c>
      <c r="E11209" s="74" t="str">
        <v/>
      </c>
      <c r="F11209" s="75">
        <f>IF($E11209="","",IFERROR(VLOOKUP(TRIM(E11209&amp;""),'Référentiel Articles'!$A$2:$F$634,4,FALSE),""))</f>
      </c>
      <c r="G11209" s="76">
        <f>IF($E11209="","",IFERROR(VLOOKUP(TRIM(E11209&amp;""),'Référentiel Articles'!$A$2:$F$634,5,FALSE),""))</f>
      </c>
      <c r="H11209" s="77" t="str">
        <v/>
      </c>
      <c r="I11209" s="76">
        <f>IF($E11209="","",IFERROR(VLOOKUP(TRIM(E11209&amp;""),'Référentiel Articles'!$A$2:$F$634,6,FALSE),""))</f>
      </c>
      <c r="J11209" s="78">
        <f>IF(OR($E11209="",$H11209=""),"",$H11209*$I11209)</f>
      </c>
      <c r="K11209" s="79" t="str">
        <v/>
      </c>
    </row>
    <row r="11210">
      <c r="A11210" s="81" t="str">
        <v/>
      </c>
      <c r="B11210" s="81" t="str">
        <v/>
      </c>
      <c r="C11210" s="83">
        <f>IF($E11210="","",IFERROR(VLOOKUP(TRIM(E11210&amp;""),'Référentiel Articles'!$A$2:$F$634,2,FALSE),""))</f>
      </c>
      <c r="D11210" s="83">
        <f>IF($E11210="","",IFERROR(VLOOKUP(TRIM(E11210&amp;""),'Référentiel Articles'!$A$2:$F$634,3,FALSE),""))</f>
      </c>
      <c r="E11210" s="81" t="str">
        <v/>
      </c>
      <c r="F11210" s="83">
        <f>IF($E11210="","",IFERROR(VLOOKUP(TRIM(E11210&amp;""),'Référentiel Articles'!$A$2:$F$634,4,FALSE),""))</f>
      </c>
      <c r="G11210" s="84">
        <f>IF($E11210="","",IFERROR(VLOOKUP(TRIM(E11210&amp;""),'Référentiel Articles'!$A$2:$F$634,5,FALSE),""))</f>
      </c>
      <c r="H11210" s="85" t="str">
        <v/>
      </c>
      <c r="I11210" s="84">
        <f>IF($E11210="","",IFERROR(VLOOKUP(TRIM(E11210&amp;""),'Référentiel Articles'!$A$2:$F$634,6,FALSE),""))</f>
      </c>
      <c r="J11210" s="90">
        <f>IF(OR($E11210="",$H11210=""),"",$H11210*$I11210)</f>
      </c>
      <c r="K11210" s="87" t="str">
        <v/>
      </c>
    </row>
    <row r="11211">
      <c r="A11211" s="74" t="str">
        <v/>
      </c>
      <c r="B11211" s="74" t="str">
        <v/>
      </c>
      <c r="C11211" s="75">
        <f>IF($E11211="","",IFERROR(VLOOKUP(TRIM(E11211&amp;""),'Référentiel Articles'!$A$2:$F$634,2,FALSE),""))</f>
      </c>
      <c r="D11211" s="75">
        <f>IF($E11211="","",IFERROR(VLOOKUP(TRIM(E11211&amp;""),'Référentiel Articles'!$A$2:$F$634,3,FALSE),""))</f>
      </c>
      <c r="E11211" s="74" t="str">
        <v/>
      </c>
      <c r="F11211" s="75">
        <f>IF($E11211="","",IFERROR(VLOOKUP(TRIM(E11211&amp;""),'Référentiel Articles'!$A$2:$F$634,4,FALSE),""))</f>
      </c>
      <c r="G11211" s="76">
        <f>IF($E11211="","",IFERROR(VLOOKUP(TRIM(E11211&amp;""),'Référentiel Articles'!$A$2:$F$634,5,FALSE),""))</f>
      </c>
      <c r="H11211" s="77" t="str">
        <v/>
      </c>
      <c r="I11211" s="76">
        <f>IF($E11211="","",IFERROR(VLOOKUP(TRIM(E11211&amp;""),'Référentiel Articles'!$A$2:$F$634,6,FALSE),""))</f>
      </c>
      <c r="J11211" s="78">
        <f>IF(OR($E11211="",$H11211=""),"",$H11211*$I11211)</f>
      </c>
      <c r="K11211" s="79" t="str">
        <v/>
      </c>
    </row>
    <row r="11212">
      <c r="A11212" s="81" t="str">
        <v/>
      </c>
      <c r="B11212" s="81" t="str">
        <v/>
      </c>
      <c r="C11212" s="83">
        <f>IF($E11212="","",IFERROR(VLOOKUP(TRIM(E11212&amp;""),'Référentiel Articles'!$A$2:$F$634,2,FALSE),""))</f>
      </c>
      <c r="D11212" s="83">
        <f>IF($E11212="","",IFERROR(VLOOKUP(TRIM(E11212&amp;""),'Référentiel Articles'!$A$2:$F$634,3,FALSE),""))</f>
      </c>
      <c r="E11212" s="81" t="str">
        <v/>
      </c>
      <c r="F11212" s="83">
        <f>IF($E11212="","",IFERROR(VLOOKUP(TRIM(E11212&amp;""),'Référentiel Articles'!$A$2:$F$634,4,FALSE),""))</f>
      </c>
      <c r="G11212" s="84">
        <f>IF($E11212="","",IFERROR(VLOOKUP(TRIM(E11212&amp;""),'Référentiel Articles'!$A$2:$F$634,5,FALSE),""))</f>
      </c>
      <c r="H11212" s="85" t="str">
        <v/>
      </c>
      <c r="I11212" s="84">
        <f>IF($E11212="","",IFERROR(VLOOKUP(TRIM(E11212&amp;""),'Référentiel Articles'!$A$2:$F$634,6,FALSE),""))</f>
      </c>
      <c r="J11212" s="90">
        <f>IF(OR($E11212="",$H11212=""),"",$H11212*$I11212)</f>
      </c>
      <c r="K11212" s="87" t="str">
        <v/>
      </c>
    </row>
    <row r="11213">
      <c r="A11213" s="74" t="str">
        <v/>
      </c>
      <c r="B11213" s="74" t="str">
        <v/>
      </c>
      <c r="C11213" s="75">
        <f>IF($E11213="","",IFERROR(VLOOKUP(TRIM(E11213&amp;""),'Référentiel Articles'!$A$2:$F$634,2,FALSE),""))</f>
      </c>
      <c r="D11213" s="75">
        <f>IF($E11213="","",IFERROR(VLOOKUP(TRIM(E11213&amp;""),'Référentiel Articles'!$A$2:$F$634,3,FALSE),""))</f>
      </c>
      <c r="E11213" s="74" t="str">
        <v/>
      </c>
      <c r="F11213" s="75">
        <f>IF($E11213="","",IFERROR(VLOOKUP(TRIM(E11213&amp;""),'Référentiel Articles'!$A$2:$F$634,4,FALSE),""))</f>
      </c>
      <c r="G11213" s="76">
        <f>IF($E11213="","",IFERROR(VLOOKUP(TRIM(E11213&amp;""),'Référentiel Articles'!$A$2:$F$634,5,FALSE),""))</f>
      </c>
      <c r="H11213" s="77" t="str">
        <v/>
      </c>
      <c r="I11213" s="76">
        <f>IF($E11213="","",IFERROR(VLOOKUP(TRIM(E11213&amp;""),'Référentiel Articles'!$A$2:$F$634,6,FALSE),""))</f>
      </c>
      <c r="J11213" s="78">
        <f>IF(OR($E11213="",$H11213=""),"",$H11213*$I11213)</f>
      </c>
      <c r="K11213" s="79" t="str">
        <v/>
      </c>
    </row>
    <row r="11214">
      <c r="A11214" s="81" t="str">
        <v/>
      </c>
      <c r="B11214" s="81" t="str">
        <v/>
      </c>
      <c r="C11214" s="83">
        <f>IF($E11214="","",IFERROR(VLOOKUP(TRIM(E11214&amp;""),'Référentiel Articles'!$A$2:$F$634,2,FALSE),""))</f>
      </c>
      <c r="D11214" s="83">
        <f>IF($E11214="","",IFERROR(VLOOKUP(TRIM(E11214&amp;""),'Référentiel Articles'!$A$2:$F$634,3,FALSE),""))</f>
      </c>
      <c r="E11214" s="81" t="str">
        <v/>
      </c>
      <c r="F11214" s="83">
        <f>IF($E11214="","",IFERROR(VLOOKUP(TRIM(E11214&amp;""),'Référentiel Articles'!$A$2:$F$634,4,FALSE),""))</f>
      </c>
      <c r="G11214" s="84">
        <f>IF($E11214="","",IFERROR(VLOOKUP(TRIM(E11214&amp;""),'Référentiel Articles'!$A$2:$F$634,5,FALSE),""))</f>
      </c>
      <c r="H11214" s="85" t="str">
        <v/>
      </c>
      <c r="I11214" s="84">
        <f>IF($E11214="","",IFERROR(VLOOKUP(TRIM(E11214&amp;""),'Référentiel Articles'!$A$2:$F$634,6,FALSE),""))</f>
      </c>
      <c r="J11214" s="90">
        <f>IF(OR($E11214="",$H11214=""),"",$H11214*$I11214)</f>
      </c>
      <c r="K11214" s="87" t="str">
        <v/>
      </c>
    </row>
    <row r="11215">
      <c r="A11215" s="74" t="str">
        <v/>
      </c>
      <c r="B11215" s="74" t="str">
        <v/>
      </c>
      <c r="C11215" s="75">
        <f>IF($E11215="","",IFERROR(VLOOKUP(TRIM(E11215&amp;""),'Référentiel Articles'!$A$2:$F$634,2,FALSE),""))</f>
      </c>
      <c r="D11215" s="75">
        <f>IF($E11215="","",IFERROR(VLOOKUP(TRIM(E11215&amp;""),'Référentiel Articles'!$A$2:$F$634,3,FALSE),""))</f>
      </c>
      <c r="E11215" s="74" t="str">
        <v/>
      </c>
      <c r="F11215" s="75">
        <f>IF($E11215="","",IFERROR(VLOOKUP(TRIM(E11215&amp;""),'Référentiel Articles'!$A$2:$F$634,4,FALSE),""))</f>
      </c>
      <c r="G11215" s="76">
        <f>IF($E11215="","",IFERROR(VLOOKUP(TRIM(E11215&amp;""),'Référentiel Articles'!$A$2:$F$634,5,FALSE),""))</f>
      </c>
      <c r="H11215" s="77" t="str">
        <v/>
      </c>
      <c r="I11215" s="76">
        <f>IF($E11215="","",IFERROR(VLOOKUP(TRIM(E11215&amp;""),'Référentiel Articles'!$A$2:$F$634,6,FALSE),""))</f>
      </c>
      <c r="J11215" s="78">
        <f>IF(OR($E11215="",$H11215=""),"",$H11215*$I11215)</f>
      </c>
      <c r="K11215" s="79" t="str">
        <v/>
      </c>
    </row>
    <row r="11216">
      <c r="A11216" s="81" t="str">
        <v/>
      </c>
      <c r="B11216" s="81" t="str">
        <v/>
      </c>
      <c r="C11216" s="83">
        <f>IF($E11216="","",IFERROR(VLOOKUP(TRIM(E11216&amp;""),'Référentiel Articles'!$A$2:$F$634,2,FALSE),""))</f>
      </c>
      <c r="D11216" s="83">
        <f>IF($E11216="","",IFERROR(VLOOKUP(TRIM(E11216&amp;""),'Référentiel Articles'!$A$2:$F$634,3,FALSE),""))</f>
      </c>
      <c r="E11216" s="81" t="str">
        <v/>
      </c>
      <c r="F11216" s="83">
        <f>IF($E11216="","",IFERROR(VLOOKUP(TRIM(E11216&amp;""),'Référentiel Articles'!$A$2:$F$634,4,FALSE),""))</f>
      </c>
      <c r="G11216" s="84">
        <f>IF($E11216="","",IFERROR(VLOOKUP(TRIM(E11216&amp;""),'Référentiel Articles'!$A$2:$F$634,5,FALSE),""))</f>
      </c>
      <c r="H11216" s="85" t="str">
        <v/>
      </c>
      <c r="I11216" s="84">
        <f>IF($E11216="","",IFERROR(VLOOKUP(TRIM(E11216&amp;""),'Référentiel Articles'!$A$2:$F$634,6,FALSE),""))</f>
      </c>
      <c r="J11216" s="90">
        <f>IF(OR($E11216="",$H11216=""),"",$H11216*$I11216)</f>
      </c>
      <c r="K11216" s="87" t="str">
        <v/>
      </c>
    </row>
    <row r="11217">
      <c r="A11217" s="74" t="str">
        <v/>
      </c>
      <c r="B11217" s="74" t="str">
        <v/>
      </c>
      <c r="C11217" s="75">
        <f>IF($E11217="","",IFERROR(VLOOKUP(TRIM(E11217&amp;""),'Référentiel Articles'!$A$2:$F$634,2,FALSE),""))</f>
      </c>
      <c r="D11217" s="75">
        <f>IF($E11217="","",IFERROR(VLOOKUP(TRIM(E11217&amp;""),'Référentiel Articles'!$A$2:$F$634,3,FALSE),""))</f>
      </c>
      <c r="E11217" s="74" t="str">
        <v/>
      </c>
      <c r="F11217" s="75">
        <f>IF($E11217="","",IFERROR(VLOOKUP(TRIM(E11217&amp;""),'Référentiel Articles'!$A$2:$F$634,4,FALSE),""))</f>
      </c>
      <c r="G11217" s="76">
        <f>IF($E11217="","",IFERROR(VLOOKUP(TRIM(E11217&amp;""),'Référentiel Articles'!$A$2:$F$634,5,FALSE),""))</f>
      </c>
      <c r="H11217" s="77" t="str">
        <v/>
      </c>
      <c r="I11217" s="76">
        <f>IF($E11217="","",IFERROR(VLOOKUP(TRIM(E11217&amp;""),'Référentiel Articles'!$A$2:$F$634,6,FALSE),""))</f>
      </c>
      <c r="J11217" s="78">
        <f>IF(OR($E11217="",$H11217=""),"",$H11217*$I11217)</f>
      </c>
      <c r="K11217" s="79" t="str">
        <v/>
      </c>
    </row>
    <row r="11218">
      <c r="A11218" s="81" t="str">
        <v/>
      </c>
      <c r="B11218" s="81" t="str">
        <v/>
      </c>
      <c r="C11218" s="83">
        <f>IF($E11218="","",IFERROR(VLOOKUP(TRIM(E11218&amp;""),'Référentiel Articles'!$A$2:$F$634,2,FALSE),""))</f>
      </c>
      <c r="D11218" s="83">
        <f>IF($E11218="","",IFERROR(VLOOKUP(TRIM(E11218&amp;""),'Référentiel Articles'!$A$2:$F$634,3,FALSE),""))</f>
      </c>
      <c r="E11218" s="81" t="str">
        <v/>
      </c>
      <c r="F11218" s="83">
        <f>IF($E11218="","",IFERROR(VLOOKUP(TRIM(E11218&amp;""),'Référentiel Articles'!$A$2:$F$634,4,FALSE),""))</f>
      </c>
      <c r="G11218" s="84">
        <f>IF($E11218="","",IFERROR(VLOOKUP(TRIM(E11218&amp;""),'Référentiel Articles'!$A$2:$F$634,5,FALSE),""))</f>
      </c>
      <c r="H11218" s="85" t="str">
        <v/>
      </c>
      <c r="I11218" s="84">
        <f>IF($E11218="","",IFERROR(VLOOKUP(TRIM(E11218&amp;""),'Référentiel Articles'!$A$2:$F$634,6,FALSE),""))</f>
      </c>
      <c r="J11218" s="90">
        <f>IF(OR($E11218="",$H11218=""),"",$H11218*$I11218)</f>
      </c>
      <c r="K11218" s="87" t="str">
        <v/>
      </c>
    </row>
    <row r="11219">
      <c r="A11219" s="74" t="str">
        <v/>
      </c>
      <c r="B11219" s="74" t="str">
        <v/>
      </c>
      <c r="C11219" s="75">
        <f>IF($E11219="","",IFERROR(VLOOKUP(TRIM(E11219&amp;""),'Référentiel Articles'!$A$2:$F$634,2,FALSE),""))</f>
      </c>
      <c r="D11219" s="75">
        <f>IF($E11219="","",IFERROR(VLOOKUP(TRIM(E11219&amp;""),'Référentiel Articles'!$A$2:$F$634,3,FALSE),""))</f>
      </c>
      <c r="E11219" s="74" t="str">
        <v/>
      </c>
      <c r="F11219" s="75">
        <f>IF($E11219="","",IFERROR(VLOOKUP(TRIM(E11219&amp;""),'Référentiel Articles'!$A$2:$F$634,4,FALSE),""))</f>
      </c>
      <c r="G11219" s="76">
        <f>IF($E11219="","",IFERROR(VLOOKUP(TRIM(E11219&amp;""),'Référentiel Articles'!$A$2:$F$634,5,FALSE),""))</f>
      </c>
      <c r="H11219" s="77" t="str">
        <v/>
      </c>
      <c r="I11219" s="76">
        <f>IF($E11219="","",IFERROR(VLOOKUP(TRIM(E11219&amp;""),'Référentiel Articles'!$A$2:$F$634,6,FALSE),""))</f>
      </c>
      <c r="J11219" s="78">
        <f>IF(OR($E11219="",$H11219=""),"",$H11219*$I11219)</f>
      </c>
      <c r="K11219" s="79" t="str">
        <v/>
      </c>
    </row>
    <row r="11220">
      <c r="A11220" s="81" t="str">
        <v/>
      </c>
      <c r="B11220" s="81" t="str">
        <v/>
      </c>
      <c r="C11220" s="83">
        <f>IF($E11220="","",IFERROR(VLOOKUP(TRIM(E11220&amp;""),'Référentiel Articles'!$A$2:$F$634,2,FALSE),""))</f>
      </c>
      <c r="D11220" s="83">
        <f>IF($E11220="","",IFERROR(VLOOKUP(TRIM(E11220&amp;""),'Référentiel Articles'!$A$2:$F$634,3,FALSE),""))</f>
      </c>
      <c r="E11220" s="81" t="str">
        <v/>
      </c>
      <c r="F11220" s="83">
        <f>IF($E11220="","",IFERROR(VLOOKUP(TRIM(E11220&amp;""),'Référentiel Articles'!$A$2:$F$634,4,FALSE),""))</f>
      </c>
      <c r="G11220" s="84">
        <f>IF($E11220="","",IFERROR(VLOOKUP(TRIM(E11220&amp;""),'Référentiel Articles'!$A$2:$F$634,5,FALSE),""))</f>
      </c>
      <c r="H11220" s="85" t="str">
        <v/>
      </c>
      <c r="I11220" s="84">
        <f>IF($E11220="","",IFERROR(VLOOKUP(TRIM(E11220&amp;""),'Référentiel Articles'!$A$2:$F$634,6,FALSE),""))</f>
      </c>
      <c r="J11220" s="90">
        <f>IF(OR($E11220="",$H11220=""),"",$H11220*$I11220)</f>
      </c>
      <c r="K11220" s="87" t="str">
        <v/>
      </c>
    </row>
    <row r="11221">
      <c r="A11221" s="74" t="str">
        <v/>
      </c>
      <c r="B11221" s="74" t="str">
        <v/>
      </c>
      <c r="C11221" s="75">
        <f>IF($E11221="","",IFERROR(VLOOKUP(TRIM(E11221&amp;""),'Référentiel Articles'!$A$2:$F$634,2,FALSE),""))</f>
      </c>
      <c r="D11221" s="75">
        <f>IF($E11221="","",IFERROR(VLOOKUP(TRIM(E11221&amp;""),'Référentiel Articles'!$A$2:$F$634,3,FALSE),""))</f>
      </c>
      <c r="E11221" s="74" t="str">
        <v/>
      </c>
      <c r="F11221" s="75">
        <f>IF($E11221="","",IFERROR(VLOOKUP(TRIM(E11221&amp;""),'Référentiel Articles'!$A$2:$F$634,4,FALSE),""))</f>
      </c>
      <c r="G11221" s="76">
        <f>IF($E11221="","",IFERROR(VLOOKUP(TRIM(E11221&amp;""),'Référentiel Articles'!$A$2:$F$634,5,FALSE),""))</f>
      </c>
      <c r="H11221" s="77" t="str">
        <v/>
      </c>
      <c r="I11221" s="76">
        <f>IF($E11221="","",IFERROR(VLOOKUP(TRIM(E11221&amp;""),'Référentiel Articles'!$A$2:$F$634,6,FALSE),""))</f>
      </c>
      <c r="J11221" s="78">
        <f>IF(OR($E11221="",$H11221=""),"",$H11221*$I11221)</f>
      </c>
      <c r="K11221" s="79" t="str">
        <v/>
      </c>
    </row>
    <row r="11222">
      <c r="A11222" s="81" t="str">
        <v/>
      </c>
      <c r="B11222" s="81" t="str">
        <v/>
      </c>
      <c r="C11222" s="83">
        <f>IF($E11222="","",IFERROR(VLOOKUP(TRIM(E11222&amp;""),'Référentiel Articles'!$A$2:$F$634,2,FALSE),""))</f>
      </c>
      <c r="D11222" s="83">
        <f>IF($E11222="","",IFERROR(VLOOKUP(TRIM(E11222&amp;""),'Référentiel Articles'!$A$2:$F$634,3,FALSE),""))</f>
      </c>
      <c r="E11222" s="81" t="str">
        <v/>
      </c>
      <c r="F11222" s="83">
        <f>IF($E11222="","",IFERROR(VLOOKUP(TRIM(E11222&amp;""),'Référentiel Articles'!$A$2:$F$634,4,FALSE),""))</f>
      </c>
      <c r="G11222" s="84">
        <f>IF($E11222="","",IFERROR(VLOOKUP(TRIM(E11222&amp;""),'Référentiel Articles'!$A$2:$F$634,5,FALSE),""))</f>
      </c>
      <c r="H11222" s="85" t="str">
        <v/>
      </c>
      <c r="I11222" s="84">
        <f>IF($E11222="","",IFERROR(VLOOKUP(TRIM(E11222&amp;""),'Référentiel Articles'!$A$2:$F$634,6,FALSE),""))</f>
      </c>
      <c r="J11222" s="90">
        <f>IF(OR($E11222="",$H11222=""),"",$H11222*$I11222)</f>
      </c>
      <c r="K11222" s="87" t="str">
        <v/>
      </c>
    </row>
    <row r="11223">
      <c r="A11223" s="74" t="str">
        <v/>
      </c>
      <c r="B11223" s="74" t="str">
        <v/>
      </c>
      <c r="C11223" s="75">
        <f>IF($E11223="","",IFERROR(VLOOKUP(TRIM(E11223&amp;""),'Référentiel Articles'!$A$2:$F$634,2,FALSE),""))</f>
      </c>
      <c r="D11223" s="75">
        <f>IF($E11223="","",IFERROR(VLOOKUP(TRIM(E11223&amp;""),'Référentiel Articles'!$A$2:$F$634,3,FALSE),""))</f>
      </c>
      <c r="E11223" s="74" t="str">
        <v/>
      </c>
      <c r="F11223" s="75">
        <f>IF($E11223="","",IFERROR(VLOOKUP(TRIM(E11223&amp;""),'Référentiel Articles'!$A$2:$F$634,4,FALSE),""))</f>
      </c>
      <c r="G11223" s="76">
        <f>IF($E11223="","",IFERROR(VLOOKUP(TRIM(E11223&amp;""),'Référentiel Articles'!$A$2:$F$634,5,FALSE),""))</f>
      </c>
      <c r="H11223" s="77" t="str">
        <v/>
      </c>
      <c r="I11223" s="76">
        <f>IF($E11223="","",IFERROR(VLOOKUP(TRIM(E11223&amp;""),'Référentiel Articles'!$A$2:$F$634,6,FALSE),""))</f>
      </c>
      <c r="J11223" s="78">
        <f>IF(OR($E11223="",$H11223=""),"",$H11223*$I11223)</f>
      </c>
      <c r="K11223" s="79" t="str">
        <v/>
      </c>
    </row>
    <row r="11224">
      <c r="A11224" s="81" t="str">
        <v/>
      </c>
      <c r="B11224" s="81" t="str">
        <v/>
      </c>
      <c r="C11224" s="83">
        <f>IF($E11224="","",IFERROR(VLOOKUP(TRIM(E11224&amp;""),'Référentiel Articles'!$A$2:$F$634,2,FALSE),""))</f>
      </c>
      <c r="D11224" s="83">
        <f>IF($E11224="","",IFERROR(VLOOKUP(TRIM(E11224&amp;""),'Référentiel Articles'!$A$2:$F$634,3,FALSE),""))</f>
      </c>
      <c r="E11224" s="81" t="str">
        <v/>
      </c>
      <c r="F11224" s="83">
        <f>IF($E11224="","",IFERROR(VLOOKUP(TRIM(E11224&amp;""),'Référentiel Articles'!$A$2:$F$634,4,FALSE),""))</f>
      </c>
      <c r="G11224" s="84">
        <f>IF($E11224="","",IFERROR(VLOOKUP(TRIM(E11224&amp;""),'Référentiel Articles'!$A$2:$F$634,5,FALSE),""))</f>
      </c>
      <c r="H11224" s="85" t="str">
        <v/>
      </c>
      <c r="I11224" s="84">
        <f>IF($E11224="","",IFERROR(VLOOKUP(TRIM(E11224&amp;""),'Référentiel Articles'!$A$2:$F$634,6,FALSE),""))</f>
      </c>
      <c r="J11224" s="90">
        <f>IF(OR($E11224="",$H11224=""),"",$H11224*$I11224)</f>
      </c>
      <c r="K11224" s="87" t="str">
        <v/>
      </c>
    </row>
    <row r="11225">
      <c r="A11225" s="74" t="str">
        <v/>
      </c>
      <c r="B11225" s="74" t="str">
        <v/>
      </c>
      <c r="C11225" s="75">
        <f>IF($E11225="","",IFERROR(VLOOKUP(TRIM(E11225&amp;""),'Référentiel Articles'!$A$2:$F$634,2,FALSE),""))</f>
      </c>
      <c r="D11225" s="75">
        <f>IF($E11225="","",IFERROR(VLOOKUP(TRIM(E11225&amp;""),'Référentiel Articles'!$A$2:$F$634,3,FALSE),""))</f>
      </c>
      <c r="E11225" s="74" t="str">
        <v/>
      </c>
      <c r="F11225" s="75">
        <f>IF($E11225="","",IFERROR(VLOOKUP(TRIM(E11225&amp;""),'Référentiel Articles'!$A$2:$F$634,4,FALSE),""))</f>
      </c>
      <c r="G11225" s="76">
        <f>IF($E11225="","",IFERROR(VLOOKUP(TRIM(E11225&amp;""),'Référentiel Articles'!$A$2:$F$634,5,FALSE),""))</f>
      </c>
      <c r="H11225" s="77" t="str">
        <v/>
      </c>
      <c r="I11225" s="76">
        <f>IF($E11225="","",IFERROR(VLOOKUP(TRIM(E11225&amp;""),'Référentiel Articles'!$A$2:$F$634,6,FALSE),""))</f>
      </c>
      <c r="J11225" s="78">
        <f>IF(OR($E11225="",$H11225=""),"",$H11225*$I11225)</f>
      </c>
      <c r="K11225" s="79" t="str">
        <v/>
      </c>
    </row>
    <row r="11226">
      <c r="A11226" s="81" t="str">
        <v/>
      </c>
      <c r="B11226" s="81" t="str">
        <v/>
      </c>
      <c r="C11226" s="83">
        <f>IF($E11226="","",IFERROR(VLOOKUP(TRIM(E11226&amp;""),'Référentiel Articles'!$A$2:$F$634,2,FALSE),""))</f>
      </c>
      <c r="D11226" s="83">
        <f>IF($E11226="","",IFERROR(VLOOKUP(TRIM(E11226&amp;""),'Référentiel Articles'!$A$2:$F$634,3,FALSE),""))</f>
      </c>
      <c r="E11226" s="81" t="str">
        <v/>
      </c>
      <c r="F11226" s="83">
        <f>IF($E11226="","",IFERROR(VLOOKUP(TRIM(E11226&amp;""),'Référentiel Articles'!$A$2:$F$634,4,FALSE),""))</f>
      </c>
      <c r="G11226" s="84">
        <f>IF($E11226="","",IFERROR(VLOOKUP(TRIM(E11226&amp;""),'Référentiel Articles'!$A$2:$F$634,5,FALSE),""))</f>
      </c>
      <c r="H11226" s="85" t="str">
        <v/>
      </c>
      <c r="I11226" s="84">
        <f>IF($E11226="","",IFERROR(VLOOKUP(TRIM(E11226&amp;""),'Référentiel Articles'!$A$2:$F$634,6,FALSE),""))</f>
      </c>
      <c r="J11226" s="90">
        <f>IF(OR($E11226="",$H11226=""),"",$H11226*$I11226)</f>
      </c>
      <c r="K11226" s="87" t="str">
        <v/>
      </c>
    </row>
    <row r="11227">
      <c r="A11227" s="74" t="str">
        <v/>
      </c>
      <c r="B11227" s="74" t="str">
        <v/>
      </c>
      <c r="C11227" s="75">
        <f>IF($E11227="","",IFERROR(VLOOKUP(TRIM(E11227&amp;""),'Référentiel Articles'!$A$2:$F$634,2,FALSE),""))</f>
      </c>
      <c r="D11227" s="75">
        <f>IF($E11227="","",IFERROR(VLOOKUP(TRIM(E11227&amp;""),'Référentiel Articles'!$A$2:$F$634,3,FALSE),""))</f>
      </c>
      <c r="E11227" s="74" t="str">
        <v/>
      </c>
      <c r="F11227" s="75">
        <f>IF($E11227="","",IFERROR(VLOOKUP(TRIM(E11227&amp;""),'Référentiel Articles'!$A$2:$F$634,4,FALSE),""))</f>
      </c>
      <c r="G11227" s="76">
        <f>IF($E11227="","",IFERROR(VLOOKUP(TRIM(E11227&amp;""),'Référentiel Articles'!$A$2:$F$634,5,FALSE),""))</f>
      </c>
      <c r="H11227" s="77" t="str">
        <v/>
      </c>
      <c r="I11227" s="76">
        <f>IF($E11227="","",IFERROR(VLOOKUP(TRIM(E11227&amp;""),'Référentiel Articles'!$A$2:$F$634,6,FALSE),""))</f>
      </c>
      <c r="J11227" s="78">
        <f>IF(OR($E11227="",$H11227=""),"",$H11227*$I11227)</f>
      </c>
      <c r="K11227" s="79" t="str">
        <v/>
      </c>
    </row>
    <row r="11228">
      <c r="A11228" s="81" t="str">
        <v/>
      </c>
      <c r="B11228" s="81" t="str">
        <v/>
      </c>
      <c r="C11228" s="83">
        <f>IF($E11228="","",IFERROR(VLOOKUP(TRIM(E11228&amp;""),'Référentiel Articles'!$A$2:$F$634,2,FALSE),""))</f>
      </c>
      <c r="D11228" s="83">
        <f>IF($E11228="","",IFERROR(VLOOKUP(TRIM(E11228&amp;""),'Référentiel Articles'!$A$2:$F$634,3,FALSE),""))</f>
      </c>
      <c r="E11228" s="81" t="str">
        <v/>
      </c>
      <c r="F11228" s="83">
        <f>IF($E11228="","",IFERROR(VLOOKUP(TRIM(E11228&amp;""),'Référentiel Articles'!$A$2:$F$634,4,FALSE),""))</f>
      </c>
      <c r="G11228" s="84">
        <f>IF($E11228="","",IFERROR(VLOOKUP(TRIM(E11228&amp;""),'Référentiel Articles'!$A$2:$F$634,5,FALSE),""))</f>
      </c>
      <c r="H11228" s="85" t="str">
        <v/>
      </c>
      <c r="I11228" s="84">
        <f>IF($E11228="","",IFERROR(VLOOKUP(TRIM(E11228&amp;""),'Référentiel Articles'!$A$2:$F$634,6,FALSE),""))</f>
      </c>
      <c r="J11228" s="90">
        <f>IF(OR($E11228="",$H11228=""),"",$H11228*$I11228)</f>
      </c>
      <c r="K11228" s="87" t="str">
        <v/>
      </c>
    </row>
    <row r="11229">
      <c r="A11229" s="74" t="str">
        <v/>
      </c>
      <c r="B11229" s="74" t="str">
        <v/>
      </c>
      <c r="C11229" s="75">
        <f>IF($E11229="","",IFERROR(VLOOKUP(TRIM(E11229&amp;""),'Référentiel Articles'!$A$2:$F$634,2,FALSE),""))</f>
      </c>
      <c r="D11229" s="75">
        <f>IF($E11229="","",IFERROR(VLOOKUP(TRIM(E11229&amp;""),'Référentiel Articles'!$A$2:$F$634,3,FALSE),""))</f>
      </c>
      <c r="E11229" s="74" t="str">
        <v/>
      </c>
      <c r="F11229" s="75">
        <f>IF($E11229="","",IFERROR(VLOOKUP(TRIM(E11229&amp;""),'Référentiel Articles'!$A$2:$F$634,4,FALSE),""))</f>
      </c>
      <c r="G11229" s="76">
        <f>IF($E11229="","",IFERROR(VLOOKUP(TRIM(E11229&amp;""),'Référentiel Articles'!$A$2:$F$634,5,FALSE),""))</f>
      </c>
      <c r="H11229" s="77" t="str">
        <v/>
      </c>
      <c r="I11229" s="76">
        <f>IF($E11229="","",IFERROR(VLOOKUP(TRIM(E11229&amp;""),'Référentiel Articles'!$A$2:$F$634,6,FALSE),""))</f>
      </c>
      <c r="J11229" s="78">
        <f>IF(OR($E11229="",$H11229=""),"",$H11229*$I11229)</f>
      </c>
      <c r="K11229" s="79" t="str">
        <v/>
      </c>
    </row>
    <row r="11230">
      <c r="A11230" s="81" t="str">
        <v/>
      </c>
      <c r="B11230" s="81" t="str">
        <v/>
      </c>
      <c r="C11230" s="83">
        <f>IF($E11230="","",IFERROR(VLOOKUP(TRIM(E11230&amp;""),'Référentiel Articles'!$A$2:$F$634,2,FALSE),""))</f>
      </c>
      <c r="D11230" s="83">
        <f>IF($E11230="","",IFERROR(VLOOKUP(TRIM(E11230&amp;""),'Référentiel Articles'!$A$2:$F$634,3,FALSE),""))</f>
      </c>
      <c r="E11230" s="81" t="str">
        <v/>
      </c>
      <c r="F11230" s="83">
        <f>IF($E11230="","",IFERROR(VLOOKUP(TRIM(E11230&amp;""),'Référentiel Articles'!$A$2:$F$634,4,FALSE),""))</f>
      </c>
      <c r="G11230" s="84">
        <f>IF($E11230="","",IFERROR(VLOOKUP(TRIM(E11230&amp;""),'Référentiel Articles'!$A$2:$F$634,5,FALSE),""))</f>
      </c>
      <c r="H11230" s="85" t="str">
        <v/>
      </c>
      <c r="I11230" s="84">
        <f>IF($E11230="","",IFERROR(VLOOKUP(TRIM(E11230&amp;""),'Référentiel Articles'!$A$2:$F$634,6,FALSE),""))</f>
      </c>
      <c r="J11230" s="90">
        <f>IF(OR($E11230="",$H11230=""),"",$H11230*$I11230)</f>
      </c>
      <c r="K11230" s="87" t="str">
        <v/>
      </c>
    </row>
    <row r="11231">
      <c r="A11231" s="74" t="str">
        <v/>
      </c>
      <c r="B11231" s="74" t="str">
        <v/>
      </c>
      <c r="C11231" s="75">
        <f>IF($E11231="","",IFERROR(VLOOKUP(TRIM(E11231&amp;""),'Référentiel Articles'!$A$2:$F$634,2,FALSE),""))</f>
      </c>
      <c r="D11231" s="75">
        <f>IF($E11231="","",IFERROR(VLOOKUP(TRIM(E11231&amp;""),'Référentiel Articles'!$A$2:$F$634,3,FALSE),""))</f>
      </c>
      <c r="E11231" s="74" t="str">
        <v/>
      </c>
      <c r="F11231" s="75">
        <f>IF($E11231="","",IFERROR(VLOOKUP(TRIM(E11231&amp;""),'Référentiel Articles'!$A$2:$F$634,4,FALSE),""))</f>
      </c>
      <c r="G11231" s="76">
        <f>IF($E11231="","",IFERROR(VLOOKUP(TRIM(E11231&amp;""),'Référentiel Articles'!$A$2:$F$634,5,FALSE),""))</f>
      </c>
      <c r="H11231" s="77" t="str">
        <v/>
      </c>
      <c r="I11231" s="76">
        <f>IF($E11231="","",IFERROR(VLOOKUP(TRIM(E11231&amp;""),'Référentiel Articles'!$A$2:$F$634,6,FALSE),""))</f>
      </c>
      <c r="J11231" s="78">
        <f>IF(OR($E11231="",$H11231=""),"",$H11231*$I11231)</f>
      </c>
      <c r="K11231" s="79" t="str">
        <v/>
      </c>
    </row>
    <row r="11232">
      <c r="A11232" s="81" t="str">
        <v/>
      </c>
      <c r="B11232" s="81" t="str">
        <v/>
      </c>
      <c r="C11232" s="83">
        <f>IF($E11232="","",IFERROR(VLOOKUP(TRIM(E11232&amp;""),'Référentiel Articles'!$A$2:$F$634,2,FALSE),""))</f>
      </c>
      <c r="D11232" s="83">
        <f>IF($E11232="","",IFERROR(VLOOKUP(TRIM(E11232&amp;""),'Référentiel Articles'!$A$2:$F$634,3,FALSE),""))</f>
      </c>
      <c r="E11232" s="81" t="str">
        <v/>
      </c>
      <c r="F11232" s="83">
        <f>IF($E11232="","",IFERROR(VLOOKUP(TRIM(E11232&amp;""),'Référentiel Articles'!$A$2:$F$634,4,FALSE),""))</f>
      </c>
      <c r="G11232" s="84">
        <f>IF($E11232="","",IFERROR(VLOOKUP(TRIM(E11232&amp;""),'Référentiel Articles'!$A$2:$F$634,5,FALSE),""))</f>
      </c>
      <c r="H11232" s="85" t="str">
        <v/>
      </c>
      <c r="I11232" s="84">
        <f>IF($E11232="","",IFERROR(VLOOKUP(TRIM(E11232&amp;""),'Référentiel Articles'!$A$2:$F$634,6,FALSE),""))</f>
      </c>
      <c r="J11232" s="90">
        <f>IF(OR($E11232="",$H11232=""),"",$H11232*$I11232)</f>
      </c>
      <c r="K11232" s="87" t="str">
        <v/>
      </c>
    </row>
    <row r="11233">
      <c r="A11233" s="74" t="str">
        <v/>
      </c>
      <c r="B11233" s="74" t="str">
        <v/>
      </c>
      <c r="C11233" s="75">
        <f>IF($E11233="","",IFERROR(VLOOKUP(TRIM(E11233&amp;""),'Référentiel Articles'!$A$2:$F$634,2,FALSE),""))</f>
      </c>
      <c r="D11233" s="75">
        <f>IF($E11233="","",IFERROR(VLOOKUP(TRIM(E11233&amp;""),'Référentiel Articles'!$A$2:$F$634,3,FALSE),""))</f>
      </c>
      <c r="E11233" s="74" t="str">
        <v/>
      </c>
      <c r="F11233" s="75">
        <f>IF($E11233="","",IFERROR(VLOOKUP(TRIM(E11233&amp;""),'Référentiel Articles'!$A$2:$F$634,4,FALSE),""))</f>
      </c>
      <c r="G11233" s="76">
        <f>IF($E11233="","",IFERROR(VLOOKUP(TRIM(E11233&amp;""),'Référentiel Articles'!$A$2:$F$634,5,FALSE),""))</f>
      </c>
      <c r="H11233" s="77" t="str">
        <v/>
      </c>
      <c r="I11233" s="76">
        <f>IF($E11233="","",IFERROR(VLOOKUP(TRIM(E11233&amp;""),'Référentiel Articles'!$A$2:$F$634,6,FALSE),""))</f>
      </c>
      <c r="J11233" s="78">
        <f>IF(OR($E11233="",$H11233=""),"",$H11233*$I11233)</f>
      </c>
      <c r="K11233" s="79" t="str">
        <v/>
      </c>
    </row>
    <row r="11234">
      <c r="A11234" s="81" t="str">
        <v/>
      </c>
      <c r="B11234" s="81" t="str">
        <v/>
      </c>
      <c r="C11234" s="83">
        <f>IF($E11234="","",IFERROR(VLOOKUP(TRIM(E11234&amp;""),'Référentiel Articles'!$A$2:$F$634,2,FALSE),""))</f>
      </c>
      <c r="D11234" s="83">
        <f>IF($E11234="","",IFERROR(VLOOKUP(TRIM(E11234&amp;""),'Référentiel Articles'!$A$2:$F$634,3,FALSE),""))</f>
      </c>
      <c r="E11234" s="81" t="str">
        <v/>
      </c>
      <c r="F11234" s="83">
        <f>IF($E11234="","",IFERROR(VLOOKUP(TRIM(E11234&amp;""),'Référentiel Articles'!$A$2:$F$634,4,FALSE),""))</f>
      </c>
      <c r="G11234" s="84">
        <f>IF($E11234="","",IFERROR(VLOOKUP(TRIM(E11234&amp;""),'Référentiel Articles'!$A$2:$F$634,5,FALSE),""))</f>
      </c>
      <c r="H11234" s="85" t="str">
        <v/>
      </c>
      <c r="I11234" s="84">
        <f>IF($E11234="","",IFERROR(VLOOKUP(TRIM(E11234&amp;""),'Référentiel Articles'!$A$2:$F$634,6,FALSE),""))</f>
      </c>
      <c r="J11234" s="90">
        <f>IF(OR($E11234="",$H11234=""),"",$H11234*$I11234)</f>
      </c>
      <c r="K11234" s="87" t="str">
        <v/>
      </c>
    </row>
    <row r="11235">
      <c r="A11235" s="74" t="str">
        <v/>
      </c>
      <c r="B11235" s="74" t="str">
        <v/>
      </c>
      <c r="C11235" s="75">
        <f>IF($E11235="","",IFERROR(VLOOKUP(TRIM(E11235&amp;""),'Référentiel Articles'!$A$2:$F$634,2,FALSE),""))</f>
      </c>
      <c r="D11235" s="75">
        <f>IF($E11235="","",IFERROR(VLOOKUP(TRIM(E11235&amp;""),'Référentiel Articles'!$A$2:$F$634,3,FALSE),""))</f>
      </c>
      <c r="E11235" s="74" t="str">
        <v/>
      </c>
      <c r="F11235" s="75">
        <f>IF($E11235="","",IFERROR(VLOOKUP(TRIM(E11235&amp;""),'Référentiel Articles'!$A$2:$F$634,4,FALSE),""))</f>
      </c>
      <c r="G11235" s="76">
        <f>IF($E11235="","",IFERROR(VLOOKUP(TRIM(E11235&amp;""),'Référentiel Articles'!$A$2:$F$634,5,FALSE),""))</f>
      </c>
      <c r="H11235" s="77" t="str">
        <v/>
      </c>
      <c r="I11235" s="76">
        <f>IF($E11235="","",IFERROR(VLOOKUP(TRIM(E11235&amp;""),'Référentiel Articles'!$A$2:$F$634,6,FALSE),""))</f>
      </c>
      <c r="J11235" s="78">
        <f>IF(OR($E11235="",$H11235=""),"",$H11235*$I11235)</f>
      </c>
      <c r="K11235" s="79" t="str">
        <v/>
      </c>
    </row>
    <row r="11236">
      <c r="A11236" s="81" t="str">
        <v/>
      </c>
      <c r="B11236" s="81" t="str">
        <v/>
      </c>
      <c r="C11236" s="83">
        <f>IF($E11236="","",IFERROR(VLOOKUP(TRIM(E11236&amp;""),'Référentiel Articles'!$A$2:$F$634,2,FALSE),""))</f>
      </c>
      <c r="D11236" s="83">
        <f>IF($E11236="","",IFERROR(VLOOKUP(TRIM(E11236&amp;""),'Référentiel Articles'!$A$2:$F$634,3,FALSE),""))</f>
      </c>
      <c r="E11236" s="81" t="str">
        <v/>
      </c>
      <c r="F11236" s="83">
        <f>IF($E11236="","",IFERROR(VLOOKUP(TRIM(E11236&amp;""),'Référentiel Articles'!$A$2:$F$634,4,FALSE),""))</f>
      </c>
      <c r="G11236" s="84">
        <f>IF($E11236="","",IFERROR(VLOOKUP(TRIM(E11236&amp;""),'Référentiel Articles'!$A$2:$F$634,5,FALSE),""))</f>
      </c>
      <c r="H11236" s="85" t="str">
        <v/>
      </c>
      <c r="I11236" s="84">
        <f>IF($E11236="","",IFERROR(VLOOKUP(TRIM(E11236&amp;""),'Référentiel Articles'!$A$2:$F$634,6,FALSE),""))</f>
      </c>
      <c r="J11236" s="90">
        <f>IF(OR($E11236="",$H11236=""),"",$H11236*$I11236)</f>
      </c>
      <c r="K11236" s="87" t="str">
        <v/>
      </c>
    </row>
    <row r="11237">
      <c r="A11237" s="74" t="str">
        <v/>
      </c>
      <c r="B11237" s="74" t="str">
        <v/>
      </c>
      <c r="C11237" s="75">
        <f>IF($E11237="","",IFERROR(VLOOKUP(TRIM(E11237&amp;""),'Référentiel Articles'!$A$2:$F$634,2,FALSE),""))</f>
      </c>
      <c r="D11237" s="75">
        <f>IF($E11237="","",IFERROR(VLOOKUP(TRIM(E11237&amp;""),'Référentiel Articles'!$A$2:$F$634,3,FALSE),""))</f>
      </c>
      <c r="E11237" s="74" t="str">
        <v/>
      </c>
      <c r="F11237" s="75">
        <f>IF($E11237="","",IFERROR(VLOOKUP(TRIM(E11237&amp;""),'Référentiel Articles'!$A$2:$F$634,4,FALSE),""))</f>
      </c>
      <c r="G11237" s="76">
        <f>IF($E11237="","",IFERROR(VLOOKUP(TRIM(E11237&amp;""),'Référentiel Articles'!$A$2:$F$634,5,FALSE),""))</f>
      </c>
      <c r="H11237" s="77" t="str">
        <v/>
      </c>
      <c r="I11237" s="76">
        <f>IF($E11237="","",IFERROR(VLOOKUP(TRIM(E11237&amp;""),'Référentiel Articles'!$A$2:$F$634,6,FALSE),""))</f>
      </c>
      <c r="J11237" s="78">
        <f>IF(OR($E11237="",$H11237=""),"",$H11237*$I11237)</f>
      </c>
      <c r="K11237" s="79" t="str">
        <v/>
      </c>
    </row>
    <row r="11238">
      <c r="A11238" s="81" t="str">
        <v/>
      </c>
      <c r="B11238" s="81" t="str">
        <v/>
      </c>
      <c r="C11238" s="83">
        <f>IF($E11238="","",IFERROR(VLOOKUP(TRIM(E11238&amp;""),'Référentiel Articles'!$A$2:$F$634,2,FALSE),""))</f>
      </c>
      <c r="D11238" s="83">
        <f>IF($E11238="","",IFERROR(VLOOKUP(TRIM(E11238&amp;""),'Référentiel Articles'!$A$2:$F$634,3,FALSE),""))</f>
      </c>
      <c r="E11238" s="81" t="str">
        <v/>
      </c>
      <c r="F11238" s="83">
        <f>IF($E11238="","",IFERROR(VLOOKUP(TRIM(E11238&amp;""),'Référentiel Articles'!$A$2:$F$634,4,FALSE),""))</f>
      </c>
      <c r="G11238" s="84">
        <f>IF($E11238="","",IFERROR(VLOOKUP(TRIM(E11238&amp;""),'Référentiel Articles'!$A$2:$F$634,5,FALSE),""))</f>
      </c>
      <c r="H11238" s="85" t="str">
        <v/>
      </c>
      <c r="I11238" s="84">
        <f>IF($E11238="","",IFERROR(VLOOKUP(TRIM(E11238&amp;""),'Référentiel Articles'!$A$2:$F$634,6,FALSE),""))</f>
      </c>
      <c r="J11238" s="90">
        <f>IF(OR($E11238="",$H11238=""),"",$H11238*$I11238)</f>
      </c>
      <c r="K11238" s="87" t="str">
        <v/>
      </c>
    </row>
    <row r="11239">
      <c r="A11239" s="74" t="str">
        <v/>
      </c>
      <c r="B11239" s="74" t="str">
        <v/>
      </c>
      <c r="C11239" s="75">
        <f>IF($E11239="","",IFERROR(VLOOKUP(TRIM(E11239&amp;""),'Référentiel Articles'!$A$2:$F$634,2,FALSE),""))</f>
      </c>
      <c r="D11239" s="75">
        <f>IF($E11239="","",IFERROR(VLOOKUP(TRIM(E11239&amp;""),'Référentiel Articles'!$A$2:$F$634,3,FALSE),""))</f>
      </c>
      <c r="E11239" s="74" t="str">
        <v/>
      </c>
      <c r="F11239" s="75">
        <f>IF($E11239="","",IFERROR(VLOOKUP(TRIM(E11239&amp;""),'Référentiel Articles'!$A$2:$F$634,4,FALSE),""))</f>
      </c>
      <c r="G11239" s="76">
        <f>IF($E11239="","",IFERROR(VLOOKUP(TRIM(E11239&amp;""),'Référentiel Articles'!$A$2:$F$634,5,FALSE),""))</f>
      </c>
      <c r="H11239" s="77" t="str">
        <v/>
      </c>
      <c r="I11239" s="76">
        <f>IF($E11239="","",IFERROR(VLOOKUP(TRIM(E11239&amp;""),'Référentiel Articles'!$A$2:$F$634,6,FALSE),""))</f>
      </c>
      <c r="J11239" s="78">
        <f>IF(OR($E11239="",$H11239=""),"",$H11239*$I11239)</f>
      </c>
      <c r="K11239" s="79" t="str">
        <v/>
      </c>
    </row>
    <row r="11240">
      <c r="A11240" s="81" t="str">
        <v/>
      </c>
      <c r="B11240" s="81" t="str">
        <v/>
      </c>
      <c r="C11240" s="83">
        <f>IF($E11240="","",IFERROR(VLOOKUP(TRIM(E11240&amp;""),'Référentiel Articles'!$A$2:$F$634,2,FALSE),""))</f>
      </c>
      <c r="D11240" s="83">
        <f>IF($E11240="","",IFERROR(VLOOKUP(TRIM(E11240&amp;""),'Référentiel Articles'!$A$2:$F$634,3,FALSE),""))</f>
      </c>
      <c r="E11240" s="81" t="str">
        <v/>
      </c>
      <c r="F11240" s="83">
        <f>IF($E11240="","",IFERROR(VLOOKUP(TRIM(E11240&amp;""),'Référentiel Articles'!$A$2:$F$634,4,FALSE),""))</f>
      </c>
      <c r="G11240" s="84">
        <f>IF($E11240="","",IFERROR(VLOOKUP(TRIM(E11240&amp;""),'Référentiel Articles'!$A$2:$F$634,5,FALSE),""))</f>
      </c>
      <c r="H11240" s="85" t="str">
        <v/>
      </c>
      <c r="I11240" s="84">
        <f>IF($E11240="","",IFERROR(VLOOKUP(TRIM(E11240&amp;""),'Référentiel Articles'!$A$2:$F$634,6,FALSE),""))</f>
      </c>
      <c r="J11240" s="90">
        <f>IF(OR($E11240="",$H11240=""),"",$H11240*$I11240)</f>
      </c>
      <c r="K11240" s="87" t="str">
        <v/>
      </c>
    </row>
    <row r="11241">
      <c r="A11241" s="74" t="str">
        <v/>
      </c>
      <c r="B11241" s="74" t="str">
        <v/>
      </c>
      <c r="C11241" s="75">
        <f>IF($E11241="","",IFERROR(VLOOKUP(TRIM(E11241&amp;""),'Référentiel Articles'!$A$2:$F$634,2,FALSE),""))</f>
      </c>
      <c r="D11241" s="75">
        <f>IF($E11241="","",IFERROR(VLOOKUP(TRIM(E11241&amp;""),'Référentiel Articles'!$A$2:$F$634,3,FALSE),""))</f>
      </c>
      <c r="E11241" s="74" t="str">
        <v/>
      </c>
      <c r="F11241" s="75">
        <f>IF($E11241="","",IFERROR(VLOOKUP(TRIM(E11241&amp;""),'Référentiel Articles'!$A$2:$F$634,4,FALSE),""))</f>
      </c>
      <c r="G11241" s="76">
        <f>IF($E11241="","",IFERROR(VLOOKUP(TRIM(E11241&amp;""),'Référentiel Articles'!$A$2:$F$634,5,FALSE),""))</f>
      </c>
      <c r="H11241" s="77" t="str">
        <v/>
      </c>
      <c r="I11241" s="76">
        <f>IF($E11241="","",IFERROR(VLOOKUP(TRIM(E11241&amp;""),'Référentiel Articles'!$A$2:$F$634,6,FALSE),""))</f>
      </c>
      <c r="J11241" s="78">
        <f>IF(OR($E11241="",$H11241=""),"",$H11241*$I11241)</f>
      </c>
      <c r="K11241" s="79" t="str">
        <v/>
      </c>
    </row>
    <row r="11242">
      <c r="A11242" s="81" t="str">
        <v/>
      </c>
      <c r="B11242" s="81" t="str">
        <v/>
      </c>
      <c r="C11242" s="83">
        <f>IF($E11242="","",IFERROR(VLOOKUP(TRIM(E11242&amp;""),'Référentiel Articles'!$A$2:$F$634,2,FALSE),""))</f>
      </c>
      <c r="D11242" s="83">
        <f>IF($E11242="","",IFERROR(VLOOKUP(TRIM(E11242&amp;""),'Référentiel Articles'!$A$2:$F$634,3,FALSE),""))</f>
      </c>
      <c r="E11242" s="81" t="str">
        <v/>
      </c>
      <c r="F11242" s="83">
        <f>IF($E11242="","",IFERROR(VLOOKUP(TRIM(E11242&amp;""),'Référentiel Articles'!$A$2:$F$634,4,FALSE),""))</f>
      </c>
      <c r="G11242" s="84">
        <f>IF($E11242="","",IFERROR(VLOOKUP(TRIM(E11242&amp;""),'Référentiel Articles'!$A$2:$F$634,5,FALSE),""))</f>
      </c>
      <c r="H11242" s="85" t="str">
        <v/>
      </c>
      <c r="I11242" s="84">
        <f>IF($E11242="","",IFERROR(VLOOKUP(TRIM(E11242&amp;""),'Référentiel Articles'!$A$2:$F$634,6,FALSE),""))</f>
      </c>
      <c r="J11242" s="90">
        <f>IF(OR($E11242="",$H11242=""),"",$H11242*$I11242)</f>
      </c>
      <c r="K11242" s="87" t="str">
        <v/>
      </c>
    </row>
    <row r="11243">
      <c r="A11243" s="74" t="str">
        <v/>
      </c>
      <c r="B11243" s="74" t="str">
        <v/>
      </c>
      <c r="C11243" s="75">
        <f>IF($E11243="","",IFERROR(VLOOKUP(TRIM(E11243&amp;""),'Référentiel Articles'!$A$2:$F$634,2,FALSE),""))</f>
      </c>
      <c r="D11243" s="75">
        <f>IF($E11243="","",IFERROR(VLOOKUP(TRIM(E11243&amp;""),'Référentiel Articles'!$A$2:$F$634,3,FALSE),""))</f>
      </c>
      <c r="E11243" s="74" t="str">
        <v/>
      </c>
      <c r="F11243" s="75">
        <f>IF($E11243="","",IFERROR(VLOOKUP(TRIM(E11243&amp;""),'Référentiel Articles'!$A$2:$F$634,4,FALSE),""))</f>
      </c>
      <c r="G11243" s="76">
        <f>IF($E11243="","",IFERROR(VLOOKUP(TRIM(E11243&amp;""),'Référentiel Articles'!$A$2:$F$634,5,FALSE),""))</f>
      </c>
      <c r="H11243" s="77" t="str">
        <v/>
      </c>
      <c r="I11243" s="76">
        <f>IF($E11243="","",IFERROR(VLOOKUP(TRIM(E11243&amp;""),'Référentiel Articles'!$A$2:$F$634,6,FALSE),""))</f>
      </c>
      <c r="J11243" s="78">
        <f>IF(OR($E11243="",$H11243=""),"",$H11243*$I11243)</f>
      </c>
      <c r="K11243" s="79" t="str">
        <v/>
      </c>
    </row>
    <row r="11244">
      <c r="A11244" s="81" t="str">
        <v/>
      </c>
      <c r="B11244" s="81" t="str">
        <v/>
      </c>
      <c r="C11244" s="83">
        <f>IF($E11244="","",IFERROR(VLOOKUP(TRIM(E11244&amp;""),'Référentiel Articles'!$A$2:$F$634,2,FALSE),""))</f>
      </c>
      <c r="D11244" s="83">
        <f>IF($E11244="","",IFERROR(VLOOKUP(TRIM(E11244&amp;""),'Référentiel Articles'!$A$2:$F$634,3,FALSE),""))</f>
      </c>
      <c r="E11244" s="81" t="str">
        <v/>
      </c>
      <c r="F11244" s="83">
        <f>IF($E11244="","",IFERROR(VLOOKUP(TRIM(E11244&amp;""),'Référentiel Articles'!$A$2:$F$634,4,FALSE),""))</f>
      </c>
      <c r="G11244" s="84">
        <f>IF($E11244="","",IFERROR(VLOOKUP(TRIM(E11244&amp;""),'Référentiel Articles'!$A$2:$F$634,5,FALSE),""))</f>
      </c>
      <c r="H11244" s="85" t="str">
        <v/>
      </c>
      <c r="I11244" s="84">
        <f>IF($E11244="","",IFERROR(VLOOKUP(TRIM(E11244&amp;""),'Référentiel Articles'!$A$2:$F$634,6,FALSE),""))</f>
      </c>
      <c r="J11244" s="90">
        <f>IF(OR($E11244="",$H11244=""),"",$H11244*$I11244)</f>
      </c>
      <c r="K11244" s="87" t="str">
        <v/>
      </c>
    </row>
    <row r="11245">
      <c r="A11245" s="74" t="str">
        <v/>
      </c>
      <c r="B11245" s="74" t="str">
        <v/>
      </c>
      <c r="C11245" s="75">
        <f>IF($E11245="","",IFERROR(VLOOKUP(TRIM(E11245&amp;""),'Référentiel Articles'!$A$2:$F$634,2,FALSE),""))</f>
      </c>
      <c r="D11245" s="75">
        <f>IF($E11245="","",IFERROR(VLOOKUP(TRIM(E11245&amp;""),'Référentiel Articles'!$A$2:$F$634,3,FALSE),""))</f>
      </c>
      <c r="E11245" s="74" t="str">
        <v/>
      </c>
      <c r="F11245" s="75">
        <f>IF($E11245="","",IFERROR(VLOOKUP(TRIM(E11245&amp;""),'Référentiel Articles'!$A$2:$F$634,4,FALSE),""))</f>
      </c>
      <c r="G11245" s="76">
        <f>IF($E11245="","",IFERROR(VLOOKUP(TRIM(E11245&amp;""),'Référentiel Articles'!$A$2:$F$634,5,FALSE),""))</f>
      </c>
      <c r="H11245" s="77" t="str">
        <v/>
      </c>
      <c r="I11245" s="76">
        <f>IF($E11245="","",IFERROR(VLOOKUP(TRIM(E11245&amp;""),'Référentiel Articles'!$A$2:$F$634,6,FALSE),""))</f>
      </c>
      <c r="J11245" s="78">
        <f>IF(OR($E11245="",$H11245=""),"",$H11245*$I11245)</f>
      </c>
      <c r="K11245" s="79" t="str">
        <v/>
      </c>
    </row>
    <row r="11246">
      <c r="A11246" s="81" t="str">
        <v/>
      </c>
      <c r="B11246" s="81" t="str">
        <v/>
      </c>
      <c r="C11246" s="83">
        <f>IF($E11246="","",IFERROR(VLOOKUP(TRIM(E11246&amp;""),'Référentiel Articles'!$A$2:$F$634,2,FALSE),""))</f>
      </c>
      <c r="D11246" s="83">
        <f>IF($E11246="","",IFERROR(VLOOKUP(TRIM(E11246&amp;""),'Référentiel Articles'!$A$2:$F$634,3,FALSE),""))</f>
      </c>
      <c r="E11246" s="81" t="str">
        <v/>
      </c>
      <c r="F11246" s="83">
        <f>IF($E11246="","",IFERROR(VLOOKUP(TRIM(E11246&amp;""),'Référentiel Articles'!$A$2:$F$634,4,FALSE),""))</f>
      </c>
      <c r="G11246" s="84">
        <f>IF($E11246="","",IFERROR(VLOOKUP(TRIM(E11246&amp;""),'Référentiel Articles'!$A$2:$F$634,5,FALSE),""))</f>
      </c>
      <c r="H11246" s="85" t="str">
        <v/>
      </c>
      <c r="I11246" s="84">
        <f>IF($E11246="","",IFERROR(VLOOKUP(TRIM(E11246&amp;""),'Référentiel Articles'!$A$2:$F$634,6,FALSE),""))</f>
      </c>
      <c r="J11246" s="90">
        <f>IF(OR($E11246="",$H11246=""),"",$H11246*$I11246)</f>
      </c>
      <c r="K11246" s="87" t="str">
        <v/>
      </c>
    </row>
    <row r="11247">
      <c r="A11247" s="74" t="str">
        <v/>
      </c>
      <c r="B11247" s="74" t="str">
        <v/>
      </c>
      <c r="C11247" s="75">
        <f>IF($E11247="","",IFERROR(VLOOKUP(TRIM(E11247&amp;""),'Référentiel Articles'!$A$2:$F$634,2,FALSE),""))</f>
      </c>
      <c r="D11247" s="75">
        <f>IF($E11247="","",IFERROR(VLOOKUP(TRIM(E11247&amp;""),'Référentiel Articles'!$A$2:$F$634,3,FALSE),""))</f>
      </c>
      <c r="E11247" s="74" t="str">
        <v/>
      </c>
      <c r="F11247" s="75">
        <f>IF($E11247="","",IFERROR(VLOOKUP(TRIM(E11247&amp;""),'Référentiel Articles'!$A$2:$F$634,4,FALSE),""))</f>
      </c>
      <c r="G11247" s="76">
        <f>IF($E11247="","",IFERROR(VLOOKUP(TRIM(E11247&amp;""),'Référentiel Articles'!$A$2:$F$634,5,FALSE),""))</f>
      </c>
      <c r="H11247" s="77" t="str">
        <v/>
      </c>
      <c r="I11247" s="76">
        <f>IF($E11247="","",IFERROR(VLOOKUP(TRIM(E11247&amp;""),'Référentiel Articles'!$A$2:$F$634,6,FALSE),""))</f>
      </c>
      <c r="J11247" s="78">
        <f>IF(OR($E11247="",$H11247=""),"",$H11247*$I11247)</f>
      </c>
      <c r="K11247" s="79" t="str">
        <v/>
      </c>
    </row>
    <row r="11248">
      <c r="A11248" s="81" t="str">
        <v/>
      </c>
      <c r="B11248" s="81" t="str">
        <v/>
      </c>
      <c r="C11248" s="83">
        <f>IF($E11248="","",IFERROR(VLOOKUP(TRIM(E11248&amp;""),'Référentiel Articles'!$A$2:$F$634,2,FALSE),""))</f>
      </c>
      <c r="D11248" s="83">
        <f>IF($E11248="","",IFERROR(VLOOKUP(TRIM(E11248&amp;""),'Référentiel Articles'!$A$2:$F$634,3,FALSE),""))</f>
      </c>
      <c r="E11248" s="81" t="str">
        <v/>
      </c>
      <c r="F11248" s="83">
        <f>IF($E11248="","",IFERROR(VLOOKUP(TRIM(E11248&amp;""),'Référentiel Articles'!$A$2:$F$634,4,FALSE),""))</f>
      </c>
      <c r="G11248" s="84">
        <f>IF($E11248="","",IFERROR(VLOOKUP(TRIM(E11248&amp;""),'Référentiel Articles'!$A$2:$F$634,5,FALSE),""))</f>
      </c>
      <c r="H11248" s="85" t="str">
        <v/>
      </c>
      <c r="I11248" s="84">
        <f>IF($E11248="","",IFERROR(VLOOKUP(TRIM(E11248&amp;""),'Référentiel Articles'!$A$2:$F$634,6,FALSE),""))</f>
      </c>
      <c r="J11248" s="90">
        <f>IF(OR($E11248="",$H11248=""),"",$H11248*$I11248)</f>
      </c>
      <c r="K11248" s="87" t="str">
        <v/>
      </c>
    </row>
    <row r="11249">
      <c r="A11249" s="74" t="str">
        <v/>
      </c>
      <c r="B11249" s="74" t="str">
        <v/>
      </c>
      <c r="C11249" s="75">
        <f>IF($E11249="","",IFERROR(VLOOKUP(TRIM(E11249&amp;""),'Référentiel Articles'!$A$2:$F$634,2,FALSE),""))</f>
      </c>
      <c r="D11249" s="75">
        <f>IF($E11249="","",IFERROR(VLOOKUP(TRIM(E11249&amp;""),'Référentiel Articles'!$A$2:$F$634,3,FALSE),""))</f>
      </c>
      <c r="E11249" s="74" t="str">
        <v/>
      </c>
      <c r="F11249" s="75">
        <f>IF($E11249="","",IFERROR(VLOOKUP(TRIM(E11249&amp;""),'Référentiel Articles'!$A$2:$F$634,4,FALSE),""))</f>
      </c>
      <c r="G11249" s="76">
        <f>IF($E11249="","",IFERROR(VLOOKUP(TRIM(E11249&amp;""),'Référentiel Articles'!$A$2:$F$634,5,FALSE),""))</f>
      </c>
      <c r="H11249" s="77" t="str">
        <v/>
      </c>
      <c r="I11249" s="76">
        <f>IF($E11249="","",IFERROR(VLOOKUP(TRIM(E11249&amp;""),'Référentiel Articles'!$A$2:$F$634,6,FALSE),""))</f>
      </c>
      <c r="J11249" s="78">
        <f>IF(OR($E11249="",$H11249=""),"",$H11249*$I11249)</f>
      </c>
      <c r="K11249" s="79" t="str">
        <v/>
      </c>
    </row>
    <row r="11250">
      <c r="A11250" s="81" t="str">
        <v/>
      </c>
      <c r="B11250" s="81" t="str">
        <v/>
      </c>
      <c r="C11250" s="83">
        <f>IF($E11250="","",IFERROR(VLOOKUP(TRIM(E11250&amp;""),'Référentiel Articles'!$A$2:$F$634,2,FALSE),""))</f>
      </c>
      <c r="D11250" s="83">
        <f>IF($E11250="","",IFERROR(VLOOKUP(TRIM(E11250&amp;""),'Référentiel Articles'!$A$2:$F$634,3,FALSE),""))</f>
      </c>
      <c r="E11250" s="81" t="str">
        <v/>
      </c>
      <c r="F11250" s="83">
        <f>IF($E11250="","",IFERROR(VLOOKUP(TRIM(E11250&amp;""),'Référentiel Articles'!$A$2:$F$634,4,FALSE),""))</f>
      </c>
      <c r="G11250" s="84">
        <f>IF($E11250="","",IFERROR(VLOOKUP(TRIM(E11250&amp;""),'Référentiel Articles'!$A$2:$F$634,5,FALSE),""))</f>
      </c>
      <c r="H11250" s="85" t="str">
        <v/>
      </c>
      <c r="I11250" s="84">
        <f>IF($E11250="","",IFERROR(VLOOKUP(TRIM(E11250&amp;""),'Référentiel Articles'!$A$2:$F$634,6,FALSE),""))</f>
      </c>
      <c r="J11250" s="90">
        <f>IF(OR($E11250="",$H11250=""),"",$H11250*$I11250)</f>
      </c>
      <c r="K11250" s="87" t="str">
        <v/>
      </c>
    </row>
    <row r="11251">
      <c r="A11251" s="74" t="str">
        <v/>
      </c>
      <c r="B11251" s="74" t="str">
        <v/>
      </c>
      <c r="C11251" s="75">
        <f>IF($E11251="","",IFERROR(VLOOKUP(TRIM(E11251&amp;""),'Référentiel Articles'!$A$2:$F$634,2,FALSE),""))</f>
      </c>
      <c r="D11251" s="75">
        <f>IF($E11251="","",IFERROR(VLOOKUP(TRIM(E11251&amp;""),'Référentiel Articles'!$A$2:$F$634,3,FALSE),""))</f>
      </c>
      <c r="E11251" s="74" t="str">
        <v/>
      </c>
      <c r="F11251" s="75">
        <f>IF($E11251="","",IFERROR(VLOOKUP(TRIM(E11251&amp;""),'Référentiel Articles'!$A$2:$F$634,4,FALSE),""))</f>
      </c>
      <c r="G11251" s="76">
        <f>IF($E11251="","",IFERROR(VLOOKUP(TRIM(E11251&amp;""),'Référentiel Articles'!$A$2:$F$634,5,FALSE),""))</f>
      </c>
      <c r="H11251" s="77" t="str">
        <v/>
      </c>
      <c r="I11251" s="76">
        <f>IF($E11251="","",IFERROR(VLOOKUP(TRIM(E11251&amp;""),'Référentiel Articles'!$A$2:$F$634,6,FALSE),""))</f>
      </c>
      <c r="J11251" s="78">
        <f>IF(OR($E11251="",$H11251=""),"",$H11251*$I11251)</f>
      </c>
      <c r="K11251" s="79" t="str">
        <v/>
      </c>
    </row>
    <row r="11252">
      <c r="A11252" s="81" t="str">
        <v/>
      </c>
      <c r="B11252" s="81" t="str">
        <v/>
      </c>
      <c r="C11252" s="83">
        <f>IF($E11252="","",IFERROR(VLOOKUP(TRIM(E11252&amp;""),'Référentiel Articles'!$A$2:$F$634,2,FALSE),""))</f>
      </c>
      <c r="D11252" s="83">
        <f>IF($E11252="","",IFERROR(VLOOKUP(TRIM(E11252&amp;""),'Référentiel Articles'!$A$2:$F$634,3,FALSE),""))</f>
      </c>
      <c r="E11252" s="81" t="str">
        <v/>
      </c>
      <c r="F11252" s="83">
        <f>IF($E11252="","",IFERROR(VLOOKUP(TRIM(E11252&amp;""),'Référentiel Articles'!$A$2:$F$634,4,FALSE),""))</f>
      </c>
      <c r="G11252" s="84">
        <f>IF($E11252="","",IFERROR(VLOOKUP(TRIM(E11252&amp;""),'Référentiel Articles'!$A$2:$F$634,5,FALSE),""))</f>
      </c>
      <c r="H11252" s="85" t="str">
        <v/>
      </c>
      <c r="I11252" s="84">
        <f>IF($E11252="","",IFERROR(VLOOKUP(TRIM(E11252&amp;""),'Référentiel Articles'!$A$2:$F$634,6,FALSE),""))</f>
      </c>
      <c r="J11252" s="90">
        <f>IF(OR($E11252="",$H11252=""),"",$H11252*$I11252)</f>
      </c>
      <c r="K11252" s="87" t="str">
        <v/>
      </c>
    </row>
    <row r="11253">
      <c r="A11253" s="74" t="str">
        <v/>
      </c>
      <c r="B11253" s="74" t="str">
        <v/>
      </c>
      <c r="C11253" s="75">
        <f>IF($E11253="","",IFERROR(VLOOKUP(TRIM(E11253&amp;""),'Référentiel Articles'!$A$2:$F$634,2,FALSE),""))</f>
      </c>
      <c r="D11253" s="75">
        <f>IF($E11253="","",IFERROR(VLOOKUP(TRIM(E11253&amp;""),'Référentiel Articles'!$A$2:$F$634,3,FALSE),""))</f>
      </c>
      <c r="E11253" s="74" t="str">
        <v/>
      </c>
      <c r="F11253" s="75">
        <f>IF($E11253="","",IFERROR(VLOOKUP(TRIM(E11253&amp;""),'Référentiel Articles'!$A$2:$F$634,4,FALSE),""))</f>
      </c>
      <c r="G11253" s="76">
        <f>IF($E11253="","",IFERROR(VLOOKUP(TRIM(E11253&amp;""),'Référentiel Articles'!$A$2:$F$634,5,FALSE),""))</f>
      </c>
      <c r="H11253" s="77" t="str">
        <v/>
      </c>
      <c r="I11253" s="76">
        <f>IF($E11253="","",IFERROR(VLOOKUP(TRIM(E11253&amp;""),'Référentiel Articles'!$A$2:$F$634,6,FALSE),""))</f>
      </c>
      <c r="J11253" s="78">
        <f>IF(OR($E11253="",$H11253=""),"",$H11253*$I11253)</f>
      </c>
      <c r="K11253" s="79" t="str">
        <v/>
      </c>
    </row>
    <row r="11254">
      <c r="A11254" s="81" t="str">
        <v/>
      </c>
      <c r="B11254" s="81" t="str">
        <v/>
      </c>
      <c r="C11254" s="83">
        <f>IF($E11254="","",IFERROR(VLOOKUP(TRIM(E11254&amp;""),'Référentiel Articles'!$A$2:$F$634,2,FALSE),""))</f>
      </c>
      <c r="D11254" s="83">
        <f>IF($E11254="","",IFERROR(VLOOKUP(TRIM(E11254&amp;""),'Référentiel Articles'!$A$2:$F$634,3,FALSE),""))</f>
      </c>
      <c r="E11254" s="81" t="str">
        <v/>
      </c>
      <c r="F11254" s="83">
        <f>IF($E11254="","",IFERROR(VLOOKUP(TRIM(E11254&amp;""),'Référentiel Articles'!$A$2:$F$634,4,FALSE),""))</f>
      </c>
      <c r="G11254" s="84">
        <f>IF($E11254="","",IFERROR(VLOOKUP(TRIM(E11254&amp;""),'Référentiel Articles'!$A$2:$F$634,5,FALSE),""))</f>
      </c>
      <c r="H11254" s="85" t="str">
        <v/>
      </c>
      <c r="I11254" s="84">
        <f>IF($E11254="","",IFERROR(VLOOKUP(TRIM(E11254&amp;""),'Référentiel Articles'!$A$2:$F$634,6,FALSE),""))</f>
      </c>
      <c r="J11254" s="90">
        <f>IF(OR($E11254="",$H11254=""),"",$H11254*$I11254)</f>
      </c>
      <c r="K11254" s="87" t="str">
        <v/>
      </c>
    </row>
    <row r="11255">
      <c r="A11255" s="74" t="str">
        <v/>
      </c>
      <c r="B11255" s="74" t="str">
        <v/>
      </c>
      <c r="C11255" s="75">
        <f>IF($E11255="","",IFERROR(VLOOKUP(TRIM(E11255&amp;""),'Référentiel Articles'!$A$2:$F$634,2,FALSE),""))</f>
      </c>
      <c r="D11255" s="75">
        <f>IF($E11255="","",IFERROR(VLOOKUP(TRIM(E11255&amp;""),'Référentiel Articles'!$A$2:$F$634,3,FALSE),""))</f>
      </c>
      <c r="E11255" s="74" t="str">
        <v/>
      </c>
      <c r="F11255" s="75">
        <f>IF($E11255="","",IFERROR(VLOOKUP(TRIM(E11255&amp;""),'Référentiel Articles'!$A$2:$F$634,4,FALSE),""))</f>
      </c>
      <c r="G11255" s="76">
        <f>IF($E11255="","",IFERROR(VLOOKUP(TRIM(E11255&amp;""),'Référentiel Articles'!$A$2:$F$634,5,FALSE),""))</f>
      </c>
      <c r="H11255" s="77" t="str">
        <v/>
      </c>
      <c r="I11255" s="76">
        <f>IF($E11255="","",IFERROR(VLOOKUP(TRIM(E11255&amp;""),'Référentiel Articles'!$A$2:$F$634,6,FALSE),""))</f>
      </c>
      <c r="J11255" s="78">
        <f>IF(OR($E11255="",$H11255=""),"",$H11255*$I11255)</f>
      </c>
      <c r="K11255" s="79" t="str">
        <v/>
      </c>
    </row>
    <row r="11256">
      <c r="A11256" s="81" t="str">
        <v/>
      </c>
      <c r="B11256" s="81" t="str">
        <v/>
      </c>
      <c r="C11256" s="83">
        <f>IF($E11256="","",IFERROR(VLOOKUP(TRIM(E11256&amp;""),'Référentiel Articles'!$A$2:$F$634,2,FALSE),""))</f>
      </c>
      <c r="D11256" s="83">
        <f>IF($E11256="","",IFERROR(VLOOKUP(TRIM(E11256&amp;""),'Référentiel Articles'!$A$2:$F$634,3,FALSE),""))</f>
      </c>
      <c r="E11256" s="81" t="str">
        <v/>
      </c>
      <c r="F11256" s="83">
        <f>IF($E11256="","",IFERROR(VLOOKUP(TRIM(E11256&amp;""),'Référentiel Articles'!$A$2:$F$634,4,FALSE),""))</f>
      </c>
      <c r="G11256" s="84">
        <f>IF($E11256="","",IFERROR(VLOOKUP(TRIM(E11256&amp;""),'Référentiel Articles'!$A$2:$F$634,5,FALSE),""))</f>
      </c>
      <c r="H11256" s="85" t="str">
        <v/>
      </c>
      <c r="I11256" s="84">
        <f>IF($E11256="","",IFERROR(VLOOKUP(TRIM(E11256&amp;""),'Référentiel Articles'!$A$2:$F$634,6,FALSE),""))</f>
      </c>
      <c r="J11256" s="90">
        <f>IF(OR($E11256="",$H11256=""),"",$H11256*$I11256)</f>
      </c>
      <c r="K11256" s="87" t="str">
        <v/>
      </c>
    </row>
    <row r="11257">
      <c r="A11257" s="74" t="str">
        <v/>
      </c>
      <c r="B11257" s="74" t="str">
        <v/>
      </c>
      <c r="C11257" s="75">
        <f>IF($E11257="","",IFERROR(VLOOKUP(TRIM(E11257&amp;""),'Référentiel Articles'!$A$2:$F$634,2,FALSE),""))</f>
      </c>
      <c r="D11257" s="75">
        <f>IF($E11257="","",IFERROR(VLOOKUP(TRIM(E11257&amp;""),'Référentiel Articles'!$A$2:$F$634,3,FALSE),""))</f>
      </c>
      <c r="E11257" s="74" t="str">
        <v/>
      </c>
      <c r="F11257" s="75">
        <f>IF($E11257="","",IFERROR(VLOOKUP(TRIM(E11257&amp;""),'Référentiel Articles'!$A$2:$F$634,4,FALSE),""))</f>
      </c>
      <c r="G11257" s="76">
        <f>IF($E11257="","",IFERROR(VLOOKUP(TRIM(E11257&amp;""),'Référentiel Articles'!$A$2:$F$634,5,FALSE),""))</f>
      </c>
      <c r="H11257" s="77" t="str">
        <v/>
      </c>
      <c r="I11257" s="76">
        <f>IF($E11257="","",IFERROR(VLOOKUP(TRIM(E11257&amp;""),'Référentiel Articles'!$A$2:$F$634,6,FALSE),""))</f>
      </c>
      <c r="J11257" s="78">
        <f>IF(OR($E11257="",$H11257=""),"",$H11257*$I11257)</f>
      </c>
      <c r="K11257" s="79" t="str">
        <v/>
      </c>
    </row>
    <row r="11258">
      <c r="A11258" s="81" t="str">
        <v/>
      </c>
      <c r="B11258" s="81" t="str">
        <v/>
      </c>
      <c r="C11258" s="83">
        <f>IF($E11258="","",IFERROR(VLOOKUP(TRIM(E11258&amp;""),'Référentiel Articles'!$A$2:$F$634,2,FALSE),""))</f>
      </c>
      <c r="D11258" s="83">
        <f>IF($E11258="","",IFERROR(VLOOKUP(TRIM(E11258&amp;""),'Référentiel Articles'!$A$2:$F$634,3,FALSE),""))</f>
      </c>
      <c r="E11258" s="81" t="str">
        <v/>
      </c>
      <c r="F11258" s="83">
        <f>IF($E11258="","",IFERROR(VLOOKUP(TRIM(E11258&amp;""),'Référentiel Articles'!$A$2:$F$634,4,FALSE),""))</f>
      </c>
      <c r="G11258" s="84">
        <f>IF($E11258="","",IFERROR(VLOOKUP(TRIM(E11258&amp;""),'Référentiel Articles'!$A$2:$F$634,5,FALSE),""))</f>
      </c>
      <c r="H11258" s="85" t="str">
        <v/>
      </c>
      <c r="I11258" s="84">
        <f>IF($E11258="","",IFERROR(VLOOKUP(TRIM(E11258&amp;""),'Référentiel Articles'!$A$2:$F$634,6,FALSE),""))</f>
      </c>
      <c r="J11258" s="90">
        <f>IF(OR($E11258="",$H11258=""),"",$H11258*$I11258)</f>
      </c>
      <c r="K11258" s="87" t="str">
        <v/>
      </c>
    </row>
    <row r="11259">
      <c r="A11259" s="74" t="str">
        <v/>
      </c>
      <c r="B11259" s="74" t="str">
        <v/>
      </c>
      <c r="C11259" s="75">
        <f>IF($E11259="","",IFERROR(VLOOKUP(TRIM(E11259&amp;""),'Référentiel Articles'!$A$2:$F$634,2,FALSE),""))</f>
      </c>
      <c r="D11259" s="75">
        <f>IF($E11259="","",IFERROR(VLOOKUP(TRIM(E11259&amp;""),'Référentiel Articles'!$A$2:$F$634,3,FALSE),""))</f>
      </c>
      <c r="E11259" s="74" t="str">
        <v/>
      </c>
      <c r="F11259" s="75">
        <f>IF($E11259="","",IFERROR(VLOOKUP(TRIM(E11259&amp;""),'Référentiel Articles'!$A$2:$F$634,4,FALSE),""))</f>
      </c>
      <c r="G11259" s="76">
        <f>IF($E11259="","",IFERROR(VLOOKUP(TRIM(E11259&amp;""),'Référentiel Articles'!$A$2:$F$634,5,FALSE),""))</f>
      </c>
      <c r="H11259" s="77" t="str">
        <v/>
      </c>
      <c r="I11259" s="76">
        <f>IF($E11259="","",IFERROR(VLOOKUP(TRIM(E11259&amp;""),'Référentiel Articles'!$A$2:$F$634,6,FALSE),""))</f>
      </c>
      <c r="J11259" s="78">
        <f>IF(OR($E11259="",$H11259=""),"",$H11259*$I11259)</f>
      </c>
      <c r="K11259" s="79" t="str">
        <v/>
      </c>
    </row>
    <row r="11260">
      <c r="A11260" s="81" t="str">
        <v/>
      </c>
      <c r="B11260" s="81" t="str">
        <v/>
      </c>
      <c r="C11260" s="83">
        <f>IF($E11260="","",IFERROR(VLOOKUP(TRIM(E11260&amp;""),'Référentiel Articles'!$A$2:$F$634,2,FALSE),""))</f>
      </c>
      <c r="D11260" s="83">
        <f>IF($E11260="","",IFERROR(VLOOKUP(TRIM(E11260&amp;""),'Référentiel Articles'!$A$2:$F$634,3,FALSE),""))</f>
      </c>
      <c r="E11260" s="81" t="str">
        <v/>
      </c>
      <c r="F11260" s="83">
        <f>IF($E11260="","",IFERROR(VLOOKUP(TRIM(E11260&amp;""),'Référentiel Articles'!$A$2:$F$634,4,FALSE),""))</f>
      </c>
      <c r="G11260" s="84">
        <f>IF($E11260="","",IFERROR(VLOOKUP(TRIM(E11260&amp;""),'Référentiel Articles'!$A$2:$F$634,5,FALSE),""))</f>
      </c>
      <c r="H11260" s="85" t="str">
        <v/>
      </c>
      <c r="I11260" s="84">
        <f>IF($E11260="","",IFERROR(VLOOKUP(TRIM(E11260&amp;""),'Référentiel Articles'!$A$2:$F$634,6,FALSE),""))</f>
      </c>
      <c r="J11260" s="90">
        <f>IF(OR($E11260="",$H11260=""),"",$H11260*$I11260)</f>
      </c>
      <c r="K11260" s="87" t="str">
        <v/>
      </c>
    </row>
    <row r="11261">
      <c r="A11261" s="74" t="str">
        <v/>
      </c>
      <c r="B11261" s="74" t="str">
        <v/>
      </c>
      <c r="C11261" s="75">
        <f>IF($E11261="","",IFERROR(VLOOKUP(TRIM(E11261&amp;""),'Référentiel Articles'!$A$2:$F$634,2,FALSE),""))</f>
      </c>
      <c r="D11261" s="75">
        <f>IF($E11261="","",IFERROR(VLOOKUP(TRIM(E11261&amp;""),'Référentiel Articles'!$A$2:$F$634,3,FALSE),""))</f>
      </c>
      <c r="E11261" s="74" t="str">
        <v/>
      </c>
      <c r="F11261" s="75">
        <f>IF($E11261="","",IFERROR(VLOOKUP(TRIM(E11261&amp;""),'Référentiel Articles'!$A$2:$F$634,4,FALSE),""))</f>
      </c>
      <c r="G11261" s="76">
        <f>IF($E11261="","",IFERROR(VLOOKUP(TRIM(E11261&amp;""),'Référentiel Articles'!$A$2:$F$634,5,FALSE),""))</f>
      </c>
      <c r="H11261" s="77" t="str">
        <v/>
      </c>
      <c r="I11261" s="76">
        <f>IF($E11261="","",IFERROR(VLOOKUP(TRIM(E11261&amp;""),'Référentiel Articles'!$A$2:$F$634,6,FALSE),""))</f>
      </c>
      <c r="J11261" s="78">
        <f>IF(OR($E11261="",$H11261=""),"",$H11261*$I11261)</f>
      </c>
      <c r="K11261" s="79" t="str">
        <v/>
      </c>
    </row>
    <row r="11262">
      <c r="A11262" s="81" t="str">
        <v/>
      </c>
      <c r="B11262" s="81" t="str">
        <v/>
      </c>
      <c r="C11262" s="83">
        <f>IF($E11262="","",IFERROR(VLOOKUP(TRIM(E11262&amp;""),'Référentiel Articles'!$A$2:$F$634,2,FALSE),""))</f>
      </c>
      <c r="D11262" s="83">
        <f>IF($E11262="","",IFERROR(VLOOKUP(TRIM(E11262&amp;""),'Référentiel Articles'!$A$2:$F$634,3,FALSE),""))</f>
      </c>
      <c r="E11262" s="81" t="str">
        <v/>
      </c>
      <c r="F11262" s="83">
        <f>IF($E11262="","",IFERROR(VLOOKUP(TRIM(E11262&amp;""),'Référentiel Articles'!$A$2:$F$634,4,FALSE),""))</f>
      </c>
      <c r="G11262" s="84">
        <f>IF($E11262="","",IFERROR(VLOOKUP(TRIM(E11262&amp;""),'Référentiel Articles'!$A$2:$F$634,5,FALSE),""))</f>
      </c>
      <c r="H11262" s="85" t="str">
        <v/>
      </c>
      <c r="I11262" s="84">
        <f>IF($E11262="","",IFERROR(VLOOKUP(TRIM(E11262&amp;""),'Référentiel Articles'!$A$2:$F$634,6,FALSE),""))</f>
      </c>
      <c r="J11262" s="90">
        <f>IF(OR($E11262="",$H11262=""),"",$H11262*$I11262)</f>
      </c>
      <c r="K11262" s="87" t="str">
        <v/>
      </c>
    </row>
    <row r="11263">
      <c r="A11263" s="74" t="str">
        <v/>
      </c>
      <c r="B11263" s="74" t="str">
        <v/>
      </c>
      <c r="C11263" s="75">
        <f>IF($E11263="","",IFERROR(VLOOKUP(TRIM(E11263&amp;""),'Référentiel Articles'!$A$2:$F$634,2,FALSE),""))</f>
      </c>
      <c r="D11263" s="75">
        <f>IF($E11263="","",IFERROR(VLOOKUP(TRIM(E11263&amp;""),'Référentiel Articles'!$A$2:$F$634,3,FALSE),""))</f>
      </c>
      <c r="E11263" s="74" t="str">
        <v/>
      </c>
      <c r="F11263" s="75">
        <f>IF($E11263="","",IFERROR(VLOOKUP(TRIM(E11263&amp;""),'Référentiel Articles'!$A$2:$F$634,4,FALSE),""))</f>
      </c>
      <c r="G11263" s="76">
        <f>IF($E11263="","",IFERROR(VLOOKUP(TRIM(E11263&amp;""),'Référentiel Articles'!$A$2:$F$634,5,FALSE),""))</f>
      </c>
      <c r="H11263" s="77" t="str">
        <v/>
      </c>
      <c r="I11263" s="76">
        <f>IF($E11263="","",IFERROR(VLOOKUP(TRIM(E11263&amp;""),'Référentiel Articles'!$A$2:$F$634,6,FALSE),""))</f>
      </c>
      <c r="J11263" s="78">
        <f>IF(OR($E11263="",$H11263=""),"",$H11263*$I11263)</f>
      </c>
      <c r="K11263" s="79" t="str">
        <v/>
      </c>
    </row>
    <row r="11264">
      <c r="A11264" s="81" t="str">
        <v/>
      </c>
      <c r="B11264" s="81" t="str">
        <v/>
      </c>
      <c r="C11264" s="83">
        <f>IF($E11264="","",IFERROR(VLOOKUP(TRIM(E11264&amp;""),'Référentiel Articles'!$A$2:$F$634,2,FALSE),""))</f>
      </c>
      <c r="D11264" s="83">
        <f>IF($E11264="","",IFERROR(VLOOKUP(TRIM(E11264&amp;""),'Référentiel Articles'!$A$2:$F$634,3,FALSE),""))</f>
      </c>
      <c r="E11264" s="81" t="str">
        <v/>
      </c>
      <c r="F11264" s="83">
        <f>IF($E11264="","",IFERROR(VLOOKUP(TRIM(E11264&amp;""),'Référentiel Articles'!$A$2:$F$634,4,FALSE),""))</f>
      </c>
      <c r="G11264" s="84">
        <f>IF($E11264="","",IFERROR(VLOOKUP(TRIM(E11264&amp;""),'Référentiel Articles'!$A$2:$F$634,5,FALSE),""))</f>
      </c>
      <c r="H11264" s="85" t="str">
        <v/>
      </c>
      <c r="I11264" s="84">
        <f>IF($E11264="","",IFERROR(VLOOKUP(TRIM(E11264&amp;""),'Référentiel Articles'!$A$2:$F$634,6,FALSE),""))</f>
      </c>
      <c r="J11264" s="90">
        <f>IF(OR($E11264="",$H11264=""),"",$H11264*$I11264)</f>
      </c>
      <c r="K11264" s="87" t="str">
        <v/>
      </c>
    </row>
    <row r="11265">
      <c r="A11265" s="74" t="str">
        <v/>
      </c>
      <c r="B11265" s="74" t="str">
        <v/>
      </c>
      <c r="C11265" s="75">
        <f>IF($E11265="","",IFERROR(VLOOKUP(TRIM(E11265&amp;""),'Référentiel Articles'!$A$2:$F$634,2,FALSE),""))</f>
      </c>
      <c r="D11265" s="75">
        <f>IF($E11265="","",IFERROR(VLOOKUP(TRIM(E11265&amp;""),'Référentiel Articles'!$A$2:$F$634,3,FALSE),""))</f>
      </c>
      <c r="E11265" s="74" t="str">
        <v/>
      </c>
      <c r="F11265" s="75">
        <f>IF($E11265="","",IFERROR(VLOOKUP(TRIM(E11265&amp;""),'Référentiel Articles'!$A$2:$F$634,4,FALSE),""))</f>
      </c>
      <c r="G11265" s="76">
        <f>IF($E11265="","",IFERROR(VLOOKUP(TRIM(E11265&amp;""),'Référentiel Articles'!$A$2:$F$634,5,FALSE),""))</f>
      </c>
      <c r="H11265" s="77" t="str">
        <v/>
      </c>
      <c r="I11265" s="76">
        <f>IF($E11265="","",IFERROR(VLOOKUP(TRIM(E11265&amp;""),'Référentiel Articles'!$A$2:$F$634,6,FALSE),""))</f>
      </c>
      <c r="J11265" s="78">
        <f>IF(OR($E11265="",$H11265=""),"",$H11265*$I11265)</f>
      </c>
      <c r="K11265" s="79" t="str">
        <v/>
      </c>
    </row>
    <row r="11266">
      <c r="A11266" s="81" t="str">
        <v/>
      </c>
      <c r="B11266" s="81" t="str">
        <v/>
      </c>
      <c r="C11266" s="83">
        <f>IF($E11266="","",IFERROR(VLOOKUP(TRIM(E11266&amp;""),'Référentiel Articles'!$A$2:$F$634,2,FALSE),""))</f>
      </c>
      <c r="D11266" s="83">
        <f>IF($E11266="","",IFERROR(VLOOKUP(TRIM(E11266&amp;""),'Référentiel Articles'!$A$2:$F$634,3,FALSE),""))</f>
      </c>
      <c r="E11266" s="81" t="str">
        <v/>
      </c>
      <c r="F11266" s="83">
        <f>IF($E11266="","",IFERROR(VLOOKUP(TRIM(E11266&amp;""),'Référentiel Articles'!$A$2:$F$634,4,FALSE),""))</f>
      </c>
      <c r="G11266" s="84">
        <f>IF($E11266="","",IFERROR(VLOOKUP(TRIM(E11266&amp;""),'Référentiel Articles'!$A$2:$F$634,5,FALSE),""))</f>
      </c>
      <c r="H11266" s="85" t="str">
        <v/>
      </c>
      <c r="I11266" s="84">
        <f>IF($E11266="","",IFERROR(VLOOKUP(TRIM(E11266&amp;""),'Référentiel Articles'!$A$2:$F$634,6,FALSE),""))</f>
      </c>
      <c r="J11266" s="90">
        <f>IF(OR($E11266="",$H11266=""),"",$H11266*$I11266)</f>
      </c>
      <c r="K11266" s="87" t="str">
        <v/>
      </c>
    </row>
    <row r="11267">
      <c r="A11267" s="74" t="str">
        <v/>
      </c>
      <c r="B11267" s="74" t="str">
        <v/>
      </c>
      <c r="C11267" s="75">
        <f>IF($E11267="","",IFERROR(VLOOKUP(TRIM(E11267&amp;""),'Référentiel Articles'!$A$2:$F$634,2,FALSE),""))</f>
      </c>
      <c r="D11267" s="75">
        <f>IF($E11267="","",IFERROR(VLOOKUP(TRIM(E11267&amp;""),'Référentiel Articles'!$A$2:$F$634,3,FALSE),""))</f>
      </c>
      <c r="E11267" s="74" t="str">
        <v/>
      </c>
      <c r="F11267" s="75">
        <f>IF($E11267="","",IFERROR(VLOOKUP(TRIM(E11267&amp;""),'Référentiel Articles'!$A$2:$F$634,4,FALSE),""))</f>
      </c>
      <c r="G11267" s="76">
        <f>IF($E11267="","",IFERROR(VLOOKUP(TRIM(E11267&amp;""),'Référentiel Articles'!$A$2:$F$634,5,FALSE),""))</f>
      </c>
      <c r="H11267" s="77" t="str">
        <v/>
      </c>
      <c r="I11267" s="76">
        <f>IF($E11267="","",IFERROR(VLOOKUP(TRIM(E11267&amp;""),'Référentiel Articles'!$A$2:$F$634,6,FALSE),""))</f>
      </c>
      <c r="J11267" s="78">
        <f>IF(OR($E11267="",$H11267=""),"",$H11267*$I11267)</f>
      </c>
      <c r="K11267" s="79" t="str">
        <v/>
      </c>
    </row>
    <row r="11268">
      <c r="A11268" s="81" t="str">
        <v/>
      </c>
      <c r="B11268" s="81" t="str">
        <v/>
      </c>
      <c r="C11268" s="83">
        <f>IF($E11268="","",IFERROR(VLOOKUP(TRIM(E11268&amp;""),'Référentiel Articles'!$A$2:$F$634,2,FALSE),""))</f>
      </c>
      <c r="D11268" s="83">
        <f>IF($E11268="","",IFERROR(VLOOKUP(TRIM(E11268&amp;""),'Référentiel Articles'!$A$2:$F$634,3,FALSE),""))</f>
      </c>
      <c r="E11268" s="81" t="str">
        <v/>
      </c>
      <c r="F11268" s="83">
        <f>IF($E11268="","",IFERROR(VLOOKUP(TRIM(E11268&amp;""),'Référentiel Articles'!$A$2:$F$634,4,FALSE),""))</f>
      </c>
      <c r="G11268" s="84">
        <f>IF($E11268="","",IFERROR(VLOOKUP(TRIM(E11268&amp;""),'Référentiel Articles'!$A$2:$F$634,5,FALSE),""))</f>
      </c>
      <c r="H11268" s="85" t="str">
        <v/>
      </c>
      <c r="I11268" s="84">
        <f>IF($E11268="","",IFERROR(VLOOKUP(TRIM(E11268&amp;""),'Référentiel Articles'!$A$2:$F$634,6,FALSE),""))</f>
      </c>
      <c r="J11268" s="90">
        <f>IF(OR($E11268="",$H11268=""),"",$H11268*$I11268)</f>
      </c>
      <c r="K11268" s="87" t="str">
        <v/>
      </c>
    </row>
    <row r="11269">
      <c r="A11269" s="74" t="str">
        <v/>
      </c>
      <c r="B11269" s="74" t="str">
        <v/>
      </c>
      <c r="C11269" s="75">
        <f>IF($E11269="","",IFERROR(VLOOKUP(TRIM(E11269&amp;""),'Référentiel Articles'!$A$2:$F$634,2,FALSE),""))</f>
      </c>
      <c r="D11269" s="75">
        <f>IF($E11269="","",IFERROR(VLOOKUP(TRIM(E11269&amp;""),'Référentiel Articles'!$A$2:$F$634,3,FALSE),""))</f>
      </c>
      <c r="E11269" s="74" t="str">
        <v/>
      </c>
      <c r="F11269" s="75">
        <f>IF($E11269="","",IFERROR(VLOOKUP(TRIM(E11269&amp;""),'Référentiel Articles'!$A$2:$F$634,4,FALSE),""))</f>
      </c>
      <c r="G11269" s="76">
        <f>IF($E11269="","",IFERROR(VLOOKUP(TRIM(E11269&amp;""),'Référentiel Articles'!$A$2:$F$634,5,FALSE),""))</f>
      </c>
      <c r="H11269" s="77" t="str">
        <v/>
      </c>
      <c r="I11269" s="76">
        <f>IF($E11269="","",IFERROR(VLOOKUP(TRIM(E11269&amp;""),'Référentiel Articles'!$A$2:$F$634,6,FALSE),""))</f>
      </c>
      <c r="J11269" s="78">
        <f>IF(OR($E11269="",$H11269=""),"",$H11269*$I11269)</f>
      </c>
      <c r="K11269" s="79" t="str">
        <v/>
      </c>
    </row>
    <row r="11270">
      <c r="A11270" s="81" t="str">
        <v/>
      </c>
      <c r="B11270" s="81" t="str">
        <v/>
      </c>
      <c r="C11270" s="83">
        <f>IF($E11270="","",IFERROR(VLOOKUP(TRIM(E11270&amp;""),'Référentiel Articles'!$A$2:$F$634,2,FALSE),""))</f>
      </c>
      <c r="D11270" s="83">
        <f>IF($E11270="","",IFERROR(VLOOKUP(TRIM(E11270&amp;""),'Référentiel Articles'!$A$2:$F$634,3,FALSE),""))</f>
      </c>
      <c r="E11270" s="81" t="str">
        <v/>
      </c>
      <c r="F11270" s="83">
        <f>IF($E11270="","",IFERROR(VLOOKUP(TRIM(E11270&amp;""),'Référentiel Articles'!$A$2:$F$634,4,FALSE),""))</f>
      </c>
      <c r="G11270" s="84">
        <f>IF($E11270="","",IFERROR(VLOOKUP(TRIM(E11270&amp;""),'Référentiel Articles'!$A$2:$F$634,5,FALSE),""))</f>
      </c>
      <c r="H11270" s="85" t="str">
        <v/>
      </c>
      <c r="I11270" s="84">
        <f>IF($E11270="","",IFERROR(VLOOKUP(TRIM(E11270&amp;""),'Référentiel Articles'!$A$2:$F$634,6,FALSE),""))</f>
      </c>
      <c r="J11270" s="90">
        <f>IF(OR($E11270="",$H11270=""),"",$H11270*$I11270)</f>
      </c>
      <c r="K11270" s="87" t="str">
        <v/>
      </c>
    </row>
    <row r="11271">
      <c r="A11271" s="74" t="str">
        <v/>
      </c>
      <c r="B11271" s="74" t="str">
        <v/>
      </c>
      <c r="C11271" s="75">
        <f>IF($E11271="","",IFERROR(VLOOKUP(TRIM(E11271&amp;""),'Référentiel Articles'!$A$2:$F$634,2,FALSE),""))</f>
      </c>
      <c r="D11271" s="75">
        <f>IF($E11271="","",IFERROR(VLOOKUP(TRIM(E11271&amp;""),'Référentiel Articles'!$A$2:$F$634,3,FALSE),""))</f>
      </c>
      <c r="E11271" s="74" t="str">
        <v/>
      </c>
      <c r="F11271" s="75">
        <f>IF($E11271="","",IFERROR(VLOOKUP(TRIM(E11271&amp;""),'Référentiel Articles'!$A$2:$F$634,4,FALSE),""))</f>
      </c>
      <c r="G11271" s="76">
        <f>IF($E11271="","",IFERROR(VLOOKUP(TRIM(E11271&amp;""),'Référentiel Articles'!$A$2:$F$634,5,FALSE),""))</f>
      </c>
      <c r="H11271" s="77" t="str">
        <v/>
      </c>
      <c r="I11271" s="76">
        <f>IF($E11271="","",IFERROR(VLOOKUP(TRIM(E11271&amp;""),'Référentiel Articles'!$A$2:$F$634,6,FALSE),""))</f>
      </c>
      <c r="J11271" s="78">
        <f>IF(OR($E11271="",$H11271=""),"",$H11271*$I11271)</f>
      </c>
      <c r="K11271" s="79" t="str">
        <v/>
      </c>
    </row>
    <row r="11272">
      <c r="A11272" s="81" t="str">
        <v/>
      </c>
      <c r="B11272" s="81" t="str">
        <v/>
      </c>
      <c r="C11272" s="83">
        <f>IF($E11272="","",IFERROR(VLOOKUP(TRIM(E11272&amp;""),'Référentiel Articles'!$A$2:$F$634,2,FALSE),""))</f>
      </c>
      <c r="D11272" s="83">
        <f>IF($E11272="","",IFERROR(VLOOKUP(TRIM(E11272&amp;""),'Référentiel Articles'!$A$2:$F$634,3,FALSE),""))</f>
      </c>
      <c r="E11272" s="81" t="str">
        <v/>
      </c>
      <c r="F11272" s="83">
        <f>IF($E11272="","",IFERROR(VLOOKUP(TRIM(E11272&amp;""),'Référentiel Articles'!$A$2:$F$634,4,FALSE),""))</f>
      </c>
      <c r="G11272" s="84">
        <f>IF($E11272="","",IFERROR(VLOOKUP(TRIM(E11272&amp;""),'Référentiel Articles'!$A$2:$F$634,5,FALSE),""))</f>
      </c>
      <c r="H11272" s="85" t="str">
        <v/>
      </c>
      <c r="I11272" s="84">
        <f>IF($E11272="","",IFERROR(VLOOKUP(TRIM(E11272&amp;""),'Référentiel Articles'!$A$2:$F$634,6,FALSE),""))</f>
      </c>
      <c r="J11272" s="90">
        <f>IF(OR($E11272="",$H11272=""),"",$H11272*$I11272)</f>
      </c>
      <c r="K11272" s="87" t="str">
        <v/>
      </c>
    </row>
    <row r="11273">
      <c r="A11273" s="74" t="str">
        <v/>
      </c>
      <c r="B11273" s="74" t="str">
        <v/>
      </c>
      <c r="C11273" s="75">
        <f>IF($E11273="","",IFERROR(VLOOKUP(TRIM(E11273&amp;""),'Référentiel Articles'!$A$2:$F$634,2,FALSE),""))</f>
      </c>
      <c r="D11273" s="75">
        <f>IF($E11273="","",IFERROR(VLOOKUP(TRIM(E11273&amp;""),'Référentiel Articles'!$A$2:$F$634,3,FALSE),""))</f>
      </c>
      <c r="E11273" s="74" t="str">
        <v/>
      </c>
      <c r="F11273" s="75">
        <f>IF($E11273="","",IFERROR(VLOOKUP(TRIM(E11273&amp;""),'Référentiel Articles'!$A$2:$F$634,4,FALSE),""))</f>
      </c>
      <c r="G11273" s="76">
        <f>IF($E11273="","",IFERROR(VLOOKUP(TRIM(E11273&amp;""),'Référentiel Articles'!$A$2:$F$634,5,FALSE),""))</f>
      </c>
      <c r="H11273" s="77" t="str">
        <v/>
      </c>
      <c r="I11273" s="76">
        <f>IF($E11273="","",IFERROR(VLOOKUP(TRIM(E11273&amp;""),'Référentiel Articles'!$A$2:$F$634,6,FALSE),""))</f>
      </c>
      <c r="J11273" s="78">
        <f>IF(OR($E11273="",$H11273=""),"",$H11273*$I11273)</f>
      </c>
      <c r="K11273" s="79" t="str">
        <v/>
      </c>
    </row>
    <row r="11274">
      <c r="A11274" s="81" t="str">
        <v/>
      </c>
      <c r="B11274" s="81" t="str">
        <v/>
      </c>
      <c r="C11274" s="83">
        <f>IF($E11274="","",IFERROR(VLOOKUP(TRIM(E11274&amp;""),'Référentiel Articles'!$A$2:$F$634,2,FALSE),""))</f>
      </c>
      <c r="D11274" s="83">
        <f>IF($E11274="","",IFERROR(VLOOKUP(TRIM(E11274&amp;""),'Référentiel Articles'!$A$2:$F$634,3,FALSE),""))</f>
      </c>
      <c r="E11274" s="81" t="str">
        <v/>
      </c>
      <c r="F11274" s="83">
        <f>IF($E11274="","",IFERROR(VLOOKUP(TRIM(E11274&amp;""),'Référentiel Articles'!$A$2:$F$634,4,FALSE),""))</f>
      </c>
      <c r="G11274" s="84">
        <f>IF($E11274="","",IFERROR(VLOOKUP(TRIM(E11274&amp;""),'Référentiel Articles'!$A$2:$F$634,5,FALSE),""))</f>
      </c>
      <c r="H11274" s="85" t="str">
        <v/>
      </c>
      <c r="I11274" s="84">
        <f>IF($E11274="","",IFERROR(VLOOKUP(TRIM(E11274&amp;""),'Référentiel Articles'!$A$2:$F$634,6,FALSE),""))</f>
      </c>
      <c r="J11274" s="90">
        <f>IF(OR($E11274="",$H11274=""),"",$H11274*$I11274)</f>
      </c>
      <c r="K11274" s="87" t="str">
        <v/>
      </c>
    </row>
    <row r="11275">
      <c r="A11275" s="74" t="str">
        <v/>
      </c>
      <c r="B11275" s="74" t="str">
        <v/>
      </c>
      <c r="C11275" s="75">
        <f>IF($E11275="","",IFERROR(VLOOKUP(TRIM(E11275&amp;""),'Référentiel Articles'!$A$2:$F$634,2,FALSE),""))</f>
      </c>
      <c r="D11275" s="75">
        <f>IF($E11275="","",IFERROR(VLOOKUP(TRIM(E11275&amp;""),'Référentiel Articles'!$A$2:$F$634,3,FALSE),""))</f>
      </c>
      <c r="E11275" s="74" t="str">
        <v/>
      </c>
      <c r="F11275" s="75">
        <f>IF($E11275="","",IFERROR(VLOOKUP(TRIM(E11275&amp;""),'Référentiel Articles'!$A$2:$F$634,4,FALSE),""))</f>
      </c>
      <c r="G11275" s="76">
        <f>IF($E11275="","",IFERROR(VLOOKUP(TRIM(E11275&amp;""),'Référentiel Articles'!$A$2:$F$634,5,FALSE),""))</f>
      </c>
      <c r="H11275" s="77" t="str">
        <v/>
      </c>
      <c r="I11275" s="76">
        <f>IF($E11275="","",IFERROR(VLOOKUP(TRIM(E11275&amp;""),'Référentiel Articles'!$A$2:$F$634,6,FALSE),""))</f>
      </c>
      <c r="J11275" s="78">
        <f>IF(OR($E11275="",$H11275=""),"",$H11275*$I11275)</f>
      </c>
      <c r="K11275" s="79" t="str">
        <v/>
      </c>
    </row>
    <row r="11276">
      <c r="A11276" s="81" t="str">
        <v/>
      </c>
      <c r="B11276" s="81" t="str">
        <v/>
      </c>
      <c r="C11276" s="83">
        <f>IF($E11276="","",IFERROR(VLOOKUP(TRIM(E11276&amp;""),'Référentiel Articles'!$A$2:$F$634,2,FALSE),""))</f>
      </c>
      <c r="D11276" s="83">
        <f>IF($E11276="","",IFERROR(VLOOKUP(TRIM(E11276&amp;""),'Référentiel Articles'!$A$2:$F$634,3,FALSE),""))</f>
      </c>
      <c r="E11276" s="81" t="str">
        <v/>
      </c>
      <c r="F11276" s="83">
        <f>IF($E11276="","",IFERROR(VLOOKUP(TRIM(E11276&amp;""),'Référentiel Articles'!$A$2:$F$634,4,FALSE),""))</f>
      </c>
      <c r="G11276" s="84">
        <f>IF($E11276="","",IFERROR(VLOOKUP(TRIM(E11276&amp;""),'Référentiel Articles'!$A$2:$F$634,5,FALSE),""))</f>
      </c>
      <c r="H11276" s="85" t="str">
        <v/>
      </c>
      <c r="I11276" s="84">
        <f>IF($E11276="","",IFERROR(VLOOKUP(TRIM(E11276&amp;""),'Référentiel Articles'!$A$2:$F$634,6,FALSE),""))</f>
      </c>
      <c r="J11276" s="90">
        <f>IF(OR($E11276="",$H11276=""),"",$H11276*$I11276)</f>
      </c>
      <c r="K11276" s="87" t="str">
        <v/>
      </c>
    </row>
    <row r="11277">
      <c r="A11277" s="74" t="str">
        <v/>
      </c>
      <c r="B11277" s="74" t="str">
        <v/>
      </c>
      <c r="C11277" s="75">
        <f>IF($E11277="","",IFERROR(VLOOKUP(TRIM(E11277&amp;""),'Référentiel Articles'!$A$2:$F$634,2,FALSE),""))</f>
      </c>
      <c r="D11277" s="75">
        <f>IF($E11277="","",IFERROR(VLOOKUP(TRIM(E11277&amp;""),'Référentiel Articles'!$A$2:$F$634,3,FALSE),""))</f>
      </c>
      <c r="E11277" s="74" t="str">
        <v/>
      </c>
      <c r="F11277" s="75">
        <f>IF($E11277="","",IFERROR(VLOOKUP(TRIM(E11277&amp;""),'Référentiel Articles'!$A$2:$F$634,4,FALSE),""))</f>
      </c>
      <c r="G11277" s="76">
        <f>IF($E11277="","",IFERROR(VLOOKUP(TRIM(E11277&amp;""),'Référentiel Articles'!$A$2:$F$634,5,FALSE),""))</f>
      </c>
      <c r="H11277" s="77" t="str">
        <v/>
      </c>
      <c r="I11277" s="76">
        <f>IF($E11277="","",IFERROR(VLOOKUP(TRIM(E11277&amp;""),'Référentiel Articles'!$A$2:$F$634,6,FALSE),""))</f>
      </c>
      <c r="J11277" s="78">
        <f>IF(OR($E11277="",$H11277=""),"",$H11277*$I11277)</f>
      </c>
      <c r="K11277" s="79" t="str">
        <v/>
      </c>
    </row>
    <row r="11278">
      <c r="A11278" s="81" t="str">
        <v/>
      </c>
      <c r="B11278" s="81" t="str">
        <v/>
      </c>
      <c r="C11278" s="83">
        <f>IF($E11278="","",IFERROR(VLOOKUP(TRIM(E11278&amp;""),'Référentiel Articles'!$A$2:$F$634,2,FALSE),""))</f>
      </c>
      <c r="D11278" s="83">
        <f>IF($E11278="","",IFERROR(VLOOKUP(TRIM(E11278&amp;""),'Référentiel Articles'!$A$2:$F$634,3,FALSE),""))</f>
      </c>
      <c r="E11278" s="81" t="str">
        <v/>
      </c>
      <c r="F11278" s="83">
        <f>IF($E11278="","",IFERROR(VLOOKUP(TRIM(E11278&amp;""),'Référentiel Articles'!$A$2:$F$634,4,FALSE),""))</f>
      </c>
      <c r="G11278" s="84">
        <f>IF($E11278="","",IFERROR(VLOOKUP(TRIM(E11278&amp;""),'Référentiel Articles'!$A$2:$F$634,5,FALSE),""))</f>
      </c>
      <c r="H11278" s="85" t="str">
        <v/>
      </c>
      <c r="I11278" s="84">
        <f>IF($E11278="","",IFERROR(VLOOKUP(TRIM(E11278&amp;""),'Référentiel Articles'!$A$2:$F$634,6,FALSE),""))</f>
      </c>
      <c r="J11278" s="90">
        <f>IF(OR($E11278="",$H11278=""),"",$H11278*$I11278)</f>
      </c>
      <c r="K11278" s="87" t="str">
        <v/>
      </c>
    </row>
    <row r="11279">
      <c r="A11279" s="74" t="str">
        <v/>
      </c>
      <c r="B11279" s="74" t="str">
        <v/>
      </c>
      <c r="C11279" s="75">
        <f>IF($E11279="","",IFERROR(VLOOKUP(TRIM(E11279&amp;""),'Référentiel Articles'!$A$2:$F$634,2,FALSE),""))</f>
      </c>
      <c r="D11279" s="75">
        <f>IF($E11279="","",IFERROR(VLOOKUP(TRIM(E11279&amp;""),'Référentiel Articles'!$A$2:$F$634,3,FALSE),""))</f>
      </c>
      <c r="E11279" s="74" t="str">
        <v/>
      </c>
      <c r="F11279" s="75">
        <f>IF($E11279="","",IFERROR(VLOOKUP(TRIM(E11279&amp;""),'Référentiel Articles'!$A$2:$F$634,4,FALSE),""))</f>
      </c>
      <c r="G11279" s="76">
        <f>IF($E11279="","",IFERROR(VLOOKUP(TRIM(E11279&amp;""),'Référentiel Articles'!$A$2:$F$634,5,FALSE),""))</f>
      </c>
      <c r="H11279" s="77" t="str">
        <v/>
      </c>
      <c r="I11279" s="76">
        <f>IF($E11279="","",IFERROR(VLOOKUP(TRIM(E11279&amp;""),'Référentiel Articles'!$A$2:$F$634,6,FALSE),""))</f>
      </c>
      <c r="J11279" s="78">
        <f>IF(OR($E11279="",$H11279=""),"",$H11279*$I11279)</f>
      </c>
      <c r="K11279" s="79" t="str">
        <v/>
      </c>
    </row>
    <row r="11280">
      <c r="A11280" s="81" t="str">
        <v/>
      </c>
      <c r="B11280" s="81" t="str">
        <v/>
      </c>
      <c r="C11280" s="83">
        <f>IF($E11280="","",IFERROR(VLOOKUP(TRIM(E11280&amp;""),'Référentiel Articles'!$A$2:$F$634,2,FALSE),""))</f>
      </c>
      <c r="D11280" s="83">
        <f>IF($E11280="","",IFERROR(VLOOKUP(TRIM(E11280&amp;""),'Référentiel Articles'!$A$2:$F$634,3,FALSE),""))</f>
      </c>
      <c r="E11280" s="81" t="str">
        <v/>
      </c>
      <c r="F11280" s="83">
        <f>IF($E11280="","",IFERROR(VLOOKUP(TRIM(E11280&amp;""),'Référentiel Articles'!$A$2:$F$634,4,FALSE),""))</f>
      </c>
      <c r="G11280" s="84">
        <f>IF($E11280="","",IFERROR(VLOOKUP(TRIM(E11280&amp;""),'Référentiel Articles'!$A$2:$F$634,5,FALSE),""))</f>
      </c>
      <c r="H11280" s="85" t="str">
        <v/>
      </c>
      <c r="I11280" s="84">
        <f>IF($E11280="","",IFERROR(VLOOKUP(TRIM(E11280&amp;""),'Référentiel Articles'!$A$2:$F$634,6,FALSE),""))</f>
      </c>
      <c r="J11280" s="90">
        <f>IF(OR($E11280="",$H11280=""),"",$H11280*$I11280)</f>
      </c>
      <c r="K11280" s="87" t="str">
        <v/>
      </c>
    </row>
    <row r="11281">
      <c r="A11281" s="74" t="str">
        <v/>
      </c>
      <c r="B11281" s="74" t="str">
        <v/>
      </c>
      <c r="C11281" s="75">
        <f>IF($E11281="","",IFERROR(VLOOKUP(TRIM(E11281&amp;""),'Référentiel Articles'!$A$2:$F$634,2,FALSE),""))</f>
      </c>
      <c r="D11281" s="75">
        <f>IF($E11281="","",IFERROR(VLOOKUP(TRIM(E11281&amp;""),'Référentiel Articles'!$A$2:$F$634,3,FALSE),""))</f>
      </c>
      <c r="E11281" s="74" t="str">
        <v/>
      </c>
      <c r="F11281" s="75">
        <f>IF($E11281="","",IFERROR(VLOOKUP(TRIM(E11281&amp;""),'Référentiel Articles'!$A$2:$F$634,4,FALSE),""))</f>
      </c>
      <c r="G11281" s="76">
        <f>IF($E11281="","",IFERROR(VLOOKUP(TRIM(E11281&amp;""),'Référentiel Articles'!$A$2:$F$634,5,FALSE),""))</f>
      </c>
      <c r="H11281" s="77" t="str">
        <v/>
      </c>
      <c r="I11281" s="76">
        <f>IF($E11281="","",IFERROR(VLOOKUP(TRIM(E11281&amp;""),'Référentiel Articles'!$A$2:$F$634,6,FALSE),""))</f>
      </c>
      <c r="J11281" s="78">
        <f>IF(OR($E11281="",$H11281=""),"",$H11281*$I11281)</f>
      </c>
      <c r="K11281" s="79" t="str">
        <v/>
      </c>
    </row>
    <row r="11282">
      <c r="A11282" s="81" t="str">
        <v/>
      </c>
      <c r="B11282" s="81" t="str">
        <v/>
      </c>
      <c r="C11282" s="83">
        <f>IF($E11282="","",IFERROR(VLOOKUP(TRIM(E11282&amp;""),'Référentiel Articles'!$A$2:$F$634,2,FALSE),""))</f>
      </c>
      <c r="D11282" s="83">
        <f>IF($E11282="","",IFERROR(VLOOKUP(TRIM(E11282&amp;""),'Référentiel Articles'!$A$2:$F$634,3,FALSE),""))</f>
      </c>
      <c r="E11282" s="81" t="str">
        <v/>
      </c>
      <c r="F11282" s="83">
        <f>IF($E11282="","",IFERROR(VLOOKUP(TRIM(E11282&amp;""),'Référentiel Articles'!$A$2:$F$634,4,FALSE),""))</f>
      </c>
      <c r="G11282" s="84">
        <f>IF($E11282="","",IFERROR(VLOOKUP(TRIM(E11282&amp;""),'Référentiel Articles'!$A$2:$F$634,5,FALSE),""))</f>
      </c>
      <c r="H11282" s="85" t="str">
        <v/>
      </c>
      <c r="I11282" s="84">
        <f>IF($E11282="","",IFERROR(VLOOKUP(TRIM(E11282&amp;""),'Référentiel Articles'!$A$2:$F$634,6,FALSE),""))</f>
      </c>
      <c r="J11282" s="90">
        <f>IF(OR($E11282="",$H11282=""),"",$H11282*$I11282)</f>
      </c>
      <c r="K11282" s="87" t="str">
        <v/>
      </c>
    </row>
    <row r="11283">
      <c r="A11283" s="74" t="str">
        <v/>
      </c>
      <c r="B11283" s="74" t="str">
        <v/>
      </c>
      <c r="C11283" s="75">
        <f>IF($E11283="","",IFERROR(VLOOKUP(TRIM(E11283&amp;""),'Référentiel Articles'!$A$2:$F$634,2,FALSE),""))</f>
      </c>
      <c r="D11283" s="75">
        <f>IF($E11283="","",IFERROR(VLOOKUP(TRIM(E11283&amp;""),'Référentiel Articles'!$A$2:$F$634,3,FALSE),""))</f>
      </c>
      <c r="E11283" s="74" t="str">
        <v/>
      </c>
      <c r="F11283" s="75">
        <f>IF($E11283="","",IFERROR(VLOOKUP(TRIM(E11283&amp;""),'Référentiel Articles'!$A$2:$F$634,4,FALSE),""))</f>
      </c>
      <c r="G11283" s="76">
        <f>IF($E11283="","",IFERROR(VLOOKUP(TRIM(E11283&amp;""),'Référentiel Articles'!$A$2:$F$634,5,FALSE),""))</f>
      </c>
      <c r="H11283" s="77" t="str">
        <v/>
      </c>
      <c r="I11283" s="76">
        <f>IF($E11283="","",IFERROR(VLOOKUP(TRIM(E11283&amp;""),'Référentiel Articles'!$A$2:$F$634,6,FALSE),""))</f>
      </c>
      <c r="J11283" s="78">
        <f>IF(OR($E11283="",$H11283=""),"",$H11283*$I11283)</f>
      </c>
      <c r="K11283" s="79" t="str">
        <v/>
      </c>
    </row>
    <row r="11284">
      <c r="A11284" s="81" t="str">
        <v/>
      </c>
      <c r="B11284" s="81" t="str">
        <v/>
      </c>
      <c r="C11284" s="83">
        <f>IF($E11284="","",IFERROR(VLOOKUP(TRIM(E11284&amp;""),'Référentiel Articles'!$A$2:$F$634,2,FALSE),""))</f>
      </c>
      <c r="D11284" s="83">
        <f>IF($E11284="","",IFERROR(VLOOKUP(TRIM(E11284&amp;""),'Référentiel Articles'!$A$2:$F$634,3,FALSE),""))</f>
      </c>
      <c r="E11284" s="81" t="str">
        <v/>
      </c>
      <c r="F11284" s="83">
        <f>IF($E11284="","",IFERROR(VLOOKUP(TRIM(E11284&amp;""),'Référentiel Articles'!$A$2:$F$634,4,FALSE),""))</f>
      </c>
      <c r="G11284" s="84">
        <f>IF($E11284="","",IFERROR(VLOOKUP(TRIM(E11284&amp;""),'Référentiel Articles'!$A$2:$F$634,5,FALSE),""))</f>
      </c>
      <c r="H11284" s="85" t="str">
        <v/>
      </c>
      <c r="I11284" s="84">
        <f>IF($E11284="","",IFERROR(VLOOKUP(TRIM(E11284&amp;""),'Référentiel Articles'!$A$2:$F$634,6,FALSE),""))</f>
      </c>
      <c r="J11284" s="90">
        <f>IF(OR($E11284="",$H11284=""),"",$H11284*$I11284)</f>
      </c>
      <c r="K11284" s="87" t="str">
        <v/>
      </c>
    </row>
    <row r="11285">
      <c r="A11285" s="74" t="str">
        <v/>
      </c>
      <c r="B11285" s="74" t="str">
        <v/>
      </c>
      <c r="C11285" s="75">
        <f>IF($E11285="","",IFERROR(VLOOKUP(TRIM(E11285&amp;""),'Référentiel Articles'!$A$2:$F$634,2,FALSE),""))</f>
      </c>
      <c r="D11285" s="75">
        <f>IF($E11285="","",IFERROR(VLOOKUP(TRIM(E11285&amp;""),'Référentiel Articles'!$A$2:$F$634,3,FALSE),""))</f>
      </c>
      <c r="E11285" s="74" t="str">
        <v/>
      </c>
      <c r="F11285" s="75">
        <f>IF($E11285="","",IFERROR(VLOOKUP(TRIM(E11285&amp;""),'Référentiel Articles'!$A$2:$F$634,4,FALSE),""))</f>
      </c>
      <c r="G11285" s="76">
        <f>IF($E11285="","",IFERROR(VLOOKUP(TRIM(E11285&amp;""),'Référentiel Articles'!$A$2:$F$634,5,FALSE),""))</f>
      </c>
      <c r="H11285" s="77" t="str">
        <v/>
      </c>
      <c r="I11285" s="76">
        <f>IF($E11285="","",IFERROR(VLOOKUP(TRIM(E11285&amp;""),'Référentiel Articles'!$A$2:$F$634,6,FALSE),""))</f>
      </c>
      <c r="J11285" s="78">
        <f>IF(OR($E11285="",$H11285=""),"",$H11285*$I11285)</f>
      </c>
      <c r="K11285" s="79" t="str">
        <v/>
      </c>
    </row>
    <row r="11286">
      <c r="A11286" s="81" t="str">
        <v/>
      </c>
      <c r="B11286" s="81" t="str">
        <v/>
      </c>
      <c r="C11286" s="83">
        <f>IF($E11286="","",IFERROR(VLOOKUP(TRIM(E11286&amp;""),'Référentiel Articles'!$A$2:$F$634,2,FALSE),""))</f>
      </c>
      <c r="D11286" s="83">
        <f>IF($E11286="","",IFERROR(VLOOKUP(TRIM(E11286&amp;""),'Référentiel Articles'!$A$2:$F$634,3,FALSE),""))</f>
      </c>
      <c r="E11286" s="81" t="str">
        <v/>
      </c>
      <c r="F11286" s="83">
        <f>IF($E11286="","",IFERROR(VLOOKUP(TRIM(E11286&amp;""),'Référentiel Articles'!$A$2:$F$634,4,FALSE),""))</f>
      </c>
      <c r="G11286" s="84">
        <f>IF($E11286="","",IFERROR(VLOOKUP(TRIM(E11286&amp;""),'Référentiel Articles'!$A$2:$F$634,5,FALSE),""))</f>
      </c>
      <c r="H11286" s="85" t="str">
        <v/>
      </c>
      <c r="I11286" s="84">
        <f>IF($E11286="","",IFERROR(VLOOKUP(TRIM(E11286&amp;""),'Référentiel Articles'!$A$2:$F$634,6,FALSE),""))</f>
      </c>
      <c r="J11286" s="90">
        <f>IF(OR($E11286="",$H11286=""),"",$H11286*$I11286)</f>
      </c>
      <c r="K11286" s="87" t="str">
        <v/>
      </c>
    </row>
    <row r="11287">
      <c r="A11287" s="74" t="str">
        <v/>
      </c>
      <c r="B11287" s="74" t="str">
        <v/>
      </c>
      <c r="C11287" s="75">
        <f>IF($E11287="","",IFERROR(VLOOKUP(TRIM(E11287&amp;""),'Référentiel Articles'!$A$2:$F$634,2,FALSE),""))</f>
      </c>
      <c r="D11287" s="75">
        <f>IF($E11287="","",IFERROR(VLOOKUP(TRIM(E11287&amp;""),'Référentiel Articles'!$A$2:$F$634,3,FALSE),""))</f>
      </c>
      <c r="E11287" s="74" t="str">
        <v/>
      </c>
      <c r="F11287" s="75">
        <f>IF($E11287="","",IFERROR(VLOOKUP(TRIM(E11287&amp;""),'Référentiel Articles'!$A$2:$F$634,4,FALSE),""))</f>
      </c>
      <c r="G11287" s="76">
        <f>IF($E11287="","",IFERROR(VLOOKUP(TRIM(E11287&amp;""),'Référentiel Articles'!$A$2:$F$634,5,FALSE),""))</f>
      </c>
      <c r="H11287" s="77" t="str">
        <v/>
      </c>
      <c r="I11287" s="76">
        <f>IF($E11287="","",IFERROR(VLOOKUP(TRIM(E11287&amp;""),'Référentiel Articles'!$A$2:$F$634,6,FALSE),""))</f>
      </c>
      <c r="J11287" s="78">
        <f>IF(OR($E11287="",$H11287=""),"",$H11287*$I11287)</f>
      </c>
      <c r="K11287" s="79" t="str">
        <v/>
      </c>
    </row>
    <row r="11288">
      <c r="A11288" s="81" t="str">
        <v/>
      </c>
      <c r="B11288" s="81" t="str">
        <v/>
      </c>
      <c r="C11288" s="83">
        <f>IF($E11288="","",IFERROR(VLOOKUP(TRIM(E11288&amp;""),'Référentiel Articles'!$A$2:$F$634,2,FALSE),""))</f>
      </c>
      <c r="D11288" s="83">
        <f>IF($E11288="","",IFERROR(VLOOKUP(TRIM(E11288&amp;""),'Référentiel Articles'!$A$2:$F$634,3,FALSE),""))</f>
      </c>
      <c r="E11288" s="81" t="str">
        <v/>
      </c>
      <c r="F11288" s="83">
        <f>IF($E11288="","",IFERROR(VLOOKUP(TRIM(E11288&amp;""),'Référentiel Articles'!$A$2:$F$634,4,FALSE),""))</f>
      </c>
      <c r="G11288" s="84">
        <f>IF($E11288="","",IFERROR(VLOOKUP(TRIM(E11288&amp;""),'Référentiel Articles'!$A$2:$F$634,5,FALSE),""))</f>
      </c>
      <c r="H11288" s="85" t="str">
        <v/>
      </c>
      <c r="I11288" s="84">
        <f>IF($E11288="","",IFERROR(VLOOKUP(TRIM(E11288&amp;""),'Référentiel Articles'!$A$2:$F$634,6,FALSE),""))</f>
      </c>
      <c r="J11288" s="90">
        <f>IF(OR($E11288="",$H11288=""),"",$H11288*$I11288)</f>
      </c>
      <c r="K11288" s="87" t="str">
        <v/>
      </c>
    </row>
    <row r="11289">
      <c r="A11289" s="74" t="str">
        <v/>
      </c>
      <c r="B11289" s="74" t="str">
        <v/>
      </c>
      <c r="C11289" s="75">
        <f>IF($E11289="","",IFERROR(VLOOKUP(TRIM(E11289&amp;""),'Référentiel Articles'!$A$2:$F$634,2,FALSE),""))</f>
      </c>
      <c r="D11289" s="75">
        <f>IF($E11289="","",IFERROR(VLOOKUP(TRIM(E11289&amp;""),'Référentiel Articles'!$A$2:$F$634,3,FALSE),""))</f>
      </c>
      <c r="E11289" s="74" t="str">
        <v/>
      </c>
      <c r="F11289" s="75">
        <f>IF($E11289="","",IFERROR(VLOOKUP(TRIM(E11289&amp;""),'Référentiel Articles'!$A$2:$F$634,4,FALSE),""))</f>
      </c>
      <c r="G11289" s="76">
        <f>IF($E11289="","",IFERROR(VLOOKUP(TRIM(E11289&amp;""),'Référentiel Articles'!$A$2:$F$634,5,FALSE),""))</f>
      </c>
      <c r="H11289" s="77" t="str">
        <v/>
      </c>
      <c r="I11289" s="76">
        <f>IF($E11289="","",IFERROR(VLOOKUP(TRIM(E11289&amp;""),'Référentiel Articles'!$A$2:$F$634,6,FALSE),""))</f>
      </c>
      <c r="J11289" s="78">
        <f>IF(OR($E11289="",$H11289=""),"",$H11289*$I11289)</f>
      </c>
      <c r="K11289" s="79" t="str">
        <v/>
      </c>
    </row>
    <row r="11290">
      <c r="A11290" s="81" t="str">
        <v/>
      </c>
      <c r="B11290" s="81" t="str">
        <v/>
      </c>
      <c r="C11290" s="83">
        <f>IF($E11290="","",IFERROR(VLOOKUP(TRIM(E11290&amp;""),'Référentiel Articles'!$A$2:$F$634,2,FALSE),""))</f>
      </c>
      <c r="D11290" s="83">
        <f>IF($E11290="","",IFERROR(VLOOKUP(TRIM(E11290&amp;""),'Référentiel Articles'!$A$2:$F$634,3,FALSE),""))</f>
      </c>
      <c r="E11290" s="81" t="str">
        <v/>
      </c>
      <c r="F11290" s="83">
        <f>IF($E11290="","",IFERROR(VLOOKUP(TRIM(E11290&amp;""),'Référentiel Articles'!$A$2:$F$634,4,FALSE),""))</f>
      </c>
      <c r="G11290" s="84">
        <f>IF($E11290="","",IFERROR(VLOOKUP(TRIM(E11290&amp;""),'Référentiel Articles'!$A$2:$F$634,5,FALSE),""))</f>
      </c>
      <c r="H11290" s="85" t="str">
        <v/>
      </c>
      <c r="I11290" s="84">
        <f>IF($E11290="","",IFERROR(VLOOKUP(TRIM(E11290&amp;""),'Référentiel Articles'!$A$2:$F$634,6,FALSE),""))</f>
      </c>
      <c r="J11290" s="90">
        <f>IF(OR($E11290="",$H11290=""),"",$H11290*$I11290)</f>
      </c>
      <c r="K11290" s="87" t="str">
        <v/>
      </c>
    </row>
    <row r="11291">
      <c r="A11291" s="74" t="str">
        <v/>
      </c>
      <c r="B11291" s="74" t="str">
        <v/>
      </c>
      <c r="C11291" s="75">
        <f>IF($E11291="","",IFERROR(VLOOKUP(TRIM(E11291&amp;""),'Référentiel Articles'!$A$2:$F$634,2,FALSE),""))</f>
      </c>
      <c r="D11291" s="75">
        <f>IF($E11291="","",IFERROR(VLOOKUP(TRIM(E11291&amp;""),'Référentiel Articles'!$A$2:$F$634,3,FALSE),""))</f>
      </c>
      <c r="E11291" s="74" t="str">
        <v/>
      </c>
      <c r="F11291" s="75">
        <f>IF($E11291="","",IFERROR(VLOOKUP(TRIM(E11291&amp;""),'Référentiel Articles'!$A$2:$F$634,4,FALSE),""))</f>
      </c>
      <c r="G11291" s="76">
        <f>IF($E11291="","",IFERROR(VLOOKUP(TRIM(E11291&amp;""),'Référentiel Articles'!$A$2:$F$634,5,FALSE),""))</f>
      </c>
      <c r="H11291" s="77" t="str">
        <v/>
      </c>
      <c r="I11291" s="76">
        <f>IF($E11291="","",IFERROR(VLOOKUP(TRIM(E11291&amp;""),'Référentiel Articles'!$A$2:$F$634,6,FALSE),""))</f>
      </c>
      <c r="J11291" s="78">
        <f>IF(OR($E11291="",$H11291=""),"",$H11291*$I11291)</f>
      </c>
      <c r="K11291" s="79" t="str">
        <v/>
      </c>
    </row>
    <row r="11292">
      <c r="A11292" s="81" t="str">
        <v/>
      </c>
      <c r="B11292" s="81" t="str">
        <v/>
      </c>
      <c r="C11292" s="83">
        <f>IF($E11292="","",IFERROR(VLOOKUP(TRIM(E11292&amp;""),'Référentiel Articles'!$A$2:$F$634,2,FALSE),""))</f>
      </c>
      <c r="D11292" s="83">
        <f>IF($E11292="","",IFERROR(VLOOKUP(TRIM(E11292&amp;""),'Référentiel Articles'!$A$2:$F$634,3,FALSE),""))</f>
      </c>
      <c r="E11292" s="81" t="str">
        <v/>
      </c>
      <c r="F11292" s="83">
        <f>IF($E11292="","",IFERROR(VLOOKUP(TRIM(E11292&amp;""),'Référentiel Articles'!$A$2:$F$634,4,FALSE),""))</f>
      </c>
      <c r="G11292" s="84">
        <f>IF($E11292="","",IFERROR(VLOOKUP(TRIM(E11292&amp;""),'Référentiel Articles'!$A$2:$F$634,5,FALSE),""))</f>
      </c>
      <c r="H11292" s="85" t="str">
        <v/>
      </c>
      <c r="I11292" s="84">
        <f>IF($E11292="","",IFERROR(VLOOKUP(TRIM(E11292&amp;""),'Référentiel Articles'!$A$2:$F$634,6,FALSE),""))</f>
      </c>
      <c r="J11292" s="90">
        <f>IF(OR($E11292="",$H11292=""),"",$H11292*$I11292)</f>
      </c>
      <c r="K11292" s="87" t="str">
        <v/>
      </c>
    </row>
    <row r="11293">
      <c r="A11293" s="74" t="str">
        <v/>
      </c>
      <c r="B11293" s="74" t="str">
        <v/>
      </c>
      <c r="C11293" s="75">
        <f>IF($E11293="","",IFERROR(VLOOKUP(TRIM(E11293&amp;""),'Référentiel Articles'!$A$2:$F$634,2,FALSE),""))</f>
      </c>
      <c r="D11293" s="75">
        <f>IF($E11293="","",IFERROR(VLOOKUP(TRIM(E11293&amp;""),'Référentiel Articles'!$A$2:$F$634,3,FALSE),""))</f>
      </c>
      <c r="E11293" s="74" t="str">
        <v/>
      </c>
      <c r="F11293" s="75">
        <f>IF($E11293="","",IFERROR(VLOOKUP(TRIM(E11293&amp;""),'Référentiel Articles'!$A$2:$F$634,4,FALSE),""))</f>
      </c>
      <c r="G11293" s="76">
        <f>IF($E11293="","",IFERROR(VLOOKUP(TRIM(E11293&amp;""),'Référentiel Articles'!$A$2:$F$634,5,FALSE),""))</f>
      </c>
      <c r="H11293" s="77" t="str">
        <v/>
      </c>
      <c r="I11293" s="76">
        <f>IF($E11293="","",IFERROR(VLOOKUP(TRIM(E11293&amp;""),'Référentiel Articles'!$A$2:$F$634,6,FALSE),""))</f>
      </c>
      <c r="J11293" s="78">
        <f>IF(OR($E11293="",$H11293=""),"",$H11293*$I11293)</f>
      </c>
      <c r="K11293" s="79" t="str">
        <v/>
      </c>
    </row>
    <row r="11294">
      <c r="A11294" s="81" t="str">
        <v/>
      </c>
      <c r="B11294" s="81" t="str">
        <v/>
      </c>
      <c r="C11294" s="83">
        <f>IF($E11294="","",IFERROR(VLOOKUP(TRIM(E11294&amp;""),'Référentiel Articles'!$A$2:$F$634,2,FALSE),""))</f>
      </c>
      <c r="D11294" s="83">
        <f>IF($E11294="","",IFERROR(VLOOKUP(TRIM(E11294&amp;""),'Référentiel Articles'!$A$2:$F$634,3,FALSE),""))</f>
      </c>
      <c r="E11294" s="81" t="str">
        <v/>
      </c>
      <c r="F11294" s="83">
        <f>IF($E11294="","",IFERROR(VLOOKUP(TRIM(E11294&amp;""),'Référentiel Articles'!$A$2:$F$634,4,FALSE),""))</f>
      </c>
      <c r="G11294" s="84">
        <f>IF($E11294="","",IFERROR(VLOOKUP(TRIM(E11294&amp;""),'Référentiel Articles'!$A$2:$F$634,5,FALSE),""))</f>
      </c>
      <c r="H11294" s="85" t="str">
        <v/>
      </c>
      <c r="I11294" s="84">
        <f>IF($E11294="","",IFERROR(VLOOKUP(TRIM(E11294&amp;""),'Référentiel Articles'!$A$2:$F$634,6,FALSE),""))</f>
      </c>
      <c r="J11294" s="90">
        <f>IF(OR($E11294="",$H11294=""),"",$H11294*$I11294)</f>
      </c>
      <c r="K11294" s="87" t="str">
        <v/>
      </c>
    </row>
    <row r="11295">
      <c r="A11295" s="74" t="str">
        <v/>
      </c>
      <c r="B11295" s="74" t="str">
        <v/>
      </c>
      <c r="C11295" s="75">
        <f>IF($E11295="","",IFERROR(VLOOKUP(TRIM(E11295&amp;""),'Référentiel Articles'!$A$2:$F$634,2,FALSE),""))</f>
      </c>
      <c r="D11295" s="75">
        <f>IF($E11295="","",IFERROR(VLOOKUP(TRIM(E11295&amp;""),'Référentiel Articles'!$A$2:$F$634,3,FALSE),""))</f>
      </c>
      <c r="E11295" s="74" t="str">
        <v/>
      </c>
      <c r="F11295" s="75">
        <f>IF($E11295="","",IFERROR(VLOOKUP(TRIM(E11295&amp;""),'Référentiel Articles'!$A$2:$F$634,4,FALSE),""))</f>
      </c>
      <c r="G11295" s="76">
        <f>IF($E11295="","",IFERROR(VLOOKUP(TRIM(E11295&amp;""),'Référentiel Articles'!$A$2:$F$634,5,FALSE),""))</f>
      </c>
      <c r="H11295" s="77" t="str">
        <v/>
      </c>
      <c r="I11295" s="76">
        <f>IF($E11295="","",IFERROR(VLOOKUP(TRIM(E11295&amp;""),'Référentiel Articles'!$A$2:$F$634,6,FALSE),""))</f>
      </c>
      <c r="J11295" s="78">
        <f>IF(OR($E11295="",$H11295=""),"",$H11295*$I11295)</f>
      </c>
      <c r="K11295" s="79" t="str">
        <v/>
      </c>
    </row>
    <row r="11296">
      <c r="A11296" s="81" t="str">
        <v/>
      </c>
      <c r="B11296" s="81" t="str">
        <v/>
      </c>
      <c r="C11296" s="83">
        <f>IF($E11296="","",IFERROR(VLOOKUP(TRIM(E11296&amp;""),'Référentiel Articles'!$A$2:$F$634,2,FALSE),""))</f>
      </c>
      <c r="D11296" s="83">
        <f>IF($E11296="","",IFERROR(VLOOKUP(TRIM(E11296&amp;""),'Référentiel Articles'!$A$2:$F$634,3,FALSE),""))</f>
      </c>
      <c r="E11296" s="81" t="str">
        <v/>
      </c>
      <c r="F11296" s="83">
        <f>IF($E11296="","",IFERROR(VLOOKUP(TRIM(E11296&amp;""),'Référentiel Articles'!$A$2:$F$634,4,FALSE),""))</f>
      </c>
      <c r="G11296" s="84">
        <f>IF($E11296="","",IFERROR(VLOOKUP(TRIM(E11296&amp;""),'Référentiel Articles'!$A$2:$F$634,5,FALSE),""))</f>
      </c>
      <c r="H11296" s="85" t="str">
        <v/>
      </c>
      <c r="I11296" s="84">
        <f>IF($E11296="","",IFERROR(VLOOKUP(TRIM(E11296&amp;""),'Référentiel Articles'!$A$2:$F$634,6,FALSE),""))</f>
      </c>
      <c r="J11296" s="90">
        <f>IF(OR($E11296="",$H11296=""),"",$H11296*$I11296)</f>
      </c>
      <c r="K11296" s="87" t="str">
        <v/>
      </c>
    </row>
    <row r="11297">
      <c r="A11297" s="74" t="str">
        <v/>
      </c>
      <c r="B11297" s="74" t="str">
        <v/>
      </c>
      <c r="C11297" s="75">
        <f>IF($E11297="","",IFERROR(VLOOKUP(TRIM(E11297&amp;""),'Référentiel Articles'!$A$2:$F$634,2,FALSE),""))</f>
      </c>
      <c r="D11297" s="75">
        <f>IF($E11297="","",IFERROR(VLOOKUP(TRIM(E11297&amp;""),'Référentiel Articles'!$A$2:$F$634,3,FALSE),""))</f>
      </c>
      <c r="E11297" s="74" t="str">
        <v/>
      </c>
      <c r="F11297" s="75">
        <f>IF($E11297="","",IFERROR(VLOOKUP(TRIM(E11297&amp;""),'Référentiel Articles'!$A$2:$F$634,4,FALSE),""))</f>
      </c>
      <c r="G11297" s="76">
        <f>IF($E11297="","",IFERROR(VLOOKUP(TRIM(E11297&amp;""),'Référentiel Articles'!$A$2:$F$634,5,FALSE),""))</f>
      </c>
      <c r="H11297" s="77" t="str">
        <v/>
      </c>
      <c r="I11297" s="76">
        <f>IF($E11297="","",IFERROR(VLOOKUP(TRIM(E11297&amp;""),'Référentiel Articles'!$A$2:$F$634,6,FALSE),""))</f>
      </c>
      <c r="J11297" s="78">
        <f>IF(OR($E11297="",$H11297=""),"",$H11297*$I11297)</f>
      </c>
      <c r="K11297" s="79" t="str">
        <v/>
      </c>
    </row>
    <row r="11298">
      <c r="A11298" s="81" t="str">
        <v/>
      </c>
      <c r="B11298" s="81" t="str">
        <v/>
      </c>
      <c r="C11298" s="83">
        <f>IF($E11298="","",IFERROR(VLOOKUP(TRIM(E11298&amp;""),'Référentiel Articles'!$A$2:$F$634,2,FALSE),""))</f>
      </c>
      <c r="D11298" s="83">
        <f>IF($E11298="","",IFERROR(VLOOKUP(TRIM(E11298&amp;""),'Référentiel Articles'!$A$2:$F$634,3,FALSE),""))</f>
      </c>
      <c r="E11298" s="81" t="str">
        <v/>
      </c>
      <c r="F11298" s="83">
        <f>IF($E11298="","",IFERROR(VLOOKUP(TRIM(E11298&amp;""),'Référentiel Articles'!$A$2:$F$634,4,FALSE),""))</f>
      </c>
      <c r="G11298" s="84">
        <f>IF($E11298="","",IFERROR(VLOOKUP(TRIM(E11298&amp;""),'Référentiel Articles'!$A$2:$F$634,5,FALSE),""))</f>
      </c>
      <c r="H11298" s="85" t="str">
        <v/>
      </c>
      <c r="I11298" s="84">
        <f>IF($E11298="","",IFERROR(VLOOKUP(TRIM(E11298&amp;""),'Référentiel Articles'!$A$2:$F$634,6,FALSE),""))</f>
      </c>
      <c r="J11298" s="90">
        <f>IF(OR($E11298="",$H11298=""),"",$H11298*$I11298)</f>
      </c>
      <c r="K11298" s="87" t="str">
        <v/>
      </c>
    </row>
    <row r="11299">
      <c r="A11299" s="74" t="str">
        <v/>
      </c>
      <c r="B11299" s="74" t="str">
        <v/>
      </c>
      <c r="C11299" s="75">
        <f>IF($E11299="","",IFERROR(VLOOKUP(TRIM(E11299&amp;""),'Référentiel Articles'!$A$2:$F$634,2,FALSE),""))</f>
      </c>
      <c r="D11299" s="75">
        <f>IF($E11299="","",IFERROR(VLOOKUP(TRIM(E11299&amp;""),'Référentiel Articles'!$A$2:$F$634,3,FALSE),""))</f>
      </c>
      <c r="E11299" s="74" t="str">
        <v/>
      </c>
      <c r="F11299" s="75">
        <f>IF($E11299="","",IFERROR(VLOOKUP(TRIM(E11299&amp;""),'Référentiel Articles'!$A$2:$F$634,4,FALSE),""))</f>
      </c>
      <c r="G11299" s="76">
        <f>IF($E11299="","",IFERROR(VLOOKUP(TRIM(E11299&amp;""),'Référentiel Articles'!$A$2:$F$634,5,FALSE),""))</f>
      </c>
      <c r="H11299" s="77" t="str">
        <v/>
      </c>
      <c r="I11299" s="76">
        <f>IF($E11299="","",IFERROR(VLOOKUP(TRIM(E11299&amp;""),'Référentiel Articles'!$A$2:$F$634,6,FALSE),""))</f>
      </c>
      <c r="J11299" s="78">
        <f>IF(OR($E11299="",$H11299=""),"",$H11299*$I11299)</f>
      </c>
      <c r="K11299" s="79" t="str">
        <v/>
      </c>
    </row>
    <row r="11300">
      <c r="A11300" s="81" t="str">
        <v/>
      </c>
      <c r="B11300" s="81" t="str">
        <v/>
      </c>
      <c r="C11300" s="83">
        <f>IF($E11300="","",IFERROR(VLOOKUP(TRIM(E11300&amp;""),'Référentiel Articles'!$A$2:$F$634,2,FALSE),""))</f>
      </c>
      <c r="D11300" s="83">
        <f>IF($E11300="","",IFERROR(VLOOKUP(TRIM(E11300&amp;""),'Référentiel Articles'!$A$2:$F$634,3,FALSE),""))</f>
      </c>
      <c r="E11300" s="81" t="str">
        <v/>
      </c>
      <c r="F11300" s="83">
        <f>IF($E11300="","",IFERROR(VLOOKUP(TRIM(E11300&amp;""),'Référentiel Articles'!$A$2:$F$634,4,FALSE),""))</f>
      </c>
      <c r="G11300" s="84">
        <f>IF($E11300="","",IFERROR(VLOOKUP(TRIM(E11300&amp;""),'Référentiel Articles'!$A$2:$F$634,5,FALSE),""))</f>
      </c>
      <c r="H11300" s="85" t="str">
        <v/>
      </c>
      <c r="I11300" s="84">
        <f>IF($E11300="","",IFERROR(VLOOKUP(TRIM(E11300&amp;""),'Référentiel Articles'!$A$2:$F$634,6,FALSE),""))</f>
      </c>
      <c r="J11300" s="90">
        <f>IF(OR($E11300="",$H11300=""),"",$H11300*$I11300)</f>
      </c>
      <c r="K11300" s="87" t="str">
        <v/>
      </c>
    </row>
    <row r="11301">
      <c r="A11301" s="74" t="str">
        <v/>
      </c>
      <c r="B11301" s="74" t="str">
        <v/>
      </c>
      <c r="C11301" s="75">
        <f>IF($E11301="","",IFERROR(VLOOKUP(TRIM(E11301&amp;""),'Référentiel Articles'!$A$2:$F$634,2,FALSE),""))</f>
      </c>
      <c r="D11301" s="75">
        <f>IF($E11301="","",IFERROR(VLOOKUP(TRIM(E11301&amp;""),'Référentiel Articles'!$A$2:$F$634,3,FALSE),""))</f>
      </c>
      <c r="E11301" s="74" t="str">
        <v/>
      </c>
      <c r="F11301" s="75">
        <f>IF($E11301="","",IFERROR(VLOOKUP(TRIM(E11301&amp;""),'Référentiel Articles'!$A$2:$F$634,4,FALSE),""))</f>
      </c>
      <c r="G11301" s="76">
        <f>IF($E11301="","",IFERROR(VLOOKUP(TRIM(E11301&amp;""),'Référentiel Articles'!$A$2:$F$634,5,FALSE),""))</f>
      </c>
      <c r="H11301" s="77" t="str">
        <v/>
      </c>
      <c r="I11301" s="76">
        <f>IF($E11301="","",IFERROR(VLOOKUP(TRIM(E11301&amp;""),'Référentiel Articles'!$A$2:$F$634,6,FALSE),""))</f>
      </c>
      <c r="J11301" s="78">
        <f>IF(OR($E11301="",$H11301=""),"",$H11301*$I11301)</f>
      </c>
      <c r="K11301" s="79" t="str">
        <v/>
      </c>
    </row>
    <row r="11302">
      <c r="A11302" s="81" t="str">
        <v/>
      </c>
      <c r="B11302" s="81" t="str">
        <v/>
      </c>
      <c r="C11302" s="83">
        <f>IF($E11302="","",IFERROR(VLOOKUP(TRIM(E11302&amp;""),'Référentiel Articles'!$A$2:$F$634,2,FALSE),""))</f>
      </c>
      <c r="D11302" s="83">
        <f>IF($E11302="","",IFERROR(VLOOKUP(TRIM(E11302&amp;""),'Référentiel Articles'!$A$2:$F$634,3,FALSE),""))</f>
      </c>
      <c r="E11302" s="81" t="str">
        <v/>
      </c>
      <c r="F11302" s="83">
        <f>IF($E11302="","",IFERROR(VLOOKUP(TRIM(E11302&amp;""),'Référentiel Articles'!$A$2:$F$634,4,FALSE),""))</f>
      </c>
      <c r="G11302" s="84">
        <f>IF($E11302="","",IFERROR(VLOOKUP(TRIM(E11302&amp;""),'Référentiel Articles'!$A$2:$F$634,5,FALSE),""))</f>
      </c>
      <c r="H11302" s="85" t="str">
        <v/>
      </c>
      <c r="I11302" s="84">
        <f>IF($E11302="","",IFERROR(VLOOKUP(TRIM(E11302&amp;""),'Référentiel Articles'!$A$2:$F$634,6,FALSE),""))</f>
      </c>
      <c r="J11302" s="90">
        <f>IF(OR($E11302="",$H11302=""),"",$H11302*$I11302)</f>
      </c>
      <c r="K11302" s="87" t="str">
        <v/>
      </c>
    </row>
    <row r="11303">
      <c r="A11303" s="74" t="str">
        <v/>
      </c>
      <c r="B11303" s="74" t="str">
        <v/>
      </c>
      <c r="C11303" s="75">
        <f>IF($E11303="","",IFERROR(VLOOKUP(TRIM(E11303&amp;""),'Référentiel Articles'!$A$2:$F$634,2,FALSE),""))</f>
      </c>
      <c r="D11303" s="75">
        <f>IF($E11303="","",IFERROR(VLOOKUP(TRIM(E11303&amp;""),'Référentiel Articles'!$A$2:$F$634,3,FALSE),""))</f>
      </c>
      <c r="E11303" s="74" t="str">
        <v/>
      </c>
      <c r="F11303" s="75">
        <f>IF($E11303="","",IFERROR(VLOOKUP(TRIM(E11303&amp;""),'Référentiel Articles'!$A$2:$F$634,4,FALSE),""))</f>
      </c>
      <c r="G11303" s="76">
        <f>IF($E11303="","",IFERROR(VLOOKUP(TRIM(E11303&amp;""),'Référentiel Articles'!$A$2:$F$634,5,FALSE),""))</f>
      </c>
      <c r="H11303" s="77" t="str">
        <v/>
      </c>
      <c r="I11303" s="76">
        <f>IF($E11303="","",IFERROR(VLOOKUP(TRIM(E11303&amp;""),'Référentiel Articles'!$A$2:$F$634,6,FALSE),""))</f>
      </c>
      <c r="J11303" s="78">
        <f>IF(OR($E11303="",$H11303=""),"",$H11303*$I11303)</f>
      </c>
      <c r="K11303" s="79" t="str">
        <v/>
      </c>
    </row>
    <row r="11304">
      <c r="A11304" s="81" t="str">
        <v/>
      </c>
      <c r="B11304" s="81" t="str">
        <v/>
      </c>
      <c r="C11304" s="83">
        <f>IF($E11304="","",IFERROR(VLOOKUP(TRIM(E11304&amp;""),'Référentiel Articles'!$A$2:$F$634,2,FALSE),""))</f>
      </c>
      <c r="D11304" s="83">
        <f>IF($E11304="","",IFERROR(VLOOKUP(TRIM(E11304&amp;""),'Référentiel Articles'!$A$2:$F$634,3,FALSE),""))</f>
      </c>
      <c r="E11304" s="81" t="str">
        <v/>
      </c>
      <c r="F11304" s="83">
        <f>IF($E11304="","",IFERROR(VLOOKUP(TRIM(E11304&amp;""),'Référentiel Articles'!$A$2:$F$634,4,FALSE),""))</f>
      </c>
      <c r="G11304" s="84">
        <f>IF($E11304="","",IFERROR(VLOOKUP(TRIM(E11304&amp;""),'Référentiel Articles'!$A$2:$F$634,5,FALSE),""))</f>
      </c>
      <c r="H11304" s="85" t="str">
        <v/>
      </c>
      <c r="I11304" s="84">
        <f>IF($E11304="","",IFERROR(VLOOKUP(TRIM(E11304&amp;""),'Référentiel Articles'!$A$2:$F$634,6,FALSE),""))</f>
      </c>
      <c r="J11304" s="90">
        <f>IF(OR($E11304="",$H11304=""),"",$H11304*$I11304)</f>
      </c>
      <c r="K11304" s="87" t="str">
        <v/>
      </c>
    </row>
    <row r="11305">
      <c r="A11305" s="74" t="str">
        <v/>
      </c>
      <c r="B11305" s="74" t="str">
        <v/>
      </c>
      <c r="C11305" s="75">
        <f>IF($E11305="","",IFERROR(VLOOKUP(TRIM(E11305&amp;""),'Référentiel Articles'!$A$2:$F$634,2,FALSE),""))</f>
      </c>
      <c r="D11305" s="75">
        <f>IF($E11305="","",IFERROR(VLOOKUP(TRIM(E11305&amp;""),'Référentiel Articles'!$A$2:$F$634,3,FALSE),""))</f>
      </c>
      <c r="E11305" s="74" t="str">
        <v/>
      </c>
      <c r="F11305" s="75">
        <f>IF($E11305="","",IFERROR(VLOOKUP(TRIM(E11305&amp;""),'Référentiel Articles'!$A$2:$F$634,4,FALSE),""))</f>
      </c>
      <c r="G11305" s="76">
        <f>IF($E11305="","",IFERROR(VLOOKUP(TRIM(E11305&amp;""),'Référentiel Articles'!$A$2:$F$634,5,FALSE),""))</f>
      </c>
      <c r="H11305" s="77" t="str">
        <v/>
      </c>
      <c r="I11305" s="76">
        <f>IF($E11305="","",IFERROR(VLOOKUP(TRIM(E11305&amp;""),'Référentiel Articles'!$A$2:$F$634,6,FALSE),""))</f>
      </c>
      <c r="J11305" s="78">
        <f>IF(OR($E11305="",$H11305=""),"",$H11305*$I11305)</f>
      </c>
      <c r="K11305" s="79" t="str">
        <v/>
      </c>
    </row>
    <row r="11306">
      <c r="A11306" s="81" t="str">
        <v/>
      </c>
      <c r="B11306" s="81" t="str">
        <v/>
      </c>
      <c r="C11306" s="83">
        <f>IF($E11306="","",IFERROR(VLOOKUP(TRIM(E11306&amp;""),'Référentiel Articles'!$A$2:$F$634,2,FALSE),""))</f>
      </c>
      <c r="D11306" s="83">
        <f>IF($E11306="","",IFERROR(VLOOKUP(TRIM(E11306&amp;""),'Référentiel Articles'!$A$2:$F$634,3,FALSE),""))</f>
      </c>
      <c r="E11306" s="81" t="str">
        <v/>
      </c>
      <c r="F11306" s="83">
        <f>IF($E11306="","",IFERROR(VLOOKUP(TRIM(E11306&amp;""),'Référentiel Articles'!$A$2:$F$634,4,FALSE),""))</f>
      </c>
      <c r="G11306" s="84">
        <f>IF($E11306="","",IFERROR(VLOOKUP(TRIM(E11306&amp;""),'Référentiel Articles'!$A$2:$F$634,5,FALSE),""))</f>
      </c>
      <c r="H11306" s="85" t="str">
        <v/>
      </c>
      <c r="I11306" s="84">
        <f>IF($E11306="","",IFERROR(VLOOKUP(TRIM(E11306&amp;""),'Référentiel Articles'!$A$2:$F$634,6,FALSE),""))</f>
      </c>
      <c r="J11306" s="90">
        <f>IF(OR($E11306="",$H11306=""),"",$H11306*$I11306)</f>
      </c>
      <c r="K11306" s="87" t="str">
        <v/>
      </c>
    </row>
    <row r="11307">
      <c r="A11307" s="74" t="str">
        <v/>
      </c>
      <c r="B11307" s="74" t="str">
        <v/>
      </c>
      <c r="C11307" s="75">
        <f>IF($E11307="","",IFERROR(VLOOKUP(TRIM(E11307&amp;""),'Référentiel Articles'!$A$2:$F$634,2,FALSE),""))</f>
      </c>
      <c r="D11307" s="75">
        <f>IF($E11307="","",IFERROR(VLOOKUP(TRIM(E11307&amp;""),'Référentiel Articles'!$A$2:$F$634,3,FALSE),""))</f>
      </c>
      <c r="E11307" s="74" t="str">
        <v/>
      </c>
      <c r="F11307" s="75">
        <f>IF($E11307="","",IFERROR(VLOOKUP(TRIM(E11307&amp;""),'Référentiel Articles'!$A$2:$F$634,4,FALSE),""))</f>
      </c>
      <c r="G11307" s="76">
        <f>IF($E11307="","",IFERROR(VLOOKUP(TRIM(E11307&amp;""),'Référentiel Articles'!$A$2:$F$634,5,FALSE),""))</f>
      </c>
      <c r="H11307" s="77" t="str">
        <v/>
      </c>
      <c r="I11307" s="76">
        <f>IF($E11307="","",IFERROR(VLOOKUP(TRIM(E11307&amp;""),'Référentiel Articles'!$A$2:$F$634,6,FALSE),""))</f>
      </c>
      <c r="J11307" s="78">
        <f>IF(OR($E11307="",$H11307=""),"",$H11307*$I11307)</f>
      </c>
      <c r="K11307" s="79" t="str">
        <v/>
      </c>
    </row>
    <row r="11308">
      <c r="A11308" s="81" t="str">
        <v/>
      </c>
      <c r="B11308" s="81" t="str">
        <v/>
      </c>
      <c r="C11308" s="83">
        <f>IF($E11308="","",IFERROR(VLOOKUP(TRIM(E11308&amp;""),'Référentiel Articles'!$A$2:$F$634,2,FALSE),""))</f>
      </c>
      <c r="D11308" s="83">
        <f>IF($E11308="","",IFERROR(VLOOKUP(TRIM(E11308&amp;""),'Référentiel Articles'!$A$2:$F$634,3,FALSE),""))</f>
      </c>
      <c r="E11308" s="81" t="str">
        <v/>
      </c>
      <c r="F11308" s="83">
        <f>IF($E11308="","",IFERROR(VLOOKUP(TRIM(E11308&amp;""),'Référentiel Articles'!$A$2:$F$634,4,FALSE),""))</f>
      </c>
      <c r="G11308" s="84">
        <f>IF($E11308="","",IFERROR(VLOOKUP(TRIM(E11308&amp;""),'Référentiel Articles'!$A$2:$F$634,5,FALSE),""))</f>
      </c>
      <c r="H11308" s="85" t="str">
        <v/>
      </c>
      <c r="I11308" s="84">
        <f>IF($E11308="","",IFERROR(VLOOKUP(TRIM(E11308&amp;""),'Référentiel Articles'!$A$2:$F$634,6,FALSE),""))</f>
      </c>
      <c r="J11308" s="90">
        <f>IF(OR($E11308="",$H11308=""),"",$H11308*$I11308)</f>
      </c>
      <c r="K11308" s="87" t="str">
        <v/>
      </c>
    </row>
    <row r="11309">
      <c r="A11309" s="74" t="str">
        <v/>
      </c>
      <c r="B11309" s="74" t="str">
        <v/>
      </c>
      <c r="C11309" s="75">
        <f>IF($E11309="","",IFERROR(VLOOKUP(TRIM(E11309&amp;""),'Référentiel Articles'!$A$2:$F$634,2,FALSE),""))</f>
      </c>
      <c r="D11309" s="75">
        <f>IF($E11309="","",IFERROR(VLOOKUP(TRIM(E11309&amp;""),'Référentiel Articles'!$A$2:$F$634,3,FALSE),""))</f>
      </c>
      <c r="E11309" s="74" t="str">
        <v/>
      </c>
      <c r="F11309" s="75">
        <f>IF($E11309="","",IFERROR(VLOOKUP(TRIM(E11309&amp;""),'Référentiel Articles'!$A$2:$F$634,4,FALSE),""))</f>
      </c>
      <c r="G11309" s="76">
        <f>IF($E11309="","",IFERROR(VLOOKUP(TRIM(E11309&amp;""),'Référentiel Articles'!$A$2:$F$634,5,FALSE),""))</f>
      </c>
      <c r="H11309" s="77" t="str">
        <v/>
      </c>
      <c r="I11309" s="76">
        <f>IF($E11309="","",IFERROR(VLOOKUP(TRIM(E11309&amp;""),'Référentiel Articles'!$A$2:$F$634,6,FALSE),""))</f>
      </c>
      <c r="J11309" s="78">
        <f>IF(OR($E11309="",$H11309=""),"",$H11309*$I11309)</f>
      </c>
      <c r="K11309" s="79" t="str">
        <v/>
      </c>
    </row>
    <row r="11310">
      <c r="A11310" s="81" t="str">
        <v/>
      </c>
      <c r="B11310" s="81" t="str">
        <v/>
      </c>
      <c r="C11310" s="83">
        <f>IF($E11310="","",IFERROR(VLOOKUP(TRIM(E11310&amp;""),'Référentiel Articles'!$A$2:$F$634,2,FALSE),""))</f>
      </c>
      <c r="D11310" s="83">
        <f>IF($E11310="","",IFERROR(VLOOKUP(TRIM(E11310&amp;""),'Référentiel Articles'!$A$2:$F$634,3,FALSE),""))</f>
      </c>
      <c r="E11310" s="81" t="str">
        <v/>
      </c>
      <c r="F11310" s="83">
        <f>IF($E11310="","",IFERROR(VLOOKUP(TRIM(E11310&amp;""),'Référentiel Articles'!$A$2:$F$634,4,FALSE),""))</f>
      </c>
      <c r="G11310" s="84">
        <f>IF($E11310="","",IFERROR(VLOOKUP(TRIM(E11310&amp;""),'Référentiel Articles'!$A$2:$F$634,5,FALSE),""))</f>
      </c>
      <c r="H11310" s="85" t="str">
        <v/>
      </c>
      <c r="I11310" s="84">
        <f>IF($E11310="","",IFERROR(VLOOKUP(TRIM(E11310&amp;""),'Référentiel Articles'!$A$2:$F$634,6,FALSE),""))</f>
      </c>
      <c r="J11310" s="90">
        <f>IF(OR($E11310="",$H11310=""),"",$H11310*$I11310)</f>
      </c>
      <c r="K11310" s="87" t="str">
        <v/>
      </c>
    </row>
    <row r="11311">
      <c r="A11311" s="74" t="str">
        <v/>
      </c>
      <c r="B11311" s="74" t="str">
        <v/>
      </c>
      <c r="C11311" s="75">
        <f>IF($E11311="","",IFERROR(VLOOKUP(TRIM(E11311&amp;""),'Référentiel Articles'!$A$2:$F$634,2,FALSE),""))</f>
      </c>
      <c r="D11311" s="75">
        <f>IF($E11311="","",IFERROR(VLOOKUP(TRIM(E11311&amp;""),'Référentiel Articles'!$A$2:$F$634,3,FALSE),""))</f>
      </c>
      <c r="E11311" s="74" t="str">
        <v/>
      </c>
      <c r="F11311" s="75">
        <f>IF($E11311="","",IFERROR(VLOOKUP(TRIM(E11311&amp;""),'Référentiel Articles'!$A$2:$F$634,4,FALSE),""))</f>
      </c>
      <c r="G11311" s="76">
        <f>IF($E11311="","",IFERROR(VLOOKUP(TRIM(E11311&amp;""),'Référentiel Articles'!$A$2:$F$634,5,FALSE),""))</f>
      </c>
      <c r="H11311" s="77" t="str">
        <v/>
      </c>
      <c r="I11311" s="76">
        <f>IF($E11311="","",IFERROR(VLOOKUP(TRIM(E11311&amp;""),'Référentiel Articles'!$A$2:$F$634,6,FALSE),""))</f>
      </c>
      <c r="J11311" s="78">
        <f>IF(OR($E11311="",$H11311=""),"",$H11311*$I11311)</f>
      </c>
      <c r="K11311" s="79" t="str">
        <v/>
      </c>
    </row>
    <row r="11312">
      <c r="A11312" s="81" t="str">
        <v/>
      </c>
      <c r="B11312" s="81" t="str">
        <v/>
      </c>
      <c r="C11312" s="83">
        <f>IF($E11312="","",IFERROR(VLOOKUP(TRIM(E11312&amp;""),'Référentiel Articles'!$A$2:$F$634,2,FALSE),""))</f>
      </c>
      <c r="D11312" s="83">
        <f>IF($E11312="","",IFERROR(VLOOKUP(TRIM(E11312&amp;""),'Référentiel Articles'!$A$2:$F$634,3,FALSE),""))</f>
      </c>
      <c r="E11312" s="81" t="str">
        <v/>
      </c>
      <c r="F11312" s="83">
        <f>IF($E11312="","",IFERROR(VLOOKUP(TRIM(E11312&amp;""),'Référentiel Articles'!$A$2:$F$634,4,FALSE),""))</f>
      </c>
      <c r="G11312" s="84">
        <f>IF($E11312="","",IFERROR(VLOOKUP(TRIM(E11312&amp;""),'Référentiel Articles'!$A$2:$F$634,5,FALSE),""))</f>
      </c>
      <c r="H11312" s="85" t="str">
        <v/>
      </c>
      <c r="I11312" s="84">
        <f>IF($E11312="","",IFERROR(VLOOKUP(TRIM(E11312&amp;""),'Référentiel Articles'!$A$2:$F$634,6,FALSE),""))</f>
      </c>
      <c r="J11312" s="90">
        <f>IF(OR($E11312="",$H11312=""),"",$H11312*$I11312)</f>
      </c>
      <c r="K11312" s="87" t="str">
        <v/>
      </c>
    </row>
    <row r="11313">
      <c r="A11313" s="74" t="str">
        <v/>
      </c>
      <c r="B11313" s="74" t="str">
        <v/>
      </c>
      <c r="C11313" s="75">
        <f>IF($E11313="","",IFERROR(VLOOKUP(TRIM(E11313&amp;""),'Référentiel Articles'!$A$2:$F$634,2,FALSE),""))</f>
      </c>
      <c r="D11313" s="75">
        <f>IF($E11313="","",IFERROR(VLOOKUP(TRIM(E11313&amp;""),'Référentiel Articles'!$A$2:$F$634,3,FALSE),""))</f>
      </c>
      <c r="E11313" s="74" t="str">
        <v/>
      </c>
      <c r="F11313" s="75">
        <f>IF($E11313="","",IFERROR(VLOOKUP(TRIM(E11313&amp;""),'Référentiel Articles'!$A$2:$F$634,4,FALSE),""))</f>
      </c>
      <c r="G11313" s="76">
        <f>IF($E11313="","",IFERROR(VLOOKUP(TRIM(E11313&amp;""),'Référentiel Articles'!$A$2:$F$634,5,FALSE),""))</f>
      </c>
      <c r="H11313" s="77" t="str">
        <v/>
      </c>
      <c r="I11313" s="76">
        <f>IF($E11313="","",IFERROR(VLOOKUP(TRIM(E11313&amp;""),'Référentiel Articles'!$A$2:$F$634,6,FALSE),""))</f>
      </c>
      <c r="J11313" s="78">
        <f>IF(OR($E11313="",$H11313=""),"",$H11313*$I11313)</f>
      </c>
      <c r="K11313" s="79" t="str">
        <v/>
      </c>
    </row>
    <row r="11314">
      <c r="A11314" s="81" t="str">
        <v/>
      </c>
      <c r="B11314" s="81" t="str">
        <v/>
      </c>
      <c r="C11314" s="83">
        <f>IF($E11314="","",IFERROR(VLOOKUP(TRIM(E11314&amp;""),'Référentiel Articles'!$A$2:$F$634,2,FALSE),""))</f>
      </c>
      <c r="D11314" s="83">
        <f>IF($E11314="","",IFERROR(VLOOKUP(TRIM(E11314&amp;""),'Référentiel Articles'!$A$2:$F$634,3,FALSE),""))</f>
      </c>
      <c r="E11314" s="81" t="str">
        <v/>
      </c>
      <c r="F11314" s="83">
        <f>IF($E11314="","",IFERROR(VLOOKUP(TRIM(E11314&amp;""),'Référentiel Articles'!$A$2:$F$634,4,FALSE),""))</f>
      </c>
      <c r="G11314" s="84">
        <f>IF($E11314="","",IFERROR(VLOOKUP(TRIM(E11314&amp;""),'Référentiel Articles'!$A$2:$F$634,5,FALSE),""))</f>
      </c>
      <c r="H11314" s="85" t="str">
        <v/>
      </c>
      <c r="I11314" s="84">
        <f>IF($E11314="","",IFERROR(VLOOKUP(TRIM(E11314&amp;""),'Référentiel Articles'!$A$2:$F$634,6,FALSE),""))</f>
      </c>
      <c r="J11314" s="90">
        <f>IF(OR($E11314="",$H11314=""),"",$H11314*$I11314)</f>
      </c>
      <c r="K11314" s="87" t="str">
        <v/>
      </c>
    </row>
    <row r="11315">
      <c r="A11315" s="74" t="str">
        <v/>
      </c>
      <c r="B11315" s="74" t="str">
        <v/>
      </c>
      <c r="C11315" s="75">
        <f>IF($E11315="","",IFERROR(VLOOKUP(TRIM(E11315&amp;""),'Référentiel Articles'!$A$2:$F$634,2,FALSE),""))</f>
      </c>
      <c r="D11315" s="75">
        <f>IF($E11315="","",IFERROR(VLOOKUP(TRIM(E11315&amp;""),'Référentiel Articles'!$A$2:$F$634,3,FALSE),""))</f>
      </c>
      <c r="E11315" s="74" t="str">
        <v/>
      </c>
      <c r="F11315" s="75">
        <f>IF($E11315="","",IFERROR(VLOOKUP(TRIM(E11315&amp;""),'Référentiel Articles'!$A$2:$F$634,4,FALSE),""))</f>
      </c>
      <c r="G11315" s="76">
        <f>IF($E11315="","",IFERROR(VLOOKUP(TRIM(E11315&amp;""),'Référentiel Articles'!$A$2:$F$634,5,FALSE),""))</f>
      </c>
      <c r="H11315" s="77" t="str">
        <v/>
      </c>
      <c r="I11315" s="76">
        <f>IF($E11315="","",IFERROR(VLOOKUP(TRIM(E11315&amp;""),'Référentiel Articles'!$A$2:$F$634,6,FALSE),""))</f>
      </c>
      <c r="J11315" s="78">
        <f>IF(OR($E11315="",$H11315=""),"",$H11315*$I11315)</f>
      </c>
      <c r="K11315" s="79" t="str">
        <v/>
      </c>
    </row>
    <row r="11316">
      <c r="A11316" s="81" t="str">
        <v/>
      </c>
      <c r="B11316" s="81" t="str">
        <v/>
      </c>
      <c r="C11316" s="83">
        <f>IF($E11316="","",IFERROR(VLOOKUP(TRIM(E11316&amp;""),'Référentiel Articles'!$A$2:$F$634,2,FALSE),""))</f>
      </c>
      <c r="D11316" s="83">
        <f>IF($E11316="","",IFERROR(VLOOKUP(TRIM(E11316&amp;""),'Référentiel Articles'!$A$2:$F$634,3,FALSE),""))</f>
      </c>
      <c r="E11316" s="81" t="str">
        <v/>
      </c>
      <c r="F11316" s="83">
        <f>IF($E11316="","",IFERROR(VLOOKUP(TRIM(E11316&amp;""),'Référentiel Articles'!$A$2:$F$634,4,FALSE),""))</f>
      </c>
      <c r="G11316" s="84">
        <f>IF($E11316="","",IFERROR(VLOOKUP(TRIM(E11316&amp;""),'Référentiel Articles'!$A$2:$F$634,5,FALSE),""))</f>
      </c>
      <c r="H11316" s="85" t="str">
        <v/>
      </c>
      <c r="I11316" s="84">
        <f>IF($E11316="","",IFERROR(VLOOKUP(TRIM(E11316&amp;""),'Référentiel Articles'!$A$2:$F$634,6,FALSE),""))</f>
      </c>
      <c r="J11316" s="90">
        <f>IF(OR($E11316="",$H11316=""),"",$H11316*$I11316)</f>
      </c>
      <c r="K11316" s="87" t="str">
        <v/>
      </c>
    </row>
    <row r="11317">
      <c r="A11317" s="74" t="str">
        <v/>
      </c>
      <c r="B11317" s="74" t="str">
        <v/>
      </c>
      <c r="C11317" s="75">
        <f>IF($E11317="","",IFERROR(VLOOKUP(TRIM(E11317&amp;""),'Référentiel Articles'!$A$2:$F$634,2,FALSE),""))</f>
      </c>
      <c r="D11317" s="75">
        <f>IF($E11317="","",IFERROR(VLOOKUP(TRIM(E11317&amp;""),'Référentiel Articles'!$A$2:$F$634,3,FALSE),""))</f>
      </c>
      <c r="E11317" s="74" t="str">
        <v/>
      </c>
      <c r="F11317" s="75">
        <f>IF($E11317="","",IFERROR(VLOOKUP(TRIM(E11317&amp;""),'Référentiel Articles'!$A$2:$F$634,4,FALSE),""))</f>
      </c>
      <c r="G11317" s="76">
        <f>IF($E11317="","",IFERROR(VLOOKUP(TRIM(E11317&amp;""),'Référentiel Articles'!$A$2:$F$634,5,FALSE),""))</f>
      </c>
      <c r="H11317" s="77" t="str">
        <v/>
      </c>
      <c r="I11317" s="76">
        <f>IF($E11317="","",IFERROR(VLOOKUP(TRIM(E11317&amp;""),'Référentiel Articles'!$A$2:$F$634,6,FALSE),""))</f>
      </c>
      <c r="J11317" s="78">
        <f>IF(OR($E11317="",$H11317=""),"",$H11317*$I11317)</f>
      </c>
      <c r="K11317" s="79" t="str">
        <v/>
      </c>
    </row>
    <row r="11318">
      <c r="A11318" s="81" t="str">
        <v/>
      </c>
      <c r="B11318" s="81" t="str">
        <v/>
      </c>
      <c r="C11318" s="83">
        <f>IF($E11318="","",IFERROR(VLOOKUP(TRIM(E11318&amp;""),'Référentiel Articles'!$A$2:$F$634,2,FALSE),""))</f>
      </c>
      <c r="D11318" s="83">
        <f>IF($E11318="","",IFERROR(VLOOKUP(TRIM(E11318&amp;""),'Référentiel Articles'!$A$2:$F$634,3,FALSE),""))</f>
      </c>
      <c r="E11318" s="81" t="str">
        <v/>
      </c>
      <c r="F11318" s="83">
        <f>IF($E11318="","",IFERROR(VLOOKUP(TRIM(E11318&amp;""),'Référentiel Articles'!$A$2:$F$634,4,FALSE),""))</f>
      </c>
      <c r="G11318" s="84">
        <f>IF($E11318="","",IFERROR(VLOOKUP(TRIM(E11318&amp;""),'Référentiel Articles'!$A$2:$F$634,5,FALSE),""))</f>
      </c>
      <c r="H11318" s="85" t="str">
        <v/>
      </c>
      <c r="I11318" s="84">
        <f>IF($E11318="","",IFERROR(VLOOKUP(TRIM(E11318&amp;""),'Référentiel Articles'!$A$2:$F$634,6,FALSE),""))</f>
      </c>
      <c r="J11318" s="90">
        <f>IF(OR($E11318="",$H11318=""),"",$H11318*$I11318)</f>
      </c>
      <c r="K11318" s="87" t="str">
        <v/>
      </c>
    </row>
    <row r="11319">
      <c r="A11319" s="74" t="str">
        <v/>
      </c>
      <c r="B11319" s="74" t="str">
        <v/>
      </c>
      <c r="C11319" s="75">
        <f>IF($E11319="","",IFERROR(VLOOKUP(TRIM(E11319&amp;""),'Référentiel Articles'!$A$2:$F$634,2,FALSE),""))</f>
      </c>
      <c r="D11319" s="75">
        <f>IF($E11319="","",IFERROR(VLOOKUP(TRIM(E11319&amp;""),'Référentiel Articles'!$A$2:$F$634,3,FALSE),""))</f>
      </c>
      <c r="E11319" s="74" t="str">
        <v/>
      </c>
      <c r="F11319" s="75">
        <f>IF($E11319="","",IFERROR(VLOOKUP(TRIM(E11319&amp;""),'Référentiel Articles'!$A$2:$F$634,4,FALSE),""))</f>
      </c>
      <c r="G11319" s="76">
        <f>IF($E11319="","",IFERROR(VLOOKUP(TRIM(E11319&amp;""),'Référentiel Articles'!$A$2:$F$634,5,FALSE),""))</f>
      </c>
      <c r="H11319" s="77" t="str">
        <v/>
      </c>
      <c r="I11319" s="76">
        <f>IF($E11319="","",IFERROR(VLOOKUP(TRIM(E11319&amp;""),'Référentiel Articles'!$A$2:$F$634,6,FALSE),""))</f>
      </c>
      <c r="J11319" s="78">
        <f>IF(OR($E11319="",$H11319=""),"",$H11319*$I11319)</f>
      </c>
      <c r="K11319" s="79" t="str">
        <v/>
      </c>
    </row>
    <row r="11320">
      <c r="A11320" s="81" t="str">
        <v/>
      </c>
      <c r="B11320" s="81" t="str">
        <v/>
      </c>
      <c r="C11320" s="83">
        <f>IF($E11320="","",IFERROR(VLOOKUP(TRIM(E11320&amp;""),'Référentiel Articles'!$A$2:$F$634,2,FALSE),""))</f>
      </c>
      <c r="D11320" s="83">
        <f>IF($E11320="","",IFERROR(VLOOKUP(TRIM(E11320&amp;""),'Référentiel Articles'!$A$2:$F$634,3,FALSE),""))</f>
      </c>
      <c r="E11320" s="81" t="str">
        <v/>
      </c>
      <c r="F11320" s="83">
        <f>IF($E11320="","",IFERROR(VLOOKUP(TRIM(E11320&amp;""),'Référentiel Articles'!$A$2:$F$634,4,FALSE),""))</f>
      </c>
      <c r="G11320" s="84">
        <f>IF($E11320="","",IFERROR(VLOOKUP(TRIM(E11320&amp;""),'Référentiel Articles'!$A$2:$F$634,5,FALSE),""))</f>
      </c>
      <c r="H11320" s="85" t="str">
        <v/>
      </c>
      <c r="I11320" s="84">
        <f>IF($E11320="","",IFERROR(VLOOKUP(TRIM(E11320&amp;""),'Référentiel Articles'!$A$2:$F$634,6,FALSE),""))</f>
      </c>
      <c r="J11320" s="90">
        <f>IF(OR($E11320="",$H11320=""),"",$H11320*$I11320)</f>
      </c>
      <c r="K11320" s="87" t="str">
        <v/>
      </c>
    </row>
    <row r="11321">
      <c r="A11321" s="74" t="str">
        <v/>
      </c>
      <c r="B11321" s="74" t="str">
        <v/>
      </c>
      <c r="C11321" s="75">
        <f>IF($E11321="","",IFERROR(VLOOKUP(TRIM(E11321&amp;""),'Référentiel Articles'!$A$2:$F$634,2,FALSE),""))</f>
      </c>
      <c r="D11321" s="75">
        <f>IF($E11321="","",IFERROR(VLOOKUP(TRIM(E11321&amp;""),'Référentiel Articles'!$A$2:$F$634,3,FALSE),""))</f>
      </c>
      <c r="E11321" s="74" t="str">
        <v/>
      </c>
      <c r="F11321" s="75">
        <f>IF($E11321="","",IFERROR(VLOOKUP(TRIM(E11321&amp;""),'Référentiel Articles'!$A$2:$F$634,4,FALSE),""))</f>
      </c>
      <c r="G11321" s="76">
        <f>IF($E11321="","",IFERROR(VLOOKUP(TRIM(E11321&amp;""),'Référentiel Articles'!$A$2:$F$634,5,FALSE),""))</f>
      </c>
      <c r="H11321" s="77" t="str">
        <v/>
      </c>
      <c r="I11321" s="76">
        <f>IF($E11321="","",IFERROR(VLOOKUP(TRIM(E11321&amp;""),'Référentiel Articles'!$A$2:$F$634,6,FALSE),""))</f>
      </c>
      <c r="J11321" s="78">
        <f>IF(OR($E11321="",$H11321=""),"",$H11321*$I11321)</f>
      </c>
      <c r="K11321" s="79" t="str">
        <v/>
      </c>
    </row>
    <row r="11322">
      <c r="A11322" s="81" t="str">
        <v/>
      </c>
      <c r="B11322" s="81" t="str">
        <v/>
      </c>
      <c r="C11322" s="83">
        <f>IF($E11322="","",IFERROR(VLOOKUP(TRIM(E11322&amp;""),'Référentiel Articles'!$A$2:$F$634,2,FALSE),""))</f>
      </c>
      <c r="D11322" s="83">
        <f>IF($E11322="","",IFERROR(VLOOKUP(TRIM(E11322&amp;""),'Référentiel Articles'!$A$2:$F$634,3,FALSE),""))</f>
      </c>
      <c r="E11322" s="81" t="str">
        <v/>
      </c>
      <c r="F11322" s="83">
        <f>IF($E11322="","",IFERROR(VLOOKUP(TRIM(E11322&amp;""),'Référentiel Articles'!$A$2:$F$634,4,FALSE),""))</f>
      </c>
      <c r="G11322" s="84">
        <f>IF($E11322="","",IFERROR(VLOOKUP(TRIM(E11322&amp;""),'Référentiel Articles'!$A$2:$F$634,5,FALSE),""))</f>
      </c>
      <c r="H11322" s="85" t="str">
        <v/>
      </c>
      <c r="I11322" s="84">
        <f>IF($E11322="","",IFERROR(VLOOKUP(TRIM(E11322&amp;""),'Référentiel Articles'!$A$2:$F$634,6,FALSE),""))</f>
      </c>
      <c r="J11322" s="90">
        <f>IF(OR($E11322="",$H11322=""),"",$H11322*$I11322)</f>
      </c>
      <c r="K11322" s="87" t="str">
        <v/>
      </c>
    </row>
    <row r="11323">
      <c r="A11323" s="74" t="str">
        <v/>
      </c>
      <c r="B11323" s="74" t="str">
        <v/>
      </c>
      <c r="C11323" s="75">
        <f>IF($E11323="","",IFERROR(VLOOKUP(TRIM(E11323&amp;""),'Référentiel Articles'!$A$2:$F$634,2,FALSE),""))</f>
      </c>
      <c r="D11323" s="75">
        <f>IF($E11323="","",IFERROR(VLOOKUP(TRIM(E11323&amp;""),'Référentiel Articles'!$A$2:$F$634,3,FALSE),""))</f>
      </c>
      <c r="E11323" s="74" t="str">
        <v/>
      </c>
      <c r="F11323" s="75">
        <f>IF($E11323="","",IFERROR(VLOOKUP(TRIM(E11323&amp;""),'Référentiel Articles'!$A$2:$F$634,4,FALSE),""))</f>
      </c>
      <c r="G11323" s="76">
        <f>IF($E11323="","",IFERROR(VLOOKUP(TRIM(E11323&amp;""),'Référentiel Articles'!$A$2:$F$634,5,FALSE),""))</f>
      </c>
      <c r="H11323" s="77" t="str">
        <v/>
      </c>
      <c r="I11323" s="76">
        <f>IF($E11323="","",IFERROR(VLOOKUP(TRIM(E11323&amp;""),'Référentiel Articles'!$A$2:$F$634,6,FALSE),""))</f>
      </c>
      <c r="J11323" s="78">
        <f>IF(OR($E11323="",$H11323=""),"",$H11323*$I11323)</f>
      </c>
      <c r="K11323" s="79" t="str">
        <v/>
      </c>
    </row>
    <row r="11324">
      <c r="A11324" s="81" t="str">
        <v/>
      </c>
      <c r="B11324" s="81" t="str">
        <v/>
      </c>
      <c r="C11324" s="83">
        <f>IF($E11324="","",IFERROR(VLOOKUP(TRIM(E11324&amp;""),'Référentiel Articles'!$A$2:$F$634,2,FALSE),""))</f>
      </c>
      <c r="D11324" s="83">
        <f>IF($E11324="","",IFERROR(VLOOKUP(TRIM(E11324&amp;""),'Référentiel Articles'!$A$2:$F$634,3,FALSE),""))</f>
      </c>
      <c r="E11324" s="81" t="str">
        <v/>
      </c>
      <c r="F11324" s="83">
        <f>IF($E11324="","",IFERROR(VLOOKUP(TRIM(E11324&amp;""),'Référentiel Articles'!$A$2:$F$634,4,FALSE),""))</f>
      </c>
      <c r="G11324" s="84">
        <f>IF($E11324="","",IFERROR(VLOOKUP(TRIM(E11324&amp;""),'Référentiel Articles'!$A$2:$F$634,5,FALSE),""))</f>
      </c>
      <c r="H11324" s="85" t="str">
        <v/>
      </c>
      <c r="I11324" s="84">
        <f>IF($E11324="","",IFERROR(VLOOKUP(TRIM(E11324&amp;""),'Référentiel Articles'!$A$2:$F$634,6,FALSE),""))</f>
      </c>
      <c r="J11324" s="90">
        <f>IF(OR($E11324="",$H11324=""),"",$H11324*$I11324)</f>
      </c>
      <c r="K11324" s="87" t="str">
        <v/>
      </c>
    </row>
    <row r="11325">
      <c r="A11325" s="74" t="str">
        <v/>
      </c>
      <c r="B11325" s="74" t="str">
        <v/>
      </c>
      <c r="C11325" s="75">
        <f>IF($E11325="","",IFERROR(VLOOKUP(TRIM(E11325&amp;""),'Référentiel Articles'!$A$2:$F$634,2,FALSE),""))</f>
      </c>
      <c r="D11325" s="75">
        <f>IF($E11325="","",IFERROR(VLOOKUP(TRIM(E11325&amp;""),'Référentiel Articles'!$A$2:$F$634,3,FALSE),""))</f>
      </c>
      <c r="E11325" s="74" t="str">
        <v/>
      </c>
      <c r="F11325" s="75">
        <f>IF($E11325="","",IFERROR(VLOOKUP(TRIM(E11325&amp;""),'Référentiel Articles'!$A$2:$F$634,4,FALSE),""))</f>
      </c>
      <c r="G11325" s="76">
        <f>IF($E11325="","",IFERROR(VLOOKUP(TRIM(E11325&amp;""),'Référentiel Articles'!$A$2:$F$634,5,FALSE),""))</f>
      </c>
      <c r="H11325" s="77" t="str">
        <v/>
      </c>
      <c r="I11325" s="76">
        <f>IF($E11325="","",IFERROR(VLOOKUP(TRIM(E11325&amp;""),'Référentiel Articles'!$A$2:$F$634,6,FALSE),""))</f>
      </c>
      <c r="J11325" s="78">
        <f>IF(OR($E11325="",$H11325=""),"",$H11325*$I11325)</f>
      </c>
      <c r="K11325" s="79" t="str">
        <v/>
      </c>
    </row>
    <row r="11326">
      <c r="A11326" s="81" t="str">
        <v/>
      </c>
      <c r="B11326" s="81" t="str">
        <v/>
      </c>
      <c r="C11326" s="83">
        <f>IF($E11326="","",IFERROR(VLOOKUP(TRIM(E11326&amp;""),'Référentiel Articles'!$A$2:$F$634,2,FALSE),""))</f>
      </c>
      <c r="D11326" s="83">
        <f>IF($E11326="","",IFERROR(VLOOKUP(TRIM(E11326&amp;""),'Référentiel Articles'!$A$2:$F$634,3,FALSE),""))</f>
      </c>
      <c r="E11326" s="81" t="str">
        <v/>
      </c>
      <c r="F11326" s="83">
        <f>IF($E11326="","",IFERROR(VLOOKUP(TRIM(E11326&amp;""),'Référentiel Articles'!$A$2:$F$634,4,FALSE),""))</f>
      </c>
      <c r="G11326" s="84">
        <f>IF($E11326="","",IFERROR(VLOOKUP(TRIM(E11326&amp;""),'Référentiel Articles'!$A$2:$F$634,5,FALSE),""))</f>
      </c>
      <c r="H11326" s="85" t="str">
        <v/>
      </c>
      <c r="I11326" s="84">
        <f>IF($E11326="","",IFERROR(VLOOKUP(TRIM(E11326&amp;""),'Référentiel Articles'!$A$2:$F$634,6,FALSE),""))</f>
      </c>
      <c r="J11326" s="90">
        <f>IF(OR($E11326="",$H11326=""),"",$H11326*$I11326)</f>
      </c>
      <c r="K11326" s="87" t="str">
        <v/>
      </c>
    </row>
    <row r="11327">
      <c r="A11327" s="74" t="str">
        <v/>
      </c>
      <c r="B11327" s="74" t="str">
        <v/>
      </c>
      <c r="C11327" s="75">
        <f>IF($E11327="","",IFERROR(VLOOKUP(TRIM(E11327&amp;""),'Référentiel Articles'!$A$2:$F$634,2,FALSE),""))</f>
      </c>
      <c r="D11327" s="75">
        <f>IF($E11327="","",IFERROR(VLOOKUP(TRIM(E11327&amp;""),'Référentiel Articles'!$A$2:$F$634,3,FALSE),""))</f>
      </c>
      <c r="E11327" s="74" t="str">
        <v/>
      </c>
      <c r="F11327" s="75">
        <f>IF($E11327="","",IFERROR(VLOOKUP(TRIM(E11327&amp;""),'Référentiel Articles'!$A$2:$F$634,4,FALSE),""))</f>
      </c>
      <c r="G11327" s="76">
        <f>IF($E11327="","",IFERROR(VLOOKUP(TRIM(E11327&amp;""),'Référentiel Articles'!$A$2:$F$634,5,FALSE),""))</f>
      </c>
      <c r="H11327" s="77" t="str">
        <v/>
      </c>
      <c r="I11327" s="76">
        <f>IF($E11327="","",IFERROR(VLOOKUP(TRIM(E11327&amp;""),'Référentiel Articles'!$A$2:$F$634,6,FALSE),""))</f>
      </c>
      <c r="J11327" s="78">
        <f>IF(OR($E11327="",$H11327=""),"",$H11327*$I11327)</f>
      </c>
      <c r="K11327" s="79" t="str">
        <v/>
      </c>
    </row>
    <row r="11328">
      <c r="A11328" s="81" t="str">
        <v/>
      </c>
      <c r="B11328" s="81" t="str">
        <v/>
      </c>
      <c r="C11328" s="83">
        <f>IF($E11328="","",IFERROR(VLOOKUP(TRIM(E11328&amp;""),'Référentiel Articles'!$A$2:$F$634,2,FALSE),""))</f>
      </c>
      <c r="D11328" s="83">
        <f>IF($E11328="","",IFERROR(VLOOKUP(TRIM(E11328&amp;""),'Référentiel Articles'!$A$2:$F$634,3,FALSE),""))</f>
      </c>
      <c r="E11328" s="81" t="str">
        <v/>
      </c>
      <c r="F11328" s="83">
        <f>IF($E11328="","",IFERROR(VLOOKUP(TRIM(E11328&amp;""),'Référentiel Articles'!$A$2:$F$634,4,FALSE),""))</f>
      </c>
      <c r="G11328" s="84">
        <f>IF($E11328="","",IFERROR(VLOOKUP(TRIM(E11328&amp;""),'Référentiel Articles'!$A$2:$F$634,5,FALSE),""))</f>
      </c>
      <c r="H11328" s="85" t="str">
        <v/>
      </c>
      <c r="I11328" s="84">
        <f>IF($E11328="","",IFERROR(VLOOKUP(TRIM(E11328&amp;""),'Référentiel Articles'!$A$2:$F$634,6,FALSE),""))</f>
      </c>
      <c r="J11328" s="90">
        <f>IF(OR($E11328="",$H11328=""),"",$H11328*$I11328)</f>
      </c>
      <c r="K11328" s="87" t="str">
        <v/>
      </c>
    </row>
    <row r="11329">
      <c r="A11329" s="74" t="str">
        <v/>
      </c>
      <c r="B11329" s="74" t="str">
        <v/>
      </c>
      <c r="C11329" s="75">
        <f>IF($E11329="","",IFERROR(VLOOKUP(TRIM(E11329&amp;""),'Référentiel Articles'!$A$2:$F$634,2,FALSE),""))</f>
      </c>
      <c r="D11329" s="75">
        <f>IF($E11329="","",IFERROR(VLOOKUP(TRIM(E11329&amp;""),'Référentiel Articles'!$A$2:$F$634,3,FALSE),""))</f>
      </c>
      <c r="E11329" s="74" t="str">
        <v/>
      </c>
      <c r="F11329" s="75">
        <f>IF($E11329="","",IFERROR(VLOOKUP(TRIM(E11329&amp;""),'Référentiel Articles'!$A$2:$F$634,4,FALSE),""))</f>
      </c>
      <c r="G11329" s="76">
        <f>IF($E11329="","",IFERROR(VLOOKUP(TRIM(E11329&amp;""),'Référentiel Articles'!$A$2:$F$634,5,FALSE),""))</f>
      </c>
      <c r="H11329" s="77" t="str">
        <v/>
      </c>
      <c r="I11329" s="76">
        <f>IF($E11329="","",IFERROR(VLOOKUP(TRIM(E11329&amp;""),'Référentiel Articles'!$A$2:$F$634,6,FALSE),""))</f>
      </c>
      <c r="J11329" s="78">
        <f>IF(OR($E11329="",$H11329=""),"",$H11329*$I11329)</f>
      </c>
      <c r="K11329" s="79" t="str">
        <v/>
      </c>
    </row>
    <row r="11330">
      <c r="A11330" s="81" t="str">
        <v/>
      </c>
      <c r="B11330" s="81" t="str">
        <v/>
      </c>
      <c r="C11330" s="83">
        <f>IF($E11330="","",IFERROR(VLOOKUP(TRIM(E11330&amp;""),'Référentiel Articles'!$A$2:$F$634,2,FALSE),""))</f>
      </c>
      <c r="D11330" s="83">
        <f>IF($E11330="","",IFERROR(VLOOKUP(TRIM(E11330&amp;""),'Référentiel Articles'!$A$2:$F$634,3,FALSE),""))</f>
      </c>
      <c r="E11330" s="81" t="str">
        <v/>
      </c>
      <c r="F11330" s="83">
        <f>IF($E11330="","",IFERROR(VLOOKUP(TRIM(E11330&amp;""),'Référentiel Articles'!$A$2:$F$634,4,FALSE),""))</f>
      </c>
      <c r="G11330" s="84">
        <f>IF($E11330="","",IFERROR(VLOOKUP(TRIM(E11330&amp;""),'Référentiel Articles'!$A$2:$F$634,5,FALSE),""))</f>
      </c>
      <c r="H11330" s="85" t="str">
        <v/>
      </c>
      <c r="I11330" s="84">
        <f>IF($E11330="","",IFERROR(VLOOKUP(TRIM(E11330&amp;""),'Référentiel Articles'!$A$2:$F$634,6,FALSE),""))</f>
      </c>
      <c r="J11330" s="90">
        <f>IF(OR($E11330="",$H11330=""),"",$H11330*$I11330)</f>
      </c>
      <c r="K11330" s="87" t="str">
        <v/>
      </c>
    </row>
    <row r="11331">
      <c r="A11331" s="74" t="str">
        <v/>
      </c>
      <c r="B11331" s="74" t="str">
        <v/>
      </c>
      <c r="C11331" s="75">
        <f>IF($E11331="","",IFERROR(VLOOKUP(TRIM(E11331&amp;""),'Référentiel Articles'!$A$2:$F$634,2,FALSE),""))</f>
      </c>
      <c r="D11331" s="75">
        <f>IF($E11331="","",IFERROR(VLOOKUP(TRIM(E11331&amp;""),'Référentiel Articles'!$A$2:$F$634,3,FALSE),""))</f>
      </c>
      <c r="E11331" s="74" t="str">
        <v/>
      </c>
      <c r="F11331" s="75">
        <f>IF($E11331="","",IFERROR(VLOOKUP(TRIM(E11331&amp;""),'Référentiel Articles'!$A$2:$F$634,4,FALSE),""))</f>
      </c>
      <c r="G11331" s="76">
        <f>IF($E11331="","",IFERROR(VLOOKUP(TRIM(E11331&amp;""),'Référentiel Articles'!$A$2:$F$634,5,FALSE),""))</f>
      </c>
      <c r="H11331" s="77" t="str">
        <v/>
      </c>
      <c r="I11331" s="76">
        <f>IF($E11331="","",IFERROR(VLOOKUP(TRIM(E11331&amp;""),'Référentiel Articles'!$A$2:$F$634,6,FALSE),""))</f>
      </c>
      <c r="J11331" s="78">
        <f>IF(OR($E11331="",$H11331=""),"",$H11331*$I11331)</f>
      </c>
      <c r="K11331" s="79" t="str">
        <v/>
      </c>
    </row>
    <row r="11332">
      <c r="A11332" s="81" t="str">
        <v/>
      </c>
      <c r="B11332" s="81" t="str">
        <v/>
      </c>
      <c r="C11332" s="83">
        <f>IF($E11332="","",IFERROR(VLOOKUP(TRIM(E11332&amp;""),'Référentiel Articles'!$A$2:$F$634,2,FALSE),""))</f>
      </c>
      <c r="D11332" s="83">
        <f>IF($E11332="","",IFERROR(VLOOKUP(TRIM(E11332&amp;""),'Référentiel Articles'!$A$2:$F$634,3,FALSE),""))</f>
      </c>
      <c r="E11332" s="81" t="str">
        <v/>
      </c>
      <c r="F11332" s="83">
        <f>IF($E11332="","",IFERROR(VLOOKUP(TRIM(E11332&amp;""),'Référentiel Articles'!$A$2:$F$634,4,FALSE),""))</f>
      </c>
      <c r="G11332" s="84">
        <f>IF($E11332="","",IFERROR(VLOOKUP(TRIM(E11332&amp;""),'Référentiel Articles'!$A$2:$F$634,5,FALSE),""))</f>
      </c>
      <c r="H11332" s="85" t="str">
        <v/>
      </c>
      <c r="I11332" s="84">
        <f>IF($E11332="","",IFERROR(VLOOKUP(TRIM(E11332&amp;""),'Référentiel Articles'!$A$2:$F$634,6,FALSE),""))</f>
      </c>
      <c r="J11332" s="90">
        <f>IF(OR($E11332="",$H11332=""),"",$H11332*$I11332)</f>
      </c>
      <c r="K11332" s="87" t="str">
        <v/>
      </c>
    </row>
    <row r="11333">
      <c r="A11333" s="74" t="str">
        <v/>
      </c>
      <c r="B11333" s="74" t="str">
        <v/>
      </c>
      <c r="C11333" s="75">
        <f>IF($E11333="","",IFERROR(VLOOKUP(TRIM(E11333&amp;""),'Référentiel Articles'!$A$2:$F$634,2,FALSE),""))</f>
      </c>
      <c r="D11333" s="75">
        <f>IF($E11333="","",IFERROR(VLOOKUP(TRIM(E11333&amp;""),'Référentiel Articles'!$A$2:$F$634,3,FALSE),""))</f>
      </c>
      <c r="E11333" s="74" t="str">
        <v/>
      </c>
      <c r="F11333" s="75">
        <f>IF($E11333="","",IFERROR(VLOOKUP(TRIM(E11333&amp;""),'Référentiel Articles'!$A$2:$F$634,4,FALSE),""))</f>
      </c>
      <c r="G11333" s="76">
        <f>IF($E11333="","",IFERROR(VLOOKUP(TRIM(E11333&amp;""),'Référentiel Articles'!$A$2:$F$634,5,FALSE),""))</f>
      </c>
      <c r="H11333" s="77" t="str">
        <v/>
      </c>
      <c r="I11333" s="76">
        <f>IF($E11333="","",IFERROR(VLOOKUP(TRIM(E11333&amp;""),'Référentiel Articles'!$A$2:$F$634,6,FALSE),""))</f>
      </c>
      <c r="J11333" s="78">
        <f>IF(OR($E11333="",$H11333=""),"",$H11333*$I11333)</f>
      </c>
      <c r="K11333" s="79" t="str">
        <v/>
      </c>
    </row>
    <row r="11334">
      <c r="A11334" s="81" t="str">
        <v/>
      </c>
      <c r="B11334" s="81" t="str">
        <v/>
      </c>
      <c r="C11334" s="83">
        <f>IF($E11334="","",IFERROR(VLOOKUP(TRIM(E11334&amp;""),'Référentiel Articles'!$A$2:$F$634,2,FALSE),""))</f>
      </c>
      <c r="D11334" s="83">
        <f>IF($E11334="","",IFERROR(VLOOKUP(TRIM(E11334&amp;""),'Référentiel Articles'!$A$2:$F$634,3,FALSE),""))</f>
      </c>
      <c r="E11334" s="81" t="str">
        <v/>
      </c>
      <c r="F11334" s="83">
        <f>IF($E11334="","",IFERROR(VLOOKUP(TRIM(E11334&amp;""),'Référentiel Articles'!$A$2:$F$634,4,FALSE),""))</f>
      </c>
      <c r="G11334" s="84">
        <f>IF($E11334="","",IFERROR(VLOOKUP(TRIM(E11334&amp;""),'Référentiel Articles'!$A$2:$F$634,5,FALSE),""))</f>
      </c>
      <c r="H11334" s="85" t="str">
        <v/>
      </c>
      <c r="I11334" s="84">
        <f>IF($E11334="","",IFERROR(VLOOKUP(TRIM(E11334&amp;""),'Référentiel Articles'!$A$2:$F$634,6,FALSE),""))</f>
      </c>
      <c r="J11334" s="90">
        <f>IF(OR($E11334="",$H11334=""),"",$H11334*$I11334)</f>
      </c>
      <c r="K11334" s="87" t="str">
        <v/>
      </c>
    </row>
    <row r="11335">
      <c r="A11335" s="74" t="str">
        <v/>
      </c>
      <c r="B11335" s="74" t="str">
        <v/>
      </c>
      <c r="C11335" s="75">
        <f>IF($E11335="","",IFERROR(VLOOKUP(TRIM(E11335&amp;""),'Référentiel Articles'!$A$2:$F$634,2,FALSE),""))</f>
      </c>
      <c r="D11335" s="75">
        <f>IF($E11335="","",IFERROR(VLOOKUP(TRIM(E11335&amp;""),'Référentiel Articles'!$A$2:$F$634,3,FALSE),""))</f>
      </c>
      <c r="E11335" s="74" t="str">
        <v/>
      </c>
      <c r="F11335" s="75">
        <f>IF($E11335="","",IFERROR(VLOOKUP(TRIM(E11335&amp;""),'Référentiel Articles'!$A$2:$F$634,4,FALSE),""))</f>
      </c>
      <c r="G11335" s="76">
        <f>IF($E11335="","",IFERROR(VLOOKUP(TRIM(E11335&amp;""),'Référentiel Articles'!$A$2:$F$634,5,FALSE),""))</f>
      </c>
      <c r="H11335" s="77" t="str">
        <v/>
      </c>
      <c r="I11335" s="76">
        <f>IF($E11335="","",IFERROR(VLOOKUP(TRIM(E11335&amp;""),'Référentiel Articles'!$A$2:$F$634,6,FALSE),""))</f>
      </c>
      <c r="J11335" s="78">
        <f>IF(OR($E11335="",$H11335=""),"",$H11335*$I11335)</f>
      </c>
      <c r="K11335" s="79" t="str">
        <v/>
      </c>
    </row>
    <row r="11336">
      <c r="A11336" s="81" t="str">
        <v/>
      </c>
      <c r="B11336" s="81" t="str">
        <v/>
      </c>
      <c r="C11336" s="83">
        <f>IF($E11336="","",IFERROR(VLOOKUP(TRIM(E11336&amp;""),'Référentiel Articles'!$A$2:$F$634,2,FALSE),""))</f>
      </c>
      <c r="D11336" s="83">
        <f>IF($E11336="","",IFERROR(VLOOKUP(TRIM(E11336&amp;""),'Référentiel Articles'!$A$2:$F$634,3,FALSE),""))</f>
      </c>
      <c r="E11336" s="81" t="str">
        <v/>
      </c>
      <c r="F11336" s="83">
        <f>IF($E11336="","",IFERROR(VLOOKUP(TRIM(E11336&amp;""),'Référentiel Articles'!$A$2:$F$634,4,FALSE),""))</f>
      </c>
      <c r="G11336" s="84">
        <f>IF($E11336="","",IFERROR(VLOOKUP(TRIM(E11336&amp;""),'Référentiel Articles'!$A$2:$F$634,5,FALSE),""))</f>
      </c>
      <c r="H11336" s="85" t="str">
        <v/>
      </c>
      <c r="I11336" s="84">
        <f>IF($E11336="","",IFERROR(VLOOKUP(TRIM(E11336&amp;""),'Référentiel Articles'!$A$2:$F$634,6,FALSE),""))</f>
      </c>
      <c r="J11336" s="90">
        <f>IF(OR($E11336="",$H11336=""),"",$H11336*$I11336)</f>
      </c>
      <c r="K11336" s="87" t="str">
        <v/>
      </c>
    </row>
    <row r="11337">
      <c r="A11337" s="74" t="str">
        <v/>
      </c>
      <c r="B11337" s="74" t="str">
        <v/>
      </c>
      <c r="C11337" s="75">
        <f>IF($E11337="","",IFERROR(VLOOKUP(TRIM(E11337&amp;""),'Référentiel Articles'!$A$2:$F$634,2,FALSE),""))</f>
      </c>
      <c r="D11337" s="75">
        <f>IF($E11337="","",IFERROR(VLOOKUP(TRIM(E11337&amp;""),'Référentiel Articles'!$A$2:$F$634,3,FALSE),""))</f>
      </c>
      <c r="E11337" s="74" t="str">
        <v/>
      </c>
      <c r="F11337" s="75">
        <f>IF($E11337="","",IFERROR(VLOOKUP(TRIM(E11337&amp;""),'Référentiel Articles'!$A$2:$F$634,4,FALSE),""))</f>
      </c>
      <c r="G11337" s="76">
        <f>IF($E11337="","",IFERROR(VLOOKUP(TRIM(E11337&amp;""),'Référentiel Articles'!$A$2:$F$634,5,FALSE),""))</f>
      </c>
      <c r="H11337" s="77" t="str">
        <v/>
      </c>
      <c r="I11337" s="76">
        <f>IF($E11337="","",IFERROR(VLOOKUP(TRIM(E11337&amp;""),'Référentiel Articles'!$A$2:$F$634,6,FALSE),""))</f>
      </c>
      <c r="J11337" s="78">
        <f>IF(OR($E11337="",$H11337=""),"",$H11337*$I11337)</f>
      </c>
      <c r="K11337" s="79" t="str">
        <v/>
      </c>
    </row>
    <row r="11338">
      <c r="A11338" s="81" t="str">
        <v/>
      </c>
      <c r="B11338" s="81" t="str">
        <v/>
      </c>
      <c r="C11338" s="83">
        <f>IF($E11338="","",IFERROR(VLOOKUP(TRIM(E11338&amp;""),'Référentiel Articles'!$A$2:$F$634,2,FALSE),""))</f>
      </c>
      <c r="D11338" s="83">
        <f>IF($E11338="","",IFERROR(VLOOKUP(TRIM(E11338&amp;""),'Référentiel Articles'!$A$2:$F$634,3,FALSE),""))</f>
      </c>
      <c r="E11338" s="81" t="str">
        <v/>
      </c>
      <c r="F11338" s="83">
        <f>IF($E11338="","",IFERROR(VLOOKUP(TRIM(E11338&amp;""),'Référentiel Articles'!$A$2:$F$634,4,FALSE),""))</f>
      </c>
      <c r="G11338" s="84">
        <f>IF($E11338="","",IFERROR(VLOOKUP(TRIM(E11338&amp;""),'Référentiel Articles'!$A$2:$F$634,5,FALSE),""))</f>
      </c>
      <c r="H11338" s="85" t="str">
        <v/>
      </c>
      <c r="I11338" s="84">
        <f>IF($E11338="","",IFERROR(VLOOKUP(TRIM(E11338&amp;""),'Référentiel Articles'!$A$2:$F$634,6,FALSE),""))</f>
      </c>
      <c r="J11338" s="90">
        <f>IF(OR($E11338="",$H11338=""),"",$H11338*$I11338)</f>
      </c>
      <c r="K11338" s="87" t="str">
        <v/>
      </c>
    </row>
    <row r="11339">
      <c r="A11339" s="74" t="str">
        <v/>
      </c>
      <c r="B11339" s="74" t="str">
        <v/>
      </c>
      <c r="C11339" s="75">
        <f>IF($E11339="","",IFERROR(VLOOKUP(TRIM(E11339&amp;""),'Référentiel Articles'!$A$2:$F$634,2,FALSE),""))</f>
      </c>
      <c r="D11339" s="75">
        <f>IF($E11339="","",IFERROR(VLOOKUP(TRIM(E11339&amp;""),'Référentiel Articles'!$A$2:$F$634,3,FALSE),""))</f>
      </c>
      <c r="E11339" s="74" t="str">
        <v/>
      </c>
      <c r="F11339" s="75">
        <f>IF($E11339="","",IFERROR(VLOOKUP(TRIM(E11339&amp;""),'Référentiel Articles'!$A$2:$F$634,4,FALSE),""))</f>
      </c>
      <c r="G11339" s="76">
        <f>IF($E11339="","",IFERROR(VLOOKUP(TRIM(E11339&amp;""),'Référentiel Articles'!$A$2:$F$634,5,FALSE),""))</f>
      </c>
      <c r="H11339" s="77" t="str">
        <v/>
      </c>
      <c r="I11339" s="76">
        <f>IF($E11339="","",IFERROR(VLOOKUP(TRIM(E11339&amp;""),'Référentiel Articles'!$A$2:$F$634,6,FALSE),""))</f>
      </c>
      <c r="J11339" s="78">
        <f>IF(OR($E11339="",$H11339=""),"",$H11339*$I11339)</f>
      </c>
      <c r="K11339" s="79" t="str">
        <v/>
      </c>
    </row>
    <row r="11340">
      <c r="A11340" s="81" t="str">
        <v/>
      </c>
      <c r="B11340" s="81" t="str">
        <v/>
      </c>
      <c r="C11340" s="83">
        <f>IF($E11340="","",IFERROR(VLOOKUP(TRIM(E11340&amp;""),'Référentiel Articles'!$A$2:$F$634,2,FALSE),""))</f>
      </c>
      <c r="D11340" s="83">
        <f>IF($E11340="","",IFERROR(VLOOKUP(TRIM(E11340&amp;""),'Référentiel Articles'!$A$2:$F$634,3,FALSE),""))</f>
      </c>
      <c r="E11340" s="81" t="str">
        <v/>
      </c>
      <c r="F11340" s="83">
        <f>IF($E11340="","",IFERROR(VLOOKUP(TRIM(E11340&amp;""),'Référentiel Articles'!$A$2:$F$634,4,FALSE),""))</f>
      </c>
      <c r="G11340" s="84">
        <f>IF($E11340="","",IFERROR(VLOOKUP(TRIM(E11340&amp;""),'Référentiel Articles'!$A$2:$F$634,5,FALSE),""))</f>
      </c>
      <c r="H11340" s="85" t="str">
        <v/>
      </c>
      <c r="I11340" s="84">
        <f>IF($E11340="","",IFERROR(VLOOKUP(TRIM(E11340&amp;""),'Référentiel Articles'!$A$2:$F$634,6,FALSE),""))</f>
      </c>
      <c r="J11340" s="90">
        <f>IF(OR($E11340="",$H11340=""),"",$H11340*$I11340)</f>
      </c>
      <c r="K11340" s="87" t="str">
        <v/>
      </c>
    </row>
    <row r="11341">
      <c r="A11341" s="74" t="str">
        <v/>
      </c>
      <c r="B11341" s="74" t="str">
        <v/>
      </c>
      <c r="C11341" s="75">
        <f>IF($E11341="","",IFERROR(VLOOKUP(TRIM(E11341&amp;""),'Référentiel Articles'!$A$2:$F$634,2,FALSE),""))</f>
      </c>
      <c r="D11341" s="75">
        <f>IF($E11341="","",IFERROR(VLOOKUP(TRIM(E11341&amp;""),'Référentiel Articles'!$A$2:$F$634,3,FALSE),""))</f>
      </c>
      <c r="E11341" s="74" t="str">
        <v/>
      </c>
      <c r="F11341" s="75">
        <f>IF($E11341="","",IFERROR(VLOOKUP(TRIM(E11341&amp;""),'Référentiel Articles'!$A$2:$F$634,4,FALSE),""))</f>
      </c>
      <c r="G11341" s="76">
        <f>IF($E11341="","",IFERROR(VLOOKUP(TRIM(E11341&amp;""),'Référentiel Articles'!$A$2:$F$634,5,FALSE),""))</f>
      </c>
      <c r="H11341" s="77" t="str">
        <v/>
      </c>
      <c r="I11341" s="76">
        <f>IF($E11341="","",IFERROR(VLOOKUP(TRIM(E11341&amp;""),'Référentiel Articles'!$A$2:$F$634,6,FALSE),""))</f>
      </c>
      <c r="J11341" s="78">
        <f>IF(OR($E11341="",$H11341=""),"",$H11341*$I11341)</f>
      </c>
      <c r="K11341" s="79" t="str">
        <v/>
      </c>
    </row>
    <row r="11342">
      <c r="A11342" s="81" t="str">
        <v/>
      </c>
      <c r="B11342" s="81" t="str">
        <v/>
      </c>
      <c r="C11342" s="83">
        <f>IF($E11342="","",IFERROR(VLOOKUP(TRIM(E11342&amp;""),'Référentiel Articles'!$A$2:$F$634,2,FALSE),""))</f>
      </c>
      <c r="D11342" s="83">
        <f>IF($E11342="","",IFERROR(VLOOKUP(TRIM(E11342&amp;""),'Référentiel Articles'!$A$2:$F$634,3,FALSE),""))</f>
      </c>
      <c r="E11342" s="81" t="str">
        <v/>
      </c>
      <c r="F11342" s="83">
        <f>IF($E11342="","",IFERROR(VLOOKUP(TRIM(E11342&amp;""),'Référentiel Articles'!$A$2:$F$634,4,FALSE),""))</f>
      </c>
      <c r="G11342" s="84">
        <f>IF($E11342="","",IFERROR(VLOOKUP(TRIM(E11342&amp;""),'Référentiel Articles'!$A$2:$F$634,5,FALSE),""))</f>
      </c>
      <c r="H11342" s="85" t="str">
        <v/>
      </c>
      <c r="I11342" s="84">
        <f>IF($E11342="","",IFERROR(VLOOKUP(TRIM(E11342&amp;""),'Référentiel Articles'!$A$2:$F$634,6,FALSE),""))</f>
      </c>
      <c r="J11342" s="90">
        <f>IF(OR($E11342="",$H11342=""),"",$H11342*$I11342)</f>
      </c>
      <c r="K11342" s="87" t="str">
        <v/>
      </c>
    </row>
    <row r="11343">
      <c r="A11343" s="74" t="str">
        <v/>
      </c>
      <c r="B11343" s="74" t="str">
        <v/>
      </c>
      <c r="C11343" s="75">
        <f>IF($E11343="","",IFERROR(VLOOKUP(TRIM(E11343&amp;""),'Référentiel Articles'!$A$2:$F$634,2,FALSE),""))</f>
      </c>
      <c r="D11343" s="75">
        <f>IF($E11343="","",IFERROR(VLOOKUP(TRIM(E11343&amp;""),'Référentiel Articles'!$A$2:$F$634,3,FALSE),""))</f>
      </c>
      <c r="E11343" s="74" t="str">
        <v/>
      </c>
      <c r="F11343" s="75">
        <f>IF($E11343="","",IFERROR(VLOOKUP(TRIM(E11343&amp;""),'Référentiel Articles'!$A$2:$F$634,4,FALSE),""))</f>
      </c>
      <c r="G11343" s="76">
        <f>IF($E11343="","",IFERROR(VLOOKUP(TRIM(E11343&amp;""),'Référentiel Articles'!$A$2:$F$634,5,FALSE),""))</f>
      </c>
      <c r="H11343" s="77" t="str">
        <v/>
      </c>
      <c r="I11343" s="76">
        <f>IF($E11343="","",IFERROR(VLOOKUP(TRIM(E11343&amp;""),'Référentiel Articles'!$A$2:$F$634,6,FALSE),""))</f>
      </c>
      <c r="J11343" s="78">
        <f>IF(OR($E11343="",$H11343=""),"",$H11343*$I11343)</f>
      </c>
      <c r="K11343" s="79" t="str">
        <v/>
      </c>
    </row>
    <row r="11344">
      <c r="A11344" s="81" t="str">
        <v/>
      </c>
      <c r="B11344" s="81" t="str">
        <v/>
      </c>
      <c r="C11344" s="83">
        <f>IF($E11344="","",IFERROR(VLOOKUP(TRIM(E11344&amp;""),'Référentiel Articles'!$A$2:$F$634,2,FALSE),""))</f>
      </c>
      <c r="D11344" s="83">
        <f>IF($E11344="","",IFERROR(VLOOKUP(TRIM(E11344&amp;""),'Référentiel Articles'!$A$2:$F$634,3,FALSE),""))</f>
      </c>
      <c r="E11344" s="81" t="str">
        <v/>
      </c>
      <c r="F11344" s="83">
        <f>IF($E11344="","",IFERROR(VLOOKUP(TRIM(E11344&amp;""),'Référentiel Articles'!$A$2:$F$634,4,FALSE),""))</f>
      </c>
      <c r="G11344" s="84">
        <f>IF($E11344="","",IFERROR(VLOOKUP(TRIM(E11344&amp;""),'Référentiel Articles'!$A$2:$F$634,5,FALSE),""))</f>
      </c>
      <c r="H11344" s="85" t="str">
        <v/>
      </c>
      <c r="I11344" s="84">
        <f>IF($E11344="","",IFERROR(VLOOKUP(TRIM(E11344&amp;""),'Référentiel Articles'!$A$2:$F$634,6,FALSE),""))</f>
      </c>
      <c r="J11344" s="90">
        <f>IF(OR($E11344="",$H11344=""),"",$H11344*$I11344)</f>
      </c>
      <c r="K11344" s="87" t="str">
        <v/>
      </c>
    </row>
    <row r="11345">
      <c r="A11345" s="74" t="str">
        <v/>
      </c>
      <c r="B11345" s="74" t="str">
        <v/>
      </c>
      <c r="C11345" s="75">
        <f>IF($E11345="","",IFERROR(VLOOKUP(TRIM(E11345&amp;""),'Référentiel Articles'!$A$2:$F$634,2,FALSE),""))</f>
      </c>
      <c r="D11345" s="75">
        <f>IF($E11345="","",IFERROR(VLOOKUP(TRIM(E11345&amp;""),'Référentiel Articles'!$A$2:$F$634,3,FALSE),""))</f>
      </c>
      <c r="E11345" s="74" t="str">
        <v/>
      </c>
      <c r="F11345" s="75">
        <f>IF($E11345="","",IFERROR(VLOOKUP(TRIM(E11345&amp;""),'Référentiel Articles'!$A$2:$F$634,4,FALSE),""))</f>
      </c>
      <c r="G11345" s="76">
        <f>IF($E11345="","",IFERROR(VLOOKUP(TRIM(E11345&amp;""),'Référentiel Articles'!$A$2:$F$634,5,FALSE),""))</f>
      </c>
      <c r="H11345" s="77" t="str">
        <v/>
      </c>
      <c r="I11345" s="76">
        <f>IF($E11345="","",IFERROR(VLOOKUP(TRIM(E11345&amp;""),'Référentiel Articles'!$A$2:$F$634,6,FALSE),""))</f>
      </c>
      <c r="J11345" s="78">
        <f>IF(OR($E11345="",$H11345=""),"",$H11345*$I11345)</f>
      </c>
      <c r="K11345" s="79" t="str">
        <v/>
      </c>
    </row>
    <row r="11346">
      <c r="A11346" s="81" t="str">
        <v/>
      </c>
      <c r="B11346" s="81" t="str">
        <v/>
      </c>
      <c r="C11346" s="83">
        <f>IF($E11346="","",IFERROR(VLOOKUP(TRIM(E11346&amp;""),'Référentiel Articles'!$A$2:$F$634,2,FALSE),""))</f>
      </c>
      <c r="D11346" s="83">
        <f>IF($E11346="","",IFERROR(VLOOKUP(TRIM(E11346&amp;""),'Référentiel Articles'!$A$2:$F$634,3,FALSE),""))</f>
      </c>
      <c r="E11346" s="81" t="str">
        <v/>
      </c>
      <c r="F11346" s="83">
        <f>IF($E11346="","",IFERROR(VLOOKUP(TRIM(E11346&amp;""),'Référentiel Articles'!$A$2:$F$634,4,FALSE),""))</f>
      </c>
      <c r="G11346" s="84">
        <f>IF($E11346="","",IFERROR(VLOOKUP(TRIM(E11346&amp;""),'Référentiel Articles'!$A$2:$F$634,5,FALSE),""))</f>
      </c>
      <c r="H11346" s="85" t="str">
        <v/>
      </c>
      <c r="I11346" s="84">
        <f>IF($E11346="","",IFERROR(VLOOKUP(TRIM(E11346&amp;""),'Référentiel Articles'!$A$2:$F$634,6,FALSE),""))</f>
      </c>
      <c r="J11346" s="90">
        <f>IF(OR($E11346="",$H11346=""),"",$H11346*$I11346)</f>
      </c>
      <c r="K11346" s="87" t="str">
        <v/>
      </c>
    </row>
    <row r="11347">
      <c r="A11347" s="74" t="str">
        <v/>
      </c>
      <c r="B11347" s="74" t="str">
        <v/>
      </c>
      <c r="C11347" s="75">
        <f>IF($E11347="","",IFERROR(VLOOKUP(TRIM(E11347&amp;""),'Référentiel Articles'!$A$2:$F$634,2,FALSE),""))</f>
      </c>
      <c r="D11347" s="75">
        <f>IF($E11347="","",IFERROR(VLOOKUP(TRIM(E11347&amp;""),'Référentiel Articles'!$A$2:$F$634,3,FALSE),""))</f>
      </c>
      <c r="E11347" s="74" t="str">
        <v/>
      </c>
      <c r="F11347" s="75">
        <f>IF($E11347="","",IFERROR(VLOOKUP(TRIM(E11347&amp;""),'Référentiel Articles'!$A$2:$F$634,4,FALSE),""))</f>
      </c>
      <c r="G11347" s="76">
        <f>IF($E11347="","",IFERROR(VLOOKUP(TRIM(E11347&amp;""),'Référentiel Articles'!$A$2:$F$634,5,FALSE),""))</f>
      </c>
      <c r="H11347" s="77" t="str">
        <v/>
      </c>
      <c r="I11347" s="76">
        <f>IF($E11347="","",IFERROR(VLOOKUP(TRIM(E11347&amp;""),'Référentiel Articles'!$A$2:$F$634,6,FALSE),""))</f>
      </c>
      <c r="J11347" s="78">
        <f>IF(OR($E11347="",$H11347=""),"",$H11347*$I11347)</f>
      </c>
      <c r="K11347" s="79" t="str">
        <v/>
      </c>
    </row>
    <row r="11348">
      <c r="A11348" s="81" t="str">
        <v/>
      </c>
      <c r="B11348" s="81" t="str">
        <v/>
      </c>
      <c r="C11348" s="83">
        <f>IF($E11348="","",IFERROR(VLOOKUP(TRIM(E11348&amp;""),'Référentiel Articles'!$A$2:$F$634,2,FALSE),""))</f>
      </c>
      <c r="D11348" s="83">
        <f>IF($E11348="","",IFERROR(VLOOKUP(TRIM(E11348&amp;""),'Référentiel Articles'!$A$2:$F$634,3,FALSE),""))</f>
      </c>
      <c r="E11348" s="81" t="str">
        <v/>
      </c>
      <c r="F11348" s="83">
        <f>IF($E11348="","",IFERROR(VLOOKUP(TRIM(E11348&amp;""),'Référentiel Articles'!$A$2:$F$634,4,FALSE),""))</f>
      </c>
      <c r="G11348" s="84">
        <f>IF($E11348="","",IFERROR(VLOOKUP(TRIM(E11348&amp;""),'Référentiel Articles'!$A$2:$F$634,5,FALSE),""))</f>
      </c>
      <c r="H11348" s="85" t="str">
        <v/>
      </c>
      <c r="I11348" s="84">
        <f>IF($E11348="","",IFERROR(VLOOKUP(TRIM(E11348&amp;""),'Référentiel Articles'!$A$2:$F$634,6,FALSE),""))</f>
      </c>
      <c r="J11348" s="90">
        <f>IF(OR($E11348="",$H11348=""),"",$H11348*$I11348)</f>
      </c>
      <c r="K11348" s="87" t="str">
        <v/>
      </c>
    </row>
    <row r="11349">
      <c r="A11349" s="74" t="str">
        <v/>
      </c>
      <c r="B11349" s="74" t="str">
        <v/>
      </c>
      <c r="C11349" s="75">
        <f>IF($E11349="","",IFERROR(VLOOKUP(TRIM(E11349&amp;""),'Référentiel Articles'!$A$2:$F$634,2,FALSE),""))</f>
      </c>
      <c r="D11349" s="75">
        <f>IF($E11349="","",IFERROR(VLOOKUP(TRIM(E11349&amp;""),'Référentiel Articles'!$A$2:$F$634,3,FALSE),""))</f>
      </c>
      <c r="E11349" s="74" t="str">
        <v/>
      </c>
      <c r="F11349" s="75">
        <f>IF($E11349="","",IFERROR(VLOOKUP(TRIM(E11349&amp;""),'Référentiel Articles'!$A$2:$F$634,4,FALSE),""))</f>
      </c>
      <c r="G11349" s="76">
        <f>IF($E11349="","",IFERROR(VLOOKUP(TRIM(E11349&amp;""),'Référentiel Articles'!$A$2:$F$634,5,FALSE),""))</f>
      </c>
      <c r="H11349" s="77" t="str">
        <v/>
      </c>
      <c r="I11349" s="76">
        <f>IF($E11349="","",IFERROR(VLOOKUP(TRIM(E11349&amp;""),'Référentiel Articles'!$A$2:$F$634,6,FALSE),""))</f>
      </c>
      <c r="J11349" s="78">
        <f>IF(OR($E11349="",$H11349=""),"",$H11349*$I11349)</f>
      </c>
      <c r="K11349" s="79" t="str">
        <v/>
      </c>
    </row>
    <row r="11350">
      <c r="A11350" s="81" t="str">
        <v/>
      </c>
      <c r="B11350" s="81" t="str">
        <v/>
      </c>
      <c r="C11350" s="83">
        <f>IF($E11350="","",IFERROR(VLOOKUP(TRIM(E11350&amp;""),'Référentiel Articles'!$A$2:$F$634,2,FALSE),""))</f>
      </c>
      <c r="D11350" s="83">
        <f>IF($E11350="","",IFERROR(VLOOKUP(TRIM(E11350&amp;""),'Référentiel Articles'!$A$2:$F$634,3,FALSE),""))</f>
      </c>
      <c r="E11350" s="81" t="str">
        <v/>
      </c>
      <c r="F11350" s="83">
        <f>IF($E11350="","",IFERROR(VLOOKUP(TRIM(E11350&amp;""),'Référentiel Articles'!$A$2:$F$634,4,FALSE),""))</f>
      </c>
      <c r="G11350" s="84">
        <f>IF($E11350="","",IFERROR(VLOOKUP(TRIM(E11350&amp;""),'Référentiel Articles'!$A$2:$F$634,5,FALSE),""))</f>
      </c>
      <c r="H11350" s="85" t="str">
        <v/>
      </c>
      <c r="I11350" s="84">
        <f>IF($E11350="","",IFERROR(VLOOKUP(TRIM(E11350&amp;""),'Référentiel Articles'!$A$2:$F$634,6,FALSE),""))</f>
      </c>
      <c r="J11350" s="90">
        <f>IF(OR($E11350="",$H11350=""),"",$H11350*$I11350)</f>
      </c>
      <c r="K11350" s="87" t="str">
        <v/>
      </c>
    </row>
    <row r="11351">
      <c r="A11351" s="74" t="str">
        <v/>
      </c>
      <c r="B11351" s="74" t="str">
        <v/>
      </c>
      <c r="C11351" s="75">
        <f>IF($E11351="","",IFERROR(VLOOKUP(TRIM(E11351&amp;""),'Référentiel Articles'!$A$2:$F$634,2,FALSE),""))</f>
      </c>
      <c r="D11351" s="75">
        <f>IF($E11351="","",IFERROR(VLOOKUP(TRIM(E11351&amp;""),'Référentiel Articles'!$A$2:$F$634,3,FALSE),""))</f>
      </c>
      <c r="E11351" s="74" t="str">
        <v/>
      </c>
      <c r="F11351" s="75">
        <f>IF($E11351="","",IFERROR(VLOOKUP(TRIM(E11351&amp;""),'Référentiel Articles'!$A$2:$F$634,4,FALSE),""))</f>
      </c>
      <c r="G11351" s="76">
        <f>IF($E11351="","",IFERROR(VLOOKUP(TRIM(E11351&amp;""),'Référentiel Articles'!$A$2:$F$634,5,FALSE),""))</f>
      </c>
      <c r="H11351" s="77" t="str">
        <v/>
      </c>
      <c r="I11351" s="76">
        <f>IF($E11351="","",IFERROR(VLOOKUP(TRIM(E11351&amp;""),'Référentiel Articles'!$A$2:$F$634,6,FALSE),""))</f>
      </c>
      <c r="J11351" s="78">
        <f>IF(OR($E11351="",$H11351=""),"",$H11351*$I11351)</f>
      </c>
      <c r="K11351" s="79" t="str">
        <v/>
      </c>
    </row>
    <row r="11352">
      <c r="A11352" s="81" t="str">
        <v/>
      </c>
      <c r="B11352" s="81" t="str">
        <v/>
      </c>
      <c r="C11352" s="83">
        <f>IF($E11352="","",IFERROR(VLOOKUP(TRIM(E11352&amp;""),'Référentiel Articles'!$A$2:$F$634,2,FALSE),""))</f>
      </c>
      <c r="D11352" s="83">
        <f>IF($E11352="","",IFERROR(VLOOKUP(TRIM(E11352&amp;""),'Référentiel Articles'!$A$2:$F$634,3,FALSE),""))</f>
      </c>
      <c r="E11352" s="81" t="str">
        <v/>
      </c>
      <c r="F11352" s="83">
        <f>IF($E11352="","",IFERROR(VLOOKUP(TRIM(E11352&amp;""),'Référentiel Articles'!$A$2:$F$634,4,FALSE),""))</f>
      </c>
      <c r="G11352" s="84">
        <f>IF($E11352="","",IFERROR(VLOOKUP(TRIM(E11352&amp;""),'Référentiel Articles'!$A$2:$F$634,5,FALSE),""))</f>
      </c>
      <c r="H11352" s="85" t="str">
        <v/>
      </c>
      <c r="I11352" s="84">
        <f>IF($E11352="","",IFERROR(VLOOKUP(TRIM(E11352&amp;""),'Référentiel Articles'!$A$2:$F$634,6,FALSE),""))</f>
      </c>
      <c r="J11352" s="90">
        <f>IF(OR($E11352="",$H11352=""),"",$H11352*$I11352)</f>
      </c>
      <c r="K11352" s="87" t="str">
        <v/>
      </c>
    </row>
    <row r="11353">
      <c r="A11353" s="74" t="str">
        <v/>
      </c>
      <c r="B11353" s="74" t="str">
        <v/>
      </c>
      <c r="C11353" s="75">
        <f>IF($E11353="","",IFERROR(VLOOKUP(TRIM(E11353&amp;""),'Référentiel Articles'!$A$2:$F$634,2,FALSE),""))</f>
      </c>
      <c r="D11353" s="75">
        <f>IF($E11353="","",IFERROR(VLOOKUP(TRIM(E11353&amp;""),'Référentiel Articles'!$A$2:$F$634,3,FALSE),""))</f>
      </c>
      <c r="E11353" s="74" t="str">
        <v/>
      </c>
      <c r="F11353" s="75">
        <f>IF($E11353="","",IFERROR(VLOOKUP(TRIM(E11353&amp;""),'Référentiel Articles'!$A$2:$F$634,4,FALSE),""))</f>
      </c>
      <c r="G11353" s="76">
        <f>IF($E11353="","",IFERROR(VLOOKUP(TRIM(E11353&amp;""),'Référentiel Articles'!$A$2:$F$634,5,FALSE),""))</f>
      </c>
      <c r="H11353" s="77" t="str">
        <v/>
      </c>
      <c r="I11353" s="76">
        <f>IF($E11353="","",IFERROR(VLOOKUP(TRIM(E11353&amp;""),'Référentiel Articles'!$A$2:$F$634,6,FALSE),""))</f>
      </c>
      <c r="J11353" s="78">
        <f>IF(OR($E11353="",$H11353=""),"",$H11353*$I11353)</f>
      </c>
      <c r="K11353" s="79" t="str">
        <v/>
      </c>
    </row>
    <row r="11354">
      <c r="A11354" s="81" t="str">
        <v/>
      </c>
      <c r="B11354" s="81" t="str">
        <v/>
      </c>
      <c r="C11354" s="83">
        <f>IF($E11354="","",IFERROR(VLOOKUP(TRIM(E11354&amp;""),'Référentiel Articles'!$A$2:$F$634,2,FALSE),""))</f>
      </c>
      <c r="D11354" s="83">
        <f>IF($E11354="","",IFERROR(VLOOKUP(TRIM(E11354&amp;""),'Référentiel Articles'!$A$2:$F$634,3,FALSE),""))</f>
      </c>
      <c r="E11354" s="81" t="str">
        <v/>
      </c>
      <c r="F11354" s="83">
        <f>IF($E11354="","",IFERROR(VLOOKUP(TRIM(E11354&amp;""),'Référentiel Articles'!$A$2:$F$634,4,FALSE),""))</f>
      </c>
      <c r="G11354" s="84">
        <f>IF($E11354="","",IFERROR(VLOOKUP(TRIM(E11354&amp;""),'Référentiel Articles'!$A$2:$F$634,5,FALSE),""))</f>
      </c>
      <c r="H11354" s="85" t="str">
        <v/>
      </c>
      <c r="I11354" s="84">
        <f>IF($E11354="","",IFERROR(VLOOKUP(TRIM(E11354&amp;""),'Référentiel Articles'!$A$2:$F$634,6,FALSE),""))</f>
      </c>
      <c r="J11354" s="90">
        <f>IF(OR($E11354="",$H11354=""),"",$H11354*$I11354)</f>
      </c>
      <c r="K11354" s="87" t="str">
        <v/>
      </c>
    </row>
    <row r="11355">
      <c r="A11355" s="74" t="str">
        <v/>
      </c>
      <c r="B11355" s="74" t="str">
        <v/>
      </c>
      <c r="C11355" s="75">
        <f>IF($E11355="","",IFERROR(VLOOKUP(TRIM(E11355&amp;""),'Référentiel Articles'!$A$2:$F$634,2,FALSE),""))</f>
      </c>
      <c r="D11355" s="75">
        <f>IF($E11355="","",IFERROR(VLOOKUP(TRIM(E11355&amp;""),'Référentiel Articles'!$A$2:$F$634,3,FALSE),""))</f>
      </c>
      <c r="E11355" s="74" t="str">
        <v/>
      </c>
      <c r="F11355" s="75">
        <f>IF($E11355="","",IFERROR(VLOOKUP(TRIM(E11355&amp;""),'Référentiel Articles'!$A$2:$F$634,4,FALSE),""))</f>
      </c>
      <c r="G11355" s="76">
        <f>IF($E11355="","",IFERROR(VLOOKUP(TRIM(E11355&amp;""),'Référentiel Articles'!$A$2:$F$634,5,FALSE),""))</f>
      </c>
      <c r="H11355" s="77" t="str">
        <v/>
      </c>
      <c r="I11355" s="76">
        <f>IF($E11355="","",IFERROR(VLOOKUP(TRIM(E11355&amp;""),'Référentiel Articles'!$A$2:$F$634,6,FALSE),""))</f>
      </c>
      <c r="J11355" s="78">
        <f>IF(OR($E11355="",$H11355=""),"",$H11355*$I11355)</f>
      </c>
      <c r="K11355" s="79" t="str">
        <v/>
      </c>
    </row>
    <row r="11356">
      <c r="A11356" s="81" t="str">
        <v/>
      </c>
      <c r="B11356" s="81" t="str">
        <v/>
      </c>
      <c r="C11356" s="83">
        <f>IF($E11356="","",IFERROR(VLOOKUP(TRIM(E11356&amp;""),'Référentiel Articles'!$A$2:$F$634,2,FALSE),""))</f>
      </c>
      <c r="D11356" s="83">
        <f>IF($E11356="","",IFERROR(VLOOKUP(TRIM(E11356&amp;""),'Référentiel Articles'!$A$2:$F$634,3,FALSE),""))</f>
      </c>
      <c r="E11356" s="81" t="str">
        <v/>
      </c>
      <c r="F11356" s="83">
        <f>IF($E11356="","",IFERROR(VLOOKUP(TRIM(E11356&amp;""),'Référentiel Articles'!$A$2:$F$634,4,FALSE),""))</f>
      </c>
      <c r="G11356" s="84">
        <f>IF($E11356="","",IFERROR(VLOOKUP(TRIM(E11356&amp;""),'Référentiel Articles'!$A$2:$F$634,5,FALSE),""))</f>
      </c>
      <c r="H11356" s="85" t="str">
        <v/>
      </c>
      <c r="I11356" s="84">
        <f>IF($E11356="","",IFERROR(VLOOKUP(TRIM(E11356&amp;""),'Référentiel Articles'!$A$2:$F$634,6,FALSE),""))</f>
      </c>
      <c r="J11356" s="90">
        <f>IF(OR($E11356="",$H11356=""),"",$H11356*$I11356)</f>
      </c>
      <c r="K11356" s="87" t="str">
        <v/>
      </c>
    </row>
    <row r="11357">
      <c r="A11357" s="74" t="str">
        <v/>
      </c>
      <c r="B11357" s="74" t="str">
        <v/>
      </c>
      <c r="C11357" s="75">
        <f>IF($E11357="","",IFERROR(VLOOKUP(TRIM(E11357&amp;""),'Référentiel Articles'!$A$2:$F$634,2,FALSE),""))</f>
      </c>
      <c r="D11357" s="75">
        <f>IF($E11357="","",IFERROR(VLOOKUP(TRIM(E11357&amp;""),'Référentiel Articles'!$A$2:$F$634,3,FALSE),""))</f>
      </c>
      <c r="E11357" s="74" t="str">
        <v/>
      </c>
      <c r="F11357" s="75">
        <f>IF($E11357="","",IFERROR(VLOOKUP(TRIM(E11357&amp;""),'Référentiel Articles'!$A$2:$F$634,4,FALSE),""))</f>
      </c>
      <c r="G11357" s="76">
        <f>IF($E11357="","",IFERROR(VLOOKUP(TRIM(E11357&amp;""),'Référentiel Articles'!$A$2:$F$634,5,FALSE),""))</f>
      </c>
      <c r="H11357" s="77" t="str">
        <v/>
      </c>
      <c r="I11357" s="76">
        <f>IF($E11357="","",IFERROR(VLOOKUP(TRIM(E11357&amp;""),'Référentiel Articles'!$A$2:$F$634,6,FALSE),""))</f>
      </c>
      <c r="J11357" s="78">
        <f>IF(OR($E11357="",$H11357=""),"",$H11357*$I11357)</f>
      </c>
      <c r="K11357" s="79" t="str">
        <v/>
      </c>
    </row>
    <row r="11358">
      <c r="A11358" s="81" t="str">
        <v/>
      </c>
      <c r="B11358" s="81" t="str">
        <v/>
      </c>
      <c r="C11358" s="83">
        <f>IF($E11358="","",IFERROR(VLOOKUP(TRIM(E11358&amp;""),'Référentiel Articles'!$A$2:$F$634,2,FALSE),""))</f>
      </c>
      <c r="D11358" s="83">
        <f>IF($E11358="","",IFERROR(VLOOKUP(TRIM(E11358&amp;""),'Référentiel Articles'!$A$2:$F$634,3,FALSE),""))</f>
      </c>
      <c r="E11358" s="81" t="str">
        <v/>
      </c>
      <c r="F11358" s="83">
        <f>IF($E11358="","",IFERROR(VLOOKUP(TRIM(E11358&amp;""),'Référentiel Articles'!$A$2:$F$634,4,FALSE),""))</f>
      </c>
      <c r="G11358" s="84">
        <f>IF($E11358="","",IFERROR(VLOOKUP(TRIM(E11358&amp;""),'Référentiel Articles'!$A$2:$F$634,5,FALSE),""))</f>
      </c>
      <c r="H11358" s="85" t="str">
        <v/>
      </c>
      <c r="I11358" s="84">
        <f>IF($E11358="","",IFERROR(VLOOKUP(TRIM(E11358&amp;""),'Référentiel Articles'!$A$2:$F$634,6,FALSE),""))</f>
      </c>
      <c r="J11358" s="90">
        <f>IF(OR($E11358="",$H11358=""),"",$H11358*$I11358)</f>
      </c>
      <c r="K11358" s="87" t="str">
        <v/>
      </c>
    </row>
    <row r="11359">
      <c r="A11359" s="74" t="str">
        <v/>
      </c>
      <c r="B11359" s="74" t="str">
        <v/>
      </c>
      <c r="C11359" s="75">
        <f>IF($E11359="","",IFERROR(VLOOKUP(TRIM(E11359&amp;""),'Référentiel Articles'!$A$2:$F$634,2,FALSE),""))</f>
      </c>
      <c r="D11359" s="75">
        <f>IF($E11359="","",IFERROR(VLOOKUP(TRIM(E11359&amp;""),'Référentiel Articles'!$A$2:$F$634,3,FALSE),""))</f>
      </c>
      <c r="E11359" s="74" t="str">
        <v/>
      </c>
      <c r="F11359" s="75">
        <f>IF($E11359="","",IFERROR(VLOOKUP(TRIM(E11359&amp;""),'Référentiel Articles'!$A$2:$F$634,4,FALSE),""))</f>
      </c>
      <c r="G11359" s="76">
        <f>IF($E11359="","",IFERROR(VLOOKUP(TRIM(E11359&amp;""),'Référentiel Articles'!$A$2:$F$634,5,FALSE),""))</f>
      </c>
      <c r="H11359" s="77" t="str">
        <v/>
      </c>
      <c r="I11359" s="76">
        <f>IF($E11359="","",IFERROR(VLOOKUP(TRIM(E11359&amp;""),'Référentiel Articles'!$A$2:$F$634,6,FALSE),""))</f>
      </c>
      <c r="J11359" s="78">
        <f>IF(OR($E11359="",$H11359=""),"",$H11359*$I11359)</f>
      </c>
      <c r="K11359" s="79" t="str">
        <v/>
      </c>
    </row>
    <row r="11360">
      <c r="A11360" s="81" t="str">
        <v/>
      </c>
      <c r="B11360" s="81" t="str">
        <v/>
      </c>
      <c r="C11360" s="83">
        <f>IF($E11360="","",IFERROR(VLOOKUP(TRIM(E11360&amp;""),'Référentiel Articles'!$A$2:$F$634,2,FALSE),""))</f>
      </c>
      <c r="D11360" s="83">
        <f>IF($E11360="","",IFERROR(VLOOKUP(TRIM(E11360&amp;""),'Référentiel Articles'!$A$2:$F$634,3,FALSE),""))</f>
      </c>
      <c r="E11360" s="81" t="str">
        <v/>
      </c>
      <c r="F11360" s="83">
        <f>IF($E11360="","",IFERROR(VLOOKUP(TRIM(E11360&amp;""),'Référentiel Articles'!$A$2:$F$634,4,FALSE),""))</f>
      </c>
      <c r="G11360" s="84">
        <f>IF($E11360="","",IFERROR(VLOOKUP(TRIM(E11360&amp;""),'Référentiel Articles'!$A$2:$F$634,5,FALSE),""))</f>
      </c>
      <c r="H11360" s="85" t="str">
        <v/>
      </c>
      <c r="I11360" s="84">
        <f>IF($E11360="","",IFERROR(VLOOKUP(TRIM(E11360&amp;""),'Référentiel Articles'!$A$2:$F$634,6,FALSE),""))</f>
      </c>
      <c r="J11360" s="90">
        <f>IF(OR($E11360="",$H11360=""),"",$H11360*$I11360)</f>
      </c>
      <c r="K11360" s="87" t="str">
        <v/>
      </c>
    </row>
    <row r="11361">
      <c r="A11361" s="74" t="str">
        <v/>
      </c>
      <c r="B11361" s="74" t="str">
        <v/>
      </c>
      <c r="C11361" s="75">
        <f>IF($E11361="","",IFERROR(VLOOKUP(TRIM(E11361&amp;""),'Référentiel Articles'!$A$2:$F$634,2,FALSE),""))</f>
      </c>
      <c r="D11361" s="75">
        <f>IF($E11361="","",IFERROR(VLOOKUP(TRIM(E11361&amp;""),'Référentiel Articles'!$A$2:$F$634,3,FALSE),""))</f>
      </c>
      <c r="E11361" s="74" t="str">
        <v/>
      </c>
      <c r="F11361" s="75">
        <f>IF($E11361="","",IFERROR(VLOOKUP(TRIM(E11361&amp;""),'Référentiel Articles'!$A$2:$F$634,4,FALSE),""))</f>
      </c>
      <c r="G11361" s="76">
        <f>IF($E11361="","",IFERROR(VLOOKUP(TRIM(E11361&amp;""),'Référentiel Articles'!$A$2:$F$634,5,FALSE),""))</f>
      </c>
      <c r="H11361" s="77" t="str">
        <v/>
      </c>
      <c r="I11361" s="76">
        <f>IF($E11361="","",IFERROR(VLOOKUP(TRIM(E11361&amp;""),'Référentiel Articles'!$A$2:$F$634,6,FALSE),""))</f>
      </c>
      <c r="J11361" s="78">
        <f>IF(OR($E11361="",$H11361=""),"",$H11361*$I11361)</f>
      </c>
      <c r="K11361" s="79" t="str">
        <v/>
      </c>
    </row>
    <row r="11362">
      <c r="A11362" s="81" t="str">
        <v/>
      </c>
      <c r="B11362" s="81" t="str">
        <v/>
      </c>
      <c r="C11362" s="83">
        <f>IF($E11362="","",IFERROR(VLOOKUP(TRIM(E11362&amp;""),'Référentiel Articles'!$A$2:$F$634,2,FALSE),""))</f>
      </c>
      <c r="D11362" s="83">
        <f>IF($E11362="","",IFERROR(VLOOKUP(TRIM(E11362&amp;""),'Référentiel Articles'!$A$2:$F$634,3,FALSE),""))</f>
      </c>
      <c r="E11362" s="81" t="str">
        <v/>
      </c>
      <c r="F11362" s="83">
        <f>IF($E11362="","",IFERROR(VLOOKUP(TRIM(E11362&amp;""),'Référentiel Articles'!$A$2:$F$634,4,FALSE),""))</f>
      </c>
      <c r="G11362" s="84">
        <f>IF($E11362="","",IFERROR(VLOOKUP(TRIM(E11362&amp;""),'Référentiel Articles'!$A$2:$F$634,5,FALSE),""))</f>
      </c>
      <c r="H11362" s="85" t="str">
        <v/>
      </c>
      <c r="I11362" s="84">
        <f>IF($E11362="","",IFERROR(VLOOKUP(TRIM(E11362&amp;""),'Référentiel Articles'!$A$2:$F$634,6,FALSE),""))</f>
      </c>
      <c r="J11362" s="90">
        <f>IF(OR($E11362="",$H11362=""),"",$H11362*$I11362)</f>
      </c>
      <c r="K11362" s="87" t="str">
        <v/>
      </c>
    </row>
    <row r="11363">
      <c r="A11363" s="74" t="str">
        <v/>
      </c>
      <c r="B11363" s="74" t="str">
        <v/>
      </c>
      <c r="C11363" s="75">
        <f>IF($E11363="","",IFERROR(VLOOKUP(TRIM(E11363&amp;""),'Référentiel Articles'!$A$2:$F$634,2,FALSE),""))</f>
      </c>
      <c r="D11363" s="75">
        <f>IF($E11363="","",IFERROR(VLOOKUP(TRIM(E11363&amp;""),'Référentiel Articles'!$A$2:$F$634,3,FALSE),""))</f>
      </c>
      <c r="E11363" s="74" t="str">
        <v/>
      </c>
      <c r="F11363" s="75">
        <f>IF($E11363="","",IFERROR(VLOOKUP(TRIM(E11363&amp;""),'Référentiel Articles'!$A$2:$F$634,4,FALSE),""))</f>
      </c>
      <c r="G11363" s="76">
        <f>IF($E11363="","",IFERROR(VLOOKUP(TRIM(E11363&amp;""),'Référentiel Articles'!$A$2:$F$634,5,FALSE),""))</f>
      </c>
      <c r="H11363" s="77" t="str">
        <v/>
      </c>
      <c r="I11363" s="76">
        <f>IF($E11363="","",IFERROR(VLOOKUP(TRIM(E11363&amp;""),'Référentiel Articles'!$A$2:$F$634,6,FALSE),""))</f>
      </c>
      <c r="J11363" s="78">
        <f>IF(OR($E11363="",$H11363=""),"",$H11363*$I11363)</f>
      </c>
      <c r="K11363" s="79" t="str">
        <v/>
      </c>
    </row>
    <row r="11364">
      <c r="A11364" s="81" t="str">
        <v/>
      </c>
      <c r="B11364" s="81" t="str">
        <v/>
      </c>
      <c r="C11364" s="83">
        <f>IF($E11364="","",IFERROR(VLOOKUP(TRIM(E11364&amp;""),'Référentiel Articles'!$A$2:$F$634,2,FALSE),""))</f>
      </c>
      <c r="D11364" s="83">
        <f>IF($E11364="","",IFERROR(VLOOKUP(TRIM(E11364&amp;""),'Référentiel Articles'!$A$2:$F$634,3,FALSE),""))</f>
      </c>
      <c r="E11364" s="81" t="str">
        <v/>
      </c>
      <c r="F11364" s="83">
        <f>IF($E11364="","",IFERROR(VLOOKUP(TRIM(E11364&amp;""),'Référentiel Articles'!$A$2:$F$634,4,FALSE),""))</f>
      </c>
      <c r="G11364" s="84">
        <f>IF($E11364="","",IFERROR(VLOOKUP(TRIM(E11364&amp;""),'Référentiel Articles'!$A$2:$F$634,5,FALSE),""))</f>
      </c>
      <c r="H11364" s="85" t="str">
        <v/>
      </c>
      <c r="I11364" s="84">
        <f>IF($E11364="","",IFERROR(VLOOKUP(TRIM(E11364&amp;""),'Référentiel Articles'!$A$2:$F$634,6,FALSE),""))</f>
      </c>
      <c r="J11364" s="90">
        <f>IF(OR($E11364="",$H11364=""),"",$H11364*$I11364)</f>
      </c>
      <c r="K11364" s="87" t="str">
        <v/>
      </c>
    </row>
    <row r="11365">
      <c r="A11365" s="74" t="str">
        <v/>
      </c>
      <c r="B11365" s="74" t="str">
        <v/>
      </c>
      <c r="C11365" s="75">
        <f>IF($E11365="","",IFERROR(VLOOKUP(TRIM(E11365&amp;""),'Référentiel Articles'!$A$2:$F$634,2,FALSE),""))</f>
      </c>
      <c r="D11365" s="75">
        <f>IF($E11365="","",IFERROR(VLOOKUP(TRIM(E11365&amp;""),'Référentiel Articles'!$A$2:$F$634,3,FALSE),""))</f>
      </c>
      <c r="E11365" s="74" t="str">
        <v/>
      </c>
      <c r="F11365" s="75">
        <f>IF($E11365="","",IFERROR(VLOOKUP(TRIM(E11365&amp;""),'Référentiel Articles'!$A$2:$F$634,4,FALSE),""))</f>
      </c>
      <c r="G11365" s="76">
        <f>IF($E11365="","",IFERROR(VLOOKUP(TRIM(E11365&amp;""),'Référentiel Articles'!$A$2:$F$634,5,FALSE),""))</f>
      </c>
      <c r="H11365" s="77" t="str">
        <v/>
      </c>
      <c r="I11365" s="76">
        <f>IF($E11365="","",IFERROR(VLOOKUP(TRIM(E11365&amp;""),'Référentiel Articles'!$A$2:$F$634,6,FALSE),""))</f>
      </c>
      <c r="J11365" s="78">
        <f>IF(OR($E11365="",$H11365=""),"",$H11365*$I11365)</f>
      </c>
      <c r="K11365" s="79" t="str">
        <v/>
      </c>
    </row>
    <row r="11366">
      <c r="A11366" s="81" t="str">
        <v/>
      </c>
      <c r="B11366" s="81" t="str">
        <v/>
      </c>
      <c r="C11366" s="83">
        <f>IF($E11366="","",IFERROR(VLOOKUP(TRIM(E11366&amp;""),'Référentiel Articles'!$A$2:$F$634,2,FALSE),""))</f>
      </c>
      <c r="D11366" s="83">
        <f>IF($E11366="","",IFERROR(VLOOKUP(TRIM(E11366&amp;""),'Référentiel Articles'!$A$2:$F$634,3,FALSE),""))</f>
      </c>
      <c r="E11366" s="81" t="str">
        <v/>
      </c>
      <c r="F11366" s="83">
        <f>IF($E11366="","",IFERROR(VLOOKUP(TRIM(E11366&amp;""),'Référentiel Articles'!$A$2:$F$634,4,FALSE),""))</f>
      </c>
      <c r="G11366" s="84">
        <f>IF($E11366="","",IFERROR(VLOOKUP(TRIM(E11366&amp;""),'Référentiel Articles'!$A$2:$F$634,5,FALSE),""))</f>
      </c>
      <c r="H11366" s="85" t="str">
        <v/>
      </c>
      <c r="I11366" s="84">
        <f>IF($E11366="","",IFERROR(VLOOKUP(TRIM(E11366&amp;""),'Référentiel Articles'!$A$2:$F$634,6,FALSE),""))</f>
      </c>
      <c r="J11366" s="90">
        <f>IF(OR($E11366="",$H11366=""),"",$H11366*$I11366)</f>
      </c>
      <c r="K11366" s="87" t="str">
        <v/>
      </c>
    </row>
    <row r="11367">
      <c r="A11367" s="74" t="str">
        <v/>
      </c>
      <c r="B11367" s="74" t="str">
        <v/>
      </c>
      <c r="C11367" s="75">
        <f>IF($E11367="","",IFERROR(VLOOKUP(TRIM(E11367&amp;""),'Référentiel Articles'!$A$2:$F$634,2,FALSE),""))</f>
      </c>
      <c r="D11367" s="75">
        <f>IF($E11367="","",IFERROR(VLOOKUP(TRIM(E11367&amp;""),'Référentiel Articles'!$A$2:$F$634,3,FALSE),""))</f>
      </c>
      <c r="E11367" s="74" t="str">
        <v/>
      </c>
      <c r="F11367" s="75">
        <f>IF($E11367="","",IFERROR(VLOOKUP(TRIM(E11367&amp;""),'Référentiel Articles'!$A$2:$F$634,4,FALSE),""))</f>
      </c>
      <c r="G11367" s="76">
        <f>IF($E11367="","",IFERROR(VLOOKUP(TRIM(E11367&amp;""),'Référentiel Articles'!$A$2:$F$634,5,FALSE),""))</f>
      </c>
      <c r="H11367" s="77" t="str">
        <v/>
      </c>
      <c r="I11367" s="76">
        <f>IF($E11367="","",IFERROR(VLOOKUP(TRIM(E11367&amp;""),'Référentiel Articles'!$A$2:$F$634,6,FALSE),""))</f>
      </c>
      <c r="J11367" s="78">
        <f>IF(OR($E11367="",$H11367=""),"",$H11367*$I11367)</f>
      </c>
      <c r="K11367" s="79" t="str">
        <v/>
      </c>
    </row>
    <row r="11368">
      <c r="A11368" s="81" t="str">
        <v/>
      </c>
      <c r="B11368" s="81" t="str">
        <v/>
      </c>
      <c r="C11368" s="83">
        <f>IF($E11368="","",IFERROR(VLOOKUP(TRIM(E11368&amp;""),'Référentiel Articles'!$A$2:$F$634,2,FALSE),""))</f>
      </c>
      <c r="D11368" s="83">
        <f>IF($E11368="","",IFERROR(VLOOKUP(TRIM(E11368&amp;""),'Référentiel Articles'!$A$2:$F$634,3,FALSE),""))</f>
      </c>
      <c r="E11368" s="81" t="str">
        <v/>
      </c>
      <c r="F11368" s="83">
        <f>IF($E11368="","",IFERROR(VLOOKUP(TRIM(E11368&amp;""),'Référentiel Articles'!$A$2:$F$634,4,FALSE),""))</f>
      </c>
      <c r="G11368" s="84">
        <f>IF($E11368="","",IFERROR(VLOOKUP(TRIM(E11368&amp;""),'Référentiel Articles'!$A$2:$F$634,5,FALSE),""))</f>
      </c>
      <c r="H11368" s="85" t="str">
        <v/>
      </c>
      <c r="I11368" s="84">
        <f>IF($E11368="","",IFERROR(VLOOKUP(TRIM(E11368&amp;""),'Référentiel Articles'!$A$2:$F$634,6,FALSE),""))</f>
      </c>
      <c r="J11368" s="90">
        <f>IF(OR($E11368="",$H11368=""),"",$H11368*$I11368)</f>
      </c>
      <c r="K11368" s="87" t="str">
        <v/>
      </c>
    </row>
    <row r="11369">
      <c r="A11369" s="74" t="str">
        <v/>
      </c>
      <c r="B11369" s="74" t="str">
        <v/>
      </c>
      <c r="C11369" s="75">
        <f>IF($E11369="","",IFERROR(VLOOKUP(TRIM(E11369&amp;""),'Référentiel Articles'!$A$2:$F$634,2,FALSE),""))</f>
      </c>
      <c r="D11369" s="75">
        <f>IF($E11369="","",IFERROR(VLOOKUP(TRIM(E11369&amp;""),'Référentiel Articles'!$A$2:$F$634,3,FALSE),""))</f>
      </c>
      <c r="E11369" s="74" t="str">
        <v/>
      </c>
      <c r="F11369" s="75">
        <f>IF($E11369="","",IFERROR(VLOOKUP(TRIM(E11369&amp;""),'Référentiel Articles'!$A$2:$F$634,4,FALSE),""))</f>
      </c>
      <c r="G11369" s="76">
        <f>IF($E11369="","",IFERROR(VLOOKUP(TRIM(E11369&amp;""),'Référentiel Articles'!$A$2:$F$634,5,FALSE),""))</f>
      </c>
      <c r="H11369" s="77" t="str">
        <v/>
      </c>
      <c r="I11369" s="76">
        <f>IF($E11369="","",IFERROR(VLOOKUP(TRIM(E11369&amp;""),'Référentiel Articles'!$A$2:$F$634,6,FALSE),""))</f>
      </c>
      <c r="J11369" s="78">
        <f>IF(OR($E11369="",$H11369=""),"",$H11369*$I11369)</f>
      </c>
      <c r="K11369" s="79" t="str">
        <v/>
      </c>
    </row>
    <row r="11370">
      <c r="A11370" s="81" t="str">
        <v/>
      </c>
      <c r="B11370" s="81" t="str">
        <v/>
      </c>
      <c r="C11370" s="83">
        <f>IF($E11370="","",IFERROR(VLOOKUP(TRIM(E11370&amp;""),'Référentiel Articles'!$A$2:$F$634,2,FALSE),""))</f>
      </c>
      <c r="D11370" s="83">
        <f>IF($E11370="","",IFERROR(VLOOKUP(TRIM(E11370&amp;""),'Référentiel Articles'!$A$2:$F$634,3,FALSE),""))</f>
      </c>
      <c r="E11370" s="81" t="str">
        <v/>
      </c>
      <c r="F11370" s="83">
        <f>IF($E11370="","",IFERROR(VLOOKUP(TRIM(E11370&amp;""),'Référentiel Articles'!$A$2:$F$634,4,FALSE),""))</f>
      </c>
      <c r="G11370" s="84">
        <f>IF($E11370="","",IFERROR(VLOOKUP(TRIM(E11370&amp;""),'Référentiel Articles'!$A$2:$F$634,5,FALSE),""))</f>
      </c>
      <c r="H11370" s="85" t="str">
        <v/>
      </c>
      <c r="I11370" s="84">
        <f>IF($E11370="","",IFERROR(VLOOKUP(TRIM(E11370&amp;""),'Référentiel Articles'!$A$2:$F$634,6,FALSE),""))</f>
      </c>
      <c r="J11370" s="90">
        <f>IF(OR($E11370="",$H11370=""),"",$H11370*$I11370)</f>
      </c>
      <c r="K11370" s="87" t="str">
        <v/>
      </c>
    </row>
    <row r="11371">
      <c r="A11371" s="74" t="str">
        <v/>
      </c>
      <c r="B11371" s="74" t="str">
        <v/>
      </c>
      <c r="C11371" s="75">
        <f>IF($E11371="","",IFERROR(VLOOKUP(TRIM(E11371&amp;""),'Référentiel Articles'!$A$2:$F$634,2,FALSE),""))</f>
      </c>
      <c r="D11371" s="75">
        <f>IF($E11371="","",IFERROR(VLOOKUP(TRIM(E11371&amp;""),'Référentiel Articles'!$A$2:$F$634,3,FALSE),""))</f>
      </c>
      <c r="E11371" s="74" t="str">
        <v/>
      </c>
      <c r="F11371" s="75">
        <f>IF($E11371="","",IFERROR(VLOOKUP(TRIM(E11371&amp;""),'Référentiel Articles'!$A$2:$F$634,4,FALSE),""))</f>
      </c>
      <c r="G11371" s="76">
        <f>IF($E11371="","",IFERROR(VLOOKUP(TRIM(E11371&amp;""),'Référentiel Articles'!$A$2:$F$634,5,FALSE),""))</f>
      </c>
      <c r="H11371" s="77" t="str">
        <v/>
      </c>
      <c r="I11371" s="76">
        <f>IF($E11371="","",IFERROR(VLOOKUP(TRIM(E11371&amp;""),'Référentiel Articles'!$A$2:$F$634,6,FALSE),""))</f>
      </c>
      <c r="J11371" s="78">
        <f>IF(OR($E11371="",$H11371=""),"",$H11371*$I11371)</f>
      </c>
      <c r="K11371" s="79" t="str">
        <v/>
      </c>
    </row>
    <row r="11372">
      <c r="A11372" s="81" t="str">
        <v/>
      </c>
      <c r="B11372" s="81" t="str">
        <v/>
      </c>
      <c r="C11372" s="83">
        <f>IF($E11372="","",IFERROR(VLOOKUP(TRIM(E11372&amp;""),'Référentiel Articles'!$A$2:$F$634,2,FALSE),""))</f>
      </c>
      <c r="D11372" s="83">
        <f>IF($E11372="","",IFERROR(VLOOKUP(TRIM(E11372&amp;""),'Référentiel Articles'!$A$2:$F$634,3,FALSE),""))</f>
      </c>
      <c r="E11372" s="81" t="str">
        <v/>
      </c>
      <c r="F11372" s="83">
        <f>IF($E11372="","",IFERROR(VLOOKUP(TRIM(E11372&amp;""),'Référentiel Articles'!$A$2:$F$634,4,FALSE),""))</f>
      </c>
      <c r="G11372" s="84">
        <f>IF($E11372="","",IFERROR(VLOOKUP(TRIM(E11372&amp;""),'Référentiel Articles'!$A$2:$F$634,5,FALSE),""))</f>
      </c>
      <c r="H11372" s="85" t="str">
        <v/>
      </c>
      <c r="I11372" s="84">
        <f>IF($E11372="","",IFERROR(VLOOKUP(TRIM(E11372&amp;""),'Référentiel Articles'!$A$2:$F$634,6,FALSE),""))</f>
      </c>
      <c r="J11372" s="90">
        <f>IF(OR($E11372="",$H11372=""),"",$H11372*$I11372)</f>
      </c>
      <c r="K11372" s="87" t="str">
        <v/>
      </c>
    </row>
    <row r="11373">
      <c r="A11373" s="74" t="str">
        <v/>
      </c>
      <c r="B11373" s="74" t="str">
        <v/>
      </c>
      <c r="C11373" s="75">
        <f>IF($E11373="","",IFERROR(VLOOKUP(TRIM(E11373&amp;""),'Référentiel Articles'!$A$2:$F$634,2,FALSE),""))</f>
      </c>
      <c r="D11373" s="75">
        <f>IF($E11373="","",IFERROR(VLOOKUP(TRIM(E11373&amp;""),'Référentiel Articles'!$A$2:$F$634,3,FALSE),""))</f>
      </c>
      <c r="E11373" s="74" t="str">
        <v/>
      </c>
      <c r="F11373" s="75">
        <f>IF($E11373="","",IFERROR(VLOOKUP(TRIM(E11373&amp;""),'Référentiel Articles'!$A$2:$F$634,4,FALSE),""))</f>
      </c>
      <c r="G11373" s="76">
        <f>IF($E11373="","",IFERROR(VLOOKUP(TRIM(E11373&amp;""),'Référentiel Articles'!$A$2:$F$634,5,FALSE),""))</f>
      </c>
      <c r="H11373" s="77" t="str">
        <v/>
      </c>
      <c r="I11373" s="76">
        <f>IF($E11373="","",IFERROR(VLOOKUP(TRIM(E11373&amp;""),'Référentiel Articles'!$A$2:$F$634,6,FALSE),""))</f>
      </c>
      <c r="J11373" s="78">
        <f>IF(OR($E11373="",$H11373=""),"",$H11373*$I11373)</f>
      </c>
      <c r="K11373" s="79" t="str">
        <v/>
      </c>
    </row>
    <row r="11374">
      <c r="A11374" s="81" t="str">
        <v/>
      </c>
      <c r="B11374" s="81" t="str">
        <v/>
      </c>
      <c r="C11374" s="83">
        <f>IF($E11374="","",IFERROR(VLOOKUP(TRIM(E11374&amp;""),'Référentiel Articles'!$A$2:$F$634,2,FALSE),""))</f>
      </c>
      <c r="D11374" s="83">
        <f>IF($E11374="","",IFERROR(VLOOKUP(TRIM(E11374&amp;""),'Référentiel Articles'!$A$2:$F$634,3,FALSE),""))</f>
      </c>
      <c r="E11374" s="81" t="str">
        <v/>
      </c>
      <c r="F11374" s="83">
        <f>IF($E11374="","",IFERROR(VLOOKUP(TRIM(E11374&amp;""),'Référentiel Articles'!$A$2:$F$634,4,FALSE),""))</f>
      </c>
      <c r="G11374" s="84">
        <f>IF($E11374="","",IFERROR(VLOOKUP(TRIM(E11374&amp;""),'Référentiel Articles'!$A$2:$F$634,5,FALSE),""))</f>
      </c>
      <c r="H11374" s="85" t="str">
        <v/>
      </c>
      <c r="I11374" s="84">
        <f>IF($E11374="","",IFERROR(VLOOKUP(TRIM(E11374&amp;""),'Référentiel Articles'!$A$2:$F$634,6,FALSE),""))</f>
      </c>
      <c r="J11374" s="90">
        <f>IF(OR($E11374="",$H11374=""),"",$H11374*$I11374)</f>
      </c>
      <c r="K11374" s="87" t="str">
        <v/>
      </c>
    </row>
    <row r="11375">
      <c r="A11375" s="74" t="str">
        <v/>
      </c>
      <c r="B11375" s="74" t="str">
        <v/>
      </c>
      <c r="C11375" s="75">
        <f>IF($E11375="","",IFERROR(VLOOKUP(TRIM(E11375&amp;""),'Référentiel Articles'!$A$2:$F$634,2,FALSE),""))</f>
      </c>
      <c r="D11375" s="75">
        <f>IF($E11375="","",IFERROR(VLOOKUP(TRIM(E11375&amp;""),'Référentiel Articles'!$A$2:$F$634,3,FALSE),""))</f>
      </c>
      <c r="E11375" s="74" t="str">
        <v/>
      </c>
      <c r="F11375" s="75">
        <f>IF($E11375="","",IFERROR(VLOOKUP(TRIM(E11375&amp;""),'Référentiel Articles'!$A$2:$F$634,4,FALSE),""))</f>
      </c>
      <c r="G11375" s="76">
        <f>IF($E11375="","",IFERROR(VLOOKUP(TRIM(E11375&amp;""),'Référentiel Articles'!$A$2:$F$634,5,FALSE),""))</f>
      </c>
      <c r="H11375" s="77" t="str">
        <v/>
      </c>
      <c r="I11375" s="76">
        <f>IF($E11375="","",IFERROR(VLOOKUP(TRIM(E11375&amp;""),'Référentiel Articles'!$A$2:$F$634,6,FALSE),""))</f>
      </c>
      <c r="J11375" s="78">
        <f>IF(OR($E11375="",$H11375=""),"",$H11375*$I11375)</f>
      </c>
      <c r="K11375" s="79" t="str">
        <v/>
      </c>
    </row>
    <row r="11376">
      <c r="A11376" s="81" t="str">
        <v/>
      </c>
      <c r="B11376" s="81" t="str">
        <v/>
      </c>
      <c r="C11376" s="83">
        <f>IF($E11376="","",IFERROR(VLOOKUP(TRIM(E11376&amp;""),'Référentiel Articles'!$A$2:$F$634,2,FALSE),""))</f>
      </c>
      <c r="D11376" s="83">
        <f>IF($E11376="","",IFERROR(VLOOKUP(TRIM(E11376&amp;""),'Référentiel Articles'!$A$2:$F$634,3,FALSE),""))</f>
      </c>
      <c r="E11376" s="81" t="str">
        <v/>
      </c>
      <c r="F11376" s="83">
        <f>IF($E11376="","",IFERROR(VLOOKUP(TRIM(E11376&amp;""),'Référentiel Articles'!$A$2:$F$634,4,FALSE),""))</f>
      </c>
      <c r="G11376" s="84">
        <f>IF($E11376="","",IFERROR(VLOOKUP(TRIM(E11376&amp;""),'Référentiel Articles'!$A$2:$F$634,5,FALSE),""))</f>
      </c>
      <c r="H11376" s="85" t="str">
        <v/>
      </c>
      <c r="I11376" s="84">
        <f>IF($E11376="","",IFERROR(VLOOKUP(TRIM(E11376&amp;""),'Référentiel Articles'!$A$2:$F$634,6,FALSE),""))</f>
      </c>
      <c r="J11376" s="90">
        <f>IF(OR($E11376="",$H11376=""),"",$H11376*$I11376)</f>
      </c>
      <c r="K11376" s="87" t="str">
        <v/>
      </c>
    </row>
    <row r="11377">
      <c r="A11377" s="74" t="str">
        <v/>
      </c>
      <c r="B11377" s="74" t="str">
        <v/>
      </c>
      <c r="C11377" s="75">
        <f>IF($E11377="","",IFERROR(VLOOKUP(TRIM(E11377&amp;""),'Référentiel Articles'!$A$2:$F$634,2,FALSE),""))</f>
      </c>
      <c r="D11377" s="75">
        <f>IF($E11377="","",IFERROR(VLOOKUP(TRIM(E11377&amp;""),'Référentiel Articles'!$A$2:$F$634,3,FALSE),""))</f>
      </c>
      <c r="E11377" s="74" t="str">
        <v/>
      </c>
      <c r="F11377" s="75">
        <f>IF($E11377="","",IFERROR(VLOOKUP(TRIM(E11377&amp;""),'Référentiel Articles'!$A$2:$F$634,4,FALSE),""))</f>
      </c>
      <c r="G11377" s="76">
        <f>IF($E11377="","",IFERROR(VLOOKUP(TRIM(E11377&amp;""),'Référentiel Articles'!$A$2:$F$634,5,FALSE),""))</f>
      </c>
      <c r="H11377" s="77" t="str">
        <v/>
      </c>
      <c r="I11377" s="76">
        <f>IF($E11377="","",IFERROR(VLOOKUP(TRIM(E11377&amp;""),'Référentiel Articles'!$A$2:$F$634,6,FALSE),""))</f>
      </c>
      <c r="J11377" s="78">
        <f>IF(OR($E11377="",$H11377=""),"",$H11377*$I11377)</f>
      </c>
      <c r="K11377" s="79" t="str">
        <v/>
      </c>
    </row>
    <row r="11378">
      <c r="A11378" s="81" t="str">
        <v/>
      </c>
      <c r="B11378" s="81" t="str">
        <v/>
      </c>
      <c r="C11378" s="83">
        <f>IF($E11378="","",IFERROR(VLOOKUP(TRIM(E11378&amp;""),'Référentiel Articles'!$A$2:$F$634,2,FALSE),""))</f>
      </c>
      <c r="D11378" s="83">
        <f>IF($E11378="","",IFERROR(VLOOKUP(TRIM(E11378&amp;""),'Référentiel Articles'!$A$2:$F$634,3,FALSE),""))</f>
      </c>
      <c r="E11378" s="81" t="str">
        <v/>
      </c>
      <c r="F11378" s="83">
        <f>IF($E11378="","",IFERROR(VLOOKUP(TRIM(E11378&amp;""),'Référentiel Articles'!$A$2:$F$634,4,FALSE),""))</f>
      </c>
      <c r="G11378" s="84">
        <f>IF($E11378="","",IFERROR(VLOOKUP(TRIM(E11378&amp;""),'Référentiel Articles'!$A$2:$F$634,5,FALSE),""))</f>
      </c>
      <c r="H11378" s="85" t="str">
        <v/>
      </c>
      <c r="I11378" s="84">
        <f>IF($E11378="","",IFERROR(VLOOKUP(TRIM(E11378&amp;""),'Référentiel Articles'!$A$2:$F$634,6,FALSE),""))</f>
      </c>
      <c r="J11378" s="90">
        <f>IF(OR($E11378="",$H11378=""),"",$H11378*$I11378)</f>
      </c>
      <c r="K11378" s="87" t="str">
        <v/>
      </c>
    </row>
    <row r="11379">
      <c r="A11379" s="74" t="str">
        <v/>
      </c>
      <c r="B11379" s="74" t="str">
        <v/>
      </c>
      <c r="C11379" s="75">
        <f>IF($E11379="","",IFERROR(VLOOKUP(TRIM(E11379&amp;""),'Référentiel Articles'!$A$2:$F$634,2,FALSE),""))</f>
      </c>
      <c r="D11379" s="75">
        <f>IF($E11379="","",IFERROR(VLOOKUP(TRIM(E11379&amp;""),'Référentiel Articles'!$A$2:$F$634,3,FALSE),""))</f>
      </c>
      <c r="E11379" s="74" t="str">
        <v/>
      </c>
      <c r="F11379" s="75">
        <f>IF($E11379="","",IFERROR(VLOOKUP(TRIM(E11379&amp;""),'Référentiel Articles'!$A$2:$F$634,4,FALSE),""))</f>
      </c>
      <c r="G11379" s="76">
        <f>IF($E11379="","",IFERROR(VLOOKUP(TRIM(E11379&amp;""),'Référentiel Articles'!$A$2:$F$634,5,FALSE),""))</f>
      </c>
      <c r="H11379" s="77" t="str">
        <v/>
      </c>
      <c r="I11379" s="76">
        <f>IF($E11379="","",IFERROR(VLOOKUP(TRIM(E11379&amp;""),'Référentiel Articles'!$A$2:$F$634,6,FALSE),""))</f>
      </c>
      <c r="J11379" s="78">
        <f>IF(OR($E11379="",$H11379=""),"",$H11379*$I11379)</f>
      </c>
      <c r="K11379" s="79" t="str">
        <v/>
      </c>
    </row>
    <row r="11380">
      <c r="A11380" s="81" t="str">
        <v/>
      </c>
      <c r="B11380" s="81" t="str">
        <v/>
      </c>
      <c r="C11380" s="83">
        <f>IF($E11380="","",IFERROR(VLOOKUP(TRIM(E11380&amp;""),'Référentiel Articles'!$A$2:$F$634,2,FALSE),""))</f>
      </c>
      <c r="D11380" s="83">
        <f>IF($E11380="","",IFERROR(VLOOKUP(TRIM(E11380&amp;""),'Référentiel Articles'!$A$2:$F$634,3,FALSE),""))</f>
      </c>
      <c r="E11380" s="81" t="str">
        <v/>
      </c>
      <c r="F11380" s="83">
        <f>IF($E11380="","",IFERROR(VLOOKUP(TRIM(E11380&amp;""),'Référentiel Articles'!$A$2:$F$634,4,FALSE),""))</f>
      </c>
      <c r="G11380" s="84">
        <f>IF($E11380="","",IFERROR(VLOOKUP(TRIM(E11380&amp;""),'Référentiel Articles'!$A$2:$F$634,5,FALSE),""))</f>
      </c>
      <c r="H11380" s="85" t="str">
        <v/>
      </c>
      <c r="I11380" s="84">
        <f>IF($E11380="","",IFERROR(VLOOKUP(TRIM(E11380&amp;""),'Référentiel Articles'!$A$2:$F$634,6,FALSE),""))</f>
      </c>
      <c r="J11380" s="90">
        <f>IF(OR($E11380="",$H11380=""),"",$H11380*$I11380)</f>
      </c>
      <c r="K11380" s="87" t="str">
        <v/>
      </c>
    </row>
    <row r="11381">
      <c r="A11381" s="74" t="str">
        <v/>
      </c>
      <c r="B11381" s="74" t="str">
        <v/>
      </c>
      <c r="C11381" s="75">
        <f>IF($E11381="","",IFERROR(VLOOKUP(TRIM(E11381&amp;""),'Référentiel Articles'!$A$2:$F$634,2,FALSE),""))</f>
      </c>
      <c r="D11381" s="75">
        <f>IF($E11381="","",IFERROR(VLOOKUP(TRIM(E11381&amp;""),'Référentiel Articles'!$A$2:$F$634,3,FALSE),""))</f>
      </c>
      <c r="E11381" s="74" t="str">
        <v/>
      </c>
      <c r="F11381" s="75">
        <f>IF($E11381="","",IFERROR(VLOOKUP(TRIM(E11381&amp;""),'Référentiel Articles'!$A$2:$F$634,4,FALSE),""))</f>
      </c>
      <c r="G11381" s="76">
        <f>IF($E11381="","",IFERROR(VLOOKUP(TRIM(E11381&amp;""),'Référentiel Articles'!$A$2:$F$634,5,FALSE),""))</f>
      </c>
      <c r="H11381" s="77" t="str">
        <v/>
      </c>
      <c r="I11381" s="76">
        <f>IF($E11381="","",IFERROR(VLOOKUP(TRIM(E11381&amp;""),'Référentiel Articles'!$A$2:$F$634,6,FALSE),""))</f>
      </c>
      <c r="J11381" s="78">
        <f>IF(OR($E11381="",$H11381=""),"",$H11381*$I11381)</f>
      </c>
      <c r="K11381" s="79" t="str">
        <v/>
      </c>
    </row>
    <row r="11382">
      <c r="A11382" s="81" t="str">
        <v/>
      </c>
      <c r="B11382" s="81" t="str">
        <v/>
      </c>
      <c r="C11382" s="83">
        <f>IF($E11382="","",IFERROR(VLOOKUP(TRIM(E11382&amp;""),'Référentiel Articles'!$A$2:$F$634,2,FALSE),""))</f>
      </c>
      <c r="D11382" s="83">
        <f>IF($E11382="","",IFERROR(VLOOKUP(TRIM(E11382&amp;""),'Référentiel Articles'!$A$2:$F$634,3,FALSE),""))</f>
      </c>
      <c r="E11382" s="81" t="str">
        <v/>
      </c>
      <c r="F11382" s="83">
        <f>IF($E11382="","",IFERROR(VLOOKUP(TRIM(E11382&amp;""),'Référentiel Articles'!$A$2:$F$634,4,FALSE),""))</f>
      </c>
      <c r="G11382" s="84">
        <f>IF($E11382="","",IFERROR(VLOOKUP(TRIM(E11382&amp;""),'Référentiel Articles'!$A$2:$F$634,5,FALSE),""))</f>
      </c>
      <c r="H11382" s="85" t="str">
        <v/>
      </c>
      <c r="I11382" s="84">
        <f>IF($E11382="","",IFERROR(VLOOKUP(TRIM(E11382&amp;""),'Référentiel Articles'!$A$2:$F$634,6,FALSE),""))</f>
      </c>
      <c r="J11382" s="90">
        <f>IF(OR($E11382="",$H11382=""),"",$H11382*$I11382)</f>
      </c>
      <c r="K11382" s="87" t="str">
        <v/>
      </c>
    </row>
    <row r="11383">
      <c r="A11383" s="74" t="str">
        <v/>
      </c>
      <c r="B11383" s="74" t="str">
        <v/>
      </c>
      <c r="C11383" s="75">
        <f>IF($E11383="","",IFERROR(VLOOKUP(TRIM(E11383&amp;""),'Référentiel Articles'!$A$2:$F$634,2,FALSE),""))</f>
      </c>
      <c r="D11383" s="75">
        <f>IF($E11383="","",IFERROR(VLOOKUP(TRIM(E11383&amp;""),'Référentiel Articles'!$A$2:$F$634,3,FALSE),""))</f>
      </c>
      <c r="E11383" s="74" t="str">
        <v/>
      </c>
      <c r="F11383" s="75">
        <f>IF($E11383="","",IFERROR(VLOOKUP(TRIM(E11383&amp;""),'Référentiel Articles'!$A$2:$F$634,4,FALSE),""))</f>
      </c>
      <c r="G11383" s="76">
        <f>IF($E11383="","",IFERROR(VLOOKUP(TRIM(E11383&amp;""),'Référentiel Articles'!$A$2:$F$634,5,FALSE),""))</f>
      </c>
      <c r="H11383" s="77" t="str">
        <v/>
      </c>
      <c r="I11383" s="76">
        <f>IF($E11383="","",IFERROR(VLOOKUP(TRIM(E11383&amp;""),'Référentiel Articles'!$A$2:$F$634,6,FALSE),""))</f>
      </c>
      <c r="J11383" s="78">
        <f>IF(OR($E11383="",$H11383=""),"",$H11383*$I11383)</f>
      </c>
      <c r="K11383" s="79" t="str">
        <v/>
      </c>
    </row>
    <row r="11384">
      <c r="A11384" s="81" t="str">
        <v/>
      </c>
      <c r="B11384" s="81" t="str">
        <v/>
      </c>
      <c r="C11384" s="83">
        <f>IF($E11384="","",IFERROR(VLOOKUP(TRIM(E11384&amp;""),'Référentiel Articles'!$A$2:$F$634,2,FALSE),""))</f>
      </c>
      <c r="D11384" s="83">
        <f>IF($E11384="","",IFERROR(VLOOKUP(TRIM(E11384&amp;""),'Référentiel Articles'!$A$2:$F$634,3,FALSE),""))</f>
      </c>
      <c r="E11384" s="81" t="str">
        <v/>
      </c>
      <c r="F11384" s="83">
        <f>IF($E11384="","",IFERROR(VLOOKUP(TRIM(E11384&amp;""),'Référentiel Articles'!$A$2:$F$634,4,FALSE),""))</f>
      </c>
      <c r="G11384" s="84">
        <f>IF($E11384="","",IFERROR(VLOOKUP(TRIM(E11384&amp;""),'Référentiel Articles'!$A$2:$F$634,5,FALSE),""))</f>
      </c>
      <c r="H11384" s="85" t="str">
        <v/>
      </c>
      <c r="I11384" s="84">
        <f>IF($E11384="","",IFERROR(VLOOKUP(TRIM(E11384&amp;""),'Référentiel Articles'!$A$2:$F$634,6,FALSE),""))</f>
      </c>
      <c r="J11384" s="90">
        <f>IF(OR($E11384="",$H11384=""),"",$H11384*$I11384)</f>
      </c>
      <c r="K11384" s="87" t="str">
        <v/>
      </c>
    </row>
    <row r="11385">
      <c r="A11385" s="74" t="str">
        <v/>
      </c>
      <c r="B11385" s="74" t="str">
        <v/>
      </c>
      <c r="C11385" s="75">
        <f>IF($E11385="","",IFERROR(VLOOKUP(TRIM(E11385&amp;""),'Référentiel Articles'!$A$2:$F$634,2,FALSE),""))</f>
      </c>
      <c r="D11385" s="75">
        <f>IF($E11385="","",IFERROR(VLOOKUP(TRIM(E11385&amp;""),'Référentiel Articles'!$A$2:$F$634,3,FALSE),""))</f>
      </c>
      <c r="E11385" s="74" t="str">
        <v/>
      </c>
      <c r="F11385" s="75">
        <f>IF($E11385="","",IFERROR(VLOOKUP(TRIM(E11385&amp;""),'Référentiel Articles'!$A$2:$F$634,4,FALSE),""))</f>
      </c>
      <c r="G11385" s="76">
        <f>IF($E11385="","",IFERROR(VLOOKUP(TRIM(E11385&amp;""),'Référentiel Articles'!$A$2:$F$634,5,FALSE),""))</f>
      </c>
      <c r="H11385" s="77" t="str">
        <v/>
      </c>
      <c r="I11385" s="76">
        <f>IF($E11385="","",IFERROR(VLOOKUP(TRIM(E11385&amp;""),'Référentiel Articles'!$A$2:$F$634,6,FALSE),""))</f>
      </c>
      <c r="J11385" s="78">
        <f>IF(OR($E11385="",$H11385=""),"",$H11385*$I11385)</f>
      </c>
      <c r="K11385" s="79" t="str">
        <v/>
      </c>
    </row>
    <row r="11386">
      <c r="A11386" s="81" t="str">
        <v/>
      </c>
      <c r="B11386" s="81" t="str">
        <v/>
      </c>
      <c r="C11386" s="83">
        <f>IF($E11386="","",IFERROR(VLOOKUP(TRIM(E11386&amp;""),'Référentiel Articles'!$A$2:$F$634,2,FALSE),""))</f>
      </c>
      <c r="D11386" s="83">
        <f>IF($E11386="","",IFERROR(VLOOKUP(TRIM(E11386&amp;""),'Référentiel Articles'!$A$2:$F$634,3,FALSE),""))</f>
      </c>
      <c r="E11386" s="81" t="str">
        <v/>
      </c>
      <c r="F11386" s="83">
        <f>IF($E11386="","",IFERROR(VLOOKUP(TRIM(E11386&amp;""),'Référentiel Articles'!$A$2:$F$634,4,FALSE),""))</f>
      </c>
      <c r="G11386" s="84">
        <f>IF($E11386="","",IFERROR(VLOOKUP(TRIM(E11386&amp;""),'Référentiel Articles'!$A$2:$F$634,5,FALSE),""))</f>
      </c>
      <c r="H11386" s="85" t="str">
        <v/>
      </c>
      <c r="I11386" s="84">
        <f>IF($E11386="","",IFERROR(VLOOKUP(TRIM(E11386&amp;""),'Référentiel Articles'!$A$2:$F$634,6,FALSE),""))</f>
      </c>
      <c r="J11386" s="90">
        <f>IF(OR($E11386="",$H11386=""),"",$H11386*$I11386)</f>
      </c>
      <c r="K11386" s="87" t="str">
        <v/>
      </c>
    </row>
    <row r="11387">
      <c r="A11387" s="74" t="str">
        <v/>
      </c>
      <c r="B11387" s="74" t="str">
        <v/>
      </c>
      <c r="C11387" s="75">
        <f>IF($E11387="","",IFERROR(VLOOKUP(TRIM(E11387&amp;""),'Référentiel Articles'!$A$2:$F$634,2,FALSE),""))</f>
      </c>
      <c r="D11387" s="75">
        <f>IF($E11387="","",IFERROR(VLOOKUP(TRIM(E11387&amp;""),'Référentiel Articles'!$A$2:$F$634,3,FALSE),""))</f>
      </c>
      <c r="E11387" s="74" t="str">
        <v/>
      </c>
      <c r="F11387" s="75">
        <f>IF($E11387="","",IFERROR(VLOOKUP(TRIM(E11387&amp;""),'Référentiel Articles'!$A$2:$F$634,4,FALSE),""))</f>
      </c>
      <c r="G11387" s="76">
        <f>IF($E11387="","",IFERROR(VLOOKUP(TRIM(E11387&amp;""),'Référentiel Articles'!$A$2:$F$634,5,FALSE),""))</f>
      </c>
      <c r="H11387" s="77" t="str">
        <v/>
      </c>
      <c r="I11387" s="76">
        <f>IF($E11387="","",IFERROR(VLOOKUP(TRIM(E11387&amp;""),'Référentiel Articles'!$A$2:$F$634,6,FALSE),""))</f>
      </c>
      <c r="J11387" s="78">
        <f>IF(OR($E11387="",$H11387=""),"",$H11387*$I11387)</f>
      </c>
      <c r="K11387" s="79" t="str">
        <v/>
      </c>
    </row>
    <row r="11388">
      <c r="A11388" s="81" t="str">
        <v/>
      </c>
      <c r="B11388" s="81" t="str">
        <v/>
      </c>
      <c r="C11388" s="83">
        <f>IF($E11388="","",IFERROR(VLOOKUP(TRIM(E11388&amp;""),'Référentiel Articles'!$A$2:$F$634,2,FALSE),""))</f>
      </c>
      <c r="D11388" s="83">
        <f>IF($E11388="","",IFERROR(VLOOKUP(TRIM(E11388&amp;""),'Référentiel Articles'!$A$2:$F$634,3,FALSE),""))</f>
      </c>
      <c r="E11388" s="81" t="str">
        <v/>
      </c>
      <c r="F11388" s="83">
        <f>IF($E11388="","",IFERROR(VLOOKUP(TRIM(E11388&amp;""),'Référentiel Articles'!$A$2:$F$634,4,FALSE),""))</f>
      </c>
      <c r="G11388" s="84">
        <f>IF($E11388="","",IFERROR(VLOOKUP(TRIM(E11388&amp;""),'Référentiel Articles'!$A$2:$F$634,5,FALSE),""))</f>
      </c>
      <c r="H11388" s="85" t="str">
        <v/>
      </c>
      <c r="I11388" s="84">
        <f>IF($E11388="","",IFERROR(VLOOKUP(TRIM(E11388&amp;""),'Référentiel Articles'!$A$2:$F$634,6,FALSE),""))</f>
      </c>
      <c r="J11388" s="90">
        <f>IF(OR($E11388="",$H11388=""),"",$H11388*$I11388)</f>
      </c>
      <c r="K11388" s="87" t="str">
        <v/>
      </c>
    </row>
    <row r="11389">
      <c r="A11389" s="74" t="str">
        <v/>
      </c>
      <c r="B11389" s="74" t="str">
        <v/>
      </c>
      <c r="C11389" s="75">
        <f>IF($E11389="","",IFERROR(VLOOKUP(TRIM(E11389&amp;""),'Référentiel Articles'!$A$2:$F$634,2,FALSE),""))</f>
      </c>
      <c r="D11389" s="75">
        <f>IF($E11389="","",IFERROR(VLOOKUP(TRIM(E11389&amp;""),'Référentiel Articles'!$A$2:$F$634,3,FALSE),""))</f>
      </c>
      <c r="E11389" s="74" t="str">
        <v/>
      </c>
      <c r="F11389" s="75">
        <f>IF($E11389="","",IFERROR(VLOOKUP(TRIM(E11389&amp;""),'Référentiel Articles'!$A$2:$F$634,4,FALSE),""))</f>
      </c>
      <c r="G11389" s="76">
        <f>IF($E11389="","",IFERROR(VLOOKUP(TRIM(E11389&amp;""),'Référentiel Articles'!$A$2:$F$634,5,FALSE),""))</f>
      </c>
      <c r="H11389" s="77" t="str">
        <v/>
      </c>
      <c r="I11389" s="76">
        <f>IF($E11389="","",IFERROR(VLOOKUP(TRIM(E11389&amp;""),'Référentiel Articles'!$A$2:$F$634,6,FALSE),""))</f>
      </c>
      <c r="J11389" s="78">
        <f>IF(OR($E11389="",$H11389=""),"",$H11389*$I11389)</f>
      </c>
      <c r="K11389" s="79" t="str">
        <v/>
      </c>
    </row>
    <row r="11390">
      <c r="A11390" s="81" t="str">
        <v/>
      </c>
      <c r="B11390" s="81" t="str">
        <v/>
      </c>
      <c r="C11390" s="83">
        <f>IF($E11390="","",IFERROR(VLOOKUP(TRIM(E11390&amp;""),'Référentiel Articles'!$A$2:$F$634,2,FALSE),""))</f>
      </c>
      <c r="D11390" s="83">
        <f>IF($E11390="","",IFERROR(VLOOKUP(TRIM(E11390&amp;""),'Référentiel Articles'!$A$2:$F$634,3,FALSE),""))</f>
      </c>
      <c r="E11390" s="81" t="str">
        <v/>
      </c>
      <c r="F11390" s="83">
        <f>IF($E11390="","",IFERROR(VLOOKUP(TRIM(E11390&amp;""),'Référentiel Articles'!$A$2:$F$634,4,FALSE),""))</f>
      </c>
      <c r="G11390" s="84">
        <f>IF($E11390="","",IFERROR(VLOOKUP(TRIM(E11390&amp;""),'Référentiel Articles'!$A$2:$F$634,5,FALSE),""))</f>
      </c>
      <c r="H11390" s="85" t="str">
        <v/>
      </c>
      <c r="I11390" s="84">
        <f>IF($E11390="","",IFERROR(VLOOKUP(TRIM(E11390&amp;""),'Référentiel Articles'!$A$2:$F$634,6,FALSE),""))</f>
      </c>
      <c r="J11390" s="90">
        <f>IF(OR($E11390="",$H11390=""),"",$H11390*$I11390)</f>
      </c>
      <c r="K11390" s="87" t="str">
        <v/>
      </c>
    </row>
    <row r="11391">
      <c r="A11391" s="74" t="str">
        <v/>
      </c>
      <c r="B11391" s="74" t="str">
        <v/>
      </c>
      <c r="C11391" s="75">
        <f>IF($E11391="","",IFERROR(VLOOKUP(TRIM(E11391&amp;""),'Référentiel Articles'!$A$2:$F$634,2,FALSE),""))</f>
      </c>
      <c r="D11391" s="75">
        <f>IF($E11391="","",IFERROR(VLOOKUP(TRIM(E11391&amp;""),'Référentiel Articles'!$A$2:$F$634,3,FALSE),""))</f>
      </c>
      <c r="E11391" s="74" t="str">
        <v/>
      </c>
      <c r="F11391" s="75">
        <f>IF($E11391="","",IFERROR(VLOOKUP(TRIM(E11391&amp;""),'Référentiel Articles'!$A$2:$F$634,4,FALSE),""))</f>
      </c>
      <c r="G11391" s="76">
        <f>IF($E11391="","",IFERROR(VLOOKUP(TRIM(E11391&amp;""),'Référentiel Articles'!$A$2:$F$634,5,FALSE),""))</f>
      </c>
      <c r="H11391" s="77" t="str">
        <v/>
      </c>
      <c r="I11391" s="76">
        <f>IF($E11391="","",IFERROR(VLOOKUP(TRIM(E11391&amp;""),'Référentiel Articles'!$A$2:$F$634,6,FALSE),""))</f>
      </c>
      <c r="J11391" s="78">
        <f>IF(OR($E11391="",$H11391=""),"",$H11391*$I11391)</f>
      </c>
      <c r="K11391" s="79" t="str">
        <v/>
      </c>
    </row>
    <row r="11392">
      <c r="A11392" s="81" t="str">
        <v/>
      </c>
      <c r="B11392" s="81" t="str">
        <v/>
      </c>
      <c r="C11392" s="83">
        <f>IF($E11392="","",IFERROR(VLOOKUP(TRIM(E11392&amp;""),'Référentiel Articles'!$A$2:$F$634,2,FALSE),""))</f>
      </c>
      <c r="D11392" s="83">
        <f>IF($E11392="","",IFERROR(VLOOKUP(TRIM(E11392&amp;""),'Référentiel Articles'!$A$2:$F$634,3,FALSE),""))</f>
      </c>
      <c r="E11392" s="81" t="str">
        <v/>
      </c>
      <c r="F11392" s="83">
        <f>IF($E11392="","",IFERROR(VLOOKUP(TRIM(E11392&amp;""),'Référentiel Articles'!$A$2:$F$634,4,FALSE),""))</f>
      </c>
      <c r="G11392" s="84">
        <f>IF($E11392="","",IFERROR(VLOOKUP(TRIM(E11392&amp;""),'Référentiel Articles'!$A$2:$F$634,5,FALSE),""))</f>
      </c>
      <c r="H11392" s="85" t="str">
        <v/>
      </c>
      <c r="I11392" s="84">
        <f>IF($E11392="","",IFERROR(VLOOKUP(TRIM(E11392&amp;""),'Référentiel Articles'!$A$2:$F$634,6,FALSE),""))</f>
      </c>
      <c r="J11392" s="90">
        <f>IF(OR($E11392="",$H11392=""),"",$H11392*$I11392)</f>
      </c>
      <c r="K11392" s="87" t="str">
        <v/>
      </c>
    </row>
    <row r="11393">
      <c r="A11393" s="74" t="str">
        <v/>
      </c>
      <c r="B11393" s="74" t="str">
        <v/>
      </c>
      <c r="C11393" s="75">
        <f>IF($E11393="","",IFERROR(VLOOKUP(TRIM(E11393&amp;""),'Référentiel Articles'!$A$2:$F$634,2,FALSE),""))</f>
      </c>
      <c r="D11393" s="75">
        <f>IF($E11393="","",IFERROR(VLOOKUP(TRIM(E11393&amp;""),'Référentiel Articles'!$A$2:$F$634,3,FALSE),""))</f>
      </c>
      <c r="E11393" s="74" t="str">
        <v/>
      </c>
      <c r="F11393" s="75">
        <f>IF($E11393="","",IFERROR(VLOOKUP(TRIM(E11393&amp;""),'Référentiel Articles'!$A$2:$F$634,4,FALSE),""))</f>
      </c>
      <c r="G11393" s="76">
        <f>IF($E11393="","",IFERROR(VLOOKUP(TRIM(E11393&amp;""),'Référentiel Articles'!$A$2:$F$634,5,FALSE),""))</f>
      </c>
      <c r="H11393" s="77" t="str">
        <v/>
      </c>
      <c r="I11393" s="76">
        <f>IF($E11393="","",IFERROR(VLOOKUP(TRIM(E11393&amp;""),'Référentiel Articles'!$A$2:$F$634,6,FALSE),""))</f>
      </c>
      <c r="J11393" s="78">
        <f>IF(OR($E11393="",$H11393=""),"",$H11393*$I11393)</f>
      </c>
      <c r="K11393" s="79" t="str">
        <v/>
      </c>
    </row>
    <row r="11394">
      <c r="A11394" s="81" t="str">
        <v/>
      </c>
      <c r="B11394" s="81" t="str">
        <v/>
      </c>
      <c r="C11394" s="83">
        <f>IF($E11394="","",IFERROR(VLOOKUP(TRIM(E11394&amp;""),'Référentiel Articles'!$A$2:$F$634,2,FALSE),""))</f>
      </c>
      <c r="D11394" s="83">
        <f>IF($E11394="","",IFERROR(VLOOKUP(TRIM(E11394&amp;""),'Référentiel Articles'!$A$2:$F$634,3,FALSE),""))</f>
      </c>
      <c r="E11394" s="81" t="str">
        <v/>
      </c>
      <c r="F11394" s="83">
        <f>IF($E11394="","",IFERROR(VLOOKUP(TRIM(E11394&amp;""),'Référentiel Articles'!$A$2:$F$634,4,FALSE),""))</f>
      </c>
      <c r="G11394" s="84">
        <f>IF($E11394="","",IFERROR(VLOOKUP(TRIM(E11394&amp;""),'Référentiel Articles'!$A$2:$F$634,5,FALSE),""))</f>
      </c>
      <c r="H11394" s="85" t="str">
        <v/>
      </c>
      <c r="I11394" s="84">
        <f>IF($E11394="","",IFERROR(VLOOKUP(TRIM(E11394&amp;""),'Référentiel Articles'!$A$2:$F$634,6,FALSE),""))</f>
      </c>
      <c r="J11394" s="90">
        <f>IF(OR($E11394="",$H11394=""),"",$H11394*$I11394)</f>
      </c>
      <c r="K11394" s="87" t="str">
        <v/>
      </c>
    </row>
    <row r="11395">
      <c r="A11395" s="74" t="str">
        <v/>
      </c>
      <c r="B11395" s="74" t="str">
        <v/>
      </c>
      <c r="C11395" s="75">
        <f>IF($E11395="","",IFERROR(VLOOKUP(TRIM(E11395&amp;""),'Référentiel Articles'!$A$2:$F$634,2,FALSE),""))</f>
      </c>
      <c r="D11395" s="75">
        <f>IF($E11395="","",IFERROR(VLOOKUP(TRIM(E11395&amp;""),'Référentiel Articles'!$A$2:$F$634,3,FALSE),""))</f>
      </c>
      <c r="E11395" s="74" t="str">
        <v/>
      </c>
      <c r="F11395" s="75">
        <f>IF($E11395="","",IFERROR(VLOOKUP(TRIM(E11395&amp;""),'Référentiel Articles'!$A$2:$F$634,4,FALSE),""))</f>
      </c>
      <c r="G11395" s="76">
        <f>IF($E11395="","",IFERROR(VLOOKUP(TRIM(E11395&amp;""),'Référentiel Articles'!$A$2:$F$634,5,FALSE),""))</f>
      </c>
      <c r="H11395" s="77" t="str">
        <v/>
      </c>
      <c r="I11395" s="76">
        <f>IF($E11395="","",IFERROR(VLOOKUP(TRIM(E11395&amp;""),'Référentiel Articles'!$A$2:$F$634,6,FALSE),""))</f>
      </c>
      <c r="J11395" s="78">
        <f>IF(OR($E11395="",$H11395=""),"",$H11395*$I11395)</f>
      </c>
      <c r="K11395" s="79" t="str">
        <v/>
      </c>
    </row>
    <row r="11396">
      <c r="A11396" s="81" t="str">
        <v/>
      </c>
      <c r="B11396" s="81" t="str">
        <v/>
      </c>
      <c r="C11396" s="83">
        <f>IF($E11396="","",IFERROR(VLOOKUP(TRIM(E11396&amp;""),'Référentiel Articles'!$A$2:$F$634,2,FALSE),""))</f>
      </c>
      <c r="D11396" s="83">
        <f>IF($E11396="","",IFERROR(VLOOKUP(TRIM(E11396&amp;""),'Référentiel Articles'!$A$2:$F$634,3,FALSE),""))</f>
      </c>
      <c r="E11396" s="81" t="str">
        <v/>
      </c>
      <c r="F11396" s="83">
        <f>IF($E11396="","",IFERROR(VLOOKUP(TRIM(E11396&amp;""),'Référentiel Articles'!$A$2:$F$634,4,FALSE),""))</f>
      </c>
      <c r="G11396" s="84">
        <f>IF($E11396="","",IFERROR(VLOOKUP(TRIM(E11396&amp;""),'Référentiel Articles'!$A$2:$F$634,5,FALSE),""))</f>
      </c>
      <c r="H11396" s="85" t="str">
        <v/>
      </c>
      <c r="I11396" s="84">
        <f>IF($E11396="","",IFERROR(VLOOKUP(TRIM(E11396&amp;""),'Référentiel Articles'!$A$2:$F$634,6,FALSE),""))</f>
      </c>
      <c r="J11396" s="90">
        <f>IF(OR($E11396="",$H11396=""),"",$H11396*$I11396)</f>
      </c>
      <c r="K11396" s="87" t="str">
        <v/>
      </c>
    </row>
    <row r="11397">
      <c r="A11397" s="74" t="str">
        <v/>
      </c>
      <c r="B11397" s="74" t="str">
        <v/>
      </c>
      <c r="C11397" s="75">
        <f>IF($E11397="","",IFERROR(VLOOKUP(TRIM(E11397&amp;""),'Référentiel Articles'!$A$2:$F$634,2,FALSE),""))</f>
      </c>
      <c r="D11397" s="75">
        <f>IF($E11397="","",IFERROR(VLOOKUP(TRIM(E11397&amp;""),'Référentiel Articles'!$A$2:$F$634,3,FALSE),""))</f>
      </c>
      <c r="E11397" s="74" t="str">
        <v/>
      </c>
      <c r="F11397" s="75">
        <f>IF($E11397="","",IFERROR(VLOOKUP(TRIM(E11397&amp;""),'Référentiel Articles'!$A$2:$F$634,4,FALSE),""))</f>
      </c>
      <c r="G11397" s="76">
        <f>IF($E11397="","",IFERROR(VLOOKUP(TRIM(E11397&amp;""),'Référentiel Articles'!$A$2:$F$634,5,FALSE),""))</f>
      </c>
      <c r="H11397" s="77" t="str">
        <v/>
      </c>
      <c r="I11397" s="76">
        <f>IF($E11397="","",IFERROR(VLOOKUP(TRIM(E11397&amp;""),'Référentiel Articles'!$A$2:$F$634,6,FALSE),""))</f>
      </c>
      <c r="J11397" s="78">
        <f>IF(OR($E11397="",$H11397=""),"",$H11397*$I11397)</f>
      </c>
      <c r="K11397" s="79" t="str">
        <v/>
      </c>
    </row>
    <row r="11398">
      <c r="A11398" s="81" t="str">
        <v/>
      </c>
      <c r="B11398" s="81" t="str">
        <v/>
      </c>
      <c r="C11398" s="83">
        <f>IF($E11398="","",IFERROR(VLOOKUP(TRIM(E11398&amp;""),'Référentiel Articles'!$A$2:$F$634,2,FALSE),""))</f>
      </c>
      <c r="D11398" s="83">
        <f>IF($E11398="","",IFERROR(VLOOKUP(TRIM(E11398&amp;""),'Référentiel Articles'!$A$2:$F$634,3,FALSE),""))</f>
      </c>
      <c r="E11398" s="81" t="str">
        <v/>
      </c>
      <c r="F11398" s="83">
        <f>IF($E11398="","",IFERROR(VLOOKUP(TRIM(E11398&amp;""),'Référentiel Articles'!$A$2:$F$634,4,FALSE),""))</f>
      </c>
      <c r="G11398" s="84">
        <f>IF($E11398="","",IFERROR(VLOOKUP(TRIM(E11398&amp;""),'Référentiel Articles'!$A$2:$F$634,5,FALSE),""))</f>
      </c>
      <c r="H11398" s="85" t="str">
        <v/>
      </c>
      <c r="I11398" s="84">
        <f>IF($E11398="","",IFERROR(VLOOKUP(TRIM(E11398&amp;""),'Référentiel Articles'!$A$2:$F$634,6,FALSE),""))</f>
      </c>
      <c r="J11398" s="90">
        <f>IF(OR($E11398="",$H11398=""),"",$H11398*$I11398)</f>
      </c>
      <c r="K11398" s="87" t="str">
        <v/>
      </c>
    </row>
    <row r="11399">
      <c r="A11399" s="74" t="str">
        <v/>
      </c>
      <c r="B11399" s="74" t="str">
        <v/>
      </c>
      <c r="C11399" s="75">
        <f>IF($E11399="","",IFERROR(VLOOKUP(TRIM(E11399&amp;""),'Référentiel Articles'!$A$2:$F$634,2,FALSE),""))</f>
      </c>
      <c r="D11399" s="75">
        <f>IF($E11399="","",IFERROR(VLOOKUP(TRIM(E11399&amp;""),'Référentiel Articles'!$A$2:$F$634,3,FALSE),""))</f>
      </c>
      <c r="E11399" s="74" t="str">
        <v/>
      </c>
      <c r="F11399" s="75">
        <f>IF($E11399="","",IFERROR(VLOOKUP(TRIM(E11399&amp;""),'Référentiel Articles'!$A$2:$F$634,4,FALSE),""))</f>
      </c>
      <c r="G11399" s="76">
        <f>IF($E11399="","",IFERROR(VLOOKUP(TRIM(E11399&amp;""),'Référentiel Articles'!$A$2:$F$634,5,FALSE),""))</f>
      </c>
      <c r="H11399" s="77" t="str">
        <v/>
      </c>
      <c r="I11399" s="76">
        <f>IF($E11399="","",IFERROR(VLOOKUP(TRIM(E11399&amp;""),'Référentiel Articles'!$A$2:$F$634,6,FALSE),""))</f>
      </c>
      <c r="J11399" s="78">
        <f>IF(OR($E11399="",$H11399=""),"",$H11399*$I11399)</f>
      </c>
      <c r="K11399" s="79" t="str">
        <v/>
      </c>
    </row>
    <row r="11400">
      <c r="A11400" s="81" t="str">
        <v/>
      </c>
      <c r="B11400" s="81" t="str">
        <v/>
      </c>
      <c r="C11400" s="83">
        <f>IF($E11400="","",IFERROR(VLOOKUP(TRIM(E11400&amp;""),'Référentiel Articles'!$A$2:$F$634,2,FALSE),""))</f>
      </c>
      <c r="D11400" s="83">
        <f>IF($E11400="","",IFERROR(VLOOKUP(TRIM(E11400&amp;""),'Référentiel Articles'!$A$2:$F$634,3,FALSE),""))</f>
      </c>
      <c r="E11400" s="81" t="str">
        <v/>
      </c>
      <c r="F11400" s="83">
        <f>IF($E11400="","",IFERROR(VLOOKUP(TRIM(E11400&amp;""),'Référentiel Articles'!$A$2:$F$634,4,FALSE),""))</f>
      </c>
      <c r="G11400" s="84">
        <f>IF($E11400="","",IFERROR(VLOOKUP(TRIM(E11400&amp;""),'Référentiel Articles'!$A$2:$F$634,5,FALSE),""))</f>
      </c>
      <c r="H11400" s="85" t="str">
        <v/>
      </c>
      <c r="I11400" s="84">
        <f>IF($E11400="","",IFERROR(VLOOKUP(TRIM(E11400&amp;""),'Référentiel Articles'!$A$2:$F$634,6,FALSE),""))</f>
      </c>
      <c r="J11400" s="90">
        <f>IF(OR($E11400="",$H11400=""),"",$H11400*$I11400)</f>
      </c>
      <c r="K11400" s="87" t="str">
        <v/>
      </c>
    </row>
    <row r="11401">
      <c r="A11401" s="74" t="str">
        <v/>
      </c>
      <c r="B11401" s="74" t="str">
        <v/>
      </c>
      <c r="C11401" s="75">
        <f>IF($E11401="","",IFERROR(VLOOKUP(TRIM(E11401&amp;""),'Référentiel Articles'!$A$2:$F$634,2,FALSE),""))</f>
      </c>
      <c r="D11401" s="75">
        <f>IF($E11401="","",IFERROR(VLOOKUP(TRIM(E11401&amp;""),'Référentiel Articles'!$A$2:$F$634,3,FALSE),""))</f>
      </c>
      <c r="E11401" s="74" t="str">
        <v/>
      </c>
      <c r="F11401" s="75">
        <f>IF($E11401="","",IFERROR(VLOOKUP(TRIM(E11401&amp;""),'Référentiel Articles'!$A$2:$F$634,4,FALSE),""))</f>
      </c>
      <c r="G11401" s="76">
        <f>IF($E11401="","",IFERROR(VLOOKUP(TRIM(E11401&amp;""),'Référentiel Articles'!$A$2:$F$634,5,FALSE),""))</f>
      </c>
      <c r="H11401" s="77" t="str">
        <v/>
      </c>
      <c r="I11401" s="76">
        <f>IF($E11401="","",IFERROR(VLOOKUP(TRIM(E11401&amp;""),'Référentiel Articles'!$A$2:$F$634,6,FALSE),""))</f>
      </c>
      <c r="J11401" s="78">
        <f>IF(OR($E11401="",$H11401=""),"",$H11401*$I11401)</f>
      </c>
      <c r="K11401" s="79" t="str">
        <v/>
      </c>
    </row>
    <row r="11402">
      <c r="A11402" s="81" t="str">
        <v/>
      </c>
      <c r="B11402" s="81" t="str">
        <v/>
      </c>
      <c r="C11402" s="83">
        <f>IF($E11402="","",IFERROR(VLOOKUP(TRIM(E11402&amp;""),'Référentiel Articles'!$A$2:$F$634,2,FALSE),""))</f>
      </c>
      <c r="D11402" s="83">
        <f>IF($E11402="","",IFERROR(VLOOKUP(TRIM(E11402&amp;""),'Référentiel Articles'!$A$2:$F$634,3,FALSE),""))</f>
      </c>
      <c r="E11402" s="81" t="str">
        <v/>
      </c>
      <c r="F11402" s="83">
        <f>IF($E11402="","",IFERROR(VLOOKUP(TRIM(E11402&amp;""),'Référentiel Articles'!$A$2:$F$634,4,FALSE),""))</f>
      </c>
      <c r="G11402" s="84">
        <f>IF($E11402="","",IFERROR(VLOOKUP(TRIM(E11402&amp;""),'Référentiel Articles'!$A$2:$F$634,5,FALSE),""))</f>
      </c>
      <c r="H11402" s="85" t="str">
        <v/>
      </c>
      <c r="I11402" s="84">
        <f>IF($E11402="","",IFERROR(VLOOKUP(TRIM(E11402&amp;""),'Référentiel Articles'!$A$2:$F$634,6,FALSE),""))</f>
      </c>
      <c r="J11402" s="90">
        <f>IF(OR($E11402="",$H11402=""),"",$H11402*$I11402)</f>
      </c>
      <c r="K11402" s="87" t="str">
        <v/>
      </c>
    </row>
    <row r="11403">
      <c r="A11403" s="74" t="str">
        <v/>
      </c>
      <c r="B11403" s="74" t="str">
        <v/>
      </c>
      <c r="C11403" s="75">
        <f>IF($E11403="","",IFERROR(VLOOKUP(TRIM(E11403&amp;""),'Référentiel Articles'!$A$2:$F$634,2,FALSE),""))</f>
      </c>
      <c r="D11403" s="75">
        <f>IF($E11403="","",IFERROR(VLOOKUP(TRIM(E11403&amp;""),'Référentiel Articles'!$A$2:$F$634,3,FALSE),""))</f>
      </c>
      <c r="E11403" s="74" t="str">
        <v/>
      </c>
      <c r="F11403" s="75">
        <f>IF($E11403="","",IFERROR(VLOOKUP(TRIM(E11403&amp;""),'Référentiel Articles'!$A$2:$F$634,4,FALSE),""))</f>
      </c>
      <c r="G11403" s="76">
        <f>IF($E11403="","",IFERROR(VLOOKUP(TRIM(E11403&amp;""),'Référentiel Articles'!$A$2:$F$634,5,FALSE),""))</f>
      </c>
      <c r="H11403" s="77" t="str">
        <v/>
      </c>
      <c r="I11403" s="76">
        <f>IF($E11403="","",IFERROR(VLOOKUP(TRIM(E11403&amp;""),'Référentiel Articles'!$A$2:$F$634,6,FALSE),""))</f>
      </c>
      <c r="J11403" s="78">
        <f>IF(OR($E11403="",$H11403=""),"",$H11403*$I11403)</f>
      </c>
      <c r="K11403" s="79" t="str">
        <v/>
      </c>
    </row>
    <row r="11404">
      <c r="A11404" s="81" t="str">
        <v/>
      </c>
      <c r="B11404" s="81" t="str">
        <v/>
      </c>
      <c r="C11404" s="83">
        <f>IF($E11404="","",IFERROR(VLOOKUP(TRIM(E11404&amp;""),'Référentiel Articles'!$A$2:$F$634,2,FALSE),""))</f>
      </c>
      <c r="D11404" s="83">
        <f>IF($E11404="","",IFERROR(VLOOKUP(TRIM(E11404&amp;""),'Référentiel Articles'!$A$2:$F$634,3,FALSE),""))</f>
      </c>
      <c r="E11404" s="81" t="str">
        <v/>
      </c>
      <c r="F11404" s="83">
        <f>IF($E11404="","",IFERROR(VLOOKUP(TRIM(E11404&amp;""),'Référentiel Articles'!$A$2:$F$634,4,FALSE),""))</f>
      </c>
      <c r="G11404" s="84">
        <f>IF($E11404="","",IFERROR(VLOOKUP(TRIM(E11404&amp;""),'Référentiel Articles'!$A$2:$F$634,5,FALSE),""))</f>
      </c>
      <c r="H11404" s="85" t="str">
        <v/>
      </c>
      <c r="I11404" s="84">
        <f>IF($E11404="","",IFERROR(VLOOKUP(TRIM(E11404&amp;""),'Référentiel Articles'!$A$2:$F$634,6,FALSE),""))</f>
      </c>
      <c r="J11404" s="90">
        <f>IF(OR($E11404="",$H11404=""),"",$H11404*$I11404)</f>
      </c>
      <c r="K11404" s="87" t="str">
        <v/>
      </c>
    </row>
    <row r="11405">
      <c r="A11405" s="74" t="str">
        <v/>
      </c>
      <c r="B11405" s="74" t="str">
        <v/>
      </c>
      <c r="C11405" s="75">
        <f>IF($E11405="","",IFERROR(VLOOKUP(TRIM(E11405&amp;""),'Référentiel Articles'!$A$2:$F$634,2,FALSE),""))</f>
      </c>
      <c r="D11405" s="75">
        <f>IF($E11405="","",IFERROR(VLOOKUP(TRIM(E11405&amp;""),'Référentiel Articles'!$A$2:$F$634,3,FALSE),""))</f>
      </c>
      <c r="E11405" s="74" t="str">
        <v/>
      </c>
      <c r="F11405" s="75">
        <f>IF($E11405="","",IFERROR(VLOOKUP(TRIM(E11405&amp;""),'Référentiel Articles'!$A$2:$F$634,4,FALSE),""))</f>
      </c>
      <c r="G11405" s="76">
        <f>IF($E11405="","",IFERROR(VLOOKUP(TRIM(E11405&amp;""),'Référentiel Articles'!$A$2:$F$634,5,FALSE),""))</f>
      </c>
      <c r="H11405" s="77" t="str">
        <v/>
      </c>
      <c r="I11405" s="76">
        <f>IF($E11405="","",IFERROR(VLOOKUP(TRIM(E11405&amp;""),'Référentiel Articles'!$A$2:$F$634,6,FALSE),""))</f>
      </c>
      <c r="J11405" s="78">
        <f>IF(OR($E11405="",$H11405=""),"",$H11405*$I11405)</f>
      </c>
      <c r="K11405" s="79" t="str">
        <v/>
      </c>
    </row>
    <row r="11406">
      <c r="A11406" s="81" t="str">
        <v/>
      </c>
      <c r="B11406" s="81" t="str">
        <v/>
      </c>
      <c r="C11406" s="83">
        <f>IF($E11406="","",IFERROR(VLOOKUP(TRIM(E11406&amp;""),'Référentiel Articles'!$A$2:$F$634,2,FALSE),""))</f>
      </c>
      <c r="D11406" s="83">
        <f>IF($E11406="","",IFERROR(VLOOKUP(TRIM(E11406&amp;""),'Référentiel Articles'!$A$2:$F$634,3,FALSE),""))</f>
      </c>
      <c r="E11406" s="81" t="str">
        <v/>
      </c>
      <c r="F11406" s="83">
        <f>IF($E11406="","",IFERROR(VLOOKUP(TRIM(E11406&amp;""),'Référentiel Articles'!$A$2:$F$634,4,FALSE),""))</f>
      </c>
      <c r="G11406" s="84">
        <f>IF($E11406="","",IFERROR(VLOOKUP(TRIM(E11406&amp;""),'Référentiel Articles'!$A$2:$F$634,5,FALSE),""))</f>
      </c>
      <c r="H11406" s="85" t="str">
        <v/>
      </c>
      <c r="I11406" s="84">
        <f>IF($E11406="","",IFERROR(VLOOKUP(TRIM(E11406&amp;""),'Référentiel Articles'!$A$2:$F$634,6,FALSE),""))</f>
      </c>
      <c r="J11406" s="90">
        <f>IF(OR($E11406="",$H11406=""),"",$H11406*$I11406)</f>
      </c>
      <c r="K11406" s="87" t="str">
        <v/>
      </c>
    </row>
    <row r="11407">
      <c r="A11407" s="74" t="str">
        <v/>
      </c>
      <c r="B11407" s="74" t="str">
        <v/>
      </c>
      <c r="C11407" s="75">
        <f>IF($E11407="","",IFERROR(VLOOKUP(TRIM(E11407&amp;""),'Référentiel Articles'!$A$2:$F$634,2,FALSE),""))</f>
      </c>
      <c r="D11407" s="75">
        <f>IF($E11407="","",IFERROR(VLOOKUP(TRIM(E11407&amp;""),'Référentiel Articles'!$A$2:$F$634,3,FALSE),""))</f>
      </c>
      <c r="E11407" s="74" t="str">
        <v/>
      </c>
      <c r="F11407" s="75">
        <f>IF($E11407="","",IFERROR(VLOOKUP(TRIM(E11407&amp;""),'Référentiel Articles'!$A$2:$F$634,4,FALSE),""))</f>
      </c>
      <c r="G11407" s="76">
        <f>IF($E11407="","",IFERROR(VLOOKUP(TRIM(E11407&amp;""),'Référentiel Articles'!$A$2:$F$634,5,FALSE),""))</f>
      </c>
      <c r="H11407" s="77" t="str">
        <v/>
      </c>
      <c r="I11407" s="76">
        <f>IF($E11407="","",IFERROR(VLOOKUP(TRIM(E11407&amp;""),'Référentiel Articles'!$A$2:$F$634,6,FALSE),""))</f>
      </c>
      <c r="J11407" s="78">
        <f>IF(OR($E11407="",$H11407=""),"",$H11407*$I11407)</f>
      </c>
      <c r="K11407" s="79" t="str">
        <v/>
      </c>
    </row>
    <row r="11408">
      <c r="A11408" s="81" t="str">
        <v/>
      </c>
      <c r="B11408" s="81" t="str">
        <v/>
      </c>
      <c r="C11408" s="83">
        <f>IF($E11408="","",IFERROR(VLOOKUP(TRIM(E11408&amp;""),'Référentiel Articles'!$A$2:$F$634,2,FALSE),""))</f>
      </c>
      <c r="D11408" s="83">
        <f>IF($E11408="","",IFERROR(VLOOKUP(TRIM(E11408&amp;""),'Référentiel Articles'!$A$2:$F$634,3,FALSE),""))</f>
      </c>
      <c r="E11408" s="81" t="str">
        <v/>
      </c>
      <c r="F11408" s="83">
        <f>IF($E11408="","",IFERROR(VLOOKUP(TRIM(E11408&amp;""),'Référentiel Articles'!$A$2:$F$634,4,FALSE),""))</f>
      </c>
      <c r="G11408" s="84">
        <f>IF($E11408="","",IFERROR(VLOOKUP(TRIM(E11408&amp;""),'Référentiel Articles'!$A$2:$F$634,5,FALSE),""))</f>
      </c>
      <c r="H11408" s="85" t="str">
        <v/>
      </c>
      <c r="I11408" s="84">
        <f>IF($E11408="","",IFERROR(VLOOKUP(TRIM(E11408&amp;""),'Référentiel Articles'!$A$2:$F$634,6,FALSE),""))</f>
      </c>
      <c r="J11408" s="90">
        <f>IF(OR($E11408="",$H11408=""),"",$H11408*$I11408)</f>
      </c>
      <c r="K11408" s="87" t="str">
        <v/>
      </c>
    </row>
    <row r="11409">
      <c r="A11409" s="74" t="str">
        <v/>
      </c>
      <c r="B11409" s="74" t="str">
        <v/>
      </c>
      <c r="C11409" s="75">
        <f>IF($E11409="","",IFERROR(VLOOKUP(TRIM(E11409&amp;""),'Référentiel Articles'!$A$2:$F$634,2,FALSE),""))</f>
      </c>
      <c r="D11409" s="75">
        <f>IF($E11409="","",IFERROR(VLOOKUP(TRIM(E11409&amp;""),'Référentiel Articles'!$A$2:$F$634,3,FALSE),""))</f>
      </c>
      <c r="E11409" s="74" t="str">
        <v/>
      </c>
      <c r="F11409" s="75">
        <f>IF($E11409="","",IFERROR(VLOOKUP(TRIM(E11409&amp;""),'Référentiel Articles'!$A$2:$F$634,4,FALSE),""))</f>
      </c>
      <c r="G11409" s="76">
        <f>IF($E11409="","",IFERROR(VLOOKUP(TRIM(E11409&amp;""),'Référentiel Articles'!$A$2:$F$634,5,FALSE),""))</f>
      </c>
      <c r="H11409" s="77" t="str">
        <v/>
      </c>
      <c r="I11409" s="76">
        <f>IF($E11409="","",IFERROR(VLOOKUP(TRIM(E11409&amp;""),'Référentiel Articles'!$A$2:$F$634,6,FALSE),""))</f>
      </c>
      <c r="J11409" s="78">
        <f>IF(OR($E11409="",$H11409=""),"",$H11409*$I11409)</f>
      </c>
      <c r="K11409" s="79" t="str">
        <v/>
      </c>
    </row>
    <row r="11410">
      <c r="A11410" s="81" t="str">
        <v/>
      </c>
      <c r="B11410" s="81" t="str">
        <v/>
      </c>
      <c r="C11410" s="83">
        <f>IF($E11410="","",IFERROR(VLOOKUP(TRIM(E11410&amp;""),'Référentiel Articles'!$A$2:$F$634,2,FALSE),""))</f>
      </c>
      <c r="D11410" s="83">
        <f>IF($E11410="","",IFERROR(VLOOKUP(TRIM(E11410&amp;""),'Référentiel Articles'!$A$2:$F$634,3,FALSE),""))</f>
      </c>
      <c r="E11410" s="81" t="str">
        <v/>
      </c>
      <c r="F11410" s="83">
        <f>IF($E11410="","",IFERROR(VLOOKUP(TRIM(E11410&amp;""),'Référentiel Articles'!$A$2:$F$634,4,FALSE),""))</f>
      </c>
      <c r="G11410" s="84">
        <f>IF($E11410="","",IFERROR(VLOOKUP(TRIM(E11410&amp;""),'Référentiel Articles'!$A$2:$F$634,5,FALSE),""))</f>
      </c>
      <c r="H11410" s="85" t="str">
        <v/>
      </c>
      <c r="I11410" s="84">
        <f>IF($E11410="","",IFERROR(VLOOKUP(TRIM(E11410&amp;""),'Référentiel Articles'!$A$2:$F$634,6,FALSE),""))</f>
      </c>
      <c r="J11410" s="90">
        <f>IF(OR($E11410="",$H11410=""),"",$H11410*$I11410)</f>
      </c>
      <c r="K11410" s="87" t="str">
        <v/>
      </c>
    </row>
    <row r="11411">
      <c r="A11411" s="74" t="str">
        <v/>
      </c>
      <c r="B11411" s="74" t="str">
        <v/>
      </c>
      <c r="C11411" s="75">
        <f>IF($E11411="","",IFERROR(VLOOKUP(TRIM(E11411&amp;""),'Référentiel Articles'!$A$2:$F$634,2,FALSE),""))</f>
      </c>
      <c r="D11411" s="75">
        <f>IF($E11411="","",IFERROR(VLOOKUP(TRIM(E11411&amp;""),'Référentiel Articles'!$A$2:$F$634,3,FALSE),""))</f>
      </c>
      <c r="E11411" s="74" t="str">
        <v/>
      </c>
      <c r="F11411" s="75">
        <f>IF($E11411="","",IFERROR(VLOOKUP(TRIM(E11411&amp;""),'Référentiel Articles'!$A$2:$F$634,4,FALSE),""))</f>
      </c>
      <c r="G11411" s="76">
        <f>IF($E11411="","",IFERROR(VLOOKUP(TRIM(E11411&amp;""),'Référentiel Articles'!$A$2:$F$634,5,FALSE),""))</f>
      </c>
      <c r="H11411" s="77" t="str">
        <v/>
      </c>
      <c r="I11411" s="76">
        <f>IF($E11411="","",IFERROR(VLOOKUP(TRIM(E11411&amp;""),'Référentiel Articles'!$A$2:$F$634,6,FALSE),""))</f>
      </c>
      <c r="J11411" s="78">
        <f>IF(OR($E11411="",$H11411=""),"",$H11411*$I11411)</f>
      </c>
      <c r="K11411" s="79" t="str">
        <v/>
      </c>
    </row>
    <row r="11412">
      <c r="A11412" s="81" t="str">
        <v/>
      </c>
      <c r="B11412" s="81" t="str">
        <v/>
      </c>
      <c r="C11412" s="83">
        <f>IF($E11412="","",IFERROR(VLOOKUP(TRIM(E11412&amp;""),'Référentiel Articles'!$A$2:$F$634,2,FALSE),""))</f>
      </c>
      <c r="D11412" s="83">
        <f>IF($E11412="","",IFERROR(VLOOKUP(TRIM(E11412&amp;""),'Référentiel Articles'!$A$2:$F$634,3,FALSE),""))</f>
      </c>
      <c r="E11412" s="81" t="str">
        <v/>
      </c>
      <c r="F11412" s="83">
        <f>IF($E11412="","",IFERROR(VLOOKUP(TRIM(E11412&amp;""),'Référentiel Articles'!$A$2:$F$634,4,FALSE),""))</f>
      </c>
      <c r="G11412" s="84">
        <f>IF($E11412="","",IFERROR(VLOOKUP(TRIM(E11412&amp;""),'Référentiel Articles'!$A$2:$F$634,5,FALSE),""))</f>
      </c>
      <c r="H11412" s="85" t="str">
        <v/>
      </c>
      <c r="I11412" s="84">
        <f>IF($E11412="","",IFERROR(VLOOKUP(TRIM(E11412&amp;""),'Référentiel Articles'!$A$2:$F$634,6,FALSE),""))</f>
      </c>
      <c r="J11412" s="90">
        <f>IF(OR($E11412="",$H11412=""),"",$H11412*$I11412)</f>
      </c>
      <c r="K11412" s="87" t="str">
        <v/>
      </c>
    </row>
    <row r="11413">
      <c r="A11413" s="74" t="str">
        <v/>
      </c>
      <c r="B11413" s="74" t="str">
        <v/>
      </c>
      <c r="C11413" s="75">
        <f>IF($E11413="","",IFERROR(VLOOKUP(TRIM(E11413&amp;""),'Référentiel Articles'!$A$2:$F$634,2,FALSE),""))</f>
      </c>
      <c r="D11413" s="75">
        <f>IF($E11413="","",IFERROR(VLOOKUP(TRIM(E11413&amp;""),'Référentiel Articles'!$A$2:$F$634,3,FALSE),""))</f>
      </c>
      <c r="E11413" s="74" t="str">
        <v/>
      </c>
      <c r="F11413" s="75">
        <f>IF($E11413="","",IFERROR(VLOOKUP(TRIM(E11413&amp;""),'Référentiel Articles'!$A$2:$F$634,4,FALSE),""))</f>
      </c>
      <c r="G11413" s="76">
        <f>IF($E11413="","",IFERROR(VLOOKUP(TRIM(E11413&amp;""),'Référentiel Articles'!$A$2:$F$634,5,FALSE),""))</f>
      </c>
      <c r="H11413" s="77" t="str">
        <v/>
      </c>
      <c r="I11413" s="76">
        <f>IF($E11413="","",IFERROR(VLOOKUP(TRIM(E11413&amp;""),'Référentiel Articles'!$A$2:$F$634,6,FALSE),""))</f>
      </c>
      <c r="J11413" s="78">
        <f>IF(OR($E11413="",$H11413=""),"",$H11413*$I11413)</f>
      </c>
      <c r="K11413" s="79" t="str">
        <v/>
      </c>
    </row>
    <row r="11414">
      <c r="A11414" s="81" t="str">
        <v/>
      </c>
      <c r="B11414" s="81" t="str">
        <v/>
      </c>
      <c r="C11414" s="83">
        <f>IF($E11414="","",IFERROR(VLOOKUP(TRIM(E11414&amp;""),'Référentiel Articles'!$A$2:$F$634,2,FALSE),""))</f>
      </c>
      <c r="D11414" s="83">
        <f>IF($E11414="","",IFERROR(VLOOKUP(TRIM(E11414&amp;""),'Référentiel Articles'!$A$2:$F$634,3,FALSE),""))</f>
      </c>
      <c r="E11414" s="81" t="str">
        <v/>
      </c>
      <c r="F11414" s="83">
        <f>IF($E11414="","",IFERROR(VLOOKUP(TRIM(E11414&amp;""),'Référentiel Articles'!$A$2:$F$634,4,FALSE),""))</f>
      </c>
      <c r="G11414" s="84">
        <f>IF($E11414="","",IFERROR(VLOOKUP(TRIM(E11414&amp;""),'Référentiel Articles'!$A$2:$F$634,5,FALSE),""))</f>
      </c>
      <c r="H11414" s="85" t="str">
        <v/>
      </c>
      <c r="I11414" s="84">
        <f>IF($E11414="","",IFERROR(VLOOKUP(TRIM(E11414&amp;""),'Référentiel Articles'!$A$2:$F$634,6,FALSE),""))</f>
      </c>
      <c r="J11414" s="90">
        <f>IF(OR($E11414="",$H11414=""),"",$H11414*$I11414)</f>
      </c>
      <c r="K11414" s="87" t="str">
        <v/>
      </c>
    </row>
    <row r="11415">
      <c r="A11415" s="74" t="str">
        <v/>
      </c>
      <c r="B11415" s="74" t="str">
        <v/>
      </c>
      <c r="C11415" s="75">
        <f>IF($E11415="","",IFERROR(VLOOKUP(TRIM(E11415&amp;""),'Référentiel Articles'!$A$2:$F$634,2,FALSE),""))</f>
      </c>
      <c r="D11415" s="75">
        <f>IF($E11415="","",IFERROR(VLOOKUP(TRIM(E11415&amp;""),'Référentiel Articles'!$A$2:$F$634,3,FALSE),""))</f>
      </c>
      <c r="E11415" s="74" t="str">
        <v/>
      </c>
      <c r="F11415" s="75">
        <f>IF($E11415="","",IFERROR(VLOOKUP(TRIM(E11415&amp;""),'Référentiel Articles'!$A$2:$F$634,4,FALSE),""))</f>
      </c>
      <c r="G11415" s="76">
        <f>IF($E11415="","",IFERROR(VLOOKUP(TRIM(E11415&amp;""),'Référentiel Articles'!$A$2:$F$634,5,FALSE),""))</f>
      </c>
      <c r="H11415" s="77" t="str">
        <v/>
      </c>
      <c r="I11415" s="76">
        <f>IF($E11415="","",IFERROR(VLOOKUP(TRIM(E11415&amp;""),'Référentiel Articles'!$A$2:$F$634,6,FALSE),""))</f>
      </c>
      <c r="J11415" s="78">
        <f>IF(OR($E11415="",$H11415=""),"",$H11415*$I11415)</f>
      </c>
      <c r="K11415" s="79" t="str">
        <v/>
      </c>
    </row>
    <row r="11416">
      <c r="A11416" s="81" t="str">
        <v/>
      </c>
      <c r="B11416" s="81" t="str">
        <v/>
      </c>
      <c r="C11416" s="83">
        <f>IF($E11416="","",IFERROR(VLOOKUP(TRIM(E11416&amp;""),'Référentiel Articles'!$A$2:$F$634,2,FALSE),""))</f>
      </c>
      <c r="D11416" s="83">
        <f>IF($E11416="","",IFERROR(VLOOKUP(TRIM(E11416&amp;""),'Référentiel Articles'!$A$2:$F$634,3,FALSE),""))</f>
      </c>
      <c r="E11416" s="81" t="str">
        <v/>
      </c>
      <c r="F11416" s="83">
        <f>IF($E11416="","",IFERROR(VLOOKUP(TRIM(E11416&amp;""),'Référentiel Articles'!$A$2:$F$634,4,FALSE),""))</f>
      </c>
      <c r="G11416" s="84">
        <f>IF($E11416="","",IFERROR(VLOOKUP(TRIM(E11416&amp;""),'Référentiel Articles'!$A$2:$F$634,5,FALSE),""))</f>
      </c>
      <c r="H11416" s="85" t="str">
        <v/>
      </c>
      <c r="I11416" s="84">
        <f>IF($E11416="","",IFERROR(VLOOKUP(TRIM(E11416&amp;""),'Référentiel Articles'!$A$2:$F$634,6,FALSE),""))</f>
      </c>
      <c r="J11416" s="90">
        <f>IF(OR($E11416="",$H11416=""),"",$H11416*$I11416)</f>
      </c>
      <c r="K11416" s="87" t="str">
        <v/>
      </c>
    </row>
    <row r="11417">
      <c r="A11417" s="74" t="str">
        <v/>
      </c>
      <c r="B11417" s="74" t="str">
        <v/>
      </c>
      <c r="C11417" s="75">
        <f>IF($E11417="","",IFERROR(VLOOKUP(TRIM(E11417&amp;""),'Référentiel Articles'!$A$2:$F$634,2,FALSE),""))</f>
      </c>
      <c r="D11417" s="75">
        <f>IF($E11417="","",IFERROR(VLOOKUP(TRIM(E11417&amp;""),'Référentiel Articles'!$A$2:$F$634,3,FALSE),""))</f>
      </c>
      <c r="E11417" s="74" t="str">
        <v/>
      </c>
      <c r="F11417" s="75">
        <f>IF($E11417="","",IFERROR(VLOOKUP(TRIM(E11417&amp;""),'Référentiel Articles'!$A$2:$F$634,4,FALSE),""))</f>
      </c>
      <c r="G11417" s="76">
        <f>IF($E11417="","",IFERROR(VLOOKUP(TRIM(E11417&amp;""),'Référentiel Articles'!$A$2:$F$634,5,FALSE),""))</f>
      </c>
      <c r="H11417" s="77" t="str">
        <v/>
      </c>
      <c r="I11417" s="76">
        <f>IF($E11417="","",IFERROR(VLOOKUP(TRIM(E11417&amp;""),'Référentiel Articles'!$A$2:$F$634,6,FALSE),""))</f>
      </c>
      <c r="J11417" s="78">
        <f>IF(OR($E11417="",$H11417=""),"",$H11417*$I11417)</f>
      </c>
      <c r="K11417" s="79" t="str">
        <v/>
      </c>
    </row>
    <row r="11418">
      <c r="A11418" s="81" t="str">
        <v/>
      </c>
      <c r="B11418" s="81" t="str">
        <v/>
      </c>
      <c r="C11418" s="83">
        <f>IF($E11418="","",IFERROR(VLOOKUP(TRIM(E11418&amp;""),'Référentiel Articles'!$A$2:$F$634,2,FALSE),""))</f>
      </c>
      <c r="D11418" s="83">
        <f>IF($E11418="","",IFERROR(VLOOKUP(TRIM(E11418&amp;""),'Référentiel Articles'!$A$2:$F$634,3,FALSE),""))</f>
      </c>
      <c r="E11418" s="81" t="str">
        <v/>
      </c>
      <c r="F11418" s="83">
        <f>IF($E11418="","",IFERROR(VLOOKUP(TRIM(E11418&amp;""),'Référentiel Articles'!$A$2:$F$634,4,FALSE),""))</f>
      </c>
      <c r="G11418" s="84">
        <f>IF($E11418="","",IFERROR(VLOOKUP(TRIM(E11418&amp;""),'Référentiel Articles'!$A$2:$F$634,5,FALSE),""))</f>
      </c>
      <c r="H11418" s="85" t="str">
        <v/>
      </c>
      <c r="I11418" s="84">
        <f>IF($E11418="","",IFERROR(VLOOKUP(TRIM(E11418&amp;""),'Référentiel Articles'!$A$2:$F$634,6,FALSE),""))</f>
      </c>
      <c r="J11418" s="90">
        <f>IF(OR($E11418="",$H11418=""),"",$H11418*$I11418)</f>
      </c>
      <c r="K11418" s="87" t="str">
        <v/>
      </c>
    </row>
    <row r="11419">
      <c r="A11419" s="74" t="str">
        <v/>
      </c>
      <c r="B11419" s="74" t="str">
        <v/>
      </c>
      <c r="C11419" s="75">
        <f>IF($E11419="","",IFERROR(VLOOKUP(TRIM(E11419&amp;""),'Référentiel Articles'!$A$2:$F$634,2,FALSE),""))</f>
      </c>
      <c r="D11419" s="75">
        <f>IF($E11419="","",IFERROR(VLOOKUP(TRIM(E11419&amp;""),'Référentiel Articles'!$A$2:$F$634,3,FALSE),""))</f>
      </c>
      <c r="E11419" s="74" t="str">
        <v/>
      </c>
      <c r="F11419" s="75">
        <f>IF($E11419="","",IFERROR(VLOOKUP(TRIM(E11419&amp;""),'Référentiel Articles'!$A$2:$F$634,4,FALSE),""))</f>
      </c>
      <c r="G11419" s="76">
        <f>IF($E11419="","",IFERROR(VLOOKUP(TRIM(E11419&amp;""),'Référentiel Articles'!$A$2:$F$634,5,FALSE),""))</f>
      </c>
      <c r="H11419" s="77" t="str">
        <v/>
      </c>
      <c r="I11419" s="76">
        <f>IF($E11419="","",IFERROR(VLOOKUP(TRIM(E11419&amp;""),'Référentiel Articles'!$A$2:$F$634,6,FALSE),""))</f>
      </c>
      <c r="J11419" s="78">
        <f>IF(OR($E11419="",$H11419=""),"",$H11419*$I11419)</f>
      </c>
      <c r="K11419" s="79" t="str">
        <v/>
      </c>
    </row>
    <row r="11420">
      <c r="A11420" s="81" t="str">
        <v/>
      </c>
      <c r="B11420" s="81" t="str">
        <v/>
      </c>
      <c r="C11420" s="83">
        <f>IF($E11420="","",IFERROR(VLOOKUP(TRIM(E11420&amp;""),'Référentiel Articles'!$A$2:$F$634,2,FALSE),""))</f>
      </c>
      <c r="D11420" s="83">
        <f>IF($E11420="","",IFERROR(VLOOKUP(TRIM(E11420&amp;""),'Référentiel Articles'!$A$2:$F$634,3,FALSE),""))</f>
      </c>
      <c r="E11420" s="81" t="str">
        <v/>
      </c>
      <c r="F11420" s="83">
        <f>IF($E11420="","",IFERROR(VLOOKUP(TRIM(E11420&amp;""),'Référentiel Articles'!$A$2:$F$634,4,FALSE),""))</f>
      </c>
      <c r="G11420" s="84">
        <f>IF($E11420="","",IFERROR(VLOOKUP(TRIM(E11420&amp;""),'Référentiel Articles'!$A$2:$F$634,5,FALSE),""))</f>
      </c>
      <c r="H11420" s="85" t="str">
        <v/>
      </c>
      <c r="I11420" s="84">
        <f>IF($E11420="","",IFERROR(VLOOKUP(TRIM(E11420&amp;""),'Référentiel Articles'!$A$2:$F$634,6,FALSE),""))</f>
      </c>
      <c r="J11420" s="90">
        <f>IF(OR($E11420="",$H11420=""),"",$H11420*$I11420)</f>
      </c>
      <c r="K11420" s="87" t="str">
        <v/>
      </c>
    </row>
    <row r="11421">
      <c r="A11421" s="74" t="str">
        <v/>
      </c>
      <c r="B11421" s="74" t="str">
        <v/>
      </c>
      <c r="C11421" s="75">
        <f>IF($E11421="","",IFERROR(VLOOKUP(TRIM(E11421&amp;""),'Référentiel Articles'!$A$2:$F$634,2,FALSE),""))</f>
      </c>
      <c r="D11421" s="75">
        <f>IF($E11421="","",IFERROR(VLOOKUP(TRIM(E11421&amp;""),'Référentiel Articles'!$A$2:$F$634,3,FALSE),""))</f>
      </c>
      <c r="E11421" s="74" t="str">
        <v/>
      </c>
      <c r="F11421" s="75">
        <f>IF($E11421="","",IFERROR(VLOOKUP(TRIM(E11421&amp;""),'Référentiel Articles'!$A$2:$F$634,4,FALSE),""))</f>
      </c>
      <c r="G11421" s="76">
        <f>IF($E11421="","",IFERROR(VLOOKUP(TRIM(E11421&amp;""),'Référentiel Articles'!$A$2:$F$634,5,FALSE),""))</f>
      </c>
      <c r="H11421" s="77" t="str">
        <v/>
      </c>
      <c r="I11421" s="76">
        <f>IF($E11421="","",IFERROR(VLOOKUP(TRIM(E11421&amp;""),'Référentiel Articles'!$A$2:$F$634,6,FALSE),""))</f>
      </c>
      <c r="J11421" s="78">
        <f>IF(OR($E11421="",$H11421=""),"",$H11421*$I11421)</f>
      </c>
      <c r="K11421" s="79" t="str">
        <v/>
      </c>
    </row>
    <row r="11422">
      <c r="A11422" s="81" t="str">
        <v/>
      </c>
      <c r="B11422" s="81" t="str">
        <v/>
      </c>
      <c r="C11422" s="83">
        <f>IF($E11422="","",IFERROR(VLOOKUP(TRIM(E11422&amp;""),'Référentiel Articles'!$A$2:$F$634,2,FALSE),""))</f>
      </c>
      <c r="D11422" s="83">
        <f>IF($E11422="","",IFERROR(VLOOKUP(TRIM(E11422&amp;""),'Référentiel Articles'!$A$2:$F$634,3,FALSE),""))</f>
      </c>
      <c r="E11422" s="81" t="str">
        <v/>
      </c>
      <c r="F11422" s="83">
        <f>IF($E11422="","",IFERROR(VLOOKUP(TRIM(E11422&amp;""),'Référentiel Articles'!$A$2:$F$634,4,FALSE),""))</f>
      </c>
      <c r="G11422" s="84">
        <f>IF($E11422="","",IFERROR(VLOOKUP(TRIM(E11422&amp;""),'Référentiel Articles'!$A$2:$F$634,5,FALSE),""))</f>
      </c>
      <c r="H11422" s="85" t="str">
        <v/>
      </c>
      <c r="I11422" s="84">
        <f>IF($E11422="","",IFERROR(VLOOKUP(TRIM(E11422&amp;""),'Référentiel Articles'!$A$2:$F$634,6,FALSE),""))</f>
      </c>
      <c r="J11422" s="90">
        <f>IF(OR($E11422="",$H11422=""),"",$H11422*$I11422)</f>
      </c>
      <c r="K11422" s="87" t="str">
        <v/>
      </c>
    </row>
    <row r="11423">
      <c r="A11423" s="74" t="str">
        <v/>
      </c>
      <c r="B11423" s="74" t="str">
        <v/>
      </c>
      <c r="C11423" s="75">
        <f>IF($E11423="","",IFERROR(VLOOKUP(TRIM(E11423&amp;""),'Référentiel Articles'!$A$2:$F$634,2,FALSE),""))</f>
      </c>
      <c r="D11423" s="75">
        <f>IF($E11423="","",IFERROR(VLOOKUP(TRIM(E11423&amp;""),'Référentiel Articles'!$A$2:$F$634,3,FALSE),""))</f>
      </c>
      <c r="E11423" s="74" t="str">
        <v/>
      </c>
      <c r="F11423" s="75">
        <f>IF($E11423="","",IFERROR(VLOOKUP(TRIM(E11423&amp;""),'Référentiel Articles'!$A$2:$F$634,4,FALSE),""))</f>
      </c>
      <c r="G11423" s="76">
        <f>IF($E11423="","",IFERROR(VLOOKUP(TRIM(E11423&amp;""),'Référentiel Articles'!$A$2:$F$634,5,FALSE),""))</f>
      </c>
      <c r="H11423" s="77" t="str">
        <v/>
      </c>
      <c r="I11423" s="76">
        <f>IF($E11423="","",IFERROR(VLOOKUP(TRIM(E11423&amp;""),'Référentiel Articles'!$A$2:$F$634,6,FALSE),""))</f>
      </c>
      <c r="J11423" s="78">
        <f>IF(OR($E11423="",$H11423=""),"",$H11423*$I11423)</f>
      </c>
      <c r="K11423" s="79" t="str">
        <v/>
      </c>
    </row>
    <row r="11424">
      <c r="A11424" s="81" t="str">
        <v/>
      </c>
      <c r="B11424" s="81" t="str">
        <v/>
      </c>
      <c r="C11424" s="83">
        <f>IF($E11424="","",IFERROR(VLOOKUP(TRIM(E11424&amp;""),'Référentiel Articles'!$A$2:$F$634,2,FALSE),""))</f>
      </c>
      <c r="D11424" s="83">
        <f>IF($E11424="","",IFERROR(VLOOKUP(TRIM(E11424&amp;""),'Référentiel Articles'!$A$2:$F$634,3,FALSE),""))</f>
      </c>
      <c r="E11424" s="81" t="str">
        <v/>
      </c>
      <c r="F11424" s="83">
        <f>IF($E11424="","",IFERROR(VLOOKUP(TRIM(E11424&amp;""),'Référentiel Articles'!$A$2:$F$634,4,FALSE),""))</f>
      </c>
      <c r="G11424" s="84">
        <f>IF($E11424="","",IFERROR(VLOOKUP(TRIM(E11424&amp;""),'Référentiel Articles'!$A$2:$F$634,5,FALSE),""))</f>
      </c>
      <c r="H11424" s="85" t="str">
        <v/>
      </c>
      <c r="I11424" s="84">
        <f>IF($E11424="","",IFERROR(VLOOKUP(TRIM(E11424&amp;""),'Référentiel Articles'!$A$2:$F$634,6,FALSE),""))</f>
      </c>
      <c r="J11424" s="90">
        <f>IF(OR($E11424="",$H11424=""),"",$H11424*$I11424)</f>
      </c>
      <c r="K11424" s="87" t="str">
        <v/>
      </c>
    </row>
    <row r="11425">
      <c r="A11425" s="74" t="str">
        <v/>
      </c>
      <c r="B11425" s="74" t="str">
        <v/>
      </c>
      <c r="C11425" s="75">
        <f>IF($E11425="","",IFERROR(VLOOKUP(TRIM(E11425&amp;""),'Référentiel Articles'!$A$2:$F$634,2,FALSE),""))</f>
      </c>
      <c r="D11425" s="75">
        <f>IF($E11425="","",IFERROR(VLOOKUP(TRIM(E11425&amp;""),'Référentiel Articles'!$A$2:$F$634,3,FALSE),""))</f>
      </c>
      <c r="E11425" s="74" t="str">
        <v/>
      </c>
      <c r="F11425" s="75">
        <f>IF($E11425="","",IFERROR(VLOOKUP(TRIM(E11425&amp;""),'Référentiel Articles'!$A$2:$F$634,4,FALSE),""))</f>
      </c>
      <c r="G11425" s="76">
        <f>IF($E11425="","",IFERROR(VLOOKUP(TRIM(E11425&amp;""),'Référentiel Articles'!$A$2:$F$634,5,FALSE),""))</f>
      </c>
      <c r="H11425" s="77" t="str">
        <v/>
      </c>
      <c r="I11425" s="76">
        <f>IF($E11425="","",IFERROR(VLOOKUP(TRIM(E11425&amp;""),'Référentiel Articles'!$A$2:$F$634,6,FALSE),""))</f>
      </c>
      <c r="J11425" s="78">
        <f>IF(OR($E11425="",$H11425=""),"",$H11425*$I11425)</f>
      </c>
      <c r="K11425" s="79" t="str">
        <v/>
      </c>
    </row>
    <row r="11426">
      <c r="A11426" s="81" t="str">
        <v/>
      </c>
      <c r="B11426" s="81" t="str">
        <v/>
      </c>
      <c r="C11426" s="83">
        <f>IF($E11426="","",IFERROR(VLOOKUP(TRIM(E11426&amp;""),'Référentiel Articles'!$A$2:$F$634,2,FALSE),""))</f>
      </c>
      <c r="D11426" s="83">
        <f>IF($E11426="","",IFERROR(VLOOKUP(TRIM(E11426&amp;""),'Référentiel Articles'!$A$2:$F$634,3,FALSE),""))</f>
      </c>
      <c r="E11426" s="81" t="str">
        <v/>
      </c>
      <c r="F11426" s="83">
        <f>IF($E11426="","",IFERROR(VLOOKUP(TRIM(E11426&amp;""),'Référentiel Articles'!$A$2:$F$634,4,FALSE),""))</f>
      </c>
      <c r="G11426" s="84">
        <f>IF($E11426="","",IFERROR(VLOOKUP(TRIM(E11426&amp;""),'Référentiel Articles'!$A$2:$F$634,5,FALSE),""))</f>
      </c>
      <c r="H11426" s="85" t="str">
        <v/>
      </c>
      <c r="I11426" s="84">
        <f>IF($E11426="","",IFERROR(VLOOKUP(TRIM(E11426&amp;""),'Référentiel Articles'!$A$2:$F$634,6,FALSE),""))</f>
      </c>
      <c r="J11426" s="90">
        <f>IF(OR($E11426="",$H11426=""),"",$H11426*$I11426)</f>
      </c>
      <c r="K11426" s="87" t="str">
        <v/>
      </c>
    </row>
    <row r="11427">
      <c r="A11427" s="74" t="str">
        <v/>
      </c>
      <c r="B11427" s="74" t="str">
        <v/>
      </c>
      <c r="C11427" s="75">
        <f>IF($E11427="","",IFERROR(VLOOKUP(TRIM(E11427&amp;""),'Référentiel Articles'!$A$2:$F$634,2,FALSE),""))</f>
      </c>
      <c r="D11427" s="75">
        <f>IF($E11427="","",IFERROR(VLOOKUP(TRIM(E11427&amp;""),'Référentiel Articles'!$A$2:$F$634,3,FALSE),""))</f>
      </c>
      <c r="E11427" s="74" t="str">
        <v/>
      </c>
      <c r="F11427" s="75">
        <f>IF($E11427="","",IFERROR(VLOOKUP(TRIM(E11427&amp;""),'Référentiel Articles'!$A$2:$F$634,4,FALSE),""))</f>
      </c>
      <c r="G11427" s="76">
        <f>IF($E11427="","",IFERROR(VLOOKUP(TRIM(E11427&amp;""),'Référentiel Articles'!$A$2:$F$634,5,FALSE),""))</f>
      </c>
      <c r="H11427" s="77" t="str">
        <v/>
      </c>
      <c r="I11427" s="76">
        <f>IF($E11427="","",IFERROR(VLOOKUP(TRIM(E11427&amp;""),'Référentiel Articles'!$A$2:$F$634,6,FALSE),""))</f>
      </c>
      <c r="J11427" s="78">
        <f>IF(OR($E11427="",$H11427=""),"",$H11427*$I11427)</f>
      </c>
      <c r="K11427" s="79" t="str">
        <v/>
      </c>
    </row>
    <row r="11428">
      <c r="A11428" s="81" t="str">
        <v/>
      </c>
      <c r="B11428" s="81" t="str">
        <v/>
      </c>
      <c r="C11428" s="83">
        <f>IF($E11428="","",IFERROR(VLOOKUP(TRIM(E11428&amp;""),'Référentiel Articles'!$A$2:$F$634,2,FALSE),""))</f>
      </c>
      <c r="D11428" s="83">
        <f>IF($E11428="","",IFERROR(VLOOKUP(TRIM(E11428&amp;""),'Référentiel Articles'!$A$2:$F$634,3,FALSE),""))</f>
      </c>
      <c r="E11428" s="81" t="str">
        <v/>
      </c>
      <c r="F11428" s="83">
        <f>IF($E11428="","",IFERROR(VLOOKUP(TRIM(E11428&amp;""),'Référentiel Articles'!$A$2:$F$634,4,FALSE),""))</f>
      </c>
      <c r="G11428" s="84">
        <f>IF($E11428="","",IFERROR(VLOOKUP(TRIM(E11428&amp;""),'Référentiel Articles'!$A$2:$F$634,5,FALSE),""))</f>
      </c>
      <c r="H11428" s="85" t="str">
        <v/>
      </c>
      <c r="I11428" s="84">
        <f>IF($E11428="","",IFERROR(VLOOKUP(TRIM(E11428&amp;""),'Référentiel Articles'!$A$2:$F$634,6,FALSE),""))</f>
      </c>
      <c r="J11428" s="90">
        <f>IF(OR($E11428="",$H11428=""),"",$H11428*$I11428)</f>
      </c>
      <c r="K11428" s="87" t="str">
        <v/>
      </c>
    </row>
    <row r="11429">
      <c r="A11429" s="74" t="str">
        <v/>
      </c>
      <c r="B11429" s="74" t="str">
        <v/>
      </c>
      <c r="C11429" s="75">
        <f>IF($E11429="","",IFERROR(VLOOKUP(TRIM(E11429&amp;""),'Référentiel Articles'!$A$2:$F$634,2,FALSE),""))</f>
      </c>
      <c r="D11429" s="75">
        <f>IF($E11429="","",IFERROR(VLOOKUP(TRIM(E11429&amp;""),'Référentiel Articles'!$A$2:$F$634,3,FALSE),""))</f>
      </c>
      <c r="E11429" s="74" t="str">
        <v/>
      </c>
      <c r="F11429" s="75">
        <f>IF($E11429="","",IFERROR(VLOOKUP(TRIM(E11429&amp;""),'Référentiel Articles'!$A$2:$F$634,4,FALSE),""))</f>
      </c>
      <c r="G11429" s="76">
        <f>IF($E11429="","",IFERROR(VLOOKUP(TRIM(E11429&amp;""),'Référentiel Articles'!$A$2:$F$634,5,FALSE),""))</f>
      </c>
      <c r="H11429" s="77" t="str">
        <v/>
      </c>
      <c r="I11429" s="76">
        <f>IF($E11429="","",IFERROR(VLOOKUP(TRIM(E11429&amp;""),'Référentiel Articles'!$A$2:$F$634,6,FALSE),""))</f>
      </c>
      <c r="J11429" s="78">
        <f>IF(OR($E11429="",$H11429=""),"",$H11429*$I11429)</f>
      </c>
      <c r="K11429" s="79" t="str">
        <v/>
      </c>
    </row>
    <row r="11430">
      <c r="A11430" s="81" t="str">
        <v/>
      </c>
      <c r="B11430" s="81" t="str">
        <v/>
      </c>
      <c r="C11430" s="83">
        <f>IF($E11430="","",IFERROR(VLOOKUP(TRIM(E11430&amp;""),'Référentiel Articles'!$A$2:$F$634,2,FALSE),""))</f>
      </c>
      <c r="D11430" s="83">
        <f>IF($E11430="","",IFERROR(VLOOKUP(TRIM(E11430&amp;""),'Référentiel Articles'!$A$2:$F$634,3,FALSE),""))</f>
      </c>
      <c r="E11430" s="81" t="str">
        <v/>
      </c>
      <c r="F11430" s="83">
        <f>IF($E11430="","",IFERROR(VLOOKUP(TRIM(E11430&amp;""),'Référentiel Articles'!$A$2:$F$634,4,FALSE),""))</f>
      </c>
      <c r="G11430" s="84">
        <f>IF($E11430="","",IFERROR(VLOOKUP(TRIM(E11430&amp;""),'Référentiel Articles'!$A$2:$F$634,5,FALSE),""))</f>
      </c>
      <c r="H11430" s="85" t="str">
        <v/>
      </c>
      <c r="I11430" s="84">
        <f>IF($E11430="","",IFERROR(VLOOKUP(TRIM(E11430&amp;""),'Référentiel Articles'!$A$2:$F$634,6,FALSE),""))</f>
      </c>
      <c r="J11430" s="90">
        <f>IF(OR($E11430="",$H11430=""),"",$H11430*$I11430)</f>
      </c>
      <c r="K11430" s="87" t="str">
        <v/>
      </c>
    </row>
    <row r="11431">
      <c r="A11431" s="74" t="str">
        <v/>
      </c>
      <c r="B11431" s="74" t="str">
        <v/>
      </c>
      <c r="C11431" s="75">
        <f>IF($E11431="","",IFERROR(VLOOKUP(TRIM(E11431&amp;""),'Référentiel Articles'!$A$2:$F$634,2,FALSE),""))</f>
      </c>
      <c r="D11431" s="75">
        <f>IF($E11431="","",IFERROR(VLOOKUP(TRIM(E11431&amp;""),'Référentiel Articles'!$A$2:$F$634,3,FALSE),""))</f>
      </c>
      <c r="E11431" s="74" t="str">
        <v/>
      </c>
      <c r="F11431" s="75">
        <f>IF($E11431="","",IFERROR(VLOOKUP(TRIM(E11431&amp;""),'Référentiel Articles'!$A$2:$F$634,4,FALSE),""))</f>
      </c>
      <c r="G11431" s="76">
        <f>IF($E11431="","",IFERROR(VLOOKUP(TRIM(E11431&amp;""),'Référentiel Articles'!$A$2:$F$634,5,FALSE),""))</f>
      </c>
      <c r="H11431" s="77" t="str">
        <v/>
      </c>
      <c r="I11431" s="76">
        <f>IF($E11431="","",IFERROR(VLOOKUP(TRIM(E11431&amp;""),'Référentiel Articles'!$A$2:$F$634,6,FALSE),""))</f>
      </c>
      <c r="J11431" s="78">
        <f>IF(OR($E11431="",$H11431=""),"",$H11431*$I11431)</f>
      </c>
      <c r="K11431" s="79" t="str">
        <v/>
      </c>
    </row>
    <row r="11432">
      <c r="A11432" s="81" t="str">
        <v/>
      </c>
      <c r="B11432" s="81" t="str">
        <v/>
      </c>
      <c r="C11432" s="83">
        <f>IF($E11432="","",IFERROR(VLOOKUP(TRIM(E11432&amp;""),'Référentiel Articles'!$A$2:$F$634,2,FALSE),""))</f>
      </c>
      <c r="D11432" s="83">
        <f>IF($E11432="","",IFERROR(VLOOKUP(TRIM(E11432&amp;""),'Référentiel Articles'!$A$2:$F$634,3,FALSE),""))</f>
      </c>
      <c r="E11432" s="81" t="str">
        <v/>
      </c>
      <c r="F11432" s="83">
        <f>IF($E11432="","",IFERROR(VLOOKUP(TRIM(E11432&amp;""),'Référentiel Articles'!$A$2:$F$634,4,FALSE),""))</f>
      </c>
      <c r="G11432" s="84">
        <f>IF($E11432="","",IFERROR(VLOOKUP(TRIM(E11432&amp;""),'Référentiel Articles'!$A$2:$F$634,5,FALSE),""))</f>
      </c>
      <c r="H11432" s="85" t="str">
        <v/>
      </c>
      <c r="I11432" s="84">
        <f>IF($E11432="","",IFERROR(VLOOKUP(TRIM(E11432&amp;""),'Référentiel Articles'!$A$2:$F$634,6,FALSE),""))</f>
      </c>
      <c r="J11432" s="90">
        <f>IF(OR($E11432="",$H11432=""),"",$H11432*$I11432)</f>
      </c>
      <c r="K11432" s="87" t="str">
        <v/>
      </c>
    </row>
    <row r="11433">
      <c r="A11433" s="74" t="str">
        <v/>
      </c>
      <c r="B11433" s="74" t="str">
        <v/>
      </c>
      <c r="C11433" s="75">
        <f>IF($E11433="","",IFERROR(VLOOKUP(TRIM(E11433&amp;""),'Référentiel Articles'!$A$2:$F$634,2,FALSE),""))</f>
      </c>
      <c r="D11433" s="75">
        <f>IF($E11433="","",IFERROR(VLOOKUP(TRIM(E11433&amp;""),'Référentiel Articles'!$A$2:$F$634,3,FALSE),""))</f>
      </c>
      <c r="E11433" s="74" t="str">
        <v/>
      </c>
      <c r="F11433" s="75">
        <f>IF($E11433="","",IFERROR(VLOOKUP(TRIM(E11433&amp;""),'Référentiel Articles'!$A$2:$F$634,4,FALSE),""))</f>
      </c>
      <c r="G11433" s="76">
        <f>IF($E11433="","",IFERROR(VLOOKUP(TRIM(E11433&amp;""),'Référentiel Articles'!$A$2:$F$634,5,FALSE),""))</f>
      </c>
      <c r="H11433" s="77" t="str">
        <v/>
      </c>
      <c r="I11433" s="76">
        <f>IF($E11433="","",IFERROR(VLOOKUP(TRIM(E11433&amp;""),'Référentiel Articles'!$A$2:$F$634,6,FALSE),""))</f>
      </c>
      <c r="J11433" s="78">
        <f>IF(OR($E11433="",$H11433=""),"",$H11433*$I11433)</f>
      </c>
      <c r="K11433" s="79" t="str">
        <v/>
      </c>
    </row>
    <row r="11434">
      <c r="A11434" s="81" t="str">
        <v/>
      </c>
      <c r="B11434" s="81" t="str">
        <v/>
      </c>
      <c r="C11434" s="83">
        <f>IF($E11434="","",IFERROR(VLOOKUP(TRIM(E11434&amp;""),'Référentiel Articles'!$A$2:$F$634,2,FALSE),""))</f>
      </c>
      <c r="D11434" s="83">
        <f>IF($E11434="","",IFERROR(VLOOKUP(TRIM(E11434&amp;""),'Référentiel Articles'!$A$2:$F$634,3,FALSE),""))</f>
      </c>
      <c r="E11434" s="81" t="str">
        <v/>
      </c>
      <c r="F11434" s="83">
        <f>IF($E11434="","",IFERROR(VLOOKUP(TRIM(E11434&amp;""),'Référentiel Articles'!$A$2:$F$634,4,FALSE),""))</f>
      </c>
      <c r="G11434" s="84">
        <f>IF($E11434="","",IFERROR(VLOOKUP(TRIM(E11434&amp;""),'Référentiel Articles'!$A$2:$F$634,5,FALSE),""))</f>
      </c>
      <c r="H11434" s="85" t="str">
        <v/>
      </c>
      <c r="I11434" s="84">
        <f>IF($E11434="","",IFERROR(VLOOKUP(TRIM(E11434&amp;""),'Référentiel Articles'!$A$2:$F$634,6,FALSE),""))</f>
      </c>
      <c r="J11434" s="90">
        <f>IF(OR($E11434="",$H11434=""),"",$H11434*$I11434)</f>
      </c>
      <c r="K11434" s="87" t="str">
        <v/>
      </c>
    </row>
    <row r="11435">
      <c r="A11435" s="74" t="str">
        <v/>
      </c>
      <c r="B11435" s="74" t="str">
        <v/>
      </c>
      <c r="C11435" s="75">
        <f>IF($E11435="","",IFERROR(VLOOKUP(TRIM(E11435&amp;""),'Référentiel Articles'!$A$2:$F$634,2,FALSE),""))</f>
      </c>
      <c r="D11435" s="75">
        <f>IF($E11435="","",IFERROR(VLOOKUP(TRIM(E11435&amp;""),'Référentiel Articles'!$A$2:$F$634,3,FALSE),""))</f>
      </c>
      <c r="E11435" s="74" t="str">
        <v/>
      </c>
      <c r="F11435" s="75">
        <f>IF($E11435="","",IFERROR(VLOOKUP(TRIM(E11435&amp;""),'Référentiel Articles'!$A$2:$F$634,4,FALSE),""))</f>
      </c>
      <c r="G11435" s="76">
        <f>IF($E11435="","",IFERROR(VLOOKUP(TRIM(E11435&amp;""),'Référentiel Articles'!$A$2:$F$634,5,FALSE),""))</f>
      </c>
      <c r="H11435" s="77" t="str">
        <v/>
      </c>
      <c r="I11435" s="76">
        <f>IF($E11435="","",IFERROR(VLOOKUP(TRIM(E11435&amp;""),'Référentiel Articles'!$A$2:$F$634,6,FALSE),""))</f>
      </c>
      <c r="J11435" s="78">
        <f>IF(OR($E11435="",$H11435=""),"",$H11435*$I11435)</f>
      </c>
      <c r="K11435" s="79" t="str">
        <v/>
      </c>
    </row>
    <row r="11436">
      <c r="A11436" s="81" t="str">
        <v/>
      </c>
      <c r="B11436" s="81" t="str">
        <v/>
      </c>
      <c r="C11436" s="83">
        <f>IF($E11436="","",IFERROR(VLOOKUP(TRIM(E11436&amp;""),'Référentiel Articles'!$A$2:$F$634,2,FALSE),""))</f>
      </c>
      <c r="D11436" s="83">
        <f>IF($E11436="","",IFERROR(VLOOKUP(TRIM(E11436&amp;""),'Référentiel Articles'!$A$2:$F$634,3,FALSE),""))</f>
      </c>
      <c r="E11436" s="81" t="str">
        <v/>
      </c>
      <c r="F11436" s="83">
        <f>IF($E11436="","",IFERROR(VLOOKUP(TRIM(E11436&amp;""),'Référentiel Articles'!$A$2:$F$634,4,FALSE),""))</f>
      </c>
      <c r="G11436" s="84">
        <f>IF($E11436="","",IFERROR(VLOOKUP(TRIM(E11436&amp;""),'Référentiel Articles'!$A$2:$F$634,5,FALSE),""))</f>
      </c>
      <c r="H11436" s="85" t="str">
        <v/>
      </c>
      <c r="I11436" s="84">
        <f>IF($E11436="","",IFERROR(VLOOKUP(TRIM(E11436&amp;""),'Référentiel Articles'!$A$2:$F$634,6,FALSE),""))</f>
      </c>
      <c r="J11436" s="90">
        <f>IF(OR($E11436="",$H11436=""),"",$H11436*$I11436)</f>
      </c>
      <c r="K11436" s="87" t="str">
        <v/>
      </c>
    </row>
    <row r="11437">
      <c r="A11437" s="74" t="str">
        <v/>
      </c>
      <c r="B11437" s="74" t="str">
        <v/>
      </c>
      <c r="C11437" s="75">
        <f>IF($E11437="","",IFERROR(VLOOKUP(TRIM(E11437&amp;""),'Référentiel Articles'!$A$2:$F$634,2,FALSE),""))</f>
      </c>
      <c r="D11437" s="75">
        <f>IF($E11437="","",IFERROR(VLOOKUP(TRIM(E11437&amp;""),'Référentiel Articles'!$A$2:$F$634,3,FALSE),""))</f>
      </c>
      <c r="E11437" s="74" t="str">
        <v/>
      </c>
      <c r="F11437" s="75">
        <f>IF($E11437="","",IFERROR(VLOOKUP(TRIM(E11437&amp;""),'Référentiel Articles'!$A$2:$F$634,4,FALSE),""))</f>
      </c>
      <c r="G11437" s="76">
        <f>IF($E11437="","",IFERROR(VLOOKUP(TRIM(E11437&amp;""),'Référentiel Articles'!$A$2:$F$634,5,FALSE),""))</f>
      </c>
      <c r="H11437" s="77" t="str">
        <v/>
      </c>
      <c r="I11437" s="76">
        <f>IF($E11437="","",IFERROR(VLOOKUP(TRIM(E11437&amp;""),'Référentiel Articles'!$A$2:$F$634,6,FALSE),""))</f>
      </c>
      <c r="J11437" s="78">
        <f>IF(OR($E11437="",$H11437=""),"",$H11437*$I11437)</f>
      </c>
      <c r="K11437" s="79" t="str">
        <v/>
      </c>
    </row>
    <row r="11438">
      <c r="A11438" s="81" t="str">
        <v/>
      </c>
      <c r="B11438" s="81" t="str">
        <v/>
      </c>
      <c r="C11438" s="83">
        <f>IF($E11438="","",IFERROR(VLOOKUP(TRIM(E11438&amp;""),'Référentiel Articles'!$A$2:$F$634,2,FALSE),""))</f>
      </c>
      <c r="D11438" s="83">
        <f>IF($E11438="","",IFERROR(VLOOKUP(TRIM(E11438&amp;""),'Référentiel Articles'!$A$2:$F$634,3,FALSE),""))</f>
      </c>
      <c r="E11438" s="81" t="str">
        <v/>
      </c>
      <c r="F11438" s="83">
        <f>IF($E11438="","",IFERROR(VLOOKUP(TRIM(E11438&amp;""),'Référentiel Articles'!$A$2:$F$634,4,FALSE),""))</f>
      </c>
      <c r="G11438" s="84">
        <f>IF($E11438="","",IFERROR(VLOOKUP(TRIM(E11438&amp;""),'Référentiel Articles'!$A$2:$F$634,5,FALSE),""))</f>
      </c>
      <c r="H11438" s="85" t="str">
        <v/>
      </c>
      <c r="I11438" s="84">
        <f>IF($E11438="","",IFERROR(VLOOKUP(TRIM(E11438&amp;""),'Référentiel Articles'!$A$2:$F$634,6,FALSE),""))</f>
      </c>
      <c r="J11438" s="90">
        <f>IF(OR($E11438="",$H11438=""),"",$H11438*$I11438)</f>
      </c>
      <c r="K11438" s="87" t="str">
        <v/>
      </c>
    </row>
    <row r="11439">
      <c r="A11439" s="74" t="str">
        <v/>
      </c>
      <c r="B11439" s="74" t="str">
        <v/>
      </c>
      <c r="C11439" s="75">
        <f>IF($E11439="","",IFERROR(VLOOKUP(TRIM(E11439&amp;""),'Référentiel Articles'!$A$2:$F$634,2,FALSE),""))</f>
      </c>
      <c r="D11439" s="75">
        <f>IF($E11439="","",IFERROR(VLOOKUP(TRIM(E11439&amp;""),'Référentiel Articles'!$A$2:$F$634,3,FALSE),""))</f>
      </c>
      <c r="E11439" s="74" t="str">
        <v/>
      </c>
      <c r="F11439" s="75">
        <f>IF($E11439="","",IFERROR(VLOOKUP(TRIM(E11439&amp;""),'Référentiel Articles'!$A$2:$F$634,4,FALSE),""))</f>
      </c>
      <c r="G11439" s="76">
        <f>IF($E11439="","",IFERROR(VLOOKUP(TRIM(E11439&amp;""),'Référentiel Articles'!$A$2:$F$634,5,FALSE),""))</f>
      </c>
      <c r="H11439" s="77" t="str">
        <v/>
      </c>
      <c r="I11439" s="76">
        <f>IF($E11439="","",IFERROR(VLOOKUP(TRIM(E11439&amp;""),'Référentiel Articles'!$A$2:$F$634,6,FALSE),""))</f>
      </c>
      <c r="J11439" s="78">
        <f>IF(OR($E11439="",$H11439=""),"",$H11439*$I11439)</f>
      </c>
      <c r="K11439" s="79" t="str">
        <v/>
      </c>
    </row>
    <row r="11440">
      <c r="A11440" s="81" t="str">
        <v/>
      </c>
      <c r="B11440" s="81" t="str">
        <v/>
      </c>
      <c r="C11440" s="83">
        <f>IF($E11440="","",IFERROR(VLOOKUP(TRIM(E11440&amp;""),'Référentiel Articles'!$A$2:$F$634,2,FALSE),""))</f>
      </c>
      <c r="D11440" s="83">
        <f>IF($E11440="","",IFERROR(VLOOKUP(TRIM(E11440&amp;""),'Référentiel Articles'!$A$2:$F$634,3,FALSE),""))</f>
      </c>
      <c r="E11440" s="81" t="str">
        <v/>
      </c>
      <c r="F11440" s="83">
        <f>IF($E11440="","",IFERROR(VLOOKUP(TRIM(E11440&amp;""),'Référentiel Articles'!$A$2:$F$634,4,FALSE),""))</f>
      </c>
      <c r="G11440" s="84">
        <f>IF($E11440="","",IFERROR(VLOOKUP(TRIM(E11440&amp;""),'Référentiel Articles'!$A$2:$F$634,5,FALSE),""))</f>
      </c>
      <c r="H11440" s="85" t="str">
        <v/>
      </c>
      <c r="I11440" s="84">
        <f>IF($E11440="","",IFERROR(VLOOKUP(TRIM(E11440&amp;""),'Référentiel Articles'!$A$2:$F$634,6,FALSE),""))</f>
      </c>
      <c r="J11440" s="90">
        <f>IF(OR($E11440="",$H11440=""),"",$H11440*$I11440)</f>
      </c>
      <c r="K11440" s="87" t="str">
        <v/>
      </c>
    </row>
    <row r="11441">
      <c r="A11441" s="74" t="str">
        <v/>
      </c>
      <c r="B11441" s="74" t="str">
        <v/>
      </c>
      <c r="C11441" s="75">
        <f>IF($E11441="","",IFERROR(VLOOKUP(TRIM(E11441&amp;""),'Référentiel Articles'!$A$2:$F$634,2,FALSE),""))</f>
      </c>
      <c r="D11441" s="75">
        <f>IF($E11441="","",IFERROR(VLOOKUP(TRIM(E11441&amp;""),'Référentiel Articles'!$A$2:$F$634,3,FALSE),""))</f>
      </c>
      <c r="E11441" s="74" t="str">
        <v/>
      </c>
      <c r="F11441" s="75">
        <f>IF($E11441="","",IFERROR(VLOOKUP(TRIM(E11441&amp;""),'Référentiel Articles'!$A$2:$F$634,4,FALSE),""))</f>
      </c>
      <c r="G11441" s="76">
        <f>IF($E11441="","",IFERROR(VLOOKUP(TRIM(E11441&amp;""),'Référentiel Articles'!$A$2:$F$634,5,FALSE),""))</f>
      </c>
      <c r="H11441" s="77" t="str">
        <v/>
      </c>
      <c r="I11441" s="76">
        <f>IF($E11441="","",IFERROR(VLOOKUP(TRIM(E11441&amp;""),'Référentiel Articles'!$A$2:$F$634,6,FALSE),""))</f>
      </c>
      <c r="J11441" s="78">
        <f>IF(OR($E11441="",$H11441=""),"",$H11441*$I11441)</f>
      </c>
      <c r="K11441" s="79" t="str">
        <v/>
      </c>
    </row>
    <row r="11442">
      <c r="A11442" s="81" t="str">
        <v/>
      </c>
      <c r="B11442" s="81" t="str">
        <v/>
      </c>
      <c r="C11442" s="83">
        <f>IF($E11442="","",IFERROR(VLOOKUP(TRIM(E11442&amp;""),'Référentiel Articles'!$A$2:$F$634,2,FALSE),""))</f>
      </c>
      <c r="D11442" s="83">
        <f>IF($E11442="","",IFERROR(VLOOKUP(TRIM(E11442&amp;""),'Référentiel Articles'!$A$2:$F$634,3,FALSE),""))</f>
      </c>
      <c r="E11442" s="81" t="str">
        <v/>
      </c>
      <c r="F11442" s="83">
        <f>IF($E11442="","",IFERROR(VLOOKUP(TRIM(E11442&amp;""),'Référentiel Articles'!$A$2:$F$634,4,FALSE),""))</f>
      </c>
      <c r="G11442" s="84">
        <f>IF($E11442="","",IFERROR(VLOOKUP(TRIM(E11442&amp;""),'Référentiel Articles'!$A$2:$F$634,5,FALSE),""))</f>
      </c>
      <c r="H11442" s="85" t="str">
        <v/>
      </c>
      <c r="I11442" s="84">
        <f>IF($E11442="","",IFERROR(VLOOKUP(TRIM(E11442&amp;""),'Référentiel Articles'!$A$2:$F$634,6,FALSE),""))</f>
      </c>
      <c r="J11442" s="90">
        <f>IF(OR($E11442="",$H11442=""),"",$H11442*$I11442)</f>
      </c>
      <c r="K11442" s="87" t="str">
        <v/>
      </c>
    </row>
    <row r="11443">
      <c r="A11443" s="74" t="str">
        <v/>
      </c>
      <c r="B11443" s="74" t="str">
        <v/>
      </c>
      <c r="C11443" s="75">
        <f>IF($E11443="","",IFERROR(VLOOKUP(TRIM(E11443&amp;""),'Référentiel Articles'!$A$2:$F$634,2,FALSE),""))</f>
      </c>
      <c r="D11443" s="75">
        <f>IF($E11443="","",IFERROR(VLOOKUP(TRIM(E11443&amp;""),'Référentiel Articles'!$A$2:$F$634,3,FALSE),""))</f>
      </c>
      <c r="E11443" s="74" t="str">
        <v/>
      </c>
      <c r="F11443" s="75">
        <f>IF($E11443="","",IFERROR(VLOOKUP(TRIM(E11443&amp;""),'Référentiel Articles'!$A$2:$F$634,4,FALSE),""))</f>
      </c>
      <c r="G11443" s="76">
        <f>IF($E11443="","",IFERROR(VLOOKUP(TRIM(E11443&amp;""),'Référentiel Articles'!$A$2:$F$634,5,FALSE),""))</f>
      </c>
      <c r="H11443" s="77" t="str">
        <v/>
      </c>
      <c r="I11443" s="76">
        <f>IF($E11443="","",IFERROR(VLOOKUP(TRIM(E11443&amp;""),'Référentiel Articles'!$A$2:$F$634,6,FALSE),""))</f>
      </c>
      <c r="J11443" s="78">
        <f>IF(OR($E11443="",$H11443=""),"",$H11443*$I11443)</f>
      </c>
      <c r="K11443" s="79" t="str">
        <v/>
      </c>
    </row>
    <row r="11444">
      <c r="A11444" s="81" t="str">
        <v/>
      </c>
      <c r="B11444" s="81" t="str">
        <v/>
      </c>
      <c r="C11444" s="83">
        <f>IF($E11444="","",IFERROR(VLOOKUP(TRIM(E11444&amp;""),'Référentiel Articles'!$A$2:$F$634,2,FALSE),""))</f>
      </c>
      <c r="D11444" s="83">
        <f>IF($E11444="","",IFERROR(VLOOKUP(TRIM(E11444&amp;""),'Référentiel Articles'!$A$2:$F$634,3,FALSE),""))</f>
      </c>
      <c r="E11444" s="81" t="str">
        <v/>
      </c>
      <c r="F11444" s="83">
        <f>IF($E11444="","",IFERROR(VLOOKUP(TRIM(E11444&amp;""),'Référentiel Articles'!$A$2:$F$634,4,FALSE),""))</f>
      </c>
      <c r="G11444" s="84">
        <f>IF($E11444="","",IFERROR(VLOOKUP(TRIM(E11444&amp;""),'Référentiel Articles'!$A$2:$F$634,5,FALSE),""))</f>
      </c>
      <c r="H11444" s="85" t="str">
        <v/>
      </c>
      <c r="I11444" s="84">
        <f>IF($E11444="","",IFERROR(VLOOKUP(TRIM(E11444&amp;""),'Référentiel Articles'!$A$2:$F$634,6,FALSE),""))</f>
      </c>
      <c r="J11444" s="90">
        <f>IF(OR($E11444="",$H11444=""),"",$H11444*$I11444)</f>
      </c>
      <c r="K11444" s="87" t="str">
        <v/>
      </c>
    </row>
    <row r="11445">
      <c r="A11445" s="74" t="str">
        <v/>
      </c>
      <c r="B11445" s="74" t="str">
        <v/>
      </c>
      <c r="C11445" s="75">
        <f>IF($E11445="","",IFERROR(VLOOKUP(TRIM(E11445&amp;""),'Référentiel Articles'!$A$2:$F$634,2,FALSE),""))</f>
      </c>
      <c r="D11445" s="75">
        <f>IF($E11445="","",IFERROR(VLOOKUP(TRIM(E11445&amp;""),'Référentiel Articles'!$A$2:$F$634,3,FALSE),""))</f>
      </c>
      <c r="E11445" s="74" t="str">
        <v/>
      </c>
      <c r="F11445" s="75">
        <f>IF($E11445="","",IFERROR(VLOOKUP(TRIM(E11445&amp;""),'Référentiel Articles'!$A$2:$F$634,4,FALSE),""))</f>
      </c>
      <c r="G11445" s="76">
        <f>IF($E11445="","",IFERROR(VLOOKUP(TRIM(E11445&amp;""),'Référentiel Articles'!$A$2:$F$634,5,FALSE),""))</f>
      </c>
      <c r="H11445" s="77" t="str">
        <v/>
      </c>
      <c r="I11445" s="76">
        <f>IF($E11445="","",IFERROR(VLOOKUP(TRIM(E11445&amp;""),'Référentiel Articles'!$A$2:$F$634,6,FALSE),""))</f>
      </c>
      <c r="J11445" s="78">
        <f>IF(OR($E11445="",$H11445=""),"",$H11445*$I11445)</f>
      </c>
      <c r="K11445" s="79" t="str">
        <v/>
      </c>
    </row>
    <row r="11446">
      <c r="A11446" s="81" t="str">
        <v/>
      </c>
      <c r="B11446" s="81" t="str">
        <v/>
      </c>
      <c r="C11446" s="83">
        <f>IF($E11446="","",IFERROR(VLOOKUP(TRIM(E11446&amp;""),'Référentiel Articles'!$A$2:$F$634,2,FALSE),""))</f>
      </c>
      <c r="D11446" s="83">
        <f>IF($E11446="","",IFERROR(VLOOKUP(TRIM(E11446&amp;""),'Référentiel Articles'!$A$2:$F$634,3,FALSE),""))</f>
      </c>
      <c r="E11446" s="81" t="str">
        <v/>
      </c>
      <c r="F11446" s="83">
        <f>IF($E11446="","",IFERROR(VLOOKUP(TRIM(E11446&amp;""),'Référentiel Articles'!$A$2:$F$634,4,FALSE),""))</f>
      </c>
      <c r="G11446" s="84">
        <f>IF($E11446="","",IFERROR(VLOOKUP(TRIM(E11446&amp;""),'Référentiel Articles'!$A$2:$F$634,5,FALSE),""))</f>
      </c>
      <c r="H11446" s="85" t="str">
        <v/>
      </c>
      <c r="I11446" s="84">
        <f>IF($E11446="","",IFERROR(VLOOKUP(TRIM(E11446&amp;""),'Référentiel Articles'!$A$2:$F$634,6,FALSE),""))</f>
      </c>
      <c r="J11446" s="90">
        <f>IF(OR($E11446="",$H11446=""),"",$H11446*$I11446)</f>
      </c>
      <c r="K11446" s="87" t="str">
        <v/>
      </c>
    </row>
    <row r="11447">
      <c r="A11447" s="74" t="str">
        <v/>
      </c>
      <c r="B11447" s="74" t="str">
        <v/>
      </c>
      <c r="C11447" s="75">
        <f>IF($E11447="","",IFERROR(VLOOKUP(TRIM(E11447&amp;""),'Référentiel Articles'!$A$2:$F$634,2,FALSE),""))</f>
      </c>
      <c r="D11447" s="75">
        <f>IF($E11447="","",IFERROR(VLOOKUP(TRIM(E11447&amp;""),'Référentiel Articles'!$A$2:$F$634,3,FALSE),""))</f>
      </c>
      <c r="E11447" s="74" t="str">
        <v/>
      </c>
      <c r="F11447" s="75">
        <f>IF($E11447="","",IFERROR(VLOOKUP(TRIM(E11447&amp;""),'Référentiel Articles'!$A$2:$F$634,4,FALSE),""))</f>
      </c>
      <c r="G11447" s="76">
        <f>IF($E11447="","",IFERROR(VLOOKUP(TRIM(E11447&amp;""),'Référentiel Articles'!$A$2:$F$634,5,FALSE),""))</f>
      </c>
      <c r="H11447" s="77" t="str">
        <v/>
      </c>
      <c r="I11447" s="76">
        <f>IF($E11447="","",IFERROR(VLOOKUP(TRIM(E11447&amp;""),'Référentiel Articles'!$A$2:$F$634,6,FALSE),""))</f>
      </c>
      <c r="J11447" s="78">
        <f>IF(OR($E11447="",$H11447=""),"",$H11447*$I11447)</f>
      </c>
      <c r="K11447" s="79" t="str">
        <v/>
      </c>
    </row>
    <row r="11448">
      <c r="A11448" s="81" t="str">
        <v/>
      </c>
      <c r="B11448" s="81" t="str">
        <v/>
      </c>
      <c r="C11448" s="83">
        <f>IF($E11448="","",IFERROR(VLOOKUP(TRIM(E11448&amp;""),'Référentiel Articles'!$A$2:$F$634,2,FALSE),""))</f>
      </c>
      <c r="D11448" s="83">
        <f>IF($E11448="","",IFERROR(VLOOKUP(TRIM(E11448&amp;""),'Référentiel Articles'!$A$2:$F$634,3,FALSE),""))</f>
      </c>
      <c r="E11448" s="81" t="str">
        <v/>
      </c>
      <c r="F11448" s="83">
        <f>IF($E11448="","",IFERROR(VLOOKUP(TRIM(E11448&amp;""),'Référentiel Articles'!$A$2:$F$634,4,FALSE),""))</f>
      </c>
      <c r="G11448" s="84">
        <f>IF($E11448="","",IFERROR(VLOOKUP(TRIM(E11448&amp;""),'Référentiel Articles'!$A$2:$F$634,5,FALSE),""))</f>
      </c>
      <c r="H11448" s="85" t="str">
        <v/>
      </c>
      <c r="I11448" s="84">
        <f>IF($E11448="","",IFERROR(VLOOKUP(TRIM(E11448&amp;""),'Référentiel Articles'!$A$2:$F$634,6,FALSE),""))</f>
      </c>
      <c r="J11448" s="90">
        <f>IF(OR($E11448="",$H11448=""),"",$H11448*$I11448)</f>
      </c>
      <c r="K11448" s="87" t="str">
        <v/>
      </c>
    </row>
    <row r="11449">
      <c r="A11449" s="74" t="str">
        <v/>
      </c>
      <c r="B11449" s="74" t="str">
        <v/>
      </c>
      <c r="C11449" s="75">
        <f>IF($E11449="","",IFERROR(VLOOKUP(TRIM(E11449&amp;""),'Référentiel Articles'!$A$2:$F$634,2,FALSE),""))</f>
      </c>
      <c r="D11449" s="75">
        <f>IF($E11449="","",IFERROR(VLOOKUP(TRIM(E11449&amp;""),'Référentiel Articles'!$A$2:$F$634,3,FALSE),""))</f>
      </c>
      <c r="E11449" s="74" t="str">
        <v/>
      </c>
      <c r="F11449" s="75">
        <f>IF($E11449="","",IFERROR(VLOOKUP(TRIM(E11449&amp;""),'Référentiel Articles'!$A$2:$F$634,4,FALSE),""))</f>
      </c>
      <c r="G11449" s="76">
        <f>IF($E11449="","",IFERROR(VLOOKUP(TRIM(E11449&amp;""),'Référentiel Articles'!$A$2:$F$634,5,FALSE),""))</f>
      </c>
      <c r="H11449" s="77" t="str">
        <v/>
      </c>
      <c r="I11449" s="76">
        <f>IF($E11449="","",IFERROR(VLOOKUP(TRIM(E11449&amp;""),'Référentiel Articles'!$A$2:$F$634,6,FALSE),""))</f>
      </c>
      <c r="J11449" s="78">
        <f>IF(OR($E11449="",$H11449=""),"",$H11449*$I11449)</f>
      </c>
      <c r="K11449" s="79" t="str">
        <v/>
      </c>
    </row>
    <row r="11450">
      <c r="A11450" s="81" t="str">
        <v/>
      </c>
      <c r="B11450" s="81" t="str">
        <v/>
      </c>
      <c r="C11450" s="83">
        <f>IF($E11450="","",IFERROR(VLOOKUP(TRIM(E11450&amp;""),'Référentiel Articles'!$A$2:$F$634,2,FALSE),""))</f>
      </c>
      <c r="D11450" s="83">
        <f>IF($E11450="","",IFERROR(VLOOKUP(TRIM(E11450&amp;""),'Référentiel Articles'!$A$2:$F$634,3,FALSE),""))</f>
      </c>
      <c r="E11450" s="81" t="str">
        <v/>
      </c>
      <c r="F11450" s="83">
        <f>IF($E11450="","",IFERROR(VLOOKUP(TRIM(E11450&amp;""),'Référentiel Articles'!$A$2:$F$634,4,FALSE),""))</f>
      </c>
      <c r="G11450" s="84">
        <f>IF($E11450="","",IFERROR(VLOOKUP(TRIM(E11450&amp;""),'Référentiel Articles'!$A$2:$F$634,5,FALSE),""))</f>
      </c>
      <c r="H11450" s="85" t="str">
        <v/>
      </c>
      <c r="I11450" s="84">
        <f>IF($E11450="","",IFERROR(VLOOKUP(TRIM(E11450&amp;""),'Référentiel Articles'!$A$2:$F$634,6,FALSE),""))</f>
      </c>
      <c r="J11450" s="90">
        <f>IF(OR($E11450="",$H11450=""),"",$H11450*$I11450)</f>
      </c>
      <c r="K11450" s="87" t="str">
        <v/>
      </c>
    </row>
    <row r="11451">
      <c r="A11451" s="74" t="str">
        <v/>
      </c>
      <c r="B11451" s="74" t="str">
        <v/>
      </c>
      <c r="C11451" s="75">
        <f>IF($E11451="","",IFERROR(VLOOKUP(TRIM(E11451&amp;""),'Référentiel Articles'!$A$2:$F$634,2,FALSE),""))</f>
      </c>
      <c r="D11451" s="75">
        <f>IF($E11451="","",IFERROR(VLOOKUP(TRIM(E11451&amp;""),'Référentiel Articles'!$A$2:$F$634,3,FALSE),""))</f>
      </c>
      <c r="E11451" s="74" t="str">
        <v/>
      </c>
      <c r="F11451" s="75">
        <f>IF($E11451="","",IFERROR(VLOOKUP(TRIM(E11451&amp;""),'Référentiel Articles'!$A$2:$F$634,4,FALSE),""))</f>
      </c>
      <c r="G11451" s="76">
        <f>IF($E11451="","",IFERROR(VLOOKUP(TRIM(E11451&amp;""),'Référentiel Articles'!$A$2:$F$634,5,FALSE),""))</f>
      </c>
      <c r="H11451" s="77" t="str">
        <v/>
      </c>
      <c r="I11451" s="76">
        <f>IF($E11451="","",IFERROR(VLOOKUP(TRIM(E11451&amp;""),'Référentiel Articles'!$A$2:$F$634,6,FALSE),""))</f>
      </c>
      <c r="J11451" s="78">
        <f>IF(OR($E11451="",$H11451=""),"",$H11451*$I11451)</f>
      </c>
      <c r="K11451" s="79" t="str">
        <v/>
      </c>
    </row>
    <row r="11452">
      <c r="A11452" s="81" t="str">
        <v/>
      </c>
      <c r="B11452" s="81" t="str">
        <v/>
      </c>
      <c r="C11452" s="83">
        <f>IF($E11452="","",IFERROR(VLOOKUP(TRIM(E11452&amp;""),'Référentiel Articles'!$A$2:$F$634,2,FALSE),""))</f>
      </c>
      <c r="D11452" s="83">
        <f>IF($E11452="","",IFERROR(VLOOKUP(TRIM(E11452&amp;""),'Référentiel Articles'!$A$2:$F$634,3,FALSE),""))</f>
      </c>
      <c r="E11452" s="81" t="str">
        <v/>
      </c>
      <c r="F11452" s="83">
        <f>IF($E11452="","",IFERROR(VLOOKUP(TRIM(E11452&amp;""),'Référentiel Articles'!$A$2:$F$634,4,FALSE),""))</f>
      </c>
      <c r="G11452" s="84">
        <f>IF($E11452="","",IFERROR(VLOOKUP(TRIM(E11452&amp;""),'Référentiel Articles'!$A$2:$F$634,5,FALSE),""))</f>
      </c>
      <c r="H11452" s="85" t="str">
        <v/>
      </c>
      <c r="I11452" s="84">
        <f>IF($E11452="","",IFERROR(VLOOKUP(TRIM(E11452&amp;""),'Référentiel Articles'!$A$2:$F$634,6,FALSE),""))</f>
      </c>
      <c r="J11452" s="90">
        <f>IF(OR($E11452="",$H11452=""),"",$H11452*$I11452)</f>
      </c>
      <c r="K11452" s="87" t="str">
        <v/>
      </c>
    </row>
    <row r="11453">
      <c r="A11453" s="74" t="str">
        <v/>
      </c>
      <c r="B11453" s="74" t="str">
        <v/>
      </c>
      <c r="C11453" s="75">
        <f>IF($E11453="","",IFERROR(VLOOKUP(TRIM(E11453&amp;""),'Référentiel Articles'!$A$2:$F$634,2,FALSE),""))</f>
      </c>
      <c r="D11453" s="75">
        <f>IF($E11453="","",IFERROR(VLOOKUP(TRIM(E11453&amp;""),'Référentiel Articles'!$A$2:$F$634,3,FALSE),""))</f>
      </c>
      <c r="E11453" s="74" t="str">
        <v/>
      </c>
      <c r="F11453" s="75">
        <f>IF($E11453="","",IFERROR(VLOOKUP(TRIM(E11453&amp;""),'Référentiel Articles'!$A$2:$F$634,4,FALSE),""))</f>
      </c>
      <c r="G11453" s="76">
        <f>IF($E11453="","",IFERROR(VLOOKUP(TRIM(E11453&amp;""),'Référentiel Articles'!$A$2:$F$634,5,FALSE),""))</f>
      </c>
      <c r="H11453" s="77" t="str">
        <v/>
      </c>
      <c r="I11453" s="76">
        <f>IF($E11453="","",IFERROR(VLOOKUP(TRIM(E11453&amp;""),'Référentiel Articles'!$A$2:$F$634,6,FALSE),""))</f>
      </c>
      <c r="J11453" s="78">
        <f>IF(OR($E11453="",$H11453=""),"",$H11453*$I11453)</f>
      </c>
      <c r="K11453" s="79" t="str">
        <v/>
      </c>
    </row>
    <row r="11454">
      <c r="A11454" s="81" t="str">
        <v/>
      </c>
      <c r="B11454" s="81" t="str">
        <v/>
      </c>
      <c r="C11454" s="83">
        <f>IF($E11454="","",IFERROR(VLOOKUP(TRIM(E11454&amp;""),'Référentiel Articles'!$A$2:$F$634,2,FALSE),""))</f>
      </c>
      <c r="D11454" s="83">
        <f>IF($E11454="","",IFERROR(VLOOKUP(TRIM(E11454&amp;""),'Référentiel Articles'!$A$2:$F$634,3,FALSE),""))</f>
      </c>
      <c r="E11454" s="81" t="str">
        <v/>
      </c>
      <c r="F11454" s="83">
        <f>IF($E11454="","",IFERROR(VLOOKUP(TRIM(E11454&amp;""),'Référentiel Articles'!$A$2:$F$634,4,FALSE),""))</f>
      </c>
      <c r="G11454" s="84">
        <f>IF($E11454="","",IFERROR(VLOOKUP(TRIM(E11454&amp;""),'Référentiel Articles'!$A$2:$F$634,5,FALSE),""))</f>
      </c>
      <c r="H11454" s="85" t="str">
        <v/>
      </c>
      <c r="I11454" s="84">
        <f>IF($E11454="","",IFERROR(VLOOKUP(TRIM(E11454&amp;""),'Référentiel Articles'!$A$2:$F$634,6,FALSE),""))</f>
      </c>
      <c r="J11454" s="90">
        <f>IF(OR($E11454="",$H11454=""),"",$H11454*$I11454)</f>
      </c>
      <c r="K11454" s="87" t="str">
        <v/>
      </c>
    </row>
    <row r="11455">
      <c r="A11455" s="74" t="str">
        <v/>
      </c>
      <c r="B11455" s="74" t="str">
        <v/>
      </c>
      <c r="C11455" s="75">
        <f>IF($E11455="","",IFERROR(VLOOKUP(TRIM(E11455&amp;""),'Référentiel Articles'!$A$2:$F$634,2,FALSE),""))</f>
      </c>
      <c r="D11455" s="75">
        <f>IF($E11455="","",IFERROR(VLOOKUP(TRIM(E11455&amp;""),'Référentiel Articles'!$A$2:$F$634,3,FALSE),""))</f>
      </c>
      <c r="E11455" s="74" t="str">
        <v/>
      </c>
      <c r="F11455" s="75">
        <f>IF($E11455="","",IFERROR(VLOOKUP(TRIM(E11455&amp;""),'Référentiel Articles'!$A$2:$F$634,4,FALSE),""))</f>
      </c>
      <c r="G11455" s="76">
        <f>IF($E11455="","",IFERROR(VLOOKUP(TRIM(E11455&amp;""),'Référentiel Articles'!$A$2:$F$634,5,FALSE),""))</f>
      </c>
      <c r="H11455" s="77" t="str">
        <v/>
      </c>
      <c r="I11455" s="76">
        <f>IF($E11455="","",IFERROR(VLOOKUP(TRIM(E11455&amp;""),'Référentiel Articles'!$A$2:$F$634,6,FALSE),""))</f>
      </c>
      <c r="J11455" s="78">
        <f>IF(OR($E11455="",$H11455=""),"",$H11455*$I11455)</f>
      </c>
      <c r="K11455" s="79" t="str">
        <v/>
      </c>
    </row>
    <row r="11456">
      <c r="A11456" s="81" t="str">
        <v/>
      </c>
      <c r="B11456" s="81" t="str">
        <v/>
      </c>
      <c r="C11456" s="83">
        <f>IF($E11456="","",IFERROR(VLOOKUP(TRIM(E11456&amp;""),'Référentiel Articles'!$A$2:$F$634,2,FALSE),""))</f>
      </c>
      <c r="D11456" s="83">
        <f>IF($E11456="","",IFERROR(VLOOKUP(TRIM(E11456&amp;""),'Référentiel Articles'!$A$2:$F$634,3,FALSE),""))</f>
      </c>
      <c r="E11456" s="81" t="str">
        <v/>
      </c>
      <c r="F11456" s="83">
        <f>IF($E11456="","",IFERROR(VLOOKUP(TRIM(E11456&amp;""),'Référentiel Articles'!$A$2:$F$634,4,FALSE),""))</f>
      </c>
      <c r="G11456" s="84">
        <f>IF($E11456="","",IFERROR(VLOOKUP(TRIM(E11456&amp;""),'Référentiel Articles'!$A$2:$F$634,5,FALSE),""))</f>
      </c>
      <c r="H11456" s="85" t="str">
        <v/>
      </c>
      <c r="I11456" s="84">
        <f>IF($E11456="","",IFERROR(VLOOKUP(TRIM(E11456&amp;""),'Référentiel Articles'!$A$2:$F$634,6,FALSE),""))</f>
      </c>
      <c r="J11456" s="90">
        <f>IF(OR($E11456="",$H11456=""),"",$H11456*$I11456)</f>
      </c>
      <c r="K11456" s="87" t="str">
        <v/>
      </c>
    </row>
    <row r="11457">
      <c r="A11457" s="74" t="str">
        <v/>
      </c>
      <c r="B11457" s="74" t="str">
        <v/>
      </c>
      <c r="C11457" s="75">
        <f>IF($E11457="","",IFERROR(VLOOKUP(TRIM(E11457&amp;""),'Référentiel Articles'!$A$2:$F$634,2,FALSE),""))</f>
      </c>
      <c r="D11457" s="75">
        <f>IF($E11457="","",IFERROR(VLOOKUP(TRIM(E11457&amp;""),'Référentiel Articles'!$A$2:$F$634,3,FALSE),""))</f>
      </c>
      <c r="E11457" s="74" t="str">
        <v/>
      </c>
      <c r="F11457" s="75">
        <f>IF($E11457="","",IFERROR(VLOOKUP(TRIM(E11457&amp;""),'Référentiel Articles'!$A$2:$F$634,4,FALSE),""))</f>
      </c>
      <c r="G11457" s="76">
        <f>IF($E11457="","",IFERROR(VLOOKUP(TRIM(E11457&amp;""),'Référentiel Articles'!$A$2:$F$634,5,FALSE),""))</f>
      </c>
      <c r="H11457" s="77" t="str">
        <v/>
      </c>
      <c r="I11457" s="76">
        <f>IF($E11457="","",IFERROR(VLOOKUP(TRIM(E11457&amp;""),'Référentiel Articles'!$A$2:$F$634,6,FALSE),""))</f>
      </c>
      <c r="J11457" s="78">
        <f>IF(OR($E11457="",$H11457=""),"",$H11457*$I11457)</f>
      </c>
      <c r="K11457" s="79" t="str">
        <v/>
      </c>
    </row>
    <row r="11458">
      <c r="A11458" s="81" t="str">
        <v/>
      </c>
      <c r="B11458" s="81" t="str">
        <v/>
      </c>
      <c r="C11458" s="83">
        <f>IF($E11458="","",IFERROR(VLOOKUP(TRIM(E11458&amp;""),'Référentiel Articles'!$A$2:$F$634,2,FALSE),""))</f>
      </c>
      <c r="D11458" s="83">
        <f>IF($E11458="","",IFERROR(VLOOKUP(TRIM(E11458&amp;""),'Référentiel Articles'!$A$2:$F$634,3,FALSE),""))</f>
      </c>
      <c r="E11458" s="81" t="str">
        <v/>
      </c>
      <c r="F11458" s="83">
        <f>IF($E11458="","",IFERROR(VLOOKUP(TRIM(E11458&amp;""),'Référentiel Articles'!$A$2:$F$634,4,FALSE),""))</f>
      </c>
      <c r="G11458" s="84">
        <f>IF($E11458="","",IFERROR(VLOOKUP(TRIM(E11458&amp;""),'Référentiel Articles'!$A$2:$F$634,5,FALSE),""))</f>
      </c>
      <c r="H11458" s="85" t="str">
        <v/>
      </c>
      <c r="I11458" s="84">
        <f>IF($E11458="","",IFERROR(VLOOKUP(TRIM(E11458&amp;""),'Référentiel Articles'!$A$2:$F$634,6,FALSE),""))</f>
      </c>
      <c r="J11458" s="90">
        <f>IF(OR($E11458="",$H11458=""),"",$H11458*$I11458)</f>
      </c>
      <c r="K11458" s="87" t="str">
        <v/>
      </c>
    </row>
    <row r="11459">
      <c r="A11459" s="74" t="str">
        <v/>
      </c>
      <c r="B11459" s="74" t="str">
        <v/>
      </c>
      <c r="C11459" s="75">
        <f>IF($E11459="","",IFERROR(VLOOKUP(TRIM(E11459&amp;""),'Référentiel Articles'!$A$2:$F$634,2,FALSE),""))</f>
      </c>
      <c r="D11459" s="75">
        <f>IF($E11459="","",IFERROR(VLOOKUP(TRIM(E11459&amp;""),'Référentiel Articles'!$A$2:$F$634,3,FALSE),""))</f>
      </c>
      <c r="E11459" s="74" t="str">
        <v/>
      </c>
      <c r="F11459" s="75">
        <f>IF($E11459="","",IFERROR(VLOOKUP(TRIM(E11459&amp;""),'Référentiel Articles'!$A$2:$F$634,4,FALSE),""))</f>
      </c>
      <c r="G11459" s="76">
        <f>IF($E11459="","",IFERROR(VLOOKUP(TRIM(E11459&amp;""),'Référentiel Articles'!$A$2:$F$634,5,FALSE),""))</f>
      </c>
      <c r="H11459" s="77" t="str">
        <v/>
      </c>
      <c r="I11459" s="76">
        <f>IF($E11459="","",IFERROR(VLOOKUP(TRIM(E11459&amp;""),'Référentiel Articles'!$A$2:$F$634,6,FALSE),""))</f>
      </c>
      <c r="J11459" s="78">
        <f>IF(OR($E11459="",$H11459=""),"",$H11459*$I11459)</f>
      </c>
      <c r="K11459" s="79" t="str">
        <v/>
      </c>
    </row>
    <row r="11460">
      <c r="A11460" s="81" t="str">
        <v/>
      </c>
      <c r="B11460" s="81" t="str">
        <v/>
      </c>
      <c r="C11460" s="83">
        <f>IF($E11460="","",IFERROR(VLOOKUP(TRIM(E11460&amp;""),'Référentiel Articles'!$A$2:$F$634,2,FALSE),""))</f>
      </c>
      <c r="D11460" s="83">
        <f>IF($E11460="","",IFERROR(VLOOKUP(TRIM(E11460&amp;""),'Référentiel Articles'!$A$2:$F$634,3,FALSE),""))</f>
      </c>
      <c r="E11460" s="81" t="str">
        <v/>
      </c>
      <c r="F11460" s="83">
        <f>IF($E11460="","",IFERROR(VLOOKUP(TRIM(E11460&amp;""),'Référentiel Articles'!$A$2:$F$634,4,FALSE),""))</f>
      </c>
      <c r="G11460" s="84">
        <f>IF($E11460="","",IFERROR(VLOOKUP(TRIM(E11460&amp;""),'Référentiel Articles'!$A$2:$F$634,5,FALSE),""))</f>
      </c>
      <c r="H11460" s="85" t="str">
        <v/>
      </c>
      <c r="I11460" s="84">
        <f>IF($E11460="","",IFERROR(VLOOKUP(TRIM(E11460&amp;""),'Référentiel Articles'!$A$2:$F$634,6,FALSE),""))</f>
      </c>
      <c r="J11460" s="90">
        <f>IF(OR($E11460="",$H11460=""),"",$H11460*$I11460)</f>
      </c>
      <c r="K11460" s="87" t="str">
        <v/>
      </c>
    </row>
    <row r="11461">
      <c r="A11461" s="74" t="str">
        <v/>
      </c>
      <c r="B11461" s="74" t="str">
        <v/>
      </c>
      <c r="C11461" s="75">
        <f>IF($E11461="","",IFERROR(VLOOKUP(TRIM(E11461&amp;""),'Référentiel Articles'!$A$2:$F$634,2,FALSE),""))</f>
      </c>
      <c r="D11461" s="75">
        <f>IF($E11461="","",IFERROR(VLOOKUP(TRIM(E11461&amp;""),'Référentiel Articles'!$A$2:$F$634,3,FALSE),""))</f>
      </c>
      <c r="E11461" s="74" t="str">
        <v/>
      </c>
      <c r="F11461" s="75">
        <f>IF($E11461="","",IFERROR(VLOOKUP(TRIM(E11461&amp;""),'Référentiel Articles'!$A$2:$F$634,4,FALSE),""))</f>
      </c>
      <c r="G11461" s="76">
        <f>IF($E11461="","",IFERROR(VLOOKUP(TRIM(E11461&amp;""),'Référentiel Articles'!$A$2:$F$634,5,FALSE),""))</f>
      </c>
      <c r="H11461" s="77" t="str">
        <v/>
      </c>
      <c r="I11461" s="76">
        <f>IF($E11461="","",IFERROR(VLOOKUP(TRIM(E11461&amp;""),'Référentiel Articles'!$A$2:$F$634,6,FALSE),""))</f>
      </c>
      <c r="J11461" s="78">
        <f>IF(OR($E11461="",$H11461=""),"",$H11461*$I11461)</f>
      </c>
      <c r="K11461" s="79" t="str">
        <v/>
      </c>
    </row>
    <row r="11462">
      <c r="A11462" s="81" t="str">
        <v/>
      </c>
      <c r="B11462" s="81" t="str">
        <v/>
      </c>
      <c r="C11462" s="83">
        <f>IF($E11462="","",IFERROR(VLOOKUP(TRIM(E11462&amp;""),'Référentiel Articles'!$A$2:$F$634,2,FALSE),""))</f>
      </c>
      <c r="D11462" s="83">
        <f>IF($E11462="","",IFERROR(VLOOKUP(TRIM(E11462&amp;""),'Référentiel Articles'!$A$2:$F$634,3,FALSE),""))</f>
      </c>
      <c r="E11462" s="81" t="str">
        <v/>
      </c>
      <c r="F11462" s="83">
        <f>IF($E11462="","",IFERROR(VLOOKUP(TRIM(E11462&amp;""),'Référentiel Articles'!$A$2:$F$634,4,FALSE),""))</f>
      </c>
      <c r="G11462" s="84">
        <f>IF($E11462="","",IFERROR(VLOOKUP(TRIM(E11462&amp;""),'Référentiel Articles'!$A$2:$F$634,5,FALSE),""))</f>
      </c>
      <c r="H11462" s="85" t="str">
        <v/>
      </c>
      <c r="I11462" s="84">
        <f>IF($E11462="","",IFERROR(VLOOKUP(TRIM(E11462&amp;""),'Référentiel Articles'!$A$2:$F$634,6,FALSE),""))</f>
      </c>
      <c r="J11462" s="90">
        <f>IF(OR($E11462="",$H11462=""),"",$H11462*$I11462)</f>
      </c>
      <c r="K11462" s="87" t="str">
        <v/>
      </c>
    </row>
    <row r="11463">
      <c r="A11463" s="74" t="str">
        <v/>
      </c>
      <c r="B11463" s="74" t="str">
        <v/>
      </c>
      <c r="C11463" s="75">
        <f>IF($E11463="","",IFERROR(VLOOKUP(TRIM(E11463&amp;""),'Référentiel Articles'!$A$2:$F$634,2,FALSE),""))</f>
      </c>
      <c r="D11463" s="75">
        <f>IF($E11463="","",IFERROR(VLOOKUP(TRIM(E11463&amp;""),'Référentiel Articles'!$A$2:$F$634,3,FALSE),""))</f>
      </c>
      <c r="E11463" s="74" t="str">
        <v/>
      </c>
      <c r="F11463" s="75">
        <f>IF($E11463="","",IFERROR(VLOOKUP(TRIM(E11463&amp;""),'Référentiel Articles'!$A$2:$F$634,4,FALSE),""))</f>
      </c>
      <c r="G11463" s="76">
        <f>IF($E11463="","",IFERROR(VLOOKUP(TRIM(E11463&amp;""),'Référentiel Articles'!$A$2:$F$634,5,FALSE),""))</f>
      </c>
      <c r="H11463" s="77" t="str">
        <v/>
      </c>
      <c r="I11463" s="76">
        <f>IF($E11463="","",IFERROR(VLOOKUP(TRIM(E11463&amp;""),'Référentiel Articles'!$A$2:$F$634,6,FALSE),""))</f>
      </c>
      <c r="J11463" s="78">
        <f>IF(OR($E11463="",$H11463=""),"",$H11463*$I11463)</f>
      </c>
      <c r="K11463" s="79" t="str">
        <v/>
      </c>
    </row>
    <row r="11464">
      <c r="A11464" s="81" t="str">
        <v/>
      </c>
      <c r="B11464" s="81" t="str">
        <v/>
      </c>
      <c r="C11464" s="83">
        <f>IF($E11464="","",IFERROR(VLOOKUP(TRIM(E11464&amp;""),'Référentiel Articles'!$A$2:$F$634,2,FALSE),""))</f>
      </c>
      <c r="D11464" s="83">
        <f>IF($E11464="","",IFERROR(VLOOKUP(TRIM(E11464&amp;""),'Référentiel Articles'!$A$2:$F$634,3,FALSE),""))</f>
      </c>
      <c r="E11464" s="81" t="str">
        <v/>
      </c>
      <c r="F11464" s="83">
        <f>IF($E11464="","",IFERROR(VLOOKUP(TRIM(E11464&amp;""),'Référentiel Articles'!$A$2:$F$634,4,FALSE),""))</f>
      </c>
      <c r="G11464" s="84">
        <f>IF($E11464="","",IFERROR(VLOOKUP(TRIM(E11464&amp;""),'Référentiel Articles'!$A$2:$F$634,5,FALSE),""))</f>
      </c>
      <c r="H11464" s="85" t="str">
        <v/>
      </c>
      <c r="I11464" s="84">
        <f>IF($E11464="","",IFERROR(VLOOKUP(TRIM(E11464&amp;""),'Référentiel Articles'!$A$2:$F$634,6,FALSE),""))</f>
      </c>
      <c r="J11464" s="90">
        <f>IF(OR($E11464="",$H11464=""),"",$H11464*$I11464)</f>
      </c>
      <c r="K11464" s="87" t="str">
        <v/>
      </c>
    </row>
    <row r="11465">
      <c r="A11465" s="74" t="str">
        <v/>
      </c>
      <c r="B11465" s="74" t="str">
        <v/>
      </c>
      <c r="C11465" s="75">
        <f>IF($E11465="","",IFERROR(VLOOKUP(TRIM(E11465&amp;""),'Référentiel Articles'!$A$2:$F$634,2,FALSE),""))</f>
      </c>
      <c r="D11465" s="75">
        <f>IF($E11465="","",IFERROR(VLOOKUP(TRIM(E11465&amp;""),'Référentiel Articles'!$A$2:$F$634,3,FALSE),""))</f>
      </c>
      <c r="E11465" s="74" t="str">
        <v/>
      </c>
      <c r="F11465" s="75">
        <f>IF($E11465="","",IFERROR(VLOOKUP(TRIM(E11465&amp;""),'Référentiel Articles'!$A$2:$F$634,4,FALSE),""))</f>
      </c>
      <c r="G11465" s="76">
        <f>IF($E11465="","",IFERROR(VLOOKUP(TRIM(E11465&amp;""),'Référentiel Articles'!$A$2:$F$634,5,FALSE),""))</f>
      </c>
      <c r="H11465" s="77" t="str">
        <v/>
      </c>
      <c r="I11465" s="76">
        <f>IF($E11465="","",IFERROR(VLOOKUP(TRIM(E11465&amp;""),'Référentiel Articles'!$A$2:$F$634,6,FALSE),""))</f>
      </c>
      <c r="J11465" s="78">
        <f>IF(OR($E11465="",$H11465=""),"",$H11465*$I11465)</f>
      </c>
      <c r="K11465" s="79" t="str">
        <v/>
      </c>
    </row>
    <row r="11466">
      <c r="A11466" s="81" t="str">
        <v/>
      </c>
      <c r="B11466" s="81" t="str">
        <v/>
      </c>
      <c r="C11466" s="83">
        <f>IF($E11466="","",IFERROR(VLOOKUP(TRIM(E11466&amp;""),'Référentiel Articles'!$A$2:$F$634,2,FALSE),""))</f>
      </c>
      <c r="D11466" s="83">
        <f>IF($E11466="","",IFERROR(VLOOKUP(TRIM(E11466&amp;""),'Référentiel Articles'!$A$2:$F$634,3,FALSE),""))</f>
      </c>
      <c r="E11466" s="81" t="str">
        <v/>
      </c>
      <c r="F11466" s="83">
        <f>IF($E11466="","",IFERROR(VLOOKUP(TRIM(E11466&amp;""),'Référentiel Articles'!$A$2:$F$634,4,FALSE),""))</f>
      </c>
      <c r="G11466" s="84">
        <f>IF($E11466="","",IFERROR(VLOOKUP(TRIM(E11466&amp;""),'Référentiel Articles'!$A$2:$F$634,5,FALSE),""))</f>
      </c>
      <c r="H11466" s="85" t="str">
        <v/>
      </c>
      <c r="I11466" s="84">
        <f>IF($E11466="","",IFERROR(VLOOKUP(TRIM(E11466&amp;""),'Référentiel Articles'!$A$2:$F$634,6,FALSE),""))</f>
      </c>
      <c r="J11466" s="90">
        <f>IF(OR($E11466="",$H11466=""),"",$H11466*$I11466)</f>
      </c>
      <c r="K11466" s="87" t="str">
        <v/>
      </c>
    </row>
    <row r="11467">
      <c r="A11467" s="74" t="str">
        <v/>
      </c>
      <c r="B11467" s="74" t="str">
        <v/>
      </c>
      <c r="C11467" s="75">
        <f>IF($E11467="","",IFERROR(VLOOKUP(TRIM(E11467&amp;""),'Référentiel Articles'!$A$2:$F$634,2,FALSE),""))</f>
      </c>
      <c r="D11467" s="75">
        <f>IF($E11467="","",IFERROR(VLOOKUP(TRIM(E11467&amp;""),'Référentiel Articles'!$A$2:$F$634,3,FALSE),""))</f>
      </c>
      <c r="E11467" s="74" t="str">
        <v/>
      </c>
      <c r="F11467" s="75">
        <f>IF($E11467="","",IFERROR(VLOOKUP(TRIM(E11467&amp;""),'Référentiel Articles'!$A$2:$F$634,4,FALSE),""))</f>
      </c>
      <c r="G11467" s="76">
        <f>IF($E11467="","",IFERROR(VLOOKUP(TRIM(E11467&amp;""),'Référentiel Articles'!$A$2:$F$634,5,FALSE),""))</f>
      </c>
      <c r="H11467" s="77" t="str">
        <v/>
      </c>
      <c r="I11467" s="76">
        <f>IF($E11467="","",IFERROR(VLOOKUP(TRIM(E11467&amp;""),'Référentiel Articles'!$A$2:$F$634,6,FALSE),""))</f>
      </c>
      <c r="J11467" s="78">
        <f>IF(OR($E11467="",$H11467=""),"",$H11467*$I11467)</f>
      </c>
      <c r="K11467" s="79" t="str">
        <v/>
      </c>
    </row>
    <row r="11468">
      <c r="A11468" s="81" t="str">
        <v/>
      </c>
      <c r="B11468" s="81" t="str">
        <v/>
      </c>
      <c r="C11468" s="83">
        <f>IF($E11468="","",IFERROR(VLOOKUP(TRIM(E11468&amp;""),'Référentiel Articles'!$A$2:$F$634,2,FALSE),""))</f>
      </c>
      <c r="D11468" s="83">
        <f>IF($E11468="","",IFERROR(VLOOKUP(TRIM(E11468&amp;""),'Référentiel Articles'!$A$2:$F$634,3,FALSE),""))</f>
      </c>
      <c r="E11468" s="81" t="str">
        <v/>
      </c>
      <c r="F11468" s="83">
        <f>IF($E11468="","",IFERROR(VLOOKUP(TRIM(E11468&amp;""),'Référentiel Articles'!$A$2:$F$634,4,FALSE),""))</f>
      </c>
      <c r="G11468" s="84">
        <f>IF($E11468="","",IFERROR(VLOOKUP(TRIM(E11468&amp;""),'Référentiel Articles'!$A$2:$F$634,5,FALSE),""))</f>
      </c>
      <c r="H11468" s="85" t="str">
        <v/>
      </c>
      <c r="I11468" s="84">
        <f>IF($E11468="","",IFERROR(VLOOKUP(TRIM(E11468&amp;""),'Référentiel Articles'!$A$2:$F$634,6,FALSE),""))</f>
      </c>
      <c r="J11468" s="90">
        <f>IF(OR($E11468="",$H11468=""),"",$H11468*$I11468)</f>
      </c>
      <c r="K11468" s="87" t="str">
        <v/>
      </c>
    </row>
    <row r="11469">
      <c r="A11469" s="74" t="str">
        <v/>
      </c>
      <c r="B11469" s="74" t="str">
        <v/>
      </c>
      <c r="C11469" s="75">
        <f>IF($E11469="","",IFERROR(VLOOKUP(TRIM(E11469&amp;""),'Référentiel Articles'!$A$2:$F$634,2,FALSE),""))</f>
      </c>
      <c r="D11469" s="75">
        <f>IF($E11469="","",IFERROR(VLOOKUP(TRIM(E11469&amp;""),'Référentiel Articles'!$A$2:$F$634,3,FALSE),""))</f>
      </c>
      <c r="E11469" s="74" t="str">
        <v/>
      </c>
      <c r="F11469" s="75">
        <f>IF($E11469="","",IFERROR(VLOOKUP(TRIM(E11469&amp;""),'Référentiel Articles'!$A$2:$F$634,4,FALSE),""))</f>
      </c>
      <c r="G11469" s="76">
        <f>IF($E11469="","",IFERROR(VLOOKUP(TRIM(E11469&amp;""),'Référentiel Articles'!$A$2:$F$634,5,FALSE),""))</f>
      </c>
      <c r="H11469" s="77" t="str">
        <v/>
      </c>
      <c r="I11469" s="76">
        <f>IF($E11469="","",IFERROR(VLOOKUP(TRIM(E11469&amp;""),'Référentiel Articles'!$A$2:$F$634,6,FALSE),""))</f>
      </c>
      <c r="J11469" s="78">
        <f>IF(OR($E11469="",$H11469=""),"",$H11469*$I11469)</f>
      </c>
      <c r="K11469" s="79" t="str">
        <v/>
      </c>
    </row>
    <row r="11470">
      <c r="A11470" s="81" t="str">
        <v/>
      </c>
      <c r="B11470" s="81" t="str">
        <v/>
      </c>
      <c r="C11470" s="83">
        <f>IF($E11470="","",IFERROR(VLOOKUP(TRIM(E11470&amp;""),'Référentiel Articles'!$A$2:$F$634,2,FALSE),""))</f>
      </c>
      <c r="D11470" s="83">
        <f>IF($E11470="","",IFERROR(VLOOKUP(TRIM(E11470&amp;""),'Référentiel Articles'!$A$2:$F$634,3,FALSE),""))</f>
      </c>
      <c r="E11470" s="81" t="str">
        <v/>
      </c>
      <c r="F11470" s="83">
        <f>IF($E11470="","",IFERROR(VLOOKUP(TRIM(E11470&amp;""),'Référentiel Articles'!$A$2:$F$634,4,FALSE),""))</f>
      </c>
      <c r="G11470" s="84">
        <f>IF($E11470="","",IFERROR(VLOOKUP(TRIM(E11470&amp;""),'Référentiel Articles'!$A$2:$F$634,5,FALSE),""))</f>
      </c>
      <c r="H11470" s="85" t="str">
        <v/>
      </c>
      <c r="I11470" s="84">
        <f>IF($E11470="","",IFERROR(VLOOKUP(TRIM(E11470&amp;""),'Référentiel Articles'!$A$2:$F$634,6,FALSE),""))</f>
      </c>
      <c r="J11470" s="90">
        <f>IF(OR($E11470="",$H11470=""),"",$H11470*$I11470)</f>
      </c>
      <c r="K11470" s="87" t="str">
        <v/>
      </c>
    </row>
    <row r="11471">
      <c r="A11471" s="74" t="str">
        <v/>
      </c>
      <c r="B11471" s="74" t="str">
        <v/>
      </c>
      <c r="C11471" s="75">
        <f>IF($E11471="","",IFERROR(VLOOKUP(TRIM(E11471&amp;""),'Référentiel Articles'!$A$2:$F$634,2,FALSE),""))</f>
      </c>
      <c r="D11471" s="75">
        <f>IF($E11471="","",IFERROR(VLOOKUP(TRIM(E11471&amp;""),'Référentiel Articles'!$A$2:$F$634,3,FALSE),""))</f>
      </c>
      <c r="E11471" s="74" t="str">
        <v/>
      </c>
      <c r="F11471" s="75">
        <f>IF($E11471="","",IFERROR(VLOOKUP(TRIM(E11471&amp;""),'Référentiel Articles'!$A$2:$F$634,4,FALSE),""))</f>
      </c>
      <c r="G11471" s="76">
        <f>IF($E11471="","",IFERROR(VLOOKUP(TRIM(E11471&amp;""),'Référentiel Articles'!$A$2:$F$634,5,FALSE),""))</f>
      </c>
      <c r="H11471" s="77" t="str">
        <v/>
      </c>
      <c r="I11471" s="76">
        <f>IF($E11471="","",IFERROR(VLOOKUP(TRIM(E11471&amp;""),'Référentiel Articles'!$A$2:$F$634,6,FALSE),""))</f>
      </c>
      <c r="J11471" s="78">
        <f>IF(OR($E11471="",$H11471=""),"",$H11471*$I11471)</f>
      </c>
      <c r="K11471" s="79" t="str">
        <v/>
      </c>
    </row>
    <row r="11472">
      <c r="A11472" s="81" t="str">
        <v/>
      </c>
      <c r="B11472" s="81" t="str">
        <v/>
      </c>
      <c r="C11472" s="83">
        <f>IF($E11472="","",IFERROR(VLOOKUP(TRIM(E11472&amp;""),'Référentiel Articles'!$A$2:$F$634,2,FALSE),""))</f>
      </c>
      <c r="D11472" s="83">
        <f>IF($E11472="","",IFERROR(VLOOKUP(TRIM(E11472&amp;""),'Référentiel Articles'!$A$2:$F$634,3,FALSE),""))</f>
      </c>
      <c r="E11472" s="81" t="str">
        <v/>
      </c>
      <c r="F11472" s="83">
        <f>IF($E11472="","",IFERROR(VLOOKUP(TRIM(E11472&amp;""),'Référentiel Articles'!$A$2:$F$634,4,FALSE),""))</f>
      </c>
      <c r="G11472" s="84">
        <f>IF($E11472="","",IFERROR(VLOOKUP(TRIM(E11472&amp;""),'Référentiel Articles'!$A$2:$F$634,5,FALSE),""))</f>
      </c>
      <c r="H11472" s="85" t="str">
        <v/>
      </c>
      <c r="I11472" s="84">
        <f>IF($E11472="","",IFERROR(VLOOKUP(TRIM(E11472&amp;""),'Référentiel Articles'!$A$2:$F$634,6,FALSE),""))</f>
      </c>
      <c r="J11472" s="90">
        <f>IF(OR($E11472="",$H11472=""),"",$H11472*$I11472)</f>
      </c>
      <c r="K11472" s="87" t="str">
        <v/>
      </c>
    </row>
    <row r="11473">
      <c r="A11473" s="74" t="str">
        <v/>
      </c>
      <c r="B11473" s="74" t="str">
        <v/>
      </c>
      <c r="C11473" s="75">
        <f>IF($E11473="","",IFERROR(VLOOKUP(TRIM(E11473&amp;""),'Référentiel Articles'!$A$2:$F$634,2,FALSE),""))</f>
      </c>
      <c r="D11473" s="75">
        <f>IF($E11473="","",IFERROR(VLOOKUP(TRIM(E11473&amp;""),'Référentiel Articles'!$A$2:$F$634,3,FALSE),""))</f>
      </c>
      <c r="E11473" s="74" t="str">
        <v/>
      </c>
      <c r="F11473" s="75">
        <f>IF($E11473="","",IFERROR(VLOOKUP(TRIM(E11473&amp;""),'Référentiel Articles'!$A$2:$F$634,4,FALSE),""))</f>
      </c>
      <c r="G11473" s="76">
        <f>IF($E11473="","",IFERROR(VLOOKUP(TRIM(E11473&amp;""),'Référentiel Articles'!$A$2:$F$634,5,FALSE),""))</f>
      </c>
      <c r="H11473" s="77" t="str">
        <v/>
      </c>
      <c r="I11473" s="76">
        <f>IF($E11473="","",IFERROR(VLOOKUP(TRIM(E11473&amp;""),'Référentiel Articles'!$A$2:$F$634,6,FALSE),""))</f>
      </c>
      <c r="J11473" s="78">
        <f>IF(OR($E11473="",$H11473=""),"",$H11473*$I11473)</f>
      </c>
      <c r="K11473" s="79" t="str">
        <v/>
      </c>
    </row>
    <row r="11474">
      <c r="A11474" s="81" t="str">
        <v/>
      </c>
      <c r="B11474" s="81" t="str">
        <v/>
      </c>
      <c r="C11474" s="83">
        <f>IF($E11474="","",IFERROR(VLOOKUP(TRIM(E11474&amp;""),'Référentiel Articles'!$A$2:$F$634,2,FALSE),""))</f>
      </c>
      <c r="D11474" s="83">
        <f>IF($E11474="","",IFERROR(VLOOKUP(TRIM(E11474&amp;""),'Référentiel Articles'!$A$2:$F$634,3,FALSE),""))</f>
      </c>
      <c r="E11474" s="81" t="str">
        <v/>
      </c>
      <c r="F11474" s="83">
        <f>IF($E11474="","",IFERROR(VLOOKUP(TRIM(E11474&amp;""),'Référentiel Articles'!$A$2:$F$634,4,FALSE),""))</f>
      </c>
      <c r="G11474" s="84">
        <f>IF($E11474="","",IFERROR(VLOOKUP(TRIM(E11474&amp;""),'Référentiel Articles'!$A$2:$F$634,5,FALSE),""))</f>
      </c>
      <c r="H11474" s="85" t="str">
        <v/>
      </c>
      <c r="I11474" s="84">
        <f>IF($E11474="","",IFERROR(VLOOKUP(TRIM(E11474&amp;""),'Référentiel Articles'!$A$2:$F$634,6,FALSE),""))</f>
      </c>
      <c r="J11474" s="90">
        <f>IF(OR($E11474="",$H11474=""),"",$H11474*$I11474)</f>
      </c>
      <c r="K11474" s="87" t="str">
        <v/>
      </c>
    </row>
    <row r="11475">
      <c r="A11475" s="74" t="str">
        <v/>
      </c>
      <c r="B11475" s="74" t="str">
        <v/>
      </c>
      <c r="C11475" s="75">
        <f>IF($E11475="","",IFERROR(VLOOKUP(TRIM(E11475&amp;""),'Référentiel Articles'!$A$2:$F$634,2,FALSE),""))</f>
      </c>
      <c r="D11475" s="75">
        <f>IF($E11475="","",IFERROR(VLOOKUP(TRIM(E11475&amp;""),'Référentiel Articles'!$A$2:$F$634,3,FALSE),""))</f>
      </c>
      <c r="E11475" s="74" t="str">
        <v/>
      </c>
      <c r="F11475" s="75">
        <f>IF($E11475="","",IFERROR(VLOOKUP(TRIM(E11475&amp;""),'Référentiel Articles'!$A$2:$F$634,4,FALSE),""))</f>
      </c>
      <c r="G11475" s="76">
        <f>IF($E11475="","",IFERROR(VLOOKUP(TRIM(E11475&amp;""),'Référentiel Articles'!$A$2:$F$634,5,FALSE),""))</f>
      </c>
      <c r="H11475" s="77" t="str">
        <v/>
      </c>
      <c r="I11475" s="76">
        <f>IF($E11475="","",IFERROR(VLOOKUP(TRIM(E11475&amp;""),'Référentiel Articles'!$A$2:$F$634,6,FALSE),""))</f>
      </c>
      <c r="J11475" s="78">
        <f>IF(OR($E11475="",$H11475=""),"",$H11475*$I11475)</f>
      </c>
      <c r="K11475" s="79" t="str">
        <v/>
      </c>
    </row>
    <row r="11476">
      <c r="A11476" s="81" t="str">
        <v/>
      </c>
      <c r="B11476" s="81" t="str">
        <v/>
      </c>
      <c r="C11476" s="83">
        <f>IF($E11476="","",IFERROR(VLOOKUP(TRIM(E11476&amp;""),'Référentiel Articles'!$A$2:$F$634,2,FALSE),""))</f>
      </c>
      <c r="D11476" s="83">
        <f>IF($E11476="","",IFERROR(VLOOKUP(TRIM(E11476&amp;""),'Référentiel Articles'!$A$2:$F$634,3,FALSE),""))</f>
      </c>
      <c r="E11476" s="81" t="str">
        <v/>
      </c>
      <c r="F11476" s="83">
        <f>IF($E11476="","",IFERROR(VLOOKUP(TRIM(E11476&amp;""),'Référentiel Articles'!$A$2:$F$634,4,FALSE),""))</f>
      </c>
      <c r="G11476" s="84">
        <f>IF($E11476="","",IFERROR(VLOOKUP(TRIM(E11476&amp;""),'Référentiel Articles'!$A$2:$F$634,5,FALSE),""))</f>
      </c>
      <c r="H11476" s="85" t="str">
        <v/>
      </c>
      <c r="I11476" s="84">
        <f>IF($E11476="","",IFERROR(VLOOKUP(TRIM(E11476&amp;""),'Référentiel Articles'!$A$2:$F$634,6,FALSE),""))</f>
      </c>
      <c r="J11476" s="90">
        <f>IF(OR($E11476="",$H11476=""),"",$H11476*$I11476)</f>
      </c>
      <c r="K11476" s="87" t="str">
        <v/>
      </c>
    </row>
    <row r="11477">
      <c r="A11477" s="74" t="str">
        <v/>
      </c>
      <c r="B11477" s="74" t="str">
        <v/>
      </c>
      <c r="C11477" s="75">
        <f>IF($E11477="","",IFERROR(VLOOKUP(TRIM(E11477&amp;""),'Référentiel Articles'!$A$2:$F$634,2,FALSE),""))</f>
      </c>
      <c r="D11477" s="75">
        <f>IF($E11477="","",IFERROR(VLOOKUP(TRIM(E11477&amp;""),'Référentiel Articles'!$A$2:$F$634,3,FALSE),""))</f>
      </c>
      <c r="E11477" s="74" t="str">
        <v/>
      </c>
      <c r="F11477" s="75">
        <f>IF($E11477="","",IFERROR(VLOOKUP(TRIM(E11477&amp;""),'Référentiel Articles'!$A$2:$F$634,4,FALSE),""))</f>
      </c>
      <c r="G11477" s="76">
        <f>IF($E11477="","",IFERROR(VLOOKUP(TRIM(E11477&amp;""),'Référentiel Articles'!$A$2:$F$634,5,FALSE),""))</f>
      </c>
      <c r="H11477" s="77" t="str">
        <v/>
      </c>
      <c r="I11477" s="76">
        <f>IF($E11477="","",IFERROR(VLOOKUP(TRIM(E11477&amp;""),'Référentiel Articles'!$A$2:$F$634,6,FALSE),""))</f>
      </c>
      <c r="J11477" s="78">
        <f>IF(OR($E11477="",$H11477=""),"",$H11477*$I11477)</f>
      </c>
      <c r="K11477" s="79" t="str">
        <v/>
      </c>
    </row>
    <row r="11478">
      <c r="A11478" s="81" t="str">
        <v/>
      </c>
      <c r="B11478" s="81" t="str">
        <v/>
      </c>
      <c r="C11478" s="83">
        <f>IF($E11478="","",IFERROR(VLOOKUP(TRIM(E11478&amp;""),'Référentiel Articles'!$A$2:$F$634,2,FALSE),""))</f>
      </c>
      <c r="D11478" s="83">
        <f>IF($E11478="","",IFERROR(VLOOKUP(TRIM(E11478&amp;""),'Référentiel Articles'!$A$2:$F$634,3,FALSE),""))</f>
      </c>
      <c r="E11478" s="81" t="str">
        <v/>
      </c>
      <c r="F11478" s="83">
        <f>IF($E11478="","",IFERROR(VLOOKUP(TRIM(E11478&amp;""),'Référentiel Articles'!$A$2:$F$634,4,FALSE),""))</f>
      </c>
      <c r="G11478" s="84">
        <f>IF($E11478="","",IFERROR(VLOOKUP(TRIM(E11478&amp;""),'Référentiel Articles'!$A$2:$F$634,5,FALSE),""))</f>
      </c>
      <c r="H11478" s="85" t="str">
        <v/>
      </c>
      <c r="I11478" s="84">
        <f>IF($E11478="","",IFERROR(VLOOKUP(TRIM(E11478&amp;""),'Référentiel Articles'!$A$2:$F$634,6,FALSE),""))</f>
      </c>
      <c r="J11478" s="90">
        <f>IF(OR($E11478="",$H11478=""),"",$H11478*$I11478)</f>
      </c>
      <c r="K11478" s="87" t="str">
        <v/>
      </c>
    </row>
    <row r="11479">
      <c r="A11479" s="74" t="str">
        <v/>
      </c>
      <c r="B11479" s="74" t="str">
        <v/>
      </c>
      <c r="C11479" s="75">
        <f>IF($E11479="","",IFERROR(VLOOKUP(TRIM(E11479&amp;""),'Référentiel Articles'!$A$2:$F$634,2,FALSE),""))</f>
      </c>
      <c r="D11479" s="75">
        <f>IF($E11479="","",IFERROR(VLOOKUP(TRIM(E11479&amp;""),'Référentiel Articles'!$A$2:$F$634,3,FALSE),""))</f>
      </c>
      <c r="E11479" s="74" t="str">
        <v/>
      </c>
      <c r="F11479" s="75">
        <f>IF($E11479="","",IFERROR(VLOOKUP(TRIM(E11479&amp;""),'Référentiel Articles'!$A$2:$F$634,4,FALSE),""))</f>
      </c>
      <c r="G11479" s="76">
        <f>IF($E11479="","",IFERROR(VLOOKUP(TRIM(E11479&amp;""),'Référentiel Articles'!$A$2:$F$634,5,FALSE),""))</f>
      </c>
      <c r="H11479" s="77" t="str">
        <v/>
      </c>
      <c r="I11479" s="76">
        <f>IF($E11479="","",IFERROR(VLOOKUP(TRIM(E11479&amp;""),'Référentiel Articles'!$A$2:$F$634,6,FALSE),""))</f>
      </c>
      <c r="J11479" s="78">
        <f>IF(OR($E11479="",$H11479=""),"",$H11479*$I11479)</f>
      </c>
      <c r="K11479" s="79" t="str">
        <v/>
      </c>
    </row>
    <row r="11480">
      <c r="A11480" s="81" t="str">
        <v/>
      </c>
      <c r="B11480" s="81" t="str">
        <v/>
      </c>
      <c r="C11480" s="83">
        <f>IF($E11480="","",IFERROR(VLOOKUP(TRIM(E11480&amp;""),'Référentiel Articles'!$A$2:$F$634,2,FALSE),""))</f>
      </c>
      <c r="D11480" s="83">
        <f>IF($E11480="","",IFERROR(VLOOKUP(TRIM(E11480&amp;""),'Référentiel Articles'!$A$2:$F$634,3,FALSE),""))</f>
      </c>
      <c r="E11480" s="81" t="str">
        <v/>
      </c>
      <c r="F11480" s="83">
        <f>IF($E11480="","",IFERROR(VLOOKUP(TRIM(E11480&amp;""),'Référentiel Articles'!$A$2:$F$634,4,FALSE),""))</f>
      </c>
      <c r="G11480" s="84">
        <f>IF($E11480="","",IFERROR(VLOOKUP(TRIM(E11480&amp;""),'Référentiel Articles'!$A$2:$F$634,5,FALSE),""))</f>
      </c>
      <c r="H11480" s="85" t="str">
        <v/>
      </c>
      <c r="I11480" s="84">
        <f>IF($E11480="","",IFERROR(VLOOKUP(TRIM(E11480&amp;""),'Référentiel Articles'!$A$2:$F$634,6,FALSE),""))</f>
      </c>
      <c r="J11480" s="90">
        <f>IF(OR($E11480="",$H11480=""),"",$H11480*$I11480)</f>
      </c>
      <c r="K11480" s="87" t="str">
        <v/>
      </c>
    </row>
    <row r="11481">
      <c r="A11481" s="74" t="str">
        <v/>
      </c>
      <c r="B11481" s="74" t="str">
        <v/>
      </c>
      <c r="C11481" s="75">
        <f>IF($E11481="","",IFERROR(VLOOKUP(TRIM(E11481&amp;""),'Référentiel Articles'!$A$2:$F$634,2,FALSE),""))</f>
      </c>
      <c r="D11481" s="75">
        <f>IF($E11481="","",IFERROR(VLOOKUP(TRIM(E11481&amp;""),'Référentiel Articles'!$A$2:$F$634,3,FALSE),""))</f>
      </c>
      <c r="E11481" s="74" t="str">
        <v/>
      </c>
      <c r="F11481" s="75">
        <f>IF($E11481="","",IFERROR(VLOOKUP(TRIM(E11481&amp;""),'Référentiel Articles'!$A$2:$F$634,4,FALSE),""))</f>
      </c>
      <c r="G11481" s="76">
        <f>IF($E11481="","",IFERROR(VLOOKUP(TRIM(E11481&amp;""),'Référentiel Articles'!$A$2:$F$634,5,FALSE),""))</f>
      </c>
      <c r="H11481" s="77" t="str">
        <v/>
      </c>
      <c r="I11481" s="76">
        <f>IF($E11481="","",IFERROR(VLOOKUP(TRIM(E11481&amp;""),'Référentiel Articles'!$A$2:$F$634,6,FALSE),""))</f>
      </c>
      <c r="J11481" s="78">
        <f>IF(OR($E11481="",$H11481=""),"",$H11481*$I11481)</f>
      </c>
      <c r="K11481" s="79" t="str">
        <v/>
      </c>
    </row>
    <row r="11482">
      <c r="A11482" s="81" t="str">
        <v/>
      </c>
      <c r="B11482" s="81" t="str">
        <v/>
      </c>
      <c r="C11482" s="83">
        <f>IF($E11482="","",IFERROR(VLOOKUP(TRIM(E11482&amp;""),'Référentiel Articles'!$A$2:$F$634,2,FALSE),""))</f>
      </c>
      <c r="D11482" s="83">
        <f>IF($E11482="","",IFERROR(VLOOKUP(TRIM(E11482&amp;""),'Référentiel Articles'!$A$2:$F$634,3,FALSE),""))</f>
      </c>
      <c r="E11482" s="81" t="str">
        <v/>
      </c>
      <c r="F11482" s="83">
        <f>IF($E11482="","",IFERROR(VLOOKUP(TRIM(E11482&amp;""),'Référentiel Articles'!$A$2:$F$634,4,FALSE),""))</f>
      </c>
      <c r="G11482" s="84">
        <f>IF($E11482="","",IFERROR(VLOOKUP(TRIM(E11482&amp;""),'Référentiel Articles'!$A$2:$F$634,5,FALSE),""))</f>
      </c>
      <c r="H11482" s="85" t="str">
        <v/>
      </c>
      <c r="I11482" s="84">
        <f>IF($E11482="","",IFERROR(VLOOKUP(TRIM(E11482&amp;""),'Référentiel Articles'!$A$2:$F$634,6,FALSE),""))</f>
      </c>
      <c r="J11482" s="90">
        <f>IF(OR($E11482="",$H11482=""),"",$H11482*$I11482)</f>
      </c>
      <c r="K11482" s="87" t="str">
        <v/>
      </c>
    </row>
    <row r="11483">
      <c r="A11483" s="74" t="str">
        <v/>
      </c>
      <c r="B11483" s="74" t="str">
        <v/>
      </c>
      <c r="C11483" s="75">
        <f>IF($E11483="","",IFERROR(VLOOKUP(TRIM(E11483&amp;""),'Référentiel Articles'!$A$2:$F$634,2,FALSE),""))</f>
      </c>
      <c r="D11483" s="75">
        <f>IF($E11483="","",IFERROR(VLOOKUP(TRIM(E11483&amp;""),'Référentiel Articles'!$A$2:$F$634,3,FALSE),""))</f>
      </c>
      <c r="E11483" s="74" t="str">
        <v/>
      </c>
      <c r="F11483" s="75">
        <f>IF($E11483="","",IFERROR(VLOOKUP(TRIM(E11483&amp;""),'Référentiel Articles'!$A$2:$F$634,4,FALSE),""))</f>
      </c>
      <c r="G11483" s="76">
        <f>IF($E11483="","",IFERROR(VLOOKUP(TRIM(E11483&amp;""),'Référentiel Articles'!$A$2:$F$634,5,FALSE),""))</f>
      </c>
      <c r="H11483" s="77" t="str">
        <v/>
      </c>
      <c r="I11483" s="76">
        <f>IF($E11483="","",IFERROR(VLOOKUP(TRIM(E11483&amp;""),'Référentiel Articles'!$A$2:$F$634,6,FALSE),""))</f>
      </c>
      <c r="J11483" s="78">
        <f>IF(OR($E11483="",$H11483=""),"",$H11483*$I11483)</f>
      </c>
      <c r="K11483" s="79" t="str">
        <v/>
      </c>
    </row>
    <row r="11484">
      <c r="A11484" s="81" t="str">
        <v/>
      </c>
      <c r="B11484" s="81" t="str">
        <v/>
      </c>
      <c r="C11484" s="83">
        <f>IF($E11484="","",IFERROR(VLOOKUP(TRIM(E11484&amp;""),'Référentiel Articles'!$A$2:$F$634,2,FALSE),""))</f>
      </c>
      <c r="D11484" s="83">
        <f>IF($E11484="","",IFERROR(VLOOKUP(TRIM(E11484&amp;""),'Référentiel Articles'!$A$2:$F$634,3,FALSE),""))</f>
      </c>
      <c r="E11484" s="81" t="str">
        <v/>
      </c>
      <c r="F11484" s="83">
        <f>IF($E11484="","",IFERROR(VLOOKUP(TRIM(E11484&amp;""),'Référentiel Articles'!$A$2:$F$634,4,FALSE),""))</f>
      </c>
      <c r="G11484" s="84">
        <f>IF($E11484="","",IFERROR(VLOOKUP(TRIM(E11484&amp;""),'Référentiel Articles'!$A$2:$F$634,5,FALSE),""))</f>
      </c>
      <c r="H11484" s="85" t="str">
        <v/>
      </c>
      <c r="I11484" s="84">
        <f>IF($E11484="","",IFERROR(VLOOKUP(TRIM(E11484&amp;""),'Référentiel Articles'!$A$2:$F$634,6,FALSE),""))</f>
      </c>
      <c r="J11484" s="90">
        <f>IF(OR($E11484="",$H11484=""),"",$H11484*$I11484)</f>
      </c>
      <c r="K11484" s="87" t="str">
        <v/>
      </c>
    </row>
    <row r="11485">
      <c r="A11485" s="74" t="str">
        <v/>
      </c>
      <c r="B11485" s="74" t="str">
        <v/>
      </c>
      <c r="C11485" s="75">
        <f>IF($E11485="","",IFERROR(VLOOKUP(TRIM(E11485&amp;""),'Référentiel Articles'!$A$2:$F$634,2,FALSE),""))</f>
      </c>
      <c r="D11485" s="75">
        <f>IF($E11485="","",IFERROR(VLOOKUP(TRIM(E11485&amp;""),'Référentiel Articles'!$A$2:$F$634,3,FALSE),""))</f>
      </c>
      <c r="E11485" s="74" t="str">
        <v/>
      </c>
      <c r="F11485" s="75">
        <f>IF($E11485="","",IFERROR(VLOOKUP(TRIM(E11485&amp;""),'Référentiel Articles'!$A$2:$F$634,4,FALSE),""))</f>
      </c>
      <c r="G11485" s="76">
        <f>IF($E11485="","",IFERROR(VLOOKUP(TRIM(E11485&amp;""),'Référentiel Articles'!$A$2:$F$634,5,FALSE),""))</f>
      </c>
      <c r="H11485" s="77" t="str">
        <v/>
      </c>
      <c r="I11485" s="76">
        <f>IF($E11485="","",IFERROR(VLOOKUP(TRIM(E11485&amp;""),'Référentiel Articles'!$A$2:$F$634,6,FALSE),""))</f>
      </c>
      <c r="J11485" s="78">
        <f>IF(OR($E11485="",$H11485=""),"",$H11485*$I11485)</f>
      </c>
      <c r="K11485" s="79" t="str">
        <v/>
      </c>
    </row>
    <row r="11486">
      <c r="A11486" s="81" t="str">
        <v/>
      </c>
      <c r="B11486" s="81" t="str">
        <v/>
      </c>
      <c r="C11486" s="83">
        <f>IF($E11486="","",IFERROR(VLOOKUP(TRIM(E11486&amp;""),'Référentiel Articles'!$A$2:$F$634,2,FALSE),""))</f>
      </c>
      <c r="D11486" s="83">
        <f>IF($E11486="","",IFERROR(VLOOKUP(TRIM(E11486&amp;""),'Référentiel Articles'!$A$2:$F$634,3,FALSE),""))</f>
      </c>
      <c r="E11486" s="81" t="str">
        <v/>
      </c>
      <c r="F11486" s="83">
        <f>IF($E11486="","",IFERROR(VLOOKUP(TRIM(E11486&amp;""),'Référentiel Articles'!$A$2:$F$634,4,FALSE),""))</f>
      </c>
      <c r="G11486" s="84">
        <f>IF($E11486="","",IFERROR(VLOOKUP(TRIM(E11486&amp;""),'Référentiel Articles'!$A$2:$F$634,5,FALSE),""))</f>
      </c>
      <c r="H11486" s="85" t="str">
        <v/>
      </c>
      <c r="I11486" s="84">
        <f>IF($E11486="","",IFERROR(VLOOKUP(TRIM(E11486&amp;""),'Référentiel Articles'!$A$2:$F$634,6,FALSE),""))</f>
      </c>
      <c r="J11486" s="90">
        <f>IF(OR($E11486="",$H11486=""),"",$H11486*$I11486)</f>
      </c>
      <c r="K11486" s="87" t="str">
        <v/>
      </c>
    </row>
    <row r="11487">
      <c r="A11487" s="74" t="str">
        <v/>
      </c>
      <c r="B11487" s="74" t="str">
        <v/>
      </c>
      <c r="C11487" s="75">
        <f>IF($E11487="","",IFERROR(VLOOKUP(TRIM(E11487&amp;""),'Référentiel Articles'!$A$2:$F$634,2,FALSE),""))</f>
      </c>
      <c r="D11487" s="75">
        <f>IF($E11487="","",IFERROR(VLOOKUP(TRIM(E11487&amp;""),'Référentiel Articles'!$A$2:$F$634,3,FALSE),""))</f>
      </c>
      <c r="E11487" s="74" t="str">
        <v/>
      </c>
      <c r="F11487" s="75">
        <f>IF($E11487="","",IFERROR(VLOOKUP(TRIM(E11487&amp;""),'Référentiel Articles'!$A$2:$F$634,4,FALSE),""))</f>
      </c>
      <c r="G11487" s="76">
        <f>IF($E11487="","",IFERROR(VLOOKUP(TRIM(E11487&amp;""),'Référentiel Articles'!$A$2:$F$634,5,FALSE),""))</f>
      </c>
      <c r="H11487" s="77" t="str">
        <v/>
      </c>
      <c r="I11487" s="76">
        <f>IF($E11487="","",IFERROR(VLOOKUP(TRIM(E11487&amp;""),'Référentiel Articles'!$A$2:$F$634,6,FALSE),""))</f>
      </c>
      <c r="J11487" s="78">
        <f>IF(OR($E11487="",$H11487=""),"",$H11487*$I11487)</f>
      </c>
      <c r="K11487" s="79" t="str">
        <v/>
      </c>
    </row>
    <row r="11488">
      <c r="A11488" s="81" t="str">
        <v/>
      </c>
      <c r="B11488" s="81" t="str">
        <v/>
      </c>
      <c r="C11488" s="83">
        <f>IF($E11488="","",IFERROR(VLOOKUP(TRIM(E11488&amp;""),'Référentiel Articles'!$A$2:$F$634,2,FALSE),""))</f>
      </c>
      <c r="D11488" s="83">
        <f>IF($E11488="","",IFERROR(VLOOKUP(TRIM(E11488&amp;""),'Référentiel Articles'!$A$2:$F$634,3,FALSE),""))</f>
      </c>
      <c r="E11488" s="81" t="str">
        <v/>
      </c>
      <c r="F11488" s="83">
        <f>IF($E11488="","",IFERROR(VLOOKUP(TRIM(E11488&amp;""),'Référentiel Articles'!$A$2:$F$634,4,FALSE),""))</f>
      </c>
      <c r="G11488" s="84">
        <f>IF($E11488="","",IFERROR(VLOOKUP(TRIM(E11488&amp;""),'Référentiel Articles'!$A$2:$F$634,5,FALSE),""))</f>
      </c>
      <c r="H11488" s="85" t="str">
        <v/>
      </c>
      <c r="I11488" s="84">
        <f>IF($E11488="","",IFERROR(VLOOKUP(TRIM(E11488&amp;""),'Référentiel Articles'!$A$2:$F$634,6,FALSE),""))</f>
      </c>
      <c r="J11488" s="90">
        <f>IF(OR($E11488="",$H11488=""),"",$H11488*$I11488)</f>
      </c>
      <c r="K11488" s="87" t="str">
        <v/>
      </c>
    </row>
    <row r="11489">
      <c r="A11489" s="74" t="str">
        <v/>
      </c>
      <c r="B11489" s="74" t="str">
        <v/>
      </c>
      <c r="C11489" s="75">
        <f>IF($E11489="","",IFERROR(VLOOKUP(TRIM(E11489&amp;""),'Référentiel Articles'!$A$2:$F$634,2,FALSE),""))</f>
      </c>
      <c r="D11489" s="75">
        <f>IF($E11489="","",IFERROR(VLOOKUP(TRIM(E11489&amp;""),'Référentiel Articles'!$A$2:$F$634,3,FALSE),""))</f>
      </c>
      <c r="E11489" s="74" t="str">
        <v/>
      </c>
      <c r="F11489" s="75">
        <f>IF($E11489="","",IFERROR(VLOOKUP(TRIM(E11489&amp;""),'Référentiel Articles'!$A$2:$F$634,4,FALSE),""))</f>
      </c>
      <c r="G11489" s="76">
        <f>IF($E11489="","",IFERROR(VLOOKUP(TRIM(E11489&amp;""),'Référentiel Articles'!$A$2:$F$634,5,FALSE),""))</f>
      </c>
      <c r="H11489" s="77" t="str">
        <v/>
      </c>
      <c r="I11489" s="76">
        <f>IF($E11489="","",IFERROR(VLOOKUP(TRIM(E11489&amp;""),'Référentiel Articles'!$A$2:$F$634,6,FALSE),""))</f>
      </c>
      <c r="J11489" s="78">
        <f>IF(OR($E11489="",$H11489=""),"",$H11489*$I11489)</f>
      </c>
      <c r="K11489" s="79" t="str">
        <v/>
      </c>
    </row>
    <row r="11490">
      <c r="A11490" s="81" t="str">
        <v/>
      </c>
      <c r="B11490" s="81" t="str">
        <v/>
      </c>
      <c r="C11490" s="83">
        <f>IF($E11490="","",IFERROR(VLOOKUP(TRIM(E11490&amp;""),'Référentiel Articles'!$A$2:$F$634,2,FALSE),""))</f>
      </c>
      <c r="D11490" s="83">
        <f>IF($E11490="","",IFERROR(VLOOKUP(TRIM(E11490&amp;""),'Référentiel Articles'!$A$2:$F$634,3,FALSE),""))</f>
      </c>
      <c r="E11490" s="81" t="str">
        <v/>
      </c>
      <c r="F11490" s="83">
        <f>IF($E11490="","",IFERROR(VLOOKUP(TRIM(E11490&amp;""),'Référentiel Articles'!$A$2:$F$634,4,FALSE),""))</f>
      </c>
      <c r="G11490" s="84">
        <f>IF($E11490="","",IFERROR(VLOOKUP(TRIM(E11490&amp;""),'Référentiel Articles'!$A$2:$F$634,5,FALSE),""))</f>
      </c>
      <c r="H11490" s="85" t="str">
        <v/>
      </c>
      <c r="I11490" s="84">
        <f>IF($E11490="","",IFERROR(VLOOKUP(TRIM(E11490&amp;""),'Référentiel Articles'!$A$2:$F$634,6,FALSE),""))</f>
      </c>
      <c r="J11490" s="90">
        <f>IF(OR($E11490="",$H11490=""),"",$H11490*$I11490)</f>
      </c>
      <c r="K11490" s="87" t="str">
        <v/>
      </c>
    </row>
    <row r="11491">
      <c r="A11491" s="74" t="str">
        <v/>
      </c>
      <c r="B11491" s="74" t="str">
        <v/>
      </c>
      <c r="C11491" s="75">
        <f>IF($E11491="","",IFERROR(VLOOKUP(TRIM(E11491&amp;""),'Référentiel Articles'!$A$2:$F$634,2,FALSE),""))</f>
      </c>
      <c r="D11491" s="75">
        <f>IF($E11491="","",IFERROR(VLOOKUP(TRIM(E11491&amp;""),'Référentiel Articles'!$A$2:$F$634,3,FALSE),""))</f>
      </c>
      <c r="E11491" s="74" t="str">
        <v/>
      </c>
      <c r="F11491" s="75">
        <f>IF($E11491="","",IFERROR(VLOOKUP(TRIM(E11491&amp;""),'Référentiel Articles'!$A$2:$F$634,4,FALSE),""))</f>
      </c>
      <c r="G11491" s="76">
        <f>IF($E11491="","",IFERROR(VLOOKUP(TRIM(E11491&amp;""),'Référentiel Articles'!$A$2:$F$634,5,FALSE),""))</f>
      </c>
      <c r="H11491" s="77" t="str">
        <v/>
      </c>
      <c r="I11491" s="76">
        <f>IF($E11491="","",IFERROR(VLOOKUP(TRIM(E11491&amp;""),'Référentiel Articles'!$A$2:$F$634,6,FALSE),""))</f>
      </c>
      <c r="J11491" s="78">
        <f>IF(OR($E11491="",$H11491=""),"",$H11491*$I11491)</f>
      </c>
      <c r="K11491" s="79" t="str">
        <v/>
      </c>
    </row>
    <row r="11492">
      <c r="A11492" s="81" t="str">
        <v/>
      </c>
      <c r="B11492" s="81" t="str">
        <v/>
      </c>
      <c r="C11492" s="83">
        <f>IF($E11492="","",IFERROR(VLOOKUP(TRIM(E11492&amp;""),'Référentiel Articles'!$A$2:$F$634,2,FALSE),""))</f>
      </c>
      <c r="D11492" s="83">
        <f>IF($E11492="","",IFERROR(VLOOKUP(TRIM(E11492&amp;""),'Référentiel Articles'!$A$2:$F$634,3,FALSE),""))</f>
      </c>
      <c r="E11492" s="81" t="str">
        <v/>
      </c>
      <c r="F11492" s="83">
        <f>IF($E11492="","",IFERROR(VLOOKUP(TRIM(E11492&amp;""),'Référentiel Articles'!$A$2:$F$634,4,FALSE),""))</f>
      </c>
      <c r="G11492" s="84">
        <f>IF($E11492="","",IFERROR(VLOOKUP(TRIM(E11492&amp;""),'Référentiel Articles'!$A$2:$F$634,5,FALSE),""))</f>
      </c>
      <c r="H11492" s="85" t="str">
        <v/>
      </c>
      <c r="I11492" s="84">
        <f>IF($E11492="","",IFERROR(VLOOKUP(TRIM(E11492&amp;""),'Référentiel Articles'!$A$2:$F$634,6,FALSE),""))</f>
      </c>
      <c r="J11492" s="90">
        <f>IF(OR($E11492="",$H11492=""),"",$H11492*$I11492)</f>
      </c>
      <c r="K11492" s="87" t="str">
        <v/>
      </c>
    </row>
    <row r="11493">
      <c r="A11493" s="74" t="str">
        <v/>
      </c>
      <c r="B11493" s="74" t="str">
        <v/>
      </c>
      <c r="C11493" s="75">
        <f>IF($E11493="","",IFERROR(VLOOKUP(TRIM(E11493&amp;""),'Référentiel Articles'!$A$2:$F$634,2,FALSE),""))</f>
      </c>
      <c r="D11493" s="75">
        <f>IF($E11493="","",IFERROR(VLOOKUP(TRIM(E11493&amp;""),'Référentiel Articles'!$A$2:$F$634,3,FALSE),""))</f>
      </c>
      <c r="E11493" s="74" t="str">
        <v/>
      </c>
      <c r="F11493" s="75">
        <f>IF($E11493="","",IFERROR(VLOOKUP(TRIM(E11493&amp;""),'Référentiel Articles'!$A$2:$F$634,4,FALSE),""))</f>
      </c>
      <c r="G11493" s="76">
        <f>IF($E11493="","",IFERROR(VLOOKUP(TRIM(E11493&amp;""),'Référentiel Articles'!$A$2:$F$634,5,FALSE),""))</f>
      </c>
      <c r="H11493" s="77" t="str">
        <v/>
      </c>
      <c r="I11493" s="76">
        <f>IF($E11493="","",IFERROR(VLOOKUP(TRIM(E11493&amp;""),'Référentiel Articles'!$A$2:$F$634,6,FALSE),""))</f>
      </c>
      <c r="J11493" s="78">
        <f>IF(OR($E11493="",$H11493=""),"",$H11493*$I11493)</f>
      </c>
      <c r="K11493" s="79" t="str">
        <v/>
      </c>
    </row>
    <row r="11494">
      <c r="A11494" s="81" t="str">
        <v/>
      </c>
      <c r="B11494" s="81" t="str">
        <v/>
      </c>
      <c r="C11494" s="83">
        <f>IF($E11494="","",IFERROR(VLOOKUP(TRIM(E11494&amp;""),'Référentiel Articles'!$A$2:$F$634,2,FALSE),""))</f>
      </c>
      <c r="D11494" s="83">
        <f>IF($E11494="","",IFERROR(VLOOKUP(TRIM(E11494&amp;""),'Référentiel Articles'!$A$2:$F$634,3,FALSE),""))</f>
      </c>
      <c r="E11494" s="81" t="str">
        <v/>
      </c>
      <c r="F11494" s="83">
        <f>IF($E11494="","",IFERROR(VLOOKUP(TRIM(E11494&amp;""),'Référentiel Articles'!$A$2:$F$634,4,FALSE),""))</f>
      </c>
      <c r="G11494" s="84">
        <f>IF($E11494="","",IFERROR(VLOOKUP(TRIM(E11494&amp;""),'Référentiel Articles'!$A$2:$F$634,5,FALSE),""))</f>
      </c>
      <c r="H11494" s="85" t="str">
        <v/>
      </c>
      <c r="I11494" s="84">
        <f>IF($E11494="","",IFERROR(VLOOKUP(TRIM(E11494&amp;""),'Référentiel Articles'!$A$2:$F$634,6,FALSE),""))</f>
      </c>
      <c r="J11494" s="90">
        <f>IF(OR($E11494="",$H11494=""),"",$H11494*$I11494)</f>
      </c>
      <c r="K11494" s="87" t="str">
        <v/>
      </c>
    </row>
    <row r="11495">
      <c r="A11495" s="74" t="str">
        <v/>
      </c>
      <c r="B11495" s="74" t="str">
        <v/>
      </c>
      <c r="C11495" s="75">
        <f>IF($E11495="","",IFERROR(VLOOKUP(TRIM(E11495&amp;""),'Référentiel Articles'!$A$2:$F$634,2,FALSE),""))</f>
      </c>
      <c r="D11495" s="75">
        <f>IF($E11495="","",IFERROR(VLOOKUP(TRIM(E11495&amp;""),'Référentiel Articles'!$A$2:$F$634,3,FALSE),""))</f>
      </c>
      <c r="E11495" s="74" t="str">
        <v/>
      </c>
      <c r="F11495" s="75">
        <f>IF($E11495="","",IFERROR(VLOOKUP(TRIM(E11495&amp;""),'Référentiel Articles'!$A$2:$F$634,4,FALSE),""))</f>
      </c>
      <c r="G11495" s="76">
        <f>IF($E11495="","",IFERROR(VLOOKUP(TRIM(E11495&amp;""),'Référentiel Articles'!$A$2:$F$634,5,FALSE),""))</f>
      </c>
      <c r="H11495" s="77" t="str">
        <v/>
      </c>
      <c r="I11495" s="76">
        <f>IF($E11495="","",IFERROR(VLOOKUP(TRIM(E11495&amp;""),'Référentiel Articles'!$A$2:$F$634,6,FALSE),""))</f>
      </c>
      <c r="J11495" s="78">
        <f>IF(OR($E11495="",$H11495=""),"",$H11495*$I11495)</f>
      </c>
      <c r="K11495" s="79" t="str">
        <v/>
      </c>
    </row>
    <row r="11496">
      <c r="A11496" s="81" t="str">
        <v/>
      </c>
      <c r="B11496" s="81" t="str">
        <v/>
      </c>
      <c r="C11496" s="83">
        <f>IF($E11496="","",IFERROR(VLOOKUP(TRIM(E11496&amp;""),'Référentiel Articles'!$A$2:$F$634,2,FALSE),""))</f>
      </c>
      <c r="D11496" s="83">
        <f>IF($E11496="","",IFERROR(VLOOKUP(TRIM(E11496&amp;""),'Référentiel Articles'!$A$2:$F$634,3,FALSE),""))</f>
      </c>
      <c r="E11496" s="81" t="str">
        <v/>
      </c>
      <c r="F11496" s="83">
        <f>IF($E11496="","",IFERROR(VLOOKUP(TRIM(E11496&amp;""),'Référentiel Articles'!$A$2:$F$634,4,FALSE),""))</f>
      </c>
      <c r="G11496" s="84">
        <f>IF($E11496="","",IFERROR(VLOOKUP(TRIM(E11496&amp;""),'Référentiel Articles'!$A$2:$F$634,5,FALSE),""))</f>
      </c>
      <c r="H11496" s="85" t="str">
        <v/>
      </c>
      <c r="I11496" s="84">
        <f>IF($E11496="","",IFERROR(VLOOKUP(TRIM(E11496&amp;""),'Référentiel Articles'!$A$2:$F$634,6,FALSE),""))</f>
      </c>
      <c r="J11496" s="90">
        <f>IF(OR($E11496="",$H11496=""),"",$H11496*$I11496)</f>
      </c>
      <c r="K11496" s="87" t="str">
        <v/>
      </c>
    </row>
    <row r="11497">
      <c r="A11497" s="74" t="str">
        <v/>
      </c>
      <c r="B11497" s="74" t="str">
        <v/>
      </c>
      <c r="C11497" s="75">
        <f>IF($E11497="","",IFERROR(VLOOKUP(TRIM(E11497&amp;""),'Référentiel Articles'!$A$2:$F$634,2,FALSE),""))</f>
      </c>
      <c r="D11497" s="75">
        <f>IF($E11497="","",IFERROR(VLOOKUP(TRIM(E11497&amp;""),'Référentiel Articles'!$A$2:$F$634,3,FALSE),""))</f>
      </c>
      <c r="E11497" s="74" t="str">
        <v/>
      </c>
      <c r="F11497" s="75">
        <f>IF($E11497="","",IFERROR(VLOOKUP(TRIM(E11497&amp;""),'Référentiel Articles'!$A$2:$F$634,4,FALSE),""))</f>
      </c>
      <c r="G11497" s="76">
        <f>IF($E11497="","",IFERROR(VLOOKUP(TRIM(E11497&amp;""),'Référentiel Articles'!$A$2:$F$634,5,FALSE),""))</f>
      </c>
      <c r="H11497" s="77" t="str">
        <v/>
      </c>
      <c r="I11497" s="76">
        <f>IF($E11497="","",IFERROR(VLOOKUP(TRIM(E11497&amp;""),'Référentiel Articles'!$A$2:$F$634,6,FALSE),""))</f>
      </c>
      <c r="J11497" s="78">
        <f>IF(OR($E11497="",$H11497=""),"",$H11497*$I11497)</f>
      </c>
      <c r="K11497" s="79" t="str">
        <v/>
      </c>
    </row>
    <row r="11498">
      <c r="A11498" s="81" t="str">
        <v/>
      </c>
      <c r="B11498" s="81" t="str">
        <v/>
      </c>
      <c r="C11498" s="83">
        <f>IF($E11498="","",IFERROR(VLOOKUP(TRIM(E11498&amp;""),'Référentiel Articles'!$A$2:$F$634,2,FALSE),""))</f>
      </c>
      <c r="D11498" s="83">
        <f>IF($E11498="","",IFERROR(VLOOKUP(TRIM(E11498&amp;""),'Référentiel Articles'!$A$2:$F$634,3,FALSE),""))</f>
      </c>
      <c r="E11498" s="81" t="str">
        <v/>
      </c>
      <c r="F11498" s="83">
        <f>IF($E11498="","",IFERROR(VLOOKUP(TRIM(E11498&amp;""),'Référentiel Articles'!$A$2:$F$634,4,FALSE),""))</f>
      </c>
      <c r="G11498" s="84">
        <f>IF($E11498="","",IFERROR(VLOOKUP(TRIM(E11498&amp;""),'Référentiel Articles'!$A$2:$F$634,5,FALSE),""))</f>
      </c>
      <c r="H11498" s="85" t="str">
        <v/>
      </c>
      <c r="I11498" s="84">
        <f>IF($E11498="","",IFERROR(VLOOKUP(TRIM(E11498&amp;""),'Référentiel Articles'!$A$2:$F$634,6,FALSE),""))</f>
      </c>
      <c r="J11498" s="90">
        <f>IF(OR($E11498="",$H11498=""),"",$H11498*$I11498)</f>
      </c>
      <c r="K11498" s="87" t="str">
        <v/>
      </c>
    </row>
    <row r="11499">
      <c r="A11499" s="74" t="str">
        <v/>
      </c>
      <c r="B11499" s="74" t="str">
        <v/>
      </c>
      <c r="C11499" s="75">
        <f>IF($E11499="","",IFERROR(VLOOKUP(TRIM(E11499&amp;""),'Référentiel Articles'!$A$2:$F$634,2,FALSE),""))</f>
      </c>
      <c r="D11499" s="75">
        <f>IF($E11499="","",IFERROR(VLOOKUP(TRIM(E11499&amp;""),'Référentiel Articles'!$A$2:$F$634,3,FALSE),""))</f>
      </c>
      <c r="E11499" s="74" t="str">
        <v/>
      </c>
      <c r="F11499" s="75">
        <f>IF($E11499="","",IFERROR(VLOOKUP(TRIM(E11499&amp;""),'Référentiel Articles'!$A$2:$F$634,4,FALSE),""))</f>
      </c>
      <c r="G11499" s="76">
        <f>IF($E11499="","",IFERROR(VLOOKUP(TRIM(E11499&amp;""),'Référentiel Articles'!$A$2:$F$634,5,FALSE),""))</f>
      </c>
      <c r="H11499" s="77" t="str">
        <v/>
      </c>
      <c r="I11499" s="76">
        <f>IF($E11499="","",IFERROR(VLOOKUP(TRIM(E11499&amp;""),'Référentiel Articles'!$A$2:$F$634,6,FALSE),""))</f>
      </c>
      <c r="J11499" s="78">
        <f>IF(OR($E11499="",$H11499=""),"",$H11499*$I11499)</f>
      </c>
      <c r="K11499" s="79" t="str">
        <v/>
      </c>
    </row>
    <row r="11500">
      <c r="A11500" s="81" t="str">
        <v/>
      </c>
      <c r="B11500" s="81" t="str">
        <v/>
      </c>
      <c r="C11500" s="83">
        <f>IF($E11500="","",IFERROR(VLOOKUP(TRIM(E11500&amp;""),'Référentiel Articles'!$A$2:$F$634,2,FALSE),""))</f>
      </c>
      <c r="D11500" s="83">
        <f>IF($E11500="","",IFERROR(VLOOKUP(TRIM(E11500&amp;""),'Référentiel Articles'!$A$2:$F$634,3,FALSE),""))</f>
      </c>
      <c r="E11500" s="81" t="str">
        <v/>
      </c>
      <c r="F11500" s="83">
        <f>IF($E11500="","",IFERROR(VLOOKUP(TRIM(E11500&amp;""),'Référentiel Articles'!$A$2:$F$634,4,FALSE),""))</f>
      </c>
      <c r="G11500" s="84">
        <f>IF($E11500="","",IFERROR(VLOOKUP(TRIM(E11500&amp;""),'Référentiel Articles'!$A$2:$F$634,5,FALSE),""))</f>
      </c>
      <c r="H11500" s="85" t="str">
        <v/>
      </c>
      <c r="I11500" s="84">
        <f>IF($E11500="","",IFERROR(VLOOKUP(TRIM(E11500&amp;""),'Référentiel Articles'!$A$2:$F$634,6,FALSE),""))</f>
      </c>
      <c r="J11500" s="90">
        <f>IF(OR($E11500="",$H11500=""),"",$H11500*$I11500)</f>
      </c>
      <c r="K11500" s="87" t="str">
        <v/>
      </c>
    </row>
    <row r="11501">
      <c r="A11501" s="74" t="str">
        <v/>
      </c>
      <c r="B11501" s="74" t="str">
        <v/>
      </c>
      <c r="C11501" s="75">
        <f>IF($E11501="","",IFERROR(VLOOKUP(TRIM(E11501&amp;""),'Référentiel Articles'!$A$2:$F$634,2,FALSE),""))</f>
      </c>
      <c r="D11501" s="75">
        <f>IF($E11501="","",IFERROR(VLOOKUP(TRIM(E11501&amp;""),'Référentiel Articles'!$A$2:$F$634,3,FALSE),""))</f>
      </c>
      <c r="E11501" s="74" t="str">
        <v/>
      </c>
      <c r="F11501" s="75">
        <f>IF($E11501="","",IFERROR(VLOOKUP(TRIM(E11501&amp;""),'Référentiel Articles'!$A$2:$F$634,4,FALSE),""))</f>
      </c>
      <c r="G11501" s="76">
        <f>IF($E11501="","",IFERROR(VLOOKUP(TRIM(E11501&amp;""),'Référentiel Articles'!$A$2:$F$634,5,FALSE),""))</f>
      </c>
      <c r="H11501" s="77" t="str">
        <v/>
      </c>
      <c r="I11501" s="76">
        <f>IF($E11501="","",IFERROR(VLOOKUP(TRIM(E11501&amp;""),'Référentiel Articles'!$A$2:$F$634,6,FALSE),""))</f>
      </c>
      <c r="J11501" s="78">
        <f>IF(OR($E11501="",$H11501=""),"",$H11501*$I11501)</f>
      </c>
      <c r="K11501" s="79" t="str">
        <v/>
      </c>
    </row>
    <row r="11502">
      <c r="A11502" s="81" t="str">
        <v/>
      </c>
      <c r="B11502" s="81" t="str">
        <v/>
      </c>
      <c r="C11502" s="83">
        <f>IF($E11502="","",IFERROR(VLOOKUP(TRIM(E11502&amp;""),'Référentiel Articles'!$A$2:$F$634,2,FALSE),""))</f>
      </c>
      <c r="D11502" s="83">
        <f>IF($E11502="","",IFERROR(VLOOKUP(TRIM(E11502&amp;""),'Référentiel Articles'!$A$2:$F$634,3,FALSE),""))</f>
      </c>
      <c r="E11502" s="81" t="str">
        <v/>
      </c>
      <c r="F11502" s="83">
        <f>IF($E11502="","",IFERROR(VLOOKUP(TRIM(E11502&amp;""),'Référentiel Articles'!$A$2:$F$634,4,FALSE),""))</f>
      </c>
      <c r="G11502" s="84">
        <f>IF($E11502="","",IFERROR(VLOOKUP(TRIM(E11502&amp;""),'Référentiel Articles'!$A$2:$F$634,5,FALSE),""))</f>
      </c>
      <c r="H11502" s="85" t="str">
        <v/>
      </c>
      <c r="I11502" s="84">
        <f>IF($E11502="","",IFERROR(VLOOKUP(TRIM(E11502&amp;""),'Référentiel Articles'!$A$2:$F$634,6,FALSE),""))</f>
      </c>
      <c r="J11502" s="90">
        <f>IF(OR($E11502="",$H11502=""),"",$H11502*$I11502)</f>
      </c>
      <c r="K11502" s="87" t="str">
        <v/>
      </c>
    </row>
    <row r="11503">
      <c r="A11503" s="74" t="str">
        <v/>
      </c>
      <c r="B11503" s="74" t="str">
        <v/>
      </c>
      <c r="C11503" s="75">
        <f>IF($E11503="","",IFERROR(VLOOKUP(TRIM(E11503&amp;""),'Référentiel Articles'!$A$2:$F$634,2,FALSE),""))</f>
      </c>
      <c r="D11503" s="75">
        <f>IF($E11503="","",IFERROR(VLOOKUP(TRIM(E11503&amp;""),'Référentiel Articles'!$A$2:$F$634,3,FALSE),""))</f>
      </c>
      <c r="E11503" s="74" t="str">
        <v/>
      </c>
      <c r="F11503" s="75">
        <f>IF($E11503="","",IFERROR(VLOOKUP(TRIM(E11503&amp;""),'Référentiel Articles'!$A$2:$F$634,4,FALSE),""))</f>
      </c>
      <c r="G11503" s="76">
        <f>IF($E11503="","",IFERROR(VLOOKUP(TRIM(E11503&amp;""),'Référentiel Articles'!$A$2:$F$634,5,FALSE),""))</f>
      </c>
      <c r="H11503" s="77" t="str">
        <v/>
      </c>
      <c r="I11503" s="76">
        <f>IF($E11503="","",IFERROR(VLOOKUP(TRIM(E11503&amp;""),'Référentiel Articles'!$A$2:$F$634,6,FALSE),""))</f>
      </c>
      <c r="J11503" s="78">
        <f>IF(OR($E11503="",$H11503=""),"",$H11503*$I11503)</f>
      </c>
      <c r="K11503" s="79" t="str">
        <v/>
      </c>
    </row>
    <row r="11504">
      <c r="A11504" s="81" t="str">
        <v/>
      </c>
      <c r="B11504" s="81" t="str">
        <v/>
      </c>
      <c r="C11504" s="83">
        <f>IF($E11504="","",IFERROR(VLOOKUP(TRIM(E11504&amp;""),'Référentiel Articles'!$A$2:$F$634,2,FALSE),""))</f>
      </c>
      <c r="D11504" s="83">
        <f>IF($E11504="","",IFERROR(VLOOKUP(TRIM(E11504&amp;""),'Référentiel Articles'!$A$2:$F$634,3,FALSE),""))</f>
      </c>
      <c r="E11504" s="81" t="str">
        <v/>
      </c>
      <c r="F11504" s="83">
        <f>IF($E11504="","",IFERROR(VLOOKUP(TRIM(E11504&amp;""),'Référentiel Articles'!$A$2:$F$634,4,FALSE),""))</f>
      </c>
      <c r="G11504" s="84">
        <f>IF($E11504="","",IFERROR(VLOOKUP(TRIM(E11504&amp;""),'Référentiel Articles'!$A$2:$F$634,5,FALSE),""))</f>
      </c>
      <c r="H11504" s="85" t="str">
        <v/>
      </c>
      <c r="I11504" s="84">
        <f>IF($E11504="","",IFERROR(VLOOKUP(TRIM(E11504&amp;""),'Référentiel Articles'!$A$2:$F$634,6,FALSE),""))</f>
      </c>
      <c r="J11504" s="90">
        <f>IF(OR($E11504="",$H11504=""),"",$H11504*$I11504)</f>
      </c>
      <c r="K11504" s="87" t="str">
        <v/>
      </c>
    </row>
    <row r="11505">
      <c r="A11505" s="74" t="str">
        <v/>
      </c>
      <c r="B11505" s="74" t="str">
        <v/>
      </c>
      <c r="C11505" s="75">
        <f>IF($E11505="","",IFERROR(VLOOKUP(TRIM(E11505&amp;""),'Référentiel Articles'!$A$2:$F$634,2,FALSE),""))</f>
      </c>
      <c r="D11505" s="75">
        <f>IF($E11505="","",IFERROR(VLOOKUP(TRIM(E11505&amp;""),'Référentiel Articles'!$A$2:$F$634,3,FALSE),""))</f>
      </c>
      <c r="E11505" s="74" t="str">
        <v/>
      </c>
      <c r="F11505" s="75">
        <f>IF($E11505="","",IFERROR(VLOOKUP(TRIM(E11505&amp;""),'Référentiel Articles'!$A$2:$F$634,4,FALSE),""))</f>
      </c>
      <c r="G11505" s="76">
        <f>IF($E11505="","",IFERROR(VLOOKUP(TRIM(E11505&amp;""),'Référentiel Articles'!$A$2:$F$634,5,FALSE),""))</f>
      </c>
      <c r="H11505" s="77" t="str">
        <v/>
      </c>
      <c r="I11505" s="76">
        <f>IF($E11505="","",IFERROR(VLOOKUP(TRIM(E11505&amp;""),'Référentiel Articles'!$A$2:$F$634,6,FALSE),""))</f>
      </c>
      <c r="J11505" s="78">
        <f>IF(OR($E11505="",$H11505=""),"",$H11505*$I11505)</f>
      </c>
      <c r="K11505" s="79" t="str">
        <v/>
      </c>
    </row>
    <row r="11506">
      <c r="A11506" s="81" t="str">
        <v/>
      </c>
      <c r="B11506" s="81" t="str">
        <v/>
      </c>
      <c r="C11506" s="83">
        <f>IF($E11506="","",IFERROR(VLOOKUP(TRIM(E11506&amp;""),'Référentiel Articles'!$A$2:$F$634,2,FALSE),""))</f>
      </c>
      <c r="D11506" s="83">
        <f>IF($E11506="","",IFERROR(VLOOKUP(TRIM(E11506&amp;""),'Référentiel Articles'!$A$2:$F$634,3,FALSE),""))</f>
      </c>
      <c r="E11506" s="81" t="str">
        <v/>
      </c>
      <c r="F11506" s="83">
        <f>IF($E11506="","",IFERROR(VLOOKUP(TRIM(E11506&amp;""),'Référentiel Articles'!$A$2:$F$634,4,FALSE),""))</f>
      </c>
      <c r="G11506" s="84">
        <f>IF($E11506="","",IFERROR(VLOOKUP(TRIM(E11506&amp;""),'Référentiel Articles'!$A$2:$F$634,5,FALSE),""))</f>
      </c>
      <c r="H11506" s="85" t="str">
        <v/>
      </c>
      <c r="I11506" s="84">
        <f>IF($E11506="","",IFERROR(VLOOKUP(TRIM(E11506&amp;""),'Référentiel Articles'!$A$2:$F$634,6,FALSE),""))</f>
      </c>
      <c r="J11506" s="90">
        <f>IF(OR($E11506="",$H11506=""),"",$H11506*$I11506)</f>
      </c>
      <c r="K11506" s="87" t="str">
        <v/>
      </c>
    </row>
    <row r="11507">
      <c r="A11507" s="74" t="str">
        <v/>
      </c>
      <c r="B11507" s="74" t="str">
        <v/>
      </c>
      <c r="C11507" s="75">
        <f>IF($E11507="","",IFERROR(VLOOKUP(TRIM(E11507&amp;""),'Référentiel Articles'!$A$2:$F$634,2,FALSE),""))</f>
      </c>
      <c r="D11507" s="75">
        <f>IF($E11507="","",IFERROR(VLOOKUP(TRIM(E11507&amp;""),'Référentiel Articles'!$A$2:$F$634,3,FALSE),""))</f>
      </c>
      <c r="E11507" s="74" t="str">
        <v/>
      </c>
      <c r="F11507" s="75">
        <f>IF($E11507="","",IFERROR(VLOOKUP(TRIM(E11507&amp;""),'Référentiel Articles'!$A$2:$F$634,4,FALSE),""))</f>
      </c>
      <c r="G11507" s="76">
        <f>IF($E11507="","",IFERROR(VLOOKUP(TRIM(E11507&amp;""),'Référentiel Articles'!$A$2:$F$634,5,FALSE),""))</f>
      </c>
      <c r="H11507" s="77" t="str">
        <v/>
      </c>
      <c r="I11507" s="76">
        <f>IF($E11507="","",IFERROR(VLOOKUP(TRIM(E11507&amp;""),'Référentiel Articles'!$A$2:$F$634,6,FALSE),""))</f>
      </c>
      <c r="J11507" s="78">
        <f>IF(OR($E11507="",$H11507=""),"",$H11507*$I11507)</f>
      </c>
      <c r="K11507" s="79" t="str">
        <v/>
      </c>
    </row>
    <row r="11508">
      <c r="A11508" s="81" t="str">
        <v/>
      </c>
      <c r="B11508" s="81" t="str">
        <v/>
      </c>
      <c r="C11508" s="83">
        <f>IF($E11508="","",IFERROR(VLOOKUP(TRIM(E11508&amp;""),'Référentiel Articles'!$A$2:$F$634,2,FALSE),""))</f>
      </c>
      <c r="D11508" s="83">
        <f>IF($E11508="","",IFERROR(VLOOKUP(TRIM(E11508&amp;""),'Référentiel Articles'!$A$2:$F$634,3,FALSE),""))</f>
      </c>
      <c r="E11508" s="81" t="str">
        <v/>
      </c>
      <c r="F11508" s="83">
        <f>IF($E11508="","",IFERROR(VLOOKUP(TRIM(E11508&amp;""),'Référentiel Articles'!$A$2:$F$634,4,FALSE),""))</f>
      </c>
      <c r="G11508" s="84">
        <f>IF($E11508="","",IFERROR(VLOOKUP(TRIM(E11508&amp;""),'Référentiel Articles'!$A$2:$F$634,5,FALSE),""))</f>
      </c>
      <c r="H11508" s="85" t="str">
        <v/>
      </c>
      <c r="I11508" s="84">
        <f>IF($E11508="","",IFERROR(VLOOKUP(TRIM(E11508&amp;""),'Référentiel Articles'!$A$2:$F$634,6,FALSE),""))</f>
      </c>
      <c r="J11508" s="90">
        <f>IF(OR($E11508="",$H11508=""),"",$H11508*$I11508)</f>
      </c>
      <c r="K11508" s="87" t="str">
        <v/>
      </c>
    </row>
    <row r="11509">
      <c r="A11509" s="74" t="str">
        <v/>
      </c>
      <c r="B11509" s="74" t="str">
        <v/>
      </c>
      <c r="C11509" s="75">
        <f>IF($E11509="","",IFERROR(VLOOKUP(TRIM(E11509&amp;""),'Référentiel Articles'!$A$2:$F$634,2,FALSE),""))</f>
      </c>
      <c r="D11509" s="75">
        <f>IF($E11509="","",IFERROR(VLOOKUP(TRIM(E11509&amp;""),'Référentiel Articles'!$A$2:$F$634,3,FALSE),""))</f>
      </c>
      <c r="E11509" s="74" t="str">
        <v/>
      </c>
      <c r="F11509" s="75">
        <f>IF($E11509="","",IFERROR(VLOOKUP(TRIM(E11509&amp;""),'Référentiel Articles'!$A$2:$F$634,4,FALSE),""))</f>
      </c>
      <c r="G11509" s="76">
        <f>IF($E11509="","",IFERROR(VLOOKUP(TRIM(E11509&amp;""),'Référentiel Articles'!$A$2:$F$634,5,FALSE),""))</f>
      </c>
      <c r="H11509" s="77" t="str">
        <v/>
      </c>
      <c r="I11509" s="76">
        <f>IF($E11509="","",IFERROR(VLOOKUP(TRIM(E11509&amp;""),'Référentiel Articles'!$A$2:$F$634,6,FALSE),""))</f>
      </c>
      <c r="J11509" s="78">
        <f>IF(OR($E11509="",$H11509=""),"",$H11509*$I11509)</f>
      </c>
      <c r="K11509" s="79" t="str">
        <v/>
      </c>
    </row>
    <row r="11510">
      <c r="A11510" s="81" t="str">
        <v/>
      </c>
      <c r="B11510" s="81" t="str">
        <v/>
      </c>
      <c r="C11510" s="83">
        <f>IF($E11510="","",IFERROR(VLOOKUP(TRIM(E11510&amp;""),'Référentiel Articles'!$A$2:$F$634,2,FALSE),""))</f>
      </c>
      <c r="D11510" s="83">
        <f>IF($E11510="","",IFERROR(VLOOKUP(TRIM(E11510&amp;""),'Référentiel Articles'!$A$2:$F$634,3,FALSE),""))</f>
      </c>
      <c r="E11510" s="81" t="str">
        <v/>
      </c>
      <c r="F11510" s="83">
        <f>IF($E11510="","",IFERROR(VLOOKUP(TRIM(E11510&amp;""),'Référentiel Articles'!$A$2:$F$634,4,FALSE),""))</f>
      </c>
      <c r="G11510" s="84">
        <f>IF($E11510="","",IFERROR(VLOOKUP(TRIM(E11510&amp;""),'Référentiel Articles'!$A$2:$F$634,5,FALSE),""))</f>
      </c>
      <c r="H11510" s="85" t="str">
        <v/>
      </c>
      <c r="I11510" s="84">
        <f>IF($E11510="","",IFERROR(VLOOKUP(TRIM(E11510&amp;""),'Référentiel Articles'!$A$2:$F$634,6,FALSE),""))</f>
      </c>
      <c r="J11510" s="90">
        <f>IF(OR($E11510="",$H11510=""),"",$H11510*$I11510)</f>
      </c>
      <c r="K11510" s="87" t="str">
        <v/>
      </c>
    </row>
    <row r="11511">
      <c r="A11511" s="74" t="str">
        <v/>
      </c>
      <c r="B11511" s="74" t="str">
        <v/>
      </c>
      <c r="C11511" s="75">
        <f>IF($E11511="","",IFERROR(VLOOKUP(TRIM(E11511&amp;""),'Référentiel Articles'!$A$2:$F$634,2,FALSE),""))</f>
      </c>
      <c r="D11511" s="75">
        <f>IF($E11511="","",IFERROR(VLOOKUP(TRIM(E11511&amp;""),'Référentiel Articles'!$A$2:$F$634,3,FALSE),""))</f>
      </c>
      <c r="E11511" s="74" t="str">
        <v/>
      </c>
      <c r="F11511" s="75">
        <f>IF($E11511="","",IFERROR(VLOOKUP(TRIM(E11511&amp;""),'Référentiel Articles'!$A$2:$F$634,4,FALSE),""))</f>
      </c>
      <c r="G11511" s="76">
        <f>IF($E11511="","",IFERROR(VLOOKUP(TRIM(E11511&amp;""),'Référentiel Articles'!$A$2:$F$634,5,FALSE),""))</f>
      </c>
      <c r="H11511" s="77" t="str">
        <v/>
      </c>
      <c r="I11511" s="76">
        <f>IF($E11511="","",IFERROR(VLOOKUP(TRIM(E11511&amp;""),'Référentiel Articles'!$A$2:$F$634,6,FALSE),""))</f>
      </c>
      <c r="J11511" s="78">
        <f>IF(OR($E11511="",$H11511=""),"",$H11511*$I11511)</f>
      </c>
      <c r="K11511" s="79" t="str">
        <v/>
      </c>
    </row>
    <row r="11512">
      <c r="A11512" s="81" t="str">
        <v/>
      </c>
      <c r="B11512" s="81" t="str">
        <v/>
      </c>
      <c r="C11512" s="83">
        <f>IF($E11512="","",IFERROR(VLOOKUP(TRIM(E11512&amp;""),'Référentiel Articles'!$A$2:$F$634,2,FALSE),""))</f>
      </c>
      <c r="D11512" s="83">
        <f>IF($E11512="","",IFERROR(VLOOKUP(TRIM(E11512&amp;""),'Référentiel Articles'!$A$2:$F$634,3,FALSE),""))</f>
      </c>
      <c r="E11512" s="81" t="str">
        <v/>
      </c>
      <c r="F11512" s="83">
        <f>IF($E11512="","",IFERROR(VLOOKUP(TRIM(E11512&amp;""),'Référentiel Articles'!$A$2:$F$634,4,FALSE),""))</f>
      </c>
      <c r="G11512" s="84">
        <f>IF($E11512="","",IFERROR(VLOOKUP(TRIM(E11512&amp;""),'Référentiel Articles'!$A$2:$F$634,5,FALSE),""))</f>
      </c>
      <c r="H11512" s="85" t="str">
        <v/>
      </c>
      <c r="I11512" s="84">
        <f>IF($E11512="","",IFERROR(VLOOKUP(TRIM(E11512&amp;""),'Référentiel Articles'!$A$2:$F$634,6,FALSE),""))</f>
      </c>
      <c r="J11512" s="90">
        <f>IF(OR($E11512="",$H11512=""),"",$H11512*$I11512)</f>
      </c>
      <c r="K11512" s="87" t="str">
        <v/>
      </c>
    </row>
    <row r="11513">
      <c r="A11513" s="74" t="str">
        <v/>
      </c>
      <c r="B11513" s="74" t="str">
        <v/>
      </c>
      <c r="C11513" s="75">
        <f>IF($E11513="","",IFERROR(VLOOKUP(TRIM(E11513&amp;""),'Référentiel Articles'!$A$2:$F$634,2,FALSE),""))</f>
      </c>
      <c r="D11513" s="75">
        <f>IF($E11513="","",IFERROR(VLOOKUP(TRIM(E11513&amp;""),'Référentiel Articles'!$A$2:$F$634,3,FALSE),""))</f>
      </c>
      <c r="E11513" s="74" t="str">
        <v/>
      </c>
      <c r="F11513" s="75">
        <f>IF($E11513="","",IFERROR(VLOOKUP(TRIM(E11513&amp;""),'Référentiel Articles'!$A$2:$F$634,4,FALSE),""))</f>
      </c>
      <c r="G11513" s="76">
        <f>IF($E11513="","",IFERROR(VLOOKUP(TRIM(E11513&amp;""),'Référentiel Articles'!$A$2:$F$634,5,FALSE),""))</f>
      </c>
      <c r="H11513" s="77" t="str">
        <v/>
      </c>
      <c r="I11513" s="76">
        <f>IF($E11513="","",IFERROR(VLOOKUP(TRIM(E11513&amp;""),'Référentiel Articles'!$A$2:$F$634,6,FALSE),""))</f>
      </c>
      <c r="J11513" s="78">
        <f>IF(OR($E11513="",$H11513=""),"",$H11513*$I11513)</f>
      </c>
      <c r="K11513" s="79" t="str">
        <v/>
      </c>
    </row>
    <row r="11514">
      <c r="A11514" s="81" t="str">
        <v/>
      </c>
      <c r="B11514" s="81" t="str">
        <v/>
      </c>
      <c r="C11514" s="83">
        <f>IF($E11514="","",IFERROR(VLOOKUP(TRIM(E11514&amp;""),'Référentiel Articles'!$A$2:$F$634,2,FALSE),""))</f>
      </c>
      <c r="D11514" s="83">
        <f>IF($E11514="","",IFERROR(VLOOKUP(TRIM(E11514&amp;""),'Référentiel Articles'!$A$2:$F$634,3,FALSE),""))</f>
      </c>
      <c r="E11514" s="81" t="str">
        <v/>
      </c>
      <c r="F11514" s="83">
        <f>IF($E11514="","",IFERROR(VLOOKUP(TRIM(E11514&amp;""),'Référentiel Articles'!$A$2:$F$634,4,FALSE),""))</f>
      </c>
      <c r="G11514" s="84">
        <f>IF($E11514="","",IFERROR(VLOOKUP(TRIM(E11514&amp;""),'Référentiel Articles'!$A$2:$F$634,5,FALSE),""))</f>
      </c>
      <c r="H11514" s="85" t="str">
        <v/>
      </c>
      <c r="I11514" s="84">
        <f>IF($E11514="","",IFERROR(VLOOKUP(TRIM(E11514&amp;""),'Référentiel Articles'!$A$2:$F$634,6,FALSE),""))</f>
      </c>
      <c r="J11514" s="90">
        <f>IF(OR($E11514="",$H11514=""),"",$H11514*$I11514)</f>
      </c>
      <c r="K11514" s="87" t="str">
        <v/>
      </c>
    </row>
    <row r="11515">
      <c r="A11515" s="74" t="str">
        <v/>
      </c>
      <c r="B11515" s="74" t="str">
        <v/>
      </c>
      <c r="C11515" s="75">
        <f>IF($E11515="","",IFERROR(VLOOKUP(TRIM(E11515&amp;""),'Référentiel Articles'!$A$2:$F$634,2,FALSE),""))</f>
      </c>
      <c r="D11515" s="75">
        <f>IF($E11515="","",IFERROR(VLOOKUP(TRIM(E11515&amp;""),'Référentiel Articles'!$A$2:$F$634,3,FALSE),""))</f>
      </c>
      <c r="E11515" s="74" t="str">
        <v/>
      </c>
      <c r="F11515" s="75">
        <f>IF($E11515="","",IFERROR(VLOOKUP(TRIM(E11515&amp;""),'Référentiel Articles'!$A$2:$F$634,4,FALSE),""))</f>
      </c>
      <c r="G11515" s="76">
        <f>IF($E11515="","",IFERROR(VLOOKUP(TRIM(E11515&amp;""),'Référentiel Articles'!$A$2:$F$634,5,FALSE),""))</f>
      </c>
      <c r="H11515" s="77" t="str">
        <v/>
      </c>
      <c r="I11515" s="76">
        <f>IF($E11515="","",IFERROR(VLOOKUP(TRIM(E11515&amp;""),'Référentiel Articles'!$A$2:$F$634,6,FALSE),""))</f>
      </c>
      <c r="J11515" s="78">
        <f>IF(OR($E11515="",$H11515=""),"",$H11515*$I11515)</f>
      </c>
      <c r="K11515" s="79" t="str">
        <v/>
      </c>
    </row>
    <row r="11516">
      <c r="A11516" s="81" t="str">
        <v/>
      </c>
      <c r="B11516" s="81" t="str">
        <v/>
      </c>
      <c r="C11516" s="83">
        <f>IF($E11516="","",IFERROR(VLOOKUP(TRIM(E11516&amp;""),'Référentiel Articles'!$A$2:$F$634,2,FALSE),""))</f>
      </c>
      <c r="D11516" s="83">
        <f>IF($E11516="","",IFERROR(VLOOKUP(TRIM(E11516&amp;""),'Référentiel Articles'!$A$2:$F$634,3,FALSE),""))</f>
      </c>
      <c r="E11516" s="81" t="str">
        <v/>
      </c>
      <c r="F11516" s="83">
        <f>IF($E11516="","",IFERROR(VLOOKUP(TRIM(E11516&amp;""),'Référentiel Articles'!$A$2:$F$634,4,FALSE),""))</f>
      </c>
      <c r="G11516" s="84">
        <f>IF($E11516="","",IFERROR(VLOOKUP(TRIM(E11516&amp;""),'Référentiel Articles'!$A$2:$F$634,5,FALSE),""))</f>
      </c>
      <c r="H11516" s="85" t="str">
        <v/>
      </c>
      <c r="I11516" s="84">
        <f>IF($E11516="","",IFERROR(VLOOKUP(TRIM(E11516&amp;""),'Référentiel Articles'!$A$2:$F$634,6,FALSE),""))</f>
      </c>
      <c r="J11516" s="90">
        <f>IF(OR($E11516="",$H11516=""),"",$H11516*$I11516)</f>
      </c>
      <c r="K11516" s="87" t="str">
        <v/>
      </c>
    </row>
    <row r="11517">
      <c r="A11517" s="74" t="str">
        <v/>
      </c>
      <c r="B11517" s="74" t="str">
        <v/>
      </c>
      <c r="C11517" s="75">
        <f>IF($E11517="","",IFERROR(VLOOKUP(TRIM(E11517&amp;""),'Référentiel Articles'!$A$2:$F$634,2,FALSE),""))</f>
      </c>
      <c r="D11517" s="75">
        <f>IF($E11517="","",IFERROR(VLOOKUP(TRIM(E11517&amp;""),'Référentiel Articles'!$A$2:$F$634,3,FALSE),""))</f>
      </c>
      <c r="E11517" s="74" t="str">
        <v/>
      </c>
      <c r="F11517" s="75">
        <f>IF($E11517="","",IFERROR(VLOOKUP(TRIM(E11517&amp;""),'Référentiel Articles'!$A$2:$F$634,4,FALSE),""))</f>
      </c>
      <c r="G11517" s="76">
        <f>IF($E11517="","",IFERROR(VLOOKUP(TRIM(E11517&amp;""),'Référentiel Articles'!$A$2:$F$634,5,FALSE),""))</f>
      </c>
      <c r="H11517" s="77" t="str">
        <v/>
      </c>
      <c r="I11517" s="76">
        <f>IF($E11517="","",IFERROR(VLOOKUP(TRIM(E11517&amp;""),'Référentiel Articles'!$A$2:$F$634,6,FALSE),""))</f>
      </c>
      <c r="J11517" s="78">
        <f>IF(OR($E11517="",$H11517=""),"",$H11517*$I11517)</f>
      </c>
      <c r="K11517" s="79" t="str">
        <v/>
      </c>
    </row>
    <row r="11518">
      <c r="A11518" s="81" t="str">
        <v/>
      </c>
      <c r="B11518" s="81" t="str">
        <v/>
      </c>
      <c r="C11518" s="83">
        <f>IF($E11518="","",IFERROR(VLOOKUP(TRIM(E11518&amp;""),'Référentiel Articles'!$A$2:$F$634,2,FALSE),""))</f>
      </c>
      <c r="D11518" s="83">
        <f>IF($E11518="","",IFERROR(VLOOKUP(TRIM(E11518&amp;""),'Référentiel Articles'!$A$2:$F$634,3,FALSE),""))</f>
      </c>
      <c r="E11518" s="81" t="str">
        <v/>
      </c>
      <c r="F11518" s="83">
        <f>IF($E11518="","",IFERROR(VLOOKUP(TRIM(E11518&amp;""),'Référentiel Articles'!$A$2:$F$634,4,FALSE),""))</f>
      </c>
      <c r="G11518" s="84">
        <f>IF($E11518="","",IFERROR(VLOOKUP(TRIM(E11518&amp;""),'Référentiel Articles'!$A$2:$F$634,5,FALSE),""))</f>
      </c>
      <c r="H11518" s="85" t="str">
        <v/>
      </c>
      <c r="I11518" s="84">
        <f>IF($E11518="","",IFERROR(VLOOKUP(TRIM(E11518&amp;""),'Référentiel Articles'!$A$2:$F$634,6,FALSE),""))</f>
      </c>
      <c r="J11518" s="90">
        <f>IF(OR($E11518="",$H11518=""),"",$H11518*$I11518)</f>
      </c>
      <c r="K11518" s="87" t="str">
        <v/>
      </c>
    </row>
    <row r="11519">
      <c r="A11519" s="74" t="str">
        <v/>
      </c>
      <c r="B11519" s="74" t="str">
        <v/>
      </c>
      <c r="C11519" s="75">
        <f>IF($E11519="","",IFERROR(VLOOKUP(TRIM(E11519&amp;""),'Référentiel Articles'!$A$2:$F$634,2,FALSE),""))</f>
      </c>
      <c r="D11519" s="75">
        <f>IF($E11519="","",IFERROR(VLOOKUP(TRIM(E11519&amp;""),'Référentiel Articles'!$A$2:$F$634,3,FALSE),""))</f>
      </c>
      <c r="E11519" s="74" t="str">
        <v/>
      </c>
      <c r="F11519" s="75">
        <f>IF($E11519="","",IFERROR(VLOOKUP(TRIM(E11519&amp;""),'Référentiel Articles'!$A$2:$F$634,4,FALSE),""))</f>
      </c>
      <c r="G11519" s="76">
        <f>IF($E11519="","",IFERROR(VLOOKUP(TRIM(E11519&amp;""),'Référentiel Articles'!$A$2:$F$634,5,FALSE),""))</f>
      </c>
      <c r="H11519" s="77" t="str">
        <v/>
      </c>
      <c r="I11519" s="76">
        <f>IF($E11519="","",IFERROR(VLOOKUP(TRIM(E11519&amp;""),'Référentiel Articles'!$A$2:$F$634,6,FALSE),""))</f>
      </c>
      <c r="J11519" s="78">
        <f>IF(OR($E11519="",$H11519=""),"",$H11519*$I11519)</f>
      </c>
      <c r="K11519" s="79" t="str">
        <v/>
      </c>
    </row>
    <row r="11520">
      <c r="A11520" s="81" t="str">
        <v/>
      </c>
      <c r="B11520" s="81" t="str">
        <v/>
      </c>
      <c r="C11520" s="83">
        <f>IF($E11520="","",IFERROR(VLOOKUP(TRIM(E11520&amp;""),'Référentiel Articles'!$A$2:$F$634,2,FALSE),""))</f>
      </c>
      <c r="D11520" s="83">
        <f>IF($E11520="","",IFERROR(VLOOKUP(TRIM(E11520&amp;""),'Référentiel Articles'!$A$2:$F$634,3,FALSE),""))</f>
      </c>
      <c r="E11520" s="81" t="str">
        <v/>
      </c>
      <c r="F11520" s="83">
        <f>IF($E11520="","",IFERROR(VLOOKUP(TRIM(E11520&amp;""),'Référentiel Articles'!$A$2:$F$634,4,FALSE),""))</f>
      </c>
      <c r="G11520" s="84">
        <f>IF($E11520="","",IFERROR(VLOOKUP(TRIM(E11520&amp;""),'Référentiel Articles'!$A$2:$F$634,5,FALSE),""))</f>
      </c>
      <c r="H11520" s="85" t="str">
        <v/>
      </c>
      <c r="I11520" s="84">
        <f>IF($E11520="","",IFERROR(VLOOKUP(TRIM(E11520&amp;""),'Référentiel Articles'!$A$2:$F$634,6,FALSE),""))</f>
      </c>
      <c r="J11520" s="90">
        <f>IF(OR($E11520="",$H11520=""),"",$H11520*$I11520)</f>
      </c>
      <c r="K11520" s="87" t="str">
        <v/>
      </c>
    </row>
    <row r="11521">
      <c r="A11521" s="74" t="str">
        <v/>
      </c>
      <c r="B11521" s="74" t="str">
        <v/>
      </c>
      <c r="C11521" s="75">
        <f>IF($E11521="","",IFERROR(VLOOKUP(TRIM(E11521&amp;""),'Référentiel Articles'!$A$2:$F$634,2,FALSE),""))</f>
      </c>
      <c r="D11521" s="75">
        <f>IF($E11521="","",IFERROR(VLOOKUP(TRIM(E11521&amp;""),'Référentiel Articles'!$A$2:$F$634,3,FALSE),""))</f>
      </c>
      <c r="E11521" s="74" t="str">
        <v/>
      </c>
      <c r="F11521" s="75">
        <f>IF($E11521="","",IFERROR(VLOOKUP(TRIM(E11521&amp;""),'Référentiel Articles'!$A$2:$F$634,4,FALSE),""))</f>
      </c>
      <c r="G11521" s="76">
        <f>IF($E11521="","",IFERROR(VLOOKUP(TRIM(E11521&amp;""),'Référentiel Articles'!$A$2:$F$634,5,FALSE),""))</f>
      </c>
      <c r="H11521" s="77" t="str">
        <v/>
      </c>
      <c r="I11521" s="76">
        <f>IF($E11521="","",IFERROR(VLOOKUP(TRIM(E11521&amp;""),'Référentiel Articles'!$A$2:$F$634,6,FALSE),""))</f>
      </c>
      <c r="J11521" s="78">
        <f>IF(OR($E11521="",$H11521=""),"",$H11521*$I11521)</f>
      </c>
      <c r="K11521" s="79" t="str">
        <v/>
      </c>
    </row>
    <row r="11522">
      <c r="A11522" s="81" t="str">
        <v/>
      </c>
      <c r="B11522" s="81" t="str">
        <v/>
      </c>
      <c r="C11522" s="83">
        <f>IF($E11522="","",IFERROR(VLOOKUP(TRIM(E11522&amp;""),'Référentiel Articles'!$A$2:$F$634,2,FALSE),""))</f>
      </c>
      <c r="D11522" s="83">
        <f>IF($E11522="","",IFERROR(VLOOKUP(TRIM(E11522&amp;""),'Référentiel Articles'!$A$2:$F$634,3,FALSE),""))</f>
      </c>
      <c r="E11522" s="81" t="str">
        <v/>
      </c>
      <c r="F11522" s="83">
        <f>IF($E11522="","",IFERROR(VLOOKUP(TRIM(E11522&amp;""),'Référentiel Articles'!$A$2:$F$634,4,FALSE),""))</f>
      </c>
      <c r="G11522" s="84">
        <f>IF($E11522="","",IFERROR(VLOOKUP(TRIM(E11522&amp;""),'Référentiel Articles'!$A$2:$F$634,5,FALSE),""))</f>
      </c>
      <c r="H11522" s="85" t="str">
        <v/>
      </c>
      <c r="I11522" s="84">
        <f>IF($E11522="","",IFERROR(VLOOKUP(TRIM(E11522&amp;""),'Référentiel Articles'!$A$2:$F$634,6,FALSE),""))</f>
      </c>
      <c r="J11522" s="90">
        <f>IF(OR($E11522="",$H11522=""),"",$H11522*$I11522)</f>
      </c>
      <c r="K11522" s="87" t="str">
        <v/>
      </c>
    </row>
    <row r="11523">
      <c r="A11523" s="74" t="str">
        <v/>
      </c>
      <c r="B11523" s="74" t="str">
        <v/>
      </c>
      <c r="C11523" s="75">
        <f>IF($E11523="","",IFERROR(VLOOKUP(TRIM(E11523&amp;""),'Référentiel Articles'!$A$2:$F$634,2,FALSE),""))</f>
      </c>
      <c r="D11523" s="75">
        <f>IF($E11523="","",IFERROR(VLOOKUP(TRIM(E11523&amp;""),'Référentiel Articles'!$A$2:$F$634,3,FALSE),""))</f>
      </c>
      <c r="E11523" s="74" t="str">
        <v/>
      </c>
      <c r="F11523" s="75">
        <f>IF($E11523="","",IFERROR(VLOOKUP(TRIM(E11523&amp;""),'Référentiel Articles'!$A$2:$F$634,4,FALSE),""))</f>
      </c>
      <c r="G11523" s="76">
        <f>IF($E11523="","",IFERROR(VLOOKUP(TRIM(E11523&amp;""),'Référentiel Articles'!$A$2:$F$634,5,FALSE),""))</f>
      </c>
      <c r="H11523" s="77" t="str">
        <v/>
      </c>
      <c r="I11523" s="76">
        <f>IF($E11523="","",IFERROR(VLOOKUP(TRIM(E11523&amp;""),'Référentiel Articles'!$A$2:$F$634,6,FALSE),""))</f>
      </c>
      <c r="J11523" s="78">
        <f>IF(OR($E11523="",$H11523=""),"",$H11523*$I11523)</f>
      </c>
      <c r="K11523" s="79" t="str">
        <v/>
      </c>
    </row>
    <row r="11524">
      <c r="A11524" s="81" t="str">
        <v/>
      </c>
      <c r="B11524" s="81" t="str">
        <v/>
      </c>
      <c r="C11524" s="83">
        <f>IF($E11524="","",IFERROR(VLOOKUP(TRIM(E11524&amp;""),'Référentiel Articles'!$A$2:$F$634,2,FALSE),""))</f>
      </c>
      <c r="D11524" s="83">
        <f>IF($E11524="","",IFERROR(VLOOKUP(TRIM(E11524&amp;""),'Référentiel Articles'!$A$2:$F$634,3,FALSE),""))</f>
      </c>
      <c r="E11524" s="81" t="str">
        <v/>
      </c>
      <c r="F11524" s="83">
        <f>IF($E11524="","",IFERROR(VLOOKUP(TRIM(E11524&amp;""),'Référentiel Articles'!$A$2:$F$634,4,FALSE),""))</f>
      </c>
      <c r="G11524" s="84">
        <f>IF($E11524="","",IFERROR(VLOOKUP(TRIM(E11524&amp;""),'Référentiel Articles'!$A$2:$F$634,5,FALSE),""))</f>
      </c>
      <c r="H11524" s="85" t="str">
        <v/>
      </c>
      <c r="I11524" s="84">
        <f>IF($E11524="","",IFERROR(VLOOKUP(TRIM(E11524&amp;""),'Référentiel Articles'!$A$2:$F$634,6,FALSE),""))</f>
      </c>
      <c r="J11524" s="90">
        <f>IF(OR($E11524="",$H11524=""),"",$H11524*$I11524)</f>
      </c>
      <c r="K11524" s="87" t="str">
        <v/>
      </c>
    </row>
    <row r="11525">
      <c r="A11525" s="74" t="str">
        <v/>
      </c>
      <c r="B11525" s="74" t="str">
        <v/>
      </c>
      <c r="C11525" s="75">
        <f>IF($E11525="","",IFERROR(VLOOKUP(TRIM(E11525&amp;""),'Référentiel Articles'!$A$2:$F$634,2,FALSE),""))</f>
      </c>
      <c r="D11525" s="75">
        <f>IF($E11525="","",IFERROR(VLOOKUP(TRIM(E11525&amp;""),'Référentiel Articles'!$A$2:$F$634,3,FALSE),""))</f>
      </c>
      <c r="E11525" s="74" t="str">
        <v/>
      </c>
      <c r="F11525" s="75">
        <f>IF($E11525="","",IFERROR(VLOOKUP(TRIM(E11525&amp;""),'Référentiel Articles'!$A$2:$F$634,4,FALSE),""))</f>
      </c>
      <c r="G11525" s="76">
        <f>IF($E11525="","",IFERROR(VLOOKUP(TRIM(E11525&amp;""),'Référentiel Articles'!$A$2:$F$634,5,FALSE),""))</f>
      </c>
      <c r="H11525" s="77" t="str">
        <v/>
      </c>
      <c r="I11525" s="76">
        <f>IF($E11525="","",IFERROR(VLOOKUP(TRIM(E11525&amp;""),'Référentiel Articles'!$A$2:$F$634,6,FALSE),""))</f>
      </c>
      <c r="J11525" s="78">
        <f>IF(OR($E11525="",$H11525=""),"",$H11525*$I11525)</f>
      </c>
      <c r="K11525" s="79" t="str">
        <v/>
      </c>
    </row>
    <row r="11526">
      <c r="A11526" s="81" t="str">
        <v/>
      </c>
      <c r="B11526" s="81" t="str">
        <v/>
      </c>
      <c r="C11526" s="83">
        <f>IF($E11526="","",IFERROR(VLOOKUP(TRIM(E11526&amp;""),'Référentiel Articles'!$A$2:$F$634,2,FALSE),""))</f>
      </c>
      <c r="D11526" s="83">
        <f>IF($E11526="","",IFERROR(VLOOKUP(TRIM(E11526&amp;""),'Référentiel Articles'!$A$2:$F$634,3,FALSE),""))</f>
      </c>
      <c r="E11526" s="81" t="str">
        <v/>
      </c>
      <c r="F11526" s="83">
        <f>IF($E11526="","",IFERROR(VLOOKUP(TRIM(E11526&amp;""),'Référentiel Articles'!$A$2:$F$634,4,FALSE),""))</f>
      </c>
      <c r="G11526" s="84">
        <f>IF($E11526="","",IFERROR(VLOOKUP(TRIM(E11526&amp;""),'Référentiel Articles'!$A$2:$F$634,5,FALSE),""))</f>
      </c>
      <c r="H11526" s="85" t="str">
        <v/>
      </c>
      <c r="I11526" s="84">
        <f>IF($E11526="","",IFERROR(VLOOKUP(TRIM(E11526&amp;""),'Référentiel Articles'!$A$2:$F$634,6,FALSE),""))</f>
      </c>
      <c r="J11526" s="90">
        <f>IF(OR($E11526="",$H11526=""),"",$H11526*$I11526)</f>
      </c>
      <c r="K11526" s="87" t="str">
        <v/>
      </c>
    </row>
    <row r="11527">
      <c r="A11527" s="74" t="str">
        <v/>
      </c>
      <c r="B11527" s="74" t="str">
        <v/>
      </c>
      <c r="C11527" s="75">
        <f>IF($E11527="","",IFERROR(VLOOKUP(TRIM(E11527&amp;""),'Référentiel Articles'!$A$2:$F$634,2,FALSE),""))</f>
      </c>
      <c r="D11527" s="75">
        <f>IF($E11527="","",IFERROR(VLOOKUP(TRIM(E11527&amp;""),'Référentiel Articles'!$A$2:$F$634,3,FALSE),""))</f>
      </c>
      <c r="E11527" s="74" t="str">
        <v/>
      </c>
      <c r="F11527" s="75">
        <f>IF($E11527="","",IFERROR(VLOOKUP(TRIM(E11527&amp;""),'Référentiel Articles'!$A$2:$F$634,4,FALSE),""))</f>
      </c>
      <c r="G11527" s="76">
        <f>IF($E11527="","",IFERROR(VLOOKUP(TRIM(E11527&amp;""),'Référentiel Articles'!$A$2:$F$634,5,FALSE),""))</f>
      </c>
      <c r="H11527" s="77" t="str">
        <v/>
      </c>
      <c r="I11527" s="76">
        <f>IF($E11527="","",IFERROR(VLOOKUP(TRIM(E11527&amp;""),'Référentiel Articles'!$A$2:$F$634,6,FALSE),""))</f>
      </c>
      <c r="J11527" s="78">
        <f>IF(OR($E11527="",$H11527=""),"",$H11527*$I11527)</f>
      </c>
      <c r="K11527" s="79" t="str">
        <v/>
      </c>
    </row>
    <row r="11528">
      <c r="A11528" s="81" t="str">
        <v/>
      </c>
      <c r="B11528" s="81" t="str">
        <v/>
      </c>
      <c r="C11528" s="83">
        <f>IF($E11528="","",IFERROR(VLOOKUP(TRIM(E11528&amp;""),'Référentiel Articles'!$A$2:$F$634,2,FALSE),""))</f>
      </c>
      <c r="D11528" s="83">
        <f>IF($E11528="","",IFERROR(VLOOKUP(TRIM(E11528&amp;""),'Référentiel Articles'!$A$2:$F$634,3,FALSE),""))</f>
      </c>
      <c r="E11528" s="81" t="str">
        <v/>
      </c>
      <c r="F11528" s="83">
        <f>IF($E11528="","",IFERROR(VLOOKUP(TRIM(E11528&amp;""),'Référentiel Articles'!$A$2:$F$634,4,FALSE),""))</f>
      </c>
      <c r="G11528" s="84">
        <f>IF($E11528="","",IFERROR(VLOOKUP(TRIM(E11528&amp;""),'Référentiel Articles'!$A$2:$F$634,5,FALSE),""))</f>
      </c>
      <c r="H11528" s="85" t="str">
        <v/>
      </c>
      <c r="I11528" s="84">
        <f>IF($E11528="","",IFERROR(VLOOKUP(TRIM(E11528&amp;""),'Référentiel Articles'!$A$2:$F$634,6,FALSE),""))</f>
      </c>
      <c r="J11528" s="90">
        <f>IF(OR($E11528="",$H11528=""),"",$H11528*$I11528)</f>
      </c>
      <c r="K11528" s="87" t="str">
        <v/>
      </c>
    </row>
    <row r="11529">
      <c r="A11529" s="74" t="str">
        <v/>
      </c>
      <c r="B11529" s="74" t="str">
        <v/>
      </c>
      <c r="C11529" s="75">
        <f>IF($E11529="","",IFERROR(VLOOKUP(TRIM(E11529&amp;""),'Référentiel Articles'!$A$2:$F$634,2,FALSE),""))</f>
      </c>
      <c r="D11529" s="75">
        <f>IF($E11529="","",IFERROR(VLOOKUP(TRIM(E11529&amp;""),'Référentiel Articles'!$A$2:$F$634,3,FALSE),""))</f>
      </c>
      <c r="E11529" s="74" t="str">
        <v/>
      </c>
      <c r="F11529" s="75">
        <f>IF($E11529="","",IFERROR(VLOOKUP(TRIM(E11529&amp;""),'Référentiel Articles'!$A$2:$F$634,4,FALSE),""))</f>
      </c>
      <c r="G11529" s="76">
        <f>IF($E11529="","",IFERROR(VLOOKUP(TRIM(E11529&amp;""),'Référentiel Articles'!$A$2:$F$634,5,FALSE),""))</f>
      </c>
      <c r="H11529" s="77" t="str">
        <v/>
      </c>
      <c r="I11529" s="76">
        <f>IF($E11529="","",IFERROR(VLOOKUP(TRIM(E11529&amp;""),'Référentiel Articles'!$A$2:$F$634,6,FALSE),""))</f>
      </c>
      <c r="J11529" s="78">
        <f>IF(OR($E11529="",$H11529=""),"",$H11529*$I11529)</f>
      </c>
      <c r="K11529" s="79" t="str">
        <v/>
      </c>
    </row>
    <row r="11530">
      <c r="A11530" s="81" t="str">
        <v/>
      </c>
      <c r="B11530" s="81" t="str">
        <v/>
      </c>
      <c r="C11530" s="83">
        <f>IF($E11530="","",IFERROR(VLOOKUP(TRIM(E11530&amp;""),'Référentiel Articles'!$A$2:$F$634,2,FALSE),""))</f>
      </c>
      <c r="D11530" s="83">
        <f>IF($E11530="","",IFERROR(VLOOKUP(TRIM(E11530&amp;""),'Référentiel Articles'!$A$2:$F$634,3,FALSE),""))</f>
      </c>
      <c r="E11530" s="81" t="str">
        <v/>
      </c>
      <c r="F11530" s="83">
        <f>IF($E11530="","",IFERROR(VLOOKUP(TRIM(E11530&amp;""),'Référentiel Articles'!$A$2:$F$634,4,FALSE),""))</f>
      </c>
      <c r="G11530" s="84">
        <f>IF($E11530="","",IFERROR(VLOOKUP(TRIM(E11530&amp;""),'Référentiel Articles'!$A$2:$F$634,5,FALSE),""))</f>
      </c>
      <c r="H11530" s="85" t="str">
        <v/>
      </c>
      <c r="I11530" s="84">
        <f>IF($E11530="","",IFERROR(VLOOKUP(TRIM(E11530&amp;""),'Référentiel Articles'!$A$2:$F$634,6,FALSE),""))</f>
      </c>
      <c r="J11530" s="90">
        <f>IF(OR($E11530="",$H11530=""),"",$H11530*$I11530)</f>
      </c>
      <c r="K11530" s="87" t="str">
        <v/>
      </c>
    </row>
    <row r="11531">
      <c r="A11531" s="74" t="str">
        <v/>
      </c>
      <c r="B11531" s="74" t="str">
        <v/>
      </c>
      <c r="C11531" s="75">
        <f>IF($E11531="","",IFERROR(VLOOKUP(TRIM(E11531&amp;""),'Référentiel Articles'!$A$2:$F$634,2,FALSE),""))</f>
      </c>
      <c r="D11531" s="75">
        <f>IF($E11531="","",IFERROR(VLOOKUP(TRIM(E11531&amp;""),'Référentiel Articles'!$A$2:$F$634,3,FALSE),""))</f>
      </c>
      <c r="E11531" s="74" t="str">
        <v/>
      </c>
      <c r="F11531" s="75">
        <f>IF($E11531="","",IFERROR(VLOOKUP(TRIM(E11531&amp;""),'Référentiel Articles'!$A$2:$F$634,4,FALSE),""))</f>
      </c>
      <c r="G11531" s="76">
        <f>IF($E11531="","",IFERROR(VLOOKUP(TRIM(E11531&amp;""),'Référentiel Articles'!$A$2:$F$634,5,FALSE),""))</f>
      </c>
      <c r="H11531" s="77" t="str">
        <v/>
      </c>
      <c r="I11531" s="76">
        <f>IF($E11531="","",IFERROR(VLOOKUP(TRIM(E11531&amp;""),'Référentiel Articles'!$A$2:$F$634,6,FALSE),""))</f>
      </c>
      <c r="J11531" s="78">
        <f>IF(OR($E11531="",$H11531=""),"",$H11531*$I11531)</f>
      </c>
      <c r="K11531" s="79" t="str">
        <v/>
      </c>
    </row>
    <row r="11532">
      <c r="A11532" s="81" t="str">
        <v/>
      </c>
      <c r="B11532" s="81" t="str">
        <v/>
      </c>
      <c r="C11532" s="83">
        <f>IF($E11532="","",IFERROR(VLOOKUP(TRIM(E11532&amp;""),'Référentiel Articles'!$A$2:$F$634,2,FALSE),""))</f>
      </c>
      <c r="D11532" s="83">
        <f>IF($E11532="","",IFERROR(VLOOKUP(TRIM(E11532&amp;""),'Référentiel Articles'!$A$2:$F$634,3,FALSE),""))</f>
      </c>
      <c r="E11532" s="81" t="str">
        <v/>
      </c>
      <c r="F11532" s="83">
        <f>IF($E11532="","",IFERROR(VLOOKUP(TRIM(E11532&amp;""),'Référentiel Articles'!$A$2:$F$634,4,FALSE),""))</f>
      </c>
      <c r="G11532" s="84">
        <f>IF($E11532="","",IFERROR(VLOOKUP(TRIM(E11532&amp;""),'Référentiel Articles'!$A$2:$F$634,5,FALSE),""))</f>
      </c>
      <c r="H11532" s="85" t="str">
        <v/>
      </c>
      <c r="I11532" s="84">
        <f>IF($E11532="","",IFERROR(VLOOKUP(TRIM(E11532&amp;""),'Référentiel Articles'!$A$2:$F$634,6,FALSE),""))</f>
      </c>
      <c r="J11532" s="90">
        <f>IF(OR($E11532="",$H11532=""),"",$H11532*$I11532)</f>
      </c>
      <c r="K11532" s="87" t="str">
        <v/>
      </c>
    </row>
    <row r="11533">
      <c r="A11533" s="74" t="str">
        <v/>
      </c>
      <c r="B11533" s="74" t="str">
        <v/>
      </c>
      <c r="C11533" s="75">
        <f>IF($E11533="","",IFERROR(VLOOKUP(TRIM(E11533&amp;""),'Référentiel Articles'!$A$2:$F$634,2,FALSE),""))</f>
      </c>
      <c r="D11533" s="75">
        <f>IF($E11533="","",IFERROR(VLOOKUP(TRIM(E11533&amp;""),'Référentiel Articles'!$A$2:$F$634,3,FALSE),""))</f>
      </c>
      <c r="E11533" s="74" t="str">
        <v/>
      </c>
      <c r="F11533" s="75">
        <f>IF($E11533="","",IFERROR(VLOOKUP(TRIM(E11533&amp;""),'Référentiel Articles'!$A$2:$F$634,4,FALSE),""))</f>
      </c>
      <c r="G11533" s="76">
        <f>IF($E11533="","",IFERROR(VLOOKUP(TRIM(E11533&amp;""),'Référentiel Articles'!$A$2:$F$634,5,FALSE),""))</f>
      </c>
      <c r="H11533" s="77" t="str">
        <v/>
      </c>
      <c r="I11533" s="76">
        <f>IF($E11533="","",IFERROR(VLOOKUP(TRIM(E11533&amp;""),'Référentiel Articles'!$A$2:$F$634,6,FALSE),""))</f>
      </c>
      <c r="J11533" s="78">
        <f>IF(OR($E11533="",$H11533=""),"",$H11533*$I11533)</f>
      </c>
      <c r="K11533" s="79" t="str">
        <v/>
      </c>
    </row>
    <row r="11534">
      <c r="A11534" s="81" t="str">
        <v/>
      </c>
      <c r="B11534" s="81" t="str">
        <v/>
      </c>
      <c r="C11534" s="83">
        <f>IF($E11534="","",IFERROR(VLOOKUP(TRIM(E11534&amp;""),'Référentiel Articles'!$A$2:$F$634,2,FALSE),""))</f>
      </c>
      <c r="D11534" s="83">
        <f>IF($E11534="","",IFERROR(VLOOKUP(TRIM(E11534&amp;""),'Référentiel Articles'!$A$2:$F$634,3,FALSE),""))</f>
      </c>
      <c r="E11534" s="81" t="str">
        <v/>
      </c>
      <c r="F11534" s="83">
        <f>IF($E11534="","",IFERROR(VLOOKUP(TRIM(E11534&amp;""),'Référentiel Articles'!$A$2:$F$634,4,FALSE),""))</f>
      </c>
      <c r="G11534" s="84">
        <f>IF($E11534="","",IFERROR(VLOOKUP(TRIM(E11534&amp;""),'Référentiel Articles'!$A$2:$F$634,5,FALSE),""))</f>
      </c>
      <c r="H11534" s="85" t="str">
        <v/>
      </c>
      <c r="I11534" s="84">
        <f>IF($E11534="","",IFERROR(VLOOKUP(TRIM(E11534&amp;""),'Référentiel Articles'!$A$2:$F$634,6,FALSE),""))</f>
      </c>
      <c r="J11534" s="90">
        <f>IF(OR($E11534="",$H11534=""),"",$H11534*$I11534)</f>
      </c>
      <c r="K11534" s="87" t="str">
        <v/>
      </c>
    </row>
    <row r="11535">
      <c r="A11535" s="74" t="str">
        <v/>
      </c>
      <c r="B11535" s="74" t="str">
        <v/>
      </c>
      <c r="C11535" s="75">
        <f>IF($E11535="","",IFERROR(VLOOKUP(TRIM(E11535&amp;""),'Référentiel Articles'!$A$2:$F$634,2,FALSE),""))</f>
      </c>
      <c r="D11535" s="75">
        <f>IF($E11535="","",IFERROR(VLOOKUP(TRIM(E11535&amp;""),'Référentiel Articles'!$A$2:$F$634,3,FALSE),""))</f>
      </c>
      <c r="E11535" s="74" t="str">
        <v/>
      </c>
      <c r="F11535" s="75">
        <f>IF($E11535="","",IFERROR(VLOOKUP(TRIM(E11535&amp;""),'Référentiel Articles'!$A$2:$F$634,4,FALSE),""))</f>
      </c>
      <c r="G11535" s="76">
        <f>IF($E11535="","",IFERROR(VLOOKUP(TRIM(E11535&amp;""),'Référentiel Articles'!$A$2:$F$634,5,FALSE),""))</f>
      </c>
      <c r="H11535" s="77" t="str">
        <v/>
      </c>
      <c r="I11535" s="76">
        <f>IF($E11535="","",IFERROR(VLOOKUP(TRIM(E11535&amp;""),'Référentiel Articles'!$A$2:$F$634,6,FALSE),""))</f>
      </c>
      <c r="J11535" s="78">
        <f>IF(OR($E11535="",$H11535=""),"",$H11535*$I11535)</f>
      </c>
      <c r="K11535" s="79" t="str">
        <v/>
      </c>
    </row>
    <row r="11536">
      <c r="A11536" s="81" t="str">
        <v/>
      </c>
      <c r="B11536" s="81" t="str">
        <v/>
      </c>
      <c r="C11536" s="83">
        <f>IF($E11536="","",IFERROR(VLOOKUP(TRIM(E11536&amp;""),'Référentiel Articles'!$A$2:$F$634,2,FALSE),""))</f>
      </c>
      <c r="D11536" s="83">
        <f>IF($E11536="","",IFERROR(VLOOKUP(TRIM(E11536&amp;""),'Référentiel Articles'!$A$2:$F$634,3,FALSE),""))</f>
      </c>
      <c r="E11536" s="81" t="str">
        <v/>
      </c>
      <c r="F11536" s="83">
        <f>IF($E11536="","",IFERROR(VLOOKUP(TRIM(E11536&amp;""),'Référentiel Articles'!$A$2:$F$634,4,FALSE),""))</f>
      </c>
      <c r="G11536" s="84">
        <f>IF($E11536="","",IFERROR(VLOOKUP(TRIM(E11536&amp;""),'Référentiel Articles'!$A$2:$F$634,5,FALSE),""))</f>
      </c>
      <c r="H11536" s="85" t="str">
        <v/>
      </c>
      <c r="I11536" s="84">
        <f>IF($E11536="","",IFERROR(VLOOKUP(TRIM(E11536&amp;""),'Référentiel Articles'!$A$2:$F$634,6,FALSE),""))</f>
      </c>
      <c r="J11536" s="90">
        <f>IF(OR($E11536="",$H11536=""),"",$H11536*$I11536)</f>
      </c>
      <c r="K11536" s="87" t="str">
        <v/>
      </c>
    </row>
    <row r="11537">
      <c r="A11537" s="74" t="str">
        <v/>
      </c>
      <c r="B11537" s="74" t="str">
        <v/>
      </c>
      <c r="C11537" s="75">
        <f>IF($E11537="","",IFERROR(VLOOKUP(TRIM(E11537&amp;""),'Référentiel Articles'!$A$2:$F$634,2,FALSE),""))</f>
      </c>
      <c r="D11537" s="75">
        <f>IF($E11537="","",IFERROR(VLOOKUP(TRIM(E11537&amp;""),'Référentiel Articles'!$A$2:$F$634,3,FALSE),""))</f>
      </c>
      <c r="E11537" s="74" t="str">
        <v/>
      </c>
      <c r="F11537" s="75">
        <f>IF($E11537="","",IFERROR(VLOOKUP(TRIM(E11537&amp;""),'Référentiel Articles'!$A$2:$F$634,4,FALSE),""))</f>
      </c>
      <c r="G11537" s="76">
        <f>IF($E11537="","",IFERROR(VLOOKUP(TRIM(E11537&amp;""),'Référentiel Articles'!$A$2:$F$634,5,FALSE),""))</f>
      </c>
      <c r="H11537" s="77" t="str">
        <v/>
      </c>
      <c r="I11537" s="76">
        <f>IF($E11537="","",IFERROR(VLOOKUP(TRIM(E11537&amp;""),'Référentiel Articles'!$A$2:$F$634,6,FALSE),""))</f>
      </c>
      <c r="J11537" s="78">
        <f>IF(OR($E11537="",$H11537=""),"",$H11537*$I11537)</f>
      </c>
      <c r="K11537" s="79" t="str">
        <v/>
      </c>
    </row>
    <row r="11538">
      <c r="A11538" s="81" t="str">
        <v/>
      </c>
      <c r="B11538" s="81" t="str">
        <v/>
      </c>
      <c r="C11538" s="83">
        <f>IF($E11538="","",IFERROR(VLOOKUP(TRIM(E11538&amp;""),'Référentiel Articles'!$A$2:$F$634,2,FALSE),""))</f>
      </c>
      <c r="D11538" s="83">
        <f>IF($E11538="","",IFERROR(VLOOKUP(TRIM(E11538&amp;""),'Référentiel Articles'!$A$2:$F$634,3,FALSE),""))</f>
      </c>
      <c r="E11538" s="81" t="str">
        <v/>
      </c>
      <c r="F11538" s="83">
        <f>IF($E11538="","",IFERROR(VLOOKUP(TRIM(E11538&amp;""),'Référentiel Articles'!$A$2:$F$634,4,FALSE),""))</f>
      </c>
      <c r="G11538" s="84">
        <f>IF($E11538="","",IFERROR(VLOOKUP(TRIM(E11538&amp;""),'Référentiel Articles'!$A$2:$F$634,5,FALSE),""))</f>
      </c>
      <c r="H11538" s="85" t="str">
        <v/>
      </c>
      <c r="I11538" s="84">
        <f>IF($E11538="","",IFERROR(VLOOKUP(TRIM(E11538&amp;""),'Référentiel Articles'!$A$2:$F$634,6,FALSE),""))</f>
      </c>
      <c r="J11538" s="90">
        <f>IF(OR($E11538="",$H11538=""),"",$H11538*$I11538)</f>
      </c>
      <c r="K11538" s="87" t="str">
        <v/>
      </c>
    </row>
    <row r="11539">
      <c r="A11539" s="74" t="str">
        <v/>
      </c>
      <c r="B11539" s="74" t="str">
        <v/>
      </c>
      <c r="C11539" s="75">
        <f>IF($E11539="","",IFERROR(VLOOKUP(TRIM(E11539&amp;""),'Référentiel Articles'!$A$2:$F$634,2,FALSE),""))</f>
      </c>
      <c r="D11539" s="75">
        <f>IF($E11539="","",IFERROR(VLOOKUP(TRIM(E11539&amp;""),'Référentiel Articles'!$A$2:$F$634,3,FALSE),""))</f>
      </c>
      <c r="E11539" s="74" t="str">
        <v/>
      </c>
      <c r="F11539" s="75">
        <f>IF($E11539="","",IFERROR(VLOOKUP(TRIM(E11539&amp;""),'Référentiel Articles'!$A$2:$F$634,4,FALSE),""))</f>
      </c>
      <c r="G11539" s="76">
        <f>IF($E11539="","",IFERROR(VLOOKUP(TRIM(E11539&amp;""),'Référentiel Articles'!$A$2:$F$634,5,FALSE),""))</f>
      </c>
      <c r="H11539" s="77" t="str">
        <v/>
      </c>
      <c r="I11539" s="76">
        <f>IF($E11539="","",IFERROR(VLOOKUP(TRIM(E11539&amp;""),'Référentiel Articles'!$A$2:$F$634,6,FALSE),""))</f>
      </c>
      <c r="J11539" s="78">
        <f>IF(OR($E11539="",$H11539=""),"",$H11539*$I11539)</f>
      </c>
      <c r="K11539" s="79" t="str">
        <v/>
      </c>
    </row>
    <row r="11540">
      <c r="A11540" s="81" t="str">
        <v/>
      </c>
      <c r="B11540" s="81" t="str">
        <v/>
      </c>
      <c r="C11540" s="83">
        <f>IF($E11540="","",IFERROR(VLOOKUP(TRIM(E11540&amp;""),'Référentiel Articles'!$A$2:$F$634,2,FALSE),""))</f>
      </c>
      <c r="D11540" s="83">
        <f>IF($E11540="","",IFERROR(VLOOKUP(TRIM(E11540&amp;""),'Référentiel Articles'!$A$2:$F$634,3,FALSE),""))</f>
      </c>
      <c r="E11540" s="81" t="str">
        <v/>
      </c>
      <c r="F11540" s="83">
        <f>IF($E11540="","",IFERROR(VLOOKUP(TRIM(E11540&amp;""),'Référentiel Articles'!$A$2:$F$634,4,FALSE),""))</f>
      </c>
      <c r="G11540" s="84">
        <f>IF($E11540="","",IFERROR(VLOOKUP(TRIM(E11540&amp;""),'Référentiel Articles'!$A$2:$F$634,5,FALSE),""))</f>
      </c>
      <c r="H11540" s="85" t="str">
        <v/>
      </c>
      <c r="I11540" s="84">
        <f>IF($E11540="","",IFERROR(VLOOKUP(TRIM(E11540&amp;""),'Référentiel Articles'!$A$2:$F$634,6,FALSE),""))</f>
      </c>
      <c r="J11540" s="90">
        <f>IF(OR($E11540="",$H11540=""),"",$H11540*$I11540)</f>
      </c>
      <c r="K11540" s="87" t="str">
        <v/>
      </c>
    </row>
    <row r="11541">
      <c r="A11541" s="74" t="str">
        <v/>
      </c>
      <c r="B11541" s="74" t="str">
        <v/>
      </c>
      <c r="C11541" s="75">
        <f>IF($E11541="","",IFERROR(VLOOKUP(TRIM(E11541&amp;""),'Référentiel Articles'!$A$2:$F$634,2,FALSE),""))</f>
      </c>
      <c r="D11541" s="75">
        <f>IF($E11541="","",IFERROR(VLOOKUP(TRIM(E11541&amp;""),'Référentiel Articles'!$A$2:$F$634,3,FALSE),""))</f>
      </c>
      <c r="E11541" s="74" t="str">
        <v/>
      </c>
      <c r="F11541" s="75">
        <f>IF($E11541="","",IFERROR(VLOOKUP(TRIM(E11541&amp;""),'Référentiel Articles'!$A$2:$F$634,4,FALSE),""))</f>
      </c>
      <c r="G11541" s="76">
        <f>IF($E11541="","",IFERROR(VLOOKUP(TRIM(E11541&amp;""),'Référentiel Articles'!$A$2:$F$634,5,FALSE),""))</f>
      </c>
      <c r="H11541" s="77" t="str">
        <v/>
      </c>
      <c r="I11541" s="76">
        <f>IF($E11541="","",IFERROR(VLOOKUP(TRIM(E11541&amp;""),'Référentiel Articles'!$A$2:$F$634,6,FALSE),""))</f>
      </c>
      <c r="J11541" s="78">
        <f>IF(OR($E11541="",$H11541=""),"",$H11541*$I11541)</f>
      </c>
      <c r="K11541" s="79" t="str">
        <v/>
      </c>
    </row>
    <row r="11542">
      <c r="A11542" s="81" t="str">
        <v/>
      </c>
      <c r="B11542" s="81" t="str">
        <v/>
      </c>
      <c r="C11542" s="83">
        <f>IF($E11542="","",IFERROR(VLOOKUP(TRIM(E11542&amp;""),'Référentiel Articles'!$A$2:$F$634,2,FALSE),""))</f>
      </c>
      <c r="D11542" s="83">
        <f>IF($E11542="","",IFERROR(VLOOKUP(TRIM(E11542&amp;""),'Référentiel Articles'!$A$2:$F$634,3,FALSE),""))</f>
      </c>
      <c r="E11542" s="81" t="str">
        <v/>
      </c>
      <c r="F11542" s="83">
        <f>IF($E11542="","",IFERROR(VLOOKUP(TRIM(E11542&amp;""),'Référentiel Articles'!$A$2:$F$634,4,FALSE),""))</f>
      </c>
      <c r="G11542" s="84">
        <f>IF($E11542="","",IFERROR(VLOOKUP(TRIM(E11542&amp;""),'Référentiel Articles'!$A$2:$F$634,5,FALSE),""))</f>
      </c>
      <c r="H11542" s="85" t="str">
        <v/>
      </c>
      <c r="I11542" s="84">
        <f>IF($E11542="","",IFERROR(VLOOKUP(TRIM(E11542&amp;""),'Référentiel Articles'!$A$2:$F$634,6,FALSE),""))</f>
      </c>
      <c r="J11542" s="90">
        <f>IF(OR($E11542="",$H11542=""),"",$H11542*$I11542)</f>
      </c>
      <c r="K11542" s="87" t="str">
        <v/>
      </c>
    </row>
    <row r="11543">
      <c r="A11543" s="74" t="str">
        <v/>
      </c>
      <c r="B11543" s="74" t="str">
        <v/>
      </c>
      <c r="C11543" s="75">
        <f>IF($E11543="","",IFERROR(VLOOKUP(TRIM(E11543&amp;""),'Référentiel Articles'!$A$2:$F$634,2,FALSE),""))</f>
      </c>
      <c r="D11543" s="75">
        <f>IF($E11543="","",IFERROR(VLOOKUP(TRIM(E11543&amp;""),'Référentiel Articles'!$A$2:$F$634,3,FALSE),""))</f>
      </c>
      <c r="E11543" s="74" t="str">
        <v/>
      </c>
      <c r="F11543" s="75">
        <f>IF($E11543="","",IFERROR(VLOOKUP(TRIM(E11543&amp;""),'Référentiel Articles'!$A$2:$F$634,4,FALSE),""))</f>
      </c>
      <c r="G11543" s="76">
        <f>IF($E11543="","",IFERROR(VLOOKUP(TRIM(E11543&amp;""),'Référentiel Articles'!$A$2:$F$634,5,FALSE),""))</f>
      </c>
      <c r="H11543" s="77" t="str">
        <v/>
      </c>
      <c r="I11543" s="76">
        <f>IF($E11543="","",IFERROR(VLOOKUP(TRIM(E11543&amp;""),'Référentiel Articles'!$A$2:$F$634,6,FALSE),""))</f>
      </c>
      <c r="J11543" s="78">
        <f>IF(OR($E11543="",$H11543=""),"",$H11543*$I11543)</f>
      </c>
      <c r="K11543" s="79" t="str">
        <v/>
      </c>
    </row>
    <row r="11544">
      <c r="A11544" s="81" t="str">
        <v/>
      </c>
      <c r="B11544" s="81" t="str">
        <v/>
      </c>
      <c r="C11544" s="83">
        <f>IF($E11544="","",IFERROR(VLOOKUP(TRIM(E11544&amp;""),'Référentiel Articles'!$A$2:$F$634,2,FALSE),""))</f>
      </c>
      <c r="D11544" s="83">
        <f>IF($E11544="","",IFERROR(VLOOKUP(TRIM(E11544&amp;""),'Référentiel Articles'!$A$2:$F$634,3,FALSE),""))</f>
      </c>
      <c r="E11544" s="81" t="str">
        <v/>
      </c>
      <c r="F11544" s="83">
        <f>IF($E11544="","",IFERROR(VLOOKUP(TRIM(E11544&amp;""),'Référentiel Articles'!$A$2:$F$634,4,FALSE),""))</f>
      </c>
      <c r="G11544" s="84">
        <f>IF($E11544="","",IFERROR(VLOOKUP(TRIM(E11544&amp;""),'Référentiel Articles'!$A$2:$F$634,5,FALSE),""))</f>
      </c>
      <c r="H11544" s="85" t="str">
        <v/>
      </c>
      <c r="I11544" s="84">
        <f>IF($E11544="","",IFERROR(VLOOKUP(TRIM(E11544&amp;""),'Référentiel Articles'!$A$2:$F$634,6,FALSE),""))</f>
      </c>
      <c r="J11544" s="90">
        <f>IF(OR($E11544="",$H11544=""),"",$H11544*$I11544)</f>
      </c>
      <c r="K11544" s="87" t="str">
        <v/>
      </c>
    </row>
    <row r="11545">
      <c r="A11545" s="74" t="str">
        <v/>
      </c>
      <c r="B11545" s="74" t="str">
        <v/>
      </c>
      <c r="C11545" s="75">
        <f>IF($E11545="","",IFERROR(VLOOKUP(TRIM(E11545&amp;""),'Référentiel Articles'!$A$2:$F$634,2,FALSE),""))</f>
      </c>
      <c r="D11545" s="75">
        <f>IF($E11545="","",IFERROR(VLOOKUP(TRIM(E11545&amp;""),'Référentiel Articles'!$A$2:$F$634,3,FALSE),""))</f>
      </c>
      <c r="E11545" s="74" t="str">
        <v/>
      </c>
      <c r="F11545" s="75">
        <f>IF($E11545="","",IFERROR(VLOOKUP(TRIM(E11545&amp;""),'Référentiel Articles'!$A$2:$F$634,4,FALSE),""))</f>
      </c>
      <c r="G11545" s="76">
        <f>IF($E11545="","",IFERROR(VLOOKUP(TRIM(E11545&amp;""),'Référentiel Articles'!$A$2:$F$634,5,FALSE),""))</f>
      </c>
      <c r="H11545" s="77" t="str">
        <v/>
      </c>
      <c r="I11545" s="76">
        <f>IF($E11545="","",IFERROR(VLOOKUP(TRIM(E11545&amp;""),'Référentiel Articles'!$A$2:$F$634,6,FALSE),""))</f>
      </c>
      <c r="J11545" s="78">
        <f>IF(OR($E11545="",$H11545=""),"",$H11545*$I11545)</f>
      </c>
      <c r="K11545" s="79" t="str">
        <v/>
      </c>
    </row>
    <row r="11546">
      <c r="A11546" s="81" t="str">
        <v/>
      </c>
      <c r="B11546" s="81" t="str">
        <v/>
      </c>
      <c r="C11546" s="83">
        <f>IF($E11546="","",IFERROR(VLOOKUP(TRIM(E11546&amp;""),'Référentiel Articles'!$A$2:$F$634,2,FALSE),""))</f>
      </c>
      <c r="D11546" s="83">
        <f>IF($E11546="","",IFERROR(VLOOKUP(TRIM(E11546&amp;""),'Référentiel Articles'!$A$2:$F$634,3,FALSE),""))</f>
      </c>
      <c r="E11546" s="81" t="str">
        <v/>
      </c>
      <c r="F11546" s="83">
        <f>IF($E11546="","",IFERROR(VLOOKUP(TRIM(E11546&amp;""),'Référentiel Articles'!$A$2:$F$634,4,FALSE),""))</f>
      </c>
      <c r="G11546" s="84">
        <f>IF($E11546="","",IFERROR(VLOOKUP(TRIM(E11546&amp;""),'Référentiel Articles'!$A$2:$F$634,5,FALSE),""))</f>
      </c>
      <c r="H11546" s="85" t="str">
        <v/>
      </c>
      <c r="I11546" s="84">
        <f>IF($E11546="","",IFERROR(VLOOKUP(TRIM(E11546&amp;""),'Référentiel Articles'!$A$2:$F$634,6,FALSE),""))</f>
      </c>
      <c r="J11546" s="90">
        <f>IF(OR($E11546="",$H11546=""),"",$H11546*$I11546)</f>
      </c>
      <c r="K11546" s="87" t="str">
        <v/>
      </c>
    </row>
    <row r="11547">
      <c r="A11547" s="74" t="str">
        <v/>
      </c>
      <c r="B11547" s="74" t="str">
        <v/>
      </c>
      <c r="C11547" s="75">
        <f>IF($E11547="","",IFERROR(VLOOKUP(TRIM(E11547&amp;""),'Référentiel Articles'!$A$2:$F$634,2,FALSE),""))</f>
      </c>
      <c r="D11547" s="75">
        <f>IF($E11547="","",IFERROR(VLOOKUP(TRIM(E11547&amp;""),'Référentiel Articles'!$A$2:$F$634,3,FALSE),""))</f>
      </c>
      <c r="E11547" s="74" t="str">
        <v/>
      </c>
      <c r="F11547" s="75">
        <f>IF($E11547="","",IFERROR(VLOOKUP(TRIM(E11547&amp;""),'Référentiel Articles'!$A$2:$F$634,4,FALSE),""))</f>
      </c>
      <c r="G11547" s="76">
        <f>IF($E11547="","",IFERROR(VLOOKUP(TRIM(E11547&amp;""),'Référentiel Articles'!$A$2:$F$634,5,FALSE),""))</f>
      </c>
      <c r="H11547" s="77" t="str">
        <v/>
      </c>
      <c r="I11547" s="76">
        <f>IF($E11547="","",IFERROR(VLOOKUP(TRIM(E11547&amp;""),'Référentiel Articles'!$A$2:$F$634,6,FALSE),""))</f>
      </c>
      <c r="J11547" s="78">
        <f>IF(OR($E11547="",$H11547=""),"",$H11547*$I11547)</f>
      </c>
      <c r="K11547" s="79" t="str">
        <v/>
      </c>
    </row>
    <row r="11548">
      <c r="A11548" s="81" t="str">
        <v/>
      </c>
      <c r="B11548" s="81" t="str">
        <v/>
      </c>
      <c r="C11548" s="83">
        <f>IF($E11548="","",IFERROR(VLOOKUP(TRIM(E11548&amp;""),'Référentiel Articles'!$A$2:$F$634,2,FALSE),""))</f>
      </c>
      <c r="D11548" s="83">
        <f>IF($E11548="","",IFERROR(VLOOKUP(TRIM(E11548&amp;""),'Référentiel Articles'!$A$2:$F$634,3,FALSE),""))</f>
      </c>
      <c r="E11548" s="81" t="str">
        <v/>
      </c>
      <c r="F11548" s="83">
        <f>IF($E11548="","",IFERROR(VLOOKUP(TRIM(E11548&amp;""),'Référentiel Articles'!$A$2:$F$634,4,FALSE),""))</f>
      </c>
      <c r="G11548" s="84">
        <f>IF($E11548="","",IFERROR(VLOOKUP(TRIM(E11548&amp;""),'Référentiel Articles'!$A$2:$F$634,5,FALSE),""))</f>
      </c>
      <c r="H11548" s="85" t="str">
        <v/>
      </c>
      <c r="I11548" s="84">
        <f>IF($E11548="","",IFERROR(VLOOKUP(TRIM(E11548&amp;""),'Référentiel Articles'!$A$2:$F$634,6,FALSE),""))</f>
      </c>
      <c r="J11548" s="90">
        <f>IF(OR($E11548="",$H11548=""),"",$H11548*$I11548)</f>
      </c>
      <c r="K11548" s="87" t="str">
        <v/>
      </c>
    </row>
    <row r="11549">
      <c r="A11549" s="74" t="str">
        <v/>
      </c>
      <c r="B11549" s="74" t="str">
        <v/>
      </c>
      <c r="C11549" s="75">
        <f>IF($E11549="","",IFERROR(VLOOKUP(TRIM(E11549&amp;""),'Référentiel Articles'!$A$2:$F$634,2,FALSE),""))</f>
      </c>
      <c r="D11549" s="75">
        <f>IF($E11549="","",IFERROR(VLOOKUP(TRIM(E11549&amp;""),'Référentiel Articles'!$A$2:$F$634,3,FALSE),""))</f>
      </c>
      <c r="E11549" s="74" t="str">
        <v/>
      </c>
      <c r="F11549" s="75">
        <f>IF($E11549="","",IFERROR(VLOOKUP(TRIM(E11549&amp;""),'Référentiel Articles'!$A$2:$F$634,4,FALSE),""))</f>
      </c>
      <c r="G11549" s="76">
        <f>IF($E11549="","",IFERROR(VLOOKUP(TRIM(E11549&amp;""),'Référentiel Articles'!$A$2:$F$634,5,FALSE),""))</f>
      </c>
      <c r="H11549" s="77" t="str">
        <v/>
      </c>
      <c r="I11549" s="76">
        <f>IF($E11549="","",IFERROR(VLOOKUP(TRIM(E11549&amp;""),'Référentiel Articles'!$A$2:$F$634,6,FALSE),""))</f>
      </c>
      <c r="J11549" s="78">
        <f>IF(OR($E11549="",$H11549=""),"",$H11549*$I11549)</f>
      </c>
      <c r="K11549" s="79" t="str">
        <v/>
      </c>
    </row>
    <row r="11550">
      <c r="A11550" s="81" t="str">
        <v/>
      </c>
      <c r="B11550" s="81" t="str">
        <v/>
      </c>
      <c r="C11550" s="83">
        <f>IF($E11550="","",IFERROR(VLOOKUP(TRIM(E11550&amp;""),'Référentiel Articles'!$A$2:$F$634,2,FALSE),""))</f>
      </c>
      <c r="D11550" s="83">
        <f>IF($E11550="","",IFERROR(VLOOKUP(TRIM(E11550&amp;""),'Référentiel Articles'!$A$2:$F$634,3,FALSE),""))</f>
      </c>
      <c r="E11550" s="81" t="str">
        <v/>
      </c>
      <c r="F11550" s="83">
        <f>IF($E11550="","",IFERROR(VLOOKUP(TRIM(E11550&amp;""),'Référentiel Articles'!$A$2:$F$634,4,FALSE),""))</f>
      </c>
      <c r="G11550" s="84">
        <f>IF($E11550="","",IFERROR(VLOOKUP(TRIM(E11550&amp;""),'Référentiel Articles'!$A$2:$F$634,5,FALSE),""))</f>
      </c>
      <c r="H11550" s="85" t="str">
        <v/>
      </c>
      <c r="I11550" s="84">
        <f>IF($E11550="","",IFERROR(VLOOKUP(TRIM(E11550&amp;""),'Référentiel Articles'!$A$2:$F$634,6,FALSE),""))</f>
      </c>
      <c r="J11550" s="90">
        <f>IF(OR($E11550="",$H11550=""),"",$H11550*$I11550)</f>
      </c>
      <c r="K11550" s="87" t="str">
        <v/>
      </c>
    </row>
    <row r="11551">
      <c r="A11551" s="74" t="str">
        <v/>
      </c>
      <c r="B11551" s="74" t="str">
        <v/>
      </c>
      <c r="C11551" s="75">
        <f>IF($E11551="","",IFERROR(VLOOKUP(TRIM(E11551&amp;""),'Référentiel Articles'!$A$2:$F$634,2,FALSE),""))</f>
      </c>
      <c r="D11551" s="75">
        <f>IF($E11551="","",IFERROR(VLOOKUP(TRIM(E11551&amp;""),'Référentiel Articles'!$A$2:$F$634,3,FALSE),""))</f>
      </c>
      <c r="E11551" s="74" t="str">
        <v/>
      </c>
      <c r="F11551" s="75">
        <f>IF($E11551="","",IFERROR(VLOOKUP(TRIM(E11551&amp;""),'Référentiel Articles'!$A$2:$F$634,4,FALSE),""))</f>
      </c>
      <c r="G11551" s="76">
        <f>IF($E11551="","",IFERROR(VLOOKUP(TRIM(E11551&amp;""),'Référentiel Articles'!$A$2:$F$634,5,FALSE),""))</f>
      </c>
      <c r="H11551" s="77" t="str">
        <v/>
      </c>
      <c r="I11551" s="76">
        <f>IF($E11551="","",IFERROR(VLOOKUP(TRIM(E11551&amp;""),'Référentiel Articles'!$A$2:$F$634,6,FALSE),""))</f>
      </c>
      <c r="J11551" s="78">
        <f>IF(OR($E11551="",$H11551=""),"",$H11551*$I11551)</f>
      </c>
      <c r="K11551" s="79" t="str">
        <v/>
      </c>
    </row>
    <row r="11552">
      <c r="A11552" s="81" t="str">
        <v/>
      </c>
      <c r="B11552" s="81" t="str">
        <v/>
      </c>
      <c r="C11552" s="83">
        <f>IF($E11552="","",IFERROR(VLOOKUP(TRIM(E11552&amp;""),'Référentiel Articles'!$A$2:$F$634,2,FALSE),""))</f>
      </c>
      <c r="D11552" s="83">
        <f>IF($E11552="","",IFERROR(VLOOKUP(TRIM(E11552&amp;""),'Référentiel Articles'!$A$2:$F$634,3,FALSE),""))</f>
      </c>
      <c r="E11552" s="81" t="str">
        <v/>
      </c>
      <c r="F11552" s="83">
        <f>IF($E11552="","",IFERROR(VLOOKUP(TRIM(E11552&amp;""),'Référentiel Articles'!$A$2:$F$634,4,FALSE),""))</f>
      </c>
      <c r="G11552" s="84">
        <f>IF($E11552="","",IFERROR(VLOOKUP(TRIM(E11552&amp;""),'Référentiel Articles'!$A$2:$F$634,5,FALSE),""))</f>
      </c>
      <c r="H11552" s="85" t="str">
        <v/>
      </c>
      <c r="I11552" s="84">
        <f>IF($E11552="","",IFERROR(VLOOKUP(TRIM(E11552&amp;""),'Référentiel Articles'!$A$2:$F$634,6,FALSE),""))</f>
      </c>
      <c r="J11552" s="90">
        <f>IF(OR($E11552="",$H11552=""),"",$H11552*$I11552)</f>
      </c>
      <c r="K11552" s="87" t="str">
        <v/>
      </c>
    </row>
    <row r="11553">
      <c r="A11553" s="74" t="str">
        <v/>
      </c>
      <c r="B11553" s="74" t="str">
        <v/>
      </c>
      <c r="C11553" s="75">
        <f>IF($E11553="","",IFERROR(VLOOKUP(TRIM(E11553&amp;""),'Référentiel Articles'!$A$2:$F$634,2,FALSE),""))</f>
      </c>
      <c r="D11553" s="75">
        <f>IF($E11553="","",IFERROR(VLOOKUP(TRIM(E11553&amp;""),'Référentiel Articles'!$A$2:$F$634,3,FALSE),""))</f>
      </c>
      <c r="E11553" s="74" t="str">
        <v/>
      </c>
      <c r="F11553" s="75">
        <f>IF($E11553="","",IFERROR(VLOOKUP(TRIM(E11553&amp;""),'Référentiel Articles'!$A$2:$F$634,4,FALSE),""))</f>
      </c>
      <c r="G11553" s="76">
        <f>IF($E11553="","",IFERROR(VLOOKUP(TRIM(E11553&amp;""),'Référentiel Articles'!$A$2:$F$634,5,FALSE),""))</f>
      </c>
      <c r="H11553" s="77" t="str">
        <v/>
      </c>
      <c r="I11553" s="76">
        <f>IF($E11553="","",IFERROR(VLOOKUP(TRIM(E11553&amp;""),'Référentiel Articles'!$A$2:$F$634,6,FALSE),""))</f>
      </c>
      <c r="J11553" s="78">
        <f>IF(OR($E11553="",$H11553=""),"",$H11553*$I11553)</f>
      </c>
      <c r="K11553" s="79" t="str">
        <v/>
      </c>
    </row>
    <row r="11554">
      <c r="A11554" s="81" t="str">
        <v/>
      </c>
      <c r="B11554" s="81" t="str">
        <v/>
      </c>
      <c r="C11554" s="83">
        <f>IF($E11554="","",IFERROR(VLOOKUP(TRIM(E11554&amp;""),'Référentiel Articles'!$A$2:$F$634,2,FALSE),""))</f>
      </c>
      <c r="D11554" s="83">
        <f>IF($E11554="","",IFERROR(VLOOKUP(TRIM(E11554&amp;""),'Référentiel Articles'!$A$2:$F$634,3,FALSE),""))</f>
      </c>
      <c r="E11554" s="81" t="str">
        <v/>
      </c>
      <c r="F11554" s="83">
        <f>IF($E11554="","",IFERROR(VLOOKUP(TRIM(E11554&amp;""),'Référentiel Articles'!$A$2:$F$634,4,FALSE),""))</f>
      </c>
      <c r="G11554" s="84">
        <f>IF($E11554="","",IFERROR(VLOOKUP(TRIM(E11554&amp;""),'Référentiel Articles'!$A$2:$F$634,5,FALSE),""))</f>
      </c>
      <c r="H11554" s="85" t="str">
        <v/>
      </c>
      <c r="I11554" s="84">
        <f>IF($E11554="","",IFERROR(VLOOKUP(TRIM(E11554&amp;""),'Référentiel Articles'!$A$2:$F$634,6,FALSE),""))</f>
      </c>
      <c r="J11554" s="90">
        <f>IF(OR($E11554="",$H11554=""),"",$H11554*$I11554)</f>
      </c>
      <c r="K11554" s="87" t="str">
        <v/>
      </c>
    </row>
    <row r="11555">
      <c r="A11555" s="74" t="str">
        <v/>
      </c>
      <c r="B11555" s="74" t="str">
        <v/>
      </c>
      <c r="C11555" s="75">
        <f>IF($E11555="","",IFERROR(VLOOKUP(TRIM(E11555&amp;""),'Référentiel Articles'!$A$2:$F$634,2,FALSE),""))</f>
      </c>
      <c r="D11555" s="75">
        <f>IF($E11555="","",IFERROR(VLOOKUP(TRIM(E11555&amp;""),'Référentiel Articles'!$A$2:$F$634,3,FALSE),""))</f>
      </c>
      <c r="E11555" s="74" t="str">
        <v/>
      </c>
      <c r="F11555" s="75">
        <f>IF($E11555="","",IFERROR(VLOOKUP(TRIM(E11555&amp;""),'Référentiel Articles'!$A$2:$F$634,4,FALSE),""))</f>
      </c>
      <c r="G11555" s="76">
        <f>IF($E11555="","",IFERROR(VLOOKUP(TRIM(E11555&amp;""),'Référentiel Articles'!$A$2:$F$634,5,FALSE),""))</f>
      </c>
      <c r="H11555" s="77" t="str">
        <v/>
      </c>
      <c r="I11555" s="76">
        <f>IF($E11555="","",IFERROR(VLOOKUP(TRIM(E11555&amp;""),'Référentiel Articles'!$A$2:$F$634,6,FALSE),""))</f>
      </c>
      <c r="J11555" s="78">
        <f>IF(OR($E11555="",$H11555=""),"",$H11555*$I11555)</f>
      </c>
      <c r="K11555" s="79" t="str">
        <v/>
      </c>
    </row>
    <row r="11556">
      <c r="A11556" s="81" t="str">
        <v/>
      </c>
      <c r="B11556" s="81" t="str">
        <v/>
      </c>
      <c r="C11556" s="83">
        <f>IF($E11556="","",IFERROR(VLOOKUP(TRIM(E11556&amp;""),'Référentiel Articles'!$A$2:$F$634,2,FALSE),""))</f>
      </c>
      <c r="D11556" s="83">
        <f>IF($E11556="","",IFERROR(VLOOKUP(TRIM(E11556&amp;""),'Référentiel Articles'!$A$2:$F$634,3,FALSE),""))</f>
      </c>
      <c r="E11556" s="81" t="str">
        <v/>
      </c>
      <c r="F11556" s="83">
        <f>IF($E11556="","",IFERROR(VLOOKUP(TRIM(E11556&amp;""),'Référentiel Articles'!$A$2:$F$634,4,FALSE),""))</f>
      </c>
      <c r="G11556" s="84">
        <f>IF($E11556="","",IFERROR(VLOOKUP(TRIM(E11556&amp;""),'Référentiel Articles'!$A$2:$F$634,5,FALSE),""))</f>
      </c>
      <c r="H11556" s="85" t="str">
        <v/>
      </c>
      <c r="I11556" s="84">
        <f>IF($E11556="","",IFERROR(VLOOKUP(TRIM(E11556&amp;""),'Référentiel Articles'!$A$2:$F$634,6,FALSE),""))</f>
      </c>
      <c r="J11556" s="90">
        <f>IF(OR($E11556="",$H11556=""),"",$H11556*$I11556)</f>
      </c>
      <c r="K11556" s="87" t="str">
        <v/>
      </c>
    </row>
    <row r="11557">
      <c r="A11557" s="74" t="str">
        <v/>
      </c>
      <c r="B11557" s="74" t="str">
        <v/>
      </c>
      <c r="C11557" s="75">
        <f>IF($E11557="","",IFERROR(VLOOKUP(TRIM(E11557&amp;""),'Référentiel Articles'!$A$2:$F$634,2,FALSE),""))</f>
      </c>
      <c r="D11557" s="75">
        <f>IF($E11557="","",IFERROR(VLOOKUP(TRIM(E11557&amp;""),'Référentiel Articles'!$A$2:$F$634,3,FALSE),""))</f>
      </c>
      <c r="E11557" s="74" t="str">
        <v/>
      </c>
      <c r="F11557" s="75">
        <f>IF($E11557="","",IFERROR(VLOOKUP(TRIM(E11557&amp;""),'Référentiel Articles'!$A$2:$F$634,4,FALSE),""))</f>
      </c>
      <c r="G11557" s="76">
        <f>IF($E11557="","",IFERROR(VLOOKUP(TRIM(E11557&amp;""),'Référentiel Articles'!$A$2:$F$634,5,FALSE),""))</f>
      </c>
      <c r="H11557" s="77" t="str">
        <v/>
      </c>
      <c r="I11557" s="76">
        <f>IF($E11557="","",IFERROR(VLOOKUP(TRIM(E11557&amp;""),'Référentiel Articles'!$A$2:$F$634,6,FALSE),""))</f>
      </c>
      <c r="J11557" s="78">
        <f>IF(OR($E11557="",$H11557=""),"",$H11557*$I11557)</f>
      </c>
      <c r="K11557" s="79" t="str">
        <v/>
      </c>
    </row>
    <row r="11558">
      <c r="A11558" s="81" t="str">
        <v/>
      </c>
      <c r="B11558" s="81" t="str">
        <v/>
      </c>
      <c r="C11558" s="83">
        <f>IF($E11558="","",IFERROR(VLOOKUP(TRIM(E11558&amp;""),'Référentiel Articles'!$A$2:$F$634,2,FALSE),""))</f>
      </c>
      <c r="D11558" s="83">
        <f>IF($E11558="","",IFERROR(VLOOKUP(TRIM(E11558&amp;""),'Référentiel Articles'!$A$2:$F$634,3,FALSE),""))</f>
      </c>
      <c r="E11558" s="81" t="str">
        <v/>
      </c>
      <c r="F11558" s="83">
        <f>IF($E11558="","",IFERROR(VLOOKUP(TRIM(E11558&amp;""),'Référentiel Articles'!$A$2:$F$634,4,FALSE),""))</f>
      </c>
      <c r="G11558" s="84">
        <f>IF($E11558="","",IFERROR(VLOOKUP(TRIM(E11558&amp;""),'Référentiel Articles'!$A$2:$F$634,5,FALSE),""))</f>
      </c>
      <c r="H11558" s="85" t="str">
        <v/>
      </c>
      <c r="I11558" s="84">
        <f>IF($E11558="","",IFERROR(VLOOKUP(TRIM(E11558&amp;""),'Référentiel Articles'!$A$2:$F$634,6,FALSE),""))</f>
      </c>
      <c r="J11558" s="90">
        <f>IF(OR($E11558="",$H11558=""),"",$H11558*$I11558)</f>
      </c>
      <c r="K11558" s="87" t="str">
        <v/>
      </c>
    </row>
    <row r="11559">
      <c r="A11559" s="74" t="str">
        <v/>
      </c>
      <c r="B11559" s="74" t="str">
        <v/>
      </c>
      <c r="C11559" s="75">
        <f>IF($E11559="","",IFERROR(VLOOKUP(TRIM(E11559&amp;""),'Référentiel Articles'!$A$2:$F$634,2,FALSE),""))</f>
      </c>
      <c r="D11559" s="75">
        <f>IF($E11559="","",IFERROR(VLOOKUP(TRIM(E11559&amp;""),'Référentiel Articles'!$A$2:$F$634,3,FALSE),""))</f>
      </c>
      <c r="E11559" s="74" t="str">
        <v/>
      </c>
      <c r="F11559" s="75">
        <f>IF($E11559="","",IFERROR(VLOOKUP(TRIM(E11559&amp;""),'Référentiel Articles'!$A$2:$F$634,4,FALSE),""))</f>
      </c>
      <c r="G11559" s="76">
        <f>IF($E11559="","",IFERROR(VLOOKUP(TRIM(E11559&amp;""),'Référentiel Articles'!$A$2:$F$634,5,FALSE),""))</f>
      </c>
      <c r="H11559" s="77" t="str">
        <v/>
      </c>
      <c r="I11559" s="76">
        <f>IF($E11559="","",IFERROR(VLOOKUP(TRIM(E11559&amp;""),'Référentiel Articles'!$A$2:$F$634,6,FALSE),""))</f>
      </c>
      <c r="J11559" s="78">
        <f>IF(OR($E11559="",$H11559=""),"",$H11559*$I11559)</f>
      </c>
      <c r="K11559" s="79" t="str">
        <v/>
      </c>
    </row>
    <row r="11560">
      <c r="A11560" s="81" t="str">
        <v/>
      </c>
      <c r="B11560" s="81" t="str">
        <v/>
      </c>
      <c r="C11560" s="83">
        <f>IF($E11560="","",IFERROR(VLOOKUP(TRIM(E11560&amp;""),'Référentiel Articles'!$A$2:$F$634,2,FALSE),""))</f>
      </c>
      <c r="D11560" s="83">
        <f>IF($E11560="","",IFERROR(VLOOKUP(TRIM(E11560&amp;""),'Référentiel Articles'!$A$2:$F$634,3,FALSE),""))</f>
      </c>
      <c r="E11560" s="81" t="str">
        <v/>
      </c>
      <c r="F11560" s="83">
        <f>IF($E11560="","",IFERROR(VLOOKUP(TRIM(E11560&amp;""),'Référentiel Articles'!$A$2:$F$634,4,FALSE),""))</f>
      </c>
      <c r="G11560" s="84">
        <f>IF($E11560="","",IFERROR(VLOOKUP(TRIM(E11560&amp;""),'Référentiel Articles'!$A$2:$F$634,5,FALSE),""))</f>
      </c>
      <c r="H11560" s="85" t="str">
        <v/>
      </c>
      <c r="I11560" s="84">
        <f>IF($E11560="","",IFERROR(VLOOKUP(TRIM(E11560&amp;""),'Référentiel Articles'!$A$2:$F$634,6,FALSE),""))</f>
      </c>
      <c r="J11560" s="90">
        <f>IF(OR($E11560="",$H11560=""),"",$H11560*$I11560)</f>
      </c>
      <c r="K11560" s="87" t="str">
        <v/>
      </c>
    </row>
    <row r="11561">
      <c r="A11561" s="74" t="str">
        <v/>
      </c>
      <c r="B11561" s="74" t="str">
        <v/>
      </c>
      <c r="C11561" s="75">
        <f>IF($E11561="","",IFERROR(VLOOKUP(TRIM(E11561&amp;""),'Référentiel Articles'!$A$2:$F$634,2,FALSE),""))</f>
      </c>
      <c r="D11561" s="75">
        <f>IF($E11561="","",IFERROR(VLOOKUP(TRIM(E11561&amp;""),'Référentiel Articles'!$A$2:$F$634,3,FALSE),""))</f>
      </c>
      <c r="E11561" s="74" t="str">
        <v/>
      </c>
      <c r="F11561" s="75">
        <f>IF($E11561="","",IFERROR(VLOOKUP(TRIM(E11561&amp;""),'Référentiel Articles'!$A$2:$F$634,4,FALSE),""))</f>
      </c>
      <c r="G11561" s="76">
        <f>IF($E11561="","",IFERROR(VLOOKUP(TRIM(E11561&amp;""),'Référentiel Articles'!$A$2:$F$634,5,FALSE),""))</f>
      </c>
      <c r="H11561" s="77" t="str">
        <v/>
      </c>
      <c r="I11561" s="76">
        <f>IF($E11561="","",IFERROR(VLOOKUP(TRIM(E11561&amp;""),'Référentiel Articles'!$A$2:$F$634,6,FALSE),""))</f>
      </c>
      <c r="J11561" s="78">
        <f>IF(OR($E11561="",$H11561=""),"",$H11561*$I11561)</f>
      </c>
      <c r="K11561" s="79" t="str">
        <v/>
      </c>
    </row>
    <row r="11562">
      <c r="A11562" s="81" t="str">
        <v/>
      </c>
      <c r="B11562" s="81" t="str">
        <v/>
      </c>
      <c r="C11562" s="83">
        <f>IF($E11562="","",IFERROR(VLOOKUP(TRIM(E11562&amp;""),'Référentiel Articles'!$A$2:$F$634,2,FALSE),""))</f>
      </c>
      <c r="D11562" s="83">
        <f>IF($E11562="","",IFERROR(VLOOKUP(TRIM(E11562&amp;""),'Référentiel Articles'!$A$2:$F$634,3,FALSE),""))</f>
      </c>
      <c r="E11562" s="81" t="str">
        <v/>
      </c>
      <c r="F11562" s="83">
        <f>IF($E11562="","",IFERROR(VLOOKUP(TRIM(E11562&amp;""),'Référentiel Articles'!$A$2:$F$634,4,FALSE),""))</f>
      </c>
      <c r="G11562" s="84">
        <f>IF($E11562="","",IFERROR(VLOOKUP(TRIM(E11562&amp;""),'Référentiel Articles'!$A$2:$F$634,5,FALSE),""))</f>
      </c>
      <c r="H11562" s="85" t="str">
        <v/>
      </c>
      <c r="I11562" s="84">
        <f>IF($E11562="","",IFERROR(VLOOKUP(TRIM(E11562&amp;""),'Référentiel Articles'!$A$2:$F$634,6,FALSE),""))</f>
      </c>
      <c r="J11562" s="90">
        <f>IF(OR($E11562="",$H11562=""),"",$H11562*$I11562)</f>
      </c>
      <c r="K11562" s="87" t="str">
        <v/>
      </c>
    </row>
    <row r="11563">
      <c r="A11563" s="74" t="str">
        <v/>
      </c>
      <c r="B11563" s="74" t="str">
        <v/>
      </c>
      <c r="C11563" s="75">
        <f>IF($E11563="","",IFERROR(VLOOKUP(TRIM(E11563&amp;""),'Référentiel Articles'!$A$2:$F$634,2,FALSE),""))</f>
      </c>
      <c r="D11563" s="75">
        <f>IF($E11563="","",IFERROR(VLOOKUP(TRIM(E11563&amp;""),'Référentiel Articles'!$A$2:$F$634,3,FALSE),""))</f>
      </c>
      <c r="E11563" s="74" t="str">
        <v/>
      </c>
      <c r="F11563" s="75">
        <f>IF($E11563="","",IFERROR(VLOOKUP(TRIM(E11563&amp;""),'Référentiel Articles'!$A$2:$F$634,4,FALSE),""))</f>
      </c>
      <c r="G11563" s="76">
        <f>IF($E11563="","",IFERROR(VLOOKUP(TRIM(E11563&amp;""),'Référentiel Articles'!$A$2:$F$634,5,FALSE),""))</f>
      </c>
      <c r="H11563" s="77" t="str">
        <v/>
      </c>
      <c r="I11563" s="76">
        <f>IF($E11563="","",IFERROR(VLOOKUP(TRIM(E11563&amp;""),'Référentiel Articles'!$A$2:$F$634,6,FALSE),""))</f>
      </c>
      <c r="J11563" s="78">
        <f>IF(OR($E11563="",$H11563=""),"",$H11563*$I11563)</f>
      </c>
      <c r="K11563" s="79" t="str">
        <v/>
      </c>
    </row>
    <row r="11564">
      <c r="A11564" s="81" t="str">
        <v/>
      </c>
      <c r="B11564" s="81" t="str">
        <v/>
      </c>
      <c r="C11564" s="83">
        <f>IF($E11564="","",IFERROR(VLOOKUP(TRIM(E11564&amp;""),'Référentiel Articles'!$A$2:$F$634,2,FALSE),""))</f>
      </c>
      <c r="D11564" s="83">
        <f>IF($E11564="","",IFERROR(VLOOKUP(TRIM(E11564&amp;""),'Référentiel Articles'!$A$2:$F$634,3,FALSE),""))</f>
      </c>
      <c r="E11564" s="81" t="str">
        <v/>
      </c>
      <c r="F11564" s="83">
        <f>IF($E11564="","",IFERROR(VLOOKUP(TRIM(E11564&amp;""),'Référentiel Articles'!$A$2:$F$634,4,FALSE),""))</f>
      </c>
      <c r="G11564" s="84">
        <f>IF($E11564="","",IFERROR(VLOOKUP(TRIM(E11564&amp;""),'Référentiel Articles'!$A$2:$F$634,5,FALSE),""))</f>
      </c>
      <c r="H11564" s="85" t="str">
        <v/>
      </c>
      <c r="I11564" s="84">
        <f>IF($E11564="","",IFERROR(VLOOKUP(TRIM(E11564&amp;""),'Référentiel Articles'!$A$2:$F$634,6,FALSE),""))</f>
      </c>
      <c r="J11564" s="90">
        <f>IF(OR($E11564="",$H11564=""),"",$H11564*$I11564)</f>
      </c>
      <c r="K11564" s="87" t="str">
        <v/>
      </c>
    </row>
    <row r="11565">
      <c r="A11565" s="74" t="str">
        <v/>
      </c>
      <c r="B11565" s="74" t="str">
        <v/>
      </c>
      <c r="C11565" s="75">
        <f>IF($E11565="","",IFERROR(VLOOKUP(TRIM(E11565&amp;""),'Référentiel Articles'!$A$2:$F$634,2,FALSE),""))</f>
      </c>
      <c r="D11565" s="75">
        <f>IF($E11565="","",IFERROR(VLOOKUP(TRIM(E11565&amp;""),'Référentiel Articles'!$A$2:$F$634,3,FALSE),""))</f>
      </c>
      <c r="E11565" s="74" t="str">
        <v/>
      </c>
      <c r="F11565" s="75">
        <f>IF($E11565="","",IFERROR(VLOOKUP(TRIM(E11565&amp;""),'Référentiel Articles'!$A$2:$F$634,4,FALSE),""))</f>
      </c>
      <c r="G11565" s="76">
        <f>IF($E11565="","",IFERROR(VLOOKUP(TRIM(E11565&amp;""),'Référentiel Articles'!$A$2:$F$634,5,FALSE),""))</f>
      </c>
      <c r="H11565" s="77" t="str">
        <v/>
      </c>
      <c r="I11565" s="76">
        <f>IF($E11565="","",IFERROR(VLOOKUP(TRIM(E11565&amp;""),'Référentiel Articles'!$A$2:$F$634,6,FALSE),""))</f>
      </c>
      <c r="J11565" s="78">
        <f>IF(OR($E11565="",$H11565=""),"",$H11565*$I11565)</f>
      </c>
      <c r="K11565" s="79" t="str">
        <v/>
      </c>
    </row>
    <row r="11566">
      <c r="A11566" s="81" t="str">
        <v/>
      </c>
      <c r="B11566" s="81" t="str">
        <v/>
      </c>
      <c r="C11566" s="83">
        <f>IF($E11566="","",IFERROR(VLOOKUP(TRIM(E11566&amp;""),'Référentiel Articles'!$A$2:$F$634,2,FALSE),""))</f>
      </c>
      <c r="D11566" s="83">
        <f>IF($E11566="","",IFERROR(VLOOKUP(TRIM(E11566&amp;""),'Référentiel Articles'!$A$2:$F$634,3,FALSE),""))</f>
      </c>
      <c r="E11566" s="81" t="str">
        <v/>
      </c>
      <c r="F11566" s="83">
        <f>IF($E11566="","",IFERROR(VLOOKUP(TRIM(E11566&amp;""),'Référentiel Articles'!$A$2:$F$634,4,FALSE),""))</f>
      </c>
      <c r="G11566" s="84">
        <f>IF($E11566="","",IFERROR(VLOOKUP(TRIM(E11566&amp;""),'Référentiel Articles'!$A$2:$F$634,5,FALSE),""))</f>
      </c>
      <c r="H11566" s="85" t="str">
        <v/>
      </c>
      <c r="I11566" s="84">
        <f>IF($E11566="","",IFERROR(VLOOKUP(TRIM(E11566&amp;""),'Référentiel Articles'!$A$2:$F$634,6,FALSE),""))</f>
      </c>
      <c r="J11566" s="90">
        <f>IF(OR($E11566="",$H11566=""),"",$H11566*$I11566)</f>
      </c>
      <c r="K11566" s="87" t="str">
        <v/>
      </c>
    </row>
    <row r="11567">
      <c r="A11567" s="74" t="str">
        <v/>
      </c>
      <c r="B11567" s="74" t="str">
        <v/>
      </c>
      <c r="C11567" s="75">
        <f>IF($E11567="","",IFERROR(VLOOKUP(TRIM(E11567&amp;""),'Référentiel Articles'!$A$2:$F$634,2,FALSE),""))</f>
      </c>
      <c r="D11567" s="75">
        <f>IF($E11567="","",IFERROR(VLOOKUP(TRIM(E11567&amp;""),'Référentiel Articles'!$A$2:$F$634,3,FALSE),""))</f>
      </c>
      <c r="E11567" s="74" t="str">
        <v/>
      </c>
      <c r="F11567" s="75">
        <f>IF($E11567="","",IFERROR(VLOOKUP(TRIM(E11567&amp;""),'Référentiel Articles'!$A$2:$F$634,4,FALSE),""))</f>
      </c>
      <c r="G11567" s="76">
        <f>IF($E11567="","",IFERROR(VLOOKUP(TRIM(E11567&amp;""),'Référentiel Articles'!$A$2:$F$634,5,FALSE),""))</f>
      </c>
      <c r="H11567" s="77" t="str">
        <v/>
      </c>
      <c r="I11567" s="76">
        <f>IF($E11567="","",IFERROR(VLOOKUP(TRIM(E11567&amp;""),'Référentiel Articles'!$A$2:$F$634,6,FALSE),""))</f>
      </c>
      <c r="J11567" s="78">
        <f>IF(OR($E11567="",$H11567=""),"",$H11567*$I11567)</f>
      </c>
      <c r="K11567" s="79" t="str">
        <v/>
      </c>
    </row>
    <row r="11568">
      <c r="A11568" s="81" t="str">
        <v/>
      </c>
      <c r="B11568" s="81" t="str">
        <v/>
      </c>
      <c r="C11568" s="83">
        <f>IF($E11568="","",IFERROR(VLOOKUP(TRIM(E11568&amp;""),'Référentiel Articles'!$A$2:$F$634,2,FALSE),""))</f>
      </c>
      <c r="D11568" s="83">
        <f>IF($E11568="","",IFERROR(VLOOKUP(TRIM(E11568&amp;""),'Référentiel Articles'!$A$2:$F$634,3,FALSE),""))</f>
      </c>
      <c r="E11568" s="81" t="str">
        <v/>
      </c>
      <c r="F11568" s="83">
        <f>IF($E11568="","",IFERROR(VLOOKUP(TRIM(E11568&amp;""),'Référentiel Articles'!$A$2:$F$634,4,FALSE),""))</f>
      </c>
      <c r="G11568" s="84">
        <f>IF($E11568="","",IFERROR(VLOOKUP(TRIM(E11568&amp;""),'Référentiel Articles'!$A$2:$F$634,5,FALSE),""))</f>
      </c>
      <c r="H11568" s="85" t="str">
        <v/>
      </c>
      <c r="I11568" s="84">
        <f>IF($E11568="","",IFERROR(VLOOKUP(TRIM(E11568&amp;""),'Référentiel Articles'!$A$2:$F$634,6,FALSE),""))</f>
      </c>
      <c r="J11568" s="90">
        <f>IF(OR($E11568="",$H11568=""),"",$H11568*$I11568)</f>
      </c>
      <c r="K11568" s="87" t="str">
        <v/>
      </c>
    </row>
    <row r="11569">
      <c r="A11569" s="74" t="str">
        <v/>
      </c>
      <c r="B11569" s="74" t="str">
        <v/>
      </c>
      <c r="C11569" s="75">
        <f>IF($E11569="","",IFERROR(VLOOKUP(TRIM(E11569&amp;""),'Référentiel Articles'!$A$2:$F$634,2,FALSE),""))</f>
      </c>
      <c r="D11569" s="75">
        <f>IF($E11569="","",IFERROR(VLOOKUP(TRIM(E11569&amp;""),'Référentiel Articles'!$A$2:$F$634,3,FALSE),""))</f>
      </c>
      <c r="E11569" s="74" t="str">
        <v/>
      </c>
      <c r="F11569" s="75">
        <f>IF($E11569="","",IFERROR(VLOOKUP(TRIM(E11569&amp;""),'Référentiel Articles'!$A$2:$F$634,4,FALSE),""))</f>
      </c>
      <c r="G11569" s="76">
        <f>IF($E11569="","",IFERROR(VLOOKUP(TRIM(E11569&amp;""),'Référentiel Articles'!$A$2:$F$634,5,FALSE),""))</f>
      </c>
      <c r="H11569" s="77" t="str">
        <v/>
      </c>
      <c r="I11569" s="76">
        <f>IF($E11569="","",IFERROR(VLOOKUP(TRIM(E11569&amp;""),'Référentiel Articles'!$A$2:$F$634,6,FALSE),""))</f>
      </c>
      <c r="J11569" s="78">
        <f>IF(OR($E11569="",$H11569=""),"",$H11569*$I11569)</f>
      </c>
      <c r="K11569" s="79" t="str">
        <v/>
      </c>
    </row>
    <row r="11570">
      <c r="A11570" s="81" t="str">
        <v/>
      </c>
      <c r="B11570" s="81" t="str">
        <v/>
      </c>
      <c r="C11570" s="83">
        <f>IF($E11570="","",IFERROR(VLOOKUP(TRIM(E11570&amp;""),'Référentiel Articles'!$A$2:$F$634,2,FALSE),""))</f>
      </c>
      <c r="D11570" s="83">
        <f>IF($E11570="","",IFERROR(VLOOKUP(TRIM(E11570&amp;""),'Référentiel Articles'!$A$2:$F$634,3,FALSE),""))</f>
      </c>
      <c r="E11570" s="81" t="str">
        <v/>
      </c>
      <c r="F11570" s="83">
        <f>IF($E11570="","",IFERROR(VLOOKUP(TRIM(E11570&amp;""),'Référentiel Articles'!$A$2:$F$634,4,FALSE),""))</f>
      </c>
      <c r="G11570" s="84">
        <f>IF($E11570="","",IFERROR(VLOOKUP(TRIM(E11570&amp;""),'Référentiel Articles'!$A$2:$F$634,5,FALSE),""))</f>
      </c>
      <c r="H11570" s="85" t="str">
        <v/>
      </c>
      <c r="I11570" s="84">
        <f>IF($E11570="","",IFERROR(VLOOKUP(TRIM(E11570&amp;""),'Référentiel Articles'!$A$2:$F$634,6,FALSE),""))</f>
      </c>
      <c r="J11570" s="90">
        <f>IF(OR($E11570="",$H11570=""),"",$H11570*$I11570)</f>
      </c>
      <c r="K11570" s="87" t="str">
        <v/>
      </c>
    </row>
    <row r="11571">
      <c r="A11571" s="74" t="str">
        <v/>
      </c>
      <c r="B11571" s="74" t="str">
        <v/>
      </c>
      <c r="C11571" s="75">
        <f>IF($E11571="","",IFERROR(VLOOKUP(TRIM(E11571&amp;""),'Référentiel Articles'!$A$2:$F$634,2,FALSE),""))</f>
      </c>
      <c r="D11571" s="75">
        <f>IF($E11571="","",IFERROR(VLOOKUP(TRIM(E11571&amp;""),'Référentiel Articles'!$A$2:$F$634,3,FALSE),""))</f>
      </c>
      <c r="E11571" s="74" t="str">
        <v/>
      </c>
      <c r="F11571" s="75">
        <f>IF($E11571="","",IFERROR(VLOOKUP(TRIM(E11571&amp;""),'Référentiel Articles'!$A$2:$F$634,4,FALSE),""))</f>
      </c>
      <c r="G11571" s="76">
        <f>IF($E11571="","",IFERROR(VLOOKUP(TRIM(E11571&amp;""),'Référentiel Articles'!$A$2:$F$634,5,FALSE),""))</f>
      </c>
      <c r="H11571" s="77" t="str">
        <v/>
      </c>
      <c r="I11571" s="76">
        <f>IF($E11571="","",IFERROR(VLOOKUP(TRIM(E11571&amp;""),'Référentiel Articles'!$A$2:$F$634,6,FALSE),""))</f>
      </c>
      <c r="J11571" s="78">
        <f>IF(OR($E11571="",$H11571=""),"",$H11571*$I11571)</f>
      </c>
      <c r="K11571" s="79" t="str">
        <v/>
      </c>
    </row>
    <row r="11572">
      <c r="A11572" s="81" t="str">
        <v/>
      </c>
      <c r="B11572" s="81" t="str">
        <v/>
      </c>
      <c r="C11572" s="83">
        <f>IF($E11572="","",IFERROR(VLOOKUP(TRIM(E11572&amp;""),'Référentiel Articles'!$A$2:$F$634,2,FALSE),""))</f>
      </c>
      <c r="D11572" s="83">
        <f>IF($E11572="","",IFERROR(VLOOKUP(TRIM(E11572&amp;""),'Référentiel Articles'!$A$2:$F$634,3,FALSE),""))</f>
      </c>
      <c r="E11572" s="81" t="str">
        <v/>
      </c>
      <c r="F11572" s="83">
        <f>IF($E11572="","",IFERROR(VLOOKUP(TRIM(E11572&amp;""),'Référentiel Articles'!$A$2:$F$634,4,FALSE),""))</f>
      </c>
      <c r="G11572" s="84">
        <f>IF($E11572="","",IFERROR(VLOOKUP(TRIM(E11572&amp;""),'Référentiel Articles'!$A$2:$F$634,5,FALSE),""))</f>
      </c>
      <c r="H11572" s="85" t="str">
        <v/>
      </c>
      <c r="I11572" s="84">
        <f>IF($E11572="","",IFERROR(VLOOKUP(TRIM(E11572&amp;""),'Référentiel Articles'!$A$2:$F$634,6,FALSE),""))</f>
      </c>
      <c r="J11572" s="90">
        <f>IF(OR($E11572="",$H11572=""),"",$H11572*$I11572)</f>
      </c>
      <c r="K11572" s="87" t="str">
        <v/>
      </c>
    </row>
    <row r="11573">
      <c r="A11573" s="74" t="str">
        <v/>
      </c>
      <c r="B11573" s="74" t="str">
        <v/>
      </c>
      <c r="C11573" s="75">
        <f>IF($E11573="","",IFERROR(VLOOKUP(TRIM(E11573&amp;""),'Référentiel Articles'!$A$2:$F$634,2,FALSE),""))</f>
      </c>
      <c r="D11573" s="75">
        <f>IF($E11573="","",IFERROR(VLOOKUP(TRIM(E11573&amp;""),'Référentiel Articles'!$A$2:$F$634,3,FALSE),""))</f>
      </c>
      <c r="E11573" s="74" t="str">
        <v/>
      </c>
      <c r="F11573" s="75">
        <f>IF($E11573="","",IFERROR(VLOOKUP(TRIM(E11573&amp;""),'Référentiel Articles'!$A$2:$F$634,4,FALSE),""))</f>
      </c>
      <c r="G11573" s="76">
        <f>IF($E11573="","",IFERROR(VLOOKUP(TRIM(E11573&amp;""),'Référentiel Articles'!$A$2:$F$634,5,FALSE),""))</f>
      </c>
      <c r="H11573" s="77" t="str">
        <v/>
      </c>
      <c r="I11573" s="76">
        <f>IF($E11573="","",IFERROR(VLOOKUP(TRIM(E11573&amp;""),'Référentiel Articles'!$A$2:$F$634,6,FALSE),""))</f>
      </c>
      <c r="J11573" s="78">
        <f>IF(OR($E11573="",$H11573=""),"",$H11573*$I11573)</f>
      </c>
      <c r="K11573" s="79" t="str">
        <v/>
      </c>
    </row>
    <row r="11574">
      <c r="A11574" s="81" t="str">
        <v/>
      </c>
      <c r="B11574" s="81" t="str">
        <v/>
      </c>
      <c r="C11574" s="83">
        <f>IF($E11574="","",IFERROR(VLOOKUP(TRIM(E11574&amp;""),'Référentiel Articles'!$A$2:$F$634,2,FALSE),""))</f>
      </c>
      <c r="D11574" s="83">
        <f>IF($E11574="","",IFERROR(VLOOKUP(TRIM(E11574&amp;""),'Référentiel Articles'!$A$2:$F$634,3,FALSE),""))</f>
      </c>
      <c r="E11574" s="81" t="str">
        <v/>
      </c>
      <c r="F11574" s="83">
        <f>IF($E11574="","",IFERROR(VLOOKUP(TRIM(E11574&amp;""),'Référentiel Articles'!$A$2:$F$634,4,FALSE),""))</f>
      </c>
      <c r="G11574" s="84">
        <f>IF($E11574="","",IFERROR(VLOOKUP(TRIM(E11574&amp;""),'Référentiel Articles'!$A$2:$F$634,5,FALSE),""))</f>
      </c>
      <c r="H11574" s="85" t="str">
        <v/>
      </c>
      <c r="I11574" s="84">
        <f>IF($E11574="","",IFERROR(VLOOKUP(TRIM(E11574&amp;""),'Référentiel Articles'!$A$2:$F$634,6,FALSE),""))</f>
      </c>
      <c r="J11574" s="90">
        <f>IF(OR($E11574="",$H11574=""),"",$H11574*$I11574)</f>
      </c>
      <c r="K11574" s="87" t="str">
        <v/>
      </c>
    </row>
    <row r="11575">
      <c r="A11575" s="74" t="str">
        <v/>
      </c>
      <c r="B11575" s="74" t="str">
        <v/>
      </c>
      <c r="C11575" s="75">
        <f>IF($E11575="","",IFERROR(VLOOKUP(TRIM(E11575&amp;""),'Référentiel Articles'!$A$2:$F$634,2,FALSE),""))</f>
      </c>
      <c r="D11575" s="75">
        <f>IF($E11575="","",IFERROR(VLOOKUP(TRIM(E11575&amp;""),'Référentiel Articles'!$A$2:$F$634,3,FALSE),""))</f>
      </c>
      <c r="E11575" s="74" t="str">
        <v/>
      </c>
      <c r="F11575" s="75">
        <f>IF($E11575="","",IFERROR(VLOOKUP(TRIM(E11575&amp;""),'Référentiel Articles'!$A$2:$F$634,4,FALSE),""))</f>
      </c>
      <c r="G11575" s="76">
        <f>IF($E11575="","",IFERROR(VLOOKUP(TRIM(E11575&amp;""),'Référentiel Articles'!$A$2:$F$634,5,FALSE),""))</f>
      </c>
      <c r="H11575" s="77" t="str">
        <v/>
      </c>
      <c r="I11575" s="76">
        <f>IF($E11575="","",IFERROR(VLOOKUP(TRIM(E11575&amp;""),'Référentiel Articles'!$A$2:$F$634,6,FALSE),""))</f>
      </c>
      <c r="J11575" s="78">
        <f>IF(OR($E11575="",$H11575=""),"",$H11575*$I11575)</f>
      </c>
      <c r="K11575" s="79" t="str">
        <v/>
      </c>
    </row>
    <row r="11576">
      <c r="A11576" s="81" t="str">
        <v/>
      </c>
      <c r="B11576" s="81" t="str">
        <v/>
      </c>
      <c r="C11576" s="83">
        <f>IF($E11576="","",IFERROR(VLOOKUP(TRIM(E11576&amp;""),'Référentiel Articles'!$A$2:$F$634,2,FALSE),""))</f>
      </c>
      <c r="D11576" s="83">
        <f>IF($E11576="","",IFERROR(VLOOKUP(TRIM(E11576&amp;""),'Référentiel Articles'!$A$2:$F$634,3,FALSE),""))</f>
      </c>
      <c r="E11576" s="81" t="str">
        <v/>
      </c>
      <c r="F11576" s="83">
        <f>IF($E11576="","",IFERROR(VLOOKUP(TRIM(E11576&amp;""),'Référentiel Articles'!$A$2:$F$634,4,FALSE),""))</f>
      </c>
      <c r="G11576" s="84">
        <f>IF($E11576="","",IFERROR(VLOOKUP(TRIM(E11576&amp;""),'Référentiel Articles'!$A$2:$F$634,5,FALSE),""))</f>
      </c>
      <c r="H11576" s="85" t="str">
        <v/>
      </c>
      <c r="I11576" s="84">
        <f>IF($E11576="","",IFERROR(VLOOKUP(TRIM(E11576&amp;""),'Référentiel Articles'!$A$2:$F$634,6,FALSE),""))</f>
      </c>
      <c r="J11576" s="90">
        <f>IF(OR($E11576="",$H11576=""),"",$H11576*$I11576)</f>
      </c>
      <c r="K11576" s="87" t="str">
        <v/>
      </c>
    </row>
    <row r="11577">
      <c r="A11577" s="74" t="str">
        <v/>
      </c>
      <c r="B11577" s="74" t="str">
        <v/>
      </c>
      <c r="C11577" s="75">
        <f>IF($E11577="","",IFERROR(VLOOKUP(TRIM(E11577&amp;""),'Référentiel Articles'!$A$2:$F$634,2,FALSE),""))</f>
      </c>
      <c r="D11577" s="75">
        <f>IF($E11577="","",IFERROR(VLOOKUP(TRIM(E11577&amp;""),'Référentiel Articles'!$A$2:$F$634,3,FALSE),""))</f>
      </c>
      <c r="E11577" s="74" t="str">
        <v/>
      </c>
      <c r="F11577" s="75">
        <f>IF($E11577="","",IFERROR(VLOOKUP(TRIM(E11577&amp;""),'Référentiel Articles'!$A$2:$F$634,4,FALSE),""))</f>
      </c>
      <c r="G11577" s="76">
        <f>IF($E11577="","",IFERROR(VLOOKUP(TRIM(E11577&amp;""),'Référentiel Articles'!$A$2:$F$634,5,FALSE),""))</f>
      </c>
      <c r="H11577" s="77" t="str">
        <v/>
      </c>
      <c r="I11577" s="76">
        <f>IF($E11577="","",IFERROR(VLOOKUP(TRIM(E11577&amp;""),'Référentiel Articles'!$A$2:$F$634,6,FALSE),""))</f>
      </c>
      <c r="J11577" s="78">
        <f>IF(OR($E11577="",$H11577=""),"",$H11577*$I11577)</f>
      </c>
      <c r="K11577" s="79" t="str">
        <v/>
      </c>
    </row>
    <row r="11578">
      <c r="A11578" s="81" t="str">
        <v/>
      </c>
      <c r="B11578" s="81" t="str">
        <v/>
      </c>
      <c r="C11578" s="83">
        <f>IF($E11578="","",IFERROR(VLOOKUP(TRIM(E11578&amp;""),'Référentiel Articles'!$A$2:$F$634,2,FALSE),""))</f>
      </c>
      <c r="D11578" s="83">
        <f>IF($E11578="","",IFERROR(VLOOKUP(TRIM(E11578&amp;""),'Référentiel Articles'!$A$2:$F$634,3,FALSE),""))</f>
      </c>
      <c r="E11578" s="81" t="str">
        <v/>
      </c>
      <c r="F11578" s="83">
        <f>IF($E11578="","",IFERROR(VLOOKUP(TRIM(E11578&amp;""),'Référentiel Articles'!$A$2:$F$634,4,FALSE),""))</f>
      </c>
      <c r="G11578" s="84">
        <f>IF($E11578="","",IFERROR(VLOOKUP(TRIM(E11578&amp;""),'Référentiel Articles'!$A$2:$F$634,5,FALSE),""))</f>
      </c>
      <c r="H11578" s="85" t="str">
        <v/>
      </c>
      <c r="I11578" s="84">
        <f>IF($E11578="","",IFERROR(VLOOKUP(TRIM(E11578&amp;""),'Référentiel Articles'!$A$2:$F$634,6,FALSE),""))</f>
      </c>
      <c r="J11578" s="90">
        <f>IF(OR($E11578="",$H11578=""),"",$H11578*$I11578)</f>
      </c>
      <c r="K11578" s="87" t="str">
        <v/>
      </c>
    </row>
    <row r="11579">
      <c r="A11579" s="74" t="str">
        <v/>
      </c>
      <c r="B11579" s="74" t="str">
        <v/>
      </c>
      <c r="C11579" s="75">
        <f>IF($E11579="","",IFERROR(VLOOKUP(TRIM(E11579&amp;""),'Référentiel Articles'!$A$2:$F$634,2,FALSE),""))</f>
      </c>
      <c r="D11579" s="75">
        <f>IF($E11579="","",IFERROR(VLOOKUP(TRIM(E11579&amp;""),'Référentiel Articles'!$A$2:$F$634,3,FALSE),""))</f>
      </c>
      <c r="E11579" s="74" t="str">
        <v/>
      </c>
      <c r="F11579" s="75">
        <f>IF($E11579="","",IFERROR(VLOOKUP(TRIM(E11579&amp;""),'Référentiel Articles'!$A$2:$F$634,4,FALSE),""))</f>
      </c>
      <c r="G11579" s="76">
        <f>IF($E11579="","",IFERROR(VLOOKUP(TRIM(E11579&amp;""),'Référentiel Articles'!$A$2:$F$634,5,FALSE),""))</f>
      </c>
      <c r="H11579" s="77" t="str">
        <v/>
      </c>
      <c r="I11579" s="76">
        <f>IF($E11579="","",IFERROR(VLOOKUP(TRIM(E11579&amp;""),'Référentiel Articles'!$A$2:$F$634,6,FALSE),""))</f>
      </c>
      <c r="J11579" s="78">
        <f>IF(OR($E11579="",$H11579=""),"",$H11579*$I11579)</f>
      </c>
      <c r="K11579" s="79" t="str">
        <v/>
      </c>
    </row>
    <row r="11580">
      <c r="A11580" s="81" t="str">
        <v/>
      </c>
      <c r="B11580" s="81" t="str">
        <v/>
      </c>
      <c r="C11580" s="83">
        <f>IF($E11580="","",IFERROR(VLOOKUP(TRIM(E11580&amp;""),'Référentiel Articles'!$A$2:$F$634,2,FALSE),""))</f>
      </c>
      <c r="D11580" s="83">
        <f>IF($E11580="","",IFERROR(VLOOKUP(TRIM(E11580&amp;""),'Référentiel Articles'!$A$2:$F$634,3,FALSE),""))</f>
      </c>
      <c r="E11580" s="81" t="str">
        <v/>
      </c>
      <c r="F11580" s="83">
        <f>IF($E11580="","",IFERROR(VLOOKUP(TRIM(E11580&amp;""),'Référentiel Articles'!$A$2:$F$634,4,FALSE),""))</f>
      </c>
      <c r="G11580" s="84">
        <f>IF($E11580="","",IFERROR(VLOOKUP(TRIM(E11580&amp;""),'Référentiel Articles'!$A$2:$F$634,5,FALSE),""))</f>
      </c>
      <c r="H11580" s="85" t="str">
        <v/>
      </c>
      <c r="I11580" s="84">
        <f>IF($E11580="","",IFERROR(VLOOKUP(TRIM(E11580&amp;""),'Référentiel Articles'!$A$2:$F$634,6,FALSE),""))</f>
      </c>
      <c r="J11580" s="90">
        <f>IF(OR($E11580="",$H11580=""),"",$H11580*$I11580)</f>
      </c>
      <c r="K11580" s="87" t="str">
        <v/>
      </c>
    </row>
    <row r="11581">
      <c r="A11581" s="74" t="str">
        <v/>
      </c>
      <c r="B11581" s="74" t="str">
        <v/>
      </c>
      <c r="C11581" s="75">
        <f>IF($E11581="","",IFERROR(VLOOKUP(TRIM(E11581&amp;""),'Référentiel Articles'!$A$2:$F$634,2,FALSE),""))</f>
      </c>
      <c r="D11581" s="75">
        <f>IF($E11581="","",IFERROR(VLOOKUP(TRIM(E11581&amp;""),'Référentiel Articles'!$A$2:$F$634,3,FALSE),""))</f>
      </c>
      <c r="E11581" s="74" t="str">
        <v/>
      </c>
      <c r="F11581" s="75">
        <f>IF($E11581="","",IFERROR(VLOOKUP(TRIM(E11581&amp;""),'Référentiel Articles'!$A$2:$F$634,4,FALSE),""))</f>
      </c>
      <c r="G11581" s="76">
        <f>IF($E11581="","",IFERROR(VLOOKUP(TRIM(E11581&amp;""),'Référentiel Articles'!$A$2:$F$634,5,FALSE),""))</f>
      </c>
      <c r="H11581" s="77" t="str">
        <v/>
      </c>
      <c r="I11581" s="76">
        <f>IF($E11581="","",IFERROR(VLOOKUP(TRIM(E11581&amp;""),'Référentiel Articles'!$A$2:$F$634,6,FALSE),""))</f>
      </c>
      <c r="J11581" s="78">
        <f>IF(OR($E11581="",$H11581=""),"",$H11581*$I11581)</f>
      </c>
      <c r="K11581" s="79" t="str">
        <v/>
      </c>
    </row>
    <row r="11582">
      <c r="A11582" s="81" t="str">
        <v/>
      </c>
      <c r="B11582" s="81" t="str">
        <v/>
      </c>
      <c r="C11582" s="83">
        <f>IF($E11582="","",IFERROR(VLOOKUP(TRIM(E11582&amp;""),'Référentiel Articles'!$A$2:$F$634,2,FALSE),""))</f>
      </c>
      <c r="D11582" s="83">
        <f>IF($E11582="","",IFERROR(VLOOKUP(TRIM(E11582&amp;""),'Référentiel Articles'!$A$2:$F$634,3,FALSE),""))</f>
      </c>
      <c r="E11582" s="81" t="str">
        <v/>
      </c>
      <c r="F11582" s="83">
        <f>IF($E11582="","",IFERROR(VLOOKUP(TRIM(E11582&amp;""),'Référentiel Articles'!$A$2:$F$634,4,FALSE),""))</f>
      </c>
      <c r="G11582" s="84">
        <f>IF($E11582="","",IFERROR(VLOOKUP(TRIM(E11582&amp;""),'Référentiel Articles'!$A$2:$F$634,5,FALSE),""))</f>
      </c>
      <c r="H11582" s="85" t="str">
        <v/>
      </c>
      <c r="I11582" s="84">
        <f>IF($E11582="","",IFERROR(VLOOKUP(TRIM(E11582&amp;""),'Référentiel Articles'!$A$2:$F$634,6,FALSE),""))</f>
      </c>
      <c r="J11582" s="90">
        <f>IF(OR($E11582="",$H11582=""),"",$H11582*$I11582)</f>
      </c>
      <c r="K11582" s="87" t="str">
        <v/>
      </c>
    </row>
    <row r="11583">
      <c r="A11583" s="74" t="str">
        <v/>
      </c>
      <c r="B11583" s="74" t="str">
        <v/>
      </c>
      <c r="C11583" s="75">
        <f>IF($E11583="","",IFERROR(VLOOKUP(TRIM(E11583&amp;""),'Référentiel Articles'!$A$2:$F$634,2,FALSE),""))</f>
      </c>
      <c r="D11583" s="75">
        <f>IF($E11583="","",IFERROR(VLOOKUP(TRIM(E11583&amp;""),'Référentiel Articles'!$A$2:$F$634,3,FALSE),""))</f>
      </c>
      <c r="E11583" s="74" t="str">
        <v/>
      </c>
      <c r="F11583" s="75">
        <f>IF($E11583="","",IFERROR(VLOOKUP(TRIM(E11583&amp;""),'Référentiel Articles'!$A$2:$F$634,4,FALSE),""))</f>
      </c>
      <c r="G11583" s="76">
        <f>IF($E11583="","",IFERROR(VLOOKUP(TRIM(E11583&amp;""),'Référentiel Articles'!$A$2:$F$634,5,FALSE),""))</f>
      </c>
      <c r="H11583" s="77" t="str">
        <v/>
      </c>
      <c r="I11583" s="76">
        <f>IF($E11583="","",IFERROR(VLOOKUP(TRIM(E11583&amp;""),'Référentiel Articles'!$A$2:$F$634,6,FALSE),""))</f>
      </c>
      <c r="J11583" s="78">
        <f>IF(OR($E11583="",$H11583=""),"",$H11583*$I11583)</f>
      </c>
      <c r="K11583" s="79" t="str">
        <v/>
      </c>
    </row>
    <row r="11584">
      <c r="A11584" s="81" t="str">
        <v/>
      </c>
      <c r="B11584" s="81" t="str">
        <v/>
      </c>
      <c r="C11584" s="83">
        <f>IF($E11584="","",IFERROR(VLOOKUP(TRIM(E11584&amp;""),'Référentiel Articles'!$A$2:$F$634,2,FALSE),""))</f>
      </c>
      <c r="D11584" s="83">
        <f>IF($E11584="","",IFERROR(VLOOKUP(TRIM(E11584&amp;""),'Référentiel Articles'!$A$2:$F$634,3,FALSE),""))</f>
      </c>
      <c r="E11584" s="81" t="str">
        <v/>
      </c>
      <c r="F11584" s="83">
        <f>IF($E11584="","",IFERROR(VLOOKUP(TRIM(E11584&amp;""),'Référentiel Articles'!$A$2:$F$634,4,FALSE),""))</f>
      </c>
      <c r="G11584" s="84">
        <f>IF($E11584="","",IFERROR(VLOOKUP(TRIM(E11584&amp;""),'Référentiel Articles'!$A$2:$F$634,5,FALSE),""))</f>
      </c>
      <c r="H11584" s="85" t="str">
        <v/>
      </c>
      <c r="I11584" s="84">
        <f>IF($E11584="","",IFERROR(VLOOKUP(TRIM(E11584&amp;""),'Référentiel Articles'!$A$2:$F$634,6,FALSE),""))</f>
      </c>
      <c r="J11584" s="90">
        <f>IF(OR($E11584="",$H11584=""),"",$H11584*$I11584)</f>
      </c>
      <c r="K11584" s="87" t="str">
        <v/>
      </c>
    </row>
    <row r="11585">
      <c r="A11585" s="74" t="str">
        <v/>
      </c>
      <c r="B11585" s="74" t="str">
        <v/>
      </c>
      <c r="C11585" s="75">
        <f>IF($E11585="","",IFERROR(VLOOKUP(TRIM(E11585&amp;""),'Référentiel Articles'!$A$2:$F$634,2,FALSE),""))</f>
      </c>
      <c r="D11585" s="75">
        <f>IF($E11585="","",IFERROR(VLOOKUP(TRIM(E11585&amp;""),'Référentiel Articles'!$A$2:$F$634,3,FALSE),""))</f>
      </c>
      <c r="E11585" s="74" t="str">
        <v/>
      </c>
      <c r="F11585" s="75">
        <f>IF($E11585="","",IFERROR(VLOOKUP(TRIM(E11585&amp;""),'Référentiel Articles'!$A$2:$F$634,4,FALSE),""))</f>
      </c>
      <c r="G11585" s="76">
        <f>IF($E11585="","",IFERROR(VLOOKUP(TRIM(E11585&amp;""),'Référentiel Articles'!$A$2:$F$634,5,FALSE),""))</f>
      </c>
      <c r="H11585" s="77" t="str">
        <v/>
      </c>
      <c r="I11585" s="76">
        <f>IF($E11585="","",IFERROR(VLOOKUP(TRIM(E11585&amp;""),'Référentiel Articles'!$A$2:$F$634,6,FALSE),""))</f>
      </c>
      <c r="J11585" s="78">
        <f>IF(OR($E11585="",$H11585=""),"",$H11585*$I11585)</f>
      </c>
      <c r="K11585" s="79" t="str">
        <v/>
      </c>
    </row>
    <row r="11586">
      <c r="A11586" s="81" t="str">
        <v/>
      </c>
      <c r="B11586" s="81" t="str">
        <v/>
      </c>
      <c r="C11586" s="83">
        <f>IF($E11586="","",IFERROR(VLOOKUP(TRIM(E11586&amp;""),'Référentiel Articles'!$A$2:$F$634,2,FALSE),""))</f>
      </c>
      <c r="D11586" s="83">
        <f>IF($E11586="","",IFERROR(VLOOKUP(TRIM(E11586&amp;""),'Référentiel Articles'!$A$2:$F$634,3,FALSE),""))</f>
      </c>
      <c r="E11586" s="81" t="str">
        <v/>
      </c>
      <c r="F11586" s="83">
        <f>IF($E11586="","",IFERROR(VLOOKUP(TRIM(E11586&amp;""),'Référentiel Articles'!$A$2:$F$634,4,FALSE),""))</f>
      </c>
      <c r="G11586" s="84">
        <f>IF($E11586="","",IFERROR(VLOOKUP(TRIM(E11586&amp;""),'Référentiel Articles'!$A$2:$F$634,5,FALSE),""))</f>
      </c>
      <c r="H11586" s="85" t="str">
        <v/>
      </c>
      <c r="I11586" s="84">
        <f>IF($E11586="","",IFERROR(VLOOKUP(TRIM(E11586&amp;""),'Référentiel Articles'!$A$2:$F$634,6,FALSE),""))</f>
      </c>
      <c r="J11586" s="90">
        <f>IF(OR($E11586="",$H11586=""),"",$H11586*$I11586)</f>
      </c>
      <c r="K11586" s="87" t="str">
        <v/>
      </c>
    </row>
    <row r="11587">
      <c r="A11587" s="74" t="str">
        <v/>
      </c>
      <c r="B11587" s="74" t="str">
        <v/>
      </c>
      <c r="C11587" s="75">
        <f>IF($E11587="","",IFERROR(VLOOKUP(TRIM(E11587&amp;""),'Référentiel Articles'!$A$2:$F$634,2,FALSE),""))</f>
      </c>
      <c r="D11587" s="75">
        <f>IF($E11587="","",IFERROR(VLOOKUP(TRIM(E11587&amp;""),'Référentiel Articles'!$A$2:$F$634,3,FALSE),""))</f>
      </c>
      <c r="E11587" s="74" t="str">
        <v/>
      </c>
      <c r="F11587" s="75">
        <f>IF($E11587="","",IFERROR(VLOOKUP(TRIM(E11587&amp;""),'Référentiel Articles'!$A$2:$F$634,4,FALSE),""))</f>
      </c>
      <c r="G11587" s="76">
        <f>IF($E11587="","",IFERROR(VLOOKUP(TRIM(E11587&amp;""),'Référentiel Articles'!$A$2:$F$634,5,FALSE),""))</f>
      </c>
      <c r="H11587" s="77" t="str">
        <v/>
      </c>
      <c r="I11587" s="76">
        <f>IF($E11587="","",IFERROR(VLOOKUP(TRIM(E11587&amp;""),'Référentiel Articles'!$A$2:$F$634,6,FALSE),""))</f>
      </c>
      <c r="J11587" s="78">
        <f>IF(OR($E11587="",$H11587=""),"",$H11587*$I11587)</f>
      </c>
      <c r="K11587" s="79" t="str">
        <v/>
      </c>
    </row>
    <row r="11588">
      <c r="A11588" s="81" t="str">
        <v/>
      </c>
      <c r="B11588" s="81" t="str">
        <v/>
      </c>
      <c r="C11588" s="83">
        <f>IF($E11588="","",IFERROR(VLOOKUP(TRIM(E11588&amp;""),'Référentiel Articles'!$A$2:$F$634,2,FALSE),""))</f>
      </c>
      <c r="D11588" s="83">
        <f>IF($E11588="","",IFERROR(VLOOKUP(TRIM(E11588&amp;""),'Référentiel Articles'!$A$2:$F$634,3,FALSE),""))</f>
      </c>
      <c r="E11588" s="81" t="str">
        <v/>
      </c>
      <c r="F11588" s="83">
        <f>IF($E11588="","",IFERROR(VLOOKUP(TRIM(E11588&amp;""),'Référentiel Articles'!$A$2:$F$634,4,FALSE),""))</f>
      </c>
      <c r="G11588" s="84">
        <f>IF($E11588="","",IFERROR(VLOOKUP(TRIM(E11588&amp;""),'Référentiel Articles'!$A$2:$F$634,5,FALSE),""))</f>
      </c>
      <c r="H11588" s="85" t="str">
        <v/>
      </c>
      <c r="I11588" s="84">
        <f>IF($E11588="","",IFERROR(VLOOKUP(TRIM(E11588&amp;""),'Référentiel Articles'!$A$2:$F$634,6,FALSE),""))</f>
      </c>
      <c r="J11588" s="90">
        <f>IF(OR($E11588="",$H11588=""),"",$H11588*$I11588)</f>
      </c>
      <c r="K11588" s="87" t="str">
        <v/>
      </c>
    </row>
    <row r="11589">
      <c r="A11589" s="74" t="str">
        <v/>
      </c>
      <c r="B11589" s="74" t="str">
        <v/>
      </c>
      <c r="C11589" s="75">
        <f>IF($E11589="","",IFERROR(VLOOKUP(TRIM(E11589&amp;""),'Référentiel Articles'!$A$2:$F$634,2,FALSE),""))</f>
      </c>
      <c r="D11589" s="75">
        <f>IF($E11589="","",IFERROR(VLOOKUP(TRIM(E11589&amp;""),'Référentiel Articles'!$A$2:$F$634,3,FALSE),""))</f>
      </c>
      <c r="E11589" s="74" t="str">
        <v/>
      </c>
      <c r="F11589" s="75">
        <f>IF($E11589="","",IFERROR(VLOOKUP(TRIM(E11589&amp;""),'Référentiel Articles'!$A$2:$F$634,4,FALSE),""))</f>
      </c>
      <c r="G11589" s="76">
        <f>IF($E11589="","",IFERROR(VLOOKUP(TRIM(E11589&amp;""),'Référentiel Articles'!$A$2:$F$634,5,FALSE),""))</f>
      </c>
      <c r="H11589" s="77" t="str">
        <v/>
      </c>
      <c r="I11589" s="76">
        <f>IF($E11589="","",IFERROR(VLOOKUP(TRIM(E11589&amp;""),'Référentiel Articles'!$A$2:$F$634,6,FALSE),""))</f>
      </c>
      <c r="J11589" s="78">
        <f>IF(OR($E11589="",$H11589=""),"",$H11589*$I11589)</f>
      </c>
      <c r="K11589" s="79" t="str">
        <v/>
      </c>
    </row>
    <row r="11590">
      <c r="A11590" s="81" t="str">
        <v/>
      </c>
      <c r="B11590" s="81" t="str">
        <v/>
      </c>
      <c r="C11590" s="83">
        <f>IF($E11590="","",IFERROR(VLOOKUP(TRIM(E11590&amp;""),'Référentiel Articles'!$A$2:$F$634,2,FALSE),""))</f>
      </c>
      <c r="D11590" s="83">
        <f>IF($E11590="","",IFERROR(VLOOKUP(TRIM(E11590&amp;""),'Référentiel Articles'!$A$2:$F$634,3,FALSE),""))</f>
      </c>
      <c r="E11590" s="81" t="str">
        <v/>
      </c>
      <c r="F11590" s="83">
        <f>IF($E11590="","",IFERROR(VLOOKUP(TRIM(E11590&amp;""),'Référentiel Articles'!$A$2:$F$634,4,FALSE),""))</f>
      </c>
      <c r="G11590" s="84">
        <f>IF($E11590="","",IFERROR(VLOOKUP(TRIM(E11590&amp;""),'Référentiel Articles'!$A$2:$F$634,5,FALSE),""))</f>
      </c>
      <c r="H11590" s="85" t="str">
        <v/>
      </c>
      <c r="I11590" s="84">
        <f>IF($E11590="","",IFERROR(VLOOKUP(TRIM(E11590&amp;""),'Référentiel Articles'!$A$2:$F$634,6,FALSE),""))</f>
      </c>
      <c r="J11590" s="90">
        <f>IF(OR($E11590="",$H11590=""),"",$H11590*$I11590)</f>
      </c>
      <c r="K11590" s="87" t="str">
        <v/>
      </c>
    </row>
    <row r="11591">
      <c r="A11591" s="74" t="str">
        <v/>
      </c>
      <c r="B11591" s="74" t="str">
        <v/>
      </c>
      <c r="C11591" s="75">
        <f>IF($E11591="","",IFERROR(VLOOKUP(TRIM(E11591&amp;""),'Référentiel Articles'!$A$2:$F$634,2,FALSE),""))</f>
      </c>
      <c r="D11591" s="75">
        <f>IF($E11591="","",IFERROR(VLOOKUP(TRIM(E11591&amp;""),'Référentiel Articles'!$A$2:$F$634,3,FALSE),""))</f>
      </c>
      <c r="E11591" s="74" t="str">
        <v/>
      </c>
      <c r="F11591" s="75">
        <f>IF($E11591="","",IFERROR(VLOOKUP(TRIM(E11591&amp;""),'Référentiel Articles'!$A$2:$F$634,4,FALSE),""))</f>
      </c>
      <c r="G11591" s="76">
        <f>IF($E11591="","",IFERROR(VLOOKUP(TRIM(E11591&amp;""),'Référentiel Articles'!$A$2:$F$634,5,FALSE),""))</f>
      </c>
      <c r="H11591" s="77" t="str">
        <v/>
      </c>
      <c r="I11591" s="76">
        <f>IF($E11591="","",IFERROR(VLOOKUP(TRIM(E11591&amp;""),'Référentiel Articles'!$A$2:$F$634,6,FALSE),""))</f>
      </c>
      <c r="J11591" s="78">
        <f>IF(OR($E11591="",$H11591=""),"",$H11591*$I11591)</f>
      </c>
      <c r="K11591" s="79" t="str">
        <v/>
      </c>
    </row>
    <row r="11592">
      <c r="A11592" s="81" t="str">
        <v/>
      </c>
      <c r="B11592" s="81" t="str">
        <v/>
      </c>
      <c r="C11592" s="83">
        <f>IF($E11592="","",IFERROR(VLOOKUP(TRIM(E11592&amp;""),'Référentiel Articles'!$A$2:$F$634,2,FALSE),""))</f>
      </c>
      <c r="D11592" s="83">
        <f>IF($E11592="","",IFERROR(VLOOKUP(TRIM(E11592&amp;""),'Référentiel Articles'!$A$2:$F$634,3,FALSE),""))</f>
      </c>
      <c r="E11592" s="81" t="str">
        <v/>
      </c>
      <c r="F11592" s="83">
        <f>IF($E11592="","",IFERROR(VLOOKUP(TRIM(E11592&amp;""),'Référentiel Articles'!$A$2:$F$634,4,FALSE),""))</f>
      </c>
      <c r="G11592" s="84">
        <f>IF($E11592="","",IFERROR(VLOOKUP(TRIM(E11592&amp;""),'Référentiel Articles'!$A$2:$F$634,5,FALSE),""))</f>
      </c>
      <c r="H11592" s="85" t="str">
        <v/>
      </c>
      <c r="I11592" s="84">
        <f>IF($E11592="","",IFERROR(VLOOKUP(TRIM(E11592&amp;""),'Référentiel Articles'!$A$2:$F$634,6,FALSE),""))</f>
      </c>
      <c r="J11592" s="90">
        <f>IF(OR($E11592="",$H11592=""),"",$H11592*$I11592)</f>
      </c>
      <c r="K11592" s="87" t="str">
        <v/>
      </c>
    </row>
    <row r="11593">
      <c r="A11593" s="74" t="str">
        <v/>
      </c>
      <c r="B11593" s="74" t="str">
        <v/>
      </c>
      <c r="C11593" s="75">
        <f>IF($E11593="","",IFERROR(VLOOKUP(TRIM(E11593&amp;""),'Référentiel Articles'!$A$2:$F$634,2,FALSE),""))</f>
      </c>
      <c r="D11593" s="75">
        <f>IF($E11593="","",IFERROR(VLOOKUP(TRIM(E11593&amp;""),'Référentiel Articles'!$A$2:$F$634,3,FALSE),""))</f>
      </c>
      <c r="E11593" s="74" t="str">
        <v/>
      </c>
      <c r="F11593" s="75">
        <f>IF($E11593="","",IFERROR(VLOOKUP(TRIM(E11593&amp;""),'Référentiel Articles'!$A$2:$F$634,4,FALSE),""))</f>
      </c>
      <c r="G11593" s="76">
        <f>IF($E11593="","",IFERROR(VLOOKUP(TRIM(E11593&amp;""),'Référentiel Articles'!$A$2:$F$634,5,FALSE),""))</f>
      </c>
      <c r="H11593" s="77" t="str">
        <v/>
      </c>
      <c r="I11593" s="76">
        <f>IF($E11593="","",IFERROR(VLOOKUP(TRIM(E11593&amp;""),'Référentiel Articles'!$A$2:$F$634,6,FALSE),""))</f>
      </c>
      <c r="J11593" s="78">
        <f>IF(OR($E11593="",$H11593=""),"",$H11593*$I11593)</f>
      </c>
      <c r="K11593" s="79" t="str">
        <v/>
      </c>
    </row>
    <row r="11594">
      <c r="A11594" s="81" t="str">
        <v/>
      </c>
      <c r="B11594" s="81" t="str">
        <v/>
      </c>
      <c r="C11594" s="83">
        <f>IF($E11594="","",IFERROR(VLOOKUP(TRIM(E11594&amp;""),'Référentiel Articles'!$A$2:$F$634,2,FALSE),""))</f>
      </c>
      <c r="D11594" s="83">
        <f>IF($E11594="","",IFERROR(VLOOKUP(TRIM(E11594&amp;""),'Référentiel Articles'!$A$2:$F$634,3,FALSE),""))</f>
      </c>
      <c r="E11594" s="81" t="str">
        <v/>
      </c>
      <c r="F11594" s="83">
        <f>IF($E11594="","",IFERROR(VLOOKUP(TRIM(E11594&amp;""),'Référentiel Articles'!$A$2:$F$634,4,FALSE),""))</f>
      </c>
      <c r="G11594" s="84">
        <f>IF($E11594="","",IFERROR(VLOOKUP(TRIM(E11594&amp;""),'Référentiel Articles'!$A$2:$F$634,5,FALSE),""))</f>
      </c>
      <c r="H11594" s="85" t="str">
        <v/>
      </c>
      <c r="I11594" s="84">
        <f>IF($E11594="","",IFERROR(VLOOKUP(TRIM(E11594&amp;""),'Référentiel Articles'!$A$2:$F$634,6,FALSE),""))</f>
      </c>
      <c r="J11594" s="90">
        <f>IF(OR($E11594="",$H11594=""),"",$H11594*$I11594)</f>
      </c>
      <c r="K11594" s="87" t="str">
        <v/>
      </c>
    </row>
    <row r="11595">
      <c r="A11595" s="74" t="str">
        <v/>
      </c>
      <c r="B11595" s="74" t="str">
        <v/>
      </c>
      <c r="C11595" s="75">
        <f>IF($E11595="","",IFERROR(VLOOKUP(TRIM(E11595&amp;""),'Référentiel Articles'!$A$2:$F$634,2,FALSE),""))</f>
      </c>
      <c r="D11595" s="75">
        <f>IF($E11595="","",IFERROR(VLOOKUP(TRIM(E11595&amp;""),'Référentiel Articles'!$A$2:$F$634,3,FALSE),""))</f>
      </c>
      <c r="E11595" s="74" t="str">
        <v/>
      </c>
      <c r="F11595" s="75">
        <f>IF($E11595="","",IFERROR(VLOOKUP(TRIM(E11595&amp;""),'Référentiel Articles'!$A$2:$F$634,4,FALSE),""))</f>
      </c>
      <c r="G11595" s="76">
        <f>IF($E11595="","",IFERROR(VLOOKUP(TRIM(E11595&amp;""),'Référentiel Articles'!$A$2:$F$634,5,FALSE),""))</f>
      </c>
      <c r="H11595" s="77" t="str">
        <v/>
      </c>
      <c r="I11595" s="76">
        <f>IF($E11595="","",IFERROR(VLOOKUP(TRIM(E11595&amp;""),'Référentiel Articles'!$A$2:$F$634,6,FALSE),""))</f>
      </c>
      <c r="J11595" s="78">
        <f>IF(OR($E11595="",$H11595=""),"",$H11595*$I11595)</f>
      </c>
      <c r="K11595" s="79" t="str">
        <v/>
      </c>
    </row>
    <row r="11596">
      <c r="A11596" s="81" t="str">
        <v/>
      </c>
      <c r="B11596" s="81" t="str">
        <v/>
      </c>
      <c r="C11596" s="83">
        <f>IF($E11596="","",IFERROR(VLOOKUP(TRIM(E11596&amp;""),'Référentiel Articles'!$A$2:$F$634,2,FALSE),""))</f>
      </c>
      <c r="D11596" s="83">
        <f>IF($E11596="","",IFERROR(VLOOKUP(TRIM(E11596&amp;""),'Référentiel Articles'!$A$2:$F$634,3,FALSE),""))</f>
      </c>
      <c r="E11596" s="81" t="str">
        <v/>
      </c>
      <c r="F11596" s="83">
        <f>IF($E11596="","",IFERROR(VLOOKUP(TRIM(E11596&amp;""),'Référentiel Articles'!$A$2:$F$634,4,FALSE),""))</f>
      </c>
      <c r="G11596" s="84">
        <f>IF($E11596="","",IFERROR(VLOOKUP(TRIM(E11596&amp;""),'Référentiel Articles'!$A$2:$F$634,5,FALSE),""))</f>
      </c>
      <c r="H11596" s="85" t="str">
        <v/>
      </c>
      <c r="I11596" s="84">
        <f>IF($E11596="","",IFERROR(VLOOKUP(TRIM(E11596&amp;""),'Référentiel Articles'!$A$2:$F$634,6,FALSE),""))</f>
      </c>
      <c r="J11596" s="90">
        <f>IF(OR($E11596="",$H11596=""),"",$H11596*$I11596)</f>
      </c>
      <c r="K11596" s="87" t="str">
        <v/>
      </c>
    </row>
    <row r="11597">
      <c r="A11597" s="74" t="str">
        <v/>
      </c>
      <c r="B11597" s="74" t="str">
        <v/>
      </c>
      <c r="C11597" s="75">
        <f>IF($E11597="","",IFERROR(VLOOKUP(TRIM(E11597&amp;""),'Référentiel Articles'!$A$2:$F$634,2,FALSE),""))</f>
      </c>
      <c r="D11597" s="75">
        <f>IF($E11597="","",IFERROR(VLOOKUP(TRIM(E11597&amp;""),'Référentiel Articles'!$A$2:$F$634,3,FALSE),""))</f>
      </c>
      <c r="E11597" s="74" t="str">
        <v/>
      </c>
      <c r="F11597" s="75">
        <f>IF($E11597="","",IFERROR(VLOOKUP(TRIM(E11597&amp;""),'Référentiel Articles'!$A$2:$F$634,4,FALSE),""))</f>
      </c>
      <c r="G11597" s="76">
        <f>IF($E11597="","",IFERROR(VLOOKUP(TRIM(E11597&amp;""),'Référentiel Articles'!$A$2:$F$634,5,FALSE),""))</f>
      </c>
      <c r="H11597" s="77" t="str">
        <v/>
      </c>
      <c r="I11597" s="76">
        <f>IF($E11597="","",IFERROR(VLOOKUP(TRIM(E11597&amp;""),'Référentiel Articles'!$A$2:$F$634,6,FALSE),""))</f>
      </c>
      <c r="J11597" s="78">
        <f>IF(OR($E11597="",$H11597=""),"",$H11597*$I11597)</f>
      </c>
      <c r="K11597" s="79" t="str">
        <v/>
      </c>
    </row>
    <row r="11598">
      <c r="A11598" s="81" t="str">
        <v/>
      </c>
      <c r="B11598" s="81" t="str">
        <v/>
      </c>
      <c r="C11598" s="83">
        <f>IF($E11598="","",IFERROR(VLOOKUP(TRIM(E11598&amp;""),'Référentiel Articles'!$A$2:$F$634,2,FALSE),""))</f>
      </c>
      <c r="D11598" s="83">
        <f>IF($E11598="","",IFERROR(VLOOKUP(TRIM(E11598&amp;""),'Référentiel Articles'!$A$2:$F$634,3,FALSE),""))</f>
      </c>
      <c r="E11598" s="81" t="str">
        <v/>
      </c>
      <c r="F11598" s="83">
        <f>IF($E11598="","",IFERROR(VLOOKUP(TRIM(E11598&amp;""),'Référentiel Articles'!$A$2:$F$634,4,FALSE),""))</f>
      </c>
      <c r="G11598" s="84">
        <f>IF($E11598="","",IFERROR(VLOOKUP(TRIM(E11598&amp;""),'Référentiel Articles'!$A$2:$F$634,5,FALSE),""))</f>
      </c>
      <c r="H11598" s="85" t="str">
        <v/>
      </c>
      <c r="I11598" s="84">
        <f>IF($E11598="","",IFERROR(VLOOKUP(TRIM(E11598&amp;""),'Référentiel Articles'!$A$2:$F$634,6,FALSE),""))</f>
      </c>
      <c r="J11598" s="90">
        <f>IF(OR($E11598="",$H11598=""),"",$H11598*$I11598)</f>
      </c>
      <c r="K11598" s="87" t="str">
        <v/>
      </c>
    </row>
    <row r="11599">
      <c r="A11599" s="74" t="str">
        <v/>
      </c>
      <c r="B11599" s="74" t="str">
        <v/>
      </c>
      <c r="C11599" s="75">
        <f>IF($E11599="","",IFERROR(VLOOKUP(TRIM(E11599&amp;""),'Référentiel Articles'!$A$2:$F$634,2,FALSE),""))</f>
      </c>
      <c r="D11599" s="75">
        <f>IF($E11599="","",IFERROR(VLOOKUP(TRIM(E11599&amp;""),'Référentiel Articles'!$A$2:$F$634,3,FALSE),""))</f>
      </c>
      <c r="E11599" s="74" t="str">
        <v/>
      </c>
      <c r="F11599" s="75">
        <f>IF($E11599="","",IFERROR(VLOOKUP(TRIM(E11599&amp;""),'Référentiel Articles'!$A$2:$F$634,4,FALSE),""))</f>
      </c>
      <c r="G11599" s="76">
        <f>IF($E11599="","",IFERROR(VLOOKUP(TRIM(E11599&amp;""),'Référentiel Articles'!$A$2:$F$634,5,FALSE),""))</f>
      </c>
      <c r="H11599" s="77" t="str">
        <v/>
      </c>
      <c r="I11599" s="76">
        <f>IF($E11599="","",IFERROR(VLOOKUP(TRIM(E11599&amp;""),'Référentiel Articles'!$A$2:$F$634,6,FALSE),""))</f>
      </c>
      <c r="J11599" s="78">
        <f>IF(OR($E11599="",$H11599=""),"",$H11599*$I11599)</f>
      </c>
      <c r="K11599" s="79" t="str">
        <v/>
      </c>
    </row>
    <row r="11600">
      <c r="A11600" s="81" t="str">
        <v/>
      </c>
      <c r="B11600" s="81" t="str">
        <v/>
      </c>
      <c r="C11600" s="83">
        <f>IF($E11600="","",IFERROR(VLOOKUP(TRIM(E11600&amp;""),'Référentiel Articles'!$A$2:$F$634,2,FALSE),""))</f>
      </c>
      <c r="D11600" s="83">
        <f>IF($E11600="","",IFERROR(VLOOKUP(TRIM(E11600&amp;""),'Référentiel Articles'!$A$2:$F$634,3,FALSE),""))</f>
      </c>
      <c r="E11600" s="81" t="str">
        <v/>
      </c>
      <c r="F11600" s="83">
        <f>IF($E11600="","",IFERROR(VLOOKUP(TRIM(E11600&amp;""),'Référentiel Articles'!$A$2:$F$634,4,FALSE),""))</f>
      </c>
      <c r="G11600" s="84">
        <f>IF($E11600="","",IFERROR(VLOOKUP(TRIM(E11600&amp;""),'Référentiel Articles'!$A$2:$F$634,5,FALSE),""))</f>
      </c>
      <c r="H11600" s="85" t="str">
        <v/>
      </c>
      <c r="I11600" s="84">
        <f>IF($E11600="","",IFERROR(VLOOKUP(TRIM(E11600&amp;""),'Référentiel Articles'!$A$2:$F$634,6,FALSE),""))</f>
      </c>
      <c r="J11600" s="90">
        <f>IF(OR($E11600="",$H11600=""),"",$H11600*$I11600)</f>
      </c>
      <c r="K11600" s="87" t="str">
        <v/>
      </c>
    </row>
    <row r="11601">
      <c r="A11601" s="74" t="str">
        <v/>
      </c>
      <c r="B11601" s="74" t="str">
        <v/>
      </c>
      <c r="C11601" s="75">
        <f>IF($E11601="","",IFERROR(VLOOKUP(TRIM(E11601&amp;""),'Référentiel Articles'!$A$2:$F$634,2,FALSE),""))</f>
      </c>
      <c r="D11601" s="75">
        <f>IF($E11601="","",IFERROR(VLOOKUP(TRIM(E11601&amp;""),'Référentiel Articles'!$A$2:$F$634,3,FALSE),""))</f>
      </c>
      <c r="E11601" s="74" t="str">
        <v/>
      </c>
      <c r="F11601" s="75">
        <f>IF($E11601="","",IFERROR(VLOOKUP(TRIM(E11601&amp;""),'Référentiel Articles'!$A$2:$F$634,4,FALSE),""))</f>
      </c>
      <c r="G11601" s="76">
        <f>IF($E11601="","",IFERROR(VLOOKUP(TRIM(E11601&amp;""),'Référentiel Articles'!$A$2:$F$634,5,FALSE),""))</f>
      </c>
      <c r="H11601" s="77" t="str">
        <v/>
      </c>
      <c r="I11601" s="76">
        <f>IF($E11601="","",IFERROR(VLOOKUP(TRIM(E11601&amp;""),'Référentiel Articles'!$A$2:$F$634,6,FALSE),""))</f>
      </c>
      <c r="J11601" s="78">
        <f>IF(OR($E11601="",$H11601=""),"",$H11601*$I11601)</f>
      </c>
      <c r="K11601" s="79" t="str">
        <v/>
      </c>
    </row>
    <row r="11602">
      <c r="A11602" s="81" t="str">
        <v/>
      </c>
      <c r="B11602" s="81" t="str">
        <v/>
      </c>
      <c r="C11602" s="83">
        <f>IF($E11602="","",IFERROR(VLOOKUP(TRIM(E11602&amp;""),'Référentiel Articles'!$A$2:$F$634,2,FALSE),""))</f>
      </c>
      <c r="D11602" s="83">
        <f>IF($E11602="","",IFERROR(VLOOKUP(TRIM(E11602&amp;""),'Référentiel Articles'!$A$2:$F$634,3,FALSE),""))</f>
      </c>
      <c r="E11602" s="81" t="str">
        <v/>
      </c>
      <c r="F11602" s="83">
        <f>IF($E11602="","",IFERROR(VLOOKUP(TRIM(E11602&amp;""),'Référentiel Articles'!$A$2:$F$634,4,FALSE),""))</f>
      </c>
      <c r="G11602" s="84">
        <f>IF($E11602="","",IFERROR(VLOOKUP(TRIM(E11602&amp;""),'Référentiel Articles'!$A$2:$F$634,5,FALSE),""))</f>
      </c>
      <c r="H11602" s="85" t="str">
        <v/>
      </c>
      <c r="I11602" s="84">
        <f>IF($E11602="","",IFERROR(VLOOKUP(TRIM(E11602&amp;""),'Référentiel Articles'!$A$2:$F$634,6,FALSE),""))</f>
      </c>
      <c r="J11602" s="90">
        <f>IF(OR($E11602="",$H11602=""),"",$H11602*$I11602)</f>
      </c>
      <c r="K11602" s="87" t="str">
        <v/>
      </c>
    </row>
    <row r="11603">
      <c r="A11603" s="74" t="str">
        <v/>
      </c>
      <c r="B11603" s="74" t="str">
        <v/>
      </c>
      <c r="C11603" s="75">
        <f>IF($E11603="","",IFERROR(VLOOKUP(TRIM(E11603&amp;""),'Référentiel Articles'!$A$2:$F$634,2,FALSE),""))</f>
      </c>
      <c r="D11603" s="75">
        <f>IF($E11603="","",IFERROR(VLOOKUP(TRIM(E11603&amp;""),'Référentiel Articles'!$A$2:$F$634,3,FALSE),""))</f>
      </c>
      <c r="E11603" s="74" t="str">
        <v/>
      </c>
      <c r="F11603" s="75">
        <f>IF($E11603="","",IFERROR(VLOOKUP(TRIM(E11603&amp;""),'Référentiel Articles'!$A$2:$F$634,4,FALSE),""))</f>
      </c>
      <c r="G11603" s="76">
        <f>IF($E11603="","",IFERROR(VLOOKUP(TRIM(E11603&amp;""),'Référentiel Articles'!$A$2:$F$634,5,FALSE),""))</f>
      </c>
      <c r="H11603" s="77" t="str">
        <v/>
      </c>
      <c r="I11603" s="76">
        <f>IF($E11603="","",IFERROR(VLOOKUP(TRIM(E11603&amp;""),'Référentiel Articles'!$A$2:$F$634,6,FALSE),""))</f>
      </c>
      <c r="J11603" s="78">
        <f>IF(OR($E11603="",$H11603=""),"",$H11603*$I11603)</f>
      </c>
      <c r="K11603" s="79" t="str">
        <v/>
      </c>
    </row>
    <row r="11604">
      <c r="A11604" s="81" t="str">
        <v/>
      </c>
      <c r="B11604" s="81" t="str">
        <v/>
      </c>
      <c r="C11604" s="83">
        <f>IF($E11604="","",IFERROR(VLOOKUP(TRIM(E11604&amp;""),'Référentiel Articles'!$A$2:$F$634,2,FALSE),""))</f>
      </c>
      <c r="D11604" s="83">
        <f>IF($E11604="","",IFERROR(VLOOKUP(TRIM(E11604&amp;""),'Référentiel Articles'!$A$2:$F$634,3,FALSE),""))</f>
      </c>
      <c r="E11604" s="81" t="str">
        <v/>
      </c>
      <c r="F11604" s="83">
        <f>IF($E11604="","",IFERROR(VLOOKUP(TRIM(E11604&amp;""),'Référentiel Articles'!$A$2:$F$634,4,FALSE),""))</f>
      </c>
      <c r="G11604" s="84">
        <f>IF($E11604="","",IFERROR(VLOOKUP(TRIM(E11604&amp;""),'Référentiel Articles'!$A$2:$F$634,5,FALSE),""))</f>
      </c>
      <c r="H11604" s="85" t="str">
        <v/>
      </c>
      <c r="I11604" s="84">
        <f>IF($E11604="","",IFERROR(VLOOKUP(TRIM(E11604&amp;""),'Référentiel Articles'!$A$2:$F$634,6,FALSE),""))</f>
      </c>
      <c r="J11604" s="90">
        <f>IF(OR($E11604="",$H11604=""),"",$H11604*$I11604)</f>
      </c>
      <c r="K11604" s="87" t="str">
        <v/>
      </c>
    </row>
    <row r="11605">
      <c r="A11605" s="74" t="str">
        <v/>
      </c>
      <c r="B11605" s="74" t="str">
        <v/>
      </c>
      <c r="C11605" s="75">
        <f>IF($E11605="","",IFERROR(VLOOKUP(TRIM(E11605&amp;""),'Référentiel Articles'!$A$2:$F$634,2,FALSE),""))</f>
      </c>
      <c r="D11605" s="75">
        <f>IF($E11605="","",IFERROR(VLOOKUP(TRIM(E11605&amp;""),'Référentiel Articles'!$A$2:$F$634,3,FALSE),""))</f>
      </c>
      <c r="E11605" s="74" t="str">
        <v/>
      </c>
      <c r="F11605" s="75">
        <f>IF($E11605="","",IFERROR(VLOOKUP(TRIM(E11605&amp;""),'Référentiel Articles'!$A$2:$F$634,4,FALSE),""))</f>
      </c>
      <c r="G11605" s="76">
        <f>IF($E11605="","",IFERROR(VLOOKUP(TRIM(E11605&amp;""),'Référentiel Articles'!$A$2:$F$634,5,FALSE),""))</f>
      </c>
      <c r="H11605" s="77" t="str">
        <v/>
      </c>
      <c r="I11605" s="76">
        <f>IF($E11605="","",IFERROR(VLOOKUP(TRIM(E11605&amp;""),'Référentiel Articles'!$A$2:$F$634,6,FALSE),""))</f>
      </c>
      <c r="J11605" s="78">
        <f>IF(OR($E11605="",$H11605=""),"",$H11605*$I11605)</f>
      </c>
      <c r="K11605" s="79" t="str">
        <v/>
      </c>
    </row>
    <row r="11606">
      <c r="A11606" s="81" t="str">
        <v/>
      </c>
      <c r="B11606" s="81" t="str">
        <v/>
      </c>
      <c r="C11606" s="83">
        <f>IF($E11606="","",IFERROR(VLOOKUP(TRIM(E11606&amp;""),'Référentiel Articles'!$A$2:$F$634,2,FALSE),""))</f>
      </c>
      <c r="D11606" s="83">
        <f>IF($E11606="","",IFERROR(VLOOKUP(TRIM(E11606&amp;""),'Référentiel Articles'!$A$2:$F$634,3,FALSE),""))</f>
      </c>
      <c r="E11606" s="81" t="str">
        <v/>
      </c>
      <c r="F11606" s="83">
        <f>IF($E11606="","",IFERROR(VLOOKUP(TRIM(E11606&amp;""),'Référentiel Articles'!$A$2:$F$634,4,FALSE),""))</f>
      </c>
      <c r="G11606" s="84">
        <f>IF($E11606="","",IFERROR(VLOOKUP(TRIM(E11606&amp;""),'Référentiel Articles'!$A$2:$F$634,5,FALSE),""))</f>
      </c>
      <c r="H11606" s="85" t="str">
        <v/>
      </c>
      <c r="I11606" s="84">
        <f>IF($E11606="","",IFERROR(VLOOKUP(TRIM(E11606&amp;""),'Référentiel Articles'!$A$2:$F$634,6,FALSE),""))</f>
      </c>
      <c r="J11606" s="90">
        <f>IF(OR($E11606="",$H11606=""),"",$H11606*$I11606)</f>
      </c>
      <c r="K11606" s="87" t="str">
        <v/>
      </c>
    </row>
    <row r="11607">
      <c r="A11607" s="74" t="str">
        <v/>
      </c>
      <c r="B11607" s="74" t="str">
        <v/>
      </c>
      <c r="C11607" s="75">
        <f>IF($E11607="","",IFERROR(VLOOKUP(TRIM(E11607&amp;""),'Référentiel Articles'!$A$2:$F$634,2,FALSE),""))</f>
      </c>
      <c r="D11607" s="75">
        <f>IF($E11607="","",IFERROR(VLOOKUP(TRIM(E11607&amp;""),'Référentiel Articles'!$A$2:$F$634,3,FALSE),""))</f>
      </c>
      <c r="E11607" s="74" t="str">
        <v/>
      </c>
      <c r="F11607" s="75">
        <f>IF($E11607="","",IFERROR(VLOOKUP(TRIM(E11607&amp;""),'Référentiel Articles'!$A$2:$F$634,4,FALSE),""))</f>
      </c>
      <c r="G11607" s="76">
        <f>IF($E11607="","",IFERROR(VLOOKUP(TRIM(E11607&amp;""),'Référentiel Articles'!$A$2:$F$634,5,FALSE),""))</f>
      </c>
      <c r="H11607" s="77" t="str">
        <v/>
      </c>
      <c r="I11607" s="76">
        <f>IF($E11607="","",IFERROR(VLOOKUP(TRIM(E11607&amp;""),'Référentiel Articles'!$A$2:$F$634,6,FALSE),""))</f>
      </c>
      <c r="J11607" s="78">
        <f>IF(OR($E11607="",$H11607=""),"",$H11607*$I11607)</f>
      </c>
      <c r="K11607" s="79" t="str">
        <v/>
      </c>
    </row>
    <row r="11608">
      <c r="A11608" s="81" t="str">
        <v/>
      </c>
      <c r="B11608" s="81" t="str">
        <v/>
      </c>
      <c r="C11608" s="83">
        <f>IF($E11608="","",IFERROR(VLOOKUP(TRIM(E11608&amp;""),'Référentiel Articles'!$A$2:$F$634,2,FALSE),""))</f>
      </c>
      <c r="D11608" s="83">
        <f>IF($E11608="","",IFERROR(VLOOKUP(TRIM(E11608&amp;""),'Référentiel Articles'!$A$2:$F$634,3,FALSE),""))</f>
      </c>
      <c r="E11608" s="81" t="str">
        <v/>
      </c>
      <c r="F11608" s="83">
        <f>IF($E11608="","",IFERROR(VLOOKUP(TRIM(E11608&amp;""),'Référentiel Articles'!$A$2:$F$634,4,FALSE),""))</f>
      </c>
      <c r="G11608" s="84">
        <f>IF($E11608="","",IFERROR(VLOOKUP(TRIM(E11608&amp;""),'Référentiel Articles'!$A$2:$F$634,5,FALSE),""))</f>
      </c>
      <c r="H11608" s="85" t="str">
        <v/>
      </c>
      <c r="I11608" s="84">
        <f>IF($E11608="","",IFERROR(VLOOKUP(TRIM(E11608&amp;""),'Référentiel Articles'!$A$2:$F$634,6,FALSE),""))</f>
      </c>
      <c r="J11608" s="90">
        <f>IF(OR($E11608="",$H11608=""),"",$H11608*$I11608)</f>
      </c>
      <c r="K11608" s="87" t="str">
        <v/>
      </c>
    </row>
    <row r="11609">
      <c r="A11609" s="74" t="str">
        <v/>
      </c>
      <c r="B11609" s="74" t="str">
        <v/>
      </c>
      <c r="C11609" s="75">
        <f>IF($E11609="","",IFERROR(VLOOKUP(TRIM(E11609&amp;""),'Référentiel Articles'!$A$2:$F$634,2,FALSE),""))</f>
      </c>
      <c r="D11609" s="75">
        <f>IF($E11609="","",IFERROR(VLOOKUP(TRIM(E11609&amp;""),'Référentiel Articles'!$A$2:$F$634,3,FALSE),""))</f>
      </c>
      <c r="E11609" s="74" t="str">
        <v/>
      </c>
      <c r="F11609" s="75">
        <f>IF($E11609="","",IFERROR(VLOOKUP(TRIM(E11609&amp;""),'Référentiel Articles'!$A$2:$F$634,4,FALSE),""))</f>
      </c>
      <c r="G11609" s="76">
        <f>IF($E11609="","",IFERROR(VLOOKUP(TRIM(E11609&amp;""),'Référentiel Articles'!$A$2:$F$634,5,FALSE),""))</f>
      </c>
      <c r="H11609" s="77" t="str">
        <v/>
      </c>
      <c r="I11609" s="76">
        <f>IF($E11609="","",IFERROR(VLOOKUP(TRIM(E11609&amp;""),'Référentiel Articles'!$A$2:$F$634,6,FALSE),""))</f>
      </c>
      <c r="J11609" s="78">
        <f>IF(OR($E11609="",$H11609=""),"",$H11609*$I11609)</f>
      </c>
      <c r="K11609" s="79" t="str">
        <v/>
      </c>
    </row>
    <row r="11610">
      <c r="A11610" s="81" t="str">
        <v/>
      </c>
      <c r="B11610" s="81" t="str">
        <v/>
      </c>
      <c r="C11610" s="83">
        <f>IF($E11610="","",IFERROR(VLOOKUP(TRIM(E11610&amp;""),'Référentiel Articles'!$A$2:$F$634,2,FALSE),""))</f>
      </c>
      <c r="D11610" s="83">
        <f>IF($E11610="","",IFERROR(VLOOKUP(TRIM(E11610&amp;""),'Référentiel Articles'!$A$2:$F$634,3,FALSE),""))</f>
      </c>
      <c r="E11610" s="81" t="str">
        <v/>
      </c>
      <c r="F11610" s="83">
        <f>IF($E11610="","",IFERROR(VLOOKUP(TRIM(E11610&amp;""),'Référentiel Articles'!$A$2:$F$634,4,FALSE),""))</f>
      </c>
      <c r="G11610" s="84">
        <f>IF($E11610="","",IFERROR(VLOOKUP(TRIM(E11610&amp;""),'Référentiel Articles'!$A$2:$F$634,5,FALSE),""))</f>
      </c>
      <c r="H11610" s="85" t="str">
        <v/>
      </c>
      <c r="I11610" s="84">
        <f>IF($E11610="","",IFERROR(VLOOKUP(TRIM(E11610&amp;""),'Référentiel Articles'!$A$2:$F$634,6,FALSE),""))</f>
      </c>
      <c r="J11610" s="90">
        <f>IF(OR($E11610="",$H11610=""),"",$H11610*$I11610)</f>
      </c>
      <c r="K11610" s="87" t="str">
        <v/>
      </c>
    </row>
    <row r="11611">
      <c r="A11611" s="74" t="str">
        <v/>
      </c>
      <c r="B11611" s="74" t="str">
        <v/>
      </c>
      <c r="C11611" s="75">
        <f>IF($E11611="","",IFERROR(VLOOKUP(TRIM(E11611&amp;""),'Référentiel Articles'!$A$2:$F$634,2,FALSE),""))</f>
      </c>
      <c r="D11611" s="75">
        <f>IF($E11611="","",IFERROR(VLOOKUP(TRIM(E11611&amp;""),'Référentiel Articles'!$A$2:$F$634,3,FALSE),""))</f>
      </c>
      <c r="E11611" s="74" t="str">
        <v/>
      </c>
      <c r="F11611" s="75">
        <f>IF($E11611="","",IFERROR(VLOOKUP(TRIM(E11611&amp;""),'Référentiel Articles'!$A$2:$F$634,4,FALSE),""))</f>
      </c>
      <c r="G11611" s="76">
        <f>IF($E11611="","",IFERROR(VLOOKUP(TRIM(E11611&amp;""),'Référentiel Articles'!$A$2:$F$634,5,FALSE),""))</f>
      </c>
      <c r="H11611" s="77" t="str">
        <v/>
      </c>
      <c r="I11611" s="76">
        <f>IF($E11611="","",IFERROR(VLOOKUP(TRIM(E11611&amp;""),'Référentiel Articles'!$A$2:$F$634,6,FALSE),""))</f>
      </c>
      <c r="J11611" s="78">
        <f>IF(OR($E11611="",$H11611=""),"",$H11611*$I11611)</f>
      </c>
      <c r="K11611" s="79" t="str">
        <v/>
      </c>
    </row>
    <row r="11612">
      <c r="A11612" s="81" t="str">
        <v/>
      </c>
      <c r="B11612" s="81" t="str">
        <v/>
      </c>
      <c r="C11612" s="83">
        <f>IF($E11612="","",IFERROR(VLOOKUP(TRIM(E11612&amp;""),'Référentiel Articles'!$A$2:$F$634,2,FALSE),""))</f>
      </c>
      <c r="D11612" s="83">
        <f>IF($E11612="","",IFERROR(VLOOKUP(TRIM(E11612&amp;""),'Référentiel Articles'!$A$2:$F$634,3,FALSE),""))</f>
      </c>
      <c r="E11612" s="81" t="str">
        <v/>
      </c>
      <c r="F11612" s="83">
        <f>IF($E11612="","",IFERROR(VLOOKUP(TRIM(E11612&amp;""),'Référentiel Articles'!$A$2:$F$634,4,FALSE),""))</f>
      </c>
      <c r="G11612" s="84">
        <f>IF($E11612="","",IFERROR(VLOOKUP(TRIM(E11612&amp;""),'Référentiel Articles'!$A$2:$F$634,5,FALSE),""))</f>
      </c>
      <c r="H11612" s="85" t="str">
        <v/>
      </c>
      <c r="I11612" s="84">
        <f>IF($E11612="","",IFERROR(VLOOKUP(TRIM(E11612&amp;""),'Référentiel Articles'!$A$2:$F$634,6,FALSE),""))</f>
      </c>
      <c r="J11612" s="90">
        <f>IF(OR($E11612="",$H11612=""),"",$H11612*$I11612)</f>
      </c>
      <c r="K11612" s="87" t="str">
        <v/>
      </c>
    </row>
    <row r="11613">
      <c r="A11613" s="74" t="str">
        <v/>
      </c>
      <c r="B11613" s="74" t="str">
        <v/>
      </c>
      <c r="C11613" s="75">
        <f>IF($E11613="","",IFERROR(VLOOKUP(TRIM(E11613&amp;""),'Référentiel Articles'!$A$2:$F$634,2,FALSE),""))</f>
      </c>
      <c r="D11613" s="75">
        <f>IF($E11613="","",IFERROR(VLOOKUP(TRIM(E11613&amp;""),'Référentiel Articles'!$A$2:$F$634,3,FALSE),""))</f>
      </c>
      <c r="E11613" s="74" t="str">
        <v/>
      </c>
      <c r="F11613" s="75">
        <f>IF($E11613="","",IFERROR(VLOOKUP(TRIM(E11613&amp;""),'Référentiel Articles'!$A$2:$F$634,4,FALSE),""))</f>
      </c>
      <c r="G11613" s="76">
        <f>IF($E11613="","",IFERROR(VLOOKUP(TRIM(E11613&amp;""),'Référentiel Articles'!$A$2:$F$634,5,FALSE),""))</f>
      </c>
      <c r="H11613" s="77" t="str">
        <v/>
      </c>
      <c r="I11613" s="76">
        <f>IF($E11613="","",IFERROR(VLOOKUP(TRIM(E11613&amp;""),'Référentiel Articles'!$A$2:$F$634,6,FALSE),""))</f>
      </c>
      <c r="J11613" s="78">
        <f>IF(OR($E11613="",$H11613=""),"",$H11613*$I11613)</f>
      </c>
      <c r="K11613" s="79" t="str">
        <v/>
      </c>
    </row>
    <row r="11614">
      <c r="A11614" s="81" t="str">
        <v/>
      </c>
      <c r="B11614" s="81" t="str">
        <v/>
      </c>
      <c r="C11614" s="83">
        <f>IF($E11614="","",IFERROR(VLOOKUP(TRIM(E11614&amp;""),'Référentiel Articles'!$A$2:$F$634,2,FALSE),""))</f>
      </c>
      <c r="D11614" s="83">
        <f>IF($E11614="","",IFERROR(VLOOKUP(TRIM(E11614&amp;""),'Référentiel Articles'!$A$2:$F$634,3,FALSE),""))</f>
      </c>
      <c r="E11614" s="81" t="str">
        <v/>
      </c>
      <c r="F11614" s="83">
        <f>IF($E11614="","",IFERROR(VLOOKUP(TRIM(E11614&amp;""),'Référentiel Articles'!$A$2:$F$634,4,FALSE),""))</f>
      </c>
      <c r="G11614" s="84">
        <f>IF($E11614="","",IFERROR(VLOOKUP(TRIM(E11614&amp;""),'Référentiel Articles'!$A$2:$F$634,5,FALSE),""))</f>
      </c>
      <c r="H11614" s="85" t="str">
        <v/>
      </c>
      <c r="I11614" s="84">
        <f>IF($E11614="","",IFERROR(VLOOKUP(TRIM(E11614&amp;""),'Référentiel Articles'!$A$2:$F$634,6,FALSE),""))</f>
      </c>
      <c r="J11614" s="90">
        <f>IF(OR($E11614="",$H11614=""),"",$H11614*$I11614)</f>
      </c>
      <c r="K11614" s="87" t="str">
        <v/>
      </c>
    </row>
    <row r="11615">
      <c r="A11615" s="74" t="str">
        <v/>
      </c>
      <c r="B11615" s="74" t="str">
        <v/>
      </c>
      <c r="C11615" s="75">
        <f>IF($E11615="","",IFERROR(VLOOKUP(TRIM(E11615&amp;""),'Référentiel Articles'!$A$2:$F$634,2,FALSE),""))</f>
      </c>
      <c r="D11615" s="75">
        <f>IF($E11615="","",IFERROR(VLOOKUP(TRIM(E11615&amp;""),'Référentiel Articles'!$A$2:$F$634,3,FALSE),""))</f>
      </c>
      <c r="E11615" s="74" t="str">
        <v/>
      </c>
      <c r="F11615" s="75">
        <f>IF($E11615="","",IFERROR(VLOOKUP(TRIM(E11615&amp;""),'Référentiel Articles'!$A$2:$F$634,4,FALSE),""))</f>
      </c>
      <c r="G11615" s="76">
        <f>IF($E11615="","",IFERROR(VLOOKUP(TRIM(E11615&amp;""),'Référentiel Articles'!$A$2:$F$634,5,FALSE),""))</f>
      </c>
      <c r="H11615" s="77" t="str">
        <v/>
      </c>
      <c r="I11615" s="76">
        <f>IF($E11615="","",IFERROR(VLOOKUP(TRIM(E11615&amp;""),'Référentiel Articles'!$A$2:$F$634,6,FALSE),""))</f>
      </c>
      <c r="J11615" s="78">
        <f>IF(OR($E11615="",$H11615=""),"",$H11615*$I11615)</f>
      </c>
      <c r="K11615" s="79" t="str">
        <v/>
      </c>
    </row>
    <row r="11616">
      <c r="A11616" s="81" t="str">
        <v/>
      </c>
      <c r="B11616" s="81" t="str">
        <v/>
      </c>
      <c r="C11616" s="83">
        <f>IF($E11616="","",IFERROR(VLOOKUP(TRIM(E11616&amp;""),'Référentiel Articles'!$A$2:$F$634,2,FALSE),""))</f>
      </c>
      <c r="D11616" s="83">
        <f>IF($E11616="","",IFERROR(VLOOKUP(TRIM(E11616&amp;""),'Référentiel Articles'!$A$2:$F$634,3,FALSE),""))</f>
      </c>
      <c r="E11616" s="81" t="str">
        <v/>
      </c>
      <c r="F11616" s="83">
        <f>IF($E11616="","",IFERROR(VLOOKUP(TRIM(E11616&amp;""),'Référentiel Articles'!$A$2:$F$634,4,FALSE),""))</f>
      </c>
      <c r="G11616" s="84">
        <f>IF($E11616="","",IFERROR(VLOOKUP(TRIM(E11616&amp;""),'Référentiel Articles'!$A$2:$F$634,5,FALSE),""))</f>
      </c>
      <c r="H11616" s="85" t="str">
        <v/>
      </c>
      <c r="I11616" s="84">
        <f>IF($E11616="","",IFERROR(VLOOKUP(TRIM(E11616&amp;""),'Référentiel Articles'!$A$2:$F$634,6,FALSE),""))</f>
      </c>
      <c r="J11616" s="90">
        <f>IF(OR($E11616="",$H11616=""),"",$H11616*$I11616)</f>
      </c>
      <c r="K11616" s="87" t="str">
        <v/>
      </c>
    </row>
    <row r="11617">
      <c r="A11617" s="74" t="str">
        <v/>
      </c>
      <c r="B11617" s="74" t="str">
        <v/>
      </c>
      <c r="C11617" s="75">
        <f>IF($E11617="","",IFERROR(VLOOKUP(TRIM(E11617&amp;""),'Référentiel Articles'!$A$2:$F$634,2,FALSE),""))</f>
      </c>
      <c r="D11617" s="75">
        <f>IF($E11617="","",IFERROR(VLOOKUP(TRIM(E11617&amp;""),'Référentiel Articles'!$A$2:$F$634,3,FALSE),""))</f>
      </c>
      <c r="E11617" s="74" t="str">
        <v/>
      </c>
      <c r="F11617" s="75">
        <f>IF($E11617="","",IFERROR(VLOOKUP(TRIM(E11617&amp;""),'Référentiel Articles'!$A$2:$F$634,4,FALSE),""))</f>
      </c>
      <c r="G11617" s="76">
        <f>IF($E11617="","",IFERROR(VLOOKUP(TRIM(E11617&amp;""),'Référentiel Articles'!$A$2:$F$634,5,FALSE),""))</f>
      </c>
      <c r="H11617" s="77" t="str">
        <v/>
      </c>
      <c r="I11617" s="76">
        <f>IF($E11617="","",IFERROR(VLOOKUP(TRIM(E11617&amp;""),'Référentiel Articles'!$A$2:$F$634,6,FALSE),""))</f>
      </c>
      <c r="J11617" s="78">
        <f>IF(OR($E11617="",$H11617=""),"",$H11617*$I11617)</f>
      </c>
      <c r="K11617" s="79" t="str">
        <v/>
      </c>
    </row>
    <row r="11618">
      <c r="A11618" s="81" t="str">
        <v/>
      </c>
      <c r="B11618" s="81" t="str">
        <v/>
      </c>
      <c r="C11618" s="83">
        <f>IF($E11618="","",IFERROR(VLOOKUP(TRIM(E11618&amp;""),'Référentiel Articles'!$A$2:$F$634,2,FALSE),""))</f>
      </c>
      <c r="D11618" s="83">
        <f>IF($E11618="","",IFERROR(VLOOKUP(TRIM(E11618&amp;""),'Référentiel Articles'!$A$2:$F$634,3,FALSE),""))</f>
      </c>
      <c r="E11618" s="81" t="str">
        <v/>
      </c>
      <c r="F11618" s="83">
        <f>IF($E11618="","",IFERROR(VLOOKUP(TRIM(E11618&amp;""),'Référentiel Articles'!$A$2:$F$634,4,FALSE),""))</f>
      </c>
      <c r="G11618" s="84">
        <f>IF($E11618="","",IFERROR(VLOOKUP(TRIM(E11618&amp;""),'Référentiel Articles'!$A$2:$F$634,5,FALSE),""))</f>
      </c>
      <c r="H11618" s="85" t="str">
        <v/>
      </c>
      <c r="I11618" s="84">
        <f>IF($E11618="","",IFERROR(VLOOKUP(TRIM(E11618&amp;""),'Référentiel Articles'!$A$2:$F$634,6,FALSE),""))</f>
      </c>
      <c r="J11618" s="90">
        <f>IF(OR($E11618="",$H11618=""),"",$H11618*$I11618)</f>
      </c>
      <c r="K11618" s="87" t="str">
        <v/>
      </c>
    </row>
    <row r="11619">
      <c r="A11619" s="74" t="str">
        <v/>
      </c>
      <c r="B11619" s="74" t="str">
        <v/>
      </c>
      <c r="C11619" s="75">
        <f>IF($E11619="","",IFERROR(VLOOKUP(TRIM(E11619&amp;""),'Référentiel Articles'!$A$2:$F$634,2,FALSE),""))</f>
      </c>
      <c r="D11619" s="75">
        <f>IF($E11619="","",IFERROR(VLOOKUP(TRIM(E11619&amp;""),'Référentiel Articles'!$A$2:$F$634,3,FALSE),""))</f>
      </c>
      <c r="E11619" s="74" t="str">
        <v/>
      </c>
      <c r="F11619" s="75">
        <f>IF($E11619="","",IFERROR(VLOOKUP(TRIM(E11619&amp;""),'Référentiel Articles'!$A$2:$F$634,4,FALSE),""))</f>
      </c>
      <c r="G11619" s="76">
        <f>IF($E11619="","",IFERROR(VLOOKUP(TRIM(E11619&amp;""),'Référentiel Articles'!$A$2:$F$634,5,FALSE),""))</f>
      </c>
      <c r="H11619" s="77" t="str">
        <v/>
      </c>
      <c r="I11619" s="76">
        <f>IF($E11619="","",IFERROR(VLOOKUP(TRIM(E11619&amp;""),'Référentiel Articles'!$A$2:$F$634,6,FALSE),""))</f>
      </c>
      <c r="J11619" s="78">
        <f>IF(OR($E11619="",$H11619=""),"",$H11619*$I11619)</f>
      </c>
      <c r="K11619" s="79" t="str">
        <v/>
      </c>
    </row>
    <row r="11620">
      <c r="A11620" s="81" t="str">
        <v/>
      </c>
      <c r="B11620" s="81" t="str">
        <v/>
      </c>
      <c r="C11620" s="83">
        <f>IF($E11620="","",IFERROR(VLOOKUP(TRIM(E11620&amp;""),'Référentiel Articles'!$A$2:$F$634,2,FALSE),""))</f>
      </c>
      <c r="D11620" s="83">
        <f>IF($E11620="","",IFERROR(VLOOKUP(TRIM(E11620&amp;""),'Référentiel Articles'!$A$2:$F$634,3,FALSE),""))</f>
      </c>
      <c r="E11620" s="81" t="str">
        <v/>
      </c>
      <c r="F11620" s="83">
        <f>IF($E11620="","",IFERROR(VLOOKUP(TRIM(E11620&amp;""),'Référentiel Articles'!$A$2:$F$634,4,FALSE),""))</f>
      </c>
      <c r="G11620" s="84">
        <f>IF($E11620="","",IFERROR(VLOOKUP(TRIM(E11620&amp;""),'Référentiel Articles'!$A$2:$F$634,5,FALSE),""))</f>
      </c>
      <c r="H11620" s="85" t="str">
        <v/>
      </c>
      <c r="I11620" s="84">
        <f>IF($E11620="","",IFERROR(VLOOKUP(TRIM(E11620&amp;""),'Référentiel Articles'!$A$2:$F$634,6,FALSE),""))</f>
      </c>
      <c r="J11620" s="90">
        <f>IF(OR($E11620="",$H11620=""),"",$H11620*$I11620)</f>
      </c>
      <c r="K11620" s="87" t="str">
        <v/>
      </c>
    </row>
    <row r="11621">
      <c r="A11621" s="74" t="str">
        <v/>
      </c>
      <c r="B11621" s="74" t="str">
        <v/>
      </c>
      <c r="C11621" s="75">
        <f>IF($E11621="","",IFERROR(VLOOKUP(TRIM(E11621&amp;""),'Référentiel Articles'!$A$2:$F$634,2,FALSE),""))</f>
      </c>
      <c r="D11621" s="75">
        <f>IF($E11621="","",IFERROR(VLOOKUP(TRIM(E11621&amp;""),'Référentiel Articles'!$A$2:$F$634,3,FALSE),""))</f>
      </c>
      <c r="E11621" s="74" t="str">
        <v/>
      </c>
      <c r="F11621" s="75">
        <f>IF($E11621="","",IFERROR(VLOOKUP(TRIM(E11621&amp;""),'Référentiel Articles'!$A$2:$F$634,4,FALSE),""))</f>
      </c>
      <c r="G11621" s="76">
        <f>IF($E11621="","",IFERROR(VLOOKUP(TRIM(E11621&amp;""),'Référentiel Articles'!$A$2:$F$634,5,FALSE),""))</f>
      </c>
      <c r="H11621" s="77" t="str">
        <v/>
      </c>
      <c r="I11621" s="76">
        <f>IF($E11621="","",IFERROR(VLOOKUP(TRIM(E11621&amp;""),'Référentiel Articles'!$A$2:$F$634,6,FALSE),""))</f>
      </c>
      <c r="J11621" s="78">
        <f>IF(OR($E11621="",$H11621=""),"",$H11621*$I11621)</f>
      </c>
      <c r="K11621" s="79" t="str">
        <v/>
      </c>
    </row>
    <row r="11622">
      <c r="A11622" s="81" t="str">
        <v/>
      </c>
      <c r="B11622" s="81" t="str">
        <v/>
      </c>
      <c r="C11622" s="83">
        <f>IF($E11622="","",IFERROR(VLOOKUP(TRIM(E11622&amp;""),'Référentiel Articles'!$A$2:$F$634,2,FALSE),""))</f>
      </c>
      <c r="D11622" s="83">
        <f>IF($E11622="","",IFERROR(VLOOKUP(TRIM(E11622&amp;""),'Référentiel Articles'!$A$2:$F$634,3,FALSE),""))</f>
      </c>
      <c r="E11622" s="81" t="str">
        <v/>
      </c>
      <c r="F11622" s="83">
        <f>IF($E11622="","",IFERROR(VLOOKUP(TRIM(E11622&amp;""),'Référentiel Articles'!$A$2:$F$634,4,FALSE),""))</f>
      </c>
      <c r="G11622" s="84">
        <f>IF($E11622="","",IFERROR(VLOOKUP(TRIM(E11622&amp;""),'Référentiel Articles'!$A$2:$F$634,5,FALSE),""))</f>
      </c>
      <c r="H11622" s="85" t="str">
        <v/>
      </c>
      <c r="I11622" s="84">
        <f>IF($E11622="","",IFERROR(VLOOKUP(TRIM(E11622&amp;""),'Référentiel Articles'!$A$2:$F$634,6,FALSE),""))</f>
      </c>
      <c r="J11622" s="90">
        <f>IF(OR($E11622="",$H11622=""),"",$H11622*$I11622)</f>
      </c>
      <c r="K11622" s="87" t="str">
        <v/>
      </c>
    </row>
    <row r="11623">
      <c r="A11623" s="74" t="str">
        <v/>
      </c>
      <c r="B11623" s="74" t="str">
        <v/>
      </c>
      <c r="C11623" s="75">
        <f>IF($E11623="","",IFERROR(VLOOKUP(TRIM(E11623&amp;""),'Référentiel Articles'!$A$2:$F$634,2,FALSE),""))</f>
      </c>
      <c r="D11623" s="75">
        <f>IF($E11623="","",IFERROR(VLOOKUP(TRIM(E11623&amp;""),'Référentiel Articles'!$A$2:$F$634,3,FALSE),""))</f>
      </c>
      <c r="E11623" s="74" t="str">
        <v/>
      </c>
      <c r="F11623" s="75">
        <f>IF($E11623="","",IFERROR(VLOOKUP(TRIM(E11623&amp;""),'Référentiel Articles'!$A$2:$F$634,4,FALSE),""))</f>
      </c>
      <c r="G11623" s="76">
        <f>IF($E11623="","",IFERROR(VLOOKUP(TRIM(E11623&amp;""),'Référentiel Articles'!$A$2:$F$634,5,FALSE),""))</f>
      </c>
      <c r="H11623" s="77" t="str">
        <v/>
      </c>
      <c r="I11623" s="76">
        <f>IF($E11623="","",IFERROR(VLOOKUP(TRIM(E11623&amp;""),'Référentiel Articles'!$A$2:$F$634,6,FALSE),""))</f>
      </c>
      <c r="J11623" s="78">
        <f>IF(OR($E11623="",$H11623=""),"",$H11623*$I11623)</f>
      </c>
      <c r="K11623" s="79" t="str">
        <v/>
      </c>
    </row>
    <row r="11624">
      <c r="A11624" s="81" t="str">
        <v/>
      </c>
      <c r="B11624" s="81" t="str">
        <v/>
      </c>
      <c r="C11624" s="83">
        <f>IF($E11624="","",IFERROR(VLOOKUP(TRIM(E11624&amp;""),'Référentiel Articles'!$A$2:$F$634,2,FALSE),""))</f>
      </c>
      <c r="D11624" s="83">
        <f>IF($E11624="","",IFERROR(VLOOKUP(TRIM(E11624&amp;""),'Référentiel Articles'!$A$2:$F$634,3,FALSE),""))</f>
      </c>
      <c r="E11624" s="81" t="str">
        <v/>
      </c>
      <c r="F11624" s="83">
        <f>IF($E11624="","",IFERROR(VLOOKUP(TRIM(E11624&amp;""),'Référentiel Articles'!$A$2:$F$634,4,FALSE),""))</f>
      </c>
      <c r="G11624" s="84">
        <f>IF($E11624="","",IFERROR(VLOOKUP(TRIM(E11624&amp;""),'Référentiel Articles'!$A$2:$F$634,5,FALSE),""))</f>
      </c>
      <c r="H11624" s="85" t="str">
        <v/>
      </c>
      <c r="I11624" s="84">
        <f>IF($E11624="","",IFERROR(VLOOKUP(TRIM(E11624&amp;""),'Référentiel Articles'!$A$2:$F$634,6,FALSE),""))</f>
      </c>
      <c r="J11624" s="90">
        <f>IF(OR($E11624="",$H11624=""),"",$H11624*$I11624)</f>
      </c>
      <c r="K11624" s="87" t="str">
        <v/>
      </c>
    </row>
    <row r="11625">
      <c r="A11625" s="74" t="str">
        <v/>
      </c>
      <c r="B11625" s="74" t="str">
        <v/>
      </c>
      <c r="C11625" s="75">
        <f>IF($E11625="","",IFERROR(VLOOKUP(TRIM(E11625&amp;""),'Référentiel Articles'!$A$2:$F$634,2,FALSE),""))</f>
      </c>
      <c r="D11625" s="75">
        <f>IF($E11625="","",IFERROR(VLOOKUP(TRIM(E11625&amp;""),'Référentiel Articles'!$A$2:$F$634,3,FALSE),""))</f>
      </c>
      <c r="E11625" s="74" t="str">
        <v/>
      </c>
      <c r="F11625" s="75">
        <f>IF($E11625="","",IFERROR(VLOOKUP(TRIM(E11625&amp;""),'Référentiel Articles'!$A$2:$F$634,4,FALSE),""))</f>
      </c>
      <c r="G11625" s="76">
        <f>IF($E11625="","",IFERROR(VLOOKUP(TRIM(E11625&amp;""),'Référentiel Articles'!$A$2:$F$634,5,FALSE),""))</f>
      </c>
      <c r="H11625" s="77" t="str">
        <v/>
      </c>
      <c r="I11625" s="76">
        <f>IF($E11625="","",IFERROR(VLOOKUP(TRIM(E11625&amp;""),'Référentiel Articles'!$A$2:$F$634,6,FALSE),""))</f>
      </c>
      <c r="J11625" s="78">
        <f>IF(OR($E11625="",$H11625=""),"",$H11625*$I11625)</f>
      </c>
      <c r="K11625" s="79" t="str">
        <v/>
      </c>
    </row>
    <row r="11626">
      <c r="A11626" s="81" t="str">
        <v/>
      </c>
      <c r="B11626" s="81" t="str">
        <v/>
      </c>
      <c r="C11626" s="83">
        <f>IF($E11626="","",IFERROR(VLOOKUP(TRIM(E11626&amp;""),'Référentiel Articles'!$A$2:$F$634,2,FALSE),""))</f>
      </c>
      <c r="D11626" s="83">
        <f>IF($E11626="","",IFERROR(VLOOKUP(TRIM(E11626&amp;""),'Référentiel Articles'!$A$2:$F$634,3,FALSE),""))</f>
      </c>
      <c r="E11626" s="81" t="str">
        <v/>
      </c>
      <c r="F11626" s="83">
        <f>IF($E11626="","",IFERROR(VLOOKUP(TRIM(E11626&amp;""),'Référentiel Articles'!$A$2:$F$634,4,FALSE),""))</f>
      </c>
      <c r="G11626" s="84">
        <f>IF($E11626="","",IFERROR(VLOOKUP(TRIM(E11626&amp;""),'Référentiel Articles'!$A$2:$F$634,5,FALSE),""))</f>
      </c>
      <c r="H11626" s="85" t="str">
        <v/>
      </c>
      <c r="I11626" s="84">
        <f>IF($E11626="","",IFERROR(VLOOKUP(TRIM(E11626&amp;""),'Référentiel Articles'!$A$2:$F$634,6,FALSE),""))</f>
      </c>
      <c r="J11626" s="90">
        <f>IF(OR($E11626="",$H11626=""),"",$H11626*$I11626)</f>
      </c>
      <c r="K11626" s="87" t="str">
        <v/>
      </c>
    </row>
    <row r="11627">
      <c r="A11627" s="74" t="str">
        <v/>
      </c>
      <c r="B11627" s="74" t="str">
        <v/>
      </c>
      <c r="C11627" s="75">
        <f>IF($E11627="","",IFERROR(VLOOKUP(TRIM(E11627&amp;""),'Référentiel Articles'!$A$2:$F$634,2,FALSE),""))</f>
      </c>
      <c r="D11627" s="75">
        <f>IF($E11627="","",IFERROR(VLOOKUP(TRIM(E11627&amp;""),'Référentiel Articles'!$A$2:$F$634,3,FALSE),""))</f>
      </c>
      <c r="E11627" s="74" t="str">
        <v/>
      </c>
      <c r="F11627" s="75">
        <f>IF($E11627="","",IFERROR(VLOOKUP(TRIM(E11627&amp;""),'Référentiel Articles'!$A$2:$F$634,4,FALSE),""))</f>
      </c>
      <c r="G11627" s="76">
        <f>IF($E11627="","",IFERROR(VLOOKUP(TRIM(E11627&amp;""),'Référentiel Articles'!$A$2:$F$634,5,FALSE),""))</f>
      </c>
      <c r="H11627" s="77" t="str">
        <v/>
      </c>
      <c r="I11627" s="76">
        <f>IF($E11627="","",IFERROR(VLOOKUP(TRIM(E11627&amp;""),'Référentiel Articles'!$A$2:$F$634,6,FALSE),""))</f>
      </c>
      <c r="J11627" s="78">
        <f>IF(OR($E11627="",$H11627=""),"",$H11627*$I11627)</f>
      </c>
      <c r="K11627" s="79" t="str">
        <v/>
      </c>
    </row>
    <row r="11628">
      <c r="A11628" s="81" t="str">
        <v/>
      </c>
      <c r="B11628" s="81" t="str">
        <v/>
      </c>
      <c r="C11628" s="83">
        <f>IF($E11628="","",IFERROR(VLOOKUP(TRIM(E11628&amp;""),'Référentiel Articles'!$A$2:$F$634,2,FALSE),""))</f>
      </c>
      <c r="D11628" s="83">
        <f>IF($E11628="","",IFERROR(VLOOKUP(TRIM(E11628&amp;""),'Référentiel Articles'!$A$2:$F$634,3,FALSE),""))</f>
      </c>
      <c r="E11628" s="81" t="str">
        <v/>
      </c>
      <c r="F11628" s="83">
        <f>IF($E11628="","",IFERROR(VLOOKUP(TRIM(E11628&amp;""),'Référentiel Articles'!$A$2:$F$634,4,FALSE),""))</f>
      </c>
      <c r="G11628" s="84">
        <f>IF($E11628="","",IFERROR(VLOOKUP(TRIM(E11628&amp;""),'Référentiel Articles'!$A$2:$F$634,5,FALSE),""))</f>
      </c>
      <c r="H11628" s="85" t="str">
        <v/>
      </c>
      <c r="I11628" s="84">
        <f>IF($E11628="","",IFERROR(VLOOKUP(TRIM(E11628&amp;""),'Référentiel Articles'!$A$2:$F$634,6,FALSE),""))</f>
      </c>
      <c r="J11628" s="90">
        <f>IF(OR($E11628="",$H11628=""),"",$H11628*$I11628)</f>
      </c>
      <c r="K11628" s="87" t="str">
        <v/>
      </c>
    </row>
    <row r="11629">
      <c r="A11629" s="74" t="str">
        <v/>
      </c>
      <c r="B11629" s="74" t="str">
        <v/>
      </c>
      <c r="C11629" s="75">
        <f>IF($E11629="","",IFERROR(VLOOKUP(TRIM(E11629&amp;""),'Référentiel Articles'!$A$2:$F$634,2,FALSE),""))</f>
      </c>
      <c r="D11629" s="75">
        <f>IF($E11629="","",IFERROR(VLOOKUP(TRIM(E11629&amp;""),'Référentiel Articles'!$A$2:$F$634,3,FALSE),""))</f>
      </c>
      <c r="E11629" s="74" t="str">
        <v/>
      </c>
      <c r="F11629" s="75">
        <f>IF($E11629="","",IFERROR(VLOOKUP(TRIM(E11629&amp;""),'Référentiel Articles'!$A$2:$F$634,4,FALSE),""))</f>
      </c>
      <c r="G11629" s="76">
        <f>IF($E11629="","",IFERROR(VLOOKUP(TRIM(E11629&amp;""),'Référentiel Articles'!$A$2:$F$634,5,FALSE),""))</f>
      </c>
      <c r="H11629" s="77" t="str">
        <v/>
      </c>
      <c r="I11629" s="76">
        <f>IF($E11629="","",IFERROR(VLOOKUP(TRIM(E11629&amp;""),'Référentiel Articles'!$A$2:$F$634,6,FALSE),""))</f>
      </c>
      <c r="J11629" s="78">
        <f>IF(OR($E11629="",$H11629=""),"",$H11629*$I11629)</f>
      </c>
      <c r="K11629" s="79" t="str">
        <v/>
      </c>
    </row>
    <row r="11630">
      <c r="A11630" s="81" t="str">
        <v/>
      </c>
      <c r="B11630" s="81" t="str">
        <v/>
      </c>
      <c r="C11630" s="83">
        <f>IF($E11630="","",IFERROR(VLOOKUP(TRIM(E11630&amp;""),'Référentiel Articles'!$A$2:$F$634,2,FALSE),""))</f>
      </c>
      <c r="D11630" s="83">
        <f>IF($E11630="","",IFERROR(VLOOKUP(TRIM(E11630&amp;""),'Référentiel Articles'!$A$2:$F$634,3,FALSE),""))</f>
      </c>
      <c r="E11630" s="81" t="str">
        <v/>
      </c>
      <c r="F11630" s="83">
        <f>IF($E11630="","",IFERROR(VLOOKUP(TRIM(E11630&amp;""),'Référentiel Articles'!$A$2:$F$634,4,FALSE),""))</f>
      </c>
      <c r="G11630" s="84">
        <f>IF($E11630="","",IFERROR(VLOOKUP(TRIM(E11630&amp;""),'Référentiel Articles'!$A$2:$F$634,5,FALSE),""))</f>
      </c>
      <c r="H11630" s="85" t="str">
        <v/>
      </c>
      <c r="I11630" s="84">
        <f>IF($E11630="","",IFERROR(VLOOKUP(TRIM(E11630&amp;""),'Référentiel Articles'!$A$2:$F$634,6,FALSE),""))</f>
      </c>
      <c r="J11630" s="90">
        <f>IF(OR($E11630="",$H11630=""),"",$H11630*$I11630)</f>
      </c>
      <c r="K11630" s="87" t="str">
        <v/>
      </c>
    </row>
    <row r="11631">
      <c r="A11631" s="74" t="str">
        <v/>
      </c>
      <c r="B11631" s="74" t="str">
        <v/>
      </c>
      <c r="C11631" s="75">
        <f>IF($E11631="","",IFERROR(VLOOKUP(TRIM(E11631&amp;""),'Référentiel Articles'!$A$2:$F$634,2,FALSE),""))</f>
      </c>
      <c r="D11631" s="75">
        <f>IF($E11631="","",IFERROR(VLOOKUP(TRIM(E11631&amp;""),'Référentiel Articles'!$A$2:$F$634,3,FALSE),""))</f>
      </c>
      <c r="E11631" s="74" t="str">
        <v/>
      </c>
      <c r="F11631" s="75">
        <f>IF($E11631="","",IFERROR(VLOOKUP(TRIM(E11631&amp;""),'Référentiel Articles'!$A$2:$F$634,4,FALSE),""))</f>
      </c>
      <c r="G11631" s="76">
        <f>IF($E11631="","",IFERROR(VLOOKUP(TRIM(E11631&amp;""),'Référentiel Articles'!$A$2:$F$634,5,FALSE),""))</f>
      </c>
      <c r="H11631" s="77" t="str">
        <v/>
      </c>
      <c r="I11631" s="76">
        <f>IF($E11631="","",IFERROR(VLOOKUP(TRIM(E11631&amp;""),'Référentiel Articles'!$A$2:$F$634,6,FALSE),""))</f>
      </c>
      <c r="J11631" s="78">
        <f>IF(OR($E11631="",$H11631=""),"",$H11631*$I11631)</f>
      </c>
      <c r="K11631" s="79" t="str">
        <v/>
      </c>
    </row>
    <row r="11632">
      <c r="A11632" s="81" t="str">
        <v/>
      </c>
      <c r="B11632" s="81" t="str">
        <v/>
      </c>
      <c r="C11632" s="83">
        <f>IF($E11632="","",IFERROR(VLOOKUP(TRIM(E11632&amp;""),'Référentiel Articles'!$A$2:$F$634,2,FALSE),""))</f>
      </c>
      <c r="D11632" s="83">
        <f>IF($E11632="","",IFERROR(VLOOKUP(TRIM(E11632&amp;""),'Référentiel Articles'!$A$2:$F$634,3,FALSE),""))</f>
      </c>
      <c r="E11632" s="81" t="str">
        <v/>
      </c>
      <c r="F11632" s="83">
        <f>IF($E11632="","",IFERROR(VLOOKUP(TRIM(E11632&amp;""),'Référentiel Articles'!$A$2:$F$634,4,FALSE),""))</f>
      </c>
      <c r="G11632" s="84">
        <f>IF($E11632="","",IFERROR(VLOOKUP(TRIM(E11632&amp;""),'Référentiel Articles'!$A$2:$F$634,5,FALSE),""))</f>
      </c>
      <c r="H11632" s="85" t="str">
        <v/>
      </c>
      <c r="I11632" s="84">
        <f>IF($E11632="","",IFERROR(VLOOKUP(TRIM(E11632&amp;""),'Référentiel Articles'!$A$2:$F$634,6,FALSE),""))</f>
      </c>
      <c r="J11632" s="90">
        <f>IF(OR($E11632="",$H11632=""),"",$H11632*$I11632)</f>
      </c>
      <c r="K11632" s="87" t="str">
        <v/>
      </c>
    </row>
    <row r="11633">
      <c r="A11633" s="74" t="str">
        <v/>
      </c>
      <c r="B11633" s="74" t="str">
        <v/>
      </c>
      <c r="C11633" s="75">
        <f>IF($E11633="","",IFERROR(VLOOKUP(TRIM(E11633&amp;""),'Référentiel Articles'!$A$2:$F$634,2,FALSE),""))</f>
      </c>
      <c r="D11633" s="75">
        <f>IF($E11633="","",IFERROR(VLOOKUP(TRIM(E11633&amp;""),'Référentiel Articles'!$A$2:$F$634,3,FALSE),""))</f>
      </c>
      <c r="E11633" s="74" t="str">
        <v/>
      </c>
      <c r="F11633" s="75">
        <f>IF($E11633="","",IFERROR(VLOOKUP(TRIM(E11633&amp;""),'Référentiel Articles'!$A$2:$F$634,4,FALSE),""))</f>
      </c>
      <c r="G11633" s="76">
        <f>IF($E11633="","",IFERROR(VLOOKUP(TRIM(E11633&amp;""),'Référentiel Articles'!$A$2:$F$634,5,FALSE),""))</f>
      </c>
      <c r="H11633" s="77" t="str">
        <v/>
      </c>
      <c r="I11633" s="76">
        <f>IF($E11633="","",IFERROR(VLOOKUP(TRIM(E11633&amp;""),'Référentiel Articles'!$A$2:$F$634,6,FALSE),""))</f>
      </c>
      <c r="J11633" s="78">
        <f>IF(OR($E11633="",$H11633=""),"",$H11633*$I11633)</f>
      </c>
      <c r="K11633" s="79" t="str">
        <v/>
      </c>
    </row>
    <row r="11634">
      <c r="A11634" s="81" t="str">
        <v/>
      </c>
      <c r="B11634" s="81" t="str">
        <v/>
      </c>
      <c r="C11634" s="83">
        <f>IF($E11634="","",IFERROR(VLOOKUP(TRIM(E11634&amp;""),'Référentiel Articles'!$A$2:$F$634,2,FALSE),""))</f>
      </c>
      <c r="D11634" s="83">
        <f>IF($E11634="","",IFERROR(VLOOKUP(TRIM(E11634&amp;""),'Référentiel Articles'!$A$2:$F$634,3,FALSE),""))</f>
      </c>
      <c r="E11634" s="81" t="str">
        <v/>
      </c>
      <c r="F11634" s="83">
        <f>IF($E11634="","",IFERROR(VLOOKUP(TRIM(E11634&amp;""),'Référentiel Articles'!$A$2:$F$634,4,FALSE),""))</f>
      </c>
      <c r="G11634" s="84">
        <f>IF($E11634="","",IFERROR(VLOOKUP(TRIM(E11634&amp;""),'Référentiel Articles'!$A$2:$F$634,5,FALSE),""))</f>
      </c>
      <c r="H11634" s="85" t="str">
        <v/>
      </c>
      <c r="I11634" s="84">
        <f>IF($E11634="","",IFERROR(VLOOKUP(TRIM(E11634&amp;""),'Référentiel Articles'!$A$2:$F$634,6,FALSE),""))</f>
      </c>
      <c r="J11634" s="90">
        <f>IF(OR($E11634="",$H11634=""),"",$H11634*$I11634)</f>
      </c>
      <c r="K11634" s="87" t="str">
        <v/>
      </c>
    </row>
    <row r="11635">
      <c r="A11635" s="74" t="str">
        <v/>
      </c>
      <c r="B11635" s="74" t="str">
        <v/>
      </c>
      <c r="C11635" s="75">
        <f>IF($E11635="","",IFERROR(VLOOKUP(TRIM(E11635&amp;""),'Référentiel Articles'!$A$2:$F$634,2,FALSE),""))</f>
      </c>
      <c r="D11635" s="75">
        <f>IF($E11635="","",IFERROR(VLOOKUP(TRIM(E11635&amp;""),'Référentiel Articles'!$A$2:$F$634,3,FALSE),""))</f>
      </c>
      <c r="E11635" s="74" t="str">
        <v/>
      </c>
      <c r="F11635" s="75">
        <f>IF($E11635="","",IFERROR(VLOOKUP(TRIM(E11635&amp;""),'Référentiel Articles'!$A$2:$F$634,4,FALSE),""))</f>
      </c>
      <c r="G11635" s="76">
        <f>IF($E11635="","",IFERROR(VLOOKUP(TRIM(E11635&amp;""),'Référentiel Articles'!$A$2:$F$634,5,FALSE),""))</f>
      </c>
      <c r="H11635" s="77" t="str">
        <v/>
      </c>
      <c r="I11635" s="76">
        <f>IF($E11635="","",IFERROR(VLOOKUP(TRIM(E11635&amp;""),'Référentiel Articles'!$A$2:$F$634,6,FALSE),""))</f>
      </c>
      <c r="J11635" s="78">
        <f>IF(OR($E11635="",$H11635=""),"",$H11635*$I11635)</f>
      </c>
      <c r="K11635" s="79" t="str">
        <v/>
      </c>
    </row>
    <row r="11636">
      <c r="A11636" s="81" t="str">
        <v/>
      </c>
      <c r="B11636" s="81" t="str">
        <v/>
      </c>
      <c r="C11636" s="83">
        <f>IF($E11636="","",IFERROR(VLOOKUP(TRIM(E11636&amp;""),'Référentiel Articles'!$A$2:$F$634,2,FALSE),""))</f>
      </c>
      <c r="D11636" s="83">
        <f>IF($E11636="","",IFERROR(VLOOKUP(TRIM(E11636&amp;""),'Référentiel Articles'!$A$2:$F$634,3,FALSE),""))</f>
      </c>
      <c r="E11636" s="81" t="str">
        <v/>
      </c>
      <c r="F11636" s="83">
        <f>IF($E11636="","",IFERROR(VLOOKUP(TRIM(E11636&amp;""),'Référentiel Articles'!$A$2:$F$634,4,FALSE),""))</f>
      </c>
      <c r="G11636" s="84">
        <f>IF($E11636="","",IFERROR(VLOOKUP(TRIM(E11636&amp;""),'Référentiel Articles'!$A$2:$F$634,5,FALSE),""))</f>
      </c>
      <c r="H11636" s="85" t="str">
        <v/>
      </c>
      <c r="I11636" s="84">
        <f>IF($E11636="","",IFERROR(VLOOKUP(TRIM(E11636&amp;""),'Référentiel Articles'!$A$2:$F$634,6,FALSE),""))</f>
      </c>
      <c r="J11636" s="90">
        <f>IF(OR($E11636="",$H11636=""),"",$H11636*$I11636)</f>
      </c>
      <c r="K11636" s="87" t="str">
        <v/>
      </c>
    </row>
    <row r="11637">
      <c r="A11637" s="74" t="str">
        <v/>
      </c>
      <c r="B11637" s="74" t="str">
        <v/>
      </c>
      <c r="C11637" s="75">
        <f>IF($E11637="","",IFERROR(VLOOKUP(TRIM(E11637&amp;""),'Référentiel Articles'!$A$2:$F$634,2,FALSE),""))</f>
      </c>
      <c r="D11637" s="75">
        <f>IF($E11637="","",IFERROR(VLOOKUP(TRIM(E11637&amp;""),'Référentiel Articles'!$A$2:$F$634,3,FALSE),""))</f>
      </c>
      <c r="E11637" s="74" t="str">
        <v/>
      </c>
      <c r="F11637" s="75">
        <f>IF($E11637="","",IFERROR(VLOOKUP(TRIM(E11637&amp;""),'Référentiel Articles'!$A$2:$F$634,4,FALSE),""))</f>
      </c>
      <c r="G11637" s="76">
        <f>IF($E11637="","",IFERROR(VLOOKUP(TRIM(E11637&amp;""),'Référentiel Articles'!$A$2:$F$634,5,FALSE),""))</f>
      </c>
      <c r="H11637" s="77" t="str">
        <v/>
      </c>
      <c r="I11637" s="76">
        <f>IF($E11637="","",IFERROR(VLOOKUP(TRIM(E11637&amp;""),'Référentiel Articles'!$A$2:$F$634,6,FALSE),""))</f>
      </c>
      <c r="J11637" s="78">
        <f>IF(OR($E11637="",$H11637=""),"",$H11637*$I11637)</f>
      </c>
      <c r="K11637" s="79" t="str">
        <v/>
      </c>
    </row>
    <row r="11638">
      <c r="A11638" s="81" t="str">
        <v/>
      </c>
      <c r="B11638" s="81" t="str">
        <v/>
      </c>
      <c r="C11638" s="83">
        <f>IF($E11638="","",IFERROR(VLOOKUP(TRIM(E11638&amp;""),'Référentiel Articles'!$A$2:$F$634,2,FALSE),""))</f>
      </c>
      <c r="D11638" s="83">
        <f>IF($E11638="","",IFERROR(VLOOKUP(TRIM(E11638&amp;""),'Référentiel Articles'!$A$2:$F$634,3,FALSE),""))</f>
      </c>
      <c r="E11638" s="81" t="str">
        <v/>
      </c>
      <c r="F11638" s="83">
        <f>IF($E11638="","",IFERROR(VLOOKUP(TRIM(E11638&amp;""),'Référentiel Articles'!$A$2:$F$634,4,FALSE),""))</f>
      </c>
      <c r="G11638" s="84">
        <f>IF($E11638="","",IFERROR(VLOOKUP(TRIM(E11638&amp;""),'Référentiel Articles'!$A$2:$F$634,5,FALSE),""))</f>
      </c>
      <c r="H11638" s="85" t="str">
        <v/>
      </c>
      <c r="I11638" s="84">
        <f>IF($E11638="","",IFERROR(VLOOKUP(TRIM(E11638&amp;""),'Référentiel Articles'!$A$2:$F$634,6,FALSE),""))</f>
      </c>
      <c r="J11638" s="90">
        <f>IF(OR($E11638="",$H11638=""),"",$H11638*$I11638)</f>
      </c>
      <c r="K11638" s="87" t="str">
        <v/>
      </c>
    </row>
    <row r="11639">
      <c r="A11639" s="74" t="str">
        <v/>
      </c>
      <c r="B11639" s="74" t="str">
        <v/>
      </c>
      <c r="C11639" s="75">
        <f>IF($E11639="","",IFERROR(VLOOKUP(TRIM(E11639&amp;""),'Référentiel Articles'!$A$2:$F$634,2,FALSE),""))</f>
      </c>
      <c r="D11639" s="75">
        <f>IF($E11639="","",IFERROR(VLOOKUP(TRIM(E11639&amp;""),'Référentiel Articles'!$A$2:$F$634,3,FALSE),""))</f>
      </c>
      <c r="E11639" s="74" t="str">
        <v/>
      </c>
      <c r="F11639" s="75">
        <f>IF($E11639="","",IFERROR(VLOOKUP(TRIM(E11639&amp;""),'Référentiel Articles'!$A$2:$F$634,4,FALSE),""))</f>
      </c>
      <c r="G11639" s="76">
        <f>IF($E11639="","",IFERROR(VLOOKUP(TRIM(E11639&amp;""),'Référentiel Articles'!$A$2:$F$634,5,FALSE),""))</f>
      </c>
      <c r="H11639" s="77" t="str">
        <v/>
      </c>
      <c r="I11639" s="76">
        <f>IF($E11639="","",IFERROR(VLOOKUP(TRIM(E11639&amp;""),'Référentiel Articles'!$A$2:$F$634,6,FALSE),""))</f>
      </c>
      <c r="J11639" s="78">
        <f>IF(OR($E11639="",$H11639=""),"",$H11639*$I11639)</f>
      </c>
      <c r="K11639" s="79" t="str">
        <v/>
      </c>
    </row>
    <row r="11640">
      <c r="A11640" s="81" t="str">
        <v/>
      </c>
      <c r="B11640" s="81" t="str">
        <v/>
      </c>
      <c r="C11640" s="83">
        <f>IF($E11640="","",IFERROR(VLOOKUP(TRIM(E11640&amp;""),'Référentiel Articles'!$A$2:$F$634,2,FALSE),""))</f>
      </c>
      <c r="D11640" s="83">
        <f>IF($E11640="","",IFERROR(VLOOKUP(TRIM(E11640&amp;""),'Référentiel Articles'!$A$2:$F$634,3,FALSE),""))</f>
      </c>
      <c r="E11640" s="81" t="str">
        <v/>
      </c>
      <c r="F11640" s="83">
        <f>IF($E11640="","",IFERROR(VLOOKUP(TRIM(E11640&amp;""),'Référentiel Articles'!$A$2:$F$634,4,FALSE),""))</f>
      </c>
      <c r="G11640" s="84">
        <f>IF($E11640="","",IFERROR(VLOOKUP(TRIM(E11640&amp;""),'Référentiel Articles'!$A$2:$F$634,5,FALSE),""))</f>
      </c>
      <c r="H11640" s="85" t="str">
        <v/>
      </c>
      <c r="I11640" s="84">
        <f>IF($E11640="","",IFERROR(VLOOKUP(TRIM(E11640&amp;""),'Référentiel Articles'!$A$2:$F$634,6,FALSE),""))</f>
      </c>
      <c r="J11640" s="90">
        <f>IF(OR($E11640="",$H11640=""),"",$H11640*$I11640)</f>
      </c>
      <c r="K11640" s="87" t="str">
        <v/>
      </c>
    </row>
    <row r="11641">
      <c r="A11641" s="74" t="str">
        <v/>
      </c>
      <c r="B11641" s="74" t="str">
        <v/>
      </c>
      <c r="C11641" s="75">
        <f>IF($E11641="","",IFERROR(VLOOKUP(TRIM(E11641&amp;""),'Référentiel Articles'!$A$2:$F$634,2,FALSE),""))</f>
      </c>
      <c r="D11641" s="75">
        <f>IF($E11641="","",IFERROR(VLOOKUP(TRIM(E11641&amp;""),'Référentiel Articles'!$A$2:$F$634,3,FALSE),""))</f>
      </c>
      <c r="E11641" s="74" t="str">
        <v/>
      </c>
      <c r="F11641" s="75">
        <f>IF($E11641="","",IFERROR(VLOOKUP(TRIM(E11641&amp;""),'Référentiel Articles'!$A$2:$F$634,4,FALSE),""))</f>
      </c>
      <c r="G11641" s="76">
        <f>IF($E11641="","",IFERROR(VLOOKUP(TRIM(E11641&amp;""),'Référentiel Articles'!$A$2:$F$634,5,FALSE),""))</f>
      </c>
      <c r="H11641" s="77" t="str">
        <v/>
      </c>
      <c r="I11641" s="76">
        <f>IF($E11641="","",IFERROR(VLOOKUP(TRIM(E11641&amp;""),'Référentiel Articles'!$A$2:$F$634,6,FALSE),""))</f>
      </c>
      <c r="J11641" s="78">
        <f>IF(OR($E11641="",$H11641=""),"",$H11641*$I11641)</f>
      </c>
      <c r="K11641" s="79" t="str">
        <v/>
      </c>
    </row>
    <row r="11642">
      <c r="A11642" s="81" t="str">
        <v/>
      </c>
      <c r="B11642" s="81" t="str">
        <v/>
      </c>
      <c r="C11642" s="83">
        <f>IF($E11642="","",IFERROR(VLOOKUP(TRIM(E11642&amp;""),'Référentiel Articles'!$A$2:$F$634,2,FALSE),""))</f>
      </c>
      <c r="D11642" s="83">
        <f>IF($E11642="","",IFERROR(VLOOKUP(TRIM(E11642&amp;""),'Référentiel Articles'!$A$2:$F$634,3,FALSE),""))</f>
      </c>
      <c r="E11642" s="81" t="str">
        <v/>
      </c>
      <c r="F11642" s="83">
        <f>IF($E11642="","",IFERROR(VLOOKUP(TRIM(E11642&amp;""),'Référentiel Articles'!$A$2:$F$634,4,FALSE),""))</f>
      </c>
      <c r="G11642" s="84">
        <f>IF($E11642="","",IFERROR(VLOOKUP(TRIM(E11642&amp;""),'Référentiel Articles'!$A$2:$F$634,5,FALSE),""))</f>
      </c>
      <c r="H11642" s="85" t="str">
        <v/>
      </c>
      <c r="I11642" s="84">
        <f>IF($E11642="","",IFERROR(VLOOKUP(TRIM(E11642&amp;""),'Référentiel Articles'!$A$2:$F$634,6,FALSE),""))</f>
      </c>
      <c r="J11642" s="90">
        <f>IF(OR($E11642="",$H11642=""),"",$H11642*$I11642)</f>
      </c>
      <c r="K11642" s="87" t="str">
        <v/>
      </c>
    </row>
    <row r="11643">
      <c r="A11643" s="74" t="str">
        <v/>
      </c>
      <c r="B11643" s="74" t="str">
        <v/>
      </c>
      <c r="C11643" s="75">
        <f>IF($E11643="","",IFERROR(VLOOKUP(TRIM(E11643&amp;""),'Référentiel Articles'!$A$2:$F$634,2,FALSE),""))</f>
      </c>
      <c r="D11643" s="75">
        <f>IF($E11643="","",IFERROR(VLOOKUP(TRIM(E11643&amp;""),'Référentiel Articles'!$A$2:$F$634,3,FALSE),""))</f>
      </c>
      <c r="E11643" s="74" t="str">
        <v/>
      </c>
      <c r="F11643" s="75">
        <f>IF($E11643="","",IFERROR(VLOOKUP(TRIM(E11643&amp;""),'Référentiel Articles'!$A$2:$F$634,4,FALSE),""))</f>
      </c>
      <c r="G11643" s="76">
        <f>IF($E11643="","",IFERROR(VLOOKUP(TRIM(E11643&amp;""),'Référentiel Articles'!$A$2:$F$634,5,FALSE),""))</f>
      </c>
      <c r="H11643" s="77" t="str">
        <v/>
      </c>
      <c r="I11643" s="76">
        <f>IF($E11643="","",IFERROR(VLOOKUP(TRIM(E11643&amp;""),'Référentiel Articles'!$A$2:$F$634,6,FALSE),""))</f>
      </c>
      <c r="J11643" s="78">
        <f>IF(OR($E11643="",$H11643=""),"",$H11643*$I11643)</f>
      </c>
      <c r="K11643" s="79" t="str">
        <v/>
      </c>
    </row>
    <row r="11644">
      <c r="A11644" s="81" t="str">
        <v/>
      </c>
      <c r="B11644" s="81" t="str">
        <v/>
      </c>
      <c r="C11644" s="83">
        <f>IF($E11644="","",IFERROR(VLOOKUP(TRIM(E11644&amp;""),'Référentiel Articles'!$A$2:$F$634,2,FALSE),""))</f>
      </c>
      <c r="D11644" s="83">
        <f>IF($E11644="","",IFERROR(VLOOKUP(TRIM(E11644&amp;""),'Référentiel Articles'!$A$2:$F$634,3,FALSE),""))</f>
      </c>
      <c r="E11644" s="81" t="str">
        <v/>
      </c>
      <c r="F11644" s="83">
        <f>IF($E11644="","",IFERROR(VLOOKUP(TRIM(E11644&amp;""),'Référentiel Articles'!$A$2:$F$634,4,FALSE),""))</f>
      </c>
      <c r="G11644" s="84">
        <f>IF($E11644="","",IFERROR(VLOOKUP(TRIM(E11644&amp;""),'Référentiel Articles'!$A$2:$F$634,5,FALSE),""))</f>
      </c>
      <c r="H11644" s="85" t="str">
        <v/>
      </c>
      <c r="I11644" s="84">
        <f>IF($E11644="","",IFERROR(VLOOKUP(TRIM(E11644&amp;""),'Référentiel Articles'!$A$2:$F$634,6,FALSE),""))</f>
      </c>
      <c r="J11644" s="90">
        <f>IF(OR($E11644="",$H11644=""),"",$H11644*$I11644)</f>
      </c>
      <c r="K11644" s="87" t="str">
        <v/>
      </c>
    </row>
    <row r="11645">
      <c r="A11645" s="74" t="str">
        <v/>
      </c>
      <c r="B11645" s="74" t="str">
        <v/>
      </c>
      <c r="C11645" s="75">
        <f>IF($E11645="","",IFERROR(VLOOKUP(TRIM(E11645&amp;""),'Référentiel Articles'!$A$2:$F$634,2,FALSE),""))</f>
      </c>
      <c r="D11645" s="75">
        <f>IF($E11645="","",IFERROR(VLOOKUP(TRIM(E11645&amp;""),'Référentiel Articles'!$A$2:$F$634,3,FALSE),""))</f>
      </c>
      <c r="E11645" s="74" t="str">
        <v/>
      </c>
      <c r="F11645" s="75">
        <f>IF($E11645="","",IFERROR(VLOOKUP(TRIM(E11645&amp;""),'Référentiel Articles'!$A$2:$F$634,4,FALSE),""))</f>
      </c>
      <c r="G11645" s="76">
        <f>IF($E11645="","",IFERROR(VLOOKUP(TRIM(E11645&amp;""),'Référentiel Articles'!$A$2:$F$634,5,FALSE),""))</f>
      </c>
      <c r="H11645" s="77" t="str">
        <v/>
      </c>
      <c r="I11645" s="76">
        <f>IF($E11645="","",IFERROR(VLOOKUP(TRIM(E11645&amp;""),'Référentiel Articles'!$A$2:$F$634,6,FALSE),""))</f>
      </c>
      <c r="J11645" s="78">
        <f>IF(OR($E11645="",$H11645=""),"",$H11645*$I11645)</f>
      </c>
      <c r="K11645" s="79" t="str">
        <v/>
      </c>
    </row>
    <row r="11646">
      <c r="A11646" s="81" t="str">
        <v/>
      </c>
      <c r="B11646" s="81" t="str">
        <v/>
      </c>
      <c r="C11646" s="83">
        <f>IF($E11646="","",IFERROR(VLOOKUP(TRIM(E11646&amp;""),'Référentiel Articles'!$A$2:$F$634,2,FALSE),""))</f>
      </c>
      <c r="D11646" s="83">
        <f>IF($E11646="","",IFERROR(VLOOKUP(TRIM(E11646&amp;""),'Référentiel Articles'!$A$2:$F$634,3,FALSE),""))</f>
      </c>
      <c r="E11646" s="81" t="str">
        <v/>
      </c>
      <c r="F11646" s="83">
        <f>IF($E11646="","",IFERROR(VLOOKUP(TRIM(E11646&amp;""),'Référentiel Articles'!$A$2:$F$634,4,FALSE),""))</f>
      </c>
      <c r="G11646" s="84">
        <f>IF($E11646="","",IFERROR(VLOOKUP(TRIM(E11646&amp;""),'Référentiel Articles'!$A$2:$F$634,5,FALSE),""))</f>
      </c>
      <c r="H11646" s="85" t="str">
        <v/>
      </c>
      <c r="I11646" s="84">
        <f>IF($E11646="","",IFERROR(VLOOKUP(TRIM(E11646&amp;""),'Référentiel Articles'!$A$2:$F$634,6,FALSE),""))</f>
      </c>
      <c r="J11646" s="90">
        <f>IF(OR($E11646="",$H11646=""),"",$H11646*$I11646)</f>
      </c>
      <c r="K11646" s="87" t="str">
        <v/>
      </c>
    </row>
    <row r="11647">
      <c r="A11647" s="74" t="str">
        <v/>
      </c>
      <c r="B11647" s="74" t="str">
        <v/>
      </c>
      <c r="C11647" s="75">
        <f>IF($E11647="","",IFERROR(VLOOKUP(TRIM(E11647&amp;""),'Référentiel Articles'!$A$2:$F$634,2,FALSE),""))</f>
      </c>
      <c r="D11647" s="75">
        <f>IF($E11647="","",IFERROR(VLOOKUP(TRIM(E11647&amp;""),'Référentiel Articles'!$A$2:$F$634,3,FALSE),""))</f>
      </c>
      <c r="E11647" s="74" t="str">
        <v/>
      </c>
      <c r="F11647" s="75">
        <f>IF($E11647="","",IFERROR(VLOOKUP(TRIM(E11647&amp;""),'Référentiel Articles'!$A$2:$F$634,4,FALSE),""))</f>
      </c>
      <c r="G11647" s="76">
        <f>IF($E11647="","",IFERROR(VLOOKUP(TRIM(E11647&amp;""),'Référentiel Articles'!$A$2:$F$634,5,FALSE),""))</f>
      </c>
      <c r="H11647" s="77" t="str">
        <v/>
      </c>
      <c r="I11647" s="76">
        <f>IF($E11647="","",IFERROR(VLOOKUP(TRIM(E11647&amp;""),'Référentiel Articles'!$A$2:$F$634,6,FALSE),""))</f>
      </c>
      <c r="J11647" s="78">
        <f>IF(OR($E11647="",$H11647=""),"",$H11647*$I11647)</f>
      </c>
      <c r="K11647" s="79" t="str">
        <v/>
      </c>
    </row>
    <row r="11648">
      <c r="A11648" s="81" t="str">
        <v/>
      </c>
      <c r="B11648" s="81" t="str">
        <v/>
      </c>
      <c r="C11648" s="83">
        <f>IF($E11648="","",IFERROR(VLOOKUP(TRIM(E11648&amp;""),'Référentiel Articles'!$A$2:$F$634,2,FALSE),""))</f>
      </c>
      <c r="D11648" s="83">
        <f>IF($E11648="","",IFERROR(VLOOKUP(TRIM(E11648&amp;""),'Référentiel Articles'!$A$2:$F$634,3,FALSE),""))</f>
      </c>
      <c r="E11648" s="81" t="str">
        <v/>
      </c>
      <c r="F11648" s="83">
        <f>IF($E11648="","",IFERROR(VLOOKUP(TRIM(E11648&amp;""),'Référentiel Articles'!$A$2:$F$634,4,FALSE),""))</f>
      </c>
      <c r="G11648" s="84">
        <f>IF($E11648="","",IFERROR(VLOOKUP(TRIM(E11648&amp;""),'Référentiel Articles'!$A$2:$F$634,5,FALSE),""))</f>
      </c>
      <c r="H11648" s="85" t="str">
        <v/>
      </c>
      <c r="I11648" s="84">
        <f>IF($E11648="","",IFERROR(VLOOKUP(TRIM(E11648&amp;""),'Référentiel Articles'!$A$2:$F$634,6,FALSE),""))</f>
      </c>
      <c r="J11648" s="90">
        <f>IF(OR($E11648="",$H11648=""),"",$H11648*$I11648)</f>
      </c>
      <c r="K11648" s="87" t="str">
        <v/>
      </c>
    </row>
    <row r="11649">
      <c r="A11649" s="74" t="str">
        <v/>
      </c>
      <c r="B11649" s="74" t="str">
        <v/>
      </c>
      <c r="C11649" s="75">
        <f>IF($E11649="","",IFERROR(VLOOKUP(TRIM(E11649&amp;""),'Référentiel Articles'!$A$2:$F$634,2,FALSE),""))</f>
      </c>
      <c r="D11649" s="75">
        <f>IF($E11649="","",IFERROR(VLOOKUP(TRIM(E11649&amp;""),'Référentiel Articles'!$A$2:$F$634,3,FALSE),""))</f>
      </c>
      <c r="E11649" s="74" t="str">
        <v/>
      </c>
      <c r="F11649" s="75">
        <f>IF($E11649="","",IFERROR(VLOOKUP(TRIM(E11649&amp;""),'Référentiel Articles'!$A$2:$F$634,4,FALSE),""))</f>
      </c>
      <c r="G11649" s="76">
        <f>IF($E11649="","",IFERROR(VLOOKUP(TRIM(E11649&amp;""),'Référentiel Articles'!$A$2:$F$634,5,FALSE),""))</f>
      </c>
      <c r="H11649" s="77" t="str">
        <v/>
      </c>
      <c r="I11649" s="76">
        <f>IF($E11649="","",IFERROR(VLOOKUP(TRIM(E11649&amp;""),'Référentiel Articles'!$A$2:$F$634,6,FALSE),""))</f>
      </c>
      <c r="J11649" s="78">
        <f>IF(OR($E11649="",$H11649=""),"",$H11649*$I11649)</f>
      </c>
      <c r="K11649" s="79" t="str">
        <v/>
      </c>
    </row>
    <row r="11650">
      <c r="A11650" s="81" t="str">
        <v/>
      </c>
      <c r="B11650" s="81" t="str">
        <v/>
      </c>
      <c r="C11650" s="83">
        <f>IF($E11650="","",IFERROR(VLOOKUP(TRIM(E11650&amp;""),'Référentiel Articles'!$A$2:$F$634,2,FALSE),""))</f>
      </c>
      <c r="D11650" s="83">
        <f>IF($E11650="","",IFERROR(VLOOKUP(TRIM(E11650&amp;""),'Référentiel Articles'!$A$2:$F$634,3,FALSE),""))</f>
      </c>
      <c r="E11650" s="81" t="str">
        <v/>
      </c>
      <c r="F11650" s="83">
        <f>IF($E11650="","",IFERROR(VLOOKUP(TRIM(E11650&amp;""),'Référentiel Articles'!$A$2:$F$634,4,FALSE),""))</f>
      </c>
      <c r="G11650" s="84">
        <f>IF($E11650="","",IFERROR(VLOOKUP(TRIM(E11650&amp;""),'Référentiel Articles'!$A$2:$F$634,5,FALSE),""))</f>
      </c>
      <c r="H11650" s="85" t="str">
        <v/>
      </c>
      <c r="I11650" s="84">
        <f>IF($E11650="","",IFERROR(VLOOKUP(TRIM(E11650&amp;""),'Référentiel Articles'!$A$2:$F$634,6,FALSE),""))</f>
      </c>
      <c r="J11650" s="90">
        <f>IF(OR($E11650="",$H11650=""),"",$H11650*$I11650)</f>
      </c>
      <c r="K11650" s="87" t="str">
        <v/>
      </c>
    </row>
    <row r="11651">
      <c r="A11651" s="74" t="str">
        <v/>
      </c>
      <c r="B11651" s="74" t="str">
        <v/>
      </c>
      <c r="C11651" s="75">
        <f>IF($E11651="","",IFERROR(VLOOKUP(TRIM(E11651&amp;""),'Référentiel Articles'!$A$2:$F$634,2,FALSE),""))</f>
      </c>
      <c r="D11651" s="75">
        <f>IF($E11651="","",IFERROR(VLOOKUP(TRIM(E11651&amp;""),'Référentiel Articles'!$A$2:$F$634,3,FALSE),""))</f>
      </c>
      <c r="E11651" s="74" t="str">
        <v/>
      </c>
      <c r="F11651" s="75">
        <f>IF($E11651="","",IFERROR(VLOOKUP(TRIM(E11651&amp;""),'Référentiel Articles'!$A$2:$F$634,4,FALSE),""))</f>
      </c>
      <c r="G11651" s="76">
        <f>IF($E11651="","",IFERROR(VLOOKUP(TRIM(E11651&amp;""),'Référentiel Articles'!$A$2:$F$634,5,FALSE),""))</f>
      </c>
      <c r="H11651" s="77" t="str">
        <v/>
      </c>
      <c r="I11651" s="76">
        <f>IF($E11651="","",IFERROR(VLOOKUP(TRIM(E11651&amp;""),'Référentiel Articles'!$A$2:$F$634,6,FALSE),""))</f>
      </c>
      <c r="J11651" s="78">
        <f>IF(OR($E11651="",$H11651=""),"",$H11651*$I11651)</f>
      </c>
      <c r="K11651" s="79" t="str">
        <v/>
      </c>
    </row>
    <row r="11652">
      <c r="A11652" s="81" t="str">
        <v/>
      </c>
      <c r="B11652" s="81" t="str">
        <v/>
      </c>
      <c r="C11652" s="83">
        <f>IF($E11652="","",IFERROR(VLOOKUP(TRIM(E11652&amp;""),'Référentiel Articles'!$A$2:$F$634,2,FALSE),""))</f>
      </c>
      <c r="D11652" s="83">
        <f>IF($E11652="","",IFERROR(VLOOKUP(TRIM(E11652&amp;""),'Référentiel Articles'!$A$2:$F$634,3,FALSE),""))</f>
      </c>
      <c r="E11652" s="81" t="str">
        <v/>
      </c>
      <c r="F11652" s="83">
        <f>IF($E11652="","",IFERROR(VLOOKUP(TRIM(E11652&amp;""),'Référentiel Articles'!$A$2:$F$634,4,FALSE),""))</f>
      </c>
      <c r="G11652" s="84">
        <f>IF($E11652="","",IFERROR(VLOOKUP(TRIM(E11652&amp;""),'Référentiel Articles'!$A$2:$F$634,5,FALSE),""))</f>
      </c>
      <c r="H11652" s="85" t="str">
        <v/>
      </c>
      <c r="I11652" s="84">
        <f>IF($E11652="","",IFERROR(VLOOKUP(TRIM(E11652&amp;""),'Référentiel Articles'!$A$2:$F$634,6,FALSE),""))</f>
      </c>
      <c r="J11652" s="90">
        <f>IF(OR($E11652="",$H11652=""),"",$H11652*$I11652)</f>
      </c>
      <c r="K11652" s="87" t="str">
        <v/>
      </c>
    </row>
    <row r="11653">
      <c r="A11653" s="74" t="str">
        <v/>
      </c>
      <c r="B11653" s="74" t="str">
        <v/>
      </c>
      <c r="C11653" s="75">
        <f>IF($E11653="","",IFERROR(VLOOKUP(TRIM(E11653&amp;""),'Référentiel Articles'!$A$2:$F$634,2,FALSE),""))</f>
      </c>
      <c r="D11653" s="75">
        <f>IF($E11653="","",IFERROR(VLOOKUP(TRIM(E11653&amp;""),'Référentiel Articles'!$A$2:$F$634,3,FALSE),""))</f>
      </c>
      <c r="E11653" s="74" t="str">
        <v/>
      </c>
      <c r="F11653" s="75">
        <f>IF($E11653="","",IFERROR(VLOOKUP(TRIM(E11653&amp;""),'Référentiel Articles'!$A$2:$F$634,4,FALSE),""))</f>
      </c>
      <c r="G11653" s="76">
        <f>IF($E11653="","",IFERROR(VLOOKUP(TRIM(E11653&amp;""),'Référentiel Articles'!$A$2:$F$634,5,FALSE),""))</f>
      </c>
      <c r="H11653" s="77" t="str">
        <v/>
      </c>
      <c r="I11653" s="76">
        <f>IF($E11653="","",IFERROR(VLOOKUP(TRIM(E11653&amp;""),'Référentiel Articles'!$A$2:$F$634,6,FALSE),""))</f>
      </c>
      <c r="J11653" s="78">
        <f>IF(OR($E11653="",$H11653=""),"",$H11653*$I11653)</f>
      </c>
      <c r="K11653" s="79" t="str">
        <v/>
      </c>
    </row>
    <row r="11654">
      <c r="A11654" s="81" t="str">
        <v/>
      </c>
      <c r="B11654" s="81" t="str">
        <v/>
      </c>
      <c r="C11654" s="83">
        <f>IF($E11654="","",IFERROR(VLOOKUP(TRIM(E11654&amp;""),'Référentiel Articles'!$A$2:$F$634,2,FALSE),""))</f>
      </c>
      <c r="D11654" s="83">
        <f>IF($E11654="","",IFERROR(VLOOKUP(TRIM(E11654&amp;""),'Référentiel Articles'!$A$2:$F$634,3,FALSE),""))</f>
      </c>
      <c r="E11654" s="81" t="str">
        <v/>
      </c>
      <c r="F11654" s="83">
        <f>IF($E11654="","",IFERROR(VLOOKUP(TRIM(E11654&amp;""),'Référentiel Articles'!$A$2:$F$634,4,FALSE),""))</f>
      </c>
      <c r="G11654" s="84">
        <f>IF($E11654="","",IFERROR(VLOOKUP(TRIM(E11654&amp;""),'Référentiel Articles'!$A$2:$F$634,5,FALSE),""))</f>
      </c>
      <c r="H11654" s="85" t="str">
        <v/>
      </c>
      <c r="I11654" s="84">
        <f>IF($E11654="","",IFERROR(VLOOKUP(TRIM(E11654&amp;""),'Référentiel Articles'!$A$2:$F$634,6,FALSE),""))</f>
      </c>
      <c r="J11654" s="90">
        <f>IF(OR($E11654="",$H11654=""),"",$H11654*$I11654)</f>
      </c>
      <c r="K11654" s="87" t="str">
        <v/>
      </c>
    </row>
    <row r="11655">
      <c r="A11655" s="74" t="str">
        <v/>
      </c>
      <c r="B11655" s="74" t="str">
        <v/>
      </c>
      <c r="C11655" s="75">
        <f>IF($E11655="","",IFERROR(VLOOKUP(TRIM(E11655&amp;""),'Référentiel Articles'!$A$2:$F$634,2,FALSE),""))</f>
      </c>
      <c r="D11655" s="75">
        <f>IF($E11655="","",IFERROR(VLOOKUP(TRIM(E11655&amp;""),'Référentiel Articles'!$A$2:$F$634,3,FALSE),""))</f>
      </c>
      <c r="E11655" s="74" t="str">
        <v/>
      </c>
      <c r="F11655" s="75">
        <f>IF($E11655="","",IFERROR(VLOOKUP(TRIM(E11655&amp;""),'Référentiel Articles'!$A$2:$F$634,4,FALSE),""))</f>
      </c>
      <c r="G11655" s="76">
        <f>IF($E11655="","",IFERROR(VLOOKUP(TRIM(E11655&amp;""),'Référentiel Articles'!$A$2:$F$634,5,FALSE),""))</f>
      </c>
      <c r="H11655" s="77" t="str">
        <v/>
      </c>
      <c r="I11655" s="76">
        <f>IF($E11655="","",IFERROR(VLOOKUP(TRIM(E11655&amp;""),'Référentiel Articles'!$A$2:$F$634,6,FALSE),""))</f>
      </c>
      <c r="J11655" s="78">
        <f>IF(OR($E11655="",$H11655=""),"",$H11655*$I11655)</f>
      </c>
      <c r="K11655" s="79" t="str">
        <v/>
      </c>
    </row>
    <row r="11656">
      <c r="A11656" s="81" t="str">
        <v/>
      </c>
      <c r="B11656" s="81" t="str">
        <v/>
      </c>
      <c r="C11656" s="83">
        <f>IF($E11656="","",IFERROR(VLOOKUP(TRIM(E11656&amp;""),'Référentiel Articles'!$A$2:$F$634,2,FALSE),""))</f>
      </c>
      <c r="D11656" s="83">
        <f>IF($E11656="","",IFERROR(VLOOKUP(TRIM(E11656&amp;""),'Référentiel Articles'!$A$2:$F$634,3,FALSE),""))</f>
      </c>
      <c r="E11656" s="81" t="str">
        <v/>
      </c>
      <c r="F11656" s="83">
        <f>IF($E11656="","",IFERROR(VLOOKUP(TRIM(E11656&amp;""),'Référentiel Articles'!$A$2:$F$634,4,FALSE),""))</f>
      </c>
      <c r="G11656" s="84">
        <f>IF($E11656="","",IFERROR(VLOOKUP(TRIM(E11656&amp;""),'Référentiel Articles'!$A$2:$F$634,5,FALSE),""))</f>
      </c>
      <c r="H11656" s="85" t="str">
        <v/>
      </c>
      <c r="I11656" s="84">
        <f>IF($E11656="","",IFERROR(VLOOKUP(TRIM(E11656&amp;""),'Référentiel Articles'!$A$2:$F$634,6,FALSE),""))</f>
      </c>
      <c r="J11656" s="90">
        <f>IF(OR($E11656="",$H11656=""),"",$H11656*$I11656)</f>
      </c>
      <c r="K11656" s="87" t="str">
        <v/>
      </c>
    </row>
    <row r="11657">
      <c r="A11657" s="74" t="str">
        <v/>
      </c>
      <c r="B11657" s="74" t="str">
        <v/>
      </c>
      <c r="C11657" s="75">
        <f>IF($E11657="","",IFERROR(VLOOKUP(TRIM(E11657&amp;""),'Référentiel Articles'!$A$2:$F$634,2,FALSE),""))</f>
      </c>
      <c r="D11657" s="75">
        <f>IF($E11657="","",IFERROR(VLOOKUP(TRIM(E11657&amp;""),'Référentiel Articles'!$A$2:$F$634,3,FALSE),""))</f>
      </c>
      <c r="E11657" s="74" t="str">
        <v/>
      </c>
      <c r="F11657" s="75">
        <f>IF($E11657="","",IFERROR(VLOOKUP(TRIM(E11657&amp;""),'Référentiel Articles'!$A$2:$F$634,4,FALSE),""))</f>
      </c>
      <c r="G11657" s="76">
        <f>IF($E11657="","",IFERROR(VLOOKUP(TRIM(E11657&amp;""),'Référentiel Articles'!$A$2:$F$634,5,FALSE),""))</f>
      </c>
      <c r="H11657" s="77" t="str">
        <v/>
      </c>
      <c r="I11657" s="76">
        <f>IF($E11657="","",IFERROR(VLOOKUP(TRIM(E11657&amp;""),'Référentiel Articles'!$A$2:$F$634,6,FALSE),""))</f>
      </c>
      <c r="J11657" s="78">
        <f>IF(OR($E11657="",$H11657=""),"",$H11657*$I11657)</f>
      </c>
      <c r="K11657" s="79" t="str">
        <v/>
      </c>
    </row>
    <row r="11658">
      <c r="A11658" s="81" t="str">
        <v/>
      </c>
      <c r="B11658" s="81" t="str">
        <v/>
      </c>
      <c r="C11658" s="83">
        <f>IF($E11658="","",IFERROR(VLOOKUP(TRIM(E11658&amp;""),'Référentiel Articles'!$A$2:$F$634,2,FALSE),""))</f>
      </c>
      <c r="D11658" s="83">
        <f>IF($E11658="","",IFERROR(VLOOKUP(TRIM(E11658&amp;""),'Référentiel Articles'!$A$2:$F$634,3,FALSE),""))</f>
      </c>
      <c r="E11658" s="81" t="str">
        <v/>
      </c>
      <c r="F11658" s="83">
        <f>IF($E11658="","",IFERROR(VLOOKUP(TRIM(E11658&amp;""),'Référentiel Articles'!$A$2:$F$634,4,FALSE),""))</f>
      </c>
      <c r="G11658" s="84">
        <f>IF($E11658="","",IFERROR(VLOOKUP(TRIM(E11658&amp;""),'Référentiel Articles'!$A$2:$F$634,5,FALSE),""))</f>
      </c>
      <c r="H11658" s="85" t="str">
        <v/>
      </c>
      <c r="I11658" s="84">
        <f>IF($E11658="","",IFERROR(VLOOKUP(TRIM(E11658&amp;""),'Référentiel Articles'!$A$2:$F$634,6,FALSE),""))</f>
      </c>
      <c r="J11658" s="90">
        <f>IF(OR($E11658="",$H11658=""),"",$H11658*$I11658)</f>
      </c>
      <c r="K11658" s="87" t="str">
        <v/>
      </c>
    </row>
    <row r="11659">
      <c r="A11659" s="74" t="str">
        <v/>
      </c>
      <c r="B11659" s="74" t="str">
        <v/>
      </c>
      <c r="C11659" s="75">
        <f>IF($E11659="","",IFERROR(VLOOKUP(TRIM(E11659&amp;""),'Référentiel Articles'!$A$2:$F$634,2,FALSE),""))</f>
      </c>
      <c r="D11659" s="75">
        <f>IF($E11659="","",IFERROR(VLOOKUP(TRIM(E11659&amp;""),'Référentiel Articles'!$A$2:$F$634,3,FALSE),""))</f>
      </c>
      <c r="E11659" s="74" t="str">
        <v/>
      </c>
      <c r="F11659" s="75">
        <f>IF($E11659="","",IFERROR(VLOOKUP(TRIM(E11659&amp;""),'Référentiel Articles'!$A$2:$F$634,4,FALSE),""))</f>
      </c>
      <c r="G11659" s="76">
        <f>IF($E11659="","",IFERROR(VLOOKUP(TRIM(E11659&amp;""),'Référentiel Articles'!$A$2:$F$634,5,FALSE),""))</f>
      </c>
      <c r="H11659" s="77" t="str">
        <v/>
      </c>
      <c r="I11659" s="76">
        <f>IF($E11659="","",IFERROR(VLOOKUP(TRIM(E11659&amp;""),'Référentiel Articles'!$A$2:$F$634,6,FALSE),""))</f>
      </c>
      <c r="J11659" s="78">
        <f>IF(OR($E11659="",$H11659=""),"",$H11659*$I11659)</f>
      </c>
      <c r="K11659" s="79" t="str">
        <v/>
      </c>
    </row>
    <row r="11660">
      <c r="A11660" s="81" t="str">
        <v/>
      </c>
      <c r="B11660" s="81" t="str">
        <v/>
      </c>
      <c r="C11660" s="83">
        <f>IF($E11660="","",IFERROR(VLOOKUP(TRIM(E11660&amp;""),'Référentiel Articles'!$A$2:$F$634,2,FALSE),""))</f>
      </c>
      <c r="D11660" s="83">
        <f>IF($E11660="","",IFERROR(VLOOKUP(TRIM(E11660&amp;""),'Référentiel Articles'!$A$2:$F$634,3,FALSE),""))</f>
      </c>
      <c r="E11660" s="81" t="str">
        <v/>
      </c>
      <c r="F11660" s="83">
        <f>IF($E11660="","",IFERROR(VLOOKUP(TRIM(E11660&amp;""),'Référentiel Articles'!$A$2:$F$634,4,FALSE),""))</f>
      </c>
      <c r="G11660" s="84">
        <f>IF($E11660="","",IFERROR(VLOOKUP(TRIM(E11660&amp;""),'Référentiel Articles'!$A$2:$F$634,5,FALSE),""))</f>
      </c>
      <c r="H11660" s="85" t="str">
        <v/>
      </c>
      <c r="I11660" s="84">
        <f>IF($E11660="","",IFERROR(VLOOKUP(TRIM(E11660&amp;""),'Référentiel Articles'!$A$2:$F$634,6,FALSE),""))</f>
      </c>
      <c r="J11660" s="90">
        <f>IF(OR($E11660="",$H11660=""),"",$H11660*$I11660)</f>
      </c>
      <c r="K11660" s="87" t="str">
        <v/>
      </c>
    </row>
    <row r="11661">
      <c r="A11661" s="74" t="str">
        <v/>
      </c>
      <c r="B11661" s="74" t="str">
        <v/>
      </c>
      <c r="C11661" s="75">
        <f>IF($E11661="","",IFERROR(VLOOKUP(TRIM(E11661&amp;""),'Référentiel Articles'!$A$2:$F$634,2,FALSE),""))</f>
      </c>
      <c r="D11661" s="75">
        <f>IF($E11661="","",IFERROR(VLOOKUP(TRIM(E11661&amp;""),'Référentiel Articles'!$A$2:$F$634,3,FALSE),""))</f>
      </c>
      <c r="E11661" s="74" t="str">
        <v/>
      </c>
      <c r="F11661" s="75">
        <f>IF($E11661="","",IFERROR(VLOOKUP(TRIM(E11661&amp;""),'Référentiel Articles'!$A$2:$F$634,4,FALSE),""))</f>
      </c>
      <c r="G11661" s="76">
        <f>IF($E11661="","",IFERROR(VLOOKUP(TRIM(E11661&amp;""),'Référentiel Articles'!$A$2:$F$634,5,FALSE),""))</f>
      </c>
      <c r="H11661" s="77" t="str">
        <v/>
      </c>
      <c r="I11661" s="76">
        <f>IF($E11661="","",IFERROR(VLOOKUP(TRIM(E11661&amp;""),'Référentiel Articles'!$A$2:$F$634,6,FALSE),""))</f>
      </c>
      <c r="J11661" s="78">
        <f>IF(OR($E11661="",$H11661=""),"",$H11661*$I11661)</f>
      </c>
      <c r="K11661" s="79" t="str">
        <v/>
      </c>
    </row>
    <row r="11662">
      <c r="A11662" s="81" t="str">
        <v/>
      </c>
      <c r="B11662" s="81" t="str">
        <v/>
      </c>
      <c r="C11662" s="83">
        <f>IF($E11662="","",IFERROR(VLOOKUP(TRIM(E11662&amp;""),'Référentiel Articles'!$A$2:$F$634,2,FALSE),""))</f>
      </c>
      <c r="D11662" s="83">
        <f>IF($E11662="","",IFERROR(VLOOKUP(TRIM(E11662&amp;""),'Référentiel Articles'!$A$2:$F$634,3,FALSE),""))</f>
      </c>
      <c r="E11662" s="81" t="str">
        <v/>
      </c>
      <c r="F11662" s="83">
        <f>IF($E11662="","",IFERROR(VLOOKUP(TRIM(E11662&amp;""),'Référentiel Articles'!$A$2:$F$634,4,FALSE),""))</f>
      </c>
      <c r="G11662" s="84">
        <f>IF($E11662="","",IFERROR(VLOOKUP(TRIM(E11662&amp;""),'Référentiel Articles'!$A$2:$F$634,5,FALSE),""))</f>
      </c>
      <c r="H11662" s="85" t="str">
        <v/>
      </c>
      <c r="I11662" s="84">
        <f>IF($E11662="","",IFERROR(VLOOKUP(TRIM(E11662&amp;""),'Référentiel Articles'!$A$2:$F$634,6,FALSE),""))</f>
      </c>
      <c r="J11662" s="90">
        <f>IF(OR($E11662="",$H11662=""),"",$H11662*$I11662)</f>
      </c>
      <c r="K11662" s="87" t="str">
        <v/>
      </c>
    </row>
    <row r="11663">
      <c r="A11663" s="74" t="str">
        <v/>
      </c>
      <c r="B11663" s="74" t="str">
        <v/>
      </c>
      <c r="C11663" s="75">
        <f>IF($E11663="","",IFERROR(VLOOKUP(TRIM(E11663&amp;""),'Référentiel Articles'!$A$2:$F$634,2,FALSE),""))</f>
      </c>
      <c r="D11663" s="75">
        <f>IF($E11663="","",IFERROR(VLOOKUP(TRIM(E11663&amp;""),'Référentiel Articles'!$A$2:$F$634,3,FALSE),""))</f>
      </c>
      <c r="E11663" s="74" t="str">
        <v/>
      </c>
      <c r="F11663" s="75">
        <f>IF($E11663="","",IFERROR(VLOOKUP(TRIM(E11663&amp;""),'Référentiel Articles'!$A$2:$F$634,4,FALSE),""))</f>
      </c>
      <c r="G11663" s="76">
        <f>IF($E11663="","",IFERROR(VLOOKUP(TRIM(E11663&amp;""),'Référentiel Articles'!$A$2:$F$634,5,FALSE),""))</f>
      </c>
      <c r="H11663" s="77" t="str">
        <v/>
      </c>
      <c r="I11663" s="76">
        <f>IF($E11663="","",IFERROR(VLOOKUP(TRIM(E11663&amp;""),'Référentiel Articles'!$A$2:$F$634,6,FALSE),""))</f>
      </c>
      <c r="J11663" s="78">
        <f>IF(OR($E11663="",$H11663=""),"",$H11663*$I11663)</f>
      </c>
      <c r="K11663" s="79" t="str">
        <v/>
      </c>
    </row>
    <row r="11664">
      <c r="A11664" s="81" t="str">
        <v/>
      </c>
      <c r="B11664" s="81" t="str">
        <v/>
      </c>
      <c r="C11664" s="83">
        <f>IF($E11664="","",IFERROR(VLOOKUP(TRIM(E11664&amp;""),'Référentiel Articles'!$A$2:$F$634,2,FALSE),""))</f>
      </c>
      <c r="D11664" s="83">
        <f>IF($E11664="","",IFERROR(VLOOKUP(TRIM(E11664&amp;""),'Référentiel Articles'!$A$2:$F$634,3,FALSE),""))</f>
      </c>
      <c r="E11664" s="81" t="str">
        <v/>
      </c>
      <c r="F11664" s="83">
        <f>IF($E11664="","",IFERROR(VLOOKUP(TRIM(E11664&amp;""),'Référentiel Articles'!$A$2:$F$634,4,FALSE),""))</f>
      </c>
      <c r="G11664" s="84">
        <f>IF($E11664="","",IFERROR(VLOOKUP(TRIM(E11664&amp;""),'Référentiel Articles'!$A$2:$F$634,5,FALSE),""))</f>
      </c>
      <c r="H11664" s="85" t="str">
        <v/>
      </c>
      <c r="I11664" s="84">
        <f>IF($E11664="","",IFERROR(VLOOKUP(TRIM(E11664&amp;""),'Référentiel Articles'!$A$2:$F$634,6,FALSE),""))</f>
      </c>
      <c r="J11664" s="90">
        <f>IF(OR($E11664="",$H11664=""),"",$H11664*$I11664)</f>
      </c>
      <c r="K11664" s="87" t="str">
        <v/>
      </c>
    </row>
    <row r="11665">
      <c r="A11665" s="74" t="str">
        <v/>
      </c>
      <c r="B11665" s="74" t="str">
        <v/>
      </c>
      <c r="C11665" s="75">
        <f>IF($E11665="","",IFERROR(VLOOKUP(TRIM(E11665&amp;""),'Référentiel Articles'!$A$2:$F$634,2,FALSE),""))</f>
      </c>
      <c r="D11665" s="75">
        <f>IF($E11665="","",IFERROR(VLOOKUP(TRIM(E11665&amp;""),'Référentiel Articles'!$A$2:$F$634,3,FALSE),""))</f>
      </c>
      <c r="E11665" s="74" t="str">
        <v/>
      </c>
      <c r="F11665" s="75">
        <f>IF($E11665="","",IFERROR(VLOOKUP(TRIM(E11665&amp;""),'Référentiel Articles'!$A$2:$F$634,4,FALSE),""))</f>
      </c>
      <c r="G11665" s="76">
        <f>IF($E11665="","",IFERROR(VLOOKUP(TRIM(E11665&amp;""),'Référentiel Articles'!$A$2:$F$634,5,FALSE),""))</f>
      </c>
      <c r="H11665" s="77" t="str">
        <v/>
      </c>
      <c r="I11665" s="76">
        <f>IF($E11665="","",IFERROR(VLOOKUP(TRIM(E11665&amp;""),'Référentiel Articles'!$A$2:$F$634,6,FALSE),""))</f>
      </c>
      <c r="J11665" s="78">
        <f>IF(OR($E11665="",$H11665=""),"",$H11665*$I11665)</f>
      </c>
      <c r="K11665" s="79" t="str">
        <v/>
      </c>
    </row>
    <row r="11666">
      <c r="A11666" s="81" t="str">
        <v/>
      </c>
      <c r="B11666" s="81" t="str">
        <v/>
      </c>
      <c r="C11666" s="83">
        <f>IF($E11666="","",IFERROR(VLOOKUP(TRIM(E11666&amp;""),'Référentiel Articles'!$A$2:$F$634,2,FALSE),""))</f>
      </c>
      <c r="D11666" s="83">
        <f>IF($E11666="","",IFERROR(VLOOKUP(TRIM(E11666&amp;""),'Référentiel Articles'!$A$2:$F$634,3,FALSE),""))</f>
      </c>
      <c r="E11666" s="81" t="str">
        <v/>
      </c>
      <c r="F11666" s="83">
        <f>IF($E11666="","",IFERROR(VLOOKUP(TRIM(E11666&amp;""),'Référentiel Articles'!$A$2:$F$634,4,FALSE),""))</f>
      </c>
      <c r="G11666" s="84">
        <f>IF($E11666="","",IFERROR(VLOOKUP(TRIM(E11666&amp;""),'Référentiel Articles'!$A$2:$F$634,5,FALSE),""))</f>
      </c>
      <c r="H11666" s="85" t="str">
        <v/>
      </c>
      <c r="I11666" s="84">
        <f>IF($E11666="","",IFERROR(VLOOKUP(TRIM(E11666&amp;""),'Référentiel Articles'!$A$2:$F$634,6,FALSE),""))</f>
      </c>
      <c r="J11666" s="90">
        <f>IF(OR($E11666="",$H11666=""),"",$H11666*$I11666)</f>
      </c>
      <c r="K11666" s="87" t="str">
        <v/>
      </c>
    </row>
    <row r="11667">
      <c r="A11667" s="74" t="str">
        <v/>
      </c>
      <c r="B11667" s="74" t="str">
        <v/>
      </c>
      <c r="C11667" s="75">
        <f>IF($E11667="","",IFERROR(VLOOKUP(TRIM(E11667&amp;""),'Référentiel Articles'!$A$2:$F$634,2,FALSE),""))</f>
      </c>
      <c r="D11667" s="75">
        <f>IF($E11667="","",IFERROR(VLOOKUP(TRIM(E11667&amp;""),'Référentiel Articles'!$A$2:$F$634,3,FALSE),""))</f>
      </c>
      <c r="E11667" s="74" t="str">
        <v/>
      </c>
      <c r="F11667" s="75">
        <f>IF($E11667="","",IFERROR(VLOOKUP(TRIM(E11667&amp;""),'Référentiel Articles'!$A$2:$F$634,4,FALSE),""))</f>
      </c>
      <c r="G11667" s="76">
        <f>IF($E11667="","",IFERROR(VLOOKUP(TRIM(E11667&amp;""),'Référentiel Articles'!$A$2:$F$634,5,FALSE),""))</f>
      </c>
      <c r="H11667" s="77" t="str">
        <v/>
      </c>
      <c r="I11667" s="76">
        <f>IF($E11667="","",IFERROR(VLOOKUP(TRIM(E11667&amp;""),'Référentiel Articles'!$A$2:$F$634,6,FALSE),""))</f>
      </c>
      <c r="J11667" s="78">
        <f>IF(OR($E11667="",$H11667=""),"",$H11667*$I11667)</f>
      </c>
      <c r="K11667" s="79" t="str">
        <v/>
      </c>
    </row>
    <row r="11668">
      <c r="A11668" s="81" t="str">
        <v/>
      </c>
      <c r="B11668" s="81" t="str">
        <v/>
      </c>
      <c r="C11668" s="83">
        <f>IF($E11668="","",IFERROR(VLOOKUP(TRIM(E11668&amp;""),'Référentiel Articles'!$A$2:$F$634,2,FALSE),""))</f>
      </c>
      <c r="D11668" s="83">
        <f>IF($E11668="","",IFERROR(VLOOKUP(TRIM(E11668&amp;""),'Référentiel Articles'!$A$2:$F$634,3,FALSE),""))</f>
      </c>
      <c r="E11668" s="81" t="str">
        <v/>
      </c>
      <c r="F11668" s="83">
        <f>IF($E11668="","",IFERROR(VLOOKUP(TRIM(E11668&amp;""),'Référentiel Articles'!$A$2:$F$634,4,FALSE),""))</f>
      </c>
      <c r="G11668" s="84">
        <f>IF($E11668="","",IFERROR(VLOOKUP(TRIM(E11668&amp;""),'Référentiel Articles'!$A$2:$F$634,5,FALSE),""))</f>
      </c>
      <c r="H11668" s="85" t="str">
        <v/>
      </c>
      <c r="I11668" s="84">
        <f>IF($E11668="","",IFERROR(VLOOKUP(TRIM(E11668&amp;""),'Référentiel Articles'!$A$2:$F$634,6,FALSE),""))</f>
      </c>
      <c r="J11668" s="90">
        <f>IF(OR($E11668="",$H11668=""),"",$H11668*$I11668)</f>
      </c>
      <c r="K11668" s="87" t="str">
        <v/>
      </c>
    </row>
    <row r="11669">
      <c r="A11669" s="74" t="str">
        <v/>
      </c>
      <c r="B11669" s="74" t="str">
        <v/>
      </c>
      <c r="C11669" s="75">
        <f>IF($E11669="","",IFERROR(VLOOKUP(TRIM(E11669&amp;""),'Référentiel Articles'!$A$2:$F$634,2,FALSE),""))</f>
      </c>
      <c r="D11669" s="75">
        <f>IF($E11669="","",IFERROR(VLOOKUP(TRIM(E11669&amp;""),'Référentiel Articles'!$A$2:$F$634,3,FALSE),""))</f>
      </c>
      <c r="E11669" s="74" t="str">
        <v/>
      </c>
      <c r="F11669" s="75">
        <f>IF($E11669="","",IFERROR(VLOOKUP(TRIM(E11669&amp;""),'Référentiel Articles'!$A$2:$F$634,4,FALSE),""))</f>
      </c>
      <c r="G11669" s="76">
        <f>IF($E11669="","",IFERROR(VLOOKUP(TRIM(E11669&amp;""),'Référentiel Articles'!$A$2:$F$634,5,FALSE),""))</f>
      </c>
      <c r="H11669" s="77" t="str">
        <v/>
      </c>
      <c r="I11669" s="76">
        <f>IF($E11669="","",IFERROR(VLOOKUP(TRIM(E11669&amp;""),'Référentiel Articles'!$A$2:$F$634,6,FALSE),""))</f>
      </c>
      <c r="J11669" s="78">
        <f>IF(OR($E11669="",$H11669=""),"",$H11669*$I11669)</f>
      </c>
      <c r="K11669" s="79" t="str">
        <v/>
      </c>
    </row>
    <row r="11670">
      <c r="A11670" s="81" t="str">
        <v/>
      </c>
      <c r="B11670" s="81" t="str">
        <v/>
      </c>
      <c r="C11670" s="83">
        <f>IF($E11670="","",IFERROR(VLOOKUP(TRIM(E11670&amp;""),'Référentiel Articles'!$A$2:$F$634,2,FALSE),""))</f>
      </c>
      <c r="D11670" s="83">
        <f>IF($E11670="","",IFERROR(VLOOKUP(TRIM(E11670&amp;""),'Référentiel Articles'!$A$2:$F$634,3,FALSE),""))</f>
      </c>
      <c r="E11670" s="81" t="str">
        <v/>
      </c>
      <c r="F11670" s="83">
        <f>IF($E11670="","",IFERROR(VLOOKUP(TRIM(E11670&amp;""),'Référentiel Articles'!$A$2:$F$634,4,FALSE),""))</f>
      </c>
      <c r="G11670" s="84">
        <f>IF($E11670="","",IFERROR(VLOOKUP(TRIM(E11670&amp;""),'Référentiel Articles'!$A$2:$F$634,5,FALSE),""))</f>
      </c>
      <c r="H11670" s="85" t="str">
        <v/>
      </c>
      <c r="I11670" s="84">
        <f>IF($E11670="","",IFERROR(VLOOKUP(TRIM(E11670&amp;""),'Référentiel Articles'!$A$2:$F$634,6,FALSE),""))</f>
      </c>
      <c r="J11670" s="90">
        <f>IF(OR($E11670="",$H11670=""),"",$H11670*$I11670)</f>
      </c>
      <c r="K11670" s="87" t="str">
        <v/>
      </c>
    </row>
    <row r="11671">
      <c r="A11671" s="74" t="str">
        <v/>
      </c>
      <c r="B11671" s="74" t="str">
        <v/>
      </c>
      <c r="C11671" s="75">
        <f>IF($E11671="","",IFERROR(VLOOKUP(TRIM(E11671&amp;""),'Référentiel Articles'!$A$2:$F$634,2,FALSE),""))</f>
      </c>
      <c r="D11671" s="75">
        <f>IF($E11671="","",IFERROR(VLOOKUP(TRIM(E11671&amp;""),'Référentiel Articles'!$A$2:$F$634,3,FALSE),""))</f>
      </c>
      <c r="E11671" s="74" t="str">
        <v/>
      </c>
      <c r="F11671" s="75">
        <f>IF($E11671="","",IFERROR(VLOOKUP(TRIM(E11671&amp;""),'Référentiel Articles'!$A$2:$F$634,4,FALSE),""))</f>
      </c>
      <c r="G11671" s="76">
        <f>IF($E11671="","",IFERROR(VLOOKUP(TRIM(E11671&amp;""),'Référentiel Articles'!$A$2:$F$634,5,FALSE),""))</f>
      </c>
      <c r="H11671" s="77" t="str">
        <v/>
      </c>
      <c r="I11671" s="76">
        <f>IF($E11671="","",IFERROR(VLOOKUP(TRIM(E11671&amp;""),'Référentiel Articles'!$A$2:$F$634,6,FALSE),""))</f>
      </c>
      <c r="J11671" s="78">
        <f>IF(OR($E11671="",$H11671=""),"",$H11671*$I11671)</f>
      </c>
      <c r="K11671" s="79" t="str">
        <v/>
      </c>
    </row>
    <row r="11672">
      <c r="A11672" s="81" t="str">
        <v/>
      </c>
      <c r="B11672" s="81" t="str">
        <v/>
      </c>
      <c r="C11672" s="83">
        <f>IF($E11672="","",IFERROR(VLOOKUP(TRIM(E11672&amp;""),'Référentiel Articles'!$A$2:$F$634,2,FALSE),""))</f>
      </c>
      <c r="D11672" s="83">
        <f>IF($E11672="","",IFERROR(VLOOKUP(TRIM(E11672&amp;""),'Référentiel Articles'!$A$2:$F$634,3,FALSE),""))</f>
      </c>
      <c r="E11672" s="81" t="str">
        <v/>
      </c>
      <c r="F11672" s="83">
        <f>IF($E11672="","",IFERROR(VLOOKUP(TRIM(E11672&amp;""),'Référentiel Articles'!$A$2:$F$634,4,FALSE),""))</f>
      </c>
      <c r="G11672" s="84">
        <f>IF($E11672="","",IFERROR(VLOOKUP(TRIM(E11672&amp;""),'Référentiel Articles'!$A$2:$F$634,5,FALSE),""))</f>
      </c>
      <c r="H11672" s="85" t="str">
        <v/>
      </c>
      <c r="I11672" s="84">
        <f>IF($E11672="","",IFERROR(VLOOKUP(TRIM(E11672&amp;""),'Référentiel Articles'!$A$2:$F$634,6,FALSE),""))</f>
      </c>
      <c r="J11672" s="90">
        <f>IF(OR($E11672="",$H11672=""),"",$H11672*$I11672)</f>
      </c>
      <c r="K11672" s="87" t="str">
        <v/>
      </c>
    </row>
    <row r="11673">
      <c r="A11673" s="74" t="str">
        <v/>
      </c>
      <c r="B11673" s="74" t="str">
        <v/>
      </c>
      <c r="C11673" s="75">
        <f>IF($E11673="","",IFERROR(VLOOKUP(TRIM(E11673&amp;""),'Référentiel Articles'!$A$2:$F$634,2,FALSE),""))</f>
      </c>
      <c r="D11673" s="75">
        <f>IF($E11673="","",IFERROR(VLOOKUP(TRIM(E11673&amp;""),'Référentiel Articles'!$A$2:$F$634,3,FALSE),""))</f>
      </c>
      <c r="E11673" s="74" t="str">
        <v/>
      </c>
      <c r="F11673" s="75">
        <f>IF($E11673="","",IFERROR(VLOOKUP(TRIM(E11673&amp;""),'Référentiel Articles'!$A$2:$F$634,4,FALSE),""))</f>
      </c>
      <c r="G11673" s="76">
        <f>IF($E11673="","",IFERROR(VLOOKUP(TRIM(E11673&amp;""),'Référentiel Articles'!$A$2:$F$634,5,FALSE),""))</f>
      </c>
      <c r="H11673" s="77" t="str">
        <v/>
      </c>
      <c r="I11673" s="76">
        <f>IF($E11673="","",IFERROR(VLOOKUP(TRIM(E11673&amp;""),'Référentiel Articles'!$A$2:$F$634,6,FALSE),""))</f>
      </c>
      <c r="J11673" s="78">
        <f>IF(OR($E11673="",$H11673=""),"",$H11673*$I11673)</f>
      </c>
      <c r="K11673" s="79" t="str">
        <v/>
      </c>
    </row>
    <row r="11674">
      <c r="A11674" s="81" t="str">
        <v/>
      </c>
      <c r="B11674" s="81" t="str">
        <v/>
      </c>
      <c r="C11674" s="83">
        <f>IF($E11674="","",IFERROR(VLOOKUP(TRIM(E11674&amp;""),'Référentiel Articles'!$A$2:$F$634,2,FALSE),""))</f>
      </c>
      <c r="D11674" s="83">
        <f>IF($E11674="","",IFERROR(VLOOKUP(TRIM(E11674&amp;""),'Référentiel Articles'!$A$2:$F$634,3,FALSE),""))</f>
      </c>
      <c r="E11674" s="81" t="str">
        <v/>
      </c>
      <c r="F11674" s="83">
        <f>IF($E11674="","",IFERROR(VLOOKUP(TRIM(E11674&amp;""),'Référentiel Articles'!$A$2:$F$634,4,FALSE),""))</f>
      </c>
      <c r="G11674" s="84">
        <f>IF($E11674="","",IFERROR(VLOOKUP(TRIM(E11674&amp;""),'Référentiel Articles'!$A$2:$F$634,5,FALSE),""))</f>
      </c>
      <c r="H11674" s="85" t="str">
        <v/>
      </c>
      <c r="I11674" s="84">
        <f>IF($E11674="","",IFERROR(VLOOKUP(TRIM(E11674&amp;""),'Référentiel Articles'!$A$2:$F$634,6,FALSE),""))</f>
      </c>
      <c r="J11674" s="90">
        <f>IF(OR($E11674="",$H11674=""),"",$H11674*$I11674)</f>
      </c>
      <c r="K11674" s="87" t="str">
        <v/>
      </c>
    </row>
    <row r="11675">
      <c r="A11675" s="74" t="str">
        <v/>
      </c>
      <c r="B11675" s="74" t="str">
        <v/>
      </c>
      <c r="C11675" s="75">
        <f>IF($E11675="","",IFERROR(VLOOKUP(TRIM(E11675&amp;""),'Référentiel Articles'!$A$2:$F$634,2,FALSE),""))</f>
      </c>
      <c r="D11675" s="75">
        <f>IF($E11675="","",IFERROR(VLOOKUP(TRIM(E11675&amp;""),'Référentiel Articles'!$A$2:$F$634,3,FALSE),""))</f>
      </c>
      <c r="E11675" s="74" t="str">
        <v/>
      </c>
      <c r="F11675" s="75">
        <f>IF($E11675="","",IFERROR(VLOOKUP(TRIM(E11675&amp;""),'Référentiel Articles'!$A$2:$F$634,4,FALSE),""))</f>
      </c>
      <c r="G11675" s="76">
        <f>IF($E11675="","",IFERROR(VLOOKUP(TRIM(E11675&amp;""),'Référentiel Articles'!$A$2:$F$634,5,FALSE),""))</f>
      </c>
      <c r="H11675" s="77" t="str">
        <v/>
      </c>
      <c r="I11675" s="76">
        <f>IF($E11675="","",IFERROR(VLOOKUP(TRIM(E11675&amp;""),'Référentiel Articles'!$A$2:$F$634,6,FALSE),""))</f>
      </c>
      <c r="J11675" s="78">
        <f>IF(OR($E11675="",$H11675=""),"",$H11675*$I11675)</f>
      </c>
      <c r="K11675" s="79" t="str">
        <v/>
      </c>
    </row>
    <row r="11676">
      <c r="A11676" s="81" t="str">
        <v/>
      </c>
      <c r="B11676" s="81" t="str">
        <v/>
      </c>
      <c r="C11676" s="83">
        <f>IF($E11676="","",IFERROR(VLOOKUP(TRIM(E11676&amp;""),'Référentiel Articles'!$A$2:$F$634,2,FALSE),""))</f>
      </c>
      <c r="D11676" s="83">
        <f>IF($E11676="","",IFERROR(VLOOKUP(TRIM(E11676&amp;""),'Référentiel Articles'!$A$2:$F$634,3,FALSE),""))</f>
      </c>
      <c r="E11676" s="81" t="str">
        <v/>
      </c>
      <c r="F11676" s="83">
        <f>IF($E11676="","",IFERROR(VLOOKUP(TRIM(E11676&amp;""),'Référentiel Articles'!$A$2:$F$634,4,FALSE),""))</f>
      </c>
      <c r="G11676" s="84">
        <f>IF($E11676="","",IFERROR(VLOOKUP(TRIM(E11676&amp;""),'Référentiel Articles'!$A$2:$F$634,5,FALSE),""))</f>
      </c>
      <c r="H11676" s="85" t="str">
        <v/>
      </c>
      <c r="I11676" s="84">
        <f>IF($E11676="","",IFERROR(VLOOKUP(TRIM(E11676&amp;""),'Référentiel Articles'!$A$2:$F$634,6,FALSE),""))</f>
      </c>
      <c r="J11676" s="90">
        <f>IF(OR($E11676="",$H11676=""),"",$H11676*$I11676)</f>
      </c>
      <c r="K11676" s="87" t="str">
        <v/>
      </c>
    </row>
    <row r="11677">
      <c r="A11677" s="74" t="str">
        <v/>
      </c>
      <c r="B11677" s="74" t="str">
        <v/>
      </c>
      <c r="C11677" s="75">
        <f>IF($E11677="","",IFERROR(VLOOKUP(TRIM(E11677&amp;""),'Référentiel Articles'!$A$2:$F$634,2,FALSE),""))</f>
      </c>
      <c r="D11677" s="75">
        <f>IF($E11677="","",IFERROR(VLOOKUP(TRIM(E11677&amp;""),'Référentiel Articles'!$A$2:$F$634,3,FALSE),""))</f>
      </c>
      <c r="E11677" s="74" t="str">
        <v/>
      </c>
      <c r="F11677" s="75">
        <f>IF($E11677="","",IFERROR(VLOOKUP(TRIM(E11677&amp;""),'Référentiel Articles'!$A$2:$F$634,4,FALSE),""))</f>
      </c>
      <c r="G11677" s="76">
        <f>IF($E11677="","",IFERROR(VLOOKUP(TRIM(E11677&amp;""),'Référentiel Articles'!$A$2:$F$634,5,FALSE),""))</f>
      </c>
      <c r="H11677" s="77" t="str">
        <v/>
      </c>
      <c r="I11677" s="76">
        <f>IF($E11677="","",IFERROR(VLOOKUP(TRIM(E11677&amp;""),'Référentiel Articles'!$A$2:$F$634,6,FALSE),""))</f>
      </c>
      <c r="J11677" s="78">
        <f>IF(OR($E11677="",$H11677=""),"",$H11677*$I11677)</f>
      </c>
      <c r="K11677" s="79" t="str">
        <v/>
      </c>
    </row>
    <row r="11678">
      <c r="A11678" s="81" t="str">
        <v/>
      </c>
      <c r="B11678" s="81" t="str">
        <v/>
      </c>
      <c r="C11678" s="83">
        <f>IF($E11678="","",IFERROR(VLOOKUP(TRIM(E11678&amp;""),'Référentiel Articles'!$A$2:$F$634,2,FALSE),""))</f>
      </c>
      <c r="D11678" s="83">
        <f>IF($E11678="","",IFERROR(VLOOKUP(TRIM(E11678&amp;""),'Référentiel Articles'!$A$2:$F$634,3,FALSE),""))</f>
      </c>
      <c r="E11678" s="81" t="str">
        <v/>
      </c>
      <c r="F11678" s="83">
        <f>IF($E11678="","",IFERROR(VLOOKUP(TRIM(E11678&amp;""),'Référentiel Articles'!$A$2:$F$634,4,FALSE),""))</f>
      </c>
      <c r="G11678" s="84">
        <f>IF($E11678="","",IFERROR(VLOOKUP(TRIM(E11678&amp;""),'Référentiel Articles'!$A$2:$F$634,5,FALSE),""))</f>
      </c>
      <c r="H11678" s="85" t="str">
        <v/>
      </c>
      <c r="I11678" s="84">
        <f>IF($E11678="","",IFERROR(VLOOKUP(TRIM(E11678&amp;""),'Référentiel Articles'!$A$2:$F$634,6,FALSE),""))</f>
      </c>
      <c r="J11678" s="90">
        <f>IF(OR($E11678="",$H11678=""),"",$H11678*$I11678)</f>
      </c>
      <c r="K11678" s="87" t="str">
        <v/>
      </c>
    </row>
    <row r="11679">
      <c r="A11679" s="74" t="str">
        <v/>
      </c>
      <c r="B11679" s="74" t="str">
        <v/>
      </c>
      <c r="C11679" s="75">
        <f>IF($E11679="","",IFERROR(VLOOKUP(TRIM(E11679&amp;""),'Référentiel Articles'!$A$2:$F$634,2,FALSE),""))</f>
      </c>
      <c r="D11679" s="75">
        <f>IF($E11679="","",IFERROR(VLOOKUP(TRIM(E11679&amp;""),'Référentiel Articles'!$A$2:$F$634,3,FALSE),""))</f>
      </c>
      <c r="E11679" s="74" t="str">
        <v/>
      </c>
      <c r="F11679" s="75">
        <f>IF($E11679="","",IFERROR(VLOOKUP(TRIM(E11679&amp;""),'Référentiel Articles'!$A$2:$F$634,4,FALSE),""))</f>
      </c>
      <c r="G11679" s="76">
        <f>IF($E11679="","",IFERROR(VLOOKUP(TRIM(E11679&amp;""),'Référentiel Articles'!$A$2:$F$634,5,FALSE),""))</f>
      </c>
      <c r="H11679" s="77" t="str">
        <v/>
      </c>
      <c r="I11679" s="76">
        <f>IF($E11679="","",IFERROR(VLOOKUP(TRIM(E11679&amp;""),'Référentiel Articles'!$A$2:$F$634,6,FALSE),""))</f>
      </c>
      <c r="J11679" s="78">
        <f>IF(OR($E11679="",$H11679=""),"",$H11679*$I11679)</f>
      </c>
      <c r="K11679" s="79" t="str">
        <v/>
      </c>
    </row>
    <row r="11680">
      <c r="A11680" s="81" t="str">
        <v/>
      </c>
      <c r="B11680" s="81" t="str">
        <v/>
      </c>
      <c r="C11680" s="83">
        <f>IF($E11680="","",IFERROR(VLOOKUP(TRIM(E11680&amp;""),'Référentiel Articles'!$A$2:$F$634,2,FALSE),""))</f>
      </c>
      <c r="D11680" s="83">
        <f>IF($E11680="","",IFERROR(VLOOKUP(TRIM(E11680&amp;""),'Référentiel Articles'!$A$2:$F$634,3,FALSE),""))</f>
      </c>
      <c r="E11680" s="81" t="str">
        <v/>
      </c>
      <c r="F11680" s="83">
        <f>IF($E11680="","",IFERROR(VLOOKUP(TRIM(E11680&amp;""),'Référentiel Articles'!$A$2:$F$634,4,FALSE),""))</f>
      </c>
      <c r="G11680" s="84">
        <f>IF($E11680="","",IFERROR(VLOOKUP(TRIM(E11680&amp;""),'Référentiel Articles'!$A$2:$F$634,5,FALSE),""))</f>
      </c>
      <c r="H11680" s="85" t="str">
        <v/>
      </c>
      <c r="I11680" s="84">
        <f>IF($E11680="","",IFERROR(VLOOKUP(TRIM(E11680&amp;""),'Référentiel Articles'!$A$2:$F$634,6,FALSE),""))</f>
      </c>
      <c r="J11680" s="90">
        <f>IF(OR($E11680="",$H11680=""),"",$H11680*$I11680)</f>
      </c>
      <c r="K11680" s="87" t="str">
        <v/>
      </c>
    </row>
    <row r="11681">
      <c r="A11681" s="74" t="str">
        <v/>
      </c>
      <c r="B11681" s="74" t="str">
        <v/>
      </c>
      <c r="C11681" s="75">
        <f>IF($E11681="","",IFERROR(VLOOKUP(TRIM(E11681&amp;""),'Référentiel Articles'!$A$2:$F$634,2,FALSE),""))</f>
      </c>
      <c r="D11681" s="75">
        <f>IF($E11681="","",IFERROR(VLOOKUP(TRIM(E11681&amp;""),'Référentiel Articles'!$A$2:$F$634,3,FALSE),""))</f>
      </c>
      <c r="E11681" s="74" t="str">
        <v/>
      </c>
      <c r="F11681" s="75">
        <f>IF($E11681="","",IFERROR(VLOOKUP(TRIM(E11681&amp;""),'Référentiel Articles'!$A$2:$F$634,4,FALSE),""))</f>
      </c>
      <c r="G11681" s="76">
        <f>IF($E11681="","",IFERROR(VLOOKUP(TRIM(E11681&amp;""),'Référentiel Articles'!$A$2:$F$634,5,FALSE),""))</f>
      </c>
      <c r="H11681" s="77" t="str">
        <v/>
      </c>
      <c r="I11681" s="76">
        <f>IF($E11681="","",IFERROR(VLOOKUP(TRIM(E11681&amp;""),'Référentiel Articles'!$A$2:$F$634,6,FALSE),""))</f>
      </c>
      <c r="J11681" s="78">
        <f>IF(OR($E11681="",$H11681=""),"",$H11681*$I11681)</f>
      </c>
      <c r="K11681" s="79" t="str">
        <v/>
      </c>
    </row>
    <row r="11682">
      <c r="A11682" s="81" t="str">
        <v/>
      </c>
      <c r="B11682" s="81" t="str">
        <v/>
      </c>
      <c r="C11682" s="83">
        <f>IF($E11682="","",IFERROR(VLOOKUP(TRIM(E11682&amp;""),'Référentiel Articles'!$A$2:$F$634,2,FALSE),""))</f>
      </c>
      <c r="D11682" s="83">
        <f>IF($E11682="","",IFERROR(VLOOKUP(TRIM(E11682&amp;""),'Référentiel Articles'!$A$2:$F$634,3,FALSE),""))</f>
      </c>
      <c r="E11682" s="81" t="str">
        <v/>
      </c>
      <c r="F11682" s="83">
        <f>IF($E11682="","",IFERROR(VLOOKUP(TRIM(E11682&amp;""),'Référentiel Articles'!$A$2:$F$634,4,FALSE),""))</f>
      </c>
      <c r="G11682" s="84">
        <f>IF($E11682="","",IFERROR(VLOOKUP(TRIM(E11682&amp;""),'Référentiel Articles'!$A$2:$F$634,5,FALSE),""))</f>
      </c>
      <c r="H11682" s="85" t="str">
        <v/>
      </c>
      <c r="I11682" s="84">
        <f>IF($E11682="","",IFERROR(VLOOKUP(TRIM(E11682&amp;""),'Référentiel Articles'!$A$2:$F$634,6,FALSE),""))</f>
      </c>
      <c r="J11682" s="90">
        <f>IF(OR($E11682="",$H11682=""),"",$H11682*$I11682)</f>
      </c>
      <c r="K11682" s="87" t="str">
        <v/>
      </c>
    </row>
    <row r="11683">
      <c r="A11683" s="74" t="str">
        <v/>
      </c>
      <c r="B11683" s="74" t="str">
        <v/>
      </c>
      <c r="C11683" s="75">
        <f>IF($E11683="","",IFERROR(VLOOKUP(TRIM(E11683&amp;""),'Référentiel Articles'!$A$2:$F$634,2,FALSE),""))</f>
      </c>
      <c r="D11683" s="75">
        <f>IF($E11683="","",IFERROR(VLOOKUP(TRIM(E11683&amp;""),'Référentiel Articles'!$A$2:$F$634,3,FALSE),""))</f>
      </c>
      <c r="E11683" s="74" t="str">
        <v/>
      </c>
      <c r="F11683" s="75">
        <f>IF($E11683="","",IFERROR(VLOOKUP(TRIM(E11683&amp;""),'Référentiel Articles'!$A$2:$F$634,4,FALSE),""))</f>
      </c>
      <c r="G11683" s="76">
        <f>IF($E11683="","",IFERROR(VLOOKUP(TRIM(E11683&amp;""),'Référentiel Articles'!$A$2:$F$634,5,FALSE),""))</f>
      </c>
      <c r="H11683" s="77" t="str">
        <v/>
      </c>
      <c r="I11683" s="76">
        <f>IF($E11683="","",IFERROR(VLOOKUP(TRIM(E11683&amp;""),'Référentiel Articles'!$A$2:$F$634,6,FALSE),""))</f>
      </c>
      <c r="J11683" s="78">
        <f>IF(OR($E11683="",$H11683=""),"",$H11683*$I11683)</f>
      </c>
      <c r="K11683" s="79" t="str">
        <v/>
      </c>
    </row>
    <row r="11684">
      <c r="A11684" s="81" t="str">
        <v/>
      </c>
      <c r="B11684" s="81" t="str">
        <v/>
      </c>
      <c r="C11684" s="83">
        <f>IF($E11684="","",IFERROR(VLOOKUP(TRIM(E11684&amp;""),'Référentiel Articles'!$A$2:$F$634,2,FALSE),""))</f>
      </c>
      <c r="D11684" s="83">
        <f>IF($E11684="","",IFERROR(VLOOKUP(TRIM(E11684&amp;""),'Référentiel Articles'!$A$2:$F$634,3,FALSE),""))</f>
      </c>
      <c r="E11684" s="81" t="str">
        <v/>
      </c>
      <c r="F11684" s="83">
        <f>IF($E11684="","",IFERROR(VLOOKUP(TRIM(E11684&amp;""),'Référentiel Articles'!$A$2:$F$634,4,FALSE),""))</f>
      </c>
      <c r="G11684" s="84">
        <f>IF($E11684="","",IFERROR(VLOOKUP(TRIM(E11684&amp;""),'Référentiel Articles'!$A$2:$F$634,5,FALSE),""))</f>
      </c>
      <c r="H11684" s="85" t="str">
        <v/>
      </c>
      <c r="I11684" s="84">
        <f>IF($E11684="","",IFERROR(VLOOKUP(TRIM(E11684&amp;""),'Référentiel Articles'!$A$2:$F$634,6,FALSE),""))</f>
      </c>
      <c r="J11684" s="90">
        <f>IF(OR($E11684="",$H11684=""),"",$H11684*$I11684)</f>
      </c>
      <c r="K11684" s="87" t="str">
        <v/>
      </c>
    </row>
    <row r="11685">
      <c r="A11685" s="74" t="str">
        <v/>
      </c>
      <c r="B11685" s="74" t="str">
        <v/>
      </c>
      <c r="C11685" s="75">
        <f>IF($E11685="","",IFERROR(VLOOKUP(TRIM(E11685&amp;""),'Référentiel Articles'!$A$2:$F$634,2,FALSE),""))</f>
      </c>
      <c r="D11685" s="75">
        <f>IF($E11685="","",IFERROR(VLOOKUP(TRIM(E11685&amp;""),'Référentiel Articles'!$A$2:$F$634,3,FALSE),""))</f>
      </c>
      <c r="E11685" s="74" t="str">
        <v/>
      </c>
      <c r="F11685" s="75">
        <f>IF($E11685="","",IFERROR(VLOOKUP(TRIM(E11685&amp;""),'Référentiel Articles'!$A$2:$F$634,4,FALSE),""))</f>
      </c>
      <c r="G11685" s="76">
        <f>IF($E11685="","",IFERROR(VLOOKUP(TRIM(E11685&amp;""),'Référentiel Articles'!$A$2:$F$634,5,FALSE),""))</f>
      </c>
      <c r="H11685" s="77" t="str">
        <v/>
      </c>
      <c r="I11685" s="76">
        <f>IF($E11685="","",IFERROR(VLOOKUP(TRIM(E11685&amp;""),'Référentiel Articles'!$A$2:$F$634,6,FALSE),""))</f>
      </c>
      <c r="J11685" s="78">
        <f>IF(OR($E11685="",$H11685=""),"",$H11685*$I11685)</f>
      </c>
      <c r="K11685" s="79" t="str">
        <v/>
      </c>
    </row>
    <row r="11686">
      <c r="A11686" s="81" t="str">
        <v/>
      </c>
      <c r="B11686" s="81" t="str">
        <v/>
      </c>
      <c r="C11686" s="83">
        <f>IF($E11686="","",IFERROR(VLOOKUP(TRIM(E11686&amp;""),'Référentiel Articles'!$A$2:$F$634,2,FALSE),""))</f>
      </c>
      <c r="D11686" s="83">
        <f>IF($E11686="","",IFERROR(VLOOKUP(TRIM(E11686&amp;""),'Référentiel Articles'!$A$2:$F$634,3,FALSE),""))</f>
      </c>
      <c r="E11686" s="81" t="str">
        <v/>
      </c>
      <c r="F11686" s="83">
        <f>IF($E11686="","",IFERROR(VLOOKUP(TRIM(E11686&amp;""),'Référentiel Articles'!$A$2:$F$634,4,FALSE),""))</f>
      </c>
      <c r="G11686" s="84">
        <f>IF($E11686="","",IFERROR(VLOOKUP(TRIM(E11686&amp;""),'Référentiel Articles'!$A$2:$F$634,5,FALSE),""))</f>
      </c>
      <c r="H11686" s="85" t="str">
        <v/>
      </c>
      <c r="I11686" s="84">
        <f>IF($E11686="","",IFERROR(VLOOKUP(TRIM(E11686&amp;""),'Référentiel Articles'!$A$2:$F$634,6,FALSE),""))</f>
      </c>
      <c r="J11686" s="90">
        <f>IF(OR($E11686="",$H11686=""),"",$H11686*$I11686)</f>
      </c>
      <c r="K11686" s="87" t="str">
        <v/>
      </c>
    </row>
    <row r="11687">
      <c r="A11687" s="74" t="str">
        <v/>
      </c>
      <c r="B11687" s="74" t="str">
        <v/>
      </c>
      <c r="C11687" s="75">
        <f>IF($E11687="","",IFERROR(VLOOKUP(TRIM(E11687&amp;""),'Référentiel Articles'!$A$2:$F$634,2,FALSE),""))</f>
      </c>
      <c r="D11687" s="75">
        <f>IF($E11687="","",IFERROR(VLOOKUP(TRIM(E11687&amp;""),'Référentiel Articles'!$A$2:$F$634,3,FALSE),""))</f>
      </c>
      <c r="E11687" s="74" t="str">
        <v/>
      </c>
      <c r="F11687" s="75">
        <f>IF($E11687="","",IFERROR(VLOOKUP(TRIM(E11687&amp;""),'Référentiel Articles'!$A$2:$F$634,4,FALSE),""))</f>
      </c>
      <c r="G11687" s="76">
        <f>IF($E11687="","",IFERROR(VLOOKUP(TRIM(E11687&amp;""),'Référentiel Articles'!$A$2:$F$634,5,FALSE),""))</f>
      </c>
      <c r="H11687" s="77" t="str">
        <v/>
      </c>
      <c r="I11687" s="76">
        <f>IF($E11687="","",IFERROR(VLOOKUP(TRIM(E11687&amp;""),'Référentiel Articles'!$A$2:$F$634,6,FALSE),""))</f>
      </c>
      <c r="J11687" s="78">
        <f>IF(OR($E11687="",$H11687=""),"",$H11687*$I11687)</f>
      </c>
      <c r="K11687" s="79" t="str">
        <v/>
      </c>
    </row>
    <row r="11688">
      <c r="A11688" s="81" t="str">
        <v/>
      </c>
      <c r="B11688" s="81" t="str">
        <v/>
      </c>
      <c r="C11688" s="83">
        <f>IF($E11688="","",IFERROR(VLOOKUP(TRIM(E11688&amp;""),'Référentiel Articles'!$A$2:$F$634,2,FALSE),""))</f>
      </c>
      <c r="D11688" s="83">
        <f>IF($E11688="","",IFERROR(VLOOKUP(TRIM(E11688&amp;""),'Référentiel Articles'!$A$2:$F$634,3,FALSE),""))</f>
      </c>
      <c r="E11688" s="81" t="str">
        <v/>
      </c>
      <c r="F11688" s="83">
        <f>IF($E11688="","",IFERROR(VLOOKUP(TRIM(E11688&amp;""),'Référentiel Articles'!$A$2:$F$634,4,FALSE),""))</f>
      </c>
      <c r="G11688" s="84">
        <f>IF($E11688="","",IFERROR(VLOOKUP(TRIM(E11688&amp;""),'Référentiel Articles'!$A$2:$F$634,5,FALSE),""))</f>
      </c>
      <c r="H11688" s="85" t="str">
        <v/>
      </c>
      <c r="I11688" s="84">
        <f>IF($E11688="","",IFERROR(VLOOKUP(TRIM(E11688&amp;""),'Référentiel Articles'!$A$2:$F$634,6,FALSE),""))</f>
      </c>
      <c r="J11688" s="90">
        <f>IF(OR($E11688="",$H11688=""),"",$H11688*$I11688)</f>
      </c>
      <c r="K11688" s="87" t="str">
        <v/>
      </c>
    </row>
    <row r="11689">
      <c r="A11689" s="74" t="str">
        <v/>
      </c>
      <c r="B11689" s="74" t="str">
        <v/>
      </c>
      <c r="C11689" s="75">
        <f>IF($E11689="","",IFERROR(VLOOKUP(TRIM(E11689&amp;""),'Référentiel Articles'!$A$2:$F$634,2,FALSE),""))</f>
      </c>
      <c r="D11689" s="75">
        <f>IF($E11689="","",IFERROR(VLOOKUP(TRIM(E11689&amp;""),'Référentiel Articles'!$A$2:$F$634,3,FALSE),""))</f>
      </c>
      <c r="E11689" s="74" t="str">
        <v/>
      </c>
      <c r="F11689" s="75">
        <f>IF($E11689="","",IFERROR(VLOOKUP(TRIM(E11689&amp;""),'Référentiel Articles'!$A$2:$F$634,4,FALSE),""))</f>
      </c>
      <c r="G11689" s="76">
        <f>IF($E11689="","",IFERROR(VLOOKUP(TRIM(E11689&amp;""),'Référentiel Articles'!$A$2:$F$634,5,FALSE),""))</f>
      </c>
      <c r="H11689" s="77" t="str">
        <v/>
      </c>
      <c r="I11689" s="76">
        <f>IF($E11689="","",IFERROR(VLOOKUP(TRIM(E11689&amp;""),'Référentiel Articles'!$A$2:$F$634,6,FALSE),""))</f>
      </c>
      <c r="J11689" s="78">
        <f>IF(OR($E11689="",$H11689=""),"",$H11689*$I11689)</f>
      </c>
      <c r="K11689" s="79" t="str">
        <v/>
      </c>
    </row>
    <row r="11690">
      <c r="A11690" s="81" t="str">
        <v/>
      </c>
      <c r="B11690" s="81" t="str">
        <v/>
      </c>
      <c r="C11690" s="83">
        <f>IF($E11690="","",IFERROR(VLOOKUP(TRIM(E11690&amp;""),'Référentiel Articles'!$A$2:$F$634,2,FALSE),""))</f>
      </c>
      <c r="D11690" s="83">
        <f>IF($E11690="","",IFERROR(VLOOKUP(TRIM(E11690&amp;""),'Référentiel Articles'!$A$2:$F$634,3,FALSE),""))</f>
      </c>
      <c r="E11690" s="81" t="str">
        <v/>
      </c>
      <c r="F11690" s="83">
        <f>IF($E11690="","",IFERROR(VLOOKUP(TRIM(E11690&amp;""),'Référentiel Articles'!$A$2:$F$634,4,FALSE),""))</f>
      </c>
      <c r="G11690" s="84">
        <f>IF($E11690="","",IFERROR(VLOOKUP(TRIM(E11690&amp;""),'Référentiel Articles'!$A$2:$F$634,5,FALSE),""))</f>
      </c>
      <c r="H11690" s="85" t="str">
        <v/>
      </c>
      <c r="I11690" s="84">
        <f>IF($E11690="","",IFERROR(VLOOKUP(TRIM(E11690&amp;""),'Référentiel Articles'!$A$2:$F$634,6,FALSE),""))</f>
      </c>
      <c r="J11690" s="90">
        <f>IF(OR($E11690="",$H11690=""),"",$H11690*$I11690)</f>
      </c>
      <c r="K11690" s="87" t="str">
        <v/>
      </c>
    </row>
    <row r="11691">
      <c r="A11691" s="74" t="str">
        <v/>
      </c>
      <c r="B11691" s="74" t="str">
        <v/>
      </c>
      <c r="C11691" s="75">
        <f>IF($E11691="","",IFERROR(VLOOKUP(TRIM(E11691&amp;""),'Référentiel Articles'!$A$2:$F$634,2,FALSE),""))</f>
      </c>
      <c r="D11691" s="75">
        <f>IF($E11691="","",IFERROR(VLOOKUP(TRIM(E11691&amp;""),'Référentiel Articles'!$A$2:$F$634,3,FALSE),""))</f>
      </c>
      <c r="E11691" s="74" t="str">
        <v/>
      </c>
      <c r="F11691" s="75">
        <f>IF($E11691="","",IFERROR(VLOOKUP(TRIM(E11691&amp;""),'Référentiel Articles'!$A$2:$F$634,4,FALSE),""))</f>
      </c>
      <c r="G11691" s="76">
        <f>IF($E11691="","",IFERROR(VLOOKUP(TRIM(E11691&amp;""),'Référentiel Articles'!$A$2:$F$634,5,FALSE),""))</f>
      </c>
      <c r="H11691" s="77" t="str">
        <v/>
      </c>
      <c r="I11691" s="76">
        <f>IF($E11691="","",IFERROR(VLOOKUP(TRIM(E11691&amp;""),'Référentiel Articles'!$A$2:$F$634,6,FALSE),""))</f>
      </c>
      <c r="J11691" s="78">
        <f>IF(OR($E11691="",$H11691=""),"",$H11691*$I11691)</f>
      </c>
      <c r="K11691" s="79" t="str">
        <v/>
      </c>
    </row>
    <row r="11692">
      <c r="A11692" s="81" t="str">
        <v/>
      </c>
      <c r="B11692" s="81" t="str">
        <v/>
      </c>
      <c r="C11692" s="83">
        <f>IF($E11692="","",IFERROR(VLOOKUP(TRIM(E11692&amp;""),'Référentiel Articles'!$A$2:$F$634,2,FALSE),""))</f>
      </c>
      <c r="D11692" s="83">
        <f>IF($E11692="","",IFERROR(VLOOKUP(TRIM(E11692&amp;""),'Référentiel Articles'!$A$2:$F$634,3,FALSE),""))</f>
      </c>
      <c r="E11692" s="81" t="str">
        <v/>
      </c>
      <c r="F11692" s="83">
        <f>IF($E11692="","",IFERROR(VLOOKUP(TRIM(E11692&amp;""),'Référentiel Articles'!$A$2:$F$634,4,FALSE),""))</f>
      </c>
      <c r="G11692" s="84">
        <f>IF($E11692="","",IFERROR(VLOOKUP(TRIM(E11692&amp;""),'Référentiel Articles'!$A$2:$F$634,5,FALSE),""))</f>
      </c>
      <c r="H11692" s="85" t="str">
        <v/>
      </c>
      <c r="I11692" s="84">
        <f>IF($E11692="","",IFERROR(VLOOKUP(TRIM(E11692&amp;""),'Référentiel Articles'!$A$2:$F$634,6,FALSE),""))</f>
      </c>
      <c r="J11692" s="90">
        <f>IF(OR($E11692="",$H11692=""),"",$H11692*$I11692)</f>
      </c>
      <c r="K11692" s="87" t="str">
        <v/>
      </c>
    </row>
    <row r="11693">
      <c r="A11693" s="74" t="str">
        <v/>
      </c>
      <c r="B11693" s="74" t="str">
        <v/>
      </c>
      <c r="C11693" s="75">
        <f>IF($E11693="","",IFERROR(VLOOKUP(TRIM(E11693&amp;""),'Référentiel Articles'!$A$2:$F$634,2,FALSE),""))</f>
      </c>
      <c r="D11693" s="75">
        <f>IF($E11693="","",IFERROR(VLOOKUP(TRIM(E11693&amp;""),'Référentiel Articles'!$A$2:$F$634,3,FALSE),""))</f>
      </c>
      <c r="E11693" s="74" t="str">
        <v/>
      </c>
      <c r="F11693" s="75">
        <f>IF($E11693="","",IFERROR(VLOOKUP(TRIM(E11693&amp;""),'Référentiel Articles'!$A$2:$F$634,4,FALSE),""))</f>
      </c>
      <c r="G11693" s="76">
        <f>IF($E11693="","",IFERROR(VLOOKUP(TRIM(E11693&amp;""),'Référentiel Articles'!$A$2:$F$634,5,FALSE),""))</f>
      </c>
      <c r="H11693" s="77" t="str">
        <v/>
      </c>
      <c r="I11693" s="76">
        <f>IF($E11693="","",IFERROR(VLOOKUP(TRIM(E11693&amp;""),'Référentiel Articles'!$A$2:$F$634,6,FALSE),""))</f>
      </c>
      <c r="J11693" s="78">
        <f>IF(OR($E11693="",$H11693=""),"",$H11693*$I11693)</f>
      </c>
      <c r="K11693" s="79" t="str">
        <v/>
      </c>
    </row>
    <row r="11694">
      <c r="A11694" s="81" t="str">
        <v/>
      </c>
      <c r="B11694" s="81" t="str">
        <v/>
      </c>
      <c r="C11694" s="83">
        <f>IF($E11694="","",IFERROR(VLOOKUP(TRIM(E11694&amp;""),'Référentiel Articles'!$A$2:$F$634,2,FALSE),""))</f>
      </c>
      <c r="D11694" s="83">
        <f>IF($E11694="","",IFERROR(VLOOKUP(TRIM(E11694&amp;""),'Référentiel Articles'!$A$2:$F$634,3,FALSE),""))</f>
      </c>
      <c r="E11694" s="81" t="str">
        <v/>
      </c>
      <c r="F11694" s="83">
        <f>IF($E11694="","",IFERROR(VLOOKUP(TRIM(E11694&amp;""),'Référentiel Articles'!$A$2:$F$634,4,FALSE),""))</f>
      </c>
      <c r="G11694" s="84">
        <f>IF($E11694="","",IFERROR(VLOOKUP(TRIM(E11694&amp;""),'Référentiel Articles'!$A$2:$F$634,5,FALSE),""))</f>
      </c>
      <c r="H11694" s="85" t="str">
        <v/>
      </c>
      <c r="I11694" s="84">
        <f>IF($E11694="","",IFERROR(VLOOKUP(TRIM(E11694&amp;""),'Référentiel Articles'!$A$2:$F$634,6,FALSE),""))</f>
      </c>
      <c r="J11694" s="90">
        <f>IF(OR($E11694="",$H11694=""),"",$H11694*$I11694)</f>
      </c>
      <c r="K11694" s="87" t="str">
        <v/>
      </c>
    </row>
    <row r="11695">
      <c r="A11695" s="74" t="str">
        <v/>
      </c>
      <c r="B11695" s="74" t="str">
        <v/>
      </c>
      <c r="C11695" s="75">
        <f>IF($E11695="","",IFERROR(VLOOKUP(TRIM(E11695&amp;""),'Référentiel Articles'!$A$2:$F$634,2,FALSE),""))</f>
      </c>
      <c r="D11695" s="75">
        <f>IF($E11695="","",IFERROR(VLOOKUP(TRIM(E11695&amp;""),'Référentiel Articles'!$A$2:$F$634,3,FALSE),""))</f>
      </c>
      <c r="E11695" s="74" t="str">
        <v/>
      </c>
      <c r="F11695" s="75">
        <f>IF($E11695="","",IFERROR(VLOOKUP(TRIM(E11695&amp;""),'Référentiel Articles'!$A$2:$F$634,4,FALSE),""))</f>
      </c>
      <c r="G11695" s="76">
        <f>IF($E11695="","",IFERROR(VLOOKUP(TRIM(E11695&amp;""),'Référentiel Articles'!$A$2:$F$634,5,FALSE),""))</f>
      </c>
      <c r="H11695" s="77" t="str">
        <v/>
      </c>
      <c r="I11695" s="76">
        <f>IF($E11695="","",IFERROR(VLOOKUP(TRIM(E11695&amp;""),'Référentiel Articles'!$A$2:$F$634,6,FALSE),""))</f>
      </c>
      <c r="J11695" s="78">
        <f>IF(OR($E11695="",$H11695=""),"",$H11695*$I11695)</f>
      </c>
      <c r="K11695" s="79" t="str">
        <v/>
      </c>
    </row>
    <row r="11696">
      <c r="A11696" s="81" t="str">
        <v/>
      </c>
      <c r="B11696" s="81" t="str">
        <v/>
      </c>
      <c r="C11696" s="83">
        <f>IF($E11696="","",IFERROR(VLOOKUP(TRIM(E11696&amp;""),'Référentiel Articles'!$A$2:$F$634,2,FALSE),""))</f>
      </c>
      <c r="D11696" s="83">
        <f>IF($E11696="","",IFERROR(VLOOKUP(TRIM(E11696&amp;""),'Référentiel Articles'!$A$2:$F$634,3,FALSE),""))</f>
      </c>
      <c r="E11696" s="81" t="str">
        <v/>
      </c>
      <c r="F11696" s="83">
        <f>IF($E11696="","",IFERROR(VLOOKUP(TRIM(E11696&amp;""),'Référentiel Articles'!$A$2:$F$634,4,FALSE),""))</f>
      </c>
      <c r="G11696" s="84">
        <f>IF($E11696="","",IFERROR(VLOOKUP(TRIM(E11696&amp;""),'Référentiel Articles'!$A$2:$F$634,5,FALSE),""))</f>
      </c>
      <c r="H11696" s="85" t="str">
        <v/>
      </c>
      <c r="I11696" s="84">
        <f>IF($E11696="","",IFERROR(VLOOKUP(TRIM(E11696&amp;""),'Référentiel Articles'!$A$2:$F$634,6,FALSE),""))</f>
      </c>
      <c r="J11696" s="90">
        <f>IF(OR($E11696="",$H11696=""),"",$H11696*$I11696)</f>
      </c>
      <c r="K11696" s="87" t="str">
        <v/>
      </c>
    </row>
    <row r="11697">
      <c r="A11697" s="74" t="str">
        <v/>
      </c>
      <c r="B11697" s="74" t="str">
        <v/>
      </c>
      <c r="C11697" s="75">
        <f>IF($E11697="","",IFERROR(VLOOKUP(TRIM(E11697&amp;""),'Référentiel Articles'!$A$2:$F$634,2,FALSE),""))</f>
      </c>
      <c r="D11697" s="75">
        <f>IF($E11697="","",IFERROR(VLOOKUP(TRIM(E11697&amp;""),'Référentiel Articles'!$A$2:$F$634,3,FALSE),""))</f>
      </c>
      <c r="E11697" s="74" t="str">
        <v/>
      </c>
      <c r="F11697" s="75">
        <f>IF($E11697="","",IFERROR(VLOOKUP(TRIM(E11697&amp;""),'Référentiel Articles'!$A$2:$F$634,4,FALSE),""))</f>
      </c>
      <c r="G11697" s="76">
        <f>IF($E11697="","",IFERROR(VLOOKUP(TRIM(E11697&amp;""),'Référentiel Articles'!$A$2:$F$634,5,FALSE),""))</f>
      </c>
      <c r="H11697" s="77" t="str">
        <v/>
      </c>
      <c r="I11697" s="76">
        <f>IF($E11697="","",IFERROR(VLOOKUP(TRIM(E11697&amp;""),'Référentiel Articles'!$A$2:$F$634,6,FALSE),""))</f>
      </c>
      <c r="J11697" s="78">
        <f>IF(OR($E11697="",$H11697=""),"",$H11697*$I11697)</f>
      </c>
      <c r="K11697" s="79" t="str">
        <v/>
      </c>
    </row>
    <row r="11698">
      <c r="A11698" s="81" t="str">
        <v/>
      </c>
      <c r="B11698" s="81" t="str">
        <v/>
      </c>
      <c r="C11698" s="83">
        <f>IF($E11698="","",IFERROR(VLOOKUP(TRIM(E11698&amp;""),'Référentiel Articles'!$A$2:$F$634,2,FALSE),""))</f>
      </c>
      <c r="D11698" s="83">
        <f>IF($E11698="","",IFERROR(VLOOKUP(TRIM(E11698&amp;""),'Référentiel Articles'!$A$2:$F$634,3,FALSE),""))</f>
      </c>
      <c r="E11698" s="81" t="str">
        <v/>
      </c>
      <c r="F11698" s="83">
        <f>IF($E11698="","",IFERROR(VLOOKUP(TRIM(E11698&amp;""),'Référentiel Articles'!$A$2:$F$634,4,FALSE),""))</f>
      </c>
      <c r="G11698" s="84">
        <f>IF($E11698="","",IFERROR(VLOOKUP(TRIM(E11698&amp;""),'Référentiel Articles'!$A$2:$F$634,5,FALSE),""))</f>
      </c>
      <c r="H11698" s="85" t="str">
        <v/>
      </c>
      <c r="I11698" s="84">
        <f>IF($E11698="","",IFERROR(VLOOKUP(TRIM(E11698&amp;""),'Référentiel Articles'!$A$2:$F$634,6,FALSE),""))</f>
      </c>
      <c r="J11698" s="90">
        <f>IF(OR($E11698="",$H11698=""),"",$H11698*$I11698)</f>
      </c>
      <c r="K11698" s="87" t="str">
        <v/>
      </c>
    </row>
    <row r="11699">
      <c r="A11699" s="74" t="str">
        <v/>
      </c>
      <c r="B11699" s="74" t="str">
        <v/>
      </c>
      <c r="C11699" s="75">
        <f>IF($E11699="","",IFERROR(VLOOKUP(TRIM(E11699&amp;""),'Référentiel Articles'!$A$2:$F$634,2,FALSE),""))</f>
      </c>
      <c r="D11699" s="75">
        <f>IF($E11699="","",IFERROR(VLOOKUP(TRIM(E11699&amp;""),'Référentiel Articles'!$A$2:$F$634,3,FALSE),""))</f>
      </c>
      <c r="E11699" s="74" t="str">
        <v/>
      </c>
      <c r="F11699" s="75">
        <f>IF($E11699="","",IFERROR(VLOOKUP(TRIM(E11699&amp;""),'Référentiel Articles'!$A$2:$F$634,4,FALSE),""))</f>
      </c>
      <c r="G11699" s="76">
        <f>IF($E11699="","",IFERROR(VLOOKUP(TRIM(E11699&amp;""),'Référentiel Articles'!$A$2:$F$634,5,FALSE),""))</f>
      </c>
      <c r="H11699" s="77" t="str">
        <v/>
      </c>
      <c r="I11699" s="76">
        <f>IF($E11699="","",IFERROR(VLOOKUP(TRIM(E11699&amp;""),'Référentiel Articles'!$A$2:$F$634,6,FALSE),""))</f>
      </c>
      <c r="J11699" s="78">
        <f>IF(OR($E11699="",$H11699=""),"",$H11699*$I11699)</f>
      </c>
      <c r="K11699" s="79" t="str">
        <v/>
      </c>
    </row>
    <row r="11700">
      <c r="A11700" s="81" t="str">
        <v/>
      </c>
      <c r="B11700" s="81" t="str">
        <v/>
      </c>
      <c r="C11700" s="83">
        <f>IF($E11700="","",IFERROR(VLOOKUP(TRIM(E11700&amp;""),'Référentiel Articles'!$A$2:$F$634,2,FALSE),""))</f>
      </c>
      <c r="D11700" s="83">
        <f>IF($E11700="","",IFERROR(VLOOKUP(TRIM(E11700&amp;""),'Référentiel Articles'!$A$2:$F$634,3,FALSE),""))</f>
      </c>
      <c r="E11700" s="81" t="str">
        <v/>
      </c>
      <c r="F11700" s="83">
        <f>IF($E11700="","",IFERROR(VLOOKUP(TRIM(E11700&amp;""),'Référentiel Articles'!$A$2:$F$634,4,FALSE),""))</f>
      </c>
      <c r="G11700" s="84">
        <f>IF($E11700="","",IFERROR(VLOOKUP(TRIM(E11700&amp;""),'Référentiel Articles'!$A$2:$F$634,5,FALSE),""))</f>
      </c>
      <c r="H11700" s="85" t="str">
        <v/>
      </c>
      <c r="I11700" s="84">
        <f>IF($E11700="","",IFERROR(VLOOKUP(TRIM(E11700&amp;""),'Référentiel Articles'!$A$2:$F$634,6,FALSE),""))</f>
      </c>
      <c r="J11700" s="90">
        <f>IF(OR($E11700="",$H11700=""),"",$H11700*$I11700)</f>
      </c>
      <c r="K11700" s="87" t="str">
        <v/>
      </c>
    </row>
    <row r="11701">
      <c r="A11701" s="74" t="str">
        <v/>
      </c>
      <c r="B11701" s="74" t="str">
        <v/>
      </c>
      <c r="C11701" s="75">
        <f>IF($E11701="","",IFERROR(VLOOKUP(TRIM(E11701&amp;""),'Référentiel Articles'!$A$2:$F$634,2,FALSE),""))</f>
      </c>
      <c r="D11701" s="75">
        <f>IF($E11701="","",IFERROR(VLOOKUP(TRIM(E11701&amp;""),'Référentiel Articles'!$A$2:$F$634,3,FALSE),""))</f>
      </c>
      <c r="E11701" s="74" t="str">
        <v/>
      </c>
      <c r="F11701" s="75">
        <f>IF($E11701="","",IFERROR(VLOOKUP(TRIM(E11701&amp;""),'Référentiel Articles'!$A$2:$F$634,4,FALSE),""))</f>
      </c>
      <c r="G11701" s="76">
        <f>IF($E11701="","",IFERROR(VLOOKUP(TRIM(E11701&amp;""),'Référentiel Articles'!$A$2:$F$634,5,FALSE),""))</f>
      </c>
      <c r="H11701" s="77" t="str">
        <v/>
      </c>
      <c r="I11701" s="76">
        <f>IF($E11701="","",IFERROR(VLOOKUP(TRIM(E11701&amp;""),'Référentiel Articles'!$A$2:$F$634,6,FALSE),""))</f>
      </c>
      <c r="J11701" s="78">
        <f>IF(OR($E11701="",$H11701=""),"",$H11701*$I11701)</f>
      </c>
      <c r="K11701" s="79" t="str">
        <v/>
      </c>
    </row>
    <row r="11702">
      <c r="A11702" s="81" t="str">
        <v/>
      </c>
      <c r="B11702" s="81" t="str">
        <v/>
      </c>
      <c r="C11702" s="83">
        <f>IF($E11702="","",IFERROR(VLOOKUP(TRIM(E11702&amp;""),'Référentiel Articles'!$A$2:$F$634,2,FALSE),""))</f>
      </c>
      <c r="D11702" s="83">
        <f>IF($E11702="","",IFERROR(VLOOKUP(TRIM(E11702&amp;""),'Référentiel Articles'!$A$2:$F$634,3,FALSE),""))</f>
      </c>
      <c r="E11702" s="81" t="str">
        <v/>
      </c>
      <c r="F11702" s="83">
        <f>IF($E11702="","",IFERROR(VLOOKUP(TRIM(E11702&amp;""),'Référentiel Articles'!$A$2:$F$634,4,FALSE),""))</f>
      </c>
      <c r="G11702" s="84">
        <f>IF($E11702="","",IFERROR(VLOOKUP(TRIM(E11702&amp;""),'Référentiel Articles'!$A$2:$F$634,5,FALSE),""))</f>
      </c>
      <c r="H11702" s="85" t="str">
        <v/>
      </c>
      <c r="I11702" s="84">
        <f>IF($E11702="","",IFERROR(VLOOKUP(TRIM(E11702&amp;""),'Référentiel Articles'!$A$2:$F$634,6,FALSE),""))</f>
      </c>
      <c r="J11702" s="90">
        <f>IF(OR($E11702="",$H11702=""),"",$H11702*$I11702)</f>
      </c>
      <c r="K11702" s="87" t="str">
        <v/>
      </c>
    </row>
    <row r="11703">
      <c r="A11703" s="74" t="str">
        <v/>
      </c>
      <c r="B11703" s="74" t="str">
        <v/>
      </c>
      <c r="C11703" s="75">
        <f>IF($E11703="","",IFERROR(VLOOKUP(TRIM(E11703&amp;""),'Référentiel Articles'!$A$2:$F$634,2,FALSE),""))</f>
      </c>
      <c r="D11703" s="75">
        <f>IF($E11703="","",IFERROR(VLOOKUP(TRIM(E11703&amp;""),'Référentiel Articles'!$A$2:$F$634,3,FALSE),""))</f>
      </c>
      <c r="E11703" s="74" t="str">
        <v/>
      </c>
      <c r="F11703" s="75">
        <f>IF($E11703="","",IFERROR(VLOOKUP(TRIM(E11703&amp;""),'Référentiel Articles'!$A$2:$F$634,4,FALSE),""))</f>
      </c>
      <c r="G11703" s="76">
        <f>IF($E11703="","",IFERROR(VLOOKUP(TRIM(E11703&amp;""),'Référentiel Articles'!$A$2:$F$634,5,FALSE),""))</f>
      </c>
      <c r="H11703" s="77" t="str">
        <v/>
      </c>
      <c r="I11703" s="76">
        <f>IF($E11703="","",IFERROR(VLOOKUP(TRIM(E11703&amp;""),'Référentiel Articles'!$A$2:$F$634,6,FALSE),""))</f>
      </c>
      <c r="J11703" s="78">
        <f>IF(OR($E11703="",$H11703=""),"",$H11703*$I11703)</f>
      </c>
      <c r="K11703" s="79" t="str">
        <v/>
      </c>
    </row>
    <row r="11704">
      <c r="A11704" s="81" t="str">
        <v/>
      </c>
      <c r="B11704" s="81" t="str">
        <v/>
      </c>
      <c r="C11704" s="83">
        <f>IF($E11704="","",IFERROR(VLOOKUP(TRIM(E11704&amp;""),'Référentiel Articles'!$A$2:$F$634,2,FALSE),""))</f>
      </c>
      <c r="D11704" s="83">
        <f>IF($E11704="","",IFERROR(VLOOKUP(TRIM(E11704&amp;""),'Référentiel Articles'!$A$2:$F$634,3,FALSE),""))</f>
      </c>
      <c r="E11704" s="81" t="str">
        <v/>
      </c>
      <c r="F11704" s="83">
        <f>IF($E11704="","",IFERROR(VLOOKUP(TRIM(E11704&amp;""),'Référentiel Articles'!$A$2:$F$634,4,FALSE),""))</f>
      </c>
      <c r="G11704" s="84">
        <f>IF($E11704="","",IFERROR(VLOOKUP(TRIM(E11704&amp;""),'Référentiel Articles'!$A$2:$F$634,5,FALSE),""))</f>
      </c>
      <c r="H11704" s="85" t="str">
        <v/>
      </c>
      <c r="I11704" s="84">
        <f>IF($E11704="","",IFERROR(VLOOKUP(TRIM(E11704&amp;""),'Référentiel Articles'!$A$2:$F$634,6,FALSE),""))</f>
      </c>
      <c r="J11704" s="90">
        <f>IF(OR($E11704="",$H11704=""),"",$H11704*$I11704)</f>
      </c>
      <c r="K11704" s="87" t="str">
        <v/>
      </c>
    </row>
    <row r="11705">
      <c r="A11705" s="74" t="str">
        <v/>
      </c>
      <c r="B11705" s="74" t="str">
        <v/>
      </c>
      <c r="C11705" s="75">
        <f>IF($E11705="","",IFERROR(VLOOKUP(TRIM(E11705&amp;""),'Référentiel Articles'!$A$2:$F$634,2,FALSE),""))</f>
      </c>
      <c r="D11705" s="75">
        <f>IF($E11705="","",IFERROR(VLOOKUP(TRIM(E11705&amp;""),'Référentiel Articles'!$A$2:$F$634,3,FALSE),""))</f>
      </c>
      <c r="E11705" s="74" t="str">
        <v/>
      </c>
      <c r="F11705" s="75">
        <f>IF($E11705="","",IFERROR(VLOOKUP(TRIM(E11705&amp;""),'Référentiel Articles'!$A$2:$F$634,4,FALSE),""))</f>
      </c>
      <c r="G11705" s="76">
        <f>IF($E11705="","",IFERROR(VLOOKUP(TRIM(E11705&amp;""),'Référentiel Articles'!$A$2:$F$634,5,FALSE),""))</f>
      </c>
      <c r="H11705" s="77" t="str">
        <v/>
      </c>
      <c r="I11705" s="76">
        <f>IF($E11705="","",IFERROR(VLOOKUP(TRIM(E11705&amp;""),'Référentiel Articles'!$A$2:$F$634,6,FALSE),""))</f>
      </c>
      <c r="J11705" s="78">
        <f>IF(OR($E11705="",$H11705=""),"",$H11705*$I11705)</f>
      </c>
      <c r="K11705" s="79" t="str">
        <v/>
      </c>
    </row>
    <row r="11706">
      <c r="A11706" s="81" t="str">
        <v/>
      </c>
      <c r="B11706" s="81" t="str">
        <v/>
      </c>
      <c r="C11706" s="83">
        <f>IF($E11706="","",IFERROR(VLOOKUP(TRIM(E11706&amp;""),'Référentiel Articles'!$A$2:$F$634,2,FALSE),""))</f>
      </c>
      <c r="D11706" s="83">
        <f>IF($E11706="","",IFERROR(VLOOKUP(TRIM(E11706&amp;""),'Référentiel Articles'!$A$2:$F$634,3,FALSE),""))</f>
      </c>
      <c r="E11706" s="81" t="str">
        <v/>
      </c>
      <c r="F11706" s="83">
        <f>IF($E11706="","",IFERROR(VLOOKUP(TRIM(E11706&amp;""),'Référentiel Articles'!$A$2:$F$634,4,FALSE),""))</f>
      </c>
      <c r="G11706" s="84">
        <f>IF($E11706="","",IFERROR(VLOOKUP(TRIM(E11706&amp;""),'Référentiel Articles'!$A$2:$F$634,5,FALSE),""))</f>
      </c>
      <c r="H11706" s="85" t="str">
        <v/>
      </c>
      <c r="I11706" s="84">
        <f>IF($E11706="","",IFERROR(VLOOKUP(TRIM(E11706&amp;""),'Référentiel Articles'!$A$2:$F$634,6,FALSE),""))</f>
      </c>
      <c r="J11706" s="90">
        <f>IF(OR($E11706="",$H11706=""),"",$H11706*$I11706)</f>
      </c>
      <c r="K11706" s="87" t="str">
        <v/>
      </c>
    </row>
    <row r="11707">
      <c r="A11707" s="74" t="str">
        <v/>
      </c>
      <c r="B11707" s="74" t="str">
        <v/>
      </c>
      <c r="C11707" s="75">
        <f>IF($E11707="","",IFERROR(VLOOKUP(TRIM(E11707&amp;""),'Référentiel Articles'!$A$2:$F$634,2,FALSE),""))</f>
      </c>
      <c r="D11707" s="75">
        <f>IF($E11707="","",IFERROR(VLOOKUP(TRIM(E11707&amp;""),'Référentiel Articles'!$A$2:$F$634,3,FALSE),""))</f>
      </c>
      <c r="E11707" s="74" t="str">
        <v/>
      </c>
      <c r="F11707" s="75">
        <f>IF($E11707="","",IFERROR(VLOOKUP(TRIM(E11707&amp;""),'Référentiel Articles'!$A$2:$F$634,4,FALSE),""))</f>
      </c>
      <c r="G11707" s="76">
        <f>IF($E11707="","",IFERROR(VLOOKUP(TRIM(E11707&amp;""),'Référentiel Articles'!$A$2:$F$634,5,FALSE),""))</f>
      </c>
      <c r="H11707" s="77" t="str">
        <v/>
      </c>
      <c r="I11707" s="76">
        <f>IF($E11707="","",IFERROR(VLOOKUP(TRIM(E11707&amp;""),'Référentiel Articles'!$A$2:$F$634,6,FALSE),""))</f>
      </c>
      <c r="J11707" s="78">
        <f>IF(OR($E11707="",$H11707=""),"",$H11707*$I11707)</f>
      </c>
      <c r="K11707" s="79" t="str">
        <v/>
      </c>
    </row>
    <row r="11708">
      <c r="A11708" s="81" t="str">
        <v/>
      </c>
      <c r="B11708" s="81" t="str">
        <v/>
      </c>
      <c r="C11708" s="83">
        <f>IF($E11708="","",IFERROR(VLOOKUP(TRIM(E11708&amp;""),'Référentiel Articles'!$A$2:$F$634,2,FALSE),""))</f>
      </c>
      <c r="D11708" s="83">
        <f>IF($E11708="","",IFERROR(VLOOKUP(TRIM(E11708&amp;""),'Référentiel Articles'!$A$2:$F$634,3,FALSE),""))</f>
      </c>
      <c r="E11708" s="81" t="str">
        <v/>
      </c>
      <c r="F11708" s="83">
        <f>IF($E11708="","",IFERROR(VLOOKUP(TRIM(E11708&amp;""),'Référentiel Articles'!$A$2:$F$634,4,FALSE),""))</f>
      </c>
      <c r="G11708" s="84">
        <f>IF($E11708="","",IFERROR(VLOOKUP(TRIM(E11708&amp;""),'Référentiel Articles'!$A$2:$F$634,5,FALSE),""))</f>
      </c>
      <c r="H11708" s="85" t="str">
        <v/>
      </c>
      <c r="I11708" s="84">
        <f>IF($E11708="","",IFERROR(VLOOKUP(TRIM(E11708&amp;""),'Référentiel Articles'!$A$2:$F$634,6,FALSE),""))</f>
      </c>
      <c r="J11708" s="90">
        <f>IF(OR($E11708="",$H11708=""),"",$H11708*$I11708)</f>
      </c>
      <c r="K11708" s="87" t="str">
        <v/>
      </c>
    </row>
    <row r="11709">
      <c r="A11709" s="74" t="str">
        <v/>
      </c>
      <c r="B11709" s="74" t="str">
        <v/>
      </c>
      <c r="C11709" s="75">
        <f>IF($E11709="","",IFERROR(VLOOKUP(TRIM(E11709&amp;""),'Référentiel Articles'!$A$2:$F$634,2,FALSE),""))</f>
      </c>
      <c r="D11709" s="75">
        <f>IF($E11709="","",IFERROR(VLOOKUP(TRIM(E11709&amp;""),'Référentiel Articles'!$A$2:$F$634,3,FALSE),""))</f>
      </c>
      <c r="E11709" s="74" t="str">
        <v/>
      </c>
      <c r="F11709" s="75">
        <f>IF($E11709="","",IFERROR(VLOOKUP(TRIM(E11709&amp;""),'Référentiel Articles'!$A$2:$F$634,4,FALSE),""))</f>
      </c>
      <c r="G11709" s="76">
        <f>IF($E11709="","",IFERROR(VLOOKUP(TRIM(E11709&amp;""),'Référentiel Articles'!$A$2:$F$634,5,FALSE),""))</f>
      </c>
      <c r="H11709" s="77" t="str">
        <v/>
      </c>
      <c r="I11709" s="76">
        <f>IF($E11709="","",IFERROR(VLOOKUP(TRIM(E11709&amp;""),'Référentiel Articles'!$A$2:$F$634,6,FALSE),""))</f>
      </c>
      <c r="J11709" s="78">
        <f>IF(OR($E11709="",$H11709=""),"",$H11709*$I11709)</f>
      </c>
      <c r="K11709" s="79" t="str">
        <v/>
      </c>
    </row>
    <row r="11710">
      <c r="A11710" s="81" t="str">
        <v/>
      </c>
      <c r="B11710" s="81" t="str">
        <v/>
      </c>
      <c r="C11710" s="83">
        <f>IF($E11710="","",IFERROR(VLOOKUP(TRIM(E11710&amp;""),'Référentiel Articles'!$A$2:$F$634,2,FALSE),""))</f>
      </c>
      <c r="D11710" s="83">
        <f>IF($E11710="","",IFERROR(VLOOKUP(TRIM(E11710&amp;""),'Référentiel Articles'!$A$2:$F$634,3,FALSE),""))</f>
      </c>
      <c r="E11710" s="81" t="str">
        <v/>
      </c>
      <c r="F11710" s="83">
        <f>IF($E11710="","",IFERROR(VLOOKUP(TRIM(E11710&amp;""),'Référentiel Articles'!$A$2:$F$634,4,FALSE),""))</f>
      </c>
      <c r="G11710" s="84">
        <f>IF($E11710="","",IFERROR(VLOOKUP(TRIM(E11710&amp;""),'Référentiel Articles'!$A$2:$F$634,5,FALSE),""))</f>
      </c>
      <c r="H11710" s="85" t="str">
        <v/>
      </c>
      <c r="I11710" s="84">
        <f>IF($E11710="","",IFERROR(VLOOKUP(TRIM(E11710&amp;""),'Référentiel Articles'!$A$2:$F$634,6,FALSE),""))</f>
      </c>
      <c r="J11710" s="90">
        <f>IF(OR($E11710="",$H11710=""),"",$H11710*$I11710)</f>
      </c>
      <c r="K11710" s="87" t="str">
        <v/>
      </c>
    </row>
    <row r="11711">
      <c r="A11711" s="74" t="str">
        <v/>
      </c>
      <c r="B11711" s="74" t="str">
        <v/>
      </c>
      <c r="C11711" s="75">
        <f>IF($E11711="","",IFERROR(VLOOKUP(TRIM(E11711&amp;""),'Référentiel Articles'!$A$2:$F$634,2,FALSE),""))</f>
      </c>
      <c r="D11711" s="75">
        <f>IF($E11711="","",IFERROR(VLOOKUP(TRIM(E11711&amp;""),'Référentiel Articles'!$A$2:$F$634,3,FALSE),""))</f>
      </c>
      <c r="E11711" s="74" t="str">
        <v/>
      </c>
      <c r="F11711" s="75">
        <f>IF($E11711="","",IFERROR(VLOOKUP(TRIM(E11711&amp;""),'Référentiel Articles'!$A$2:$F$634,4,FALSE),""))</f>
      </c>
      <c r="G11711" s="76">
        <f>IF($E11711="","",IFERROR(VLOOKUP(TRIM(E11711&amp;""),'Référentiel Articles'!$A$2:$F$634,5,FALSE),""))</f>
      </c>
      <c r="H11711" s="77" t="str">
        <v/>
      </c>
      <c r="I11711" s="76">
        <f>IF($E11711="","",IFERROR(VLOOKUP(TRIM(E11711&amp;""),'Référentiel Articles'!$A$2:$F$634,6,FALSE),""))</f>
      </c>
      <c r="J11711" s="78">
        <f>IF(OR($E11711="",$H11711=""),"",$H11711*$I11711)</f>
      </c>
      <c r="K11711" s="79" t="str">
        <v/>
      </c>
    </row>
    <row r="11712">
      <c r="A11712" s="81" t="str">
        <v/>
      </c>
      <c r="B11712" s="81" t="str">
        <v/>
      </c>
      <c r="C11712" s="83">
        <f>IF($E11712="","",IFERROR(VLOOKUP(TRIM(E11712&amp;""),'Référentiel Articles'!$A$2:$F$634,2,FALSE),""))</f>
      </c>
      <c r="D11712" s="83">
        <f>IF($E11712="","",IFERROR(VLOOKUP(TRIM(E11712&amp;""),'Référentiel Articles'!$A$2:$F$634,3,FALSE),""))</f>
      </c>
      <c r="E11712" s="81" t="str">
        <v/>
      </c>
      <c r="F11712" s="83">
        <f>IF($E11712="","",IFERROR(VLOOKUP(TRIM(E11712&amp;""),'Référentiel Articles'!$A$2:$F$634,4,FALSE),""))</f>
      </c>
      <c r="G11712" s="84">
        <f>IF($E11712="","",IFERROR(VLOOKUP(TRIM(E11712&amp;""),'Référentiel Articles'!$A$2:$F$634,5,FALSE),""))</f>
      </c>
      <c r="H11712" s="85" t="str">
        <v/>
      </c>
      <c r="I11712" s="84">
        <f>IF($E11712="","",IFERROR(VLOOKUP(TRIM(E11712&amp;""),'Référentiel Articles'!$A$2:$F$634,6,FALSE),""))</f>
      </c>
      <c r="J11712" s="90">
        <f>IF(OR($E11712="",$H11712=""),"",$H11712*$I11712)</f>
      </c>
      <c r="K11712" s="87" t="str">
        <v/>
      </c>
    </row>
    <row r="11713">
      <c r="A11713" s="74" t="str">
        <v/>
      </c>
      <c r="B11713" s="74" t="str">
        <v/>
      </c>
      <c r="C11713" s="75">
        <f>IF($E11713="","",IFERROR(VLOOKUP(TRIM(E11713&amp;""),'Référentiel Articles'!$A$2:$F$634,2,FALSE),""))</f>
      </c>
      <c r="D11713" s="75">
        <f>IF($E11713="","",IFERROR(VLOOKUP(TRIM(E11713&amp;""),'Référentiel Articles'!$A$2:$F$634,3,FALSE),""))</f>
      </c>
      <c r="E11713" s="74" t="str">
        <v/>
      </c>
      <c r="F11713" s="75">
        <f>IF($E11713="","",IFERROR(VLOOKUP(TRIM(E11713&amp;""),'Référentiel Articles'!$A$2:$F$634,4,FALSE),""))</f>
      </c>
      <c r="G11713" s="76">
        <f>IF($E11713="","",IFERROR(VLOOKUP(TRIM(E11713&amp;""),'Référentiel Articles'!$A$2:$F$634,5,FALSE),""))</f>
      </c>
      <c r="H11713" s="77" t="str">
        <v/>
      </c>
      <c r="I11713" s="76">
        <f>IF($E11713="","",IFERROR(VLOOKUP(TRIM(E11713&amp;""),'Référentiel Articles'!$A$2:$F$634,6,FALSE),""))</f>
      </c>
      <c r="J11713" s="78">
        <f>IF(OR($E11713="",$H11713=""),"",$H11713*$I11713)</f>
      </c>
      <c r="K11713" s="79" t="str">
        <v/>
      </c>
    </row>
    <row r="11714">
      <c r="A11714" s="81" t="str">
        <v/>
      </c>
      <c r="B11714" s="81" t="str">
        <v/>
      </c>
      <c r="C11714" s="83">
        <f>IF($E11714="","",IFERROR(VLOOKUP(TRIM(E11714&amp;""),'Référentiel Articles'!$A$2:$F$634,2,FALSE),""))</f>
      </c>
      <c r="D11714" s="83">
        <f>IF($E11714="","",IFERROR(VLOOKUP(TRIM(E11714&amp;""),'Référentiel Articles'!$A$2:$F$634,3,FALSE),""))</f>
      </c>
      <c r="E11714" s="81" t="str">
        <v/>
      </c>
      <c r="F11714" s="83">
        <f>IF($E11714="","",IFERROR(VLOOKUP(TRIM(E11714&amp;""),'Référentiel Articles'!$A$2:$F$634,4,FALSE),""))</f>
      </c>
      <c r="G11714" s="84">
        <f>IF($E11714="","",IFERROR(VLOOKUP(TRIM(E11714&amp;""),'Référentiel Articles'!$A$2:$F$634,5,FALSE),""))</f>
      </c>
      <c r="H11714" s="85" t="str">
        <v/>
      </c>
      <c r="I11714" s="84">
        <f>IF($E11714="","",IFERROR(VLOOKUP(TRIM(E11714&amp;""),'Référentiel Articles'!$A$2:$F$634,6,FALSE),""))</f>
      </c>
      <c r="J11714" s="90">
        <f>IF(OR($E11714="",$H11714=""),"",$H11714*$I11714)</f>
      </c>
      <c r="K11714" s="87" t="str">
        <v/>
      </c>
    </row>
    <row r="11715">
      <c r="A11715" s="74" t="str">
        <v/>
      </c>
      <c r="B11715" s="74" t="str">
        <v/>
      </c>
      <c r="C11715" s="75">
        <f>IF($E11715="","",IFERROR(VLOOKUP(TRIM(E11715&amp;""),'Référentiel Articles'!$A$2:$F$634,2,FALSE),""))</f>
      </c>
      <c r="D11715" s="75">
        <f>IF($E11715="","",IFERROR(VLOOKUP(TRIM(E11715&amp;""),'Référentiel Articles'!$A$2:$F$634,3,FALSE),""))</f>
      </c>
      <c r="E11715" s="74" t="str">
        <v/>
      </c>
      <c r="F11715" s="75">
        <f>IF($E11715="","",IFERROR(VLOOKUP(TRIM(E11715&amp;""),'Référentiel Articles'!$A$2:$F$634,4,FALSE),""))</f>
      </c>
      <c r="G11715" s="76">
        <f>IF($E11715="","",IFERROR(VLOOKUP(TRIM(E11715&amp;""),'Référentiel Articles'!$A$2:$F$634,5,FALSE),""))</f>
      </c>
      <c r="H11715" s="77" t="str">
        <v/>
      </c>
      <c r="I11715" s="76">
        <f>IF($E11715="","",IFERROR(VLOOKUP(TRIM(E11715&amp;""),'Référentiel Articles'!$A$2:$F$634,6,FALSE),""))</f>
      </c>
      <c r="J11715" s="78">
        <f>IF(OR($E11715="",$H11715=""),"",$H11715*$I11715)</f>
      </c>
      <c r="K11715" s="79" t="str">
        <v/>
      </c>
    </row>
    <row r="11716">
      <c r="A11716" s="81" t="str">
        <v/>
      </c>
      <c r="B11716" s="81" t="str">
        <v/>
      </c>
      <c r="C11716" s="83">
        <f>IF($E11716="","",IFERROR(VLOOKUP(TRIM(E11716&amp;""),'Référentiel Articles'!$A$2:$F$634,2,FALSE),""))</f>
      </c>
      <c r="D11716" s="83">
        <f>IF($E11716="","",IFERROR(VLOOKUP(TRIM(E11716&amp;""),'Référentiel Articles'!$A$2:$F$634,3,FALSE),""))</f>
      </c>
      <c r="E11716" s="81" t="str">
        <v/>
      </c>
      <c r="F11716" s="83">
        <f>IF($E11716="","",IFERROR(VLOOKUP(TRIM(E11716&amp;""),'Référentiel Articles'!$A$2:$F$634,4,FALSE),""))</f>
      </c>
      <c r="G11716" s="84">
        <f>IF($E11716="","",IFERROR(VLOOKUP(TRIM(E11716&amp;""),'Référentiel Articles'!$A$2:$F$634,5,FALSE),""))</f>
      </c>
      <c r="H11716" s="85" t="str">
        <v/>
      </c>
      <c r="I11716" s="84">
        <f>IF($E11716="","",IFERROR(VLOOKUP(TRIM(E11716&amp;""),'Référentiel Articles'!$A$2:$F$634,6,FALSE),""))</f>
      </c>
      <c r="J11716" s="90">
        <f>IF(OR($E11716="",$H11716=""),"",$H11716*$I11716)</f>
      </c>
      <c r="K11716" s="87" t="str">
        <v/>
      </c>
    </row>
    <row r="11717">
      <c r="A11717" s="74" t="str">
        <v/>
      </c>
      <c r="B11717" s="74" t="str">
        <v/>
      </c>
      <c r="C11717" s="75">
        <f>IF($E11717="","",IFERROR(VLOOKUP(TRIM(E11717&amp;""),'Référentiel Articles'!$A$2:$F$634,2,FALSE),""))</f>
      </c>
      <c r="D11717" s="75">
        <f>IF($E11717="","",IFERROR(VLOOKUP(TRIM(E11717&amp;""),'Référentiel Articles'!$A$2:$F$634,3,FALSE),""))</f>
      </c>
      <c r="E11717" s="74" t="str">
        <v/>
      </c>
      <c r="F11717" s="75">
        <f>IF($E11717="","",IFERROR(VLOOKUP(TRIM(E11717&amp;""),'Référentiel Articles'!$A$2:$F$634,4,FALSE),""))</f>
      </c>
      <c r="G11717" s="76">
        <f>IF($E11717="","",IFERROR(VLOOKUP(TRIM(E11717&amp;""),'Référentiel Articles'!$A$2:$F$634,5,FALSE),""))</f>
      </c>
      <c r="H11717" s="77" t="str">
        <v/>
      </c>
      <c r="I11717" s="76">
        <f>IF($E11717="","",IFERROR(VLOOKUP(TRIM(E11717&amp;""),'Référentiel Articles'!$A$2:$F$634,6,FALSE),""))</f>
      </c>
      <c r="J11717" s="78">
        <f>IF(OR($E11717="",$H11717=""),"",$H11717*$I11717)</f>
      </c>
      <c r="K11717" s="79" t="str">
        <v/>
      </c>
    </row>
    <row r="11718">
      <c r="A11718" s="81" t="str">
        <v/>
      </c>
      <c r="B11718" s="81" t="str">
        <v/>
      </c>
      <c r="C11718" s="83">
        <f>IF($E11718="","",IFERROR(VLOOKUP(TRIM(E11718&amp;""),'Référentiel Articles'!$A$2:$F$634,2,FALSE),""))</f>
      </c>
      <c r="D11718" s="83">
        <f>IF($E11718="","",IFERROR(VLOOKUP(TRIM(E11718&amp;""),'Référentiel Articles'!$A$2:$F$634,3,FALSE),""))</f>
      </c>
      <c r="E11718" s="81" t="str">
        <v/>
      </c>
      <c r="F11718" s="83">
        <f>IF($E11718="","",IFERROR(VLOOKUP(TRIM(E11718&amp;""),'Référentiel Articles'!$A$2:$F$634,4,FALSE),""))</f>
      </c>
      <c r="G11718" s="84">
        <f>IF($E11718="","",IFERROR(VLOOKUP(TRIM(E11718&amp;""),'Référentiel Articles'!$A$2:$F$634,5,FALSE),""))</f>
      </c>
      <c r="H11718" s="85" t="str">
        <v/>
      </c>
      <c r="I11718" s="84">
        <f>IF($E11718="","",IFERROR(VLOOKUP(TRIM(E11718&amp;""),'Référentiel Articles'!$A$2:$F$634,6,FALSE),""))</f>
      </c>
      <c r="J11718" s="90">
        <f>IF(OR($E11718="",$H11718=""),"",$H11718*$I11718)</f>
      </c>
      <c r="K11718" s="87" t="str">
        <v/>
      </c>
    </row>
    <row r="11719">
      <c r="A11719" s="74" t="str">
        <v/>
      </c>
      <c r="B11719" s="74" t="str">
        <v/>
      </c>
      <c r="C11719" s="75">
        <f>IF($E11719="","",IFERROR(VLOOKUP(TRIM(E11719&amp;""),'Référentiel Articles'!$A$2:$F$634,2,FALSE),""))</f>
      </c>
      <c r="D11719" s="75">
        <f>IF($E11719="","",IFERROR(VLOOKUP(TRIM(E11719&amp;""),'Référentiel Articles'!$A$2:$F$634,3,FALSE),""))</f>
      </c>
      <c r="E11719" s="74" t="str">
        <v/>
      </c>
      <c r="F11719" s="75">
        <f>IF($E11719="","",IFERROR(VLOOKUP(TRIM(E11719&amp;""),'Référentiel Articles'!$A$2:$F$634,4,FALSE),""))</f>
      </c>
      <c r="G11719" s="76">
        <f>IF($E11719="","",IFERROR(VLOOKUP(TRIM(E11719&amp;""),'Référentiel Articles'!$A$2:$F$634,5,FALSE),""))</f>
      </c>
      <c r="H11719" s="77" t="str">
        <v/>
      </c>
      <c r="I11719" s="76">
        <f>IF($E11719="","",IFERROR(VLOOKUP(TRIM(E11719&amp;""),'Référentiel Articles'!$A$2:$F$634,6,FALSE),""))</f>
      </c>
      <c r="J11719" s="78">
        <f>IF(OR($E11719="",$H11719=""),"",$H11719*$I11719)</f>
      </c>
      <c r="K11719" s="79" t="str">
        <v/>
      </c>
    </row>
    <row r="11720">
      <c r="A11720" s="81" t="str">
        <v/>
      </c>
      <c r="B11720" s="81" t="str">
        <v/>
      </c>
      <c r="C11720" s="83">
        <f>IF($E11720="","",IFERROR(VLOOKUP(TRIM(E11720&amp;""),'Référentiel Articles'!$A$2:$F$634,2,FALSE),""))</f>
      </c>
      <c r="D11720" s="83">
        <f>IF($E11720="","",IFERROR(VLOOKUP(TRIM(E11720&amp;""),'Référentiel Articles'!$A$2:$F$634,3,FALSE),""))</f>
      </c>
      <c r="E11720" s="81" t="str">
        <v/>
      </c>
      <c r="F11720" s="83">
        <f>IF($E11720="","",IFERROR(VLOOKUP(TRIM(E11720&amp;""),'Référentiel Articles'!$A$2:$F$634,4,FALSE),""))</f>
      </c>
      <c r="G11720" s="84">
        <f>IF($E11720="","",IFERROR(VLOOKUP(TRIM(E11720&amp;""),'Référentiel Articles'!$A$2:$F$634,5,FALSE),""))</f>
      </c>
      <c r="H11720" s="85" t="str">
        <v/>
      </c>
      <c r="I11720" s="84">
        <f>IF($E11720="","",IFERROR(VLOOKUP(TRIM(E11720&amp;""),'Référentiel Articles'!$A$2:$F$634,6,FALSE),""))</f>
      </c>
      <c r="J11720" s="90">
        <f>IF(OR($E11720="",$H11720=""),"",$H11720*$I11720)</f>
      </c>
      <c r="K11720" s="87" t="str">
        <v/>
      </c>
    </row>
    <row r="11721">
      <c r="A11721" s="74" t="str">
        <v/>
      </c>
      <c r="B11721" s="74" t="str">
        <v/>
      </c>
      <c r="C11721" s="75">
        <f>IF($E11721="","",IFERROR(VLOOKUP(TRIM(E11721&amp;""),'Référentiel Articles'!$A$2:$F$634,2,FALSE),""))</f>
      </c>
      <c r="D11721" s="75">
        <f>IF($E11721="","",IFERROR(VLOOKUP(TRIM(E11721&amp;""),'Référentiel Articles'!$A$2:$F$634,3,FALSE),""))</f>
      </c>
      <c r="E11721" s="74" t="str">
        <v/>
      </c>
      <c r="F11721" s="75">
        <f>IF($E11721="","",IFERROR(VLOOKUP(TRIM(E11721&amp;""),'Référentiel Articles'!$A$2:$F$634,4,FALSE),""))</f>
      </c>
      <c r="G11721" s="76">
        <f>IF($E11721="","",IFERROR(VLOOKUP(TRIM(E11721&amp;""),'Référentiel Articles'!$A$2:$F$634,5,FALSE),""))</f>
      </c>
      <c r="H11721" s="77" t="str">
        <v/>
      </c>
      <c r="I11721" s="76">
        <f>IF($E11721="","",IFERROR(VLOOKUP(TRIM(E11721&amp;""),'Référentiel Articles'!$A$2:$F$634,6,FALSE),""))</f>
      </c>
      <c r="J11721" s="78">
        <f>IF(OR($E11721="",$H11721=""),"",$H11721*$I11721)</f>
      </c>
      <c r="K11721" s="79" t="str">
        <v/>
      </c>
    </row>
    <row r="11722">
      <c r="A11722" s="81" t="str">
        <v/>
      </c>
      <c r="B11722" s="81" t="str">
        <v/>
      </c>
      <c r="C11722" s="83">
        <f>IF($E11722="","",IFERROR(VLOOKUP(TRIM(E11722&amp;""),'Référentiel Articles'!$A$2:$F$634,2,FALSE),""))</f>
      </c>
      <c r="D11722" s="83">
        <f>IF($E11722="","",IFERROR(VLOOKUP(TRIM(E11722&amp;""),'Référentiel Articles'!$A$2:$F$634,3,FALSE),""))</f>
      </c>
      <c r="E11722" s="81" t="str">
        <v/>
      </c>
      <c r="F11722" s="83">
        <f>IF($E11722="","",IFERROR(VLOOKUP(TRIM(E11722&amp;""),'Référentiel Articles'!$A$2:$F$634,4,FALSE),""))</f>
      </c>
      <c r="G11722" s="84">
        <f>IF($E11722="","",IFERROR(VLOOKUP(TRIM(E11722&amp;""),'Référentiel Articles'!$A$2:$F$634,5,FALSE),""))</f>
      </c>
      <c r="H11722" s="85" t="str">
        <v/>
      </c>
      <c r="I11722" s="84">
        <f>IF($E11722="","",IFERROR(VLOOKUP(TRIM(E11722&amp;""),'Référentiel Articles'!$A$2:$F$634,6,FALSE),""))</f>
      </c>
      <c r="J11722" s="90">
        <f>IF(OR($E11722="",$H11722=""),"",$H11722*$I11722)</f>
      </c>
      <c r="K11722" s="87" t="str">
        <v/>
      </c>
    </row>
    <row r="11723">
      <c r="A11723" s="74" t="str">
        <v/>
      </c>
      <c r="B11723" s="74" t="str">
        <v/>
      </c>
      <c r="C11723" s="75">
        <f>IF($E11723="","",IFERROR(VLOOKUP(TRIM(E11723&amp;""),'Référentiel Articles'!$A$2:$F$634,2,FALSE),""))</f>
      </c>
      <c r="D11723" s="75">
        <f>IF($E11723="","",IFERROR(VLOOKUP(TRIM(E11723&amp;""),'Référentiel Articles'!$A$2:$F$634,3,FALSE),""))</f>
      </c>
      <c r="E11723" s="74" t="str">
        <v/>
      </c>
      <c r="F11723" s="75">
        <f>IF($E11723="","",IFERROR(VLOOKUP(TRIM(E11723&amp;""),'Référentiel Articles'!$A$2:$F$634,4,FALSE),""))</f>
      </c>
      <c r="G11723" s="76">
        <f>IF($E11723="","",IFERROR(VLOOKUP(TRIM(E11723&amp;""),'Référentiel Articles'!$A$2:$F$634,5,FALSE),""))</f>
      </c>
      <c r="H11723" s="77" t="str">
        <v/>
      </c>
      <c r="I11723" s="76">
        <f>IF($E11723="","",IFERROR(VLOOKUP(TRIM(E11723&amp;""),'Référentiel Articles'!$A$2:$F$634,6,FALSE),""))</f>
      </c>
      <c r="J11723" s="78">
        <f>IF(OR($E11723="",$H11723=""),"",$H11723*$I11723)</f>
      </c>
      <c r="K11723" s="79" t="str">
        <v/>
      </c>
    </row>
    <row r="11724">
      <c r="A11724" s="81" t="str">
        <v/>
      </c>
      <c r="B11724" s="81" t="str">
        <v/>
      </c>
      <c r="C11724" s="83">
        <f>IF($E11724="","",IFERROR(VLOOKUP(TRIM(E11724&amp;""),'Référentiel Articles'!$A$2:$F$634,2,FALSE),""))</f>
      </c>
      <c r="D11724" s="83">
        <f>IF($E11724="","",IFERROR(VLOOKUP(TRIM(E11724&amp;""),'Référentiel Articles'!$A$2:$F$634,3,FALSE),""))</f>
      </c>
      <c r="E11724" s="81" t="str">
        <v/>
      </c>
      <c r="F11724" s="83">
        <f>IF($E11724="","",IFERROR(VLOOKUP(TRIM(E11724&amp;""),'Référentiel Articles'!$A$2:$F$634,4,FALSE),""))</f>
      </c>
      <c r="G11724" s="84">
        <f>IF($E11724="","",IFERROR(VLOOKUP(TRIM(E11724&amp;""),'Référentiel Articles'!$A$2:$F$634,5,FALSE),""))</f>
      </c>
      <c r="H11724" s="85" t="str">
        <v/>
      </c>
      <c r="I11724" s="84">
        <f>IF($E11724="","",IFERROR(VLOOKUP(TRIM(E11724&amp;""),'Référentiel Articles'!$A$2:$F$634,6,FALSE),""))</f>
      </c>
      <c r="J11724" s="90">
        <f>IF(OR($E11724="",$H11724=""),"",$H11724*$I11724)</f>
      </c>
      <c r="K11724" s="87" t="str">
        <v/>
      </c>
    </row>
    <row r="11725">
      <c r="A11725" s="74" t="str">
        <v/>
      </c>
      <c r="B11725" s="74" t="str">
        <v/>
      </c>
      <c r="C11725" s="75">
        <f>IF($E11725="","",IFERROR(VLOOKUP(TRIM(E11725&amp;""),'Référentiel Articles'!$A$2:$F$634,2,FALSE),""))</f>
      </c>
      <c r="D11725" s="75">
        <f>IF($E11725="","",IFERROR(VLOOKUP(TRIM(E11725&amp;""),'Référentiel Articles'!$A$2:$F$634,3,FALSE),""))</f>
      </c>
      <c r="E11725" s="74" t="str">
        <v/>
      </c>
      <c r="F11725" s="75">
        <f>IF($E11725="","",IFERROR(VLOOKUP(TRIM(E11725&amp;""),'Référentiel Articles'!$A$2:$F$634,4,FALSE),""))</f>
      </c>
      <c r="G11725" s="76">
        <f>IF($E11725="","",IFERROR(VLOOKUP(TRIM(E11725&amp;""),'Référentiel Articles'!$A$2:$F$634,5,FALSE),""))</f>
      </c>
      <c r="H11725" s="77" t="str">
        <v/>
      </c>
      <c r="I11725" s="76">
        <f>IF($E11725="","",IFERROR(VLOOKUP(TRIM(E11725&amp;""),'Référentiel Articles'!$A$2:$F$634,6,FALSE),""))</f>
      </c>
      <c r="J11725" s="78">
        <f>IF(OR($E11725="",$H11725=""),"",$H11725*$I11725)</f>
      </c>
      <c r="K11725" s="79" t="str">
        <v/>
      </c>
    </row>
    <row r="11726">
      <c r="A11726" s="81" t="str">
        <v/>
      </c>
      <c r="B11726" s="81" t="str">
        <v/>
      </c>
      <c r="C11726" s="83">
        <f>IF($E11726="","",IFERROR(VLOOKUP(TRIM(E11726&amp;""),'Référentiel Articles'!$A$2:$F$634,2,FALSE),""))</f>
      </c>
      <c r="D11726" s="83">
        <f>IF($E11726="","",IFERROR(VLOOKUP(TRIM(E11726&amp;""),'Référentiel Articles'!$A$2:$F$634,3,FALSE),""))</f>
      </c>
      <c r="E11726" s="81" t="str">
        <v/>
      </c>
      <c r="F11726" s="83">
        <f>IF($E11726="","",IFERROR(VLOOKUP(TRIM(E11726&amp;""),'Référentiel Articles'!$A$2:$F$634,4,FALSE),""))</f>
      </c>
      <c r="G11726" s="84">
        <f>IF($E11726="","",IFERROR(VLOOKUP(TRIM(E11726&amp;""),'Référentiel Articles'!$A$2:$F$634,5,FALSE),""))</f>
      </c>
      <c r="H11726" s="85" t="str">
        <v/>
      </c>
      <c r="I11726" s="84">
        <f>IF($E11726="","",IFERROR(VLOOKUP(TRIM(E11726&amp;""),'Référentiel Articles'!$A$2:$F$634,6,FALSE),""))</f>
      </c>
      <c r="J11726" s="90">
        <f>IF(OR($E11726="",$H11726=""),"",$H11726*$I11726)</f>
      </c>
      <c r="K11726" s="87" t="str">
        <v/>
      </c>
    </row>
    <row r="11727">
      <c r="A11727" s="74" t="str">
        <v/>
      </c>
      <c r="B11727" s="74" t="str">
        <v/>
      </c>
      <c r="C11727" s="75">
        <f>IF($E11727="","",IFERROR(VLOOKUP(TRIM(E11727&amp;""),'Référentiel Articles'!$A$2:$F$634,2,FALSE),""))</f>
      </c>
      <c r="D11727" s="75">
        <f>IF($E11727="","",IFERROR(VLOOKUP(TRIM(E11727&amp;""),'Référentiel Articles'!$A$2:$F$634,3,FALSE),""))</f>
      </c>
      <c r="E11727" s="74" t="str">
        <v/>
      </c>
      <c r="F11727" s="75">
        <f>IF($E11727="","",IFERROR(VLOOKUP(TRIM(E11727&amp;""),'Référentiel Articles'!$A$2:$F$634,4,FALSE),""))</f>
      </c>
      <c r="G11727" s="76">
        <f>IF($E11727="","",IFERROR(VLOOKUP(TRIM(E11727&amp;""),'Référentiel Articles'!$A$2:$F$634,5,FALSE),""))</f>
      </c>
      <c r="H11727" s="77" t="str">
        <v/>
      </c>
      <c r="I11727" s="76">
        <f>IF($E11727="","",IFERROR(VLOOKUP(TRIM(E11727&amp;""),'Référentiel Articles'!$A$2:$F$634,6,FALSE),""))</f>
      </c>
      <c r="J11727" s="78">
        <f>IF(OR($E11727="",$H11727=""),"",$H11727*$I11727)</f>
      </c>
      <c r="K11727" s="79" t="str">
        <v/>
      </c>
    </row>
    <row r="11728">
      <c r="A11728" s="81" t="str">
        <v/>
      </c>
      <c r="B11728" s="81" t="str">
        <v/>
      </c>
      <c r="C11728" s="83">
        <f>IF($E11728="","",IFERROR(VLOOKUP(TRIM(E11728&amp;""),'Référentiel Articles'!$A$2:$F$634,2,FALSE),""))</f>
      </c>
      <c r="D11728" s="83">
        <f>IF($E11728="","",IFERROR(VLOOKUP(TRIM(E11728&amp;""),'Référentiel Articles'!$A$2:$F$634,3,FALSE),""))</f>
      </c>
      <c r="E11728" s="81" t="str">
        <v/>
      </c>
      <c r="F11728" s="83">
        <f>IF($E11728="","",IFERROR(VLOOKUP(TRIM(E11728&amp;""),'Référentiel Articles'!$A$2:$F$634,4,FALSE),""))</f>
      </c>
      <c r="G11728" s="84">
        <f>IF($E11728="","",IFERROR(VLOOKUP(TRIM(E11728&amp;""),'Référentiel Articles'!$A$2:$F$634,5,FALSE),""))</f>
      </c>
      <c r="H11728" s="85" t="str">
        <v/>
      </c>
      <c r="I11728" s="84">
        <f>IF($E11728="","",IFERROR(VLOOKUP(TRIM(E11728&amp;""),'Référentiel Articles'!$A$2:$F$634,6,FALSE),""))</f>
      </c>
      <c r="J11728" s="90">
        <f>IF(OR($E11728="",$H11728=""),"",$H11728*$I11728)</f>
      </c>
      <c r="K11728" s="87" t="str">
        <v/>
      </c>
    </row>
    <row r="11729">
      <c r="A11729" s="74" t="str">
        <v/>
      </c>
      <c r="B11729" s="74" t="str">
        <v/>
      </c>
      <c r="C11729" s="75">
        <f>IF($E11729="","",IFERROR(VLOOKUP(TRIM(E11729&amp;""),'Référentiel Articles'!$A$2:$F$634,2,FALSE),""))</f>
      </c>
      <c r="D11729" s="75">
        <f>IF($E11729="","",IFERROR(VLOOKUP(TRIM(E11729&amp;""),'Référentiel Articles'!$A$2:$F$634,3,FALSE),""))</f>
      </c>
      <c r="E11729" s="74" t="str">
        <v/>
      </c>
      <c r="F11729" s="75">
        <f>IF($E11729="","",IFERROR(VLOOKUP(TRIM(E11729&amp;""),'Référentiel Articles'!$A$2:$F$634,4,FALSE),""))</f>
      </c>
      <c r="G11729" s="76">
        <f>IF($E11729="","",IFERROR(VLOOKUP(TRIM(E11729&amp;""),'Référentiel Articles'!$A$2:$F$634,5,FALSE),""))</f>
      </c>
      <c r="H11729" s="77" t="str">
        <v/>
      </c>
      <c r="I11729" s="76">
        <f>IF($E11729="","",IFERROR(VLOOKUP(TRIM(E11729&amp;""),'Référentiel Articles'!$A$2:$F$634,6,FALSE),""))</f>
      </c>
      <c r="J11729" s="78">
        <f>IF(OR($E11729="",$H11729=""),"",$H11729*$I11729)</f>
      </c>
      <c r="K11729" s="79" t="str">
        <v/>
      </c>
    </row>
    <row r="11730">
      <c r="A11730" s="81" t="str">
        <v/>
      </c>
      <c r="B11730" s="81" t="str">
        <v/>
      </c>
      <c r="C11730" s="83">
        <f>IF($E11730="","",IFERROR(VLOOKUP(TRIM(E11730&amp;""),'Référentiel Articles'!$A$2:$F$634,2,FALSE),""))</f>
      </c>
      <c r="D11730" s="83">
        <f>IF($E11730="","",IFERROR(VLOOKUP(TRIM(E11730&amp;""),'Référentiel Articles'!$A$2:$F$634,3,FALSE),""))</f>
      </c>
      <c r="E11730" s="81" t="str">
        <v/>
      </c>
      <c r="F11730" s="83">
        <f>IF($E11730="","",IFERROR(VLOOKUP(TRIM(E11730&amp;""),'Référentiel Articles'!$A$2:$F$634,4,FALSE),""))</f>
      </c>
      <c r="G11730" s="84">
        <f>IF($E11730="","",IFERROR(VLOOKUP(TRIM(E11730&amp;""),'Référentiel Articles'!$A$2:$F$634,5,FALSE),""))</f>
      </c>
      <c r="H11730" s="85" t="str">
        <v/>
      </c>
      <c r="I11730" s="84">
        <f>IF($E11730="","",IFERROR(VLOOKUP(TRIM(E11730&amp;""),'Référentiel Articles'!$A$2:$F$634,6,FALSE),""))</f>
      </c>
      <c r="J11730" s="90">
        <f>IF(OR($E11730="",$H11730=""),"",$H11730*$I11730)</f>
      </c>
      <c r="K11730" s="87" t="str">
        <v/>
      </c>
    </row>
    <row r="11731">
      <c r="A11731" s="74" t="str">
        <v/>
      </c>
      <c r="B11731" s="74" t="str">
        <v/>
      </c>
      <c r="C11731" s="75">
        <f>IF($E11731="","",IFERROR(VLOOKUP(TRIM(E11731&amp;""),'Référentiel Articles'!$A$2:$F$634,2,FALSE),""))</f>
      </c>
      <c r="D11731" s="75">
        <f>IF($E11731="","",IFERROR(VLOOKUP(TRIM(E11731&amp;""),'Référentiel Articles'!$A$2:$F$634,3,FALSE),""))</f>
      </c>
      <c r="E11731" s="74" t="str">
        <v/>
      </c>
      <c r="F11731" s="75">
        <f>IF($E11731="","",IFERROR(VLOOKUP(TRIM(E11731&amp;""),'Référentiel Articles'!$A$2:$F$634,4,FALSE),""))</f>
      </c>
      <c r="G11731" s="76">
        <f>IF($E11731="","",IFERROR(VLOOKUP(TRIM(E11731&amp;""),'Référentiel Articles'!$A$2:$F$634,5,FALSE),""))</f>
      </c>
      <c r="H11731" s="77" t="str">
        <v/>
      </c>
      <c r="I11731" s="76">
        <f>IF($E11731="","",IFERROR(VLOOKUP(TRIM(E11731&amp;""),'Référentiel Articles'!$A$2:$F$634,6,FALSE),""))</f>
      </c>
      <c r="J11731" s="78">
        <f>IF(OR($E11731="",$H11731=""),"",$H11731*$I11731)</f>
      </c>
      <c r="K11731" s="79" t="str">
        <v/>
      </c>
    </row>
    <row r="11732">
      <c r="A11732" s="81" t="str">
        <v/>
      </c>
      <c r="B11732" s="81" t="str">
        <v/>
      </c>
      <c r="C11732" s="83">
        <f>IF($E11732="","",IFERROR(VLOOKUP(TRIM(E11732&amp;""),'Référentiel Articles'!$A$2:$F$634,2,FALSE),""))</f>
      </c>
      <c r="D11732" s="83">
        <f>IF($E11732="","",IFERROR(VLOOKUP(TRIM(E11732&amp;""),'Référentiel Articles'!$A$2:$F$634,3,FALSE),""))</f>
      </c>
      <c r="E11732" s="81" t="str">
        <v/>
      </c>
      <c r="F11732" s="83">
        <f>IF($E11732="","",IFERROR(VLOOKUP(TRIM(E11732&amp;""),'Référentiel Articles'!$A$2:$F$634,4,FALSE),""))</f>
      </c>
      <c r="G11732" s="84">
        <f>IF($E11732="","",IFERROR(VLOOKUP(TRIM(E11732&amp;""),'Référentiel Articles'!$A$2:$F$634,5,FALSE),""))</f>
      </c>
      <c r="H11732" s="85" t="str">
        <v/>
      </c>
      <c r="I11732" s="84">
        <f>IF($E11732="","",IFERROR(VLOOKUP(TRIM(E11732&amp;""),'Référentiel Articles'!$A$2:$F$634,6,FALSE),""))</f>
      </c>
      <c r="J11732" s="90">
        <f>IF(OR($E11732="",$H11732=""),"",$H11732*$I11732)</f>
      </c>
      <c r="K11732" s="87" t="str">
        <v/>
      </c>
    </row>
    <row r="11733">
      <c r="A11733" s="74" t="str">
        <v/>
      </c>
      <c r="B11733" s="74" t="str">
        <v/>
      </c>
      <c r="C11733" s="75">
        <f>IF($E11733="","",IFERROR(VLOOKUP(TRIM(E11733&amp;""),'Référentiel Articles'!$A$2:$F$634,2,FALSE),""))</f>
      </c>
      <c r="D11733" s="75">
        <f>IF($E11733="","",IFERROR(VLOOKUP(TRIM(E11733&amp;""),'Référentiel Articles'!$A$2:$F$634,3,FALSE),""))</f>
      </c>
      <c r="E11733" s="74" t="str">
        <v/>
      </c>
      <c r="F11733" s="75">
        <f>IF($E11733="","",IFERROR(VLOOKUP(TRIM(E11733&amp;""),'Référentiel Articles'!$A$2:$F$634,4,FALSE),""))</f>
      </c>
      <c r="G11733" s="76">
        <f>IF($E11733="","",IFERROR(VLOOKUP(TRIM(E11733&amp;""),'Référentiel Articles'!$A$2:$F$634,5,FALSE),""))</f>
      </c>
      <c r="H11733" s="77" t="str">
        <v/>
      </c>
      <c r="I11733" s="76">
        <f>IF($E11733="","",IFERROR(VLOOKUP(TRIM(E11733&amp;""),'Référentiel Articles'!$A$2:$F$634,6,FALSE),""))</f>
      </c>
      <c r="J11733" s="78">
        <f>IF(OR($E11733="",$H11733=""),"",$H11733*$I11733)</f>
      </c>
      <c r="K11733" s="79" t="str">
        <v/>
      </c>
    </row>
    <row r="11734">
      <c r="A11734" s="81" t="str">
        <v/>
      </c>
      <c r="B11734" s="81" t="str">
        <v/>
      </c>
      <c r="C11734" s="83">
        <f>IF($E11734="","",IFERROR(VLOOKUP(TRIM(E11734&amp;""),'Référentiel Articles'!$A$2:$F$634,2,FALSE),""))</f>
      </c>
      <c r="D11734" s="83">
        <f>IF($E11734="","",IFERROR(VLOOKUP(TRIM(E11734&amp;""),'Référentiel Articles'!$A$2:$F$634,3,FALSE),""))</f>
      </c>
      <c r="E11734" s="81" t="str">
        <v/>
      </c>
      <c r="F11734" s="83">
        <f>IF($E11734="","",IFERROR(VLOOKUP(TRIM(E11734&amp;""),'Référentiel Articles'!$A$2:$F$634,4,FALSE),""))</f>
      </c>
      <c r="G11734" s="84">
        <f>IF($E11734="","",IFERROR(VLOOKUP(TRIM(E11734&amp;""),'Référentiel Articles'!$A$2:$F$634,5,FALSE),""))</f>
      </c>
      <c r="H11734" s="85" t="str">
        <v/>
      </c>
      <c r="I11734" s="84">
        <f>IF($E11734="","",IFERROR(VLOOKUP(TRIM(E11734&amp;""),'Référentiel Articles'!$A$2:$F$634,6,FALSE),""))</f>
      </c>
      <c r="J11734" s="90">
        <f>IF(OR($E11734="",$H11734=""),"",$H11734*$I11734)</f>
      </c>
      <c r="K11734" s="87" t="str">
        <v/>
      </c>
    </row>
    <row r="11735">
      <c r="A11735" s="74" t="str">
        <v/>
      </c>
      <c r="B11735" s="74" t="str">
        <v/>
      </c>
      <c r="C11735" s="75">
        <f>IF($E11735="","",IFERROR(VLOOKUP(TRIM(E11735&amp;""),'Référentiel Articles'!$A$2:$F$634,2,FALSE),""))</f>
      </c>
      <c r="D11735" s="75">
        <f>IF($E11735="","",IFERROR(VLOOKUP(TRIM(E11735&amp;""),'Référentiel Articles'!$A$2:$F$634,3,FALSE),""))</f>
      </c>
      <c r="E11735" s="74" t="str">
        <v/>
      </c>
      <c r="F11735" s="75">
        <f>IF($E11735="","",IFERROR(VLOOKUP(TRIM(E11735&amp;""),'Référentiel Articles'!$A$2:$F$634,4,FALSE),""))</f>
      </c>
      <c r="G11735" s="76">
        <f>IF($E11735="","",IFERROR(VLOOKUP(TRIM(E11735&amp;""),'Référentiel Articles'!$A$2:$F$634,5,FALSE),""))</f>
      </c>
      <c r="H11735" s="77" t="str">
        <v/>
      </c>
      <c r="I11735" s="76">
        <f>IF($E11735="","",IFERROR(VLOOKUP(TRIM(E11735&amp;""),'Référentiel Articles'!$A$2:$F$634,6,FALSE),""))</f>
      </c>
      <c r="J11735" s="78">
        <f>IF(OR($E11735="",$H11735=""),"",$H11735*$I11735)</f>
      </c>
      <c r="K11735" s="79" t="str">
        <v/>
      </c>
    </row>
    <row r="11736">
      <c r="A11736" s="81" t="str">
        <v/>
      </c>
      <c r="B11736" s="81" t="str">
        <v/>
      </c>
      <c r="C11736" s="83">
        <f>IF($E11736="","",IFERROR(VLOOKUP(TRIM(E11736&amp;""),'Référentiel Articles'!$A$2:$F$634,2,FALSE),""))</f>
      </c>
      <c r="D11736" s="83">
        <f>IF($E11736="","",IFERROR(VLOOKUP(TRIM(E11736&amp;""),'Référentiel Articles'!$A$2:$F$634,3,FALSE),""))</f>
      </c>
      <c r="E11736" s="81" t="str">
        <v/>
      </c>
      <c r="F11736" s="83">
        <f>IF($E11736="","",IFERROR(VLOOKUP(TRIM(E11736&amp;""),'Référentiel Articles'!$A$2:$F$634,4,FALSE),""))</f>
      </c>
      <c r="G11736" s="84">
        <f>IF($E11736="","",IFERROR(VLOOKUP(TRIM(E11736&amp;""),'Référentiel Articles'!$A$2:$F$634,5,FALSE),""))</f>
      </c>
      <c r="H11736" s="85" t="str">
        <v/>
      </c>
      <c r="I11736" s="84">
        <f>IF($E11736="","",IFERROR(VLOOKUP(TRIM(E11736&amp;""),'Référentiel Articles'!$A$2:$F$634,6,FALSE),""))</f>
      </c>
      <c r="J11736" s="90">
        <f>IF(OR($E11736="",$H11736=""),"",$H11736*$I11736)</f>
      </c>
      <c r="K11736" s="87" t="str">
        <v/>
      </c>
    </row>
    <row r="11737">
      <c r="A11737" s="74" t="str">
        <v/>
      </c>
      <c r="B11737" s="74" t="str">
        <v/>
      </c>
      <c r="C11737" s="75">
        <f>IF($E11737="","",IFERROR(VLOOKUP(TRIM(E11737&amp;""),'Référentiel Articles'!$A$2:$F$634,2,FALSE),""))</f>
      </c>
      <c r="D11737" s="75">
        <f>IF($E11737="","",IFERROR(VLOOKUP(TRIM(E11737&amp;""),'Référentiel Articles'!$A$2:$F$634,3,FALSE),""))</f>
      </c>
      <c r="E11737" s="74" t="str">
        <v/>
      </c>
      <c r="F11737" s="75">
        <f>IF($E11737="","",IFERROR(VLOOKUP(TRIM(E11737&amp;""),'Référentiel Articles'!$A$2:$F$634,4,FALSE),""))</f>
      </c>
      <c r="G11737" s="76">
        <f>IF($E11737="","",IFERROR(VLOOKUP(TRIM(E11737&amp;""),'Référentiel Articles'!$A$2:$F$634,5,FALSE),""))</f>
      </c>
      <c r="H11737" s="77" t="str">
        <v/>
      </c>
      <c r="I11737" s="76">
        <f>IF($E11737="","",IFERROR(VLOOKUP(TRIM(E11737&amp;""),'Référentiel Articles'!$A$2:$F$634,6,FALSE),""))</f>
      </c>
      <c r="J11737" s="78">
        <f>IF(OR($E11737="",$H11737=""),"",$H11737*$I11737)</f>
      </c>
      <c r="K11737" s="79" t="str">
        <v/>
      </c>
    </row>
    <row r="11738">
      <c r="A11738" s="81" t="str">
        <v/>
      </c>
      <c r="B11738" s="81" t="str">
        <v/>
      </c>
      <c r="C11738" s="83">
        <f>IF($E11738="","",IFERROR(VLOOKUP(TRIM(E11738&amp;""),'Référentiel Articles'!$A$2:$F$634,2,FALSE),""))</f>
      </c>
      <c r="D11738" s="83">
        <f>IF($E11738="","",IFERROR(VLOOKUP(TRIM(E11738&amp;""),'Référentiel Articles'!$A$2:$F$634,3,FALSE),""))</f>
      </c>
      <c r="E11738" s="81" t="str">
        <v/>
      </c>
      <c r="F11738" s="83">
        <f>IF($E11738="","",IFERROR(VLOOKUP(TRIM(E11738&amp;""),'Référentiel Articles'!$A$2:$F$634,4,FALSE),""))</f>
      </c>
      <c r="G11738" s="84">
        <f>IF($E11738="","",IFERROR(VLOOKUP(TRIM(E11738&amp;""),'Référentiel Articles'!$A$2:$F$634,5,FALSE),""))</f>
      </c>
      <c r="H11738" s="85" t="str">
        <v/>
      </c>
      <c r="I11738" s="84">
        <f>IF($E11738="","",IFERROR(VLOOKUP(TRIM(E11738&amp;""),'Référentiel Articles'!$A$2:$F$634,6,FALSE),""))</f>
      </c>
      <c r="J11738" s="90">
        <f>IF(OR($E11738="",$H11738=""),"",$H11738*$I11738)</f>
      </c>
      <c r="K11738" s="87" t="str">
        <v/>
      </c>
    </row>
    <row r="11739">
      <c r="A11739" s="74" t="str">
        <v/>
      </c>
      <c r="B11739" s="74" t="str">
        <v/>
      </c>
      <c r="C11739" s="75">
        <f>IF($E11739="","",IFERROR(VLOOKUP(TRIM(E11739&amp;""),'Référentiel Articles'!$A$2:$F$634,2,FALSE),""))</f>
      </c>
      <c r="D11739" s="75">
        <f>IF($E11739="","",IFERROR(VLOOKUP(TRIM(E11739&amp;""),'Référentiel Articles'!$A$2:$F$634,3,FALSE),""))</f>
      </c>
      <c r="E11739" s="74" t="str">
        <v/>
      </c>
      <c r="F11739" s="75">
        <f>IF($E11739="","",IFERROR(VLOOKUP(TRIM(E11739&amp;""),'Référentiel Articles'!$A$2:$F$634,4,FALSE),""))</f>
      </c>
      <c r="G11739" s="76">
        <f>IF($E11739="","",IFERROR(VLOOKUP(TRIM(E11739&amp;""),'Référentiel Articles'!$A$2:$F$634,5,FALSE),""))</f>
      </c>
      <c r="H11739" s="77" t="str">
        <v/>
      </c>
      <c r="I11739" s="76">
        <f>IF($E11739="","",IFERROR(VLOOKUP(TRIM(E11739&amp;""),'Référentiel Articles'!$A$2:$F$634,6,FALSE),""))</f>
      </c>
      <c r="J11739" s="78">
        <f>IF(OR($E11739="",$H11739=""),"",$H11739*$I11739)</f>
      </c>
      <c r="K11739" s="79" t="str">
        <v/>
      </c>
    </row>
    <row r="11740">
      <c r="A11740" s="81" t="str">
        <v/>
      </c>
      <c r="B11740" s="81" t="str">
        <v/>
      </c>
      <c r="C11740" s="83">
        <f>IF($E11740="","",IFERROR(VLOOKUP(TRIM(E11740&amp;""),'Référentiel Articles'!$A$2:$F$634,2,FALSE),""))</f>
      </c>
      <c r="D11740" s="83">
        <f>IF($E11740="","",IFERROR(VLOOKUP(TRIM(E11740&amp;""),'Référentiel Articles'!$A$2:$F$634,3,FALSE),""))</f>
      </c>
      <c r="E11740" s="81" t="str">
        <v/>
      </c>
      <c r="F11740" s="83">
        <f>IF($E11740="","",IFERROR(VLOOKUP(TRIM(E11740&amp;""),'Référentiel Articles'!$A$2:$F$634,4,FALSE),""))</f>
      </c>
      <c r="G11740" s="84">
        <f>IF($E11740="","",IFERROR(VLOOKUP(TRIM(E11740&amp;""),'Référentiel Articles'!$A$2:$F$634,5,FALSE),""))</f>
      </c>
      <c r="H11740" s="85" t="str">
        <v/>
      </c>
      <c r="I11740" s="84">
        <f>IF($E11740="","",IFERROR(VLOOKUP(TRIM(E11740&amp;""),'Référentiel Articles'!$A$2:$F$634,6,FALSE),""))</f>
      </c>
      <c r="J11740" s="90">
        <f>IF(OR($E11740="",$H11740=""),"",$H11740*$I11740)</f>
      </c>
      <c r="K11740" s="87" t="str">
        <v/>
      </c>
    </row>
    <row r="11741">
      <c r="A11741" s="74" t="str">
        <v/>
      </c>
      <c r="B11741" s="74" t="str">
        <v/>
      </c>
      <c r="C11741" s="75">
        <f>IF($E11741="","",IFERROR(VLOOKUP(TRIM(E11741&amp;""),'Référentiel Articles'!$A$2:$F$634,2,FALSE),""))</f>
      </c>
      <c r="D11741" s="75">
        <f>IF($E11741="","",IFERROR(VLOOKUP(TRIM(E11741&amp;""),'Référentiel Articles'!$A$2:$F$634,3,FALSE),""))</f>
      </c>
      <c r="E11741" s="74" t="str">
        <v/>
      </c>
      <c r="F11741" s="75">
        <f>IF($E11741="","",IFERROR(VLOOKUP(TRIM(E11741&amp;""),'Référentiel Articles'!$A$2:$F$634,4,FALSE),""))</f>
      </c>
      <c r="G11741" s="76">
        <f>IF($E11741="","",IFERROR(VLOOKUP(TRIM(E11741&amp;""),'Référentiel Articles'!$A$2:$F$634,5,FALSE),""))</f>
      </c>
      <c r="H11741" s="77" t="str">
        <v/>
      </c>
      <c r="I11741" s="76">
        <f>IF($E11741="","",IFERROR(VLOOKUP(TRIM(E11741&amp;""),'Référentiel Articles'!$A$2:$F$634,6,FALSE),""))</f>
      </c>
      <c r="J11741" s="78">
        <f>IF(OR($E11741="",$H11741=""),"",$H11741*$I11741)</f>
      </c>
      <c r="K11741" s="79" t="str">
        <v/>
      </c>
    </row>
    <row r="11742">
      <c r="A11742" s="81" t="str">
        <v/>
      </c>
      <c r="B11742" s="81" t="str">
        <v/>
      </c>
      <c r="C11742" s="83">
        <f>IF($E11742="","",IFERROR(VLOOKUP(TRIM(E11742&amp;""),'Référentiel Articles'!$A$2:$F$634,2,FALSE),""))</f>
      </c>
      <c r="D11742" s="83">
        <f>IF($E11742="","",IFERROR(VLOOKUP(TRIM(E11742&amp;""),'Référentiel Articles'!$A$2:$F$634,3,FALSE),""))</f>
      </c>
      <c r="E11742" s="81" t="str">
        <v/>
      </c>
      <c r="F11742" s="83">
        <f>IF($E11742="","",IFERROR(VLOOKUP(TRIM(E11742&amp;""),'Référentiel Articles'!$A$2:$F$634,4,FALSE),""))</f>
      </c>
      <c r="G11742" s="84">
        <f>IF($E11742="","",IFERROR(VLOOKUP(TRIM(E11742&amp;""),'Référentiel Articles'!$A$2:$F$634,5,FALSE),""))</f>
      </c>
      <c r="H11742" s="85" t="str">
        <v/>
      </c>
      <c r="I11742" s="84">
        <f>IF($E11742="","",IFERROR(VLOOKUP(TRIM(E11742&amp;""),'Référentiel Articles'!$A$2:$F$634,6,FALSE),""))</f>
      </c>
      <c r="J11742" s="90">
        <f>IF(OR($E11742="",$H11742=""),"",$H11742*$I11742)</f>
      </c>
      <c r="K11742" s="87" t="str">
        <v/>
      </c>
    </row>
    <row r="11743">
      <c r="A11743" s="74" t="str">
        <v/>
      </c>
      <c r="B11743" s="74" t="str">
        <v/>
      </c>
      <c r="C11743" s="75">
        <f>IF($E11743="","",IFERROR(VLOOKUP(TRIM(E11743&amp;""),'Référentiel Articles'!$A$2:$F$634,2,FALSE),""))</f>
      </c>
      <c r="D11743" s="75">
        <f>IF($E11743="","",IFERROR(VLOOKUP(TRIM(E11743&amp;""),'Référentiel Articles'!$A$2:$F$634,3,FALSE),""))</f>
      </c>
      <c r="E11743" s="74" t="str">
        <v/>
      </c>
      <c r="F11743" s="75">
        <f>IF($E11743="","",IFERROR(VLOOKUP(TRIM(E11743&amp;""),'Référentiel Articles'!$A$2:$F$634,4,FALSE),""))</f>
      </c>
      <c r="G11743" s="76">
        <f>IF($E11743="","",IFERROR(VLOOKUP(TRIM(E11743&amp;""),'Référentiel Articles'!$A$2:$F$634,5,FALSE),""))</f>
      </c>
      <c r="H11743" s="77" t="str">
        <v/>
      </c>
      <c r="I11743" s="76">
        <f>IF($E11743="","",IFERROR(VLOOKUP(TRIM(E11743&amp;""),'Référentiel Articles'!$A$2:$F$634,6,FALSE),""))</f>
      </c>
      <c r="J11743" s="78">
        <f>IF(OR($E11743="",$H11743=""),"",$H11743*$I11743)</f>
      </c>
      <c r="K11743" s="79" t="str">
        <v/>
      </c>
    </row>
    <row r="11744">
      <c r="A11744" s="81" t="str">
        <v/>
      </c>
      <c r="B11744" s="81" t="str">
        <v/>
      </c>
      <c r="C11744" s="83">
        <f>IF($E11744="","",IFERROR(VLOOKUP(TRIM(E11744&amp;""),'Référentiel Articles'!$A$2:$F$634,2,FALSE),""))</f>
      </c>
      <c r="D11744" s="83">
        <f>IF($E11744="","",IFERROR(VLOOKUP(TRIM(E11744&amp;""),'Référentiel Articles'!$A$2:$F$634,3,FALSE),""))</f>
      </c>
      <c r="E11744" s="81" t="str">
        <v/>
      </c>
      <c r="F11744" s="83">
        <f>IF($E11744="","",IFERROR(VLOOKUP(TRIM(E11744&amp;""),'Référentiel Articles'!$A$2:$F$634,4,FALSE),""))</f>
      </c>
      <c r="G11744" s="84">
        <f>IF($E11744="","",IFERROR(VLOOKUP(TRIM(E11744&amp;""),'Référentiel Articles'!$A$2:$F$634,5,FALSE),""))</f>
      </c>
      <c r="H11744" s="85" t="str">
        <v/>
      </c>
      <c r="I11744" s="84">
        <f>IF($E11744="","",IFERROR(VLOOKUP(TRIM(E11744&amp;""),'Référentiel Articles'!$A$2:$F$634,6,FALSE),""))</f>
      </c>
      <c r="J11744" s="90">
        <f>IF(OR($E11744="",$H11744=""),"",$H11744*$I11744)</f>
      </c>
      <c r="K11744" s="87" t="str">
        <v/>
      </c>
    </row>
    <row r="11745">
      <c r="A11745" s="74" t="str">
        <v/>
      </c>
      <c r="B11745" s="74" t="str">
        <v/>
      </c>
      <c r="C11745" s="75">
        <f>IF($E11745="","",IFERROR(VLOOKUP(TRIM(E11745&amp;""),'Référentiel Articles'!$A$2:$F$634,2,FALSE),""))</f>
      </c>
      <c r="D11745" s="75">
        <f>IF($E11745="","",IFERROR(VLOOKUP(TRIM(E11745&amp;""),'Référentiel Articles'!$A$2:$F$634,3,FALSE),""))</f>
      </c>
      <c r="E11745" s="74" t="str">
        <v/>
      </c>
      <c r="F11745" s="75">
        <f>IF($E11745="","",IFERROR(VLOOKUP(TRIM(E11745&amp;""),'Référentiel Articles'!$A$2:$F$634,4,FALSE),""))</f>
      </c>
      <c r="G11745" s="76">
        <f>IF($E11745="","",IFERROR(VLOOKUP(TRIM(E11745&amp;""),'Référentiel Articles'!$A$2:$F$634,5,FALSE),""))</f>
      </c>
      <c r="H11745" s="77" t="str">
        <v/>
      </c>
      <c r="I11745" s="76">
        <f>IF($E11745="","",IFERROR(VLOOKUP(TRIM(E11745&amp;""),'Référentiel Articles'!$A$2:$F$634,6,FALSE),""))</f>
      </c>
      <c r="J11745" s="78">
        <f>IF(OR($E11745="",$H11745=""),"",$H11745*$I11745)</f>
      </c>
      <c r="K11745" s="79" t="str">
        <v/>
      </c>
    </row>
    <row r="11746">
      <c r="A11746" s="81" t="str">
        <v/>
      </c>
      <c r="B11746" s="81" t="str">
        <v/>
      </c>
      <c r="C11746" s="83">
        <f>IF($E11746="","",IFERROR(VLOOKUP(TRIM(E11746&amp;""),'Référentiel Articles'!$A$2:$F$634,2,FALSE),""))</f>
      </c>
      <c r="D11746" s="83">
        <f>IF($E11746="","",IFERROR(VLOOKUP(TRIM(E11746&amp;""),'Référentiel Articles'!$A$2:$F$634,3,FALSE),""))</f>
      </c>
      <c r="E11746" s="81" t="str">
        <v/>
      </c>
      <c r="F11746" s="83">
        <f>IF($E11746="","",IFERROR(VLOOKUP(TRIM(E11746&amp;""),'Référentiel Articles'!$A$2:$F$634,4,FALSE),""))</f>
      </c>
      <c r="G11746" s="84">
        <f>IF($E11746="","",IFERROR(VLOOKUP(TRIM(E11746&amp;""),'Référentiel Articles'!$A$2:$F$634,5,FALSE),""))</f>
      </c>
      <c r="H11746" s="85" t="str">
        <v/>
      </c>
      <c r="I11746" s="84">
        <f>IF($E11746="","",IFERROR(VLOOKUP(TRIM(E11746&amp;""),'Référentiel Articles'!$A$2:$F$634,6,FALSE),""))</f>
      </c>
      <c r="J11746" s="90">
        <f>IF(OR($E11746="",$H11746=""),"",$H11746*$I11746)</f>
      </c>
      <c r="K11746" s="87" t="str">
        <v/>
      </c>
    </row>
    <row r="11747">
      <c r="A11747" s="74" t="str">
        <v/>
      </c>
      <c r="B11747" s="74" t="str">
        <v/>
      </c>
      <c r="C11747" s="75">
        <f>IF($E11747="","",IFERROR(VLOOKUP(TRIM(E11747&amp;""),'Référentiel Articles'!$A$2:$F$634,2,FALSE),""))</f>
      </c>
      <c r="D11747" s="75">
        <f>IF($E11747="","",IFERROR(VLOOKUP(TRIM(E11747&amp;""),'Référentiel Articles'!$A$2:$F$634,3,FALSE),""))</f>
      </c>
      <c r="E11747" s="74" t="str">
        <v/>
      </c>
      <c r="F11747" s="75">
        <f>IF($E11747="","",IFERROR(VLOOKUP(TRIM(E11747&amp;""),'Référentiel Articles'!$A$2:$F$634,4,FALSE),""))</f>
      </c>
      <c r="G11747" s="76">
        <f>IF($E11747="","",IFERROR(VLOOKUP(TRIM(E11747&amp;""),'Référentiel Articles'!$A$2:$F$634,5,FALSE),""))</f>
      </c>
      <c r="H11747" s="77" t="str">
        <v/>
      </c>
      <c r="I11747" s="76">
        <f>IF($E11747="","",IFERROR(VLOOKUP(TRIM(E11747&amp;""),'Référentiel Articles'!$A$2:$F$634,6,FALSE),""))</f>
      </c>
      <c r="J11747" s="78">
        <f>IF(OR($E11747="",$H11747=""),"",$H11747*$I11747)</f>
      </c>
      <c r="K11747" s="79" t="str">
        <v/>
      </c>
    </row>
    <row r="11748">
      <c r="A11748" s="81" t="str">
        <v/>
      </c>
      <c r="B11748" s="81" t="str">
        <v/>
      </c>
      <c r="C11748" s="83">
        <f>IF($E11748="","",IFERROR(VLOOKUP(TRIM(E11748&amp;""),'Référentiel Articles'!$A$2:$F$634,2,FALSE),""))</f>
      </c>
      <c r="D11748" s="83">
        <f>IF($E11748="","",IFERROR(VLOOKUP(TRIM(E11748&amp;""),'Référentiel Articles'!$A$2:$F$634,3,FALSE),""))</f>
      </c>
      <c r="E11748" s="81" t="str">
        <v/>
      </c>
      <c r="F11748" s="83">
        <f>IF($E11748="","",IFERROR(VLOOKUP(TRIM(E11748&amp;""),'Référentiel Articles'!$A$2:$F$634,4,FALSE),""))</f>
      </c>
      <c r="G11748" s="84">
        <f>IF($E11748="","",IFERROR(VLOOKUP(TRIM(E11748&amp;""),'Référentiel Articles'!$A$2:$F$634,5,FALSE),""))</f>
      </c>
      <c r="H11748" s="85" t="str">
        <v/>
      </c>
      <c r="I11748" s="84">
        <f>IF($E11748="","",IFERROR(VLOOKUP(TRIM(E11748&amp;""),'Référentiel Articles'!$A$2:$F$634,6,FALSE),""))</f>
      </c>
      <c r="J11748" s="90">
        <f>IF(OR($E11748="",$H11748=""),"",$H11748*$I11748)</f>
      </c>
      <c r="K11748" s="87" t="str">
        <v/>
      </c>
    </row>
    <row r="11749">
      <c r="A11749" s="74" t="str">
        <v/>
      </c>
      <c r="B11749" s="74" t="str">
        <v/>
      </c>
      <c r="C11749" s="75">
        <f>IF($E11749="","",IFERROR(VLOOKUP(TRIM(E11749&amp;""),'Référentiel Articles'!$A$2:$F$634,2,FALSE),""))</f>
      </c>
      <c r="D11749" s="75">
        <f>IF($E11749="","",IFERROR(VLOOKUP(TRIM(E11749&amp;""),'Référentiel Articles'!$A$2:$F$634,3,FALSE),""))</f>
      </c>
      <c r="E11749" s="74" t="str">
        <v/>
      </c>
      <c r="F11749" s="75">
        <f>IF($E11749="","",IFERROR(VLOOKUP(TRIM(E11749&amp;""),'Référentiel Articles'!$A$2:$F$634,4,FALSE),""))</f>
      </c>
      <c r="G11749" s="76">
        <f>IF($E11749="","",IFERROR(VLOOKUP(TRIM(E11749&amp;""),'Référentiel Articles'!$A$2:$F$634,5,FALSE),""))</f>
      </c>
      <c r="H11749" s="77" t="str">
        <v/>
      </c>
      <c r="I11749" s="76">
        <f>IF($E11749="","",IFERROR(VLOOKUP(TRIM(E11749&amp;""),'Référentiel Articles'!$A$2:$F$634,6,FALSE),""))</f>
      </c>
      <c r="J11749" s="78">
        <f>IF(OR($E11749="",$H11749=""),"",$H11749*$I11749)</f>
      </c>
      <c r="K11749" s="79" t="str">
        <v/>
      </c>
    </row>
    <row r="11750">
      <c r="A11750" s="81" t="str">
        <v/>
      </c>
      <c r="B11750" s="81" t="str">
        <v/>
      </c>
      <c r="C11750" s="83">
        <f>IF($E11750="","",IFERROR(VLOOKUP(TRIM(E11750&amp;""),'Référentiel Articles'!$A$2:$F$634,2,FALSE),""))</f>
      </c>
      <c r="D11750" s="83">
        <f>IF($E11750="","",IFERROR(VLOOKUP(TRIM(E11750&amp;""),'Référentiel Articles'!$A$2:$F$634,3,FALSE),""))</f>
      </c>
      <c r="E11750" s="81" t="str">
        <v/>
      </c>
      <c r="F11750" s="83">
        <f>IF($E11750="","",IFERROR(VLOOKUP(TRIM(E11750&amp;""),'Référentiel Articles'!$A$2:$F$634,4,FALSE),""))</f>
      </c>
      <c r="G11750" s="84">
        <f>IF($E11750="","",IFERROR(VLOOKUP(TRIM(E11750&amp;""),'Référentiel Articles'!$A$2:$F$634,5,FALSE),""))</f>
      </c>
      <c r="H11750" s="85" t="str">
        <v/>
      </c>
      <c r="I11750" s="84">
        <f>IF($E11750="","",IFERROR(VLOOKUP(TRIM(E11750&amp;""),'Référentiel Articles'!$A$2:$F$634,6,FALSE),""))</f>
      </c>
      <c r="J11750" s="90">
        <f>IF(OR($E11750="",$H11750=""),"",$H11750*$I11750)</f>
      </c>
      <c r="K11750" s="87" t="str">
        <v/>
      </c>
    </row>
    <row r="11751">
      <c r="A11751" s="74" t="str">
        <v/>
      </c>
      <c r="B11751" s="74" t="str">
        <v/>
      </c>
      <c r="C11751" s="75">
        <f>IF($E11751="","",IFERROR(VLOOKUP(TRIM(E11751&amp;""),'Référentiel Articles'!$A$2:$F$634,2,FALSE),""))</f>
      </c>
      <c r="D11751" s="75">
        <f>IF($E11751="","",IFERROR(VLOOKUP(TRIM(E11751&amp;""),'Référentiel Articles'!$A$2:$F$634,3,FALSE),""))</f>
      </c>
      <c r="E11751" s="74" t="str">
        <v/>
      </c>
      <c r="F11751" s="75">
        <f>IF($E11751="","",IFERROR(VLOOKUP(TRIM(E11751&amp;""),'Référentiel Articles'!$A$2:$F$634,4,FALSE),""))</f>
      </c>
      <c r="G11751" s="76">
        <f>IF($E11751="","",IFERROR(VLOOKUP(TRIM(E11751&amp;""),'Référentiel Articles'!$A$2:$F$634,5,FALSE),""))</f>
      </c>
      <c r="H11751" s="77" t="str">
        <v/>
      </c>
      <c r="I11751" s="76">
        <f>IF($E11751="","",IFERROR(VLOOKUP(TRIM(E11751&amp;""),'Référentiel Articles'!$A$2:$F$634,6,FALSE),""))</f>
      </c>
      <c r="J11751" s="78">
        <f>IF(OR($E11751="",$H11751=""),"",$H11751*$I11751)</f>
      </c>
      <c r="K11751" s="79" t="str">
        <v/>
      </c>
    </row>
    <row r="11752">
      <c r="A11752" s="81" t="str">
        <v/>
      </c>
      <c r="B11752" s="81" t="str">
        <v/>
      </c>
      <c r="C11752" s="83">
        <f>IF($E11752="","",IFERROR(VLOOKUP(TRIM(E11752&amp;""),'Référentiel Articles'!$A$2:$F$634,2,FALSE),""))</f>
      </c>
      <c r="D11752" s="83">
        <f>IF($E11752="","",IFERROR(VLOOKUP(TRIM(E11752&amp;""),'Référentiel Articles'!$A$2:$F$634,3,FALSE),""))</f>
      </c>
      <c r="E11752" s="81" t="str">
        <v/>
      </c>
      <c r="F11752" s="83">
        <f>IF($E11752="","",IFERROR(VLOOKUP(TRIM(E11752&amp;""),'Référentiel Articles'!$A$2:$F$634,4,FALSE),""))</f>
      </c>
      <c r="G11752" s="84">
        <f>IF($E11752="","",IFERROR(VLOOKUP(TRIM(E11752&amp;""),'Référentiel Articles'!$A$2:$F$634,5,FALSE),""))</f>
      </c>
      <c r="H11752" s="85" t="str">
        <v/>
      </c>
      <c r="I11752" s="84">
        <f>IF($E11752="","",IFERROR(VLOOKUP(TRIM(E11752&amp;""),'Référentiel Articles'!$A$2:$F$634,6,FALSE),""))</f>
      </c>
      <c r="J11752" s="90">
        <f>IF(OR($E11752="",$H11752=""),"",$H11752*$I11752)</f>
      </c>
      <c r="K11752" s="87" t="str">
        <v/>
      </c>
    </row>
    <row r="11753">
      <c r="A11753" s="74" t="str">
        <v/>
      </c>
      <c r="B11753" s="74" t="str">
        <v/>
      </c>
      <c r="C11753" s="75">
        <f>IF($E11753="","",IFERROR(VLOOKUP(TRIM(E11753&amp;""),'Référentiel Articles'!$A$2:$F$634,2,FALSE),""))</f>
      </c>
      <c r="D11753" s="75">
        <f>IF($E11753="","",IFERROR(VLOOKUP(TRIM(E11753&amp;""),'Référentiel Articles'!$A$2:$F$634,3,FALSE),""))</f>
      </c>
      <c r="E11753" s="74" t="str">
        <v/>
      </c>
      <c r="F11753" s="75">
        <f>IF($E11753="","",IFERROR(VLOOKUP(TRIM(E11753&amp;""),'Référentiel Articles'!$A$2:$F$634,4,FALSE),""))</f>
      </c>
      <c r="G11753" s="76">
        <f>IF($E11753="","",IFERROR(VLOOKUP(TRIM(E11753&amp;""),'Référentiel Articles'!$A$2:$F$634,5,FALSE),""))</f>
      </c>
      <c r="H11753" s="77" t="str">
        <v/>
      </c>
      <c r="I11753" s="76">
        <f>IF($E11753="","",IFERROR(VLOOKUP(TRIM(E11753&amp;""),'Référentiel Articles'!$A$2:$F$634,6,FALSE),""))</f>
      </c>
      <c r="J11753" s="78">
        <f>IF(OR($E11753="",$H11753=""),"",$H11753*$I11753)</f>
      </c>
      <c r="K11753" s="79" t="str">
        <v/>
      </c>
    </row>
    <row r="11754">
      <c r="A11754" s="81" t="str">
        <v/>
      </c>
      <c r="B11754" s="81" t="str">
        <v/>
      </c>
      <c r="C11754" s="83">
        <f>IF($E11754="","",IFERROR(VLOOKUP(TRIM(E11754&amp;""),'Référentiel Articles'!$A$2:$F$634,2,FALSE),""))</f>
      </c>
      <c r="D11754" s="83">
        <f>IF($E11754="","",IFERROR(VLOOKUP(TRIM(E11754&amp;""),'Référentiel Articles'!$A$2:$F$634,3,FALSE),""))</f>
      </c>
      <c r="E11754" s="81" t="str">
        <v/>
      </c>
      <c r="F11754" s="83">
        <f>IF($E11754="","",IFERROR(VLOOKUP(TRIM(E11754&amp;""),'Référentiel Articles'!$A$2:$F$634,4,FALSE),""))</f>
      </c>
      <c r="G11754" s="84">
        <f>IF($E11754="","",IFERROR(VLOOKUP(TRIM(E11754&amp;""),'Référentiel Articles'!$A$2:$F$634,5,FALSE),""))</f>
      </c>
      <c r="H11754" s="85" t="str">
        <v/>
      </c>
      <c r="I11754" s="84">
        <f>IF($E11754="","",IFERROR(VLOOKUP(TRIM(E11754&amp;""),'Référentiel Articles'!$A$2:$F$634,6,FALSE),""))</f>
      </c>
      <c r="J11754" s="90">
        <f>IF(OR($E11754="",$H11754=""),"",$H11754*$I11754)</f>
      </c>
      <c r="K11754" s="87" t="str">
        <v/>
      </c>
    </row>
    <row r="11755">
      <c r="A11755" s="74" t="str">
        <v/>
      </c>
      <c r="B11755" s="74" t="str">
        <v/>
      </c>
      <c r="C11755" s="75">
        <f>IF($E11755="","",IFERROR(VLOOKUP(TRIM(E11755&amp;""),'Référentiel Articles'!$A$2:$F$634,2,FALSE),""))</f>
      </c>
      <c r="D11755" s="75">
        <f>IF($E11755="","",IFERROR(VLOOKUP(TRIM(E11755&amp;""),'Référentiel Articles'!$A$2:$F$634,3,FALSE),""))</f>
      </c>
      <c r="E11755" s="74" t="str">
        <v/>
      </c>
      <c r="F11755" s="75">
        <f>IF($E11755="","",IFERROR(VLOOKUP(TRIM(E11755&amp;""),'Référentiel Articles'!$A$2:$F$634,4,FALSE),""))</f>
      </c>
      <c r="G11755" s="76">
        <f>IF($E11755="","",IFERROR(VLOOKUP(TRIM(E11755&amp;""),'Référentiel Articles'!$A$2:$F$634,5,FALSE),""))</f>
      </c>
      <c r="H11755" s="77" t="str">
        <v/>
      </c>
      <c r="I11755" s="76">
        <f>IF($E11755="","",IFERROR(VLOOKUP(TRIM(E11755&amp;""),'Référentiel Articles'!$A$2:$F$634,6,FALSE),""))</f>
      </c>
      <c r="J11755" s="78">
        <f>IF(OR($E11755="",$H11755=""),"",$H11755*$I11755)</f>
      </c>
      <c r="K11755" s="79" t="str">
        <v/>
      </c>
    </row>
    <row r="11756">
      <c r="A11756" s="81" t="str">
        <v/>
      </c>
      <c r="B11756" s="81" t="str">
        <v/>
      </c>
      <c r="C11756" s="83">
        <f>IF($E11756="","",IFERROR(VLOOKUP(TRIM(E11756&amp;""),'Référentiel Articles'!$A$2:$F$634,2,FALSE),""))</f>
      </c>
      <c r="D11756" s="83">
        <f>IF($E11756="","",IFERROR(VLOOKUP(TRIM(E11756&amp;""),'Référentiel Articles'!$A$2:$F$634,3,FALSE),""))</f>
      </c>
      <c r="E11756" s="81" t="str">
        <v/>
      </c>
      <c r="F11756" s="83">
        <f>IF($E11756="","",IFERROR(VLOOKUP(TRIM(E11756&amp;""),'Référentiel Articles'!$A$2:$F$634,4,FALSE),""))</f>
      </c>
      <c r="G11756" s="84">
        <f>IF($E11756="","",IFERROR(VLOOKUP(TRIM(E11756&amp;""),'Référentiel Articles'!$A$2:$F$634,5,FALSE),""))</f>
      </c>
      <c r="H11756" s="85" t="str">
        <v/>
      </c>
      <c r="I11756" s="84">
        <f>IF($E11756="","",IFERROR(VLOOKUP(TRIM(E11756&amp;""),'Référentiel Articles'!$A$2:$F$634,6,FALSE),""))</f>
      </c>
      <c r="J11756" s="90">
        <f>IF(OR($E11756="",$H11756=""),"",$H11756*$I11756)</f>
      </c>
      <c r="K11756" s="87" t="str">
        <v/>
      </c>
    </row>
    <row r="11757">
      <c r="A11757" s="74" t="str">
        <v/>
      </c>
      <c r="B11757" s="74" t="str">
        <v/>
      </c>
      <c r="C11757" s="75">
        <f>IF($E11757="","",IFERROR(VLOOKUP(TRIM(E11757&amp;""),'Référentiel Articles'!$A$2:$F$634,2,FALSE),""))</f>
      </c>
      <c r="D11757" s="75">
        <f>IF($E11757="","",IFERROR(VLOOKUP(TRIM(E11757&amp;""),'Référentiel Articles'!$A$2:$F$634,3,FALSE),""))</f>
      </c>
      <c r="E11757" s="74" t="str">
        <v/>
      </c>
      <c r="F11757" s="75">
        <f>IF($E11757="","",IFERROR(VLOOKUP(TRIM(E11757&amp;""),'Référentiel Articles'!$A$2:$F$634,4,FALSE),""))</f>
      </c>
      <c r="G11757" s="76">
        <f>IF($E11757="","",IFERROR(VLOOKUP(TRIM(E11757&amp;""),'Référentiel Articles'!$A$2:$F$634,5,FALSE),""))</f>
      </c>
      <c r="H11757" s="77" t="str">
        <v/>
      </c>
      <c r="I11757" s="76">
        <f>IF($E11757="","",IFERROR(VLOOKUP(TRIM(E11757&amp;""),'Référentiel Articles'!$A$2:$F$634,6,FALSE),""))</f>
      </c>
      <c r="J11757" s="78">
        <f>IF(OR($E11757="",$H11757=""),"",$H11757*$I11757)</f>
      </c>
      <c r="K11757" s="79" t="str">
        <v/>
      </c>
    </row>
    <row r="11758">
      <c r="A11758" s="81" t="str">
        <v/>
      </c>
      <c r="B11758" s="81" t="str">
        <v/>
      </c>
      <c r="C11758" s="83">
        <f>IF($E11758="","",IFERROR(VLOOKUP(TRIM(E11758&amp;""),'Référentiel Articles'!$A$2:$F$634,2,FALSE),""))</f>
      </c>
      <c r="D11758" s="83">
        <f>IF($E11758="","",IFERROR(VLOOKUP(TRIM(E11758&amp;""),'Référentiel Articles'!$A$2:$F$634,3,FALSE),""))</f>
      </c>
      <c r="E11758" s="81" t="str">
        <v/>
      </c>
      <c r="F11758" s="83">
        <f>IF($E11758="","",IFERROR(VLOOKUP(TRIM(E11758&amp;""),'Référentiel Articles'!$A$2:$F$634,4,FALSE),""))</f>
      </c>
      <c r="G11758" s="84">
        <f>IF($E11758="","",IFERROR(VLOOKUP(TRIM(E11758&amp;""),'Référentiel Articles'!$A$2:$F$634,5,FALSE),""))</f>
      </c>
      <c r="H11758" s="85" t="str">
        <v/>
      </c>
      <c r="I11758" s="84">
        <f>IF($E11758="","",IFERROR(VLOOKUP(TRIM(E11758&amp;""),'Référentiel Articles'!$A$2:$F$634,6,FALSE),""))</f>
      </c>
      <c r="J11758" s="90">
        <f>IF(OR($E11758="",$H11758=""),"",$H11758*$I11758)</f>
      </c>
      <c r="K11758" s="87" t="str">
        <v/>
      </c>
    </row>
    <row r="11759">
      <c r="A11759" s="74" t="str">
        <v/>
      </c>
      <c r="B11759" s="74" t="str">
        <v/>
      </c>
      <c r="C11759" s="75">
        <f>IF($E11759="","",IFERROR(VLOOKUP(TRIM(E11759&amp;""),'Référentiel Articles'!$A$2:$F$634,2,FALSE),""))</f>
      </c>
      <c r="D11759" s="75">
        <f>IF($E11759="","",IFERROR(VLOOKUP(TRIM(E11759&amp;""),'Référentiel Articles'!$A$2:$F$634,3,FALSE),""))</f>
      </c>
      <c r="E11759" s="74" t="str">
        <v/>
      </c>
      <c r="F11759" s="75">
        <f>IF($E11759="","",IFERROR(VLOOKUP(TRIM(E11759&amp;""),'Référentiel Articles'!$A$2:$F$634,4,FALSE),""))</f>
      </c>
      <c r="G11759" s="76">
        <f>IF($E11759="","",IFERROR(VLOOKUP(TRIM(E11759&amp;""),'Référentiel Articles'!$A$2:$F$634,5,FALSE),""))</f>
      </c>
      <c r="H11759" s="77" t="str">
        <v/>
      </c>
      <c r="I11759" s="76">
        <f>IF($E11759="","",IFERROR(VLOOKUP(TRIM(E11759&amp;""),'Référentiel Articles'!$A$2:$F$634,6,FALSE),""))</f>
      </c>
      <c r="J11759" s="78">
        <f>IF(OR($E11759="",$H11759=""),"",$H11759*$I11759)</f>
      </c>
      <c r="K11759" s="79" t="str">
        <v/>
      </c>
    </row>
    <row r="11760">
      <c r="A11760" s="81" t="str">
        <v/>
      </c>
      <c r="B11760" s="81" t="str">
        <v/>
      </c>
      <c r="C11760" s="83">
        <f>IF($E11760="","",IFERROR(VLOOKUP(TRIM(E11760&amp;""),'Référentiel Articles'!$A$2:$F$634,2,FALSE),""))</f>
      </c>
      <c r="D11760" s="83">
        <f>IF($E11760="","",IFERROR(VLOOKUP(TRIM(E11760&amp;""),'Référentiel Articles'!$A$2:$F$634,3,FALSE),""))</f>
      </c>
      <c r="E11760" s="81" t="str">
        <v/>
      </c>
      <c r="F11760" s="83">
        <f>IF($E11760="","",IFERROR(VLOOKUP(TRIM(E11760&amp;""),'Référentiel Articles'!$A$2:$F$634,4,FALSE),""))</f>
      </c>
      <c r="G11760" s="84">
        <f>IF($E11760="","",IFERROR(VLOOKUP(TRIM(E11760&amp;""),'Référentiel Articles'!$A$2:$F$634,5,FALSE),""))</f>
      </c>
      <c r="H11760" s="85" t="str">
        <v/>
      </c>
      <c r="I11760" s="84">
        <f>IF($E11760="","",IFERROR(VLOOKUP(TRIM(E11760&amp;""),'Référentiel Articles'!$A$2:$F$634,6,FALSE),""))</f>
      </c>
      <c r="J11760" s="90">
        <f>IF(OR($E11760="",$H11760=""),"",$H11760*$I11760)</f>
      </c>
      <c r="K11760" s="87" t="str">
        <v/>
      </c>
    </row>
    <row r="11761">
      <c r="A11761" s="74" t="str">
        <v/>
      </c>
      <c r="B11761" s="74" t="str">
        <v/>
      </c>
      <c r="C11761" s="75">
        <f>IF($E11761="","",IFERROR(VLOOKUP(TRIM(E11761&amp;""),'Référentiel Articles'!$A$2:$F$634,2,FALSE),""))</f>
      </c>
      <c r="D11761" s="75">
        <f>IF($E11761="","",IFERROR(VLOOKUP(TRIM(E11761&amp;""),'Référentiel Articles'!$A$2:$F$634,3,FALSE),""))</f>
      </c>
      <c r="E11761" s="74" t="str">
        <v/>
      </c>
      <c r="F11761" s="75">
        <f>IF($E11761="","",IFERROR(VLOOKUP(TRIM(E11761&amp;""),'Référentiel Articles'!$A$2:$F$634,4,FALSE),""))</f>
      </c>
      <c r="G11761" s="76">
        <f>IF($E11761="","",IFERROR(VLOOKUP(TRIM(E11761&amp;""),'Référentiel Articles'!$A$2:$F$634,5,FALSE),""))</f>
      </c>
      <c r="H11761" s="77" t="str">
        <v/>
      </c>
      <c r="I11761" s="76">
        <f>IF($E11761="","",IFERROR(VLOOKUP(TRIM(E11761&amp;""),'Référentiel Articles'!$A$2:$F$634,6,FALSE),""))</f>
      </c>
      <c r="J11761" s="78">
        <f>IF(OR($E11761="",$H11761=""),"",$H11761*$I11761)</f>
      </c>
      <c r="K11761" s="79" t="str">
        <v/>
      </c>
    </row>
    <row r="11762">
      <c r="A11762" s="81" t="str">
        <v/>
      </c>
      <c r="B11762" s="81" t="str">
        <v/>
      </c>
      <c r="C11762" s="83">
        <f>IF($E11762="","",IFERROR(VLOOKUP(TRIM(E11762&amp;""),'Référentiel Articles'!$A$2:$F$634,2,FALSE),""))</f>
      </c>
      <c r="D11762" s="83">
        <f>IF($E11762="","",IFERROR(VLOOKUP(TRIM(E11762&amp;""),'Référentiel Articles'!$A$2:$F$634,3,FALSE),""))</f>
      </c>
      <c r="E11762" s="81" t="str">
        <v/>
      </c>
      <c r="F11762" s="83">
        <f>IF($E11762="","",IFERROR(VLOOKUP(TRIM(E11762&amp;""),'Référentiel Articles'!$A$2:$F$634,4,FALSE),""))</f>
      </c>
      <c r="G11762" s="84">
        <f>IF($E11762="","",IFERROR(VLOOKUP(TRIM(E11762&amp;""),'Référentiel Articles'!$A$2:$F$634,5,FALSE),""))</f>
      </c>
      <c r="H11762" s="85" t="str">
        <v/>
      </c>
      <c r="I11762" s="84">
        <f>IF($E11762="","",IFERROR(VLOOKUP(TRIM(E11762&amp;""),'Référentiel Articles'!$A$2:$F$634,6,FALSE),""))</f>
      </c>
      <c r="J11762" s="90">
        <f>IF(OR($E11762="",$H11762=""),"",$H11762*$I11762)</f>
      </c>
      <c r="K11762" s="87" t="str">
        <v/>
      </c>
    </row>
    <row r="11763">
      <c r="A11763" s="74" t="str">
        <v/>
      </c>
      <c r="B11763" s="74" t="str">
        <v/>
      </c>
      <c r="C11763" s="75">
        <f>IF($E11763="","",IFERROR(VLOOKUP(TRIM(E11763&amp;""),'Référentiel Articles'!$A$2:$F$634,2,FALSE),""))</f>
      </c>
      <c r="D11763" s="75">
        <f>IF($E11763="","",IFERROR(VLOOKUP(TRIM(E11763&amp;""),'Référentiel Articles'!$A$2:$F$634,3,FALSE),""))</f>
      </c>
      <c r="E11763" s="74" t="str">
        <v/>
      </c>
      <c r="F11763" s="75">
        <f>IF($E11763="","",IFERROR(VLOOKUP(TRIM(E11763&amp;""),'Référentiel Articles'!$A$2:$F$634,4,FALSE),""))</f>
      </c>
      <c r="G11763" s="76">
        <f>IF($E11763="","",IFERROR(VLOOKUP(TRIM(E11763&amp;""),'Référentiel Articles'!$A$2:$F$634,5,FALSE),""))</f>
      </c>
      <c r="H11763" s="77" t="str">
        <v/>
      </c>
      <c r="I11763" s="76">
        <f>IF($E11763="","",IFERROR(VLOOKUP(TRIM(E11763&amp;""),'Référentiel Articles'!$A$2:$F$634,6,FALSE),""))</f>
      </c>
      <c r="J11763" s="78">
        <f>IF(OR($E11763="",$H11763=""),"",$H11763*$I11763)</f>
      </c>
      <c r="K11763" s="79" t="str">
        <v/>
      </c>
    </row>
    <row r="11764">
      <c r="A11764" s="81" t="str">
        <v/>
      </c>
      <c r="B11764" s="81" t="str">
        <v/>
      </c>
      <c r="C11764" s="83">
        <f>IF($E11764="","",IFERROR(VLOOKUP(TRIM(E11764&amp;""),'Référentiel Articles'!$A$2:$F$634,2,FALSE),""))</f>
      </c>
      <c r="D11764" s="83">
        <f>IF($E11764="","",IFERROR(VLOOKUP(TRIM(E11764&amp;""),'Référentiel Articles'!$A$2:$F$634,3,FALSE),""))</f>
      </c>
      <c r="E11764" s="81" t="str">
        <v/>
      </c>
      <c r="F11764" s="83">
        <f>IF($E11764="","",IFERROR(VLOOKUP(TRIM(E11764&amp;""),'Référentiel Articles'!$A$2:$F$634,4,FALSE),""))</f>
      </c>
      <c r="G11764" s="84">
        <f>IF($E11764="","",IFERROR(VLOOKUP(TRIM(E11764&amp;""),'Référentiel Articles'!$A$2:$F$634,5,FALSE),""))</f>
      </c>
      <c r="H11764" s="85" t="str">
        <v/>
      </c>
      <c r="I11764" s="84">
        <f>IF($E11764="","",IFERROR(VLOOKUP(TRIM(E11764&amp;""),'Référentiel Articles'!$A$2:$F$634,6,FALSE),""))</f>
      </c>
      <c r="J11764" s="90">
        <f>IF(OR($E11764="",$H11764=""),"",$H11764*$I11764)</f>
      </c>
      <c r="K11764" s="87" t="str">
        <v/>
      </c>
    </row>
    <row r="11765">
      <c r="A11765" s="74" t="str">
        <v/>
      </c>
      <c r="B11765" s="74" t="str">
        <v/>
      </c>
      <c r="C11765" s="75">
        <f>IF($E11765="","",IFERROR(VLOOKUP(TRIM(E11765&amp;""),'Référentiel Articles'!$A$2:$F$634,2,FALSE),""))</f>
      </c>
      <c r="D11765" s="75">
        <f>IF($E11765="","",IFERROR(VLOOKUP(TRIM(E11765&amp;""),'Référentiel Articles'!$A$2:$F$634,3,FALSE),""))</f>
      </c>
      <c r="E11765" s="74" t="str">
        <v/>
      </c>
      <c r="F11765" s="75">
        <f>IF($E11765="","",IFERROR(VLOOKUP(TRIM(E11765&amp;""),'Référentiel Articles'!$A$2:$F$634,4,FALSE),""))</f>
      </c>
      <c r="G11765" s="76">
        <f>IF($E11765="","",IFERROR(VLOOKUP(TRIM(E11765&amp;""),'Référentiel Articles'!$A$2:$F$634,5,FALSE),""))</f>
      </c>
      <c r="H11765" s="77" t="str">
        <v/>
      </c>
      <c r="I11765" s="76">
        <f>IF($E11765="","",IFERROR(VLOOKUP(TRIM(E11765&amp;""),'Référentiel Articles'!$A$2:$F$634,6,FALSE),""))</f>
      </c>
      <c r="J11765" s="78">
        <f>IF(OR($E11765="",$H11765=""),"",$H11765*$I11765)</f>
      </c>
      <c r="K11765" s="79" t="str">
        <v/>
      </c>
    </row>
    <row r="11766">
      <c r="A11766" s="81" t="str">
        <v/>
      </c>
      <c r="B11766" s="81" t="str">
        <v/>
      </c>
      <c r="C11766" s="83">
        <f>IF($E11766="","",IFERROR(VLOOKUP(TRIM(E11766&amp;""),'Référentiel Articles'!$A$2:$F$634,2,FALSE),""))</f>
      </c>
      <c r="D11766" s="83">
        <f>IF($E11766="","",IFERROR(VLOOKUP(TRIM(E11766&amp;""),'Référentiel Articles'!$A$2:$F$634,3,FALSE),""))</f>
      </c>
      <c r="E11766" s="81" t="str">
        <v/>
      </c>
      <c r="F11766" s="83">
        <f>IF($E11766="","",IFERROR(VLOOKUP(TRIM(E11766&amp;""),'Référentiel Articles'!$A$2:$F$634,4,FALSE),""))</f>
      </c>
      <c r="G11766" s="84">
        <f>IF($E11766="","",IFERROR(VLOOKUP(TRIM(E11766&amp;""),'Référentiel Articles'!$A$2:$F$634,5,FALSE),""))</f>
      </c>
      <c r="H11766" s="85" t="str">
        <v/>
      </c>
      <c r="I11766" s="84">
        <f>IF($E11766="","",IFERROR(VLOOKUP(TRIM(E11766&amp;""),'Référentiel Articles'!$A$2:$F$634,6,FALSE),""))</f>
      </c>
      <c r="J11766" s="90">
        <f>IF(OR($E11766="",$H11766=""),"",$H11766*$I11766)</f>
      </c>
      <c r="K11766" s="87" t="str">
        <v/>
      </c>
    </row>
    <row r="11767">
      <c r="A11767" s="74" t="str">
        <v/>
      </c>
      <c r="B11767" s="74" t="str">
        <v/>
      </c>
      <c r="C11767" s="75">
        <f>IF($E11767="","",IFERROR(VLOOKUP(TRIM(E11767&amp;""),'Référentiel Articles'!$A$2:$F$634,2,FALSE),""))</f>
      </c>
      <c r="D11767" s="75">
        <f>IF($E11767="","",IFERROR(VLOOKUP(TRIM(E11767&amp;""),'Référentiel Articles'!$A$2:$F$634,3,FALSE),""))</f>
      </c>
      <c r="E11767" s="74" t="str">
        <v/>
      </c>
      <c r="F11767" s="75">
        <f>IF($E11767="","",IFERROR(VLOOKUP(TRIM(E11767&amp;""),'Référentiel Articles'!$A$2:$F$634,4,FALSE),""))</f>
      </c>
      <c r="G11767" s="76">
        <f>IF($E11767="","",IFERROR(VLOOKUP(TRIM(E11767&amp;""),'Référentiel Articles'!$A$2:$F$634,5,FALSE),""))</f>
      </c>
      <c r="H11767" s="77" t="str">
        <v/>
      </c>
      <c r="I11767" s="76">
        <f>IF($E11767="","",IFERROR(VLOOKUP(TRIM(E11767&amp;""),'Référentiel Articles'!$A$2:$F$634,6,FALSE),""))</f>
      </c>
      <c r="J11767" s="78">
        <f>IF(OR($E11767="",$H11767=""),"",$H11767*$I11767)</f>
      </c>
      <c r="K11767" s="79" t="str">
        <v/>
      </c>
    </row>
    <row r="11768">
      <c r="A11768" s="81" t="str">
        <v/>
      </c>
      <c r="B11768" s="81" t="str">
        <v/>
      </c>
      <c r="C11768" s="83">
        <f>IF($E11768="","",IFERROR(VLOOKUP(TRIM(E11768&amp;""),'Référentiel Articles'!$A$2:$F$634,2,FALSE),""))</f>
      </c>
      <c r="D11768" s="83">
        <f>IF($E11768="","",IFERROR(VLOOKUP(TRIM(E11768&amp;""),'Référentiel Articles'!$A$2:$F$634,3,FALSE),""))</f>
      </c>
      <c r="E11768" s="81" t="str">
        <v/>
      </c>
      <c r="F11768" s="83">
        <f>IF($E11768="","",IFERROR(VLOOKUP(TRIM(E11768&amp;""),'Référentiel Articles'!$A$2:$F$634,4,FALSE),""))</f>
      </c>
      <c r="G11768" s="84">
        <f>IF($E11768="","",IFERROR(VLOOKUP(TRIM(E11768&amp;""),'Référentiel Articles'!$A$2:$F$634,5,FALSE),""))</f>
      </c>
      <c r="H11768" s="85" t="str">
        <v/>
      </c>
      <c r="I11768" s="84">
        <f>IF($E11768="","",IFERROR(VLOOKUP(TRIM(E11768&amp;""),'Référentiel Articles'!$A$2:$F$634,6,FALSE),""))</f>
      </c>
      <c r="J11768" s="90">
        <f>IF(OR($E11768="",$H11768=""),"",$H11768*$I11768)</f>
      </c>
      <c r="K11768" s="87" t="str">
        <v/>
      </c>
    </row>
    <row r="11769">
      <c r="A11769" s="74" t="str">
        <v/>
      </c>
      <c r="B11769" s="74" t="str">
        <v/>
      </c>
      <c r="C11769" s="75">
        <f>IF($E11769="","",IFERROR(VLOOKUP(TRIM(E11769&amp;""),'Référentiel Articles'!$A$2:$F$634,2,FALSE),""))</f>
      </c>
      <c r="D11769" s="75">
        <f>IF($E11769="","",IFERROR(VLOOKUP(TRIM(E11769&amp;""),'Référentiel Articles'!$A$2:$F$634,3,FALSE),""))</f>
      </c>
      <c r="E11769" s="74" t="str">
        <v/>
      </c>
      <c r="F11769" s="75">
        <f>IF($E11769="","",IFERROR(VLOOKUP(TRIM(E11769&amp;""),'Référentiel Articles'!$A$2:$F$634,4,FALSE),""))</f>
      </c>
      <c r="G11769" s="76">
        <f>IF($E11769="","",IFERROR(VLOOKUP(TRIM(E11769&amp;""),'Référentiel Articles'!$A$2:$F$634,5,FALSE),""))</f>
      </c>
      <c r="H11769" s="77" t="str">
        <v/>
      </c>
      <c r="I11769" s="76">
        <f>IF($E11769="","",IFERROR(VLOOKUP(TRIM(E11769&amp;""),'Référentiel Articles'!$A$2:$F$634,6,FALSE),""))</f>
      </c>
      <c r="J11769" s="78">
        <f>IF(OR($E11769="",$H11769=""),"",$H11769*$I11769)</f>
      </c>
      <c r="K11769" s="79" t="str">
        <v/>
      </c>
    </row>
    <row r="11770">
      <c r="A11770" s="81" t="str">
        <v/>
      </c>
      <c r="B11770" s="81" t="str">
        <v/>
      </c>
      <c r="C11770" s="83">
        <f>IF($E11770="","",IFERROR(VLOOKUP(TRIM(E11770&amp;""),'Référentiel Articles'!$A$2:$F$634,2,FALSE),""))</f>
      </c>
      <c r="D11770" s="83">
        <f>IF($E11770="","",IFERROR(VLOOKUP(TRIM(E11770&amp;""),'Référentiel Articles'!$A$2:$F$634,3,FALSE),""))</f>
      </c>
      <c r="E11770" s="81" t="str">
        <v/>
      </c>
      <c r="F11770" s="83">
        <f>IF($E11770="","",IFERROR(VLOOKUP(TRIM(E11770&amp;""),'Référentiel Articles'!$A$2:$F$634,4,FALSE),""))</f>
      </c>
      <c r="G11770" s="84">
        <f>IF($E11770="","",IFERROR(VLOOKUP(TRIM(E11770&amp;""),'Référentiel Articles'!$A$2:$F$634,5,FALSE),""))</f>
      </c>
      <c r="H11770" s="85" t="str">
        <v/>
      </c>
      <c r="I11770" s="84">
        <f>IF($E11770="","",IFERROR(VLOOKUP(TRIM(E11770&amp;""),'Référentiel Articles'!$A$2:$F$634,6,FALSE),""))</f>
      </c>
      <c r="J11770" s="90">
        <f>IF(OR($E11770="",$H11770=""),"",$H11770*$I11770)</f>
      </c>
      <c r="K11770" s="87" t="str">
        <v/>
      </c>
    </row>
    <row r="11771">
      <c r="A11771" s="74" t="str">
        <v/>
      </c>
      <c r="B11771" s="74" t="str">
        <v/>
      </c>
      <c r="C11771" s="75">
        <f>IF($E11771="","",IFERROR(VLOOKUP(TRIM(E11771&amp;""),'Référentiel Articles'!$A$2:$F$634,2,FALSE),""))</f>
      </c>
      <c r="D11771" s="75">
        <f>IF($E11771="","",IFERROR(VLOOKUP(TRIM(E11771&amp;""),'Référentiel Articles'!$A$2:$F$634,3,FALSE),""))</f>
      </c>
      <c r="E11771" s="74" t="str">
        <v/>
      </c>
      <c r="F11771" s="75">
        <f>IF($E11771="","",IFERROR(VLOOKUP(TRIM(E11771&amp;""),'Référentiel Articles'!$A$2:$F$634,4,FALSE),""))</f>
      </c>
      <c r="G11771" s="76">
        <f>IF($E11771="","",IFERROR(VLOOKUP(TRIM(E11771&amp;""),'Référentiel Articles'!$A$2:$F$634,5,FALSE),""))</f>
      </c>
      <c r="H11771" s="77" t="str">
        <v/>
      </c>
      <c r="I11771" s="76">
        <f>IF($E11771="","",IFERROR(VLOOKUP(TRIM(E11771&amp;""),'Référentiel Articles'!$A$2:$F$634,6,FALSE),""))</f>
      </c>
      <c r="J11771" s="78">
        <f>IF(OR($E11771="",$H11771=""),"",$H11771*$I11771)</f>
      </c>
      <c r="K11771" s="79" t="str">
        <v/>
      </c>
    </row>
    <row r="11772">
      <c r="A11772" s="81" t="str">
        <v/>
      </c>
      <c r="B11772" s="81" t="str">
        <v/>
      </c>
      <c r="C11772" s="83">
        <f>IF($E11772="","",IFERROR(VLOOKUP(TRIM(E11772&amp;""),'Référentiel Articles'!$A$2:$F$634,2,FALSE),""))</f>
      </c>
      <c r="D11772" s="83">
        <f>IF($E11772="","",IFERROR(VLOOKUP(TRIM(E11772&amp;""),'Référentiel Articles'!$A$2:$F$634,3,FALSE),""))</f>
      </c>
      <c r="E11772" s="81" t="str">
        <v/>
      </c>
      <c r="F11772" s="83">
        <f>IF($E11772="","",IFERROR(VLOOKUP(TRIM(E11772&amp;""),'Référentiel Articles'!$A$2:$F$634,4,FALSE),""))</f>
      </c>
      <c r="G11772" s="84">
        <f>IF($E11772="","",IFERROR(VLOOKUP(TRIM(E11772&amp;""),'Référentiel Articles'!$A$2:$F$634,5,FALSE),""))</f>
      </c>
      <c r="H11772" s="85" t="str">
        <v/>
      </c>
      <c r="I11772" s="84">
        <f>IF($E11772="","",IFERROR(VLOOKUP(TRIM(E11772&amp;""),'Référentiel Articles'!$A$2:$F$634,6,FALSE),""))</f>
      </c>
      <c r="J11772" s="90">
        <f>IF(OR($E11772="",$H11772=""),"",$H11772*$I11772)</f>
      </c>
      <c r="K11772" s="87" t="str">
        <v/>
      </c>
    </row>
    <row r="11773">
      <c r="A11773" s="74" t="str">
        <v/>
      </c>
      <c r="B11773" s="74" t="str">
        <v/>
      </c>
      <c r="C11773" s="75">
        <f>IF($E11773="","",IFERROR(VLOOKUP(TRIM(E11773&amp;""),'Référentiel Articles'!$A$2:$F$634,2,FALSE),""))</f>
      </c>
      <c r="D11773" s="75">
        <f>IF($E11773="","",IFERROR(VLOOKUP(TRIM(E11773&amp;""),'Référentiel Articles'!$A$2:$F$634,3,FALSE),""))</f>
      </c>
      <c r="E11773" s="74" t="str">
        <v/>
      </c>
      <c r="F11773" s="75">
        <f>IF($E11773="","",IFERROR(VLOOKUP(TRIM(E11773&amp;""),'Référentiel Articles'!$A$2:$F$634,4,FALSE),""))</f>
      </c>
      <c r="G11773" s="76">
        <f>IF($E11773="","",IFERROR(VLOOKUP(TRIM(E11773&amp;""),'Référentiel Articles'!$A$2:$F$634,5,FALSE),""))</f>
      </c>
      <c r="H11773" s="77" t="str">
        <v/>
      </c>
      <c r="I11773" s="76">
        <f>IF($E11773="","",IFERROR(VLOOKUP(TRIM(E11773&amp;""),'Référentiel Articles'!$A$2:$F$634,6,FALSE),""))</f>
      </c>
      <c r="J11773" s="78">
        <f>IF(OR($E11773="",$H11773=""),"",$H11773*$I11773)</f>
      </c>
      <c r="K11773" s="79" t="str">
        <v/>
      </c>
    </row>
    <row r="11774">
      <c r="A11774" s="81" t="str">
        <v/>
      </c>
      <c r="B11774" s="81" t="str">
        <v/>
      </c>
      <c r="C11774" s="83">
        <f>IF($E11774="","",IFERROR(VLOOKUP(TRIM(E11774&amp;""),'Référentiel Articles'!$A$2:$F$634,2,FALSE),""))</f>
      </c>
      <c r="D11774" s="83">
        <f>IF($E11774="","",IFERROR(VLOOKUP(TRIM(E11774&amp;""),'Référentiel Articles'!$A$2:$F$634,3,FALSE),""))</f>
      </c>
      <c r="E11774" s="81" t="str">
        <v/>
      </c>
      <c r="F11774" s="83">
        <f>IF($E11774="","",IFERROR(VLOOKUP(TRIM(E11774&amp;""),'Référentiel Articles'!$A$2:$F$634,4,FALSE),""))</f>
      </c>
      <c r="G11774" s="84">
        <f>IF($E11774="","",IFERROR(VLOOKUP(TRIM(E11774&amp;""),'Référentiel Articles'!$A$2:$F$634,5,FALSE),""))</f>
      </c>
      <c r="H11774" s="85" t="str">
        <v/>
      </c>
      <c r="I11774" s="84">
        <f>IF($E11774="","",IFERROR(VLOOKUP(TRIM(E11774&amp;""),'Référentiel Articles'!$A$2:$F$634,6,FALSE),""))</f>
      </c>
      <c r="J11774" s="90">
        <f>IF(OR($E11774="",$H11774=""),"",$H11774*$I11774)</f>
      </c>
      <c r="K11774" s="87" t="str">
        <v/>
      </c>
    </row>
    <row r="11775">
      <c r="A11775" s="74" t="str">
        <v/>
      </c>
      <c r="B11775" s="74" t="str">
        <v/>
      </c>
      <c r="C11775" s="75">
        <f>IF($E11775="","",IFERROR(VLOOKUP(TRIM(E11775&amp;""),'Référentiel Articles'!$A$2:$F$634,2,FALSE),""))</f>
      </c>
      <c r="D11775" s="75">
        <f>IF($E11775="","",IFERROR(VLOOKUP(TRIM(E11775&amp;""),'Référentiel Articles'!$A$2:$F$634,3,FALSE),""))</f>
      </c>
      <c r="E11775" s="74" t="str">
        <v/>
      </c>
      <c r="F11775" s="75">
        <f>IF($E11775="","",IFERROR(VLOOKUP(TRIM(E11775&amp;""),'Référentiel Articles'!$A$2:$F$634,4,FALSE),""))</f>
      </c>
      <c r="G11775" s="76">
        <f>IF($E11775="","",IFERROR(VLOOKUP(TRIM(E11775&amp;""),'Référentiel Articles'!$A$2:$F$634,5,FALSE),""))</f>
      </c>
      <c r="H11775" s="77" t="str">
        <v/>
      </c>
      <c r="I11775" s="76">
        <f>IF($E11775="","",IFERROR(VLOOKUP(TRIM(E11775&amp;""),'Référentiel Articles'!$A$2:$F$634,6,FALSE),""))</f>
      </c>
      <c r="J11775" s="78">
        <f>IF(OR($E11775="",$H11775=""),"",$H11775*$I11775)</f>
      </c>
      <c r="K11775" s="79" t="str">
        <v/>
      </c>
    </row>
    <row r="11776">
      <c r="A11776" s="81" t="str">
        <v/>
      </c>
      <c r="B11776" s="81" t="str">
        <v/>
      </c>
      <c r="C11776" s="83">
        <f>IF($E11776="","",IFERROR(VLOOKUP(TRIM(E11776&amp;""),'Référentiel Articles'!$A$2:$F$634,2,FALSE),""))</f>
      </c>
      <c r="D11776" s="83">
        <f>IF($E11776="","",IFERROR(VLOOKUP(TRIM(E11776&amp;""),'Référentiel Articles'!$A$2:$F$634,3,FALSE),""))</f>
      </c>
      <c r="E11776" s="81" t="str">
        <v/>
      </c>
      <c r="F11776" s="83">
        <f>IF($E11776="","",IFERROR(VLOOKUP(TRIM(E11776&amp;""),'Référentiel Articles'!$A$2:$F$634,4,FALSE),""))</f>
      </c>
      <c r="G11776" s="84">
        <f>IF($E11776="","",IFERROR(VLOOKUP(TRIM(E11776&amp;""),'Référentiel Articles'!$A$2:$F$634,5,FALSE),""))</f>
      </c>
      <c r="H11776" s="85" t="str">
        <v/>
      </c>
      <c r="I11776" s="84">
        <f>IF($E11776="","",IFERROR(VLOOKUP(TRIM(E11776&amp;""),'Référentiel Articles'!$A$2:$F$634,6,FALSE),""))</f>
      </c>
      <c r="J11776" s="90">
        <f>IF(OR($E11776="",$H11776=""),"",$H11776*$I11776)</f>
      </c>
      <c r="K11776" s="87" t="str">
        <v/>
      </c>
    </row>
    <row r="11777">
      <c r="A11777" s="74" t="str">
        <v/>
      </c>
      <c r="B11777" s="74" t="str">
        <v/>
      </c>
      <c r="C11777" s="75">
        <f>IF($E11777="","",IFERROR(VLOOKUP(TRIM(E11777&amp;""),'Référentiel Articles'!$A$2:$F$634,2,FALSE),""))</f>
      </c>
      <c r="D11777" s="75">
        <f>IF($E11777="","",IFERROR(VLOOKUP(TRIM(E11777&amp;""),'Référentiel Articles'!$A$2:$F$634,3,FALSE),""))</f>
      </c>
      <c r="E11777" s="74" t="str">
        <v/>
      </c>
      <c r="F11777" s="75">
        <f>IF($E11777="","",IFERROR(VLOOKUP(TRIM(E11777&amp;""),'Référentiel Articles'!$A$2:$F$634,4,FALSE),""))</f>
      </c>
      <c r="G11777" s="76">
        <f>IF($E11777="","",IFERROR(VLOOKUP(TRIM(E11777&amp;""),'Référentiel Articles'!$A$2:$F$634,5,FALSE),""))</f>
      </c>
      <c r="H11777" s="77" t="str">
        <v/>
      </c>
      <c r="I11777" s="76">
        <f>IF($E11777="","",IFERROR(VLOOKUP(TRIM(E11777&amp;""),'Référentiel Articles'!$A$2:$F$634,6,FALSE),""))</f>
      </c>
      <c r="J11777" s="78">
        <f>IF(OR($E11777="",$H11777=""),"",$H11777*$I11777)</f>
      </c>
      <c r="K11777" s="79" t="str">
        <v/>
      </c>
    </row>
    <row r="11778">
      <c r="A11778" s="81" t="str">
        <v/>
      </c>
      <c r="B11778" s="81" t="str">
        <v/>
      </c>
      <c r="C11778" s="83">
        <f>IF($E11778="","",IFERROR(VLOOKUP(TRIM(E11778&amp;""),'Référentiel Articles'!$A$2:$F$634,2,FALSE),""))</f>
      </c>
      <c r="D11778" s="83">
        <f>IF($E11778="","",IFERROR(VLOOKUP(TRIM(E11778&amp;""),'Référentiel Articles'!$A$2:$F$634,3,FALSE),""))</f>
      </c>
      <c r="E11778" s="81" t="str">
        <v/>
      </c>
      <c r="F11778" s="83">
        <f>IF($E11778="","",IFERROR(VLOOKUP(TRIM(E11778&amp;""),'Référentiel Articles'!$A$2:$F$634,4,FALSE),""))</f>
      </c>
      <c r="G11778" s="84">
        <f>IF($E11778="","",IFERROR(VLOOKUP(TRIM(E11778&amp;""),'Référentiel Articles'!$A$2:$F$634,5,FALSE),""))</f>
      </c>
      <c r="H11778" s="85" t="str">
        <v/>
      </c>
      <c r="I11778" s="84">
        <f>IF($E11778="","",IFERROR(VLOOKUP(TRIM(E11778&amp;""),'Référentiel Articles'!$A$2:$F$634,6,FALSE),""))</f>
      </c>
      <c r="J11778" s="90">
        <f>IF(OR($E11778="",$H11778=""),"",$H11778*$I11778)</f>
      </c>
      <c r="K11778" s="87" t="str">
        <v/>
      </c>
    </row>
    <row r="11779">
      <c r="A11779" s="74" t="str">
        <v/>
      </c>
      <c r="B11779" s="74" t="str">
        <v/>
      </c>
      <c r="C11779" s="75">
        <f>IF($E11779="","",IFERROR(VLOOKUP(TRIM(E11779&amp;""),'Référentiel Articles'!$A$2:$F$634,2,FALSE),""))</f>
      </c>
      <c r="D11779" s="75">
        <f>IF($E11779="","",IFERROR(VLOOKUP(TRIM(E11779&amp;""),'Référentiel Articles'!$A$2:$F$634,3,FALSE),""))</f>
      </c>
      <c r="E11779" s="74" t="str">
        <v/>
      </c>
      <c r="F11779" s="75">
        <f>IF($E11779="","",IFERROR(VLOOKUP(TRIM(E11779&amp;""),'Référentiel Articles'!$A$2:$F$634,4,FALSE),""))</f>
      </c>
      <c r="G11779" s="76">
        <f>IF($E11779="","",IFERROR(VLOOKUP(TRIM(E11779&amp;""),'Référentiel Articles'!$A$2:$F$634,5,FALSE),""))</f>
      </c>
      <c r="H11779" s="77" t="str">
        <v/>
      </c>
      <c r="I11779" s="76">
        <f>IF($E11779="","",IFERROR(VLOOKUP(TRIM(E11779&amp;""),'Référentiel Articles'!$A$2:$F$634,6,FALSE),""))</f>
      </c>
      <c r="J11779" s="78">
        <f>IF(OR($E11779="",$H11779=""),"",$H11779*$I11779)</f>
      </c>
      <c r="K11779" s="79" t="str">
        <v/>
      </c>
    </row>
    <row r="11780">
      <c r="A11780" s="81" t="str">
        <v/>
      </c>
      <c r="B11780" s="81" t="str">
        <v/>
      </c>
      <c r="C11780" s="83">
        <f>IF($E11780="","",IFERROR(VLOOKUP(TRIM(E11780&amp;""),'Référentiel Articles'!$A$2:$F$634,2,FALSE),""))</f>
      </c>
      <c r="D11780" s="83">
        <f>IF($E11780="","",IFERROR(VLOOKUP(TRIM(E11780&amp;""),'Référentiel Articles'!$A$2:$F$634,3,FALSE),""))</f>
      </c>
      <c r="E11780" s="81" t="str">
        <v/>
      </c>
      <c r="F11780" s="83">
        <f>IF($E11780="","",IFERROR(VLOOKUP(TRIM(E11780&amp;""),'Référentiel Articles'!$A$2:$F$634,4,FALSE),""))</f>
      </c>
      <c r="G11780" s="84">
        <f>IF($E11780="","",IFERROR(VLOOKUP(TRIM(E11780&amp;""),'Référentiel Articles'!$A$2:$F$634,5,FALSE),""))</f>
      </c>
      <c r="H11780" s="85" t="str">
        <v/>
      </c>
      <c r="I11780" s="84">
        <f>IF($E11780="","",IFERROR(VLOOKUP(TRIM(E11780&amp;""),'Référentiel Articles'!$A$2:$F$634,6,FALSE),""))</f>
      </c>
      <c r="J11780" s="90">
        <f>IF(OR($E11780="",$H11780=""),"",$H11780*$I11780)</f>
      </c>
      <c r="K11780" s="87" t="str">
        <v/>
      </c>
    </row>
    <row r="11781">
      <c r="A11781" s="74" t="str">
        <v/>
      </c>
      <c r="B11781" s="74" t="str">
        <v/>
      </c>
      <c r="C11781" s="75">
        <f>IF($E11781="","",IFERROR(VLOOKUP(TRIM(E11781&amp;""),'Référentiel Articles'!$A$2:$F$634,2,FALSE),""))</f>
      </c>
      <c r="D11781" s="75">
        <f>IF($E11781="","",IFERROR(VLOOKUP(TRIM(E11781&amp;""),'Référentiel Articles'!$A$2:$F$634,3,FALSE),""))</f>
      </c>
      <c r="E11781" s="74" t="str">
        <v/>
      </c>
      <c r="F11781" s="75">
        <f>IF($E11781="","",IFERROR(VLOOKUP(TRIM(E11781&amp;""),'Référentiel Articles'!$A$2:$F$634,4,FALSE),""))</f>
      </c>
      <c r="G11781" s="76">
        <f>IF($E11781="","",IFERROR(VLOOKUP(TRIM(E11781&amp;""),'Référentiel Articles'!$A$2:$F$634,5,FALSE),""))</f>
      </c>
      <c r="H11781" s="77" t="str">
        <v/>
      </c>
      <c r="I11781" s="76">
        <f>IF($E11781="","",IFERROR(VLOOKUP(TRIM(E11781&amp;""),'Référentiel Articles'!$A$2:$F$634,6,FALSE),""))</f>
      </c>
      <c r="J11781" s="78">
        <f>IF(OR($E11781="",$H11781=""),"",$H11781*$I11781)</f>
      </c>
      <c r="K11781" s="79" t="str">
        <v/>
      </c>
    </row>
    <row r="11782">
      <c r="A11782" s="81" t="str">
        <v/>
      </c>
      <c r="B11782" s="81" t="str">
        <v/>
      </c>
      <c r="C11782" s="83">
        <f>IF($E11782="","",IFERROR(VLOOKUP(TRIM(E11782&amp;""),'Référentiel Articles'!$A$2:$F$634,2,FALSE),""))</f>
      </c>
      <c r="D11782" s="83">
        <f>IF($E11782="","",IFERROR(VLOOKUP(TRIM(E11782&amp;""),'Référentiel Articles'!$A$2:$F$634,3,FALSE),""))</f>
      </c>
      <c r="E11782" s="81" t="str">
        <v/>
      </c>
      <c r="F11782" s="83">
        <f>IF($E11782="","",IFERROR(VLOOKUP(TRIM(E11782&amp;""),'Référentiel Articles'!$A$2:$F$634,4,FALSE),""))</f>
      </c>
      <c r="G11782" s="84">
        <f>IF($E11782="","",IFERROR(VLOOKUP(TRIM(E11782&amp;""),'Référentiel Articles'!$A$2:$F$634,5,FALSE),""))</f>
      </c>
      <c r="H11782" s="85" t="str">
        <v/>
      </c>
      <c r="I11782" s="84">
        <f>IF($E11782="","",IFERROR(VLOOKUP(TRIM(E11782&amp;""),'Référentiel Articles'!$A$2:$F$634,6,FALSE),""))</f>
      </c>
      <c r="J11782" s="90">
        <f>IF(OR($E11782="",$H11782=""),"",$H11782*$I11782)</f>
      </c>
      <c r="K11782" s="87" t="str">
        <v/>
      </c>
    </row>
    <row r="11783">
      <c r="A11783" s="74" t="str">
        <v/>
      </c>
      <c r="B11783" s="74" t="str">
        <v/>
      </c>
      <c r="C11783" s="75">
        <f>IF($E11783="","",IFERROR(VLOOKUP(TRIM(E11783&amp;""),'Référentiel Articles'!$A$2:$F$634,2,FALSE),""))</f>
      </c>
      <c r="D11783" s="75">
        <f>IF($E11783="","",IFERROR(VLOOKUP(TRIM(E11783&amp;""),'Référentiel Articles'!$A$2:$F$634,3,FALSE),""))</f>
      </c>
      <c r="E11783" s="74" t="str">
        <v/>
      </c>
      <c r="F11783" s="75">
        <f>IF($E11783="","",IFERROR(VLOOKUP(TRIM(E11783&amp;""),'Référentiel Articles'!$A$2:$F$634,4,FALSE),""))</f>
      </c>
      <c r="G11783" s="76">
        <f>IF($E11783="","",IFERROR(VLOOKUP(TRIM(E11783&amp;""),'Référentiel Articles'!$A$2:$F$634,5,FALSE),""))</f>
      </c>
      <c r="H11783" s="77" t="str">
        <v/>
      </c>
      <c r="I11783" s="76">
        <f>IF($E11783="","",IFERROR(VLOOKUP(TRIM(E11783&amp;""),'Référentiel Articles'!$A$2:$F$634,6,FALSE),""))</f>
      </c>
      <c r="J11783" s="78">
        <f>IF(OR($E11783="",$H11783=""),"",$H11783*$I11783)</f>
      </c>
      <c r="K11783" s="79" t="str">
        <v/>
      </c>
    </row>
    <row r="11784">
      <c r="A11784" s="81" t="str">
        <v/>
      </c>
      <c r="B11784" s="81" t="str">
        <v/>
      </c>
      <c r="C11784" s="83">
        <f>IF($E11784="","",IFERROR(VLOOKUP(TRIM(E11784&amp;""),'Référentiel Articles'!$A$2:$F$634,2,FALSE),""))</f>
      </c>
      <c r="D11784" s="83">
        <f>IF($E11784="","",IFERROR(VLOOKUP(TRIM(E11784&amp;""),'Référentiel Articles'!$A$2:$F$634,3,FALSE),""))</f>
      </c>
      <c r="E11784" s="81" t="str">
        <v/>
      </c>
      <c r="F11784" s="83">
        <f>IF($E11784="","",IFERROR(VLOOKUP(TRIM(E11784&amp;""),'Référentiel Articles'!$A$2:$F$634,4,FALSE),""))</f>
      </c>
      <c r="G11784" s="84">
        <f>IF($E11784="","",IFERROR(VLOOKUP(TRIM(E11784&amp;""),'Référentiel Articles'!$A$2:$F$634,5,FALSE),""))</f>
      </c>
      <c r="H11784" s="85" t="str">
        <v/>
      </c>
      <c r="I11784" s="84">
        <f>IF($E11784="","",IFERROR(VLOOKUP(TRIM(E11784&amp;""),'Référentiel Articles'!$A$2:$F$634,6,FALSE),""))</f>
      </c>
      <c r="J11784" s="90">
        <f>IF(OR($E11784="",$H11784=""),"",$H11784*$I11784)</f>
      </c>
      <c r="K11784" s="87" t="str">
        <v/>
      </c>
    </row>
    <row r="11785">
      <c r="A11785" s="74" t="str">
        <v/>
      </c>
      <c r="B11785" s="74" t="str">
        <v/>
      </c>
      <c r="C11785" s="75">
        <f>IF($E11785="","",IFERROR(VLOOKUP(TRIM(E11785&amp;""),'Référentiel Articles'!$A$2:$F$634,2,FALSE),""))</f>
      </c>
      <c r="D11785" s="75">
        <f>IF($E11785="","",IFERROR(VLOOKUP(TRIM(E11785&amp;""),'Référentiel Articles'!$A$2:$F$634,3,FALSE),""))</f>
      </c>
      <c r="E11785" s="74" t="str">
        <v/>
      </c>
      <c r="F11785" s="75">
        <f>IF($E11785="","",IFERROR(VLOOKUP(TRIM(E11785&amp;""),'Référentiel Articles'!$A$2:$F$634,4,FALSE),""))</f>
      </c>
      <c r="G11785" s="76">
        <f>IF($E11785="","",IFERROR(VLOOKUP(TRIM(E11785&amp;""),'Référentiel Articles'!$A$2:$F$634,5,FALSE),""))</f>
      </c>
      <c r="H11785" s="77" t="str">
        <v/>
      </c>
      <c r="I11785" s="76">
        <f>IF($E11785="","",IFERROR(VLOOKUP(TRIM(E11785&amp;""),'Référentiel Articles'!$A$2:$F$634,6,FALSE),""))</f>
      </c>
      <c r="J11785" s="78">
        <f>IF(OR($E11785="",$H11785=""),"",$H11785*$I11785)</f>
      </c>
      <c r="K11785" s="79" t="str">
        <v/>
      </c>
    </row>
    <row r="11786">
      <c r="A11786" s="81" t="str">
        <v/>
      </c>
      <c r="B11786" s="81" t="str">
        <v/>
      </c>
      <c r="C11786" s="83">
        <f>IF($E11786="","",IFERROR(VLOOKUP(TRIM(E11786&amp;""),'Référentiel Articles'!$A$2:$F$634,2,FALSE),""))</f>
      </c>
      <c r="D11786" s="83">
        <f>IF($E11786="","",IFERROR(VLOOKUP(TRIM(E11786&amp;""),'Référentiel Articles'!$A$2:$F$634,3,FALSE),""))</f>
      </c>
      <c r="E11786" s="81" t="str">
        <v/>
      </c>
      <c r="F11786" s="83">
        <f>IF($E11786="","",IFERROR(VLOOKUP(TRIM(E11786&amp;""),'Référentiel Articles'!$A$2:$F$634,4,FALSE),""))</f>
      </c>
      <c r="G11786" s="84">
        <f>IF($E11786="","",IFERROR(VLOOKUP(TRIM(E11786&amp;""),'Référentiel Articles'!$A$2:$F$634,5,FALSE),""))</f>
      </c>
      <c r="H11786" s="85" t="str">
        <v/>
      </c>
      <c r="I11786" s="84">
        <f>IF($E11786="","",IFERROR(VLOOKUP(TRIM(E11786&amp;""),'Référentiel Articles'!$A$2:$F$634,6,FALSE),""))</f>
      </c>
      <c r="J11786" s="90">
        <f>IF(OR($E11786="",$H11786=""),"",$H11786*$I11786)</f>
      </c>
      <c r="K11786" s="87" t="str">
        <v/>
      </c>
    </row>
    <row r="11787">
      <c r="A11787" s="74" t="str">
        <v/>
      </c>
      <c r="B11787" s="74" t="str">
        <v/>
      </c>
      <c r="C11787" s="75">
        <f>IF($E11787="","",IFERROR(VLOOKUP(TRIM(E11787&amp;""),'Référentiel Articles'!$A$2:$F$634,2,FALSE),""))</f>
      </c>
      <c r="D11787" s="75">
        <f>IF($E11787="","",IFERROR(VLOOKUP(TRIM(E11787&amp;""),'Référentiel Articles'!$A$2:$F$634,3,FALSE),""))</f>
      </c>
      <c r="E11787" s="74" t="str">
        <v/>
      </c>
      <c r="F11787" s="75">
        <f>IF($E11787="","",IFERROR(VLOOKUP(TRIM(E11787&amp;""),'Référentiel Articles'!$A$2:$F$634,4,FALSE),""))</f>
      </c>
      <c r="G11787" s="76">
        <f>IF($E11787="","",IFERROR(VLOOKUP(TRIM(E11787&amp;""),'Référentiel Articles'!$A$2:$F$634,5,FALSE),""))</f>
      </c>
      <c r="H11787" s="77" t="str">
        <v/>
      </c>
      <c r="I11787" s="76">
        <f>IF($E11787="","",IFERROR(VLOOKUP(TRIM(E11787&amp;""),'Référentiel Articles'!$A$2:$F$634,6,FALSE),""))</f>
      </c>
      <c r="J11787" s="78">
        <f>IF(OR($E11787="",$H11787=""),"",$H11787*$I11787)</f>
      </c>
      <c r="K11787" s="79" t="str">
        <v/>
      </c>
    </row>
    <row r="11788">
      <c r="A11788" s="81" t="str">
        <v/>
      </c>
      <c r="B11788" s="81" t="str">
        <v/>
      </c>
      <c r="C11788" s="83">
        <f>IF($E11788="","",IFERROR(VLOOKUP(TRIM(E11788&amp;""),'Référentiel Articles'!$A$2:$F$634,2,FALSE),""))</f>
      </c>
      <c r="D11788" s="83">
        <f>IF($E11788="","",IFERROR(VLOOKUP(TRIM(E11788&amp;""),'Référentiel Articles'!$A$2:$F$634,3,FALSE),""))</f>
      </c>
      <c r="E11788" s="81" t="str">
        <v/>
      </c>
      <c r="F11788" s="83">
        <f>IF($E11788="","",IFERROR(VLOOKUP(TRIM(E11788&amp;""),'Référentiel Articles'!$A$2:$F$634,4,FALSE),""))</f>
      </c>
      <c r="G11788" s="84">
        <f>IF($E11788="","",IFERROR(VLOOKUP(TRIM(E11788&amp;""),'Référentiel Articles'!$A$2:$F$634,5,FALSE),""))</f>
      </c>
      <c r="H11788" s="85" t="str">
        <v/>
      </c>
      <c r="I11788" s="84">
        <f>IF($E11788="","",IFERROR(VLOOKUP(TRIM(E11788&amp;""),'Référentiel Articles'!$A$2:$F$634,6,FALSE),""))</f>
      </c>
      <c r="J11788" s="90">
        <f>IF(OR($E11788="",$H11788=""),"",$H11788*$I11788)</f>
      </c>
      <c r="K11788" s="87" t="str">
        <v/>
      </c>
    </row>
    <row r="11789">
      <c r="A11789" s="74" t="str">
        <v/>
      </c>
      <c r="B11789" s="74" t="str">
        <v/>
      </c>
      <c r="C11789" s="75">
        <f>IF($E11789="","",IFERROR(VLOOKUP(TRIM(E11789&amp;""),'Référentiel Articles'!$A$2:$F$634,2,FALSE),""))</f>
      </c>
      <c r="D11789" s="75">
        <f>IF($E11789="","",IFERROR(VLOOKUP(TRIM(E11789&amp;""),'Référentiel Articles'!$A$2:$F$634,3,FALSE),""))</f>
      </c>
      <c r="E11789" s="74" t="str">
        <v/>
      </c>
      <c r="F11789" s="75">
        <f>IF($E11789="","",IFERROR(VLOOKUP(TRIM(E11789&amp;""),'Référentiel Articles'!$A$2:$F$634,4,FALSE),""))</f>
      </c>
      <c r="G11789" s="76">
        <f>IF($E11789="","",IFERROR(VLOOKUP(TRIM(E11789&amp;""),'Référentiel Articles'!$A$2:$F$634,5,FALSE),""))</f>
      </c>
      <c r="H11789" s="77" t="str">
        <v/>
      </c>
      <c r="I11789" s="76">
        <f>IF($E11789="","",IFERROR(VLOOKUP(TRIM(E11789&amp;""),'Référentiel Articles'!$A$2:$F$634,6,FALSE),""))</f>
      </c>
      <c r="J11789" s="78">
        <f>IF(OR($E11789="",$H11789=""),"",$H11789*$I11789)</f>
      </c>
      <c r="K11789" s="79" t="str">
        <v/>
      </c>
    </row>
    <row r="11790">
      <c r="A11790" s="81" t="str">
        <v/>
      </c>
      <c r="B11790" s="81" t="str">
        <v/>
      </c>
      <c r="C11790" s="83">
        <f>IF($E11790="","",IFERROR(VLOOKUP(TRIM(E11790&amp;""),'Référentiel Articles'!$A$2:$F$634,2,FALSE),""))</f>
      </c>
      <c r="D11790" s="83">
        <f>IF($E11790="","",IFERROR(VLOOKUP(TRIM(E11790&amp;""),'Référentiel Articles'!$A$2:$F$634,3,FALSE),""))</f>
      </c>
      <c r="E11790" s="81" t="str">
        <v/>
      </c>
      <c r="F11790" s="83">
        <f>IF($E11790="","",IFERROR(VLOOKUP(TRIM(E11790&amp;""),'Référentiel Articles'!$A$2:$F$634,4,FALSE),""))</f>
      </c>
      <c r="G11790" s="84">
        <f>IF($E11790="","",IFERROR(VLOOKUP(TRIM(E11790&amp;""),'Référentiel Articles'!$A$2:$F$634,5,FALSE),""))</f>
      </c>
      <c r="H11790" s="85" t="str">
        <v/>
      </c>
      <c r="I11790" s="84">
        <f>IF($E11790="","",IFERROR(VLOOKUP(TRIM(E11790&amp;""),'Référentiel Articles'!$A$2:$F$634,6,FALSE),""))</f>
      </c>
      <c r="J11790" s="90">
        <f>IF(OR($E11790="",$H11790=""),"",$H11790*$I11790)</f>
      </c>
      <c r="K11790" s="87" t="str">
        <v/>
      </c>
    </row>
    <row r="11791">
      <c r="A11791" s="74" t="str">
        <v/>
      </c>
      <c r="B11791" s="74" t="str">
        <v/>
      </c>
      <c r="C11791" s="75">
        <f>IF($E11791="","",IFERROR(VLOOKUP(TRIM(E11791&amp;""),'Référentiel Articles'!$A$2:$F$634,2,FALSE),""))</f>
      </c>
      <c r="D11791" s="75">
        <f>IF($E11791="","",IFERROR(VLOOKUP(TRIM(E11791&amp;""),'Référentiel Articles'!$A$2:$F$634,3,FALSE),""))</f>
      </c>
      <c r="E11791" s="74" t="str">
        <v/>
      </c>
      <c r="F11791" s="75">
        <f>IF($E11791="","",IFERROR(VLOOKUP(TRIM(E11791&amp;""),'Référentiel Articles'!$A$2:$F$634,4,FALSE),""))</f>
      </c>
      <c r="G11791" s="76">
        <f>IF($E11791="","",IFERROR(VLOOKUP(TRIM(E11791&amp;""),'Référentiel Articles'!$A$2:$F$634,5,FALSE),""))</f>
      </c>
      <c r="H11791" s="77" t="str">
        <v/>
      </c>
      <c r="I11791" s="76">
        <f>IF($E11791="","",IFERROR(VLOOKUP(TRIM(E11791&amp;""),'Référentiel Articles'!$A$2:$F$634,6,FALSE),""))</f>
      </c>
      <c r="J11791" s="78">
        <f>IF(OR($E11791="",$H11791=""),"",$H11791*$I11791)</f>
      </c>
      <c r="K11791" s="79" t="str">
        <v/>
      </c>
    </row>
    <row r="11792">
      <c r="A11792" s="81" t="str">
        <v/>
      </c>
      <c r="B11792" s="81" t="str">
        <v/>
      </c>
      <c r="C11792" s="83">
        <f>IF($E11792="","",IFERROR(VLOOKUP(TRIM(E11792&amp;""),'Référentiel Articles'!$A$2:$F$634,2,FALSE),""))</f>
      </c>
      <c r="D11792" s="83">
        <f>IF($E11792="","",IFERROR(VLOOKUP(TRIM(E11792&amp;""),'Référentiel Articles'!$A$2:$F$634,3,FALSE),""))</f>
      </c>
      <c r="E11792" s="81" t="str">
        <v/>
      </c>
      <c r="F11792" s="83">
        <f>IF($E11792="","",IFERROR(VLOOKUP(TRIM(E11792&amp;""),'Référentiel Articles'!$A$2:$F$634,4,FALSE),""))</f>
      </c>
      <c r="G11792" s="84">
        <f>IF($E11792="","",IFERROR(VLOOKUP(TRIM(E11792&amp;""),'Référentiel Articles'!$A$2:$F$634,5,FALSE),""))</f>
      </c>
      <c r="H11792" s="85" t="str">
        <v/>
      </c>
      <c r="I11792" s="84">
        <f>IF($E11792="","",IFERROR(VLOOKUP(TRIM(E11792&amp;""),'Référentiel Articles'!$A$2:$F$634,6,FALSE),""))</f>
      </c>
      <c r="J11792" s="90">
        <f>IF(OR($E11792="",$H11792=""),"",$H11792*$I11792)</f>
      </c>
      <c r="K11792" s="87" t="str">
        <v/>
      </c>
    </row>
    <row r="11793">
      <c r="A11793" s="74" t="str">
        <v/>
      </c>
      <c r="B11793" s="74" t="str">
        <v/>
      </c>
      <c r="C11793" s="75">
        <f>IF($E11793="","",IFERROR(VLOOKUP(TRIM(E11793&amp;""),'Référentiel Articles'!$A$2:$F$634,2,FALSE),""))</f>
      </c>
      <c r="D11793" s="75">
        <f>IF($E11793="","",IFERROR(VLOOKUP(TRIM(E11793&amp;""),'Référentiel Articles'!$A$2:$F$634,3,FALSE),""))</f>
      </c>
      <c r="E11793" s="74" t="str">
        <v/>
      </c>
      <c r="F11793" s="75">
        <f>IF($E11793="","",IFERROR(VLOOKUP(TRIM(E11793&amp;""),'Référentiel Articles'!$A$2:$F$634,4,FALSE),""))</f>
      </c>
      <c r="G11793" s="76">
        <f>IF($E11793="","",IFERROR(VLOOKUP(TRIM(E11793&amp;""),'Référentiel Articles'!$A$2:$F$634,5,FALSE),""))</f>
      </c>
      <c r="H11793" s="77" t="str">
        <v/>
      </c>
      <c r="I11793" s="76">
        <f>IF($E11793="","",IFERROR(VLOOKUP(TRIM(E11793&amp;""),'Référentiel Articles'!$A$2:$F$634,6,FALSE),""))</f>
      </c>
      <c r="J11793" s="78">
        <f>IF(OR($E11793="",$H11793=""),"",$H11793*$I11793)</f>
      </c>
      <c r="K11793" s="79" t="str">
        <v/>
      </c>
    </row>
    <row r="11794">
      <c r="A11794" s="81" t="str">
        <v/>
      </c>
      <c r="B11794" s="81" t="str">
        <v/>
      </c>
      <c r="C11794" s="83">
        <f>IF($E11794="","",IFERROR(VLOOKUP(TRIM(E11794&amp;""),'Référentiel Articles'!$A$2:$F$634,2,FALSE),""))</f>
      </c>
      <c r="D11794" s="83">
        <f>IF($E11794="","",IFERROR(VLOOKUP(TRIM(E11794&amp;""),'Référentiel Articles'!$A$2:$F$634,3,FALSE),""))</f>
      </c>
      <c r="E11794" s="81" t="str">
        <v/>
      </c>
      <c r="F11794" s="83">
        <f>IF($E11794="","",IFERROR(VLOOKUP(TRIM(E11794&amp;""),'Référentiel Articles'!$A$2:$F$634,4,FALSE),""))</f>
      </c>
      <c r="G11794" s="84">
        <f>IF($E11794="","",IFERROR(VLOOKUP(TRIM(E11794&amp;""),'Référentiel Articles'!$A$2:$F$634,5,FALSE),""))</f>
      </c>
      <c r="H11794" s="85" t="str">
        <v/>
      </c>
      <c r="I11794" s="84">
        <f>IF($E11794="","",IFERROR(VLOOKUP(TRIM(E11794&amp;""),'Référentiel Articles'!$A$2:$F$634,6,FALSE),""))</f>
      </c>
      <c r="J11794" s="90">
        <f>IF(OR($E11794="",$H11794=""),"",$H11794*$I11794)</f>
      </c>
      <c r="K11794" s="87" t="str">
        <v/>
      </c>
    </row>
    <row r="11795">
      <c r="A11795" s="74" t="str">
        <v/>
      </c>
      <c r="B11795" s="74" t="str">
        <v/>
      </c>
      <c r="C11795" s="75">
        <f>IF($E11795="","",IFERROR(VLOOKUP(TRIM(E11795&amp;""),'Référentiel Articles'!$A$2:$F$634,2,FALSE),""))</f>
      </c>
      <c r="D11795" s="75">
        <f>IF($E11795="","",IFERROR(VLOOKUP(TRIM(E11795&amp;""),'Référentiel Articles'!$A$2:$F$634,3,FALSE),""))</f>
      </c>
      <c r="E11795" s="74" t="str">
        <v/>
      </c>
      <c r="F11795" s="75">
        <f>IF($E11795="","",IFERROR(VLOOKUP(TRIM(E11795&amp;""),'Référentiel Articles'!$A$2:$F$634,4,FALSE),""))</f>
      </c>
      <c r="G11795" s="76">
        <f>IF($E11795="","",IFERROR(VLOOKUP(TRIM(E11795&amp;""),'Référentiel Articles'!$A$2:$F$634,5,FALSE),""))</f>
      </c>
      <c r="H11795" s="77" t="str">
        <v/>
      </c>
      <c r="I11795" s="76">
        <f>IF($E11795="","",IFERROR(VLOOKUP(TRIM(E11795&amp;""),'Référentiel Articles'!$A$2:$F$634,6,FALSE),""))</f>
      </c>
      <c r="J11795" s="78">
        <f>IF(OR($E11795="",$H11795=""),"",$H11795*$I11795)</f>
      </c>
      <c r="K11795" s="79" t="str">
        <v/>
      </c>
    </row>
    <row r="11796">
      <c r="A11796" s="81" t="str">
        <v/>
      </c>
      <c r="B11796" s="81" t="str">
        <v/>
      </c>
      <c r="C11796" s="83">
        <f>IF($E11796="","",IFERROR(VLOOKUP(TRIM(E11796&amp;""),'Référentiel Articles'!$A$2:$F$634,2,FALSE),""))</f>
      </c>
      <c r="D11796" s="83">
        <f>IF($E11796="","",IFERROR(VLOOKUP(TRIM(E11796&amp;""),'Référentiel Articles'!$A$2:$F$634,3,FALSE),""))</f>
      </c>
      <c r="E11796" s="81" t="str">
        <v/>
      </c>
      <c r="F11796" s="83">
        <f>IF($E11796="","",IFERROR(VLOOKUP(TRIM(E11796&amp;""),'Référentiel Articles'!$A$2:$F$634,4,FALSE),""))</f>
      </c>
      <c r="G11796" s="84">
        <f>IF($E11796="","",IFERROR(VLOOKUP(TRIM(E11796&amp;""),'Référentiel Articles'!$A$2:$F$634,5,FALSE),""))</f>
      </c>
      <c r="H11796" s="85" t="str">
        <v/>
      </c>
      <c r="I11796" s="84">
        <f>IF($E11796="","",IFERROR(VLOOKUP(TRIM(E11796&amp;""),'Référentiel Articles'!$A$2:$F$634,6,FALSE),""))</f>
      </c>
      <c r="J11796" s="90">
        <f>IF(OR($E11796="",$H11796=""),"",$H11796*$I11796)</f>
      </c>
      <c r="K11796" s="87" t="str">
        <v/>
      </c>
    </row>
    <row r="11797">
      <c r="A11797" s="74" t="str">
        <v/>
      </c>
      <c r="B11797" s="74" t="str">
        <v/>
      </c>
      <c r="C11797" s="75">
        <f>IF($E11797="","",IFERROR(VLOOKUP(TRIM(E11797&amp;""),'Référentiel Articles'!$A$2:$F$634,2,FALSE),""))</f>
      </c>
      <c r="D11797" s="75">
        <f>IF($E11797="","",IFERROR(VLOOKUP(TRIM(E11797&amp;""),'Référentiel Articles'!$A$2:$F$634,3,FALSE),""))</f>
      </c>
      <c r="E11797" s="74" t="str">
        <v/>
      </c>
      <c r="F11797" s="75">
        <f>IF($E11797="","",IFERROR(VLOOKUP(TRIM(E11797&amp;""),'Référentiel Articles'!$A$2:$F$634,4,FALSE),""))</f>
      </c>
      <c r="G11797" s="76">
        <f>IF($E11797="","",IFERROR(VLOOKUP(TRIM(E11797&amp;""),'Référentiel Articles'!$A$2:$F$634,5,FALSE),""))</f>
      </c>
      <c r="H11797" s="77" t="str">
        <v/>
      </c>
      <c r="I11797" s="76">
        <f>IF($E11797="","",IFERROR(VLOOKUP(TRIM(E11797&amp;""),'Référentiel Articles'!$A$2:$F$634,6,FALSE),""))</f>
      </c>
      <c r="J11797" s="78">
        <f>IF(OR($E11797="",$H11797=""),"",$H11797*$I11797)</f>
      </c>
      <c r="K11797" s="79" t="str">
        <v/>
      </c>
    </row>
    <row r="11798">
      <c r="A11798" s="81" t="str">
        <v/>
      </c>
      <c r="B11798" s="81" t="str">
        <v/>
      </c>
      <c r="C11798" s="83">
        <f>IF($E11798="","",IFERROR(VLOOKUP(TRIM(E11798&amp;""),'Référentiel Articles'!$A$2:$F$634,2,FALSE),""))</f>
      </c>
      <c r="D11798" s="83">
        <f>IF($E11798="","",IFERROR(VLOOKUP(TRIM(E11798&amp;""),'Référentiel Articles'!$A$2:$F$634,3,FALSE),""))</f>
      </c>
      <c r="E11798" s="81" t="str">
        <v/>
      </c>
      <c r="F11798" s="83">
        <f>IF($E11798="","",IFERROR(VLOOKUP(TRIM(E11798&amp;""),'Référentiel Articles'!$A$2:$F$634,4,FALSE),""))</f>
      </c>
      <c r="G11798" s="84">
        <f>IF($E11798="","",IFERROR(VLOOKUP(TRIM(E11798&amp;""),'Référentiel Articles'!$A$2:$F$634,5,FALSE),""))</f>
      </c>
      <c r="H11798" s="85" t="str">
        <v/>
      </c>
      <c r="I11798" s="84">
        <f>IF($E11798="","",IFERROR(VLOOKUP(TRIM(E11798&amp;""),'Référentiel Articles'!$A$2:$F$634,6,FALSE),""))</f>
      </c>
      <c r="J11798" s="90">
        <f>IF(OR($E11798="",$H11798=""),"",$H11798*$I11798)</f>
      </c>
      <c r="K11798" s="87" t="str">
        <v/>
      </c>
    </row>
    <row r="11799">
      <c r="A11799" s="74" t="str">
        <v/>
      </c>
      <c r="B11799" s="74" t="str">
        <v/>
      </c>
      <c r="C11799" s="75">
        <f>IF($E11799="","",IFERROR(VLOOKUP(TRIM(E11799&amp;""),'Référentiel Articles'!$A$2:$F$634,2,FALSE),""))</f>
      </c>
      <c r="D11799" s="75">
        <f>IF($E11799="","",IFERROR(VLOOKUP(TRIM(E11799&amp;""),'Référentiel Articles'!$A$2:$F$634,3,FALSE),""))</f>
      </c>
      <c r="E11799" s="74" t="str">
        <v/>
      </c>
      <c r="F11799" s="75">
        <f>IF($E11799="","",IFERROR(VLOOKUP(TRIM(E11799&amp;""),'Référentiel Articles'!$A$2:$F$634,4,FALSE),""))</f>
      </c>
      <c r="G11799" s="76">
        <f>IF($E11799="","",IFERROR(VLOOKUP(TRIM(E11799&amp;""),'Référentiel Articles'!$A$2:$F$634,5,FALSE),""))</f>
      </c>
      <c r="H11799" s="77" t="str">
        <v/>
      </c>
      <c r="I11799" s="76">
        <f>IF($E11799="","",IFERROR(VLOOKUP(TRIM(E11799&amp;""),'Référentiel Articles'!$A$2:$F$634,6,FALSE),""))</f>
      </c>
      <c r="J11799" s="78">
        <f>IF(OR($E11799="",$H11799=""),"",$H11799*$I11799)</f>
      </c>
      <c r="K11799" s="79" t="str">
        <v/>
      </c>
    </row>
    <row r="11800">
      <c r="A11800" s="81" t="str">
        <v/>
      </c>
      <c r="B11800" s="81" t="str">
        <v/>
      </c>
      <c r="C11800" s="83">
        <f>IF($E11800="","",IFERROR(VLOOKUP(TRIM(E11800&amp;""),'Référentiel Articles'!$A$2:$F$634,2,FALSE),""))</f>
      </c>
      <c r="D11800" s="83">
        <f>IF($E11800="","",IFERROR(VLOOKUP(TRIM(E11800&amp;""),'Référentiel Articles'!$A$2:$F$634,3,FALSE),""))</f>
      </c>
      <c r="E11800" s="81" t="str">
        <v/>
      </c>
      <c r="F11800" s="83">
        <f>IF($E11800="","",IFERROR(VLOOKUP(TRIM(E11800&amp;""),'Référentiel Articles'!$A$2:$F$634,4,FALSE),""))</f>
      </c>
      <c r="G11800" s="84">
        <f>IF($E11800="","",IFERROR(VLOOKUP(TRIM(E11800&amp;""),'Référentiel Articles'!$A$2:$F$634,5,FALSE),""))</f>
      </c>
      <c r="H11800" s="85" t="str">
        <v/>
      </c>
      <c r="I11800" s="84">
        <f>IF($E11800="","",IFERROR(VLOOKUP(TRIM(E11800&amp;""),'Référentiel Articles'!$A$2:$F$634,6,FALSE),""))</f>
      </c>
      <c r="J11800" s="90">
        <f>IF(OR($E11800="",$H11800=""),"",$H11800*$I11800)</f>
      </c>
      <c r="K11800" s="87" t="str">
        <v/>
      </c>
    </row>
    <row r="11801">
      <c r="A11801" s="74" t="str">
        <v/>
      </c>
      <c r="B11801" s="74" t="str">
        <v/>
      </c>
      <c r="C11801" s="75">
        <f>IF($E11801="","",IFERROR(VLOOKUP(TRIM(E11801&amp;""),'Référentiel Articles'!$A$2:$F$634,2,FALSE),""))</f>
      </c>
      <c r="D11801" s="75">
        <f>IF($E11801="","",IFERROR(VLOOKUP(TRIM(E11801&amp;""),'Référentiel Articles'!$A$2:$F$634,3,FALSE),""))</f>
      </c>
      <c r="E11801" s="74" t="str">
        <v/>
      </c>
      <c r="F11801" s="75">
        <f>IF($E11801="","",IFERROR(VLOOKUP(TRIM(E11801&amp;""),'Référentiel Articles'!$A$2:$F$634,4,FALSE),""))</f>
      </c>
      <c r="G11801" s="76">
        <f>IF($E11801="","",IFERROR(VLOOKUP(TRIM(E11801&amp;""),'Référentiel Articles'!$A$2:$F$634,5,FALSE),""))</f>
      </c>
      <c r="H11801" s="77" t="str">
        <v/>
      </c>
      <c r="I11801" s="76">
        <f>IF($E11801="","",IFERROR(VLOOKUP(TRIM(E11801&amp;""),'Référentiel Articles'!$A$2:$F$634,6,FALSE),""))</f>
      </c>
      <c r="J11801" s="78">
        <f>IF(OR($E11801="",$H11801=""),"",$H11801*$I11801)</f>
      </c>
      <c r="K11801" s="79" t="str">
        <v/>
      </c>
    </row>
    <row r="11802">
      <c r="A11802" s="81" t="str">
        <v/>
      </c>
      <c r="B11802" s="81" t="str">
        <v/>
      </c>
      <c r="C11802" s="83">
        <f>IF($E11802="","",IFERROR(VLOOKUP(TRIM(E11802&amp;""),'Référentiel Articles'!$A$2:$F$634,2,FALSE),""))</f>
      </c>
      <c r="D11802" s="83">
        <f>IF($E11802="","",IFERROR(VLOOKUP(TRIM(E11802&amp;""),'Référentiel Articles'!$A$2:$F$634,3,FALSE),""))</f>
      </c>
      <c r="E11802" s="81" t="str">
        <v/>
      </c>
      <c r="F11802" s="83">
        <f>IF($E11802="","",IFERROR(VLOOKUP(TRIM(E11802&amp;""),'Référentiel Articles'!$A$2:$F$634,4,FALSE),""))</f>
      </c>
      <c r="G11802" s="84">
        <f>IF($E11802="","",IFERROR(VLOOKUP(TRIM(E11802&amp;""),'Référentiel Articles'!$A$2:$F$634,5,FALSE),""))</f>
      </c>
      <c r="H11802" s="85" t="str">
        <v/>
      </c>
      <c r="I11802" s="84">
        <f>IF($E11802="","",IFERROR(VLOOKUP(TRIM(E11802&amp;""),'Référentiel Articles'!$A$2:$F$634,6,FALSE),""))</f>
      </c>
      <c r="J11802" s="90">
        <f>IF(OR($E11802="",$H11802=""),"",$H11802*$I11802)</f>
      </c>
      <c r="K11802" s="87" t="str">
        <v/>
      </c>
    </row>
    <row r="11803">
      <c r="A11803" s="74" t="str">
        <v/>
      </c>
      <c r="B11803" s="74" t="str">
        <v/>
      </c>
      <c r="C11803" s="75">
        <f>IF($E11803="","",IFERROR(VLOOKUP(TRIM(E11803&amp;""),'Référentiel Articles'!$A$2:$F$634,2,FALSE),""))</f>
      </c>
      <c r="D11803" s="75">
        <f>IF($E11803="","",IFERROR(VLOOKUP(TRIM(E11803&amp;""),'Référentiel Articles'!$A$2:$F$634,3,FALSE),""))</f>
      </c>
      <c r="E11803" s="74" t="str">
        <v/>
      </c>
      <c r="F11803" s="75">
        <f>IF($E11803="","",IFERROR(VLOOKUP(TRIM(E11803&amp;""),'Référentiel Articles'!$A$2:$F$634,4,FALSE),""))</f>
      </c>
      <c r="G11803" s="76">
        <f>IF($E11803="","",IFERROR(VLOOKUP(TRIM(E11803&amp;""),'Référentiel Articles'!$A$2:$F$634,5,FALSE),""))</f>
      </c>
      <c r="H11803" s="77" t="str">
        <v/>
      </c>
      <c r="I11803" s="76">
        <f>IF($E11803="","",IFERROR(VLOOKUP(TRIM(E11803&amp;""),'Référentiel Articles'!$A$2:$F$634,6,FALSE),""))</f>
      </c>
      <c r="J11803" s="78">
        <f>IF(OR($E11803="",$H11803=""),"",$H11803*$I11803)</f>
      </c>
      <c r="K11803" s="79" t="str">
        <v/>
      </c>
    </row>
    <row r="11804">
      <c r="A11804" s="81" t="str">
        <v/>
      </c>
      <c r="B11804" s="81" t="str">
        <v/>
      </c>
      <c r="C11804" s="83">
        <f>IF($E11804="","",IFERROR(VLOOKUP(TRIM(E11804&amp;""),'Référentiel Articles'!$A$2:$F$634,2,FALSE),""))</f>
      </c>
      <c r="D11804" s="83">
        <f>IF($E11804="","",IFERROR(VLOOKUP(TRIM(E11804&amp;""),'Référentiel Articles'!$A$2:$F$634,3,FALSE),""))</f>
      </c>
      <c r="E11804" s="81" t="str">
        <v/>
      </c>
      <c r="F11804" s="83">
        <f>IF($E11804="","",IFERROR(VLOOKUP(TRIM(E11804&amp;""),'Référentiel Articles'!$A$2:$F$634,4,FALSE),""))</f>
      </c>
      <c r="G11804" s="84">
        <f>IF($E11804="","",IFERROR(VLOOKUP(TRIM(E11804&amp;""),'Référentiel Articles'!$A$2:$F$634,5,FALSE),""))</f>
      </c>
      <c r="H11804" s="85" t="str">
        <v/>
      </c>
      <c r="I11804" s="84">
        <f>IF($E11804="","",IFERROR(VLOOKUP(TRIM(E11804&amp;""),'Référentiel Articles'!$A$2:$F$634,6,FALSE),""))</f>
      </c>
      <c r="J11804" s="90">
        <f>IF(OR($E11804="",$H11804=""),"",$H11804*$I11804)</f>
      </c>
      <c r="K11804" s="87" t="str">
        <v/>
      </c>
    </row>
    <row r="11805">
      <c r="A11805" s="74" t="str">
        <v/>
      </c>
      <c r="B11805" s="74" t="str">
        <v/>
      </c>
      <c r="C11805" s="75">
        <f>IF($E11805="","",IFERROR(VLOOKUP(TRIM(E11805&amp;""),'Référentiel Articles'!$A$2:$F$634,2,FALSE),""))</f>
      </c>
      <c r="D11805" s="75">
        <f>IF($E11805="","",IFERROR(VLOOKUP(TRIM(E11805&amp;""),'Référentiel Articles'!$A$2:$F$634,3,FALSE),""))</f>
      </c>
      <c r="E11805" s="74" t="str">
        <v/>
      </c>
      <c r="F11805" s="75">
        <f>IF($E11805="","",IFERROR(VLOOKUP(TRIM(E11805&amp;""),'Référentiel Articles'!$A$2:$F$634,4,FALSE),""))</f>
      </c>
      <c r="G11805" s="76">
        <f>IF($E11805="","",IFERROR(VLOOKUP(TRIM(E11805&amp;""),'Référentiel Articles'!$A$2:$F$634,5,FALSE),""))</f>
      </c>
      <c r="H11805" s="77" t="str">
        <v/>
      </c>
      <c r="I11805" s="76">
        <f>IF($E11805="","",IFERROR(VLOOKUP(TRIM(E11805&amp;""),'Référentiel Articles'!$A$2:$F$634,6,FALSE),""))</f>
      </c>
      <c r="J11805" s="78">
        <f>IF(OR($E11805="",$H11805=""),"",$H11805*$I11805)</f>
      </c>
      <c r="K11805" s="79" t="str">
        <v/>
      </c>
    </row>
    <row r="11806">
      <c r="A11806" s="81" t="str">
        <v/>
      </c>
      <c r="B11806" s="81" t="str">
        <v/>
      </c>
      <c r="C11806" s="83">
        <f>IF($E11806="","",IFERROR(VLOOKUP(TRIM(E11806&amp;""),'Référentiel Articles'!$A$2:$F$634,2,FALSE),""))</f>
      </c>
      <c r="D11806" s="83">
        <f>IF($E11806="","",IFERROR(VLOOKUP(TRIM(E11806&amp;""),'Référentiel Articles'!$A$2:$F$634,3,FALSE),""))</f>
      </c>
      <c r="E11806" s="81" t="str">
        <v/>
      </c>
      <c r="F11806" s="83">
        <f>IF($E11806="","",IFERROR(VLOOKUP(TRIM(E11806&amp;""),'Référentiel Articles'!$A$2:$F$634,4,FALSE),""))</f>
      </c>
      <c r="G11806" s="84">
        <f>IF($E11806="","",IFERROR(VLOOKUP(TRIM(E11806&amp;""),'Référentiel Articles'!$A$2:$F$634,5,FALSE),""))</f>
      </c>
      <c r="H11806" s="85" t="str">
        <v/>
      </c>
      <c r="I11806" s="84">
        <f>IF($E11806="","",IFERROR(VLOOKUP(TRIM(E11806&amp;""),'Référentiel Articles'!$A$2:$F$634,6,FALSE),""))</f>
      </c>
      <c r="J11806" s="90">
        <f>IF(OR($E11806="",$H11806=""),"",$H11806*$I11806)</f>
      </c>
      <c r="K11806" s="87" t="str">
        <v/>
      </c>
    </row>
    <row r="11807">
      <c r="A11807" s="74" t="str">
        <v/>
      </c>
      <c r="B11807" s="74" t="str">
        <v/>
      </c>
      <c r="C11807" s="75">
        <f>IF($E11807="","",IFERROR(VLOOKUP(TRIM(E11807&amp;""),'Référentiel Articles'!$A$2:$F$634,2,FALSE),""))</f>
      </c>
      <c r="D11807" s="75">
        <f>IF($E11807="","",IFERROR(VLOOKUP(TRIM(E11807&amp;""),'Référentiel Articles'!$A$2:$F$634,3,FALSE),""))</f>
      </c>
      <c r="E11807" s="74" t="str">
        <v/>
      </c>
      <c r="F11807" s="75">
        <f>IF($E11807="","",IFERROR(VLOOKUP(TRIM(E11807&amp;""),'Référentiel Articles'!$A$2:$F$634,4,FALSE),""))</f>
      </c>
      <c r="G11807" s="76">
        <f>IF($E11807="","",IFERROR(VLOOKUP(TRIM(E11807&amp;""),'Référentiel Articles'!$A$2:$F$634,5,FALSE),""))</f>
      </c>
      <c r="H11807" s="77" t="str">
        <v/>
      </c>
      <c r="I11807" s="76">
        <f>IF($E11807="","",IFERROR(VLOOKUP(TRIM(E11807&amp;""),'Référentiel Articles'!$A$2:$F$634,6,FALSE),""))</f>
      </c>
      <c r="J11807" s="78">
        <f>IF(OR($E11807="",$H11807=""),"",$H11807*$I11807)</f>
      </c>
      <c r="K11807" s="79" t="str">
        <v/>
      </c>
    </row>
    <row r="11808">
      <c r="A11808" s="81" t="str">
        <v/>
      </c>
      <c r="B11808" s="81" t="str">
        <v/>
      </c>
      <c r="C11808" s="83">
        <f>IF($E11808="","",IFERROR(VLOOKUP(TRIM(E11808&amp;""),'Référentiel Articles'!$A$2:$F$634,2,FALSE),""))</f>
      </c>
      <c r="D11808" s="83">
        <f>IF($E11808="","",IFERROR(VLOOKUP(TRIM(E11808&amp;""),'Référentiel Articles'!$A$2:$F$634,3,FALSE),""))</f>
      </c>
      <c r="E11808" s="81" t="str">
        <v/>
      </c>
      <c r="F11808" s="83">
        <f>IF($E11808="","",IFERROR(VLOOKUP(TRIM(E11808&amp;""),'Référentiel Articles'!$A$2:$F$634,4,FALSE),""))</f>
      </c>
      <c r="G11808" s="84">
        <f>IF($E11808="","",IFERROR(VLOOKUP(TRIM(E11808&amp;""),'Référentiel Articles'!$A$2:$F$634,5,FALSE),""))</f>
      </c>
      <c r="H11808" s="85" t="str">
        <v/>
      </c>
      <c r="I11808" s="84">
        <f>IF($E11808="","",IFERROR(VLOOKUP(TRIM(E11808&amp;""),'Référentiel Articles'!$A$2:$F$634,6,FALSE),""))</f>
      </c>
      <c r="J11808" s="90">
        <f>IF(OR($E11808="",$H11808=""),"",$H11808*$I11808)</f>
      </c>
      <c r="K11808" s="87" t="str">
        <v/>
      </c>
    </row>
    <row r="11809">
      <c r="A11809" s="74" t="str">
        <v/>
      </c>
      <c r="B11809" s="74" t="str">
        <v/>
      </c>
      <c r="C11809" s="75">
        <f>IF($E11809="","",IFERROR(VLOOKUP(TRIM(E11809&amp;""),'Référentiel Articles'!$A$2:$F$634,2,FALSE),""))</f>
      </c>
      <c r="D11809" s="75">
        <f>IF($E11809="","",IFERROR(VLOOKUP(TRIM(E11809&amp;""),'Référentiel Articles'!$A$2:$F$634,3,FALSE),""))</f>
      </c>
      <c r="E11809" s="74" t="str">
        <v/>
      </c>
      <c r="F11809" s="75">
        <f>IF($E11809="","",IFERROR(VLOOKUP(TRIM(E11809&amp;""),'Référentiel Articles'!$A$2:$F$634,4,FALSE),""))</f>
      </c>
      <c r="G11809" s="76">
        <f>IF($E11809="","",IFERROR(VLOOKUP(TRIM(E11809&amp;""),'Référentiel Articles'!$A$2:$F$634,5,FALSE),""))</f>
      </c>
      <c r="H11809" s="77" t="str">
        <v/>
      </c>
      <c r="I11809" s="76">
        <f>IF($E11809="","",IFERROR(VLOOKUP(TRIM(E11809&amp;""),'Référentiel Articles'!$A$2:$F$634,6,FALSE),""))</f>
      </c>
      <c r="J11809" s="78">
        <f>IF(OR($E11809="",$H11809=""),"",$H11809*$I11809)</f>
      </c>
      <c r="K11809" s="79" t="str">
        <v/>
      </c>
    </row>
    <row r="11810">
      <c r="A11810" s="81" t="str">
        <v/>
      </c>
      <c r="B11810" s="81" t="str">
        <v/>
      </c>
      <c r="C11810" s="83">
        <f>IF($E11810="","",IFERROR(VLOOKUP(TRIM(E11810&amp;""),'Référentiel Articles'!$A$2:$F$634,2,FALSE),""))</f>
      </c>
      <c r="D11810" s="83">
        <f>IF($E11810="","",IFERROR(VLOOKUP(TRIM(E11810&amp;""),'Référentiel Articles'!$A$2:$F$634,3,FALSE),""))</f>
      </c>
      <c r="E11810" s="81" t="str">
        <v/>
      </c>
      <c r="F11810" s="83">
        <f>IF($E11810="","",IFERROR(VLOOKUP(TRIM(E11810&amp;""),'Référentiel Articles'!$A$2:$F$634,4,FALSE),""))</f>
      </c>
      <c r="G11810" s="84">
        <f>IF($E11810="","",IFERROR(VLOOKUP(TRIM(E11810&amp;""),'Référentiel Articles'!$A$2:$F$634,5,FALSE),""))</f>
      </c>
      <c r="H11810" s="85" t="str">
        <v/>
      </c>
      <c r="I11810" s="84">
        <f>IF($E11810="","",IFERROR(VLOOKUP(TRIM(E11810&amp;""),'Référentiel Articles'!$A$2:$F$634,6,FALSE),""))</f>
      </c>
      <c r="J11810" s="90">
        <f>IF(OR($E11810="",$H11810=""),"",$H11810*$I11810)</f>
      </c>
      <c r="K11810" s="87" t="str">
        <v/>
      </c>
    </row>
    <row r="11811">
      <c r="A11811" s="74" t="str">
        <v/>
      </c>
      <c r="B11811" s="74" t="str">
        <v/>
      </c>
      <c r="C11811" s="75">
        <f>IF($E11811="","",IFERROR(VLOOKUP(TRIM(E11811&amp;""),'Référentiel Articles'!$A$2:$F$634,2,FALSE),""))</f>
      </c>
      <c r="D11811" s="75">
        <f>IF($E11811="","",IFERROR(VLOOKUP(TRIM(E11811&amp;""),'Référentiel Articles'!$A$2:$F$634,3,FALSE),""))</f>
      </c>
      <c r="E11811" s="74" t="str">
        <v/>
      </c>
      <c r="F11811" s="75">
        <f>IF($E11811="","",IFERROR(VLOOKUP(TRIM(E11811&amp;""),'Référentiel Articles'!$A$2:$F$634,4,FALSE),""))</f>
      </c>
      <c r="G11811" s="76">
        <f>IF($E11811="","",IFERROR(VLOOKUP(TRIM(E11811&amp;""),'Référentiel Articles'!$A$2:$F$634,5,FALSE),""))</f>
      </c>
      <c r="H11811" s="77" t="str">
        <v/>
      </c>
      <c r="I11811" s="76">
        <f>IF($E11811="","",IFERROR(VLOOKUP(TRIM(E11811&amp;""),'Référentiel Articles'!$A$2:$F$634,6,FALSE),""))</f>
      </c>
      <c r="J11811" s="78">
        <f>IF(OR($E11811="",$H11811=""),"",$H11811*$I11811)</f>
      </c>
      <c r="K11811" s="79" t="str">
        <v/>
      </c>
    </row>
    <row r="11812">
      <c r="A11812" s="81" t="str">
        <v/>
      </c>
      <c r="B11812" s="81" t="str">
        <v/>
      </c>
      <c r="C11812" s="83">
        <f>IF($E11812="","",IFERROR(VLOOKUP(TRIM(E11812&amp;""),'Référentiel Articles'!$A$2:$F$634,2,FALSE),""))</f>
      </c>
      <c r="D11812" s="83">
        <f>IF($E11812="","",IFERROR(VLOOKUP(TRIM(E11812&amp;""),'Référentiel Articles'!$A$2:$F$634,3,FALSE),""))</f>
      </c>
      <c r="E11812" s="81" t="str">
        <v/>
      </c>
      <c r="F11812" s="83">
        <f>IF($E11812="","",IFERROR(VLOOKUP(TRIM(E11812&amp;""),'Référentiel Articles'!$A$2:$F$634,4,FALSE),""))</f>
      </c>
      <c r="G11812" s="84">
        <f>IF($E11812="","",IFERROR(VLOOKUP(TRIM(E11812&amp;""),'Référentiel Articles'!$A$2:$F$634,5,FALSE),""))</f>
      </c>
      <c r="H11812" s="85" t="str">
        <v/>
      </c>
      <c r="I11812" s="84">
        <f>IF($E11812="","",IFERROR(VLOOKUP(TRIM(E11812&amp;""),'Référentiel Articles'!$A$2:$F$634,6,FALSE),""))</f>
      </c>
      <c r="J11812" s="90">
        <f>IF(OR($E11812="",$H11812=""),"",$H11812*$I11812)</f>
      </c>
      <c r="K11812" s="87" t="str">
        <v/>
      </c>
    </row>
    <row r="11813">
      <c r="A11813" s="74" t="str">
        <v/>
      </c>
      <c r="B11813" s="74" t="str">
        <v/>
      </c>
      <c r="C11813" s="75">
        <f>IF($E11813="","",IFERROR(VLOOKUP(TRIM(E11813&amp;""),'Référentiel Articles'!$A$2:$F$634,2,FALSE),""))</f>
      </c>
      <c r="D11813" s="75">
        <f>IF($E11813="","",IFERROR(VLOOKUP(TRIM(E11813&amp;""),'Référentiel Articles'!$A$2:$F$634,3,FALSE),""))</f>
      </c>
      <c r="E11813" s="74" t="str">
        <v/>
      </c>
      <c r="F11813" s="75">
        <f>IF($E11813="","",IFERROR(VLOOKUP(TRIM(E11813&amp;""),'Référentiel Articles'!$A$2:$F$634,4,FALSE),""))</f>
      </c>
      <c r="G11813" s="76">
        <f>IF($E11813="","",IFERROR(VLOOKUP(TRIM(E11813&amp;""),'Référentiel Articles'!$A$2:$F$634,5,FALSE),""))</f>
      </c>
      <c r="H11813" s="77" t="str">
        <v/>
      </c>
      <c r="I11813" s="76">
        <f>IF($E11813="","",IFERROR(VLOOKUP(TRIM(E11813&amp;""),'Référentiel Articles'!$A$2:$F$634,6,FALSE),""))</f>
      </c>
      <c r="J11813" s="78">
        <f>IF(OR($E11813="",$H11813=""),"",$H11813*$I11813)</f>
      </c>
      <c r="K11813" s="79" t="str">
        <v/>
      </c>
    </row>
    <row r="11814">
      <c r="A11814" s="81" t="str">
        <v/>
      </c>
      <c r="B11814" s="81" t="str">
        <v/>
      </c>
      <c r="C11814" s="83">
        <f>IF($E11814="","",IFERROR(VLOOKUP(TRIM(E11814&amp;""),'Référentiel Articles'!$A$2:$F$634,2,FALSE),""))</f>
      </c>
      <c r="D11814" s="83">
        <f>IF($E11814="","",IFERROR(VLOOKUP(TRIM(E11814&amp;""),'Référentiel Articles'!$A$2:$F$634,3,FALSE),""))</f>
      </c>
      <c r="E11814" s="81" t="str">
        <v/>
      </c>
      <c r="F11814" s="83">
        <f>IF($E11814="","",IFERROR(VLOOKUP(TRIM(E11814&amp;""),'Référentiel Articles'!$A$2:$F$634,4,FALSE),""))</f>
      </c>
      <c r="G11814" s="84">
        <f>IF($E11814="","",IFERROR(VLOOKUP(TRIM(E11814&amp;""),'Référentiel Articles'!$A$2:$F$634,5,FALSE),""))</f>
      </c>
      <c r="H11814" s="85" t="str">
        <v/>
      </c>
      <c r="I11814" s="84">
        <f>IF($E11814="","",IFERROR(VLOOKUP(TRIM(E11814&amp;""),'Référentiel Articles'!$A$2:$F$634,6,FALSE),""))</f>
      </c>
      <c r="J11814" s="90">
        <f>IF(OR($E11814="",$H11814=""),"",$H11814*$I11814)</f>
      </c>
      <c r="K11814" s="87" t="str">
        <v/>
      </c>
    </row>
    <row r="11815">
      <c r="A11815" s="74" t="str">
        <v/>
      </c>
      <c r="B11815" s="74" t="str">
        <v/>
      </c>
      <c r="C11815" s="75">
        <f>IF($E11815="","",IFERROR(VLOOKUP(TRIM(E11815&amp;""),'Référentiel Articles'!$A$2:$F$634,2,FALSE),""))</f>
      </c>
      <c r="D11815" s="75">
        <f>IF($E11815="","",IFERROR(VLOOKUP(TRIM(E11815&amp;""),'Référentiel Articles'!$A$2:$F$634,3,FALSE),""))</f>
      </c>
      <c r="E11815" s="74" t="str">
        <v/>
      </c>
      <c r="F11815" s="75">
        <f>IF($E11815="","",IFERROR(VLOOKUP(TRIM(E11815&amp;""),'Référentiel Articles'!$A$2:$F$634,4,FALSE),""))</f>
      </c>
      <c r="G11815" s="76">
        <f>IF($E11815="","",IFERROR(VLOOKUP(TRIM(E11815&amp;""),'Référentiel Articles'!$A$2:$F$634,5,FALSE),""))</f>
      </c>
      <c r="H11815" s="77" t="str">
        <v/>
      </c>
      <c r="I11815" s="76">
        <f>IF($E11815="","",IFERROR(VLOOKUP(TRIM(E11815&amp;""),'Référentiel Articles'!$A$2:$F$634,6,FALSE),""))</f>
      </c>
      <c r="J11815" s="78">
        <f>IF(OR($E11815="",$H11815=""),"",$H11815*$I11815)</f>
      </c>
      <c r="K11815" s="79" t="str">
        <v/>
      </c>
    </row>
    <row r="11816">
      <c r="A11816" s="81" t="str">
        <v/>
      </c>
      <c r="B11816" s="81" t="str">
        <v/>
      </c>
      <c r="C11816" s="83">
        <f>IF($E11816="","",IFERROR(VLOOKUP(TRIM(E11816&amp;""),'Référentiel Articles'!$A$2:$F$634,2,FALSE),""))</f>
      </c>
      <c r="D11816" s="83">
        <f>IF($E11816="","",IFERROR(VLOOKUP(TRIM(E11816&amp;""),'Référentiel Articles'!$A$2:$F$634,3,FALSE),""))</f>
      </c>
      <c r="E11816" s="81" t="str">
        <v/>
      </c>
      <c r="F11816" s="83">
        <f>IF($E11816="","",IFERROR(VLOOKUP(TRIM(E11816&amp;""),'Référentiel Articles'!$A$2:$F$634,4,FALSE),""))</f>
      </c>
      <c r="G11816" s="84">
        <f>IF($E11816="","",IFERROR(VLOOKUP(TRIM(E11816&amp;""),'Référentiel Articles'!$A$2:$F$634,5,FALSE),""))</f>
      </c>
      <c r="H11816" s="85" t="str">
        <v/>
      </c>
      <c r="I11816" s="84">
        <f>IF($E11816="","",IFERROR(VLOOKUP(TRIM(E11816&amp;""),'Référentiel Articles'!$A$2:$F$634,6,FALSE),""))</f>
      </c>
      <c r="J11816" s="90">
        <f>IF(OR($E11816="",$H11816=""),"",$H11816*$I11816)</f>
      </c>
      <c r="K11816" s="87" t="str">
        <v/>
      </c>
    </row>
    <row r="11817">
      <c r="A11817" s="74" t="str">
        <v/>
      </c>
      <c r="B11817" s="74" t="str">
        <v/>
      </c>
      <c r="C11817" s="75">
        <f>IF($E11817="","",IFERROR(VLOOKUP(TRIM(E11817&amp;""),'Référentiel Articles'!$A$2:$F$634,2,FALSE),""))</f>
      </c>
      <c r="D11817" s="75">
        <f>IF($E11817="","",IFERROR(VLOOKUP(TRIM(E11817&amp;""),'Référentiel Articles'!$A$2:$F$634,3,FALSE),""))</f>
      </c>
      <c r="E11817" s="74" t="str">
        <v/>
      </c>
      <c r="F11817" s="75">
        <f>IF($E11817="","",IFERROR(VLOOKUP(TRIM(E11817&amp;""),'Référentiel Articles'!$A$2:$F$634,4,FALSE),""))</f>
      </c>
      <c r="G11817" s="76">
        <f>IF($E11817="","",IFERROR(VLOOKUP(TRIM(E11817&amp;""),'Référentiel Articles'!$A$2:$F$634,5,FALSE),""))</f>
      </c>
      <c r="H11817" s="77" t="str">
        <v/>
      </c>
      <c r="I11817" s="76">
        <f>IF($E11817="","",IFERROR(VLOOKUP(TRIM(E11817&amp;""),'Référentiel Articles'!$A$2:$F$634,6,FALSE),""))</f>
      </c>
      <c r="J11817" s="78">
        <f>IF(OR($E11817="",$H11817=""),"",$H11817*$I11817)</f>
      </c>
      <c r="K11817" s="79" t="str">
        <v/>
      </c>
    </row>
    <row r="11818">
      <c r="A11818" s="81" t="str">
        <v/>
      </c>
      <c r="B11818" s="81" t="str">
        <v/>
      </c>
      <c r="C11818" s="83">
        <f>IF($E11818="","",IFERROR(VLOOKUP(TRIM(E11818&amp;""),'Référentiel Articles'!$A$2:$F$634,2,FALSE),""))</f>
      </c>
      <c r="D11818" s="83">
        <f>IF($E11818="","",IFERROR(VLOOKUP(TRIM(E11818&amp;""),'Référentiel Articles'!$A$2:$F$634,3,FALSE),""))</f>
      </c>
      <c r="E11818" s="81" t="str">
        <v/>
      </c>
      <c r="F11818" s="83">
        <f>IF($E11818="","",IFERROR(VLOOKUP(TRIM(E11818&amp;""),'Référentiel Articles'!$A$2:$F$634,4,FALSE),""))</f>
      </c>
      <c r="G11818" s="84">
        <f>IF($E11818="","",IFERROR(VLOOKUP(TRIM(E11818&amp;""),'Référentiel Articles'!$A$2:$F$634,5,FALSE),""))</f>
      </c>
      <c r="H11818" s="85" t="str">
        <v/>
      </c>
      <c r="I11818" s="84">
        <f>IF($E11818="","",IFERROR(VLOOKUP(TRIM(E11818&amp;""),'Référentiel Articles'!$A$2:$F$634,6,FALSE),""))</f>
      </c>
      <c r="J11818" s="90">
        <f>IF(OR($E11818="",$H11818=""),"",$H11818*$I11818)</f>
      </c>
      <c r="K11818" s="87" t="str">
        <v/>
      </c>
    </row>
    <row r="11819">
      <c r="A11819" s="74" t="str">
        <v/>
      </c>
      <c r="B11819" s="74" t="str">
        <v/>
      </c>
      <c r="C11819" s="75">
        <f>IF($E11819="","",IFERROR(VLOOKUP(TRIM(E11819&amp;""),'Référentiel Articles'!$A$2:$F$634,2,FALSE),""))</f>
      </c>
      <c r="D11819" s="75">
        <f>IF($E11819="","",IFERROR(VLOOKUP(TRIM(E11819&amp;""),'Référentiel Articles'!$A$2:$F$634,3,FALSE),""))</f>
      </c>
      <c r="E11819" s="74" t="str">
        <v/>
      </c>
      <c r="F11819" s="75">
        <f>IF($E11819="","",IFERROR(VLOOKUP(TRIM(E11819&amp;""),'Référentiel Articles'!$A$2:$F$634,4,FALSE),""))</f>
      </c>
      <c r="G11819" s="76">
        <f>IF($E11819="","",IFERROR(VLOOKUP(TRIM(E11819&amp;""),'Référentiel Articles'!$A$2:$F$634,5,FALSE),""))</f>
      </c>
      <c r="H11819" s="77" t="str">
        <v/>
      </c>
      <c r="I11819" s="76">
        <f>IF($E11819="","",IFERROR(VLOOKUP(TRIM(E11819&amp;""),'Référentiel Articles'!$A$2:$F$634,6,FALSE),""))</f>
      </c>
      <c r="J11819" s="78">
        <f>IF(OR($E11819="",$H11819=""),"",$H11819*$I11819)</f>
      </c>
      <c r="K11819" s="79" t="str">
        <v/>
      </c>
    </row>
    <row r="11820">
      <c r="A11820" s="81" t="str">
        <v/>
      </c>
      <c r="B11820" s="81" t="str">
        <v/>
      </c>
      <c r="C11820" s="83">
        <f>IF($E11820="","",IFERROR(VLOOKUP(TRIM(E11820&amp;""),'Référentiel Articles'!$A$2:$F$634,2,FALSE),""))</f>
      </c>
      <c r="D11820" s="83">
        <f>IF($E11820="","",IFERROR(VLOOKUP(TRIM(E11820&amp;""),'Référentiel Articles'!$A$2:$F$634,3,FALSE),""))</f>
      </c>
      <c r="E11820" s="81" t="str">
        <v/>
      </c>
      <c r="F11820" s="83">
        <f>IF($E11820="","",IFERROR(VLOOKUP(TRIM(E11820&amp;""),'Référentiel Articles'!$A$2:$F$634,4,FALSE),""))</f>
      </c>
      <c r="G11820" s="84">
        <f>IF($E11820="","",IFERROR(VLOOKUP(TRIM(E11820&amp;""),'Référentiel Articles'!$A$2:$F$634,5,FALSE),""))</f>
      </c>
      <c r="H11820" s="85" t="str">
        <v/>
      </c>
      <c r="I11820" s="84">
        <f>IF($E11820="","",IFERROR(VLOOKUP(TRIM(E11820&amp;""),'Référentiel Articles'!$A$2:$F$634,6,FALSE),""))</f>
      </c>
      <c r="J11820" s="90">
        <f>IF(OR($E11820="",$H11820=""),"",$H11820*$I11820)</f>
      </c>
      <c r="K11820" s="87" t="str">
        <v/>
      </c>
    </row>
    <row r="11821">
      <c r="A11821" s="74" t="str">
        <v/>
      </c>
      <c r="B11821" s="74" t="str">
        <v/>
      </c>
      <c r="C11821" s="75">
        <f>IF($E11821="","",IFERROR(VLOOKUP(TRIM(E11821&amp;""),'Référentiel Articles'!$A$2:$F$634,2,FALSE),""))</f>
      </c>
      <c r="D11821" s="75">
        <f>IF($E11821="","",IFERROR(VLOOKUP(TRIM(E11821&amp;""),'Référentiel Articles'!$A$2:$F$634,3,FALSE),""))</f>
      </c>
      <c r="E11821" s="74" t="str">
        <v/>
      </c>
      <c r="F11821" s="75">
        <f>IF($E11821="","",IFERROR(VLOOKUP(TRIM(E11821&amp;""),'Référentiel Articles'!$A$2:$F$634,4,FALSE),""))</f>
      </c>
      <c r="G11821" s="76">
        <f>IF($E11821="","",IFERROR(VLOOKUP(TRIM(E11821&amp;""),'Référentiel Articles'!$A$2:$F$634,5,FALSE),""))</f>
      </c>
      <c r="H11821" s="77" t="str">
        <v/>
      </c>
      <c r="I11821" s="76">
        <f>IF($E11821="","",IFERROR(VLOOKUP(TRIM(E11821&amp;""),'Référentiel Articles'!$A$2:$F$634,6,FALSE),""))</f>
      </c>
      <c r="J11821" s="78">
        <f>IF(OR($E11821="",$H11821=""),"",$H11821*$I11821)</f>
      </c>
      <c r="K11821" s="79" t="str">
        <v/>
      </c>
    </row>
    <row r="11822">
      <c r="A11822" s="81" t="str">
        <v/>
      </c>
      <c r="B11822" s="81" t="str">
        <v/>
      </c>
      <c r="C11822" s="83">
        <f>IF($E11822="","",IFERROR(VLOOKUP(TRIM(E11822&amp;""),'Référentiel Articles'!$A$2:$F$634,2,FALSE),""))</f>
      </c>
      <c r="D11822" s="83">
        <f>IF($E11822="","",IFERROR(VLOOKUP(TRIM(E11822&amp;""),'Référentiel Articles'!$A$2:$F$634,3,FALSE),""))</f>
      </c>
      <c r="E11822" s="81" t="str">
        <v/>
      </c>
      <c r="F11822" s="83">
        <f>IF($E11822="","",IFERROR(VLOOKUP(TRIM(E11822&amp;""),'Référentiel Articles'!$A$2:$F$634,4,FALSE),""))</f>
      </c>
      <c r="G11822" s="84">
        <f>IF($E11822="","",IFERROR(VLOOKUP(TRIM(E11822&amp;""),'Référentiel Articles'!$A$2:$F$634,5,FALSE),""))</f>
      </c>
      <c r="H11822" s="85" t="str">
        <v/>
      </c>
      <c r="I11822" s="84">
        <f>IF($E11822="","",IFERROR(VLOOKUP(TRIM(E11822&amp;""),'Référentiel Articles'!$A$2:$F$634,6,FALSE),""))</f>
      </c>
      <c r="J11822" s="90">
        <f>IF(OR($E11822="",$H11822=""),"",$H11822*$I11822)</f>
      </c>
      <c r="K11822" s="87" t="str">
        <v/>
      </c>
    </row>
    <row r="11823">
      <c r="A11823" s="74" t="str">
        <v/>
      </c>
      <c r="B11823" s="74" t="str">
        <v/>
      </c>
      <c r="C11823" s="75">
        <f>IF($E11823="","",IFERROR(VLOOKUP(TRIM(E11823&amp;""),'Référentiel Articles'!$A$2:$F$634,2,FALSE),""))</f>
      </c>
      <c r="D11823" s="75">
        <f>IF($E11823="","",IFERROR(VLOOKUP(TRIM(E11823&amp;""),'Référentiel Articles'!$A$2:$F$634,3,FALSE),""))</f>
      </c>
      <c r="E11823" s="74" t="str">
        <v/>
      </c>
      <c r="F11823" s="75">
        <f>IF($E11823="","",IFERROR(VLOOKUP(TRIM(E11823&amp;""),'Référentiel Articles'!$A$2:$F$634,4,FALSE),""))</f>
      </c>
      <c r="G11823" s="76">
        <f>IF($E11823="","",IFERROR(VLOOKUP(TRIM(E11823&amp;""),'Référentiel Articles'!$A$2:$F$634,5,FALSE),""))</f>
      </c>
      <c r="H11823" s="77" t="str">
        <v/>
      </c>
      <c r="I11823" s="76">
        <f>IF($E11823="","",IFERROR(VLOOKUP(TRIM(E11823&amp;""),'Référentiel Articles'!$A$2:$F$634,6,FALSE),""))</f>
      </c>
      <c r="J11823" s="78">
        <f>IF(OR($E11823="",$H11823=""),"",$H11823*$I11823)</f>
      </c>
      <c r="K11823" s="79" t="str">
        <v/>
      </c>
    </row>
    <row r="11824">
      <c r="A11824" s="81" t="str">
        <v/>
      </c>
      <c r="B11824" s="81" t="str">
        <v/>
      </c>
      <c r="C11824" s="83">
        <f>IF($E11824="","",IFERROR(VLOOKUP(TRIM(E11824&amp;""),'Référentiel Articles'!$A$2:$F$634,2,FALSE),""))</f>
      </c>
      <c r="D11824" s="83">
        <f>IF($E11824="","",IFERROR(VLOOKUP(TRIM(E11824&amp;""),'Référentiel Articles'!$A$2:$F$634,3,FALSE),""))</f>
      </c>
      <c r="E11824" s="81" t="str">
        <v/>
      </c>
      <c r="F11824" s="83">
        <f>IF($E11824="","",IFERROR(VLOOKUP(TRIM(E11824&amp;""),'Référentiel Articles'!$A$2:$F$634,4,FALSE),""))</f>
      </c>
      <c r="G11824" s="84">
        <f>IF($E11824="","",IFERROR(VLOOKUP(TRIM(E11824&amp;""),'Référentiel Articles'!$A$2:$F$634,5,FALSE),""))</f>
      </c>
      <c r="H11824" s="85" t="str">
        <v/>
      </c>
      <c r="I11824" s="84">
        <f>IF($E11824="","",IFERROR(VLOOKUP(TRIM(E11824&amp;""),'Référentiel Articles'!$A$2:$F$634,6,FALSE),""))</f>
      </c>
      <c r="J11824" s="90">
        <f>IF(OR($E11824="",$H11824=""),"",$H11824*$I11824)</f>
      </c>
      <c r="K11824" s="87" t="str">
        <v/>
      </c>
    </row>
    <row r="11825">
      <c r="A11825" s="74" t="str">
        <v/>
      </c>
      <c r="B11825" s="74" t="str">
        <v/>
      </c>
      <c r="C11825" s="75">
        <f>IF($E11825="","",IFERROR(VLOOKUP(TRIM(E11825&amp;""),'Référentiel Articles'!$A$2:$F$634,2,FALSE),""))</f>
      </c>
      <c r="D11825" s="75">
        <f>IF($E11825="","",IFERROR(VLOOKUP(TRIM(E11825&amp;""),'Référentiel Articles'!$A$2:$F$634,3,FALSE),""))</f>
      </c>
      <c r="E11825" s="74" t="str">
        <v/>
      </c>
      <c r="F11825" s="75">
        <f>IF($E11825="","",IFERROR(VLOOKUP(TRIM(E11825&amp;""),'Référentiel Articles'!$A$2:$F$634,4,FALSE),""))</f>
      </c>
      <c r="G11825" s="76">
        <f>IF($E11825="","",IFERROR(VLOOKUP(TRIM(E11825&amp;""),'Référentiel Articles'!$A$2:$F$634,5,FALSE),""))</f>
      </c>
      <c r="H11825" s="77" t="str">
        <v/>
      </c>
      <c r="I11825" s="76">
        <f>IF($E11825="","",IFERROR(VLOOKUP(TRIM(E11825&amp;""),'Référentiel Articles'!$A$2:$F$634,6,FALSE),""))</f>
      </c>
      <c r="J11825" s="78">
        <f>IF(OR($E11825="",$H11825=""),"",$H11825*$I11825)</f>
      </c>
      <c r="K11825" s="79" t="str">
        <v/>
      </c>
    </row>
    <row r="11826">
      <c r="A11826" s="81" t="str">
        <v/>
      </c>
      <c r="B11826" s="81" t="str">
        <v/>
      </c>
      <c r="C11826" s="83">
        <f>IF($E11826="","",IFERROR(VLOOKUP(TRIM(E11826&amp;""),'Référentiel Articles'!$A$2:$F$634,2,FALSE),""))</f>
      </c>
      <c r="D11826" s="83">
        <f>IF($E11826="","",IFERROR(VLOOKUP(TRIM(E11826&amp;""),'Référentiel Articles'!$A$2:$F$634,3,FALSE),""))</f>
      </c>
      <c r="E11826" s="81" t="str">
        <v/>
      </c>
      <c r="F11826" s="83">
        <f>IF($E11826="","",IFERROR(VLOOKUP(TRIM(E11826&amp;""),'Référentiel Articles'!$A$2:$F$634,4,FALSE),""))</f>
      </c>
      <c r="G11826" s="84">
        <f>IF($E11826="","",IFERROR(VLOOKUP(TRIM(E11826&amp;""),'Référentiel Articles'!$A$2:$F$634,5,FALSE),""))</f>
      </c>
      <c r="H11826" s="85" t="str">
        <v/>
      </c>
      <c r="I11826" s="84">
        <f>IF($E11826="","",IFERROR(VLOOKUP(TRIM(E11826&amp;""),'Référentiel Articles'!$A$2:$F$634,6,FALSE),""))</f>
      </c>
      <c r="J11826" s="90">
        <f>IF(OR($E11826="",$H11826=""),"",$H11826*$I11826)</f>
      </c>
      <c r="K11826" s="87" t="str">
        <v/>
      </c>
    </row>
    <row r="11827">
      <c r="A11827" s="74" t="str">
        <v/>
      </c>
      <c r="B11827" s="74" t="str">
        <v/>
      </c>
      <c r="C11827" s="75">
        <f>IF($E11827="","",IFERROR(VLOOKUP(TRIM(E11827&amp;""),'Référentiel Articles'!$A$2:$F$634,2,FALSE),""))</f>
      </c>
      <c r="D11827" s="75">
        <f>IF($E11827="","",IFERROR(VLOOKUP(TRIM(E11827&amp;""),'Référentiel Articles'!$A$2:$F$634,3,FALSE),""))</f>
      </c>
      <c r="E11827" s="74" t="str">
        <v/>
      </c>
      <c r="F11827" s="75">
        <f>IF($E11827="","",IFERROR(VLOOKUP(TRIM(E11827&amp;""),'Référentiel Articles'!$A$2:$F$634,4,FALSE),""))</f>
      </c>
      <c r="G11827" s="76">
        <f>IF($E11827="","",IFERROR(VLOOKUP(TRIM(E11827&amp;""),'Référentiel Articles'!$A$2:$F$634,5,FALSE),""))</f>
      </c>
      <c r="H11827" s="77" t="str">
        <v/>
      </c>
      <c r="I11827" s="76">
        <f>IF($E11827="","",IFERROR(VLOOKUP(TRIM(E11827&amp;""),'Référentiel Articles'!$A$2:$F$634,6,FALSE),""))</f>
      </c>
      <c r="J11827" s="78">
        <f>IF(OR($E11827="",$H11827=""),"",$H11827*$I11827)</f>
      </c>
      <c r="K11827" s="79" t="str">
        <v/>
      </c>
    </row>
    <row r="11828">
      <c r="A11828" s="81" t="str">
        <v/>
      </c>
      <c r="B11828" s="81" t="str">
        <v/>
      </c>
      <c r="C11828" s="83">
        <f>IF($E11828="","",IFERROR(VLOOKUP(TRIM(E11828&amp;""),'Référentiel Articles'!$A$2:$F$634,2,FALSE),""))</f>
      </c>
      <c r="D11828" s="83">
        <f>IF($E11828="","",IFERROR(VLOOKUP(TRIM(E11828&amp;""),'Référentiel Articles'!$A$2:$F$634,3,FALSE),""))</f>
      </c>
      <c r="E11828" s="81" t="str">
        <v/>
      </c>
      <c r="F11828" s="83">
        <f>IF($E11828="","",IFERROR(VLOOKUP(TRIM(E11828&amp;""),'Référentiel Articles'!$A$2:$F$634,4,FALSE),""))</f>
      </c>
      <c r="G11828" s="84">
        <f>IF($E11828="","",IFERROR(VLOOKUP(TRIM(E11828&amp;""),'Référentiel Articles'!$A$2:$F$634,5,FALSE),""))</f>
      </c>
      <c r="H11828" s="85" t="str">
        <v/>
      </c>
      <c r="I11828" s="84">
        <f>IF($E11828="","",IFERROR(VLOOKUP(TRIM(E11828&amp;""),'Référentiel Articles'!$A$2:$F$634,6,FALSE),""))</f>
      </c>
      <c r="J11828" s="90">
        <f>IF(OR($E11828="",$H11828=""),"",$H11828*$I11828)</f>
      </c>
      <c r="K11828" s="87" t="str">
        <v/>
      </c>
    </row>
    <row r="11829">
      <c r="A11829" s="74" t="str">
        <v/>
      </c>
      <c r="B11829" s="74" t="str">
        <v/>
      </c>
      <c r="C11829" s="75">
        <f>IF($E11829="","",IFERROR(VLOOKUP(TRIM(E11829&amp;""),'Référentiel Articles'!$A$2:$F$634,2,FALSE),""))</f>
      </c>
      <c r="D11829" s="75">
        <f>IF($E11829="","",IFERROR(VLOOKUP(TRIM(E11829&amp;""),'Référentiel Articles'!$A$2:$F$634,3,FALSE),""))</f>
      </c>
      <c r="E11829" s="74" t="str">
        <v/>
      </c>
      <c r="F11829" s="75">
        <f>IF($E11829="","",IFERROR(VLOOKUP(TRIM(E11829&amp;""),'Référentiel Articles'!$A$2:$F$634,4,FALSE),""))</f>
      </c>
      <c r="G11829" s="76">
        <f>IF($E11829="","",IFERROR(VLOOKUP(TRIM(E11829&amp;""),'Référentiel Articles'!$A$2:$F$634,5,FALSE),""))</f>
      </c>
      <c r="H11829" s="77" t="str">
        <v/>
      </c>
      <c r="I11829" s="76">
        <f>IF($E11829="","",IFERROR(VLOOKUP(TRIM(E11829&amp;""),'Référentiel Articles'!$A$2:$F$634,6,FALSE),""))</f>
      </c>
      <c r="J11829" s="78">
        <f>IF(OR($E11829="",$H11829=""),"",$H11829*$I11829)</f>
      </c>
      <c r="K11829" s="79" t="str">
        <v/>
      </c>
    </row>
    <row r="11830">
      <c r="A11830" s="81" t="str">
        <v/>
      </c>
      <c r="B11830" s="81" t="str">
        <v/>
      </c>
      <c r="C11830" s="83">
        <f>IF($E11830="","",IFERROR(VLOOKUP(TRIM(E11830&amp;""),'Référentiel Articles'!$A$2:$F$634,2,FALSE),""))</f>
      </c>
      <c r="D11830" s="83">
        <f>IF($E11830="","",IFERROR(VLOOKUP(TRIM(E11830&amp;""),'Référentiel Articles'!$A$2:$F$634,3,FALSE),""))</f>
      </c>
      <c r="E11830" s="81" t="str">
        <v/>
      </c>
      <c r="F11830" s="83">
        <f>IF($E11830="","",IFERROR(VLOOKUP(TRIM(E11830&amp;""),'Référentiel Articles'!$A$2:$F$634,4,FALSE),""))</f>
      </c>
      <c r="G11830" s="84">
        <f>IF($E11830="","",IFERROR(VLOOKUP(TRIM(E11830&amp;""),'Référentiel Articles'!$A$2:$F$634,5,FALSE),""))</f>
      </c>
      <c r="H11830" s="85" t="str">
        <v/>
      </c>
      <c r="I11830" s="84">
        <f>IF($E11830="","",IFERROR(VLOOKUP(TRIM(E11830&amp;""),'Référentiel Articles'!$A$2:$F$634,6,FALSE),""))</f>
      </c>
      <c r="J11830" s="90">
        <f>IF(OR($E11830="",$H11830=""),"",$H11830*$I11830)</f>
      </c>
      <c r="K11830" s="87" t="str">
        <v/>
      </c>
    </row>
    <row r="11831">
      <c r="A11831" s="74" t="str">
        <v/>
      </c>
      <c r="B11831" s="74" t="str">
        <v/>
      </c>
      <c r="C11831" s="75">
        <f>IF($E11831="","",IFERROR(VLOOKUP(TRIM(E11831&amp;""),'Référentiel Articles'!$A$2:$F$634,2,FALSE),""))</f>
      </c>
      <c r="D11831" s="75">
        <f>IF($E11831="","",IFERROR(VLOOKUP(TRIM(E11831&amp;""),'Référentiel Articles'!$A$2:$F$634,3,FALSE),""))</f>
      </c>
      <c r="E11831" s="74" t="str">
        <v/>
      </c>
      <c r="F11831" s="75">
        <f>IF($E11831="","",IFERROR(VLOOKUP(TRIM(E11831&amp;""),'Référentiel Articles'!$A$2:$F$634,4,FALSE),""))</f>
      </c>
      <c r="G11831" s="76">
        <f>IF($E11831="","",IFERROR(VLOOKUP(TRIM(E11831&amp;""),'Référentiel Articles'!$A$2:$F$634,5,FALSE),""))</f>
      </c>
      <c r="H11831" s="77" t="str">
        <v/>
      </c>
      <c r="I11831" s="76">
        <f>IF($E11831="","",IFERROR(VLOOKUP(TRIM(E11831&amp;""),'Référentiel Articles'!$A$2:$F$634,6,FALSE),""))</f>
      </c>
      <c r="J11831" s="78">
        <f>IF(OR($E11831="",$H11831=""),"",$H11831*$I11831)</f>
      </c>
      <c r="K11831" s="79" t="str">
        <v/>
      </c>
    </row>
    <row r="11832">
      <c r="A11832" s="81" t="str">
        <v/>
      </c>
      <c r="B11832" s="81" t="str">
        <v/>
      </c>
      <c r="C11832" s="83">
        <f>IF($E11832="","",IFERROR(VLOOKUP(TRIM(E11832&amp;""),'Référentiel Articles'!$A$2:$F$634,2,FALSE),""))</f>
      </c>
      <c r="D11832" s="83">
        <f>IF($E11832="","",IFERROR(VLOOKUP(TRIM(E11832&amp;""),'Référentiel Articles'!$A$2:$F$634,3,FALSE),""))</f>
      </c>
      <c r="E11832" s="81" t="str">
        <v/>
      </c>
      <c r="F11832" s="83">
        <f>IF($E11832="","",IFERROR(VLOOKUP(TRIM(E11832&amp;""),'Référentiel Articles'!$A$2:$F$634,4,FALSE),""))</f>
      </c>
      <c r="G11832" s="84">
        <f>IF($E11832="","",IFERROR(VLOOKUP(TRIM(E11832&amp;""),'Référentiel Articles'!$A$2:$F$634,5,FALSE),""))</f>
      </c>
      <c r="H11832" s="85" t="str">
        <v/>
      </c>
      <c r="I11832" s="84">
        <f>IF($E11832="","",IFERROR(VLOOKUP(TRIM(E11832&amp;""),'Référentiel Articles'!$A$2:$F$634,6,FALSE),""))</f>
      </c>
      <c r="J11832" s="90">
        <f>IF(OR($E11832="",$H11832=""),"",$H11832*$I11832)</f>
      </c>
      <c r="K11832" s="87" t="str">
        <v/>
      </c>
    </row>
    <row r="11833">
      <c r="A11833" s="74" t="str">
        <v/>
      </c>
      <c r="B11833" s="74" t="str">
        <v/>
      </c>
      <c r="C11833" s="75">
        <f>IF($E11833="","",IFERROR(VLOOKUP(TRIM(E11833&amp;""),'Référentiel Articles'!$A$2:$F$634,2,FALSE),""))</f>
      </c>
      <c r="D11833" s="75">
        <f>IF($E11833="","",IFERROR(VLOOKUP(TRIM(E11833&amp;""),'Référentiel Articles'!$A$2:$F$634,3,FALSE),""))</f>
      </c>
      <c r="E11833" s="74" t="str">
        <v/>
      </c>
      <c r="F11833" s="75">
        <f>IF($E11833="","",IFERROR(VLOOKUP(TRIM(E11833&amp;""),'Référentiel Articles'!$A$2:$F$634,4,FALSE),""))</f>
      </c>
      <c r="G11833" s="76">
        <f>IF($E11833="","",IFERROR(VLOOKUP(TRIM(E11833&amp;""),'Référentiel Articles'!$A$2:$F$634,5,FALSE),""))</f>
      </c>
      <c r="H11833" s="77" t="str">
        <v/>
      </c>
      <c r="I11833" s="76">
        <f>IF($E11833="","",IFERROR(VLOOKUP(TRIM(E11833&amp;""),'Référentiel Articles'!$A$2:$F$634,6,FALSE),""))</f>
      </c>
      <c r="J11833" s="78">
        <f>IF(OR($E11833="",$H11833=""),"",$H11833*$I11833)</f>
      </c>
      <c r="K11833" s="79" t="str">
        <v/>
      </c>
    </row>
    <row r="11834">
      <c r="A11834" s="81" t="str">
        <v/>
      </c>
      <c r="B11834" s="81" t="str">
        <v/>
      </c>
      <c r="C11834" s="83">
        <f>IF($E11834="","",IFERROR(VLOOKUP(TRIM(E11834&amp;""),'Référentiel Articles'!$A$2:$F$634,2,FALSE),""))</f>
      </c>
      <c r="D11834" s="83">
        <f>IF($E11834="","",IFERROR(VLOOKUP(TRIM(E11834&amp;""),'Référentiel Articles'!$A$2:$F$634,3,FALSE),""))</f>
      </c>
      <c r="E11834" s="81" t="str">
        <v/>
      </c>
      <c r="F11834" s="83">
        <f>IF($E11834="","",IFERROR(VLOOKUP(TRIM(E11834&amp;""),'Référentiel Articles'!$A$2:$F$634,4,FALSE),""))</f>
      </c>
      <c r="G11834" s="84">
        <f>IF($E11834="","",IFERROR(VLOOKUP(TRIM(E11834&amp;""),'Référentiel Articles'!$A$2:$F$634,5,FALSE),""))</f>
      </c>
      <c r="H11834" s="85" t="str">
        <v/>
      </c>
      <c r="I11834" s="84">
        <f>IF($E11834="","",IFERROR(VLOOKUP(TRIM(E11834&amp;""),'Référentiel Articles'!$A$2:$F$634,6,FALSE),""))</f>
      </c>
      <c r="J11834" s="90">
        <f>IF(OR($E11834="",$H11834=""),"",$H11834*$I11834)</f>
      </c>
      <c r="K11834" s="87" t="str">
        <v/>
      </c>
    </row>
    <row r="11835">
      <c r="A11835" s="74" t="str">
        <v/>
      </c>
      <c r="B11835" s="74" t="str">
        <v/>
      </c>
      <c r="C11835" s="75">
        <f>IF($E11835="","",IFERROR(VLOOKUP(TRIM(E11835&amp;""),'Référentiel Articles'!$A$2:$F$634,2,FALSE),""))</f>
      </c>
      <c r="D11835" s="75">
        <f>IF($E11835="","",IFERROR(VLOOKUP(TRIM(E11835&amp;""),'Référentiel Articles'!$A$2:$F$634,3,FALSE),""))</f>
      </c>
      <c r="E11835" s="74" t="str">
        <v/>
      </c>
      <c r="F11835" s="75">
        <f>IF($E11835="","",IFERROR(VLOOKUP(TRIM(E11835&amp;""),'Référentiel Articles'!$A$2:$F$634,4,FALSE),""))</f>
      </c>
      <c r="G11835" s="76">
        <f>IF($E11835="","",IFERROR(VLOOKUP(TRIM(E11835&amp;""),'Référentiel Articles'!$A$2:$F$634,5,FALSE),""))</f>
      </c>
      <c r="H11835" s="77" t="str">
        <v/>
      </c>
      <c r="I11835" s="76">
        <f>IF($E11835="","",IFERROR(VLOOKUP(TRIM(E11835&amp;""),'Référentiel Articles'!$A$2:$F$634,6,FALSE),""))</f>
      </c>
      <c r="J11835" s="78">
        <f>IF(OR($E11835="",$H11835=""),"",$H11835*$I11835)</f>
      </c>
      <c r="K11835" s="79" t="str">
        <v/>
      </c>
    </row>
    <row r="11836">
      <c r="A11836" s="81" t="str">
        <v/>
      </c>
      <c r="B11836" s="81" t="str">
        <v/>
      </c>
      <c r="C11836" s="83">
        <f>IF($E11836="","",IFERROR(VLOOKUP(TRIM(E11836&amp;""),'Référentiel Articles'!$A$2:$F$634,2,FALSE),""))</f>
      </c>
      <c r="D11836" s="83">
        <f>IF($E11836="","",IFERROR(VLOOKUP(TRIM(E11836&amp;""),'Référentiel Articles'!$A$2:$F$634,3,FALSE),""))</f>
      </c>
      <c r="E11836" s="81" t="str">
        <v/>
      </c>
      <c r="F11836" s="83">
        <f>IF($E11836="","",IFERROR(VLOOKUP(TRIM(E11836&amp;""),'Référentiel Articles'!$A$2:$F$634,4,FALSE),""))</f>
      </c>
      <c r="G11836" s="84">
        <f>IF($E11836="","",IFERROR(VLOOKUP(TRIM(E11836&amp;""),'Référentiel Articles'!$A$2:$F$634,5,FALSE),""))</f>
      </c>
      <c r="H11836" s="85" t="str">
        <v/>
      </c>
      <c r="I11836" s="84">
        <f>IF($E11836="","",IFERROR(VLOOKUP(TRIM(E11836&amp;""),'Référentiel Articles'!$A$2:$F$634,6,FALSE),""))</f>
      </c>
      <c r="J11836" s="90">
        <f>IF(OR($E11836="",$H11836=""),"",$H11836*$I11836)</f>
      </c>
      <c r="K11836" s="87" t="str">
        <v/>
      </c>
    </row>
    <row r="11837">
      <c r="A11837" s="74" t="str">
        <v/>
      </c>
      <c r="B11837" s="74" t="str">
        <v/>
      </c>
      <c r="C11837" s="75">
        <f>IF($E11837="","",IFERROR(VLOOKUP(TRIM(E11837&amp;""),'Référentiel Articles'!$A$2:$F$634,2,FALSE),""))</f>
      </c>
      <c r="D11837" s="75">
        <f>IF($E11837="","",IFERROR(VLOOKUP(TRIM(E11837&amp;""),'Référentiel Articles'!$A$2:$F$634,3,FALSE),""))</f>
      </c>
      <c r="E11837" s="74" t="str">
        <v/>
      </c>
      <c r="F11837" s="75">
        <f>IF($E11837="","",IFERROR(VLOOKUP(TRIM(E11837&amp;""),'Référentiel Articles'!$A$2:$F$634,4,FALSE),""))</f>
      </c>
      <c r="G11837" s="76">
        <f>IF($E11837="","",IFERROR(VLOOKUP(TRIM(E11837&amp;""),'Référentiel Articles'!$A$2:$F$634,5,FALSE),""))</f>
      </c>
      <c r="H11837" s="77" t="str">
        <v/>
      </c>
      <c r="I11837" s="76">
        <f>IF($E11837="","",IFERROR(VLOOKUP(TRIM(E11837&amp;""),'Référentiel Articles'!$A$2:$F$634,6,FALSE),""))</f>
      </c>
      <c r="J11837" s="78">
        <f>IF(OR($E11837="",$H11837=""),"",$H11837*$I11837)</f>
      </c>
      <c r="K11837" s="79" t="str">
        <v/>
      </c>
    </row>
    <row r="11838">
      <c r="A11838" s="81" t="str">
        <v/>
      </c>
      <c r="B11838" s="81" t="str">
        <v/>
      </c>
      <c r="C11838" s="83">
        <f>IF($E11838="","",IFERROR(VLOOKUP(TRIM(E11838&amp;""),'Référentiel Articles'!$A$2:$F$634,2,FALSE),""))</f>
      </c>
      <c r="D11838" s="83">
        <f>IF($E11838="","",IFERROR(VLOOKUP(TRIM(E11838&amp;""),'Référentiel Articles'!$A$2:$F$634,3,FALSE),""))</f>
      </c>
      <c r="E11838" s="81" t="str">
        <v/>
      </c>
      <c r="F11838" s="83">
        <f>IF($E11838="","",IFERROR(VLOOKUP(TRIM(E11838&amp;""),'Référentiel Articles'!$A$2:$F$634,4,FALSE),""))</f>
      </c>
      <c r="G11838" s="84">
        <f>IF($E11838="","",IFERROR(VLOOKUP(TRIM(E11838&amp;""),'Référentiel Articles'!$A$2:$F$634,5,FALSE),""))</f>
      </c>
      <c r="H11838" s="85" t="str">
        <v/>
      </c>
      <c r="I11838" s="84">
        <f>IF($E11838="","",IFERROR(VLOOKUP(TRIM(E11838&amp;""),'Référentiel Articles'!$A$2:$F$634,6,FALSE),""))</f>
      </c>
      <c r="J11838" s="90">
        <f>IF(OR($E11838="",$H11838=""),"",$H11838*$I11838)</f>
      </c>
      <c r="K11838" s="87" t="str">
        <v/>
      </c>
    </row>
    <row r="11839">
      <c r="A11839" s="74" t="str">
        <v/>
      </c>
      <c r="B11839" s="74" t="str">
        <v/>
      </c>
      <c r="C11839" s="75">
        <f>IF($E11839="","",IFERROR(VLOOKUP(TRIM(E11839&amp;""),'Référentiel Articles'!$A$2:$F$634,2,FALSE),""))</f>
      </c>
      <c r="D11839" s="75">
        <f>IF($E11839="","",IFERROR(VLOOKUP(TRIM(E11839&amp;""),'Référentiel Articles'!$A$2:$F$634,3,FALSE),""))</f>
      </c>
      <c r="E11839" s="74" t="str">
        <v/>
      </c>
      <c r="F11839" s="75">
        <f>IF($E11839="","",IFERROR(VLOOKUP(TRIM(E11839&amp;""),'Référentiel Articles'!$A$2:$F$634,4,FALSE),""))</f>
      </c>
      <c r="G11839" s="76">
        <f>IF($E11839="","",IFERROR(VLOOKUP(TRIM(E11839&amp;""),'Référentiel Articles'!$A$2:$F$634,5,FALSE),""))</f>
      </c>
      <c r="H11839" s="77" t="str">
        <v/>
      </c>
      <c r="I11839" s="76">
        <f>IF($E11839="","",IFERROR(VLOOKUP(TRIM(E11839&amp;""),'Référentiel Articles'!$A$2:$F$634,6,FALSE),""))</f>
      </c>
      <c r="J11839" s="78">
        <f>IF(OR($E11839="",$H11839=""),"",$H11839*$I11839)</f>
      </c>
      <c r="K11839" s="79" t="str">
        <v/>
      </c>
    </row>
    <row r="11840">
      <c r="A11840" s="81" t="str">
        <v/>
      </c>
      <c r="B11840" s="81" t="str">
        <v/>
      </c>
      <c r="C11840" s="83">
        <f>IF($E11840="","",IFERROR(VLOOKUP(TRIM(E11840&amp;""),'Référentiel Articles'!$A$2:$F$634,2,FALSE),""))</f>
      </c>
      <c r="D11840" s="83">
        <f>IF($E11840="","",IFERROR(VLOOKUP(TRIM(E11840&amp;""),'Référentiel Articles'!$A$2:$F$634,3,FALSE),""))</f>
      </c>
      <c r="E11840" s="81" t="str">
        <v/>
      </c>
      <c r="F11840" s="83">
        <f>IF($E11840="","",IFERROR(VLOOKUP(TRIM(E11840&amp;""),'Référentiel Articles'!$A$2:$F$634,4,FALSE),""))</f>
      </c>
      <c r="G11840" s="84">
        <f>IF($E11840="","",IFERROR(VLOOKUP(TRIM(E11840&amp;""),'Référentiel Articles'!$A$2:$F$634,5,FALSE),""))</f>
      </c>
      <c r="H11840" s="85" t="str">
        <v/>
      </c>
      <c r="I11840" s="84">
        <f>IF($E11840="","",IFERROR(VLOOKUP(TRIM(E11840&amp;""),'Référentiel Articles'!$A$2:$F$634,6,FALSE),""))</f>
      </c>
      <c r="J11840" s="90">
        <f>IF(OR($E11840="",$H11840=""),"",$H11840*$I11840)</f>
      </c>
      <c r="K11840" s="87" t="str">
        <v/>
      </c>
    </row>
    <row r="11841">
      <c r="A11841" s="74" t="str">
        <v/>
      </c>
      <c r="B11841" s="74" t="str">
        <v/>
      </c>
      <c r="C11841" s="75">
        <f>IF($E11841="","",IFERROR(VLOOKUP(TRIM(E11841&amp;""),'Référentiel Articles'!$A$2:$F$634,2,FALSE),""))</f>
      </c>
      <c r="D11841" s="75">
        <f>IF($E11841="","",IFERROR(VLOOKUP(TRIM(E11841&amp;""),'Référentiel Articles'!$A$2:$F$634,3,FALSE),""))</f>
      </c>
      <c r="E11841" s="74" t="str">
        <v/>
      </c>
      <c r="F11841" s="75">
        <f>IF($E11841="","",IFERROR(VLOOKUP(TRIM(E11841&amp;""),'Référentiel Articles'!$A$2:$F$634,4,FALSE),""))</f>
      </c>
      <c r="G11841" s="76">
        <f>IF($E11841="","",IFERROR(VLOOKUP(TRIM(E11841&amp;""),'Référentiel Articles'!$A$2:$F$634,5,FALSE),""))</f>
      </c>
      <c r="H11841" s="77" t="str">
        <v/>
      </c>
      <c r="I11841" s="76">
        <f>IF($E11841="","",IFERROR(VLOOKUP(TRIM(E11841&amp;""),'Référentiel Articles'!$A$2:$F$634,6,FALSE),""))</f>
      </c>
      <c r="J11841" s="78">
        <f>IF(OR($E11841="",$H11841=""),"",$H11841*$I11841)</f>
      </c>
      <c r="K11841" s="79" t="str">
        <v/>
      </c>
    </row>
    <row r="11842">
      <c r="A11842" s="81" t="str">
        <v/>
      </c>
      <c r="B11842" s="81" t="str">
        <v/>
      </c>
      <c r="C11842" s="83">
        <f>IF($E11842="","",IFERROR(VLOOKUP(TRIM(E11842&amp;""),'Référentiel Articles'!$A$2:$F$634,2,FALSE),""))</f>
      </c>
      <c r="D11842" s="83">
        <f>IF($E11842="","",IFERROR(VLOOKUP(TRIM(E11842&amp;""),'Référentiel Articles'!$A$2:$F$634,3,FALSE),""))</f>
      </c>
      <c r="E11842" s="81" t="str">
        <v/>
      </c>
      <c r="F11842" s="83">
        <f>IF($E11842="","",IFERROR(VLOOKUP(TRIM(E11842&amp;""),'Référentiel Articles'!$A$2:$F$634,4,FALSE),""))</f>
      </c>
      <c r="G11842" s="84">
        <f>IF($E11842="","",IFERROR(VLOOKUP(TRIM(E11842&amp;""),'Référentiel Articles'!$A$2:$F$634,5,FALSE),""))</f>
      </c>
      <c r="H11842" s="85" t="str">
        <v/>
      </c>
      <c r="I11842" s="84">
        <f>IF($E11842="","",IFERROR(VLOOKUP(TRIM(E11842&amp;""),'Référentiel Articles'!$A$2:$F$634,6,FALSE),""))</f>
      </c>
      <c r="J11842" s="90">
        <f>IF(OR($E11842="",$H11842=""),"",$H11842*$I11842)</f>
      </c>
      <c r="K11842" s="87" t="str">
        <v/>
      </c>
    </row>
    <row r="11843">
      <c r="A11843" s="74" t="str">
        <v/>
      </c>
      <c r="B11843" s="74" t="str">
        <v/>
      </c>
      <c r="C11843" s="75">
        <f>IF($E11843="","",IFERROR(VLOOKUP(TRIM(E11843&amp;""),'Référentiel Articles'!$A$2:$F$634,2,FALSE),""))</f>
      </c>
      <c r="D11843" s="75">
        <f>IF($E11843="","",IFERROR(VLOOKUP(TRIM(E11843&amp;""),'Référentiel Articles'!$A$2:$F$634,3,FALSE),""))</f>
      </c>
      <c r="E11843" s="74" t="str">
        <v/>
      </c>
      <c r="F11843" s="75">
        <f>IF($E11843="","",IFERROR(VLOOKUP(TRIM(E11843&amp;""),'Référentiel Articles'!$A$2:$F$634,4,FALSE),""))</f>
      </c>
      <c r="G11843" s="76">
        <f>IF($E11843="","",IFERROR(VLOOKUP(TRIM(E11843&amp;""),'Référentiel Articles'!$A$2:$F$634,5,FALSE),""))</f>
      </c>
      <c r="H11843" s="77" t="str">
        <v/>
      </c>
      <c r="I11843" s="76">
        <f>IF($E11843="","",IFERROR(VLOOKUP(TRIM(E11843&amp;""),'Référentiel Articles'!$A$2:$F$634,6,FALSE),""))</f>
      </c>
      <c r="J11843" s="78">
        <f>IF(OR($E11843="",$H11843=""),"",$H11843*$I11843)</f>
      </c>
      <c r="K11843" s="79" t="str">
        <v/>
      </c>
    </row>
    <row r="11844">
      <c r="A11844" s="81" t="str">
        <v/>
      </c>
      <c r="B11844" s="81" t="str">
        <v/>
      </c>
      <c r="C11844" s="83">
        <f>IF($E11844="","",IFERROR(VLOOKUP(TRIM(E11844&amp;""),'Référentiel Articles'!$A$2:$F$634,2,FALSE),""))</f>
      </c>
      <c r="D11844" s="83">
        <f>IF($E11844="","",IFERROR(VLOOKUP(TRIM(E11844&amp;""),'Référentiel Articles'!$A$2:$F$634,3,FALSE),""))</f>
      </c>
      <c r="E11844" s="81" t="str">
        <v/>
      </c>
      <c r="F11844" s="83">
        <f>IF($E11844="","",IFERROR(VLOOKUP(TRIM(E11844&amp;""),'Référentiel Articles'!$A$2:$F$634,4,FALSE),""))</f>
      </c>
      <c r="G11844" s="84">
        <f>IF($E11844="","",IFERROR(VLOOKUP(TRIM(E11844&amp;""),'Référentiel Articles'!$A$2:$F$634,5,FALSE),""))</f>
      </c>
      <c r="H11844" s="85" t="str">
        <v/>
      </c>
      <c r="I11844" s="84">
        <f>IF($E11844="","",IFERROR(VLOOKUP(TRIM(E11844&amp;""),'Référentiel Articles'!$A$2:$F$634,6,FALSE),""))</f>
      </c>
      <c r="J11844" s="90">
        <f>IF(OR($E11844="",$H11844=""),"",$H11844*$I11844)</f>
      </c>
      <c r="K11844" s="87" t="str">
        <v/>
      </c>
    </row>
    <row r="11845">
      <c r="A11845" s="74" t="str">
        <v/>
      </c>
      <c r="B11845" s="74" t="str">
        <v/>
      </c>
      <c r="C11845" s="75">
        <f>IF($E11845="","",IFERROR(VLOOKUP(TRIM(E11845&amp;""),'Référentiel Articles'!$A$2:$F$634,2,FALSE),""))</f>
      </c>
      <c r="D11845" s="75">
        <f>IF($E11845="","",IFERROR(VLOOKUP(TRIM(E11845&amp;""),'Référentiel Articles'!$A$2:$F$634,3,FALSE),""))</f>
      </c>
      <c r="E11845" s="74" t="str">
        <v/>
      </c>
      <c r="F11845" s="75">
        <f>IF($E11845="","",IFERROR(VLOOKUP(TRIM(E11845&amp;""),'Référentiel Articles'!$A$2:$F$634,4,FALSE),""))</f>
      </c>
      <c r="G11845" s="76">
        <f>IF($E11845="","",IFERROR(VLOOKUP(TRIM(E11845&amp;""),'Référentiel Articles'!$A$2:$F$634,5,FALSE),""))</f>
      </c>
      <c r="H11845" s="77" t="str">
        <v/>
      </c>
      <c r="I11845" s="76">
        <f>IF($E11845="","",IFERROR(VLOOKUP(TRIM(E11845&amp;""),'Référentiel Articles'!$A$2:$F$634,6,FALSE),""))</f>
      </c>
      <c r="J11845" s="78">
        <f>IF(OR($E11845="",$H11845=""),"",$H11845*$I11845)</f>
      </c>
      <c r="K11845" s="79" t="str">
        <v/>
      </c>
    </row>
    <row r="11846">
      <c r="A11846" s="81" t="str">
        <v/>
      </c>
      <c r="B11846" s="81" t="str">
        <v/>
      </c>
      <c r="C11846" s="83">
        <f>IF($E11846="","",IFERROR(VLOOKUP(TRIM(E11846&amp;""),'Référentiel Articles'!$A$2:$F$634,2,FALSE),""))</f>
      </c>
      <c r="D11846" s="83">
        <f>IF($E11846="","",IFERROR(VLOOKUP(TRIM(E11846&amp;""),'Référentiel Articles'!$A$2:$F$634,3,FALSE),""))</f>
      </c>
      <c r="E11846" s="81" t="str">
        <v/>
      </c>
      <c r="F11846" s="83">
        <f>IF($E11846="","",IFERROR(VLOOKUP(TRIM(E11846&amp;""),'Référentiel Articles'!$A$2:$F$634,4,FALSE),""))</f>
      </c>
      <c r="G11846" s="84">
        <f>IF($E11846="","",IFERROR(VLOOKUP(TRIM(E11846&amp;""),'Référentiel Articles'!$A$2:$F$634,5,FALSE),""))</f>
      </c>
      <c r="H11846" s="85" t="str">
        <v/>
      </c>
      <c r="I11846" s="84">
        <f>IF($E11846="","",IFERROR(VLOOKUP(TRIM(E11846&amp;""),'Référentiel Articles'!$A$2:$F$634,6,FALSE),""))</f>
      </c>
      <c r="J11846" s="90">
        <f>IF(OR($E11846="",$H11846=""),"",$H11846*$I11846)</f>
      </c>
      <c r="K11846" s="87" t="str">
        <v/>
      </c>
    </row>
    <row r="11847">
      <c r="A11847" s="74" t="str">
        <v/>
      </c>
      <c r="B11847" s="74" t="str">
        <v/>
      </c>
      <c r="C11847" s="75">
        <f>IF($E11847="","",IFERROR(VLOOKUP(TRIM(E11847&amp;""),'Référentiel Articles'!$A$2:$F$634,2,FALSE),""))</f>
      </c>
      <c r="D11847" s="75">
        <f>IF($E11847="","",IFERROR(VLOOKUP(TRIM(E11847&amp;""),'Référentiel Articles'!$A$2:$F$634,3,FALSE),""))</f>
      </c>
      <c r="E11847" s="74" t="str">
        <v/>
      </c>
      <c r="F11847" s="75">
        <f>IF($E11847="","",IFERROR(VLOOKUP(TRIM(E11847&amp;""),'Référentiel Articles'!$A$2:$F$634,4,FALSE),""))</f>
      </c>
      <c r="G11847" s="76">
        <f>IF($E11847="","",IFERROR(VLOOKUP(TRIM(E11847&amp;""),'Référentiel Articles'!$A$2:$F$634,5,FALSE),""))</f>
      </c>
      <c r="H11847" s="77" t="str">
        <v/>
      </c>
      <c r="I11847" s="76">
        <f>IF($E11847="","",IFERROR(VLOOKUP(TRIM(E11847&amp;""),'Référentiel Articles'!$A$2:$F$634,6,FALSE),""))</f>
      </c>
      <c r="J11847" s="78">
        <f>IF(OR($E11847="",$H11847=""),"",$H11847*$I11847)</f>
      </c>
      <c r="K11847" s="79" t="str">
        <v/>
      </c>
    </row>
    <row r="11848">
      <c r="A11848" s="81" t="str">
        <v/>
      </c>
      <c r="B11848" s="81" t="str">
        <v/>
      </c>
      <c r="C11848" s="83">
        <f>IF($E11848="","",IFERROR(VLOOKUP(TRIM(E11848&amp;""),'Référentiel Articles'!$A$2:$F$634,2,FALSE),""))</f>
      </c>
      <c r="D11848" s="83">
        <f>IF($E11848="","",IFERROR(VLOOKUP(TRIM(E11848&amp;""),'Référentiel Articles'!$A$2:$F$634,3,FALSE),""))</f>
      </c>
      <c r="E11848" s="81" t="str">
        <v/>
      </c>
      <c r="F11848" s="83">
        <f>IF($E11848="","",IFERROR(VLOOKUP(TRIM(E11848&amp;""),'Référentiel Articles'!$A$2:$F$634,4,FALSE),""))</f>
      </c>
      <c r="G11848" s="84">
        <f>IF($E11848="","",IFERROR(VLOOKUP(TRIM(E11848&amp;""),'Référentiel Articles'!$A$2:$F$634,5,FALSE),""))</f>
      </c>
      <c r="H11848" s="85" t="str">
        <v/>
      </c>
      <c r="I11848" s="84">
        <f>IF($E11848="","",IFERROR(VLOOKUP(TRIM(E11848&amp;""),'Référentiel Articles'!$A$2:$F$634,6,FALSE),""))</f>
      </c>
      <c r="J11848" s="90">
        <f>IF(OR($E11848="",$H11848=""),"",$H11848*$I11848)</f>
      </c>
      <c r="K11848" s="87" t="str">
        <v/>
      </c>
    </row>
    <row r="11849">
      <c r="A11849" s="74" t="str">
        <v/>
      </c>
      <c r="B11849" s="74" t="str">
        <v/>
      </c>
      <c r="C11849" s="75">
        <f>IF($E11849="","",IFERROR(VLOOKUP(TRIM(E11849&amp;""),'Référentiel Articles'!$A$2:$F$634,2,FALSE),""))</f>
      </c>
      <c r="D11849" s="75">
        <f>IF($E11849="","",IFERROR(VLOOKUP(TRIM(E11849&amp;""),'Référentiel Articles'!$A$2:$F$634,3,FALSE),""))</f>
      </c>
      <c r="E11849" s="74" t="str">
        <v/>
      </c>
      <c r="F11849" s="75">
        <f>IF($E11849="","",IFERROR(VLOOKUP(TRIM(E11849&amp;""),'Référentiel Articles'!$A$2:$F$634,4,FALSE),""))</f>
      </c>
      <c r="G11849" s="76">
        <f>IF($E11849="","",IFERROR(VLOOKUP(TRIM(E11849&amp;""),'Référentiel Articles'!$A$2:$F$634,5,FALSE),""))</f>
      </c>
      <c r="H11849" s="77" t="str">
        <v/>
      </c>
      <c r="I11849" s="76">
        <f>IF($E11849="","",IFERROR(VLOOKUP(TRIM(E11849&amp;""),'Référentiel Articles'!$A$2:$F$634,6,FALSE),""))</f>
      </c>
      <c r="J11849" s="78">
        <f>IF(OR($E11849="",$H11849=""),"",$H11849*$I11849)</f>
      </c>
      <c r="K11849" s="79" t="str">
        <v/>
      </c>
    </row>
    <row r="11850">
      <c r="A11850" s="81" t="str">
        <v/>
      </c>
      <c r="B11850" s="81" t="str">
        <v/>
      </c>
      <c r="C11850" s="83">
        <f>IF($E11850="","",IFERROR(VLOOKUP(TRIM(E11850&amp;""),'Référentiel Articles'!$A$2:$F$634,2,FALSE),""))</f>
      </c>
      <c r="D11850" s="83">
        <f>IF($E11850="","",IFERROR(VLOOKUP(TRIM(E11850&amp;""),'Référentiel Articles'!$A$2:$F$634,3,FALSE),""))</f>
      </c>
      <c r="E11850" s="81" t="str">
        <v/>
      </c>
      <c r="F11850" s="83">
        <f>IF($E11850="","",IFERROR(VLOOKUP(TRIM(E11850&amp;""),'Référentiel Articles'!$A$2:$F$634,4,FALSE),""))</f>
      </c>
      <c r="G11850" s="84">
        <f>IF($E11850="","",IFERROR(VLOOKUP(TRIM(E11850&amp;""),'Référentiel Articles'!$A$2:$F$634,5,FALSE),""))</f>
      </c>
      <c r="H11850" s="85" t="str">
        <v/>
      </c>
      <c r="I11850" s="84">
        <f>IF($E11850="","",IFERROR(VLOOKUP(TRIM(E11850&amp;""),'Référentiel Articles'!$A$2:$F$634,6,FALSE),""))</f>
      </c>
      <c r="J11850" s="90">
        <f>IF(OR($E11850="",$H11850=""),"",$H11850*$I11850)</f>
      </c>
      <c r="K11850" s="87" t="str">
        <v/>
      </c>
    </row>
    <row r="11851">
      <c r="A11851" s="74" t="str">
        <v/>
      </c>
      <c r="B11851" s="74" t="str">
        <v/>
      </c>
      <c r="C11851" s="75">
        <f>IF($E11851="","",IFERROR(VLOOKUP(TRIM(E11851&amp;""),'Référentiel Articles'!$A$2:$F$634,2,FALSE),""))</f>
      </c>
      <c r="D11851" s="75">
        <f>IF($E11851="","",IFERROR(VLOOKUP(TRIM(E11851&amp;""),'Référentiel Articles'!$A$2:$F$634,3,FALSE),""))</f>
      </c>
      <c r="E11851" s="74" t="str">
        <v/>
      </c>
      <c r="F11851" s="75">
        <f>IF($E11851="","",IFERROR(VLOOKUP(TRIM(E11851&amp;""),'Référentiel Articles'!$A$2:$F$634,4,FALSE),""))</f>
      </c>
      <c r="G11851" s="76">
        <f>IF($E11851="","",IFERROR(VLOOKUP(TRIM(E11851&amp;""),'Référentiel Articles'!$A$2:$F$634,5,FALSE),""))</f>
      </c>
      <c r="H11851" s="77" t="str">
        <v/>
      </c>
      <c r="I11851" s="76">
        <f>IF($E11851="","",IFERROR(VLOOKUP(TRIM(E11851&amp;""),'Référentiel Articles'!$A$2:$F$634,6,FALSE),""))</f>
      </c>
      <c r="J11851" s="78">
        <f>IF(OR($E11851="",$H11851=""),"",$H11851*$I11851)</f>
      </c>
      <c r="K11851" s="79" t="str">
        <v/>
      </c>
    </row>
    <row r="11852">
      <c r="A11852" s="81" t="str">
        <v/>
      </c>
      <c r="B11852" s="81" t="str">
        <v/>
      </c>
      <c r="C11852" s="83">
        <f>IF($E11852="","",IFERROR(VLOOKUP(TRIM(E11852&amp;""),'Référentiel Articles'!$A$2:$F$634,2,FALSE),""))</f>
      </c>
      <c r="D11852" s="83">
        <f>IF($E11852="","",IFERROR(VLOOKUP(TRIM(E11852&amp;""),'Référentiel Articles'!$A$2:$F$634,3,FALSE),""))</f>
      </c>
      <c r="E11852" s="81" t="str">
        <v/>
      </c>
      <c r="F11852" s="83">
        <f>IF($E11852="","",IFERROR(VLOOKUP(TRIM(E11852&amp;""),'Référentiel Articles'!$A$2:$F$634,4,FALSE),""))</f>
      </c>
      <c r="G11852" s="84">
        <f>IF($E11852="","",IFERROR(VLOOKUP(TRIM(E11852&amp;""),'Référentiel Articles'!$A$2:$F$634,5,FALSE),""))</f>
      </c>
      <c r="H11852" s="85" t="str">
        <v/>
      </c>
      <c r="I11852" s="84">
        <f>IF($E11852="","",IFERROR(VLOOKUP(TRIM(E11852&amp;""),'Référentiel Articles'!$A$2:$F$634,6,FALSE),""))</f>
      </c>
      <c r="J11852" s="90">
        <f>IF(OR($E11852="",$H11852=""),"",$H11852*$I11852)</f>
      </c>
      <c r="K11852" s="87" t="str">
        <v/>
      </c>
    </row>
    <row r="11853">
      <c r="A11853" s="74" t="str">
        <v/>
      </c>
      <c r="B11853" s="74" t="str">
        <v/>
      </c>
      <c r="C11853" s="75">
        <f>IF($E11853="","",IFERROR(VLOOKUP(TRIM(E11853&amp;""),'Référentiel Articles'!$A$2:$F$634,2,FALSE),""))</f>
      </c>
      <c r="D11853" s="75">
        <f>IF($E11853="","",IFERROR(VLOOKUP(TRIM(E11853&amp;""),'Référentiel Articles'!$A$2:$F$634,3,FALSE),""))</f>
      </c>
      <c r="E11853" s="74" t="str">
        <v/>
      </c>
      <c r="F11853" s="75">
        <f>IF($E11853="","",IFERROR(VLOOKUP(TRIM(E11853&amp;""),'Référentiel Articles'!$A$2:$F$634,4,FALSE),""))</f>
      </c>
      <c r="G11853" s="76">
        <f>IF($E11853="","",IFERROR(VLOOKUP(TRIM(E11853&amp;""),'Référentiel Articles'!$A$2:$F$634,5,FALSE),""))</f>
      </c>
      <c r="H11853" s="77" t="str">
        <v/>
      </c>
      <c r="I11853" s="76">
        <f>IF($E11853="","",IFERROR(VLOOKUP(TRIM(E11853&amp;""),'Référentiel Articles'!$A$2:$F$634,6,FALSE),""))</f>
      </c>
      <c r="J11853" s="78">
        <f>IF(OR($E11853="",$H11853=""),"",$H11853*$I11853)</f>
      </c>
      <c r="K11853" s="79" t="str">
        <v/>
      </c>
    </row>
    <row r="11854">
      <c r="A11854" s="81" t="str">
        <v/>
      </c>
      <c r="B11854" s="81" t="str">
        <v/>
      </c>
      <c r="C11854" s="83">
        <f>IF($E11854="","",IFERROR(VLOOKUP(TRIM(E11854&amp;""),'Référentiel Articles'!$A$2:$F$634,2,FALSE),""))</f>
      </c>
      <c r="D11854" s="83">
        <f>IF($E11854="","",IFERROR(VLOOKUP(TRIM(E11854&amp;""),'Référentiel Articles'!$A$2:$F$634,3,FALSE),""))</f>
      </c>
      <c r="E11854" s="81" t="str">
        <v/>
      </c>
      <c r="F11854" s="83">
        <f>IF($E11854="","",IFERROR(VLOOKUP(TRIM(E11854&amp;""),'Référentiel Articles'!$A$2:$F$634,4,FALSE),""))</f>
      </c>
      <c r="G11854" s="84">
        <f>IF($E11854="","",IFERROR(VLOOKUP(TRIM(E11854&amp;""),'Référentiel Articles'!$A$2:$F$634,5,FALSE),""))</f>
      </c>
      <c r="H11854" s="85" t="str">
        <v/>
      </c>
      <c r="I11854" s="84">
        <f>IF($E11854="","",IFERROR(VLOOKUP(TRIM(E11854&amp;""),'Référentiel Articles'!$A$2:$F$634,6,FALSE),""))</f>
      </c>
      <c r="J11854" s="90">
        <f>IF(OR($E11854="",$H11854=""),"",$H11854*$I11854)</f>
      </c>
      <c r="K11854" s="87" t="str">
        <v/>
      </c>
    </row>
    <row r="11855">
      <c r="A11855" s="74" t="str">
        <v/>
      </c>
      <c r="B11855" s="74" t="str">
        <v/>
      </c>
      <c r="C11855" s="75">
        <f>IF($E11855="","",IFERROR(VLOOKUP(TRIM(E11855&amp;""),'Référentiel Articles'!$A$2:$F$634,2,FALSE),""))</f>
      </c>
      <c r="D11855" s="75">
        <f>IF($E11855="","",IFERROR(VLOOKUP(TRIM(E11855&amp;""),'Référentiel Articles'!$A$2:$F$634,3,FALSE),""))</f>
      </c>
      <c r="E11855" s="74" t="str">
        <v/>
      </c>
      <c r="F11855" s="75">
        <f>IF($E11855="","",IFERROR(VLOOKUP(TRIM(E11855&amp;""),'Référentiel Articles'!$A$2:$F$634,4,FALSE),""))</f>
      </c>
      <c r="G11855" s="76">
        <f>IF($E11855="","",IFERROR(VLOOKUP(TRIM(E11855&amp;""),'Référentiel Articles'!$A$2:$F$634,5,FALSE),""))</f>
      </c>
      <c r="H11855" s="77" t="str">
        <v/>
      </c>
      <c r="I11855" s="76">
        <f>IF($E11855="","",IFERROR(VLOOKUP(TRIM(E11855&amp;""),'Référentiel Articles'!$A$2:$F$634,6,FALSE),""))</f>
      </c>
      <c r="J11855" s="78">
        <f>IF(OR($E11855="",$H11855=""),"",$H11855*$I11855)</f>
      </c>
      <c r="K11855" s="79" t="str">
        <v/>
      </c>
    </row>
    <row r="11856">
      <c r="A11856" s="81" t="str">
        <v/>
      </c>
      <c r="B11856" s="81" t="str">
        <v/>
      </c>
      <c r="C11856" s="83">
        <f>IF($E11856="","",IFERROR(VLOOKUP(TRIM(E11856&amp;""),'Référentiel Articles'!$A$2:$F$634,2,FALSE),""))</f>
      </c>
      <c r="D11856" s="83">
        <f>IF($E11856="","",IFERROR(VLOOKUP(TRIM(E11856&amp;""),'Référentiel Articles'!$A$2:$F$634,3,FALSE),""))</f>
      </c>
      <c r="E11856" s="81" t="str">
        <v/>
      </c>
      <c r="F11856" s="83">
        <f>IF($E11856="","",IFERROR(VLOOKUP(TRIM(E11856&amp;""),'Référentiel Articles'!$A$2:$F$634,4,FALSE),""))</f>
      </c>
      <c r="G11856" s="84">
        <f>IF($E11856="","",IFERROR(VLOOKUP(TRIM(E11856&amp;""),'Référentiel Articles'!$A$2:$F$634,5,FALSE),""))</f>
      </c>
      <c r="H11856" s="85" t="str">
        <v/>
      </c>
      <c r="I11856" s="84">
        <f>IF($E11856="","",IFERROR(VLOOKUP(TRIM(E11856&amp;""),'Référentiel Articles'!$A$2:$F$634,6,FALSE),""))</f>
      </c>
      <c r="J11856" s="90">
        <f>IF(OR($E11856="",$H11856=""),"",$H11856*$I11856)</f>
      </c>
      <c r="K11856" s="87" t="str">
        <v/>
      </c>
    </row>
    <row r="11857">
      <c r="A11857" s="74" t="str">
        <v/>
      </c>
      <c r="B11857" s="74" t="str">
        <v/>
      </c>
      <c r="C11857" s="75">
        <f>IF($E11857="","",IFERROR(VLOOKUP(TRIM(E11857&amp;""),'Référentiel Articles'!$A$2:$F$634,2,FALSE),""))</f>
      </c>
      <c r="D11857" s="75">
        <f>IF($E11857="","",IFERROR(VLOOKUP(TRIM(E11857&amp;""),'Référentiel Articles'!$A$2:$F$634,3,FALSE),""))</f>
      </c>
      <c r="E11857" s="74" t="str">
        <v/>
      </c>
      <c r="F11857" s="75">
        <f>IF($E11857="","",IFERROR(VLOOKUP(TRIM(E11857&amp;""),'Référentiel Articles'!$A$2:$F$634,4,FALSE),""))</f>
      </c>
      <c r="G11857" s="76">
        <f>IF($E11857="","",IFERROR(VLOOKUP(TRIM(E11857&amp;""),'Référentiel Articles'!$A$2:$F$634,5,FALSE),""))</f>
      </c>
      <c r="H11857" s="77" t="str">
        <v/>
      </c>
      <c r="I11857" s="76">
        <f>IF($E11857="","",IFERROR(VLOOKUP(TRIM(E11857&amp;""),'Référentiel Articles'!$A$2:$F$634,6,FALSE),""))</f>
      </c>
      <c r="J11857" s="78">
        <f>IF(OR($E11857="",$H11857=""),"",$H11857*$I11857)</f>
      </c>
      <c r="K11857" s="79" t="str">
        <v/>
      </c>
    </row>
    <row r="11858">
      <c r="A11858" s="81" t="str">
        <v/>
      </c>
      <c r="B11858" s="81" t="str">
        <v/>
      </c>
      <c r="C11858" s="83">
        <f>IF($E11858="","",IFERROR(VLOOKUP(TRIM(E11858&amp;""),'Référentiel Articles'!$A$2:$F$634,2,FALSE),""))</f>
      </c>
      <c r="D11858" s="83">
        <f>IF($E11858="","",IFERROR(VLOOKUP(TRIM(E11858&amp;""),'Référentiel Articles'!$A$2:$F$634,3,FALSE),""))</f>
      </c>
      <c r="E11858" s="81" t="str">
        <v/>
      </c>
      <c r="F11858" s="83">
        <f>IF($E11858="","",IFERROR(VLOOKUP(TRIM(E11858&amp;""),'Référentiel Articles'!$A$2:$F$634,4,FALSE),""))</f>
      </c>
      <c r="G11858" s="84">
        <f>IF($E11858="","",IFERROR(VLOOKUP(TRIM(E11858&amp;""),'Référentiel Articles'!$A$2:$F$634,5,FALSE),""))</f>
      </c>
      <c r="H11858" s="85" t="str">
        <v/>
      </c>
      <c r="I11858" s="84">
        <f>IF($E11858="","",IFERROR(VLOOKUP(TRIM(E11858&amp;""),'Référentiel Articles'!$A$2:$F$634,6,FALSE),""))</f>
      </c>
      <c r="J11858" s="90">
        <f>IF(OR($E11858="",$H11858=""),"",$H11858*$I11858)</f>
      </c>
      <c r="K11858" s="87" t="str">
        <v/>
      </c>
    </row>
    <row r="11859">
      <c r="A11859" s="74" t="str">
        <v/>
      </c>
      <c r="B11859" s="74" t="str">
        <v/>
      </c>
      <c r="C11859" s="75">
        <f>IF($E11859="","",IFERROR(VLOOKUP(TRIM(E11859&amp;""),'Référentiel Articles'!$A$2:$F$634,2,FALSE),""))</f>
      </c>
      <c r="D11859" s="75">
        <f>IF($E11859="","",IFERROR(VLOOKUP(TRIM(E11859&amp;""),'Référentiel Articles'!$A$2:$F$634,3,FALSE),""))</f>
      </c>
      <c r="E11859" s="74" t="str">
        <v/>
      </c>
      <c r="F11859" s="75">
        <f>IF($E11859="","",IFERROR(VLOOKUP(TRIM(E11859&amp;""),'Référentiel Articles'!$A$2:$F$634,4,FALSE),""))</f>
      </c>
      <c r="G11859" s="76">
        <f>IF($E11859="","",IFERROR(VLOOKUP(TRIM(E11859&amp;""),'Référentiel Articles'!$A$2:$F$634,5,FALSE),""))</f>
      </c>
      <c r="H11859" s="77" t="str">
        <v/>
      </c>
      <c r="I11859" s="76">
        <f>IF($E11859="","",IFERROR(VLOOKUP(TRIM(E11859&amp;""),'Référentiel Articles'!$A$2:$F$634,6,FALSE),""))</f>
      </c>
      <c r="J11859" s="78">
        <f>IF(OR($E11859="",$H11859=""),"",$H11859*$I11859)</f>
      </c>
      <c r="K11859" s="79" t="str">
        <v/>
      </c>
    </row>
    <row r="11860">
      <c r="A11860" s="81" t="str">
        <v/>
      </c>
      <c r="B11860" s="81" t="str">
        <v/>
      </c>
      <c r="C11860" s="83">
        <f>IF($E11860="","",IFERROR(VLOOKUP(TRIM(E11860&amp;""),'Référentiel Articles'!$A$2:$F$634,2,FALSE),""))</f>
      </c>
      <c r="D11860" s="83">
        <f>IF($E11860="","",IFERROR(VLOOKUP(TRIM(E11860&amp;""),'Référentiel Articles'!$A$2:$F$634,3,FALSE),""))</f>
      </c>
      <c r="E11860" s="81" t="str">
        <v/>
      </c>
      <c r="F11860" s="83">
        <f>IF($E11860="","",IFERROR(VLOOKUP(TRIM(E11860&amp;""),'Référentiel Articles'!$A$2:$F$634,4,FALSE),""))</f>
      </c>
      <c r="G11860" s="84">
        <f>IF($E11860="","",IFERROR(VLOOKUP(TRIM(E11860&amp;""),'Référentiel Articles'!$A$2:$F$634,5,FALSE),""))</f>
      </c>
      <c r="H11860" s="85" t="str">
        <v/>
      </c>
      <c r="I11860" s="84">
        <f>IF($E11860="","",IFERROR(VLOOKUP(TRIM(E11860&amp;""),'Référentiel Articles'!$A$2:$F$634,6,FALSE),""))</f>
      </c>
      <c r="J11860" s="90">
        <f>IF(OR($E11860="",$H11860=""),"",$H11860*$I11860)</f>
      </c>
      <c r="K11860" s="87" t="str">
        <v/>
      </c>
    </row>
    <row r="11861">
      <c r="A11861" s="74" t="str">
        <v/>
      </c>
      <c r="B11861" s="74" t="str">
        <v/>
      </c>
      <c r="C11861" s="75">
        <f>IF($E11861="","",IFERROR(VLOOKUP(TRIM(E11861&amp;""),'Référentiel Articles'!$A$2:$F$634,2,FALSE),""))</f>
      </c>
      <c r="D11861" s="75">
        <f>IF($E11861="","",IFERROR(VLOOKUP(TRIM(E11861&amp;""),'Référentiel Articles'!$A$2:$F$634,3,FALSE),""))</f>
      </c>
      <c r="E11861" s="74" t="str">
        <v/>
      </c>
      <c r="F11861" s="75">
        <f>IF($E11861="","",IFERROR(VLOOKUP(TRIM(E11861&amp;""),'Référentiel Articles'!$A$2:$F$634,4,FALSE),""))</f>
      </c>
      <c r="G11861" s="76">
        <f>IF($E11861="","",IFERROR(VLOOKUP(TRIM(E11861&amp;""),'Référentiel Articles'!$A$2:$F$634,5,FALSE),""))</f>
      </c>
      <c r="H11861" s="77" t="str">
        <v/>
      </c>
      <c r="I11861" s="76">
        <f>IF($E11861="","",IFERROR(VLOOKUP(TRIM(E11861&amp;""),'Référentiel Articles'!$A$2:$F$634,6,FALSE),""))</f>
      </c>
      <c r="J11861" s="78">
        <f>IF(OR($E11861="",$H11861=""),"",$H11861*$I11861)</f>
      </c>
      <c r="K11861" s="79" t="str">
        <v/>
      </c>
    </row>
    <row r="11862">
      <c r="A11862" s="81" t="str">
        <v/>
      </c>
      <c r="B11862" s="81" t="str">
        <v/>
      </c>
      <c r="C11862" s="83">
        <f>IF($E11862="","",IFERROR(VLOOKUP(TRIM(E11862&amp;""),'Référentiel Articles'!$A$2:$F$634,2,FALSE),""))</f>
      </c>
      <c r="D11862" s="83">
        <f>IF($E11862="","",IFERROR(VLOOKUP(TRIM(E11862&amp;""),'Référentiel Articles'!$A$2:$F$634,3,FALSE),""))</f>
      </c>
      <c r="E11862" s="81" t="str">
        <v/>
      </c>
      <c r="F11862" s="83">
        <f>IF($E11862="","",IFERROR(VLOOKUP(TRIM(E11862&amp;""),'Référentiel Articles'!$A$2:$F$634,4,FALSE),""))</f>
      </c>
      <c r="G11862" s="84">
        <f>IF($E11862="","",IFERROR(VLOOKUP(TRIM(E11862&amp;""),'Référentiel Articles'!$A$2:$F$634,5,FALSE),""))</f>
      </c>
      <c r="H11862" s="85" t="str">
        <v/>
      </c>
      <c r="I11862" s="84">
        <f>IF($E11862="","",IFERROR(VLOOKUP(TRIM(E11862&amp;""),'Référentiel Articles'!$A$2:$F$634,6,FALSE),""))</f>
      </c>
      <c r="J11862" s="90">
        <f>IF(OR($E11862="",$H11862=""),"",$H11862*$I11862)</f>
      </c>
      <c r="K11862" s="87" t="str">
        <v/>
      </c>
    </row>
    <row r="11863">
      <c r="A11863" s="74" t="str">
        <v/>
      </c>
      <c r="B11863" s="74" t="str">
        <v/>
      </c>
      <c r="C11863" s="75">
        <f>IF($E11863="","",IFERROR(VLOOKUP(TRIM(E11863&amp;""),'Référentiel Articles'!$A$2:$F$634,2,FALSE),""))</f>
      </c>
      <c r="D11863" s="75">
        <f>IF($E11863="","",IFERROR(VLOOKUP(TRIM(E11863&amp;""),'Référentiel Articles'!$A$2:$F$634,3,FALSE),""))</f>
      </c>
      <c r="E11863" s="74" t="str">
        <v/>
      </c>
      <c r="F11863" s="75">
        <f>IF($E11863="","",IFERROR(VLOOKUP(TRIM(E11863&amp;""),'Référentiel Articles'!$A$2:$F$634,4,FALSE),""))</f>
      </c>
      <c r="G11863" s="76">
        <f>IF($E11863="","",IFERROR(VLOOKUP(TRIM(E11863&amp;""),'Référentiel Articles'!$A$2:$F$634,5,FALSE),""))</f>
      </c>
      <c r="H11863" s="77" t="str">
        <v/>
      </c>
      <c r="I11863" s="76">
        <f>IF($E11863="","",IFERROR(VLOOKUP(TRIM(E11863&amp;""),'Référentiel Articles'!$A$2:$F$634,6,FALSE),""))</f>
      </c>
      <c r="J11863" s="78">
        <f>IF(OR($E11863="",$H11863=""),"",$H11863*$I11863)</f>
      </c>
      <c r="K11863" s="79" t="str">
        <v/>
      </c>
    </row>
    <row r="11864">
      <c r="A11864" s="81" t="str">
        <v/>
      </c>
      <c r="B11864" s="81" t="str">
        <v/>
      </c>
      <c r="C11864" s="83">
        <f>IF($E11864="","",IFERROR(VLOOKUP(TRIM(E11864&amp;""),'Référentiel Articles'!$A$2:$F$634,2,FALSE),""))</f>
      </c>
      <c r="D11864" s="83">
        <f>IF($E11864="","",IFERROR(VLOOKUP(TRIM(E11864&amp;""),'Référentiel Articles'!$A$2:$F$634,3,FALSE),""))</f>
      </c>
      <c r="E11864" s="81" t="str">
        <v/>
      </c>
      <c r="F11864" s="83">
        <f>IF($E11864="","",IFERROR(VLOOKUP(TRIM(E11864&amp;""),'Référentiel Articles'!$A$2:$F$634,4,FALSE),""))</f>
      </c>
      <c r="G11864" s="84">
        <f>IF($E11864="","",IFERROR(VLOOKUP(TRIM(E11864&amp;""),'Référentiel Articles'!$A$2:$F$634,5,FALSE),""))</f>
      </c>
      <c r="H11864" s="85" t="str">
        <v/>
      </c>
      <c r="I11864" s="84">
        <f>IF($E11864="","",IFERROR(VLOOKUP(TRIM(E11864&amp;""),'Référentiel Articles'!$A$2:$F$634,6,FALSE),""))</f>
      </c>
      <c r="J11864" s="90">
        <f>IF(OR($E11864="",$H11864=""),"",$H11864*$I11864)</f>
      </c>
      <c r="K11864" s="87" t="str">
        <v/>
      </c>
    </row>
    <row r="11865">
      <c r="A11865" s="74" t="str">
        <v/>
      </c>
      <c r="B11865" s="74" t="str">
        <v/>
      </c>
      <c r="C11865" s="75">
        <f>IF($E11865="","",IFERROR(VLOOKUP(TRIM(E11865&amp;""),'Référentiel Articles'!$A$2:$F$634,2,FALSE),""))</f>
      </c>
      <c r="D11865" s="75">
        <f>IF($E11865="","",IFERROR(VLOOKUP(TRIM(E11865&amp;""),'Référentiel Articles'!$A$2:$F$634,3,FALSE),""))</f>
      </c>
      <c r="E11865" s="74" t="str">
        <v/>
      </c>
      <c r="F11865" s="75">
        <f>IF($E11865="","",IFERROR(VLOOKUP(TRIM(E11865&amp;""),'Référentiel Articles'!$A$2:$F$634,4,FALSE),""))</f>
      </c>
      <c r="G11865" s="76">
        <f>IF($E11865="","",IFERROR(VLOOKUP(TRIM(E11865&amp;""),'Référentiel Articles'!$A$2:$F$634,5,FALSE),""))</f>
      </c>
      <c r="H11865" s="77" t="str">
        <v/>
      </c>
      <c r="I11865" s="76">
        <f>IF($E11865="","",IFERROR(VLOOKUP(TRIM(E11865&amp;""),'Référentiel Articles'!$A$2:$F$634,6,FALSE),""))</f>
      </c>
      <c r="J11865" s="78">
        <f>IF(OR($E11865="",$H11865=""),"",$H11865*$I11865)</f>
      </c>
      <c r="K11865" s="79" t="str">
        <v/>
      </c>
    </row>
    <row r="11866">
      <c r="A11866" s="81" t="str">
        <v/>
      </c>
      <c r="B11866" s="81" t="str">
        <v/>
      </c>
      <c r="C11866" s="83">
        <f>IF($E11866="","",IFERROR(VLOOKUP(TRIM(E11866&amp;""),'Référentiel Articles'!$A$2:$F$634,2,FALSE),""))</f>
      </c>
      <c r="D11866" s="83">
        <f>IF($E11866="","",IFERROR(VLOOKUP(TRIM(E11866&amp;""),'Référentiel Articles'!$A$2:$F$634,3,FALSE),""))</f>
      </c>
      <c r="E11866" s="81" t="str">
        <v/>
      </c>
      <c r="F11866" s="83">
        <f>IF($E11866="","",IFERROR(VLOOKUP(TRIM(E11866&amp;""),'Référentiel Articles'!$A$2:$F$634,4,FALSE),""))</f>
      </c>
      <c r="G11866" s="84">
        <f>IF($E11866="","",IFERROR(VLOOKUP(TRIM(E11866&amp;""),'Référentiel Articles'!$A$2:$F$634,5,FALSE),""))</f>
      </c>
      <c r="H11866" s="85" t="str">
        <v/>
      </c>
      <c r="I11866" s="84">
        <f>IF($E11866="","",IFERROR(VLOOKUP(TRIM(E11866&amp;""),'Référentiel Articles'!$A$2:$F$634,6,FALSE),""))</f>
      </c>
      <c r="J11866" s="90">
        <f>IF(OR($E11866="",$H11866=""),"",$H11866*$I11866)</f>
      </c>
      <c r="K11866" s="87" t="str">
        <v/>
      </c>
    </row>
    <row r="11867">
      <c r="A11867" s="74" t="str">
        <v/>
      </c>
      <c r="B11867" s="74" t="str">
        <v/>
      </c>
      <c r="C11867" s="75">
        <f>IF($E11867="","",IFERROR(VLOOKUP(TRIM(E11867&amp;""),'Référentiel Articles'!$A$2:$F$634,2,FALSE),""))</f>
      </c>
      <c r="D11867" s="75">
        <f>IF($E11867="","",IFERROR(VLOOKUP(TRIM(E11867&amp;""),'Référentiel Articles'!$A$2:$F$634,3,FALSE),""))</f>
      </c>
      <c r="E11867" s="74" t="str">
        <v/>
      </c>
      <c r="F11867" s="75">
        <f>IF($E11867="","",IFERROR(VLOOKUP(TRIM(E11867&amp;""),'Référentiel Articles'!$A$2:$F$634,4,FALSE),""))</f>
      </c>
      <c r="G11867" s="76">
        <f>IF($E11867="","",IFERROR(VLOOKUP(TRIM(E11867&amp;""),'Référentiel Articles'!$A$2:$F$634,5,FALSE),""))</f>
      </c>
      <c r="H11867" s="77" t="str">
        <v/>
      </c>
      <c r="I11867" s="76">
        <f>IF($E11867="","",IFERROR(VLOOKUP(TRIM(E11867&amp;""),'Référentiel Articles'!$A$2:$F$634,6,FALSE),""))</f>
      </c>
      <c r="J11867" s="78">
        <f>IF(OR($E11867="",$H11867=""),"",$H11867*$I11867)</f>
      </c>
      <c r="K11867" s="79" t="str">
        <v/>
      </c>
    </row>
    <row r="11868">
      <c r="A11868" s="81" t="str">
        <v/>
      </c>
      <c r="B11868" s="81" t="str">
        <v/>
      </c>
      <c r="C11868" s="83">
        <f>IF($E11868="","",IFERROR(VLOOKUP(TRIM(E11868&amp;""),'Référentiel Articles'!$A$2:$F$634,2,FALSE),""))</f>
      </c>
      <c r="D11868" s="83">
        <f>IF($E11868="","",IFERROR(VLOOKUP(TRIM(E11868&amp;""),'Référentiel Articles'!$A$2:$F$634,3,FALSE),""))</f>
      </c>
      <c r="E11868" s="81" t="str">
        <v/>
      </c>
      <c r="F11868" s="83">
        <f>IF($E11868="","",IFERROR(VLOOKUP(TRIM(E11868&amp;""),'Référentiel Articles'!$A$2:$F$634,4,FALSE),""))</f>
      </c>
      <c r="G11868" s="84">
        <f>IF($E11868="","",IFERROR(VLOOKUP(TRIM(E11868&amp;""),'Référentiel Articles'!$A$2:$F$634,5,FALSE),""))</f>
      </c>
      <c r="H11868" s="85" t="str">
        <v/>
      </c>
      <c r="I11868" s="84">
        <f>IF($E11868="","",IFERROR(VLOOKUP(TRIM(E11868&amp;""),'Référentiel Articles'!$A$2:$F$634,6,FALSE),""))</f>
      </c>
      <c r="J11868" s="90">
        <f>IF(OR($E11868="",$H11868=""),"",$H11868*$I11868)</f>
      </c>
      <c r="K11868" s="87" t="str">
        <v/>
      </c>
    </row>
    <row r="11869">
      <c r="A11869" s="74" t="str">
        <v/>
      </c>
      <c r="B11869" s="74" t="str">
        <v/>
      </c>
      <c r="C11869" s="75">
        <f>IF($E11869="","",IFERROR(VLOOKUP(TRIM(E11869&amp;""),'Référentiel Articles'!$A$2:$F$634,2,FALSE),""))</f>
      </c>
      <c r="D11869" s="75">
        <f>IF($E11869="","",IFERROR(VLOOKUP(TRIM(E11869&amp;""),'Référentiel Articles'!$A$2:$F$634,3,FALSE),""))</f>
      </c>
      <c r="E11869" s="74" t="str">
        <v/>
      </c>
      <c r="F11869" s="75">
        <f>IF($E11869="","",IFERROR(VLOOKUP(TRIM(E11869&amp;""),'Référentiel Articles'!$A$2:$F$634,4,FALSE),""))</f>
      </c>
      <c r="G11869" s="76">
        <f>IF($E11869="","",IFERROR(VLOOKUP(TRIM(E11869&amp;""),'Référentiel Articles'!$A$2:$F$634,5,FALSE),""))</f>
      </c>
      <c r="H11869" s="77" t="str">
        <v/>
      </c>
      <c r="I11869" s="76">
        <f>IF($E11869="","",IFERROR(VLOOKUP(TRIM(E11869&amp;""),'Référentiel Articles'!$A$2:$F$634,6,FALSE),""))</f>
      </c>
      <c r="J11869" s="78">
        <f>IF(OR($E11869="",$H11869=""),"",$H11869*$I11869)</f>
      </c>
      <c r="K11869" s="79" t="str">
        <v/>
      </c>
    </row>
    <row r="11870">
      <c r="A11870" s="81" t="str">
        <v/>
      </c>
      <c r="B11870" s="81" t="str">
        <v/>
      </c>
      <c r="C11870" s="83">
        <f>IF($E11870="","",IFERROR(VLOOKUP(TRIM(E11870&amp;""),'Référentiel Articles'!$A$2:$F$634,2,FALSE),""))</f>
      </c>
      <c r="D11870" s="83">
        <f>IF($E11870="","",IFERROR(VLOOKUP(TRIM(E11870&amp;""),'Référentiel Articles'!$A$2:$F$634,3,FALSE),""))</f>
      </c>
      <c r="E11870" s="81" t="str">
        <v/>
      </c>
      <c r="F11870" s="83">
        <f>IF($E11870="","",IFERROR(VLOOKUP(TRIM(E11870&amp;""),'Référentiel Articles'!$A$2:$F$634,4,FALSE),""))</f>
      </c>
      <c r="G11870" s="84">
        <f>IF($E11870="","",IFERROR(VLOOKUP(TRIM(E11870&amp;""),'Référentiel Articles'!$A$2:$F$634,5,FALSE),""))</f>
      </c>
      <c r="H11870" s="85" t="str">
        <v/>
      </c>
      <c r="I11870" s="84">
        <f>IF($E11870="","",IFERROR(VLOOKUP(TRIM(E11870&amp;""),'Référentiel Articles'!$A$2:$F$634,6,FALSE),""))</f>
      </c>
      <c r="J11870" s="90">
        <f>IF(OR($E11870="",$H11870=""),"",$H11870*$I11870)</f>
      </c>
      <c r="K11870" s="87" t="str">
        <v/>
      </c>
    </row>
    <row r="11871">
      <c r="A11871" s="74" t="str">
        <v/>
      </c>
      <c r="B11871" s="74" t="str">
        <v/>
      </c>
      <c r="C11871" s="75">
        <f>IF($E11871="","",IFERROR(VLOOKUP(TRIM(E11871&amp;""),'Référentiel Articles'!$A$2:$F$634,2,FALSE),""))</f>
      </c>
      <c r="D11871" s="75">
        <f>IF($E11871="","",IFERROR(VLOOKUP(TRIM(E11871&amp;""),'Référentiel Articles'!$A$2:$F$634,3,FALSE),""))</f>
      </c>
      <c r="E11871" s="74" t="str">
        <v/>
      </c>
      <c r="F11871" s="75">
        <f>IF($E11871="","",IFERROR(VLOOKUP(TRIM(E11871&amp;""),'Référentiel Articles'!$A$2:$F$634,4,FALSE),""))</f>
      </c>
      <c r="G11871" s="76">
        <f>IF($E11871="","",IFERROR(VLOOKUP(TRIM(E11871&amp;""),'Référentiel Articles'!$A$2:$F$634,5,FALSE),""))</f>
      </c>
      <c r="H11871" s="77" t="str">
        <v/>
      </c>
      <c r="I11871" s="76">
        <f>IF($E11871="","",IFERROR(VLOOKUP(TRIM(E11871&amp;""),'Référentiel Articles'!$A$2:$F$634,6,FALSE),""))</f>
      </c>
      <c r="J11871" s="78">
        <f>IF(OR($E11871="",$H11871=""),"",$H11871*$I11871)</f>
      </c>
      <c r="K11871" s="79" t="str">
        <v/>
      </c>
    </row>
    <row r="11872">
      <c r="A11872" s="81" t="str">
        <v/>
      </c>
      <c r="B11872" s="81" t="str">
        <v/>
      </c>
      <c r="C11872" s="83">
        <f>IF($E11872="","",IFERROR(VLOOKUP(TRIM(E11872&amp;""),'Référentiel Articles'!$A$2:$F$634,2,FALSE),""))</f>
      </c>
      <c r="D11872" s="83">
        <f>IF($E11872="","",IFERROR(VLOOKUP(TRIM(E11872&amp;""),'Référentiel Articles'!$A$2:$F$634,3,FALSE),""))</f>
      </c>
      <c r="E11872" s="81" t="str">
        <v/>
      </c>
      <c r="F11872" s="83">
        <f>IF($E11872="","",IFERROR(VLOOKUP(TRIM(E11872&amp;""),'Référentiel Articles'!$A$2:$F$634,4,FALSE),""))</f>
      </c>
      <c r="G11872" s="84">
        <f>IF($E11872="","",IFERROR(VLOOKUP(TRIM(E11872&amp;""),'Référentiel Articles'!$A$2:$F$634,5,FALSE),""))</f>
      </c>
      <c r="H11872" s="85" t="str">
        <v/>
      </c>
      <c r="I11872" s="84">
        <f>IF($E11872="","",IFERROR(VLOOKUP(TRIM(E11872&amp;""),'Référentiel Articles'!$A$2:$F$634,6,FALSE),""))</f>
      </c>
      <c r="J11872" s="90">
        <f>IF(OR($E11872="",$H11872=""),"",$H11872*$I11872)</f>
      </c>
      <c r="K11872" s="87" t="str">
        <v/>
      </c>
    </row>
    <row r="11873">
      <c r="A11873" s="74" t="str">
        <v/>
      </c>
      <c r="B11873" s="74" t="str">
        <v/>
      </c>
      <c r="C11873" s="75">
        <f>IF($E11873="","",IFERROR(VLOOKUP(TRIM(E11873&amp;""),'Référentiel Articles'!$A$2:$F$634,2,FALSE),""))</f>
      </c>
      <c r="D11873" s="75">
        <f>IF($E11873="","",IFERROR(VLOOKUP(TRIM(E11873&amp;""),'Référentiel Articles'!$A$2:$F$634,3,FALSE),""))</f>
      </c>
      <c r="E11873" s="74" t="str">
        <v/>
      </c>
      <c r="F11873" s="75">
        <f>IF($E11873="","",IFERROR(VLOOKUP(TRIM(E11873&amp;""),'Référentiel Articles'!$A$2:$F$634,4,FALSE),""))</f>
      </c>
      <c r="G11873" s="76">
        <f>IF($E11873="","",IFERROR(VLOOKUP(TRIM(E11873&amp;""),'Référentiel Articles'!$A$2:$F$634,5,FALSE),""))</f>
      </c>
      <c r="H11873" s="77" t="str">
        <v/>
      </c>
      <c r="I11873" s="76">
        <f>IF($E11873="","",IFERROR(VLOOKUP(TRIM(E11873&amp;""),'Référentiel Articles'!$A$2:$F$634,6,FALSE),""))</f>
      </c>
      <c r="J11873" s="78">
        <f>IF(OR($E11873="",$H11873=""),"",$H11873*$I11873)</f>
      </c>
      <c r="K11873" s="79" t="str">
        <v/>
      </c>
    </row>
    <row r="11874">
      <c r="A11874" s="81" t="str">
        <v/>
      </c>
      <c r="B11874" s="81" t="str">
        <v/>
      </c>
      <c r="C11874" s="83">
        <f>IF($E11874="","",IFERROR(VLOOKUP(TRIM(E11874&amp;""),'Référentiel Articles'!$A$2:$F$634,2,FALSE),""))</f>
      </c>
      <c r="D11874" s="83">
        <f>IF($E11874="","",IFERROR(VLOOKUP(TRIM(E11874&amp;""),'Référentiel Articles'!$A$2:$F$634,3,FALSE),""))</f>
      </c>
      <c r="E11874" s="81" t="str">
        <v/>
      </c>
      <c r="F11874" s="83">
        <f>IF($E11874="","",IFERROR(VLOOKUP(TRIM(E11874&amp;""),'Référentiel Articles'!$A$2:$F$634,4,FALSE),""))</f>
      </c>
      <c r="G11874" s="84">
        <f>IF($E11874="","",IFERROR(VLOOKUP(TRIM(E11874&amp;""),'Référentiel Articles'!$A$2:$F$634,5,FALSE),""))</f>
      </c>
      <c r="H11874" s="85" t="str">
        <v/>
      </c>
      <c r="I11874" s="84">
        <f>IF($E11874="","",IFERROR(VLOOKUP(TRIM(E11874&amp;""),'Référentiel Articles'!$A$2:$F$634,6,FALSE),""))</f>
      </c>
      <c r="J11874" s="90">
        <f>IF(OR($E11874="",$H11874=""),"",$H11874*$I11874)</f>
      </c>
      <c r="K11874" s="87" t="str">
        <v/>
      </c>
    </row>
    <row r="11875">
      <c r="A11875" s="74" t="str">
        <v/>
      </c>
      <c r="B11875" s="74" t="str">
        <v/>
      </c>
      <c r="C11875" s="75">
        <f>IF($E11875="","",IFERROR(VLOOKUP(TRIM(E11875&amp;""),'Référentiel Articles'!$A$2:$F$634,2,FALSE),""))</f>
      </c>
      <c r="D11875" s="75">
        <f>IF($E11875="","",IFERROR(VLOOKUP(TRIM(E11875&amp;""),'Référentiel Articles'!$A$2:$F$634,3,FALSE),""))</f>
      </c>
      <c r="E11875" s="74" t="str">
        <v/>
      </c>
      <c r="F11875" s="75">
        <f>IF($E11875="","",IFERROR(VLOOKUP(TRIM(E11875&amp;""),'Référentiel Articles'!$A$2:$F$634,4,FALSE),""))</f>
      </c>
      <c r="G11875" s="76">
        <f>IF($E11875="","",IFERROR(VLOOKUP(TRIM(E11875&amp;""),'Référentiel Articles'!$A$2:$F$634,5,FALSE),""))</f>
      </c>
      <c r="H11875" s="77" t="str">
        <v/>
      </c>
      <c r="I11875" s="76">
        <f>IF($E11875="","",IFERROR(VLOOKUP(TRIM(E11875&amp;""),'Référentiel Articles'!$A$2:$F$634,6,FALSE),""))</f>
      </c>
      <c r="J11875" s="78">
        <f>IF(OR($E11875="",$H11875=""),"",$H11875*$I11875)</f>
      </c>
      <c r="K11875" s="79" t="str">
        <v/>
      </c>
    </row>
    <row r="11876">
      <c r="A11876" s="81" t="str">
        <v/>
      </c>
      <c r="B11876" s="81" t="str">
        <v/>
      </c>
      <c r="C11876" s="83">
        <f>IF($E11876="","",IFERROR(VLOOKUP(TRIM(E11876&amp;""),'Référentiel Articles'!$A$2:$F$634,2,FALSE),""))</f>
      </c>
      <c r="D11876" s="83">
        <f>IF($E11876="","",IFERROR(VLOOKUP(TRIM(E11876&amp;""),'Référentiel Articles'!$A$2:$F$634,3,FALSE),""))</f>
      </c>
      <c r="E11876" s="81" t="str">
        <v/>
      </c>
      <c r="F11876" s="83">
        <f>IF($E11876="","",IFERROR(VLOOKUP(TRIM(E11876&amp;""),'Référentiel Articles'!$A$2:$F$634,4,FALSE),""))</f>
      </c>
      <c r="G11876" s="84">
        <f>IF($E11876="","",IFERROR(VLOOKUP(TRIM(E11876&amp;""),'Référentiel Articles'!$A$2:$F$634,5,FALSE),""))</f>
      </c>
      <c r="H11876" s="85" t="str">
        <v/>
      </c>
      <c r="I11876" s="84">
        <f>IF($E11876="","",IFERROR(VLOOKUP(TRIM(E11876&amp;""),'Référentiel Articles'!$A$2:$F$634,6,FALSE),""))</f>
      </c>
      <c r="J11876" s="90">
        <f>IF(OR($E11876="",$H11876=""),"",$H11876*$I11876)</f>
      </c>
      <c r="K11876" s="87" t="str">
        <v/>
      </c>
    </row>
    <row r="11877">
      <c r="A11877" s="74" t="str">
        <v/>
      </c>
      <c r="B11877" s="74" t="str">
        <v/>
      </c>
      <c r="C11877" s="75">
        <f>IF($E11877="","",IFERROR(VLOOKUP(TRIM(E11877&amp;""),'Référentiel Articles'!$A$2:$F$634,2,FALSE),""))</f>
      </c>
      <c r="D11877" s="75">
        <f>IF($E11877="","",IFERROR(VLOOKUP(TRIM(E11877&amp;""),'Référentiel Articles'!$A$2:$F$634,3,FALSE),""))</f>
      </c>
      <c r="E11877" s="74" t="str">
        <v/>
      </c>
      <c r="F11877" s="75">
        <f>IF($E11877="","",IFERROR(VLOOKUP(TRIM(E11877&amp;""),'Référentiel Articles'!$A$2:$F$634,4,FALSE),""))</f>
      </c>
      <c r="G11877" s="76">
        <f>IF($E11877="","",IFERROR(VLOOKUP(TRIM(E11877&amp;""),'Référentiel Articles'!$A$2:$F$634,5,FALSE),""))</f>
      </c>
      <c r="H11877" s="77" t="str">
        <v/>
      </c>
      <c r="I11877" s="76">
        <f>IF($E11877="","",IFERROR(VLOOKUP(TRIM(E11877&amp;""),'Référentiel Articles'!$A$2:$F$634,6,FALSE),""))</f>
      </c>
      <c r="J11877" s="78">
        <f>IF(OR($E11877="",$H11877=""),"",$H11877*$I11877)</f>
      </c>
      <c r="K11877" s="79" t="str">
        <v/>
      </c>
    </row>
    <row r="11878">
      <c r="A11878" s="81" t="str">
        <v/>
      </c>
      <c r="B11878" s="81" t="str">
        <v/>
      </c>
      <c r="C11878" s="83">
        <f>IF($E11878="","",IFERROR(VLOOKUP(TRIM(E11878&amp;""),'Référentiel Articles'!$A$2:$F$634,2,FALSE),""))</f>
      </c>
      <c r="D11878" s="83">
        <f>IF($E11878="","",IFERROR(VLOOKUP(TRIM(E11878&amp;""),'Référentiel Articles'!$A$2:$F$634,3,FALSE),""))</f>
      </c>
      <c r="E11878" s="81" t="str">
        <v/>
      </c>
      <c r="F11878" s="83">
        <f>IF($E11878="","",IFERROR(VLOOKUP(TRIM(E11878&amp;""),'Référentiel Articles'!$A$2:$F$634,4,FALSE),""))</f>
      </c>
      <c r="G11878" s="84">
        <f>IF($E11878="","",IFERROR(VLOOKUP(TRIM(E11878&amp;""),'Référentiel Articles'!$A$2:$F$634,5,FALSE),""))</f>
      </c>
      <c r="H11878" s="85" t="str">
        <v/>
      </c>
      <c r="I11878" s="84">
        <f>IF($E11878="","",IFERROR(VLOOKUP(TRIM(E11878&amp;""),'Référentiel Articles'!$A$2:$F$634,6,FALSE),""))</f>
      </c>
      <c r="J11878" s="90">
        <f>IF(OR($E11878="",$H11878=""),"",$H11878*$I11878)</f>
      </c>
      <c r="K11878" s="87" t="str">
        <v/>
      </c>
    </row>
    <row r="11879">
      <c r="A11879" s="74" t="str">
        <v/>
      </c>
      <c r="B11879" s="74" t="str">
        <v/>
      </c>
      <c r="C11879" s="75">
        <f>IF($E11879="","",IFERROR(VLOOKUP(TRIM(E11879&amp;""),'Référentiel Articles'!$A$2:$F$634,2,FALSE),""))</f>
      </c>
      <c r="D11879" s="75">
        <f>IF($E11879="","",IFERROR(VLOOKUP(TRIM(E11879&amp;""),'Référentiel Articles'!$A$2:$F$634,3,FALSE),""))</f>
      </c>
      <c r="E11879" s="74" t="str">
        <v/>
      </c>
      <c r="F11879" s="75">
        <f>IF($E11879="","",IFERROR(VLOOKUP(TRIM(E11879&amp;""),'Référentiel Articles'!$A$2:$F$634,4,FALSE),""))</f>
      </c>
      <c r="G11879" s="76">
        <f>IF($E11879="","",IFERROR(VLOOKUP(TRIM(E11879&amp;""),'Référentiel Articles'!$A$2:$F$634,5,FALSE),""))</f>
      </c>
      <c r="H11879" s="77" t="str">
        <v/>
      </c>
      <c r="I11879" s="76">
        <f>IF($E11879="","",IFERROR(VLOOKUP(TRIM(E11879&amp;""),'Référentiel Articles'!$A$2:$F$634,6,FALSE),""))</f>
      </c>
      <c r="J11879" s="78">
        <f>IF(OR($E11879="",$H11879=""),"",$H11879*$I11879)</f>
      </c>
      <c r="K11879" s="79" t="str">
        <v/>
      </c>
    </row>
    <row r="11880">
      <c r="A11880" s="81" t="str">
        <v/>
      </c>
      <c r="B11880" s="81" t="str">
        <v/>
      </c>
      <c r="C11880" s="83">
        <f>IF($E11880="","",IFERROR(VLOOKUP(TRIM(E11880&amp;""),'Référentiel Articles'!$A$2:$F$634,2,FALSE),""))</f>
      </c>
      <c r="D11880" s="83">
        <f>IF($E11880="","",IFERROR(VLOOKUP(TRIM(E11880&amp;""),'Référentiel Articles'!$A$2:$F$634,3,FALSE),""))</f>
      </c>
      <c r="E11880" s="81" t="str">
        <v/>
      </c>
      <c r="F11880" s="83">
        <f>IF($E11880="","",IFERROR(VLOOKUP(TRIM(E11880&amp;""),'Référentiel Articles'!$A$2:$F$634,4,FALSE),""))</f>
      </c>
      <c r="G11880" s="84">
        <f>IF($E11880="","",IFERROR(VLOOKUP(TRIM(E11880&amp;""),'Référentiel Articles'!$A$2:$F$634,5,FALSE),""))</f>
      </c>
      <c r="H11880" s="85" t="str">
        <v/>
      </c>
      <c r="I11880" s="84">
        <f>IF($E11880="","",IFERROR(VLOOKUP(TRIM(E11880&amp;""),'Référentiel Articles'!$A$2:$F$634,6,FALSE),""))</f>
      </c>
      <c r="J11880" s="90">
        <f>IF(OR($E11880="",$H11880=""),"",$H11880*$I11880)</f>
      </c>
      <c r="K11880" s="87" t="str">
        <v/>
      </c>
    </row>
    <row r="11881">
      <c r="A11881" s="74" t="str">
        <v/>
      </c>
      <c r="B11881" s="74" t="str">
        <v/>
      </c>
      <c r="C11881" s="75">
        <f>IF($E11881="","",IFERROR(VLOOKUP(TRIM(E11881&amp;""),'Référentiel Articles'!$A$2:$F$634,2,FALSE),""))</f>
      </c>
      <c r="D11881" s="75">
        <f>IF($E11881="","",IFERROR(VLOOKUP(TRIM(E11881&amp;""),'Référentiel Articles'!$A$2:$F$634,3,FALSE),""))</f>
      </c>
      <c r="E11881" s="74" t="str">
        <v/>
      </c>
      <c r="F11881" s="75">
        <f>IF($E11881="","",IFERROR(VLOOKUP(TRIM(E11881&amp;""),'Référentiel Articles'!$A$2:$F$634,4,FALSE),""))</f>
      </c>
      <c r="G11881" s="76">
        <f>IF($E11881="","",IFERROR(VLOOKUP(TRIM(E11881&amp;""),'Référentiel Articles'!$A$2:$F$634,5,FALSE),""))</f>
      </c>
      <c r="H11881" s="77" t="str">
        <v/>
      </c>
      <c r="I11881" s="76">
        <f>IF($E11881="","",IFERROR(VLOOKUP(TRIM(E11881&amp;""),'Référentiel Articles'!$A$2:$F$634,6,FALSE),""))</f>
      </c>
      <c r="J11881" s="78">
        <f>IF(OR($E11881="",$H11881=""),"",$H11881*$I11881)</f>
      </c>
      <c r="K11881" s="79" t="str">
        <v/>
      </c>
    </row>
    <row r="11882">
      <c r="A11882" s="81" t="str">
        <v/>
      </c>
      <c r="B11882" s="81" t="str">
        <v/>
      </c>
      <c r="C11882" s="83">
        <f>IF($E11882="","",IFERROR(VLOOKUP(TRIM(E11882&amp;""),'Référentiel Articles'!$A$2:$F$634,2,FALSE),""))</f>
      </c>
      <c r="D11882" s="83">
        <f>IF($E11882="","",IFERROR(VLOOKUP(TRIM(E11882&amp;""),'Référentiel Articles'!$A$2:$F$634,3,FALSE),""))</f>
      </c>
      <c r="E11882" s="81" t="str">
        <v/>
      </c>
      <c r="F11882" s="83">
        <f>IF($E11882="","",IFERROR(VLOOKUP(TRIM(E11882&amp;""),'Référentiel Articles'!$A$2:$F$634,4,FALSE),""))</f>
      </c>
      <c r="G11882" s="84">
        <f>IF($E11882="","",IFERROR(VLOOKUP(TRIM(E11882&amp;""),'Référentiel Articles'!$A$2:$F$634,5,FALSE),""))</f>
      </c>
      <c r="H11882" s="85" t="str">
        <v/>
      </c>
      <c r="I11882" s="84">
        <f>IF($E11882="","",IFERROR(VLOOKUP(TRIM(E11882&amp;""),'Référentiel Articles'!$A$2:$F$634,6,FALSE),""))</f>
      </c>
      <c r="J11882" s="90">
        <f>IF(OR($E11882="",$H11882=""),"",$H11882*$I11882)</f>
      </c>
      <c r="K11882" s="87" t="str">
        <v/>
      </c>
    </row>
    <row r="11883">
      <c r="A11883" s="74" t="str">
        <v/>
      </c>
      <c r="B11883" s="74" t="str">
        <v/>
      </c>
      <c r="C11883" s="75">
        <f>IF($E11883="","",IFERROR(VLOOKUP(TRIM(E11883&amp;""),'Référentiel Articles'!$A$2:$F$634,2,FALSE),""))</f>
      </c>
      <c r="D11883" s="75">
        <f>IF($E11883="","",IFERROR(VLOOKUP(TRIM(E11883&amp;""),'Référentiel Articles'!$A$2:$F$634,3,FALSE),""))</f>
      </c>
      <c r="E11883" s="74" t="str">
        <v/>
      </c>
      <c r="F11883" s="75">
        <f>IF($E11883="","",IFERROR(VLOOKUP(TRIM(E11883&amp;""),'Référentiel Articles'!$A$2:$F$634,4,FALSE),""))</f>
      </c>
      <c r="G11883" s="76">
        <f>IF($E11883="","",IFERROR(VLOOKUP(TRIM(E11883&amp;""),'Référentiel Articles'!$A$2:$F$634,5,FALSE),""))</f>
      </c>
      <c r="H11883" s="77" t="str">
        <v/>
      </c>
      <c r="I11883" s="76">
        <f>IF($E11883="","",IFERROR(VLOOKUP(TRIM(E11883&amp;""),'Référentiel Articles'!$A$2:$F$634,6,FALSE),""))</f>
      </c>
      <c r="J11883" s="78">
        <f>IF(OR($E11883="",$H11883=""),"",$H11883*$I11883)</f>
      </c>
      <c r="K11883" s="79" t="str">
        <v/>
      </c>
    </row>
    <row r="11884">
      <c r="A11884" s="81" t="str">
        <v/>
      </c>
      <c r="B11884" s="81" t="str">
        <v/>
      </c>
      <c r="C11884" s="83">
        <f>IF($E11884="","",IFERROR(VLOOKUP(TRIM(E11884&amp;""),'Référentiel Articles'!$A$2:$F$634,2,FALSE),""))</f>
      </c>
      <c r="D11884" s="83">
        <f>IF($E11884="","",IFERROR(VLOOKUP(TRIM(E11884&amp;""),'Référentiel Articles'!$A$2:$F$634,3,FALSE),""))</f>
      </c>
      <c r="E11884" s="81" t="str">
        <v/>
      </c>
      <c r="F11884" s="83">
        <f>IF($E11884="","",IFERROR(VLOOKUP(TRIM(E11884&amp;""),'Référentiel Articles'!$A$2:$F$634,4,FALSE),""))</f>
      </c>
      <c r="G11884" s="84">
        <f>IF($E11884="","",IFERROR(VLOOKUP(TRIM(E11884&amp;""),'Référentiel Articles'!$A$2:$F$634,5,FALSE),""))</f>
      </c>
      <c r="H11884" s="85" t="str">
        <v/>
      </c>
      <c r="I11884" s="84">
        <f>IF($E11884="","",IFERROR(VLOOKUP(TRIM(E11884&amp;""),'Référentiel Articles'!$A$2:$F$634,6,FALSE),""))</f>
      </c>
      <c r="J11884" s="90">
        <f>IF(OR($E11884="",$H11884=""),"",$H11884*$I11884)</f>
      </c>
      <c r="K11884" s="87" t="str">
        <v/>
      </c>
    </row>
    <row r="11885">
      <c r="A11885" s="74" t="str">
        <v/>
      </c>
      <c r="B11885" s="74" t="str">
        <v/>
      </c>
      <c r="C11885" s="75">
        <f>IF($E11885="","",IFERROR(VLOOKUP(TRIM(E11885&amp;""),'Référentiel Articles'!$A$2:$F$634,2,FALSE),""))</f>
      </c>
      <c r="D11885" s="75">
        <f>IF($E11885="","",IFERROR(VLOOKUP(TRIM(E11885&amp;""),'Référentiel Articles'!$A$2:$F$634,3,FALSE),""))</f>
      </c>
      <c r="E11885" s="74" t="str">
        <v/>
      </c>
      <c r="F11885" s="75">
        <f>IF($E11885="","",IFERROR(VLOOKUP(TRIM(E11885&amp;""),'Référentiel Articles'!$A$2:$F$634,4,FALSE),""))</f>
      </c>
      <c r="G11885" s="76">
        <f>IF($E11885="","",IFERROR(VLOOKUP(TRIM(E11885&amp;""),'Référentiel Articles'!$A$2:$F$634,5,FALSE),""))</f>
      </c>
      <c r="H11885" s="77" t="str">
        <v/>
      </c>
      <c r="I11885" s="76">
        <f>IF($E11885="","",IFERROR(VLOOKUP(TRIM(E11885&amp;""),'Référentiel Articles'!$A$2:$F$634,6,FALSE),""))</f>
      </c>
      <c r="J11885" s="78">
        <f>IF(OR($E11885="",$H11885=""),"",$H11885*$I11885)</f>
      </c>
      <c r="K11885" s="79" t="str">
        <v/>
      </c>
    </row>
    <row r="11886">
      <c r="A11886" s="81" t="str">
        <v/>
      </c>
      <c r="B11886" s="81" t="str">
        <v/>
      </c>
      <c r="C11886" s="83">
        <f>IF($E11886="","",IFERROR(VLOOKUP(TRIM(E11886&amp;""),'Référentiel Articles'!$A$2:$F$634,2,FALSE),""))</f>
      </c>
      <c r="D11886" s="83">
        <f>IF($E11886="","",IFERROR(VLOOKUP(TRIM(E11886&amp;""),'Référentiel Articles'!$A$2:$F$634,3,FALSE),""))</f>
      </c>
      <c r="E11886" s="81" t="str">
        <v/>
      </c>
      <c r="F11886" s="83">
        <f>IF($E11886="","",IFERROR(VLOOKUP(TRIM(E11886&amp;""),'Référentiel Articles'!$A$2:$F$634,4,FALSE),""))</f>
      </c>
      <c r="G11886" s="84">
        <f>IF($E11886="","",IFERROR(VLOOKUP(TRIM(E11886&amp;""),'Référentiel Articles'!$A$2:$F$634,5,FALSE),""))</f>
      </c>
      <c r="H11886" s="85" t="str">
        <v/>
      </c>
      <c r="I11886" s="84">
        <f>IF($E11886="","",IFERROR(VLOOKUP(TRIM(E11886&amp;""),'Référentiel Articles'!$A$2:$F$634,6,FALSE),""))</f>
      </c>
      <c r="J11886" s="90">
        <f>IF(OR($E11886="",$H11886=""),"",$H11886*$I11886)</f>
      </c>
      <c r="K11886" s="87" t="str">
        <v/>
      </c>
    </row>
    <row r="11887">
      <c r="A11887" s="74" t="str">
        <v/>
      </c>
      <c r="B11887" s="74" t="str">
        <v/>
      </c>
      <c r="C11887" s="75">
        <f>IF($E11887="","",IFERROR(VLOOKUP(TRIM(E11887&amp;""),'Référentiel Articles'!$A$2:$F$634,2,FALSE),""))</f>
      </c>
      <c r="D11887" s="75">
        <f>IF($E11887="","",IFERROR(VLOOKUP(TRIM(E11887&amp;""),'Référentiel Articles'!$A$2:$F$634,3,FALSE),""))</f>
      </c>
      <c r="E11887" s="74" t="str">
        <v/>
      </c>
      <c r="F11887" s="75">
        <f>IF($E11887="","",IFERROR(VLOOKUP(TRIM(E11887&amp;""),'Référentiel Articles'!$A$2:$F$634,4,FALSE),""))</f>
      </c>
      <c r="G11887" s="76">
        <f>IF($E11887="","",IFERROR(VLOOKUP(TRIM(E11887&amp;""),'Référentiel Articles'!$A$2:$F$634,5,FALSE),""))</f>
      </c>
      <c r="H11887" s="77" t="str">
        <v/>
      </c>
      <c r="I11887" s="76">
        <f>IF($E11887="","",IFERROR(VLOOKUP(TRIM(E11887&amp;""),'Référentiel Articles'!$A$2:$F$634,6,FALSE),""))</f>
      </c>
      <c r="J11887" s="78">
        <f>IF(OR($E11887="",$H11887=""),"",$H11887*$I11887)</f>
      </c>
      <c r="K11887" s="79" t="str">
        <v/>
      </c>
    </row>
    <row r="11888">
      <c r="A11888" s="81" t="str">
        <v/>
      </c>
      <c r="B11888" s="81" t="str">
        <v/>
      </c>
      <c r="C11888" s="83">
        <f>IF($E11888="","",IFERROR(VLOOKUP(TRIM(E11888&amp;""),'Référentiel Articles'!$A$2:$F$634,2,FALSE),""))</f>
      </c>
      <c r="D11888" s="83">
        <f>IF($E11888="","",IFERROR(VLOOKUP(TRIM(E11888&amp;""),'Référentiel Articles'!$A$2:$F$634,3,FALSE),""))</f>
      </c>
      <c r="E11888" s="81" t="str">
        <v/>
      </c>
      <c r="F11888" s="83">
        <f>IF($E11888="","",IFERROR(VLOOKUP(TRIM(E11888&amp;""),'Référentiel Articles'!$A$2:$F$634,4,FALSE),""))</f>
      </c>
      <c r="G11888" s="84">
        <f>IF($E11888="","",IFERROR(VLOOKUP(TRIM(E11888&amp;""),'Référentiel Articles'!$A$2:$F$634,5,FALSE),""))</f>
      </c>
      <c r="H11888" s="85" t="str">
        <v/>
      </c>
      <c r="I11888" s="84">
        <f>IF($E11888="","",IFERROR(VLOOKUP(TRIM(E11888&amp;""),'Référentiel Articles'!$A$2:$F$634,6,FALSE),""))</f>
      </c>
      <c r="J11888" s="90">
        <f>IF(OR($E11888="",$H11888=""),"",$H11888*$I11888)</f>
      </c>
      <c r="K11888" s="87" t="str">
        <v/>
      </c>
    </row>
    <row r="11889">
      <c r="A11889" s="74" t="str">
        <v/>
      </c>
      <c r="B11889" s="74" t="str">
        <v/>
      </c>
      <c r="C11889" s="75">
        <f>IF($E11889="","",IFERROR(VLOOKUP(TRIM(E11889&amp;""),'Référentiel Articles'!$A$2:$F$634,2,FALSE),""))</f>
      </c>
      <c r="D11889" s="75">
        <f>IF($E11889="","",IFERROR(VLOOKUP(TRIM(E11889&amp;""),'Référentiel Articles'!$A$2:$F$634,3,FALSE),""))</f>
      </c>
      <c r="E11889" s="74" t="str">
        <v/>
      </c>
      <c r="F11889" s="75">
        <f>IF($E11889="","",IFERROR(VLOOKUP(TRIM(E11889&amp;""),'Référentiel Articles'!$A$2:$F$634,4,FALSE),""))</f>
      </c>
      <c r="G11889" s="76">
        <f>IF($E11889="","",IFERROR(VLOOKUP(TRIM(E11889&amp;""),'Référentiel Articles'!$A$2:$F$634,5,FALSE),""))</f>
      </c>
      <c r="H11889" s="77" t="str">
        <v/>
      </c>
      <c r="I11889" s="76">
        <f>IF($E11889="","",IFERROR(VLOOKUP(TRIM(E11889&amp;""),'Référentiel Articles'!$A$2:$F$634,6,FALSE),""))</f>
      </c>
      <c r="J11889" s="78">
        <f>IF(OR($E11889="",$H11889=""),"",$H11889*$I11889)</f>
      </c>
      <c r="K11889" s="79" t="str">
        <v/>
      </c>
    </row>
    <row r="11890">
      <c r="A11890" s="81" t="str">
        <v/>
      </c>
      <c r="B11890" s="81" t="str">
        <v/>
      </c>
      <c r="C11890" s="83">
        <f>IF($E11890="","",IFERROR(VLOOKUP(TRIM(E11890&amp;""),'Référentiel Articles'!$A$2:$F$634,2,FALSE),""))</f>
      </c>
      <c r="D11890" s="83">
        <f>IF($E11890="","",IFERROR(VLOOKUP(TRIM(E11890&amp;""),'Référentiel Articles'!$A$2:$F$634,3,FALSE),""))</f>
      </c>
      <c r="E11890" s="81" t="str">
        <v/>
      </c>
      <c r="F11890" s="83">
        <f>IF($E11890="","",IFERROR(VLOOKUP(TRIM(E11890&amp;""),'Référentiel Articles'!$A$2:$F$634,4,FALSE),""))</f>
      </c>
      <c r="G11890" s="84">
        <f>IF($E11890="","",IFERROR(VLOOKUP(TRIM(E11890&amp;""),'Référentiel Articles'!$A$2:$F$634,5,FALSE),""))</f>
      </c>
      <c r="H11890" s="85" t="str">
        <v/>
      </c>
      <c r="I11890" s="84">
        <f>IF($E11890="","",IFERROR(VLOOKUP(TRIM(E11890&amp;""),'Référentiel Articles'!$A$2:$F$634,6,FALSE),""))</f>
      </c>
      <c r="J11890" s="90">
        <f>IF(OR($E11890="",$H11890=""),"",$H11890*$I11890)</f>
      </c>
      <c r="K11890" s="87" t="str">
        <v/>
      </c>
    </row>
    <row r="11891">
      <c r="A11891" s="74" t="str">
        <v/>
      </c>
      <c r="B11891" s="74" t="str">
        <v/>
      </c>
      <c r="C11891" s="75">
        <f>IF($E11891="","",IFERROR(VLOOKUP(TRIM(E11891&amp;""),'Référentiel Articles'!$A$2:$F$634,2,FALSE),""))</f>
      </c>
      <c r="D11891" s="75">
        <f>IF($E11891="","",IFERROR(VLOOKUP(TRIM(E11891&amp;""),'Référentiel Articles'!$A$2:$F$634,3,FALSE),""))</f>
      </c>
      <c r="E11891" s="74" t="str">
        <v/>
      </c>
      <c r="F11891" s="75">
        <f>IF($E11891="","",IFERROR(VLOOKUP(TRIM(E11891&amp;""),'Référentiel Articles'!$A$2:$F$634,4,FALSE),""))</f>
      </c>
      <c r="G11891" s="76">
        <f>IF($E11891="","",IFERROR(VLOOKUP(TRIM(E11891&amp;""),'Référentiel Articles'!$A$2:$F$634,5,FALSE),""))</f>
      </c>
      <c r="H11891" s="77" t="str">
        <v/>
      </c>
      <c r="I11891" s="76">
        <f>IF($E11891="","",IFERROR(VLOOKUP(TRIM(E11891&amp;""),'Référentiel Articles'!$A$2:$F$634,6,FALSE),""))</f>
      </c>
      <c r="J11891" s="78">
        <f>IF(OR($E11891="",$H11891=""),"",$H11891*$I11891)</f>
      </c>
      <c r="K11891" s="79" t="str">
        <v/>
      </c>
    </row>
    <row r="11892">
      <c r="A11892" s="81" t="str">
        <v/>
      </c>
      <c r="B11892" s="81" t="str">
        <v/>
      </c>
      <c r="C11892" s="83">
        <f>IF($E11892="","",IFERROR(VLOOKUP(TRIM(E11892&amp;""),'Référentiel Articles'!$A$2:$F$634,2,FALSE),""))</f>
      </c>
      <c r="D11892" s="83">
        <f>IF($E11892="","",IFERROR(VLOOKUP(TRIM(E11892&amp;""),'Référentiel Articles'!$A$2:$F$634,3,FALSE),""))</f>
      </c>
      <c r="E11892" s="81" t="str">
        <v/>
      </c>
      <c r="F11892" s="83">
        <f>IF($E11892="","",IFERROR(VLOOKUP(TRIM(E11892&amp;""),'Référentiel Articles'!$A$2:$F$634,4,FALSE),""))</f>
      </c>
      <c r="G11892" s="84">
        <f>IF($E11892="","",IFERROR(VLOOKUP(TRIM(E11892&amp;""),'Référentiel Articles'!$A$2:$F$634,5,FALSE),""))</f>
      </c>
      <c r="H11892" s="85" t="str">
        <v/>
      </c>
      <c r="I11892" s="84">
        <f>IF($E11892="","",IFERROR(VLOOKUP(TRIM(E11892&amp;""),'Référentiel Articles'!$A$2:$F$634,6,FALSE),""))</f>
      </c>
      <c r="J11892" s="90">
        <f>IF(OR($E11892="",$H11892=""),"",$H11892*$I11892)</f>
      </c>
      <c r="K11892" s="87" t="str">
        <v/>
      </c>
    </row>
    <row r="11893">
      <c r="A11893" s="74" t="str">
        <v/>
      </c>
      <c r="B11893" s="74" t="str">
        <v/>
      </c>
      <c r="C11893" s="75">
        <f>IF($E11893="","",IFERROR(VLOOKUP(TRIM(E11893&amp;""),'Référentiel Articles'!$A$2:$F$634,2,FALSE),""))</f>
      </c>
      <c r="D11893" s="75">
        <f>IF($E11893="","",IFERROR(VLOOKUP(TRIM(E11893&amp;""),'Référentiel Articles'!$A$2:$F$634,3,FALSE),""))</f>
      </c>
      <c r="E11893" s="74" t="str">
        <v/>
      </c>
      <c r="F11893" s="75">
        <f>IF($E11893="","",IFERROR(VLOOKUP(TRIM(E11893&amp;""),'Référentiel Articles'!$A$2:$F$634,4,FALSE),""))</f>
      </c>
      <c r="G11893" s="76">
        <f>IF($E11893="","",IFERROR(VLOOKUP(TRIM(E11893&amp;""),'Référentiel Articles'!$A$2:$F$634,5,FALSE),""))</f>
      </c>
      <c r="H11893" s="77" t="str">
        <v/>
      </c>
      <c r="I11893" s="76">
        <f>IF($E11893="","",IFERROR(VLOOKUP(TRIM(E11893&amp;""),'Référentiel Articles'!$A$2:$F$634,6,FALSE),""))</f>
      </c>
      <c r="J11893" s="78">
        <f>IF(OR($E11893="",$H11893=""),"",$H11893*$I11893)</f>
      </c>
      <c r="K11893" s="79" t="str">
        <v/>
      </c>
    </row>
    <row r="11894">
      <c r="A11894" s="81" t="str">
        <v/>
      </c>
      <c r="B11894" s="81" t="str">
        <v/>
      </c>
      <c r="C11894" s="83">
        <f>IF($E11894="","",IFERROR(VLOOKUP(TRIM(E11894&amp;""),'Référentiel Articles'!$A$2:$F$634,2,FALSE),""))</f>
      </c>
      <c r="D11894" s="83">
        <f>IF($E11894="","",IFERROR(VLOOKUP(TRIM(E11894&amp;""),'Référentiel Articles'!$A$2:$F$634,3,FALSE),""))</f>
      </c>
      <c r="E11894" s="81" t="str">
        <v/>
      </c>
      <c r="F11894" s="83">
        <f>IF($E11894="","",IFERROR(VLOOKUP(TRIM(E11894&amp;""),'Référentiel Articles'!$A$2:$F$634,4,FALSE),""))</f>
      </c>
      <c r="G11894" s="84">
        <f>IF($E11894="","",IFERROR(VLOOKUP(TRIM(E11894&amp;""),'Référentiel Articles'!$A$2:$F$634,5,FALSE),""))</f>
      </c>
      <c r="H11894" s="85" t="str">
        <v/>
      </c>
      <c r="I11894" s="84">
        <f>IF($E11894="","",IFERROR(VLOOKUP(TRIM(E11894&amp;""),'Référentiel Articles'!$A$2:$F$634,6,FALSE),""))</f>
      </c>
      <c r="J11894" s="90">
        <f>IF(OR($E11894="",$H11894=""),"",$H11894*$I11894)</f>
      </c>
      <c r="K11894" s="87" t="str">
        <v/>
      </c>
    </row>
    <row r="11895">
      <c r="A11895" s="74" t="str">
        <v/>
      </c>
      <c r="B11895" s="74" t="str">
        <v/>
      </c>
      <c r="C11895" s="75">
        <f>IF($E11895="","",IFERROR(VLOOKUP(TRIM(E11895&amp;""),'Référentiel Articles'!$A$2:$F$634,2,FALSE),""))</f>
      </c>
      <c r="D11895" s="75">
        <f>IF($E11895="","",IFERROR(VLOOKUP(TRIM(E11895&amp;""),'Référentiel Articles'!$A$2:$F$634,3,FALSE),""))</f>
      </c>
      <c r="E11895" s="74" t="str">
        <v/>
      </c>
      <c r="F11895" s="75">
        <f>IF($E11895="","",IFERROR(VLOOKUP(TRIM(E11895&amp;""),'Référentiel Articles'!$A$2:$F$634,4,FALSE),""))</f>
      </c>
      <c r="G11895" s="76">
        <f>IF($E11895="","",IFERROR(VLOOKUP(TRIM(E11895&amp;""),'Référentiel Articles'!$A$2:$F$634,5,FALSE),""))</f>
      </c>
      <c r="H11895" s="77" t="str">
        <v/>
      </c>
      <c r="I11895" s="76">
        <f>IF($E11895="","",IFERROR(VLOOKUP(TRIM(E11895&amp;""),'Référentiel Articles'!$A$2:$F$634,6,FALSE),""))</f>
      </c>
      <c r="J11895" s="78">
        <f>IF(OR($E11895="",$H11895=""),"",$H11895*$I11895)</f>
      </c>
      <c r="K11895" s="79" t="str">
        <v/>
      </c>
    </row>
    <row r="11896">
      <c r="A11896" s="81" t="str">
        <v/>
      </c>
      <c r="B11896" s="81" t="str">
        <v/>
      </c>
      <c r="C11896" s="83">
        <f>IF($E11896="","",IFERROR(VLOOKUP(TRIM(E11896&amp;""),'Référentiel Articles'!$A$2:$F$634,2,FALSE),""))</f>
      </c>
      <c r="D11896" s="83">
        <f>IF($E11896="","",IFERROR(VLOOKUP(TRIM(E11896&amp;""),'Référentiel Articles'!$A$2:$F$634,3,FALSE),""))</f>
      </c>
      <c r="E11896" s="81" t="str">
        <v/>
      </c>
      <c r="F11896" s="83">
        <f>IF($E11896="","",IFERROR(VLOOKUP(TRIM(E11896&amp;""),'Référentiel Articles'!$A$2:$F$634,4,FALSE),""))</f>
      </c>
      <c r="G11896" s="84">
        <f>IF($E11896="","",IFERROR(VLOOKUP(TRIM(E11896&amp;""),'Référentiel Articles'!$A$2:$F$634,5,FALSE),""))</f>
      </c>
      <c r="H11896" s="85" t="str">
        <v/>
      </c>
      <c r="I11896" s="84">
        <f>IF($E11896="","",IFERROR(VLOOKUP(TRIM(E11896&amp;""),'Référentiel Articles'!$A$2:$F$634,6,FALSE),""))</f>
      </c>
      <c r="J11896" s="90">
        <f>IF(OR($E11896="",$H11896=""),"",$H11896*$I11896)</f>
      </c>
      <c r="K11896" s="87" t="str">
        <v/>
      </c>
    </row>
    <row r="11897">
      <c r="A11897" s="74" t="str">
        <v/>
      </c>
      <c r="B11897" s="74" t="str">
        <v/>
      </c>
      <c r="C11897" s="75">
        <f>IF($E11897="","",IFERROR(VLOOKUP(TRIM(E11897&amp;""),'Référentiel Articles'!$A$2:$F$634,2,FALSE),""))</f>
      </c>
      <c r="D11897" s="75">
        <f>IF($E11897="","",IFERROR(VLOOKUP(TRIM(E11897&amp;""),'Référentiel Articles'!$A$2:$F$634,3,FALSE),""))</f>
      </c>
      <c r="E11897" s="74" t="str">
        <v/>
      </c>
      <c r="F11897" s="75">
        <f>IF($E11897="","",IFERROR(VLOOKUP(TRIM(E11897&amp;""),'Référentiel Articles'!$A$2:$F$634,4,FALSE),""))</f>
      </c>
      <c r="G11897" s="76">
        <f>IF($E11897="","",IFERROR(VLOOKUP(TRIM(E11897&amp;""),'Référentiel Articles'!$A$2:$F$634,5,FALSE),""))</f>
      </c>
      <c r="H11897" s="77" t="str">
        <v/>
      </c>
      <c r="I11897" s="76">
        <f>IF($E11897="","",IFERROR(VLOOKUP(TRIM(E11897&amp;""),'Référentiel Articles'!$A$2:$F$634,6,FALSE),""))</f>
      </c>
      <c r="J11897" s="78">
        <f>IF(OR($E11897="",$H11897=""),"",$H11897*$I11897)</f>
      </c>
      <c r="K11897" s="79" t="str">
        <v/>
      </c>
    </row>
    <row r="11898">
      <c r="A11898" s="81" t="str">
        <v/>
      </c>
      <c r="B11898" s="81" t="str">
        <v/>
      </c>
      <c r="C11898" s="83">
        <f>IF($E11898="","",IFERROR(VLOOKUP(TRIM(E11898&amp;""),'Référentiel Articles'!$A$2:$F$634,2,FALSE),""))</f>
      </c>
      <c r="D11898" s="83">
        <f>IF($E11898="","",IFERROR(VLOOKUP(TRIM(E11898&amp;""),'Référentiel Articles'!$A$2:$F$634,3,FALSE),""))</f>
      </c>
      <c r="E11898" s="81" t="str">
        <v/>
      </c>
      <c r="F11898" s="83">
        <f>IF($E11898="","",IFERROR(VLOOKUP(TRIM(E11898&amp;""),'Référentiel Articles'!$A$2:$F$634,4,FALSE),""))</f>
      </c>
      <c r="G11898" s="84">
        <f>IF($E11898="","",IFERROR(VLOOKUP(TRIM(E11898&amp;""),'Référentiel Articles'!$A$2:$F$634,5,FALSE),""))</f>
      </c>
      <c r="H11898" s="85" t="str">
        <v/>
      </c>
      <c r="I11898" s="84">
        <f>IF($E11898="","",IFERROR(VLOOKUP(TRIM(E11898&amp;""),'Référentiel Articles'!$A$2:$F$634,6,FALSE),""))</f>
      </c>
      <c r="J11898" s="90">
        <f>IF(OR($E11898="",$H11898=""),"",$H11898*$I11898)</f>
      </c>
      <c r="K11898" s="87" t="str">
        <v/>
      </c>
    </row>
    <row r="11899">
      <c r="A11899" s="74" t="str">
        <v/>
      </c>
      <c r="B11899" s="74" t="str">
        <v/>
      </c>
      <c r="C11899" s="75">
        <f>IF($E11899="","",IFERROR(VLOOKUP(TRIM(E11899&amp;""),'Référentiel Articles'!$A$2:$F$634,2,FALSE),""))</f>
      </c>
      <c r="D11899" s="75">
        <f>IF($E11899="","",IFERROR(VLOOKUP(TRIM(E11899&amp;""),'Référentiel Articles'!$A$2:$F$634,3,FALSE),""))</f>
      </c>
      <c r="E11899" s="74" t="str">
        <v/>
      </c>
      <c r="F11899" s="75">
        <f>IF($E11899="","",IFERROR(VLOOKUP(TRIM(E11899&amp;""),'Référentiel Articles'!$A$2:$F$634,4,FALSE),""))</f>
      </c>
      <c r="G11899" s="76">
        <f>IF($E11899="","",IFERROR(VLOOKUP(TRIM(E11899&amp;""),'Référentiel Articles'!$A$2:$F$634,5,FALSE),""))</f>
      </c>
      <c r="H11899" s="77" t="str">
        <v/>
      </c>
      <c r="I11899" s="76">
        <f>IF($E11899="","",IFERROR(VLOOKUP(TRIM(E11899&amp;""),'Référentiel Articles'!$A$2:$F$634,6,FALSE),""))</f>
      </c>
      <c r="J11899" s="78">
        <f>IF(OR($E11899="",$H11899=""),"",$H11899*$I11899)</f>
      </c>
      <c r="K11899" s="79" t="str">
        <v/>
      </c>
    </row>
    <row r="11900">
      <c r="A11900" s="81" t="str">
        <v/>
      </c>
      <c r="B11900" s="81" t="str">
        <v/>
      </c>
      <c r="C11900" s="83">
        <f>IF($E11900="","",IFERROR(VLOOKUP(TRIM(E11900&amp;""),'Référentiel Articles'!$A$2:$F$634,2,FALSE),""))</f>
      </c>
      <c r="D11900" s="83">
        <f>IF($E11900="","",IFERROR(VLOOKUP(TRIM(E11900&amp;""),'Référentiel Articles'!$A$2:$F$634,3,FALSE),""))</f>
      </c>
      <c r="E11900" s="81" t="str">
        <v/>
      </c>
      <c r="F11900" s="83">
        <f>IF($E11900="","",IFERROR(VLOOKUP(TRIM(E11900&amp;""),'Référentiel Articles'!$A$2:$F$634,4,FALSE),""))</f>
      </c>
      <c r="G11900" s="84">
        <f>IF($E11900="","",IFERROR(VLOOKUP(TRIM(E11900&amp;""),'Référentiel Articles'!$A$2:$F$634,5,FALSE),""))</f>
      </c>
      <c r="H11900" s="85" t="str">
        <v/>
      </c>
      <c r="I11900" s="84">
        <f>IF($E11900="","",IFERROR(VLOOKUP(TRIM(E11900&amp;""),'Référentiel Articles'!$A$2:$F$634,6,FALSE),""))</f>
      </c>
      <c r="J11900" s="90">
        <f>IF(OR($E11900="",$H11900=""),"",$H11900*$I11900)</f>
      </c>
      <c r="K11900" s="87" t="str">
        <v/>
      </c>
    </row>
    <row r="11901">
      <c r="A11901" s="74" t="str">
        <v/>
      </c>
      <c r="B11901" s="74" t="str">
        <v/>
      </c>
      <c r="C11901" s="75">
        <f>IF($E11901="","",IFERROR(VLOOKUP(TRIM(E11901&amp;""),'Référentiel Articles'!$A$2:$F$634,2,FALSE),""))</f>
      </c>
      <c r="D11901" s="75">
        <f>IF($E11901="","",IFERROR(VLOOKUP(TRIM(E11901&amp;""),'Référentiel Articles'!$A$2:$F$634,3,FALSE),""))</f>
      </c>
      <c r="E11901" s="74" t="str">
        <v/>
      </c>
      <c r="F11901" s="75">
        <f>IF($E11901="","",IFERROR(VLOOKUP(TRIM(E11901&amp;""),'Référentiel Articles'!$A$2:$F$634,4,FALSE),""))</f>
      </c>
      <c r="G11901" s="76">
        <f>IF($E11901="","",IFERROR(VLOOKUP(TRIM(E11901&amp;""),'Référentiel Articles'!$A$2:$F$634,5,FALSE),""))</f>
      </c>
      <c r="H11901" s="77" t="str">
        <v/>
      </c>
      <c r="I11901" s="76">
        <f>IF($E11901="","",IFERROR(VLOOKUP(TRIM(E11901&amp;""),'Référentiel Articles'!$A$2:$F$634,6,FALSE),""))</f>
      </c>
      <c r="J11901" s="78">
        <f>IF(OR($E11901="",$H11901=""),"",$H11901*$I11901)</f>
      </c>
      <c r="K11901" s="79" t="str">
        <v/>
      </c>
    </row>
    <row r="11902">
      <c r="A11902" s="81" t="str">
        <v/>
      </c>
      <c r="B11902" s="81" t="str">
        <v/>
      </c>
      <c r="C11902" s="83">
        <f>IF($E11902="","",IFERROR(VLOOKUP(TRIM(E11902&amp;""),'Référentiel Articles'!$A$2:$F$634,2,FALSE),""))</f>
      </c>
      <c r="D11902" s="83">
        <f>IF($E11902="","",IFERROR(VLOOKUP(TRIM(E11902&amp;""),'Référentiel Articles'!$A$2:$F$634,3,FALSE),""))</f>
      </c>
      <c r="E11902" s="81" t="str">
        <v/>
      </c>
      <c r="F11902" s="83">
        <f>IF($E11902="","",IFERROR(VLOOKUP(TRIM(E11902&amp;""),'Référentiel Articles'!$A$2:$F$634,4,FALSE),""))</f>
      </c>
      <c r="G11902" s="84">
        <f>IF($E11902="","",IFERROR(VLOOKUP(TRIM(E11902&amp;""),'Référentiel Articles'!$A$2:$F$634,5,FALSE),""))</f>
      </c>
      <c r="H11902" s="85" t="str">
        <v/>
      </c>
      <c r="I11902" s="84">
        <f>IF($E11902="","",IFERROR(VLOOKUP(TRIM(E11902&amp;""),'Référentiel Articles'!$A$2:$F$634,6,FALSE),""))</f>
      </c>
      <c r="J11902" s="90">
        <f>IF(OR($E11902="",$H11902=""),"",$H11902*$I11902)</f>
      </c>
      <c r="K11902" s="87" t="str">
        <v/>
      </c>
    </row>
    <row r="11903">
      <c r="A11903" s="74" t="str">
        <v/>
      </c>
      <c r="B11903" s="74" t="str">
        <v/>
      </c>
      <c r="C11903" s="75">
        <f>IF($E11903="","",IFERROR(VLOOKUP(TRIM(E11903&amp;""),'Référentiel Articles'!$A$2:$F$634,2,FALSE),""))</f>
      </c>
      <c r="D11903" s="75">
        <f>IF($E11903="","",IFERROR(VLOOKUP(TRIM(E11903&amp;""),'Référentiel Articles'!$A$2:$F$634,3,FALSE),""))</f>
      </c>
      <c r="E11903" s="74" t="str">
        <v/>
      </c>
      <c r="F11903" s="75">
        <f>IF($E11903="","",IFERROR(VLOOKUP(TRIM(E11903&amp;""),'Référentiel Articles'!$A$2:$F$634,4,FALSE),""))</f>
      </c>
      <c r="G11903" s="76">
        <f>IF($E11903="","",IFERROR(VLOOKUP(TRIM(E11903&amp;""),'Référentiel Articles'!$A$2:$F$634,5,FALSE),""))</f>
      </c>
      <c r="H11903" s="77" t="str">
        <v/>
      </c>
      <c r="I11903" s="76">
        <f>IF($E11903="","",IFERROR(VLOOKUP(TRIM(E11903&amp;""),'Référentiel Articles'!$A$2:$F$634,6,FALSE),""))</f>
      </c>
      <c r="J11903" s="78">
        <f>IF(OR($E11903="",$H11903=""),"",$H11903*$I11903)</f>
      </c>
      <c r="K11903" s="79" t="str">
        <v/>
      </c>
    </row>
    <row r="11904">
      <c r="A11904" s="81" t="str">
        <v/>
      </c>
      <c r="B11904" s="81" t="str">
        <v/>
      </c>
      <c r="C11904" s="83">
        <f>IF($E11904="","",IFERROR(VLOOKUP(TRIM(E11904&amp;""),'Référentiel Articles'!$A$2:$F$634,2,FALSE),""))</f>
      </c>
      <c r="D11904" s="83">
        <f>IF($E11904="","",IFERROR(VLOOKUP(TRIM(E11904&amp;""),'Référentiel Articles'!$A$2:$F$634,3,FALSE),""))</f>
      </c>
      <c r="E11904" s="81" t="str">
        <v/>
      </c>
      <c r="F11904" s="83">
        <f>IF($E11904="","",IFERROR(VLOOKUP(TRIM(E11904&amp;""),'Référentiel Articles'!$A$2:$F$634,4,FALSE),""))</f>
      </c>
      <c r="G11904" s="84">
        <f>IF($E11904="","",IFERROR(VLOOKUP(TRIM(E11904&amp;""),'Référentiel Articles'!$A$2:$F$634,5,FALSE),""))</f>
      </c>
      <c r="H11904" s="85" t="str">
        <v/>
      </c>
      <c r="I11904" s="84">
        <f>IF($E11904="","",IFERROR(VLOOKUP(TRIM(E11904&amp;""),'Référentiel Articles'!$A$2:$F$634,6,FALSE),""))</f>
      </c>
      <c r="J11904" s="90">
        <f>IF(OR($E11904="",$H11904=""),"",$H11904*$I11904)</f>
      </c>
      <c r="K11904" s="87" t="str">
        <v/>
      </c>
    </row>
    <row r="11905">
      <c r="A11905" s="74" t="str">
        <v/>
      </c>
      <c r="B11905" s="74" t="str">
        <v/>
      </c>
      <c r="C11905" s="75">
        <f>IF($E11905="","",IFERROR(VLOOKUP(TRIM(E11905&amp;""),'Référentiel Articles'!$A$2:$F$634,2,FALSE),""))</f>
      </c>
      <c r="D11905" s="75">
        <f>IF($E11905="","",IFERROR(VLOOKUP(TRIM(E11905&amp;""),'Référentiel Articles'!$A$2:$F$634,3,FALSE),""))</f>
      </c>
      <c r="E11905" s="74" t="str">
        <v/>
      </c>
      <c r="F11905" s="75">
        <f>IF($E11905="","",IFERROR(VLOOKUP(TRIM(E11905&amp;""),'Référentiel Articles'!$A$2:$F$634,4,FALSE),""))</f>
      </c>
      <c r="G11905" s="76">
        <f>IF($E11905="","",IFERROR(VLOOKUP(TRIM(E11905&amp;""),'Référentiel Articles'!$A$2:$F$634,5,FALSE),""))</f>
      </c>
      <c r="H11905" s="77" t="str">
        <v/>
      </c>
      <c r="I11905" s="76">
        <f>IF($E11905="","",IFERROR(VLOOKUP(TRIM(E11905&amp;""),'Référentiel Articles'!$A$2:$F$634,6,FALSE),""))</f>
      </c>
      <c r="J11905" s="78">
        <f>IF(OR($E11905="",$H11905=""),"",$H11905*$I11905)</f>
      </c>
      <c r="K11905" s="79" t="str">
        <v/>
      </c>
    </row>
    <row r="11906">
      <c r="A11906" s="81" t="str">
        <v/>
      </c>
      <c r="B11906" s="81" t="str">
        <v/>
      </c>
      <c r="C11906" s="83">
        <f>IF($E11906="","",IFERROR(VLOOKUP(TRIM(E11906&amp;""),'Référentiel Articles'!$A$2:$F$634,2,FALSE),""))</f>
      </c>
      <c r="D11906" s="83">
        <f>IF($E11906="","",IFERROR(VLOOKUP(TRIM(E11906&amp;""),'Référentiel Articles'!$A$2:$F$634,3,FALSE),""))</f>
      </c>
      <c r="E11906" s="81" t="str">
        <v/>
      </c>
      <c r="F11906" s="83">
        <f>IF($E11906="","",IFERROR(VLOOKUP(TRIM(E11906&amp;""),'Référentiel Articles'!$A$2:$F$634,4,FALSE),""))</f>
      </c>
      <c r="G11906" s="84">
        <f>IF($E11906="","",IFERROR(VLOOKUP(TRIM(E11906&amp;""),'Référentiel Articles'!$A$2:$F$634,5,FALSE),""))</f>
      </c>
      <c r="H11906" s="85" t="str">
        <v/>
      </c>
      <c r="I11906" s="84">
        <f>IF($E11906="","",IFERROR(VLOOKUP(TRIM(E11906&amp;""),'Référentiel Articles'!$A$2:$F$634,6,FALSE),""))</f>
      </c>
      <c r="J11906" s="90">
        <f>IF(OR($E11906="",$H11906=""),"",$H11906*$I11906)</f>
      </c>
      <c r="K11906" s="87" t="str">
        <v/>
      </c>
    </row>
    <row r="11907">
      <c r="A11907" s="74" t="str">
        <v/>
      </c>
      <c r="B11907" s="74" t="str">
        <v/>
      </c>
      <c r="C11907" s="75">
        <f>IF($E11907="","",IFERROR(VLOOKUP(TRIM(E11907&amp;""),'Référentiel Articles'!$A$2:$F$634,2,FALSE),""))</f>
      </c>
      <c r="D11907" s="75">
        <f>IF($E11907="","",IFERROR(VLOOKUP(TRIM(E11907&amp;""),'Référentiel Articles'!$A$2:$F$634,3,FALSE),""))</f>
      </c>
      <c r="E11907" s="74" t="str">
        <v/>
      </c>
      <c r="F11907" s="75">
        <f>IF($E11907="","",IFERROR(VLOOKUP(TRIM(E11907&amp;""),'Référentiel Articles'!$A$2:$F$634,4,FALSE),""))</f>
      </c>
      <c r="G11907" s="76">
        <f>IF($E11907="","",IFERROR(VLOOKUP(TRIM(E11907&amp;""),'Référentiel Articles'!$A$2:$F$634,5,FALSE),""))</f>
      </c>
      <c r="H11907" s="77" t="str">
        <v/>
      </c>
      <c r="I11907" s="76">
        <f>IF($E11907="","",IFERROR(VLOOKUP(TRIM(E11907&amp;""),'Référentiel Articles'!$A$2:$F$634,6,FALSE),""))</f>
      </c>
      <c r="J11907" s="78">
        <f>IF(OR($E11907="",$H11907=""),"",$H11907*$I11907)</f>
      </c>
      <c r="K11907" s="79" t="str">
        <v/>
      </c>
    </row>
    <row r="11908">
      <c r="A11908" s="81" t="str">
        <v/>
      </c>
      <c r="B11908" s="81" t="str">
        <v/>
      </c>
      <c r="C11908" s="83">
        <f>IF($E11908="","",IFERROR(VLOOKUP(TRIM(E11908&amp;""),'Référentiel Articles'!$A$2:$F$634,2,FALSE),""))</f>
      </c>
      <c r="D11908" s="83">
        <f>IF($E11908="","",IFERROR(VLOOKUP(TRIM(E11908&amp;""),'Référentiel Articles'!$A$2:$F$634,3,FALSE),""))</f>
      </c>
      <c r="E11908" s="81" t="str">
        <v/>
      </c>
      <c r="F11908" s="83">
        <f>IF($E11908="","",IFERROR(VLOOKUP(TRIM(E11908&amp;""),'Référentiel Articles'!$A$2:$F$634,4,FALSE),""))</f>
      </c>
      <c r="G11908" s="84">
        <f>IF($E11908="","",IFERROR(VLOOKUP(TRIM(E11908&amp;""),'Référentiel Articles'!$A$2:$F$634,5,FALSE),""))</f>
      </c>
      <c r="H11908" s="85" t="str">
        <v/>
      </c>
      <c r="I11908" s="84">
        <f>IF($E11908="","",IFERROR(VLOOKUP(TRIM(E11908&amp;""),'Référentiel Articles'!$A$2:$F$634,6,FALSE),""))</f>
      </c>
      <c r="J11908" s="90">
        <f>IF(OR($E11908="",$H11908=""),"",$H11908*$I11908)</f>
      </c>
      <c r="K11908" s="87" t="str">
        <v/>
      </c>
    </row>
    <row r="11909">
      <c r="A11909" s="74" t="str">
        <v/>
      </c>
      <c r="B11909" s="74" t="str">
        <v/>
      </c>
      <c r="C11909" s="75">
        <f>IF($E11909="","",IFERROR(VLOOKUP(TRIM(E11909&amp;""),'Référentiel Articles'!$A$2:$F$634,2,FALSE),""))</f>
      </c>
      <c r="D11909" s="75">
        <f>IF($E11909="","",IFERROR(VLOOKUP(TRIM(E11909&amp;""),'Référentiel Articles'!$A$2:$F$634,3,FALSE),""))</f>
      </c>
      <c r="E11909" s="74" t="str">
        <v/>
      </c>
      <c r="F11909" s="75">
        <f>IF($E11909="","",IFERROR(VLOOKUP(TRIM(E11909&amp;""),'Référentiel Articles'!$A$2:$F$634,4,FALSE),""))</f>
      </c>
      <c r="G11909" s="76">
        <f>IF($E11909="","",IFERROR(VLOOKUP(TRIM(E11909&amp;""),'Référentiel Articles'!$A$2:$F$634,5,FALSE),""))</f>
      </c>
      <c r="H11909" s="77" t="str">
        <v/>
      </c>
      <c r="I11909" s="76">
        <f>IF($E11909="","",IFERROR(VLOOKUP(TRIM(E11909&amp;""),'Référentiel Articles'!$A$2:$F$634,6,FALSE),""))</f>
      </c>
      <c r="J11909" s="78">
        <f>IF(OR($E11909="",$H11909=""),"",$H11909*$I11909)</f>
      </c>
      <c r="K11909" s="79" t="str">
        <v/>
      </c>
    </row>
    <row r="11910">
      <c r="A11910" s="81" t="str">
        <v/>
      </c>
      <c r="B11910" s="81" t="str">
        <v/>
      </c>
      <c r="C11910" s="83">
        <f>IF($E11910="","",IFERROR(VLOOKUP(TRIM(E11910&amp;""),'Référentiel Articles'!$A$2:$F$634,2,FALSE),""))</f>
      </c>
      <c r="D11910" s="83">
        <f>IF($E11910="","",IFERROR(VLOOKUP(TRIM(E11910&amp;""),'Référentiel Articles'!$A$2:$F$634,3,FALSE),""))</f>
      </c>
      <c r="E11910" s="81" t="str">
        <v/>
      </c>
      <c r="F11910" s="83">
        <f>IF($E11910="","",IFERROR(VLOOKUP(TRIM(E11910&amp;""),'Référentiel Articles'!$A$2:$F$634,4,FALSE),""))</f>
      </c>
      <c r="G11910" s="84">
        <f>IF($E11910="","",IFERROR(VLOOKUP(TRIM(E11910&amp;""),'Référentiel Articles'!$A$2:$F$634,5,FALSE),""))</f>
      </c>
      <c r="H11910" s="85" t="str">
        <v/>
      </c>
      <c r="I11910" s="84">
        <f>IF($E11910="","",IFERROR(VLOOKUP(TRIM(E11910&amp;""),'Référentiel Articles'!$A$2:$F$634,6,FALSE),""))</f>
      </c>
      <c r="J11910" s="90">
        <f>IF(OR($E11910="",$H11910=""),"",$H11910*$I11910)</f>
      </c>
      <c r="K11910" s="87" t="str">
        <v/>
      </c>
    </row>
    <row r="11911">
      <c r="A11911" s="74" t="str">
        <v/>
      </c>
      <c r="B11911" s="74" t="str">
        <v/>
      </c>
      <c r="C11911" s="75">
        <f>IF($E11911="","",IFERROR(VLOOKUP(TRIM(E11911&amp;""),'Référentiel Articles'!$A$2:$F$634,2,FALSE),""))</f>
      </c>
      <c r="D11911" s="75">
        <f>IF($E11911="","",IFERROR(VLOOKUP(TRIM(E11911&amp;""),'Référentiel Articles'!$A$2:$F$634,3,FALSE),""))</f>
      </c>
      <c r="E11911" s="74" t="str">
        <v/>
      </c>
      <c r="F11911" s="75">
        <f>IF($E11911="","",IFERROR(VLOOKUP(TRIM(E11911&amp;""),'Référentiel Articles'!$A$2:$F$634,4,FALSE),""))</f>
      </c>
      <c r="G11911" s="76">
        <f>IF($E11911="","",IFERROR(VLOOKUP(TRIM(E11911&amp;""),'Référentiel Articles'!$A$2:$F$634,5,FALSE),""))</f>
      </c>
      <c r="H11911" s="77" t="str">
        <v/>
      </c>
      <c r="I11911" s="76">
        <f>IF($E11911="","",IFERROR(VLOOKUP(TRIM(E11911&amp;""),'Référentiel Articles'!$A$2:$F$634,6,FALSE),""))</f>
      </c>
      <c r="J11911" s="78">
        <f>IF(OR($E11911="",$H11911=""),"",$H11911*$I11911)</f>
      </c>
      <c r="K11911" s="79" t="str">
        <v/>
      </c>
    </row>
    <row r="11912">
      <c r="A11912" s="81" t="str">
        <v/>
      </c>
      <c r="B11912" s="81" t="str">
        <v/>
      </c>
      <c r="C11912" s="83">
        <f>IF($E11912="","",IFERROR(VLOOKUP(TRIM(E11912&amp;""),'Référentiel Articles'!$A$2:$F$634,2,FALSE),""))</f>
      </c>
      <c r="D11912" s="83">
        <f>IF($E11912="","",IFERROR(VLOOKUP(TRIM(E11912&amp;""),'Référentiel Articles'!$A$2:$F$634,3,FALSE),""))</f>
      </c>
      <c r="E11912" s="81" t="str">
        <v/>
      </c>
      <c r="F11912" s="83">
        <f>IF($E11912="","",IFERROR(VLOOKUP(TRIM(E11912&amp;""),'Référentiel Articles'!$A$2:$F$634,4,FALSE),""))</f>
      </c>
      <c r="G11912" s="84">
        <f>IF($E11912="","",IFERROR(VLOOKUP(TRIM(E11912&amp;""),'Référentiel Articles'!$A$2:$F$634,5,FALSE),""))</f>
      </c>
      <c r="H11912" s="85" t="str">
        <v/>
      </c>
      <c r="I11912" s="84">
        <f>IF($E11912="","",IFERROR(VLOOKUP(TRIM(E11912&amp;""),'Référentiel Articles'!$A$2:$F$634,6,FALSE),""))</f>
      </c>
      <c r="J11912" s="90">
        <f>IF(OR($E11912="",$H11912=""),"",$H11912*$I11912)</f>
      </c>
      <c r="K11912" s="87" t="str">
        <v/>
      </c>
    </row>
    <row r="11913">
      <c r="A11913" s="74" t="str">
        <v/>
      </c>
      <c r="B11913" s="74" t="str">
        <v/>
      </c>
      <c r="C11913" s="75">
        <f>IF($E11913="","",IFERROR(VLOOKUP(TRIM(E11913&amp;""),'Référentiel Articles'!$A$2:$F$634,2,FALSE),""))</f>
      </c>
      <c r="D11913" s="75">
        <f>IF($E11913="","",IFERROR(VLOOKUP(TRIM(E11913&amp;""),'Référentiel Articles'!$A$2:$F$634,3,FALSE),""))</f>
      </c>
      <c r="E11913" s="74" t="str">
        <v/>
      </c>
      <c r="F11913" s="75">
        <f>IF($E11913="","",IFERROR(VLOOKUP(TRIM(E11913&amp;""),'Référentiel Articles'!$A$2:$F$634,4,FALSE),""))</f>
      </c>
      <c r="G11913" s="76">
        <f>IF($E11913="","",IFERROR(VLOOKUP(TRIM(E11913&amp;""),'Référentiel Articles'!$A$2:$F$634,5,FALSE),""))</f>
      </c>
      <c r="H11913" s="77" t="str">
        <v/>
      </c>
      <c r="I11913" s="76">
        <f>IF($E11913="","",IFERROR(VLOOKUP(TRIM(E11913&amp;""),'Référentiel Articles'!$A$2:$F$634,6,FALSE),""))</f>
      </c>
      <c r="J11913" s="78">
        <f>IF(OR($E11913="",$H11913=""),"",$H11913*$I11913)</f>
      </c>
      <c r="K11913" s="79" t="str">
        <v/>
      </c>
    </row>
    <row r="11914">
      <c r="A11914" s="81" t="str">
        <v/>
      </c>
      <c r="B11914" s="81" t="str">
        <v/>
      </c>
      <c r="C11914" s="83">
        <f>IF($E11914="","",IFERROR(VLOOKUP(TRIM(E11914&amp;""),'Référentiel Articles'!$A$2:$F$634,2,FALSE),""))</f>
      </c>
      <c r="D11914" s="83">
        <f>IF($E11914="","",IFERROR(VLOOKUP(TRIM(E11914&amp;""),'Référentiel Articles'!$A$2:$F$634,3,FALSE),""))</f>
      </c>
      <c r="E11914" s="81" t="str">
        <v/>
      </c>
      <c r="F11914" s="83">
        <f>IF($E11914="","",IFERROR(VLOOKUP(TRIM(E11914&amp;""),'Référentiel Articles'!$A$2:$F$634,4,FALSE),""))</f>
      </c>
      <c r="G11914" s="84">
        <f>IF($E11914="","",IFERROR(VLOOKUP(TRIM(E11914&amp;""),'Référentiel Articles'!$A$2:$F$634,5,FALSE),""))</f>
      </c>
      <c r="H11914" s="85" t="str">
        <v/>
      </c>
      <c r="I11914" s="84">
        <f>IF($E11914="","",IFERROR(VLOOKUP(TRIM(E11914&amp;""),'Référentiel Articles'!$A$2:$F$634,6,FALSE),""))</f>
      </c>
      <c r="J11914" s="90">
        <f>IF(OR($E11914="",$H11914=""),"",$H11914*$I11914)</f>
      </c>
      <c r="K11914" s="87" t="str">
        <v/>
      </c>
    </row>
    <row r="11915">
      <c r="A11915" s="74" t="str">
        <v/>
      </c>
      <c r="B11915" s="74" t="str">
        <v/>
      </c>
      <c r="C11915" s="75">
        <f>IF($E11915="","",IFERROR(VLOOKUP(TRIM(E11915&amp;""),'Référentiel Articles'!$A$2:$F$634,2,FALSE),""))</f>
      </c>
      <c r="D11915" s="75">
        <f>IF($E11915="","",IFERROR(VLOOKUP(TRIM(E11915&amp;""),'Référentiel Articles'!$A$2:$F$634,3,FALSE),""))</f>
      </c>
      <c r="E11915" s="74" t="str">
        <v/>
      </c>
      <c r="F11915" s="75">
        <f>IF($E11915="","",IFERROR(VLOOKUP(TRIM(E11915&amp;""),'Référentiel Articles'!$A$2:$F$634,4,FALSE),""))</f>
      </c>
      <c r="G11915" s="76">
        <f>IF($E11915="","",IFERROR(VLOOKUP(TRIM(E11915&amp;""),'Référentiel Articles'!$A$2:$F$634,5,FALSE),""))</f>
      </c>
      <c r="H11915" s="77" t="str">
        <v/>
      </c>
      <c r="I11915" s="76">
        <f>IF($E11915="","",IFERROR(VLOOKUP(TRIM(E11915&amp;""),'Référentiel Articles'!$A$2:$F$634,6,FALSE),""))</f>
      </c>
      <c r="J11915" s="78">
        <f>IF(OR($E11915="",$H11915=""),"",$H11915*$I11915)</f>
      </c>
      <c r="K11915" s="79" t="str">
        <v/>
      </c>
    </row>
    <row r="11916">
      <c r="A11916" s="81" t="str">
        <v/>
      </c>
      <c r="B11916" s="81" t="str">
        <v/>
      </c>
      <c r="C11916" s="83">
        <f>IF($E11916="","",IFERROR(VLOOKUP(TRIM(E11916&amp;""),'Référentiel Articles'!$A$2:$F$634,2,FALSE),""))</f>
      </c>
      <c r="D11916" s="83">
        <f>IF($E11916="","",IFERROR(VLOOKUP(TRIM(E11916&amp;""),'Référentiel Articles'!$A$2:$F$634,3,FALSE),""))</f>
      </c>
      <c r="E11916" s="81" t="str">
        <v/>
      </c>
      <c r="F11916" s="83">
        <f>IF($E11916="","",IFERROR(VLOOKUP(TRIM(E11916&amp;""),'Référentiel Articles'!$A$2:$F$634,4,FALSE),""))</f>
      </c>
      <c r="G11916" s="84">
        <f>IF($E11916="","",IFERROR(VLOOKUP(TRIM(E11916&amp;""),'Référentiel Articles'!$A$2:$F$634,5,FALSE),""))</f>
      </c>
      <c r="H11916" s="85" t="str">
        <v/>
      </c>
      <c r="I11916" s="84">
        <f>IF($E11916="","",IFERROR(VLOOKUP(TRIM(E11916&amp;""),'Référentiel Articles'!$A$2:$F$634,6,FALSE),""))</f>
      </c>
      <c r="J11916" s="90">
        <f>IF(OR($E11916="",$H11916=""),"",$H11916*$I11916)</f>
      </c>
      <c r="K11916" s="87" t="str">
        <v/>
      </c>
    </row>
    <row r="11917">
      <c r="A11917" s="74" t="str">
        <v/>
      </c>
      <c r="B11917" s="74" t="str">
        <v/>
      </c>
      <c r="C11917" s="75">
        <f>IF($E11917="","",IFERROR(VLOOKUP(TRIM(E11917&amp;""),'Référentiel Articles'!$A$2:$F$634,2,FALSE),""))</f>
      </c>
      <c r="D11917" s="75">
        <f>IF($E11917="","",IFERROR(VLOOKUP(TRIM(E11917&amp;""),'Référentiel Articles'!$A$2:$F$634,3,FALSE),""))</f>
      </c>
      <c r="E11917" s="74" t="str">
        <v/>
      </c>
      <c r="F11917" s="75">
        <f>IF($E11917="","",IFERROR(VLOOKUP(TRIM(E11917&amp;""),'Référentiel Articles'!$A$2:$F$634,4,FALSE),""))</f>
      </c>
      <c r="G11917" s="76">
        <f>IF($E11917="","",IFERROR(VLOOKUP(TRIM(E11917&amp;""),'Référentiel Articles'!$A$2:$F$634,5,FALSE),""))</f>
      </c>
      <c r="H11917" s="77" t="str">
        <v/>
      </c>
      <c r="I11917" s="76">
        <f>IF($E11917="","",IFERROR(VLOOKUP(TRIM(E11917&amp;""),'Référentiel Articles'!$A$2:$F$634,6,FALSE),""))</f>
      </c>
      <c r="J11917" s="78">
        <f>IF(OR($E11917="",$H11917=""),"",$H11917*$I11917)</f>
      </c>
      <c r="K11917" s="79" t="str">
        <v/>
      </c>
    </row>
    <row r="11918">
      <c r="A11918" s="81" t="str">
        <v/>
      </c>
      <c r="B11918" s="81" t="str">
        <v/>
      </c>
      <c r="C11918" s="83">
        <f>IF($E11918="","",IFERROR(VLOOKUP(TRIM(E11918&amp;""),'Référentiel Articles'!$A$2:$F$634,2,FALSE),""))</f>
      </c>
      <c r="D11918" s="83">
        <f>IF($E11918="","",IFERROR(VLOOKUP(TRIM(E11918&amp;""),'Référentiel Articles'!$A$2:$F$634,3,FALSE),""))</f>
      </c>
      <c r="E11918" s="81" t="str">
        <v/>
      </c>
      <c r="F11918" s="83">
        <f>IF($E11918="","",IFERROR(VLOOKUP(TRIM(E11918&amp;""),'Référentiel Articles'!$A$2:$F$634,4,FALSE),""))</f>
      </c>
      <c r="G11918" s="84">
        <f>IF($E11918="","",IFERROR(VLOOKUP(TRIM(E11918&amp;""),'Référentiel Articles'!$A$2:$F$634,5,FALSE),""))</f>
      </c>
      <c r="H11918" s="85" t="str">
        <v/>
      </c>
      <c r="I11918" s="84">
        <f>IF($E11918="","",IFERROR(VLOOKUP(TRIM(E11918&amp;""),'Référentiel Articles'!$A$2:$F$634,6,FALSE),""))</f>
      </c>
      <c r="J11918" s="90">
        <f>IF(OR($E11918="",$H11918=""),"",$H11918*$I11918)</f>
      </c>
      <c r="K11918" s="87" t="str">
        <v/>
      </c>
    </row>
    <row r="11919">
      <c r="A11919" s="74" t="str">
        <v/>
      </c>
      <c r="B11919" s="74" t="str">
        <v/>
      </c>
      <c r="C11919" s="75">
        <f>IF($E11919="","",IFERROR(VLOOKUP(TRIM(E11919&amp;""),'Référentiel Articles'!$A$2:$F$634,2,FALSE),""))</f>
      </c>
      <c r="D11919" s="75">
        <f>IF($E11919="","",IFERROR(VLOOKUP(TRIM(E11919&amp;""),'Référentiel Articles'!$A$2:$F$634,3,FALSE),""))</f>
      </c>
      <c r="E11919" s="74" t="str">
        <v/>
      </c>
      <c r="F11919" s="75">
        <f>IF($E11919="","",IFERROR(VLOOKUP(TRIM(E11919&amp;""),'Référentiel Articles'!$A$2:$F$634,4,FALSE),""))</f>
      </c>
      <c r="G11919" s="76">
        <f>IF($E11919="","",IFERROR(VLOOKUP(TRIM(E11919&amp;""),'Référentiel Articles'!$A$2:$F$634,5,FALSE),""))</f>
      </c>
      <c r="H11919" s="77" t="str">
        <v/>
      </c>
      <c r="I11919" s="76">
        <f>IF($E11919="","",IFERROR(VLOOKUP(TRIM(E11919&amp;""),'Référentiel Articles'!$A$2:$F$634,6,FALSE),""))</f>
      </c>
      <c r="J11919" s="78">
        <f>IF(OR($E11919="",$H11919=""),"",$H11919*$I11919)</f>
      </c>
      <c r="K11919" s="79" t="str">
        <v/>
      </c>
    </row>
    <row r="11920">
      <c r="A11920" s="81" t="str">
        <v/>
      </c>
      <c r="B11920" s="81" t="str">
        <v/>
      </c>
      <c r="C11920" s="83">
        <f>IF($E11920="","",IFERROR(VLOOKUP(TRIM(E11920&amp;""),'Référentiel Articles'!$A$2:$F$634,2,FALSE),""))</f>
      </c>
      <c r="D11920" s="83">
        <f>IF($E11920="","",IFERROR(VLOOKUP(TRIM(E11920&amp;""),'Référentiel Articles'!$A$2:$F$634,3,FALSE),""))</f>
      </c>
      <c r="E11920" s="81" t="str">
        <v/>
      </c>
      <c r="F11920" s="83">
        <f>IF($E11920="","",IFERROR(VLOOKUP(TRIM(E11920&amp;""),'Référentiel Articles'!$A$2:$F$634,4,FALSE),""))</f>
      </c>
      <c r="G11920" s="84">
        <f>IF($E11920="","",IFERROR(VLOOKUP(TRIM(E11920&amp;""),'Référentiel Articles'!$A$2:$F$634,5,FALSE),""))</f>
      </c>
      <c r="H11920" s="85" t="str">
        <v/>
      </c>
      <c r="I11920" s="84">
        <f>IF($E11920="","",IFERROR(VLOOKUP(TRIM(E11920&amp;""),'Référentiel Articles'!$A$2:$F$634,6,FALSE),""))</f>
      </c>
      <c r="J11920" s="90">
        <f>IF(OR($E11920="",$H11920=""),"",$H11920*$I11920)</f>
      </c>
      <c r="K11920" s="87" t="str">
        <v/>
      </c>
    </row>
    <row r="11921">
      <c r="A11921" s="74" t="str">
        <v/>
      </c>
      <c r="B11921" s="74" t="str">
        <v/>
      </c>
      <c r="C11921" s="75">
        <f>IF($E11921="","",IFERROR(VLOOKUP(TRIM(E11921&amp;""),'Référentiel Articles'!$A$2:$F$634,2,FALSE),""))</f>
      </c>
      <c r="D11921" s="75">
        <f>IF($E11921="","",IFERROR(VLOOKUP(TRIM(E11921&amp;""),'Référentiel Articles'!$A$2:$F$634,3,FALSE),""))</f>
      </c>
      <c r="E11921" s="74" t="str">
        <v/>
      </c>
      <c r="F11921" s="75">
        <f>IF($E11921="","",IFERROR(VLOOKUP(TRIM(E11921&amp;""),'Référentiel Articles'!$A$2:$F$634,4,FALSE),""))</f>
      </c>
      <c r="G11921" s="76">
        <f>IF($E11921="","",IFERROR(VLOOKUP(TRIM(E11921&amp;""),'Référentiel Articles'!$A$2:$F$634,5,FALSE),""))</f>
      </c>
      <c r="H11921" s="77" t="str">
        <v/>
      </c>
      <c r="I11921" s="76">
        <f>IF($E11921="","",IFERROR(VLOOKUP(TRIM(E11921&amp;""),'Référentiel Articles'!$A$2:$F$634,6,FALSE),""))</f>
      </c>
      <c r="J11921" s="78">
        <f>IF(OR($E11921="",$H11921=""),"",$H11921*$I11921)</f>
      </c>
      <c r="K11921" s="79" t="str">
        <v/>
      </c>
    </row>
    <row r="11922">
      <c r="A11922" s="81" t="str">
        <v/>
      </c>
      <c r="B11922" s="81" t="str">
        <v/>
      </c>
      <c r="C11922" s="83">
        <f>IF($E11922="","",IFERROR(VLOOKUP(TRIM(E11922&amp;""),'Référentiel Articles'!$A$2:$F$634,2,FALSE),""))</f>
      </c>
      <c r="D11922" s="83">
        <f>IF($E11922="","",IFERROR(VLOOKUP(TRIM(E11922&amp;""),'Référentiel Articles'!$A$2:$F$634,3,FALSE),""))</f>
      </c>
      <c r="E11922" s="81" t="str">
        <v/>
      </c>
      <c r="F11922" s="83">
        <f>IF($E11922="","",IFERROR(VLOOKUP(TRIM(E11922&amp;""),'Référentiel Articles'!$A$2:$F$634,4,FALSE),""))</f>
      </c>
      <c r="G11922" s="84">
        <f>IF($E11922="","",IFERROR(VLOOKUP(TRIM(E11922&amp;""),'Référentiel Articles'!$A$2:$F$634,5,FALSE),""))</f>
      </c>
      <c r="H11922" s="85" t="str">
        <v/>
      </c>
      <c r="I11922" s="84">
        <f>IF($E11922="","",IFERROR(VLOOKUP(TRIM(E11922&amp;""),'Référentiel Articles'!$A$2:$F$634,6,FALSE),""))</f>
      </c>
      <c r="J11922" s="90">
        <f>IF(OR($E11922="",$H11922=""),"",$H11922*$I11922)</f>
      </c>
      <c r="K11922" s="87" t="str">
        <v/>
      </c>
    </row>
    <row r="11923">
      <c r="A11923" s="74" t="str">
        <v/>
      </c>
      <c r="B11923" s="74" t="str">
        <v/>
      </c>
      <c r="C11923" s="75">
        <f>IF($E11923="","",IFERROR(VLOOKUP(TRIM(E11923&amp;""),'Référentiel Articles'!$A$2:$F$634,2,FALSE),""))</f>
      </c>
      <c r="D11923" s="75">
        <f>IF($E11923="","",IFERROR(VLOOKUP(TRIM(E11923&amp;""),'Référentiel Articles'!$A$2:$F$634,3,FALSE),""))</f>
      </c>
      <c r="E11923" s="74" t="str">
        <v/>
      </c>
      <c r="F11923" s="75">
        <f>IF($E11923="","",IFERROR(VLOOKUP(TRIM(E11923&amp;""),'Référentiel Articles'!$A$2:$F$634,4,FALSE),""))</f>
      </c>
      <c r="G11923" s="76">
        <f>IF($E11923="","",IFERROR(VLOOKUP(TRIM(E11923&amp;""),'Référentiel Articles'!$A$2:$F$634,5,FALSE),""))</f>
      </c>
      <c r="H11923" s="77" t="str">
        <v/>
      </c>
      <c r="I11923" s="76">
        <f>IF($E11923="","",IFERROR(VLOOKUP(TRIM(E11923&amp;""),'Référentiel Articles'!$A$2:$F$634,6,FALSE),""))</f>
      </c>
      <c r="J11923" s="78">
        <f>IF(OR($E11923="",$H11923=""),"",$H11923*$I11923)</f>
      </c>
      <c r="K11923" s="79" t="str">
        <v/>
      </c>
    </row>
    <row r="11924">
      <c r="A11924" s="81" t="str">
        <v/>
      </c>
      <c r="B11924" s="81" t="str">
        <v/>
      </c>
      <c r="C11924" s="83">
        <f>IF($E11924="","",IFERROR(VLOOKUP(TRIM(E11924&amp;""),'Référentiel Articles'!$A$2:$F$634,2,FALSE),""))</f>
      </c>
      <c r="D11924" s="83">
        <f>IF($E11924="","",IFERROR(VLOOKUP(TRIM(E11924&amp;""),'Référentiel Articles'!$A$2:$F$634,3,FALSE),""))</f>
      </c>
      <c r="E11924" s="81" t="str">
        <v/>
      </c>
      <c r="F11924" s="83">
        <f>IF($E11924="","",IFERROR(VLOOKUP(TRIM(E11924&amp;""),'Référentiel Articles'!$A$2:$F$634,4,FALSE),""))</f>
      </c>
      <c r="G11924" s="84">
        <f>IF($E11924="","",IFERROR(VLOOKUP(TRIM(E11924&amp;""),'Référentiel Articles'!$A$2:$F$634,5,FALSE),""))</f>
      </c>
      <c r="H11924" s="85" t="str">
        <v/>
      </c>
      <c r="I11924" s="84">
        <f>IF($E11924="","",IFERROR(VLOOKUP(TRIM(E11924&amp;""),'Référentiel Articles'!$A$2:$F$634,6,FALSE),""))</f>
      </c>
      <c r="J11924" s="90">
        <f>IF(OR($E11924="",$H11924=""),"",$H11924*$I11924)</f>
      </c>
      <c r="K11924" s="87" t="str">
        <v/>
      </c>
    </row>
    <row r="11925">
      <c r="A11925" s="74" t="str">
        <v/>
      </c>
      <c r="B11925" s="74" t="str">
        <v/>
      </c>
      <c r="C11925" s="75">
        <f>IF($E11925="","",IFERROR(VLOOKUP(TRIM(E11925&amp;""),'Référentiel Articles'!$A$2:$F$634,2,FALSE),""))</f>
      </c>
      <c r="D11925" s="75">
        <f>IF($E11925="","",IFERROR(VLOOKUP(TRIM(E11925&amp;""),'Référentiel Articles'!$A$2:$F$634,3,FALSE),""))</f>
      </c>
      <c r="E11925" s="74" t="str">
        <v/>
      </c>
      <c r="F11925" s="75">
        <f>IF($E11925="","",IFERROR(VLOOKUP(TRIM(E11925&amp;""),'Référentiel Articles'!$A$2:$F$634,4,FALSE),""))</f>
      </c>
      <c r="G11925" s="76">
        <f>IF($E11925="","",IFERROR(VLOOKUP(TRIM(E11925&amp;""),'Référentiel Articles'!$A$2:$F$634,5,FALSE),""))</f>
      </c>
      <c r="H11925" s="77" t="str">
        <v/>
      </c>
      <c r="I11925" s="76">
        <f>IF($E11925="","",IFERROR(VLOOKUP(TRIM(E11925&amp;""),'Référentiel Articles'!$A$2:$F$634,6,FALSE),""))</f>
      </c>
      <c r="J11925" s="78">
        <f>IF(OR($E11925="",$H11925=""),"",$H11925*$I11925)</f>
      </c>
      <c r="K11925" s="79" t="str">
        <v/>
      </c>
    </row>
    <row r="11926">
      <c r="A11926" s="81" t="str">
        <v/>
      </c>
      <c r="B11926" s="81" t="str">
        <v/>
      </c>
      <c r="C11926" s="83">
        <f>IF($E11926="","",IFERROR(VLOOKUP(TRIM(E11926&amp;""),'Référentiel Articles'!$A$2:$F$634,2,FALSE),""))</f>
      </c>
      <c r="D11926" s="83">
        <f>IF($E11926="","",IFERROR(VLOOKUP(TRIM(E11926&amp;""),'Référentiel Articles'!$A$2:$F$634,3,FALSE),""))</f>
      </c>
      <c r="E11926" s="81" t="str">
        <v/>
      </c>
      <c r="F11926" s="83">
        <f>IF($E11926="","",IFERROR(VLOOKUP(TRIM(E11926&amp;""),'Référentiel Articles'!$A$2:$F$634,4,FALSE),""))</f>
      </c>
      <c r="G11926" s="84">
        <f>IF($E11926="","",IFERROR(VLOOKUP(TRIM(E11926&amp;""),'Référentiel Articles'!$A$2:$F$634,5,FALSE),""))</f>
      </c>
      <c r="H11926" s="85" t="str">
        <v/>
      </c>
      <c r="I11926" s="84">
        <f>IF($E11926="","",IFERROR(VLOOKUP(TRIM(E11926&amp;""),'Référentiel Articles'!$A$2:$F$634,6,FALSE),""))</f>
      </c>
      <c r="J11926" s="90">
        <f>IF(OR($E11926="",$H11926=""),"",$H11926*$I11926)</f>
      </c>
      <c r="K11926" s="87" t="str">
        <v/>
      </c>
    </row>
    <row r="11927">
      <c r="A11927" s="74" t="str">
        <v/>
      </c>
      <c r="B11927" s="74" t="str">
        <v/>
      </c>
      <c r="C11927" s="75">
        <f>IF($E11927="","",IFERROR(VLOOKUP(TRIM(E11927&amp;""),'Référentiel Articles'!$A$2:$F$634,2,FALSE),""))</f>
      </c>
      <c r="D11927" s="75">
        <f>IF($E11927="","",IFERROR(VLOOKUP(TRIM(E11927&amp;""),'Référentiel Articles'!$A$2:$F$634,3,FALSE),""))</f>
      </c>
      <c r="E11927" s="74" t="str">
        <v/>
      </c>
      <c r="F11927" s="75">
        <f>IF($E11927="","",IFERROR(VLOOKUP(TRIM(E11927&amp;""),'Référentiel Articles'!$A$2:$F$634,4,FALSE),""))</f>
      </c>
      <c r="G11927" s="76">
        <f>IF($E11927="","",IFERROR(VLOOKUP(TRIM(E11927&amp;""),'Référentiel Articles'!$A$2:$F$634,5,FALSE),""))</f>
      </c>
      <c r="H11927" s="77" t="str">
        <v/>
      </c>
      <c r="I11927" s="76">
        <f>IF($E11927="","",IFERROR(VLOOKUP(TRIM(E11927&amp;""),'Référentiel Articles'!$A$2:$F$634,6,FALSE),""))</f>
      </c>
      <c r="J11927" s="78">
        <f>IF(OR($E11927="",$H11927=""),"",$H11927*$I11927)</f>
      </c>
      <c r="K11927" s="79" t="str">
        <v/>
      </c>
    </row>
    <row r="11928">
      <c r="A11928" s="81" t="str">
        <v/>
      </c>
      <c r="B11928" s="81" t="str">
        <v/>
      </c>
      <c r="C11928" s="83">
        <f>IF($E11928="","",IFERROR(VLOOKUP(TRIM(E11928&amp;""),'Référentiel Articles'!$A$2:$F$634,2,FALSE),""))</f>
      </c>
      <c r="D11928" s="83">
        <f>IF($E11928="","",IFERROR(VLOOKUP(TRIM(E11928&amp;""),'Référentiel Articles'!$A$2:$F$634,3,FALSE),""))</f>
      </c>
      <c r="E11928" s="81" t="str">
        <v/>
      </c>
      <c r="F11928" s="83">
        <f>IF($E11928="","",IFERROR(VLOOKUP(TRIM(E11928&amp;""),'Référentiel Articles'!$A$2:$F$634,4,FALSE),""))</f>
      </c>
      <c r="G11928" s="84">
        <f>IF($E11928="","",IFERROR(VLOOKUP(TRIM(E11928&amp;""),'Référentiel Articles'!$A$2:$F$634,5,FALSE),""))</f>
      </c>
      <c r="H11928" s="85" t="str">
        <v/>
      </c>
      <c r="I11928" s="84">
        <f>IF($E11928="","",IFERROR(VLOOKUP(TRIM(E11928&amp;""),'Référentiel Articles'!$A$2:$F$634,6,FALSE),""))</f>
      </c>
      <c r="J11928" s="90">
        <f>IF(OR($E11928="",$H11928=""),"",$H11928*$I11928)</f>
      </c>
      <c r="K11928" s="87" t="str">
        <v/>
      </c>
    </row>
    <row r="11929">
      <c r="A11929" s="74" t="str">
        <v/>
      </c>
      <c r="B11929" s="74" t="str">
        <v/>
      </c>
      <c r="C11929" s="75">
        <f>IF($E11929="","",IFERROR(VLOOKUP(TRIM(E11929&amp;""),'Référentiel Articles'!$A$2:$F$634,2,FALSE),""))</f>
      </c>
      <c r="D11929" s="75">
        <f>IF($E11929="","",IFERROR(VLOOKUP(TRIM(E11929&amp;""),'Référentiel Articles'!$A$2:$F$634,3,FALSE),""))</f>
      </c>
      <c r="E11929" s="74" t="str">
        <v/>
      </c>
      <c r="F11929" s="75">
        <f>IF($E11929="","",IFERROR(VLOOKUP(TRIM(E11929&amp;""),'Référentiel Articles'!$A$2:$F$634,4,FALSE),""))</f>
      </c>
      <c r="G11929" s="76">
        <f>IF($E11929="","",IFERROR(VLOOKUP(TRIM(E11929&amp;""),'Référentiel Articles'!$A$2:$F$634,5,FALSE),""))</f>
      </c>
      <c r="H11929" s="77" t="str">
        <v/>
      </c>
      <c r="I11929" s="76">
        <f>IF($E11929="","",IFERROR(VLOOKUP(TRIM(E11929&amp;""),'Référentiel Articles'!$A$2:$F$634,6,FALSE),""))</f>
      </c>
      <c r="J11929" s="78">
        <f>IF(OR($E11929="",$H11929=""),"",$H11929*$I11929)</f>
      </c>
      <c r="K11929" s="79" t="str">
        <v/>
      </c>
    </row>
    <row r="11930">
      <c r="A11930" s="81" t="str">
        <v/>
      </c>
      <c r="B11930" s="81" t="str">
        <v/>
      </c>
      <c r="C11930" s="83">
        <f>IF($E11930="","",IFERROR(VLOOKUP(TRIM(E11930&amp;""),'Référentiel Articles'!$A$2:$F$634,2,FALSE),""))</f>
      </c>
      <c r="D11930" s="83">
        <f>IF($E11930="","",IFERROR(VLOOKUP(TRIM(E11930&amp;""),'Référentiel Articles'!$A$2:$F$634,3,FALSE),""))</f>
      </c>
      <c r="E11930" s="81" t="str">
        <v/>
      </c>
      <c r="F11930" s="83">
        <f>IF($E11930="","",IFERROR(VLOOKUP(TRIM(E11930&amp;""),'Référentiel Articles'!$A$2:$F$634,4,FALSE),""))</f>
      </c>
      <c r="G11930" s="84">
        <f>IF($E11930="","",IFERROR(VLOOKUP(TRIM(E11930&amp;""),'Référentiel Articles'!$A$2:$F$634,5,FALSE),""))</f>
      </c>
      <c r="H11930" s="85" t="str">
        <v/>
      </c>
      <c r="I11930" s="84">
        <f>IF($E11930="","",IFERROR(VLOOKUP(TRIM(E11930&amp;""),'Référentiel Articles'!$A$2:$F$634,6,FALSE),""))</f>
      </c>
      <c r="J11930" s="90">
        <f>IF(OR($E11930="",$H11930=""),"",$H11930*$I11930)</f>
      </c>
      <c r="K11930" s="87" t="str">
        <v/>
      </c>
    </row>
    <row r="11931">
      <c r="A11931" s="74" t="str">
        <v/>
      </c>
      <c r="B11931" s="74" t="str">
        <v/>
      </c>
      <c r="C11931" s="75">
        <f>IF($E11931="","",IFERROR(VLOOKUP(TRIM(E11931&amp;""),'Référentiel Articles'!$A$2:$F$634,2,FALSE),""))</f>
      </c>
      <c r="D11931" s="75">
        <f>IF($E11931="","",IFERROR(VLOOKUP(TRIM(E11931&amp;""),'Référentiel Articles'!$A$2:$F$634,3,FALSE),""))</f>
      </c>
      <c r="E11931" s="74" t="str">
        <v/>
      </c>
      <c r="F11931" s="75">
        <f>IF($E11931="","",IFERROR(VLOOKUP(TRIM(E11931&amp;""),'Référentiel Articles'!$A$2:$F$634,4,FALSE),""))</f>
      </c>
      <c r="G11931" s="76">
        <f>IF($E11931="","",IFERROR(VLOOKUP(TRIM(E11931&amp;""),'Référentiel Articles'!$A$2:$F$634,5,FALSE),""))</f>
      </c>
      <c r="H11931" s="77" t="str">
        <v/>
      </c>
      <c r="I11931" s="76">
        <f>IF($E11931="","",IFERROR(VLOOKUP(TRIM(E11931&amp;""),'Référentiel Articles'!$A$2:$F$634,6,FALSE),""))</f>
      </c>
      <c r="J11931" s="78">
        <f>IF(OR($E11931="",$H11931=""),"",$H11931*$I11931)</f>
      </c>
      <c r="K11931" s="79" t="str">
        <v/>
      </c>
    </row>
    <row r="11932">
      <c r="A11932" s="81" t="str">
        <v/>
      </c>
      <c r="B11932" s="81" t="str">
        <v/>
      </c>
      <c r="C11932" s="83">
        <f>IF($E11932="","",IFERROR(VLOOKUP(TRIM(E11932&amp;""),'Référentiel Articles'!$A$2:$F$634,2,FALSE),""))</f>
      </c>
      <c r="D11932" s="83">
        <f>IF($E11932="","",IFERROR(VLOOKUP(TRIM(E11932&amp;""),'Référentiel Articles'!$A$2:$F$634,3,FALSE),""))</f>
      </c>
      <c r="E11932" s="81" t="str">
        <v/>
      </c>
      <c r="F11932" s="83">
        <f>IF($E11932="","",IFERROR(VLOOKUP(TRIM(E11932&amp;""),'Référentiel Articles'!$A$2:$F$634,4,FALSE),""))</f>
      </c>
      <c r="G11932" s="84">
        <f>IF($E11932="","",IFERROR(VLOOKUP(TRIM(E11932&amp;""),'Référentiel Articles'!$A$2:$F$634,5,FALSE),""))</f>
      </c>
      <c r="H11932" s="85" t="str">
        <v/>
      </c>
      <c r="I11932" s="84">
        <f>IF($E11932="","",IFERROR(VLOOKUP(TRIM(E11932&amp;""),'Référentiel Articles'!$A$2:$F$634,6,FALSE),""))</f>
      </c>
      <c r="J11932" s="90">
        <f>IF(OR($E11932="",$H11932=""),"",$H11932*$I11932)</f>
      </c>
      <c r="K11932" s="87" t="str">
        <v/>
      </c>
    </row>
    <row r="11933">
      <c r="A11933" s="74" t="str">
        <v/>
      </c>
      <c r="B11933" s="74" t="str">
        <v/>
      </c>
      <c r="C11933" s="75">
        <f>IF($E11933="","",IFERROR(VLOOKUP(TRIM(E11933&amp;""),'Référentiel Articles'!$A$2:$F$634,2,FALSE),""))</f>
      </c>
      <c r="D11933" s="75">
        <f>IF($E11933="","",IFERROR(VLOOKUP(TRIM(E11933&amp;""),'Référentiel Articles'!$A$2:$F$634,3,FALSE),""))</f>
      </c>
      <c r="E11933" s="74" t="str">
        <v/>
      </c>
      <c r="F11933" s="75">
        <f>IF($E11933="","",IFERROR(VLOOKUP(TRIM(E11933&amp;""),'Référentiel Articles'!$A$2:$F$634,4,FALSE),""))</f>
      </c>
      <c r="G11933" s="76">
        <f>IF($E11933="","",IFERROR(VLOOKUP(TRIM(E11933&amp;""),'Référentiel Articles'!$A$2:$F$634,5,FALSE),""))</f>
      </c>
      <c r="H11933" s="77" t="str">
        <v/>
      </c>
      <c r="I11933" s="76">
        <f>IF($E11933="","",IFERROR(VLOOKUP(TRIM(E11933&amp;""),'Référentiel Articles'!$A$2:$F$634,6,FALSE),""))</f>
      </c>
      <c r="J11933" s="78">
        <f>IF(OR($E11933="",$H11933=""),"",$H11933*$I11933)</f>
      </c>
      <c r="K11933" s="79" t="str">
        <v/>
      </c>
    </row>
    <row r="11934">
      <c r="A11934" s="81" t="str">
        <v/>
      </c>
      <c r="B11934" s="81" t="str">
        <v/>
      </c>
      <c r="C11934" s="83">
        <f>IF($E11934="","",IFERROR(VLOOKUP(TRIM(E11934&amp;""),'Référentiel Articles'!$A$2:$F$634,2,FALSE),""))</f>
      </c>
      <c r="D11934" s="83">
        <f>IF($E11934="","",IFERROR(VLOOKUP(TRIM(E11934&amp;""),'Référentiel Articles'!$A$2:$F$634,3,FALSE),""))</f>
      </c>
      <c r="E11934" s="81" t="str">
        <v/>
      </c>
      <c r="F11934" s="83">
        <f>IF($E11934="","",IFERROR(VLOOKUP(TRIM(E11934&amp;""),'Référentiel Articles'!$A$2:$F$634,4,FALSE),""))</f>
      </c>
      <c r="G11934" s="84">
        <f>IF($E11934="","",IFERROR(VLOOKUP(TRIM(E11934&amp;""),'Référentiel Articles'!$A$2:$F$634,5,FALSE),""))</f>
      </c>
      <c r="H11934" s="85" t="str">
        <v/>
      </c>
      <c r="I11934" s="84">
        <f>IF($E11934="","",IFERROR(VLOOKUP(TRIM(E11934&amp;""),'Référentiel Articles'!$A$2:$F$634,6,FALSE),""))</f>
      </c>
      <c r="J11934" s="90">
        <f>IF(OR($E11934="",$H11934=""),"",$H11934*$I11934)</f>
      </c>
      <c r="K11934" s="87" t="str">
        <v/>
      </c>
    </row>
    <row r="11935">
      <c r="A11935" s="74" t="str">
        <v/>
      </c>
      <c r="B11935" s="74" t="str">
        <v/>
      </c>
      <c r="C11935" s="75">
        <f>IF($E11935="","",IFERROR(VLOOKUP(TRIM(E11935&amp;""),'Référentiel Articles'!$A$2:$F$634,2,FALSE),""))</f>
      </c>
      <c r="D11935" s="75">
        <f>IF($E11935="","",IFERROR(VLOOKUP(TRIM(E11935&amp;""),'Référentiel Articles'!$A$2:$F$634,3,FALSE),""))</f>
      </c>
      <c r="E11935" s="74" t="str">
        <v/>
      </c>
      <c r="F11935" s="75">
        <f>IF($E11935="","",IFERROR(VLOOKUP(TRIM(E11935&amp;""),'Référentiel Articles'!$A$2:$F$634,4,FALSE),""))</f>
      </c>
      <c r="G11935" s="76">
        <f>IF($E11935="","",IFERROR(VLOOKUP(TRIM(E11935&amp;""),'Référentiel Articles'!$A$2:$F$634,5,FALSE),""))</f>
      </c>
      <c r="H11935" s="77" t="str">
        <v/>
      </c>
      <c r="I11935" s="76">
        <f>IF($E11935="","",IFERROR(VLOOKUP(TRIM(E11935&amp;""),'Référentiel Articles'!$A$2:$F$634,6,FALSE),""))</f>
      </c>
      <c r="J11935" s="78">
        <f>IF(OR($E11935="",$H11935=""),"",$H11935*$I11935)</f>
      </c>
      <c r="K11935" s="79" t="str">
        <v/>
      </c>
    </row>
    <row r="11936">
      <c r="A11936" s="81" t="str">
        <v/>
      </c>
      <c r="B11936" s="81" t="str">
        <v/>
      </c>
      <c r="C11936" s="83">
        <f>IF($E11936="","",IFERROR(VLOOKUP(TRIM(E11936&amp;""),'Référentiel Articles'!$A$2:$F$634,2,FALSE),""))</f>
      </c>
      <c r="D11936" s="83">
        <f>IF($E11936="","",IFERROR(VLOOKUP(TRIM(E11936&amp;""),'Référentiel Articles'!$A$2:$F$634,3,FALSE),""))</f>
      </c>
      <c r="E11936" s="81" t="str">
        <v/>
      </c>
      <c r="F11936" s="83">
        <f>IF($E11936="","",IFERROR(VLOOKUP(TRIM(E11936&amp;""),'Référentiel Articles'!$A$2:$F$634,4,FALSE),""))</f>
      </c>
      <c r="G11936" s="84">
        <f>IF($E11936="","",IFERROR(VLOOKUP(TRIM(E11936&amp;""),'Référentiel Articles'!$A$2:$F$634,5,FALSE),""))</f>
      </c>
      <c r="H11936" s="85" t="str">
        <v/>
      </c>
      <c r="I11936" s="84">
        <f>IF($E11936="","",IFERROR(VLOOKUP(TRIM(E11936&amp;""),'Référentiel Articles'!$A$2:$F$634,6,FALSE),""))</f>
      </c>
      <c r="J11936" s="90">
        <f>IF(OR($E11936="",$H11936=""),"",$H11936*$I11936)</f>
      </c>
      <c r="K11936" s="87" t="str">
        <v/>
      </c>
    </row>
    <row r="11937">
      <c r="A11937" s="74" t="str">
        <v/>
      </c>
      <c r="B11937" s="74" t="str">
        <v/>
      </c>
      <c r="C11937" s="75">
        <f>IF($E11937="","",IFERROR(VLOOKUP(TRIM(E11937&amp;""),'Référentiel Articles'!$A$2:$F$634,2,FALSE),""))</f>
      </c>
      <c r="D11937" s="75">
        <f>IF($E11937="","",IFERROR(VLOOKUP(TRIM(E11937&amp;""),'Référentiel Articles'!$A$2:$F$634,3,FALSE),""))</f>
      </c>
      <c r="E11937" s="74" t="str">
        <v/>
      </c>
      <c r="F11937" s="75">
        <f>IF($E11937="","",IFERROR(VLOOKUP(TRIM(E11937&amp;""),'Référentiel Articles'!$A$2:$F$634,4,FALSE),""))</f>
      </c>
      <c r="G11937" s="76">
        <f>IF($E11937="","",IFERROR(VLOOKUP(TRIM(E11937&amp;""),'Référentiel Articles'!$A$2:$F$634,5,FALSE),""))</f>
      </c>
      <c r="H11937" s="77" t="str">
        <v/>
      </c>
      <c r="I11937" s="76">
        <f>IF($E11937="","",IFERROR(VLOOKUP(TRIM(E11937&amp;""),'Référentiel Articles'!$A$2:$F$634,6,FALSE),""))</f>
      </c>
      <c r="J11937" s="78">
        <f>IF(OR($E11937="",$H11937=""),"",$H11937*$I11937)</f>
      </c>
      <c r="K11937" s="79" t="str">
        <v/>
      </c>
    </row>
    <row r="11938">
      <c r="A11938" s="81" t="str">
        <v/>
      </c>
      <c r="B11938" s="81" t="str">
        <v/>
      </c>
      <c r="C11938" s="83">
        <f>IF($E11938="","",IFERROR(VLOOKUP(TRIM(E11938&amp;""),'Référentiel Articles'!$A$2:$F$634,2,FALSE),""))</f>
      </c>
      <c r="D11938" s="83">
        <f>IF($E11938="","",IFERROR(VLOOKUP(TRIM(E11938&amp;""),'Référentiel Articles'!$A$2:$F$634,3,FALSE),""))</f>
      </c>
      <c r="E11938" s="81" t="str">
        <v/>
      </c>
      <c r="F11938" s="83">
        <f>IF($E11938="","",IFERROR(VLOOKUP(TRIM(E11938&amp;""),'Référentiel Articles'!$A$2:$F$634,4,FALSE),""))</f>
      </c>
      <c r="G11938" s="84">
        <f>IF($E11938="","",IFERROR(VLOOKUP(TRIM(E11938&amp;""),'Référentiel Articles'!$A$2:$F$634,5,FALSE),""))</f>
      </c>
      <c r="H11938" s="85" t="str">
        <v/>
      </c>
      <c r="I11938" s="84">
        <f>IF($E11938="","",IFERROR(VLOOKUP(TRIM(E11938&amp;""),'Référentiel Articles'!$A$2:$F$634,6,FALSE),""))</f>
      </c>
      <c r="J11938" s="90">
        <f>IF(OR($E11938="",$H11938=""),"",$H11938*$I11938)</f>
      </c>
      <c r="K11938" s="87" t="str">
        <v/>
      </c>
    </row>
    <row r="11939">
      <c r="A11939" s="74" t="str">
        <v/>
      </c>
      <c r="B11939" s="74" t="str">
        <v/>
      </c>
      <c r="C11939" s="75">
        <f>IF($E11939="","",IFERROR(VLOOKUP(TRIM(E11939&amp;""),'Référentiel Articles'!$A$2:$F$634,2,FALSE),""))</f>
      </c>
      <c r="D11939" s="75">
        <f>IF($E11939="","",IFERROR(VLOOKUP(TRIM(E11939&amp;""),'Référentiel Articles'!$A$2:$F$634,3,FALSE),""))</f>
      </c>
      <c r="E11939" s="74" t="str">
        <v/>
      </c>
      <c r="F11939" s="75">
        <f>IF($E11939="","",IFERROR(VLOOKUP(TRIM(E11939&amp;""),'Référentiel Articles'!$A$2:$F$634,4,FALSE),""))</f>
      </c>
      <c r="G11939" s="76">
        <f>IF($E11939="","",IFERROR(VLOOKUP(TRIM(E11939&amp;""),'Référentiel Articles'!$A$2:$F$634,5,FALSE),""))</f>
      </c>
      <c r="H11939" s="77" t="str">
        <v/>
      </c>
      <c r="I11939" s="76">
        <f>IF($E11939="","",IFERROR(VLOOKUP(TRIM(E11939&amp;""),'Référentiel Articles'!$A$2:$F$634,6,FALSE),""))</f>
      </c>
      <c r="J11939" s="78">
        <f>IF(OR($E11939="",$H11939=""),"",$H11939*$I11939)</f>
      </c>
      <c r="K11939" s="79" t="str">
        <v/>
      </c>
    </row>
    <row r="11940">
      <c r="A11940" s="81" t="str">
        <v/>
      </c>
      <c r="B11940" s="81" t="str">
        <v/>
      </c>
      <c r="C11940" s="83">
        <f>IF($E11940="","",IFERROR(VLOOKUP(TRIM(E11940&amp;""),'Référentiel Articles'!$A$2:$F$634,2,FALSE),""))</f>
      </c>
      <c r="D11940" s="83">
        <f>IF($E11940="","",IFERROR(VLOOKUP(TRIM(E11940&amp;""),'Référentiel Articles'!$A$2:$F$634,3,FALSE),""))</f>
      </c>
      <c r="E11940" s="81" t="str">
        <v/>
      </c>
      <c r="F11940" s="83">
        <f>IF($E11940="","",IFERROR(VLOOKUP(TRIM(E11940&amp;""),'Référentiel Articles'!$A$2:$F$634,4,FALSE),""))</f>
      </c>
      <c r="G11940" s="84">
        <f>IF($E11940="","",IFERROR(VLOOKUP(TRIM(E11940&amp;""),'Référentiel Articles'!$A$2:$F$634,5,FALSE),""))</f>
      </c>
      <c r="H11940" s="85" t="str">
        <v/>
      </c>
      <c r="I11940" s="84">
        <f>IF($E11940="","",IFERROR(VLOOKUP(TRIM(E11940&amp;""),'Référentiel Articles'!$A$2:$F$634,6,FALSE),""))</f>
      </c>
      <c r="J11940" s="90">
        <f>IF(OR($E11940="",$H11940=""),"",$H11940*$I11940)</f>
      </c>
      <c r="K11940" s="87" t="str">
        <v/>
      </c>
    </row>
    <row r="11941">
      <c r="A11941" s="74" t="str">
        <v/>
      </c>
      <c r="B11941" s="74" t="str">
        <v/>
      </c>
      <c r="C11941" s="75">
        <f>IF($E11941="","",IFERROR(VLOOKUP(TRIM(E11941&amp;""),'Référentiel Articles'!$A$2:$F$634,2,FALSE),""))</f>
      </c>
      <c r="D11941" s="75">
        <f>IF($E11941="","",IFERROR(VLOOKUP(TRIM(E11941&amp;""),'Référentiel Articles'!$A$2:$F$634,3,FALSE),""))</f>
      </c>
      <c r="E11941" s="74" t="str">
        <v/>
      </c>
      <c r="F11941" s="75">
        <f>IF($E11941="","",IFERROR(VLOOKUP(TRIM(E11941&amp;""),'Référentiel Articles'!$A$2:$F$634,4,FALSE),""))</f>
      </c>
      <c r="G11941" s="76">
        <f>IF($E11941="","",IFERROR(VLOOKUP(TRIM(E11941&amp;""),'Référentiel Articles'!$A$2:$F$634,5,FALSE),""))</f>
      </c>
      <c r="H11941" s="77" t="str">
        <v/>
      </c>
      <c r="I11941" s="76">
        <f>IF($E11941="","",IFERROR(VLOOKUP(TRIM(E11941&amp;""),'Référentiel Articles'!$A$2:$F$634,6,FALSE),""))</f>
      </c>
      <c r="J11941" s="78">
        <f>IF(OR($E11941="",$H11941=""),"",$H11941*$I11941)</f>
      </c>
      <c r="K11941" s="79" t="str">
        <v/>
      </c>
    </row>
    <row r="11942">
      <c r="A11942" s="81" t="str">
        <v/>
      </c>
      <c r="B11942" s="81" t="str">
        <v/>
      </c>
      <c r="C11942" s="83">
        <f>IF($E11942="","",IFERROR(VLOOKUP(TRIM(E11942&amp;""),'Référentiel Articles'!$A$2:$F$634,2,FALSE),""))</f>
      </c>
      <c r="D11942" s="83">
        <f>IF($E11942="","",IFERROR(VLOOKUP(TRIM(E11942&amp;""),'Référentiel Articles'!$A$2:$F$634,3,FALSE),""))</f>
      </c>
      <c r="E11942" s="81" t="str">
        <v/>
      </c>
      <c r="F11942" s="83">
        <f>IF($E11942="","",IFERROR(VLOOKUP(TRIM(E11942&amp;""),'Référentiel Articles'!$A$2:$F$634,4,FALSE),""))</f>
      </c>
      <c r="G11942" s="84">
        <f>IF($E11942="","",IFERROR(VLOOKUP(TRIM(E11942&amp;""),'Référentiel Articles'!$A$2:$F$634,5,FALSE),""))</f>
      </c>
      <c r="H11942" s="85" t="str">
        <v/>
      </c>
      <c r="I11942" s="84">
        <f>IF($E11942="","",IFERROR(VLOOKUP(TRIM(E11942&amp;""),'Référentiel Articles'!$A$2:$F$634,6,FALSE),""))</f>
      </c>
      <c r="J11942" s="90">
        <f>IF(OR($E11942="",$H11942=""),"",$H11942*$I11942)</f>
      </c>
      <c r="K11942" s="87" t="str">
        <v/>
      </c>
    </row>
    <row r="11943">
      <c r="A11943" s="74" t="str">
        <v/>
      </c>
      <c r="B11943" s="74" t="str">
        <v/>
      </c>
      <c r="C11943" s="75">
        <f>IF($E11943="","",IFERROR(VLOOKUP(TRIM(E11943&amp;""),'Référentiel Articles'!$A$2:$F$634,2,FALSE),""))</f>
      </c>
      <c r="D11943" s="75">
        <f>IF($E11943="","",IFERROR(VLOOKUP(TRIM(E11943&amp;""),'Référentiel Articles'!$A$2:$F$634,3,FALSE),""))</f>
      </c>
      <c r="E11943" s="74" t="str">
        <v/>
      </c>
      <c r="F11943" s="75">
        <f>IF($E11943="","",IFERROR(VLOOKUP(TRIM(E11943&amp;""),'Référentiel Articles'!$A$2:$F$634,4,FALSE),""))</f>
      </c>
      <c r="G11943" s="76">
        <f>IF($E11943="","",IFERROR(VLOOKUP(TRIM(E11943&amp;""),'Référentiel Articles'!$A$2:$F$634,5,FALSE),""))</f>
      </c>
      <c r="H11943" s="77" t="str">
        <v/>
      </c>
      <c r="I11943" s="76">
        <f>IF($E11943="","",IFERROR(VLOOKUP(TRIM(E11943&amp;""),'Référentiel Articles'!$A$2:$F$634,6,FALSE),""))</f>
      </c>
      <c r="J11943" s="78">
        <f>IF(OR($E11943="",$H11943=""),"",$H11943*$I11943)</f>
      </c>
      <c r="K11943" s="79" t="str">
        <v/>
      </c>
    </row>
    <row r="11944">
      <c r="A11944" s="81" t="str">
        <v/>
      </c>
      <c r="B11944" s="81" t="str">
        <v/>
      </c>
      <c r="C11944" s="83">
        <f>IF($E11944="","",IFERROR(VLOOKUP(TRIM(E11944&amp;""),'Référentiel Articles'!$A$2:$F$634,2,FALSE),""))</f>
      </c>
      <c r="D11944" s="83">
        <f>IF($E11944="","",IFERROR(VLOOKUP(TRIM(E11944&amp;""),'Référentiel Articles'!$A$2:$F$634,3,FALSE),""))</f>
      </c>
      <c r="E11944" s="81" t="str">
        <v/>
      </c>
      <c r="F11944" s="83">
        <f>IF($E11944="","",IFERROR(VLOOKUP(TRIM(E11944&amp;""),'Référentiel Articles'!$A$2:$F$634,4,FALSE),""))</f>
      </c>
      <c r="G11944" s="84">
        <f>IF($E11944="","",IFERROR(VLOOKUP(TRIM(E11944&amp;""),'Référentiel Articles'!$A$2:$F$634,5,FALSE),""))</f>
      </c>
      <c r="H11944" s="85" t="str">
        <v/>
      </c>
      <c r="I11944" s="84">
        <f>IF($E11944="","",IFERROR(VLOOKUP(TRIM(E11944&amp;""),'Référentiel Articles'!$A$2:$F$634,6,FALSE),""))</f>
      </c>
      <c r="J11944" s="90">
        <f>IF(OR($E11944="",$H11944=""),"",$H11944*$I11944)</f>
      </c>
      <c r="K11944" s="87" t="str">
        <v/>
      </c>
    </row>
    <row r="11945">
      <c r="A11945" s="74" t="str">
        <v/>
      </c>
      <c r="B11945" s="74" t="str">
        <v/>
      </c>
      <c r="C11945" s="75">
        <f>IF($E11945="","",IFERROR(VLOOKUP(TRIM(E11945&amp;""),'Référentiel Articles'!$A$2:$F$634,2,FALSE),""))</f>
      </c>
      <c r="D11945" s="75">
        <f>IF($E11945="","",IFERROR(VLOOKUP(TRIM(E11945&amp;""),'Référentiel Articles'!$A$2:$F$634,3,FALSE),""))</f>
      </c>
      <c r="E11945" s="74" t="str">
        <v/>
      </c>
      <c r="F11945" s="75">
        <f>IF($E11945="","",IFERROR(VLOOKUP(TRIM(E11945&amp;""),'Référentiel Articles'!$A$2:$F$634,4,FALSE),""))</f>
      </c>
      <c r="G11945" s="76">
        <f>IF($E11945="","",IFERROR(VLOOKUP(TRIM(E11945&amp;""),'Référentiel Articles'!$A$2:$F$634,5,FALSE),""))</f>
      </c>
      <c r="H11945" s="77" t="str">
        <v/>
      </c>
      <c r="I11945" s="76">
        <f>IF($E11945="","",IFERROR(VLOOKUP(TRIM(E11945&amp;""),'Référentiel Articles'!$A$2:$F$634,6,FALSE),""))</f>
      </c>
      <c r="J11945" s="78">
        <f>IF(OR($E11945="",$H11945=""),"",$H11945*$I11945)</f>
      </c>
      <c r="K11945" s="79" t="str">
        <v/>
      </c>
    </row>
    <row r="11946">
      <c r="A11946" s="81" t="str">
        <v/>
      </c>
      <c r="B11946" s="81" t="str">
        <v/>
      </c>
      <c r="C11946" s="83">
        <f>IF($E11946="","",IFERROR(VLOOKUP(TRIM(E11946&amp;""),'Référentiel Articles'!$A$2:$F$634,2,FALSE),""))</f>
      </c>
      <c r="D11946" s="83">
        <f>IF($E11946="","",IFERROR(VLOOKUP(TRIM(E11946&amp;""),'Référentiel Articles'!$A$2:$F$634,3,FALSE),""))</f>
      </c>
      <c r="E11946" s="81" t="str">
        <v/>
      </c>
      <c r="F11946" s="83">
        <f>IF($E11946="","",IFERROR(VLOOKUP(TRIM(E11946&amp;""),'Référentiel Articles'!$A$2:$F$634,4,FALSE),""))</f>
      </c>
      <c r="G11946" s="84">
        <f>IF($E11946="","",IFERROR(VLOOKUP(TRIM(E11946&amp;""),'Référentiel Articles'!$A$2:$F$634,5,FALSE),""))</f>
      </c>
      <c r="H11946" s="85" t="str">
        <v/>
      </c>
      <c r="I11946" s="84">
        <f>IF($E11946="","",IFERROR(VLOOKUP(TRIM(E11946&amp;""),'Référentiel Articles'!$A$2:$F$634,6,FALSE),""))</f>
      </c>
      <c r="J11946" s="90">
        <f>IF(OR($E11946="",$H11946=""),"",$H11946*$I11946)</f>
      </c>
      <c r="K11946" s="87" t="str">
        <v/>
      </c>
    </row>
    <row r="11947">
      <c r="A11947" s="74" t="str">
        <v/>
      </c>
      <c r="B11947" s="74" t="str">
        <v/>
      </c>
      <c r="C11947" s="75">
        <f>IF($E11947="","",IFERROR(VLOOKUP(TRIM(E11947&amp;""),'Référentiel Articles'!$A$2:$F$634,2,FALSE),""))</f>
      </c>
      <c r="D11947" s="75">
        <f>IF($E11947="","",IFERROR(VLOOKUP(TRIM(E11947&amp;""),'Référentiel Articles'!$A$2:$F$634,3,FALSE),""))</f>
      </c>
      <c r="E11947" s="74" t="str">
        <v/>
      </c>
      <c r="F11947" s="75">
        <f>IF($E11947="","",IFERROR(VLOOKUP(TRIM(E11947&amp;""),'Référentiel Articles'!$A$2:$F$634,4,FALSE),""))</f>
      </c>
      <c r="G11947" s="76">
        <f>IF($E11947="","",IFERROR(VLOOKUP(TRIM(E11947&amp;""),'Référentiel Articles'!$A$2:$F$634,5,FALSE),""))</f>
      </c>
      <c r="H11947" s="77" t="str">
        <v/>
      </c>
      <c r="I11947" s="76">
        <f>IF($E11947="","",IFERROR(VLOOKUP(TRIM(E11947&amp;""),'Référentiel Articles'!$A$2:$F$634,6,FALSE),""))</f>
      </c>
      <c r="J11947" s="78">
        <f>IF(OR($E11947="",$H11947=""),"",$H11947*$I11947)</f>
      </c>
      <c r="K11947" s="79" t="str">
        <v/>
      </c>
    </row>
    <row r="11948">
      <c r="A11948" s="81" t="str">
        <v/>
      </c>
      <c r="B11948" s="81" t="str">
        <v/>
      </c>
      <c r="C11948" s="83">
        <f>IF($E11948="","",IFERROR(VLOOKUP(TRIM(E11948&amp;""),'Référentiel Articles'!$A$2:$F$634,2,FALSE),""))</f>
      </c>
      <c r="D11948" s="83">
        <f>IF($E11948="","",IFERROR(VLOOKUP(TRIM(E11948&amp;""),'Référentiel Articles'!$A$2:$F$634,3,FALSE),""))</f>
      </c>
      <c r="E11948" s="81" t="str">
        <v/>
      </c>
      <c r="F11948" s="83">
        <f>IF($E11948="","",IFERROR(VLOOKUP(TRIM(E11948&amp;""),'Référentiel Articles'!$A$2:$F$634,4,FALSE),""))</f>
      </c>
      <c r="G11948" s="84">
        <f>IF($E11948="","",IFERROR(VLOOKUP(TRIM(E11948&amp;""),'Référentiel Articles'!$A$2:$F$634,5,FALSE),""))</f>
      </c>
      <c r="H11948" s="85" t="str">
        <v/>
      </c>
      <c r="I11948" s="84">
        <f>IF($E11948="","",IFERROR(VLOOKUP(TRIM(E11948&amp;""),'Référentiel Articles'!$A$2:$F$634,6,FALSE),""))</f>
      </c>
      <c r="J11948" s="90">
        <f>IF(OR($E11948="",$H11948=""),"",$H11948*$I11948)</f>
      </c>
      <c r="K11948" s="87" t="str">
        <v/>
      </c>
    </row>
    <row r="11949">
      <c r="A11949" s="74" t="str">
        <v/>
      </c>
      <c r="B11949" s="74" t="str">
        <v/>
      </c>
      <c r="C11949" s="75">
        <f>IF($E11949="","",IFERROR(VLOOKUP(TRIM(E11949&amp;""),'Référentiel Articles'!$A$2:$F$634,2,FALSE),""))</f>
      </c>
      <c r="D11949" s="75">
        <f>IF($E11949="","",IFERROR(VLOOKUP(TRIM(E11949&amp;""),'Référentiel Articles'!$A$2:$F$634,3,FALSE),""))</f>
      </c>
      <c r="E11949" s="74" t="str">
        <v/>
      </c>
      <c r="F11949" s="75">
        <f>IF($E11949="","",IFERROR(VLOOKUP(TRIM(E11949&amp;""),'Référentiel Articles'!$A$2:$F$634,4,FALSE),""))</f>
      </c>
      <c r="G11949" s="76">
        <f>IF($E11949="","",IFERROR(VLOOKUP(TRIM(E11949&amp;""),'Référentiel Articles'!$A$2:$F$634,5,FALSE),""))</f>
      </c>
      <c r="H11949" s="77" t="str">
        <v/>
      </c>
      <c r="I11949" s="76">
        <f>IF($E11949="","",IFERROR(VLOOKUP(TRIM(E11949&amp;""),'Référentiel Articles'!$A$2:$F$634,6,FALSE),""))</f>
      </c>
      <c r="J11949" s="78">
        <f>IF(OR($E11949="",$H11949=""),"",$H11949*$I11949)</f>
      </c>
      <c r="K11949" s="79" t="str">
        <v/>
      </c>
    </row>
    <row r="11950">
      <c r="A11950" s="81" t="str">
        <v/>
      </c>
      <c r="B11950" s="81" t="str">
        <v/>
      </c>
      <c r="C11950" s="83">
        <f>IF($E11950="","",IFERROR(VLOOKUP(TRIM(E11950&amp;""),'Référentiel Articles'!$A$2:$F$634,2,FALSE),""))</f>
      </c>
      <c r="D11950" s="83">
        <f>IF($E11950="","",IFERROR(VLOOKUP(TRIM(E11950&amp;""),'Référentiel Articles'!$A$2:$F$634,3,FALSE),""))</f>
      </c>
      <c r="E11950" s="81" t="str">
        <v/>
      </c>
      <c r="F11950" s="83">
        <f>IF($E11950="","",IFERROR(VLOOKUP(TRIM(E11950&amp;""),'Référentiel Articles'!$A$2:$F$634,4,FALSE),""))</f>
      </c>
      <c r="G11950" s="84">
        <f>IF($E11950="","",IFERROR(VLOOKUP(TRIM(E11950&amp;""),'Référentiel Articles'!$A$2:$F$634,5,FALSE),""))</f>
      </c>
      <c r="H11950" s="85" t="str">
        <v/>
      </c>
      <c r="I11950" s="84">
        <f>IF($E11950="","",IFERROR(VLOOKUP(TRIM(E11950&amp;""),'Référentiel Articles'!$A$2:$F$634,6,FALSE),""))</f>
      </c>
      <c r="J11950" s="90">
        <f>IF(OR($E11950="",$H11950=""),"",$H11950*$I11950)</f>
      </c>
      <c r="K11950" s="87" t="str">
        <v/>
      </c>
    </row>
    <row r="11951">
      <c r="A11951" s="74" t="str">
        <v/>
      </c>
      <c r="B11951" s="74" t="str">
        <v/>
      </c>
      <c r="C11951" s="75">
        <f>IF($E11951="","",IFERROR(VLOOKUP(TRIM(E11951&amp;""),'Référentiel Articles'!$A$2:$F$634,2,FALSE),""))</f>
      </c>
      <c r="D11951" s="75">
        <f>IF($E11951="","",IFERROR(VLOOKUP(TRIM(E11951&amp;""),'Référentiel Articles'!$A$2:$F$634,3,FALSE),""))</f>
      </c>
      <c r="E11951" s="74" t="str">
        <v/>
      </c>
      <c r="F11951" s="75">
        <f>IF($E11951="","",IFERROR(VLOOKUP(TRIM(E11951&amp;""),'Référentiel Articles'!$A$2:$F$634,4,FALSE),""))</f>
      </c>
      <c r="G11951" s="76">
        <f>IF($E11951="","",IFERROR(VLOOKUP(TRIM(E11951&amp;""),'Référentiel Articles'!$A$2:$F$634,5,FALSE),""))</f>
      </c>
      <c r="H11951" s="77" t="str">
        <v/>
      </c>
      <c r="I11951" s="76">
        <f>IF($E11951="","",IFERROR(VLOOKUP(TRIM(E11951&amp;""),'Référentiel Articles'!$A$2:$F$634,6,FALSE),""))</f>
      </c>
      <c r="J11951" s="78">
        <f>IF(OR($E11951="",$H11951=""),"",$H11951*$I11951)</f>
      </c>
      <c r="K11951" s="79" t="str">
        <v/>
      </c>
    </row>
    <row r="11952">
      <c r="A11952" s="81" t="str">
        <v/>
      </c>
      <c r="B11952" s="81" t="str">
        <v/>
      </c>
      <c r="C11952" s="83">
        <f>IF($E11952="","",IFERROR(VLOOKUP(TRIM(E11952&amp;""),'Référentiel Articles'!$A$2:$F$634,2,FALSE),""))</f>
      </c>
      <c r="D11952" s="83">
        <f>IF($E11952="","",IFERROR(VLOOKUP(TRIM(E11952&amp;""),'Référentiel Articles'!$A$2:$F$634,3,FALSE),""))</f>
      </c>
      <c r="E11952" s="81" t="str">
        <v/>
      </c>
      <c r="F11952" s="83">
        <f>IF($E11952="","",IFERROR(VLOOKUP(TRIM(E11952&amp;""),'Référentiel Articles'!$A$2:$F$634,4,FALSE),""))</f>
      </c>
      <c r="G11952" s="84">
        <f>IF($E11952="","",IFERROR(VLOOKUP(TRIM(E11952&amp;""),'Référentiel Articles'!$A$2:$F$634,5,FALSE),""))</f>
      </c>
      <c r="H11952" s="85" t="str">
        <v/>
      </c>
      <c r="I11952" s="84">
        <f>IF($E11952="","",IFERROR(VLOOKUP(TRIM(E11952&amp;""),'Référentiel Articles'!$A$2:$F$634,6,FALSE),""))</f>
      </c>
      <c r="J11952" s="90">
        <f>IF(OR($E11952="",$H11952=""),"",$H11952*$I11952)</f>
      </c>
      <c r="K11952" s="87" t="str">
        <v/>
      </c>
    </row>
    <row r="11953">
      <c r="A11953" s="74" t="str">
        <v/>
      </c>
      <c r="B11953" s="74" t="str">
        <v/>
      </c>
      <c r="C11953" s="75">
        <f>IF($E11953="","",IFERROR(VLOOKUP(TRIM(E11953&amp;""),'Référentiel Articles'!$A$2:$F$634,2,FALSE),""))</f>
      </c>
      <c r="D11953" s="75">
        <f>IF($E11953="","",IFERROR(VLOOKUP(TRIM(E11953&amp;""),'Référentiel Articles'!$A$2:$F$634,3,FALSE),""))</f>
      </c>
      <c r="E11953" s="74" t="str">
        <v/>
      </c>
      <c r="F11953" s="75">
        <f>IF($E11953="","",IFERROR(VLOOKUP(TRIM(E11953&amp;""),'Référentiel Articles'!$A$2:$F$634,4,FALSE),""))</f>
      </c>
      <c r="G11953" s="76">
        <f>IF($E11953="","",IFERROR(VLOOKUP(TRIM(E11953&amp;""),'Référentiel Articles'!$A$2:$F$634,5,FALSE),""))</f>
      </c>
      <c r="H11953" s="77" t="str">
        <v/>
      </c>
      <c r="I11953" s="76">
        <f>IF($E11953="","",IFERROR(VLOOKUP(TRIM(E11953&amp;""),'Référentiel Articles'!$A$2:$F$634,6,FALSE),""))</f>
      </c>
      <c r="J11953" s="78">
        <f>IF(OR($E11953="",$H11953=""),"",$H11953*$I11953)</f>
      </c>
      <c r="K11953" s="79" t="str">
        <v/>
      </c>
    </row>
    <row r="11954">
      <c r="A11954" s="81" t="str">
        <v/>
      </c>
      <c r="B11954" s="81" t="str">
        <v/>
      </c>
      <c r="C11954" s="83">
        <f>IF($E11954="","",IFERROR(VLOOKUP(TRIM(E11954&amp;""),'Référentiel Articles'!$A$2:$F$634,2,FALSE),""))</f>
      </c>
      <c r="D11954" s="83">
        <f>IF($E11954="","",IFERROR(VLOOKUP(TRIM(E11954&amp;""),'Référentiel Articles'!$A$2:$F$634,3,FALSE),""))</f>
      </c>
      <c r="E11954" s="81" t="str">
        <v/>
      </c>
      <c r="F11954" s="83">
        <f>IF($E11954="","",IFERROR(VLOOKUP(TRIM(E11954&amp;""),'Référentiel Articles'!$A$2:$F$634,4,FALSE),""))</f>
      </c>
      <c r="G11954" s="84">
        <f>IF($E11954="","",IFERROR(VLOOKUP(TRIM(E11954&amp;""),'Référentiel Articles'!$A$2:$F$634,5,FALSE),""))</f>
      </c>
      <c r="H11954" s="85" t="str">
        <v/>
      </c>
      <c r="I11954" s="84">
        <f>IF($E11954="","",IFERROR(VLOOKUP(TRIM(E11954&amp;""),'Référentiel Articles'!$A$2:$F$634,6,FALSE),""))</f>
      </c>
      <c r="J11954" s="90">
        <f>IF(OR($E11954="",$H11954=""),"",$H11954*$I11954)</f>
      </c>
      <c r="K11954" s="87" t="str">
        <v/>
      </c>
    </row>
    <row r="11955">
      <c r="A11955" s="74" t="str">
        <v/>
      </c>
      <c r="B11955" s="74" t="str">
        <v/>
      </c>
      <c r="C11955" s="75">
        <f>IF($E11955="","",IFERROR(VLOOKUP(TRIM(E11955&amp;""),'Référentiel Articles'!$A$2:$F$634,2,FALSE),""))</f>
      </c>
      <c r="D11955" s="75">
        <f>IF($E11955="","",IFERROR(VLOOKUP(TRIM(E11955&amp;""),'Référentiel Articles'!$A$2:$F$634,3,FALSE),""))</f>
      </c>
      <c r="E11955" s="74" t="str">
        <v/>
      </c>
      <c r="F11955" s="75">
        <f>IF($E11955="","",IFERROR(VLOOKUP(TRIM(E11955&amp;""),'Référentiel Articles'!$A$2:$F$634,4,FALSE),""))</f>
      </c>
      <c r="G11955" s="76">
        <f>IF($E11955="","",IFERROR(VLOOKUP(TRIM(E11955&amp;""),'Référentiel Articles'!$A$2:$F$634,5,FALSE),""))</f>
      </c>
      <c r="H11955" s="77" t="str">
        <v/>
      </c>
      <c r="I11955" s="76">
        <f>IF($E11955="","",IFERROR(VLOOKUP(TRIM(E11955&amp;""),'Référentiel Articles'!$A$2:$F$634,6,FALSE),""))</f>
      </c>
      <c r="J11955" s="78">
        <f>IF(OR($E11955="",$H11955=""),"",$H11955*$I11955)</f>
      </c>
      <c r="K11955" s="79" t="str">
        <v/>
      </c>
    </row>
    <row r="11956">
      <c r="A11956" s="81" t="str">
        <v/>
      </c>
      <c r="B11956" s="81" t="str">
        <v/>
      </c>
      <c r="C11956" s="83">
        <f>IF($E11956="","",IFERROR(VLOOKUP(TRIM(E11956&amp;""),'Référentiel Articles'!$A$2:$F$634,2,FALSE),""))</f>
      </c>
      <c r="D11956" s="83">
        <f>IF($E11956="","",IFERROR(VLOOKUP(TRIM(E11956&amp;""),'Référentiel Articles'!$A$2:$F$634,3,FALSE),""))</f>
      </c>
      <c r="E11956" s="81" t="str">
        <v/>
      </c>
      <c r="F11956" s="83">
        <f>IF($E11956="","",IFERROR(VLOOKUP(TRIM(E11956&amp;""),'Référentiel Articles'!$A$2:$F$634,4,FALSE),""))</f>
      </c>
      <c r="G11956" s="84">
        <f>IF($E11956="","",IFERROR(VLOOKUP(TRIM(E11956&amp;""),'Référentiel Articles'!$A$2:$F$634,5,FALSE),""))</f>
      </c>
      <c r="H11956" s="85" t="str">
        <v/>
      </c>
      <c r="I11956" s="84">
        <f>IF($E11956="","",IFERROR(VLOOKUP(TRIM(E11956&amp;""),'Référentiel Articles'!$A$2:$F$634,6,FALSE),""))</f>
      </c>
      <c r="J11956" s="90">
        <f>IF(OR($E11956="",$H11956=""),"",$H11956*$I11956)</f>
      </c>
      <c r="K11956" s="87" t="str">
        <v/>
      </c>
    </row>
    <row r="11957">
      <c r="A11957" s="74" t="str">
        <v/>
      </c>
      <c r="B11957" s="74" t="str">
        <v/>
      </c>
      <c r="C11957" s="75">
        <f>IF($E11957="","",IFERROR(VLOOKUP(TRIM(E11957&amp;""),'Référentiel Articles'!$A$2:$F$634,2,FALSE),""))</f>
      </c>
      <c r="D11957" s="75">
        <f>IF($E11957="","",IFERROR(VLOOKUP(TRIM(E11957&amp;""),'Référentiel Articles'!$A$2:$F$634,3,FALSE),""))</f>
      </c>
      <c r="E11957" s="74" t="str">
        <v/>
      </c>
      <c r="F11957" s="75">
        <f>IF($E11957="","",IFERROR(VLOOKUP(TRIM(E11957&amp;""),'Référentiel Articles'!$A$2:$F$634,4,FALSE),""))</f>
      </c>
      <c r="G11957" s="76">
        <f>IF($E11957="","",IFERROR(VLOOKUP(TRIM(E11957&amp;""),'Référentiel Articles'!$A$2:$F$634,5,FALSE),""))</f>
      </c>
      <c r="H11957" s="77" t="str">
        <v/>
      </c>
      <c r="I11957" s="76">
        <f>IF($E11957="","",IFERROR(VLOOKUP(TRIM(E11957&amp;""),'Référentiel Articles'!$A$2:$F$634,6,FALSE),""))</f>
      </c>
      <c r="J11957" s="78">
        <f>IF(OR($E11957="",$H11957=""),"",$H11957*$I11957)</f>
      </c>
      <c r="K11957" s="79" t="str">
        <v/>
      </c>
    </row>
    <row r="11958">
      <c r="A11958" s="81" t="str">
        <v/>
      </c>
      <c r="B11958" s="81" t="str">
        <v/>
      </c>
      <c r="C11958" s="83">
        <f>IF($E11958="","",IFERROR(VLOOKUP(TRIM(E11958&amp;""),'Référentiel Articles'!$A$2:$F$634,2,FALSE),""))</f>
      </c>
      <c r="D11958" s="83">
        <f>IF($E11958="","",IFERROR(VLOOKUP(TRIM(E11958&amp;""),'Référentiel Articles'!$A$2:$F$634,3,FALSE),""))</f>
      </c>
      <c r="E11958" s="81" t="str">
        <v/>
      </c>
      <c r="F11958" s="83">
        <f>IF($E11958="","",IFERROR(VLOOKUP(TRIM(E11958&amp;""),'Référentiel Articles'!$A$2:$F$634,4,FALSE),""))</f>
      </c>
      <c r="G11958" s="84">
        <f>IF($E11958="","",IFERROR(VLOOKUP(TRIM(E11958&amp;""),'Référentiel Articles'!$A$2:$F$634,5,FALSE),""))</f>
      </c>
      <c r="H11958" s="85" t="str">
        <v/>
      </c>
      <c r="I11958" s="84">
        <f>IF($E11958="","",IFERROR(VLOOKUP(TRIM(E11958&amp;""),'Référentiel Articles'!$A$2:$F$634,6,FALSE),""))</f>
      </c>
      <c r="J11958" s="90">
        <f>IF(OR($E11958="",$H11958=""),"",$H11958*$I11958)</f>
      </c>
      <c r="K11958" s="87" t="str">
        <v/>
      </c>
    </row>
    <row r="11959">
      <c r="A11959" s="74" t="str">
        <v/>
      </c>
      <c r="B11959" s="74" t="str">
        <v/>
      </c>
      <c r="C11959" s="75">
        <f>IF($E11959="","",IFERROR(VLOOKUP(TRIM(E11959&amp;""),'Référentiel Articles'!$A$2:$F$634,2,FALSE),""))</f>
      </c>
      <c r="D11959" s="75">
        <f>IF($E11959="","",IFERROR(VLOOKUP(TRIM(E11959&amp;""),'Référentiel Articles'!$A$2:$F$634,3,FALSE),""))</f>
      </c>
      <c r="E11959" s="74" t="str">
        <v/>
      </c>
      <c r="F11959" s="75">
        <f>IF($E11959="","",IFERROR(VLOOKUP(TRIM(E11959&amp;""),'Référentiel Articles'!$A$2:$F$634,4,FALSE),""))</f>
      </c>
      <c r="G11959" s="76">
        <f>IF($E11959="","",IFERROR(VLOOKUP(TRIM(E11959&amp;""),'Référentiel Articles'!$A$2:$F$634,5,FALSE),""))</f>
      </c>
      <c r="H11959" s="77" t="str">
        <v/>
      </c>
      <c r="I11959" s="76">
        <f>IF($E11959="","",IFERROR(VLOOKUP(TRIM(E11959&amp;""),'Référentiel Articles'!$A$2:$F$634,6,FALSE),""))</f>
      </c>
      <c r="J11959" s="78">
        <f>IF(OR($E11959="",$H11959=""),"",$H11959*$I11959)</f>
      </c>
      <c r="K11959" s="79" t="str">
        <v/>
      </c>
    </row>
    <row r="11960">
      <c r="A11960" s="81" t="str">
        <v/>
      </c>
      <c r="B11960" s="81" t="str">
        <v/>
      </c>
      <c r="C11960" s="83">
        <f>IF($E11960="","",IFERROR(VLOOKUP(TRIM(E11960&amp;""),'Référentiel Articles'!$A$2:$F$634,2,FALSE),""))</f>
      </c>
      <c r="D11960" s="83">
        <f>IF($E11960="","",IFERROR(VLOOKUP(TRIM(E11960&amp;""),'Référentiel Articles'!$A$2:$F$634,3,FALSE),""))</f>
      </c>
      <c r="E11960" s="81" t="str">
        <v/>
      </c>
      <c r="F11960" s="83">
        <f>IF($E11960="","",IFERROR(VLOOKUP(TRIM(E11960&amp;""),'Référentiel Articles'!$A$2:$F$634,4,FALSE),""))</f>
      </c>
      <c r="G11960" s="84">
        <f>IF($E11960="","",IFERROR(VLOOKUP(TRIM(E11960&amp;""),'Référentiel Articles'!$A$2:$F$634,5,FALSE),""))</f>
      </c>
      <c r="H11960" s="85" t="str">
        <v/>
      </c>
      <c r="I11960" s="84">
        <f>IF($E11960="","",IFERROR(VLOOKUP(TRIM(E11960&amp;""),'Référentiel Articles'!$A$2:$F$634,6,FALSE),""))</f>
      </c>
      <c r="J11960" s="90">
        <f>IF(OR($E11960="",$H11960=""),"",$H11960*$I11960)</f>
      </c>
      <c r="K11960" s="87" t="str">
        <v/>
      </c>
    </row>
    <row r="11961">
      <c r="A11961" s="74" t="str">
        <v/>
      </c>
      <c r="B11961" s="74" t="str">
        <v/>
      </c>
      <c r="C11961" s="75">
        <f>IF($E11961="","",IFERROR(VLOOKUP(TRIM(E11961&amp;""),'Référentiel Articles'!$A$2:$F$634,2,FALSE),""))</f>
      </c>
      <c r="D11961" s="75">
        <f>IF($E11961="","",IFERROR(VLOOKUP(TRIM(E11961&amp;""),'Référentiel Articles'!$A$2:$F$634,3,FALSE),""))</f>
      </c>
      <c r="E11961" s="74" t="str">
        <v/>
      </c>
      <c r="F11961" s="75">
        <f>IF($E11961="","",IFERROR(VLOOKUP(TRIM(E11961&amp;""),'Référentiel Articles'!$A$2:$F$634,4,FALSE),""))</f>
      </c>
      <c r="G11961" s="76">
        <f>IF($E11961="","",IFERROR(VLOOKUP(TRIM(E11961&amp;""),'Référentiel Articles'!$A$2:$F$634,5,FALSE),""))</f>
      </c>
      <c r="H11961" s="77" t="str">
        <v/>
      </c>
      <c r="I11961" s="76">
        <f>IF($E11961="","",IFERROR(VLOOKUP(TRIM(E11961&amp;""),'Référentiel Articles'!$A$2:$F$634,6,FALSE),""))</f>
      </c>
      <c r="J11961" s="78">
        <f>IF(OR($E11961="",$H11961=""),"",$H11961*$I11961)</f>
      </c>
      <c r="K11961" s="79" t="str">
        <v/>
      </c>
    </row>
    <row r="11962">
      <c r="A11962" s="81" t="str">
        <v/>
      </c>
      <c r="B11962" s="81" t="str">
        <v/>
      </c>
      <c r="C11962" s="83">
        <f>IF($E11962="","",IFERROR(VLOOKUP(TRIM(E11962&amp;""),'Référentiel Articles'!$A$2:$F$634,2,FALSE),""))</f>
      </c>
      <c r="D11962" s="83">
        <f>IF($E11962="","",IFERROR(VLOOKUP(TRIM(E11962&amp;""),'Référentiel Articles'!$A$2:$F$634,3,FALSE),""))</f>
      </c>
      <c r="E11962" s="81" t="str">
        <v/>
      </c>
      <c r="F11962" s="83">
        <f>IF($E11962="","",IFERROR(VLOOKUP(TRIM(E11962&amp;""),'Référentiel Articles'!$A$2:$F$634,4,FALSE),""))</f>
      </c>
      <c r="G11962" s="84">
        <f>IF($E11962="","",IFERROR(VLOOKUP(TRIM(E11962&amp;""),'Référentiel Articles'!$A$2:$F$634,5,FALSE),""))</f>
      </c>
      <c r="H11962" s="85" t="str">
        <v/>
      </c>
      <c r="I11962" s="84">
        <f>IF($E11962="","",IFERROR(VLOOKUP(TRIM(E11962&amp;""),'Référentiel Articles'!$A$2:$F$634,6,FALSE),""))</f>
      </c>
      <c r="J11962" s="90">
        <f>IF(OR($E11962="",$H11962=""),"",$H11962*$I11962)</f>
      </c>
      <c r="K11962" s="87" t="str">
        <v/>
      </c>
    </row>
    <row r="11963">
      <c r="A11963" s="74" t="str">
        <v/>
      </c>
      <c r="B11963" s="74" t="str">
        <v/>
      </c>
      <c r="C11963" s="75">
        <f>IF($E11963="","",IFERROR(VLOOKUP(TRIM(E11963&amp;""),'Référentiel Articles'!$A$2:$F$634,2,FALSE),""))</f>
      </c>
      <c r="D11963" s="75">
        <f>IF($E11963="","",IFERROR(VLOOKUP(TRIM(E11963&amp;""),'Référentiel Articles'!$A$2:$F$634,3,FALSE),""))</f>
      </c>
      <c r="E11963" s="74" t="str">
        <v/>
      </c>
      <c r="F11963" s="75">
        <f>IF($E11963="","",IFERROR(VLOOKUP(TRIM(E11963&amp;""),'Référentiel Articles'!$A$2:$F$634,4,FALSE),""))</f>
      </c>
      <c r="G11963" s="76">
        <f>IF($E11963="","",IFERROR(VLOOKUP(TRIM(E11963&amp;""),'Référentiel Articles'!$A$2:$F$634,5,FALSE),""))</f>
      </c>
      <c r="H11963" s="77" t="str">
        <v/>
      </c>
      <c r="I11963" s="76">
        <f>IF($E11963="","",IFERROR(VLOOKUP(TRIM(E11963&amp;""),'Référentiel Articles'!$A$2:$F$634,6,FALSE),""))</f>
      </c>
      <c r="J11963" s="78">
        <f>IF(OR($E11963="",$H11963=""),"",$H11963*$I11963)</f>
      </c>
      <c r="K11963" s="79" t="str">
        <v/>
      </c>
    </row>
    <row r="11964">
      <c r="A11964" s="81" t="str">
        <v/>
      </c>
      <c r="B11964" s="81" t="str">
        <v/>
      </c>
      <c r="C11964" s="83">
        <f>IF($E11964="","",IFERROR(VLOOKUP(TRIM(E11964&amp;""),'Référentiel Articles'!$A$2:$F$634,2,FALSE),""))</f>
      </c>
      <c r="D11964" s="83">
        <f>IF($E11964="","",IFERROR(VLOOKUP(TRIM(E11964&amp;""),'Référentiel Articles'!$A$2:$F$634,3,FALSE),""))</f>
      </c>
      <c r="E11964" s="81" t="str">
        <v/>
      </c>
      <c r="F11964" s="83">
        <f>IF($E11964="","",IFERROR(VLOOKUP(TRIM(E11964&amp;""),'Référentiel Articles'!$A$2:$F$634,4,FALSE),""))</f>
      </c>
      <c r="G11964" s="84">
        <f>IF($E11964="","",IFERROR(VLOOKUP(TRIM(E11964&amp;""),'Référentiel Articles'!$A$2:$F$634,5,FALSE),""))</f>
      </c>
      <c r="H11964" s="85" t="str">
        <v/>
      </c>
      <c r="I11964" s="84">
        <f>IF($E11964="","",IFERROR(VLOOKUP(TRIM(E11964&amp;""),'Référentiel Articles'!$A$2:$F$634,6,FALSE),""))</f>
      </c>
      <c r="J11964" s="90">
        <f>IF(OR($E11964="",$H11964=""),"",$H11964*$I11964)</f>
      </c>
      <c r="K11964" s="87" t="str">
        <v/>
      </c>
    </row>
    <row r="11965">
      <c r="A11965" s="74" t="str">
        <v/>
      </c>
      <c r="B11965" s="74" t="str">
        <v/>
      </c>
      <c r="C11965" s="75">
        <f>IF($E11965="","",IFERROR(VLOOKUP(TRIM(E11965&amp;""),'Référentiel Articles'!$A$2:$F$634,2,FALSE),""))</f>
      </c>
      <c r="D11965" s="75">
        <f>IF($E11965="","",IFERROR(VLOOKUP(TRIM(E11965&amp;""),'Référentiel Articles'!$A$2:$F$634,3,FALSE),""))</f>
      </c>
      <c r="E11965" s="74" t="str">
        <v/>
      </c>
      <c r="F11965" s="75">
        <f>IF($E11965="","",IFERROR(VLOOKUP(TRIM(E11965&amp;""),'Référentiel Articles'!$A$2:$F$634,4,FALSE),""))</f>
      </c>
      <c r="G11965" s="76">
        <f>IF($E11965="","",IFERROR(VLOOKUP(TRIM(E11965&amp;""),'Référentiel Articles'!$A$2:$F$634,5,FALSE),""))</f>
      </c>
      <c r="H11965" s="77" t="str">
        <v/>
      </c>
      <c r="I11965" s="76">
        <f>IF($E11965="","",IFERROR(VLOOKUP(TRIM(E11965&amp;""),'Référentiel Articles'!$A$2:$F$634,6,FALSE),""))</f>
      </c>
      <c r="J11965" s="78">
        <f>IF(OR($E11965="",$H11965=""),"",$H11965*$I11965)</f>
      </c>
      <c r="K11965" s="79" t="str">
        <v/>
      </c>
    </row>
    <row r="11966">
      <c r="A11966" s="81" t="str">
        <v/>
      </c>
      <c r="B11966" s="81" t="str">
        <v/>
      </c>
      <c r="C11966" s="83">
        <f>IF($E11966="","",IFERROR(VLOOKUP(TRIM(E11966&amp;""),'Référentiel Articles'!$A$2:$F$634,2,FALSE),""))</f>
      </c>
      <c r="D11966" s="83">
        <f>IF($E11966="","",IFERROR(VLOOKUP(TRIM(E11966&amp;""),'Référentiel Articles'!$A$2:$F$634,3,FALSE),""))</f>
      </c>
      <c r="E11966" s="81" t="str">
        <v/>
      </c>
      <c r="F11966" s="83">
        <f>IF($E11966="","",IFERROR(VLOOKUP(TRIM(E11966&amp;""),'Référentiel Articles'!$A$2:$F$634,4,FALSE),""))</f>
      </c>
      <c r="G11966" s="84">
        <f>IF($E11966="","",IFERROR(VLOOKUP(TRIM(E11966&amp;""),'Référentiel Articles'!$A$2:$F$634,5,FALSE),""))</f>
      </c>
      <c r="H11966" s="85" t="str">
        <v/>
      </c>
      <c r="I11966" s="84">
        <f>IF($E11966="","",IFERROR(VLOOKUP(TRIM(E11966&amp;""),'Référentiel Articles'!$A$2:$F$634,6,FALSE),""))</f>
      </c>
      <c r="J11966" s="90">
        <f>IF(OR($E11966="",$H11966=""),"",$H11966*$I11966)</f>
      </c>
      <c r="K11966" s="87" t="str">
        <v/>
      </c>
    </row>
    <row r="11967">
      <c r="A11967" s="74" t="str">
        <v/>
      </c>
      <c r="B11967" s="74" t="str">
        <v/>
      </c>
      <c r="C11967" s="75">
        <f>IF($E11967="","",IFERROR(VLOOKUP(TRIM(E11967&amp;""),'Référentiel Articles'!$A$2:$F$634,2,FALSE),""))</f>
      </c>
      <c r="D11967" s="75">
        <f>IF($E11967="","",IFERROR(VLOOKUP(TRIM(E11967&amp;""),'Référentiel Articles'!$A$2:$F$634,3,FALSE),""))</f>
      </c>
      <c r="E11967" s="74" t="str">
        <v/>
      </c>
      <c r="F11967" s="75">
        <f>IF($E11967="","",IFERROR(VLOOKUP(TRIM(E11967&amp;""),'Référentiel Articles'!$A$2:$F$634,4,FALSE),""))</f>
      </c>
      <c r="G11967" s="76">
        <f>IF($E11967="","",IFERROR(VLOOKUP(TRIM(E11967&amp;""),'Référentiel Articles'!$A$2:$F$634,5,FALSE),""))</f>
      </c>
      <c r="H11967" s="77" t="str">
        <v/>
      </c>
      <c r="I11967" s="76">
        <f>IF($E11967="","",IFERROR(VLOOKUP(TRIM(E11967&amp;""),'Référentiel Articles'!$A$2:$F$634,6,FALSE),""))</f>
      </c>
      <c r="J11967" s="78">
        <f>IF(OR($E11967="",$H11967=""),"",$H11967*$I11967)</f>
      </c>
      <c r="K11967" s="79" t="str">
        <v/>
      </c>
    </row>
    <row r="11968">
      <c r="A11968" s="81" t="str">
        <v/>
      </c>
      <c r="B11968" s="81" t="str">
        <v/>
      </c>
      <c r="C11968" s="83">
        <f>IF($E11968="","",IFERROR(VLOOKUP(TRIM(E11968&amp;""),'Référentiel Articles'!$A$2:$F$634,2,FALSE),""))</f>
      </c>
      <c r="D11968" s="83">
        <f>IF($E11968="","",IFERROR(VLOOKUP(TRIM(E11968&amp;""),'Référentiel Articles'!$A$2:$F$634,3,FALSE),""))</f>
      </c>
      <c r="E11968" s="81" t="str">
        <v/>
      </c>
      <c r="F11968" s="83">
        <f>IF($E11968="","",IFERROR(VLOOKUP(TRIM(E11968&amp;""),'Référentiel Articles'!$A$2:$F$634,4,FALSE),""))</f>
      </c>
      <c r="G11968" s="84">
        <f>IF($E11968="","",IFERROR(VLOOKUP(TRIM(E11968&amp;""),'Référentiel Articles'!$A$2:$F$634,5,FALSE),""))</f>
      </c>
      <c r="H11968" s="85" t="str">
        <v/>
      </c>
      <c r="I11968" s="84">
        <f>IF($E11968="","",IFERROR(VLOOKUP(TRIM(E11968&amp;""),'Référentiel Articles'!$A$2:$F$634,6,FALSE),""))</f>
      </c>
      <c r="J11968" s="90">
        <f>IF(OR($E11968="",$H11968=""),"",$H11968*$I11968)</f>
      </c>
      <c r="K11968" s="87" t="str">
        <v/>
      </c>
    </row>
    <row r="11969">
      <c r="A11969" s="74" t="str">
        <v/>
      </c>
      <c r="B11969" s="74" t="str">
        <v/>
      </c>
      <c r="C11969" s="75">
        <f>IF($E11969="","",IFERROR(VLOOKUP(TRIM(E11969&amp;""),'Référentiel Articles'!$A$2:$F$634,2,FALSE),""))</f>
      </c>
      <c r="D11969" s="75">
        <f>IF($E11969="","",IFERROR(VLOOKUP(TRIM(E11969&amp;""),'Référentiel Articles'!$A$2:$F$634,3,FALSE),""))</f>
      </c>
      <c r="E11969" s="74" t="str">
        <v/>
      </c>
      <c r="F11969" s="75">
        <f>IF($E11969="","",IFERROR(VLOOKUP(TRIM(E11969&amp;""),'Référentiel Articles'!$A$2:$F$634,4,FALSE),""))</f>
      </c>
      <c r="G11969" s="76">
        <f>IF($E11969="","",IFERROR(VLOOKUP(TRIM(E11969&amp;""),'Référentiel Articles'!$A$2:$F$634,5,FALSE),""))</f>
      </c>
      <c r="H11969" s="77" t="str">
        <v/>
      </c>
      <c r="I11969" s="76">
        <f>IF($E11969="","",IFERROR(VLOOKUP(TRIM(E11969&amp;""),'Référentiel Articles'!$A$2:$F$634,6,FALSE),""))</f>
      </c>
      <c r="J11969" s="78">
        <f>IF(OR($E11969="",$H11969=""),"",$H11969*$I11969)</f>
      </c>
      <c r="K11969" s="79" t="str">
        <v/>
      </c>
    </row>
    <row r="11970">
      <c r="A11970" s="81" t="str">
        <v/>
      </c>
      <c r="B11970" s="81" t="str">
        <v/>
      </c>
      <c r="C11970" s="83">
        <f>IF($E11970="","",IFERROR(VLOOKUP(TRIM(E11970&amp;""),'Référentiel Articles'!$A$2:$F$634,2,FALSE),""))</f>
      </c>
      <c r="D11970" s="83">
        <f>IF($E11970="","",IFERROR(VLOOKUP(TRIM(E11970&amp;""),'Référentiel Articles'!$A$2:$F$634,3,FALSE),""))</f>
      </c>
      <c r="E11970" s="81" t="str">
        <v/>
      </c>
      <c r="F11970" s="83">
        <f>IF($E11970="","",IFERROR(VLOOKUP(TRIM(E11970&amp;""),'Référentiel Articles'!$A$2:$F$634,4,FALSE),""))</f>
      </c>
      <c r="G11970" s="84">
        <f>IF($E11970="","",IFERROR(VLOOKUP(TRIM(E11970&amp;""),'Référentiel Articles'!$A$2:$F$634,5,FALSE),""))</f>
      </c>
      <c r="H11970" s="85" t="str">
        <v/>
      </c>
      <c r="I11970" s="84">
        <f>IF($E11970="","",IFERROR(VLOOKUP(TRIM(E11970&amp;""),'Référentiel Articles'!$A$2:$F$634,6,FALSE),""))</f>
      </c>
      <c r="J11970" s="90">
        <f>IF(OR($E11970="",$H11970=""),"",$H11970*$I11970)</f>
      </c>
      <c r="K11970" s="87" t="str">
        <v/>
      </c>
    </row>
    <row r="11971">
      <c r="A11971" s="74" t="str">
        <v/>
      </c>
      <c r="B11971" s="74" t="str">
        <v/>
      </c>
      <c r="C11971" s="75">
        <f>IF($E11971="","",IFERROR(VLOOKUP(TRIM(E11971&amp;""),'Référentiel Articles'!$A$2:$F$634,2,FALSE),""))</f>
      </c>
      <c r="D11971" s="75">
        <f>IF($E11971="","",IFERROR(VLOOKUP(TRIM(E11971&amp;""),'Référentiel Articles'!$A$2:$F$634,3,FALSE),""))</f>
      </c>
      <c r="E11971" s="74" t="str">
        <v/>
      </c>
      <c r="F11971" s="75">
        <f>IF($E11971="","",IFERROR(VLOOKUP(TRIM(E11971&amp;""),'Référentiel Articles'!$A$2:$F$634,4,FALSE),""))</f>
      </c>
      <c r="G11971" s="76">
        <f>IF($E11971="","",IFERROR(VLOOKUP(TRIM(E11971&amp;""),'Référentiel Articles'!$A$2:$F$634,5,FALSE),""))</f>
      </c>
      <c r="H11971" s="77" t="str">
        <v/>
      </c>
      <c r="I11971" s="76">
        <f>IF($E11971="","",IFERROR(VLOOKUP(TRIM(E11971&amp;""),'Référentiel Articles'!$A$2:$F$634,6,FALSE),""))</f>
      </c>
      <c r="J11971" s="78">
        <f>IF(OR($E11971="",$H11971=""),"",$H11971*$I11971)</f>
      </c>
      <c r="K11971" s="79" t="str">
        <v/>
      </c>
    </row>
    <row r="11972">
      <c r="A11972" s="81" t="str">
        <v/>
      </c>
      <c r="B11972" s="81" t="str">
        <v/>
      </c>
      <c r="C11972" s="83">
        <f>IF($E11972="","",IFERROR(VLOOKUP(TRIM(E11972&amp;""),'Référentiel Articles'!$A$2:$F$634,2,FALSE),""))</f>
      </c>
      <c r="D11972" s="83">
        <f>IF($E11972="","",IFERROR(VLOOKUP(TRIM(E11972&amp;""),'Référentiel Articles'!$A$2:$F$634,3,FALSE),""))</f>
      </c>
      <c r="E11972" s="81" t="str">
        <v/>
      </c>
      <c r="F11972" s="83">
        <f>IF($E11972="","",IFERROR(VLOOKUP(TRIM(E11972&amp;""),'Référentiel Articles'!$A$2:$F$634,4,FALSE),""))</f>
      </c>
      <c r="G11972" s="84">
        <f>IF($E11972="","",IFERROR(VLOOKUP(TRIM(E11972&amp;""),'Référentiel Articles'!$A$2:$F$634,5,FALSE),""))</f>
      </c>
      <c r="H11972" s="85" t="str">
        <v/>
      </c>
      <c r="I11972" s="84">
        <f>IF($E11972="","",IFERROR(VLOOKUP(TRIM(E11972&amp;""),'Référentiel Articles'!$A$2:$F$634,6,FALSE),""))</f>
      </c>
      <c r="J11972" s="90">
        <f>IF(OR($E11972="",$H11972=""),"",$H11972*$I11972)</f>
      </c>
      <c r="K11972" s="87" t="str">
        <v/>
      </c>
    </row>
    <row r="11973">
      <c r="A11973" s="74" t="str">
        <v/>
      </c>
      <c r="B11973" s="74" t="str">
        <v/>
      </c>
      <c r="C11973" s="75">
        <f>IF($E11973="","",IFERROR(VLOOKUP(TRIM(E11973&amp;""),'Référentiel Articles'!$A$2:$F$634,2,FALSE),""))</f>
      </c>
      <c r="D11973" s="75">
        <f>IF($E11973="","",IFERROR(VLOOKUP(TRIM(E11973&amp;""),'Référentiel Articles'!$A$2:$F$634,3,FALSE),""))</f>
      </c>
      <c r="E11973" s="74" t="str">
        <v/>
      </c>
      <c r="F11973" s="75">
        <f>IF($E11973="","",IFERROR(VLOOKUP(TRIM(E11973&amp;""),'Référentiel Articles'!$A$2:$F$634,4,FALSE),""))</f>
      </c>
      <c r="G11973" s="76">
        <f>IF($E11973="","",IFERROR(VLOOKUP(TRIM(E11973&amp;""),'Référentiel Articles'!$A$2:$F$634,5,FALSE),""))</f>
      </c>
      <c r="H11973" s="77" t="str">
        <v/>
      </c>
      <c r="I11973" s="76">
        <f>IF($E11973="","",IFERROR(VLOOKUP(TRIM(E11973&amp;""),'Référentiel Articles'!$A$2:$F$634,6,FALSE),""))</f>
      </c>
      <c r="J11973" s="78">
        <f>IF(OR($E11973="",$H11973=""),"",$H11973*$I11973)</f>
      </c>
      <c r="K11973" s="79" t="str">
        <v/>
      </c>
    </row>
    <row r="11974">
      <c r="A11974" s="81" t="str">
        <v/>
      </c>
      <c r="B11974" s="81" t="str">
        <v/>
      </c>
      <c r="C11974" s="83">
        <f>IF($E11974="","",IFERROR(VLOOKUP(TRIM(E11974&amp;""),'Référentiel Articles'!$A$2:$F$634,2,FALSE),""))</f>
      </c>
      <c r="D11974" s="83">
        <f>IF($E11974="","",IFERROR(VLOOKUP(TRIM(E11974&amp;""),'Référentiel Articles'!$A$2:$F$634,3,FALSE),""))</f>
      </c>
      <c r="E11974" s="81" t="str">
        <v/>
      </c>
      <c r="F11974" s="83">
        <f>IF($E11974="","",IFERROR(VLOOKUP(TRIM(E11974&amp;""),'Référentiel Articles'!$A$2:$F$634,4,FALSE),""))</f>
      </c>
      <c r="G11974" s="84">
        <f>IF($E11974="","",IFERROR(VLOOKUP(TRIM(E11974&amp;""),'Référentiel Articles'!$A$2:$F$634,5,FALSE),""))</f>
      </c>
      <c r="H11974" s="85" t="str">
        <v/>
      </c>
      <c r="I11974" s="84">
        <f>IF($E11974="","",IFERROR(VLOOKUP(TRIM(E11974&amp;""),'Référentiel Articles'!$A$2:$F$634,6,FALSE),""))</f>
      </c>
      <c r="J11974" s="90">
        <f>IF(OR($E11974="",$H11974=""),"",$H11974*$I11974)</f>
      </c>
      <c r="K11974" s="87" t="str">
        <v/>
      </c>
    </row>
    <row r="11975">
      <c r="A11975" s="74" t="str">
        <v/>
      </c>
      <c r="B11975" s="74" t="str">
        <v/>
      </c>
      <c r="C11975" s="75">
        <f>IF($E11975="","",IFERROR(VLOOKUP(TRIM(E11975&amp;""),'Référentiel Articles'!$A$2:$F$634,2,FALSE),""))</f>
      </c>
      <c r="D11975" s="75">
        <f>IF($E11975="","",IFERROR(VLOOKUP(TRIM(E11975&amp;""),'Référentiel Articles'!$A$2:$F$634,3,FALSE),""))</f>
      </c>
      <c r="E11975" s="74" t="str">
        <v/>
      </c>
      <c r="F11975" s="75">
        <f>IF($E11975="","",IFERROR(VLOOKUP(TRIM(E11975&amp;""),'Référentiel Articles'!$A$2:$F$634,4,FALSE),""))</f>
      </c>
      <c r="G11975" s="76">
        <f>IF($E11975="","",IFERROR(VLOOKUP(TRIM(E11975&amp;""),'Référentiel Articles'!$A$2:$F$634,5,FALSE),""))</f>
      </c>
      <c r="H11975" s="77" t="str">
        <v/>
      </c>
      <c r="I11975" s="76">
        <f>IF($E11975="","",IFERROR(VLOOKUP(TRIM(E11975&amp;""),'Référentiel Articles'!$A$2:$F$634,6,FALSE),""))</f>
      </c>
      <c r="J11975" s="78">
        <f>IF(OR($E11975="",$H11975=""),"",$H11975*$I11975)</f>
      </c>
      <c r="K11975" s="79" t="str">
        <v/>
      </c>
    </row>
    <row r="11976">
      <c r="A11976" s="81" t="str">
        <v/>
      </c>
      <c r="B11976" s="81" t="str">
        <v/>
      </c>
      <c r="C11976" s="83">
        <f>IF($E11976="","",IFERROR(VLOOKUP(TRIM(E11976&amp;""),'Référentiel Articles'!$A$2:$F$634,2,FALSE),""))</f>
      </c>
      <c r="D11976" s="83">
        <f>IF($E11976="","",IFERROR(VLOOKUP(TRIM(E11976&amp;""),'Référentiel Articles'!$A$2:$F$634,3,FALSE),""))</f>
      </c>
      <c r="E11976" s="81" t="str">
        <v/>
      </c>
      <c r="F11976" s="83">
        <f>IF($E11976="","",IFERROR(VLOOKUP(TRIM(E11976&amp;""),'Référentiel Articles'!$A$2:$F$634,4,FALSE),""))</f>
      </c>
      <c r="G11976" s="84">
        <f>IF($E11976="","",IFERROR(VLOOKUP(TRIM(E11976&amp;""),'Référentiel Articles'!$A$2:$F$634,5,FALSE),""))</f>
      </c>
      <c r="H11976" s="85" t="str">
        <v/>
      </c>
      <c r="I11976" s="84">
        <f>IF($E11976="","",IFERROR(VLOOKUP(TRIM(E11976&amp;""),'Référentiel Articles'!$A$2:$F$634,6,FALSE),""))</f>
      </c>
      <c r="J11976" s="90">
        <f>IF(OR($E11976="",$H11976=""),"",$H11976*$I11976)</f>
      </c>
      <c r="K11976" s="87" t="str">
        <v/>
      </c>
    </row>
    <row r="11977">
      <c r="A11977" s="74" t="str">
        <v/>
      </c>
      <c r="B11977" s="74" t="str">
        <v/>
      </c>
      <c r="C11977" s="75">
        <f>IF($E11977="","",IFERROR(VLOOKUP(TRIM(E11977&amp;""),'Référentiel Articles'!$A$2:$F$634,2,FALSE),""))</f>
      </c>
      <c r="D11977" s="75">
        <f>IF($E11977="","",IFERROR(VLOOKUP(TRIM(E11977&amp;""),'Référentiel Articles'!$A$2:$F$634,3,FALSE),""))</f>
      </c>
      <c r="E11977" s="74" t="str">
        <v/>
      </c>
      <c r="F11977" s="75">
        <f>IF($E11977="","",IFERROR(VLOOKUP(TRIM(E11977&amp;""),'Référentiel Articles'!$A$2:$F$634,4,FALSE),""))</f>
      </c>
      <c r="G11977" s="76">
        <f>IF($E11977="","",IFERROR(VLOOKUP(TRIM(E11977&amp;""),'Référentiel Articles'!$A$2:$F$634,5,FALSE),""))</f>
      </c>
      <c r="H11977" s="77" t="str">
        <v/>
      </c>
      <c r="I11977" s="76">
        <f>IF($E11977="","",IFERROR(VLOOKUP(TRIM(E11977&amp;""),'Référentiel Articles'!$A$2:$F$634,6,FALSE),""))</f>
      </c>
      <c r="J11977" s="78">
        <f>IF(OR($E11977="",$H11977=""),"",$H11977*$I11977)</f>
      </c>
      <c r="K11977" s="79" t="str">
        <v/>
      </c>
    </row>
    <row r="11978">
      <c r="A11978" s="81" t="str">
        <v/>
      </c>
      <c r="B11978" s="81" t="str">
        <v/>
      </c>
      <c r="C11978" s="83">
        <f>IF($E11978="","",IFERROR(VLOOKUP(TRIM(E11978&amp;""),'Référentiel Articles'!$A$2:$F$634,2,FALSE),""))</f>
      </c>
      <c r="D11978" s="83">
        <f>IF($E11978="","",IFERROR(VLOOKUP(TRIM(E11978&amp;""),'Référentiel Articles'!$A$2:$F$634,3,FALSE),""))</f>
      </c>
      <c r="E11978" s="81" t="str">
        <v/>
      </c>
      <c r="F11978" s="83">
        <f>IF($E11978="","",IFERROR(VLOOKUP(TRIM(E11978&amp;""),'Référentiel Articles'!$A$2:$F$634,4,FALSE),""))</f>
      </c>
      <c r="G11978" s="84">
        <f>IF($E11978="","",IFERROR(VLOOKUP(TRIM(E11978&amp;""),'Référentiel Articles'!$A$2:$F$634,5,FALSE),""))</f>
      </c>
      <c r="H11978" s="85" t="str">
        <v/>
      </c>
      <c r="I11978" s="84">
        <f>IF($E11978="","",IFERROR(VLOOKUP(TRIM(E11978&amp;""),'Référentiel Articles'!$A$2:$F$634,6,FALSE),""))</f>
      </c>
      <c r="J11978" s="90">
        <f>IF(OR($E11978="",$H11978=""),"",$H11978*$I11978)</f>
      </c>
      <c r="K11978" s="87" t="str">
        <v/>
      </c>
    </row>
    <row r="11979">
      <c r="A11979" s="74" t="str">
        <v/>
      </c>
      <c r="B11979" s="74" t="str">
        <v/>
      </c>
      <c r="C11979" s="75">
        <f>IF($E11979="","",IFERROR(VLOOKUP(TRIM(E11979&amp;""),'Référentiel Articles'!$A$2:$F$634,2,FALSE),""))</f>
      </c>
      <c r="D11979" s="75">
        <f>IF($E11979="","",IFERROR(VLOOKUP(TRIM(E11979&amp;""),'Référentiel Articles'!$A$2:$F$634,3,FALSE),""))</f>
      </c>
      <c r="E11979" s="74" t="str">
        <v/>
      </c>
      <c r="F11979" s="75">
        <f>IF($E11979="","",IFERROR(VLOOKUP(TRIM(E11979&amp;""),'Référentiel Articles'!$A$2:$F$634,4,FALSE),""))</f>
      </c>
      <c r="G11979" s="76">
        <f>IF($E11979="","",IFERROR(VLOOKUP(TRIM(E11979&amp;""),'Référentiel Articles'!$A$2:$F$634,5,FALSE),""))</f>
      </c>
      <c r="H11979" s="77" t="str">
        <v/>
      </c>
      <c r="I11979" s="76">
        <f>IF($E11979="","",IFERROR(VLOOKUP(TRIM(E11979&amp;""),'Référentiel Articles'!$A$2:$F$634,6,FALSE),""))</f>
      </c>
      <c r="J11979" s="78">
        <f>IF(OR($E11979="",$H11979=""),"",$H11979*$I11979)</f>
      </c>
      <c r="K11979" s="79" t="str">
        <v/>
      </c>
    </row>
    <row r="11980">
      <c r="A11980" s="81" t="str">
        <v/>
      </c>
      <c r="B11980" s="81" t="str">
        <v/>
      </c>
      <c r="C11980" s="83">
        <f>IF($E11980="","",IFERROR(VLOOKUP(TRIM(E11980&amp;""),'Référentiel Articles'!$A$2:$F$634,2,FALSE),""))</f>
      </c>
      <c r="D11980" s="83">
        <f>IF($E11980="","",IFERROR(VLOOKUP(TRIM(E11980&amp;""),'Référentiel Articles'!$A$2:$F$634,3,FALSE),""))</f>
      </c>
      <c r="E11980" s="81" t="str">
        <v/>
      </c>
      <c r="F11980" s="83">
        <f>IF($E11980="","",IFERROR(VLOOKUP(TRIM(E11980&amp;""),'Référentiel Articles'!$A$2:$F$634,4,FALSE),""))</f>
      </c>
      <c r="G11980" s="84">
        <f>IF($E11980="","",IFERROR(VLOOKUP(TRIM(E11980&amp;""),'Référentiel Articles'!$A$2:$F$634,5,FALSE),""))</f>
      </c>
      <c r="H11980" s="85" t="str">
        <v/>
      </c>
      <c r="I11980" s="84">
        <f>IF($E11980="","",IFERROR(VLOOKUP(TRIM(E11980&amp;""),'Référentiel Articles'!$A$2:$F$634,6,FALSE),""))</f>
      </c>
      <c r="J11980" s="90">
        <f>IF(OR($E11980="",$H11980=""),"",$H11980*$I11980)</f>
      </c>
      <c r="K11980" s="87" t="str">
        <v/>
      </c>
    </row>
    <row r="11981">
      <c r="A11981" s="74" t="str">
        <v/>
      </c>
      <c r="B11981" s="74" t="str">
        <v/>
      </c>
      <c r="C11981" s="75">
        <f>IF($E11981="","",IFERROR(VLOOKUP(TRIM(E11981&amp;""),'Référentiel Articles'!$A$2:$F$634,2,FALSE),""))</f>
      </c>
      <c r="D11981" s="75">
        <f>IF($E11981="","",IFERROR(VLOOKUP(TRIM(E11981&amp;""),'Référentiel Articles'!$A$2:$F$634,3,FALSE),""))</f>
      </c>
      <c r="E11981" s="74" t="str">
        <v/>
      </c>
      <c r="F11981" s="75">
        <f>IF($E11981="","",IFERROR(VLOOKUP(TRIM(E11981&amp;""),'Référentiel Articles'!$A$2:$F$634,4,FALSE),""))</f>
      </c>
      <c r="G11981" s="76">
        <f>IF($E11981="","",IFERROR(VLOOKUP(TRIM(E11981&amp;""),'Référentiel Articles'!$A$2:$F$634,5,FALSE),""))</f>
      </c>
      <c r="H11981" s="77" t="str">
        <v/>
      </c>
      <c r="I11981" s="76">
        <f>IF($E11981="","",IFERROR(VLOOKUP(TRIM(E11981&amp;""),'Référentiel Articles'!$A$2:$F$634,6,FALSE),""))</f>
      </c>
      <c r="J11981" s="78">
        <f>IF(OR($E11981="",$H11981=""),"",$H11981*$I11981)</f>
      </c>
      <c r="K11981" s="79" t="str">
        <v/>
      </c>
    </row>
    <row r="11982">
      <c r="A11982" s="81" t="str">
        <v/>
      </c>
      <c r="B11982" s="81" t="str">
        <v/>
      </c>
      <c r="C11982" s="83">
        <f>IF($E11982="","",IFERROR(VLOOKUP(TRIM(E11982&amp;""),'Référentiel Articles'!$A$2:$F$634,2,FALSE),""))</f>
      </c>
      <c r="D11982" s="83">
        <f>IF($E11982="","",IFERROR(VLOOKUP(TRIM(E11982&amp;""),'Référentiel Articles'!$A$2:$F$634,3,FALSE),""))</f>
      </c>
      <c r="E11982" s="81" t="str">
        <v/>
      </c>
      <c r="F11982" s="83">
        <f>IF($E11982="","",IFERROR(VLOOKUP(TRIM(E11982&amp;""),'Référentiel Articles'!$A$2:$F$634,4,FALSE),""))</f>
      </c>
      <c r="G11982" s="84">
        <f>IF($E11982="","",IFERROR(VLOOKUP(TRIM(E11982&amp;""),'Référentiel Articles'!$A$2:$F$634,5,FALSE),""))</f>
      </c>
      <c r="H11982" s="85" t="str">
        <v/>
      </c>
      <c r="I11982" s="84">
        <f>IF($E11982="","",IFERROR(VLOOKUP(TRIM(E11982&amp;""),'Référentiel Articles'!$A$2:$F$634,6,FALSE),""))</f>
      </c>
      <c r="J11982" s="90">
        <f>IF(OR($E11982="",$H11982=""),"",$H11982*$I11982)</f>
      </c>
      <c r="K11982" s="87" t="str">
        <v/>
      </c>
    </row>
    <row r="11983">
      <c r="A11983" s="74" t="str">
        <v/>
      </c>
      <c r="B11983" s="74" t="str">
        <v/>
      </c>
      <c r="C11983" s="75">
        <f>IF($E11983="","",IFERROR(VLOOKUP(TRIM(E11983&amp;""),'Référentiel Articles'!$A$2:$F$634,2,FALSE),""))</f>
      </c>
      <c r="D11983" s="75">
        <f>IF($E11983="","",IFERROR(VLOOKUP(TRIM(E11983&amp;""),'Référentiel Articles'!$A$2:$F$634,3,FALSE),""))</f>
      </c>
      <c r="E11983" s="74" t="str">
        <v/>
      </c>
      <c r="F11983" s="75">
        <f>IF($E11983="","",IFERROR(VLOOKUP(TRIM(E11983&amp;""),'Référentiel Articles'!$A$2:$F$634,4,FALSE),""))</f>
      </c>
      <c r="G11983" s="76">
        <f>IF($E11983="","",IFERROR(VLOOKUP(TRIM(E11983&amp;""),'Référentiel Articles'!$A$2:$F$634,5,FALSE),""))</f>
      </c>
      <c r="H11983" s="77" t="str">
        <v/>
      </c>
      <c r="I11983" s="76">
        <f>IF($E11983="","",IFERROR(VLOOKUP(TRIM(E11983&amp;""),'Référentiel Articles'!$A$2:$F$634,6,FALSE),""))</f>
      </c>
      <c r="J11983" s="78">
        <f>IF(OR($E11983="",$H11983=""),"",$H11983*$I11983)</f>
      </c>
      <c r="K11983" s="79" t="str">
        <v/>
      </c>
    </row>
    <row r="11984">
      <c r="A11984" s="81" t="str">
        <v/>
      </c>
      <c r="B11984" s="81" t="str">
        <v/>
      </c>
      <c r="C11984" s="83">
        <f>IF($E11984="","",IFERROR(VLOOKUP(TRIM(E11984&amp;""),'Référentiel Articles'!$A$2:$F$634,2,FALSE),""))</f>
      </c>
      <c r="D11984" s="83">
        <f>IF($E11984="","",IFERROR(VLOOKUP(TRIM(E11984&amp;""),'Référentiel Articles'!$A$2:$F$634,3,FALSE),""))</f>
      </c>
      <c r="E11984" s="81" t="str">
        <v/>
      </c>
      <c r="F11984" s="83">
        <f>IF($E11984="","",IFERROR(VLOOKUP(TRIM(E11984&amp;""),'Référentiel Articles'!$A$2:$F$634,4,FALSE),""))</f>
      </c>
      <c r="G11984" s="84">
        <f>IF($E11984="","",IFERROR(VLOOKUP(TRIM(E11984&amp;""),'Référentiel Articles'!$A$2:$F$634,5,FALSE),""))</f>
      </c>
      <c r="H11984" s="85" t="str">
        <v/>
      </c>
      <c r="I11984" s="84">
        <f>IF($E11984="","",IFERROR(VLOOKUP(TRIM(E11984&amp;""),'Référentiel Articles'!$A$2:$F$634,6,FALSE),""))</f>
      </c>
      <c r="J11984" s="90">
        <f>IF(OR($E11984="",$H11984=""),"",$H11984*$I11984)</f>
      </c>
      <c r="K11984" s="87" t="str">
        <v/>
      </c>
    </row>
    <row r="11985">
      <c r="A11985" s="74" t="str">
        <v/>
      </c>
      <c r="B11985" s="74" t="str">
        <v/>
      </c>
      <c r="C11985" s="75">
        <f>IF($E11985="","",IFERROR(VLOOKUP(TRIM(E11985&amp;""),'Référentiel Articles'!$A$2:$F$634,2,FALSE),""))</f>
      </c>
      <c r="D11985" s="75">
        <f>IF($E11985="","",IFERROR(VLOOKUP(TRIM(E11985&amp;""),'Référentiel Articles'!$A$2:$F$634,3,FALSE),""))</f>
      </c>
      <c r="E11985" s="74" t="str">
        <v/>
      </c>
      <c r="F11985" s="75">
        <f>IF($E11985="","",IFERROR(VLOOKUP(TRIM(E11985&amp;""),'Référentiel Articles'!$A$2:$F$634,4,FALSE),""))</f>
      </c>
      <c r="G11985" s="76">
        <f>IF($E11985="","",IFERROR(VLOOKUP(TRIM(E11985&amp;""),'Référentiel Articles'!$A$2:$F$634,5,FALSE),""))</f>
      </c>
      <c r="H11985" s="77" t="str">
        <v/>
      </c>
      <c r="I11985" s="76">
        <f>IF($E11985="","",IFERROR(VLOOKUP(TRIM(E11985&amp;""),'Référentiel Articles'!$A$2:$F$634,6,FALSE),""))</f>
      </c>
      <c r="J11985" s="78">
        <f>IF(OR($E11985="",$H11985=""),"",$H11985*$I11985)</f>
      </c>
      <c r="K11985" s="79" t="str">
        <v/>
      </c>
    </row>
    <row r="11986">
      <c r="A11986" s="81" t="str">
        <v/>
      </c>
      <c r="B11986" s="81" t="str">
        <v/>
      </c>
      <c r="C11986" s="83">
        <f>IF($E11986="","",IFERROR(VLOOKUP(TRIM(E11986&amp;""),'Référentiel Articles'!$A$2:$F$634,2,FALSE),""))</f>
      </c>
      <c r="D11986" s="83">
        <f>IF($E11986="","",IFERROR(VLOOKUP(TRIM(E11986&amp;""),'Référentiel Articles'!$A$2:$F$634,3,FALSE),""))</f>
      </c>
      <c r="E11986" s="81" t="str">
        <v/>
      </c>
      <c r="F11986" s="83">
        <f>IF($E11986="","",IFERROR(VLOOKUP(TRIM(E11986&amp;""),'Référentiel Articles'!$A$2:$F$634,4,FALSE),""))</f>
      </c>
      <c r="G11986" s="84">
        <f>IF($E11986="","",IFERROR(VLOOKUP(TRIM(E11986&amp;""),'Référentiel Articles'!$A$2:$F$634,5,FALSE),""))</f>
      </c>
      <c r="H11986" s="85" t="str">
        <v/>
      </c>
      <c r="I11986" s="84">
        <f>IF($E11986="","",IFERROR(VLOOKUP(TRIM(E11986&amp;""),'Référentiel Articles'!$A$2:$F$634,6,FALSE),""))</f>
      </c>
      <c r="J11986" s="90">
        <f>IF(OR($E11986="",$H11986=""),"",$H11986*$I11986)</f>
      </c>
      <c r="K11986" s="87" t="str">
        <v/>
      </c>
    </row>
    <row r="11987">
      <c r="A11987" s="74" t="str">
        <v/>
      </c>
      <c r="B11987" s="74" t="str">
        <v/>
      </c>
      <c r="C11987" s="75">
        <f>IF($E11987="","",IFERROR(VLOOKUP(TRIM(E11987&amp;""),'Référentiel Articles'!$A$2:$F$634,2,FALSE),""))</f>
      </c>
      <c r="D11987" s="75">
        <f>IF($E11987="","",IFERROR(VLOOKUP(TRIM(E11987&amp;""),'Référentiel Articles'!$A$2:$F$634,3,FALSE),""))</f>
      </c>
      <c r="E11987" s="74" t="str">
        <v/>
      </c>
      <c r="F11987" s="75">
        <f>IF($E11987="","",IFERROR(VLOOKUP(TRIM(E11987&amp;""),'Référentiel Articles'!$A$2:$F$634,4,FALSE),""))</f>
      </c>
      <c r="G11987" s="76">
        <f>IF($E11987="","",IFERROR(VLOOKUP(TRIM(E11987&amp;""),'Référentiel Articles'!$A$2:$F$634,5,FALSE),""))</f>
      </c>
      <c r="H11987" s="77" t="str">
        <v/>
      </c>
      <c r="I11987" s="76">
        <f>IF($E11987="","",IFERROR(VLOOKUP(TRIM(E11987&amp;""),'Référentiel Articles'!$A$2:$F$634,6,FALSE),""))</f>
      </c>
      <c r="J11987" s="78">
        <f>IF(OR($E11987="",$H11987=""),"",$H11987*$I11987)</f>
      </c>
      <c r="K11987" s="79" t="str">
        <v/>
      </c>
    </row>
    <row r="11988">
      <c r="A11988" s="81" t="str">
        <v/>
      </c>
      <c r="B11988" s="81" t="str">
        <v/>
      </c>
      <c r="C11988" s="83">
        <f>IF($E11988="","",IFERROR(VLOOKUP(TRIM(E11988&amp;""),'Référentiel Articles'!$A$2:$F$634,2,FALSE),""))</f>
      </c>
      <c r="D11988" s="83">
        <f>IF($E11988="","",IFERROR(VLOOKUP(TRIM(E11988&amp;""),'Référentiel Articles'!$A$2:$F$634,3,FALSE),""))</f>
      </c>
      <c r="E11988" s="81" t="str">
        <v/>
      </c>
      <c r="F11988" s="83">
        <f>IF($E11988="","",IFERROR(VLOOKUP(TRIM(E11988&amp;""),'Référentiel Articles'!$A$2:$F$634,4,FALSE),""))</f>
      </c>
      <c r="G11988" s="84">
        <f>IF($E11988="","",IFERROR(VLOOKUP(TRIM(E11988&amp;""),'Référentiel Articles'!$A$2:$F$634,5,FALSE),""))</f>
      </c>
      <c r="H11988" s="85" t="str">
        <v/>
      </c>
      <c r="I11988" s="84">
        <f>IF($E11988="","",IFERROR(VLOOKUP(TRIM(E11988&amp;""),'Référentiel Articles'!$A$2:$F$634,6,FALSE),""))</f>
      </c>
      <c r="J11988" s="90">
        <f>IF(OR($E11988="",$H11988=""),"",$H11988*$I11988)</f>
      </c>
      <c r="K11988" s="87" t="str">
        <v/>
      </c>
    </row>
    <row r="11989">
      <c r="A11989" s="74" t="str">
        <v/>
      </c>
      <c r="B11989" s="74" t="str">
        <v/>
      </c>
      <c r="C11989" s="75">
        <f>IF($E11989="","",IFERROR(VLOOKUP(TRIM(E11989&amp;""),'Référentiel Articles'!$A$2:$F$634,2,FALSE),""))</f>
      </c>
      <c r="D11989" s="75">
        <f>IF($E11989="","",IFERROR(VLOOKUP(TRIM(E11989&amp;""),'Référentiel Articles'!$A$2:$F$634,3,FALSE),""))</f>
      </c>
      <c r="E11989" s="74" t="str">
        <v/>
      </c>
      <c r="F11989" s="75">
        <f>IF($E11989="","",IFERROR(VLOOKUP(TRIM(E11989&amp;""),'Référentiel Articles'!$A$2:$F$634,4,FALSE),""))</f>
      </c>
      <c r="G11989" s="76">
        <f>IF($E11989="","",IFERROR(VLOOKUP(TRIM(E11989&amp;""),'Référentiel Articles'!$A$2:$F$634,5,FALSE),""))</f>
      </c>
      <c r="H11989" s="77" t="str">
        <v/>
      </c>
      <c r="I11989" s="76">
        <f>IF($E11989="","",IFERROR(VLOOKUP(TRIM(E11989&amp;""),'Référentiel Articles'!$A$2:$F$634,6,FALSE),""))</f>
      </c>
      <c r="J11989" s="78">
        <f>IF(OR($E11989="",$H11989=""),"",$H11989*$I11989)</f>
      </c>
      <c r="K11989" s="79" t="str">
        <v/>
      </c>
    </row>
    <row r="11990">
      <c r="A11990" s="81" t="str">
        <v/>
      </c>
      <c r="B11990" s="81" t="str">
        <v/>
      </c>
      <c r="C11990" s="83">
        <f>IF($E11990="","",IFERROR(VLOOKUP(TRIM(E11990&amp;""),'Référentiel Articles'!$A$2:$F$634,2,FALSE),""))</f>
      </c>
      <c r="D11990" s="83">
        <f>IF($E11990="","",IFERROR(VLOOKUP(TRIM(E11990&amp;""),'Référentiel Articles'!$A$2:$F$634,3,FALSE),""))</f>
      </c>
      <c r="E11990" s="81" t="str">
        <v/>
      </c>
      <c r="F11990" s="83">
        <f>IF($E11990="","",IFERROR(VLOOKUP(TRIM(E11990&amp;""),'Référentiel Articles'!$A$2:$F$634,4,FALSE),""))</f>
      </c>
      <c r="G11990" s="84">
        <f>IF($E11990="","",IFERROR(VLOOKUP(TRIM(E11990&amp;""),'Référentiel Articles'!$A$2:$F$634,5,FALSE),""))</f>
      </c>
      <c r="H11990" s="85" t="str">
        <v/>
      </c>
      <c r="I11990" s="84">
        <f>IF($E11990="","",IFERROR(VLOOKUP(TRIM(E11990&amp;""),'Référentiel Articles'!$A$2:$F$634,6,FALSE),""))</f>
      </c>
      <c r="J11990" s="90">
        <f>IF(OR($E11990="",$H11990=""),"",$H11990*$I11990)</f>
      </c>
      <c r="K11990" s="87" t="str">
        <v/>
      </c>
    </row>
    <row r="11991">
      <c r="A11991" s="74" t="str">
        <v/>
      </c>
      <c r="B11991" s="74" t="str">
        <v/>
      </c>
      <c r="C11991" s="75">
        <f>IF($E11991="","",IFERROR(VLOOKUP(TRIM(E11991&amp;""),'Référentiel Articles'!$A$2:$F$634,2,FALSE),""))</f>
      </c>
      <c r="D11991" s="75">
        <f>IF($E11991="","",IFERROR(VLOOKUP(TRIM(E11991&amp;""),'Référentiel Articles'!$A$2:$F$634,3,FALSE),""))</f>
      </c>
      <c r="E11991" s="74" t="str">
        <v/>
      </c>
      <c r="F11991" s="75">
        <f>IF($E11991="","",IFERROR(VLOOKUP(TRIM(E11991&amp;""),'Référentiel Articles'!$A$2:$F$634,4,FALSE),""))</f>
      </c>
      <c r="G11991" s="76">
        <f>IF($E11991="","",IFERROR(VLOOKUP(TRIM(E11991&amp;""),'Référentiel Articles'!$A$2:$F$634,5,FALSE),""))</f>
      </c>
      <c r="H11991" s="77" t="str">
        <v/>
      </c>
      <c r="I11991" s="76">
        <f>IF($E11991="","",IFERROR(VLOOKUP(TRIM(E11991&amp;""),'Référentiel Articles'!$A$2:$F$634,6,FALSE),""))</f>
      </c>
      <c r="J11991" s="78">
        <f>IF(OR($E11991="",$H11991=""),"",$H11991*$I11991)</f>
      </c>
      <c r="K11991" s="79" t="str">
        <v/>
      </c>
    </row>
    <row r="11992">
      <c r="A11992" s="81" t="str">
        <v/>
      </c>
      <c r="B11992" s="81" t="str">
        <v/>
      </c>
      <c r="C11992" s="83">
        <f>IF($E11992="","",IFERROR(VLOOKUP(TRIM(E11992&amp;""),'Référentiel Articles'!$A$2:$F$634,2,FALSE),""))</f>
      </c>
      <c r="D11992" s="83">
        <f>IF($E11992="","",IFERROR(VLOOKUP(TRIM(E11992&amp;""),'Référentiel Articles'!$A$2:$F$634,3,FALSE),""))</f>
      </c>
      <c r="E11992" s="81" t="str">
        <v/>
      </c>
      <c r="F11992" s="83">
        <f>IF($E11992="","",IFERROR(VLOOKUP(TRIM(E11992&amp;""),'Référentiel Articles'!$A$2:$F$634,4,FALSE),""))</f>
      </c>
      <c r="G11992" s="84">
        <f>IF($E11992="","",IFERROR(VLOOKUP(TRIM(E11992&amp;""),'Référentiel Articles'!$A$2:$F$634,5,FALSE),""))</f>
      </c>
      <c r="H11992" s="85" t="str">
        <v/>
      </c>
      <c r="I11992" s="84">
        <f>IF($E11992="","",IFERROR(VLOOKUP(TRIM(E11992&amp;""),'Référentiel Articles'!$A$2:$F$634,6,FALSE),""))</f>
      </c>
      <c r="J11992" s="90">
        <f>IF(OR($E11992="",$H11992=""),"",$H11992*$I11992)</f>
      </c>
      <c r="K11992" s="87" t="str">
        <v/>
      </c>
    </row>
    <row r="11993">
      <c r="A11993" s="74" t="str">
        <v/>
      </c>
      <c r="B11993" s="74" t="str">
        <v/>
      </c>
      <c r="C11993" s="75">
        <f>IF($E11993="","",IFERROR(VLOOKUP(TRIM(E11993&amp;""),'Référentiel Articles'!$A$2:$F$634,2,FALSE),""))</f>
      </c>
      <c r="D11993" s="75">
        <f>IF($E11993="","",IFERROR(VLOOKUP(TRIM(E11993&amp;""),'Référentiel Articles'!$A$2:$F$634,3,FALSE),""))</f>
      </c>
      <c r="E11993" s="74" t="str">
        <v/>
      </c>
      <c r="F11993" s="75">
        <f>IF($E11993="","",IFERROR(VLOOKUP(TRIM(E11993&amp;""),'Référentiel Articles'!$A$2:$F$634,4,FALSE),""))</f>
      </c>
      <c r="G11993" s="76">
        <f>IF($E11993="","",IFERROR(VLOOKUP(TRIM(E11993&amp;""),'Référentiel Articles'!$A$2:$F$634,5,FALSE),""))</f>
      </c>
      <c r="H11993" s="77" t="str">
        <v/>
      </c>
      <c r="I11993" s="76">
        <f>IF($E11993="","",IFERROR(VLOOKUP(TRIM(E11993&amp;""),'Référentiel Articles'!$A$2:$F$634,6,FALSE),""))</f>
      </c>
      <c r="J11993" s="78">
        <f>IF(OR($E11993="",$H11993=""),"",$H11993*$I11993)</f>
      </c>
      <c r="K11993" s="79" t="str">
        <v/>
      </c>
    </row>
    <row r="11994">
      <c r="A11994" s="81" t="str">
        <v/>
      </c>
      <c r="B11994" s="81" t="str">
        <v/>
      </c>
      <c r="C11994" s="83">
        <f>IF($E11994="","",IFERROR(VLOOKUP(TRIM(E11994&amp;""),'Référentiel Articles'!$A$2:$F$634,2,FALSE),""))</f>
      </c>
      <c r="D11994" s="83">
        <f>IF($E11994="","",IFERROR(VLOOKUP(TRIM(E11994&amp;""),'Référentiel Articles'!$A$2:$F$634,3,FALSE),""))</f>
      </c>
      <c r="E11994" s="81" t="str">
        <v/>
      </c>
      <c r="F11994" s="83">
        <f>IF($E11994="","",IFERROR(VLOOKUP(TRIM(E11994&amp;""),'Référentiel Articles'!$A$2:$F$634,4,FALSE),""))</f>
      </c>
      <c r="G11994" s="84">
        <f>IF($E11994="","",IFERROR(VLOOKUP(TRIM(E11994&amp;""),'Référentiel Articles'!$A$2:$F$634,5,FALSE),""))</f>
      </c>
      <c r="H11994" s="85" t="str">
        <v/>
      </c>
      <c r="I11994" s="84">
        <f>IF($E11994="","",IFERROR(VLOOKUP(TRIM(E11994&amp;""),'Référentiel Articles'!$A$2:$F$634,6,FALSE),""))</f>
      </c>
      <c r="J11994" s="90">
        <f>IF(OR($E11994="",$H11994=""),"",$H11994*$I11994)</f>
      </c>
      <c r="K11994" s="87" t="str">
        <v/>
      </c>
    </row>
    <row r="11995">
      <c r="A11995" s="74" t="str">
        <v/>
      </c>
      <c r="B11995" s="74" t="str">
        <v/>
      </c>
      <c r="C11995" s="75">
        <f>IF($E11995="","",IFERROR(VLOOKUP(TRIM(E11995&amp;""),'Référentiel Articles'!$A$2:$F$634,2,FALSE),""))</f>
      </c>
      <c r="D11995" s="75">
        <f>IF($E11995="","",IFERROR(VLOOKUP(TRIM(E11995&amp;""),'Référentiel Articles'!$A$2:$F$634,3,FALSE),""))</f>
      </c>
      <c r="E11995" s="74" t="str">
        <v/>
      </c>
      <c r="F11995" s="75">
        <f>IF($E11995="","",IFERROR(VLOOKUP(TRIM(E11995&amp;""),'Référentiel Articles'!$A$2:$F$634,4,FALSE),""))</f>
      </c>
      <c r="G11995" s="76">
        <f>IF($E11995="","",IFERROR(VLOOKUP(TRIM(E11995&amp;""),'Référentiel Articles'!$A$2:$F$634,5,FALSE),""))</f>
      </c>
      <c r="H11995" s="77" t="str">
        <v/>
      </c>
      <c r="I11995" s="76">
        <f>IF($E11995="","",IFERROR(VLOOKUP(TRIM(E11995&amp;""),'Référentiel Articles'!$A$2:$F$634,6,FALSE),""))</f>
      </c>
      <c r="J11995" s="78">
        <f>IF(OR($E11995="",$H11995=""),"",$H11995*$I11995)</f>
      </c>
      <c r="K11995" s="79" t="str">
        <v/>
      </c>
    </row>
    <row r="11996">
      <c r="A11996" s="81" t="str">
        <v/>
      </c>
      <c r="B11996" s="81" t="str">
        <v/>
      </c>
      <c r="C11996" s="83">
        <f>IF($E11996="","",IFERROR(VLOOKUP(TRIM(E11996&amp;""),'Référentiel Articles'!$A$2:$F$634,2,FALSE),""))</f>
      </c>
      <c r="D11996" s="83">
        <f>IF($E11996="","",IFERROR(VLOOKUP(TRIM(E11996&amp;""),'Référentiel Articles'!$A$2:$F$634,3,FALSE),""))</f>
      </c>
      <c r="E11996" s="81" t="str">
        <v/>
      </c>
      <c r="F11996" s="83">
        <f>IF($E11996="","",IFERROR(VLOOKUP(TRIM(E11996&amp;""),'Référentiel Articles'!$A$2:$F$634,4,FALSE),""))</f>
      </c>
      <c r="G11996" s="84">
        <f>IF($E11996="","",IFERROR(VLOOKUP(TRIM(E11996&amp;""),'Référentiel Articles'!$A$2:$F$634,5,FALSE),""))</f>
      </c>
      <c r="H11996" s="85" t="str">
        <v/>
      </c>
      <c r="I11996" s="84">
        <f>IF($E11996="","",IFERROR(VLOOKUP(TRIM(E11996&amp;""),'Référentiel Articles'!$A$2:$F$634,6,FALSE),""))</f>
      </c>
      <c r="J11996" s="90">
        <f>IF(OR($E11996="",$H11996=""),"",$H11996*$I11996)</f>
      </c>
      <c r="K11996" s="87" t="str">
        <v/>
      </c>
    </row>
    <row r="11997">
      <c r="A11997" s="74" t="str">
        <v/>
      </c>
      <c r="B11997" s="74" t="str">
        <v/>
      </c>
      <c r="C11997" s="75">
        <f>IF($E11997="","",IFERROR(VLOOKUP(TRIM(E11997&amp;""),'Référentiel Articles'!$A$2:$F$634,2,FALSE),""))</f>
      </c>
      <c r="D11997" s="75">
        <f>IF($E11997="","",IFERROR(VLOOKUP(TRIM(E11997&amp;""),'Référentiel Articles'!$A$2:$F$634,3,FALSE),""))</f>
      </c>
      <c r="E11997" s="74" t="str">
        <v/>
      </c>
      <c r="F11997" s="75">
        <f>IF($E11997="","",IFERROR(VLOOKUP(TRIM(E11997&amp;""),'Référentiel Articles'!$A$2:$F$634,4,FALSE),""))</f>
      </c>
      <c r="G11997" s="76">
        <f>IF($E11997="","",IFERROR(VLOOKUP(TRIM(E11997&amp;""),'Référentiel Articles'!$A$2:$F$634,5,FALSE),""))</f>
      </c>
      <c r="H11997" s="77" t="str">
        <v/>
      </c>
      <c r="I11997" s="76">
        <f>IF($E11997="","",IFERROR(VLOOKUP(TRIM(E11997&amp;""),'Référentiel Articles'!$A$2:$F$634,6,FALSE),""))</f>
      </c>
      <c r="J11997" s="78">
        <f>IF(OR($E11997="",$H11997=""),"",$H11997*$I11997)</f>
      </c>
      <c r="K11997" s="79" t="str">
        <v/>
      </c>
    </row>
    <row r="11998">
      <c r="A11998" s="81" t="str">
        <v/>
      </c>
      <c r="B11998" s="81" t="str">
        <v/>
      </c>
      <c r="C11998" s="83">
        <f>IF($E11998="","",IFERROR(VLOOKUP(TRIM(E11998&amp;""),'Référentiel Articles'!$A$2:$F$634,2,FALSE),""))</f>
      </c>
      <c r="D11998" s="83">
        <f>IF($E11998="","",IFERROR(VLOOKUP(TRIM(E11998&amp;""),'Référentiel Articles'!$A$2:$F$634,3,FALSE),""))</f>
      </c>
      <c r="E11998" s="81" t="str">
        <v/>
      </c>
      <c r="F11998" s="83">
        <f>IF($E11998="","",IFERROR(VLOOKUP(TRIM(E11998&amp;""),'Référentiel Articles'!$A$2:$F$634,4,FALSE),""))</f>
      </c>
      <c r="G11998" s="84">
        <f>IF($E11998="","",IFERROR(VLOOKUP(TRIM(E11998&amp;""),'Référentiel Articles'!$A$2:$F$634,5,FALSE),""))</f>
      </c>
      <c r="H11998" s="85" t="str">
        <v/>
      </c>
      <c r="I11998" s="84">
        <f>IF($E11998="","",IFERROR(VLOOKUP(TRIM(E11998&amp;""),'Référentiel Articles'!$A$2:$F$634,6,FALSE),""))</f>
      </c>
      <c r="J11998" s="90">
        <f>IF(OR($E11998="",$H11998=""),"",$H11998*$I11998)</f>
      </c>
      <c r="K11998" s="87" t="str">
        <v/>
      </c>
    </row>
    <row r="11999">
      <c r="A11999" s="74" t="str">
        <v/>
      </c>
      <c r="B11999" s="74" t="str">
        <v/>
      </c>
      <c r="C11999" s="75">
        <f>IF($E11999="","",IFERROR(VLOOKUP(TRIM(E11999&amp;""),'Référentiel Articles'!$A$2:$F$634,2,FALSE),""))</f>
      </c>
      <c r="D11999" s="75">
        <f>IF($E11999="","",IFERROR(VLOOKUP(TRIM(E11999&amp;""),'Référentiel Articles'!$A$2:$F$634,3,FALSE),""))</f>
      </c>
      <c r="E11999" s="74" t="str">
        <v/>
      </c>
      <c r="F11999" s="75">
        <f>IF($E11999="","",IFERROR(VLOOKUP(TRIM(E11999&amp;""),'Référentiel Articles'!$A$2:$F$634,4,FALSE),""))</f>
      </c>
      <c r="G11999" s="76">
        <f>IF($E11999="","",IFERROR(VLOOKUP(TRIM(E11999&amp;""),'Référentiel Articles'!$A$2:$F$634,5,FALSE),""))</f>
      </c>
      <c r="H11999" s="77" t="str">
        <v/>
      </c>
      <c r="I11999" s="76">
        <f>IF($E11999="","",IFERROR(VLOOKUP(TRIM(E11999&amp;""),'Référentiel Articles'!$A$2:$F$634,6,FALSE),""))</f>
      </c>
      <c r="J11999" s="78">
        <f>IF(OR($E11999="",$H11999=""),"",$H11999*$I11999)</f>
      </c>
      <c r="K11999" s="79" t="str">
        <v/>
      </c>
    </row>
    <row r="12000">
      <c r="A12000" s="81" t="str">
        <v/>
      </c>
      <c r="B12000" s="81" t="str">
        <v/>
      </c>
      <c r="C12000" s="83">
        <f>IF($E12000="","",IFERROR(VLOOKUP(TRIM(E12000&amp;""),'Référentiel Articles'!$A$2:$F$634,2,FALSE),""))</f>
      </c>
      <c r="D12000" s="83">
        <f>IF($E12000="","",IFERROR(VLOOKUP(TRIM(E12000&amp;""),'Référentiel Articles'!$A$2:$F$634,3,FALSE),""))</f>
      </c>
      <c r="E12000" s="81" t="str">
        <v/>
      </c>
      <c r="F12000" s="83">
        <f>IF($E12000="","",IFERROR(VLOOKUP(TRIM(E12000&amp;""),'Référentiel Articles'!$A$2:$F$634,4,FALSE),""))</f>
      </c>
      <c r="G12000" s="84">
        <f>IF($E12000="","",IFERROR(VLOOKUP(TRIM(E12000&amp;""),'Référentiel Articles'!$A$2:$F$634,5,FALSE),""))</f>
      </c>
      <c r="H12000" s="85" t="str">
        <v/>
      </c>
      <c r="I12000" s="84">
        <f>IF($E12000="","",IFERROR(VLOOKUP(TRIM(E12000&amp;""),'Référentiel Articles'!$A$2:$F$634,6,FALSE),""))</f>
      </c>
      <c r="J12000" s="90">
        <f>IF(OR($E12000="",$H12000=""),"",$H12000*$I12000)</f>
      </c>
      <c r="K12000" s="87" t="str">
        <v/>
      </c>
    </row>
    <row r="12001">
      <c r="A12001" s="74" t="str">
        <v/>
      </c>
      <c r="B12001" s="74" t="str">
        <v/>
      </c>
      <c r="C12001" s="75">
        <f>IF($E12001="","",IFERROR(VLOOKUP(TRIM(E12001&amp;""),'Référentiel Articles'!$A$2:$F$634,2,FALSE),""))</f>
      </c>
      <c r="D12001" s="75">
        <f>IF($E12001="","",IFERROR(VLOOKUP(TRIM(E12001&amp;""),'Référentiel Articles'!$A$2:$F$634,3,FALSE),""))</f>
      </c>
      <c r="E12001" s="74" t="str">
        <v/>
      </c>
      <c r="F12001" s="75">
        <f>IF($E12001="","",IFERROR(VLOOKUP(TRIM(E12001&amp;""),'Référentiel Articles'!$A$2:$F$634,4,FALSE),""))</f>
      </c>
      <c r="G12001" s="76">
        <f>IF($E12001="","",IFERROR(VLOOKUP(TRIM(E12001&amp;""),'Référentiel Articles'!$A$2:$F$634,5,FALSE),""))</f>
      </c>
      <c r="H12001" s="77" t="str">
        <v/>
      </c>
      <c r="I12001" s="76">
        <f>IF($E12001="","",IFERROR(VLOOKUP(TRIM(E12001&amp;""),'Référentiel Articles'!$A$2:$F$634,6,FALSE),""))</f>
      </c>
      <c r="J12001" s="78">
        <f>IF(OR($E12001="",$H12001=""),"",$H12001*$I12001)</f>
      </c>
      <c r="K12001" s="79" t="str">
        <v/>
      </c>
    </row>
    <row r="12002">
      <c r="A12002" s="81" t="str">
        <v/>
      </c>
      <c r="B12002" s="81" t="str">
        <v/>
      </c>
      <c r="C12002" s="83">
        <f>IF($E12002="","",IFERROR(VLOOKUP(TRIM(E12002&amp;""),'Référentiel Articles'!$A$2:$F$634,2,FALSE),""))</f>
      </c>
      <c r="D12002" s="83">
        <f>IF($E12002="","",IFERROR(VLOOKUP(TRIM(E12002&amp;""),'Référentiel Articles'!$A$2:$F$634,3,FALSE),""))</f>
      </c>
      <c r="E12002" s="81" t="str">
        <v/>
      </c>
      <c r="F12002" s="83">
        <f>IF($E12002="","",IFERROR(VLOOKUP(TRIM(E12002&amp;""),'Référentiel Articles'!$A$2:$F$634,4,FALSE),""))</f>
      </c>
      <c r="G12002" s="84">
        <f>IF($E12002="","",IFERROR(VLOOKUP(TRIM(E12002&amp;""),'Référentiel Articles'!$A$2:$F$634,5,FALSE),""))</f>
      </c>
      <c r="H12002" s="85" t="str">
        <v/>
      </c>
      <c r="I12002" s="84">
        <f>IF($E12002="","",IFERROR(VLOOKUP(TRIM(E12002&amp;""),'Référentiel Articles'!$A$2:$F$634,6,FALSE),""))</f>
      </c>
      <c r="J12002" s="90">
        <f>IF(OR($E12002="",$H12002=""),"",$H12002*$I12002)</f>
      </c>
      <c r="K12002" s="87" t="str">
        <v/>
      </c>
    </row>
    <row r="12003">
      <c r="A12003" s="74" t="str">
        <v/>
      </c>
      <c r="B12003" s="74" t="str">
        <v/>
      </c>
      <c r="C12003" s="75">
        <f>IF($E12003="","",IFERROR(VLOOKUP(TRIM(E12003&amp;""),'Référentiel Articles'!$A$2:$F$634,2,FALSE),""))</f>
      </c>
      <c r="D12003" s="75">
        <f>IF($E12003="","",IFERROR(VLOOKUP(TRIM(E12003&amp;""),'Référentiel Articles'!$A$2:$F$634,3,FALSE),""))</f>
      </c>
      <c r="E12003" s="74" t="str">
        <v/>
      </c>
      <c r="F12003" s="75">
        <f>IF($E12003="","",IFERROR(VLOOKUP(TRIM(E12003&amp;""),'Référentiel Articles'!$A$2:$F$634,4,FALSE),""))</f>
      </c>
      <c r="G12003" s="76">
        <f>IF($E12003="","",IFERROR(VLOOKUP(TRIM(E12003&amp;""),'Référentiel Articles'!$A$2:$F$634,5,FALSE),""))</f>
      </c>
      <c r="H12003" s="77" t="str">
        <v/>
      </c>
      <c r="I12003" s="76">
        <f>IF($E12003="","",IFERROR(VLOOKUP(TRIM(E12003&amp;""),'Référentiel Articles'!$A$2:$F$634,6,FALSE),""))</f>
      </c>
      <c r="J12003" s="78">
        <f>IF(OR($E12003="",$H12003=""),"",$H12003*$I12003)</f>
      </c>
      <c r="K12003" s="79" t="str">
        <v/>
      </c>
    </row>
    <row r="12004">
      <c r="A12004" s="81" t="str">
        <v/>
      </c>
      <c r="B12004" s="81" t="str">
        <v/>
      </c>
      <c r="C12004" s="83">
        <f>IF($E12004="","",IFERROR(VLOOKUP(TRIM(E12004&amp;""),'Référentiel Articles'!$A$2:$F$634,2,FALSE),""))</f>
      </c>
      <c r="D12004" s="83">
        <f>IF($E12004="","",IFERROR(VLOOKUP(TRIM(E12004&amp;""),'Référentiel Articles'!$A$2:$F$634,3,FALSE),""))</f>
      </c>
      <c r="E12004" s="81" t="str">
        <v/>
      </c>
      <c r="F12004" s="83">
        <f>IF($E12004="","",IFERROR(VLOOKUP(TRIM(E12004&amp;""),'Référentiel Articles'!$A$2:$F$634,4,FALSE),""))</f>
      </c>
      <c r="G12004" s="84">
        <f>IF($E12004="","",IFERROR(VLOOKUP(TRIM(E12004&amp;""),'Référentiel Articles'!$A$2:$F$634,5,FALSE),""))</f>
      </c>
      <c r="H12004" s="85" t="str">
        <v/>
      </c>
      <c r="I12004" s="84">
        <f>IF($E12004="","",IFERROR(VLOOKUP(TRIM(E12004&amp;""),'Référentiel Articles'!$A$2:$F$634,6,FALSE),""))</f>
      </c>
      <c r="J12004" s="90">
        <f>IF(OR($E12004="",$H12004=""),"",$H12004*$I12004)</f>
      </c>
      <c r="K12004" s="87" t="str">
        <v/>
      </c>
    </row>
    <row r="12005">
      <c r="A12005" s="74" t="str">
        <v/>
      </c>
      <c r="B12005" s="74" t="str">
        <v/>
      </c>
      <c r="C12005" s="75">
        <f>IF($E12005="","",IFERROR(VLOOKUP(TRIM(E12005&amp;""),'Référentiel Articles'!$A$2:$F$634,2,FALSE),""))</f>
      </c>
      <c r="D12005" s="75">
        <f>IF($E12005="","",IFERROR(VLOOKUP(TRIM(E12005&amp;""),'Référentiel Articles'!$A$2:$F$634,3,FALSE),""))</f>
      </c>
      <c r="E12005" s="74" t="str">
        <v/>
      </c>
      <c r="F12005" s="75">
        <f>IF($E12005="","",IFERROR(VLOOKUP(TRIM(E12005&amp;""),'Référentiel Articles'!$A$2:$F$634,4,FALSE),""))</f>
      </c>
      <c r="G12005" s="76">
        <f>IF($E12005="","",IFERROR(VLOOKUP(TRIM(E12005&amp;""),'Référentiel Articles'!$A$2:$F$634,5,FALSE),""))</f>
      </c>
      <c r="H12005" s="77" t="str">
        <v/>
      </c>
      <c r="I12005" s="76">
        <f>IF($E12005="","",IFERROR(VLOOKUP(TRIM(E12005&amp;""),'Référentiel Articles'!$A$2:$F$634,6,FALSE),""))</f>
      </c>
      <c r="J12005" s="78">
        <f>IF(OR($E12005="",$H12005=""),"",$H12005*$I12005)</f>
      </c>
      <c r="K12005" s="79" t="str">
        <v/>
      </c>
    </row>
    <row r="12006">
      <c r="A12006" s="81" t="str">
        <v/>
      </c>
      <c r="B12006" s="81" t="str">
        <v/>
      </c>
      <c r="C12006" s="83">
        <f>IF($E12006="","",IFERROR(VLOOKUP(TRIM(E12006&amp;""),'Référentiel Articles'!$A$2:$F$634,2,FALSE),""))</f>
      </c>
      <c r="D12006" s="83">
        <f>IF($E12006="","",IFERROR(VLOOKUP(TRIM(E12006&amp;""),'Référentiel Articles'!$A$2:$F$634,3,FALSE),""))</f>
      </c>
      <c r="E12006" s="81" t="str">
        <v/>
      </c>
      <c r="F12006" s="83">
        <f>IF($E12006="","",IFERROR(VLOOKUP(TRIM(E12006&amp;""),'Référentiel Articles'!$A$2:$F$634,4,FALSE),""))</f>
      </c>
      <c r="G12006" s="84">
        <f>IF($E12006="","",IFERROR(VLOOKUP(TRIM(E12006&amp;""),'Référentiel Articles'!$A$2:$F$634,5,FALSE),""))</f>
      </c>
      <c r="H12006" s="85" t="str">
        <v/>
      </c>
      <c r="I12006" s="84">
        <f>IF($E12006="","",IFERROR(VLOOKUP(TRIM(E12006&amp;""),'Référentiel Articles'!$A$2:$F$634,6,FALSE),""))</f>
      </c>
      <c r="J12006" s="90">
        <f>IF(OR($E12006="",$H12006=""),"",$H12006*$I12006)</f>
      </c>
      <c r="K12006" s="87" t="str">
        <v/>
      </c>
    </row>
    <row r="12007">
      <c r="A12007" s="74" t="str">
        <v/>
      </c>
      <c r="B12007" s="74" t="str">
        <v/>
      </c>
      <c r="C12007" s="75">
        <f>IF($E12007="","",IFERROR(VLOOKUP(TRIM(E12007&amp;""),'Référentiel Articles'!$A$2:$F$634,2,FALSE),""))</f>
      </c>
      <c r="D12007" s="75">
        <f>IF($E12007="","",IFERROR(VLOOKUP(TRIM(E12007&amp;""),'Référentiel Articles'!$A$2:$F$634,3,FALSE),""))</f>
      </c>
      <c r="E12007" s="74" t="str">
        <v/>
      </c>
      <c r="F12007" s="75">
        <f>IF($E12007="","",IFERROR(VLOOKUP(TRIM(E12007&amp;""),'Référentiel Articles'!$A$2:$F$634,4,FALSE),""))</f>
      </c>
      <c r="G12007" s="76">
        <f>IF($E12007="","",IFERROR(VLOOKUP(TRIM(E12007&amp;""),'Référentiel Articles'!$A$2:$F$634,5,FALSE),""))</f>
      </c>
      <c r="H12007" s="77" t="str">
        <v/>
      </c>
      <c r="I12007" s="76">
        <f>IF($E12007="","",IFERROR(VLOOKUP(TRIM(E12007&amp;""),'Référentiel Articles'!$A$2:$F$634,6,FALSE),""))</f>
      </c>
      <c r="J12007" s="78">
        <f>IF(OR($E12007="",$H12007=""),"",$H12007*$I12007)</f>
      </c>
      <c r="K12007" s="79" t="str">
        <v/>
      </c>
    </row>
    <row r="12008">
      <c r="A12008" s="81" t="str">
        <v/>
      </c>
      <c r="B12008" s="81" t="str">
        <v/>
      </c>
      <c r="C12008" s="83">
        <f>IF($E12008="","",IFERROR(VLOOKUP(TRIM(E12008&amp;""),'Référentiel Articles'!$A$2:$F$634,2,FALSE),""))</f>
      </c>
      <c r="D12008" s="83">
        <f>IF($E12008="","",IFERROR(VLOOKUP(TRIM(E12008&amp;""),'Référentiel Articles'!$A$2:$F$634,3,FALSE),""))</f>
      </c>
      <c r="E12008" s="81" t="str">
        <v/>
      </c>
      <c r="F12008" s="83">
        <f>IF($E12008="","",IFERROR(VLOOKUP(TRIM(E12008&amp;""),'Référentiel Articles'!$A$2:$F$634,4,FALSE),""))</f>
      </c>
      <c r="G12008" s="84">
        <f>IF($E12008="","",IFERROR(VLOOKUP(TRIM(E12008&amp;""),'Référentiel Articles'!$A$2:$F$634,5,FALSE),""))</f>
      </c>
      <c r="H12008" s="85" t="str">
        <v/>
      </c>
      <c r="I12008" s="84">
        <f>IF($E12008="","",IFERROR(VLOOKUP(TRIM(E12008&amp;""),'Référentiel Articles'!$A$2:$F$634,6,FALSE),""))</f>
      </c>
      <c r="J12008" s="90">
        <f>IF(OR($E12008="",$H12008=""),"",$H12008*$I12008)</f>
      </c>
      <c r="K12008" s="87" t="str">
        <v/>
      </c>
    </row>
    <row r="12009">
      <c r="A12009" s="74" t="str">
        <v/>
      </c>
      <c r="B12009" s="74" t="str">
        <v/>
      </c>
      <c r="C12009" s="75">
        <f>IF($E12009="","",IFERROR(VLOOKUP(TRIM(E12009&amp;""),'Référentiel Articles'!$A$2:$F$634,2,FALSE),""))</f>
      </c>
      <c r="D12009" s="75">
        <f>IF($E12009="","",IFERROR(VLOOKUP(TRIM(E12009&amp;""),'Référentiel Articles'!$A$2:$F$634,3,FALSE),""))</f>
      </c>
      <c r="E12009" s="74" t="str">
        <v/>
      </c>
      <c r="F12009" s="75">
        <f>IF($E12009="","",IFERROR(VLOOKUP(TRIM(E12009&amp;""),'Référentiel Articles'!$A$2:$F$634,4,FALSE),""))</f>
      </c>
      <c r="G12009" s="76">
        <f>IF($E12009="","",IFERROR(VLOOKUP(TRIM(E12009&amp;""),'Référentiel Articles'!$A$2:$F$634,5,FALSE),""))</f>
      </c>
      <c r="H12009" s="77" t="str">
        <v/>
      </c>
      <c r="I12009" s="76">
        <f>IF($E12009="","",IFERROR(VLOOKUP(TRIM(E12009&amp;""),'Référentiel Articles'!$A$2:$F$634,6,FALSE),""))</f>
      </c>
      <c r="J12009" s="78">
        <f>IF(OR($E12009="",$H12009=""),"",$H12009*$I12009)</f>
      </c>
      <c r="K12009" s="79" t="str">
        <v/>
      </c>
    </row>
    <row r="12010">
      <c r="A12010" s="81" t="str">
        <v/>
      </c>
      <c r="B12010" s="81" t="str">
        <v/>
      </c>
      <c r="C12010" s="83">
        <f>IF($E12010="","",IFERROR(VLOOKUP(TRIM(E12010&amp;""),'Référentiel Articles'!$A$2:$F$634,2,FALSE),""))</f>
      </c>
      <c r="D12010" s="83">
        <f>IF($E12010="","",IFERROR(VLOOKUP(TRIM(E12010&amp;""),'Référentiel Articles'!$A$2:$F$634,3,FALSE),""))</f>
      </c>
      <c r="E12010" s="81" t="str">
        <v/>
      </c>
      <c r="F12010" s="83">
        <f>IF($E12010="","",IFERROR(VLOOKUP(TRIM(E12010&amp;""),'Référentiel Articles'!$A$2:$F$634,4,FALSE),""))</f>
      </c>
      <c r="G12010" s="84">
        <f>IF($E12010="","",IFERROR(VLOOKUP(TRIM(E12010&amp;""),'Référentiel Articles'!$A$2:$F$634,5,FALSE),""))</f>
      </c>
      <c r="H12010" s="85" t="str">
        <v/>
      </c>
      <c r="I12010" s="84">
        <f>IF($E12010="","",IFERROR(VLOOKUP(TRIM(E12010&amp;""),'Référentiel Articles'!$A$2:$F$634,6,FALSE),""))</f>
      </c>
      <c r="J12010" s="90">
        <f>IF(OR($E12010="",$H12010=""),"",$H12010*$I12010)</f>
      </c>
      <c r="K12010" s="87" t="str">
        <v/>
      </c>
    </row>
    <row r="12011">
      <c r="A12011" s="74" t="str">
        <v/>
      </c>
      <c r="B12011" s="74" t="str">
        <v/>
      </c>
      <c r="C12011" s="75">
        <f>IF($E12011="","",IFERROR(VLOOKUP(TRIM(E12011&amp;""),'Référentiel Articles'!$A$2:$F$634,2,FALSE),""))</f>
      </c>
      <c r="D12011" s="75">
        <f>IF($E12011="","",IFERROR(VLOOKUP(TRIM(E12011&amp;""),'Référentiel Articles'!$A$2:$F$634,3,FALSE),""))</f>
      </c>
      <c r="E12011" s="74" t="str">
        <v/>
      </c>
      <c r="F12011" s="75">
        <f>IF($E12011="","",IFERROR(VLOOKUP(TRIM(E12011&amp;""),'Référentiel Articles'!$A$2:$F$634,4,FALSE),""))</f>
      </c>
      <c r="G12011" s="76">
        <f>IF($E12011="","",IFERROR(VLOOKUP(TRIM(E12011&amp;""),'Référentiel Articles'!$A$2:$F$634,5,FALSE),""))</f>
      </c>
      <c r="H12011" s="77" t="str">
        <v/>
      </c>
      <c r="I12011" s="76">
        <f>IF($E12011="","",IFERROR(VLOOKUP(TRIM(E12011&amp;""),'Référentiel Articles'!$A$2:$F$634,6,FALSE),""))</f>
      </c>
      <c r="J12011" s="78">
        <f>IF(OR($E12011="",$H12011=""),"",$H12011*$I12011)</f>
      </c>
      <c r="K12011" s="79" t="str">
        <v/>
      </c>
    </row>
    <row r="12012">
      <c r="A12012" s="81" t="str">
        <v/>
      </c>
      <c r="B12012" s="81" t="str">
        <v/>
      </c>
      <c r="C12012" s="83">
        <f>IF($E12012="","",IFERROR(VLOOKUP(TRIM(E12012&amp;""),'Référentiel Articles'!$A$2:$F$634,2,FALSE),""))</f>
      </c>
      <c r="D12012" s="83">
        <f>IF($E12012="","",IFERROR(VLOOKUP(TRIM(E12012&amp;""),'Référentiel Articles'!$A$2:$F$634,3,FALSE),""))</f>
      </c>
      <c r="E12012" s="81" t="str">
        <v/>
      </c>
      <c r="F12012" s="83">
        <f>IF($E12012="","",IFERROR(VLOOKUP(TRIM(E12012&amp;""),'Référentiel Articles'!$A$2:$F$634,4,FALSE),""))</f>
      </c>
      <c r="G12012" s="84">
        <f>IF($E12012="","",IFERROR(VLOOKUP(TRIM(E12012&amp;""),'Référentiel Articles'!$A$2:$F$634,5,FALSE),""))</f>
      </c>
      <c r="H12012" s="85" t="str">
        <v/>
      </c>
      <c r="I12012" s="84">
        <f>IF($E12012="","",IFERROR(VLOOKUP(TRIM(E12012&amp;""),'Référentiel Articles'!$A$2:$F$634,6,FALSE),""))</f>
      </c>
      <c r="J12012" s="90">
        <f>IF(OR($E12012="",$H12012=""),"",$H12012*$I12012)</f>
      </c>
      <c r="K12012" s="87" t="str">
        <v/>
      </c>
    </row>
    <row r="12013">
      <c r="A12013" s="74" t="str">
        <v/>
      </c>
      <c r="B12013" s="74" t="str">
        <v/>
      </c>
      <c r="C12013" s="75">
        <f>IF($E12013="","",IFERROR(VLOOKUP(TRIM(E12013&amp;""),'Référentiel Articles'!$A$2:$F$634,2,FALSE),""))</f>
      </c>
      <c r="D12013" s="75">
        <f>IF($E12013="","",IFERROR(VLOOKUP(TRIM(E12013&amp;""),'Référentiel Articles'!$A$2:$F$634,3,FALSE),""))</f>
      </c>
      <c r="E12013" s="74" t="str">
        <v/>
      </c>
      <c r="F12013" s="75">
        <f>IF($E12013="","",IFERROR(VLOOKUP(TRIM(E12013&amp;""),'Référentiel Articles'!$A$2:$F$634,4,FALSE),""))</f>
      </c>
      <c r="G12013" s="76">
        <f>IF($E12013="","",IFERROR(VLOOKUP(TRIM(E12013&amp;""),'Référentiel Articles'!$A$2:$F$634,5,FALSE),""))</f>
      </c>
      <c r="H12013" s="77" t="str">
        <v/>
      </c>
      <c r="I12013" s="76">
        <f>IF($E12013="","",IFERROR(VLOOKUP(TRIM(E12013&amp;""),'Référentiel Articles'!$A$2:$F$634,6,FALSE),""))</f>
      </c>
      <c r="J12013" s="78">
        <f>IF(OR($E12013="",$H12013=""),"",$H12013*$I12013)</f>
      </c>
      <c r="K12013" s="79" t="str">
        <v/>
      </c>
    </row>
    <row r="12014">
      <c r="A12014" s="81" t="str">
        <v/>
      </c>
      <c r="B12014" s="81" t="str">
        <v/>
      </c>
      <c r="C12014" s="83">
        <f>IF($E12014="","",IFERROR(VLOOKUP(TRIM(E12014&amp;""),'Référentiel Articles'!$A$2:$F$634,2,FALSE),""))</f>
      </c>
      <c r="D12014" s="83">
        <f>IF($E12014="","",IFERROR(VLOOKUP(TRIM(E12014&amp;""),'Référentiel Articles'!$A$2:$F$634,3,FALSE),""))</f>
      </c>
      <c r="E12014" s="81" t="str">
        <v/>
      </c>
      <c r="F12014" s="83">
        <f>IF($E12014="","",IFERROR(VLOOKUP(TRIM(E12014&amp;""),'Référentiel Articles'!$A$2:$F$634,4,FALSE),""))</f>
      </c>
      <c r="G12014" s="84">
        <f>IF($E12014="","",IFERROR(VLOOKUP(TRIM(E12014&amp;""),'Référentiel Articles'!$A$2:$F$634,5,FALSE),""))</f>
      </c>
      <c r="H12014" s="85" t="str">
        <v/>
      </c>
      <c r="I12014" s="84">
        <f>IF($E12014="","",IFERROR(VLOOKUP(TRIM(E12014&amp;""),'Référentiel Articles'!$A$2:$F$634,6,FALSE),""))</f>
      </c>
      <c r="J12014" s="90">
        <f>IF(OR($E12014="",$H12014=""),"",$H12014*$I12014)</f>
      </c>
      <c r="K12014" s="87" t="str">
        <v/>
      </c>
    </row>
    <row r="12015">
      <c r="A12015" s="74" t="str">
        <v/>
      </c>
      <c r="B12015" s="74" t="str">
        <v/>
      </c>
      <c r="C12015" s="75">
        <f>IF($E12015="","",IFERROR(VLOOKUP(TRIM(E12015&amp;""),'Référentiel Articles'!$A$2:$F$634,2,FALSE),""))</f>
      </c>
      <c r="D12015" s="75">
        <f>IF($E12015="","",IFERROR(VLOOKUP(TRIM(E12015&amp;""),'Référentiel Articles'!$A$2:$F$634,3,FALSE),""))</f>
      </c>
      <c r="E12015" s="74" t="str">
        <v/>
      </c>
      <c r="F12015" s="75">
        <f>IF($E12015="","",IFERROR(VLOOKUP(TRIM(E12015&amp;""),'Référentiel Articles'!$A$2:$F$634,4,FALSE),""))</f>
      </c>
      <c r="G12015" s="76">
        <f>IF($E12015="","",IFERROR(VLOOKUP(TRIM(E12015&amp;""),'Référentiel Articles'!$A$2:$F$634,5,FALSE),""))</f>
      </c>
      <c r="H12015" s="77" t="str">
        <v/>
      </c>
      <c r="I12015" s="76">
        <f>IF($E12015="","",IFERROR(VLOOKUP(TRIM(E12015&amp;""),'Référentiel Articles'!$A$2:$F$634,6,FALSE),""))</f>
      </c>
      <c r="J12015" s="78">
        <f>IF(OR($E12015="",$H12015=""),"",$H12015*$I12015)</f>
      </c>
      <c r="K12015" s="79" t="str">
        <v/>
      </c>
    </row>
    <row r="12016">
      <c r="A12016" s="81" t="str">
        <v/>
      </c>
      <c r="B12016" s="81" t="str">
        <v/>
      </c>
      <c r="C12016" s="83">
        <f>IF($E12016="","",IFERROR(VLOOKUP(TRIM(E12016&amp;""),'Référentiel Articles'!$A$2:$F$634,2,FALSE),""))</f>
      </c>
      <c r="D12016" s="83">
        <f>IF($E12016="","",IFERROR(VLOOKUP(TRIM(E12016&amp;""),'Référentiel Articles'!$A$2:$F$634,3,FALSE),""))</f>
      </c>
      <c r="E12016" s="81" t="str">
        <v/>
      </c>
      <c r="F12016" s="83">
        <f>IF($E12016="","",IFERROR(VLOOKUP(TRIM(E12016&amp;""),'Référentiel Articles'!$A$2:$F$634,4,FALSE),""))</f>
      </c>
      <c r="G12016" s="84">
        <f>IF($E12016="","",IFERROR(VLOOKUP(TRIM(E12016&amp;""),'Référentiel Articles'!$A$2:$F$634,5,FALSE),""))</f>
      </c>
      <c r="H12016" s="85" t="str">
        <v/>
      </c>
      <c r="I12016" s="84">
        <f>IF($E12016="","",IFERROR(VLOOKUP(TRIM(E12016&amp;""),'Référentiel Articles'!$A$2:$F$634,6,FALSE),""))</f>
      </c>
      <c r="J12016" s="90">
        <f>IF(OR($E12016="",$H12016=""),"",$H12016*$I12016)</f>
      </c>
      <c r="K12016" s="87" t="str">
        <v/>
      </c>
    </row>
    <row r="12017">
      <c r="A12017" s="74" t="str">
        <v/>
      </c>
      <c r="B12017" s="74" t="str">
        <v/>
      </c>
      <c r="C12017" s="75">
        <f>IF($E12017="","",IFERROR(VLOOKUP(TRIM(E12017&amp;""),'Référentiel Articles'!$A$2:$F$634,2,FALSE),""))</f>
      </c>
      <c r="D12017" s="75">
        <f>IF($E12017="","",IFERROR(VLOOKUP(TRIM(E12017&amp;""),'Référentiel Articles'!$A$2:$F$634,3,FALSE),""))</f>
      </c>
      <c r="E12017" s="74" t="str">
        <v/>
      </c>
      <c r="F12017" s="75">
        <f>IF($E12017="","",IFERROR(VLOOKUP(TRIM(E12017&amp;""),'Référentiel Articles'!$A$2:$F$634,4,FALSE),""))</f>
      </c>
      <c r="G12017" s="76">
        <f>IF($E12017="","",IFERROR(VLOOKUP(TRIM(E12017&amp;""),'Référentiel Articles'!$A$2:$F$634,5,FALSE),""))</f>
      </c>
      <c r="H12017" s="77" t="str">
        <v/>
      </c>
      <c r="I12017" s="76">
        <f>IF($E12017="","",IFERROR(VLOOKUP(TRIM(E12017&amp;""),'Référentiel Articles'!$A$2:$F$634,6,FALSE),""))</f>
      </c>
      <c r="J12017" s="78">
        <f>IF(OR($E12017="",$H12017=""),"",$H12017*$I12017)</f>
      </c>
      <c r="K12017" s="79" t="str">
        <v/>
      </c>
    </row>
    <row r="12018">
      <c r="A12018" s="81" t="str">
        <v/>
      </c>
      <c r="B12018" s="81" t="str">
        <v/>
      </c>
      <c r="C12018" s="83">
        <f>IF($E12018="","",IFERROR(VLOOKUP(TRIM(E12018&amp;""),'Référentiel Articles'!$A$2:$F$634,2,FALSE),""))</f>
      </c>
      <c r="D12018" s="83">
        <f>IF($E12018="","",IFERROR(VLOOKUP(TRIM(E12018&amp;""),'Référentiel Articles'!$A$2:$F$634,3,FALSE),""))</f>
      </c>
      <c r="E12018" s="81" t="str">
        <v/>
      </c>
      <c r="F12018" s="83">
        <f>IF($E12018="","",IFERROR(VLOOKUP(TRIM(E12018&amp;""),'Référentiel Articles'!$A$2:$F$634,4,FALSE),""))</f>
      </c>
      <c r="G12018" s="84">
        <f>IF($E12018="","",IFERROR(VLOOKUP(TRIM(E12018&amp;""),'Référentiel Articles'!$A$2:$F$634,5,FALSE),""))</f>
      </c>
      <c r="H12018" s="85" t="str">
        <v/>
      </c>
      <c r="I12018" s="84">
        <f>IF($E12018="","",IFERROR(VLOOKUP(TRIM(E12018&amp;""),'Référentiel Articles'!$A$2:$F$634,6,FALSE),""))</f>
      </c>
      <c r="J12018" s="90">
        <f>IF(OR($E12018="",$H12018=""),"",$H12018*$I12018)</f>
      </c>
      <c r="K12018" s="87" t="str">
        <v/>
      </c>
    </row>
    <row r="12019">
      <c r="A12019" s="74" t="str">
        <v/>
      </c>
      <c r="B12019" s="74" t="str">
        <v/>
      </c>
      <c r="C12019" s="75">
        <f>IF($E12019="","",IFERROR(VLOOKUP(TRIM(E12019&amp;""),'Référentiel Articles'!$A$2:$F$634,2,FALSE),""))</f>
      </c>
      <c r="D12019" s="75">
        <f>IF($E12019="","",IFERROR(VLOOKUP(TRIM(E12019&amp;""),'Référentiel Articles'!$A$2:$F$634,3,FALSE),""))</f>
      </c>
      <c r="E12019" s="74" t="str">
        <v/>
      </c>
      <c r="F12019" s="75">
        <f>IF($E12019="","",IFERROR(VLOOKUP(TRIM(E12019&amp;""),'Référentiel Articles'!$A$2:$F$634,4,FALSE),""))</f>
      </c>
      <c r="G12019" s="76">
        <f>IF($E12019="","",IFERROR(VLOOKUP(TRIM(E12019&amp;""),'Référentiel Articles'!$A$2:$F$634,5,FALSE),""))</f>
      </c>
      <c r="H12019" s="77" t="str">
        <v/>
      </c>
      <c r="I12019" s="76">
        <f>IF($E12019="","",IFERROR(VLOOKUP(TRIM(E12019&amp;""),'Référentiel Articles'!$A$2:$F$634,6,FALSE),""))</f>
      </c>
      <c r="J12019" s="78">
        <f>IF(OR($E12019="",$H12019=""),"",$H12019*$I12019)</f>
      </c>
      <c r="K12019" s="79" t="str">
        <v/>
      </c>
    </row>
    <row r="12020">
      <c r="A12020" s="81" t="str">
        <v/>
      </c>
      <c r="B12020" s="81" t="str">
        <v/>
      </c>
      <c r="C12020" s="83">
        <f>IF($E12020="","",IFERROR(VLOOKUP(TRIM(E12020&amp;""),'Référentiel Articles'!$A$2:$F$634,2,FALSE),""))</f>
      </c>
      <c r="D12020" s="83">
        <f>IF($E12020="","",IFERROR(VLOOKUP(TRIM(E12020&amp;""),'Référentiel Articles'!$A$2:$F$634,3,FALSE),""))</f>
      </c>
      <c r="E12020" s="81" t="str">
        <v/>
      </c>
      <c r="F12020" s="83">
        <f>IF($E12020="","",IFERROR(VLOOKUP(TRIM(E12020&amp;""),'Référentiel Articles'!$A$2:$F$634,4,FALSE),""))</f>
      </c>
      <c r="G12020" s="84">
        <f>IF($E12020="","",IFERROR(VLOOKUP(TRIM(E12020&amp;""),'Référentiel Articles'!$A$2:$F$634,5,FALSE),""))</f>
      </c>
      <c r="H12020" s="85" t="str">
        <v/>
      </c>
      <c r="I12020" s="84">
        <f>IF($E12020="","",IFERROR(VLOOKUP(TRIM(E12020&amp;""),'Référentiel Articles'!$A$2:$F$634,6,FALSE),""))</f>
      </c>
      <c r="J12020" s="90">
        <f>IF(OR($E12020="",$H12020=""),"",$H12020*$I12020)</f>
      </c>
      <c r="K12020" s="87" t="str">
        <v/>
      </c>
    </row>
    <row r="12021">
      <c r="A12021" s="74" t="str">
        <v/>
      </c>
      <c r="B12021" s="74" t="str">
        <v/>
      </c>
      <c r="C12021" s="75">
        <f>IF($E12021="","",IFERROR(VLOOKUP(TRIM(E12021&amp;""),'Référentiel Articles'!$A$2:$F$634,2,FALSE),""))</f>
      </c>
      <c r="D12021" s="75">
        <f>IF($E12021="","",IFERROR(VLOOKUP(TRIM(E12021&amp;""),'Référentiel Articles'!$A$2:$F$634,3,FALSE),""))</f>
      </c>
      <c r="E12021" s="74" t="str">
        <v/>
      </c>
      <c r="F12021" s="75">
        <f>IF($E12021="","",IFERROR(VLOOKUP(TRIM(E12021&amp;""),'Référentiel Articles'!$A$2:$F$634,4,FALSE),""))</f>
      </c>
      <c r="G12021" s="76">
        <f>IF($E12021="","",IFERROR(VLOOKUP(TRIM(E12021&amp;""),'Référentiel Articles'!$A$2:$F$634,5,FALSE),""))</f>
      </c>
      <c r="H12021" s="77" t="str">
        <v/>
      </c>
      <c r="I12021" s="76">
        <f>IF($E12021="","",IFERROR(VLOOKUP(TRIM(E12021&amp;""),'Référentiel Articles'!$A$2:$F$634,6,FALSE),""))</f>
      </c>
      <c r="J12021" s="78">
        <f>IF(OR($E12021="",$H12021=""),"",$H12021*$I12021)</f>
      </c>
      <c r="K12021" s="79" t="str">
        <v/>
      </c>
    </row>
    <row r="12022">
      <c r="A12022" s="81" t="str">
        <v/>
      </c>
      <c r="B12022" s="81" t="str">
        <v/>
      </c>
      <c r="C12022" s="83">
        <f>IF($E12022="","",IFERROR(VLOOKUP(TRIM(E12022&amp;""),'Référentiel Articles'!$A$2:$F$634,2,FALSE),""))</f>
      </c>
      <c r="D12022" s="83">
        <f>IF($E12022="","",IFERROR(VLOOKUP(TRIM(E12022&amp;""),'Référentiel Articles'!$A$2:$F$634,3,FALSE),""))</f>
      </c>
      <c r="E12022" s="81" t="str">
        <v/>
      </c>
      <c r="F12022" s="83">
        <f>IF($E12022="","",IFERROR(VLOOKUP(TRIM(E12022&amp;""),'Référentiel Articles'!$A$2:$F$634,4,FALSE),""))</f>
      </c>
      <c r="G12022" s="84">
        <f>IF($E12022="","",IFERROR(VLOOKUP(TRIM(E12022&amp;""),'Référentiel Articles'!$A$2:$F$634,5,FALSE),""))</f>
      </c>
      <c r="H12022" s="85" t="str">
        <v/>
      </c>
      <c r="I12022" s="84">
        <f>IF($E12022="","",IFERROR(VLOOKUP(TRIM(E12022&amp;""),'Référentiel Articles'!$A$2:$F$634,6,FALSE),""))</f>
      </c>
      <c r="J12022" s="90">
        <f>IF(OR($E12022="",$H12022=""),"",$H12022*$I12022)</f>
      </c>
      <c r="K12022" s="87" t="str">
        <v/>
      </c>
    </row>
    <row r="12023">
      <c r="A12023" s="74" t="str">
        <v/>
      </c>
      <c r="B12023" s="74" t="str">
        <v/>
      </c>
      <c r="C12023" s="75">
        <f>IF($E12023="","",IFERROR(VLOOKUP(TRIM(E12023&amp;""),'Référentiel Articles'!$A$2:$F$634,2,FALSE),""))</f>
      </c>
      <c r="D12023" s="75">
        <f>IF($E12023="","",IFERROR(VLOOKUP(TRIM(E12023&amp;""),'Référentiel Articles'!$A$2:$F$634,3,FALSE),""))</f>
      </c>
      <c r="E12023" s="74" t="str">
        <v/>
      </c>
      <c r="F12023" s="75">
        <f>IF($E12023="","",IFERROR(VLOOKUP(TRIM(E12023&amp;""),'Référentiel Articles'!$A$2:$F$634,4,FALSE),""))</f>
      </c>
      <c r="G12023" s="76">
        <f>IF($E12023="","",IFERROR(VLOOKUP(TRIM(E12023&amp;""),'Référentiel Articles'!$A$2:$F$634,5,FALSE),""))</f>
      </c>
      <c r="H12023" s="77" t="str">
        <v/>
      </c>
      <c r="I12023" s="76">
        <f>IF($E12023="","",IFERROR(VLOOKUP(TRIM(E12023&amp;""),'Référentiel Articles'!$A$2:$F$634,6,FALSE),""))</f>
      </c>
      <c r="J12023" s="78">
        <f>IF(OR($E12023="",$H12023=""),"",$H12023*$I12023)</f>
      </c>
      <c r="K12023" s="79" t="str">
        <v/>
      </c>
    </row>
    <row r="12024">
      <c r="A12024" s="81" t="str">
        <v/>
      </c>
      <c r="B12024" s="81" t="str">
        <v/>
      </c>
      <c r="C12024" s="83">
        <f>IF($E12024="","",IFERROR(VLOOKUP(TRIM(E12024&amp;""),'Référentiel Articles'!$A$2:$F$634,2,FALSE),""))</f>
      </c>
      <c r="D12024" s="83">
        <f>IF($E12024="","",IFERROR(VLOOKUP(TRIM(E12024&amp;""),'Référentiel Articles'!$A$2:$F$634,3,FALSE),""))</f>
      </c>
      <c r="E12024" s="81" t="str">
        <v/>
      </c>
      <c r="F12024" s="83">
        <f>IF($E12024="","",IFERROR(VLOOKUP(TRIM(E12024&amp;""),'Référentiel Articles'!$A$2:$F$634,4,FALSE),""))</f>
      </c>
      <c r="G12024" s="84">
        <f>IF($E12024="","",IFERROR(VLOOKUP(TRIM(E12024&amp;""),'Référentiel Articles'!$A$2:$F$634,5,FALSE),""))</f>
      </c>
      <c r="H12024" s="85" t="str">
        <v/>
      </c>
      <c r="I12024" s="84">
        <f>IF($E12024="","",IFERROR(VLOOKUP(TRIM(E12024&amp;""),'Référentiel Articles'!$A$2:$F$634,6,FALSE),""))</f>
      </c>
      <c r="J12024" s="90">
        <f>IF(OR($E12024="",$H12024=""),"",$H12024*$I12024)</f>
      </c>
      <c r="K12024" s="87" t="str">
        <v/>
      </c>
    </row>
    <row r="12025">
      <c r="A12025" s="74" t="str">
        <v/>
      </c>
      <c r="B12025" s="74" t="str">
        <v/>
      </c>
      <c r="C12025" s="75">
        <f>IF($E12025="","",IFERROR(VLOOKUP(TRIM(E12025&amp;""),'Référentiel Articles'!$A$2:$F$634,2,FALSE),""))</f>
      </c>
      <c r="D12025" s="75">
        <f>IF($E12025="","",IFERROR(VLOOKUP(TRIM(E12025&amp;""),'Référentiel Articles'!$A$2:$F$634,3,FALSE),""))</f>
      </c>
      <c r="E12025" s="74" t="str">
        <v/>
      </c>
      <c r="F12025" s="75">
        <f>IF($E12025="","",IFERROR(VLOOKUP(TRIM(E12025&amp;""),'Référentiel Articles'!$A$2:$F$634,4,FALSE),""))</f>
      </c>
      <c r="G12025" s="76">
        <f>IF($E12025="","",IFERROR(VLOOKUP(TRIM(E12025&amp;""),'Référentiel Articles'!$A$2:$F$634,5,FALSE),""))</f>
      </c>
      <c r="H12025" s="77" t="str">
        <v/>
      </c>
      <c r="I12025" s="76">
        <f>IF($E12025="","",IFERROR(VLOOKUP(TRIM(E12025&amp;""),'Référentiel Articles'!$A$2:$F$634,6,FALSE),""))</f>
      </c>
      <c r="J12025" s="78">
        <f>IF(OR($E12025="",$H12025=""),"",$H12025*$I12025)</f>
      </c>
      <c r="K12025" s="79" t="str">
        <v/>
      </c>
    </row>
    <row r="12026">
      <c r="A12026" s="81" t="str">
        <v/>
      </c>
      <c r="B12026" s="81" t="str">
        <v/>
      </c>
      <c r="C12026" s="83">
        <f>IF($E12026="","",IFERROR(VLOOKUP(TRIM(E12026&amp;""),'Référentiel Articles'!$A$2:$F$634,2,FALSE),""))</f>
      </c>
      <c r="D12026" s="83">
        <f>IF($E12026="","",IFERROR(VLOOKUP(TRIM(E12026&amp;""),'Référentiel Articles'!$A$2:$F$634,3,FALSE),""))</f>
      </c>
      <c r="E12026" s="81" t="str">
        <v/>
      </c>
      <c r="F12026" s="83">
        <f>IF($E12026="","",IFERROR(VLOOKUP(TRIM(E12026&amp;""),'Référentiel Articles'!$A$2:$F$634,4,FALSE),""))</f>
      </c>
      <c r="G12026" s="84">
        <f>IF($E12026="","",IFERROR(VLOOKUP(TRIM(E12026&amp;""),'Référentiel Articles'!$A$2:$F$634,5,FALSE),""))</f>
      </c>
      <c r="H12026" s="85" t="str">
        <v/>
      </c>
      <c r="I12026" s="84">
        <f>IF($E12026="","",IFERROR(VLOOKUP(TRIM(E12026&amp;""),'Référentiel Articles'!$A$2:$F$634,6,FALSE),""))</f>
      </c>
      <c r="J12026" s="90">
        <f>IF(OR($E12026="",$H12026=""),"",$H12026*$I12026)</f>
      </c>
      <c r="K12026" s="87" t="str">
        <v/>
      </c>
    </row>
    <row r="12027">
      <c r="A12027" s="74" t="str">
        <v/>
      </c>
      <c r="B12027" s="74" t="str">
        <v/>
      </c>
      <c r="C12027" s="75">
        <f>IF($E12027="","",IFERROR(VLOOKUP(TRIM(E12027&amp;""),'Référentiel Articles'!$A$2:$F$634,2,FALSE),""))</f>
      </c>
      <c r="D12027" s="75">
        <f>IF($E12027="","",IFERROR(VLOOKUP(TRIM(E12027&amp;""),'Référentiel Articles'!$A$2:$F$634,3,FALSE),""))</f>
      </c>
      <c r="E12027" s="74" t="str">
        <v/>
      </c>
      <c r="F12027" s="75">
        <f>IF($E12027="","",IFERROR(VLOOKUP(TRIM(E12027&amp;""),'Référentiel Articles'!$A$2:$F$634,4,FALSE),""))</f>
      </c>
      <c r="G12027" s="76">
        <f>IF($E12027="","",IFERROR(VLOOKUP(TRIM(E12027&amp;""),'Référentiel Articles'!$A$2:$F$634,5,FALSE),""))</f>
      </c>
      <c r="H12027" s="77" t="str">
        <v/>
      </c>
      <c r="I12027" s="76">
        <f>IF($E12027="","",IFERROR(VLOOKUP(TRIM(E12027&amp;""),'Référentiel Articles'!$A$2:$F$634,6,FALSE),""))</f>
      </c>
      <c r="J12027" s="78">
        <f>IF(OR($E12027="",$H12027=""),"",$H12027*$I12027)</f>
      </c>
      <c r="K12027" s="79" t="str">
        <v/>
      </c>
    </row>
    <row r="12028">
      <c r="A12028" s="81" t="str">
        <v/>
      </c>
      <c r="B12028" s="81" t="str">
        <v/>
      </c>
      <c r="C12028" s="83">
        <f>IF($E12028="","",IFERROR(VLOOKUP(TRIM(E12028&amp;""),'Référentiel Articles'!$A$2:$F$634,2,FALSE),""))</f>
      </c>
      <c r="D12028" s="83">
        <f>IF($E12028="","",IFERROR(VLOOKUP(TRIM(E12028&amp;""),'Référentiel Articles'!$A$2:$F$634,3,FALSE),""))</f>
      </c>
      <c r="E12028" s="81" t="str">
        <v/>
      </c>
      <c r="F12028" s="83">
        <f>IF($E12028="","",IFERROR(VLOOKUP(TRIM(E12028&amp;""),'Référentiel Articles'!$A$2:$F$634,4,FALSE),""))</f>
      </c>
      <c r="G12028" s="84">
        <f>IF($E12028="","",IFERROR(VLOOKUP(TRIM(E12028&amp;""),'Référentiel Articles'!$A$2:$F$634,5,FALSE),""))</f>
      </c>
      <c r="H12028" s="85" t="str">
        <v/>
      </c>
      <c r="I12028" s="84">
        <f>IF($E12028="","",IFERROR(VLOOKUP(TRIM(E12028&amp;""),'Référentiel Articles'!$A$2:$F$634,6,FALSE),""))</f>
      </c>
      <c r="J12028" s="90">
        <f>IF(OR($E12028="",$H12028=""),"",$H12028*$I12028)</f>
      </c>
      <c r="K12028" s="87" t="str">
        <v/>
      </c>
    </row>
    <row r="12029">
      <c r="A12029" s="74" t="str">
        <v/>
      </c>
      <c r="B12029" s="74" t="str">
        <v/>
      </c>
      <c r="C12029" s="75">
        <f>IF($E12029="","",IFERROR(VLOOKUP(TRIM(E12029&amp;""),'Référentiel Articles'!$A$2:$F$634,2,FALSE),""))</f>
      </c>
      <c r="D12029" s="75">
        <f>IF($E12029="","",IFERROR(VLOOKUP(TRIM(E12029&amp;""),'Référentiel Articles'!$A$2:$F$634,3,FALSE),""))</f>
      </c>
      <c r="E12029" s="74" t="str">
        <v/>
      </c>
      <c r="F12029" s="75">
        <f>IF($E12029="","",IFERROR(VLOOKUP(TRIM(E12029&amp;""),'Référentiel Articles'!$A$2:$F$634,4,FALSE),""))</f>
      </c>
      <c r="G12029" s="76">
        <f>IF($E12029="","",IFERROR(VLOOKUP(TRIM(E12029&amp;""),'Référentiel Articles'!$A$2:$F$634,5,FALSE),""))</f>
      </c>
      <c r="H12029" s="77" t="str">
        <v/>
      </c>
      <c r="I12029" s="76">
        <f>IF($E12029="","",IFERROR(VLOOKUP(TRIM(E12029&amp;""),'Référentiel Articles'!$A$2:$F$634,6,FALSE),""))</f>
      </c>
      <c r="J12029" s="78">
        <f>IF(OR($E12029="",$H12029=""),"",$H12029*$I12029)</f>
      </c>
      <c r="K12029" s="79" t="str">
        <v/>
      </c>
    </row>
    <row r="12030">
      <c r="A12030" s="81" t="str">
        <v/>
      </c>
      <c r="B12030" s="81" t="str">
        <v/>
      </c>
      <c r="C12030" s="83">
        <f>IF($E12030="","",IFERROR(VLOOKUP(TRIM(E12030&amp;""),'Référentiel Articles'!$A$2:$F$634,2,FALSE),""))</f>
      </c>
      <c r="D12030" s="83">
        <f>IF($E12030="","",IFERROR(VLOOKUP(TRIM(E12030&amp;""),'Référentiel Articles'!$A$2:$F$634,3,FALSE),""))</f>
      </c>
      <c r="E12030" s="81" t="str">
        <v/>
      </c>
      <c r="F12030" s="83">
        <f>IF($E12030="","",IFERROR(VLOOKUP(TRIM(E12030&amp;""),'Référentiel Articles'!$A$2:$F$634,4,FALSE),""))</f>
      </c>
      <c r="G12030" s="84">
        <f>IF($E12030="","",IFERROR(VLOOKUP(TRIM(E12030&amp;""),'Référentiel Articles'!$A$2:$F$634,5,FALSE),""))</f>
      </c>
      <c r="H12030" s="85" t="str">
        <v/>
      </c>
      <c r="I12030" s="84">
        <f>IF($E12030="","",IFERROR(VLOOKUP(TRIM(E12030&amp;""),'Référentiel Articles'!$A$2:$F$634,6,FALSE),""))</f>
      </c>
      <c r="J12030" s="90">
        <f>IF(OR($E12030="",$H12030=""),"",$H12030*$I12030)</f>
      </c>
      <c r="K12030" s="87" t="str">
        <v/>
      </c>
    </row>
    <row r="12031">
      <c r="A12031" s="74" t="str">
        <v/>
      </c>
      <c r="B12031" s="74" t="str">
        <v/>
      </c>
      <c r="C12031" s="75">
        <f>IF($E12031="","",IFERROR(VLOOKUP(TRIM(E12031&amp;""),'Référentiel Articles'!$A$2:$F$634,2,FALSE),""))</f>
      </c>
      <c r="D12031" s="75">
        <f>IF($E12031="","",IFERROR(VLOOKUP(TRIM(E12031&amp;""),'Référentiel Articles'!$A$2:$F$634,3,FALSE),""))</f>
      </c>
      <c r="E12031" s="74" t="str">
        <v/>
      </c>
      <c r="F12031" s="75">
        <f>IF($E12031="","",IFERROR(VLOOKUP(TRIM(E12031&amp;""),'Référentiel Articles'!$A$2:$F$634,4,FALSE),""))</f>
      </c>
      <c r="G12031" s="76">
        <f>IF($E12031="","",IFERROR(VLOOKUP(TRIM(E12031&amp;""),'Référentiel Articles'!$A$2:$F$634,5,FALSE),""))</f>
      </c>
      <c r="H12031" s="77" t="str">
        <v/>
      </c>
      <c r="I12031" s="76">
        <f>IF($E12031="","",IFERROR(VLOOKUP(TRIM(E12031&amp;""),'Référentiel Articles'!$A$2:$F$634,6,FALSE),""))</f>
      </c>
      <c r="J12031" s="78">
        <f>IF(OR($E12031="",$H12031=""),"",$H12031*$I12031)</f>
      </c>
      <c r="K12031" s="79" t="str">
        <v/>
      </c>
    </row>
    <row r="12032">
      <c r="A12032" s="81" t="str">
        <v/>
      </c>
      <c r="B12032" s="81" t="str">
        <v/>
      </c>
      <c r="C12032" s="83">
        <f>IF($E12032="","",IFERROR(VLOOKUP(TRIM(E12032&amp;""),'Référentiel Articles'!$A$2:$F$634,2,FALSE),""))</f>
      </c>
      <c r="D12032" s="83">
        <f>IF($E12032="","",IFERROR(VLOOKUP(TRIM(E12032&amp;""),'Référentiel Articles'!$A$2:$F$634,3,FALSE),""))</f>
      </c>
      <c r="E12032" s="81" t="str">
        <v/>
      </c>
      <c r="F12032" s="83">
        <f>IF($E12032="","",IFERROR(VLOOKUP(TRIM(E12032&amp;""),'Référentiel Articles'!$A$2:$F$634,4,FALSE),""))</f>
      </c>
      <c r="G12032" s="84">
        <f>IF($E12032="","",IFERROR(VLOOKUP(TRIM(E12032&amp;""),'Référentiel Articles'!$A$2:$F$634,5,FALSE),""))</f>
      </c>
      <c r="H12032" s="85" t="str">
        <v/>
      </c>
      <c r="I12032" s="84">
        <f>IF($E12032="","",IFERROR(VLOOKUP(TRIM(E12032&amp;""),'Référentiel Articles'!$A$2:$F$634,6,FALSE),""))</f>
      </c>
      <c r="J12032" s="90">
        <f>IF(OR($E12032="",$H12032=""),"",$H12032*$I12032)</f>
      </c>
      <c r="K12032" s="87" t="str">
        <v/>
      </c>
    </row>
    <row r="12033">
      <c r="A12033" s="74" t="str">
        <v/>
      </c>
      <c r="B12033" s="74" t="str">
        <v/>
      </c>
      <c r="C12033" s="75">
        <f>IF($E12033="","",IFERROR(VLOOKUP(TRIM(E12033&amp;""),'Référentiel Articles'!$A$2:$F$634,2,FALSE),""))</f>
      </c>
      <c r="D12033" s="75">
        <f>IF($E12033="","",IFERROR(VLOOKUP(TRIM(E12033&amp;""),'Référentiel Articles'!$A$2:$F$634,3,FALSE),""))</f>
      </c>
      <c r="E12033" s="74" t="str">
        <v/>
      </c>
      <c r="F12033" s="75">
        <f>IF($E12033="","",IFERROR(VLOOKUP(TRIM(E12033&amp;""),'Référentiel Articles'!$A$2:$F$634,4,FALSE),""))</f>
      </c>
      <c r="G12033" s="76">
        <f>IF($E12033="","",IFERROR(VLOOKUP(TRIM(E12033&amp;""),'Référentiel Articles'!$A$2:$F$634,5,FALSE),""))</f>
      </c>
      <c r="H12033" s="77" t="str">
        <v/>
      </c>
      <c r="I12033" s="76">
        <f>IF($E12033="","",IFERROR(VLOOKUP(TRIM(E12033&amp;""),'Référentiel Articles'!$A$2:$F$634,6,FALSE),""))</f>
      </c>
      <c r="J12033" s="78">
        <f>IF(OR($E12033="",$H12033=""),"",$H12033*$I12033)</f>
      </c>
      <c r="K12033" s="79" t="str">
        <v/>
      </c>
    </row>
    <row r="12034">
      <c r="A12034" s="81" t="str">
        <v/>
      </c>
      <c r="B12034" s="81" t="str">
        <v/>
      </c>
      <c r="C12034" s="83">
        <f>IF($E12034="","",IFERROR(VLOOKUP(TRIM(E12034&amp;""),'Référentiel Articles'!$A$2:$F$634,2,FALSE),""))</f>
      </c>
      <c r="D12034" s="83">
        <f>IF($E12034="","",IFERROR(VLOOKUP(TRIM(E12034&amp;""),'Référentiel Articles'!$A$2:$F$634,3,FALSE),""))</f>
      </c>
      <c r="E12034" s="81" t="str">
        <v/>
      </c>
      <c r="F12034" s="83">
        <f>IF($E12034="","",IFERROR(VLOOKUP(TRIM(E12034&amp;""),'Référentiel Articles'!$A$2:$F$634,4,FALSE),""))</f>
      </c>
      <c r="G12034" s="84">
        <f>IF($E12034="","",IFERROR(VLOOKUP(TRIM(E12034&amp;""),'Référentiel Articles'!$A$2:$F$634,5,FALSE),""))</f>
      </c>
      <c r="H12034" s="85" t="str">
        <v/>
      </c>
      <c r="I12034" s="84">
        <f>IF($E12034="","",IFERROR(VLOOKUP(TRIM(E12034&amp;""),'Référentiel Articles'!$A$2:$F$634,6,FALSE),""))</f>
      </c>
      <c r="J12034" s="90">
        <f>IF(OR($E12034="",$H12034=""),"",$H12034*$I12034)</f>
      </c>
      <c r="K12034" s="87" t="str">
        <v/>
      </c>
    </row>
    <row r="12035">
      <c r="A12035" s="74" t="str">
        <v/>
      </c>
      <c r="B12035" s="74" t="str">
        <v/>
      </c>
      <c r="C12035" s="75">
        <f>IF($E12035="","",IFERROR(VLOOKUP(TRIM(E12035&amp;""),'Référentiel Articles'!$A$2:$F$634,2,FALSE),""))</f>
      </c>
      <c r="D12035" s="75">
        <f>IF($E12035="","",IFERROR(VLOOKUP(TRIM(E12035&amp;""),'Référentiel Articles'!$A$2:$F$634,3,FALSE),""))</f>
      </c>
      <c r="E12035" s="74" t="str">
        <v/>
      </c>
      <c r="F12035" s="75">
        <f>IF($E12035="","",IFERROR(VLOOKUP(TRIM(E12035&amp;""),'Référentiel Articles'!$A$2:$F$634,4,FALSE),""))</f>
      </c>
      <c r="G12035" s="76">
        <f>IF($E12035="","",IFERROR(VLOOKUP(TRIM(E12035&amp;""),'Référentiel Articles'!$A$2:$F$634,5,FALSE),""))</f>
      </c>
      <c r="H12035" s="77" t="str">
        <v/>
      </c>
      <c r="I12035" s="76">
        <f>IF($E12035="","",IFERROR(VLOOKUP(TRIM(E12035&amp;""),'Référentiel Articles'!$A$2:$F$634,6,FALSE),""))</f>
      </c>
      <c r="J12035" s="78">
        <f>IF(OR($E12035="",$H12035=""),"",$H12035*$I12035)</f>
      </c>
      <c r="K12035" s="79" t="str">
        <v/>
      </c>
    </row>
    <row r="12036">
      <c r="A12036" s="81" t="str">
        <v/>
      </c>
      <c r="B12036" s="81" t="str">
        <v/>
      </c>
      <c r="C12036" s="83">
        <f>IF($E12036="","",IFERROR(VLOOKUP(TRIM(E12036&amp;""),'Référentiel Articles'!$A$2:$F$634,2,FALSE),""))</f>
      </c>
      <c r="D12036" s="83">
        <f>IF($E12036="","",IFERROR(VLOOKUP(TRIM(E12036&amp;""),'Référentiel Articles'!$A$2:$F$634,3,FALSE),""))</f>
      </c>
      <c r="E12036" s="81" t="str">
        <v/>
      </c>
      <c r="F12036" s="83">
        <f>IF($E12036="","",IFERROR(VLOOKUP(TRIM(E12036&amp;""),'Référentiel Articles'!$A$2:$F$634,4,FALSE),""))</f>
      </c>
      <c r="G12036" s="84">
        <f>IF($E12036="","",IFERROR(VLOOKUP(TRIM(E12036&amp;""),'Référentiel Articles'!$A$2:$F$634,5,FALSE),""))</f>
      </c>
      <c r="H12036" s="85" t="str">
        <v/>
      </c>
      <c r="I12036" s="84">
        <f>IF($E12036="","",IFERROR(VLOOKUP(TRIM(E12036&amp;""),'Référentiel Articles'!$A$2:$F$634,6,FALSE),""))</f>
      </c>
      <c r="J12036" s="90">
        <f>IF(OR($E12036="",$H12036=""),"",$H12036*$I12036)</f>
      </c>
      <c r="K12036" s="87" t="str">
        <v/>
      </c>
    </row>
    <row r="12037">
      <c r="A12037" s="74" t="str">
        <v/>
      </c>
      <c r="B12037" s="74" t="str">
        <v/>
      </c>
      <c r="C12037" s="75">
        <f>IF($E12037="","",IFERROR(VLOOKUP(TRIM(E12037&amp;""),'Référentiel Articles'!$A$2:$F$634,2,FALSE),""))</f>
      </c>
      <c r="D12037" s="75">
        <f>IF($E12037="","",IFERROR(VLOOKUP(TRIM(E12037&amp;""),'Référentiel Articles'!$A$2:$F$634,3,FALSE),""))</f>
      </c>
      <c r="E12037" s="74" t="str">
        <v/>
      </c>
      <c r="F12037" s="75">
        <f>IF($E12037="","",IFERROR(VLOOKUP(TRIM(E12037&amp;""),'Référentiel Articles'!$A$2:$F$634,4,FALSE),""))</f>
      </c>
      <c r="G12037" s="76">
        <f>IF($E12037="","",IFERROR(VLOOKUP(TRIM(E12037&amp;""),'Référentiel Articles'!$A$2:$F$634,5,FALSE),""))</f>
      </c>
      <c r="H12037" s="77" t="str">
        <v/>
      </c>
      <c r="I12037" s="76">
        <f>IF($E12037="","",IFERROR(VLOOKUP(TRIM(E12037&amp;""),'Référentiel Articles'!$A$2:$F$634,6,FALSE),""))</f>
      </c>
      <c r="J12037" s="78">
        <f>IF(OR($E12037="",$H12037=""),"",$H12037*$I12037)</f>
      </c>
      <c r="K12037" s="79" t="str">
        <v/>
      </c>
    </row>
    <row r="12038">
      <c r="A12038" s="81" t="str">
        <v/>
      </c>
      <c r="B12038" s="81" t="str">
        <v/>
      </c>
      <c r="C12038" s="83">
        <f>IF($E12038="","",IFERROR(VLOOKUP(TRIM(E12038&amp;""),'Référentiel Articles'!$A$2:$F$634,2,FALSE),""))</f>
      </c>
      <c r="D12038" s="83">
        <f>IF($E12038="","",IFERROR(VLOOKUP(TRIM(E12038&amp;""),'Référentiel Articles'!$A$2:$F$634,3,FALSE),""))</f>
      </c>
      <c r="E12038" s="81" t="str">
        <v/>
      </c>
      <c r="F12038" s="83">
        <f>IF($E12038="","",IFERROR(VLOOKUP(TRIM(E12038&amp;""),'Référentiel Articles'!$A$2:$F$634,4,FALSE),""))</f>
      </c>
      <c r="G12038" s="84">
        <f>IF($E12038="","",IFERROR(VLOOKUP(TRIM(E12038&amp;""),'Référentiel Articles'!$A$2:$F$634,5,FALSE),""))</f>
      </c>
      <c r="H12038" s="85" t="str">
        <v/>
      </c>
      <c r="I12038" s="84">
        <f>IF($E12038="","",IFERROR(VLOOKUP(TRIM(E12038&amp;""),'Référentiel Articles'!$A$2:$F$634,6,FALSE),""))</f>
      </c>
      <c r="J12038" s="90">
        <f>IF(OR($E12038="",$H12038=""),"",$H12038*$I12038)</f>
      </c>
      <c r="K12038" s="87" t="str">
        <v/>
      </c>
    </row>
    <row r="12039">
      <c r="A12039" s="74" t="str">
        <v/>
      </c>
      <c r="B12039" s="74" t="str">
        <v/>
      </c>
      <c r="C12039" s="75">
        <f>IF($E12039="","",IFERROR(VLOOKUP(TRIM(E12039&amp;""),'Référentiel Articles'!$A$2:$F$634,2,FALSE),""))</f>
      </c>
      <c r="D12039" s="75">
        <f>IF($E12039="","",IFERROR(VLOOKUP(TRIM(E12039&amp;""),'Référentiel Articles'!$A$2:$F$634,3,FALSE),""))</f>
      </c>
      <c r="E12039" s="74" t="str">
        <v/>
      </c>
      <c r="F12039" s="75">
        <f>IF($E12039="","",IFERROR(VLOOKUP(TRIM(E12039&amp;""),'Référentiel Articles'!$A$2:$F$634,4,FALSE),""))</f>
      </c>
      <c r="G12039" s="76">
        <f>IF($E12039="","",IFERROR(VLOOKUP(TRIM(E12039&amp;""),'Référentiel Articles'!$A$2:$F$634,5,FALSE),""))</f>
      </c>
      <c r="H12039" s="77" t="str">
        <v/>
      </c>
      <c r="I12039" s="76">
        <f>IF($E12039="","",IFERROR(VLOOKUP(TRIM(E12039&amp;""),'Référentiel Articles'!$A$2:$F$634,6,FALSE),""))</f>
      </c>
      <c r="J12039" s="78">
        <f>IF(OR($E12039="",$H12039=""),"",$H12039*$I12039)</f>
      </c>
      <c r="K12039" s="79" t="str">
        <v/>
      </c>
    </row>
    <row r="12040">
      <c r="A12040" s="81" t="str">
        <v/>
      </c>
      <c r="B12040" s="81" t="str">
        <v/>
      </c>
      <c r="C12040" s="83">
        <f>IF($E12040="","",IFERROR(VLOOKUP(TRIM(E12040&amp;""),'Référentiel Articles'!$A$2:$F$634,2,FALSE),""))</f>
      </c>
      <c r="D12040" s="83">
        <f>IF($E12040="","",IFERROR(VLOOKUP(TRIM(E12040&amp;""),'Référentiel Articles'!$A$2:$F$634,3,FALSE),""))</f>
      </c>
      <c r="E12040" s="81" t="str">
        <v/>
      </c>
      <c r="F12040" s="83">
        <f>IF($E12040="","",IFERROR(VLOOKUP(TRIM(E12040&amp;""),'Référentiel Articles'!$A$2:$F$634,4,FALSE),""))</f>
      </c>
      <c r="G12040" s="84">
        <f>IF($E12040="","",IFERROR(VLOOKUP(TRIM(E12040&amp;""),'Référentiel Articles'!$A$2:$F$634,5,FALSE),""))</f>
      </c>
      <c r="H12040" s="85" t="str">
        <v/>
      </c>
      <c r="I12040" s="84">
        <f>IF($E12040="","",IFERROR(VLOOKUP(TRIM(E12040&amp;""),'Référentiel Articles'!$A$2:$F$634,6,FALSE),""))</f>
      </c>
      <c r="J12040" s="90">
        <f>IF(OR($E12040="",$H12040=""),"",$H12040*$I12040)</f>
      </c>
      <c r="K12040" s="87" t="str">
        <v/>
      </c>
    </row>
    <row r="12041">
      <c r="A12041" s="74" t="str">
        <v/>
      </c>
      <c r="B12041" s="74" t="str">
        <v/>
      </c>
      <c r="C12041" s="75">
        <f>IF($E12041="","",IFERROR(VLOOKUP(TRIM(E12041&amp;""),'Référentiel Articles'!$A$2:$F$634,2,FALSE),""))</f>
      </c>
      <c r="D12041" s="75">
        <f>IF($E12041="","",IFERROR(VLOOKUP(TRIM(E12041&amp;""),'Référentiel Articles'!$A$2:$F$634,3,FALSE),""))</f>
      </c>
      <c r="E12041" s="74" t="str">
        <v/>
      </c>
      <c r="F12041" s="75">
        <f>IF($E12041="","",IFERROR(VLOOKUP(TRIM(E12041&amp;""),'Référentiel Articles'!$A$2:$F$634,4,FALSE),""))</f>
      </c>
      <c r="G12041" s="76">
        <f>IF($E12041="","",IFERROR(VLOOKUP(TRIM(E12041&amp;""),'Référentiel Articles'!$A$2:$F$634,5,FALSE),""))</f>
      </c>
      <c r="H12041" s="77" t="str">
        <v/>
      </c>
      <c r="I12041" s="76">
        <f>IF($E12041="","",IFERROR(VLOOKUP(TRIM(E12041&amp;""),'Référentiel Articles'!$A$2:$F$634,6,FALSE),""))</f>
      </c>
      <c r="J12041" s="78">
        <f>IF(OR($E12041="",$H12041=""),"",$H12041*$I12041)</f>
      </c>
      <c r="K12041" s="79" t="str">
        <v/>
      </c>
    </row>
    <row r="12042">
      <c r="A12042" s="81" t="str">
        <v/>
      </c>
      <c r="B12042" s="81" t="str">
        <v/>
      </c>
      <c r="C12042" s="83">
        <f>IF($E12042="","",IFERROR(VLOOKUP(TRIM(E12042&amp;""),'Référentiel Articles'!$A$2:$F$634,2,FALSE),""))</f>
      </c>
      <c r="D12042" s="83">
        <f>IF($E12042="","",IFERROR(VLOOKUP(TRIM(E12042&amp;""),'Référentiel Articles'!$A$2:$F$634,3,FALSE),""))</f>
      </c>
      <c r="E12042" s="81" t="str">
        <v/>
      </c>
      <c r="F12042" s="83">
        <f>IF($E12042="","",IFERROR(VLOOKUP(TRIM(E12042&amp;""),'Référentiel Articles'!$A$2:$F$634,4,FALSE),""))</f>
      </c>
      <c r="G12042" s="84">
        <f>IF($E12042="","",IFERROR(VLOOKUP(TRIM(E12042&amp;""),'Référentiel Articles'!$A$2:$F$634,5,FALSE),""))</f>
      </c>
      <c r="H12042" s="85" t="str">
        <v/>
      </c>
      <c r="I12042" s="84">
        <f>IF($E12042="","",IFERROR(VLOOKUP(TRIM(E12042&amp;""),'Référentiel Articles'!$A$2:$F$634,6,FALSE),""))</f>
      </c>
      <c r="J12042" s="90">
        <f>IF(OR($E12042="",$H12042=""),"",$H12042*$I12042)</f>
      </c>
      <c r="K12042" s="87" t="str">
        <v/>
      </c>
    </row>
    <row r="12043">
      <c r="A12043" s="74" t="str">
        <v/>
      </c>
      <c r="B12043" s="74" t="str">
        <v/>
      </c>
      <c r="C12043" s="75">
        <f>IF($E12043="","",IFERROR(VLOOKUP(TRIM(E12043&amp;""),'Référentiel Articles'!$A$2:$F$634,2,FALSE),""))</f>
      </c>
      <c r="D12043" s="75">
        <f>IF($E12043="","",IFERROR(VLOOKUP(TRIM(E12043&amp;""),'Référentiel Articles'!$A$2:$F$634,3,FALSE),""))</f>
      </c>
      <c r="E12043" s="74" t="str">
        <v/>
      </c>
      <c r="F12043" s="75">
        <f>IF($E12043="","",IFERROR(VLOOKUP(TRIM(E12043&amp;""),'Référentiel Articles'!$A$2:$F$634,4,FALSE),""))</f>
      </c>
      <c r="G12043" s="76">
        <f>IF($E12043="","",IFERROR(VLOOKUP(TRIM(E12043&amp;""),'Référentiel Articles'!$A$2:$F$634,5,FALSE),""))</f>
      </c>
      <c r="H12043" s="77" t="str">
        <v/>
      </c>
      <c r="I12043" s="76">
        <f>IF($E12043="","",IFERROR(VLOOKUP(TRIM(E12043&amp;""),'Référentiel Articles'!$A$2:$F$634,6,FALSE),""))</f>
      </c>
      <c r="J12043" s="78">
        <f>IF(OR($E12043="",$H12043=""),"",$H12043*$I12043)</f>
      </c>
      <c r="K12043" s="79" t="str">
        <v/>
      </c>
    </row>
    <row r="12044">
      <c r="A12044" s="81" t="str">
        <v/>
      </c>
      <c r="B12044" s="81" t="str">
        <v/>
      </c>
      <c r="C12044" s="83">
        <f>IF($E12044="","",IFERROR(VLOOKUP(TRIM(E12044&amp;""),'Référentiel Articles'!$A$2:$F$634,2,FALSE),""))</f>
      </c>
      <c r="D12044" s="83">
        <f>IF($E12044="","",IFERROR(VLOOKUP(TRIM(E12044&amp;""),'Référentiel Articles'!$A$2:$F$634,3,FALSE),""))</f>
      </c>
      <c r="E12044" s="81" t="str">
        <v/>
      </c>
      <c r="F12044" s="83">
        <f>IF($E12044="","",IFERROR(VLOOKUP(TRIM(E12044&amp;""),'Référentiel Articles'!$A$2:$F$634,4,FALSE),""))</f>
      </c>
      <c r="G12044" s="84">
        <f>IF($E12044="","",IFERROR(VLOOKUP(TRIM(E12044&amp;""),'Référentiel Articles'!$A$2:$F$634,5,FALSE),""))</f>
      </c>
      <c r="H12044" s="85" t="str">
        <v/>
      </c>
      <c r="I12044" s="84">
        <f>IF($E12044="","",IFERROR(VLOOKUP(TRIM(E12044&amp;""),'Référentiel Articles'!$A$2:$F$634,6,FALSE),""))</f>
      </c>
      <c r="J12044" s="90">
        <f>IF(OR($E12044="",$H12044=""),"",$H12044*$I12044)</f>
      </c>
      <c r="K12044" s="87" t="str">
        <v/>
      </c>
    </row>
    <row r="12045">
      <c r="A12045" s="74" t="str">
        <v/>
      </c>
      <c r="B12045" s="74" t="str">
        <v/>
      </c>
      <c r="C12045" s="75">
        <f>IF($E12045="","",IFERROR(VLOOKUP(TRIM(E12045&amp;""),'Référentiel Articles'!$A$2:$F$634,2,FALSE),""))</f>
      </c>
      <c r="D12045" s="75">
        <f>IF($E12045="","",IFERROR(VLOOKUP(TRIM(E12045&amp;""),'Référentiel Articles'!$A$2:$F$634,3,FALSE),""))</f>
      </c>
      <c r="E12045" s="74" t="str">
        <v/>
      </c>
      <c r="F12045" s="75">
        <f>IF($E12045="","",IFERROR(VLOOKUP(TRIM(E12045&amp;""),'Référentiel Articles'!$A$2:$F$634,4,FALSE),""))</f>
      </c>
      <c r="G12045" s="76">
        <f>IF($E12045="","",IFERROR(VLOOKUP(TRIM(E12045&amp;""),'Référentiel Articles'!$A$2:$F$634,5,FALSE),""))</f>
      </c>
      <c r="H12045" s="77" t="str">
        <v/>
      </c>
      <c r="I12045" s="76">
        <f>IF($E12045="","",IFERROR(VLOOKUP(TRIM(E12045&amp;""),'Référentiel Articles'!$A$2:$F$634,6,FALSE),""))</f>
      </c>
      <c r="J12045" s="78">
        <f>IF(OR($E12045="",$H12045=""),"",$H12045*$I12045)</f>
      </c>
      <c r="K12045" s="79" t="str">
        <v/>
      </c>
    </row>
    <row r="12046">
      <c r="A12046" s="81" t="str">
        <v/>
      </c>
      <c r="B12046" s="81" t="str">
        <v/>
      </c>
      <c r="C12046" s="83">
        <f>IF($E12046="","",IFERROR(VLOOKUP(TRIM(E12046&amp;""),'Référentiel Articles'!$A$2:$F$634,2,FALSE),""))</f>
      </c>
      <c r="D12046" s="83">
        <f>IF($E12046="","",IFERROR(VLOOKUP(TRIM(E12046&amp;""),'Référentiel Articles'!$A$2:$F$634,3,FALSE),""))</f>
      </c>
      <c r="E12046" s="81" t="str">
        <v/>
      </c>
      <c r="F12046" s="83">
        <f>IF($E12046="","",IFERROR(VLOOKUP(TRIM(E12046&amp;""),'Référentiel Articles'!$A$2:$F$634,4,FALSE),""))</f>
      </c>
      <c r="G12046" s="84">
        <f>IF($E12046="","",IFERROR(VLOOKUP(TRIM(E12046&amp;""),'Référentiel Articles'!$A$2:$F$634,5,FALSE),""))</f>
      </c>
      <c r="H12046" s="85" t="str">
        <v/>
      </c>
      <c r="I12046" s="84">
        <f>IF($E12046="","",IFERROR(VLOOKUP(TRIM(E12046&amp;""),'Référentiel Articles'!$A$2:$F$634,6,FALSE),""))</f>
      </c>
      <c r="J12046" s="90">
        <f>IF(OR($E12046="",$H12046=""),"",$H12046*$I12046)</f>
      </c>
      <c r="K12046" s="87" t="str">
        <v/>
      </c>
    </row>
    <row r="12047">
      <c r="A12047" s="74" t="str">
        <v/>
      </c>
      <c r="B12047" s="74" t="str">
        <v/>
      </c>
      <c r="C12047" s="75">
        <f>IF($E12047="","",IFERROR(VLOOKUP(TRIM(E12047&amp;""),'Référentiel Articles'!$A$2:$F$634,2,FALSE),""))</f>
      </c>
      <c r="D12047" s="75">
        <f>IF($E12047="","",IFERROR(VLOOKUP(TRIM(E12047&amp;""),'Référentiel Articles'!$A$2:$F$634,3,FALSE),""))</f>
      </c>
      <c r="E12047" s="74" t="str">
        <v/>
      </c>
      <c r="F12047" s="75">
        <f>IF($E12047="","",IFERROR(VLOOKUP(TRIM(E12047&amp;""),'Référentiel Articles'!$A$2:$F$634,4,FALSE),""))</f>
      </c>
      <c r="G12047" s="76">
        <f>IF($E12047="","",IFERROR(VLOOKUP(TRIM(E12047&amp;""),'Référentiel Articles'!$A$2:$F$634,5,FALSE),""))</f>
      </c>
      <c r="H12047" s="77" t="str">
        <v/>
      </c>
      <c r="I12047" s="76">
        <f>IF($E12047="","",IFERROR(VLOOKUP(TRIM(E12047&amp;""),'Référentiel Articles'!$A$2:$F$634,6,FALSE),""))</f>
      </c>
      <c r="J12047" s="78">
        <f>IF(OR($E12047="",$H12047=""),"",$H12047*$I12047)</f>
      </c>
      <c r="K12047" s="79" t="str">
        <v/>
      </c>
    </row>
    <row r="12048">
      <c r="A12048" s="81" t="str">
        <v/>
      </c>
      <c r="B12048" s="81" t="str">
        <v/>
      </c>
      <c r="C12048" s="83">
        <f>IF($E12048="","",IFERROR(VLOOKUP(TRIM(E12048&amp;""),'Référentiel Articles'!$A$2:$F$634,2,FALSE),""))</f>
      </c>
      <c r="D12048" s="83">
        <f>IF($E12048="","",IFERROR(VLOOKUP(TRIM(E12048&amp;""),'Référentiel Articles'!$A$2:$F$634,3,FALSE),""))</f>
      </c>
      <c r="E12048" s="81" t="str">
        <v/>
      </c>
      <c r="F12048" s="83">
        <f>IF($E12048="","",IFERROR(VLOOKUP(TRIM(E12048&amp;""),'Référentiel Articles'!$A$2:$F$634,4,FALSE),""))</f>
      </c>
      <c r="G12048" s="84">
        <f>IF($E12048="","",IFERROR(VLOOKUP(TRIM(E12048&amp;""),'Référentiel Articles'!$A$2:$F$634,5,FALSE),""))</f>
      </c>
      <c r="H12048" s="85" t="str">
        <v/>
      </c>
      <c r="I12048" s="84">
        <f>IF($E12048="","",IFERROR(VLOOKUP(TRIM(E12048&amp;""),'Référentiel Articles'!$A$2:$F$634,6,FALSE),""))</f>
      </c>
      <c r="J12048" s="90">
        <f>IF(OR($E12048="",$H12048=""),"",$H12048*$I12048)</f>
      </c>
      <c r="K12048" s="87" t="str">
        <v/>
      </c>
    </row>
    <row r="12049">
      <c r="A12049" s="74" t="str">
        <v/>
      </c>
      <c r="B12049" s="74" t="str">
        <v/>
      </c>
      <c r="C12049" s="75">
        <f>IF($E12049="","",IFERROR(VLOOKUP(TRIM(E12049&amp;""),'Référentiel Articles'!$A$2:$F$634,2,FALSE),""))</f>
      </c>
      <c r="D12049" s="75">
        <f>IF($E12049="","",IFERROR(VLOOKUP(TRIM(E12049&amp;""),'Référentiel Articles'!$A$2:$F$634,3,FALSE),""))</f>
      </c>
      <c r="E12049" s="74" t="str">
        <v/>
      </c>
      <c r="F12049" s="75">
        <f>IF($E12049="","",IFERROR(VLOOKUP(TRIM(E12049&amp;""),'Référentiel Articles'!$A$2:$F$634,4,FALSE),""))</f>
      </c>
      <c r="G12049" s="76">
        <f>IF($E12049="","",IFERROR(VLOOKUP(TRIM(E12049&amp;""),'Référentiel Articles'!$A$2:$F$634,5,FALSE),""))</f>
      </c>
      <c r="H12049" s="77" t="str">
        <v/>
      </c>
      <c r="I12049" s="76">
        <f>IF($E12049="","",IFERROR(VLOOKUP(TRIM(E12049&amp;""),'Référentiel Articles'!$A$2:$F$634,6,FALSE),""))</f>
      </c>
      <c r="J12049" s="78">
        <f>IF(OR($E12049="",$H12049=""),"",$H12049*$I12049)</f>
      </c>
      <c r="K12049" s="79" t="str">
        <v/>
      </c>
    </row>
    <row r="12050">
      <c r="A12050" s="81" t="str">
        <v/>
      </c>
      <c r="B12050" s="81" t="str">
        <v/>
      </c>
      <c r="C12050" s="83">
        <f>IF($E12050="","",IFERROR(VLOOKUP(TRIM(E12050&amp;""),'Référentiel Articles'!$A$2:$F$634,2,FALSE),""))</f>
      </c>
      <c r="D12050" s="83">
        <f>IF($E12050="","",IFERROR(VLOOKUP(TRIM(E12050&amp;""),'Référentiel Articles'!$A$2:$F$634,3,FALSE),""))</f>
      </c>
      <c r="E12050" s="81" t="str">
        <v/>
      </c>
      <c r="F12050" s="83">
        <f>IF($E12050="","",IFERROR(VLOOKUP(TRIM(E12050&amp;""),'Référentiel Articles'!$A$2:$F$634,4,FALSE),""))</f>
      </c>
      <c r="G12050" s="84">
        <f>IF($E12050="","",IFERROR(VLOOKUP(TRIM(E12050&amp;""),'Référentiel Articles'!$A$2:$F$634,5,FALSE),""))</f>
      </c>
      <c r="H12050" s="85" t="str">
        <v/>
      </c>
      <c r="I12050" s="84">
        <f>IF($E12050="","",IFERROR(VLOOKUP(TRIM(E12050&amp;""),'Référentiel Articles'!$A$2:$F$634,6,FALSE),""))</f>
      </c>
      <c r="J12050" s="90">
        <f>IF(OR($E12050="",$H12050=""),"",$H12050*$I12050)</f>
      </c>
      <c r="K12050" s="87" t="str">
        <v/>
      </c>
    </row>
    <row r="12051">
      <c r="A12051" s="74" t="str">
        <v/>
      </c>
      <c r="B12051" s="74" t="str">
        <v/>
      </c>
      <c r="C12051" s="75">
        <f>IF($E12051="","",IFERROR(VLOOKUP(TRIM(E12051&amp;""),'Référentiel Articles'!$A$2:$F$634,2,FALSE),""))</f>
      </c>
      <c r="D12051" s="75">
        <f>IF($E12051="","",IFERROR(VLOOKUP(TRIM(E12051&amp;""),'Référentiel Articles'!$A$2:$F$634,3,FALSE),""))</f>
      </c>
      <c r="E12051" s="74" t="str">
        <v/>
      </c>
      <c r="F12051" s="75">
        <f>IF($E12051="","",IFERROR(VLOOKUP(TRIM(E12051&amp;""),'Référentiel Articles'!$A$2:$F$634,4,FALSE),""))</f>
      </c>
      <c r="G12051" s="76">
        <f>IF($E12051="","",IFERROR(VLOOKUP(TRIM(E12051&amp;""),'Référentiel Articles'!$A$2:$F$634,5,FALSE),""))</f>
      </c>
      <c r="H12051" s="77" t="str">
        <v/>
      </c>
      <c r="I12051" s="76">
        <f>IF($E12051="","",IFERROR(VLOOKUP(TRIM(E12051&amp;""),'Référentiel Articles'!$A$2:$F$634,6,FALSE),""))</f>
      </c>
      <c r="J12051" s="78">
        <f>IF(OR($E12051="",$H12051=""),"",$H12051*$I12051)</f>
      </c>
      <c r="K12051" s="79" t="str">
        <v/>
      </c>
    </row>
    <row r="12052">
      <c r="A12052" s="81" t="str">
        <v/>
      </c>
      <c r="B12052" s="81" t="str">
        <v/>
      </c>
      <c r="C12052" s="83">
        <f>IF($E12052="","",IFERROR(VLOOKUP(TRIM(E12052&amp;""),'Référentiel Articles'!$A$2:$F$634,2,FALSE),""))</f>
      </c>
      <c r="D12052" s="83">
        <f>IF($E12052="","",IFERROR(VLOOKUP(TRIM(E12052&amp;""),'Référentiel Articles'!$A$2:$F$634,3,FALSE),""))</f>
      </c>
      <c r="E12052" s="81" t="str">
        <v/>
      </c>
      <c r="F12052" s="83">
        <f>IF($E12052="","",IFERROR(VLOOKUP(TRIM(E12052&amp;""),'Référentiel Articles'!$A$2:$F$634,4,FALSE),""))</f>
      </c>
      <c r="G12052" s="84">
        <f>IF($E12052="","",IFERROR(VLOOKUP(TRIM(E12052&amp;""),'Référentiel Articles'!$A$2:$F$634,5,FALSE),""))</f>
      </c>
      <c r="H12052" s="85" t="str">
        <v/>
      </c>
      <c r="I12052" s="84">
        <f>IF($E12052="","",IFERROR(VLOOKUP(TRIM(E12052&amp;""),'Référentiel Articles'!$A$2:$F$634,6,FALSE),""))</f>
      </c>
      <c r="J12052" s="90">
        <f>IF(OR($E12052="",$H12052=""),"",$H12052*$I12052)</f>
      </c>
      <c r="K12052" s="87" t="str">
        <v/>
      </c>
    </row>
    <row r="12053">
      <c r="A12053" s="74" t="str">
        <v/>
      </c>
      <c r="B12053" s="74" t="str">
        <v/>
      </c>
      <c r="C12053" s="75">
        <f>IF($E12053="","",IFERROR(VLOOKUP(TRIM(E12053&amp;""),'Référentiel Articles'!$A$2:$F$634,2,FALSE),""))</f>
      </c>
      <c r="D12053" s="75">
        <f>IF($E12053="","",IFERROR(VLOOKUP(TRIM(E12053&amp;""),'Référentiel Articles'!$A$2:$F$634,3,FALSE),""))</f>
      </c>
      <c r="E12053" s="74" t="str">
        <v/>
      </c>
      <c r="F12053" s="75">
        <f>IF($E12053="","",IFERROR(VLOOKUP(TRIM(E12053&amp;""),'Référentiel Articles'!$A$2:$F$634,4,FALSE),""))</f>
      </c>
      <c r="G12053" s="76">
        <f>IF($E12053="","",IFERROR(VLOOKUP(TRIM(E12053&amp;""),'Référentiel Articles'!$A$2:$F$634,5,FALSE),""))</f>
      </c>
      <c r="H12053" s="77" t="str">
        <v/>
      </c>
      <c r="I12053" s="76">
        <f>IF($E12053="","",IFERROR(VLOOKUP(TRIM(E12053&amp;""),'Référentiel Articles'!$A$2:$F$634,6,FALSE),""))</f>
      </c>
      <c r="J12053" s="78">
        <f>IF(OR($E12053="",$H12053=""),"",$H12053*$I12053)</f>
      </c>
      <c r="K12053" s="79" t="str">
        <v/>
      </c>
    </row>
    <row r="12054">
      <c r="A12054" s="81" t="str">
        <v/>
      </c>
      <c r="B12054" s="81" t="str">
        <v/>
      </c>
      <c r="C12054" s="83">
        <f>IF($E12054="","",IFERROR(VLOOKUP(TRIM(E12054&amp;""),'Référentiel Articles'!$A$2:$F$634,2,FALSE),""))</f>
      </c>
      <c r="D12054" s="83">
        <f>IF($E12054="","",IFERROR(VLOOKUP(TRIM(E12054&amp;""),'Référentiel Articles'!$A$2:$F$634,3,FALSE),""))</f>
      </c>
      <c r="E12054" s="81" t="str">
        <v/>
      </c>
      <c r="F12054" s="83">
        <f>IF($E12054="","",IFERROR(VLOOKUP(TRIM(E12054&amp;""),'Référentiel Articles'!$A$2:$F$634,4,FALSE),""))</f>
      </c>
      <c r="G12054" s="84">
        <f>IF($E12054="","",IFERROR(VLOOKUP(TRIM(E12054&amp;""),'Référentiel Articles'!$A$2:$F$634,5,FALSE),""))</f>
      </c>
      <c r="H12054" s="85" t="str">
        <v/>
      </c>
      <c r="I12054" s="84">
        <f>IF($E12054="","",IFERROR(VLOOKUP(TRIM(E12054&amp;""),'Référentiel Articles'!$A$2:$F$634,6,FALSE),""))</f>
      </c>
      <c r="J12054" s="90">
        <f>IF(OR($E12054="",$H12054=""),"",$H12054*$I12054)</f>
      </c>
      <c r="K12054" s="87" t="str">
        <v/>
      </c>
    </row>
    <row r="12055">
      <c r="A12055" s="74" t="str">
        <v/>
      </c>
      <c r="B12055" s="74" t="str">
        <v/>
      </c>
      <c r="C12055" s="75">
        <f>IF($E12055="","",IFERROR(VLOOKUP(TRIM(E12055&amp;""),'Référentiel Articles'!$A$2:$F$634,2,FALSE),""))</f>
      </c>
      <c r="D12055" s="75">
        <f>IF($E12055="","",IFERROR(VLOOKUP(TRIM(E12055&amp;""),'Référentiel Articles'!$A$2:$F$634,3,FALSE),""))</f>
      </c>
      <c r="E12055" s="74" t="str">
        <v/>
      </c>
      <c r="F12055" s="75">
        <f>IF($E12055="","",IFERROR(VLOOKUP(TRIM(E12055&amp;""),'Référentiel Articles'!$A$2:$F$634,4,FALSE),""))</f>
      </c>
      <c r="G12055" s="76">
        <f>IF($E12055="","",IFERROR(VLOOKUP(TRIM(E12055&amp;""),'Référentiel Articles'!$A$2:$F$634,5,FALSE),""))</f>
      </c>
      <c r="H12055" s="77" t="str">
        <v/>
      </c>
      <c r="I12055" s="76">
        <f>IF($E12055="","",IFERROR(VLOOKUP(TRIM(E12055&amp;""),'Référentiel Articles'!$A$2:$F$634,6,FALSE),""))</f>
      </c>
      <c r="J12055" s="78">
        <f>IF(OR($E12055="",$H12055=""),"",$H12055*$I12055)</f>
      </c>
      <c r="K12055" s="79" t="str">
        <v/>
      </c>
    </row>
    <row r="12056">
      <c r="A12056" s="81" t="str">
        <v/>
      </c>
      <c r="B12056" s="81" t="str">
        <v/>
      </c>
      <c r="C12056" s="83">
        <f>IF($E12056="","",IFERROR(VLOOKUP(TRIM(E12056&amp;""),'Référentiel Articles'!$A$2:$F$634,2,FALSE),""))</f>
      </c>
      <c r="D12056" s="83">
        <f>IF($E12056="","",IFERROR(VLOOKUP(TRIM(E12056&amp;""),'Référentiel Articles'!$A$2:$F$634,3,FALSE),""))</f>
      </c>
      <c r="E12056" s="81" t="str">
        <v/>
      </c>
      <c r="F12056" s="83">
        <f>IF($E12056="","",IFERROR(VLOOKUP(TRIM(E12056&amp;""),'Référentiel Articles'!$A$2:$F$634,4,FALSE),""))</f>
      </c>
      <c r="G12056" s="84">
        <f>IF($E12056="","",IFERROR(VLOOKUP(TRIM(E12056&amp;""),'Référentiel Articles'!$A$2:$F$634,5,FALSE),""))</f>
      </c>
      <c r="H12056" s="85" t="str">
        <v/>
      </c>
      <c r="I12056" s="84">
        <f>IF($E12056="","",IFERROR(VLOOKUP(TRIM(E12056&amp;""),'Référentiel Articles'!$A$2:$F$634,6,FALSE),""))</f>
      </c>
      <c r="J12056" s="90">
        <f>IF(OR($E12056="",$H12056=""),"",$H12056*$I12056)</f>
      </c>
      <c r="K12056" s="87" t="str">
        <v/>
      </c>
    </row>
    <row r="12057">
      <c r="A12057" s="74" t="str">
        <v/>
      </c>
      <c r="B12057" s="74" t="str">
        <v/>
      </c>
      <c r="C12057" s="75">
        <f>IF($E12057="","",IFERROR(VLOOKUP(TRIM(E12057&amp;""),'Référentiel Articles'!$A$2:$F$634,2,FALSE),""))</f>
      </c>
      <c r="D12057" s="75">
        <f>IF($E12057="","",IFERROR(VLOOKUP(TRIM(E12057&amp;""),'Référentiel Articles'!$A$2:$F$634,3,FALSE),""))</f>
      </c>
      <c r="E12057" s="74" t="str">
        <v/>
      </c>
      <c r="F12057" s="75">
        <f>IF($E12057="","",IFERROR(VLOOKUP(TRIM(E12057&amp;""),'Référentiel Articles'!$A$2:$F$634,4,FALSE),""))</f>
      </c>
      <c r="G12057" s="76">
        <f>IF($E12057="","",IFERROR(VLOOKUP(TRIM(E12057&amp;""),'Référentiel Articles'!$A$2:$F$634,5,FALSE),""))</f>
      </c>
      <c r="H12057" s="77" t="str">
        <v/>
      </c>
      <c r="I12057" s="76">
        <f>IF($E12057="","",IFERROR(VLOOKUP(TRIM(E12057&amp;""),'Référentiel Articles'!$A$2:$F$634,6,FALSE),""))</f>
      </c>
      <c r="J12057" s="78">
        <f>IF(OR($E12057="",$H12057=""),"",$H12057*$I12057)</f>
      </c>
      <c r="K12057" s="79" t="str">
        <v/>
      </c>
    </row>
    <row r="12058">
      <c r="A12058" s="81" t="str">
        <v/>
      </c>
      <c r="B12058" s="81" t="str">
        <v/>
      </c>
      <c r="C12058" s="83">
        <f>IF($E12058="","",IFERROR(VLOOKUP(TRIM(E12058&amp;""),'Référentiel Articles'!$A$2:$F$634,2,FALSE),""))</f>
      </c>
      <c r="D12058" s="83">
        <f>IF($E12058="","",IFERROR(VLOOKUP(TRIM(E12058&amp;""),'Référentiel Articles'!$A$2:$F$634,3,FALSE),""))</f>
      </c>
      <c r="E12058" s="81" t="str">
        <v/>
      </c>
      <c r="F12058" s="83">
        <f>IF($E12058="","",IFERROR(VLOOKUP(TRIM(E12058&amp;""),'Référentiel Articles'!$A$2:$F$634,4,FALSE),""))</f>
      </c>
      <c r="G12058" s="84">
        <f>IF($E12058="","",IFERROR(VLOOKUP(TRIM(E12058&amp;""),'Référentiel Articles'!$A$2:$F$634,5,FALSE),""))</f>
      </c>
      <c r="H12058" s="85" t="str">
        <v/>
      </c>
      <c r="I12058" s="84">
        <f>IF($E12058="","",IFERROR(VLOOKUP(TRIM(E12058&amp;""),'Référentiel Articles'!$A$2:$F$634,6,FALSE),""))</f>
      </c>
      <c r="J12058" s="90">
        <f>IF(OR($E12058="",$H12058=""),"",$H12058*$I12058)</f>
      </c>
      <c r="K12058" s="87" t="str">
        <v/>
      </c>
    </row>
    <row r="12059">
      <c r="A12059" s="74" t="str">
        <v/>
      </c>
      <c r="B12059" s="74" t="str">
        <v/>
      </c>
      <c r="C12059" s="75">
        <f>IF($E12059="","",IFERROR(VLOOKUP(TRIM(E12059&amp;""),'Référentiel Articles'!$A$2:$F$634,2,FALSE),""))</f>
      </c>
      <c r="D12059" s="75">
        <f>IF($E12059="","",IFERROR(VLOOKUP(TRIM(E12059&amp;""),'Référentiel Articles'!$A$2:$F$634,3,FALSE),""))</f>
      </c>
      <c r="E12059" s="74" t="str">
        <v/>
      </c>
      <c r="F12059" s="75">
        <f>IF($E12059="","",IFERROR(VLOOKUP(TRIM(E12059&amp;""),'Référentiel Articles'!$A$2:$F$634,4,FALSE),""))</f>
      </c>
      <c r="G12059" s="76">
        <f>IF($E12059="","",IFERROR(VLOOKUP(TRIM(E12059&amp;""),'Référentiel Articles'!$A$2:$F$634,5,FALSE),""))</f>
      </c>
      <c r="H12059" s="77" t="str">
        <v/>
      </c>
      <c r="I12059" s="76">
        <f>IF($E12059="","",IFERROR(VLOOKUP(TRIM(E12059&amp;""),'Référentiel Articles'!$A$2:$F$634,6,FALSE),""))</f>
      </c>
      <c r="J12059" s="78">
        <f>IF(OR($E12059="",$H12059=""),"",$H12059*$I12059)</f>
      </c>
      <c r="K12059" s="79" t="str">
        <v/>
      </c>
    </row>
    <row r="12060">
      <c r="A12060" s="81" t="str">
        <v/>
      </c>
      <c r="B12060" s="81" t="str">
        <v/>
      </c>
      <c r="C12060" s="83">
        <f>IF($E12060="","",IFERROR(VLOOKUP(TRIM(E12060&amp;""),'Référentiel Articles'!$A$2:$F$634,2,FALSE),""))</f>
      </c>
      <c r="D12060" s="83">
        <f>IF($E12060="","",IFERROR(VLOOKUP(TRIM(E12060&amp;""),'Référentiel Articles'!$A$2:$F$634,3,FALSE),""))</f>
      </c>
      <c r="E12060" s="81" t="str">
        <v/>
      </c>
      <c r="F12060" s="83">
        <f>IF($E12060="","",IFERROR(VLOOKUP(TRIM(E12060&amp;""),'Référentiel Articles'!$A$2:$F$634,4,FALSE),""))</f>
      </c>
      <c r="G12060" s="84">
        <f>IF($E12060="","",IFERROR(VLOOKUP(TRIM(E12060&amp;""),'Référentiel Articles'!$A$2:$F$634,5,FALSE),""))</f>
      </c>
      <c r="H12060" s="85" t="str">
        <v/>
      </c>
      <c r="I12060" s="84">
        <f>IF($E12060="","",IFERROR(VLOOKUP(TRIM(E12060&amp;""),'Référentiel Articles'!$A$2:$F$634,6,FALSE),""))</f>
      </c>
      <c r="J12060" s="90">
        <f>IF(OR($E12060="",$H12060=""),"",$H12060*$I12060)</f>
      </c>
      <c r="K12060" s="87" t="str">
        <v/>
      </c>
    </row>
    <row r="12061">
      <c r="A12061" s="74" t="str">
        <v/>
      </c>
      <c r="B12061" s="74" t="str">
        <v/>
      </c>
      <c r="C12061" s="75">
        <f>IF($E12061="","",IFERROR(VLOOKUP(TRIM(E12061&amp;""),'Référentiel Articles'!$A$2:$F$634,2,FALSE),""))</f>
      </c>
      <c r="D12061" s="75">
        <f>IF($E12061="","",IFERROR(VLOOKUP(TRIM(E12061&amp;""),'Référentiel Articles'!$A$2:$F$634,3,FALSE),""))</f>
      </c>
      <c r="E12061" s="74" t="str">
        <v/>
      </c>
      <c r="F12061" s="75">
        <f>IF($E12061="","",IFERROR(VLOOKUP(TRIM(E12061&amp;""),'Référentiel Articles'!$A$2:$F$634,4,FALSE),""))</f>
      </c>
      <c r="G12061" s="76">
        <f>IF($E12061="","",IFERROR(VLOOKUP(TRIM(E12061&amp;""),'Référentiel Articles'!$A$2:$F$634,5,FALSE),""))</f>
      </c>
      <c r="H12061" s="77" t="str">
        <v/>
      </c>
      <c r="I12061" s="76">
        <f>IF($E12061="","",IFERROR(VLOOKUP(TRIM(E12061&amp;""),'Référentiel Articles'!$A$2:$F$634,6,FALSE),""))</f>
      </c>
      <c r="J12061" s="78">
        <f>IF(OR($E12061="",$H12061=""),"",$H12061*$I12061)</f>
      </c>
      <c r="K12061" s="79" t="str">
        <v/>
      </c>
    </row>
    <row r="12062">
      <c r="A12062" s="81" t="str">
        <v/>
      </c>
      <c r="B12062" s="81" t="str">
        <v/>
      </c>
      <c r="C12062" s="83">
        <f>IF($E12062="","",IFERROR(VLOOKUP(TRIM(E12062&amp;""),'Référentiel Articles'!$A$2:$F$634,2,FALSE),""))</f>
      </c>
      <c r="D12062" s="83">
        <f>IF($E12062="","",IFERROR(VLOOKUP(TRIM(E12062&amp;""),'Référentiel Articles'!$A$2:$F$634,3,FALSE),""))</f>
      </c>
      <c r="E12062" s="81" t="str">
        <v/>
      </c>
      <c r="F12062" s="83">
        <f>IF($E12062="","",IFERROR(VLOOKUP(TRIM(E12062&amp;""),'Référentiel Articles'!$A$2:$F$634,4,FALSE),""))</f>
      </c>
      <c r="G12062" s="84">
        <f>IF($E12062="","",IFERROR(VLOOKUP(TRIM(E12062&amp;""),'Référentiel Articles'!$A$2:$F$634,5,FALSE),""))</f>
      </c>
      <c r="H12062" s="85" t="str">
        <v/>
      </c>
      <c r="I12062" s="84">
        <f>IF($E12062="","",IFERROR(VLOOKUP(TRIM(E12062&amp;""),'Référentiel Articles'!$A$2:$F$634,6,FALSE),""))</f>
      </c>
      <c r="J12062" s="90">
        <f>IF(OR($E12062="",$H12062=""),"",$H12062*$I12062)</f>
      </c>
      <c r="K12062" s="87" t="str">
        <v/>
      </c>
    </row>
    <row r="12063">
      <c r="A12063" s="74" t="str">
        <v/>
      </c>
      <c r="B12063" s="74" t="str">
        <v/>
      </c>
      <c r="C12063" s="75">
        <f>IF($E12063="","",IFERROR(VLOOKUP(TRIM(E12063&amp;""),'Référentiel Articles'!$A$2:$F$634,2,FALSE),""))</f>
      </c>
      <c r="D12063" s="75">
        <f>IF($E12063="","",IFERROR(VLOOKUP(TRIM(E12063&amp;""),'Référentiel Articles'!$A$2:$F$634,3,FALSE),""))</f>
      </c>
      <c r="E12063" s="74" t="str">
        <v/>
      </c>
      <c r="F12063" s="75">
        <f>IF($E12063="","",IFERROR(VLOOKUP(TRIM(E12063&amp;""),'Référentiel Articles'!$A$2:$F$634,4,FALSE),""))</f>
      </c>
      <c r="G12063" s="76">
        <f>IF($E12063="","",IFERROR(VLOOKUP(TRIM(E12063&amp;""),'Référentiel Articles'!$A$2:$F$634,5,FALSE),""))</f>
      </c>
      <c r="H12063" s="77" t="str">
        <v/>
      </c>
      <c r="I12063" s="76">
        <f>IF($E12063="","",IFERROR(VLOOKUP(TRIM(E12063&amp;""),'Référentiel Articles'!$A$2:$F$634,6,FALSE),""))</f>
      </c>
      <c r="J12063" s="78">
        <f>IF(OR($E12063="",$H12063=""),"",$H12063*$I12063)</f>
      </c>
      <c r="K12063" s="79" t="str">
        <v/>
      </c>
    </row>
    <row r="12064">
      <c r="A12064" s="81" t="str">
        <v/>
      </c>
      <c r="B12064" s="81" t="str">
        <v/>
      </c>
      <c r="C12064" s="83">
        <f>IF($E12064="","",IFERROR(VLOOKUP(TRIM(E12064&amp;""),'Référentiel Articles'!$A$2:$F$634,2,FALSE),""))</f>
      </c>
      <c r="D12064" s="83">
        <f>IF($E12064="","",IFERROR(VLOOKUP(TRIM(E12064&amp;""),'Référentiel Articles'!$A$2:$F$634,3,FALSE),""))</f>
      </c>
      <c r="E12064" s="81" t="str">
        <v/>
      </c>
      <c r="F12064" s="83">
        <f>IF($E12064="","",IFERROR(VLOOKUP(TRIM(E12064&amp;""),'Référentiel Articles'!$A$2:$F$634,4,FALSE),""))</f>
      </c>
      <c r="G12064" s="84">
        <f>IF($E12064="","",IFERROR(VLOOKUP(TRIM(E12064&amp;""),'Référentiel Articles'!$A$2:$F$634,5,FALSE),""))</f>
      </c>
      <c r="H12064" s="85" t="str">
        <v/>
      </c>
      <c r="I12064" s="84">
        <f>IF($E12064="","",IFERROR(VLOOKUP(TRIM(E12064&amp;""),'Référentiel Articles'!$A$2:$F$634,6,FALSE),""))</f>
      </c>
      <c r="J12064" s="90">
        <f>IF(OR($E12064="",$H12064=""),"",$H12064*$I12064)</f>
      </c>
      <c r="K12064" s="87" t="str">
        <v/>
      </c>
    </row>
    <row r="12065">
      <c r="A12065" s="74" t="str">
        <v/>
      </c>
      <c r="B12065" s="74" t="str">
        <v/>
      </c>
      <c r="C12065" s="75">
        <f>IF($E12065="","",IFERROR(VLOOKUP(TRIM(E12065&amp;""),'Référentiel Articles'!$A$2:$F$634,2,FALSE),""))</f>
      </c>
      <c r="D12065" s="75">
        <f>IF($E12065="","",IFERROR(VLOOKUP(TRIM(E12065&amp;""),'Référentiel Articles'!$A$2:$F$634,3,FALSE),""))</f>
      </c>
      <c r="E12065" s="74" t="str">
        <v/>
      </c>
      <c r="F12065" s="75">
        <f>IF($E12065="","",IFERROR(VLOOKUP(TRIM(E12065&amp;""),'Référentiel Articles'!$A$2:$F$634,4,FALSE),""))</f>
      </c>
      <c r="G12065" s="76">
        <f>IF($E12065="","",IFERROR(VLOOKUP(TRIM(E12065&amp;""),'Référentiel Articles'!$A$2:$F$634,5,FALSE),""))</f>
      </c>
      <c r="H12065" s="77" t="str">
        <v/>
      </c>
      <c r="I12065" s="76">
        <f>IF($E12065="","",IFERROR(VLOOKUP(TRIM(E12065&amp;""),'Référentiel Articles'!$A$2:$F$634,6,FALSE),""))</f>
      </c>
      <c r="J12065" s="78">
        <f>IF(OR($E12065="",$H12065=""),"",$H12065*$I12065)</f>
      </c>
      <c r="K12065" s="79" t="str">
        <v/>
      </c>
    </row>
    <row r="12066">
      <c r="A12066" s="81" t="str">
        <v/>
      </c>
      <c r="B12066" s="81" t="str">
        <v/>
      </c>
      <c r="C12066" s="83">
        <f>IF($E12066="","",IFERROR(VLOOKUP(TRIM(E12066&amp;""),'Référentiel Articles'!$A$2:$F$634,2,FALSE),""))</f>
      </c>
      <c r="D12066" s="83">
        <f>IF($E12066="","",IFERROR(VLOOKUP(TRIM(E12066&amp;""),'Référentiel Articles'!$A$2:$F$634,3,FALSE),""))</f>
      </c>
      <c r="E12066" s="81" t="str">
        <v/>
      </c>
      <c r="F12066" s="83">
        <f>IF($E12066="","",IFERROR(VLOOKUP(TRIM(E12066&amp;""),'Référentiel Articles'!$A$2:$F$634,4,FALSE),""))</f>
      </c>
      <c r="G12066" s="84">
        <f>IF($E12066="","",IFERROR(VLOOKUP(TRIM(E12066&amp;""),'Référentiel Articles'!$A$2:$F$634,5,FALSE),""))</f>
      </c>
      <c r="H12066" s="85" t="str">
        <v/>
      </c>
      <c r="I12066" s="84">
        <f>IF($E12066="","",IFERROR(VLOOKUP(TRIM(E12066&amp;""),'Référentiel Articles'!$A$2:$F$634,6,FALSE),""))</f>
      </c>
      <c r="J12066" s="90">
        <f>IF(OR($E12066="",$H12066=""),"",$H12066*$I12066)</f>
      </c>
      <c r="K12066" s="87" t="str">
        <v/>
      </c>
    </row>
    <row r="12067">
      <c r="A12067" s="74" t="str">
        <v/>
      </c>
      <c r="B12067" s="74" t="str">
        <v/>
      </c>
      <c r="C12067" s="75">
        <f>IF($E12067="","",IFERROR(VLOOKUP(TRIM(E12067&amp;""),'Référentiel Articles'!$A$2:$F$634,2,FALSE),""))</f>
      </c>
      <c r="D12067" s="75">
        <f>IF($E12067="","",IFERROR(VLOOKUP(TRIM(E12067&amp;""),'Référentiel Articles'!$A$2:$F$634,3,FALSE),""))</f>
      </c>
      <c r="E12067" s="74" t="str">
        <v/>
      </c>
      <c r="F12067" s="75">
        <f>IF($E12067="","",IFERROR(VLOOKUP(TRIM(E12067&amp;""),'Référentiel Articles'!$A$2:$F$634,4,FALSE),""))</f>
      </c>
      <c r="G12067" s="76">
        <f>IF($E12067="","",IFERROR(VLOOKUP(TRIM(E12067&amp;""),'Référentiel Articles'!$A$2:$F$634,5,FALSE),""))</f>
      </c>
      <c r="H12067" s="77" t="str">
        <v/>
      </c>
      <c r="I12067" s="76">
        <f>IF($E12067="","",IFERROR(VLOOKUP(TRIM(E12067&amp;""),'Référentiel Articles'!$A$2:$F$634,6,FALSE),""))</f>
      </c>
      <c r="J12067" s="78">
        <f>IF(OR($E12067="",$H12067=""),"",$H12067*$I12067)</f>
      </c>
      <c r="K12067" s="79" t="str">
        <v/>
      </c>
    </row>
    <row r="12068">
      <c r="A12068" s="81" t="str">
        <v/>
      </c>
      <c r="B12068" s="81" t="str">
        <v/>
      </c>
      <c r="C12068" s="83">
        <f>IF($E12068="","",IFERROR(VLOOKUP(TRIM(E12068&amp;""),'Référentiel Articles'!$A$2:$F$634,2,FALSE),""))</f>
      </c>
      <c r="D12068" s="83">
        <f>IF($E12068="","",IFERROR(VLOOKUP(TRIM(E12068&amp;""),'Référentiel Articles'!$A$2:$F$634,3,FALSE),""))</f>
      </c>
      <c r="E12068" s="81" t="str">
        <v/>
      </c>
      <c r="F12068" s="83">
        <f>IF($E12068="","",IFERROR(VLOOKUP(TRIM(E12068&amp;""),'Référentiel Articles'!$A$2:$F$634,4,FALSE),""))</f>
      </c>
      <c r="G12068" s="84">
        <f>IF($E12068="","",IFERROR(VLOOKUP(TRIM(E12068&amp;""),'Référentiel Articles'!$A$2:$F$634,5,FALSE),""))</f>
      </c>
      <c r="H12068" s="85" t="str">
        <v/>
      </c>
      <c r="I12068" s="84">
        <f>IF($E12068="","",IFERROR(VLOOKUP(TRIM(E12068&amp;""),'Référentiel Articles'!$A$2:$F$634,6,FALSE),""))</f>
      </c>
      <c r="J12068" s="90">
        <f>IF(OR($E12068="",$H12068=""),"",$H12068*$I12068)</f>
      </c>
      <c r="K12068" s="87" t="str">
        <v/>
      </c>
    </row>
    <row r="12069">
      <c r="A12069" s="74" t="str">
        <v/>
      </c>
      <c r="B12069" s="74" t="str">
        <v/>
      </c>
      <c r="C12069" s="75">
        <f>IF($E12069="","",IFERROR(VLOOKUP(TRIM(E12069&amp;""),'Référentiel Articles'!$A$2:$F$634,2,FALSE),""))</f>
      </c>
      <c r="D12069" s="75">
        <f>IF($E12069="","",IFERROR(VLOOKUP(TRIM(E12069&amp;""),'Référentiel Articles'!$A$2:$F$634,3,FALSE),""))</f>
      </c>
      <c r="E12069" s="74" t="str">
        <v/>
      </c>
      <c r="F12069" s="75">
        <f>IF($E12069="","",IFERROR(VLOOKUP(TRIM(E12069&amp;""),'Référentiel Articles'!$A$2:$F$634,4,FALSE),""))</f>
      </c>
      <c r="G12069" s="76">
        <f>IF($E12069="","",IFERROR(VLOOKUP(TRIM(E12069&amp;""),'Référentiel Articles'!$A$2:$F$634,5,FALSE),""))</f>
      </c>
      <c r="H12069" s="77" t="str">
        <v/>
      </c>
      <c r="I12069" s="76">
        <f>IF($E12069="","",IFERROR(VLOOKUP(TRIM(E12069&amp;""),'Référentiel Articles'!$A$2:$F$634,6,FALSE),""))</f>
      </c>
      <c r="J12069" s="78">
        <f>IF(OR($E12069="",$H12069=""),"",$H12069*$I12069)</f>
      </c>
      <c r="K12069" s="79" t="str">
        <v/>
      </c>
    </row>
    <row r="12070">
      <c r="A12070" s="81" t="str">
        <v/>
      </c>
      <c r="B12070" s="81" t="str">
        <v/>
      </c>
      <c r="C12070" s="83">
        <f>IF($E12070="","",IFERROR(VLOOKUP(TRIM(E12070&amp;""),'Référentiel Articles'!$A$2:$F$634,2,FALSE),""))</f>
      </c>
      <c r="D12070" s="83">
        <f>IF($E12070="","",IFERROR(VLOOKUP(TRIM(E12070&amp;""),'Référentiel Articles'!$A$2:$F$634,3,FALSE),""))</f>
      </c>
      <c r="E12070" s="81" t="str">
        <v/>
      </c>
      <c r="F12070" s="83">
        <f>IF($E12070="","",IFERROR(VLOOKUP(TRIM(E12070&amp;""),'Référentiel Articles'!$A$2:$F$634,4,FALSE),""))</f>
      </c>
      <c r="G12070" s="84">
        <f>IF($E12070="","",IFERROR(VLOOKUP(TRIM(E12070&amp;""),'Référentiel Articles'!$A$2:$F$634,5,FALSE),""))</f>
      </c>
      <c r="H12070" s="85" t="str">
        <v/>
      </c>
      <c r="I12070" s="84">
        <f>IF($E12070="","",IFERROR(VLOOKUP(TRIM(E12070&amp;""),'Référentiel Articles'!$A$2:$F$634,6,FALSE),""))</f>
      </c>
      <c r="J12070" s="90">
        <f>IF(OR($E12070="",$H12070=""),"",$H12070*$I12070)</f>
      </c>
      <c r="K12070" s="87" t="str">
        <v/>
      </c>
    </row>
    <row r="12071">
      <c r="A12071" s="74" t="str">
        <v/>
      </c>
      <c r="B12071" s="74" t="str">
        <v/>
      </c>
      <c r="C12071" s="75">
        <f>IF($E12071="","",IFERROR(VLOOKUP(TRIM(E12071&amp;""),'Référentiel Articles'!$A$2:$F$634,2,FALSE),""))</f>
      </c>
      <c r="D12071" s="75">
        <f>IF($E12071="","",IFERROR(VLOOKUP(TRIM(E12071&amp;""),'Référentiel Articles'!$A$2:$F$634,3,FALSE),""))</f>
      </c>
      <c r="E12071" s="74" t="str">
        <v/>
      </c>
      <c r="F12071" s="75">
        <f>IF($E12071="","",IFERROR(VLOOKUP(TRIM(E12071&amp;""),'Référentiel Articles'!$A$2:$F$634,4,FALSE),""))</f>
      </c>
      <c r="G12071" s="76">
        <f>IF($E12071="","",IFERROR(VLOOKUP(TRIM(E12071&amp;""),'Référentiel Articles'!$A$2:$F$634,5,FALSE),""))</f>
      </c>
      <c r="H12071" s="77" t="str">
        <v/>
      </c>
      <c r="I12071" s="76">
        <f>IF($E12071="","",IFERROR(VLOOKUP(TRIM(E12071&amp;""),'Référentiel Articles'!$A$2:$F$634,6,FALSE),""))</f>
      </c>
      <c r="J12071" s="78">
        <f>IF(OR($E12071="",$H12071=""),"",$H12071*$I12071)</f>
      </c>
      <c r="K12071" s="79" t="str">
        <v/>
      </c>
    </row>
    <row r="12072">
      <c r="A12072" s="81" t="str">
        <v/>
      </c>
      <c r="B12072" s="81" t="str">
        <v/>
      </c>
      <c r="C12072" s="83">
        <f>IF($E12072="","",IFERROR(VLOOKUP(TRIM(E12072&amp;""),'Référentiel Articles'!$A$2:$F$634,2,FALSE),""))</f>
      </c>
      <c r="D12072" s="83">
        <f>IF($E12072="","",IFERROR(VLOOKUP(TRIM(E12072&amp;""),'Référentiel Articles'!$A$2:$F$634,3,FALSE),""))</f>
      </c>
      <c r="E12072" s="81" t="str">
        <v/>
      </c>
      <c r="F12072" s="83">
        <f>IF($E12072="","",IFERROR(VLOOKUP(TRIM(E12072&amp;""),'Référentiel Articles'!$A$2:$F$634,4,FALSE),""))</f>
      </c>
      <c r="G12072" s="84">
        <f>IF($E12072="","",IFERROR(VLOOKUP(TRIM(E12072&amp;""),'Référentiel Articles'!$A$2:$F$634,5,FALSE),""))</f>
      </c>
      <c r="H12072" s="85" t="str">
        <v/>
      </c>
      <c r="I12072" s="84">
        <f>IF($E12072="","",IFERROR(VLOOKUP(TRIM(E12072&amp;""),'Référentiel Articles'!$A$2:$F$634,6,FALSE),""))</f>
      </c>
      <c r="J12072" s="90">
        <f>IF(OR($E12072="",$H12072=""),"",$H12072*$I12072)</f>
      </c>
      <c r="K12072" s="87" t="str">
        <v/>
      </c>
    </row>
    <row r="12073">
      <c r="A12073" s="74" t="str">
        <v/>
      </c>
      <c r="B12073" s="74" t="str">
        <v/>
      </c>
      <c r="C12073" s="75">
        <f>IF($E12073="","",IFERROR(VLOOKUP(TRIM(E12073&amp;""),'Référentiel Articles'!$A$2:$F$634,2,FALSE),""))</f>
      </c>
      <c r="D12073" s="75">
        <f>IF($E12073="","",IFERROR(VLOOKUP(TRIM(E12073&amp;""),'Référentiel Articles'!$A$2:$F$634,3,FALSE),""))</f>
      </c>
      <c r="E12073" s="74" t="str">
        <v/>
      </c>
      <c r="F12073" s="75">
        <f>IF($E12073="","",IFERROR(VLOOKUP(TRIM(E12073&amp;""),'Référentiel Articles'!$A$2:$F$634,4,FALSE),""))</f>
      </c>
      <c r="G12073" s="76">
        <f>IF($E12073="","",IFERROR(VLOOKUP(TRIM(E12073&amp;""),'Référentiel Articles'!$A$2:$F$634,5,FALSE),""))</f>
      </c>
      <c r="H12073" s="77" t="str">
        <v/>
      </c>
      <c r="I12073" s="76">
        <f>IF($E12073="","",IFERROR(VLOOKUP(TRIM(E12073&amp;""),'Référentiel Articles'!$A$2:$F$634,6,FALSE),""))</f>
      </c>
      <c r="J12073" s="78">
        <f>IF(OR($E12073="",$H12073=""),"",$H12073*$I12073)</f>
      </c>
      <c r="K12073" s="79" t="str">
        <v/>
      </c>
    </row>
    <row r="12074">
      <c r="A12074" s="81" t="str">
        <v/>
      </c>
      <c r="B12074" s="81" t="str">
        <v/>
      </c>
      <c r="C12074" s="83">
        <f>IF($E12074="","",IFERROR(VLOOKUP(TRIM(E12074&amp;""),'Référentiel Articles'!$A$2:$F$634,2,FALSE),""))</f>
      </c>
      <c r="D12074" s="83">
        <f>IF($E12074="","",IFERROR(VLOOKUP(TRIM(E12074&amp;""),'Référentiel Articles'!$A$2:$F$634,3,FALSE),""))</f>
      </c>
      <c r="E12074" s="81" t="str">
        <v/>
      </c>
      <c r="F12074" s="83">
        <f>IF($E12074="","",IFERROR(VLOOKUP(TRIM(E12074&amp;""),'Référentiel Articles'!$A$2:$F$634,4,FALSE),""))</f>
      </c>
      <c r="G12074" s="84">
        <f>IF($E12074="","",IFERROR(VLOOKUP(TRIM(E12074&amp;""),'Référentiel Articles'!$A$2:$F$634,5,FALSE),""))</f>
      </c>
      <c r="H12074" s="85" t="str">
        <v/>
      </c>
      <c r="I12074" s="84">
        <f>IF($E12074="","",IFERROR(VLOOKUP(TRIM(E12074&amp;""),'Référentiel Articles'!$A$2:$F$634,6,FALSE),""))</f>
      </c>
      <c r="J12074" s="90">
        <f>IF(OR($E12074="",$H12074=""),"",$H12074*$I12074)</f>
      </c>
      <c r="K12074" s="87" t="str">
        <v/>
      </c>
    </row>
    <row r="12075">
      <c r="A12075" s="74" t="str">
        <v/>
      </c>
      <c r="B12075" s="74" t="str">
        <v/>
      </c>
      <c r="C12075" s="75">
        <f>IF($E12075="","",IFERROR(VLOOKUP(TRIM(E12075&amp;""),'Référentiel Articles'!$A$2:$F$634,2,FALSE),""))</f>
      </c>
      <c r="D12075" s="75">
        <f>IF($E12075="","",IFERROR(VLOOKUP(TRIM(E12075&amp;""),'Référentiel Articles'!$A$2:$F$634,3,FALSE),""))</f>
      </c>
      <c r="E12075" s="74" t="str">
        <v/>
      </c>
      <c r="F12075" s="75">
        <f>IF($E12075="","",IFERROR(VLOOKUP(TRIM(E12075&amp;""),'Référentiel Articles'!$A$2:$F$634,4,FALSE),""))</f>
      </c>
      <c r="G12075" s="76">
        <f>IF($E12075="","",IFERROR(VLOOKUP(TRIM(E12075&amp;""),'Référentiel Articles'!$A$2:$F$634,5,FALSE),""))</f>
      </c>
      <c r="H12075" s="77" t="str">
        <v/>
      </c>
      <c r="I12075" s="76">
        <f>IF($E12075="","",IFERROR(VLOOKUP(TRIM(E12075&amp;""),'Référentiel Articles'!$A$2:$F$634,6,FALSE),""))</f>
      </c>
      <c r="J12075" s="78">
        <f>IF(OR($E12075="",$H12075=""),"",$H12075*$I12075)</f>
      </c>
      <c r="K12075" s="79" t="str">
        <v/>
      </c>
    </row>
    <row r="12076">
      <c r="A12076" s="81" t="str">
        <v/>
      </c>
      <c r="B12076" s="81" t="str">
        <v/>
      </c>
      <c r="C12076" s="83">
        <f>IF($E12076="","",IFERROR(VLOOKUP(TRIM(E12076&amp;""),'Référentiel Articles'!$A$2:$F$634,2,FALSE),""))</f>
      </c>
      <c r="D12076" s="83">
        <f>IF($E12076="","",IFERROR(VLOOKUP(TRIM(E12076&amp;""),'Référentiel Articles'!$A$2:$F$634,3,FALSE),""))</f>
      </c>
      <c r="E12076" s="81" t="str">
        <v/>
      </c>
      <c r="F12076" s="83">
        <f>IF($E12076="","",IFERROR(VLOOKUP(TRIM(E12076&amp;""),'Référentiel Articles'!$A$2:$F$634,4,FALSE),""))</f>
      </c>
      <c r="G12076" s="84">
        <f>IF($E12076="","",IFERROR(VLOOKUP(TRIM(E12076&amp;""),'Référentiel Articles'!$A$2:$F$634,5,FALSE),""))</f>
      </c>
      <c r="H12076" s="85" t="str">
        <v/>
      </c>
      <c r="I12076" s="84">
        <f>IF($E12076="","",IFERROR(VLOOKUP(TRIM(E12076&amp;""),'Référentiel Articles'!$A$2:$F$634,6,FALSE),""))</f>
      </c>
      <c r="J12076" s="90">
        <f>IF(OR($E12076="",$H12076=""),"",$H12076*$I12076)</f>
      </c>
      <c r="K12076" s="87" t="str">
        <v/>
      </c>
    </row>
    <row r="12077">
      <c r="A12077" s="74" t="str">
        <v/>
      </c>
      <c r="B12077" s="74" t="str">
        <v/>
      </c>
      <c r="C12077" s="75">
        <f>IF($E12077="","",IFERROR(VLOOKUP(TRIM(E12077&amp;""),'Référentiel Articles'!$A$2:$F$634,2,FALSE),""))</f>
      </c>
      <c r="D12077" s="75">
        <f>IF($E12077="","",IFERROR(VLOOKUP(TRIM(E12077&amp;""),'Référentiel Articles'!$A$2:$F$634,3,FALSE),""))</f>
      </c>
      <c r="E12077" s="74" t="str">
        <v/>
      </c>
      <c r="F12077" s="75">
        <f>IF($E12077="","",IFERROR(VLOOKUP(TRIM(E12077&amp;""),'Référentiel Articles'!$A$2:$F$634,4,FALSE),""))</f>
      </c>
      <c r="G12077" s="76">
        <f>IF($E12077="","",IFERROR(VLOOKUP(TRIM(E12077&amp;""),'Référentiel Articles'!$A$2:$F$634,5,FALSE),""))</f>
      </c>
      <c r="H12077" s="77" t="str">
        <v/>
      </c>
      <c r="I12077" s="76">
        <f>IF($E12077="","",IFERROR(VLOOKUP(TRIM(E12077&amp;""),'Référentiel Articles'!$A$2:$F$634,6,FALSE),""))</f>
      </c>
      <c r="J12077" s="78">
        <f>IF(OR($E12077="",$H12077=""),"",$H12077*$I12077)</f>
      </c>
      <c r="K12077" s="79" t="str">
        <v/>
      </c>
    </row>
    <row r="12078">
      <c r="A12078" s="81" t="str">
        <v/>
      </c>
      <c r="B12078" s="81" t="str">
        <v/>
      </c>
      <c r="C12078" s="83">
        <f>IF($E12078="","",IFERROR(VLOOKUP(TRIM(E12078&amp;""),'Référentiel Articles'!$A$2:$F$634,2,FALSE),""))</f>
      </c>
      <c r="D12078" s="83">
        <f>IF($E12078="","",IFERROR(VLOOKUP(TRIM(E12078&amp;""),'Référentiel Articles'!$A$2:$F$634,3,FALSE),""))</f>
      </c>
      <c r="E12078" s="81" t="str">
        <v/>
      </c>
      <c r="F12078" s="83">
        <f>IF($E12078="","",IFERROR(VLOOKUP(TRIM(E12078&amp;""),'Référentiel Articles'!$A$2:$F$634,4,FALSE),""))</f>
      </c>
      <c r="G12078" s="84">
        <f>IF($E12078="","",IFERROR(VLOOKUP(TRIM(E12078&amp;""),'Référentiel Articles'!$A$2:$F$634,5,FALSE),""))</f>
      </c>
      <c r="H12078" s="85" t="str">
        <v/>
      </c>
      <c r="I12078" s="84">
        <f>IF($E12078="","",IFERROR(VLOOKUP(TRIM(E12078&amp;""),'Référentiel Articles'!$A$2:$F$634,6,FALSE),""))</f>
      </c>
      <c r="J12078" s="90">
        <f>IF(OR($E12078="",$H12078=""),"",$H12078*$I12078)</f>
      </c>
      <c r="K12078" s="87" t="str">
        <v/>
      </c>
    </row>
    <row r="12079">
      <c r="A12079" s="74" t="str">
        <v/>
      </c>
      <c r="B12079" s="74" t="str">
        <v/>
      </c>
      <c r="C12079" s="75">
        <f>IF($E12079="","",IFERROR(VLOOKUP(TRIM(E12079&amp;""),'Référentiel Articles'!$A$2:$F$634,2,FALSE),""))</f>
      </c>
      <c r="D12079" s="75">
        <f>IF($E12079="","",IFERROR(VLOOKUP(TRIM(E12079&amp;""),'Référentiel Articles'!$A$2:$F$634,3,FALSE),""))</f>
      </c>
      <c r="E12079" s="74" t="str">
        <v/>
      </c>
      <c r="F12079" s="75">
        <f>IF($E12079="","",IFERROR(VLOOKUP(TRIM(E12079&amp;""),'Référentiel Articles'!$A$2:$F$634,4,FALSE),""))</f>
      </c>
      <c r="G12079" s="76">
        <f>IF($E12079="","",IFERROR(VLOOKUP(TRIM(E12079&amp;""),'Référentiel Articles'!$A$2:$F$634,5,FALSE),""))</f>
      </c>
      <c r="H12079" s="77" t="str">
        <v/>
      </c>
      <c r="I12079" s="76">
        <f>IF($E12079="","",IFERROR(VLOOKUP(TRIM(E12079&amp;""),'Référentiel Articles'!$A$2:$F$634,6,FALSE),""))</f>
      </c>
      <c r="J12079" s="78">
        <f>IF(OR($E12079="",$H12079=""),"",$H12079*$I12079)</f>
      </c>
      <c r="K12079" s="79" t="str">
        <v/>
      </c>
    </row>
    <row r="12080">
      <c r="A12080" s="81" t="str">
        <v/>
      </c>
      <c r="B12080" s="81" t="str">
        <v/>
      </c>
      <c r="C12080" s="83">
        <f>IF($E12080="","",IFERROR(VLOOKUP(TRIM(E12080&amp;""),'Référentiel Articles'!$A$2:$F$634,2,FALSE),""))</f>
      </c>
      <c r="D12080" s="83">
        <f>IF($E12080="","",IFERROR(VLOOKUP(TRIM(E12080&amp;""),'Référentiel Articles'!$A$2:$F$634,3,FALSE),""))</f>
      </c>
      <c r="E12080" s="81" t="str">
        <v/>
      </c>
      <c r="F12080" s="83">
        <f>IF($E12080="","",IFERROR(VLOOKUP(TRIM(E12080&amp;""),'Référentiel Articles'!$A$2:$F$634,4,FALSE),""))</f>
      </c>
      <c r="G12080" s="84">
        <f>IF($E12080="","",IFERROR(VLOOKUP(TRIM(E12080&amp;""),'Référentiel Articles'!$A$2:$F$634,5,FALSE),""))</f>
      </c>
      <c r="H12080" s="85" t="str">
        <v/>
      </c>
      <c r="I12080" s="84">
        <f>IF($E12080="","",IFERROR(VLOOKUP(TRIM(E12080&amp;""),'Référentiel Articles'!$A$2:$F$634,6,FALSE),""))</f>
      </c>
      <c r="J12080" s="90">
        <f>IF(OR($E12080="",$H12080=""),"",$H12080*$I12080)</f>
      </c>
      <c r="K12080" s="87" t="str">
        <v/>
      </c>
    </row>
    <row r="12081">
      <c r="A12081" s="74" t="str">
        <v/>
      </c>
      <c r="B12081" s="74" t="str">
        <v/>
      </c>
      <c r="C12081" s="75">
        <f>IF($E12081="","",IFERROR(VLOOKUP(TRIM(E12081&amp;""),'Référentiel Articles'!$A$2:$F$634,2,FALSE),""))</f>
      </c>
      <c r="D12081" s="75">
        <f>IF($E12081="","",IFERROR(VLOOKUP(TRIM(E12081&amp;""),'Référentiel Articles'!$A$2:$F$634,3,FALSE),""))</f>
      </c>
      <c r="E12081" s="74" t="str">
        <v/>
      </c>
      <c r="F12081" s="75">
        <f>IF($E12081="","",IFERROR(VLOOKUP(TRIM(E12081&amp;""),'Référentiel Articles'!$A$2:$F$634,4,FALSE),""))</f>
      </c>
      <c r="G12081" s="76">
        <f>IF($E12081="","",IFERROR(VLOOKUP(TRIM(E12081&amp;""),'Référentiel Articles'!$A$2:$F$634,5,FALSE),""))</f>
      </c>
      <c r="H12081" s="77" t="str">
        <v/>
      </c>
      <c r="I12081" s="76">
        <f>IF($E12081="","",IFERROR(VLOOKUP(TRIM(E12081&amp;""),'Référentiel Articles'!$A$2:$F$634,6,FALSE),""))</f>
      </c>
      <c r="J12081" s="78">
        <f>IF(OR($E12081="",$H12081=""),"",$H12081*$I12081)</f>
      </c>
      <c r="K12081" s="79" t="str">
        <v/>
      </c>
    </row>
    <row r="12082">
      <c r="A12082" s="81" t="str">
        <v/>
      </c>
      <c r="B12082" s="81" t="str">
        <v/>
      </c>
      <c r="C12082" s="83">
        <f>IF($E12082="","",IFERROR(VLOOKUP(TRIM(E12082&amp;""),'Référentiel Articles'!$A$2:$F$634,2,FALSE),""))</f>
      </c>
      <c r="D12082" s="83">
        <f>IF($E12082="","",IFERROR(VLOOKUP(TRIM(E12082&amp;""),'Référentiel Articles'!$A$2:$F$634,3,FALSE),""))</f>
      </c>
      <c r="E12082" s="81" t="str">
        <v/>
      </c>
      <c r="F12082" s="83">
        <f>IF($E12082="","",IFERROR(VLOOKUP(TRIM(E12082&amp;""),'Référentiel Articles'!$A$2:$F$634,4,FALSE),""))</f>
      </c>
      <c r="G12082" s="84">
        <f>IF($E12082="","",IFERROR(VLOOKUP(TRIM(E12082&amp;""),'Référentiel Articles'!$A$2:$F$634,5,FALSE),""))</f>
      </c>
      <c r="H12082" s="85" t="str">
        <v/>
      </c>
      <c r="I12082" s="84">
        <f>IF($E12082="","",IFERROR(VLOOKUP(TRIM(E12082&amp;""),'Référentiel Articles'!$A$2:$F$634,6,FALSE),""))</f>
      </c>
      <c r="J12082" s="90">
        <f>IF(OR($E12082="",$H12082=""),"",$H12082*$I12082)</f>
      </c>
      <c r="K12082" s="87" t="str">
        <v/>
      </c>
    </row>
    <row r="12083">
      <c r="A12083" s="74" t="str">
        <v/>
      </c>
      <c r="B12083" s="74" t="str">
        <v/>
      </c>
      <c r="C12083" s="75">
        <f>IF($E12083="","",IFERROR(VLOOKUP(TRIM(E12083&amp;""),'Référentiel Articles'!$A$2:$F$634,2,FALSE),""))</f>
      </c>
      <c r="D12083" s="75">
        <f>IF($E12083="","",IFERROR(VLOOKUP(TRIM(E12083&amp;""),'Référentiel Articles'!$A$2:$F$634,3,FALSE),""))</f>
      </c>
      <c r="E12083" s="74" t="str">
        <v/>
      </c>
      <c r="F12083" s="75">
        <f>IF($E12083="","",IFERROR(VLOOKUP(TRIM(E12083&amp;""),'Référentiel Articles'!$A$2:$F$634,4,FALSE),""))</f>
      </c>
      <c r="G12083" s="76">
        <f>IF($E12083="","",IFERROR(VLOOKUP(TRIM(E12083&amp;""),'Référentiel Articles'!$A$2:$F$634,5,FALSE),""))</f>
      </c>
      <c r="H12083" s="77" t="str">
        <v/>
      </c>
      <c r="I12083" s="76">
        <f>IF($E12083="","",IFERROR(VLOOKUP(TRIM(E12083&amp;""),'Référentiel Articles'!$A$2:$F$634,6,FALSE),""))</f>
      </c>
      <c r="J12083" s="78">
        <f>IF(OR($E12083="",$H12083=""),"",$H12083*$I12083)</f>
      </c>
      <c r="K12083" s="79" t="str">
        <v/>
      </c>
    </row>
    <row r="12084">
      <c r="A12084" s="81" t="str">
        <v/>
      </c>
      <c r="B12084" s="81" t="str">
        <v/>
      </c>
      <c r="C12084" s="83">
        <f>IF($E12084="","",IFERROR(VLOOKUP(TRIM(E12084&amp;""),'Référentiel Articles'!$A$2:$F$634,2,FALSE),""))</f>
      </c>
      <c r="D12084" s="83">
        <f>IF($E12084="","",IFERROR(VLOOKUP(TRIM(E12084&amp;""),'Référentiel Articles'!$A$2:$F$634,3,FALSE),""))</f>
      </c>
      <c r="E12084" s="81" t="str">
        <v/>
      </c>
      <c r="F12084" s="83">
        <f>IF($E12084="","",IFERROR(VLOOKUP(TRIM(E12084&amp;""),'Référentiel Articles'!$A$2:$F$634,4,FALSE),""))</f>
      </c>
      <c r="G12084" s="84">
        <f>IF($E12084="","",IFERROR(VLOOKUP(TRIM(E12084&amp;""),'Référentiel Articles'!$A$2:$F$634,5,FALSE),""))</f>
      </c>
      <c r="H12084" s="85" t="str">
        <v/>
      </c>
      <c r="I12084" s="84">
        <f>IF($E12084="","",IFERROR(VLOOKUP(TRIM(E12084&amp;""),'Référentiel Articles'!$A$2:$F$634,6,FALSE),""))</f>
      </c>
      <c r="J12084" s="90">
        <f>IF(OR($E12084="",$H12084=""),"",$H12084*$I12084)</f>
      </c>
      <c r="K12084" s="87" t="str">
        <v/>
      </c>
    </row>
    <row r="12085">
      <c r="A12085" s="74" t="str">
        <v/>
      </c>
      <c r="B12085" s="74" t="str">
        <v/>
      </c>
      <c r="C12085" s="75">
        <f>IF($E12085="","",IFERROR(VLOOKUP(TRIM(E12085&amp;""),'Référentiel Articles'!$A$2:$F$634,2,FALSE),""))</f>
      </c>
      <c r="D12085" s="75">
        <f>IF($E12085="","",IFERROR(VLOOKUP(TRIM(E12085&amp;""),'Référentiel Articles'!$A$2:$F$634,3,FALSE),""))</f>
      </c>
      <c r="E12085" s="74" t="str">
        <v/>
      </c>
      <c r="F12085" s="75">
        <f>IF($E12085="","",IFERROR(VLOOKUP(TRIM(E12085&amp;""),'Référentiel Articles'!$A$2:$F$634,4,FALSE),""))</f>
      </c>
      <c r="G12085" s="76">
        <f>IF($E12085="","",IFERROR(VLOOKUP(TRIM(E12085&amp;""),'Référentiel Articles'!$A$2:$F$634,5,FALSE),""))</f>
      </c>
      <c r="H12085" s="77" t="str">
        <v/>
      </c>
      <c r="I12085" s="76">
        <f>IF($E12085="","",IFERROR(VLOOKUP(TRIM(E12085&amp;""),'Référentiel Articles'!$A$2:$F$634,6,FALSE),""))</f>
      </c>
      <c r="J12085" s="78">
        <f>IF(OR($E12085="",$H12085=""),"",$H12085*$I12085)</f>
      </c>
      <c r="K12085" s="79" t="str">
        <v/>
      </c>
    </row>
    <row r="12086">
      <c r="A12086" s="81" t="str">
        <v/>
      </c>
      <c r="B12086" s="81" t="str">
        <v/>
      </c>
      <c r="C12086" s="83">
        <f>IF($E12086="","",IFERROR(VLOOKUP(TRIM(E12086&amp;""),'Référentiel Articles'!$A$2:$F$634,2,FALSE),""))</f>
      </c>
      <c r="D12086" s="83">
        <f>IF($E12086="","",IFERROR(VLOOKUP(TRIM(E12086&amp;""),'Référentiel Articles'!$A$2:$F$634,3,FALSE),""))</f>
      </c>
      <c r="E12086" s="81" t="str">
        <v/>
      </c>
      <c r="F12086" s="83">
        <f>IF($E12086="","",IFERROR(VLOOKUP(TRIM(E12086&amp;""),'Référentiel Articles'!$A$2:$F$634,4,FALSE),""))</f>
      </c>
      <c r="G12086" s="84">
        <f>IF($E12086="","",IFERROR(VLOOKUP(TRIM(E12086&amp;""),'Référentiel Articles'!$A$2:$F$634,5,FALSE),""))</f>
      </c>
      <c r="H12086" s="85" t="str">
        <v/>
      </c>
      <c r="I12086" s="84">
        <f>IF($E12086="","",IFERROR(VLOOKUP(TRIM(E12086&amp;""),'Référentiel Articles'!$A$2:$F$634,6,FALSE),""))</f>
      </c>
      <c r="J12086" s="90">
        <f>IF(OR($E12086="",$H12086=""),"",$H12086*$I12086)</f>
      </c>
      <c r="K12086" s="87" t="str">
        <v/>
      </c>
    </row>
    <row r="12087">
      <c r="A12087" s="74" t="str">
        <v/>
      </c>
      <c r="B12087" s="74" t="str">
        <v/>
      </c>
      <c r="C12087" s="75">
        <f>IF($E12087="","",IFERROR(VLOOKUP(TRIM(E12087&amp;""),'Référentiel Articles'!$A$2:$F$634,2,FALSE),""))</f>
      </c>
      <c r="D12087" s="75">
        <f>IF($E12087="","",IFERROR(VLOOKUP(TRIM(E12087&amp;""),'Référentiel Articles'!$A$2:$F$634,3,FALSE),""))</f>
      </c>
      <c r="E12087" s="74" t="str">
        <v/>
      </c>
      <c r="F12087" s="75">
        <f>IF($E12087="","",IFERROR(VLOOKUP(TRIM(E12087&amp;""),'Référentiel Articles'!$A$2:$F$634,4,FALSE),""))</f>
      </c>
      <c r="G12087" s="76">
        <f>IF($E12087="","",IFERROR(VLOOKUP(TRIM(E12087&amp;""),'Référentiel Articles'!$A$2:$F$634,5,FALSE),""))</f>
      </c>
      <c r="H12087" s="77" t="str">
        <v/>
      </c>
      <c r="I12087" s="76">
        <f>IF($E12087="","",IFERROR(VLOOKUP(TRIM(E12087&amp;""),'Référentiel Articles'!$A$2:$F$634,6,FALSE),""))</f>
      </c>
      <c r="J12087" s="78">
        <f>IF(OR($E12087="",$H12087=""),"",$H12087*$I12087)</f>
      </c>
      <c r="K12087" s="79" t="str">
        <v/>
      </c>
    </row>
    <row r="12088">
      <c r="A12088" s="81" t="str">
        <v/>
      </c>
      <c r="B12088" s="81" t="str">
        <v/>
      </c>
      <c r="C12088" s="83">
        <f>IF($E12088="","",IFERROR(VLOOKUP(TRIM(E12088&amp;""),'Référentiel Articles'!$A$2:$F$634,2,FALSE),""))</f>
      </c>
      <c r="D12088" s="83">
        <f>IF($E12088="","",IFERROR(VLOOKUP(TRIM(E12088&amp;""),'Référentiel Articles'!$A$2:$F$634,3,FALSE),""))</f>
      </c>
      <c r="E12088" s="81" t="str">
        <v/>
      </c>
      <c r="F12088" s="83">
        <f>IF($E12088="","",IFERROR(VLOOKUP(TRIM(E12088&amp;""),'Référentiel Articles'!$A$2:$F$634,4,FALSE),""))</f>
      </c>
      <c r="G12088" s="84">
        <f>IF($E12088="","",IFERROR(VLOOKUP(TRIM(E12088&amp;""),'Référentiel Articles'!$A$2:$F$634,5,FALSE),""))</f>
      </c>
      <c r="H12088" s="85" t="str">
        <v/>
      </c>
      <c r="I12088" s="84">
        <f>IF($E12088="","",IFERROR(VLOOKUP(TRIM(E12088&amp;""),'Référentiel Articles'!$A$2:$F$634,6,FALSE),""))</f>
      </c>
      <c r="J12088" s="90">
        <f>IF(OR($E12088="",$H12088=""),"",$H12088*$I12088)</f>
      </c>
      <c r="K12088" s="87" t="str">
        <v/>
      </c>
    </row>
    <row r="12089">
      <c r="A12089" s="74" t="str">
        <v/>
      </c>
      <c r="B12089" s="74" t="str">
        <v/>
      </c>
      <c r="C12089" s="75">
        <f>IF($E12089="","",IFERROR(VLOOKUP(TRIM(E12089&amp;""),'Référentiel Articles'!$A$2:$F$634,2,FALSE),""))</f>
      </c>
      <c r="D12089" s="75">
        <f>IF($E12089="","",IFERROR(VLOOKUP(TRIM(E12089&amp;""),'Référentiel Articles'!$A$2:$F$634,3,FALSE),""))</f>
      </c>
      <c r="E12089" s="74" t="str">
        <v/>
      </c>
      <c r="F12089" s="75">
        <f>IF($E12089="","",IFERROR(VLOOKUP(TRIM(E12089&amp;""),'Référentiel Articles'!$A$2:$F$634,4,FALSE),""))</f>
      </c>
      <c r="G12089" s="76">
        <f>IF($E12089="","",IFERROR(VLOOKUP(TRIM(E12089&amp;""),'Référentiel Articles'!$A$2:$F$634,5,FALSE),""))</f>
      </c>
      <c r="H12089" s="77" t="str">
        <v/>
      </c>
      <c r="I12089" s="76">
        <f>IF($E12089="","",IFERROR(VLOOKUP(TRIM(E12089&amp;""),'Référentiel Articles'!$A$2:$F$634,6,FALSE),""))</f>
      </c>
      <c r="J12089" s="78">
        <f>IF(OR($E12089="",$H12089=""),"",$H12089*$I12089)</f>
      </c>
      <c r="K12089" s="79" t="str">
        <v/>
      </c>
    </row>
    <row r="12090">
      <c r="A12090" s="81" t="str">
        <v/>
      </c>
      <c r="B12090" s="81" t="str">
        <v/>
      </c>
      <c r="C12090" s="83">
        <f>IF($E12090="","",IFERROR(VLOOKUP(TRIM(E12090&amp;""),'Référentiel Articles'!$A$2:$F$634,2,FALSE),""))</f>
      </c>
      <c r="D12090" s="83">
        <f>IF($E12090="","",IFERROR(VLOOKUP(TRIM(E12090&amp;""),'Référentiel Articles'!$A$2:$F$634,3,FALSE),""))</f>
      </c>
      <c r="E12090" s="81" t="str">
        <v/>
      </c>
      <c r="F12090" s="83">
        <f>IF($E12090="","",IFERROR(VLOOKUP(TRIM(E12090&amp;""),'Référentiel Articles'!$A$2:$F$634,4,FALSE),""))</f>
      </c>
      <c r="G12090" s="84">
        <f>IF($E12090="","",IFERROR(VLOOKUP(TRIM(E12090&amp;""),'Référentiel Articles'!$A$2:$F$634,5,FALSE),""))</f>
      </c>
      <c r="H12090" s="85" t="str">
        <v/>
      </c>
      <c r="I12090" s="84">
        <f>IF($E12090="","",IFERROR(VLOOKUP(TRIM(E12090&amp;""),'Référentiel Articles'!$A$2:$F$634,6,FALSE),""))</f>
      </c>
      <c r="J12090" s="90">
        <f>IF(OR($E12090="",$H12090=""),"",$H12090*$I12090)</f>
      </c>
      <c r="K12090" s="87" t="str">
        <v/>
      </c>
    </row>
    <row r="12091">
      <c r="A12091" s="74" t="str">
        <v/>
      </c>
      <c r="B12091" s="74" t="str">
        <v/>
      </c>
      <c r="C12091" s="75">
        <f>IF($E12091="","",IFERROR(VLOOKUP(TRIM(E12091&amp;""),'Référentiel Articles'!$A$2:$F$634,2,FALSE),""))</f>
      </c>
      <c r="D12091" s="75">
        <f>IF($E12091="","",IFERROR(VLOOKUP(TRIM(E12091&amp;""),'Référentiel Articles'!$A$2:$F$634,3,FALSE),""))</f>
      </c>
      <c r="E12091" s="74" t="str">
        <v/>
      </c>
      <c r="F12091" s="75">
        <f>IF($E12091="","",IFERROR(VLOOKUP(TRIM(E12091&amp;""),'Référentiel Articles'!$A$2:$F$634,4,FALSE),""))</f>
      </c>
      <c r="G12091" s="76">
        <f>IF($E12091="","",IFERROR(VLOOKUP(TRIM(E12091&amp;""),'Référentiel Articles'!$A$2:$F$634,5,FALSE),""))</f>
      </c>
      <c r="H12091" s="77" t="str">
        <v/>
      </c>
      <c r="I12091" s="76">
        <f>IF($E12091="","",IFERROR(VLOOKUP(TRIM(E12091&amp;""),'Référentiel Articles'!$A$2:$F$634,6,FALSE),""))</f>
      </c>
      <c r="J12091" s="78">
        <f>IF(OR($E12091="",$H12091=""),"",$H12091*$I12091)</f>
      </c>
      <c r="K12091" s="79" t="str">
        <v/>
      </c>
    </row>
    <row r="12092">
      <c r="A12092" s="81" t="str">
        <v/>
      </c>
      <c r="B12092" s="81" t="str">
        <v/>
      </c>
      <c r="C12092" s="83">
        <f>IF($E12092="","",IFERROR(VLOOKUP(TRIM(E12092&amp;""),'Référentiel Articles'!$A$2:$F$634,2,FALSE),""))</f>
      </c>
      <c r="D12092" s="83">
        <f>IF($E12092="","",IFERROR(VLOOKUP(TRIM(E12092&amp;""),'Référentiel Articles'!$A$2:$F$634,3,FALSE),""))</f>
      </c>
      <c r="E12092" s="81" t="str">
        <v/>
      </c>
      <c r="F12092" s="83">
        <f>IF($E12092="","",IFERROR(VLOOKUP(TRIM(E12092&amp;""),'Référentiel Articles'!$A$2:$F$634,4,FALSE),""))</f>
      </c>
      <c r="G12092" s="84">
        <f>IF($E12092="","",IFERROR(VLOOKUP(TRIM(E12092&amp;""),'Référentiel Articles'!$A$2:$F$634,5,FALSE),""))</f>
      </c>
      <c r="H12092" s="85" t="str">
        <v/>
      </c>
      <c r="I12092" s="84">
        <f>IF($E12092="","",IFERROR(VLOOKUP(TRIM(E12092&amp;""),'Référentiel Articles'!$A$2:$F$634,6,FALSE),""))</f>
      </c>
      <c r="J12092" s="90">
        <f>IF(OR($E12092="",$H12092=""),"",$H12092*$I12092)</f>
      </c>
      <c r="K12092" s="87" t="str">
        <v/>
      </c>
    </row>
    <row r="12093">
      <c r="A12093" s="74" t="str">
        <v/>
      </c>
      <c r="B12093" s="74" t="str">
        <v/>
      </c>
      <c r="C12093" s="75">
        <f>IF($E12093="","",IFERROR(VLOOKUP(TRIM(E12093&amp;""),'Référentiel Articles'!$A$2:$F$634,2,FALSE),""))</f>
      </c>
      <c r="D12093" s="75">
        <f>IF($E12093="","",IFERROR(VLOOKUP(TRIM(E12093&amp;""),'Référentiel Articles'!$A$2:$F$634,3,FALSE),""))</f>
      </c>
      <c r="E12093" s="74" t="str">
        <v/>
      </c>
      <c r="F12093" s="75">
        <f>IF($E12093="","",IFERROR(VLOOKUP(TRIM(E12093&amp;""),'Référentiel Articles'!$A$2:$F$634,4,FALSE),""))</f>
      </c>
      <c r="G12093" s="76">
        <f>IF($E12093="","",IFERROR(VLOOKUP(TRIM(E12093&amp;""),'Référentiel Articles'!$A$2:$F$634,5,FALSE),""))</f>
      </c>
      <c r="H12093" s="77" t="str">
        <v/>
      </c>
      <c r="I12093" s="76">
        <f>IF($E12093="","",IFERROR(VLOOKUP(TRIM(E12093&amp;""),'Référentiel Articles'!$A$2:$F$634,6,FALSE),""))</f>
      </c>
      <c r="J12093" s="78">
        <f>IF(OR($E12093="",$H12093=""),"",$H12093*$I12093)</f>
      </c>
      <c r="K12093" s="79" t="str">
        <v/>
      </c>
    </row>
    <row r="12094">
      <c r="A12094" s="81" t="str">
        <v/>
      </c>
      <c r="B12094" s="81" t="str">
        <v/>
      </c>
      <c r="C12094" s="83">
        <f>IF($E12094="","",IFERROR(VLOOKUP(TRIM(E12094&amp;""),'Référentiel Articles'!$A$2:$F$634,2,FALSE),""))</f>
      </c>
      <c r="D12094" s="83">
        <f>IF($E12094="","",IFERROR(VLOOKUP(TRIM(E12094&amp;""),'Référentiel Articles'!$A$2:$F$634,3,FALSE),""))</f>
      </c>
      <c r="E12094" s="81" t="str">
        <v/>
      </c>
      <c r="F12094" s="83">
        <f>IF($E12094="","",IFERROR(VLOOKUP(TRIM(E12094&amp;""),'Référentiel Articles'!$A$2:$F$634,4,FALSE),""))</f>
      </c>
      <c r="G12094" s="84">
        <f>IF($E12094="","",IFERROR(VLOOKUP(TRIM(E12094&amp;""),'Référentiel Articles'!$A$2:$F$634,5,FALSE),""))</f>
      </c>
      <c r="H12094" s="85" t="str">
        <v/>
      </c>
      <c r="I12094" s="84">
        <f>IF($E12094="","",IFERROR(VLOOKUP(TRIM(E12094&amp;""),'Référentiel Articles'!$A$2:$F$634,6,FALSE),""))</f>
      </c>
      <c r="J12094" s="90">
        <f>IF(OR($E12094="",$H12094=""),"",$H12094*$I12094)</f>
      </c>
      <c r="K12094" s="87" t="str">
        <v/>
      </c>
    </row>
    <row r="12095">
      <c r="A12095" s="74" t="str">
        <v/>
      </c>
      <c r="B12095" s="74" t="str">
        <v/>
      </c>
      <c r="C12095" s="75">
        <f>IF($E12095="","",IFERROR(VLOOKUP(TRIM(E12095&amp;""),'Référentiel Articles'!$A$2:$F$634,2,FALSE),""))</f>
      </c>
      <c r="D12095" s="75">
        <f>IF($E12095="","",IFERROR(VLOOKUP(TRIM(E12095&amp;""),'Référentiel Articles'!$A$2:$F$634,3,FALSE),""))</f>
      </c>
      <c r="E12095" s="74" t="str">
        <v/>
      </c>
      <c r="F12095" s="75">
        <f>IF($E12095="","",IFERROR(VLOOKUP(TRIM(E12095&amp;""),'Référentiel Articles'!$A$2:$F$634,4,FALSE),""))</f>
      </c>
      <c r="G12095" s="76">
        <f>IF($E12095="","",IFERROR(VLOOKUP(TRIM(E12095&amp;""),'Référentiel Articles'!$A$2:$F$634,5,FALSE),""))</f>
      </c>
      <c r="H12095" s="77" t="str">
        <v/>
      </c>
      <c r="I12095" s="76">
        <f>IF($E12095="","",IFERROR(VLOOKUP(TRIM(E12095&amp;""),'Référentiel Articles'!$A$2:$F$634,6,FALSE),""))</f>
      </c>
      <c r="J12095" s="78">
        <f>IF(OR($E12095="",$H12095=""),"",$H12095*$I12095)</f>
      </c>
      <c r="K12095" s="79" t="str">
        <v/>
      </c>
    </row>
    <row r="12096">
      <c r="A12096" s="81" t="str">
        <v/>
      </c>
      <c r="B12096" s="81" t="str">
        <v/>
      </c>
      <c r="C12096" s="83">
        <f>IF($E12096="","",IFERROR(VLOOKUP(TRIM(E12096&amp;""),'Référentiel Articles'!$A$2:$F$634,2,FALSE),""))</f>
      </c>
      <c r="D12096" s="83">
        <f>IF($E12096="","",IFERROR(VLOOKUP(TRIM(E12096&amp;""),'Référentiel Articles'!$A$2:$F$634,3,FALSE),""))</f>
      </c>
      <c r="E12096" s="81" t="str">
        <v/>
      </c>
      <c r="F12096" s="83">
        <f>IF($E12096="","",IFERROR(VLOOKUP(TRIM(E12096&amp;""),'Référentiel Articles'!$A$2:$F$634,4,FALSE),""))</f>
      </c>
      <c r="G12096" s="84">
        <f>IF($E12096="","",IFERROR(VLOOKUP(TRIM(E12096&amp;""),'Référentiel Articles'!$A$2:$F$634,5,FALSE),""))</f>
      </c>
      <c r="H12096" s="85" t="str">
        <v/>
      </c>
      <c r="I12096" s="84">
        <f>IF($E12096="","",IFERROR(VLOOKUP(TRIM(E12096&amp;""),'Référentiel Articles'!$A$2:$F$634,6,FALSE),""))</f>
      </c>
      <c r="J12096" s="90">
        <f>IF(OR($E12096="",$H12096=""),"",$H12096*$I12096)</f>
      </c>
      <c r="K12096" s="87" t="str">
        <v/>
      </c>
    </row>
    <row r="12097">
      <c r="A12097" s="74" t="str">
        <v/>
      </c>
      <c r="B12097" s="74" t="str">
        <v/>
      </c>
      <c r="C12097" s="75">
        <f>IF($E12097="","",IFERROR(VLOOKUP(TRIM(E12097&amp;""),'Référentiel Articles'!$A$2:$F$634,2,FALSE),""))</f>
      </c>
      <c r="D12097" s="75">
        <f>IF($E12097="","",IFERROR(VLOOKUP(TRIM(E12097&amp;""),'Référentiel Articles'!$A$2:$F$634,3,FALSE),""))</f>
      </c>
      <c r="E12097" s="74" t="str">
        <v/>
      </c>
      <c r="F12097" s="75">
        <f>IF($E12097="","",IFERROR(VLOOKUP(TRIM(E12097&amp;""),'Référentiel Articles'!$A$2:$F$634,4,FALSE),""))</f>
      </c>
      <c r="G12097" s="76">
        <f>IF($E12097="","",IFERROR(VLOOKUP(TRIM(E12097&amp;""),'Référentiel Articles'!$A$2:$F$634,5,FALSE),""))</f>
      </c>
      <c r="H12097" s="77" t="str">
        <v/>
      </c>
      <c r="I12097" s="76">
        <f>IF($E12097="","",IFERROR(VLOOKUP(TRIM(E12097&amp;""),'Référentiel Articles'!$A$2:$F$634,6,FALSE),""))</f>
      </c>
      <c r="J12097" s="78">
        <f>IF(OR($E12097="",$H12097=""),"",$H12097*$I12097)</f>
      </c>
      <c r="K12097" s="79" t="str">
        <v/>
      </c>
    </row>
    <row r="12098">
      <c r="A12098" s="81" t="str">
        <v/>
      </c>
      <c r="B12098" s="81" t="str">
        <v/>
      </c>
      <c r="C12098" s="83">
        <f>IF($E12098="","",IFERROR(VLOOKUP(TRIM(E12098&amp;""),'Référentiel Articles'!$A$2:$F$634,2,FALSE),""))</f>
      </c>
      <c r="D12098" s="83">
        <f>IF($E12098="","",IFERROR(VLOOKUP(TRIM(E12098&amp;""),'Référentiel Articles'!$A$2:$F$634,3,FALSE),""))</f>
      </c>
      <c r="E12098" s="81" t="str">
        <v/>
      </c>
      <c r="F12098" s="83">
        <f>IF($E12098="","",IFERROR(VLOOKUP(TRIM(E12098&amp;""),'Référentiel Articles'!$A$2:$F$634,4,FALSE),""))</f>
      </c>
      <c r="G12098" s="84">
        <f>IF($E12098="","",IFERROR(VLOOKUP(TRIM(E12098&amp;""),'Référentiel Articles'!$A$2:$F$634,5,FALSE),""))</f>
      </c>
      <c r="H12098" s="85" t="str">
        <v/>
      </c>
      <c r="I12098" s="84">
        <f>IF($E12098="","",IFERROR(VLOOKUP(TRIM(E12098&amp;""),'Référentiel Articles'!$A$2:$F$634,6,FALSE),""))</f>
      </c>
      <c r="J12098" s="90">
        <f>IF(OR($E12098="",$H12098=""),"",$H12098*$I12098)</f>
      </c>
      <c r="K12098" s="87" t="str">
        <v/>
      </c>
    </row>
    <row r="12099">
      <c r="A12099" s="74" t="str">
        <v/>
      </c>
      <c r="B12099" s="74" t="str">
        <v/>
      </c>
      <c r="C12099" s="75">
        <f>IF($E12099="","",IFERROR(VLOOKUP(TRIM(E12099&amp;""),'Référentiel Articles'!$A$2:$F$634,2,FALSE),""))</f>
      </c>
      <c r="D12099" s="75">
        <f>IF($E12099="","",IFERROR(VLOOKUP(TRIM(E12099&amp;""),'Référentiel Articles'!$A$2:$F$634,3,FALSE),""))</f>
      </c>
      <c r="E12099" s="74" t="str">
        <v/>
      </c>
      <c r="F12099" s="75">
        <f>IF($E12099="","",IFERROR(VLOOKUP(TRIM(E12099&amp;""),'Référentiel Articles'!$A$2:$F$634,4,FALSE),""))</f>
      </c>
      <c r="G12099" s="76">
        <f>IF($E12099="","",IFERROR(VLOOKUP(TRIM(E12099&amp;""),'Référentiel Articles'!$A$2:$F$634,5,FALSE),""))</f>
      </c>
      <c r="H12099" s="77" t="str">
        <v/>
      </c>
      <c r="I12099" s="76">
        <f>IF($E12099="","",IFERROR(VLOOKUP(TRIM(E12099&amp;""),'Référentiel Articles'!$A$2:$F$634,6,FALSE),""))</f>
      </c>
      <c r="J12099" s="78">
        <f>IF(OR($E12099="",$H12099=""),"",$H12099*$I12099)</f>
      </c>
      <c r="K12099" s="79" t="str">
        <v/>
      </c>
    </row>
    <row r="12100">
      <c r="A12100" s="81" t="str">
        <v/>
      </c>
      <c r="B12100" s="81" t="str">
        <v/>
      </c>
      <c r="C12100" s="83">
        <f>IF($E12100="","",IFERROR(VLOOKUP(TRIM(E12100&amp;""),'Référentiel Articles'!$A$2:$F$634,2,FALSE),""))</f>
      </c>
      <c r="D12100" s="83">
        <f>IF($E12100="","",IFERROR(VLOOKUP(TRIM(E12100&amp;""),'Référentiel Articles'!$A$2:$F$634,3,FALSE),""))</f>
      </c>
      <c r="E12100" s="81" t="str">
        <v/>
      </c>
      <c r="F12100" s="83">
        <f>IF($E12100="","",IFERROR(VLOOKUP(TRIM(E12100&amp;""),'Référentiel Articles'!$A$2:$F$634,4,FALSE),""))</f>
      </c>
      <c r="G12100" s="84">
        <f>IF($E12100="","",IFERROR(VLOOKUP(TRIM(E12100&amp;""),'Référentiel Articles'!$A$2:$F$634,5,FALSE),""))</f>
      </c>
      <c r="H12100" s="85" t="str">
        <v/>
      </c>
      <c r="I12100" s="84">
        <f>IF($E12100="","",IFERROR(VLOOKUP(TRIM(E12100&amp;""),'Référentiel Articles'!$A$2:$F$634,6,FALSE),""))</f>
      </c>
      <c r="J12100" s="90">
        <f>IF(OR($E12100="",$H12100=""),"",$H12100*$I12100)</f>
      </c>
      <c r="K12100" s="87" t="str">
        <v/>
      </c>
    </row>
    <row r="12101">
      <c r="A12101" s="74" t="str">
        <v/>
      </c>
      <c r="B12101" s="74" t="str">
        <v/>
      </c>
      <c r="C12101" s="75">
        <f>IF($E12101="","",IFERROR(VLOOKUP(TRIM(E12101&amp;""),'Référentiel Articles'!$A$2:$F$634,2,FALSE),""))</f>
      </c>
      <c r="D12101" s="75">
        <f>IF($E12101="","",IFERROR(VLOOKUP(TRIM(E12101&amp;""),'Référentiel Articles'!$A$2:$F$634,3,FALSE),""))</f>
      </c>
      <c r="E12101" s="74" t="str">
        <v/>
      </c>
      <c r="F12101" s="75">
        <f>IF($E12101="","",IFERROR(VLOOKUP(TRIM(E12101&amp;""),'Référentiel Articles'!$A$2:$F$634,4,FALSE),""))</f>
      </c>
      <c r="G12101" s="76">
        <f>IF($E12101="","",IFERROR(VLOOKUP(TRIM(E12101&amp;""),'Référentiel Articles'!$A$2:$F$634,5,FALSE),""))</f>
      </c>
      <c r="H12101" s="77" t="str">
        <v/>
      </c>
      <c r="I12101" s="76">
        <f>IF($E12101="","",IFERROR(VLOOKUP(TRIM(E12101&amp;""),'Référentiel Articles'!$A$2:$F$634,6,FALSE),""))</f>
      </c>
      <c r="J12101" s="78">
        <f>IF(OR($E12101="",$H12101=""),"",$H12101*$I12101)</f>
      </c>
      <c r="K12101" s="79" t="str">
        <v/>
      </c>
    </row>
    <row r="12102">
      <c r="A12102" s="81" t="str">
        <v/>
      </c>
      <c r="B12102" s="81" t="str">
        <v/>
      </c>
      <c r="C12102" s="83">
        <f>IF($E12102="","",IFERROR(VLOOKUP(TRIM(E12102&amp;""),'Référentiel Articles'!$A$2:$F$634,2,FALSE),""))</f>
      </c>
      <c r="D12102" s="83">
        <f>IF($E12102="","",IFERROR(VLOOKUP(TRIM(E12102&amp;""),'Référentiel Articles'!$A$2:$F$634,3,FALSE),""))</f>
      </c>
      <c r="E12102" s="81" t="str">
        <v/>
      </c>
      <c r="F12102" s="83">
        <f>IF($E12102="","",IFERROR(VLOOKUP(TRIM(E12102&amp;""),'Référentiel Articles'!$A$2:$F$634,4,FALSE),""))</f>
      </c>
      <c r="G12102" s="84">
        <f>IF($E12102="","",IFERROR(VLOOKUP(TRIM(E12102&amp;""),'Référentiel Articles'!$A$2:$F$634,5,FALSE),""))</f>
      </c>
      <c r="H12102" s="85" t="str">
        <v/>
      </c>
      <c r="I12102" s="84">
        <f>IF($E12102="","",IFERROR(VLOOKUP(TRIM(E12102&amp;""),'Référentiel Articles'!$A$2:$F$634,6,FALSE),""))</f>
      </c>
      <c r="J12102" s="90">
        <f>IF(OR($E12102="",$H12102=""),"",$H12102*$I12102)</f>
      </c>
      <c r="K12102" s="87" t="str">
        <v/>
      </c>
    </row>
    <row r="12103">
      <c r="A12103" s="74" t="str">
        <v/>
      </c>
      <c r="B12103" s="74" t="str">
        <v/>
      </c>
      <c r="C12103" s="75">
        <f>IF($E12103="","",IFERROR(VLOOKUP(TRIM(E12103&amp;""),'Référentiel Articles'!$A$2:$F$634,2,FALSE),""))</f>
      </c>
      <c r="D12103" s="75">
        <f>IF($E12103="","",IFERROR(VLOOKUP(TRIM(E12103&amp;""),'Référentiel Articles'!$A$2:$F$634,3,FALSE),""))</f>
      </c>
      <c r="E12103" s="74" t="str">
        <v/>
      </c>
      <c r="F12103" s="75">
        <f>IF($E12103="","",IFERROR(VLOOKUP(TRIM(E12103&amp;""),'Référentiel Articles'!$A$2:$F$634,4,FALSE),""))</f>
      </c>
      <c r="G12103" s="76">
        <f>IF($E12103="","",IFERROR(VLOOKUP(TRIM(E12103&amp;""),'Référentiel Articles'!$A$2:$F$634,5,FALSE),""))</f>
      </c>
      <c r="H12103" s="77" t="str">
        <v/>
      </c>
      <c r="I12103" s="76">
        <f>IF($E12103="","",IFERROR(VLOOKUP(TRIM(E12103&amp;""),'Référentiel Articles'!$A$2:$F$634,6,FALSE),""))</f>
      </c>
      <c r="J12103" s="78">
        <f>IF(OR($E12103="",$H12103=""),"",$H12103*$I12103)</f>
      </c>
      <c r="K12103" s="79" t="str">
        <v/>
      </c>
    </row>
    <row r="12104">
      <c r="A12104" s="81" t="str">
        <v/>
      </c>
      <c r="B12104" s="81" t="str">
        <v/>
      </c>
      <c r="C12104" s="83">
        <f>IF($E12104="","",IFERROR(VLOOKUP(TRIM(E12104&amp;""),'Référentiel Articles'!$A$2:$F$634,2,FALSE),""))</f>
      </c>
      <c r="D12104" s="83">
        <f>IF($E12104="","",IFERROR(VLOOKUP(TRIM(E12104&amp;""),'Référentiel Articles'!$A$2:$F$634,3,FALSE),""))</f>
      </c>
      <c r="E12104" s="81" t="str">
        <v/>
      </c>
      <c r="F12104" s="83">
        <f>IF($E12104="","",IFERROR(VLOOKUP(TRIM(E12104&amp;""),'Référentiel Articles'!$A$2:$F$634,4,FALSE),""))</f>
      </c>
      <c r="G12104" s="84">
        <f>IF($E12104="","",IFERROR(VLOOKUP(TRIM(E12104&amp;""),'Référentiel Articles'!$A$2:$F$634,5,FALSE),""))</f>
      </c>
      <c r="H12104" s="85" t="str">
        <v/>
      </c>
      <c r="I12104" s="84">
        <f>IF($E12104="","",IFERROR(VLOOKUP(TRIM(E12104&amp;""),'Référentiel Articles'!$A$2:$F$634,6,FALSE),""))</f>
      </c>
      <c r="J12104" s="90">
        <f>IF(OR($E12104="",$H12104=""),"",$H12104*$I12104)</f>
      </c>
      <c r="K12104" s="87" t="str">
        <v/>
      </c>
    </row>
    <row r="12105">
      <c r="A12105" s="74" t="str">
        <v/>
      </c>
      <c r="B12105" s="74" t="str">
        <v/>
      </c>
      <c r="C12105" s="75">
        <f>IF($E12105="","",IFERROR(VLOOKUP(TRIM(E12105&amp;""),'Référentiel Articles'!$A$2:$F$634,2,FALSE),""))</f>
      </c>
      <c r="D12105" s="75">
        <f>IF($E12105="","",IFERROR(VLOOKUP(TRIM(E12105&amp;""),'Référentiel Articles'!$A$2:$F$634,3,FALSE),""))</f>
      </c>
      <c r="E12105" s="74" t="str">
        <v/>
      </c>
      <c r="F12105" s="75">
        <f>IF($E12105="","",IFERROR(VLOOKUP(TRIM(E12105&amp;""),'Référentiel Articles'!$A$2:$F$634,4,FALSE),""))</f>
      </c>
      <c r="G12105" s="76">
        <f>IF($E12105="","",IFERROR(VLOOKUP(TRIM(E12105&amp;""),'Référentiel Articles'!$A$2:$F$634,5,FALSE),""))</f>
      </c>
      <c r="H12105" s="77" t="str">
        <v/>
      </c>
      <c r="I12105" s="76">
        <f>IF($E12105="","",IFERROR(VLOOKUP(TRIM(E12105&amp;""),'Référentiel Articles'!$A$2:$F$634,6,FALSE),""))</f>
      </c>
      <c r="J12105" s="78">
        <f>IF(OR($E12105="",$H12105=""),"",$H12105*$I12105)</f>
      </c>
      <c r="K12105" s="79" t="str">
        <v/>
      </c>
    </row>
    <row r="12106">
      <c r="A12106" s="81" t="str">
        <v/>
      </c>
      <c r="B12106" s="81" t="str">
        <v/>
      </c>
      <c r="C12106" s="83">
        <f>IF($E12106="","",IFERROR(VLOOKUP(TRIM(E12106&amp;""),'Référentiel Articles'!$A$2:$F$634,2,FALSE),""))</f>
      </c>
      <c r="D12106" s="83">
        <f>IF($E12106="","",IFERROR(VLOOKUP(TRIM(E12106&amp;""),'Référentiel Articles'!$A$2:$F$634,3,FALSE),""))</f>
      </c>
      <c r="E12106" s="81" t="str">
        <v/>
      </c>
      <c r="F12106" s="83">
        <f>IF($E12106="","",IFERROR(VLOOKUP(TRIM(E12106&amp;""),'Référentiel Articles'!$A$2:$F$634,4,FALSE),""))</f>
      </c>
      <c r="G12106" s="84">
        <f>IF($E12106="","",IFERROR(VLOOKUP(TRIM(E12106&amp;""),'Référentiel Articles'!$A$2:$F$634,5,FALSE),""))</f>
      </c>
      <c r="H12106" s="85" t="str">
        <v/>
      </c>
      <c r="I12106" s="84">
        <f>IF($E12106="","",IFERROR(VLOOKUP(TRIM(E12106&amp;""),'Référentiel Articles'!$A$2:$F$634,6,FALSE),""))</f>
      </c>
      <c r="J12106" s="90">
        <f>IF(OR($E12106="",$H12106=""),"",$H12106*$I12106)</f>
      </c>
      <c r="K12106" s="87" t="str">
        <v/>
      </c>
    </row>
    <row r="12107">
      <c r="A12107" s="74" t="str">
        <v/>
      </c>
      <c r="B12107" s="74" t="str">
        <v/>
      </c>
      <c r="C12107" s="75">
        <f>IF($E12107="","",IFERROR(VLOOKUP(TRIM(E12107&amp;""),'Référentiel Articles'!$A$2:$F$634,2,FALSE),""))</f>
      </c>
      <c r="D12107" s="75">
        <f>IF($E12107="","",IFERROR(VLOOKUP(TRIM(E12107&amp;""),'Référentiel Articles'!$A$2:$F$634,3,FALSE),""))</f>
      </c>
      <c r="E12107" s="74" t="str">
        <v/>
      </c>
      <c r="F12107" s="75">
        <f>IF($E12107="","",IFERROR(VLOOKUP(TRIM(E12107&amp;""),'Référentiel Articles'!$A$2:$F$634,4,FALSE),""))</f>
      </c>
      <c r="G12107" s="76">
        <f>IF($E12107="","",IFERROR(VLOOKUP(TRIM(E12107&amp;""),'Référentiel Articles'!$A$2:$F$634,5,FALSE),""))</f>
      </c>
      <c r="H12107" s="77" t="str">
        <v/>
      </c>
      <c r="I12107" s="76">
        <f>IF($E12107="","",IFERROR(VLOOKUP(TRIM(E12107&amp;""),'Référentiel Articles'!$A$2:$F$634,6,FALSE),""))</f>
      </c>
      <c r="J12107" s="78">
        <f>IF(OR($E12107="",$H12107=""),"",$H12107*$I12107)</f>
      </c>
      <c r="K12107" s="79" t="str">
        <v/>
      </c>
    </row>
    <row r="12108">
      <c r="A12108" s="81" t="str">
        <v/>
      </c>
      <c r="B12108" s="81" t="str">
        <v/>
      </c>
      <c r="C12108" s="83">
        <f>IF($E12108="","",IFERROR(VLOOKUP(TRIM(E12108&amp;""),'Référentiel Articles'!$A$2:$F$634,2,FALSE),""))</f>
      </c>
      <c r="D12108" s="83">
        <f>IF($E12108="","",IFERROR(VLOOKUP(TRIM(E12108&amp;""),'Référentiel Articles'!$A$2:$F$634,3,FALSE),""))</f>
      </c>
      <c r="E12108" s="81" t="str">
        <v/>
      </c>
      <c r="F12108" s="83">
        <f>IF($E12108="","",IFERROR(VLOOKUP(TRIM(E12108&amp;""),'Référentiel Articles'!$A$2:$F$634,4,FALSE),""))</f>
      </c>
      <c r="G12108" s="84">
        <f>IF($E12108="","",IFERROR(VLOOKUP(TRIM(E12108&amp;""),'Référentiel Articles'!$A$2:$F$634,5,FALSE),""))</f>
      </c>
      <c r="H12108" s="85" t="str">
        <v/>
      </c>
      <c r="I12108" s="84">
        <f>IF($E12108="","",IFERROR(VLOOKUP(TRIM(E12108&amp;""),'Référentiel Articles'!$A$2:$F$634,6,FALSE),""))</f>
      </c>
      <c r="J12108" s="90">
        <f>IF(OR($E12108="",$H12108=""),"",$H12108*$I12108)</f>
      </c>
      <c r="K12108" s="87" t="str">
        <v/>
      </c>
    </row>
    <row r="12109">
      <c r="A12109" s="74" t="str">
        <v/>
      </c>
      <c r="B12109" s="74" t="str">
        <v/>
      </c>
      <c r="C12109" s="75">
        <f>IF($E12109="","",IFERROR(VLOOKUP(TRIM(E12109&amp;""),'Référentiel Articles'!$A$2:$F$634,2,FALSE),""))</f>
      </c>
      <c r="D12109" s="75">
        <f>IF($E12109="","",IFERROR(VLOOKUP(TRIM(E12109&amp;""),'Référentiel Articles'!$A$2:$F$634,3,FALSE),""))</f>
      </c>
      <c r="E12109" s="74" t="str">
        <v/>
      </c>
      <c r="F12109" s="75">
        <f>IF($E12109="","",IFERROR(VLOOKUP(TRIM(E12109&amp;""),'Référentiel Articles'!$A$2:$F$634,4,FALSE),""))</f>
      </c>
      <c r="G12109" s="76">
        <f>IF($E12109="","",IFERROR(VLOOKUP(TRIM(E12109&amp;""),'Référentiel Articles'!$A$2:$F$634,5,FALSE),""))</f>
      </c>
      <c r="H12109" s="77" t="str">
        <v/>
      </c>
      <c r="I12109" s="76">
        <f>IF($E12109="","",IFERROR(VLOOKUP(TRIM(E12109&amp;""),'Référentiel Articles'!$A$2:$F$634,6,FALSE),""))</f>
      </c>
      <c r="J12109" s="78">
        <f>IF(OR($E12109="",$H12109=""),"",$H12109*$I12109)</f>
      </c>
      <c r="K12109" s="79" t="str">
        <v/>
      </c>
    </row>
    <row r="12110">
      <c r="A12110" s="81" t="str">
        <v/>
      </c>
      <c r="B12110" s="81" t="str">
        <v/>
      </c>
      <c r="C12110" s="83">
        <f>IF($E12110="","",IFERROR(VLOOKUP(TRIM(E12110&amp;""),'Référentiel Articles'!$A$2:$F$634,2,FALSE),""))</f>
      </c>
      <c r="D12110" s="83">
        <f>IF($E12110="","",IFERROR(VLOOKUP(TRIM(E12110&amp;""),'Référentiel Articles'!$A$2:$F$634,3,FALSE),""))</f>
      </c>
      <c r="E12110" s="81" t="str">
        <v/>
      </c>
      <c r="F12110" s="83">
        <f>IF($E12110="","",IFERROR(VLOOKUP(TRIM(E12110&amp;""),'Référentiel Articles'!$A$2:$F$634,4,FALSE),""))</f>
      </c>
      <c r="G12110" s="84">
        <f>IF($E12110="","",IFERROR(VLOOKUP(TRIM(E12110&amp;""),'Référentiel Articles'!$A$2:$F$634,5,FALSE),""))</f>
      </c>
      <c r="H12110" s="85" t="str">
        <v/>
      </c>
      <c r="I12110" s="84">
        <f>IF($E12110="","",IFERROR(VLOOKUP(TRIM(E12110&amp;""),'Référentiel Articles'!$A$2:$F$634,6,FALSE),""))</f>
      </c>
      <c r="J12110" s="90">
        <f>IF(OR($E12110="",$H12110=""),"",$H12110*$I12110)</f>
      </c>
      <c r="K12110" s="87" t="str">
        <v/>
      </c>
    </row>
    <row r="12111">
      <c r="A12111" s="74" t="str">
        <v/>
      </c>
      <c r="B12111" s="74" t="str">
        <v/>
      </c>
      <c r="C12111" s="75">
        <f>IF($E12111="","",IFERROR(VLOOKUP(TRIM(E12111&amp;""),'Référentiel Articles'!$A$2:$F$634,2,FALSE),""))</f>
      </c>
      <c r="D12111" s="75">
        <f>IF($E12111="","",IFERROR(VLOOKUP(TRIM(E12111&amp;""),'Référentiel Articles'!$A$2:$F$634,3,FALSE),""))</f>
      </c>
      <c r="E12111" s="74" t="str">
        <v/>
      </c>
      <c r="F12111" s="75">
        <f>IF($E12111="","",IFERROR(VLOOKUP(TRIM(E12111&amp;""),'Référentiel Articles'!$A$2:$F$634,4,FALSE),""))</f>
      </c>
      <c r="G12111" s="76">
        <f>IF($E12111="","",IFERROR(VLOOKUP(TRIM(E12111&amp;""),'Référentiel Articles'!$A$2:$F$634,5,FALSE),""))</f>
      </c>
      <c r="H12111" s="77" t="str">
        <v/>
      </c>
      <c r="I12111" s="76">
        <f>IF($E12111="","",IFERROR(VLOOKUP(TRIM(E12111&amp;""),'Référentiel Articles'!$A$2:$F$634,6,FALSE),""))</f>
      </c>
      <c r="J12111" s="78">
        <f>IF(OR($E12111="",$H12111=""),"",$H12111*$I12111)</f>
      </c>
      <c r="K12111" s="79" t="str">
        <v/>
      </c>
    </row>
    <row r="12112">
      <c r="A12112" s="81" t="str">
        <v/>
      </c>
      <c r="B12112" s="81" t="str">
        <v/>
      </c>
      <c r="C12112" s="83">
        <f>IF($E12112="","",IFERROR(VLOOKUP(TRIM(E12112&amp;""),'Référentiel Articles'!$A$2:$F$634,2,FALSE),""))</f>
      </c>
      <c r="D12112" s="83">
        <f>IF($E12112="","",IFERROR(VLOOKUP(TRIM(E12112&amp;""),'Référentiel Articles'!$A$2:$F$634,3,FALSE),""))</f>
      </c>
      <c r="E12112" s="81" t="str">
        <v/>
      </c>
      <c r="F12112" s="83">
        <f>IF($E12112="","",IFERROR(VLOOKUP(TRIM(E12112&amp;""),'Référentiel Articles'!$A$2:$F$634,4,FALSE),""))</f>
      </c>
      <c r="G12112" s="84">
        <f>IF($E12112="","",IFERROR(VLOOKUP(TRIM(E12112&amp;""),'Référentiel Articles'!$A$2:$F$634,5,FALSE),""))</f>
      </c>
      <c r="H12112" s="85" t="str">
        <v/>
      </c>
      <c r="I12112" s="84">
        <f>IF($E12112="","",IFERROR(VLOOKUP(TRIM(E12112&amp;""),'Référentiel Articles'!$A$2:$F$634,6,FALSE),""))</f>
      </c>
      <c r="J12112" s="90">
        <f>IF(OR($E12112="",$H12112=""),"",$H12112*$I12112)</f>
      </c>
      <c r="K12112" s="87" t="str">
        <v/>
      </c>
    </row>
    <row r="12113">
      <c r="A12113" s="74" t="str">
        <v/>
      </c>
      <c r="B12113" s="74" t="str">
        <v/>
      </c>
      <c r="C12113" s="75">
        <f>IF($E12113="","",IFERROR(VLOOKUP(TRIM(E12113&amp;""),'Référentiel Articles'!$A$2:$F$634,2,FALSE),""))</f>
      </c>
      <c r="D12113" s="75">
        <f>IF($E12113="","",IFERROR(VLOOKUP(TRIM(E12113&amp;""),'Référentiel Articles'!$A$2:$F$634,3,FALSE),""))</f>
      </c>
      <c r="E12113" s="74" t="str">
        <v/>
      </c>
      <c r="F12113" s="75">
        <f>IF($E12113="","",IFERROR(VLOOKUP(TRIM(E12113&amp;""),'Référentiel Articles'!$A$2:$F$634,4,FALSE),""))</f>
      </c>
      <c r="G12113" s="76">
        <f>IF($E12113="","",IFERROR(VLOOKUP(TRIM(E12113&amp;""),'Référentiel Articles'!$A$2:$F$634,5,FALSE),""))</f>
      </c>
      <c r="H12113" s="77" t="str">
        <v/>
      </c>
      <c r="I12113" s="76">
        <f>IF($E12113="","",IFERROR(VLOOKUP(TRIM(E12113&amp;""),'Référentiel Articles'!$A$2:$F$634,6,FALSE),""))</f>
      </c>
      <c r="J12113" s="78">
        <f>IF(OR($E12113="",$H12113=""),"",$H12113*$I12113)</f>
      </c>
      <c r="K12113" s="79" t="str">
        <v/>
      </c>
    </row>
    <row r="12114">
      <c r="A12114" s="81" t="str">
        <v/>
      </c>
      <c r="B12114" s="81" t="str">
        <v/>
      </c>
      <c r="C12114" s="83">
        <f>IF($E12114="","",IFERROR(VLOOKUP(TRIM(E12114&amp;""),'Référentiel Articles'!$A$2:$F$634,2,FALSE),""))</f>
      </c>
      <c r="D12114" s="83">
        <f>IF($E12114="","",IFERROR(VLOOKUP(TRIM(E12114&amp;""),'Référentiel Articles'!$A$2:$F$634,3,FALSE),""))</f>
      </c>
      <c r="E12114" s="81" t="str">
        <v/>
      </c>
      <c r="F12114" s="83">
        <f>IF($E12114="","",IFERROR(VLOOKUP(TRIM(E12114&amp;""),'Référentiel Articles'!$A$2:$F$634,4,FALSE),""))</f>
      </c>
      <c r="G12114" s="84">
        <f>IF($E12114="","",IFERROR(VLOOKUP(TRIM(E12114&amp;""),'Référentiel Articles'!$A$2:$F$634,5,FALSE),""))</f>
      </c>
      <c r="H12114" s="85" t="str">
        <v/>
      </c>
      <c r="I12114" s="84">
        <f>IF($E12114="","",IFERROR(VLOOKUP(TRIM(E12114&amp;""),'Référentiel Articles'!$A$2:$F$634,6,FALSE),""))</f>
      </c>
      <c r="J12114" s="90">
        <f>IF(OR($E12114="",$H12114=""),"",$H12114*$I12114)</f>
      </c>
      <c r="K12114" s="87" t="str">
        <v/>
      </c>
    </row>
    <row r="12115">
      <c r="A12115" s="74" t="str">
        <v/>
      </c>
      <c r="B12115" s="74" t="str">
        <v/>
      </c>
      <c r="C12115" s="75">
        <f>IF($E12115="","",IFERROR(VLOOKUP(TRIM(E12115&amp;""),'Référentiel Articles'!$A$2:$F$634,2,FALSE),""))</f>
      </c>
      <c r="D12115" s="75">
        <f>IF($E12115="","",IFERROR(VLOOKUP(TRIM(E12115&amp;""),'Référentiel Articles'!$A$2:$F$634,3,FALSE),""))</f>
      </c>
      <c r="E12115" s="74" t="str">
        <v/>
      </c>
      <c r="F12115" s="75">
        <f>IF($E12115="","",IFERROR(VLOOKUP(TRIM(E12115&amp;""),'Référentiel Articles'!$A$2:$F$634,4,FALSE),""))</f>
      </c>
      <c r="G12115" s="76">
        <f>IF($E12115="","",IFERROR(VLOOKUP(TRIM(E12115&amp;""),'Référentiel Articles'!$A$2:$F$634,5,FALSE),""))</f>
      </c>
      <c r="H12115" s="77" t="str">
        <v/>
      </c>
      <c r="I12115" s="76">
        <f>IF($E12115="","",IFERROR(VLOOKUP(TRIM(E12115&amp;""),'Référentiel Articles'!$A$2:$F$634,6,FALSE),""))</f>
      </c>
      <c r="J12115" s="78">
        <f>IF(OR($E12115="",$H12115=""),"",$H12115*$I12115)</f>
      </c>
      <c r="K12115" s="79" t="str">
        <v/>
      </c>
    </row>
    <row r="12116">
      <c r="A12116" s="81" t="str">
        <v/>
      </c>
      <c r="B12116" s="81" t="str">
        <v/>
      </c>
      <c r="C12116" s="83">
        <f>IF($E12116="","",IFERROR(VLOOKUP(TRIM(E12116&amp;""),'Référentiel Articles'!$A$2:$F$634,2,FALSE),""))</f>
      </c>
      <c r="D12116" s="83">
        <f>IF($E12116="","",IFERROR(VLOOKUP(TRIM(E12116&amp;""),'Référentiel Articles'!$A$2:$F$634,3,FALSE),""))</f>
      </c>
      <c r="E12116" s="81" t="str">
        <v/>
      </c>
      <c r="F12116" s="83">
        <f>IF($E12116="","",IFERROR(VLOOKUP(TRIM(E12116&amp;""),'Référentiel Articles'!$A$2:$F$634,4,FALSE),""))</f>
      </c>
      <c r="G12116" s="84">
        <f>IF($E12116="","",IFERROR(VLOOKUP(TRIM(E12116&amp;""),'Référentiel Articles'!$A$2:$F$634,5,FALSE),""))</f>
      </c>
      <c r="H12116" s="85" t="str">
        <v/>
      </c>
      <c r="I12116" s="84">
        <f>IF($E12116="","",IFERROR(VLOOKUP(TRIM(E12116&amp;""),'Référentiel Articles'!$A$2:$F$634,6,FALSE),""))</f>
      </c>
      <c r="J12116" s="90">
        <f>IF(OR($E12116="",$H12116=""),"",$H12116*$I12116)</f>
      </c>
      <c r="K12116" s="87" t="str">
        <v/>
      </c>
    </row>
    <row r="12117">
      <c r="A12117" s="74" t="str">
        <v/>
      </c>
      <c r="B12117" s="74" t="str">
        <v/>
      </c>
      <c r="C12117" s="75">
        <f>IF($E12117="","",IFERROR(VLOOKUP(TRIM(E12117&amp;""),'Référentiel Articles'!$A$2:$F$634,2,FALSE),""))</f>
      </c>
      <c r="D12117" s="75">
        <f>IF($E12117="","",IFERROR(VLOOKUP(TRIM(E12117&amp;""),'Référentiel Articles'!$A$2:$F$634,3,FALSE),""))</f>
      </c>
      <c r="E12117" s="74" t="str">
        <v/>
      </c>
      <c r="F12117" s="75">
        <f>IF($E12117="","",IFERROR(VLOOKUP(TRIM(E12117&amp;""),'Référentiel Articles'!$A$2:$F$634,4,FALSE),""))</f>
      </c>
      <c r="G12117" s="76">
        <f>IF($E12117="","",IFERROR(VLOOKUP(TRIM(E12117&amp;""),'Référentiel Articles'!$A$2:$F$634,5,FALSE),""))</f>
      </c>
      <c r="H12117" s="77" t="str">
        <v/>
      </c>
      <c r="I12117" s="76">
        <f>IF($E12117="","",IFERROR(VLOOKUP(TRIM(E12117&amp;""),'Référentiel Articles'!$A$2:$F$634,6,FALSE),""))</f>
      </c>
      <c r="J12117" s="78">
        <f>IF(OR($E12117="",$H12117=""),"",$H12117*$I12117)</f>
      </c>
      <c r="K12117" s="79" t="str">
        <v/>
      </c>
    </row>
    <row r="12118">
      <c r="A12118" s="81" t="str">
        <v/>
      </c>
      <c r="B12118" s="81" t="str">
        <v/>
      </c>
      <c r="C12118" s="83">
        <f>IF($E12118="","",IFERROR(VLOOKUP(TRIM(E12118&amp;""),'Référentiel Articles'!$A$2:$F$634,2,FALSE),""))</f>
      </c>
      <c r="D12118" s="83">
        <f>IF($E12118="","",IFERROR(VLOOKUP(TRIM(E12118&amp;""),'Référentiel Articles'!$A$2:$F$634,3,FALSE),""))</f>
      </c>
      <c r="E12118" s="81" t="str">
        <v/>
      </c>
      <c r="F12118" s="83">
        <f>IF($E12118="","",IFERROR(VLOOKUP(TRIM(E12118&amp;""),'Référentiel Articles'!$A$2:$F$634,4,FALSE),""))</f>
      </c>
      <c r="G12118" s="84">
        <f>IF($E12118="","",IFERROR(VLOOKUP(TRIM(E12118&amp;""),'Référentiel Articles'!$A$2:$F$634,5,FALSE),""))</f>
      </c>
      <c r="H12118" s="85" t="str">
        <v/>
      </c>
      <c r="I12118" s="84">
        <f>IF($E12118="","",IFERROR(VLOOKUP(TRIM(E12118&amp;""),'Référentiel Articles'!$A$2:$F$634,6,FALSE),""))</f>
      </c>
      <c r="J12118" s="90">
        <f>IF(OR($E12118="",$H12118=""),"",$H12118*$I12118)</f>
      </c>
      <c r="K12118" s="87" t="str">
        <v/>
      </c>
    </row>
    <row r="12119">
      <c r="A12119" s="74" t="str">
        <v/>
      </c>
      <c r="B12119" s="74" t="str">
        <v/>
      </c>
      <c r="C12119" s="75">
        <f>IF($E12119="","",IFERROR(VLOOKUP(TRIM(E12119&amp;""),'Référentiel Articles'!$A$2:$F$634,2,FALSE),""))</f>
      </c>
      <c r="D12119" s="75">
        <f>IF($E12119="","",IFERROR(VLOOKUP(TRIM(E12119&amp;""),'Référentiel Articles'!$A$2:$F$634,3,FALSE),""))</f>
      </c>
      <c r="E12119" s="74" t="str">
        <v/>
      </c>
      <c r="F12119" s="75">
        <f>IF($E12119="","",IFERROR(VLOOKUP(TRIM(E12119&amp;""),'Référentiel Articles'!$A$2:$F$634,4,FALSE),""))</f>
      </c>
      <c r="G12119" s="76">
        <f>IF($E12119="","",IFERROR(VLOOKUP(TRIM(E12119&amp;""),'Référentiel Articles'!$A$2:$F$634,5,FALSE),""))</f>
      </c>
      <c r="H12119" s="77" t="str">
        <v/>
      </c>
      <c r="I12119" s="76">
        <f>IF($E12119="","",IFERROR(VLOOKUP(TRIM(E12119&amp;""),'Référentiel Articles'!$A$2:$F$634,6,FALSE),""))</f>
      </c>
      <c r="J12119" s="78">
        <f>IF(OR($E12119="",$H12119=""),"",$H12119*$I12119)</f>
      </c>
      <c r="K12119" s="79" t="str">
        <v/>
      </c>
    </row>
    <row r="12120">
      <c r="A12120" s="81" t="str">
        <v/>
      </c>
      <c r="B12120" s="81" t="str">
        <v/>
      </c>
      <c r="C12120" s="83">
        <f>IF($E12120="","",IFERROR(VLOOKUP(TRIM(E12120&amp;""),'Référentiel Articles'!$A$2:$F$634,2,FALSE),""))</f>
      </c>
      <c r="D12120" s="83">
        <f>IF($E12120="","",IFERROR(VLOOKUP(TRIM(E12120&amp;""),'Référentiel Articles'!$A$2:$F$634,3,FALSE),""))</f>
      </c>
      <c r="E12120" s="81" t="str">
        <v/>
      </c>
      <c r="F12120" s="83">
        <f>IF($E12120="","",IFERROR(VLOOKUP(TRIM(E12120&amp;""),'Référentiel Articles'!$A$2:$F$634,4,FALSE),""))</f>
      </c>
      <c r="G12120" s="84">
        <f>IF($E12120="","",IFERROR(VLOOKUP(TRIM(E12120&amp;""),'Référentiel Articles'!$A$2:$F$634,5,FALSE),""))</f>
      </c>
      <c r="H12120" s="85" t="str">
        <v/>
      </c>
      <c r="I12120" s="84">
        <f>IF($E12120="","",IFERROR(VLOOKUP(TRIM(E12120&amp;""),'Référentiel Articles'!$A$2:$F$634,6,FALSE),""))</f>
      </c>
      <c r="J12120" s="90">
        <f>IF(OR($E12120="",$H12120=""),"",$H12120*$I12120)</f>
      </c>
      <c r="K12120" s="87" t="str">
        <v/>
      </c>
    </row>
    <row r="12121">
      <c r="A12121" s="74" t="str">
        <v/>
      </c>
      <c r="B12121" s="74" t="str">
        <v/>
      </c>
      <c r="C12121" s="75">
        <f>IF($E12121="","",IFERROR(VLOOKUP(TRIM(E12121&amp;""),'Référentiel Articles'!$A$2:$F$634,2,FALSE),""))</f>
      </c>
      <c r="D12121" s="75">
        <f>IF($E12121="","",IFERROR(VLOOKUP(TRIM(E12121&amp;""),'Référentiel Articles'!$A$2:$F$634,3,FALSE),""))</f>
      </c>
      <c r="E12121" s="74" t="str">
        <v/>
      </c>
      <c r="F12121" s="75">
        <f>IF($E12121="","",IFERROR(VLOOKUP(TRIM(E12121&amp;""),'Référentiel Articles'!$A$2:$F$634,4,FALSE),""))</f>
      </c>
      <c r="G12121" s="76">
        <f>IF($E12121="","",IFERROR(VLOOKUP(TRIM(E12121&amp;""),'Référentiel Articles'!$A$2:$F$634,5,FALSE),""))</f>
      </c>
      <c r="H12121" s="77" t="str">
        <v/>
      </c>
      <c r="I12121" s="76">
        <f>IF($E12121="","",IFERROR(VLOOKUP(TRIM(E12121&amp;""),'Référentiel Articles'!$A$2:$F$634,6,FALSE),""))</f>
      </c>
      <c r="J12121" s="78">
        <f>IF(OR($E12121="",$H12121=""),"",$H12121*$I12121)</f>
      </c>
      <c r="K12121" s="79" t="str">
        <v/>
      </c>
    </row>
    <row r="12122">
      <c r="A12122" s="81" t="str">
        <v/>
      </c>
      <c r="B12122" s="81" t="str">
        <v/>
      </c>
      <c r="C12122" s="83">
        <f>IF($E12122="","",IFERROR(VLOOKUP(TRIM(E12122&amp;""),'Référentiel Articles'!$A$2:$F$634,2,FALSE),""))</f>
      </c>
      <c r="D12122" s="83">
        <f>IF($E12122="","",IFERROR(VLOOKUP(TRIM(E12122&amp;""),'Référentiel Articles'!$A$2:$F$634,3,FALSE),""))</f>
      </c>
      <c r="E12122" s="81" t="str">
        <v/>
      </c>
      <c r="F12122" s="83">
        <f>IF($E12122="","",IFERROR(VLOOKUP(TRIM(E12122&amp;""),'Référentiel Articles'!$A$2:$F$634,4,FALSE),""))</f>
      </c>
      <c r="G12122" s="84">
        <f>IF($E12122="","",IFERROR(VLOOKUP(TRIM(E12122&amp;""),'Référentiel Articles'!$A$2:$F$634,5,FALSE),""))</f>
      </c>
      <c r="H12122" s="85" t="str">
        <v/>
      </c>
      <c r="I12122" s="84">
        <f>IF($E12122="","",IFERROR(VLOOKUP(TRIM(E12122&amp;""),'Référentiel Articles'!$A$2:$F$634,6,FALSE),""))</f>
      </c>
      <c r="J12122" s="90">
        <f>IF(OR($E12122="",$H12122=""),"",$H12122*$I12122)</f>
      </c>
      <c r="K12122" s="87" t="str">
        <v/>
      </c>
    </row>
    <row r="12123">
      <c r="A12123" s="74" t="str">
        <v/>
      </c>
      <c r="B12123" s="74" t="str">
        <v/>
      </c>
      <c r="C12123" s="75">
        <f>IF($E12123="","",IFERROR(VLOOKUP(TRIM(E12123&amp;""),'Référentiel Articles'!$A$2:$F$634,2,FALSE),""))</f>
      </c>
      <c r="D12123" s="75">
        <f>IF($E12123="","",IFERROR(VLOOKUP(TRIM(E12123&amp;""),'Référentiel Articles'!$A$2:$F$634,3,FALSE),""))</f>
      </c>
      <c r="E12123" s="74" t="str">
        <v/>
      </c>
      <c r="F12123" s="75">
        <f>IF($E12123="","",IFERROR(VLOOKUP(TRIM(E12123&amp;""),'Référentiel Articles'!$A$2:$F$634,4,FALSE),""))</f>
      </c>
      <c r="G12123" s="76">
        <f>IF($E12123="","",IFERROR(VLOOKUP(TRIM(E12123&amp;""),'Référentiel Articles'!$A$2:$F$634,5,FALSE),""))</f>
      </c>
      <c r="H12123" s="77" t="str">
        <v/>
      </c>
      <c r="I12123" s="76">
        <f>IF($E12123="","",IFERROR(VLOOKUP(TRIM(E12123&amp;""),'Référentiel Articles'!$A$2:$F$634,6,FALSE),""))</f>
      </c>
      <c r="J12123" s="78">
        <f>IF(OR($E12123="",$H12123=""),"",$H12123*$I12123)</f>
      </c>
      <c r="K12123" s="79" t="str">
        <v/>
      </c>
    </row>
    <row r="12124">
      <c r="A12124" s="81" t="str">
        <v/>
      </c>
      <c r="B12124" s="81" t="str">
        <v/>
      </c>
      <c r="C12124" s="83">
        <f>IF($E12124="","",IFERROR(VLOOKUP(TRIM(E12124&amp;""),'Référentiel Articles'!$A$2:$F$634,2,FALSE),""))</f>
      </c>
      <c r="D12124" s="83">
        <f>IF($E12124="","",IFERROR(VLOOKUP(TRIM(E12124&amp;""),'Référentiel Articles'!$A$2:$F$634,3,FALSE),""))</f>
      </c>
      <c r="E12124" s="81" t="str">
        <v/>
      </c>
      <c r="F12124" s="83">
        <f>IF($E12124="","",IFERROR(VLOOKUP(TRIM(E12124&amp;""),'Référentiel Articles'!$A$2:$F$634,4,FALSE),""))</f>
      </c>
      <c r="G12124" s="84">
        <f>IF($E12124="","",IFERROR(VLOOKUP(TRIM(E12124&amp;""),'Référentiel Articles'!$A$2:$F$634,5,FALSE),""))</f>
      </c>
      <c r="H12124" s="85" t="str">
        <v/>
      </c>
      <c r="I12124" s="84">
        <f>IF($E12124="","",IFERROR(VLOOKUP(TRIM(E12124&amp;""),'Référentiel Articles'!$A$2:$F$634,6,FALSE),""))</f>
      </c>
      <c r="J12124" s="90">
        <f>IF(OR($E12124="",$H12124=""),"",$H12124*$I12124)</f>
      </c>
      <c r="K12124" s="87" t="str">
        <v/>
      </c>
    </row>
    <row r="12125">
      <c r="A12125" s="74" t="str">
        <v/>
      </c>
      <c r="B12125" s="74" t="str">
        <v/>
      </c>
      <c r="C12125" s="75">
        <f>IF($E12125="","",IFERROR(VLOOKUP(TRIM(E12125&amp;""),'Référentiel Articles'!$A$2:$F$634,2,FALSE),""))</f>
      </c>
      <c r="D12125" s="75">
        <f>IF($E12125="","",IFERROR(VLOOKUP(TRIM(E12125&amp;""),'Référentiel Articles'!$A$2:$F$634,3,FALSE),""))</f>
      </c>
      <c r="E12125" s="74" t="str">
        <v/>
      </c>
      <c r="F12125" s="75">
        <f>IF($E12125="","",IFERROR(VLOOKUP(TRIM(E12125&amp;""),'Référentiel Articles'!$A$2:$F$634,4,FALSE),""))</f>
      </c>
      <c r="G12125" s="76">
        <f>IF($E12125="","",IFERROR(VLOOKUP(TRIM(E12125&amp;""),'Référentiel Articles'!$A$2:$F$634,5,FALSE),""))</f>
      </c>
      <c r="H12125" s="77" t="str">
        <v/>
      </c>
      <c r="I12125" s="76">
        <f>IF($E12125="","",IFERROR(VLOOKUP(TRIM(E12125&amp;""),'Référentiel Articles'!$A$2:$F$634,6,FALSE),""))</f>
      </c>
      <c r="J12125" s="78">
        <f>IF(OR($E12125="",$H12125=""),"",$H12125*$I12125)</f>
      </c>
      <c r="K12125" s="79" t="str">
        <v/>
      </c>
    </row>
    <row r="12126">
      <c r="A12126" s="81" t="str">
        <v/>
      </c>
      <c r="B12126" s="81" t="str">
        <v/>
      </c>
      <c r="C12126" s="83">
        <f>IF($E12126="","",IFERROR(VLOOKUP(TRIM(E12126&amp;""),'Référentiel Articles'!$A$2:$F$634,2,FALSE),""))</f>
      </c>
      <c r="D12126" s="83">
        <f>IF($E12126="","",IFERROR(VLOOKUP(TRIM(E12126&amp;""),'Référentiel Articles'!$A$2:$F$634,3,FALSE),""))</f>
      </c>
      <c r="E12126" s="81" t="str">
        <v/>
      </c>
      <c r="F12126" s="83">
        <f>IF($E12126="","",IFERROR(VLOOKUP(TRIM(E12126&amp;""),'Référentiel Articles'!$A$2:$F$634,4,FALSE),""))</f>
      </c>
      <c r="G12126" s="84">
        <f>IF($E12126="","",IFERROR(VLOOKUP(TRIM(E12126&amp;""),'Référentiel Articles'!$A$2:$F$634,5,FALSE),""))</f>
      </c>
      <c r="H12126" s="85" t="str">
        <v/>
      </c>
      <c r="I12126" s="84">
        <f>IF($E12126="","",IFERROR(VLOOKUP(TRIM(E12126&amp;""),'Référentiel Articles'!$A$2:$F$634,6,FALSE),""))</f>
      </c>
      <c r="J12126" s="90">
        <f>IF(OR($E12126="",$H12126=""),"",$H12126*$I12126)</f>
      </c>
      <c r="K12126" s="87" t="str">
        <v/>
      </c>
    </row>
    <row r="12127">
      <c r="A12127" s="74" t="str">
        <v/>
      </c>
      <c r="B12127" s="74" t="str">
        <v/>
      </c>
      <c r="C12127" s="75">
        <f>IF($E12127="","",IFERROR(VLOOKUP(TRIM(E12127&amp;""),'Référentiel Articles'!$A$2:$F$634,2,FALSE),""))</f>
      </c>
      <c r="D12127" s="75">
        <f>IF($E12127="","",IFERROR(VLOOKUP(TRIM(E12127&amp;""),'Référentiel Articles'!$A$2:$F$634,3,FALSE),""))</f>
      </c>
      <c r="E12127" s="74" t="str">
        <v/>
      </c>
      <c r="F12127" s="75">
        <f>IF($E12127="","",IFERROR(VLOOKUP(TRIM(E12127&amp;""),'Référentiel Articles'!$A$2:$F$634,4,FALSE),""))</f>
      </c>
      <c r="G12127" s="76">
        <f>IF($E12127="","",IFERROR(VLOOKUP(TRIM(E12127&amp;""),'Référentiel Articles'!$A$2:$F$634,5,FALSE),""))</f>
      </c>
      <c r="H12127" s="77" t="str">
        <v/>
      </c>
      <c r="I12127" s="76">
        <f>IF($E12127="","",IFERROR(VLOOKUP(TRIM(E12127&amp;""),'Référentiel Articles'!$A$2:$F$634,6,FALSE),""))</f>
      </c>
      <c r="J12127" s="78">
        <f>IF(OR($E12127="",$H12127=""),"",$H12127*$I12127)</f>
      </c>
      <c r="K12127" s="79" t="str">
        <v/>
      </c>
    </row>
    <row r="12128">
      <c r="A12128" s="81" t="str">
        <v/>
      </c>
      <c r="B12128" s="81" t="str">
        <v/>
      </c>
      <c r="C12128" s="83">
        <f>IF($E12128="","",IFERROR(VLOOKUP(TRIM(E12128&amp;""),'Référentiel Articles'!$A$2:$F$634,2,FALSE),""))</f>
      </c>
      <c r="D12128" s="83">
        <f>IF($E12128="","",IFERROR(VLOOKUP(TRIM(E12128&amp;""),'Référentiel Articles'!$A$2:$F$634,3,FALSE),""))</f>
      </c>
      <c r="E12128" s="81" t="str">
        <v/>
      </c>
      <c r="F12128" s="83">
        <f>IF($E12128="","",IFERROR(VLOOKUP(TRIM(E12128&amp;""),'Référentiel Articles'!$A$2:$F$634,4,FALSE),""))</f>
      </c>
      <c r="G12128" s="84">
        <f>IF($E12128="","",IFERROR(VLOOKUP(TRIM(E12128&amp;""),'Référentiel Articles'!$A$2:$F$634,5,FALSE),""))</f>
      </c>
      <c r="H12128" s="85" t="str">
        <v/>
      </c>
      <c r="I12128" s="84">
        <f>IF($E12128="","",IFERROR(VLOOKUP(TRIM(E12128&amp;""),'Référentiel Articles'!$A$2:$F$634,6,FALSE),""))</f>
      </c>
      <c r="J12128" s="90">
        <f>IF(OR($E12128="",$H12128=""),"",$H12128*$I12128)</f>
      </c>
      <c r="K12128" s="87" t="str">
        <v/>
      </c>
    </row>
    <row r="12129">
      <c r="A12129" s="74" t="str">
        <v/>
      </c>
      <c r="B12129" s="74" t="str">
        <v/>
      </c>
      <c r="C12129" s="75">
        <f>IF($E12129="","",IFERROR(VLOOKUP(TRIM(E12129&amp;""),'Référentiel Articles'!$A$2:$F$634,2,FALSE),""))</f>
      </c>
      <c r="D12129" s="75">
        <f>IF($E12129="","",IFERROR(VLOOKUP(TRIM(E12129&amp;""),'Référentiel Articles'!$A$2:$F$634,3,FALSE),""))</f>
      </c>
      <c r="E12129" s="74" t="str">
        <v/>
      </c>
      <c r="F12129" s="75">
        <f>IF($E12129="","",IFERROR(VLOOKUP(TRIM(E12129&amp;""),'Référentiel Articles'!$A$2:$F$634,4,FALSE),""))</f>
      </c>
      <c r="G12129" s="76">
        <f>IF($E12129="","",IFERROR(VLOOKUP(TRIM(E12129&amp;""),'Référentiel Articles'!$A$2:$F$634,5,FALSE),""))</f>
      </c>
      <c r="H12129" s="77" t="str">
        <v/>
      </c>
      <c r="I12129" s="76">
        <f>IF($E12129="","",IFERROR(VLOOKUP(TRIM(E12129&amp;""),'Référentiel Articles'!$A$2:$F$634,6,FALSE),""))</f>
      </c>
      <c r="J12129" s="78">
        <f>IF(OR($E12129="",$H12129=""),"",$H12129*$I12129)</f>
      </c>
      <c r="K12129" s="79" t="str">
        <v/>
      </c>
    </row>
    <row r="12130">
      <c r="A12130" s="81" t="str">
        <v/>
      </c>
      <c r="B12130" s="81" t="str">
        <v/>
      </c>
      <c r="C12130" s="83">
        <f>IF($E12130="","",IFERROR(VLOOKUP(TRIM(E12130&amp;""),'Référentiel Articles'!$A$2:$F$634,2,FALSE),""))</f>
      </c>
      <c r="D12130" s="83">
        <f>IF($E12130="","",IFERROR(VLOOKUP(TRIM(E12130&amp;""),'Référentiel Articles'!$A$2:$F$634,3,FALSE),""))</f>
      </c>
      <c r="E12130" s="81" t="str">
        <v/>
      </c>
      <c r="F12130" s="83">
        <f>IF($E12130="","",IFERROR(VLOOKUP(TRIM(E12130&amp;""),'Référentiel Articles'!$A$2:$F$634,4,FALSE),""))</f>
      </c>
      <c r="G12130" s="84">
        <f>IF($E12130="","",IFERROR(VLOOKUP(TRIM(E12130&amp;""),'Référentiel Articles'!$A$2:$F$634,5,FALSE),""))</f>
      </c>
      <c r="H12130" s="85" t="str">
        <v/>
      </c>
      <c r="I12130" s="84">
        <f>IF($E12130="","",IFERROR(VLOOKUP(TRIM(E12130&amp;""),'Référentiel Articles'!$A$2:$F$634,6,FALSE),""))</f>
      </c>
      <c r="J12130" s="90">
        <f>IF(OR($E12130="",$H12130=""),"",$H12130*$I12130)</f>
      </c>
      <c r="K12130" s="87" t="str">
        <v/>
      </c>
    </row>
    <row r="12131">
      <c r="A12131" s="74" t="str">
        <v/>
      </c>
      <c r="B12131" s="74" t="str">
        <v/>
      </c>
      <c r="C12131" s="75">
        <f>IF($E12131="","",IFERROR(VLOOKUP(TRIM(E12131&amp;""),'Référentiel Articles'!$A$2:$F$634,2,FALSE),""))</f>
      </c>
      <c r="D12131" s="75">
        <f>IF($E12131="","",IFERROR(VLOOKUP(TRIM(E12131&amp;""),'Référentiel Articles'!$A$2:$F$634,3,FALSE),""))</f>
      </c>
      <c r="E12131" s="74" t="str">
        <v/>
      </c>
      <c r="F12131" s="75">
        <f>IF($E12131="","",IFERROR(VLOOKUP(TRIM(E12131&amp;""),'Référentiel Articles'!$A$2:$F$634,4,FALSE),""))</f>
      </c>
      <c r="G12131" s="76">
        <f>IF($E12131="","",IFERROR(VLOOKUP(TRIM(E12131&amp;""),'Référentiel Articles'!$A$2:$F$634,5,FALSE),""))</f>
      </c>
      <c r="H12131" s="77" t="str">
        <v/>
      </c>
      <c r="I12131" s="76">
        <f>IF($E12131="","",IFERROR(VLOOKUP(TRIM(E12131&amp;""),'Référentiel Articles'!$A$2:$F$634,6,FALSE),""))</f>
      </c>
      <c r="J12131" s="78">
        <f>IF(OR($E12131="",$H12131=""),"",$H12131*$I12131)</f>
      </c>
      <c r="K12131" s="79" t="str">
        <v/>
      </c>
    </row>
    <row r="12132">
      <c r="A12132" s="81" t="str">
        <v/>
      </c>
      <c r="B12132" s="81" t="str">
        <v/>
      </c>
      <c r="C12132" s="83">
        <f>IF($E12132="","",IFERROR(VLOOKUP(TRIM(E12132&amp;""),'Référentiel Articles'!$A$2:$F$634,2,FALSE),""))</f>
      </c>
      <c r="D12132" s="83">
        <f>IF($E12132="","",IFERROR(VLOOKUP(TRIM(E12132&amp;""),'Référentiel Articles'!$A$2:$F$634,3,FALSE),""))</f>
      </c>
      <c r="E12132" s="81" t="str">
        <v/>
      </c>
      <c r="F12132" s="83">
        <f>IF($E12132="","",IFERROR(VLOOKUP(TRIM(E12132&amp;""),'Référentiel Articles'!$A$2:$F$634,4,FALSE),""))</f>
      </c>
      <c r="G12132" s="84">
        <f>IF($E12132="","",IFERROR(VLOOKUP(TRIM(E12132&amp;""),'Référentiel Articles'!$A$2:$F$634,5,FALSE),""))</f>
      </c>
      <c r="H12132" s="85" t="str">
        <v/>
      </c>
      <c r="I12132" s="84">
        <f>IF($E12132="","",IFERROR(VLOOKUP(TRIM(E12132&amp;""),'Référentiel Articles'!$A$2:$F$634,6,FALSE),""))</f>
      </c>
      <c r="J12132" s="90">
        <f>IF(OR($E12132="",$H12132=""),"",$H12132*$I12132)</f>
      </c>
      <c r="K12132" s="87" t="str">
        <v/>
      </c>
    </row>
    <row r="12133">
      <c r="A12133" s="74" t="str">
        <v/>
      </c>
      <c r="B12133" s="74" t="str">
        <v/>
      </c>
      <c r="C12133" s="75">
        <f>IF($E12133="","",IFERROR(VLOOKUP(TRIM(E12133&amp;""),'Référentiel Articles'!$A$2:$F$634,2,FALSE),""))</f>
      </c>
      <c r="D12133" s="75">
        <f>IF($E12133="","",IFERROR(VLOOKUP(TRIM(E12133&amp;""),'Référentiel Articles'!$A$2:$F$634,3,FALSE),""))</f>
      </c>
      <c r="E12133" s="74" t="str">
        <v/>
      </c>
      <c r="F12133" s="75">
        <f>IF($E12133="","",IFERROR(VLOOKUP(TRIM(E12133&amp;""),'Référentiel Articles'!$A$2:$F$634,4,FALSE),""))</f>
      </c>
      <c r="G12133" s="76">
        <f>IF($E12133="","",IFERROR(VLOOKUP(TRIM(E12133&amp;""),'Référentiel Articles'!$A$2:$F$634,5,FALSE),""))</f>
      </c>
      <c r="H12133" s="77" t="str">
        <v/>
      </c>
      <c r="I12133" s="76">
        <f>IF($E12133="","",IFERROR(VLOOKUP(TRIM(E12133&amp;""),'Référentiel Articles'!$A$2:$F$634,6,FALSE),""))</f>
      </c>
      <c r="J12133" s="78">
        <f>IF(OR($E12133="",$H12133=""),"",$H12133*$I12133)</f>
      </c>
      <c r="K12133" s="79" t="str">
        <v/>
      </c>
    </row>
    <row r="12134">
      <c r="A12134" s="81" t="str">
        <v/>
      </c>
      <c r="B12134" s="81" t="str">
        <v/>
      </c>
      <c r="C12134" s="83">
        <f>IF($E12134="","",IFERROR(VLOOKUP(TRIM(E12134&amp;""),'Référentiel Articles'!$A$2:$F$634,2,FALSE),""))</f>
      </c>
      <c r="D12134" s="83">
        <f>IF($E12134="","",IFERROR(VLOOKUP(TRIM(E12134&amp;""),'Référentiel Articles'!$A$2:$F$634,3,FALSE),""))</f>
      </c>
      <c r="E12134" s="81" t="str">
        <v/>
      </c>
      <c r="F12134" s="83">
        <f>IF($E12134="","",IFERROR(VLOOKUP(TRIM(E12134&amp;""),'Référentiel Articles'!$A$2:$F$634,4,FALSE),""))</f>
      </c>
      <c r="G12134" s="84">
        <f>IF($E12134="","",IFERROR(VLOOKUP(TRIM(E12134&amp;""),'Référentiel Articles'!$A$2:$F$634,5,FALSE),""))</f>
      </c>
      <c r="H12134" s="85" t="str">
        <v/>
      </c>
      <c r="I12134" s="84">
        <f>IF($E12134="","",IFERROR(VLOOKUP(TRIM(E12134&amp;""),'Référentiel Articles'!$A$2:$F$634,6,FALSE),""))</f>
      </c>
      <c r="J12134" s="90">
        <f>IF(OR($E12134="",$H12134=""),"",$H12134*$I12134)</f>
      </c>
      <c r="K12134" s="87" t="str">
        <v/>
      </c>
    </row>
    <row r="12135">
      <c r="A12135" s="74" t="str">
        <v/>
      </c>
      <c r="B12135" s="74" t="str">
        <v/>
      </c>
      <c r="C12135" s="75">
        <f>IF($E12135="","",IFERROR(VLOOKUP(TRIM(E12135&amp;""),'Référentiel Articles'!$A$2:$F$634,2,FALSE),""))</f>
      </c>
      <c r="D12135" s="75">
        <f>IF($E12135="","",IFERROR(VLOOKUP(TRIM(E12135&amp;""),'Référentiel Articles'!$A$2:$F$634,3,FALSE),""))</f>
      </c>
      <c r="E12135" s="74" t="str">
        <v/>
      </c>
      <c r="F12135" s="75">
        <f>IF($E12135="","",IFERROR(VLOOKUP(TRIM(E12135&amp;""),'Référentiel Articles'!$A$2:$F$634,4,FALSE),""))</f>
      </c>
      <c r="G12135" s="76">
        <f>IF($E12135="","",IFERROR(VLOOKUP(TRIM(E12135&amp;""),'Référentiel Articles'!$A$2:$F$634,5,FALSE),""))</f>
      </c>
      <c r="H12135" s="77" t="str">
        <v/>
      </c>
      <c r="I12135" s="76">
        <f>IF($E12135="","",IFERROR(VLOOKUP(TRIM(E12135&amp;""),'Référentiel Articles'!$A$2:$F$634,6,FALSE),""))</f>
      </c>
      <c r="J12135" s="78">
        <f>IF(OR($E12135="",$H12135=""),"",$H12135*$I12135)</f>
      </c>
      <c r="K12135" s="79" t="str">
        <v/>
      </c>
    </row>
    <row r="12136">
      <c r="A12136" s="81" t="str">
        <v/>
      </c>
      <c r="B12136" s="81" t="str">
        <v/>
      </c>
      <c r="C12136" s="83">
        <f>IF($E12136="","",IFERROR(VLOOKUP(TRIM(E12136&amp;""),'Référentiel Articles'!$A$2:$F$634,2,FALSE),""))</f>
      </c>
      <c r="D12136" s="83">
        <f>IF($E12136="","",IFERROR(VLOOKUP(TRIM(E12136&amp;""),'Référentiel Articles'!$A$2:$F$634,3,FALSE),""))</f>
      </c>
      <c r="E12136" s="81" t="str">
        <v/>
      </c>
      <c r="F12136" s="83">
        <f>IF($E12136="","",IFERROR(VLOOKUP(TRIM(E12136&amp;""),'Référentiel Articles'!$A$2:$F$634,4,FALSE),""))</f>
      </c>
      <c r="G12136" s="84">
        <f>IF($E12136="","",IFERROR(VLOOKUP(TRIM(E12136&amp;""),'Référentiel Articles'!$A$2:$F$634,5,FALSE),""))</f>
      </c>
      <c r="H12136" s="85" t="str">
        <v/>
      </c>
      <c r="I12136" s="84">
        <f>IF($E12136="","",IFERROR(VLOOKUP(TRIM(E12136&amp;""),'Référentiel Articles'!$A$2:$F$634,6,FALSE),""))</f>
      </c>
      <c r="J12136" s="90">
        <f>IF(OR($E12136="",$H12136=""),"",$H12136*$I12136)</f>
      </c>
      <c r="K12136" s="87" t="str">
        <v/>
      </c>
    </row>
    <row r="12137">
      <c r="A12137" s="74" t="str">
        <v/>
      </c>
      <c r="B12137" s="74" t="str">
        <v/>
      </c>
      <c r="C12137" s="75">
        <f>IF($E12137="","",IFERROR(VLOOKUP(TRIM(E12137&amp;""),'Référentiel Articles'!$A$2:$F$634,2,FALSE),""))</f>
      </c>
      <c r="D12137" s="75">
        <f>IF($E12137="","",IFERROR(VLOOKUP(TRIM(E12137&amp;""),'Référentiel Articles'!$A$2:$F$634,3,FALSE),""))</f>
      </c>
      <c r="E12137" s="74" t="str">
        <v/>
      </c>
      <c r="F12137" s="75">
        <f>IF($E12137="","",IFERROR(VLOOKUP(TRIM(E12137&amp;""),'Référentiel Articles'!$A$2:$F$634,4,FALSE),""))</f>
      </c>
      <c r="G12137" s="76">
        <f>IF($E12137="","",IFERROR(VLOOKUP(TRIM(E12137&amp;""),'Référentiel Articles'!$A$2:$F$634,5,FALSE),""))</f>
      </c>
      <c r="H12137" s="77" t="str">
        <v/>
      </c>
      <c r="I12137" s="76">
        <f>IF($E12137="","",IFERROR(VLOOKUP(TRIM(E12137&amp;""),'Référentiel Articles'!$A$2:$F$634,6,FALSE),""))</f>
      </c>
      <c r="J12137" s="78">
        <f>IF(OR($E12137="",$H12137=""),"",$H12137*$I12137)</f>
      </c>
      <c r="K12137" s="79" t="str">
        <v/>
      </c>
    </row>
    <row r="12138">
      <c r="A12138" s="81" t="str">
        <v/>
      </c>
      <c r="B12138" s="81" t="str">
        <v/>
      </c>
      <c r="C12138" s="83">
        <f>IF($E12138="","",IFERROR(VLOOKUP(TRIM(E12138&amp;""),'Référentiel Articles'!$A$2:$F$634,2,FALSE),""))</f>
      </c>
      <c r="D12138" s="83">
        <f>IF($E12138="","",IFERROR(VLOOKUP(TRIM(E12138&amp;""),'Référentiel Articles'!$A$2:$F$634,3,FALSE),""))</f>
      </c>
      <c r="E12138" s="81" t="str">
        <v/>
      </c>
      <c r="F12138" s="83">
        <f>IF($E12138="","",IFERROR(VLOOKUP(TRIM(E12138&amp;""),'Référentiel Articles'!$A$2:$F$634,4,FALSE),""))</f>
      </c>
      <c r="G12138" s="84">
        <f>IF($E12138="","",IFERROR(VLOOKUP(TRIM(E12138&amp;""),'Référentiel Articles'!$A$2:$F$634,5,FALSE),""))</f>
      </c>
      <c r="H12138" s="85" t="str">
        <v/>
      </c>
      <c r="I12138" s="84">
        <f>IF($E12138="","",IFERROR(VLOOKUP(TRIM(E12138&amp;""),'Référentiel Articles'!$A$2:$F$634,6,FALSE),""))</f>
      </c>
      <c r="J12138" s="90">
        <f>IF(OR($E12138="",$H12138=""),"",$H12138*$I12138)</f>
      </c>
      <c r="K12138" s="87" t="str">
        <v/>
      </c>
    </row>
    <row r="12139">
      <c r="A12139" s="74" t="str">
        <v/>
      </c>
      <c r="B12139" s="74" t="str">
        <v/>
      </c>
      <c r="C12139" s="75">
        <f>IF($E12139="","",IFERROR(VLOOKUP(TRIM(E12139&amp;""),'Référentiel Articles'!$A$2:$F$634,2,FALSE),""))</f>
      </c>
      <c r="D12139" s="75">
        <f>IF($E12139="","",IFERROR(VLOOKUP(TRIM(E12139&amp;""),'Référentiel Articles'!$A$2:$F$634,3,FALSE),""))</f>
      </c>
      <c r="E12139" s="74" t="str">
        <v/>
      </c>
      <c r="F12139" s="75">
        <f>IF($E12139="","",IFERROR(VLOOKUP(TRIM(E12139&amp;""),'Référentiel Articles'!$A$2:$F$634,4,FALSE),""))</f>
      </c>
      <c r="G12139" s="76">
        <f>IF($E12139="","",IFERROR(VLOOKUP(TRIM(E12139&amp;""),'Référentiel Articles'!$A$2:$F$634,5,FALSE),""))</f>
      </c>
      <c r="H12139" s="77" t="str">
        <v/>
      </c>
      <c r="I12139" s="76">
        <f>IF($E12139="","",IFERROR(VLOOKUP(TRIM(E12139&amp;""),'Référentiel Articles'!$A$2:$F$634,6,FALSE),""))</f>
      </c>
      <c r="J12139" s="78">
        <f>IF(OR($E12139="",$H12139=""),"",$H12139*$I12139)</f>
      </c>
      <c r="K12139" s="79" t="str">
        <v/>
      </c>
    </row>
    <row r="12140">
      <c r="A12140" s="81" t="str">
        <v/>
      </c>
      <c r="B12140" s="81" t="str">
        <v/>
      </c>
      <c r="C12140" s="83">
        <f>IF($E12140="","",IFERROR(VLOOKUP(TRIM(E12140&amp;""),'Référentiel Articles'!$A$2:$F$634,2,FALSE),""))</f>
      </c>
      <c r="D12140" s="83">
        <f>IF($E12140="","",IFERROR(VLOOKUP(TRIM(E12140&amp;""),'Référentiel Articles'!$A$2:$F$634,3,FALSE),""))</f>
      </c>
      <c r="E12140" s="81" t="str">
        <v/>
      </c>
      <c r="F12140" s="83">
        <f>IF($E12140="","",IFERROR(VLOOKUP(TRIM(E12140&amp;""),'Référentiel Articles'!$A$2:$F$634,4,FALSE),""))</f>
      </c>
      <c r="G12140" s="84">
        <f>IF($E12140="","",IFERROR(VLOOKUP(TRIM(E12140&amp;""),'Référentiel Articles'!$A$2:$F$634,5,FALSE),""))</f>
      </c>
      <c r="H12140" s="85" t="str">
        <v/>
      </c>
      <c r="I12140" s="84">
        <f>IF($E12140="","",IFERROR(VLOOKUP(TRIM(E12140&amp;""),'Référentiel Articles'!$A$2:$F$634,6,FALSE),""))</f>
      </c>
      <c r="J12140" s="90">
        <f>IF(OR($E12140="",$H12140=""),"",$H12140*$I12140)</f>
      </c>
      <c r="K12140" s="87" t="str">
        <v/>
      </c>
    </row>
    <row r="12141">
      <c r="A12141" s="74" t="str">
        <v/>
      </c>
      <c r="B12141" s="74" t="str">
        <v/>
      </c>
      <c r="C12141" s="75">
        <f>IF($E12141="","",IFERROR(VLOOKUP(TRIM(E12141&amp;""),'Référentiel Articles'!$A$2:$F$634,2,FALSE),""))</f>
      </c>
      <c r="D12141" s="75">
        <f>IF($E12141="","",IFERROR(VLOOKUP(TRIM(E12141&amp;""),'Référentiel Articles'!$A$2:$F$634,3,FALSE),""))</f>
      </c>
      <c r="E12141" s="74" t="str">
        <v/>
      </c>
      <c r="F12141" s="75">
        <f>IF($E12141="","",IFERROR(VLOOKUP(TRIM(E12141&amp;""),'Référentiel Articles'!$A$2:$F$634,4,FALSE),""))</f>
      </c>
      <c r="G12141" s="76">
        <f>IF($E12141="","",IFERROR(VLOOKUP(TRIM(E12141&amp;""),'Référentiel Articles'!$A$2:$F$634,5,FALSE),""))</f>
      </c>
      <c r="H12141" s="77" t="str">
        <v/>
      </c>
      <c r="I12141" s="76">
        <f>IF($E12141="","",IFERROR(VLOOKUP(TRIM(E12141&amp;""),'Référentiel Articles'!$A$2:$F$634,6,FALSE),""))</f>
      </c>
      <c r="J12141" s="78">
        <f>IF(OR($E12141="",$H12141=""),"",$H12141*$I12141)</f>
      </c>
      <c r="K12141" s="79" t="str">
        <v/>
      </c>
    </row>
    <row r="12142">
      <c r="A12142" s="81" t="str">
        <v/>
      </c>
      <c r="B12142" s="81" t="str">
        <v/>
      </c>
      <c r="C12142" s="83">
        <f>IF($E12142="","",IFERROR(VLOOKUP(TRIM(E12142&amp;""),'Référentiel Articles'!$A$2:$F$634,2,FALSE),""))</f>
      </c>
      <c r="D12142" s="83">
        <f>IF($E12142="","",IFERROR(VLOOKUP(TRIM(E12142&amp;""),'Référentiel Articles'!$A$2:$F$634,3,FALSE),""))</f>
      </c>
      <c r="E12142" s="81" t="str">
        <v/>
      </c>
      <c r="F12142" s="83">
        <f>IF($E12142="","",IFERROR(VLOOKUP(TRIM(E12142&amp;""),'Référentiel Articles'!$A$2:$F$634,4,FALSE),""))</f>
      </c>
      <c r="G12142" s="84">
        <f>IF($E12142="","",IFERROR(VLOOKUP(TRIM(E12142&amp;""),'Référentiel Articles'!$A$2:$F$634,5,FALSE),""))</f>
      </c>
      <c r="H12142" s="85" t="str">
        <v/>
      </c>
      <c r="I12142" s="84">
        <f>IF($E12142="","",IFERROR(VLOOKUP(TRIM(E12142&amp;""),'Référentiel Articles'!$A$2:$F$634,6,FALSE),""))</f>
      </c>
      <c r="J12142" s="90">
        <f>IF(OR($E12142="",$H12142=""),"",$H12142*$I12142)</f>
      </c>
      <c r="K12142" s="87" t="str">
        <v/>
      </c>
    </row>
    <row r="12143">
      <c r="A12143" s="74" t="str">
        <v/>
      </c>
      <c r="B12143" s="74" t="str">
        <v/>
      </c>
      <c r="C12143" s="75">
        <f>IF($E12143="","",IFERROR(VLOOKUP(TRIM(E12143&amp;""),'Référentiel Articles'!$A$2:$F$634,2,FALSE),""))</f>
      </c>
      <c r="D12143" s="75">
        <f>IF($E12143="","",IFERROR(VLOOKUP(TRIM(E12143&amp;""),'Référentiel Articles'!$A$2:$F$634,3,FALSE),""))</f>
      </c>
      <c r="E12143" s="74" t="str">
        <v/>
      </c>
      <c r="F12143" s="75">
        <f>IF($E12143="","",IFERROR(VLOOKUP(TRIM(E12143&amp;""),'Référentiel Articles'!$A$2:$F$634,4,FALSE),""))</f>
      </c>
      <c r="G12143" s="76">
        <f>IF($E12143="","",IFERROR(VLOOKUP(TRIM(E12143&amp;""),'Référentiel Articles'!$A$2:$F$634,5,FALSE),""))</f>
      </c>
      <c r="H12143" s="77" t="str">
        <v/>
      </c>
      <c r="I12143" s="76">
        <f>IF($E12143="","",IFERROR(VLOOKUP(TRIM(E12143&amp;""),'Référentiel Articles'!$A$2:$F$634,6,FALSE),""))</f>
      </c>
      <c r="J12143" s="78">
        <f>IF(OR($E12143="",$H12143=""),"",$H12143*$I12143)</f>
      </c>
      <c r="K12143" s="79" t="str">
        <v/>
      </c>
    </row>
    <row r="12144">
      <c r="A12144" s="81" t="str">
        <v/>
      </c>
      <c r="B12144" s="81" t="str">
        <v/>
      </c>
      <c r="C12144" s="83">
        <f>IF($E12144="","",IFERROR(VLOOKUP(TRIM(E12144&amp;""),'Référentiel Articles'!$A$2:$F$634,2,FALSE),""))</f>
      </c>
      <c r="D12144" s="83">
        <f>IF($E12144="","",IFERROR(VLOOKUP(TRIM(E12144&amp;""),'Référentiel Articles'!$A$2:$F$634,3,FALSE),""))</f>
      </c>
      <c r="E12144" s="81" t="str">
        <v/>
      </c>
      <c r="F12144" s="83">
        <f>IF($E12144="","",IFERROR(VLOOKUP(TRIM(E12144&amp;""),'Référentiel Articles'!$A$2:$F$634,4,FALSE),""))</f>
      </c>
      <c r="G12144" s="84">
        <f>IF($E12144="","",IFERROR(VLOOKUP(TRIM(E12144&amp;""),'Référentiel Articles'!$A$2:$F$634,5,FALSE),""))</f>
      </c>
      <c r="H12144" s="85" t="str">
        <v/>
      </c>
      <c r="I12144" s="84">
        <f>IF($E12144="","",IFERROR(VLOOKUP(TRIM(E12144&amp;""),'Référentiel Articles'!$A$2:$F$634,6,FALSE),""))</f>
      </c>
      <c r="J12144" s="90">
        <f>IF(OR($E12144="",$H12144=""),"",$H12144*$I12144)</f>
      </c>
      <c r="K12144" s="87" t="str">
        <v/>
      </c>
    </row>
    <row r="12145">
      <c r="A12145" s="74" t="str">
        <v/>
      </c>
      <c r="B12145" s="74" t="str">
        <v/>
      </c>
      <c r="C12145" s="75">
        <f>IF($E12145="","",IFERROR(VLOOKUP(TRIM(E12145&amp;""),'Référentiel Articles'!$A$2:$F$634,2,FALSE),""))</f>
      </c>
      <c r="D12145" s="75">
        <f>IF($E12145="","",IFERROR(VLOOKUP(TRIM(E12145&amp;""),'Référentiel Articles'!$A$2:$F$634,3,FALSE),""))</f>
      </c>
      <c r="E12145" s="74" t="str">
        <v/>
      </c>
      <c r="F12145" s="75">
        <f>IF($E12145="","",IFERROR(VLOOKUP(TRIM(E12145&amp;""),'Référentiel Articles'!$A$2:$F$634,4,FALSE),""))</f>
      </c>
      <c r="G12145" s="76">
        <f>IF($E12145="","",IFERROR(VLOOKUP(TRIM(E12145&amp;""),'Référentiel Articles'!$A$2:$F$634,5,FALSE),""))</f>
      </c>
      <c r="H12145" s="77" t="str">
        <v/>
      </c>
      <c r="I12145" s="76">
        <f>IF($E12145="","",IFERROR(VLOOKUP(TRIM(E12145&amp;""),'Référentiel Articles'!$A$2:$F$634,6,FALSE),""))</f>
      </c>
      <c r="J12145" s="78">
        <f>IF(OR($E12145="",$H12145=""),"",$H12145*$I12145)</f>
      </c>
      <c r="K12145" s="79" t="str">
        <v/>
      </c>
    </row>
    <row r="12146">
      <c r="A12146" s="81" t="str">
        <v/>
      </c>
      <c r="B12146" s="81" t="str">
        <v/>
      </c>
      <c r="C12146" s="83">
        <f>IF($E12146="","",IFERROR(VLOOKUP(TRIM(E12146&amp;""),'Référentiel Articles'!$A$2:$F$634,2,FALSE),""))</f>
      </c>
      <c r="D12146" s="83">
        <f>IF($E12146="","",IFERROR(VLOOKUP(TRIM(E12146&amp;""),'Référentiel Articles'!$A$2:$F$634,3,FALSE),""))</f>
      </c>
      <c r="E12146" s="81" t="str">
        <v/>
      </c>
      <c r="F12146" s="83">
        <f>IF($E12146="","",IFERROR(VLOOKUP(TRIM(E12146&amp;""),'Référentiel Articles'!$A$2:$F$634,4,FALSE),""))</f>
      </c>
      <c r="G12146" s="84">
        <f>IF($E12146="","",IFERROR(VLOOKUP(TRIM(E12146&amp;""),'Référentiel Articles'!$A$2:$F$634,5,FALSE),""))</f>
      </c>
      <c r="H12146" s="85" t="str">
        <v/>
      </c>
      <c r="I12146" s="84">
        <f>IF($E12146="","",IFERROR(VLOOKUP(TRIM(E12146&amp;""),'Référentiel Articles'!$A$2:$F$634,6,FALSE),""))</f>
      </c>
      <c r="J12146" s="90">
        <f>IF(OR($E12146="",$H12146=""),"",$H12146*$I12146)</f>
      </c>
      <c r="K12146" s="87" t="str">
        <v/>
      </c>
    </row>
    <row r="12147">
      <c r="A12147" s="74" t="str">
        <v/>
      </c>
      <c r="B12147" s="74" t="str">
        <v/>
      </c>
      <c r="C12147" s="75">
        <f>IF($E12147="","",IFERROR(VLOOKUP(TRIM(E12147&amp;""),'Référentiel Articles'!$A$2:$F$634,2,FALSE),""))</f>
      </c>
      <c r="D12147" s="75">
        <f>IF($E12147="","",IFERROR(VLOOKUP(TRIM(E12147&amp;""),'Référentiel Articles'!$A$2:$F$634,3,FALSE),""))</f>
      </c>
      <c r="E12147" s="74" t="str">
        <v/>
      </c>
      <c r="F12147" s="75">
        <f>IF($E12147="","",IFERROR(VLOOKUP(TRIM(E12147&amp;""),'Référentiel Articles'!$A$2:$F$634,4,FALSE),""))</f>
      </c>
      <c r="G12147" s="76">
        <f>IF($E12147="","",IFERROR(VLOOKUP(TRIM(E12147&amp;""),'Référentiel Articles'!$A$2:$F$634,5,FALSE),""))</f>
      </c>
      <c r="H12147" s="77" t="str">
        <v/>
      </c>
      <c r="I12147" s="76">
        <f>IF($E12147="","",IFERROR(VLOOKUP(TRIM(E12147&amp;""),'Référentiel Articles'!$A$2:$F$634,6,FALSE),""))</f>
      </c>
      <c r="J12147" s="78">
        <f>IF(OR($E12147="",$H12147=""),"",$H12147*$I12147)</f>
      </c>
      <c r="K12147" s="79" t="str">
        <v/>
      </c>
    </row>
    <row r="12148">
      <c r="A12148" s="81" t="str">
        <v/>
      </c>
      <c r="B12148" s="81" t="str">
        <v/>
      </c>
      <c r="C12148" s="83">
        <f>IF($E12148="","",IFERROR(VLOOKUP(TRIM(E12148&amp;""),'Référentiel Articles'!$A$2:$F$634,2,FALSE),""))</f>
      </c>
      <c r="D12148" s="83">
        <f>IF($E12148="","",IFERROR(VLOOKUP(TRIM(E12148&amp;""),'Référentiel Articles'!$A$2:$F$634,3,FALSE),""))</f>
      </c>
      <c r="E12148" s="81" t="str">
        <v/>
      </c>
      <c r="F12148" s="83">
        <f>IF($E12148="","",IFERROR(VLOOKUP(TRIM(E12148&amp;""),'Référentiel Articles'!$A$2:$F$634,4,FALSE),""))</f>
      </c>
      <c r="G12148" s="84">
        <f>IF($E12148="","",IFERROR(VLOOKUP(TRIM(E12148&amp;""),'Référentiel Articles'!$A$2:$F$634,5,FALSE),""))</f>
      </c>
      <c r="H12148" s="85" t="str">
        <v/>
      </c>
      <c r="I12148" s="84">
        <f>IF($E12148="","",IFERROR(VLOOKUP(TRIM(E12148&amp;""),'Référentiel Articles'!$A$2:$F$634,6,FALSE),""))</f>
      </c>
      <c r="J12148" s="90">
        <f>IF(OR($E12148="",$H12148=""),"",$H12148*$I12148)</f>
      </c>
      <c r="K12148" s="87" t="str">
        <v/>
      </c>
    </row>
    <row r="12149">
      <c r="A12149" s="74" t="str">
        <v/>
      </c>
      <c r="B12149" s="74" t="str">
        <v/>
      </c>
      <c r="C12149" s="75">
        <f>IF($E12149="","",IFERROR(VLOOKUP(TRIM(E12149&amp;""),'Référentiel Articles'!$A$2:$F$634,2,FALSE),""))</f>
      </c>
      <c r="D12149" s="75">
        <f>IF($E12149="","",IFERROR(VLOOKUP(TRIM(E12149&amp;""),'Référentiel Articles'!$A$2:$F$634,3,FALSE),""))</f>
      </c>
      <c r="E12149" s="74" t="str">
        <v/>
      </c>
      <c r="F12149" s="75">
        <f>IF($E12149="","",IFERROR(VLOOKUP(TRIM(E12149&amp;""),'Référentiel Articles'!$A$2:$F$634,4,FALSE),""))</f>
      </c>
      <c r="G12149" s="76">
        <f>IF($E12149="","",IFERROR(VLOOKUP(TRIM(E12149&amp;""),'Référentiel Articles'!$A$2:$F$634,5,FALSE),""))</f>
      </c>
      <c r="H12149" s="77" t="str">
        <v/>
      </c>
      <c r="I12149" s="76">
        <f>IF($E12149="","",IFERROR(VLOOKUP(TRIM(E12149&amp;""),'Référentiel Articles'!$A$2:$F$634,6,FALSE),""))</f>
      </c>
      <c r="J12149" s="78">
        <f>IF(OR($E12149="",$H12149=""),"",$H12149*$I12149)</f>
      </c>
      <c r="K12149" s="79" t="str">
        <v/>
      </c>
    </row>
    <row r="12150">
      <c r="A12150" s="81" t="str">
        <v/>
      </c>
      <c r="B12150" s="81" t="str">
        <v/>
      </c>
      <c r="C12150" s="83">
        <f>IF($E12150="","",IFERROR(VLOOKUP(TRIM(E12150&amp;""),'Référentiel Articles'!$A$2:$F$634,2,FALSE),""))</f>
      </c>
      <c r="D12150" s="83">
        <f>IF($E12150="","",IFERROR(VLOOKUP(TRIM(E12150&amp;""),'Référentiel Articles'!$A$2:$F$634,3,FALSE),""))</f>
      </c>
      <c r="E12150" s="81" t="str">
        <v/>
      </c>
      <c r="F12150" s="83">
        <f>IF($E12150="","",IFERROR(VLOOKUP(TRIM(E12150&amp;""),'Référentiel Articles'!$A$2:$F$634,4,FALSE),""))</f>
      </c>
      <c r="G12150" s="84">
        <f>IF($E12150="","",IFERROR(VLOOKUP(TRIM(E12150&amp;""),'Référentiel Articles'!$A$2:$F$634,5,FALSE),""))</f>
      </c>
      <c r="H12150" s="85" t="str">
        <v/>
      </c>
      <c r="I12150" s="84">
        <f>IF($E12150="","",IFERROR(VLOOKUP(TRIM(E12150&amp;""),'Référentiel Articles'!$A$2:$F$634,6,FALSE),""))</f>
      </c>
      <c r="J12150" s="90">
        <f>IF(OR($E12150="",$H12150=""),"",$H12150*$I12150)</f>
      </c>
      <c r="K12150" s="87" t="str">
        <v/>
      </c>
    </row>
    <row r="12151">
      <c r="A12151" s="74" t="str">
        <v/>
      </c>
      <c r="B12151" s="74" t="str">
        <v/>
      </c>
      <c r="C12151" s="75">
        <f>IF($E12151="","",IFERROR(VLOOKUP(TRIM(E12151&amp;""),'Référentiel Articles'!$A$2:$F$634,2,FALSE),""))</f>
      </c>
      <c r="D12151" s="75">
        <f>IF($E12151="","",IFERROR(VLOOKUP(TRIM(E12151&amp;""),'Référentiel Articles'!$A$2:$F$634,3,FALSE),""))</f>
      </c>
      <c r="E12151" s="74" t="str">
        <v/>
      </c>
      <c r="F12151" s="75">
        <f>IF($E12151="","",IFERROR(VLOOKUP(TRIM(E12151&amp;""),'Référentiel Articles'!$A$2:$F$634,4,FALSE),""))</f>
      </c>
      <c r="G12151" s="76">
        <f>IF($E12151="","",IFERROR(VLOOKUP(TRIM(E12151&amp;""),'Référentiel Articles'!$A$2:$F$634,5,FALSE),""))</f>
      </c>
      <c r="H12151" s="77" t="str">
        <v/>
      </c>
      <c r="I12151" s="76">
        <f>IF($E12151="","",IFERROR(VLOOKUP(TRIM(E12151&amp;""),'Référentiel Articles'!$A$2:$F$634,6,FALSE),""))</f>
      </c>
      <c r="J12151" s="78">
        <f>IF(OR($E12151="",$H12151=""),"",$H12151*$I12151)</f>
      </c>
      <c r="K12151" s="79" t="str">
        <v/>
      </c>
    </row>
    <row r="12152">
      <c r="A12152" s="81" t="str">
        <v/>
      </c>
      <c r="B12152" s="81" t="str">
        <v/>
      </c>
      <c r="C12152" s="83">
        <f>IF($E12152="","",IFERROR(VLOOKUP(TRIM(E12152&amp;""),'Référentiel Articles'!$A$2:$F$634,2,FALSE),""))</f>
      </c>
      <c r="D12152" s="83">
        <f>IF($E12152="","",IFERROR(VLOOKUP(TRIM(E12152&amp;""),'Référentiel Articles'!$A$2:$F$634,3,FALSE),""))</f>
      </c>
      <c r="E12152" s="81" t="str">
        <v/>
      </c>
      <c r="F12152" s="83">
        <f>IF($E12152="","",IFERROR(VLOOKUP(TRIM(E12152&amp;""),'Référentiel Articles'!$A$2:$F$634,4,FALSE),""))</f>
      </c>
      <c r="G12152" s="84">
        <f>IF($E12152="","",IFERROR(VLOOKUP(TRIM(E12152&amp;""),'Référentiel Articles'!$A$2:$F$634,5,FALSE),""))</f>
      </c>
      <c r="H12152" s="85" t="str">
        <v/>
      </c>
      <c r="I12152" s="84">
        <f>IF($E12152="","",IFERROR(VLOOKUP(TRIM(E12152&amp;""),'Référentiel Articles'!$A$2:$F$634,6,FALSE),""))</f>
      </c>
      <c r="J12152" s="90">
        <f>IF(OR($E12152="",$H12152=""),"",$H12152*$I12152)</f>
      </c>
      <c r="K12152" s="87" t="str">
        <v/>
      </c>
    </row>
    <row r="12153">
      <c r="A12153" s="74" t="str">
        <v/>
      </c>
      <c r="B12153" s="74" t="str">
        <v/>
      </c>
      <c r="C12153" s="75">
        <f>IF($E12153="","",IFERROR(VLOOKUP(TRIM(E12153&amp;""),'Référentiel Articles'!$A$2:$F$634,2,FALSE),""))</f>
      </c>
      <c r="D12153" s="75">
        <f>IF($E12153="","",IFERROR(VLOOKUP(TRIM(E12153&amp;""),'Référentiel Articles'!$A$2:$F$634,3,FALSE),""))</f>
      </c>
      <c r="E12153" s="74" t="str">
        <v/>
      </c>
      <c r="F12153" s="75">
        <f>IF($E12153="","",IFERROR(VLOOKUP(TRIM(E12153&amp;""),'Référentiel Articles'!$A$2:$F$634,4,FALSE),""))</f>
      </c>
      <c r="G12153" s="76">
        <f>IF($E12153="","",IFERROR(VLOOKUP(TRIM(E12153&amp;""),'Référentiel Articles'!$A$2:$F$634,5,FALSE),""))</f>
      </c>
      <c r="H12153" s="77" t="str">
        <v/>
      </c>
      <c r="I12153" s="76">
        <f>IF($E12153="","",IFERROR(VLOOKUP(TRIM(E12153&amp;""),'Référentiel Articles'!$A$2:$F$634,6,FALSE),""))</f>
      </c>
      <c r="J12153" s="78">
        <f>IF(OR($E12153="",$H12153=""),"",$H12153*$I12153)</f>
      </c>
      <c r="K12153" s="79" t="str">
        <v/>
      </c>
    </row>
    <row r="12154">
      <c r="A12154" s="81" t="str">
        <v/>
      </c>
      <c r="B12154" s="81" t="str">
        <v/>
      </c>
      <c r="C12154" s="83">
        <f>IF($E12154="","",IFERROR(VLOOKUP(TRIM(E12154&amp;""),'Référentiel Articles'!$A$2:$F$634,2,FALSE),""))</f>
      </c>
      <c r="D12154" s="83">
        <f>IF($E12154="","",IFERROR(VLOOKUP(TRIM(E12154&amp;""),'Référentiel Articles'!$A$2:$F$634,3,FALSE),""))</f>
      </c>
      <c r="E12154" s="81" t="str">
        <v/>
      </c>
      <c r="F12154" s="83">
        <f>IF($E12154="","",IFERROR(VLOOKUP(TRIM(E12154&amp;""),'Référentiel Articles'!$A$2:$F$634,4,FALSE),""))</f>
      </c>
      <c r="G12154" s="84">
        <f>IF($E12154="","",IFERROR(VLOOKUP(TRIM(E12154&amp;""),'Référentiel Articles'!$A$2:$F$634,5,FALSE),""))</f>
      </c>
      <c r="H12154" s="85" t="str">
        <v/>
      </c>
      <c r="I12154" s="84">
        <f>IF($E12154="","",IFERROR(VLOOKUP(TRIM(E12154&amp;""),'Référentiel Articles'!$A$2:$F$634,6,FALSE),""))</f>
      </c>
      <c r="J12154" s="90">
        <f>IF(OR($E12154="",$H12154=""),"",$H12154*$I12154)</f>
      </c>
      <c r="K12154" s="87" t="str">
        <v/>
      </c>
    </row>
    <row r="12155">
      <c r="A12155" s="74" t="str">
        <v/>
      </c>
      <c r="B12155" s="74" t="str">
        <v/>
      </c>
      <c r="C12155" s="75">
        <f>IF($E12155="","",IFERROR(VLOOKUP(TRIM(E12155&amp;""),'Référentiel Articles'!$A$2:$F$634,2,FALSE),""))</f>
      </c>
      <c r="D12155" s="75">
        <f>IF($E12155="","",IFERROR(VLOOKUP(TRIM(E12155&amp;""),'Référentiel Articles'!$A$2:$F$634,3,FALSE),""))</f>
      </c>
      <c r="E12155" s="74" t="str">
        <v/>
      </c>
      <c r="F12155" s="75">
        <f>IF($E12155="","",IFERROR(VLOOKUP(TRIM(E12155&amp;""),'Référentiel Articles'!$A$2:$F$634,4,FALSE),""))</f>
      </c>
      <c r="G12155" s="76">
        <f>IF($E12155="","",IFERROR(VLOOKUP(TRIM(E12155&amp;""),'Référentiel Articles'!$A$2:$F$634,5,FALSE),""))</f>
      </c>
      <c r="H12155" s="77" t="str">
        <v/>
      </c>
      <c r="I12155" s="76">
        <f>IF($E12155="","",IFERROR(VLOOKUP(TRIM(E12155&amp;""),'Référentiel Articles'!$A$2:$F$634,6,FALSE),""))</f>
      </c>
      <c r="J12155" s="78">
        <f>IF(OR($E12155="",$H12155=""),"",$H12155*$I12155)</f>
      </c>
      <c r="K12155" s="79" t="str">
        <v/>
      </c>
    </row>
    <row r="12156">
      <c r="A12156" s="81" t="str">
        <v/>
      </c>
      <c r="B12156" s="81" t="str">
        <v/>
      </c>
      <c r="C12156" s="83">
        <f>IF($E12156="","",IFERROR(VLOOKUP(TRIM(E12156&amp;""),'Référentiel Articles'!$A$2:$F$634,2,FALSE),""))</f>
      </c>
      <c r="D12156" s="83">
        <f>IF($E12156="","",IFERROR(VLOOKUP(TRIM(E12156&amp;""),'Référentiel Articles'!$A$2:$F$634,3,FALSE),""))</f>
      </c>
      <c r="E12156" s="81" t="str">
        <v/>
      </c>
      <c r="F12156" s="83">
        <f>IF($E12156="","",IFERROR(VLOOKUP(TRIM(E12156&amp;""),'Référentiel Articles'!$A$2:$F$634,4,FALSE),""))</f>
      </c>
      <c r="G12156" s="84">
        <f>IF($E12156="","",IFERROR(VLOOKUP(TRIM(E12156&amp;""),'Référentiel Articles'!$A$2:$F$634,5,FALSE),""))</f>
      </c>
      <c r="H12156" s="85" t="str">
        <v/>
      </c>
      <c r="I12156" s="84">
        <f>IF($E12156="","",IFERROR(VLOOKUP(TRIM(E12156&amp;""),'Référentiel Articles'!$A$2:$F$634,6,FALSE),""))</f>
      </c>
      <c r="J12156" s="90">
        <f>IF(OR($E12156="",$H12156=""),"",$H12156*$I12156)</f>
      </c>
      <c r="K12156" s="87" t="str">
        <v/>
      </c>
    </row>
    <row r="12157">
      <c r="A12157" s="74" t="str">
        <v/>
      </c>
      <c r="B12157" s="74" t="str">
        <v/>
      </c>
      <c r="C12157" s="75">
        <f>IF($E12157="","",IFERROR(VLOOKUP(TRIM(E12157&amp;""),'Référentiel Articles'!$A$2:$F$634,2,FALSE),""))</f>
      </c>
      <c r="D12157" s="75">
        <f>IF($E12157="","",IFERROR(VLOOKUP(TRIM(E12157&amp;""),'Référentiel Articles'!$A$2:$F$634,3,FALSE),""))</f>
      </c>
      <c r="E12157" s="74" t="str">
        <v/>
      </c>
      <c r="F12157" s="75">
        <f>IF($E12157="","",IFERROR(VLOOKUP(TRIM(E12157&amp;""),'Référentiel Articles'!$A$2:$F$634,4,FALSE),""))</f>
      </c>
      <c r="G12157" s="76">
        <f>IF($E12157="","",IFERROR(VLOOKUP(TRIM(E12157&amp;""),'Référentiel Articles'!$A$2:$F$634,5,FALSE),""))</f>
      </c>
      <c r="H12157" s="77" t="str">
        <v/>
      </c>
      <c r="I12157" s="76">
        <f>IF($E12157="","",IFERROR(VLOOKUP(TRIM(E12157&amp;""),'Référentiel Articles'!$A$2:$F$634,6,FALSE),""))</f>
      </c>
      <c r="J12157" s="78">
        <f>IF(OR($E12157="",$H12157=""),"",$H12157*$I12157)</f>
      </c>
      <c r="K12157" s="79" t="str">
        <v/>
      </c>
    </row>
    <row r="12158">
      <c r="A12158" s="81" t="str">
        <v/>
      </c>
      <c r="B12158" s="81" t="str">
        <v/>
      </c>
      <c r="C12158" s="83">
        <f>IF($E12158="","",IFERROR(VLOOKUP(TRIM(E12158&amp;""),'Référentiel Articles'!$A$2:$F$634,2,FALSE),""))</f>
      </c>
      <c r="D12158" s="83">
        <f>IF($E12158="","",IFERROR(VLOOKUP(TRIM(E12158&amp;""),'Référentiel Articles'!$A$2:$F$634,3,FALSE),""))</f>
      </c>
      <c r="E12158" s="81" t="str">
        <v/>
      </c>
      <c r="F12158" s="83">
        <f>IF($E12158="","",IFERROR(VLOOKUP(TRIM(E12158&amp;""),'Référentiel Articles'!$A$2:$F$634,4,FALSE),""))</f>
      </c>
      <c r="G12158" s="84">
        <f>IF($E12158="","",IFERROR(VLOOKUP(TRIM(E12158&amp;""),'Référentiel Articles'!$A$2:$F$634,5,FALSE),""))</f>
      </c>
      <c r="H12158" s="85" t="str">
        <v/>
      </c>
      <c r="I12158" s="84">
        <f>IF($E12158="","",IFERROR(VLOOKUP(TRIM(E12158&amp;""),'Référentiel Articles'!$A$2:$F$634,6,FALSE),""))</f>
      </c>
      <c r="J12158" s="90">
        <f>IF(OR($E12158="",$H12158=""),"",$H12158*$I12158)</f>
      </c>
      <c r="K12158" s="87" t="str">
        <v/>
      </c>
    </row>
    <row r="12159">
      <c r="A12159" s="74" t="str">
        <v/>
      </c>
      <c r="B12159" s="74" t="str">
        <v/>
      </c>
      <c r="C12159" s="75">
        <f>IF($E12159="","",IFERROR(VLOOKUP(TRIM(E12159&amp;""),'Référentiel Articles'!$A$2:$F$634,2,FALSE),""))</f>
      </c>
      <c r="D12159" s="75">
        <f>IF($E12159="","",IFERROR(VLOOKUP(TRIM(E12159&amp;""),'Référentiel Articles'!$A$2:$F$634,3,FALSE),""))</f>
      </c>
      <c r="E12159" s="74" t="str">
        <v/>
      </c>
      <c r="F12159" s="75">
        <f>IF($E12159="","",IFERROR(VLOOKUP(TRIM(E12159&amp;""),'Référentiel Articles'!$A$2:$F$634,4,FALSE),""))</f>
      </c>
      <c r="G12159" s="76">
        <f>IF($E12159="","",IFERROR(VLOOKUP(TRIM(E12159&amp;""),'Référentiel Articles'!$A$2:$F$634,5,FALSE),""))</f>
      </c>
      <c r="H12159" s="77" t="str">
        <v/>
      </c>
      <c r="I12159" s="76">
        <f>IF($E12159="","",IFERROR(VLOOKUP(TRIM(E12159&amp;""),'Référentiel Articles'!$A$2:$F$634,6,FALSE),""))</f>
      </c>
      <c r="J12159" s="78">
        <f>IF(OR($E12159="",$H12159=""),"",$H12159*$I12159)</f>
      </c>
      <c r="K12159" s="79" t="str">
        <v/>
      </c>
    </row>
    <row r="12160">
      <c r="A12160" s="81" t="str">
        <v/>
      </c>
      <c r="B12160" s="81" t="str">
        <v/>
      </c>
      <c r="C12160" s="83">
        <f>IF($E12160="","",IFERROR(VLOOKUP(TRIM(E12160&amp;""),'Référentiel Articles'!$A$2:$F$634,2,FALSE),""))</f>
      </c>
      <c r="D12160" s="83">
        <f>IF($E12160="","",IFERROR(VLOOKUP(TRIM(E12160&amp;""),'Référentiel Articles'!$A$2:$F$634,3,FALSE),""))</f>
      </c>
      <c r="E12160" s="81" t="str">
        <v/>
      </c>
      <c r="F12160" s="83">
        <f>IF($E12160="","",IFERROR(VLOOKUP(TRIM(E12160&amp;""),'Référentiel Articles'!$A$2:$F$634,4,FALSE),""))</f>
      </c>
      <c r="G12160" s="84">
        <f>IF($E12160="","",IFERROR(VLOOKUP(TRIM(E12160&amp;""),'Référentiel Articles'!$A$2:$F$634,5,FALSE),""))</f>
      </c>
      <c r="H12160" s="85" t="str">
        <v/>
      </c>
      <c r="I12160" s="84">
        <f>IF($E12160="","",IFERROR(VLOOKUP(TRIM(E12160&amp;""),'Référentiel Articles'!$A$2:$F$634,6,FALSE),""))</f>
      </c>
      <c r="J12160" s="90">
        <f>IF(OR($E12160="",$H12160=""),"",$H12160*$I12160)</f>
      </c>
      <c r="K12160" s="87" t="str">
        <v/>
      </c>
    </row>
    <row r="12161">
      <c r="A12161" s="74" t="str">
        <v/>
      </c>
      <c r="B12161" s="74" t="str">
        <v/>
      </c>
      <c r="C12161" s="75">
        <f>IF($E12161="","",IFERROR(VLOOKUP(TRIM(E12161&amp;""),'Référentiel Articles'!$A$2:$F$634,2,FALSE),""))</f>
      </c>
      <c r="D12161" s="75">
        <f>IF($E12161="","",IFERROR(VLOOKUP(TRIM(E12161&amp;""),'Référentiel Articles'!$A$2:$F$634,3,FALSE),""))</f>
      </c>
      <c r="E12161" s="74" t="str">
        <v/>
      </c>
      <c r="F12161" s="75">
        <f>IF($E12161="","",IFERROR(VLOOKUP(TRIM(E12161&amp;""),'Référentiel Articles'!$A$2:$F$634,4,FALSE),""))</f>
      </c>
      <c r="G12161" s="76">
        <f>IF($E12161="","",IFERROR(VLOOKUP(TRIM(E12161&amp;""),'Référentiel Articles'!$A$2:$F$634,5,FALSE),""))</f>
      </c>
      <c r="H12161" s="77" t="str">
        <v/>
      </c>
      <c r="I12161" s="76">
        <f>IF($E12161="","",IFERROR(VLOOKUP(TRIM(E12161&amp;""),'Référentiel Articles'!$A$2:$F$634,6,FALSE),""))</f>
      </c>
      <c r="J12161" s="78">
        <f>IF(OR($E12161="",$H12161=""),"",$H12161*$I12161)</f>
      </c>
      <c r="K12161" s="79" t="str">
        <v/>
      </c>
    </row>
    <row r="12162">
      <c r="A12162" s="81" t="str">
        <v/>
      </c>
      <c r="B12162" s="81" t="str">
        <v/>
      </c>
      <c r="C12162" s="83">
        <f>IF($E12162="","",IFERROR(VLOOKUP(TRIM(E12162&amp;""),'Référentiel Articles'!$A$2:$F$634,2,FALSE),""))</f>
      </c>
      <c r="D12162" s="83">
        <f>IF($E12162="","",IFERROR(VLOOKUP(TRIM(E12162&amp;""),'Référentiel Articles'!$A$2:$F$634,3,FALSE),""))</f>
      </c>
      <c r="E12162" s="81" t="str">
        <v/>
      </c>
      <c r="F12162" s="83">
        <f>IF($E12162="","",IFERROR(VLOOKUP(TRIM(E12162&amp;""),'Référentiel Articles'!$A$2:$F$634,4,FALSE),""))</f>
      </c>
      <c r="G12162" s="84">
        <f>IF($E12162="","",IFERROR(VLOOKUP(TRIM(E12162&amp;""),'Référentiel Articles'!$A$2:$F$634,5,FALSE),""))</f>
      </c>
      <c r="H12162" s="85" t="str">
        <v/>
      </c>
      <c r="I12162" s="84">
        <f>IF($E12162="","",IFERROR(VLOOKUP(TRIM(E12162&amp;""),'Référentiel Articles'!$A$2:$F$634,6,FALSE),""))</f>
      </c>
      <c r="J12162" s="90">
        <f>IF(OR($E12162="",$H12162=""),"",$H12162*$I12162)</f>
      </c>
      <c r="K12162" s="87" t="str">
        <v/>
      </c>
    </row>
    <row r="12163">
      <c r="A12163" s="74" t="str">
        <v/>
      </c>
      <c r="B12163" s="74" t="str">
        <v/>
      </c>
      <c r="C12163" s="75">
        <f>IF($E12163="","",IFERROR(VLOOKUP(TRIM(E12163&amp;""),'Référentiel Articles'!$A$2:$F$634,2,FALSE),""))</f>
      </c>
      <c r="D12163" s="75">
        <f>IF($E12163="","",IFERROR(VLOOKUP(TRIM(E12163&amp;""),'Référentiel Articles'!$A$2:$F$634,3,FALSE),""))</f>
      </c>
      <c r="E12163" s="74" t="str">
        <v/>
      </c>
      <c r="F12163" s="75">
        <f>IF($E12163="","",IFERROR(VLOOKUP(TRIM(E12163&amp;""),'Référentiel Articles'!$A$2:$F$634,4,FALSE),""))</f>
      </c>
      <c r="G12163" s="76">
        <f>IF($E12163="","",IFERROR(VLOOKUP(TRIM(E12163&amp;""),'Référentiel Articles'!$A$2:$F$634,5,FALSE),""))</f>
      </c>
      <c r="H12163" s="77" t="str">
        <v/>
      </c>
      <c r="I12163" s="76">
        <f>IF($E12163="","",IFERROR(VLOOKUP(TRIM(E12163&amp;""),'Référentiel Articles'!$A$2:$F$634,6,FALSE),""))</f>
      </c>
      <c r="J12163" s="78">
        <f>IF(OR($E12163="",$H12163=""),"",$H12163*$I12163)</f>
      </c>
      <c r="K12163" s="79" t="str">
        <v/>
      </c>
    </row>
    <row r="12164">
      <c r="A12164" s="81" t="str">
        <v/>
      </c>
      <c r="B12164" s="81" t="str">
        <v/>
      </c>
      <c r="C12164" s="83">
        <f>IF($E12164="","",IFERROR(VLOOKUP(TRIM(E12164&amp;""),'Référentiel Articles'!$A$2:$F$634,2,FALSE),""))</f>
      </c>
      <c r="D12164" s="83">
        <f>IF($E12164="","",IFERROR(VLOOKUP(TRIM(E12164&amp;""),'Référentiel Articles'!$A$2:$F$634,3,FALSE),""))</f>
      </c>
      <c r="E12164" s="81" t="str">
        <v/>
      </c>
      <c r="F12164" s="83">
        <f>IF($E12164="","",IFERROR(VLOOKUP(TRIM(E12164&amp;""),'Référentiel Articles'!$A$2:$F$634,4,FALSE),""))</f>
      </c>
      <c r="G12164" s="84">
        <f>IF($E12164="","",IFERROR(VLOOKUP(TRIM(E12164&amp;""),'Référentiel Articles'!$A$2:$F$634,5,FALSE),""))</f>
      </c>
      <c r="H12164" s="85" t="str">
        <v/>
      </c>
      <c r="I12164" s="84">
        <f>IF($E12164="","",IFERROR(VLOOKUP(TRIM(E12164&amp;""),'Référentiel Articles'!$A$2:$F$634,6,FALSE),""))</f>
      </c>
      <c r="J12164" s="90">
        <f>IF(OR($E12164="",$H12164=""),"",$H12164*$I12164)</f>
      </c>
      <c r="K12164" s="87" t="str">
        <v/>
      </c>
    </row>
    <row r="12165">
      <c r="A12165" s="74" t="str">
        <v/>
      </c>
      <c r="B12165" s="74" t="str">
        <v/>
      </c>
      <c r="C12165" s="75">
        <f>IF($E12165="","",IFERROR(VLOOKUP(TRIM(E12165&amp;""),'Référentiel Articles'!$A$2:$F$634,2,FALSE),""))</f>
      </c>
      <c r="D12165" s="75">
        <f>IF($E12165="","",IFERROR(VLOOKUP(TRIM(E12165&amp;""),'Référentiel Articles'!$A$2:$F$634,3,FALSE),""))</f>
      </c>
      <c r="E12165" s="74" t="str">
        <v/>
      </c>
      <c r="F12165" s="75">
        <f>IF($E12165="","",IFERROR(VLOOKUP(TRIM(E12165&amp;""),'Référentiel Articles'!$A$2:$F$634,4,FALSE),""))</f>
      </c>
      <c r="G12165" s="76">
        <f>IF($E12165="","",IFERROR(VLOOKUP(TRIM(E12165&amp;""),'Référentiel Articles'!$A$2:$F$634,5,FALSE),""))</f>
      </c>
      <c r="H12165" s="77" t="str">
        <v/>
      </c>
      <c r="I12165" s="76">
        <f>IF($E12165="","",IFERROR(VLOOKUP(TRIM(E12165&amp;""),'Référentiel Articles'!$A$2:$F$634,6,FALSE),""))</f>
      </c>
      <c r="J12165" s="78">
        <f>IF(OR($E12165="",$H12165=""),"",$H12165*$I12165)</f>
      </c>
      <c r="K12165" s="79" t="str">
        <v/>
      </c>
    </row>
    <row r="12166">
      <c r="A12166" s="81" t="str">
        <v/>
      </c>
      <c r="B12166" s="81" t="str">
        <v/>
      </c>
      <c r="C12166" s="83">
        <f>IF($E12166="","",IFERROR(VLOOKUP(TRIM(E12166&amp;""),'Référentiel Articles'!$A$2:$F$634,2,FALSE),""))</f>
      </c>
      <c r="D12166" s="83">
        <f>IF($E12166="","",IFERROR(VLOOKUP(TRIM(E12166&amp;""),'Référentiel Articles'!$A$2:$F$634,3,FALSE),""))</f>
      </c>
      <c r="E12166" s="81" t="str">
        <v/>
      </c>
      <c r="F12166" s="83">
        <f>IF($E12166="","",IFERROR(VLOOKUP(TRIM(E12166&amp;""),'Référentiel Articles'!$A$2:$F$634,4,FALSE),""))</f>
      </c>
      <c r="G12166" s="84">
        <f>IF($E12166="","",IFERROR(VLOOKUP(TRIM(E12166&amp;""),'Référentiel Articles'!$A$2:$F$634,5,FALSE),""))</f>
      </c>
      <c r="H12166" s="85" t="str">
        <v/>
      </c>
      <c r="I12166" s="84">
        <f>IF($E12166="","",IFERROR(VLOOKUP(TRIM(E12166&amp;""),'Référentiel Articles'!$A$2:$F$634,6,FALSE),""))</f>
      </c>
      <c r="J12166" s="90">
        <f>IF(OR($E12166="",$H12166=""),"",$H12166*$I12166)</f>
      </c>
      <c r="K12166" s="87" t="str">
        <v/>
      </c>
    </row>
    <row r="12167">
      <c r="A12167" s="74" t="str">
        <v/>
      </c>
      <c r="B12167" s="74" t="str">
        <v/>
      </c>
      <c r="C12167" s="75">
        <f>IF($E12167="","",IFERROR(VLOOKUP(TRIM(E12167&amp;""),'Référentiel Articles'!$A$2:$F$634,2,FALSE),""))</f>
      </c>
      <c r="D12167" s="75">
        <f>IF($E12167="","",IFERROR(VLOOKUP(TRIM(E12167&amp;""),'Référentiel Articles'!$A$2:$F$634,3,FALSE),""))</f>
      </c>
      <c r="E12167" s="74" t="str">
        <v/>
      </c>
      <c r="F12167" s="75">
        <f>IF($E12167="","",IFERROR(VLOOKUP(TRIM(E12167&amp;""),'Référentiel Articles'!$A$2:$F$634,4,FALSE),""))</f>
      </c>
      <c r="G12167" s="76">
        <f>IF($E12167="","",IFERROR(VLOOKUP(TRIM(E12167&amp;""),'Référentiel Articles'!$A$2:$F$634,5,FALSE),""))</f>
      </c>
      <c r="H12167" s="77" t="str">
        <v/>
      </c>
      <c r="I12167" s="76">
        <f>IF($E12167="","",IFERROR(VLOOKUP(TRIM(E12167&amp;""),'Référentiel Articles'!$A$2:$F$634,6,FALSE),""))</f>
      </c>
      <c r="J12167" s="78">
        <f>IF(OR($E12167="",$H12167=""),"",$H12167*$I12167)</f>
      </c>
      <c r="K12167" s="79" t="str">
        <v/>
      </c>
    </row>
    <row r="12168">
      <c r="A12168" s="81" t="str">
        <v/>
      </c>
      <c r="B12168" s="81" t="str">
        <v/>
      </c>
      <c r="C12168" s="83">
        <f>IF($E12168="","",IFERROR(VLOOKUP(TRIM(E12168&amp;""),'Référentiel Articles'!$A$2:$F$634,2,FALSE),""))</f>
      </c>
      <c r="D12168" s="83">
        <f>IF($E12168="","",IFERROR(VLOOKUP(TRIM(E12168&amp;""),'Référentiel Articles'!$A$2:$F$634,3,FALSE),""))</f>
      </c>
      <c r="E12168" s="81" t="str">
        <v/>
      </c>
      <c r="F12168" s="83">
        <f>IF($E12168="","",IFERROR(VLOOKUP(TRIM(E12168&amp;""),'Référentiel Articles'!$A$2:$F$634,4,FALSE),""))</f>
      </c>
      <c r="G12168" s="84">
        <f>IF($E12168="","",IFERROR(VLOOKUP(TRIM(E12168&amp;""),'Référentiel Articles'!$A$2:$F$634,5,FALSE),""))</f>
      </c>
      <c r="H12168" s="85" t="str">
        <v/>
      </c>
      <c r="I12168" s="84">
        <f>IF($E12168="","",IFERROR(VLOOKUP(TRIM(E12168&amp;""),'Référentiel Articles'!$A$2:$F$634,6,FALSE),""))</f>
      </c>
      <c r="J12168" s="90">
        <f>IF(OR($E12168="",$H12168=""),"",$H12168*$I12168)</f>
      </c>
      <c r="K12168" s="87" t="str">
        <v/>
      </c>
    </row>
    <row r="12169">
      <c r="A12169" s="74" t="str">
        <v/>
      </c>
      <c r="B12169" s="74" t="str">
        <v/>
      </c>
      <c r="C12169" s="75">
        <f>IF($E12169="","",IFERROR(VLOOKUP(TRIM(E12169&amp;""),'Référentiel Articles'!$A$2:$F$634,2,FALSE),""))</f>
      </c>
      <c r="D12169" s="75">
        <f>IF($E12169="","",IFERROR(VLOOKUP(TRIM(E12169&amp;""),'Référentiel Articles'!$A$2:$F$634,3,FALSE),""))</f>
      </c>
      <c r="E12169" s="74" t="str">
        <v/>
      </c>
      <c r="F12169" s="75">
        <f>IF($E12169="","",IFERROR(VLOOKUP(TRIM(E12169&amp;""),'Référentiel Articles'!$A$2:$F$634,4,FALSE),""))</f>
      </c>
      <c r="G12169" s="76">
        <f>IF($E12169="","",IFERROR(VLOOKUP(TRIM(E12169&amp;""),'Référentiel Articles'!$A$2:$F$634,5,FALSE),""))</f>
      </c>
      <c r="H12169" s="77" t="str">
        <v/>
      </c>
      <c r="I12169" s="76">
        <f>IF($E12169="","",IFERROR(VLOOKUP(TRIM(E12169&amp;""),'Référentiel Articles'!$A$2:$F$634,6,FALSE),""))</f>
      </c>
      <c r="J12169" s="78">
        <f>IF(OR($E12169="",$H12169=""),"",$H12169*$I12169)</f>
      </c>
      <c r="K12169" s="79" t="str">
        <v/>
      </c>
    </row>
    <row r="12170">
      <c r="A12170" s="81" t="str">
        <v/>
      </c>
      <c r="B12170" s="81" t="str">
        <v/>
      </c>
      <c r="C12170" s="83">
        <f>IF($E12170="","",IFERROR(VLOOKUP(TRIM(E12170&amp;""),'Référentiel Articles'!$A$2:$F$634,2,FALSE),""))</f>
      </c>
      <c r="D12170" s="83">
        <f>IF($E12170="","",IFERROR(VLOOKUP(TRIM(E12170&amp;""),'Référentiel Articles'!$A$2:$F$634,3,FALSE),""))</f>
      </c>
      <c r="E12170" s="81" t="str">
        <v/>
      </c>
      <c r="F12170" s="83">
        <f>IF($E12170="","",IFERROR(VLOOKUP(TRIM(E12170&amp;""),'Référentiel Articles'!$A$2:$F$634,4,FALSE),""))</f>
      </c>
      <c r="G12170" s="84">
        <f>IF($E12170="","",IFERROR(VLOOKUP(TRIM(E12170&amp;""),'Référentiel Articles'!$A$2:$F$634,5,FALSE),""))</f>
      </c>
      <c r="H12170" s="85" t="str">
        <v/>
      </c>
      <c r="I12170" s="84">
        <f>IF($E12170="","",IFERROR(VLOOKUP(TRIM(E12170&amp;""),'Référentiel Articles'!$A$2:$F$634,6,FALSE),""))</f>
      </c>
      <c r="J12170" s="90">
        <f>IF(OR($E12170="",$H12170=""),"",$H12170*$I12170)</f>
      </c>
      <c r="K12170" s="87" t="str">
        <v/>
      </c>
    </row>
    <row r="12171">
      <c r="A12171" s="74" t="str">
        <v/>
      </c>
      <c r="B12171" s="74" t="str">
        <v/>
      </c>
      <c r="C12171" s="75">
        <f>IF($E12171="","",IFERROR(VLOOKUP(TRIM(E12171&amp;""),'Référentiel Articles'!$A$2:$F$634,2,FALSE),""))</f>
      </c>
      <c r="D12171" s="75">
        <f>IF($E12171="","",IFERROR(VLOOKUP(TRIM(E12171&amp;""),'Référentiel Articles'!$A$2:$F$634,3,FALSE),""))</f>
      </c>
      <c r="E12171" s="74" t="str">
        <v/>
      </c>
      <c r="F12171" s="75">
        <f>IF($E12171="","",IFERROR(VLOOKUP(TRIM(E12171&amp;""),'Référentiel Articles'!$A$2:$F$634,4,FALSE),""))</f>
      </c>
      <c r="G12171" s="76">
        <f>IF($E12171="","",IFERROR(VLOOKUP(TRIM(E12171&amp;""),'Référentiel Articles'!$A$2:$F$634,5,FALSE),""))</f>
      </c>
      <c r="H12171" s="77" t="str">
        <v/>
      </c>
      <c r="I12171" s="76">
        <f>IF($E12171="","",IFERROR(VLOOKUP(TRIM(E12171&amp;""),'Référentiel Articles'!$A$2:$F$634,6,FALSE),""))</f>
      </c>
      <c r="J12171" s="78">
        <f>IF(OR($E12171="",$H12171=""),"",$H12171*$I12171)</f>
      </c>
      <c r="K12171" s="79" t="str">
        <v/>
      </c>
    </row>
    <row r="12172">
      <c r="A12172" s="81" t="str">
        <v/>
      </c>
      <c r="B12172" s="81" t="str">
        <v/>
      </c>
      <c r="C12172" s="83">
        <f>IF($E12172="","",IFERROR(VLOOKUP(TRIM(E12172&amp;""),'Référentiel Articles'!$A$2:$F$634,2,FALSE),""))</f>
      </c>
      <c r="D12172" s="83">
        <f>IF($E12172="","",IFERROR(VLOOKUP(TRIM(E12172&amp;""),'Référentiel Articles'!$A$2:$F$634,3,FALSE),""))</f>
      </c>
      <c r="E12172" s="81" t="str">
        <v/>
      </c>
      <c r="F12172" s="83">
        <f>IF($E12172="","",IFERROR(VLOOKUP(TRIM(E12172&amp;""),'Référentiel Articles'!$A$2:$F$634,4,FALSE),""))</f>
      </c>
      <c r="G12172" s="84">
        <f>IF($E12172="","",IFERROR(VLOOKUP(TRIM(E12172&amp;""),'Référentiel Articles'!$A$2:$F$634,5,FALSE),""))</f>
      </c>
      <c r="H12172" s="85" t="str">
        <v/>
      </c>
      <c r="I12172" s="84">
        <f>IF($E12172="","",IFERROR(VLOOKUP(TRIM(E12172&amp;""),'Référentiel Articles'!$A$2:$F$634,6,FALSE),""))</f>
      </c>
      <c r="J12172" s="90">
        <f>IF(OR($E12172="",$H12172=""),"",$H12172*$I12172)</f>
      </c>
      <c r="K12172" s="87" t="str">
        <v/>
      </c>
    </row>
    <row r="12173">
      <c r="A12173" s="74" t="str">
        <v/>
      </c>
      <c r="B12173" s="74" t="str">
        <v/>
      </c>
      <c r="C12173" s="75">
        <f>IF($E12173="","",IFERROR(VLOOKUP(TRIM(E12173&amp;""),'Référentiel Articles'!$A$2:$F$634,2,FALSE),""))</f>
      </c>
      <c r="D12173" s="75">
        <f>IF($E12173="","",IFERROR(VLOOKUP(TRIM(E12173&amp;""),'Référentiel Articles'!$A$2:$F$634,3,FALSE),""))</f>
      </c>
      <c r="E12173" s="74" t="str">
        <v/>
      </c>
      <c r="F12173" s="75">
        <f>IF($E12173="","",IFERROR(VLOOKUP(TRIM(E12173&amp;""),'Référentiel Articles'!$A$2:$F$634,4,FALSE),""))</f>
      </c>
      <c r="G12173" s="76">
        <f>IF($E12173="","",IFERROR(VLOOKUP(TRIM(E12173&amp;""),'Référentiel Articles'!$A$2:$F$634,5,FALSE),""))</f>
      </c>
      <c r="H12173" s="77" t="str">
        <v/>
      </c>
      <c r="I12173" s="76">
        <f>IF($E12173="","",IFERROR(VLOOKUP(TRIM(E12173&amp;""),'Référentiel Articles'!$A$2:$F$634,6,FALSE),""))</f>
      </c>
      <c r="J12173" s="78">
        <f>IF(OR($E12173="",$H12173=""),"",$H12173*$I12173)</f>
      </c>
      <c r="K12173" s="79" t="str">
        <v/>
      </c>
    </row>
    <row r="12174">
      <c r="A12174" s="81" t="str">
        <v/>
      </c>
      <c r="B12174" s="81" t="str">
        <v/>
      </c>
      <c r="C12174" s="83">
        <f>IF($E12174="","",IFERROR(VLOOKUP(TRIM(E12174&amp;""),'Référentiel Articles'!$A$2:$F$634,2,FALSE),""))</f>
      </c>
      <c r="D12174" s="83">
        <f>IF($E12174="","",IFERROR(VLOOKUP(TRIM(E12174&amp;""),'Référentiel Articles'!$A$2:$F$634,3,FALSE),""))</f>
      </c>
      <c r="E12174" s="81" t="str">
        <v/>
      </c>
      <c r="F12174" s="83">
        <f>IF($E12174="","",IFERROR(VLOOKUP(TRIM(E12174&amp;""),'Référentiel Articles'!$A$2:$F$634,4,FALSE),""))</f>
      </c>
      <c r="G12174" s="84">
        <f>IF($E12174="","",IFERROR(VLOOKUP(TRIM(E12174&amp;""),'Référentiel Articles'!$A$2:$F$634,5,FALSE),""))</f>
      </c>
      <c r="H12174" s="85" t="str">
        <v/>
      </c>
      <c r="I12174" s="84">
        <f>IF($E12174="","",IFERROR(VLOOKUP(TRIM(E12174&amp;""),'Référentiel Articles'!$A$2:$F$634,6,FALSE),""))</f>
      </c>
      <c r="J12174" s="90">
        <f>IF(OR($E12174="",$H12174=""),"",$H12174*$I12174)</f>
      </c>
      <c r="K12174" s="87" t="str">
        <v/>
      </c>
    </row>
    <row r="12175">
      <c r="A12175" s="74" t="str">
        <v/>
      </c>
      <c r="B12175" s="74" t="str">
        <v/>
      </c>
      <c r="C12175" s="75">
        <f>IF($E12175="","",IFERROR(VLOOKUP(TRIM(E12175&amp;""),'Référentiel Articles'!$A$2:$F$634,2,FALSE),""))</f>
      </c>
      <c r="D12175" s="75">
        <f>IF($E12175="","",IFERROR(VLOOKUP(TRIM(E12175&amp;""),'Référentiel Articles'!$A$2:$F$634,3,FALSE),""))</f>
      </c>
      <c r="E12175" s="74" t="str">
        <v/>
      </c>
      <c r="F12175" s="75">
        <f>IF($E12175="","",IFERROR(VLOOKUP(TRIM(E12175&amp;""),'Référentiel Articles'!$A$2:$F$634,4,FALSE),""))</f>
      </c>
      <c r="G12175" s="76">
        <f>IF($E12175="","",IFERROR(VLOOKUP(TRIM(E12175&amp;""),'Référentiel Articles'!$A$2:$F$634,5,FALSE),""))</f>
      </c>
      <c r="H12175" s="77" t="str">
        <v/>
      </c>
      <c r="I12175" s="76">
        <f>IF($E12175="","",IFERROR(VLOOKUP(TRIM(E12175&amp;""),'Référentiel Articles'!$A$2:$F$634,6,FALSE),""))</f>
      </c>
      <c r="J12175" s="78">
        <f>IF(OR($E12175="",$H12175=""),"",$H12175*$I12175)</f>
      </c>
      <c r="K12175" s="79" t="str">
        <v/>
      </c>
    </row>
    <row r="12176">
      <c r="A12176" s="81" t="str">
        <v/>
      </c>
      <c r="B12176" s="81" t="str">
        <v/>
      </c>
      <c r="C12176" s="83">
        <f>IF($E12176="","",IFERROR(VLOOKUP(TRIM(E12176&amp;""),'Référentiel Articles'!$A$2:$F$634,2,FALSE),""))</f>
      </c>
      <c r="D12176" s="83">
        <f>IF($E12176="","",IFERROR(VLOOKUP(TRIM(E12176&amp;""),'Référentiel Articles'!$A$2:$F$634,3,FALSE),""))</f>
      </c>
      <c r="E12176" s="81" t="str">
        <v/>
      </c>
      <c r="F12176" s="83">
        <f>IF($E12176="","",IFERROR(VLOOKUP(TRIM(E12176&amp;""),'Référentiel Articles'!$A$2:$F$634,4,FALSE),""))</f>
      </c>
      <c r="G12176" s="84">
        <f>IF($E12176="","",IFERROR(VLOOKUP(TRIM(E12176&amp;""),'Référentiel Articles'!$A$2:$F$634,5,FALSE),""))</f>
      </c>
      <c r="H12176" s="85" t="str">
        <v/>
      </c>
      <c r="I12176" s="84">
        <f>IF($E12176="","",IFERROR(VLOOKUP(TRIM(E12176&amp;""),'Référentiel Articles'!$A$2:$F$634,6,FALSE),""))</f>
      </c>
      <c r="J12176" s="90">
        <f>IF(OR($E12176="",$H12176=""),"",$H12176*$I12176)</f>
      </c>
      <c r="K12176" s="87" t="str">
        <v/>
      </c>
    </row>
    <row r="12177">
      <c r="A12177" s="74" t="str">
        <v/>
      </c>
      <c r="B12177" s="74" t="str">
        <v/>
      </c>
      <c r="C12177" s="75">
        <f>IF($E12177="","",IFERROR(VLOOKUP(TRIM(E12177&amp;""),'Référentiel Articles'!$A$2:$F$634,2,FALSE),""))</f>
      </c>
      <c r="D12177" s="75">
        <f>IF($E12177="","",IFERROR(VLOOKUP(TRIM(E12177&amp;""),'Référentiel Articles'!$A$2:$F$634,3,FALSE),""))</f>
      </c>
      <c r="E12177" s="74" t="str">
        <v/>
      </c>
      <c r="F12177" s="75">
        <f>IF($E12177="","",IFERROR(VLOOKUP(TRIM(E12177&amp;""),'Référentiel Articles'!$A$2:$F$634,4,FALSE),""))</f>
      </c>
      <c r="G12177" s="76">
        <f>IF($E12177="","",IFERROR(VLOOKUP(TRIM(E12177&amp;""),'Référentiel Articles'!$A$2:$F$634,5,FALSE),""))</f>
      </c>
      <c r="H12177" s="77" t="str">
        <v/>
      </c>
      <c r="I12177" s="76">
        <f>IF($E12177="","",IFERROR(VLOOKUP(TRIM(E12177&amp;""),'Référentiel Articles'!$A$2:$F$634,6,FALSE),""))</f>
      </c>
      <c r="J12177" s="78">
        <f>IF(OR($E12177="",$H12177=""),"",$H12177*$I12177)</f>
      </c>
      <c r="K12177" s="79" t="str">
        <v/>
      </c>
    </row>
    <row r="12178">
      <c r="A12178" s="81" t="str">
        <v/>
      </c>
      <c r="B12178" s="81" t="str">
        <v/>
      </c>
      <c r="C12178" s="83">
        <f>IF($E12178="","",IFERROR(VLOOKUP(TRIM(E12178&amp;""),'Référentiel Articles'!$A$2:$F$634,2,FALSE),""))</f>
      </c>
      <c r="D12178" s="83">
        <f>IF($E12178="","",IFERROR(VLOOKUP(TRIM(E12178&amp;""),'Référentiel Articles'!$A$2:$F$634,3,FALSE),""))</f>
      </c>
      <c r="E12178" s="81" t="str">
        <v/>
      </c>
      <c r="F12178" s="83">
        <f>IF($E12178="","",IFERROR(VLOOKUP(TRIM(E12178&amp;""),'Référentiel Articles'!$A$2:$F$634,4,FALSE),""))</f>
      </c>
      <c r="G12178" s="84">
        <f>IF($E12178="","",IFERROR(VLOOKUP(TRIM(E12178&amp;""),'Référentiel Articles'!$A$2:$F$634,5,FALSE),""))</f>
      </c>
      <c r="H12178" s="85" t="str">
        <v/>
      </c>
      <c r="I12178" s="84">
        <f>IF($E12178="","",IFERROR(VLOOKUP(TRIM(E12178&amp;""),'Référentiel Articles'!$A$2:$F$634,6,FALSE),""))</f>
      </c>
      <c r="J12178" s="90">
        <f>IF(OR($E12178="",$H12178=""),"",$H12178*$I12178)</f>
      </c>
      <c r="K12178" s="87" t="str">
        <v/>
      </c>
    </row>
    <row r="12179">
      <c r="A12179" s="74" t="str">
        <v/>
      </c>
      <c r="B12179" s="74" t="str">
        <v/>
      </c>
      <c r="C12179" s="75">
        <f>IF($E12179="","",IFERROR(VLOOKUP(TRIM(E12179&amp;""),'Référentiel Articles'!$A$2:$F$634,2,FALSE),""))</f>
      </c>
      <c r="D12179" s="75">
        <f>IF($E12179="","",IFERROR(VLOOKUP(TRIM(E12179&amp;""),'Référentiel Articles'!$A$2:$F$634,3,FALSE),""))</f>
      </c>
      <c r="E12179" s="74" t="str">
        <v/>
      </c>
      <c r="F12179" s="75">
        <f>IF($E12179="","",IFERROR(VLOOKUP(TRIM(E12179&amp;""),'Référentiel Articles'!$A$2:$F$634,4,FALSE),""))</f>
      </c>
      <c r="G12179" s="76">
        <f>IF($E12179="","",IFERROR(VLOOKUP(TRIM(E12179&amp;""),'Référentiel Articles'!$A$2:$F$634,5,FALSE),""))</f>
      </c>
      <c r="H12179" s="77" t="str">
        <v/>
      </c>
      <c r="I12179" s="76">
        <f>IF($E12179="","",IFERROR(VLOOKUP(TRIM(E12179&amp;""),'Référentiel Articles'!$A$2:$F$634,6,FALSE),""))</f>
      </c>
      <c r="J12179" s="78">
        <f>IF(OR($E12179="",$H12179=""),"",$H12179*$I12179)</f>
      </c>
      <c r="K12179" s="79" t="str">
        <v/>
      </c>
    </row>
    <row r="12180">
      <c r="A12180" s="81" t="str">
        <v/>
      </c>
      <c r="B12180" s="81" t="str">
        <v/>
      </c>
      <c r="C12180" s="83">
        <f>IF($E12180="","",IFERROR(VLOOKUP(TRIM(E12180&amp;""),'Référentiel Articles'!$A$2:$F$634,2,FALSE),""))</f>
      </c>
      <c r="D12180" s="83">
        <f>IF($E12180="","",IFERROR(VLOOKUP(TRIM(E12180&amp;""),'Référentiel Articles'!$A$2:$F$634,3,FALSE),""))</f>
      </c>
      <c r="E12180" s="81" t="str">
        <v/>
      </c>
      <c r="F12180" s="83">
        <f>IF($E12180="","",IFERROR(VLOOKUP(TRIM(E12180&amp;""),'Référentiel Articles'!$A$2:$F$634,4,FALSE),""))</f>
      </c>
      <c r="G12180" s="84">
        <f>IF($E12180="","",IFERROR(VLOOKUP(TRIM(E12180&amp;""),'Référentiel Articles'!$A$2:$F$634,5,FALSE),""))</f>
      </c>
      <c r="H12180" s="85" t="str">
        <v/>
      </c>
      <c r="I12180" s="84">
        <f>IF($E12180="","",IFERROR(VLOOKUP(TRIM(E12180&amp;""),'Référentiel Articles'!$A$2:$F$634,6,FALSE),""))</f>
      </c>
      <c r="J12180" s="90">
        <f>IF(OR($E12180="",$H12180=""),"",$H12180*$I12180)</f>
      </c>
      <c r="K12180" s="87" t="str">
        <v/>
      </c>
    </row>
    <row r="12181">
      <c r="A12181" s="74" t="str">
        <v/>
      </c>
      <c r="B12181" s="74" t="str">
        <v/>
      </c>
      <c r="C12181" s="75">
        <f>IF($E12181="","",IFERROR(VLOOKUP(TRIM(E12181&amp;""),'Référentiel Articles'!$A$2:$F$634,2,FALSE),""))</f>
      </c>
      <c r="D12181" s="75">
        <f>IF($E12181="","",IFERROR(VLOOKUP(TRIM(E12181&amp;""),'Référentiel Articles'!$A$2:$F$634,3,FALSE),""))</f>
      </c>
      <c r="E12181" s="74" t="str">
        <v/>
      </c>
      <c r="F12181" s="75">
        <f>IF($E12181="","",IFERROR(VLOOKUP(TRIM(E12181&amp;""),'Référentiel Articles'!$A$2:$F$634,4,FALSE),""))</f>
      </c>
      <c r="G12181" s="76">
        <f>IF($E12181="","",IFERROR(VLOOKUP(TRIM(E12181&amp;""),'Référentiel Articles'!$A$2:$F$634,5,FALSE),""))</f>
      </c>
      <c r="H12181" s="77" t="str">
        <v/>
      </c>
      <c r="I12181" s="76">
        <f>IF($E12181="","",IFERROR(VLOOKUP(TRIM(E12181&amp;""),'Référentiel Articles'!$A$2:$F$634,6,FALSE),""))</f>
      </c>
      <c r="J12181" s="78">
        <f>IF(OR($E12181="",$H12181=""),"",$H12181*$I12181)</f>
      </c>
      <c r="K12181" s="79" t="str">
        <v/>
      </c>
    </row>
    <row r="12182">
      <c r="A12182" s="81" t="str">
        <v/>
      </c>
      <c r="B12182" s="81" t="str">
        <v/>
      </c>
      <c r="C12182" s="83">
        <f>IF($E12182="","",IFERROR(VLOOKUP(TRIM(E12182&amp;""),'Référentiel Articles'!$A$2:$F$634,2,FALSE),""))</f>
      </c>
      <c r="D12182" s="83">
        <f>IF($E12182="","",IFERROR(VLOOKUP(TRIM(E12182&amp;""),'Référentiel Articles'!$A$2:$F$634,3,FALSE),""))</f>
      </c>
      <c r="E12182" s="81" t="str">
        <v/>
      </c>
      <c r="F12182" s="83">
        <f>IF($E12182="","",IFERROR(VLOOKUP(TRIM(E12182&amp;""),'Référentiel Articles'!$A$2:$F$634,4,FALSE),""))</f>
      </c>
      <c r="G12182" s="84">
        <f>IF($E12182="","",IFERROR(VLOOKUP(TRIM(E12182&amp;""),'Référentiel Articles'!$A$2:$F$634,5,FALSE),""))</f>
      </c>
      <c r="H12182" s="85" t="str">
        <v/>
      </c>
      <c r="I12182" s="84">
        <f>IF($E12182="","",IFERROR(VLOOKUP(TRIM(E12182&amp;""),'Référentiel Articles'!$A$2:$F$634,6,FALSE),""))</f>
      </c>
      <c r="J12182" s="90">
        <f>IF(OR($E12182="",$H12182=""),"",$H12182*$I12182)</f>
      </c>
      <c r="K12182" s="87" t="str">
        <v/>
      </c>
    </row>
    <row r="12183">
      <c r="A12183" s="74" t="str">
        <v/>
      </c>
      <c r="B12183" s="74" t="str">
        <v/>
      </c>
      <c r="C12183" s="75">
        <f>IF($E12183="","",IFERROR(VLOOKUP(TRIM(E12183&amp;""),'Référentiel Articles'!$A$2:$F$634,2,FALSE),""))</f>
      </c>
      <c r="D12183" s="75">
        <f>IF($E12183="","",IFERROR(VLOOKUP(TRIM(E12183&amp;""),'Référentiel Articles'!$A$2:$F$634,3,FALSE),""))</f>
      </c>
      <c r="E12183" s="74" t="str">
        <v/>
      </c>
      <c r="F12183" s="75">
        <f>IF($E12183="","",IFERROR(VLOOKUP(TRIM(E12183&amp;""),'Référentiel Articles'!$A$2:$F$634,4,FALSE),""))</f>
      </c>
      <c r="G12183" s="76">
        <f>IF($E12183="","",IFERROR(VLOOKUP(TRIM(E12183&amp;""),'Référentiel Articles'!$A$2:$F$634,5,FALSE),""))</f>
      </c>
      <c r="H12183" s="77" t="str">
        <v/>
      </c>
      <c r="I12183" s="76">
        <f>IF($E12183="","",IFERROR(VLOOKUP(TRIM(E12183&amp;""),'Référentiel Articles'!$A$2:$F$634,6,FALSE),""))</f>
      </c>
      <c r="J12183" s="78">
        <f>IF(OR($E12183="",$H12183=""),"",$H12183*$I12183)</f>
      </c>
      <c r="K12183" s="79" t="str">
        <v/>
      </c>
    </row>
    <row r="12184">
      <c r="A12184" s="81" t="str">
        <v/>
      </c>
      <c r="B12184" s="81" t="str">
        <v/>
      </c>
      <c r="C12184" s="83">
        <f>IF($E12184="","",IFERROR(VLOOKUP(TRIM(E12184&amp;""),'Référentiel Articles'!$A$2:$F$634,2,FALSE),""))</f>
      </c>
      <c r="D12184" s="83">
        <f>IF($E12184="","",IFERROR(VLOOKUP(TRIM(E12184&amp;""),'Référentiel Articles'!$A$2:$F$634,3,FALSE),""))</f>
      </c>
      <c r="E12184" s="81" t="str">
        <v/>
      </c>
      <c r="F12184" s="83">
        <f>IF($E12184="","",IFERROR(VLOOKUP(TRIM(E12184&amp;""),'Référentiel Articles'!$A$2:$F$634,4,FALSE),""))</f>
      </c>
      <c r="G12184" s="84">
        <f>IF($E12184="","",IFERROR(VLOOKUP(TRIM(E12184&amp;""),'Référentiel Articles'!$A$2:$F$634,5,FALSE),""))</f>
      </c>
      <c r="H12184" s="85" t="str">
        <v/>
      </c>
      <c r="I12184" s="84">
        <f>IF($E12184="","",IFERROR(VLOOKUP(TRIM(E12184&amp;""),'Référentiel Articles'!$A$2:$F$634,6,FALSE),""))</f>
      </c>
      <c r="J12184" s="90">
        <f>IF(OR($E12184="",$H12184=""),"",$H12184*$I12184)</f>
      </c>
      <c r="K12184" s="87" t="str">
        <v/>
      </c>
    </row>
    <row r="12185">
      <c r="A12185" s="74" t="str">
        <v/>
      </c>
      <c r="B12185" s="74" t="str">
        <v/>
      </c>
      <c r="C12185" s="75">
        <f>IF($E12185="","",IFERROR(VLOOKUP(TRIM(E12185&amp;""),'Référentiel Articles'!$A$2:$F$634,2,FALSE),""))</f>
      </c>
      <c r="D12185" s="75">
        <f>IF($E12185="","",IFERROR(VLOOKUP(TRIM(E12185&amp;""),'Référentiel Articles'!$A$2:$F$634,3,FALSE),""))</f>
      </c>
      <c r="E12185" s="74" t="str">
        <v/>
      </c>
      <c r="F12185" s="75">
        <f>IF($E12185="","",IFERROR(VLOOKUP(TRIM(E12185&amp;""),'Référentiel Articles'!$A$2:$F$634,4,FALSE),""))</f>
      </c>
      <c r="G12185" s="76">
        <f>IF($E12185="","",IFERROR(VLOOKUP(TRIM(E12185&amp;""),'Référentiel Articles'!$A$2:$F$634,5,FALSE),""))</f>
      </c>
      <c r="H12185" s="77" t="str">
        <v/>
      </c>
      <c r="I12185" s="76">
        <f>IF($E12185="","",IFERROR(VLOOKUP(TRIM(E12185&amp;""),'Référentiel Articles'!$A$2:$F$634,6,FALSE),""))</f>
      </c>
      <c r="J12185" s="78">
        <f>IF(OR($E12185="",$H12185=""),"",$H12185*$I12185)</f>
      </c>
      <c r="K12185" s="79" t="str">
        <v/>
      </c>
    </row>
    <row r="12186">
      <c r="A12186" s="81" t="str">
        <v/>
      </c>
      <c r="B12186" s="81" t="str">
        <v/>
      </c>
      <c r="C12186" s="83">
        <f>IF($E12186="","",IFERROR(VLOOKUP(TRIM(E12186&amp;""),'Référentiel Articles'!$A$2:$F$634,2,FALSE),""))</f>
      </c>
      <c r="D12186" s="83">
        <f>IF($E12186="","",IFERROR(VLOOKUP(TRIM(E12186&amp;""),'Référentiel Articles'!$A$2:$F$634,3,FALSE),""))</f>
      </c>
      <c r="E12186" s="81" t="str">
        <v/>
      </c>
      <c r="F12186" s="83">
        <f>IF($E12186="","",IFERROR(VLOOKUP(TRIM(E12186&amp;""),'Référentiel Articles'!$A$2:$F$634,4,FALSE),""))</f>
      </c>
      <c r="G12186" s="84">
        <f>IF($E12186="","",IFERROR(VLOOKUP(TRIM(E12186&amp;""),'Référentiel Articles'!$A$2:$F$634,5,FALSE),""))</f>
      </c>
      <c r="H12186" s="85" t="str">
        <v/>
      </c>
      <c r="I12186" s="84">
        <f>IF($E12186="","",IFERROR(VLOOKUP(TRIM(E12186&amp;""),'Référentiel Articles'!$A$2:$F$634,6,FALSE),""))</f>
      </c>
      <c r="J12186" s="90">
        <f>IF(OR($E12186="",$H12186=""),"",$H12186*$I12186)</f>
      </c>
      <c r="K12186" s="87" t="str">
        <v/>
      </c>
    </row>
    <row r="12187">
      <c r="A12187" s="74" t="str">
        <v/>
      </c>
      <c r="B12187" s="74" t="str">
        <v/>
      </c>
      <c r="C12187" s="75">
        <f>IF($E12187="","",IFERROR(VLOOKUP(TRIM(E12187&amp;""),'Référentiel Articles'!$A$2:$F$634,2,FALSE),""))</f>
      </c>
      <c r="D12187" s="75">
        <f>IF($E12187="","",IFERROR(VLOOKUP(TRIM(E12187&amp;""),'Référentiel Articles'!$A$2:$F$634,3,FALSE),""))</f>
      </c>
      <c r="E12187" s="74" t="str">
        <v/>
      </c>
      <c r="F12187" s="75">
        <f>IF($E12187="","",IFERROR(VLOOKUP(TRIM(E12187&amp;""),'Référentiel Articles'!$A$2:$F$634,4,FALSE),""))</f>
      </c>
      <c r="G12187" s="76">
        <f>IF($E12187="","",IFERROR(VLOOKUP(TRIM(E12187&amp;""),'Référentiel Articles'!$A$2:$F$634,5,FALSE),""))</f>
      </c>
      <c r="H12187" s="77" t="str">
        <v/>
      </c>
      <c r="I12187" s="76">
        <f>IF($E12187="","",IFERROR(VLOOKUP(TRIM(E12187&amp;""),'Référentiel Articles'!$A$2:$F$634,6,FALSE),""))</f>
      </c>
      <c r="J12187" s="78">
        <f>IF(OR($E12187="",$H12187=""),"",$H12187*$I12187)</f>
      </c>
      <c r="K12187" s="79" t="str">
        <v/>
      </c>
    </row>
    <row r="12188">
      <c r="A12188" s="81" t="str">
        <v/>
      </c>
      <c r="B12188" s="81" t="str">
        <v/>
      </c>
      <c r="C12188" s="83">
        <f>IF($E12188="","",IFERROR(VLOOKUP(TRIM(E12188&amp;""),'Référentiel Articles'!$A$2:$F$634,2,FALSE),""))</f>
      </c>
      <c r="D12188" s="83">
        <f>IF($E12188="","",IFERROR(VLOOKUP(TRIM(E12188&amp;""),'Référentiel Articles'!$A$2:$F$634,3,FALSE),""))</f>
      </c>
      <c r="E12188" s="81" t="str">
        <v/>
      </c>
      <c r="F12188" s="83">
        <f>IF($E12188="","",IFERROR(VLOOKUP(TRIM(E12188&amp;""),'Référentiel Articles'!$A$2:$F$634,4,FALSE),""))</f>
      </c>
      <c r="G12188" s="84">
        <f>IF($E12188="","",IFERROR(VLOOKUP(TRIM(E12188&amp;""),'Référentiel Articles'!$A$2:$F$634,5,FALSE),""))</f>
      </c>
      <c r="H12188" s="85" t="str">
        <v/>
      </c>
      <c r="I12188" s="84">
        <f>IF($E12188="","",IFERROR(VLOOKUP(TRIM(E12188&amp;""),'Référentiel Articles'!$A$2:$F$634,6,FALSE),""))</f>
      </c>
      <c r="J12188" s="90">
        <f>IF(OR($E12188="",$H12188=""),"",$H12188*$I12188)</f>
      </c>
      <c r="K12188" s="87" t="str">
        <v/>
      </c>
    </row>
    <row r="12189">
      <c r="A12189" s="74" t="str">
        <v/>
      </c>
      <c r="B12189" s="74" t="str">
        <v/>
      </c>
      <c r="C12189" s="75">
        <f>IF($E12189="","",IFERROR(VLOOKUP(TRIM(E12189&amp;""),'Référentiel Articles'!$A$2:$F$634,2,FALSE),""))</f>
      </c>
      <c r="D12189" s="75">
        <f>IF($E12189="","",IFERROR(VLOOKUP(TRIM(E12189&amp;""),'Référentiel Articles'!$A$2:$F$634,3,FALSE),""))</f>
      </c>
      <c r="E12189" s="74" t="str">
        <v/>
      </c>
      <c r="F12189" s="75">
        <f>IF($E12189="","",IFERROR(VLOOKUP(TRIM(E12189&amp;""),'Référentiel Articles'!$A$2:$F$634,4,FALSE),""))</f>
      </c>
      <c r="G12189" s="76">
        <f>IF($E12189="","",IFERROR(VLOOKUP(TRIM(E12189&amp;""),'Référentiel Articles'!$A$2:$F$634,5,FALSE),""))</f>
      </c>
      <c r="H12189" s="77" t="str">
        <v/>
      </c>
      <c r="I12189" s="76">
        <f>IF($E12189="","",IFERROR(VLOOKUP(TRIM(E12189&amp;""),'Référentiel Articles'!$A$2:$F$634,6,FALSE),""))</f>
      </c>
      <c r="J12189" s="78">
        <f>IF(OR($E12189="",$H12189=""),"",$H12189*$I12189)</f>
      </c>
      <c r="K12189" s="79" t="str">
        <v/>
      </c>
    </row>
    <row r="12190">
      <c r="A12190" s="81" t="str">
        <v/>
      </c>
      <c r="B12190" s="81" t="str">
        <v/>
      </c>
      <c r="C12190" s="83">
        <f>IF($E12190="","",IFERROR(VLOOKUP(TRIM(E12190&amp;""),'Référentiel Articles'!$A$2:$F$634,2,FALSE),""))</f>
      </c>
      <c r="D12190" s="83">
        <f>IF($E12190="","",IFERROR(VLOOKUP(TRIM(E12190&amp;""),'Référentiel Articles'!$A$2:$F$634,3,FALSE),""))</f>
      </c>
      <c r="E12190" s="81" t="str">
        <v/>
      </c>
      <c r="F12190" s="83">
        <f>IF($E12190="","",IFERROR(VLOOKUP(TRIM(E12190&amp;""),'Référentiel Articles'!$A$2:$F$634,4,FALSE),""))</f>
      </c>
      <c r="G12190" s="84">
        <f>IF($E12190="","",IFERROR(VLOOKUP(TRIM(E12190&amp;""),'Référentiel Articles'!$A$2:$F$634,5,FALSE),""))</f>
      </c>
      <c r="H12190" s="85" t="str">
        <v/>
      </c>
      <c r="I12190" s="84">
        <f>IF($E12190="","",IFERROR(VLOOKUP(TRIM(E12190&amp;""),'Référentiel Articles'!$A$2:$F$634,6,FALSE),""))</f>
      </c>
      <c r="J12190" s="90">
        <f>IF(OR($E12190="",$H12190=""),"",$H12190*$I12190)</f>
      </c>
      <c r="K12190" s="87" t="str">
        <v/>
      </c>
    </row>
    <row r="12191">
      <c r="A12191" s="74" t="str">
        <v/>
      </c>
      <c r="B12191" s="74" t="str">
        <v/>
      </c>
      <c r="C12191" s="75">
        <f>IF($E12191="","",IFERROR(VLOOKUP(TRIM(E12191&amp;""),'Référentiel Articles'!$A$2:$F$634,2,FALSE),""))</f>
      </c>
      <c r="D12191" s="75">
        <f>IF($E12191="","",IFERROR(VLOOKUP(TRIM(E12191&amp;""),'Référentiel Articles'!$A$2:$F$634,3,FALSE),""))</f>
      </c>
      <c r="E12191" s="74" t="str">
        <v/>
      </c>
      <c r="F12191" s="75">
        <f>IF($E12191="","",IFERROR(VLOOKUP(TRIM(E12191&amp;""),'Référentiel Articles'!$A$2:$F$634,4,FALSE),""))</f>
      </c>
      <c r="G12191" s="76">
        <f>IF($E12191="","",IFERROR(VLOOKUP(TRIM(E12191&amp;""),'Référentiel Articles'!$A$2:$F$634,5,FALSE),""))</f>
      </c>
      <c r="H12191" s="77" t="str">
        <v/>
      </c>
      <c r="I12191" s="76">
        <f>IF($E12191="","",IFERROR(VLOOKUP(TRIM(E12191&amp;""),'Référentiel Articles'!$A$2:$F$634,6,FALSE),""))</f>
      </c>
      <c r="J12191" s="78">
        <f>IF(OR($E12191="",$H12191=""),"",$H12191*$I12191)</f>
      </c>
      <c r="K12191" s="79" t="str">
        <v/>
      </c>
    </row>
    <row r="12192">
      <c r="A12192" s="81" t="str">
        <v/>
      </c>
      <c r="B12192" s="81" t="str">
        <v/>
      </c>
      <c r="C12192" s="83">
        <f>IF($E12192="","",IFERROR(VLOOKUP(TRIM(E12192&amp;""),'Référentiel Articles'!$A$2:$F$634,2,FALSE),""))</f>
      </c>
      <c r="D12192" s="83">
        <f>IF($E12192="","",IFERROR(VLOOKUP(TRIM(E12192&amp;""),'Référentiel Articles'!$A$2:$F$634,3,FALSE),""))</f>
      </c>
      <c r="E12192" s="81" t="str">
        <v/>
      </c>
      <c r="F12192" s="83">
        <f>IF($E12192="","",IFERROR(VLOOKUP(TRIM(E12192&amp;""),'Référentiel Articles'!$A$2:$F$634,4,FALSE),""))</f>
      </c>
      <c r="G12192" s="84">
        <f>IF($E12192="","",IFERROR(VLOOKUP(TRIM(E12192&amp;""),'Référentiel Articles'!$A$2:$F$634,5,FALSE),""))</f>
      </c>
      <c r="H12192" s="85" t="str">
        <v/>
      </c>
      <c r="I12192" s="84">
        <f>IF($E12192="","",IFERROR(VLOOKUP(TRIM(E12192&amp;""),'Référentiel Articles'!$A$2:$F$634,6,FALSE),""))</f>
      </c>
      <c r="J12192" s="90">
        <f>IF(OR($E12192="",$H12192=""),"",$H12192*$I12192)</f>
      </c>
      <c r="K12192" s="87" t="str">
        <v/>
      </c>
    </row>
    <row r="12193">
      <c r="A12193" s="74" t="str">
        <v/>
      </c>
      <c r="B12193" s="74" t="str">
        <v/>
      </c>
      <c r="C12193" s="75">
        <f>IF($E12193="","",IFERROR(VLOOKUP(TRIM(E12193&amp;""),'Référentiel Articles'!$A$2:$F$634,2,FALSE),""))</f>
      </c>
      <c r="D12193" s="75">
        <f>IF($E12193="","",IFERROR(VLOOKUP(TRIM(E12193&amp;""),'Référentiel Articles'!$A$2:$F$634,3,FALSE),""))</f>
      </c>
      <c r="E12193" s="74" t="str">
        <v/>
      </c>
      <c r="F12193" s="75">
        <f>IF($E12193="","",IFERROR(VLOOKUP(TRIM(E12193&amp;""),'Référentiel Articles'!$A$2:$F$634,4,FALSE),""))</f>
      </c>
      <c r="G12193" s="76">
        <f>IF($E12193="","",IFERROR(VLOOKUP(TRIM(E12193&amp;""),'Référentiel Articles'!$A$2:$F$634,5,FALSE),""))</f>
      </c>
      <c r="H12193" s="77" t="str">
        <v/>
      </c>
      <c r="I12193" s="76">
        <f>IF($E12193="","",IFERROR(VLOOKUP(TRIM(E12193&amp;""),'Référentiel Articles'!$A$2:$F$634,6,FALSE),""))</f>
      </c>
      <c r="J12193" s="78">
        <f>IF(OR($E12193="",$H12193=""),"",$H12193*$I12193)</f>
      </c>
      <c r="K12193" s="79" t="str">
        <v/>
      </c>
    </row>
    <row r="12194">
      <c r="A12194" s="81" t="str">
        <v/>
      </c>
      <c r="B12194" s="81" t="str">
        <v/>
      </c>
      <c r="C12194" s="83">
        <f>IF($E12194="","",IFERROR(VLOOKUP(TRIM(E12194&amp;""),'Référentiel Articles'!$A$2:$F$634,2,FALSE),""))</f>
      </c>
      <c r="D12194" s="83">
        <f>IF($E12194="","",IFERROR(VLOOKUP(TRIM(E12194&amp;""),'Référentiel Articles'!$A$2:$F$634,3,FALSE),""))</f>
      </c>
      <c r="E12194" s="81" t="str">
        <v/>
      </c>
      <c r="F12194" s="83">
        <f>IF($E12194="","",IFERROR(VLOOKUP(TRIM(E12194&amp;""),'Référentiel Articles'!$A$2:$F$634,4,FALSE),""))</f>
      </c>
      <c r="G12194" s="84">
        <f>IF($E12194="","",IFERROR(VLOOKUP(TRIM(E12194&amp;""),'Référentiel Articles'!$A$2:$F$634,5,FALSE),""))</f>
      </c>
      <c r="H12194" s="85" t="str">
        <v/>
      </c>
      <c r="I12194" s="84">
        <f>IF($E12194="","",IFERROR(VLOOKUP(TRIM(E12194&amp;""),'Référentiel Articles'!$A$2:$F$634,6,FALSE),""))</f>
      </c>
      <c r="J12194" s="90">
        <f>IF(OR($E12194="",$H12194=""),"",$H12194*$I12194)</f>
      </c>
      <c r="K12194" s="87" t="str">
        <v/>
      </c>
    </row>
    <row r="12195">
      <c r="A12195" s="74" t="str">
        <v/>
      </c>
      <c r="B12195" s="74" t="str">
        <v/>
      </c>
      <c r="C12195" s="75">
        <f>IF($E12195="","",IFERROR(VLOOKUP(TRIM(E12195&amp;""),'Référentiel Articles'!$A$2:$F$634,2,FALSE),""))</f>
      </c>
      <c r="D12195" s="75">
        <f>IF($E12195="","",IFERROR(VLOOKUP(TRIM(E12195&amp;""),'Référentiel Articles'!$A$2:$F$634,3,FALSE),""))</f>
      </c>
      <c r="E12195" s="74" t="str">
        <v/>
      </c>
      <c r="F12195" s="75">
        <f>IF($E12195="","",IFERROR(VLOOKUP(TRIM(E12195&amp;""),'Référentiel Articles'!$A$2:$F$634,4,FALSE),""))</f>
      </c>
      <c r="G12195" s="76">
        <f>IF($E12195="","",IFERROR(VLOOKUP(TRIM(E12195&amp;""),'Référentiel Articles'!$A$2:$F$634,5,FALSE),""))</f>
      </c>
      <c r="H12195" s="77" t="str">
        <v/>
      </c>
      <c r="I12195" s="76">
        <f>IF($E12195="","",IFERROR(VLOOKUP(TRIM(E12195&amp;""),'Référentiel Articles'!$A$2:$F$634,6,FALSE),""))</f>
      </c>
      <c r="J12195" s="78">
        <f>IF(OR($E12195="",$H12195=""),"",$H12195*$I12195)</f>
      </c>
      <c r="K12195" s="79" t="str">
        <v/>
      </c>
    </row>
    <row r="12196">
      <c r="A12196" s="81" t="str">
        <v/>
      </c>
      <c r="B12196" s="81" t="str">
        <v/>
      </c>
      <c r="C12196" s="83">
        <f>IF($E12196="","",IFERROR(VLOOKUP(TRIM(E12196&amp;""),'Référentiel Articles'!$A$2:$F$634,2,FALSE),""))</f>
      </c>
      <c r="D12196" s="83">
        <f>IF($E12196="","",IFERROR(VLOOKUP(TRIM(E12196&amp;""),'Référentiel Articles'!$A$2:$F$634,3,FALSE),""))</f>
      </c>
      <c r="E12196" s="81" t="str">
        <v/>
      </c>
      <c r="F12196" s="83">
        <f>IF($E12196="","",IFERROR(VLOOKUP(TRIM(E12196&amp;""),'Référentiel Articles'!$A$2:$F$634,4,FALSE),""))</f>
      </c>
      <c r="G12196" s="84">
        <f>IF($E12196="","",IFERROR(VLOOKUP(TRIM(E12196&amp;""),'Référentiel Articles'!$A$2:$F$634,5,FALSE),""))</f>
      </c>
      <c r="H12196" s="85" t="str">
        <v/>
      </c>
      <c r="I12196" s="84">
        <f>IF($E12196="","",IFERROR(VLOOKUP(TRIM(E12196&amp;""),'Référentiel Articles'!$A$2:$F$634,6,FALSE),""))</f>
      </c>
      <c r="J12196" s="90">
        <f>IF(OR($E12196="",$H12196=""),"",$H12196*$I12196)</f>
      </c>
      <c r="K12196" s="87" t="str">
        <v/>
      </c>
    </row>
    <row r="12197">
      <c r="A12197" s="74" t="str">
        <v/>
      </c>
      <c r="B12197" s="74" t="str">
        <v/>
      </c>
      <c r="C12197" s="75">
        <f>IF($E12197="","",IFERROR(VLOOKUP(TRIM(E12197&amp;""),'Référentiel Articles'!$A$2:$F$634,2,FALSE),""))</f>
      </c>
      <c r="D12197" s="75">
        <f>IF($E12197="","",IFERROR(VLOOKUP(TRIM(E12197&amp;""),'Référentiel Articles'!$A$2:$F$634,3,FALSE),""))</f>
      </c>
      <c r="E12197" s="74" t="str">
        <v/>
      </c>
      <c r="F12197" s="75">
        <f>IF($E12197="","",IFERROR(VLOOKUP(TRIM(E12197&amp;""),'Référentiel Articles'!$A$2:$F$634,4,FALSE),""))</f>
      </c>
      <c r="G12197" s="76">
        <f>IF($E12197="","",IFERROR(VLOOKUP(TRIM(E12197&amp;""),'Référentiel Articles'!$A$2:$F$634,5,FALSE),""))</f>
      </c>
      <c r="H12197" s="77" t="str">
        <v/>
      </c>
      <c r="I12197" s="76">
        <f>IF($E12197="","",IFERROR(VLOOKUP(TRIM(E12197&amp;""),'Référentiel Articles'!$A$2:$F$634,6,FALSE),""))</f>
      </c>
      <c r="J12197" s="78">
        <f>IF(OR($E12197="",$H12197=""),"",$H12197*$I12197)</f>
      </c>
      <c r="K12197" s="79" t="str">
        <v/>
      </c>
    </row>
    <row r="12198">
      <c r="A12198" s="81" t="str">
        <v/>
      </c>
      <c r="B12198" s="81" t="str">
        <v/>
      </c>
      <c r="C12198" s="83">
        <f>IF($E12198="","",IFERROR(VLOOKUP(TRIM(E12198&amp;""),'Référentiel Articles'!$A$2:$F$634,2,FALSE),""))</f>
      </c>
      <c r="D12198" s="83">
        <f>IF($E12198="","",IFERROR(VLOOKUP(TRIM(E12198&amp;""),'Référentiel Articles'!$A$2:$F$634,3,FALSE),""))</f>
      </c>
      <c r="E12198" s="81" t="str">
        <v/>
      </c>
      <c r="F12198" s="83">
        <f>IF($E12198="","",IFERROR(VLOOKUP(TRIM(E12198&amp;""),'Référentiel Articles'!$A$2:$F$634,4,FALSE),""))</f>
      </c>
      <c r="G12198" s="84">
        <f>IF($E12198="","",IFERROR(VLOOKUP(TRIM(E12198&amp;""),'Référentiel Articles'!$A$2:$F$634,5,FALSE),""))</f>
      </c>
      <c r="H12198" s="85" t="str">
        <v/>
      </c>
      <c r="I12198" s="84">
        <f>IF($E12198="","",IFERROR(VLOOKUP(TRIM(E12198&amp;""),'Référentiel Articles'!$A$2:$F$634,6,FALSE),""))</f>
      </c>
      <c r="J12198" s="90">
        <f>IF(OR($E12198="",$H12198=""),"",$H12198*$I12198)</f>
      </c>
      <c r="K12198" s="87" t="str">
        <v/>
      </c>
    </row>
    <row r="12199">
      <c r="A12199" s="74" t="str">
        <v/>
      </c>
      <c r="B12199" s="74" t="str">
        <v/>
      </c>
      <c r="C12199" s="75">
        <f>IF($E12199="","",IFERROR(VLOOKUP(TRIM(E12199&amp;""),'Référentiel Articles'!$A$2:$F$634,2,FALSE),""))</f>
      </c>
      <c r="D12199" s="75">
        <f>IF($E12199="","",IFERROR(VLOOKUP(TRIM(E12199&amp;""),'Référentiel Articles'!$A$2:$F$634,3,FALSE),""))</f>
      </c>
      <c r="E12199" s="74" t="str">
        <v/>
      </c>
      <c r="F12199" s="75">
        <f>IF($E12199="","",IFERROR(VLOOKUP(TRIM(E12199&amp;""),'Référentiel Articles'!$A$2:$F$634,4,FALSE),""))</f>
      </c>
      <c r="G12199" s="76">
        <f>IF($E12199="","",IFERROR(VLOOKUP(TRIM(E12199&amp;""),'Référentiel Articles'!$A$2:$F$634,5,FALSE),""))</f>
      </c>
      <c r="H12199" s="77" t="str">
        <v/>
      </c>
      <c r="I12199" s="76">
        <f>IF($E12199="","",IFERROR(VLOOKUP(TRIM(E12199&amp;""),'Référentiel Articles'!$A$2:$F$634,6,FALSE),""))</f>
      </c>
      <c r="J12199" s="78">
        <f>IF(OR($E12199="",$H12199=""),"",$H12199*$I12199)</f>
      </c>
      <c r="K12199" s="79" t="str">
        <v/>
      </c>
    </row>
    <row r="12200">
      <c r="A12200" s="81" t="str">
        <v/>
      </c>
      <c r="B12200" s="81" t="str">
        <v/>
      </c>
      <c r="C12200" s="83">
        <f>IF($E12200="","",IFERROR(VLOOKUP(TRIM(E12200&amp;""),'Référentiel Articles'!$A$2:$F$634,2,FALSE),""))</f>
      </c>
      <c r="D12200" s="83">
        <f>IF($E12200="","",IFERROR(VLOOKUP(TRIM(E12200&amp;""),'Référentiel Articles'!$A$2:$F$634,3,FALSE),""))</f>
      </c>
      <c r="E12200" s="81" t="str">
        <v/>
      </c>
      <c r="F12200" s="83">
        <f>IF($E12200="","",IFERROR(VLOOKUP(TRIM(E12200&amp;""),'Référentiel Articles'!$A$2:$F$634,4,FALSE),""))</f>
      </c>
      <c r="G12200" s="84">
        <f>IF($E12200="","",IFERROR(VLOOKUP(TRIM(E12200&amp;""),'Référentiel Articles'!$A$2:$F$634,5,FALSE),""))</f>
      </c>
      <c r="H12200" s="85" t="str">
        <v/>
      </c>
      <c r="I12200" s="84">
        <f>IF($E12200="","",IFERROR(VLOOKUP(TRIM(E12200&amp;""),'Référentiel Articles'!$A$2:$F$634,6,FALSE),""))</f>
      </c>
      <c r="J12200" s="90">
        <f>IF(OR($E12200="",$H12200=""),"",$H12200*$I12200)</f>
      </c>
      <c r="K12200" s="87" t="str">
        <v/>
      </c>
    </row>
    <row r="12201">
      <c r="A12201" s="74" t="str">
        <v/>
      </c>
      <c r="B12201" s="74" t="str">
        <v/>
      </c>
      <c r="C12201" s="75">
        <f>IF($E12201="","",IFERROR(VLOOKUP(TRIM(E12201&amp;""),'Référentiel Articles'!$A$2:$F$634,2,FALSE),""))</f>
      </c>
      <c r="D12201" s="75">
        <f>IF($E12201="","",IFERROR(VLOOKUP(TRIM(E12201&amp;""),'Référentiel Articles'!$A$2:$F$634,3,FALSE),""))</f>
      </c>
      <c r="E12201" s="74" t="str">
        <v/>
      </c>
      <c r="F12201" s="75">
        <f>IF($E12201="","",IFERROR(VLOOKUP(TRIM(E12201&amp;""),'Référentiel Articles'!$A$2:$F$634,4,FALSE),""))</f>
      </c>
      <c r="G12201" s="76">
        <f>IF($E12201="","",IFERROR(VLOOKUP(TRIM(E12201&amp;""),'Référentiel Articles'!$A$2:$F$634,5,FALSE),""))</f>
      </c>
      <c r="H12201" s="77" t="str">
        <v/>
      </c>
      <c r="I12201" s="76">
        <f>IF($E12201="","",IFERROR(VLOOKUP(TRIM(E12201&amp;""),'Référentiel Articles'!$A$2:$F$634,6,FALSE),""))</f>
      </c>
      <c r="J12201" s="78">
        <f>IF(OR($E12201="",$H12201=""),"",$H12201*$I12201)</f>
      </c>
      <c r="K12201" s="79" t="str">
        <v/>
      </c>
    </row>
    <row r="12202">
      <c r="A12202" s="81" t="str">
        <v/>
      </c>
      <c r="B12202" s="81" t="str">
        <v/>
      </c>
      <c r="C12202" s="83">
        <f>IF($E12202="","",IFERROR(VLOOKUP(TRIM(E12202&amp;""),'Référentiel Articles'!$A$2:$F$634,2,FALSE),""))</f>
      </c>
      <c r="D12202" s="83">
        <f>IF($E12202="","",IFERROR(VLOOKUP(TRIM(E12202&amp;""),'Référentiel Articles'!$A$2:$F$634,3,FALSE),""))</f>
      </c>
      <c r="E12202" s="81" t="str">
        <v/>
      </c>
      <c r="F12202" s="83">
        <f>IF($E12202="","",IFERROR(VLOOKUP(TRIM(E12202&amp;""),'Référentiel Articles'!$A$2:$F$634,4,FALSE),""))</f>
      </c>
      <c r="G12202" s="84">
        <f>IF($E12202="","",IFERROR(VLOOKUP(TRIM(E12202&amp;""),'Référentiel Articles'!$A$2:$F$634,5,FALSE),""))</f>
      </c>
      <c r="H12202" s="85" t="str">
        <v/>
      </c>
      <c r="I12202" s="84">
        <f>IF($E12202="","",IFERROR(VLOOKUP(TRIM(E12202&amp;""),'Référentiel Articles'!$A$2:$F$634,6,FALSE),""))</f>
      </c>
      <c r="J12202" s="90">
        <f>IF(OR($E12202="",$H12202=""),"",$H12202*$I12202)</f>
      </c>
      <c r="K12202" s="87" t="str">
        <v/>
      </c>
    </row>
    <row r="12203">
      <c r="A12203" s="74" t="str">
        <v/>
      </c>
      <c r="B12203" s="74" t="str">
        <v/>
      </c>
      <c r="C12203" s="75">
        <f>IF($E12203="","",IFERROR(VLOOKUP(TRIM(E12203&amp;""),'Référentiel Articles'!$A$2:$F$634,2,FALSE),""))</f>
      </c>
      <c r="D12203" s="75">
        <f>IF($E12203="","",IFERROR(VLOOKUP(TRIM(E12203&amp;""),'Référentiel Articles'!$A$2:$F$634,3,FALSE),""))</f>
      </c>
      <c r="E12203" s="74" t="str">
        <v/>
      </c>
      <c r="F12203" s="75">
        <f>IF($E12203="","",IFERROR(VLOOKUP(TRIM(E12203&amp;""),'Référentiel Articles'!$A$2:$F$634,4,FALSE),""))</f>
      </c>
      <c r="G12203" s="76">
        <f>IF($E12203="","",IFERROR(VLOOKUP(TRIM(E12203&amp;""),'Référentiel Articles'!$A$2:$F$634,5,FALSE),""))</f>
      </c>
      <c r="H12203" s="77" t="str">
        <v/>
      </c>
      <c r="I12203" s="76">
        <f>IF($E12203="","",IFERROR(VLOOKUP(TRIM(E12203&amp;""),'Référentiel Articles'!$A$2:$F$634,6,FALSE),""))</f>
      </c>
      <c r="J12203" s="78">
        <f>IF(OR($E12203="",$H12203=""),"",$H12203*$I12203)</f>
      </c>
      <c r="K12203" s="79" t="str">
        <v/>
      </c>
    </row>
    <row r="12204">
      <c r="A12204" s="81" t="str">
        <v/>
      </c>
      <c r="B12204" s="81" t="str">
        <v/>
      </c>
      <c r="C12204" s="83">
        <f>IF($E12204="","",IFERROR(VLOOKUP(TRIM(E12204&amp;""),'Référentiel Articles'!$A$2:$F$634,2,FALSE),""))</f>
      </c>
      <c r="D12204" s="83">
        <f>IF($E12204="","",IFERROR(VLOOKUP(TRIM(E12204&amp;""),'Référentiel Articles'!$A$2:$F$634,3,FALSE),""))</f>
      </c>
      <c r="E12204" s="81" t="str">
        <v/>
      </c>
      <c r="F12204" s="83">
        <f>IF($E12204="","",IFERROR(VLOOKUP(TRIM(E12204&amp;""),'Référentiel Articles'!$A$2:$F$634,4,FALSE),""))</f>
      </c>
      <c r="G12204" s="84">
        <f>IF($E12204="","",IFERROR(VLOOKUP(TRIM(E12204&amp;""),'Référentiel Articles'!$A$2:$F$634,5,FALSE),""))</f>
      </c>
      <c r="H12204" s="85" t="str">
        <v/>
      </c>
      <c r="I12204" s="84">
        <f>IF($E12204="","",IFERROR(VLOOKUP(TRIM(E12204&amp;""),'Référentiel Articles'!$A$2:$F$634,6,FALSE),""))</f>
      </c>
      <c r="J12204" s="90">
        <f>IF(OR($E12204="",$H12204=""),"",$H12204*$I12204)</f>
      </c>
      <c r="K12204" s="87" t="str">
        <v/>
      </c>
    </row>
    <row r="12205">
      <c r="A12205" s="74" t="str">
        <v/>
      </c>
      <c r="B12205" s="74" t="str">
        <v/>
      </c>
      <c r="C12205" s="75">
        <f>IF($E12205="","",IFERROR(VLOOKUP(TRIM(E12205&amp;""),'Référentiel Articles'!$A$2:$F$634,2,FALSE),""))</f>
      </c>
      <c r="D12205" s="75">
        <f>IF($E12205="","",IFERROR(VLOOKUP(TRIM(E12205&amp;""),'Référentiel Articles'!$A$2:$F$634,3,FALSE),""))</f>
      </c>
      <c r="E12205" s="74" t="str">
        <v/>
      </c>
      <c r="F12205" s="75">
        <f>IF($E12205="","",IFERROR(VLOOKUP(TRIM(E12205&amp;""),'Référentiel Articles'!$A$2:$F$634,4,FALSE),""))</f>
      </c>
      <c r="G12205" s="76">
        <f>IF($E12205="","",IFERROR(VLOOKUP(TRIM(E12205&amp;""),'Référentiel Articles'!$A$2:$F$634,5,FALSE),""))</f>
      </c>
      <c r="H12205" s="77" t="str">
        <v/>
      </c>
      <c r="I12205" s="76">
        <f>IF($E12205="","",IFERROR(VLOOKUP(TRIM(E12205&amp;""),'Référentiel Articles'!$A$2:$F$634,6,FALSE),""))</f>
      </c>
      <c r="J12205" s="78">
        <f>IF(OR($E12205="",$H12205=""),"",$H12205*$I12205)</f>
      </c>
      <c r="K12205" s="79" t="str">
        <v/>
      </c>
    </row>
    <row r="12206">
      <c r="A12206" s="81" t="str">
        <v/>
      </c>
      <c r="B12206" s="81" t="str">
        <v/>
      </c>
      <c r="C12206" s="83">
        <f>IF($E12206="","",IFERROR(VLOOKUP(TRIM(E12206&amp;""),'Référentiel Articles'!$A$2:$F$634,2,FALSE),""))</f>
      </c>
      <c r="D12206" s="83">
        <f>IF($E12206="","",IFERROR(VLOOKUP(TRIM(E12206&amp;""),'Référentiel Articles'!$A$2:$F$634,3,FALSE),""))</f>
      </c>
      <c r="E12206" s="81" t="str">
        <v/>
      </c>
      <c r="F12206" s="83">
        <f>IF($E12206="","",IFERROR(VLOOKUP(TRIM(E12206&amp;""),'Référentiel Articles'!$A$2:$F$634,4,FALSE),""))</f>
      </c>
      <c r="G12206" s="84">
        <f>IF($E12206="","",IFERROR(VLOOKUP(TRIM(E12206&amp;""),'Référentiel Articles'!$A$2:$F$634,5,FALSE),""))</f>
      </c>
      <c r="H12206" s="85" t="str">
        <v/>
      </c>
      <c r="I12206" s="84">
        <f>IF($E12206="","",IFERROR(VLOOKUP(TRIM(E12206&amp;""),'Référentiel Articles'!$A$2:$F$634,6,FALSE),""))</f>
      </c>
      <c r="J12206" s="90">
        <f>IF(OR($E12206="",$H12206=""),"",$H12206*$I12206)</f>
      </c>
      <c r="K12206" s="87" t="str">
        <v/>
      </c>
    </row>
    <row r="12207">
      <c r="A12207" s="74" t="str">
        <v/>
      </c>
      <c r="B12207" s="74" t="str">
        <v/>
      </c>
      <c r="C12207" s="75">
        <f>IF($E12207="","",IFERROR(VLOOKUP(TRIM(E12207&amp;""),'Référentiel Articles'!$A$2:$F$634,2,FALSE),""))</f>
      </c>
      <c r="D12207" s="75">
        <f>IF($E12207="","",IFERROR(VLOOKUP(TRIM(E12207&amp;""),'Référentiel Articles'!$A$2:$F$634,3,FALSE),""))</f>
      </c>
      <c r="E12207" s="74" t="str">
        <v/>
      </c>
      <c r="F12207" s="75">
        <f>IF($E12207="","",IFERROR(VLOOKUP(TRIM(E12207&amp;""),'Référentiel Articles'!$A$2:$F$634,4,FALSE),""))</f>
      </c>
      <c r="G12207" s="76">
        <f>IF($E12207="","",IFERROR(VLOOKUP(TRIM(E12207&amp;""),'Référentiel Articles'!$A$2:$F$634,5,FALSE),""))</f>
      </c>
      <c r="H12207" s="77" t="str">
        <v/>
      </c>
      <c r="I12207" s="76">
        <f>IF($E12207="","",IFERROR(VLOOKUP(TRIM(E12207&amp;""),'Référentiel Articles'!$A$2:$F$634,6,FALSE),""))</f>
      </c>
      <c r="J12207" s="78">
        <f>IF(OR($E12207="",$H12207=""),"",$H12207*$I12207)</f>
      </c>
      <c r="K12207" s="79" t="str">
        <v/>
      </c>
    </row>
    <row r="12208">
      <c r="A12208" s="81" t="str">
        <v/>
      </c>
      <c r="B12208" s="81" t="str">
        <v/>
      </c>
      <c r="C12208" s="83">
        <f>IF($E12208="","",IFERROR(VLOOKUP(TRIM(E12208&amp;""),'Référentiel Articles'!$A$2:$F$634,2,FALSE),""))</f>
      </c>
      <c r="D12208" s="83">
        <f>IF($E12208="","",IFERROR(VLOOKUP(TRIM(E12208&amp;""),'Référentiel Articles'!$A$2:$F$634,3,FALSE),""))</f>
      </c>
      <c r="E12208" s="81" t="str">
        <v/>
      </c>
      <c r="F12208" s="83">
        <f>IF($E12208="","",IFERROR(VLOOKUP(TRIM(E12208&amp;""),'Référentiel Articles'!$A$2:$F$634,4,FALSE),""))</f>
      </c>
      <c r="G12208" s="84">
        <f>IF($E12208="","",IFERROR(VLOOKUP(TRIM(E12208&amp;""),'Référentiel Articles'!$A$2:$F$634,5,FALSE),""))</f>
      </c>
      <c r="H12208" s="85" t="str">
        <v/>
      </c>
      <c r="I12208" s="84">
        <f>IF($E12208="","",IFERROR(VLOOKUP(TRIM(E12208&amp;""),'Référentiel Articles'!$A$2:$F$634,6,FALSE),""))</f>
      </c>
      <c r="J12208" s="90">
        <f>IF(OR($E12208="",$H12208=""),"",$H12208*$I12208)</f>
      </c>
      <c r="K12208" s="87" t="str">
        <v/>
      </c>
    </row>
    <row r="12209">
      <c r="A12209" s="74" t="str">
        <v/>
      </c>
      <c r="B12209" s="74" t="str">
        <v/>
      </c>
      <c r="C12209" s="75">
        <f>IF($E12209="","",IFERROR(VLOOKUP(TRIM(E12209&amp;""),'Référentiel Articles'!$A$2:$F$634,2,FALSE),""))</f>
      </c>
      <c r="D12209" s="75">
        <f>IF($E12209="","",IFERROR(VLOOKUP(TRIM(E12209&amp;""),'Référentiel Articles'!$A$2:$F$634,3,FALSE),""))</f>
      </c>
      <c r="E12209" s="74" t="str">
        <v/>
      </c>
      <c r="F12209" s="75">
        <f>IF($E12209="","",IFERROR(VLOOKUP(TRIM(E12209&amp;""),'Référentiel Articles'!$A$2:$F$634,4,FALSE),""))</f>
      </c>
      <c r="G12209" s="76">
        <f>IF($E12209="","",IFERROR(VLOOKUP(TRIM(E12209&amp;""),'Référentiel Articles'!$A$2:$F$634,5,FALSE),""))</f>
      </c>
      <c r="H12209" s="77" t="str">
        <v/>
      </c>
      <c r="I12209" s="76">
        <f>IF($E12209="","",IFERROR(VLOOKUP(TRIM(E12209&amp;""),'Référentiel Articles'!$A$2:$F$634,6,FALSE),""))</f>
      </c>
      <c r="J12209" s="78">
        <f>IF(OR($E12209="",$H12209=""),"",$H12209*$I12209)</f>
      </c>
      <c r="K12209" s="79" t="str">
        <v/>
      </c>
    </row>
    <row r="12210">
      <c r="A12210" s="81" t="str">
        <v/>
      </c>
      <c r="B12210" s="81" t="str">
        <v/>
      </c>
      <c r="C12210" s="83">
        <f>IF($E12210="","",IFERROR(VLOOKUP(TRIM(E12210&amp;""),'Référentiel Articles'!$A$2:$F$634,2,FALSE),""))</f>
      </c>
      <c r="D12210" s="83">
        <f>IF($E12210="","",IFERROR(VLOOKUP(TRIM(E12210&amp;""),'Référentiel Articles'!$A$2:$F$634,3,FALSE),""))</f>
      </c>
      <c r="E12210" s="81" t="str">
        <v/>
      </c>
      <c r="F12210" s="83">
        <f>IF($E12210="","",IFERROR(VLOOKUP(TRIM(E12210&amp;""),'Référentiel Articles'!$A$2:$F$634,4,FALSE),""))</f>
      </c>
      <c r="G12210" s="84">
        <f>IF($E12210="","",IFERROR(VLOOKUP(TRIM(E12210&amp;""),'Référentiel Articles'!$A$2:$F$634,5,FALSE),""))</f>
      </c>
      <c r="H12210" s="85" t="str">
        <v/>
      </c>
      <c r="I12210" s="84">
        <f>IF($E12210="","",IFERROR(VLOOKUP(TRIM(E12210&amp;""),'Référentiel Articles'!$A$2:$F$634,6,FALSE),""))</f>
      </c>
      <c r="J12210" s="90">
        <f>IF(OR($E12210="",$H12210=""),"",$H12210*$I12210)</f>
      </c>
      <c r="K12210" s="87" t="str">
        <v/>
      </c>
    </row>
    <row r="12211">
      <c r="A12211" s="74" t="str">
        <v/>
      </c>
      <c r="B12211" s="74" t="str">
        <v/>
      </c>
      <c r="C12211" s="75">
        <f>IF($E12211="","",IFERROR(VLOOKUP(TRIM(E12211&amp;""),'Référentiel Articles'!$A$2:$F$634,2,FALSE),""))</f>
      </c>
      <c r="D12211" s="75">
        <f>IF($E12211="","",IFERROR(VLOOKUP(TRIM(E12211&amp;""),'Référentiel Articles'!$A$2:$F$634,3,FALSE),""))</f>
      </c>
      <c r="E12211" s="74" t="str">
        <v/>
      </c>
      <c r="F12211" s="75">
        <f>IF($E12211="","",IFERROR(VLOOKUP(TRIM(E12211&amp;""),'Référentiel Articles'!$A$2:$F$634,4,FALSE),""))</f>
      </c>
      <c r="G12211" s="76">
        <f>IF($E12211="","",IFERROR(VLOOKUP(TRIM(E12211&amp;""),'Référentiel Articles'!$A$2:$F$634,5,FALSE),""))</f>
      </c>
      <c r="H12211" s="77" t="str">
        <v/>
      </c>
      <c r="I12211" s="76">
        <f>IF($E12211="","",IFERROR(VLOOKUP(TRIM(E12211&amp;""),'Référentiel Articles'!$A$2:$F$634,6,FALSE),""))</f>
      </c>
      <c r="J12211" s="78">
        <f>IF(OR($E12211="",$H12211=""),"",$H12211*$I12211)</f>
      </c>
      <c r="K12211" s="79" t="str">
        <v/>
      </c>
    </row>
    <row r="12212">
      <c r="A12212" s="81" t="str">
        <v/>
      </c>
      <c r="B12212" s="81" t="str">
        <v/>
      </c>
      <c r="C12212" s="83">
        <f>IF($E12212="","",IFERROR(VLOOKUP(TRIM(E12212&amp;""),'Référentiel Articles'!$A$2:$F$634,2,FALSE),""))</f>
      </c>
      <c r="D12212" s="83">
        <f>IF($E12212="","",IFERROR(VLOOKUP(TRIM(E12212&amp;""),'Référentiel Articles'!$A$2:$F$634,3,FALSE),""))</f>
      </c>
      <c r="E12212" s="81" t="str">
        <v/>
      </c>
      <c r="F12212" s="83">
        <f>IF($E12212="","",IFERROR(VLOOKUP(TRIM(E12212&amp;""),'Référentiel Articles'!$A$2:$F$634,4,FALSE),""))</f>
      </c>
      <c r="G12212" s="84">
        <f>IF($E12212="","",IFERROR(VLOOKUP(TRIM(E12212&amp;""),'Référentiel Articles'!$A$2:$F$634,5,FALSE),""))</f>
      </c>
      <c r="H12212" s="85" t="str">
        <v/>
      </c>
      <c r="I12212" s="84">
        <f>IF($E12212="","",IFERROR(VLOOKUP(TRIM(E12212&amp;""),'Référentiel Articles'!$A$2:$F$634,6,FALSE),""))</f>
      </c>
      <c r="J12212" s="90">
        <f>IF(OR($E12212="",$H12212=""),"",$H12212*$I12212)</f>
      </c>
      <c r="K12212" s="87" t="str">
        <v/>
      </c>
    </row>
    <row r="12213">
      <c r="A12213" s="74" t="str">
        <v/>
      </c>
      <c r="B12213" s="74" t="str">
        <v/>
      </c>
      <c r="C12213" s="75">
        <f>IF($E12213="","",IFERROR(VLOOKUP(TRIM(E12213&amp;""),'Référentiel Articles'!$A$2:$F$634,2,FALSE),""))</f>
      </c>
      <c r="D12213" s="75">
        <f>IF($E12213="","",IFERROR(VLOOKUP(TRIM(E12213&amp;""),'Référentiel Articles'!$A$2:$F$634,3,FALSE),""))</f>
      </c>
      <c r="E12213" s="74" t="str">
        <v/>
      </c>
      <c r="F12213" s="75">
        <f>IF($E12213="","",IFERROR(VLOOKUP(TRIM(E12213&amp;""),'Référentiel Articles'!$A$2:$F$634,4,FALSE),""))</f>
      </c>
      <c r="G12213" s="76">
        <f>IF($E12213="","",IFERROR(VLOOKUP(TRIM(E12213&amp;""),'Référentiel Articles'!$A$2:$F$634,5,FALSE),""))</f>
      </c>
      <c r="H12213" s="77" t="str">
        <v/>
      </c>
      <c r="I12213" s="76">
        <f>IF($E12213="","",IFERROR(VLOOKUP(TRIM(E12213&amp;""),'Référentiel Articles'!$A$2:$F$634,6,FALSE),""))</f>
      </c>
      <c r="J12213" s="78">
        <f>IF(OR($E12213="",$H12213=""),"",$H12213*$I12213)</f>
      </c>
      <c r="K12213" s="79" t="str">
        <v/>
      </c>
    </row>
    <row r="12214">
      <c r="A12214" s="81" t="str">
        <v/>
      </c>
      <c r="B12214" s="81" t="str">
        <v/>
      </c>
      <c r="C12214" s="83">
        <f>IF($E12214="","",IFERROR(VLOOKUP(TRIM(E12214&amp;""),'Référentiel Articles'!$A$2:$F$634,2,FALSE),""))</f>
      </c>
      <c r="D12214" s="83">
        <f>IF($E12214="","",IFERROR(VLOOKUP(TRIM(E12214&amp;""),'Référentiel Articles'!$A$2:$F$634,3,FALSE),""))</f>
      </c>
      <c r="E12214" s="81" t="str">
        <v/>
      </c>
      <c r="F12214" s="83">
        <f>IF($E12214="","",IFERROR(VLOOKUP(TRIM(E12214&amp;""),'Référentiel Articles'!$A$2:$F$634,4,FALSE),""))</f>
      </c>
      <c r="G12214" s="84">
        <f>IF($E12214="","",IFERROR(VLOOKUP(TRIM(E12214&amp;""),'Référentiel Articles'!$A$2:$F$634,5,FALSE),""))</f>
      </c>
      <c r="H12214" s="85" t="str">
        <v/>
      </c>
      <c r="I12214" s="84">
        <f>IF($E12214="","",IFERROR(VLOOKUP(TRIM(E12214&amp;""),'Référentiel Articles'!$A$2:$F$634,6,FALSE),""))</f>
      </c>
      <c r="J12214" s="90">
        <f>IF(OR($E12214="",$H12214=""),"",$H12214*$I12214)</f>
      </c>
      <c r="K12214" s="87" t="str">
        <v/>
      </c>
    </row>
    <row r="12215">
      <c r="A12215" s="74" t="str">
        <v/>
      </c>
      <c r="B12215" s="74" t="str">
        <v/>
      </c>
      <c r="C12215" s="75">
        <f>IF($E12215="","",IFERROR(VLOOKUP(TRIM(E12215&amp;""),'Référentiel Articles'!$A$2:$F$634,2,FALSE),""))</f>
      </c>
      <c r="D12215" s="75">
        <f>IF($E12215="","",IFERROR(VLOOKUP(TRIM(E12215&amp;""),'Référentiel Articles'!$A$2:$F$634,3,FALSE),""))</f>
      </c>
      <c r="E12215" s="74" t="str">
        <v/>
      </c>
      <c r="F12215" s="75">
        <f>IF($E12215="","",IFERROR(VLOOKUP(TRIM(E12215&amp;""),'Référentiel Articles'!$A$2:$F$634,4,FALSE),""))</f>
      </c>
      <c r="G12215" s="76">
        <f>IF($E12215="","",IFERROR(VLOOKUP(TRIM(E12215&amp;""),'Référentiel Articles'!$A$2:$F$634,5,FALSE),""))</f>
      </c>
      <c r="H12215" s="77" t="str">
        <v/>
      </c>
      <c r="I12215" s="76">
        <f>IF($E12215="","",IFERROR(VLOOKUP(TRIM(E12215&amp;""),'Référentiel Articles'!$A$2:$F$634,6,FALSE),""))</f>
      </c>
      <c r="J12215" s="78">
        <f>IF(OR($E12215="",$H12215=""),"",$H12215*$I12215)</f>
      </c>
      <c r="K12215" s="79" t="str">
        <v/>
      </c>
    </row>
    <row r="12216">
      <c r="A12216" s="81" t="str">
        <v/>
      </c>
      <c r="B12216" s="81" t="str">
        <v/>
      </c>
      <c r="C12216" s="83">
        <f>IF($E12216="","",IFERROR(VLOOKUP(TRIM(E12216&amp;""),'Référentiel Articles'!$A$2:$F$634,2,FALSE),""))</f>
      </c>
      <c r="D12216" s="83">
        <f>IF($E12216="","",IFERROR(VLOOKUP(TRIM(E12216&amp;""),'Référentiel Articles'!$A$2:$F$634,3,FALSE),""))</f>
      </c>
      <c r="E12216" s="81" t="str">
        <v/>
      </c>
      <c r="F12216" s="83">
        <f>IF($E12216="","",IFERROR(VLOOKUP(TRIM(E12216&amp;""),'Référentiel Articles'!$A$2:$F$634,4,FALSE),""))</f>
      </c>
      <c r="G12216" s="84">
        <f>IF($E12216="","",IFERROR(VLOOKUP(TRIM(E12216&amp;""),'Référentiel Articles'!$A$2:$F$634,5,FALSE),""))</f>
      </c>
      <c r="H12216" s="85" t="str">
        <v/>
      </c>
      <c r="I12216" s="84">
        <f>IF($E12216="","",IFERROR(VLOOKUP(TRIM(E12216&amp;""),'Référentiel Articles'!$A$2:$F$634,6,FALSE),""))</f>
      </c>
      <c r="J12216" s="90">
        <f>IF(OR($E12216="",$H12216=""),"",$H12216*$I12216)</f>
      </c>
      <c r="K12216" s="87" t="str">
        <v/>
      </c>
    </row>
    <row r="12217">
      <c r="A12217" s="74" t="str">
        <v/>
      </c>
      <c r="B12217" s="74" t="str">
        <v/>
      </c>
      <c r="C12217" s="75">
        <f>IF($E12217="","",IFERROR(VLOOKUP(TRIM(E12217&amp;""),'Référentiel Articles'!$A$2:$F$634,2,FALSE),""))</f>
      </c>
      <c r="D12217" s="75">
        <f>IF($E12217="","",IFERROR(VLOOKUP(TRIM(E12217&amp;""),'Référentiel Articles'!$A$2:$F$634,3,FALSE),""))</f>
      </c>
      <c r="E12217" s="74" t="str">
        <v/>
      </c>
      <c r="F12217" s="75">
        <f>IF($E12217="","",IFERROR(VLOOKUP(TRIM(E12217&amp;""),'Référentiel Articles'!$A$2:$F$634,4,FALSE),""))</f>
      </c>
      <c r="G12217" s="76">
        <f>IF($E12217="","",IFERROR(VLOOKUP(TRIM(E12217&amp;""),'Référentiel Articles'!$A$2:$F$634,5,FALSE),""))</f>
      </c>
      <c r="H12217" s="77" t="str">
        <v/>
      </c>
      <c r="I12217" s="76">
        <f>IF($E12217="","",IFERROR(VLOOKUP(TRIM(E12217&amp;""),'Référentiel Articles'!$A$2:$F$634,6,FALSE),""))</f>
      </c>
      <c r="J12217" s="78">
        <f>IF(OR($E12217="",$H12217=""),"",$H12217*$I12217)</f>
      </c>
      <c r="K12217" s="79" t="str">
        <v/>
      </c>
    </row>
    <row r="12218">
      <c r="A12218" s="81" t="str">
        <v/>
      </c>
      <c r="B12218" s="81" t="str">
        <v/>
      </c>
      <c r="C12218" s="83">
        <f>IF($E12218="","",IFERROR(VLOOKUP(TRIM(E12218&amp;""),'Référentiel Articles'!$A$2:$F$634,2,FALSE),""))</f>
      </c>
      <c r="D12218" s="83">
        <f>IF($E12218="","",IFERROR(VLOOKUP(TRIM(E12218&amp;""),'Référentiel Articles'!$A$2:$F$634,3,FALSE),""))</f>
      </c>
      <c r="E12218" s="81" t="str">
        <v/>
      </c>
      <c r="F12218" s="83">
        <f>IF($E12218="","",IFERROR(VLOOKUP(TRIM(E12218&amp;""),'Référentiel Articles'!$A$2:$F$634,4,FALSE),""))</f>
      </c>
      <c r="G12218" s="84">
        <f>IF($E12218="","",IFERROR(VLOOKUP(TRIM(E12218&amp;""),'Référentiel Articles'!$A$2:$F$634,5,FALSE),""))</f>
      </c>
      <c r="H12218" s="85" t="str">
        <v/>
      </c>
      <c r="I12218" s="84">
        <f>IF($E12218="","",IFERROR(VLOOKUP(TRIM(E12218&amp;""),'Référentiel Articles'!$A$2:$F$634,6,FALSE),""))</f>
      </c>
      <c r="J12218" s="90">
        <f>IF(OR($E12218="",$H12218=""),"",$H12218*$I12218)</f>
      </c>
      <c r="K12218" s="87" t="str">
        <v/>
      </c>
    </row>
    <row r="12219">
      <c r="A12219" s="74" t="str">
        <v/>
      </c>
      <c r="B12219" s="74" t="str">
        <v/>
      </c>
      <c r="C12219" s="75">
        <f>IF($E12219="","",IFERROR(VLOOKUP(TRIM(E12219&amp;""),'Référentiel Articles'!$A$2:$F$634,2,FALSE),""))</f>
      </c>
      <c r="D12219" s="75">
        <f>IF($E12219="","",IFERROR(VLOOKUP(TRIM(E12219&amp;""),'Référentiel Articles'!$A$2:$F$634,3,FALSE),""))</f>
      </c>
      <c r="E12219" s="74" t="str">
        <v/>
      </c>
      <c r="F12219" s="75">
        <f>IF($E12219="","",IFERROR(VLOOKUP(TRIM(E12219&amp;""),'Référentiel Articles'!$A$2:$F$634,4,FALSE),""))</f>
      </c>
      <c r="G12219" s="76">
        <f>IF($E12219="","",IFERROR(VLOOKUP(TRIM(E12219&amp;""),'Référentiel Articles'!$A$2:$F$634,5,FALSE),""))</f>
      </c>
      <c r="H12219" s="77" t="str">
        <v/>
      </c>
      <c r="I12219" s="76">
        <f>IF($E12219="","",IFERROR(VLOOKUP(TRIM(E12219&amp;""),'Référentiel Articles'!$A$2:$F$634,6,FALSE),""))</f>
      </c>
      <c r="J12219" s="78">
        <f>IF(OR($E12219="",$H12219=""),"",$H12219*$I12219)</f>
      </c>
      <c r="K12219" s="79" t="str">
        <v/>
      </c>
    </row>
    <row r="12220">
      <c r="A12220" s="81" t="str">
        <v/>
      </c>
      <c r="B12220" s="81" t="str">
        <v/>
      </c>
      <c r="C12220" s="83">
        <f>IF($E12220="","",IFERROR(VLOOKUP(TRIM(E12220&amp;""),'Référentiel Articles'!$A$2:$F$634,2,FALSE),""))</f>
      </c>
      <c r="D12220" s="83">
        <f>IF($E12220="","",IFERROR(VLOOKUP(TRIM(E12220&amp;""),'Référentiel Articles'!$A$2:$F$634,3,FALSE),""))</f>
      </c>
      <c r="E12220" s="81" t="str">
        <v/>
      </c>
      <c r="F12220" s="83">
        <f>IF($E12220="","",IFERROR(VLOOKUP(TRIM(E12220&amp;""),'Référentiel Articles'!$A$2:$F$634,4,FALSE),""))</f>
      </c>
      <c r="G12220" s="84">
        <f>IF($E12220="","",IFERROR(VLOOKUP(TRIM(E12220&amp;""),'Référentiel Articles'!$A$2:$F$634,5,FALSE),""))</f>
      </c>
      <c r="H12220" s="85" t="str">
        <v/>
      </c>
      <c r="I12220" s="84">
        <f>IF($E12220="","",IFERROR(VLOOKUP(TRIM(E12220&amp;""),'Référentiel Articles'!$A$2:$F$634,6,FALSE),""))</f>
      </c>
      <c r="J12220" s="90">
        <f>IF(OR($E12220="",$H12220=""),"",$H12220*$I12220)</f>
      </c>
      <c r="K12220" s="87" t="str">
        <v/>
      </c>
    </row>
    <row r="12221">
      <c r="A12221" s="74" t="str">
        <v/>
      </c>
      <c r="B12221" s="74" t="str">
        <v/>
      </c>
      <c r="C12221" s="75">
        <f>IF($E12221="","",IFERROR(VLOOKUP(TRIM(E12221&amp;""),'Référentiel Articles'!$A$2:$F$634,2,FALSE),""))</f>
      </c>
      <c r="D12221" s="75">
        <f>IF($E12221="","",IFERROR(VLOOKUP(TRIM(E12221&amp;""),'Référentiel Articles'!$A$2:$F$634,3,FALSE),""))</f>
      </c>
      <c r="E12221" s="74" t="str">
        <v/>
      </c>
      <c r="F12221" s="75">
        <f>IF($E12221="","",IFERROR(VLOOKUP(TRIM(E12221&amp;""),'Référentiel Articles'!$A$2:$F$634,4,FALSE),""))</f>
      </c>
      <c r="G12221" s="76">
        <f>IF($E12221="","",IFERROR(VLOOKUP(TRIM(E12221&amp;""),'Référentiel Articles'!$A$2:$F$634,5,FALSE),""))</f>
      </c>
      <c r="H12221" s="77" t="str">
        <v/>
      </c>
      <c r="I12221" s="76">
        <f>IF($E12221="","",IFERROR(VLOOKUP(TRIM(E12221&amp;""),'Référentiel Articles'!$A$2:$F$634,6,FALSE),""))</f>
      </c>
      <c r="J12221" s="78">
        <f>IF(OR($E12221="",$H12221=""),"",$H12221*$I12221)</f>
      </c>
      <c r="K12221" s="79" t="str">
        <v/>
      </c>
    </row>
    <row r="12222">
      <c r="A12222" s="81" t="str">
        <v/>
      </c>
      <c r="B12222" s="81" t="str">
        <v/>
      </c>
      <c r="C12222" s="83">
        <f>IF($E12222="","",IFERROR(VLOOKUP(TRIM(E12222&amp;""),'Référentiel Articles'!$A$2:$F$634,2,FALSE),""))</f>
      </c>
      <c r="D12222" s="83">
        <f>IF($E12222="","",IFERROR(VLOOKUP(TRIM(E12222&amp;""),'Référentiel Articles'!$A$2:$F$634,3,FALSE),""))</f>
      </c>
      <c r="E12222" s="81" t="str">
        <v/>
      </c>
      <c r="F12222" s="83">
        <f>IF($E12222="","",IFERROR(VLOOKUP(TRIM(E12222&amp;""),'Référentiel Articles'!$A$2:$F$634,4,FALSE),""))</f>
      </c>
      <c r="G12222" s="84">
        <f>IF($E12222="","",IFERROR(VLOOKUP(TRIM(E12222&amp;""),'Référentiel Articles'!$A$2:$F$634,5,FALSE),""))</f>
      </c>
      <c r="H12222" s="85" t="str">
        <v/>
      </c>
      <c r="I12222" s="84">
        <f>IF($E12222="","",IFERROR(VLOOKUP(TRIM(E12222&amp;""),'Référentiel Articles'!$A$2:$F$634,6,FALSE),""))</f>
      </c>
      <c r="J12222" s="90">
        <f>IF(OR($E12222="",$H12222=""),"",$H12222*$I12222)</f>
      </c>
      <c r="K12222" s="87" t="str">
        <v/>
      </c>
    </row>
    <row r="12223">
      <c r="A12223" s="74" t="str">
        <v/>
      </c>
      <c r="B12223" s="74" t="str">
        <v/>
      </c>
      <c r="C12223" s="75">
        <f>IF($E12223="","",IFERROR(VLOOKUP(TRIM(E12223&amp;""),'Référentiel Articles'!$A$2:$F$634,2,FALSE),""))</f>
      </c>
      <c r="D12223" s="75">
        <f>IF($E12223="","",IFERROR(VLOOKUP(TRIM(E12223&amp;""),'Référentiel Articles'!$A$2:$F$634,3,FALSE),""))</f>
      </c>
      <c r="E12223" s="74" t="str">
        <v/>
      </c>
      <c r="F12223" s="75">
        <f>IF($E12223="","",IFERROR(VLOOKUP(TRIM(E12223&amp;""),'Référentiel Articles'!$A$2:$F$634,4,FALSE),""))</f>
      </c>
      <c r="G12223" s="76">
        <f>IF($E12223="","",IFERROR(VLOOKUP(TRIM(E12223&amp;""),'Référentiel Articles'!$A$2:$F$634,5,FALSE),""))</f>
      </c>
      <c r="H12223" s="77" t="str">
        <v/>
      </c>
      <c r="I12223" s="76">
        <f>IF($E12223="","",IFERROR(VLOOKUP(TRIM(E12223&amp;""),'Référentiel Articles'!$A$2:$F$634,6,FALSE),""))</f>
      </c>
      <c r="J12223" s="78">
        <f>IF(OR($E12223="",$H12223=""),"",$H12223*$I12223)</f>
      </c>
      <c r="K12223" s="79" t="str">
        <v/>
      </c>
    </row>
    <row r="12224">
      <c r="A12224" s="81" t="str">
        <v/>
      </c>
      <c r="B12224" s="81" t="str">
        <v/>
      </c>
      <c r="C12224" s="83">
        <f>IF($E12224="","",IFERROR(VLOOKUP(TRIM(E12224&amp;""),'Référentiel Articles'!$A$2:$F$634,2,FALSE),""))</f>
      </c>
      <c r="D12224" s="83">
        <f>IF($E12224="","",IFERROR(VLOOKUP(TRIM(E12224&amp;""),'Référentiel Articles'!$A$2:$F$634,3,FALSE),""))</f>
      </c>
      <c r="E12224" s="81" t="str">
        <v/>
      </c>
      <c r="F12224" s="83">
        <f>IF($E12224="","",IFERROR(VLOOKUP(TRIM(E12224&amp;""),'Référentiel Articles'!$A$2:$F$634,4,FALSE),""))</f>
      </c>
      <c r="G12224" s="84">
        <f>IF($E12224="","",IFERROR(VLOOKUP(TRIM(E12224&amp;""),'Référentiel Articles'!$A$2:$F$634,5,FALSE),""))</f>
      </c>
      <c r="H12224" s="85" t="str">
        <v/>
      </c>
      <c r="I12224" s="84">
        <f>IF($E12224="","",IFERROR(VLOOKUP(TRIM(E12224&amp;""),'Référentiel Articles'!$A$2:$F$634,6,FALSE),""))</f>
      </c>
      <c r="J12224" s="90">
        <f>IF(OR($E12224="",$H12224=""),"",$H12224*$I12224)</f>
      </c>
      <c r="K12224" s="87" t="str">
        <v/>
      </c>
    </row>
    <row r="12225">
      <c r="A12225" s="74" t="str">
        <v/>
      </c>
      <c r="B12225" s="74" t="str">
        <v/>
      </c>
      <c r="C12225" s="75">
        <f>IF($E12225="","",IFERROR(VLOOKUP(TRIM(E12225&amp;""),'Référentiel Articles'!$A$2:$F$634,2,FALSE),""))</f>
      </c>
      <c r="D12225" s="75">
        <f>IF($E12225="","",IFERROR(VLOOKUP(TRIM(E12225&amp;""),'Référentiel Articles'!$A$2:$F$634,3,FALSE),""))</f>
      </c>
      <c r="E12225" s="74" t="str">
        <v/>
      </c>
      <c r="F12225" s="75">
        <f>IF($E12225="","",IFERROR(VLOOKUP(TRIM(E12225&amp;""),'Référentiel Articles'!$A$2:$F$634,4,FALSE),""))</f>
      </c>
      <c r="G12225" s="76">
        <f>IF($E12225="","",IFERROR(VLOOKUP(TRIM(E12225&amp;""),'Référentiel Articles'!$A$2:$F$634,5,FALSE),""))</f>
      </c>
      <c r="H12225" s="77" t="str">
        <v/>
      </c>
      <c r="I12225" s="76">
        <f>IF($E12225="","",IFERROR(VLOOKUP(TRIM(E12225&amp;""),'Référentiel Articles'!$A$2:$F$634,6,FALSE),""))</f>
      </c>
      <c r="J12225" s="78">
        <f>IF(OR($E12225="",$H12225=""),"",$H12225*$I12225)</f>
      </c>
      <c r="K12225" s="79" t="str">
        <v/>
      </c>
    </row>
    <row r="12226">
      <c r="A12226" s="81" t="str">
        <v/>
      </c>
      <c r="B12226" s="81" t="str">
        <v/>
      </c>
      <c r="C12226" s="83">
        <f>IF($E12226="","",IFERROR(VLOOKUP(TRIM(E12226&amp;""),'Référentiel Articles'!$A$2:$F$634,2,FALSE),""))</f>
      </c>
      <c r="D12226" s="83">
        <f>IF($E12226="","",IFERROR(VLOOKUP(TRIM(E12226&amp;""),'Référentiel Articles'!$A$2:$F$634,3,FALSE),""))</f>
      </c>
      <c r="E12226" s="81" t="str">
        <v/>
      </c>
      <c r="F12226" s="83">
        <f>IF($E12226="","",IFERROR(VLOOKUP(TRIM(E12226&amp;""),'Référentiel Articles'!$A$2:$F$634,4,FALSE),""))</f>
      </c>
      <c r="G12226" s="84">
        <f>IF($E12226="","",IFERROR(VLOOKUP(TRIM(E12226&amp;""),'Référentiel Articles'!$A$2:$F$634,5,FALSE),""))</f>
      </c>
      <c r="H12226" s="85" t="str">
        <v/>
      </c>
      <c r="I12226" s="84">
        <f>IF($E12226="","",IFERROR(VLOOKUP(TRIM(E12226&amp;""),'Référentiel Articles'!$A$2:$F$634,6,FALSE),""))</f>
      </c>
      <c r="J12226" s="90">
        <f>IF(OR($E12226="",$H12226=""),"",$H12226*$I12226)</f>
      </c>
      <c r="K12226" s="87" t="str">
        <v/>
      </c>
    </row>
    <row r="12227">
      <c r="A12227" s="74" t="str">
        <v/>
      </c>
      <c r="B12227" s="74" t="str">
        <v/>
      </c>
      <c r="C12227" s="75">
        <f>IF($E12227="","",IFERROR(VLOOKUP(TRIM(E12227&amp;""),'Référentiel Articles'!$A$2:$F$634,2,FALSE),""))</f>
      </c>
      <c r="D12227" s="75">
        <f>IF($E12227="","",IFERROR(VLOOKUP(TRIM(E12227&amp;""),'Référentiel Articles'!$A$2:$F$634,3,FALSE),""))</f>
      </c>
      <c r="E12227" s="74" t="str">
        <v/>
      </c>
      <c r="F12227" s="75">
        <f>IF($E12227="","",IFERROR(VLOOKUP(TRIM(E12227&amp;""),'Référentiel Articles'!$A$2:$F$634,4,FALSE),""))</f>
      </c>
      <c r="G12227" s="76">
        <f>IF($E12227="","",IFERROR(VLOOKUP(TRIM(E12227&amp;""),'Référentiel Articles'!$A$2:$F$634,5,FALSE),""))</f>
      </c>
      <c r="H12227" s="77" t="str">
        <v/>
      </c>
      <c r="I12227" s="76">
        <f>IF($E12227="","",IFERROR(VLOOKUP(TRIM(E12227&amp;""),'Référentiel Articles'!$A$2:$F$634,6,FALSE),""))</f>
      </c>
      <c r="J12227" s="78">
        <f>IF(OR($E12227="",$H12227=""),"",$H12227*$I12227)</f>
      </c>
      <c r="K12227" s="79" t="str">
        <v/>
      </c>
    </row>
    <row r="12228">
      <c r="A12228" s="81" t="str">
        <v/>
      </c>
      <c r="B12228" s="81" t="str">
        <v/>
      </c>
      <c r="C12228" s="83">
        <f>IF($E12228="","",IFERROR(VLOOKUP(TRIM(E12228&amp;""),'Référentiel Articles'!$A$2:$F$634,2,FALSE),""))</f>
      </c>
      <c r="D12228" s="83">
        <f>IF($E12228="","",IFERROR(VLOOKUP(TRIM(E12228&amp;""),'Référentiel Articles'!$A$2:$F$634,3,FALSE),""))</f>
      </c>
      <c r="E12228" s="81" t="str">
        <v/>
      </c>
      <c r="F12228" s="83">
        <f>IF($E12228="","",IFERROR(VLOOKUP(TRIM(E12228&amp;""),'Référentiel Articles'!$A$2:$F$634,4,FALSE),""))</f>
      </c>
      <c r="G12228" s="84">
        <f>IF($E12228="","",IFERROR(VLOOKUP(TRIM(E12228&amp;""),'Référentiel Articles'!$A$2:$F$634,5,FALSE),""))</f>
      </c>
      <c r="H12228" s="85" t="str">
        <v/>
      </c>
      <c r="I12228" s="84">
        <f>IF($E12228="","",IFERROR(VLOOKUP(TRIM(E12228&amp;""),'Référentiel Articles'!$A$2:$F$634,6,FALSE),""))</f>
      </c>
      <c r="J12228" s="90">
        <f>IF(OR($E12228="",$H12228=""),"",$H12228*$I12228)</f>
      </c>
      <c r="K12228" s="87" t="str">
        <v/>
      </c>
    </row>
    <row r="12229">
      <c r="A12229" s="74" t="str">
        <v/>
      </c>
      <c r="B12229" s="74" t="str">
        <v/>
      </c>
      <c r="C12229" s="75">
        <f>IF($E12229="","",IFERROR(VLOOKUP(TRIM(E12229&amp;""),'Référentiel Articles'!$A$2:$F$634,2,FALSE),""))</f>
      </c>
      <c r="D12229" s="75">
        <f>IF($E12229="","",IFERROR(VLOOKUP(TRIM(E12229&amp;""),'Référentiel Articles'!$A$2:$F$634,3,FALSE),""))</f>
      </c>
      <c r="E12229" s="74" t="str">
        <v/>
      </c>
      <c r="F12229" s="75">
        <f>IF($E12229="","",IFERROR(VLOOKUP(TRIM(E12229&amp;""),'Référentiel Articles'!$A$2:$F$634,4,FALSE),""))</f>
      </c>
      <c r="G12229" s="76">
        <f>IF($E12229="","",IFERROR(VLOOKUP(TRIM(E12229&amp;""),'Référentiel Articles'!$A$2:$F$634,5,FALSE),""))</f>
      </c>
      <c r="H12229" s="77" t="str">
        <v/>
      </c>
      <c r="I12229" s="76">
        <f>IF($E12229="","",IFERROR(VLOOKUP(TRIM(E12229&amp;""),'Référentiel Articles'!$A$2:$F$634,6,FALSE),""))</f>
      </c>
      <c r="J12229" s="78">
        <f>IF(OR($E12229="",$H12229=""),"",$H12229*$I12229)</f>
      </c>
      <c r="K12229" s="79" t="str">
        <v/>
      </c>
    </row>
    <row r="12230">
      <c r="A12230" s="81" t="str">
        <v/>
      </c>
      <c r="B12230" s="81" t="str">
        <v/>
      </c>
      <c r="C12230" s="83">
        <f>IF($E12230="","",IFERROR(VLOOKUP(TRIM(E12230&amp;""),'Référentiel Articles'!$A$2:$F$634,2,FALSE),""))</f>
      </c>
      <c r="D12230" s="83">
        <f>IF($E12230="","",IFERROR(VLOOKUP(TRIM(E12230&amp;""),'Référentiel Articles'!$A$2:$F$634,3,FALSE),""))</f>
      </c>
      <c r="E12230" s="81" t="str">
        <v/>
      </c>
      <c r="F12230" s="83">
        <f>IF($E12230="","",IFERROR(VLOOKUP(TRIM(E12230&amp;""),'Référentiel Articles'!$A$2:$F$634,4,FALSE),""))</f>
      </c>
      <c r="G12230" s="84">
        <f>IF($E12230="","",IFERROR(VLOOKUP(TRIM(E12230&amp;""),'Référentiel Articles'!$A$2:$F$634,5,FALSE),""))</f>
      </c>
      <c r="H12230" s="85" t="str">
        <v/>
      </c>
      <c r="I12230" s="84">
        <f>IF($E12230="","",IFERROR(VLOOKUP(TRIM(E12230&amp;""),'Référentiel Articles'!$A$2:$F$634,6,FALSE),""))</f>
      </c>
      <c r="J12230" s="90">
        <f>IF(OR($E12230="",$H12230=""),"",$H12230*$I12230)</f>
      </c>
      <c r="K12230" s="87" t="str">
        <v/>
      </c>
    </row>
    <row r="12231">
      <c r="A12231" s="74" t="str">
        <v/>
      </c>
      <c r="B12231" s="74" t="str">
        <v/>
      </c>
      <c r="C12231" s="75">
        <f>IF($E12231="","",IFERROR(VLOOKUP(TRIM(E12231&amp;""),'Référentiel Articles'!$A$2:$F$634,2,FALSE),""))</f>
      </c>
      <c r="D12231" s="75">
        <f>IF($E12231="","",IFERROR(VLOOKUP(TRIM(E12231&amp;""),'Référentiel Articles'!$A$2:$F$634,3,FALSE),""))</f>
      </c>
      <c r="E12231" s="74" t="str">
        <v/>
      </c>
      <c r="F12231" s="75">
        <f>IF($E12231="","",IFERROR(VLOOKUP(TRIM(E12231&amp;""),'Référentiel Articles'!$A$2:$F$634,4,FALSE),""))</f>
      </c>
      <c r="G12231" s="76">
        <f>IF($E12231="","",IFERROR(VLOOKUP(TRIM(E12231&amp;""),'Référentiel Articles'!$A$2:$F$634,5,FALSE),""))</f>
      </c>
      <c r="H12231" s="77" t="str">
        <v/>
      </c>
      <c r="I12231" s="76">
        <f>IF($E12231="","",IFERROR(VLOOKUP(TRIM(E12231&amp;""),'Référentiel Articles'!$A$2:$F$634,6,FALSE),""))</f>
      </c>
      <c r="J12231" s="78">
        <f>IF(OR($E12231="",$H12231=""),"",$H12231*$I12231)</f>
      </c>
      <c r="K12231" s="79" t="str">
        <v/>
      </c>
    </row>
    <row r="12232">
      <c r="A12232" s="81" t="str">
        <v/>
      </c>
      <c r="B12232" s="81" t="str">
        <v/>
      </c>
      <c r="C12232" s="83">
        <f>IF($E12232="","",IFERROR(VLOOKUP(TRIM(E12232&amp;""),'Référentiel Articles'!$A$2:$F$634,2,FALSE),""))</f>
      </c>
      <c r="D12232" s="83">
        <f>IF($E12232="","",IFERROR(VLOOKUP(TRIM(E12232&amp;""),'Référentiel Articles'!$A$2:$F$634,3,FALSE),""))</f>
      </c>
      <c r="E12232" s="81" t="str">
        <v/>
      </c>
      <c r="F12232" s="83">
        <f>IF($E12232="","",IFERROR(VLOOKUP(TRIM(E12232&amp;""),'Référentiel Articles'!$A$2:$F$634,4,FALSE),""))</f>
      </c>
      <c r="G12232" s="84">
        <f>IF($E12232="","",IFERROR(VLOOKUP(TRIM(E12232&amp;""),'Référentiel Articles'!$A$2:$F$634,5,FALSE),""))</f>
      </c>
      <c r="H12232" s="85" t="str">
        <v/>
      </c>
      <c r="I12232" s="84">
        <f>IF($E12232="","",IFERROR(VLOOKUP(TRIM(E12232&amp;""),'Référentiel Articles'!$A$2:$F$634,6,FALSE),""))</f>
      </c>
      <c r="J12232" s="90">
        <f>IF(OR($E12232="",$H12232=""),"",$H12232*$I12232)</f>
      </c>
      <c r="K12232" s="87" t="str">
        <v/>
      </c>
    </row>
    <row r="12233">
      <c r="A12233" s="74" t="str">
        <v/>
      </c>
      <c r="B12233" s="74" t="str">
        <v/>
      </c>
      <c r="C12233" s="75">
        <f>IF($E12233="","",IFERROR(VLOOKUP(TRIM(E12233&amp;""),'Référentiel Articles'!$A$2:$F$634,2,FALSE),""))</f>
      </c>
      <c r="D12233" s="75">
        <f>IF($E12233="","",IFERROR(VLOOKUP(TRIM(E12233&amp;""),'Référentiel Articles'!$A$2:$F$634,3,FALSE),""))</f>
      </c>
      <c r="E12233" s="74" t="str">
        <v/>
      </c>
      <c r="F12233" s="75">
        <f>IF($E12233="","",IFERROR(VLOOKUP(TRIM(E12233&amp;""),'Référentiel Articles'!$A$2:$F$634,4,FALSE),""))</f>
      </c>
      <c r="G12233" s="76">
        <f>IF($E12233="","",IFERROR(VLOOKUP(TRIM(E12233&amp;""),'Référentiel Articles'!$A$2:$F$634,5,FALSE),""))</f>
      </c>
      <c r="H12233" s="77" t="str">
        <v/>
      </c>
      <c r="I12233" s="76">
        <f>IF($E12233="","",IFERROR(VLOOKUP(TRIM(E12233&amp;""),'Référentiel Articles'!$A$2:$F$634,6,FALSE),""))</f>
      </c>
      <c r="J12233" s="78">
        <f>IF(OR($E12233="",$H12233=""),"",$H12233*$I12233)</f>
      </c>
      <c r="K12233" s="79" t="str">
        <v/>
      </c>
    </row>
    <row r="12234">
      <c r="A12234" s="81" t="str">
        <v/>
      </c>
      <c r="B12234" s="81" t="str">
        <v/>
      </c>
      <c r="C12234" s="83">
        <f>IF($E12234="","",IFERROR(VLOOKUP(TRIM(E12234&amp;""),'Référentiel Articles'!$A$2:$F$634,2,FALSE),""))</f>
      </c>
      <c r="D12234" s="83">
        <f>IF($E12234="","",IFERROR(VLOOKUP(TRIM(E12234&amp;""),'Référentiel Articles'!$A$2:$F$634,3,FALSE),""))</f>
      </c>
      <c r="E12234" s="81" t="str">
        <v/>
      </c>
      <c r="F12234" s="83">
        <f>IF($E12234="","",IFERROR(VLOOKUP(TRIM(E12234&amp;""),'Référentiel Articles'!$A$2:$F$634,4,FALSE),""))</f>
      </c>
      <c r="G12234" s="84">
        <f>IF($E12234="","",IFERROR(VLOOKUP(TRIM(E12234&amp;""),'Référentiel Articles'!$A$2:$F$634,5,FALSE),""))</f>
      </c>
      <c r="H12234" s="85" t="str">
        <v/>
      </c>
      <c r="I12234" s="84">
        <f>IF($E12234="","",IFERROR(VLOOKUP(TRIM(E12234&amp;""),'Référentiel Articles'!$A$2:$F$634,6,FALSE),""))</f>
      </c>
      <c r="J12234" s="90">
        <f>IF(OR($E12234="",$H12234=""),"",$H12234*$I12234)</f>
      </c>
      <c r="K12234" s="87" t="str">
        <v/>
      </c>
    </row>
    <row r="12235">
      <c r="A12235" s="74" t="str">
        <v/>
      </c>
      <c r="B12235" s="74" t="str">
        <v/>
      </c>
      <c r="C12235" s="75">
        <f>IF($E12235="","",IFERROR(VLOOKUP(TRIM(E12235&amp;""),'Référentiel Articles'!$A$2:$F$634,2,FALSE),""))</f>
      </c>
      <c r="D12235" s="75">
        <f>IF($E12235="","",IFERROR(VLOOKUP(TRIM(E12235&amp;""),'Référentiel Articles'!$A$2:$F$634,3,FALSE),""))</f>
      </c>
      <c r="E12235" s="74" t="str">
        <v/>
      </c>
      <c r="F12235" s="75">
        <f>IF($E12235="","",IFERROR(VLOOKUP(TRIM(E12235&amp;""),'Référentiel Articles'!$A$2:$F$634,4,FALSE),""))</f>
      </c>
      <c r="G12235" s="76">
        <f>IF($E12235="","",IFERROR(VLOOKUP(TRIM(E12235&amp;""),'Référentiel Articles'!$A$2:$F$634,5,FALSE),""))</f>
      </c>
      <c r="H12235" s="77" t="str">
        <v/>
      </c>
      <c r="I12235" s="76">
        <f>IF($E12235="","",IFERROR(VLOOKUP(TRIM(E12235&amp;""),'Référentiel Articles'!$A$2:$F$634,6,FALSE),""))</f>
      </c>
      <c r="J12235" s="78">
        <f>IF(OR($E12235="",$H12235=""),"",$H12235*$I12235)</f>
      </c>
      <c r="K12235" s="79" t="str">
        <v/>
      </c>
    </row>
    <row r="12236">
      <c r="A12236" s="81" t="str">
        <v/>
      </c>
      <c r="B12236" s="81" t="str">
        <v/>
      </c>
      <c r="C12236" s="83">
        <f>IF($E12236="","",IFERROR(VLOOKUP(TRIM(E12236&amp;""),'Référentiel Articles'!$A$2:$F$634,2,FALSE),""))</f>
      </c>
      <c r="D12236" s="83">
        <f>IF($E12236="","",IFERROR(VLOOKUP(TRIM(E12236&amp;""),'Référentiel Articles'!$A$2:$F$634,3,FALSE),""))</f>
      </c>
      <c r="E12236" s="81" t="str">
        <v/>
      </c>
      <c r="F12236" s="83">
        <f>IF($E12236="","",IFERROR(VLOOKUP(TRIM(E12236&amp;""),'Référentiel Articles'!$A$2:$F$634,4,FALSE),""))</f>
      </c>
      <c r="G12236" s="84">
        <f>IF($E12236="","",IFERROR(VLOOKUP(TRIM(E12236&amp;""),'Référentiel Articles'!$A$2:$F$634,5,FALSE),""))</f>
      </c>
      <c r="H12236" s="85" t="str">
        <v/>
      </c>
      <c r="I12236" s="84">
        <f>IF($E12236="","",IFERROR(VLOOKUP(TRIM(E12236&amp;""),'Référentiel Articles'!$A$2:$F$634,6,FALSE),""))</f>
      </c>
      <c r="J12236" s="90">
        <f>IF(OR($E12236="",$H12236=""),"",$H12236*$I12236)</f>
      </c>
      <c r="K12236" s="87" t="str">
        <v/>
      </c>
    </row>
    <row r="12237">
      <c r="A12237" s="74" t="str">
        <v/>
      </c>
      <c r="B12237" s="74" t="str">
        <v/>
      </c>
      <c r="C12237" s="75">
        <f>IF($E12237="","",IFERROR(VLOOKUP(TRIM(E12237&amp;""),'Référentiel Articles'!$A$2:$F$634,2,FALSE),""))</f>
      </c>
      <c r="D12237" s="75">
        <f>IF($E12237="","",IFERROR(VLOOKUP(TRIM(E12237&amp;""),'Référentiel Articles'!$A$2:$F$634,3,FALSE),""))</f>
      </c>
      <c r="E12237" s="74" t="str">
        <v/>
      </c>
      <c r="F12237" s="75">
        <f>IF($E12237="","",IFERROR(VLOOKUP(TRIM(E12237&amp;""),'Référentiel Articles'!$A$2:$F$634,4,FALSE),""))</f>
      </c>
      <c r="G12237" s="76">
        <f>IF($E12237="","",IFERROR(VLOOKUP(TRIM(E12237&amp;""),'Référentiel Articles'!$A$2:$F$634,5,FALSE),""))</f>
      </c>
      <c r="H12237" s="77" t="str">
        <v/>
      </c>
      <c r="I12237" s="76">
        <f>IF($E12237="","",IFERROR(VLOOKUP(TRIM(E12237&amp;""),'Référentiel Articles'!$A$2:$F$634,6,FALSE),""))</f>
      </c>
      <c r="J12237" s="78">
        <f>IF(OR($E12237="",$H12237=""),"",$H12237*$I12237)</f>
      </c>
      <c r="K12237" s="79" t="str">
        <v/>
      </c>
    </row>
    <row r="12238">
      <c r="A12238" s="81" t="str">
        <v/>
      </c>
      <c r="B12238" s="81" t="str">
        <v/>
      </c>
      <c r="C12238" s="83">
        <f>IF($E12238="","",IFERROR(VLOOKUP(TRIM(E12238&amp;""),'Référentiel Articles'!$A$2:$F$634,2,FALSE),""))</f>
      </c>
      <c r="D12238" s="83">
        <f>IF($E12238="","",IFERROR(VLOOKUP(TRIM(E12238&amp;""),'Référentiel Articles'!$A$2:$F$634,3,FALSE),""))</f>
      </c>
      <c r="E12238" s="81" t="str">
        <v/>
      </c>
      <c r="F12238" s="83">
        <f>IF($E12238="","",IFERROR(VLOOKUP(TRIM(E12238&amp;""),'Référentiel Articles'!$A$2:$F$634,4,FALSE),""))</f>
      </c>
      <c r="G12238" s="84">
        <f>IF($E12238="","",IFERROR(VLOOKUP(TRIM(E12238&amp;""),'Référentiel Articles'!$A$2:$F$634,5,FALSE),""))</f>
      </c>
      <c r="H12238" s="85" t="str">
        <v/>
      </c>
      <c r="I12238" s="84">
        <f>IF($E12238="","",IFERROR(VLOOKUP(TRIM(E12238&amp;""),'Référentiel Articles'!$A$2:$F$634,6,FALSE),""))</f>
      </c>
      <c r="J12238" s="90">
        <f>IF(OR($E12238="",$H12238=""),"",$H12238*$I12238)</f>
      </c>
      <c r="K12238" s="87" t="str">
        <v/>
      </c>
    </row>
    <row r="12239">
      <c r="A12239" s="74" t="str">
        <v/>
      </c>
      <c r="B12239" s="74" t="str">
        <v/>
      </c>
      <c r="C12239" s="75">
        <f>IF($E12239="","",IFERROR(VLOOKUP(TRIM(E12239&amp;""),'Référentiel Articles'!$A$2:$F$634,2,FALSE),""))</f>
      </c>
      <c r="D12239" s="75">
        <f>IF($E12239="","",IFERROR(VLOOKUP(TRIM(E12239&amp;""),'Référentiel Articles'!$A$2:$F$634,3,FALSE),""))</f>
      </c>
      <c r="E12239" s="74" t="str">
        <v/>
      </c>
      <c r="F12239" s="75">
        <f>IF($E12239="","",IFERROR(VLOOKUP(TRIM(E12239&amp;""),'Référentiel Articles'!$A$2:$F$634,4,FALSE),""))</f>
      </c>
      <c r="G12239" s="76">
        <f>IF($E12239="","",IFERROR(VLOOKUP(TRIM(E12239&amp;""),'Référentiel Articles'!$A$2:$F$634,5,FALSE),""))</f>
      </c>
      <c r="H12239" s="77" t="str">
        <v/>
      </c>
      <c r="I12239" s="76">
        <f>IF($E12239="","",IFERROR(VLOOKUP(TRIM(E12239&amp;""),'Référentiel Articles'!$A$2:$F$634,6,FALSE),""))</f>
      </c>
      <c r="J12239" s="78">
        <f>IF(OR($E12239="",$H12239=""),"",$H12239*$I12239)</f>
      </c>
      <c r="K12239" s="79" t="str">
        <v/>
      </c>
    </row>
    <row r="12240">
      <c r="A12240" s="81" t="str">
        <v/>
      </c>
      <c r="B12240" s="81" t="str">
        <v/>
      </c>
      <c r="C12240" s="83">
        <f>IF($E12240="","",IFERROR(VLOOKUP(TRIM(E12240&amp;""),'Référentiel Articles'!$A$2:$F$634,2,FALSE),""))</f>
      </c>
      <c r="D12240" s="83">
        <f>IF($E12240="","",IFERROR(VLOOKUP(TRIM(E12240&amp;""),'Référentiel Articles'!$A$2:$F$634,3,FALSE),""))</f>
      </c>
      <c r="E12240" s="81" t="str">
        <v/>
      </c>
      <c r="F12240" s="83">
        <f>IF($E12240="","",IFERROR(VLOOKUP(TRIM(E12240&amp;""),'Référentiel Articles'!$A$2:$F$634,4,FALSE),""))</f>
      </c>
      <c r="G12240" s="84">
        <f>IF($E12240="","",IFERROR(VLOOKUP(TRIM(E12240&amp;""),'Référentiel Articles'!$A$2:$F$634,5,FALSE),""))</f>
      </c>
      <c r="H12240" s="85" t="str">
        <v/>
      </c>
      <c r="I12240" s="84">
        <f>IF($E12240="","",IFERROR(VLOOKUP(TRIM(E12240&amp;""),'Référentiel Articles'!$A$2:$F$634,6,FALSE),""))</f>
      </c>
      <c r="J12240" s="90">
        <f>IF(OR($E12240="",$H12240=""),"",$H12240*$I12240)</f>
      </c>
      <c r="K12240" s="87" t="str">
        <v/>
      </c>
    </row>
    <row r="12241">
      <c r="A12241" s="74" t="str">
        <v/>
      </c>
      <c r="B12241" s="74" t="str">
        <v/>
      </c>
      <c r="C12241" s="75">
        <f>IF($E12241="","",IFERROR(VLOOKUP(TRIM(E12241&amp;""),'Référentiel Articles'!$A$2:$F$634,2,FALSE),""))</f>
      </c>
      <c r="D12241" s="75">
        <f>IF($E12241="","",IFERROR(VLOOKUP(TRIM(E12241&amp;""),'Référentiel Articles'!$A$2:$F$634,3,FALSE),""))</f>
      </c>
      <c r="E12241" s="74" t="str">
        <v/>
      </c>
      <c r="F12241" s="75">
        <f>IF($E12241="","",IFERROR(VLOOKUP(TRIM(E12241&amp;""),'Référentiel Articles'!$A$2:$F$634,4,FALSE),""))</f>
      </c>
      <c r="G12241" s="76">
        <f>IF($E12241="","",IFERROR(VLOOKUP(TRIM(E12241&amp;""),'Référentiel Articles'!$A$2:$F$634,5,FALSE),""))</f>
      </c>
      <c r="H12241" s="77" t="str">
        <v/>
      </c>
      <c r="I12241" s="76">
        <f>IF($E12241="","",IFERROR(VLOOKUP(TRIM(E12241&amp;""),'Référentiel Articles'!$A$2:$F$634,6,FALSE),""))</f>
      </c>
      <c r="J12241" s="78">
        <f>IF(OR($E12241="",$H12241=""),"",$H12241*$I12241)</f>
      </c>
      <c r="K12241" s="79" t="str">
        <v/>
      </c>
    </row>
    <row r="12242">
      <c r="A12242" s="81" t="str">
        <v/>
      </c>
      <c r="B12242" s="81" t="str">
        <v/>
      </c>
      <c r="C12242" s="83">
        <f>IF($E12242="","",IFERROR(VLOOKUP(TRIM(E12242&amp;""),'Référentiel Articles'!$A$2:$F$634,2,FALSE),""))</f>
      </c>
      <c r="D12242" s="83">
        <f>IF($E12242="","",IFERROR(VLOOKUP(TRIM(E12242&amp;""),'Référentiel Articles'!$A$2:$F$634,3,FALSE),""))</f>
      </c>
      <c r="E12242" s="81" t="str">
        <v/>
      </c>
      <c r="F12242" s="83">
        <f>IF($E12242="","",IFERROR(VLOOKUP(TRIM(E12242&amp;""),'Référentiel Articles'!$A$2:$F$634,4,FALSE),""))</f>
      </c>
      <c r="G12242" s="84">
        <f>IF($E12242="","",IFERROR(VLOOKUP(TRIM(E12242&amp;""),'Référentiel Articles'!$A$2:$F$634,5,FALSE),""))</f>
      </c>
      <c r="H12242" s="85" t="str">
        <v/>
      </c>
      <c r="I12242" s="84">
        <f>IF($E12242="","",IFERROR(VLOOKUP(TRIM(E12242&amp;""),'Référentiel Articles'!$A$2:$F$634,6,FALSE),""))</f>
      </c>
      <c r="J12242" s="90">
        <f>IF(OR($E12242="",$H12242=""),"",$H12242*$I12242)</f>
      </c>
      <c r="K12242" s="87" t="str">
        <v/>
      </c>
    </row>
    <row r="12243">
      <c r="A12243" s="74" t="str">
        <v/>
      </c>
      <c r="B12243" s="74" t="str">
        <v/>
      </c>
      <c r="C12243" s="75">
        <f>IF($E12243="","",IFERROR(VLOOKUP(TRIM(E12243&amp;""),'Référentiel Articles'!$A$2:$F$634,2,FALSE),""))</f>
      </c>
      <c r="D12243" s="75">
        <f>IF($E12243="","",IFERROR(VLOOKUP(TRIM(E12243&amp;""),'Référentiel Articles'!$A$2:$F$634,3,FALSE),""))</f>
      </c>
      <c r="E12243" s="74" t="str">
        <v/>
      </c>
      <c r="F12243" s="75">
        <f>IF($E12243="","",IFERROR(VLOOKUP(TRIM(E12243&amp;""),'Référentiel Articles'!$A$2:$F$634,4,FALSE),""))</f>
      </c>
      <c r="G12243" s="76">
        <f>IF($E12243="","",IFERROR(VLOOKUP(TRIM(E12243&amp;""),'Référentiel Articles'!$A$2:$F$634,5,FALSE),""))</f>
      </c>
      <c r="H12243" s="77" t="str">
        <v/>
      </c>
      <c r="I12243" s="76">
        <f>IF($E12243="","",IFERROR(VLOOKUP(TRIM(E12243&amp;""),'Référentiel Articles'!$A$2:$F$634,6,FALSE),""))</f>
      </c>
      <c r="J12243" s="78">
        <f>IF(OR($E12243="",$H12243=""),"",$H12243*$I12243)</f>
      </c>
      <c r="K12243" s="79" t="str">
        <v/>
      </c>
    </row>
    <row r="12244">
      <c r="A12244" s="81" t="str">
        <v/>
      </c>
      <c r="B12244" s="81" t="str">
        <v/>
      </c>
      <c r="C12244" s="83">
        <f>IF($E12244="","",IFERROR(VLOOKUP(TRIM(E12244&amp;""),'Référentiel Articles'!$A$2:$F$634,2,FALSE),""))</f>
      </c>
      <c r="D12244" s="83">
        <f>IF($E12244="","",IFERROR(VLOOKUP(TRIM(E12244&amp;""),'Référentiel Articles'!$A$2:$F$634,3,FALSE),""))</f>
      </c>
      <c r="E12244" s="81" t="str">
        <v/>
      </c>
      <c r="F12244" s="83">
        <f>IF($E12244="","",IFERROR(VLOOKUP(TRIM(E12244&amp;""),'Référentiel Articles'!$A$2:$F$634,4,FALSE),""))</f>
      </c>
      <c r="G12244" s="84">
        <f>IF($E12244="","",IFERROR(VLOOKUP(TRIM(E12244&amp;""),'Référentiel Articles'!$A$2:$F$634,5,FALSE),""))</f>
      </c>
      <c r="H12244" s="85" t="str">
        <v/>
      </c>
      <c r="I12244" s="84">
        <f>IF($E12244="","",IFERROR(VLOOKUP(TRIM(E12244&amp;""),'Référentiel Articles'!$A$2:$F$634,6,FALSE),""))</f>
      </c>
      <c r="J12244" s="90">
        <f>IF(OR($E12244="",$H12244=""),"",$H12244*$I12244)</f>
      </c>
      <c r="K12244" s="87" t="str">
        <v/>
      </c>
    </row>
    <row r="12245">
      <c r="A12245" s="74" t="str">
        <v/>
      </c>
      <c r="B12245" s="74" t="str">
        <v/>
      </c>
      <c r="C12245" s="75">
        <f>IF($E12245="","",IFERROR(VLOOKUP(TRIM(E12245&amp;""),'Référentiel Articles'!$A$2:$F$634,2,FALSE),""))</f>
      </c>
      <c r="D12245" s="75">
        <f>IF($E12245="","",IFERROR(VLOOKUP(TRIM(E12245&amp;""),'Référentiel Articles'!$A$2:$F$634,3,FALSE),""))</f>
      </c>
      <c r="E12245" s="74" t="str">
        <v/>
      </c>
      <c r="F12245" s="75">
        <f>IF($E12245="","",IFERROR(VLOOKUP(TRIM(E12245&amp;""),'Référentiel Articles'!$A$2:$F$634,4,FALSE),""))</f>
      </c>
      <c r="G12245" s="76">
        <f>IF($E12245="","",IFERROR(VLOOKUP(TRIM(E12245&amp;""),'Référentiel Articles'!$A$2:$F$634,5,FALSE),""))</f>
      </c>
      <c r="H12245" s="77" t="str">
        <v/>
      </c>
      <c r="I12245" s="76">
        <f>IF($E12245="","",IFERROR(VLOOKUP(TRIM(E12245&amp;""),'Référentiel Articles'!$A$2:$F$634,6,FALSE),""))</f>
      </c>
      <c r="J12245" s="78">
        <f>IF(OR($E12245="",$H12245=""),"",$H12245*$I12245)</f>
      </c>
      <c r="K12245" s="79" t="str">
        <v/>
      </c>
    </row>
    <row r="12246">
      <c r="A12246" s="81" t="str">
        <v/>
      </c>
      <c r="B12246" s="81" t="str">
        <v/>
      </c>
      <c r="C12246" s="83">
        <f>IF($E12246="","",IFERROR(VLOOKUP(TRIM(E12246&amp;""),'Référentiel Articles'!$A$2:$F$634,2,FALSE),""))</f>
      </c>
      <c r="D12246" s="83">
        <f>IF($E12246="","",IFERROR(VLOOKUP(TRIM(E12246&amp;""),'Référentiel Articles'!$A$2:$F$634,3,FALSE),""))</f>
      </c>
      <c r="E12246" s="81" t="str">
        <v/>
      </c>
      <c r="F12246" s="83">
        <f>IF($E12246="","",IFERROR(VLOOKUP(TRIM(E12246&amp;""),'Référentiel Articles'!$A$2:$F$634,4,FALSE),""))</f>
      </c>
      <c r="G12246" s="84">
        <f>IF($E12246="","",IFERROR(VLOOKUP(TRIM(E12246&amp;""),'Référentiel Articles'!$A$2:$F$634,5,FALSE),""))</f>
      </c>
      <c r="H12246" s="85" t="str">
        <v/>
      </c>
      <c r="I12246" s="84">
        <f>IF($E12246="","",IFERROR(VLOOKUP(TRIM(E12246&amp;""),'Référentiel Articles'!$A$2:$F$634,6,FALSE),""))</f>
      </c>
      <c r="J12246" s="90">
        <f>IF(OR($E12246="",$H12246=""),"",$H12246*$I12246)</f>
      </c>
      <c r="K12246" s="87" t="str">
        <v/>
      </c>
    </row>
    <row r="12247">
      <c r="A12247" s="74" t="str">
        <v/>
      </c>
      <c r="B12247" s="74" t="str">
        <v/>
      </c>
      <c r="C12247" s="75">
        <f>IF($E12247="","",IFERROR(VLOOKUP(TRIM(E12247&amp;""),'Référentiel Articles'!$A$2:$F$634,2,FALSE),""))</f>
      </c>
      <c r="D12247" s="75">
        <f>IF($E12247="","",IFERROR(VLOOKUP(TRIM(E12247&amp;""),'Référentiel Articles'!$A$2:$F$634,3,FALSE),""))</f>
      </c>
      <c r="E12247" s="74" t="str">
        <v/>
      </c>
      <c r="F12247" s="75">
        <f>IF($E12247="","",IFERROR(VLOOKUP(TRIM(E12247&amp;""),'Référentiel Articles'!$A$2:$F$634,4,FALSE),""))</f>
      </c>
      <c r="G12247" s="76">
        <f>IF($E12247="","",IFERROR(VLOOKUP(TRIM(E12247&amp;""),'Référentiel Articles'!$A$2:$F$634,5,FALSE),""))</f>
      </c>
      <c r="H12247" s="77" t="str">
        <v/>
      </c>
      <c r="I12247" s="76">
        <f>IF($E12247="","",IFERROR(VLOOKUP(TRIM(E12247&amp;""),'Référentiel Articles'!$A$2:$F$634,6,FALSE),""))</f>
      </c>
      <c r="J12247" s="78">
        <f>IF(OR($E12247="",$H12247=""),"",$H12247*$I12247)</f>
      </c>
      <c r="K12247" s="79" t="str">
        <v/>
      </c>
    </row>
    <row r="12248">
      <c r="A12248" s="81" t="str">
        <v/>
      </c>
      <c r="B12248" s="81" t="str">
        <v/>
      </c>
      <c r="C12248" s="83">
        <f>IF($E12248="","",IFERROR(VLOOKUP(TRIM(E12248&amp;""),'Référentiel Articles'!$A$2:$F$634,2,FALSE),""))</f>
      </c>
      <c r="D12248" s="83">
        <f>IF($E12248="","",IFERROR(VLOOKUP(TRIM(E12248&amp;""),'Référentiel Articles'!$A$2:$F$634,3,FALSE),""))</f>
      </c>
      <c r="E12248" s="81" t="str">
        <v/>
      </c>
      <c r="F12248" s="83">
        <f>IF($E12248="","",IFERROR(VLOOKUP(TRIM(E12248&amp;""),'Référentiel Articles'!$A$2:$F$634,4,FALSE),""))</f>
      </c>
      <c r="G12248" s="84">
        <f>IF($E12248="","",IFERROR(VLOOKUP(TRIM(E12248&amp;""),'Référentiel Articles'!$A$2:$F$634,5,FALSE),""))</f>
      </c>
      <c r="H12248" s="85" t="str">
        <v/>
      </c>
      <c r="I12248" s="84">
        <f>IF($E12248="","",IFERROR(VLOOKUP(TRIM(E12248&amp;""),'Référentiel Articles'!$A$2:$F$634,6,FALSE),""))</f>
      </c>
      <c r="J12248" s="90">
        <f>IF(OR($E12248="",$H12248=""),"",$H12248*$I12248)</f>
      </c>
      <c r="K12248" s="87" t="str">
        <v/>
      </c>
    </row>
    <row r="12249">
      <c r="A12249" s="74" t="str">
        <v/>
      </c>
      <c r="B12249" s="74" t="str">
        <v/>
      </c>
      <c r="C12249" s="75">
        <f>IF($E12249="","",IFERROR(VLOOKUP(TRIM(E12249&amp;""),'Référentiel Articles'!$A$2:$F$634,2,FALSE),""))</f>
      </c>
      <c r="D12249" s="75">
        <f>IF($E12249="","",IFERROR(VLOOKUP(TRIM(E12249&amp;""),'Référentiel Articles'!$A$2:$F$634,3,FALSE),""))</f>
      </c>
      <c r="E12249" s="74" t="str">
        <v/>
      </c>
      <c r="F12249" s="75">
        <f>IF($E12249="","",IFERROR(VLOOKUP(TRIM(E12249&amp;""),'Référentiel Articles'!$A$2:$F$634,4,FALSE),""))</f>
      </c>
      <c r="G12249" s="76">
        <f>IF($E12249="","",IFERROR(VLOOKUP(TRIM(E12249&amp;""),'Référentiel Articles'!$A$2:$F$634,5,FALSE),""))</f>
      </c>
      <c r="H12249" s="77" t="str">
        <v/>
      </c>
      <c r="I12249" s="76">
        <f>IF($E12249="","",IFERROR(VLOOKUP(TRIM(E12249&amp;""),'Référentiel Articles'!$A$2:$F$634,6,FALSE),""))</f>
      </c>
      <c r="J12249" s="78">
        <f>IF(OR($E12249="",$H12249=""),"",$H12249*$I12249)</f>
      </c>
      <c r="K12249" s="79" t="str">
        <v/>
      </c>
    </row>
    <row r="12250">
      <c r="A12250" s="81" t="str">
        <v/>
      </c>
      <c r="B12250" s="81" t="str">
        <v/>
      </c>
      <c r="C12250" s="83">
        <f>IF($E12250="","",IFERROR(VLOOKUP(TRIM(E12250&amp;""),'Référentiel Articles'!$A$2:$F$634,2,FALSE),""))</f>
      </c>
      <c r="D12250" s="83">
        <f>IF($E12250="","",IFERROR(VLOOKUP(TRIM(E12250&amp;""),'Référentiel Articles'!$A$2:$F$634,3,FALSE),""))</f>
      </c>
      <c r="E12250" s="81" t="str">
        <v/>
      </c>
      <c r="F12250" s="83">
        <f>IF($E12250="","",IFERROR(VLOOKUP(TRIM(E12250&amp;""),'Référentiel Articles'!$A$2:$F$634,4,FALSE),""))</f>
      </c>
      <c r="G12250" s="84">
        <f>IF($E12250="","",IFERROR(VLOOKUP(TRIM(E12250&amp;""),'Référentiel Articles'!$A$2:$F$634,5,FALSE),""))</f>
      </c>
      <c r="H12250" s="85" t="str">
        <v/>
      </c>
      <c r="I12250" s="84">
        <f>IF($E12250="","",IFERROR(VLOOKUP(TRIM(E12250&amp;""),'Référentiel Articles'!$A$2:$F$634,6,FALSE),""))</f>
      </c>
      <c r="J12250" s="90">
        <f>IF(OR($E12250="",$H12250=""),"",$H12250*$I12250)</f>
      </c>
      <c r="K12250" s="87" t="str">
        <v/>
      </c>
    </row>
    <row r="12251">
      <c r="A12251" s="74" t="str">
        <v/>
      </c>
      <c r="B12251" s="74" t="str">
        <v/>
      </c>
      <c r="C12251" s="75">
        <f>IF($E12251="","",IFERROR(VLOOKUP(TRIM(E12251&amp;""),'Référentiel Articles'!$A$2:$F$634,2,FALSE),""))</f>
      </c>
      <c r="D12251" s="75">
        <f>IF($E12251="","",IFERROR(VLOOKUP(TRIM(E12251&amp;""),'Référentiel Articles'!$A$2:$F$634,3,FALSE),""))</f>
      </c>
      <c r="E12251" s="74" t="str">
        <v/>
      </c>
      <c r="F12251" s="75">
        <f>IF($E12251="","",IFERROR(VLOOKUP(TRIM(E12251&amp;""),'Référentiel Articles'!$A$2:$F$634,4,FALSE),""))</f>
      </c>
      <c r="G12251" s="76">
        <f>IF($E12251="","",IFERROR(VLOOKUP(TRIM(E12251&amp;""),'Référentiel Articles'!$A$2:$F$634,5,FALSE),""))</f>
      </c>
      <c r="H12251" s="77" t="str">
        <v/>
      </c>
      <c r="I12251" s="76">
        <f>IF($E12251="","",IFERROR(VLOOKUP(TRIM(E12251&amp;""),'Référentiel Articles'!$A$2:$F$634,6,FALSE),""))</f>
      </c>
      <c r="J12251" s="78">
        <f>IF(OR($E12251="",$H12251=""),"",$H12251*$I12251)</f>
      </c>
      <c r="K12251" s="79" t="str">
        <v/>
      </c>
    </row>
    <row r="12252">
      <c r="A12252" s="81" t="str">
        <v/>
      </c>
      <c r="B12252" s="81" t="str">
        <v/>
      </c>
      <c r="C12252" s="83">
        <f>IF($E12252="","",IFERROR(VLOOKUP(TRIM(E12252&amp;""),'Référentiel Articles'!$A$2:$F$634,2,FALSE),""))</f>
      </c>
      <c r="D12252" s="83">
        <f>IF($E12252="","",IFERROR(VLOOKUP(TRIM(E12252&amp;""),'Référentiel Articles'!$A$2:$F$634,3,FALSE),""))</f>
      </c>
      <c r="E12252" s="81" t="str">
        <v/>
      </c>
      <c r="F12252" s="83">
        <f>IF($E12252="","",IFERROR(VLOOKUP(TRIM(E12252&amp;""),'Référentiel Articles'!$A$2:$F$634,4,FALSE),""))</f>
      </c>
      <c r="G12252" s="84">
        <f>IF($E12252="","",IFERROR(VLOOKUP(TRIM(E12252&amp;""),'Référentiel Articles'!$A$2:$F$634,5,FALSE),""))</f>
      </c>
      <c r="H12252" s="85" t="str">
        <v/>
      </c>
      <c r="I12252" s="84">
        <f>IF($E12252="","",IFERROR(VLOOKUP(TRIM(E12252&amp;""),'Référentiel Articles'!$A$2:$F$634,6,FALSE),""))</f>
      </c>
      <c r="J12252" s="90">
        <f>IF(OR($E12252="",$H12252=""),"",$H12252*$I12252)</f>
      </c>
      <c r="K12252" s="87" t="str">
        <v/>
      </c>
    </row>
    <row r="12253">
      <c r="A12253" s="74" t="str">
        <v/>
      </c>
      <c r="B12253" s="74" t="str">
        <v/>
      </c>
      <c r="C12253" s="75">
        <f>IF($E12253="","",IFERROR(VLOOKUP(TRIM(E12253&amp;""),'Référentiel Articles'!$A$2:$F$634,2,FALSE),""))</f>
      </c>
      <c r="D12253" s="75">
        <f>IF($E12253="","",IFERROR(VLOOKUP(TRIM(E12253&amp;""),'Référentiel Articles'!$A$2:$F$634,3,FALSE),""))</f>
      </c>
      <c r="E12253" s="74" t="str">
        <v/>
      </c>
      <c r="F12253" s="75">
        <f>IF($E12253="","",IFERROR(VLOOKUP(TRIM(E12253&amp;""),'Référentiel Articles'!$A$2:$F$634,4,FALSE),""))</f>
      </c>
      <c r="G12253" s="76">
        <f>IF($E12253="","",IFERROR(VLOOKUP(TRIM(E12253&amp;""),'Référentiel Articles'!$A$2:$F$634,5,FALSE),""))</f>
      </c>
      <c r="H12253" s="77" t="str">
        <v/>
      </c>
      <c r="I12253" s="76">
        <f>IF($E12253="","",IFERROR(VLOOKUP(TRIM(E12253&amp;""),'Référentiel Articles'!$A$2:$F$634,6,FALSE),""))</f>
      </c>
      <c r="J12253" s="78">
        <f>IF(OR($E12253="",$H12253=""),"",$H12253*$I12253)</f>
      </c>
      <c r="K12253" s="79" t="str">
        <v/>
      </c>
    </row>
    <row r="12254">
      <c r="A12254" s="81" t="str">
        <v/>
      </c>
      <c r="B12254" s="81" t="str">
        <v/>
      </c>
      <c r="C12254" s="83">
        <f>IF($E12254="","",IFERROR(VLOOKUP(TRIM(E12254&amp;""),'Référentiel Articles'!$A$2:$F$634,2,FALSE),""))</f>
      </c>
      <c r="D12254" s="83">
        <f>IF($E12254="","",IFERROR(VLOOKUP(TRIM(E12254&amp;""),'Référentiel Articles'!$A$2:$F$634,3,FALSE),""))</f>
      </c>
      <c r="E12254" s="81" t="str">
        <v/>
      </c>
      <c r="F12254" s="83">
        <f>IF($E12254="","",IFERROR(VLOOKUP(TRIM(E12254&amp;""),'Référentiel Articles'!$A$2:$F$634,4,FALSE),""))</f>
      </c>
      <c r="G12254" s="84">
        <f>IF($E12254="","",IFERROR(VLOOKUP(TRIM(E12254&amp;""),'Référentiel Articles'!$A$2:$F$634,5,FALSE),""))</f>
      </c>
      <c r="H12254" s="85" t="str">
        <v/>
      </c>
      <c r="I12254" s="84">
        <f>IF($E12254="","",IFERROR(VLOOKUP(TRIM(E12254&amp;""),'Référentiel Articles'!$A$2:$F$634,6,FALSE),""))</f>
      </c>
      <c r="J12254" s="90">
        <f>IF(OR($E12254="",$H12254=""),"",$H12254*$I12254)</f>
      </c>
      <c r="K12254" s="87" t="str">
        <v/>
      </c>
    </row>
    <row r="12255">
      <c r="A12255" s="74" t="str">
        <v/>
      </c>
      <c r="B12255" s="74" t="str">
        <v/>
      </c>
      <c r="C12255" s="75">
        <f>IF($E12255="","",IFERROR(VLOOKUP(TRIM(E12255&amp;""),'Référentiel Articles'!$A$2:$F$634,2,FALSE),""))</f>
      </c>
      <c r="D12255" s="75">
        <f>IF($E12255="","",IFERROR(VLOOKUP(TRIM(E12255&amp;""),'Référentiel Articles'!$A$2:$F$634,3,FALSE),""))</f>
      </c>
      <c r="E12255" s="74" t="str">
        <v/>
      </c>
      <c r="F12255" s="75">
        <f>IF($E12255="","",IFERROR(VLOOKUP(TRIM(E12255&amp;""),'Référentiel Articles'!$A$2:$F$634,4,FALSE),""))</f>
      </c>
      <c r="G12255" s="76">
        <f>IF($E12255="","",IFERROR(VLOOKUP(TRIM(E12255&amp;""),'Référentiel Articles'!$A$2:$F$634,5,FALSE),""))</f>
      </c>
      <c r="H12255" s="77" t="str">
        <v/>
      </c>
      <c r="I12255" s="76">
        <f>IF($E12255="","",IFERROR(VLOOKUP(TRIM(E12255&amp;""),'Référentiel Articles'!$A$2:$F$634,6,FALSE),""))</f>
      </c>
      <c r="J12255" s="78">
        <f>IF(OR($E12255="",$H12255=""),"",$H12255*$I12255)</f>
      </c>
      <c r="K12255" s="79" t="str">
        <v/>
      </c>
    </row>
    <row r="12256">
      <c r="A12256" s="81" t="str">
        <v/>
      </c>
      <c r="B12256" s="81" t="str">
        <v/>
      </c>
      <c r="C12256" s="83">
        <f>IF($E12256="","",IFERROR(VLOOKUP(TRIM(E12256&amp;""),'Référentiel Articles'!$A$2:$F$634,2,FALSE),""))</f>
      </c>
      <c r="D12256" s="83">
        <f>IF($E12256="","",IFERROR(VLOOKUP(TRIM(E12256&amp;""),'Référentiel Articles'!$A$2:$F$634,3,FALSE),""))</f>
      </c>
      <c r="E12256" s="81" t="str">
        <v/>
      </c>
      <c r="F12256" s="83">
        <f>IF($E12256="","",IFERROR(VLOOKUP(TRIM(E12256&amp;""),'Référentiel Articles'!$A$2:$F$634,4,FALSE),""))</f>
      </c>
      <c r="G12256" s="84">
        <f>IF($E12256="","",IFERROR(VLOOKUP(TRIM(E12256&amp;""),'Référentiel Articles'!$A$2:$F$634,5,FALSE),""))</f>
      </c>
      <c r="H12256" s="85" t="str">
        <v/>
      </c>
      <c r="I12256" s="84">
        <f>IF($E12256="","",IFERROR(VLOOKUP(TRIM(E12256&amp;""),'Référentiel Articles'!$A$2:$F$634,6,FALSE),""))</f>
      </c>
      <c r="J12256" s="90">
        <f>IF(OR($E12256="",$H12256=""),"",$H12256*$I12256)</f>
      </c>
      <c r="K12256" s="87" t="str">
        <v/>
      </c>
    </row>
    <row r="12257">
      <c r="A12257" s="74" t="str">
        <v/>
      </c>
      <c r="B12257" s="74" t="str">
        <v/>
      </c>
      <c r="C12257" s="75">
        <f>IF($E12257="","",IFERROR(VLOOKUP(TRIM(E12257&amp;""),'Référentiel Articles'!$A$2:$F$634,2,FALSE),""))</f>
      </c>
      <c r="D12257" s="75">
        <f>IF($E12257="","",IFERROR(VLOOKUP(TRIM(E12257&amp;""),'Référentiel Articles'!$A$2:$F$634,3,FALSE),""))</f>
      </c>
      <c r="E12257" s="74" t="str">
        <v/>
      </c>
      <c r="F12257" s="75">
        <f>IF($E12257="","",IFERROR(VLOOKUP(TRIM(E12257&amp;""),'Référentiel Articles'!$A$2:$F$634,4,FALSE),""))</f>
      </c>
      <c r="G12257" s="76">
        <f>IF($E12257="","",IFERROR(VLOOKUP(TRIM(E12257&amp;""),'Référentiel Articles'!$A$2:$F$634,5,FALSE),""))</f>
      </c>
      <c r="H12257" s="77" t="str">
        <v/>
      </c>
      <c r="I12257" s="76">
        <f>IF($E12257="","",IFERROR(VLOOKUP(TRIM(E12257&amp;""),'Référentiel Articles'!$A$2:$F$634,6,FALSE),""))</f>
      </c>
      <c r="J12257" s="78">
        <f>IF(OR($E12257="",$H12257=""),"",$H12257*$I12257)</f>
      </c>
      <c r="K12257" s="79" t="str">
        <v/>
      </c>
    </row>
    <row r="12258">
      <c r="A12258" s="81" t="str">
        <v/>
      </c>
      <c r="B12258" s="81" t="str">
        <v/>
      </c>
      <c r="C12258" s="83">
        <f>IF($E12258="","",IFERROR(VLOOKUP(TRIM(E12258&amp;""),'Référentiel Articles'!$A$2:$F$634,2,FALSE),""))</f>
      </c>
      <c r="D12258" s="83">
        <f>IF($E12258="","",IFERROR(VLOOKUP(TRIM(E12258&amp;""),'Référentiel Articles'!$A$2:$F$634,3,FALSE),""))</f>
      </c>
      <c r="E12258" s="81" t="str">
        <v/>
      </c>
      <c r="F12258" s="83">
        <f>IF($E12258="","",IFERROR(VLOOKUP(TRIM(E12258&amp;""),'Référentiel Articles'!$A$2:$F$634,4,FALSE),""))</f>
      </c>
      <c r="G12258" s="84">
        <f>IF($E12258="","",IFERROR(VLOOKUP(TRIM(E12258&amp;""),'Référentiel Articles'!$A$2:$F$634,5,FALSE),""))</f>
      </c>
      <c r="H12258" s="85" t="str">
        <v/>
      </c>
      <c r="I12258" s="84">
        <f>IF($E12258="","",IFERROR(VLOOKUP(TRIM(E12258&amp;""),'Référentiel Articles'!$A$2:$F$634,6,FALSE),""))</f>
      </c>
      <c r="J12258" s="90">
        <f>IF(OR($E12258="",$H12258=""),"",$H12258*$I12258)</f>
      </c>
      <c r="K12258" s="87" t="str">
        <v/>
      </c>
    </row>
    <row r="12259">
      <c r="A12259" s="74" t="str">
        <v/>
      </c>
      <c r="B12259" s="74" t="str">
        <v/>
      </c>
      <c r="C12259" s="75">
        <f>IF($E12259="","",IFERROR(VLOOKUP(TRIM(E12259&amp;""),'Référentiel Articles'!$A$2:$F$634,2,FALSE),""))</f>
      </c>
      <c r="D12259" s="75">
        <f>IF($E12259="","",IFERROR(VLOOKUP(TRIM(E12259&amp;""),'Référentiel Articles'!$A$2:$F$634,3,FALSE),""))</f>
      </c>
      <c r="E12259" s="74" t="str">
        <v/>
      </c>
      <c r="F12259" s="75">
        <f>IF($E12259="","",IFERROR(VLOOKUP(TRIM(E12259&amp;""),'Référentiel Articles'!$A$2:$F$634,4,FALSE),""))</f>
      </c>
      <c r="G12259" s="76">
        <f>IF($E12259="","",IFERROR(VLOOKUP(TRIM(E12259&amp;""),'Référentiel Articles'!$A$2:$F$634,5,FALSE),""))</f>
      </c>
      <c r="H12259" s="77" t="str">
        <v/>
      </c>
      <c r="I12259" s="76">
        <f>IF($E12259="","",IFERROR(VLOOKUP(TRIM(E12259&amp;""),'Référentiel Articles'!$A$2:$F$634,6,FALSE),""))</f>
      </c>
      <c r="J12259" s="78">
        <f>IF(OR($E12259="",$H12259=""),"",$H12259*$I12259)</f>
      </c>
      <c r="K12259" s="79" t="str">
        <v/>
      </c>
    </row>
    <row r="12260">
      <c r="A12260" s="81" t="str">
        <v/>
      </c>
      <c r="B12260" s="81" t="str">
        <v/>
      </c>
      <c r="C12260" s="83">
        <f>IF($E12260="","",IFERROR(VLOOKUP(TRIM(E12260&amp;""),'Référentiel Articles'!$A$2:$F$634,2,FALSE),""))</f>
      </c>
      <c r="D12260" s="83">
        <f>IF($E12260="","",IFERROR(VLOOKUP(TRIM(E12260&amp;""),'Référentiel Articles'!$A$2:$F$634,3,FALSE),""))</f>
      </c>
      <c r="E12260" s="81" t="str">
        <v/>
      </c>
      <c r="F12260" s="83">
        <f>IF($E12260="","",IFERROR(VLOOKUP(TRIM(E12260&amp;""),'Référentiel Articles'!$A$2:$F$634,4,FALSE),""))</f>
      </c>
      <c r="G12260" s="84">
        <f>IF($E12260="","",IFERROR(VLOOKUP(TRIM(E12260&amp;""),'Référentiel Articles'!$A$2:$F$634,5,FALSE),""))</f>
      </c>
      <c r="H12260" s="85" t="str">
        <v/>
      </c>
      <c r="I12260" s="84">
        <f>IF($E12260="","",IFERROR(VLOOKUP(TRIM(E12260&amp;""),'Référentiel Articles'!$A$2:$F$634,6,FALSE),""))</f>
      </c>
      <c r="J12260" s="90">
        <f>IF(OR($E12260="",$H12260=""),"",$H12260*$I12260)</f>
      </c>
      <c r="K12260" s="87" t="str">
        <v/>
      </c>
    </row>
    <row r="12261">
      <c r="A12261" s="74" t="str">
        <v/>
      </c>
      <c r="B12261" s="74" t="str">
        <v/>
      </c>
      <c r="C12261" s="75">
        <f>IF($E12261="","",IFERROR(VLOOKUP(TRIM(E12261&amp;""),'Référentiel Articles'!$A$2:$F$634,2,FALSE),""))</f>
      </c>
      <c r="D12261" s="75">
        <f>IF($E12261="","",IFERROR(VLOOKUP(TRIM(E12261&amp;""),'Référentiel Articles'!$A$2:$F$634,3,FALSE),""))</f>
      </c>
      <c r="E12261" s="74" t="str">
        <v/>
      </c>
      <c r="F12261" s="75">
        <f>IF($E12261="","",IFERROR(VLOOKUP(TRIM(E12261&amp;""),'Référentiel Articles'!$A$2:$F$634,4,FALSE),""))</f>
      </c>
      <c r="G12261" s="76">
        <f>IF($E12261="","",IFERROR(VLOOKUP(TRIM(E12261&amp;""),'Référentiel Articles'!$A$2:$F$634,5,FALSE),""))</f>
      </c>
      <c r="H12261" s="77" t="str">
        <v/>
      </c>
      <c r="I12261" s="76">
        <f>IF($E12261="","",IFERROR(VLOOKUP(TRIM(E12261&amp;""),'Référentiel Articles'!$A$2:$F$634,6,FALSE),""))</f>
      </c>
      <c r="J12261" s="78">
        <f>IF(OR($E12261="",$H12261=""),"",$H12261*$I12261)</f>
      </c>
      <c r="K12261" s="79" t="str">
        <v/>
      </c>
    </row>
    <row r="12262">
      <c r="A12262" s="81" t="str">
        <v/>
      </c>
      <c r="B12262" s="81" t="str">
        <v/>
      </c>
      <c r="C12262" s="83">
        <f>IF($E12262="","",IFERROR(VLOOKUP(TRIM(E12262&amp;""),'Référentiel Articles'!$A$2:$F$634,2,FALSE),""))</f>
      </c>
      <c r="D12262" s="83">
        <f>IF($E12262="","",IFERROR(VLOOKUP(TRIM(E12262&amp;""),'Référentiel Articles'!$A$2:$F$634,3,FALSE),""))</f>
      </c>
      <c r="E12262" s="81" t="str">
        <v/>
      </c>
      <c r="F12262" s="83">
        <f>IF($E12262="","",IFERROR(VLOOKUP(TRIM(E12262&amp;""),'Référentiel Articles'!$A$2:$F$634,4,FALSE),""))</f>
      </c>
      <c r="G12262" s="84">
        <f>IF($E12262="","",IFERROR(VLOOKUP(TRIM(E12262&amp;""),'Référentiel Articles'!$A$2:$F$634,5,FALSE),""))</f>
      </c>
      <c r="H12262" s="85" t="str">
        <v/>
      </c>
      <c r="I12262" s="84">
        <f>IF($E12262="","",IFERROR(VLOOKUP(TRIM(E12262&amp;""),'Référentiel Articles'!$A$2:$F$634,6,FALSE),""))</f>
      </c>
      <c r="J12262" s="90">
        <f>IF(OR($E12262="",$H12262=""),"",$H12262*$I12262)</f>
      </c>
      <c r="K12262" s="87" t="str">
        <v/>
      </c>
    </row>
    <row r="12263">
      <c r="A12263" s="74" t="str">
        <v/>
      </c>
      <c r="B12263" s="74" t="str">
        <v/>
      </c>
      <c r="C12263" s="75">
        <f>IF($E12263="","",IFERROR(VLOOKUP(TRIM(E12263&amp;""),'Référentiel Articles'!$A$2:$F$634,2,FALSE),""))</f>
      </c>
      <c r="D12263" s="75">
        <f>IF($E12263="","",IFERROR(VLOOKUP(TRIM(E12263&amp;""),'Référentiel Articles'!$A$2:$F$634,3,FALSE),""))</f>
      </c>
      <c r="E12263" s="74" t="str">
        <v/>
      </c>
      <c r="F12263" s="75">
        <f>IF($E12263="","",IFERROR(VLOOKUP(TRIM(E12263&amp;""),'Référentiel Articles'!$A$2:$F$634,4,FALSE),""))</f>
      </c>
      <c r="G12263" s="76">
        <f>IF($E12263="","",IFERROR(VLOOKUP(TRIM(E12263&amp;""),'Référentiel Articles'!$A$2:$F$634,5,FALSE),""))</f>
      </c>
      <c r="H12263" s="77" t="str">
        <v/>
      </c>
      <c r="I12263" s="76">
        <f>IF($E12263="","",IFERROR(VLOOKUP(TRIM(E12263&amp;""),'Référentiel Articles'!$A$2:$F$634,6,FALSE),""))</f>
      </c>
      <c r="J12263" s="78">
        <f>IF(OR($E12263="",$H12263=""),"",$H12263*$I12263)</f>
      </c>
      <c r="K12263" s="79" t="str">
        <v/>
      </c>
    </row>
    <row r="12264">
      <c r="A12264" s="81" t="str">
        <v/>
      </c>
      <c r="B12264" s="81" t="str">
        <v/>
      </c>
      <c r="C12264" s="83">
        <f>IF($E12264="","",IFERROR(VLOOKUP(TRIM(E12264&amp;""),'Référentiel Articles'!$A$2:$F$634,2,FALSE),""))</f>
      </c>
      <c r="D12264" s="83">
        <f>IF($E12264="","",IFERROR(VLOOKUP(TRIM(E12264&amp;""),'Référentiel Articles'!$A$2:$F$634,3,FALSE),""))</f>
      </c>
      <c r="E12264" s="81" t="str">
        <v/>
      </c>
      <c r="F12264" s="83">
        <f>IF($E12264="","",IFERROR(VLOOKUP(TRIM(E12264&amp;""),'Référentiel Articles'!$A$2:$F$634,4,FALSE),""))</f>
      </c>
      <c r="G12264" s="84">
        <f>IF($E12264="","",IFERROR(VLOOKUP(TRIM(E12264&amp;""),'Référentiel Articles'!$A$2:$F$634,5,FALSE),""))</f>
      </c>
      <c r="H12264" s="85" t="str">
        <v/>
      </c>
      <c r="I12264" s="84">
        <f>IF($E12264="","",IFERROR(VLOOKUP(TRIM(E12264&amp;""),'Référentiel Articles'!$A$2:$F$634,6,FALSE),""))</f>
      </c>
      <c r="J12264" s="90">
        <f>IF(OR($E12264="",$H12264=""),"",$H12264*$I12264)</f>
      </c>
      <c r="K12264" s="87" t="str">
        <v/>
      </c>
    </row>
    <row r="12265">
      <c r="A12265" s="74" t="str">
        <v/>
      </c>
      <c r="B12265" s="74" t="str">
        <v/>
      </c>
      <c r="C12265" s="75">
        <f>IF($E12265="","",IFERROR(VLOOKUP(TRIM(E12265&amp;""),'Référentiel Articles'!$A$2:$F$634,2,FALSE),""))</f>
      </c>
      <c r="D12265" s="75">
        <f>IF($E12265="","",IFERROR(VLOOKUP(TRIM(E12265&amp;""),'Référentiel Articles'!$A$2:$F$634,3,FALSE),""))</f>
      </c>
      <c r="E12265" s="74" t="str">
        <v/>
      </c>
      <c r="F12265" s="75">
        <f>IF($E12265="","",IFERROR(VLOOKUP(TRIM(E12265&amp;""),'Référentiel Articles'!$A$2:$F$634,4,FALSE),""))</f>
      </c>
      <c r="G12265" s="76">
        <f>IF($E12265="","",IFERROR(VLOOKUP(TRIM(E12265&amp;""),'Référentiel Articles'!$A$2:$F$634,5,FALSE),""))</f>
      </c>
      <c r="H12265" s="77" t="str">
        <v/>
      </c>
      <c r="I12265" s="76">
        <f>IF($E12265="","",IFERROR(VLOOKUP(TRIM(E12265&amp;""),'Référentiel Articles'!$A$2:$F$634,6,FALSE),""))</f>
      </c>
      <c r="J12265" s="78">
        <f>IF(OR($E12265="",$H12265=""),"",$H12265*$I12265)</f>
      </c>
      <c r="K12265" s="79" t="str">
        <v/>
      </c>
    </row>
    <row r="12266">
      <c r="A12266" s="81" t="str">
        <v/>
      </c>
      <c r="B12266" s="81" t="str">
        <v/>
      </c>
      <c r="C12266" s="83">
        <f>IF($E12266="","",IFERROR(VLOOKUP(TRIM(E12266&amp;""),'Référentiel Articles'!$A$2:$F$634,2,FALSE),""))</f>
      </c>
      <c r="D12266" s="83">
        <f>IF($E12266="","",IFERROR(VLOOKUP(TRIM(E12266&amp;""),'Référentiel Articles'!$A$2:$F$634,3,FALSE),""))</f>
      </c>
      <c r="E12266" s="81" t="str">
        <v/>
      </c>
      <c r="F12266" s="83">
        <f>IF($E12266="","",IFERROR(VLOOKUP(TRIM(E12266&amp;""),'Référentiel Articles'!$A$2:$F$634,4,FALSE),""))</f>
      </c>
      <c r="G12266" s="84">
        <f>IF($E12266="","",IFERROR(VLOOKUP(TRIM(E12266&amp;""),'Référentiel Articles'!$A$2:$F$634,5,FALSE),""))</f>
      </c>
      <c r="H12266" s="85" t="str">
        <v/>
      </c>
      <c r="I12266" s="84">
        <f>IF($E12266="","",IFERROR(VLOOKUP(TRIM(E12266&amp;""),'Référentiel Articles'!$A$2:$F$634,6,FALSE),""))</f>
      </c>
      <c r="J12266" s="90">
        <f>IF(OR($E12266="",$H12266=""),"",$H12266*$I12266)</f>
      </c>
      <c r="K12266" s="87" t="str">
        <v/>
      </c>
    </row>
    <row r="12267">
      <c r="A12267" s="74" t="str">
        <v/>
      </c>
      <c r="B12267" s="74" t="str">
        <v/>
      </c>
      <c r="C12267" s="75">
        <f>IF($E12267="","",IFERROR(VLOOKUP(TRIM(E12267&amp;""),'Référentiel Articles'!$A$2:$F$634,2,FALSE),""))</f>
      </c>
      <c r="D12267" s="75">
        <f>IF($E12267="","",IFERROR(VLOOKUP(TRIM(E12267&amp;""),'Référentiel Articles'!$A$2:$F$634,3,FALSE),""))</f>
      </c>
      <c r="E12267" s="74" t="str">
        <v/>
      </c>
      <c r="F12267" s="75">
        <f>IF($E12267="","",IFERROR(VLOOKUP(TRIM(E12267&amp;""),'Référentiel Articles'!$A$2:$F$634,4,FALSE),""))</f>
      </c>
      <c r="G12267" s="76">
        <f>IF($E12267="","",IFERROR(VLOOKUP(TRIM(E12267&amp;""),'Référentiel Articles'!$A$2:$F$634,5,FALSE),""))</f>
      </c>
      <c r="H12267" s="77" t="str">
        <v/>
      </c>
      <c r="I12267" s="76">
        <f>IF($E12267="","",IFERROR(VLOOKUP(TRIM(E12267&amp;""),'Référentiel Articles'!$A$2:$F$634,6,FALSE),""))</f>
      </c>
      <c r="J12267" s="78">
        <f>IF(OR($E12267="",$H12267=""),"",$H12267*$I12267)</f>
      </c>
      <c r="K12267" s="79" t="str">
        <v/>
      </c>
    </row>
    <row r="12268">
      <c r="A12268" s="81" t="str">
        <v/>
      </c>
      <c r="B12268" s="81" t="str">
        <v/>
      </c>
      <c r="C12268" s="83">
        <f>IF($E12268="","",IFERROR(VLOOKUP(TRIM(E12268&amp;""),'Référentiel Articles'!$A$2:$F$634,2,FALSE),""))</f>
      </c>
      <c r="D12268" s="83">
        <f>IF($E12268="","",IFERROR(VLOOKUP(TRIM(E12268&amp;""),'Référentiel Articles'!$A$2:$F$634,3,FALSE),""))</f>
      </c>
      <c r="E12268" s="81" t="str">
        <v/>
      </c>
      <c r="F12268" s="83">
        <f>IF($E12268="","",IFERROR(VLOOKUP(TRIM(E12268&amp;""),'Référentiel Articles'!$A$2:$F$634,4,FALSE),""))</f>
      </c>
      <c r="G12268" s="84">
        <f>IF($E12268="","",IFERROR(VLOOKUP(TRIM(E12268&amp;""),'Référentiel Articles'!$A$2:$F$634,5,FALSE),""))</f>
      </c>
      <c r="H12268" s="85" t="str">
        <v/>
      </c>
      <c r="I12268" s="84">
        <f>IF($E12268="","",IFERROR(VLOOKUP(TRIM(E12268&amp;""),'Référentiel Articles'!$A$2:$F$634,6,FALSE),""))</f>
      </c>
      <c r="J12268" s="90">
        <f>IF(OR($E12268="",$H12268=""),"",$H12268*$I12268)</f>
      </c>
      <c r="K12268" s="87" t="str">
        <v/>
      </c>
    </row>
    <row r="12269">
      <c r="A12269" s="74" t="str">
        <v/>
      </c>
      <c r="B12269" s="74" t="str">
        <v/>
      </c>
      <c r="C12269" s="75">
        <f>IF($E12269="","",IFERROR(VLOOKUP(TRIM(E12269&amp;""),'Référentiel Articles'!$A$2:$F$634,2,FALSE),""))</f>
      </c>
      <c r="D12269" s="75">
        <f>IF($E12269="","",IFERROR(VLOOKUP(TRIM(E12269&amp;""),'Référentiel Articles'!$A$2:$F$634,3,FALSE),""))</f>
      </c>
      <c r="E12269" s="74" t="str">
        <v/>
      </c>
      <c r="F12269" s="75">
        <f>IF($E12269="","",IFERROR(VLOOKUP(TRIM(E12269&amp;""),'Référentiel Articles'!$A$2:$F$634,4,FALSE),""))</f>
      </c>
      <c r="G12269" s="76">
        <f>IF($E12269="","",IFERROR(VLOOKUP(TRIM(E12269&amp;""),'Référentiel Articles'!$A$2:$F$634,5,FALSE),""))</f>
      </c>
      <c r="H12269" s="77" t="str">
        <v/>
      </c>
      <c r="I12269" s="76">
        <f>IF($E12269="","",IFERROR(VLOOKUP(TRIM(E12269&amp;""),'Référentiel Articles'!$A$2:$F$634,6,FALSE),""))</f>
      </c>
      <c r="J12269" s="78">
        <f>IF(OR($E12269="",$H12269=""),"",$H12269*$I12269)</f>
      </c>
      <c r="K12269" s="79" t="str">
        <v/>
      </c>
    </row>
    <row r="12270">
      <c r="A12270" s="81" t="str">
        <v/>
      </c>
      <c r="B12270" s="81" t="str">
        <v/>
      </c>
      <c r="C12270" s="83">
        <f>IF($E12270="","",IFERROR(VLOOKUP(TRIM(E12270&amp;""),'Référentiel Articles'!$A$2:$F$634,2,FALSE),""))</f>
      </c>
      <c r="D12270" s="83">
        <f>IF($E12270="","",IFERROR(VLOOKUP(TRIM(E12270&amp;""),'Référentiel Articles'!$A$2:$F$634,3,FALSE),""))</f>
      </c>
      <c r="E12270" s="81" t="str">
        <v/>
      </c>
      <c r="F12270" s="83">
        <f>IF($E12270="","",IFERROR(VLOOKUP(TRIM(E12270&amp;""),'Référentiel Articles'!$A$2:$F$634,4,FALSE),""))</f>
      </c>
      <c r="G12270" s="84">
        <f>IF($E12270="","",IFERROR(VLOOKUP(TRIM(E12270&amp;""),'Référentiel Articles'!$A$2:$F$634,5,FALSE),""))</f>
      </c>
      <c r="H12270" s="85" t="str">
        <v/>
      </c>
      <c r="I12270" s="84">
        <f>IF($E12270="","",IFERROR(VLOOKUP(TRIM(E12270&amp;""),'Référentiel Articles'!$A$2:$F$634,6,FALSE),""))</f>
      </c>
      <c r="J12270" s="90">
        <f>IF(OR($E12270="",$H12270=""),"",$H12270*$I12270)</f>
      </c>
      <c r="K12270" s="87" t="str">
        <v/>
      </c>
    </row>
    <row r="12271">
      <c r="A12271" s="74" t="str">
        <v/>
      </c>
      <c r="B12271" s="74" t="str">
        <v/>
      </c>
      <c r="C12271" s="75">
        <f>IF($E12271="","",IFERROR(VLOOKUP(TRIM(E12271&amp;""),'Référentiel Articles'!$A$2:$F$634,2,FALSE),""))</f>
      </c>
      <c r="D12271" s="75">
        <f>IF($E12271="","",IFERROR(VLOOKUP(TRIM(E12271&amp;""),'Référentiel Articles'!$A$2:$F$634,3,FALSE),""))</f>
      </c>
      <c r="E12271" s="74" t="str">
        <v/>
      </c>
      <c r="F12271" s="75">
        <f>IF($E12271="","",IFERROR(VLOOKUP(TRIM(E12271&amp;""),'Référentiel Articles'!$A$2:$F$634,4,FALSE),""))</f>
      </c>
      <c r="G12271" s="76">
        <f>IF($E12271="","",IFERROR(VLOOKUP(TRIM(E12271&amp;""),'Référentiel Articles'!$A$2:$F$634,5,FALSE),""))</f>
      </c>
      <c r="H12271" s="77" t="str">
        <v/>
      </c>
      <c r="I12271" s="76">
        <f>IF($E12271="","",IFERROR(VLOOKUP(TRIM(E12271&amp;""),'Référentiel Articles'!$A$2:$F$634,6,FALSE),""))</f>
      </c>
      <c r="J12271" s="78">
        <f>IF(OR($E12271="",$H12271=""),"",$H12271*$I12271)</f>
      </c>
      <c r="K12271" s="79" t="str">
        <v/>
      </c>
    </row>
    <row r="12272">
      <c r="A12272" s="81" t="str">
        <v/>
      </c>
      <c r="B12272" s="81" t="str">
        <v/>
      </c>
      <c r="C12272" s="83">
        <f>IF($E12272="","",IFERROR(VLOOKUP(TRIM(E12272&amp;""),'Référentiel Articles'!$A$2:$F$634,2,FALSE),""))</f>
      </c>
      <c r="D12272" s="83">
        <f>IF($E12272="","",IFERROR(VLOOKUP(TRIM(E12272&amp;""),'Référentiel Articles'!$A$2:$F$634,3,FALSE),""))</f>
      </c>
      <c r="E12272" s="81" t="str">
        <v/>
      </c>
      <c r="F12272" s="83">
        <f>IF($E12272="","",IFERROR(VLOOKUP(TRIM(E12272&amp;""),'Référentiel Articles'!$A$2:$F$634,4,FALSE),""))</f>
      </c>
      <c r="G12272" s="84">
        <f>IF($E12272="","",IFERROR(VLOOKUP(TRIM(E12272&amp;""),'Référentiel Articles'!$A$2:$F$634,5,FALSE),""))</f>
      </c>
      <c r="H12272" s="85" t="str">
        <v/>
      </c>
      <c r="I12272" s="84">
        <f>IF($E12272="","",IFERROR(VLOOKUP(TRIM(E12272&amp;""),'Référentiel Articles'!$A$2:$F$634,6,FALSE),""))</f>
      </c>
      <c r="J12272" s="90">
        <f>IF(OR($E12272="",$H12272=""),"",$H12272*$I12272)</f>
      </c>
      <c r="K12272" s="87" t="str">
        <v/>
      </c>
    </row>
    <row r="12273">
      <c r="A12273" s="74" t="str">
        <v/>
      </c>
      <c r="B12273" s="74" t="str">
        <v/>
      </c>
      <c r="C12273" s="75">
        <f>IF($E12273="","",IFERROR(VLOOKUP(TRIM(E12273&amp;""),'Référentiel Articles'!$A$2:$F$634,2,FALSE),""))</f>
      </c>
      <c r="D12273" s="75">
        <f>IF($E12273="","",IFERROR(VLOOKUP(TRIM(E12273&amp;""),'Référentiel Articles'!$A$2:$F$634,3,FALSE),""))</f>
      </c>
      <c r="E12273" s="74" t="str">
        <v/>
      </c>
      <c r="F12273" s="75">
        <f>IF($E12273="","",IFERROR(VLOOKUP(TRIM(E12273&amp;""),'Référentiel Articles'!$A$2:$F$634,4,FALSE),""))</f>
      </c>
      <c r="G12273" s="76">
        <f>IF($E12273="","",IFERROR(VLOOKUP(TRIM(E12273&amp;""),'Référentiel Articles'!$A$2:$F$634,5,FALSE),""))</f>
      </c>
      <c r="H12273" s="77" t="str">
        <v/>
      </c>
      <c r="I12273" s="76">
        <f>IF($E12273="","",IFERROR(VLOOKUP(TRIM(E12273&amp;""),'Référentiel Articles'!$A$2:$F$634,6,FALSE),""))</f>
      </c>
      <c r="J12273" s="78">
        <f>IF(OR($E12273="",$H12273=""),"",$H12273*$I12273)</f>
      </c>
      <c r="K12273" s="79" t="str">
        <v/>
      </c>
    </row>
    <row r="12274">
      <c r="A12274" s="81" t="str">
        <v/>
      </c>
      <c r="B12274" s="81" t="str">
        <v/>
      </c>
      <c r="C12274" s="83">
        <f>IF($E12274="","",IFERROR(VLOOKUP(TRIM(E12274&amp;""),'Référentiel Articles'!$A$2:$F$634,2,FALSE),""))</f>
      </c>
      <c r="D12274" s="83">
        <f>IF($E12274="","",IFERROR(VLOOKUP(TRIM(E12274&amp;""),'Référentiel Articles'!$A$2:$F$634,3,FALSE),""))</f>
      </c>
      <c r="E12274" s="81" t="str">
        <v/>
      </c>
      <c r="F12274" s="83">
        <f>IF($E12274="","",IFERROR(VLOOKUP(TRIM(E12274&amp;""),'Référentiel Articles'!$A$2:$F$634,4,FALSE),""))</f>
      </c>
      <c r="G12274" s="84">
        <f>IF($E12274="","",IFERROR(VLOOKUP(TRIM(E12274&amp;""),'Référentiel Articles'!$A$2:$F$634,5,FALSE),""))</f>
      </c>
      <c r="H12274" s="85" t="str">
        <v/>
      </c>
      <c r="I12274" s="84">
        <f>IF($E12274="","",IFERROR(VLOOKUP(TRIM(E12274&amp;""),'Référentiel Articles'!$A$2:$F$634,6,FALSE),""))</f>
      </c>
      <c r="J12274" s="90">
        <f>IF(OR($E12274="",$H12274=""),"",$H12274*$I12274)</f>
      </c>
      <c r="K12274" s="87" t="str">
        <v/>
      </c>
    </row>
    <row r="12275">
      <c r="A12275" s="74" t="str">
        <v/>
      </c>
      <c r="B12275" s="74" t="str">
        <v/>
      </c>
      <c r="C12275" s="75">
        <f>IF($E12275="","",IFERROR(VLOOKUP(TRIM(E12275&amp;""),'Référentiel Articles'!$A$2:$F$634,2,FALSE),""))</f>
      </c>
      <c r="D12275" s="75">
        <f>IF($E12275="","",IFERROR(VLOOKUP(TRIM(E12275&amp;""),'Référentiel Articles'!$A$2:$F$634,3,FALSE),""))</f>
      </c>
      <c r="E12275" s="74" t="str">
        <v/>
      </c>
      <c r="F12275" s="75">
        <f>IF($E12275="","",IFERROR(VLOOKUP(TRIM(E12275&amp;""),'Référentiel Articles'!$A$2:$F$634,4,FALSE),""))</f>
      </c>
      <c r="G12275" s="76">
        <f>IF($E12275="","",IFERROR(VLOOKUP(TRIM(E12275&amp;""),'Référentiel Articles'!$A$2:$F$634,5,FALSE),""))</f>
      </c>
      <c r="H12275" s="77" t="str">
        <v/>
      </c>
      <c r="I12275" s="76">
        <f>IF($E12275="","",IFERROR(VLOOKUP(TRIM(E12275&amp;""),'Référentiel Articles'!$A$2:$F$634,6,FALSE),""))</f>
      </c>
      <c r="J12275" s="78">
        <f>IF(OR($E12275="",$H12275=""),"",$H12275*$I12275)</f>
      </c>
      <c r="K12275" s="79" t="str">
        <v/>
      </c>
    </row>
    <row r="12276">
      <c r="A12276" s="81" t="str">
        <v/>
      </c>
      <c r="B12276" s="81" t="str">
        <v/>
      </c>
      <c r="C12276" s="83">
        <f>IF($E12276="","",IFERROR(VLOOKUP(TRIM(E12276&amp;""),'Référentiel Articles'!$A$2:$F$634,2,FALSE),""))</f>
      </c>
      <c r="D12276" s="83">
        <f>IF($E12276="","",IFERROR(VLOOKUP(TRIM(E12276&amp;""),'Référentiel Articles'!$A$2:$F$634,3,FALSE),""))</f>
      </c>
      <c r="E12276" s="81" t="str">
        <v/>
      </c>
      <c r="F12276" s="83">
        <f>IF($E12276="","",IFERROR(VLOOKUP(TRIM(E12276&amp;""),'Référentiel Articles'!$A$2:$F$634,4,FALSE),""))</f>
      </c>
      <c r="G12276" s="84">
        <f>IF($E12276="","",IFERROR(VLOOKUP(TRIM(E12276&amp;""),'Référentiel Articles'!$A$2:$F$634,5,FALSE),""))</f>
      </c>
      <c r="H12276" s="85" t="str">
        <v/>
      </c>
      <c r="I12276" s="84">
        <f>IF($E12276="","",IFERROR(VLOOKUP(TRIM(E12276&amp;""),'Référentiel Articles'!$A$2:$F$634,6,FALSE),""))</f>
      </c>
      <c r="J12276" s="90">
        <f>IF(OR($E12276="",$H12276=""),"",$H12276*$I12276)</f>
      </c>
      <c r="K12276" s="87" t="str">
        <v/>
      </c>
    </row>
    <row r="12277">
      <c r="A12277" s="74" t="str">
        <v/>
      </c>
      <c r="B12277" s="74" t="str">
        <v/>
      </c>
      <c r="C12277" s="75">
        <f>IF($E12277="","",IFERROR(VLOOKUP(TRIM(E12277&amp;""),'Référentiel Articles'!$A$2:$F$634,2,FALSE),""))</f>
      </c>
      <c r="D12277" s="75">
        <f>IF($E12277="","",IFERROR(VLOOKUP(TRIM(E12277&amp;""),'Référentiel Articles'!$A$2:$F$634,3,FALSE),""))</f>
      </c>
      <c r="E12277" s="74" t="str">
        <v/>
      </c>
      <c r="F12277" s="75">
        <f>IF($E12277="","",IFERROR(VLOOKUP(TRIM(E12277&amp;""),'Référentiel Articles'!$A$2:$F$634,4,FALSE),""))</f>
      </c>
      <c r="G12277" s="76">
        <f>IF($E12277="","",IFERROR(VLOOKUP(TRIM(E12277&amp;""),'Référentiel Articles'!$A$2:$F$634,5,FALSE),""))</f>
      </c>
      <c r="H12277" s="77" t="str">
        <v/>
      </c>
      <c r="I12277" s="76">
        <f>IF($E12277="","",IFERROR(VLOOKUP(TRIM(E12277&amp;""),'Référentiel Articles'!$A$2:$F$634,6,FALSE),""))</f>
      </c>
      <c r="J12277" s="78">
        <f>IF(OR($E12277="",$H12277=""),"",$H12277*$I12277)</f>
      </c>
      <c r="K12277" s="79" t="str">
        <v/>
      </c>
    </row>
    <row r="12278">
      <c r="A12278" s="81" t="str">
        <v/>
      </c>
      <c r="B12278" s="81" t="str">
        <v/>
      </c>
      <c r="C12278" s="83">
        <f>IF($E12278="","",IFERROR(VLOOKUP(TRIM(E12278&amp;""),'Référentiel Articles'!$A$2:$F$634,2,FALSE),""))</f>
      </c>
      <c r="D12278" s="83">
        <f>IF($E12278="","",IFERROR(VLOOKUP(TRIM(E12278&amp;""),'Référentiel Articles'!$A$2:$F$634,3,FALSE),""))</f>
      </c>
      <c r="E12278" s="81" t="str">
        <v/>
      </c>
      <c r="F12278" s="83">
        <f>IF($E12278="","",IFERROR(VLOOKUP(TRIM(E12278&amp;""),'Référentiel Articles'!$A$2:$F$634,4,FALSE),""))</f>
      </c>
      <c r="G12278" s="84">
        <f>IF($E12278="","",IFERROR(VLOOKUP(TRIM(E12278&amp;""),'Référentiel Articles'!$A$2:$F$634,5,FALSE),""))</f>
      </c>
      <c r="H12278" s="85" t="str">
        <v/>
      </c>
      <c r="I12278" s="84">
        <f>IF($E12278="","",IFERROR(VLOOKUP(TRIM(E12278&amp;""),'Référentiel Articles'!$A$2:$F$634,6,FALSE),""))</f>
      </c>
      <c r="J12278" s="90">
        <f>IF(OR($E12278="",$H12278=""),"",$H12278*$I12278)</f>
      </c>
      <c r="K12278" s="87" t="str">
        <v/>
      </c>
    </row>
    <row r="12279">
      <c r="A12279" s="74" t="str">
        <v/>
      </c>
      <c r="B12279" s="74" t="str">
        <v/>
      </c>
      <c r="C12279" s="75">
        <f>IF($E12279="","",IFERROR(VLOOKUP(TRIM(E12279&amp;""),'Référentiel Articles'!$A$2:$F$634,2,FALSE),""))</f>
      </c>
      <c r="D12279" s="75">
        <f>IF($E12279="","",IFERROR(VLOOKUP(TRIM(E12279&amp;""),'Référentiel Articles'!$A$2:$F$634,3,FALSE),""))</f>
      </c>
      <c r="E12279" s="74" t="str">
        <v/>
      </c>
      <c r="F12279" s="75">
        <f>IF($E12279="","",IFERROR(VLOOKUP(TRIM(E12279&amp;""),'Référentiel Articles'!$A$2:$F$634,4,FALSE),""))</f>
      </c>
      <c r="G12279" s="76">
        <f>IF($E12279="","",IFERROR(VLOOKUP(TRIM(E12279&amp;""),'Référentiel Articles'!$A$2:$F$634,5,FALSE),""))</f>
      </c>
      <c r="H12279" s="77" t="str">
        <v/>
      </c>
      <c r="I12279" s="76">
        <f>IF($E12279="","",IFERROR(VLOOKUP(TRIM(E12279&amp;""),'Référentiel Articles'!$A$2:$F$634,6,FALSE),""))</f>
      </c>
      <c r="J12279" s="78">
        <f>IF(OR($E12279="",$H12279=""),"",$H12279*$I12279)</f>
      </c>
      <c r="K12279" s="79" t="str">
        <v/>
      </c>
    </row>
    <row r="12280">
      <c r="A12280" s="81" t="str">
        <v/>
      </c>
      <c r="B12280" s="81" t="str">
        <v/>
      </c>
      <c r="C12280" s="83">
        <f>IF($E12280="","",IFERROR(VLOOKUP(TRIM(E12280&amp;""),'Référentiel Articles'!$A$2:$F$634,2,FALSE),""))</f>
      </c>
      <c r="D12280" s="83">
        <f>IF($E12280="","",IFERROR(VLOOKUP(TRIM(E12280&amp;""),'Référentiel Articles'!$A$2:$F$634,3,FALSE),""))</f>
      </c>
      <c r="E12280" s="81" t="str">
        <v/>
      </c>
      <c r="F12280" s="83">
        <f>IF($E12280="","",IFERROR(VLOOKUP(TRIM(E12280&amp;""),'Référentiel Articles'!$A$2:$F$634,4,FALSE),""))</f>
      </c>
      <c r="G12280" s="84">
        <f>IF($E12280="","",IFERROR(VLOOKUP(TRIM(E12280&amp;""),'Référentiel Articles'!$A$2:$F$634,5,FALSE),""))</f>
      </c>
      <c r="H12280" s="85" t="str">
        <v/>
      </c>
      <c r="I12280" s="84">
        <f>IF($E12280="","",IFERROR(VLOOKUP(TRIM(E12280&amp;""),'Référentiel Articles'!$A$2:$F$634,6,FALSE),""))</f>
      </c>
      <c r="J12280" s="90">
        <f>IF(OR($E12280="",$H12280=""),"",$H12280*$I12280)</f>
      </c>
      <c r="K12280" s="87" t="str">
        <v/>
      </c>
    </row>
    <row r="12281">
      <c r="A12281" s="74" t="str">
        <v/>
      </c>
      <c r="B12281" s="74" t="str">
        <v/>
      </c>
      <c r="C12281" s="75">
        <f>IF($E12281="","",IFERROR(VLOOKUP(TRIM(E12281&amp;""),'Référentiel Articles'!$A$2:$F$634,2,FALSE),""))</f>
      </c>
      <c r="D12281" s="75">
        <f>IF($E12281="","",IFERROR(VLOOKUP(TRIM(E12281&amp;""),'Référentiel Articles'!$A$2:$F$634,3,FALSE),""))</f>
      </c>
      <c r="E12281" s="74" t="str">
        <v/>
      </c>
      <c r="F12281" s="75">
        <f>IF($E12281="","",IFERROR(VLOOKUP(TRIM(E12281&amp;""),'Référentiel Articles'!$A$2:$F$634,4,FALSE),""))</f>
      </c>
      <c r="G12281" s="76">
        <f>IF($E12281="","",IFERROR(VLOOKUP(TRIM(E12281&amp;""),'Référentiel Articles'!$A$2:$F$634,5,FALSE),""))</f>
      </c>
      <c r="H12281" s="77" t="str">
        <v/>
      </c>
      <c r="I12281" s="76">
        <f>IF($E12281="","",IFERROR(VLOOKUP(TRIM(E12281&amp;""),'Référentiel Articles'!$A$2:$F$634,6,FALSE),""))</f>
      </c>
      <c r="J12281" s="78">
        <f>IF(OR($E12281="",$H12281=""),"",$H12281*$I12281)</f>
      </c>
      <c r="K12281" s="79" t="str">
        <v/>
      </c>
    </row>
    <row r="12282">
      <c r="A12282" s="81" t="str">
        <v/>
      </c>
      <c r="B12282" s="81" t="str">
        <v/>
      </c>
      <c r="C12282" s="83">
        <f>IF($E12282="","",IFERROR(VLOOKUP(TRIM(E12282&amp;""),'Référentiel Articles'!$A$2:$F$634,2,FALSE),""))</f>
      </c>
      <c r="D12282" s="83">
        <f>IF($E12282="","",IFERROR(VLOOKUP(TRIM(E12282&amp;""),'Référentiel Articles'!$A$2:$F$634,3,FALSE),""))</f>
      </c>
      <c r="E12282" s="81" t="str">
        <v/>
      </c>
      <c r="F12282" s="83">
        <f>IF($E12282="","",IFERROR(VLOOKUP(TRIM(E12282&amp;""),'Référentiel Articles'!$A$2:$F$634,4,FALSE),""))</f>
      </c>
      <c r="G12282" s="84">
        <f>IF($E12282="","",IFERROR(VLOOKUP(TRIM(E12282&amp;""),'Référentiel Articles'!$A$2:$F$634,5,FALSE),""))</f>
      </c>
      <c r="H12282" s="85" t="str">
        <v/>
      </c>
      <c r="I12282" s="84">
        <f>IF($E12282="","",IFERROR(VLOOKUP(TRIM(E12282&amp;""),'Référentiel Articles'!$A$2:$F$634,6,FALSE),""))</f>
      </c>
      <c r="J12282" s="90">
        <f>IF(OR($E12282="",$H12282=""),"",$H12282*$I12282)</f>
      </c>
      <c r="K12282" s="87" t="str">
        <v/>
      </c>
    </row>
    <row r="12283">
      <c r="A12283" s="74" t="str">
        <v/>
      </c>
      <c r="B12283" s="74" t="str">
        <v/>
      </c>
      <c r="C12283" s="75">
        <f>IF($E12283="","",IFERROR(VLOOKUP(TRIM(E12283&amp;""),'Référentiel Articles'!$A$2:$F$634,2,FALSE),""))</f>
      </c>
      <c r="D12283" s="75">
        <f>IF($E12283="","",IFERROR(VLOOKUP(TRIM(E12283&amp;""),'Référentiel Articles'!$A$2:$F$634,3,FALSE),""))</f>
      </c>
      <c r="E12283" s="74" t="str">
        <v/>
      </c>
      <c r="F12283" s="75">
        <f>IF($E12283="","",IFERROR(VLOOKUP(TRIM(E12283&amp;""),'Référentiel Articles'!$A$2:$F$634,4,FALSE),""))</f>
      </c>
      <c r="G12283" s="76">
        <f>IF($E12283="","",IFERROR(VLOOKUP(TRIM(E12283&amp;""),'Référentiel Articles'!$A$2:$F$634,5,FALSE),""))</f>
      </c>
      <c r="H12283" s="77" t="str">
        <v/>
      </c>
      <c r="I12283" s="76">
        <f>IF($E12283="","",IFERROR(VLOOKUP(TRIM(E12283&amp;""),'Référentiel Articles'!$A$2:$F$634,6,FALSE),""))</f>
      </c>
      <c r="J12283" s="78">
        <f>IF(OR($E12283="",$H12283=""),"",$H12283*$I12283)</f>
      </c>
      <c r="K12283" s="79" t="str">
        <v/>
      </c>
    </row>
    <row r="12284">
      <c r="A12284" s="81" t="str">
        <v/>
      </c>
      <c r="B12284" s="81" t="str">
        <v/>
      </c>
      <c r="C12284" s="83">
        <f>IF($E12284="","",IFERROR(VLOOKUP(TRIM(E12284&amp;""),'Référentiel Articles'!$A$2:$F$634,2,FALSE),""))</f>
      </c>
      <c r="D12284" s="83">
        <f>IF($E12284="","",IFERROR(VLOOKUP(TRIM(E12284&amp;""),'Référentiel Articles'!$A$2:$F$634,3,FALSE),""))</f>
      </c>
      <c r="E12284" s="81" t="str">
        <v/>
      </c>
      <c r="F12284" s="83">
        <f>IF($E12284="","",IFERROR(VLOOKUP(TRIM(E12284&amp;""),'Référentiel Articles'!$A$2:$F$634,4,FALSE),""))</f>
      </c>
      <c r="G12284" s="84">
        <f>IF($E12284="","",IFERROR(VLOOKUP(TRIM(E12284&amp;""),'Référentiel Articles'!$A$2:$F$634,5,FALSE),""))</f>
      </c>
      <c r="H12284" s="85" t="str">
        <v/>
      </c>
      <c r="I12284" s="84">
        <f>IF($E12284="","",IFERROR(VLOOKUP(TRIM(E12284&amp;""),'Référentiel Articles'!$A$2:$F$634,6,FALSE),""))</f>
      </c>
      <c r="J12284" s="90">
        <f>IF(OR($E12284="",$H12284=""),"",$H12284*$I12284)</f>
      </c>
      <c r="K12284" s="87" t="str">
        <v/>
      </c>
    </row>
    <row r="12285">
      <c r="A12285" s="74" t="str">
        <v/>
      </c>
      <c r="B12285" s="74" t="str">
        <v/>
      </c>
      <c r="C12285" s="75">
        <f>IF($E12285="","",IFERROR(VLOOKUP(TRIM(E12285&amp;""),'Référentiel Articles'!$A$2:$F$634,2,FALSE),""))</f>
      </c>
      <c r="D12285" s="75">
        <f>IF($E12285="","",IFERROR(VLOOKUP(TRIM(E12285&amp;""),'Référentiel Articles'!$A$2:$F$634,3,FALSE),""))</f>
      </c>
      <c r="E12285" s="74" t="str">
        <v/>
      </c>
      <c r="F12285" s="75">
        <f>IF($E12285="","",IFERROR(VLOOKUP(TRIM(E12285&amp;""),'Référentiel Articles'!$A$2:$F$634,4,FALSE),""))</f>
      </c>
      <c r="G12285" s="76">
        <f>IF($E12285="","",IFERROR(VLOOKUP(TRIM(E12285&amp;""),'Référentiel Articles'!$A$2:$F$634,5,FALSE),""))</f>
      </c>
      <c r="H12285" s="77" t="str">
        <v/>
      </c>
      <c r="I12285" s="76">
        <f>IF($E12285="","",IFERROR(VLOOKUP(TRIM(E12285&amp;""),'Référentiel Articles'!$A$2:$F$634,6,FALSE),""))</f>
      </c>
      <c r="J12285" s="78">
        <f>IF(OR($E12285="",$H12285=""),"",$H12285*$I12285)</f>
      </c>
      <c r="K12285" s="79" t="str">
        <v/>
      </c>
    </row>
    <row r="12286">
      <c r="A12286" s="81" t="str">
        <v/>
      </c>
      <c r="B12286" s="81" t="str">
        <v/>
      </c>
      <c r="C12286" s="83">
        <f>IF($E12286="","",IFERROR(VLOOKUP(TRIM(E12286&amp;""),'Référentiel Articles'!$A$2:$F$634,2,FALSE),""))</f>
      </c>
      <c r="D12286" s="83">
        <f>IF($E12286="","",IFERROR(VLOOKUP(TRIM(E12286&amp;""),'Référentiel Articles'!$A$2:$F$634,3,FALSE),""))</f>
      </c>
      <c r="E12286" s="81" t="str">
        <v/>
      </c>
      <c r="F12286" s="83">
        <f>IF($E12286="","",IFERROR(VLOOKUP(TRIM(E12286&amp;""),'Référentiel Articles'!$A$2:$F$634,4,FALSE),""))</f>
      </c>
      <c r="G12286" s="84">
        <f>IF($E12286="","",IFERROR(VLOOKUP(TRIM(E12286&amp;""),'Référentiel Articles'!$A$2:$F$634,5,FALSE),""))</f>
      </c>
      <c r="H12286" s="85" t="str">
        <v/>
      </c>
      <c r="I12286" s="84">
        <f>IF($E12286="","",IFERROR(VLOOKUP(TRIM(E12286&amp;""),'Référentiel Articles'!$A$2:$F$634,6,FALSE),""))</f>
      </c>
      <c r="J12286" s="90">
        <f>IF(OR($E12286="",$H12286=""),"",$H12286*$I12286)</f>
      </c>
      <c r="K12286" s="87" t="str">
        <v/>
      </c>
    </row>
    <row r="12287">
      <c r="A12287" s="74" t="str">
        <v/>
      </c>
      <c r="B12287" s="74" t="str">
        <v/>
      </c>
      <c r="C12287" s="75">
        <f>IF($E12287="","",IFERROR(VLOOKUP(TRIM(E12287&amp;""),'Référentiel Articles'!$A$2:$F$634,2,FALSE),""))</f>
      </c>
      <c r="D12287" s="75">
        <f>IF($E12287="","",IFERROR(VLOOKUP(TRIM(E12287&amp;""),'Référentiel Articles'!$A$2:$F$634,3,FALSE),""))</f>
      </c>
      <c r="E12287" s="74" t="str">
        <v/>
      </c>
      <c r="F12287" s="75">
        <f>IF($E12287="","",IFERROR(VLOOKUP(TRIM(E12287&amp;""),'Référentiel Articles'!$A$2:$F$634,4,FALSE),""))</f>
      </c>
      <c r="G12287" s="76">
        <f>IF($E12287="","",IFERROR(VLOOKUP(TRIM(E12287&amp;""),'Référentiel Articles'!$A$2:$F$634,5,FALSE),""))</f>
      </c>
      <c r="H12287" s="77" t="str">
        <v/>
      </c>
      <c r="I12287" s="76">
        <f>IF($E12287="","",IFERROR(VLOOKUP(TRIM(E12287&amp;""),'Référentiel Articles'!$A$2:$F$634,6,FALSE),""))</f>
      </c>
      <c r="J12287" s="78">
        <f>IF(OR($E12287="",$H12287=""),"",$H12287*$I12287)</f>
      </c>
      <c r="K12287" s="79" t="str">
        <v/>
      </c>
    </row>
    <row r="12288">
      <c r="A12288" s="81" t="str">
        <v/>
      </c>
      <c r="B12288" s="81" t="str">
        <v/>
      </c>
      <c r="C12288" s="83">
        <f>IF($E12288="","",IFERROR(VLOOKUP(TRIM(E12288&amp;""),'Référentiel Articles'!$A$2:$F$634,2,FALSE),""))</f>
      </c>
      <c r="D12288" s="83">
        <f>IF($E12288="","",IFERROR(VLOOKUP(TRIM(E12288&amp;""),'Référentiel Articles'!$A$2:$F$634,3,FALSE),""))</f>
      </c>
      <c r="E12288" s="81" t="str">
        <v/>
      </c>
      <c r="F12288" s="83">
        <f>IF($E12288="","",IFERROR(VLOOKUP(TRIM(E12288&amp;""),'Référentiel Articles'!$A$2:$F$634,4,FALSE),""))</f>
      </c>
      <c r="G12288" s="84">
        <f>IF($E12288="","",IFERROR(VLOOKUP(TRIM(E12288&amp;""),'Référentiel Articles'!$A$2:$F$634,5,FALSE),""))</f>
      </c>
      <c r="H12288" s="85" t="str">
        <v/>
      </c>
      <c r="I12288" s="84">
        <f>IF($E12288="","",IFERROR(VLOOKUP(TRIM(E12288&amp;""),'Référentiel Articles'!$A$2:$F$634,6,FALSE),""))</f>
      </c>
      <c r="J12288" s="90">
        <f>IF(OR($E12288="",$H12288=""),"",$H12288*$I12288)</f>
      </c>
      <c r="K12288" s="87" t="str">
        <v/>
      </c>
    </row>
    <row r="12289">
      <c r="A12289" s="74" t="str">
        <v/>
      </c>
      <c r="B12289" s="74" t="str">
        <v/>
      </c>
      <c r="C12289" s="75">
        <f>IF($E12289="","",IFERROR(VLOOKUP(TRIM(E12289&amp;""),'Référentiel Articles'!$A$2:$F$634,2,FALSE),""))</f>
      </c>
      <c r="D12289" s="75">
        <f>IF($E12289="","",IFERROR(VLOOKUP(TRIM(E12289&amp;""),'Référentiel Articles'!$A$2:$F$634,3,FALSE),""))</f>
      </c>
      <c r="E12289" s="74" t="str">
        <v/>
      </c>
      <c r="F12289" s="75">
        <f>IF($E12289="","",IFERROR(VLOOKUP(TRIM(E12289&amp;""),'Référentiel Articles'!$A$2:$F$634,4,FALSE),""))</f>
      </c>
      <c r="G12289" s="76">
        <f>IF($E12289="","",IFERROR(VLOOKUP(TRIM(E12289&amp;""),'Référentiel Articles'!$A$2:$F$634,5,FALSE),""))</f>
      </c>
      <c r="H12289" s="77" t="str">
        <v/>
      </c>
      <c r="I12289" s="76">
        <f>IF($E12289="","",IFERROR(VLOOKUP(TRIM(E12289&amp;""),'Référentiel Articles'!$A$2:$F$634,6,FALSE),""))</f>
      </c>
      <c r="J12289" s="78">
        <f>IF(OR($E12289="",$H12289=""),"",$H12289*$I12289)</f>
      </c>
      <c r="K12289" s="79" t="str">
        <v/>
      </c>
    </row>
    <row r="12290">
      <c r="A12290" s="81" t="str">
        <v/>
      </c>
      <c r="B12290" s="81" t="str">
        <v/>
      </c>
      <c r="C12290" s="83">
        <f>IF($E12290="","",IFERROR(VLOOKUP(TRIM(E12290&amp;""),'Référentiel Articles'!$A$2:$F$634,2,FALSE),""))</f>
      </c>
      <c r="D12290" s="83">
        <f>IF($E12290="","",IFERROR(VLOOKUP(TRIM(E12290&amp;""),'Référentiel Articles'!$A$2:$F$634,3,FALSE),""))</f>
      </c>
      <c r="E12290" s="81" t="str">
        <v/>
      </c>
      <c r="F12290" s="83">
        <f>IF($E12290="","",IFERROR(VLOOKUP(TRIM(E12290&amp;""),'Référentiel Articles'!$A$2:$F$634,4,FALSE),""))</f>
      </c>
      <c r="G12290" s="84">
        <f>IF($E12290="","",IFERROR(VLOOKUP(TRIM(E12290&amp;""),'Référentiel Articles'!$A$2:$F$634,5,FALSE),""))</f>
      </c>
      <c r="H12290" s="85" t="str">
        <v/>
      </c>
      <c r="I12290" s="84">
        <f>IF($E12290="","",IFERROR(VLOOKUP(TRIM(E12290&amp;""),'Référentiel Articles'!$A$2:$F$634,6,FALSE),""))</f>
      </c>
      <c r="J12290" s="90">
        <f>IF(OR($E12290="",$H12290=""),"",$H12290*$I12290)</f>
      </c>
      <c r="K12290" s="87" t="str">
        <v/>
      </c>
    </row>
    <row r="12291">
      <c r="A12291" s="74" t="str">
        <v/>
      </c>
      <c r="B12291" s="74" t="str">
        <v/>
      </c>
      <c r="C12291" s="75">
        <f>IF($E12291="","",IFERROR(VLOOKUP(TRIM(E12291&amp;""),'Référentiel Articles'!$A$2:$F$634,2,FALSE),""))</f>
      </c>
      <c r="D12291" s="75">
        <f>IF($E12291="","",IFERROR(VLOOKUP(TRIM(E12291&amp;""),'Référentiel Articles'!$A$2:$F$634,3,FALSE),""))</f>
      </c>
      <c r="E12291" s="74" t="str">
        <v/>
      </c>
      <c r="F12291" s="75">
        <f>IF($E12291="","",IFERROR(VLOOKUP(TRIM(E12291&amp;""),'Référentiel Articles'!$A$2:$F$634,4,FALSE),""))</f>
      </c>
      <c r="G12291" s="76">
        <f>IF($E12291="","",IFERROR(VLOOKUP(TRIM(E12291&amp;""),'Référentiel Articles'!$A$2:$F$634,5,FALSE),""))</f>
      </c>
      <c r="H12291" s="77" t="str">
        <v/>
      </c>
      <c r="I12291" s="76">
        <f>IF($E12291="","",IFERROR(VLOOKUP(TRIM(E12291&amp;""),'Référentiel Articles'!$A$2:$F$634,6,FALSE),""))</f>
      </c>
      <c r="J12291" s="78">
        <f>IF(OR($E12291="",$H12291=""),"",$H12291*$I12291)</f>
      </c>
      <c r="K12291" s="79" t="str">
        <v/>
      </c>
    </row>
    <row r="12292">
      <c r="A12292" s="81" t="str">
        <v/>
      </c>
      <c r="B12292" s="81" t="str">
        <v/>
      </c>
      <c r="C12292" s="83">
        <f>IF($E12292="","",IFERROR(VLOOKUP(TRIM(E12292&amp;""),'Référentiel Articles'!$A$2:$F$634,2,FALSE),""))</f>
      </c>
      <c r="D12292" s="83">
        <f>IF($E12292="","",IFERROR(VLOOKUP(TRIM(E12292&amp;""),'Référentiel Articles'!$A$2:$F$634,3,FALSE),""))</f>
      </c>
      <c r="E12292" s="81" t="str">
        <v/>
      </c>
      <c r="F12292" s="83">
        <f>IF($E12292="","",IFERROR(VLOOKUP(TRIM(E12292&amp;""),'Référentiel Articles'!$A$2:$F$634,4,FALSE),""))</f>
      </c>
      <c r="G12292" s="84">
        <f>IF($E12292="","",IFERROR(VLOOKUP(TRIM(E12292&amp;""),'Référentiel Articles'!$A$2:$F$634,5,FALSE),""))</f>
      </c>
      <c r="H12292" s="85" t="str">
        <v/>
      </c>
      <c r="I12292" s="84">
        <f>IF($E12292="","",IFERROR(VLOOKUP(TRIM(E12292&amp;""),'Référentiel Articles'!$A$2:$F$634,6,FALSE),""))</f>
      </c>
      <c r="J12292" s="90">
        <f>IF(OR($E12292="",$H12292=""),"",$H12292*$I12292)</f>
      </c>
      <c r="K12292" s="87" t="str">
        <v/>
      </c>
    </row>
    <row r="12293">
      <c r="A12293" s="74" t="str">
        <v/>
      </c>
      <c r="B12293" s="74" t="str">
        <v/>
      </c>
      <c r="C12293" s="75">
        <f>IF($E12293="","",IFERROR(VLOOKUP(TRIM(E12293&amp;""),'Référentiel Articles'!$A$2:$F$634,2,FALSE),""))</f>
      </c>
      <c r="D12293" s="75">
        <f>IF($E12293="","",IFERROR(VLOOKUP(TRIM(E12293&amp;""),'Référentiel Articles'!$A$2:$F$634,3,FALSE),""))</f>
      </c>
      <c r="E12293" s="74" t="str">
        <v/>
      </c>
      <c r="F12293" s="75">
        <f>IF($E12293="","",IFERROR(VLOOKUP(TRIM(E12293&amp;""),'Référentiel Articles'!$A$2:$F$634,4,FALSE),""))</f>
      </c>
      <c r="G12293" s="76">
        <f>IF($E12293="","",IFERROR(VLOOKUP(TRIM(E12293&amp;""),'Référentiel Articles'!$A$2:$F$634,5,FALSE),""))</f>
      </c>
      <c r="H12293" s="77" t="str">
        <v/>
      </c>
      <c r="I12293" s="76">
        <f>IF($E12293="","",IFERROR(VLOOKUP(TRIM(E12293&amp;""),'Référentiel Articles'!$A$2:$F$634,6,FALSE),""))</f>
      </c>
      <c r="J12293" s="78">
        <f>IF(OR($E12293="",$H12293=""),"",$H12293*$I12293)</f>
      </c>
      <c r="K12293" s="79" t="str">
        <v/>
      </c>
    </row>
    <row r="12294">
      <c r="A12294" s="81" t="str">
        <v/>
      </c>
      <c r="B12294" s="81" t="str">
        <v/>
      </c>
      <c r="C12294" s="83">
        <f>IF($E12294="","",IFERROR(VLOOKUP(TRIM(E12294&amp;""),'Référentiel Articles'!$A$2:$F$634,2,FALSE),""))</f>
      </c>
      <c r="D12294" s="83">
        <f>IF($E12294="","",IFERROR(VLOOKUP(TRIM(E12294&amp;""),'Référentiel Articles'!$A$2:$F$634,3,FALSE),""))</f>
      </c>
      <c r="E12294" s="81" t="str">
        <v/>
      </c>
      <c r="F12294" s="83">
        <f>IF($E12294="","",IFERROR(VLOOKUP(TRIM(E12294&amp;""),'Référentiel Articles'!$A$2:$F$634,4,FALSE),""))</f>
      </c>
      <c r="G12294" s="84">
        <f>IF($E12294="","",IFERROR(VLOOKUP(TRIM(E12294&amp;""),'Référentiel Articles'!$A$2:$F$634,5,FALSE),""))</f>
      </c>
      <c r="H12294" s="85" t="str">
        <v/>
      </c>
      <c r="I12294" s="84">
        <f>IF($E12294="","",IFERROR(VLOOKUP(TRIM(E12294&amp;""),'Référentiel Articles'!$A$2:$F$634,6,FALSE),""))</f>
      </c>
      <c r="J12294" s="90">
        <f>IF(OR($E12294="",$H12294=""),"",$H12294*$I12294)</f>
      </c>
      <c r="K12294" s="87" t="str">
        <v/>
      </c>
    </row>
    <row r="12295">
      <c r="A12295" s="74" t="str">
        <v/>
      </c>
      <c r="B12295" s="74" t="str">
        <v/>
      </c>
      <c r="C12295" s="75">
        <f>IF($E12295="","",IFERROR(VLOOKUP(TRIM(E12295&amp;""),'Référentiel Articles'!$A$2:$F$634,2,FALSE),""))</f>
      </c>
      <c r="D12295" s="75">
        <f>IF($E12295="","",IFERROR(VLOOKUP(TRIM(E12295&amp;""),'Référentiel Articles'!$A$2:$F$634,3,FALSE),""))</f>
      </c>
      <c r="E12295" s="74" t="str">
        <v/>
      </c>
      <c r="F12295" s="75">
        <f>IF($E12295="","",IFERROR(VLOOKUP(TRIM(E12295&amp;""),'Référentiel Articles'!$A$2:$F$634,4,FALSE),""))</f>
      </c>
      <c r="G12295" s="76">
        <f>IF($E12295="","",IFERROR(VLOOKUP(TRIM(E12295&amp;""),'Référentiel Articles'!$A$2:$F$634,5,FALSE),""))</f>
      </c>
      <c r="H12295" s="77" t="str">
        <v/>
      </c>
      <c r="I12295" s="76">
        <f>IF($E12295="","",IFERROR(VLOOKUP(TRIM(E12295&amp;""),'Référentiel Articles'!$A$2:$F$634,6,FALSE),""))</f>
      </c>
      <c r="J12295" s="78">
        <f>IF(OR($E12295="",$H12295=""),"",$H12295*$I12295)</f>
      </c>
      <c r="K12295" s="79" t="str">
        <v/>
      </c>
    </row>
    <row r="12296">
      <c r="A12296" s="81" t="str">
        <v/>
      </c>
      <c r="B12296" s="81" t="str">
        <v/>
      </c>
      <c r="C12296" s="83">
        <f>IF($E12296="","",IFERROR(VLOOKUP(TRIM(E12296&amp;""),'Référentiel Articles'!$A$2:$F$634,2,FALSE),""))</f>
      </c>
      <c r="D12296" s="83">
        <f>IF($E12296="","",IFERROR(VLOOKUP(TRIM(E12296&amp;""),'Référentiel Articles'!$A$2:$F$634,3,FALSE),""))</f>
      </c>
      <c r="E12296" s="81" t="str">
        <v/>
      </c>
      <c r="F12296" s="83">
        <f>IF($E12296="","",IFERROR(VLOOKUP(TRIM(E12296&amp;""),'Référentiel Articles'!$A$2:$F$634,4,FALSE),""))</f>
      </c>
      <c r="G12296" s="84">
        <f>IF($E12296="","",IFERROR(VLOOKUP(TRIM(E12296&amp;""),'Référentiel Articles'!$A$2:$F$634,5,FALSE),""))</f>
      </c>
      <c r="H12296" s="85" t="str">
        <v/>
      </c>
      <c r="I12296" s="84">
        <f>IF($E12296="","",IFERROR(VLOOKUP(TRIM(E12296&amp;""),'Référentiel Articles'!$A$2:$F$634,6,FALSE),""))</f>
      </c>
      <c r="J12296" s="90">
        <f>IF(OR($E12296="",$H12296=""),"",$H12296*$I12296)</f>
      </c>
      <c r="K12296" s="87" t="str">
        <v/>
      </c>
    </row>
    <row r="12297">
      <c r="A12297" s="74" t="str">
        <v/>
      </c>
      <c r="B12297" s="74" t="str">
        <v/>
      </c>
      <c r="C12297" s="75">
        <f>IF($E12297="","",IFERROR(VLOOKUP(TRIM(E12297&amp;""),'Référentiel Articles'!$A$2:$F$634,2,FALSE),""))</f>
      </c>
      <c r="D12297" s="75">
        <f>IF($E12297="","",IFERROR(VLOOKUP(TRIM(E12297&amp;""),'Référentiel Articles'!$A$2:$F$634,3,FALSE),""))</f>
      </c>
      <c r="E12297" s="74" t="str">
        <v/>
      </c>
      <c r="F12297" s="75">
        <f>IF($E12297="","",IFERROR(VLOOKUP(TRIM(E12297&amp;""),'Référentiel Articles'!$A$2:$F$634,4,FALSE),""))</f>
      </c>
      <c r="G12297" s="76">
        <f>IF($E12297="","",IFERROR(VLOOKUP(TRIM(E12297&amp;""),'Référentiel Articles'!$A$2:$F$634,5,FALSE),""))</f>
      </c>
      <c r="H12297" s="77" t="str">
        <v/>
      </c>
      <c r="I12297" s="76">
        <f>IF($E12297="","",IFERROR(VLOOKUP(TRIM(E12297&amp;""),'Référentiel Articles'!$A$2:$F$634,6,FALSE),""))</f>
      </c>
      <c r="J12297" s="78">
        <f>IF(OR($E12297="",$H12297=""),"",$H12297*$I12297)</f>
      </c>
      <c r="K12297" s="79" t="str">
        <v/>
      </c>
    </row>
    <row r="12298">
      <c r="A12298" s="81" t="str">
        <v/>
      </c>
      <c r="B12298" s="81" t="str">
        <v/>
      </c>
      <c r="C12298" s="83">
        <f>IF($E12298="","",IFERROR(VLOOKUP(TRIM(E12298&amp;""),'Référentiel Articles'!$A$2:$F$634,2,FALSE),""))</f>
      </c>
      <c r="D12298" s="83">
        <f>IF($E12298="","",IFERROR(VLOOKUP(TRIM(E12298&amp;""),'Référentiel Articles'!$A$2:$F$634,3,FALSE),""))</f>
      </c>
      <c r="E12298" s="81" t="str">
        <v/>
      </c>
      <c r="F12298" s="83">
        <f>IF($E12298="","",IFERROR(VLOOKUP(TRIM(E12298&amp;""),'Référentiel Articles'!$A$2:$F$634,4,FALSE),""))</f>
      </c>
      <c r="G12298" s="84">
        <f>IF($E12298="","",IFERROR(VLOOKUP(TRIM(E12298&amp;""),'Référentiel Articles'!$A$2:$F$634,5,FALSE),""))</f>
      </c>
      <c r="H12298" s="85" t="str">
        <v/>
      </c>
      <c r="I12298" s="84">
        <f>IF($E12298="","",IFERROR(VLOOKUP(TRIM(E12298&amp;""),'Référentiel Articles'!$A$2:$F$634,6,FALSE),""))</f>
      </c>
      <c r="J12298" s="90">
        <f>IF(OR($E12298="",$H12298=""),"",$H12298*$I12298)</f>
      </c>
      <c r="K12298" s="87" t="str">
        <v/>
      </c>
    </row>
    <row r="12299">
      <c r="A12299" s="74" t="str">
        <v/>
      </c>
      <c r="B12299" s="74" t="str">
        <v/>
      </c>
      <c r="C12299" s="75">
        <f>IF($E12299="","",IFERROR(VLOOKUP(TRIM(E12299&amp;""),'Référentiel Articles'!$A$2:$F$634,2,FALSE),""))</f>
      </c>
      <c r="D12299" s="75">
        <f>IF($E12299="","",IFERROR(VLOOKUP(TRIM(E12299&amp;""),'Référentiel Articles'!$A$2:$F$634,3,FALSE),""))</f>
      </c>
      <c r="E12299" s="74" t="str">
        <v/>
      </c>
      <c r="F12299" s="75">
        <f>IF($E12299="","",IFERROR(VLOOKUP(TRIM(E12299&amp;""),'Référentiel Articles'!$A$2:$F$634,4,FALSE),""))</f>
      </c>
      <c r="G12299" s="76">
        <f>IF($E12299="","",IFERROR(VLOOKUP(TRIM(E12299&amp;""),'Référentiel Articles'!$A$2:$F$634,5,FALSE),""))</f>
      </c>
      <c r="H12299" s="77" t="str">
        <v/>
      </c>
      <c r="I12299" s="76">
        <f>IF($E12299="","",IFERROR(VLOOKUP(TRIM(E12299&amp;""),'Référentiel Articles'!$A$2:$F$634,6,FALSE),""))</f>
      </c>
      <c r="J12299" s="78">
        <f>IF(OR($E12299="",$H12299=""),"",$H12299*$I12299)</f>
      </c>
      <c r="K12299" s="79" t="str">
        <v/>
      </c>
    </row>
    <row r="12300">
      <c r="A12300" s="81" t="str">
        <v/>
      </c>
      <c r="B12300" s="81" t="str">
        <v/>
      </c>
      <c r="C12300" s="83">
        <f>IF($E12300="","",IFERROR(VLOOKUP(TRIM(E12300&amp;""),'Référentiel Articles'!$A$2:$F$634,2,FALSE),""))</f>
      </c>
      <c r="D12300" s="83">
        <f>IF($E12300="","",IFERROR(VLOOKUP(TRIM(E12300&amp;""),'Référentiel Articles'!$A$2:$F$634,3,FALSE),""))</f>
      </c>
      <c r="E12300" s="81" t="str">
        <v/>
      </c>
      <c r="F12300" s="83">
        <f>IF($E12300="","",IFERROR(VLOOKUP(TRIM(E12300&amp;""),'Référentiel Articles'!$A$2:$F$634,4,FALSE),""))</f>
      </c>
      <c r="G12300" s="84">
        <f>IF($E12300="","",IFERROR(VLOOKUP(TRIM(E12300&amp;""),'Référentiel Articles'!$A$2:$F$634,5,FALSE),""))</f>
      </c>
      <c r="H12300" s="85" t="str">
        <v/>
      </c>
      <c r="I12300" s="84">
        <f>IF($E12300="","",IFERROR(VLOOKUP(TRIM(E12300&amp;""),'Référentiel Articles'!$A$2:$F$634,6,FALSE),""))</f>
      </c>
      <c r="J12300" s="90">
        <f>IF(OR($E12300="",$H12300=""),"",$H12300*$I12300)</f>
      </c>
      <c r="K12300" s="87" t="str">
        <v/>
      </c>
    </row>
    <row r="12301">
      <c r="A12301" s="74" t="str">
        <v/>
      </c>
      <c r="B12301" s="74" t="str">
        <v/>
      </c>
      <c r="C12301" s="75">
        <f>IF($E12301="","",IFERROR(VLOOKUP(TRIM(E12301&amp;""),'Référentiel Articles'!$A$2:$F$634,2,FALSE),""))</f>
      </c>
      <c r="D12301" s="75">
        <f>IF($E12301="","",IFERROR(VLOOKUP(TRIM(E12301&amp;""),'Référentiel Articles'!$A$2:$F$634,3,FALSE),""))</f>
      </c>
      <c r="E12301" s="74" t="str">
        <v/>
      </c>
      <c r="F12301" s="75">
        <f>IF($E12301="","",IFERROR(VLOOKUP(TRIM(E12301&amp;""),'Référentiel Articles'!$A$2:$F$634,4,FALSE),""))</f>
      </c>
      <c r="G12301" s="76">
        <f>IF($E12301="","",IFERROR(VLOOKUP(TRIM(E12301&amp;""),'Référentiel Articles'!$A$2:$F$634,5,FALSE),""))</f>
      </c>
      <c r="H12301" s="77" t="str">
        <v/>
      </c>
      <c r="I12301" s="76">
        <f>IF($E12301="","",IFERROR(VLOOKUP(TRIM(E12301&amp;""),'Référentiel Articles'!$A$2:$F$634,6,FALSE),""))</f>
      </c>
      <c r="J12301" s="78">
        <f>IF(OR($E12301="",$H12301=""),"",$H12301*$I12301)</f>
      </c>
      <c r="K12301" s="79" t="str">
        <v/>
      </c>
    </row>
    <row r="12302">
      <c r="A12302" s="81" t="str">
        <v/>
      </c>
      <c r="B12302" s="81" t="str">
        <v/>
      </c>
      <c r="C12302" s="83">
        <f>IF($E12302="","",IFERROR(VLOOKUP(TRIM(E12302&amp;""),'Référentiel Articles'!$A$2:$F$634,2,FALSE),""))</f>
      </c>
      <c r="D12302" s="83">
        <f>IF($E12302="","",IFERROR(VLOOKUP(TRIM(E12302&amp;""),'Référentiel Articles'!$A$2:$F$634,3,FALSE),""))</f>
      </c>
      <c r="E12302" s="81" t="str">
        <v/>
      </c>
      <c r="F12302" s="83">
        <f>IF($E12302="","",IFERROR(VLOOKUP(TRIM(E12302&amp;""),'Référentiel Articles'!$A$2:$F$634,4,FALSE),""))</f>
      </c>
      <c r="G12302" s="84">
        <f>IF($E12302="","",IFERROR(VLOOKUP(TRIM(E12302&amp;""),'Référentiel Articles'!$A$2:$F$634,5,FALSE),""))</f>
      </c>
      <c r="H12302" s="85" t="str">
        <v/>
      </c>
      <c r="I12302" s="84">
        <f>IF($E12302="","",IFERROR(VLOOKUP(TRIM(E12302&amp;""),'Référentiel Articles'!$A$2:$F$634,6,FALSE),""))</f>
      </c>
      <c r="J12302" s="90">
        <f>IF(OR($E12302="",$H12302=""),"",$H12302*$I12302)</f>
      </c>
      <c r="K12302" s="87" t="str">
        <v/>
      </c>
    </row>
    <row r="12303">
      <c r="A12303" s="74" t="str">
        <v/>
      </c>
      <c r="B12303" s="74" t="str">
        <v/>
      </c>
      <c r="C12303" s="75">
        <f>IF($E12303="","",IFERROR(VLOOKUP(TRIM(E12303&amp;""),'Référentiel Articles'!$A$2:$F$634,2,FALSE),""))</f>
      </c>
      <c r="D12303" s="75">
        <f>IF($E12303="","",IFERROR(VLOOKUP(TRIM(E12303&amp;""),'Référentiel Articles'!$A$2:$F$634,3,FALSE),""))</f>
      </c>
      <c r="E12303" s="74" t="str">
        <v/>
      </c>
      <c r="F12303" s="75">
        <f>IF($E12303="","",IFERROR(VLOOKUP(TRIM(E12303&amp;""),'Référentiel Articles'!$A$2:$F$634,4,FALSE),""))</f>
      </c>
      <c r="G12303" s="76">
        <f>IF($E12303="","",IFERROR(VLOOKUP(TRIM(E12303&amp;""),'Référentiel Articles'!$A$2:$F$634,5,FALSE),""))</f>
      </c>
      <c r="H12303" s="77" t="str">
        <v/>
      </c>
      <c r="I12303" s="76">
        <f>IF($E12303="","",IFERROR(VLOOKUP(TRIM(E12303&amp;""),'Référentiel Articles'!$A$2:$F$634,6,FALSE),""))</f>
      </c>
      <c r="J12303" s="78">
        <f>IF(OR($E12303="",$H12303=""),"",$H12303*$I12303)</f>
      </c>
      <c r="K12303" s="79" t="str">
        <v/>
      </c>
    </row>
    <row r="12304">
      <c r="A12304" s="81" t="str">
        <v/>
      </c>
      <c r="B12304" s="81" t="str">
        <v/>
      </c>
      <c r="C12304" s="83">
        <f>IF($E12304="","",IFERROR(VLOOKUP(TRIM(E12304&amp;""),'Référentiel Articles'!$A$2:$F$634,2,FALSE),""))</f>
      </c>
      <c r="D12304" s="83">
        <f>IF($E12304="","",IFERROR(VLOOKUP(TRIM(E12304&amp;""),'Référentiel Articles'!$A$2:$F$634,3,FALSE),""))</f>
      </c>
      <c r="E12304" s="81" t="str">
        <v/>
      </c>
      <c r="F12304" s="83">
        <f>IF($E12304="","",IFERROR(VLOOKUP(TRIM(E12304&amp;""),'Référentiel Articles'!$A$2:$F$634,4,FALSE),""))</f>
      </c>
      <c r="G12304" s="84">
        <f>IF($E12304="","",IFERROR(VLOOKUP(TRIM(E12304&amp;""),'Référentiel Articles'!$A$2:$F$634,5,FALSE),""))</f>
      </c>
      <c r="H12304" s="85" t="str">
        <v/>
      </c>
      <c r="I12304" s="84">
        <f>IF($E12304="","",IFERROR(VLOOKUP(TRIM(E12304&amp;""),'Référentiel Articles'!$A$2:$F$634,6,FALSE),""))</f>
      </c>
      <c r="J12304" s="90">
        <f>IF(OR($E12304="",$H12304=""),"",$H12304*$I12304)</f>
      </c>
      <c r="K12304" s="87" t="str">
        <v/>
      </c>
    </row>
    <row r="12305">
      <c r="A12305" s="74" t="str">
        <v/>
      </c>
      <c r="B12305" s="74" t="str">
        <v/>
      </c>
      <c r="C12305" s="75">
        <f>IF($E12305="","",IFERROR(VLOOKUP(TRIM(E12305&amp;""),'Référentiel Articles'!$A$2:$F$634,2,FALSE),""))</f>
      </c>
      <c r="D12305" s="75">
        <f>IF($E12305="","",IFERROR(VLOOKUP(TRIM(E12305&amp;""),'Référentiel Articles'!$A$2:$F$634,3,FALSE),""))</f>
      </c>
      <c r="E12305" s="74" t="str">
        <v/>
      </c>
      <c r="F12305" s="75">
        <f>IF($E12305="","",IFERROR(VLOOKUP(TRIM(E12305&amp;""),'Référentiel Articles'!$A$2:$F$634,4,FALSE),""))</f>
      </c>
      <c r="G12305" s="76">
        <f>IF($E12305="","",IFERROR(VLOOKUP(TRIM(E12305&amp;""),'Référentiel Articles'!$A$2:$F$634,5,FALSE),""))</f>
      </c>
      <c r="H12305" s="77" t="str">
        <v/>
      </c>
      <c r="I12305" s="76">
        <f>IF($E12305="","",IFERROR(VLOOKUP(TRIM(E12305&amp;""),'Référentiel Articles'!$A$2:$F$634,6,FALSE),""))</f>
      </c>
      <c r="J12305" s="78">
        <f>IF(OR($E12305="",$H12305=""),"",$H12305*$I12305)</f>
      </c>
      <c r="K12305" s="79" t="str">
        <v/>
      </c>
    </row>
    <row r="12306">
      <c r="A12306" s="81" t="str">
        <v/>
      </c>
      <c r="B12306" s="81" t="str">
        <v/>
      </c>
      <c r="C12306" s="83">
        <f>IF($E12306="","",IFERROR(VLOOKUP(TRIM(E12306&amp;""),'Référentiel Articles'!$A$2:$F$634,2,FALSE),""))</f>
      </c>
      <c r="D12306" s="83">
        <f>IF($E12306="","",IFERROR(VLOOKUP(TRIM(E12306&amp;""),'Référentiel Articles'!$A$2:$F$634,3,FALSE),""))</f>
      </c>
      <c r="E12306" s="81" t="str">
        <v/>
      </c>
      <c r="F12306" s="83">
        <f>IF($E12306="","",IFERROR(VLOOKUP(TRIM(E12306&amp;""),'Référentiel Articles'!$A$2:$F$634,4,FALSE),""))</f>
      </c>
      <c r="G12306" s="84">
        <f>IF($E12306="","",IFERROR(VLOOKUP(TRIM(E12306&amp;""),'Référentiel Articles'!$A$2:$F$634,5,FALSE),""))</f>
      </c>
      <c r="H12306" s="85" t="str">
        <v/>
      </c>
      <c r="I12306" s="84">
        <f>IF($E12306="","",IFERROR(VLOOKUP(TRIM(E12306&amp;""),'Référentiel Articles'!$A$2:$F$634,6,FALSE),""))</f>
      </c>
      <c r="J12306" s="90">
        <f>IF(OR($E12306="",$H12306=""),"",$H12306*$I12306)</f>
      </c>
      <c r="K12306" s="87" t="str">
        <v/>
      </c>
    </row>
    <row r="12307">
      <c r="A12307" s="74" t="str">
        <v/>
      </c>
      <c r="B12307" s="74" t="str">
        <v/>
      </c>
      <c r="C12307" s="75">
        <f>IF($E12307="","",IFERROR(VLOOKUP(TRIM(E12307&amp;""),'Référentiel Articles'!$A$2:$F$634,2,FALSE),""))</f>
      </c>
      <c r="D12307" s="75">
        <f>IF($E12307="","",IFERROR(VLOOKUP(TRIM(E12307&amp;""),'Référentiel Articles'!$A$2:$F$634,3,FALSE),""))</f>
      </c>
      <c r="E12307" s="74" t="str">
        <v/>
      </c>
      <c r="F12307" s="75">
        <f>IF($E12307="","",IFERROR(VLOOKUP(TRIM(E12307&amp;""),'Référentiel Articles'!$A$2:$F$634,4,FALSE),""))</f>
      </c>
      <c r="G12307" s="76">
        <f>IF($E12307="","",IFERROR(VLOOKUP(TRIM(E12307&amp;""),'Référentiel Articles'!$A$2:$F$634,5,FALSE),""))</f>
      </c>
      <c r="H12307" s="77" t="str">
        <v/>
      </c>
      <c r="I12307" s="76">
        <f>IF($E12307="","",IFERROR(VLOOKUP(TRIM(E12307&amp;""),'Référentiel Articles'!$A$2:$F$634,6,FALSE),""))</f>
      </c>
      <c r="J12307" s="78">
        <f>IF(OR($E12307="",$H12307=""),"",$H12307*$I12307)</f>
      </c>
      <c r="K12307" s="79" t="str">
        <v/>
      </c>
    </row>
    <row r="12308">
      <c r="A12308" s="81" t="str">
        <v/>
      </c>
      <c r="B12308" s="81" t="str">
        <v/>
      </c>
      <c r="C12308" s="83">
        <f>IF($E12308="","",IFERROR(VLOOKUP(TRIM(E12308&amp;""),'Référentiel Articles'!$A$2:$F$634,2,FALSE),""))</f>
      </c>
      <c r="D12308" s="83">
        <f>IF($E12308="","",IFERROR(VLOOKUP(TRIM(E12308&amp;""),'Référentiel Articles'!$A$2:$F$634,3,FALSE),""))</f>
      </c>
      <c r="E12308" s="81" t="str">
        <v/>
      </c>
      <c r="F12308" s="83">
        <f>IF($E12308="","",IFERROR(VLOOKUP(TRIM(E12308&amp;""),'Référentiel Articles'!$A$2:$F$634,4,FALSE),""))</f>
      </c>
      <c r="G12308" s="84">
        <f>IF($E12308="","",IFERROR(VLOOKUP(TRIM(E12308&amp;""),'Référentiel Articles'!$A$2:$F$634,5,FALSE),""))</f>
      </c>
      <c r="H12308" s="85" t="str">
        <v/>
      </c>
      <c r="I12308" s="84">
        <f>IF($E12308="","",IFERROR(VLOOKUP(TRIM(E12308&amp;""),'Référentiel Articles'!$A$2:$F$634,6,FALSE),""))</f>
      </c>
      <c r="J12308" s="90">
        <f>IF(OR($E12308="",$H12308=""),"",$H12308*$I12308)</f>
      </c>
      <c r="K12308" s="87" t="str">
        <v/>
      </c>
    </row>
    <row r="12309">
      <c r="A12309" s="74" t="str">
        <v/>
      </c>
      <c r="B12309" s="74" t="str">
        <v/>
      </c>
      <c r="C12309" s="75">
        <f>IF($E12309="","",IFERROR(VLOOKUP(TRIM(E12309&amp;""),'Référentiel Articles'!$A$2:$F$634,2,FALSE),""))</f>
      </c>
      <c r="D12309" s="75">
        <f>IF($E12309="","",IFERROR(VLOOKUP(TRIM(E12309&amp;""),'Référentiel Articles'!$A$2:$F$634,3,FALSE),""))</f>
      </c>
      <c r="E12309" s="74" t="str">
        <v/>
      </c>
      <c r="F12309" s="75">
        <f>IF($E12309="","",IFERROR(VLOOKUP(TRIM(E12309&amp;""),'Référentiel Articles'!$A$2:$F$634,4,FALSE),""))</f>
      </c>
      <c r="G12309" s="76">
        <f>IF($E12309="","",IFERROR(VLOOKUP(TRIM(E12309&amp;""),'Référentiel Articles'!$A$2:$F$634,5,FALSE),""))</f>
      </c>
      <c r="H12309" s="77" t="str">
        <v/>
      </c>
      <c r="I12309" s="76">
        <f>IF($E12309="","",IFERROR(VLOOKUP(TRIM(E12309&amp;""),'Référentiel Articles'!$A$2:$F$634,6,FALSE),""))</f>
      </c>
      <c r="J12309" s="78">
        <f>IF(OR($E12309="",$H12309=""),"",$H12309*$I12309)</f>
      </c>
      <c r="K12309" s="79" t="str">
        <v/>
      </c>
    </row>
    <row r="12310">
      <c r="A12310" s="81" t="str">
        <v/>
      </c>
      <c r="B12310" s="81" t="str">
        <v/>
      </c>
      <c r="C12310" s="83">
        <f>IF($E12310="","",IFERROR(VLOOKUP(TRIM(E12310&amp;""),'Référentiel Articles'!$A$2:$F$634,2,FALSE),""))</f>
      </c>
      <c r="D12310" s="83">
        <f>IF($E12310="","",IFERROR(VLOOKUP(TRIM(E12310&amp;""),'Référentiel Articles'!$A$2:$F$634,3,FALSE),""))</f>
      </c>
      <c r="E12310" s="81" t="str">
        <v/>
      </c>
      <c r="F12310" s="83">
        <f>IF($E12310="","",IFERROR(VLOOKUP(TRIM(E12310&amp;""),'Référentiel Articles'!$A$2:$F$634,4,FALSE),""))</f>
      </c>
      <c r="G12310" s="84">
        <f>IF($E12310="","",IFERROR(VLOOKUP(TRIM(E12310&amp;""),'Référentiel Articles'!$A$2:$F$634,5,FALSE),""))</f>
      </c>
      <c r="H12310" s="85" t="str">
        <v/>
      </c>
      <c r="I12310" s="84">
        <f>IF($E12310="","",IFERROR(VLOOKUP(TRIM(E12310&amp;""),'Référentiel Articles'!$A$2:$F$634,6,FALSE),""))</f>
      </c>
      <c r="J12310" s="90">
        <f>IF(OR($E12310="",$H12310=""),"",$H12310*$I12310)</f>
      </c>
      <c r="K12310" s="87" t="str">
        <v/>
      </c>
    </row>
    <row r="12311">
      <c r="A12311" s="74" t="str">
        <v/>
      </c>
      <c r="B12311" s="74" t="str">
        <v/>
      </c>
      <c r="C12311" s="75">
        <f>IF($E12311="","",IFERROR(VLOOKUP(TRIM(E12311&amp;""),'Référentiel Articles'!$A$2:$F$634,2,FALSE),""))</f>
      </c>
      <c r="D12311" s="75">
        <f>IF($E12311="","",IFERROR(VLOOKUP(TRIM(E12311&amp;""),'Référentiel Articles'!$A$2:$F$634,3,FALSE),""))</f>
      </c>
      <c r="E12311" s="74" t="str">
        <v/>
      </c>
      <c r="F12311" s="75">
        <f>IF($E12311="","",IFERROR(VLOOKUP(TRIM(E12311&amp;""),'Référentiel Articles'!$A$2:$F$634,4,FALSE),""))</f>
      </c>
      <c r="G12311" s="76">
        <f>IF($E12311="","",IFERROR(VLOOKUP(TRIM(E12311&amp;""),'Référentiel Articles'!$A$2:$F$634,5,FALSE),""))</f>
      </c>
      <c r="H12311" s="77" t="str">
        <v/>
      </c>
      <c r="I12311" s="76">
        <f>IF($E12311="","",IFERROR(VLOOKUP(TRIM(E12311&amp;""),'Référentiel Articles'!$A$2:$F$634,6,FALSE),""))</f>
      </c>
      <c r="J12311" s="78">
        <f>IF(OR($E12311="",$H12311=""),"",$H12311*$I12311)</f>
      </c>
      <c r="K12311" s="79" t="str">
        <v/>
      </c>
    </row>
    <row r="12312">
      <c r="A12312" s="81" t="str">
        <v/>
      </c>
      <c r="B12312" s="81" t="str">
        <v/>
      </c>
      <c r="C12312" s="83">
        <f>IF($E12312="","",IFERROR(VLOOKUP(TRIM(E12312&amp;""),'Référentiel Articles'!$A$2:$F$634,2,FALSE),""))</f>
      </c>
      <c r="D12312" s="83">
        <f>IF($E12312="","",IFERROR(VLOOKUP(TRIM(E12312&amp;""),'Référentiel Articles'!$A$2:$F$634,3,FALSE),""))</f>
      </c>
      <c r="E12312" s="81" t="str">
        <v/>
      </c>
      <c r="F12312" s="83">
        <f>IF($E12312="","",IFERROR(VLOOKUP(TRIM(E12312&amp;""),'Référentiel Articles'!$A$2:$F$634,4,FALSE),""))</f>
      </c>
      <c r="G12312" s="84">
        <f>IF($E12312="","",IFERROR(VLOOKUP(TRIM(E12312&amp;""),'Référentiel Articles'!$A$2:$F$634,5,FALSE),""))</f>
      </c>
      <c r="H12312" s="85" t="str">
        <v/>
      </c>
      <c r="I12312" s="84">
        <f>IF($E12312="","",IFERROR(VLOOKUP(TRIM(E12312&amp;""),'Référentiel Articles'!$A$2:$F$634,6,FALSE),""))</f>
      </c>
      <c r="J12312" s="90">
        <f>IF(OR($E12312="",$H12312=""),"",$H12312*$I12312)</f>
      </c>
      <c r="K12312" s="87" t="str">
        <v/>
      </c>
    </row>
    <row r="12313">
      <c r="A12313" s="74" t="str">
        <v/>
      </c>
      <c r="B12313" s="74" t="str">
        <v/>
      </c>
      <c r="C12313" s="75">
        <f>IF($E12313="","",IFERROR(VLOOKUP(TRIM(E12313&amp;""),'Référentiel Articles'!$A$2:$F$634,2,FALSE),""))</f>
      </c>
      <c r="D12313" s="75">
        <f>IF($E12313="","",IFERROR(VLOOKUP(TRIM(E12313&amp;""),'Référentiel Articles'!$A$2:$F$634,3,FALSE),""))</f>
      </c>
      <c r="E12313" s="74" t="str">
        <v/>
      </c>
      <c r="F12313" s="75">
        <f>IF($E12313="","",IFERROR(VLOOKUP(TRIM(E12313&amp;""),'Référentiel Articles'!$A$2:$F$634,4,FALSE),""))</f>
      </c>
      <c r="G12313" s="76">
        <f>IF($E12313="","",IFERROR(VLOOKUP(TRIM(E12313&amp;""),'Référentiel Articles'!$A$2:$F$634,5,FALSE),""))</f>
      </c>
      <c r="H12313" s="77" t="str">
        <v/>
      </c>
      <c r="I12313" s="76">
        <f>IF($E12313="","",IFERROR(VLOOKUP(TRIM(E12313&amp;""),'Référentiel Articles'!$A$2:$F$634,6,FALSE),""))</f>
      </c>
      <c r="J12313" s="78">
        <f>IF(OR($E12313="",$H12313=""),"",$H12313*$I12313)</f>
      </c>
      <c r="K12313" s="79" t="str">
        <v/>
      </c>
    </row>
    <row r="12314">
      <c r="A12314" s="81" t="str">
        <v/>
      </c>
      <c r="B12314" s="81" t="str">
        <v/>
      </c>
      <c r="C12314" s="83">
        <f>IF($E12314="","",IFERROR(VLOOKUP(TRIM(E12314&amp;""),'Référentiel Articles'!$A$2:$F$634,2,FALSE),""))</f>
      </c>
      <c r="D12314" s="83">
        <f>IF($E12314="","",IFERROR(VLOOKUP(TRIM(E12314&amp;""),'Référentiel Articles'!$A$2:$F$634,3,FALSE),""))</f>
      </c>
      <c r="E12314" s="81" t="str">
        <v/>
      </c>
      <c r="F12314" s="83">
        <f>IF($E12314="","",IFERROR(VLOOKUP(TRIM(E12314&amp;""),'Référentiel Articles'!$A$2:$F$634,4,FALSE),""))</f>
      </c>
      <c r="G12314" s="84">
        <f>IF($E12314="","",IFERROR(VLOOKUP(TRIM(E12314&amp;""),'Référentiel Articles'!$A$2:$F$634,5,FALSE),""))</f>
      </c>
      <c r="H12314" s="85" t="str">
        <v/>
      </c>
      <c r="I12314" s="84">
        <f>IF($E12314="","",IFERROR(VLOOKUP(TRIM(E12314&amp;""),'Référentiel Articles'!$A$2:$F$634,6,FALSE),""))</f>
      </c>
      <c r="J12314" s="90">
        <f>IF(OR($E12314="",$H12314=""),"",$H12314*$I12314)</f>
      </c>
      <c r="K12314" s="87" t="str">
        <v/>
      </c>
    </row>
    <row r="12315">
      <c r="A12315" s="74" t="str">
        <v/>
      </c>
      <c r="B12315" s="74" t="str">
        <v/>
      </c>
      <c r="C12315" s="75">
        <f>IF($E12315="","",IFERROR(VLOOKUP(TRIM(E12315&amp;""),'Référentiel Articles'!$A$2:$F$634,2,FALSE),""))</f>
      </c>
      <c r="D12315" s="75">
        <f>IF($E12315="","",IFERROR(VLOOKUP(TRIM(E12315&amp;""),'Référentiel Articles'!$A$2:$F$634,3,FALSE),""))</f>
      </c>
      <c r="E12315" s="74" t="str">
        <v/>
      </c>
      <c r="F12315" s="75">
        <f>IF($E12315="","",IFERROR(VLOOKUP(TRIM(E12315&amp;""),'Référentiel Articles'!$A$2:$F$634,4,FALSE),""))</f>
      </c>
      <c r="G12315" s="76">
        <f>IF($E12315="","",IFERROR(VLOOKUP(TRIM(E12315&amp;""),'Référentiel Articles'!$A$2:$F$634,5,FALSE),""))</f>
      </c>
      <c r="H12315" s="77" t="str">
        <v/>
      </c>
      <c r="I12315" s="76">
        <f>IF($E12315="","",IFERROR(VLOOKUP(TRIM(E12315&amp;""),'Référentiel Articles'!$A$2:$F$634,6,FALSE),""))</f>
      </c>
      <c r="J12315" s="78">
        <f>IF(OR($E12315="",$H12315=""),"",$H12315*$I12315)</f>
      </c>
      <c r="K12315" s="79" t="str">
        <v/>
      </c>
    </row>
    <row r="12316">
      <c r="A12316" s="81" t="str">
        <v/>
      </c>
      <c r="B12316" s="81" t="str">
        <v/>
      </c>
      <c r="C12316" s="83">
        <f>IF($E12316="","",IFERROR(VLOOKUP(TRIM(E12316&amp;""),'Référentiel Articles'!$A$2:$F$634,2,FALSE),""))</f>
      </c>
      <c r="D12316" s="83">
        <f>IF($E12316="","",IFERROR(VLOOKUP(TRIM(E12316&amp;""),'Référentiel Articles'!$A$2:$F$634,3,FALSE),""))</f>
      </c>
      <c r="E12316" s="81" t="str">
        <v/>
      </c>
      <c r="F12316" s="83">
        <f>IF($E12316="","",IFERROR(VLOOKUP(TRIM(E12316&amp;""),'Référentiel Articles'!$A$2:$F$634,4,FALSE),""))</f>
      </c>
      <c r="G12316" s="84">
        <f>IF($E12316="","",IFERROR(VLOOKUP(TRIM(E12316&amp;""),'Référentiel Articles'!$A$2:$F$634,5,FALSE),""))</f>
      </c>
      <c r="H12316" s="85" t="str">
        <v/>
      </c>
      <c r="I12316" s="84">
        <f>IF($E12316="","",IFERROR(VLOOKUP(TRIM(E12316&amp;""),'Référentiel Articles'!$A$2:$F$634,6,FALSE),""))</f>
      </c>
      <c r="J12316" s="90">
        <f>IF(OR($E12316="",$H12316=""),"",$H12316*$I12316)</f>
      </c>
      <c r="K12316" s="87" t="str">
        <v/>
      </c>
    </row>
    <row r="12317">
      <c r="A12317" s="74" t="str">
        <v/>
      </c>
      <c r="B12317" s="74" t="str">
        <v/>
      </c>
      <c r="C12317" s="75">
        <f>IF($E12317="","",IFERROR(VLOOKUP(TRIM(E12317&amp;""),'Référentiel Articles'!$A$2:$F$634,2,FALSE),""))</f>
      </c>
      <c r="D12317" s="75">
        <f>IF($E12317="","",IFERROR(VLOOKUP(TRIM(E12317&amp;""),'Référentiel Articles'!$A$2:$F$634,3,FALSE),""))</f>
      </c>
      <c r="E12317" s="74" t="str">
        <v/>
      </c>
      <c r="F12317" s="75">
        <f>IF($E12317="","",IFERROR(VLOOKUP(TRIM(E12317&amp;""),'Référentiel Articles'!$A$2:$F$634,4,FALSE),""))</f>
      </c>
      <c r="G12317" s="76">
        <f>IF($E12317="","",IFERROR(VLOOKUP(TRIM(E12317&amp;""),'Référentiel Articles'!$A$2:$F$634,5,FALSE),""))</f>
      </c>
      <c r="H12317" s="77" t="str">
        <v/>
      </c>
      <c r="I12317" s="76">
        <f>IF($E12317="","",IFERROR(VLOOKUP(TRIM(E12317&amp;""),'Référentiel Articles'!$A$2:$F$634,6,FALSE),""))</f>
      </c>
      <c r="J12317" s="78">
        <f>IF(OR($E12317="",$H12317=""),"",$H12317*$I12317)</f>
      </c>
      <c r="K12317" s="79" t="str">
        <v/>
      </c>
    </row>
    <row r="12318">
      <c r="A12318" s="81" t="str">
        <v/>
      </c>
      <c r="B12318" s="81" t="str">
        <v/>
      </c>
      <c r="C12318" s="83">
        <f>IF($E12318="","",IFERROR(VLOOKUP(TRIM(E12318&amp;""),'Référentiel Articles'!$A$2:$F$634,2,FALSE),""))</f>
      </c>
      <c r="D12318" s="83">
        <f>IF($E12318="","",IFERROR(VLOOKUP(TRIM(E12318&amp;""),'Référentiel Articles'!$A$2:$F$634,3,FALSE),""))</f>
      </c>
      <c r="E12318" s="81" t="str">
        <v/>
      </c>
      <c r="F12318" s="83">
        <f>IF($E12318="","",IFERROR(VLOOKUP(TRIM(E12318&amp;""),'Référentiel Articles'!$A$2:$F$634,4,FALSE),""))</f>
      </c>
      <c r="G12318" s="84">
        <f>IF($E12318="","",IFERROR(VLOOKUP(TRIM(E12318&amp;""),'Référentiel Articles'!$A$2:$F$634,5,FALSE),""))</f>
      </c>
      <c r="H12318" s="85" t="str">
        <v/>
      </c>
      <c r="I12318" s="84">
        <f>IF($E12318="","",IFERROR(VLOOKUP(TRIM(E12318&amp;""),'Référentiel Articles'!$A$2:$F$634,6,FALSE),""))</f>
      </c>
      <c r="J12318" s="90">
        <f>IF(OR($E12318="",$H12318=""),"",$H12318*$I12318)</f>
      </c>
      <c r="K12318" s="87" t="str">
        <v/>
      </c>
    </row>
    <row r="12319">
      <c r="A12319" s="74" t="str">
        <v/>
      </c>
      <c r="B12319" s="74" t="str">
        <v/>
      </c>
      <c r="C12319" s="75">
        <f>IF($E12319="","",IFERROR(VLOOKUP(TRIM(E12319&amp;""),'Référentiel Articles'!$A$2:$F$634,2,FALSE),""))</f>
      </c>
      <c r="D12319" s="75">
        <f>IF($E12319="","",IFERROR(VLOOKUP(TRIM(E12319&amp;""),'Référentiel Articles'!$A$2:$F$634,3,FALSE),""))</f>
      </c>
      <c r="E12319" s="74" t="str">
        <v/>
      </c>
      <c r="F12319" s="75">
        <f>IF($E12319="","",IFERROR(VLOOKUP(TRIM(E12319&amp;""),'Référentiel Articles'!$A$2:$F$634,4,FALSE),""))</f>
      </c>
      <c r="G12319" s="76">
        <f>IF($E12319="","",IFERROR(VLOOKUP(TRIM(E12319&amp;""),'Référentiel Articles'!$A$2:$F$634,5,FALSE),""))</f>
      </c>
      <c r="H12319" s="77" t="str">
        <v/>
      </c>
      <c r="I12319" s="76">
        <f>IF($E12319="","",IFERROR(VLOOKUP(TRIM(E12319&amp;""),'Référentiel Articles'!$A$2:$F$634,6,FALSE),""))</f>
      </c>
      <c r="J12319" s="78">
        <f>IF(OR($E12319="",$H12319=""),"",$H12319*$I12319)</f>
      </c>
      <c r="K12319" s="79" t="str">
        <v/>
      </c>
    </row>
    <row r="12320">
      <c r="A12320" s="81" t="str">
        <v/>
      </c>
      <c r="B12320" s="81" t="str">
        <v/>
      </c>
      <c r="C12320" s="83">
        <f>IF($E12320="","",IFERROR(VLOOKUP(TRIM(E12320&amp;""),'Référentiel Articles'!$A$2:$F$634,2,FALSE),""))</f>
      </c>
      <c r="D12320" s="83">
        <f>IF($E12320="","",IFERROR(VLOOKUP(TRIM(E12320&amp;""),'Référentiel Articles'!$A$2:$F$634,3,FALSE),""))</f>
      </c>
      <c r="E12320" s="81" t="str">
        <v/>
      </c>
      <c r="F12320" s="83">
        <f>IF($E12320="","",IFERROR(VLOOKUP(TRIM(E12320&amp;""),'Référentiel Articles'!$A$2:$F$634,4,FALSE),""))</f>
      </c>
      <c r="G12320" s="84">
        <f>IF($E12320="","",IFERROR(VLOOKUP(TRIM(E12320&amp;""),'Référentiel Articles'!$A$2:$F$634,5,FALSE),""))</f>
      </c>
      <c r="H12320" s="85" t="str">
        <v/>
      </c>
      <c r="I12320" s="84">
        <f>IF($E12320="","",IFERROR(VLOOKUP(TRIM(E12320&amp;""),'Référentiel Articles'!$A$2:$F$634,6,FALSE),""))</f>
      </c>
      <c r="J12320" s="90">
        <f>IF(OR($E12320="",$H12320=""),"",$H12320*$I12320)</f>
      </c>
      <c r="K12320" s="87" t="str">
        <v/>
      </c>
    </row>
    <row r="12321">
      <c r="A12321" s="74" t="str">
        <v/>
      </c>
      <c r="B12321" s="74" t="str">
        <v/>
      </c>
      <c r="C12321" s="75">
        <f>IF($E12321="","",IFERROR(VLOOKUP(TRIM(E12321&amp;""),'Référentiel Articles'!$A$2:$F$634,2,FALSE),""))</f>
      </c>
      <c r="D12321" s="75">
        <f>IF($E12321="","",IFERROR(VLOOKUP(TRIM(E12321&amp;""),'Référentiel Articles'!$A$2:$F$634,3,FALSE),""))</f>
      </c>
      <c r="E12321" s="74" t="str">
        <v/>
      </c>
      <c r="F12321" s="75">
        <f>IF($E12321="","",IFERROR(VLOOKUP(TRIM(E12321&amp;""),'Référentiel Articles'!$A$2:$F$634,4,FALSE),""))</f>
      </c>
      <c r="G12321" s="76">
        <f>IF($E12321="","",IFERROR(VLOOKUP(TRIM(E12321&amp;""),'Référentiel Articles'!$A$2:$F$634,5,FALSE),""))</f>
      </c>
      <c r="H12321" s="77" t="str">
        <v/>
      </c>
      <c r="I12321" s="76">
        <f>IF($E12321="","",IFERROR(VLOOKUP(TRIM(E12321&amp;""),'Référentiel Articles'!$A$2:$F$634,6,FALSE),""))</f>
      </c>
      <c r="J12321" s="78">
        <f>IF(OR($E12321="",$H12321=""),"",$H12321*$I12321)</f>
      </c>
      <c r="K12321" s="79" t="str">
        <v/>
      </c>
    </row>
    <row r="12322">
      <c r="A12322" s="81" t="str">
        <v/>
      </c>
      <c r="B12322" s="81" t="str">
        <v/>
      </c>
      <c r="C12322" s="83">
        <f>IF($E12322="","",IFERROR(VLOOKUP(TRIM(E12322&amp;""),'Référentiel Articles'!$A$2:$F$634,2,FALSE),""))</f>
      </c>
      <c r="D12322" s="83">
        <f>IF($E12322="","",IFERROR(VLOOKUP(TRIM(E12322&amp;""),'Référentiel Articles'!$A$2:$F$634,3,FALSE),""))</f>
      </c>
      <c r="E12322" s="81" t="str">
        <v/>
      </c>
      <c r="F12322" s="83">
        <f>IF($E12322="","",IFERROR(VLOOKUP(TRIM(E12322&amp;""),'Référentiel Articles'!$A$2:$F$634,4,FALSE),""))</f>
      </c>
      <c r="G12322" s="84">
        <f>IF($E12322="","",IFERROR(VLOOKUP(TRIM(E12322&amp;""),'Référentiel Articles'!$A$2:$F$634,5,FALSE),""))</f>
      </c>
      <c r="H12322" s="85" t="str">
        <v/>
      </c>
      <c r="I12322" s="84">
        <f>IF($E12322="","",IFERROR(VLOOKUP(TRIM(E12322&amp;""),'Référentiel Articles'!$A$2:$F$634,6,FALSE),""))</f>
      </c>
      <c r="J12322" s="90">
        <f>IF(OR($E12322="",$H12322=""),"",$H12322*$I12322)</f>
      </c>
      <c r="K12322" s="87" t="str">
        <v/>
      </c>
    </row>
    <row r="12323">
      <c r="A12323" s="74" t="str">
        <v/>
      </c>
      <c r="B12323" s="74" t="str">
        <v/>
      </c>
      <c r="C12323" s="75">
        <f>IF($E12323="","",IFERROR(VLOOKUP(TRIM(E12323&amp;""),'Référentiel Articles'!$A$2:$F$634,2,FALSE),""))</f>
      </c>
      <c r="D12323" s="75">
        <f>IF($E12323="","",IFERROR(VLOOKUP(TRIM(E12323&amp;""),'Référentiel Articles'!$A$2:$F$634,3,FALSE),""))</f>
      </c>
      <c r="E12323" s="74" t="str">
        <v/>
      </c>
      <c r="F12323" s="75">
        <f>IF($E12323="","",IFERROR(VLOOKUP(TRIM(E12323&amp;""),'Référentiel Articles'!$A$2:$F$634,4,FALSE),""))</f>
      </c>
      <c r="G12323" s="76">
        <f>IF($E12323="","",IFERROR(VLOOKUP(TRIM(E12323&amp;""),'Référentiel Articles'!$A$2:$F$634,5,FALSE),""))</f>
      </c>
      <c r="H12323" s="77" t="str">
        <v/>
      </c>
      <c r="I12323" s="76">
        <f>IF($E12323="","",IFERROR(VLOOKUP(TRIM(E12323&amp;""),'Référentiel Articles'!$A$2:$F$634,6,FALSE),""))</f>
      </c>
      <c r="J12323" s="78">
        <f>IF(OR($E12323="",$H12323=""),"",$H12323*$I12323)</f>
      </c>
      <c r="K12323" s="79" t="str">
        <v/>
      </c>
    </row>
    <row r="12324">
      <c r="A12324" s="81" t="str">
        <v/>
      </c>
      <c r="B12324" s="81" t="str">
        <v/>
      </c>
      <c r="C12324" s="83">
        <f>IF($E12324="","",IFERROR(VLOOKUP(TRIM(E12324&amp;""),'Référentiel Articles'!$A$2:$F$634,2,FALSE),""))</f>
      </c>
      <c r="D12324" s="83">
        <f>IF($E12324="","",IFERROR(VLOOKUP(TRIM(E12324&amp;""),'Référentiel Articles'!$A$2:$F$634,3,FALSE),""))</f>
      </c>
      <c r="E12324" s="81" t="str">
        <v/>
      </c>
      <c r="F12324" s="83">
        <f>IF($E12324="","",IFERROR(VLOOKUP(TRIM(E12324&amp;""),'Référentiel Articles'!$A$2:$F$634,4,FALSE),""))</f>
      </c>
      <c r="G12324" s="84">
        <f>IF($E12324="","",IFERROR(VLOOKUP(TRIM(E12324&amp;""),'Référentiel Articles'!$A$2:$F$634,5,FALSE),""))</f>
      </c>
      <c r="H12324" s="85" t="str">
        <v/>
      </c>
      <c r="I12324" s="84">
        <f>IF($E12324="","",IFERROR(VLOOKUP(TRIM(E12324&amp;""),'Référentiel Articles'!$A$2:$F$634,6,FALSE),""))</f>
      </c>
      <c r="J12324" s="90">
        <f>IF(OR($E12324="",$H12324=""),"",$H12324*$I12324)</f>
      </c>
      <c r="K12324" s="87" t="str">
        <v/>
      </c>
    </row>
    <row r="12325">
      <c r="A12325" s="74" t="str">
        <v/>
      </c>
      <c r="B12325" s="74" t="str">
        <v/>
      </c>
      <c r="C12325" s="75">
        <f>IF($E12325="","",IFERROR(VLOOKUP(TRIM(E12325&amp;""),'Référentiel Articles'!$A$2:$F$634,2,FALSE),""))</f>
      </c>
      <c r="D12325" s="75">
        <f>IF($E12325="","",IFERROR(VLOOKUP(TRIM(E12325&amp;""),'Référentiel Articles'!$A$2:$F$634,3,FALSE),""))</f>
      </c>
      <c r="E12325" s="74" t="str">
        <v/>
      </c>
      <c r="F12325" s="75">
        <f>IF($E12325="","",IFERROR(VLOOKUP(TRIM(E12325&amp;""),'Référentiel Articles'!$A$2:$F$634,4,FALSE),""))</f>
      </c>
      <c r="G12325" s="76">
        <f>IF($E12325="","",IFERROR(VLOOKUP(TRIM(E12325&amp;""),'Référentiel Articles'!$A$2:$F$634,5,FALSE),""))</f>
      </c>
      <c r="H12325" s="77" t="str">
        <v/>
      </c>
      <c r="I12325" s="76">
        <f>IF($E12325="","",IFERROR(VLOOKUP(TRIM(E12325&amp;""),'Référentiel Articles'!$A$2:$F$634,6,FALSE),""))</f>
      </c>
      <c r="J12325" s="78">
        <f>IF(OR($E12325="",$H12325=""),"",$H12325*$I12325)</f>
      </c>
      <c r="K12325" s="79" t="str">
        <v/>
      </c>
    </row>
    <row r="12326">
      <c r="A12326" s="81" t="str">
        <v/>
      </c>
      <c r="B12326" s="81" t="str">
        <v/>
      </c>
      <c r="C12326" s="83">
        <f>IF($E12326="","",IFERROR(VLOOKUP(TRIM(E12326&amp;""),'Référentiel Articles'!$A$2:$F$634,2,FALSE),""))</f>
      </c>
      <c r="D12326" s="83">
        <f>IF($E12326="","",IFERROR(VLOOKUP(TRIM(E12326&amp;""),'Référentiel Articles'!$A$2:$F$634,3,FALSE),""))</f>
      </c>
      <c r="E12326" s="81" t="str">
        <v/>
      </c>
      <c r="F12326" s="83">
        <f>IF($E12326="","",IFERROR(VLOOKUP(TRIM(E12326&amp;""),'Référentiel Articles'!$A$2:$F$634,4,FALSE),""))</f>
      </c>
      <c r="G12326" s="84">
        <f>IF($E12326="","",IFERROR(VLOOKUP(TRIM(E12326&amp;""),'Référentiel Articles'!$A$2:$F$634,5,FALSE),""))</f>
      </c>
      <c r="H12326" s="85" t="str">
        <v/>
      </c>
      <c r="I12326" s="84">
        <f>IF($E12326="","",IFERROR(VLOOKUP(TRIM(E12326&amp;""),'Référentiel Articles'!$A$2:$F$634,6,FALSE),""))</f>
      </c>
      <c r="J12326" s="90">
        <f>IF(OR($E12326="",$H12326=""),"",$H12326*$I12326)</f>
      </c>
      <c r="K12326" s="87" t="str">
        <v/>
      </c>
    </row>
    <row r="12327">
      <c r="A12327" s="74" t="str">
        <v/>
      </c>
      <c r="B12327" s="74" t="str">
        <v/>
      </c>
      <c r="C12327" s="75">
        <f>IF($E12327="","",IFERROR(VLOOKUP(TRIM(E12327&amp;""),'Référentiel Articles'!$A$2:$F$634,2,FALSE),""))</f>
      </c>
      <c r="D12327" s="75">
        <f>IF($E12327="","",IFERROR(VLOOKUP(TRIM(E12327&amp;""),'Référentiel Articles'!$A$2:$F$634,3,FALSE),""))</f>
      </c>
      <c r="E12327" s="74" t="str">
        <v/>
      </c>
      <c r="F12327" s="75">
        <f>IF($E12327="","",IFERROR(VLOOKUP(TRIM(E12327&amp;""),'Référentiel Articles'!$A$2:$F$634,4,FALSE),""))</f>
      </c>
      <c r="G12327" s="76">
        <f>IF($E12327="","",IFERROR(VLOOKUP(TRIM(E12327&amp;""),'Référentiel Articles'!$A$2:$F$634,5,FALSE),""))</f>
      </c>
      <c r="H12327" s="77" t="str">
        <v/>
      </c>
      <c r="I12327" s="76">
        <f>IF($E12327="","",IFERROR(VLOOKUP(TRIM(E12327&amp;""),'Référentiel Articles'!$A$2:$F$634,6,FALSE),""))</f>
      </c>
      <c r="J12327" s="78">
        <f>IF(OR($E12327="",$H12327=""),"",$H12327*$I12327)</f>
      </c>
      <c r="K12327" s="79" t="str">
        <v/>
      </c>
    </row>
    <row r="12328">
      <c r="A12328" s="81" t="str">
        <v/>
      </c>
      <c r="B12328" s="81" t="str">
        <v/>
      </c>
      <c r="C12328" s="83">
        <f>IF($E12328="","",IFERROR(VLOOKUP(TRIM(E12328&amp;""),'Référentiel Articles'!$A$2:$F$634,2,FALSE),""))</f>
      </c>
      <c r="D12328" s="83">
        <f>IF($E12328="","",IFERROR(VLOOKUP(TRIM(E12328&amp;""),'Référentiel Articles'!$A$2:$F$634,3,FALSE),""))</f>
      </c>
      <c r="E12328" s="81" t="str">
        <v/>
      </c>
      <c r="F12328" s="83">
        <f>IF($E12328="","",IFERROR(VLOOKUP(TRIM(E12328&amp;""),'Référentiel Articles'!$A$2:$F$634,4,FALSE),""))</f>
      </c>
      <c r="G12328" s="84">
        <f>IF($E12328="","",IFERROR(VLOOKUP(TRIM(E12328&amp;""),'Référentiel Articles'!$A$2:$F$634,5,FALSE),""))</f>
      </c>
      <c r="H12328" s="85" t="str">
        <v/>
      </c>
      <c r="I12328" s="84">
        <f>IF($E12328="","",IFERROR(VLOOKUP(TRIM(E12328&amp;""),'Référentiel Articles'!$A$2:$F$634,6,FALSE),""))</f>
      </c>
      <c r="J12328" s="90">
        <f>IF(OR($E12328="",$H12328=""),"",$H12328*$I12328)</f>
      </c>
      <c r="K12328" s="87" t="str">
        <v/>
      </c>
    </row>
    <row r="12329">
      <c r="A12329" s="74" t="str">
        <v/>
      </c>
      <c r="B12329" s="74" t="str">
        <v/>
      </c>
      <c r="C12329" s="75">
        <f>IF($E12329="","",IFERROR(VLOOKUP(TRIM(E12329&amp;""),'Référentiel Articles'!$A$2:$F$634,2,FALSE),""))</f>
      </c>
      <c r="D12329" s="75">
        <f>IF($E12329="","",IFERROR(VLOOKUP(TRIM(E12329&amp;""),'Référentiel Articles'!$A$2:$F$634,3,FALSE),""))</f>
      </c>
      <c r="E12329" s="74" t="str">
        <v/>
      </c>
      <c r="F12329" s="75">
        <f>IF($E12329="","",IFERROR(VLOOKUP(TRIM(E12329&amp;""),'Référentiel Articles'!$A$2:$F$634,4,FALSE),""))</f>
      </c>
      <c r="G12329" s="76">
        <f>IF($E12329="","",IFERROR(VLOOKUP(TRIM(E12329&amp;""),'Référentiel Articles'!$A$2:$F$634,5,FALSE),""))</f>
      </c>
      <c r="H12329" s="77" t="str">
        <v/>
      </c>
      <c r="I12329" s="76">
        <f>IF($E12329="","",IFERROR(VLOOKUP(TRIM(E12329&amp;""),'Référentiel Articles'!$A$2:$F$634,6,FALSE),""))</f>
      </c>
      <c r="J12329" s="78">
        <f>IF(OR($E12329="",$H12329=""),"",$H12329*$I12329)</f>
      </c>
      <c r="K12329" s="79" t="str">
        <v/>
      </c>
    </row>
    <row r="12330">
      <c r="A12330" s="81" t="str">
        <v/>
      </c>
      <c r="B12330" s="81" t="str">
        <v/>
      </c>
      <c r="C12330" s="83">
        <f>IF($E12330="","",IFERROR(VLOOKUP(TRIM(E12330&amp;""),'Référentiel Articles'!$A$2:$F$634,2,FALSE),""))</f>
      </c>
      <c r="D12330" s="83">
        <f>IF($E12330="","",IFERROR(VLOOKUP(TRIM(E12330&amp;""),'Référentiel Articles'!$A$2:$F$634,3,FALSE),""))</f>
      </c>
      <c r="E12330" s="81" t="str">
        <v/>
      </c>
      <c r="F12330" s="83">
        <f>IF($E12330="","",IFERROR(VLOOKUP(TRIM(E12330&amp;""),'Référentiel Articles'!$A$2:$F$634,4,FALSE),""))</f>
      </c>
      <c r="G12330" s="84">
        <f>IF($E12330="","",IFERROR(VLOOKUP(TRIM(E12330&amp;""),'Référentiel Articles'!$A$2:$F$634,5,FALSE),""))</f>
      </c>
      <c r="H12330" s="85" t="str">
        <v/>
      </c>
      <c r="I12330" s="84">
        <f>IF($E12330="","",IFERROR(VLOOKUP(TRIM(E12330&amp;""),'Référentiel Articles'!$A$2:$F$634,6,FALSE),""))</f>
      </c>
      <c r="J12330" s="90">
        <f>IF(OR($E12330="",$H12330=""),"",$H12330*$I12330)</f>
      </c>
      <c r="K12330" s="87" t="str">
        <v/>
      </c>
    </row>
    <row r="12331">
      <c r="A12331" s="74" t="str">
        <v/>
      </c>
      <c r="B12331" s="74" t="str">
        <v/>
      </c>
      <c r="C12331" s="75">
        <f>IF($E12331="","",IFERROR(VLOOKUP(TRIM(E12331&amp;""),'Référentiel Articles'!$A$2:$F$634,2,FALSE),""))</f>
      </c>
      <c r="D12331" s="75">
        <f>IF($E12331="","",IFERROR(VLOOKUP(TRIM(E12331&amp;""),'Référentiel Articles'!$A$2:$F$634,3,FALSE),""))</f>
      </c>
      <c r="E12331" s="74" t="str">
        <v/>
      </c>
      <c r="F12331" s="75">
        <f>IF($E12331="","",IFERROR(VLOOKUP(TRIM(E12331&amp;""),'Référentiel Articles'!$A$2:$F$634,4,FALSE),""))</f>
      </c>
      <c r="G12331" s="76">
        <f>IF($E12331="","",IFERROR(VLOOKUP(TRIM(E12331&amp;""),'Référentiel Articles'!$A$2:$F$634,5,FALSE),""))</f>
      </c>
      <c r="H12331" s="77" t="str">
        <v/>
      </c>
      <c r="I12331" s="76">
        <f>IF($E12331="","",IFERROR(VLOOKUP(TRIM(E12331&amp;""),'Référentiel Articles'!$A$2:$F$634,6,FALSE),""))</f>
      </c>
      <c r="J12331" s="78">
        <f>IF(OR($E12331="",$H12331=""),"",$H12331*$I12331)</f>
      </c>
      <c r="K12331" s="79" t="str">
        <v/>
      </c>
    </row>
    <row r="12332">
      <c r="A12332" s="81" t="str">
        <v/>
      </c>
      <c r="B12332" s="81" t="str">
        <v/>
      </c>
      <c r="C12332" s="83">
        <f>IF($E12332="","",IFERROR(VLOOKUP(TRIM(E12332&amp;""),'Référentiel Articles'!$A$2:$F$634,2,FALSE),""))</f>
      </c>
      <c r="D12332" s="83">
        <f>IF($E12332="","",IFERROR(VLOOKUP(TRIM(E12332&amp;""),'Référentiel Articles'!$A$2:$F$634,3,FALSE),""))</f>
      </c>
      <c r="E12332" s="81" t="str">
        <v/>
      </c>
      <c r="F12332" s="83">
        <f>IF($E12332="","",IFERROR(VLOOKUP(TRIM(E12332&amp;""),'Référentiel Articles'!$A$2:$F$634,4,FALSE),""))</f>
      </c>
      <c r="G12332" s="84">
        <f>IF($E12332="","",IFERROR(VLOOKUP(TRIM(E12332&amp;""),'Référentiel Articles'!$A$2:$F$634,5,FALSE),""))</f>
      </c>
      <c r="H12332" s="85" t="str">
        <v/>
      </c>
      <c r="I12332" s="84">
        <f>IF($E12332="","",IFERROR(VLOOKUP(TRIM(E12332&amp;""),'Référentiel Articles'!$A$2:$F$634,6,FALSE),""))</f>
      </c>
      <c r="J12332" s="90">
        <f>IF(OR($E12332="",$H12332=""),"",$H12332*$I12332)</f>
      </c>
      <c r="K12332" s="87" t="str">
        <v/>
      </c>
    </row>
    <row r="12333">
      <c r="A12333" s="74" t="str">
        <v/>
      </c>
      <c r="B12333" s="74" t="str">
        <v/>
      </c>
      <c r="C12333" s="75">
        <f>IF($E12333="","",IFERROR(VLOOKUP(TRIM(E12333&amp;""),'Référentiel Articles'!$A$2:$F$634,2,FALSE),""))</f>
      </c>
      <c r="D12333" s="75">
        <f>IF($E12333="","",IFERROR(VLOOKUP(TRIM(E12333&amp;""),'Référentiel Articles'!$A$2:$F$634,3,FALSE),""))</f>
      </c>
      <c r="E12333" s="74" t="str">
        <v/>
      </c>
      <c r="F12333" s="75">
        <f>IF($E12333="","",IFERROR(VLOOKUP(TRIM(E12333&amp;""),'Référentiel Articles'!$A$2:$F$634,4,FALSE),""))</f>
      </c>
      <c r="G12333" s="76">
        <f>IF($E12333="","",IFERROR(VLOOKUP(TRIM(E12333&amp;""),'Référentiel Articles'!$A$2:$F$634,5,FALSE),""))</f>
      </c>
      <c r="H12333" s="77" t="str">
        <v/>
      </c>
      <c r="I12333" s="76">
        <f>IF($E12333="","",IFERROR(VLOOKUP(TRIM(E12333&amp;""),'Référentiel Articles'!$A$2:$F$634,6,FALSE),""))</f>
      </c>
      <c r="J12333" s="78">
        <f>IF(OR($E12333="",$H12333=""),"",$H12333*$I12333)</f>
      </c>
      <c r="K12333" s="79" t="str">
        <v/>
      </c>
    </row>
    <row r="12334">
      <c r="A12334" s="81" t="str">
        <v/>
      </c>
      <c r="B12334" s="81" t="str">
        <v/>
      </c>
      <c r="C12334" s="83">
        <f>IF($E12334="","",IFERROR(VLOOKUP(TRIM(E12334&amp;""),'Référentiel Articles'!$A$2:$F$634,2,FALSE),""))</f>
      </c>
      <c r="D12334" s="83">
        <f>IF($E12334="","",IFERROR(VLOOKUP(TRIM(E12334&amp;""),'Référentiel Articles'!$A$2:$F$634,3,FALSE),""))</f>
      </c>
      <c r="E12334" s="81" t="str">
        <v/>
      </c>
      <c r="F12334" s="83">
        <f>IF($E12334="","",IFERROR(VLOOKUP(TRIM(E12334&amp;""),'Référentiel Articles'!$A$2:$F$634,4,FALSE),""))</f>
      </c>
      <c r="G12334" s="84">
        <f>IF($E12334="","",IFERROR(VLOOKUP(TRIM(E12334&amp;""),'Référentiel Articles'!$A$2:$F$634,5,FALSE),""))</f>
      </c>
      <c r="H12334" s="85" t="str">
        <v/>
      </c>
      <c r="I12334" s="84">
        <f>IF($E12334="","",IFERROR(VLOOKUP(TRIM(E12334&amp;""),'Référentiel Articles'!$A$2:$F$634,6,FALSE),""))</f>
      </c>
      <c r="J12334" s="90">
        <f>IF(OR($E12334="",$H12334=""),"",$H12334*$I12334)</f>
      </c>
      <c r="K12334" s="87" t="str">
        <v/>
      </c>
    </row>
    <row r="12335">
      <c r="A12335" s="74" t="str">
        <v/>
      </c>
      <c r="B12335" s="74" t="str">
        <v/>
      </c>
      <c r="C12335" s="75">
        <f>IF($E12335="","",IFERROR(VLOOKUP(TRIM(E12335&amp;""),'Référentiel Articles'!$A$2:$F$634,2,FALSE),""))</f>
      </c>
      <c r="D12335" s="75">
        <f>IF($E12335="","",IFERROR(VLOOKUP(TRIM(E12335&amp;""),'Référentiel Articles'!$A$2:$F$634,3,FALSE),""))</f>
      </c>
      <c r="E12335" s="74" t="str">
        <v/>
      </c>
      <c r="F12335" s="75">
        <f>IF($E12335="","",IFERROR(VLOOKUP(TRIM(E12335&amp;""),'Référentiel Articles'!$A$2:$F$634,4,FALSE),""))</f>
      </c>
      <c r="G12335" s="76">
        <f>IF($E12335="","",IFERROR(VLOOKUP(TRIM(E12335&amp;""),'Référentiel Articles'!$A$2:$F$634,5,FALSE),""))</f>
      </c>
      <c r="H12335" s="77" t="str">
        <v/>
      </c>
      <c r="I12335" s="76">
        <f>IF($E12335="","",IFERROR(VLOOKUP(TRIM(E12335&amp;""),'Référentiel Articles'!$A$2:$F$634,6,FALSE),""))</f>
      </c>
      <c r="J12335" s="78">
        <f>IF(OR($E12335="",$H12335=""),"",$H12335*$I12335)</f>
      </c>
      <c r="K12335" s="79" t="str">
        <v/>
      </c>
    </row>
    <row r="12336">
      <c r="A12336" s="81" t="str">
        <v/>
      </c>
      <c r="B12336" s="81" t="str">
        <v/>
      </c>
      <c r="C12336" s="83">
        <f>IF($E12336="","",IFERROR(VLOOKUP(TRIM(E12336&amp;""),'Référentiel Articles'!$A$2:$F$634,2,FALSE),""))</f>
      </c>
      <c r="D12336" s="83">
        <f>IF($E12336="","",IFERROR(VLOOKUP(TRIM(E12336&amp;""),'Référentiel Articles'!$A$2:$F$634,3,FALSE),""))</f>
      </c>
      <c r="E12336" s="81" t="str">
        <v/>
      </c>
      <c r="F12336" s="83">
        <f>IF($E12336="","",IFERROR(VLOOKUP(TRIM(E12336&amp;""),'Référentiel Articles'!$A$2:$F$634,4,FALSE),""))</f>
      </c>
      <c r="G12336" s="84">
        <f>IF($E12336="","",IFERROR(VLOOKUP(TRIM(E12336&amp;""),'Référentiel Articles'!$A$2:$F$634,5,FALSE),""))</f>
      </c>
      <c r="H12336" s="85" t="str">
        <v/>
      </c>
      <c r="I12336" s="84">
        <f>IF($E12336="","",IFERROR(VLOOKUP(TRIM(E12336&amp;""),'Référentiel Articles'!$A$2:$F$634,6,FALSE),""))</f>
      </c>
      <c r="J12336" s="90">
        <f>IF(OR($E12336="",$H12336=""),"",$H12336*$I12336)</f>
      </c>
      <c r="K12336" s="87" t="str">
        <v/>
      </c>
    </row>
    <row r="12337">
      <c r="A12337" s="74" t="str">
        <v/>
      </c>
      <c r="B12337" s="74" t="str">
        <v/>
      </c>
      <c r="C12337" s="75">
        <f>IF($E12337="","",IFERROR(VLOOKUP(TRIM(E12337&amp;""),'Référentiel Articles'!$A$2:$F$634,2,FALSE),""))</f>
      </c>
      <c r="D12337" s="75">
        <f>IF($E12337="","",IFERROR(VLOOKUP(TRIM(E12337&amp;""),'Référentiel Articles'!$A$2:$F$634,3,FALSE),""))</f>
      </c>
      <c r="E12337" s="74" t="str">
        <v/>
      </c>
      <c r="F12337" s="75">
        <f>IF($E12337="","",IFERROR(VLOOKUP(TRIM(E12337&amp;""),'Référentiel Articles'!$A$2:$F$634,4,FALSE),""))</f>
      </c>
      <c r="G12337" s="76">
        <f>IF($E12337="","",IFERROR(VLOOKUP(TRIM(E12337&amp;""),'Référentiel Articles'!$A$2:$F$634,5,FALSE),""))</f>
      </c>
      <c r="H12337" s="77" t="str">
        <v/>
      </c>
      <c r="I12337" s="76">
        <f>IF($E12337="","",IFERROR(VLOOKUP(TRIM(E12337&amp;""),'Référentiel Articles'!$A$2:$F$634,6,FALSE),""))</f>
      </c>
      <c r="J12337" s="78">
        <f>IF(OR($E12337="",$H12337=""),"",$H12337*$I12337)</f>
      </c>
      <c r="K12337" s="79" t="str">
        <v/>
      </c>
    </row>
    <row r="12338">
      <c r="A12338" s="81" t="str">
        <v/>
      </c>
      <c r="B12338" s="81" t="str">
        <v/>
      </c>
      <c r="C12338" s="83">
        <f>IF($E12338="","",IFERROR(VLOOKUP(TRIM(E12338&amp;""),'Référentiel Articles'!$A$2:$F$634,2,FALSE),""))</f>
      </c>
      <c r="D12338" s="83">
        <f>IF($E12338="","",IFERROR(VLOOKUP(TRIM(E12338&amp;""),'Référentiel Articles'!$A$2:$F$634,3,FALSE),""))</f>
      </c>
      <c r="E12338" s="81" t="str">
        <v/>
      </c>
      <c r="F12338" s="83">
        <f>IF($E12338="","",IFERROR(VLOOKUP(TRIM(E12338&amp;""),'Référentiel Articles'!$A$2:$F$634,4,FALSE),""))</f>
      </c>
      <c r="G12338" s="84">
        <f>IF($E12338="","",IFERROR(VLOOKUP(TRIM(E12338&amp;""),'Référentiel Articles'!$A$2:$F$634,5,FALSE),""))</f>
      </c>
      <c r="H12338" s="85" t="str">
        <v/>
      </c>
      <c r="I12338" s="84">
        <f>IF($E12338="","",IFERROR(VLOOKUP(TRIM(E12338&amp;""),'Référentiel Articles'!$A$2:$F$634,6,FALSE),""))</f>
      </c>
      <c r="J12338" s="90">
        <f>IF(OR($E12338="",$H12338=""),"",$H12338*$I12338)</f>
      </c>
      <c r="K12338" s="87" t="str">
        <v/>
      </c>
    </row>
    <row r="12339">
      <c r="A12339" s="74" t="str">
        <v/>
      </c>
      <c r="B12339" s="74" t="str">
        <v/>
      </c>
      <c r="C12339" s="75">
        <f>IF($E12339="","",IFERROR(VLOOKUP(TRIM(E12339&amp;""),'Référentiel Articles'!$A$2:$F$634,2,FALSE),""))</f>
      </c>
      <c r="D12339" s="75">
        <f>IF($E12339="","",IFERROR(VLOOKUP(TRIM(E12339&amp;""),'Référentiel Articles'!$A$2:$F$634,3,FALSE),""))</f>
      </c>
      <c r="E12339" s="74" t="str">
        <v/>
      </c>
      <c r="F12339" s="75">
        <f>IF($E12339="","",IFERROR(VLOOKUP(TRIM(E12339&amp;""),'Référentiel Articles'!$A$2:$F$634,4,FALSE),""))</f>
      </c>
      <c r="G12339" s="76">
        <f>IF($E12339="","",IFERROR(VLOOKUP(TRIM(E12339&amp;""),'Référentiel Articles'!$A$2:$F$634,5,FALSE),""))</f>
      </c>
      <c r="H12339" s="77" t="str">
        <v/>
      </c>
      <c r="I12339" s="76">
        <f>IF($E12339="","",IFERROR(VLOOKUP(TRIM(E12339&amp;""),'Référentiel Articles'!$A$2:$F$634,6,FALSE),""))</f>
      </c>
      <c r="J12339" s="78">
        <f>IF(OR($E12339="",$H12339=""),"",$H12339*$I12339)</f>
      </c>
      <c r="K12339" s="79" t="str">
        <v/>
      </c>
    </row>
    <row r="12340">
      <c r="A12340" s="81" t="str">
        <v/>
      </c>
      <c r="B12340" s="81" t="str">
        <v/>
      </c>
      <c r="C12340" s="83">
        <f>IF($E12340="","",IFERROR(VLOOKUP(TRIM(E12340&amp;""),'Référentiel Articles'!$A$2:$F$634,2,FALSE),""))</f>
      </c>
      <c r="D12340" s="83">
        <f>IF($E12340="","",IFERROR(VLOOKUP(TRIM(E12340&amp;""),'Référentiel Articles'!$A$2:$F$634,3,FALSE),""))</f>
      </c>
      <c r="E12340" s="81" t="str">
        <v/>
      </c>
      <c r="F12340" s="83">
        <f>IF($E12340="","",IFERROR(VLOOKUP(TRIM(E12340&amp;""),'Référentiel Articles'!$A$2:$F$634,4,FALSE),""))</f>
      </c>
      <c r="G12340" s="84">
        <f>IF($E12340="","",IFERROR(VLOOKUP(TRIM(E12340&amp;""),'Référentiel Articles'!$A$2:$F$634,5,FALSE),""))</f>
      </c>
      <c r="H12340" s="85" t="str">
        <v/>
      </c>
      <c r="I12340" s="84">
        <f>IF($E12340="","",IFERROR(VLOOKUP(TRIM(E12340&amp;""),'Référentiel Articles'!$A$2:$F$634,6,FALSE),""))</f>
      </c>
      <c r="J12340" s="90">
        <f>IF(OR($E12340="",$H12340=""),"",$H12340*$I12340)</f>
      </c>
      <c r="K12340" s="87" t="str">
        <v/>
      </c>
    </row>
    <row r="12341">
      <c r="A12341" s="74" t="str">
        <v/>
      </c>
      <c r="B12341" s="74" t="str">
        <v/>
      </c>
      <c r="C12341" s="75">
        <f>IF($E12341="","",IFERROR(VLOOKUP(TRIM(E12341&amp;""),'Référentiel Articles'!$A$2:$F$634,2,FALSE),""))</f>
      </c>
      <c r="D12341" s="75">
        <f>IF($E12341="","",IFERROR(VLOOKUP(TRIM(E12341&amp;""),'Référentiel Articles'!$A$2:$F$634,3,FALSE),""))</f>
      </c>
      <c r="E12341" s="74" t="str">
        <v/>
      </c>
      <c r="F12341" s="75">
        <f>IF($E12341="","",IFERROR(VLOOKUP(TRIM(E12341&amp;""),'Référentiel Articles'!$A$2:$F$634,4,FALSE),""))</f>
      </c>
      <c r="G12341" s="76">
        <f>IF($E12341="","",IFERROR(VLOOKUP(TRIM(E12341&amp;""),'Référentiel Articles'!$A$2:$F$634,5,FALSE),""))</f>
      </c>
      <c r="H12341" s="77" t="str">
        <v/>
      </c>
      <c r="I12341" s="76">
        <f>IF($E12341="","",IFERROR(VLOOKUP(TRIM(E12341&amp;""),'Référentiel Articles'!$A$2:$F$634,6,FALSE),""))</f>
      </c>
      <c r="J12341" s="78">
        <f>IF(OR($E12341="",$H12341=""),"",$H12341*$I12341)</f>
      </c>
      <c r="K12341" s="79" t="str">
        <v/>
      </c>
    </row>
    <row r="12342">
      <c r="A12342" s="81" t="str">
        <v/>
      </c>
      <c r="B12342" s="81" t="str">
        <v/>
      </c>
      <c r="C12342" s="83">
        <f>IF($E12342="","",IFERROR(VLOOKUP(TRIM(E12342&amp;""),'Référentiel Articles'!$A$2:$F$634,2,FALSE),""))</f>
      </c>
      <c r="D12342" s="83">
        <f>IF($E12342="","",IFERROR(VLOOKUP(TRIM(E12342&amp;""),'Référentiel Articles'!$A$2:$F$634,3,FALSE),""))</f>
      </c>
      <c r="E12342" s="81" t="str">
        <v/>
      </c>
      <c r="F12342" s="83">
        <f>IF($E12342="","",IFERROR(VLOOKUP(TRIM(E12342&amp;""),'Référentiel Articles'!$A$2:$F$634,4,FALSE),""))</f>
      </c>
      <c r="G12342" s="84">
        <f>IF($E12342="","",IFERROR(VLOOKUP(TRIM(E12342&amp;""),'Référentiel Articles'!$A$2:$F$634,5,FALSE),""))</f>
      </c>
      <c r="H12342" s="85" t="str">
        <v/>
      </c>
      <c r="I12342" s="84">
        <f>IF($E12342="","",IFERROR(VLOOKUP(TRIM(E12342&amp;""),'Référentiel Articles'!$A$2:$F$634,6,FALSE),""))</f>
      </c>
      <c r="J12342" s="90">
        <f>IF(OR($E12342="",$H12342=""),"",$H12342*$I12342)</f>
      </c>
      <c r="K12342" s="87" t="str">
        <v/>
      </c>
    </row>
    <row r="12343">
      <c r="A12343" s="74" t="str">
        <v/>
      </c>
      <c r="B12343" s="74" t="str">
        <v/>
      </c>
      <c r="C12343" s="75">
        <f>IF($E12343="","",IFERROR(VLOOKUP(TRIM(E12343&amp;""),'Référentiel Articles'!$A$2:$F$634,2,FALSE),""))</f>
      </c>
      <c r="D12343" s="75">
        <f>IF($E12343="","",IFERROR(VLOOKUP(TRIM(E12343&amp;""),'Référentiel Articles'!$A$2:$F$634,3,FALSE),""))</f>
      </c>
      <c r="E12343" s="74" t="str">
        <v/>
      </c>
      <c r="F12343" s="75">
        <f>IF($E12343="","",IFERROR(VLOOKUP(TRIM(E12343&amp;""),'Référentiel Articles'!$A$2:$F$634,4,FALSE),""))</f>
      </c>
      <c r="G12343" s="76">
        <f>IF($E12343="","",IFERROR(VLOOKUP(TRIM(E12343&amp;""),'Référentiel Articles'!$A$2:$F$634,5,FALSE),""))</f>
      </c>
      <c r="H12343" s="77" t="str">
        <v/>
      </c>
      <c r="I12343" s="76">
        <f>IF($E12343="","",IFERROR(VLOOKUP(TRIM(E12343&amp;""),'Référentiel Articles'!$A$2:$F$634,6,FALSE),""))</f>
      </c>
      <c r="J12343" s="78">
        <f>IF(OR($E12343="",$H12343=""),"",$H12343*$I12343)</f>
      </c>
      <c r="K12343" s="79" t="str">
        <v/>
      </c>
    </row>
    <row r="12344">
      <c r="A12344" s="81" t="str">
        <v/>
      </c>
      <c r="B12344" s="81" t="str">
        <v/>
      </c>
      <c r="C12344" s="83">
        <f>IF($E12344="","",IFERROR(VLOOKUP(TRIM(E12344&amp;""),'Référentiel Articles'!$A$2:$F$634,2,FALSE),""))</f>
      </c>
      <c r="D12344" s="83">
        <f>IF($E12344="","",IFERROR(VLOOKUP(TRIM(E12344&amp;""),'Référentiel Articles'!$A$2:$F$634,3,FALSE),""))</f>
      </c>
      <c r="E12344" s="81" t="str">
        <v/>
      </c>
      <c r="F12344" s="83">
        <f>IF($E12344="","",IFERROR(VLOOKUP(TRIM(E12344&amp;""),'Référentiel Articles'!$A$2:$F$634,4,FALSE),""))</f>
      </c>
      <c r="G12344" s="84">
        <f>IF($E12344="","",IFERROR(VLOOKUP(TRIM(E12344&amp;""),'Référentiel Articles'!$A$2:$F$634,5,FALSE),""))</f>
      </c>
      <c r="H12344" s="85" t="str">
        <v/>
      </c>
      <c r="I12344" s="84">
        <f>IF($E12344="","",IFERROR(VLOOKUP(TRIM(E12344&amp;""),'Référentiel Articles'!$A$2:$F$634,6,FALSE),""))</f>
      </c>
      <c r="J12344" s="90">
        <f>IF(OR($E12344="",$H12344=""),"",$H12344*$I12344)</f>
      </c>
      <c r="K12344" s="87" t="str">
        <v/>
      </c>
    </row>
    <row r="12345">
      <c r="A12345" s="74" t="str">
        <v/>
      </c>
      <c r="B12345" s="74" t="str">
        <v/>
      </c>
      <c r="C12345" s="75">
        <f>IF($E12345="","",IFERROR(VLOOKUP(TRIM(E12345&amp;""),'Référentiel Articles'!$A$2:$F$634,2,FALSE),""))</f>
      </c>
      <c r="D12345" s="75">
        <f>IF($E12345="","",IFERROR(VLOOKUP(TRIM(E12345&amp;""),'Référentiel Articles'!$A$2:$F$634,3,FALSE),""))</f>
      </c>
      <c r="E12345" s="74" t="str">
        <v/>
      </c>
      <c r="F12345" s="75">
        <f>IF($E12345="","",IFERROR(VLOOKUP(TRIM(E12345&amp;""),'Référentiel Articles'!$A$2:$F$634,4,FALSE),""))</f>
      </c>
      <c r="G12345" s="76">
        <f>IF($E12345="","",IFERROR(VLOOKUP(TRIM(E12345&amp;""),'Référentiel Articles'!$A$2:$F$634,5,FALSE),""))</f>
      </c>
      <c r="H12345" s="77" t="str">
        <v/>
      </c>
      <c r="I12345" s="76">
        <f>IF($E12345="","",IFERROR(VLOOKUP(TRIM(E12345&amp;""),'Référentiel Articles'!$A$2:$F$634,6,FALSE),""))</f>
      </c>
      <c r="J12345" s="78">
        <f>IF(OR($E12345="",$H12345=""),"",$H12345*$I12345)</f>
      </c>
      <c r="K12345" s="79" t="str">
        <v/>
      </c>
    </row>
    <row r="12346">
      <c r="A12346" s="81" t="str">
        <v/>
      </c>
      <c r="B12346" s="81" t="str">
        <v/>
      </c>
      <c r="C12346" s="83">
        <f>IF($E12346="","",IFERROR(VLOOKUP(TRIM(E12346&amp;""),'Référentiel Articles'!$A$2:$F$634,2,FALSE),""))</f>
      </c>
      <c r="D12346" s="83">
        <f>IF($E12346="","",IFERROR(VLOOKUP(TRIM(E12346&amp;""),'Référentiel Articles'!$A$2:$F$634,3,FALSE),""))</f>
      </c>
      <c r="E12346" s="81" t="str">
        <v/>
      </c>
      <c r="F12346" s="83">
        <f>IF($E12346="","",IFERROR(VLOOKUP(TRIM(E12346&amp;""),'Référentiel Articles'!$A$2:$F$634,4,FALSE),""))</f>
      </c>
      <c r="G12346" s="84">
        <f>IF($E12346="","",IFERROR(VLOOKUP(TRIM(E12346&amp;""),'Référentiel Articles'!$A$2:$F$634,5,FALSE),""))</f>
      </c>
      <c r="H12346" s="85" t="str">
        <v/>
      </c>
      <c r="I12346" s="84">
        <f>IF($E12346="","",IFERROR(VLOOKUP(TRIM(E12346&amp;""),'Référentiel Articles'!$A$2:$F$634,6,FALSE),""))</f>
      </c>
      <c r="J12346" s="90">
        <f>IF(OR($E12346="",$H12346=""),"",$H12346*$I12346)</f>
      </c>
      <c r="K12346" s="87" t="str">
        <v/>
      </c>
    </row>
    <row r="12347">
      <c r="A12347" s="74" t="str">
        <v/>
      </c>
      <c r="B12347" s="74" t="str">
        <v/>
      </c>
      <c r="C12347" s="75">
        <f>IF($E12347="","",IFERROR(VLOOKUP(TRIM(E12347&amp;""),'Référentiel Articles'!$A$2:$F$634,2,FALSE),""))</f>
      </c>
      <c r="D12347" s="75">
        <f>IF($E12347="","",IFERROR(VLOOKUP(TRIM(E12347&amp;""),'Référentiel Articles'!$A$2:$F$634,3,FALSE),""))</f>
      </c>
      <c r="E12347" s="74" t="str">
        <v/>
      </c>
      <c r="F12347" s="75">
        <f>IF($E12347="","",IFERROR(VLOOKUP(TRIM(E12347&amp;""),'Référentiel Articles'!$A$2:$F$634,4,FALSE),""))</f>
      </c>
      <c r="G12347" s="76">
        <f>IF($E12347="","",IFERROR(VLOOKUP(TRIM(E12347&amp;""),'Référentiel Articles'!$A$2:$F$634,5,FALSE),""))</f>
      </c>
      <c r="H12347" s="77" t="str">
        <v/>
      </c>
      <c r="I12347" s="76">
        <f>IF($E12347="","",IFERROR(VLOOKUP(TRIM(E12347&amp;""),'Référentiel Articles'!$A$2:$F$634,6,FALSE),""))</f>
      </c>
      <c r="J12347" s="78">
        <f>IF(OR($E12347="",$H12347=""),"",$H12347*$I12347)</f>
      </c>
      <c r="K12347" s="79" t="str">
        <v/>
      </c>
    </row>
    <row r="12348">
      <c r="A12348" s="81" t="str">
        <v/>
      </c>
      <c r="B12348" s="81" t="str">
        <v/>
      </c>
      <c r="C12348" s="83">
        <f>IF($E12348="","",IFERROR(VLOOKUP(TRIM(E12348&amp;""),'Référentiel Articles'!$A$2:$F$634,2,FALSE),""))</f>
      </c>
      <c r="D12348" s="83">
        <f>IF($E12348="","",IFERROR(VLOOKUP(TRIM(E12348&amp;""),'Référentiel Articles'!$A$2:$F$634,3,FALSE),""))</f>
      </c>
      <c r="E12348" s="81" t="str">
        <v/>
      </c>
      <c r="F12348" s="83">
        <f>IF($E12348="","",IFERROR(VLOOKUP(TRIM(E12348&amp;""),'Référentiel Articles'!$A$2:$F$634,4,FALSE),""))</f>
      </c>
      <c r="G12348" s="84">
        <f>IF($E12348="","",IFERROR(VLOOKUP(TRIM(E12348&amp;""),'Référentiel Articles'!$A$2:$F$634,5,FALSE),""))</f>
      </c>
      <c r="H12348" s="85" t="str">
        <v/>
      </c>
      <c r="I12348" s="84">
        <f>IF($E12348="","",IFERROR(VLOOKUP(TRIM(E12348&amp;""),'Référentiel Articles'!$A$2:$F$634,6,FALSE),""))</f>
      </c>
      <c r="J12348" s="90">
        <f>IF(OR($E12348="",$H12348=""),"",$H12348*$I12348)</f>
      </c>
      <c r="K12348" s="87" t="str">
        <v/>
      </c>
    </row>
    <row r="12349">
      <c r="A12349" s="74" t="str">
        <v/>
      </c>
      <c r="B12349" s="74" t="str">
        <v/>
      </c>
      <c r="C12349" s="75">
        <f>IF($E12349="","",IFERROR(VLOOKUP(TRIM(E12349&amp;""),'Référentiel Articles'!$A$2:$F$634,2,FALSE),""))</f>
      </c>
      <c r="D12349" s="75">
        <f>IF($E12349="","",IFERROR(VLOOKUP(TRIM(E12349&amp;""),'Référentiel Articles'!$A$2:$F$634,3,FALSE),""))</f>
      </c>
      <c r="E12349" s="74" t="str">
        <v/>
      </c>
      <c r="F12349" s="75">
        <f>IF($E12349="","",IFERROR(VLOOKUP(TRIM(E12349&amp;""),'Référentiel Articles'!$A$2:$F$634,4,FALSE),""))</f>
      </c>
      <c r="G12349" s="76">
        <f>IF($E12349="","",IFERROR(VLOOKUP(TRIM(E12349&amp;""),'Référentiel Articles'!$A$2:$F$634,5,FALSE),""))</f>
      </c>
      <c r="H12349" s="77" t="str">
        <v/>
      </c>
      <c r="I12349" s="76">
        <f>IF($E12349="","",IFERROR(VLOOKUP(TRIM(E12349&amp;""),'Référentiel Articles'!$A$2:$F$634,6,FALSE),""))</f>
      </c>
      <c r="J12349" s="78">
        <f>IF(OR($E12349="",$H12349=""),"",$H12349*$I12349)</f>
      </c>
      <c r="K12349" s="79" t="str">
        <v/>
      </c>
    </row>
    <row r="12350">
      <c r="A12350" s="81" t="str">
        <v/>
      </c>
      <c r="B12350" s="81" t="str">
        <v/>
      </c>
      <c r="C12350" s="83">
        <f>IF($E12350="","",IFERROR(VLOOKUP(TRIM(E12350&amp;""),'Référentiel Articles'!$A$2:$F$634,2,FALSE),""))</f>
      </c>
      <c r="D12350" s="83">
        <f>IF($E12350="","",IFERROR(VLOOKUP(TRIM(E12350&amp;""),'Référentiel Articles'!$A$2:$F$634,3,FALSE),""))</f>
      </c>
      <c r="E12350" s="81" t="str">
        <v/>
      </c>
      <c r="F12350" s="83">
        <f>IF($E12350="","",IFERROR(VLOOKUP(TRIM(E12350&amp;""),'Référentiel Articles'!$A$2:$F$634,4,FALSE),""))</f>
      </c>
      <c r="G12350" s="84">
        <f>IF($E12350="","",IFERROR(VLOOKUP(TRIM(E12350&amp;""),'Référentiel Articles'!$A$2:$F$634,5,FALSE),""))</f>
      </c>
      <c r="H12350" s="85" t="str">
        <v/>
      </c>
      <c r="I12350" s="84">
        <f>IF($E12350="","",IFERROR(VLOOKUP(TRIM(E12350&amp;""),'Référentiel Articles'!$A$2:$F$634,6,FALSE),""))</f>
      </c>
      <c r="J12350" s="90">
        <f>IF(OR($E12350="",$H12350=""),"",$H12350*$I12350)</f>
      </c>
      <c r="K12350" s="87" t="str">
        <v/>
      </c>
    </row>
    <row r="12351">
      <c r="A12351" s="74" t="str">
        <v/>
      </c>
      <c r="B12351" s="74" t="str">
        <v/>
      </c>
      <c r="C12351" s="75">
        <f>IF($E12351="","",IFERROR(VLOOKUP(TRIM(E12351&amp;""),'Référentiel Articles'!$A$2:$F$634,2,FALSE),""))</f>
      </c>
      <c r="D12351" s="75">
        <f>IF($E12351="","",IFERROR(VLOOKUP(TRIM(E12351&amp;""),'Référentiel Articles'!$A$2:$F$634,3,FALSE),""))</f>
      </c>
      <c r="E12351" s="74" t="str">
        <v/>
      </c>
      <c r="F12351" s="75">
        <f>IF($E12351="","",IFERROR(VLOOKUP(TRIM(E12351&amp;""),'Référentiel Articles'!$A$2:$F$634,4,FALSE),""))</f>
      </c>
      <c r="G12351" s="76">
        <f>IF($E12351="","",IFERROR(VLOOKUP(TRIM(E12351&amp;""),'Référentiel Articles'!$A$2:$F$634,5,FALSE),""))</f>
      </c>
      <c r="H12351" s="77" t="str">
        <v/>
      </c>
      <c r="I12351" s="76">
        <f>IF($E12351="","",IFERROR(VLOOKUP(TRIM(E12351&amp;""),'Référentiel Articles'!$A$2:$F$634,6,FALSE),""))</f>
      </c>
      <c r="J12351" s="78">
        <f>IF(OR($E12351="",$H12351=""),"",$H12351*$I12351)</f>
      </c>
      <c r="K12351" s="79" t="str">
        <v/>
      </c>
    </row>
    <row r="12352">
      <c r="A12352" s="81" t="str">
        <v/>
      </c>
      <c r="B12352" s="81" t="str">
        <v/>
      </c>
      <c r="C12352" s="83">
        <f>IF($E12352="","",IFERROR(VLOOKUP(TRIM(E12352&amp;""),'Référentiel Articles'!$A$2:$F$634,2,FALSE),""))</f>
      </c>
      <c r="D12352" s="83">
        <f>IF($E12352="","",IFERROR(VLOOKUP(TRIM(E12352&amp;""),'Référentiel Articles'!$A$2:$F$634,3,FALSE),""))</f>
      </c>
      <c r="E12352" s="81" t="str">
        <v/>
      </c>
      <c r="F12352" s="83">
        <f>IF($E12352="","",IFERROR(VLOOKUP(TRIM(E12352&amp;""),'Référentiel Articles'!$A$2:$F$634,4,FALSE),""))</f>
      </c>
      <c r="G12352" s="84">
        <f>IF($E12352="","",IFERROR(VLOOKUP(TRIM(E12352&amp;""),'Référentiel Articles'!$A$2:$F$634,5,FALSE),""))</f>
      </c>
      <c r="H12352" s="85" t="str">
        <v/>
      </c>
      <c r="I12352" s="84">
        <f>IF($E12352="","",IFERROR(VLOOKUP(TRIM(E12352&amp;""),'Référentiel Articles'!$A$2:$F$634,6,FALSE),""))</f>
      </c>
      <c r="J12352" s="90">
        <f>IF(OR($E12352="",$H12352=""),"",$H12352*$I12352)</f>
      </c>
      <c r="K12352" s="87" t="str">
        <v/>
      </c>
    </row>
    <row r="12353">
      <c r="A12353" s="74" t="str">
        <v/>
      </c>
      <c r="B12353" s="74" t="str">
        <v/>
      </c>
      <c r="C12353" s="75">
        <f>IF($E12353="","",IFERROR(VLOOKUP(TRIM(E12353&amp;""),'Référentiel Articles'!$A$2:$F$634,2,FALSE),""))</f>
      </c>
      <c r="D12353" s="75">
        <f>IF($E12353="","",IFERROR(VLOOKUP(TRIM(E12353&amp;""),'Référentiel Articles'!$A$2:$F$634,3,FALSE),""))</f>
      </c>
      <c r="E12353" s="74" t="str">
        <v/>
      </c>
      <c r="F12353" s="75">
        <f>IF($E12353="","",IFERROR(VLOOKUP(TRIM(E12353&amp;""),'Référentiel Articles'!$A$2:$F$634,4,FALSE),""))</f>
      </c>
      <c r="G12353" s="76">
        <f>IF($E12353="","",IFERROR(VLOOKUP(TRIM(E12353&amp;""),'Référentiel Articles'!$A$2:$F$634,5,FALSE),""))</f>
      </c>
      <c r="H12353" s="77" t="str">
        <v/>
      </c>
      <c r="I12353" s="76">
        <f>IF($E12353="","",IFERROR(VLOOKUP(TRIM(E12353&amp;""),'Référentiel Articles'!$A$2:$F$634,6,FALSE),""))</f>
      </c>
      <c r="J12353" s="78">
        <f>IF(OR($E12353="",$H12353=""),"",$H12353*$I12353)</f>
      </c>
      <c r="K12353" s="79" t="str">
        <v/>
      </c>
    </row>
    <row r="12354">
      <c r="A12354" s="81" t="str">
        <v/>
      </c>
      <c r="B12354" s="81" t="str">
        <v/>
      </c>
      <c r="C12354" s="83">
        <f>IF($E12354="","",IFERROR(VLOOKUP(TRIM(E12354&amp;""),'Référentiel Articles'!$A$2:$F$634,2,FALSE),""))</f>
      </c>
      <c r="D12354" s="83">
        <f>IF($E12354="","",IFERROR(VLOOKUP(TRIM(E12354&amp;""),'Référentiel Articles'!$A$2:$F$634,3,FALSE),""))</f>
      </c>
      <c r="E12354" s="81" t="str">
        <v/>
      </c>
      <c r="F12354" s="83">
        <f>IF($E12354="","",IFERROR(VLOOKUP(TRIM(E12354&amp;""),'Référentiel Articles'!$A$2:$F$634,4,FALSE),""))</f>
      </c>
      <c r="G12354" s="84">
        <f>IF($E12354="","",IFERROR(VLOOKUP(TRIM(E12354&amp;""),'Référentiel Articles'!$A$2:$F$634,5,FALSE),""))</f>
      </c>
      <c r="H12354" s="85" t="str">
        <v/>
      </c>
      <c r="I12354" s="84">
        <f>IF($E12354="","",IFERROR(VLOOKUP(TRIM(E12354&amp;""),'Référentiel Articles'!$A$2:$F$634,6,FALSE),""))</f>
      </c>
      <c r="J12354" s="90">
        <f>IF(OR($E12354="",$H12354=""),"",$H12354*$I12354)</f>
      </c>
      <c r="K12354" s="87" t="str">
        <v/>
      </c>
    </row>
    <row r="12355">
      <c r="A12355" s="74" t="str">
        <v/>
      </c>
      <c r="B12355" s="74" t="str">
        <v/>
      </c>
      <c r="C12355" s="75">
        <f>IF($E12355="","",IFERROR(VLOOKUP(TRIM(E12355&amp;""),'Référentiel Articles'!$A$2:$F$634,2,FALSE),""))</f>
      </c>
      <c r="D12355" s="75">
        <f>IF($E12355="","",IFERROR(VLOOKUP(TRIM(E12355&amp;""),'Référentiel Articles'!$A$2:$F$634,3,FALSE),""))</f>
      </c>
      <c r="E12355" s="74" t="str">
        <v/>
      </c>
      <c r="F12355" s="75">
        <f>IF($E12355="","",IFERROR(VLOOKUP(TRIM(E12355&amp;""),'Référentiel Articles'!$A$2:$F$634,4,FALSE),""))</f>
      </c>
      <c r="G12355" s="76">
        <f>IF($E12355="","",IFERROR(VLOOKUP(TRIM(E12355&amp;""),'Référentiel Articles'!$A$2:$F$634,5,FALSE),""))</f>
      </c>
      <c r="H12355" s="77" t="str">
        <v/>
      </c>
      <c r="I12355" s="76">
        <f>IF($E12355="","",IFERROR(VLOOKUP(TRIM(E12355&amp;""),'Référentiel Articles'!$A$2:$F$634,6,FALSE),""))</f>
      </c>
      <c r="J12355" s="78">
        <f>IF(OR($E12355="",$H12355=""),"",$H12355*$I12355)</f>
      </c>
      <c r="K12355" s="79" t="str">
        <v/>
      </c>
    </row>
    <row r="12356">
      <c r="A12356" s="81" t="str">
        <v/>
      </c>
      <c r="B12356" s="81" t="str">
        <v/>
      </c>
      <c r="C12356" s="83">
        <f>IF($E12356="","",IFERROR(VLOOKUP(TRIM(E12356&amp;""),'Référentiel Articles'!$A$2:$F$634,2,FALSE),""))</f>
      </c>
      <c r="D12356" s="83">
        <f>IF($E12356="","",IFERROR(VLOOKUP(TRIM(E12356&amp;""),'Référentiel Articles'!$A$2:$F$634,3,FALSE),""))</f>
      </c>
      <c r="E12356" s="81" t="str">
        <v/>
      </c>
      <c r="F12356" s="83">
        <f>IF($E12356="","",IFERROR(VLOOKUP(TRIM(E12356&amp;""),'Référentiel Articles'!$A$2:$F$634,4,FALSE),""))</f>
      </c>
      <c r="G12356" s="84">
        <f>IF($E12356="","",IFERROR(VLOOKUP(TRIM(E12356&amp;""),'Référentiel Articles'!$A$2:$F$634,5,FALSE),""))</f>
      </c>
      <c r="H12356" s="85" t="str">
        <v/>
      </c>
      <c r="I12356" s="84">
        <f>IF($E12356="","",IFERROR(VLOOKUP(TRIM(E12356&amp;""),'Référentiel Articles'!$A$2:$F$634,6,FALSE),""))</f>
      </c>
      <c r="J12356" s="90">
        <f>IF(OR($E12356="",$H12356=""),"",$H12356*$I12356)</f>
      </c>
      <c r="K12356" s="87" t="str">
        <v/>
      </c>
    </row>
    <row r="12357">
      <c r="A12357" s="74" t="str">
        <v/>
      </c>
      <c r="B12357" s="74" t="str">
        <v/>
      </c>
      <c r="C12357" s="75">
        <f>IF($E12357="","",IFERROR(VLOOKUP(TRIM(E12357&amp;""),'Référentiel Articles'!$A$2:$F$634,2,FALSE),""))</f>
      </c>
      <c r="D12357" s="75">
        <f>IF($E12357="","",IFERROR(VLOOKUP(TRIM(E12357&amp;""),'Référentiel Articles'!$A$2:$F$634,3,FALSE),""))</f>
      </c>
      <c r="E12357" s="74" t="str">
        <v/>
      </c>
      <c r="F12357" s="75">
        <f>IF($E12357="","",IFERROR(VLOOKUP(TRIM(E12357&amp;""),'Référentiel Articles'!$A$2:$F$634,4,FALSE),""))</f>
      </c>
      <c r="G12357" s="76">
        <f>IF($E12357="","",IFERROR(VLOOKUP(TRIM(E12357&amp;""),'Référentiel Articles'!$A$2:$F$634,5,FALSE),""))</f>
      </c>
      <c r="H12357" s="77" t="str">
        <v/>
      </c>
      <c r="I12357" s="76">
        <f>IF($E12357="","",IFERROR(VLOOKUP(TRIM(E12357&amp;""),'Référentiel Articles'!$A$2:$F$634,6,FALSE),""))</f>
      </c>
      <c r="J12357" s="78">
        <f>IF(OR($E12357="",$H12357=""),"",$H12357*$I12357)</f>
      </c>
      <c r="K12357" s="79" t="str">
        <v/>
      </c>
    </row>
    <row r="12358">
      <c r="A12358" s="81" t="str">
        <v/>
      </c>
      <c r="B12358" s="81" t="str">
        <v/>
      </c>
      <c r="C12358" s="83">
        <f>IF($E12358="","",IFERROR(VLOOKUP(TRIM(E12358&amp;""),'Référentiel Articles'!$A$2:$F$634,2,FALSE),""))</f>
      </c>
      <c r="D12358" s="83">
        <f>IF($E12358="","",IFERROR(VLOOKUP(TRIM(E12358&amp;""),'Référentiel Articles'!$A$2:$F$634,3,FALSE),""))</f>
      </c>
      <c r="E12358" s="81" t="str">
        <v/>
      </c>
      <c r="F12358" s="83">
        <f>IF($E12358="","",IFERROR(VLOOKUP(TRIM(E12358&amp;""),'Référentiel Articles'!$A$2:$F$634,4,FALSE),""))</f>
      </c>
      <c r="G12358" s="84">
        <f>IF($E12358="","",IFERROR(VLOOKUP(TRIM(E12358&amp;""),'Référentiel Articles'!$A$2:$F$634,5,FALSE),""))</f>
      </c>
      <c r="H12358" s="85" t="str">
        <v/>
      </c>
      <c r="I12358" s="84">
        <f>IF($E12358="","",IFERROR(VLOOKUP(TRIM(E12358&amp;""),'Référentiel Articles'!$A$2:$F$634,6,FALSE),""))</f>
      </c>
      <c r="J12358" s="90">
        <f>IF(OR($E12358="",$H12358=""),"",$H12358*$I12358)</f>
      </c>
      <c r="K12358" s="87" t="str">
        <v/>
      </c>
    </row>
    <row r="12359">
      <c r="A12359" s="74" t="str">
        <v/>
      </c>
      <c r="B12359" s="74" t="str">
        <v/>
      </c>
      <c r="C12359" s="75">
        <f>IF($E12359="","",IFERROR(VLOOKUP(TRIM(E12359&amp;""),'Référentiel Articles'!$A$2:$F$634,2,FALSE),""))</f>
      </c>
      <c r="D12359" s="75">
        <f>IF($E12359="","",IFERROR(VLOOKUP(TRIM(E12359&amp;""),'Référentiel Articles'!$A$2:$F$634,3,FALSE),""))</f>
      </c>
      <c r="E12359" s="74" t="str">
        <v/>
      </c>
      <c r="F12359" s="75">
        <f>IF($E12359="","",IFERROR(VLOOKUP(TRIM(E12359&amp;""),'Référentiel Articles'!$A$2:$F$634,4,FALSE),""))</f>
      </c>
      <c r="G12359" s="76">
        <f>IF($E12359="","",IFERROR(VLOOKUP(TRIM(E12359&amp;""),'Référentiel Articles'!$A$2:$F$634,5,FALSE),""))</f>
      </c>
      <c r="H12359" s="77" t="str">
        <v/>
      </c>
      <c r="I12359" s="76">
        <f>IF($E12359="","",IFERROR(VLOOKUP(TRIM(E12359&amp;""),'Référentiel Articles'!$A$2:$F$634,6,FALSE),""))</f>
      </c>
      <c r="J12359" s="78">
        <f>IF(OR($E12359="",$H12359=""),"",$H12359*$I12359)</f>
      </c>
      <c r="K12359" s="79" t="str">
        <v/>
      </c>
    </row>
    <row r="12360">
      <c r="A12360" s="81" t="str">
        <v/>
      </c>
      <c r="B12360" s="81" t="str">
        <v/>
      </c>
      <c r="C12360" s="83">
        <f>IF($E12360="","",IFERROR(VLOOKUP(TRIM(E12360&amp;""),'Référentiel Articles'!$A$2:$F$634,2,FALSE),""))</f>
      </c>
      <c r="D12360" s="83">
        <f>IF($E12360="","",IFERROR(VLOOKUP(TRIM(E12360&amp;""),'Référentiel Articles'!$A$2:$F$634,3,FALSE),""))</f>
      </c>
      <c r="E12360" s="81" t="str">
        <v/>
      </c>
      <c r="F12360" s="83">
        <f>IF($E12360="","",IFERROR(VLOOKUP(TRIM(E12360&amp;""),'Référentiel Articles'!$A$2:$F$634,4,FALSE),""))</f>
      </c>
      <c r="G12360" s="84">
        <f>IF($E12360="","",IFERROR(VLOOKUP(TRIM(E12360&amp;""),'Référentiel Articles'!$A$2:$F$634,5,FALSE),""))</f>
      </c>
      <c r="H12360" s="85" t="str">
        <v/>
      </c>
      <c r="I12360" s="84">
        <f>IF($E12360="","",IFERROR(VLOOKUP(TRIM(E12360&amp;""),'Référentiel Articles'!$A$2:$F$634,6,FALSE),""))</f>
      </c>
      <c r="J12360" s="90">
        <f>IF(OR($E12360="",$H12360=""),"",$H12360*$I12360)</f>
      </c>
      <c r="K12360" s="87" t="str">
        <v/>
      </c>
    </row>
    <row r="12361">
      <c r="A12361" s="74" t="str">
        <v/>
      </c>
      <c r="B12361" s="74" t="str">
        <v/>
      </c>
      <c r="C12361" s="75">
        <f>IF($E12361="","",IFERROR(VLOOKUP(TRIM(E12361&amp;""),'Référentiel Articles'!$A$2:$F$634,2,FALSE),""))</f>
      </c>
      <c r="D12361" s="75">
        <f>IF($E12361="","",IFERROR(VLOOKUP(TRIM(E12361&amp;""),'Référentiel Articles'!$A$2:$F$634,3,FALSE),""))</f>
      </c>
      <c r="E12361" s="74" t="str">
        <v/>
      </c>
      <c r="F12361" s="75">
        <f>IF($E12361="","",IFERROR(VLOOKUP(TRIM(E12361&amp;""),'Référentiel Articles'!$A$2:$F$634,4,FALSE),""))</f>
      </c>
      <c r="G12361" s="76">
        <f>IF($E12361="","",IFERROR(VLOOKUP(TRIM(E12361&amp;""),'Référentiel Articles'!$A$2:$F$634,5,FALSE),""))</f>
      </c>
      <c r="H12361" s="77" t="str">
        <v/>
      </c>
      <c r="I12361" s="76">
        <f>IF($E12361="","",IFERROR(VLOOKUP(TRIM(E12361&amp;""),'Référentiel Articles'!$A$2:$F$634,6,FALSE),""))</f>
      </c>
      <c r="J12361" s="78">
        <f>IF(OR($E12361="",$H12361=""),"",$H12361*$I12361)</f>
      </c>
      <c r="K12361" s="79" t="str">
        <v/>
      </c>
    </row>
    <row r="12362">
      <c r="A12362" s="81" t="str">
        <v/>
      </c>
      <c r="B12362" s="81" t="str">
        <v/>
      </c>
      <c r="C12362" s="83">
        <f>IF($E12362="","",IFERROR(VLOOKUP(TRIM(E12362&amp;""),'Référentiel Articles'!$A$2:$F$634,2,FALSE),""))</f>
      </c>
      <c r="D12362" s="83">
        <f>IF($E12362="","",IFERROR(VLOOKUP(TRIM(E12362&amp;""),'Référentiel Articles'!$A$2:$F$634,3,FALSE),""))</f>
      </c>
      <c r="E12362" s="81" t="str">
        <v/>
      </c>
      <c r="F12362" s="83">
        <f>IF($E12362="","",IFERROR(VLOOKUP(TRIM(E12362&amp;""),'Référentiel Articles'!$A$2:$F$634,4,FALSE),""))</f>
      </c>
      <c r="G12362" s="84">
        <f>IF($E12362="","",IFERROR(VLOOKUP(TRIM(E12362&amp;""),'Référentiel Articles'!$A$2:$F$634,5,FALSE),""))</f>
      </c>
      <c r="H12362" s="85" t="str">
        <v/>
      </c>
      <c r="I12362" s="84">
        <f>IF($E12362="","",IFERROR(VLOOKUP(TRIM(E12362&amp;""),'Référentiel Articles'!$A$2:$F$634,6,FALSE),""))</f>
      </c>
      <c r="J12362" s="90">
        <f>IF(OR($E12362="",$H12362=""),"",$H12362*$I12362)</f>
      </c>
      <c r="K12362" s="87" t="str">
        <v/>
      </c>
    </row>
    <row r="12363">
      <c r="A12363" s="74" t="str">
        <v/>
      </c>
      <c r="B12363" s="74" t="str">
        <v/>
      </c>
      <c r="C12363" s="75">
        <f>IF($E12363="","",IFERROR(VLOOKUP(TRIM(E12363&amp;""),'Référentiel Articles'!$A$2:$F$634,2,FALSE),""))</f>
      </c>
      <c r="D12363" s="75">
        <f>IF($E12363="","",IFERROR(VLOOKUP(TRIM(E12363&amp;""),'Référentiel Articles'!$A$2:$F$634,3,FALSE),""))</f>
      </c>
      <c r="E12363" s="74" t="str">
        <v/>
      </c>
      <c r="F12363" s="75">
        <f>IF($E12363="","",IFERROR(VLOOKUP(TRIM(E12363&amp;""),'Référentiel Articles'!$A$2:$F$634,4,FALSE),""))</f>
      </c>
      <c r="G12363" s="76">
        <f>IF($E12363="","",IFERROR(VLOOKUP(TRIM(E12363&amp;""),'Référentiel Articles'!$A$2:$F$634,5,FALSE),""))</f>
      </c>
      <c r="H12363" s="77" t="str">
        <v/>
      </c>
      <c r="I12363" s="76">
        <f>IF($E12363="","",IFERROR(VLOOKUP(TRIM(E12363&amp;""),'Référentiel Articles'!$A$2:$F$634,6,FALSE),""))</f>
      </c>
      <c r="J12363" s="78">
        <f>IF(OR($E12363="",$H12363=""),"",$H12363*$I12363)</f>
      </c>
      <c r="K12363" s="79" t="str">
        <v/>
      </c>
    </row>
    <row r="12364">
      <c r="A12364" s="81" t="str">
        <v/>
      </c>
      <c r="B12364" s="81" t="str">
        <v/>
      </c>
      <c r="C12364" s="83">
        <f>IF($E12364="","",IFERROR(VLOOKUP(TRIM(E12364&amp;""),'Référentiel Articles'!$A$2:$F$634,2,FALSE),""))</f>
      </c>
      <c r="D12364" s="83">
        <f>IF($E12364="","",IFERROR(VLOOKUP(TRIM(E12364&amp;""),'Référentiel Articles'!$A$2:$F$634,3,FALSE),""))</f>
      </c>
      <c r="E12364" s="81" t="str">
        <v/>
      </c>
      <c r="F12364" s="83">
        <f>IF($E12364="","",IFERROR(VLOOKUP(TRIM(E12364&amp;""),'Référentiel Articles'!$A$2:$F$634,4,FALSE),""))</f>
      </c>
      <c r="G12364" s="84">
        <f>IF($E12364="","",IFERROR(VLOOKUP(TRIM(E12364&amp;""),'Référentiel Articles'!$A$2:$F$634,5,FALSE),""))</f>
      </c>
      <c r="H12364" s="85" t="str">
        <v/>
      </c>
      <c r="I12364" s="84">
        <f>IF($E12364="","",IFERROR(VLOOKUP(TRIM(E12364&amp;""),'Référentiel Articles'!$A$2:$F$634,6,FALSE),""))</f>
      </c>
      <c r="J12364" s="90">
        <f>IF(OR($E12364="",$H12364=""),"",$H12364*$I12364)</f>
      </c>
      <c r="K12364" s="87" t="str">
        <v/>
      </c>
    </row>
    <row r="12365">
      <c r="A12365" s="74" t="str">
        <v/>
      </c>
      <c r="B12365" s="74" t="str">
        <v/>
      </c>
      <c r="C12365" s="75">
        <f>IF($E12365="","",IFERROR(VLOOKUP(TRIM(E12365&amp;""),'Référentiel Articles'!$A$2:$F$634,2,FALSE),""))</f>
      </c>
      <c r="D12365" s="75">
        <f>IF($E12365="","",IFERROR(VLOOKUP(TRIM(E12365&amp;""),'Référentiel Articles'!$A$2:$F$634,3,FALSE),""))</f>
      </c>
      <c r="E12365" s="74" t="str">
        <v/>
      </c>
      <c r="F12365" s="75">
        <f>IF($E12365="","",IFERROR(VLOOKUP(TRIM(E12365&amp;""),'Référentiel Articles'!$A$2:$F$634,4,FALSE),""))</f>
      </c>
      <c r="G12365" s="76">
        <f>IF($E12365="","",IFERROR(VLOOKUP(TRIM(E12365&amp;""),'Référentiel Articles'!$A$2:$F$634,5,FALSE),""))</f>
      </c>
      <c r="H12365" s="77" t="str">
        <v/>
      </c>
      <c r="I12365" s="76">
        <f>IF($E12365="","",IFERROR(VLOOKUP(TRIM(E12365&amp;""),'Référentiel Articles'!$A$2:$F$634,6,FALSE),""))</f>
      </c>
      <c r="J12365" s="78">
        <f>IF(OR($E12365="",$H12365=""),"",$H12365*$I12365)</f>
      </c>
      <c r="K12365" s="79" t="str">
        <v/>
      </c>
    </row>
    <row r="12366">
      <c r="A12366" s="81" t="str">
        <v/>
      </c>
      <c r="B12366" s="81" t="str">
        <v/>
      </c>
      <c r="C12366" s="83">
        <f>IF($E12366="","",IFERROR(VLOOKUP(TRIM(E12366&amp;""),'Référentiel Articles'!$A$2:$F$634,2,FALSE),""))</f>
      </c>
      <c r="D12366" s="83">
        <f>IF($E12366="","",IFERROR(VLOOKUP(TRIM(E12366&amp;""),'Référentiel Articles'!$A$2:$F$634,3,FALSE),""))</f>
      </c>
      <c r="E12366" s="81" t="str">
        <v/>
      </c>
      <c r="F12366" s="83">
        <f>IF($E12366="","",IFERROR(VLOOKUP(TRIM(E12366&amp;""),'Référentiel Articles'!$A$2:$F$634,4,FALSE),""))</f>
      </c>
      <c r="G12366" s="84">
        <f>IF($E12366="","",IFERROR(VLOOKUP(TRIM(E12366&amp;""),'Référentiel Articles'!$A$2:$F$634,5,FALSE),""))</f>
      </c>
      <c r="H12366" s="85" t="str">
        <v/>
      </c>
      <c r="I12366" s="84">
        <f>IF($E12366="","",IFERROR(VLOOKUP(TRIM(E12366&amp;""),'Référentiel Articles'!$A$2:$F$634,6,FALSE),""))</f>
      </c>
      <c r="J12366" s="90">
        <f>IF(OR($E12366="",$H12366=""),"",$H12366*$I12366)</f>
      </c>
      <c r="K12366" s="87" t="str">
        <v/>
      </c>
    </row>
    <row r="12367">
      <c r="A12367" s="74" t="str">
        <v/>
      </c>
      <c r="B12367" s="74" t="str">
        <v/>
      </c>
      <c r="C12367" s="75">
        <f>IF($E12367="","",IFERROR(VLOOKUP(TRIM(E12367&amp;""),'Référentiel Articles'!$A$2:$F$634,2,FALSE),""))</f>
      </c>
      <c r="D12367" s="75">
        <f>IF($E12367="","",IFERROR(VLOOKUP(TRIM(E12367&amp;""),'Référentiel Articles'!$A$2:$F$634,3,FALSE),""))</f>
      </c>
      <c r="E12367" s="74" t="str">
        <v/>
      </c>
      <c r="F12367" s="75">
        <f>IF($E12367="","",IFERROR(VLOOKUP(TRIM(E12367&amp;""),'Référentiel Articles'!$A$2:$F$634,4,FALSE),""))</f>
      </c>
      <c r="G12367" s="76">
        <f>IF($E12367="","",IFERROR(VLOOKUP(TRIM(E12367&amp;""),'Référentiel Articles'!$A$2:$F$634,5,FALSE),""))</f>
      </c>
      <c r="H12367" s="77" t="str">
        <v/>
      </c>
      <c r="I12367" s="76">
        <f>IF($E12367="","",IFERROR(VLOOKUP(TRIM(E12367&amp;""),'Référentiel Articles'!$A$2:$F$634,6,FALSE),""))</f>
      </c>
      <c r="J12367" s="78">
        <f>IF(OR($E12367="",$H12367=""),"",$H12367*$I12367)</f>
      </c>
      <c r="K12367" s="79" t="str">
        <v/>
      </c>
    </row>
    <row r="12368">
      <c r="A12368" s="81" t="str">
        <v/>
      </c>
      <c r="B12368" s="81" t="str">
        <v/>
      </c>
      <c r="C12368" s="83">
        <f>IF($E12368="","",IFERROR(VLOOKUP(TRIM(E12368&amp;""),'Référentiel Articles'!$A$2:$F$634,2,FALSE),""))</f>
      </c>
      <c r="D12368" s="83">
        <f>IF($E12368="","",IFERROR(VLOOKUP(TRIM(E12368&amp;""),'Référentiel Articles'!$A$2:$F$634,3,FALSE),""))</f>
      </c>
      <c r="E12368" s="81" t="str">
        <v/>
      </c>
      <c r="F12368" s="83">
        <f>IF($E12368="","",IFERROR(VLOOKUP(TRIM(E12368&amp;""),'Référentiel Articles'!$A$2:$F$634,4,FALSE),""))</f>
      </c>
      <c r="G12368" s="84">
        <f>IF($E12368="","",IFERROR(VLOOKUP(TRIM(E12368&amp;""),'Référentiel Articles'!$A$2:$F$634,5,FALSE),""))</f>
      </c>
      <c r="H12368" s="85" t="str">
        <v/>
      </c>
      <c r="I12368" s="84">
        <f>IF($E12368="","",IFERROR(VLOOKUP(TRIM(E12368&amp;""),'Référentiel Articles'!$A$2:$F$634,6,FALSE),""))</f>
      </c>
      <c r="J12368" s="90">
        <f>IF(OR($E12368="",$H12368=""),"",$H12368*$I12368)</f>
      </c>
      <c r="K12368" s="87" t="str">
        <v/>
      </c>
    </row>
    <row r="12369">
      <c r="A12369" s="74" t="str">
        <v/>
      </c>
      <c r="B12369" s="74" t="str">
        <v/>
      </c>
      <c r="C12369" s="75">
        <f>IF($E12369="","",IFERROR(VLOOKUP(TRIM(E12369&amp;""),'Référentiel Articles'!$A$2:$F$634,2,FALSE),""))</f>
      </c>
      <c r="D12369" s="75">
        <f>IF($E12369="","",IFERROR(VLOOKUP(TRIM(E12369&amp;""),'Référentiel Articles'!$A$2:$F$634,3,FALSE),""))</f>
      </c>
      <c r="E12369" s="74" t="str">
        <v/>
      </c>
      <c r="F12369" s="75">
        <f>IF($E12369="","",IFERROR(VLOOKUP(TRIM(E12369&amp;""),'Référentiel Articles'!$A$2:$F$634,4,FALSE),""))</f>
      </c>
      <c r="G12369" s="76">
        <f>IF($E12369="","",IFERROR(VLOOKUP(TRIM(E12369&amp;""),'Référentiel Articles'!$A$2:$F$634,5,FALSE),""))</f>
      </c>
      <c r="H12369" s="77" t="str">
        <v/>
      </c>
      <c r="I12369" s="76">
        <f>IF($E12369="","",IFERROR(VLOOKUP(TRIM(E12369&amp;""),'Référentiel Articles'!$A$2:$F$634,6,FALSE),""))</f>
      </c>
      <c r="J12369" s="78">
        <f>IF(OR($E12369="",$H12369=""),"",$H12369*$I12369)</f>
      </c>
      <c r="K12369" s="79" t="str">
        <v/>
      </c>
    </row>
    <row r="12370">
      <c r="A12370" s="81" t="str">
        <v/>
      </c>
      <c r="B12370" s="81" t="str">
        <v/>
      </c>
      <c r="C12370" s="83">
        <f>IF($E12370="","",IFERROR(VLOOKUP(TRIM(E12370&amp;""),'Référentiel Articles'!$A$2:$F$634,2,FALSE),""))</f>
      </c>
      <c r="D12370" s="83">
        <f>IF($E12370="","",IFERROR(VLOOKUP(TRIM(E12370&amp;""),'Référentiel Articles'!$A$2:$F$634,3,FALSE),""))</f>
      </c>
      <c r="E12370" s="81" t="str">
        <v/>
      </c>
      <c r="F12370" s="83">
        <f>IF($E12370="","",IFERROR(VLOOKUP(TRIM(E12370&amp;""),'Référentiel Articles'!$A$2:$F$634,4,FALSE),""))</f>
      </c>
      <c r="G12370" s="84">
        <f>IF($E12370="","",IFERROR(VLOOKUP(TRIM(E12370&amp;""),'Référentiel Articles'!$A$2:$F$634,5,FALSE),""))</f>
      </c>
      <c r="H12370" s="85" t="str">
        <v/>
      </c>
      <c r="I12370" s="84">
        <f>IF($E12370="","",IFERROR(VLOOKUP(TRIM(E12370&amp;""),'Référentiel Articles'!$A$2:$F$634,6,FALSE),""))</f>
      </c>
      <c r="J12370" s="90">
        <f>IF(OR($E12370="",$H12370=""),"",$H12370*$I12370)</f>
      </c>
      <c r="K12370" s="87" t="str">
        <v/>
      </c>
    </row>
    <row r="12371">
      <c r="A12371" s="74" t="str">
        <v/>
      </c>
      <c r="B12371" s="74" t="str">
        <v/>
      </c>
      <c r="C12371" s="75">
        <f>IF($E12371="","",IFERROR(VLOOKUP(TRIM(E12371&amp;""),'Référentiel Articles'!$A$2:$F$634,2,FALSE),""))</f>
      </c>
      <c r="D12371" s="75">
        <f>IF($E12371="","",IFERROR(VLOOKUP(TRIM(E12371&amp;""),'Référentiel Articles'!$A$2:$F$634,3,FALSE),""))</f>
      </c>
      <c r="E12371" s="74" t="str">
        <v/>
      </c>
      <c r="F12371" s="75">
        <f>IF($E12371="","",IFERROR(VLOOKUP(TRIM(E12371&amp;""),'Référentiel Articles'!$A$2:$F$634,4,FALSE),""))</f>
      </c>
      <c r="G12371" s="76">
        <f>IF($E12371="","",IFERROR(VLOOKUP(TRIM(E12371&amp;""),'Référentiel Articles'!$A$2:$F$634,5,FALSE),""))</f>
      </c>
      <c r="H12371" s="77" t="str">
        <v/>
      </c>
      <c r="I12371" s="76">
        <f>IF($E12371="","",IFERROR(VLOOKUP(TRIM(E12371&amp;""),'Référentiel Articles'!$A$2:$F$634,6,FALSE),""))</f>
      </c>
      <c r="J12371" s="78">
        <f>IF(OR($E12371="",$H12371=""),"",$H12371*$I12371)</f>
      </c>
      <c r="K12371" s="79" t="str">
        <v/>
      </c>
    </row>
    <row r="12372">
      <c r="A12372" s="81" t="str">
        <v/>
      </c>
      <c r="B12372" s="81" t="str">
        <v/>
      </c>
      <c r="C12372" s="83">
        <f>IF($E12372="","",IFERROR(VLOOKUP(TRIM(E12372&amp;""),'Référentiel Articles'!$A$2:$F$634,2,FALSE),""))</f>
      </c>
      <c r="D12372" s="83">
        <f>IF($E12372="","",IFERROR(VLOOKUP(TRIM(E12372&amp;""),'Référentiel Articles'!$A$2:$F$634,3,FALSE),""))</f>
      </c>
      <c r="E12372" s="81" t="str">
        <v/>
      </c>
      <c r="F12372" s="83">
        <f>IF($E12372="","",IFERROR(VLOOKUP(TRIM(E12372&amp;""),'Référentiel Articles'!$A$2:$F$634,4,FALSE),""))</f>
      </c>
      <c r="G12372" s="84">
        <f>IF($E12372="","",IFERROR(VLOOKUP(TRIM(E12372&amp;""),'Référentiel Articles'!$A$2:$F$634,5,FALSE),""))</f>
      </c>
      <c r="H12372" s="85" t="str">
        <v/>
      </c>
      <c r="I12372" s="84">
        <f>IF($E12372="","",IFERROR(VLOOKUP(TRIM(E12372&amp;""),'Référentiel Articles'!$A$2:$F$634,6,FALSE),""))</f>
      </c>
      <c r="J12372" s="90">
        <f>IF(OR($E12372="",$H12372=""),"",$H12372*$I12372)</f>
      </c>
      <c r="K12372" s="87" t="str">
        <v/>
      </c>
    </row>
    <row r="12373">
      <c r="A12373" s="74" t="str">
        <v/>
      </c>
      <c r="B12373" s="74" t="str">
        <v/>
      </c>
      <c r="C12373" s="75">
        <f>IF($E12373="","",IFERROR(VLOOKUP(TRIM(E12373&amp;""),'Référentiel Articles'!$A$2:$F$634,2,FALSE),""))</f>
      </c>
      <c r="D12373" s="75">
        <f>IF($E12373="","",IFERROR(VLOOKUP(TRIM(E12373&amp;""),'Référentiel Articles'!$A$2:$F$634,3,FALSE),""))</f>
      </c>
      <c r="E12373" s="74" t="str">
        <v/>
      </c>
      <c r="F12373" s="75">
        <f>IF($E12373="","",IFERROR(VLOOKUP(TRIM(E12373&amp;""),'Référentiel Articles'!$A$2:$F$634,4,FALSE),""))</f>
      </c>
      <c r="G12373" s="76">
        <f>IF($E12373="","",IFERROR(VLOOKUP(TRIM(E12373&amp;""),'Référentiel Articles'!$A$2:$F$634,5,FALSE),""))</f>
      </c>
      <c r="H12373" s="77" t="str">
        <v/>
      </c>
      <c r="I12373" s="76">
        <f>IF($E12373="","",IFERROR(VLOOKUP(TRIM(E12373&amp;""),'Référentiel Articles'!$A$2:$F$634,6,FALSE),""))</f>
      </c>
      <c r="J12373" s="78">
        <f>IF(OR($E12373="",$H12373=""),"",$H12373*$I12373)</f>
      </c>
      <c r="K12373" s="79" t="str">
        <v/>
      </c>
    </row>
    <row r="12374">
      <c r="A12374" s="81" t="str">
        <v/>
      </c>
      <c r="B12374" s="81" t="str">
        <v/>
      </c>
      <c r="C12374" s="83">
        <f>IF($E12374="","",IFERROR(VLOOKUP(TRIM(E12374&amp;""),'Référentiel Articles'!$A$2:$F$634,2,FALSE),""))</f>
      </c>
      <c r="D12374" s="83">
        <f>IF($E12374="","",IFERROR(VLOOKUP(TRIM(E12374&amp;""),'Référentiel Articles'!$A$2:$F$634,3,FALSE),""))</f>
      </c>
      <c r="E12374" s="81" t="str">
        <v/>
      </c>
      <c r="F12374" s="83">
        <f>IF($E12374="","",IFERROR(VLOOKUP(TRIM(E12374&amp;""),'Référentiel Articles'!$A$2:$F$634,4,FALSE),""))</f>
      </c>
      <c r="G12374" s="84">
        <f>IF($E12374="","",IFERROR(VLOOKUP(TRIM(E12374&amp;""),'Référentiel Articles'!$A$2:$F$634,5,FALSE),""))</f>
      </c>
      <c r="H12374" s="85" t="str">
        <v/>
      </c>
      <c r="I12374" s="84">
        <f>IF($E12374="","",IFERROR(VLOOKUP(TRIM(E12374&amp;""),'Référentiel Articles'!$A$2:$F$634,6,FALSE),""))</f>
      </c>
      <c r="J12374" s="90">
        <f>IF(OR($E12374="",$H12374=""),"",$H12374*$I12374)</f>
      </c>
      <c r="K12374" s="87" t="str">
        <v/>
      </c>
    </row>
    <row r="12375">
      <c r="A12375" s="74" t="str">
        <v/>
      </c>
      <c r="B12375" s="74" t="str">
        <v/>
      </c>
      <c r="C12375" s="75">
        <f>IF($E12375="","",IFERROR(VLOOKUP(TRIM(E12375&amp;""),'Référentiel Articles'!$A$2:$F$634,2,FALSE),""))</f>
      </c>
      <c r="D12375" s="75">
        <f>IF($E12375="","",IFERROR(VLOOKUP(TRIM(E12375&amp;""),'Référentiel Articles'!$A$2:$F$634,3,FALSE),""))</f>
      </c>
      <c r="E12375" s="74" t="str">
        <v/>
      </c>
      <c r="F12375" s="75">
        <f>IF($E12375="","",IFERROR(VLOOKUP(TRIM(E12375&amp;""),'Référentiel Articles'!$A$2:$F$634,4,FALSE),""))</f>
      </c>
      <c r="G12375" s="76">
        <f>IF($E12375="","",IFERROR(VLOOKUP(TRIM(E12375&amp;""),'Référentiel Articles'!$A$2:$F$634,5,FALSE),""))</f>
      </c>
      <c r="H12375" s="77" t="str">
        <v/>
      </c>
      <c r="I12375" s="76">
        <f>IF($E12375="","",IFERROR(VLOOKUP(TRIM(E12375&amp;""),'Référentiel Articles'!$A$2:$F$634,6,FALSE),""))</f>
      </c>
      <c r="J12375" s="78">
        <f>IF(OR($E12375="",$H12375=""),"",$H12375*$I12375)</f>
      </c>
      <c r="K12375" s="79" t="str">
        <v/>
      </c>
    </row>
    <row r="12376">
      <c r="A12376" s="81" t="str">
        <v/>
      </c>
      <c r="B12376" s="81" t="str">
        <v/>
      </c>
      <c r="C12376" s="83">
        <f>IF($E12376="","",IFERROR(VLOOKUP(TRIM(E12376&amp;""),'Référentiel Articles'!$A$2:$F$634,2,FALSE),""))</f>
      </c>
      <c r="D12376" s="83">
        <f>IF($E12376="","",IFERROR(VLOOKUP(TRIM(E12376&amp;""),'Référentiel Articles'!$A$2:$F$634,3,FALSE),""))</f>
      </c>
      <c r="E12376" s="81" t="str">
        <v/>
      </c>
      <c r="F12376" s="83">
        <f>IF($E12376="","",IFERROR(VLOOKUP(TRIM(E12376&amp;""),'Référentiel Articles'!$A$2:$F$634,4,FALSE),""))</f>
      </c>
      <c r="G12376" s="84">
        <f>IF($E12376="","",IFERROR(VLOOKUP(TRIM(E12376&amp;""),'Référentiel Articles'!$A$2:$F$634,5,FALSE),""))</f>
      </c>
      <c r="H12376" s="85" t="str">
        <v/>
      </c>
      <c r="I12376" s="84">
        <f>IF($E12376="","",IFERROR(VLOOKUP(TRIM(E12376&amp;""),'Référentiel Articles'!$A$2:$F$634,6,FALSE),""))</f>
      </c>
      <c r="J12376" s="90">
        <f>IF(OR($E12376="",$H12376=""),"",$H12376*$I12376)</f>
      </c>
      <c r="K12376" s="87" t="str">
        <v/>
      </c>
    </row>
    <row r="12377">
      <c r="A12377" s="74" t="str">
        <v/>
      </c>
      <c r="B12377" s="74" t="str">
        <v/>
      </c>
      <c r="C12377" s="75">
        <f>IF($E12377="","",IFERROR(VLOOKUP(TRIM(E12377&amp;""),'Référentiel Articles'!$A$2:$F$634,2,FALSE),""))</f>
      </c>
      <c r="D12377" s="75">
        <f>IF($E12377="","",IFERROR(VLOOKUP(TRIM(E12377&amp;""),'Référentiel Articles'!$A$2:$F$634,3,FALSE),""))</f>
      </c>
      <c r="E12377" s="74" t="str">
        <v/>
      </c>
      <c r="F12377" s="75">
        <f>IF($E12377="","",IFERROR(VLOOKUP(TRIM(E12377&amp;""),'Référentiel Articles'!$A$2:$F$634,4,FALSE),""))</f>
      </c>
      <c r="G12377" s="76">
        <f>IF($E12377="","",IFERROR(VLOOKUP(TRIM(E12377&amp;""),'Référentiel Articles'!$A$2:$F$634,5,FALSE),""))</f>
      </c>
      <c r="H12377" s="77" t="str">
        <v/>
      </c>
      <c r="I12377" s="76">
        <f>IF($E12377="","",IFERROR(VLOOKUP(TRIM(E12377&amp;""),'Référentiel Articles'!$A$2:$F$634,6,FALSE),""))</f>
      </c>
      <c r="J12377" s="78">
        <f>IF(OR($E12377="",$H12377=""),"",$H12377*$I12377)</f>
      </c>
      <c r="K12377" s="79" t="str">
        <v/>
      </c>
    </row>
    <row r="12378">
      <c r="A12378" s="81" t="str">
        <v/>
      </c>
      <c r="B12378" s="81" t="str">
        <v/>
      </c>
      <c r="C12378" s="83">
        <f>IF($E12378="","",IFERROR(VLOOKUP(TRIM(E12378&amp;""),'Référentiel Articles'!$A$2:$F$634,2,FALSE),""))</f>
      </c>
      <c r="D12378" s="83">
        <f>IF($E12378="","",IFERROR(VLOOKUP(TRIM(E12378&amp;""),'Référentiel Articles'!$A$2:$F$634,3,FALSE),""))</f>
      </c>
      <c r="E12378" s="81" t="str">
        <v/>
      </c>
      <c r="F12378" s="83">
        <f>IF($E12378="","",IFERROR(VLOOKUP(TRIM(E12378&amp;""),'Référentiel Articles'!$A$2:$F$634,4,FALSE),""))</f>
      </c>
      <c r="G12378" s="84">
        <f>IF($E12378="","",IFERROR(VLOOKUP(TRIM(E12378&amp;""),'Référentiel Articles'!$A$2:$F$634,5,FALSE),""))</f>
      </c>
      <c r="H12378" s="85" t="str">
        <v/>
      </c>
      <c r="I12378" s="84">
        <f>IF($E12378="","",IFERROR(VLOOKUP(TRIM(E12378&amp;""),'Référentiel Articles'!$A$2:$F$634,6,FALSE),""))</f>
      </c>
      <c r="J12378" s="90">
        <f>IF(OR($E12378="",$H12378=""),"",$H12378*$I12378)</f>
      </c>
      <c r="K12378" s="87" t="str">
        <v/>
      </c>
    </row>
    <row r="12379">
      <c r="A12379" s="74" t="str">
        <v/>
      </c>
      <c r="B12379" s="74" t="str">
        <v/>
      </c>
      <c r="C12379" s="75">
        <f>IF($E12379="","",IFERROR(VLOOKUP(TRIM(E12379&amp;""),'Référentiel Articles'!$A$2:$F$634,2,FALSE),""))</f>
      </c>
      <c r="D12379" s="75">
        <f>IF($E12379="","",IFERROR(VLOOKUP(TRIM(E12379&amp;""),'Référentiel Articles'!$A$2:$F$634,3,FALSE),""))</f>
      </c>
      <c r="E12379" s="74" t="str">
        <v/>
      </c>
      <c r="F12379" s="75">
        <f>IF($E12379="","",IFERROR(VLOOKUP(TRIM(E12379&amp;""),'Référentiel Articles'!$A$2:$F$634,4,FALSE),""))</f>
      </c>
      <c r="G12379" s="76">
        <f>IF($E12379="","",IFERROR(VLOOKUP(TRIM(E12379&amp;""),'Référentiel Articles'!$A$2:$F$634,5,FALSE),""))</f>
      </c>
      <c r="H12379" s="77" t="str">
        <v/>
      </c>
      <c r="I12379" s="76">
        <f>IF($E12379="","",IFERROR(VLOOKUP(TRIM(E12379&amp;""),'Référentiel Articles'!$A$2:$F$634,6,FALSE),""))</f>
      </c>
      <c r="J12379" s="78">
        <f>IF(OR($E12379="",$H12379=""),"",$H12379*$I12379)</f>
      </c>
      <c r="K12379" s="79" t="str">
        <v/>
      </c>
    </row>
    <row r="12380">
      <c r="A12380" s="81" t="str">
        <v/>
      </c>
      <c r="B12380" s="81" t="str">
        <v/>
      </c>
      <c r="C12380" s="83">
        <f>IF($E12380="","",IFERROR(VLOOKUP(TRIM(E12380&amp;""),'Référentiel Articles'!$A$2:$F$634,2,FALSE),""))</f>
      </c>
      <c r="D12380" s="83">
        <f>IF($E12380="","",IFERROR(VLOOKUP(TRIM(E12380&amp;""),'Référentiel Articles'!$A$2:$F$634,3,FALSE),""))</f>
      </c>
      <c r="E12380" s="81" t="str">
        <v/>
      </c>
      <c r="F12380" s="83">
        <f>IF($E12380="","",IFERROR(VLOOKUP(TRIM(E12380&amp;""),'Référentiel Articles'!$A$2:$F$634,4,FALSE),""))</f>
      </c>
      <c r="G12380" s="84">
        <f>IF($E12380="","",IFERROR(VLOOKUP(TRIM(E12380&amp;""),'Référentiel Articles'!$A$2:$F$634,5,FALSE),""))</f>
      </c>
      <c r="H12380" s="85" t="str">
        <v/>
      </c>
      <c r="I12380" s="84">
        <f>IF($E12380="","",IFERROR(VLOOKUP(TRIM(E12380&amp;""),'Référentiel Articles'!$A$2:$F$634,6,FALSE),""))</f>
      </c>
      <c r="J12380" s="90">
        <f>IF(OR($E12380="",$H12380=""),"",$H12380*$I12380)</f>
      </c>
      <c r="K12380" s="87" t="str">
        <v/>
      </c>
    </row>
    <row r="12381">
      <c r="A12381" s="74" t="str">
        <v/>
      </c>
      <c r="B12381" s="74" t="str">
        <v/>
      </c>
      <c r="C12381" s="75">
        <f>IF($E12381="","",IFERROR(VLOOKUP(TRIM(E12381&amp;""),'Référentiel Articles'!$A$2:$F$634,2,FALSE),""))</f>
      </c>
      <c r="D12381" s="75">
        <f>IF($E12381="","",IFERROR(VLOOKUP(TRIM(E12381&amp;""),'Référentiel Articles'!$A$2:$F$634,3,FALSE),""))</f>
      </c>
      <c r="E12381" s="74" t="str">
        <v/>
      </c>
      <c r="F12381" s="75">
        <f>IF($E12381="","",IFERROR(VLOOKUP(TRIM(E12381&amp;""),'Référentiel Articles'!$A$2:$F$634,4,FALSE),""))</f>
      </c>
      <c r="G12381" s="76">
        <f>IF($E12381="","",IFERROR(VLOOKUP(TRIM(E12381&amp;""),'Référentiel Articles'!$A$2:$F$634,5,FALSE),""))</f>
      </c>
      <c r="H12381" s="77" t="str">
        <v/>
      </c>
      <c r="I12381" s="76">
        <f>IF($E12381="","",IFERROR(VLOOKUP(TRIM(E12381&amp;""),'Référentiel Articles'!$A$2:$F$634,6,FALSE),""))</f>
      </c>
      <c r="J12381" s="78">
        <f>IF(OR($E12381="",$H12381=""),"",$H12381*$I12381)</f>
      </c>
      <c r="K12381" s="79" t="str">
        <v/>
      </c>
    </row>
    <row r="12382">
      <c r="A12382" s="81" t="str">
        <v/>
      </c>
      <c r="B12382" s="81" t="str">
        <v/>
      </c>
      <c r="C12382" s="83">
        <f>IF($E12382="","",IFERROR(VLOOKUP(TRIM(E12382&amp;""),'Référentiel Articles'!$A$2:$F$634,2,FALSE),""))</f>
      </c>
      <c r="D12382" s="83">
        <f>IF($E12382="","",IFERROR(VLOOKUP(TRIM(E12382&amp;""),'Référentiel Articles'!$A$2:$F$634,3,FALSE),""))</f>
      </c>
      <c r="E12382" s="81" t="str">
        <v/>
      </c>
      <c r="F12382" s="83">
        <f>IF($E12382="","",IFERROR(VLOOKUP(TRIM(E12382&amp;""),'Référentiel Articles'!$A$2:$F$634,4,FALSE),""))</f>
      </c>
      <c r="G12382" s="84">
        <f>IF($E12382="","",IFERROR(VLOOKUP(TRIM(E12382&amp;""),'Référentiel Articles'!$A$2:$F$634,5,FALSE),""))</f>
      </c>
      <c r="H12382" s="85" t="str">
        <v/>
      </c>
      <c r="I12382" s="84">
        <f>IF($E12382="","",IFERROR(VLOOKUP(TRIM(E12382&amp;""),'Référentiel Articles'!$A$2:$F$634,6,FALSE),""))</f>
      </c>
      <c r="J12382" s="90">
        <f>IF(OR($E12382="",$H12382=""),"",$H12382*$I12382)</f>
      </c>
      <c r="K12382" s="87" t="str">
        <v/>
      </c>
    </row>
    <row r="12383">
      <c r="A12383" s="74" t="str">
        <v/>
      </c>
      <c r="B12383" s="74" t="str">
        <v/>
      </c>
      <c r="C12383" s="75">
        <f>IF($E12383="","",IFERROR(VLOOKUP(TRIM(E12383&amp;""),'Référentiel Articles'!$A$2:$F$634,2,FALSE),""))</f>
      </c>
      <c r="D12383" s="75">
        <f>IF($E12383="","",IFERROR(VLOOKUP(TRIM(E12383&amp;""),'Référentiel Articles'!$A$2:$F$634,3,FALSE),""))</f>
      </c>
      <c r="E12383" s="74" t="str">
        <v/>
      </c>
      <c r="F12383" s="75">
        <f>IF($E12383="","",IFERROR(VLOOKUP(TRIM(E12383&amp;""),'Référentiel Articles'!$A$2:$F$634,4,FALSE),""))</f>
      </c>
      <c r="G12383" s="76">
        <f>IF($E12383="","",IFERROR(VLOOKUP(TRIM(E12383&amp;""),'Référentiel Articles'!$A$2:$F$634,5,FALSE),""))</f>
      </c>
      <c r="H12383" s="77" t="str">
        <v/>
      </c>
      <c r="I12383" s="76">
        <f>IF($E12383="","",IFERROR(VLOOKUP(TRIM(E12383&amp;""),'Référentiel Articles'!$A$2:$F$634,6,FALSE),""))</f>
      </c>
      <c r="J12383" s="78">
        <f>IF(OR($E12383="",$H12383=""),"",$H12383*$I12383)</f>
      </c>
      <c r="K12383" s="79" t="str">
        <v/>
      </c>
    </row>
    <row r="12384">
      <c r="A12384" s="81" t="str">
        <v/>
      </c>
      <c r="B12384" s="81" t="str">
        <v/>
      </c>
      <c r="C12384" s="83">
        <f>IF($E12384="","",IFERROR(VLOOKUP(TRIM(E12384&amp;""),'Référentiel Articles'!$A$2:$F$634,2,FALSE),""))</f>
      </c>
      <c r="D12384" s="83">
        <f>IF($E12384="","",IFERROR(VLOOKUP(TRIM(E12384&amp;""),'Référentiel Articles'!$A$2:$F$634,3,FALSE),""))</f>
      </c>
      <c r="E12384" s="81" t="str">
        <v/>
      </c>
      <c r="F12384" s="83">
        <f>IF($E12384="","",IFERROR(VLOOKUP(TRIM(E12384&amp;""),'Référentiel Articles'!$A$2:$F$634,4,FALSE),""))</f>
      </c>
      <c r="G12384" s="84">
        <f>IF($E12384="","",IFERROR(VLOOKUP(TRIM(E12384&amp;""),'Référentiel Articles'!$A$2:$F$634,5,FALSE),""))</f>
      </c>
      <c r="H12384" s="85" t="str">
        <v/>
      </c>
      <c r="I12384" s="84">
        <f>IF($E12384="","",IFERROR(VLOOKUP(TRIM(E12384&amp;""),'Référentiel Articles'!$A$2:$F$634,6,FALSE),""))</f>
      </c>
      <c r="J12384" s="90">
        <f>IF(OR($E12384="",$H12384=""),"",$H12384*$I12384)</f>
      </c>
      <c r="K12384" s="87" t="str">
        <v/>
      </c>
    </row>
    <row r="12385">
      <c r="A12385" s="74" t="str">
        <v/>
      </c>
      <c r="B12385" s="74" t="str">
        <v/>
      </c>
      <c r="C12385" s="75">
        <f>IF($E12385="","",IFERROR(VLOOKUP(TRIM(E12385&amp;""),'Référentiel Articles'!$A$2:$F$634,2,FALSE),""))</f>
      </c>
      <c r="D12385" s="75">
        <f>IF($E12385="","",IFERROR(VLOOKUP(TRIM(E12385&amp;""),'Référentiel Articles'!$A$2:$F$634,3,FALSE),""))</f>
      </c>
      <c r="E12385" s="74" t="str">
        <v/>
      </c>
      <c r="F12385" s="75">
        <f>IF($E12385="","",IFERROR(VLOOKUP(TRIM(E12385&amp;""),'Référentiel Articles'!$A$2:$F$634,4,FALSE),""))</f>
      </c>
      <c r="G12385" s="76">
        <f>IF($E12385="","",IFERROR(VLOOKUP(TRIM(E12385&amp;""),'Référentiel Articles'!$A$2:$F$634,5,FALSE),""))</f>
      </c>
      <c r="H12385" s="77" t="str">
        <v/>
      </c>
      <c r="I12385" s="76">
        <f>IF($E12385="","",IFERROR(VLOOKUP(TRIM(E12385&amp;""),'Référentiel Articles'!$A$2:$F$634,6,FALSE),""))</f>
      </c>
      <c r="J12385" s="78">
        <f>IF(OR($E12385="",$H12385=""),"",$H12385*$I12385)</f>
      </c>
      <c r="K12385" s="79" t="str">
        <v/>
      </c>
    </row>
    <row r="12386">
      <c r="A12386" s="81" t="str">
        <v/>
      </c>
      <c r="B12386" s="81" t="str">
        <v/>
      </c>
      <c r="C12386" s="83">
        <f>IF($E12386="","",IFERROR(VLOOKUP(TRIM(E12386&amp;""),'Référentiel Articles'!$A$2:$F$634,2,FALSE),""))</f>
      </c>
      <c r="D12386" s="83">
        <f>IF($E12386="","",IFERROR(VLOOKUP(TRIM(E12386&amp;""),'Référentiel Articles'!$A$2:$F$634,3,FALSE),""))</f>
      </c>
      <c r="E12386" s="81" t="str">
        <v/>
      </c>
      <c r="F12386" s="83">
        <f>IF($E12386="","",IFERROR(VLOOKUP(TRIM(E12386&amp;""),'Référentiel Articles'!$A$2:$F$634,4,FALSE),""))</f>
      </c>
      <c r="G12386" s="84">
        <f>IF($E12386="","",IFERROR(VLOOKUP(TRIM(E12386&amp;""),'Référentiel Articles'!$A$2:$F$634,5,FALSE),""))</f>
      </c>
      <c r="H12386" s="85" t="str">
        <v/>
      </c>
      <c r="I12386" s="84">
        <f>IF($E12386="","",IFERROR(VLOOKUP(TRIM(E12386&amp;""),'Référentiel Articles'!$A$2:$F$634,6,FALSE),""))</f>
      </c>
      <c r="J12386" s="90">
        <f>IF(OR($E12386="",$H12386=""),"",$H12386*$I12386)</f>
      </c>
      <c r="K12386" s="87" t="str">
        <v/>
      </c>
    </row>
    <row r="12387">
      <c r="A12387" s="74" t="str">
        <v/>
      </c>
      <c r="B12387" s="74" t="str">
        <v/>
      </c>
      <c r="C12387" s="75">
        <f>IF($E12387="","",IFERROR(VLOOKUP(TRIM(E12387&amp;""),'Référentiel Articles'!$A$2:$F$634,2,FALSE),""))</f>
      </c>
      <c r="D12387" s="75">
        <f>IF($E12387="","",IFERROR(VLOOKUP(TRIM(E12387&amp;""),'Référentiel Articles'!$A$2:$F$634,3,FALSE),""))</f>
      </c>
      <c r="E12387" s="74" t="str">
        <v/>
      </c>
      <c r="F12387" s="75">
        <f>IF($E12387="","",IFERROR(VLOOKUP(TRIM(E12387&amp;""),'Référentiel Articles'!$A$2:$F$634,4,FALSE),""))</f>
      </c>
      <c r="G12387" s="76">
        <f>IF($E12387="","",IFERROR(VLOOKUP(TRIM(E12387&amp;""),'Référentiel Articles'!$A$2:$F$634,5,FALSE),""))</f>
      </c>
      <c r="H12387" s="77" t="str">
        <v/>
      </c>
      <c r="I12387" s="76">
        <f>IF($E12387="","",IFERROR(VLOOKUP(TRIM(E12387&amp;""),'Référentiel Articles'!$A$2:$F$634,6,FALSE),""))</f>
      </c>
      <c r="J12387" s="78">
        <f>IF(OR($E12387="",$H12387=""),"",$H12387*$I12387)</f>
      </c>
      <c r="K12387" s="79" t="str">
        <v/>
      </c>
    </row>
    <row r="12388">
      <c r="A12388" s="81" t="str">
        <v/>
      </c>
      <c r="B12388" s="81" t="str">
        <v/>
      </c>
      <c r="C12388" s="83">
        <f>IF($E12388="","",IFERROR(VLOOKUP(TRIM(E12388&amp;""),'Référentiel Articles'!$A$2:$F$634,2,FALSE),""))</f>
      </c>
      <c r="D12388" s="83">
        <f>IF($E12388="","",IFERROR(VLOOKUP(TRIM(E12388&amp;""),'Référentiel Articles'!$A$2:$F$634,3,FALSE),""))</f>
      </c>
      <c r="E12388" s="81" t="str">
        <v/>
      </c>
      <c r="F12388" s="83">
        <f>IF($E12388="","",IFERROR(VLOOKUP(TRIM(E12388&amp;""),'Référentiel Articles'!$A$2:$F$634,4,FALSE),""))</f>
      </c>
      <c r="G12388" s="84">
        <f>IF($E12388="","",IFERROR(VLOOKUP(TRIM(E12388&amp;""),'Référentiel Articles'!$A$2:$F$634,5,FALSE),""))</f>
      </c>
      <c r="H12388" s="85" t="str">
        <v/>
      </c>
      <c r="I12388" s="84">
        <f>IF($E12388="","",IFERROR(VLOOKUP(TRIM(E12388&amp;""),'Référentiel Articles'!$A$2:$F$634,6,FALSE),""))</f>
      </c>
      <c r="J12388" s="90">
        <f>IF(OR($E12388="",$H12388=""),"",$H12388*$I12388)</f>
      </c>
      <c r="K12388" s="87" t="str">
        <v/>
      </c>
    </row>
    <row r="12389">
      <c r="A12389" s="74" t="str">
        <v/>
      </c>
      <c r="B12389" s="74" t="str">
        <v/>
      </c>
      <c r="C12389" s="75">
        <f>IF($E12389="","",IFERROR(VLOOKUP(TRIM(E12389&amp;""),'Référentiel Articles'!$A$2:$F$634,2,FALSE),""))</f>
      </c>
      <c r="D12389" s="75">
        <f>IF($E12389="","",IFERROR(VLOOKUP(TRIM(E12389&amp;""),'Référentiel Articles'!$A$2:$F$634,3,FALSE),""))</f>
      </c>
      <c r="E12389" s="74" t="str">
        <v/>
      </c>
      <c r="F12389" s="75">
        <f>IF($E12389="","",IFERROR(VLOOKUP(TRIM(E12389&amp;""),'Référentiel Articles'!$A$2:$F$634,4,FALSE),""))</f>
      </c>
      <c r="G12389" s="76">
        <f>IF($E12389="","",IFERROR(VLOOKUP(TRIM(E12389&amp;""),'Référentiel Articles'!$A$2:$F$634,5,FALSE),""))</f>
      </c>
      <c r="H12389" s="77" t="str">
        <v/>
      </c>
      <c r="I12389" s="76">
        <f>IF($E12389="","",IFERROR(VLOOKUP(TRIM(E12389&amp;""),'Référentiel Articles'!$A$2:$F$634,6,FALSE),""))</f>
      </c>
      <c r="J12389" s="78">
        <f>IF(OR($E12389="",$H12389=""),"",$H12389*$I12389)</f>
      </c>
      <c r="K12389" s="79" t="str">
        <v/>
      </c>
    </row>
    <row r="12390">
      <c r="A12390" s="81" t="str">
        <v/>
      </c>
      <c r="B12390" s="81" t="str">
        <v/>
      </c>
      <c r="C12390" s="83">
        <f>IF($E12390="","",IFERROR(VLOOKUP(TRIM(E12390&amp;""),'Référentiel Articles'!$A$2:$F$634,2,FALSE),""))</f>
      </c>
      <c r="D12390" s="83">
        <f>IF($E12390="","",IFERROR(VLOOKUP(TRIM(E12390&amp;""),'Référentiel Articles'!$A$2:$F$634,3,FALSE),""))</f>
      </c>
      <c r="E12390" s="81" t="str">
        <v/>
      </c>
      <c r="F12390" s="83">
        <f>IF($E12390="","",IFERROR(VLOOKUP(TRIM(E12390&amp;""),'Référentiel Articles'!$A$2:$F$634,4,FALSE),""))</f>
      </c>
      <c r="G12390" s="84">
        <f>IF($E12390="","",IFERROR(VLOOKUP(TRIM(E12390&amp;""),'Référentiel Articles'!$A$2:$F$634,5,FALSE),""))</f>
      </c>
      <c r="H12390" s="85" t="str">
        <v/>
      </c>
      <c r="I12390" s="84">
        <f>IF($E12390="","",IFERROR(VLOOKUP(TRIM(E12390&amp;""),'Référentiel Articles'!$A$2:$F$634,6,FALSE),""))</f>
      </c>
      <c r="J12390" s="90">
        <f>IF(OR($E12390="",$H12390=""),"",$H12390*$I12390)</f>
      </c>
      <c r="K12390" s="87" t="str">
        <v/>
      </c>
    </row>
    <row r="12391">
      <c r="A12391" s="74" t="str">
        <v/>
      </c>
      <c r="B12391" s="74" t="str">
        <v/>
      </c>
      <c r="C12391" s="75">
        <f>IF($E12391="","",IFERROR(VLOOKUP(TRIM(E12391&amp;""),'Référentiel Articles'!$A$2:$F$634,2,FALSE),""))</f>
      </c>
      <c r="D12391" s="75">
        <f>IF($E12391="","",IFERROR(VLOOKUP(TRIM(E12391&amp;""),'Référentiel Articles'!$A$2:$F$634,3,FALSE),""))</f>
      </c>
      <c r="E12391" s="74" t="str">
        <v/>
      </c>
      <c r="F12391" s="75">
        <f>IF($E12391="","",IFERROR(VLOOKUP(TRIM(E12391&amp;""),'Référentiel Articles'!$A$2:$F$634,4,FALSE),""))</f>
      </c>
      <c r="G12391" s="76">
        <f>IF($E12391="","",IFERROR(VLOOKUP(TRIM(E12391&amp;""),'Référentiel Articles'!$A$2:$F$634,5,FALSE),""))</f>
      </c>
      <c r="H12391" s="77" t="str">
        <v/>
      </c>
      <c r="I12391" s="76">
        <f>IF($E12391="","",IFERROR(VLOOKUP(TRIM(E12391&amp;""),'Référentiel Articles'!$A$2:$F$634,6,FALSE),""))</f>
      </c>
      <c r="J12391" s="78">
        <f>IF(OR($E12391="",$H12391=""),"",$H12391*$I12391)</f>
      </c>
      <c r="K12391" s="79" t="str">
        <v/>
      </c>
    </row>
    <row r="12392">
      <c r="A12392" s="81" t="str">
        <v/>
      </c>
      <c r="B12392" s="81" t="str">
        <v/>
      </c>
      <c r="C12392" s="83">
        <f>IF($E12392="","",IFERROR(VLOOKUP(TRIM(E12392&amp;""),'Référentiel Articles'!$A$2:$F$634,2,FALSE),""))</f>
      </c>
      <c r="D12392" s="83">
        <f>IF($E12392="","",IFERROR(VLOOKUP(TRIM(E12392&amp;""),'Référentiel Articles'!$A$2:$F$634,3,FALSE),""))</f>
      </c>
      <c r="E12392" s="81" t="str">
        <v/>
      </c>
      <c r="F12392" s="83">
        <f>IF($E12392="","",IFERROR(VLOOKUP(TRIM(E12392&amp;""),'Référentiel Articles'!$A$2:$F$634,4,FALSE),""))</f>
      </c>
      <c r="G12392" s="84">
        <f>IF($E12392="","",IFERROR(VLOOKUP(TRIM(E12392&amp;""),'Référentiel Articles'!$A$2:$F$634,5,FALSE),""))</f>
      </c>
      <c r="H12392" s="85" t="str">
        <v/>
      </c>
      <c r="I12392" s="84">
        <f>IF($E12392="","",IFERROR(VLOOKUP(TRIM(E12392&amp;""),'Référentiel Articles'!$A$2:$F$634,6,FALSE),""))</f>
      </c>
      <c r="J12392" s="90">
        <f>IF(OR($E12392="",$H12392=""),"",$H12392*$I12392)</f>
      </c>
      <c r="K12392" s="87" t="str">
        <v/>
      </c>
    </row>
    <row r="12393">
      <c r="A12393" s="74" t="str">
        <v/>
      </c>
      <c r="B12393" s="74" t="str">
        <v/>
      </c>
      <c r="C12393" s="75">
        <f>IF($E12393="","",IFERROR(VLOOKUP(TRIM(E12393&amp;""),'Référentiel Articles'!$A$2:$F$634,2,FALSE),""))</f>
      </c>
      <c r="D12393" s="75">
        <f>IF($E12393="","",IFERROR(VLOOKUP(TRIM(E12393&amp;""),'Référentiel Articles'!$A$2:$F$634,3,FALSE),""))</f>
      </c>
      <c r="E12393" s="74" t="str">
        <v/>
      </c>
      <c r="F12393" s="75">
        <f>IF($E12393="","",IFERROR(VLOOKUP(TRIM(E12393&amp;""),'Référentiel Articles'!$A$2:$F$634,4,FALSE),""))</f>
      </c>
      <c r="G12393" s="76">
        <f>IF($E12393="","",IFERROR(VLOOKUP(TRIM(E12393&amp;""),'Référentiel Articles'!$A$2:$F$634,5,FALSE),""))</f>
      </c>
      <c r="H12393" s="77" t="str">
        <v/>
      </c>
      <c r="I12393" s="76">
        <f>IF($E12393="","",IFERROR(VLOOKUP(TRIM(E12393&amp;""),'Référentiel Articles'!$A$2:$F$634,6,FALSE),""))</f>
      </c>
      <c r="J12393" s="78">
        <f>IF(OR($E12393="",$H12393=""),"",$H12393*$I12393)</f>
      </c>
      <c r="K12393" s="79" t="str">
        <v/>
      </c>
    </row>
    <row r="12394">
      <c r="A12394" s="81" t="str">
        <v/>
      </c>
      <c r="B12394" s="81" t="str">
        <v/>
      </c>
      <c r="C12394" s="83">
        <f>IF($E12394="","",IFERROR(VLOOKUP(TRIM(E12394&amp;""),'Référentiel Articles'!$A$2:$F$634,2,FALSE),""))</f>
      </c>
      <c r="D12394" s="83">
        <f>IF($E12394="","",IFERROR(VLOOKUP(TRIM(E12394&amp;""),'Référentiel Articles'!$A$2:$F$634,3,FALSE),""))</f>
      </c>
      <c r="E12394" s="81" t="str">
        <v/>
      </c>
      <c r="F12394" s="83">
        <f>IF($E12394="","",IFERROR(VLOOKUP(TRIM(E12394&amp;""),'Référentiel Articles'!$A$2:$F$634,4,FALSE),""))</f>
      </c>
      <c r="G12394" s="84">
        <f>IF($E12394="","",IFERROR(VLOOKUP(TRIM(E12394&amp;""),'Référentiel Articles'!$A$2:$F$634,5,FALSE),""))</f>
      </c>
      <c r="H12394" s="85" t="str">
        <v/>
      </c>
      <c r="I12394" s="84">
        <f>IF($E12394="","",IFERROR(VLOOKUP(TRIM(E12394&amp;""),'Référentiel Articles'!$A$2:$F$634,6,FALSE),""))</f>
      </c>
      <c r="J12394" s="90">
        <f>IF(OR($E12394="",$H12394=""),"",$H12394*$I12394)</f>
      </c>
      <c r="K12394" s="87" t="str">
        <v/>
      </c>
    </row>
    <row r="12395">
      <c r="A12395" s="74" t="str">
        <v/>
      </c>
      <c r="B12395" s="74" t="str">
        <v/>
      </c>
      <c r="C12395" s="75">
        <f>IF($E12395="","",IFERROR(VLOOKUP(TRIM(E12395&amp;""),'Référentiel Articles'!$A$2:$F$634,2,FALSE),""))</f>
      </c>
      <c r="D12395" s="75">
        <f>IF($E12395="","",IFERROR(VLOOKUP(TRIM(E12395&amp;""),'Référentiel Articles'!$A$2:$F$634,3,FALSE),""))</f>
      </c>
      <c r="E12395" s="74" t="str">
        <v/>
      </c>
      <c r="F12395" s="75">
        <f>IF($E12395="","",IFERROR(VLOOKUP(TRIM(E12395&amp;""),'Référentiel Articles'!$A$2:$F$634,4,FALSE),""))</f>
      </c>
      <c r="G12395" s="76">
        <f>IF($E12395="","",IFERROR(VLOOKUP(TRIM(E12395&amp;""),'Référentiel Articles'!$A$2:$F$634,5,FALSE),""))</f>
      </c>
      <c r="H12395" s="77" t="str">
        <v/>
      </c>
      <c r="I12395" s="76">
        <f>IF($E12395="","",IFERROR(VLOOKUP(TRIM(E12395&amp;""),'Référentiel Articles'!$A$2:$F$634,6,FALSE),""))</f>
      </c>
      <c r="J12395" s="78">
        <f>IF(OR($E12395="",$H12395=""),"",$H12395*$I12395)</f>
      </c>
      <c r="K12395" s="79" t="str">
        <v/>
      </c>
    </row>
    <row r="12396">
      <c r="A12396" s="81" t="str">
        <v/>
      </c>
      <c r="B12396" s="81" t="str">
        <v/>
      </c>
      <c r="C12396" s="83">
        <f>IF($E12396="","",IFERROR(VLOOKUP(TRIM(E12396&amp;""),'Référentiel Articles'!$A$2:$F$634,2,FALSE),""))</f>
      </c>
      <c r="D12396" s="83">
        <f>IF($E12396="","",IFERROR(VLOOKUP(TRIM(E12396&amp;""),'Référentiel Articles'!$A$2:$F$634,3,FALSE),""))</f>
      </c>
      <c r="E12396" s="81" t="str">
        <v/>
      </c>
      <c r="F12396" s="83">
        <f>IF($E12396="","",IFERROR(VLOOKUP(TRIM(E12396&amp;""),'Référentiel Articles'!$A$2:$F$634,4,FALSE),""))</f>
      </c>
      <c r="G12396" s="84">
        <f>IF($E12396="","",IFERROR(VLOOKUP(TRIM(E12396&amp;""),'Référentiel Articles'!$A$2:$F$634,5,FALSE),""))</f>
      </c>
      <c r="H12396" s="85" t="str">
        <v/>
      </c>
      <c r="I12396" s="84">
        <f>IF($E12396="","",IFERROR(VLOOKUP(TRIM(E12396&amp;""),'Référentiel Articles'!$A$2:$F$634,6,FALSE),""))</f>
      </c>
      <c r="J12396" s="90">
        <f>IF(OR($E12396="",$H12396=""),"",$H12396*$I12396)</f>
      </c>
      <c r="K12396" s="87" t="str">
        <v/>
      </c>
    </row>
    <row r="12397">
      <c r="A12397" s="74" t="str">
        <v/>
      </c>
      <c r="B12397" s="74" t="str">
        <v/>
      </c>
      <c r="C12397" s="75">
        <f>IF($E12397="","",IFERROR(VLOOKUP(TRIM(E12397&amp;""),'Référentiel Articles'!$A$2:$F$634,2,FALSE),""))</f>
      </c>
      <c r="D12397" s="75">
        <f>IF($E12397="","",IFERROR(VLOOKUP(TRIM(E12397&amp;""),'Référentiel Articles'!$A$2:$F$634,3,FALSE),""))</f>
      </c>
      <c r="E12397" s="74" t="str">
        <v/>
      </c>
      <c r="F12397" s="75">
        <f>IF($E12397="","",IFERROR(VLOOKUP(TRIM(E12397&amp;""),'Référentiel Articles'!$A$2:$F$634,4,FALSE),""))</f>
      </c>
      <c r="G12397" s="76">
        <f>IF($E12397="","",IFERROR(VLOOKUP(TRIM(E12397&amp;""),'Référentiel Articles'!$A$2:$F$634,5,FALSE),""))</f>
      </c>
      <c r="H12397" s="77" t="str">
        <v/>
      </c>
      <c r="I12397" s="76">
        <f>IF($E12397="","",IFERROR(VLOOKUP(TRIM(E12397&amp;""),'Référentiel Articles'!$A$2:$F$634,6,FALSE),""))</f>
      </c>
      <c r="J12397" s="78">
        <f>IF(OR($E12397="",$H12397=""),"",$H12397*$I12397)</f>
      </c>
      <c r="K12397" s="79" t="str">
        <v/>
      </c>
    </row>
    <row r="12398">
      <c r="A12398" s="81" t="str">
        <v/>
      </c>
      <c r="B12398" s="81" t="str">
        <v/>
      </c>
      <c r="C12398" s="83">
        <f>IF($E12398="","",IFERROR(VLOOKUP(TRIM(E12398&amp;""),'Référentiel Articles'!$A$2:$F$634,2,FALSE),""))</f>
      </c>
      <c r="D12398" s="83">
        <f>IF($E12398="","",IFERROR(VLOOKUP(TRIM(E12398&amp;""),'Référentiel Articles'!$A$2:$F$634,3,FALSE),""))</f>
      </c>
      <c r="E12398" s="81" t="str">
        <v/>
      </c>
      <c r="F12398" s="83">
        <f>IF($E12398="","",IFERROR(VLOOKUP(TRIM(E12398&amp;""),'Référentiel Articles'!$A$2:$F$634,4,FALSE),""))</f>
      </c>
      <c r="G12398" s="84">
        <f>IF($E12398="","",IFERROR(VLOOKUP(TRIM(E12398&amp;""),'Référentiel Articles'!$A$2:$F$634,5,FALSE),""))</f>
      </c>
      <c r="H12398" s="85" t="str">
        <v/>
      </c>
      <c r="I12398" s="84">
        <f>IF($E12398="","",IFERROR(VLOOKUP(TRIM(E12398&amp;""),'Référentiel Articles'!$A$2:$F$634,6,FALSE),""))</f>
      </c>
      <c r="J12398" s="90">
        <f>IF(OR($E12398="",$H12398=""),"",$H12398*$I12398)</f>
      </c>
      <c r="K12398" s="87" t="str">
        <v/>
      </c>
    </row>
    <row r="12399">
      <c r="A12399" s="74" t="str">
        <v/>
      </c>
      <c r="B12399" s="74" t="str">
        <v/>
      </c>
      <c r="C12399" s="75">
        <f>IF($E12399="","",IFERROR(VLOOKUP(TRIM(E12399&amp;""),'Référentiel Articles'!$A$2:$F$634,2,FALSE),""))</f>
      </c>
      <c r="D12399" s="75">
        <f>IF($E12399="","",IFERROR(VLOOKUP(TRIM(E12399&amp;""),'Référentiel Articles'!$A$2:$F$634,3,FALSE),""))</f>
      </c>
      <c r="E12399" s="74" t="str">
        <v/>
      </c>
      <c r="F12399" s="75">
        <f>IF($E12399="","",IFERROR(VLOOKUP(TRIM(E12399&amp;""),'Référentiel Articles'!$A$2:$F$634,4,FALSE),""))</f>
      </c>
      <c r="G12399" s="76">
        <f>IF($E12399="","",IFERROR(VLOOKUP(TRIM(E12399&amp;""),'Référentiel Articles'!$A$2:$F$634,5,FALSE),""))</f>
      </c>
      <c r="H12399" s="77" t="str">
        <v/>
      </c>
      <c r="I12399" s="76">
        <f>IF($E12399="","",IFERROR(VLOOKUP(TRIM(E12399&amp;""),'Référentiel Articles'!$A$2:$F$634,6,FALSE),""))</f>
      </c>
      <c r="J12399" s="78">
        <f>IF(OR($E12399="",$H12399=""),"",$H12399*$I12399)</f>
      </c>
      <c r="K12399" s="79" t="str">
        <v/>
      </c>
    </row>
    <row r="12400">
      <c r="A12400" s="81" t="str">
        <v/>
      </c>
      <c r="B12400" s="81" t="str">
        <v/>
      </c>
      <c r="C12400" s="83">
        <f>IF($E12400="","",IFERROR(VLOOKUP(TRIM(E12400&amp;""),'Référentiel Articles'!$A$2:$F$634,2,FALSE),""))</f>
      </c>
      <c r="D12400" s="83">
        <f>IF($E12400="","",IFERROR(VLOOKUP(TRIM(E12400&amp;""),'Référentiel Articles'!$A$2:$F$634,3,FALSE),""))</f>
      </c>
      <c r="E12400" s="81" t="str">
        <v/>
      </c>
      <c r="F12400" s="83">
        <f>IF($E12400="","",IFERROR(VLOOKUP(TRIM(E12400&amp;""),'Référentiel Articles'!$A$2:$F$634,4,FALSE),""))</f>
      </c>
      <c r="G12400" s="84">
        <f>IF($E12400="","",IFERROR(VLOOKUP(TRIM(E12400&amp;""),'Référentiel Articles'!$A$2:$F$634,5,FALSE),""))</f>
      </c>
      <c r="H12400" s="85" t="str">
        <v/>
      </c>
      <c r="I12400" s="84">
        <f>IF($E12400="","",IFERROR(VLOOKUP(TRIM(E12400&amp;""),'Référentiel Articles'!$A$2:$F$634,6,FALSE),""))</f>
      </c>
      <c r="J12400" s="90">
        <f>IF(OR($E12400="",$H12400=""),"",$H12400*$I12400)</f>
      </c>
      <c r="K12400" s="87" t="str">
        <v/>
      </c>
    </row>
    <row r="12401">
      <c r="A12401" s="74" t="str">
        <v/>
      </c>
      <c r="B12401" s="74" t="str">
        <v/>
      </c>
      <c r="C12401" s="75">
        <f>IF($E12401="","",IFERROR(VLOOKUP(TRIM(E12401&amp;""),'Référentiel Articles'!$A$2:$F$634,2,FALSE),""))</f>
      </c>
      <c r="D12401" s="75">
        <f>IF($E12401="","",IFERROR(VLOOKUP(TRIM(E12401&amp;""),'Référentiel Articles'!$A$2:$F$634,3,FALSE),""))</f>
      </c>
      <c r="E12401" s="74" t="str">
        <v/>
      </c>
      <c r="F12401" s="75">
        <f>IF($E12401="","",IFERROR(VLOOKUP(TRIM(E12401&amp;""),'Référentiel Articles'!$A$2:$F$634,4,FALSE),""))</f>
      </c>
      <c r="G12401" s="76">
        <f>IF($E12401="","",IFERROR(VLOOKUP(TRIM(E12401&amp;""),'Référentiel Articles'!$A$2:$F$634,5,FALSE),""))</f>
      </c>
      <c r="H12401" s="77" t="str">
        <v/>
      </c>
      <c r="I12401" s="76">
        <f>IF($E12401="","",IFERROR(VLOOKUP(TRIM(E12401&amp;""),'Référentiel Articles'!$A$2:$F$634,6,FALSE),""))</f>
      </c>
      <c r="J12401" s="78">
        <f>IF(OR($E12401="",$H12401=""),"",$H12401*$I12401)</f>
      </c>
      <c r="K12401" s="79" t="str">
        <v/>
      </c>
    </row>
    <row r="12402">
      <c r="A12402" s="81" t="str">
        <v/>
      </c>
      <c r="B12402" s="81" t="str">
        <v/>
      </c>
      <c r="C12402" s="83">
        <f>IF($E12402="","",IFERROR(VLOOKUP(TRIM(E12402&amp;""),'Référentiel Articles'!$A$2:$F$634,2,FALSE),""))</f>
      </c>
      <c r="D12402" s="83">
        <f>IF($E12402="","",IFERROR(VLOOKUP(TRIM(E12402&amp;""),'Référentiel Articles'!$A$2:$F$634,3,FALSE),""))</f>
      </c>
      <c r="E12402" s="81" t="str">
        <v/>
      </c>
      <c r="F12402" s="83">
        <f>IF($E12402="","",IFERROR(VLOOKUP(TRIM(E12402&amp;""),'Référentiel Articles'!$A$2:$F$634,4,FALSE),""))</f>
      </c>
      <c r="G12402" s="84">
        <f>IF($E12402="","",IFERROR(VLOOKUP(TRIM(E12402&amp;""),'Référentiel Articles'!$A$2:$F$634,5,FALSE),""))</f>
      </c>
      <c r="H12402" s="85" t="str">
        <v/>
      </c>
      <c r="I12402" s="84">
        <f>IF($E12402="","",IFERROR(VLOOKUP(TRIM(E12402&amp;""),'Référentiel Articles'!$A$2:$F$634,6,FALSE),""))</f>
      </c>
      <c r="J12402" s="90">
        <f>IF(OR($E12402="",$H12402=""),"",$H12402*$I12402)</f>
      </c>
      <c r="K12402" s="87" t="str">
        <v/>
      </c>
    </row>
    <row r="12403">
      <c r="A12403" s="74" t="str">
        <v/>
      </c>
      <c r="B12403" s="74" t="str">
        <v/>
      </c>
      <c r="C12403" s="75">
        <f>IF($E12403="","",IFERROR(VLOOKUP(TRIM(E12403&amp;""),'Référentiel Articles'!$A$2:$F$634,2,FALSE),""))</f>
      </c>
      <c r="D12403" s="75">
        <f>IF($E12403="","",IFERROR(VLOOKUP(TRIM(E12403&amp;""),'Référentiel Articles'!$A$2:$F$634,3,FALSE),""))</f>
      </c>
      <c r="E12403" s="74" t="str">
        <v/>
      </c>
      <c r="F12403" s="75">
        <f>IF($E12403="","",IFERROR(VLOOKUP(TRIM(E12403&amp;""),'Référentiel Articles'!$A$2:$F$634,4,FALSE),""))</f>
      </c>
      <c r="G12403" s="76">
        <f>IF($E12403="","",IFERROR(VLOOKUP(TRIM(E12403&amp;""),'Référentiel Articles'!$A$2:$F$634,5,FALSE),""))</f>
      </c>
      <c r="H12403" s="77" t="str">
        <v/>
      </c>
      <c r="I12403" s="76">
        <f>IF($E12403="","",IFERROR(VLOOKUP(TRIM(E12403&amp;""),'Référentiel Articles'!$A$2:$F$634,6,FALSE),""))</f>
      </c>
      <c r="J12403" s="78">
        <f>IF(OR($E12403="",$H12403=""),"",$H12403*$I12403)</f>
      </c>
      <c r="K12403" s="79" t="str">
        <v/>
      </c>
    </row>
    <row r="12404">
      <c r="A12404" s="81" t="str">
        <v/>
      </c>
      <c r="B12404" s="81" t="str">
        <v/>
      </c>
      <c r="C12404" s="83">
        <f>IF($E12404="","",IFERROR(VLOOKUP(TRIM(E12404&amp;""),'Référentiel Articles'!$A$2:$F$634,2,FALSE),""))</f>
      </c>
      <c r="D12404" s="83">
        <f>IF($E12404="","",IFERROR(VLOOKUP(TRIM(E12404&amp;""),'Référentiel Articles'!$A$2:$F$634,3,FALSE),""))</f>
      </c>
      <c r="E12404" s="81" t="str">
        <v/>
      </c>
      <c r="F12404" s="83">
        <f>IF($E12404="","",IFERROR(VLOOKUP(TRIM(E12404&amp;""),'Référentiel Articles'!$A$2:$F$634,4,FALSE),""))</f>
      </c>
      <c r="G12404" s="84">
        <f>IF($E12404="","",IFERROR(VLOOKUP(TRIM(E12404&amp;""),'Référentiel Articles'!$A$2:$F$634,5,FALSE),""))</f>
      </c>
      <c r="H12404" s="85" t="str">
        <v/>
      </c>
      <c r="I12404" s="84">
        <f>IF($E12404="","",IFERROR(VLOOKUP(TRIM(E12404&amp;""),'Référentiel Articles'!$A$2:$F$634,6,FALSE),""))</f>
      </c>
      <c r="J12404" s="90">
        <f>IF(OR($E12404="",$H12404=""),"",$H12404*$I12404)</f>
      </c>
      <c r="K12404" s="87" t="str">
        <v/>
      </c>
    </row>
    <row r="12405">
      <c r="A12405" s="74" t="str">
        <v/>
      </c>
      <c r="B12405" s="74" t="str">
        <v/>
      </c>
      <c r="C12405" s="75">
        <f>IF($E12405="","",IFERROR(VLOOKUP(TRIM(E12405&amp;""),'Référentiel Articles'!$A$2:$F$634,2,FALSE),""))</f>
      </c>
      <c r="D12405" s="75">
        <f>IF($E12405="","",IFERROR(VLOOKUP(TRIM(E12405&amp;""),'Référentiel Articles'!$A$2:$F$634,3,FALSE),""))</f>
      </c>
      <c r="E12405" s="74" t="str">
        <v/>
      </c>
      <c r="F12405" s="75">
        <f>IF($E12405="","",IFERROR(VLOOKUP(TRIM(E12405&amp;""),'Référentiel Articles'!$A$2:$F$634,4,FALSE),""))</f>
      </c>
      <c r="G12405" s="76">
        <f>IF($E12405="","",IFERROR(VLOOKUP(TRIM(E12405&amp;""),'Référentiel Articles'!$A$2:$F$634,5,FALSE),""))</f>
      </c>
      <c r="H12405" s="77" t="str">
        <v/>
      </c>
      <c r="I12405" s="76">
        <f>IF($E12405="","",IFERROR(VLOOKUP(TRIM(E12405&amp;""),'Référentiel Articles'!$A$2:$F$634,6,FALSE),""))</f>
      </c>
      <c r="J12405" s="78">
        <f>IF(OR($E12405="",$H12405=""),"",$H12405*$I12405)</f>
      </c>
      <c r="K12405" s="79" t="str">
        <v/>
      </c>
    </row>
    <row r="12406">
      <c r="A12406" s="81" t="str">
        <v/>
      </c>
      <c r="B12406" s="81" t="str">
        <v/>
      </c>
      <c r="C12406" s="83">
        <f>IF($E12406="","",IFERROR(VLOOKUP(TRIM(E12406&amp;""),'Référentiel Articles'!$A$2:$F$634,2,FALSE),""))</f>
      </c>
      <c r="D12406" s="83">
        <f>IF($E12406="","",IFERROR(VLOOKUP(TRIM(E12406&amp;""),'Référentiel Articles'!$A$2:$F$634,3,FALSE),""))</f>
      </c>
      <c r="E12406" s="81" t="str">
        <v/>
      </c>
      <c r="F12406" s="83">
        <f>IF($E12406="","",IFERROR(VLOOKUP(TRIM(E12406&amp;""),'Référentiel Articles'!$A$2:$F$634,4,FALSE),""))</f>
      </c>
      <c r="G12406" s="84">
        <f>IF($E12406="","",IFERROR(VLOOKUP(TRIM(E12406&amp;""),'Référentiel Articles'!$A$2:$F$634,5,FALSE),""))</f>
      </c>
      <c r="H12406" s="85" t="str">
        <v/>
      </c>
      <c r="I12406" s="84">
        <f>IF($E12406="","",IFERROR(VLOOKUP(TRIM(E12406&amp;""),'Référentiel Articles'!$A$2:$F$634,6,FALSE),""))</f>
      </c>
      <c r="J12406" s="90">
        <f>IF(OR($E12406="",$H12406=""),"",$H12406*$I12406)</f>
      </c>
      <c r="K12406" s="87" t="str">
        <v/>
      </c>
    </row>
    <row r="12407">
      <c r="A12407" s="74" t="str">
        <v/>
      </c>
      <c r="B12407" s="74" t="str">
        <v/>
      </c>
      <c r="C12407" s="75">
        <f>IF($E12407="","",IFERROR(VLOOKUP(TRIM(E12407&amp;""),'Référentiel Articles'!$A$2:$F$634,2,FALSE),""))</f>
      </c>
      <c r="D12407" s="75">
        <f>IF($E12407="","",IFERROR(VLOOKUP(TRIM(E12407&amp;""),'Référentiel Articles'!$A$2:$F$634,3,FALSE),""))</f>
      </c>
      <c r="E12407" s="74" t="str">
        <v/>
      </c>
      <c r="F12407" s="75">
        <f>IF($E12407="","",IFERROR(VLOOKUP(TRIM(E12407&amp;""),'Référentiel Articles'!$A$2:$F$634,4,FALSE),""))</f>
      </c>
      <c r="G12407" s="76">
        <f>IF($E12407="","",IFERROR(VLOOKUP(TRIM(E12407&amp;""),'Référentiel Articles'!$A$2:$F$634,5,FALSE),""))</f>
      </c>
      <c r="H12407" s="77" t="str">
        <v/>
      </c>
      <c r="I12407" s="76">
        <f>IF($E12407="","",IFERROR(VLOOKUP(TRIM(E12407&amp;""),'Référentiel Articles'!$A$2:$F$634,6,FALSE),""))</f>
      </c>
      <c r="J12407" s="78">
        <f>IF(OR($E12407="",$H12407=""),"",$H12407*$I12407)</f>
      </c>
      <c r="K12407" s="79" t="str">
        <v/>
      </c>
    </row>
    <row r="12408">
      <c r="A12408" s="81" t="str">
        <v/>
      </c>
      <c r="B12408" s="81" t="str">
        <v/>
      </c>
      <c r="C12408" s="83">
        <f>IF($E12408="","",IFERROR(VLOOKUP(TRIM(E12408&amp;""),'Référentiel Articles'!$A$2:$F$634,2,FALSE),""))</f>
      </c>
      <c r="D12408" s="83">
        <f>IF($E12408="","",IFERROR(VLOOKUP(TRIM(E12408&amp;""),'Référentiel Articles'!$A$2:$F$634,3,FALSE),""))</f>
      </c>
      <c r="E12408" s="81" t="str">
        <v/>
      </c>
      <c r="F12408" s="83">
        <f>IF($E12408="","",IFERROR(VLOOKUP(TRIM(E12408&amp;""),'Référentiel Articles'!$A$2:$F$634,4,FALSE),""))</f>
      </c>
      <c r="G12408" s="84">
        <f>IF($E12408="","",IFERROR(VLOOKUP(TRIM(E12408&amp;""),'Référentiel Articles'!$A$2:$F$634,5,FALSE),""))</f>
      </c>
      <c r="H12408" s="85" t="str">
        <v/>
      </c>
      <c r="I12408" s="84">
        <f>IF($E12408="","",IFERROR(VLOOKUP(TRIM(E12408&amp;""),'Référentiel Articles'!$A$2:$F$634,6,FALSE),""))</f>
      </c>
      <c r="J12408" s="90">
        <f>IF(OR($E12408="",$H12408=""),"",$H12408*$I12408)</f>
      </c>
      <c r="K12408" s="87" t="str">
        <v/>
      </c>
    </row>
    <row r="12409">
      <c r="A12409" s="74" t="str">
        <v/>
      </c>
      <c r="B12409" s="74" t="str">
        <v/>
      </c>
      <c r="C12409" s="75">
        <f>IF($E12409="","",IFERROR(VLOOKUP(TRIM(E12409&amp;""),'Référentiel Articles'!$A$2:$F$634,2,FALSE),""))</f>
      </c>
      <c r="D12409" s="75">
        <f>IF($E12409="","",IFERROR(VLOOKUP(TRIM(E12409&amp;""),'Référentiel Articles'!$A$2:$F$634,3,FALSE),""))</f>
      </c>
      <c r="E12409" s="74" t="str">
        <v/>
      </c>
      <c r="F12409" s="75">
        <f>IF($E12409="","",IFERROR(VLOOKUP(TRIM(E12409&amp;""),'Référentiel Articles'!$A$2:$F$634,4,FALSE),""))</f>
      </c>
      <c r="G12409" s="76">
        <f>IF($E12409="","",IFERROR(VLOOKUP(TRIM(E12409&amp;""),'Référentiel Articles'!$A$2:$F$634,5,FALSE),""))</f>
      </c>
      <c r="H12409" s="77" t="str">
        <v/>
      </c>
      <c r="I12409" s="76">
        <f>IF($E12409="","",IFERROR(VLOOKUP(TRIM(E12409&amp;""),'Référentiel Articles'!$A$2:$F$634,6,FALSE),""))</f>
      </c>
      <c r="J12409" s="78">
        <f>IF(OR($E12409="",$H12409=""),"",$H12409*$I12409)</f>
      </c>
      <c r="K12409" s="79" t="str">
        <v/>
      </c>
    </row>
    <row r="12410">
      <c r="A12410" s="81" t="str">
        <v/>
      </c>
      <c r="B12410" s="81" t="str">
        <v/>
      </c>
      <c r="C12410" s="83">
        <f>IF($E12410="","",IFERROR(VLOOKUP(TRIM(E12410&amp;""),'Référentiel Articles'!$A$2:$F$634,2,FALSE),""))</f>
      </c>
      <c r="D12410" s="83">
        <f>IF($E12410="","",IFERROR(VLOOKUP(TRIM(E12410&amp;""),'Référentiel Articles'!$A$2:$F$634,3,FALSE),""))</f>
      </c>
      <c r="E12410" s="81" t="str">
        <v/>
      </c>
      <c r="F12410" s="83">
        <f>IF($E12410="","",IFERROR(VLOOKUP(TRIM(E12410&amp;""),'Référentiel Articles'!$A$2:$F$634,4,FALSE),""))</f>
      </c>
      <c r="G12410" s="84">
        <f>IF($E12410="","",IFERROR(VLOOKUP(TRIM(E12410&amp;""),'Référentiel Articles'!$A$2:$F$634,5,FALSE),""))</f>
      </c>
      <c r="H12410" s="85" t="str">
        <v/>
      </c>
      <c r="I12410" s="84">
        <f>IF($E12410="","",IFERROR(VLOOKUP(TRIM(E12410&amp;""),'Référentiel Articles'!$A$2:$F$634,6,FALSE),""))</f>
      </c>
      <c r="J12410" s="90">
        <f>IF(OR($E12410="",$H12410=""),"",$H12410*$I12410)</f>
      </c>
      <c r="K12410" s="87" t="str">
        <v/>
      </c>
    </row>
    <row r="12411">
      <c r="A12411" s="74" t="str">
        <v/>
      </c>
      <c r="B12411" s="74" t="str">
        <v/>
      </c>
      <c r="C12411" s="75">
        <f>IF($E12411="","",IFERROR(VLOOKUP(TRIM(E12411&amp;""),'Référentiel Articles'!$A$2:$F$634,2,FALSE),""))</f>
      </c>
      <c r="D12411" s="75">
        <f>IF($E12411="","",IFERROR(VLOOKUP(TRIM(E12411&amp;""),'Référentiel Articles'!$A$2:$F$634,3,FALSE),""))</f>
      </c>
      <c r="E12411" s="74" t="str">
        <v/>
      </c>
      <c r="F12411" s="75">
        <f>IF($E12411="","",IFERROR(VLOOKUP(TRIM(E12411&amp;""),'Référentiel Articles'!$A$2:$F$634,4,FALSE),""))</f>
      </c>
      <c r="G12411" s="76">
        <f>IF($E12411="","",IFERROR(VLOOKUP(TRIM(E12411&amp;""),'Référentiel Articles'!$A$2:$F$634,5,FALSE),""))</f>
      </c>
      <c r="H12411" s="77" t="str">
        <v/>
      </c>
      <c r="I12411" s="76">
        <f>IF($E12411="","",IFERROR(VLOOKUP(TRIM(E12411&amp;""),'Référentiel Articles'!$A$2:$F$634,6,FALSE),""))</f>
      </c>
      <c r="J12411" s="78">
        <f>IF(OR($E12411="",$H12411=""),"",$H12411*$I12411)</f>
      </c>
      <c r="K12411" s="79" t="str">
        <v/>
      </c>
    </row>
    <row r="12412">
      <c r="A12412" s="81" t="str">
        <v/>
      </c>
      <c r="B12412" s="81" t="str">
        <v/>
      </c>
      <c r="C12412" s="83">
        <f>IF($E12412="","",IFERROR(VLOOKUP(TRIM(E12412&amp;""),'Référentiel Articles'!$A$2:$F$634,2,FALSE),""))</f>
      </c>
      <c r="D12412" s="83">
        <f>IF($E12412="","",IFERROR(VLOOKUP(TRIM(E12412&amp;""),'Référentiel Articles'!$A$2:$F$634,3,FALSE),""))</f>
      </c>
      <c r="E12412" s="81" t="str">
        <v/>
      </c>
      <c r="F12412" s="83">
        <f>IF($E12412="","",IFERROR(VLOOKUP(TRIM(E12412&amp;""),'Référentiel Articles'!$A$2:$F$634,4,FALSE),""))</f>
      </c>
      <c r="G12412" s="84">
        <f>IF($E12412="","",IFERROR(VLOOKUP(TRIM(E12412&amp;""),'Référentiel Articles'!$A$2:$F$634,5,FALSE),""))</f>
      </c>
      <c r="H12412" s="85" t="str">
        <v/>
      </c>
      <c r="I12412" s="84">
        <f>IF($E12412="","",IFERROR(VLOOKUP(TRIM(E12412&amp;""),'Référentiel Articles'!$A$2:$F$634,6,FALSE),""))</f>
      </c>
      <c r="J12412" s="90">
        <f>IF(OR($E12412="",$H12412=""),"",$H12412*$I12412)</f>
      </c>
      <c r="K12412" s="87" t="str">
        <v/>
      </c>
    </row>
    <row r="12413">
      <c r="A12413" s="74" t="str">
        <v/>
      </c>
      <c r="B12413" s="74" t="str">
        <v/>
      </c>
      <c r="C12413" s="75">
        <f>IF($E12413="","",IFERROR(VLOOKUP(TRIM(E12413&amp;""),'Référentiel Articles'!$A$2:$F$634,2,FALSE),""))</f>
      </c>
      <c r="D12413" s="75">
        <f>IF($E12413="","",IFERROR(VLOOKUP(TRIM(E12413&amp;""),'Référentiel Articles'!$A$2:$F$634,3,FALSE),""))</f>
      </c>
      <c r="E12413" s="74" t="str">
        <v/>
      </c>
      <c r="F12413" s="75">
        <f>IF($E12413="","",IFERROR(VLOOKUP(TRIM(E12413&amp;""),'Référentiel Articles'!$A$2:$F$634,4,FALSE),""))</f>
      </c>
      <c r="G12413" s="76">
        <f>IF($E12413="","",IFERROR(VLOOKUP(TRIM(E12413&amp;""),'Référentiel Articles'!$A$2:$F$634,5,FALSE),""))</f>
      </c>
      <c r="H12413" s="77" t="str">
        <v/>
      </c>
      <c r="I12413" s="76">
        <f>IF($E12413="","",IFERROR(VLOOKUP(TRIM(E12413&amp;""),'Référentiel Articles'!$A$2:$F$634,6,FALSE),""))</f>
      </c>
      <c r="J12413" s="78">
        <f>IF(OR($E12413="",$H12413=""),"",$H12413*$I12413)</f>
      </c>
      <c r="K12413" s="79" t="str">
        <v/>
      </c>
    </row>
    <row r="12414">
      <c r="A12414" s="81" t="str">
        <v/>
      </c>
      <c r="B12414" s="81" t="str">
        <v/>
      </c>
      <c r="C12414" s="83">
        <f>IF($E12414="","",IFERROR(VLOOKUP(TRIM(E12414&amp;""),'Référentiel Articles'!$A$2:$F$634,2,FALSE),""))</f>
      </c>
      <c r="D12414" s="83">
        <f>IF($E12414="","",IFERROR(VLOOKUP(TRIM(E12414&amp;""),'Référentiel Articles'!$A$2:$F$634,3,FALSE),""))</f>
      </c>
      <c r="E12414" s="81" t="str">
        <v/>
      </c>
      <c r="F12414" s="83">
        <f>IF($E12414="","",IFERROR(VLOOKUP(TRIM(E12414&amp;""),'Référentiel Articles'!$A$2:$F$634,4,FALSE),""))</f>
      </c>
      <c r="G12414" s="84">
        <f>IF($E12414="","",IFERROR(VLOOKUP(TRIM(E12414&amp;""),'Référentiel Articles'!$A$2:$F$634,5,FALSE),""))</f>
      </c>
      <c r="H12414" s="85" t="str">
        <v/>
      </c>
      <c r="I12414" s="84">
        <f>IF($E12414="","",IFERROR(VLOOKUP(TRIM(E12414&amp;""),'Référentiel Articles'!$A$2:$F$634,6,FALSE),""))</f>
      </c>
      <c r="J12414" s="90">
        <f>IF(OR($E12414="",$H12414=""),"",$H12414*$I12414)</f>
      </c>
      <c r="K12414" s="87" t="str">
        <v/>
      </c>
    </row>
    <row r="12415">
      <c r="A12415" s="74" t="str">
        <v/>
      </c>
      <c r="B12415" s="74" t="str">
        <v/>
      </c>
      <c r="C12415" s="75">
        <f>IF($E12415="","",IFERROR(VLOOKUP(TRIM(E12415&amp;""),'Référentiel Articles'!$A$2:$F$634,2,FALSE),""))</f>
      </c>
      <c r="D12415" s="75">
        <f>IF($E12415="","",IFERROR(VLOOKUP(TRIM(E12415&amp;""),'Référentiel Articles'!$A$2:$F$634,3,FALSE),""))</f>
      </c>
      <c r="E12415" s="74" t="str">
        <v/>
      </c>
      <c r="F12415" s="75">
        <f>IF($E12415="","",IFERROR(VLOOKUP(TRIM(E12415&amp;""),'Référentiel Articles'!$A$2:$F$634,4,FALSE),""))</f>
      </c>
      <c r="G12415" s="76">
        <f>IF($E12415="","",IFERROR(VLOOKUP(TRIM(E12415&amp;""),'Référentiel Articles'!$A$2:$F$634,5,FALSE),""))</f>
      </c>
      <c r="H12415" s="77" t="str">
        <v/>
      </c>
      <c r="I12415" s="76">
        <f>IF($E12415="","",IFERROR(VLOOKUP(TRIM(E12415&amp;""),'Référentiel Articles'!$A$2:$F$634,6,FALSE),""))</f>
      </c>
      <c r="J12415" s="78">
        <f>IF(OR($E12415="",$H12415=""),"",$H12415*$I12415)</f>
      </c>
      <c r="K12415" s="79" t="str">
        <v/>
      </c>
    </row>
    <row r="12416">
      <c r="A12416" s="81" t="str">
        <v/>
      </c>
      <c r="B12416" s="81" t="str">
        <v/>
      </c>
      <c r="C12416" s="83">
        <f>IF($E12416="","",IFERROR(VLOOKUP(TRIM(E12416&amp;""),'Référentiel Articles'!$A$2:$F$634,2,FALSE),""))</f>
      </c>
      <c r="D12416" s="83">
        <f>IF($E12416="","",IFERROR(VLOOKUP(TRIM(E12416&amp;""),'Référentiel Articles'!$A$2:$F$634,3,FALSE),""))</f>
      </c>
      <c r="E12416" s="81" t="str">
        <v/>
      </c>
      <c r="F12416" s="83">
        <f>IF($E12416="","",IFERROR(VLOOKUP(TRIM(E12416&amp;""),'Référentiel Articles'!$A$2:$F$634,4,FALSE),""))</f>
      </c>
      <c r="G12416" s="84">
        <f>IF($E12416="","",IFERROR(VLOOKUP(TRIM(E12416&amp;""),'Référentiel Articles'!$A$2:$F$634,5,FALSE),""))</f>
      </c>
      <c r="H12416" s="85" t="str">
        <v/>
      </c>
      <c r="I12416" s="84">
        <f>IF($E12416="","",IFERROR(VLOOKUP(TRIM(E12416&amp;""),'Référentiel Articles'!$A$2:$F$634,6,FALSE),""))</f>
      </c>
      <c r="J12416" s="90">
        <f>IF(OR($E12416="",$H12416=""),"",$H12416*$I12416)</f>
      </c>
      <c r="K12416" s="87" t="str">
        <v/>
      </c>
    </row>
    <row r="12417">
      <c r="A12417" s="74" t="str">
        <v/>
      </c>
      <c r="B12417" s="74" t="str">
        <v/>
      </c>
      <c r="C12417" s="75">
        <f>IF($E12417="","",IFERROR(VLOOKUP(TRIM(E12417&amp;""),'Référentiel Articles'!$A$2:$F$634,2,FALSE),""))</f>
      </c>
      <c r="D12417" s="75">
        <f>IF($E12417="","",IFERROR(VLOOKUP(TRIM(E12417&amp;""),'Référentiel Articles'!$A$2:$F$634,3,FALSE),""))</f>
      </c>
      <c r="E12417" s="74" t="str">
        <v/>
      </c>
      <c r="F12417" s="75">
        <f>IF($E12417="","",IFERROR(VLOOKUP(TRIM(E12417&amp;""),'Référentiel Articles'!$A$2:$F$634,4,FALSE),""))</f>
      </c>
      <c r="G12417" s="76">
        <f>IF($E12417="","",IFERROR(VLOOKUP(TRIM(E12417&amp;""),'Référentiel Articles'!$A$2:$F$634,5,FALSE),""))</f>
      </c>
      <c r="H12417" s="77" t="str">
        <v/>
      </c>
      <c r="I12417" s="76">
        <f>IF($E12417="","",IFERROR(VLOOKUP(TRIM(E12417&amp;""),'Référentiel Articles'!$A$2:$F$634,6,FALSE),""))</f>
      </c>
      <c r="J12417" s="78">
        <f>IF(OR($E12417="",$H12417=""),"",$H12417*$I12417)</f>
      </c>
      <c r="K12417" s="79" t="str">
        <v/>
      </c>
    </row>
    <row r="12418">
      <c r="A12418" s="81" t="str">
        <v/>
      </c>
      <c r="B12418" s="81" t="str">
        <v/>
      </c>
      <c r="C12418" s="83">
        <f>IF($E12418="","",IFERROR(VLOOKUP(TRIM(E12418&amp;""),'Référentiel Articles'!$A$2:$F$634,2,FALSE),""))</f>
      </c>
      <c r="D12418" s="83">
        <f>IF($E12418="","",IFERROR(VLOOKUP(TRIM(E12418&amp;""),'Référentiel Articles'!$A$2:$F$634,3,FALSE),""))</f>
      </c>
      <c r="E12418" s="81" t="str">
        <v/>
      </c>
      <c r="F12418" s="83">
        <f>IF($E12418="","",IFERROR(VLOOKUP(TRIM(E12418&amp;""),'Référentiel Articles'!$A$2:$F$634,4,FALSE),""))</f>
      </c>
      <c r="G12418" s="84">
        <f>IF($E12418="","",IFERROR(VLOOKUP(TRIM(E12418&amp;""),'Référentiel Articles'!$A$2:$F$634,5,FALSE),""))</f>
      </c>
      <c r="H12418" s="85" t="str">
        <v/>
      </c>
      <c r="I12418" s="84">
        <f>IF($E12418="","",IFERROR(VLOOKUP(TRIM(E12418&amp;""),'Référentiel Articles'!$A$2:$F$634,6,FALSE),""))</f>
      </c>
      <c r="J12418" s="90">
        <f>IF(OR($E12418="",$H12418=""),"",$H12418*$I12418)</f>
      </c>
      <c r="K12418" s="87" t="str">
        <v/>
      </c>
    </row>
    <row r="12419">
      <c r="A12419" s="74" t="str">
        <v/>
      </c>
      <c r="B12419" s="74" t="str">
        <v/>
      </c>
      <c r="C12419" s="75">
        <f>IF($E12419="","",IFERROR(VLOOKUP(TRIM(E12419&amp;""),'Référentiel Articles'!$A$2:$F$634,2,FALSE),""))</f>
      </c>
      <c r="D12419" s="75">
        <f>IF($E12419="","",IFERROR(VLOOKUP(TRIM(E12419&amp;""),'Référentiel Articles'!$A$2:$F$634,3,FALSE),""))</f>
      </c>
      <c r="E12419" s="74" t="str">
        <v/>
      </c>
      <c r="F12419" s="75">
        <f>IF($E12419="","",IFERROR(VLOOKUP(TRIM(E12419&amp;""),'Référentiel Articles'!$A$2:$F$634,4,FALSE),""))</f>
      </c>
      <c r="G12419" s="76">
        <f>IF($E12419="","",IFERROR(VLOOKUP(TRIM(E12419&amp;""),'Référentiel Articles'!$A$2:$F$634,5,FALSE),""))</f>
      </c>
      <c r="H12419" s="77" t="str">
        <v/>
      </c>
      <c r="I12419" s="76">
        <f>IF($E12419="","",IFERROR(VLOOKUP(TRIM(E12419&amp;""),'Référentiel Articles'!$A$2:$F$634,6,FALSE),""))</f>
      </c>
      <c r="J12419" s="78">
        <f>IF(OR($E12419="",$H12419=""),"",$H12419*$I12419)</f>
      </c>
      <c r="K12419" s="79" t="str">
        <v/>
      </c>
    </row>
    <row r="12420">
      <c r="A12420" s="81" t="str">
        <v/>
      </c>
      <c r="B12420" s="81" t="str">
        <v/>
      </c>
      <c r="C12420" s="83">
        <f>IF($E12420="","",IFERROR(VLOOKUP(TRIM(E12420&amp;""),'Référentiel Articles'!$A$2:$F$634,2,FALSE),""))</f>
      </c>
      <c r="D12420" s="83">
        <f>IF($E12420="","",IFERROR(VLOOKUP(TRIM(E12420&amp;""),'Référentiel Articles'!$A$2:$F$634,3,FALSE),""))</f>
      </c>
      <c r="E12420" s="81" t="str">
        <v/>
      </c>
      <c r="F12420" s="83">
        <f>IF($E12420="","",IFERROR(VLOOKUP(TRIM(E12420&amp;""),'Référentiel Articles'!$A$2:$F$634,4,FALSE),""))</f>
      </c>
      <c r="G12420" s="84">
        <f>IF($E12420="","",IFERROR(VLOOKUP(TRIM(E12420&amp;""),'Référentiel Articles'!$A$2:$F$634,5,FALSE),""))</f>
      </c>
      <c r="H12420" s="85" t="str">
        <v/>
      </c>
      <c r="I12420" s="84">
        <f>IF($E12420="","",IFERROR(VLOOKUP(TRIM(E12420&amp;""),'Référentiel Articles'!$A$2:$F$634,6,FALSE),""))</f>
      </c>
      <c r="J12420" s="90">
        <f>IF(OR($E12420="",$H12420=""),"",$H12420*$I12420)</f>
      </c>
      <c r="K12420" s="87" t="str">
        <v/>
      </c>
    </row>
    <row r="12421">
      <c r="A12421" s="74" t="str">
        <v/>
      </c>
      <c r="B12421" s="74" t="str">
        <v/>
      </c>
      <c r="C12421" s="75">
        <f>IF($E12421="","",IFERROR(VLOOKUP(TRIM(E12421&amp;""),'Référentiel Articles'!$A$2:$F$634,2,FALSE),""))</f>
      </c>
      <c r="D12421" s="75">
        <f>IF($E12421="","",IFERROR(VLOOKUP(TRIM(E12421&amp;""),'Référentiel Articles'!$A$2:$F$634,3,FALSE),""))</f>
      </c>
      <c r="E12421" s="74" t="str">
        <v/>
      </c>
      <c r="F12421" s="75">
        <f>IF($E12421="","",IFERROR(VLOOKUP(TRIM(E12421&amp;""),'Référentiel Articles'!$A$2:$F$634,4,FALSE),""))</f>
      </c>
      <c r="G12421" s="76">
        <f>IF($E12421="","",IFERROR(VLOOKUP(TRIM(E12421&amp;""),'Référentiel Articles'!$A$2:$F$634,5,FALSE),""))</f>
      </c>
      <c r="H12421" s="77" t="str">
        <v/>
      </c>
      <c r="I12421" s="76">
        <f>IF($E12421="","",IFERROR(VLOOKUP(TRIM(E12421&amp;""),'Référentiel Articles'!$A$2:$F$634,6,FALSE),""))</f>
      </c>
      <c r="J12421" s="78">
        <f>IF(OR($E12421="",$H12421=""),"",$H12421*$I12421)</f>
      </c>
      <c r="K12421" s="79" t="str">
        <v/>
      </c>
    </row>
    <row r="12422">
      <c r="A12422" s="81" t="str">
        <v/>
      </c>
      <c r="B12422" s="81" t="str">
        <v/>
      </c>
      <c r="C12422" s="83">
        <f>IF($E12422="","",IFERROR(VLOOKUP(TRIM(E12422&amp;""),'Référentiel Articles'!$A$2:$F$634,2,FALSE),""))</f>
      </c>
      <c r="D12422" s="83">
        <f>IF($E12422="","",IFERROR(VLOOKUP(TRIM(E12422&amp;""),'Référentiel Articles'!$A$2:$F$634,3,FALSE),""))</f>
      </c>
      <c r="E12422" s="81" t="str">
        <v/>
      </c>
      <c r="F12422" s="83">
        <f>IF($E12422="","",IFERROR(VLOOKUP(TRIM(E12422&amp;""),'Référentiel Articles'!$A$2:$F$634,4,FALSE),""))</f>
      </c>
      <c r="G12422" s="84">
        <f>IF($E12422="","",IFERROR(VLOOKUP(TRIM(E12422&amp;""),'Référentiel Articles'!$A$2:$F$634,5,FALSE),""))</f>
      </c>
      <c r="H12422" s="85" t="str">
        <v/>
      </c>
      <c r="I12422" s="84">
        <f>IF($E12422="","",IFERROR(VLOOKUP(TRIM(E12422&amp;""),'Référentiel Articles'!$A$2:$F$634,6,FALSE),""))</f>
      </c>
      <c r="J12422" s="90">
        <f>IF(OR($E12422="",$H12422=""),"",$H12422*$I12422)</f>
      </c>
      <c r="K12422" s="87" t="str">
        <v/>
      </c>
    </row>
    <row r="12423">
      <c r="A12423" s="74" t="str">
        <v/>
      </c>
      <c r="B12423" s="74" t="str">
        <v/>
      </c>
      <c r="C12423" s="75">
        <f>IF($E12423="","",IFERROR(VLOOKUP(TRIM(E12423&amp;""),'Référentiel Articles'!$A$2:$F$634,2,FALSE),""))</f>
      </c>
      <c r="D12423" s="75">
        <f>IF($E12423="","",IFERROR(VLOOKUP(TRIM(E12423&amp;""),'Référentiel Articles'!$A$2:$F$634,3,FALSE),""))</f>
      </c>
      <c r="E12423" s="74" t="str">
        <v/>
      </c>
      <c r="F12423" s="75">
        <f>IF($E12423="","",IFERROR(VLOOKUP(TRIM(E12423&amp;""),'Référentiel Articles'!$A$2:$F$634,4,FALSE),""))</f>
      </c>
      <c r="G12423" s="76">
        <f>IF($E12423="","",IFERROR(VLOOKUP(TRIM(E12423&amp;""),'Référentiel Articles'!$A$2:$F$634,5,FALSE),""))</f>
      </c>
      <c r="H12423" s="77" t="str">
        <v/>
      </c>
      <c r="I12423" s="76">
        <f>IF($E12423="","",IFERROR(VLOOKUP(TRIM(E12423&amp;""),'Référentiel Articles'!$A$2:$F$634,6,FALSE),""))</f>
      </c>
      <c r="J12423" s="78">
        <f>IF(OR($E12423="",$H12423=""),"",$H12423*$I12423)</f>
      </c>
      <c r="K12423" s="79" t="str">
        <v/>
      </c>
    </row>
    <row r="12424">
      <c r="A12424" s="81" t="str">
        <v/>
      </c>
      <c r="B12424" s="81" t="str">
        <v/>
      </c>
      <c r="C12424" s="83">
        <f>IF($E12424="","",IFERROR(VLOOKUP(TRIM(E12424&amp;""),'Référentiel Articles'!$A$2:$F$634,2,FALSE),""))</f>
      </c>
      <c r="D12424" s="83">
        <f>IF($E12424="","",IFERROR(VLOOKUP(TRIM(E12424&amp;""),'Référentiel Articles'!$A$2:$F$634,3,FALSE),""))</f>
      </c>
      <c r="E12424" s="81" t="str">
        <v/>
      </c>
      <c r="F12424" s="83">
        <f>IF($E12424="","",IFERROR(VLOOKUP(TRIM(E12424&amp;""),'Référentiel Articles'!$A$2:$F$634,4,FALSE),""))</f>
      </c>
      <c r="G12424" s="84">
        <f>IF($E12424="","",IFERROR(VLOOKUP(TRIM(E12424&amp;""),'Référentiel Articles'!$A$2:$F$634,5,FALSE),""))</f>
      </c>
      <c r="H12424" s="85" t="str">
        <v/>
      </c>
      <c r="I12424" s="84">
        <f>IF($E12424="","",IFERROR(VLOOKUP(TRIM(E12424&amp;""),'Référentiel Articles'!$A$2:$F$634,6,FALSE),""))</f>
      </c>
      <c r="J12424" s="90">
        <f>IF(OR($E12424="",$H12424=""),"",$H12424*$I12424)</f>
      </c>
      <c r="K12424" s="87" t="str">
        <v/>
      </c>
    </row>
    <row r="12425">
      <c r="A12425" s="74" t="str">
        <v/>
      </c>
      <c r="B12425" s="74" t="str">
        <v/>
      </c>
      <c r="C12425" s="75">
        <f>IF($E12425="","",IFERROR(VLOOKUP(TRIM(E12425&amp;""),'Référentiel Articles'!$A$2:$F$634,2,FALSE),""))</f>
      </c>
      <c r="D12425" s="75">
        <f>IF($E12425="","",IFERROR(VLOOKUP(TRIM(E12425&amp;""),'Référentiel Articles'!$A$2:$F$634,3,FALSE),""))</f>
      </c>
      <c r="E12425" s="74" t="str">
        <v/>
      </c>
      <c r="F12425" s="75">
        <f>IF($E12425="","",IFERROR(VLOOKUP(TRIM(E12425&amp;""),'Référentiel Articles'!$A$2:$F$634,4,FALSE),""))</f>
      </c>
      <c r="G12425" s="76">
        <f>IF($E12425="","",IFERROR(VLOOKUP(TRIM(E12425&amp;""),'Référentiel Articles'!$A$2:$F$634,5,FALSE),""))</f>
      </c>
      <c r="H12425" s="77" t="str">
        <v/>
      </c>
      <c r="I12425" s="76">
        <f>IF($E12425="","",IFERROR(VLOOKUP(TRIM(E12425&amp;""),'Référentiel Articles'!$A$2:$F$634,6,FALSE),""))</f>
      </c>
      <c r="J12425" s="78">
        <f>IF(OR($E12425="",$H12425=""),"",$H12425*$I12425)</f>
      </c>
      <c r="K12425" s="79" t="str">
        <v/>
      </c>
    </row>
    <row r="12426">
      <c r="A12426" s="81" t="str">
        <v/>
      </c>
      <c r="B12426" s="81" t="str">
        <v/>
      </c>
      <c r="C12426" s="83">
        <f>IF($E12426="","",IFERROR(VLOOKUP(TRIM(E12426&amp;""),'Référentiel Articles'!$A$2:$F$634,2,FALSE),""))</f>
      </c>
      <c r="D12426" s="83">
        <f>IF($E12426="","",IFERROR(VLOOKUP(TRIM(E12426&amp;""),'Référentiel Articles'!$A$2:$F$634,3,FALSE),""))</f>
      </c>
      <c r="E12426" s="81" t="str">
        <v/>
      </c>
      <c r="F12426" s="83">
        <f>IF($E12426="","",IFERROR(VLOOKUP(TRIM(E12426&amp;""),'Référentiel Articles'!$A$2:$F$634,4,FALSE),""))</f>
      </c>
      <c r="G12426" s="84">
        <f>IF($E12426="","",IFERROR(VLOOKUP(TRIM(E12426&amp;""),'Référentiel Articles'!$A$2:$F$634,5,FALSE),""))</f>
      </c>
      <c r="H12426" s="85" t="str">
        <v/>
      </c>
      <c r="I12426" s="84">
        <f>IF($E12426="","",IFERROR(VLOOKUP(TRIM(E12426&amp;""),'Référentiel Articles'!$A$2:$F$634,6,FALSE),""))</f>
      </c>
      <c r="J12426" s="90">
        <f>IF(OR($E12426="",$H12426=""),"",$H12426*$I12426)</f>
      </c>
      <c r="K12426" s="87" t="str">
        <v/>
      </c>
    </row>
    <row r="12427">
      <c r="A12427" s="74" t="str">
        <v/>
      </c>
      <c r="B12427" s="74" t="str">
        <v/>
      </c>
      <c r="C12427" s="75">
        <f>IF($E12427="","",IFERROR(VLOOKUP(TRIM(E12427&amp;""),'Référentiel Articles'!$A$2:$F$634,2,FALSE),""))</f>
      </c>
      <c r="D12427" s="75">
        <f>IF($E12427="","",IFERROR(VLOOKUP(TRIM(E12427&amp;""),'Référentiel Articles'!$A$2:$F$634,3,FALSE),""))</f>
      </c>
      <c r="E12427" s="74" t="str">
        <v/>
      </c>
      <c r="F12427" s="75">
        <f>IF($E12427="","",IFERROR(VLOOKUP(TRIM(E12427&amp;""),'Référentiel Articles'!$A$2:$F$634,4,FALSE),""))</f>
      </c>
      <c r="G12427" s="76">
        <f>IF($E12427="","",IFERROR(VLOOKUP(TRIM(E12427&amp;""),'Référentiel Articles'!$A$2:$F$634,5,FALSE),""))</f>
      </c>
      <c r="H12427" s="77" t="str">
        <v/>
      </c>
      <c r="I12427" s="76">
        <f>IF($E12427="","",IFERROR(VLOOKUP(TRIM(E12427&amp;""),'Référentiel Articles'!$A$2:$F$634,6,FALSE),""))</f>
      </c>
      <c r="J12427" s="78">
        <f>IF(OR($E12427="",$H12427=""),"",$H12427*$I12427)</f>
      </c>
      <c r="K12427" s="79" t="str">
        <v/>
      </c>
    </row>
    <row r="12428">
      <c r="A12428" s="81" t="str">
        <v/>
      </c>
      <c r="B12428" s="81" t="str">
        <v/>
      </c>
      <c r="C12428" s="83">
        <f>IF($E12428="","",IFERROR(VLOOKUP(TRIM(E12428&amp;""),'Référentiel Articles'!$A$2:$F$634,2,FALSE),""))</f>
      </c>
      <c r="D12428" s="83">
        <f>IF($E12428="","",IFERROR(VLOOKUP(TRIM(E12428&amp;""),'Référentiel Articles'!$A$2:$F$634,3,FALSE),""))</f>
      </c>
      <c r="E12428" s="81" t="str">
        <v/>
      </c>
      <c r="F12428" s="83">
        <f>IF($E12428="","",IFERROR(VLOOKUP(TRIM(E12428&amp;""),'Référentiel Articles'!$A$2:$F$634,4,FALSE),""))</f>
      </c>
      <c r="G12428" s="84">
        <f>IF($E12428="","",IFERROR(VLOOKUP(TRIM(E12428&amp;""),'Référentiel Articles'!$A$2:$F$634,5,FALSE),""))</f>
      </c>
      <c r="H12428" s="85" t="str">
        <v/>
      </c>
      <c r="I12428" s="84">
        <f>IF($E12428="","",IFERROR(VLOOKUP(TRIM(E12428&amp;""),'Référentiel Articles'!$A$2:$F$634,6,FALSE),""))</f>
      </c>
      <c r="J12428" s="90">
        <f>IF(OR($E12428="",$H12428=""),"",$H12428*$I12428)</f>
      </c>
      <c r="K12428" s="87" t="str">
        <v/>
      </c>
    </row>
    <row r="12429">
      <c r="A12429" s="74" t="str">
        <v/>
      </c>
      <c r="B12429" s="74" t="str">
        <v/>
      </c>
      <c r="C12429" s="75">
        <f>IF($E12429="","",IFERROR(VLOOKUP(TRIM(E12429&amp;""),'Référentiel Articles'!$A$2:$F$634,2,FALSE),""))</f>
      </c>
      <c r="D12429" s="75">
        <f>IF($E12429="","",IFERROR(VLOOKUP(TRIM(E12429&amp;""),'Référentiel Articles'!$A$2:$F$634,3,FALSE),""))</f>
      </c>
      <c r="E12429" s="74" t="str">
        <v/>
      </c>
      <c r="F12429" s="75">
        <f>IF($E12429="","",IFERROR(VLOOKUP(TRIM(E12429&amp;""),'Référentiel Articles'!$A$2:$F$634,4,FALSE),""))</f>
      </c>
      <c r="G12429" s="76">
        <f>IF($E12429="","",IFERROR(VLOOKUP(TRIM(E12429&amp;""),'Référentiel Articles'!$A$2:$F$634,5,FALSE),""))</f>
      </c>
      <c r="H12429" s="77" t="str">
        <v/>
      </c>
      <c r="I12429" s="76">
        <f>IF($E12429="","",IFERROR(VLOOKUP(TRIM(E12429&amp;""),'Référentiel Articles'!$A$2:$F$634,6,FALSE),""))</f>
      </c>
      <c r="J12429" s="78">
        <f>IF(OR($E12429="",$H12429=""),"",$H12429*$I12429)</f>
      </c>
      <c r="K12429" s="79" t="str">
        <v/>
      </c>
    </row>
    <row r="12430">
      <c r="A12430" s="81" t="str">
        <v/>
      </c>
      <c r="B12430" s="81" t="str">
        <v/>
      </c>
      <c r="C12430" s="83">
        <f>IF($E12430="","",IFERROR(VLOOKUP(TRIM(E12430&amp;""),'Référentiel Articles'!$A$2:$F$634,2,FALSE),""))</f>
      </c>
      <c r="D12430" s="83">
        <f>IF($E12430="","",IFERROR(VLOOKUP(TRIM(E12430&amp;""),'Référentiel Articles'!$A$2:$F$634,3,FALSE),""))</f>
      </c>
      <c r="E12430" s="81" t="str">
        <v/>
      </c>
      <c r="F12430" s="83">
        <f>IF($E12430="","",IFERROR(VLOOKUP(TRIM(E12430&amp;""),'Référentiel Articles'!$A$2:$F$634,4,FALSE),""))</f>
      </c>
      <c r="G12430" s="84">
        <f>IF($E12430="","",IFERROR(VLOOKUP(TRIM(E12430&amp;""),'Référentiel Articles'!$A$2:$F$634,5,FALSE),""))</f>
      </c>
      <c r="H12430" s="85" t="str">
        <v/>
      </c>
      <c r="I12430" s="84">
        <f>IF($E12430="","",IFERROR(VLOOKUP(TRIM(E12430&amp;""),'Référentiel Articles'!$A$2:$F$634,6,FALSE),""))</f>
      </c>
      <c r="J12430" s="90">
        <f>IF(OR($E12430="",$H12430=""),"",$H12430*$I12430)</f>
      </c>
      <c r="K12430" s="87" t="str">
        <v/>
      </c>
    </row>
    <row r="12431">
      <c r="A12431" s="74" t="str">
        <v/>
      </c>
      <c r="B12431" s="74" t="str">
        <v/>
      </c>
      <c r="C12431" s="75">
        <f>IF($E12431="","",IFERROR(VLOOKUP(TRIM(E12431&amp;""),'Référentiel Articles'!$A$2:$F$634,2,FALSE),""))</f>
      </c>
      <c r="D12431" s="75">
        <f>IF($E12431="","",IFERROR(VLOOKUP(TRIM(E12431&amp;""),'Référentiel Articles'!$A$2:$F$634,3,FALSE),""))</f>
      </c>
      <c r="E12431" s="74" t="str">
        <v/>
      </c>
      <c r="F12431" s="75">
        <f>IF($E12431="","",IFERROR(VLOOKUP(TRIM(E12431&amp;""),'Référentiel Articles'!$A$2:$F$634,4,FALSE),""))</f>
      </c>
      <c r="G12431" s="76">
        <f>IF($E12431="","",IFERROR(VLOOKUP(TRIM(E12431&amp;""),'Référentiel Articles'!$A$2:$F$634,5,FALSE),""))</f>
      </c>
      <c r="H12431" s="77" t="str">
        <v/>
      </c>
      <c r="I12431" s="76">
        <f>IF($E12431="","",IFERROR(VLOOKUP(TRIM(E12431&amp;""),'Référentiel Articles'!$A$2:$F$634,6,FALSE),""))</f>
      </c>
      <c r="J12431" s="78">
        <f>IF(OR($E12431="",$H12431=""),"",$H12431*$I12431)</f>
      </c>
      <c r="K12431" s="79" t="str">
        <v/>
      </c>
    </row>
    <row r="12432">
      <c r="A12432" s="81" t="str">
        <v/>
      </c>
      <c r="B12432" s="81" t="str">
        <v/>
      </c>
      <c r="C12432" s="83">
        <f>IF($E12432="","",IFERROR(VLOOKUP(TRIM(E12432&amp;""),'Référentiel Articles'!$A$2:$F$634,2,FALSE),""))</f>
      </c>
      <c r="D12432" s="83">
        <f>IF($E12432="","",IFERROR(VLOOKUP(TRIM(E12432&amp;""),'Référentiel Articles'!$A$2:$F$634,3,FALSE),""))</f>
      </c>
      <c r="E12432" s="81" t="str">
        <v/>
      </c>
      <c r="F12432" s="83">
        <f>IF($E12432="","",IFERROR(VLOOKUP(TRIM(E12432&amp;""),'Référentiel Articles'!$A$2:$F$634,4,FALSE),""))</f>
      </c>
      <c r="G12432" s="84">
        <f>IF($E12432="","",IFERROR(VLOOKUP(TRIM(E12432&amp;""),'Référentiel Articles'!$A$2:$F$634,5,FALSE),""))</f>
      </c>
      <c r="H12432" s="85" t="str">
        <v/>
      </c>
      <c r="I12432" s="84">
        <f>IF($E12432="","",IFERROR(VLOOKUP(TRIM(E12432&amp;""),'Référentiel Articles'!$A$2:$F$634,6,FALSE),""))</f>
      </c>
      <c r="J12432" s="90">
        <f>IF(OR($E12432="",$H12432=""),"",$H12432*$I12432)</f>
      </c>
      <c r="K12432" s="87" t="str">
        <v/>
      </c>
    </row>
    <row r="12433">
      <c r="A12433" s="74" t="str">
        <v/>
      </c>
      <c r="B12433" s="74" t="str">
        <v/>
      </c>
      <c r="C12433" s="75">
        <f>IF($E12433="","",IFERROR(VLOOKUP(TRIM(E12433&amp;""),'Référentiel Articles'!$A$2:$F$634,2,FALSE),""))</f>
      </c>
      <c r="D12433" s="75">
        <f>IF($E12433="","",IFERROR(VLOOKUP(TRIM(E12433&amp;""),'Référentiel Articles'!$A$2:$F$634,3,FALSE),""))</f>
      </c>
      <c r="E12433" s="74" t="str">
        <v/>
      </c>
      <c r="F12433" s="75">
        <f>IF($E12433="","",IFERROR(VLOOKUP(TRIM(E12433&amp;""),'Référentiel Articles'!$A$2:$F$634,4,FALSE),""))</f>
      </c>
      <c r="G12433" s="76">
        <f>IF($E12433="","",IFERROR(VLOOKUP(TRIM(E12433&amp;""),'Référentiel Articles'!$A$2:$F$634,5,FALSE),""))</f>
      </c>
      <c r="H12433" s="77" t="str">
        <v/>
      </c>
      <c r="I12433" s="76">
        <f>IF($E12433="","",IFERROR(VLOOKUP(TRIM(E12433&amp;""),'Référentiel Articles'!$A$2:$F$634,6,FALSE),""))</f>
      </c>
      <c r="J12433" s="78">
        <f>IF(OR($E12433="",$H12433=""),"",$H12433*$I12433)</f>
      </c>
      <c r="K12433" s="79" t="str">
        <v/>
      </c>
    </row>
    <row r="12434">
      <c r="A12434" s="81" t="str">
        <v/>
      </c>
      <c r="B12434" s="81" t="str">
        <v/>
      </c>
      <c r="C12434" s="83">
        <f>IF($E12434="","",IFERROR(VLOOKUP(TRIM(E12434&amp;""),'Référentiel Articles'!$A$2:$F$634,2,FALSE),""))</f>
      </c>
      <c r="D12434" s="83">
        <f>IF($E12434="","",IFERROR(VLOOKUP(TRIM(E12434&amp;""),'Référentiel Articles'!$A$2:$F$634,3,FALSE),""))</f>
      </c>
      <c r="E12434" s="81" t="str">
        <v/>
      </c>
      <c r="F12434" s="83">
        <f>IF($E12434="","",IFERROR(VLOOKUP(TRIM(E12434&amp;""),'Référentiel Articles'!$A$2:$F$634,4,FALSE),""))</f>
      </c>
      <c r="G12434" s="84">
        <f>IF($E12434="","",IFERROR(VLOOKUP(TRIM(E12434&amp;""),'Référentiel Articles'!$A$2:$F$634,5,FALSE),""))</f>
      </c>
      <c r="H12434" s="85" t="str">
        <v/>
      </c>
      <c r="I12434" s="84">
        <f>IF($E12434="","",IFERROR(VLOOKUP(TRIM(E12434&amp;""),'Référentiel Articles'!$A$2:$F$634,6,FALSE),""))</f>
      </c>
      <c r="J12434" s="90">
        <f>IF(OR($E12434="",$H12434=""),"",$H12434*$I12434)</f>
      </c>
      <c r="K12434" s="87" t="str">
        <v/>
      </c>
    </row>
    <row r="12435">
      <c r="A12435" s="74" t="str">
        <v/>
      </c>
      <c r="B12435" s="74" t="str">
        <v/>
      </c>
      <c r="C12435" s="75">
        <f>IF($E12435="","",IFERROR(VLOOKUP(TRIM(E12435&amp;""),'Référentiel Articles'!$A$2:$F$634,2,FALSE),""))</f>
      </c>
      <c r="D12435" s="75">
        <f>IF($E12435="","",IFERROR(VLOOKUP(TRIM(E12435&amp;""),'Référentiel Articles'!$A$2:$F$634,3,FALSE),""))</f>
      </c>
      <c r="E12435" s="74" t="str">
        <v/>
      </c>
      <c r="F12435" s="75">
        <f>IF($E12435="","",IFERROR(VLOOKUP(TRIM(E12435&amp;""),'Référentiel Articles'!$A$2:$F$634,4,FALSE),""))</f>
      </c>
      <c r="G12435" s="76">
        <f>IF($E12435="","",IFERROR(VLOOKUP(TRIM(E12435&amp;""),'Référentiel Articles'!$A$2:$F$634,5,FALSE),""))</f>
      </c>
      <c r="H12435" s="77" t="str">
        <v/>
      </c>
      <c r="I12435" s="76">
        <f>IF($E12435="","",IFERROR(VLOOKUP(TRIM(E12435&amp;""),'Référentiel Articles'!$A$2:$F$634,6,FALSE),""))</f>
      </c>
      <c r="J12435" s="78">
        <f>IF(OR($E12435="",$H12435=""),"",$H12435*$I12435)</f>
      </c>
      <c r="K12435" s="79" t="str">
        <v/>
      </c>
    </row>
    <row r="12436">
      <c r="A12436" s="81" t="str">
        <v/>
      </c>
      <c r="B12436" s="81" t="str">
        <v/>
      </c>
      <c r="C12436" s="83">
        <f>IF($E12436="","",IFERROR(VLOOKUP(TRIM(E12436&amp;""),'Référentiel Articles'!$A$2:$F$634,2,FALSE),""))</f>
      </c>
      <c r="D12436" s="83">
        <f>IF($E12436="","",IFERROR(VLOOKUP(TRIM(E12436&amp;""),'Référentiel Articles'!$A$2:$F$634,3,FALSE),""))</f>
      </c>
      <c r="E12436" s="81" t="str">
        <v/>
      </c>
      <c r="F12436" s="83">
        <f>IF($E12436="","",IFERROR(VLOOKUP(TRIM(E12436&amp;""),'Référentiel Articles'!$A$2:$F$634,4,FALSE),""))</f>
      </c>
      <c r="G12436" s="84">
        <f>IF($E12436="","",IFERROR(VLOOKUP(TRIM(E12436&amp;""),'Référentiel Articles'!$A$2:$F$634,5,FALSE),""))</f>
      </c>
      <c r="H12436" s="85" t="str">
        <v/>
      </c>
      <c r="I12436" s="84">
        <f>IF($E12436="","",IFERROR(VLOOKUP(TRIM(E12436&amp;""),'Référentiel Articles'!$A$2:$F$634,6,FALSE),""))</f>
      </c>
      <c r="J12436" s="90">
        <f>IF(OR($E12436="",$H12436=""),"",$H12436*$I12436)</f>
      </c>
      <c r="K12436" s="87" t="str">
        <v/>
      </c>
    </row>
    <row r="12437">
      <c r="A12437" s="74" t="str">
        <v/>
      </c>
      <c r="B12437" s="74" t="str">
        <v/>
      </c>
      <c r="C12437" s="75">
        <f>IF($E12437="","",IFERROR(VLOOKUP(TRIM(E12437&amp;""),'Référentiel Articles'!$A$2:$F$634,2,FALSE),""))</f>
      </c>
      <c r="D12437" s="75">
        <f>IF($E12437="","",IFERROR(VLOOKUP(TRIM(E12437&amp;""),'Référentiel Articles'!$A$2:$F$634,3,FALSE),""))</f>
      </c>
      <c r="E12437" s="74" t="str">
        <v/>
      </c>
      <c r="F12437" s="75">
        <f>IF($E12437="","",IFERROR(VLOOKUP(TRIM(E12437&amp;""),'Référentiel Articles'!$A$2:$F$634,4,FALSE),""))</f>
      </c>
      <c r="G12437" s="76">
        <f>IF($E12437="","",IFERROR(VLOOKUP(TRIM(E12437&amp;""),'Référentiel Articles'!$A$2:$F$634,5,FALSE),""))</f>
      </c>
      <c r="H12437" s="77" t="str">
        <v/>
      </c>
      <c r="I12437" s="76">
        <f>IF($E12437="","",IFERROR(VLOOKUP(TRIM(E12437&amp;""),'Référentiel Articles'!$A$2:$F$634,6,FALSE),""))</f>
      </c>
      <c r="J12437" s="78">
        <f>IF(OR($E12437="",$H12437=""),"",$H12437*$I12437)</f>
      </c>
      <c r="K12437" s="79" t="str">
        <v/>
      </c>
    </row>
    <row r="12438">
      <c r="A12438" s="81" t="str">
        <v/>
      </c>
      <c r="B12438" s="81" t="str">
        <v/>
      </c>
      <c r="C12438" s="83">
        <f>IF($E12438="","",IFERROR(VLOOKUP(TRIM(E12438&amp;""),'Référentiel Articles'!$A$2:$F$634,2,FALSE),""))</f>
      </c>
      <c r="D12438" s="83">
        <f>IF($E12438="","",IFERROR(VLOOKUP(TRIM(E12438&amp;""),'Référentiel Articles'!$A$2:$F$634,3,FALSE),""))</f>
      </c>
      <c r="E12438" s="81" t="str">
        <v/>
      </c>
      <c r="F12438" s="83">
        <f>IF($E12438="","",IFERROR(VLOOKUP(TRIM(E12438&amp;""),'Référentiel Articles'!$A$2:$F$634,4,FALSE),""))</f>
      </c>
      <c r="G12438" s="84">
        <f>IF($E12438="","",IFERROR(VLOOKUP(TRIM(E12438&amp;""),'Référentiel Articles'!$A$2:$F$634,5,FALSE),""))</f>
      </c>
      <c r="H12438" s="85" t="str">
        <v/>
      </c>
      <c r="I12438" s="84">
        <f>IF($E12438="","",IFERROR(VLOOKUP(TRIM(E12438&amp;""),'Référentiel Articles'!$A$2:$F$634,6,FALSE),""))</f>
      </c>
      <c r="J12438" s="90">
        <f>IF(OR($E12438="",$H12438=""),"",$H12438*$I12438)</f>
      </c>
      <c r="K12438" s="87" t="str">
        <v/>
      </c>
    </row>
    <row r="12439">
      <c r="A12439" s="74" t="str">
        <v/>
      </c>
      <c r="B12439" s="74" t="str">
        <v/>
      </c>
      <c r="C12439" s="75">
        <f>IF($E12439="","",IFERROR(VLOOKUP(TRIM(E12439&amp;""),'Référentiel Articles'!$A$2:$F$634,2,FALSE),""))</f>
      </c>
      <c r="D12439" s="75">
        <f>IF($E12439="","",IFERROR(VLOOKUP(TRIM(E12439&amp;""),'Référentiel Articles'!$A$2:$F$634,3,FALSE),""))</f>
      </c>
      <c r="E12439" s="74" t="str">
        <v/>
      </c>
      <c r="F12439" s="75">
        <f>IF($E12439="","",IFERROR(VLOOKUP(TRIM(E12439&amp;""),'Référentiel Articles'!$A$2:$F$634,4,FALSE),""))</f>
      </c>
      <c r="G12439" s="76">
        <f>IF($E12439="","",IFERROR(VLOOKUP(TRIM(E12439&amp;""),'Référentiel Articles'!$A$2:$F$634,5,FALSE),""))</f>
      </c>
      <c r="H12439" s="77" t="str">
        <v/>
      </c>
      <c r="I12439" s="76">
        <f>IF($E12439="","",IFERROR(VLOOKUP(TRIM(E12439&amp;""),'Référentiel Articles'!$A$2:$F$634,6,FALSE),""))</f>
      </c>
      <c r="J12439" s="78">
        <f>IF(OR($E12439="",$H12439=""),"",$H12439*$I12439)</f>
      </c>
      <c r="K12439" s="79" t="str">
        <v/>
      </c>
    </row>
    <row r="12440">
      <c r="A12440" s="81" t="str">
        <v/>
      </c>
      <c r="B12440" s="81" t="str">
        <v/>
      </c>
      <c r="C12440" s="83">
        <f>IF($E12440="","",IFERROR(VLOOKUP(TRIM(E12440&amp;""),'Référentiel Articles'!$A$2:$F$634,2,FALSE),""))</f>
      </c>
      <c r="D12440" s="83">
        <f>IF($E12440="","",IFERROR(VLOOKUP(TRIM(E12440&amp;""),'Référentiel Articles'!$A$2:$F$634,3,FALSE),""))</f>
      </c>
      <c r="E12440" s="81" t="str">
        <v/>
      </c>
      <c r="F12440" s="83">
        <f>IF($E12440="","",IFERROR(VLOOKUP(TRIM(E12440&amp;""),'Référentiel Articles'!$A$2:$F$634,4,FALSE),""))</f>
      </c>
      <c r="G12440" s="84">
        <f>IF($E12440="","",IFERROR(VLOOKUP(TRIM(E12440&amp;""),'Référentiel Articles'!$A$2:$F$634,5,FALSE),""))</f>
      </c>
      <c r="H12440" s="85" t="str">
        <v/>
      </c>
      <c r="I12440" s="84">
        <f>IF($E12440="","",IFERROR(VLOOKUP(TRIM(E12440&amp;""),'Référentiel Articles'!$A$2:$F$634,6,FALSE),""))</f>
      </c>
      <c r="J12440" s="90">
        <f>IF(OR($E12440="",$H12440=""),"",$H12440*$I12440)</f>
      </c>
      <c r="K12440" s="87" t="str">
        <v/>
      </c>
    </row>
    <row r="12441">
      <c r="A12441" s="74" t="str">
        <v/>
      </c>
      <c r="B12441" s="74" t="str">
        <v/>
      </c>
      <c r="C12441" s="75">
        <f>IF($E12441="","",IFERROR(VLOOKUP(TRIM(E12441&amp;""),'Référentiel Articles'!$A$2:$F$634,2,FALSE),""))</f>
      </c>
      <c r="D12441" s="75">
        <f>IF($E12441="","",IFERROR(VLOOKUP(TRIM(E12441&amp;""),'Référentiel Articles'!$A$2:$F$634,3,FALSE),""))</f>
      </c>
      <c r="E12441" s="74" t="str">
        <v/>
      </c>
      <c r="F12441" s="75">
        <f>IF($E12441="","",IFERROR(VLOOKUP(TRIM(E12441&amp;""),'Référentiel Articles'!$A$2:$F$634,4,FALSE),""))</f>
      </c>
      <c r="G12441" s="76">
        <f>IF($E12441="","",IFERROR(VLOOKUP(TRIM(E12441&amp;""),'Référentiel Articles'!$A$2:$F$634,5,FALSE),""))</f>
      </c>
      <c r="H12441" s="77" t="str">
        <v/>
      </c>
      <c r="I12441" s="76">
        <f>IF($E12441="","",IFERROR(VLOOKUP(TRIM(E12441&amp;""),'Référentiel Articles'!$A$2:$F$634,6,FALSE),""))</f>
      </c>
      <c r="J12441" s="78">
        <f>IF(OR($E12441="",$H12441=""),"",$H12441*$I12441)</f>
      </c>
      <c r="K12441" s="79" t="str">
        <v/>
      </c>
    </row>
    <row r="12442">
      <c r="A12442" s="81" t="str">
        <v/>
      </c>
      <c r="B12442" s="81" t="str">
        <v/>
      </c>
      <c r="C12442" s="83">
        <f>IF($E12442="","",IFERROR(VLOOKUP(TRIM(E12442&amp;""),'Référentiel Articles'!$A$2:$F$634,2,FALSE),""))</f>
      </c>
      <c r="D12442" s="83">
        <f>IF($E12442="","",IFERROR(VLOOKUP(TRIM(E12442&amp;""),'Référentiel Articles'!$A$2:$F$634,3,FALSE),""))</f>
      </c>
      <c r="E12442" s="81" t="str">
        <v/>
      </c>
      <c r="F12442" s="83">
        <f>IF($E12442="","",IFERROR(VLOOKUP(TRIM(E12442&amp;""),'Référentiel Articles'!$A$2:$F$634,4,FALSE),""))</f>
      </c>
      <c r="G12442" s="84">
        <f>IF($E12442="","",IFERROR(VLOOKUP(TRIM(E12442&amp;""),'Référentiel Articles'!$A$2:$F$634,5,FALSE),""))</f>
      </c>
      <c r="H12442" s="85" t="str">
        <v/>
      </c>
      <c r="I12442" s="84">
        <f>IF($E12442="","",IFERROR(VLOOKUP(TRIM(E12442&amp;""),'Référentiel Articles'!$A$2:$F$634,6,FALSE),""))</f>
      </c>
      <c r="J12442" s="90">
        <f>IF(OR($E12442="",$H12442=""),"",$H12442*$I12442)</f>
      </c>
      <c r="K12442" s="87" t="str">
        <v/>
      </c>
    </row>
    <row r="12443">
      <c r="A12443" s="74" t="str">
        <v/>
      </c>
      <c r="B12443" s="74" t="str">
        <v/>
      </c>
      <c r="C12443" s="75">
        <f>IF($E12443="","",IFERROR(VLOOKUP(TRIM(E12443&amp;""),'Référentiel Articles'!$A$2:$F$634,2,FALSE),""))</f>
      </c>
      <c r="D12443" s="75">
        <f>IF($E12443="","",IFERROR(VLOOKUP(TRIM(E12443&amp;""),'Référentiel Articles'!$A$2:$F$634,3,FALSE),""))</f>
      </c>
      <c r="E12443" s="74" t="str">
        <v/>
      </c>
      <c r="F12443" s="75">
        <f>IF($E12443="","",IFERROR(VLOOKUP(TRIM(E12443&amp;""),'Référentiel Articles'!$A$2:$F$634,4,FALSE),""))</f>
      </c>
      <c r="G12443" s="76">
        <f>IF($E12443="","",IFERROR(VLOOKUP(TRIM(E12443&amp;""),'Référentiel Articles'!$A$2:$F$634,5,FALSE),""))</f>
      </c>
      <c r="H12443" s="77" t="str">
        <v/>
      </c>
      <c r="I12443" s="76">
        <f>IF($E12443="","",IFERROR(VLOOKUP(TRIM(E12443&amp;""),'Référentiel Articles'!$A$2:$F$634,6,FALSE),""))</f>
      </c>
      <c r="J12443" s="78">
        <f>IF(OR($E12443="",$H12443=""),"",$H12443*$I12443)</f>
      </c>
      <c r="K12443" s="79" t="str">
        <v/>
      </c>
    </row>
    <row r="12444">
      <c r="A12444" s="81" t="str">
        <v/>
      </c>
      <c r="B12444" s="81" t="str">
        <v/>
      </c>
      <c r="C12444" s="83">
        <f>IF($E12444="","",IFERROR(VLOOKUP(TRIM(E12444&amp;""),'Référentiel Articles'!$A$2:$F$634,2,FALSE),""))</f>
      </c>
      <c r="D12444" s="83">
        <f>IF($E12444="","",IFERROR(VLOOKUP(TRIM(E12444&amp;""),'Référentiel Articles'!$A$2:$F$634,3,FALSE),""))</f>
      </c>
      <c r="E12444" s="81" t="str">
        <v/>
      </c>
      <c r="F12444" s="83">
        <f>IF($E12444="","",IFERROR(VLOOKUP(TRIM(E12444&amp;""),'Référentiel Articles'!$A$2:$F$634,4,FALSE),""))</f>
      </c>
      <c r="G12444" s="84">
        <f>IF($E12444="","",IFERROR(VLOOKUP(TRIM(E12444&amp;""),'Référentiel Articles'!$A$2:$F$634,5,FALSE),""))</f>
      </c>
      <c r="H12444" s="85" t="str">
        <v/>
      </c>
      <c r="I12444" s="84">
        <f>IF($E12444="","",IFERROR(VLOOKUP(TRIM(E12444&amp;""),'Référentiel Articles'!$A$2:$F$634,6,FALSE),""))</f>
      </c>
      <c r="J12444" s="90">
        <f>IF(OR($E12444="",$H12444=""),"",$H12444*$I12444)</f>
      </c>
      <c r="K12444" s="87" t="str">
        <v/>
      </c>
    </row>
    <row r="12445">
      <c r="A12445" s="74" t="str">
        <v/>
      </c>
      <c r="B12445" s="74" t="str">
        <v/>
      </c>
      <c r="C12445" s="75">
        <f>IF($E12445="","",IFERROR(VLOOKUP(TRIM(E12445&amp;""),'Référentiel Articles'!$A$2:$F$634,2,FALSE),""))</f>
      </c>
      <c r="D12445" s="75">
        <f>IF($E12445="","",IFERROR(VLOOKUP(TRIM(E12445&amp;""),'Référentiel Articles'!$A$2:$F$634,3,FALSE),""))</f>
      </c>
      <c r="E12445" s="74" t="str">
        <v/>
      </c>
      <c r="F12445" s="75">
        <f>IF($E12445="","",IFERROR(VLOOKUP(TRIM(E12445&amp;""),'Référentiel Articles'!$A$2:$F$634,4,FALSE),""))</f>
      </c>
      <c r="G12445" s="76">
        <f>IF($E12445="","",IFERROR(VLOOKUP(TRIM(E12445&amp;""),'Référentiel Articles'!$A$2:$F$634,5,FALSE),""))</f>
      </c>
      <c r="H12445" s="77" t="str">
        <v/>
      </c>
      <c r="I12445" s="76">
        <f>IF($E12445="","",IFERROR(VLOOKUP(TRIM(E12445&amp;""),'Référentiel Articles'!$A$2:$F$634,6,FALSE),""))</f>
      </c>
      <c r="J12445" s="78">
        <f>IF(OR($E12445="",$H12445=""),"",$H12445*$I12445)</f>
      </c>
      <c r="K12445" s="79" t="str">
        <v/>
      </c>
    </row>
    <row r="12446">
      <c r="A12446" s="81" t="str">
        <v/>
      </c>
      <c r="B12446" s="81" t="str">
        <v/>
      </c>
      <c r="C12446" s="83">
        <f>IF($E12446="","",IFERROR(VLOOKUP(TRIM(E12446&amp;""),'Référentiel Articles'!$A$2:$F$634,2,FALSE),""))</f>
      </c>
      <c r="D12446" s="83">
        <f>IF($E12446="","",IFERROR(VLOOKUP(TRIM(E12446&amp;""),'Référentiel Articles'!$A$2:$F$634,3,FALSE),""))</f>
      </c>
      <c r="E12446" s="81" t="str">
        <v/>
      </c>
      <c r="F12446" s="83">
        <f>IF($E12446="","",IFERROR(VLOOKUP(TRIM(E12446&amp;""),'Référentiel Articles'!$A$2:$F$634,4,FALSE),""))</f>
      </c>
      <c r="G12446" s="84">
        <f>IF($E12446="","",IFERROR(VLOOKUP(TRIM(E12446&amp;""),'Référentiel Articles'!$A$2:$F$634,5,FALSE),""))</f>
      </c>
      <c r="H12446" s="85" t="str">
        <v/>
      </c>
      <c r="I12446" s="84">
        <f>IF($E12446="","",IFERROR(VLOOKUP(TRIM(E12446&amp;""),'Référentiel Articles'!$A$2:$F$634,6,FALSE),""))</f>
      </c>
      <c r="J12446" s="90">
        <f>IF(OR($E12446="",$H12446=""),"",$H12446*$I12446)</f>
      </c>
      <c r="K12446" s="87" t="str">
        <v/>
      </c>
    </row>
    <row r="12447">
      <c r="A12447" s="74" t="str">
        <v/>
      </c>
      <c r="B12447" s="74" t="str">
        <v/>
      </c>
      <c r="C12447" s="75">
        <f>IF($E12447="","",IFERROR(VLOOKUP(TRIM(E12447&amp;""),'Référentiel Articles'!$A$2:$F$634,2,FALSE),""))</f>
      </c>
      <c r="D12447" s="75">
        <f>IF($E12447="","",IFERROR(VLOOKUP(TRIM(E12447&amp;""),'Référentiel Articles'!$A$2:$F$634,3,FALSE),""))</f>
      </c>
      <c r="E12447" s="74" t="str">
        <v/>
      </c>
      <c r="F12447" s="75">
        <f>IF($E12447="","",IFERROR(VLOOKUP(TRIM(E12447&amp;""),'Référentiel Articles'!$A$2:$F$634,4,FALSE),""))</f>
      </c>
      <c r="G12447" s="76">
        <f>IF($E12447="","",IFERROR(VLOOKUP(TRIM(E12447&amp;""),'Référentiel Articles'!$A$2:$F$634,5,FALSE),""))</f>
      </c>
      <c r="H12447" s="77" t="str">
        <v/>
      </c>
      <c r="I12447" s="76">
        <f>IF($E12447="","",IFERROR(VLOOKUP(TRIM(E12447&amp;""),'Référentiel Articles'!$A$2:$F$634,6,FALSE),""))</f>
      </c>
      <c r="J12447" s="78">
        <f>IF(OR($E12447="",$H12447=""),"",$H12447*$I12447)</f>
      </c>
      <c r="K12447" s="79" t="str">
        <v/>
      </c>
    </row>
    <row r="12448">
      <c r="A12448" s="81" t="str">
        <v/>
      </c>
      <c r="B12448" s="81" t="str">
        <v/>
      </c>
      <c r="C12448" s="83">
        <f>IF($E12448="","",IFERROR(VLOOKUP(TRIM(E12448&amp;""),'Référentiel Articles'!$A$2:$F$634,2,FALSE),""))</f>
      </c>
      <c r="D12448" s="83">
        <f>IF($E12448="","",IFERROR(VLOOKUP(TRIM(E12448&amp;""),'Référentiel Articles'!$A$2:$F$634,3,FALSE),""))</f>
      </c>
      <c r="E12448" s="81" t="str">
        <v/>
      </c>
      <c r="F12448" s="83">
        <f>IF($E12448="","",IFERROR(VLOOKUP(TRIM(E12448&amp;""),'Référentiel Articles'!$A$2:$F$634,4,FALSE),""))</f>
      </c>
      <c r="G12448" s="84">
        <f>IF($E12448="","",IFERROR(VLOOKUP(TRIM(E12448&amp;""),'Référentiel Articles'!$A$2:$F$634,5,FALSE),""))</f>
      </c>
      <c r="H12448" s="85" t="str">
        <v/>
      </c>
      <c r="I12448" s="84">
        <f>IF($E12448="","",IFERROR(VLOOKUP(TRIM(E12448&amp;""),'Référentiel Articles'!$A$2:$F$634,6,FALSE),""))</f>
      </c>
      <c r="J12448" s="90">
        <f>IF(OR($E12448="",$H12448=""),"",$H12448*$I12448)</f>
      </c>
      <c r="K12448" s="87" t="str">
        <v/>
      </c>
    </row>
    <row r="12449">
      <c r="A12449" s="74" t="str">
        <v/>
      </c>
      <c r="B12449" s="74" t="str">
        <v/>
      </c>
      <c r="C12449" s="75">
        <f>IF($E12449="","",IFERROR(VLOOKUP(TRIM(E12449&amp;""),'Référentiel Articles'!$A$2:$F$634,2,FALSE),""))</f>
      </c>
      <c r="D12449" s="75">
        <f>IF($E12449="","",IFERROR(VLOOKUP(TRIM(E12449&amp;""),'Référentiel Articles'!$A$2:$F$634,3,FALSE),""))</f>
      </c>
      <c r="E12449" s="74" t="str">
        <v/>
      </c>
      <c r="F12449" s="75">
        <f>IF($E12449="","",IFERROR(VLOOKUP(TRIM(E12449&amp;""),'Référentiel Articles'!$A$2:$F$634,4,FALSE),""))</f>
      </c>
      <c r="G12449" s="76">
        <f>IF($E12449="","",IFERROR(VLOOKUP(TRIM(E12449&amp;""),'Référentiel Articles'!$A$2:$F$634,5,FALSE),""))</f>
      </c>
      <c r="H12449" s="77" t="str">
        <v/>
      </c>
      <c r="I12449" s="76">
        <f>IF($E12449="","",IFERROR(VLOOKUP(TRIM(E12449&amp;""),'Référentiel Articles'!$A$2:$F$634,6,FALSE),""))</f>
      </c>
      <c r="J12449" s="78">
        <f>IF(OR($E12449="",$H12449=""),"",$H12449*$I12449)</f>
      </c>
      <c r="K12449" s="79" t="str">
        <v/>
      </c>
    </row>
    <row r="12450">
      <c r="A12450" s="81" t="str">
        <v/>
      </c>
      <c r="B12450" s="81" t="str">
        <v/>
      </c>
      <c r="C12450" s="83">
        <f>IF($E12450="","",IFERROR(VLOOKUP(TRIM(E12450&amp;""),'Référentiel Articles'!$A$2:$F$634,2,FALSE),""))</f>
      </c>
      <c r="D12450" s="83">
        <f>IF($E12450="","",IFERROR(VLOOKUP(TRIM(E12450&amp;""),'Référentiel Articles'!$A$2:$F$634,3,FALSE),""))</f>
      </c>
      <c r="E12450" s="81" t="str">
        <v/>
      </c>
      <c r="F12450" s="83">
        <f>IF($E12450="","",IFERROR(VLOOKUP(TRIM(E12450&amp;""),'Référentiel Articles'!$A$2:$F$634,4,FALSE),""))</f>
      </c>
      <c r="G12450" s="84">
        <f>IF($E12450="","",IFERROR(VLOOKUP(TRIM(E12450&amp;""),'Référentiel Articles'!$A$2:$F$634,5,FALSE),""))</f>
      </c>
      <c r="H12450" s="85" t="str">
        <v/>
      </c>
      <c r="I12450" s="84">
        <f>IF($E12450="","",IFERROR(VLOOKUP(TRIM(E12450&amp;""),'Référentiel Articles'!$A$2:$F$634,6,FALSE),""))</f>
      </c>
      <c r="J12450" s="90">
        <f>IF(OR($E12450="",$H12450=""),"",$H12450*$I12450)</f>
      </c>
      <c r="K12450" s="87" t="str">
        <v/>
      </c>
    </row>
    <row r="12451">
      <c r="A12451" s="74" t="str">
        <v/>
      </c>
      <c r="B12451" s="74" t="str">
        <v/>
      </c>
      <c r="C12451" s="75">
        <f>IF($E12451="","",IFERROR(VLOOKUP(TRIM(E12451&amp;""),'Référentiel Articles'!$A$2:$F$634,2,FALSE),""))</f>
      </c>
      <c r="D12451" s="75">
        <f>IF($E12451="","",IFERROR(VLOOKUP(TRIM(E12451&amp;""),'Référentiel Articles'!$A$2:$F$634,3,FALSE),""))</f>
      </c>
      <c r="E12451" s="74" t="str">
        <v/>
      </c>
      <c r="F12451" s="75">
        <f>IF($E12451="","",IFERROR(VLOOKUP(TRIM(E12451&amp;""),'Référentiel Articles'!$A$2:$F$634,4,FALSE),""))</f>
      </c>
      <c r="G12451" s="76">
        <f>IF($E12451="","",IFERROR(VLOOKUP(TRIM(E12451&amp;""),'Référentiel Articles'!$A$2:$F$634,5,FALSE),""))</f>
      </c>
      <c r="H12451" s="77" t="str">
        <v/>
      </c>
      <c r="I12451" s="76">
        <f>IF($E12451="","",IFERROR(VLOOKUP(TRIM(E12451&amp;""),'Référentiel Articles'!$A$2:$F$634,6,FALSE),""))</f>
      </c>
      <c r="J12451" s="78">
        <f>IF(OR($E12451="",$H12451=""),"",$H12451*$I12451)</f>
      </c>
      <c r="K12451" s="79" t="str">
        <v/>
      </c>
    </row>
    <row r="12452">
      <c r="A12452" s="81" t="str">
        <v/>
      </c>
      <c r="B12452" s="81" t="str">
        <v/>
      </c>
      <c r="C12452" s="83">
        <f>IF($E12452="","",IFERROR(VLOOKUP(TRIM(E12452&amp;""),'Référentiel Articles'!$A$2:$F$634,2,FALSE),""))</f>
      </c>
      <c r="D12452" s="83">
        <f>IF($E12452="","",IFERROR(VLOOKUP(TRIM(E12452&amp;""),'Référentiel Articles'!$A$2:$F$634,3,FALSE),""))</f>
      </c>
      <c r="E12452" s="81" t="str">
        <v/>
      </c>
      <c r="F12452" s="83">
        <f>IF($E12452="","",IFERROR(VLOOKUP(TRIM(E12452&amp;""),'Référentiel Articles'!$A$2:$F$634,4,FALSE),""))</f>
      </c>
      <c r="G12452" s="84">
        <f>IF($E12452="","",IFERROR(VLOOKUP(TRIM(E12452&amp;""),'Référentiel Articles'!$A$2:$F$634,5,FALSE),""))</f>
      </c>
      <c r="H12452" s="85" t="str">
        <v/>
      </c>
      <c r="I12452" s="84">
        <f>IF($E12452="","",IFERROR(VLOOKUP(TRIM(E12452&amp;""),'Référentiel Articles'!$A$2:$F$634,6,FALSE),""))</f>
      </c>
      <c r="J12452" s="90">
        <f>IF(OR($E12452="",$H12452=""),"",$H12452*$I12452)</f>
      </c>
      <c r="K12452" s="87" t="str">
        <v/>
      </c>
    </row>
    <row r="12453">
      <c r="A12453" s="74" t="str">
        <v/>
      </c>
      <c r="B12453" s="74" t="str">
        <v/>
      </c>
      <c r="C12453" s="75">
        <f>IF($E12453="","",IFERROR(VLOOKUP(TRIM(E12453&amp;""),'Référentiel Articles'!$A$2:$F$634,2,FALSE),""))</f>
      </c>
      <c r="D12453" s="75">
        <f>IF($E12453="","",IFERROR(VLOOKUP(TRIM(E12453&amp;""),'Référentiel Articles'!$A$2:$F$634,3,FALSE),""))</f>
      </c>
      <c r="E12453" s="74" t="str">
        <v/>
      </c>
      <c r="F12453" s="75">
        <f>IF($E12453="","",IFERROR(VLOOKUP(TRIM(E12453&amp;""),'Référentiel Articles'!$A$2:$F$634,4,FALSE),""))</f>
      </c>
      <c r="G12453" s="76">
        <f>IF($E12453="","",IFERROR(VLOOKUP(TRIM(E12453&amp;""),'Référentiel Articles'!$A$2:$F$634,5,FALSE),""))</f>
      </c>
      <c r="H12453" s="77" t="str">
        <v/>
      </c>
      <c r="I12453" s="76">
        <f>IF($E12453="","",IFERROR(VLOOKUP(TRIM(E12453&amp;""),'Référentiel Articles'!$A$2:$F$634,6,FALSE),""))</f>
      </c>
      <c r="J12453" s="78">
        <f>IF(OR($E12453="",$H12453=""),"",$H12453*$I12453)</f>
      </c>
      <c r="K12453" s="79" t="str">
        <v/>
      </c>
    </row>
    <row r="12454">
      <c r="A12454" s="81" t="str">
        <v/>
      </c>
      <c r="B12454" s="81" t="str">
        <v/>
      </c>
      <c r="C12454" s="83">
        <f>IF($E12454="","",IFERROR(VLOOKUP(TRIM(E12454&amp;""),'Référentiel Articles'!$A$2:$F$634,2,FALSE),""))</f>
      </c>
      <c r="D12454" s="83">
        <f>IF($E12454="","",IFERROR(VLOOKUP(TRIM(E12454&amp;""),'Référentiel Articles'!$A$2:$F$634,3,FALSE),""))</f>
      </c>
      <c r="E12454" s="81" t="str">
        <v/>
      </c>
      <c r="F12454" s="83">
        <f>IF($E12454="","",IFERROR(VLOOKUP(TRIM(E12454&amp;""),'Référentiel Articles'!$A$2:$F$634,4,FALSE),""))</f>
      </c>
      <c r="G12454" s="84">
        <f>IF($E12454="","",IFERROR(VLOOKUP(TRIM(E12454&amp;""),'Référentiel Articles'!$A$2:$F$634,5,FALSE),""))</f>
      </c>
      <c r="H12454" s="85" t="str">
        <v/>
      </c>
      <c r="I12454" s="84">
        <f>IF($E12454="","",IFERROR(VLOOKUP(TRIM(E12454&amp;""),'Référentiel Articles'!$A$2:$F$634,6,FALSE),""))</f>
      </c>
      <c r="J12454" s="90">
        <f>IF(OR($E12454="",$H12454=""),"",$H12454*$I12454)</f>
      </c>
      <c r="K12454" s="87" t="str">
        <v/>
      </c>
    </row>
    <row r="12455">
      <c r="A12455" s="74" t="str">
        <v/>
      </c>
      <c r="B12455" s="74" t="str">
        <v/>
      </c>
      <c r="C12455" s="75">
        <f>IF($E12455="","",IFERROR(VLOOKUP(TRIM(E12455&amp;""),'Référentiel Articles'!$A$2:$F$634,2,FALSE),""))</f>
      </c>
      <c r="D12455" s="75">
        <f>IF($E12455="","",IFERROR(VLOOKUP(TRIM(E12455&amp;""),'Référentiel Articles'!$A$2:$F$634,3,FALSE),""))</f>
      </c>
      <c r="E12455" s="74" t="str">
        <v/>
      </c>
      <c r="F12455" s="75">
        <f>IF($E12455="","",IFERROR(VLOOKUP(TRIM(E12455&amp;""),'Référentiel Articles'!$A$2:$F$634,4,FALSE),""))</f>
      </c>
      <c r="G12455" s="76">
        <f>IF($E12455="","",IFERROR(VLOOKUP(TRIM(E12455&amp;""),'Référentiel Articles'!$A$2:$F$634,5,FALSE),""))</f>
      </c>
      <c r="H12455" s="77" t="str">
        <v/>
      </c>
      <c r="I12455" s="76">
        <f>IF($E12455="","",IFERROR(VLOOKUP(TRIM(E12455&amp;""),'Référentiel Articles'!$A$2:$F$634,6,FALSE),""))</f>
      </c>
      <c r="J12455" s="78">
        <f>IF(OR($E12455="",$H12455=""),"",$H12455*$I12455)</f>
      </c>
      <c r="K12455" s="79" t="str">
        <v/>
      </c>
    </row>
    <row r="12456">
      <c r="A12456" s="81" t="str">
        <v/>
      </c>
      <c r="B12456" s="81" t="str">
        <v/>
      </c>
      <c r="C12456" s="83">
        <f>IF($E12456="","",IFERROR(VLOOKUP(TRIM(E12456&amp;""),'Référentiel Articles'!$A$2:$F$634,2,FALSE),""))</f>
      </c>
      <c r="D12456" s="83">
        <f>IF($E12456="","",IFERROR(VLOOKUP(TRIM(E12456&amp;""),'Référentiel Articles'!$A$2:$F$634,3,FALSE),""))</f>
      </c>
      <c r="E12456" s="81" t="str">
        <v/>
      </c>
      <c r="F12456" s="83">
        <f>IF($E12456="","",IFERROR(VLOOKUP(TRIM(E12456&amp;""),'Référentiel Articles'!$A$2:$F$634,4,FALSE),""))</f>
      </c>
      <c r="G12456" s="84">
        <f>IF($E12456="","",IFERROR(VLOOKUP(TRIM(E12456&amp;""),'Référentiel Articles'!$A$2:$F$634,5,FALSE),""))</f>
      </c>
      <c r="H12456" s="85" t="str">
        <v/>
      </c>
      <c r="I12456" s="84">
        <f>IF($E12456="","",IFERROR(VLOOKUP(TRIM(E12456&amp;""),'Référentiel Articles'!$A$2:$F$634,6,FALSE),""))</f>
      </c>
      <c r="J12456" s="90">
        <f>IF(OR($E12456="",$H12456=""),"",$H12456*$I12456)</f>
      </c>
      <c r="K12456" s="87" t="str">
        <v/>
      </c>
    </row>
    <row r="12457">
      <c r="A12457" s="74" t="str">
        <v/>
      </c>
      <c r="B12457" s="74" t="str">
        <v/>
      </c>
      <c r="C12457" s="75">
        <f>IF($E12457="","",IFERROR(VLOOKUP(TRIM(E12457&amp;""),'Référentiel Articles'!$A$2:$F$634,2,FALSE),""))</f>
      </c>
      <c r="D12457" s="75">
        <f>IF($E12457="","",IFERROR(VLOOKUP(TRIM(E12457&amp;""),'Référentiel Articles'!$A$2:$F$634,3,FALSE),""))</f>
      </c>
      <c r="E12457" s="74" t="str">
        <v/>
      </c>
      <c r="F12457" s="75">
        <f>IF($E12457="","",IFERROR(VLOOKUP(TRIM(E12457&amp;""),'Référentiel Articles'!$A$2:$F$634,4,FALSE),""))</f>
      </c>
      <c r="G12457" s="76">
        <f>IF($E12457="","",IFERROR(VLOOKUP(TRIM(E12457&amp;""),'Référentiel Articles'!$A$2:$F$634,5,FALSE),""))</f>
      </c>
      <c r="H12457" s="77" t="str">
        <v/>
      </c>
      <c r="I12457" s="76">
        <f>IF($E12457="","",IFERROR(VLOOKUP(TRIM(E12457&amp;""),'Référentiel Articles'!$A$2:$F$634,6,FALSE),""))</f>
      </c>
      <c r="J12457" s="78">
        <f>IF(OR($E12457="",$H12457=""),"",$H12457*$I12457)</f>
      </c>
      <c r="K12457" s="79" t="str">
        <v/>
      </c>
    </row>
    <row r="12458">
      <c r="A12458" s="81" t="str">
        <v/>
      </c>
      <c r="B12458" s="81" t="str">
        <v/>
      </c>
      <c r="C12458" s="83">
        <f>IF($E12458="","",IFERROR(VLOOKUP(TRIM(E12458&amp;""),'Référentiel Articles'!$A$2:$F$634,2,FALSE),""))</f>
      </c>
      <c r="D12458" s="83">
        <f>IF($E12458="","",IFERROR(VLOOKUP(TRIM(E12458&amp;""),'Référentiel Articles'!$A$2:$F$634,3,FALSE),""))</f>
      </c>
      <c r="E12458" s="81" t="str">
        <v/>
      </c>
      <c r="F12458" s="83">
        <f>IF($E12458="","",IFERROR(VLOOKUP(TRIM(E12458&amp;""),'Référentiel Articles'!$A$2:$F$634,4,FALSE),""))</f>
      </c>
      <c r="G12458" s="84">
        <f>IF($E12458="","",IFERROR(VLOOKUP(TRIM(E12458&amp;""),'Référentiel Articles'!$A$2:$F$634,5,FALSE),""))</f>
      </c>
      <c r="H12458" s="85" t="str">
        <v/>
      </c>
      <c r="I12458" s="84">
        <f>IF($E12458="","",IFERROR(VLOOKUP(TRIM(E12458&amp;""),'Référentiel Articles'!$A$2:$F$634,6,FALSE),""))</f>
      </c>
      <c r="J12458" s="90">
        <f>IF(OR($E12458="",$H12458=""),"",$H12458*$I12458)</f>
      </c>
      <c r="K12458" s="87" t="str">
        <v/>
      </c>
    </row>
    <row r="12459">
      <c r="A12459" s="74" t="str">
        <v/>
      </c>
      <c r="B12459" s="74" t="str">
        <v/>
      </c>
      <c r="C12459" s="75">
        <f>IF($E12459="","",IFERROR(VLOOKUP(TRIM(E12459&amp;""),'Référentiel Articles'!$A$2:$F$634,2,FALSE),""))</f>
      </c>
      <c r="D12459" s="75">
        <f>IF($E12459="","",IFERROR(VLOOKUP(TRIM(E12459&amp;""),'Référentiel Articles'!$A$2:$F$634,3,FALSE),""))</f>
      </c>
      <c r="E12459" s="74" t="str">
        <v/>
      </c>
      <c r="F12459" s="75">
        <f>IF($E12459="","",IFERROR(VLOOKUP(TRIM(E12459&amp;""),'Référentiel Articles'!$A$2:$F$634,4,FALSE),""))</f>
      </c>
      <c r="G12459" s="76">
        <f>IF($E12459="","",IFERROR(VLOOKUP(TRIM(E12459&amp;""),'Référentiel Articles'!$A$2:$F$634,5,FALSE),""))</f>
      </c>
      <c r="H12459" s="77" t="str">
        <v/>
      </c>
      <c r="I12459" s="76">
        <f>IF($E12459="","",IFERROR(VLOOKUP(TRIM(E12459&amp;""),'Référentiel Articles'!$A$2:$F$634,6,FALSE),""))</f>
      </c>
      <c r="J12459" s="78">
        <f>IF(OR($E12459="",$H12459=""),"",$H12459*$I12459)</f>
      </c>
      <c r="K12459" s="79" t="str">
        <v/>
      </c>
    </row>
    <row r="12460">
      <c r="A12460" s="81" t="str">
        <v/>
      </c>
      <c r="B12460" s="81" t="str">
        <v/>
      </c>
      <c r="C12460" s="83">
        <f>IF($E12460="","",IFERROR(VLOOKUP(TRIM(E12460&amp;""),'Référentiel Articles'!$A$2:$F$634,2,FALSE),""))</f>
      </c>
      <c r="D12460" s="83">
        <f>IF($E12460="","",IFERROR(VLOOKUP(TRIM(E12460&amp;""),'Référentiel Articles'!$A$2:$F$634,3,FALSE),""))</f>
      </c>
      <c r="E12460" s="81" t="str">
        <v/>
      </c>
      <c r="F12460" s="83">
        <f>IF($E12460="","",IFERROR(VLOOKUP(TRIM(E12460&amp;""),'Référentiel Articles'!$A$2:$F$634,4,FALSE),""))</f>
      </c>
      <c r="G12460" s="84">
        <f>IF($E12460="","",IFERROR(VLOOKUP(TRIM(E12460&amp;""),'Référentiel Articles'!$A$2:$F$634,5,FALSE),""))</f>
      </c>
      <c r="H12460" s="85" t="str">
        <v/>
      </c>
      <c r="I12460" s="84">
        <f>IF($E12460="","",IFERROR(VLOOKUP(TRIM(E12460&amp;""),'Référentiel Articles'!$A$2:$F$634,6,FALSE),""))</f>
      </c>
      <c r="J12460" s="90">
        <f>IF(OR($E12460="",$H12460=""),"",$H12460*$I12460)</f>
      </c>
      <c r="K12460" s="87" t="str">
        <v/>
      </c>
    </row>
    <row r="12461">
      <c r="A12461" s="74" t="str">
        <v/>
      </c>
      <c r="B12461" s="74" t="str">
        <v/>
      </c>
      <c r="C12461" s="75">
        <f>IF($E12461="","",IFERROR(VLOOKUP(TRIM(E12461&amp;""),'Référentiel Articles'!$A$2:$F$634,2,FALSE),""))</f>
      </c>
      <c r="D12461" s="75">
        <f>IF($E12461="","",IFERROR(VLOOKUP(TRIM(E12461&amp;""),'Référentiel Articles'!$A$2:$F$634,3,FALSE),""))</f>
      </c>
      <c r="E12461" s="74" t="str">
        <v/>
      </c>
      <c r="F12461" s="75">
        <f>IF($E12461="","",IFERROR(VLOOKUP(TRIM(E12461&amp;""),'Référentiel Articles'!$A$2:$F$634,4,FALSE),""))</f>
      </c>
      <c r="G12461" s="76">
        <f>IF($E12461="","",IFERROR(VLOOKUP(TRIM(E12461&amp;""),'Référentiel Articles'!$A$2:$F$634,5,FALSE),""))</f>
      </c>
      <c r="H12461" s="77" t="str">
        <v/>
      </c>
      <c r="I12461" s="76">
        <f>IF($E12461="","",IFERROR(VLOOKUP(TRIM(E12461&amp;""),'Référentiel Articles'!$A$2:$F$634,6,FALSE),""))</f>
      </c>
      <c r="J12461" s="78">
        <f>IF(OR($E12461="",$H12461=""),"",$H12461*$I12461)</f>
      </c>
      <c r="K12461" s="79" t="str">
        <v/>
      </c>
    </row>
    <row r="12462">
      <c r="A12462" s="81" t="str">
        <v/>
      </c>
      <c r="B12462" s="81" t="str">
        <v/>
      </c>
      <c r="C12462" s="83">
        <f>IF($E12462="","",IFERROR(VLOOKUP(TRIM(E12462&amp;""),'Référentiel Articles'!$A$2:$F$634,2,FALSE),""))</f>
      </c>
      <c r="D12462" s="83">
        <f>IF($E12462="","",IFERROR(VLOOKUP(TRIM(E12462&amp;""),'Référentiel Articles'!$A$2:$F$634,3,FALSE),""))</f>
      </c>
      <c r="E12462" s="81" t="str">
        <v/>
      </c>
      <c r="F12462" s="83">
        <f>IF($E12462="","",IFERROR(VLOOKUP(TRIM(E12462&amp;""),'Référentiel Articles'!$A$2:$F$634,4,FALSE),""))</f>
      </c>
      <c r="G12462" s="84">
        <f>IF($E12462="","",IFERROR(VLOOKUP(TRIM(E12462&amp;""),'Référentiel Articles'!$A$2:$F$634,5,FALSE),""))</f>
      </c>
      <c r="H12462" s="85" t="str">
        <v/>
      </c>
      <c r="I12462" s="84">
        <f>IF($E12462="","",IFERROR(VLOOKUP(TRIM(E12462&amp;""),'Référentiel Articles'!$A$2:$F$634,6,FALSE),""))</f>
      </c>
      <c r="J12462" s="90">
        <f>IF(OR($E12462="",$H12462=""),"",$H12462*$I12462)</f>
      </c>
      <c r="K12462" s="87" t="str">
        <v/>
      </c>
    </row>
    <row r="12463">
      <c r="A12463" s="74" t="str">
        <v/>
      </c>
      <c r="B12463" s="74" t="str">
        <v/>
      </c>
      <c r="C12463" s="75">
        <f>IF($E12463="","",IFERROR(VLOOKUP(TRIM(E12463&amp;""),'Référentiel Articles'!$A$2:$F$634,2,FALSE),""))</f>
      </c>
      <c r="D12463" s="75">
        <f>IF($E12463="","",IFERROR(VLOOKUP(TRIM(E12463&amp;""),'Référentiel Articles'!$A$2:$F$634,3,FALSE),""))</f>
      </c>
      <c r="E12463" s="74" t="str">
        <v/>
      </c>
      <c r="F12463" s="75">
        <f>IF($E12463="","",IFERROR(VLOOKUP(TRIM(E12463&amp;""),'Référentiel Articles'!$A$2:$F$634,4,FALSE),""))</f>
      </c>
      <c r="G12463" s="76">
        <f>IF($E12463="","",IFERROR(VLOOKUP(TRIM(E12463&amp;""),'Référentiel Articles'!$A$2:$F$634,5,FALSE),""))</f>
      </c>
      <c r="H12463" s="77" t="str">
        <v/>
      </c>
      <c r="I12463" s="76">
        <f>IF($E12463="","",IFERROR(VLOOKUP(TRIM(E12463&amp;""),'Référentiel Articles'!$A$2:$F$634,6,FALSE),""))</f>
      </c>
      <c r="J12463" s="78">
        <f>IF(OR($E12463="",$H12463=""),"",$H12463*$I12463)</f>
      </c>
      <c r="K12463" s="79" t="str">
        <v/>
      </c>
    </row>
    <row r="12464">
      <c r="A12464" s="81" t="str">
        <v/>
      </c>
      <c r="B12464" s="81" t="str">
        <v/>
      </c>
      <c r="C12464" s="83">
        <f>IF($E12464="","",IFERROR(VLOOKUP(TRIM(E12464&amp;""),'Référentiel Articles'!$A$2:$F$634,2,FALSE),""))</f>
      </c>
      <c r="D12464" s="83">
        <f>IF($E12464="","",IFERROR(VLOOKUP(TRIM(E12464&amp;""),'Référentiel Articles'!$A$2:$F$634,3,FALSE),""))</f>
      </c>
      <c r="E12464" s="81" t="str">
        <v/>
      </c>
      <c r="F12464" s="83">
        <f>IF($E12464="","",IFERROR(VLOOKUP(TRIM(E12464&amp;""),'Référentiel Articles'!$A$2:$F$634,4,FALSE),""))</f>
      </c>
      <c r="G12464" s="84">
        <f>IF($E12464="","",IFERROR(VLOOKUP(TRIM(E12464&amp;""),'Référentiel Articles'!$A$2:$F$634,5,FALSE),""))</f>
      </c>
      <c r="H12464" s="85" t="str">
        <v/>
      </c>
      <c r="I12464" s="84">
        <f>IF($E12464="","",IFERROR(VLOOKUP(TRIM(E12464&amp;""),'Référentiel Articles'!$A$2:$F$634,6,FALSE),""))</f>
      </c>
      <c r="J12464" s="90">
        <f>IF(OR($E12464="",$H12464=""),"",$H12464*$I12464)</f>
      </c>
      <c r="K12464" s="87" t="str">
        <v/>
      </c>
    </row>
    <row r="12465">
      <c r="A12465" s="74" t="str">
        <v/>
      </c>
      <c r="B12465" s="74" t="str">
        <v/>
      </c>
      <c r="C12465" s="75">
        <f>IF($E12465="","",IFERROR(VLOOKUP(TRIM(E12465&amp;""),'Référentiel Articles'!$A$2:$F$634,2,FALSE),""))</f>
      </c>
      <c r="D12465" s="75">
        <f>IF($E12465="","",IFERROR(VLOOKUP(TRIM(E12465&amp;""),'Référentiel Articles'!$A$2:$F$634,3,FALSE),""))</f>
      </c>
      <c r="E12465" s="74" t="str">
        <v/>
      </c>
      <c r="F12465" s="75">
        <f>IF($E12465="","",IFERROR(VLOOKUP(TRIM(E12465&amp;""),'Référentiel Articles'!$A$2:$F$634,4,FALSE),""))</f>
      </c>
      <c r="G12465" s="76">
        <f>IF($E12465="","",IFERROR(VLOOKUP(TRIM(E12465&amp;""),'Référentiel Articles'!$A$2:$F$634,5,FALSE),""))</f>
      </c>
      <c r="H12465" s="77" t="str">
        <v/>
      </c>
      <c r="I12465" s="76">
        <f>IF($E12465="","",IFERROR(VLOOKUP(TRIM(E12465&amp;""),'Référentiel Articles'!$A$2:$F$634,6,FALSE),""))</f>
      </c>
      <c r="J12465" s="78">
        <f>IF(OR($E12465="",$H12465=""),"",$H12465*$I12465)</f>
      </c>
      <c r="K12465" s="79" t="str">
        <v/>
      </c>
    </row>
    <row r="12466">
      <c r="A12466" s="81" t="str">
        <v/>
      </c>
      <c r="B12466" s="81" t="str">
        <v/>
      </c>
      <c r="C12466" s="83">
        <f>IF($E12466="","",IFERROR(VLOOKUP(TRIM(E12466&amp;""),'Référentiel Articles'!$A$2:$F$634,2,FALSE),""))</f>
      </c>
      <c r="D12466" s="83">
        <f>IF($E12466="","",IFERROR(VLOOKUP(TRIM(E12466&amp;""),'Référentiel Articles'!$A$2:$F$634,3,FALSE),""))</f>
      </c>
      <c r="E12466" s="81" t="str">
        <v/>
      </c>
      <c r="F12466" s="83">
        <f>IF($E12466="","",IFERROR(VLOOKUP(TRIM(E12466&amp;""),'Référentiel Articles'!$A$2:$F$634,4,FALSE),""))</f>
      </c>
      <c r="G12466" s="84">
        <f>IF($E12466="","",IFERROR(VLOOKUP(TRIM(E12466&amp;""),'Référentiel Articles'!$A$2:$F$634,5,FALSE),""))</f>
      </c>
      <c r="H12466" s="85" t="str">
        <v/>
      </c>
      <c r="I12466" s="84">
        <f>IF($E12466="","",IFERROR(VLOOKUP(TRIM(E12466&amp;""),'Référentiel Articles'!$A$2:$F$634,6,FALSE),""))</f>
      </c>
      <c r="J12466" s="90">
        <f>IF(OR($E12466="",$H12466=""),"",$H12466*$I12466)</f>
      </c>
      <c r="K12466" s="87" t="str">
        <v/>
      </c>
    </row>
    <row r="12467">
      <c r="A12467" s="74" t="str">
        <v/>
      </c>
      <c r="B12467" s="74" t="str">
        <v/>
      </c>
      <c r="C12467" s="75">
        <f>IF($E12467="","",IFERROR(VLOOKUP(TRIM(E12467&amp;""),'Référentiel Articles'!$A$2:$F$634,2,FALSE),""))</f>
      </c>
      <c r="D12467" s="75">
        <f>IF($E12467="","",IFERROR(VLOOKUP(TRIM(E12467&amp;""),'Référentiel Articles'!$A$2:$F$634,3,FALSE),""))</f>
      </c>
      <c r="E12467" s="74" t="str">
        <v/>
      </c>
      <c r="F12467" s="75">
        <f>IF($E12467="","",IFERROR(VLOOKUP(TRIM(E12467&amp;""),'Référentiel Articles'!$A$2:$F$634,4,FALSE),""))</f>
      </c>
      <c r="G12467" s="76">
        <f>IF($E12467="","",IFERROR(VLOOKUP(TRIM(E12467&amp;""),'Référentiel Articles'!$A$2:$F$634,5,FALSE),""))</f>
      </c>
      <c r="H12467" s="77" t="str">
        <v/>
      </c>
      <c r="I12467" s="76">
        <f>IF($E12467="","",IFERROR(VLOOKUP(TRIM(E12467&amp;""),'Référentiel Articles'!$A$2:$F$634,6,FALSE),""))</f>
      </c>
      <c r="J12467" s="78">
        <f>IF(OR($E12467="",$H12467=""),"",$H12467*$I12467)</f>
      </c>
      <c r="K12467" s="79" t="str">
        <v/>
      </c>
    </row>
    <row r="12468">
      <c r="A12468" s="81" t="str">
        <v/>
      </c>
      <c r="B12468" s="81" t="str">
        <v/>
      </c>
      <c r="C12468" s="83">
        <f>IF($E12468="","",IFERROR(VLOOKUP(TRIM(E12468&amp;""),'Référentiel Articles'!$A$2:$F$634,2,FALSE),""))</f>
      </c>
      <c r="D12468" s="83">
        <f>IF($E12468="","",IFERROR(VLOOKUP(TRIM(E12468&amp;""),'Référentiel Articles'!$A$2:$F$634,3,FALSE),""))</f>
      </c>
      <c r="E12468" s="81" t="str">
        <v/>
      </c>
      <c r="F12468" s="83">
        <f>IF($E12468="","",IFERROR(VLOOKUP(TRIM(E12468&amp;""),'Référentiel Articles'!$A$2:$F$634,4,FALSE),""))</f>
      </c>
      <c r="G12468" s="84">
        <f>IF($E12468="","",IFERROR(VLOOKUP(TRIM(E12468&amp;""),'Référentiel Articles'!$A$2:$F$634,5,FALSE),""))</f>
      </c>
      <c r="H12468" s="85" t="str">
        <v/>
      </c>
      <c r="I12468" s="84">
        <f>IF($E12468="","",IFERROR(VLOOKUP(TRIM(E12468&amp;""),'Référentiel Articles'!$A$2:$F$634,6,FALSE),""))</f>
      </c>
      <c r="J12468" s="90">
        <f>IF(OR($E12468="",$H12468=""),"",$H12468*$I12468)</f>
      </c>
      <c r="K12468" s="87" t="str">
        <v/>
      </c>
    </row>
    <row r="12469">
      <c r="A12469" s="74" t="str">
        <v/>
      </c>
      <c r="B12469" s="74" t="str">
        <v/>
      </c>
      <c r="C12469" s="75">
        <f>IF($E12469="","",IFERROR(VLOOKUP(TRIM(E12469&amp;""),'Référentiel Articles'!$A$2:$F$634,2,FALSE),""))</f>
      </c>
      <c r="D12469" s="75">
        <f>IF($E12469="","",IFERROR(VLOOKUP(TRIM(E12469&amp;""),'Référentiel Articles'!$A$2:$F$634,3,FALSE),""))</f>
      </c>
      <c r="E12469" s="74" t="str">
        <v/>
      </c>
      <c r="F12469" s="75">
        <f>IF($E12469="","",IFERROR(VLOOKUP(TRIM(E12469&amp;""),'Référentiel Articles'!$A$2:$F$634,4,FALSE),""))</f>
      </c>
      <c r="G12469" s="76">
        <f>IF($E12469="","",IFERROR(VLOOKUP(TRIM(E12469&amp;""),'Référentiel Articles'!$A$2:$F$634,5,FALSE),""))</f>
      </c>
      <c r="H12469" s="77" t="str">
        <v/>
      </c>
      <c r="I12469" s="76">
        <f>IF($E12469="","",IFERROR(VLOOKUP(TRIM(E12469&amp;""),'Référentiel Articles'!$A$2:$F$634,6,FALSE),""))</f>
      </c>
      <c r="J12469" s="78">
        <f>IF(OR($E12469="",$H12469=""),"",$H12469*$I12469)</f>
      </c>
      <c r="K12469" s="79" t="str">
        <v/>
      </c>
    </row>
    <row r="12470">
      <c r="A12470" s="81" t="str">
        <v/>
      </c>
      <c r="B12470" s="81" t="str">
        <v/>
      </c>
      <c r="C12470" s="83">
        <f>IF($E12470="","",IFERROR(VLOOKUP(TRIM(E12470&amp;""),'Référentiel Articles'!$A$2:$F$634,2,FALSE),""))</f>
      </c>
      <c r="D12470" s="83">
        <f>IF($E12470="","",IFERROR(VLOOKUP(TRIM(E12470&amp;""),'Référentiel Articles'!$A$2:$F$634,3,FALSE),""))</f>
      </c>
      <c r="E12470" s="81" t="str">
        <v/>
      </c>
      <c r="F12470" s="83">
        <f>IF($E12470="","",IFERROR(VLOOKUP(TRIM(E12470&amp;""),'Référentiel Articles'!$A$2:$F$634,4,FALSE),""))</f>
      </c>
      <c r="G12470" s="84">
        <f>IF($E12470="","",IFERROR(VLOOKUP(TRIM(E12470&amp;""),'Référentiel Articles'!$A$2:$F$634,5,FALSE),""))</f>
      </c>
      <c r="H12470" s="85" t="str">
        <v/>
      </c>
      <c r="I12470" s="84">
        <f>IF($E12470="","",IFERROR(VLOOKUP(TRIM(E12470&amp;""),'Référentiel Articles'!$A$2:$F$634,6,FALSE),""))</f>
      </c>
      <c r="J12470" s="90">
        <f>IF(OR($E12470="",$H12470=""),"",$H12470*$I12470)</f>
      </c>
      <c r="K12470" s="87" t="str">
        <v/>
      </c>
    </row>
    <row r="12471">
      <c r="A12471" s="74" t="str">
        <v/>
      </c>
      <c r="B12471" s="74" t="str">
        <v/>
      </c>
      <c r="C12471" s="75">
        <f>IF($E12471="","",IFERROR(VLOOKUP(TRIM(E12471&amp;""),'Référentiel Articles'!$A$2:$F$634,2,FALSE),""))</f>
      </c>
      <c r="D12471" s="75">
        <f>IF($E12471="","",IFERROR(VLOOKUP(TRIM(E12471&amp;""),'Référentiel Articles'!$A$2:$F$634,3,FALSE),""))</f>
      </c>
      <c r="E12471" s="74" t="str">
        <v/>
      </c>
      <c r="F12471" s="75">
        <f>IF($E12471="","",IFERROR(VLOOKUP(TRIM(E12471&amp;""),'Référentiel Articles'!$A$2:$F$634,4,FALSE),""))</f>
      </c>
      <c r="G12471" s="76">
        <f>IF($E12471="","",IFERROR(VLOOKUP(TRIM(E12471&amp;""),'Référentiel Articles'!$A$2:$F$634,5,FALSE),""))</f>
      </c>
      <c r="H12471" s="77" t="str">
        <v/>
      </c>
      <c r="I12471" s="76">
        <f>IF($E12471="","",IFERROR(VLOOKUP(TRIM(E12471&amp;""),'Référentiel Articles'!$A$2:$F$634,6,FALSE),""))</f>
      </c>
      <c r="J12471" s="78">
        <f>IF(OR($E12471="",$H12471=""),"",$H12471*$I12471)</f>
      </c>
      <c r="K12471" s="79" t="str">
        <v/>
      </c>
    </row>
    <row r="12472">
      <c r="A12472" s="81" t="str">
        <v/>
      </c>
      <c r="B12472" s="81" t="str">
        <v/>
      </c>
      <c r="C12472" s="83">
        <f>IF($E12472="","",IFERROR(VLOOKUP(TRIM(E12472&amp;""),'Référentiel Articles'!$A$2:$F$634,2,FALSE),""))</f>
      </c>
      <c r="D12472" s="83">
        <f>IF($E12472="","",IFERROR(VLOOKUP(TRIM(E12472&amp;""),'Référentiel Articles'!$A$2:$F$634,3,FALSE),""))</f>
      </c>
      <c r="E12472" s="81" t="str">
        <v/>
      </c>
      <c r="F12472" s="83">
        <f>IF($E12472="","",IFERROR(VLOOKUP(TRIM(E12472&amp;""),'Référentiel Articles'!$A$2:$F$634,4,FALSE),""))</f>
      </c>
      <c r="G12472" s="84">
        <f>IF($E12472="","",IFERROR(VLOOKUP(TRIM(E12472&amp;""),'Référentiel Articles'!$A$2:$F$634,5,FALSE),""))</f>
      </c>
      <c r="H12472" s="85" t="str">
        <v/>
      </c>
      <c r="I12472" s="84">
        <f>IF($E12472="","",IFERROR(VLOOKUP(TRIM(E12472&amp;""),'Référentiel Articles'!$A$2:$F$634,6,FALSE),""))</f>
      </c>
      <c r="J12472" s="90">
        <f>IF(OR($E12472="",$H12472=""),"",$H12472*$I12472)</f>
      </c>
      <c r="K12472" s="87" t="str">
        <v/>
      </c>
    </row>
    <row r="12473">
      <c r="A12473" s="74" t="str">
        <v/>
      </c>
      <c r="B12473" s="74" t="str">
        <v/>
      </c>
      <c r="C12473" s="75">
        <f>IF($E12473="","",IFERROR(VLOOKUP(TRIM(E12473&amp;""),'Référentiel Articles'!$A$2:$F$634,2,FALSE),""))</f>
      </c>
      <c r="D12473" s="75">
        <f>IF($E12473="","",IFERROR(VLOOKUP(TRIM(E12473&amp;""),'Référentiel Articles'!$A$2:$F$634,3,FALSE),""))</f>
      </c>
      <c r="E12473" s="74" t="str">
        <v/>
      </c>
      <c r="F12473" s="75">
        <f>IF($E12473="","",IFERROR(VLOOKUP(TRIM(E12473&amp;""),'Référentiel Articles'!$A$2:$F$634,4,FALSE),""))</f>
      </c>
      <c r="G12473" s="76">
        <f>IF($E12473="","",IFERROR(VLOOKUP(TRIM(E12473&amp;""),'Référentiel Articles'!$A$2:$F$634,5,FALSE),""))</f>
      </c>
      <c r="H12473" s="77" t="str">
        <v/>
      </c>
      <c r="I12473" s="76">
        <f>IF($E12473="","",IFERROR(VLOOKUP(TRIM(E12473&amp;""),'Référentiel Articles'!$A$2:$F$634,6,FALSE),""))</f>
      </c>
      <c r="J12473" s="78">
        <f>IF(OR($E12473="",$H12473=""),"",$H12473*$I12473)</f>
      </c>
      <c r="K12473" s="79" t="str">
        <v/>
      </c>
    </row>
    <row r="12474">
      <c r="A12474" s="81" t="str">
        <v/>
      </c>
      <c r="B12474" s="81" t="str">
        <v/>
      </c>
      <c r="C12474" s="83">
        <f>IF($E12474="","",IFERROR(VLOOKUP(TRIM(E12474&amp;""),'Référentiel Articles'!$A$2:$F$634,2,FALSE),""))</f>
      </c>
      <c r="D12474" s="83">
        <f>IF($E12474="","",IFERROR(VLOOKUP(TRIM(E12474&amp;""),'Référentiel Articles'!$A$2:$F$634,3,FALSE),""))</f>
      </c>
      <c r="E12474" s="81" t="str">
        <v/>
      </c>
      <c r="F12474" s="83">
        <f>IF($E12474="","",IFERROR(VLOOKUP(TRIM(E12474&amp;""),'Référentiel Articles'!$A$2:$F$634,4,FALSE),""))</f>
      </c>
      <c r="G12474" s="84">
        <f>IF($E12474="","",IFERROR(VLOOKUP(TRIM(E12474&amp;""),'Référentiel Articles'!$A$2:$F$634,5,FALSE),""))</f>
      </c>
      <c r="H12474" s="85" t="str">
        <v/>
      </c>
      <c r="I12474" s="84">
        <f>IF($E12474="","",IFERROR(VLOOKUP(TRIM(E12474&amp;""),'Référentiel Articles'!$A$2:$F$634,6,FALSE),""))</f>
      </c>
      <c r="J12474" s="90">
        <f>IF(OR($E12474="",$H12474=""),"",$H12474*$I12474)</f>
      </c>
      <c r="K12474" s="87" t="str">
        <v/>
      </c>
    </row>
    <row r="12475">
      <c r="A12475" s="74" t="str">
        <v/>
      </c>
      <c r="B12475" s="74" t="str">
        <v/>
      </c>
      <c r="C12475" s="75">
        <f>IF($E12475="","",IFERROR(VLOOKUP(TRIM(E12475&amp;""),'Référentiel Articles'!$A$2:$F$634,2,FALSE),""))</f>
      </c>
      <c r="D12475" s="75">
        <f>IF($E12475="","",IFERROR(VLOOKUP(TRIM(E12475&amp;""),'Référentiel Articles'!$A$2:$F$634,3,FALSE),""))</f>
      </c>
      <c r="E12475" s="74" t="str">
        <v/>
      </c>
      <c r="F12475" s="75">
        <f>IF($E12475="","",IFERROR(VLOOKUP(TRIM(E12475&amp;""),'Référentiel Articles'!$A$2:$F$634,4,FALSE),""))</f>
      </c>
      <c r="G12475" s="76">
        <f>IF($E12475="","",IFERROR(VLOOKUP(TRIM(E12475&amp;""),'Référentiel Articles'!$A$2:$F$634,5,FALSE),""))</f>
      </c>
      <c r="H12475" s="77" t="str">
        <v/>
      </c>
      <c r="I12475" s="76">
        <f>IF($E12475="","",IFERROR(VLOOKUP(TRIM(E12475&amp;""),'Référentiel Articles'!$A$2:$F$634,6,FALSE),""))</f>
      </c>
      <c r="J12475" s="78">
        <f>IF(OR($E12475="",$H12475=""),"",$H12475*$I12475)</f>
      </c>
      <c r="K12475" s="79" t="str">
        <v/>
      </c>
    </row>
    <row r="12476">
      <c r="A12476" s="81" t="str">
        <v/>
      </c>
      <c r="B12476" s="81" t="str">
        <v/>
      </c>
      <c r="C12476" s="83">
        <f>IF($E12476="","",IFERROR(VLOOKUP(TRIM(E12476&amp;""),'Référentiel Articles'!$A$2:$F$634,2,FALSE),""))</f>
      </c>
      <c r="D12476" s="83">
        <f>IF($E12476="","",IFERROR(VLOOKUP(TRIM(E12476&amp;""),'Référentiel Articles'!$A$2:$F$634,3,FALSE),""))</f>
      </c>
      <c r="E12476" s="81" t="str">
        <v/>
      </c>
      <c r="F12476" s="83">
        <f>IF($E12476="","",IFERROR(VLOOKUP(TRIM(E12476&amp;""),'Référentiel Articles'!$A$2:$F$634,4,FALSE),""))</f>
      </c>
      <c r="G12476" s="84">
        <f>IF($E12476="","",IFERROR(VLOOKUP(TRIM(E12476&amp;""),'Référentiel Articles'!$A$2:$F$634,5,FALSE),""))</f>
      </c>
      <c r="H12476" s="85" t="str">
        <v/>
      </c>
      <c r="I12476" s="84">
        <f>IF($E12476="","",IFERROR(VLOOKUP(TRIM(E12476&amp;""),'Référentiel Articles'!$A$2:$F$634,6,FALSE),""))</f>
      </c>
      <c r="J12476" s="90">
        <f>IF(OR($E12476="",$H12476=""),"",$H12476*$I12476)</f>
      </c>
      <c r="K12476" s="87" t="str">
        <v/>
      </c>
    </row>
    <row r="12477">
      <c r="A12477" s="74" t="str">
        <v/>
      </c>
      <c r="B12477" s="74" t="str">
        <v/>
      </c>
      <c r="C12477" s="75">
        <f>IF($E12477="","",IFERROR(VLOOKUP(TRIM(E12477&amp;""),'Référentiel Articles'!$A$2:$F$634,2,FALSE),""))</f>
      </c>
      <c r="D12477" s="75">
        <f>IF($E12477="","",IFERROR(VLOOKUP(TRIM(E12477&amp;""),'Référentiel Articles'!$A$2:$F$634,3,FALSE),""))</f>
      </c>
      <c r="E12477" s="74" t="str">
        <v/>
      </c>
      <c r="F12477" s="75">
        <f>IF($E12477="","",IFERROR(VLOOKUP(TRIM(E12477&amp;""),'Référentiel Articles'!$A$2:$F$634,4,FALSE),""))</f>
      </c>
      <c r="G12477" s="76">
        <f>IF($E12477="","",IFERROR(VLOOKUP(TRIM(E12477&amp;""),'Référentiel Articles'!$A$2:$F$634,5,FALSE),""))</f>
      </c>
      <c r="H12477" s="77" t="str">
        <v/>
      </c>
      <c r="I12477" s="76">
        <f>IF($E12477="","",IFERROR(VLOOKUP(TRIM(E12477&amp;""),'Référentiel Articles'!$A$2:$F$634,6,FALSE),""))</f>
      </c>
      <c r="J12477" s="78">
        <f>IF(OR($E12477="",$H12477=""),"",$H12477*$I12477)</f>
      </c>
      <c r="K12477" s="79" t="str">
        <v/>
      </c>
    </row>
    <row r="12478">
      <c r="A12478" s="81" t="str">
        <v/>
      </c>
      <c r="B12478" s="81" t="str">
        <v/>
      </c>
      <c r="C12478" s="83">
        <f>IF($E12478="","",IFERROR(VLOOKUP(TRIM(E12478&amp;""),'Référentiel Articles'!$A$2:$F$634,2,FALSE),""))</f>
      </c>
      <c r="D12478" s="83">
        <f>IF($E12478="","",IFERROR(VLOOKUP(TRIM(E12478&amp;""),'Référentiel Articles'!$A$2:$F$634,3,FALSE),""))</f>
      </c>
      <c r="E12478" s="81" t="str">
        <v/>
      </c>
      <c r="F12478" s="83">
        <f>IF($E12478="","",IFERROR(VLOOKUP(TRIM(E12478&amp;""),'Référentiel Articles'!$A$2:$F$634,4,FALSE),""))</f>
      </c>
      <c r="G12478" s="84">
        <f>IF($E12478="","",IFERROR(VLOOKUP(TRIM(E12478&amp;""),'Référentiel Articles'!$A$2:$F$634,5,FALSE),""))</f>
      </c>
      <c r="H12478" s="85" t="str">
        <v/>
      </c>
      <c r="I12478" s="84">
        <f>IF($E12478="","",IFERROR(VLOOKUP(TRIM(E12478&amp;""),'Référentiel Articles'!$A$2:$F$634,6,FALSE),""))</f>
      </c>
      <c r="J12478" s="90">
        <f>IF(OR($E12478="",$H12478=""),"",$H12478*$I12478)</f>
      </c>
      <c r="K12478" s="87" t="str">
        <v/>
      </c>
    </row>
    <row r="12479">
      <c r="A12479" s="74" t="str">
        <v/>
      </c>
      <c r="B12479" s="74" t="str">
        <v/>
      </c>
      <c r="C12479" s="75">
        <f>IF($E12479="","",IFERROR(VLOOKUP(TRIM(E12479&amp;""),'Référentiel Articles'!$A$2:$F$634,2,FALSE),""))</f>
      </c>
      <c r="D12479" s="75">
        <f>IF($E12479="","",IFERROR(VLOOKUP(TRIM(E12479&amp;""),'Référentiel Articles'!$A$2:$F$634,3,FALSE),""))</f>
      </c>
      <c r="E12479" s="74" t="str">
        <v/>
      </c>
      <c r="F12479" s="75">
        <f>IF($E12479="","",IFERROR(VLOOKUP(TRIM(E12479&amp;""),'Référentiel Articles'!$A$2:$F$634,4,FALSE),""))</f>
      </c>
      <c r="G12479" s="76">
        <f>IF($E12479="","",IFERROR(VLOOKUP(TRIM(E12479&amp;""),'Référentiel Articles'!$A$2:$F$634,5,FALSE),""))</f>
      </c>
      <c r="H12479" s="77" t="str">
        <v/>
      </c>
      <c r="I12479" s="76">
        <f>IF($E12479="","",IFERROR(VLOOKUP(TRIM(E12479&amp;""),'Référentiel Articles'!$A$2:$F$634,6,FALSE),""))</f>
      </c>
      <c r="J12479" s="78">
        <f>IF(OR($E12479="",$H12479=""),"",$H12479*$I12479)</f>
      </c>
      <c r="K12479" s="79" t="str">
        <v/>
      </c>
    </row>
    <row r="12480">
      <c r="A12480" s="81" t="str">
        <v/>
      </c>
      <c r="B12480" s="81" t="str">
        <v/>
      </c>
      <c r="C12480" s="83">
        <f>IF($E12480="","",IFERROR(VLOOKUP(TRIM(E12480&amp;""),'Référentiel Articles'!$A$2:$F$634,2,FALSE),""))</f>
      </c>
      <c r="D12480" s="83">
        <f>IF($E12480="","",IFERROR(VLOOKUP(TRIM(E12480&amp;""),'Référentiel Articles'!$A$2:$F$634,3,FALSE),""))</f>
      </c>
      <c r="E12480" s="81" t="str">
        <v/>
      </c>
      <c r="F12480" s="83">
        <f>IF($E12480="","",IFERROR(VLOOKUP(TRIM(E12480&amp;""),'Référentiel Articles'!$A$2:$F$634,4,FALSE),""))</f>
      </c>
      <c r="G12480" s="84">
        <f>IF($E12480="","",IFERROR(VLOOKUP(TRIM(E12480&amp;""),'Référentiel Articles'!$A$2:$F$634,5,FALSE),""))</f>
      </c>
      <c r="H12480" s="85" t="str">
        <v/>
      </c>
      <c r="I12480" s="84">
        <f>IF($E12480="","",IFERROR(VLOOKUP(TRIM(E12480&amp;""),'Référentiel Articles'!$A$2:$F$634,6,FALSE),""))</f>
      </c>
      <c r="J12480" s="90">
        <f>IF(OR($E12480="",$H12480=""),"",$H12480*$I12480)</f>
      </c>
      <c r="K12480" s="87" t="str">
        <v/>
      </c>
    </row>
    <row r="12481">
      <c r="A12481" s="74" t="str">
        <v/>
      </c>
      <c r="B12481" s="74" t="str">
        <v/>
      </c>
      <c r="C12481" s="75">
        <f>IF($E12481="","",IFERROR(VLOOKUP(TRIM(E12481&amp;""),'Référentiel Articles'!$A$2:$F$634,2,FALSE),""))</f>
      </c>
      <c r="D12481" s="75">
        <f>IF($E12481="","",IFERROR(VLOOKUP(TRIM(E12481&amp;""),'Référentiel Articles'!$A$2:$F$634,3,FALSE),""))</f>
      </c>
      <c r="E12481" s="74" t="str">
        <v/>
      </c>
      <c r="F12481" s="75">
        <f>IF($E12481="","",IFERROR(VLOOKUP(TRIM(E12481&amp;""),'Référentiel Articles'!$A$2:$F$634,4,FALSE),""))</f>
      </c>
      <c r="G12481" s="76">
        <f>IF($E12481="","",IFERROR(VLOOKUP(TRIM(E12481&amp;""),'Référentiel Articles'!$A$2:$F$634,5,FALSE),""))</f>
      </c>
      <c r="H12481" s="77" t="str">
        <v/>
      </c>
      <c r="I12481" s="76">
        <f>IF($E12481="","",IFERROR(VLOOKUP(TRIM(E12481&amp;""),'Référentiel Articles'!$A$2:$F$634,6,FALSE),""))</f>
      </c>
      <c r="J12481" s="78">
        <f>IF(OR($E12481="",$H12481=""),"",$H12481*$I12481)</f>
      </c>
      <c r="K12481" s="79" t="str">
        <v/>
      </c>
    </row>
    <row r="12482">
      <c r="A12482" s="81" t="str">
        <v/>
      </c>
      <c r="B12482" s="81" t="str">
        <v/>
      </c>
      <c r="C12482" s="83">
        <f>IF($E12482="","",IFERROR(VLOOKUP(TRIM(E12482&amp;""),'Référentiel Articles'!$A$2:$F$634,2,FALSE),""))</f>
      </c>
      <c r="D12482" s="83">
        <f>IF($E12482="","",IFERROR(VLOOKUP(TRIM(E12482&amp;""),'Référentiel Articles'!$A$2:$F$634,3,FALSE),""))</f>
      </c>
      <c r="E12482" s="81" t="str">
        <v/>
      </c>
      <c r="F12482" s="83">
        <f>IF($E12482="","",IFERROR(VLOOKUP(TRIM(E12482&amp;""),'Référentiel Articles'!$A$2:$F$634,4,FALSE),""))</f>
      </c>
      <c r="G12482" s="84">
        <f>IF($E12482="","",IFERROR(VLOOKUP(TRIM(E12482&amp;""),'Référentiel Articles'!$A$2:$F$634,5,FALSE),""))</f>
      </c>
      <c r="H12482" s="85" t="str">
        <v/>
      </c>
      <c r="I12482" s="84">
        <f>IF($E12482="","",IFERROR(VLOOKUP(TRIM(E12482&amp;""),'Référentiel Articles'!$A$2:$F$634,6,FALSE),""))</f>
      </c>
      <c r="J12482" s="90">
        <f>IF(OR($E12482="",$H12482=""),"",$H12482*$I12482)</f>
      </c>
      <c r="K12482" s="87" t="str">
        <v/>
      </c>
    </row>
    <row r="12483">
      <c r="A12483" s="74" t="str">
        <v/>
      </c>
      <c r="B12483" s="74" t="str">
        <v/>
      </c>
      <c r="C12483" s="75">
        <f>IF($E12483="","",IFERROR(VLOOKUP(TRIM(E12483&amp;""),'Référentiel Articles'!$A$2:$F$634,2,FALSE),""))</f>
      </c>
      <c r="D12483" s="75">
        <f>IF($E12483="","",IFERROR(VLOOKUP(TRIM(E12483&amp;""),'Référentiel Articles'!$A$2:$F$634,3,FALSE),""))</f>
      </c>
      <c r="E12483" s="74" t="str">
        <v/>
      </c>
      <c r="F12483" s="75">
        <f>IF($E12483="","",IFERROR(VLOOKUP(TRIM(E12483&amp;""),'Référentiel Articles'!$A$2:$F$634,4,FALSE),""))</f>
      </c>
      <c r="G12483" s="76">
        <f>IF($E12483="","",IFERROR(VLOOKUP(TRIM(E12483&amp;""),'Référentiel Articles'!$A$2:$F$634,5,FALSE),""))</f>
      </c>
      <c r="H12483" s="77" t="str">
        <v/>
      </c>
      <c r="I12483" s="76">
        <f>IF($E12483="","",IFERROR(VLOOKUP(TRIM(E12483&amp;""),'Référentiel Articles'!$A$2:$F$634,6,FALSE),""))</f>
      </c>
      <c r="J12483" s="78">
        <f>IF(OR($E12483="",$H12483=""),"",$H12483*$I12483)</f>
      </c>
      <c r="K12483" s="79" t="str">
        <v/>
      </c>
    </row>
    <row r="12484">
      <c r="A12484" s="81" t="str">
        <v/>
      </c>
      <c r="B12484" s="81" t="str">
        <v/>
      </c>
      <c r="C12484" s="83">
        <f>IF($E12484="","",IFERROR(VLOOKUP(TRIM(E12484&amp;""),'Référentiel Articles'!$A$2:$F$634,2,FALSE),""))</f>
      </c>
      <c r="D12484" s="83">
        <f>IF($E12484="","",IFERROR(VLOOKUP(TRIM(E12484&amp;""),'Référentiel Articles'!$A$2:$F$634,3,FALSE),""))</f>
      </c>
      <c r="E12484" s="81" t="str">
        <v/>
      </c>
      <c r="F12484" s="83">
        <f>IF($E12484="","",IFERROR(VLOOKUP(TRIM(E12484&amp;""),'Référentiel Articles'!$A$2:$F$634,4,FALSE),""))</f>
      </c>
      <c r="G12484" s="84">
        <f>IF($E12484="","",IFERROR(VLOOKUP(TRIM(E12484&amp;""),'Référentiel Articles'!$A$2:$F$634,5,FALSE),""))</f>
      </c>
      <c r="H12484" s="85" t="str">
        <v/>
      </c>
      <c r="I12484" s="84">
        <f>IF($E12484="","",IFERROR(VLOOKUP(TRIM(E12484&amp;""),'Référentiel Articles'!$A$2:$F$634,6,FALSE),""))</f>
      </c>
      <c r="J12484" s="90">
        <f>IF(OR($E12484="",$H12484=""),"",$H12484*$I12484)</f>
      </c>
      <c r="K12484" s="87" t="str">
        <v/>
      </c>
    </row>
    <row r="12485">
      <c r="A12485" s="74" t="str">
        <v/>
      </c>
      <c r="B12485" s="74" t="str">
        <v/>
      </c>
      <c r="C12485" s="75">
        <f>IF($E12485="","",IFERROR(VLOOKUP(TRIM(E12485&amp;""),'Référentiel Articles'!$A$2:$F$634,2,FALSE),""))</f>
      </c>
      <c r="D12485" s="75">
        <f>IF($E12485="","",IFERROR(VLOOKUP(TRIM(E12485&amp;""),'Référentiel Articles'!$A$2:$F$634,3,FALSE),""))</f>
      </c>
      <c r="E12485" s="74" t="str">
        <v/>
      </c>
      <c r="F12485" s="75">
        <f>IF($E12485="","",IFERROR(VLOOKUP(TRIM(E12485&amp;""),'Référentiel Articles'!$A$2:$F$634,4,FALSE),""))</f>
      </c>
      <c r="G12485" s="76">
        <f>IF($E12485="","",IFERROR(VLOOKUP(TRIM(E12485&amp;""),'Référentiel Articles'!$A$2:$F$634,5,FALSE),""))</f>
      </c>
      <c r="H12485" s="77" t="str">
        <v/>
      </c>
      <c r="I12485" s="76">
        <f>IF($E12485="","",IFERROR(VLOOKUP(TRIM(E12485&amp;""),'Référentiel Articles'!$A$2:$F$634,6,FALSE),""))</f>
      </c>
      <c r="J12485" s="78">
        <f>IF(OR($E12485="",$H12485=""),"",$H12485*$I12485)</f>
      </c>
      <c r="K12485" s="79" t="str">
        <v/>
      </c>
    </row>
    <row r="12486">
      <c r="A12486" s="81" t="str">
        <v/>
      </c>
      <c r="B12486" s="81" t="str">
        <v/>
      </c>
      <c r="C12486" s="83">
        <f>IF($E12486="","",IFERROR(VLOOKUP(TRIM(E12486&amp;""),'Référentiel Articles'!$A$2:$F$634,2,FALSE),""))</f>
      </c>
      <c r="D12486" s="83">
        <f>IF($E12486="","",IFERROR(VLOOKUP(TRIM(E12486&amp;""),'Référentiel Articles'!$A$2:$F$634,3,FALSE),""))</f>
      </c>
      <c r="E12486" s="81" t="str">
        <v/>
      </c>
      <c r="F12486" s="83">
        <f>IF($E12486="","",IFERROR(VLOOKUP(TRIM(E12486&amp;""),'Référentiel Articles'!$A$2:$F$634,4,FALSE),""))</f>
      </c>
      <c r="G12486" s="84">
        <f>IF($E12486="","",IFERROR(VLOOKUP(TRIM(E12486&amp;""),'Référentiel Articles'!$A$2:$F$634,5,FALSE),""))</f>
      </c>
      <c r="H12486" s="85" t="str">
        <v/>
      </c>
      <c r="I12486" s="84">
        <f>IF($E12486="","",IFERROR(VLOOKUP(TRIM(E12486&amp;""),'Référentiel Articles'!$A$2:$F$634,6,FALSE),""))</f>
      </c>
      <c r="J12486" s="90">
        <f>IF(OR($E12486="",$H12486=""),"",$H12486*$I12486)</f>
      </c>
      <c r="K12486" s="87" t="str">
        <v/>
      </c>
    </row>
    <row r="12487">
      <c r="A12487" s="74" t="str">
        <v/>
      </c>
      <c r="B12487" s="74" t="str">
        <v/>
      </c>
      <c r="C12487" s="75">
        <f>IF($E12487="","",IFERROR(VLOOKUP(TRIM(E12487&amp;""),'Référentiel Articles'!$A$2:$F$634,2,FALSE),""))</f>
      </c>
      <c r="D12487" s="75">
        <f>IF($E12487="","",IFERROR(VLOOKUP(TRIM(E12487&amp;""),'Référentiel Articles'!$A$2:$F$634,3,FALSE),""))</f>
      </c>
      <c r="E12487" s="74" t="str">
        <v/>
      </c>
      <c r="F12487" s="75">
        <f>IF($E12487="","",IFERROR(VLOOKUP(TRIM(E12487&amp;""),'Référentiel Articles'!$A$2:$F$634,4,FALSE),""))</f>
      </c>
      <c r="G12487" s="76">
        <f>IF($E12487="","",IFERROR(VLOOKUP(TRIM(E12487&amp;""),'Référentiel Articles'!$A$2:$F$634,5,FALSE),""))</f>
      </c>
      <c r="H12487" s="77" t="str">
        <v/>
      </c>
      <c r="I12487" s="76">
        <f>IF($E12487="","",IFERROR(VLOOKUP(TRIM(E12487&amp;""),'Référentiel Articles'!$A$2:$F$634,6,FALSE),""))</f>
      </c>
      <c r="J12487" s="78">
        <f>IF(OR($E12487="",$H12487=""),"",$H12487*$I12487)</f>
      </c>
      <c r="K12487" s="79" t="str">
        <v/>
      </c>
    </row>
    <row r="12488">
      <c r="A12488" s="81" t="str">
        <v/>
      </c>
      <c r="B12488" s="81" t="str">
        <v/>
      </c>
      <c r="C12488" s="83">
        <f>IF($E12488="","",IFERROR(VLOOKUP(TRIM(E12488&amp;""),'Référentiel Articles'!$A$2:$F$634,2,FALSE),""))</f>
      </c>
      <c r="D12488" s="83">
        <f>IF($E12488="","",IFERROR(VLOOKUP(TRIM(E12488&amp;""),'Référentiel Articles'!$A$2:$F$634,3,FALSE),""))</f>
      </c>
      <c r="E12488" s="81" t="str">
        <v/>
      </c>
      <c r="F12488" s="83">
        <f>IF($E12488="","",IFERROR(VLOOKUP(TRIM(E12488&amp;""),'Référentiel Articles'!$A$2:$F$634,4,FALSE),""))</f>
      </c>
      <c r="G12488" s="84">
        <f>IF($E12488="","",IFERROR(VLOOKUP(TRIM(E12488&amp;""),'Référentiel Articles'!$A$2:$F$634,5,FALSE),""))</f>
      </c>
      <c r="H12488" s="85" t="str">
        <v/>
      </c>
      <c r="I12488" s="84">
        <f>IF($E12488="","",IFERROR(VLOOKUP(TRIM(E12488&amp;""),'Référentiel Articles'!$A$2:$F$634,6,FALSE),""))</f>
      </c>
      <c r="J12488" s="90">
        <f>IF(OR($E12488="",$H12488=""),"",$H12488*$I12488)</f>
      </c>
      <c r="K12488" s="87" t="str">
        <v/>
      </c>
    </row>
    <row r="12489">
      <c r="A12489" s="74" t="str">
        <v/>
      </c>
      <c r="B12489" s="74" t="str">
        <v/>
      </c>
      <c r="C12489" s="75">
        <f>IF($E12489="","",IFERROR(VLOOKUP(TRIM(E12489&amp;""),'Référentiel Articles'!$A$2:$F$634,2,FALSE),""))</f>
      </c>
      <c r="D12489" s="75">
        <f>IF($E12489="","",IFERROR(VLOOKUP(TRIM(E12489&amp;""),'Référentiel Articles'!$A$2:$F$634,3,FALSE),""))</f>
      </c>
      <c r="E12489" s="74" t="str">
        <v/>
      </c>
      <c r="F12489" s="75">
        <f>IF($E12489="","",IFERROR(VLOOKUP(TRIM(E12489&amp;""),'Référentiel Articles'!$A$2:$F$634,4,FALSE),""))</f>
      </c>
      <c r="G12489" s="76">
        <f>IF($E12489="","",IFERROR(VLOOKUP(TRIM(E12489&amp;""),'Référentiel Articles'!$A$2:$F$634,5,FALSE),""))</f>
      </c>
      <c r="H12489" s="77" t="str">
        <v/>
      </c>
      <c r="I12489" s="76">
        <f>IF($E12489="","",IFERROR(VLOOKUP(TRIM(E12489&amp;""),'Référentiel Articles'!$A$2:$F$634,6,FALSE),""))</f>
      </c>
      <c r="J12489" s="78">
        <f>IF(OR($E12489="",$H12489=""),"",$H12489*$I12489)</f>
      </c>
      <c r="K12489" s="79" t="str">
        <v/>
      </c>
    </row>
    <row r="12490">
      <c r="A12490" s="81" t="str">
        <v/>
      </c>
      <c r="B12490" s="81" t="str">
        <v/>
      </c>
      <c r="C12490" s="83">
        <f>IF($E12490="","",IFERROR(VLOOKUP(TRIM(E12490&amp;""),'Référentiel Articles'!$A$2:$F$634,2,FALSE),""))</f>
      </c>
      <c r="D12490" s="83">
        <f>IF($E12490="","",IFERROR(VLOOKUP(TRIM(E12490&amp;""),'Référentiel Articles'!$A$2:$F$634,3,FALSE),""))</f>
      </c>
      <c r="E12490" s="81" t="str">
        <v/>
      </c>
      <c r="F12490" s="83">
        <f>IF($E12490="","",IFERROR(VLOOKUP(TRIM(E12490&amp;""),'Référentiel Articles'!$A$2:$F$634,4,FALSE),""))</f>
      </c>
      <c r="G12490" s="84">
        <f>IF($E12490="","",IFERROR(VLOOKUP(TRIM(E12490&amp;""),'Référentiel Articles'!$A$2:$F$634,5,FALSE),""))</f>
      </c>
      <c r="H12490" s="85" t="str">
        <v/>
      </c>
      <c r="I12490" s="84">
        <f>IF($E12490="","",IFERROR(VLOOKUP(TRIM(E12490&amp;""),'Référentiel Articles'!$A$2:$F$634,6,FALSE),""))</f>
      </c>
      <c r="J12490" s="90">
        <f>IF(OR($E12490="",$H12490=""),"",$H12490*$I12490)</f>
      </c>
      <c r="K12490" s="87" t="str">
        <v/>
      </c>
    </row>
    <row r="12491">
      <c r="A12491" s="74" t="str">
        <v/>
      </c>
      <c r="B12491" s="74" t="str">
        <v/>
      </c>
      <c r="C12491" s="75">
        <f>IF($E12491="","",IFERROR(VLOOKUP(TRIM(E12491&amp;""),'Référentiel Articles'!$A$2:$F$634,2,FALSE),""))</f>
      </c>
      <c r="D12491" s="75">
        <f>IF($E12491="","",IFERROR(VLOOKUP(TRIM(E12491&amp;""),'Référentiel Articles'!$A$2:$F$634,3,FALSE),""))</f>
      </c>
      <c r="E12491" s="74" t="str">
        <v/>
      </c>
      <c r="F12491" s="75">
        <f>IF($E12491="","",IFERROR(VLOOKUP(TRIM(E12491&amp;""),'Référentiel Articles'!$A$2:$F$634,4,FALSE),""))</f>
      </c>
      <c r="G12491" s="76">
        <f>IF($E12491="","",IFERROR(VLOOKUP(TRIM(E12491&amp;""),'Référentiel Articles'!$A$2:$F$634,5,FALSE),""))</f>
      </c>
      <c r="H12491" s="77" t="str">
        <v/>
      </c>
      <c r="I12491" s="76">
        <f>IF($E12491="","",IFERROR(VLOOKUP(TRIM(E12491&amp;""),'Référentiel Articles'!$A$2:$F$634,6,FALSE),""))</f>
      </c>
      <c r="J12491" s="78">
        <f>IF(OR($E12491="",$H12491=""),"",$H12491*$I12491)</f>
      </c>
      <c r="K12491" s="79" t="str">
        <v/>
      </c>
    </row>
    <row r="12492">
      <c r="A12492" s="81" t="str">
        <v/>
      </c>
      <c r="B12492" s="81" t="str">
        <v/>
      </c>
      <c r="C12492" s="83">
        <f>IF($E12492="","",IFERROR(VLOOKUP(TRIM(E12492&amp;""),'Référentiel Articles'!$A$2:$F$634,2,FALSE),""))</f>
      </c>
      <c r="D12492" s="83">
        <f>IF($E12492="","",IFERROR(VLOOKUP(TRIM(E12492&amp;""),'Référentiel Articles'!$A$2:$F$634,3,FALSE),""))</f>
      </c>
      <c r="E12492" s="81" t="str">
        <v/>
      </c>
      <c r="F12492" s="83">
        <f>IF($E12492="","",IFERROR(VLOOKUP(TRIM(E12492&amp;""),'Référentiel Articles'!$A$2:$F$634,4,FALSE),""))</f>
      </c>
      <c r="G12492" s="84">
        <f>IF($E12492="","",IFERROR(VLOOKUP(TRIM(E12492&amp;""),'Référentiel Articles'!$A$2:$F$634,5,FALSE),""))</f>
      </c>
      <c r="H12492" s="85" t="str">
        <v/>
      </c>
      <c r="I12492" s="84">
        <f>IF($E12492="","",IFERROR(VLOOKUP(TRIM(E12492&amp;""),'Référentiel Articles'!$A$2:$F$634,6,FALSE),""))</f>
      </c>
      <c r="J12492" s="90">
        <f>IF(OR($E12492="",$H12492=""),"",$H12492*$I12492)</f>
      </c>
      <c r="K12492" s="87" t="str">
        <v/>
      </c>
    </row>
    <row r="12493">
      <c r="A12493" s="74" t="str">
        <v/>
      </c>
      <c r="B12493" s="74" t="str">
        <v/>
      </c>
      <c r="C12493" s="75">
        <f>IF($E12493="","",IFERROR(VLOOKUP(TRIM(E12493&amp;""),'Référentiel Articles'!$A$2:$F$634,2,FALSE),""))</f>
      </c>
      <c r="D12493" s="75">
        <f>IF($E12493="","",IFERROR(VLOOKUP(TRIM(E12493&amp;""),'Référentiel Articles'!$A$2:$F$634,3,FALSE),""))</f>
      </c>
      <c r="E12493" s="74" t="str">
        <v/>
      </c>
      <c r="F12493" s="75">
        <f>IF($E12493="","",IFERROR(VLOOKUP(TRIM(E12493&amp;""),'Référentiel Articles'!$A$2:$F$634,4,FALSE),""))</f>
      </c>
      <c r="G12493" s="76">
        <f>IF($E12493="","",IFERROR(VLOOKUP(TRIM(E12493&amp;""),'Référentiel Articles'!$A$2:$F$634,5,FALSE),""))</f>
      </c>
      <c r="H12493" s="77" t="str">
        <v/>
      </c>
      <c r="I12493" s="76">
        <f>IF($E12493="","",IFERROR(VLOOKUP(TRIM(E12493&amp;""),'Référentiel Articles'!$A$2:$F$634,6,FALSE),""))</f>
      </c>
      <c r="J12493" s="78">
        <f>IF(OR($E12493="",$H12493=""),"",$H12493*$I12493)</f>
      </c>
      <c r="K12493" s="79" t="str">
        <v/>
      </c>
    </row>
    <row r="12494">
      <c r="A12494" s="81" t="str">
        <v/>
      </c>
      <c r="B12494" s="81" t="str">
        <v/>
      </c>
      <c r="C12494" s="83">
        <f>IF($E12494="","",IFERROR(VLOOKUP(TRIM(E12494&amp;""),'Référentiel Articles'!$A$2:$F$634,2,FALSE),""))</f>
      </c>
      <c r="D12494" s="83">
        <f>IF($E12494="","",IFERROR(VLOOKUP(TRIM(E12494&amp;""),'Référentiel Articles'!$A$2:$F$634,3,FALSE),""))</f>
      </c>
      <c r="E12494" s="81" t="str">
        <v/>
      </c>
      <c r="F12494" s="83">
        <f>IF($E12494="","",IFERROR(VLOOKUP(TRIM(E12494&amp;""),'Référentiel Articles'!$A$2:$F$634,4,FALSE),""))</f>
      </c>
      <c r="G12494" s="84">
        <f>IF($E12494="","",IFERROR(VLOOKUP(TRIM(E12494&amp;""),'Référentiel Articles'!$A$2:$F$634,5,FALSE),""))</f>
      </c>
      <c r="H12494" s="85" t="str">
        <v/>
      </c>
      <c r="I12494" s="84">
        <f>IF($E12494="","",IFERROR(VLOOKUP(TRIM(E12494&amp;""),'Référentiel Articles'!$A$2:$F$634,6,FALSE),""))</f>
      </c>
      <c r="J12494" s="90">
        <f>IF(OR($E12494="",$H12494=""),"",$H12494*$I12494)</f>
      </c>
      <c r="K12494" s="87" t="str">
        <v/>
      </c>
    </row>
    <row r="12495">
      <c r="A12495" s="74" t="str">
        <v/>
      </c>
      <c r="B12495" s="74" t="str">
        <v/>
      </c>
      <c r="C12495" s="75">
        <f>IF($E12495="","",IFERROR(VLOOKUP(TRIM(E12495&amp;""),'Référentiel Articles'!$A$2:$F$634,2,FALSE),""))</f>
      </c>
      <c r="D12495" s="75">
        <f>IF($E12495="","",IFERROR(VLOOKUP(TRIM(E12495&amp;""),'Référentiel Articles'!$A$2:$F$634,3,FALSE),""))</f>
      </c>
      <c r="E12495" s="74" t="str">
        <v/>
      </c>
      <c r="F12495" s="75">
        <f>IF($E12495="","",IFERROR(VLOOKUP(TRIM(E12495&amp;""),'Référentiel Articles'!$A$2:$F$634,4,FALSE),""))</f>
      </c>
      <c r="G12495" s="76">
        <f>IF($E12495="","",IFERROR(VLOOKUP(TRIM(E12495&amp;""),'Référentiel Articles'!$A$2:$F$634,5,FALSE),""))</f>
      </c>
      <c r="H12495" s="77" t="str">
        <v/>
      </c>
      <c r="I12495" s="76">
        <f>IF($E12495="","",IFERROR(VLOOKUP(TRIM(E12495&amp;""),'Référentiel Articles'!$A$2:$F$634,6,FALSE),""))</f>
      </c>
      <c r="J12495" s="78">
        <f>IF(OR($E12495="",$H12495=""),"",$H12495*$I12495)</f>
      </c>
      <c r="K12495" s="79" t="str">
        <v/>
      </c>
    </row>
    <row r="12496">
      <c r="A12496" s="81" t="str">
        <v/>
      </c>
      <c r="B12496" s="81" t="str">
        <v/>
      </c>
      <c r="C12496" s="83">
        <f>IF($E12496="","",IFERROR(VLOOKUP(TRIM(E12496&amp;""),'Référentiel Articles'!$A$2:$F$634,2,FALSE),""))</f>
      </c>
      <c r="D12496" s="83">
        <f>IF($E12496="","",IFERROR(VLOOKUP(TRIM(E12496&amp;""),'Référentiel Articles'!$A$2:$F$634,3,FALSE),""))</f>
      </c>
      <c r="E12496" s="81" t="str">
        <v/>
      </c>
      <c r="F12496" s="83">
        <f>IF($E12496="","",IFERROR(VLOOKUP(TRIM(E12496&amp;""),'Référentiel Articles'!$A$2:$F$634,4,FALSE),""))</f>
      </c>
      <c r="G12496" s="84">
        <f>IF($E12496="","",IFERROR(VLOOKUP(TRIM(E12496&amp;""),'Référentiel Articles'!$A$2:$F$634,5,FALSE),""))</f>
      </c>
      <c r="H12496" s="85" t="str">
        <v/>
      </c>
      <c r="I12496" s="84">
        <f>IF($E12496="","",IFERROR(VLOOKUP(TRIM(E12496&amp;""),'Référentiel Articles'!$A$2:$F$634,6,FALSE),""))</f>
      </c>
      <c r="J12496" s="90">
        <f>IF(OR($E12496="",$H12496=""),"",$H12496*$I12496)</f>
      </c>
      <c r="K12496" s="87" t="str">
        <v/>
      </c>
    </row>
    <row r="12497">
      <c r="A12497" s="74" t="str">
        <v/>
      </c>
      <c r="B12497" s="74" t="str">
        <v/>
      </c>
      <c r="C12497" s="75">
        <f>IF($E12497="","",IFERROR(VLOOKUP(TRIM(E12497&amp;""),'Référentiel Articles'!$A$2:$F$634,2,FALSE),""))</f>
      </c>
      <c r="D12497" s="75">
        <f>IF($E12497="","",IFERROR(VLOOKUP(TRIM(E12497&amp;""),'Référentiel Articles'!$A$2:$F$634,3,FALSE),""))</f>
      </c>
      <c r="E12497" s="74" t="str">
        <v/>
      </c>
      <c r="F12497" s="75">
        <f>IF($E12497="","",IFERROR(VLOOKUP(TRIM(E12497&amp;""),'Référentiel Articles'!$A$2:$F$634,4,FALSE),""))</f>
      </c>
      <c r="G12497" s="76">
        <f>IF($E12497="","",IFERROR(VLOOKUP(TRIM(E12497&amp;""),'Référentiel Articles'!$A$2:$F$634,5,FALSE),""))</f>
      </c>
      <c r="H12497" s="77" t="str">
        <v/>
      </c>
      <c r="I12497" s="76">
        <f>IF($E12497="","",IFERROR(VLOOKUP(TRIM(E12497&amp;""),'Référentiel Articles'!$A$2:$F$634,6,FALSE),""))</f>
      </c>
      <c r="J12497" s="78">
        <f>IF(OR($E12497="",$H12497=""),"",$H12497*$I12497)</f>
      </c>
      <c r="K12497" s="79" t="str">
        <v/>
      </c>
    </row>
    <row r="12498">
      <c r="A12498" s="81" t="str">
        <v/>
      </c>
      <c r="B12498" s="81" t="str">
        <v/>
      </c>
      <c r="C12498" s="83">
        <f>IF($E12498="","",IFERROR(VLOOKUP(TRIM(E12498&amp;""),'Référentiel Articles'!$A$2:$F$634,2,FALSE),""))</f>
      </c>
      <c r="D12498" s="83">
        <f>IF($E12498="","",IFERROR(VLOOKUP(TRIM(E12498&amp;""),'Référentiel Articles'!$A$2:$F$634,3,FALSE),""))</f>
      </c>
      <c r="E12498" s="81" t="str">
        <v/>
      </c>
      <c r="F12498" s="83">
        <f>IF($E12498="","",IFERROR(VLOOKUP(TRIM(E12498&amp;""),'Référentiel Articles'!$A$2:$F$634,4,FALSE),""))</f>
      </c>
      <c r="G12498" s="84">
        <f>IF($E12498="","",IFERROR(VLOOKUP(TRIM(E12498&amp;""),'Référentiel Articles'!$A$2:$F$634,5,FALSE),""))</f>
      </c>
      <c r="H12498" s="85" t="str">
        <v/>
      </c>
      <c r="I12498" s="84">
        <f>IF($E12498="","",IFERROR(VLOOKUP(TRIM(E12498&amp;""),'Référentiel Articles'!$A$2:$F$634,6,FALSE),""))</f>
      </c>
      <c r="J12498" s="90">
        <f>IF(OR($E12498="",$H12498=""),"",$H12498*$I12498)</f>
      </c>
      <c r="K12498" s="87" t="str">
        <v/>
      </c>
    </row>
    <row r="12499">
      <c r="A12499" s="74" t="str">
        <v/>
      </c>
      <c r="B12499" s="74" t="str">
        <v/>
      </c>
      <c r="C12499" s="75">
        <f>IF($E12499="","",IFERROR(VLOOKUP(TRIM(E12499&amp;""),'Référentiel Articles'!$A$2:$F$634,2,FALSE),""))</f>
      </c>
      <c r="D12499" s="75">
        <f>IF($E12499="","",IFERROR(VLOOKUP(TRIM(E12499&amp;""),'Référentiel Articles'!$A$2:$F$634,3,FALSE),""))</f>
      </c>
      <c r="E12499" s="74" t="str">
        <v/>
      </c>
      <c r="F12499" s="75">
        <f>IF($E12499="","",IFERROR(VLOOKUP(TRIM(E12499&amp;""),'Référentiel Articles'!$A$2:$F$634,4,FALSE),""))</f>
      </c>
      <c r="G12499" s="76">
        <f>IF($E12499="","",IFERROR(VLOOKUP(TRIM(E12499&amp;""),'Référentiel Articles'!$A$2:$F$634,5,FALSE),""))</f>
      </c>
      <c r="H12499" s="77" t="str">
        <v/>
      </c>
      <c r="I12499" s="76">
        <f>IF($E12499="","",IFERROR(VLOOKUP(TRIM(E12499&amp;""),'Référentiel Articles'!$A$2:$F$634,6,FALSE),""))</f>
      </c>
      <c r="J12499" s="78">
        <f>IF(OR($E12499="",$H12499=""),"",$H12499*$I12499)</f>
      </c>
      <c r="K12499" s="79" t="str">
        <v/>
      </c>
    </row>
    <row r="12500">
      <c r="A12500" s="81" t="str">
        <v/>
      </c>
      <c r="B12500" s="81" t="str">
        <v/>
      </c>
      <c r="C12500" s="83">
        <f>IF($E12500="","",IFERROR(VLOOKUP(TRIM(E12500&amp;""),'Référentiel Articles'!$A$2:$F$634,2,FALSE),""))</f>
      </c>
      <c r="D12500" s="83">
        <f>IF($E12500="","",IFERROR(VLOOKUP(TRIM(E12500&amp;""),'Référentiel Articles'!$A$2:$F$634,3,FALSE),""))</f>
      </c>
      <c r="E12500" s="81" t="str">
        <v/>
      </c>
      <c r="F12500" s="83">
        <f>IF($E12500="","",IFERROR(VLOOKUP(TRIM(E12500&amp;""),'Référentiel Articles'!$A$2:$F$634,4,FALSE),""))</f>
      </c>
      <c r="G12500" s="84">
        <f>IF($E12500="","",IFERROR(VLOOKUP(TRIM(E12500&amp;""),'Référentiel Articles'!$A$2:$F$634,5,FALSE),""))</f>
      </c>
      <c r="H12500" s="85" t="str">
        <v/>
      </c>
      <c r="I12500" s="84">
        <f>IF($E12500="","",IFERROR(VLOOKUP(TRIM(E12500&amp;""),'Référentiel Articles'!$A$2:$F$634,6,FALSE),""))</f>
      </c>
      <c r="J12500" s="90">
        <f>IF(OR($E12500="",$H12500=""),"",$H12500*$I12500)</f>
      </c>
      <c r="K12500" s="87" t="str">
        <v/>
      </c>
    </row>
    <row r="12501">
      <c r="A12501" s="74" t="str">
        <v/>
      </c>
      <c r="B12501" s="74" t="str">
        <v/>
      </c>
      <c r="C12501" s="75">
        <f>IF($E12501="","",IFERROR(VLOOKUP(TRIM(E12501&amp;""),'Référentiel Articles'!$A$2:$F$634,2,FALSE),""))</f>
      </c>
      <c r="D12501" s="75">
        <f>IF($E12501="","",IFERROR(VLOOKUP(TRIM(E12501&amp;""),'Référentiel Articles'!$A$2:$F$634,3,FALSE),""))</f>
      </c>
      <c r="E12501" s="74" t="str">
        <v/>
      </c>
      <c r="F12501" s="75">
        <f>IF($E12501="","",IFERROR(VLOOKUP(TRIM(E12501&amp;""),'Référentiel Articles'!$A$2:$F$634,4,FALSE),""))</f>
      </c>
      <c r="G12501" s="76">
        <f>IF($E12501="","",IFERROR(VLOOKUP(TRIM(E12501&amp;""),'Référentiel Articles'!$A$2:$F$634,5,FALSE),""))</f>
      </c>
      <c r="H12501" s="77" t="str">
        <v/>
      </c>
      <c r="I12501" s="76">
        <f>IF($E12501="","",IFERROR(VLOOKUP(TRIM(E12501&amp;""),'Référentiel Articles'!$A$2:$F$634,6,FALSE),""))</f>
      </c>
      <c r="J12501" s="78">
        <f>IF(OR($E12501="",$H12501=""),"",$H12501*$I12501)</f>
      </c>
      <c r="K12501" s="79" t="str">
        <v/>
      </c>
    </row>
    <row r="12502">
      <c r="A12502" s="81" t="str">
        <v/>
      </c>
      <c r="B12502" s="81" t="str">
        <v/>
      </c>
      <c r="C12502" s="83">
        <f>IF($E12502="","",IFERROR(VLOOKUP(TRIM(E12502&amp;""),'Référentiel Articles'!$A$2:$F$634,2,FALSE),""))</f>
      </c>
      <c r="D12502" s="83">
        <f>IF($E12502="","",IFERROR(VLOOKUP(TRIM(E12502&amp;""),'Référentiel Articles'!$A$2:$F$634,3,FALSE),""))</f>
      </c>
      <c r="E12502" s="81" t="str">
        <v/>
      </c>
      <c r="F12502" s="83">
        <f>IF($E12502="","",IFERROR(VLOOKUP(TRIM(E12502&amp;""),'Référentiel Articles'!$A$2:$F$634,4,FALSE),""))</f>
      </c>
      <c r="G12502" s="84">
        <f>IF($E12502="","",IFERROR(VLOOKUP(TRIM(E12502&amp;""),'Référentiel Articles'!$A$2:$F$634,5,FALSE),""))</f>
      </c>
      <c r="H12502" s="85" t="str">
        <v/>
      </c>
      <c r="I12502" s="84">
        <f>IF($E12502="","",IFERROR(VLOOKUP(TRIM(E12502&amp;""),'Référentiel Articles'!$A$2:$F$634,6,FALSE),""))</f>
      </c>
      <c r="J12502" s="90">
        <f>IF(OR($E12502="",$H12502=""),"",$H12502*$I12502)</f>
      </c>
      <c r="K12502" s="87" t="str">
        <v/>
      </c>
    </row>
    <row r="12503">
      <c r="A12503" s="74" t="str">
        <v/>
      </c>
      <c r="B12503" s="74" t="str">
        <v/>
      </c>
      <c r="C12503" s="75">
        <f>IF($E12503="","",IFERROR(VLOOKUP(TRIM(E12503&amp;""),'Référentiel Articles'!$A$2:$F$634,2,FALSE),""))</f>
      </c>
      <c r="D12503" s="75">
        <f>IF($E12503="","",IFERROR(VLOOKUP(TRIM(E12503&amp;""),'Référentiel Articles'!$A$2:$F$634,3,FALSE),""))</f>
      </c>
      <c r="E12503" s="74" t="str">
        <v/>
      </c>
      <c r="F12503" s="75">
        <f>IF($E12503="","",IFERROR(VLOOKUP(TRIM(E12503&amp;""),'Référentiel Articles'!$A$2:$F$634,4,FALSE),""))</f>
      </c>
      <c r="G12503" s="76">
        <f>IF($E12503="","",IFERROR(VLOOKUP(TRIM(E12503&amp;""),'Référentiel Articles'!$A$2:$F$634,5,FALSE),""))</f>
      </c>
      <c r="H12503" s="77" t="str">
        <v/>
      </c>
      <c r="I12503" s="76">
        <f>IF($E12503="","",IFERROR(VLOOKUP(TRIM(E12503&amp;""),'Référentiel Articles'!$A$2:$F$634,6,FALSE),""))</f>
      </c>
      <c r="J12503" s="78">
        <f>IF(OR($E12503="",$H12503=""),"",$H12503*$I12503)</f>
      </c>
      <c r="K12503" s="79" t="str">
        <v/>
      </c>
    </row>
    <row r="12504">
      <c r="A12504" s="81" t="str">
        <v/>
      </c>
      <c r="B12504" s="81" t="str">
        <v/>
      </c>
      <c r="C12504" s="83">
        <f>IF($E12504="","",IFERROR(VLOOKUP(TRIM(E12504&amp;""),'Référentiel Articles'!$A$2:$F$634,2,FALSE),""))</f>
      </c>
      <c r="D12504" s="83">
        <f>IF($E12504="","",IFERROR(VLOOKUP(TRIM(E12504&amp;""),'Référentiel Articles'!$A$2:$F$634,3,FALSE),""))</f>
      </c>
      <c r="E12504" s="81" t="str">
        <v/>
      </c>
      <c r="F12504" s="83">
        <f>IF($E12504="","",IFERROR(VLOOKUP(TRIM(E12504&amp;""),'Référentiel Articles'!$A$2:$F$634,4,FALSE),""))</f>
      </c>
      <c r="G12504" s="84">
        <f>IF($E12504="","",IFERROR(VLOOKUP(TRIM(E12504&amp;""),'Référentiel Articles'!$A$2:$F$634,5,FALSE),""))</f>
      </c>
      <c r="H12504" s="85" t="str">
        <v/>
      </c>
      <c r="I12504" s="84">
        <f>IF($E12504="","",IFERROR(VLOOKUP(TRIM(E12504&amp;""),'Référentiel Articles'!$A$2:$F$634,6,FALSE),""))</f>
      </c>
      <c r="J12504" s="90">
        <f>IF(OR($E12504="",$H12504=""),"",$H12504*$I12504)</f>
      </c>
      <c r="K12504" s="87" t="str">
        <v/>
      </c>
    </row>
    <row r="12505">
      <c r="A12505" s="74" t="str">
        <v/>
      </c>
      <c r="B12505" s="74" t="str">
        <v/>
      </c>
      <c r="C12505" s="75">
        <f>IF($E12505="","",IFERROR(VLOOKUP(TRIM(E12505&amp;""),'Référentiel Articles'!$A$2:$F$634,2,FALSE),""))</f>
      </c>
      <c r="D12505" s="75">
        <f>IF($E12505="","",IFERROR(VLOOKUP(TRIM(E12505&amp;""),'Référentiel Articles'!$A$2:$F$634,3,FALSE),""))</f>
      </c>
      <c r="E12505" s="74" t="str">
        <v/>
      </c>
      <c r="F12505" s="75">
        <f>IF($E12505="","",IFERROR(VLOOKUP(TRIM(E12505&amp;""),'Référentiel Articles'!$A$2:$F$634,4,FALSE),""))</f>
      </c>
      <c r="G12505" s="76">
        <f>IF($E12505="","",IFERROR(VLOOKUP(TRIM(E12505&amp;""),'Référentiel Articles'!$A$2:$F$634,5,FALSE),""))</f>
      </c>
      <c r="H12505" s="77" t="str">
        <v/>
      </c>
      <c r="I12505" s="76">
        <f>IF($E12505="","",IFERROR(VLOOKUP(TRIM(E12505&amp;""),'Référentiel Articles'!$A$2:$F$634,6,FALSE),""))</f>
      </c>
      <c r="J12505" s="78">
        <f>IF(OR($E12505="",$H12505=""),"",$H12505*$I12505)</f>
      </c>
      <c r="K12505" s="79" t="str">
        <v/>
      </c>
    </row>
    <row r="12506">
      <c r="A12506" s="81" t="str">
        <v/>
      </c>
      <c r="B12506" s="81" t="str">
        <v/>
      </c>
      <c r="C12506" s="83">
        <f>IF($E12506="","",IFERROR(VLOOKUP(TRIM(E12506&amp;""),'Référentiel Articles'!$A$2:$F$634,2,FALSE),""))</f>
      </c>
      <c r="D12506" s="83">
        <f>IF($E12506="","",IFERROR(VLOOKUP(TRIM(E12506&amp;""),'Référentiel Articles'!$A$2:$F$634,3,FALSE),""))</f>
      </c>
      <c r="E12506" s="81" t="str">
        <v/>
      </c>
      <c r="F12506" s="83">
        <f>IF($E12506="","",IFERROR(VLOOKUP(TRIM(E12506&amp;""),'Référentiel Articles'!$A$2:$F$634,4,FALSE),""))</f>
      </c>
      <c r="G12506" s="84">
        <f>IF($E12506="","",IFERROR(VLOOKUP(TRIM(E12506&amp;""),'Référentiel Articles'!$A$2:$F$634,5,FALSE),""))</f>
      </c>
      <c r="H12506" s="85" t="str">
        <v/>
      </c>
      <c r="I12506" s="84">
        <f>IF($E12506="","",IFERROR(VLOOKUP(TRIM(E12506&amp;""),'Référentiel Articles'!$A$2:$F$634,6,FALSE),""))</f>
      </c>
      <c r="J12506" s="90">
        <f>IF(OR($E12506="",$H12506=""),"",$H12506*$I12506)</f>
      </c>
      <c r="K12506" s="87" t="str">
        <v/>
      </c>
    </row>
    <row r="12507">
      <c r="A12507" s="74" t="str">
        <v/>
      </c>
      <c r="B12507" s="74" t="str">
        <v/>
      </c>
      <c r="C12507" s="75">
        <f>IF($E12507="","",IFERROR(VLOOKUP(TRIM(E12507&amp;""),'Référentiel Articles'!$A$2:$F$634,2,FALSE),""))</f>
      </c>
      <c r="D12507" s="75">
        <f>IF($E12507="","",IFERROR(VLOOKUP(TRIM(E12507&amp;""),'Référentiel Articles'!$A$2:$F$634,3,FALSE),""))</f>
      </c>
      <c r="E12507" s="74" t="str">
        <v/>
      </c>
      <c r="F12507" s="75">
        <f>IF($E12507="","",IFERROR(VLOOKUP(TRIM(E12507&amp;""),'Référentiel Articles'!$A$2:$F$634,4,FALSE),""))</f>
      </c>
      <c r="G12507" s="76">
        <f>IF($E12507="","",IFERROR(VLOOKUP(TRIM(E12507&amp;""),'Référentiel Articles'!$A$2:$F$634,5,FALSE),""))</f>
      </c>
      <c r="H12507" s="77" t="str">
        <v/>
      </c>
      <c r="I12507" s="76">
        <f>IF($E12507="","",IFERROR(VLOOKUP(TRIM(E12507&amp;""),'Référentiel Articles'!$A$2:$F$634,6,FALSE),""))</f>
      </c>
      <c r="J12507" s="78">
        <f>IF(OR($E12507="",$H12507=""),"",$H12507*$I12507)</f>
      </c>
      <c r="K12507" s="79" t="str">
        <v/>
      </c>
    </row>
    <row r="12508">
      <c r="A12508" s="81" t="str">
        <v/>
      </c>
      <c r="B12508" s="81" t="str">
        <v/>
      </c>
      <c r="C12508" s="83">
        <f>IF($E12508="","",IFERROR(VLOOKUP(TRIM(E12508&amp;""),'Référentiel Articles'!$A$2:$F$634,2,FALSE),""))</f>
      </c>
      <c r="D12508" s="83">
        <f>IF($E12508="","",IFERROR(VLOOKUP(TRIM(E12508&amp;""),'Référentiel Articles'!$A$2:$F$634,3,FALSE),""))</f>
      </c>
      <c r="E12508" s="81" t="str">
        <v/>
      </c>
      <c r="F12508" s="83">
        <f>IF($E12508="","",IFERROR(VLOOKUP(TRIM(E12508&amp;""),'Référentiel Articles'!$A$2:$F$634,4,FALSE),""))</f>
      </c>
      <c r="G12508" s="84">
        <f>IF($E12508="","",IFERROR(VLOOKUP(TRIM(E12508&amp;""),'Référentiel Articles'!$A$2:$F$634,5,FALSE),""))</f>
      </c>
      <c r="H12508" s="85" t="str">
        <v/>
      </c>
      <c r="I12508" s="84">
        <f>IF($E12508="","",IFERROR(VLOOKUP(TRIM(E12508&amp;""),'Référentiel Articles'!$A$2:$F$634,6,FALSE),""))</f>
      </c>
      <c r="J12508" s="90">
        <f>IF(OR($E12508="",$H12508=""),"",$H12508*$I12508)</f>
      </c>
      <c r="K12508" s="87" t="str">
        <v/>
      </c>
    </row>
    <row r="12509">
      <c r="A12509" s="74" t="str">
        <v/>
      </c>
      <c r="B12509" s="74" t="str">
        <v/>
      </c>
      <c r="C12509" s="75">
        <f>IF($E12509="","",IFERROR(VLOOKUP(TRIM(E12509&amp;""),'Référentiel Articles'!$A$2:$F$634,2,FALSE),""))</f>
      </c>
      <c r="D12509" s="75">
        <f>IF($E12509="","",IFERROR(VLOOKUP(TRIM(E12509&amp;""),'Référentiel Articles'!$A$2:$F$634,3,FALSE),""))</f>
      </c>
      <c r="E12509" s="74" t="str">
        <v/>
      </c>
      <c r="F12509" s="75">
        <f>IF($E12509="","",IFERROR(VLOOKUP(TRIM(E12509&amp;""),'Référentiel Articles'!$A$2:$F$634,4,FALSE),""))</f>
      </c>
      <c r="G12509" s="76">
        <f>IF($E12509="","",IFERROR(VLOOKUP(TRIM(E12509&amp;""),'Référentiel Articles'!$A$2:$F$634,5,FALSE),""))</f>
      </c>
      <c r="H12509" s="77" t="str">
        <v/>
      </c>
      <c r="I12509" s="76">
        <f>IF($E12509="","",IFERROR(VLOOKUP(TRIM(E12509&amp;""),'Référentiel Articles'!$A$2:$F$634,6,FALSE),""))</f>
      </c>
      <c r="J12509" s="78">
        <f>IF(OR($E12509="",$H12509=""),"",$H12509*$I12509)</f>
      </c>
      <c r="K12509" s="79" t="str">
        <v/>
      </c>
    </row>
    <row r="12510">
      <c r="A12510" s="81" t="str">
        <v/>
      </c>
      <c r="B12510" s="81" t="str">
        <v/>
      </c>
      <c r="C12510" s="83">
        <f>IF($E12510="","",IFERROR(VLOOKUP(TRIM(E12510&amp;""),'Référentiel Articles'!$A$2:$F$634,2,FALSE),""))</f>
      </c>
      <c r="D12510" s="83">
        <f>IF($E12510="","",IFERROR(VLOOKUP(TRIM(E12510&amp;""),'Référentiel Articles'!$A$2:$F$634,3,FALSE),""))</f>
      </c>
      <c r="E12510" s="81" t="str">
        <v/>
      </c>
      <c r="F12510" s="83">
        <f>IF($E12510="","",IFERROR(VLOOKUP(TRIM(E12510&amp;""),'Référentiel Articles'!$A$2:$F$634,4,FALSE),""))</f>
      </c>
      <c r="G12510" s="84">
        <f>IF($E12510="","",IFERROR(VLOOKUP(TRIM(E12510&amp;""),'Référentiel Articles'!$A$2:$F$634,5,FALSE),""))</f>
      </c>
      <c r="H12510" s="85" t="str">
        <v/>
      </c>
      <c r="I12510" s="84">
        <f>IF($E12510="","",IFERROR(VLOOKUP(TRIM(E12510&amp;""),'Référentiel Articles'!$A$2:$F$634,6,FALSE),""))</f>
      </c>
      <c r="J12510" s="90">
        <f>IF(OR($E12510="",$H12510=""),"",$H12510*$I12510)</f>
      </c>
      <c r="K12510" s="87" t="str">
        <v/>
      </c>
    </row>
    <row r="12511">
      <c r="A12511" s="74" t="str">
        <v/>
      </c>
      <c r="B12511" s="74" t="str">
        <v/>
      </c>
      <c r="C12511" s="75">
        <f>IF($E12511="","",IFERROR(VLOOKUP(TRIM(E12511&amp;""),'Référentiel Articles'!$A$2:$F$634,2,FALSE),""))</f>
      </c>
      <c r="D12511" s="75">
        <f>IF($E12511="","",IFERROR(VLOOKUP(TRIM(E12511&amp;""),'Référentiel Articles'!$A$2:$F$634,3,FALSE),""))</f>
      </c>
      <c r="E12511" s="74" t="str">
        <v/>
      </c>
      <c r="F12511" s="75">
        <f>IF($E12511="","",IFERROR(VLOOKUP(TRIM(E12511&amp;""),'Référentiel Articles'!$A$2:$F$634,4,FALSE),""))</f>
      </c>
      <c r="G12511" s="76">
        <f>IF($E12511="","",IFERROR(VLOOKUP(TRIM(E12511&amp;""),'Référentiel Articles'!$A$2:$F$634,5,FALSE),""))</f>
      </c>
      <c r="H12511" s="77" t="str">
        <v/>
      </c>
      <c r="I12511" s="76">
        <f>IF($E12511="","",IFERROR(VLOOKUP(TRIM(E12511&amp;""),'Référentiel Articles'!$A$2:$F$634,6,FALSE),""))</f>
      </c>
      <c r="J12511" s="78">
        <f>IF(OR($E12511="",$H12511=""),"",$H12511*$I12511)</f>
      </c>
      <c r="K12511" s="79" t="str">
        <v/>
      </c>
    </row>
    <row r="12512">
      <c r="A12512" s="81" t="str">
        <v/>
      </c>
      <c r="B12512" s="81" t="str">
        <v/>
      </c>
      <c r="C12512" s="83">
        <f>IF($E12512="","",IFERROR(VLOOKUP(TRIM(E12512&amp;""),'Référentiel Articles'!$A$2:$F$634,2,FALSE),""))</f>
      </c>
      <c r="D12512" s="83">
        <f>IF($E12512="","",IFERROR(VLOOKUP(TRIM(E12512&amp;""),'Référentiel Articles'!$A$2:$F$634,3,FALSE),""))</f>
      </c>
      <c r="E12512" s="81" t="str">
        <v/>
      </c>
      <c r="F12512" s="83">
        <f>IF($E12512="","",IFERROR(VLOOKUP(TRIM(E12512&amp;""),'Référentiel Articles'!$A$2:$F$634,4,FALSE),""))</f>
      </c>
      <c r="G12512" s="84">
        <f>IF($E12512="","",IFERROR(VLOOKUP(TRIM(E12512&amp;""),'Référentiel Articles'!$A$2:$F$634,5,FALSE),""))</f>
      </c>
      <c r="H12512" s="85" t="str">
        <v/>
      </c>
      <c r="I12512" s="84">
        <f>IF($E12512="","",IFERROR(VLOOKUP(TRIM(E12512&amp;""),'Référentiel Articles'!$A$2:$F$634,6,FALSE),""))</f>
      </c>
      <c r="J12512" s="90">
        <f>IF(OR($E12512="",$H12512=""),"",$H12512*$I12512)</f>
      </c>
      <c r="K12512" s="87" t="str">
        <v/>
      </c>
    </row>
    <row r="12513">
      <c r="A12513" s="74" t="str">
        <v/>
      </c>
      <c r="B12513" s="74" t="str">
        <v/>
      </c>
      <c r="C12513" s="75">
        <f>IF($E12513="","",IFERROR(VLOOKUP(TRIM(E12513&amp;""),'Référentiel Articles'!$A$2:$F$634,2,FALSE),""))</f>
      </c>
      <c r="D12513" s="75">
        <f>IF($E12513="","",IFERROR(VLOOKUP(TRIM(E12513&amp;""),'Référentiel Articles'!$A$2:$F$634,3,FALSE),""))</f>
      </c>
      <c r="E12513" s="74" t="str">
        <v/>
      </c>
      <c r="F12513" s="75">
        <f>IF($E12513="","",IFERROR(VLOOKUP(TRIM(E12513&amp;""),'Référentiel Articles'!$A$2:$F$634,4,FALSE),""))</f>
      </c>
      <c r="G12513" s="76">
        <f>IF($E12513="","",IFERROR(VLOOKUP(TRIM(E12513&amp;""),'Référentiel Articles'!$A$2:$F$634,5,FALSE),""))</f>
      </c>
      <c r="H12513" s="77" t="str">
        <v/>
      </c>
      <c r="I12513" s="76">
        <f>IF($E12513="","",IFERROR(VLOOKUP(TRIM(E12513&amp;""),'Référentiel Articles'!$A$2:$F$634,6,FALSE),""))</f>
      </c>
      <c r="J12513" s="78">
        <f>IF(OR($E12513="",$H12513=""),"",$H12513*$I12513)</f>
      </c>
      <c r="K12513" s="79" t="str">
        <v/>
      </c>
    </row>
    <row r="12514">
      <c r="A12514" s="81" t="str">
        <v/>
      </c>
      <c r="B12514" s="81" t="str">
        <v/>
      </c>
      <c r="C12514" s="83">
        <f>IF($E12514="","",IFERROR(VLOOKUP(TRIM(E12514&amp;""),'Référentiel Articles'!$A$2:$F$634,2,FALSE),""))</f>
      </c>
      <c r="D12514" s="83">
        <f>IF($E12514="","",IFERROR(VLOOKUP(TRIM(E12514&amp;""),'Référentiel Articles'!$A$2:$F$634,3,FALSE),""))</f>
      </c>
      <c r="E12514" s="81" t="str">
        <v/>
      </c>
      <c r="F12514" s="83">
        <f>IF($E12514="","",IFERROR(VLOOKUP(TRIM(E12514&amp;""),'Référentiel Articles'!$A$2:$F$634,4,FALSE),""))</f>
      </c>
      <c r="G12514" s="84">
        <f>IF($E12514="","",IFERROR(VLOOKUP(TRIM(E12514&amp;""),'Référentiel Articles'!$A$2:$F$634,5,FALSE),""))</f>
      </c>
      <c r="H12514" s="85" t="str">
        <v/>
      </c>
      <c r="I12514" s="84">
        <f>IF($E12514="","",IFERROR(VLOOKUP(TRIM(E12514&amp;""),'Référentiel Articles'!$A$2:$F$634,6,FALSE),""))</f>
      </c>
      <c r="J12514" s="90">
        <f>IF(OR($E12514="",$H12514=""),"",$H12514*$I12514)</f>
      </c>
      <c r="K12514" s="87" t="str">
        <v/>
      </c>
    </row>
    <row r="12515">
      <c r="A12515" s="74" t="str">
        <v/>
      </c>
      <c r="B12515" s="74" t="str">
        <v/>
      </c>
      <c r="C12515" s="75">
        <f>IF($E12515="","",IFERROR(VLOOKUP(TRIM(E12515&amp;""),'Référentiel Articles'!$A$2:$F$634,2,FALSE),""))</f>
      </c>
      <c r="D12515" s="75">
        <f>IF($E12515="","",IFERROR(VLOOKUP(TRIM(E12515&amp;""),'Référentiel Articles'!$A$2:$F$634,3,FALSE),""))</f>
      </c>
      <c r="E12515" s="74" t="str">
        <v/>
      </c>
      <c r="F12515" s="75">
        <f>IF($E12515="","",IFERROR(VLOOKUP(TRIM(E12515&amp;""),'Référentiel Articles'!$A$2:$F$634,4,FALSE),""))</f>
      </c>
      <c r="G12515" s="76">
        <f>IF($E12515="","",IFERROR(VLOOKUP(TRIM(E12515&amp;""),'Référentiel Articles'!$A$2:$F$634,5,FALSE),""))</f>
      </c>
      <c r="H12515" s="77" t="str">
        <v/>
      </c>
      <c r="I12515" s="76">
        <f>IF($E12515="","",IFERROR(VLOOKUP(TRIM(E12515&amp;""),'Référentiel Articles'!$A$2:$F$634,6,FALSE),""))</f>
      </c>
      <c r="J12515" s="78">
        <f>IF(OR($E12515="",$H12515=""),"",$H12515*$I12515)</f>
      </c>
      <c r="K12515" s="79" t="str">
        <v/>
      </c>
    </row>
    <row r="12516">
      <c r="A12516" s="81" t="str">
        <v/>
      </c>
      <c r="B12516" s="81" t="str">
        <v/>
      </c>
      <c r="C12516" s="83">
        <f>IF($E12516="","",IFERROR(VLOOKUP(TRIM(E12516&amp;""),'Référentiel Articles'!$A$2:$F$634,2,FALSE),""))</f>
      </c>
      <c r="D12516" s="83">
        <f>IF($E12516="","",IFERROR(VLOOKUP(TRIM(E12516&amp;""),'Référentiel Articles'!$A$2:$F$634,3,FALSE),""))</f>
      </c>
      <c r="E12516" s="81" t="str">
        <v/>
      </c>
      <c r="F12516" s="83">
        <f>IF($E12516="","",IFERROR(VLOOKUP(TRIM(E12516&amp;""),'Référentiel Articles'!$A$2:$F$634,4,FALSE),""))</f>
      </c>
      <c r="G12516" s="84">
        <f>IF($E12516="","",IFERROR(VLOOKUP(TRIM(E12516&amp;""),'Référentiel Articles'!$A$2:$F$634,5,FALSE),""))</f>
      </c>
      <c r="H12516" s="85" t="str">
        <v/>
      </c>
      <c r="I12516" s="84">
        <f>IF($E12516="","",IFERROR(VLOOKUP(TRIM(E12516&amp;""),'Référentiel Articles'!$A$2:$F$634,6,FALSE),""))</f>
      </c>
      <c r="J12516" s="90">
        <f>IF(OR($E12516="",$H12516=""),"",$H12516*$I12516)</f>
      </c>
      <c r="K12516" s="87" t="str">
        <v/>
      </c>
    </row>
    <row r="12517">
      <c r="A12517" s="74" t="str">
        <v/>
      </c>
      <c r="B12517" s="74" t="str">
        <v/>
      </c>
      <c r="C12517" s="75">
        <f>IF($E12517="","",IFERROR(VLOOKUP(TRIM(E12517&amp;""),'Référentiel Articles'!$A$2:$F$634,2,FALSE),""))</f>
      </c>
      <c r="D12517" s="75">
        <f>IF($E12517="","",IFERROR(VLOOKUP(TRIM(E12517&amp;""),'Référentiel Articles'!$A$2:$F$634,3,FALSE),""))</f>
      </c>
      <c r="E12517" s="74" t="str">
        <v/>
      </c>
      <c r="F12517" s="75">
        <f>IF($E12517="","",IFERROR(VLOOKUP(TRIM(E12517&amp;""),'Référentiel Articles'!$A$2:$F$634,4,FALSE),""))</f>
      </c>
      <c r="G12517" s="76">
        <f>IF($E12517="","",IFERROR(VLOOKUP(TRIM(E12517&amp;""),'Référentiel Articles'!$A$2:$F$634,5,FALSE),""))</f>
      </c>
      <c r="H12517" s="77" t="str">
        <v/>
      </c>
      <c r="I12517" s="76">
        <f>IF($E12517="","",IFERROR(VLOOKUP(TRIM(E12517&amp;""),'Référentiel Articles'!$A$2:$F$634,6,FALSE),""))</f>
      </c>
      <c r="J12517" s="78">
        <f>IF(OR($E12517="",$H12517=""),"",$H12517*$I12517)</f>
      </c>
      <c r="K12517" s="79" t="str">
        <v/>
      </c>
    </row>
    <row r="12518">
      <c r="A12518" s="81" t="str">
        <v/>
      </c>
      <c r="B12518" s="81" t="str">
        <v/>
      </c>
      <c r="C12518" s="83">
        <f>IF($E12518="","",IFERROR(VLOOKUP(TRIM(E12518&amp;""),'Référentiel Articles'!$A$2:$F$634,2,FALSE),""))</f>
      </c>
      <c r="D12518" s="83">
        <f>IF($E12518="","",IFERROR(VLOOKUP(TRIM(E12518&amp;""),'Référentiel Articles'!$A$2:$F$634,3,FALSE),""))</f>
      </c>
      <c r="E12518" s="81" t="str">
        <v/>
      </c>
      <c r="F12518" s="83">
        <f>IF($E12518="","",IFERROR(VLOOKUP(TRIM(E12518&amp;""),'Référentiel Articles'!$A$2:$F$634,4,FALSE),""))</f>
      </c>
      <c r="G12518" s="84">
        <f>IF($E12518="","",IFERROR(VLOOKUP(TRIM(E12518&amp;""),'Référentiel Articles'!$A$2:$F$634,5,FALSE),""))</f>
      </c>
      <c r="H12518" s="85" t="str">
        <v/>
      </c>
      <c r="I12518" s="84">
        <f>IF($E12518="","",IFERROR(VLOOKUP(TRIM(E12518&amp;""),'Référentiel Articles'!$A$2:$F$634,6,FALSE),""))</f>
      </c>
      <c r="J12518" s="90">
        <f>IF(OR($E12518="",$H12518=""),"",$H12518*$I12518)</f>
      </c>
      <c r="K12518" s="87" t="str">
        <v/>
      </c>
    </row>
    <row r="12519">
      <c r="A12519" s="74" t="str">
        <v/>
      </c>
      <c r="B12519" s="74" t="str">
        <v/>
      </c>
      <c r="C12519" s="75">
        <f>IF($E12519="","",IFERROR(VLOOKUP(TRIM(E12519&amp;""),'Référentiel Articles'!$A$2:$F$634,2,FALSE),""))</f>
      </c>
      <c r="D12519" s="75">
        <f>IF($E12519="","",IFERROR(VLOOKUP(TRIM(E12519&amp;""),'Référentiel Articles'!$A$2:$F$634,3,FALSE),""))</f>
      </c>
      <c r="E12519" s="74" t="str">
        <v/>
      </c>
      <c r="F12519" s="75">
        <f>IF($E12519="","",IFERROR(VLOOKUP(TRIM(E12519&amp;""),'Référentiel Articles'!$A$2:$F$634,4,FALSE),""))</f>
      </c>
      <c r="G12519" s="76">
        <f>IF($E12519="","",IFERROR(VLOOKUP(TRIM(E12519&amp;""),'Référentiel Articles'!$A$2:$F$634,5,FALSE),""))</f>
      </c>
      <c r="H12519" s="77" t="str">
        <v/>
      </c>
      <c r="I12519" s="76">
        <f>IF($E12519="","",IFERROR(VLOOKUP(TRIM(E12519&amp;""),'Référentiel Articles'!$A$2:$F$634,6,FALSE),""))</f>
      </c>
      <c r="J12519" s="78">
        <f>IF(OR($E12519="",$H12519=""),"",$H12519*$I12519)</f>
      </c>
      <c r="K12519" s="79" t="str">
        <v/>
      </c>
    </row>
    <row r="12520">
      <c r="A12520" s="81" t="str">
        <v/>
      </c>
      <c r="B12520" s="81" t="str">
        <v/>
      </c>
      <c r="C12520" s="83">
        <f>IF($E12520="","",IFERROR(VLOOKUP(TRIM(E12520&amp;""),'Référentiel Articles'!$A$2:$F$634,2,FALSE),""))</f>
      </c>
      <c r="D12520" s="83">
        <f>IF($E12520="","",IFERROR(VLOOKUP(TRIM(E12520&amp;""),'Référentiel Articles'!$A$2:$F$634,3,FALSE),""))</f>
      </c>
      <c r="E12520" s="81" t="str">
        <v/>
      </c>
      <c r="F12520" s="83">
        <f>IF($E12520="","",IFERROR(VLOOKUP(TRIM(E12520&amp;""),'Référentiel Articles'!$A$2:$F$634,4,FALSE),""))</f>
      </c>
      <c r="G12520" s="84">
        <f>IF($E12520="","",IFERROR(VLOOKUP(TRIM(E12520&amp;""),'Référentiel Articles'!$A$2:$F$634,5,FALSE),""))</f>
      </c>
      <c r="H12520" s="85" t="str">
        <v/>
      </c>
      <c r="I12520" s="84">
        <f>IF($E12520="","",IFERROR(VLOOKUP(TRIM(E12520&amp;""),'Référentiel Articles'!$A$2:$F$634,6,FALSE),""))</f>
      </c>
      <c r="J12520" s="90">
        <f>IF(OR($E12520="",$H12520=""),"",$H12520*$I12520)</f>
      </c>
      <c r="K12520" s="87" t="str">
        <v/>
      </c>
    </row>
    <row r="12521">
      <c r="A12521" s="74" t="str">
        <v/>
      </c>
      <c r="B12521" s="74" t="str">
        <v/>
      </c>
      <c r="C12521" s="75">
        <f>IF($E12521="","",IFERROR(VLOOKUP(TRIM(E12521&amp;""),'Référentiel Articles'!$A$2:$F$634,2,FALSE),""))</f>
      </c>
      <c r="D12521" s="75">
        <f>IF($E12521="","",IFERROR(VLOOKUP(TRIM(E12521&amp;""),'Référentiel Articles'!$A$2:$F$634,3,FALSE),""))</f>
      </c>
      <c r="E12521" s="74" t="str">
        <v/>
      </c>
      <c r="F12521" s="75">
        <f>IF($E12521="","",IFERROR(VLOOKUP(TRIM(E12521&amp;""),'Référentiel Articles'!$A$2:$F$634,4,FALSE),""))</f>
      </c>
      <c r="G12521" s="76">
        <f>IF($E12521="","",IFERROR(VLOOKUP(TRIM(E12521&amp;""),'Référentiel Articles'!$A$2:$F$634,5,FALSE),""))</f>
      </c>
      <c r="H12521" s="77" t="str">
        <v/>
      </c>
      <c r="I12521" s="76">
        <f>IF($E12521="","",IFERROR(VLOOKUP(TRIM(E12521&amp;""),'Référentiel Articles'!$A$2:$F$634,6,FALSE),""))</f>
      </c>
      <c r="J12521" s="78">
        <f>IF(OR($E12521="",$H12521=""),"",$H12521*$I12521)</f>
      </c>
      <c r="K12521" s="79" t="str">
        <v/>
      </c>
    </row>
    <row r="12522">
      <c r="A12522" s="81" t="str">
        <v/>
      </c>
      <c r="B12522" s="81" t="str">
        <v/>
      </c>
      <c r="C12522" s="83">
        <f>IF($E12522="","",IFERROR(VLOOKUP(TRIM(E12522&amp;""),'Référentiel Articles'!$A$2:$F$634,2,FALSE),""))</f>
      </c>
      <c r="D12522" s="83">
        <f>IF($E12522="","",IFERROR(VLOOKUP(TRIM(E12522&amp;""),'Référentiel Articles'!$A$2:$F$634,3,FALSE),""))</f>
      </c>
      <c r="E12522" s="81" t="str">
        <v/>
      </c>
      <c r="F12522" s="83">
        <f>IF($E12522="","",IFERROR(VLOOKUP(TRIM(E12522&amp;""),'Référentiel Articles'!$A$2:$F$634,4,FALSE),""))</f>
      </c>
      <c r="G12522" s="84">
        <f>IF($E12522="","",IFERROR(VLOOKUP(TRIM(E12522&amp;""),'Référentiel Articles'!$A$2:$F$634,5,FALSE),""))</f>
      </c>
      <c r="H12522" s="85" t="str">
        <v/>
      </c>
      <c r="I12522" s="84">
        <f>IF($E12522="","",IFERROR(VLOOKUP(TRIM(E12522&amp;""),'Référentiel Articles'!$A$2:$F$634,6,FALSE),""))</f>
      </c>
      <c r="J12522" s="90">
        <f>IF(OR($E12522="",$H12522=""),"",$H12522*$I12522)</f>
      </c>
      <c r="K12522" s="87" t="str">
        <v/>
      </c>
    </row>
    <row r="12523">
      <c r="A12523" s="74" t="str">
        <v/>
      </c>
      <c r="B12523" s="74" t="str">
        <v/>
      </c>
      <c r="C12523" s="75">
        <f>IF($E12523="","",IFERROR(VLOOKUP(TRIM(E12523&amp;""),'Référentiel Articles'!$A$2:$F$634,2,FALSE),""))</f>
      </c>
      <c r="D12523" s="75">
        <f>IF($E12523="","",IFERROR(VLOOKUP(TRIM(E12523&amp;""),'Référentiel Articles'!$A$2:$F$634,3,FALSE),""))</f>
      </c>
      <c r="E12523" s="74" t="str">
        <v/>
      </c>
      <c r="F12523" s="75">
        <f>IF($E12523="","",IFERROR(VLOOKUP(TRIM(E12523&amp;""),'Référentiel Articles'!$A$2:$F$634,4,FALSE),""))</f>
      </c>
      <c r="G12523" s="76">
        <f>IF($E12523="","",IFERROR(VLOOKUP(TRIM(E12523&amp;""),'Référentiel Articles'!$A$2:$F$634,5,FALSE),""))</f>
      </c>
      <c r="H12523" s="77" t="str">
        <v/>
      </c>
      <c r="I12523" s="76">
        <f>IF($E12523="","",IFERROR(VLOOKUP(TRIM(E12523&amp;""),'Référentiel Articles'!$A$2:$F$634,6,FALSE),""))</f>
      </c>
      <c r="J12523" s="78">
        <f>IF(OR($E12523="",$H12523=""),"",$H12523*$I12523)</f>
      </c>
      <c r="K12523" s="79" t="str">
        <v/>
      </c>
    </row>
    <row r="12524">
      <c r="A12524" s="81" t="str">
        <v/>
      </c>
      <c r="B12524" s="81" t="str">
        <v/>
      </c>
      <c r="C12524" s="83">
        <f>IF($E12524="","",IFERROR(VLOOKUP(TRIM(E12524&amp;""),'Référentiel Articles'!$A$2:$F$634,2,FALSE),""))</f>
      </c>
      <c r="D12524" s="83">
        <f>IF($E12524="","",IFERROR(VLOOKUP(TRIM(E12524&amp;""),'Référentiel Articles'!$A$2:$F$634,3,FALSE),""))</f>
      </c>
      <c r="E12524" s="81" t="str">
        <v/>
      </c>
      <c r="F12524" s="83">
        <f>IF($E12524="","",IFERROR(VLOOKUP(TRIM(E12524&amp;""),'Référentiel Articles'!$A$2:$F$634,4,FALSE),""))</f>
      </c>
      <c r="G12524" s="84">
        <f>IF($E12524="","",IFERROR(VLOOKUP(TRIM(E12524&amp;""),'Référentiel Articles'!$A$2:$F$634,5,FALSE),""))</f>
      </c>
      <c r="H12524" s="85" t="str">
        <v/>
      </c>
      <c r="I12524" s="84">
        <f>IF($E12524="","",IFERROR(VLOOKUP(TRIM(E12524&amp;""),'Référentiel Articles'!$A$2:$F$634,6,FALSE),""))</f>
      </c>
      <c r="J12524" s="90">
        <f>IF(OR($E12524="",$H12524=""),"",$H12524*$I12524)</f>
      </c>
      <c r="K12524" s="87" t="str">
        <v/>
      </c>
    </row>
    <row r="12525">
      <c r="A12525" s="74" t="str">
        <v/>
      </c>
      <c r="B12525" s="74" t="str">
        <v/>
      </c>
      <c r="C12525" s="75">
        <f>IF($E12525="","",IFERROR(VLOOKUP(TRIM(E12525&amp;""),'Référentiel Articles'!$A$2:$F$634,2,FALSE),""))</f>
      </c>
      <c r="D12525" s="75">
        <f>IF($E12525="","",IFERROR(VLOOKUP(TRIM(E12525&amp;""),'Référentiel Articles'!$A$2:$F$634,3,FALSE),""))</f>
      </c>
      <c r="E12525" s="74" t="str">
        <v/>
      </c>
      <c r="F12525" s="75">
        <f>IF($E12525="","",IFERROR(VLOOKUP(TRIM(E12525&amp;""),'Référentiel Articles'!$A$2:$F$634,4,FALSE),""))</f>
      </c>
      <c r="G12525" s="76">
        <f>IF($E12525="","",IFERROR(VLOOKUP(TRIM(E12525&amp;""),'Référentiel Articles'!$A$2:$F$634,5,FALSE),""))</f>
      </c>
      <c r="H12525" s="77" t="str">
        <v/>
      </c>
      <c r="I12525" s="76">
        <f>IF($E12525="","",IFERROR(VLOOKUP(TRIM(E12525&amp;""),'Référentiel Articles'!$A$2:$F$634,6,FALSE),""))</f>
      </c>
      <c r="J12525" s="78">
        <f>IF(OR($E12525="",$H12525=""),"",$H12525*$I12525)</f>
      </c>
      <c r="K12525" s="79" t="str">
        <v/>
      </c>
    </row>
    <row r="12526">
      <c r="A12526" s="81" t="str">
        <v/>
      </c>
      <c r="B12526" s="81" t="str">
        <v/>
      </c>
      <c r="C12526" s="83">
        <f>IF($E12526="","",IFERROR(VLOOKUP(TRIM(E12526&amp;""),'Référentiel Articles'!$A$2:$F$634,2,FALSE),""))</f>
      </c>
      <c r="D12526" s="83">
        <f>IF($E12526="","",IFERROR(VLOOKUP(TRIM(E12526&amp;""),'Référentiel Articles'!$A$2:$F$634,3,FALSE),""))</f>
      </c>
      <c r="E12526" s="81" t="str">
        <v/>
      </c>
      <c r="F12526" s="83">
        <f>IF($E12526="","",IFERROR(VLOOKUP(TRIM(E12526&amp;""),'Référentiel Articles'!$A$2:$F$634,4,FALSE),""))</f>
      </c>
      <c r="G12526" s="84">
        <f>IF($E12526="","",IFERROR(VLOOKUP(TRIM(E12526&amp;""),'Référentiel Articles'!$A$2:$F$634,5,FALSE),""))</f>
      </c>
      <c r="H12526" s="85" t="str">
        <v/>
      </c>
      <c r="I12526" s="84">
        <f>IF($E12526="","",IFERROR(VLOOKUP(TRIM(E12526&amp;""),'Référentiel Articles'!$A$2:$F$634,6,FALSE),""))</f>
      </c>
      <c r="J12526" s="90">
        <f>IF(OR($E12526="",$H12526=""),"",$H12526*$I12526)</f>
      </c>
      <c r="K12526" s="87" t="str">
        <v/>
      </c>
    </row>
    <row r="12527">
      <c r="A12527" s="74" t="str">
        <v/>
      </c>
      <c r="B12527" s="74" t="str">
        <v/>
      </c>
      <c r="C12527" s="75">
        <f>IF($E12527="","",IFERROR(VLOOKUP(TRIM(E12527&amp;""),'Référentiel Articles'!$A$2:$F$634,2,FALSE),""))</f>
      </c>
      <c r="D12527" s="75">
        <f>IF($E12527="","",IFERROR(VLOOKUP(TRIM(E12527&amp;""),'Référentiel Articles'!$A$2:$F$634,3,FALSE),""))</f>
      </c>
      <c r="E12527" s="74" t="str">
        <v/>
      </c>
      <c r="F12527" s="75">
        <f>IF($E12527="","",IFERROR(VLOOKUP(TRIM(E12527&amp;""),'Référentiel Articles'!$A$2:$F$634,4,FALSE),""))</f>
      </c>
      <c r="G12527" s="76">
        <f>IF($E12527="","",IFERROR(VLOOKUP(TRIM(E12527&amp;""),'Référentiel Articles'!$A$2:$F$634,5,FALSE),""))</f>
      </c>
      <c r="H12527" s="77" t="str">
        <v/>
      </c>
      <c r="I12527" s="76">
        <f>IF($E12527="","",IFERROR(VLOOKUP(TRIM(E12527&amp;""),'Référentiel Articles'!$A$2:$F$634,6,FALSE),""))</f>
      </c>
      <c r="J12527" s="78">
        <f>IF(OR($E12527="",$H12527=""),"",$H12527*$I12527)</f>
      </c>
      <c r="K12527" s="79" t="str">
        <v/>
      </c>
    </row>
    <row r="12528">
      <c r="A12528" s="81" t="str">
        <v/>
      </c>
      <c r="B12528" s="81" t="str">
        <v/>
      </c>
      <c r="C12528" s="83">
        <f>IF($E12528="","",IFERROR(VLOOKUP(TRIM(E12528&amp;""),'Référentiel Articles'!$A$2:$F$634,2,FALSE),""))</f>
      </c>
      <c r="D12528" s="83">
        <f>IF($E12528="","",IFERROR(VLOOKUP(TRIM(E12528&amp;""),'Référentiel Articles'!$A$2:$F$634,3,FALSE),""))</f>
      </c>
      <c r="E12528" s="81" t="str">
        <v/>
      </c>
      <c r="F12528" s="83">
        <f>IF($E12528="","",IFERROR(VLOOKUP(TRIM(E12528&amp;""),'Référentiel Articles'!$A$2:$F$634,4,FALSE),""))</f>
      </c>
      <c r="G12528" s="84">
        <f>IF($E12528="","",IFERROR(VLOOKUP(TRIM(E12528&amp;""),'Référentiel Articles'!$A$2:$F$634,5,FALSE),""))</f>
      </c>
      <c r="H12528" s="85" t="str">
        <v/>
      </c>
      <c r="I12528" s="84">
        <f>IF($E12528="","",IFERROR(VLOOKUP(TRIM(E12528&amp;""),'Référentiel Articles'!$A$2:$F$634,6,FALSE),""))</f>
      </c>
      <c r="J12528" s="90">
        <f>IF(OR($E12528="",$H12528=""),"",$H12528*$I12528)</f>
      </c>
      <c r="K12528" s="87" t="str">
        <v/>
      </c>
    </row>
    <row r="12529">
      <c r="A12529" s="74" t="str">
        <v/>
      </c>
      <c r="B12529" s="74" t="str">
        <v/>
      </c>
      <c r="C12529" s="75">
        <f>IF($E12529="","",IFERROR(VLOOKUP(TRIM(E12529&amp;""),'Référentiel Articles'!$A$2:$F$634,2,FALSE),""))</f>
      </c>
      <c r="D12529" s="75">
        <f>IF($E12529="","",IFERROR(VLOOKUP(TRIM(E12529&amp;""),'Référentiel Articles'!$A$2:$F$634,3,FALSE),""))</f>
      </c>
      <c r="E12529" s="74" t="str">
        <v/>
      </c>
      <c r="F12529" s="75">
        <f>IF($E12529="","",IFERROR(VLOOKUP(TRIM(E12529&amp;""),'Référentiel Articles'!$A$2:$F$634,4,FALSE),""))</f>
      </c>
      <c r="G12529" s="76">
        <f>IF($E12529="","",IFERROR(VLOOKUP(TRIM(E12529&amp;""),'Référentiel Articles'!$A$2:$F$634,5,FALSE),""))</f>
      </c>
      <c r="H12529" s="77" t="str">
        <v/>
      </c>
      <c r="I12529" s="76">
        <f>IF($E12529="","",IFERROR(VLOOKUP(TRIM(E12529&amp;""),'Référentiel Articles'!$A$2:$F$634,6,FALSE),""))</f>
      </c>
      <c r="J12529" s="78">
        <f>IF(OR($E12529="",$H12529=""),"",$H12529*$I12529)</f>
      </c>
      <c r="K12529" s="79" t="str">
        <v/>
      </c>
    </row>
    <row r="12530">
      <c r="A12530" s="81" t="str">
        <v/>
      </c>
      <c r="B12530" s="81" t="str">
        <v/>
      </c>
      <c r="C12530" s="83">
        <f>IF($E12530="","",IFERROR(VLOOKUP(TRIM(E12530&amp;""),'Référentiel Articles'!$A$2:$F$634,2,FALSE),""))</f>
      </c>
      <c r="D12530" s="83">
        <f>IF($E12530="","",IFERROR(VLOOKUP(TRIM(E12530&amp;""),'Référentiel Articles'!$A$2:$F$634,3,FALSE),""))</f>
      </c>
      <c r="E12530" s="81" t="str">
        <v/>
      </c>
      <c r="F12530" s="83">
        <f>IF($E12530="","",IFERROR(VLOOKUP(TRIM(E12530&amp;""),'Référentiel Articles'!$A$2:$F$634,4,FALSE),""))</f>
      </c>
      <c r="G12530" s="84">
        <f>IF($E12530="","",IFERROR(VLOOKUP(TRIM(E12530&amp;""),'Référentiel Articles'!$A$2:$F$634,5,FALSE),""))</f>
      </c>
      <c r="H12530" s="85" t="str">
        <v/>
      </c>
      <c r="I12530" s="84">
        <f>IF($E12530="","",IFERROR(VLOOKUP(TRIM(E12530&amp;""),'Référentiel Articles'!$A$2:$F$634,6,FALSE),""))</f>
      </c>
      <c r="J12530" s="90">
        <f>IF(OR($E12530="",$H12530=""),"",$H12530*$I12530)</f>
      </c>
      <c r="K12530" s="87" t="str">
        <v/>
      </c>
    </row>
    <row r="12531">
      <c r="A12531" s="74" t="str">
        <v/>
      </c>
      <c r="B12531" s="74" t="str">
        <v/>
      </c>
      <c r="C12531" s="75">
        <f>IF($E12531="","",IFERROR(VLOOKUP(TRIM(E12531&amp;""),'Référentiel Articles'!$A$2:$F$634,2,FALSE),""))</f>
      </c>
      <c r="D12531" s="75">
        <f>IF($E12531="","",IFERROR(VLOOKUP(TRIM(E12531&amp;""),'Référentiel Articles'!$A$2:$F$634,3,FALSE),""))</f>
      </c>
      <c r="E12531" s="74" t="str">
        <v/>
      </c>
      <c r="F12531" s="75">
        <f>IF($E12531="","",IFERROR(VLOOKUP(TRIM(E12531&amp;""),'Référentiel Articles'!$A$2:$F$634,4,FALSE),""))</f>
      </c>
      <c r="G12531" s="76">
        <f>IF($E12531="","",IFERROR(VLOOKUP(TRIM(E12531&amp;""),'Référentiel Articles'!$A$2:$F$634,5,FALSE),""))</f>
      </c>
      <c r="H12531" s="77" t="str">
        <v/>
      </c>
      <c r="I12531" s="76">
        <f>IF($E12531="","",IFERROR(VLOOKUP(TRIM(E12531&amp;""),'Référentiel Articles'!$A$2:$F$634,6,FALSE),""))</f>
      </c>
      <c r="J12531" s="78">
        <f>IF(OR($E12531="",$H12531=""),"",$H12531*$I12531)</f>
      </c>
      <c r="K12531" s="79" t="str">
        <v/>
      </c>
    </row>
    <row r="12532">
      <c r="A12532" s="81" t="str">
        <v/>
      </c>
      <c r="B12532" s="81" t="str">
        <v/>
      </c>
      <c r="C12532" s="83">
        <f>IF($E12532="","",IFERROR(VLOOKUP(TRIM(E12532&amp;""),'Référentiel Articles'!$A$2:$F$634,2,FALSE),""))</f>
      </c>
      <c r="D12532" s="83">
        <f>IF($E12532="","",IFERROR(VLOOKUP(TRIM(E12532&amp;""),'Référentiel Articles'!$A$2:$F$634,3,FALSE),""))</f>
      </c>
      <c r="E12532" s="81" t="str">
        <v/>
      </c>
      <c r="F12532" s="83">
        <f>IF($E12532="","",IFERROR(VLOOKUP(TRIM(E12532&amp;""),'Référentiel Articles'!$A$2:$F$634,4,FALSE),""))</f>
      </c>
      <c r="G12532" s="84">
        <f>IF($E12532="","",IFERROR(VLOOKUP(TRIM(E12532&amp;""),'Référentiel Articles'!$A$2:$F$634,5,FALSE),""))</f>
      </c>
      <c r="H12532" s="85" t="str">
        <v/>
      </c>
      <c r="I12532" s="84">
        <f>IF($E12532="","",IFERROR(VLOOKUP(TRIM(E12532&amp;""),'Référentiel Articles'!$A$2:$F$634,6,FALSE),""))</f>
      </c>
      <c r="J12532" s="90">
        <f>IF(OR($E12532="",$H12532=""),"",$H12532*$I12532)</f>
      </c>
      <c r="K12532" s="87" t="str">
        <v/>
      </c>
    </row>
    <row r="12533">
      <c r="A12533" s="74" t="str">
        <v/>
      </c>
      <c r="B12533" s="74" t="str">
        <v/>
      </c>
      <c r="C12533" s="75">
        <f>IF($E12533="","",IFERROR(VLOOKUP(TRIM(E12533&amp;""),'Référentiel Articles'!$A$2:$F$634,2,FALSE),""))</f>
      </c>
      <c r="D12533" s="75">
        <f>IF($E12533="","",IFERROR(VLOOKUP(TRIM(E12533&amp;""),'Référentiel Articles'!$A$2:$F$634,3,FALSE),""))</f>
      </c>
      <c r="E12533" s="74" t="str">
        <v/>
      </c>
      <c r="F12533" s="75">
        <f>IF($E12533="","",IFERROR(VLOOKUP(TRIM(E12533&amp;""),'Référentiel Articles'!$A$2:$F$634,4,FALSE),""))</f>
      </c>
      <c r="G12533" s="76">
        <f>IF($E12533="","",IFERROR(VLOOKUP(TRIM(E12533&amp;""),'Référentiel Articles'!$A$2:$F$634,5,FALSE),""))</f>
      </c>
      <c r="H12533" s="77" t="str">
        <v/>
      </c>
      <c r="I12533" s="76">
        <f>IF($E12533="","",IFERROR(VLOOKUP(TRIM(E12533&amp;""),'Référentiel Articles'!$A$2:$F$634,6,FALSE),""))</f>
      </c>
      <c r="J12533" s="78">
        <f>IF(OR($E12533="",$H12533=""),"",$H12533*$I12533)</f>
      </c>
      <c r="K12533" s="79" t="str">
        <v/>
      </c>
    </row>
    <row r="12534">
      <c r="A12534" s="81" t="str">
        <v/>
      </c>
      <c r="B12534" s="81" t="str">
        <v/>
      </c>
      <c r="C12534" s="83">
        <f>IF($E12534="","",IFERROR(VLOOKUP(TRIM(E12534&amp;""),'Référentiel Articles'!$A$2:$F$634,2,FALSE),""))</f>
      </c>
      <c r="D12534" s="83">
        <f>IF($E12534="","",IFERROR(VLOOKUP(TRIM(E12534&amp;""),'Référentiel Articles'!$A$2:$F$634,3,FALSE),""))</f>
      </c>
      <c r="E12534" s="81" t="str">
        <v/>
      </c>
      <c r="F12534" s="83">
        <f>IF($E12534="","",IFERROR(VLOOKUP(TRIM(E12534&amp;""),'Référentiel Articles'!$A$2:$F$634,4,FALSE),""))</f>
      </c>
      <c r="G12534" s="84">
        <f>IF($E12534="","",IFERROR(VLOOKUP(TRIM(E12534&amp;""),'Référentiel Articles'!$A$2:$F$634,5,FALSE),""))</f>
      </c>
      <c r="H12534" s="85" t="str">
        <v/>
      </c>
      <c r="I12534" s="84">
        <f>IF($E12534="","",IFERROR(VLOOKUP(TRIM(E12534&amp;""),'Référentiel Articles'!$A$2:$F$634,6,FALSE),""))</f>
      </c>
      <c r="J12534" s="90">
        <f>IF(OR($E12534="",$H12534=""),"",$H12534*$I12534)</f>
      </c>
      <c r="K12534" s="87" t="str">
        <v/>
      </c>
    </row>
    <row r="12535">
      <c r="A12535" s="74" t="str">
        <v/>
      </c>
      <c r="B12535" s="74" t="str">
        <v/>
      </c>
      <c r="C12535" s="75">
        <f>IF($E12535="","",IFERROR(VLOOKUP(TRIM(E12535&amp;""),'Référentiel Articles'!$A$2:$F$634,2,FALSE),""))</f>
      </c>
      <c r="D12535" s="75">
        <f>IF($E12535="","",IFERROR(VLOOKUP(TRIM(E12535&amp;""),'Référentiel Articles'!$A$2:$F$634,3,FALSE),""))</f>
      </c>
      <c r="E12535" s="74" t="str">
        <v/>
      </c>
      <c r="F12535" s="75">
        <f>IF($E12535="","",IFERROR(VLOOKUP(TRIM(E12535&amp;""),'Référentiel Articles'!$A$2:$F$634,4,FALSE),""))</f>
      </c>
      <c r="G12535" s="76">
        <f>IF($E12535="","",IFERROR(VLOOKUP(TRIM(E12535&amp;""),'Référentiel Articles'!$A$2:$F$634,5,FALSE),""))</f>
      </c>
      <c r="H12535" s="77" t="str">
        <v/>
      </c>
      <c r="I12535" s="76">
        <f>IF($E12535="","",IFERROR(VLOOKUP(TRIM(E12535&amp;""),'Référentiel Articles'!$A$2:$F$634,6,FALSE),""))</f>
      </c>
      <c r="J12535" s="78">
        <f>IF(OR($E12535="",$H12535=""),"",$H12535*$I12535)</f>
      </c>
      <c r="K12535" s="79" t="str">
        <v/>
      </c>
    </row>
    <row r="12536">
      <c r="A12536" s="81" t="str">
        <v/>
      </c>
      <c r="B12536" s="81" t="str">
        <v/>
      </c>
      <c r="C12536" s="83">
        <f>IF($E12536="","",IFERROR(VLOOKUP(TRIM(E12536&amp;""),'Référentiel Articles'!$A$2:$F$634,2,FALSE),""))</f>
      </c>
      <c r="D12536" s="83">
        <f>IF($E12536="","",IFERROR(VLOOKUP(TRIM(E12536&amp;""),'Référentiel Articles'!$A$2:$F$634,3,FALSE),""))</f>
      </c>
      <c r="E12536" s="81" t="str">
        <v/>
      </c>
      <c r="F12536" s="83">
        <f>IF($E12536="","",IFERROR(VLOOKUP(TRIM(E12536&amp;""),'Référentiel Articles'!$A$2:$F$634,4,FALSE),""))</f>
      </c>
      <c r="G12536" s="84">
        <f>IF($E12536="","",IFERROR(VLOOKUP(TRIM(E12536&amp;""),'Référentiel Articles'!$A$2:$F$634,5,FALSE),""))</f>
      </c>
      <c r="H12536" s="85" t="str">
        <v/>
      </c>
      <c r="I12536" s="84">
        <f>IF($E12536="","",IFERROR(VLOOKUP(TRIM(E12536&amp;""),'Référentiel Articles'!$A$2:$F$634,6,FALSE),""))</f>
      </c>
      <c r="J12536" s="90">
        <f>IF(OR($E12536="",$H12536=""),"",$H12536*$I12536)</f>
      </c>
      <c r="K12536" s="87" t="str">
        <v/>
      </c>
    </row>
    <row r="12537">
      <c r="A12537" s="74" t="str">
        <v/>
      </c>
      <c r="B12537" s="74" t="str">
        <v/>
      </c>
      <c r="C12537" s="75">
        <f>IF($E12537="","",IFERROR(VLOOKUP(TRIM(E12537&amp;""),'Référentiel Articles'!$A$2:$F$634,2,FALSE),""))</f>
      </c>
      <c r="D12537" s="75">
        <f>IF($E12537="","",IFERROR(VLOOKUP(TRIM(E12537&amp;""),'Référentiel Articles'!$A$2:$F$634,3,FALSE),""))</f>
      </c>
      <c r="E12537" s="74" t="str">
        <v/>
      </c>
      <c r="F12537" s="75">
        <f>IF($E12537="","",IFERROR(VLOOKUP(TRIM(E12537&amp;""),'Référentiel Articles'!$A$2:$F$634,4,FALSE),""))</f>
      </c>
      <c r="G12537" s="76">
        <f>IF($E12537="","",IFERROR(VLOOKUP(TRIM(E12537&amp;""),'Référentiel Articles'!$A$2:$F$634,5,FALSE),""))</f>
      </c>
      <c r="H12537" s="77" t="str">
        <v/>
      </c>
      <c r="I12537" s="76">
        <f>IF($E12537="","",IFERROR(VLOOKUP(TRIM(E12537&amp;""),'Référentiel Articles'!$A$2:$F$634,6,FALSE),""))</f>
      </c>
      <c r="J12537" s="78">
        <f>IF(OR($E12537="",$H12537=""),"",$H12537*$I12537)</f>
      </c>
      <c r="K12537" s="79" t="str">
        <v/>
      </c>
    </row>
    <row r="12538">
      <c r="A12538" s="81" t="str">
        <v/>
      </c>
      <c r="B12538" s="81" t="str">
        <v/>
      </c>
      <c r="C12538" s="83">
        <f>IF($E12538="","",IFERROR(VLOOKUP(TRIM(E12538&amp;""),'Référentiel Articles'!$A$2:$F$634,2,FALSE),""))</f>
      </c>
      <c r="D12538" s="83">
        <f>IF($E12538="","",IFERROR(VLOOKUP(TRIM(E12538&amp;""),'Référentiel Articles'!$A$2:$F$634,3,FALSE),""))</f>
      </c>
      <c r="E12538" s="81" t="str">
        <v/>
      </c>
      <c r="F12538" s="83">
        <f>IF($E12538="","",IFERROR(VLOOKUP(TRIM(E12538&amp;""),'Référentiel Articles'!$A$2:$F$634,4,FALSE),""))</f>
      </c>
      <c r="G12538" s="84">
        <f>IF($E12538="","",IFERROR(VLOOKUP(TRIM(E12538&amp;""),'Référentiel Articles'!$A$2:$F$634,5,FALSE),""))</f>
      </c>
      <c r="H12538" s="85" t="str">
        <v/>
      </c>
      <c r="I12538" s="84">
        <f>IF($E12538="","",IFERROR(VLOOKUP(TRIM(E12538&amp;""),'Référentiel Articles'!$A$2:$F$634,6,FALSE),""))</f>
      </c>
      <c r="J12538" s="90">
        <f>IF(OR($E12538="",$H12538=""),"",$H12538*$I12538)</f>
      </c>
      <c r="K12538" s="87" t="str">
        <v/>
      </c>
    </row>
    <row r="12539">
      <c r="A12539" s="74" t="str">
        <v/>
      </c>
      <c r="B12539" s="74" t="str">
        <v/>
      </c>
      <c r="C12539" s="75">
        <f>IF($E12539="","",IFERROR(VLOOKUP(TRIM(E12539&amp;""),'Référentiel Articles'!$A$2:$F$634,2,FALSE),""))</f>
      </c>
      <c r="D12539" s="75">
        <f>IF($E12539="","",IFERROR(VLOOKUP(TRIM(E12539&amp;""),'Référentiel Articles'!$A$2:$F$634,3,FALSE),""))</f>
      </c>
      <c r="E12539" s="74" t="str">
        <v/>
      </c>
      <c r="F12539" s="75">
        <f>IF($E12539="","",IFERROR(VLOOKUP(TRIM(E12539&amp;""),'Référentiel Articles'!$A$2:$F$634,4,FALSE),""))</f>
      </c>
      <c r="G12539" s="76">
        <f>IF($E12539="","",IFERROR(VLOOKUP(TRIM(E12539&amp;""),'Référentiel Articles'!$A$2:$F$634,5,FALSE),""))</f>
      </c>
      <c r="H12539" s="77" t="str">
        <v/>
      </c>
      <c r="I12539" s="76">
        <f>IF($E12539="","",IFERROR(VLOOKUP(TRIM(E12539&amp;""),'Référentiel Articles'!$A$2:$F$634,6,FALSE),""))</f>
      </c>
      <c r="J12539" s="78">
        <f>IF(OR($E12539="",$H12539=""),"",$H12539*$I12539)</f>
      </c>
      <c r="K12539" s="79" t="str">
        <v/>
      </c>
    </row>
    <row r="12540">
      <c r="A12540" s="81" t="str">
        <v/>
      </c>
      <c r="B12540" s="81" t="str">
        <v/>
      </c>
      <c r="C12540" s="83">
        <f>IF($E12540="","",IFERROR(VLOOKUP(TRIM(E12540&amp;""),'Référentiel Articles'!$A$2:$F$634,2,FALSE),""))</f>
      </c>
      <c r="D12540" s="83">
        <f>IF($E12540="","",IFERROR(VLOOKUP(TRIM(E12540&amp;""),'Référentiel Articles'!$A$2:$F$634,3,FALSE),""))</f>
      </c>
      <c r="E12540" s="81" t="str">
        <v/>
      </c>
      <c r="F12540" s="83">
        <f>IF($E12540="","",IFERROR(VLOOKUP(TRIM(E12540&amp;""),'Référentiel Articles'!$A$2:$F$634,4,FALSE),""))</f>
      </c>
      <c r="G12540" s="84">
        <f>IF($E12540="","",IFERROR(VLOOKUP(TRIM(E12540&amp;""),'Référentiel Articles'!$A$2:$F$634,5,FALSE),""))</f>
      </c>
      <c r="H12540" s="85" t="str">
        <v/>
      </c>
      <c r="I12540" s="84">
        <f>IF($E12540="","",IFERROR(VLOOKUP(TRIM(E12540&amp;""),'Référentiel Articles'!$A$2:$F$634,6,FALSE),""))</f>
      </c>
      <c r="J12540" s="90">
        <f>IF(OR($E12540="",$H12540=""),"",$H12540*$I12540)</f>
      </c>
      <c r="K12540" s="87" t="str">
        <v/>
      </c>
    </row>
    <row r="12541">
      <c r="A12541" s="74" t="str">
        <v/>
      </c>
      <c r="B12541" s="74" t="str">
        <v/>
      </c>
      <c r="C12541" s="75">
        <f>IF($E12541="","",IFERROR(VLOOKUP(TRIM(E12541&amp;""),'Référentiel Articles'!$A$2:$F$634,2,FALSE),""))</f>
      </c>
      <c r="D12541" s="75">
        <f>IF($E12541="","",IFERROR(VLOOKUP(TRIM(E12541&amp;""),'Référentiel Articles'!$A$2:$F$634,3,FALSE),""))</f>
      </c>
      <c r="E12541" s="74" t="str">
        <v/>
      </c>
      <c r="F12541" s="75">
        <f>IF($E12541="","",IFERROR(VLOOKUP(TRIM(E12541&amp;""),'Référentiel Articles'!$A$2:$F$634,4,FALSE),""))</f>
      </c>
      <c r="G12541" s="76">
        <f>IF($E12541="","",IFERROR(VLOOKUP(TRIM(E12541&amp;""),'Référentiel Articles'!$A$2:$F$634,5,FALSE),""))</f>
      </c>
      <c r="H12541" s="77" t="str">
        <v/>
      </c>
      <c r="I12541" s="76">
        <f>IF($E12541="","",IFERROR(VLOOKUP(TRIM(E12541&amp;""),'Référentiel Articles'!$A$2:$F$634,6,FALSE),""))</f>
      </c>
      <c r="J12541" s="78">
        <f>IF(OR($E12541="",$H12541=""),"",$H12541*$I12541)</f>
      </c>
      <c r="K12541" s="79" t="str">
        <v/>
      </c>
    </row>
    <row r="12542">
      <c r="A12542" s="81" t="str">
        <v/>
      </c>
      <c r="B12542" s="81" t="str">
        <v/>
      </c>
      <c r="C12542" s="83">
        <f>IF($E12542="","",IFERROR(VLOOKUP(TRIM(E12542&amp;""),'Référentiel Articles'!$A$2:$F$634,2,FALSE),""))</f>
      </c>
      <c r="D12542" s="83">
        <f>IF($E12542="","",IFERROR(VLOOKUP(TRIM(E12542&amp;""),'Référentiel Articles'!$A$2:$F$634,3,FALSE),""))</f>
      </c>
      <c r="E12542" s="81" t="str">
        <v/>
      </c>
      <c r="F12542" s="83">
        <f>IF($E12542="","",IFERROR(VLOOKUP(TRIM(E12542&amp;""),'Référentiel Articles'!$A$2:$F$634,4,FALSE),""))</f>
      </c>
      <c r="G12542" s="84">
        <f>IF($E12542="","",IFERROR(VLOOKUP(TRIM(E12542&amp;""),'Référentiel Articles'!$A$2:$F$634,5,FALSE),""))</f>
      </c>
      <c r="H12542" s="85" t="str">
        <v/>
      </c>
      <c r="I12542" s="84">
        <f>IF($E12542="","",IFERROR(VLOOKUP(TRIM(E12542&amp;""),'Référentiel Articles'!$A$2:$F$634,6,FALSE),""))</f>
      </c>
      <c r="J12542" s="90">
        <f>IF(OR($E12542="",$H12542=""),"",$H12542*$I12542)</f>
      </c>
      <c r="K12542" s="87" t="str">
        <v/>
      </c>
    </row>
    <row r="12543">
      <c r="A12543" s="74" t="str">
        <v/>
      </c>
      <c r="B12543" s="74" t="str">
        <v/>
      </c>
      <c r="C12543" s="75">
        <f>IF($E12543="","",IFERROR(VLOOKUP(TRIM(E12543&amp;""),'Référentiel Articles'!$A$2:$F$634,2,FALSE),""))</f>
      </c>
      <c r="D12543" s="75">
        <f>IF($E12543="","",IFERROR(VLOOKUP(TRIM(E12543&amp;""),'Référentiel Articles'!$A$2:$F$634,3,FALSE),""))</f>
      </c>
      <c r="E12543" s="74" t="str">
        <v/>
      </c>
      <c r="F12543" s="75">
        <f>IF($E12543="","",IFERROR(VLOOKUP(TRIM(E12543&amp;""),'Référentiel Articles'!$A$2:$F$634,4,FALSE),""))</f>
      </c>
      <c r="G12543" s="76">
        <f>IF($E12543="","",IFERROR(VLOOKUP(TRIM(E12543&amp;""),'Référentiel Articles'!$A$2:$F$634,5,FALSE),""))</f>
      </c>
      <c r="H12543" s="77" t="str">
        <v/>
      </c>
      <c r="I12543" s="76">
        <f>IF($E12543="","",IFERROR(VLOOKUP(TRIM(E12543&amp;""),'Référentiel Articles'!$A$2:$F$634,6,FALSE),""))</f>
      </c>
      <c r="J12543" s="78">
        <f>IF(OR($E12543="",$H12543=""),"",$H12543*$I12543)</f>
      </c>
      <c r="K12543" s="79" t="str">
        <v/>
      </c>
    </row>
    <row r="12544">
      <c r="A12544" s="81" t="str">
        <v/>
      </c>
      <c r="B12544" s="81" t="str">
        <v/>
      </c>
      <c r="C12544" s="83">
        <f>IF($E12544="","",IFERROR(VLOOKUP(TRIM(E12544&amp;""),'Référentiel Articles'!$A$2:$F$634,2,FALSE),""))</f>
      </c>
      <c r="D12544" s="83">
        <f>IF($E12544="","",IFERROR(VLOOKUP(TRIM(E12544&amp;""),'Référentiel Articles'!$A$2:$F$634,3,FALSE),""))</f>
      </c>
      <c r="E12544" s="81" t="str">
        <v/>
      </c>
      <c r="F12544" s="83">
        <f>IF($E12544="","",IFERROR(VLOOKUP(TRIM(E12544&amp;""),'Référentiel Articles'!$A$2:$F$634,4,FALSE),""))</f>
      </c>
      <c r="G12544" s="84">
        <f>IF($E12544="","",IFERROR(VLOOKUP(TRIM(E12544&amp;""),'Référentiel Articles'!$A$2:$F$634,5,FALSE),""))</f>
      </c>
      <c r="H12544" s="85" t="str">
        <v/>
      </c>
      <c r="I12544" s="84">
        <f>IF($E12544="","",IFERROR(VLOOKUP(TRIM(E12544&amp;""),'Référentiel Articles'!$A$2:$F$634,6,FALSE),""))</f>
      </c>
      <c r="J12544" s="90">
        <f>IF(OR($E12544="",$H12544=""),"",$H12544*$I12544)</f>
      </c>
      <c r="K12544" s="87" t="str">
        <v/>
      </c>
    </row>
    <row r="12545">
      <c r="A12545" s="74" t="str">
        <v/>
      </c>
      <c r="B12545" s="74" t="str">
        <v/>
      </c>
      <c r="C12545" s="75">
        <f>IF($E12545="","",IFERROR(VLOOKUP(TRIM(E12545&amp;""),'Référentiel Articles'!$A$2:$F$634,2,FALSE),""))</f>
      </c>
      <c r="D12545" s="75">
        <f>IF($E12545="","",IFERROR(VLOOKUP(TRIM(E12545&amp;""),'Référentiel Articles'!$A$2:$F$634,3,FALSE),""))</f>
      </c>
      <c r="E12545" s="74" t="str">
        <v/>
      </c>
      <c r="F12545" s="75">
        <f>IF($E12545="","",IFERROR(VLOOKUP(TRIM(E12545&amp;""),'Référentiel Articles'!$A$2:$F$634,4,FALSE),""))</f>
      </c>
      <c r="G12545" s="76">
        <f>IF($E12545="","",IFERROR(VLOOKUP(TRIM(E12545&amp;""),'Référentiel Articles'!$A$2:$F$634,5,FALSE),""))</f>
      </c>
      <c r="H12545" s="77" t="str">
        <v/>
      </c>
      <c r="I12545" s="76">
        <f>IF($E12545="","",IFERROR(VLOOKUP(TRIM(E12545&amp;""),'Référentiel Articles'!$A$2:$F$634,6,FALSE),""))</f>
      </c>
      <c r="J12545" s="78">
        <f>IF(OR($E12545="",$H12545=""),"",$H12545*$I12545)</f>
      </c>
      <c r="K12545" s="79" t="str">
        <v/>
      </c>
    </row>
    <row r="12546">
      <c r="A12546" s="81" t="str">
        <v/>
      </c>
      <c r="B12546" s="81" t="str">
        <v/>
      </c>
      <c r="C12546" s="83">
        <f>IF($E12546="","",IFERROR(VLOOKUP(TRIM(E12546&amp;""),'Référentiel Articles'!$A$2:$F$634,2,FALSE),""))</f>
      </c>
      <c r="D12546" s="83">
        <f>IF($E12546="","",IFERROR(VLOOKUP(TRIM(E12546&amp;""),'Référentiel Articles'!$A$2:$F$634,3,FALSE),""))</f>
      </c>
      <c r="E12546" s="81" t="str">
        <v/>
      </c>
      <c r="F12546" s="83">
        <f>IF($E12546="","",IFERROR(VLOOKUP(TRIM(E12546&amp;""),'Référentiel Articles'!$A$2:$F$634,4,FALSE),""))</f>
      </c>
      <c r="G12546" s="84">
        <f>IF($E12546="","",IFERROR(VLOOKUP(TRIM(E12546&amp;""),'Référentiel Articles'!$A$2:$F$634,5,FALSE),""))</f>
      </c>
      <c r="H12546" s="85" t="str">
        <v/>
      </c>
      <c r="I12546" s="84">
        <f>IF($E12546="","",IFERROR(VLOOKUP(TRIM(E12546&amp;""),'Référentiel Articles'!$A$2:$F$634,6,FALSE),""))</f>
      </c>
      <c r="J12546" s="90">
        <f>IF(OR($E12546="",$H12546=""),"",$H12546*$I12546)</f>
      </c>
      <c r="K12546" s="87" t="str">
        <v/>
      </c>
    </row>
    <row r="12547">
      <c r="A12547" s="74" t="str">
        <v/>
      </c>
      <c r="B12547" s="74" t="str">
        <v/>
      </c>
      <c r="C12547" s="75">
        <f>IF($E12547="","",IFERROR(VLOOKUP(TRIM(E12547&amp;""),'Référentiel Articles'!$A$2:$F$634,2,FALSE),""))</f>
      </c>
      <c r="D12547" s="75">
        <f>IF($E12547="","",IFERROR(VLOOKUP(TRIM(E12547&amp;""),'Référentiel Articles'!$A$2:$F$634,3,FALSE),""))</f>
      </c>
      <c r="E12547" s="74" t="str">
        <v/>
      </c>
      <c r="F12547" s="75">
        <f>IF($E12547="","",IFERROR(VLOOKUP(TRIM(E12547&amp;""),'Référentiel Articles'!$A$2:$F$634,4,FALSE),""))</f>
      </c>
      <c r="G12547" s="76">
        <f>IF($E12547="","",IFERROR(VLOOKUP(TRIM(E12547&amp;""),'Référentiel Articles'!$A$2:$F$634,5,FALSE),""))</f>
      </c>
      <c r="H12547" s="77" t="str">
        <v/>
      </c>
      <c r="I12547" s="76">
        <f>IF($E12547="","",IFERROR(VLOOKUP(TRIM(E12547&amp;""),'Référentiel Articles'!$A$2:$F$634,6,FALSE),""))</f>
      </c>
      <c r="J12547" s="78">
        <f>IF(OR($E12547="",$H12547=""),"",$H12547*$I12547)</f>
      </c>
      <c r="K12547" s="79" t="str">
        <v/>
      </c>
    </row>
    <row r="12548">
      <c r="A12548" s="81" t="str">
        <v/>
      </c>
      <c r="B12548" s="81" t="str">
        <v/>
      </c>
      <c r="C12548" s="83">
        <f>IF($E12548="","",IFERROR(VLOOKUP(TRIM(E12548&amp;""),'Référentiel Articles'!$A$2:$F$634,2,FALSE),""))</f>
      </c>
      <c r="D12548" s="83">
        <f>IF($E12548="","",IFERROR(VLOOKUP(TRIM(E12548&amp;""),'Référentiel Articles'!$A$2:$F$634,3,FALSE),""))</f>
      </c>
      <c r="E12548" s="81" t="str">
        <v/>
      </c>
      <c r="F12548" s="83">
        <f>IF($E12548="","",IFERROR(VLOOKUP(TRIM(E12548&amp;""),'Référentiel Articles'!$A$2:$F$634,4,FALSE),""))</f>
      </c>
      <c r="G12548" s="84">
        <f>IF($E12548="","",IFERROR(VLOOKUP(TRIM(E12548&amp;""),'Référentiel Articles'!$A$2:$F$634,5,FALSE),""))</f>
      </c>
      <c r="H12548" s="85" t="str">
        <v/>
      </c>
      <c r="I12548" s="84">
        <f>IF($E12548="","",IFERROR(VLOOKUP(TRIM(E12548&amp;""),'Référentiel Articles'!$A$2:$F$634,6,FALSE),""))</f>
      </c>
      <c r="J12548" s="90">
        <f>IF(OR($E12548="",$H12548=""),"",$H12548*$I12548)</f>
      </c>
      <c r="K12548" s="87" t="str">
        <v/>
      </c>
    </row>
    <row r="12549">
      <c r="A12549" s="74" t="str">
        <v/>
      </c>
      <c r="B12549" s="74" t="str">
        <v/>
      </c>
      <c r="C12549" s="75">
        <f>IF($E12549="","",IFERROR(VLOOKUP(TRIM(E12549&amp;""),'Référentiel Articles'!$A$2:$F$634,2,FALSE),""))</f>
      </c>
      <c r="D12549" s="75">
        <f>IF($E12549="","",IFERROR(VLOOKUP(TRIM(E12549&amp;""),'Référentiel Articles'!$A$2:$F$634,3,FALSE),""))</f>
      </c>
      <c r="E12549" s="74" t="str">
        <v/>
      </c>
      <c r="F12549" s="75">
        <f>IF($E12549="","",IFERROR(VLOOKUP(TRIM(E12549&amp;""),'Référentiel Articles'!$A$2:$F$634,4,FALSE),""))</f>
      </c>
      <c r="G12549" s="76">
        <f>IF($E12549="","",IFERROR(VLOOKUP(TRIM(E12549&amp;""),'Référentiel Articles'!$A$2:$F$634,5,FALSE),""))</f>
      </c>
      <c r="H12549" s="77" t="str">
        <v/>
      </c>
      <c r="I12549" s="76">
        <f>IF($E12549="","",IFERROR(VLOOKUP(TRIM(E12549&amp;""),'Référentiel Articles'!$A$2:$F$634,6,FALSE),""))</f>
      </c>
      <c r="J12549" s="78">
        <f>IF(OR($E12549="",$H12549=""),"",$H12549*$I12549)</f>
      </c>
      <c r="K12549" s="79" t="str">
        <v/>
      </c>
    </row>
    <row r="12550">
      <c r="A12550" s="81" t="str">
        <v/>
      </c>
      <c r="B12550" s="81" t="str">
        <v/>
      </c>
      <c r="C12550" s="83">
        <f>IF($E12550="","",IFERROR(VLOOKUP(TRIM(E12550&amp;""),'Référentiel Articles'!$A$2:$F$634,2,FALSE),""))</f>
      </c>
      <c r="D12550" s="83">
        <f>IF($E12550="","",IFERROR(VLOOKUP(TRIM(E12550&amp;""),'Référentiel Articles'!$A$2:$F$634,3,FALSE),""))</f>
      </c>
      <c r="E12550" s="81" t="str">
        <v/>
      </c>
      <c r="F12550" s="83">
        <f>IF($E12550="","",IFERROR(VLOOKUP(TRIM(E12550&amp;""),'Référentiel Articles'!$A$2:$F$634,4,FALSE),""))</f>
      </c>
      <c r="G12550" s="84">
        <f>IF($E12550="","",IFERROR(VLOOKUP(TRIM(E12550&amp;""),'Référentiel Articles'!$A$2:$F$634,5,FALSE),""))</f>
      </c>
      <c r="H12550" s="85" t="str">
        <v/>
      </c>
      <c r="I12550" s="84">
        <f>IF($E12550="","",IFERROR(VLOOKUP(TRIM(E12550&amp;""),'Référentiel Articles'!$A$2:$F$634,6,FALSE),""))</f>
      </c>
      <c r="J12550" s="90">
        <f>IF(OR($E12550="",$H12550=""),"",$H12550*$I12550)</f>
      </c>
      <c r="K12550" s="87" t="str">
        <v/>
      </c>
    </row>
    <row r="12551">
      <c r="A12551" s="74" t="str">
        <v/>
      </c>
      <c r="B12551" s="74" t="str">
        <v/>
      </c>
      <c r="C12551" s="75">
        <f>IF($E12551="","",IFERROR(VLOOKUP(TRIM(E12551&amp;""),'Référentiel Articles'!$A$2:$F$634,2,FALSE),""))</f>
      </c>
      <c r="D12551" s="75">
        <f>IF($E12551="","",IFERROR(VLOOKUP(TRIM(E12551&amp;""),'Référentiel Articles'!$A$2:$F$634,3,FALSE),""))</f>
      </c>
      <c r="E12551" s="74" t="str">
        <v/>
      </c>
      <c r="F12551" s="75">
        <f>IF($E12551="","",IFERROR(VLOOKUP(TRIM(E12551&amp;""),'Référentiel Articles'!$A$2:$F$634,4,FALSE),""))</f>
      </c>
      <c r="G12551" s="76">
        <f>IF($E12551="","",IFERROR(VLOOKUP(TRIM(E12551&amp;""),'Référentiel Articles'!$A$2:$F$634,5,FALSE),""))</f>
      </c>
      <c r="H12551" s="77" t="str">
        <v/>
      </c>
      <c r="I12551" s="76">
        <f>IF($E12551="","",IFERROR(VLOOKUP(TRIM(E12551&amp;""),'Référentiel Articles'!$A$2:$F$634,6,FALSE),""))</f>
      </c>
      <c r="J12551" s="78">
        <f>IF(OR($E12551="",$H12551=""),"",$H12551*$I12551)</f>
      </c>
      <c r="K12551" s="79" t="str">
        <v/>
      </c>
    </row>
    <row r="12552">
      <c r="A12552" s="81" t="str">
        <v/>
      </c>
      <c r="B12552" s="81" t="str">
        <v/>
      </c>
      <c r="C12552" s="83">
        <f>IF($E12552="","",IFERROR(VLOOKUP(TRIM(E12552&amp;""),'Référentiel Articles'!$A$2:$F$634,2,FALSE),""))</f>
      </c>
      <c r="D12552" s="83">
        <f>IF($E12552="","",IFERROR(VLOOKUP(TRIM(E12552&amp;""),'Référentiel Articles'!$A$2:$F$634,3,FALSE),""))</f>
      </c>
      <c r="E12552" s="81" t="str">
        <v/>
      </c>
      <c r="F12552" s="83">
        <f>IF($E12552="","",IFERROR(VLOOKUP(TRIM(E12552&amp;""),'Référentiel Articles'!$A$2:$F$634,4,FALSE),""))</f>
      </c>
      <c r="G12552" s="84">
        <f>IF($E12552="","",IFERROR(VLOOKUP(TRIM(E12552&amp;""),'Référentiel Articles'!$A$2:$F$634,5,FALSE),""))</f>
      </c>
      <c r="H12552" s="85" t="str">
        <v/>
      </c>
      <c r="I12552" s="84">
        <f>IF($E12552="","",IFERROR(VLOOKUP(TRIM(E12552&amp;""),'Référentiel Articles'!$A$2:$F$634,6,FALSE),""))</f>
      </c>
      <c r="J12552" s="90">
        <f>IF(OR($E12552="",$H12552=""),"",$H12552*$I12552)</f>
      </c>
      <c r="K12552" s="87" t="str">
        <v/>
      </c>
    </row>
    <row r="12553">
      <c r="A12553" s="74" t="str">
        <v/>
      </c>
      <c r="B12553" s="74" t="str">
        <v/>
      </c>
      <c r="C12553" s="75">
        <f>IF($E12553="","",IFERROR(VLOOKUP(TRIM(E12553&amp;""),'Référentiel Articles'!$A$2:$F$634,2,FALSE),""))</f>
      </c>
      <c r="D12553" s="75">
        <f>IF($E12553="","",IFERROR(VLOOKUP(TRIM(E12553&amp;""),'Référentiel Articles'!$A$2:$F$634,3,FALSE),""))</f>
      </c>
      <c r="E12553" s="74" t="str">
        <v/>
      </c>
      <c r="F12553" s="75">
        <f>IF($E12553="","",IFERROR(VLOOKUP(TRIM(E12553&amp;""),'Référentiel Articles'!$A$2:$F$634,4,FALSE),""))</f>
      </c>
      <c r="G12553" s="76">
        <f>IF($E12553="","",IFERROR(VLOOKUP(TRIM(E12553&amp;""),'Référentiel Articles'!$A$2:$F$634,5,FALSE),""))</f>
      </c>
      <c r="H12553" s="77" t="str">
        <v/>
      </c>
      <c r="I12553" s="76">
        <f>IF($E12553="","",IFERROR(VLOOKUP(TRIM(E12553&amp;""),'Référentiel Articles'!$A$2:$F$634,6,FALSE),""))</f>
      </c>
      <c r="J12553" s="78">
        <f>IF(OR($E12553="",$H12553=""),"",$H12553*$I12553)</f>
      </c>
      <c r="K12553" s="79" t="str">
        <v/>
      </c>
    </row>
    <row r="12554">
      <c r="A12554" s="81" t="str">
        <v/>
      </c>
      <c r="B12554" s="81" t="str">
        <v/>
      </c>
      <c r="C12554" s="83">
        <f>IF($E12554="","",IFERROR(VLOOKUP(TRIM(E12554&amp;""),'Référentiel Articles'!$A$2:$F$634,2,FALSE),""))</f>
      </c>
      <c r="D12554" s="83">
        <f>IF($E12554="","",IFERROR(VLOOKUP(TRIM(E12554&amp;""),'Référentiel Articles'!$A$2:$F$634,3,FALSE),""))</f>
      </c>
      <c r="E12554" s="81" t="str">
        <v/>
      </c>
      <c r="F12554" s="83">
        <f>IF($E12554="","",IFERROR(VLOOKUP(TRIM(E12554&amp;""),'Référentiel Articles'!$A$2:$F$634,4,FALSE),""))</f>
      </c>
      <c r="G12554" s="84">
        <f>IF($E12554="","",IFERROR(VLOOKUP(TRIM(E12554&amp;""),'Référentiel Articles'!$A$2:$F$634,5,FALSE),""))</f>
      </c>
      <c r="H12554" s="85" t="str">
        <v/>
      </c>
      <c r="I12554" s="84">
        <f>IF($E12554="","",IFERROR(VLOOKUP(TRIM(E12554&amp;""),'Référentiel Articles'!$A$2:$F$634,6,FALSE),""))</f>
      </c>
      <c r="J12554" s="90">
        <f>IF(OR($E12554="",$H12554=""),"",$H12554*$I12554)</f>
      </c>
      <c r="K12554" s="87" t="str">
        <v/>
      </c>
    </row>
    <row r="12555">
      <c r="A12555" s="74" t="str">
        <v/>
      </c>
      <c r="B12555" s="74" t="str">
        <v/>
      </c>
      <c r="C12555" s="75">
        <f>IF($E12555="","",IFERROR(VLOOKUP(TRIM(E12555&amp;""),'Référentiel Articles'!$A$2:$F$634,2,FALSE),""))</f>
      </c>
      <c r="D12555" s="75">
        <f>IF($E12555="","",IFERROR(VLOOKUP(TRIM(E12555&amp;""),'Référentiel Articles'!$A$2:$F$634,3,FALSE),""))</f>
      </c>
      <c r="E12555" s="74" t="str">
        <v/>
      </c>
      <c r="F12555" s="75">
        <f>IF($E12555="","",IFERROR(VLOOKUP(TRIM(E12555&amp;""),'Référentiel Articles'!$A$2:$F$634,4,FALSE),""))</f>
      </c>
      <c r="G12555" s="76">
        <f>IF($E12555="","",IFERROR(VLOOKUP(TRIM(E12555&amp;""),'Référentiel Articles'!$A$2:$F$634,5,FALSE),""))</f>
      </c>
      <c r="H12555" s="77" t="str">
        <v/>
      </c>
      <c r="I12555" s="76">
        <f>IF($E12555="","",IFERROR(VLOOKUP(TRIM(E12555&amp;""),'Référentiel Articles'!$A$2:$F$634,6,FALSE),""))</f>
      </c>
      <c r="J12555" s="78">
        <f>IF(OR($E12555="",$H12555=""),"",$H12555*$I12555)</f>
      </c>
      <c r="K12555" s="79" t="str">
        <v/>
      </c>
    </row>
    <row r="12556">
      <c r="A12556" s="81" t="str">
        <v/>
      </c>
      <c r="B12556" s="81" t="str">
        <v/>
      </c>
      <c r="C12556" s="83">
        <f>IF($E12556="","",IFERROR(VLOOKUP(TRIM(E12556&amp;""),'Référentiel Articles'!$A$2:$F$634,2,FALSE),""))</f>
      </c>
      <c r="D12556" s="83">
        <f>IF($E12556="","",IFERROR(VLOOKUP(TRIM(E12556&amp;""),'Référentiel Articles'!$A$2:$F$634,3,FALSE),""))</f>
      </c>
      <c r="E12556" s="81" t="str">
        <v/>
      </c>
      <c r="F12556" s="83">
        <f>IF($E12556="","",IFERROR(VLOOKUP(TRIM(E12556&amp;""),'Référentiel Articles'!$A$2:$F$634,4,FALSE),""))</f>
      </c>
      <c r="G12556" s="84">
        <f>IF($E12556="","",IFERROR(VLOOKUP(TRIM(E12556&amp;""),'Référentiel Articles'!$A$2:$F$634,5,FALSE),""))</f>
      </c>
      <c r="H12556" s="85" t="str">
        <v/>
      </c>
      <c r="I12556" s="84">
        <f>IF($E12556="","",IFERROR(VLOOKUP(TRIM(E12556&amp;""),'Référentiel Articles'!$A$2:$F$634,6,FALSE),""))</f>
      </c>
      <c r="J12556" s="90">
        <f>IF(OR($E12556="",$H12556=""),"",$H12556*$I12556)</f>
      </c>
      <c r="K12556" s="87" t="str">
        <v/>
      </c>
    </row>
    <row r="12557">
      <c r="A12557" s="74" t="str">
        <v/>
      </c>
      <c r="B12557" s="74" t="str">
        <v/>
      </c>
      <c r="C12557" s="75">
        <f>IF($E12557="","",IFERROR(VLOOKUP(TRIM(E12557&amp;""),'Référentiel Articles'!$A$2:$F$634,2,FALSE),""))</f>
      </c>
      <c r="D12557" s="75">
        <f>IF($E12557="","",IFERROR(VLOOKUP(TRIM(E12557&amp;""),'Référentiel Articles'!$A$2:$F$634,3,FALSE),""))</f>
      </c>
      <c r="E12557" s="74" t="str">
        <v/>
      </c>
      <c r="F12557" s="75">
        <f>IF($E12557="","",IFERROR(VLOOKUP(TRIM(E12557&amp;""),'Référentiel Articles'!$A$2:$F$634,4,FALSE),""))</f>
      </c>
      <c r="G12557" s="76">
        <f>IF($E12557="","",IFERROR(VLOOKUP(TRIM(E12557&amp;""),'Référentiel Articles'!$A$2:$F$634,5,FALSE),""))</f>
      </c>
      <c r="H12557" s="77" t="str">
        <v/>
      </c>
      <c r="I12557" s="76">
        <f>IF($E12557="","",IFERROR(VLOOKUP(TRIM(E12557&amp;""),'Référentiel Articles'!$A$2:$F$634,6,FALSE),""))</f>
      </c>
      <c r="J12557" s="78">
        <f>IF(OR($E12557="",$H12557=""),"",$H12557*$I12557)</f>
      </c>
      <c r="K12557" s="79" t="str">
        <v/>
      </c>
    </row>
    <row r="12558">
      <c r="A12558" s="81" t="str">
        <v/>
      </c>
      <c r="B12558" s="81" t="str">
        <v/>
      </c>
      <c r="C12558" s="83">
        <f>IF($E12558="","",IFERROR(VLOOKUP(TRIM(E12558&amp;""),'Référentiel Articles'!$A$2:$F$634,2,FALSE),""))</f>
      </c>
      <c r="D12558" s="83">
        <f>IF($E12558="","",IFERROR(VLOOKUP(TRIM(E12558&amp;""),'Référentiel Articles'!$A$2:$F$634,3,FALSE),""))</f>
      </c>
      <c r="E12558" s="81" t="str">
        <v/>
      </c>
      <c r="F12558" s="83">
        <f>IF($E12558="","",IFERROR(VLOOKUP(TRIM(E12558&amp;""),'Référentiel Articles'!$A$2:$F$634,4,FALSE),""))</f>
      </c>
      <c r="G12558" s="84">
        <f>IF($E12558="","",IFERROR(VLOOKUP(TRIM(E12558&amp;""),'Référentiel Articles'!$A$2:$F$634,5,FALSE),""))</f>
      </c>
      <c r="H12558" s="85" t="str">
        <v/>
      </c>
      <c r="I12558" s="84">
        <f>IF($E12558="","",IFERROR(VLOOKUP(TRIM(E12558&amp;""),'Référentiel Articles'!$A$2:$F$634,6,FALSE),""))</f>
      </c>
      <c r="J12558" s="90">
        <f>IF(OR($E12558="",$H12558=""),"",$H12558*$I12558)</f>
      </c>
      <c r="K12558" s="87" t="str">
        <v/>
      </c>
    </row>
    <row r="12559">
      <c r="A12559" s="74" t="str">
        <v/>
      </c>
      <c r="B12559" s="74" t="str">
        <v/>
      </c>
      <c r="C12559" s="75">
        <f>IF($E12559="","",IFERROR(VLOOKUP(TRIM(E12559&amp;""),'Référentiel Articles'!$A$2:$F$634,2,FALSE),""))</f>
      </c>
      <c r="D12559" s="75">
        <f>IF($E12559="","",IFERROR(VLOOKUP(TRIM(E12559&amp;""),'Référentiel Articles'!$A$2:$F$634,3,FALSE),""))</f>
      </c>
      <c r="E12559" s="74" t="str">
        <v/>
      </c>
      <c r="F12559" s="75">
        <f>IF($E12559="","",IFERROR(VLOOKUP(TRIM(E12559&amp;""),'Référentiel Articles'!$A$2:$F$634,4,FALSE),""))</f>
      </c>
      <c r="G12559" s="76">
        <f>IF($E12559="","",IFERROR(VLOOKUP(TRIM(E12559&amp;""),'Référentiel Articles'!$A$2:$F$634,5,FALSE),""))</f>
      </c>
      <c r="H12559" s="77" t="str">
        <v/>
      </c>
      <c r="I12559" s="76">
        <f>IF($E12559="","",IFERROR(VLOOKUP(TRIM(E12559&amp;""),'Référentiel Articles'!$A$2:$F$634,6,FALSE),""))</f>
      </c>
      <c r="J12559" s="78">
        <f>IF(OR($E12559="",$H12559=""),"",$H12559*$I12559)</f>
      </c>
      <c r="K12559" s="79" t="str">
        <v/>
      </c>
    </row>
    <row r="12560">
      <c r="A12560" s="81" t="str">
        <v/>
      </c>
      <c r="B12560" s="81" t="str">
        <v/>
      </c>
      <c r="C12560" s="83">
        <f>IF($E12560="","",IFERROR(VLOOKUP(TRIM(E12560&amp;""),'Référentiel Articles'!$A$2:$F$634,2,FALSE),""))</f>
      </c>
      <c r="D12560" s="83">
        <f>IF($E12560="","",IFERROR(VLOOKUP(TRIM(E12560&amp;""),'Référentiel Articles'!$A$2:$F$634,3,FALSE),""))</f>
      </c>
      <c r="E12560" s="81" t="str">
        <v/>
      </c>
      <c r="F12560" s="83">
        <f>IF($E12560="","",IFERROR(VLOOKUP(TRIM(E12560&amp;""),'Référentiel Articles'!$A$2:$F$634,4,FALSE),""))</f>
      </c>
      <c r="G12560" s="84">
        <f>IF($E12560="","",IFERROR(VLOOKUP(TRIM(E12560&amp;""),'Référentiel Articles'!$A$2:$F$634,5,FALSE),""))</f>
      </c>
      <c r="H12560" s="85" t="str">
        <v/>
      </c>
      <c r="I12560" s="84">
        <f>IF($E12560="","",IFERROR(VLOOKUP(TRIM(E12560&amp;""),'Référentiel Articles'!$A$2:$F$634,6,FALSE),""))</f>
      </c>
      <c r="J12560" s="90">
        <f>IF(OR($E12560="",$H12560=""),"",$H12560*$I12560)</f>
      </c>
      <c r="K12560" s="87" t="str">
        <v/>
      </c>
    </row>
    <row r="12561">
      <c r="A12561" s="74" t="str">
        <v/>
      </c>
      <c r="B12561" s="74" t="str">
        <v/>
      </c>
      <c r="C12561" s="75">
        <f>IF($E12561="","",IFERROR(VLOOKUP(TRIM(E12561&amp;""),'Référentiel Articles'!$A$2:$F$634,2,FALSE),""))</f>
      </c>
      <c r="D12561" s="75">
        <f>IF($E12561="","",IFERROR(VLOOKUP(TRIM(E12561&amp;""),'Référentiel Articles'!$A$2:$F$634,3,FALSE),""))</f>
      </c>
      <c r="E12561" s="74" t="str">
        <v/>
      </c>
      <c r="F12561" s="75">
        <f>IF($E12561="","",IFERROR(VLOOKUP(TRIM(E12561&amp;""),'Référentiel Articles'!$A$2:$F$634,4,FALSE),""))</f>
      </c>
      <c r="G12561" s="76">
        <f>IF($E12561="","",IFERROR(VLOOKUP(TRIM(E12561&amp;""),'Référentiel Articles'!$A$2:$F$634,5,FALSE),""))</f>
      </c>
      <c r="H12561" s="77" t="str">
        <v/>
      </c>
      <c r="I12561" s="76">
        <f>IF($E12561="","",IFERROR(VLOOKUP(TRIM(E12561&amp;""),'Référentiel Articles'!$A$2:$F$634,6,FALSE),""))</f>
      </c>
      <c r="J12561" s="78">
        <f>IF(OR($E12561="",$H12561=""),"",$H12561*$I12561)</f>
      </c>
      <c r="K12561" s="79" t="str">
        <v/>
      </c>
    </row>
    <row r="12562">
      <c r="A12562" s="81" t="str">
        <v/>
      </c>
      <c r="B12562" s="81" t="str">
        <v/>
      </c>
      <c r="C12562" s="83">
        <f>IF($E12562="","",IFERROR(VLOOKUP(TRIM(E12562&amp;""),'Référentiel Articles'!$A$2:$F$634,2,FALSE),""))</f>
      </c>
      <c r="D12562" s="83">
        <f>IF($E12562="","",IFERROR(VLOOKUP(TRIM(E12562&amp;""),'Référentiel Articles'!$A$2:$F$634,3,FALSE),""))</f>
      </c>
      <c r="E12562" s="81" t="str">
        <v/>
      </c>
      <c r="F12562" s="83">
        <f>IF($E12562="","",IFERROR(VLOOKUP(TRIM(E12562&amp;""),'Référentiel Articles'!$A$2:$F$634,4,FALSE),""))</f>
      </c>
      <c r="G12562" s="84">
        <f>IF($E12562="","",IFERROR(VLOOKUP(TRIM(E12562&amp;""),'Référentiel Articles'!$A$2:$F$634,5,FALSE),""))</f>
      </c>
      <c r="H12562" s="85" t="str">
        <v/>
      </c>
      <c r="I12562" s="84">
        <f>IF($E12562="","",IFERROR(VLOOKUP(TRIM(E12562&amp;""),'Référentiel Articles'!$A$2:$F$634,6,FALSE),""))</f>
      </c>
      <c r="J12562" s="90">
        <f>IF(OR($E12562="",$H12562=""),"",$H12562*$I12562)</f>
      </c>
      <c r="K12562" s="87" t="str">
        <v/>
      </c>
    </row>
    <row r="12563">
      <c r="A12563" s="74" t="str">
        <v/>
      </c>
      <c r="B12563" s="74" t="str">
        <v/>
      </c>
      <c r="C12563" s="75">
        <f>IF($E12563="","",IFERROR(VLOOKUP(TRIM(E12563&amp;""),'Référentiel Articles'!$A$2:$F$634,2,FALSE),""))</f>
      </c>
      <c r="D12563" s="75">
        <f>IF($E12563="","",IFERROR(VLOOKUP(TRIM(E12563&amp;""),'Référentiel Articles'!$A$2:$F$634,3,FALSE),""))</f>
      </c>
      <c r="E12563" s="74" t="str">
        <v/>
      </c>
      <c r="F12563" s="75">
        <f>IF($E12563="","",IFERROR(VLOOKUP(TRIM(E12563&amp;""),'Référentiel Articles'!$A$2:$F$634,4,FALSE),""))</f>
      </c>
      <c r="G12563" s="76">
        <f>IF($E12563="","",IFERROR(VLOOKUP(TRIM(E12563&amp;""),'Référentiel Articles'!$A$2:$F$634,5,FALSE),""))</f>
      </c>
      <c r="H12563" s="77" t="str">
        <v/>
      </c>
      <c r="I12563" s="76">
        <f>IF($E12563="","",IFERROR(VLOOKUP(TRIM(E12563&amp;""),'Référentiel Articles'!$A$2:$F$634,6,FALSE),""))</f>
      </c>
      <c r="J12563" s="78">
        <f>IF(OR($E12563="",$H12563=""),"",$H12563*$I12563)</f>
      </c>
      <c r="K12563" s="79" t="str">
        <v/>
      </c>
    </row>
    <row r="12564">
      <c r="A12564" s="81" t="str">
        <v/>
      </c>
      <c r="B12564" s="81" t="str">
        <v/>
      </c>
      <c r="C12564" s="83">
        <f>IF($E12564="","",IFERROR(VLOOKUP(TRIM(E12564&amp;""),'Référentiel Articles'!$A$2:$F$634,2,FALSE),""))</f>
      </c>
      <c r="D12564" s="83">
        <f>IF($E12564="","",IFERROR(VLOOKUP(TRIM(E12564&amp;""),'Référentiel Articles'!$A$2:$F$634,3,FALSE),""))</f>
      </c>
      <c r="E12564" s="81" t="str">
        <v/>
      </c>
      <c r="F12564" s="83">
        <f>IF($E12564="","",IFERROR(VLOOKUP(TRIM(E12564&amp;""),'Référentiel Articles'!$A$2:$F$634,4,FALSE),""))</f>
      </c>
      <c r="G12564" s="84">
        <f>IF($E12564="","",IFERROR(VLOOKUP(TRIM(E12564&amp;""),'Référentiel Articles'!$A$2:$F$634,5,FALSE),""))</f>
      </c>
      <c r="H12564" s="85" t="str">
        <v/>
      </c>
      <c r="I12564" s="84">
        <f>IF($E12564="","",IFERROR(VLOOKUP(TRIM(E12564&amp;""),'Référentiel Articles'!$A$2:$F$634,6,FALSE),""))</f>
      </c>
      <c r="J12564" s="90">
        <f>IF(OR($E12564="",$H12564=""),"",$H12564*$I12564)</f>
      </c>
      <c r="K12564" s="87" t="str">
        <v/>
      </c>
    </row>
    <row r="12565">
      <c r="A12565" s="74" t="str">
        <v/>
      </c>
      <c r="B12565" s="74" t="str">
        <v/>
      </c>
      <c r="C12565" s="75">
        <f>IF($E12565="","",IFERROR(VLOOKUP(TRIM(E12565&amp;""),'Référentiel Articles'!$A$2:$F$634,2,FALSE),""))</f>
      </c>
      <c r="D12565" s="75">
        <f>IF($E12565="","",IFERROR(VLOOKUP(TRIM(E12565&amp;""),'Référentiel Articles'!$A$2:$F$634,3,FALSE),""))</f>
      </c>
      <c r="E12565" s="74" t="str">
        <v/>
      </c>
      <c r="F12565" s="75">
        <f>IF($E12565="","",IFERROR(VLOOKUP(TRIM(E12565&amp;""),'Référentiel Articles'!$A$2:$F$634,4,FALSE),""))</f>
      </c>
      <c r="G12565" s="76">
        <f>IF($E12565="","",IFERROR(VLOOKUP(TRIM(E12565&amp;""),'Référentiel Articles'!$A$2:$F$634,5,FALSE),""))</f>
      </c>
      <c r="H12565" s="77" t="str">
        <v/>
      </c>
      <c r="I12565" s="76">
        <f>IF($E12565="","",IFERROR(VLOOKUP(TRIM(E12565&amp;""),'Référentiel Articles'!$A$2:$F$634,6,FALSE),""))</f>
      </c>
      <c r="J12565" s="78">
        <f>IF(OR($E12565="",$H12565=""),"",$H12565*$I12565)</f>
      </c>
      <c r="K12565" s="79" t="str">
        <v/>
      </c>
    </row>
    <row r="12566">
      <c r="A12566" s="81" t="str">
        <v/>
      </c>
      <c r="B12566" s="81" t="str">
        <v/>
      </c>
      <c r="C12566" s="83">
        <f>IF($E12566="","",IFERROR(VLOOKUP(TRIM(E12566&amp;""),'Référentiel Articles'!$A$2:$F$634,2,FALSE),""))</f>
      </c>
      <c r="D12566" s="83">
        <f>IF($E12566="","",IFERROR(VLOOKUP(TRIM(E12566&amp;""),'Référentiel Articles'!$A$2:$F$634,3,FALSE),""))</f>
      </c>
      <c r="E12566" s="81" t="str">
        <v/>
      </c>
      <c r="F12566" s="83">
        <f>IF($E12566="","",IFERROR(VLOOKUP(TRIM(E12566&amp;""),'Référentiel Articles'!$A$2:$F$634,4,FALSE),""))</f>
      </c>
      <c r="G12566" s="84">
        <f>IF($E12566="","",IFERROR(VLOOKUP(TRIM(E12566&amp;""),'Référentiel Articles'!$A$2:$F$634,5,FALSE),""))</f>
      </c>
      <c r="H12566" s="85" t="str">
        <v/>
      </c>
      <c r="I12566" s="84">
        <f>IF($E12566="","",IFERROR(VLOOKUP(TRIM(E12566&amp;""),'Référentiel Articles'!$A$2:$F$634,6,FALSE),""))</f>
      </c>
      <c r="J12566" s="90">
        <f>IF(OR($E12566="",$H12566=""),"",$H12566*$I12566)</f>
      </c>
      <c r="K12566" s="87" t="str">
        <v/>
      </c>
    </row>
    <row r="12567">
      <c r="A12567" s="74" t="str">
        <v/>
      </c>
      <c r="B12567" s="74" t="str">
        <v/>
      </c>
      <c r="C12567" s="75">
        <f>IF($E12567="","",IFERROR(VLOOKUP(TRIM(E12567&amp;""),'Référentiel Articles'!$A$2:$F$634,2,FALSE),""))</f>
      </c>
      <c r="D12567" s="75">
        <f>IF($E12567="","",IFERROR(VLOOKUP(TRIM(E12567&amp;""),'Référentiel Articles'!$A$2:$F$634,3,FALSE),""))</f>
      </c>
      <c r="E12567" s="74" t="str">
        <v/>
      </c>
      <c r="F12567" s="75">
        <f>IF($E12567="","",IFERROR(VLOOKUP(TRIM(E12567&amp;""),'Référentiel Articles'!$A$2:$F$634,4,FALSE),""))</f>
      </c>
      <c r="G12567" s="76">
        <f>IF($E12567="","",IFERROR(VLOOKUP(TRIM(E12567&amp;""),'Référentiel Articles'!$A$2:$F$634,5,FALSE),""))</f>
      </c>
      <c r="H12567" s="77" t="str">
        <v/>
      </c>
      <c r="I12567" s="76">
        <f>IF($E12567="","",IFERROR(VLOOKUP(TRIM(E12567&amp;""),'Référentiel Articles'!$A$2:$F$634,6,FALSE),""))</f>
      </c>
      <c r="J12567" s="78">
        <f>IF(OR($E12567="",$H12567=""),"",$H12567*$I12567)</f>
      </c>
      <c r="K12567" s="79" t="str">
        <v/>
      </c>
    </row>
    <row r="12568">
      <c r="A12568" s="81" t="str">
        <v/>
      </c>
      <c r="B12568" s="81" t="str">
        <v/>
      </c>
      <c r="C12568" s="83">
        <f>IF($E12568="","",IFERROR(VLOOKUP(TRIM(E12568&amp;""),'Référentiel Articles'!$A$2:$F$634,2,FALSE),""))</f>
      </c>
      <c r="D12568" s="83">
        <f>IF($E12568="","",IFERROR(VLOOKUP(TRIM(E12568&amp;""),'Référentiel Articles'!$A$2:$F$634,3,FALSE),""))</f>
      </c>
      <c r="E12568" s="81" t="str">
        <v/>
      </c>
      <c r="F12568" s="83">
        <f>IF($E12568="","",IFERROR(VLOOKUP(TRIM(E12568&amp;""),'Référentiel Articles'!$A$2:$F$634,4,FALSE),""))</f>
      </c>
      <c r="G12568" s="84">
        <f>IF($E12568="","",IFERROR(VLOOKUP(TRIM(E12568&amp;""),'Référentiel Articles'!$A$2:$F$634,5,FALSE),""))</f>
      </c>
      <c r="H12568" s="85" t="str">
        <v/>
      </c>
      <c r="I12568" s="84">
        <f>IF($E12568="","",IFERROR(VLOOKUP(TRIM(E12568&amp;""),'Référentiel Articles'!$A$2:$F$634,6,FALSE),""))</f>
      </c>
      <c r="J12568" s="90">
        <f>IF(OR($E12568="",$H12568=""),"",$H12568*$I12568)</f>
      </c>
      <c r="K12568" s="87" t="str">
        <v/>
      </c>
    </row>
    <row r="12569">
      <c r="A12569" s="74" t="str">
        <v/>
      </c>
      <c r="B12569" s="74" t="str">
        <v/>
      </c>
      <c r="C12569" s="75">
        <f>IF($E12569="","",IFERROR(VLOOKUP(TRIM(E12569&amp;""),'Référentiel Articles'!$A$2:$F$634,2,FALSE),""))</f>
      </c>
      <c r="D12569" s="75">
        <f>IF($E12569="","",IFERROR(VLOOKUP(TRIM(E12569&amp;""),'Référentiel Articles'!$A$2:$F$634,3,FALSE),""))</f>
      </c>
      <c r="E12569" s="74" t="str">
        <v/>
      </c>
      <c r="F12569" s="75">
        <f>IF($E12569="","",IFERROR(VLOOKUP(TRIM(E12569&amp;""),'Référentiel Articles'!$A$2:$F$634,4,FALSE),""))</f>
      </c>
      <c r="G12569" s="76">
        <f>IF($E12569="","",IFERROR(VLOOKUP(TRIM(E12569&amp;""),'Référentiel Articles'!$A$2:$F$634,5,FALSE),""))</f>
      </c>
      <c r="H12569" s="77" t="str">
        <v/>
      </c>
      <c r="I12569" s="76">
        <f>IF($E12569="","",IFERROR(VLOOKUP(TRIM(E12569&amp;""),'Référentiel Articles'!$A$2:$F$634,6,FALSE),""))</f>
      </c>
      <c r="J12569" s="78">
        <f>IF(OR($E12569="",$H12569=""),"",$H12569*$I12569)</f>
      </c>
      <c r="K12569" s="79" t="str">
        <v/>
      </c>
    </row>
    <row r="12570">
      <c r="A12570" s="81" t="str">
        <v/>
      </c>
      <c r="B12570" s="81" t="str">
        <v/>
      </c>
      <c r="C12570" s="83">
        <f>IF($E12570="","",IFERROR(VLOOKUP(TRIM(E12570&amp;""),'Référentiel Articles'!$A$2:$F$634,2,FALSE),""))</f>
      </c>
      <c r="D12570" s="83">
        <f>IF($E12570="","",IFERROR(VLOOKUP(TRIM(E12570&amp;""),'Référentiel Articles'!$A$2:$F$634,3,FALSE),""))</f>
      </c>
      <c r="E12570" s="81" t="str">
        <v/>
      </c>
      <c r="F12570" s="83">
        <f>IF($E12570="","",IFERROR(VLOOKUP(TRIM(E12570&amp;""),'Référentiel Articles'!$A$2:$F$634,4,FALSE),""))</f>
      </c>
      <c r="G12570" s="84">
        <f>IF($E12570="","",IFERROR(VLOOKUP(TRIM(E12570&amp;""),'Référentiel Articles'!$A$2:$F$634,5,FALSE),""))</f>
      </c>
      <c r="H12570" s="85" t="str">
        <v/>
      </c>
      <c r="I12570" s="84">
        <f>IF($E12570="","",IFERROR(VLOOKUP(TRIM(E12570&amp;""),'Référentiel Articles'!$A$2:$F$634,6,FALSE),""))</f>
      </c>
      <c r="J12570" s="90">
        <f>IF(OR($E12570="",$H12570=""),"",$H12570*$I12570)</f>
      </c>
      <c r="K12570" s="87" t="str">
        <v/>
      </c>
    </row>
    <row r="12571">
      <c r="A12571" s="74" t="str">
        <v/>
      </c>
      <c r="B12571" s="74" t="str">
        <v/>
      </c>
      <c r="C12571" s="75">
        <f>IF($E12571="","",IFERROR(VLOOKUP(TRIM(E12571&amp;""),'Référentiel Articles'!$A$2:$F$634,2,FALSE),""))</f>
      </c>
      <c r="D12571" s="75">
        <f>IF($E12571="","",IFERROR(VLOOKUP(TRIM(E12571&amp;""),'Référentiel Articles'!$A$2:$F$634,3,FALSE),""))</f>
      </c>
      <c r="E12571" s="74" t="str">
        <v/>
      </c>
      <c r="F12571" s="75">
        <f>IF($E12571="","",IFERROR(VLOOKUP(TRIM(E12571&amp;""),'Référentiel Articles'!$A$2:$F$634,4,FALSE),""))</f>
      </c>
      <c r="G12571" s="76">
        <f>IF($E12571="","",IFERROR(VLOOKUP(TRIM(E12571&amp;""),'Référentiel Articles'!$A$2:$F$634,5,FALSE),""))</f>
      </c>
      <c r="H12571" s="77" t="str">
        <v/>
      </c>
      <c r="I12571" s="76">
        <f>IF($E12571="","",IFERROR(VLOOKUP(TRIM(E12571&amp;""),'Référentiel Articles'!$A$2:$F$634,6,FALSE),""))</f>
      </c>
      <c r="J12571" s="78">
        <f>IF(OR($E12571="",$H12571=""),"",$H12571*$I12571)</f>
      </c>
      <c r="K12571" s="79" t="str">
        <v/>
      </c>
    </row>
    <row r="12572">
      <c r="A12572" s="81" t="str">
        <v/>
      </c>
      <c r="B12572" s="81" t="str">
        <v/>
      </c>
      <c r="C12572" s="83">
        <f>IF($E12572="","",IFERROR(VLOOKUP(TRIM(E12572&amp;""),'Référentiel Articles'!$A$2:$F$634,2,FALSE),""))</f>
      </c>
      <c r="D12572" s="83">
        <f>IF($E12572="","",IFERROR(VLOOKUP(TRIM(E12572&amp;""),'Référentiel Articles'!$A$2:$F$634,3,FALSE),""))</f>
      </c>
      <c r="E12572" s="81" t="str">
        <v/>
      </c>
      <c r="F12572" s="83">
        <f>IF($E12572="","",IFERROR(VLOOKUP(TRIM(E12572&amp;""),'Référentiel Articles'!$A$2:$F$634,4,FALSE),""))</f>
      </c>
      <c r="G12572" s="84">
        <f>IF($E12572="","",IFERROR(VLOOKUP(TRIM(E12572&amp;""),'Référentiel Articles'!$A$2:$F$634,5,FALSE),""))</f>
      </c>
      <c r="H12572" s="85" t="str">
        <v/>
      </c>
      <c r="I12572" s="84">
        <f>IF($E12572="","",IFERROR(VLOOKUP(TRIM(E12572&amp;""),'Référentiel Articles'!$A$2:$F$634,6,FALSE),""))</f>
      </c>
      <c r="J12572" s="90">
        <f>IF(OR($E12572="",$H12572=""),"",$H12572*$I12572)</f>
      </c>
      <c r="K12572" s="87" t="str">
        <v/>
      </c>
    </row>
    <row r="12573">
      <c r="A12573" s="74" t="str">
        <v/>
      </c>
      <c r="B12573" s="74" t="str">
        <v/>
      </c>
      <c r="C12573" s="75">
        <f>IF($E12573="","",IFERROR(VLOOKUP(TRIM(E12573&amp;""),'Référentiel Articles'!$A$2:$F$634,2,FALSE),""))</f>
      </c>
      <c r="D12573" s="75">
        <f>IF($E12573="","",IFERROR(VLOOKUP(TRIM(E12573&amp;""),'Référentiel Articles'!$A$2:$F$634,3,FALSE),""))</f>
      </c>
      <c r="E12573" s="74" t="str">
        <v/>
      </c>
      <c r="F12573" s="75">
        <f>IF($E12573="","",IFERROR(VLOOKUP(TRIM(E12573&amp;""),'Référentiel Articles'!$A$2:$F$634,4,FALSE),""))</f>
      </c>
      <c r="G12573" s="76">
        <f>IF($E12573="","",IFERROR(VLOOKUP(TRIM(E12573&amp;""),'Référentiel Articles'!$A$2:$F$634,5,FALSE),""))</f>
      </c>
      <c r="H12573" s="77" t="str">
        <v/>
      </c>
      <c r="I12573" s="76">
        <f>IF($E12573="","",IFERROR(VLOOKUP(TRIM(E12573&amp;""),'Référentiel Articles'!$A$2:$F$634,6,FALSE),""))</f>
      </c>
      <c r="J12573" s="78">
        <f>IF(OR($E12573="",$H12573=""),"",$H12573*$I12573)</f>
      </c>
      <c r="K12573" s="79" t="str">
        <v/>
      </c>
    </row>
    <row r="12574">
      <c r="A12574" s="81" t="str">
        <v/>
      </c>
      <c r="B12574" s="81" t="str">
        <v/>
      </c>
      <c r="C12574" s="83">
        <f>IF($E12574="","",IFERROR(VLOOKUP(TRIM(E12574&amp;""),'Référentiel Articles'!$A$2:$F$634,2,FALSE),""))</f>
      </c>
      <c r="D12574" s="83">
        <f>IF($E12574="","",IFERROR(VLOOKUP(TRIM(E12574&amp;""),'Référentiel Articles'!$A$2:$F$634,3,FALSE),""))</f>
      </c>
      <c r="E12574" s="81" t="str">
        <v/>
      </c>
      <c r="F12574" s="83">
        <f>IF($E12574="","",IFERROR(VLOOKUP(TRIM(E12574&amp;""),'Référentiel Articles'!$A$2:$F$634,4,FALSE),""))</f>
      </c>
      <c r="G12574" s="84">
        <f>IF($E12574="","",IFERROR(VLOOKUP(TRIM(E12574&amp;""),'Référentiel Articles'!$A$2:$F$634,5,FALSE),""))</f>
      </c>
      <c r="H12574" s="85" t="str">
        <v/>
      </c>
      <c r="I12574" s="84">
        <f>IF($E12574="","",IFERROR(VLOOKUP(TRIM(E12574&amp;""),'Référentiel Articles'!$A$2:$F$634,6,FALSE),""))</f>
      </c>
      <c r="J12574" s="90">
        <f>IF(OR($E12574="",$H12574=""),"",$H12574*$I12574)</f>
      </c>
      <c r="K12574" s="87" t="str">
        <v/>
      </c>
    </row>
    <row r="12575">
      <c r="A12575" s="74" t="str">
        <v/>
      </c>
      <c r="B12575" s="74" t="str">
        <v/>
      </c>
      <c r="C12575" s="75">
        <f>IF($E12575="","",IFERROR(VLOOKUP(TRIM(E12575&amp;""),'Référentiel Articles'!$A$2:$F$634,2,FALSE),""))</f>
      </c>
      <c r="D12575" s="75">
        <f>IF($E12575="","",IFERROR(VLOOKUP(TRIM(E12575&amp;""),'Référentiel Articles'!$A$2:$F$634,3,FALSE),""))</f>
      </c>
      <c r="E12575" s="74" t="str">
        <v/>
      </c>
      <c r="F12575" s="75">
        <f>IF($E12575="","",IFERROR(VLOOKUP(TRIM(E12575&amp;""),'Référentiel Articles'!$A$2:$F$634,4,FALSE),""))</f>
      </c>
      <c r="G12575" s="76">
        <f>IF($E12575="","",IFERROR(VLOOKUP(TRIM(E12575&amp;""),'Référentiel Articles'!$A$2:$F$634,5,FALSE),""))</f>
      </c>
      <c r="H12575" s="77" t="str">
        <v/>
      </c>
      <c r="I12575" s="76">
        <f>IF($E12575="","",IFERROR(VLOOKUP(TRIM(E12575&amp;""),'Référentiel Articles'!$A$2:$F$634,6,FALSE),""))</f>
      </c>
      <c r="J12575" s="78">
        <f>IF(OR($E12575="",$H12575=""),"",$H12575*$I12575)</f>
      </c>
      <c r="K12575" s="79" t="str">
        <v/>
      </c>
    </row>
    <row r="12576">
      <c r="A12576" s="81" t="str">
        <v/>
      </c>
      <c r="B12576" s="81" t="str">
        <v/>
      </c>
      <c r="C12576" s="83">
        <f>IF($E12576="","",IFERROR(VLOOKUP(TRIM(E12576&amp;""),'Référentiel Articles'!$A$2:$F$634,2,FALSE),""))</f>
      </c>
      <c r="D12576" s="83">
        <f>IF($E12576="","",IFERROR(VLOOKUP(TRIM(E12576&amp;""),'Référentiel Articles'!$A$2:$F$634,3,FALSE),""))</f>
      </c>
      <c r="E12576" s="81" t="str">
        <v/>
      </c>
      <c r="F12576" s="83">
        <f>IF($E12576="","",IFERROR(VLOOKUP(TRIM(E12576&amp;""),'Référentiel Articles'!$A$2:$F$634,4,FALSE),""))</f>
      </c>
      <c r="G12576" s="84">
        <f>IF($E12576="","",IFERROR(VLOOKUP(TRIM(E12576&amp;""),'Référentiel Articles'!$A$2:$F$634,5,FALSE),""))</f>
      </c>
      <c r="H12576" s="85" t="str">
        <v/>
      </c>
      <c r="I12576" s="84">
        <f>IF($E12576="","",IFERROR(VLOOKUP(TRIM(E12576&amp;""),'Référentiel Articles'!$A$2:$F$634,6,FALSE),""))</f>
      </c>
      <c r="J12576" s="90">
        <f>IF(OR($E12576="",$H12576=""),"",$H12576*$I12576)</f>
      </c>
      <c r="K12576" s="87" t="str">
        <v/>
      </c>
    </row>
    <row r="12577">
      <c r="A12577" s="74" t="str">
        <v/>
      </c>
      <c r="B12577" s="74" t="str">
        <v/>
      </c>
      <c r="C12577" s="75">
        <f>IF($E12577="","",IFERROR(VLOOKUP(TRIM(E12577&amp;""),'Référentiel Articles'!$A$2:$F$634,2,FALSE),""))</f>
      </c>
      <c r="D12577" s="75">
        <f>IF($E12577="","",IFERROR(VLOOKUP(TRIM(E12577&amp;""),'Référentiel Articles'!$A$2:$F$634,3,FALSE),""))</f>
      </c>
      <c r="E12577" s="74" t="str">
        <v/>
      </c>
      <c r="F12577" s="75">
        <f>IF($E12577="","",IFERROR(VLOOKUP(TRIM(E12577&amp;""),'Référentiel Articles'!$A$2:$F$634,4,FALSE),""))</f>
      </c>
      <c r="G12577" s="76">
        <f>IF($E12577="","",IFERROR(VLOOKUP(TRIM(E12577&amp;""),'Référentiel Articles'!$A$2:$F$634,5,FALSE),""))</f>
      </c>
      <c r="H12577" s="77" t="str">
        <v/>
      </c>
      <c r="I12577" s="76">
        <f>IF($E12577="","",IFERROR(VLOOKUP(TRIM(E12577&amp;""),'Référentiel Articles'!$A$2:$F$634,6,FALSE),""))</f>
      </c>
      <c r="J12577" s="78">
        <f>IF(OR($E12577="",$H12577=""),"",$H12577*$I12577)</f>
      </c>
      <c r="K12577" s="79" t="str">
        <v/>
      </c>
    </row>
    <row r="12578">
      <c r="A12578" s="81" t="str">
        <v/>
      </c>
      <c r="B12578" s="81" t="str">
        <v/>
      </c>
      <c r="C12578" s="83">
        <f>IF($E12578="","",IFERROR(VLOOKUP(TRIM(E12578&amp;""),'Référentiel Articles'!$A$2:$F$634,2,FALSE),""))</f>
      </c>
      <c r="D12578" s="83">
        <f>IF($E12578="","",IFERROR(VLOOKUP(TRIM(E12578&amp;""),'Référentiel Articles'!$A$2:$F$634,3,FALSE),""))</f>
      </c>
      <c r="E12578" s="81" t="str">
        <v/>
      </c>
      <c r="F12578" s="83">
        <f>IF($E12578="","",IFERROR(VLOOKUP(TRIM(E12578&amp;""),'Référentiel Articles'!$A$2:$F$634,4,FALSE),""))</f>
      </c>
      <c r="G12578" s="84">
        <f>IF($E12578="","",IFERROR(VLOOKUP(TRIM(E12578&amp;""),'Référentiel Articles'!$A$2:$F$634,5,FALSE),""))</f>
      </c>
      <c r="H12578" s="85" t="str">
        <v/>
      </c>
      <c r="I12578" s="84">
        <f>IF($E12578="","",IFERROR(VLOOKUP(TRIM(E12578&amp;""),'Référentiel Articles'!$A$2:$F$634,6,FALSE),""))</f>
      </c>
      <c r="J12578" s="90">
        <f>IF(OR($E12578="",$H12578=""),"",$H12578*$I12578)</f>
      </c>
      <c r="K12578" s="87" t="str">
        <v/>
      </c>
    </row>
    <row r="12579">
      <c r="A12579" s="74" t="str">
        <v/>
      </c>
      <c r="B12579" s="74" t="str">
        <v/>
      </c>
      <c r="C12579" s="75">
        <f>IF($E12579="","",IFERROR(VLOOKUP(TRIM(E12579&amp;""),'Référentiel Articles'!$A$2:$F$634,2,FALSE),""))</f>
      </c>
      <c r="D12579" s="75">
        <f>IF($E12579="","",IFERROR(VLOOKUP(TRIM(E12579&amp;""),'Référentiel Articles'!$A$2:$F$634,3,FALSE),""))</f>
      </c>
      <c r="E12579" s="74" t="str">
        <v/>
      </c>
      <c r="F12579" s="75">
        <f>IF($E12579="","",IFERROR(VLOOKUP(TRIM(E12579&amp;""),'Référentiel Articles'!$A$2:$F$634,4,FALSE),""))</f>
      </c>
      <c r="G12579" s="76">
        <f>IF($E12579="","",IFERROR(VLOOKUP(TRIM(E12579&amp;""),'Référentiel Articles'!$A$2:$F$634,5,FALSE),""))</f>
      </c>
      <c r="H12579" s="77" t="str">
        <v/>
      </c>
      <c r="I12579" s="76">
        <f>IF($E12579="","",IFERROR(VLOOKUP(TRIM(E12579&amp;""),'Référentiel Articles'!$A$2:$F$634,6,FALSE),""))</f>
      </c>
      <c r="J12579" s="78">
        <f>IF(OR($E12579="",$H12579=""),"",$H12579*$I12579)</f>
      </c>
      <c r="K12579" s="79" t="str">
        <v/>
      </c>
    </row>
    <row r="12580">
      <c r="A12580" s="81" t="str">
        <v/>
      </c>
      <c r="B12580" s="81" t="str">
        <v/>
      </c>
      <c r="C12580" s="83">
        <f>IF($E12580="","",IFERROR(VLOOKUP(TRIM(E12580&amp;""),'Référentiel Articles'!$A$2:$F$634,2,FALSE),""))</f>
      </c>
      <c r="D12580" s="83">
        <f>IF($E12580="","",IFERROR(VLOOKUP(TRIM(E12580&amp;""),'Référentiel Articles'!$A$2:$F$634,3,FALSE),""))</f>
      </c>
      <c r="E12580" s="81" t="str">
        <v/>
      </c>
      <c r="F12580" s="83">
        <f>IF($E12580="","",IFERROR(VLOOKUP(TRIM(E12580&amp;""),'Référentiel Articles'!$A$2:$F$634,4,FALSE),""))</f>
      </c>
      <c r="G12580" s="84">
        <f>IF($E12580="","",IFERROR(VLOOKUP(TRIM(E12580&amp;""),'Référentiel Articles'!$A$2:$F$634,5,FALSE),""))</f>
      </c>
      <c r="H12580" s="85" t="str">
        <v/>
      </c>
      <c r="I12580" s="84">
        <f>IF($E12580="","",IFERROR(VLOOKUP(TRIM(E12580&amp;""),'Référentiel Articles'!$A$2:$F$634,6,FALSE),""))</f>
      </c>
      <c r="J12580" s="90">
        <f>IF(OR($E12580="",$H12580=""),"",$H12580*$I12580)</f>
      </c>
      <c r="K12580" s="87" t="str">
        <v/>
      </c>
    </row>
    <row r="12581">
      <c r="A12581" s="74" t="str">
        <v/>
      </c>
      <c r="B12581" s="74" t="str">
        <v/>
      </c>
      <c r="C12581" s="75">
        <f>IF($E12581="","",IFERROR(VLOOKUP(TRIM(E12581&amp;""),'Référentiel Articles'!$A$2:$F$634,2,FALSE),""))</f>
      </c>
      <c r="D12581" s="75">
        <f>IF($E12581="","",IFERROR(VLOOKUP(TRIM(E12581&amp;""),'Référentiel Articles'!$A$2:$F$634,3,FALSE),""))</f>
      </c>
      <c r="E12581" s="74" t="str">
        <v/>
      </c>
      <c r="F12581" s="75">
        <f>IF($E12581="","",IFERROR(VLOOKUP(TRIM(E12581&amp;""),'Référentiel Articles'!$A$2:$F$634,4,FALSE),""))</f>
      </c>
      <c r="G12581" s="76">
        <f>IF($E12581="","",IFERROR(VLOOKUP(TRIM(E12581&amp;""),'Référentiel Articles'!$A$2:$F$634,5,FALSE),""))</f>
      </c>
      <c r="H12581" s="77" t="str">
        <v/>
      </c>
      <c r="I12581" s="76">
        <f>IF($E12581="","",IFERROR(VLOOKUP(TRIM(E12581&amp;""),'Référentiel Articles'!$A$2:$F$634,6,FALSE),""))</f>
      </c>
      <c r="J12581" s="78">
        <f>IF(OR($E12581="",$H12581=""),"",$H12581*$I12581)</f>
      </c>
      <c r="K12581" s="79" t="str">
        <v/>
      </c>
    </row>
    <row r="12582">
      <c r="A12582" s="81" t="str">
        <v/>
      </c>
      <c r="B12582" s="81" t="str">
        <v/>
      </c>
      <c r="C12582" s="83">
        <f>IF($E12582="","",IFERROR(VLOOKUP(TRIM(E12582&amp;""),'Référentiel Articles'!$A$2:$F$634,2,FALSE),""))</f>
      </c>
      <c r="D12582" s="83">
        <f>IF($E12582="","",IFERROR(VLOOKUP(TRIM(E12582&amp;""),'Référentiel Articles'!$A$2:$F$634,3,FALSE),""))</f>
      </c>
      <c r="E12582" s="81" t="str">
        <v/>
      </c>
      <c r="F12582" s="83">
        <f>IF($E12582="","",IFERROR(VLOOKUP(TRIM(E12582&amp;""),'Référentiel Articles'!$A$2:$F$634,4,FALSE),""))</f>
      </c>
      <c r="G12582" s="84">
        <f>IF($E12582="","",IFERROR(VLOOKUP(TRIM(E12582&amp;""),'Référentiel Articles'!$A$2:$F$634,5,FALSE),""))</f>
      </c>
      <c r="H12582" s="85" t="str">
        <v/>
      </c>
      <c r="I12582" s="84">
        <f>IF($E12582="","",IFERROR(VLOOKUP(TRIM(E12582&amp;""),'Référentiel Articles'!$A$2:$F$634,6,FALSE),""))</f>
      </c>
      <c r="J12582" s="90">
        <f>IF(OR($E12582="",$H12582=""),"",$H12582*$I12582)</f>
      </c>
      <c r="K12582" s="87" t="str">
        <v/>
      </c>
    </row>
    <row r="12583">
      <c r="A12583" s="74" t="str">
        <v/>
      </c>
      <c r="B12583" s="74" t="str">
        <v/>
      </c>
      <c r="C12583" s="75">
        <f>IF($E12583="","",IFERROR(VLOOKUP(TRIM(E12583&amp;""),'Référentiel Articles'!$A$2:$F$634,2,FALSE),""))</f>
      </c>
      <c r="D12583" s="75">
        <f>IF($E12583="","",IFERROR(VLOOKUP(TRIM(E12583&amp;""),'Référentiel Articles'!$A$2:$F$634,3,FALSE),""))</f>
      </c>
      <c r="E12583" s="74" t="str">
        <v/>
      </c>
      <c r="F12583" s="75">
        <f>IF($E12583="","",IFERROR(VLOOKUP(TRIM(E12583&amp;""),'Référentiel Articles'!$A$2:$F$634,4,FALSE),""))</f>
      </c>
      <c r="G12583" s="76">
        <f>IF($E12583="","",IFERROR(VLOOKUP(TRIM(E12583&amp;""),'Référentiel Articles'!$A$2:$F$634,5,FALSE),""))</f>
      </c>
      <c r="H12583" s="77" t="str">
        <v/>
      </c>
      <c r="I12583" s="76">
        <f>IF($E12583="","",IFERROR(VLOOKUP(TRIM(E12583&amp;""),'Référentiel Articles'!$A$2:$F$634,6,FALSE),""))</f>
      </c>
      <c r="J12583" s="78">
        <f>IF(OR($E12583="",$H12583=""),"",$H12583*$I12583)</f>
      </c>
      <c r="K12583" s="79" t="str">
        <v/>
      </c>
    </row>
    <row r="12584">
      <c r="A12584" s="81" t="str">
        <v/>
      </c>
      <c r="B12584" s="81" t="str">
        <v/>
      </c>
      <c r="C12584" s="83">
        <f>IF($E12584="","",IFERROR(VLOOKUP(TRIM(E12584&amp;""),'Référentiel Articles'!$A$2:$F$634,2,FALSE),""))</f>
      </c>
      <c r="D12584" s="83">
        <f>IF($E12584="","",IFERROR(VLOOKUP(TRIM(E12584&amp;""),'Référentiel Articles'!$A$2:$F$634,3,FALSE),""))</f>
      </c>
      <c r="E12584" s="81" t="str">
        <v/>
      </c>
      <c r="F12584" s="83">
        <f>IF($E12584="","",IFERROR(VLOOKUP(TRIM(E12584&amp;""),'Référentiel Articles'!$A$2:$F$634,4,FALSE),""))</f>
      </c>
      <c r="G12584" s="84">
        <f>IF($E12584="","",IFERROR(VLOOKUP(TRIM(E12584&amp;""),'Référentiel Articles'!$A$2:$F$634,5,FALSE),""))</f>
      </c>
      <c r="H12584" s="85" t="str">
        <v/>
      </c>
      <c r="I12584" s="84">
        <f>IF($E12584="","",IFERROR(VLOOKUP(TRIM(E12584&amp;""),'Référentiel Articles'!$A$2:$F$634,6,FALSE),""))</f>
      </c>
      <c r="J12584" s="90">
        <f>IF(OR($E12584="",$H12584=""),"",$H12584*$I12584)</f>
      </c>
      <c r="K12584" s="87" t="str">
        <v/>
      </c>
    </row>
    <row r="12585">
      <c r="A12585" s="74" t="str">
        <v/>
      </c>
      <c r="B12585" s="74" t="str">
        <v/>
      </c>
      <c r="C12585" s="75">
        <f>IF($E12585="","",IFERROR(VLOOKUP(TRIM(E12585&amp;""),'Référentiel Articles'!$A$2:$F$634,2,FALSE),""))</f>
      </c>
      <c r="D12585" s="75">
        <f>IF($E12585="","",IFERROR(VLOOKUP(TRIM(E12585&amp;""),'Référentiel Articles'!$A$2:$F$634,3,FALSE),""))</f>
      </c>
      <c r="E12585" s="74" t="str">
        <v/>
      </c>
      <c r="F12585" s="75">
        <f>IF($E12585="","",IFERROR(VLOOKUP(TRIM(E12585&amp;""),'Référentiel Articles'!$A$2:$F$634,4,FALSE),""))</f>
      </c>
      <c r="G12585" s="76">
        <f>IF($E12585="","",IFERROR(VLOOKUP(TRIM(E12585&amp;""),'Référentiel Articles'!$A$2:$F$634,5,FALSE),""))</f>
      </c>
      <c r="H12585" s="77" t="str">
        <v/>
      </c>
      <c r="I12585" s="76">
        <f>IF($E12585="","",IFERROR(VLOOKUP(TRIM(E12585&amp;""),'Référentiel Articles'!$A$2:$F$634,6,FALSE),""))</f>
      </c>
      <c r="J12585" s="78">
        <f>IF(OR($E12585="",$H12585=""),"",$H12585*$I12585)</f>
      </c>
      <c r="K12585" s="79" t="str">
        <v/>
      </c>
    </row>
    <row r="12586">
      <c r="A12586" s="81" t="str">
        <v/>
      </c>
      <c r="B12586" s="81" t="str">
        <v/>
      </c>
      <c r="C12586" s="83">
        <f>IF($E12586="","",IFERROR(VLOOKUP(TRIM(E12586&amp;""),'Référentiel Articles'!$A$2:$F$634,2,FALSE),""))</f>
      </c>
      <c r="D12586" s="83">
        <f>IF($E12586="","",IFERROR(VLOOKUP(TRIM(E12586&amp;""),'Référentiel Articles'!$A$2:$F$634,3,FALSE),""))</f>
      </c>
      <c r="E12586" s="81" t="str">
        <v/>
      </c>
      <c r="F12586" s="83">
        <f>IF($E12586="","",IFERROR(VLOOKUP(TRIM(E12586&amp;""),'Référentiel Articles'!$A$2:$F$634,4,FALSE),""))</f>
      </c>
      <c r="G12586" s="84">
        <f>IF($E12586="","",IFERROR(VLOOKUP(TRIM(E12586&amp;""),'Référentiel Articles'!$A$2:$F$634,5,FALSE),""))</f>
      </c>
      <c r="H12586" s="85" t="str">
        <v/>
      </c>
      <c r="I12586" s="84">
        <f>IF($E12586="","",IFERROR(VLOOKUP(TRIM(E12586&amp;""),'Référentiel Articles'!$A$2:$F$634,6,FALSE),""))</f>
      </c>
      <c r="J12586" s="90">
        <f>IF(OR($E12586="",$H12586=""),"",$H12586*$I12586)</f>
      </c>
      <c r="K12586" s="87" t="str">
        <v/>
      </c>
    </row>
    <row r="12587">
      <c r="A12587" s="74" t="str">
        <v/>
      </c>
      <c r="B12587" s="74" t="str">
        <v/>
      </c>
      <c r="C12587" s="75">
        <f>IF($E12587="","",IFERROR(VLOOKUP(TRIM(E12587&amp;""),'Référentiel Articles'!$A$2:$F$634,2,FALSE),""))</f>
      </c>
      <c r="D12587" s="75">
        <f>IF($E12587="","",IFERROR(VLOOKUP(TRIM(E12587&amp;""),'Référentiel Articles'!$A$2:$F$634,3,FALSE),""))</f>
      </c>
      <c r="E12587" s="74" t="str">
        <v/>
      </c>
      <c r="F12587" s="75">
        <f>IF($E12587="","",IFERROR(VLOOKUP(TRIM(E12587&amp;""),'Référentiel Articles'!$A$2:$F$634,4,FALSE),""))</f>
      </c>
      <c r="G12587" s="76">
        <f>IF($E12587="","",IFERROR(VLOOKUP(TRIM(E12587&amp;""),'Référentiel Articles'!$A$2:$F$634,5,FALSE),""))</f>
      </c>
      <c r="H12587" s="77" t="str">
        <v/>
      </c>
      <c r="I12587" s="76">
        <f>IF($E12587="","",IFERROR(VLOOKUP(TRIM(E12587&amp;""),'Référentiel Articles'!$A$2:$F$634,6,FALSE),""))</f>
      </c>
      <c r="J12587" s="78">
        <f>IF(OR($E12587="",$H12587=""),"",$H12587*$I12587)</f>
      </c>
      <c r="K12587" s="79" t="str">
        <v/>
      </c>
    </row>
    <row r="12588">
      <c r="A12588" s="81" t="str">
        <v/>
      </c>
      <c r="B12588" s="81" t="str">
        <v/>
      </c>
      <c r="C12588" s="83">
        <f>IF($E12588="","",IFERROR(VLOOKUP(TRIM(E12588&amp;""),'Référentiel Articles'!$A$2:$F$634,2,FALSE),""))</f>
      </c>
      <c r="D12588" s="83">
        <f>IF($E12588="","",IFERROR(VLOOKUP(TRIM(E12588&amp;""),'Référentiel Articles'!$A$2:$F$634,3,FALSE),""))</f>
      </c>
      <c r="E12588" s="81" t="str">
        <v/>
      </c>
      <c r="F12588" s="83">
        <f>IF($E12588="","",IFERROR(VLOOKUP(TRIM(E12588&amp;""),'Référentiel Articles'!$A$2:$F$634,4,FALSE),""))</f>
      </c>
      <c r="G12588" s="84">
        <f>IF($E12588="","",IFERROR(VLOOKUP(TRIM(E12588&amp;""),'Référentiel Articles'!$A$2:$F$634,5,FALSE),""))</f>
      </c>
      <c r="H12588" s="85" t="str">
        <v/>
      </c>
      <c r="I12588" s="84">
        <f>IF($E12588="","",IFERROR(VLOOKUP(TRIM(E12588&amp;""),'Référentiel Articles'!$A$2:$F$634,6,FALSE),""))</f>
      </c>
      <c r="J12588" s="90">
        <f>IF(OR($E12588="",$H12588=""),"",$H12588*$I12588)</f>
      </c>
      <c r="K12588" s="87" t="str">
        <v/>
      </c>
    </row>
    <row r="12589">
      <c r="A12589" s="74" t="str">
        <v/>
      </c>
      <c r="B12589" s="74" t="str">
        <v/>
      </c>
      <c r="C12589" s="75">
        <f>IF($E12589="","",IFERROR(VLOOKUP(TRIM(E12589&amp;""),'Référentiel Articles'!$A$2:$F$634,2,FALSE),""))</f>
      </c>
      <c r="D12589" s="75">
        <f>IF($E12589="","",IFERROR(VLOOKUP(TRIM(E12589&amp;""),'Référentiel Articles'!$A$2:$F$634,3,FALSE),""))</f>
      </c>
      <c r="E12589" s="74" t="str">
        <v/>
      </c>
      <c r="F12589" s="75">
        <f>IF($E12589="","",IFERROR(VLOOKUP(TRIM(E12589&amp;""),'Référentiel Articles'!$A$2:$F$634,4,FALSE),""))</f>
      </c>
      <c r="G12589" s="76">
        <f>IF($E12589="","",IFERROR(VLOOKUP(TRIM(E12589&amp;""),'Référentiel Articles'!$A$2:$F$634,5,FALSE),""))</f>
      </c>
      <c r="H12589" s="77" t="str">
        <v/>
      </c>
      <c r="I12589" s="76">
        <f>IF($E12589="","",IFERROR(VLOOKUP(TRIM(E12589&amp;""),'Référentiel Articles'!$A$2:$F$634,6,FALSE),""))</f>
      </c>
      <c r="J12589" s="78">
        <f>IF(OR($E12589="",$H12589=""),"",$H12589*$I12589)</f>
      </c>
      <c r="K12589" s="79" t="str">
        <v/>
      </c>
    </row>
    <row r="12590">
      <c r="A12590" s="81" t="str">
        <v/>
      </c>
      <c r="B12590" s="81" t="str">
        <v/>
      </c>
      <c r="C12590" s="83">
        <f>IF($E12590="","",IFERROR(VLOOKUP(TRIM(E12590&amp;""),'Référentiel Articles'!$A$2:$F$634,2,FALSE),""))</f>
      </c>
      <c r="D12590" s="83">
        <f>IF($E12590="","",IFERROR(VLOOKUP(TRIM(E12590&amp;""),'Référentiel Articles'!$A$2:$F$634,3,FALSE),""))</f>
      </c>
      <c r="E12590" s="81" t="str">
        <v/>
      </c>
      <c r="F12590" s="83">
        <f>IF($E12590="","",IFERROR(VLOOKUP(TRIM(E12590&amp;""),'Référentiel Articles'!$A$2:$F$634,4,FALSE),""))</f>
      </c>
      <c r="G12590" s="84">
        <f>IF($E12590="","",IFERROR(VLOOKUP(TRIM(E12590&amp;""),'Référentiel Articles'!$A$2:$F$634,5,FALSE),""))</f>
      </c>
      <c r="H12590" s="85" t="str">
        <v/>
      </c>
      <c r="I12590" s="84">
        <f>IF($E12590="","",IFERROR(VLOOKUP(TRIM(E12590&amp;""),'Référentiel Articles'!$A$2:$F$634,6,FALSE),""))</f>
      </c>
      <c r="J12590" s="90">
        <f>IF(OR($E12590="",$H12590=""),"",$H12590*$I12590)</f>
      </c>
      <c r="K12590" s="87" t="str">
        <v/>
      </c>
    </row>
    <row r="12591">
      <c r="A12591" s="74" t="str">
        <v/>
      </c>
      <c r="B12591" s="74" t="str">
        <v/>
      </c>
      <c r="C12591" s="75">
        <f>IF($E12591="","",IFERROR(VLOOKUP(TRIM(E12591&amp;""),'Référentiel Articles'!$A$2:$F$634,2,FALSE),""))</f>
      </c>
      <c r="D12591" s="75">
        <f>IF($E12591="","",IFERROR(VLOOKUP(TRIM(E12591&amp;""),'Référentiel Articles'!$A$2:$F$634,3,FALSE),""))</f>
      </c>
      <c r="E12591" s="74" t="str">
        <v/>
      </c>
      <c r="F12591" s="75">
        <f>IF($E12591="","",IFERROR(VLOOKUP(TRIM(E12591&amp;""),'Référentiel Articles'!$A$2:$F$634,4,FALSE),""))</f>
      </c>
      <c r="G12591" s="76">
        <f>IF($E12591="","",IFERROR(VLOOKUP(TRIM(E12591&amp;""),'Référentiel Articles'!$A$2:$F$634,5,FALSE),""))</f>
      </c>
      <c r="H12591" s="77" t="str">
        <v/>
      </c>
      <c r="I12591" s="76">
        <f>IF($E12591="","",IFERROR(VLOOKUP(TRIM(E12591&amp;""),'Référentiel Articles'!$A$2:$F$634,6,FALSE),""))</f>
      </c>
      <c r="J12591" s="78">
        <f>IF(OR($E12591="",$H12591=""),"",$H12591*$I12591)</f>
      </c>
      <c r="K12591" s="79" t="str">
        <v/>
      </c>
    </row>
    <row r="12592">
      <c r="A12592" s="81" t="str">
        <v/>
      </c>
      <c r="B12592" s="81" t="str">
        <v/>
      </c>
      <c r="C12592" s="83">
        <f>IF($E12592="","",IFERROR(VLOOKUP(TRIM(E12592&amp;""),'Référentiel Articles'!$A$2:$F$634,2,FALSE),""))</f>
      </c>
      <c r="D12592" s="83">
        <f>IF($E12592="","",IFERROR(VLOOKUP(TRIM(E12592&amp;""),'Référentiel Articles'!$A$2:$F$634,3,FALSE),""))</f>
      </c>
      <c r="E12592" s="81" t="str">
        <v/>
      </c>
      <c r="F12592" s="83">
        <f>IF($E12592="","",IFERROR(VLOOKUP(TRIM(E12592&amp;""),'Référentiel Articles'!$A$2:$F$634,4,FALSE),""))</f>
      </c>
      <c r="G12592" s="84">
        <f>IF($E12592="","",IFERROR(VLOOKUP(TRIM(E12592&amp;""),'Référentiel Articles'!$A$2:$F$634,5,FALSE),""))</f>
      </c>
      <c r="H12592" s="85" t="str">
        <v/>
      </c>
      <c r="I12592" s="84">
        <f>IF($E12592="","",IFERROR(VLOOKUP(TRIM(E12592&amp;""),'Référentiel Articles'!$A$2:$F$634,6,FALSE),""))</f>
      </c>
      <c r="J12592" s="90">
        <f>IF(OR($E12592="",$H12592=""),"",$H12592*$I12592)</f>
      </c>
      <c r="K12592" s="87" t="str">
        <v/>
      </c>
    </row>
    <row r="12593">
      <c r="A12593" s="74" t="str">
        <v/>
      </c>
      <c r="B12593" s="74" t="str">
        <v/>
      </c>
      <c r="C12593" s="75">
        <f>IF($E12593="","",IFERROR(VLOOKUP(TRIM(E12593&amp;""),'Référentiel Articles'!$A$2:$F$634,2,FALSE),""))</f>
      </c>
      <c r="D12593" s="75">
        <f>IF($E12593="","",IFERROR(VLOOKUP(TRIM(E12593&amp;""),'Référentiel Articles'!$A$2:$F$634,3,FALSE),""))</f>
      </c>
      <c r="E12593" s="74" t="str">
        <v/>
      </c>
      <c r="F12593" s="75">
        <f>IF($E12593="","",IFERROR(VLOOKUP(TRIM(E12593&amp;""),'Référentiel Articles'!$A$2:$F$634,4,FALSE),""))</f>
      </c>
      <c r="G12593" s="76">
        <f>IF($E12593="","",IFERROR(VLOOKUP(TRIM(E12593&amp;""),'Référentiel Articles'!$A$2:$F$634,5,FALSE),""))</f>
      </c>
      <c r="H12593" s="77" t="str">
        <v/>
      </c>
      <c r="I12593" s="76">
        <f>IF($E12593="","",IFERROR(VLOOKUP(TRIM(E12593&amp;""),'Référentiel Articles'!$A$2:$F$634,6,FALSE),""))</f>
      </c>
      <c r="J12593" s="78">
        <f>IF(OR($E12593="",$H12593=""),"",$H12593*$I12593)</f>
      </c>
      <c r="K12593" s="79" t="str">
        <v/>
      </c>
    </row>
    <row r="12594">
      <c r="A12594" s="81" t="str">
        <v/>
      </c>
      <c r="B12594" s="81" t="str">
        <v/>
      </c>
      <c r="C12594" s="83">
        <f>IF($E12594="","",IFERROR(VLOOKUP(TRIM(E12594&amp;""),'Référentiel Articles'!$A$2:$F$634,2,FALSE),""))</f>
      </c>
      <c r="D12594" s="83">
        <f>IF($E12594="","",IFERROR(VLOOKUP(TRIM(E12594&amp;""),'Référentiel Articles'!$A$2:$F$634,3,FALSE),""))</f>
      </c>
      <c r="E12594" s="81" t="str">
        <v/>
      </c>
      <c r="F12594" s="83">
        <f>IF($E12594="","",IFERROR(VLOOKUP(TRIM(E12594&amp;""),'Référentiel Articles'!$A$2:$F$634,4,FALSE),""))</f>
      </c>
      <c r="G12594" s="84">
        <f>IF($E12594="","",IFERROR(VLOOKUP(TRIM(E12594&amp;""),'Référentiel Articles'!$A$2:$F$634,5,FALSE),""))</f>
      </c>
      <c r="H12594" s="85" t="str">
        <v/>
      </c>
      <c r="I12594" s="84">
        <f>IF($E12594="","",IFERROR(VLOOKUP(TRIM(E12594&amp;""),'Référentiel Articles'!$A$2:$F$634,6,FALSE),""))</f>
      </c>
      <c r="J12594" s="90">
        <f>IF(OR($E12594="",$H12594=""),"",$H12594*$I12594)</f>
      </c>
      <c r="K12594" s="87" t="str">
        <v/>
      </c>
    </row>
    <row r="12595">
      <c r="A12595" s="74" t="str">
        <v/>
      </c>
      <c r="B12595" s="74" t="str">
        <v/>
      </c>
      <c r="C12595" s="75">
        <f>IF($E12595="","",IFERROR(VLOOKUP(TRIM(E12595&amp;""),'Référentiel Articles'!$A$2:$F$634,2,FALSE),""))</f>
      </c>
      <c r="D12595" s="75">
        <f>IF($E12595="","",IFERROR(VLOOKUP(TRIM(E12595&amp;""),'Référentiel Articles'!$A$2:$F$634,3,FALSE),""))</f>
      </c>
      <c r="E12595" s="74" t="str">
        <v/>
      </c>
      <c r="F12595" s="75">
        <f>IF($E12595="","",IFERROR(VLOOKUP(TRIM(E12595&amp;""),'Référentiel Articles'!$A$2:$F$634,4,FALSE),""))</f>
      </c>
      <c r="G12595" s="76">
        <f>IF($E12595="","",IFERROR(VLOOKUP(TRIM(E12595&amp;""),'Référentiel Articles'!$A$2:$F$634,5,FALSE),""))</f>
      </c>
      <c r="H12595" s="77" t="str">
        <v/>
      </c>
      <c r="I12595" s="76">
        <f>IF($E12595="","",IFERROR(VLOOKUP(TRIM(E12595&amp;""),'Référentiel Articles'!$A$2:$F$634,6,FALSE),""))</f>
      </c>
      <c r="J12595" s="78">
        <f>IF(OR($E12595="",$H12595=""),"",$H12595*$I12595)</f>
      </c>
      <c r="K12595" s="79" t="str">
        <v/>
      </c>
    </row>
    <row r="12596">
      <c r="A12596" s="81" t="str">
        <v/>
      </c>
      <c r="B12596" s="81" t="str">
        <v/>
      </c>
      <c r="C12596" s="83">
        <f>IF($E12596="","",IFERROR(VLOOKUP(TRIM(E12596&amp;""),'Référentiel Articles'!$A$2:$F$634,2,FALSE),""))</f>
      </c>
      <c r="D12596" s="83">
        <f>IF($E12596="","",IFERROR(VLOOKUP(TRIM(E12596&amp;""),'Référentiel Articles'!$A$2:$F$634,3,FALSE),""))</f>
      </c>
      <c r="E12596" s="81" t="str">
        <v/>
      </c>
      <c r="F12596" s="83">
        <f>IF($E12596="","",IFERROR(VLOOKUP(TRIM(E12596&amp;""),'Référentiel Articles'!$A$2:$F$634,4,FALSE),""))</f>
      </c>
      <c r="G12596" s="84">
        <f>IF($E12596="","",IFERROR(VLOOKUP(TRIM(E12596&amp;""),'Référentiel Articles'!$A$2:$F$634,5,FALSE),""))</f>
      </c>
      <c r="H12596" s="85" t="str">
        <v/>
      </c>
      <c r="I12596" s="84">
        <f>IF($E12596="","",IFERROR(VLOOKUP(TRIM(E12596&amp;""),'Référentiel Articles'!$A$2:$F$634,6,FALSE),""))</f>
      </c>
      <c r="J12596" s="90">
        <f>IF(OR($E12596="",$H12596=""),"",$H12596*$I12596)</f>
      </c>
      <c r="K12596" s="87" t="str">
        <v/>
      </c>
    </row>
    <row r="12597">
      <c r="A12597" s="74" t="str">
        <v/>
      </c>
      <c r="B12597" s="74" t="str">
        <v/>
      </c>
      <c r="C12597" s="75">
        <f>IF($E12597="","",IFERROR(VLOOKUP(TRIM(E12597&amp;""),'Référentiel Articles'!$A$2:$F$634,2,FALSE),""))</f>
      </c>
      <c r="D12597" s="75">
        <f>IF($E12597="","",IFERROR(VLOOKUP(TRIM(E12597&amp;""),'Référentiel Articles'!$A$2:$F$634,3,FALSE),""))</f>
      </c>
      <c r="E12597" s="74" t="str">
        <v/>
      </c>
      <c r="F12597" s="75">
        <f>IF($E12597="","",IFERROR(VLOOKUP(TRIM(E12597&amp;""),'Référentiel Articles'!$A$2:$F$634,4,FALSE),""))</f>
      </c>
      <c r="G12597" s="76">
        <f>IF($E12597="","",IFERROR(VLOOKUP(TRIM(E12597&amp;""),'Référentiel Articles'!$A$2:$F$634,5,FALSE),""))</f>
      </c>
      <c r="H12597" s="77" t="str">
        <v/>
      </c>
      <c r="I12597" s="76">
        <f>IF($E12597="","",IFERROR(VLOOKUP(TRIM(E12597&amp;""),'Référentiel Articles'!$A$2:$F$634,6,FALSE),""))</f>
      </c>
      <c r="J12597" s="78">
        <f>IF(OR($E12597="",$H12597=""),"",$H12597*$I12597)</f>
      </c>
      <c r="K12597" s="79" t="str">
        <v/>
      </c>
    </row>
    <row r="12598">
      <c r="A12598" s="81" t="str">
        <v/>
      </c>
      <c r="B12598" s="81" t="str">
        <v/>
      </c>
      <c r="C12598" s="83">
        <f>IF($E12598="","",IFERROR(VLOOKUP(TRIM(E12598&amp;""),'Référentiel Articles'!$A$2:$F$634,2,FALSE),""))</f>
      </c>
      <c r="D12598" s="83">
        <f>IF($E12598="","",IFERROR(VLOOKUP(TRIM(E12598&amp;""),'Référentiel Articles'!$A$2:$F$634,3,FALSE),""))</f>
      </c>
      <c r="E12598" s="81" t="str">
        <v/>
      </c>
      <c r="F12598" s="83">
        <f>IF($E12598="","",IFERROR(VLOOKUP(TRIM(E12598&amp;""),'Référentiel Articles'!$A$2:$F$634,4,FALSE),""))</f>
      </c>
      <c r="G12598" s="84">
        <f>IF($E12598="","",IFERROR(VLOOKUP(TRIM(E12598&amp;""),'Référentiel Articles'!$A$2:$F$634,5,FALSE),""))</f>
      </c>
      <c r="H12598" s="85" t="str">
        <v/>
      </c>
      <c r="I12598" s="84">
        <f>IF($E12598="","",IFERROR(VLOOKUP(TRIM(E12598&amp;""),'Référentiel Articles'!$A$2:$F$634,6,FALSE),""))</f>
      </c>
      <c r="J12598" s="90">
        <f>IF(OR($E12598="",$H12598=""),"",$H12598*$I12598)</f>
      </c>
      <c r="K12598" s="87" t="str">
        <v/>
      </c>
    </row>
    <row r="12599">
      <c r="A12599" s="74" t="str">
        <v/>
      </c>
      <c r="B12599" s="74" t="str">
        <v/>
      </c>
      <c r="C12599" s="75">
        <f>IF($E12599="","",IFERROR(VLOOKUP(TRIM(E12599&amp;""),'Référentiel Articles'!$A$2:$F$634,2,FALSE),""))</f>
      </c>
      <c r="D12599" s="75">
        <f>IF($E12599="","",IFERROR(VLOOKUP(TRIM(E12599&amp;""),'Référentiel Articles'!$A$2:$F$634,3,FALSE),""))</f>
      </c>
      <c r="E12599" s="74" t="str">
        <v/>
      </c>
      <c r="F12599" s="75">
        <f>IF($E12599="","",IFERROR(VLOOKUP(TRIM(E12599&amp;""),'Référentiel Articles'!$A$2:$F$634,4,FALSE),""))</f>
      </c>
      <c r="G12599" s="76">
        <f>IF($E12599="","",IFERROR(VLOOKUP(TRIM(E12599&amp;""),'Référentiel Articles'!$A$2:$F$634,5,FALSE),""))</f>
      </c>
      <c r="H12599" s="77" t="str">
        <v/>
      </c>
      <c r="I12599" s="76">
        <f>IF($E12599="","",IFERROR(VLOOKUP(TRIM(E12599&amp;""),'Référentiel Articles'!$A$2:$F$634,6,FALSE),""))</f>
      </c>
      <c r="J12599" s="78">
        <f>IF(OR($E12599="",$H12599=""),"",$H12599*$I12599)</f>
      </c>
      <c r="K12599" s="79" t="str">
        <v/>
      </c>
    </row>
    <row r="12600">
      <c r="A12600" s="81" t="str">
        <v/>
      </c>
      <c r="B12600" s="81" t="str">
        <v/>
      </c>
      <c r="C12600" s="83">
        <f>IF($E12600="","",IFERROR(VLOOKUP(TRIM(E12600&amp;""),'Référentiel Articles'!$A$2:$F$634,2,FALSE),""))</f>
      </c>
      <c r="D12600" s="83">
        <f>IF($E12600="","",IFERROR(VLOOKUP(TRIM(E12600&amp;""),'Référentiel Articles'!$A$2:$F$634,3,FALSE),""))</f>
      </c>
      <c r="E12600" s="81" t="str">
        <v/>
      </c>
      <c r="F12600" s="83">
        <f>IF($E12600="","",IFERROR(VLOOKUP(TRIM(E12600&amp;""),'Référentiel Articles'!$A$2:$F$634,4,FALSE),""))</f>
      </c>
      <c r="G12600" s="84">
        <f>IF($E12600="","",IFERROR(VLOOKUP(TRIM(E12600&amp;""),'Référentiel Articles'!$A$2:$F$634,5,FALSE),""))</f>
      </c>
      <c r="H12600" s="85" t="str">
        <v/>
      </c>
      <c r="I12600" s="84">
        <f>IF($E12600="","",IFERROR(VLOOKUP(TRIM(E12600&amp;""),'Référentiel Articles'!$A$2:$F$634,6,FALSE),""))</f>
      </c>
      <c r="J12600" s="90">
        <f>IF(OR($E12600="",$H12600=""),"",$H12600*$I12600)</f>
      </c>
      <c r="K12600" s="87" t="str">
        <v/>
      </c>
    </row>
    <row r="12601">
      <c r="A12601" s="74" t="str">
        <v/>
      </c>
      <c r="B12601" s="74" t="str">
        <v/>
      </c>
      <c r="C12601" s="75">
        <f>IF($E12601="","",IFERROR(VLOOKUP(TRIM(E12601&amp;""),'Référentiel Articles'!$A$2:$F$634,2,FALSE),""))</f>
      </c>
      <c r="D12601" s="75">
        <f>IF($E12601="","",IFERROR(VLOOKUP(TRIM(E12601&amp;""),'Référentiel Articles'!$A$2:$F$634,3,FALSE),""))</f>
      </c>
      <c r="E12601" s="74" t="str">
        <v/>
      </c>
      <c r="F12601" s="75">
        <f>IF($E12601="","",IFERROR(VLOOKUP(TRIM(E12601&amp;""),'Référentiel Articles'!$A$2:$F$634,4,FALSE),""))</f>
      </c>
      <c r="G12601" s="76">
        <f>IF($E12601="","",IFERROR(VLOOKUP(TRIM(E12601&amp;""),'Référentiel Articles'!$A$2:$F$634,5,FALSE),""))</f>
      </c>
      <c r="H12601" s="77" t="str">
        <v/>
      </c>
      <c r="I12601" s="76">
        <f>IF($E12601="","",IFERROR(VLOOKUP(TRIM(E12601&amp;""),'Référentiel Articles'!$A$2:$F$634,6,FALSE),""))</f>
      </c>
      <c r="J12601" s="78">
        <f>IF(OR($E12601="",$H12601=""),"",$H12601*$I12601)</f>
      </c>
      <c r="K12601" s="79" t="str">
        <v/>
      </c>
    </row>
    <row r="12602">
      <c r="A12602" s="81" t="str">
        <v/>
      </c>
      <c r="B12602" s="81" t="str">
        <v/>
      </c>
      <c r="C12602" s="83">
        <f>IF($E12602="","",IFERROR(VLOOKUP(TRIM(E12602&amp;""),'Référentiel Articles'!$A$2:$F$634,2,FALSE),""))</f>
      </c>
      <c r="D12602" s="83">
        <f>IF($E12602="","",IFERROR(VLOOKUP(TRIM(E12602&amp;""),'Référentiel Articles'!$A$2:$F$634,3,FALSE),""))</f>
      </c>
      <c r="E12602" s="81" t="str">
        <v/>
      </c>
      <c r="F12602" s="83">
        <f>IF($E12602="","",IFERROR(VLOOKUP(TRIM(E12602&amp;""),'Référentiel Articles'!$A$2:$F$634,4,FALSE),""))</f>
      </c>
      <c r="G12602" s="84">
        <f>IF($E12602="","",IFERROR(VLOOKUP(TRIM(E12602&amp;""),'Référentiel Articles'!$A$2:$F$634,5,FALSE),""))</f>
      </c>
      <c r="H12602" s="85" t="str">
        <v/>
      </c>
      <c r="I12602" s="84">
        <f>IF($E12602="","",IFERROR(VLOOKUP(TRIM(E12602&amp;""),'Référentiel Articles'!$A$2:$F$634,6,FALSE),""))</f>
      </c>
      <c r="J12602" s="90">
        <f>IF(OR($E12602="",$H12602=""),"",$H12602*$I12602)</f>
      </c>
      <c r="K12602" s="87" t="str">
        <v/>
      </c>
    </row>
    <row r="12603">
      <c r="A12603" s="74" t="str">
        <v/>
      </c>
      <c r="B12603" s="74" t="str">
        <v/>
      </c>
      <c r="C12603" s="75">
        <f>IF($E12603="","",IFERROR(VLOOKUP(TRIM(E12603&amp;""),'Référentiel Articles'!$A$2:$F$634,2,FALSE),""))</f>
      </c>
      <c r="D12603" s="75">
        <f>IF($E12603="","",IFERROR(VLOOKUP(TRIM(E12603&amp;""),'Référentiel Articles'!$A$2:$F$634,3,FALSE),""))</f>
      </c>
      <c r="E12603" s="74" t="str">
        <v/>
      </c>
      <c r="F12603" s="75">
        <f>IF($E12603="","",IFERROR(VLOOKUP(TRIM(E12603&amp;""),'Référentiel Articles'!$A$2:$F$634,4,FALSE),""))</f>
      </c>
      <c r="G12603" s="76">
        <f>IF($E12603="","",IFERROR(VLOOKUP(TRIM(E12603&amp;""),'Référentiel Articles'!$A$2:$F$634,5,FALSE),""))</f>
      </c>
      <c r="H12603" s="77" t="str">
        <v/>
      </c>
      <c r="I12603" s="76">
        <f>IF($E12603="","",IFERROR(VLOOKUP(TRIM(E12603&amp;""),'Référentiel Articles'!$A$2:$F$634,6,FALSE),""))</f>
      </c>
      <c r="J12603" s="78">
        <f>IF(OR($E12603="",$H12603=""),"",$H12603*$I12603)</f>
      </c>
      <c r="K12603" s="79" t="str">
        <v/>
      </c>
    </row>
    <row r="12604">
      <c r="A12604" s="81" t="str">
        <v/>
      </c>
      <c r="B12604" s="81" t="str">
        <v/>
      </c>
      <c r="C12604" s="83">
        <f>IF($E12604="","",IFERROR(VLOOKUP(TRIM(E12604&amp;""),'Référentiel Articles'!$A$2:$F$634,2,FALSE),""))</f>
      </c>
      <c r="D12604" s="83">
        <f>IF($E12604="","",IFERROR(VLOOKUP(TRIM(E12604&amp;""),'Référentiel Articles'!$A$2:$F$634,3,FALSE),""))</f>
      </c>
      <c r="E12604" s="81" t="str">
        <v/>
      </c>
      <c r="F12604" s="83">
        <f>IF($E12604="","",IFERROR(VLOOKUP(TRIM(E12604&amp;""),'Référentiel Articles'!$A$2:$F$634,4,FALSE),""))</f>
      </c>
      <c r="G12604" s="84">
        <f>IF($E12604="","",IFERROR(VLOOKUP(TRIM(E12604&amp;""),'Référentiel Articles'!$A$2:$F$634,5,FALSE),""))</f>
      </c>
      <c r="H12604" s="85" t="str">
        <v/>
      </c>
      <c r="I12604" s="84">
        <f>IF($E12604="","",IFERROR(VLOOKUP(TRIM(E12604&amp;""),'Référentiel Articles'!$A$2:$F$634,6,FALSE),""))</f>
      </c>
      <c r="J12604" s="90">
        <f>IF(OR($E12604="",$H12604=""),"",$H12604*$I12604)</f>
      </c>
      <c r="K12604" s="87" t="str">
        <v/>
      </c>
    </row>
    <row r="12605">
      <c r="A12605" s="74" t="str">
        <v/>
      </c>
      <c r="B12605" s="74" t="str">
        <v/>
      </c>
      <c r="C12605" s="75">
        <f>IF($E12605="","",IFERROR(VLOOKUP(TRIM(E12605&amp;""),'Référentiel Articles'!$A$2:$F$634,2,FALSE),""))</f>
      </c>
      <c r="D12605" s="75">
        <f>IF($E12605="","",IFERROR(VLOOKUP(TRIM(E12605&amp;""),'Référentiel Articles'!$A$2:$F$634,3,FALSE),""))</f>
      </c>
      <c r="E12605" s="74" t="str">
        <v/>
      </c>
      <c r="F12605" s="75">
        <f>IF($E12605="","",IFERROR(VLOOKUP(TRIM(E12605&amp;""),'Référentiel Articles'!$A$2:$F$634,4,FALSE),""))</f>
      </c>
      <c r="G12605" s="76">
        <f>IF($E12605="","",IFERROR(VLOOKUP(TRIM(E12605&amp;""),'Référentiel Articles'!$A$2:$F$634,5,FALSE),""))</f>
      </c>
      <c r="H12605" s="77" t="str">
        <v/>
      </c>
      <c r="I12605" s="76">
        <f>IF($E12605="","",IFERROR(VLOOKUP(TRIM(E12605&amp;""),'Référentiel Articles'!$A$2:$F$634,6,FALSE),""))</f>
      </c>
      <c r="J12605" s="78">
        <f>IF(OR($E12605="",$H12605=""),"",$H12605*$I12605)</f>
      </c>
      <c r="K12605" s="79" t="str">
        <v/>
      </c>
    </row>
    <row r="12606">
      <c r="A12606" s="81" t="str">
        <v/>
      </c>
      <c r="B12606" s="81" t="str">
        <v/>
      </c>
      <c r="C12606" s="83">
        <f>IF($E12606="","",IFERROR(VLOOKUP(TRIM(E12606&amp;""),'Référentiel Articles'!$A$2:$F$634,2,FALSE),""))</f>
      </c>
      <c r="D12606" s="83">
        <f>IF($E12606="","",IFERROR(VLOOKUP(TRIM(E12606&amp;""),'Référentiel Articles'!$A$2:$F$634,3,FALSE),""))</f>
      </c>
      <c r="E12606" s="81" t="str">
        <v/>
      </c>
      <c r="F12606" s="83">
        <f>IF($E12606="","",IFERROR(VLOOKUP(TRIM(E12606&amp;""),'Référentiel Articles'!$A$2:$F$634,4,FALSE),""))</f>
      </c>
      <c r="G12606" s="84">
        <f>IF($E12606="","",IFERROR(VLOOKUP(TRIM(E12606&amp;""),'Référentiel Articles'!$A$2:$F$634,5,FALSE),""))</f>
      </c>
      <c r="H12606" s="85" t="str">
        <v/>
      </c>
      <c r="I12606" s="84">
        <f>IF($E12606="","",IFERROR(VLOOKUP(TRIM(E12606&amp;""),'Référentiel Articles'!$A$2:$F$634,6,FALSE),""))</f>
      </c>
      <c r="J12606" s="90">
        <f>IF(OR($E12606="",$H12606=""),"",$H12606*$I12606)</f>
      </c>
      <c r="K12606" s="87" t="str">
        <v/>
      </c>
    </row>
    <row r="12607">
      <c r="A12607" s="74" t="str">
        <v/>
      </c>
      <c r="B12607" s="74" t="str">
        <v/>
      </c>
      <c r="C12607" s="75">
        <f>IF($E12607="","",IFERROR(VLOOKUP(TRIM(E12607&amp;""),'Référentiel Articles'!$A$2:$F$634,2,FALSE),""))</f>
      </c>
      <c r="D12607" s="75">
        <f>IF($E12607="","",IFERROR(VLOOKUP(TRIM(E12607&amp;""),'Référentiel Articles'!$A$2:$F$634,3,FALSE),""))</f>
      </c>
      <c r="E12607" s="74" t="str">
        <v/>
      </c>
      <c r="F12607" s="75">
        <f>IF($E12607="","",IFERROR(VLOOKUP(TRIM(E12607&amp;""),'Référentiel Articles'!$A$2:$F$634,4,FALSE),""))</f>
      </c>
      <c r="G12607" s="76">
        <f>IF($E12607="","",IFERROR(VLOOKUP(TRIM(E12607&amp;""),'Référentiel Articles'!$A$2:$F$634,5,FALSE),""))</f>
      </c>
      <c r="H12607" s="77" t="str">
        <v/>
      </c>
      <c r="I12607" s="76">
        <f>IF($E12607="","",IFERROR(VLOOKUP(TRIM(E12607&amp;""),'Référentiel Articles'!$A$2:$F$634,6,FALSE),""))</f>
      </c>
      <c r="J12607" s="78">
        <f>IF(OR($E12607="",$H12607=""),"",$H12607*$I12607)</f>
      </c>
      <c r="K12607" s="79" t="str">
        <v/>
      </c>
    </row>
    <row r="12608">
      <c r="A12608" s="81" t="str">
        <v/>
      </c>
      <c r="B12608" s="81" t="str">
        <v/>
      </c>
      <c r="C12608" s="83">
        <f>IF($E12608="","",IFERROR(VLOOKUP(TRIM(E12608&amp;""),'Référentiel Articles'!$A$2:$F$634,2,FALSE),""))</f>
      </c>
      <c r="D12608" s="83">
        <f>IF($E12608="","",IFERROR(VLOOKUP(TRIM(E12608&amp;""),'Référentiel Articles'!$A$2:$F$634,3,FALSE),""))</f>
      </c>
      <c r="E12608" s="81" t="str">
        <v/>
      </c>
      <c r="F12608" s="83">
        <f>IF($E12608="","",IFERROR(VLOOKUP(TRIM(E12608&amp;""),'Référentiel Articles'!$A$2:$F$634,4,FALSE),""))</f>
      </c>
      <c r="G12608" s="84">
        <f>IF($E12608="","",IFERROR(VLOOKUP(TRIM(E12608&amp;""),'Référentiel Articles'!$A$2:$F$634,5,FALSE),""))</f>
      </c>
      <c r="H12608" s="85" t="str">
        <v/>
      </c>
      <c r="I12608" s="84">
        <f>IF($E12608="","",IFERROR(VLOOKUP(TRIM(E12608&amp;""),'Référentiel Articles'!$A$2:$F$634,6,FALSE),""))</f>
      </c>
      <c r="J12608" s="90">
        <f>IF(OR($E12608="",$H12608=""),"",$H12608*$I12608)</f>
      </c>
      <c r="K12608" s="87" t="str">
        <v/>
      </c>
    </row>
    <row r="12609">
      <c r="A12609" s="74" t="str">
        <v/>
      </c>
      <c r="B12609" s="74" t="str">
        <v/>
      </c>
      <c r="C12609" s="75">
        <f>IF($E12609="","",IFERROR(VLOOKUP(TRIM(E12609&amp;""),'Référentiel Articles'!$A$2:$F$634,2,FALSE),""))</f>
      </c>
      <c r="D12609" s="75">
        <f>IF($E12609="","",IFERROR(VLOOKUP(TRIM(E12609&amp;""),'Référentiel Articles'!$A$2:$F$634,3,FALSE),""))</f>
      </c>
      <c r="E12609" s="74" t="str">
        <v/>
      </c>
      <c r="F12609" s="75">
        <f>IF($E12609="","",IFERROR(VLOOKUP(TRIM(E12609&amp;""),'Référentiel Articles'!$A$2:$F$634,4,FALSE),""))</f>
      </c>
      <c r="G12609" s="76">
        <f>IF($E12609="","",IFERROR(VLOOKUP(TRIM(E12609&amp;""),'Référentiel Articles'!$A$2:$F$634,5,FALSE),""))</f>
      </c>
      <c r="H12609" s="77" t="str">
        <v/>
      </c>
      <c r="I12609" s="76">
        <f>IF($E12609="","",IFERROR(VLOOKUP(TRIM(E12609&amp;""),'Référentiel Articles'!$A$2:$F$634,6,FALSE),""))</f>
      </c>
      <c r="J12609" s="78">
        <f>IF(OR($E12609="",$H12609=""),"",$H12609*$I12609)</f>
      </c>
      <c r="K12609" s="79" t="str">
        <v/>
      </c>
    </row>
    <row r="12610">
      <c r="A12610" s="81" t="str">
        <v/>
      </c>
      <c r="B12610" s="81" t="str">
        <v/>
      </c>
      <c r="C12610" s="83">
        <f>IF($E12610="","",IFERROR(VLOOKUP(TRIM(E12610&amp;""),'Référentiel Articles'!$A$2:$F$634,2,FALSE),""))</f>
      </c>
      <c r="D12610" s="83">
        <f>IF($E12610="","",IFERROR(VLOOKUP(TRIM(E12610&amp;""),'Référentiel Articles'!$A$2:$F$634,3,FALSE),""))</f>
      </c>
      <c r="E12610" s="81" t="str">
        <v/>
      </c>
      <c r="F12610" s="83">
        <f>IF($E12610="","",IFERROR(VLOOKUP(TRIM(E12610&amp;""),'Référentiel Articles'!$A$2:$F$634,4,FALSE),""))</f>
      </c>
      <c r="G12610" s="84">
        <f>IF($E12610="","",IFERROR(VLOOKUP(TRIM(E12610&amp;""),'Référentiel Articles'!$A$2:$F$634,5,FALSE),""))</f>
      </c>
      <c r="H12610" s="85" t="str">
        <v/>
      </c>
      <c r="I12610" s="84">
        <f>IF($E12610="","",IFERROR(VLOOKUP(TRIM(E12610&amp;""),'Référentiel Articles'!$A$2:$F$634,6,FALSE),""))</f>
      </c>
      <c r="J12610" s="90">
        <f>IF(OR($E12610="",$H12610=""),"",$H12610*$I12610)</f>
      </c>
      <c r="K12610" s="87" t="str">
        <v/>
      </c>
    </row>
    <row r="12611">
      <c r="A12611" s="74" t="str">
        <v/>
      </c>
      <c r="B12611" s="74" t="str">
        <v/>
      </c>
      <c r="C12611" s="75">
        <f>IF($E12611="","",IFERROR(VLOOKUP(TRIM(E12611&amp;""),'Référentiel Articles'!$A$2:$F$634,2,FALSE),""))</f>
      </c>
      <c r="D12611" s="75">
        <f>IF($E12611="","",IFERROR(VLOOKUP(TRIM(E12611&amp;""),'Référentiel Articles'!$A$2:$F$634,3,FALSE),""))</f>
      </c>
      <c r="E12611" s="74" t="str">
        <v/>
      </c>
      <c r="F12611" s="75">
        <f>IF($E12611="","",IFERROR(VLOOKUP(TRIM(E12611&amp;""),'Référentiel Articles'!$A$2:$F$634,4,FALSE),""))</f>
      </c>
      <c r="G12611" s="76">
        <f>IF($E12611="","",IFERROR(VLOOKUP(TRIM(E12611&amp;""),'Référentiel Articles'!$A$2:$F$634,5,FALSE),""))</f>
      </c>
      <c r="H12611" s="77" t="str">
        <v/>
      </c>
      <c r="I12611" s="76">
        <f>IF($E12611="","",IFERROR(VLOOKUP(TRIM(E12611&amp;""),'Référentiel Articles'!$A$2:$F$634,6,FALSE),""))</f>
      </c>
      <c r="J12611" s="78">
        <f>IF(OR($E12611="",$H12611=""),"",$H12611*$I12611)</f>
      </c>
      <c r="K12611" s="79" t="str">
        <v/>
      </c>
    </row>
    <row r="12612">
      <c r="A12612" s="81" t="str">
        <v/>
      </c>
      <c r="B12612" s="81" t="str">
        <v/>
      </c>
      <c r="C12612" s="83">
        <f>IF($E12612="","",IFERROR(VLOOKUP(TRIM(E12612&amp;""),'Référentiel Articles'!$A$2:$F$634,2,FALSE),""))</f>
      </c>
      <c r="D12612" s="83">
        <f>IF($E12612="","",IFERROR(VLOOKUP(TRIM(E12612&amp;""),'Référentiel Articles'!$A$2:$F$634,3,FALSE),""))</f>
      </c>
      <c r="E12612" s="81" t="str">
        <v/>
      </c>
      <c r="F12612" s="83">
        <f>IF($E12612="","",IFERROR(VLOOKUP(TRIM(E12612&amp;""),'Référentiel Articles'!$A$2:$F$634,4,FALSE),""))</f>
      </c>
      <c r="G12612" s="84">
        <f>IF($E12612="","",IFERROR(VLOOKUP(TRIM(E12612&amp;""),'Référentiel Articles'!$A$2:$F$634,5,FALSE),""))</f>
      </c>
      <c r="H12612" s="85" t="str">
        <v/>
      </c>
      <c r="I12612" s="84">
        <f>IF($E12612="","",IFERROR(VLOOKUP(TRIM(E12612&amp;""),'Référentiel Articles'!$A$2:$F$634,6,FALSE),""))</f>
      </c>
      <c r="J12612" s="90">
        <f>IF(OR($E12612="",$H12612=""),"",$H12612*$I12612)</f>
      </c>
      <c r="K12612" s="87" t="str">
        <v/>
      </c>
    </row>
    <row r="12613">
      <c r="A12613" s="74" t="str">
        <v/>
      </c>
      <c r="B12613" s="74" t="str">
        <v/>
      </c>
      <c r="C12613" s="75">
        <f>IF($E12613="","",IFERROR(VLOOKUP(TRIM(E12613&amp;""),'Référentiel Articles'!$A$2:$F$634,2,FALSE),""))</f>
      </c>
      <c r="D12613" s="75">
        <f>IF($E12613="","",IFERROR(VLOOKUP(TRIM(E12613&amp;""),'Référentiel Articles'!$A$2:$F$634,3,FALSE),""))</f>
      </c>
      <c r="E12613" s="74" t="str">
        <v/>
      </c>
      <c r="F12613" s="75">
        <f>IF($E12613="","",IFERROR(VLOOKUP(TRIM(E12613&amp;""),'Référentiel Articles'!$A$2:$F$634,4,FALSE),""))</f>
      </c>
      <c r="G12613" s="76">
        <f>IF($E12613="","",IFERROR(VLOOKUP(TRIM(E12613&amp;""),'Référentiel Articles'!$A$2:$F$634,5,FALSE),""))</f>
      </c>
      <c r="H12613" s="77" t="str">
        <v/>
      </c>
      <c r="I12613" s="76">
        <f>IF($E12613="","",IFERROR(VLOOKUP(TRIM(E12613&amp;""),'Référentiel Articles'!$A$2:$F$634,6,FALSE),""))</f>
      </c>
      <c r="J12613" s="78">
        <f>IF(OR($E12613="",$H12613=""),"",$H12613*$I12613)</f>
      </c>
      <c r="K12613" s="79" t="str">
        <v/>
      </c>
    </row>
    <row r="12614">
      <c r="A12614" s="81" t="str">
        <v/>
      </c>
      <c r="B12614" s="81" t="str">
        <v/>
      </c>
      <c r="C12614" s="83">
        <f>IF($E12614="","",IFERROR(VLOOKUP(TRIM(E12614&amp;""),'Référentiel Articles'!$A$2:$F$634,2,FALSE),""))</f>
      </c>
      <c r="D12614" s="83">
        <f>IF($E12614="","",IFERROR(VLOOKUP(TRIM(E12614&amp;""),'Référentiel Articles'!$A$2:$F$634,3,FALSE),""))</f>
      </c>
      <c r="E12614" s="81" t="str">
        <v/>
      </c>
      <c r="F12614" s="83">
        <f>IF($E12614="","",IFERROR(VLOOKUP(TRIM(E12614&amp;""),'Référentiel Articles'!$A$2:$F$634,4,FALSE),""))</f>
      </c>
      <c r="G12614" s="84">
        <f>IF($E12614="","",IFERROR(VLOOKUP(TRIM(E12614&amp;""),'Référentiel Articles'!$A$2:$F$634,5,FALSE),""))</f>
      </c>
      <c r="H12614" s="85" t="str">
        <v/>
      </c>
      <c r="I12614" s="84">
        <f>IF($E12614="","",IFERROR(VLOOKUP(TRIM(E12614&amp;""),'Référentiel Articles'!$A$2:$F$634,6,FALSE),""))</f>
      </c>
      <c r="J12614" s="90">
        <f>IF(OR($E12614="",$H12614=""),"",$H12614*$I12614)</f>
      </c>
      <c r="K12614" s="87" t="str">
        <v/>
      </c>
    </row>
    <row r="12615">
      <c r="A12615" s="74" t="str">
        <v/>
      </c>
      <c r="B12615" s="74" t="str">
        <v/>
      </c>
      <c r="C12615" s="75">
        <f>IF($E12615="","",IFERROR(VLOOKUP(TRIM(E12615&amp;""),'Référentiel Articles'!$A$2:$F$634,2,FALSE),""))</f>
      </c>
      <c r="D12615" s="75">
        <f>IF($E12615="","",IFERROR(VLOOKUP(TRIM(E12615&amp;""),'Référentiel Articles'!$A$2:$F$634,3,FALSE),""))</f>
      </c>
      <c r="E12615" s="74" t="str">
        <v/>
      </c>
      <c r="F12615" s="75">
        <f>IF($E12615="","",IFERROR(VLOOKUP(TRIM(E12615&amp;""),'Référentiel Articles'!$A$2:$F$634,4,FALSE),""))</f>
      </c>
      <c r="G12615" s="76">
        <f>IF($E12615="","",IFERROR(VLOOKUP(TRIM(E12615&amp;""),'Référentiel Articles'!$A$2:$F$634,5,FALSE),""))</f>
      </c>
      <c r="H12615" s="77" t="str">
        <v/>
      </c>
      <c r="I12615" s="76">
        <f>IF($E12615="","",IFERROR(VLOOKUP(TRIM(E12615&amp;""),'Référentiel Articles'!$A$2:$F$634,6,FALSE),""))</f>
      </c>
      <c r="J12615" s="78">
        <f>IF(OR($E12615="",$H12615=""),"",$H12615*$I12615)</f>
      </c>
      <c r="K12615" s="79" t="str">
        <v/>
      </c>
    </row>
    <row r="12616">
      <c r="A12616" s="81" t="str">
        <v/>
      </c>
      <c r="B12616" s="81" t="str">
        <v/>
      </c>
      <c r="C12616" s="83">
        <f>IF($E12616="","",IFERROR(VLOOKUP(TRIM(E12616&amp;""),'Référentiel Articles'!$A$2:$F$634,2,FALSE),""))</f>
      </c>
      <c r="D12616" s="83">
        <f>IF($E12616="","",IFERROR(VLOOKUP(TRIM(E12616&amp;""),'Référentiel Articles'!$A$2:$F$634,3,FALSE),""))</f>
      </c>
      <c r="E12616" s="81" t="str">
        <v/>
      </c>
      <c r="F12616" s="83">
        <f>IF($E12616="","",IFERROR(VLOOKUP(TRIM(E12616&amp;""),'Référentiel Articles'!$A$2:$F$634,4,FALSE),""))</f>
      </c>
      <c r="G12616" s="84">
        <f>IF($E12616="","",IFERROR(VLOOKUP(TRIM(E12616&amp;""),'Référentiel Articles'!$A$2:$F$634,5,FALSE),""))</f>
      </c>
      <c r="H12616" s="85" t="str">
        <v/>
      </c>
      <c r="I12616" s="84">
        <f>IF($E12616="","",IFERROR(VLOOKUP(TRIM(E12616&amp;""),'Référentiel Articles'!$A$2:$F$634,6,FALSE),""))</f>
      </c>
      <c r="J12616" s="90">
        <f>IF(OR($E12616="",$H12616=""),"",$H12616*$I12616)</f>
      </c>
      <c r="K12616" s="87" t="str">
        <v/>
      </c>
    </row>
    <row r="12617">
      <c r="A12617" s="74" t="str">
        <v/>
      </c>
      <c r="B12617" s="74" t="str">
        <v/>
      </c>
      <c r="C12617" s="75">
        <f>IF($E12617="","",IFERROR(VLOOKUP(TRIM(E12617&amp;""),'Référentiel Articles'!$A$2:$F$634,2,FALSE),""))</f>
      </c>
      <c r="D12617" s="75">
        <f>IF($E12617="","",IFERROR(VLOOKUP(TRIM(E12617&amp;""),'Référentiel Articles'!$A$2:$F$634,3,FALSE),""))</f>
      </c>
      <c r="E12617" s="74" t="str">
        <v/>
      </c>
      <c r="F12617" s="75">
        <f>IF($E12617="","",IFERROR(VLOOKUP(TRIM(E12617&amp;""),'Référentiel Articles'!$A$2:$F$634,4,FALSE),""))</f>
      </c>
      <c r="G12617" s="76">
        <f>IF($E12617="","",IFERROR(VLOOKUP(TRIM(E12617&amp;""),'Référentiel Articles'!$A$2:$F$634,5,FALSE),""))</f>
      </c>
      <c r="H12617" s="77" t="str">
        <v/>
      </c>
      <c r="I12617" s="76">
        <f>IF($E12617="","",IFERROR(VLOOKUP(TRIM(E12617&amp;""),'Référentiel Articles'!$A$2:$F$634,6,FALSE),""))</f>
      </c>
      <c r="J12617" s="78">
        <f>IF(OR($E12617="",$H12617=""),"",$H12617*$I12617)</f>
      </c>
      <c r="K12617" s="79" t="str">
        <v/>
      </c>
    </row>
    <row r="12618">
      <c r="A12618" s="81" t="str">
        <v/>
      </c>
      <c r="B12618" s="81" t="str">
        <v/>
      </c>
      <c r="C12618" s="83">
        <f>IF($E12618="","",IFERROR(VLOOKUP(TRIM(E12618&amp;""),'Référentiel Articles'!$A$2:$F$634,2,FALSE),""))</f>
      </c>
      <c r="D12618" s="83">
        <f>IF($E12618="","",IFERROR(VLOOKUP(TRIM(E12618&amp;""),'Référentiel Articles'!$A$2:$F$634,3,FALSE),""))</f>
      </c>
      <c r="E12618" s="81" t="str">
        <v/>
      </c>
      <c r="F12618" s="83">
        <f>IF($E12618="","",IFERROR(VLOOKUP(TRIM(E12618&amp;""),'Référentiel Articles'!$A$2:$F$634,4,FALSE),""))</f>
      </c>
      <c r="G12618" s="84">
        <f>IF($E12618="","",IFERROR(VLOOKUP(TRIM(E12618&amp;""),'Référentiel Articles'!$A$2:$F$634,5,FALSE),""))</f>
      </c>
      <c r="H12618" s="85" t="str">
        <v/>
      </c>
      <c r="I12618" s="84">
        <f>IF($E12618="","",IFERROR(VLOOKUP(TRIM(E12618&amp;""),'Référentiel Articles'!$A$2:$F$634,6,FALSE),""))</f>
      </c>
      <c r="J12618" s="90">
        <f>IF(OR($E12618="",$H12618=""),"",$H12618*$I12618)</f>
      </c>
      <c r="K12618" s="87" t="str">
        <v/>
      </c>
    </row>
    <row r="12619">
      <c r="A12619" s="74" t="str">
        <v/>
      </c>
      <c r="B12619" s="74" t="str">
        <v/>
      </c>
      <c r="C12619" s="75">
        <f>IF($E12619="","",IFERROR(VLOOKUP(TRIM(E12619&amp;""),'Référentiel Articles'!$A$2:$F$634,2,FALSE),""))</f>
      </c>
      <c r="D12619" s="75">
        <f>IF($E12619="","",IFERROR(VLOOKUP(TRIM(E12619&amp;""),'Référentiel Articles'!$A$2:$F$634,3,FALSE),""))</f>
      </c>
      <c r="E12619" s="74" t="str">
        <v/>
      </c>
      <c r="F12619" s="75">
        <f>IF($E12619="","",IFERROR(VLOOKUP(TRIM(E12619&amp;""),'Référentiel Articles'!$A$2:$F$634,4,FALSE),""))</f>
      </c>
      <c r="G12619" s="76">
        <f>IF($E12619="","",IFERROR(VLOOKUP(TRIM(E12619&amp;""),'Référentiel Articles'!$A$2:$F$634,5,FALSE),""))</f>
      </c>
      <c r="H12619" s="77" t="str">
        <v/>
      </c>
      <c r="I12619" s="76">
        <f>IF($E12619="","",IFERROR(VLOOKUP(TRIM(E12619&amp;""),'Référentiel Articles'!$A$2:$F$634,6,FALSE),""))</f>
      </c>
      <c r="J12619" s="78">
        <f>IF(OR($E12619="",$H12619=""),"",$H12619*$I12619)</f>
      </c>
      <c r="K12619" s="79" t="str">
        <v/>
      </c>
    </row>
    <row r="12620">
      <c r="A12620" s="81" t="str">
        <v/>
      </c>
      <c r="B12620" s="81" t="str">
        <v/>
      </c>
      <c r="C12620" s="83">
        <f>IF($E12620="","",IFERROR(VLOOKUP(TRIM(E12620&amp;""),'Référentiel Articles'!$A$2:$F$634,2,FALSE),""))</f>
      </c>
      <c r="D12620" s="83">
        <f>IF($E12620="","",IFERROR(VLOOKUP(TRIM(E12620&amp;""),'Référentiel Articles'!$A$2:$F$634,3,FALSE),""))</f>
      </c>
      <c r="E12620" s="81" t="str">
        <v/>
      </c>
      <c r="F12620" s="83">
        <f>IF($E12620="","",IFERROR(VLOOKUP(TRIM(E12620&amp;""),'Référentiel Articles'!$A$2:$F$634,4,FALSE),""))</f>
      </c>
      <c r="G12620" s="84">
        <f>IF($E12620="","",IFERROR(VLOOKUP(TRIM(E12620&amp;""),'Référentiel Articles'!$A$2:$F$634,5,FALSE),""))</f>
      </c>
      <c r="H12620" s="85" t="str">
        <v/>
      </c>
      <c r="I12620" s="84">
        <f>IF($E12620="","",IFERROR(VLOOKUP(TRIM(E12620&amp;""),'Référentiel Articles'!$A$2:$F$634,6,FALSE),""))</f>
      </c>
      <c r="J12620" s="90">
        <f>IF(OR($E12620="",$H12620=""),"",$H12620*$I12620)</f>
      </c>
      <c r="K12620" s="87" t="str">
        <v/>
      </c>
    </row>
    <row r="12621">
      <c r="A12621" s="74" t="str">
        <v/>
      </c>
      <c r="B12621" s="74" t="str">
        <v/>
      </c>
      <c r="C12621" s="75">
        <f>IF($E12621="","",IFERROR(VLOOKUP(TRIM(E12621&amp;""),'Référentiel Articles'!$A$2:$F$634,2,FALSE),""))</f>
      </c>
      <c r="D12621" s="75">
        <f>IF($E12621="","",IFERROR(VLOOKUP(TRIM(E12621&amp;""),'Référentiel Articles'!$A$2:$F$634,3,FALSE),""))</f>
      </c>
      <c r="E12621" s="74" t="str">
        <v/>
      </c>
      <c r="F12621" s="75">
        <f>IF($E12621="","",IFERROR(VLOOKUP(TRIM(E12621&amp;""),'Référentiel Articles'!$A$2:$F$634,4,FALSE),""))</f>
      </c>
      <c r="G12621" s="76">
        <f>IF($E12621="","",IFERROR(VLOOKUP(TRIM(E12621&amp;""),'Référentiel Articles'!$A$2:$F$634,5,FALSE),""))</f>
      </c>
      <c r="H12621" s="77" t="str">
        <v/>
      </c>
      <c r="I12621" s="76">
        <f>IF($E12621="","",IFERROR(VLOOKUP(TRIM(E12621&amp;""),'Référentiel Articles'!$A$2:$F$634,6,FALSE),""))</f>
      </c>
      <c r="J12621" s="78">
        <f>IF(OR($E12621="",$H12621=""),"",$H12621*$I12621)</f>
      </c>
      <c r="K12621" s="79" t="str">
        <v/>
      </c>
    </row>
    <row r="12622">
      <c r="A12622" s="81" t="str">
        <v/>
      </c>
      <c r="B12622" s="81" t="str">
        <v/>
      </c>
      <c r="C12622" s="83">
        <f>IF($E12622="","",IFERROR(VLOOKUP(TRIM(E12622&amp;""),'Référentiel Articles'!$A$2:$F$634,2,FALSE),""))</f>
      </c>
      <c r="D12622" s="83">
        <f>IF($E12622="","",IFERROR(VLOOKUP(TRIM(E12622&amp;""),'Référentiel Articles'!$A$2:$F$634,3,FALSE),""))</f>
      </c>
      <c r="E12622" s="81" t="str">
        <v/>
      </c>
      <c r="F12622" s="83">
        <f>IF($E12622="","",IFERROR(VLOOKUP(TRIM(E12622&amp;""),'Référentiel Articles'!$A$2:$F$634,4,FALSE),""))</f>
      </c>
      <c r="G12622" s="84">
        <f>IF($E12622="","",IFERROR(VLOOKUP(TRIM(E12622&amp;""),'Référentiel Articles'!$A$2:$F$634,5,FALSE),""))</f>
      </c>
      <c r="H12622" s="85" t="str">
        <v/>
      </c>
      <c r="I12622" s="84">
        <f>IF($E12622="","",IFERROR(VLOOKUP(TRIM(E12622&amp;""),'Référentiel Articles'!$A$2:$F$634,6,FALSE),""))</f>
      </c>
      <c r="J12622" s="90">
        <f>IF(OR($E12622="",$H12622=""),"",$H12622*$I12622)</f>
      </c>
      <c r="K12622" s="87" t="str">
        <v/>
      </c>
    </row>
    <row r="12623">
      <c r="A12623" s="74" t="str">
        <v/>
      </c>
      <c r="B12623" s="74" t="str">
        <v/>
      </c>
      <c r="C12623" s="75">
        <f>IF($E12623="","",IFERROR(VLOOKUP(TRIM(E12623&amp;""),'Référentiel Articles'!$A$2:$F$634,2,FALSE),""))</f>
      </c>
      <c r="D12623" s="75">
        <f>IF($E12623="","",IFERROR(VLOOKUP(TRIM(E12623&amp;""),'Référentiel Articles'!$A$2:$F$634,3,FALSE),""))</f>
      </c>
      <c r="E12623" s="74" t="str">
        <v/>
      </c>
      <c r="F12623" s="75">
        <f>IF($E12623="","",IFERROR(VLOOKUP(TRIM(E12623&amp;""),'Référentiel Articles'!$A$2:$F$634,4,FALSE),""))</f>
      </c>
      <c r="G12623" s="76">
        <f>IF($E12623="","",IFERROR(VLOOKUP(TRIM(E12623&amp;""),'Référentiel Articles'!$A$2:$F$634,5,FALSE),""))</f>
      </c>
      <c r="H12623" s="77" t="str">
        <v/>
      </c>
      <c r="I12623" s="76">
        <f>IF($E12623="","",IFERROR(VLOOKUP(TRIM(E12623&amp;""),'Référentiel Articles'!$A$2:$F$634,6,FALSE),""))</f>
      </c>
      <c r="J12623" s="78">
        <f>IF(OR($E12623="",$H12623=""),"",$H12623*$I12623)</f>
      </c>
      <c r="K12623" s="79" t="str">
        <v/>
      </c>
    </row>
    <row r="12624">
      <c r="A12624" s="81" t="str">
        <v/>
      </c>
      <c r="B12624" s="81" t="str">
        <v/>
      </c>
      <c r="C12624" s="83">
        <f>IF($E12624="","",IFERROR(VLOOKUP(TRIM(E12624&amp;""),'Référentiel Articles'!$A$2:$F$634,2,FALSE),""))</f>
      </c>
      <c r="D12624" s="83">
        <f>IF($E12624="","",IFERROR(VLOOKUP(TRIM(E12624&amp;""),'Référentiel Articles'!$A$2:$F$634,3,FALSE),""))</f>
      </c>
      <c r="E12624" s="81" t="str">
        <v/>
      </c>
      <c r="F12624" s="83">
        <f>IF($E12624="","",IFERROR(VLOOKUP(TRIM(E12624&amp;""),'Référentiel Articles'!$A$2:$F$634,4,FALSE),""))</f>
      </c>
      <c r="G12624" s="84">
        <f>IF($E12624="","",IFERROR(VLOOKUP(TRIM(E12624&amp;""),'Référentiel Articles'!$A$2:$F$634,5,FALSE),""))</f>
      </c>
      <c r="H12624" s="85" t="str">
        <v/>
      </c>
      <c r="I12624" s="84">
        <f>IF($E12624="","",IFERROR(VLOOKUP(TRIM(E12624&amp;""),'Référentiel Articles'!$A$2:$F$634,6,FALSE),""))</f>
      </c>
      <c r="J12624" s="90">
        <f>IF(OR($E12624="",$H12624=""),"",$H12624*$I12624)</f>
      </c>
      <c r="K12624" s="87" t="str">
        <v/>
      </c>
    </row>
    <row r="12625">
      <c r="A12625" s="74" t="str">
        <v/>
      </c>
      <c r="B12625" s="74" t="str">
        <v/>
      </c>
      <c r="C12625" s="75">
        <f>IF($E12625="","",IFERROR(VLOOKUP(TRIM(E12625&amp;""),'Référentiel Articles'!$A$2:$F$634,2,FALSE),""))</f>
      </c>
      <c r="D12625" s="75">
        <f>IF($E12625="","",IFERROR(VLOOKUP(TRIM(E12625&amp;""),'Référentiel Articles'!$A$2:$F$634,3,FALSE),""))</f>
      </c>
      <c r="E12625" s="74" t="str">
        <v/>
      </c>
      <c r="F12625" s="75">
        <f>IF($E12625="","",IFERROR(VLOOKUP(TRIM(E12625&amp;""),'Référentiel Articles'!$A$2:$F$634,4,FALSE),""))</f>
      </c>
      <c r="G12625" s="76">
        <f>IF($E12625="","",IFERROR(VLOOKUP(TRIM(E12625&amp;""),'Référentiel Articles'!$A$2:$F$634,5,FALSE),""))</f>
      </c>
      <c r="H12625" s="77" t="str">
        <v/>
      </c>
      <c r="I12625" s="76">
        <f>IF($E12625="","",IFERROR(VLOOKUP(TRIM(E12625&amp;""),'Référentiel Articles'!$A$2:$F$634,6,FALSE),""))</f>
      </c>
      <c r="J12625" s="78">
        <f>IF(OR($E12625="",$H12625=""),"",$H12625*$I12625)</f>
      </c>
      <c r="K12625" s="79" t="str">
        <v/>
      </c>
    </row>
    <row r="12626">
      <c r="A12626" s="81" t="str">
        <v/>
      </c>
      <c r="B12626" s="81" t="str">
        <v/>
      </c>
      <c r="C12626" s="83">
        <f>IF($E12626="","",IFERROR(VLOOKUP(TRIM(E12626&amp;""),'Référentiel Articles'!$A$2:$F$634,2,FALSE),""))</f>
      </c>
      <c r="D12626" s="83">
        <f>IF($E12626="","",IFERROR(VLOOKUP(TRIM(E12626&amp;""),'Référentiel Articles'!$A$2:$F$634,3,FALSE),""))</f>
      </c>
      <c r="E12626" s="81" t="str">
        <v/>
      </c>
      <c r="F12626" s="83">
        <f>IF($E12626="","",IFERROR(VLOOKUP(TRIM(E12626&amp;""),'Référentiel Articles'!$A$2:$F$634,4,FALSE),""))</f>
      </c>
      <c r="G12626" s="84">
        <f>IF($E12626="","",IFERROR(VLOOKUP(TRIM(E12626&amp;""),'Référentiel Articles'!$A$2:$F$634,5,FALSE),""))</f>
      </c>
      <c r="H12626" s="85" t="str">
        <v/>
      </c>
      <c r="I12626" s="84">
        <f>IF($E12626="","",IFERROR(VLOOKUP(TRIM(E12626&amp;""),'Référentiel Articles'!$A$2:$F$634,6,FALSE),""))</f>
      </c>
      <c r="J12626" s="90">
        <f>IF(OR($E12626="",$H12626=""),"",$H12626*$I12626)</f>
      </c>
      <c r="K12626" s="87" t="str">
        <v/>
      </c>
    </row>
    <row r="12627">
      <c r="A12627" s="74" t="str">
        <v/>
      </c>
      <c r="B12627" s="74" t="str">
        <v/>
      </c>
      <c r="C12627" s="75">
        <f>IF($E12627="","",IFERROR(VLOOKUP(TRIM(E12627&amp;""),'Référentiel Articles'!$A$2:$F$634,2,FALSE),""))</f>
      </c>
      <c r="D12627" s="75">
        <f>IF($E12627="","",IFERROR(VLOOKUP(TRIM(E12627&amp;""),'Référentiel Articles'!$A$2:$F$634,3,FALSE),""))</f>
      </c>
      <c r="E12627" s="74" t="str">
        <v/>
      </c>
      <c r="F12627" s="75">
        <f>IF($E12627="","",IFERROR(VLOOKUP(TRIM(E12627&amp;""),'Référentiel Articles'!$A$2:$F$634,4,FALSE),""))</f>
      </c>
      <c r="G12627" s="76">
        <f>IF($E12627="","",IFERROR(VLOOKUP(TRIM(E12627&amp;""),'Référentiel Articles'!$A$2:$F$634,5,FALSE),""))</f>
      </c>
      <c r="H12627" s="77" t="str">
        <v/>
      </c>
      <c r="I12627" s="76">
        <f>IF($E12627="","",IFERROR(VLOOKUP(TRIM(E12627&amp;""),'Référentiel Articles'!$A$2:$F$634,6,FALSE),""))</f>
      </c>
      <c r="J12627" s="78">
        <f>IF(OR($E12627="",$H12627=""),"",$H12627*$I12627)</f>
      </c>
      <c r="K12627" s="79" t="str">
        <v/>
      </c>
    </row>
    <row r="12628">
      <c r="A12628" s="81" t="str">
        <v/>
      </c>
      <c r="B12628" s="81" t="str">
        <v/>
      </c>
      <c r="C12628" s="83">
        <f>IF($E12628="","",IFERROR(VLOOKUP(TRIM(E12628&amp;""),'Référentiel Articles'!$A$2:$F$634,2,FALSE),""))</f>
      </c>
      <c r="D12628" s="83">
        <f>IF($E12628="","",IFERROR(VLOOKUP(TRIM(E12628&amp;""),'Référentiel Articles'!$A$2:$F$634,3,FALSE),""))</f>
      </c>
      <c r="E12628" s="81" t="str">
        <v/>
      </c>
      <c r="F12628" s="83">
        <f>IF($E12628="","",IFERROR(VLOOKUP(TRIM(E12628&amp;""),'Référentiel Articles'!$A$2:$F$634,4,FALSE),""))</f>
      </c>
      <c r="G12628" s="84">
        <f>IF($E12628="","",IFERROR(VLOOKUP(TRIM(E12628&amp;""),'Référentiel Articles'!$A$2:$F$634,5,FALSE),""))</f>
      </c>
      <c r="H12628" s="85" t="str">
        <v/>
      </c>
      <c r="I12628" s="84">
        <f>IF($E12628="","",IFERROR(VLOOKUP(TRIM(E12628&amp;""),'Référentiel Articles'!$A$2:$F$634,6,FALSE),""))</f>
      </c>
      <c r="J12628" s="90">
        <f>IF(OR($E12628="",$H12628=""),"",$H12628*$I12628)</f>
      </c>
      <c r="K12628" s="87" t="str">
        <v/>
      </c>
    </row>
    <row r="12629">
      <c r="A12629" s="74" t="str">
        <v/>
      </c>
      <c r="B12629" s="74" t="str">
        <v/>
      </c>
      <c r="C12629" s="75">
        <f>IF($E12629="","",IFERROR(VLOOKUP(TRIM(E12629&amp;""),'Référentiel Articles'!$A$2:$F$634,2,FALSE),""))</f>
      </c>
      <c r="D12629" s="75">
        <f>IF($E12629="","",IFERROR(VLOOKUP(TRIM(E12629&amp;""),'Référentiel Articles'!$A$2:$F$634,3,FALSE),""))</f>
      </c>
      <c r="E12629" s="74" t="str">
        <v/>
      </c>
      <c r="F12629" s="75">
        <f>IF($E12629="","",IFERROR(VLOOKUP(TRIM(E12629&amp;""),'Référentiel Articles'!$A$2:$F$634,4,FALSE),""))</f>
      </c>
      <c r="G12629" s="76">
        <f>IF($E12629="","",IFERROR(VLOOKUP(TRIM(E12629&amp;""),'Référentiel Articles'!$A$2:$F$634,5,FALSE),""))</f>
      </c>
      <c r="H12629" s="77" t="str">
        <v/>
      </c>
      <c r="I12629" s="76">
        <f>IF($E12629="","",IFERROR(VLOOKUP(TRIM(E12629&amp;""),'Référentiel Articles'!$A$2:$F$634,6,FALSE),""))</f>
      </c>
      <c r="J12629" s="78">
        <f>IF(OR($E12629="",$H12629=""),"",$H12629*$I12629)</f>
      </c>
      <c r="K12629" s="79" t="str">
        <v/>
      </c>
    </row>
    <row r="12630">
      <c r="A12630" s="81" t="str">
        <v/>
      </c>
      <c r="B12630" s="81" t="str">
        <v/>
      </c>
      <c r="C12630" s="83">
        <f>IF($E12630="","",IFERROR(VLOOKUP(TRIM(E12630&amp;""),'Référentiel Articles'!$A$2:$F$634,2,FALSE),""))</f>
      </c>
      <c r="D12630" s="83">
        <f>IF($E12630="","",IFERROR(VLOOKUP(TRIM(E12630&amp;""),'Référentiel Articles'!$A$2:$F$634,3,FALSE),""))</f>
      </c>
      <c r="E12630" s="81" t="str">
        <v/>
      </c>
      <c r="F12630" s="83">
        <f>IF($E12630="","",IFERROR(VLOOKUP(TRIM(E12630&amp;""),'Référentiel Articles'!$A$2:$F$634,4,FALSE),""))</f>
      </c>
      <c r="G12630" s="84">
        <f>IF($E12630="","",IFERROR(VLOOKUP(TRIM(E12630&amp;""),'Référentiel Articles'!$A$2:$F$634,5,FALSE),""))</f>
      </c>
      <c r="H12630" s="85" t="str">
        <v/>
      </c>
      <c r="I12630" s="84">
        <f>IF($E12630="","",IFERROR(VLOOKUP(TRIM(E12630&amp;""),'Référentiel Articles'!$A$2:$F$634,6,FALSE),""))</f>
      </c>
      <c r="J12630" s="90">
        <f>IF(OR($E12630="",$H12630=""),"",$H12630*$I12630)</f>
      </c>
      <c r="K12630" s="87" t="str">
        <v/>
      </c>
    </row>
    <row r="12631">
      <c r="A12631" s="74" t="str">
        <v/>
      </c>
      <c r="B12631" s="74" t="str">
        <v/>
      </c>
      <c r="C12631" s="75">
        <f>IF($E12631="","",IFERROR(VLOOKUP(TRIM(E12631&amp;""),'Référentiel Articles'!$A$2:$F$634,2,FALSE),""))</f>
      </c>
      <c r="D12631" s="75">
        <f>IF($E12631="","",IFERROR(VLOOKUP(TRIM(E12631&amp;""),'Référentiel Articles'!$A$2:$F$634,3,FALSE),""))</f>
      </c>
      <c r="E12631" s="74" t="str">
        <v/>
      </c>
      <c r="F12631" s="75">
        <f>IF($E12631="","",IFERROR(VLOOKUP(TRIM(E12631&amp;""),'Référentiel Articles'!$A$2:$F$634,4,FALSE),""))</f>
      </c>
      <c r="G12631" s="76">
        <f>IF($E12631="","",IFERROR(VLOOKUP(TRIM(E12631&amp;""),'Référentiel Articles'!$A$2:$F$634,5,FALSE),""))</f>
      </c>
      <c r="H12631" s="77" t="str">
        <v/>
      </c>
      <c r="I12631" s="76">
        <f>IF($E12631="","",IFERROR(VLOOKUP(TRIM(E12631&amp;""),'Référentiel Articles'!$A$2:$F$634,6,FALSE),""))</f>
      </c>
      <c r="J12631" s="78">
        <f>IF(OR($E12631="",$H12631=""),"",$H12631*$I12631)</f>
      </c>
      <c r="K12631" s="79" t="str">
        <v/>
      </c>
    </row>
    <row r="12632">
      <c r="A12632" s="81" t="str">
        <v/>
      </c>
      <c r="B12632" s="81" t="str">
        <v/>
      </c>
      <c r="C12632" s="83">
        <f>IF($E12632="","",IFERROR(VLOOKUP(TRIM(E12632&amp;""),'Référentiel Articles'!$A$2:$F$634,2,FALSE),""))</f>
      </c>
      <c r="D12632" s="83">
        <f>IF($E12632="","",IFERROR(VLOOKUP(TRIM(E12632&amp;""),'Référentiel Articles'!$A$2:$F$634,3,FALSE),""))</f>
      </c>
      <c r="E12632" s="81" t="str">
        <v/>
      </c>
      <c r="F12632" s="83">
        <f>IF($E12632="","",IFERROR(VLOOKUP(TRIM(E12632&amp;""),'Référentiel Articles'!$A$2:$F$634,4,FALSE),""))</f>
      </c>
      <c r="G12632" s="84">
        <f>IF($E12632="","",IFERROR(VLOOKUP(TRIM(E12632&amp;""),'Référentiel Articles'!$A$2:$F$634,5,FALSE),""))</f>
      </c>
      <c r="H12632" s="85" t="str">
        <v/>
      </c>
      <c r="I12632" s="84">
        <f>IF($E12632="","",IFERROR(VLOOKUP(TRIM(E12632&amp;""),'Référentiel Articles'!$A$2:$F$634,6,FALSE),""))</f>
      </c>
      <c r="J12632" s="90">
        <f>IF(OR($E12632="",$H12632=""),"",$H12632*$I12632)</f>
      </c>
      <c r="K12632" s="87" t="str">
        <v/>
      </c>
    </row>
    <row r="12633">
      <c r="A12633" s="74" t="str">
        <v/>
      </c>
      <c r="B12633" s="74" t="str">
        <v/>
      </c>
      <c r="C12633" s="75">
        <f>IF($E12633="","",IFERROR(VLOOKUP(TRIM(E12633&amp;""),'Référentiel Articles'!$A$2:$F$634,2,FALSE),""))</f>
      </c>
      <c r="D12633" s="75">
        <f>IF($E12633="","",IFERROR(VLOOKUP(TRIM(E12633&amp;""),'Référentiel Articles'!$A$2:$F$634,3,FALSE),""))</f>
      </c>
      <c r="E12633" s="74" t="str">
        <v/>
      </c>
      <c r="F12633" s="75">
        <f>IF($E12633="","",IFERROR(VLOOKUP(TRIM(E12633&amp;""),'Référentiel Articles'!$A$2:$F$634,4,FALSE),""))</f>
      </c>
      <c r="G12633" s="76">
        <f>IF($E12633="","",IFERROR(VLOOKUP(TRIM(E12633&amp;""),'Référentiel Articles'!$A$2:$F$634,5,FALSE),""))</f>
      </c>
      <c r="H12633" s="77" t="str">
        <v/>
      </c>
      <c r="I12633" s="76">
        <f>IF($E12633="","",IFERROR(VLOOKUP(TRIM(E12633&amp;""),'Référentiel Articles'!$A$2:$F$634,6,FALSE),""))</f>
      </c>
      <c r="J12633" s="78">
        <f>IF(OR($E12633="",$H12633=""),"",$H12633*$I12633)</f>
      </c>
      <c r="K12633" s="79" t="str">
        <v/>
      </c>
    </row>
    <row r="12634">
      <c r="A12634" s="81" t="str">
        <v/>
      </c>
      <c r="B12634" s="81" t="str">
        <v/>
      </c>
      <c r="C12634" s="83">
        <f>IF($E12634="","",IFERROR(VLOOKUP(TRIM(E12634&amp;""),'Référentiel Articles'!$A$2:$F$634,2,FALSE),""))</f>
      </c>
      <c r="D12634" s="83">
        <f>IF($E12634="","",IFERROR(VLOOKUP(TRIM(E12634&amp;""),'Référentiel Articles'!$A$2:$F$634,3,FALSE),""))</f>
      </c>
      <c r="E12634" s="81" t="str">
        <v/>
      </c>
      <c r="F12634" s="83">
        <f>IF($E12634="","",IFERROR(VLOOKUP(TRIM(E12634&amp;""),'Référentiel Articles'!$A$2:$F$634,4,FALSE),""))</f>
      </c>
      <c r="G12634" s="84">
        <f>IF($E12634="","",IFERROR(VLOOKUP(TRIM(E12634&amp;""),'Référentiel Articles'!$A$2:$F$634,5,FALSE),""))</f>
      </c>
      <c r="H12634" s="85" t="str">
        <v/>
      </c>
      <c r="I12634" s="84">
        <f>IF($E12634="","",IFERROR(VLOOKUP(TRIM(E12634&amp;""),'Référentiel Articles'!$A$2:$F$634,6,FALSE),""))</f>
      </c>
      <c r="J12634" s="90">
        <f>IF(OR($E12634="",$H12634=""),"",$H12634*$I12634)</f>
      </c>
      <c r="K12634" s="87" t="str">
        <v/>
      </c>
    </row>
    <row r="12635">
      <c r="A12635" s="74" t="str">
        <v/>
      </c>
      <c r="B12635" s="74" t="str">
        <v/>
      </c>
      <c r="C12635" s="75">
        <f>IF($E12635="","",IFERROR(VLOOKUP(TRIM(E12635&amp;""),'Référentiel Articles'!$A$2:$F$634,2,FALSE),""))</f>
      </c>
      <c r="D12635" s="75">
        <f>IF($E12635="","",IFERROR(VLOOKUP(TRIM(E12635&amp;""),'Référentiel Articles'!$A$2:$F$634,3,FALSE),""))</f>
      </c>
      <c r="E12635" s="74" t="str">
        <v/>
      </c>
      <c r="F12635" s="75">
        <f>IF($E12635="","",IFERROR(VLOOKUP(TRIM(E12635&amp;""),'Référentiel Articles'!$A$2:$F$634,4,FALSE),""))</f>
      </c>
      <c r="G12635" s="76">
        <f>IF($E12635="","",IFERROR(VLOOKUP(TRIM(E12635&amp;""),'Référentiel Articles'!$A$2:$F$634,5,FALSE),""))</f>
      </c>
      <c r="H12635" s="77" t="str">
        <v/>
      </c>
      <c r="I12635" s="76">
        <f>IF($E12635="","",IFERROR(VLOOKUP(TRIM(E12635&amp;""),'Référentiel Articles'!$A$2:$F$634,6,FALSE),""))</f>
      </c>
      <c r="J12635" s="78">
        <f>IF(OR($E12635="",$H12635=""),"",$H12635*$I12635)</f>
      </c>
      <c r="K12635" s="79" t="str">
        <v/>
      </c>
    </row>
    <row r="12636">
      <c r="A12636" s="81" t="str">
        <v/>
      </c>
      <c r="B12636" s="81" t="str">
        <v/>
      </c>
      <c r="C12636" s="83">
        <f>IF($E12636="","",IFERROR(VLOOKUP(TRIM(E12636&amp;""),'Référentiel Articles'!$A$2:$F$634,2,FALSE),""))</f>
      </c>
      <c r="D12636" s="83">
        <f>IF($E12636="","",IFERROR(VLOOKUP(TRIM(E12636&amp;""),'Référentiel Articles'!$A$2:$F$634,3,FALSE),""))</f>
      </c>
      <c r="E12636" s="81" t="str">
        <v/>
      </c>
      <c r="F12636" s="83">
        <f>IF($E12636="","",IFERROR(VLOOKUP(TRIM(E12636&amp;""),'Référentiel Articles'!$A$2:$F$634,4,FALSE),""))</f>
      </c>
      <c r="G12636" s="84">
        <f>IF($E12636="","",IFERROR(VLOOKUP(TRIM(E12636&amp;""),'Référentiel Articles'!$A$2:$F$634,5,FALSE),""))</f>
      </c>
      <c r="H12636" s="85" t="str">
        <v/>
      </c>
      <c r="I12636" s="84">
        <f>IF($E12636="","",IFERROR(VLOOKUP(TRIM(E12636&amp;""),'Référentiel Articles'!$A$2:$F$634,6,FALSE),""))</f>
      </c>
      <c r="J12636" s="90">
        <f>IF(OR($E12636="",$H12636=""),"",$H12636*$I12636)</f>
      </c>
      <c r="K12636" s="87" t="str">
        <v/>
      </c>
    </row>
    <row r="12637">
      <c r="A12637" s="74" t="str">
        <v/>
      </c>
      <c r="B12637" s="74" t="str">
        <v/>
      </c>
      <c r="C12637" s="75">
        <f>IF($E12637="","",IFERROR(VLOOKUP(TRIM(E12637&amp;""),'Référentiel Articles'!$A$2:$F$634,2,FALSE),""))</f>
      </c>
      <c r="D12637" s="75">
        <f>IF($E12637="","",IFERROR(VLOOKUP(TRIM(E12637&amp;""),'Référentiel Articles'!$A$2:$F$634,3,FALSE),""))</f>
      </c>
      <c r="E12637" s="74" t="str">
        <v/>
      </c>
      <c r="F12637" s="75">
        <f>IF($E12637="","",IFERROR(VLOOKUP(TRIM(E12637&amp;""),'Référentiel Articles'!$A$2:$F$634,4,FALSE),""))</f>
      </c>
      <c r="G12637" s="76">
        <f>IF($E12637="","",IFERROR(VLOOKUP(TRIM(E12637&amp;""),'Référentiel Articles'!$A$2:$F$634,5,FALSE),""))</f>
      </c>
      <c r="H12637" s="77" t="str">
        <v/>
      </c>
      <c r="I12637" s="76">
        <f>IF($E12637="","",IFERROR(VLOOKUP(TRIM(E12637&amp;""),'Référentiel Articles'!$A$2:$F$634,6,FALSE),""))</f>
      </c>
      <c r="J12637" s="78">
        <f>IF(OR($E12637="",$H12637=""),"",$H12637*$I12637)</f>
      </c>
      <c r="K12637" s="79" t="str">
        <v/>
      </c>
    </row>
    <row r="12638">
      <c r="A12638" s="81" t="str">
        <v/>
      </c>
      <c r="B12638" s="81" t="str">
        <v/>
      </c>
      <c r="C12638" s="83">
        <f>IF($E12638="","",IFERROR(VLOOKUP(TRIM(E12638&amp;""),'Référentiel Articles'!$A$2:$F$634,2,FALSE),""))</f>
      </c>
      <c r="D12638" s="83">
        <f>IF($E12638="","",IFERROR(VLOOKUP(TRIM(E12638&amp;""),'Référentiel Articles'!$A$2:$F$634,3,FALSE),""))</f>
      </c>
      <c r="E12638" s="81" t="str">
        <v/>
      </c>
      <c r="F12638" s="83">
        <f>IF($E12638="","",IFERROR(VLOOKUP(TRIM(E12638&amp;""),'Référentiel Articles'!$A$2:$F$634,4,FALSE),""))</f>
      </c>
      <c r="G12638" s="84">
        <f>IF($E12638="","",IFERROR(VLOOKUP(TRIM(E12638&amp;""),'Référentiel Articles'!$A$2:$F$634,5,FALSE),""))</f>
      </c>
      <c r="H12638" s="85" t="str">
        <v/>
      </c>
      <c r="I12638" s="84">
        <f>IF($E12638="","",IFERROR(VLOOKUP(TRIM(E12638&amp;""),'Référentiel Articles'!$A$2:$F$634,6,FALSE),""))</f>
      </c>
      <c r="J12638" s="90">
        <f>IF(OR($E12638="",$H12638=""),"",$H12638*$I12638)</f>
      </c>
      <c r="K12638" s="87" t="str">
        <v/>
      </c>
    </row>
    <row r="12639">
      <c r="A12639" s="74" t="str">
        <v/>
      </c>
      <c r="B12639" s="74" t="str">
        <v/>
      </c>
      <c r="C12639" s="75">
        <f>IF($E12639="","",IFERROR(VLOOKUP(TRIM(E12639&amp;""),'Référentiel Articles'!$A$2:$F$634,2,FALSE),""))</f>
      </c>
      <c r="D12639" s="75">
        <f>IF($E12639="","",IFERROR(VLOOKUP(TRIM(E12639&amp;""),'Référentiel Articles'!$A$2:$F$634,3,FALSE),""))</f>
      </c>
      <c r="E12639" s="74" t="str">
        <v/>
      </c>
      <c r="F12639" s="75">
        <f>IF($E12639="","",IFERROR(VLOOKUP(TRIM(E12639&amp;""),'Référentiel Articles'!$A$2:$F$634,4,FALSE),""))</f>
      </c>
      <c r="G12639" s="76">
        <f>IF($E12639="","",IFERROR(VLOOKUP(TRIM(E12639&amp;""),'Référentiel Articles'!$A$2:$F$634,5,FALSE),""))</f>
      </c>
      <c r="H12639" s="77" t="str">
        <v/>
      </c>
      <c r="I12639" s="76">
        <f>IF($E12639="","",IFERROR(VLOOKUP(TRIM(E12639&amp;""),'Référentiel Articles'!$A$2:$F$634,6,FALSE),""))</f>
      </c>
      <c r="J12639" s="78">
        <f>IF(OR($E12639="",$H12639=""),"",$H12639*$I12639)</f>
      </c>
      <c r="K12639" s="79" t="str">
        <v/>
      </c>
    </row>
    <row r="12640">
      <c r="A12640" s="81" t="str">
        <v/>
      </c>
      <c r="B12640" s="81" t="str">
        <v/>
      </c>
      <c r="C12640" s="83">
        <f>IF($E12640="","",IFERROR(VLOOKUP(TRIM(E12640&amp;""),'Référentiel Articles'!$A$2:$F$634,2,FALSE),""))</f>
      </c>
      <c r="D12640" s="83">
        <f>IF($E12640="","",IFERROR(VLOOKUP(TRIM(E12640&amp;""),'Référentiel Articles'!$A$2:$F$634,3,FALSE),""))</f>
      </c>
      <c r="E12640" s="81" t="str">
        <v/>
      </c>
      <c r="F12640" s="83">
        <f>IF($E12640="","",IFERROR(VLOOKUP(TRIM(E12640&amp;""),'Référentiel Articles'!$A$2:$F$634,4,FALSE),""))</f>
      </c>
      <c r="G12640" s="84">
        <f>IF($E12640="","",IFERROR(VLOOKUP(TRIM(E12640&amp;""),'Référentiel Articles'!$A$2:$F$634,5,FALSE),""))</f>
      </c>
      <c r="H12640" s="85" t="str">
        <v/>
      </c>
      <c r="I12640" s="84">
        <f>IF($E12640="","",IFERROR(VLOOKUP(TRIM(E12640&amp;""),'Référentiel Articles'!$A$2:$F$634,6,FALSE),""))</f>
      </c>
      <c r="J12640" s="90">
        <f>IF(OR($E12640="",$H12640=""),"",$H12640*$I12640)</f>
      </c>
      <c r="K12640" s="87" t="str">
        <v/>
      </c>
    </row>
    <row r="12641">
      <c r="A12641" s="74" t="str">
        <v/>
      </c>
      <c r="B12641" s="74" t="str">
        <v/>
      </c>
      <c r="C12641" s="75">
        <f>IF($E12641="","",IFERROR(VLOOKUP(TRIM(E12641&amp;""),'Référentiel Articles'!$A$2:$F$634,2,FALSE),""))</f>
      </c>
      <c r="D12641" s="75">
        <f>IF($E12641="","",IFERROR(VLOOKUP(TRIM(E12641&amp;""),'Référentiel Articles'!$A$2:$F$634,3,FALSE),""))</f>
      </c>
      <c r="E12641" s="74" t="str">
        <v/>
      </c>
      <c r="F12641" s="75">
        <f>IF($E12641="","",IFERROR(VLOOKUP(TRIM(E12641&amp;""),'Référentiel Articles'!$A$2:$F$634,4,FALSE),""))</f>
      </c>
      <c r="G12641" s="76">
        <f>IF($E12641="","",IFERROR(VLOOKUP(TRIM(E12641&amp;""),'Référentiel Articles'!$A$2:$F$634,5,FALSE),""))</f>
      </c>
      <c r="H12641" s="77" t="str">
        <v/>
      </c>
      <c r="I12641" s="76">
        <f>IF($E12641="","",IFERROR(VLOOKUP(TRIM(E12641&amp;""),'Référentiel Articles'!$A$2:$F$634,6,FALSE),""))</f>
      </c>
      <c r="J12641" s="78">
        <f>IF(OR($E12641="",$H12641=""),"",$H12641*$I12641)</f>
      </c>
      <c r="K12641" s="79" t="str">
        <v/>
      </c>
    </row>
    <row r="12642">
      <c r="A12642" s="81" t="str">
        <v/>
      </c>
      <c r="B12642" s="81" t="str">
        <v/>
      </c>
      <c r="C12642" s="83">
        <f>IF($E12642="","",IFERROR(VLOOKUP(TRIM(E12642&amp;""),'Référentiel Articles'!$A$2:$F$634,2,FALSE),""))</f>
      </c>
      <c r="D12642" s="83">
        <f>IF($E12642="","",IFERROR(VLOOKUP(TRIM(E12642&amp;""),'Référentiel Articles'!$A$2:$F$634,3,FALSE),""))</f>
      </c>
      <c r="E12642" s="81" t="str">
        <v/>
      </c>
      <c r="F12642" s="83">
        <f>IF($E12642="","",IFERROR(VLOOKUP(TRIM(E12642&amp;""),'Référentiel Articles'!$A$2:$F$634,4,FALSE),""))</f>
      </c>
      <c r="G12642" s="84">
        <f>IF($E12642="","",IFERROR(VLOOKUP(TRIM(E12642&amp;""),'Référentiel Articles'!$A$2:$F$634,5,FALSE),""))</f>
      </c>
      <c r="H12642" s="85" t="str">
        <v/>
      </c>
      <c r="I12642" s="84">
        <f>IF($E12642="","",IFERROR(VLOOKUP(TRIM(E12642&amp;""),'Référentiel Articles'!$A$2:$F$634,6,FALSE),""))</f>
      </c>
      <c r="J12642" s="90">
        <f>IF(OR($E12642="",$H12642=""),"",$H12642*$I12642)</f>
      </c>
      <c r="K12642" s="87" t="str">
        <v/>
      </c>
    </row>
    <row r="12643">
      <c r="A12643" s="74" t="str">
        <v/>
      </c>
      <c r="B12643" s="74" t="str">
        <v/>
      </c>
      <c r="C12643" s="75">
        <f>IF($E12643="","",IFERROR(VLOOKUP(TRIM(E12643&amp;""),'Référentiel Articles'!$A$2:$F$634,2,FALSE),""))</f>
      </c>
      <c r="D12643" s="75">
        <f>IF($E12643="","",IFERROR(VLOOKUP(TRIM(E12643&amp;""),'Référentiel Articles'!$A$2:$F$634,3,FALSE),""))</f>
      </c>
      <c r="E12643" s="74" t="str">
        <v/>
      </c>
      <c r="F12643" s="75">
        <f>IF($E12643="","",IFERROR(VLOOKUP(TRIM(E12643&amp;""),'Référentiel Articles'!$A$2:$F$634,4,FALSE),""))</f>
      </c>
      <c r="G12643" s="76">
        <f>IF($E12643="","",IFERROR(VLOOKUP(TRIM(E12643&amp;""),'Référentiel Articles'!$A$2:$F$634,5,FALSE),""))</f>
      </c>
      <c r="H12643" s="77" t="str">
        <v/>
      </c>
      <c r="I12643" s="76">
        <f>IF($E12643="","",IFERROR(VLOOKUP(TRIM(E12643&amp;""),'Référentiel Articles'!$A$2:$F$634,6,FALSE),""))</f>
      </c>
      <c r="J12643" s="78">
        <f>IF(OR($E12643="",$H12643=""),"",$H12643*$I12643)</f>
      </c>
      <c r="K12643" s="79" t="str">
        <v/>
      </c>
    </row>
    <row r="12644">
      <c r="A12644" s="81" t="str">
        <v/>
      </c>
      <c r="B12644" s="81" t="str">
        <v/>
      </c>
      <c r="C12644" s="83">
        <f>IF($E12644="","",IFERROR(VLOOKUP(TRIM(E12644&amp;""),'Référentiel Articles'!$A$2:$F$634,2,FALSE),""))</f>
      </c>
      <c r="D12644" s="83">
        <f>IF($E12644="","",IFERROR(VLOOKUP(TRIM(E12644&amp;""),'Référentiel Articles'!$A$2:$F$634,3,FALSE),""))</f>
      </c>
      <c r="E12644" s="81" t="str">
        <v/>
      </c>
      <c r="F12644" s="83">
        <f>IF($E12644="","",IFERROR(VLOOKUP(TRIM(E12644&amp;""),'Référentiel Articles'!$A$2:$F$634,4,FALSE),""))</f>
      </c>
      <c r="G12644" s="84">
        <f>IF($E12644="","",IFERROR(VLOOKUP(TRIM(E12644&amp;""),'Référentiel Articles'!$A$2:$F$634,5,FALSE),""))</f>
      </c>
      <c r="H12644" s="85" t="str">
        <v/>
      </c>
      <c r="I12644" s="84">
        <f>IF($E12644="","",IFERROR(VLOOKUP(TRIM(E12644&amp;""),'Référentiel Articles'!$A$2:$F$634,6,FALSE),""))</f>
      </c>
      <c r="J12644" s="90">
        <f>IF(OR($E12644="",$H12644=""),"",$H12644*$I12644)</f>
      </c>
      <c r="K12644" s="87" t="str">
        <v/>
      </c>
    </row>
    <row r="12645">
      <c r="A12645" s="74" t="str">
        <v/>
      </c>
      <c r="B12645" s="74" t="str">
        <v/>
      </c>
      <c r="C12645" s="75">
        <f>IF($E12645="","",IFERROR(VLOOKUP(TRIM(E12645&amp;""),'Référentiel Articles'!$A$2:$F$634,2,FALSE),""))</f>
      </c>
      <c r="D12645" s="75">
        <f>IF($E12645="","",IFERROR(VLOOKUP(TRIM(E12645&amp;""),'Référentiel Articles'!$A$2:$F$634,3,FALSE),""))</f>
      </c>
      <c r="E12645" s="74" t="str">
        <v/>
      </c>
      <c r="F12645" s="75">
        <f>IF($E12645="","",IFERROR(VLOOKUP(TRIM(E12645&amp;""),'Référentiel Articles'!$A$2:$F$634,4,FALSE),""))</f>
      </c>
      <c r="G12645" s="76">
        <f>IF($E12645="","",IFERROR(VLOOKUP(TRIM(E12645&amp;""),'Référentiel Articles'!$A$2:$F$634,5,FALSE),""))</f>
      </c>
      <c r="H12645" s="77" t="str">
        <v/>
      </c>
      <c r="I12645" s="76">
        <f>IF($E12645="","",IFERROR(VLOOKUP(TRIM(E12645&amp;""),'Référentiel Articles'!$A$2:$F$634,6,FALSE),""))</f>
      </c>
      <c r="J12645" s="78">
        <f>IF(OR($E12645="",$H12645=""),"",$H12645*$I12645)</f>
      </c>
      <c r="K12645" s="79" t="str">
        <v/>
      </c>
    </row>
    <row r="12646">
      <c r="A12646" s="81" t="str">
        <v/>
      </c>
      <c r="B12646" s="81" t="str">
        <v/>
      </c>
      <c r="C12646" s="83">
        <f>IF($E12646="","",IFERROR(VLOOKUP(TRIM(E12646&amp;""),'Référentiel Articles'!$A$2:$F$634,2,FALSE),""))</f>
      </c>
      <c r="D12646" s="83">
        <f>IF($E12646="","",IFERROR(VLOOKUP(TRIM(E12646&amp;""),'Référentiel Articles'!$A$2:$F$634,3,FALSE),""))</f>
      </c>
      <c r="E12646" s="81" t="str">
        <v/>
      </c>
      <c r="F12646" s="83">
        <f>IF($E12646="","",IFERROR(VLOOKUP(TRIM(E12646&amp;""),'Référentiel Articles'!$A$2:$F$634,4,FALSE),""))</f>
      </c>
      <c r="G12646" s="84">
        <f>IF($E12646="","",IFERROR(VLOOKUP(TRIM(E12646&amp;""),'Référentiel Articles'!$A$2:$F$634,5,FALSE),""))</f>
      </c>
      <c r="H12646" s="85" t="str">
        <v/>
      </c>
      <c r="I12646" s="84">
        <f>IF($E12646="","",IFERROR(VLOOKUP(TRIM(E12646&amp;""),'Référentiel Articles'!$A$2:$F$634,6,FALSE),""))</f>
      </c>
      <c r="J12646" s="90">
        <f>IF(OR($E12646="",$H12646=""),"",$H12646*$I12646)</f>
      </c>
      <c r="K12646" s="87" t="str">
        <v/>
      </c>
    </row>
    <row r="12647">
      <c r="A12647" s="74" t="str">
        <v/>
      </c>
      <c r="B12647" s="74" t="str">
        <v/>
      </c>
      <c r="C12647" s="75">
        <f>IF($E12647="","",IFERROR(VLOOKUP(TRIM(E12647&amp;""),'Référentiel Articles'!$A$2:$F$634,2,FALSE),""))</f>
      </c>
      <c r="D12647" s="75">
        <f>IF($E12647="","",IFERROR(VLOOKUP(TRIM(E12647&amp;""),'Référentiel Articles'!$A$2:$F$634,3,FALSE),""))</f>
      </c>
      <c r="E12647" s="74" t="str">
        <v/>
      </c>
      <c r="F12647" s="75">
        <f>IF($E12647="","",IFERROR(VLOOKUP(TRIM(E12647&amp;""),'Référentiel Articles'!$A$2:$F$634,4,FALSE),""))</f>
      </c>
      <c r="G12647" s="76">
        <f>IF($E12647="","",IFERROR(VLOOKUP(TRIM(E12647&amp;""),'Référentiel Articles'!$A$2:$F$634,5,FALSE),""))</f>
      </c>
      <c r="H12647" s="77" t="str">
        <v/>
      </c>
      <c r="I12647" s="76">
        <f>IF($E12647="","",IFERROR(VLOOKUP(TRIM(E12647&amp;""),'Référentiel Articles'!$A$2:$F$634,6,FALSE),""))</f>
      </c>
      <c r="J12647" s="78">
        <f>IF(OR($E12647="",$H12647=""),"",$H12647*$I12647)</f>
      </c>
      <c r="K12647" s="79" t="str">
        <v/>
      </c>
    </row>
    <row r="12648">
      <c r="A12648" s="81" t="str">
        <v/>
      </c>
      <c r="B12648" s="81" t="str">
        <v/>
      </c>
      <c r="C12648" s="83">
        <f>IF($E12648="","",IFERROR(VLOOKUP(TRIM(E12648&amp;""),'Référentiel Articles'!$A$2:$F$634,2,FALSE),""))</f>
      </c>
      <c r="D12648" s="83">
        <f>IF($E12648="","",IFERROR(VLOOKUP(TRIM(E12648&amp;""),'Référentiel Articles'!$A$2:$F$634,3,FALSE),""))</f>
      </c>
      <c r="E12648" s="81" t="str">
        <v/>
      </c>
      <c r="F12648" s="83">
        <f>IF($E12648="","",IFERROR(VLOOKUP(TRIM(E12648&amp;""),'Référentiel Articles'!$A$2:$F$634,4,FALSE),""))</f>
      </c>
      <c r="G12648" s="84">
        <f>IF($E12648="","",IFERROR(VLOOKUP(TRIM(E12648&amp;""),'Référentiel Articles'!$A$2:$F$634,5,FALSE),""))</f>
      </c>
      <c r="H12648" s="85" t="str">
        <v/>
      </c>
      <c r="I12648" s="84">
        <f>IF($E12648="","",IFERROR(VLOOKUP(TRIM(E12648&amp;""),'Référentiel Articles'!$A$2:$F$634,6,FALSE),""))</f>
      </c>
      <c r="J12648" s="90">
        <f>IF(OR($E12648="",$H12648=""),"",$H12648*$I12648)</f>
      </c>
      <c r="K12648" s="87" t="str">
        <v/>
      </c>
    </row>
    <row r="12649">
      <c r="A12649" s="74" t="str">
        <v/>
      </c>
      <c r="B12649" s="74" t="str">
        <v/>
      </c>
      <c r="C12649" s="75">
        <f>IF($E12649="","",IFERROR(VLOOKUP(TRIM(E12649&amp;""),'Référentiel Articles'!$A$2:$F$634,2,FALSE),""))</f>
      </c>
      <c r="D12649" s="75">
        <f>IF($E12649="","",IFERROR(VLOOKUP(TRIM(E12649&amp;""),'Référentiel Articles'!$A$2:$F$634,3,FALSE),""))</f>
      </c>
      <c r="E12649" s="74" t="str">
        <v/>
      </c>
      <c r="F12649" s="75">
        <f>IF($E12649="","",IFERROR(VLOOKUP(TRIM(E12649&amp;""),'Référentiel Articles'!$A$2:$F$634,4,FALSE),""))</f>
      </c>
      <c r="G12649" s="76">
        <f>IF($E12649="","",IFERROR(VLOOKUP(TRIM(E12649&amp;""),'Référentiel Articles'!$A$2:$F$634,5,FALSE),""))</f>
      </c>
      <c r="H12649" s="77" t="str">
        <v/>
      </c>
      <c r="I12649" s="76">
        <f>IF($E12649="","",IFERROR(VLOOKUP(TRIM(E12649&amp;""),'Référentiel Articles'!$A$2:$F$634,6,FALSE),""))</f>
      </c>
      <c r="J12649" s="78">
        <f>IF(OR($E12649="",$H12649=""),"",$H12649*$I12649)</f>
      </c>
      <c r="K12649" s="79" t="str">
        <v/>
      </c>
    </row>
    <row r="12650">
      <c r="A12650" s="81" t="str">
        <v/>
      </c>
      <c r="B12650" s="81" t="str">
        <v/>
      </c>
      <c r="C12650" s="83">
        <f>IF($E12650="","",IFERROR(VLOOKUP(TRIM(E12650&amp;""),'Référentiel Articles'!$A$2:$F$634,2,FALSE),""))</f>
      </c>
      <c r="D12650" s="83">
        <f>IF($E12650="","",IFERROR(VLOOKUP(TRIM(E12650&amp;""),'Référentiel Articles'!$A$2:$F$634,3,FALSE),""))</f>
      </c>
      <c r="E12650" s="81" t="str">
        <v/>
      </c>
      <c r="F12650" s="83">
        <f>IF($E12650="","",IFERROR(VLOOKUP(TRIM(E12650&amp;""),'Référentiel Articles'!$A$2:$F$634,4,FALSE),""))</f>
      </c>
      <c r="G12650" s="84">
        <f>IF($E12650="","",IFERROR(VLOOKUP(TRIM(E12650&amp;""),'Référentiel Articles'!$A$2:$F$634,5,FALSE),""))</f>
      </c>
      <c r="H12650" s="85" t="str">
        <v/>
      </c>
      <c r="I12650" s="84">
        <f>IF($E12650="","",IFERROR(VLOOKUP(TRIM(E12650&amp;""),'Référentiel Articles'!$A$2:$F$634,6,FALSE),""))</f>
      </c>
      <c r="J12650" s="90">
        <f>IF(OR($E12650="",$H12650=""),"",$H12650*$I12650)</f>
      </c>
      <c r="K12650" s="87" t="str">
        <v/>
      </c>
    </row>
    <row r="12651">
      <c r="A12651" s="74" t="str">
        <v/>
      </c>
      <c r="B12651" s="74" t="str">
        <v/>
      </c>
      <c r="C12651" s="75">
        <f>IF($E12651="","",IFERROR(VLOOKUP(TRIM(E12651&amp;""),'Référentiel Articles'!$A$2:$F$634,2,FALSE),""))</f>
      </c>
      <c r="D12651" s="75">
        <f>IF($E12651="","",IFERROR(VLOOKUP(TRIM(E12651&amp;""),'Référentiel Articles'!$A$2:$F$634,3,FALSE),""))</f>
      </c>
      <c r="E12651" s="74" t="str">
        <v/>
      </c>
      <c r="F12651" s="75">
        <f>IF($E12651="","",IFERROR(VLOOKUP(TRIM(E12651&amp;""),'Référentiel Articles'!$A$2:$F$634,4,FALSE),""))</f>
      </c>
      <c r="G12651" s="76">
        <f>IF($E12651="","",IFERROR(VLOOKUP(TRIM(E12651&amp;""),'Référentiel Articles'!$A$2:$F$634,5,FALSE),""))</f>
      </c>
      <c r="H12651" s="77" t="str">
        <v/>
      </c>
      <c r="I12651" s="76">
        <f>IF($E12651="","",IFERROR(VLOOKUP(TRIM(E12651&amp;""),'Référentiel Articles'!$A$2:$F$634,6,FALSE),""))</f>
      </c>
      <c r="J12651" s="78">
        <f>IF(OR($E12651="",$H12651=""),"",$H12651*$I12651)</f>
      </c>
      <c r="K12651" s="79" t="str">
        <v/>
      </c>
    </row>
    <row r="12652">
      <c r="A12652" s="81" t="str">
        <v/>
      </c>
      <c r="B12652" s="81" t="str">
        <v/>
      </c>
      <c r="C12652" s="83">
        <f>IF($E12652="","",IFERROR(VLOOKUP(TRIM(E12652&amp;""),'Référentiel Articles'!$A$2:$F$634,2,FALSE),""))</f>
      </c>
      <c r="D12652" s="83">
        <f>IF($E12652="","",IFERROR(VLOOKUP(TRIM(E12652&amp;""),'Référentiel Articles'!$A$2:$F$634,3,FALSE),""))</f>
      </c>
      <c r="E12652" s="81" t="str">
        <v/>
      </c>
      <c r="F12652" s="83">
        <f>IF($E12652="","",IFERROR(VLOOKUP(TRIM(E12652&amp;""),'Référentiel Articles'!$A$2:$F$634,4,FALSE),""))</f>
      </c>
      <c r="G12652" s="84">
        <f>IF($E12652="","",IFERROR(VLOOKUP(TRIM(E12652&amp;""),'Référentiel Articles'!$A$2:$F$634,5,FALSE),""))</f>
      </c>
      <c r="H12652" s="85" t="str">
        <v/>
      </c>
      <c r="I12652" s="84">
        <f>IF($E12652="","",IFERROR(VLOOKUP(TRIM(E12652&amp;""),'Référentiel Articles'!$A$2:$F$634,6,FALSE),""))</f>
      </c>
      <c r="J12652" s="90">
        <f>IF(OR($E12652="",$H12652=""),"",$H12652*$I12652)</f>
      </c>
      <c r="K12652" s="87" t="str">
        <v/>
      </c>
    </row>
    <row r="12653">
      <c r="A12653" s="74" t="str">
        <v/>
      </c>
      <c r="B12653" s="74" t="str">
        <v/>
      </c>
      <c r="C12653" s="75">
        <f>IF($E12653="","",IFERROR(VLOOKUP(TRIM(E12653&amp;""),'Référentiel Articles'!$A$2:$F$634,2,FALSE),""))</f>
      </c>
      <c r="D12653" s="75">
        <f>IF($E12653="","",IFERROR(VLOOKUP(TRIM(E12653&amp;""),'Référentiel Articles'!$A$2:$F$634,3,FALSE),""))</f>
      </c>
      <c r="E12653" s="74" t="str">
        <v/>
      </c>
      <c r="F12653" s="75">
        <f>IF($E12653="","",IFERROR(VLOOKUP(TRIM(E12653&amp;""),'Référentiel Articles'!$A$2:$F$634,4,FALSE),""))</f>
      </c>
      <c r="G12653" s="76">
        <f>IF($E12653="","",IFERROR(VLOOKUP(TRIM(E12653&amp;""),'Référentiel Articles'!$A$2:$F$634,5,FALSE),""))</f>
      </c>
      <c r="H12653" s="77" t="str">
        <v/>
      </c>
      <c r="I12653" s="76">
        <f>IF($E12653="","",IFERROR(VLOOKUP(TRIM(E12653&amp;""),'Référentiel Articles'!$A$2:$F$634,6,FALSE),""))</f>
      </c>
      <c r="J12653" s="78">
        <f>IF(OR($E12653="",$H12653=""),"",$H12653*$I12653)</f>
      </c>
      <c r="K12653" s="79" t="str">
        <v/>
      </c>
    </row>
    <row r="12654">
      <c r="A12654" s="81" t="str">
        <v/>
      </c>
      <c r="B12654" s="81" t="str">
        <v/>
      </c>
      <c r="C12654" s="83">
        <f>IF($E12654="","",IFERROR(VLOOKUP(TRIM(E12654&amp;""),'Référentiel Articles'!$A$2:$F$634,2,FALSE),""))</f>
      </c>
      <c r="D12654" s="83">
        <f>IF($E12654="","",IFERROR(VLOOKUP(TRIM(E12654&amp;""),'Référentiel Articles'!$A$2:$F$634,3,FALSE),""))</f>
      </c>
      <c r="E12654" s="81" t="str">
        <v/>
      </c>
      <c r="F12654" s="83">
        <f>IF($E12654="","",IFERROR(VLOOKUP(TRIM(E12654&amp;""),'Référentiel Articles'!$A$2:$F$634,4,FALSE),""))</f>
      </c>
      <c r="G12654" s="84">
        <f>IF($E12654="","",IFERROR(VLOOKUP(TRIM(E12654&amp;""),'Référentiel Articles'!$A$2:$F$634,5,FALSE),""))</f>
      </c>
      <c r="H12654" s="85" t="str">
        <v/>
      </c>
      <c r="I12654" s="84">
        <f>IF($E12654="","",IFERROR(VLOOKUP(TRIM(E12654&amp;""),'Référentiel Articles'!$A$2:$F$634,6,FALSE),""))</f>
      </c>
      <c r="J12654" s="90">
        <f>IF(OR($E12654="",$H12654=""),"",$H12654*$I12654)</f>
      </c>
      <c r="K12654" s="87" t="str">
        <v/>
      </c>
    </row>
    <row r="12655">
      <c r="A12655" s="74" t="str">
        <v/>
      </c>
      <c r="B12655" s="74" t="str">
        <v/>
      </c>
      <c r="C12655" s="75">
        <f>IF($E12655="","",IFERROR(VLOOKUP(TRIM(E12655&amp;""),'Référentiel Articles'!$A$2:$F$634,2,FALSE),""))</f>
      </c>
      <c r="D12655" s="75">
        <f>IF($E12655="","",IFERROR(VLOOKUP(TRIM(E12655&amp;""),'Référentiel Articles'!$A$2:$F$634,3,FALSE),""))</f>
      </c>
      <c r="E12655" s="74" t="str">
        <v/>
      </c>
      <c r="F12655" s="75">
        <f>IF($E12655="","",IFERROR(VLOOKUP(TRIM(E12655&amp;""),'Référentiel Articles'!$A$2:$F$634,4,FALSE),""))</f>
      </c>
      <c r="G12655" s="76">
        <f>IF($E12655="","",IFERROR(VLOOKUP(TRIM(E12655&amp;""),'Référentiel Articles'!$A$2:$F$634,5,FALSE),""))</f>
      </c>
      <c r="H12655" s="77" t="str">
        <v/>
      </c>
      <c r="I12655" s="76">
        <f>IF($E12655="","",IFERROR(VLOOKUP(TRIM(E12655&amp;""),'Référentiel Articles'!$A$2:$F$634,6,FALSE),""))</f>
      </c>
      <c r="J12655" s="78">
        <f>IF(OR($E12655="",$H12655=""),"",$H12655*$I12655)</f>
      </c>
      <c r="K12655" s="79" t="str">
        <v/>
      </c>
    </row>
    <row r="12656">
      <c r="A12656" s="81" t="str">
        <v/>
      </c>
      <c r="B12656" s="81" t="str">
        <v/>
      </c>
      <c r="C12656" s="83">
        <f>IF($E12656="","",IFERROR(VLOOKUP(TRIM(E12656&amp;""),'Référentiel Articles'!$A$2:$F$634,2,FALSE),""))</f>
      </c>
      <c r="D12656" s="83">
        <f>IF($E12656="","",IFERROR(VLOOKUP(TRIM(E12656&amp;""),'Référentiel Articles'!$A$2:$F$634,3,FALSE),""))</f>
      </c>
      <c r="E12656" s="81" t="str">
        <v/>
      </c>
      <c r="F12656" s="83">
        <f>IF($E12656="","",IFERROR(VLOOKUP(TRIM(E12656&amp;""),'Référentiel Articles'!$A$2:$F$634,4,FALSE),""))</f>
      </c>
      <c r="G12656" s="84">
        <f>IF($E12656="","",IFERROR(VLOOKUP(TRIM(E12656&amp;""),'Référentiel Articles'!$A$2:$F$634,5,FALSE),""))</f>
      </c>
      <c r="H12656" s="85" t="str">
        <v/>
      </c>
      <c r="I12656" s="84">
        <f>IF($E12656="","",IFERROR(VLOOKUP(TRIM(E12656&amp;""),'Référentiel Articles'!$A$2:$F$634,6,FALSE),""))</f>
      </c>
      <c r="J12656" s="90">
        <f>IF(OR($E12656="",$H12656=""),"",$H12656*$I12656)</f>
      </c>
      <c r="K12656" s="87" t="str">
        <v/>
      </c>
    </row>
    <row r="12657">
      <c r="A12657" s="74" t="str">
        <v/>
      </c>
      <c r="B12657" s="74" t="str">
        <v/>
      </c>
      <c r="C12657" s="75">
        <f>IF($E12657="","",IFERROR(VLOOKUP(TRIM(E12657&amp;""),'Référentiel Articles'!$A$2:$F$634,2,FALSE),""))</f>
      </c>
      <c r="D12657" s="75">
        <f>IF($E12657="","",IFERROR(VLOOKUP(TRIM(E12657&amp;""),'Référentiel Articles'!$A$2:$F$634,3,FALSE),""))</f>
      </c>
      <c r="E12657" s="74" t="str">
        <v/>
      </c>
      <c r="F12657" s="75">
        <f>IF($E12657="","",IFERROR(VLOOKUP(TRIM(E12657&amp;""),'Référentiel Articles'!$A$2:$F$634,4,FALSE),""))</f>
      </c>
      <c r="G12657" s="76">
        <f>IF($E12657="","",IFERROR(VLOOKUP(TRIM(E12657&amp;""),'Référentiel Articles'!$A$2:$F$634,5,FALSE),""))</f>
      </c>
      <c r="H12657" s="77" t="str">
        <v/>
      </c>
      <c r="I12657" s="76">
        <f>IF($E12657="","",IFERROR(VLOOKUP(TRIM(E12657&amp;""),'Référentiel Articles'!$A$2:$F$634,6,FALSE),""))</f>
      </c>
      <c r="J12657" s="78">
        <f>IF(OR($E12657="",$H12657=""),"",$H12657*$I12657)</f>
      </c>
      <c r="K12657" s="79" t="str">
        <v/>
      </c>
    </row>
    <row r="12658">
      <c r="A12658" s="81" t="str">
        <v/>
      </c>
      <c r="B12658" s="81" t="str">
        <v/>
      </c>
      <c r="C12658" s="83">
        <f>IF($E12658="","",IFERROR(VLOOKUP(TRIM(E12658&amp;""),'Référentiel Articles'!$A$2:$F$634,2,FALSE),""))</f>
      </c>
      <c r="D12658" s="83">
        <f>IF($E12658="","",IFERROR(VLOOKUP(TRIM(E12658&amp;""),'Référentiel Articles'!$A$2:$F$634,3,FALSE),""))</f>
      </c>
      <c r="E12658" s="81" t="str">
        <v/>
      </c>
      <c r="F12658" s="83">
        <f>IF($E12658="","",IFERROR(VLOOKUP(TRIM(E12658&amp;""),'Référentiel Articles'!$A$2:$F$634,4,FALSE),""))</f>
      </c>
      <c r="G12658" s="84">
        <f>IF($E12658="","",IFERROR(VLOOKUP(TRIM(E12658&amp;""),'Référentiel Articles'!$A$2:$F$634,5,FALSE),""))</f>
      </c>
      <c r="H12658" s="85" t="str">
        <v/>
      </c>
      <c r="I12658" s="84">
        <f>IF($E12658="","",IFERROR(VLOOKUP(TRIM(E12658&amp;""),'Référentiel Articles'!$A$2:$F$634,6,FALSE),""))</f>
      </c>
      <c r="J12658" s="90">
        <f>IF(OR($E12658="",$H12658=""),"",$H12658*$I12658)</f>
      </c>
      <c r="K12658" s="87" t="str">
        <v/>
      </c>
    </row>
    <row r="12659">
      <c r="A12659" s="74" t="str">
        <v/>
      </c>
      <c r="B12659" s="74" t="str">
        <v/>
      </c>
      <c r="C12659" s="75">
        <f>IF($E12659="","",IFERROR(VLOOKUP(TRIM(E12659&amp;""),'Référentiel Articles'!$A$2:$F$634,2,FALSE),""))</f>
      </c>
      <c r="D12659" s="75">
        <f>IF($E12659="","",IFERROR(VLOOKUP(TRIM(E12659&amp;""),'Référentiel Articles'!$A$2:$F$634,3,FALSE),""))</f>
      </c>
      <c r="E12659" s="74" t="str">
        <v/>
      </c>
      <c r="F12659" s="75">
        <f>IF($E12659="","",IFERROR(VLOOKUP(TRIM(E12659&amp;""),'Référentiel Articles'!$A$2:$F$634,4,FALSE),""))</f>
      </c>
      <c r="G12659" s="76">
        <f>IF($E12659="","",IFERROR(VLOOKUP(TRIM(E12659&amp;""),'Référentiel Articles'!$A$2:$F$634,5,FALSE),""))</f>
      </c>
      <c r="H12659" s="77" t="str">
        <v/>
      </c>
      <c r="I12659" s="76">
        <f>IF($E12659="","",IFERROR(VLOOKUP(TRIM(E12659&amp;""),'Référentiel Articles'!$A$2:$F$634,6,FALSE),""))</f>
      </c>
      <c r="J12659" s="78">
        <f>IF(OR($E12659="",$H12659=""),"",$H12659*$I12659)</f>
      </c>
      <c r="K12659" s="79" t="str">
        <v/>
      </c>
    </row>
    <row r="12660">
      <c r="A12660" s="81" t="str">
        <v/>
      </c>
      <c r="B12660" s="81" t="str">
        <v/>
      </c>
      <c r="C12660" s="83">
        <f>IF($E12660="","",IFERROR(VLOOKUP(TRIM(E12660&amp;""),'Référentiel Articles'!$A$2:$F$634,2,FALSE),""))</f>
      </c>
      <c r="D12660" s="83">
        <f>IF($E12660="","",IFERROR(VLOOKUP(TRIM(E12660&amp;""),'Référentiel Articles'!$A$2:$F$634,3,FALSE),""))</f>
      </c>
      <c r="E12660" s="81" t="str">
        <v/>
      </c>
      <c r="F12660" s="83">
        <f>IF($E12660="","",IFERROR(VLOOKUP(TRIM(E12660&amp;""),'Référentiel Articles'!$A$2:$F$634,4,FALSE),""))</f>
      </c>
      <c r="G12660" s="84">
        <f>IF($E12660="","",IFERROR(VLOOKUP(TRIM(E12660&amp;""),'Référentiel Articles'!$A$2:$F$634,5,FALSE),""))</f>
      </c>
      <c r="H12660" s="85" t="str">
        <v/>
      </c>
      <c r="I12660" s="84">
        <f>IF($E12660="","",IFERROR(VLOOKUP(TRIM(E12660&amp;""),'Référentiel Articles'!$A$2:$F$634,6,FALSE),""))</f>
      </c>
      <c r="J12660" s="90">
        <f>IF(OR($E12660="",$H12660=""),"",$H12660*$I12660)</f>
      </c>
      <c r="K12660" s="87" t="str">
        <v/>
      </c>
    </row>
    <row r="12661">
      <c r="A12661" s="74" t="str">
        <v/>
      </c>
      <c r="B12661" s="74" t="str">
        <v/>
      </c>
      <c r="C12661" s="75">
        <f>IF($E12661="","",IFERROR(VLOOKUP(TRIM(E12661&amp;""),'Référentiel Articles'!$A$2:$F$634,2,FALSE),""))</f>
      </c>
      <c r="D12661" s="75">
        <f>IF($E12661="","",IFERROR(VLOOKUP(TRIM(E12661&amp;""),'Référentiel Articles'!$A$2:$F$634,3,FALSE),""))</f>
      </c>
      <c r="E12661" s="74" t="str">
        <v/>
      </c>
      <c r="F12661" s="75">
        <f>IF($E12661="","",IFERROR(VLOOKUP(TRIM(E12661&amp;""),'Référentiel Articles'!$A$2:$F$634,4,FALSE),""))</f>
      </c>
      <c r="G12661" s="76">
        <f>IF($E12661="","",IFERROR(VLOOKUP(TRIM(E12661&amp;""),'Référentiel Articles'!$A$2:$F$634,5,FALSE),""))</f>
      </c>
      <c r="H12661" s="77" t="str">
        <v/>
      </c>
      <c r="I12661" s="76">
        <f>IF($E12661="","",IFERROR(VLOOKUP(TRIM(E12661&amp;""),'Référentiel Articles'!$A$2:$F$634,6,FALSE),""))</f>
      </c>
      <c r="J12661" s="78">
        <f>IF(OR($E12661="",$H12661=""),"",$H12661*$I12661)</f>
      </c>
      <c r="K12661" s="79" t="str">
        <v/>
      </c>
    </row>
    <row r="12662">
      <c r="A12662" s="81" t="str">
        <v/>
      </c>
      <c r="B12662" s="81" t="str">
        <v/>
      </c>
      <c r="C12662" s="83">
        <f>IF($E12662="","",IFERROR(VLOOKUP(TRIM(E12662&amp;""),'Référentiel Articles'!$A$2:$F$634,2,FALSE),""))</f>
      </c>
      <c r="D12662" s="83">
        <f>IF($E12662="","",IFERROR(VLOOKUP(TRIM(E12662&amp;""),'Référentiel Articles'!$A$2:$F$634,3,FALSE),""))</f>
      </c>
      <c r="E12662" s="81" t="str">
        <v/>
      </c>
      <c r="F12662" s="83">
        <f>IF($E12662="","",IFERROR(VLOOKUP(TRIM(E12662&amp;""),'Référentiel Articles'!$A$2:$F$634,4,FALSE),""))</f>
      </c>
      <c r="G12662" s="84">
        <f>IF($E12662="","",IFERROR(VLOOKUP(TRIM(E12662&amp;""),'Référentiel Articles'!$A$2:$F$634,5,FALSE),""))</f>
      </c>
      <c r="H12662" s="85" t="str">
        <v/>
      </c>
      <c r="I12662" s="84">
        <f>IF($E12662="","",IFERROR(VLOOKUP(TRIM(E12662&amp;""),'Référentiel Articles'!$A$2:$F$634,6,FALSE),""))</f>
      </c>
      <c r="J12662" s="90">
        <f>IF(OR($E12662="",$H12662=""),"",$H12662*$I12662)</f>
      </c>
      <c r="K12662" s="87" t="str">
        <v/>
      </c>
    </row>
    <row r="12663">
      <c r="A12663" s="74" t="str">
        <v/>
      </c>
      <c r="B12663" s="74" t="str">
        <v/>
      </c>
      <c r="C12663" s="75">
        <f>IF($E12663="","",IFERROR(VLOOKUP(TRIM(E12663&amp;""),'Référentiel Articles'!$A$2:$F$634,2,FALSE),""))</f>
      </c>
      <c r="D12663" s="75">
        <f>IF($E12663="","",IFERROR(VLOOKUP(TRIM(E12663&amp;""),'Référentiel Articles'!$A$2:$F$634,3,FALSE),""))</f>
      </c>
      <c r="E12663" s="74" t="str">
        <v/>
      </c>
      <c r="F12663" s="75">
        <f>IF($E12663="","",IFERROR(VLOOKUP(TRIM(E12663&amp;""),'Référentiel Articles'!$A$2:$F$634,4,FALSE),""))</f>
      </c>
      <c r="G12663" s="76">
        <f>IF($E12663="","",IFERROR(VLOOKUP(TRIM(E12663&amp;""),'Référentiel Articles'!$A$2:$F$634,5,FALSE),""))</f>
      </c>
      <c r="H12663" s="77" t="str">
        <v/>
      </c>
      <c r="I12663" s="76">
        <f>IF($E12663="","",IFERROR(VLOOKUP(TRIM(E12663&amp;""),'Référentiel Articles'!$A$2:$F$634,6,FALSE),""))</f>
      </c>
      <c r="J12663" s="78">
        <f>IF(OR($E12663="",$H12663=""),"",$H12663*$I12663)</f>
      </c>
      <c r="K12663" s="79" t="str">
        <v/>
      </c>
    </row>
    <row r="12664">
      <c r="A12664" s="81" t="str">
        <v/>
      </c>
      <c r="B12664" s="81" t="str">
        <v/>
      </c>
      <c r="C12664" s="83">
        <f>IF($E12664="","",IFERROR(VLOOKUP(TRIM(E12664&amp;""),'Référentiel Articles'!$A$2:$F$634,2,FALSE),""))</f>
      </c>
      <c r="D12664" s="83">
        <f>IF($E12664="","",IFERROR(VLOOKUP(TRIM(E12664&amp;""),'Référentiel Articles'!$A$2:$F$634,3,FALSE),""))</f>
      </c>
      <c r="E12664" s="81" t="str">
        <v/>
      </c>
      <c r="F12664" s="83">
        <f>IF($E12664="","",IFERROR(VLOOKUP(TRIM(E12664&amp;""),'Référentiel Articles'!$A$2:$F$634,4,FALSE),""))</f>
      </c>
      <c r="G12664" s="84">
        <f>IF($E12664="","",IFERROR(VLOOKUP(TRIM(E12664&amp;""),'Référentiel Articles'!$A$2:$F$634,5,FALSE),""))</f>
      </c>
      <c r="H12664" s="85" t="str">
        <v/>
      </c>
      <c r="I12664" s="84">
        <f>IF($E12664="","",IFERROR(VLOOKUP(TRIM(E12664&amp;""),'Référentiel Articles'!$A$2:$F$634,6,FALSE),""))</f>
      </c>
      <c r="J12664" s="90">
        <f>IF(OR($E12664="",$H12664=""),"",$H12664*$I12664)</f>
      </c>
      <c r="K12664" s="87" t="str">
        <v/>
      </c>
    </row>
    <row r="12665">
      <c r="A12665" s="74" t="str">
        <v/>
      </c>
      <c r="B12665" s="74" t="str">
        <v/>
      </c>
      <c r="C12665" s="75">
        <f>IF($E12665="","",IFERROR(VLOOKUP(TRIM(E12665&amp;""),'Référentiel Articles'!$A$2:$F$634,2,FALSE),""))</f>
      </c>
      <c r="D12665" s="75">
        <f>IF($E12665="","",IFERROR(VLOOKUP(TRIM(E12665&amp;""),'Référentiel Articles'!$A$2:$F$634,3,FALSE),""))</f>
      </c>
      <c r="E12665" s="74" t="str">
        <v/>
      </c>
      <c r="F12665" s="75">
        <f>IF($E12665="","",IFERROR(VLOOKUP(TRIM(E12665&amp;""),'Référentiel Articles'!$A$2:$F$634,4,FALSE),""))</f>
      </c>
      <c r="G12665" s="76">
        <f>IF($E12665="","",IFERROR(VLOOKUP(TRIM(E12665&amp;""),'Référentiel Articles'!$A$2:$F$634,5,FALSE),""))</f>
      </c>
      <c r="H12665" s="77" t="str">
        <v/>
      </c>
      <c r="I12665" s="76">
        <f>IF($E12665="","",IFERROR(VLOOKUP(TRIM(E12665&amp;""),'Référentiel Articles'!$A$2:$F$634,6,FALSE),""))</f>
      </c>
      <c r="J12665" s="78">
        <f>IF(OR($E12665="",$H12665=""),"",$H12665*$I12665)</f>
      </c>
      <c r="K12665" s="79" t="str">
        <v/>
      </c>
    </row>
    <row r="12666">
      <c r="A12666" s="81" t="str">
        <v/>
      </c>
      <c r="B12666" s="81" t="str">
        <v/>
      </c>
      <c r="C12666" s="83">
        <f>IF($E12666="","",IFERROR(VLOOKUP(TRIM(E12666&amp;""),'Référentiel Articles'!$A$2:$F$634,2,FALSE),""))</f>
      </c>
      <c r="D12666" s="83">
        <f>IF($E12666="","",IFERROR(VLOOKUP(TRIM(E12666&amp;""),'Référentiel Articles'!$A$2:$F$634,3,FALSE),""))</f>
      </c>
      <c r="E12666" s="81" t="str">
        <v/>
      </c>
      <c r="F12666" s="83">
        <f>IF($E12666="","",IFERROR(VLOOKUP(TRIM(E12666&amp;""),'Référentiel Articles'!$A$2:$F$634,4,FALSE),""))</f>
      </c>
      <c r="G12666" s="84">
        <f>IF($E12666="","",IFERROR(VLOOKUP(TRIM(E12666&amp;""),'Référentiel Articles'!$A$2:$F$634,5,FALSE),""))</f>
      </c>
      <c r="H12666" s="85" t="str">
        <v/>
      </c>
      <c r="I12666" s="84">
        <f>IF($E12666="","",IFERROR(VLOOKUP(TRIM(E12666&amp;""),'Référentiel Articles'!$A$2:$F$634,6,FALSE),""))</f>
      </c>
      <c r="J12666" s="90">
        <f>IF(OR($E12666="",$H12666=""),"",$H12666*$I12666)</f>
      </c>
      <c r="K12666" s="87" t="str">
        <v/>
      </c>
    </row>
    <row r="12667">
      <c r="A12667" s="74" t="str">
        <v/>
      </c>
      <c r="B12667" s="74" t="str">
        <v/>
      </c>
      <c r="C12667" s="75">
        <f>IF($E12667="","",IFERROR(VLOOKUP(TRIM(E12667&amp;""),'Référentiel Articles'!$A$2:$F$634,2,FALSE),""))</f>
      </c>
      <c r="D12667" s="75">
        <f>IF($E12667="","",IFERROR(VLOOKUP(TRIM(E12667&amp;""),'Référentiel Articles'!$A$2:$F$634,3,FALSE),""))</f>
      </c>
      <c r="E12667" s="74" t="str">
        <v/>
      </c>
      <c r="F12667" s="75">
        <f>IF($E12667="","",IFERROR(VLOOKUP(TRIM(E12667&amp;""),'Référentiel Articles'!$A$2:$F$634,4,FALSE),""))</f>
      </c>
      <c r="G12667" s="76">
        <f>IF($E12667="","",IFERROR(VLOOKUP(TRIM(E12667&amp;""),'Référentiel Articles'!$A$2:$F$634,5,FALSE),""))</f>
      </c>
      <c r="H12667" s="77" t="str">
        <v/>
      </c>
      <c r="I12667" s="76">
        <f>IF($E12667="","",IFERROR(VLOOKUP(TRIM(E12667&amp;""),'Référentiel Articles'!$A$2:$F$634,6,FALSE),""))</f>
      </c>
      <c r="J12667" s="78">
        <f>IF(OR($E12667="",$H12667=""),"",$H12667*$I12667)</f>
      </c>
      <c r="K12667" s="79" t="str">
        <v/>
      </c>
    </row>
    <row r="12668">
      <c r="A12668" s="81" t="str">
        <v/>
      </c>
      <c r="B12668" s="81" t="str">
        <v/>
      </c>
      <c r="C12668" s="83">
        <f>IF($E12668="","",IFERROR(VLOOKUP(TRIM(E12668&amp;""),'Référentiel Articles'!$A$2:$F$634,2,FALSE),""))</f>
      </c>
      <c r="D12668" s="83">
        <f>IF($E12668="","",IFERROR(VLOOKUP(TRIM(E12668&amp;""),'Référentiel Articles'!$A$2:$F$634,3,FALSE),""))</f>
      </c>
      <c r="E12668" s="81" t="str">
        <v/>
      </c>
      <c r="F12668" s="83">
        <f>IF($E12668="","",IFERROR(VLOOKUP(TRIM(E12668&amp;""),'Référentiel Articles'!$A$2:$F$634,4,FALSE),""))</f>
      </c>
      <c r="G12668" s="84">
        <f>IF($E12668="","",IFERROR(VLOOKUP(TRIM(E12668&amp;""),'Référentiel Articles'!$A$2:$F$634,5,FALSE),""))</f>
      </c>
      <c r="H12668" s="85" t="str">
        <v/>
      </c>
      <c r="I12668" s="84">
        <f>IF($E12668="","",IFERROR(VLOOKUP(TRIM(E12668&amp;""),'Référentiel Articles'!$A$2:$F$634,6,FALSE),""))</f>
      </c>
      <c r="J12668" s="90">
        <f>IF(OR($E12668="",$H12668=""),"",$H12668*$I12668)</f>
      </c>
      <c r="K12668" s="87" t="str">
        <v/>
      </c>
    </row>
    <row r="12669">
      <c r="A12669" s="74" t="str">
        <v/>
      </c>
      <c r="B12669" s="74" t="str">
        <v/>
      </c>
      <c r="C12669" s="75">
        <f>IF($E12669="","",IFERROR(VLOOKUP(TRIM(E12669&amp;""),'Référentiel Articles'!$A$2:$F$634,2,FALSE),""))</f>
      </c>
      <c r="D12669" s="75">
        <f>IF($E12669="","",IFERROR(VLOOKUP(TRIM(E12669&amp;""),'Référentiel Articles'!$A$2:$F$634,3,FALSE),""))</f>
      </c>
      <c r="E12669" s="74" t="str">
        <v/>
      </c>
      <c r="F12669" s="75">
        <f>IF($E12669="","",IFERROR(VLOOKUP(TRIM(E12669&amp;""),'Référentiel Articles'!$A$2:$F$634,4,FALSE),""))</f>
      </c>
      <c r="G12669" s="76">
        <f>IF($E12669="","",IFERROR(VLOOKUP(TRIM(E12669&amp;""),'Référentiel Articles'!$A$2:$F$634,5,FALSE),""))</f>
      </c>
      <c r="H12669" s="77" t="str">
        <v/>
      </c>
      <c r="I12669" s="76">
        <f>IF($E12669="","",IFERROR(VLOOKUP(TRIM(E12669&amp;""),'Référentiel Articles'!$A$2:$F$634,6,FALSE),""))</f>
      </c>
      <c r="J12669" s="78">
        <f>IF(OR($E12669="",$H12669=""),"",$H12669*$I12669)</f>
      </c>
      <c r="K12669" s="79" t="str">
        <v/>
      </c>
    </row>
    <row r="12670">
      <c r="A12670" s="81" t="str">
        <v/>
      </c>
      <c r="B12670" s="81" t="str">
        <v/>
      </c>
      <c r="C12670" s="83">
        <f>IF($E12670="","",IFERROR(VLOOKUP(TRIM(E12670&amp;""),'Référentiel Articles'!$A$2:$F$634,2,FALSE),""))</f>
      </c>
      <c r="D12670" s="83">
        <f>IF($E12670="","",IFERROR(VLOOKUP(TRIM(E12670&amp;""),'Référentiel Articles'!$A$2:$F$634,3,FALSE),""))</f>
      </c>
      <c r="E12670" s="81" t="str">
        <v/>
      </c>
      <c r="F12670" s="83">
        <f>IF($E12670="","",IFERROR(VLOOKUP(TRIM(E12670&amp;""),'Référentiel Articles'!$A$2:$F$634,4,FALSE),""))</f>
      </c>
      <c r="G12670" s="84">
        <f>IF($E12670="","",IFERROR(VLOOKUP(TRIM(E12670&amp;""),'Référentiel Articles'!$A$2:$F$634,5,FALSE),""))</f>
      </c>
      <c r="H12670" s="85" t="str">
        <v/>
      </c>
      <c r="I12670" s="84">
        <f>IF($E12670="","",IFERROR(VLOOKUP(TRIM(E12670&amp;""),'Référentiel Articles'!$A$2:$F$634,6,FALSE),""))</f>
      </c>
      <c r="J12670" s="90">
        <f>IF(OR($E12670="",$H12670=""),"",$H12670*$I12670)</f>
      </c>
      <c r="K12670" s="87" t="str">
        <v/>
      </c>
    </row>
    <row r="12671">
      <c r="A12671" s="74" t="str">
        <v/>
      </c>
      <c r="B12671" s="74" t="str">
        <v/>
      </c>
      <c r="C12671" s="75">
        <f>IF($E12671="","",IFERROR(VLOOKUP(TRIM(E12671&amp;""),'Référentiel Articles'!$A$2:$F$634,2,FALSE),""))</f>
      </c>
      <c r="D12671" s="75">
        <f>IF($E12671="","",IFERROR(VLOOKUP(TRIM(E12671&amp;""),'Référentiel Articles'!$A$2:$F$634,3,FALSE),""))</f>
      </c>
      <c r="E12671" s="74" t="str">
        <v/>
      </c>
      <c r="F12671" s="75">
        <f>IF($E12671="","",IFERROR(VLOOKUP(TRIM(E12671&amp;""),'Référentiel Articles'!$A$2:$F$634,4,FALSE),""))</f>
      </c>
      <c r="G12671" s="76">
        <f>IF($E12671="","",IFERROR(VLOOKUP(TRIM(E12671&amp;""),'Référentiel Articles'!$A$2:$F$634,5,FALSE),""))</f>
      </c>
      <c r="H12671" s="77" t="str">
        <v/>
      </c>
      <c r="I12671" s="76">
        <f>IF($E12671="","",IFERROR(VLOOKUP(TRIM(E12671&amp;""),'Référentiel Articles'!$A$2:$F$634,6,FALSE),""))</f>
      </c>
      <c r="J12671" s="78">
        <f>IF(OR($E12671="",$H12671=""),"",$H12671*$I12671)</f>
      </c>
      <c r="K12671" s="79" t="str">
        <v/>
      </c>
    </row>
    <row r="12672">
      <c r="A12672" s="81" t="str">
        <v/>
      </c>
      <c r="B12672" s="81" t="str">
        <v/>
      </c>
      <c r="C12672" s="83">
        <f>IF($E12672="","",IFERROR(VLOOKUP(TRIM(E12672&amp;""),'Référentiel Articles'!$A$2:$F$634,2,FALSE),""))</f>
      </c>
      <c r="D12672" s="83">
        <f>IF($E12672="","",IFERROR(VLOOKUP(TRIM(E12672&amp;""),'Référentiel Articles'!$A$2:$F$634,3,FALSE),""))</f>
      </c>
      <c r="E12672" s="81" t="str">
        <v/>
      </c>
      <c r="F12672" s="83">
        <f>IF($E12672="","",IFERROR(VLOOKUP(TRIM(E12672&amp;""),'Référentiel Articles'!$A$2:$F$634,4,FALSE),""))</f>
      </c>
      <c r="G12672" s="84">
        <f>IF($E12672="","",IFERROR(VLOOKUP(TRIM(E12672&amp;""),'Référentiel Articles'!$A$2:$F$634,5,FALSE),""))</f>
      </c>
      <c r="H12672" s="85" t="str">
        <v/>
      </c>
      <c r="I12672" s="84">
        <f>IF($E12672="","",IFERROR(VLOOKUP(TRIM(E12672&amp;""),'Référentiel Articles'!$A$2:$F$634,6,FALSE),""))</f>
      </c>
      <c r="J12672" s="90">
        <f>IF(OR($E12672="",$H12672=""),"",$H12672*$I12672)</f>
      </c>
      <c r="K12672" s="87" t="str">
        <v/>
      </c>
    </row>
    <row r="12673">
      <c r="A12673" s="74" t="str">
        <v/>
      </c>
      <c r="B12673" s="74" t="str">
        <v/>
      </c>
      <c r="C12673" s="75">
        <f>IF($E12673="","",IFERROR(VLOOKUP(TRIM(E12673&amp;""),'Référentiel Articles'!$A$2:$F$634,2,FALSE),""))</f>
      </c>
      <c r="D12673" s="75">
        <f>IF($E12673="","",IFERROR(VLOOKUP(TRIM(E12673&amp;""),'Référentiel Articles'!$A$2:$F$634,3,FALSE),""))</f>
      </c>
      <c r="E12673" s="74" t="str">
        <v/>
      </c>
      <c r="F12673" s="75">
        <f>IF($E12673="","",IFERROR(VLOOKUP(TRIM(E12673&amp;""),'Référentiel Articles'!$A$2:$F$634,4,FALSE),""))</f>
      </c>
      <c r="G12673" s="76">
        <f>IF($E12673="","",IFERROR(VLOOKUP(TRIM(E12673&amp;""),'Référentiel Articles'!$A$2:$F$634,5,FALSE),""))</f>
      </c>
      <c r="H12673" s="77" t="str">
        <v/>
      </c>
      <c r="I12673" s="76">
        <f>IF($E12673="","",IFERROR(VLOOKUP(TRIM(E12673&amp;""),'Référentiel Articles'!$A$2:$F$634,6,FALSE),""))</f>
      </c>
      <c r="J12673" s="78">
        <f>IF(OR($E12673="",$H12673=""),"",$H12673*$I12673)</f>
      </c>
      <c r="K12673" s="79" t="str">
        <v/>
      </c>
    </row>
    <row r="12674">
      <c r="A12674" s="81" t="str">
        <v/>
      </c>
      <c r="B12674" s="81" t="str">
        <v/>
      </c>
      <c r="C12674" s="83">
        <f>IF($E12674="","",IFERROR(VLOOKUP(TRIM(E12674&amp;""),'Référentiel Articles'!$A$2:$F$634,2,FALSE),""))</f>
      </c>
      <c r="D12674" s="83">
        <f>IF($E12674="","",IFERROR(VLOOKUP(TRIM(E12674&amp;""),'Référentiel Articles'!$A$2:$F$634,3,FALSE),""))</f>
      </c>
      <c r="E12674" s="81" t="str">
        <v/>
      </c>
      <c r="F12674" s="83">
        <f>IF($E12674="","",IFERROR(VLOOKUP(TRIM(E12674&amp;""),'Référentiel Articles'!$A$2:$F$634,4,FALSE),""))</f>
      </c>
      <c r="G12674" s="84">
        <f>IF($E12674="","",IFERROR(VLOOKUP(TRIM(E12674&amp;""),'Référentiel Articles'!$A$2:$F$634,5,FALSE),""))</f>
      </c>
      <c r="H12674" s="85" t="str">
        <v/>
      </c>
      <c r="I12674" s="84">
        <f>IF($E12674="","",IFERROR(VLOOKUP(TRIM(E12674&amp;""),'Référentiel Articles'!$A$2:$F$634,6,FALSE),""))</f>
      </c>
      <c r="J12674" s="90">
        <f>IF(OR($E12674="",$H12674=""),"",$H12674*$I12674)</f>
      </c>
      <c r="K12674" s="87" t="str">
        <v/>
      </c>
    </row>
    <row r="12675">
      <c r="A12675" s="74" t="str">
        <v/>
      </c>
      <c r="B12675" s="74" t="str">
        <v/>
      </c>
      <c r="C12675" s="75">
        <f>IF($E12675="","",IFERROR(VLOOKUP(TRIM(E12675&amp;""),'Référentiel Articles'!$A$2:$F$634,2,FALSE),""))</f>
      </c>
      <c r="D12675" s="75">
        <f>IF($E12675="","",IFERROR(VLOOKUP(TRIM(E12675&amp;""),'Référentiel Articles'!$A$2:$F$634,3,FALSE),""))</f>
      </c>
      <c r="E12675" s="74" t="str">
        <v/>
      </c>
      <c r="F12675" s="75">
        <f>IF($E12675="","",IFERROR(VLOOKUP(TRIM(E12675&amp;""),'Référentiel Articles'!$A$2:$F$634,4,FALSE),""))</f>
      </c>
      <c r="G12675" s="76">
        <f>IF($E12675="","",IFERROR(VLOOKUP(TRIM(E12675&amp;""),'Référentiel Articles'!$A$2:$F$634,5,FALSE),""))</f>
      </c>
      <c r="H12675" s="77" t="str">
        <v/>
      </c>
      <c r="I12675" s="76">
        <f>IF($E12675="","",IFERROR(VLOOKUP(TRIM(E12675&amp;""),'Référentiel Articles'!$A$2:$F$634,6,FALSE),""))</f>
      </c>
      <c r="J12675" s="78">
        <f>IF(OR($E12675="",$H12675=""),"",$H12675*$I12675)</f>
      </c>
      <c r="K12675" s="79" t="str">
        <v/>
      </c>
    </row>
    <row r="12676">
      <c r="A12676" s="81" t="str">
        <v/>
      </c>
      <c r="B12676" s="81" t="str">
        <v/>
      </c>
      <c r="C12676" s="83">
        <f>IF($E12676="","",IFERROR(VLOOKUP(TRIM(E12676&amp;""),'Référentiel Articles'!$A$2:$F$634,2,FALSE),""))</f>
      </c>
      <c r="D12676" s="83">
        <f>IF($E12676="","",IFERROR(VLOOKUP(TRIM(E12676&amp;""),'Référentiel Articles'!$A$2:$F$634,3,FALSE),""))</f>
      </c>
      <c r="E12676" s="81" t="str">
        <v/>
      </c>
      <c r="F12676" s="83">
        <f>IF($E12676="","",IFERROR(VLOOKUP(TRIM(E12676&amp;""),'Référentiel Articles'!$A$2:$F$634,4,FALSE),""))</f>
      </c>
      <c r="G12676" s="84">
        <f>IF($E12676="","",IFERROR(VLOOKUP(TRIM(E12676&amp;""),'Référentiel Articles'!$A$2:$F$634,5,FALSE),""))</f>
      </c>
      <c r="H12676" s="85" t="str">
        <v/>
      </c>
      <c r="I12676" s="84">
        <f>IF($E12676="","",IFERROR(VLOOKUP(TRIM(E12676&amp;""),'Référentiel Articles'!$A$2:$F$634,6,FALSE),""))</f>
      </c>
      <c r="J12676" s="90">
        <f>IF(OR($E12676="",$H12676=""),"",$H12676*$I12676)</f>
      </c>
      <c r="K12676" s="87" t="str">
        <v/>
      </c>
    </row>
    <row r="12677">
      <c r="A12677" s="74" t="str">
        <v/>
      </c>
      <c r="B12677" s="74" t="str">
        <v/>
      </c>
      <c r="C12677" s="75">
        <f>IF($E12677="","",IFERROR(VLOOKUP(TRIM(E12677&amp;""),'Référentiel Articles'!$A$2:$F$634,2,FALSE),""))</f>
      </c>
      <c r="D12677" s="75">
        <f>IF($E12677="","",IFERROR(VLOOKUP(TRIM(E12677&amp;""),'Référentiel Articles'!$A$2:$F$634,3,FALSE),""))</f>
      </c>
      <c r="E12677" s="74" t="str">
        <v/>
      </c>
      <c r="F12677" s="75">
        <f>IF($E12677="","",IFERROR(VLOOKUP(TRIM(E12677&amp;""),'Référentiel Articles'!$A$2:$F$634,4,FALSE),""))</f>
      </c>
      <c r="G12677" s="76">
        <f>IF($E12677="","",IFERROR(VLOOKUP(TRIM(E12677&amp;""),'Référentiel Articles'!$A$2:$F$634,5,FALSE),""))</f>
      </c>
      <c r="H12677" s="77" t="str">
        <v/>
      </c>
      <c r="I12677" s="76">
        <f>IF($E12677="","",IFERROR(VLOOKUP(TRIM(E12677&amp;""),'Référentiel Articles'!$A$2:$F$634,6,FALSE),""))</f>
      </c>
      <c r="J12677" s="78">
        <f>IF(OR($E12677="",$H12677=""),"",$H12677*$I12677)</f>
      </c>
      <c r="K12677" s="79" t="str">
        <v/>
      </c>
    </row>
    <row r="12678">
      <c r="A12678" s="81" t="str">
        <v/>
      </c>
      <c r="B12678" s="81" t="str">
        <v/>
      </c>
      <c r="C12678" s="83">
        <f>IF($E12678="","",IFERROR(VLOOKUP(TRIM(E12678&amp;""),'Référentiel Articles'!$A$2:$F$634,2,FALSE),""))</f>
      </c>
      <c r="D12678" s="83">
        <f>IF($E12678="","",IFERROR(VLOOKUP(TRIM(E12678&amp;""),'Référentiel Articles'!$A$2:$F$634,3,FALSE),""))</f>
      </c>
      <c r="E12678" s="81" t="str">
        <v/>
      </c>
      <c r="F12678" s="83">
        <f>IF($E12678="","",IFERROR(VLOOKUP(TRIM(E12678&amp;""),'Référentiel Articles'!$A$2:$F$634,4,FALSE),""))</f>
      </c>
      <c r="G12678" s="84">
        <f>IF($E12678="","",IFERROR(VLOOKUP(TRIM(E12678&amp;""),'Référentiel Articles'!$A$2:$F$634,5,FALSE),""))</f>
      </c>
      <c r="H12678" s="85" t="str">
        <v/>
      </c>
      <c r="I12678" s="84">
        <f>IF($E12678="","",IFERROR(VLOOKUP(TRIM(E12678&amp;""),'Référentiel Articles'!$A$2:$F$634,6,FALSE),""))</f>
      </c>
      <c r="J12678" s="90">
        <f>IF(OR($E12678="",$H12678=""),"",$H12678*$I12678)</f>
      </c>
      <c r="K12678" s="87" t="str">
        <v/>
      </c>
    </row>
    <row r="12679">
      <c r="A12679" s="74" t="str">
        <v/>
      </c>
      <c r="B12679" s="74" t="str">
        <v/>
      </c>
      <c r="C12679" s="75">
        <f>IF($E12679="","",IFERROR(VLOOKUP(TRIM(E12679&amp;""),'Référentiel Articles'!$A$2:$F$634,2,FALSE),""))</f>
      </c>
      <c r="D12679" s="75">
        <f>IF($E12679="","",IFERROR(VLOOKUP(TRIM(E12679&amp;""),'Référentiel Articles'!$A$2:$F$634,3,FALSE),""))</f>
      </c>
      <c r="E12679" s="74" t="str">
        <v/>
      </c>
      <c r="F12679" s="75">
        <f>IF($E12679="","",IFERROR(VLOOKUP(TRIM(E12679&amp;""),'Référentiel Articles'!$A$2:$F$634,4,FALSE),""))</f>
      </c>
      <c r="G12679" s="76">
        <f>IF($E12679="","",IFERROR(VLOOKUP(TRIM(E12679&amp;""),'Référentiel Articles'!$A$2:$F$634,5,FALSE),""))</f>
      </c>
      <c r="H12679" s="77" t="str">
        <v/>
      </c>
      <c r="I12679" s="76">
        <f>IF($E12679="","",IFERROR(VLOOKUP(TRIM(E12679&amp;""),'Référentiel Articles'!$A$2:$F$634,6,FALSE),""))</f>
      </c>
      <c r="J12679" s="78">
        <f>IF(OR($E12679="",$H12679=""),"",$H12679*$I12679)</f>
      </c>
      <c r="K12679" s="79" t="str">
        <v/>
      </c>
    </row>
    <row r="12680">
      <c r="A12680" s="81" t="str">
        <v/>
      </c>
      <c r="B12680" s="81" t="str">
        <v/>
      </c>
      <c r="C12680" s="83">
        <f>IF($E12680="","",IFERROR(VLOOKUP(TRIM(E12680&amp;""),'Référentiel Articles'!$A$2:$F$634,2,FALSE),""))</f>
      </c>
      <c r="D12680" s="83">
        <f>IF($E12680="","",IFERROR(VLOOKUP(TRIM(E12680&amp;""),'Référentiel Articles'!$A$2:$F$634,3,FALSE),""))</f>
      </c>
      <c r="E12680" s="81" t="str">
        <v/>
      </c>
      <c r="F12680" s="83">
        <f>IF($E12680="","",IFERROR(VLOOKUP(TRIM(E12680&amp;""),'Référentiel Articles'!$A$2:$F$634,4,FALSE),""))</f>
      </c>
      <c r="G12680" s="84">
        <f>IF($E12680="","",IFERROR(VLOOKUP(TRIM(E12680&amp;""),'Référentiel Articles'!$A$2:$F$634,5,FALSE),""))</f>
      </c>
      <c r="H12680" s="85" t="str">
        <v/>
      </c>
      <c r="I12680" s="84">
        <f>IF($E12680="","",IFERROR(VLOOKUP(TRIM(E12680&amp;""),'Référentiel Articles'!$A$2:$F$634,6,FALSE),""))</f>
      </c>
      <c r="J12680" s="90">
        <f>IF(OR($E12680="",$H12680=""),"",$H12680*$I12680)</f>
      </c>
      <c r="K12680" s="87" t="str">
        <v/>
      </c>
    </row>
    <row r="12681">
      <c r="A12681" s="74" t="str">
        <v/>
      </c>
      <c r="B12681" s="74" t="str">
        <v/>
      </c>
      <c r="C12681" s="75">
        <f>IF($E12681="","",IFERROR(VLOOKUP(TRIM(E12681&amp;""),'Référentiel Articles'!$A$2:$F$634,2,FALSE),""))</f>
      </c>
      <c r="D12681" s="75">
        <f>IF($E12681="","",IFERROR(VLOOKUP(TRIM(E12681&amp;""),'Référentiel Articles'!$A$2:$F$634,3,FALSE),""))</f>
      </c>
      <c r="E12681" s="74" t="str">
        <v/>
      </c>
      <c r="F12681" s="75">
        <f>IF($E12681="","",IFERROR(VLOOKUP(TRIM(E12681&amp;""),'Référentiel Articles'!$A$2:$F$634,4,FALSE),""))</f>
      </c>
      <c r="G12681" s="76">
        <f>IF($E12681="","",IFERROR(VLOOKUP(TRIM(E12681&amp;""),'Référentiel Articles'!$A$2:$F$634,5,FALSE),""))</f>
      </c>
      <c r="H12681" s="77" t="str">
        <v/>
      </c>
      <c r="I12681" s="76">
        <f>IF($E12681="","",IFERROR(VLOOKUP(TRIM(E12681&amp;""),'Référentiel Articles'!$A$2:$F$634,6,FALSE),""))</f>
      </c>
      <c r="J12681" s="78">
        <f>IF(OR($E12681="",$H12681=""),"",$H12681*$I12681)</f>
      </c>
      <c r="K12681" s="79" t="str">
        <v/>
      </c>
    </row>
    <row r="12682">
      <c r="A12682" s="81" t="str">
        <v/>
      </c>
      <c r="B12682" s="81" t="str">
        <v/>
      </c>
      <c r="C12682" s="83">
        <f>IF($E12682="","",IFERROR(VLOOKUP(TRIM(E12682&amp;""),'Référentiel Articles'!$A$2:$F$634,2,FALSE),""))</f>
      </c>
      <c r="D12682" s="83">
        <f>IF($E12682="","",IFERROR(VLOOKUP(TRIM(E12682&amp;""),'Référentiel Articles'!$A$2:$F$634,3,FALSE),""))</f>
      </c>
      <c r="E12682" s="81" t="str">
        <v/>
      </c>
      <c r="F12682" s="83">
        <f>IF($E12682="","",IFERROR(VLOOKUP(TRIM(E12682&amp;""),'Référentiel Articles'!$A$2:$F$634,4,FALSE),""))</f>
      </c>
      <c r="G12682" s="84">
        <f>IF($E12682="","",IFERROR(VLOOKUP(TRIM(E12682&amp;""),'Référentiel Articles'!$A$2:$F$634,5,FALSE),""))</f>
      </c>
      <c r="H12682" s="85" t="str">
        <v/>
      </c>
      <c r="I12682" s="84">
        <f>IF($E12682="","",IFERROR(VLOOKUP(TRIM(E12682&amp;""),'Référentiel Articles'!$A$2:$F$634,6,FALSE),""))</f>
      </c>
      <c r="J12682" s="90">
        <f>IF(OR($E12682="",$H12682=""),"",$H12682*$I12682)</f>
      </c>
      <c r="K12682" s="87" t="str">
        <v/>
      </c>
    </row>
    <row r="12683">
      <c r="A12683" s="74" t="str">
        <v/>
      </c>
      <c r="B12683" s="74" t="str">
        <v/>
      </c>
      <c r="C12683" s="75">
        <f>IF($E12683="","",IFERROR(VLOOKUP(TRIM(E12683&amp;""),'Référentiel Articles'!$A$2:$F$634,2,FALSE),""))</f>
      </c>
      <c r="D12683" s="75">
        <f>IF($E12683="","",IFERROR(VLOOKUP(TRIM(E12683&amp;""),'Référentiel Articles'!$A$2:$F$634,3,FALSE),""))</f>
      </c>
      <c r="E12683" s="74" t="str">
        <v/>
      </c>
      <c r="F12683" s="75">
        <f>IF($E12683="","",IFERROR(VLOOKUP(TRIM(E12683&amp;""),'Référentiel Articles'!$A$2:$F$634,4,FALSE),""))</f>
      </c>
      <c r="G12683" s="76">
        <f>IF($E12683="","",IFERROR(VLOOKUP(TRIM(E12683&amp;""),'Référentiel Articles'!$A$2:$F$634,5,FALSE),""))</f>
      </c>
      <c r="H12683" s="77" t="str">
        <v/>
      </c>
      <c r="I12683" s="76">
        <f>IF($E12683="","",IFERROR(VLOOKUP(TRIM(E12683&amp;""),'Référentiel Articles'!$A$2:$F$634,6,FALSE),""))</f>
      </c>
      <c r="J12683" s="78">
        <f>IF(OR($E12683="",$H12683=""),"",$H12683*$I12683)</f>
      </c>
      <c r="K12683" s="79" t="str">
        <v/>
      </c>
    </row>
    <row r="12684">
      <c r="A12684" s="81" t="str">
        <v/>
      </c>
      <c r="B12684" s="81" t="str">
        <v/>
      </c>
      <c r="C12684" s="83">
        <f>IF($E12684="","",IFERROR(VLOOKUP(TRIM(E12684&amp;""),'Référentiel Articles'!$A$2:$F$634,2,FALSE),""))</f>
      </c>
      <c r="D12684" s="83">
        <f>IF($E12684="","",IFERROR(VLOOKUP(TRIM(E12684&amp;""),'Référentiel Articles'!$A$2:$F$634,3,FALSE),""))</f>
      </c>
      <c r="E12684" s="81" t="str">
        <v/>
      </c>
      <c r="F12684" s="83">
        <f>IF($E12684="","",IFERROR(VLOOKUP(TRIM(E12684&amp;""),'Référentiel Articles'!$A$2:$F$634,4,FALSE),""))</f>
      </c>
      <c r="G12684" s="84">
        <f>IF($E12684="","",IFERROR(VLOOKUP(TRIM(E12684&amp;""),'Référentiel Articles'!$A$2:$F$634,5,FALSE),""))</f>
      </c>
      <c r="H12684" s="85" t="str">
        <v/>
      </c>
      <c r="I12684" s="84">
        <f>IF($E12684="","",IFERROR(VLOOKUP(TRIM(E12684&amp;""),'Référentiel Articles'!$A$2:$F$634,6,FALSE),""))</f>
      </c>
      <c r="J12684" s="90">
        <f>IF(OR($E12684="",$H12684=""),"",$H12684*$I12684)</f>
      </c>
      <c r="K12684" s="87" t="str">
        <v/>
      </c>
    </row>
    <row r="12685">
      <c r="A12685" s="74" t="str">
        <v/>
      </c>
      <c r="B12685" s="74" t="str">
        <v/>
      </c>
      <c r="C12685" s="75">
        <f>IF($E12685="","",IFERROR(VLOOKUP(TRIM(E12685&amp;""),'Référentiel Articles'!$A$2:$F$634,2,FALSE),""))</f>
      </c>
      <c r="D12685" s="75">
        <f>IF($E12685="","",IFERROR(VLOOKUP(TRIM(E12685&amp;""),'Référentiel Articles'!$A$2:$F$634,3,FALSE),""))</f>
      </c>
      <c r="E12685" s="74" t="str">
        <v/>
      </c>
      <c r="F12685" s="75">
        <f>IF($E12685="","",IFERROR(VLOOKUP(TRIM(E12685&amp;""),'Référentiel Articles'!$A$2:$F$634,4,FALSE),""))</f>
      </c>
      <c r="G12685" s="76">
        <f>IF($E12685="","",IFERROR(VLOOKUP(TRIM(E12685&amp;""),'Référentiel Articles'!$A$2:$F$634,5,FALSE),""))</f>
      </c>
      <c r="H12685" s="77" t="str">
        <v/>
      </c>
      <c r="I12685" s="76">
        <f>IF($E12685="","",IFERROR(VLOOKUP(TRIM(E12685&amp;""),'Référentiel Articles'!$A$2:$F$634,6,FALSE),""))</f>
      </c>
      <c r="J12685" s="78">
        <f>IF(OR($E12685="",$H12685=""),"",$H12685*$I12685)</f>
      </c>
      <c r="K12685" s="79" t="str">
        <v/>
      </c>
    </row>
    <row r="12686">
      <c r="A12686" s="81" t="str">
        <v/>
      </c>
      <c r="B12686" s="81" t="str">
        <v/>
      </c>
      <c r="C12686" s="83">
        <f>IF($E12686="","",IFERROR(VLOOKUP(TRIM(E12686&amp;""),'Référentiel Articles'!$A$2:$F$634,2,FALSE),""))</f>
      </c>
      <c r="D12686" s="83">
        <f>IF($E12686="","",IFERROR(VLOOKUP(TRIM(E12686&amp;""),'Référentiel Articles'!$A$2:$F$634,3,FALSE),""))</f>
      </c>
      <c r="E12686" s="81" t="str">
        <v/>
      </c>
      <c r="F12686" s="83">
        <f>IF($E12686="","",IFERROR(VLOOKUP(TRIM(E12686&amp;""),'Référentiel Articles'!$A$2:$F$634,4,FALSE),""))</f>
      </c>
      <c r="G12686" s="84">
        <f>IF($E12686="","",IFERROR(VLOOKUP(TRIM(E12686&amp;""),'Référentiel Articles'!$A$2:$F$634,5,FALSE),""))</f>
      </c>
      <c r="H12686" s="85" t="str">
        <v/>
      </c>
      <c r="I12686" s="84">
        <f>IF($E12686="","",IFERROR(VLOOKUP(TRIM(E12686&amp;""),'Référentiel Articles'!$A$2:$F$634,6,FALSE),""))</f>
      </c>
      <c r="J12686" s="90">
        <f>IF(OR($E12686="",$H12686=""),"",$H12686*$I12686)</f>
      </c>
      <c r="K12686" s="87" t="str">
        <v/>
      </c>
    </row>
    <row r="12687">
      <c r="A12687" s="74" t="str">
        <v/>
      </c>
      <c r="B12687" s="74" t="str">
        <v/>
      </c>
      <c r="C12687" s="75">
        <f>IF($E12687="","",IFERROR(VLOOKUP(TRIM(E12687&amp;""),'Référentiel Articles'!$A$2:$F$634,2,FALSE),""))</f>
      </c>
      <c r="D12687" s="75">
        <f>IF($E12687="","",IFERROR(VLOOKUP(TRIM(E12687&amp;""),'Référentiel Articles'!$A$2:$F$634,3,FALSE),""))</f>
      </c>
      <c r="E12687" s="74" t="str">
        <v/>
      </c>
      <c r="F12687" s="75">
        <f>IF($E12687="","",IFERROR(VLOOKUP(TRIM(E12687&amp;""),'Référentiel Articles'!$A$2:$F$634,4,FALSE),""))</f>
      </c>
      <c r="G12687" s="76">
        <f>IF($E12687="","",IFERROR(VLOOKUP(TRIM(E12687&amp;""),'Référentiel Articles'!$A$2:$F$634,5,FALSE),""))</f>
      </c>
      <c r="H12687" s="77" t="str">
        <v/>
      </c>
      <c r="I12687" s="76">
        <f>IF($E12687="","",IFERROR(VLOOKUP(TRIM(E12687&amp;""),'Référentiel Articles'!$A$2:$F$634,6,FALSE),""))</f>
      </c>
      <c r="J12687" s="78">
        <f>IF(OR($E12687="",$H12687=""),"",$H12687*$I12687)</f>
      </c>
      <c r="K12687" s="79" t="str">
        <v/>
      </c>
    </row>
    <row r="12688">
      <c r="A12688" s="81" t="str">
        <v/>
      </c>
      <c r="B12688" s="81" t="str">
        <v/>
      </c>
      <c r="C12688" s="83">
        <f>IF($E12688="","",IFERROR(VLOOKUP(TRIM(E12688&amp;""),'Référentiel Articles'!$A$2:$F$634,2,FALSE),""))</f>
      </c>
      <c r="D12688" s="83">
        <f>IF($E12688="","",IFERROR(VLOOKUP(TRIM(E12688&amp;""),'Référentiel Articles'!$A$2:$F$634,3,FALSE),""))</f>
      </c>
      <c r="E12688" s="81" t="str">
        <v/>
      </c>
      <c r="F12688" s="83">
        <f>IF($E12688="","",IFERROR(VLOOKUP(TRIM(E12688&amp;""),'Référentiel Articles'!$A$2:$F$634,4,FALSE),""))</f>
      </c>
      <c r="G12688" s="84">
        <f>IF($E12688="","",IFERROR(VLOOKUP(TRIM(E12688&amp;""),'Référentiel Articles'!$A$2:$F$634,5,FALSE),""))</f>
      </c>
      <c r="H12688" s="85" t="str">
        <v/>
      </c>
      <c r="I12688" s="84">
        <f>IF($E12688="","",IFERROR(VLOOKUP(TRIM(E12688&amp;""),'Référentiel Articles'!$A$2:$F$634,6,FALSE),""))</f>
      </c>
      <c r="J12688" s="90">
        <f>IF(OR($E12688="",$H12688=""),"",$H12688*$I12688)</f>
      </c>
      <c r="K12688" s="87" t="str">
        <v/>
      </c>
    </row>
    <row r="12689">
      <c r="A12689" s="74" t="str">
        <v/>
      </c>
      <c r="B12689" s="74" t="str">
        <v/>
      </c>
      <c r="C12689" s="75">
        <f>IF($E12689="","",IFERROR(VLOOKUP(TRIM(E12689&amp;""),'Référentiel Articles'!$A$2:$F$634,2,FALSE),""))</f>
      </c>
      <c r="D12689" s="75">
        <f>IF($E12689="","",IFERROR(VLOOKUP(TRIM(E12689&amp;""),'Référentiel Articles'!$A$2:$F$634,3,FALSE),""))</f>
      </c>
      <c r="E12689" s="74" t="str">
        <v/>
      </c>
      <c r="F12689" s="75">
        <f>IF($E12689="","",IFERROR(VLOOKUP(TRIM(E12689&amp;""),'Référentiel Articles'!$A$2:$F$634,4,FALSE),""))</f>
      </c>
      <c r="G12689" s="76">
        <f>IF($E12689="","",IFERROR(VLOOKUP(TRIM(E12689&amp;""),'Référentiel Articles'!$A$2:$F$634,5,FALSE),""))</f>
      </c>
      <c r="H12689" s="77" t="str">
        <v/>
      </c>
      <c r="I12689" s="76">
        <f>IF($E12689="","",IFERROR(VLOOKUP(TRIM(E12689&amp;""),'Référentiel Articles'!$A$2:$F$634,6,FALSE),""))</f>
      </c>
      <c r="J12689" s="78">
        <f>IF(OR($E12689="",$H12689=""),"",$H12689*$I12689)</f>
      </c>
      <c r="K12689" s="79" t="str">
        <v/>
      </c>
    </row>
    <row r="12690">
      <c r="A12690" s="81" t="str">
        <v/>
      </c>
      <c r="B12690" s="81" t="str">
        <v/>
      </c>
      <c r="C12690" s="83">
        <f>IF($E12690="","",IFERROR(VLOOKUP(TRIM(E12690&amp;""),'Référentiel Articles'!$A$2:$F$634,2,FALSE),""))</f>
      </c>
      <c r="D12690" s="83">
        <f>IF($E12690="","",IFERROR(VLOOKUP(TRIM(E12690&amp;""),'Référentiel Articles'!$A$2:$F$634,3,FALSE),""))</f>
      </c>
      <c r="E12690" s="81" t="str">
        <v/>
      </c>
      <c r="F12690" s="83">
        <f>IF($E12690="","",IFERROR(VLOOKUP(TRIM(E12690&amp;""),'Référentiel Articles'!$A$2:$F$634,4,FALSE),""))</f>
      </c>
      <c r="G12690" s="84">
        <f>IF($E12690="","",IFERROR(VLOOKUP(TRIM(E12690&amp;""),'Référentiel Articles'!$A$2:$F$634,5,FALSE),""))</f>
      </c>
      <c r="H12690" s="85" t="str">
        <v/>
      </c>
      <c r="I12690" s="84">
        <f>IF($E12690="","",IFERROR(VLOOKUP(TRIM(E12690&amp;""),'Référentiel Articles'!$A$2:$F$634,6,FALSE),""))</f>
      </c>
      <c r="J12690" s="90">
        <f>IF(OR($E12690="",$H12690=""),"",$H12690*$I12690)</f>
      </c>
      <c r="K12690" s="87" t="str">
        <v/>
      </c>
    </row>
    <row r="12691">
      <c r="A12691" s="74" t="str">
        <v/>
      </c>
      <c r="B12691" s="74" t="str">
        <v/>
      </c>
      <c r="C12691" s="75">
        <f>IF($E12691="","",IFERROR(VLOOKUP(TRIM(E12691&amp;""),'Référentiel Articles'!$A$2:$F$634,2,FALSE),""))</f>
      </c>
      <c r="D12691" s="75">
        <f>IF($E12691="","",IFERROR(VLOOKUP(TRIM(E12691&amp;""),'Référentiel Articles'!$A$2:$F$634,3,FALSE),""))</f>
      </c>
      <c r="E12691" s="74" t="str">
        <v/>
      </c>
      <c r="F12691" s="75">
        <f>IF($E12691="","",IFERROR(VLOOKUP(TRIM(E12691&amp;""),'Référentiel Articles'!$A$2:$F$634,4,FALSE),""))</f>
      </c>
      <c r="G12691" s="76">
        <f>IF($E12691="","",IFERROR(VLOOKUP(TRIM(E12691&amp;""),'Référentiel Articles'!$A$2:$F$634,5,FALSE),""))</f>
      </c>
      <c r="H12691" s="77" t="str">
        <v/>
      </c>
      <c r="I12691" s="76">
        <f>IF($E12691="","",IFERROR(VLOOKUP(TRIM(E12691&amp;""),'Référentiel Articles'!$A$2:$F$634,6,FALSE),""))</f>
      </c>
      <c r="J12691" s="78">
        <f>IF(OR($E12691="",$H12691=""),"",$H12691*$I12691)</f>
      </c>
      <c r="K12691" s="79" t="str">
        <v/>
      </c>
    </row>
    <row r="12692">
      <c r="A12692" s="81" t="str">
        <v/>
      </c>
      <c r="B12692" s="81" t="str">
        <v/>
      </c>
      <c r="C12692" s="83">
        <f>IF($E12692="","",IFERROR(VLOOKUP(TRIM(E12692&amp;""),'Référentiel Articles'!$A$2:$F$634,2,FALSE),""))</f>
      </c>
      <c r="D12692" s="83">
        <f>IF($E12692="","",IFERROR(VLOOKUP(TRIM(E12692&amp;""),'Référentiel Articles'!$A$2:$F$634,3,FALSE),""))</f>
      </c>
      <c r="E12692" s="81" t="str">
        <v/>
      </c>
      <c r="F12692" s="83">
        <f>IF($E12692="","",IFERROR(VLOOKUP(TRIM(E12692&amp;""),'Référentiel Articles'!$A$2:$F$634,4,FALSE),""))</f>
      </c>
      <c r="G12692" s="84">
        <f>IF($E12692="","",IFERROR(VLOOKUP(TRIM(E12692&amp;""),'Référentiel Articles'!$A$2:$F$634,5,FALSE),""))</f>
      </c>
      <c r="H12692" s="85" t="str">
        <v/>
      </c>
      <c r="I12692" s="84">
        <f>IF($E12692="","",IFERROR(VLOOKUP(TRIM(E12692&amp;""),'Référentiel Articles'!$A$2:$F$634,6,FALSE),""))</f>
      </c>
      <c r="J12692" s="90">
        <f>IF(OR($E12692="",$H12692=""),"",$H12692*$I12692)</f>
      </c>
      <c r="K12692" s="87" t="str">
        <v/>
      </c>
    </row>
    <row r="12693">
      <c r="A12693" s="74" t="str">
        <v/>
      </c>
      <c r="B12693" s="74" t="str">
        <v/>
      </c>
      <c r="C12693" s="75">
        <f>IF($E12693="","",IFERROR(VLOOKUP(TRIM(E12693&amp;""),'Référentiel Articles'!$A$2:$F$634,2,FALSE),""))</f>
      </c>
      <c r="D12693" s="75">
        <f>IF($E12693="","",IFERROR(VLOOKUP(TRIM(E12693&amp;""),'Référentiel Articles'!$A$2:$F$634,3,FALSE),""))</f>
      </c>
      <c r="E12693" s="74" t="str">
        <v/>
      </c>
      <c r="F12693" s="75">
        <f>IF($E12693="","",IFERROR(VLOOKUP(TRIM(E12693&amp;""),'Référentiel Articles'!$A$2:$F$634,4,FALSE),""))</f>
      </c>
      <c r="G12693" s="76">
        <f>IF($E12693="","",IFERROR(VLOOKUP(TRIM(E12693&amp;""),'Référentiel Articles'!$A$2:$F$634,5,FALSE),""))</f>
      </c>
      <c r="H12693" s="77" t="str">
        <v/>
      </c>
      <c r="I12693" s="76">
        <f>IF($E12693="","",IFERROR(VLOOKUP(TRIM(E12693&amp;""),'Référentiel Articles'!$A$2:$F$634,6,FALSE),""))</f>
      </c>
      <c r="J12693" s="78">
        <f>IF(OR($E12693="",$H12693=""),"",$H12693*$I12693)</f>
      </c>
      <c r="K12693" s="79" t="str">
        <v/>
      </c>
    </row>
    <row r="12694">
      <c r="A12694" s="81" t="str">
        <v/>
      </c>
      <c r="B12694" s="81" t="str">
        <v/>
      </c>
      <c r="C12694" s="83">
        <f>IF($E12694="","",IFERROR(VLOOKUP(TRIM(E12694&amp;""),'Référentiel Articles'!$A$2:$F$634,2,FALSE),""))</f>
      </c>
      <c r="D12694" s="83">
        <f>IF($E12694="","",IFERROR(VLOOKUP(TRIM(E12694&amp;""),'Référentiel Articles'!$A$2:$F$634,3,FALSE),""))</f>
      </c>
      <c r="E12694" s="81" t="str">
        <v/>
      </c>
      <c r="F12694" s="83">
        <f>IF($E12694="","",IFERROR(VLOOKUP(TRIM(E12694&amp;""),'Référentiel Articles'!$A$2:$F$634,4,FALSE),""))</f>
      </c>
      <c r="G12694" s="84">
        <f>IF($E12694="","",IFERROR(VLOOKUP(TRIM(E12694&amp;""),'Référentiel Articles'!$A$2:$F$634,5,FALSE),""))</f>
      </c>
      <c r="H12694" s="85" t="str">
        <v/>
      </c>
      <c r="I12694" s="84">
        <f>IF($E12694="","",IFERROR(VLOOKUP(TRIM(E12694&amp;""),'Référentiel Articles'!$A$2:$F$634,6,FALSE),""))</f>
      </c>
      <c r="J12694" s="90">
        <f>IF(OR($E12694="",$H12694=""),"",$H12694*$I12694)</f>
      </c>
      <c r="K12694" s="87" t="str">
        <v/>
      </c>
    </row>
    <row r="12695">
      <c r="A12695" s="74" t="str">
        <v/>
      </c>
      <c r="B12695" s="74" t="str">
        <v/>
      </c>
      <c r="C12695" s="75">
        <f>IF($E12695="","",IFERROR(VLOOKUP(TRIM(E12695&amp;""),'Référentiel Articles'!$A$2:$F$634,2,FALSE),""))</f>
      </c>
      <c r="D12695" s="75">
        <f>IF($E12695="","",IFERROR(VLOOKUP(TRIM(E12695&amp;""),'Référentiel Articles'!$A$2:$F$634,3,FALSE),""))</f>
      </c>
      <c r="E12695" s="74" t="str">
        <v/>
      </c>
      <c r="F12695" s="75">
        <f>IF($E12695="","",IFERROR(VLOOKUP(TRIM(E12695&amp;""),'Référentiel Articles'!$A$2:$F$634,4,FALSE),""))</f>
      </c>
      <c r="G12695" s="76">
        <f>IF($E12695="","",IFERROR(VLOOKUP(TRIM(E12695&amp;""),'Référentiel Articles'!$A$2:$F$634,5,FALSE),""))</f>
      </c>
      <c r="H12695" s="77" t="str">
        <v/>
      </c>
      <c r="I12695" s="76">
        <f>IF($E12695="","",IFERROR(VLOOKUP(TRIM(E12695&amp;""),'Référentiel Articles'!$A$2:$F$634,6,FALSE),""))</f>
      </c>
      <c r="J12695" s="78">
        <f>IF(OR($E12695="",$H12695=""),"",$H12695*$I12695)</f>
      </c>
      <c r="K12695" s="79" t="str">
        <v/>
      </c>
    </row>
    <row r="12696">
      <c r="A12696" s="81" t="str">
        <v/>
      </c>
      <c r="B12696" s="81" t="str">
        <v/>
      </c>
      <c r="C12696" s="83">
        <f>IF($E12696="","",IFERROR(VLOOKUP(TRIM(E12696&amp;""),'Référentiel Articles'!$A$2:$F$634,2,FALSE),""))</f>
      </c>
      <c r="D12696" s="83">
        <f>IF($E12696="","",IFERROR(VLOOKUP(TRIM(E12696&amp;""),'Référentiel Articles'!$A$2:$F$634,3,FALSE),""))</f>
      </c>
      <c r="E12696" s="81" t="str">
        <v/>
      </c>
      <c r="F12696" s="83">
        <f>IF($E12696="","",IFERROR(VLOOKUP(TRIM(E12696&amp;""),'Référentiel Articles'!$A$2:$F$634,4,FALSE),""))</f>
      </c>
      <c r="G12696" s="84">
        <f>IF($E12696="","",IFERROR(VLOOKUP(TRIM(E12696&amp;""),'Référentiel Articles'!$A$2:$F$634,5,FALSE),""))</f>
      </c>
      <c r="H12696" s="85" t="str">
        <v/>
      </c>
      <c r="I12696" s="84">
        <f>IF($E12696="","",IFERROR(VLOOKUP(TRIM(E12696&amp;""),'Référentiel Articles'!$A$2:$F$634,6,FALSE),""))</f>
      </c>
      <c r="J12696" s="90">
        <f>IF(OR($E12696="",$H12696=""),"",$H12696*$I12696)</f>
      </c>
      <c r="K12696" s="87" t="str">
        <v/>
      </c>
    </row>
    <row r="12697">
      <c r="A12697" s="74" t="str">
        <v/>
      </c>
      <c r="B12697" s="74" t="str">
        <v/>
      </c>
      <c r="C12697" s="75">
        <f>IF($E12697="","",IFERROR(VLOOKUP(TRIM(E12697&amp;""),'Référentiel Articles'!$A$2:$F$634,2,FALSE),""))</f>
      </c>
      <c r="D12697" s="75">
        <f>IF($E12697="","",IFERROR(VLOOKUP(TRIM(E12697&amp;""),'Référentiel Articles'!$A$2:$F$634,3,FALSE),""))</f>
      </c>
      <c r="E12697" s="74" t="str">
        <v/>
      </c>
      <c r="F12697" s="75">
        <f>IF($E12697="","",IFERROR(VLOOKUP(TRIM(E12697&amp;""),'Référentiel Articles'!$A$2:$F$634,4,FALSE),""))</f>
      </c>
      <c r="G12697" s="76">
        <f>IF($E12697="","",IFERROR(VLOOKUP(TRIM(E12697&amp;""),'Référentiel Articles'!$A$2:$F$634,5,FALSE),""))</f>
      </c>
      <c r="H12697" s="77" t="str">
        <v/>
      </c>
      <c r="I12697" s="76">
        <f>IF($E12697="","",IFERROR(VLOOKUP(TRIM(E12697&amp;""),'Référentiel Articles'!$A$2:$F$634,6,FALSE),""))</f>
      </c>
      <c r="J12697" s="78">
        <f>IF(OR($E12697="",$H12697=""),"",$H12697*$I12697)</f>
      </c>
      <c r="K12697" s="79" t="str">
        <v/>
      </c>
    </row>
    <row r="12698">
      <c r="A12698" s="81" t="str">
        <v/>
      </c>
      <c r="B12698" s="81" t="str">
        <v/>
      </c>
      <c r="C12698" s="83">
        <f>IF($E12698="","",IFERROR(VLOOKUP(TRIM(E12698&amp;""),'Référentiel Articles'!$A$2:$F$634,2,FALSE),""))</f>
      </c>
      <c r="D12698" s="83">
        <f>IF($E12698="","",IFERROR(VLOOKUP(TRIM(E12698&amp;""),'Référentiel Articles'!$A$2:$F$634,3,FALSE),""))</f>
      </c>
      <c r="E12698" s="81" t="str">
        <v/>
      </c>
      <c r="F12698" s="83">
        <f>IF($E12698="","",IFERROR(VLOOKUP(TRIM(E12698&amp;""),'Référentiel Articles'!$A$2:$F$634,4,FALSE),""))</f>
      </c>
      <c r="G12698" s="84">
        <f>IF($E12698="","",IFERROR(VLOOKUP(TRIM(E12698&amp;""),'Référentiel Articles'!$A$2:$F$634,5,FALSE),""))</f>
      </c>
      <c r="H12698" s="85" t="str">
        <v/>
      </c>
      <c r="I12698" s="84">
        <f>IF($E12698="","",IFERROR(VLOOKUP(TRIM(E12698&amp;""),'Référentiel Articles'!$A$2:$F$634,6,FALSE),""))</f>
      </c>
      <c r="J12698" s="90">
        <f>IF(OR($E12698="",$H12698=""),"",$H12698*$I12698)</f>
      </c>
      <c r="K12698" s="87" t="str">
        <v/>
      </c>
    </row>
    <row r="12699">
      <c r="A12699" s="74" t="str">
        <v/>
      </c>
      <c r="B12699" s="74" t="str">
        <v/>
      </c>
      <c r="C12699" s="75">
        <f>IF($E12699="","",IFERROR(VLOOKUP(TRIM(E12699&amp;""),'Référentiel Articles'!$A$2:$F$634,2,FALSE),""))</f>
      </c>
      <c r="D12699" s="75">
        <f>IF($E12699="","",IFERROR(VLOOKUP(TRIM(E12699&amp;""),'Référentiel Articles'!$A$2:$F$634,3,FALSE),""))</f>
      </c>
      <c r="E12699" s="74" t="str">
        <v/>
      </c>
      <c r="F12699" s="75">
        <f>IF($E12699="","",IFERROR(VLOOKUP(TRIM(E12699&amp;""),'Référentiel Articles'!$A$2:$F$634,4,FALSE),""))</f>
      </c>
      <c r="G12699" s="76">
        <f>IF($E12699="","",IFERROR(VLOOKUP(TRIM(E12699&amp;""),'Référentiel Articles'!$A$2:$F$634,5,FALSE),""))</f>
      </c>
      <c r="H12699" s="77" t="str">
        <v/>
      </c>
      <c r="I12699" s="76">
        <f>IF($E12699="","",IFERROR(VLOOKUP(TRIM(E12699&amp;""),'Référentiel Articles'!$A$2:$F$634,6,FALSE),""))</f>
      </c>
      <c r="J12699" s="78">
        <f>IF(OR($E12699="",$H12699=""),"",$H12699*$I12699)</f>
      </c>
      <c r="K12699" s="79" t="str">
        <v/>
      </c>
    </row>
    <row r="12700">
      <c r="A12700" s="81" t="str">
        <v/>
      </c>
      <c r="B12700" s="81" t="str">
        <v/>
      </c>
      <c r="C12700" s="83">
        <f>IF($E12700="","",IFERROR(VLOOKUP(TRIM(E12700&amp;""),'Référentiel Articles'!$A$2:$F$634,2,FALSE),""))</f>
      </c>
      <c r="D12700" s="83">
        <f>IF($E12700="","",IFERROR(VLOOKUP(TRIM(E12700&amp;""),'Référentiel Articles'!$A$2:$F$634,3,FALSE),""))</f>
      </c>
      <c r="E12700" s="81" t="str">
        <v/>
      </c>
      <c r="F12700" s="83">
        <f>IF($E12700="","",IFERROR(VLOOKUP(TRIM(E12700&amp;""),'Référentiel Articles'!$A$2:$F$634,4,FALSE),""))</f>
      </c>
      <c r="G12700" s="84">
        <f>IF($E12700="","",IFERROR(VLOOKUP(TRIM(E12700&amp;""),'Référentiel Articles'!$A$2:$F$634,5,FALSE),""))</f>
      </c>
      <c r="H12700" s="85" t="str">
        <v/>
      </c>
      <c r="I12700" s="84">
        <f>IF($E12700="","",IFERROR(VLOOKUP(TRIM(E12700&amp;""),'Référentiel Articles'!$A$2:$F$634,6,FALSE),""))</f>
      </c>
      <c r="J12700" s="90">
        <f>IF(OR($E12700="",$H12700=""),"",$H12700*$I12700)</f>
      </c>
      <c r="K12700" s="87" t="str">
        <v/>
      </c>
    </row>
    <row r="12701">
      <c r="A12701" s="74" t="str">
        <v/>
      </c>
      <c r="B12701" s="74" t="str">
        <v/>
      </c>
      <c r="C12701" s="75">
        <f>IF($E12701="","",IFERROR(VLOOKUP(TRIM(E12701&amp;""),'Référentiel Articles'!$A$2:$F$634,2,FALSE),""))</f>
      </c>
      <c r="D12701" s="75">
        <f>IF($E12701="","",IFERROR(VLOOKUP(TRIM(E12701&amp;""),'Référentiel Articles'!$A$2:$F$634,3,FALSE),""))</f>
      </c>
      <c r="E12701" s="74" t="str">
        <v/>
      </c>
      <c r="F12701" s="75">
        <f>IF($E12701="","",IFERROR(VLOOKUP(TRIM(E12701&amp;""),'Référentiel Articles'!$A$2:$F$634,4,FALSE),""))</f>
      </c>
      <c r="G12701" s="76">
        <f>IF($E12701="","",IFERROR(VLOOKUP(TRIM(E12701&amp;""),'Référentiel Articles'!$A$2:$F$634,5,FALSE),""))</f>
      </c>
      <c r="H12701" s="77" t="str">
        <v/>
      </c>
      <c r="I12701" s="76">
        <f>IF($E12701="","",IFERROR(VLOOKUP(TRIM(E12701&amp;""),'Référentiel Articles'!$A$2:$F$634,6,FALSE),""))</f>
      </c>
      <c r="J12701" s="78">
        <f>IF(OR($E12701="",$H12701=""),"",$H12701*$I12701)</f>
      </c>
      <c r="K12701" s="79" t="str">
        <v/>
      </c>
    </row>
    <row r="12702">
      <c r="A12702" s="81" t="str">
        <v/>
      </c>
      <c r="B12702" s="81" t="str">
        <v/>
      </c>
      <c r="C12702" s="83">
        <f>IF($E12702="","",IFERROR(VLOOKUP(TRIM(E12702&amp;""),'Référentiel Articles'!$A$2:$F$634,2,FALSE),""))</f>
      </c>
      <c r="D12702" s="83">
        <f>IF($E12702="","",IFERROR(VLOOKUP(TRIM(E12702&amp;""),'Référentiel Articles'!$A$2:$F$634,3,FALSE),""))</f>
      </c>
      <c r="E12702" s="81" t="str">
        <v/>
      </c>
      <c r="F12702" s="83">
        <f>IF($E12702="","",IFERROR(VLOOKUP(TRIM(E12702&amp;""),'Référentiel Articles'!$A$2:$F$634,4,FALSE),""))</f>
      </c>
      <c r="G12702" s="84">
        <f>IF($E12702="","",IFERROR(VLOOKUP(TRIM(E12702&amp;""),'Référentiel Articles'!$A$2:$F$634,5,FALSE),""))</f>
      </c>
      <c r="H12702" s="85" t="str">
        <v/>
      </c>
      <c r="I12702" s="84">
        <f>IF($E12702="","",IFERROR(VLOOKUP(TRIM(E12702&amp;""),'Référentiel Articles'!$A$2:$F$634,6,FALSE),""))</f>
      </c>
      <c r="J12702" s="90">
        <f>IF(OR($E12702="",$H12702=""),"",$H12702*$I12702)</f>
      </c>
      <c r="K12702" s="87" t="str">
        <v/>
      </c>
    </row>
    <row r="12703">
      <c r="A12703" s="74" t="str">
        <v/>
      </c>
      <c r="B12703" s="74" t="str">
        <v/>
      </c>
      <c r="C12703" s="75">
        <f>IF($E12703="","",IFERROR(VLOOKUP(TRIM(E12703&amp;""),'Référentiel Articles'!$A$2:$F$634,2,FALSE),""))</f>
      </c>
      <c r="D12703" s="75">
        <f>IF($E12703="","",IFERROR(VLOOKUP(TRIM(E12703&amp;""),'Référentiel Articles'!$A$2:$F$634,3,FALSE),""))</f>
      </c>
      <c r="E12703" s="74" t="str">
        <v/>
      </c>
      <c r="F12703" s="75">
        <f>IF($E12703="","",IFERROR(VLOOKUP(TRIM(E12703&amp;""),'Référentiel Articles'!$A$2:$F$634,4,FALSE),""))</f>
      </c>
      <c r="G12703" s="76">
        <f>IF($E12703="","",IFERROR(VLOOKUP(TRIM(E12703&amp;""),'Référentiel Articles'!$A$2:$F$634,5,FALSE),""))</f>
      </c>
      <c r="H12703" s="77" t="str">
        <v/>
      </c>
      <c r="I12703" s="76">
        <f>IF($E12703="","",IFERROR(VLOOKUP(TRIM(E12703&amp;""),'Référentiel Articles'!$A$2:$F$634,6,FALSE),""))</f>
      </c>
      <c r="J12703" s="78">
        <f>IF(OR($E12703="",$H12703=""),"",$H12703*$I12703)</f>
      </c>
      <c r="K12703" s="79" t="str">
        <v/>
      </c>
    </row>
    <row r="12704">
      <c r="A12704" s="81" t="str">
        <v/>
      </c>
      <c r="B12704" s="81" t="str">
        <v/>
      </c>
      <c r="C12704" s="83">
        <f>IF($E12704="","",IFERROR(VLOOKUP(TRIM(E12704&amp;""),'Référentiel Articles'!$A$2:$F$634,2,FALSE),""))</f>
      </c>
      <c r="D12704" s="83">
        <f>IF($E12704="","",IFERROR(VLOOKUP(TRIM(E12704&amp;""),'Référentiel Articles'!$A$2:$F$634,3,FALSE),""))</f>
      </c>
      <c r="E12704" s="81" t="str">
        <v/>
      </c>
      <c r="F12704" s="83">
        <f>IF($E12704="","",IFERROR(VLOOKUP(TRIM(E12704&amp;""),'Référentiel Articles'!$A$2:$F$634,4,FALSE),""))</f>
      </c>
      <c r="G12704" s="84">
        <f>IF($E12704="","",IFERROR(VLOOKUP(TRIM(E12704&amp;""),'Référentiel Articles'!$A$2:$F$634,5,FALSE),""))</f>
      </c>
      <c r="H12704" s="85" t="str">
        <v/>
      </c>
      <c r="I12704" s="84">
        <f>IF($E12704="","",IFERROR(VLOOKUP(TRIM(E12704&amp;""),'Référentiel Articles'!$A$2:$F$634,6,FALSE),""))</f>
      </c>
      <c r="J12704" s="90">
        <f>IF(OR($E12704="",$H12704=""),"",$H12704*$I12704)</f>
      </c>
      <c r="K12704" s="87" t="str">
        <v/>
      </c>
    </row>
    <row r="12705">
      <c r="A12705" s="74" t="str">
        <v/>
      </c>
      <c r="B12705" s="74" t="str">
        <v/>
      </c>
      <c r="C12705" s="75">
        <f>IF($E12705="","",IFERROR(VLOOKUP(TRIM(E12705&amp;""),'Référentiel Articles'!$A$2:$F$634,2,FALSE),""))</f>
      </c>
      <c r="D12705" s="75">
        <f>IF($E12705="","",IFERROR(VLOOKUP(TRIM(E12705&amp;""),'Référentiel Articles'!$A$2:$F$634,3,FALSE),""))</f>
      </c>
      <c r="E12705" s="74" t="str">
        <v/>
      </c>
      <c r="F12705" s="75">
        <f>IF($E12705="","",IFERROR(VLOOKUP(TRIM(E12705&amp;""),'Référentiel Articles'!$A$2:$F$634,4,FALSE),""))</f>
      </c>
      <c r="G12705" s="76">
        <f>IF($E12705="","",IFERROR(VLOOKUP(TRIM(E12705&amp;""),'Référentiel Articles'!$A$2:$F$634,5,FALSE),""))</f>
      </c>
      <c r="H12705" s="77" t="str">
        <v/>
      </c>
      <c r="I12705" s="76">
        <f>IF($E12705="","",IFERROR(VLOOKUP(TRIM(E12705&amp;""),'Référentiel Articles'!$A$2:$F$634,6,FALSE),""))</f>
      </c>
      <c r="J12705" s="78">
        <f>IF(OR($E12705="",$H12705=""),"",$H12705*$I12705)</f>
      </c>
      <c r="K12705" s="79" t="str">
        <v/>
      </c>
    </row>
    <row r="12706">
      <c r="A12706" s="81" t="str">
        <v/>
      </c>
      <c r="B12706" s="81" t="str">
        <v/>
      </c>
      <c r="C12706" s="83">
        <f>IF($E12706="","",IFERROR(VLOOKUP(TRIM(E12706&amp;""),'Référentiel Articles'!$A$2:$F$634,2,FALSE),""))</f>
      </c>
      <c r="D12706" s="83">
        <f>IF($E12706="","",IFERROR(VLOOKUP(TRIM(E12706&amp;""),'Référentiel Articles'!$A$2:$F$634,3,FALSE),""))</f>
      </c>
      <c r="E12706" s="81" t="str">
        <v/>
      </c>
      <c r="F12706" s="83">
        <f>IF($E12706="","",IFERROR(VLOOKUP(TRIM(E12706&amp;""),'Référentiel Articles'!$A$2:$F$634,4,FALSE),""))</f>
      </c>
      <c r="G12706" s="84">
        <f>IF($E12706="","",IFERROR(VLOOKUP(TRIM(E12706&amp;""),'Référentiel Articles'!$A$2:$F$634,5,FALSE),""))</f>
      </c>
      <c r="H12706" s="85" t="str">
        <v/>
      </c>
      <c r="I12706" s="84">
        <f>IF($E12706="","",IFERROR(VLOOKUP(TRIM(E12706&amp;""),'Référentiel Articles'!$A$2:$F$634,6,FALSE),""))</f>
      </c>
      <c r="J12706" s="90">
        <f>IF(OR($E12706="",$H12706=""),"",$H12706*$I12706)</f>
      </c>
      <c r="K12706" s="87" t="str">
        <v/>
      </c>
    </row>
    <row r="12707">
      <c r="A12707" s="74" t="str">
        <v/>
      </c>
      <c r="B12707" s="74" t="str">
        <v/>
      </c>
      <c r="C12707" s="75">
        <f>IF($E12707="","",IFERROR(VLOOKUP(TRIM(E12707&amp;""),'Référentiel Articles'!$A$2:$F$634,2,FALSE),""))</f>
      </c>
      <c r="D12707" s="75">
        <f>IF($E12707="","",IFERROR(VLOOKUP(TRIM(E12707&amp;""),'Référentiel Articles'!$A$2:$F$634,3,FALSE),""))</f>
      </c>
      <c r="E12707" s="74" t="str">
        <v/>
      </c>
      <c r="F12707" s="75">
        <f>IF($E12707="","",IFERROR(VLOOKUP(TRIM(E12707&amp;""),'Référentiel Articles'!$A$2:$F$634,4,FALSE),""))</f>
      </c>
      <c r="G12707" s="76">
        <f>IF($E12707="","",IFERROR(VLOOKUP(TRIM(E12707&amp;""),'Référentiel Articles'!$A$2:$F$634,5,FALSE),""))</f>
      </c>
      <c r="H12707" s="77" t="str">
        <v/>
      </c>
      <c r="I12707" s="76">
        <f>IF($E12707="","",IFERROR(VLOOKUP(TRIM(E12707&amp;""),'Référentiel Articles'!$A$2:$F$634,6,FALSE),""))</f>
      </c>
      <c r="J12707" s="78">
        <f>IF(OR($E12707="",$H12707=""),"",$H12707*$I12707)</f>
      </c>
      <c r="K12707" s="79" t="str">
        <v/>
      </c>
    </row>
    <row r="12708">
      <c r="A12708" s="81" t="str">
        <v/>
      </c>
      <c r="B12708" s="81" t="str">
        <v/>
      </c>
      <c r="C12708" s="83">
        <f>IF($E12708="","",IFERROR(VLOOKUP(TRIM(E12708&amp;""),'Référentiel Articles'!$A$2:$F$634,2,FALSE),""))</f>
      </c>
      <c r="D12708" s="83">
        <f>IF($E12708="","",IFERROR(VLOOKUP(TRIM(E12708&amp;""),'Référentiel Articles'!$A$2:$F$634,3,FALSE),""))</f>
      </c>
      <c r="E12708" s="81" t="str">
        <v/>
      </c>
      <c r="F12708" s="83">
        <f>IF($E12708="","",IFERROR(VLOOKUP(TRIM(E12708&amp;""),'Référentiel Articles'!$A$2:$F$634,4,FALSE),""))</f>
      </c>
      <c r="G12708" s="84">
        <f>IF($E12708="","",IFERROR(VLOOKUP(TRIM(E12708&amp;""),'Référentiel Articles'!$A$2:$F$634,5,FALSE),""))</f>
      </c>
      <c r="H12708" s="85" t="str">
        <v/>
      </c>
      <c r="I12708" s="84">
        <f>IF($E12708="","",IFERROR(VLOOKUP(TRIM(E12708&amp;""),'Référentiel Articles'!$A$2:$F$634,6,FALSE),""))</f>
      </c>
      <c r="J12708" s="90">
        <f>IF(OR($E12708="",$H12708=""),"",$H12708*$I12708)</f>
      </c>
      <c r="K12708" s="87" t="str">
        <v/>
      </c>
    </row>
    <row r="12709">
      <c r="A12709" s="74" t="str">
        <v/>
      </c>
      <c r="B12709" s="74" t="str">
        <v/>
      </c>
      <c r="C12709" s="75">
        <f>IF($E12709="","",IFERROR(VLOOKUP(TRIM(E12709&amp;""),'Référentiel Articles'!$A$2:$F$634,2,FALSE),""))</f>
      </c>
      <c r="D12709" s="75">
        <f>IF($E12709="","",IFERROR(VLOOKUP(TRIM(E12709&amp;""),'Référentiel Articles'!$A$2:$F$634,3,FALSE),""))</f>
      </c>
      <c r="E12709" s="74" t="str">
        <v/>
      </c>
      <c r="F12709" s="75">
        <f>IF($E12709="","",IFERROR(VLOOKUP(TRIM(E12709&amp;""),'Référentiel Articles'!$A$2:$F$634,4,FALSE),""))</f>
      </c>
      <c r="G12709" s="76">
        <f>IF($E12709="","",IFERROR(VLOOKUP(TRIM(E12709&amp;""),'Référentiel Articles'!$A$2:$F$634,5,FALSE),""))</f>
      </c>
      <c r="H12709" s="77" t="str">
        <v/>
      </c>
      <c r="I12709" s="76">
        <f>IF($E12709="","",IFERROR(VLOOKUP(TRIM(E12709&amp;""),'Référentiel Articles'!$A$2:$F$634,6,FALSE),""))</f>
      </c>
      <c r="J12709" s="78">
        <f>IF(OR($E12709="",$H12709=""),"",$H12709*$I12709)</f>
      </c>
      <c r="K12709" s="79" t="str">
        <v/>
      </c>
    </row>
    <row r="12710">
      <c r="A12710" s="81" t="str">
        <v/>
      </c>
      <c r="B12710" s="81" t="str">
        <v/>
      </c>
      <c r="C12710" s="83">
        <f>IF($E12710="","",IFERROR(VLOOKUP(TRIM(E12710&amp;""),'Référentiel Articles'!$A$2:$F$634,2,FALSE),""))</f>
      </c>
      <c r="D12710" s="83">
        <f>IF($E12710="","",IFERROR(VLOOKUP(TRIM(E12710&amp;""),'Référentiel Articles'!$A$2:$F$634,3,FALSE),""))</f>
      </c>
      <c r="E12710" s="81" t="str">
        <v/>
      </c>
      <c r="F12710" s="83">
        <f>IF($E12710="","",IFERROR(VLOOKUP(TRIM(E12710&amp;""),'Référentiel Articles'!$A$2:$F$634,4,FALSE),""))</f>
      </c>
      <c r="G12710" s="84">
        <f>IF($E12710="","",IFERROR(VLOOKUP(TRIM(E12710&amp;""),'Référentiel Articles'!$A$2:$F$634,5,FALSE),""))</f>
      </c>
      <c r="H12710" s="85" t="str">
        <v/>
      </c>
      <c r="I12710" s="84">
        <f>IF($E12710="","",IFERROR(VLOOKUP(TRIM(E12710&amp;""),'Référentiel Articles'!$A$2:$F$634,6,FALSE),""))</f>
      </c>
      <c r="J12710" s="90">
        <f>IF(OR($E12710="",$H12710=""),"",$H12710*$I12710)</f>
      </c>
      <c r="K12710" s="87" t="str">
        <v/>
      </c>
    </row>
    <row r="12711">
      <c r="A12711" s="74" t="str">
        <v/>
      </c>
      <c r="B12711" s="74" t="str">
        <v/>
      </c>
      <c r="C12711" s="75">
        <f>IF($E12711="","",IFERROR(VLOOKUP(TRIM(E12711&amp;""),'Référentiel Articles'!$A$2:$F$634,2,FALSE),""))</f>
      </c>
      <c r="D12711" s="75">
        <f>IF($E12711="","",IFERROR(VLOOKUP(TRIM(E12711&amp;""),'Référentiel Articles'!$A$2:$F$634,3,FALSE),""))</f>
      </c>
      <c r="E12711" s="74" t="str">
        <v/>
      </c>
      <c r="F12711" s="75">
        <f>IF($E12711="","",IFERROR(VLOOKUP(TRIM(E12711&amp;""),'Référentiel Articles'!$A$2:$F$634,4,FALSE),""))</f>
      </c>
      <c r="G12711" s="76">
        <f>IF($E12711="","",IFERROR(VLOOKUP(TRIM(E12711&amp;""),'Référentiel Articles'!$A$2:$F$634,5,FALSE),""))</f>
      </c>
      <c r="H12711" s="77" t="str">
        <v/>
      </c>
      <c r="I12711" s="76">
        <f>IF($E12711="","",IFERROR(VLOOKUP(TRIM(E12711&amp;""),'Référentiel Articles'!$A$2:$F$634,6,FALSE),""))</f>
      </c>
      <c r="J12711" s="78">
        <f>IF(OR($E12711="",$H12711=""),"",$H12711*$I12711)</f>
      </c>
      <c r="K12711" s="79" t="str">
        <v/>
      </c>
    </row>
    <row r="12712">
      <c r="A12712" s="81" t="str">
        <v/>
      </c>
      <c r="B12712" s="81" t="str">
        <v/>
      </c>
      <c r="C12712" s="83">
        <f>IF($E12712="","",IFERROR(VLOOKUP(TRIM(E12712&amp;""),'Référentiel Articles'!$A$2:$F$634,2,FALSE),""))</f>
      </c>
      <c r="D12712" s="83">
        <f>IF($E12712="","",IFERROR(VLOOKUP(TRIM(E12712&amp;""),'Référentiel Articles'!$A$2:$F$634,3,FALSE),""))</f>
      </c>
      <c r="E12712" s="81" t="str">
        <v/>
      </c>
      <c r="F12712" s="83">
        <f>IF($E12712="","",IFERROR(VLOOKUP(TRIM(E12712&amp;""),'Référentiel Articles'!$A$2:$F$634,4,FALSE),""))</f>
      </c>
      <c r="G12712" s="84">
        <f>IF($E12712="","",IFERROR(VLOOKUP(TRIM(E12712&amp;""),'Référentiel Articles'!$A$2:$F$634,5,FALSE),""))</f>
      </c>
      <c r="H12712" s="85" t="str">
        <v/>
      </c>
      <c r="I12712" s="84">
        <f>IF($E12712="","",IFERROR(VLOOKUP(TRIM(E12712&amp;""),'Référentiel Articles'!$A$2:$F$634,6,FALSE),""))</f>
      </c>
      <c r="J12712" s="90">
        <f>IF(OR($E12712="",$H12712=""),"",$H12712*$I12712)</f>
      </c>
      <c r="K12712" s="87" t="str">
        <v/>
      </c>
    </row>
    <row r="12713">
      <c r="A12713" s="74" t="str">
        <v/>
      </c>
      <c r="B12713" s="74" t="str">
        <v/>
      </c>
      <c r="C12713" s="75">
        <f>IF($E12713="","",IFERROR(VLOOKUP(TRIM(E12713&amp;""),'Référentiel Articles'!$A$2:$F$634,2,FALSE),""))</f>
      </c>
      <c r="D12713" s="75">
        <f>IF($E12713="","",IFERROR(VLOOKUP(TRIM(E12713&amp;""),'Référentiel Articles'!$A$2:$F$634,3,FALSE),""))</f>
      </c>
      <c r="E12713" s="74" t="str">
        <v/>
      </c>
      <c r="F12713" s="75">
        <f>IF($E12713="","",IFERROR(VLOOKUP(TRIM(E12713&amp;""),'Référentiel Articles'!$A$2:$F$634,4,FALSE),""))</f>
      </c>
      <c r="G12713" s="76">
        <f>IF($E12713="","",IFERROR(VLOOKUP(TRIM(E12713&amp;""),'Référentiel Articles'!$A$2:$F$634,5,FALSE),""))</f>
      </c>
      <c r="H12713" s="77" t="str">
        <v/>
      </c>
      <c r="I12713" s="76">
        <f>IF($E12713="","",IFERROR(VLOOKUP(TRIM(E12713&amp;""),'Référentiel Articles'!$A$2:$F$634,6,FALSE),""))</f>
      </c>
      <c r="J12713" s="78">
        <f>IF(OR($E12713="",$H12713=""),"",$H12713*$I12713)</f>
      </c>
      <c r="K12713" s="79" t="str">
        <v/>
      </c>
    </row>
    <row r="12714">
      <c r="A12714" s="81" t="str">
        <v/>
      </c>
      <c r="B12714" s="81" t="str">
        <v/>
      </c>
      <c r="C12714" s="83">
        <f>IF($E12714="","",IFERROR(VLOOKUP(TRIM(E12714&amp;""),'Référentiel Articles'!$A$2:$F$634,2,FALSE),""))</f>
      </c>
      <c r="D12714" s="83">
        <f>IF($E12714="","",IFERROR(VLOOKUP(TRIM(E12714&amp;""),'Référentiel Articles'!$A$2:$F$634,3,FALSE),""))</f>
      </c>
      <c r="E12714" s="81" t="str">
        <v/>
      </c>
      <c r="F12714" s="83">
        <f>IF($E12714="","",IFERROR(VLOOKUP(TRIM(E12714&amp;""),'Référentiel Articles'!$A$2:$F$634,4,FALSE),""))</f>
      </c>
      <c r="G12714" s="84">
        <f>IF($E12714="","",IFERROR(VLOOKUP(TRIM(E12714&amp;""),'Référentiel Articles'!$A$2:$F$634,5,FALSE),""))</f>
      </c>
      <c r="H12714" s="85" t="str">
        <v/>
      </c>
      <c r="I12714" s="84">
        <f>IF($E12714="","",IFERROR(VLOOKUP(TRIM(E12714&amp;""),'Référentiel Articles'!$A$2:$F$634,6,FALSE),""))</f>
      </c>
      <c r="J12714" s="90">
        <f>IF(OR($E12714="",$H12714=""),"",$H12714*$I12714)</f>
      </c>
      <c r="K12714" s="87" t="str">
        <v/>
      </c>
    </row>
    <row r="12715">
      <c r="A12715" s="74" t="str">
        <v/>
      </c>
      <c r="B12715" s="74" t="str">
        <v/>
      </c>
      <c r="C12715" s="75">
        <f>IF($E12715="","",IFERROR(VLOOKUP(TRIM(E12715&amp;""),'Référentiel Articles'!$A$2:$F$634,2,FALSE),""))</f>
      </c>
      <c r="D12715" s="75">
        <f>IF($E12715="","",IFERROR(VLOOKUP(TRIM(E12715&amp;""),'Référentiel Articles'!$A$2:$F$634,3,FALSE),""))</f>
      </c>
      <c r="E12715" s="74" t="str">
        <v/>
      </c>
      <c r="F12715" s="75">
        <f>IF($E12715="","",IFERROR(VLOOKUP(TRIM(E12715&amp;""),'Référentiel Articles'!$A$2:$F$634,4,FALSE),""))</f>
      </c>
      <c r="G12715" s="76">
        <f>IF($E12715="","",IFERROR(VLOOKUP(TRIM(E12715&amp;""),'Référentiel Articles'!$A$2:$F$634,5,FALSE),""))</f>
      </c>
      <c r="H12715" s="77" t="str">
        <v/>
      </c>
      <c r="I12715" s="76">
        <f>IF($E12715="","",IFERROR(VLOOKUP(TRIM(E12715&amp;""),'Référentiel Articles'!$A$2:$F$634,6,FALSE),""))</f>
      </c>
      <c r="J12715" s="78">
        <f>IF(OR($E12715="",$H12715=""),"",$H12715*$I12715)</f>
      </c>
      <c r="K12715" s="79" t="str">
        <v/>
      </c>
    </row>
    <row r="12716">
      <c r="A12716" s="81" t="str">
        <v/>
      </c>
      <c r="B12716" s="81" t="str">
        <v/>
      </c>
      <c r="C12716" s="83">
        <f>IF($E12716="","",IFERROR(VLOOKUP(TRIM(E12716&amp;""),'Référentiel Articles'!$A$2:$F$634,2,FALSE),""))</f>
      </c>
      <c r="D12716" s="83">
        <f>IF($E12716="","",IFERROR(VLOOKUP(TRIM(E12716&amp;""),'Référentiel Articles'!$A$2:$F$634,3,FALSE),""))</f>
      </c>
      <c r="E12716" s="81" t="str">
        <v/>
      </c>
      <c r="F12716" s="83">
        <f>IF($E12716="","",IFERROR(VLOOKUP(TRIM(E12716&amp;""),'Référentiel Articles'!$A$2:$F$634,4,FALSE),""))</f>
      </c>
      <c r="G12716" s="84">
        <f>IF($E12716="","",IFERROR(VLOOKUP(TRIM(E12716&amp;""),'Référentiel Articles'!$A$2:$F$634,5,FALSE),""))</f>
      </c>
      <c r="H12716" s="85" t="str">
        <v/>
      </c>
      <c r="I12716" s="84">
        <f>IF($E12716="","",IFERROR(VLOOKUP(TRIM(E12716&amp;""),'Référentiel Articles'!$A$2:$F$634,6,FALSE),""))</f>
      </c>
      <c r="J12716" s="90">
        <f>IF(OR($E12716="",$H12716=""),"",$H12716*$I12716)</f>
      </c>
      <c r="K12716" s="87" t="str">
        <v/>
      </c>
    </row>
    <row r="12717">
      <c r="A12717" s="74" t="str">
        <v/>
      </c>
      <c r="B12717" s="74" t="str">
        <v/>
      </c>
      <c r="C12717" s="75">
        <f>IF($E12717="","",IFERROR(VLOOKUP(TRIM(E12717&amp;""),'Référentiel Articles'!$A$2:$F$634,2,FALSE),""))</f>
      </c>
      <c r="D12717" s="75">
        <f>IF($E12717="","",IFERROR(VLOOKUP(TRIM(E12717&amp;""),'Référentiel Articles'!$A$2:$F$634,3,FALSE),""))</f>
      </c>
      <c r="E12717" s="74" t="str">
        <v/>
      </c>
      <c r="F12717" s="75">
        <f>IF($E12717="","",IFERROR(VLOOKUP(TRIM(E12717&amp;""),'Référentiel Articles'!$A$2:$F$634,4,FALSE),""))</f>
      </c>
      <c r="G12717" s="76">
        <f>IF($E12717="","",IFERROR(VLOOKUP(TRIM(E12717&amp;""),'Référentiel Articles'!$A$2:$F$634,5,FALSE),""))</f>
      </c>
      <c r="H12717" s="77" t="str">
        <v/>
      </c>
      <c r="I12717" s="76">
        <f>IF($E12717="","",IFERROR(VLOOKUP(TRIM(E12717&amp;""),'Référentiel Articles'!$A$2:$F$634,6,FALSE),""))</f>
      </c>
      <c r="J12717" s="78">
        <f>IF(OR($E12717="",$H12717=""),"",$H12717*$I12717)</f>
      </c>
      <c r="K12717" s="79" t="str">
        <v/>
      </c>
    </row>
    <row r="12718">
      <c r="A12718" s="81" t="str">
        <v/>
      </c>
      <c r="B12718" s="81" t="str">
        <v/>
      </c>
      <c r="C12718" s="83">
        <f>IF($E12718="","",IFERROR(VLOOKUP(TRIM(E12718&amp;""),'Référentiel Articles'!$A$2:$F$634,2,FALSE),""))</f>
      </c>
      <c r="D12718" s="83">
        <f>IF($E12718="","",IFERROR(VLOOKUP(TRIM(E12718&amp;""),'Référentiel Articles'!$A$2:$F$634,3,FALSE),""))</f>
      </c>
      <c r="E12718" s="81" t="str">
        <v/>
      </c>
      <c r="F12718" s="83">
        <f>IF($E12718="","",IFERROR(VLOOKUP(TRIM(E12718&amp;""),'Référentiel Articles'!$A$2:$F$634,4,FALSE),""))</f>
      </c>
      <c r="G12718" s="84">
        <f>IF($E12718="","",IFERROR(VLOOKUP(TRIM(E12718&amp;""),'Référentiel Articles'!$A$2:$F$634,5,FALSE),""))</f>
      </c>
      <c r="H12718" s="85" t="str">
        <v/>
      </c>
      <c r="I12718" s="84">
        <f>IF($E12718="","",IFERROR(VLOOKUP(TRIM(E12718&amp;""),'Référentiel Articles'!$A$2:$F$634,6,FALSE),""))</f>
      </c>
      <c r="J12718" s="90">
        <f>IF(OR($E12718="",$H12718=""),"",$H12718*$I12718)</f>
      </c>
      <c r="K12718" s="87" t="str">
        <v/>
      </c>
    </row>
    <row r="12719">
      <c r="A12719" s="74" t="str">
        <v/>
      </c>
      <c r="B12719" s="74" t="str">
        <v/>
      </c>
      <c r="C12719" s="75">
        <f>IF($E12719="","",IFERROR(VLOOKUP(TRIM(E12719&amp;""),'Référentiel Articles'!$A$2:$F$634,2,FALSE),""))</f>
      </c>
      <c r="D12719" s="75">
        <f>IF($E12719="","",IFERROR(VLOOKUP(TRIM(E12719&amp;""),'Référentiel Articles'!$A$2:$F$634,3,FALSE),""))</f>
      </c>
      <c r="E12719" s="74" t="str">
        <v/>
      </c>
      <c r="F12719" s="75">
        <f>IF($E12719="","",IFERROR(VLOOKUP(TRIM(E12719&amp;""),'Référentiel Articles'!$A$2:$F$634,4,FALSE),""))</f>
      </c>
      <c r="G12719" s="76">
        <f>IF($E12719="","",IFERROR(VLOOKUP(TRIM(E12719&amp;""),'Référentiel Articles'!$A$2:$F$634,5,FALSE),""))</f>
      </c>
      <c r="H12719" s="77" t="str">
        <v/>
      </c>
      <c r="I12719" s="76">
        <f>IF($E12719="","",IFERROR(VLOOKUP(TRIM(E12719&amp;""),'Référentiel Articles'!$A$2:$F$634,6,FALSE),""))</f>
      </c>
      <c r="J12719" s="78">
        <f>IF(OR($E12719="",$H12719=""),"",$H12719*$I12719)</f>
      </c>
      <c r="K12719" s="79" t="str">
        <v/>
      </c>
    </row>
    <row r="12720">
      <c r="A12720" s="81" t="str">
        <v/>
      </c>
      <c r="B12720" s="81" t="str">
        <v/>
      </c>
      <c r="C12720" s="83">
        <f>IF($E12720="","",IFERROR(VLOOKUP(TRIM(E12720&amp;""),'Référentiel Articles'!$A$2:$F$634,2,FALSE),""))</f>
      </c>
      <c r="D12720" s="83">
        <f>IF($E12720="","",IFERROR(VLOOKUP(TRIM(E12720&amp;""),'Référentiel Articles'!$A$2:$F$634,3,FALSE),""))</f>
      </c>
      <c r="E12720" s="81" t="str">
        <v/>
      </c>
      <c r="F12720" s="83">
        <f>IF($E12720="","",IFERROR(VLOOKUP(TRIM(E12720&amp;""),'Référentiel Articles'!$A$2:$F$634,4,FALSE),""))</f>
      </c>
      <c r="G12720" s="84">
        <f>IF($E12720="","",IFERROR(VLOOKUP(TRIM(E12720&amp;""),'Référentiel Articles'!$A$2:$F$634,5,FALSE),""))</f>
      </c>
      <c r="H12720" s="85" t="str">
        <v/>
      </c>
      <c r="I12720" s="84">
        <f>IF($E12720="","",IFERROR(VLOOKUP(TRIM(E12720&amp;""),'Référentiel Articles'!$A$2:$F$634,6,FALSE),""))</f>
      </c>
      <c r="J12720" s="90">
        <f>IF(OR($E12720="",$H12720=""),"",$H12720*$I12720)</f>
      </c>
      <c r="K12720" s="87" t="str">
        <v/>
      </c>
    </row>
    <row r="12721">
      <c r="A12721" s="74" t="str">
        <v/>
      </c>
      <c r="B12721" s="74" t="str">
        <v/>
      </c>
      <c r="C12721" s="75">
        <f>IF($E12721="","",IFERROR(VLOOKUP(TRIM(E12721&amp;""),'Référentiel Articles'!$A$2:$F$634,2,FALSE),""))</f>
      </c>
      <c r="D12721" s="75">
        <f>IF($E12721="","",IFERROR(VLOOKUP(TRIM(E12721&amp;""),'Référentiel Articles'!$A$2:$F$634,3,FALSE),""))</f>
      </c>
      <c r="E12721" s="74" t="str">
        <v/>
      </c>
      <c r="F12721" s="75">
        <f>IF($E12721="","",IFERROR(VLOOKUP(TRIM(E12721&amp;""),'Référentiel Articles'!$A$2:$F$634,4,FALSE),""))</f>
      </c>
      <c r="G12721" s="76">
        <f>IF($E12721="","",IFERROR(VLOOKUP(TRIM(E12721&amp;""),'Référentiel Articles'!$A$2:$F$634,5,FALSE),""))</f>
      </c>
      <c r="H12721" s="77" t="str">
        <v/>
      </c>
      <c r="I12721" s="76">
        <f>IF($E12721="","",IFERROR(VLOOKUP(TRIM(E12721&amp;""),'Référentiel Articles'!$A$2:$F$634,6,FALSE),""))</f>
      </c>
      <c r="J12721" s="78">
        <f>IF(OR($E12721="",$H12721=""),"",$H12721*$I12721)</f>
      </c>
      <c r="K12721" s="79" t="str">
        <v/>
      </c>
    </row>
    <row r="12722">
      <c r="A12722" s="81" t="str">
        <v/>
      </c>
      <c r="B12722" s="81" t="str">
        <v/>
      </c>
      <c r="C12722" s="83">
        <f>IF($E12722="","",IFERROR(VLOOKUP(TRIM(E12722&amp;""),'Référentiel Articles'!$A$2:$F$634,2,FALSE),""))</f>
      </c>
      <c r="D12722" s="83">
        <f>IF($E12722="","",IFERROR(VLOOKUP(TRIM(E12722&amp;""),'Référentiel Articles'!$A$2:$F$634,3,FALSE),""))</f>
      </c>
      <c r="E12722" s="81" t="str">
        <v/>
      </c>
      <c r="F12722" s="83">
        <f>IF($E12722="","",IFERROR(VLOOKUP(TRIM(E12722&amp;""),'Référentiel Articles'!$A$2:$F$634,4,FALSE),""))</f>
      </c>
      <c r="G12722" s="84">
        <f>IF($E12722="","",IFERROR(VLOOKUP(TRIM(E12722&amp;""),'Référentiel Articles'!$A$2:$F$634,5,FALSE),""))</f>
      </c>
      <c r="H12722" s="85" t="str">
        <v/>
      </c>
      <c r="I12722" s="84">
        <f>IF($E12722="","",IFERROR(VLOOKUP(TRIM(E12722&amp;""),'Référentiel Articles'!$A$2:$F$634,6,FALSE),""))</f>
      </c>
      <c r="J12722" s="90">
        <f>IF(OR($E12722="",$H12722=""),"",$H12722*$I12722)</f>
      </c>
      <c r="K12722" s="87" t="str">
        <v/>
      </c>
    </row>
    <row r="12723">
      <c r="A12723" s="74" t="str">
        <v/>
      </c>
      <c r="B12723" s="74" t="str">
        <v/>
      </c>
      <c r="C12723" s="75">
        <f>IF($E12723="","",IFERROR(VLOOKUP(TRIM(E12723&amp;""),'Référentiel Articles'!$A$2:$F$634,2,FALSE),""))</f>
      </c>
      <c r="D12723" s="75">
        <f>IF($E12723="","",IFERROR(VLOOKUP(TRIM(E12723&amp;""),'Référentiel Articles'!$A$2:$F$634,3,FALSE),""))</f>
      </c>
      <c r="E12723" s="74" t="str">
        <v/>
      </c>
      <c r="F12723" s="75">
        <f>IF($E12723="","",IFERROR(VLOOKUP(TRIM(E12723&amp;""),'Référentiel Articles'!$A$2:$F$634,4,FALSE),""))</f>
      </c>
      <c r="G12723" s="76">
        <f>IF($E12723="","",IFERROR(VLOOKUP(TRIM(E12723&amp;""),'Référentiel Articles'!$A$2:$F$634,5,FALSE),""))</f>
      </c>
      <c r="H12723" s="77" t="str">
        <v/>
      </c>
      <c r="I12723" s="76">
        <f>IF($E12723="","",IFERROR(VLOOKUP(TRIM(E12723&amp;""),'Référentiel Articles'!$A$2:$F$634,6,FALSE),""))</f>
      </c>
      <c r="J12723" s="78">
        <f>IF(OR($E12723="",$H12723=""),"",$H12723*$I12723)</f>
      </c>
      <c r="K12723" s="79" t="str">
        <v/>
      </c>
    </row>
    <row r="12724">
      <c r="A12724" s="81" t="str">
        <v/>
      </c>
      <c r="B12724" s="81" t="str">
        <v/>
      </c>
      <c r="C12724" s="83">
        <f>IF($E12724="","",IFERROR(VLOOKUP(TRIM(E12724&amp;""),'Référentiel Articles'!$A$2:$F$634,2,FALSE),""))</f>
      </c>
      <c r="D12724" s="83">
        <f>IF($E12724="","",IFERROR(VLOOKUP(TRIM(E12724&amp;""),'Référentiel Articles'!$A$2:$F$634,3,FALSE),""))</f>
      </c>
      <c r="E12724" s="81" t="str">
        <v/>
      </c>
      <c r="F12724" s="83">
        <f>IF($E12724="","",IFERROR(VLOOKUP(TRIM(E12724&amp;""),'Référentiel Articles'!$A$2:$F$634,4,FALSE),""))</f>
      </c>
      <c r="G12724" s="84">
        <f>IF($E12724="","",IFERROR(VLOOKUP(TRIM(E12724&amp;""),'Référentiel Articles'!$A$2:$F$634,5,FALSE),""))</f>
      </c>
      <c r="H12724" s="85" t="str">
        <v/>
      </c>
      <c r="I12724" s="84">
        <f>IF($E12724="","",IFERROR(VLOOKUP(TRIM(E12724&amp;""),'Référentiel Articles'!$A$2:$F$634,6,FALSE),""))</f>
      </c>
      <c r="J12724" s="90">
        <f>IF(OR($E12724="",$H12724=""),"",$H12724*$I12724)</f>
      </c>
      <c r="K12724" s="87" t="str">
        <v/>
      </c>
    </row>
    <row r="12725">
      <c r="A12725" s="74" t="str">
        <v/>
      </c>
      <c r="B12725" s="74" t="str">
        <v/>
      </c>
      <c r="C12725" s="75">
        <f>IF($E12725="","",IFERROR(VLOOKUP(TRIM(E12725&amp;""),'Référentiel Articles'!$A$2:$F$634,2,FALSE),""))</f>
      </c>
      <c r="D12725" s="75">
        <f>IF($E12725="","",IFERROR(VLOOKUP(TRIM(E12725&amp;""),'Référentiel Articles'!$A$2:$F$634,3,FALSE),""))</f>
      </c>
      <c r="E12725" s="74" t="str">
        <v/>
      </c>
      <c r="F12725" s="75">
        <f>IF($E12725="","",IFERROR(VLOOKUP(TRIM(E12725&amp;""),'Référentiel Articles'!$A$2:$F$634,4,FALSE),""))</f>
      </c>
      <c r="G12725" s="76">
        <f>IF($E12725="","",IFERROR(VLOOKUP(TRIM(E12725&amp;""),'Référentiel Articles'!$A$2:$F$634,5,FALSE),""))</f>
      </c>
      <c r="H12725" s="77" t="str">
        <v/>
      </c>
      <c r="I12725" s="76">
        <f>IF($E12725="","",IFERROR(VLOOKUP(TRIM(E12725&amp;""),'Référentiel Articles'!$A$2:$F$634,6,FALSE),""))</f>
      </c>
      <c r="J12725" s="78">
        <f>IF(OR($E12725="",$H12725=""),"",$H12725*$I12725)</f>
      </c>
      <c r="K12725" s="79" t="str">
        <v/>
      </c>
    </row>
    <row r="12726">
      <c r="A12726" s="81" t="str">
        <v/>
      </c>
      <c r="B12726" s="81" t="str">
        <v/>
      </c>
      <c r="C12726" s="83">
        <f>IF($E12726="","",IFERROR(VLOOKUP(TRIM(E12726&amp;""),'Référentiel Articles'!$A$2:$F$634,2,FALSE),""))</f>
      </c>
      <c r="D12726" s="83">
        <f>IF($E12726="","",IFERROR(VLOOKUP(TRIM(E12726&amp;""),'Référentiel Articles'!$A$2:$F$634,3,FALSE),""))</f>
      </c>
      <c r="E12726" s="81" t="str">
        <v/>
      </c>
      <c r="F12726" s="83">
        <f>IF($E12726="","",IFERROR(VLOOKUP(TRIM(E12726&amp;""),'Référentiel Articles'!$A$2:$F$634,4,FALSE),""))</f>
      </c>
      <c r="G12726" s="84">
        <f>IF($E12726="","",IFERROR(VLOOKUP(TRIM(E12726&amp;""),'Référentiel Articles'!$A$2:$F$634,5,FALSE),""))</f>
      </c>
      <c r="H12726" s="85" t="str">
        <v/>
      </c>
      <c r="I12726" s="84">
        <f>IF($E12726="","",IFERROR(VLOOKUP(TRIM(E12726&amp;""),'Référentiel Articles'!$A$2:$F$634,6,FALSE),""))</f>
      </c>
      <c r="J12726" s="90">
        <f>IF(OR($E12726="",$H12726=""),"",$H12726*$I12726)</f>
      </c>
      <c r="K12726" s="87" t="str">
        <v/>
      </c>
    </row>
    <row r="12727">
      <c r="A12727" s="74" t="str">
        <v/>
      </c>
      <c r="B12727" s="74" t="str">
        <v/>
      </c>
      <c r="C12727" s="75">
        <f>IF($E12727="","",IFERROR(VLOOKUP(TRIM(E12727&amp;""),'Référentiel Articles'!$A$2:$F$634,2,FALSE),""))</f>
      </c>
      <c r="D12727" s="75">
        <f>IF($E12727="","",IFERROR(VLOOKUP(TRIM(E12727&amp;""),'Référentiel Articles'!$A$2:$F$634,3,FALSE),""))</f>
      </c>
      <c r="E12727" s="74" t="str">
        <v/>
      </c>
      <c r="F12727" s="75">
        <f>IF($E12727="","",IFERROR(VLOOKUP(TRIM(E12727&amp;""),'Référentiel Articles'!$A$2:$F$634,4,FALSE),""))</f>
      </c>
      <c r="G12727" s="76">
        <f>IF($E12727="","",IFERROR(VLOOKUP(TRIM(E12727&amp;""),'Référentiel Articles'!$A$2:$F$634,5,FALSE),""))</f>
      </c>
      <c r="H12727" s="77" t="str">
        <v/>
      </c>
      <c r="I12727" s="76">
        <f>IF($E12727="","",IFERROR(VLOOKUP(TRIM(E12727&amp;""),'Référentiel Articles'!$A$2:$F$634,6,FALSE),""))</f>
      </c>
      <c r="J12727" s="78">
        <f>IF(OR($E12727="",$H12727=""),"",$H12727*$I12727)</f>
      </c>
      <c r="K12727" s="79" t="str">
        <v/>
      </c>
    </row>
    <row r="12728">
      <c r="A12728" s="81" t="str">
        <v/>
      </c>
      <c r="B12728" s="81" t="str">
        <v/>
      </c>
      <c r="C12728" s="83">
        <f>IF($E12728="","",IFERROR(VLOOKUP(TRIM(E12728&amp;""),'Référentiel Articles'!$A$2:$F$634,2,FALSE),""))</f>
      </c>
      <c r="D12728" s="83">
        <f>IF($E12728="","",IFERROR(VLOOKUP(TRIM(E12728&amp;""),'Référentiel Articles'!$A$2:$F$634,3,FALSE),""))</f>
      </c>
      <c r="E12728" s="81" t="str">
        <v/>
      </c>
      <c r="F12728" s="83">
        <f>IF($E12728="","",IFERROR(VLOOKUP(TRIM(E12728&amp;""),'Référentiel Articles'!$A$2:$F$634,4,FALSE),""))</f>
      </c>
      <c r="G12728" s="84">
        <f>IF($E12728="","",IFERROR(VLOOKUP(TRIM(E12728&amp;""),'Référentiel Articles'!$A$2:$F$634,5,FALSE),""))</f>
      </c>
      <c r="H12728" s="85" t="str">
        <v/>
      </c>
      <c r="I12728" s="84">
        <f>IF($E12728="","",IFERROR(VLOOKUP(TRIM(E12728&amp;""),'Référentiel Articles'!$A$2:$F$634,6,FALSE),""))</f>
      </c>
      <c r="J12728" s="90">
        <f>IF(OR($E12728="",$H12728=""),"",$H12728*$I12728)</f>
      </c>
      <c r="K12728" s="87" t="str">
        <v/>
      </c>
    </row>
    <row r="12729">
      <c r="A12729" s="74" t="str">
        <v/>
      </c>
      <c r="B12729" s="74" t="str">
        <v/>
      </c>
      <c r="C12729" s="75">
        <f>IF($E12729="","",IFERROR(VLOOKUP(TRIM(E12729&amp;""),'Référentiel Articles'!$A$2:$F$634,2,FALSE),""))</f>
      </c>
      <c r="D12729" s="75">
        <f>IF($E12729="","",IFERROR(VLOOKUP(TRIM(E12729&amp;""),'Référentiel Articles'!$A$2:$F$634,3,FALSE),""))</f>
      </c>
      <c r="E12729" s="74" t="str">
        <v/>
      </c>
      <c r="F12729" s="75">
        <f>IF($E12729="","",IFERROR(VLOOKUP(TRIM(E12729&amp;""),'Référentiel Articles'!$A$2:$F$634,4,FALSE),""))</f>
      </c>
      <c r="G12729" s="76">
        <f>IF($E12729="","",IFERROR(VLOOKUP(TRIM(E12729&amp;""),'Référentiel Articles'!$A$2:$F$634,5,FALSE),""))</f>
      </c>
      <c r="H12729" s="77" t="str">
        <v/>
      </c>
      <c r="I12729" s="76">
        <f>IF($E12729="","",IFERROR(VLOOKUP(TRIM(E12729&amp;""),'Référentiel Articles'!$A$2:$F$634,6,FALSE),""))</f>
      </c>
      <c r="J12729" s="78">
        <f>IF(OR($E12729="",$H12729=""),"",$H12729*$I12729)</f>
      </c>
      <c r="K12729" s="79" t="str">
        <v/>
      </c>
    </row>
    <row r="12730">
      <c r="A12730" s="81" t="str">
        <v/>
      </c>
      <c r="B12730" s="81" t="str">
        <v/>
      </c>
      <c r="C12730" s="83">
        <f>IF($E12730="","",IFERROR(VLOOKUP(TRIM(E12730&amp;""),'Référentiel Articles'!$A$2:$F$634,2,FALSE),""))</f>
      </c>
      <c r="D12730" s="83">
        <f>IF($E12730="","",IFERROR(VLOOKUP(TRIM(E12730&amp;""),'Référentiel Articles'!$A$2:$F$634,3,FALSE),""))</f>
      </c>
      <c r="E12730" s="81" t="str">
        <v/>
      </c>
      <c r="F12730" s="83">
        <f>IF($E12730="","",IFERROR(VLOOKUP(TRIM(E12730&amp;""),'Référentiel Articles'!$A$2:$F$634,4,FALSE),""))</f>
      </c>
      <c r="G12730" s="84">
        <f>IF($E12730="","",IFERROR(VLOOKUP(TRIM(E12730&amp;""),'Référentiel Articles'!$A$2:$F$634,5,FALSE),""))</f>
      </c>
      <c r="H12730" s="85" t="str">
        <v/>
      </c>
      <c r="I12730" s="84">
        <f>IF($E12730="","",IFERROR(VLOOKUP(TRIM(E12730&amp;""),'Référentiel Articles'!$A$2:$F$634,6,FALSE),""))</f>
      </c>
      <c r="J12730" s="90">
        <f>IF(OR($E12730="",$H12730=""),"",$H12730*$I12730)</f>
      </c>
      <c r="K12730" s="87" t="str">
        <v/>
      </c>
    </row>
    <row r="12731">
      <c r="A12731" s="74" t="str">
        <v/>
      </c>
      <c r="B12731" s="74" t="str">
        <v/>
      </c>
      <c r="C12731" s="75">
        <f>IF($E12731="","",IFERROR(VLOOKUP(TRIM(E12731&amp;""),'Référentiel Articles'!$A$2:$F$634,2,FALSE),""))</f>
      </c>
      <c r="D12731" s="75">
        <f>IF($E12731="","",IFERROR(VLOOKUP(TRIM(E12731&amp;""),'Référentiel Articles'!$A$2:$F$634,3,FALSE),""))</f>
      </c>
      <c r="E12731" s="74" t="str">
        <v/>
      </c>
      <c r="F12731" s="75">
        <f>IF($E12731="","",IFERROR(VLOOKUP(TRIM(E12731&amp;""),'Référentiel Articles'!$A$2:$F$634,4,FALSE),""))</f>
      </c>
      <c r="G12731" s="76">
        <f>IF($E12731="","",IFERROR(VLOOKUP(TRIM(E12731&amp;""),'Référentiel Articles'!$A$2:$F$634,5,FALSE),""))</f>
      </c>
      <c r="H12731" s="77" t="str">
        <v/>
      </c>
      <c r="I12731" s="76">
        <f>IF($E12731="","",IFERROR(VLOOKUP(TRIM(E12731&amp;""),'Référentiel Articles'!$A$2:$F$634,6,FALSE),""))</f>
      </c>
      <c r="J12731" s="78">
        <f>IF(OR($E12731="",$H12731=""),"",$H12731*$I12731)</f>
      </c>
      <c r="K12731" s="79" t="str">
        <v/>
      </c>
    </row>
    <row r="12732">
      <c r="A12732" s="81" t="str">
        <v/>
      </c>
      <c r="B12732" s="81" t="str">
        <v/>
      </c>
      <c r="C12732" s="83">
        <f>IF($E12732="","",IFERROR(VLOOKUP(TRIM(E12732&amp;""),'Référentiel Articles'!$A$2:$F$634,2,FALSE),""))</f>
      </c>
      <c r="D12732" s="83">
        <f>IF($E12732="","",IFERROR(VLOOKUP(TRIM(E12732&amp;""),'Référentiel Articles'!$A$2:$F$634,3,FALSE),""))</f>
      </c>
      <c r="E12732" s="81" t="str">
        <v/>
      </c>
      <c r="F12732" s="83">
        <f>IF($E12732="","",IFERROR(VLOOKUP(TRIM(E12732&amp;""),'Référentiel Articles'!$A$2:$F$634,4,FALSE),""))</f>
      </c>
      <c r="G12732" s="84">
        <f>IF($E12732="","",IFERROR(VLOOKUP(TRIM(E12732&amp;""),'Référentiel Articles'!$A$2:$F$634,5,FALSE),""))</f>
      </c>
      <c r="H12732" s="85" t="str">
        <v/>
      </c>
      <c r="I12732" s="84">
        <f>IF($E12732="","",IFERROR(VLOOKUP(TRIM(E12732&amp;""),'Référentiel Articles'!$A$2:$F$634,6,FALSE),""))</f>
      </c>
      <c r="J12732" s="90">
        <f>IF(OR($E12732="",$H12732=""),"",$H12732*$I12732)</f>
      </c>
      <c r="K12732" s="87" t="str">
        <v/>
      </c>
    </row>
    <row r="12733">
      <c r="A12733" s="74" t="str">
        <v/>
      </c>
      <c r="B12733" s="74" t="str">
        <v/>
      </c>
      <c r="C12733" s="75">
        <f>IF($E12733="","",IFERROR(VLOOKUP(TRIM(E12733&amp;""),'Référentiel Articles'!$A$2:$F$634,2,FALSE),""))</f>
      </c>
      <c r="D12733" s="75">
        <f>IF($E12733="","",IFERROR(VLOOKUP(TRIM(E12733&amp;""),'Référentiel Articles'!$A$2:$F$634,3,FALSE),""))</f>
      </c>
      <c r="E12733" s="74" t="str">
        <v/>
      </c>
      <c r="F12733" s="75">
        <f>IF($E12733="","",IFERROR(VLOOKUP(TRIM(E12733&amp;""),'Référentiel Articles'!$A$2:$F$634,4,FALSE),""))</f>
      </c>
      <c r="G12733" s="76">
        <f>IF($E12733="","",IFERROR(VLOOKUP(TRIM(E12733&amp;""),'Référentiel Articles'!$A$2:$F$634,5,FALSE),""))</f>
      </c>
      <c r="H12733" s="77" t="str">
        <v/>
      </c>
      <c r="I12733" s="76">
        <f>IF($E12733="","",IFERROR(VLOOKUP(TRIM(E12733&amp;""),'Référentiel Articles'!$A$2:$F$634,6,FALSE),""))</f>
      </c>
      <c r="J12733" s="78">
        <f>IF(OR($E12733="",$H12733=""),"",$H12733*$I12733)</f>
      </c>
      <c r="K12733" s="79" t="str">
        <v/>
      </c>
    </row>
    <row r="12734">
      <c r="A12734" s="81" t="str">
        <v/>
      </c>
      <c r="B12734" s="81" t="str">
        <v/>
      </c>
      <c r="C12734" s="83">
        <f>IF($E12734="","",IFERROR(VLOOKUP(TRIM(E12734&amp;""),'Référentiel Articles'!$A$2:$F$634,2,FALSE),""))</f>
      </c>
      <c r="D12734" s="83">
        <f>IF($E12734="","",IFERROR(VLOOKUP(TRIM(E12734&amp;""),'Référentiel Articles'!$A$2:$F$634,3,FALSE),""))</f>
      </c>
      <c r="E12734" s="81" t="str">
        <v/>
      </c>
      <c r="F12734" s="83">
        <f>IF($E12734="","",IFERROR(VLOOKUP(TRIM(E12734&amp;""),'Référentiel Articles'!$A$2:$F$634,4,FALSE),""))</f>
      </c>
      <c r="G12734" s="84">
        <f>IF($E12734="","",IFERROR(VLOOKUP(TRIM(E12734&amp;""),'Référentiel Articles'!$A$2:$F$634,5,FALSE),""))</f>
      </c>
      <c r="H12734" s="85" t="str">
        <v/>
      </c>
      <c r="I12734" s="84">
        <f>IF($E12734="","",IFERROR(VLOOKUP(TRIM(E12734&amp;""),'Référentiel Articles'!$A$2:$F$634,6,FALSE),""))</f>
      </c>
      <c r="J12734" s="90">
        <f>IF(OR($E12734="",$H12734=""),"",$H12734*$I12734)</f>
      </c>
      <c r="K12734" s="87" t="str">
        <v/>
      </c>
    </row>
    <row r="12735">
      <c r="A12735" s="74" t="str">
        <v/>
      </c>
      <c r="B12735" s="74" t="str">
        <v/>
      </c>
      <c r="C12735" s="75">
        <f>IF($E12735="","",IFERROR(VLOOKUP(TRIM(E12735&amp;""),'Référentiel Articles'!$A$2:$F$634,2,FALSE),""))</f>
      </c>
      <c r="D12735" s="75">
        <f>IF($E12735="","",IFERROR(VLOOKUP(TRIM(E12735&amp;""),'Référentiel Articles'!$A$2:$F$634,3,FALSE),""))</f>
      </c>
      <c r="E12735" s="74" t="str">
        <v/>
      </c>
      <c r="F12735" s="75">
        <f>IF($E12735="","",IFERROR(VLOOKUP(TRIM(E12735&amp;""),'Référentiel Articles'!$A$2:$F$634,4,FALSE),""))</f>
      </c>
      <c r="G12735" s="76">
        <f>IF($E12735="","",IFERROR(VLOOKUP(TRIM(E12735&amp;""),'Référentiel Articles'!$A$2:$F$634,5,FALSE),""))</f>
      </c>
      <c r="H12735" s="77" t="str">
        <v/>
      </c>
      <c r="I12735" s="76">
        <f>IF($E12735="","",IFERROR(VLOOKUP(TRIM(E12735&amp;""),'Référentiel Articles'!$A$2:$F$634,6,FALSE),""))</f>
      </c>
      <c r="J12735" s="78">
        <f>IF(OR($E12735="",$H12735=""),"",$H12735*$I12735)</f>
      </c>
      <c r="K12735" s="79" t="str">
        <v/>
      </c>
    </row>
    <row r="12736">
      <c r="A12736" s="81" t="str">
        <v/>
      </c>
      <c r="B12736" s="81" t="str">
        <v/>
      </c>
      <c r="C12736" s="83">
        <f>IF($E12736="","",IFERROR(VLOOKUP(TRIM(E12736&amp;""),'Référentiel Articles'!$A$2:$F$634,2,FALSE),""))</f>
      </c>
      <c r="D12736" s="83">
        <f>IF($E12736="","",IFERROR(VLOOKUP(TRIM(E12736&amp;""),'Référentiel Articles'!$A$2:$F$634,3,FALSE),""))</f>
      </c>
      <c r="E12736" s="81" t="str">
        <v/>
      </c>
      <c r="F12736" s="83">
        <f>IF($E12736="","",IFERROR(VLOOKUP(TRIM(E12736&amp;""),'Référentiel Articles'!$A$2:$F$634,4,FALSE),""))</f>
      </c>
      <c r="G12736" s="84">
        <f>IF($E12736="","",IFERROR(VLOOKUP(TRIM(E12736&amp;""),'Référentiel Articles'!$A$2:$F$634,5,FALSE),""))</f>
      </c>
      <c r="H12736" s="85" t="str">
        <v/>
      </c>
      <c r="I12736" s="84">
        <f>IF($E12736="","",IFERROR(VLOOKUP(TRIM(E12736&amp;""),'Référentiel Articles'!$A$2:$F$634,6,FALSE),""))</f>
      </c>
      <c r="J12736" s="90">
        <f>IF(OR($E12736="",$H12736=""),"",$H12736*$I12736)</f>
      </c>
      <c r="K12736" s="87" t="str">
        <v/>
      </c>
    </row>
    <row r="12737">
      <c r="A12737" s="74" t="str">
        <v/>
      </c>
      <c r="B12737" s="74" t="str">
        <v/>
      </c>
      <c r="C12737" s="75">
        <f>IF($E12737="","",IFERROR(VLOOKUP(TRIM(E12737&amp;""),'Référentiel Articles'!$A$2:$F$634,2,FALSE),""))</f>
      </c>
      <c r="D12737" s="75">
        <f>IF($E12737="","",IFERROR(VLOOKUP(TRIM(E12737&amp;""),'Référentiel Articles'!$A$2:$F$634,3,FALSE),""))</f>
      </c>
      <c r="E12737" s="74" t="str">
        <v/>
      </c>
      <c r="F12737" s="75">
        <f>IF($E12737="","",IFERROR(VLOOKUP(TRIM(E12737&amp;""),'Référentiel Articles'!$A$2:$F$634,4,FALSE),""))</f>
      </c>
      <c r="G12737" s="76">
        <f>IF($E12737="","",IFERROR(VLOOKUP(TRIM(E12737&amp;""),'Référentiel Articles'!$A$2:$F$634,5,FALSE),""))</f>
      </c>
      <c r="H12737" s="77" t="str">
        <v/>
      </c>
      <c r="I12737" s="76">
        <f>IF($E12737="","",IFERROR(VLOOKUP(TRIM(E12737&amp;""),'Référentiel Articles'!$A$2:$F$634,6,FALSE),""))</f>
      </c>
      <c r="J12737" s="78">
        <f>IF(OR($E12737="",$H12737=""),"",$H12737*$I12737)</f>
      </c>
      <c r="K12737" s="79" t="str">
        <v/>
      </c>
    </row>
    <row r="12738">
      <c r="A12738" s="81" t="str">
        <v/>
      </c>
      <c r="B12738" s="81" t="str">
        <v/>
      </c>
      <c r="C12738" s="83">
        <f>IF($E12738="","",IFERROR(VLOOKUP(TRIM(E12738&amp;""),'Référentiel Articles'!$A$2:$F$634,2,FALSE),""))</f>
      </c>
      <c r="D12738" s="83">
        <f>IF($E12738="","",IFERROR(VLOOKUP(TRIM(E12738&amp;""),'Référentiel Articles'!$A$2:$F$634,3,FALSE),""))</f>
      </c>
      <c r="E12738" s="81" t="str">
        <v/>
      </c>
      <c r="F12738" s="83">
        <f>IF($E12738="","",IFERROR(VLOOKUP(TRIM(E12738&amp;""),'Référentiel Articles'!$A$2:$F$634,4,FALSE),""))</f>
      </c>
      <c r="G12738" s="84">
        <f>IF($E12738="","",IFERROR(VLOOKUP(TRIM(E12738&amp;""),'Référentiel Articles'!$A$2:$F$634,5,FALSE),""))</f>
      </c>
      <c r="H12738" s="85" t="str">
        <v/>
      </c>
      <c r="I12738" s="84">
        <f>IF($E12738="","",IFERROR(VLOOKUP(TRIM(E12738&amp;""),'Référentiel Articles'!$A$2:$F$634,6,FALSE),""))</f>
      </c>
      <c r="J12738" s="90">
        <f>IF(OR($E12738="",$H12738=""),"",$H12738*$I12738)</f>
      </c>
      <c r="K12738" s="87" t="str">
        <v/>
      </c>
    </row>
    <row r="12739">
      <c r="A12739" s="74" t="str">
        <v/>
      </c>
      <c r="B12739" s="74" t="str">
        <v/>
      </c>
      <c r="C12739" s="75">
        <f>IF($E12739="","",IFERROR(VLOOKUP(TRIM(E12739&amp;""),'Référentiel Articles'!$A$2:$F$634,2,FALSE),""))</f>
      </c>
      <c r="D12739" s="75">
        <f>IF($E12739="","",IFERROR(VLOOKUP(TRIM(E12739&amp;""),'Référentiel Articles'!$A$2:$F$634,3,FALSE),""))</f>
      </c>
      <c r="E12739" s="74" t="str">
        <v/>
      </c>
      <c r="F12739" s="75">
        <f>IF($E12739="","",IFERROR(VLOOKUP(TRIM(E12739&amp;""),'Référentiel Articles'!$A$2:$F$634,4,FALSE),""))</f>
      </c>
      <c r="G12739" s="76">
        <f>IF($E12739="","",IFERROR(VLOOKUP(TRIM(E12739&amp;""),'Référentiel Articles'!$A$2:$F$634,5,FALSE),""))</f>
      </c>
      <c r="H12739" s="77" t="str">
        <v/>
      </c>
      <c r="I12739" s="76">
        <f>IF($E12739="","",IFERROR(VLOOKUP(TRIM(E12739&amp;""),'Référentiel Articles'!$A$2:$F$634,6,FALSE),""))</f>
      </c>
      <c r="J12739" s="78">
        <f>IF(OR($E12739="",$H12739=""),"",$H12739*$I12739)</f>
      </c>
      <c r="K12739" s="79" t="str">
        <v/>
      </c>
    </row>
    <row r="12740">
      <c r="A12740" s="81" t="str">
        <v/>
      </c>
      <c r="B12740" s="81" t="str">
        <v/>
      </c>
      <c r="C12740" s="83">
        <f>IF($E12740="","",IFERROR(VLOOKUP(TRIM(E12740&amp;""),'Référentiel Articles'!$A$2:$F$634,2,FALSE),""))</f>
      </c>
      <c r="D12740" s="83">
        <f>IF($E12740="","",IFERROR(VLOOKUP(TRIM(E12740&amp;""),'Référentiel Articles'!$A$2:$F$634,3,FALSE),""))</f>
      </c>
      <c r="E12740" s="81" t="str">
        <v/>
      </c>
      <c r="F12740" s="83">
        <f>IF($E12740="","",IFERROR(VLOOKUP(TRIM(E12740&amp;""),'Référentiel Articles'!$A$2:$F$634,4,FALSE),""))</f>
      </c>
      <c r="G12740" s="84">
        <f>IF($E12740="","",IFERROR(VLOOKUP(TRIM(E12740&amp;""),'Référentiel Articles'!$A$2:$F$634,5,FALSE),""))</f>
      </c>
      <c r="H12740" s="85" t="str">
        <v/>
      </c>
      <c r="I12740" s="84">
        <f>IF($E12740="","",IFERROR(VLOOKUP(TRIM(E12740&amp;""),'Référentiel Articles'!$A$2:$F$634,6,FALSE),""))</f>
      </c>
      <c r="J12740" s="90">
        <f>IF(OR($E12740="",$H12740=""),"",$H12740*$I12740)</f>
      </c>
      <c r="K12740" s="87" t="str">
        <v/>
      </c>
    </row>
    <row r="12741">
      <c r="A12741" s="74" t="str">
        <v/>
      </c>
      <c r="B12741" s="74" t="str">
        <v/>
      </c>
      <c r="C12741" s="75">
        <f>IF($E12741="","",IFERROR(VLOOKUP(TRIM(E12741&amp;""),'Référentiel Articles'!$A$2:$F$634,2,FALSE),""))</f>
      </c>
      <c r="D12741" s="75">
        <f>IF($E12741="","",IFERROR(VLOOKUP(TRIM(E12741&amp;""),'Référentiel Articles'!$A$2:$F$634,3,FALSE),""))</f>
      </c>
      <c r="E12741" s="74" t="str">
        <v/>
      </c>
      <c r="F12741" s="75">
        <f>IF($E12741="","",IFERROR(VLOOKUP(TRIM(E12741&amp;""),'Référentiel Articles'!$A$2:$F$634,4,FALSE),""))</f>
      </c>
      <c r="G12741" s="76">
        <f>IF($E12741="","",IFERROR(VLOOKUP(TRIM(E12741&amp;""),'Référentiel Articles'!$A$2:$F$634,5,FALSE),""))</f>
      </c>
      <c r="H12741" s="77" t="str">
        <v/>
      </c>
      <c r="I12741" s="76">
        <f>IF($E12741="","",IFERROR(VLOOKUP(TRIM(E12741&amp;""),'Référentiel Articles'!$A$2:$F$634,6,FALSE),""))</f>
      </c>
      <c r="J12741" s="78">
        <f>IF(OR($E12741="",$H12741=""),"",$H12741*$I12741)</f>
      </c>
      <c r="K12741" s="79" t="str">
        <v/>
      </c>
    </row>
    <row r="12742">
      <c r="A12742" s="81" t="str">
        <v/>
      </c>
      <c r="B12742" s="81" t="str">
        <v/>
      </c>
      <c r="C12742" s="83">
        <f>IF($E12742="","",IFERROR(VLOOKUP(TRIM(E12742&amp;""),'Référentiel Articles'!$A$2:$F$634,2,FALSE),""))</f>
      </c>
      <c r="D12742" s="83">
        <f>IF($E12742="","",IFERROR(VLOOKUP(TRIM(E12742&amp;""),'Référentiel Articles'!$A$2:$F$634,3,FALSE),""))</f>
      </c>
      <c r="E12742" s="81" t="str">
        <v/>
      </c>
      <c r="F12742" s="83">
        <f>IF($E12742="","",IFERROR(VLOOKUP(TRIM(E12742&amp;""),'Référentiel Articles'!$A$2:$F$634,4,FALSE),""))</f>
      </c>
      <c r="G12742" s="84">
        <f>IF($E12742="","",IFERROR(VLOOKUP(TRIM(E12742&amp;""),'Référentiel Articles'!$A$2:$F$634,5,FALSE),""))</f>
      </c>
      <c r="H12742" s="85" t="str">
        <v/>
      </c>
      <c r="I12742" s="84">
        <f>IF($E12742="","",IFERROR(VLOOKUP(TRIM(E12742&amp;""),'Référentiel Articles'!$A$2:$F$634,6,FALSE),""))</f>
      </c>
      <c r="J12742" s="90">
        <f>IF(OR($E12742="",$H12742=""),"",$H12742*$I12742)</f>
      </c>
      <c r="K12742" s="87" t="str">
        <v/>
      </c>
    </row>
    <row r="12743">
      <c r="A12743" s="74" t="str">
        <v/>
      </c>
      <c r="B12743" s="74" t="str">
        <v/>
      </c>
      <c r="C12743" s="75">
        <f>IF($E12743="","",IFERROR(VLOOKUP(TRIM(E12743&amp;""),'Référentiel Articles'!$A$2:$F$634,2,FALSE),""))</f>
      </c>
      <c r="D12743" s="75">
        <f>IF($E12743="","",IFERROR(VLOOKUP(TRIM(E12743&amp;""),'Référentiel Articles'!$A$2:$F$634,3,FALSE),""))</f>
      </c>
      <c r="E12743" s="74" t="str">
        <v/>
      </c>
      <c r="F12743" s="75">
        <f>IF($E12743="","",IFERROR(VLOOKUP(TRIM(E12743&amp;""),'Référentiel Articles'!$A$2:$F$634,4,FALSE),""))</f>
      </c>
      <c r="G12743" s="76">
        <f>IF($E12743="","",IFERROR(VLOOKUP(TRIM(E12743&amp;""),'Référentiel Articles'!$A$2:$F$634,5,FALSE),""))</f>
      </c>
      <c r="H12743" s="77" t="str">
        <v/>
      </c>
      <c r="I12743" s="76">
        <f>IF($E12743="","",IFERROR(VLOOKUP(TRIM(E12743&amp;""),'Référentiel Articles'!$A$2:$F$634,6,FALSE),""))</f>
      </c>
      <c r="J12743" s="78">
        <f>IF(OR($E12743="",$H12743=""),"",$H12743*$I12743)</f>
      </c>
      <c r="K12743" s="79" t="str">
        <v/>
      </c>
    </row>
    <row r="12744">
      <c r="A12744" s="81" t="str">
        <v/>
      </c>
      <c r="B12744" s="81" t="str">
        <v/>
      </c>
      <c r="C12744" s="83">
        <f>IF($E12744="","",IFERROR(VLOOKUP(TRIM(E12744&amp;""),'Référentiel Articles'!$A$2:$F$634,2,FALSE),""))</f>
      </c>
      <c r="D12744" s="83">
        <f>IF($E12744="","",IFERROR(VLOOKUP(TRIM(E12744&amp;""),'Référentiel Articles'!$A$2:$F$634,3,FALSE),""))</f>
      </c>
      <c r="E12744" s="81" t="str">
        <v/>
      </c>
      <c r="F12744" s="83">
        <f>IF($E12744="","",IFERROR(VLOOKUP(TRIM(E12744&amp;""),'Référentiel Articles'!$A$2:$F$634,4,FALSE),""))</f>
      </c>
      <c r="G12744" s="84">
        <f>IF($E12744="","",IFERROR(VLOOKUP(TRIM(E12744&amp;""),'Référentiel Articles'!$A$2:$F$634,5,FALSE),""))</f>
      </c>
      <c r="H12744" s="85" t="str">
        <v/>
      </c>
      <c r="I12744" s="84">
        <f>IF($E12744="","",IFERROR(VLOOKUP(TRIM(E12744&amp;""),'Référentiel Articles'!$A$2:$F$634,6,FALSE),""))</f>
      </c>
      <c r="J12744" s="90">
        <f>IF(OR($E12744="",$H12744=""),"",$H12744*$I12744)</f>
      </c>
      <c r="K12744" s="87" t="str">
        <v/>
      </c>
    </row>
    <row r="12745">
      <c r="A12745" s="74" t="str">
        <v/>
      </c>
      <c r="B12745" s="74" t="str">
        <v/>
      </c>
      <c r="C12745" s="75">
        <f>IF($E12745="","",IFERROR(VLOOKUP(TRIM(E12745&amp;""),'Référentiel Articles'!$A$2:$F$634,2,FALSE),""))</f>
      </c>
      <c r="D12745" s="75">
        <f>IF($E12745="","",IFERROR(VLOOKUP(TRIM(E12745&amp;""),'Référentiel Articles'!$A$2:$F$634,3,FALSE),""))</f>
      </c>
      <c r="E12745" s="74" t="str">
        <v/>
      </c>
      <c r="F12745" s="75">
        <f>IF($E12745="","",IFERROR(VLOOKUP(TRIM(E12745&amp;""),'Référentiel Articles'!$A$2:$F$634,4,FALSE),""))</f>
      </c>
      <c r="G12745" s="76">
        <f>IF($E12745="","",IFERROR(VLOOKUP(TRIM(E12745&amp;""),'Référentiel Articles'!$A$2:$F$634,5,FALSE),""))</f>
      </c>
      <c r="H12745" s="77" t="str">
        <v/>
      </c>
      <c r="I12745" s="76">
        <f>IF($E12745="","",IFERROR(VLOOKUP(TRIM(E12745&amp;""),'Référentiel Articles'!$A$2:$F$634,6,FALSE),""))</f>
      </c>
      <c r="J12745" s="78">
        <f>IF(OR($E12745="",$H12745=""),"",$H12745*$I12745)</f>
      </c>
      <c r="K12745" s="79" t="str">
        <v/>
      </c>
    </row>
    <row r="12746">
      <c r="A12746" s="81" t="str">
        <v/>
      </c>
      <c r="B12746" s="81" t="str">
        <v/>
      </c>
      <c r="C12746" s="83">
        <f>IF($E12746="","",IFERROR(VLOOKUP(TRIM(E12746&amp;""),'Référentiel Articles'!$A$2:$F$634,2,FALSE),""))</f>
      </c>
      <c r="D12746" s="83">
        <f>IF($E12746="","",IFERROR(VLOOKUP(TRIM(E12746&amp;""),'Référentiel Articles'!$A$2:$F$634,3,FALSE),""))</f>
      </c>
      <c r="E12746" s="81" t="str">
        <v/>
      </c>
      <c r="F12746" s="83">
        <f>IF($E12746="","",IFERROR(VLOOKUP(TRIM(E12746&amp;""),'Référentiel Articles'!$A$2:$F$634,4,FALSE),""))</f>
      </c>
      <c r="G12746" s="84">
        <f>IF($E12746="","",IFERROR(VLOOKUP(TRIM(E12746&amp;""),'Référentiel Articles'!$A$2:$F$634,5,FALSE),""))</f>
      </c>
      <c r="H12746" s="85" t="str">
        <v/>
      </c>
      <c r="I12746" s="84">
        <f>IF($E12746="","",IFERROR(VLOOKUP(TRIM(E12746&amp;""),'Référentiel Articles'!$A$2:$F$634,6,FALSE),""))</f>
      </c>
      <c r="J12746" s="90">
        <f>IF(OR($E12746="",$H12746=""),"",$H12746*$I12746)</f>
      </c>
      <c r="K12746" s="87" t="str">
        <v/>
      </c>
    </row>
    <row r="12747">
      <c r="A12747" s="74" t="str">
        <v/>
      </c>
      <c r="B12747" s="74" t="str">
        <v/>
      </c>
      <c r="C12747" s="75">
        <f>IF($E12747="","",IFERROR(VLOOKUP(TRIM(E12747&amp;""),'Référentiel Articles'!$A$2:$F$634,2,FALSE),""))</f>
      </c>
      <c r="D12747" s="75">
        <f>IF($E12747="","",IFERROR(VLOOKUP(TRIM(E12747&amp;""),'Référentiel Articles'!$A$2:$F$634,3,FALSE),""))</f>
      </c>
      <c r="E12747" s="74" t="str">
        <v/>
      </c>
      <c r="F12747" s="75">
        <f>IF($E12747="","",IFERROR(VLOOKUP(TRIM(E12747&amp;""),'Référentiel Articles'!$A$2:$F$634,4,FALSE),""))</f>
      </c>
      <c r="G12747" s="76">
        <f>IF($E12747="","",IFERROR(VLOOKUP(TRIM(E12747&amp;""),'Référentiel Articles'!$A$2:$F$634,5,FALSE),""))</f>
      </c>
      <c r="H12747" s="77" t="str">
        <v/>
      </c>
      <c r="I12747" s="76">
        <f>IF($E12747="","",IFERROR(VLOOKUP(TRIM(E12747&amp;""),'Référentiel Articles'!$A$2:$F$634,6,FALSE),""))</f>
      </c>
      <c r="J12747" s="78">
        <f>IF(OR($E12747="",$H12747=""),"",$H12747*$I12747)</f>
      </c>
      <c r="K12747" s="79" t="str">
        <v/>
      </c>
    </row>
    <row r="12748">
      <c r="A12748" s="81" t="str">
        <v/>
      </c>
      <c r="B12748" s="81" t="str">
        <v/>
      </c>
      <c r="C12748" s="83">
        <f>IF($E12748="","",IFERROR(VLOOKUP(TRIM(E12748&amp;""),'Référentiel Articles'!$A$2:$F$634,2,FALSE),""))</f>
      </c>
      <c r="D12748" s="83">
        <f>IF($E12748="","",IFERROR(VLOOKUP(TRIM(E12748&amp;""),'Référentiel Articles'!$A$2:$F$634,3,FALSE),""))</f>
      </c>
      <c r="E12748" s="81" t="str">
        <v/>
      </c>
      <c r="F12748" s="83">
        <f>IF($E12748="","",IFERROR(VLOOKUP(TRIM(E12748&amp;""),'Référentiel Articles'!$A$2:$F$634,4,FALSE),""))</f>
      </c>
      <c r="G12748" s="84">
        <f>IF($E12748="","",IFERROR(VLOOKUP(TRIM(E12748&amp;""),'Référentiel Articles'!$A$2:$F$634,5,FALSE),""))</f>
      </c>
      <c r="H12748" s="85" t="str">
        <v/>
      </c>
      <c r="I12748" s="84">
        <f>IF($E12748="","",IFERROR(VLOOKUP(TRIM(E12748&amp;""),'Référentiel Articles'!$A$2:$F$634,6,FALSE),""))</f>
      </c>
      <c r="J12748" s="90">
        <f>IF(OR($E12748="",$H12748=""),"",$H12748*$I12748)</f>
      </c>
      <c r="K12748" s="87" t="str">
        <v/>
      </c>
    </row>
    <row r="12749">
      <c r="A12749" s="74" t="str">
        <v/>
      </c>
      <c r="B12749" s="74" t="str">
        <v/>
      </c>
      <c r="C12749" s="75">
        <f>IF($E12749="","",IFERROR(VLOOKUP(TRIM(E12749&amp;""),'Référentiel Articles'!$A$2:$F$634,2,FALSE),""))</f>
      </c>
      <c r="D12749" s="75">
        <f>IF($E12749="","",IFERROR(VLOOKUP(TRIM(E12749&amp;""),'Référentiel Articles'!$A$2:$F$634,3,FALSE),""))</f>
      </c>
      <c r="E12749" s="74" t="str">
        <v/>
      </c>
      <c r="F12749" s="75">
        <f>IF($E12749="","",IFERROR(VLOOKUP(TRIM(E12749&amp;""),'Référentiel Articles'!$A$2:$F$634,4,FALSE),""))</f>
      </c>
      <c r="G12749" s="76">
        <f>IF($E12749="","",IFERROR(VLOOKUP(TRIM(E12749&amp;""),'Référentiel Articles'!$A$2:$F$634,5,FALSE),""))</f>
      </c>
      <c r="H12749" s="77" t="str">
        <v/>
      </c>
      <c r="I12749" s="76">
        <f>IF($E12749="","",IFERROR(VLOOKUP(TRIM(E12749&amp;""),'Référentiel Articles'!$A$2:$F$634,6,FALSE),""))</f>
      </c>
      <c r="J12749" s="78">
        <f>IF(OR($E12749="",$H12749=""),"",$H12749*$I12749)</f>
      </c>
      <c r="K12749" s="79" t="str">
        <v/>
      </c>
    </row>
    <row r="12750">
      <c r="A12750" s="81" t="str">
        <v/>
      </c>
      <c r="B12750" s="81" t="str">
        <v/>
      </c>
      <c r="C12750" s="83">
        <f>IF($E12750="","",IFERROR(VLOOKUP(TRIM(E12750&amp;""),'Référentiel Articles'!$A$2:$F$634,2,FALSE),""))</f>
      </c>
      <c r="D12750" s="83">
        <f>IF($E12750="","",IFERROR(VLOOKUP(TRIM(E12750&amp;""),'Référentiel Articles'!$A$2:$F$634,3,FALSE),""))</f>
      </c>
      <c r="E12750" s="81" t="str">
        <v/>
      </c>
      <c r="F12750" s="83">
        <f>IF($E12750="","",IFERROR(VLOOKUP(TRIM(E12750&amp;""),'Référentiel Articles'!$A$2:$F$634,4,FALSE),""))</f>
      </c>
      <c r="G12750" s="84">
        <f>IF($E12750="","",IFERROR(VLOOKUP(TRIM(E12750&amp;""),'Référentiel Articles'!$A$2:$F$634,5,FALSE),""))</f>
      </c>
      <c r="H12750" s="85" t="str">
        <v/>
      </c>
      <c r="I12750" s="84">
        <f>IF($E12750="","",IFERROR(VLOOKUP(TRIM(E12750&amp;""),'Référentiel Articles'!$A$2:$F$634,6,FALSE),""))</f>
      </c>
      <c r="J12750" s="90">
        <f>IF(OR($E12750="",$H12750=""),"",$H12750*$I12750)</f>
      </c>
      <c r="K12750" s="87" t="str">
        <v/>
      </c>
    </row>
    <row r="12751">
      <c r="A12751" s="74" t="str">
        <v/>
      </c>
      <c r="B12751" s="74" t="str">
        <v/>
      </c>
      <c r="C12751" s="75">
        <f>IF($E12751="","",IFERROR(VLOOKUP(TRIM(E12751&amp;""),'Référentiel Articles'!$A$2:$F$634,2,FALSE),""))</f>
      </c>
      <c r="D12751" s="75">
        <f>IF($E12751="","",IFERROR(VLOOKUP(TRIM(E12751&amp;""),'Référentiel Articles'!$A$2:$F$634,3,FALSE),""))</f>
      </c>
      <c r="E12751" s="74" t="str">
        <v/>
      </c>
      <c r="F12751" s="75">
        <f>IF($E12751="","",IFERROR(VLOOKUP(TRIM(E12751&amp;""),'Référentiel Articles'!$A$2:$F$634,4,FALSE),""))</f>
      </c>
      <c r="G12751" s="76">
        <f>IF($E12751="","",IFERROR(VLOOKUP(TRIM(E12751&amp;""),'Référentiel Articles'!$A$2:$F$634,5,FALSE),""))</f>
      </c>
      <c r="H12751" s="77" t="str">
        <v/>
      </c>
      <c r="I12751" s="76">
        <f>IF($E12751="","",IFERROR(VLOOKUP(TRIM(E12751&amp;""),'Référentiel Articles'!$A$2:$F$634,6,FALSE),""))</f>
      </c>
      <c r="J12751" s="78">
        <f>IF(OR($E12751="",$H12751=""),"",$H12751*$I12751)</f>
      </c>
      <c r="K12751" s="79" t="str">
        <v/>
      </c>
    </row>
    <row r="12752">
      <c r="A12752" s="81" t="str">
        <v/>
      </c>
      <c r="B12752" s="81" t="str">
        <v/>
      </c>
      <c r="C12752" s="83">
        <f>IF($E12752="","",IFERROR(VLOOKUP(TRIM(E12752&amp;""),'Référentiel Articles'!$A$2:$F$634,2,FALSE),""))</f>
      </c>
      <c r="D12752" s="83">
        <f>IF($E12752="","",IFERROR(VLOOKUP(TRIM(E12752&amp;""),'Référentiel Articles'!$A$2:$F$634,3,FALSE),""))</f>
      </c>
      <c r="E12752" s="81" t="str">
        <v/>
      </c>
      <c r="F12752" s="83">
        <f>IF($E12752="","",IFERROR(VLOOKUP(TRIM(E12752&amp;""),'Référentiel Articles'!$A$2:$F$634,4,FALSE),""))</f>
      </c>
      <c r="G12752" s="84">
        <f>IF($E12752="","",IFERROR(VLOOKUP(TRIM(E12752&amp;""),'Référentiel Articles'!$A$2:$F$634,5,FALSE),""))</f>
      </c>
      <c r="H12752" s="85" t="str">
        <v/>
      </c>
      <c r="I12752" s="84">
        <f>IF($E12752="","",IFERROR(VLOOKUP(TRIM(E12752&amp;""),'Référentiel Articles'!$A$2:$F$634,6,FALSE),""))</f>
      </c>
      <c r="J12752" s="90">
        <f>IF(OR($E12752="",$H12752=""),"",$H12752*$I12752)</f>
      </c>
      <c r="K12752" s="87" t="str">
        <v/>
      </c>
    </row>
    <row r="12753">
      <c r="A12753" s="74" t="str">
        <v/>
      </c>
      <c r="B12753" s="74" t="str">
        <v/>
      </c>
      <c r="C12753" s="75">
        <f>IF($E12753="","",IFERROR(VLOOKUP(TRIM(E12753&amp;""),'Référentiel Articles'!$A$2:$F$634,2,FALSE),""))</f>
      </c>
      <c r="D12753" s="75">
        <f>IF($E12753="","",IFERROR(VLOOKUP(TRIM(E12753&amp;""),'Référentiel Articles'!$A$2:$F$634,3,FALSE),""))</f>
      </c>
      <c r="E12753" s="74" t="str">
        <v/>
      </c>
      <c r="F12753" s="75">
        <f>IF($E12753="","",IFERROR(VLOOKUP(TRIM(E12753&amp;""),'Référentiel Articles'!$A$2:$F$634,4,FALSE),""))</f>
      </c>
      <c r="G12753" s="76">
        <f>IF($E12753="","",IFERROR(VLOOKUP(TRIM(E12753&amp;""),'Référentiel Articles'!$A$2:$F$634,5,FALSE),""))</f>
      </c>
      <c r="H12753" s="77" t="str">
        <v/>
      </c>
      <c r="I12753" s="76">
        <f>IF($E12753="","",IFERROR(VLOOKUP(TRIM(E12753&amp;""),'Référentiel Articles'!$A$2:$F$634,6,FALSE),""))</f>
      </c>
      <c r="J12753" s="78">
        <f>IF(OR($E12753="",$H12753=""),"",$H12753*$I12753)</f>
      </c>
      <c r="K12753" s="79" t="str">
        <v/>
      </c>
    </row>
    <row r="12754">
      <c r="A12754" s="81" t="str">
        <v/>
      </c>
      <c r="B12754" s="81" t="str">
        <v/>
      </c>
      <c r="C12754" s="83">
        <f>IF($E12754="","",IFERROR(VLOOKUP(TRIM(E12754&amp;""),'Référentiel Articles'!$A$2:$F$634,2,FALSE),""))</f>
      </c>
      <c r="D12754" s="83">
        <f>IF($E12754="","",IFERROR(VLOOKUP(TRIM(E12754&amp;""),'Référentiel Articles'!$A$2:$F$634,3,FALSE),""))</f>
      </c>
      <c r="E12754" s="81" t="str">
        <v/>
      </c>
      <c r="F12754" s="83">
        <f>IF($E12754="","",IFERROR(VLOOKUP(TRIM(E12754&amp;""),'Référentiel Articles'!$A$2:$F$634,4,FALSE),""))</f>
      </c>
      <c r="G12754" s="84">
        <f>IF($E12754="","",IFERROR(VLOOKUP(TRIM(E12754&amp;""),'Référentiel Articles'!$A$2:$F$634,5,FALSE),""))</f>
      </c>
      <c r="H12754" s="85" t="str">
        <v/>
      </c>
      <c r="I12754" s="84">
        <f>IF($E12754="","",IFERROR(VLOOKUP(TRIM(E12754&amp;""),'Référentiel Articles'!$A$2:$F$634,6,FALSE),""))</f>
      </c>
      <c r="J12754" s="90">
        <f>IF(OR($E12754="",$H12754=""),"",$H12754*$I12754)</f>
      </c>
      <c r="K12754" s="87" t="str">
        <v/>
      </c>
    </row>
    <row r="12755">
      <c r="A12755" s="74" t="str">
        <v/>
      </c>
      <c r="B12755" s="74" t="str">
        <v/>
      </c>
      <c r="C12755" s="75">
        <f>IF($E12755="","",IFERROR(VLOOKUP(TRIM(E12755&amp;""),'Référentiel Articles'!$A$2:$F$634,2,FALSE),""))</f>
      </c>
      <c r="D12755" s="75">
        <f>IF($E12755="","",IFERROR(VLOOKUP(TRIM(E12755&amp;""),'Référentiel Articles'!$A$2:$F$634,3,FALSE),""))</f>
      </c>
      <c r="E12755" s="74" t="str">
        <v/>
      </c>
      <c r="F12755" s="75">
        <f>IF($E12755="","",IFERROR(VLOOKUP(TRIM(E12755&amp;""),'Référentiel Articles'!$A$2:$F$634,4,FALSE),""))</f>
      </c>
      <c r="G12755" s="76">
        <f>IF($E12755="","",IFERROR(VLOOKUP(TRIM(E12755&amp;""),'Référentiel Articles'!$A$2:$F$634,5,FALSE),""))</f>
      </c>
      <c r="H12755" s="77" t="str">
        <v/>
      </c>
      <c r="I12755" s="76">
        <f>IF($E12755="","",IFERROR(VLOOKUP(TRIM(E12755&amp;""),'Référentiel Articles'!$A$2:$F$634,6,FALSE),""))</f>
      </c>
      <c r="J12755" s="78">
        <f>IF(OR($E12755="",$H12755=""),"",$H12755*$I12755)</f>
      </c>
      <c r="K12755" s="79" t="str">
        <v/>
      </c>
    </row>
    <row r="12756">
      <c r="A12756" s="81" t="str">
        <v/>
      </c>
      <c r="B12756" s="81" t="str">
        <v/>
      </c>
      <c r="C12756" s="83">
        <f>IF($E12756="","",IFERROR(VLOOKUP(TRIM(E12756&amp;""),'Référentiel Articles'!$A$2:$F$634,2,FALSE),""))</f>
      </c>
      <c r="D12756" s="83">
        <f>IF($E12756="","",IFERROR(VLOOKUP(TRIM(E12756&amp;""),'Référentiel Articles'!$A$2:$F$634,3,FALSE),""))</f>
      </c>
      <c r="E12756" s="81" t="str">
        <v/>
      </c>
      <c r="F12756" s="83">
        <f>IF($E12756="","",IFERROR(VLOOKUP(TRIM(E12756&amp;""),'Référentiel Articles'!$A$2:$F$634,4,FALSE),""))</f>
      </c>
      <c r="G12756" s="84">
        <f>IF($E12756="","",IFERROR(VLOOKUP(TRIM(E12756&amp;""),'Référentiel Articles'!$A$2:$F$634,5,FALSE),""))</f>
      </c>
      <c r="H12756" s="85" t="str">
        <v/>
      </c>
      <c r="I12756" s="84">
        <f>IF($E12756="","",IFERROR(VLOOKUP(TRIM(E12756&amp;""),'Référentiel Articles'!$A$2:$F$634,6,FALSE),""))</f>
      </c>
      <c r="J12756" s="90">
        <f>IF(OR($E12756="",$H12756=""),"",$H12756*$I12756)</f>
      </c>
      <c r="K12756" s="87" t="str">
        <v/>
      </c>
    </row>
    <row r="12757">
      <c r="A12757" s="74" t="str">
        <v/>
      </c>
      <c r="B12757" s="74" t="str">
        <v/>
      </c>
      <c r="C12757" s="75">
        <f>IF($E12757="","",IFERROR(VLOOKUP(TRIM(E12757&amp;""),'Référentiel Articles'!$A$2:$F$634,2,FALSE),""))</f>
      </c>
      <c r="D12757" s="75">
        <f>IF($E12757="","",IFERROR(VLOOKUP(TRIM(E12757&amp;""),'Référentiel Articles'!$A$2:$F$634,3,FALSE),""))</f>
      </c>
      <c r="E12757" s="74" t="str">
        <v/>
      </c>
      <c r="F12757" s="75">
        <f>IF($E12757="","",IFERROR(VLOOKUP(TRIM(E12757&amp;""),'Référentiel Articles'!$A$2:$F$634,4,FALSE),""))</f>
      </c>
      <c r="G12757" s="76">
        <f>IF($E12757="","",IFERROR(VLOOKUP(TRIM(E12757&amp;""),'Référentiel Articles'!$A$2:$F$634,5,FALSE),""))</f>
      </c>
      <c r="H12757" s="77" t="str">
        <v/>
      </c>
      <c r="I12757" s="76">
        <f>IF($E12757="","",IFERROR(VLOOKUP(TRIM(E12757&amp;""),'Référentiel Articles'!$A$2:$F$634,6,FALSE),""))</f>
      </c>
      <c r="J12757" s="78">
        <f>IF(OR($E12757="",$H12757=""),"",$H12757*$I12757)</f>
      </c>
      <c r="K12757" s="79" t="str">
        <v/>
      </c>
    </row>
    <row r="12758">
      <c r="A12758" s="81" t="str">
        <v/>
      </c>
      <c r="B12758" s="81" t="str">
        <v/>
      </c>
      <c r="C12758" s="83">
        <f>IF($E12758="","",IFERROR(VLOOKUP(TRIM(E12758&amp;""),'Référentiel Articles'!$A$2:$F$634,2,FALSE),""))</f>
      </c>
      <c r="D12758" s="83">
        <f>IF($E12758="","",IFERROR(VLOOKUP(TRIM(E12758&amp;""),'Référentiel Articles'!$A$2:$F$634,3,FALSE),""))</f>
      </c>
      <c r="E12758" s="81" t="str">
        <v/>
      </c>
      <c r="F12758" s="83">
        <f>IF($E12758="","",IFERROR(VLOOKUP(TRIM(E12758&amp;""),'Référentiel Articles'!$A$2:$F$634,4,FALSE),""))</f>
      </c>
      <c r="G12758" s="84">
        <f>IF($E12758="","",IFERROR(VLOOKUP(TRIM(E12758&amp;""),'Référentiel Articles'!$A$2:$F$634,5,FALSE),""))</f>
      </c>
      <c r="H12758" s="85" t="str">
        <v/>
      </c>
      <c r="I12758" s="84">
        <f>IF($E12758="","",IFERROR(VLOOKUP(TRIM(E12758&amp;""),'Référentiel Articles'!$A$2:$F$634,6,FALSE),""))</f>
      </c>
      <c r="J12758" s="90">
        <f>IF(OR($E12758="",$H12758=""),"",$H12758*$I12758)</f>
      </c>
      <c r="K12758" s="87" t="str">
        <v/>
      </c>
    </row>
    <row r="12759">
      <c r="A12759" s="74" t="str">
        <v/>
      </c>
      <c r="B12759" s="74" t="str">
        <v/>
      </c>
      <c r="C12759" s="75">
        <f>IF($E12759="","",IFERROR(VLOOKUP(TRIM(E12759&amp;""),'Référentiel Articles'!$A$2:$F$634,2,FALSE),""))</f>
      </c>
      <c r="D12759" s="75">
        <f>IF($E12759="","",IFERROR(VLOOKUP(TRIM(E12759&amp;""),'Référentiel Articles'!$A$2:$F$634,3,FALSE),""))</f>
      </c>
      <c r="E12759" s="74" t="str">
        <v/>
      </c>
      <c r="F12759" s="75">
        <f>IF($E12759="","",IFERROR(VLOOKUP(TRIM(E12759&amp;""),'Référentiel Articles'!$A$2:$F$634,4,FALSE),""))</f>
      </c>
      <c r="G12759" s="76">
        <f>IF($E12759="","",IFERROR(VLOOKUP(TRIM(E12759&amp;""),'Référentiel Articles'!$A$2:$F$634,5,FALSE),""))</f>
      </c>
      <c r="H12759" s="77" t="str">
        <v/>
      </c>
      <c r="I12759" s="76">
        <f>IF($E12759="","",IFERROR(VLOOKUP(TRIM(E12759&amp;""),'Référentiel Articles'!$A$2:$F$634,6,FALSE),""))</f>
      </c>
      <c r="J12759" s="78">
        <f>IF(OR($E12759="",$H12759=""),"",$H12759*$I12759)</f>
      </c>
      <c r="K12759" s="79" t="str">
        <v/>
      </c>
    </row>
    <row r="12760">
      <c r="A12760" s="81" t="str">
        <v/>
      </c>
      <c r="B12760" s="81" t="str">
        <v/>
      </c>
      <c r="C12760" s="83">
        <f>IF($E12760="","",IFERROR(VLOOKUP(TRIM(E12760&amp;""),'Référentiel Articles'!$A$2:$F$634,2,FALSE),""))</f>
      </c>
      <c r="D12760" s="83">
        <f>IF($E12760="","",IFERROR(VLOOKUP(TRIM(E12760&amp;""),'Référentiel Articles'!$A$2:$F$634,3,FALSE),""))</f>
      </c>
      <c r="E12760" s="81" t="str">
        <v/>
      </c>
      <c r="F12760" s="83">
        <f>IF($E12760="","",IFERROR(VLOOKUP(TRIM(E12760&amp;""),'Référentiel Articles'!$A$2:$F$634,4,FALSE),""))</f>
      </c>
      <c r="G12760" s="84">
        <f>IF($E12760="","",IFERROR(VLOOKUP(TRIM(E12760&amp;""),'Référentiel Articles'!$A$2:$F$634,5,FALSE),""))</f>
      </c>
      <c r="H12760" s="85" t="str">
        <v/>
      </c>
      <c r="I12760" s="84">
        <f>IF($E12760="","",IFERROR(VLOOKUP(TRIM(E12760&amp;""),'Référentiel Articles'!$A$2:$F$634,6,FALSE),""))</f>
      </c>
      <c r="J12760" s="90">
        <f>IF(OR($E12760="",$H12760=""),"",$H12760*$I12760)</f>
      </c>
      <c r="K12760" s="87" t="str">
        <v/>
      </c>
    </row>
    <row r="12761">
      <c r="A12761" s="74" t="str">
        <v/>
      </c>
      <c r="B12761" s="74" t="str">
        <v/>
      </c>
      <c r="C12761" s="75">
        <f>IF($E12761="","",IFERROR(VLOOKUP(TRIM(E12761&amp;""),'Référentiel Articles'!$A$2:$F$634,2,FALSE),""))</f>
      </c>
      <c r="D12761" s="75">
        <f>IF($E12761="","",IFERROR(VLOOKUP(TRIM(E12761&amp;""),'Référentiel Articles'!$A$2:$F$634,3,FALSE),""))</f>
      </c>
      <c r="E12761" s="74" t="str">
        <v/>
      </c>
      <c r="F12761" s="75">
        <f>IF($E12761="","",IFERROR(VLOOKUP(TRIM(E12761&amp;""),'Référentiel Articles'!$A$2:$F$634,4,FALSE),""))</f>
      </c>
      <c r="G12761" s="76">
        <f>IF($E12761="","",IFERROR(VLOOKUP(TRIM(E12761&amp;""),'Référentiel Articles'!$A$2:$F$634,5,FALSE),""))</f>
      </c>
      <c r="H12761" s="77" t="str">
        <v/>
      </c>
      <c r="I12761" s="76">
        <f>IF($E12761="","",IFERROR(VLOOKUP(TRIM(E12761&amp;""),'Référentiel Articles'!$A$2:$F$634,6,FALSE),""))</f>
      </c>
      <c r="J12761" s="78">
        <f>IF(OR($E12761="",$H12761=""),"",$H12761*$I12761)</f>
      </c>
      <c r="K12761" s="79" t="str">
        <v/>
      </c>
    </row>
    <row r="12762">
      <c r="A12762" s="81" t="str">
        <v/>
      </c>
      <c r="B12762" s="81" t="str">
        <v/>
      </c>
      <c r="C12762" s="83">
        <f>IF($E12762="","",IFERROR(VLOOKUP(TRIM(E12762&amp;""),'Référentiel Articles'!$A$2:$F$634,2,FALSE),""))</f>
      </c>
      <c r="D12762" s="83">
        <f>IF($E12762="","",IFERROR(VLOOKUP(TRIM(E12762&amp;""),'Référentiel Articles'!$A$2:$F$634,3,FALSE),""))</f>
      </c>
      <c r="E12762" s="81" t="str">
        <v/>
      </c>
      <c r="F12762" s="83">
        <f>IF($E12762="","",IFERROR(VLOOKUP(TRIM(E12762&amp;""),'Référentiel Articles'!$A$2:$F$634,4,FALSE),""))</f>
      </c>
      <c r="G12762" s="84">
        <f>IF($E12762="","",IFERROR(VLOOKUP(TRIM(E12762&amp;""),'Référentiel Articles'!$A$2:$F$634,5,FALSE),""))</f>
      </c>
      <c r="H12762" s="85" t="str">
        <v/>
      </c>
      <c r="I12762" s="84">
        <f>IF($E12762="","",IFERROR(VLOOKUP(TRIM(E12762&amp;""),'Référentiel Articles'!$A$2:$F$634,6,FALSE),""))</f>
      </c>
      <c r="J12762" s="90">
        <f>IF(OR($E12762="",$H12762=""),"",$H12762*$I12762)</f>
      </c>
      <c r="K12762" s="87" t="str">
        <v/>
      </c>
    </row>
    <row r="12763">
      <c r="A12763" s="74" t="str">
        <v/>
      </c>
      <c r="B12763" s="74" t="str">
        <v/>
      </c>
      <c r="C12763" s="75">
        <f>IF($E12763="","",IFERROR(VLOOKUP(TRIM(E12763&amp;""),'Référentiel Articles'!$A$2:$F$634,2,FALSE),""))</f>
      </c>
      <c r="D12763" s="75">
        <f>IF($E12763="","",IFERROR(VLOOKUP(TRIM(E12763&amp;""),'Référentiel Articles'!$A$2:$F$634,3,FALSE),""))</f>
      </c>
      <c r="E12763" s="74" t="str">
        <v/>
      </c>
      <c r="F12763" s="75">
        <f>IF($E12763="","",IFERROR(VLOOKUP(TRIM(E12763&amp;""),'Référentiel Articles'!$A$2:$F$634,4,FALSE),""))</f>
      </c>
      <c r="G12763" s="76">
        <f>IF($E12763="","",IFERROR(VLOOKUP(TRIM(E12763&amp;""),'Référentiel Articles'!$A$2:$F$634,5,FALSE),""))</f>
      </c>
      <c r="H12763" s="77" t="str">
        <v/>
      </c>
      <c r="I12763" s="76">
        <f>IF($E12763="","",IFERROR(VLOOKUP(TRIM(E12763&amp;""),'Référentiel Articles'!$A$2:$F$634,6,FALSE),""))</f>
      </c>
      <c r="J12763" s="78">
        <f>IF(OR($E12763="",$H12763=""),"",$H12763*$I12763)</f>
      </c>
      <c r="K12763" s="79" t="str">
        <v/>
      </c>
    </row>
    <row r="12764">
      <c r="A12764" s="81" t="str">
        <v/>
      </c>
      <c r="B12764" s="81" t="str">
        <v/>
      </c>
      <c r="C12764" s="83">
        <f>IF($E12764="","",IFERROR(VLOOKUP(TRIM(E12764&amp;""),'Référentiel Articles'!$A$2:$F$634,2,FALSE),""))</f>
      </c>
      <c r="D12764" s="83">
        <f>IF($E12764="","",IFERROR(VLOOKUP(TRIM(E12764&amp;""),'Référentiel Articles'!$A$2:$F$634,3,FALSE),""))</f>
      </c>
      <c r="E12764" s="81" t="str">
        <v/>
      </c>
      <c r="F12764" s="83">
        <f>IF($E12764="","",IFERROR(VLOOKUP(TRIM(E12764&amp;""),'Référentiel Articles'!$A$2:$F$634,4,FALSE),""))</f>
      </c>
      <c r="G12764" s="84">
        <f>IF($E12764="","",IFERROR(VLOOKUP(TRIM(E12764&amp;""),'Référentiel Articles'!$A$2:$F$634,5,FALSE),""))</f>
      </c>
      <c r="H12764" s="85" t="str">
        <v/>
      </c>
      <c r="I12764" s="84">
        <f>IF($E12764="","",IFERROR(VLOOKUP(TRIM(E12764&amp;""),'Référentiel Articles'!$A$2:$F$634,6,FALSE),""))</f>
      </c>
      <c r="J12764" s="90">
        <f>IF(OR($E12764="",$H12764=""),"",$H12764*$I12764)</f>
      </c>
      <c r="K12764" s="87" t="str">
        <v/>
      </c>
    </row>
    <row r="12765">
      <c r="A12765" s="74" t="str">
        <v/>
      </c>
      <c r="B12765" s="74" t="str">
        <v/>
      </c>
      <c r="C12765" s="75">
        <f>IF($E12765="","",IFERROR(VLOOKUP(TRIM(E12765&amp;""),'Référentiel Articles'!$A$2:$F$634,2,FALSE),""))</f>
      </c>
      <c r="D12765" s="75">
        <f>IF($E12765="","",IFERROR(VLOOKUP(TRIM(E12765&amp;""),'Référentiel Articles'!$A$2:$F$634,3,FALSE),""))</f>
      </c>
      <c r="E12765" s="74" t="str">
        <v/>
      </c>
      <c r="F12765" s="75">
        <f>IF($E12765="","",IFERROR(VLOOKUP(TRIM(E12765&amp;""),'Référentiel Articles'!$A$2:$F$634,4,FALSE),""))</f>
      </c>
      <c r="G12765" s="76">
        <f>IF($E12765="","",IFERROR(VLOOKUP(TRIM(E12765&amp;""),'Référentiel Articles'!$A$2:$F$634,5,FALSE),""))</f>
      </c>
      <c r="H12765" s="77" t="str">
        <v/>
      </c>
      <c r="I12765" s="76">
        <f>IF($E12765="","",IFERROR(VLOOKUP(TRIM(E12765&amp;""),'Référentiel Articles'!$A$2:$F$634,6,FALSE),""))</f>
      </c>
      <c r="J12765" s="78">
        <f>IF(OR($E12765="",$H12765=""),"",$H12765*$I12765)</f>
      </c>
      <c r="K12765" s="79" t="str">
        <v/>
      </c>
    </row>
    <row r="12766">
      <c r="A12766" s="81" t="str">
        <v/>
      </c>
      <c r="B12766" s="81" t="str">
        <v/>
      </c>
      <c r="C12766" s="83">
        <f>IF($E12766="","",IFERROR(VLOOKUP(TRIM(E12766&amp;""),'Référentiel Articles'!$A$2:$F$634,2,FALSE),""))</f>
      </c>
      <c r="D12766" s="83">
        <f>IF($E12766="","",IFERROR(VLOOKUP(TRIM(E12766&amp;""),'Référentiel Articles'!$A$2:$F$634,3,FALSE),""))</f>
      </c>
      <c r="E12766" s="81" t="str">
        <v/>
      </c>
      <c r="F12766" s="83">
        <f>IF($E12766="","",IFERROR(VLOOKUP(TRIM(E12766&amp;""),'Référentiel Articles'!$A$2:$F$634,4,FALSE),""))</f>
      </c>
      <c r="G12766" s="84">
        <f>IF($E12766="","",IFERROR(VLOOKUP(TRIM(E12766&amp;""),'Référentiel Articles'!$A$2:$F$634,5,FALSE),""))</f>
      </c>
      <c r="H12766" s="85" t="str">
        <v/>
      </c>
      <c r="I12766" s="84">
        <f>IF($E12766="","",IFERROR(VLOOKUP(TRIM(E12766&amp;""),'Référentiel Articles'!$A$2:$F$634,6,FALSE),""))</f>
      </c>
      <c r="J12766" s="90">
        <f>IF(OR($E12766="",$H12766=""),"",$H12766*$I12766)</f>
      </c>
      <c r="K12766" s="87" t="str">
        <v/>
      </c>
    </row>
    <row r="12767">
      <c r="A12767" s="74" t="str">
        <v/>
      </c>
      <c r="B12767" s="74" t="str">
        <v/>
      </c>
      <c r="C12767" s="75">
        <f>IF($E12767="","",IFERROR(VLOOKUP(TRIM(E12767&amp;""),'Référentiel Articles'!$A$2:$F$634,2,FALSE),""))</f>
      </c>
      <c r="D12767" s="75">
        <f>IF($E12767="","",IFERROR(VLOOKUP(TRIM(E12767&amp;""),'Référentiel Articles'!$A$2:$F$634,3,FALSE),""))</f>
      </c>
      <c r="E12767" s="74" t="str">
        <v/>
      </c>
      <c r="F12767" s="75">
        <f>IF($E12767="","",IFERROR(VLOOKUP(TRIM(E12767&amp;""),'Référentiel Articles'!$A$2:$F$634,4,FALSE),""))</f>
      </c>
      <c r="G12767" s="76">
        <f>IF($E12767="","",IFERROR(VLOOKUP(TRIM(E12767&amp;""),'Référentiel Articles'!$A$2:$F$634,5,FALSE),""))</f>
      </c>
      <c r="H12767" s="77" t="str">
        <v/>
      </c>
      <c r="I12767" s="76">
        <f>IF($E12767="","",IFERROR(VLOOKUP(TRIM(E12767&amp;""),'Référentiel Articles'!$A$2:$F$634,6,FALSE),""))</f>
      </c>
      <c r="J12767" s="78">
        <f>IF(OR($E12767="",$H12767=""),"",$H12767*$I12767)</f>
      </c>
      <c r="K12767" s="79" t="str">
        <v/>
      </c>
    </row>
    <row r="12768">
      <c r="A12768" s="81" t="str">
        <v/>
      </c>
      <c r="B12768" s="81" t="str">
        <v/>
      </c>
      <c r="C12768" s="83">
        <f>IF($E12768="","",IFERROR(VLOOKUP(TRIM(E12768&amp;""),'Référentiel Articles'!$A$2:$F$634,2,FALSE),""))</f>
      </c>
      <c r="D12768" s="83">
        <f>IF($E12768="","",IFERROR(VLOOKUP(TRIM(E12768&amp;""),'Référentiel Articles'!$A$2:$F$634,3,FALSE),""))</f>
      </c>
      <c r="E12768" s="81" t="str">
        <v/>
      </c>
      <c r="F12768" s="83">
        <f>IF($E12768="","",IFERROR(VLOOKUP(TRIM(E12768&amp;""),'Référentiel Articles'!$A$2:$F$634,4,FALSE),""))</f>
      </c>
      <c r="G12768" s="84">
        <f>IF($E12768="","",IFERROR(VLOOKUP(TRIM(E12768&amp;""),'Référentiel Articles'!$A$2:$F$634,5,FALSE),""))</f>
      </c>
      <c r="H12768" s="85" t="str">
        <v/>
      </c>
      <c r="I12768" s="84">
        <f>IF($E12768="","",IFERROR(VLOOKUP(TRIM(E12768&amp;""),'Référentiel Articles'!$A$2:$F$634,6,FALSE),""))</f>
      </c>
      <c r="J12768" s="90">
        <f>IF(OR($E12768="",$H12768=""),"",$H12768*$I12768)</f>
      </c>
      <c r="K12768" s="87" t="str">
        <v/>
      </c>
    </row>
    <row r="12769">
      <c r="A12769" s="74" t="str">
        <v/>
      </c>
      <c r="B12769" s="74" t="str">
        <v/>
      </c>
      <c r="C12769" s="75">
        <f>IF($E12769="","",IFERROR(VLOOKUP(TRIM(E12769&amp;""),'Référentiel Articles'!$A$2:$F$634,2,FALSE),""))</f>
      </c>
      <c r="D12769" s="75">
        <f>IF($E12769="","",IFERROR(VLOOKUP(TRIM(E12769&amp;""),'Référentiel Articles'!$A$2:$F$634,3,FALSE),""))</f>
      </c>
      <c r="E12769" s="74" t="str">
        <v/>
      </c>
      <c r="F12769" s="75">
        <f>IF($E12769="","",IFERROR(VLOOKUP(TRIM(E12769&amp;""),'Référentiel Articles'!$A$2:$F$634,4,FALSE),""))</f>
      </c>
      <c r="G12769" s="76">
        <f>IF($E12769="","",IFERROR(VLOOKUP(TRIM(E12769&amp;""),'Référentiel Articles'!$A$2:$F$634,5,FALSE),""))</f>
      </c>
      <c r="H12769" s="77" t="str">
        <v/>
      </c>
      <c r="I12769" s="76">
        <f>IF($E12769="","",IFERROR(VLOOKUP(TRIM(E12769&amp;""),'Référentiel Articles'!$A$2:$F$634,6,FALSE),""))</f>
      </c>
      <c r="J12769" s="78">
        <f>IF(OR($E12769="",$H12769=""),"",$H12769*$I12769)</f>
      </c>
      <c r="K12769" s="79" t="str">
        <v/>
      </c>
    </row>
    <row r="12770">
      <c r="A12770" s="81" t="str">
        <v/>
      </c>
      <c r="B12770" s="81" t="str">
        <v/>
      </c>
      <c r="C12770" s="83">
        <f>IF($E12770="","",IFERROR(VLOOKUP(TRIM(E12770&amp;""),'Référentiel Articles'!$A$2:$F$634,2,FALSE),""))</f>
      </c>
      <c r="D12770" s="83">
        <f>IF($E12770="","",IFERROR(VLOOKUP(TRIM(E12770&amp;""),'Référentiel Articles'!$A$2:$F$634,3,FALSE),""))</f>
      </c>
      <c r="E12770" s="81" t="str">
        <v/>
      </c>
      <c r="F12770" s="83">
        <f>IF($E12770="","",IFERROR(VLOOKUP(TRIM(E12770&amp;""),'Référentiel Articles'!$A$2:$F$634,4,FALSE),""))</f>
      </c>
      <c r="G12770" s="84">
        <f>IF($E12770="","",IFERROR(VLOOKUP(TRIM(E12770&amp;""),'Référentiel Articles'!$A$2:$F$634,5,FALSE),""))</f>
      </c>
      <c r="H12770" s="85" t="str">
        <v/>
      </c>
      <c r="I12770" s="84">
        <f>IF($E12770="","",IFERROR(VLOOKUP(TRIM(E12770&amp;""),'Référentiel Articles'!$A$2:$F$634,6,FALSE),""))</f>
      </c>
      <c r="J12770" s="90">
        <f>IF(OR($E12770="",$H12770=""),"",$H12770*$I12770)</f>
      </c>
      <c r="K12770" s="87" t="str">
        <v/>
      </c>
    </row>
    <row r="12771">
      <c r="A12771" s="74" t="str">
        <v/>
      </c>
      <c r="B12771" s="74" t="str">
        <v/>
      </c>
      <c r="C12771" s="75">
        <f>IF($E12771="","",IFERROR(VLOOKUP(TRIM(E12771&amp;""),'Référentiel Articles'!$A$2:$F$634,2,FALSE),""))</f>
      </c>
      <c r="D12771" s="75">
        <f>IF($E12771="","",IFERROR(VLOOKUP(TRIM(E12771&amp;""),'Référentiel Articles'!$A$2:$F$634,3,FALSE),""))</f>
      </c>
      <c r="E12771" s="74" t="str">
        <v/>
      </c>
      <c r="F12771" s="75">
        <f>IF($E12771="","",IFERROR(VLOOKUP(TRIM(E12771&amp;""),'Référentiel Articles'!$A$2:$F$634,4,FALSE),""))</f>
      </c>
      <c r="G12771" s="76">
        <f>IF($E12771="","",IFERROR(VLOOKUP(TRIM(E12771&amp;""),'Référentiel Articles'!$A$2:$F$634,5,FALSE),""))</f>
      </c>
      <c r="H12771" s="77" t="str">
        <v/>
      </c>
      <c r="I12771" s="76">
        <f>IF($E12771="","",IFERROR(VLOOKUP(TRIM(E12771&amp;""),'Référentiel Articles'!$A$2:$F$634,6,FALSE),""))</f>
      </c>
      <c r="J12771" s="78">
        <f>IF(OR($E12771="",$H12771=""),"",$H12771*$I12771)</f>
      </c>
      <c r="K12771" s="79" t="str">
        <v/>
      </c>
    </row>
    <row r="12772">
      <c r="A12772" s="81" t="str">
        <v/>
      </c>
      <c r="B12772" s="81" t="str">
        <v/>
      </c>
      <c r="C12772" s="83">
        <f>IF($E12772="","",IFERROR(VLOOKUP(TRIM(E12772&amp;""),'Référentiel Articles'!$A$2:$F$634,2,FALSE),""))</f>
      </c>
      <c r="D12772" s="83">
        <f>IF($E12772="","",IFERROR(VLOOKUP(TRIM(E12772&amp;""),'Référentiel Articles'!$A$2:$F$634,3,FALSE),""))</f>
      </c>
      <c r="E12772" s="81" t="str">
        <v/>
      </c>
      <c r="F12772" s="83">
        <f>IF($E12772="","",IFERROR(VLOOKUP(TRIM(E12772&amp;""),'Référentiel Articles'!$A$2:$F$634,4,FALSE),""))</f>
      </c>
      <c r="G12772" s="84">
        <f>IF($E12772="","",IFERROR(VLOOKUP(TRIM(E12772&amp;""),'Référentiel Articles'!$A$2:$F$634,5,FALSE),""))</f>
      </c>
      <c r="H12772" s="85" t="str">
        <v/>
      </c>
      <c r="I12772" s="84">
        <f>IF($E12772="","",IFERROR(VLOOKUP(TRIM(E12772&amp;""),'Référentiel Articles'!$A$2:$F$634,6,FALSE),""))</f>
      </c>
      <c r="J12772" s="90">
        <f>IF(OR($E12772="",$H12772=""),"",$H12772*$I12772)</f>
      </c>
      <c r="K12772" s="87" t="str">
        <v/>
      </c>
    </row>
    <row r="12773">
      <c r="A12773" s="74" t="str">
        <v/>
      </c>
      <c r="B12773" s="74" t="str">
        <v/>
      </c>
      <c r="C12773" s="75">
        <f>IF($E12773="","",IFERROR(VLOOKUP(TRIM(E12773&amp;""),'Référentiel Articles'!$A$2:$F$634,2,FALSE),""))</f>
      </c>
      <c r="D12773" s="75">
        <f>IF($E12773="","",IFERROR(VLOOKUP(TRIM(E12773&amp;""),'Référentiel Articles'!$A$2:$F$634,3,FALSE),""))</f>
      </c>
      <c r="E12773" s="74" t="str">
        <v/>
      </c>
      <c r="F12773" s="75">
        <f>IF($E12773="","",IFERROR(VLOOKUP(TRIM(E12773&amp;""),'Référentiel Articles'!$A$2:$F$634,4,FALSE),""))</f>
      </c>
      <c r="G12773" s="76">
        <f>IF($E12773="","",IFERROR(VLOOKUP(TRIM(E12773&amp;""),'Référentiel Articles'!$A$2:$F$634,5,FALSE),""))</f>
      </c>
      <c r="H12773" s="77" t="str">
        <v/>
      </c>
      <c r="I12773" s="76">
        <f>IF($E12773="","",IFERROR(VLOOKUP(TRIM(E12773&amp;""),'Référentiel Articles'!$A$2:$F$634,6,FALSE),""))</f>
      </c>
      <c r="J12773" s="78">
        <f>IF(OR($E12773="",$H12773=""),"",$H12773*$I12773)</f>
      </c>
      <c r="K12773" s="79" t="str">
        <v/>
      </c>
    </row>
    <row r="12774">
      <c r="A12774" s="81" t="str">
        <v/>
      </c>
      <c r="B12774" s="81" t="str">
        <v/>
      </c>
      <c r="C12774" s="83">
        <f>IF($E12774="","",IFERROR(VLOOKUP(TRIM(E12774&amp;""),'Référentiel Articles'!$A$2:$F$634,2,FALSE),""))</f>
      </c>
      <c r="D12774" s="83">
        <f>IF($E12774="","",IFERROR(VLOOKUP(TRIM(E12774&amp;""),'Référentiel Articles'!$A$2:$F$634,3,FALSE),""))</f>
      </c>
      <c r="E12774" s="81" t="str">
        <v/>
      </c>
      <c r="F12774" s="83">
        <f>IF($E12774="","",IFERROR(VLOOKUP(TRIM(E12774&amp;""),'Référentiel Articles'!$A$2:$F$634,4,FALSE),""))</f>
      </c>
      <c r="G12774" s="84">
        <f>IF($E12774="","",IFERROR(VLOOKUP(TRIM(E12774&amp;""),'Référentiel Articles'!$A$2:$F$634,5,FALSE),""))</f>
      </c>
      <c r="H12774" s="85" t="str">
        <v/>
      </c>
      <c r="I12774" s="84">
        <f>IF($E12774="","",IFERROR(VLOOKUP(TRIM(E12774&amp;""),'Référentiel Articles'!$A$2:$F$634,6,FALSE),""))</f>
      </c>
      <c r="J12774" s="90">
        <f>IF(OR($E12774="",$H12774=""),"",$H12774*$I12774)</f>
      </c>
      <c r="K12774" s="87" t="str">
        <v/>
      </c>
    </row>
    <row r="12775">
      <c r="A12775" s="74" t="str">
        <v/>
      </c>
      <c r="B12775" s="74" t="str">
        <v/>
      </c>
      <c r="C12775" s="75">
        <f>IF($E12775="","",IFERROR(VLOOKUP(TRIM(E12775&amp;""),'Référentiel Articles'!$A$2:$F$634,2,FALSE),""))</f>
      </c>
      <c r="D12775" s="75">
        <f>IF($E12775="","",IFERROR(VLOOKUP(TRIM(E12775&amp;""),'Référentiel Articles'!$A$2:$F$634,3,FALSE),""))</f>
      </c>
      <c r="E12775" s="74" t="str">
        <v/>
      </c>
      <c r="F12775" s="75">
        <f>IF($E12775="","",IFERROR(VLOOKUP(TRIM(E12775&amp;""),'Référentiel Articles'!$A$2:$F$634,4,FALSE),""))</f>
      </c>
      <c r="G12775" s="76">
        <f>IF($E12775="","",IFERROR(VLOOKUP(TRIM(E12775&amp;""),'Référentiel Articles'!$A$2:$F$634,5,FALSE),""))</f>
      </c>
      <c r="H12775" s="77" t="str">
        <v/>
      </c>
      <c r="I12775" s="76">
        <f>IF($E12775="","",IFERROR(VLOOKUP(TRIM(E12775&amp;""),'Référentiel Articles'!$A$2:$F$634,6,FALSE),""))</f>
      </c>
      <c r="J12775" s="78">
        <f>IF(OR($E12775="",$H12775=""),"",$H12775*$I12775)</f>
      </c>
      <c r="K12775" s="79" t="str">
        <v/>
      </c>
    </row>
    <row r="12776">
      <c r="A12776" s="81" t="str">
        <v/>
      </c>
      <c r="B12776" s="81" t="str">
        <v/>
      </c>
      <c r="C12776" s="83">
        <f>IF($E12776="","",IFERROR(VLOOKUP(TRIM(E12776&amp;""),'Référentiel Articles'!$A$2:$F$634,2,FALSE),""))</f>
      </c>
      <c r="D12776" s="83">
        <f>IF($E12776="","",IFERROR(VLOOKUP(TRIM(E12776&amp;""),'Référentiel Articles'!$A$2:$F$634,3,FALSE),""))</f>
      </c>
      <c r="E12776" s="81" t="str">
        <v/>
      </c>
      <c r="F12776" s="83">
        <f>IF($E12776="","",IFERROR(VLOOKUP(TRIM(E12776&amp;""),'Référentiel Articles'!$A$2:$F$634,4,FALSE),""))</f>
      </c>
      <c r="G12776" s="84">
        <f>IF($E12776="","",IFERROR(VLOOKUP(TRIM(E12776&amp;""),'Référentiel Articles'!$A$2:$F$634,5,FALSE),""))</f>
      </c>
      <c r="H12776" s="85" t="str">
        <v/>
      </c>
      <c r="I12776" s="84">
        <f>IF($E12776="","",IFERROR(VLOOKUP(TRIM(E12776&amp;""),'Référentiel Articles'!$A$2:$F$634,6,FALSE),""))</f>
      </c>
      <c r="J12776" s="90">
        <f>IF(OR($E12776="",$H12776=""),"",$H12776*$I12776)</f>
      </c>
      <c r="K12776" s="87" t="str">
        <v/>
      </c>
    </row>
    <row r="12777">
      <c r="A12777" s="74" t="str">
        <v/>
      </c>
      <c r="B12777" s="74" t="str">
        <v/>
      </c>
      <c r="C12777" s="75">
        <f>IF($E12777="","",IFERROR(VLOOKUP(TRIM(E12777&amp;""),'Référentiel Articles'!$A$2:$F$634,2,FALSE),""))</f>
      </c>
      <c r="D12777" s="75">
        <f>IF($E12777="","",IFERROR(VLOOKUP(TRIM(E12777&amp;""),'Référentiel Articles'!$A$2:$F$634,3,FALSE),""))</f>
      </c>
      <c r="E12777" s="74" t="str">
        <v/>
      </c>
      <c r="F12777" s="75">
        <f>IF($E12777="","",IFERROR(VLOOKUP(TRIM(E12777&amp;""),'Référentiel Articles'!$A$2:$F$634,4,FALSE),""))</f>
      </c>
      <c r="G12777" s="76">
        <f>IF($E12777="","",IFERROR(VLOOKUP(TRIM(E12777&amp;""),'Référentiel Articles'!$A$2:$F$634,5,FALSE),""))</f>
      </c>
      <c r="H12777" s="77" t="str">
        <v/>
      </c>
      <c r="I12777" s="76">
        <f>IF($E12777="","",IFERROR(VLOOKUP(TRIM(E12777&amp;""),'Référentiel Articles'!$A$2:$F$634,6,FALSE),""))</f>
      </c>
      <c r="J12777" s="78">
        <f>IF(OR($E12777="",$H12777=""),"",$H12777*$I12777)</f>
      </c>
      <c r="K12777" s="79" t="str">
        <v/>
      </c>
    </row>
    <row r="12778">
      <c r="A12778" s="81" t="str">
        <v/>
      </c>
      <c r="B12778" s="81" t="str">
        <v/>
      </c>
      <c r="C12778" s="83">
        <f>IF($E12778="","",IFERROR(VLOOKUP(TRIM(E12778&amp;""),'Référentiel Articles'!$A$2:$F$634,2,FALSE),""))</f>
      </c>
      <c r="D12778" s="83">
        <f>IF($E12778="","",IFERROR(VLOOKUP(TRIM(E12778&amp;""),'Référentiel Articles'!$A$2:$F$634,3,FALSE),""))</f>
      </c>
      <c r="E12778" s="81" t="str">
        <v/>
      </c>
      <c r="F12778" s="83">
        <f>IF($E12778="","",IFERROR(VLOOKUP(TRIM(E12778&amp;""),'Référentiel Articles'!$A$2:$F$634,4,FALSE),""))</f>
      </c>
      <c r="G12778" s="84">
        <f>IF($E12778="","",IFERROR(VLOOKUP(TRIM(E12778&amp;""),'Référentiel Articles'!$A$2:$F$634,5,FALSE),""))</f>
      </c>
      <c r="H12778" s="85" t="str">
        <v/>
      </c>
      <c r="I12778" s="84">
        <f>IF($E12778="","",IFERROR(VLOOKUP(TRIM(E12778&amp;""),'Référentiel Articles'!$A$2:$F$634,6,FALSE),""))</f>
      </c>
      <c r="J12778" s="90">
        <f>IF(OR($E12778="",$H12778=""),"",$H12778*$I12778)</f>
      </c>
      <c r="K12778" s="87" t="str">
        <v/>
      </c>
    </row>
    <row r="12779">
      <c r="A12779" s="74" t="str">
        <v/>
      </c>
      <c r="B12779" s="74" t="str">
        <v/>
      </c>
      <c r="C12779" s="75">
        <f>IF($E12779="","",IFERROR(VLOOKUP(TRIM(E12779&amp;""),'Référentiel Articles'!$A$2:$F$634,2,FALSE),""))</f>
      </c>
      <c r="D12779" s="75">
        <f>IF($E12779="","",IFERROR(VLOOKUP(TRIM(E12779&amp;""),'Référentiel Articles'!$A$2:$F$634,3,FALSE),""))</f>
      </c>
      <c r="E12779" s="74" t="str">
        <v/>
      </c>
      <c r="F12779" s="75">
        <f>IF($E12779="","",IFERROR(VLOOKUP(TRIM(E12779&amp;""),'Référentiel Articles'!$A$2:$F$634,4,FALSE),""))</f>
      </c>
      <c r="G12779" s="76">
        <f>IF($E12779="","",IFERROR(VLOOKUP(TRIM(E12779&amp;""),'Référentiel Articles'!$A$2:$F$634,5,FALSE),""))</f>
      </c>
      <c r="H12779" s="77" t="str">
        <v/>
      </c>
      <c r="I12779" s="76">
        <f>IF($E12779="","",IFERROR(VLOOKUP(TRIM(E12779&amp;""),'Référentiel Articles'!$A$2:$F$634,6,FALSE),""))</f>
      </c>
      <c r="J12779" s="78">
        <f>IF(OR($E12779="",$H12779=""),"",$H12779*$I12779)</f>
      </c>
      <c r="K12779" s="79" t="str">
        <v/>
      </c>
    </row>
    <row r="12780">
      <c r="A12780" s="81" t="str">
        <v/>
      </c>
      <c r="B12780" s="81" t="str">
        <v/>
      </c>
      <c r="C12780" s="83">
        <f>IF($E12780="","",IFERROR(VLOOKUP(TRIM(E12780&amp;""),'Référentiel Articles'!$A$2:$F$634,2,FALSE),""))</f>
      </c>
      <c r="D12780" s="83">
        <f>IF($E12780="","",IFERROR(VLOOKUP(TRIM(E12780&amp;""),'Référentiel Articles'!$A$2:$F$634,3,FALSE),""))</f>
      </c>
      <c r="E12780" s="81" t="str">
        <v/>
      </c>
      <c r="F12780" s="83">
        <f>IF($E12780="","",IFERROR(VLOOKUP(TRIM(E12780&amp;""),'Référentiel Articles'!$A$2:$F$634,4,FALSE),""))</f>
      </c>
      <c r="G12780" s="84">
        <f>IF($E12780="","",IFERROR(VLOOKUP(TRIM(E12780&amp;""),'Référentiel Articles'!$A$2:$F$634,5,FALSE),""))</f>
      </c>
      <c r="H12780" s="85" t="str">
        <v/>
      </c>
      <c r="I12780" s="84">
        <f>IF($E12780="","",IFERROR(VLOOKUP(TRIM(E12780&amp;""),'Référentiel Articles'!$A$2:$F$634,6,FALSE),""))</f>
      </c>
      <c r="J12780" s="90">
        <f>IF(OR($E12780="",$H12780=""),"",$H12780*$I12780)</f>
      </c>
      <c r="K12780" s="87" t="str">
        <v/>
      </c>
    </row>
    <row r="12781">
      <c r="A12781" s="74" t="str">
        <v/>
      </c>
      <c r="B12781" s="74" t="str">
        <v/>
      </c>
      <c r="C12781" s="75">
        <f>IF($E12781="","",IFERROR(VLOOKUP(TRIM(E12781&amp;""),'Référentiel Articles'!$A$2:$F$634,2,FALSE),""))</f>
      </c>
      <c r="D12781" s="75">
        <f>IF($E12781="","",IFERROR(VLOOKUP(TRIM(E12781&amp;""),'Référentiel Articles'!$A$2:$F$634,3,FALSE),""))</f>
      </c>
      <c r="E12781" s="74" t="str">
        <v/>
      </c>
      <c r="F12781" s="75">
        <f>IF($E12781="","",IFERROR(VLOOKUP(TRIM(E12781&amp;""),'Référentiel Articles'!$A$2:$F$634,4,FALSE),""))</f>
      </c>
      <c r="G12781" s="76">
        <f>IF($E12781="","",IFERROR(VLOOKUP(TRIM(E12781&amp;""),'Référentiel Articles'!$A$2:$F$634,5,FALSE),""))</f>
      </c>
      <c r="H12781" s="77" t="str">
        <v/>
      </c>
      <c r="I12781" s="76">
        <f>IF($E12781="","",IFERROR(VLOOKUP(TRIM(E12781&amp;""),'Référentiel Articles'!$A$2:$F$634,6,FALSE),""))</f>
      </c>
      <c r="J12781" s="78">
        <f>IF(OR($E12781="",$H12781=""),"",$H12781*$I12781)</f>
      </c>
      <c r="K12781" s="79" t="str">
        <v/>
      </c>
    </row>
    <row r="12782">
      <c r="A12782" s="81" t="str">
        <v/>
      </c>
      <c r="B12782" s="81" t="str">
        <v/>
      </c>
      <c r="C12782" s="83">
        <f>IF($E12782="","",IFERROR(VLOOKUP(TRIM(E12782&amp;""),'Référentiel Articles'!$A$2:$F$634,2,FALSE),""))</f>
      </c>
      <c r="D12782" s="83">
        <f>IF($E12782="","",IFERROR(VLOOKUP(TRIM(E12782&amp;""),'Référentiel Articles'!$A$2:$F$634,3,FALSE),""))</f>
      </c>
      <c r="E12782" s="81" t="str">
        <v/>
      </c>
      <c r="F12782" s="83">
        <f>IF($E12782="","",IFERROR(VLOOKUP(TRIM(E12782&amp;""),'Référentiel Articles'!$A$2:$F$634,4,FALSE),""))</f>
      </c>
      <c r="G12782" s="84">
        <f>IF($E12782="","",IFERROR(VLOOKUP(TRIM(E12782&amp;""),'Référentiel Articles'!$A$2:$F$634,5,FALSE),""))</f>
      </c>
      <c r="H12782" s="85" t="str">
        <v/>
      </c>
      <c r="I12782" s="84">
        <f>IF($E12782="","",IFERROR(VLOOKUP(TRIM(E12782&amp;""),'Référentiel Articles'!$A$2:$F$634,6,FALSE),""))</f>
      </c>
      <c r="J12782" s="90">
        <f>IF(OR($E12782="",$H12782=""),"",$H12782*$I12782)</f>
      </c>
      <c r="K12782" s="87" t="str">
        <v/>
      </c>
    </row>
    <row r="12783">
      <c r="A12783" s="74" t="str">
        <v/>
      </c>
      <c r="B12783" s="74" t="str">
        <v/>
      </c>
      <c r="C12783" s="75">
        <f>IF($E12783="","",IFERROR(VLOOKUP(TRIM(E12783&amp;""),'Référentiel Articles'!$A$2:$F$634,2,FALSE),""))</f>
      </c>
      <c r="D12783" s="75">
        <f>IF($E12783="","",IFERROR(VLOOKUP(TRIM(E12783&amp;""),'Référentiel Articles'!$A$2:$F$634,3,FALSE),""))</f>
      </c>
      <c r="E12783" s="74" t="str">
        <v/>
      </c>
      <c r="F12783" s="75">
        <f>IF($E12783="","",IFERROR(VLOOKUP(TRIM(E12783&amp;""),'Référentiel Articles'!$A$2:$F$634,4,FALSE),""))</f>
      </c>
      <c r="G12783" s="76">
        <f>IF($E12783="","",IFERROR(VLOOKUP(TRIM(E12783&amp;""),'Référentiel Articles'!$A$2:$F$634,5,FALSE),""))</f>
      </c>
      <c r="H12783" s="77" t="str">
        <v/>
      </c>
      <c r="I12783" s="76">
        <f>IF($E12783="","",IFERROR(VLOOKUP(TRIM(E12783&amp;""),'Référentiel Articles'!$A$2:$F$634,6,FALSE),""))</f>
      </c>
      <c r="J12783" s="78">
        <f>IF(OR($E12783="",$H12783=""),"",$H12783*$I12783)</f>
      </c>
      <c r="K12783" s="79" t="str">
        <v/>
      </c>
    </row>
    <row r="12784">
      <c r="A12784" s="81" t="str">
        <v/>
      </c>
      <c r="B12784" s="81" t="str">
        <v/>
      </c>
      <c r="C12784" s="83">
        <f>IF($E12784="","",IFERROR(VLOOKUP(TRIM(E12784&amp;""),'Référentiel Articles'!$A$2:$F$634,2,FALSE),""))</f>
      </c>
      <c r="D12784" s="83">
        <f>IF($E12784="","",IFERROR(VLOOKUP(TRIM(E12784&amp;""),'Référentiel Articles'!$A$2:$F$634,3,FALSE),""))</f>
      </c>
      <c r="E12784" s="81" t="str">
        <v/>
      </c>
      <c r="F12784" s="83">
        <f>IF($E12784="","",IFERROR(VLOOKUP(TRIM(E12784&amp;""),'Référentiel Articles'!$A$2:$F$634,4,FALSE),""))</f>
      </c>
      <c r="G12784" s="84">
        <f>IF($E12784="","",IFERROR(VLOOKUP(TRIM(E12784&amp;""),'Référentiel Articles'!$A$2:$F$634,5,FALSE),""))</f>
      </c>
      <c r="H12784" s="85" t="str">
        <v/>
      </c>
      <c r="I12784" s="84">
        <f>IF($E12784="","",IFERROR(VLOOKUP(TRIM(E12784&amp;""),'Référentiel Articles'!$A$2:$F$634,6,FALSE),""))</f>
      </c>
      <c r="J12784" s="90">
        <f>IF(OR($E12784="",$H12784=""),"",$H12784*$I12784)</f>
      </c>
      <c r="K12784" s="87" t="str">
        <v/>
      </c>
    </row>
    <row r="12785">
      <c r="A12785" s="74" t="str">
        <v/>
      </c>
      <c r="B12785" s="74" t="str">
        <v/>
      </c>
      <c r="C12785" s="75">
        <f>IF($E12785="","",IFERROR(VLOOKUP(TRIM(E12785&amp;""),'Référentiel Articles'!$A$2:$F$634,2,FALSE),""))</f>
      </c>
      <c r="D12785" s="75">
        <f>IF($E12785="","",IFERROR(VLOOKUP(TRIM(E12785&amp;""),'Référentiel Articles'!$A$2:$F$634,3,FALSE),""))</f>
      </c>
      <c r="E12785" s="74" t="str">
        <v/>
      </c>
      <c r="F12785" s="75">
        <f>IF($E12785="","",IFERROR(VLOOKUP(TRIM(E12785&amp;""),'Référentiel Articles'!$A$2:$F$634,4,FALSE),""))</f>
      </c>
      <c r="G12785" s="76">
        <f>IF($E12785="","",IFERROR(VLOOKUP(TRIM(E12785&amp;""),'Référentiel Articles'!$A$2:$F$634,5,FALSE),""))</f>
      </c>
      <c r="H12785" s="77" t="str">
        <v/>
      </c>
      <c r="I12785" s="76">
        <f>IF($E12785="","",IFERROR(VLOOKUP(TRIM(E12785&amp;""),'Référentiel Articles'!$A$2:$F$634,6,FALSE),""))</f>
      </c>
      <c r="J12785" s="78">
        <f>IF(OR($E12785="",$H12785=""),"",$H12785*$I12785)</f>
      </c>
      <c r="K12785" s="79" t="str">
        <v/>
      </c>
    </row>
    <row r="12786">
      <c r="A12786" s="81" t="str">
        <v/>
      </c>
      <c r="B12786" s="81" t="str">
        <v/>
      </c>
      <c r="C12786" s="83">
        <f>IF($E12786="","",IFERROR(VLOOKUP(TRIM(E12786&amp;""),'Référentiel Articles'!$A$2:$F$634,2,FALSE),""))</f>
      </c>
      <c r="D12786" s="83">
        <f>IF($E12786="","",IFERROR(VLOOKUP(TRIM(E12786&amp;""),'Référentiel Articles'!$A$2:$F$634,3,FALSE),""))</f>
      </c>
      <c r="E12786" s="81" t="str">
        <v/>
      </c>
      <c r="F12786" s="83">
        <f>IF($E12786="","",IFERROR(VLOOKUP(TRIM(E12786&amp;""),'Référentiel Articles'!$A$2:$F$634,4,FALSE),""))</f>
      </c>
      <c r="G12786" s="84">
        <f>IF($E12786="","",IFERROR(VLOOKUP(TRIM(E12786&amp;""),'Référentiel Articles'!$A$2:$F$634,5,FALSE),""))</f>
      </c>
      <c r="H12786" s="85" t="str">
        <v/>
      </c>
      <c r="I12786" s="84">
        <f>IF($E12786="","",IFERROR(VLOOKUP(TRIM(E12786&amp;""),'Référentiel Articles'!$A$2:$F$634,6,FALSE),""))</f>
      </c>
      <c r="J12786" s="90">
        <f>IF(OR($E12786="",$H12786=""),"",$H12786*$I12786)</f>
      </c>
      <c r="K12786" s="87" t="str">
        <v/>
      </c>
    </row>
    <row r="12787">
      <c r="A12787" s="74" t="str">
        <v/>
      </c>
      <c r="B12787" s="74" t="str">
        <v/>
      </c>
      <c r="C12787" s="75">
        <f>IF($E12787="","",IFERROR(VLOOKUP(TRIM(E12787&amp;""),'Référentiel Articles'!$A$2:$F$634,2,FALSE),""))</f>
      </c>
      <c r="D12787" s="75">
        <f>IF($E12787="","",IFERROR(VLOOKUP(TRIM(E12787&amp;""),'Référentiel Articles'!$A$2:$F$634,3,FALSE),""))</f>
      </c>
      <c r="E12787" s="74" t="str">
        <v/>
      </c>
      <c r="F12787" s="75">
        <f>IF($E12787="","",IFERROR(VLOOKUP(TRIM(E12787&amp;""),'Référentiel Articles'!$A$2:$F$634,4,FALSE),""))</f>
      </c>
      <c r="G12787" s="76">
        <f>IF($E12787="","",IFERROR(VLOOKUP(TRIM(E12787&amp;""),'Référentiel Articles'!$A$2:$F$634,5,FALSE),""))</f>
      </c>
      <c r="H12787" s="77" t="str">
        <v/>
      </c>
      <c r="I12787" s="76">
        <f>IF($E12787="","",IFERROR(VLOOKUP(TRIM(E12787&amp;""),'Référentiel Articles'!$A$2:$F$634,6,FALSE),""))</f>
      </c>
      <c r="J12787" s="78">
        <f>IF(OR($E12787="",$H12787=""),"",$H12787*$I12787)</f>
      </c>
      <c r="K12787" s="79" t="str">
        <v/>
      </c>
    </row>
    <row r="12788">
      <c r="A12788" s="81" t="str">
        <v/>
      </c>
      <c r="B12788" s="81" t="str">
        <v/>
      </c>
      <c r="C12788" s="83">
        <f>IF($E12788="","",IFERROR(VLOOKUP(TRIM(E12788&amp;""),'Référentiel Articles'!$A$2:$F$634,2,FALSE),""))</f>
      </c>
      <c r="D12788" s="83">
        <f>IF($E12788="","",IFERROR(VLOOKUP(TRIM(E12788&amp;""),'Référentiel Articles'!$A$2:$F$634,3,FALSE),""))</f>
      </c>
      <c r="E12788" s="81" t="str">
        <v/>
      </c>
      <c r="F12788" s="83">
        <f>IF($E12788="","",IFERROR(VLOOKUP(TRIM(E12788&amp;""),'Référentiel Articles'!$A$2:$F$634,4,FALSE),""))</f>
      </c>
      <c r="G12788" s="84">
        <f>IF($E12788="","",IFERROR(VLOOKUP(TRIM(E12788&amp;""),'Référentiel Articles'!$A$2:$F$634,5,FALSE),""))</f>
      </c>
      <c r="H12788" s="85" t="str">
        <v/>
      </c>
      <c r="I12788" s="84">
        <f>IF($E12788="","",IFERROR(VLOOKUP(TRIM(E12788&amp;""),'Référentiel Articles'!$A$2:$F$634,6,FALSE),""))</f>
      </c>
      <c r="J12788" s="90">
        <f>IF(OR($E12788="",$H12788=""),"",$H12788*$I12788)</f>
      </c>
      <c r="K12788" s="87" t="str">
        <v/>
      </c>
    </row>
    <row r="12789">
      <c r="A12789" s="74" t="str">
        <v/>
      </c>
      <c r="B12789" s="74" t="str">
        <v/>
      </c>
      <c r="C12789" s="75">
        <f>IF($E12789="","",IFERROR(VLOOKUP(TRIM(E12789&amp;""),'Référentiel Articles'!$A$2:$F$634,2,FALSE),""))</f>
      </c>
      <c r="D12789" s="75">
        <f>IF($E12789="","",IFERROR(VLOOKUP(TRIM(E12789&amp;""),'Référentiel Articles'!$A$2:$F$634,3,FALSE),""))</f>
      </c>
      <c r="E12789" s="74" t="str">
        <v/>
      </c>
      <c r="F12789" s="75">
        <f>IF($E12789="","",IFERROR(VLOOKUP(TRIM(E12789&amp;""),'Référentiel Articles'!$A$2:$F$634,4,FALSE),""))</f>
      </c>
      <c r="G12789" s="76">
        <f>IF($E12789="","",IFERROR(VLOOKUP(TRIM(E12789&amp;""),'Référentiel Articles'!$A$2:$F$634,5,FALSE),""))</f>
      </c>
      <c r="H12789" s="77" t="str">
        <v/>
      </c>
      <c r="I12789" s="76">
        <f>IF($E12789="","",IFERROR(VLOOKUP(TRIM(E12789&amp;""),'Référentiel Articles'!$A$2:$F$634,6,FALSE),""))</f>
      </c>
      <c r="J12789" s="78">
        <f>IF(OR($E12789="",$H12789=""),"",$H12789*$I12789)</f>
      </c>
      <c r="K12789" s="79" t="str">
        <v/>
      </c>
    </row>
    <row r="12790">
      <c r="A12790" s="81" t="str">
        <v/>
      </c>
      <c r="B12790" s="81" t="str">
        <v/>
      </c>
      <c r="C12790" s="83">
        <f>IF($E12790="","",IFERROR(VLOOKUP(TRIM(E12790&amp;""),'Référentiel Articles'!$A$2:$F$634,2,FALSE),""))</f>
      </c>
      <c r="D12790" s="83">
        <f>IF($E12790="","",IFERROR(VLOOKUP(TRIM(E12790&amp;""),'Référentiel Articles'!$A$2:$F$634,3,FALSE),""))</f>
      </c>
      <c r="E12790" s="81" t="str">
        <v/>
      </c>
      <c r="F12790" s="83">
        <f>IF($E12790="","",IFERROR(VLOOKUP(TRIM(E12790&amp;""),'Référentiel Articles'!$A$2:$F$634,4,FALSE),""))</f>
      </c>
      <c r="G12790" s="84">
        <f>IF($E12790="","",IFERROR(VLOOKUP(TRIM(E12790&amp;""),'Référentiel Articles'!$A$2:$F$634,5,FALSE),""))</f>
      </c>
      <c r="H12790" s="85" t="str">
        <v/>
      </c>
      <c r="I12790" s="84">
        <f>IF($E12790="","",IFERROR(VLOOKUP(TRIM(E12790&amp;""),'Référentiel Articles'!$A$2:$F$634,6,FALSE),""))</f>
      </c>
      <c r="J12790" s="90">
        <f>IF(OR($E12790="",$H12790=""),"",$H12790*$I12790)</f>
      </c>
      <c r="K12790" s="87" t="str">
        <v/>
      </c>
    </row>
    <row r="12791">
      <c r="A12791" s="74" t="str">
        <v/>
      </c>
      <c r="B12791" s="74" t="str">
        <v/>
      </c>
      <c r="C12791" s="75">
        <f>IF($E12791="","",IFERROR(VLOOKUP(TRIM(E12791&amp;""),'Référentiel Articles'!$A$2:$F$634,2,FALSE),""))</f>
      </c>
      <c r="D12791" s="75">
        <f>IF($E12791="","",IFERROR(VLOOKUP(TRIM(E12791&amp;""),'Référentiel Articles'!$A$2:$F$634,3,FALSE),""))</f>
      </c>
      <c r="E12791" s="74" t="str">
        <v/>
      </c>
      <c r="F12791" s="75">
        <f>IF($E12791="","",IFERROR(VLOOKUP(TRIM(E12791&amp;""),'Référentiel Articles'!$A$2:$F$634,4,FALSE),""))</f>
      </c>
      <c r="G12791" s="76">
        <f>IF($E12791="","",IFERROR(VLOOKUP(TRIM(E12791&amp;""),'Référentiel Articles'!$A$2:$F$634,5,FALSE),""))</f>
      </c>
      <c r="H12791" s="77" t="str">
        <v/>
      </c>
      <c r="I12791" s="76">
        <f>IF($E12791="","",IFERROR(VLOOKUP(TRIM(E12791&amp;""),'Référentiel Articles'!$A$2:$F$634,6,FALSE),""))</f>
      </c>
      <c r="J12791" s="78">
        <f>IF(OR($E12791="",$H12791=""),"",$H12791*$I12791)</f>
      </c>
      <c r="K12791" s="79" t="str">
        <v/>
      </c>
    </row>
    <row r="12792">
      <c r="A12792" s="81" t="str">
        <v/>
      </c>
      <c r="B12792" s="81" t="str">
        <v/>
      </c>
      <c r="C12792" s="83">
        <f>IF($E12792="","",IFERROR(VLOOKUP(TRIM(E12792&amp;""),'Référentiel Articles'!$A$2:$F$634,2,FALSE),""))</f>
      </c>
      <c r="D12792" s="83">
        <f>IF($E12792="","",IFERROR(VLOOKUP(TRIM(E12792&amp;""),'Référentiel Articles'!$A$2:$F$634,3,FALSE),""))</f>
      </c>
      <c r="E12792" s="81" t="str">
        <v/>
      </c>
      <c r="F12792" s="83">
        <f>IF($E12792="","",IFERROR(VLOOKUP(TRIM(E12792&amp;""),'Référentiel Articles'!$A$2:$F$634,4,FALSE),""))</f>
      </c>
      <c r="G12792" s="84">
        <f>IF($E12792="","",IFERROR(VLOOKUP(TRIM(E12792&amp;""),'Référentiel Articles'!$A$2:$F$634,5,FALSE),""))</f>
      </c>
      <c r="H12792" s="85" t="str">
        <v/>
      </c>
      <c r="I12792" s="84">
        <f>IF($E12792="","",IFERROR(VLOOKUP(TRIM(E12792&amp;""),'Référentiel Articles'!$A$2:$F$634,6,FALSE),""))</f>
      </c>
      <c r="J12792" s="90">
        <f>IF(OR($E12792="",$H12792=""),"",$H12792*$I12792)</f>
      </c>
      <c r="K12792" s="87" t="str">
        <v/>
      </c>
    </row>
    <row r="12793">
      <c r="A12793" s="74" t="str">
        <v/>
      </c>
      <c r="B12793" s="74" t="str">
        <v/>
      </c>
      <c r="C12793" s="75">
        <f>IF($E12793="","",IFERROR(VLOOKUP(TRIM(E12793&amp;""),'Référentiel Articles'!$A$2:$F$634,2,FALSE),""))</f>
      </c>
      <c r="D12793" s="75">
        <f>IF($E12793="","",IFERROR(VLOOKUP(TRIM(E12793&amp;""),'Référentiel Articles'!$A$2:$F$634,3,FALSE),""))</f>
      </c>
      <c r="E12793" s="74" t="str">
        <v/>
      </c>
      <c r="F12793" s="75">
        <f>IF($E12793="","",IFERROR(VLOOKUP(TRIM(E12793&amp;""),'Référentiel Articles'!$A$2:$F$634,4,FALSE),""))</f>
      </c>
      <c r="G12793" s="76">
        <f>IF($E12793="","",IFERROR(VLOOKUP(TRIM(E12793&amp;""),'Référentiel Articles'!$A$2:$F$634,5,FALSE),""))</f>
      </c>
      <c r="H12793" s="77" t="str">
        <v/>
      </c>
      <c r="I12793" s="76">
        <f>IF($E12793="","",IFERROR(VLOOKUP(TRIM(E12793&amp;""),'Référentiel Articles'!$A$2:$F$634,6,FALSE),""))</f>
      </c>
      <c r="J12793" s="78">
        <f>IF(OR($E12793="",$H12793=""),"",$H12793*$I12793)</f>
      </c>
      <c r="K12793" s="79" t="str">
        <v/>
      </c>
    </row>
    <row r="12794">
      <c r="A12794" s="81" t="str">
        <v/>
      </c>
      <c r="B12794" s="81" t="str">
        <v/>
      </c>
      <c r="C12794" s="83">
        <f>IF($E12794="","",IFERROR(VLOOKUP(TRIM(E12794&amp;""),'Référentiel Articles'!$A$2:$F$634,2,FALSE),""))</f>
      </c>
      <c r="D12794" s="83">
        <f>IF($E12794="","",IFERROR(VLOOKUP(TRIM(E12794&amp;""),'Référentiel Articles'!$A$2:$F$634,3,FALSE),""))</f>
      </c>
      <c r="E12794" s="81" t="str">
        <v/>
      </c>
      <c r="F12794" s="83">
        <f>IF($E12794="","",IFERROR(VLOOKUP(TRIM(E12794&amp;""),'Référentiel Articles'!$A$2:$F$634,4,FALSE),""))</f>
      </c>
      <c r="G12794" s="84">
        <f>IF($E12794="","",IFERROR(VLOOKUP(TRIM(E12794&amp;""),'Référentiel Articles'!$A$2:$F$634,5,FALSE),""))</f>
      </c>
      <c r="H12794" s="85" t="str">
        <v/>
      </c>
      <c r="I12794" s="84">
        <f>IF($E12794="","",IFERROR(VLOOKUP(TRIM(E12794&amp;""),'Référentiel Articles'!$A$2:$F$634,6,FALSE),""))</f>
      </c>
      <c r="J12794" s="90">
        <f>IF(OR($E12794="",$H12794=""),"",$H12794*$I12794)</f>
      </c>
      <c r="K12794" s="87" t="str">
        <v/>
      </c>
    </row>
    <row r="12795">
      <c r="A12795" s="74" t="str">
        <v/>
      </c>
      <c r="B12795" s="74" t="str">
        <v/>
      </c>
      <c r="C12795" s="75">
        <f>IF($E12795="","",IFERROR(VLOOKUP(TRIM(E12795&amp;""),'Référentiel Articles'!$A$2:$F$634,2,FALSE),""))</f>
      </c>
      <c r="D12795" s="75">
        <f>IF($E12795="","",IFERROR(VLOOKUP(TRIM(E12795&amp;""),'Référentiel Articles'!$A$2:$F$634,3,FALSE),""))</f>
      </c>
      <c r="E12795" s="74" t="str">
        <v/>
      </c>
      <c r="F12795" s="75">
        <f>IF($E12795="","",IFERROR(VLOOKUP(TRIM(E12795&amp;""),'Référentiel Articles'!$A$2:$F$634,4,FALSE),""))</f>
      </c>
      <c r="G12795" s="76">
        <f>IF($E12795="","",IFERROR(VLOOKUP(TRIM(E12795&amp;""),'Référentiel Articles'!$A$2:$F$634,5,FALSE),""))</f>
      </c>
      <c r="H12795" s="77" t="str">
        <v/>
      </c>
      <c r="I12795" s="76">
        <f>IF($E12795="","",IFERROR(VLOOKUP(TRIM(E12795&amp;""),'Référentiel Articles'!$A$2:$F$634,6,FALSE),""))</f>
      </c>
      <c r="J12795" s="78">
        <f>IF(OR($E12795="",$H12795=""),"",$H12795*$I12795)</f>
      </c>
      <c r="K12795" s="79" t="str">
        <v/>
      </c>
    </row>
    <row r="12796">
      <c r="A12796" s="81" t="str">
        <v/>
      </c>
      <c r="B12796" s="81" t="str">
        <v/>
      </c>
      <c r="C12796" s="83">
        <f>IF($E12796="","",IFERROR(VLOOKUP(TRIM(E12796&amp;""),'Référentiel Articles'!$A$2:$F$634,2,FALSE),""))</f>
      </c>
      <c r="D12796" s="83">
        <f>IF($E12796="","",IFERROR(VLOOKUP(TRIM(E12796&amp;""),'Référentiel Articles'!$A$2:$F$634,3,FALSE),""))</f>
      </c>
      <c r="E12796" s="81" t="str">
        <v/>
      </c>
      <c r="F12796" s="83">
        <f>IF($E12796="","",IFERROR(VLOOKUP(TRIM(E12796&amp;""),'Référentiel Articles'!$A$2:$F$634,4,FALSE),""))</f>
      </c>
      <c r="G12796" s="84">
        <f>IF($E12796="","",IFERROR(VLOOKUP(TRIM(E12796&amp;""),'Référentiel Articles'!$A$2:$F$634,5,FALSE),""))</f>
      </c>
      <c r="H12796" s="85" t="str">
        <v/>
      </c>
      <c r="I12796" s="84">
        <f>IF($E12796="","",IFERROR(VLOOKUP(TRIM(E12796&amp;""),'Référentiel Articles'!$A$2:$F$634,6,FALSE),""))</f>
      </c>
      <c r="J12796" s="90">
        <f>IF(OR($E12796="",$H12796=""),"",$H12796*$I12796)</f>
      </c>
      <c r="K12796" s="87" t="str">
        <v/>
      </c>
    </row>
    <row r="12797">
      <c r="A12797" s="74" t="str">
        <v/>
      </c>
      <c r="B12797" s="74" t="str">
        <v/>
      </c>
      <c r="C12797" s="75">
        <f>IF($E12797="","",IFERROR(VLOOKUP(TRIM(E12797&amp;""),'Référentiel Articles'!$A$2:$F$634,2,FALSE),""))</f>
      </c>
      <c r="D12797" s="75">
        <f>IF($E12797="","",IFERROR(VLOOKUP(TRIM(E12797&amp;""),'Référentiel Articles'!$A$2:$F$634,3,FALSE),""))</f>
      </c>
      <c r="E12797" s="74" t="str">
        <v/>
      </c>
      <c r="F12797" s="75">
        <f>IF($E12797="","",IFERROR(VLOOKUP(TRIM(E12797&amp;""),'Référentiel Articles'!$A$2:$F$634,4,FALSE),""))</f>
      </c>
      <c r="G12797" s="76">
        <f>IF($E12797="","",IFERROR(VLOOKUP(TRIM(E12797&amp;""),'Référentiel Articles'!$A$2:$F$634,5,FALSE),""))</f>
      </c>
      <c r="H12797" s="77" t="str">
        <v/>
      </c>
      <c r="I12797" s="76">
        <f>IF($E12797="","",IFERROR(VLOOKUP(TRIM(E12797&amp;""),'Référentiel Articles'!$A$2:$F$634,6,FALSE),""))</f>
      </c>
      <c r="J12797" s="78">
        <f>IF(OR($E12797="",$H12797=""),"",$H12797*$I12797)</f>
      </c>
      <c r="K12797" s="79" t="str">
        <v/>
      </c>
    </row>
    <row r="12798">
      <c r="A12798" s="81" t="str">
        <v/>
      </c>
      <c r="B12798" s="81" t="str">
        <v/>
      </c>
      <c r="C12798" s="83">
        <f>IF($E12798="","",IFERROR(VLOOKUP(TRIM(E12798&amp;""),'Référentiel Articles'!$A$2:$F$634,2,FALSE),""))</f>
      </c>
      <c r="D12798" s="83">
        <f>IF($E12798="","",IFERROR(VLOOKUP(TRIM(E12798&amp;""),'Référentiel Articles'!$A$2:$F$634,3,FALSE),""))</f>
      </c>
      <c r="E12798" s="81" t="str">
        <v/>
      </c>
      <c r="F12798" s="83">
        <f>IF($E12798="","",IFERROR(VLOOKUP(TRIM(E12798&amp;""),'Référentiel Articles'!$A$2:$F$634,4,FALSE),""))</f>
      </c>
      <c r="G12798" s="84">
        <f>IF($E12798="","",IFERROR(VLOOKUP(TRIM(E12798&amp;""),'Référentiel Articles'!$A$2:$F$634,5,FALSE),""))</f>
      </c>
      <c r="H12798" s="85" t="str">
        <v/>
      </c>
      <c r="I12798" s="84">
        <f>IF($E12798="","",IFERROR(VLOOKUP(TRIM(E12798&amp;""),'Référentiel Articles'!$A$2:$F$634,6,FALSE),""))</f>
      </c>
      <c r="J12798" s="90">
        <f>IF(OR($E12798="",$H12798=""),"",$H12798*$I12798)</f>
      </c>
      <c r="K12798" s="87" t="str">
        <v/>
      </c>
    </row>
    <row r="12799">
      <c r="A12799" s="74" t="str">
        <v/>
      </c>
      <c r="B12799" s="74" t="str">
        <v/>
      </c>
      <c r="C12799" s="75">
        <f>IF($E12799="","",IFERROR(VLOOKUP(TRIM(E12799&amp;""),'Référentiel Articles'!$A$2:$F$634,2,FALSE),""))</f>
      </c>
      <c r="D12799" s="75">
        <f>IF($E12799="","",IFERROR(VLOOKUP(TRIM(E12799&amp;""),'Référentiel Articles'!$A$2:$F$634,3,FALSE),""))</f>
      </c>
      <c r="E12799" s="74" t="str">
        <v/>
      </c>
      <c r="F12799" s="75">
        <f>IF($E12799="","",IFERROR(VLOOKUP(TRIM(E12799&amp;""),'Référentiel Articles'!$A$2:$F$634,4,FALSE),""))</f>
      </c>
      <c r="G12799" s="76">
        <f>IF($E12799="","",IFERROR(VLOOKUP(TRIM(E12799&amp;""),'Référentiel Articles'!$A$2:$F$634,5,FALSE),""))</f>
      </c>
      <c r="H12799" s="77" t="str">
        <v/>
      </c>
      <c r="I12799" s="76">
        <f>IF($E12799="","",IFERROR(VLOOKUP(TRIM(E12799&amp;""),'Référentiel Articles'!$A$2:$F$634,6,FALSE),""))</f>
      </c>
      <c r="J12799" s="78">
        <f>IF(OR($E12799="",$H12799=""),"",$H12799*$I12799)</f>
      </c>
      <c r="K12799" s="79" t="str">
        <v/>
      </c>
    </row>
    <row r="12800">
      <c r="A12800" s="81" t="str">
        <v/>
      </c>
      <c r="B12800" s="81" t="str">
        <v/>
      </c>
      <c r="C12800" s="83">
        <f>IF($E12800="","",IFERROR(VLOOKUP(TRIM(E12800&amp;""),'Référentiel Articles'!$A$2:$F$634,2,FALSE),""))</f>
      </c>
      <c r="D12800" s="83">
        <f>IF($E12800="","",IFERROR(VLOOKUP(TRIM(E12800&amp;""),'Référentiel Articles'!$A$2:$F$634,3,FALSE),""))</f>
      </c>
      <c r="E12800" s="81" t="str">
        <v/>
      </c>
      <c r="F12800" s="83">
        <f>IF($E12800="","",IFERROR(VLOOKUP(TRIM(E12800&amp;""),'Référentiel Articles'!$A$2:$F$634,4,FALSE),""))</f>
      </c>
      <c r="G12800" s="84">
        <f>IF($E12800="","",IFERROR(VLOOKUP(TRIM(E12800&amp;""),'Référentiel Articles'!$A$2:$F$634,5,FALSE),""))</f>
      </c>
      <c r="H12800" s="85" t="str">
        <v/>
      </c>
      <c r="I12800" s="84">
        <f>IF($E12800="","",IFERROR(VLOOKUP(TRIM(E12800&amp;""),'Référentiel Articles'!$A$2:$F$634,6,FALSE),""))</f>
      </c>
      <c r="J12800" s="90">
        <f>IF(OR($E12800="",$H12800=""),"",$H12800*$I12800)</f>
      </c>
      <c r="K12800" s="87" t="str">
        <v/>
      </c>
    </row>
    <row r="12801">
      <c r="A12801" s="74" t="str">
        <v/>
      </c>
      <c r="B12801" s="74" t="str">
        <v/>
      </c>
      <c r="C12801" s="75">
        <f>IF($E12801="","",IFERROR(VLOOKUP(TRIM(E12801&amp;""),'Référentiel Articles'!$A$2:$F$634,2,FALSE),""))</f>
      </c>
      <c r="D12801" s="75">
        <f>IF($E12801="","",IFERROR(VLOOKUP(TRIM(E12801&amp;""),'Référentiel Articles'!$A$2:$F$634,3,FALSE),""))</f>
      </c>
      <c r="E12801" s="74" t="str">
        <v/>
      </c>
      <c r="F12801" s="75">
        <f>IF($E12801="","",IFERROR(VLOOKUP(TRIM(E12801&amp;""),'Référentiel Articles'!$A$2:$F$634,4,FALSE),""))</f>
      </c>
      <c r="G12801" s="76">
        <f>IF($E12801="","",IFERROR(VLOOKUP(TRIM(E12801&amp;""),'Référentiel Articles'!$A$2:$F$634,5,FALSE),""))</f>
      </c>
      <c r="H12801" s="77" t="str">
        <v/>
      </c>
      <c r="I12801" s="76">
        <f>IF($E12801="","",IFERROR(VLOOKUP(TRIM(E12801&amp;""),'Référentiel Articles'!$A$2:$F$634,6,FALSE),""))</f>
      </c>
      <c r="J12801" s="78">
        <f>IF(OR($E12801="",$H12801=""),"",$H12801*$I12801)</f>
      </c>
      <c r="K12801" s="79" t="str">
        <v/>
      </c>
    </row>
    <row r="12802">
      <c r="A12802" s="81" t="str">
        <v/>
      </c>
      <c r="B12802" s="81" t="str">
        <v/>
      </c>
      <c r="C12802" s="83">
        <f>IF($E12802="","",IFERROR(VLOOKUP(TRIM(E12802&amp;""),'Référentiel Articles'!$A$2:$F$634,2,FALSE),""))</f>
      </c>
      <c r="D12802" s="83">
        <f>IF($E12802="","",IFERROR(VLOOKUP(TRIM(E12802&amp;""),'Référentiel Articles'!$A$2:$F$634,3,FALSE),""))</f>
      </c>
      <c r="E12802" s="81" t="str">
        <v/>
      </c>
      <c r="F12802" s="83">
        <f>IF($E12802="","",IFERROR(VLOOKUP(TRIM(E12802&amp;""),'Référentiel Articles'!$A$2:$F$634,4,FALSE),""))</f>
      </c>
      <c r="G12802" s="84">
        <f>IF($E12802="","",IFERROR(VLOOKUP(TRIM(E12802&amp;""),'Référentiel Articles'!$A$2:$F$634,5,FALSE),""))</f>
      </c>
      <c r="H12802" s="85" t="str">
        <v/>
      </c>
      <c r="I12802" s="84">
        <f>IF($E12802="","",IFERROR(VLOOKUP(TRIM(E12802&amp;""),'Référentiel Articles'!$A$2:$F$634,6,FALSE),""))</f>
      </c>
      <c r="J12802" s="90">
        <f>IF(OR($E12802="",$H12802=""),"",$H12802*$I12802)</f>
      </c>
      <c r="K12802" s="87" t="str">
        <v/>
      </c>
    </row>
    <row r="12803">
      <c r="A12803" s="74" t="str">
        <v/>
      </c>
      <c r="B12803" s="74" t="str">
        <v/>
      </c>
      <c r="C12803" s="75">
        <f>IF($E12803="","",IFERROR(VLOOKUP(TRIM(E12803&amp;""),'Référentiel Articles'!$A$2:$F$634,2,FALSE),""))</f>
      </c>
      <c r="D12803" s="75">
        <f>IF($E12803="","",IFERROR(VLOOKUP(TRIM(E12803&amp;""),'Référentiel Articles'!$A$2:$F$634,3,FALSE),""))</f>
      </c>
      <c r="E12803" s="74" t="str">
        <v/>
      </c>
      <c r="F12803" s="75">
        <f>IF($E12803="","",IFERROR(VLOOKUP(TRIM(E12803&amp;""),'Référentiel Articles'!$A$2:$F$634,4,FALSE),""))</f>
      </c>
      <c r="G12803" s="76">
        <f>IF($E12803="","",IFERROR(VLOOKUP(TRIM(E12803&amp;""),'Référentiel Articles'!$A$2:$F$634,5,FALSE),""))</f>
      </c>
      <c r="H12803" s="77" t="str">
        <v/>
      </c>
      <c r="I12803" s="76">
        <f>IF($E12803="","",IFERROR(VLOOKUP(TRIM(E12803&amp;""),'Référentiel Articles'!$A$2:$F$634,6,FALSE),""))</f>
      </c>
      <c r="J12803" s="78">
        <f>IF(OR($E12803="",$H12803=""),"",$H12803*$I12803)</f>
      </c>
      <c r="K12803" s="79" t="str">
        <v/>
      </c>
    </row>
    <row r="12804">
      <c r="A12804" s="81" t="str">
        <v/>
      </c>
      <c r="B12804" s="81" t="str">
        <v/>
      </c>
      <c r="C12804" s="83">
        <f>IF($E12804="","",IFERROR(VLOOKUP(TRIM(E12804&amp;""),'Référentiel Articles'!$A$2:$F$634,2,FALSE),""))</f>
      </c>
      <c r="D12804" s="83">
        <f>IF($E12804="","",IFERROR(VLOOKUP(TRIM(E12804&amp;""),'Référentiel Articles'!$A$2:$F$634,3,FALSE),""))</f>
      </c>
      <c r="E12804" s="81" t="str">
        <v/>
      </c>
      <c r="F12804" s="83">
        <f>IF($E12804="","",IFERROR(VLOOKUP(TRIM(E12804&amp;""),'Référentiel Articles'!$A$2:$F$634,4,FALSE),""))</f>
      </c>
      <c r="G12804" s="84">
        <f>IF($E12804="","",IFERROR(VLOOKUP(TRIM(E12804&amp;""),'Référentiel Articles'!$A$2:$F$634,5,FALSE),""))</f>
      </c>
      <c r="H12804" s="85" t="str">
        <v/>
      </c>
      <c r="I12804" s="84">
        <f>IF($E12804="","",IFERROR(VLOOKUP(TRIM(E12804&amp;""),'Référentiel Articles'!$A$2:$F$634,6,FALSE),""))</f>
      </c>
      <c r="J12804" s="90">
        <f>IF(OR($E12804="",$H12804=""),"",$H12804*$I12804)</f>
      </c>
      <c r="K12804" s="87" t="str">
        <v/>
      </c>
    </row>
    <row r="12805">
      <c r="A12805" s="74" t="str">
        <v/>
      </c>
      <c r="B12805" s="74" t="str">
        <v/>
      </c>
      <c r="C12805" s="75">
        <f>IF($E12805="","",IFERROR(VLOOKUP(TRIM(E12805&amp;""),'Référentiel Articles'!$A$2:$F$634,2,FALSE),""))</f>
      </c>
      <c r="D12805" s="75">
        <f>IF($E12805="","",IFERROR(VLOOKUP(TRIM(E12805&amp;""),'Référentiel Articles'!$A$2:$F$634,3,FALSE),""))</f>
      </c>
      <c r="E12805" s="74" t="str">
        <v/>
      </c>
      <c r="F12805" s="75">
        <f>IF($E12805="","",IFERROR(VLOOKUP(TRIM(E12805&amp;""),'Référentiel Articles'!$A$2:$F$634,4,FALSE),""))</f>
      </c>
      <c r="G12805" s="76">
        <f>IF($E12805="","",IFERROR(VLOOKUP(TRIM(E12805&amp;""),'Référentiel Articles'!$A$2:$F$634,5,FALSE),""))</f>
      </c>
      <c r="H12805" s="77" t="str">
        <v/>
      </c>
      <c r="I12805" s="76">
        <f>IF($E12805="","",IFERROR(VLOOKUP(TRIM(E12805&amp;""),'Référentiel Articles'!$A$2:$F$634,6,FALSE),""))</f>
      </c>
      <c r="J12805" s="78">
        <f>IF(OR($E12805="",$H12805=""),"",$H12805*$I12805)</f>
      </c>
      <c r="K12805" s="79" t="str">
        <v/>
      </c>
    </row>
    <row r="12806">
      <c r="A12806" s="81" t="str">
        <v/>
      </c>
      <c r="B12806" s="81" t="str">
        <v/>
      </c>
      <c r="C12806" s="83">
        <f>IF($E12806="","",IFERROR(VLOOKUP(TRIM(E12806&amp;""),'Référentiel Articles'!$A$2:$F$634,2,FALSE),""))</f>
      </c>
      <c r="D12806" s="83">
        <f>IF($E12806="","",IFERROR(VLOOKUP(TRIM(E12806&amp;""),'Référentiel Articles'!$A$2:$F$634,3,FALSE),""))</f>
      </c>
      <c r="E12806" s="81" t="str">
        <v/>
      </c>
      <c r="F12806" s="83">
        <f>IF($E12806="","",IFERROR(VLOOKUP(TRIM(E12806&amp;""),'Référentiel Articles'!$A$2:$F$634,4,FALSE),""))</f>
      </c>
      <c r="G12806" s="84">
        <f>IF($E12806="","",IFERROR(VLOOKUP(TRIM(E12806&amp;""),'Référentiel Articles'!$A$2:$F$634,5,FALSE),""))</f>
      </c>
      <c r="H12806" s="85" t="str">
        <v/>
      </c>
      <c r="I12806" s="84">
        <f>IF($E12806="","",IFERROR(VLOOKUP(TRIM(E12806&amp;""),'Référentiel Articles'!$A$2:$F$634,6,FALSE),""))</f>
      </c>
      <c r="J12806" s="90">
        <f>IF(OR($E12806="",$H12806=""),"",$H12806*$I12806)</f>
      </c>
      <c r="K12806" s="87" t="str">
        <v/>
      </c>
    </row>
    <row r="12807">
      <c r="A12807" s="74" t="str">
        <v/>
      </c>
      <c r="B12807" s="74" t="str">
        <v/>
      </c>
      <c r="C12807" s="75">
        <f>IF($E12807="","",IFERROR(VLOOKUP(TRIM(E12807&amp;""),'Référentiel Articles'!$A$2:$F$634,2,FALSE),""))</f>
      </c>
      <c r="D12807" s="75">
        <f>IF($E12807="","",IFERROR(VLOOKUP(TRIM(E12807&amp;""),'Référentiel Articles'!$A$2:$F$634,3,FALSE),""))</f>
      </c>
      <c r="E12807" s="74" t="str">
        <v/>
      </c>
      <c r="F12807" s="75">
        <f>IF($E12807="","",IFERROR(VLOOKUP(TRIM(E12807&amp;""),'Référentiel Articles'!$A$2:$F$634,4,FALSE),""))</f>
      </c>
      <c r="G12807" s="76">
        <f>IF($E12807="","",IFERROR(VLOOKUP(TRIM(E12807&amp;""),'Référentiel Articles'!$A$2:$F$634,5,FALSE),""))</f>
      </c>
      <c r="H12807" s="77" t="str">
        <v/>
      </c>
      <c r="I12807" s="76">
        <f>IF($E12807="","",IFERROR(VLOOKUP(TRIM(E12807&amp;""),'Référentiel Articles'!$A$2:$F$634,6,FALSE),""))</f>
      </c>
      <c r="J12807" s="78">
        <f>IF(OR($E12807="",$H12807=""),"",$H12807*$I12807)</f>
      </c>
      <c r="K12807" s="79" t="str">
        <v/>
      </c>
    </row>
    <row r="12808">
      <c r="A12808" s="81" t="str">
        <v/>
      </c>
      <c r="B12808" s="81" t="str">
        <v/>
      </c>
      <c r="C12808" s="83">
        <f>IF($E12808="","",IFERROR(VLOOKUP(TRIM(E12808&amp;""),'Référentiel Articles'!$A$2:$F$634,2,FALSE),""))</f>
      </c>
      <c r="D12808" s="83">
        <f>IF($E12808="","",IFERROR(VLOOKUP(TRIM(E12808&amp;""),'Référentiel Articles'!$A$2:$F$634,3,FALSE),""))</f>
      </c>
      <c r="E12808" s="81" t="str">
        <v/>
      </c>
      <c r="F12808" s="83">
        <f>IF($E12808="","",IFERROR(VLOOKUP(TRIM(E12808&amp;""),'Référentiel Articles'!$A$2:$F$634,4,FALSE),""))</f>
      </c>
      <c r="G12808" s="84">
        <f>IF($E12808="","",IFERROR(VLOOKUP(TRIM(E12808&amp;""),'Référentiel Articles'!$A$2:$F$634,5,FALSE),""))</f>
      </c>
      <c r="H12808" s="85" t="str">
        <v/>
      </c>
      <c r="I12808" s="84">
        <f>IF($E12808="","",IFERROR(VLOOKUP(TRIM(E12808&amp;""),'Référentiel Articles'!$A$2:$F$634,6,FALSE),""))</f>
      </c>
      <c r="J12808" s="90">
        <f>IF(OR($E12808="",$H12808=""),"",$H12808*$I12808)</f>
      </c>
      <c r="K12808" s="87" t="str">
        <v/>
      </c>
    </row>
    <row r="12809">
      <c r="A12809" s="74" t="str">
        <v/>
      </c>
      <c r="B12809" s="74" t="str">
        <v/>
      </c>
      <c r="C12809" s="75">
        <f>IF($E12809="","",IFERROR(VLOOKUP(TRIM(E12809&amp;""),'Référentiel Articles'!$A$2:$F$634,2,FALSE),""))</f>
      </c>
      <c r="D12809" s="75">
        <f>IF($E12809="","",IFERROR(VLOOKUP(TRIM(E12809&amp;""),'Référentiel Articles'!$A$2:$F$634,3,FALSE),""))</f>
      </c>
      <c r="E12809" s="74" t="str">
        <v/>
      </c>
      <c r="F12809" s="75">
        <f>IF($E12809="","",IFERROR(VLOOKUP(TRIM(E12809&amp;""),'Référentiel Articles'!$A$2:$F$634,4,FALSE),""))</f>
      </c>
      <c r="G12809" s="76">
        <f>IF($E12809="","",IFERROR(VLOOKUP(TRIM(E12809&amp;""),'Référentiel Articles'!$A$2:$F$634,5,FALSE),""))</f>
      </c>
      <c r="H12809" s="77" t="str">
        <v/>
      </c>
      <c r="I12809" s="76">
        <f>IF($E12809="","",IFERROR(VLOOKUP(TRIM(E12809&amp;""),'Référentiel Articles'!$A$2:$F$634,6,FALSE),""))</f>
      </c>
      <c r="J12809" s="78">
        <f>IF(OR($E12809="",$H12809=""),"",$H12809*$I12809)</f>
      </c>
      <c r="K12809" s="79" t="str">
        <v/>
      </c>
    </row>
    <row r="12810">
      <c r="A12810" s="81" t="str">
        <v/>
      </c>
      <c r="B12810" s="81" t="str">
        <v/>
      </c>
      <c r="C12810" s="83">
        <f>IF($E12810="","",IFERROR(VLOOKUP(TRIM(E12810&amp;""),'Référentiel Articles'!$A$2:$F$634,2,FALSE),""))</f>
      </c>
      <c r="D12810" s="83">
        <f>IF($E12810="","",IFERROR(VLOOKUP(TRIM(E12810&amp;""),'Référentiel Articles'!$A$2:$F$634,3,FALSE),""))</f>
      </c>
      <c r="E12810" s="81" t="str">
        <v/>
      </c>
      <c r="F12810" s="83">
        <f>IF($E12810="","",IFERROR(VLOOKUP(TRIM(E12810&amp;""),'Référentiel Articles'!$A$2:$F$634,4,FALSE),""))</f>
      </c>
      <c r="G12810" s="84">
        <f>IF($E12810="","",IFERROR(VLOOKUP(TRIM(E12810&amp;""),'Référentiel Articles'!$A$2:$F$634,5,FALSE),""))</f>
      </c>
      <c r="H12810" s="85" t="str">
        <v/>
      </c>
      <c r="I12810" s="84">
        <f>IF($E12810="","",IFERROR(VLOOKUP(TRIM(E12810&amp;""),'Référentiel Articles'!$A$2:$F$634,6,FALSE),""))</f>
      </c>
      <c r="J12810" s="90">
        <f>IF(OR($E12810="",$H12810=""),"",$H12810*$I12810)</f>
      </c>
      <c r="K12810" s="87" t="str">
        <v/>
      </c>
    </row>
    <row r="12811">
      <c r="A12811" s="74" t="str">
        <v/>
      </c>
      <c r="B12811" s="74" t="str">
        <v/>
      </c>
      <c r="C12811" s="75">
        <f>IF($E12811="","",IFERROR(VLOOKUP(TRIM(E12811&amp;""),'Référentiel Articles'!$A$2:$F$634,2,FALSE),""))</f>
      </c>
      <c r="D12811" s="75">
        <f>IF($E12811="","",IFERROR(VLOOKUP(TRIM(E12811&amp;""),'Référentiel Articles'!$A$2:$F$634,3,FALSE),""))</f>
      </c>
      <c r="E12811" s="74" t="str">
        <v/>
      </c>
      <c r="F12811" s="75">
        <f>IF($E12811="","",IFERROR(VLOOKUP(TRIM(E12811&amp;""),'Référentiel Articles'!$A$2:$F$634,4,FALSE),""))</f>
      </c>
      <c r="G12811" s="76">
        <f>IF($E12811="","",IFERROR(VLOOKUP(TRIM(E12811&amp;""),'Référentiel Articles'!$A$2:$F$634,5,FALSE),""))</f>
      </c>
      <c r="H12811" s="77" t="str">
        <v/>
      </c>
      <c r="I12811" s="76">
        <f>IF($E12811="","",IFERROR(VLOOKUP(TRIM(E12811&amp;""),'Référentiel Articles'!$A$2:$F$634,6,FALSE),""))</f>
      </c>
      <c r="J12811" s="78">
        <f>IF(OR($E12811="",$H12811=""),"",$H12811*$I12811)</f>
      </c>
      <c r="K12811" s="79" t="str">
        <v/>
      </c>
    </row>
    <row r="12812">
      <c r="A12812" s="81" t="str">
        <v/>
      </c>
      <c r="B12812" s="81" t="str">
        <v/>
      </c>
      <c r="C12812" s="83">
        <f>IF($E12812="","",IFERROR(VLOOKUP(TRIM(E12812&amp;""),'Référentiel Articles'!$A$2:$F$634,2,FALSE),""))</f>
      </c>
      <c r="D12812" s="83">
        <f>IF($E12812="","",IFERROR(VLOOKUP(TRIM(E12812&amp;""),'Référentiel Articles'!$A$2:$F$634,3,FALSE),""))</f>
      </c>
      <c r="E12812" s="81" t="str">
        <v/>
      </c>
      <c r="F12812" s="83">
        <f>IF($E12812="","",IFERROR(VLOOKUP(TRIM(E12812&amp;""),'Référentiel Articles'!$A$2:$F$634,4,FALSE),""))</f>
      </c>
      <c r="G12812" s="84">
        <f>IF($E12812="","",IFERROR(VLOOKUP(TRIM(E12812&amp;""),'Référentiel Articles'!$A$2:$F$634,5,FALSE),""))</f>
      </c>
      <c r="H12812" s="85" t="str">
        <v/>
      </c>
      <c r="I12812" s="84">
        <f>IF($E12812="","",IFERROR(VLOOKUP(TRIM(E12812&amp;""),'Référentiel Articles'!$A$2:$F$634,6,FALSE),""))</f>
      </c>
      <c r="J12812" s="90">
        <f>IF(OR($E12812="",$H12812=""),"",$H12812*$I12812)</f>
      </c>
      <c r="K12812" s="87" t="str">
        <v/>
      </c>
    </row>
    <row r="12813">
      <c r="A12813" s="74" t="str">
        <v/>
      </c>
      <c r="B12813" s="74" t="str">
        <v/>
      </c>
      <c r="C12813" s="75">
        <f>IF($E12813="","",IFERROR(VLOOKUP(TRIM(E12813&amp;""),'Référentiel Articles'!$A$2:$F$634,2,FALSE),""))</f>
      </c>
      <c r="D12813" s="75">
        <f>IF($E12813="","",IFERROR(VLOOKUP(TRIM(E12813&amp;""),'Référentiel Articles'!$A$2:$F$634,3,FALSE),""))</f>
      </c>
      <c r="E12813" s="74" t="str">
        <v/>
      </c>
      <c r="F12813" s="75">
        <f>IF($E12813="","",IFERROR(VLOOKUP(TRIM(E12813&amp;""),'Référentiel Articles'!$A$2:$F$634,4,FALSE),""))</f>
      </c>
      <c r="G12813" s="76">
        <f>IF($E12813="","",IFERROR(VLOOKUP(TRIM(E12813&amp;""),'Référentiel Articles'!$A$2:$F$634,5,FALSE),""))</f>
      </c>
      <c r="H12813" s="77" t="str">
        <v/>
      </c>
      <c r="I12813" s="76">
        <f>IF($E12813="","",IFERROR(VLOOKUP(TRIM(E12813&amp;""),'Référentiel Articles'!$A$2:$F$634,6,FALSE),""))</f>
      </c>
      <c r="J12813" s="78">
        <f>IF(OR($E12813="",$H12813=""),"",$H12813*$I12813)</f>
      </c>
      <c r="K12813" s="79" t="str">
        <v/>
      </c>
    </row>
    <row r="12814">
      <c r="A12814" s="81" t="str">
        <v/>
      </c>
      <c r="B12814" s="81" t="str">
        <v/>
      </c>
      <c r="C12814" s="83">
        <f>IF($E12814="","",IFERROR(VLOOKUP(TRIM(E12814&amp;""),'Référentiel Articles'!$A$2:$F$634,2,FALSE),""))</f>
      </c>
      <c r="D12814" s="83">
        <f>IF($E12814="","",IFERROR(VLOOKUP(TRIM(E12814&amp;""),'Référentiel Articles'!$A$2:$F$634,3,FALSE),""))</f>
      </c>
      <c r="E12814" s="81" t="str">
        <v/>
      </c>
      <c r="F12814" s="83">
        <f>IF($E12814="","",IFERROR(VLOOKUP(TRIM(E12814&amp;""),'Référentiel Articles'!$A$2:$F$634,4,FALSE),""))</f>
      </c>
      <c r="G12814" s="84">
        <f>IF($E12814="","",IFERROR(VLOOKUP(TRIM(E12814&amp;""),'Référentiel Articles'!$A$2:$F$634,5,FALSE),""))</f>
      </c>
      <c r="H12814" s="85" t="str">
        <v/>
      </c>
      <c r="I12814" s="84">
        <f>IF($E12814="","",IFERROR(VLOOKUP(TRIM(E12814&amp;""),'Référentiel Articles'!$A$2:$F$634,6,FALSE),""))</f>
      </c>
      <c r="J12814" s="90">
        <f>IF(OR($E12814="",$H12814=""),"",$H12814*$I12814)</f>
      </c>
      <c r="K12814" s="87" t="str">
        <v/>
      </c>
    </row>
    <row r="12815">
      <c r="A12815" s="74" t="str">
        <v/>
      </c>
      <c r="B12815" s="74" t="str">
        <v/>
      </c>
      <c r="C12815" s="75">
        <f>IF($E12815="","",IFERROR(VLOOKUP(TRIM(E12815&amp;""),'Référentiel Articles'!$A$2:$F$634,2,FALSE),""))</f>
      </c>
      <c r="D12815" s="75">
        <f>IF($E12815="","",IFERROR(VLOOKUP(TRIM(E12815&amp;""),'Référentiel Articles'!$A$2:$F$634,3,FALSE),""))</f>
      </c>
      <c r="E12815" s="74" t="str">
        <v/>
      </c>
      <c r="F12815" s="75">
        <f>IF($E12815="","",IFERROR(VLOOKUP(TRIM(E12815&amp;""),'Référentiel Articles'!$A$2:$F$634,4,FALSE),""))</f>
      </c>
      <c r="G12815" s="76">
        <f>IF($E12815="","",IFERROR(VLOOKUP(TRIM(E12815&amp;""),'Référentiel Articles'!$A$2:$F$634,5,FALSE),""))</f>
      </c>
      <c r="H12815" s="77" t="str">
        <v/>
      </c>
      <c r="I12815" s="76">
        <f>IF($E12815="","",IFERROR(VLOOKUP(TRIM(E12815&amp;""),'Référentiel Articles'!$A$2:$F$634,6,FALSE),""))</f>
      </c>
      <c r="J12815" s="78">
        <f>IF(OR($E12815="",$H12815=""),"",$H12815*$I12815)</f>
      </c>
      <c r="K12815" s="79" t="str">
        <v/>
      </c>
    </row>
    <row r="12816">
      <c r="A12816" s="81" t="str">
        <v/>
      </c>
      <c r="B12816" s="81" t="str">
        <v/>
      </c>
      <c r="C12816" s="83">
        <f>IF($E12816="","",IFERROR(VLOOKUP(TRIM(E12816&amp;""),'Référentiel Articles'!$A$2:$F$634,2,FALSE),""))</f>
      </c>
      <c r="D12816" s="83">
        <f>IF($E12816="","",IFERROR(VLOOKUP(TRIM(E12816&amp;""),'Référentiel Articles'!$A$2:$F$634,3,FALSE),""))</f>
      </c>
      <c r="E12816" s="81" t="str">
        <v/>
      </c>
      <c r="F12816" s="83">
        <f>IF($E12816="","",IFERROR(VLOOKUP(TRIM(E12816&amp;""),'Référentiel Articles'!$A$2:$F$634,4,FALSE),""))</f>
      </c>
      <c r="G12816" s="84">
        <f>IF($E12816="","",IFERROR(VLOOKUP(TRIM(E12816&amp;""),'Référentiel Articles'!$A$2:$F$634,5,FALSE),""))</f>
      </c>
      <c r="H12816" s="85" t="str">
        <v/>
      </c>
      <c r="I12816" s="84">
        <f>IF($E12816="","",IFERROR(VLOOKUP(TRIM(E12816&amp;""),'Référentiel Articles'!$A$2:$F$634,6,FALSE),""))</f>
      </c>
      <c r="J12816" s="90">
        <f>IF(OR($E12816="",$H12816=""),"",$H12816*$I12816)</f>
      </c>
      <c r="K12816" s="87" t="str">
        <v/>
      </c>
    </row>
    <row r="12817">
      <c r="A12817" s="74" t="str">
        <v/>
      </c>
      <c r="B12817" s="74" t="str">
        <v/>
      </c>
      <c r="C12817" s="75">
        <f>IF($E12817="","",IFERROR(VLOOKUP(TRIM(E12817&amp;""),'Référentiel Articles'!$A$2:$F$634,2,FALSE),""))</f>
      </c>
      <c r="D12817" s="75">
        <f>IF($E12817="","",IFERROR(VLOOKUP(TRIM(E12817&amp;""),'Référentiel Articles'!$A$2:$F$634,3,FALSE),""))</f>
      </c>
      <c r="E12817" s="74" t="str">
        <v/>
      </c>
      <c r="F12817" s="75">
        <f>IF($E12817="","",IFERROR(VLOOKUP(TRIM(E12817&amp;""),'Référentiel Articles'!$A$2:$F$634,4,FALSE),""))</f>
      </c>
      <c r="G12817" s="76">
        <f>IF($E12817="","",IFERROR(VLOOKUP(TRIM(E12817&amp;""),'Référentiel Articles'!$A$2:$F$634,5,FALSE),""))</f>
      </c>
      <c r="H12817" s="77" t="str">
        <v/>
      </c>
      <c r="I12817" s="76">
        <f>IF($E12817="","",IFERROR(VLOOKUP(TRIM(E12817&amp;""),'Référentiel Articles'!$A$2:$F$634,6,FALSE),""))</f>
      </c>
      <c r="J12817" s="78">
        <f>IF(OR($E12817="",$H12817=""),"",$H12817*$I12817)</f>
      </c>
      <c r="K12817" s="79" t="str">
        <v/>
      </c>
    </row>
    <row r="12818">
      <c r="A12818" s="81" t="str">
        <v/>
      </c>
      <c r="B12818" s="81" t="str">
        <v/>
      </c>
      <c r="C12818" s="83">
        <f>IF($E12818="","",IFERROR(VLOOKUP(TRIM(E12818&amp;""),'Référentiel Articles'!$A$2:$F$634,2,FALSE),""))</f>
      </c>
      <c r="D12818" s="83">
        <f>IF($E12818="","",IFERROR(VLOOKUP(TRIM(E12818&amp;""),'Référentiel Articles'!$A$2:$F$634,3,FALSE),""))</f>
      </c>
      <c r="E12818" s="81" t="str">
        <v/>
      </c>
      <c r="F12818" s="83">
        <f>IF($E12818="","",IFERROR(VLOOKUP(TRIM(E12818&amp;""),'Référentiel Articles'!$A$2:$F$634,4,FALSE),""))</f>
      </c>
      <c r="G12818" s="84">
        <f>IF($E12818="","",IFERROR(VLOOKUP(TRIM(E12818&amp;""),'Référentiel Articles'!$A$2:$F$634,5,FALSE),""))</f>
      </c>
      <c r="H12818" s="85" t="str">
        <v/>
      </c>
      <c r="I12818" s="84">
        <f>IF($E12818="","",IFERROR(VLOOKUP(TRIM(E12818&amp;""),'Référentiel Articles'!$A$2:$F$634,6,FALSE),""))</f>
      </c>
      <c r="J12818" s="90">
        <f>IF(OR($E12818="",$H12818=""),"",$H12818*$I12818)</f>
      </c>
      <c r="K12818" s="87" t="str">
        <v/>
      </c>
    </row>
    <row r="12819">
      <c r="A12819" s="74" t="str">
        <v/>
      </c>
      <c r="B12819" s="74" t="str">
        <v/>
      </c>
      <c r="C12819" s="75">
        <f>IF($E12819="","",IFERROR(VLOOKUP(TRIM(E12819&amp;""),'Référentiel Articles'!$A$2:$F$634,2,FALSE),""))</f>
      </c>
      <c r="D12819" s="75">
        <f>IF($E12819="","",IFERROR(VLOOKUP(TRIM(E12819&amp;""),'Référentiel Articles'!$A$2:$F$634,3,FALSE),""))</f>
      </c>
      <c r="E12819" s="74" t="str">
        <v/>
      </c>
      <c r="F12819" s="75">
        <f>IF($E12819="","",IFERROR(VLOOKUP(TRIM(E12819&amp;""),'Référentiel Articles'!$A$2:$F$634,4,FALSE),""))</f>
      </c>
      <c r="G12819" s="76">
        <f>IF($E12819="","",IFERROR(VLOOKUP(TRIM(E12819&amp;""),'Référentiel Articles'!$A$2:$F$634,5,FALSE),""))</f>
      </c>
      <c r="H12819" s="77" t="str">
        <v/>
      </c>
      <c r="I12819" s="76">
        <f>IF($E12819="","",IFERROR(VLOOKUP(TRIM(E12819&amp;""),'Référentiel Articles'!$A$2:$F$634,6,FALSE),""))</f>
      </c>
      <c r="J12819" s="78">
        <f>IF(OR($E12819="",$H12819=""),"",$H12819*$I12819)</f>
      </c>
      <c r="K12819" s="79" t="str">
        <v/>
      </c>
    </row>
    <row r="12820">
      <c r="A12820" s="81" t="str">
        <v/>
      </c>
      <c r="B12820" s="81" t="str">
        <v/>
      </c>
      <c r="C12820" s="83">
        <f>IF($E12820="","",IFERROR(VLOOKUP(TRIM(E12820&amp;""),'Référentiel Articles'!$A$2:$F$634,2,FALSE),""))</f>
      </c>
      <c r="D12820" s="83">
        <f>IF($E12820="","",IFERROR(VLOOKUP(TRIM(E12820&amp;""),'Référentiel Articles'!$A$2:$F$634,3,FALSE),""))</f>
      </c>
      <c r="E12820" s="81" t="str">
        <v/>
      </c>
      <c r="F12820" s="83">
        <f>IF($E12820="","",IFERROR(VLOOKUP(TRIM(E12820&amp;""),'Référentiel Articles'!$A$2:$F$634,4,FALSE),""))</f>
      </c>
      <c r="G12820" s="84">
        <f>IF($E12820="","",IFERROR(VLOOKUP(TRIM(E12820&amp;""),'Référentiel Articles'!$A$2:$F$634,5,FALSE),""))</f>
      </c>
      <c r="H12820" s="85" t="str">
        <v/>
      </c>
      <c r="I12820" s="84">
        <f>IF($E12820="","",IFERROR(VLOOKUP(TRIM(E12820&amp;""),'Référentiel Articles'!$A$2:$F$634,6,FALSE),""))</f>
      </c>
      <c r="J12820" s="90">
        <f>IF(OR($E12820="",$H12820=""),"",$H12820*$I12820)</f>
      </c>
      <c r="K12820" s="87" t="str">
        <v/>
      </c>
    </row>
    <row r="12821">
      <c r="A12821" s="74" t="str">
        <v/>
      </c>
      <c r="B12821" s="74" t="str">
        <v/>
      </c>
      <c r="C12821" s="75">
        <f>IF($E12821="","",IFERROR(VLOOKUP(TRIM(E12821&amp;""),'Référentiel Articles'!$A$2:$F$634,2,FALSE),""))</f>
      </c>
      <c r="D12821" s="75">
        <f>IF($E12821="","",IFERROR(VLOOKUP(TRIM(E12821&amp;""),'Référentiel Articles'!$A$2:$F$634,3,FALSE),""))</f>
      </c>
      <c r="E12821" s="74" t="str">
        <v/>
      </c>
      <c r="F12821" s="75">
        <f>IF($E12821="","",IFERROR(VLOOKUP(TRIM(E12821&amp;""),'Référentiel Articles'!$A$2:$F$634,4,FALSE),""))</f>
      </c>
      <c r="G12821" s="76">
        <f>IF($E12821="","",IFERROR(VLOOKUP(TRIM(E12821&amp;""),'Référentiel Articles'!$A$2:$F$634,5,FALSE),""))</f>
      </c>
      <c r="H12821" s="77" t="str">
        <v/>
      </c>
      <c r="I12821" s="76">
        <f>IF($E12821="","",IFERROR(VLOOKUP(TRIM(E12821&amp;""),'Référentiel Articles'!$A$2:$F$634,6,FALSE),""))</f>
      </c>
      <c r="J12821" s="78">
        <f>IF(OR($E12821="",$H12821=""),"",$H12821*$I12821)</f>
      </c>
      <c r="K12821" s="79" t="str">
        <v/>
      </c>
    </row>
    <row r="12822">
      <c r="A12822" s="81" t="str">
        <v/>
      </c>
      <c r="B12822" s="81" t="str">
        <v/>
      </c>
      <c r="C12822" s="83">
        <f>IF($E12822="","",IFERROR(VLOOKUP(TRIM(E12822&amp;""),'Référentiel Articles'!$A$2:$F$634,2,FALSE),""))</f>
      </c>
      <c r="D12822" s="83">
        <f>IF($E12822="","",IFERROR(VLOOKUP(TRIM(E12822&amp;""),'Référentiel Articles'!$A$2:$F$634,3,FALSE),""))</f>
      </c>
      <c r="E12822" s="81" t="str">
        <v/>
      </c>
      <c r="F12822" s="83">
        <f>IF($E12822="","",IFERROR(VLOOKUP(TRIM(E12822&amp;""),'Référentiel Articles'!$A$2:$F$634,4,FALSE),""))</f>
      </c>
      <c r="G12822" s="84">
        <f>IF($E12822="","",IFERROR(VLOOKUP(TRIM(E12822&amp;""),'Référentiel Articles'!$A$2:$F$634,5,FALSE),""))</f>
      </c>
      <c r="H12822" s="85" t="str">
        <v/>
      </c>
      <c r="I12822" s="84">
        <f>IF($E12822="","",IFERROR(VLOOKUP(TRIM(E12822&amp;""),'Référentiel Articles'!$A$2:$F$634,6,FALSE),""))</f>
      </c>
      <c r="J12822" s="90">
        <f>IF(OR($E12822="",$H12822=""),"",$H12822*$I12822)</f>
      </c>
      <c r="K12822" s="87" t="str">
        <v/>
      </c>
    </row>
    <row r="12823">
      <c r="A12823" s="74" t="str">
        <v/>
      </c>
      <c r="B12823" s="74" t="str">
        <v/>
      </c>
      <c r="C12823" s="75">
        <f>IF($E12823="","",IFERROR(VLOOKUP(TRIM(E12823&amp;""),'Référentiel Articles'!$A$2:$F$634,2,FALSE),""))</f>
      </c>
      <c r="D12823" s="75">
        <f>IF($E12823="","",IFERROR(VLOOKUP(TRIM(E12823&amp;""),'Référentiel Articles'!$A$2:$F$634,3,FALSE),""))</f>
      </c>
      <c r="E12823" s="74" t="str">
        <v/>
      </c>
      <c r="F12823" s="75">
        <f>IF($E12823="","",IFERROR(VLOOKUP(TRIM(E12823&amp;""),'Référentiel Articles'!$A$2:$F$634,4,FALSE),""))</f>
      </c>
      <c r="G12823" s="76">
        <f>IF($E12823="","",IFERROR(VLOOKUP(TRIM(E12823&amp;""),'Référentiel Articles'!$A$2:$F$634,5,FALSE),""))</f>
      </c>
      <c r="H12823" s="77" t="str">
        <v/>
      </c>
      <c r="I12823" s="76">
        <f>IF($E12823="","",IFERROR(VLOOKUP(TRIM(E12823&amp;""),'Référentiel Articles'!$A$2:$F$634,6,FALSE),""))</f>
      </c>
      <c r="J12823" s="78">
        <f>IF(OR($E12823="",$H12823=""),"",$H12823*$I12823)</f>
      </c>
      <c r="K12823" s="79" t="str">
        <v/>
      </c>
    </row>
    <row r="12824">
      <c r="A12824" s="81" t="str">
        <v/>
      </c>
      <c r="B12824" s="81" t="str">
        <v/>
      </c>
      <c r="C12824" s="83">
        <f>IF($E12824="","",IFERROR(VLOOKUP(TRIM(E12824&amp;""),'Référentiel Articles'!$A$2:$F$634,2,FALSE),""))</f>
      </c>
      <c r="D12824" s="83">
        <f>IF($E12824="","",IFERROR(VLOOKUP(TRIM(E12824&amp;""),'Référentiel Articles'!$A$2:$F$634,3,FALSE),""))</f>
      </c>
      <c r="E12824" s="81" t="str">
        <v/>
      </c>
      <c r="F12824" s="83">
        <f>IF($E12824="","",IFERROR(VLOOKUP(TRIM(E12824&amp;""),'Référentiel Articles'!$A$2:$F$634,4,FALSE),""))</f>
      </c>
      <c r="G12824" s="84">
        <f>IF($E12824="","",IFERROR(VLOOKUP(TRIM(E12824&amp;""),'Référentiel Articles'!$A$2:$F$634,5,FALSE),""))</f>
      </c>
      <c r="H12824" s="85" t="str">
        <v/>
      </c>
      <c r="I12824" s="84">
        <f>IF($E12824="","",IFERROR(VLOOKUP(TRIM(E12824&amp;""),'Référentiel Articles'!$A$2:$F$634,6,FALSE),""))</f>
      </c>
      <c r="J12824" s="90">
        <f>IF(OR($E12824="",$H12824=""),"",$H12824*$I12824)</f>
      </c>
      <c r="K12824" s="87" t="str">
        <v/>
      </c>
    </row>
    <row r="12825">
      <c r="A12825" s="74" t="str">
        <v/>
      </c>
      <c r="B12825" s="74" t="str">
        <v/>
      </c>
      <c r="C12825" s="75">
        <f>IF($E12825="","",IFERROR(VLOOKUP(TRIM(E12825&amp;""),'Référentiel Articles'!$A$2:$F$634,2,FALSE),""))</f>
      </c>
      <c r="D12825" s="75">
        <f>IF($E12825="","",IFERROR(VLOOKUP(TRIM(E12825&amp;""),'Référentiel Articles'!$A$2:$F$634,3,FALSE),""))</f>
      </c>
      <c r="E12825" s="74" t="str">
        <v/>
      </c>
      <c r="F12825" s="75">
        <f>IF($E12825="","",IFERROR(VLOOKUP(TRIM(E12825&amp;""),'Référentiel Articles'!$A$2:$F$634,4,FALSE),""))</f>
      </c>
      <c r="G12825" s="76">
        <f>IF($E12825="","",IFERROR(VLOOKUP(TRIM(E12825&amp;""),'Référentiel Articles'!$A$2:$F$634,5,FALSE),""))</f>
      </c>
      <c r="H12825" s="77" t="str">
        <v/>
      </c>
      <c r="I12825" s="76">
        <f>IF($E12825="","",IFERROR(VLOOKUP(TRIM(E12825&amp;""),'Référentiel Articles'!$A$2:$F$634,6,FALSE),""))</f>
      </c>
      <c r="J12825" s="78">
        <f>IF(OR($E12825="",$H12825=""),"",$H12825*$I12825)</f>
      </c>
      <c r="K12825" s="79" t="str">
        <v/>
      </c>
    </row>
    <row r="12826">
      <c r="A12826" s="81" t="str">
        <v/>
      </c>
      <c r="B12826" s="81" t="str">
        <v/>
      </c>
      <c r="C12826" s="83">
        <f>IF($E12826="","",IFERROR(VLOOKUP(TRIM(E12826&amp;""),'Référentiel Articles'!$A$2:$F$634,2,FALSE),""))</f>
      </c>
      <c r="D12826" s="83">
        <f>IF($E12826="","",IFERROR(VLOOKUP(TRIM(E12826&amp;""),'Référentiel Articles'!$A$2:$F$634,3,FALSE),""))</f>
      </c>
      <c r="E12826" s="81" t="str">
        <v/>
      </c>
      <c r="F12826" s="83">
        <f>IF($E12826="","",IFERROR(VLOOKUP(TRIM(E12826&amp;""),'Référentiel Articles'!$A$2:$F$634,4,FALSE),""))</f>
      </c>
      <c r="G12826" s="84">
        <f>IF($E12826="","",IFERROR(VLOOKUP(TRIM(E12826&amp;""),'Référentiel Articles'!$A$2:$F$634,5,FALSE),""))</f>
      </c>
      <c r="H12826" s="85" t="str">
        <v/>
      </c>
      <c r="I12826" s="84">
        <f>IF($E12826="","",IFERROR(VLOOKUP(TRIM(E12826&amp;""),'Référentiel Articles'!$A$2:$F$634,6,FALSE),""))</f>
      </c>
      <c r="J12826" s="90">
        <f>IF(OR($E12826="",$H12826=""),"",$H12826*$I12826)</f>
      </c>
      <c r="K12826" s="87" t="str">
        <v/>
      </c>
    </row>
    <row r="12827">
      <c r="A12827" s="74" t="str">
        <v/>
      </c>
      <c r="B12827" s="74" t="str">
        <v/>
      </c>
      <c r="C12827" s="75">
        <f>IF($E12827="","",IFERROR(VLOOKUP(TRIM(E12827&amp;""),'Référentiel Articles'!$A$2:$F$634,2,FALSE),""))</f>
      </c>
      <c r="D12827" s="75">
        <f>IF($E12827="","",IFERROR(VLOOKUP(TRIM(E12827&amp;""),'Référentiel Articles'!$A$2:$F$634,3,FALSE),""))</f>
      </c>
      <c r="E12827" s="74" t="str">
        <v/>
      </c>
      <c r="F12827" s="75">
        <f>IF($E12827="","",IFERROR(VLOOKUP(TRIM(E12827&amp;""),'Référentiel Articles'!$A$2:$F$634,4,FALSE),""))</f>
      </c>
      <c r="G12827" s="76">
        <f>IF($E12827="","",IFERROR(VLOOKUP(TRIM(E12827&amp;""),'Référentiel Articles'!$A$2:$F$634,5,FALSE),""))</f>
      </c>
      <c r="H12827" s="77" t="str">
        <v/>
      </c>
      <c r="I12827" s="76">
        <f>IF($E12827="","",IFERROR(VLOOKUP(TRIM(E12827&amp;""),'Référentiel Articles'!$A$2:$F$634,6,FALSE),""))</f>
      </c>
      <c r="J12827" s="78">
        <f>IF(OR($E12827="",$H12827=""),"",$H12827*$I12827)</f>
      </c>
      <c r="K12827" s="79" t="str">
        <v/>
      </c>
    </row>
    <row r="12828">
      <c r="A12828" s="81" t="str">
        <v/>
      </c>
      <c r="B12828" s="81" t="str">
        <v/>
      </c>
      <c r="C12828" s="83">
        <f>IF($E12828="","",IFERROR(VLOOKUP(TRIM(E12828&amp;""),'Référentiel Articles'!$A$2:$F$634,2,FALSE),""))</f>
      </c>
      <c r="D12828" s="83">
        <f>IF($E12828="","",IFERROR(VLOOKUP(TRIM(E12828&amp;""),'Référentiel Articles'!$A$2:$F$634,3,FALSE),""))</f>
      </c>
      <c r="E12828" s="81" t="str">
        <v/>
      </c>
      <c r="F12828" s="83">
        <f>IF($E12828="","",IFERROR(VLOOKUP(TRIM(E12828&amp;""),'Référentiel Articles'!$A$2:$F$634,4,FALSE),""))</f>
      </c>
      <c r="G12828" s="84">
        <f>IF($E12828="","",IFERROR(VLOOKUP(TRIM(E12828&amp;""),'Référentiel Articles'!$A$2:$F$634,5,FALSE),""))</f>
      </c>
      <c r="H12828" s="85" t="str">
        <v/>
      </c>
      <c r="I12828" s="84">
        <f>IF($E12828="","",IFERROR(VLOOKUP(TRIM(E12828&amp;""),'Référentiel Articles'!$A$2:$F$634,6,FALSE),""))</f>
      </c>
      <c r="J12828" s="90">
        <f>IF(OR($E12828="",$H12828=""),"",$H12828*$I12828)</f>
      </c>
      <c r="K12828" s="87" t="str">
        <v/>
      </c>
    </row>
    <row r="12829">
      <c r="A12829" s="74" t="str">
        <v/>
      </c>
      <c r="B12829" s="74" t="str">
        <v/>
      </c>
      <c r="C12829" s="75">
        <f>IF($E12829="","",IFERROR(VLOOKUP(TRIM(E12829&amp;""),'Référentiel Articles'!$A$2:$F$634,2,FALSE),""))</f>
      </c>
      <c r="D12829" s="75">
        <f>IF($E12829="","",IFERROR(VLOOKUP(TRIM(E12829&amp;""),'Référentiel Articles'!$A$2:$F$634,3,FALSE),""))</f>
      </c>
      <c r="E12829" s="74" t="str">
        <v/>
      </c>
      <c r="F12829" s="75">
        <f>IF($E12829="","",IFERROR(VLOOKUP(TRIM(E12829&amp;""),'Référentiel Articles'!$A$2:$F$634,4,FALSE),""))</f>
      </c>
      <c r="G12829" s="76">
        <f>IF($E12829="","",IFERROR(VLOOKUP(TRIM(E12829&amp;""),'Référentiel Articles'!$A$2:$F$634,5,FALSE),""))</f>
      </c>
      <c r="H12829" s="77" t="str">
        <v/>
      </c>
      <c r="I12829" s="76">
        <f>IF($E12829="","",IFERROR(VLOOKUP(TRIM(E12829&amp;""),'Référentiel Articles'!$A$2:$F$634,6,FALSE),""))</f>
      </c>
      <c r="J12829" s="78">
        <f>IF(OR($E12829="",$H12829=""),"",$H12829*$I12829)</f>
      </c>
      <c r="K12829" s="79" t="str">
        <v/>
      </c>
    </row>
    <row r="12830">
      <c r="A12830" s="81" t="str">
        <v/>
      </c>
      <c r="B12830" s="81" t="str">
        <v/>
      </c>
      <c r="C12830" s="83">
        <f>IF($E12830="","",IFERROR(VLOOKUP(TRIM(E12830&amp;""),'Référentiel Articles'!$A$2:$F$634,2,FALSE),""))</f>
      </c>
      <c r="D12830" s="83">
        <f>IF($E12830="","",IFERROR(VLOOKUP(TRIM(E12830&amp;""),'Référentiel Articles'!$A$2:$F$634,3,FALSE),""))</f>
      </c>
      <c r="E12830" s="81" t="str">
        <v/>
      </c>
      <c r="F12830" s="83">
        <f>IF($E12830="","",IFERROR(VLOOKUP(TRIM(E12830&amp;""),'Référentiel Articles'!$A$2:$F$634,4,FALSE),""))</f>
      </c>
      <c r="G12830" s="84">
        <f>IF($E12830="","",IFERROR(VLOOKUP(TRIM(E12830&amp;""),'Référentiel Articles'!$A$2:$F$634,5,FALSE),""))</f>
      </c>
      <c r="H12830" s="85" t="str">
        <v/>
      </c>
      <c r="I12830" s="84">
        <f>IF($E12830="","",IFERROR(VLOOKUP(TRIM(E12830&amp;""),'Référentiel Articles'!$A$2:$F$634,6,FALSE),""))</f>
      </c>
      <c r="J12830" s="90">
        <f>IF(OR($E12830="",$H12830=""),"",$H12830*$I12830)</f>
      </c>
      <c r="K12830" s="87" t="str">
        <v/>
      </c>
    </row>
    <row r="12831">
      <c r="A12831" s="74" t="str">
        <v/>
      </c>
      <c r="B12831" s="74" t="str">
        <v/>
      </c>
      <c r="C12831" s="75">
        <f>IF($E12831="","",IFERROR(VLOOKUP(TRIM(E12831&amp;""),'Référentiel Articles'!$A$2:$F$634,2,FALSE),""))</f>
      </c>
      <c r="D12831" s="75">
        <f>IF($E12831="","",IFERROR(VLOOKUP(TRIM(E12831&amp;""),'Référentiel Articles'!$A$2:$F$634,3,FALSE),""))</f>
      </c>
      <c r="E12831" s="74" t="str">
        <v/>
      </c>
      <c r="F12831" s="75">
        <f>IF($E12831="","",IFERROR(VLOOKUP(TRIM(E12831&amp;""),'Référentiel Articles'!$A$2:$F$634,4,FALSE),""))</f>
      </c>
      <c r="G12831" s="76">
        <f>IF($E12831="","",IFERROR(VLOOKUP(TRIM(E12831&amp;""),'Référentiel Articles'!$A$2:$F$634,5,FALSE),""))</f>
      </c>
      <c r="H12831" s="77" t="str">
        <v/>
      </c>
      <c r="I12831" s="76">
        <f>IF($E12831="","",IFERROR(VLOOKUP(TRIM(E12831&amp;""),'Référentiel Articles'!$A$2:$F$634,6,FALSE),""))</f>
      </c>
      <c r="J12831" s="78">
        <f>IF(OR($E12831="",$H12831=""),"",$H12831*$I12831)</f>
      </c>
      <c r="K12831" s="79" t="str">
        <v/>
      </c>
    </row>
    <row r="12832">
      <c r="A12832" s="81" t="str">
        <v/>
      </c>
      <c r="B12832" s="81" t="str">
        <v/>
      </c>
      <c r="C12832" s="83">
        <f>IF($E12832="","",IFERROR(VLOOKUP(TRIM(E12832&amp;""),'Référentiel Articles'!$A$2:$F$634,2,FALSE),""))</f>
      </c>
      <c r="D12832" s="83">
        <f>IF($E12832="","",IFERROR(VLOOKUP(TRIM(E12832&amp;""),'Référentiel Articles'!$A$2:$F$634,3,FALSE),""))</f>
      </c>
      <c r="E12832" s="81" t="str">
        <v/>
      </c>
      <c r="F12832" s="83">
        <f>IF($E12832="","",IFERROR(VLOOKUP(TRIM(E12832&amp;""),'Référentiel Articles'!$A$2:$F$634,4,FALSE),""))</f>
      </c>
      <c r="G12832" s="84">
        <f>IF($E12832="","",IFERROR(VLOOKUP(TRIM(E12832&amp;""),'Référentiel Articles'!$A$2:$F$634,5,FALSE),""))</f>
      </c>
      <c r="H12832" s="85" t="str">
        <v/>
      </c>
      <c r="I12832" s="84">
        <f>IF($E12832="","",IFERROR(VLOOKUP(TRIM(E12832&amp;""),'Référentiel Articles'!$A$2:$F$634,6,FALSE),""))</f>
      </c>
      <c r="J12832" s="90">
        <f>IF(OR($E12832="",$H12832=""),"",$H12832*$I12832)</f>
      </c>
      <c r="K12832" s="87" t="str">
        <v/>
      </c>
    </row>
    <row r="12833">
      <c r="A12833" s="74" t="str">
        <v/>
      </c>
      <c r="B12833" s="74" t="str">
        <v/>
      </c>
      <c r="C12833" s="75">
        <f>IF($E12833="","",IFERROR(VLOOKUP(TRIM(E12833&amp;""),'Référentiel Articles'!$A$2:$F$634,2,FALSE),""))</f>
      </c>
      <c r="D12833" s="75">
        <f>IF($E12833="","",IFERROR(VLOOKUP(TRIM(E12833&amp;""),'Référentiel Articles'!$A$2:$F$634,3,FALSE),""))</f>
      </c>
      <c r="E12833" s="74" t="str">
        <v/>
      </c>
      <c r="F12833" s="75">
        <f>IF($E12833="","",IFERROR(VLOOKUP(TRIM(E12833&amp;""),'Référentiel Articles'!$A$2:$F$634,4,FALSE),""))</f>
      </c>
      <c r="G12833" s="76">
        <f>IF($E12833="","",IFERROR(VLOOKUP(TRIM(E12833&amp;""),'Référentiel Articles'!$A$2:$F$634,5,FALSE),""))</f>
      </c>
      <c r="H12833" s="77" t="str">
        <v/>
      </c>
      <c r="I12833" s="76">
        <f>IF($E12833="","",IFERROR(VLOOKUP(TRIM(E12833&amp;""),'Référentiel Articles'!$A$2:$F$634,6,FALSE),""))</f>
      </c>
      <c r="J12833" s="78">
        <f>IF(OR($E12833="",$H12833=""),"",$H12833*$I12833)</f>
      </c>
      <c r="K12833" s="79" t="str">
        <v/>
      </c>
    </row>
    <row r="12834">
      <c r="A12834" s="81" t="str">
        <v/>
      </c>
      <c r="B12834" s="81" t="str">
        <v/>
      </c>
      <c r="C12834" s="83">
        <f>IF($E12834="","",IFERROR(VLOOKUP(TRIM(E12834&amp;""),'Référentiel Articles'!$A$2:$F$634,2,FALSE),""))</f>
      </c>
      <c r="D12834" s="83">
        <f>IF($E12834="","",IFERROR(VLOOKUP(TRIM(E12834&amp;""),'Référentiel Articles'!$A$2:$F$634,3,FALSE),""))</f>
      </c>
      <c r="E12834" s="81" t="str">
        <v/>
      </c>
      <c r="F12834" s="83">
        <f>IF($E12834="","",IFERROR(VLOOKUP(TRIM(E12834&amp;""),'Référentiel Articles'!$A$2:$F$634,4,FALSE),""))</f>
      </c>
      <c r="G12834" s="84">
        <f>IF($E12834="","",IFERROR(VLOOKUP(TRIM(E12834&amp;""),'Référentiel Articles'!$A$2:$F$634,5,FALSE),""))</f>
      </c>
      <c r="H12834" s="85" t="str">
        <v/>
      </c>
      <c r="I12834" s="84">
        <f>IF($E12834="","",IFERROR(VLOOKUP(TRIM(E12834&amp;""),'Référentiel Articles'!$A$2:$F$634,6,FALSE),""))</f>
      </c>
      <c r="J12834" s="90">
        <f>IF(OR($E12834="",$H12834=""),"",$H12834*$I12834)</f>
      </c>
      <c r="K12834" s="87" t="str">
        <v/>
      </c>
    </row>
    <row r="12835">
      <c r="A12835" s="74" t="str">
        <v/>
      </c>
      <c r="B12835" s="74" t="str">
        <v/>
      </c>
      <c r="C12835" s="75">
        <f>IF($E12835="","",IFERROR(VLOOKUP(TRIM(E12835&amp;""),'Référentiel Articles'!$A$2:$F$634,2,FALSE),""))</f>
      </c>
      <c r="D12835" s="75">
        <f>IF($E12835="","",IFERROR(VLOOKUP(TRIM(E12835&amp;""),'Référentiel Articles'!$A$2:$F$634,3,FALSE),""))</f>
      </c>
      <c r="E12835" s="74" t="str">
        <v/>
      </c>
      <c r="F12835" s="75">
        <f>IF($E12835="","",IFERROR(VLOOKUP(TRIM(E12835&amp;""),'Référentiel Articles'!$A$2:$F$634,4,FALSE),""))</f>
      </c>
      <c r="G12835" s="76">
        <f>IF($E12835="","",IFERROR(VLOOKUP(TRIM(E12835&amp;""),'Référentiel Articles'!$A$2:$F$634,5,FALSE),""))</f>
      </c>
      <c r="H12835" s="77" t="str">
        <v/>
      </c>
      <c r="I12835" s="76">
        <f>IF($E12835="","",IFERROR(VLOOKUP(TRIM(E12835&amp;""),'Référentiel Articles'!$A$2:$F$634,6,FALSE),""))</f>
      </c>
      <c r="J12835" s="78">
        <f>IF(OR($E12835="",$H12835=""),"",$H12835*$I12835)</f>
      </c>
      <c r="K12835" s="79" t="str">
        <v/>
      </c>
    </row>
    <row r="12836">
      <c r="A12836" s="81" t="str">
        <v/>
      </c>
      <c r="B12836" s="81" t="str">
        <v/>
      </c>
      <c r="C12836" s="83">
        <f>IF($E12836="","",IFERROR(VLOOKUP(TRIM(E12836&amp;""),'Référentiel Articles'!$A$2:$F$634,2,FALSE),""))</f>
      </c>
      <c r="D12836" s="83">
        <f>IF($E12836="","",IFERROR(VLOOKUP(TRIM(E12836&amp;""),'Référentiel Articles'!$A$2:$F$634,3,FALSE),""))</f>
      </c>
      <c r="E12836" s="81" t="str">
        <v/>
      </c>
      <c r="F12836" s="83">
        <f>IF($E12836="","",IFERROR(VLOOKUP(TRIM(E12836&amp;""),'Référentiel Articles'!$A$2:$F$634,4,FALSE),""))</f>
      </c>
      <c r="G12836" s="84">
        <f>IF($E12836="","",IFERROR(VLOOKUP(TRIM(E12836&amp;""),'Référentiel Articles'!$A$2:$F$634,5,FALSE),""))</f>
      </c>
      <c r="H12836" s="85" t="str">
        <v/>
      </c>
      <c r="I12836" s="84">
        <f>IF($E12836="","",IFERROR(VLOOKUP(TRIM(E12836&amp;""),'Référentiel Articles'!$A$2:$F$634,6,FALSE),""))</f>
      </c>
      <c r="J12836" s="90">
        <f>IF(OR($E12836="",$H12836=""),"",$H12836*$I12836)</f>
      </c>
      <c r="K12836" s="87" t="str">
        <v/>
      </c>
    </row>
    <row r="12837">
      <c r="A12837" s="74" t="str">
        <v/>
      </c>
      <c r="B12837" s="74" t="str">
        <v/>
      </c>
      <c r="C12837" s="75">
        <f>IF($E12837="","",IFERROR(VLOOKUP(TRIM(E12837&amp;""),'Référentiel Articles'!$A$2:$F$634,2,FALSE),""))</f>
      </c>
      <c r="D12837" s="75">
        <f>IF($E12837="","",IFERROR(VLOOKUP(TRIM(E12837&amp;""),'Référentiel Articles'!$A$2:$F$634,3,FALSE),""))</f>
      </c>
      <c r="E12837" s="74" t="str">
        <v/>
      </c>
      <c r="F12837" s="75">
        <f>IF($E12837="","",IFERROR(VLOOKUP(TRIM(E12837&amp;""),'Référentiel Articles'!$A$2:$F$634,4,FALSE),""))</f>
      </c>
      <c r="G12837" s="76">
        <f>IF($E12837="","",IFERROR(VLOOKUP(TRIM(E12837&amp;""),'Référentiel Articles'!$A$2:$F$634,5,FALSE),""))</f>
      </c>
      <c r="H12837" s="77" t="str">
        <v/>
      </c>
      <c r="I12837" s="76">
        <f>IF($E12837="","",IFERROR(VLOOKUP(TRIM(E12837&amp;""),'Référentiel Articles'!$A$2:$F$634,6,FALSE),""))</f>
      </c>
      <c r="J12837" s="78">
        <f>IF(OR($E12837="",$H12837=""),"",$H12837*$I12837)</f>
      </c>
      <c r="K12837" s="79" t="str">
        <v/>
      </c>
    </row>
    <row r="12838">
      <c r="A12838" s="81" t="str">
        <v/>
      </c>
      <c r="B12838" s="81" t="str">
        <v/>
      </c>
      <c r="C12838" s="83">
        <f>IF($E12838="","",IFERROR(VLOOKUP(TRIM(E12838&amp;""),'Référentiel Articles'!$A$2:$F$634,2,FALSE),""))</f>
      </c>
      <c r="D12838" s="83">
        <f>IF($E12838="","",IFERROR(VLOOKUP(TRIM(E12838&amp;""),'Référentiel Articles'!$A$2:$F$634,3,FALSE),""))</f>
      </c>
      <c r="E12838" s="81" t="str">
        <v/>
      </c>
      <c r="F12838" s="83">
        <f>IF($E12838="","",IFERROR(VLOOKUP(TRIM(E12838&amp;""),'Référentiel Articles'!$A$2:$F$634,4,FALSE),""))</f>
      </c>
      <c r="G12838" s="84">
        <f>IF($E12838="","",IFERROR(VLOOKUP(TRIM(E12838&amp;""),'Référentiel Articles'!$A$2:$F$634,5,FALSE),""))</f>
      </c>
      <c r="H12838" s="85" t="str">
        <v/>
      </c>
      <c r="I12838" s="84">
        <f>IF($E12838="","",IFERROR(VLOOKUP(TRIM(E12838&amp;""),'Référentiel Articles'!$A$2:$F$634,6,FALSE),""))</f>
      </c>
      <c r="J12838" s="90">
        <f>IF(OR($E12838="",$H12838=""),"",$H12838*$I12838)</f>
      </c>
      <c r="K12838" s="87" t="str">
        <v/>
      </c>
    </row>
    <row r="12839">
      <c r="A12839" s="74" t="str">
        <v/>
      </c>
      <c r="B12839" s="74" t="str">
        <v/>
      </c>
      <c r="C12839" s="75">
        <f>IF($E12839="","",IFERROR(VLOOKUP(TRIM(E12839&amp;""),'Référentiel Articles'!$A$2:$F$634,2,FALSE),""))</f>
      </c>
      <c r="D12839" s="75">
        <f>IF($E12839="","",IFERROR(VLOOKUP(TRIM(E12839&amp;""),'Référentiel Articles'!$A$2:$F$634,3,FALSE),""))</f>
      </c>
      <c r="E12839" s="74" t="str">
        <v/>
      </c>
      <c r="F12839" s="75">
        <f>IF($E12839="","",IFERROR(VLOOKUP(TRIM(E12839&amp;""),'Référentiel Articles'!$A$2:$F$634,4,FALSE),""))</f>
      </c>
      <c r="G12839" s="76">
        <f>IF($E12839="","",IFERROR(VLOOKUP(TRIM(E12839&amp;""),'Référentiel Articles'!$A$2:$F$634,5,FALSE),""))</f>
      </c>
      <c r="H12839" s="77" t="str">
        <v/>
      </c>
      <c r="I12839" s="76">
        <f>IF($E12839="","",IFERROR(VLOOKUP(TRIM(E12839&amp;""),'Référentiel Articles'!$A$2:$F$634,6,FALSE),""))</f>
      </c>
      <c r="J12839" s="78">
        <f>IF(OR($E12839="",$H12839=""),"",$H12839*$I12839)</f>
      </c>
      <c r="K12839" s="79" t="str">
        <v/>
      </c>
    </row>
    <row r="12840">
      <c r="A12840" s="81" t="str">
        <v/>
      </c>
      <c r="B12840" s="81" t="str">
        <v/>
      </c>
      <c r="C12840" s="83">
        <f>IF($E12840="","",IFERROR(VLOOKUP(TRIM(E12840&amp;""),'Référentiel Articles'!$A$2:$F$634,2,FALSE),""))</f>
      </c>
      <c r="D12840" s="83">
        <f>IF($E12840="","",IFERROR(VLOOKUP(TRIM(E12840&amp;""),'Référentiel Articles'!$A$2:$F$634,3,FALSE),""))</f>
      </c>
      <c r="E12840" s="81" t="str">
        <v/>
      </c>
      <c r="F12840" s="83">
        <f>IF($E12840="","",IFERROR(VLOOKUP(TRIM(E12840&amp;""),'Référentiel Articles'!$A$2:$F$634,4,FALSE),""))</f>
      </c>
      <c r="G12840" s="84">
        <f>IF($E12840="","",IFERROR(VLOOKUP(TRIM(E12840&amp;""),'Référentiel Articles'!$A$2:$F$634,5,FALSE),""))</f>
      </c>
      <c r="H12840" s="85" t="str">
        <v/>
      </c>
      <c r="I12840" s="84">
        <f>IF($E12840="","",IFERROR(VLOOKUP(TRIM(E12840&amp;""),'Référentiel Articles'!$A$2:$F$634,6,FALSE),""))</f>
      </c>
      <c r="J12840" s="90">
        <f>IF(OR($E12840="",$H12840=""),"",$H12840*$I12840)</f>
      </c>
      <c r="K12840" s="87" t="str">
        <v/>
      </c>
    </row>
    <row r="12841">
      <c r="A12841" s="74" t="str">
        <v/>
      </c>
      <c r="B12841" s="74" t="str">
        <v/>
      </c>
      <c r="C12841" s="75">
        <f>IF($E12841="","",IFERROR(VLOOKUP(TRIM(E12841&amp;""),'Référentiel Articles'!$A$2:$F$634,2,FALSE),""))</f>
      </c>
      <c r="D12841" s="75">
        <f>IF($E12841="","",IFERROR(VLOOKUP(TRIM(E12841&amp;""),'Référentiel Articles'!$A$2:$F$634,3,FALSE),""))</f>
      </c>
      <c r="E12841" s="74" t="str">
        <v/>
      </c>
      <c r="F12841" s="75">
        <f>IF($E12841="","",IFERROR(VLOOKUP(TRIM(E12841&amp;""),'Référentiel Articles'!$A$2:$F$634,4,FALSE),""))</f>
      </c>
      <c r="G12841" s="76">
        <f>IF($E12841="","",IFERROR(VLOOKUP(TRIM(E12841&amp;""),'Référentiel Articles'!$A$2:$F$634,5,FALSE),""))</f>
      </c>
      <c r="H12841" s="77" t="str">
        <v/>
      </c>
      <c r="I12841" s="76">
        <f>IF($E12841="","",IFERROR(VLOOKUP(TRIM(E12841&amp;""),'Référentiel Articles'!$A$2:$F$634,6,FALSE),""))</f>
      </c>
      <c r="J12841" s="78">
        <f>IF(OR($E12841="",$H12841=""),"",$H12841*$I12841)</f>
      </c>
      <c r="K12841" s="79" t="str">
        <v/>
      </c>
    </row>
    <row r="12842">
      <c r="A12842" s="81" t="str">
        <v/>
      </c>
      <c r="B12842" s="81" t="str">
        <v/>
      </c>
      <c r="C12842" s="83">
        <f>IF($E12842="","",IFERROR(VLOOKUP(TRIM(E12842&amp;""),'Référentiel Articles'!$A$2:$F$634,2,FALSE),""))</f>
      </c>
      <c r="D12842" s="83">
        <f>IF($E12842="","",IFERROR(VLOOKUP(TRIM(E12842&amp;""),'Référentiel Articles'!$A$2:$F$634,3,FALSE),""))</f>
      </c>
      <c r="E12842" s="81" t="str">
        <v/>
      </c>
      <c r="F12842" s="83">
        <f>IF($E12842="","",IFERROR(VLOOKUP(TRIM(E12842&amp;""),'Référentiel Articles'!$A$2:$F$634,4,FALSE),""))</f>
      </c>
      <c r="G12842" s="84">
        <f>IF($E12842="","",IFERROR(VLOOKUP(TRIM(E12842&amp;""),'Référentiel Articles'!$A$2:$F$634,5,FALSE),""))</f>
      </c>
      <c r="H12842" s="85" t="str">
        <v/>
      </c>
      <c r="I12842" s="84">
        <f>IF($E12842="","",IFERROR(VLOOKUP(TRIM(E12842&amp;""),'Référentiel Articles'!$A$2:$F$634,6,FALSE),""))</f>
      </c>
      <c r="J12842" s="90">
        <f>IF(OR($E12842="",$H12842=""),"",$H12842*$I12842)</f>
      </c>
      <c r="K12842" s="87" t="str">
        <v/>
      </c>
    </row>
    <row r="12843">
      <c r="A12843" s="74" t="str">
        <v/>
      </c>
      <c r="B12843" s="74" t="str">
        <v/>
      </c>
      <c r="C12843" s="75">
        <f>IF($E12843="","",IFERROR(VLOOKUP(TRIM(E12843&amp;""),'Référentiel Articles'!$A$2:$F$634,2,FALSE),""))</f>
      </c>
      <c r="D12843" s="75">
        <f>IF($E12843="","",IFERROR(VLOOKUP(TRIM(E12843&amp;""),'Référentiel Articles'!$A$2:$F$634,3,FALSE),""))</f>
      </c>
      <c r="E12843" s="74" t="str">
        <v/>
      </c>
      <c r="F12843" s="75">
        <f>IF($E12843="","",IFERROR(VLOOKUP(TRIM(E12843&amp;""),'Référentiel Articles'!$A$2:$F$634,4,FALSE),""))</f>
      </c>
      <c r="G12843" s="76">
        <f>IF($E12843="","",IFERROR(VLOOKUP(TRIM(E12843&amp;""),'Référentiel Articles'!$A$2:$F$634,5,FALSE),""))</f>
      </c>
      <c r="H12843" s="77" t="str">
        <v/>
      </c>
      <c r="I12843" s="76">
        <f>IF($E12843="","",IFERROR(VLOOKUP(TRIM(E12843&amp;""),'Référentiel Articles'!$A$2:$F$634,6,FALSE),""))</f>
      </c>
      <c r="J12843" s="78">
        <f>IF(OR($E12843="",$H12843=""),"",$H12843*$I12843)</f>
      </c>
      <c r="K12843" s="79" t="str">
        <v/>
      </c>
    </row>
    <row r="12844">
      <c r="A12844" s="81" t="str">
        <v/>
      </c>
      <c r="B12844" s="81" t="str">
        <v/>
      </c>
      <c r="C12844" s="83">
        <f>IF($E12844="","",IFERROR(VLOOKUP(TRIM(E12844&amp;""),'Référentiel Articles'!$A$2:$F$634,2,FALSE),""))</f>
      </c>
      <c r="D12844" s="83">
        <f>IF($E12844="","",IFERROR(VLOOKUP(TRIM(E12844&amp;""),'Référentiel Articles'!$A$2:$F$634,3,FALSE),""))</f>
      </c>
      <c r="E12844" s="81" t="str">
        <v/>
      </c>
      <c r="F12844" s="83">
        <f>IF($E12844="","",IFERROR(VLOOKUP(TRIM(E12844&amp;""),'Référentiel Articles'!$A$2:$F$634,4,FALSE),""))</f>
      </c>
      <c r="G12844" s="84">
        <f>IF($E12844="","",IFERROR(VLOOKUP(TRIM(E12844&amp;""),'Référentiel Articles'!$A$2:$F$634,5,FALSE),""))</f>
      </c>
      <c r="H12844" s="85" t="str">
        <v/>
      </c>
      <c r="I12844" s="84">
        <f>IF($E12844="","",IFERROR(VLOOKUP(TRIM(E12844&amp;""),'Référentiel Articles'!$A$2:$F$634,6,FALSE),""))</f>
      </c>
      <c r="J12844" s="90">
        <f>IF(OR($E12844="",$H12844=""),"",$H12844*$I12844)</f>
      </c>
      <c r="K12844" s="87" t="str">
        <v/>
      </c>
    </row>
    <row r="12845">
      <c r="A12845" s="74" t="str">
        <v/>
      </c>
      <c r="B12845" s="74" t="str">
        <v/>
      </c>
      <c r="C12845" s="75">
        <f>IF($E12845="","",IFERROR(VLOOKUP(TRIM(E12845&amp;""),'Référentiel Articles'!$A$2:$F$634,2,FALSE),""))</f>
      </c>
      <c r="D12845" s="75">
        <f>IF($E12845="","",IFERROR(VLOOKUP(TRIM(E12845&amp;""),'Référentiel Articles'!$A$2:$F$634,3,FALSE),""))</f>
      </c>
      <c r="E12845" s="74" t="str">
        <v/>
      </c>
      <c r="F12845" s="75">
        <f>IF($E12845="","",IFERROR(VLOOKUP(TRIM(E12845&amp;""),'Référentiel Articles'!$A$2:$F$634,4,FALSE),""))</f>
      </c>
      <c r="G12845" s="76">
        <f>IF($E12845="","",IFERROR(VLOOKUP(TRIM(E12845&amp;""),'Référentiel Articles'!$A$2:$F$634,5,FALSE),""))</f>
      </c>
      <c r="H12845" s="77" t="str">
        <v/>
      </c>
      <c r="I12845" s="76">
        <f>IF($E12845="","",IFERROR(VLOOKUP(TRIM(E12845&amp;""),'Référentiel Articles'!$A$2:$F$634,6,FALSE),""))</f>
      </c>
      <c r="J12845" s="78">
        <f>IF(OR($E12845="",$H12845=""),"",$H12845*$I12845)</f>
      </c>
      <c r="K12845" s="79" t="str">
        <v/>
      </c>
    </row>
    <row r="12846">
      <c r="A12846" s="81" t="str">
        <v/>
      </c>
      <c r="B12846" s="81" t="str">
        <v/>
      </c>
      <c r="C12846" s="83">
        <f>IF($E12846="","",IFERROR(VLOOKUP(TRIM(E12846&amp;""),'Référentiel Articles'!$A$2:$F$634,2,FALSE),""))</f>
      </c>
      <c r="D12846" s="83">
        <f>IF($E12846="","",IFERROR(VLOOKUP(TRIM(E12846&amp;""),'Référentiel Articles'!$A$2:$F$634,3,FALSE),""))</f>
      </c>
      <c r="E12846" s="81" t="str">
        <v/>
      </c>
      <c r="F12846" s="83">
        <f>IF($E12846="","",IFERROR(VLOOKUP(TRIM(E12846&amp;""),'Référentiel Articles'!$A$2:$F$634,4,FALSE),""))</f>
      </c>
      <c r="G12846" s="84">
        <f>IF($E12846="","",IFERROR(VLOOKUP(TRIM(E12846&amp;""),'Référentiel Articles'!$A$2:$F$634,5,FALSE),""))</f>
      </c>
      <c r="H12846" s="85" t="str">
        <v/>
      </c>
      <c r="I12846" s="84">
        <f>IF($E12846="","",IFERROR(VLOOKUP(TRIM(E12846&amp;""),'Référentiel Articles'!$A$2:$F$634,6,FALSE),""))</f>
      </c>
      <c r="J12846" s="90">
        <f>IF(OR($E12846="",$H12846=""),"",$H12846*$I12846)</f>
      </c>
      <c r="K12846" s="87" t="str">
        <v/>
      </c>
    </row>
    <row r="12847">
      <c r="A12847" s="74" t="str">
        <v/>
      </c>
      <c r="B12847" s="74" t="str">
        <v/>
      </c>
      <c r="C12847" s="75">
        <f>IF($E12847="","",IFERROR(VLOOKUP(TRIM(E12847&amp;""),'Référentiel Articles'!$A$2:$F$634,2,FALSE),""))</f>
      </c>
      <c r="D12847" s="75">
        <f>IF($E12847="","",IFERROR(VLOOKUP(TRIM(E12847&amp;""),'Référentiel Articles'!$A$2:$F$634,3,FALSE),""))</f>
      </c>
      <c r="E12847" s="74" t="str">
        <v/>
      </c>
      <c r="F12847" s="75">
        <f>IF($E12847="","",IFERROR(VLOOKUP(TRIM(E12847&amp;""),'Référentiel Articles'!$A$2:$F$634,4,FALSE),""))</f>
      </c>
      <c r="G12847" s="76">
        <f>IF($E12847="","",IFERROR(VLOOKUP(TRIM(E12847&amp;""),'Référentiel Articles'!$A$2:$F$634,5,FALSE),""))</f>
      </c>
      <c r="H12847" s="77" t="str">
        <v/>
      </c>
      <c r="I12847" s="76">
        <f>IF($E12847="","",IFERROR(VLOOKUP(TRIM(E12847&amp;""),'Référentiel Articles'!$A$2:$F$634,6,FALSE),""))</f>
      </c>
      <c r="J12847" s="78">
        <f>IF(OR($E12847="",$H12847=""),"",$H12847*$I12847)</f>
      </c>
      <c r="K12847" s="79" t="str">
        <v/>
      </c>
    </row>
    <row r="12848">
      <c r="A12848" s="81" t="str">
        <v/>
      </c>
      <c r="B12848" s="81" t="str">
        <v/>
      </c>
      <c r="C12848" s="83">
        <f>IF($E12848="","",IFERROR(VLOOKUP(TRIM(E12848&amp;""),'Référentiel Articles'!$A$2:$F$634,2,FALSE),""))</f>
      </c>
      <c r="D12848" s="83">
        <f>IF($E12848="","",IFERROR(VLOOKUP(TRIM(E12848&amp;""),'Référentiel Articles'!$A$2:$F$634,3,FALSE),""))</f>
      </c>
      <c r="E12848" s="81" t="str">
        <v/>
      </c>
      <c r="F12848" s="83">
        <f>IF($E12848="","",IFERROR(VLOOKUP(TRIM(E12848&amp;""),'Référentiel Articles'!$A$2:$F$634,4,FALSE),""))</f>
      </c>
      <c r="G12848" s="84">
        <f>IF($E12848="","",IFERROR(VLOOKUP(TRIM(E12848&amp;""),'Référentiel Articles'!$A$2:$F$634,5,FALSE),""))</f>
      </c>
      <c r="H12848" s="85" t="str">
        <v/>
      </c>
      <c r="I12848" s="84">
        <f>IF($E12848="","",IFERROR(VLOOKUP(TRIM(E12848&amp;""),'Référentiel Articles'!$A$2:$F$634,6,FALSE),""))</f>
      </c>
      <c r="J12848" s="90">
        <f>IF(OR($E12848="",$H12848=""),"",$H12848*$I12848)</f>
      </c>
      <c r="K12848" s="87" t="str">
        <v/>
      </c>
    </row>
    <row r="12849">
      <c r="A12849" s="74" t="str">
        <v/>
      </c>
      <c r="B12849" s="74" t="str">
        <v/>
      </c>
      <c r="C12849" s="75">
        <f>IF($E12849="","",IFERROR(VLOOKUP(TRIM(E12849&amp;""),'Référentiel Articles'!$A$2:$F$634,2,FALSE),""))</f>
      </c>
      <c r="D12849" s="75">
        <f>IF($E12849="","",IFERROR(VLOOKUP(TRIM(E12849&amp;""),'Référentiel Articles'!$A$2:$F$634,3,FALSE),""))</f>
      </c>
      <c r="E12849" s="74" t="str">
        <v/>
      </c>
      <c r="F12849" s="75">
        <f>IF($E12849="","",IFERROR(VLOOKUP(TRIM(E12849&amp;""),'Référentiel Articles'!$A$2:$F$634,4,FALSE),""))</f>
      </c>
      <c r="G12849" s="76">
        <f>IF($E12849="","",IFERROR(VLOOKUP(TRIM(E12849&amp;""),'Référentiel Articles'!$A$2:$F$634,5,FALSE),""))</f>
      </c>
      <c r="H12849" s="77" t="str">
        <v/>
      </c>
      <c r="I12849" s="76">
        <f>IF($E12849="","",IFERROR(VLOOKUP(TRIM(E12849&amp;""),'Référentiel Articles'!$A$2:$F$634,6,FALSE),""))</f>
      </c>
      <c r="J12849" s="78">
        <f>IF(OR($E12849="",$H12849=""),"",$H12849*$I12849)</f>
      </c>
      <c r="K12849" s="79" t="str">
        <v/>
      </c>
    </row>
    <row r="12850">
      <c r="A12850" s="81" t="str">
        <v/>
      </c>
      <c r="B12850" s="81" t="str">
        <v/>
      </c>
      <c r="C12850" s="83">
        <f>IF($E12850="","",IFERROR(VLOOKUP(TRIM(E12850&amp;""),'Référentiel Articles'!$A$2:$F$634,2,FALSE),""))</f>
      </c>
      <c r="D12850" s="83">
        <f>IF($E12850="","",IFERROR(VLOOKUP(TRIM(E12850&amp;""),'Référentiel Articles'!$A$2:$F$634,3,FALSE),""))</f>
      </c>
      <c r="E12850" s="81" t="str">
        <v/>
      </c>
      <c r="F12850" s="83">
        <f>IF($E12850="","",IFERROR(VLOOKUP(TRIM(E12850&amp;""),'Référentiel Articles'!$A$2:$F$634,4,FALSE),""))</f>
      </c>
      <c r="G12850" s="84">
        <f>IF($E12850="","",IFERROR(VLOOKUP(TRIM(E12850&amp;""),'Référentiel Articles'!$A$2:$F$634,5,FALSE),""))</f>
      </c>
      <c r="H12850" s="85" t="str">
        <v/>
      </c>
      <c r="I12850" s="84">
        <f>IF($E12850="","",IFERROR(VLOOKUP(TRIM(E12850&amp;""),'Référentiel Articles'!$A$2:$F$634,6,FALSE),""))</f>
      </c>
      <c r="J12850" s="90">
        <f>IF(OR($E12850="",$H12850=""),"",$H12850*$I12850)</f>
      </c>
      <c r="K12850" s="87" t="str">
        <v/>
      </c>
    </row>
    <row r="12851">
      <c r="A12851" s="74" t="str">
        <v/>
      </c>
      <c r="B12851" s="74" t="str">
        <v/>
      </c>
      <c r="C12851" s="75">
        <f>IF($E12851="","",IFERROR(VLOOKUP(TRIM(E12851&amp;""),'Référentiel Articles'!$A$2:$F$634,2,FALSE),""))</f>
      </c>
      <c r="D12851" s="75">
        <f>IF($E12851="","",IFERROR(VLOOKUP(TRIM(E12851&amp;""),'Référentiel Articles'!$A$2:$F$634,3,FALSE),""))</f>
      </c>
      <c r="E12851" s="74" t="str">
        <v/>
      </c>
      <c r="F12851" s="75">
        <f>IF($E12851="","",IFERROR(VLOOKUP(TRIM(E12851&amp;""),'Référentiel Articles'!$A$2:$F$634,4,FALSE),""))</f>
      </c>
      <c r="G12851" s="76">
        <f>IF($E12851="","",IFERROR(VLOOKUP(TRIM(E12851&amp;""),'Référentiel Articles'!$A$2:$F$634,5,FALSE),""))</f>
      </c>
      <c r="H12851" s="77" t="str">
        <v/>
      </c>
      <c r="I12851" s="76">
        <f>IF($E12851="","",IFERROR(VLOOKUP(TRIM(E12851&amp;""),'Référentiel Articles'!$A$2:$F$634,6,FALSE),""))</f>
      </c>
      <c r="J12851" s="78">
        <f>IF(OR($E12851="",$H12851=""),"",$H12851*$I12851)</f>
      </c>
      <c r="K12851" s="79" t="str">
        <v/>
      </c>
    </row>
    <row r="12852">
      <c r="A12852" s="81" t="str">
        <v/>
      </c>
      <c r="B12852" s="81" t="str">
        <v/>
      </c>
      <c r="C12852" s="83">
        <f>IF($E12852="","",IFERROR(VLOOKUP(TRIM(E12852&amp;""),'Référentiel Articles'!$A$2:$F$634,2,FALSE),""))</f>
      </c>
      <c r="D12852" s="83">
        <f>IF($E12852="","",IFERROR(VLOOKUP(TRIM(E12852&amp;""),'Référentiel Articles'!$A$2:$F$634,3,FALSE),""))</f>
      </c>
      <c r="E12852" s="81" t="str">
        <v/>
      </c>
      <c r="F12852" s="83">
        <f>IF($E12852="","",IFERROR(VLOOKUP(TRIM(E12852&amp;""),'Référentiel Articles'!$A$2:$F$634,4,FALSE),""))</f>
      </c>
      <c r="G12852" s="84">
        <f>IF($E12852="","",IFERROR(VLOOKUP(TRIM(E12852&amp;""),'Référentiel Articles'!$A$2:$F$634,5,FALSE),""))</f>
      </c>
      <c r="H12852" s="85" t="str">
        <v/>
      </c>
      <c r="I12852" s="84">
        <f>IF($E12852="","",IFERROR(VLOOKUP(TRIM(E12852&amp;""),'Référentiel Articles'!$A$2:$F$634,6,FALSE),""))</f>
      </c>
      <c r="J12852" s="90">
        <f>IF(OR($E12852="",$H12852=""),"",$H12852*$I12852)</f>
      </c>
      <c r="K12852" s="87" t="str">
        <v/>
      </c>
    </row>
    <row r="12853">
      <c r="A12853" s="74" t="str">
        <v/>
      </c>
      <c r="B12853" s="74" t="str">
        <v/>
      </c>
      <c r="C12853" s="75">
        <f>IF($E12853="","",IFERROR(VLOOKUP(TRIM(E12853&amp;""),'Référentiel Articles'!$A$2:$F$634,2,FALSE),""))</f>
      </c>
      <c r="D12853" s="75">
        <f>IF($E12853="","",IFERROR(VLOOKUP(TRIM(E12853&amp;""),'Référentiel Articles'!$A$2:$F$634,3,FALSE),""))</f>
      </c>
      <c r="E12853" s="74" t="str">
        <v/>
      </c>
      <c r="F12853" s="75">
        <f>IF($E12853="","",IFERROR(VLOOKUP(TRIM(E12853&amp;""),'Référentiel Articles'!$A$2:$F$634,4,FALSE),""))</f>
      </c>
      <c r="G12853" s="76">
        <f>IF($E12853="","",IFERROR(VLOOKUP(TRIM(E12853&amp;""),'Référentiel Articles'!$A$2:$F$634,5,FALSE),""))</f>
      </c>
      <c r="H12853" s="77" t="str">
        <v/>
      </c>
      <c r="I12853" s="76">
        <f>IF($E12853="","",IFERROR(VLOOKUP(TRIM(E12853&amp;""),'Référentiel Articles'!$A$2:$F$634,6,FALSE),""))</f>
      </c>
      <c r="J12853" s="78">
        <f>IF(OR($E12853="",$H12853=""),"",$H12853*$I12853)</f>
      </c>
      <c r="K12853" s="79" t="str">
        <v/>
      </c>
    </row>
    <row r="12854">
      <c r="A12854" s="81" t="str">
        <v/>
      </c>
      <c r="B12854" s="81" t="str">
        <v/>
      </c>
      <c r="C12854" s="83">
        <f>IF($E12854="","",IFERROR(VLOOKUP(TRIM(E12854&amp;""),'Référentiel Articles'!$A$2:$F$634,2,FALSE),""))</f>
      </c>
      <c r="D12854" s="83">
        <f>IF($E12854="","",IFERROR(VLOOKUP(TRIM(E12854&amp;""),'Référentiel Articles'!$A$2:$F$634,3,FALSE),""))</f>
      </c>
      <c r="E12854" s="81" t="str">
        <v/>
      </c>
      <c r="F12854" s="83">
        <f>IF($E12854="","",IFERROR(VLOOKUP(TRIM(E12854&amp;""),'Référentiel Articles'!$A$2:$F$634,4,FALSE),""))</f>
      </c>
      <c r="G12854" s="84">
        <f>IF($E12854="","",IFERROR(VLOOKUP(TRIM(E12854&amp;""),'Référentiel Articles'!$A$2:$F$634,5,FALSE),""))</f>
      </c>
      <c r="H12854" s="85" t="str">
        <v/>
      </c>
      <c r="I12854" s="84">
        <f>IF($E12854="","",IFERROR(VLOOKUP(TRIM(E12854&amp;""),'Référentiel Articles'!$A$2:$F$634,6,FALSE),""))</f>
      </c>
      <c r="J12854" s="90">
        <f>IF(OR($E12854="",$H12854=""),"",$H12854*$I12854)</f>
      </c>
      <c r="K12854" s="87" t="str">
        <v/>
      </c>
    </row>
    <row r="12855">
      <c r="A12855" s="74" t="str">
        <v/>
      </c>
      <c r="B12855" s="74" t="str">
        <v/>
      </c>
      <c r="C12855" s="75">
        <f>IF($E12855="","",IFERROR(VLOOKUP(TRIM(E12855&amp;""),'Référentiel Articles'!$A$2:$F$634,2,FALSE),""))</f>
      </c>
      <c r="D12855" s="75">
        <f>IF($E12855="","",IFERROR(VLOOKUP(TRIM(E12855&amp;""),'Référentiel Articles'!$A$2:$F$634,3,FALSE),""))</f>
      </c>
      <c r="E12855" s="74" t="str">
        <v/>
      </c>
      <c r="F12855" s="75">
        <f>IF($E12855="","",IFERROR(VLOOKUP(TRIM(E12855&amp;""),'Référentiel Articles'!$A$2:$F$634,4,FALSE),""))</f>
      </c>
      <c r="G12855" s="76">
        <f>IF($E12855="","",IFERROR(VLOOKUP(TRIM(E12855&amp;""),'Référentiel Articles'!$A$2:$F$634,5,FALSE),""))</f>
      </c>
      <c r="H12855" s="77" t="str">
        <v/>
      </c>
      <c r="I12855" s="76">
        <f>IF($E12855="","",IFERROR(VLOOKUP(TRIM(E12855&amp;""),'Référentiel Articles'!$A$2:$F$634,6,FALSE),""))</f>
      </c>
      <c r="J12855" s="78">
        <f>IF(OR($E12855="",$H12855=""),"",$H12855*$I12855)</f>
      </c>
      <c r="K12855" s="79" t="str">
        <v/>
      </c>
    </row>
    <row r="12856">
      <c r="A12856" s="81" t="str">
        <v/>
      </c>
      <c r="B12856" s="81" t="str">
        <v/>
      </c>
      <c r="C12856" s="83">
        <f>IF($E12856="","",IFERROR(VLOOKUP(TRIM(E12856&amp;""),'Référentiel Articles'!$A$2:$F$634,2,FALSE),""))</f>
      </c>
      <c r="D12856" s="83">
        <f>IF($E12856="","",IFERROR(VLOOKUP(TRIM(E12856&amp;""),'Référentiel Articles'!$A$2:$F$634,3,FALSE),""))</f>
      </c>
      <c r="E12856" s="81" t="str">
        <v/>
      </c>
      <c r="F12856" s="83">
        <f>IF($E12856="","",IFERROR(VLOOKUP(TRIM(E12856&amp;""),'Référentiel Articles'!$A$2:$F$634,4,FALSE),""))</f>
      </c>
      <c r="G12856" s="84">
        <f>IF($E12856="","",IFERROR(VLOOKUP(TRIM(E12856&amp;""),'Référentiel Articles'!$A$2:$F$634,5,FALSE),""))</f>
      </c>
      <c r="H12856" s="85" t="str">
        <v/>
      </c>
      <c r="I12856" s="84">
        <f>IF($E12856="","",IFERROR(VLOOKUP(TRIM(E12856&amp;""),'Référentiel Articles'!$A$2:$F$634,6,FALSE),""))</f>
      </c>
      <c r="J12856" s="90">
        <f>IF(OR($E12856="",$H12856=""),"",$H12856*$I12856)</f>
      </c>
      <c r="K12856" s="87" t="str">
        <v/>
      </c>
    </row>
    <row r="12857">
      <c r="A12857" s="74" t="str">
        <v/>
      </c>
      <c r="B12857" s="74" t="str">
        <v/>
      </c>
      <c r="C12857" s="75">
        <f>IF($E12857="","",IFERROR(VLOOKUP(TRIM(E12857&amp;""),'Référentiel Articles'!$A$2:$F$634,2,FALSE),""))</f>
      </c>
      <c r="D12857" s="75">
        <f>IF($E12857="","",IFERROR(VLOOKUP(TRIM(E12857&amp;""),'Référentiel Articles'!$A$2:$F$634,3,FALSE),""))</f>
      </c>
      <c r="E12857" s="74" t="str">
        <v/>
      </c>
      <c r="F12857" s="75">
        <f>IF($E12857="","",IFERROR(VLOOKUP(TRIM(E12857&amp;""),'Référentiel Articles'!$A$2:$F$634,4,FALSE),""))</f>
      </c>
      <c r="G12857" s="76">
        <f>IF($E12857="","",IFERROR(VLOOKUP(TRIM(E12857&amp;""),'Référentiel Articles'!$A$2:$F$634,5,FALSE),""))</f>
      </c>
      <c r="H12857" s="77" t="str">
        <v/>
      </c>
      <c r="I12857" s="76">
        <f>IF($E12857="","",IFERROR(VLOOKUP(TRIM(E12857&amp;""),'Référentiel Articles'!$A$2:$F$634,6,FALSE),""))</f>
      </c>
      <c r="J12857" s="78">
        <f>IF(OR($E12857="",$H12857=""),"",$H12857*$I12857)</f>
      </c>
      <c r="K12857" s="79" t="str">
        <v/>
      </c>
    </row>
    <row r="12858">
      <c r="A12858" s="81" t="str">
        <v/>
      </c>
      <c r="B12858" s="81" t="str">
        <v/>
      </c>
      <c r="C12858" s="83">
        <f>IF($E12858="","",IFERROR(VLOOKUP(TRIM(E12858&amp;""),'Référentiel Articles'!$A$2:$F$634,2,FALSE),""))</f>
      </c>
      <c r="D12858" s="83">
        <f>IF($E12858="","",IFERROR(VLOOKUP(TRIM(E12858&amp;""),'Référentiel Articles'!$A$2:$F$634,3,FALSE),""))</f>
      </c>
      <c r="E12858" s="81" t="str">
        <v/>
      </c>
      <c r="F12858" s="83">
        <f>IF($E12858="","",IFERROR(VLOOKUP(TRIM(E12858&amp;""),'Référentiel Articles'!$A$2:$F$634,4,FALSE),""))</f>
      </c>
      <c r="G12858" s="84">
        <f>IF($E12858="","",IFERROR(VLOOKUP(TRIM(E12858&amp;""),'Référentiel Articles'!$A$2:$F$634,5,FALSE),""))</f>
      </c>
      <c r="H12858" s="85" t="str">
        <v/>
      </c>
      <c r="I12858" s="84">
        <f>IF($E12858="","",IFERROR(VLOOKUP(TRIM(E12858&amp;""),'Référentiel Articles'!$A$2:$F$634,6,FALSE),""))</f>
      </c>
      <c r="J12858" s="90">
        <f>IF(OR($E12858="",$H12858=""),"",$H12858*$I12858)</f>
      </c>
      <c r="K12858" s="87" t="str">
        <v/>
      </c>
    </row>
    <row r="12859">
      <c r="A12859" s="74" t="str">
        <v/>
      </c>
      <c r="B12859" s="74" t="str">
        <v/>
      </c>
      <c r="C12859" s="75">
        <f>IF($E12859="","",IFERROR(VLOOKUP(TRIM(E12859&amp;""),'Référentiel Articles'!$A$2:$F$634,2,FALSE),""))</f>
      </c>
      <c r="D12859" s="75">
        <f>IF($E12859="","",IFERROR(VLOOKUP(TRIM(E12859&amp;""),'Référentiel Articles'!$A$2:$F$634,3,FALSE),""))</f>
      </c>
      <c r="E12859" s="74" t="str">
        <v/>
      </c>
      <c r="F12859" s="75">
        <f>IF($E12859="","",IFERROR(VLOOKUP(TRIM(E12859&amp;""),'Référentiel Articles'!$A$2:$F$634,4,FALSE),""))</f>
      </c>
      <c r="G12859" s="76">
        <f>IF($E12859="","",IFERROR(VLOOKUP(TRIM(E12859&amp;""),'Référentiel Articles'!$A$2:$F$634,5,FALSE),""))</f>
      </c>
      <c r="H12859" s="77" t="str">
        <v/>
      </c>
      <c r="I12859" s="76">
        <f>IF($E12859="","",IFERROR(VLOOKUP(TRIM(E12859&amp;""),'Référentiel Articles'!$A$2:$F$634,6,FALSE),""))</f>
      </c>
      <c r="J12859" s="78">
        <f>IF(OR($E12859="",$H12859=""),"",$H12859*$I12859)</f>
      </c>
      <c r="K12859" s="79" t="str">
        <v/>
      </c>
    </row>
    <row r="12860">
      <c r="A12860" s="81" t="str">
        <v/>
      </c>
      <c r="B12860" s="81" t="str">
        <v/>
      </c>
      <c r="C12860" s="83">
        <f>IF($E12860="","",IFERROR(VLOOKUP(TRIM(E12860&amp;""),'Référentiel Articles'!$A$2:$F$634,2,FALSE),""))</f>
      </c>
      <c r="D12860" s="83">
        <f>IF($E12860="","",IFERROR(VLOOKUP(TRIM(E12860&amp;""),'Référentiel Articles'!$A$2:$F$634,3,FALSE),""))</f>
      </c>
      <c r="E12860" s="81" t="str">
        <v/>
      </c>
      <c r="F12860" s="83">
        <f>IF($E12860="","",IFERROR(VLOOKUP(TRIM(E12860&amp;""),'Référentiel Articles'!$A$2:$F$634,4,FALSE),""))</f>
      </c>
      <c r="G12860" s="84">
        <f>IF($E12860="","",IFERROR(VLOOKUP(TRIM(E12860&amp;""),'Référentiel Articles'!$A$2:$F$634,5,FALSE),""))</f>
      </c>
      <c r="H12860" s="85" t="str">
        <v/>
      </c>
      <c r="I12860" s="84">
        <f>IF($E12860="","",IFERROR(VLOOKUP(TRIM(E12860&amp;""),'Référentiel Articles'!$A$2:$F$634,6,FALSE),""))</f>
      </c>
      <c r="J12860" s="90">
        <f>IF(OR($E12860="",$H12860=""),"",$H12860*$I12860)</f>
      </c>
      <c r="K12860" s="87" t="str">
        <v/>
      </c>
    </row>
    <row r="12861">
      <c r="A12861" s="74" t="str">
        <v/>
      </c>
      <c r="B12861" s="74" t="str">
        <v/>
      </c>
      <c r="C12861" s="75">
        <f>IF($E12861="","",IFERROR(VLOOKUP(TRIM(E12861&amp;""),'Référentiel Articles'!$A$2:$F$634,2,FALSE),""))</f>
      </c>
      <c r="D12861" s="75">
        <f>IF($E12861="","",IFERROR(VLOOKUP(TRIM(E12861&amp;""),'Référentiel Articles'!$A$2:$F$634,3,FALSE),""))</f>
      </c>
      <c r="E12861" s="74" t="str">
        <v/>
      </c>
      <c r="F12861" s="75">
        <f>IF($E12861="","",IFERROR(VLOOKUP(TRIM(E12861&amp;""),'Référentiel Articles'!$A$2:$F$634,4,FALSE),""))</f>
      </c>
      <c r="G12861" s="76">
        <f>IF($E12861="","",IFERROR(VLOOKUP(TRIM(E12861&amp;""),'Référentiel Articles'!$A$2:$F$634,5,FALSE),""))</f>
      </c>
      <c r="H12861" s="77" t="str">
        <v/>
      </c>
      <c r="I12861" s="76">
        <f>IF($E12861="","",IFERROR(VLOOKUP(TRIM(E12861&amp;""),'Référentiel Articles'!$A$2:$F$634,6,FALSE),""))</f>
      </c>
      <c r="J12861" s="78">
        <f>IF(OR($E12861="",$H12861=""),"",$H12861*$I12861)</f>
      </c>
      <c r="K12861" s="79" t="str">
        <v/>
      </c>
    </row>
    <row r="12862">
      <c r="A12862" s="81" t="str">
        <v/>
      </c>
      <c r="B12862" s="81" t="str">
        <v/>
      </c>
      <c r="C12862" s="83">
        <f>IF($E12862="","",IFERROR(VLOOKUP(TRIM(E12862&amp;""),'Référentiel Articles'!$A$2:$F$634,2,FALSE),""))</f>
      </c>
      <c r="D12862" s="83">
        <f>IF($E12862="","",IFERROR(VLOOKUP(TRIM(E12862&amp;""),'Référentiel Articles'!$A$2:$F$634,3,FALSE),""))</f>
      </c>
      <c r="E12862" s="81" t="str">
        <v/>
      </c>
      <c r="F12862" s="83">
        <f>IF($E12862="","",IFERROR(VLOOKUP(TRIM(E12862&amp;""),'Référentiel Articles'!$A$2:$F$634,4,FALSE),""))</f>
      </c>
      <c r="G12862" s="84">
        <f>IF($E12862="","",IFERROR(VLOOKUP(TRIM(E12862&amp;""),'Référentiel Articles'!$A$2:$F$634,5,FALSE),""))</f>
      </c>
      <c r="H12862" s="85" t="str">
        <v/>
      </c>
      <c r="I12862" s="84">
        <f>IF($E12862="","",IFERROR(VLOOKUP(TRIM(E12862&amp;""),'Référentiel Articles'!$A$2:$F$634,6,FALSE),""))</f>
      </c>
      <c r="J12862" s="90">
        <f>IF(OR($E12862="",$H12862=""),"",$H12862*$I12862)</f>
      </c>
      <c r="K12862" s="87" t="str">
        <v/>
      </c>
    </row>
    <row r="12863">
      <c r="A12863" s="74" t="str">
        <v/>
      </c>
      <c r="B12863" s="74" t="str">
        <v/>
      </c>
      <c r="C12863" s="75">
        <f>IF($E12863="","",IFERROR(VLOOKUP(TRIM(E12863&amp;""),'Référentiel Articles'!$A$2:$F$634,2,FALSE),""))</f>
      </c>
      <c r="D12863" s="75">
        <f>IF($E12863="","",IFERROR(VLOOKUP(TRIM(E12863&amp;""),'Référentiel Articles'!$A$2:$F$634,3,FALSE),""))</f>
      </c>
      <c r="E12863" s="74" t="str">
        <v/>
      </c>
      <c r="F12863" s="75">
        <f>IF($E12863="","",IFERROR(VLOOKUP(TRIM(E12863&amp;""),'Référentiel Articles'!$A$2:$F$634,4,FALSE),""))</f>
      </c>
      <c r="G12863" s="76">
        <f>IF($E12863="","",IFERROR(VLOOKUP(TRIM(E12863&amp;""),'Référentiel Articles'!$A$2:$F$634,5,FALSE),""))</f>
      </c>
      <c r="H12863" s="77" t="str">
        <v/>
      </c>
      <c r="I12863" s="76">
        <f>IF($E12863="","",IFERROR(VLOOKUP(TRIM(E12863&amp;""),'Référentiel Articles'!$A$2:$F$634,6,FALSE),""))</f>
      </c>
      <c r="J12863" s="78">
        <f>IF(OR($E12863="",$H12863=""),"",$H12863*$I12863)</f>
      </c>
      <c r="K12863" s="79" t="str">
        <v/>
      </c>
    </row>
    <row r="12864">
      <c r="A12864" s="81" t="str">
        <v/>
      </c>
      <c r="B12864" s="81" t="str">
        <v/>
      </c>
      <c r="C12864" s="83">
        <f>IF($E12864="","",IFERROR(VLOOKUP(TRIM(E12864&amp;""),'Référentiel Articles'!$A$2:$F$634,2,FALSE),""))</f>
      </c>
      <c r="D12864" s="83">
        <f>IF($E12864="","",IFERROR(VLOOKUP(TRIM(E12864&amp;""),'Référentiel Articles'!$A$2:$F$634,3,FALSE),""))</f>
      </c>
      <c r="E12864" s="81" t="str">
        <v/>
      </c>
      <c r="F12864" s="83">
        <f>IF($E12864="","",IFERROR(VLOOKUP(TRIM(E12864&amp;""),'Référentiel Articles'!$A$2:$F$634,4,FALSE),""))</f>
      </c>
      <c r="G12864" s="84">
        <f>IF($E12864="","",IFERROR(VLOOKUP(TRIM(E12864&amp;""),'Référentiel Articles'!$A$2:$F$634,5,FALSE),""))</f>
      </c>
      <c r="H12864" s="85" t="str">
        <v/>
      </c>
      <c r="I12864" s="84">
        <f>IF($E12864="","",IFERROR(VLOOKUP(TRIM(E12864&amp;""),'Référentiel Articles'!$A$2:$F$634,6,FALSE),""))</f>
      </c>
      <c r="J12864" s="90">
        <f>IF(OR($E12864="",$H12864=""),"",$H12864*$I12864)</f>
      </c>
      <c r="K12864" s="87" t="str">
        <v/>
      </c>
    </row>
    <row r="12865">
      <c r="A12865" s="74" t="str">
        <v/>
      </c>
      <c r="B12865" s="74" t="str">
        <v/>
      </c>
      <c r="C12865" s="75">
        <f>IF($E12865="","",IFERROR(VLOOKUP(TRIM(E12865&amp;""),'Référentiel Articles'!$A$2:$F$634,2,FALSE),""))</f>
      </c>
      <c r="D12865" s="75">
        <f>IF($E12865="","",IFERROR(VLOOKUP(TRIM(E12865&amp;""),'Référentiel Articles'!$A$2:$F$634,3,FALSE),""))</f>
      </c>
      <c r="E12865" s="74" t="str">
        <v/>
      </c>
      <c r="F12865" s="75">
        <f>IF($E12865="","",IFERROR(VLOOKUP(TRIM(E12865&amp;""),'Référentiel Articles'!$A$2:$F$634,4,FALSE),""))</f>
      </c>
      <c r="G12865" s="76">
        <f>IF($E12865="","",IFERROR(VLOOKUP(TRIM(E12865&amp;""),'Référentiel Articles'!$A$2:$F$634,5,FALSE),""))</f>
      </c>
      <c r="H12865" s="77" t="str">
        <v/>
      </c>
      <c r="I12865" s="76">
        <f>IF($E12865="","",IFERROR(VLOOKUP(TRIM(E12865&amp;""),'Référentiel Articles'!$A$2:$F$634,6,FALSE),""))</f>
      </c>
      <c r="J12865" s="78">
        <f>IF(OR($E12865="",$H12865=""),"",$H12865*$I12865)</f>
      </c>
      <c r="K12865" s="79" t="str">
        <v/>
      </c>
    </row>
    <row r="12866">
      <c r="A12866" s="81" t="str">
        <v/>
      </c>
      <c r="B12866" s="81" t="str">
        <v/>
      </c>
      <c r="C12866" s="83">
        <f>IF($E12866="","",IFERROR(VLOOKUP(TRIM(E12866&amp;""),'Référentiel Articles'!$A$2:$F$634,2,FALSE),""))</f>
      </c>
      <c r="D12866" s="83">
        <f>IF($E12866="","",IFERROR(VLOOKUP(TRIM(E12866&amp;""),'Référentiel Articles'!$A$2:$F$634,3,FALSE),""))</f>
      </c>
      <c r="E12866" s="81" t="str">
        <v/>
      </c>
      <c r="F12866" s="83">
        <f>IF($E12866="","",IFERROR(VLOOKUP(TRIM(E12866&amp;""),'Référentiel Articles'!$A$2:$F$634,4,FALSE),""))</f>
      </c>
      <c r="G12866" s="84">
        <f>IF($E12866="","",IFERROR(VLOOKUP(TRIM(E12866&amp;""),'Référentiel Articles'!$A$2:$F$634,5,FALSE),""))</f>
      </c>
      <c r="H12866" s="85" t="str">
        <v/>
      </c>
      <c r="I12866" s="84">
        <f>IF($E12866="","",IFERROR(VLOOKUP(TRIM(E12866&amp;""),'Référentiel Articles'!$A$2:$F$634,6,FALSE),""))</f>
      </c>
      <c r="J12866" s="90">
        <f>IF(OR($E12866="",$H12866=""),"",$H12866*$I12866)</f>
      </c>
      <c r="K12866" s="87" t="str">
        <v/>
      </c>
    </row>
    <row r="12867">
      <c r="A12867" s="74" t="str">
        <v/>
      </c>
      <c r="B12867" s="74" t="str">
        <v/>
      </c>
      <c r="C12867" s="75">
        <f>IF($E12867="","",IFERROR(VLOOKUP(TRIM(E12867&amp;""),'Référentiel Articles'!$A$2:$F$634,2,FALSE),""))</f>
      </c>
      <c r="D12867" s="75">
        <f>IF($E12867="","",IFERROR(VLOOKUP(TRIM(E12867&amp;""),'Référentiel Articles'!$A$2:$F$634,3,FALSE),""))</f>
      </c>
      <c r="E12867" s="74" t="str">
        <v/>
      </c>
      <c r="F12867" s="75">
        <f>IF($E12867="","",IFERROR(VLOOKUP(TRIM(E12867&amp;""),'Référentiel Articles'!$A$2:$F$634,4,FALSE),""))</f>
      </c>
      <c r="G12867" s="76">
        <f>IF($E12867="","",IFERROR(VLOOKUP(TRIM(E12867&amp;""),'Référentiel Articles'!$A$2:$F$634,5,FALSE),""))</f>
      </c>
      <c r="H12867" s="77" t="str">
        <v/>
      </c>
      <c r="I12867" s="76">
        <f>IF($E12867="","",IFERROR(VLOOKUP(TRIM(E12867&amp;""),'Référentiel Articles'!$A$2:$F$634,6,FALSE),""))</f>
      </c>
      <c r="J12867" s="78">
        <f>IF(OR($E12867="",$H12867=""),"",$H12867*$I12867)</f>
      </c>
      <c r="K12867" s="79" t="str">
        <v/>
      </c>
    </row>
    <row r="12868">
      <c r="A12868" s="81" t="str">
        <v/>
      </c>
      <c r="B12868" s="81" t="str">
        <v/>
      </c>
      <c r="C12868" s="83">
        <f>IF($E12868="","",IFERROR(VLOOKUP(TRIM(E12868&amp;""),'Référentiel Articles'!$A$2:$F$634,2,FALSE),""))</f>
      </c>
      <c r="D12868" s="83">
        <f>IF($E12868="","",IFERROR(VLOOKUP(TRIM(E12868&amp;""),'Référentiel Articles'!$A$2:$F$634,3,FALSE),""))</f>
      </c>
      <c r="E12868" s="81" t="str">
        <v/>
      </c>
      <c r="F12868" s="83">
        <f>IF($E12868="","",IFERROR(VLOOKUP(TRIM(E12868&amp;""),'Référentiel Articles'!$A$2:$F$634,4,FALSE),""))</f>
      </c>
      <c r="G12868" s="84">
        <f>IF($E12868="","",IFERROR(VLOOKUP(TRIM(E12868&amp;""),'Référentiel Articles'!$A$2:$F$634,5,FALSE),""))</f>
      </c>
      <c r="H12868" s="85" t="str">
        <v/>
      </c>
      <c r="I12868" s="84">
        <f>IF($E12868="","",IFERROR(VLOOKUP(TRIM(E12868&amp;""),'Référentiel Articles'!$A$2:$F$634,6,FALSE),""))</f>
      </c>
      <c r="J12868" s="90">
        <f>IF(OR($E12868="",$H12868=""),"",$H12868*$I12868)</f>
      </c>
      <c r="K12868" s="87" t="str">
        <v/>
      </c>
    </row>
    <row r="12869">
      <c r="A12869" s="74" t="str">
        <v/>
      </c>
      <c r="B12869" s="74" t="str">
        <v/>
      </c>
      <c r="C12869" s="75">
        <f>IF($E12869="","",IFERROR(VLOOKUP(TRIM(E12869&amp;""),'Référentiel Articles'!$A$2:$F$634,2,FALSE),""))</f>
      </c>
      <c r="D12869" s="75">
        <f>IF($E12869="","",IFERROR(VLOOKUP(TRIM(E12869&amp;""),'Référentiel Articles'!$A$2:$F$634,3,FALSE),""))</f>
      </c>
      <c r="E12869" s="74" t="str">
        <v/>
      </c>
      <c r="F12869" s="75">
        <f>IF($E12869="","",IFERROR(VLOOKUP(TRIM(E12869&amp;""),'Référentiel Articles'!$A$2:$F$634,4,FALSE),""))</f>
      </c>
      <c r="G12869" s="76">
        <f>IF($E12869="","",IFERROR(VLOOKUP(TRIM(E12869&amp;""),'Référentiel Articles'!$A$2:$F$634,5,FALSE),""))</f>
      </c>
      <c r="H12869" s="77" t="str">
        <v/>
      </c>
      <c r="I12869" s="76">
        <f>IF($E12869="","",IFERROR(VLOOKUP(TRIM(E12869&amp;""),'Référentiel Articles'!$A$2:$F$634,6,FALSE),""))</f>
      </c>
      <c r="J12869" s="78">
        <f>IF(OR($E12869="",$H12869=""),"",$H12869*$I12869)</f>
      </c>
      <c r="K12869" s="79" t="str">
        <v/>
      </c>
    </row>
    <row r="12870">
      <c r="A12870" s="81" t="str">
        <v/>
      </c>
      <c r="B12870" s="81" t="str">
        <v/>
      </c>
      <c r="C12870" s="83">
        <f>IF($E12870="","",IFERROR(VLOOKUP(TRIM(E12870&amp;""),'Référentiel Articles'!$A$2:$F$634,2,FALSE),""))</f>
      </c>
      <c r="D12870" s="83">
        <f>IF($E12870="","",IFERROR(VLOOKUP(TRIM(E12870&amp;""),'Référentiel Articles'!$A$2:$F$634,3,FALSE),""))</f>
      </c>
      <c r="E12870" s="81" t="str">
        <v/>
      </c>
      <c r="F12870" s="83">
        <f>IF($E12870="","",IFERROR(VLOOKUP(TRIM(E12870&amp;""),'Référentiel Articles'!$A$2:$F$634,4,FALSE),""))</f>
      </c>
      <c r="G12870" s="84">
        <f>IF($E12870="","",IFERROR(VLOOKUP(TRIM(E12870&amp;""),'Référentiel Articles'!$A$2:$F$634,5,FALSE),""))</f>
      </c>
      <c r="H12870" s="85" t="str">
        <v/>
      </c>
      <c r="I12870" s="84">
        <f>IF($E12870="","",IFERROR(VLOOKUP(TRIM(E12870&amp;""),'Référentiel Articles'!$A$2:$F$634,6,FALSE),""))</f>
      </c>
      <c r="J12870" s="90">
        <f>IF(OR($E12870="",$H12870=""),"",$H12870*$I12870)</f>
      </c>
      <c r="K12870" s="87" t="str">
        <v/>
      </c>
    </row>
    <row r="12871">
      <c r="A12871" s="74" t="str">
        <v/>
      </c>
      <c r="B12871" s="74" t="str">
        <v/>
      </c>
      <c r="C12871" s="75">
        <f>IF($E12871="","",IFERROR(VLOOKUP(TRIM(E12871&amp;""),'Référentiel Articles'!$A$2:$F$634,2,FALSE),""))</f>
      </c>
      <c r="D12871" s="75">
        <f>IF($E12871="","",IFERROR(VLOOKUP(TRIM(E12871&amp;""),'Référentiel Articles'!$A$2:$F$634,3,FALSE),""))</f>
      </c>
      <c r="E12871" s="74" t="str">
        <v/>
      </c>
      <c r="F12871" s="75">
        <f>IF($E12871="","",IFERROR(VLOOKUP(TRIM(E12871&amp;""),'Référentiel Articles'!$A$2:$F$634,4,FALSE),""))</f>
      </c>
      <c r="G12871" s="76">
        <f>IF($E12871="","",IFERROR(VLOOKUP(TRIM(E12871&amp;""),'Référentiel Articles'!$A$2:$F$634,5,FALSE),""))</f>
      </c>
      <c r="H12871" s="77" t="str">
        <v/>
      </c>
      <c r="I12871" s="76">
        <f>IF($E12871="","",IFERROR(VLOOKUP(TRIM(E12871&amp;""),'Référentiel Articles'!$A$2:$F$634,6,FALSE),""))</f>
      </c>
      <c r="J12871" s="78">
        <f>IF(OR($E12871="",$H12871=""),"",$H12871*$I12871)</f>
      </c>
      <c r="K12871" s="79" t="str">
        <v/>
      </c>
    </row>
    <row r="12872">
      <c r="A12872" s="81" t="str">
        <v/>
      </c>
      <c r="B12872" s="81" t="str">
        <v/>
      </c>
      <c r="C12872" s="83">
        <f>IF($E12872="","",IFERROR(VLOOKUP(TRIM(E12872&amp;""),'Référentiel Articles'!$A$2:$F$634,2,FALSE),""))</f>
      </c>
      <c r="D12872" s="83">
        <f>IF($E12872="","",IFERROR(VLOOKUP(TRIM(E12872&amp;""),'Référentiel Articles'!$A$2:$F$634,3,FALSE),""))</f>
      </c>
      <c r="E12872" s="81" t="str">
        <v/>
      </c>
      <c r="F12872" s="83">
        <f>IF($E12872="","",IFERROR(VLOOKUP(TRIM(E12872&amp;""),'Référentiel Articles'!$A$2:$F$634,4,FALSE),""))</f>
      </c>
      <c r="G12872" s="84">
        <f>IF($E12872="","",IFERROR(VLOOKUP(TRIM(E12872&amp;""),'Référentiel Articles'!$A$2:$F$634,5,FALSE),""))</f>
      </c>
      <c r="H12872" s="85" t="str">
        <v/>
      </c>
      <c r="I12872" s="84">
        <f>IF($E12872="","",IFERROR(VLOOKUP(TRIM(E12872&amp;""),'Référentiel Articles'!$A$2:$F$634,6,FALSE),""))</f>
      </c>
      <c r="J12872" s="90">
        <f>IF(OR($E12872="",$H12872=""),"",$H12872*$I12872)</f>
      </c>
      <c r="K12872" s="87" t="str">
        <v/>
      </c>
    </row>
    <row r="12873">
      <c r="A12873" s="74" t="str">
        <v/>
      </c>
      <c r="B12873" s="74" t="str">
        <v/>
      </c>
      <c r="C12873" s="75">
        <f>IF($E12873="","",IFERROR(VLOOKUP(TRIM(E12873&amp;""),'Référentiel Articles'!$A$2:$F$634,2,FALSE),""))</f>
      </c>
      <c r="D12873" s="75">
        <f>IF($E12873="","",IFERROR(VLOOKUP(TRIM(E12873&amp;""),'Référentiel Articles'!$A$2:$F$634,3,FALSE),""))</f>
      </c>
      <c r="E12873" s="74" t="str">
        <v/>
      </c>
      <c r="F12873" s="75">
        <f>IF($E12873="","",IFERROR(VLOOKUP(TRIM(E12873&amp;""),'Référentiel Articles'!$A$2:$F$634,4,FALSE),""))</f>
      </c>
      <c r="G12873" s="76">
        <f>IF($E12873="","",IFERROR(VLOOKUP(TRIM(E12873&amp;""),'Référentiel Articles'!$A$2:$F$634,5,FALSE),""))</f>
      </c>
      <c r="H12873" s="77" t="str">
        <v/>
      </c>
      <c r="I12873" s="76">
        <f>IF($E12873="","",IFERROR(VLOOKUP(TRIM(E12873&amp;""),'Référentiel Articles'!$A$2:$F$634,6,FALSE),""))</f>
      </c>
      <c r="J12873" s="78">
        <f>IF(OR($E12873="",$H12873=""),"",$H12873*$I12873)</f>
      </c>
      <c r="K12873" s="79" t="str">
        <v/>
      </c>
    </row>
    <row r="12874">
      <c r="A12874" s="81" t="str">
        <v/>
      </c>
      <c r="B12874" s="81" t="str">
        <v/>
      </c>
      <c r="C12874" s="83">
        <f>IF($E12874="","",IFERROR(VLOOKUP(TRIM(E12874&amp;""),'Référentiel Articles'!$A$2:$F$634,2,FALSE),""))</f>
      </c>
      <c r="D12874" s="83">
        <f>IF($E12874="","",IFERROR(VLOOKUP(TRIM(E12874&amp;""),'Référentiel Articles'!$A$2:$F$634,3,FALSE),""))</f>
      </c>
      <c r="E12874" s="81" t="str">
        <v/>
      </c>
      <c r="F12874" s="83">
        <f>IF($E12874="","",IFERROR(VLOOKUP(TRIM(E12874&amp;""),'Référentiel Articles'!$A$2:$F$634,4,FALSE),""))</f>
      </c>
      <c r="G12874" s="84">
        <f>IF($E12874="","",IFERROR(VLOOKUP(TRIM(E12874&amp;""),'Référentiel Articles'!$A$2:$F$634,5,FALSE),""))</f>
      </c>
      <c r="H12874" s="85" t="str">
        <v/>
      </c>
      <c r="I12874" s="84">
        <f>IF($E12874="","",IFERROR(VLOOKUP(TRIM(E12874&amp;""),'Référentiel Articles'!$A$2:$F$634,6,FALSE),""))</f>
      </c>
      <c r="J12874" s="90">
        <f>IF(OR($E12874="",$H12874=""),"",$H12874*$I12874)</f>
      </c>
      <c r="K12874" s="87" t="str">
        <v/>
      </c>
    </row>
    <row r="12875">
      <c r="A12875" s="74" t="str">
        <v/>
      </c>
      <c r="B12875" s="74" t="str">
        <v/>
      </c>
      <c r="C12875" s="75">
        <f>IF($E12875="","",IFERROR(VLOOKUP(TRIM(E12875&amp;""),'Référentiel Articles'!$A$2:$F$634,2,FALSE),""))</f>
      </c>
      <c r="D12875" s="75">
        <f>IF($E12875="","",IFERROR(VLOOKUP(TRIM(E12875&amp;""),'Référentiel Articles'!$A$2:$F$634,3,FALSE),""))</f>
      </c>
      <c r="E12875" s="74" t="str">
        <v/>
      </c>
      <c r="F12875" s="75">
        <f>IF($E12875="","",IFERROR(VLOOKUP(TRIM(E12875&amp;""),'Référentiel Articles'!$A$2:$F$634,4,FALSE),""))</f>
      </c>
      <c r="G12875" s="76">
        <f>IF($E12875="","",IFERROR(VLOOKUP(TRIM(E12875&amp;""),'Référentiel Articles'!$A$2:$F$634,5,FALSE),""))</f>
      </c>
      <c r="H12875" s="77" t="str">
        <v/>
      </c>
      <c r="I12875" s="76">
        <f>IF($E12875="","",IFERROR(VLOOKUP(TRIM(E12875&amp;""),'Référentiel Articles'!$A$2:$F$634,6,FALSE),""))</f>
      </c>
      <c r="J12875" s="78">
        <f>IF(OR($E12875="",$H12875=""),"",$H12875*$I12875)</f>
      </c>
      <c r="K12875" s="79" t="str">
        <v/>
      </c>
    </row>
    <row r="12876">
      <c r="A12876" s="81" t="str">
        <v/>
      </c>
      <c r="B12876" s="81" t="str">
        <v/>
      </c>
      <c r="C12876" s="83">
        <f>IF($E12876="","",IFERROR(VLOOKUP(TRIM(E12876&amp;""),'Référentiel Articles'!$A$2:$F$634,2,FALSE),""))</f>
      </c>
      <c r="D12876" s="83">
        <f>IF($E12876="","",IFERROR(VLOOKUP(TRIM(E12876&amp;""),'Référentiel Articles'!$A$2:$F$634,3,FALSE),""))</f>
      </c>
      <c r="E12876" s="81" t="str">
        <v/>
      </c>
      <c r="F12876" s="83">
        <f>IF($E12876="","",IFERROR(VLOOKUP(TRIM(E12876&amp;""),'Référentiel Articles'!$A$2:$F$634,4,FALSE),""))</f>
      </c>
      <c r="G12876" s="84">
        <f>IF($E12876="","",IFERROR(VLOOKUP(TRIM(E12876&amp;""),'Référentiel Articles'!$A$2:$F$634,5,FALSE),""))</f>
      </c>
      <c r="H12876" s="85" t="str">
        <v/>
      </c>
      <c r="I12876" s="84">
        <f>IF($E12876="","",IFERROR(VLOOKUP(TRIM(E12876&amp;""),'Référentiel Articles'!$A$2:$F$634,6,FALSE),""))</f>
      </c>
      <c r="J12876" s="90">
        <f>IF(OR($E12876="",$H12876=""),"",$H12876*$I12876)</f>
      </c>
      <c r="K12876" s="87" t="str">
        <v/>
      </c>
    </row>
    <row r="12877">
      <c r="A12877" s="74" t="str">
        <v/>
      </c>
      <c r="B12877" s="74" t="str">
        <v/>
      </c>
      <c r="C12877" s="75">
        <f>IF($E12877="","",IFERROR(VLOOKUP(TRIM(E12877&amp;""),'Référentiel Articles'!$A$2:$F$634,2,FALSE),""))</f>
      </c>
      <c r="D12877" s="75">
        <f>IF($E12877="","",IFERROR(VLOOKUP(TRIM(E12877&amp;""),'Référentiel Articles'!$A$2:$F$634,3,FALSE),""))</f>
      </c>
      <c r="E12877" s="74" t="str">
        <v/>
      </c>
      <c r="F12877" s="75">
        <f>IF($E12877="","",IFERROR(VLOOKUP(TRIM(E12877&amp;""),'Référentiel Articles'!$A$2:$F$634,4,FALSE),""))</f>
      </c>
      <c r="G12877" s="76">
        <f>IF($E12877="","",IFERROR(VLOOKUP(TRIM(E12877&amp;""),'Référentiel Articles'!$A$2:$F$634,5,FALSE),""))</f>
      </c>
      <c r="H12877" s="77" t="str">
        <v/>
      </c>
      <c r="I12877" s="76">
        <f>IF($E12877="","",IFERROR(VLOOKUP(TRIM(E12877&amp;""),'Référentiel Articles'!$A$2:$F$634,6,FALSE),""))</f>
      </c>
      <c r="J12877" s="78">
        <f>IF(OR($E12877="",$H12877=""),"",$H12877*$I12877)</f>
      </c>
      <c r="K12877" s="79" t="str">
        <v/>
      </c>
    </row>
    <row r="12878">
      <c r="A12878" s="81" t="str">
        <v/>
      </c>
      <c r="B12878" s="81" t="str">
        <v/>
      </c>
      <c r="C12878" s="83">
        <f>IF($E12878="","",IFERROR(VLOOKUP(TRIM(E12878&amp;""),'Référentiel Articles'!$A$2:$F$634,2,FALSE),""))</f>
      </c>
      <c r="D12878" s="83">
        <f>IF($E12878="","",IFERROR(VLOOKUP(TRIM(E12878&amp;""),'Référentiel Articles'!$A$2:$F$634,3,FALSE),""))</f>
      </c>
      <c r="E12878" s="81" t="str">
        <v/>
      </c>
      <c r="F12878" s="83">
        <f>IF($E12878="","",IFERROR(VLOOKUP(TRIM(E12878&amp;""),'Référentiel Articles'!$A$2:$F$634,4,FALSE),""))</f>
      </c>
      <c r="G12878" s="84">
        <f>IF($E12878="","",IFERROR(VLOOKUP(TRIM(E12878&amp;""),'Référentiel Articles'!$A$2:$F$634,5,FALSE),""))</f>
      </c>
      <c r="H12878" s="85" t="str">
        <v/>
      </c>
      <c r="I12878" s="84">
        <f>IF($E12878="","",IFERROR(VLOOKUP(TRIM(E12878&amp;""),'Référentiel Articles'!$A$2:$F$634,6,FALSE),""))</f>
      </c>
      <c r="J12878" s="90">
        <f>IF(OR($E12878="",$H12878=""),"",$H12878*$I12878)</f>
      </c>
      <c r="K12878" s="87" t="str">
        <v/>
      </c>
    </row>
    <row r="12879">
      <c r="A12879" s="74" t="str">
        <v/>
      </c>
      <c r="B12879" s="74" t="str">
        <v/>
      </c>
      <c r="C12879" s="75">
        <f>IF($E12879="","",IFERROR(VLOOKUP(TRIM(E12879&amp;""),'Référentiel Articles'!$A$2:$F$634,2,FALSE),""))</f>
      </c>
      <c r="D12879" s="75">
        <f>IF($E12879="","",IFERROR(VLOOKUP(TRIM(E12879&amp;""),'Référentiel Articles'!$A$2:$F$634,3,FALSE),""))</f>
      </c>
      <c r="E12879" s="74" t="str">
        <v/>
      </c>
      <c r="F12879" s="75">
        <f>IF($E12879="","",IFERROR(VLOOKUP(TRIM(E12879&amp;""),'Référentiel Articles'!$A$2:$F$634,4,FALSE),""))</f>
      </c>
      <c r="G12879" s="76">
        <f>IF($E12879="","",IFERROR(VLOOKUP(TRIM(E12879&amp;""),'Référentiel Articles'!$A$2:$F$634,5,FALSE),""))</f>
      </c>
      <c r="H12879" s="77" t="str">
        <v/>
      </c>
      <c r="I12879" s="76">
        <f>IF($E12879="","",IFERROR(VLOOKUP(TRIM(E12879&amp;""),'Référentiel Articles'!$A$2:$F$634,6,FALSE),""))</f>
      </c>
      <c r="J12879" s="78">
        <f>IF(OR($E12879="",$H12879=""),"",$H12879*$I12879)</f>
      </c>
      <c r="K12879" s="79" t="str">
        <v/>
      </c>
    </row>
    <row r="12880">
      <c r="A12880" s="81" t="str">
        <v/>
      </c>
      <c r="B12880" s="81" t="str">
        <v/>
      </c>
      <c r="C12880" s="83">
        <f>IF($E12880="","",IFERROR(VLOOKUP(TRIM(E12880&amp;""),'Référentiel Articles'!$A$2:$F$634,2,FALSE),""))</f>
      </c>
      <c r="D12880" s="83">
        <f>IF($E12880="","",IFERROR(VLOOKUP(TRIM(E12880&amp;""),'Référentiel Articles'!$A$2:$F$634,3,FALSE),""))</f>
      </c>
      <c r="E12880" s="81" t="str">
        <v/>
      </c>
      <c r="F12880" s="83">
        <f>IF($E12880="","",IFERROR(VLOOKUP(TRIM(E12880&amp;""),'Référentiel Articles'!$A$2:$F$634,4,FALSE),""))</f>
      </c>
      <c r="G12880" s="84">
        <f>IF($E12880="","",IFERROR(VLOOKUP(TRIM(E12880&amp;""),'Référentiel Articles'!$A$2:$F$634,5,FALSE),""))</f>
      </c>
      <c r="H12880" s="85" t="str">
        <v/>
      </c>
      <c r="I12880" s="84">
        <f>IF($E12880="","",IFERROR(VLOOKUP(TRIM(E12880&amp;""),'Référentiel Articles'!$A$2:$F$634,6,FALSE),""))</f>
      </c>
      <c r="J12880" s="90">
        <f>IF(OR($E12880="",$H12880=""),"",$H12880*$I12880)</f>
      </c>
      <c r="K12880" s="87" t="str">
        <v/>
      </c>
    </row>
    <row r="12881">
      <c r="A12881" s="74" t="str">
        <v/>
      </c>
      <c r="B12881" s="74" t="str">
        <v/>
      </c>
      <c r="C12881" s="75">
        <f>IF($E12881="","",IFERROR(VLOOKUP(TRIM(E12881&amp;""),'Référentiel Articles'!$A$2:$F$634,2,FALSE),""))</f>
      </c>
      <c r="D12881" s="75">
        <f>IF($E12881="","",IFERROR(VLOOKUP(TRIM(E12881&amp;""),'Référentiel Articles'!$A$2:$F$634,3,FALSE),""))</f>
      </c>
      <c r="E12881" s="74" t="str">
        <v/>
      </c>
      <c r="F12881" s="75">
        <f>IF($E12881="","",IFERROR(VLOOKUP(TRIM(E12881&amp;""),'Référentiel Articles'!$A$2:$F$634,4,FALSE),""))</f>
      </c>
      <c r="G12881" s="76">
        <f>IF($E12881="","",IFERROR(VLOOKUP(TRIM(E12881&amp;""),'Référentiel Articles'!$A$2:$F$634,5,FALSE),""))</f>
      </c>
      <c r="H12881" s="77" t="str">
        <v/>
      </c>
      <c r="I12881" s="76">
        <f>IF($E12881="","",IFERROR(VLOOKUP(TRIM(E12881&amp;""),'Référentiel Articles'!$A$2:$F$634,6,FALSE),""))</f>
      </c>
      <c r="J12881" s="78">
        <f>IF(OR($E12881="",$H12881=""),"",$H12881*$I12881)</f>
      </c>
      <c r="K12881" s="79" t="str">
        <v/>
      </c>
    </row>
    <row r="12882">
      <c r="A12882" s="81" t="str">
        <v/>
      </c>
      <c r="B12882" s="81" t="str">
        <v/>
      </c>
      <c r="C12882" s="83">
        <f>IF($E12882="","",IFERROR(VLOOKUP(TRIM(E12882&amp;""),'Référentiel Articles'!$A$2:$F$634,2,FALSE),""))</f>
      </c>
      <c r="D12882" s="83">
        <f>IF($E12882="","",IFERROR(VLOOKUP(TRIM(E12882&amp;""),'Référentiel Articles'!$A$2:$F$634,3,FALSE),""))</f>
      </c>
      <c r="E12882" s="81" t="str">
        <v/>
      </c>
      <c r="F12882" s="83">
        <f>IF($E12882="","",IFERROR(VLOOKUP(TRIM(E12882&amp;""),'Référentiel Articles'!$A$2:$F$634,4,FALSE),""))</f>
      </c>
      <c r="G12882" s="84">
        <f>IF($E12882="","",IFERROR(VLOOKUP(TRIM(E12882&amp;""),'Référentiel Articles'!$A$2:$F$634,5,FALSE),""))</f>
      </c>
      <c r="H12882" s="85" t="str">
        <v/>
      </c>
      <c r="I12882" s="84">
        <f>IF($E12882="","",IFERROR(VLOOKUP(TRIM(E12882&amp;""),'Référentiel Articles'!$A$2:$F$634,6,FALSE),""))</f>
      </c>
      <c r="J12882" s="90">
        <f>IF(OR($E12882="",$H12882=""),"",$H12882*$I12882)</f>
      </c>
      <c r="K12882" s="87" t="str">
        <v/>
      </c>
    </row>
    <row r="12883">
      <c r="A12883" s="74" t="str">
        <v/>
      </c>
      <c r="B12883" s="74" t="str">
        <v/>
      </c>
      <c r="C12883" s="75">
        <f>IF($E12883="","",IFERROR(VLOOKUP(TRIM(E12883&amp;""),'Référentiel Articles'!$A$2:$F$634,2,FALSE),""))</f>
      </c>
      <c r="D12883" s="75">
        <f>IF($E12883="","",IFERROR(VLOOKUP(TRIM(E12883&amp;""),'Référentiel Articles'!$A$2:$F$634,3,FALSE),""))</f>
      </c>
      <c r="E12883" s="74" t="str">
        <v/>
      </c>
      <c r="F12883" s="75">
        <f>IF($E12883="","",IFERROR(VLOOKUP(TRIM(E12883&amp;""),'Référentiel Articles'!$A$2:$F$634,4,FALSE),""))</f>
      </c>
      <c r="G12883" s="76">
        <f>IF($E12883="","",IFERROR(VLOOKUP(TRIM(E12883&amp;""),'Référentiel Articles'!$A$2:$F$634,5,FALSE),""))</f>
      </c>
      <c r="H12883" s="77" t="str">
        <v/>
      </c>
      <c r="I12883" s="76">
        <f>IF($E12883="","",IFERROR(VLOOKUP(TRIM(E12883&amp;""),'Référentiel Articles'!$A$2:$F$634,6,FALSE),""))</f>
      </c>
      <c r="J12883" s="78">
        <f>IF(OR($E12883="",$H12883=""),"",$H12883*$I12883)</f>
      </c>
      <c r="K12883" s="79" t="str">
        <v/>
      </c>
    </row>
    <row r="12884">
      <c r="A12884" s="81" t="str">
        <v/>
      </c>
      <c r="B12884" s="81" t="str">
        <v/>
      </c>
      <c r="C12884" s="83">
        <f>IF($E12884="","",IFERROR(VLOOKUP(TRIM(E12884&amp;""),'Référentiel Articles'!$A$2:$F$634,2,FALSE),""))</f>
      </c>
      <c r="D12884" s="83">
        <f>IF($E12884="","",IFERROR(VLOOKUP(TRIM(E12884&amp;""),'Référentiel Articles'!$A$2:$F$634,3,FALSE),""))</f>
      </c>
      <c r="E12884" s="81" t="str">
        <v/>
      </c>
      <c r="F12884" s="83">
        <f>IF($E12884="","",IFERROR(VLOOKUP(TRIM(E12884&amp;""),'Référentiel Articles'!$A$2:$F$634,4,FALSE),""))</f>
      </c>
      <c r="G12884" s="84">
        <f>IF($E12884="","",IFERROR(VLOOKUP(TRIM(E12884&amp;""),'Référentiel Articles'!$A$2:$F$634,5,FALSE),""))</f>
      </c>
      <c r="H12884" s="85" t="str">
        <v/>
      </c>
      <c r="I12884" s="84">
        <f>IF($E12884="","",IFERROR(VLOOKUP(TRIM(E12884&amp;""),'Référentiel Articles'!$A$2:$F$634,6,FALSE),""))</f>
      </c>
      <c r="J12884" s="90">
        <f>IF(OR($E12884="",$H12884=""),"",$H12884*$I12884)</f>
      </c>
      <c r="K12884" s="87" t="str">
        <v/>
      </c>
    </row>
    <row r="12885">
      <c r="A12885" s="74" t="str">
        <v/>
      </c>
      <c r="B12885" s="74" t="str">
        <v/>
      </c>
      <c r="C12885" s="75">
        <f>IF($E12885="","",IFERROR(VLOOKUP(TRIM(E12885&amp;""),'Référentiel Articles'!$A$2:$F$634,2,FALSE),""))</f>
      </c>
      <c r="D12885" s="75">
        <f>IF($E12885="","",IFERROR(VLOOKUP(TRIM(E12885&amp;""),'Référentiel Articles'!$A$2:$F$634,3,FALSE),""))</f>
      </c>
      <c r="E12885" s="74" t="str">
        <v/>
      </c>
      <c r="F12885" s="75">
        <f>IF($E12885="","",IFERROR(VLOOKUP(TRIM(E12885&amp;""),'Référentiel Articles'!$A$2:$F$634,4,FALSE),""))</f>
      </c>
      <c r="G12885" s="76">
        <f>IF($E12885="","",IFERROR(VLOOKUP(TRIM(E12885&amp;""),'Référentiel Articles'!$A$2:$F$634,5,FALSE),""))</f>
      </c>
      <c r="H12885" s="77" t="str">
        <v/>
      </c>
      <c r="I12885" s="76">
        <f>IF($E12885="","",IFERROR(VLOOKUP(TRIM(E12885&amp;""),'Référentiel Articles'!$A$2:$F$634,6,FALSE),""))</f>
      </c>
      <c r="J12885" s="78">
        <f>IF(OR($E12885="",$H12885=""),"",$H12885*$I12885)</f>
      </c>
      <c r="K12885" s="79" t="str">
        <v/>
      </c>
    </row>
    <row r="12886">
      <c r="A12886" s="81" t="str">
        <v/>
      </c>
      <c r="B12886" s="81" t="str">
        <v/>
      </c>
      <c r="C12886" s="83">
        <f>IF($E12886="","",IFERROR(VLOOKUP(TRIM(E12886&amp;""),'Référentiel Articles'!$A$2:$F$634,2,FALSE),""))</f>
      </c>
      <c r="D12886" s="83">
        <f>IF($E12886="","",IFERROR(VLOOKUP(TRIM(E12886&amp;""),'Référentiel Articles'!$A$2:$F$634,3,FALSE),""))</f>
      </c>
      <c r="E12886" s="81" t="str">
        <v/>
      </c>
      <c r="F12886" s="83">
        <f>IF($E12886="","",IFERROR(VLOOKUP(TRIM(E12886&amp;""),'Référentiel Articles'!$A$2:$F$634,4,FALSE),""))</f>
      </c>
      <c r="G12886" s="84">
        <f>IF($E12886="","",IFERROR(VLOOKUP(TRIM(E12886&amp;""),'Référentiel Articles'!$A$2:$F$634,5,FALSE),""))</f>
      </c>
      <c r="H12886" s="85" t="str">
        <v/>
      </c>
      <c r="I12886" s="84">
        <f>IF($E12886="","",IFERROR(VLOOKUP(TRIM(E12886&amp;""),'Référentiel Articles'!$A$2:$F$634,6,FALSE),""))</f>
      </c>
      <c r="J12886" s="90">
        <f>IF(OR($E12886="",$H12886=""),"",$H12886*$I12886)</f>
      </c>
      <c r="K12886" s="87" t="str">
        <v/>
      </c>
    </row>
    <row r="12887">
      <c r="A12887" s="74" t="str">
        <v/>
      </c>
      <c r="B12887" s="74" t="str">
        <v/>
      </c>
      <c r="C12887" s="75">
        <f>IF($E12887="","",IFERROR(VLOOKUP(TRIM(E12887&amp;""),'Référentiel Articles'!$A$2:$F$634,2,FALSE),""))</f>
      </c>
      <c r="D12887" s="75">
        <f>IF($E12887="","",IFERROR(VLOOKUP(TRIM(E12887&amp;""),'Référentiel Articles'!$A$2:$F$634,3,FALSE),""))</f>
      </c>
      <c r="E12887" s="74" t="str">
        <v/>
      </c>
      <c r="F12887" s="75">
        <f>IF($E12887="","",IFERROR(VLOOKUP(TRIM(E12887&amp;""),'Référentiel Articles'!$A$2:$F$634,4,FALSE),""))</f>
      </c>
      <c r="G12887" s="76">
        <f>IF($E12887="","",IFERROR(VLOOKUP(TRIM(E12887&amp;""),'Référentiel Articles'!$A$2:$F$634,5,FALSE),""))</f>
      </c>
      <c r="H12887" s="77" t="str">
        <v/>
      </c>
      <c r="I12887" s="76">
        <f>IF($E12887="","",IFERROR(VLOOKUP(TRIM(E12887&amp;""),'Référentiel Articles'!$A$2:$F$634,6,FALSE),""))</f>
      </c>
      <c r="J12887" s="78">
        <f>IF(OR($E12887="",$H12887=""),"",$H12887*$I12887)</f>
      </c>
      <c r="K12887" s="79" t="str">
        <v/>
      </c>
    </row>
    <row r="12888">
      <c r="A12888" s="81" t="str">
        <v/>
      </c>
      <c r="B12888" s="81" t="str">
        <v/>
      </c>
      <c r="C12888" s="83">
        <f>IF($E12888="","",IFERROR(VLOOKUP(TRIM(E12888&amp;""),'Référentiel Articles'!$A$2:$F$634,2,FALSE),""))</f>
      </c>
      <c r="D12888" s="83">
        <f>IF($E12888="","",IFERROR(VLOOKUP(TRIM(E12888&amp;""),'Référentiel Articles'!$A$2:$F$634,3,FALSE),""))</f>
      </c>
      <c r="E12888" s="81" t="str">
        <v/>
      </c>
      <c r="F12888" s="83">
        <f>IF($E12888="","",IFERROR(VLOOKUP(TRIM(E12888&amp;""),'Référentiel Articles'!$A$2:$F$634,4,FALSE),""))</f>
      </c>
      <c r="G12888" s="84">
        <f>IF($E12888="","",IFERROR(VLOOKUP(TRIM(E12888&amp;""),'Référentiel Articles'!$A$2:$F$634,5,FALSE),""))</f>
      </c>
      <c r="H12888" s="85" t="str">
        <v/>
      </c>
      <c r="I12888" s="84">
        <f>IF($E12888="","",IFERROR(VLOOKUP(TRIM(E12888&amp;""),'Référentiel Articles'!$A$2:$F$634,6,FALSE),""))</f>
      </c>
      <c r="J12888" s="90">
        <f>IF(OR($E12888="",$H12888=""),"",$H12888*$I12888)</f>
      </c>
      <c r="K12888" s="87" t="str">
        <v/>
      </c>
    </row>
    <row r="12889">
      <c r="A12889" s="74" t="str">
        <v/>
      </c>
      <c r="B12889" s="74" t="str">
        <v/>
      </c>
      <c r="C12889" s="75">
        <f>IF($E12889="","",IFERROR(VLOOKUP(TRIM(E12889&amp;""),'Référentiel Articles'!$A$2:$F$634,2,FALSE),""))</f>
      </c>
      <c r="D12889" s="75">
        <f>IF($E12889="","",IFERROR(VLOOKUP(TRIM(E12889&amp;""),'Référentiel Articles'!$A$2:$F$634,3,FALSE),""))</f>
      </c>
      <c r="E12889" s="74" t="str">
        <v/>
      </c>
      <c r="F12889" s="75">
        <f>IF($E12889="","",IFERROR(VLOOKUP(TRIM(E12889&amp;""),'Référentiel Articles'!$A$2:$F$634,4,FALSE),""))</f>
      </c>
      <c r="G12889" s="76">
        <f>IF($E12889="","",IFERROR(VLOOKUP(TRIM(E12889&amp;""),'Référentiel Articles'!$A$2:$F$634,5,FALSE),""))</f>
      </c>
      <c r="H12889" s="77" t="str">
        <v/>
      </c>
      <c r="I12889" s="76">
        <f>IF($E12889="","",IFERROR(VLOOKUP(TRIM(E12889&amp;""),'Référentiel Articles'!$A$2:$F$634,6,FALSE),""))</f>
      </c>
      <c r="J12889" s="78">
        <f>IF(OR($E12889="",$H12889=""),"",$H12889*$I12889)</f>
      </c>
      <c r="K12889" s="79" t="str">
        <v/>
      </c>
    </row>
    <row r="12890">
      <c r="A12890" s="81" t="str">
        <v/>
      </c>
      <c r="B12890" s="81" t="str">
        <v/>
      </c>
      <c r="C12890" s="83">
        <f>IF($E12890="","",IFERROR(VLOOKUP(TRIM(E12890&amp;""),'Référentiel Articles'!$A$2:$F$634,2,FALSE),""))</f>
      </c>
      <c r="D12890" s="83">
        <f>IF($E12890="","",IFERROR(VLOOKUP(TRIM(E12890&amp;""),'Référentiel Articles'!$A$2:$F$634,3,FALSE),""))</f>
      </c>
      <c r="E12890" s="81" t="str">
        <v/>
      </c>
      <c r="F12890" s="83">
        <f>IF($E12890="","",IFERROR(VLOOKUP(TRIM(E12890&amp;""),'Référentiel Articles'!$A$2:$F$634,4,FALSE),""))</f>
      </c>
      <c r="G12890" s="84">
        <f>IF($E12890="","",IFERROR(VLOOKUP(TRIM(E12890&amp;""),'Référentiel Articles'!$A$2:$F$634,5,FALSE),""))</f>
      </c>
      <c r="H12890" s="85" t="str">
        <v/>
      </c>
      <c r="I12890" s="84">
        <f>IF($E12890="","",IFERROR(VLOOKUP(TRIM(E12890&amp;""),'Référentiel Articles'!$A$2:$F$634,6,FALSE),""))</f>
      </c>
      <c r="J12890" s="90">
        <f>IF(OR($E12890="",$H12890=""),"",$H12890*$I12890)</f>
      </c>
      <c r="K12890" s="87" t="str">
        <v/>
      </c>
    </row>
    <row r="12891">
      <c r="A12891" s="74" t="str">
        <v/>
      </c>
      <c r="B12891" s="74" t="str">
        <v/>
      </c>
      <c r="C12891" s="75">
        <f>IF($E12891="","",IFERROR(VLOOKUP(TRIM(E12891&amp;""),'Référentiel Articles'!$A$2:$F$634,2,FALSE),""))</f>
      </c>
      <c r="D12891" s="75">
        <f>IF($E12891="","",IFERROR(VLOOKUP(TRIM(E12891&amp;""),'Référentiel Articles'!$A$2:$F$634,3,FALSE),""))</f>
      </c>
      <c r="E12891" s="74" t="str">
        <v/>
      </c>
      <c r="F12891" s="75">
        <f>IF($E12891="","",IFERROR(VLOOKUP(TRIM(E12891&amp;""),'Référentiel Articles'!$A$2:$F$634,4,FALSE),""))</f>
      </c>
      <c r="G12891" s="76">
        <f>IF($E12891="","",IFERROR(VLOOKUP(TRIM(E12891&amp;""),'Référentiel Articles'!$A$2:$F$634,5,FALSE),""))</f>
      </c>
      <c r="H12891" s="77" t="str">
        <v/>
      </c>
      <c r="I12891" s="76">
        <f>IF($E12891="","",IFERROR(VLOOKUP(TRIM(E12891&amp;""),'Référentiel Articles'!$A$2:$F$634,6,FALSE),""))</f>
      </c>
      <c r="J12891" s="78">
        <f>IF(OR($E12891="",$H12891=""),"",$H12891*$I12891)</f>
      </c>
      <c r="K12891" s="79" t="str">
        <v/>
      </c>
    </row>
    <row r="12892">
      <c r="A12892" s="81" t="str">
        <v/>
      </c>
      <c r="B12892" s="81" t="str">
        <v/>
      </c>
      <c r="C12892" s="83">
        <f>IF($E12892="","",IFERROR(VLOOKUP(TRIM(E12892&amp;""),'Référentiel Articles'!$A$2:$F$634,2,FALSE),""))</f>
      </c>
      <c r="D12892" s="83">
        <f>IF($E12892="","",IFERROR(VLOOKUP(TRIM(E12892&amp;""),'Référentiel Articles'!$A$2:$F$634,3,FALSE),""))</f>
      </c>
      <c r="E12892" s="81" t="str">
        <v/>
      </c>
      <c r="F12892" s="83">
        <f>IF($E12892="","",IFERROR(VLOOKUP(TRIM(E12892&amp;""),'Référentiel Articles'!$A$2:$F$634,4,FALSE),""))</f>
      </c>
      <c r="G12892" s="84">
        <f>IF($E12892="","",IFERROR(VLOOKUP(TRIM(E12892&amp;""),'Référentiel Articles'!$A$2:$F$634,5,FALSE),""))</f>
      </c>
      <c r="H12892" s="85" t="str">
        <v/>
      </c>
      <c r="I12892" s="84">
        <f>IF($E12892="","",IFERROR(VLOOKUP(TRIM(E12892&amp;""),'Référentiel Articles'!$A$2:$F$634,6,FALSE),""))</f>
      </c>
      <c r="J12892" s="90">
        <f>IF(OR($E12892="",$H12892=""),"",$H12892*$I12892)</f>
      </c>
      <c r="K12892" s="87" t="str">
        <v/>
      </c>
    </row>
    <row r="12893">
      <c r="A12893" s="74" t="str">
        <v/>
      </c>
      <c r="B12893" s="74" t="str">
        <v/>
      </c>
      <c r="C12893" s="75">
        <f>IF($E12893="","",IFERROR(VLOOKUP(TRIM(E12893&amp;""),'Référentiel Articles'!$A$2:$F$634,2,FALSE),""))</f>
      </c>
      <c r="D12893" s="75">
        <f>IF($E12893="","",IFERROR(VLOOKUP(TRIM(E12893&amp;""),'Référentiel Articles'!$A$2:$F$634,3,FALSE),""))</f>
      </c>
      <c r="E12893" s="74" t="str">
        <v/>
      </c>
      <c r="F12893" s="75">
        <f>IF($E12893="","",IFERROR(VLOOKUP(TRIM(E12893&amp;""),'Référentiel Articles'!$A$2:$F$634,4,FALSE),""))</f>
      </c>
      <c r="G12893" s="76">
        <f>IF($E12893="","",IFERROR(VLOOKUP(TRIM(E12893&amp;""),'Référentiel Articles'!$A$2:$F$634,5,FALSE),""))</f>
      </c>
      <c r="H12893" s="77" t="str">
        <v/>
      </c>
      <c r="I12893" s="76">
        <f>IF($E12893="","",IFERROR(VLOOKUP(TRIM(E12893&amp;""),'Référentiel Articles'!$A$2:$F$634,6,FALSE),""))</f>
      </c>
      <c r="J12893" s="78">
        <f>IF(OR($E12893="",$H12893=""),"",$H12893*$I12893)</f>
      </c>
      <c r="K12893" s="79" t="str">
        <v/>
      </c>
    </row>
    <row r="12894">
      <c r="A12894" s="81" t="str">
        <v/>
      </c>
      <c r="B12894" s="81" t="str">
        <v/>
      </c>
      <c r="C12894" s="83">
        <f>IF($E12894="","",IFERROR(VLOOKUP(TRIM(E12894&amp;""),'Référentiel Articles'!$A$2:$F$634,2,FALSE),""))</f>
      </c>
      <c r="D12894" s="83">
        <f>IF($E12894="","",IFERROR(VLOOKUP(TRIM(E12894&amp;""),'Référentiel Articles'!$A$2:$F$634,3,FALSE),""))</f>
      </c>
      <c r="E12894" s="81" t="str">
        <v/>
      </c>
      <c r="F12894" s="83">
        <f>IF($E12894="","",IFERROR(VLOOKUP(TRIM(E12894&amp;""),'Référentiel Articles'!$A$2:$F$634,4,FALSE),""))</f>
      </c>
      <c r="G12894" s="84">
        <f>IF($E12894="","",IFERROR(VLOOKUP(TRIM(E12894&amp;""),'Référentiel Articles'!$A$2:$F$634,5,FALSE),""))</f>
      </c>
      <c r="H12894" s="85" t="str">
        <v/>
      </c>
      <c r="I12894" s="84">
        <f>IF($E12894="","",IFERROR(VLOOKUP(TRIM(E12894&amp;""),'Référentiel Articles'!$A$2:$F$634,6,FALSE),""))</f>
      </c>
      <c r="J12894" s="90">
        <f>IF(OR($E12894="",$H12894=""),"",$H12894*$I12894)</f>
      </c>
      <c r="K12894" s="87" t="str">
        <v/>
      </c>
    </row>
    <row r="12895">
      <c r="A12895" s="74" t="str">
        <v/>
      </c>
      <c r="B12895" s="74" t="str">
        <v/>
      </c>
      <c r="C12895" s="75">
        <f>IF($E12895="","",IFERROR(VLOOKUP(TRIM(E12895&amp;""),'Référentiel Articles'!$A$2:$F$634,2,FALSE),""))</f>
      </c>
      <c r="D12895" s="75">
        <f>IF($E12895="","",IFERROR(VLOOKUP(TRIM(E12895&amp;""),'Référentiel Articles'!$A$2:$F$634,3,FALSE),""))</f>
      </c>
      <c r="E12895" s="74" t="str">
        <v/>
      </c>
      <c r="F12895" s="75">
        <f>IF($E12895="","",IFERROR(VLOOKUP(TRIM(E12895&amp;""),'Référentiel Articles'!$A$2:$F$634,4,FALSE),""))</f>
      </c>
      <c r="G12895" s="76">
        <f>IF($E12895="","",IFERROR(VLOOKUP(TRIM(E12895&amp;""),'Référentiel Articles'!$A$2:$F$634,5,FALSE),""))</f>
      </c>
      <c r="H12895" s="77" t="str">
        <v/>
      </c>
      <c r="I12895" s="76">
        <f>IF($E12895="","",IFERROR(VLOOKUP(TRIM(E12895&amp;""),'Référentiel Articles'!$A$2:$F$634,6,FALSE),""))</f>
      </c>
      <c r="J12895" s="78">
        <f>IF(OR($E12895="",$H12895=""),"",$H12895*$I12895)</f>
      </c>
      <c r="K12895" s="79" t="str">
        <v/>
      </c>
    </row>
    <row r="12896">
      <c r="A12896" s="81" t="str">
        <v/>
      </c>
      <c r="B12896" s="81" t="str">
        <v/>
      </c>
      <c r="C12896" s="83">
        <f>IF($E12896="","",IFERROR(VLOOKUP(TRIM(E12896&amp;""),'Référentiel Articles'!$A$2:$F$634,2,FALSE),""))</f>
      </c>
      <c r="D12896" s="83">
        <f>IF($E12896="","",IFERROR(VLOOKUP(TRIM(E12896&amp;""),'Référentiel Articles'!$A$2:$F$634,3,FALSE),""))</f>
      </c>
      <c r="E12896" s="81" t="str">
        <v/>
      </c>
      <c r="F12896" s="83">
        <f>IF($E12896="","",IFERROR(VLOOKUP(TRIM(E12896&amp;""),'Référentiel Articles'!$A$2:$F$634,4,FALSE),""))</f>
      </c>
      <c r="G12896" s="84">
        <f>IF($E12896="","",IFERROR(VLOOKUP(TRIM(E12896&amp;""),'Référentiel Articles'!$A$2:$F$634,5,FALSE),""))</f>
      </c>
      <c r="H12896" s="85" t="str">
        <v/>
      </c>
      <c r="I12896" s="84">
        <f>IF($E12896="","",IFERROR(VLOOKUP(TRIM(E12896&amp;""),'Référentiel Articles'!$A$2:$F$634,6,FALSE),""))</f>
      </c>
      <c r="J12896" s="90">
        <f>IF(OR($E12896="",$H12896=""),"",$H12896*$I12896)</f>
      </c>
      <c r="K12896" s="87" t="str">
        <v/>
      </c>
    </row>
    <row r="12897">
      <c r="A12897" s="74" t="str">
        <v/>
      </c>
      <c r="B12897" s="74" t="str">
        <v/>
      </c>
      <c r="C12897" s="75">
        <f>IF($E12897="","",IFERROR(VLOOKUP(TRIM(E12897&amp;""),'Référentiel Articles'!$A$2:$F$634,2,FALSE),""))</f>
      </c>
      <c r="D12897" s="75">
        <f>IF($E12897="","",IFERROR(VLOOKUP(TRIM(E12897&amp;""),'Référentiel Articles'!$A$2:$F$634,3,FALSE),""))</f>
      </c>
      <c r="E12897" s="74" t="str">
        <v/>
      </c>
      <c r="F12897" s="75">
        <f>IF($E12897="","",IFERROR(VLOOKUP(TRIM(E12897&amp;""),'Référentiel Articles'!$A$2:$F$634,4,FALSE),""))</f>
      </c>
      <c r="G12897" s="76">
        <f>IF($E12897="","",IFERROR(VLOOKUP(TRIM(E12897&amp;""),'Référentiel Articles'!$A$2:$F$634,5,FALSE),""))</f>
      </c>
      <c r="H12897" s="77" t="str">
        <v/>
      </c>
      <c r="I12897" s="76">
        <f>IF($E12897="","",IFERROR(VLOOKUP(TRIM(E12897&amp;""),'Référentiel Articles'!$A$2:$F$634,6,FALSE),""))</f>
      </c>
      <c r="J12897" s="78">
        <f>IF(OR($E12897="",$H12897=""),"",$H12897*$I12897)</f>
      </c>
      <c r="K12897" s="79" t="str">
        <v/>
      </c>
    </row>
    <row r="12898">
      <c r="A12898" s="81" t="str">
        <v/>
      </c>
      <c r="B12898" s="81" t="str">
        <v/>
      </c>
      <c r="C12898" s="83">
        <f>IF($E12898="","",IFERROR(VLOOKUP(TRIM(E12898&amp;""),'Référentiel Articles'!$A$2:$F$634,2,FALSE),""))</f>
      </c>
      <c r="D12898" s="83">
        <f>IF($E12898="","",IFERROR(VLOOKUP(TRIM(E12898&amp;""),'Référentiel Articles'!$A$2:$F$634,3,FALSE),""))</f>
      </c>
      <c r="E12898" s="81" t="str">
        <v/>
      </c>
      <c r="F12898" s="83">
        <f>IF($E12898="","",IFERROR(VLOOKUP(TRIM(E12898&amp;""),'Référentiel Articles'!$A$2:$F$634,4,FALSE),""))</f>
      </c>
      <c r="G12898" s="84">
        <f>IF($E12898="","",IFERROR(VLOOKUP(TRIM(E12898&amp;""),'Référentiel Articles'!$A$2:$F$634,5,FALSE),""))</f>
      </c>
      <c r="H12898" s="85" t="str">
        <v/>
      </c>
      <c r="I12898" s="84">
        <f>IF($E12898="","",IFERROR(VLOOKUP(TRIM(E12898&amp;""),'Référentiel Articles'!$A$2:$F$634,6,FALSE),""))</f>
      </c>
      <c r="J12898" s="90">
        <f>IF(OR($E12898="",$H12898=""),"",$H12898*$I12898)</f>
      </c>
      <c r="K12898" s="87" t="str">
        <v/>
      </c>
    </row>
    <row r="12899">
      <c r="A12899" s="74" t="str">
        <v/>
      </c>
      <c r="B12899" s="74" t="str">
        <v/>
      </c>
      <c r="C12899" s="75">
        <f>IF($E12899="","",IFERROR(VLOOKUP(TRIM(E12899&amp;""),'Référentiel Articles'!$A$2:$F$634,2,FALSE),""))</f>
      </c>
      <c r="D12899" s="75">
        <f>IF($E12899="","",IFERROR(VLOOKUP(TRIM(E12899&amp;""),'Référentiel Articles'!$A$2:$F$634,3,FALSE),""))</f>
      </c>
      <c r="E12899" s="74" t="str">
        <v/>
      </c>
      <c r="F12899" s="75">
        <f>IF($E12899="","",IFERROR(VLOOKUP(TRIM(E12899&amp;""),'Référentiel Articles'!$A$2:$F$634,4,FALSE),""))</f>
      </c>
      <c r="G12899" s="76">
        <f>IF($E12899="","",IFERROR(VLOOKUP(TRIM(E12899&amp;""),'Référentiel Articles'!$A$2:$F$634,5,FALSE),""))</f>
      </c>
      <c r="H12899" s="77" t="str">
        <v/>
      </c>
      <c r="I12899" s="76">
        <f>IF($E12899="","",IFERROR(VLOOKUP(TRIM(E12899&amp;""),'Référentiel Articles'!$A$2:$F$634,6,FALSE),""))</f>
      </c>
      <c r="J12899" s="78">
        <f>IF(OR($E12899="",$H12899=""),"",$H12899*$I12899)</f>
      </c>
      <c r="K12899" s="79" t="str">
        <v/>
      </c>
    </row>
    <row r="12900">
      <c r="A12900" s="81" t="str">
        <v/>
      </c>
      <c r="B12900" s="81" t="str">
        <v/>
      </c>
      <c r="C12900" s="83">
        <f>IF($E12900="","",IFERROR(VLOOKUP(TRIM(E12900&amp;""),'Référentiel Articles'!$A$2:$F$634,2,FALSE),""))</f>
      </c>
      <c r="D12900" s="83">
        <f>IF($E12900="","",IFERROR(VLOOKUP(TRIM(E12900&amp;""),'Référentiel Articles'!$A$2:$F$634,3,FALSE),""))</f>
      </c>
      <c r="E12900" s="81" t="str">
        <v/>
      </c>
      <c r="F12900" s="83">
        <f>IF($E12900="","",IFERROR(VLOOKUP(TRIM(E12900&amp;""),'Référentiel Articles'!$A$2:$F$634,4,FALSE),""))</f>
      </c>
      <c r="G12900" s="84">
        <f>IF($E12900="","",IFERROR(VLOOKUP(TRIM(E12900&amp;""),'Référentiel Articles'!$A$2:$F$634,5,FALSE),""))</f>
      </c>
      <c r="H12900" s="85" t="str">
        <v/>
      </c>
      <c r="I12900" s="84">
        <f>IF($E12900="","",IFERROR(VLOOKUP(TRIM(E12900&amp;""),'Référentiel Articles'!$A$2:$F$634,6,FALSE),""))</f>
      </c>
      <c r="J12900" s="90">
        <f>IF(OR($E12900="",$H12900=""),"",$H12900*$I12900)</f>
      </c>
      <c r="K12900" s="87" t="str">
        <v/>
      </c>
    </row>
    <row r="12901">
      <c r="A12901" s="74" t="str">
        <v/>
      </c>
      <c r="B12901" s="74" t="str">
        <v/>
      </c>
      <c r="C12901" s="75">
        <f>IF($E12901="","",IFERROR(VLOOKUP(TRIM(E12901&amp;""),'Référentiel Articles'!$A$2:$F$634,2,FALSE),""))</f>
      </c>
      <c r="D12901" s="75">
        <f>IF($E12901="","",IFERROR(VLOOKUP(TRIM(E12901&amp;""),'Référentiel Articles'!$A$2:$F$634,3,FALSE),""))</f>
      </c>
      <c r="E12901" s="74" t="str">
        <v/>
      </c>
      <c r="F12901" s="75">
        <f>IF($E12901="","",IFERROR(VLOOKUP(TRIM(E12901&amp;""),'Référentiel Articles'!$A$2:$F$634,4,FALSE),""))</f>
      </c>
      <c r="G12901" s="76">
        <f>IF($E12901="","",IFERROR(VLOOKUP(TRIM(E12901&amp;""),'Référentiel Articles'!$A$2:$F$634,5,FALSE),""))</f>
      </c>
      <c r="H12901" s="77" t="str">
        <v/>
      </c>
      <c r="I12901" s="76">
        <f>IF($E12901="","",IFERROR(VLOOKUP(TRIM(E12901&amp;""),'Référentiel Articles'!$A$2:$F$634,6,FALSE),""))</f>
      </c>
      <c r="J12901" s="78">
        <f>IF(OR($E12901="",$H12901=""),"",$H12901*$I12901)</f>
      </c>
      <c r="K12901" s="79" t="str">
        <v/>
      </c>
    </row>
    <row r="12902">
      <c r="A12902" s="81" t="str">
        <v/>
      </c>
      <c r="B12902" s="81" t="str">
        <v/>
      </c>
      <c r="C12902" s="83">
        <f>IF($E12902="","",IFERROR(VLOOKUP(TRIM(E12902&amp;""),'Référentiel Articles'!$A$2:$F$634,2,FALSE),""))</f>
      </c>
      <c r="D12902" s="83">
        <f>IF($E12902="","",IFERROR(VLOOKUP(TRIM(E12902&amp;""),'Référentiel Articles'!$A$2:$F$634,3,FALSE),""))</f>
      </c>
      <c r="E12902" s="81" t="str">
        <v/>
      </c>
      <c r="F12902" s="83">
        <f>IF($E12902="","",IFERROR(VLOOKUP(TRIM(E12902&amp;""),'Référentiel Articles'!$A$2:$F$634,4,FALSE),""))</f>
      </c>
      <c r="G12902" s="84">
        <f>IF($E12902="","",IFERROR(VLOOKUP(TRIM(E12902&amp;""),'Référentiel Articles'!$A$2:$F$634,5,FALSE),""))</f>
      </c>
      <c r="H12902" s="85" t="str">
        <v/>
      </c>
      <c r="I12902" s="84">
        <f>IF($E12902="","",IFERROR(VLOOKUP(TRIM(E12902&amp;""),'Référentiel Articles'!$A$2:$F$634,6,FALSE),""))</f>
      </c>
      <c r="J12902" s="90">
        <f>IF(OR($E12902="",$H12902=""),"",$H12902*$I12902)</f>
      </c>
      <c r="K12902" s="87" t="str">
        <v/>
      </c>
    </row>
    <row r="12903">
      <c r="A12903" s="74" t="str">
        <v/>
      </c>
      <c r="B12903" s="74" t="str">
        <v/>
      </c>
      <c r="C12903" s="75">
        <f>IF($E12903="","",IFERROR(VLOOKUP(TRIM(E12903&amp;""),'Référentiel Articles'!$A$2:$F$634,2,FALSE),""))</f>
      </c>
      <c r="D12903" s="75">
        <f>IF($E12903="","",IFERROR(VLOOKUP(TRIM(E12903&amp;""),'Référentiel Articles'!$A$2:$F$634,3,FALSE),""))</f>
      </c>
      <c r="E12903" s="74" t="str">
        <v/>
      </c>
      <c r="F12903" s="75">
        <f>IF($E12903="","",IFERROR(VLOOKUP(TRIM(E12903&amp;""),'Référentiel Articles'!$A$2:$F$634,4,FALSE),""))</f>
      </c>
      <c r="G12903" s="76">
        <f>IF($E12903="","",IFERROR(VLOOKUP(TRIM(E12903&amp;""),'Référentiel Articles'!$A$2:$F$634,5,FALSE),""))</f>
      </c>
      <c r="H12903" s="77" t="str">
        <v/>
      </c>
      <c r="I12903" s="76">
        <f>IF($E12903="","",IFERROR(VLOOKUP(TRIM(E12903&amp;""),'Référentiel Articles'!$A$2:$F$634,6,FALSE),""))</f>
      </c>
      <c r="J12903" s="78">
        <f>IF(OR($E12903="",$H12903=""),"",$H12903*$I12903)</f>
      </c>
      <c r="K12903" s="79" t="str">
        <v/>
      </c>
    </row>
    <row r="12904">
      <c r="A12904" s="81" t="str">
        <v/>
      </c>
      <c r="B12904" s="81" t="str">
        <v/>
      </c>
      <c r="C12904" s="83">
        <f>IF($E12904="","",IFERROR(VLOOKUP(TRIM(E12904&amp;""),'Référentiel Articles'!$A$2:$F$634,2,FALSE),""))</f>
      </c>
      <c r="D12904" s="83">
        <f>IF($E12904="","",IFERROR(VLOOKUP(TRIM(E12904&amp;""),'Référentiel Articles'!$A$2:$F$634,3,FALSE),""))</f>
      </c>
      <c r="E12904" s="81" t="str">
        <v/>
      </c>
      <c r="F12904" s="83">
        <f>IF($E12904="","",IFERROR(VLOOKUP(TRIM(E12904&amp;""),'Référentiel Articles'!$A$2:$F$634,4,FALSE),""))</f>
      </c>
      <c r="G12904" s="84">
        <f>IF($E12904="","",IFERROR(VLOOKUP(TRIM(E12904&amp;""),'Référentiel Articles'!$A$2:$F$634,5,FALSE),""))</f>
      </c>
      <c r="H12904" s="85" t="str">
        <v/>
      </c>
      <c r="I12904" s="84">
        <f>IF($E12904="","",IFERROR(VLOOKUP(TRIM(E12904&amp;""),'Référentiel Articles'!$A$2:$F$634,6,FALSE),""))</f>
      </c>
      <c r="J12904" s="90">
        <f>IF(OR($E12904="",$H12904=""),"",$H12904*$I12904)</f>
      </c>
      <c r="K12904" s="87" t="str">
        <v/>
      </c>
    </row>
    <row r="12905">
      <c r="A12905" s="74" t="str">
        <v/>
      </c>
      <c r="B12905" s="74" t="str">
        <v/>
      </c>
      <c r="C12905" s="75">
        <f>IF($E12905="","",IFERROR(VLOOKUP(TRIM(E12905&amp;""),'Référentiel Articles'!$A$2:$F$634,2,FALSE),""))</f>
      </c>
      <c r="D12905" s="75">
        <f>IF($E12905="","",IFERROR(VLOOKUP(TRIM(E12905&amp;""),'Référentiel Articles'!$A$2:$F$634,3,FALSE),""))</f>
      </c>
      <c r="E12905" s="74" t="str">
        <v/>
      </c>
      <c r="F12905" s="75">
        <f>IF($E12905="","",IFERROR(VLOOKUP(TRIM(E12905&amp;""),'Référentiel Articles'!$A$2:$F$634,4,FALSE),""))</f>
      </c>
      <c r="G12905" s="76">
        <f>IF($E12905="","",IFERROR(VLOOKUP(TRIM(E12905&amp;""),'Référentiel Articles'!$A$2:$F$634,5,FALSE),""))</f>
      </c>
      <c r="H12905" s="77" t="str">
        <v/>
      </c>
      <c r="I12905" s="76">
        <f>IF($E12905="","",IFERROR(VLOOKUP(TRIM(E12905&amp;""),'Référentiel Articles'!$A$2:$F$634,6,FALSE),""))</f>
      </c>
      <c r="J12905" s="78">
        <f>IF(OR($E12905="",$H12905=""),"",$H12905*$I12905)</f>
      </c>
      <c r="K12905" s="79" t="str">
        <v/>
      </c>
    </row>
    <row r="12906">
      <c r="A12906" s="81" t="str">
        <v/>
      </c>
      <c r="B12906" s="81" t="str">
        <v/>
      </c>
      <c r="C12906" s="83">
        <f>IF($E12906="","",IFERROR(VLOOKUP(TRIM(E12906&amp;""),'Référentiel Articles'!$A$2:$F$634,2,FALSE),""))</f>
      </c>
      <c r="D12906" s="83">
        <f>IF($E12906="","",IFERROR(VLOOKUP(TRIM(E12906&amp;""),'Référentiel Articles'!$A$2:$F$634,3,FALSE),""))</f>
      </c>
      <c r="E12906" s="81" t="str">
        <v/>
      </c>
      <c r="F12906" s="83">
        <f>IF($E12906="","",IFERROR(VLOOKUP(TRIM(E12906&amp;""),'Référentiel Articles'!$A$2:$F$634,4,FALSE),""))</f>
      </c>
      <c r="G12906" s="84">
        <f>IF($E12906="","",IFERROR(VLOOKUP(TRIM(E12906&amp;""),'Référentiel Articles'!$A$2:$F$634,5,FALSE),""))</f>
      </c>
      <c r="H12906" s="85" t="str">
        <v/>
      </c>
      <c r="I12906" s="84">
        <f>IF($E12906="","",IFERROR(VLOOKUP(TRIM(E12906&amp;""),'Référentiel Articles'!$A$2:$F$634,6,FALSE),""))</f>
      </c>
      <c r="J12906" s="90">
        <f>IF(OR($E12906="",$H12906=""),"",$H12906*$I12906)</f>
      </c>
      <c r="K12906" s="87" t="str">
        <v/>
      </c>
    </row>
    <row r="12907">
      <c r="A12907" s="74" t="str">
        <v/>
      </c>
      <c r="B12907" s="74" t="str">
        <v/>
      </c>
      <c r="C12907" s="75">
        <f>IF($E12907="","",IFERROR(VLOOKUP(TRIM(E12907&amp;""),'Référentiel Articles'!$A$2:$F$634,2,FALSE),""))</f>
      </c>
      <c r="D12907" s="75">
        <f>IF($E12907="","",IFERROR(VLOOKUP(TRIM(E12907&amp;""),'Référentiel Articles'!$A$2:$F$634,3,FALSE),""))</f>
      </c>
      <c r="E12907" s="74" t="str">
        <v/>
      </c>
      <c r="F12907" s="75">
        <f>IF($E12907="","",IFERROR(VLOOKUP(TRIM(E12907&amp;""),'Référentiel Articles'!$A$2:$F$634,4,FALSE),""))</f>
      </c>
      <c r="G12907" s="76">
        <f>IF($E12907="","",IFERROR(VLOOKUP(TRIM(E12907&amp;""),'Référentiel Articles'!$A$2:$F$634,5,FALSE),""))</f>
      </c>
      <c r="H12907" s="77" t="str">
        <v/>
      </c>
      <c r="I12907" s="76">
        <f>IF($E12907="","",IFERROR(VLOOKUP(TRIM(E12907&amp;""),'Référentiel Articles'!$A$2:$F$634,6,FALSE),""))</f>
      </c>
      <c r="J12907" s="78">
        <f>IF(OR($E12907="",$H12907=""),"",$H12907*$I12907)</f>
      </c>
      <c r="K12907" s="79" t="str">
        <v/>
      </c>
    </row>
    <row r="12908">
      <c r="A12908" s="81" t="str">
        <v/>
      </c>
      <c r="B12908" s="81" t="str">
        <v/>
      </c>
      <c r="C12908" s="83">
        <f>IF($E12908="","",IFERROR(VLOOKUP(TRIM(E12908&amp;""),'Référentiel Articles'!$A$2:$F$634,2,FALSE),""))</f>
      </c>
      <c r="D12908" s="83">
        <f>IF($E12908="","",IFERROR(VLOOKUP(TRIM(E12908&amp;""),'Référentiel Articles'!$A$2:$F$634,3,FALSE),""))</f>
      </c>
      <c r="E12908" s="81" t="str">
        <v/>
      </c>
      <c r="F12908" s="83">
        <f>IF($E12908="","",IFERROR(VLOOKUP(TRIM(E12908&amp;""),'Référentiel Articles'!$A$2:$F$634,4,FALSE),""))</f>
      </c>
      <c r="G12908" s="84">
        <f>IF($E12908="","",IFERROR(VLOOKUP(TRIM(E12908&amp;""),'Référentiel Articles'!$A$2:$F$634,5,FALSE),""))</f>
      </c>
      <c r="H12908" s="85" t="str">
        <v/>
      </c>
      <c r="I12908" s="84">
        <f>IF($E12908="","",IFERROR(VLOOKUP(TRIM(E12908&amp;""),'Référentiel Articles'!$A$2:$F$634,6,FALSE),""))</f>
      </c>
      <c r="J12908" s="90">
        <f>IF(OR($E12908="",$H12908=""),"",$H12908*$I12908)</f>
      </c>
      <c r="K12908" s="87" t="str">
        <v/>
      </c>
    </row>
    <row r="12909">
      <c r="A12909" s="74" t="str">
        <v/>
      </c>
      <c r="B12909" s="74" t="str">
        <v/>
      </c>
      <c r="C12909" s="75">
        <f>IF($E12909="","",IFERROR(VLOOKUP(TRIM(E12909&amp;""),'Référentiel Articles'!$A$2:$F$634,2,FALSE),""))</f>
      </c>
      <c r="D12909" s="75">
        <f>IF($E12909="","",IFERROR(VLOOKUP(TRIM(E12909&amp;""),'Référentiel Articles'!$A$2:$F$634,3,FALSE),""))</f>
      </c>
      <c r="E12909" s="74" t="str">
        <v/>
      </c>
      <c r="F12909" s="75">
        <f>IF($E12909="","",IFERROR(VLOOKUP(TRIM(E12909&amp;""),'Référentiel Articles'!$A$2:$F$634,4,FALSE),""))</f>
      </c>
      <c r="G12909" s="76">
        <f>IF($E12909="","",IFERROR(VLOOKUP(TRIM(E12909&amp;""),'Référentiel Articles'!$A$2:$F$634,5,FALSE),""))</f>
      </c>
      <c r="H12909" s="77" t="str">
        <v/>
      </c>
      <c r="I12909" s="76">
        <f>IF($E12909="","",IFERROR(VLOOKUP(TRIM(E12909&amp;""),'Référentiel Articles'!$A$2:$F$634,6,FALSE),""))</f>
      </c>
      <c r="J12909" s="78">
        <f>IF(OR($E12909="",$H12909=""),"",$H12909*$I12909)</f>
      </c>
      <c r="K12909" s="79" t="str">
        <v/>
      </c>
    </row>
    <row r="12910">
      <c r="A12910" s="81" t="str">
        <v/>
      </c>
      <c r="B12910" s="81" t="str">
        <v/>
      </c>
      <c r="C12910" s="83">
        <f>IF($E12910="","",IFERROR(VLOOKUP(TRIM(E12910&amp;""),'Référentiel Articles'!$A$2:$F$634,2,FALSE),""))</f>
      </c>
      <c r="D12910" s="83">
        <f>IF($E12910="","",IFERROR(VLOOKUP(TRIM(E12910&amp;""),'Référentiel Articles'!$A$2:$F$634,3,FALSE),""))</f>
      </c>
      <c r="E12910" s="81" t="str">
        <v/>
      </c>
      <c r="F12910" s="83">
        <f>IF($E12910="","",IFERROR(VLOOKUP(TRIM(E12910&amp;""),'Référentiel Articles'!$A$2:$F$634,4,FALSE),""))</f>
      </c>
      <c r="G12910" s="84">
        <f>IF($E12910="","",IFERROR(VLOOKUP(TRIM(E12910&amp;""),'Référentiel Articles'!$A$2:$F$634,5,FALSE),""))</f>
      </c>
      <c r="H12910" s="85" t="str">
        <v/>
      </c>
      <c r="I12910" s="84">
        <f>IF($E12910="","",IFERROR(VLOOKUP(TRIM(E12910&amp;""),'Référentiel Articles'!$A$2:$F$634,6,FALSE),""))</f>
      </c>
      <c r="J12910" s="90">
        <f>IF(OR($E12910="",$H12910=""),"",$H12910*$I12910)</f>
      </c>
      <c r="K12910" s="87" t="str">
        <v/>
      </c>
    </row>
    <row r="12911">
      <c r="A12911" s="74" t="str">
        <v/>
      </c>
      <c r="B12911" s="74" t="str">
        <v/>
      </c>
      <c r="C12911" s="75">
        <f>IF($E12911="","",IFERROR(VLOOKUP(TRIM(E12911&amp;""),'Référentiel Articles'!$A$2:$F$634,2,FALSE),""))</f>
      </c>
      <c r="D12911" s="75">
        <f>IF($E12911="","",IFERROR(VLOOKUP(TRIM(E12911&amp;""),'Référentiel Articles'!$A$2:$F$634,3,FALSE),""))</f>
      </c>
      <c r="E12911" s="74" t="str">
        <v/>
      </c>
      <c r="F12911" s="75">
        <f>IF($E12911="","",IFERROR(VLOOKUP(TRIM(E12911&amp;""),'Référentiel Articles'!$A$2:$F$634,4,FALSE),""))</f>
      </c>
      <c r="G12911" s="76">
        <f>IF($E12911="","",IFERROR(VLOOKUP(TRIM(E12911&amp;""),'Référentiel Articles'!$A$2:$F$634,5,FALSE),""))</f>
      </c>
      <c r="H12911" s="77" t="str">
        <v/>
      </c>
      <c r="I12911" s="76">
        <f>IF($E12911="","",IFERROR(VLOOKUP(TRIM(E12911&amp;""),'Référentiel Articles'!$A$2:$F$634,6,FALSE),""))</f>
      </c>
      <c r="J12911" s="78">
        <f>IF(OR($E12911="",$H12911=""),"",$H12911*$I12911)</f>
      </c>
      <c r="K12911" s="79" t="str">
        <v/>
      </c>
    </row>
    <row r="12912">
      <c r="A12912" s="81" t="str">
        <v/>
      </c>
      <c r="B12912" s="81" t="str">
        <v/>
      </c>
      <c r="C12912" s="83">
        <f>IF($E12912="","",IFERROR(VLOOKUP(TRIM(E12912&amp;""),'Référentiel Articles'!$A$2:$F$634,2,FALSE),""))</f>
      </c>
      <c r="D12912" s="83">
        <f>IF($E12912="","",IFERROR(VLOOKUP(TRIM(E12912&amp;""),'Référentiel Articles'!$A$2:$F$634,3,FALSE),""))</f>
      </c>
      <c r="E12912" s="81" t="str">
        <v/>
      </c>
      <c r="F12912" s="83">
        <f>IF($E12912="","",IFERROR(VLOOKUP(TRIM(E12912&amp;""),'Référentiel Articles'!$A$2:$F$634,4,FALSE),""))</f>
      </c>
      <c r="G12912" s="84">
        <f>IF($E12912="","",IFERROR(VLOOKUP(TRIM(E12912&amp;""),'Référentiel Articles'!$A$2:$F$634,5,FALSE),""))</f>
      </c>
      <c r="H12912" s="85" t="str">
        <v/>
      </c>
      <c r="I12912" s="84">
        <f>IF($E12912="","",IFERROR(VLOOKUP(TRIM(E12912&amp;""),'Référentiel Articles'!$A$2:$F$634,6,FALSE),""))</f>
      </c>
      <c r="J12912" s="90">
        <f>IF(OR($E12912="",$H12912=""),"",$H12912*$I12912)</f>
      </c>
      <c r="K12912" s="87" t="str">
        <v/>
      </c>
    </row>
    <row r="12913">
      <c r="A12913" s="74" t="str">
        <v/>
      </c>
      <c r="B12913" s="74" t="str">
        <v/>
      </c>
      <c r="C12913" s="75">
        <f>IF($E12913="","",IFERROR(VLOOKUP(TRIM(E12913&amp;""),'Référentiel Articles'!$A$2:$F$634,2,FALSE),""))</f>
      </c>
      <c r="D12913" s="75">
        <f>IF($E12913="","",IFERROR(VLOOKUP(TRIM(E12913&amp;""),'Référentiel Articles'!$A$2:$F$634,3,FALSE),""))</f>
      </c>
      <c r="E12913" s="74" t="str">
        <v/>
      </c>
      <c r="F12913" s="75">
        <f>IF($E12913="","",IFERROR(VLOOKUP(TRIM(E12913&amp;""),'Référentiel Articles'!$A$2:$F$634,4,FALSE),""))</f>
      </c>
      <c r="G12913" s="76">
        <f>IF($E12913="","",IFERROR(VLOOKUP(TRIM(E12913&amp;""),'Référentiel Articles'!$A$2:$F$634,5,FALSE),""))</f>
      </c>
      <c r="H12913" s="77" t="str">
        <v/>
      </c>
      <c r="I12913" s="76">
        <f>IF($E12913="","",IFERROR(VLOOKUP(TRIM(E12913&amp;""),'Référentiel Articles'!$A$2:$F$634,6,FALSE),""))</f>
      </c>
      <c r="J12913" s="78">
        <f>IF(OR($E12913="",$H12913=""),"",$H12913*$I12913)</f>
      </c>
      <c r="K12913" s="79" t="str">
        <v/>
      </c>
    </row>
    <row r="12914">
      <c r="A12914" s="81" t="str">
        <v/>
      </c>
      <c r="B12914" s="81" t="str">
        <v/>
      </c>
      <c r="C12914" s="83">
        <f>IF($E12914="","",IFERROR(VLOOKUP(TRIM(E12914&amp;""),'Référentiel Articles'!$A$2:$F$634,2,FALSE),""))</f>
      </c>
      <c r="D12914" s="83">
        <f>IF($E12914="","",IFERROR(VLOOKUP(TRIM(E12914&amp;""),'Référentiel Articles'!$A$2:$F$634,3,FALSE),""))</f>
      </c>
      <c r="E12914" s="81" t="str">
        <v/>
      </c>
      <c r="F12914" s="83">
        <f>IF($E12914="","",IFERROR(VLOOKUP(TRIM(E12914&amp;""),'Référentiel Articles'!$A$2:$F$634,4,FALSE),""))</f>
      </c>
      <c r="G12914" s="84">
        <f>IF($E12914="","",IFERROR(VLOOKUP(TRIM(E12914&amp;""),'Référentiel Articles'!$A$2:$F$634,5,FALSE),""))</f>
      </c>
      <c r="H12914" s="85" t="str">
        <v/>
      </c>
      <c r="I12914" s="84">
        <f>IF($E12914="","",IFERROR(VLOOKUP(TRIM(E12914&amp;""),'Référentiel Articles'!$A$2:$F$634,6,FALSE),""))</f>
      </c>
      <c r="J12914" s="90">
        <f>IF(OR($E12914="",$H12914=""),"",$H12914*$I12914)</f>
      </c>
      <c r="K12914" s="87" t="str">
        <v/>
      </c>
    </row>
    <row r="12915">
      <c r="A12915" s="74" t="str">
        <v/>
      </c>
      <c r="B12915" s="74" t="str">
        <v/>
      </c>
      <c r="C12915" s="75">
        <f>IF($E12915="","",IFERROR(VLOOKUP(TRIM(E12915&amp;""),'Référentiel Articles'!$A$2:$F$634,2,FALSE),""))</f>
      </c>
      <c r="D12915" s="75">
        <f>IF($E12915="","",IFERROR(VLOOKUP(TRIM(E12915&amp;""),'Référentiel Articles'!$A$2:$F$634,3,FALSE),""))</f>
      </c>
      <c r="E12915" s="74" t="str">
        <v/>
      </c>
      <c r="F12915" s="75">
        <f>IF($E12915="","",IFERROR(VLOOKUP(TRIM(E12915&amp;""),'Référentiel Articles'!$A$2:$F$634,4,FALSE),""))</f>
      </c>
      <c r="G12915" s="76">
        <f>IF($E12915="","",IFERROR(VLOOKUP(TRIM(E12915&amp;""),'Référentiel Articles'!$A$2:$F$634,5,FALSE),""))</f>
      </c>
      <c r="H12915" s="77" t="str">
        <v/>
      </c>
      <c r="I12915" s="76">
        <f>IF($E12915="","",IFERROR(VLOOKUP(TRIM(E12915&amp;""),'Référentiel Articles'!$A$2:$F$634,6,FALSE),""))</f>
      </c>
      <c r="J12915" s="78">
        <f>IF(OR($E12915="",$H12915=""),"",$H12915*$I12915)</f>
      </c>
      <c r="K12915" s="79" t="str">
        <v/>
      </c>
    </row>
    <row r="12916">
      <c r="A12916" s="81" t="str">
        <v/>
      </c>
      <c r="B12916" s="81" t="str">
        <v/>
      </c>
      <c r="C12916" s="83">
        <f>IF($E12916="","",IFERROR(VLOOKUP(TRIM(E12916&amp;""),'Référentiel Articles'!$A$2:$F$634,2,FALSE),""))</f>
      </c>
      <c r="D12916" s="83">
        <f>IF($E12916="","",IFERROR(VLOOKUP(TRIM(E12916&amp;""),'Référentiel Articles'!$A$2:$F$634,3,FALSE),""))</f>
      </c>
      <c r="E12916" s="81" t="str">
        <v/>
      </c>
      <c r="F12916" s="83">
        <f>IF($E12916="","",IFERROR(VLOOKUP(TRIM(E12916&amp;""),'Référentiel Articles'!$A$2:$F$634,4,FALSE),""))</f>
      </c>
      <c r="G12916" s="84">
        <f>IF($E12916="","",IFERROR(VLOOKUP(TRIM(E12916&amp;""),'Référentiel Articles'!$A$2:$F$634,5,FALSE),""))</f>
      </c>
      <c r="H12916" s="85" t="str">
        <v/>
      </c>
      <c r="I12916" s="84">
        <f>IF($E12916="","",IFERROR(VLOOKUP(TRIM(E12916&amp;""),'Référentiel Articles'!$A$2:$F$634,6,FALSE),""))</f>
      </c>
      <c r="J12916" s="90">
        <f>IF(OR($E12916="",$H12916=""),"",$H12916*$I12916)</f>
      </c>
      <c r="K12916" s="87" t="str">
        <v/>
      </c>
    </row>
    <row r="12917">
      <c r="A12917" s="74" t="str">
        <v/>
      </c>
      <c r="B12917" s="74" t="str">
        <v/>
      </c>
      <c r="C12917" s="75">
        <f>IF($E12917="","",IFERROR(VLOOKUP(TRIM(E12917&amp;""),'Référentiel Articles'!$A$2:$F$634,2,FALSE),""))</f>
      </c>
      <c r="D12917" s="75">
        <f>IF($E12917="","",IFERROR(VLOOKUP(TRIM(E12917&amp;""),'Référentiel Articles'!$A$2:$F$634,3,FALSE),""))</f>
      </c>
      <c r="E12917" s="74" t="str">
        <v/>
      </c>
      <c r="F12917" s="75">
        <f>IF($E12917="","",IFERROR(VLOOKUP(TRIM(E12917&amp;""),'Référentiel Articles'!$A$2:$F$634,4,FALSE),""))</f>
      </c>
      <c r="G12917" s="76">
        <f>IF($E12917="","",IFERROR(VLOOKUP(TRIM(E12917&amp;""),'Référentiel Articles'!$A$2:$F$634,5,FALSE),""))</f>
      </c>
      <c r="H12917" s="77" t="str">
        <v/>
      </c>
      <c r="I12917" s="76">
        <f>IF($E12917="","",IFERROR(VLOOKUP(TRIM(E12917&amp;""),'Référentiel Articles'!$A$2:$F$634,6,FALSE),""))</f>
      </c>
      <c r="J12917" s="78">
        <f>IF(OR($E12917="",$H12917=""),"",$H12917*$I12917)</f>
      </c>
      <c r="K12917" s="79" t="str">
        <v/>
      </c>
    </row>
    <row r="12918">
      <c r="A12918" s="81" t="str">
        <v/>
      </c>
      <c r="B12918" s="81" t="str">
        <v/>
      </c>
      <c r="C12918" s="83">
        <f>IF($E12918="","",IFERROR(VLOOKUP(TRIM(E12918&amp;""),'Référentiel Articles'!$A$2:$F$634,2,FALSE),""))</f>
      </c>
      <c r="D12918" s="83">
        <f>IF($E12918="","",IFERROR(VLOOKUP(TRIM(E12918&amp;""),'Référentiel Articles'!$A$2:$F$634,3,FALSE),""))</f>
      </c>
      <c r="E12918" s="81" t="str">
        <v/>
      </c>
      <c r="F12918" s="83">
        <f>IF($E12918="","",IFERROR(VLOOKUP(TRIM(E12918&amp;""),'Référentiel Articles'!$A$2:$F$634,4,FALSE),""))</f>
      </c>
      <c r="G12918" s="84">
        <f>IF($E12918="","",IFERROR(VLOOKUP(TRIM(E12918&amp;""),'Référentiel Articles'!$A$2:$F$634,5,FALSE),""))</f>
      </c>
      <c r="H12918" s="85" t="str">
        <v/>
      </c>
      <c r="I12918" s="84">
        <f>IF($E12918="","",IFERROR(VLOOKUP(TRIM(E12918&amp;""),'Référentiel Articles'!$A$2:$F$634,6,FALSE),""))</f>
      </c>
      <c r="J12918" s="90">
        <f>IF(OR($E12918="",$H12918=""),"",$H12918*$I12918)</f>
      </c>
      <c r="K12918" s="87" t="str">
        <v/>
      </c>
    </row>
    <row r="12919">
      <c r="A12919" s="74" t="str">
        <v/>
      </c>
      <c r="B12919" s="74" t="str">
        <v/>
      </c>
      <c r="C12919" s="75">
        <f>IF($E12919="","",IFERROR(VLOOKUP(TRIM(E12919&amp;""),'Référentiel Articles'!$A$2:$F$634,2,FALSE),""))</f>
      </c>
      <c r="D12919" s="75">
        <f>IF($E12919="","",IFERROR(VLOOKUP(TRIM(E12919&amp;""),'Référentiel Articles'!$A$2:$F$634,3,FALSE),""))</f>
      </c>
      <c r="E12919" s="74" t="str">
        <v/>
      </c>
      <c r="F12919" s="75">
        <f>IF($E12919="","",IFERROR(VLOOKUP(TRIM(E12919&amp;""),'Référentiel Articles'!$A$2:$F$634,4,FALSE),""))</f>
      </c>
      <c r="G12919" s="76">
        <f>IF($E12919="","",IFERROR(VLOOKUP(TRIM(E12919&amp;""),'Référentiel Articles'!$A$2:$F$634,5,FALSE),""))</f>
      </c>
      <c r="H12919" s="77" t="str">
        <v/>
      </c>
      <c r="I12919" s="76">
        <f>IF($E12919="","",IFERROR(VLOOKUP(TRIM(E12919&amp;""),'Référentiel Articles'!$A$2:$F$634,6,FALSE),""))</f>
      </c>
      <c r="J12919" s="78">
        <f>IF(OR($E12919="",$H12919=""),"",$H12919*$I12919)</f>
      </c>
      <c r="K12919" s="79" t="str">
        <v/>
      </c>
    </row>
    <row r="12920">
      <c r="A12920" s="81" t="str">
        <v/>
      </c>
      <c r="B12920" s="81" t="str">
        <v/>
      </c>
      <c r="C12920" s="83">
        <f>IF($E12920="","",IFERROR(VLOOKUP(TRIM(E12920&amp;""),'Référentiel Articles'!$A$2:$F$634,2,FALSE),""))</f>
      </c>
      <c r="D12920" s="83">
        <f>IF($E12920="","",IFERROR(VLOOKUP(TRIM(E12920&amp;""),'Référentiel Articles'!$A$2:$F$634,3,FALSE),""))</f>
      </c>
      <c r="E12920" s="81" t="str">
        <v/>
      </c>
      <c r="F12920" s="83">
        <f>IF($E12920="","",IFERROR(VLOOKUP(TRIM(E12920&amp;""),'Référentiel Articles'!$A$2:$F$634,4,FALSE),""))</f>
      </c>
      <c r="G12920" s="84">
        <f>IF($E12920="","",IFERROR(VLOOKUP(TRIM(E12920&amp;""),'Référentiel Articles'!$A$2:$F$634,5,FALSE),""))</f>
      </c>
      <c r="H12920" s="85" t="str">
        <v/>
      </c>
      <c r="I12920" s="84">
        <f>IF($E12920="","",IFERROR(VLOOKUP(TRIM(E12920&amp;""),'Référentiel Articles'!$A$2:$F$634,6,FALSE),""))</f>
      </c>
      <c r="J12920" s="90">
        <f>IF(OR($E12920="",$H12920=""),"",$H12920*$I12920)</f>
      </c>
      <c r="K12920" s="87" t="str">
        <v/>
      </c>
    </row>
    <row r="12921">
      <c r="A12921" s="74" t="str">
        <v/>
      </c>
      <c r="B12921" s="74" t="str">
        <v/>
      </c>
      <c r="C12921" s="75">
        <f>IF($E12921="","",IFERROR(VLOOKUP(TRIM(E12921&amp;""),'Référentiel Articles'!$A$2:$F$634,2,FALSE),""))</f>
      </c>
      <c r="D12921" s="75">
        <f>IF($E12921="","",IFERROR(VLOOKUP(TRIM(E12921&amp;""),'Référentiel Articles'!$A$2:$F$634,3,FALSE),""))</f>
      </c>
      <c r="E12921" s="74" t="str">
        <v/>
      </c>
      <c r="F12921" s="75">
        <f>IF($E12921="","",IFERROR(VLOOKUP(TRIM(E12921&amp;""),'Référentiel Articles'!$A$2:$F$634,4,FALSE),""))</f>
      </c>
      <c r="G12921" s="76">
        <f>IF($E12921="","",IFERROR(VLOOKUP(TRIM(E12921&amp;""),'Référentiel Articles'!$A$2:$F$634,5,FALSE),""))</f>
      </c>
      <c r="H12921" s="77" t="str">
        <v/>
      </c>
      <c r="I12921" s="76">
        <f>IF($E12921="","",IFERROR(VLOOKUP(TRIM(E12921&amp;""),'Référentiel Articles'!$A$2:$F$634,6,FALSE),""))</f>
      </c>
      <c r="J12921" s="78">
        <f>IF(OR($E12921="",$H12921=""),"",$H12921*$I12921)</f>
      </c>
      <c r="K12921" s="79" t="str">
        <v/>
      </c>
    </row>
    <row r="12922">
      <c r="A12922" s="81" t="str">
        <v/>
      </c>
      <c r="B12922" s="81" t="str">
        <v/>
      </c>
      <c r="C12922" s="83">
        <f>IF($E12922="","",IFERROR(VLOOKUP(TRIM(E12922&amp;""),'Référentiel Articles'!$A$2:$F$634,2,FALSE),""))</f>
      </c>
      <c r="D12922" s="83">
        <f>IF($E12922="","",IFERROR(VLOOKUP(TRIM(E12922&amp;""),'Référentiel Articles'!$A$2:$F$634,3,FALSE),""))</f>
      </c>
      <c r="E12922" s="81" t="str">
        <v/>
      </c>
      <c r="F12922" s="83">
        <f>IF($E12922="","",IFERROR(VLOOKUP(TRIM(E12922&amp;""),'Référentiel Articles'!$A$2:$F$634,4,FALSE),""))</f>
      </c>
      <c r="G12922" s="84">
        <f>IF($E12922="","",IFERROR(VLOOKUP(TRIM(E12922&amp;""),'Référentiel Articles'!$A$2:$F$634,5,FALSE),""))</f>
      </c>
      <c r="H12922" s="85" t="str">
        <v/>
      </c>
      <c r="I12922" s="84">
        <f>IF($E12922="","",IFERROR(VLOOKUP(TRIM(E12922&amp;""),'Référentiel Articles'!$A$2:$F$634,6,FALSE),""))</f>
      </c>
      <c r="J12922" s="90">
        <f>IF(OR($E12922="",$H12922=""),"",$H12922*$I12922)</f>
      </c>
      <c r="K12922" s="87" t="str">
        <v/>
      </c>
    </row>
    <row r="12923">
      <c r="A12923" s="74" t="str">
        <v/>
      </c>
      <c r="B12923" s="74" t="str">
        <v/>
      </c>
      <c r="C12923" s="75">
        <f>IF($E12923="","",IFERROR(VLOOKUP(TRIM(E12923&amp;""),'Référentiel Articles'!$A$2:$F$634,2,FALSE),""))</f>
      </c>
      <c r="D12923" s="75">
        <f>IF($E12923="","",IFERROR(VLOOKUP(TRIM(E12923&amp;""),'Référentiel Articles'!$A$2:$F$634,3,FALSE),""))</f>
      </c>
      <c r="E12923" s="74" t="str">
        <v/>
      </c>
      <c r="F12923" s="75">
        <f>IF($E12923="","",IFERROR(VLOOKUP(TRIM(E12923&amp;""),'Référentiel Articles'!$A$2:$F$634,4,FALSE),""))</f>
      </c>
      <c r="G12923" s="76">
        <f>IF($E12923="","",IFERROR(VLOOKUP(TRIM(E12923&amp;""),'Référentiel Articles'!$A$2:$F$634,5,FALSE),""))</f>
      </c>
      <c r="H12923" s="77" t="str">
        <v/>
      </c>
      <c r="I12923" s="76">
        <f>IF($E12923="","",IFERROR(VLOOKUP(TRIM(E12923&amp;""),'Référentiel Articles'!$A$2:$F$634,6,FALSE),""))</f>
      </c>
      <c r="J12923" s="78">
        <f>IF(OR($E12923="",$H12923=""),"",$H12923*$I12923)</f>
      </c>
      <c r="K12923" s="79" t="str">
        <v/>
      </c>
    </row>
    <row r="12924">
      <c r="A12924" s="81" t="str">
        <v/>
      </c>
      <c r="B12924" s="81" t="str">
        <v/>
      </c>
      <c r="C12924" s="83">
        <f>IF($E12924="","",IFERROR(VLOOKUP(TRIM(E12924&amp;""),'Référentiel Articles'!$A$2:$F$634,2,FALSE),""))</f>
      </c>
      <c r="D12924" s="83">
        <f>IF($E12924="","",IFERROR(VLOOKUP(TRIM(E12924&amp;""),'Référentiel Articles'!$A$2:$F$634,3,FALSE),""))</f>
      </c>
      <c r="E12924" s="81" t="str">
        <v/>
      </c>
      <c r="F12924" s="83">
        <f>IF($E12924="","",IFERROR(VLOOKUP(TRIM(E12924&amp;""),'Référentiel Articles'!$A$2:$F$634,4,FALSE),""))</f>
      </c>
      <c r="G12924" s="84">
        <f>IF($E12924="","",IFERROR(VLOOKUP(TRIM(E12924&amp;""),'Référentiel Articles'!$A$2:$F$634,5,FALSE),""))</f>
      </c>
      <c r="H12924" s="85" t="str">
        <v/>
      </c>
      <c r="I12924" s="84">
        <f>IF($E12924="","",IFERROR(VLOOKUP(TRIM(E12924&amp;""),'Référentiel Articles'!$A$2:$F$634,6,FALSE),""))</f>
      </c>
      <c r="J12924" s="90">
        <f>IF(OR($E12924="",$H12924=""),"",$H12924*$I12924)</f>
      </c>
      <c r="K12924" s="87" t="str">
        <v/>
      </c>
    </row>
    <row r="12925">
      <c r="A12925" s="74" t="str">
        <v/>
      </c>
      <c r="B12925" s="74" t="str">
        <v/>
      </c>
      <c r="C12925" s="75">
        <f>IF($E12925="","",IFERROR(VLOOKUP(TRIM(E12925&amp;""),'Référentiel Articles'!$A$2:$F$634,2,FALSE),""))</f>
      </c>
      <c r="D12925" s="75">
        <f>IF($E12925="","",IFERROR(VLOOKUP(TRIM(E12925&amp;""),'Référentiel Articles'!$A$2:$F$634,3,FALSE),""))</f>
      </c>
      <c r="E12925" s="74" t="str">
        <v/>
      </c>
      <c r="F12925" s="75">
        <f>IF($E12925="","",IFERROR(VLOOKUP(TRIM(E12925&amp;""),'Référentiel Articles'!$A$2:$F$634,4,FALSE),""))</f>
      </c>
      <c r="G12925" s="76">
        <f>IF($E12925="","",IFERROR(VLOOKUP(TRIM(E12925&amp;""),'Référentiel Articles'!$A$2:$F$634,5,FALSE),""))</f>
      </c>
      <c r="H12925" s="77" t="str">
        <v/>
      </c>
      <c r="I12925" s="76">
        <f>IF($E12925="","",IFERROR(VLOOKUP(TRIM(E12925&amp;""),'Référentiel Articles'!$A$2:$F$634,6,FALSE),""))</f>
      </c>
      <c r="J12925" s="78">
        <f>IF(OR($E12925="",$H12925=""),"",$H12925*$I12925)</f>
      </c>
      <c r="K12925" s="79" t="str">
        <v/>
      </c>
    </row>
    <row r="12926">
      <c r="A12926" s="81" t="str">
        <v/>
      </c>
      <c r="B12926" s="81" t="str">
        <v/>
      </c>
      <c r="C12926" s="83">
        <f>IF($E12926="","",IFERROR(VLOOKUP(TRIM(E12926&amp;""),'Référentiel Articles'!$A$2:$F$634,2,FALSE),""))</f>
      </c>
      <c r="D12926" s="83">
        <f>IF($E12926="","",IFERROR(VLOOKUP(TRIM(E12926&amp;""),'Référentiel Articles'!$A$2:$F$634,3,FALSE),""))</f>
      </c>
      <c r="E12926" s="81" t="str">
        <v/>
      </c>
      <c r="F12926" s="83">
        <f>IF($E12926="","",IFERROR(VLOOKUP(TRIM(E12926&amp;""),'Référentiel Articles'!$A$2:$F$634,4,FALSE),""))</f>
      </c>
      <c r="G12926" s="84">
        <f>IF($E12926="","",IFERROR(VLOOKUP(TRIM(E12926&amp;""),'Référentiel Articles'!$A$2:$F$634,5,FALSE),""))</f>
      </c>
      <c r="H12926" s="85" t="str">
        <v/>
      </c>
      <c r="I12926" s="84">
        <f>IF($E12926="","",IFERROR(VLOOKUP(TRIM(E12926&amp;""),'Référentiel Articles'!$A$2:$F$634,6,FALSE),""))</f>
      </c>
      <c r="J12926" s="90">
        <f>IF(OR($E12926="",$H12926=""),"",$H12926*$I12926)</f>
      </c>
      <c r="K12926" s="87" t="str">
        <v/>
      </c>
    </row>
    <row r="12927">
      <c r="A12927" s="74" t="str">
        <v/>
      </c>
      <c r="B12927" s="74" t="str">
        <v/>
      </c>
      <c r="C12927" s="75">
        <f>IF($E12927="","",IFERROR(VLOOKUP(TRIM(E12927&amp;""),'Référentiel Articles'!$A$2:$F$634,2,FALSE),""))</f>
      </c>
      <c r="D12927" s="75">
        <f>IF($E12927="","",IFERROR(VLOOKUP(TRIM(E12927&amp;""),'Référentiel Articles'!$A$2:$F$634,3,FALSE),""))</f>
      </c>
      <c r="E12927" s="74" t="str">
        <v/>
      </c>
      <c r="F12927" s="75">
        <f>IF($E12927="","",IFERROR(VLOOKUP(TRIM(E12927&amp;""),'Référentiel Articles'!$A$2:$F$634,4,FALSE),""))</f>
      </c>
      <c r="G12927" s="76">
        <f>IF($E12927="","",IFERROR(VLOOKUP(TRIM(E12927&amp;""),'Référentiel Articles'!$A$2:$F$634,5,FALSE),""))</f>
      </c>
      <c r="H12927" s="77" t="str">
        <v/>
      </c>
      <c r="I12927" s="76">
        <f>IF($E12927="","",IFERROR(VLOOKUP(TRIM(E12927&amp;""),'Référentiel Articles'!$A$2:$F$634,6,FALSE),""))</f>
      </c>
      <c r="J12927" s="78">
        <f>IF(OR($E12927="",$H12927=""),"",$H12927*$I12927)</f>
      </c>
      <c r="K12927" s="79" t="str">
        <v/>
      </c>
    </row>
    <row r="12928">
      <c r="A12928" s="81" t="str">
        <v/>
      </c>
      <c r="B12928" s="81" t="str">
        <v/>
      </c>
      <c r="C12928" s="83">
        <f>IF($E12928="","",IFERROR(VLOOKUP(TRIM(E12928&amp;""),'Référentiel Articles'!$A$2:$F$634,2,FALSE),""))</f>
      </c>
      <c r="D12928" s="83">
        <f>IF($E12928="","",IFERROR(VLOOKUP(TRIM(E12928&amp;""),'Référentiel Articles'!$A$2:$F$634,3,FALSE),""))</f>
      </c>
      <c r="E12928" s="81" t="str">
        <v/>
      </c>
      <c r="F12928" s="83">
        <f>IF($E12928="","",IFERROR(VLOOKUP(TRIM(E12928&amp;""),'Référentiel Articles'!$A$2:$F$634,4,FALSE),""))</f>
      </c>
      <c r="G12928" s="84">
        <f>IF($E12928="","",IFERROR(VLOOKUP(TRIM(E12928&amp;""),'Référentiel Articles'!$A$2:$F$634,5,FALSE),""))</f>
      </c>
      <c r="H12928" s="85" t="str">
        <v/>
      </c>
      <c r="I12928" s="84">
        <f>IF($E12928="","",IFERROR(VLOOKUP(TRIM(E12928&amp;""),'Référentiel Articles'!$A$2:$F$634,6,FALSE),""))</f>
      </c>
      <c r="J12928" s="90">
        <f>IF(OR($E12928="",$H12928=""),"",$H12928*$I12928)</f>
      </c>
      <c r="K12928" s="87" t="str">
        <v/>
      </c>
    </row>
    <row r="12929">
      <c r="A12929" s="74" t="str">
        <v/>
      </c>
      <c r="B12929" s="74" t="str">
        <v/>
      </c>
      <c r="C12929" s="75">
        <f>IF($E12929="","",IFERROR(VLOOKUP(TRIM(E12929&amp;""),'Référentiel Articles'!$A$2:$F$634,2,FALSE),""))</f>
      </c>
      <c r="D12929" s="75">
        <f>IF($E12929="","",IFERROR(VLOOKUP(TRIM(E12929&amp;""),'Référentiel Articles'!$A$2:$F$634,3,FALSE),""))</f>
      </c>
      <c r="E12929" s="74" t="str">
        <v/>
      </c>
      <c r="F12929" s="75">
        <f>IF($E12929="","",IFERROR(VLOOKUP(TRIM(E12929&amp;""),'Référentiel Articles'!$A$2:$F$634,4,FALSE),""))</f>
      </c>
      <c r="G12929" s="76">
        <f>IF($E12929="","",IFERROR(VLOOKUP(TRIM(E12929&amp;""),'Référentiel Articles'!$A$2:$F$634,5,FALSE),""))</f>
      </c>
      <c r="H12929" s="77" t="str">
        <v/>
      </c>
      <c r="I12929" s="76">
        <f>IF($E12929="","",IFERROR(VLOOKUP(TRIM(E12929&amp;""),'Référentiel Articles'!$A$2:$F$634,6,FALSE),""))</f>
      </c>
      <c r="J12929" s="78">
        <f>IF(OR($E12929="",$H12929=""),"",$H12929*$I12929)</f>
      </c>
      <c r="K12929" s="79" t="str">
        <v/>
      </c>
    </row>
    <row r="12930">
      <c r="A12930" s="81" t="str">
        <v/>
      </c>
      <c r="B12930" s="81" t="str">
        <v/>
      </c>
      <c r="C12930" s="83">
        <f>IF($E12930="","",IFERROR(VLOOKUP(TRIM(E12930&amp;""),'Référentiel Articles'!$A$2:$F$634,2,FALSE),""))</f>
      </c>
      <c r="D12930" s="83">
        <f>IF($E12930="","",IFERROR(VLOOKUP(TRIM(E12930&amp;""),'Référentiel Articles'!$A$2:$F$634,3,FALSE),""))</f>
      </c>
      <c r="E12930" s="81" t="str">
        <v/>
      </c>
      <c r="F12930" s="83">
        <f>IF($E12930="","",IFERROR(VLOOKUP(TRIM(E12930&amp;""),'Référentiel Articles'!$A$2:$F$634,4,FALSE),""))</f>
      </c>
      <c r="G12930" s="84">
        <f>IF($E12930="","",IFERROR(VLOOKUP(TRIM(E12930&amp;""),'Référentiel Articles'!$A$2:$F$634,5,FALSE),""))</f>
      </c>
      <c r="H12930" s="85" t="str">
        <v/>
      </c>
      <c r="I12930" s="84">
        <f>IF($E12930="","",IFERROR(VLOOKUP(TRIM(E12930&amp;""),'Référentiel Articles'!$A$2:$F$634,6,FALSE),""))</f>
      </c>
      <c r="J12930" s="90">
        <f>IF(OR($E12930="",$H12930=""),"",$H12930*$I12930)</f>
      </c>
      <c r="K12930" s="87" t="str">
        <v/>
      </c>
    </row>
    <row r="12931">
      <c r="A12931" s="74" t="str">
        <v/>
      </c>
      <c r="B12931" s="74" t="str">
        <v/>
      </c>
      <c r="C12931" s="75">
        <f>IF($E12931="","",IFERROR(VLOOKUP(TRIM(E12931&amp;""),'Référentiel Articles'!$A$2:$F$634,2,FALSE),""))</f>
      </c>
      <c r="D12931" s="75">
        <f>IF($E12931="","",IFERROR(VLOOKUP(TRIM(E12931&amp;""),'Référentiel Articles'!$A$2:$F$634,3,FALSE),""))</f>
      </c>
      <c r="E12931" s="74" t="str">
        <v/>
      </c>
      <c r="F12931" s="75">
        <f>IF($E12931="","",IFERROR(VLOOKUP(TRIM(E12931&amp;""),'Référentiel Articles'!$A$2:$F$634,4,FALSE),""))</f>
      </c>
      <c r="G12931" s="76">
        <f>IF($E12931="","",IFERROR(VLOOKUP(TRIM(E12931&amp;""),'Référentiel Articles'!$A$2:$F$634,5,FALSE),""))</f>
      </c>
      <c r="H12931" s="77" t="str">
        <v/>
      </c>
      <c r="I12931" s="76">
        <f>IF($E12931="","",IFERROR(VLOOKUP(TRIM(E12931&amp;""),'Référentiel Articles'!$A$2:$F$634,6,FALSE),""))</f>
      </c>
      <c r="J12931" s="78">
        <f>IF(OR($E12931="",$H12931=""),"",$H12931*$I12931)</f>
      </c>
      <c r="K12931" s="79" t="str">
        <v/>
      </c>
    </row>
    <row r="12932">
      <c r="A12932" s="81" t="str">
        <v/>
      </c>
      <c r="B12932" s="81" t="str">
        <v/>
      </c>
      <c r="C12932" s="83">
        <f>IF($E12932="","",IFERROR(VLOOKUP(TRIM(E12932&amp;""),'Référentiel Articles'!$A$2:$F$634,2,FALSE),""))</f>
      </c>
      <c r="D12932" s="83">
        <f>IF($E12932="","",IFERROR(VLOOKUP(TRIM(E12932&amp;""),'Référentiel Articles'!$A$2:$F$634,3,FALSE),""))</f>
      </c>
      <c r="E12932" s="81" t="str">
        <v/>
      </c>
      <c r="F12932" s="83">
        <f>IF($E12932="","",IFERROR(VLOOKUP(TRIM(E12932&amp;""),'Référentiel Articles'!$A$2:$F$634,4,FALSE),""))</f>
      </c>
      <c r="G12932" s="84">
        <f>IF($E12932="","",IFERROR(VLOOKUP(TRIM(E12932&amp;""),'Référentiel Articles'!$A$2:$F$634,5,FALSE),""))</f>
      </c>
      <c r="H12932" s="85" t="str">
        <v/>
      </c>
      <c r="I12932" s="84">
        <f>IF($E12932="","",IFERROR(VLOOKUP(TRIM(E12932&amp;""),'Référentiel Articles'!$A$2:$F$634,6,FALSE),""))</f>
      </c>
      <c r="J12932" s="90">
        <f>IF(OR($E12932="",$H12932=""),"",$H12932*$I12932)</f>
      </c>
      <c r="K12932" s="87" t="str">
        <v/>
      </c>
    </row>
    <row r="12933">
      <c r="A12933" s="74" t="str">
        <v/>
      </c>
      <c r="B12933" s="74" t="str">
        <v/>
      </c>
      <c r="C12933" s="75">
        <f>IF($E12933="","",IFERROR(VLOOKUP(TRIM(E12933&amp;""),'Référentiel Articles'!$A$2:$F$634,2,FALSE),""))</f>
      </c>
      <c r="D12933" s="75">
        <f>IF($E12933="","",IFERROR(VLOOKUP(TRIM(E12933&amp;""),'Référentiel Articles'!$A$2:$F$634,3,FALSE),""))</f>
      </c>
      <c r="E12933" s="74" t="str">
        <v/>
      </c>
      <c r="F12933" s="75">
        <f>IF($E12933="","",IFERROR(VLOOKUP(TRIM(E12933&amp;""),'Référentiel Articles'!$A$2:$F$634,4,FALSE),""))</f>
      </c>
      <c r="G12933" s="76">
        <f>IF($E12933="","",IFERROR(VLOOKUP(TRIM(E12933&amp;""),'Référentiel Articles'!$A$2:$F$634,5,FALSE),""))</f>
      </c>
      <c r="H12933" s="77" t="str">
        <v/>
      </c>
      <c r="I12933" s="76">
        <f>IF($E12933="","",IFERROR(VLOOKUP(TRIM(E12933&amp;""),'Référentiel Articles'!$A$2:$F$634,6,FALSE),""))</f>
      </c>
      <c r="J12933" s="78">
        <f>IF(OR($E12933="",$H12933=""),"",$H12933*$I12933)</f>
      </c>
      <c r="K12933" s="79" t="str">
        <v/>
      </c>
    </row>
    <row r="12934">
      <c r="A12934" s="81" t="str">
        <v/>
      </c>
      <c r="B12934" s="81" t="str">
        <v/>
      </c>
      <c r="C12934" s="83">
        <f>IF($E12934="","",IFERROR(VLOOKUP(TRIM(E12934&amp;""),'Référentiel Articles'!$A$2:$F$634,2,FALSE),""))</f>
      </c>
      <c r="D12934" s="83">
        <f>IF($E12934="","",IFERROR(VLOOKUP(TRIM(E12934&amp;""),'Référentiel Articles'!$A$2:$F$634,3,FALSE),""))</f>
      </c>
      <c r="E12934" s="81" t="str">
        <v/>
      </c>
      <c r="F12934" s="83">
        <f>IF($E12934="","",IFERROR(VLOOKUP(TRIM(E12934&amp;""),'Référentiel Articles'!$A$2:$F$634,4,FALSE),""))</f>
      </c>
      <c r="G12934" s="84">
        <f>IF($E12934="","",IFERROR(VLOOKUP(TRIM(E12934&amp;""),'Référentiel Articles'!$A$2:$F$634,5,FALSE),""))</f>
      </c>
      <c r="H12934" s="85" t="str">
        <v/>
      </c>
      <c r="I12934" s="84">
        <f>IF($E12934="","",IFERROR(VLOOKUP(TRIM(E12934&amp;""),'Référentiel Articles'!$A$2:$F$634,6,FALSE),""))</f>
      </c>
      <c r="J12934" s="90">
        <f>IF(OR($E12934="",$H12934=""),"",$H12934*$I12934)</f>
      </c>
      <c r="K12934" s="87" t="str">
        <v/>
      </c>
    </row>
    <row r="12935">
      <c r="A12935" s="74" t="str">
        <v/>
      </c>
      <c r="B12935" s="74" t="str">
        <v/>
      </c>
      <c r="C12935" s="75">
        <f>IF($E12935="","",IFERROR(VLOOKUP(TRIM(E12935&amp;""),'Référentiel Articles'!$A$2:$F$634,2,FALSE),""))</f>
      </c>
      <c r="D12935" s="75">
        <f>IF($E12935="","",IFERROR(VLOOKUP(TRIM(E12935&amp;""),'Référentiel Articles'!$A$2:$F$634,3,FALSE),""))</f>
      </c>
      <c r="E12935" s="74" t="str">
        <v/>
      </c>
      <c r="F12935" s="75">
        <f>IF($E12935="","",IFERROR(VLOOKUP(TRIM(E12935&amp;""),'Référentiel Articles'!$A$2:$F$634,4,FALSE),""))</f>
      </c>
      <c r="G12935" s="76">
        <f>IF($E12935="","",IFERROR(VLOOKUP(TRIM(E12935&amp;""),'Référentiel Articles'!$A$2:$F$634,5,FALSE),""))</f>
      </c>
      <c r="H12935" s="77" t="str">
        <v/>
      </c>
      <c r="I12935" s="76">
        <f>IF($E12935="","",IFERROR(VLOOKUP(TRIM(E12935&amp;""),'Référentiel Articles'!$A$2:$F$634,6,FALSE),""))</f>
      </c>
      <c r="J12935" s="78">
        <f>IF(OR($E12935="",$H12935=""),"",$H12935*$I12935)</f>
      </c>
      <c r="K12935" s="79" t="str">
        <v/>
      </c>
    </row>
    <row r="12936">
      <c r="A12936" s="81" t="str">
        <v/>
      </c>
      <c r="B12936" s="81" t="str">
        <v/>
      </c>
      <c r="C12936" s="83">
        <f>IF($E12936="","",IFERROR(VLOOKUP(TRIM(E12936&amp;""),'Référentiel Articles'!$A$2:$F$634,2,FALSE),""))</f>
      </c>
      <c r="D12936" s="83">
        <f>IF($E12936="","",IFERROR(VLOOKUP(TRIM(E12936&amp;""),'Référentiel Articles'!$A$2:$F$634,3,FALSE),""))</f>
      </c>
      <c r="E12936" s="81" t="str">
        <v/>
      </c>
      <c r="F12936" s="83">
        <f>IF($E12936="","",IFERROR(VLOOKUP(TRIM(E12936&amp;""),'Référentiel Articles'!$A$2:$F$634,4,FALSE),""))</f>
      </c>
      <c r="G12936" s="84">
        <f>IF($E12936="","",IFERROR(VLOOKUP(TRIM(E12936&amp;""),'Référentiel Articles'!$A$2:$F$634,5,FALSE),""))</f>
      </c>
      <c r="H12936" s="85" t="str">
        <v/>
      </c>
      <c r="I12936" s="84">
        <f>IF($E12936="","",IFERROR(VLOOKUP(TRIM(E12936&amp;""),'Référentiel Articles'!$A$2:$F$634,6,FALSE),""))</f>
      </c>
      <c r="J12936" s="90">
        <f>IF(OR($E12936="",$H12936=""),"",$H12936*$I12936)</f>
      </c>
      <c r="K12936" s="87" t="str">
        <v/>
      </c>
    </row>
    <row r="12937">
      <c r="A12937" s="74" t="str">
        <v/>
      </c>
      <c r="B12937" s="74" t="str">
        <v/>
      </c>
      <c r="C12937" s="75">
        <f>IF($E12937="","",IFERROR(VLOOKUP(TRIM(E12937&amp;""),'Référentiel Articles'!$A$2:$F$634,2,FALSE),""))</f>
      </c>
      <c r="D12937" s="75">
        <f>IF($E12937="","",IFERROR(VLOOKUP(TRIM(E12937&amp;""),'Référentiel Articles'!$A$2:$F$634,3,FALSE),""))</f>
      </c>
      <c r="E12937" s="74" t="str">
        <v/>
      </c>
      <c r="F12937" s="75">
        <f>IF($E12937="","",IFERROR(VLOOKUP(TRIM(E12937&amp;""),'Référentiel Articles'!$A$2:$F$634,4,FALSE),""))</f>
      </c>
      <c r="G12937" s="76">
        <f>IF($E12937="","",IFERROR(VLOOKUP(TRIM(E12937&amp;""),'Référentiel Articles'!$A$2:$F$634,5,FALSE),""))</f>
      </c>
      <c r="H12937" s="77" t="str">
        <v/>
      </c>
      <c r="I12937" s="76">
        <f>IF($E12937="","",IFERROR(VLOOKUP(TRIM(E12937&amp;""),'Référentiel Articles'!$A$2:$F$634,6,FALSE),""))</f>
      </c>
      <c r="J12937" s="78">
        <f>IF(OR($E12937="",$H12937=""),"",$H12937*$I12937)</f>
      </c>
      <c r="K12937" s="79" t="str">
        <v/>
      </c>
    </row>
    <row r="12938">
      <c r="A12938" s="81" t="str">
        <v/>
      </c>
      <c r="B12938" s="81" t="str">
        <v/>
      </c>
      <c r="C12938" s="83">
        <f>IF($E12938="","",IFERROR(VLOOKUP(TRIM(E12938&amp;""),'Référentiel Articles'!$A$2:$F$634,2,FALSE),""))</f>
      </c>
      <c r="D12938" s="83">
        <f>IF($E12938="","",IFERROR(VLOOKUP(TRIM(E12938&amp;""),'Référentiel Articles'!$A$2:$F$634,3,FALSE),""))</f>
      </c>
      <c r="E12938" s="81" t="str">
        <v/>
      </c>
      <c r="F12938" s="83">
        <f>IF($E12938="","",IFERROR(VLOOKUP(TRIM(E12938&amp;""),'Référentiel Articles'!$A$2:$F$634,4,FALSE),""))</f>
      </c>
      <c r="G12938" s="84">
        <f>IF($E12938="","",IFERROR(VLOOKUP(TRIM(E12938&amp;""),'Référentiel Articles'!$A$2:$F$634,5,FALSE),""))</f>
      </c>
      <c r="H12938" s="85" t="str">
        <v/>
      </c>
      <c r="I12938" s="84">
        <f>IF($E12938="","",IFERROR(VLOOKUP(TRIM(E12938&amp;""),'Référentiel Articles'!$A$2:$F$634,6,FALSE),""))</f>
      </c>
      <c r="J12938" s="90">
        <f>IF(OR($E12938="",$H12938=""),"",$H12938*$I12938)</f>
      </c>
      <c r="K12938" s="87" t="str">
        <v/>
      </c>
    </row>
    <row r="12939">
      <c r="A12939" s="74" t="str">
        <v/>
      </c>
      <c r="B12939" s="74" t="str">
        <v/>
      </c>
      <c r="C12939" s="75">
        <f>IF($E12939="","",IFERROR(VLOOKUP(TRIM(E12939&amp;""),'Référentiel Articles'!$A$2:$F$634,2,FALSE),""))</f>
      </c>
      <c r="D12939" s="75">
        <f>IF($E12939="","",IFERROR(VLOOKUP(TRIM(E12939&amp;""),'Référentiel Articles'!$A$2:$F$634,3,FALSE),""))</f>
      </c>
      <c r="E12939" s="74" t="str">
        <v/>
      </c>
      <c r="F12939" s="75">
        <f>IF($E12939="","",IFERROR(VLOOKUP(TRIM(E12939&amp;""),'Référentiel Articles'!$A$2:$F$634,4,FALSE),""))</f>
      </c>
      <c r="G12939" s="76">
        <f>IF($E12939="","",IFERROR(VLOOKUP(TRIM(E12939&amp;""),'Référentiel Articles'!$A$2:$F$634,5,FALSE),""))</f>
      </c>
      <c r="H12939" s="77" t="str">
        <v/>
      </c>
      <c r="I12939" s="76">
        <f>IF($E12939="","",IFERROR(VLOOKUP(TRIM(E12939&amp;""),'Référentiel Articles'!$A$2:$F$634,6,FALSE),""))</f>
      </c>
      <c r="J12939" s="78">
        <f>IF(OR($E12939="",$H12939=""),"",$H12939*$I12939)</f>
      </c>
      <c r="K12939" s="79" t="str">
        <v/>
      </c>
    </row>
    <row r="12940">
      <c r="A12940" s="81" t="str">
        <v/>
      </c>
      <c r="B12940" s="81" t="str">
        <v/>
      </c>
      <c r="C12940" s="83">
        <f>IF($E12940="","",IFERROR(VLOOKUP(TRIM(E12940&amp;""),'Référentiel Articles'!$A$2:$F$634,2,FALSE),""))</f>
      </c>
      <c r="D12940" s="83">
        <f>IF($E12940="","",IFERROR(VLOOKUP(TRIM(E12940&amp;""),'Référentiel Articles'!$A$2:$F$634,3,FALSE),""))</f>
      </c>
      <c r="E12940" s="81" t="str">
        <v/>
      </c>
      <c r="F12940" s="83">
        <f>IF($E12940="","",IFERROR(VLOOKUP(TRIM(E12940&amp;""),'Référentiel Articles'!$A$2:$F$634,4,FALSE),""))</f>
      </c>
      <c r="G12940" s="84">
        <f>IF($E12940="","",IFERROR(VLOOKUP(TRIM(E12940&amp;""),'Référentiel Articles'!$A$2:$F$634,5,FALSE),""))</f>
      </c>
      <c r="H12940" s="85" t="str">
        <v/>
      </c>
      <c r="I12940" s="84">
        <f>IF($E12940="","",IFERROR(VLOOKUP(TRIM(E12940&amp;""),'Référentiel Articles'!$A$2:$F$634,6,FALSE),""))</f>
      </c>
      <c r="J12940" s="90">
        <f>IF(OR($E12940="",$H12940=""),"",$H12940*$I12940)</f>
      </c>
      <c r="K12940" s="87" t="str">
        <v/>
      </c>
    </row>
    <row r="12941">
      <c r="A12941" s="74" t="str">
        <v/>
      </c>
      <c r="B12941" s="74" t="str">
        <v/>
      </c>
      <c r="C12941" s="75">
        <f>IF($E12941="","",IFERROR(VLOOKUP(TRIM(E12941&amp;""),'Référentiel Articles'!$A$2:$F$634,2,FALSE),""))</f>
      </c>
      <c r="D12941" s="75">
        <f>IF($E12941="","",IFERROR(VLOOKUP(TRIM(E12941&amp;""),'Référentiel Articles'!$A$2:$F$634,3,FALSE),""))</f>
      </c>
      <c r="E12941" s="74" t="str">
        <v/>
      </c>
      <c r="F12941" s="75">
        <f>IF($E12941="","",IFERROR(VLOOKUP(TRIM(E12941&amp;""),'Référentiel Articles'!$A$2:$F$634,4,FALSE),""))</f>
      </c>
      <c r="G12941" s="76">
        <f>IF($E12941="","",IFERROR(VLOOKUP(TRIM(E12941&amp;""),'Référentiel Articles'!$A$2:$F$634,5,FALSE),""))</f>
      </c>
      <c r="H12941" s="77" t="str">
        <v/>
      </c>
      <c r="I12941" s="76">
        <f>IF($E12941="","",IFERROR(VLOOKUP(TRIM(E12941&amp;""),'Référentiel Articles'!$A$2:$F$634,6,FALSE),""))</f>
      </c>
      <c r="J12941" s="78">
        <f>IF(OR($E12941="",$H12941=""),"",$H12941*$I12941)</f>
      </c>
      <c r="K12941" s="79" t="str">
        <v/>
      </c>
    </row>
    <row r="12942">
      <c r="A12942" s="81" t="str">
        <v/>
      </c>
      <c r="B12942" s="81" t="str">
        <v/>
      </c>
      <c r="C12942" s="83">
        <f>IF($E12942="","",IFERROR(VLOOKUP(TRIM(E12942&amp;""),'Référentiel Articles'!$A$2:$F$634,2,FALSE),""))</f>
      </c>
      <c r="D12942" s="83">
        <f>IF($E12942="","",IFERROR(VLOOKUP(TRIM(E12942&amp;""),'Référentiel Articles'!$A$2:$F$634,3,FALSE),""))</f>
      </c>
      <c r="E12942" s="81" t="str">
        <v/>
      </c>
      <c r="F12942" s="83">
        <f>IF($E12942="","",IFERROR(VLOOKUP(TRIM(E12942&amp;""),'Référentiel Articles'!$A$2:$F$634,4,FALSE),""))</f>
      </c>
      <c r="G12942" s="84">
        <f>IF($E12942="","",IFERROR(VLOOKUP(TRIM(E12942&amp;""),'Référentiel Articles'!$A$2:$F$634,5,FALSE),""))</f>
      </c>
      <c r="H12942" s="85" t="str">
        <v/>
      </c>
      <c r="I12942" s="84">
        <f>IF($E12942="","",IFERROR(VLOOKUP(TRIM(E12942&amp;""),'Référentiel Articles'!$A$2:$F$634,6,FALSE),""))</f>
      </c>
      <c r="J12942" s="90">
        <f>IF(OR($E12942="",$H12942=""),"",$H12942*$I12942)</f>
      </c>
      <c r="K12942" s="87" t="str">
        <v/>
      </c>
    </row>
    <row r="12943">
      <c r="A12943" s="74" t="str">
        <v/>
      </c>
      <c r="B12943" s="74" t="str">
        <v/>
      </c>
      <c r="C12943" s="75">
        <f>IF($E12943="","",IFERROR(VLOOKUP(TRIM(E12943&amp;""),'Référentiel Articles'!$A$2:$F$634,2,FALSE),""))</f>
      </c>
      <c r="D12943" s="75">
        <f>IF($E12943="","",IFERROR(VLOOKUP(TRIM(E12943&amp;""),'Référentiel Articles'!$A$2:$F$634,3,FALSE),""))</f>
      </c>
      <c r="E12943" s="74" t="str">
        <v/>
      </c>
      <c r="F12943" s="75">
        <f>IF($E12943="","",IFERROR(VLOOKUP(TRIM(E12943&amp;""),'Référentiel Articles'!$A$2:$F$634,4,FALSE),""))</f>
      </c>
      <c r="G12943" s="76">
        <f>IF($E12943="","",IFERROR(VLOOKUP(TRIM(E12943&amp;""),'Référentiel Articles'!$A$2:$F$634,5,FALSE),""))</f>
      </c>
      <c r="H12943" s="77" t="str">
        <v/>
      </c>
      <c r="I12943" s="76">
        <f>IF($E12943="","",IFERROR(VLOOKUP(TRIM(E12943&amp;""),'Référentiel Articles'!$A$2:$F$634,6,FALSE),""))</f>
      </c>
      <c r="J12943" s="78">
        <f>IF(OR($E12943="",$H12943=""),"",$H12943*$I12943)</f>
      </c>
      <c r="K12943" s="79" t="str">
        <v/>
      </c>
    </row>
    <row r="12944">
      <c r="A12944" s="81" t="str">
        <v/>
      </c>
      <c r="B12944" s="81" t="str">
        <v/>
      </c>
      <c r="C12944" s="83">
        <f>IF($E12944="","",IFERROR(VLOOKUP(TRIM(E12944&amp;""),'Référentiel Articles'!$A$2:$F$634,2,FALSE),""))</f>
      </c>
      <c r="D12944" s="83">
        <f>IF($E12944="","",IFERROR(VLOOKUP(TRIM(E12944&amp;""),'Référentiel Articles'!$A$2:$F$634,3,FALSE),""))</f>
      </c>
      <c r="E12944" s="81" t="str">
        <v/>
      </c>
      <c r="F12944" s="83">
        <f>IF($E12944="","",IFERROR(VLOOKUP(TRIM(E12944&amp;""),'Référentiel Articles'!$A$2:$F$634,4,FALSE),""))</f>
      </c>
      <c r="G12944" s="84">
        <f>IF($E12944="","",IFERROR(VLOOKUP(TRIM(E12944&amp;""),'Référentiel Articles'!$A$2:$F$634,5,FALSE),""))</f>
      </c>
      <c r="H12944" s="85" t="str">
        <v/>
      </c>
      <c r="I12944" s="84">
        <f>IF($E12944="","",IFERROR(VLOOKUP(TRIM(E12944&amp;""),'Référentiel Articles'!$A$2:$F$634,6,FALSE),""))</f>
      </c>
      <c r="J12944" s="90">
        <f>IF(OR($E12944="",$H12944=""),"",$H12944*$I12944)</f>
      </c>
      <c r="K12944" s="87" t="str">
        <v/>
      </c>
    </row>
    <row r="12945">
      <c r="A12945" s="74" t="str">
        <v/>
      </c>
      <c r="B12945" s="74" t="str">
        <v/>
      </c>
      <c r="C12945" s="75">
        <f>IF($E12945="","",IFERROR(VLOOKUP(TRIM(E12945&amp;""),'Référentiel Articles'!$A$2:$F$634,2,FALSE),""))</f>
      </c>
      <c r="D12945" s="75">
        <f>IF($E12945="","",IFERROR(VLOOKUP(TRIM(E12945&amp;""),'Référentiel Articles'!$A$2:$F$634,3,FALSE),""))</f>
      </c>
      <c r="E12945" s="74" t="str">
        <v/>
      </c>
      <c r="F12945" s="75">
        <f>IF($E12945="","",IFERROR(VLOOKUP(TRIM(E12945&amp;""),'Référentiel Articles'!$A$2:$F$634,4,FALSE),""))</f>
      </c>
      <c r="G12945" s="76">
        <f>IF($E12945="","",IFERROR(VLOOKUP(TRIM(E12945&amp;""),'Référentiel Articles'!$A$2:$F$634,5,FALSE),""))</f>
      </c>
      <c r="H12945" s="77" t="str">
        <v/>
      </c>
      <c r="I12945" s="76">
        <f>IF($E12945="","",IFERROR(VLOOKUP(TRIM(E12945&amp;""),'Référentiel Articles'!$A$2:$F$634,6,FALSE),""))</f>
      </c>
      <c r="J12945" s="78">
        <f>IF(OR($E12945="",$H12945=""),"",$H12945*$I12945)</f>
      </c>
      <c r="K12945" s="79" t="str">
        <v/>
      </c>
    </row>
    <row r="12946">
      <c r="A12946" s="81" t="str">
        <v/>
      </c>
      <c r="B12946" s="81" t="str">
        <v/>
      </c>
      <c r="C12946" s="83">
        <f>IF($E12946="","",IFERROR(VLOOKUP(TRIM(E12946&amp;""),'Référentiel Articles'!$A$2:$F$634,2,FALSE),""))</f>
      </c>
      <c r="D12946" s="83">
        <f>IF($E12946="","",IFERROR(VLOOKUP(TRIM(E12946&amp;""),'Référentiel Articles'!$A$2:$F$634,3,FALSE),""))</f>
      </c>
      <c r="E12946" s="81" t="str">
        <v/>
      </c>
      <c r="F12946" s="83">
        <f>IF($E12946="","",IFERROR(VLOOKUP(TRIM(E12946&amp;""),'Référentiel Articles'!$A$2:$F$634,4,FALSE),""))</f>
      </c>
      <c r="G12946" s="84">
        <f>IF($E12946="","",IFERROR(VLOOKUP(TRIM(E12946&amp;""),'Référentiel Articles'!$A$2:$F$634,5,FALSE),""))</f>
      </c>
      <c r="H12946" s="85" t="str">
        <v/>
      </c>
      <c r="I12946" s="84">
        <f>IF($E12946="","",IFERROR(VLOOKUP(TRIM(E12946&amp;""),'Référentiel Articles'!$A$2:$F$634,6,FALSE),""))</f>
      </c>
      <c r="J12946" s="90">
        <f>IF(OR($E12946="",$H12946=""),"",$H12946*$I12946)</f>
      </c>
      <c r="K12946" s="87" t="str">
        <v/>
      </c>
    </row>
    <row r="12947">
      <c r="A12947" s="74" t="str">
        <v/>
      </c>
      <c r="B12947" s="74" t="str">
        <v/>
      </c>
      <c r="C12947" s="75">
        <f>IF($E12947="","",IFERROR(VLOOKUP(TRIM(E12947&amp;""),'Référentiel Articles'!$A$2:$F$634,2,FALSE),""))</f>
      </c>
      <c r="D12947" s="75">
        <f>IF($E12947="","",IFERROR(VLOOKUP(TRIM(E12947&amp;""),'Référentiel Articles'!$A$2:$F$634,3,FALSE),""))</f>
      </c>
      <c r="E12947" s="74" t="str">
        <v/>
      </c>
      <c r="F12947" s="75">
        <f>IF($E12947="","",IFERROR(VLOOKUP(TRIM(E12947&amp;""),'Référentiel Articles'!$A$2:$F$634,4,FALSE),""))</f>
      </c>
      <c r="G12947" s="76">
        <f>IF($E12947="","",IFERROR(VLOOKUP(TRIM(E12947&amp;""),'Référentiel Articles'!$A$2:$F$634,5,FALSE),""))</f>
      </c>
      <c r="H12947" s="77" t="str">
        <v/>
      </c>
      <c r="I12947" s="76">
        <f>IF($E12947="","",IFERROR(VLOOKUP(TRIM(E12947&amp;""),'Référentiel Articles'!$A$2:$F$634,6,FALSE),""))</f>
      </c>
      <c r="J12947" s="78">
        <f>IF(OR($E12947="",$H12947=""),"",$H12947*$I12947)</f>
      </c>
      <c r="K12947" s="79" t="str">
        <v/>
      </c>
    </row>
    <row r="12948">
      <c r="A12948" s="81" t="str">
        <v/>
      </c>
      <c r="B12948" s="81" t="str">
        <v/>
      </c>
      <c r="C12948" s="83">
        <f>IF($E12948="","",IFERROR(VLOOKUP(TRIM(E12948&amp;""),'Référentiel Articles'!$A$2:$F$634,2,FALSE),""))</f>
      </c>
      <c r="D12948" s="83">
        <f>IF($E12948="","",IFERROR(VLOOKUP(TRIM(E12948&amp;""),'Référentiel Articles'!$A$2:$F$634,3,FALSE),""))</f>
      </c>
      <c r="E12948" s="81" t="str">
        <v/>
      </c>
      <c r="F12948" s="83">
        <f>IF($E12948="","",IFERROR(VLOOKUP(TRIM(E12948&amp;""),'Référentiel Articles'!$A$2:$F$634,4,FALSE),""))</f>
      </c>
      <c r="G12948" s="84">
        <f>IF($E12948="","",IFERROR(VLOOKUP(TRIM(E12948&amp;""),'Référentiel Articles'!$A$2:$F$634,5,FALSE),""))</f>
      </c>
      <c r="H12948" s="85" t="str">
        <v/>
      </c>
      <c r="I12948" s="84">
        <f>IF($E12948="","",IFERROR(VLOOKUP(TRIM(E12948&amp;""),'Référentiel Articles'!$A$2:$F$634,6,FALSE),""))</f>
      </c>
      <c r="J12948" s="90">
        <f>IF(OR($E12948="",$H12948=""),"",$H12948*$I12948)</f>
      </c>
      <c r="K12948" s="87" t="str">
        <v/>
      </c>
    </row>
    <row r="12949">
      <c r="A12949" s="74" t="str">
        <v/>
      </c>
      <c r="B12949" s="74" t="str">
        <v/>
      </c>
      <c r="C12949" s="75">
        <f>IF($E12949="","",IFERROR(VLOOKUP(TRIM(E12949&amp;""),'Référentiel Articles'!$A$2:$F$634,2,FALSE),""))</f>
      </c>
      <c r="D12949" s="75">
        <f>IF($E12949="","",IFERROR(VLOOKUP(TRIM(E12949&amp;""),'Référentiel Articles'!$A$2:$F$634,3,FALSE),""))</f>
      </c>
      <c r="E12949" s="74" t="str">
        <v/>
      </c>
      <c r="F12949" s="75">
        <f>IF($E12949="","",IFERROR(VLOOKUP(TRIM(E12949&amp;""),'Référentiel Articles'!$A$2:$F$634,4,FALSE),""))</f>
      </c>
      <c r="G12949" s="76">
        <f>IF($E12949="","",IFERROR(VLOOKUP(TRIM(E12949&amp;""),'Référentiel Articles'!$A$2:$F$634,5,FALSE),""))</f>
      </c>
      <c r="H12949" s="77" t="str">
        <v/>
      </c>
      <c r="I12949" s="76">
        <f>IF($E12949="","",IFERROR(VLOOKUP(TRIM(E12949&amp;""),'Référentiel Articles'!$A$2:$F$634,6,FALSE),""))</f>
      </c>
      <c r="J12949" s="78">
        <f>IF(OR($E12949="",$H12949=""),"",$H12949*$I12949)</f>
      </c>
      <c r="K12949" s="79" t="str">
        <v/>
      </c>
    </row>
    <row r="12950">
      <c r="A12950" s="81" t="str">
        <v/>
      </c>
      <c r="B12950" s="81" t="str">
        <v/>
      </c>
      <c r="C12950" s="83">
        <f>IF($E12950="","",IFERROR(VLOOKUP(TRIM(E12950&amp;""),'Référentiel Articles'!$A$2:$F$634,2,FALSE),""))</f>
      </c>
      <c r="D12950" s="83">
        <f>IF($E12950="","",IFERROR(VLOOKUP(TRIM(E12950&amp;""),'Référentiel Articles'!$A$2:$F$634,3,FALSE),""))</f>
      </c>
      <c r="E12950" s="81" t="str">
        <v/>
      </c>
      <c r="F12950" s="83">
        <f>IF($E12950="","",IFERROR(VLOOKUP(TRIM(E12950&amp;""),'Référentiel Articles'!$A$2:$F$634,4,FALSE),""))</f>
      </c>
      <c r="G12950" s="84">
        <f>IF($E12950="","",IFERROR(VLOOKUP(TRIM(E12950&amp;""),'Référentiel Articles'!$A$2:$F$634,5,FALSE),""))</f>
      </c>
      <c r="H12950" s="85" t="str">
        <v/>
      </c>
      <c r="I12950" s="84">
        <f>IF($E12950="","",IFERROR(VLOOKUP(TRIM(E12950&amp;""),'Référentiel Articles'!$A$2:$F$634,6,FALSE),""))</f>
      </c>
      <c r="J12950" s="90">
        <f>IF(OR($E12950="",$H12950=""),"",$H12950*$I12950)</f>
      </c>
      <c r="K12950" s="87" t="str">
        <v/>
      </c>
    </row>
    <row r="12951">
      <c r="A12951" s="74" t="str">
        <v/>
      </c>
      <c r="B12951" s="74" t="str">
        <v/>
      </c>
      <c r="C12951" s="75">
        <f>IF($E12951="","",IFERROR(VLOOKUP(TRIM(E12951&amp;""),'Référentiel Articles'!$A$2:$F$634,2,FALSE),""))</f>
      </c>
      <c r="D12951" s="75">
        <f>IF($E12951="","",IFERROR(VLOOKUP(TRIM(E12951&amp;""),'Référentiel Articles'!$A$2:$F$634,3,FALSE),""))</f>
      </c>
      <c r="E12951" s="74" t="str">
        <v/>
      </c>
      <c r="F12951" s="75">
        <f>IF($E12951="","",IFERROR(VLOOKUP(TRIM(E12951&amp;""),'Référentiel Articles'!$A$2:$F$634,4,FALSE),""))</f>
      </c>
      <c r="G12951" s="76">
        <f>IF($E12951="","",IFERROR(VLOOKUP(TRIM(E12951&amp;""),'Référentiel Articles'!$A$2:$F$634,5,FALSE),""))</f>
      </c>
      <c r="H12951" s="77" t="str">
        <v/>
      </c>
      <c r="I12951" s="76">
        <f>IF($E12951="","",IFERROR(VLOOKUP(TRIM(E12951&amp;""),'Référentiel Articles'!$A$2:$F$634,6,FALSE),""))</f>
      </c>
      <c r="J12951" s="78">
        <f>IF(OR($E12951="",$H12951=""),"",$H12951*$I12951)</f>
      </c>
      <c r="K12951" s="79" t="str">
        <v/>
      </c>
    </row>
    <row r="12952">
      <c r="A12952" s="81" t="str">
        <v/>
      </c>
      <c r="B12952" s="81" t="str">
        <v/>
      </c>
      <c r="C12952" s="83">
        <f>IF($E12952="","",IFERROR(VLOOKUP(TRIM(E12952&amp;""),'Référentiel Articles'!$A$2:$F$634,2,FALSE),""))</f>
      </c>
      <c r="D12952" s="83">
        <f>IF($E12952="","",IFERROR(VLOOKUP(TRIM(E12952&amp;""),'Référentiel Articles'!$A$2:$F$634,3,FALSE),""))</f>
      </c>
      <c r="E12952" s="81" t="str">
        <v/>
      </c>
      <c r="F12952" s="83">
        <f>IF($E12952="","",IFERROR(VLOOKUP(TRIM(E12952&amp;""),'Référentiel Articles'!$A$2:$F$634,4,FALSE),""))</f>
      </c>
      <c r="G12952" s="84">
        <f>IF($E12952="","",IFERROR(VLOOKUP(TRIM(E12952&amp;""),'Référentiel Articles'!$A$2:$F$634,5,FALSE),""))</f>
      </c>
      <c r="H12952" s="85" t="str">
        <v/>
      </c>
      <c r="I12952" s="84">
        <f>IF($E12952="","",IFERROR(VLOOKUP(TRIM(E12952&amp;""),'Référentiel Articles'!$A$2:$F$634,6,FALSE),""))</f>
      </c>
      <c r="J12952" s="90">
        <f>IF(OR($E12952="",$H12952=""),"",$H12952*$I12952)</f>
      </c>
      <c r="K12952" s="87" t="str">
        <v/>
      </c>
    </row>
    <row r="12953">
      <c r="A12953" s="74" t="str">
        <v/>
      </c>
      <c r="B12953" s="74" t="str">
        <v/>
      </c>
      <c r="C12953" s="75">
        <f>IF($E12953="","",IFERROR(VLOOKUP(TRIM(E12953&amp;""),'Référentiel Articles'!$A$2:$F$634,2,FALSE),""))</f>
      </c>
      <c r="D12953" s="75">
        <f>IF($E12953="","",IFERROR(VLOOKUP(TRIM(E12953&amp;""),'Référentiel Articles'!$A$2:$F$634,3,FALSE),""))</f>
      </c>
      <c r="E12953" s="74" t="str">
        <v/>
      </c>
      <c r="F12953" s="75">
        <f>IF($E12953="","",IFERROR(VLOOKUP(TRIM(E12953&amp;""),'Référentiel Articles'!$A$2:$F$634,4,FALSE),""))</f>
      </c>
      <c r="G12953" s="76">
        <f>IF($E12953="","",IFERROR(VLOOKUP(TRIM(E12953&amp;""),'Référentiel Articles'!$A$2:$F$634,5,FALSE),""))</f>
      </c>
      <c r="H12953" s="77" t="str">
        <v/>
      </c>
      <c r="I12953" s="76">
        <f>IF($E12953="","",IFERROR(VLOOKUP(TRIM(E12953&amp;""),'Référentiel Articles'!$A$2:$F$634,6,FALSE),""))</f>
      </c>
      <c r="J12953" s="78">
        <f>IF(OR($E12953="",$H12953=""),"",$H12953*$I12953)</f>
      </c>
      <c r="K12953" s="79" t="str">
        <v/>
      </c>
    </row>
    <row r="12954">
      <c r="A12954" s="81" t="str">
        <v/>
      </c>
      <c r="B12954" s="81" t="str">
        <v/>
      </c>
      <c r="C12954" s="83">
        <f>IF($E12954="","",IFERROR(VLOOKUP(TRIM(E12954&amp;""),'Référentiel Articles'!$A$2:$F$634,2,FALSE),""))</f>
      </c>
      <c r="D12954" s="83">
        <f>IF($E12954="","",IFERROR(VLOOKUP(TRIM(E12954&amp;""),'Référentiel Articles'!$A$2:$F$634,3,FALSE),""))</f>
      </c>
      <c r="E12954" s="81" t="str">
        <v/>
      </c>
      <c r="F12954" s="83">
        <f>IF($E12954="","",IFERROR(VLOOKUP(TRIM(E12954&amp;""),'Référentiel Articles'!$A$2:$F$634,4,FALSE),""))</f>
      </c>
      <c r="G12954" s="84">
        <f>IF($E12954="","",IFERROR(VLOOKUP(TRIM(E12954&amp;""),'Référentiel Articles'!$A$2:$F$634,5,FALSE),""))</f>
      </c>
      <c r="H12954" s="85" t="str">
        <v/>
      </c>
      <c r="I12954" s="84">
        <f>IF($E12954="","",IFERROR(VLOOKUP(TRIM(E12954&amp;""),'Référentiel Articles'!$A$2:$F$634,6,FALSE),""))</f>
      </c>
      <c r="J12954" s="90">
        <f>IF(OR($E12954="",$H12954=""),"",$H12954*$I12954)</f>
      </c>
      <c r="K12954" s="87" t="str">
        <v/>
      </c>
    </row>
    <row r="12955">
      <c r="A12955" s="74" t="str">
        <v/>
      </c>
      <c r="B12955" s="74" t="str">
        <v/>
      </c>
      <c r="C12955" s="75">
        <f>IF($E12955="","",IFERROR(VLOOKUP(TRIM(E12955&amp;""),'Référentiel Articles'!$A$2:$F$634,2,FALSE),""))</f>
      </c>
      <c r="D12955" s="75">
        <f>IF($E12955="","",IFERROR(VLOOKUP(TRIM(E12955&amp;""),'Référentiel Articles'!$A$2:$F$634,3,FALSE),""))</f>
      </c>
      <c r="E12955" s="74" t="str">
        <v/>
      </c>
      <c r="F12955" s="75">
        <f>IF($E12955="","",IFERROR(VLOOKUP(TRIM(E12955&amp;""),'Référentiel Articles'!$A$2:$F$634,4,FALSE),""))</f>
      </c>
      <c r="G12955" s="76">
        <f>IF($E12955="","",IFERROR(VLOOKUP(TRIM(E12955&amp;""),'Référentiel Articles'!$A$2:$F$634,5,FALSE),""))</f>
      </c>
      <c r="H12955" s="77" t="str">
        <v/>
      </c>
      <c r="I12955" s="76">
        <f>IF($E12955="","",IFERROR(VLOOKUP(TRIM(E12955&amp;""),'Référentiel Articles'!$A$2:$F$634,6,FALSE),""))</f>
      </c>
      <c r="J12955" s="78">
        <f>IF(OR($E12955="",$H12955=""),"",$H12955*$I12955)</f>
      </c>
      <c r="K12955" s="79" t="str">
        <v/>
      </c>
    </row>
    <row r="12956">
      <c r="A12956" s="81" t="str">
        <v/>
      </c>
      <c r="B12956" s="81" t="str">
        <v/>
      </c>
      <c r="C12956" s="83">
        <f>IF($E12956="","",IFERROR(VLOOKUP(TRIM(E12956&amp;""),'Référentiel Articles'!$A$2:$F$634,2,FALSE),""))</f>
      </c>
      <c r="D12956" s="83">
        <f>IF($E12956="","",IFERROR(VLOOKUP(TRIM(E12956&amp;""),'Référentiel Articles'!$A$2:$F$634,3,FALSE),""))</f>
      </c>
      <c r="E12956" s="81" t="str">
        <v/>
      </c>
      <c r="F12956" s="83">
        <f>IF($E12956="","",IFERROR(VLOOKUP(TRIM(E12956&amp;""),'Référentiel Articles'!$A$2:$F$634,4,FALSE),""))</f>
      </c>
      <c r="G12956" s="84">
        <f>IF($E12956="","",IFERROR(VLOOKUP(TRIM(E12956&amp;""),'Référentiel Articles'!$A$2:$F$634,5,FALSE),""))</f>
      </c>
      <c r="H12956" s="85" t="str">
        <v/>
      </c>
      <c r="I12956" s="84">
        <f>IF($E12956="","",IFERROR(VLOOKUP(TRIM(E12956&amp;""),'Référentiel Articles'!$A$2:$F$634,6,FALSE),""))</f>
      </c>
      <c r="J12956" s="90">
        <f>IF(OR($E12956="",$H12956=""),"",$H12956*$I12956)</f>
      </c>
      <c r="K12956" s="87" t="str">
        <v/>
      </c>
    </row>
    <row r="12957">
      <c r="A12957" s="74" t="str">
        <v/>
      </c>
      <c r="B12957" s="74" t="str">
        <v/>
      </c>
      <c r="C12957" s="75">
        <f>IF($E12957="","",IFERROR(VLOOKUP(TRIM(E12957&amp;""),'Référentiel Articles'!$A$2:$F$634,2,FALSE),""))</f>
      </c>
      <c r="D12957" s="75">
        <f>IF($E12957="","",IFERROR(VLOOKUP(TRIM(E12957&amp;""),'Référentiel Articles'!$A$2:$F$634,3,FALSE),""))</f>
      </c>
      <c r="E12957" s="74" t="str">
        <v/>
      </c>
      <c r="F12957" s="75">
        <f>IF($E12957="","",IFERROR(VLOOKUP(TRIM(E12957&amp;""),'Référentiel Articles'!$A$2:$F$634,4,FALSE),""))</f>
      </c>
      <c r="G12957" s="76">
        <f>IF($E12957="","",IFERROR(VLOOKUP(TRIM(E12957&amp;""),'Référentiel Articles'!$A$2:$F$634,5,FALSE),""))</f>
      </c>
      <c r="H12957" s="77" t="str">
        <v/>
      </c>
      <c r="I12957" s="76">
        <f>IF($E12957="","",IFERROR(VLOOKUP(TRIM(E12957&amp;""),'Référentiel Articles'!$A$2:$F$634,6,FALSE),""))</f>
      </c>
      <c r="J12957" s="78">
        <f>IF(OR($E12957="",$H12957=""),"",$H12957*$I12957)</f>
      </c>
      <c r="K12957" s="79" t="str">
        <v/>
      </c>
    </row>
    <row r="12958">
      <c r="A12958" s="81" t="str">
        <v/>
      </c>
      <c r="B12958" s="81" t="str">
        <v/>
      </c>
      <c r="C12958" s="83">
        <f>IF($E12958="","",IFERROR(VLOOKUP(TRIM(E12958&amp;""),'Référentiel Articles'!$A$2:$F$634,2,FALSE),""))</f>
      </c>
      <c r="D12958" s="83">
        <f>IF($E12958="","",IFERROR(VLOOKUP(TRIM(E12958&amp;""),'Référentiel Articles'!$A$2:$F$634,3,FALSE),""))</f>
      </c>
      <c r="E12958" s="81" t="str">
        <v/>
      </c>
      <c r="F12958" s="83">
        <f>IF($E12958="","",IFERROR(VLOOKUP(TRIM(E12958&amp;""),'Référentiel Articles'!$A$2:$F$634,4,FALSE),""))</f>
      </c>
      <c r="G12958" s="84">
        <f>IF($E12958="","",IFERROR(VLOOKUP(TRIM(E12958&amp;""),'Référentiel Articles'!$A$2:$F$634,5,FALSE),""))</f>
      </c>
      <c r="H12958" s="85" t="str">
        <v/>
      </c>
      <c r="I12958" s="84">
        <f>IF($E12958="","",IFERROR(VLOOKUP(TRIM(E12958&amp;""),'Référentiel Articles'!$A$2:$F$634,6,FALSE),""))</f>
      </c>
      <c r="J12958" s="90">
        <f>IF(OR($E12958="",$H12958=""),"",$H12958*$I12958)</f>
      </c>
      <c r="K12958" s="87" t="str">
        <v/>
      </c>
    </row>
    <row r="12959">
      <c r="A12959" s="74" t="str">
        <v/>
      </c>
      <c r="B12959" s="74" t="str">
        <v/>
      </c>
      <c r="C12959" s="75">
        <f>IF($E12959="","",IFERROR(VLOOKUP(TRIM(E12959&amp;""),'Référentiel Articles'!$A$2:$F$634,2,FALSE),""))</f>
      </c>
      <c r="D12959" s="75">
        <f>IF($E12959="","",IFERROR(VLOOKUP(TRIM(E12959&amp;""),'Référentiel Articles'!$A$2:$F$634,3,FALSE),""))</f>
      </c>
      <c r="E12959" s="74" t="str">
        <v/>
      </c>
      <c r="F12959" s="75">
        <f>IF($E12959="","",IFERROR(VLOOKUP(TRIM(E12959&amp;""),'Référentiel Articles'!$A$2:$F$634,4,FALSE),""))</f>
      </c>
      <c r="G12959" s="76">
        <f>IF($E12959="","",IFERROR(VLOOKUP(TRIM(E12959&amp;""),'Référentiel Articles'!$A$2:$F$634,5,FALSE),""))</f>
      </c>
      <c r="H12959" s="77" t="str">
        <v/>
      </c>
      <c r="I12959" s="76">
        <f>IF($E12959="","",IFERROR(VLOOKUP(TRIM(E12959&amp;""),'Référentiel Articles'!$A$2:$F$634,6,FALSE),""))</f>
      </c>
      <c r="J12959" s="78">
        <f>IF(OR($E12959="",$H12959=""),"",$H12959*$I12959)</f>
      </c>
      <c r="K12959" s="79" t="str">
        <v/>
      </c>
    </row>
    <row r="12960">
      <c r="A12960" s="81" t="str">
        <v/>
      </c>
      <c r="B12960" s="81" t="str">
        <v/>
      </c>
      <c r="C12960" s="83">
        <f>IF($E12960="","",IFERROR(VLOOKUP(TRIM(E12960&amp;""),'Référentiel Articles'!$A$2:$F$634,2,FALSE),""))</f>
      </c>
      <c r="D12960" s="83">
        <f>IF($E12960="","",IFERROR(VLOOKUP(TRIM(E12960&amp;""),'Référentiel Articles'!$A$2:$F$634,3,FALSE),""))</f>
      </c>
      <c r="E12960" s="81" t="str">
        <v/>
      </c>
      <c r="F12960" s="83">
        <f>IF($E12960="","",IFERROR(VLOOKUP(TRIM(E12960&amp;""),'Référentiel Articles'!$A$2:$F$634,4,FALSE),""))</f>
      </c>
      <c r="G12960" s="84">
        <f>IF($E12960="","",IFERROR(VLOOKUP(TRIM(E12960&amp;""),'Référentiel Articles'!$A$2:$F$634,5,FALSE),""))</f>
      </c>
      <c r="H12960" s="85" t="str">
        <v/>
      </c>
      <c r="I12960" s="84">
        <f>IF($E12960="","",IFERROR(VLOOKUP(TRIM(E12960&amp;""),'Référentiel Articles'!$A$2:$F$634,6,FALSE),""))</f>
      </c>
      <c r="J12960" s="90">
        <f>IF(OR($E12960="",$H12960=""),"",$H12960*$I12960)</f>
      </c>
      <c r="K12960" s="87" t="str">
        <v/>
      </c>
    </row>
    <row r="12961">
      <c r="A12961" s="74" t="str">
        <v/>
      </c>
      <c r="B12961" s="74" t="str">
        <v/>
      </c>
      <c r="C12961" s="75">
        <f>IF($E12961="","",IFERROR(VLOOKUP(TRIM(E12961&amp;""),'Référentiel Articles'!$A$2:$F$634,2,FALSE),""))</f>
      </c>
      <c r="D12961" s="75">
        <f>IF($E12961="","",IFERROR(VLOOKUP(TRIM(E12961&amp;""),'Référentiel Articles'!$A$2:$F$634,3,FALSE),""))</f>
      </c>
      <c r="E12961" s="74" t="str">
        <v/>
      </c>
      <c r="F12961" s="75">
        <f>IF($E12961="","",IFERROR(VLOOKUP(TRIM(E12961&amp;""),'Référentiel Articles'!$A$2:$F$634,4,FALSE),""))</f>
      </c>
      <c r="G12961" s="76">
        <f>IF($E12961="","",IFERROR(VLOOKUP(TRIM(E12961&amp;""),'Référentiel Articles'!$A$2:$F$634,5,FALSE),""))</f>
      </c>
      <c r="H12961" s="77" t="str">
        <v/>
      </c>
      <c r="I12961" s="76">
        <f>IF($E12961="","",IFERROR(VLOOKUP(TRIM(E12961&amp;""),'Référentiel Articles'!$A$2:$F$634,6,FALSE),""))</f>
      </c>
      <c r="J12961" s="78">
        <f>IF(OR($E12961="",$H12961=""),"",$H12961*$I12961)</f>
      </c>
      <c r="K12961" s="79" t="str">
        <v/>
      </c>
    </row>
    <row r="12962">
      <c r="A12962" s="81" t="str">
        <v/>
      </c>
      <c r="B12962" s="81" t="str">
        <v/>
      </c>
      <c r="C12962" s="83">
        <f>IF($E12962="","",IFERROR(VLOOKUP(TRIM(E12962&amp;""),'Référentiel Articles'!$A$2:$F$634,2,FALSE),""))</f>
      </c>
      <c r="D12962" s="83">
        <f>IF($E12962="","",IFERROR(VLOOKUP(TRIM(E12962&amp;""),'Référentiel Articles'!$A$2:$F$634,3,FALSE),""))</f>
      </c>
      <c r="E12962" s="81" t="str">
        <v/>
      </c>
      <c r="F12962" s="83">
        <f>IF($E12962="","",IFERROR(VLOOKUP(TRIM(E12962&amp;""),'Référentiel Articles'!$A$2:$F$634,4,FALSE),""))</f>
      </c>
      <c r="G12962" s="84">
        <f>IF($E12962="","",IFERROR(VLOOKUP(TRIM(E12962&amp;""),'Référentiel Articles'!$A$2:$F$634,5,FALSE),""))</f>
      </c>
      <c r="H12962" s="85" t="str">
        <v/>
      </c>
      <c r="I12962" s="84">
        <f>IF($E12962="","",IFERROR(VLOOKUP(TRIM(E12962&amp;""),'Référentiel Articles'!$A$2:$F$634,6,FALSE),""))</f>
      </c>
      <c r="J12962" s="90">
        <f>IF(OR($E12962="",$H12962=""),"",$H12962*$I12962)</f>
      </c>
      <c r="K12962" s="87" t="str">
        <v/>
      </c>
    </row>
    <row r="12963">
      <c r="A12963" s="74" t="str">
        <v/>
      </c>
      <c r="B12963" s="74" t="str">
        <v/>
      </c>
      <c r="C12963" s="75">
        <f>IF($E12963="","",IFERROR(VLOOKUP(TRIM(E12963&amp;""),'Référentiel Articles'!$A$2:$F$634,2,FALSE),""))</f>
      </c>
      <c r="D12963" s="75">
        <f>IF($E12963="","",IFERROR(VLOOKUP(TRIM(E12963&amp;""),'Référentiel Articles'!$A$2:$F$634,3,FALSE),""))</f>
      </c>
      <c r="E12963" s="74" t="str">
        <v/>
      </c>
      <c r="F12963" s="75">
        <f>IF($E12963="","",IFERROR(VLOOKUP(TRIM(E12963&amp;""),'Référentiel Articles'!$A$2:$F$634,4,FALSE),""))</f>
      </c>
      <c r="G12963" s="76">
        <f>IF($E12963="","",IFERROR(VLOOKUP(TRIM(E12963&amp;""),'Référentiel Articles'!$A$2:$F$634,5,FALSE),""))</f>
      </c>
      <c r="H12963" s="77" t="str">
        <v/>
      </c>
      <c r="I12963" s="76">
        <f>IF($E12963="","",IFERROR(VLOOKUP(TRIM(E12963&amp;""),'Référentiel Articles'!$A$2:$F$634,6,FALSE),""))</f>
      </c>
      <c r="J12963" s="78">
        <f>IF(OR($E12963="",$H12963=""),"",$H12963*$I12963)</f>
      </c>
      <c r="K12963" s="79" t="str">
        <v/>
      </c>
    </row>
    <row r="12964">
      <c r="A12964" s="81" t="str">
        <v/>
      </c>
      <c r="B12964" s="81" t="str">
        <v/>
      </c>
      <c r="C12964" s="83">
        <f>IF($E12964="","",IFERROR(VLOOKUP(TRIM(E12964&amp;""),'Référentiel Articles'!$A$2:$F$634,2,FALSE),""))</f>
      </c>
      <c r="D12964" s="83">
        <f>IF($E12964="","",IFERROR(VLOOKUP(TRIM(E12964&amp;""),'Référentiel Articles'!$A$2:$F$634,3,FALSE),""))</f>
      </c>
      <c r="E12964" s="81" t="str">
        <v/>
      </c>
      <c r="F12964" s="83">
        <f>IF($E12964="","",IFERROR(VLOOKUP(TRIM(E12964&amp;""),'Référentiel Articles'!$A$2:$F$634,4,FALSE),""))</f>
      </c>
      <c r="G12964" s="84">
        <f>IF($E12964="","",IFERROR(VLOOKUP(TRIM(E12964&amp;""),'Référentiel Articles'!$A$2:$F$634,5,FALSE),""))</f>
      </c>
      <c r="H12964" s="85" t="str">
        <v/>
      </c>
      <c r="I12964" s="84">
        <f>IF($E12964="","",IFERROR(VLOOKUP(TRIM(E12964&amp;""),'Référentiel Articles'!$A$2:$F$634,6,FALSE),""))</f>
      </c>
      <c r="J12964" s="90">
        <f>IF(OR($E12964="",$H12964=""),"",$H12964*$I12964)</f>
      </c>
      <c r="K12964" s="87" t="str">
        <v/>
      </c>
    </row>
    <row r="12965">
      <c r="A12965" s="74" t="str">
        <v/>
      </c>
      <c r="B12965" s="74" t="str">
        <v/>
      </c>
      <c r="C12965" s="75">
        <f>IF($E12965="","",IFERROR(VLOOKUP(TRIM(E12965&amp;""),'Référentiel Articles'!$A$2:$F$634,2,FALSE),""))</f>
      </c>
      <c r="D12965" s="75">
        <f>IF($E12965="","",IFERROR(VLOOKUP(TRIM(E12965&amp;""),'Référentiel Articles'!$A$2:$F$634,3,FALSE),""))</f>
      </c>
      <c r="E12965" s="74" t="str">
        <v/>
      </c>
      <c r="F12965" s="75">
        <f>IF($E12965="","",IFERROR(VLOOKUP(TRIM(E12965&amp;""),'Référentiel Articles'!$A$2:$F$634,4,FALSE),""))</f>
      </c>
      <c r="G12965" s="76">
        <f>IF($E12965="","",IFERROR(VLOOKUP(TRIM(E12965&amp;""),'Référentiel Articles'!$A$2:$F$634,5,FALSE),""))</f>
      </c>
      <c r="H12965" s="77" t="str">
        <v/>
      </c>
      <c r="I12965" s="76">
        <f>IF($E12965="","",IFERROR(VLOOKUP(TRIM(E12965&amp;""),'Référentiel Articles'!$A$2:$F$634,6,FALSE),""))</f>
      </c>
      <c r="J12965" s="78">
        <f>IF(OR($E12965="",$H12965=""),"",$H12965*$I12965)</f>
      </c>
      <c r="K12965" s="79" t="str">
        <v/>
      </c>
    </row>
    <row r="12966">
      <c r="A12966" s="81" t="str">
        <v/>
      </c>
      <c r="B12966" s="81" t="str">
        <v/>
      </c>
      <c r="C12966" s="83">
        <f>IF($E12966="","",IFERROR(VLOOKUP(TRIM(E12966&amp;""),'Référentiel Articles'!$A$2:$F$634,2,FALSE),""))</f>
      </c>
      <c r="D12966" s="83">
        <f>IF($E12966="","",IFERROR(VLOOKUP(TRIM(E12966&amp;""),'Référentiel Articles'!$A$2:$F$634,3,FALSE),""))</f>
      </c>
      <c r="E12966" s="81" t="str">
        <v/>
      </c>
      <c r="F12966" s="83">
        <f>IF($E12966="","",IFERROR(VLOOKUP(TRIM(E12966&amp;""),'Référentiel Articles'!$A$2:$F$634,4,FALSE),""))</f>
      </c>
      <c r="G12966" s="84">
        <f>IF($E12966="","",IFERROR(VLOOKUP(TRIM(E12966&amp;""),'Référentiel Articles'!$A$2:$F$634,5,FALSE),""))</f>
      </c>
      <c r="H12966" s="85" t="str">
        <v/>
      </c>
      <c r="I12966" s="84">
        <f>IF($E12966="","",IFERROR(VLOOKUP(TRIM(E12966&amp;""),'Référentiel Articles'!$A$2:$F$634,6,FALSE),""))</f>
      </c>
      <c r="J12966" s="90">
        <f>IF(OR($E12966="",$H12966=""),"",$H12966*$I12966)</f>
      </c>
      <c r="K12966" s="87" t="str">
        <v/>
      </c>
    </row>
    <row r="12967">
      <c r="A12967" s="74" t="str">
        <v/>
      </c>
      <c r="B12967" s="74" t="str">
        <v/>
      </c>
      <c r="C12967" s="75">
        <f>IF($E12967="","",IFERROR(VLOOKUP(TRIM(E12967&amp;""),'Référentiel Articles'!$A$2:$F$634,2,FALSE),""))</f>
      </c>
      <c r="D12967" s="75">
        <f>IF($E12967="","",IFERROR(VLOOKUP(TRIM(E12967&amp;""),'Référentiel Articles'!$A$2:$F$634,3,FALSE),""))</f>
      </c>
      <c r="E12967" s="74" t="str">
        <v/>
      </c>
      <c r="F12967" s="75">
        <f>IF($E12967="","",IFERROR(VLOOKUP(TRIM(E12967&amp;""),'Référentiel Articles'!$A$2:$F$634,4,FALSE),""))</f>
      </c>
      <c r="G12967" s="76">
        <f>IF($E12967="","",IFERROR(VLOOKUP(TRIM(E12967&amp;""),'Référentiel Articles'!$A$2:$F$634,5,FALSE),""))</f>
      </c>
      <c r="H12967" s="77" t="str">
        <v/>
      </c>
      <c r="I12967" s="76">
        <f>IF($E12967="","",IFERROR(VLOOKUP(TRIM(E12967&amp;""),'Référentiel Articles'!$A$2:$F$634,6,FALSE),""))</f>
      </c>
      <c r="J12967" s="78">
        <f>IF(OR($E12967="",$H12967=""),"",$H12967*$I12967)</f>
      </c>
      <c r="K12967" s="79" t="str">
        <v/>
      </c>
    </row>
    <row r="12968">
      <c r="A12968" s="81" t="str">
        <v/>
      </c>
      <c r="B12968" s="81" t="str">
        <v/>
      </c>
      <c r="C12968" s="83">
        <f>IF($E12968="","",IFERROR(VLOOKUP(TRIM(E12968&amp;""),'Référentiel Articles'!$A$2:$F$634,2,FALSE),""))</f>
      </c>
      <c r="D12968" s="83">
        <f>IF($E12968="","",IFERROR(VLOOKUP(TRIM(E12968&amp;""),'Référentiel Articles'!$A$2:$F$634,3,FALSE),""))</f>
      </c>
      <c r="E12968" s="81" t="str">
        <v/>
      </c>
      <c r="F12968" s="83">
        <f>IF($E12968="","",IFERROR(VLOOKUP(TRIM(E12968&amp;""),'Référentiel Articles'!$A$2:$F$634,4,FALSE),""))</f>
      </c>
      <c r="G12968" s="84">
        <f>IF($E12968="","",IFERROR(VLOOKUP(TRIM(E12968&amp;""),'Référentiel Articles'!$A$2:$F$634,5,FALSE),""))</f>
      </c>
      <c r="H12968" s="85" t="str">
        <v/>
      </c>
      <c r="I12968" s="84">
        <f>IF($E12968="","",IFERROR(VLOOKUP(TRIM(E12968&amp;""),'Référentiel Articles'!$A$2:$F$634,6,FALSE),""))</f>
      </c>
      <c r="J12968" s="90">
        <f>IF(OR($E12968="",$H12968=""),"",$H12968*$I12968)</f>
      </c>
      <c r="K12968" s="87" t="str">
        <v/>
      </c>
    </row>
    <row r="12969">
      <c r="A12969" s="74" t="str">
        <v/>
      </c>
      <c r="B12969" s="74" t="str">
        <v/>
      </c>
      <c r="C12969" s="75">
        <f>IF($E12969="","",IFERROR(VLOOKUP(TRIM(E12969&amp;""),'Référentiel Articles'!$A$2:$F$634,2,FALSE),""))</f>
      </c>
      <c r="D12969" s="75">
        <f>IF($E12969="","",IFERROR(VLOOKUP(TRIM(E12969&amp;""),'Référentiel Articles'!$A$2:$F$634,3,FALSE),""))</f>
      </c>
      <c r="E12969" s="74" t="str">
        <v/>
      </c>
      <c r="F12969" s="75">
        <f>IF($E12969="","",IFERROR(VLOOKUP(TRIM(E12969&amp;""),'Référentiel Articles'!$A$2:$F$634,4,FALSE),""))</f>
      </c>
      <c r="G12969" s="76">
        <f>IF($E12969="","",IFERROR(VLOOKUP(TRIM(E12969&amp;""),'Référentiel Articles'!$A$2:$F$634,5,FALSE),""))</f>
      </c>
      <c r="H12969" s="77" t="str">
        <v/>
      </c>
      <c r="I12969" s="76">
        <f>IF($E12969="","",IFERROR(VLOOKUP(TRIM(E12969&amp;""),'Référentiel Articles'!$A$2:$F$634,6,FALSE),""))</f>
      </c>
      <c r="J12969" s="78">
        <f>IF(OR($E12969="",$H12969=""),"",$H12969*$I12969)</f>
      </c>
      <c r="K12969" s="79" t="str">
        <v/>
      </c>
    </row>
    <row r="12970">
      <c r="A12970" s="81" t="str">
        <v/>
      </c>
      <c r="B12970" s="81" t="str">
        <v/>
      </c>
      <c r="C12970" s="83">
        <f>IF($E12970="","",IFERROR(VLOOKUP(TRIM(E12970&amp;""),'Référentiel Articles'!$A$2:$F$634,2,FALSE),""))</f>
      </c>
      <c r="D12970" s="83">
        <f>IF($E12970="","",IFERROR(VLOOKUP(TRIM(E12970&amp;""),'Référentiel Articles'!$A$2:$F$634,3,FALSE),""))</f>
      </c>
      <c r="E12970" s="81" t="str">
        <v/>
      </c>
      <c r="F12970" s="83">
        <f>IF($E12970="","",IFERROR(VLOOKUP(TRIM(E12970&amp;""),'Référentiel Articles'!$A$2:$F$634,4,FALSE),""))</f>
      </c>
      <c r="G12970" s="84">
        <f>IF($E12970="","",IFERROR(VLOOKUP(TRIM(E12970&amp;""),'Référentiel Articles'!$A$2:$F$634,5,FALSE),""))</f>
      </c>
      <c r="H12970" s="85" t="str">
        <v/>
      </c>
      <c r="I12970" s="84">
        <f>IF($E12970="","",IFERROR(VLOOKUP(TRIM(E12970&amp;""),'Référentiel Articles'!$A$2:$F$634,6,FALSE),""))</f>
      </c>
      <c r="J12970" s="90">
        <f>IF(OR($E12970="",$H12970=""),"",$H12970*$I12970)</f>
      </c>
      <c r="K12970" s="87" t="str">
        <v/>
      </c>
    </row>
    <row r="12971">
      <c r="A12971" s="74" t="str">
        <v/>
      </c>
      <c r="B12971" s="74" t="str">
        <v/>
      </c>
      <c r="C12971" s="75">
        <f>IF($E12971="","",IFERROR(VLOOKUP(TRIM(E12971&amp;""),'Référentiel Articles'!$A$2:$F$634,2,FALSE),""))</f>
      </c>
      <c r="D12971" s="75">
        <f>IF($E12971="","",IFERROR(VLOOKUP(TRIM(E12971&amp;""),'Référentiel Articles'!$A$2:$F$634,3,FALSE),""))</f>
      </c>
      <c r="E12971" s="74" t="str">
        <v/>
      </c>
      <c r="F12971" s="75">
        <f>IF($E12971="","",IFERROR(VLOOKUP(TRIM(E12971&amp;""),'Référentiel Articles'!$A$2:$F$634,4,FALSE),""))</f>
      </c>
      <c r="G12971" s="76">
        <f>IF($E12971="","",IFERROR(VLOOKUP(TRIM(E12971&amp;""),'Référentiel Articles'!$A$2:$F$634,5,FALSE),""))</f>
      </c>
      <c r="H12971" s="77" t="str">
        <v/>
      </c>
      <c r="I12971" s="76">
        <f>IF($E12971="","",IFERROR(VLOOKUP(TRIM(E12971&amp;""),'Référentiel Articles'!$A$2:$F$634,6,FALSE),""))</f>
      </c>
      <c r="J12971" s="78">
        <f>IF(OR($E12971="",$H12971=""),"",$H12971*$I12971)</f>
      </c>
      <c r="K12971" s="79" t="str">
        <v/>
      </c>
    </row>
    <row r="12972">
      <c r="A12972" s="81" t="str">
        <v/>
      </c>
      <c r="B12972" s="81" t="str">
        <v/>
      </c>
      <c r="C12972" s="83">
        <f>IF($E12972="","",IFERROR(VLOOKUP(TRIM(E12972&amp;""),'Référentiel Articles'!$A$2:$F$634,2,FALSE),""))</f>
      </c>
      <c r="D12972" s="83">
        <f>IF($E12972="","",IFERROR(VLOOKUP(TRIM(E12972&amp;""),'Référentiel Articles'!$A$2:$F$634,3,FALSE),""))</f>
      </c>
      <c r="E12972" s="81" t="str">
        <v/>
      </c>
      <c r="F12972" s="83">
        <f>IF($E12972="","",IFERROR(VLOOKUP(TRIM(E12972&amp;""),'Référentiel Articles'!$A$2:$F$634,4,FALSE),""))</f>
      </c>
      <c r="G12972" s="84">
        <f>IF($E12972="","",IFERROR(VLOOKUP(TRIM(E12972&amp;""),'Référentiel Articles'!$A$2:$F$634,5,FALSE),""))</f>
      </c>
      <c r="H12972" s="85" t="str">
        <v/>
      </c>
      <c r="I12972" s="84">
        <f>IF($E12972="","",IFERROR(VLOOKUP(TRIM(E12972&amp;""),'Référentiel Articles'!$A$2:$F$634,6,FALSE),""))</f>
      </c>
      <c r="J12972" s="90">
        <f>IF(OR($E12972="",$H12972=""),"",$H12972*$I12972)</f>
      </c>
      <c r="K12972" s="87" t="str">
        <v/>
      </c>
    </row>
    <row r="12973">
      <c r="A12973" s="74" t="str">
        <v/>
      </c>
      <c r="B12973" s="74" t="str">
        <v/>
      </c>
      <c r="C12973" s="75">
        <f>IF($E12973="","",IFERROR(VLOOKUP(TRIM(E12973&amp;""),'Référentiel Articles'!$A$2:$F$634,2,FALSE),""))</f>
      </c>
      <c r="D12973" s="75">
        <f>IF($E12973="","",IFERROR(VLOOKUP(TRIM(E12973&amp;""),'Référentiel Articles'!$A$2:$F$634,3,FALSE),""))</f>
      </c>
      <c r="E12973" s="74" t="str">
        <v/>
      </c>
      <c r="F12973" s="75">
        <f>IF($E12973="","",IFERROR(VLOOKUP(TRIM(E12973&amp;""),'Référentiel Articles'!$A$2:$F$634,4,FALSE),""))</f>
      </c>
      <c r="G12973" s="76">
        <f>IF($E12973="","",IFERROR(VLOOKUP(TRIM(E12973&amp;""),'Référentiel Articles'!$A$2:$F$634,5,FALSE),""))</f>
      </c>
      <c r="H12973" s="77" t="str">
        <v/>
      </c>
      <c r="I12973" s="76">
        <f>IF($E12973="","",IFERROR(VLOOKUP(TRIM(E12973&amp;""),'Référentiel Articles'!$A$2:$F$634,6,FALSE),""))</f>
      </c>
      <c r="J12973" s="78">
        <f>IF(OR($E12973="",$H12973=""),"",$H12973*$I12973)</f>
      </c>
      <c r="K12973" s="79" t="str">
        <v/>
      </c>
    </row>
    <row r="12974">
      <c r="A12974" s="81" t="str">
        <v/>
      </c>
      <c r="B12974" s="81" t="str">
        <v/>
      </c>
      <c r="C12974" s="83">
        <f>IF($E12974="","",IFERROR(VLOOKUP(TRIM(E12974&amp;""),'Référentiel Articles'!$A$2:$F$634,2,FALSE),""))</f>
      </c>
      <c r="D12974" s="83">
        <f>IF($E12974="","",IFERROR(VLOOKUP(TRIM(E12974&amp;""),'Référentiel Articles'!$A$2:$F$634,3,FALSE),""))</f>
      </c>
      <c r="E12974" s="81" t="str">
        <v/>
      </c>
      <c r="F12974" s="83">
        <f>IF($E12974="","",IFERROR(VLOOKUP(TRIM(E12974&amp;""),'Référentiel Articles'!$A$2:$F$634,4,FALSE),""))</f>
      </c>
      <c r="G12974" s="84">
        <f>IF($E12974="","",IFERROR(VLOOKUP(TRIM(E12974&amp;""),'Référentiel Articles'!$A$2:$F$634,5,FALSE),""))</f>
      </c>
      <c r="H12974" s="85" t="str">
        <v/>
      </c>
      <c r="I12974" s="84">
        <f>IF($E12974="","",IFERROR(VLOOKUP(TRIM(E12974&amp;""),'Référentiel Articles'!$A$2:$F$634,6,FALSE),""))</f>
      </c>
      <c r="J12974" s="90">
        <f>IF(OR($E12974="",$H12974=""),"",$H12974*$I12974)</f>
      </c>
      <c r="K12974" s="87" t="str">
        <v/>
      </c>
    </row>
    <row r="12975">
      <c r="A12975" s="74" t="str">
        <v/>
      </c>
      <c r="B12975" s="74" t="str">
        <v/>
      </c>
      <c r="C12975" s="75">
        <f>IF($E12975="","",IFERROR(VLOOKUP(TRIM(E12975&amp;""),'Référentiel Articles'!$A$2:$F$634,2,FALSE),""))</f>
      </c>
      <c r="D12975" s="75">
        <f>IF($E12975="","",IFERROR(VLOOKUP(TRIM(E12975&amp;""),'Référentiel Articles'!$A$2:$F$634,3,FALSE),""))</f>
      </c>
      <c r="E12975" s="74" t="str">
        <v/>
      </c>
      <c r="F12975" s="75">
        <f>IF($E12975="","",IFERROR(VLOOKUP(TRIM(E12975&amp;""),'Référentiel Articles'!$A$2:$F$634,4,FALSE),""))</f>
      </c>
      <c r="G12975" s="76">
        <f>IF($E12975="","",IFERROR(VLOOKUP(TRIM(E12975&amp;""),'Référentiel Articles'!$A$2:$F$634,5,FALSE),""))</f>
      </c>
      <c r="H12975" s="77" t="str">
        <v/>
      </c>
      <c r="I12975" s="76">
        <f>IF($E12975="","",IFERROR(VLOOKUP(TRIM(E12975&amp;""),'Référentiel Articles'!$A$2:$F$634,6,FALSE),""))</f>
      </c>
      <c r="J12975" s="78">
        <f>IF(OR($E12975="",$H12975=""),"",$H12975*$I12975)</f>
      </c>
      <c r="K12975" s="79" t="str">
        <v/>
      </c>
    </row>
    <row r="12976">
      <c r="A12976" s="81" t="str">
        <v/>
      </c>
      <c r="B12976" s="81" t="str">
        <v/>
      </c>
      <c r="C12976" s="83">
        <f>IF($E12976="","",IFERROR(VLOOKUP(TRIM(E12976&amp;""),'Référentiel Articles'!$A$2:$F$634,2,FALSE),""))</f>
      </c>
      <c r="D12976" s="83">
        <f>IF($E12976="","",IFERROR(VLOOKUP(TRIM(E12976&amp;""),'Référentiel Articles'!$A$2:$F$634,3,FALSE),""))</f>
      </c>
      <c r="E12976" s="81" t="str">
        <v/>
      </c>
      <c r="F12976" s="83">
        <f>IF($E12976="","",IFERROR(VLOOKUP(TRIM(E12976&amp;""),'Référentiel Articles'!$A$2:$F$634,4,FALSE),""))</f>
      </c>
      <c r="G12976" s="84">
        <f>IF($E12976="","",IFERROR(VLOOKUP(TRIM(E12976&amp;""),'Référentiel Articles'!$A$2:$F$634,5,FALSE),""))</f>
      </c>
      <c r="H12976" s="85" t="str">
        <v/>
      </c>
      <c r="I12976" s="84">
        <f>IF($E12976="","",IFERROR(VLOOKUP(TRIM(E12976&amp;""),'Référentiel Articles'!$A$2:$F$634,6,FALSE),""))</f>
      </c>
      <c r="J12976" s="90">
        <f>IF(OR($E12976="",$H12976=""),"",$H12976*$I12976)</f>
      </c>
      <c r="K12976" s="87" t="str">
        <v/>
      </c>
    </row>
    <row r="12977">
      <c r="A12977" s="74" t="str">
        <v/>
      </c>
      <c r="B12977" s="74" t="str">
        <v/>
      </c>
      <c r="C12977" s="75">
        <f>IF($E12977="","",IFERROR(VLOOKUP(TRIM(E12977&amp;""),'Référentiel Articles'!$A$2:$F$634,2,FALSE),""))</f>
      </c>
      <c r="D12977" s="75">
        <f>IF($E12977="","",IFERROR(VLOOKUP(TRIM(E12977&amp;""),'Référentiel Articles'!$A$2:$F$634,3,FALSE),""))</f>
      </c>
      <c r="E12977" s="74" t="str">
        <v/>
      </c>
      <c r="F12977" s="75">
        <f>IF($E12977="","",IFERROR(VLOOKUP(TRIM(E12977&amp;""),'Référentiel Articles'!$A$2:$F$634,4,FALSE),""))</f>
      </c>
      <c r="G12977" s="76">
        <f>IF($E12977="","",IFERROR(VLOOKUP(TRIM(E12977&amp;""),'Référentiel Articles'!$A$2:$F$634,5,FALSE),""))</f>
      </c>
      <c r="H12977" s="77" t="str">
        <v/>
      </c>
      <c r="I12977" s="76">
        <f>IF($E12977="","",IFERROR(VLOOKUP(TRIM(E12977&amp;""),'Référentiel Articles'!$A$2:$F$634,6,FALSE),""))</f>
      </c>
      <c r="J12977" s="78">
        <f>IF(OR($E12977="",$H12977=""),"",$H12977*$I12977)</f>
      </c>
      <c r="K12977" s="79" t="str">
        <v/>
      </c>
    </row>
    <row r="12978">
      <c r="A12978" s="81" t="str">
        <v/>
      </c>
      <c r="B12978" s="81" t="str">
        <v/>
      </c>
      <c r="C12978" s="83">
        <f>IF($E12978="","",IFERROR(VLOOKUP(TRIM(E12978&amp;""),'Référentiel Articles'!$A$2:$F$634,2,FALSE),""))</f>
      </c>
      <c r="D12978" s="83">
        <f>IF($E12978="","",IFERROR(VLOOKUP(TRIM(E12978&amp;""),'Référentiel Articles'!$A$2:$F$634,3,FALSE),""))</f>
      </c>
      <c r="E12978" s="81" t="str">
        <v/>
      </c>
      <c r="F12978" s="83">
        <f>IF($E12978="","",IFERROR(VLOOKUP(TRIM(E12978&amp;""),'Référentiel Articles'!$A$2:$F$634,4,FALSE),""))</f>
      </c>
      <c r="G12978" s="84">
        <f>IF($E12978="","",IFERROR(VLOOKUP(TRIM(E12978&amp;""),'Référentiel Articles'!$A$2:$F$634,5,FALSE),""))</f>
      </c>
      <c r="H12978" s="85" t="str">
        <v/>
      </c>
      <c r="I12978" s="84">
        <f>IF($E12978="","",IFERROR(VLOOKUP(TRIM(E12978&amp;""),'Référentiel Articles'!$A$2:$F$634,6,FALSE),""))</f>
      </c>
      <c r="J12978" s="90">
        <f>IF(OR($E12978="",$H12978=""),"",$H12978*$I12978)</f>
      </c>
      <c r="K12978" s="87" t="str">
        <v/>
      </c>
    </row>
    <row r="12979">
      <c r="A12979" s="74" t="str">
        <v/>
      </c>
      <c r="B12979" s="74" t="str">
        <v/>
      </c>
      <c r="C12979" s="75">
        <f>IF($E12979="","",IFERROR(VLOOKUP(TRIM(E12979&amp;""),'Référentiel Articles'!$A$2:$F$634,2,FALSE),""))</f>
      </c>
      <c r="D12979" s="75">
        <f>IF($E12979="","",IFERROR(VLOOKUP(TRIM(E12979&amp;""),'Référentiel Articles'!$A$2:$F$634,3,FALSE),""))</f>
      </c>
      <c r="E12979" s="74" t="str">
        <v/>
      </c>
      <c r="F12979" s="75">
        <f>IF($E12979="","",IFERROR(VLOOKUP(TRIM(E12979&amp;""),'Référentiel Articles'!$A$2:$F$634,4,FALSE),""))</f>
      </c>
      <c r="G12979" s="76">
        <f>IF($E12979="","",IFERROR(VLOOKUP(TRIM(E12979&amp;""),'Référentiel Articles'!$A$2:$F$634,5,FALSE),""))</f>
      </c>
      <c r="H12979" s="77" t="str">
        <v/>
      </c>
      <c r="I12979" s="76">
        <f>IF($E12979="","",IFERROR(VLOOKUP(TRIM(E12979&amp;""),'Référentiel Articles'!$A$2:$F$634,6,FALSE),""))</f>
      </c>
      <c r="J12979" s="78">
        <f>IF(OR($E12979="",$H12979=""),"",$H12979*$I12979)</f>
      </c>
      <c r="K12979" s="79" t="str">
        <v/>
      </c>
    </row>
    <row r="12980">
      <c r="A12980" s="81" t="str">
        <v/>
      </c>
      <c r="B12980" s="81" t="str">
        <v/>
      </c>
      <c r="C12980" s="83">
        <f>IF($E12980="","",IFERROR(VLOOKUP(TRIM(E12980&amp;""),'Référentiel Articles'!$A$2:$F$634,2,FALSE),""))</f>
      </c>
      <c r="D12980" s="83">
        <f>IF($E12980="","",IFERROR(VLOOKUP(TRIM(E12980&amp;""),'Référentiel Articles'!$A$2:$F$634,3,FALSE),""))</f>
      </c>
      <c r="E12980" s="81" t="str">
        <v/>
      </c>
      <c r="F12980" s="83">
        <f>IF($E12980="","",IFERROR(VLOOKUP(TRIM(E12980&amp;""),'Référentiel Articles'!$A$2:$F$634,4,FALSE),""))</f>
      </c>
      <c r="G12980" s="84">
        <f>IF($E12980="","",IFERROR(VLOOKUP(TRIM(E12980&amp;""),'Référentiel Articles'!$A$2:$F$634,5,FALSE),""))</f>
      </c>
      <c r="H12980" s="85" t="str">
        <v/>
      </c>
      <c r="I12980" s="84">
        <f>IF($E12980="","",IFERROR(VLOOKUP(TRIM(E12980&amp;""),'Référentiel Articles'!$A$2:$F$634,6,FALSE),""))</f>
      </c>
      <c r="J12980" s="90">
        <f>IF(OR($E12980="",$H12980=""),"",$H12980*$I12980)</f>
      </c>
      <c r="K12980" s="87" t="str">
        <v/>
      </c>
    </row>
    <row r="12981">
      <c r="A12981" s="74" t="str">
        <v/>
      </c>
      <c r="B12981" s="74" t="str">
        <v/>
      </c>
      <c r="C12981" s="75">
        <f>IF($E12981="","",IFERROR(VLOOKUP(TRIM(E12981&amp;""),'Référentiel Articles'!$A$2:$F$634,2,FALSE),""))</f>
      </c>
      <c r="D12981" s="75">
        <f>IF($E12981="","",IFERROR(VLOOKUP(TRIM(E12981&amp;""),'Référentiel Articles'!$A$2:$F$634,3,FALSE),""))</f>
      </c>
      <c r="E12981" s="74" t="str">
        <v/>
      </c>
      <c r="F12981" s="75">
        <f>IF($E12981="","",IFERROR(VLOOKUP(TRIM(E12981&amp;""),'Référentiel Articles'!$A$2:$F$634,4,FALSE),""))</f>
      </c>
      <c r="G12981" s="76">
        <f>IF($E12981="","",IFERROR(VLOOKUP(TRIM(E12981&amp;""),'Référentiel Articles'!$A$2:$F$634,5,FALSE),""))</f>
      </c>
      <c r="H12981" s="77" t="str">
        <v/>
      </c>
      <c r="I12981" s="76">
        <f>IF($E12981="","",IFERROR(VLOOKUP(TRIM(E12981&amp;""),'Référentiel Articles'!$A$2:$F$634,6,FALSE),""))</f>
      </c>
      <c r="J12981" s="78">
        <f>IF(OR($E12981="",$H12981=""),"",$H12981*$I12981)</f>
      </c>
      <c r="K12981" s="79" t="str">
        <v/>
      </c>
    </row>
    <row r="12982">
      <c r="A12982" s="81" t="str">
        <v/>
      </c>
      <c r="B12982" s="81" t="str">
        <v/>
      </c>
      <c r="C12982" s="83">
        <f>IF($E12982="","",IFERROR(VLOOKUP(TRIM(E12982&amp;""),'Référentiel Articles'!$A$2:$F$634,2,FALSE),""))</f>
      </c>
      <c r="D12982" s="83">
        <f>IF($E12982="","",IFERROR(VLOOKUP(TRIM(E12982&amp;""),'Référentiel Articles'!$A$2:$F$634,3,FALSE),""))</f>
      </c>
      <c r="E12982" s="81" t="str">
        <v/>
      </c>
      <c r="F12982" s="83">
        <f>IF($E12982="","",IFERROR(VLOOKUP(TRIM(E12982&amp;""),'Référentiel Articles'!$A$2:$F$634,4,FALSE),""))</f>
      </c>
      <c r="G12982" s="84">
        <f>IF($E12982="","",IFERROR(VLOOKUP(TRIM(E12982&amp;""),'Référentiel Articles'!$A$2:$F$634,5,FALSE),""))</f>
      </c>
      <c r="H12982" s="85" t="str">
        <v/>
      </c>
      <c r="I12982" s="84">
        <f>IF($E12982="","",IFERROR(VLOOKUP(TRIM(E12982&amp;""),'Référentiel Articles'!$A$2:$F$634,6,FALSE),""))</f>
      </c>
      <c r="J12982" s="90">
        <f>IF(OR($E12982="",$H12982=""),"",$H12982*$I12982)</f>
      </c>
      <c r="K12982" s="87" t="str">
        <v/>
      </c>
    </row>
    <row r="12983">
      <c r="A12983" s="74" t="str">
        <v/>
      </c>
      <c r="B12983" s="74" t="str">
        <v/>
      </c>
      <c r="C12983" s="75">
        <f>IF($E12983="","",IFERROR(VLOOKUP(TRIM(E12983&amp;""),'Référentiel Articles'!$A$2:$F$634,2,FALSE),""))</f>
      </c>
      <c r="D12983" s="75">
        <f>IF($E12983="","",IFERROR(VLOOKUP(TRIM(E12983&amp;""),'Référentiel Articles'!$A$2:$F$634,3,FALSE),""))</f>
      </c>
      <c r="E12983" s="74" t="str">
        <v/>
      </c>
      <c r="F12983" s="75">
        <f>IF($E12983="","",IFERROR(VLOOKUP(TRIM(E12983&amp;""),'Référentiel Articles'!$A$2:$F$634,4,FALSE),""))</f>
      </c>
      <c r="G12983" s="76">
        <f>IF($E12983="","",IFERROR(VLOOKUP(TRIM(E12983&amp;""),'Référentiel Articles'!$A$2:$F$634,5,FALSE),""))</f>
      </c>
      <c r="H12983" s="77" t="str">
        <v/>
      </c>
      <c r="I12983" s="76">
        <f>IF($E12983="","",IFERROR(VLOOKUP(TRIM(E12983&amp;""),'Référentiel Articles'!$A$2:$F$634,6,FALSE),""))</f>
      </c>
      <c r="J12983" s="78">
        <f>IF(OR($E12983="",$H12983=""),"",$H12983*$I12983)</f>
      </c>
      <c r="K12983" s="79" t="str">
        <v/>
      </c>
    </row>
    <row r="12984">
      <c r="A12984" s="81" t="str">
        <v/>
      </c>
      <c r="B12984" s="81" t="str">
        <v/>
      </c>
      <c r="C12984" s="83">
        <f>IF($E12984="","",IFERROR(VLOOKUP(TRIM(E12984&amp;""),'Référentiel Articles'!$A$2:$F$634,2,FALSE),""))</f>
      </c>
      <c r="D12984" s="83">
        <f>IF($E12984="","",IFERROR(VLOOKUP(TRIM(E12984&amp;""),'Référentiel Articles'!$A$2:$F$634,3,FALSE),""))</f>
      </c>
      <c r="E12984" s="81" t="str">
        <v/>
      </c>
      <c r="F12984" s="83">
        <f>IF($E12984="","",IFERROR(VLOOKUP(TRIM(E12984&amp;""),'Référentiel Articles'!$A$2:$F$634,4,FALSE),""))</f>
      </c>
      <c r="G12984" s="84">
        <f>IF($E12984="","",IFERROR(VLOOKUP(TRIM(E12984&amp;""),'Référentiel Articles'!$A$2:$F$634,5,FALSE),""))</f>
      </c>
      <c r="H12984" s="85" t="str">
        <v/>
      </c>
      <c r="I12984" s="84">
        <f>IF($E12984="","",IFERROR(VLOOKUP(TRIM(E12984&amp;""),'Référentiel Articles'!$A$2:$F$634,6,FALSE),""))</f>
      </c>
      <c r="J12984" s="90">
        <f>IF(OR($E12984="",$H12984=""),"",$H12984*$I12984)</f>
      </c>
      <c r="K12984" s="87" t="str">
        <v/>
      </c>
    </row>
    <row r="12985">
      <c r="A12985" s="74" t="str">
        <v/>
      </c>
      <c r="B12985" s="74" t="str">
        <v/>
      </c>
      <c r="C12985" s="75">
        <f>IF($E12985="","",IFERROR(VLOOKUP(TRIM(E12985&amp;""),'Référentiel Articles'!$A$2:$F$634,2,FALSE),""))</f>
      </c>
      <c r="D12985" s="75">
        <f>IF($E12985="","",IFERROR(VLOOKUP(TRIM(E12985&amp;""),'Référentiel Articles'!$A$2:$F$634,3,FALSE),""))</f>
      </c>
      <c r="E12985" s="74" t="str">
        <v/>
      </c>
      <c r="F12985" s="75">
        <f>IF($E12985="","",IFERROR(VLOOKUP(TRIM(E12985&amp;""),'Référentiel Articles'!$A$2:$F$634,4,FALSE),""))</f>
      </c>
      <c r="G12985" s="76">
        <f>IF($E12985="","",IFERROR(VLOOKUP(TRIM(E12985&amp;""),'Référentiel Articles'!$A$2:$F$634,5,FALSE),""))</f>
      </c>
      <c r="H12985" s="77" t="str">
        <v/>
      </c>
      <c r="I12985" s="76">
        <f>IF($E12985="","",IFERROR(VLOOKUP(TRIM(E12985&amp;""),'Référentiel Articles'!$A$2:$F$634,6,FALSE),""))</f>
      </c>
      <c r="J12985" s="78">
        <f>IF(OR($E12985="",$H12985=""),"",$H12985*$I12985)</f>
      </c>
      <c r="K12985" s="79" t="str">
        <v/>
      </c>
    </row>
    <row r="12986">
      <c r="A12986" s="81" t="str">
        <v/>
      </c>
      <c r="B12986" s="81" t="str">
        <v/>
      </c>
      <c r="C12986" s="83">
        <f>IF($E12986="","",IFERROR(VLOOKUP(TRIM(E12986&amp;""),'Référentiel Articles'!$A$2:$F$634,2,FALSE),""))</f>
      </c>
      <c r="D12986" s="83">
        <f>IF($E12986="","",IFERROR(VLOOKUP(TRIM(E12986&amp;""),'Référentiel Articles'!$A$2:$F$634,3,FALSE),""))</f>
      </c>
      <c r="E12986" s="81" t="str">
        <v/>
      </c>
      <c r="F12986" s="83">
        <f>IF($E12986="","",IFERROR(VLOOKUP(TRIM(E12986&amp;""),'Référentiel Articles'!$A$2:$F$634,4,FALSE),""))</f>
      </c>
      <c r="G12986" s="84">
        <f>IF($E12986="","",IFERROR(VLOOKUP(TRIM(E12986&amp;""),'Référentiel Articles'!$A$2:$F$634,5,FALSE),""))</f>
      </c>
      <c r="H12986" s="85" t="str">
        <v/>
      </c>
      <c r="I12986" s="84">
        <f>IF($E12986="","",IFERROR(VLOOKUP(TRIM(E12986&amp;""),'Référentiel Articles'!$A$2:$F$634,6,FALSE),""))</f>
      </c>
      <c r="J12986" s="90">
        <f>IF(OR($E12986="",$H12986=""),"",$H12986*$I12986)</f>
      </c>
      <c r="K12986" s="87" t="str">
        <v/>
      </c>
    </row>
    <row r="12987">
      <c r="A12987" s="74" t="str">
        <v/>
      </c>
      <c r="B12987" s="74" t="str">
        <v/>
      </c>
      <c r="C12987" s="75">
        <f>IF($E12987="","",IFERROR(VLOOKUP(TRIM(E12987&amp;""),'Référentiel Articles'!$A$2:$F$634,2,FALSE),""))</f>
      </c>
      <c r="D12987" s="75">
        <f>IF($E12987="","",IFERROR(VLOOKUP(TRIM(E12987&amp;""),'Référentiel Articles'!$A$2:$F$634,3,FALSE),""))</f>
      </c>
      <c r="E12987" s="74" t="str">
        <v/>
      </c>
      <c r="F12987" s="75">
        <f>IF($E12987="","",IFERROR(VLOOKUP(TRIM(E12987&amp;""),'Référentiel Articles'!$A$2:$F$634,4,FALSE),""))</f>
      </c>
      <c r="G12987" s="76">
        <f>IF($E12987="","",IFERROR(VLOOKUP(TRIM(E12987&amp;""),'Référentiel Articles'!$A$2:$F$634,5,FALSE),""))</f>
      </c>
      <c r="H12987" s="77" t="str">
        <v/>
      </c>
      <c r="I12987" s="76">
        <f>IF($E12987="","",IFERROR(VLOOKUP(TRIM(E12987&amp;""),'Référentiel Articles'!$A$2:$F$634,6,FALSE),""))</f>
      </c>
      <c r="J12987" s="78">
        <f>IF(OR($E12987="",$H12987=""),"",$H12987*$I12987)</f>
      </c>
      <c r="K12987" s="79" t="str">
        <v/>
      </c>
    </row>
    <row r="12988">
      <c r="A12988" s="81" t="str">
        <v/>
      </c>
      <c r="B12988" s="81" t="str">
        <v/>
      </c>
      <c r="C12988" s="83">
        <f>IF($E12988="","",IFERROR(VLOOKUP(TRIM(E12988&amp;""),'Référentiel Articles'!$A$2:$F$634,2,FALSE),""))</f>
      </c>
      <c r="D12988" s="83">
        <f>IF($E12988="","",IFERROR(VLOOKUP(TRIM(E12988&amp;""),'Référentiel Articles'!$A$2:$F$634,3,FALSE),""))</f>
      </c>
      <c r="E12988" s="81" t="str">
        <v/>
      </c>
      <c r="F12988" s="83">
        <f>IF($E12988="","",IFERROR(VLOOKUP(TRIM(E12988&amp;""),'Référentiel Articles'!$A$2:$F$634,4,FALSE),""))</f>
      </c>
      <c r="G12988" s="84">
        <f>IF($E12988="","",IFERROR(VLOOKUP(TRIM(E12988&amp;""),'Référentiel Articles'!$A$2:$F$634,5,FALSE),""))</f>
      </c>
      <c r="H12988" s="85" t="str">
        <v/>
      </c>
      <c r="I12988" s="84">
        <f>IF($E12988="","",IFERROR(VLOOKUP(TRIM(E12988&amp;""),'Référentiel Articles'!$A$2:$F$634,6,FALSE),""))</f>
      </c>
      <c r="J12988" s="90">
        <f>IF(OR($E12988="",$H12988=""),"",$H12988*$I12988)</f>
      </c>
      <c r="K12988" s="87" t="str">
        <v/>
      </c>
    </row>
    <row r="12989">
      <c r="A12989" s="74" t="str">
        <v/>
      </c>
      <c r="B12989" s="74" t="str">
        <v/>
      </c>
      <c r="C12989" s="75">
        <f>IF($E12989="","",IFERROR(VLOOKUP(TRIM(E12989&amp;""),'Référentiel Articles'!$A$2:$F$634,2,FALSE),""))</f>
      </c>
      <c r="D12989" s="75">
        <f>IF($E12989="","",IFERROR(VLOOKUP(TRIM(E12989&amp;""),'Référentiel Articles'!$A$2:$F$634,3,FALSE),""))</f>
      </c>
      <c r="E12989" s="74" t="str">
        <v/>
      </c>
      <c r="F12989" s="75">
        <f>IF($E12989="","",IFERROR(VLOOKUP(TRIM(E12989&amp;""),'Référentiel Articles'!$A$2:$F$634,4,FALSE),""))</f>
      </c>
      <c r="G12989" s="76">
        <f>IF($E12989="","",IFERROR(VLOOKUP(TRIM(E12989&amp;""),'Référentiel Articles'!$A$2:$F$634,5,FALSE),""))</f>
      </c>
      <c r="H12989" s="77" t="str">
        <v/>
      </c>
      <c r="I12989" s="76">
        <f>IF($E12989="","",IFERROR(VLOOKUP(TRIM(E12989&amp;""),'Référentiel Articles'!$A$2:$F$634,6,FALSE),""))</f>
      </c>
      <c r="J12989" s="78">
        <f>IF(OR($E12989="",$H12989=""),"",$H12989*$I12989)</f>
      </c>
      <c r="K12989" s="79" t="str">
        <v/>
      </c>
    </row>
    <row r="12990">
      <c r="A12990" s="81" t="str">
        <v/>
      </c>
      <c r="B12990" s="81" t="str">
        <v/>
      </c>
      <c r="C12990" s="83">
        <f>IF($E12990="","",IFERROR(VLOOKUP(TRIM(E12990&amp;""),'Référentiel Articles'!$A$2:$F$634,2,FALSE),""))</f>
      </c>
      <c r="D12990" s="83">
        <f>IF($E12990="","",IFERROR(VLOOKUP(TRIM(E12990&amp;""),'Référentiel Articles'!$A$2:$F$634,3,FALSE),""))</f>
      </c>
      <c r="E12990" s="81" t="str">
        <v/>
      </c>
      <c r="F12990" s="83">
        <f>IF($E12990="","",IFERROR(VLOOKUP(TRIM(E12990&amp;""),'Référentiel Articles'!$A$2:$F$634,4,FALSE),""))</f>
      </c>
      <c r="G12990" s="84">
        <f>IF($E12990="","",IFERROR(VLOOKUP(TRIM(E12990&amp;""),'Référentiel Articles'!$A$2:$F$634,5,FALSE),""))</f>
      </c>
      <c r="H12990" s="85" t="str">
        <v/>
      </c>
      <c r="I12990" s="84">
        <f>IF($E12990="","",IFERROR(VLOOKUP(TRIM(E12990&amp;""),'Référentiel Articles'!$A$2:$F$634,6,FALSE),""))</f>
      </c>
      <c r="J12990" s="90">
        <f>IF(OR($E12990="",$H12990=""),"",$H12990*$I12990)</f>
      </c>
      <c r="K12990" s="87" t="str">
        <v/>
      </c>
    </row>
    <row r="12991">
      <c r="A12991" s="74" t="str">
        <v/>
      </c>
      <c r="B12991" s="74" t="str">
        <v/>
      </c>
      <c r="C12991" s="75">
        <f>IF($E12991="","",IFERROR(VLOOKUP(TRIM(E12991&amp;""),'Référentiel Articles'!$A$2:$F$634,2,FALSE),""))</f>
      </c>
      <c r="D12991" s="75">
        <f>IF($E12991="","",IFERROR(VLOOKUP(TRIM(E12991&amp;""),'Référentiel Articles'!$A$2:$F$634,3,FALSE),""))</f>
      </c>
      <c r="E12991" s="74" t="str">
        <v/>
      </c>
      <c r="F12991" s="75">
        <f>IF($E12991="","",IFERROR(VLOOKUP(TRIM(E12991&amp;""),'Référentiel Articles'!$A$2:$F$634,4,FALSE),""))</f>
      </c>
      <c r="G12991" s="76">
        <f>IF($E12991="","",IFERROR(VLOOKUP(TRIM(E12991&amp;""),'Référentiel Articles'!$A$2:$F$634,5,FALSE),""))</f>
      </c>
      <c r="H12991" s="77" t="str">
        <v/>
      </c>
      <c r="I12991" s="76">
        <f>IF($E12991="","",IFERROR(VLOOKUP(TRIM(E12991&amp;""),'Référentiel Articles'!$A$2:$F$634,6,FALSE),""))</f>
      </c>
      <c r="J12991" s="78">
        <f>IF(OR($E12991="",$H12991=""),"",$H12991*$I12991)</f>
      </c>
      <c r="K12991" s="79" t="str">
        <v/>
      </c>
    </row>
    <row r="12992">
      <c r="A12992" s="81" t="str">
        <v/>
      </c>
      <c r="B12992" s="81" t="str">
        <v/>
      </c>
      <c r="C12992" s="83">
        <f>IF($E12992="","",IFERROR(VLOOKUP(TRIM(E12992&amp;""),'Référentiel Articles'!$A$2:$F$634,2,FALSE),""))</f>
      </c>
      <c r="D12992" s="83">
        <f>IF($E12992="","",IFERROR(VLOOKUP(TRIM(E12992&amp;""),'Référentiel Articles'!$A$2:$F$634,3,FALSE),""))</f>
      </c>
      <c r="E12992" s="81" t="str">
        <v/>
      </c>
      <c r="F12992" s="83">
        <f>IF($E12992="","",IFERROR(VLOOKUP(TRIM(E12992&amp;""),'Référentiel Articles'!$A$2:$F$634,4,FALSE),""))</f>
      </c>
      <c r="G12992" s="84">
        <f>IF($E12992="","",IFERROR(VLOOKUP(TRIM(E12992&amp;""),'Référentiel Articles'!$A$2:$F$634,5,FALSE),""))</f>
      </c>
      <c r="H12992" s="85" t="str">
        <v/>
      </c>
      <c r="I12992" s="84">
        <f>IF($E12992="","",IFERROR(VLOOKUP(TRIM(E12992&amp;""),'Référentiel Articles'!$A$2:$F$634,6,FALSE),""))</f>
      </c>
      <c r="J12992" s="90">
        <f>IF(OR($E12992="",$H12992=""),"",$H12992*$I12992)</f>
      </c>
      <c r="K12992" s="87" t="str">
        <v/>
      </c>
    </row>
    <row r="12993">
      <c r="A12993" s="74" t="str">
        <v/>
      </c>
      <c r="B12993" s="74" t="str">
        <v/>
      </c>
      <c r="C12993" s="75">
        <f>IF($E12993="","",IFERROR(VLOOKUP(TRIM(E12993&amp;""),'Référentiel Articles'!$A$2:$F$634,2,FALSE),""))</f>
      </c>
      <c r="D12993" s="75">
        <f>IF($E12993="","",IFERROR(VLOOKUP(TRIM(E12993&amp;""),'Référentiel Articles'!$A$2:$F$634,3,FALSE),""))</f>
      </c>
      <c r="E12993" s="74" t="str">
        <v/>
      </c>
      <c r="F12993" s="75">
        <f>IF($E12993="","",IFERROR(VLOOKUP(TRIM(E12993&amp;""),'Référentiel Articles'!$A$2:$F$634,4,FALSE),""))</f>
      </c>
      <c r="G12993" s="76">
        <f>IF($E12993="","",IFERROR(VLOOKUP(TRIM(E12993&amp;""),'Référentiel Articles'!$A$2:$F$634,5,FALSE),""))</f>
      </c>
      <c r="H12993" s="77" t="str">
        <v/>
      </c>
      <c r="I12993" s="76">
        <f>IF($E12993="","",IFERROR(VLOOKUP(TRIM(E12993&amp;""),'Référentiel Articles'!$A$2:$F$634,6,FALSE),""))</f>
      </c>
      <c r="J12993" s="78">
        <f>IF(OR($E12993="",$H12993=""),"",$H12993*$I12993)</f>
      </c>
      <c r="K12993" s="79" t="str">
        <v/>
      </c>
    </row>
    <row r="12994">
      <c r="A12994" s="81" t="str">
        <v/>
      </c>
      <c r="B12994" s="81" t="str">
        <v/>
      </c>
      <c r="C12994" s="83">
        <f>IF($E12994="","",IFERROR(VLOOKUP(TRIM(E12994&amp;""),'Référentiel Articles'!$A$2:$F$634,2,FALSE),""))</f>
      </c>
      <c r="D12994" s="83">
        <f>IF($E12994="","",IFERROR(VLOOKUP(TRIM(E12994&amp;""),'Référentiel Articles'!$A$2:$F$634,3,FALSE),""))</f>
      </c>
      <c r="E12994" s="81" t="str">
        <v/>
      </c>
      <c r="F12994" s="83">
        <f>IF($E12994="","",IFERROR(VLOOKUP(TRIM(E12994&amp;""),'Référentiel Articles'!$A$2:$F$634,4,FALSE),""))</f>
      </c>
      <c r="G12994" s="84">
        <f>IF($E12994="","",IFERROR(VLOOKUP(TRIM(E12994&amp;""),'Référentiel Articles'!$A$2:$F$634,5,FALSE),""))</f>
      </c>
      <c r="H12994" s="85" t="str">
        <v/>
      </c>
      <c r="I12994" s="84">
        <f>IF($E12994="","",IFERROR(VLOOKUP(TRIM(E12994&amp;""),'Référentiel Articles'!$A$2:$F$634,6,FALSE),""))</f>
      </c>
      <c r="J12994" s="90">
        <f>IF(OR($E12994="",$H12994=""),"",$H12994*$I12994)</f>
      </c>
      <c r="K12994" s="87" t="str">
        <v/>
      </c>
    </row>
    <row r="12995">
      <c r="A12995" s="74" t="str">
        <v/>
      </c>
      <c r="B12995" s="74" t="str">
        <v/>
      </c>
      <c r="C12995" s="75">
        <f>IF($E12995="","",IFERROR(VLOOKUP(TRIM(E12995&amp;""),'Référentiel Articles'!$A$2:$F$634,2,FALSE),""))</f>
      </c>
      <c r="D12995" s="75">
        <f>IF($E12995="","",IFERROR(VLOOKUP(TRIM(E12995&amp;""),'Référentiel Articles'!$A$2:$F$634,3,FALSE),""))</f>
      </c>
      <c r="E12995" s="74" t="str">
        <v/>
      </c>
      <c r="F12995" s="75">
        <f>IF($E12995="","",IFERROR(VLOOKUP(TRIM(E12995&amp;""),'Référentiel Articles'!$A$2:$F$634,4,FALSE),""))</f>
      </c>
      <c r="G12995" s="76">
        <f>IF($E12995="","",IFERROR(VLOOKUP(TRIM(E12995&amp;""),'Référentiel Articles'!$A$2:$F$634,5,FALSE),""))</f>
      </c>
      <c r="H12995" s="77" t="str">
        <v/>
      </c>
      <c r="I12995" s="76">
        <f>IF($E12995="","",IFERROR(VLOOKUP(TRIM(E12995&amp;""),'Référentiel Articles'!$A$2:$F$634,6,FALSE),""))</f>
      </c>
      <c r="J12995" s="78">
        <f>IF(OR($E12995="",$H12995=""),"",$H12995*$I12995)</f>
      </c>
      <c r="K12995" s="79" t="str">
        <v/>
      </c>
    </row>
    <row r="12996">
      <c r="A12996" s="81" t="str">
        <v/>
      </c>
      <c r="B12996" s="81" t="str">
        <v/>
      </c>
      <c r="C12996" s="83">
        <f>IF($E12996="","",IFERROR(VLOOKUP(TRIM(E12996&amp;""),'Référentiel Articles'!$A$2:$F$634,2,FALSE),""))</f>
      </c>
      <c r="D12996" s="83">
        <f>IF($E12996="","",IFERROR(VLOOKUP(TRIM(E12996&amp;""),'Référentiel Articles'!$A$2:$F$634,3,FALSE),""))</f>
      </c>
      <c r="E12996" s="81" t="str">
        <v/>
      </c>
      <c r="F12996" s="83">
        <f>IF($E12996="","",IFERROR(VLOOKUP(TRIM(E12996&amp;""),'Référentiel Articles'!$A$2:$F$634,4,FALSE),""))</f>
      </c>
      <c r="G12996" s="84">
        <f>IF($E12996="","",IFERROR(VLOOKUP(TRIM(E12996&amp;""),'Référentiel Articles'!$A$2:$F$634,5,FALSE),""))</f>
      </c>
      <c r="H12996" s="85" t="str">
        <v/>
      </c>
      <c r="I12996" s="84">
        <f>IF($E12996="","",IFERROR(VLOOKUP(TRIM(E12996&amp;""),'Référentiel Articles'!$A$2:$F$634,6,FALSE),""))</f>
      </c>
      <c r="J12996" s="90">
        <f>IF(OR($E12996="",$H12996=""),"",$H12996*$I12996)</f>
      </c>
      <c r="K12996" s="87" t="str">
        <v/>
      </c>
    </row>
    <row r="12997">
      <c r="A12997" s="74" t="str">
        <v/>
      </c>
      <c r="B12997" s="74" t="str">
        <v/>
      </c>
      <c r="C12997" s="75">
        <f>IF($E12997="","",IFERROR(VLOOKUP(TRIM(E12997&amp;""),'Référentiel Articles'!$A$2:$F$634,2,FALSE),""))</f>
      </c>
      <c r="D12997" s="75">
        <f>IF($E12997="","",IFERROR(VLOOKUP(TRIM(E12997&amp;""),'Référentiel Articles'!$A$2:$F$634,3,FALSE),""))</f>
      </c>
      <c r="E12997" s="74" t="str">
        <v/>
      </c>
      <c r="F12997" s="75">
        <f>IF($E12997="","",IFERROR(VLOOKUP(TRIM(E12997&amp;""),'Référentiel Articles'!$A$2:$F$634,4,FALSE),""))</f>
      </c>
      <c r="G12997" s="76">
        <f>IF($E12997="","",IFERROR(VLOOKUP(TRIM(E12997&amp;""),'Référentiel Articles'!$A$2:$F$634,5,FALSE),""))</f>
      </c>
      <c r="H12997" s="77" t="str">
        <v/>
      </c>
      <c r="I12997" s="76">
        <f>IF($E12997="","",IFERROR(VLOOKUP(TRIM(E12997&amp;""),'Référentiel Articles'!$A$2:$F$634,6,FALSE),""))</f>
      </c>
      <c r="J12997" s="78">
        <f>IF(OR($E12997="",$H12997=""),"",$H12997*$I12997)</f>
      </c>
      <c r="K12997" s="79" t="str">
        <v/>
      </c>
    </row>
    <row r="12998">
      <c r="A12998" s="81" t="str">
        <v/>
      </c>
      <c r="B12998" s="81" t="str">
        <v/>
      </c>
      <c r="C12998" s="83">
        <f>IF($E12998="","",IFERROR(VLOOKUP(TRIM(E12998&amp;""),'Référentiel Articles'!$A$2:$F$634,2,FALSE),""))</f>
      </c>
      <c r="D12998" s="83">
        <f>IF($E12998="","",IFERROR(VLOOKUP(TRIM(E12998&amp;""),'Référentiel Articles'!$A$2:$F$634,3,FALSE),""))</f>
      </c>
      <c r="E12998" s="81" t="str">
        <v/>
      </c>
      <c r="F12998" s="83">
        <f>IF($E12998="","",IFERROR(VLOOKUP(TRIM(E12998&amp;""),'Référentiel Articles'!$A$2:$F$634,4,FALSE),""))</f>
      </c>
      <c r="G12998" s="84">
        <f>IF($E12998="","",IFERROR(VLOOKUP(TRIM(E12998&amp;""),'Référentiel Articles'!$A$2:$F$634,5,FALSE),""))</f>
      </c>
      <c r="H12998" s="85" t="str">
        <v/>
      </c>
      <c r="I12998" s="84">
        <f>IF($E12998="","",IFERROR(VLOOKUP(TRIM(E12998&amp;""),'Référentiel Articles'!$A$2:$F$634,6,FALSE),""))</f>
      </c>
      <c r="J12998" s="90">
        <f>IF(OR($E12998="",$H12998=""),"",$H12998*$I12998)</f>
      </c>
      <c r="K12998" s="87" t="str">
        <v/>
      </c>
    </row>
    <row r="12999">
      <c r="A12999" s="74" t="str">
        <v/>
      </c>
      <c r="B12999" s="74" t="str">
        <v/>
      </c>
      <c r="C12999" s="75">
        <f>IF($E12999="","",IFERROR(VLOOKUP(TRIM(E12999&amp;""),'Référentiel Articles'!$A$2:$F$634,2,FALSE),""))</f>
      </c>
      <c r="D12999" s="75">
        <f>IF($E12999="","",IFERROR(VLOOKUP(TRIM(E12999&amp;""),'Référentiel Articles'!$A$2:$F$634,3,FALSE),""))</f>
      </c>
      <c r="E12999" s="74" t="str">
        <v/>
      </c>
      <c r="F12999" s="75">
        <f>IF($E12999="","",IFERROR(VLOOKUP(TRIM(E12999&amp;""),'Référentiel Articles'!$A$2:$F$634,4,FALSE),""))</f>
      </c>
      <c r="G12999" s="76">
        <f>IF($E12999="","",IFERROR(VLOOKUP(TRIM(E12999&amp;""),'Référentiel Articles'!$A$2:$F$634,5,FALSE),""))</f>
      </c>
      <c r="H12999" s="77" t="str">
        <v/>
      </c>
      <c r="I12999" s="76">
        <f>IF($E12999="","",IFERROR(VLOOKUP(TRIM(E12999&amp;""),'Référentiel Articles'!$A$2:$F$634,6,FALSE),""))</f>
      </c>
      <c r="J12999" s="78">
        <f>IF(OR($E12999="",$H12999=""),"",$H12999*$I12999)</f>
      </c>
      <c r="K12999" s="79" t="str">
        <v/>
      </c>
    </row>
    <row r="13000">
      <c r="A13000" s="81" t="str">
        <v/>
      </c>
      <c r="B13000" s="81" t="str">
        <v/>
      </c>
      <c r="C13000" s="83">
        <f>IF($E13000="","",IFERROR(VLOOKUP(TRIM(E13000&amp;""),'Référentiel Articles'!$A$2:$F$634,2,FALSE),""))</f>
      </c>
      <c r="D13000" s="83">
        <f>IF($E13000="","",IFERROR(VLOOKUP(TRIM(E13000&amp;""),'Référentiel Articles'!$A$2:$F$634,3,FALSE),""))</f>
      </c>
      <c r="E13000" s="81" t="str">
        <v/>
      </c>
      <c r="F13000" s="83">
        <f>IF($E13000="","",IFERROR(VLOOKUP(TRIM(E13000&amp;""),'Référentiel Articles'!$A$2:$F$634,4,FALSE),""))</f>
      </c>
      <c r="G13000" s="84">
        <f>IF($E13000="","",IFERROR(VLOOKUP(TRIM(E13000&amp;""),'Référentiel Articles'!$A$2:$F$634,5,FALSE),""))</f>
      </c>
      <c r="H13000" s="85" t="str">
        <v/>
      </c>
      <c r="I13000" s="84">
        <f>IF($E13000="","",IFERROR(VLOOKUP(TRIM(E13000&amp;""),'Référentiel Articles'!$A$2:$F$634,6,FALSE),""))</f>
      </c>
      <c r="J13000" s="90">
        <f>IF(OR($E13000="",$H13000=""),"",$H13000*$I13000)</f>
      </c>
      <c r="K13000" s="87" t="str">
        <v/>
      </c>
    </row>
    <row r="13001">
      <c r="A13001" s="74" t="str">
        <v/>
      </c>
      <c r="B13001" s="74" t="str">
        <v/>
      </c>
      <c r="C13001" s="75">
        <f>IF($E13001="","",IFERROR(VLOOKUP(TRIM(E13001&amp;""),'Référentiel Articles'!$A$2:$F$634,2,FALSE),""))</f>
      </c>
      <c r="D13001" s="75">
        <f>IF($E13001="","",IFERROR(VLOOKUP(TRIM(E13001&amp;""),'Référentiel Articles'!$A$2:$F$634,3,FALSE),""))</f>
      </c>
      <c r="E13001" s="74" t="str">
        <v/>
      </c>
      <c r="F13001" s="75">
        <f>IF($E13001="","",IFERROR(VLOOKUP(TRIM(E13001&amp;""),'Référentiel Articles'!$A$2:$F$634,4,FALSE),""))</f>
      </c>
      <c r="G13001" s="76">
        <f>IF($E13001="","",IFERROR(VLOOKUP(TRIM(E13001&amp;""),'Référentiel Articles'!$A$2:$F$634,5,FALSE),""))</f>
      </c>
      <c r="H13001" s="77" t="str">
        <v/>
      </c>
      <c r="I13001" s="76">
        <f>IF($E13001="","",IFERROR(VLOOKUP(TRIM(E13001&amp;""),'Référentiel Articles'!$A$2:$F$634,6,FALSE),""))</f>
      </c>
      <c r="J13001" s="78">
        <f>IF(OR($E13001="",$H13001=""),"",$H13001*$I13001)</f>
      </c>
      <c r="K13001" s="79" t="str">
        <v/>
      </c>
    </row>
    <row r="13002">
      <c r="A13002" s="81" t="str">
        <v/>
      </c>
      <c r="B13002" s="81" t="str">
        <v/>
      </c>
      <c r="C13002" s="83">
        <f>IF($E13002="","",IFERROR(VLOOKUP(TRIM(E13002&amp;""),'Référentiel Articles'!$A$2:$F$634,2,FALSE),""))</f>
      </c>
      <c r="D13002" s="83">
        <f>IF($E13002="","",IFERROR(VLOOKUP(TRIM(E13002&amp;""),'Référentiel Articles'!$A$2:$F$634,3,FALSE),""))</f>
      </c>
      <c r="E13002" s="81" t="str">
        <v/>
      </c>
      <c r="F13002" s="83">
        <f>IF($E13002="","",IFERROR(VLOOKUP(TRIM(E13002&amp;""),'Référentiel Articles'!$A$2:$F$634,4,FALSE),""))</f>
      </c>
      <c r="G13002" s="84">
        <f>IF($E13002="","",IFERROR(VLOOKUP(TRIM(E13002&amp;""),'Référentiel Articles'!$A$2:$F$634,5,FALSE),""))</f>
      </c>
      <c r="H13002" s="85" t="str">
        <v/>
      </c>
      <c r="I13002" s="84">
        <f>IF($E13002="","",IFERROR(VLOOKUP(TRIM(E13002&amp;""),'Référentiel Articles'!$A$2:$F$634,6,FALSE),""))</f>
      </c>
      <c r="J13002" s="90">
        <f>IF(OR($E13002="",$H13002=""),"",$H13002*$I13002)</f>
      </c>
      <c r="K13002" s="87" t="str">
        <v/>
      </c>
    </row>
    <row r="13003">
      <c r="A13003" s="74" t="str">
        <v/>
      </c>
      <c r="B13003" s="74" t="str">
        <v/>
      </c>
      <c r="C13003" s="75">
        <f>IF($E13003="","",IFERROR(VLOOKUP(TRIM(E13003&amp;""),'Référentiel Articles'!$A$2:$F$634,2,FALSE),""))</f>
      </c>
      <c r="D13003" s="75">
        <f>IF($E13003="","",IFERROR(VLOOKUP(TRIM(E13003&amp;""),'Référentiel Articles'!$A$2:$F$634,3,FALSE),""))</f>
      </c>
      <c r="E13003" s="74" t="str">
        <v/>
      </c>
      <c r="F13003" s="75">
        <f>IF($E13003="","",IFERROR(VLOOKUP(TRIM(E13003&amp;""),'Référentiel Articles'!$A$2:$F$634,4,FALSE),""))</f>
      </c>
      <c r="G13003" s="76">
        <f>IF($E13003="","",IFERROR(VLOOKUP(TRIM(E13003&amp;""),'Référentiel Articles'!$A$2:$F$634,5,FALSE),""))</f>
      </c>
      <c r="H13003" s="77" t="str">
        <v/>
      </c>
      <c r="I13003" s="76">
        <f>IF($E13003="","",IFERROR(VLOOKUP(TRIM(E13003&amp;""),'Référentiel Articles'!$A$2:$F$634,6,FALSE),""))</f>
      </c>
      <c r="J13003" s="78">
        <f>IF(OR($E13003="",$H13003=""),"",$H13003*$I13003)</f>
      </c>
      <c r="K13003" s="79" t="str">
        <v/>
      </c>
    </row>
    <row r="13004">
      <c r="A13004" s="81" t="str">
        <v/>
      </c>
      <c r="B13004" s="81" t="str">
        <v/>
      </c>
      <c r="C13004" s="83">
        <f>IF($E13004="","",IFERROR(VLOOKUP(TRIM(E13004&amp;""),'Référentiel Articles'!$A$2:$F$634,2,FALSE),""))</f>
      </c>
      <c r="D13004" s="83">
        <f>IF($E13004="","",IFERROR(VLOOKUP(TRIM(E13004&amp;""),'Référentiel Articles'!$A$2:$F$634,3,FALSE),""))</f>
      </c>
      <c r="E13004" s="81" t="str">
        <v/>
      </c>
      <c r="F13004" s="83">
        <f>IF($E13004="","",IFERROR(VLOOKUP(TRIM(E13004&amp;""),'Référentiel Articles'!$A$2:$F$634,4,FALSE),""))</f>
      </c>
      <c r="G13004" s="84">
        <f>IF($E13004="","",IFERROR(VLOOKUP(TRIM(E13004&amp;""),'Référentiel Articles'!$A$2:$F$634,5,FALSE),""))</f>
      </c>
      <c r="H13004" s="85" t="str">
        <v/>
      </c>
      <c r="I13004" s="84">
        <f>IF($E13004="","",IFERROR(VLOOKUP(TRIM(E13004&amp;""),'Référentiel Articles'!$A$2:$F$634,6,FALSE),""))</f>
      </c>
      <c r="J13004" s="90">
        <f>IF(OR($E13004="",$H13004=""),"",$H13004*$I13004)</f>
      </c>
      <c r="K13004" s="87" t="str">
        <v/>
      </c>
    </row>
    <row r="13005">
      <c r="A13005" s="74" t="str">
        <v/>
      </c>
      <c r="B13005" s="74" t="str">
        <v/>
      </c>
      <c r="C13005" s="75">
        <f>IF($E13005="","",IFERROR(VLOOKUP(TRIM(E13005&amp;""),'Référentiel Articles'!$A$2:$F$634,2,FALSE),""))</f>
      </c>
      <c r="D13005" s="75">
        <f>IF($E13005="","",IFERROR(VLOOKUP(TRIM(E13005&amp;""),'Référentiel Articles'!$A$2:$F$634,3,FALSE),""))</f>
      </c>
      <c r="E13005" s="74" t="str">
        <v/>
      </c>
      <c r="F13005" s="75">
        <f>IF($E13005="","",IFERROR(VLOOKUP(TRIM(E13005&amp;""),'Référentiel Articles'!$A$2:$F$634,4,FALSE),""))</f>
      </c>
      <c r="G13005" s="76">
        <f>IF($E13005="","",IFERROR(VLOOKUP(TRIM(E13005&amp;""),'Référentiel Articles'!$A$2:$F$634,5,FALSE),""))</f>
      </c>
      <c r="H13005" s="77" t="str">
        <v/>
      </c>
      <c r="I13005" s="76">
        <f>IF($E13005="","",IFERROR(VLOOKUP(TRIM(E13005&amp;""),'Référentiel Articles'!$A$2:$F$634,6,FALSE),""))</f>
      </c>
      <c r="J13005" s="78">
        <f>IF(OR($E13005="",$H13005=""),"",$H13005*$I13005)</f>
      </c>
      <c r="K13005" s="79" t="str">
        <v/>
      </c>
    </row>
    <row r="13006">
      <c r="A13006" s="81" t="str">
        <v/>
      </c>
      <c r="B13006" s="81" t="str">
        <v/>
      </c>
      <c r="C13006" s="83">
        <f>IF($E13006="","",IFERROR(VLOOKUP(TRIM(E13006&amp;""),'Référentiel Articles'!$A$2:$F$634,2,FALSE),""))</f>
      </c>
      <c r="D13006" s="83">
        <f>IF($E13006="","",IFERROR(VLOOKUP(TRIM(E13006&amp;""),'Référentiel Articles'!$A$2:$F$634,3,FALSE),""))</f>
      </c>
      <c r="E13006" s="81" t="str">
        <v/>
      </c>
      <c r="F13006" s="83">
        <f>IF($E13006="","",IFERROR(VLOOKUP(TRIM(E13006&amp;""),'Référentiel Articles'!$A$2:$F$634,4,FALSE),""))</f>
      </c>
      <c r="G13006" s="84">
        <f>IF($E13006="","",IFERROR(VLOOKUP(TRIM(E13006&amp;""),'Référentiel Articles'!$A$2:$F$634,5,FALSE),""))</f>
      </c>
      <c r="H13006" s="85" t="str">
        <v/>
      </c>
      <c r="I13006" s="84">
        <f>IF($E13006="","",IFERROR(VLOOKUP(TRIM(E13006&amp;""),'Référentiel Articles'!$A$2:$F$634,6,FALSE),""))</f>
      </c>
      <c r="J13006" s="90">
        <f>IF(OR($E13006="",$H13006=""),"",$H13006*$I13006)</f>
      </c>
      <c r="K13006" s="87" t="str">
        <v/>
      </c>
    </row>
    <row r="13007">
      <c r="A13007" s="74" t="str">
        <v/>
      </c>
      <c r="B13007" s="74" t="str">
        <v/>
      </c>
      <c r="C13007" s="75">
        <f>IF($E13007="","",IFERROR(VLOOKUP(TRIM(E13007&amp;""),'Référentiel Articles'!$A$2:$F$634,2,FALSE),""))</f>
      </c>
      <c r="D13007" s="75">
        <f>IF($E13007="","",IFERROR(VLOOKUP(TRIM(E13007&amp;""),'Référentiel Articles'!$A$2:$F$634,3,FALSE),""))</f>
      </c>
      <c r="E13007" s="74" t="str">
        <v/>
      </c>
      <c r="F13007" s="75">
        <f>IF($E13007="","",IFERROR(VLOOKUP(TRIM(E13007&amp;""),'Référentiel Articles'!$A$2:$F$634,4,FALSE),""))</f>
      </c>
      <c r="G13007" s="76">
        <f>IF($E13007="","",IFERROR(VLOOKUP(TRIM(E13007&amp;""),'Référentiel Articles'!$A$2:$F$634,5,FALSE),""))</f>
      </c>
      <c r="H13007" s="77" t="str">
        <v/>
      </c>
      <c r="I13007" s="76">
        <f>IF($E13007="","",IFERROR(VLOOKUP(TRIM(E13007&amp;""),'Référentiel Articles'!$A$2:$F$634,6,FALSE),""))</f>
      </c>
      <c r="J13007" s="78">
        <f>IF(OR($E13007="",$H13007=""),"",$H13007*$I13007)</f>
      </c>
      <c r="K13007" s="79" t="str">
        <v/>
      </c>
    </row>
    <row r="13008">
      <c r="A13008" s="81" t="str">
        <v/>
      </c>
      <c r="B13008" s="81" t="str">
        <v/>
      </c>
      <c r="C13008" s="83">
        <f>IF($E13008="","",IFERROR(VLOOKUP(TRIM(E13008&amp;""),'Référentiel Articles'!$A$2:$F$634,2,FALSE),""))</f>
      </c>
      <c r="D13008" s="83">
        <f>IF($E13008="","",IFERROR(VLOOKUP(TRIM(E13008&amp;""),'Référentiel Articles'!$A$2:$F$634,3,FALSE),""))</f>
      </c>
      <c r="E13008" s="81" t="str">
        <v/>
      </c>
      <c r="F13008" s="83">
        <f>IF($E13008="","",IFERROR(VLOOKUP(TRIM(E13008&amp;""),'Référentiel Articles'!$A$2:$F$634,4,FALSE),""))</f>
      </c>
      <c r="G13008" s="84">
        <f>IF($E13008="","",IFERROR(VLOOKUP(TRIM(E13008&amp;""),'Référentiel Articles'!$A$2:$F$634,5,FALSE),""))</f>
      </c>
      <c r="H13008" s="85" t="str">
        <v/>
      </c>
      <c r="I13008" s="84">
        <f>IF($E13008="","",IFERROR(VLOOKUP(TRIM(E13008&amp;""),'Référentiel Articles'!$A$2:$F$634,6,FALSE),""))</f>
      </c>
      <c r="J13008" s="90">
        <f>IF(OR($E13008="",$H13008=""),"",$H13008*$I13008)</f>
      </c>
      <c r="K13008" s="87" t="str">
        <v/>
      </c>
    </row>
    <row r="13009">
      <c r="A13009" s="74" t="str">
        <v/>
      </c>
      <c r="B13009" s="74" t="str">
        <v/>
      </c>
      <c r="C13009" s="75">
        <f>IF($E13009="","",IFERROR(VLOOKUP(TRIM(E13009&amp;""),'Référentiel Articles'!$A$2:$F$634,2,FALSE),""))</f>
      </c>
      <c r="D13009" s="75">
        <f>IF($E13009="","",IFERROR(VLOOKUP(TRIM(E13009&amp;""),'Référentiel Articles'!$A$2:$F$634,3,FALSE),""))</f>
      </c>
      <c r="E13009" s="74" t="str">
        <v/>
      </c>
      <c r="F13009" s="75">
        <f>IF($E13009="","",IFERROR(VLOOKUP(TRIM(E13009&amp;""),'Référentiel Articles'!$A$2:$F$634,4,FALSE),""))</f>
      </c>
      <c r="G13009" s="76">
        <f>IF($E13009="","",IFERROR(VLOOKUP(TRIM(E13009&amp;""),'Référentiel Articles'!$A$2:$F$634,5,FALSE),""))</f>
      </c>
      <c r="H13009" s="77" t="str">
        <v/>
      </c>
      <c r="I13009" s="76">
        <f>IF($E13009="","",IFERROR(VLOOKUP(TRIM(E13009&amp;""),'Référentiel Articles'!$A$2:$F$634,6,FALSE),""))</f>
      </c>
      <c r="J13009" s="78">
        <f>IF(OR($E13009="",$H13009=""),"",$H13009*$I13009)</f>
      </c>
      <c r="K13009" s="79" t="str">
        <v/>
      </c>
    </row>
    <row r="13010">
      <c r="A13010" s="81" t="str">
        <v/>
      </c>
      <c r="B13010" s="81" t="str">
        <v/>
      </c>
      <c r="C13010" s="83">
        <f>IF($E13010="","",IFERROR(VLOOKUP(TRIM(E13010&amp;""),'Référentiel Articles'!$A$2:$F$634,2,FALSE),""))</f>
      </c>
      <c r="D13010" s="83">
        <f>IF($E13010="","",IFERROR(VLOOKUP(TRIM(E13010&amp;""),'Référentiel Articles'!$A$2:$F$634,3,FALSE),""))</f>
      </c>
      <c r="E13010" s="81" t="str">
        <v/>
      </c>
      <c r="F13010" s="83">
        <f>IF($E13010="","",IFERROR(VLOOKUP(TRIM(E13010&amp;""),'Référentiel Articles'!$A$2:$F$634,4,FALSE),""))</f>
      </c>
      <c r="G13010" s="84">
        <f>IF($E13010="","",IFERROR(VLOOKUP(TRIM(E13010&amp;""),'Référentiel Articles'!$A$2:$F$634,5,FALSE),""))</f>
      </c>
      <c r="H13010" s="85" t="str">
        <v/>
      </c>
      <c r="I13010" s="84">
        <f>IF($E13010="","",IFERROR(VLOOKUP(TRIM(E13010&amp;""),'Référentiel Articles'!$A$2:$F$634,6,FALSE),""))</f>
      </c>
      <c r="J13010" s="90">
        <f>IF(OR($E13010="",$H13010=""),"",$H13010*$I13010)</f>
      </c>
      <c r="K13010" s="87" t="str">
        <v/>
      </c>
    </row>
    <row r="13011">
      <c r="A13011" s="74" t="str">
        <v/>
      </c>
      <c r="B13011" s="74" t="str">
        <v/>
      </c>
      <c r="C13011" s="75">
        <f>IF($E13011="","",IFERROR(VLOOKUP(TRIM(E13011&amp;""),'Référentiel Articles'!$A$2:$F$634,2,FALSE),""))</f>
      </c>
      <c r="D13011" s="75">
        <f>IF($E13011="","",IFERROR(VLOOKUP(TRIM(E13011&amp;""),'Référentiel Articles'!$A$2:$F$634,3,FALSE),""))</f>
      </c>
      <c r="E13011" s="74" t="str">
        <v/>
      </c>
      <c r="F13011" s="75">
        <f>IF($E13011="","",IFERROR(VLOOKUP(TRIM(E13011&amp;""),'Référentiel Articles'!$A$2:$F$634,4,FALSE),""))</f>
      </c>
      <c r="G13011" s="76">
        <f>IF($E13011="","",IFERROR(VLOOKUP(TRIM(E13011&amp;""),'Référentiel Articles'!$A$2:$F$634,5,FALSE),""))</f>
      </c>
      <c r="H13011" s="77" t="str">
        <v/>
      </c>
      <c r="I13011" s="76">
        <f>IF($E13011="","",IFERROR(VLOOKUP(TRIM(E13011&amp;""),'Référentiel Articles'!$A$2:$F$634,6,FALSE),""))</f>
      </c>
      <c r="J13011" s="78">
        <f>IF(OR($E13011="",$H13011=""),"",$H13011*$I13011)</f>
      </c>
      <c r="K13011" s="79" t="str">
        <v/>
      </c>
    </row>
    <row r="13012">
      <c r="A13012" s="81" t="str">
        <v/>
      </c>
      <c r="B13012" s="81" t="str">
        <v/>
      </c>
      <c r="C13012" s="83">
        <f>IF($E13012="","",IFERROR(VLOOKUP(TRIM(E13012&amp;""),'Référentiel Articles'!$A$2:$F$634,2,FALSE),""))</f>
      </c>
      <c r="D13012" s="83">
        <f>IF($E13012="","",IFERROR(VLOOKUP(TRIM(E13012&amp;""),'Référentiel Articles'!$A$2:$F$634,3,FALSE),""))</f>
      </c>
      <c r="E13012" s="81" t="str">
        <v/>
      </c>
      <c r="F13012" s="83">
        <f>IF($E13012="","",IFERROR(VLOOKUP(TRIM(E13012&amp;""),'Référentiel Articles'!$A$2:$F$634,4,FALSE),""))</f>
      </c>
      <c r="G13012" s="84">
        <f>IF($E13012="","",IFERROR(VLOOKUP(TRIM(E13012&amp;""),'Référentiel Articles'!$A$2:$F$634,5,FALSE),""))</f>
      </c>
      <c r="H13012" s="85" t="str">
        <v/>
      </c>
      <c r="I13012" s="84">
        <f>IF($E13012="","",IFERROR(VLOOKUP(TRIM(E13012&amp;""),'Référentiel Articles'!$A$2:$F$634,6,FALSE),""))</f>
      </c>
      <c r="J13012" s="90">
        <f>IF(OR($E13012="",$H13012=""),"",$H13012*$I13012)</f>
      </c>
      <c r="K13012" s="87" t="str">
        <v/>
      </c>
    </row>
    <row r="13013">
      <c r="A13013" s="74" t="str">
        <v/>
      </c>
      <c r="B13013" s="74" t="str">
        <v/>
      </c>
      <c r="C13013" s="75">
        <f>IF($E13013="","",IFERROR(VLOOKUP(TRIM(E13013&amp;""),'Référentiel Articles'!$A$2:$F$634,2,FALSE),""))</f>
      </c>
      <c r="D13013" s="75">
        <f>IF($E13013="","",IFERROR(VLOOKUP(TRIM(E13013&amp;""),'Référentiel Articles'!$A$2:$F$634,3,FALSE),""))</f>
      </c>
      <c r="E13013" s="74" t="str">
        <v/>
      </c>
      <c r="F13013" s="75">
        <f>IF($E13013="","",IFERROR(VLOOKUP(TRIM(E13013&amp;""),'Référentiel Articles'!$A$2:$F$634,4,FALSE),""))</f>
      </c>
      <c r="G13013" s="76">
        <f>IF($E13013="","",IFERROR(VLOOKUP(TRIM(E13013&amp;""),'Référentiel Articles'!$A$2:$F$634,5,FALSE),""))</f>
      </c>
      <c r="H13013" s="77" t="str">
        <v/>
      </c>
      <c r="I13013" s="76">
        <f>IF($E13013="","",IFERROR(VLOOKUP(TRIM(E13013&amp;""),'Référentiel Articles'!$A$2:$F$634,6,FALSE),""))</f>
      </c>
      <c r="J13013" s="78">
        <f>IF(OR($E13013="",$H13013=""),"",$H13013*$I13013)</f>
      </c>
      <c r="K13013" s="79" t="str">
        <v/>
      </c>
    </row>
    <row r="13014">
      <c r="A13014" s="81" t="str">
        <v/>
      </c>
      <c r="B13014" s="81" t="str">
        <v/>
      </c>
      <c r="C13014" s="83">
        <f>IF($E13014="","",IFERROR(VLOOKUP(TRIM(E13014&amp;""),'Référentiel Articles'!$A$2:$F$634,2,FALSE),""))</f>
      </c>
      <c r="D13014" s="83">
        <f>IF($E13014="","",IFERROR(VLOOKUP(TRIM(E13014&amp;""),'Référentiel Articles'!$A$2:$F$634,3,FALSE),""))</f>
      </c>
      <c r="E13014" s="81" t="str">
        <v/>
      </c>
      <c r="F13014" s="83">
        <f>IF($E13014="","",IFERROR(VLOOKUP(TRIM(E13014&amp;""),'Référentiel Articles'!$A$2:$F$634,4,FALSE),""))</f>
      </c>
      <c r="G13014" s="84">
        <f>IF($E13014="","",IFERROR(VLOOKUP(TRIM(E13014&amp;""),'Référentiel Articles'!$A$2:$F$634,5,FALSE),""))</f>
      </c>
      <c r="H13014" s="85" t="str">
        <v/>
      </c>
      <c r="I13014" s="84">
        <f>IF($E13014="","",IFERROR(VLOOKUP(TRIM(E13014&amp;""),'Référentiel Articles'!$A$2:$F$634,6,FALSE),""))</f>
      </c>
      <c r="J13014" s="90">
        <f>IF(OR($E13014="",$H13014=""),"",$H13014*$I13014)</f>
      </c>
      <c r="K13014" s="87" t="str">
        <v/>
      </c>
    </row>
    <row r="13015">
      <c r="A13015" s="74" t="str">
        <v/>
      </c>
      <c r="B13015" s="74" t="str">
        <v/>
      </c>
      <c r="C13015" s="75">
        <f>IF($E13015="","",IFERROR(VLOOKUP(TRIM(E13015&amp;""),'Référentiel Articles'!$A$2:$F$634,2,FALSE),""))</f>
      </c>
      <c r="D13015" s="75">
        <f>IF($E13015="","",IFERROR(VLOOKUP(TRIM(E13015&amp;""),'Référentiel Articles'!$A$2:$F$634,3,FALSE),""))</f>
      </c>
      <c r="E13015" s="74" t="str">
        <v/>
      </c>
      <c r="F13015" s="75">
        <f>IF($E13015="","",IFERROR(VLOOKUP(TRIM(E13015&amp;""),'Référentiel Articles'!$A$2:$F$634,4,FALSE),""))</f>
      </c>
      <c r="G13015" s="76">
        <f>IF($E13015="","",IFERROR(VLOOKUP(TRIM(E13015&amp;""),'Référentiel Articles'!$A$2:$F$634,5,FALSE),""))</f>
      </c>
      <c r="H13015" s="77" t="str">
        <v/>
      </c>
      <c r="I13015" s="76">
        <f>IF($E13015="","",IFERROR(VLOOKUP(TRIM(E13015&amp;""),'Référentiel Articles'!$A$2:$F$634,6,FALSE),""))</f>
      </c>
      <c r="J13015" s="78">
        <f>IF(OR($E13015="",$H13015=""),"",$H13015*$I13015)</f>
      </c>
      <c r="K13015" s="79" t="str">
        <v/>
      </c>
    </row>
    <row r="13016">
      <c r="A13016" s="81" t="str">
        <v/>
      </c>
      <c r="B13016" s="81" t="str">
        <v/>
      </c>
      <c r="C13016" s="83">
        <f>IF($E13016="","",IFERROR(VLOOKUP(TRIM(E13016&amp;""),'Référentiel Articles'!$A$2:$F$634,2,FALSE),""))</f>
      </c>
      <c r="D13016" s="83">
        <f>IF($E13016="","",IFERROR(VLOOKUP(TRIM(E13016&amp;""),'Référentiel Articles'!$A$2:$F$634,3,FALSE),""))</f>
      </c>
      <c r="E13016" s="81" t="str">
        <v/>
      </c>
      <c r="F13016" s="83">
        <f>IF($E13016="","",IFERROR(VLOOKUP(TRIM(E13016&amp;""),'Référentiel Articles'!$A$2:$F$634,4,FALSE),""))</f>
      </c>
      <c r="G13016" s="84">
        <f>IF($E13016="","",IFERROR(VLOOKUP(TRIM(E13016&amp;""),'Référentiel Articles'!$A$2:$F$634,5,FALSE),""))</f>
      </c>
      <c r="H13016" s="85" t="str">
        <v/>
      </c>
      <c r="I13016" s="84">
        <f>IF($E13016="","",IFERROR(VLOOKUP(TRIM(E13016&amp;""),'Référentiel Articles'!$A$2:$F$634,6,FALSE),""))</f>
      </c>
      <c r="J13016" s="90">
        <f>IF(OR($E13016="",$H13016=""),"",$H13016*$I13016)</f>
      </c>
      <c r="K13016" s="87" t="str">
        <v/>
      </c>
    </row>
    <row r="13017">
      <c r="A13017" s="74" t="str">
        <v/>
      </c>
      <c r="B13017" s="74" t="str">
        <v/>
      </c>
      <c r="C13017" s="75">
        <f>IF($E13017="","",IFERROR(VLOOKUP(TRIM(E13017&amp;""),'Référentiel Articles'!$A$2:$F$634,2,FALSE),""))</f>
      </c>
      <c r="D13017" s="75">
        <f>IF($E13017="","",IFERROR(VLOOKUP(TRIM(E13017&amp;""),'Référentiel Articles'!$A$2:$F$634,3,FALSE),""))</f>
      </c>
      <c r="E13017" s="74" t="str">
        <v/>
      </c>
      <c r="F13017" s="75">
        <f>IF($E13017="","",IFERROR(VLOOKUP(TRIM(E13017&amp;""),'Référentiel Articles'!$A$2:$F$634,4,FALSE),""))</f>
      </c>
      <c r="G13017" s="76">
        <f>IF($E13017="","",IFERROR(VLOOKUP(TRIM(E13017&amp;""),'Référentiel Articles'!$A$2:$F$634,5,FALSE),""))</f>
      </c>
      <c r="H13017" s="77" t="str">
        <v/>
      </c>
      <c r="I13017" s="76">
        <f>IF($E13017="","",IFERROR(VLOOKUP(TRIM(E13017&amp;""),'Référentiel Articles'!$A$2:$F$634,6,FALSE),""))</f>
      </c>
      <c r="J13017" s="78">
        <f>IF(OR($E13017="",$H13017=""),"",$H13017*$I13017)</f>
      </c>
      <c r="K13017" s="79" t="str">
        <v/>
      </c>
    </row>
    <row r="13018">
      <c r="A13018" s="81" t="str">
        <v/>
      </c>
      <c r="B13018" s="81" t="str">
        <v/>
      </c>
      <c r="C13018" s="83">
        <f>IF($E13018="","",IFERROR(VLOOKUP(TRIM(E13018&amp;""),'Référentiel Articles'!$A$2:$F$634,2,FALSE),""))</f>
      </c>
      <c r="D13018" s="83">
        <f>IF($E13018="","",IFERROR(VLOOKUP(TRIM(E13018&amp;""),'Référentiel Articles'!$A$2:$F$634,3,FALSE),""))</f>
      </c>
      <c r="E13018" s="81" t="str">
        <v/>
      </c>
      <c r="F13018" s="83">
        <f>IF($E13018="","",IFERROR(VLOOKUP(TRIM(E13018&amp;""),'Référentiel Articles'!$A$2:$F$634,4,FALSE),""))</f>
      </c>
      <c r="G13018" s="84">
        <f>IF($E13018="","",IFERROR(VLOOKUP(TRIM(E13018&amp;""),'Référentiel Articles'!$A$2:$F$634,5,FALSE),""))</f>
      </c>
      <c r="H13018" s="85" t="str">
        <v/>
      </c>
      <c r="I13018" s="84">
        <f>IF($E13018="","",IFERROR(VLOOKUP(TRIM(E13018&amp;""),'Référentiel Articles'!$A$2:$F$634,6,FALSE),""))</f>
      </c>
      <c r="J13018" s="90">
        <f>IF(OR($E13018="",$H13018=""),"",$H13018*$I13018)</f>
      </c>
      <c r="K13018" s="87" t="str">
        <v/>
      </c>
    </row>
    <row r="13019">
      <c r="A13019" s="74" t="str">
        <v/>
      </c>
      <c r="B13019" s="74" t="str">
        <v/>
      </c>
      <c r="C13019" s="75">
        <f>IF($E13019="","",IFERROR(VLOOKUP(TRIM(E13019&amp;""),'Référentiel Articles'!$A$2:$F$634,2,FALSE),""))</f>
      </c>
      <c r="D13019" s="75">
        <f>IF($E13019="","",IFERROR(VLOOKUP(TRIM(E13019&amp;""),'Référentiel Articles'!$A$2:$F$634,3,FALSE),""))</f>
      </c>
      <c r="E13019" s="74" t="str">
        <v/>
      </c>
      <c r="F13019" s="75">
        <f>IF($E13019="","",IFERROR(VLOOKUP(TRIM(E13019&amp;""),'Référentiel Articles'!$A$2:$F$634,4,FALSE),""))</f>
      </c>
      <c r="G13019" s="76">
        <f>IF($E13019="","",IFERROR(VLOOKUP(TRIM(E13019&amp;""),'Référentiel Articles'!$A$2:$F$634,5,FALSE),""))</f>
      </c>
      <c r="H13019" s="77" t="str">
        <v/>
      </c>
      <c r="I13019" s="76">
        <f>IF($E13019="","",IFERROR(VLOOKUP(TRIM(E13019&amp;""),'Référentiel Articles'!$A$2:$F$634,6,FALSE),""))</f>
      </c>
      <c r="J13019" s="78">
        <f>IF(OR($E13019="",$H13019=""),"",$H13019*$I13019)</f>
      </c>
      <c r="K13019" s="79" t="str">
        <v/>
      </c>
    </row>
    <row r="13020">
      <c r="A13020" s="81" t="str">
        <v/>
      </c>
      <c r="B13020" s="81" t="str">
        <v/>
      </c>
      <c r="C13020" s="83">
        <f>IF($E13020="","",IFERROR(VLOOKUP(TRIM(E13020&amp;""),'Référentiel Articles'!$A$2:$F$634,2,FALSE),""))</f>
      </c>
      <c r="D13020" s="83">
        <f>IF($E13020="","",IFERROR(VLOOKUP(TRIM(E13020&amp;""),'Référentiel Articles'!$A$2:$F$634,3,FALSE),""))</f>
      </c>
      <c r="E13020" s="81" t="str">
        <v/>
      </c>
      <c r="F13020" s="83">
        <f>IF($E13020="","",IFERROR(VLOOKUP(TRIM(E13020&amp;""),'Référentiel Articles'!$A$2:$F$634,4,FALSE),""))</f>
      </c>
      <c r="G13020" s="84">
        <f>IF($E13020="","",IFERROR(VLOOKUP(TRIM(E13020&amp;""),'Référentiel Articles'!$A$2:$F$634,5,FALSE),""))</f>
      </c>
      <c r="H13020" s="85" t="str">
        <v/>
      </c>
      <c r="I13020" s="84">
        <f>IF($E13020="","",IFERROR(VLOOKUP(TRIM(E13020&amp;""),'Référentiel Articles'!$A$2:$F$634,6,FALSE),""))</f>
      </c>
      <c r="J13020" s="90">
        <f>IF(OR($E13020="",$H13020=""),"",$H13020*$I13020)</f>
      </c>
      <c r="K13020" s="87" t="str">
        <v/>
      </c>
    </row>
    <row r="13021">
      <c r="A13021" s="74" t="str">
        <v/>
      </c>
      <c r="B13021" s="74" t="str">
        <v/>
      </c>
      <c r="C13021" s="75">
        <f>IF($E13021="","",IFERROR(VLOOKUP(TRIM(E13021&amp;""),'Référentiel Articles'!$A$2:$F$634,2,FALSE),""))</f>
      </c>
      <c r="D13021" s="75">
        <f>IF($E13021="","",IFERROR(VLOOKUP(TRIM(E13021&amp;""),'Référentiel Articles'!$A$2:$F$634,3,FALSE),""))</f>
      </c>
      <c r="E13021" s="74" t="str">
        <v/>
      </c>
      <c r="F13021" s="75">
        <f>IF($E13021="","",IFERROR(VLOOKUP(TRIM(E13021&amp;""),'Référentiel Articles'!$A$2:$F$634,4,FALSE),""))</f>
      </c>
      <c r="G13021" s="76">
        <f>IF($E13021="","",IFERROR(VLOOKUP(TRIM(E13021&amp;""),'Référentiel Articles'!$A$2:$F$634,5,FALSE),""))</f>
      </c>
      <c r="H13021" s="77" t="str">
        <v/>
      </c>
      <c r="I13021" s="76">
        <f>IF($E13021="","",IFERROR(VLOOKUP(TRIM(E13021&amp;""),'Référentiel Articles'!$A$2:$F$634,6,FALSE),""))</f>
      </c>
      <c r="J13021" s="78">
        <f>IF(OR($E13021="",$H13021=""),"",$H13021*$I13021)</f>
      </c>
      <c r="K13021" s="79" t="str">
        <v/>
      </c>
    </row>
    <row r="13022">
      <c r="A13022" s="81" t="str">
        <v/>
      </c>
      <c r="B13022" s="81" t="str">
        <v/>
      </c>
      <c r="C13022" s="83">
        <f>IF($E13022="","",IFERROR(VLOOKUP(TRIM(E13022&amp;""),'Référentiel Articles'!$A$2:$F$634,2,FALSE),""))</f>
      </c>
      <c r="D13022" s="83">
        <f>IF($E13022="","",IFERROR(VLOOKUP(TRIM(E13022&amp;""),'Référentiel Articles'!$A$2:$F$634,3,FALSE),""))</f>
      </c>
      <c r="E13022" s="81" t="str">
        <v/>
      </c>
      <c r="F13022" s="83">
        <f>IF($E13022="","",IFERROR(VLOOKUP(TRIM(E13022&amp;""),'Référentiel Articles'!$A$2:$F$634,4,FALSE),""))</f>
      </c>
      <c r="G13022" s="84">
        <f>IF($E13022="","",IFERROR(VLOOKUP(TRIM(E13022&amp;""),'Référentiel Articles'!$A$2:$F$634,5,FALSE),""))</f>
      </c>
      <c r="H13022" s="85" t="str">
        <v/>
      </c>
      <c r="I13022" s="84">
        <f>IF($E13022="","",IFERROR(VLOOKUP(TRIM(E13022&amp;""),'Référentiel Articles'!$A$2:$F$634,6,FALSE),""))</f>
      </c>
      <c r="J13022" s="90">
        <f>IF(OR($E13022="",$H13022=""),"",$H13022*$I13022)</f>
      </c>
      <c r="K13022" s="87" t="str">
        <v/>
      </c>
    </row>
    <row r="13023">
      <c r="A13023" s="74" t="str">
        <v/>
      </c>
      <c r="B13023" s="74" t="str">
        <v/>
      </c>
      <c r="C13023" s="75">
        <f>IF($E13023="","",IFERROR(VLOOKUP(TRIM(E13023&amp;""),'Référentiel Articles'!$A$2:$F$634,2,FALSE),""))</f>
      </c>
      <c r="D13023" s="75">
        <f>IF($E13023="","",IFERROR(VLOOKUP(TRIM(E13023&amp;""),'Référentiel Articles'!$A$2:$F$634,3,FALSE),""))</f>
      </c>
      <c r="E13023" s="74" t="str">
        <v/>
      </c>
      <c r="F13023" s="75">
        <f>IF($E13023="","",IFERROR(VLOOKUP(TRIM(E13023&amp;""),'Référentiel Articles'!$A$2:$F$634,4,FALSE),""))</f>
      </c>
      <c r="G13023" s="76">
        <f>IF($E13023="","",IFERROR(VLOOKUP(TRIM(E13023&amp;""),'Référentiel Articles'!$A$2:$F$634,5,FALSE),""))</f>
      </c>
      <c r="H13023" s="77" t="str">
        <v/>
      </c>
      <c r="I13023" s="76">
        <f>IF($E13023="","",IFERROR(VLOOKUP(TRIM(E13023&amp;""),'Référentiel Articles'!$A$2:$F$634,6,FALSE),""))</f>
      </c>
      <c r="J13023" s="78">
        <f>IF(OR($E13023="",$H13023=""),"",$H13023*$I13023)</f>
      </c>
      <c r="K13023" s="79" t="str">
        <v/>
      </c>
    </row>
    <row r="13024">
      <c r="A13024" s="81" t="str">
        <v/>
      </c>
      <c r="B13024" s="81" t="str">
        <v/>
      </c>
      <c r="C13024" s="83">
        <f>IF($E13024="","",IFERROR(VLOOKUP(TRIM(E13024&amp;""),'Référentiel Articles'!$A$2:$F$634,2,FALSE),""))</f>
      </c>
      <c r="D13024" s="83">
        <f>IF($E13024="","",IFERROR(VLOOKUP(TRIM(E13024&amp;""),'Référentiel Articles'!$A$2:$F$634,3,FALSE),""))</f>
      </c>
      <c r="E13024" s="81" t="str">
        <v/>
      </c>
      <c r="F13024" s="83">
        <f>IF($E13024="","",IFERROR(VLOOKUP(TRIM(E13024&amp;""),'Référentiel Articles'!$A$2:$F$634,4,FALSE),""))</f>
      </c>
      <c r="G13024" s="84">
        <f>IF($E13024="","",IFERROR(VLOOKUP(TRIM(E13024&amp;""),'Référentiel Articles'!$A$2:$F$634,5,FALSE),""))</f>
      </c>
      <c r="H13024" s="85" t="str">
        <v/>
      </c>
      <c r="I13024" s="84">
        <f>IF($E13024="","",IFERROR(VLOOKUP(TRIM(E13024&amp;""),'Référentiel Articles'!$A$2:$F$634,6,FALSE),""))</f>
      </c>
      <c r="J13024" s="90">
        <f>IF(OR($E13024="",$H13024=""),"",$H13024*$I13024)</f>
      </c>
      <c r="K13024" s="87" t="str">
        <v/>
      </c>
    </row>
    <row r="13025">
      <c r="A13025" s="74" t="str">
        <v/>
      </c>
      <c r="B13025" s="74" t="str">
        <v/>
      </c>
      <c r="C13025" s="75">
        <f>IF($E13025="","",IFERROR(VLOOKUP(TRIM(E13025&amp;""),'Référentiel Articles'!$A$2:$F$634,2,FALSE),""))</f>
      </c>
      <c r="D13025" s="75">
        <f>IF($E13025="","",IFERROR(VLOOKUP(TRIM(E13025&amp;""),'Référentiel Articles'!$A$2:$F$634,3,FALSE),""))</f>
      </c>
      <c r="E13025" s="74" t="str">
        <v/>
      </c>
      <c r="F13025" s="75">
        <f>IF($E13025="","",IFERROR(VLOOKUP(TRIM(E13025&amp;""),'Référentiel Articles'!$A$2:$F$634,4,FALSE),""))</f>
      </c>
      <c r="G13025" s="76">
        <f>IF($E13025="","",IFERROR(VLOOKUP(TRIM(E13025&amp;""),'Référentiel Articles'!$A$2:$F$634,5,FALSE),""))</f>
      </c>
      <c r="H13025" s="77" t="str">
        <v/>
      </c>
      <c r="I13025" s="76">
        <f>IF($E13025="","",IFERROR(VLOOKUP(TRIM(E13025&amp;""),'Référentiel Articles'!$A$2:$F$634,6,FALSE),""))</f>
      </c>
      <c r="J13025" s="78">
        <f>IF(OR($E13025="",$H13025=""),"",$H13025*$I13025)</f>
      </c>
      <c r="K13025" s="79" t="str">
        <v/>
      </c>
    </row>
    <row r="13026">
      <c r="A13026" s="81" t="str">
        <v/>
      </c>
      <c r="B13026" s="81" t="str">
        <v/>
      </c>
      <c r="C13026" s="83">
        <f>IF($E13026="","",IFERROR(VLOOKUP(TRIM(E13026&amp;""),'Référentiel Articles'!$A$2:$F$634,2,FALSE),""))</f>
      </c>
      <c r="D13026" s="83">
        <f>IF($E13026="","",IFERROR(VLOOKUP(TRIM(E13026&amp;""),'Référentiel Articles'!$A$2:$F$634,3,FALSE),""))</f>
      </c>
      <c r="E13026" s="81" t="str">
        <v/>
      </c>
      <c r="F13026" s="83">
        <f>IF($E13026="","",IFERROR(VLOOKUP(TRIM(E13026&amp;""),'Référentiel Articles'!$A$2:$F$634,4,FALSE),""))</f>
      </c>
      <c r="G13026" s="84">
        <f>IF($E13026="","",IFERROR(VLOOKUP(TRIM(E13026&amp;""),'Référentiel Articles'!$A$2:$F$634,5,FALSE),""))</f>
      </c>
      <c r="H13026" s="85" t="str">
        <v/>
      </c>
      <c r="I13026" s="84">
        <f>IF($E13026="","",IFERROR(VLOOKUP(TRIM(E13026&amp;""),'Référentiel Articles'!$A$2:$F$634,6,FALSE),""))</f>
      </c>
      <c r="J13026" s="90">
        <f>IF(OR($E13026="",$H13026=""),"",$H13026*$I13026)</f>
      </c>
      <c r="K13026" s="87" t="str">
        <v/>
      </c>
    </row>
    <row r="13027">
      <c r="A13027" s="74" t="str">
        <v/>
      </c>
      <c r="B13027" s="74" t="str">
        <v/>
      </c>
      <c r="C13027" s="75">
        <f>IF($E13027="","",IFERROR(VLOOKUP(TRIM(E13027&amp;""),'Référentiel Articles'!$A$2:$F$634,2,FALSE),""))</f>
      </c>
      <c r="D13027" s="75">
        <f>IF($E13027="","",IFERROR(VLOOKUP(TRIM(E13027&amp;""),'Référentiel Articles'!$A$2:$F$634,3,FALSE),""))</f>
      </c>
      <c r="E13027" s="74" t="str">
        <v/>
      </c>
      <c r="F13027" s="75">
        <f>IF($E13027="","",IFERROR(VLOOKUP(TRIM(E13027&amp;""),'Référentiel Articles'!$A$2:$F$634,4,FALSE),""))</f>
      </c>
      <c r="G13027" s="76">
        <f>IF($E13027="","",IFERROR(VLOOKUP(TRIM(E13027&amp;""),'Référentiel Articles'!$A$2:$F$634,5,FALSE),""))</f>
      </c>
      <c r="H13027" s="77" t="str">
        <v/>
      </c>
      <c r="I13027" s="76">
        <f>IF($E13027="","",IFERROR(VLOOKUP(TRIM(E13027&amp;""),'Référentiel Articles'!$A$2:$F$634,6,FALSE),""))</f>
      </c>
      <c r="J13027" s="78">
        <f>IF(OR($E13027="",$H13027=""),"",$H13027*$I13027)</f>
      </c>
      <c r="K13027" s="79" t="str">
        <v/>
      </c>
    </row>
    <row r="13028">
      <c r="A13028" s="81" t="str">
        <v/>
      </c>
      <c r="B13028" s="81" t="str">
        <v/>
      </c>
      <c r="C13028" s="83">
        <f>IF($E13028="","",IFERROR(VLOOKUP(TRIM(E13028&amp;""),'Référentiel Articles'!$A$2:$F$634,2,FALSE),""))</f>
      </c>
      <c r="D13028" s="83">
        <f>IF($E13028="","",IFERROR(VLOOKUP(TRIM(E13028&amp;""),'Référentiel Articles'!$A$2:$F$634,3,FALSE),""))</f>
      </c>
      <c r="E13028" s="81" t="str">
        <v/>
      </c>
      <c r="F13028" s="83">
        <f>IF($E13028="","",IFERROR(VLOOKUP(TRIM(E13028&amp;""),'Référentiel Articles'!$A$2:$F$634,4,FALSE),""))</f>
      </c>
      <c r="G13028" s="84">
        <f>IF($E13028="","",IFERROR(VLOOKUP(TRIM(E13028&amp;""),'Référentiel Articles'!$A$2:$F$634,5,FALSE),""))</f>
      </c>
      <c r="H13028" s="85" t="str">
        <v/>
      </c>
      <c r="I13028" s="84">
        <f>IF($E13028="","",IFERROR(VLOOKUP(TRIM(E13028&amp;""),'Référentiel Articles'!$A$2:$F$634,6,FALSE),""))</f>
      </c>
      <c r="J13028" s="90">
        <f>IF(OR($E13028="",$H13028=""),"",$H13028*$I13028)</f>
      </c>
      <c r="K13028" s="87" t="str">
        <v/>
      </c>
    </row>
    <row r="13029">
      <c r="A13029" s="74" t="str">
        <v/>
      </c>
      <c r="B13029" s="74" t="str">
        <v/>
      </c>
      <c r="C13029" s="75">
        <f>IF($E13029="","",IFERROR(VLOOKUP(TRIM(E13029&amp;""),'Référentiel Articles'!$A$2:$F$634,2,FALSE),""))</f>
      </c>
      <c r="D13029" s="75">
        <f>IF($E13029="","",IFERROR(VLOOKUP(TRIM(E13029&amp;""),'Référentiel Articles'!$A$2:$F$634,3,FALSE),""))</f>
      </c>
      <c r="E13029" s="74" t="str">
        <v/>
      </c>
      <c r="F13029" s="75">
        <f>IF($E13029="","",IFERROR(VLOOKUP(TRIM(E13029&amp;""),'Référentiel Articles'!$A$2:$F$634,4,FALSE),""))</f>
      </c>
      <c r="G13029" s="76">
        <f>IF($E13029="","",IFERROR(VLOOKUP(TRIM(E13029&amp;""),'Référentiel Articles'!$A$2:$F$634,5,FALSE),""))</f>
      </c>
      <c r="H13029" s="77" t="str">
        <v/>
      </c>
      <c r="I13029" s="76">
        <f>IF($E13029="","",IFERROR(VLOOKUP(TRIM(E13029&amp;""),'Référentiel Articles'!$A$2:$F$634,6,FALSE),""))</f>
      </c>
      <c r="J13029" s="78">
        <f>IF(OR($E13029="",$H13029=""),"",$H13029*$I13029)</f>
      </c>
      <c r="K13029" s="79" t="str">
        <v/>
      </c>
    </row>
    <row r="13030">
      <c r="A13030" s="81" t="str">
        <v/>
      </c>
      <c r="B13030" s="81" t="str">
        <v/>
      </c>
      <c r="C13030" s="83">
        <f>IF($E13030="","",IFERROR(VLOOKUP(TRIM(E13030&amp;""),'Référentiel Articles'!$A$2:$F$634,2,FALSE),""))</f>
      </c>
      <c r="D13030" s="83">
        <f>IF($E13030="","",IFERROR(VLOOKUP(TRIM(E13030&amp;""),'Référentiel Articles'!$A$2:$F$634,3,FALSE),""))</f>
      </c>
      <c r="E13030" s="81" t="str">
        <v/>
      </c>
      <c r="F13030" s="83">
        <f>IF($E13030="","",IFERROR(VLOOKUP(TRIM(E13030&amp;""),'Référentiel Articles'!$A$2:$F$634,4,FALSE),""))</f>
      </c>
      <c r="G13030" s="84">
        <f>IF($E13030="","",IFERROR(VLOOKUP(TRIM(E13030&amp;""),'Référentiel Articles'!$A$2:$F$634,5,FALSE),""))</f>
      </c>
      <c r="H13030" s="85" t="str">
        <v/>
      </c>
      <c r="I13030" s="84">
        <f>IF($E13030="","",IFERROR(VLOOKUP(TRIM(E13030&amp;""),'Référentiel Articles'!$A$2:$F$634,6,FALSE),""))</f>
      </c>
      <c r="J13030" s="90">
        <f>IF(OR($E13030="",$H13030=""),"",$H13030*$I13030)</f>
      </c>
      <c r="K13030" s="87" t="str">
        <v/>
      </c>
    </row>
    <row r="13031">
      <c r="A13031" s="74" t="str">
        <v/>
      </c>
      <c r="B13031" s="74" t="str">
        <v/>
      </c>
      <c r="C13031" s="75">
        <f>IF($E13031="","",IFERROR(VLOOKUP(TRIM(E13031&amp;""),'Référentiel Articles'!$A$2:$F$634,2,FALSE),""))</f>
      </c>
      <c r="D13031" s="75">
        <f>IF($E13031="","",IFERROR(VLOOKUP(TRIM(E13031&amp;""),'Référentiel Articles'!$A$2:$F$634,3,FALSE),""))</f>
      </c>
      <c r="E13031" s="74" t="str">
        <v/>
      </c>
      <c r="F13031" s="75">
        <f>IF($E13031="","",IFERROR(VLOOKUP(TRIM(E13031&amp;""),'Référentiel Articles'!$A$2:$F$634,4,FALSE),""))</f>
      </c>
      <c r="G13031" s="76">
        <f>IF($E13031="","",IFERROR(VLOOKUP(TRIM(E13031&amp;""),'Référentiel Articles'!$A$2:$F$634,5,FALSE),""))</f>
      </c>
      <c r="H13031" s="77" t="str">
        <v/>
      </c>
      <c r="I13031" s="76">
        <f>IF($E13031="","",IFERROR(VLOOKUP(TRIM(E13031&amp;""),'Référentiel Articles'!$A$2:$F$634,6,FALSE),""))</f>
      </c>
      <c r="J13031" s="78">
        <f>IF(OR($E13031="",$H13031=""),"",$H13031*$I13031)</f>
      </c>
      <c r="K13031" s="79" t="str">
        <v/>
      </c>
    </row>
    <row r="13032">
      <c r="A13032" s="81" t="str">
        <v/>
      </c>
      <c r="B13032" s="81" t="str">
        <v/>
      </c>
      <c r="C13032" s="83">
        <f>IF($E13032="","",IFERROR(VLOOKUP(TRIM(E13032&amp;""),'Référentiel Articles'!$A$2:$F$634,2,FALSE),""))</f>
      </c>
      <c r="D13032" s="83">
        <f>IF($E13032="","",IFERROR(VLOOKUP(TRIM(E13032&amp;""),'Référentiel Articles'!$A$2:$F$634,3,FALSE),""))</f>
      </c>
      <c r="E13032" s="81" t="str">
        <v/>
      </c>
      <c r="F13032" s="83">
        <f>IF($E13032="","",IFERROR(VLOOKUP(TRIM(E13032&amp;""),'Référentiel Articles'!$A$2:$F$634,4,FALSE),""))</f>
      </c>
      <c r="G13032" s="84">
        <f>IF($E13032="","",IFERROR(VLOOKUP(TRIM(E13032&amp;""),'Référentiel Articles'!$A$2:$F$634,5,FALSE),""))</f>
      </c>
      <c r="H13032" s="85" t="str">
        <v/>
      </c>
      <c r="I13032" s="84">
        <f>IF($E13032="","",IFERROR(VLOOKUP(TRIM(E13032&amp;""),'Référentiel Articles'!$A$2:$F$634,6,FALSE),""))</f>
      </c>
      <c r="J13032" s="90">
        <f>IF(OR($E13032="",$H13032=""),"",$H13032*$I13032)</f>
      </c>
      <c r="K13032" s="87" t="str">
        <v/>
      </c>
    </row>
    <row r="13033">
      <c r="A13033" s="74" t="str">
        <v/>
      </c>
      <c r="B13033" s="74" t="str">
        <v/>
      </c>
      <c r="C13033" s="75">
        <f>IF($E13033="","",IFERROR(VLOOKUP(TRIM(E13033&amp;""),'Référentiel Articles'!$A$2:$F$634,2,FALSE),""))</f>
      </c>
      <c r="D13033" s="75">
        <f>IF($E13033="","",IFERROR(VLOOKUP(TRIM(E13033&amp;""),'Référentiel Articles'!$A$2:$F$634,3,FALSE),""))</f>
      </c>
      <c r="E13033" s="74" t="str">
        <v/>
      </c>
      <c r="F13033" s="75">
        <f>IF($E13033="","",IFERROR(VLOOKUP(TRIM(E13033&amp;""),'Référentiel Articles'!$A$2:$F$634,4,FALSE),""))</f>
      </c>
      <c r="G13033" s="76">
        <f>IF($E13033="","",IFERROR(VLOOKUP(TRIM(E13033&amp;""),'Référentiel Articles'!$A$2:$F$634,5,FALSE),""))</f>
      </c>
      <c r="H13033" s="77" t="str">
        <v/>
      </c>
      <c r="I13033" s="76">
        <f>IF($E13033="","",IFERROR(VLOOKUP(TRIM(E13033&amp;""),'Référentiel Articles'!$A$2:$F$634,6,FALSE),""))</f>
      </c>
      <c r="J13033" s="78">
        <f>IF(OR($E13033="",$H13033=""),"",$H13033*$I13033)</f>
      </c>
      <c r="K13033" s="79" t="str">
        <v/>
      </c>
    </row>
    <row r="13034">
      <c r="A13034" s="81" t="str">
        <v/>
      </c>
      <c r="B13034" s="81" t="str">
        <v/>
      </c>
      <c r="C13034" s="83">
        <f>IF($E13034="","",IFERROR(VLOOKUP(TRIM(E13034&amp;""),'Référentiel Articles'!$A$2:$F$634,2,FALSE),""))</f>
      </c>
      <c r="D13034" s="83">
        <f>IF($E13034="","",IFERROR(VLOOKUP(TRIM(E13034&amp;""),'Référentiel Articles'!$A$2:$F$634,3,FALSE),""))</f>
      </c>
      <c r="E13034" s="81" t="str">
        <v/>
      </c>
      <c r="F13034" s="83">
        <f>IF($E13034="","",IFERROR(VLOOKUP(TRIM(E13034&amp;""),'Référentiel Articles'!$A$2:$F$634,4,FALSE),""))</f>
      </c>
      <c r="G13034" s="84">
        <f>IF($E13034="","",IFERROR(VLOOKUP(TRIM(E13034&amp;""),'Référentiel Articles'!$A$2:$F$634,5,FALSE),""))</f>
      </c>
      <c r="H13034" s="85" t="str">
        <v/>
      </c>
      <c r="I13034" s="84">
        <f>IF($E13034="","",IFERROR(VLOOKUP(TRIM(E13034&amp;""),'Référentiel Articles'!$A$2:$F$634,6,FALSE),""))</f>
      </c>
      <c r="J13034" s="90">
        <f>IF(OR($E13034="",$H13034=""),"",$H13034*$I13034)</f>
      </c>
      <c r="K13034" s="87" t="str">
        <v/>
      </c>
    </row>
    <row r="13035">
      <c r="A13035" s="74" t="str">
        <v/>
      </c>
      <c r="B13035" s="74" t="str">
        <v/>
      </c>
      <c r="C13035" s="75">
        <f>IF($E13035="","",IFERROR(VLOOKUP(TRIM(E13035&amp;""),'Référentiel Articles'!$A$2:$F$634,2,FALSE),""))</f>
      </c>
      <c r="D13035" s="75">
        <f>IF($E13035="","",IFERROR(VLOOKUP(TRIM(E13035&amp;""),'Référentiel Articles'!$A$2:$F$634,3,FALSE),""))</f>
      </c>
      <c r="E13035" s="74" t="str">
        <v/>
      </c>
      <c r="F13035" s="75">
        <f>IF($E13035="","",IFERROR(VLOOKUP(TRIM(E13035&amp;""),'Référentiel Articles'!$A$2:$F$634,4,FALSE),""))</f>
      </c>
      <c r="G13035" s="76">
        <f>IF($E13035="","",IFERROR(VLOOKUP(TRIM(E13035&amp;""),'Référentiel Articles'!$A$2:$F$634,5,FALSE),""))</f>
      </c>
      <c r="H13035" s="77" t="str">
        <v/>
      </c>
      <c r="I13035" s="76">
        <f>IF($E13035="","",IFERROR(VLOOKUP(TRIM(E13035&amp;""),'Référentiel Articles'!$A$2:$F$634,6,FALSE),""))</f>
      </c>
      <c r="J13035" s="78">
        <f>IF(OR($E13035="",$H13035=""),"",$H13035*$I13035)</f>
      </c>
      <c r="K13035" s="79" t="str">
        <v/>
      </c>
    </row>
    <row r="13036">
      <c r="A13036" s="81" t="str">
        <v/>
      </c>
      <c r="B13036" s="81" t="str">
        <v/>
      </c>
      <c r="C13036" s="83">
        <f>IF($E13036="","",IFERROR(VLOOKUP(TRIM(E13036&amp;""),'Référentiel Articles'!$A$2:$F$634,2,FALSE),""))</f>
      </c>
      <c r="D13036" s="83">
        <f>IF($E13036="","",IFERROR(VLOOKUP(TRIM(E13036&amp;""),'Référentiel Articles'!$A$2:$F$634,3,FALSE),""))</f>
      </c>
      <c r="E13036" s="81" t="str">
        <v/>
      </c>
      <c r="F13036" s="83">
        <f>IF($E13036="","",IFERROR(VLOOKUP(TRIM(E13036&amp;""),'Référentiel Articles'!$A$2:$F$634,4,FALSE),""))</f>
      </c>
      <c r="G13036" s="84">
        <f>IF($E13036="","",IFERROR(VLOOKUP(TRIM(E13036&amp;""),'Référentiel Articles'!$A$2:$F$634,5,FALSE),""))</f>
      </c>
      <c r="H13036" s="85" t="str">
        <v/>
      </c>
      <c r="I13036" s="84">
        <f>IF($E13036="","",IFERROR(VLOOKUP(TRIM(E13036&amp;""),'Référentiel Articles'!$A$2:$F$634,6,FALSE),""))</f>
      </c>
      <c r="J13036" s="90">
        <f>IF(OR($E13036="",$H13036=""),"",$H13036*$I13036)</f>
      </c>
      <c r="K13036" s="87" t="str">
        <v/>
      </c>
    </row>
    <row r="13037">
      <c r="A13037" s="74" t="str">
        <v/>
      </c>
      <c r="B13037" s="74" t="str">
        <v/>
      </c>
      <c r="C13037" s="75">
        <f>IF($E13037="","",IFERROR(VLOOKUP(TRIM(E13037&amp;""),'Référentiel Articles'!$A$2:$F$634,2,FALSE),""))</f>
      </c>
      <c r="D13037" s="75">
        <f>IF($E13037="","",IFERROR(VLOOKUP(TRIM(E13037&amp;""),'Référentiel Articles'!$A$2:$F$634,3,FALSE),""))</f>
      </c>
      <c r="E13037" s="74" t="str">
        <v/>
      </c>
      <c r="F13037" s="75">
        <f>IF($E13037="","",IFERROR(VLOOKUP(TRIM(E13037&amp;""),'Référentiel Articles'!$A$2:$F$634,4,FALSE),""))</f>
      </c>
      <c r="G13037" s="76">
        <f>IF($E13037="","",IFERROR(VLOOKUP(TRIM(E13037&amp;""),'Référentiel Articles'!$A$2:$F$634,5,FALSE),""))</f>
      </c>
      <c r="H13037" s="77" t="str">
        <v/>
      </c>
      <c r="I13037" s="76">
        <f>IF($E13037="","",IFERROR(VLOOKUP(TRIM(E13037&amp;""),'Référentiel Articles'!$A$2:$F$634,6,FALSE),""))</f>
      </c>
      <c r="J13037" s="78">
        <f>IF(OR($E13037="",$H13037=""),"",$H13037*$I13037)</f>
      </c>
      <c r="K13037" s="79" t="str">
        <v/>
      </c>
    </row>
    <row r="13038">
      <c r="A13038" s="81" t="str">
        <v/>
      </c>
      <c r="B13038" s="81" t="str">
        <v/>
      </c>
      <c r="C13038" s="83">
        <f>IF($E13038="","",IFERROR(VLOOKUP(TRIM(E13038&amp;""),'Référentiel Articles'!$A$2:$F$634,2,FALSE),""))</f>
      </c>
      <c r="D13038" s="83">
        <f>IF($E13038="","",IFERROR(VLOOKUP(TRIM(E13038&amp;""),'Référentiel Articles'!$A$2:$F$634,3,FALSE),""))</f>
      </c>
      <c r="E13038" s="81" t="str">
        <v/>
      </c>
      <c r="F13038" s="83">
        <f>IF($E13038="","",IFERROR(VLOOKUP(TRIM(E13038&amp;""),'Référentiel Articles'!$A$2:$F$634,4,FALSE),""))</f>
      </c>
      <c r="G13038" s="84">
        <f>IF($E13038="","",IFERROR(VLOOKUP(TRIM(E13038&amp;""),'Référentiel Articles'!$A$2:$F$634,5,FALSE),""))</f>
      </c>
      <c r="H13038" s="85" t="str">
        <v/>
      </c>
      <c r="I13038" s="84">
        <f>IF($E13038="","",IFERROR(VLOOKUP(TRIM(E13038&amp;""),'Référentiel Articles'!$A$2:$F$634,6,FALSE),""))</f>
      </c>
      <c r="J13038" s="90">
        <f>IF(OR($E13038="",$H13038=""),"",$H13038*$I13038)</f>
      </c>
      <c r="K13038" s="87" t="str">
        <v/>
      </c>
    </row>
    <row r="13039">
      <c r="A13039" s="74" t="str">
        <v/>
      </c>
      <c r="B13039" s="74" t="str">
        <v/>
      </c>
      <c r="C13039" s="75">
        <f>IF($E13039="","",IFERROR(VLOOKUP(TRIM(E13039&amp;""),'Référentiel Articles'!$A$2:$F$634,2,FALSE),""))</f>
      </c>
      <c r="D13039" s="75">
        <f>IF($E13039="","",IFERROR(VLOOKUP(TRIM(E13039&amp;""),'Référentiel Articles'!$A$2:$F$634,3,FALSE),""))</f>
      </c>
      <c r="E13039" s="74" t="str">
        <v/>
      </c>
      <c r="F13039" s="75">
        <f>IF($E13039="","",IFERROR(VLOOKUP(TRIM(E13039&amp;""),'Référentiel Articles'!$A$2:$F$634,4,FALSE),""))</f>
      </c>
      <c r="G13039" s="76">
        <f>IF($E13039="","",IFERROR(VLOOKUP(TRIM(E13039&amp;""),'Référentiel Articles'!$A$2:$F$634,5,FALSE),""))</f>
      </c>
      <c r="H13039" s="77" t="str">
        <v/>
      </c>
      <c r="I13039" s="76">
        <f>IF($E13039="","",IFERROR(VLOOKUP(TRIM(E13039&amp;""),'Référentiel Articles'!$A$2:$F$634,6,FALSE),""))</f>
      </c>
      <c r="J13039" s="78">
        <f>IF(OR($E13039="",$H13039=""),"",$H13039*$I13039)</f>
      </c>
      <c r="K13039" s="79" t="str">
        <v/>
      </c>
    </row>
    <row r="13040">
      <c r="A13040" s="81" t="str">
        <v/>
      </c>
      <c r="B13040" s="81" t="str">
        <v/>
      </c>
      <c r="C13040" s="83">
        <f>IF($E13040="","",IFERROR(VLOOKUP(TRIM(E13040&amp;""),'Référentiel Articles'!$A$2:$F$634,2,FALSE),""))</f>
      </c>
      <c r="D13040" s="83">
        <f>IF($E13040="","",IFERROR(VLOOKUP(TRIM(E13040&amp;""),'Référentiel Articles'!$A$2:$F$634,3,FALSE),""))</f>
      </c>
      <c r="E13040" s="81" t="str">
        <v/>
      </c>
      <c r="F13040" s="83">
        <f>IF($E13040="","",IFERROR(VLOOKUP(TRIM(E13040&amp;""),'Référentiel Articles'!$A$2:$F$634,4,FALSE),""))</f>
      </c>
      <c r="G13040" s="84">
        <f>IF($E13040="","",IFERROR(VLOOKUP(TRIM(E13040&amp;""),'Référentiel Articles'!$A$2:$F$634,5,FALSE),""))</f>
      </c>
      <c r="H13040" s="85" t="str">
        <v/>
      </c>
      <c r="I13040" s="84">
        <f>IF($E13040="","",IFERROR(VLOOKUP(TRIM(E13040&amp;""),'Référentiel Articles'!$A$2:$F$634,6,FALSE),""))</f>
      </c>
      <c r="J13040" s="90">
        <f>IF(OR($E13040="",$H13040=""),"",$H13040*$I13040)</f>
      </c>
      <c r="K13040" s="87" t="str">
        <v/>
      </c>
    </row>
    <row r="13041">
      <c r="A13041" s="74" t="str">
        <v/>
      </c>
      <c r="B13041" s="74" t="str">
        <v/>
      </c>
      <c r="C13041" s="75">
        <f>IF($E13041="","",IFERROR(VLOOKUP(TRIM(E13041&amp;""),'Référentiel Articles'!$A$2:$F$634,2,FALSE),""))</f>
      </c>
      <c r="D13041" s="75">
        <f>IF($E13041="","",IFERROR(VLOOKUP(TRIM(E13041&amp;""),'Référentiel Articles'!$A$2:$F$634,3,FALSE),""))</f>
      </c>
      <c r="E13041" s="74" t="str">
        <v/>
      </c>
      <c r="F13041" s="75">
        <f>IF($E13041="","",IFERROR(VLOOKUP(TRIM(E13041&amp;""),'Référentiel Articles'!$A$2:$F$634,4,FALSE),""))</f>
      </c>
      <c r="G13041" s="76">
        <f>IF($E13041="","",IFERROR(VLOOKUP(TRIM(E13041&amp;""),'Référentiel Articles'!$A$2:$F$634,5,FALSE),""))</f>
      </c>
      <c r="H13041" s="77" t="str">
        <v/>
      </c>
      <c r="I13041" s="76">
        <f>IF($E13041="","",IFERROR(VLOOKUP(TRIM(E13041&amp;""),'Référentiel Articles'!$A$2:$F$634,6,FALSE),""))</f>
      </c>
      <c r="J13041" s="78">
        <f>IF(OR($E13041="",$H13041=""),"",$H13041*$I13041)</f>
      </c>
      <c r="K13041" s="79" t="str">
        <v/>
      </c>
    </row>
    <row r="13042">
      <c r="A13042" s="81" t="str">
        <v/>
      </c>
      <c r="B13042" s="81" t="str">
        <v/>
      </c>
      <c r="C13042" s="83">
        <f>IF($E13042="","",IFERROR(VLOOKUP(TRIM(E13042&amp;""),'Référentiel Articles'!$A$2:$F$634,2,FALSE),""))</f>
      </c>
      <c r="D13042" s="83">
        <f>IF($E13042="","",IFERROR(VLOOKUP(TRIM(E13042&amp;""),'Référentiel Articles'!$A$2:$F$634,3,FALSE),""))</f>
      </c>
      <c r="E13042" s="81" t="str">
        <v/>
      </c>
      <c r="F13042" s="83">
        <f>IF($E13042="","",IFERROR(VLOOKUP(TRIM(E13042&amp;""),'Référentiel Articles'!$A$2:$F$634,4,FALSE),""))</f>
      </c>
      <c r="G13042" s="84">
        <f>IF($E13042="","",IFERROR(VLOOKUP(TRIM(E13042&amp;""),'Référentiel Articles'!$A$2:$F$634,5,FALSE),""))</f>
      </c>
      <c r="H13042" s="85" t="str">
        <v/>
      </c>
      <c r="I13042" s="84">
        <f>IF($E13042="","",IFERROR(VLOOKUP(TRIM(E13042&amp;""),'Référentiel Articles'!$A$2:$F$634,6,FALSE),""))</f>
      </c>
      <c r="J13042" s="90">
        <f>IF(OR($E13042="",$H13042=""),"",$H13042*$I13042)</f>
      </c>
      <c r="K13042" s="87" t="str">
        <v/>
      </c>
    </row>
    <row r="13043">
      <c r="A13043" s="74" t="str">
        <v/>
      </c>
      <c r="B13043" s="74" t="str">
        <v/>
      </c>
      <c r="C13043" s="75">
        <f>IF($E13043="","",IFERROR(VLOOKUP(TRIM(E13043&amp;""),'Référentiel Articles'!$A$2:$F$634,2,FALSE),""))</f>
      </c>
      <c r="D13043" s="75">
        <f>IF($E13043="","",IFERROR(VLOOKUP(TRIM(E13043&amp;""),'Référentiel Articles'!$A$2:$F$634,3,FALSE),""))</f>
      </c>
      <c r="E13043" s="74" t="str">
        <v/>
      </c>
      <c r="F13043" s="75">
        <f>IF($E13043="","",IFERROR(VLOOKUP(TRIM(E13043&amp;""),'Référentiel Articles'!$A$2:$F$634,4,FALSE),""))</f>
      </c>
      <c r="G13043" s="76">
        <f>IF($E13043="","",IFERROR(VLOOKUP(TRIM(E13043&amp;""),'Référentiel Articles'!$A$2:$F$634,5,FALSE),""))</f>
      </c>
      <c r="H13043" s="77" t="str">
        <v/>
      </c>
      <c r="I13043" s="76">
        <f>IF($E13043="","",IFERROR(VLOOKUP(TRIM(E13043&amp;""),'Référentiel Articles'!$A$2:$F$634,6,FALSE),""))</f>
      </c>
      <c r="J13043" s="78">
        <f>IF(OR($E13043="",$H13043=""),"",$H13043*$I13043)</f>
      </c>
      <c r="K13043" s="79" t="str">
        <v/>
      </c>
    </row>
    <row r="13044">
      <c r="A13044" s="81" t="str">
        <v/>
      </c>
      <c r="B13044" s="81" t="str">
        <v/>
      </c>
      <c r="C13044" s="83">
        <f>IF($E13044="","",IFERROR(VLOOKUP(TRIM(E13044&amp;""),'Référentiel Articles'!$A$2:$F$634,2,FALSE),""))</f>
      </c>
      <c r="D13044" s="83">
        <f>IF($E13044="","",IFERROR(VLOOKUP(TRIM(E13044&amp;""),'Référentiel Articles'!$A$2:$F$634,3,FALSE),""))</f>
      </c>
      <c r="E13044" s="81" t="str">
        <v/>
      </c>
      <c r="F13044" s="83">
        <f>IF($E13044="","",IFERROR(VLOOKUP(TRIM(E13044&amp;""),'Référentiel Articles'!$A$2:$F$634,4,FALSE),""))</f>
      </c>
      <c r="G13044" s="84">
        <f>IF($E13044="","",IFERROR(VLOOKUP(TRIM(E13044&amp;""),'Référentiel Articles'!$A$2:$F$634,5,FALSE),""))</f>
      </c>
      <c r="H13044" s="85" t="str">
        <v/>
      </c>
      <c r="I13044" s="84">
        <f>IF($E13044="","",IFERROR(VLOOKUP(TRIM(E13044&amp;""),'Référentiel Articles'!$A$2:$F$634,6,FALSE),""))</f>
      </c>
      <c r="J13044" s="90">
        <f>IF(OR($E13044="",$H13044=""),"",$H13044*$I13044)</f>
      </c>
      <c r="K13044" s="87" t="str">
        <v/>
      </c>
    </row>
    <row r="13045">
      <c r="A13045" s="74" t="str">
        <v/>
      </c>
      <c r="B13045" s="74" t="str">
        <v/>
      </c>
      <c r="C13045" s="75">
        <f>IF($E13045="","",IFERROR(VLOOKUP(TRIM(E13045&amp;""),'Référentiel Articles'!$A$2:$F$634,2,FALSE),""))</f>
      </c>
      <c r="D13045" s="75">
        <f>IF($E13045="","",IFERROR(VLOOKUP(TRIM(E13045&amp;""),'Référentiel Articles'!$A$2:$F$634,3,FALSE),""))</f>
      </c>
      <c r="E13045" s="74" t="str">
        <v/>
      </c>
      <c r="F13045" s="75">
        <f>IF($E13045="","",IFERROR(VLOOKUP(TRIM(E13045&amp;""),'Référentiel Articles'!$A$2:$F$634,4,FALSE),""))</f>
      </c>
      <c r="G13045" s="76">
        <f>IF($E13045="","",IFERROR(VLOOKUP(TRIM(E13045&amp;""),'Référentiel Articles'!$A$2:$F$634,5,FALSE),""))</f>
      </c>
      <c r="H13045" s="77" t="str">
        <v/>
      </c>
      <c r="I13045" s="76">
        <f>IF($E13045="","",IFERROR(VLOOKUP(TRIM(E13045&amp;""),'Référentiel Articles'!$A$2:$F$634,6,FALSE),""))</f>
      </c>
      <c r="J13045" s="78">
        <f>IF(OR($E13045="",$H13045=""),"",$H13045*$I13045)</f>
      </c>
      <c r="K13045" s="79" t="str">
        <v/>
      </c>
    </row>
    <row r="13046">
      <c r="A13046" s="81" t="str">
        <v/>
      </c>
      <c r="B13046" s="81" t="str">
        <v/>
      </c>
      <c r="C13046" s="83">
        <f>IF($E13046="","",IFERROR(VLOOKUP(TRIM(E13046&amp;""),'Référentiel Articles'!$A$2:$F$634,2,FALSE),""))</f>
      </c>
      <c r="D13046" s="83">
        <f>IF($E13046="","",IFERROR(VLOOKUP(TRIM(E13046&amp;""),'Référentiel Articles'!$A$2:$F$634,3,FALSE),""))</f>
      </c>
      <c r="E13046" s="81" t="str">
        <v/>
      </c>
      <c r="F13046" s="83">
        <f>IF($E13046="","",IFERROR(VLOOKUP(TRIM(E13046&amp;""),'Référentiel Articles'!$A$2:$F$634,4,FALSE),""))</f>
      </c>
      <c r="G13046" s="84">
        <f>IF($E13046="","",IFERROR(VLOOKUP(TRIM(E13046&amp;""),'Référentiel Articles'!$A$2:$F$634,5,FALSE),""))</f>
      </c>
      <c r="H13046" s="85" t="str">
        <v/>
      </c>
      <c r="I13046" s="84">
        <f>IF($E13046="","",IFERROR(VLOOKUP(TRIM(E13046&amp;""),'Référentiel Articles'!$A$2:$F$634,6,FALSE),""))</f>
      </c>
      <c r="J13046" s="90">
        <f>IF(OR($E13046="",$H13046=""),"",$H13046*$I13046)</f>
      </c>
      <c r="K13046" s="87" t="str">
        <v/>
      </c>
    </row>
    <row r="13047">
      <c r="A13047" s="74" t="str">
        <v/>
      </c>
      <c r="B13047" s="74" t="str">
        <v/>
      </c>
      <c r="C13047" s="75">
        <f>IF($E13047="","",IFERROR(VLOOKUP(TRIM(E13047&amp;""),'Référentiel Articles'!$A$2:$F$634,2,FALSE),""))</f>
      </c>
      <c r="D13047" s="75">
        <f>IF($E13047="","",IFERROR(VLOOKUP(TRIM(E13047&amp;""),'Référentiel Articles'!$A$2:$F$634,3,FALSE),""))</f>
      </c>
      <c r="E13047" s="74" t="str">
        <v/>
      </c>
      <c r="F13047" s="75">
        <f>IF($E13047="","",IFERROR(VLOOKUP(TRIM(E13047&amp;""),'Référentiel Articles'!$A$2:$F$634,4,FALSE),""))</f>
      </c>
      <c r="G13047" s="76">
        <f>IF($E13047="","",IFERROR(VLOOKUP(TRIM(E13047&amp;""),'Référentiel Articles'!$A$2:$F$634,5,FALSE),""))</f>
      </c>
      <c r="H13047" s="77" t="str">
        <v/>
      </c>
      <c r="I13047" s="76">
        <f>IF($E13047="","",IFERROR(VLOOKUP(TRIM(E13047&amp;""),'Référentiel Articles'!$A$2:$F$634,6,FALSE),""))</f>
      </c>
      <c r="J13047" s="78">
        <f>IF(OR($E13047="",$H13047=""),"",$H13047*$I13047)</f>
      </c>
      <c r="K13047" s="79" t="str">
        <v/>
      </c>
    </row>
    <row r="13048">
      <c r="A13048" s="81" t="str">
        <v/>
      </c>
      <c r="B13048" s="81" t="str">
        <v/>
      </c>
      <c r="C13048" s="83">
        <f>IF($E13048="","",IFERROR(VLOOKUP(TRIM(E13048&amp;""),'Référentiel Articles'!$A$2:$F$634,2,FALSE),""))</f>
      </c>
      <c r="D13048" s="83">
        <f>IF($E13048="","",IFERROR(VLOOKUP(TRIM(E13048&amp;""),'Référentiel Articles'!$A$2:$F$634,3,FALSE),""))</f>
      </c>
      <c r="E13048" s="81" t="str">
        <v/>
      </c>
      <c r="F13048" s="83">
        <f>IF($E13048="","",IFERROR(VLOOKUP(TRIM(E13048&amp;""),'Référentiel Articles'!$A$2:$F$634,4,FALSE),""))</f>
      </c>
      <c r="G13048" s="84">
        <f>IF($E13048="","",IFERROR(VLOOKUP(TRIM(E13048&amp;""),'Référentiel Articles'!$A$2:$F$634,5,FALSE),""))</f>
      </c>
      <c r="H13048" s="85" t="str">
        <v/>
      </c>
      <c r="I13048" s="84">
        <f>IF($E13048="","",IFERROR(VLOOKUP(TRIM(E13048&amp;""),'Référentiel Articles'!$A$2:$F$634,6,FALSE),""))</f>
      </c>
      <c r="J13048" s="90">
        <f>IF(OR($E13048="",$H13048=""),"",$H13048*$I13048)</f>
      </c>
      <c r="K13048" s="87" t="str">
        <v/>
      </c>
    </row>
    <row r="13049">
      <c r="A13049" s="74" t="str">
        <v/>
      </c>
      <c r="B13049" s="74" t="str">
        <v/>
      </c>
      <c r="C13049" s="75">
        <f>IF($E13049="","",IFERROR(VLOOKUP(TRIM(E13049&amp;""),'Référentiel Articles'!$A$2:$F$634,2,FALSE),""))</f>
      </c>
      <c r="D13049" s="75">
        <f>IF($E13049="","",IFERROR(VLOOKUP(TRIM(E13049&amp;""),'Référentiel Articles'!$A$2:$F$634,3,FALSE),""))</f>
      </c>
      <c r="E13049" s="74" t="str">
        <v/>
      </c>
      <c r="F13049" s="75">
        <f>IF($E13049="","",IFERROR(VLOOKUP(TRIM(E13049&amp;""),'Référentiel Articles'!$A$2:$F$634,4,FALSE),""))</f>
      </c>
      <c r="G13049" s="76">
        <f>IF($E13049="","",IFERROR(VLOOKUP(TRIM(E13049&amp;""),'Référentiel Articles'!$A$2:$F$634,5,FALSE),""))</f>
      </c>
      <c r="H13049" s="77" t="str">
        <v/>
      </c>
      <c r="I13049" s="76">
        <f>IF($E13049="","",IFERROR(VLOOKUP(TRIM(E13049&amp;""),'Référentiel Articles'!$A$2:$F$634,6,FALSE),""))</f>
      </c>
      <c r="J13049" s="78">
        <f>IF(OR($E13049="",$H13049=""),"",$H13049*$I13049)</f>
      </c>
      <c r="K13049" s="79" t="str">
        <v/>
      </c>
    </row>
    <row r="13050">
      <c r="A13050" s="81" t="str">
        <v/>
      </c>
      <c r="B13050" s="81" t="str">
        <v/>
      </c>
      <c r="C13050" s="83">
        <f>IF($E13050="","",IFERROR(VLOOKUP(TRIM(E13050&amp;""),'Référentiel Articles'!$A$2:$F$634,2,FALSE),""))</f>
      </c>
      <c r="D13050" s="83">
        <f>IF($E13050="","",IFERROR(VLOOKUP(TRIM(E13050&amp;""),'Référentiel Articles'!$A$2:$F$634,3,FALSE),""))</f>
      </c>
      <c r="E13050" s="81" t="str">
        <v/>
      </c>
      <c r="F13050" s="83">
        <f>IF($E13050="","",IFERROR(VLOOKUP(TRIM(E13050&amp;""),'Référentiel Articles'!$A$2:$F$634,4,FALSE),""))</f>
      </c>
      <c r="G13050" s="84">
        <f>IF($E13050="","",IFERROR(VLOOKUP(TRIM(E13050&amp;""),'Référentiel Articles'!$A$2:$F$634,5,FALSE),""))</f>
      </c>
      <c r="H13050" s="85" t="str">
        <v/>
      </c>
      <c r="I13050" s="84">
        <f>IF($E13050="","",IFERROR(VLOOKUP(TRIM(E13050&amp;""),'Référentiel Articles'!$A$2:$F$634,6,FALSE),""))</f>
      </c>
      <c r="J13050" s="90">
        <f>IF(OR($E13050="",$H13050=""),"",$H13050*$I13050)</f>
      </c>
      <c r="K13050" s="87" t="str">
        <v/>
      </c>
    </row>
    <row r="13051">
      <c r="A13051" s="74" t="str">
        <v/>
      </c>
      <c r="B13051" s="74" t="str">
        <v/>
      </c>
      <c r="C13051" s="75">
        <f>IF($E13051="","",IFERROR(VLOOKUP(TRIM(E13051&amp;""),'Référentiel Articles'!$A$2:$F$634,2,FALSE),""))</f>
      </c>
      <c r="D13051" s="75">
        <f>IF($E13051="","",IFERROR(VLOOKUP(TRIM(E13051&amp;""),'Référentiel Articles'!$A$2:$F$634,3,FALSE),""))</f>
      </c>
      <c r="E13051" s="74" t="str">
        <v/>
      </c>
      <c r="F13051" s="75">
        <f>IF($E13051="","",IFERROR(VLOOKUP(TRIM(E13051&amp;""),'Référentiel Articles'!$A$2:$F$634,4,FALSE),""))</f>
      </c>
      <c r="G13051" s="76">
        <f>IF($E13051="","",IFERROR(VLOOKUP(TRIM(E13051&amp;""),'Référentiel Articles'!$A$2:$F$634,5,FALSE),""))</f>
      </c>
      <c r="H13051" s="77" t="str">
        <v/>
      </c>
      <c r="I13051" s="76">
        <f>IF($E13051="","",IFERROR(VLOOKUP(TRIM(E13051&amp;""),'Référentiel Articles'!$A$2:$F$634,6,FALSE),""))</f>
      </c>
      <c r="J13051" s="78">
        <f>IF(OR($E13051="",$H13051=""),"",$H13051*$I13051)</f>
      </c>
      <c r="K13051" s="79" t="str">
        <v/>
      </c>
    </row>
    <row r="13052">
      <c r="A13052" s="81" t="str">
        <v/>
      </c>
      <c r="B13052" s="81" t="str">
        <v/>
      </c>
      <c r="C13052" s="83">
        <f>IF($E13052="","",IFERROR(VLOOKUP(TRIM(E13052&amp;""),'Référentiel Articles'!$A$2:$F$634,2,FALSE),""))</f>
      </c>
      <c r="D13052" s="83">
        <f>IF($E13052="","",IFERROR(VLOOKUP(TRIM(E13052&amp;""),'Référentiel Articles'!$A$2:$F$634,3,FALSE),""))</f>
      </c>
      <c r="E13052" s="81" t="str">
        <v/>
      </c>
      <c r="F13052" s="83">
        <f>IF($E13052="","",IFERROR(VLOOKUP(TRIM(E13052&amp;""),'Référentiel Articles'!$A$2:$F$634,4,FALSE),""))</f>
      </c>
      <c r="G13052" s="84">
        <f>IF($E13052="","",IFERROR(VLOOKUP(TRIM(E13052&amp;""),'Référentiel Articles'!$A$2:$F$634,5,FALSE),""))</f>
      </c>
      <c r="H13052" s="85" t="str">
        <v/>
      </c>
      <c r="I13052" s="84">
        <f>IF($E13052="","",IFERROR(VLOOKUP(TRIM(E13052&amp;""),'Référentiel Articles'!$A$2:$F$634,6,FALSE),""))</f>
      </c>
      <c r="J13052" s="90">
        <f>IF(OR($E13052="",$H13052=""),"",$H13052*$I13052)</f>
      </c>
      <c r="K13052" s="87" t="str">
        <v/>
      </c>
    </row>
    <row r="13053">
      <c r="A13053" s="74" t="str">
        <v/>
      </c>
      <c r="B13053" s="74" t="str">
        <v/>
      </c>
      <c r="C13053" s="75">
        <f>IF($E13053="","",IFERROR(VLOOKUP(TRIM(E13053&amp;""),'Référentiel Articles'!$A$2:$F$634,2,FALSE),""))</f>
      </c>
      <c r="D13053" s="75">
        <f>IF($E13053="","",IFERROR(VLOOKUP(TRIM(E13053&amp;""),'Référentiel Articles'!$A$2:$F$634,3,FALSE),""))</f>
      </c>
      <c r="E13053" s="74" t="str">
        <v/>
      </c>
      <c r="F13053" s="75">
        <f>IF($E13053="","",IFERROR(VLOOKUP(TRIM(E13053&amp;""),'Référentiel Articles'!$A$2:$F$634,4,FALSE),""))</f>
      </c>
      <c r="G13053" s="76">
        <f>IF($E13053="","",IFERROR(VLOOKUP(TRIM(E13053&amp;""),'Référentiel Articles'!$A$2:$F$634,5,FALSE),""))</f>
      </c>
      <c r="H13053" s="77" t="str">
        <v/>
      </c>
      <c r="I13053" s="76">
        <f>IF($E13053="","",IFERROR(VLOOKUP(TRIM(E13053&amp;""),'Référentiel Articles'!$A$2:$F$634,6,FALSE),""))</f>
      </c>
      <c r="J13053" s="78">
        <f>IF(OR($E13053="",$H13053=""),"",$H13053*$I13053)</f>
      </c>
      <c r="K13053" s="79" t="str">
        <v/>
      </c>
    </row>
    <row r="13054">
      <c r="A13054" s="81" t="str">
        <v/>
      </c>
      <c r="B13054" s="81" t="str">
        <v/>
      </c>
      <c r="C13054" s="83">
        <f>IF($E13054="","",IFERROR(VLOOKUP(TRIM(E13054&amp;""),'Référentiel Articles'!$A$2:$F$634,2,FALSE),""))</f>
      </c>
      <c r="D13054" s="83">
        <f>IF($E13054="","",IFERROR(VLOOKUP(TRIM(E13054&amp;""),'Référentiel Articles'!$A$2:$F$634,3,FALSE),""))</f>
      </c>
      <c r="E13054" s="81" t="str">
        <v/>
      </c>
      <c r="F13054" s="83">
        <f>IF($E13054="","",IFERROR(VLOOKUP(TRIM(E13054&amp;""),'Référentiel Articles'!$A$2:$F$634,4,FALSE),""))</f>
      </c>
      <c r="G13054" s="84">
        <f>IF($E13054="","",IFERROR(VLOOKUP(TRIM(E13054&amp;""),'Référentiel Articles'!$A$2:$F$634,5,FALSE),""))</f>
      </c>
      <c r="H13054" s="85" t="str">
        <v/>
      </c>
      <c r="I13054" s="84">
        <f>IF($E13054="","",IFERROR(VLOOKUP(TRIM(E13054&amp;""),'Référentiel Articles'!$A$2:$F$634,6,FALSE),""))</f>
      </c>
      <c r="J13054" s="90">
        <f>IF(OR($E13054="",$H13054=""),"",$H13054*$I13054)</f>
      </c>
      <c r="K13054" s="87" t="str">
        <v/>
      </c>
    </row>
    <row r="13055">
      <c r="A13055" s="74" t="str">
        <v/>
      </c>
      <c r="B13055" s="74" t="str">
        <v/>
      </c>
      <c r="C13055" s="75">
        <f>IF($E13055="","",IFERROR(VLOOKUP(TRIM(E13055&amp;""),'Référentiel Articles'!$A$2:$F$634,2,FALSE),""))</f>
      </c>
      <c r="D13055" s="75">
        <f>IF($E13055="","",IFERROR(VLOOKUP(TRIM(E13055&amp;""),'Référentiel Articles'!$A$2:$F$634,3,FALSE),""))</f>
      </c>
      <c r="E13055" s="74" t="str">
        <v/>
      </c>
      <c r="F13055" s="75">
        <f>IF($E13055="","",IFERROR(VLOOKUP(TRIM(E13055&amp;""),'Référentiel Articles'!$A$2:$F$634,4,FALSE),""))</f>
      </c>
      <c r="G13055" s="76">
        <f>IF($E13055="","",IFERROR(VLOOKUP(TRIM(E13055&amp;""),'Référentiel Articles'!$A$2:$F$634,5,FALSE),""))</f>
      </c>
      <c r="H13055" s="77" t="str">
        <v/>
      </c>
      <c r="I13055" s="76">
        <f>IF($E13055="","",IFERROR(VLOOKUP(TRIM(E13055&amp;""),'Référentiel Articles'!$A$2:$F$634,6,FALSE),""))</f>
      </c>
      <c r="J13055" s="78">
        <f>IF(OR($E13055="",$H13055=""),"",$H13055*$I13055)</f>
      </c>
      <c r="K13055" s="79" t="str">
        <v/>
      </c>
    </row>
    <row r="13056">
      <c r="A13056" s="81" t="str">
        <v/>
      </c>
      <c r="B13056" s="81" t="str">
        <v/>
      </c>
      <c r="C13056" s="83">
        <f>IF($E13056="","",IFERROR(VLOOKUP(TRIM(E13056&amp;""),'Référentiel Articles'!$A$2:$F$634,2,FALSE),""))</f>
      </c>
      <c r="D13056" s="83">
        <f>IF($E13056="","",IFERROR(VLOOKUP(TRIM(E13056&amp;""),'Référentiel Articles'!$A$2:$F$634,3,FALSE),""))</f>
      </c>
      <c r="E13056" s="81" t="str">
        <v/>
      </c>
      <c r="F13056" s="83">
        <f>IF($E13056="","",IFERROR(VLOOKUP(TRIM(E13056&amp;""),'Référentiel Articles'!$A$2:$F$634,4,FALSE),""))</f>
      </c>
      <c r="G13056" s="84">
        <f>IF($E13056="","",IFERROR(VLOOKUP(TRIM(E13056&amp;""),'Référentiel Articles'!$A$2:$F$634,5,FALSE),""))</f>
      </c>
      <c r="H13056" s="85" t="str">
        <v/>
      </c>
      <c r="I13056" s="84">
        <f>IF($E13056="","",IFERROR(VLOOKUP(TRIM(E13056&amp;""),'Référentiel Articles'!$A$2:$F$634,6,FALSE),""))</f>
      </c>
      <c r="J13056" s="90">
        <f>IF(OR($E13056="",$H13056=""),"",$H13056*$I13056)</f>
      </c>
      <c r="K13056" s="87" t="str">
        <v/>
      </c>
    </row>
    <row r="13057">
      <c r="A13057" s="74" t="str">
        <v/>
      </c>
      <c r="B13057" s="74" t="str">
        <v/>
      </c>
      <c r="C13057" s="75">
        <f>IF($E13057="","",IFERROR(VLOOKUP(TRIM(E13057&amp;""),'Référentiel Articles'!$A$2:$F$634,2,FALSE),""))</f>
      </c>
      <c r="D13057" s="75">
        <f>IF($E13057="","",IFERROR(VLOOKUP(TRIM(E13057&amp;""),'Référentiel Articles'!$A$2:$F$634,3,FALSE),""))</f>
      </c>
      <c r="E13057" s="74" t="str">
        <v/>
      </c>
      <c r="F13057" s="75">
        <f>IF($E13057="","",IFERROR(VLOOKUP(TRIM(E13057&amp;""),'Référentiel Articles'!$A$2:$F$634,4,FALSE),""))</f>
      </c>
      <c r="G13057" s="76">
        <f>IF($E13057="","",IFERROR(VLOOKUP(TRIM(E13057&amp;""),'Référentiel Articles'!$A$2:$F$634,5,FALSE),""))</f>
      </c>
      <c r="H13057" s="77" t="str">
        <v/>
      </c>
      <c r="I13057" s="76">
        <f>IF($E13057="","",IFERROR(VLOOKUP(TRIM(E13057&amp;""),'Référentiel Articles'!$A$2:$F$634,6,FALSE),""))</f>
      </c>
      <c r="J13057" s="78">
        <f>IF(OR($E13057="",$H13057=""),"",$H13057*$I13057)</f>
      </c>
      <c r="K13057" s="79" t="str">
        <v/>
      </c>
    </row>
    <row r="13058">
      <c r="A13058" s="81" t="str">
        <v/>
      </c>
      <c r="B13058" s="81" t="str">
        <v/>
      </c>
      <c r="C13058" s="83">
        <f>IF($E13058="","",IFERROR(VLOOKUP(TRIM(E13058&amp;""),'Référentiel Articles'!$A$2:$F$634,2,FALSE),""))</f>
      </c>
      <c r="D13058" s="83">
        <f>IF($E13058="","",IFERROR(VLOOKUP(TRIM(E13058&amp;""),'Référentiel Articles'!$A$2:$F$634,3,FALSE),""))</f>
      </c>
      <c r="E13058" s="81" t="str">
        <v/>
      </c>
      <c r="F13058" s="83">
        <f>IF($E13058="","",IFERROR(VLOOKUP(TRIM(E13058&amp;""),'Référentiel Articles'!$A$2:$F$634,4,FALSE),""))</f>
      </c>
      <c r="G13058" s="84">
        <f>IF($E13058="","",IFERROR(VLOOKUP(TRIM(E13058&amp;""),'Référentiel Articles'!$A$2:$F$634,5,FALSE),""))</f>
      </c>
      <c r="H13058" s="85" t="str">
        <v/>
      </c>
      <c r="I13058" s="84">
        <f>IF($E13058="","",IFERROR(VLOOKUP(TRIM(E13058&amp;""),'Référentiel Articles'!$A$2:$F$634,6,FALSE),""))</f>
      </c>
      <c r="J13058" s="90">
        <f>IF(OR($E13058="",$H13058=""),"",$H13058*$I13058)</f>
      </c>
      <c r="K13058" s="87" t="str">
        <v/>
      </c>
    </row>
    <row r="13059">
      <c r="A13059" s="74" t="str">
        <v/>
      </c>
      <c r="B13059" s="74" t="str">
        <v/>
      </c>
      <c r="C13059" s="75">
        <f>IF($E13059="","",IFERROR(VLOOKUP(TRIM(E13059&amp;""),'Référentiel Articles'!$A$2:$F$634,2,FALSE),""))</f>
      </c>
      <c r="D13059" s="75">
        <f>IF($E13059="","",IFERROR(VLOOKUP(TRIM(E13059&amp;""),'Référentiel Articles'!$A$2:$F$634,3,FALSE),""))</f>
      </c>
      <c r="E13059" s="74" t="str">
        <v/>
      </c>
      <c r="F13059" s="75">
        <f>IF($E13059="","",IFERROR(VLOOKUP(TRIM(E13059&amp;""),'Référentiel Articles'!$A$2:$F$634,4,FALSE),""))</f>
      </c>
      <c r="G13059" s="76">
        <f>IF($E13059="","",IFERROR(VLOOKUP(TRIM(E13059&amp;""),'Référentiel Articles'!$A$2:$F$634,5,FALSE),""))</f>
      </c>
      <c r="H13059" s="77" t="str">
        <v/>
      </c>
      <c r="I13059" s="76">
        <f>IF($E13059="","",IFERROR(VLOOKUP(TRIM(E13059&amp;""),'Référentiel Articles'!$A$2:$F$634,6,FALSE),""))</f>
      </c>
      <c r="J13059" s="78">
        <f>IF(OR($E13059="",$H13059=""),"",$H13059*$I13059)</f>
      </c>
      <c r="K13059" s="79" t="str">
        <v/>
      </c>
    </row>
    <row r="13060">
      <c r="A13060" s="81" t="str">
        <v/>
      </c>
      <c r="B13060" s="81" t="str">
        <v/>
      </c>
      <c r="C13060" s="83">
        <f>IF($E13060="","",IFERROR(VLOOKUP(TRIM(E13060&amp;""),'Référentiel Articles'!$A$2:$F$634,2,FALSE),""))</f>
      </c>
      <c r="D13060" s="83">
        <f>IF($E13060="","",IFERROR(VLOOKUP(TRIM(E13060&amp;""),'Référentiel Articles'!$A$2:$F$634,3,FALSE),""))</f>
      </c>
      <c r="E13060" s="81" t="str">
        <v/>
      </c>
      <c r="F13060" s="83">
        <f>IF($E13060="","",IFERROR(VLOOKUP(TRIM(E13060&amp;""),'Référentiel Articles'!$A$2:$F$634,4,FALSE),""))</f>
      </c>
      <c r="G13060" s="84">
        <f>IF($E13060="","",IFERROR(VLOOKUP(TRIM(E13060&amp;""),'Référentiel Articles'!$A$2:$F$634,5,FALSE),""))</f>
      </c>
      <c r="H13060" s="85" t="str">
        <v/>
      </c>
      <c r="I13060" s="84">
        <f>IF($E13060="","",IFERROR(VLOOKUP(TRIM(E13060&amp;""),'Référentiel Articles'!$A$2:$F$634,6,FALSE),""))</f>
      </c>
      <c r="J13060" s="90">
        <f>IF(OR($E13060="",$H13060=""),"",$H13060*$I13060)</f>
      </c>
      <c r="K13060" s="87" t="str">
        <v/>
      </c>
    </row>
    <row r="13061">
      <c r="A13061" s="74" t="str">
        <v/>
      </c>
      <c r="B13061" s="74" t="str">
        <v/>
      </c>
      <c r="C13061" s="75">
        <f>IF($E13061="","",IFERROR(VLOOKUP(TRIM(E13061&amp;""),'Référentiel Articles'!$A$2:$F$634,2,FALSE),""))</f>
      </c>
      <c r="D13061" s="75">
        <f>IF($E13061="","",IFERROR(VLOOKUP(TRIM(E13061&amp;""),'Référentiel Articles'!$A$2:$F$634,3,FALSE),""))</f>
      </c>
      <c r="E13061" s="74" t="str">
        <v/>
      </c>
      <c r="F13061" s="75">
        <f>IF($E13061="","",IFERROR(VLOOKUP(TRIM(E13061&amp;""),'Référentiel Articles'!$A$2:$F$634,4,FALSE),""))</f>
      </c>
      <c r="G13061" s="76">
        <f>IF($E13061="","",IFERROR(VLOOKUP(TRIM(E13061&amp;""),'Référentiel Articles'!$A$2:$F$634,5,FALSE),""))</f>
      </c>
      <c r="H13061" s="77" t="str">
        <v/>
      </c>
      <c r="I13061" s="76">
        <f>IF($E13061="","",IFERROR(VLOOKUP(TRIM(E13061&amp;""),'Référentiel Articles'!$A$2:$F$634,6,FALSE),""))</f>
      </c>
      <c r="J13061" s="78">
        <f>IF(OR($E13061="",$H13061=""),"",$H13061*$I13061)</f>
      </c>
      <c r="K13061" s="79" t="str">
        <v/>
      </c>
    </row>
    <row r="13062">
      <c r="A13062" s="81" t="str">
        <v/>
      </c>
      <c r="B13062" s="81" t="str">
        <v/>
      </c>
      <c r="C13062" s="83">
        <f>IF($E13062="","",IFERROR(VLOOKUP(TRIM(E13062&amp;""),'Référentiel Articles'!$A$2:$F$634,2,FALSE),""))</f>
      </c>
      <c r="D13062" s="83">
        <f>IF($E13062="","",IFERROR(VLOOKUP(TRIM(E13062&amp;""),'Référentiel Articles'!$A$2:$F$634,3,FALSE),""))</f>
      </c>
      <c r="E13062" s="81" t="str">
        <v/>
      </c>
      <c r="F13062" s="83">
        <f>IF($E13062="","",IFERROR(VLOOKUP(TRIM(E13062&amp;""),'Référentiel Articles'!$A$2:$F$634,4,FALSE),""))</f>
      </c>
      <c r="G13062" s="84">
        <f>IF($E13062="","",IFERROR(VLOOKUP(TRIM(E13062&amp;""),'Référentiel Articles'!$A$2:$F$634,5,FALSE),""))</f>
      </c>
      <c r="H13062" s="85" t="str">
        <v/>
      </c>
      <c r="I13062" s="84">
        <f>IF($E13062="","",IFERROR(VLOOKUP(TRIM(E13062&amp;""),'Référentiel Articles'!$A$2:$F$634,6,FALSE),""))</f>
      </c>
      <c r="J13062" s="90">
        <f>IF(OR($E13062="",$H13062=""),"",$H13062*$I13062)</f>
      </c>
      <c r="K13062" s="87" t="str">
        <v/>
      </c>
    </row>
    <row r="13063">
      <c r="A13063" s="74" t="str">
        <v/>
      </c>
      <c r="B13063" s="74" t="str">
        <v/>
      </c>
      <c r="C13063" s="75">
        <f>IF($E13063="","",IFERROR(VLOOKUP(TRIM(E13063&amp;""),'Référentiel Articles'!$A$2:$F$634,2,FALSE),""))</f>
      </c>
      <c r="D13063" s="75">
        <f>IF($E13063="","",IFERROR(VLOOKUP(TRIM(E13063&amp;""),'Référentiel Articles'!$A$2:$F$634,3,FALSE),""))</f>
      </c>
      <c r="E13063" s="74" t="str">
        <v/>
      </c>
      <c r="F13063" s="75">
        <f>IF($E13063="","",IFERROR(VLOOKUP(TRIM(E13063&amp;""),'Référentiel Articles'!$A$2:$F$634,4,FALSE),""))</f>
      </c>
      <c r="G13063" s="76">
        <f>IF($E13063="","",IFERROR(VLOOKUP(TRIM(E13063&amp;""),'Référentiel Articles'!$A$2:$F$634,5,FALSE),""))</f>
      </c>
      <c r="H13063" s="77" t="str">
        <v/>
      </c>
      <c r="I13063" s="76">
        <f>IF($E13063="","",IFERROR(VLOOKUP(TRIM(E13063&amp;""),'Référentiel Articles'!$A$2:$F$634,6,FALSE),""))</f>
      </c>
      <c r="J13063" s="78">
        <f>IF(OR($E13063="",$H13063=""),"",$H13063*$I13063)</f>
      </c>
      <c r="K13063" s="79" t="str">
        <v/>
      </c>
    </row>
    <row r="13064">
      <c r="A13064" s="81" t="str">
        <v/>
      </c>
      <c r="B13064" s="81" t="str">
        <v/>
      </c>
      <c r="C13064" s="83">
        <f>IF($E13064="","",IFERROR(VLOOKUP(TRIM(E13064&amp;""),'Référentiel Articles'!$A$2:$F$634,2,FALSE),""))</f>
      </c>
      <c r="D13064" s="83">
        <f>IF($E13064="","",IFERROR(VLOOKUP(TRIM(E13064&amp;""),'Référentiel Articles'!$A$2:$F$634,3,FALSE),""))</f>
      </c>
      <c r="E13064" s="81" t="str">
        <v/>
      </c>
      <c r="F13064" s="83">
        <f>IF($E13064="","",IFERROR(VLOOKUP(TRIM(E13064&amp;""),'Référentiel Articles'!$A$2:$F$634,4,FALSE),""))</f>
      </c>
      <c r="G13064" s="84">
        <f>IF($E13064="","",IFERROR(VLOOKUP(TRIM(E13064&amp;""),'Référentiel Articles'!$A$2:$F$634,5,FALSE),""))</f>
      </c>
      <c r="H13064" s="85" t="str">
        <v/>
      </c>
      <c r="I13064" s="84">
        <f>IF($E13064="","",IFERROR(VLOOKUP(TRIM(E13064&amp;""),'Référentiel Articles'!$A$2:$F$634,6,FALSE),""))</f>
      </c>
      <c r="J13064" s="90">
        <f>IF(OR($E13064="",$H13064=""),"",$H13064*$I13064)</f>
      </c>
      <c r="K13064" s="87" t="str">
        <v/>
      </c>
    </row>
    <row r="13065">
      <c r="A13065" s="74" t="str">
        <v/>
      </c>
      <c r="B13065" s="74" t="str">
        <v/>
      </c>
      <c r="C13065" s="75">
        <f>IF($E13065="","",IFERROR(VLOOKUP(TRIM(E13065&amp;""),'Référentiel Articles'!$A$2:$F$634,2,FALSE),""))</f>
      </c>
      <c r="D13065" s="75">
        <f>IF($E13065="","",IFERROR(VLOOKUP(TRIM(E13065&amp;""),'Référentiel Articles'!$A$2:$F$634,3,FALSE),""))</f>
      </c>
      <c r="E13065" s="74" t="str">
        <v/>
      </c>
      <c r="F13065" s="75">
        <f>IF($E13065="","",IFERROR(VLOOKUP(TRIM(E13065&amp;""),'Référentiel Articles'!$A$2:$F$634,4,FALSE),""))</f>
      </c>
      <c r="G13065" s="76">
        <f>IF($E13065="","",IFERROR(VLOOKUP(TRIM(E13065&amp;""),'Référentiel Articles'!$A$2:$F$634,5,FALSE),""))</f>
      </c>
      <c r="H13065" s="77" t="str">
        <v/>
      </c>
      <c r="I13065" s="76">
        <f>IF($E13065="","",IFERROR(VLOOKUP(TRIM(E13065&amp;""),'Référentiel Articles'!$A$2:$F$634,6,FALSE),""))</f>
      </c>
      <c r="J13065" s="78">
        <f>IF(OR($E13065="",$H13065=""),"",$H13065*$I13065)</f>
      </c>
      <c r="K13065" s="79" t="str">
        <v/>
      </c>
    </row>
    <row r="13066">
      <c r="A13066" s="81" t="str">
        <v/>
      </c>
      <c r="B13066" s="81" t="str">
        <v/>
      </c>
      <c r="C13066" s="83">
        <f>IF($E13066="","",IFERROR(VLOOKUP(TRIM(E13066&amp;""),'Référentiel Articles'!$A$2:$F$634,2,FALSE),""))</f>
      </c>
      <c r="D13066" s="83">
        <f>IF($E13066="","",IFERROR(VLOOKUP(TRIM(E13066&amp;""),'Référentiel Articles'!$A$2:$F$634,3,FALSE),""))</f>
      </c>
      <c r="E13066" s="81" t="str">
        <v/>
      </c>
      <c r="F13066" s="83">
        <f>IF($E13066="","",IFERROR(VLOOKUP(TRIM(E13066&amp;""),'Référentiel Articles'!$A$2:$F$634,4,FALSE),""))</f>
      </c>
      <c r="G13066" s="84">
        <f>IF($E13066="","",IFERROR(VLOOKUP(TRIM(E13066&amp;""),'Référentiel Articles'!$A$2:$F$634,5,FALSE),""))</f>
      </c>
      <c r="H13066" s="85" t="str">
        <v/>
      </c>
      <c r="I13066" s="84">
        <f>IF($E13066="","",IFERROR(VLOOKUP(TRIM(E13066&amp;""),'Référentiel Articles'!$A$2:$F$634,6,FALSE),""))</f>
      </c>
      <c r="J13066" s="90">
        <f>IF(OR($E13066="",$H13066=""),"",$H13066*$I13066)</f>
      </c>
      <c r="K13066" s="87" t="str">
        <v/>
      </c>
    </row>
    <row r="13067">
      <c r="A13067" s="74" t="str">
        <v/>
      </c>
      <c r="B13067" s="74" t="str">
        <v/>
      </c>
      <c r="C13067" s="75">
        <f>IF($E13067="","",IFERROR(VLOOKUP(TRIM(E13067&amp;""),'Référentiel Articles'!$A$2:$F$634,2,FALSE),""))</f>
      </c>
      <c r="D13067" s="75">
        <f>IF($E13067="","",IFERROR(VLOOKUP(TRIM(E13067&amp;""),'Référentiel Articles'!$A$2:$F$634,3,FALSE),""))</f>
      </c>
      <c r="E13067" s="74" t="str">
        <v/>
      </c>
      <c r="F13067" s="75">
        <f>IF($E13067="","",IFERROR(VLOOKUP(TRIM(E13067&amp;""),'Référentiel Articles'!$A$2:$F$634,4,FALSE),""))</f>
      </c>
      <c r="G13067" s="76">
        <f>IF($E13067="","",IFERROR(VLOOKUP(TRIM(E13067&amp;""),'Référentiel Articles'!$A$2:$F$634,5,FALSE),""))</f>
      </c>
      <c r="H13067" s="77" t="str">
        <v/>
      </c>
      <c r="I13067" s="76">
        <f>IF($E13067="","",IFERROR(VLOOKUP(TRIM(E13067&amp;""),'Référentiel Articles'!$A$2:$F$634,6,FALSE),""))</f>
      </c>
      <c r="J13067" s="78">
        <f>IF(OR($E13067="",$H13067=""),"",$H13067*$I13067)</f>
      </c>
      <c r="K13067" s="79" t="str">
        <v/>
      </c>
    </row>
    <row r="13068">
      <c r="A13068" s="81" t="str">
        <v/>
      </c>
      <c r="B13068" s="81" t="str">
        <v/>
      </c>
      <c r="C13068" s="83">
        <f>IF($E13068="","",IFERROR(VLOOKUP(TRIM(E13068&amp;""),'Référentiel Articles'!$A$2:$F$634,2,FALSE),""))</f>
      </c>
      <c r="D13068" s="83">
        <f>IF($E13068="","",IFERROR(VLOOKUP(TRIM(E13068&amp;""),'Référentiel Articles'!$A$2:$F$634,3,FALSE),""))</f>
      </c>
      <c r="E13068" s="81" t="str">
        <v/>
      </c>
      <c r="F13068" s="83">
        <f>IF($E13068="","",IFERROR(VLOOKUP(TRIM(E13068&amp;""),'Référentiel Articles'!$A$2:$F$634,4,FALSE),""))</f>
      </c>
      <c r="G13068" s="84">
        <f>IF($E13068="","",IFERROR(VLOOKUP(TRIM(E13068&amp;""),'Référentiel Articles'!$A$2:$F$634,5,FALSE),""))</f>
      </c>
      <c r="H13068" s="85" t="str">
        <v/>
      </c>
      <c r="I13068" s="84">
        <f>IF($E13068="","",IFERROR(VLOOKUP(TRIM(E13068&amp;""),'Référentiel Articles'!$A$2:$F$634,6,FALSE),""))</f>
      </c>
      <c r="J13068" s="90">
        <f>IF(OR($E13068="",$H13068=""),"",$H13068*$I13068)</f>
      </c>
      <c r="K13068" s="87" t="str">
        <v/>
      </c>
    </row>
    <row r="13069">
      <c r="A13069" s="74" t="str">
        <v/>
      </c>
      <c r="B13069" s="74" t="str">
        <v/>
      </c>
      <c r="C13069" s="75">
        <f>IF($E13069="","",IFERROR(VLOOKUP(TRIM(E13069&amp;""),'Référentiel Articles'!$A$2:$F$634,2,FALSE),""))</f>
      </c>
      <c r="D13069" s="75">
        <f>IF($E13069="","",IFERROR(VLOOKUP(TRIM(E13069&amp;""),'Référentiel Articles'!$A$2:$F$634,3,FALSE),""))</f>
      </c>
      <c r="E13069" s="74" t="str">
        <v/>
      </c>
      <c r="F13069" s="75">
        <f>IF($E13069="","",IFERROR(VLOOKUP(TRIM(E13069&amp;""),'Référentiel Articles'!$A$2:$F$634,4,FALSE),""))</f>
      </c>
      <c r="G13069" s="76">
        <f>IF($E13069="","",IFERROR(VLOOKUP(TRIM(E13069&amp;""),'Référentiel Articles'!$A$2:$F$634,5,FALSE),""))</f>
      </c>
      <c r="H13069" s="77" t="str">
        <v/>
      </c>
      <c r="I13069" s="76">
        <f>IF($E13069="","",IFERROR(VLOOKUP(TRIM(E13069&amp;""),'Référentiel Articles'!$A$2:$F$634,6,FALSE),""))</f>
      </c>
      <c r="J13069" s="78">
        <f>IF(OR($E13069="",$H13069=""),"",$H13069*$I13069)</f>
      </c>
      <c r="K13069" s="79" t="str">
        <v/>
      </c>
    </row>
    <row r="13070">
      <c r="A13070" s="81" t="str">
        <v/>
      </c>
      <c r="B13070" s="81" t="str">
        <v/>
      </c>
      <c r="C13070" s="83">
        <f>IF($E13070="","",IFERROR(VLOOKUP(TRIM(E13070&amp;""),'Référentiel Articles'!$A$2:$F$634,2,FALSE),""))</f>
      </c>
      <c r="D13070" s="83">
        <f>IF($E13070="","",IFERROR(VLOOKUP(TRIM(E13070&amp;""),'Référentiel Articles'!$A$2:$F$634,3,FALSE),""))</f>
      </c>
      <c r="E13070" s="81" t="str">
        <v/>
      </c>
      <c r="F13070" s="83">
        <f>IF($E13070="","",IFERROR(VLOOKUP(TRIM(E13070&amp;""),'Référentiel Articles'!$A$2:$F$634,4,FALSE),""))</f>
      </c>
      <c r="G13070" s="84">
        <f>IF($E13070="","",IFERROR(VLOOKUP(TRIM(E13070&amp;""),'Référentiel Articles'!$A$2:$F$634,5,FALSE),""))</f>
      </c>
      <c r="H13070" s="85" t="str">
        <v/>
      </c>
      <c r="I13070" s="84">
        <f>IF($E13070="","",IFERROR(VLOOKUP(TRIM(E13070&amp;""),'Référentiel Articles'!$A$2:$F$634,6,FALSE),""))</f>
      </c>
      <c r="J13070" s="90">
        <f>IF(OR($E13070="",$H13070=""),"",$H13070*$I13070)</f>
      </c>
      <c r="K13070" s="87" t="str">
        <v/>
      </c>
    </row>
    <row r="13071">
      <c r="A13071" s="74" t="str">
        <v/>
      </c>
      <c r="B13071" s="74" t="str">
        <v/>
      </c>
      <c r="C13071" s="75">
        <f>IF($E13071="","",IFERROR(VLOOKUP(TRIM(E13071&amp;""),'Référentiel Articles'!$A$2:$F$634,2,FALSE),""))</f>
      </c>
      <c r="D13071" s="75">
        <f>IF($E13071="","",IFERROR(VLOOKUP(TRIM(E13071&amp;""),'Référentiel Articles'!$A$2:$F$634,3,FALSE),""))</f>
      </c>
      <c r="E13071" s="74" t="str">
        <v/>
      </c>
      <c r="F13071" s="75">
        <f>IF($E13071="","",IFERROR(VLOOKUP(TRIM(E13071&amp;""),'Référentiel Articles'!$A$2:$F$634,4,FALSE),""))</f>
      </c>
      <c r="G13071" s="76">
        <f>IF($E13071="","",IFERROR(VLOOKUP(TRIM(E13071&amp;""),'Référentiel Articles'!$A$2:$F$634,5,FALSE),""))</f>
      </c>
      <c r="H13071" s="77" t="str">
        <v/>
      </c>
      <c r="I13071" s="76">
        <f>IF($E13071="","",IFERROR(VLOOKUP(TRIM(E13071&amp;""),'Référentiel Articles'!$A$2:$F$634,6,FALSE),""))</f>
      </c>
      <c r="J13071" s="78">
        <f>IF(OR($E13071="",$H13071=""),"",$H13071*$I13071)</f>
      </c>
      <c r="K13071" s="79" t="str">
        <v/>
      </c>
    </row>
    <row r="13072">
      <c r="A13072" s="81" t="str">
        <v/>
      </c>
      <c r="B13072" s="81" t="str">
        <v/>
      </c>
      <c r="C13072" s="83">
        <f>IF($E13072="","",IFERROR(VLOOKUP(TRIM(E13072&amp;""),'Référentiel Articles'!$A$2:$F$634,2,FALSE),""))</f>
      </c>
      <c r="D13072" s="83">
        <f>IF($E13072="","",IFERROR(VLOOKUP(TRIM(E13072&amp;""),'Référentiel Articles'!$A$2:$F$634,3,FALSE),""))</f>
      </c>
      <c r="E13072" s="81" t="str">
        <v/>
      </c>
      <c r="F13072" s="83">
        <f>IF($E13072="","",IFERROR(VLOOKUP(TRIM(E13072&amp;""),'Référentiel Articles'!$A$2:$F$634,4,FALSE),""))</f>
      </c>
      <c r="G13072" s="84">
        <f>IF($E13072="","",IFERROR(VLOOKUP(TRIM(E13072&amp;""),'Référentiel Articles'!$A$2:$F$634,5,FALSE),""))</f>
      </c>
      <c r="H13072" s="85" t="str">
        <v/>
      </c>
      <c r="I13072" s="84">
        <f>IF($E13072="","",IFERROR(VLOOKUP(TRIM(E13072&amp;""),'Référentiel Articles'!$A$2:$F$634,6,FALSE),""))</f>
      </c>
      <c r="J13072" s="90">
        <f>IF(OR($E13072="",$H13072=""),"",$H13072*$I13072)</f>
      </c>
      <c r="K13072" s="87" t="str">
        <v/>
      </c>
    </row>
    <row r="13073">
      <c r="A13073" s="74" t="str">
        <v/>
      </c>
      <c r="B13073" s="74" t="str">
        <v/>
      </c>
      <c r="C13073" s="75">
        <f>IF($E13073="","",IFERROR(VLOOKUP(TRIM(E13073&amp;""),'Référentiel Articles'!$A$2:$F$634,2,FALSE),""))</f>
      </c>
      <c r="D13073" s="75">
        <f>IF($E13073="","",IFERROR(VLOOKUP(TRIM(E13073&amp;""),'Référentiel Articles'!$A$2:$F$634,3,FALSE),""))</f>
      </c>
      <c r="E13073" s="74" t="str">
        <v/>
      </c>
      <c r="F13073" s="75">
        <f>IF($E13073="","",IFERROR(VLOOKUP(TRIM(E13073&amp;""),'Référentiel Articles'!$A$2:$F$634,4,FALSE),""))</f>
      </c>
      <c r="G13073" s="76">
        <f>IF($E13073="","",IFERROR(VLOOKUP(TRIM(E13073&amp;""),'Référentiel Articles'!$A$2:$F$634,5,FALSE),""))</f>
      </c>
      <c r="H13073" s="77" t="str">
        <v/>
      </c>
      <c r="I13073" s="76">
        <f>IF($E13073="","",IFERROR(VLOOKUP(TRIM(E13073&amp;""),'Référentiel Articles'!$A$2:$F$634,6,FALSE),""))</f>
      </c>
      <c r="J13073" s="78">
        <f>IF(OR($E13073="",$H13073=""),"",$H13073*$I13073)</f>
      </c>
      <c r="K13073" s="79" t="str">
        <v/>
      </c>
    </row>
    <row r="13074">
      <c r="A13074" s="81" t="str">
        <v/>
      </c>
      <c r="B13074" s="81" t="str">
        <v/>
      </c>
      <c r="C13074" s="83">
        <f>IF($E13074="","",IFERROR(VLOOKUP(TRIM(E13074&amp;""),'Référentiel Articles'!$A$2:$F$634,2,FALSE),""))</f>
      </c>
      <c r="D13074" s="83">
        <f>IF($E13074="","",IFERROR(VLOOKUP(TRIM(E13074&amp;""),'Référentiel Articles'!$A$2:$F$634,3,FALSE),""))</f>
      </c>
      <c r="E13074" s="81" t="str">
        <v/>
      </c>
      <c r="F13074" s="83">
        <f>IF($E13074="","",IFERROR(VLOOKUP(TRIM(E13074&amp;""),'Référentiel Articles'!$A$2:$F$634,4,FALSE),""))</f>
      </c>
      <c r="G13074" s="84">
        <f>IF($E13074="","",IFERROR(VLOOKUP(TRIM(E13074&amp;""),'Référentiel Articles'!$A$2:$F$634,5,FALSE),""))</f>
      </c>
      <c r="H13074" s="85" t="str">
        <v/>
      </c>
      <c r="I13074" s="84">
        <f>IF($E13074="","",IFERROR(VLOOKUP(TRIM(E13074&amp;""),'Référentiel Articles'!$A$2:$F$634,6,FALSE),""))</f>
      </c>
      <c r="J13074" s="90">
        <f>IF(OR($E13074="",$H13074=""),"",$H13074*$I13074)</f>
      </c>
      <c r="K13074" s="87" t="str">
        <v/>
      </c>
    </row>
    <row r="13075">
      <c r="A13075" s="74" t="str">
        <v/>
      </c>
      <c r="B13075" s="74" t="str">
        <v/>
      </c>
      <c r="C13075" s="75">
        <f>IF($E13075="","",IFERROR(VLOOKUP(TRIM(E13075&amp;""),'Référentiel Articles'!$A$2:$F$634,2,FALSE),""))</f>
      </c>
      <c r="D13075" s="75">
        <f>IF($E13075="","",IFERROR(VLOOKUP(TRIM(E13075&amp;""),'Référentiel Articles'!$A$2:$F$634,3,FALSE),""))</f>
      </c>
      <c r="E13075" s="74" t="str">
        <v/>
      </c>
      <c r="F13075" s="75">
        <f>IF($E13075="","",IFERROR(VLOOKUP(TRIM(E13075&amp;""),'Référentiel Articles'!$A$2:$F$634,4,FALSE),""))</f>
      </c>
      <c r="G13075" s="76">
        <f>IF($E13075="","",IFERROR(VLOOKUP(TRIM(E13075&amp;""),'Référentiel Articles'!$A$2:$F$634,5,FALSE),""))</f>
      </c>
      <c r="H13075" s="77" t="str">
        <v/>
      </c>
      <c r="I13075" s="76">
        <f>IF($E13075="","",IFERROR(VLOOKUP(TRIM(E13075&amp;""),'Référentiel Articles'!$A$2:$F$634,6,FALSE),""))</f>
      </c>
      <c r="J13075" s="78">
        <f>IF(OR($E13075="",$H13075=""),"",$H13075*$I13075)</f>
      </c>
      <c r="K13075" s="79" t="str">
        <v/>
      </c>
    </row>
    <row r="13076">
      <c r="A13076" s="81" t="str">
        <v/>
      </c>
      <c r="B13076" s="81" t="str">
        <v/>
      </c>
      <c r="C13076" s="83">
        <f>IF($E13076="","",IFERROR(VLOOKUP(TRIM(E13076&amp;""),'Référentiel Articles'!$A$2:$F$634,2,FALSE),""))</f>
      </c>
      <c r="D13076" s="83">
        <f>IF($E13076="","",IFERROR(VLOOKUP(TRIM(E13076&amp;""),'Référentiel Articles'!$A$2:$F$634,3,FALSE),""))</f>
      </c>
      <c r="E13076" s="81" t="str">
        <v/>
      </c>
      <c r="F13076" s="83">
        <f>IF($E13076="","",IFERROR(VLOOKUP(TRIM(E13076&amp;""),'Référentiel Articles'!$A$2:$F$634,4,FALSE),""))</f>
      </c>
      <c r="G13076" s="84">
        <f>IF($E13076="","",IFERROR(VLOOKUP(TRIM(E13076&amp;""),'Référentiel Articles'!$A$2:$F$634,5,FALSE),""))</f>
      </c>
      <c r="H13076" s="85" t="str">
        <v/>
      </c>
      <c r="I13076" s="84">
        <f>IF($E13076="","",IFERROR(VLOOKUP(TRIM(E13076&amp;""),'Référentiel Articles'!$A$2:$F$634,6,FALSE),""))</f>
      </c>
      <c r="J13076" s="90">
        <f>IF(OR($E13076="",$H13076=""),"",$H13076*$I13076)</f>
      </c>
      <c r="K13076" s="87" t="str">
        <v/>
      </c>
    </row>
    <row r="13077">
      <c r="A13077" s="74" t="str">
        <v/>
      </c>
      <c r="B13077" s="74" t="str">
        <v/>
      </c>
      <c r="C13077" s="75">
        <f>IF($E13077="","",IFERROR(VLOOKUP(TRIM(E13077&amp;""),'Référentiel Articles'!$A$2:$F$634,2,FALSE),""))</f>
      </c>
      <c r="D13077" s="75">
        <f>IF($E13077="","",IFERROR(VLOOKUP(TRIM(E13077&amp;""),'Référentiel Articles'!$A$2:$F$634,3,FALSE),""))</f>
      </c>
      <c r="E13077" s="74" t="str">
        <v/>
      </c>
      <c r="F13077" s="75">
        <f>IF($E13077="","",IFERROR(VLOOKUP(TRIM(E13077&amp;""),'Référentiel Articles'!$A$2:$F$634,4,FALSE),""))</f>
      </c>
      <c r="G13077" s="76">
        <f>IF($E13077="","",IFERROR(VLOOKUP(TRIM(E13077&amp;""),'Référentiel Articles'!$A$2:$F$634,5,FALSE),""))</f>
      </c>
      <c r="H13077" s="77" t="str">
        <v/>
      </c>
      <c r="I13077" s="76">
        <f>IF($E13077="","",IFERROR(VLOOKUP(TRIM(E13077&amp;""),'Référentiel Articles'!$A$2:$F$634,6,FALSE),""))</f>
      </c>
      <c r="J13077" s="78">
        <f>IF(OR($E13077="",$H13077=""),"",$H13077*$I13077)</f>
      </c>
      <c r="K13077" s="79" t="str">
        <v/>
      </c>
    </row>
    <row r="13078">
      <c r="A13078" s="81" t="str">
        <v/>
      </c>
      <c r="B13078" s="81" t="str">
        <v/>
      </c>
      <c r="C13078" s="83">
        <f>IF($E13078="","",IFERROR(VLOOKUP(TRIM(E13078&amp;""),'Référentiel Articles'!$A$2:$F$634,2,FALSE),""))</f>
      </c>
      <c r="D13078" s="83">
        <f>IF($E13078="","",IFERROR(VLOOKUP(TRIM(E13078&amp;""),'Référentiel Articles'!$A$2:$F$634,3,FALSE),""))</f>
      </c>
      <c r="E13078" s="81" t="str">
        <v/>
      </c>
      <c r="F13078" s="83">
        <f>IF($E13078="","",IFERROR(VLOOKUP(TRIM(E13078&amp;""),'Référentiel Articles'!$A$2:$F$634,4,FALSE),""))</f>
      </c>
      <c r="G13078" s="84">
        <f>IF($E13078="","",IFERROR(VLOOKUP(TRIM(E13078&amp;""),'Référentiel Articles'!$A$2:$F$634,5,FALSE),""))</f>
      </c>
      <c r="H13078" s="85" t="str">
        <v/>
      </c>
      <c r="I13078" s="84">
        <f>IF($E13078="","",IFERROR(VLOOKUP(TRIM(E13078&amp;""),'Référentiel Articles'!$A$2:$F$634,6,FALSE),""))</f>
      </c>
      <c r="J13078" s="90">
        <f>IF(OR($E13078="",$H13078=""),"",$H13078*$I13078)</f>
      </c>
      <c r="K13078" s="87" t="str">
        <v/>
      </c>
    </row>
    <row r="13079">
      <c r="A13079" s="74" t="str">
        <v/>
      </c>
      <c r="B13079" s="74" t="str">
        <v/>
      </c>
      <c r="C13079" s="75">
        <f>IF($E13079="","",IFERROR(VLOOKUP(TRIM(E13079&amp;""),'Référentiel Articles'!$A$2:$F$634,2,FALSE),""))</f>
      </c>
      <c r="D13079" s="75">
        <f>IF($E13079="","",IFERROR(VLOOKUP(TRIM(E13079&amp;""),'Référentiel Articles'!$A$2:$F$634,3,FALSE),""))</f>
      </c>
      <c r="E13079" s="74" t="str">
        <v/>
      </c>
      <c r="F13079" s="75">
        <f>IF($E13079="","",IFERROR(VLOOKUP(TRIM(E13079&amp;""),'Référentiel Articles'!$A$2:$F$634,4,FALSE),""))</f>
      </c>
      <c r="G13079" s="76">
        <f>IF($E13079="","",IFERROR(VLOOKUP(TRIM(E13079&amp;""),'Référentiel Articles'!$A$2:$F$634,5,FALSE),""))</f>
      </c>
      <c r="H13079" s="77" t="str">
        <v/>
      </c>
      <c r="I13079" s="76">
        <f>IF($E13079="","",IFERROR(VLOOKUP(TRIM(E13079&amp;""),'Référentiel Articles'!$A$2:$F$634,6,FALSE),""))</f>
      </c>
      <c r="J13079" s="78">
        <f>IF(OR($E13079="",$H13079=""),"",$H13079*$I13079)</f>
      </c>
      <c r="K13079" s="79" t="str">
        <v/>
      </c>
    </row>
    <row r="13080">
      <c r="A13080" s="81" t="str">
        <v/>
      </c>
      <c r="B13080" s="81" t="str">
        <v/>
      </c>
      <c r="C13080" s="83">
        <f>IF($E13080="","",IFERROR(VLOOKUP(TRIM(E13080&amp;""),'Référentiel Articles'!$A$2:$F$634,2,FALSE),""))</f>
      </c>
      <c r="D13080" s="83">
        <f>IF($E13080="","",IFERROR(VLOOKUP(TRIM(E13080&amp;""),'Référentiel Articles'!$A$2:$F$634,3,FALSE),""))</f>
      </c>
      <c r="E13080" s="81" t="str">
        <v/>
      </c>
      <c r="F13080" s="83">
        <f>IF($E13080="","",IFERROR(VLOOKUP(TRIM(E13080&amp;""),'Référentiel Articles'!$A$2:$F$634,4,FALSE),""))</f>
      </c>
      <c r="G13080" s="84">
        <f>IF($E13080="","",IFERROR(VLOOKUP(TRIM(E13080&amp;""),'Référentiel Articles'!$A$2:$F$634,5,FALSE),""))</f>
      </c>
      <c r="H13080" s="85" t="str">
        <v/>
      </c>
      <c r="I13080" s="84">
        <f>IF($E13080="","",IFERROR(VLOOKUP(TRIM(E13080&amp;""),'Référentiel Articles'!$A$2:$F$634,6,FALSE),""))</f>
      </c>
      <c r="J13080" s="90">
        <f>IF(OR($E13080="",$H13080=""),"",$H13080*$I13080)</f>
      </c>
      <c r="K13080" s="87" t="str">
        <v/>
      </c>
    </row>
    <row r="13081">
      <c r="A13081" s="74" t="str">
        <v/>
      </c>
      <c r="B13081" s="74" t="str">
        <v/>
      </c>
      <c r="C13081" s="75">
        <f>IF($E13081="","",IFERROR(VLOOKUP(TRIM(E13081&amp;""),'Référentiel Articles'!$A$2:$F$634,2,FALSE),""))</f>
      </c>
      <c r="D13081" s="75">
        <f>IF($E13081="","",IFERROR(VLOOKUP(TRIM(E13081&amp;""),'Référentiel Articles'!$A$2:$F$634,3,FALSE),""))</f>
      </c>
      <c r="E13081" s="74" t="str">
        <v/>
      </c>
      <c r="F13081" s="75">
        <f>IF($E13081="","",IFERROR(VLOOKUP(TRIM(E13081&amp;""),'Référentiel Articles'!$A$2:$F$634,4,FALSE),""))</f>
      </c>
      <c r="G13081" s="76">
        <f>IF($E13081="","",IFERROR(VLOOKUP(TRIM(E13081&amp;""),'Référentiel Articles'!$A$2:$F$634,5,FALSE),""))</f>
      </c>
      <c r="H13081" s="77" t="str">
        <v/>
      </c>
      <c r="I13081" s="76">
        <f>IF($E13081="","",IFERROR(VLOOKUP(TRIM(E13081&amp;""),'Référentiel Articles'!$A$2:$F$634,6,FALSE),""))</f>
      </c>
      <c r="J13081" s="78">
        <f>IF(OR($E13081="",$H13081=""),"",$H13081*$I13081)</f>
      </c>
      <c r="K13081" s="79" t="str">
        <v/>
      </c>
    </row>
    <row r="13082">
      <c r="A13082" s="81" t="str">
        <v/>
      </c>
      <c r="B13082" s="81" t="str">
        <v/>
      </c>
      <c r="C13082" s="83">
        <f>IF($E13082="","",IFERROR(VLOOKUP(TRIM(E13082&amp;""),'Référentiel Articles'!$A$2:$F$634,2,FALSE),""))</f>
      </c>
      <c r="D13082" s="83">
        <f>IF($E13082="","",IFERROR(VLOOKUP(TRIM(E13082&amp;""),'Référentiel Articles'!$A$2:$F$634,3,FALSE),""))</f>
      </c>
      <c r="E13082" s="81" t="str">
        <v/>
      </c>
      <c r="F13082" s="83">
        <f>IF($E13082="","",IFERROR(VLOOKUP(TRIM(E13082&amp;""),'Référentiel Articles'!$A$2:$F$634,4,FALSE),""))</f>
      </c>
      <c r="G13082" s="84">
        <f>IF($E13082="","",IFERROR(VLOOKUP(TRIM(E13082&amp;""),'Référentiel Articles'!$A$2:$F$634,5,FALSE),""))</f>
      </c>
      <c r="H13082" s="85" t="str">
        <v/>
      </c>
      <c r="I13082" s="84">
        <f>IF($E13082="","",IFERROR(VLOOKUP(TRIM(E13082&amp;""),'Référentiel Articles'!$A$2:$F$634,6,FALSE),""))</f>
      </c>
      <c r="J13082" s="90">
        <f>IF(OR($E13082="",$H13082=""),"",$H13082*$I13082)</f>
      </c>
      <c r="K13082" s="87" t="str">
        <v/>
      </c>
    </row>
    <row r="13083">
      <c r="A13083" s="74" t="str">
        <v/>
      </c>
      <c r="B13083" s="74" t="str">
        <v/>
      </c>
      <c r="C13083" s="75">
        <f>IF($E13083="","",IFERROR(VLOOKUP(TRIM(E13083&amp;""),'Référentiel Articles'!$A$2:$F$634,2,FALSE),""))</f>
      </c>
      <c r="D13083" s="75">
        <f>IF($E13083="","",IFERROR(VLOOKUP(TRIM(E13083&amp;""),'Référentiel Articles'!$A$2:$F$634,3,FALSE),""))</f>
      </c>
      <c r="E13083" s="74" t="str">
        <v/>
      </c>
      <c r="F13083" s="75">
        <f>IF($E13083="","",IFERROR(VLOOKUP(TRIM(E13083&amp;""),'Référentiel Articles'!$A$2:$F$634,4,FALSE),""))</f>
      </c>
      <c r="G13083" s="76">
        <f>IF($E13083="","",IFERROR(VLOOKUP(TRIM(E13083&amp;""),'Référentiel Articles'!$A$2:$F$634,5,FALSE),""))</f>
      </c>
      <c r="H13083" s="77" t="str">
        <v/>
      </c>
      <c r="I13083" s="76">
        <f>IF($E13083="","",IFERROR(VLOOKUP(TRIM(E13083&amp;""),'Référentiel Articles'!$A$2:$F$634,6,FALSE),""))</f>
      </c>
      <c r="J13083" s="78">
        <f>IF(OR($E13083="",$H13083=""),"",$H13083*$I13083)</f>
      </c>
      <c r="K13083" s="79" t="str">
        <v/>
      </c>
    </row>
    <row r="13084">
      <c r="A13084" s="81" t="str">
        <v/>
      </c>
      <c r="B13084" s="81" t="str">
        <v/>
      </c>
      <c r="C13084" s="83">
        <f>IF($E13084="","",IFERROR(VLOOKUP(TRIM(E13084&amp;""),'Référentiel Articles'!$A$2:$F$634,2,FALSE),""))</f>
      </c>
      <c r="D13084" s="83">
        <f>IF($E13084="","",IFERROR(VLOOKUP(TRIM(E13084&amp;""),'Référentiel Articles'!$A$2:$F$634,3,FALSE),""))</f>
      </c>
      <c r="E13084" s="81" t="str">
        <v/>
      </c>
      <c r="F13084" s="83">
        <f>IF($E13084="","",IFERROR(VLOOKUP(TRIM(E13084&amp;""),'Référentiel Articles'!$A$2:$F$634,4,FALSE),""))</f>
      </c>
      <c r="G13084" s="84">
        <f>IF($E13084="","",IFERROR(VLOOKUP(TRIM(E13084&amp;""),'Référentiel Articles'!$A$2:$F$634,5,FALSE),""))</f>
      </c>
      <c r="H13084" s="85" t="str">
        <v/>
      </c>
      <c r="I13084" s="84">
        <f>IF($E13084="","",IFERROR(VLOOKUP(TRIM(E13084&amp;""),'Référentiel Articles'!$A$2:$F$634,6,FALSE),""))</f>
      </c>
      <c r="J13084" s="90">
        <f>IF(OR($E13084="",$H13084=""),"",$H13084*$I13084)</f>
      </c>
      <c r="K13084" s="87" t="str">
        <v/>
      </c>
    </row>
    <row r="13085">
      <c r="A13085" s="74" t="str">
        <v/>
      </c>
      <c r="B13085" s="74" t="str">
        <v/>
      </c>
      <c r="C13085" s="75">
        <f>IF($E13085="","",IFERROR(VLOOKUP(TRIM(E13085&amp;""),'Référentiel Articles'!$A$2:$F$634,2,FALSE),""))</f>
      </c>
      <c r="D13085" s="75">
        <f>IF($E13085="","",IFERROR(VLOOKUP(TRIM(E13085&amp;""),'Référentiel Articles'!$A$2:$F$634,3,FALSE),""))</f>
      </c>
      <c r="E13085" s="74" t="str">
        <v/>
      </c>
      <c r="F13085" s="75">
        <f>IF($E13085="","",IFERROR(VLOOKUP(TRIM(E13085&amp;""),'Référentiel Articles'!$A$2:$F$634,4,FALSE),""))</f>
      </c>
      <c r="G13085" s="76">
        <f>IF($E13085="","",IFERROR(VLOOKUP(TRIM(E13085&amp;""),'Référentiel Articles'!$A$2:$F$634,5,FALSE),""))</f>
      </c>
      <c r="H13085" s="77" t="str">
        <v/>
      </c>
      <c r="I13085" s="76">
        <f>IF($E13085="","",IFERROR(VLOOKUP(TRIM(E13085&amp;""),'Référentiel Articles'!$A$2:$F$634,6,FALSE),""))</f>
      </c>
      <c r="J13085" s="78">
        <f>IF(OR($E13085="",$H13085=""),"",$H13085*$I13085)</f>
      </c>
      <c r="K13085" s="79" t="str">
        <v/>
      </c>
    </row>
    <row r="13086">
      <c r="A13086" s="81" t="str">
        <v/>
      </c>
      <c r="B13086" s="81" t="str">
        <v/>
      </c>
      <c r="C13086" s="83">
        <f>IF($E13086="","",IFERROR(VLOOKUP(TRIM(E13086&amp;""),'Référentiel Articles'!$A$2:$F$634,2,FALSE),""))</f>
      </c>
      <c r="D13086" s="83">
        <f>IF($E13086="","",IFERROR(VLOOKUP(TRIM(E13086&amp;""),'Référentiel Articles'!$A$2:$F$634,3,FALSE),""))</f>
      </c>
      <c r="E13086" s="81" t="str">
        <v/>
      </c>
      <c r="F13086" s="83">
        <f>IF($E13086="","",IFERROR(VLOOKUP(TRIM(E13086&amp;""),'Référentiel Articles'!$A$2:$F$634,4,FALSE),""))</f>
      </c>
      <c r="G13086" s="84">
        <f>IF($E13086="","",IFERROR(VLOOKUP(TRIM(E13086&amp;""),'Référentiel Articles'!$A$2:$F$634,5,FALSE),""))</f>
      </c>
      <c r="H13086" s="85" t="str">
        <v/>
      </c>
      <c r="I13086" s="84">
        <f>IF($E13086="","",IFERROR(VLOOKUP(TRIM(E13086&amp;""),'Référentiel Articles'!$A$2:$F$634,6,FALSE),""))</f>
      </c>
      <c r="J13086" s="90">
        <f>IF(OR($E13086="",$H13086=""),"",$H13086*$I13086)</f>
      </c>
      <c r="K13086" s="87" t="str">
        <v/>
      </c>
    </row>
    <row r="13087">
      <c r="A13087" s="74" t="str">
        <v/>
      </c>
      <c r="B13087" s="74" t="str">
        <v/>
      </c>
      <c r="C13087" s="75">
        <f>IF($E13087="","",IFERROR(VLOOKUP(TRIM(E13087&amp;""),'Référentiel Articles'!$A$2:$F$634,2,FALSE),""))</f>
      </c>
      <c r="D13087" s="75">
        <f>IF($E13087="","",IFERROR(VLOOKUP(TRIM(E13087&amp;""),'Référentiel Articles'!$A$2:$F$634,3,FALSE),""))</f>
      </c>
      <c r="E13087" s="74" t="str">
        <v/>
      </c>
      <c r="F13087" s="75">
        <f>IF($E13087="","",IFERROR(VLOOKUP(TRIM(E13087&amp;""),'Référentiel Articles'!$A$2:$F$634,4,FALSE),""))</f>
      </c>
      <c r="G13087" s="76">
        <f>IF($E13087="","",IFERROR(VLOOKUP(TRIM(E13087&amp;""),'Référentiel Articles'!$A$2:$F$634,5,FALSE),""))</f>
      </c>
      <c r="H13087" s="77" t="str">
        <v/>
      </c>
      <c r="I13087" s="76">
        <f>IF($E13087="","",IFERROR(VLOOKUP(TRIM(E13087&amp;""),'Référentiel Articles'!$A$2:$F$634,6,FALSE),""))</f>
      </c>
      <c r="J13087" s="78">
        <f>IF(OR($E13087="",$H13087=""),"",$H13087*$I13087)</f>
      </c>
      <c r="K13087" s="79" t="str">
        <v/>
      </c>
    </row>
    <row r="13088">
      <c r="A13088" s="81" t="str">
        <v/>
      </c>
      <c r="B13088" s="81" t="str">
        <v/>
      </c>
      <c r="C13088" s="83">
        <f>IF($E13088="","",IFERROR(VLOOKUP(TRIM(E13088&amp;""),'Référentiel Articles'!$A$2:$F$634,2,FALSE),""))</f>
      </c>
      <c r="D13088" s="83">
        <f>IF($E13088="","",IFERROR(VLOOKUP(TRIM(E13088&amp;""),'Référentiel Articles'!$A$2:$F$634,3,FALSE),""))</f>
      </c>
      <c r="E13088" s="81" t="str">
        <v/>
      </c>
      <c r="F13088" s="83">
        <f>IF($E13088="","",IFERROR(VLOOKUP(TRIM(E13088&amp;""),'Référentiel Articles'!$A$2:$F$634,4,FALSE),""))</f>
      </c>
      <c r="G13088" s="84">
        <f>IF($E13088="","",IFERROR(VLOOKUP(TRIM(E13088&amp;""),'Référentiel Articles'!$A$2:$F$634,5,FALSE),""))</f>
      </c>
      <c r="H13088" s="85" t="str">
        <v/>
      </c>
      <c r="I13088" s="84">
        <f>IF($E13088="","",IFERROR(VLOOKUP(TRIM(E13088&amp;""),'Référentiel Articles'!$A$2:$F$634,6,FALSE),""))</f>
      </c>
      <c r="J13088" s="90">
        <f>IF(OR($E13088="",$H13088=""),"",$H13088*$I13088)</f>
      </c>
      <c r="K13088" s="87" t="str">
        <v/>
      </c>
    </row>
    <row r="13089">
      <c r="A13089" s="74" t="str">
        <v/>
      </c>
      <c r="B13089" s="74" t="str">
        <v/>
      </c>
      <c r="C13089" s="75">
        <f>IF($E13089="","",IFERROR(VLOOKUP(TRIM(E13089&amp;""),'Référentiel Articles'!$A$2:$F$634,2,FALSE),""))</f>
      </c>
      <c r="D13089" s="75">
        <f>IF($E13089="","",IFERROR(VLOOKUP(TRIM(E13089&amp;""),'Référentiel Articles'!$A$2:$F$634,3,FALSE),""))</f>
      </c>
      <c r="E13089" s="74" t="str">
        <v/>
      </c>
      <c r="F13089" s="75">
        <f>IF($E13089="","",IFERROR(VLOOKUP(TRIM(E13089&amp;""),'Référentiel Articles'!$A$2:$F$634,4,FALSE),""))</f>
      </c>
      <c r="G13089" s="76">
        <f>IF($E13089="","",IFERROR(VLOOKUP(TRIM(E13089&amp;""),'Référentiel Articles'!$A$2:$F$634,5,FALSE),""))</f>
      </c>
      <c r="H13089" s="77" t="str">
        <v/>
      </c>
      <c r="I13089" s="76">
        <f>IF($E13089="","",IFERROR(VLOOKUP(TRIM(E13089&amp;""),'Référentiel Articles'!$A$2:$F$634,6,FALSE),""))</f>
      </c>
      <c r="J13089" s="78">
        <f>IF(OR($E13089="",$H13089=""),"",$H13089*$I13089)</f>
      </c>
      <c r="K13089" s="79" t="str">
        <v/>
      </c>
    </row>
    <row r="13090">
      <c r="A13090" s="81" t="str">
        <v/>
      </c>
      <c r="B13090" s="81" t="str">
        <v/>
      </c>
      <c r="C13090" s="83">
        <f>IF($E13090="","",IFERROR(VLOOKUP(TRIM(E13090&amp;""),'Référentiel Articles'!$A$2:$F$634,2,FALSE),""))</f>
      </c>
      <c r="D13090" s="83">
        <f>IF($E13090="","",IFERROR(VLOOKUP(TRIM(E13090&amp;""),'Référentiel Articles'!$A$2:$F$634,3,FALSE),""))</f>
      </c>
      <c r="E13090" s="81" t="str">
        <v/>
      </c>
      <c r="F13090" s="83">
        <f>IF($E13090="","",IFERROR(VLOOKUP(TRIM(E13090&amp;""),'Référentiel Articles'!$A$2:$F$634,4,FALSE),""))</f>
      </c>
      <c r="G13090" s="84">
        <f>IF($E13090="","",IFERROR(VLOOKUP(TRIM(E13090&amp;""),'Référentiel Articles'!$A$2:$F$634,5,FALSE),""))</f>
      </c>
      <c r="H13090" s="85" t="str">
        <v/>
      </c>
      <c r="I13090" s="84">
        <f>IF($E13090="","",IFERROR(VLOOKUP(TRIM(E13090&amp;""),'Référentiel Articles'!$A$2:$F$634,6,FALSE),""))</f>
      </c>
      <c r="J13090" s="90">
        <f>IF(OR($E13090="",$H13090=""),"",$H13090*$I13090)</f>
      </c>
      <c r="K13090" s="87" t="str">
        <v/>
      </c>
    </row>
    <row r="13091">
      <c r="A13091" s="74" t="str">
        <v/>
      </c>
      <c r="B13091" s="74" t="str">
        <v/>
      </c>
      <c r="C13091" s="75">
        <f>IF($E13091="","",IFERROR(VLOOKUP(TRIM(E13091&amp;""),'Référentiel Articles'!$A$2:$F$634,2,FALSE),""))</f>
      </c>
      <c r="D13091" s="75">
        <f>IF($E13091="","",IFERROR(VLOOKUP(TRIM(E13091&amp;""),'Référentiel Articles'!$A$2:$F$634,3,FALSE),""))</f>
      </c>
      <c r="E13091" s="74" t="str">
        <v/>
      </c>
      <c r="F13091" s="75">
        <f>IF($E13091="","",IFERROR(VLOOKUP(TRIM(E13091&amp;""),'Référentiel Articles'!$A$2:$F$634,4,FALSE),""))</f>
      </c>
      <c r="G13091" s="76">
        <f>IF($E13091="","",IFERROR(VLOOKUP(TRIM(E13091&amp;""),'Référentiel Articles'!$A$2:$F$634,5,FALSE),""))</f>
      </c>
      <c r="H13091" s="77" t="str">
        <v/>
      </c>
      <c r="I13091" s="76">
        <f>IF($E13091="","",IFERROR(VLOOKUP(TRIM(E13091&amp;""),'Référentiel Articles'!$A$2:$F$634,6,FALSE),""))</f>
      </c>
      <c r="J13091" s="78">
        <f>IF(OR($E13091="",$H13091=""),"",$H13091*$I13091)</f>
      </c>
      <c r="K13091" s="79" t="str">
        <v/>
      </c>
    </row>
    <row r="13092">
      <c r="A13092" s="81" t="str">
        <v/>
      </c>
      <c r="B13092" s="81" t="str">
        <v/>
      </c>
      <c r="C13092" s="83">
        <f>IF($E13092="","",IFERROR(VLOOKUP(TRIM(E13092&amp;""),'Référentiel Articles'!$A$2:$F$634,2,FALSE),""))</f>
      </c>
      <c r="D13092" s="83">
        <f>IF($E13092="","",IFERROR(VLOOKUP(TRIM(E13092&amp;""),'Référentiel Articles'!$A$2:$F$634,3,FALSE),""))</f>
      </c>
      <c r="E13092" s="81" t="str">
        <v/>
      </c>
      <c r="F13092" s="83">
        <f>IF($E13092="","",IFERROR(VLOOKUP(TRIM(E13092&amp;""),'Référentiel Articles'!$A$2:$F$634,4,FALSE),""))</f>
      </c>
      <c r="G13092" s="84">
        <f>IF($E13092="","",IFERROR(VLOOKUP(TRIM(E13092&amp;""),'Référentiel Articles'!$A$2:$F$634,5,FALSE),""))</f>
      </c>
      <c r="H13092" s="85" t="str">
        <v/>
      </c>
      <c r="I13092" s="84">
        <f>IF($E13092="","",IFERROR(VLOOKUP(TRIM(E13092&amp;""),'Référentiel Articles'!$A$2:$F$634,6,FALSE),""))</f>
      </c>
      <c r="J13092" s="90">
        <f>IF(OR($E13092="",$H13092=""),"",$H13092*$I13092)</f>
      </c>
      <c r="K13092" s="87" t="str">
        <v/>
      </c>
    </row>
    <row r="13093">
      <c r="A13093" s="74" t="str">
        <v/>
      </c>
      <c r="B13093" s="74" t="str">
        <v/>
      </c>
      <c r="C13093" s="75">
        <f>IF($E13093="","",IFERROR(VLOOKUP(TRIM(E13093&amp;""),'Référentiel Articles'!$A$2:$F$634,2,FALSE),""))</f>
      </c>
      <c r="D13093" s="75">
        <f>IF($E13093="","",IFERROR(VLOOKUP(TRIM(E13093&amp;""),'Référentiel Articles'!$A$2:$F$634,3,FALSE),""))</f>
      </c>
      <c r="E13093" s="74" t="str">
        <v/>
      </c>
      <c r="F13093" s="75">
        <f>IF($E13093="","",IFERROR(VLOOKUP(TRIM(E13093&amp;""),'Référentiel Articles'!$A$2:$F$634,4,FALSE),""))</f>
      </c>
      <c r="G13093" s="76">
        <f>IF($E13093="","",IFERROR(VLOOKUP(TRIM(E13093&amp;""),'Référentiel Articles'!$A$2:$F$634,5,FALSE),""))</f>
      </c>
      <c r="H13093" s="77" t="str">
        <v/>
      </c>
      <c r="I13093" s="76">
        <f>IF($E13093="","",IFERROR(VLOOKUP(TRIM(E13093&amp;""),'Référentiel Articles'!$A$2:$F$634,6,FALSE),""))</f>
      </c>
      <c r="J13093" s="78">
        <f>IF(OR($E13093="",$H13093=""),"",$H13093*$I13093)</f>
      </c>
      <c r="K13093" s="79" t="str">
        <v/>
      </c>
    </row>
    <row r="13094">
      <c r="A13094" s="81" t="str">
        <v/>
      </c>
      <c r="B13094" s="81" t="str">
        <v/>
      </c>
      <c r="C13094" s="83">
        <f>IF($E13094="","",IFERROR(VLOOKUP(TRIM(E13094&amp;""),'Référentiel Articles'!$A$2:$F$634,2,FALSE),""))</f>
      </c>
      <c r="D13094" s="83">
        <f>IF($E13094="","",IFERROR(VLOOKUP(TRIM(E13094&amp;""),'Référentiel Articles'!$A$2:$F$634,3,FALSE),""))</f>
      </c>
      <c r="E13094" s="81" t="str">
        <v/>
      </c>
      <c r="F13094" s="83">
        <f>IF($E13094="","",IFERROR(VLOOKUP(TRIM(E13094&amp;""),'Référentiel Articles'!$A$2:$F$634,4,FALSE),""))</f>
      </c>
      <c r="G13094" s="84">
        <f>IF($E13094="","",IFERROR(VLOOKUP(TRIM(E13094&amp;""),'Référentiel Articles'!$A$2:$F$634,5,FALSE),""))</f>
      </c>
      <c r="H13094" s="85" t="str">
        <v/>
      </c>
      <c r="I13094" s="84">
        <f>IF($E13094="","",IFERROR(VLOOKUP(TRIM(E13094&amp;""),'Référentiel Articles'!$A$2:$F$634,6,FALSE),""))</f>
      </c>
      <c r="J13094" s="90">
        <f>IF(OR($E13094="",$H13094=""),"",$H13094*$I13094)</f>
      </c>
      <c r="K13094" s="87" t="str">
        <v/>
      </c>
    </row>
    <row r="13095">
      <c r="A13095" s="74" t="str">
        <v/>
      </c>
      <c r="B13095" s="74" t="str">
        <v/>
      </c>
      <c r="C13095" s="75">
        <f>IF($E13095="","",IFERROR(VLOOKUP(TRIM(E13095&amp;""),'Référentiel Articles'!$A$2:$F$634,2,FALSE),""))</f>
      </c>
      <c r="D13095" s="75">
        <f>IF($E13095="","",IFERROR(VLOOKUP(TRIM(E13095&amp;""),'Référentiel Articles'!$A$2:$F$634,3,FALSE),""))</f>
      </c>
      <c r="E13095" s="74" t="str">
        <v/>
      </c>
      <c r="F13095" s="75">
        <f>IF($E13095="","",IFERROR(VLOOKUP(TRIM(E13095&amp;""),'Référentiel Articles'!$A$2:$F$634,4,FALSE),""))</f>
      </c>
      <c r="G13095" s="76">
        <f>IF($E13095="","",IFERROR(VLOOKUP(TRIM(E13095&amp;""),'Référentiel Articles'!$A$2:$F$634,5,FALSE),""))</f>
      </c>
      <c r="H13095" s="77" t="str">
        <v/>
      </c>
      <c r="I13095" s="76">
        <f>IF($E13095="","",IFERROR(VLOOKUP(TRIM(E13095&amp;""),'Référentiel Articles'!$A$2:$F$634,6,FALSE),""))</f>
      </c>
      <c r="J13095" s="78">
        <f>IF(OR($E13095="",$H13095=""),"",$H13095*$I13095)</f>
      </c>
      <c r="K13095" s="79" t="str">
        <v/>
      </c>
    </row>
    <row r="13096">
      <c r="A13096" s="81" t="str">
        <v/>
      </c>
      <c r="B13096" s="81" t="str">
        <v/>
      </c>
      <c r="C13096" s="83">
        <f>IF($E13096="","",IFERROR(VLOOKUP(TRIM(E13096&amp;""),'Référentiel Articles'!$A$2:$F$634,2,FALSE),""))</f>
      </c>
      <c r="D13096" s="83">
        <f>IF($E13096="","",IFERROR(VLOOKUP(TRIM(E13096&amp;""),'Référentiel Articles'!$A$2:$F$634,3,FALSE),""))</f>
      </c>
      <c r="E13096" s="81" t="str">
        <v/>
      </c>
      <c r="F13096" s="83">
        <f>IF($E13096="","",IFERROR(VLOOKUP(TRIM(E13096&amp;""),'Référentiel Articles'!$A$2:$F$634,4,FALSE),""))</f>
      </c>
      <c r="G13096" s="84">
        <f>IF($E13096="","",IFERROR(VLOOKUP(TRIM(E13096&amp;""),'Référentiel Articles'!$A$2:$F$634,5,FALSE),""))</f>
      </c>
      <c r="H13096" s="85" t="str">
        <v/>
      </c>
      <c r="I13096" s="84">
        <f>IF($E13096="","",IFERROR(VLOOKUP(TRIM(E13096&amp;""),'Référentiel Articles'!$A$2:$F$634,6,FALSE),""))</f>
      </c>
      <c r="J13096" s="90">
        <f>IF(OR($E13096="",$H13096=""),"",$H13096*$I13096)</f>
      </c>
      <c r="K13096" s="87" t="str">
        <v/>
      </c>
    </row>
    <row r="13097">
      <c r="A13097" s="74" t="str">
        <v/>
      </c>
      <c r="B13097" s="74" t="str">
        <v/>
      </c>
      <c r="C13097" s="75">
        <f>IF($E13097="","",IFERROR(VLOOKUP(TRIM(E13097&amp;""),'Référentiel Articles'!$A$2:$F$634,2,FALSE),""))</f>
      </c>
      <c r="D13097" s="75">
        <f>IF($E13097="","",IFERROR(VLOOKUP(TRIM(E13097&amp;""),'Référentiel Articles'!$A$2:$F$634,3,FALSE),""))</f>
      </c>
      <c r="E13097" s="74" t="str">
        <v/>
      </c>
      <c r="F13097" s="75">
        <f>IF($E13097="","",IFERROR(VLOOKUP(TRIM(E13097&amp;""),'Référentiel Articles'!$A$2:$F$634,4,FALSE),""))</f>
      </c>
      <c r="G13097" s="76">
        <f>IF($E13097="","",IFERROR(VLOOKUP(TRIM(E13097&amp;""),'Référentiel Articles'!$A$2:$F$634,5,FALSE),""))</f>
      </c>
      <c r="H13097" s="77" t="str">
        <v/>
      </c>
      <c r="I13097" s="76">
        <f>IF($E13097="","",IFERROR(VLOOKUP(TRIM(E13097&amp;""),'Référentiel Articles'!$A$2:$F$634,6,FALSE),""))</f>
      </c>
      <c r="J13097" s="78">
        <f>IF(OR($E13097="",$H13097=""),"",$H13097*$I13097)</f>
      </c>
      <c r="K13097" s="79" t="str">
        <v/>
      </c>
    </row>
    <row r="13098">
      <c r="A13098" s="81" t="str">
        <v/>
      </c>
      <c r="B13098" s="81" t="str">
        <v/>
      </c>
      <c r="C13098" s="83">
        <f>IF($E13098="","",IFERROR(VLOOKUP(TRIM(E13098&amp;""),'Référentiel Articles'!$A$2:$F$634,2,FALSE),""))</f>
      </c>
      <c r="D13098" s="83">
        <f>IF($E13098="","",IFERROR(VLOOKUP(TRIM(E13098&amp;""),'Référentiel Articles'!$A$2:$F$634,3,FALSE),""))</f>
      </c>
      <c r="E13098" s="81" t="str">
        <v/>
      </c>
      <c r="F13098" s="83">
        <f>IF($E13098="","",IFERROR(VLOOKUP(TRIM(E13098&amp;""),'Référentiel Articles'!$A$2:$F$634,4,FALSE),""))</f>
      </c>
      <c r="G13098" s="84">
        <f>IF($E13098="","",IFERROR(VLOOKUP(TRIM(E13098&amp;""),'Référentiel Articles'!$A$2:$F$634,5,FALSE),""))</f>
      </c>
      <c r="H13098" s="85" t="str">
        <v/>
      </c>
      <c r="I13098" s="84">
        <f>IF($E13098="","",IFERROR(VLOOKUP(TRIM(E13098&amp;""),'Référentiel Articles'!$A$2:$F$634,6,FALSE),""))</f>
      </c>
      <c r="J13098" s="90">
        <f>IF(OR($E13098="",$H13098=""),"",$H13098*$I13098)</f>
      </c>
      <c r="K13098" s="87" t="str">
        <v/>
      </c>
    </row>
    <row r="13099">
      <c r="A13099" s="74" t="str">
        <v/>
      </c>
      <c r="B13099" s="74" t="str">
        <v/>
      </c>
      <c r="C13099" s="75">
        <f>IF($E13099="","",IFERROR(VLOOKUP(TRIM(E13099&amp;""),'Référentiel Articles'!$A$2:$F$634,2,FALSE),""))</f>
      </c>
      <c r="D13099" s="75">
        <f>IF($E13099="","",IFERROR(VLOOKUP(TRIM(E13099&amp;""),'Référentiel Articles'!$A$2:$F$634,3,FALSE),""))</f>
      </c>
      <c r="E13099" s="74" t="str">
        <v/>
      </c>
      <c r="F13099" s="75">
        <f>IF($E13099="","",IFERROR(VLOOKUP(TRIM(E13099&amp;""),'Référentiel Articles'!$A$2:$F$634,4,FALSE),""))</f>
      </c>
      <c r="G13099" s="76">
        <f>IF($E13099="","",IFERROR(VLOOKUP(TRIM(E13099&amp;""),'Référentiel Articles'!$A$2:$F$634,5,FALSE),""))</f>
      </c>
      <c r="H13099" s="77" t="str">
        <v/>
      </c>
      <c r="I13099" s="76">
        <f>IF($E13099="","",IFERROR(VLOOKUP(TRIM(E13099&amp;""),'Référentiel Articles'!$A$2:$F$634,6,FALSE),""))</f>
      </c>
      <c r="J13099" s="78">
        <f>IF(OR($E13099="",$H13099=""),"",$H13099*$I13099)</f>
      </c>
      <c r="K13099" s="79" t="str">
        <v/>
      </c>
    </row>
    <row r="13100">
      <c r="A13100" s="81" t="str">
        <v/>
      </c>
      <c r="B13100" s="81" t="str">
        <v/>
      </c>
      <c r="C13100" s="83">
        <f>IF($E13100="","",IFERROR(VLOOKUP(TRIM(E13100&amp;""),'Référentiel Articles'!$A$2:$F$634,2,FALSE),""))</f>
      </c>
      <c r="D13100" s="83">
        <f>IF($E13100="","",IFERROR(VLOOKUP(TRIM(E13100&amp;""),'Référentiel Articles'!$A$2:$F$634,3,FALSE),""))</f>
      </c>
      <c r="E13100" s="81" t="str">
        <v/>
      </c>
      <c r="F13100" s="83">
        <f>IF($E13100="","",IFERROR(VLOOKUP(TRIM(E13100&amp;""),'Référentiel Articles'!$A$2:$F$634,4,FALSE),""))</f>
      </c>
      <c r="G13100" s="84">
        <f>IF($E13100="","",IFERROR(VLOOKUP(TRIM(E13100&amp;""),'Référentiel Articles'!$A$2:$F$634,5,FALSE),""))</f>
      </c>
      <c r="H13100" s="85" t="str">
        <v/>
      </c>
      <c r="I13100" s="84">
        <f>IF($E13100="","",IFERROR(VLOOKUP(TRIM(E13100&amp;""),'Référentiel Articles'!$A$2:$F$634,6,FALSE),""))</f>
      </c>
      <c r="J13100" s="90">
        <f>IF(OR($E13100="",$H13100=""),"",$H13100*$I13100)</f>
      </c>
      <c r="K13100" s="87" t="str">
        <v/>
      </c>
    </row>
    <row r="13101">
      <c r="A13101" s="74" t="str">
        <v/>
      </c>
      <c r="B13101" s="74" t="str">
        <v/>
      </c>
      <c r="C13101" s="75">
        <f>IF($E13101="","",IFERROR(VLOOKUP(TRIM(E13101&amp;""),'Référentiel Articles'!$A$2:$F$634,2,FALSE),""))</f>
      </c>
      <c r="D13101" s="75">
        <f>IF($E13101="","",IFERROR(VLOOKUP(TRIM(E13101&amp;""),'Référentiel Articles'!$A$2:$F$634,3,FALSE),""))</f>
      </c>
      <c r="E13101" s="74" t="str">
        <v/>
      </c>
      <c r="F13101" s="75">
        <f>IF($E13101="","",IFERROR(VLOOKUP(TRIM(E13101&amp;""),'Référentiel Articles'!$A$2:$F$634,4,FALSE),""))</f>
      </c>
      <c r="G13101" s="76">
        <f>IF($E13101="","",IFERROR(VLOOKUP(TRIM(E13101&amp;""),'Référentiel Articles'!$A$2:$F$634,5,FALSE),""))</f>
      </c>
      <c r="H13101" s="77" t="str">
        <v/>
      </c>
      <c r="I13101" s="76">
        <f>IF($E13101="","",IFERROR(VLOOKUP(TRIM(E13101&amp;""),'Référentiel Articles'!$A$2:$F$634,6,FALSE),""))</f>
      </c>
      <c r="J13101" s="78">
        <f>IF(OR($E13101="",$H13101=""),"",$H13101*$I13101)</f>
      </c>
      <c r="K13101" s="79" t="str">
        <v/>
      </c>
    </row>
    <row r="13102">
      <c r="A13102" s="81" t="str">
        <v/>
      </c>
      <c r="B13102" s="81" t="str">
        <v/>
      </c>
      <c r="C13102" s="83">
        <f>IF($E13102="","",IFERROR(VLOOKUP(TRIM(E13102&amp;""),'Référentiel Articles'!$A$2:$F$634,2,FALSE),""))</f>
      </c>
      <c r="D13102" s="83">
        <f>IF($E13102="","",IFERROR(VLOOKUP(TRIM(E13102&amp;""),'Référentiel Articles'!$A$2:$F$634,3,FALSE),""))</f>
      </c>
      <c r="E13102" s="81" t="str">
        <v/>
      </c>
      <c r="F13102" s="83">
        <f>IF($E13102="","",IFERROR(VLOOKUP(TRIM(E13102&amp;""),'Référentiel Articles'!$A$2:$F$634,4,FALSE),""))</f>
      </c>
      <c r="G13102" s="84">
        <f>IF($E13102="","",IFERROR(VLOOKUP(TRIM(E13102&amp;""),'Référentiel Articles'!$A$2:$F$634,5,FALSE),""))</f>
      </c>
      <c r="H13102" s="85" t="str">
        <v/>
      </c>
      <c r="I13102" s="84">
        <f>IF($E13102="","",IFERROR(VLOOKUP(TRIM(E13102&amp;""),'Référentiel Articles'!$A$2:$F$634,6,FALSE),""))</f>
      </c>
      <c r="J13102" s="90">
        <f>IF(OR($E13102="",$H13102=""),"",$H13102*$I13102)</f>
      </c>
      <c r="K13102" s="87" t="str">
        <v/>
      </c>
    </row>
    <row r="13103">
      <c r="A13103" s="74" t="str">
        <v/>
      </c>
      <c r="B13103" s="74" t="str">
        <v/>
      </c>
      <c r="C13103" s="75">
        <f>IF($E13103="","",IFERROR(VLOOKUP(TRIM(E13103&amp;""),'Référentiel Articles'!$A$2:$F$634,2,FALSE),""))</f>
      </c>
      <c r="D13103" s="75">
        <f>IF($E13103="","",IFERROR(VLOOKUP(TRIM(E13103&amp;""),'Référentiel Articles'!$A$2:$F$634,3,FALSE),""))</f>
      </c>
      <c r="E13103" s="74" t="str">
        <v/>
      </c>
      <c r="F13103" s="75">
        <f>IF($E13103="","",IFERROR(VLOOKUP(TRIM(E13103&amp;""),'Référentiel Articles'!$A$2:$F$634,4,FALSE),""))</f>
      </c>
      <c r="G13103" s="76">
        <f>IF($E13103="","",IFERROR(VLOOKUP(TRIM(E13103&amp;""),'Référentiel Articles'!$A$2:$F$634,5,FALSE),""))</f>
      </c>
      <c r="H13103" s="77" t="str">
        <v/>
      </c>
      <c r="I13103" s="76">
        <f>IF($E13103="","",IFERROR(VLOOKUP(TRIM(E13103&amp;""),'Référentiel Articles'!$A$2:$F$634,6,FALSE),""))</f>
      </c>
      <c r="J13103" s="78">
        <f>IF(OR($E13103="",$H13103=""),"",$H13103*$I13103)</f>
      </c>
      <c r="K13103" s="79" t="str">
        <v/>
      </c>
    </row>
    <row r="13104">
      <c r="A13104" s="81" t="str">
        <v/>
      </c>
      <c r="B13104" s="81" t="str">
        <v/>
      </c>
      <c r="C13104" s="83">
        <f>IF($E13104="","",IFERROR(VLOOKUP(TRIM(E13104&amp;""),'Référentiel Articles'!$A$2:$F$634,2,FALSE),""))</f>
      </c>
      <c r="D13104" s="83">
        <f>IF($E13104="","",IFERROR(VLOOKUP(TRIM(E13104&amp;""),'Référentiel Articles'!$A$2:$F$634,3,FALSE),""))</f>
      </c>
      <c r="E13104" s="81" t="str">
        <v/>
      </c>
      <c r="F13104" s="83">
        <f>IF($E13104="","",IFERROR(VLOOKUP(TRIM(E13104&amp;""),'Référentiel Articles'!$A$2:$F$634,4,FALSE),""))</f>
      </c>
      <c r="G13104" s="84">
        <f>IF($E13104="","",IFERROR(VLOOKUP(TRIM(E13104&amp;""),'Référentiel Articles'!$A$2:$F$634,5,FALSE),""))</f>
      </c>
      <c r="H13104" s="85" t="str">
        <v/>
      </c>
      <c r="I13104" s="84">
        <f>IF($E13104="","",IFERROR(VLOOKUP(TRIM(E13104&amp;""),'Référentiel Articles'!$A$2:$F$634,6,FALSE),""))</f>
      </c>
      <c r="J13104" s="90">
        <f>IF(OR($E13104="",$H13104=""),"",$H13104*$I13104)</f>
      </c>
      <c r="K13104" s="87" t="str">
        <v/>
      </c>
    </row>
    <row r="13105">
      <c r="A13105" s="74" t="str">
        <v/>
      </c>
      <c r="B13105" s="74" t="str">
        <v/>
      </c>
      <c r="C13105" s="75">
        <f>IF($E13105="","",IFERROR(VLOOKUP(TRIM(E13105&amp;""),'Référentiel Articles'!$A$2:$F$634,2,FALSE),""))</f>
      </c>
      <c r="D13105" s="75">
        <f>IF($E13105="","",IFERROR(VLOOKUP(TRIM(E13105&amp;""),'Référentiel Articles'!$A$2:$F$634,3,FALSE),""))</f>
      </c>
      <c r="E13105" s="74" t="str">
        <v/>
      </c>
      <c r="F13105" s="75">
        <f>IF($E13105="","",IFERROR(VLOOKUP(TRIM(E13105&amp;""),'Référentiel Articles'!$A$2:$F$634,4,FALSE),""))</f>
      </c>
      <c r="G13105" s="76">
        <f>IF($E13105="","",IFERROR(VLOOKUP(TRIM(E13105&amp;""),'Référentiel Articles'!$A$2:$F$634,5,FALSE),""))</f>
      </c>
      <c r="H13105" s="77" t="str">
        <v/>
      </c>
      <c r="I13105" s="76">
        <f>IF($E13105="","",IFERROR(VLOOKUP(TRIM(E13105&amp;""),'Référentiel Articles'!$A$2:$F$634,6,FALSE),""))</f>
      </c>
      <c r="J13105" s="78">
        <f>IF(OR($E13105="",$H13105=""),"",$H13105*$I13105)</f>
      </c>
      <c r="K13105" s="79" t="str">
        <v/>
      </c>
    </row>
    <row r="13106">
      <c r="A13106" s="81" t="str">
        <v/>
      </c>
      <c r="B13106" s="81" t="str">
        <v/>
      </c>
      <c r="C13106" s="83">
        <f>IF($E13106="","",IFERROR(VLOOKUP(TRIM(E13106&amp;""),'Référentiel Articles'!$A$2:$F$634,2,FALSE),""))</f>
      </c>
      <c r="D13106" s="83">
        <f>IF($E13106="","",IFERROR(VLOOKUP(TRIM(E13106&amp;""),'Référentiel Articles'!$A$2:$F$634,3,FALSE),""))</f>
      </c>
      <c r="E13106" s="81" t="str">
        <v/>
      </c>
      <c r="F13106" s="83">
        <f>IF($E13106="","",IFERROR(VLOOKUP(TRIM(E13106&amp;""),'Référentiel Articles'!$A$2:$F$634,4,FALSE),""))</f>
      </c>
      <c r="G13106" s="84">
        <f>IF($E13106="","",IFERROR(VLOOKUP(TRIM(E13106&amp;""),'Référentiel Articles'!$A$2:$F$634,5,FALSE),""))</f>
      </c>
      <c r="H13106" s="85" t="str">
        <v/>
      </c>
      <c r="I13106" s="84">
        <f>IF($E13106="","",IFERROR(VLOOKUP(TRIM(E13106&amp;""),'Référentiel Articles'!$A$2:$F$634,6,FALSE),""))</f>
      </c>
      <c r="J13106" s="90">
        <f>IF(OR($E13106="",$H13106=""),"",$H13106*$I13106)</f>
      </c>
      <c r="K13106" s="87" t="str">
        <v/>
      </c>
    </row>
    <row r="13107">
      <c r="A13107" s="74" t="str">
        <v/>
      </c>
      <c r="B13107" s="74" t="str">
        <v/>
      </c>
      <c r="C13107" s="75">
        <f>IF($E13107="","",IFERROR(VLOOKUP(TRIM(E13107&amp;""),'Référentiel Articles'!$A$2:$F$634,2,FALSE),""))</f>
      </c>
      <c r="D13107" s="75">
        <f>IF($E13107="","",IFERROR(VLOOKUP(TRIM(E13107&amp;""),'Référentiel Articles'!$A$2:$F$634,3,FALSE),""))</f>
      </c>
      <c r="E13107" s="74" t="str">
        <v/>
      </c>
      <c r="F13107" s="75">
        <f>IF($E13107="","",IFERROR(VLOOKUP(TRIM(E13107&amp;""),'Référentiel Articles'!$A$2:$F$634,4,FALSE),""))</f>
      </c>
      <c r="G13107" s="76">
        <f>IF($E13107="","",IFERROR(VLOOKUP(TRIM(E13107&amp;""),'Référentiel Articles'!$A$2:$F$634,5,FALSE),""))</f>
      </c>
      <c r="H13107" s="77" t="str">
        <v/>
      </c>
      <c r="I13107" s="76">
        <f>IF($E13107="","",IFERROR(VLOOKUP(TRIM(E13107&amp;""),'Référentiel Articles'!$A$2:$F$634,6,FALSE),""))</f>
      </c>
      <c r="J13107" s="78">
        <f>IF(OR($E13107="",$H13107=""),"",$H13107*$I13107)</f>
      </c>
      <c r="K13107" s="79" t="str">
        <v/>
      </c>
    </row>
    <row r="13108">
      <c r="A13108" s="81" t="str">
        <v/>
      </c>
      <c r="B13108" s="81" t="str">
        <v/>
      </c>
      <c r="C13108" s="83">
        <f>IF($E13108="","",IFERROR(VLOOKUP(TRIM(E13108&amp;""),'Référentiel Articles'!$A$2:$F$634,2,FALSE),""))</f>
      </c>
      <c r="D13108" s="83">
        <f>IF($E13108="","",IFERROR(VLOOKUP(TRIM(E13108&amp;""),'Référentiel Articles'!$A$2:$F$634,3,FALSE),""))</f>
      </c>
      <c r="E13108" s="81" t="str">
        <v/>
      </c>
      <c r="F13108" s="83">
        <f>IF($E13108="","",IFERROR(VLOOKUP(TRIM(E13108&amp;""),'Référentiel Articles'!$A$2:$F$634,4,FALSE),""))</f>
      </c>
      <c r="G13108" s="84">
        <f>IF($E13108="","",IFERROR(VLOOKUP(TRIM(E13108&amp;""),'Référentiel Articles'!$A$2:$F$634,5,FALSE),""))</f>
      </c>
      <c r="H13108" s="85" t="str">
        <v/>
      </c>
      <c r="I13108" s="84">
        <f>IF($E13108="","",IFERROR(VLOOKUP(TRIM(E13108&amp;""),'Référentiel Articles'!$A$2:$F$634,6,FALSE),""))</f>
      </c>
      <c r="J13108" s="90">
        <f>IF(OR($E13108="",$H13108=""),"",$H13108*$I13108)</f>
      </c>
      <c r="K13108" s="87" t="str">
        <v/>
      </c>
    </row>
    <row r="13109">
      <c r="A13109" s="74" t="str">
        <v/>
      </c>
      <c r="B13109" s="74" t="str">
        <v/>
      </c>
      <c r="C13109" s="75">
        <f>IF($E13109="","",IFERROR(VLOOKUP(TRIM(E13109&amp;""),'Référentiel Articles'!$A$2:$F$634,2,FALSE),""))</f>
      </c>
      <c r="D13109" s="75">
        <f>IF($E13109="","",IFERROR(VLOOKUP(TRIM(E13109&amp;""),'Référentiel Articles'!$A$2:$F$634,3,FALSE),""))</f>
      </c>
      <c r="E13109" s="74" t="str">
        <v/>
      </c>
      <c r="F13109" s="75">
        <f>IF($E13109="","",IFERROR(VLOOKUP(TRIM(E13109&amp;""),'Référentiel Articles'!$A$2:$F$634,4,FALSE),""))</f>
      </c>
      <c r="G13109" s="76">
        <f>IF($E13109="","",IFERROR(VLOOKUP(TRIM(E13109&amp;""),'Référentiel Articles'!$A$2:$F$634,5,FALSE),""))</f>
      </c>
      <c r="H13109" s="77" t="str">
        <v/>
      </c>
      <c r="I13109" s="76">
        <f>IF($E13109="","",IFERROR(VLOOKUP(TRIM(E13109&amp;""),'Référentiel Articles'!$A$2:$F$634,6,FALSE),""))</f>
      </c>
      <c r="J13109" s="78">
        <f>IF(OR($E13109="",$H13109=""),"",$H13109*$I13109)</f>
      </c>
      <c r="K13109" s="79" t="str">
        <v/>
      </c>
    </row>
    <row r="13110">
      <c r="A13110" s="81" t="str">
        <v/>
      </c>
      <c r="B13110" s="81" t="str">
        <v/>
      </c>
      <c r="C13110" s="83">
        <f>IF($E13110="","",IFERROR(VLOOKUP(TRIM(E13110&amp;""),'Référentiel Articles'!$A$2:$F$634,2,FALSE),""))</f>
      </c>
      <c r="D13110" s="83">
        <f>IF($E13110="","",IFERROR(VLOOKUP(TRIM(E13110&amp;""),'Référentiel Articles'!$A$2:$F$634,3,FALSE),""))</f>
      </c>
      <c r="E13110" s="81" t="str">
        <v/>
      </c>
      <c r="F13110" s="83">
        <f>IF($E13110="","",IFERROR(VLOOKUP(TRIM(E13110&amp;""),'Référentiel Articles'!$A$2:$F$634,4,FALSE),""))</f>
      </c>
      <c r="G13110" s="84">
        <f>IF($E13110="","",IFERROR(VLOOKUP(TRIM(E13110&amp;""),'Référentiel Articles'!$A$2:$F$634,5,FALSE),""))</f>
      </c>
      <c r="H13110" s="85" t="str">
        <v/>
      </c>
      <c r="I13110" s="84">
        <f>IF($E13110="","",IFERROR(VLOOKUP(TRIM(E13110&amp;""),'Référentiel Articles'!$A$2:$F$634,6,FALSE),""))</f>
      </c>
      <c r="J13110" s="90">
        <f>IF(OR($E13110="",$H13110=""),"",$H13110*$I13110)</f>
      </c>
      <c r="K13110" s="87" t="str">
        <v/>
      </c>
    </row>
    <row r="13111">
      <c r="A13111" s="74" t="str">
        <v/>
      </c>
      <c r="B13111" s="74" t="str">
        <v/>
      </c>
      <c r="C13111" s="75">
        <f>IF($E13111="","",IFERROR(VLOOKUP(TRIM(E13111&amp;""),'Référentiel Articles'!$A$2:$F$634,2,FALSE),""))</f>
      </c>
      <c r="D13111" s="75">
        <f>IF($E13111="","",IFERROR(VLOOKUP(TRIM(E13111&amp;""),'Référentiel Articles'!$A$2:$F$634,3,FALSE),""))</f>
      </c>
      <c r="E13111" s="74" t="str">
        <v/>
      </c>
      <c r="F13111" s="75">
        <f>IF($E13111="","",IFERROR(VLOOKUP(TRIM(E13111&amp;""),'Référentiel Articles'!$A$2:$F$634,4,FALSE),""))</f>
      </c>
      <c r="G13111" s="76">
        <f>IF($E13111="","",IFERROR(VLOOKUP(TRIM(E13111&amp;""),'Référentiel Articles'!$A$2:$F$634,5,FALSE),""))</f>
      </c>
      <c r="H13111" s="77" t="str">
        <v/>
      </c>
      <c r="I13111" s="76">
        <f>IF($E13111="","",IFERROR(VLOOKUP(TRIM(E13111&amp;""),'Référentiel Articles'!$A$2:$F$634,6,FALSE),""))</f>
      </c>
      <c r="J13111" s="78">
        <f>IF(OR($E13111="",$H13111=""),"",$H13111*$I13111)</f>
      </c>
      <c r="K13111" s="79" t="str">
        <v/>
      </c>
    </row>
    <row r="13112">
      <c r="A13112" s="81" t="str">
        <v/>
      </c>
      <c r="B13112" s="81" t="str">
        <v/>
      </c>
      <c r="C13112" s="83">
        <f>IF($E13112="","",IFERROR(VLOOKUP(TRIM(E13112&amp;""),'Référentiel Articles'!$A$2:$F$634,2,FALSE),""))</f>
      </c>
      <c r="D13112" s="83">
        <f>IF($E13112="","",IFERROR(VLOOKUP(TRIM(E13112&amp;""),'Référentiel Articles'!$A$2:$F$634,3,FALSE),""))</f>
      </c>
      <c r="E13112" s="81" t="str">
        <v/>
      </c>
      <c r="F13112" s="83">
        <f>IF($E13112="","",IFERROR(VLOOKUP(TRIM(E13112&amp;""),'Référentiel Articles'!$A$2:$F$634,4,FALSE),""))</f>
      </c>
      <c r="G13112" s="84">
        <f>IF($E13112="","",IFERROR(VLOOKUP(TRIM(E13112&amp;""),'Référentiel Articles'!$A$2:$F$634,5,FALSE),""))</f>
      </c>
      <c r="H13112" s="85" t="str">
        <v/>
      </c>
      <c r="I13112" s="84">
        <f>IF($E13112="","",IFERROR(VLOOKUP(TRIM(E13112&amp;""),'Référentiel Articles'!$A$2:$F$634,6,FALSE),""))</f>
      </c>
      <c r="J13112" s="90">
        <f>IF(OR($E13112="",$H13112=""),"",$H13112*$I13112)</f>
      </c>
      <c r="K13112" s="87" t="str">
        <v/>
      </c>
    </row>
    <row r="13113">
      <c r="A13113" s="74" t="str">
        <v/>
      </c>
      <c r="B13113" s="74" t="str">
        <v/>
      </c>
      <c r="C13113" s="75">
        <f>IF($E13113="","",IFERROR(VLOOKUP(TRIM(E13113&amp;""),'Référentiel Articles'!$A$2:$F$634,2,FALSE),""))</f>
      </c>
      <c r="D13113" s="75">
        <f>IF($E13113="","",IFERROR(VLOOKUP(TRIM(E13113&amp;""),'Référentiel Articles'!$A$2:$F$634,3,FALSE),""))</f>
      </c>
      <c r="E13113" s="74" t="str">
        <v/>
      </c>
      <c r="F13113" s="75">
        <f>IF($E13113="","",IFERROR(VLOOKUP(TRIM(E13113&amp;""),'Référentiel Articles'!$A$2:$F$634,4,FALSE),""))</f>
      </c>
      <c r="G13113" s="76">
        <f>IF($E13113="","",IFERROR(VLOOKUP(TRIM(E13113&amp;""),'Référentiel Articles'!$A$2:$F$634,5,FALSE),""))</f>
      </c>
      <c r="H13113" s="77" t="str">
        <v/>
      </c>
      <c r="I13113" s="76">
        <f>IF($E13113="","",IFERROR(VLOOKUP(TRIM(E13113&amp;""),'Référentiel Articles'!$A$2:$F$634,6,FALSE),""))</f>
      </c>
      <c r="J13113" s="78">
        <f>IF(OR($E13113="",$H13113=""),"",$H13113*$I13113)</f>
      </c>
      <c r="K13113" s="79" t="str">
        <v/>
      </c>
    </row>
    <row r="13114">
      <c r="A13114" s="81" t="str">
        <v/>
      </c>
      <c r="B13114" s="81" t="str">
        <v/>
      </c>
      <c r="C13114" s="83">
        <f>IF($E13114="","",IFERROR(VLOOKUP(TRIM(E13114&amp;""),'Référentiel Articles'!$A$2:$F$634,2,FALSE),""))</f>
      </c>
      <c r="D13114" s="83">
        <f>IF($E13114="","",IFERROR(VLOOKUP(TRIM(E13114&amp;""),'Référentiel Articles'!$A$2:$F$634,3,FALSE),""))</f>
      </c>
      <c r="E13114" s="81" t="str">
        <v/>
      </c>
      <c r="F13114" s="83">
        <f>IF($E13114="","",IFERROR(VLOOKUP(TRIM(E13114&amp;""),'Référentiel Articles'!$A$2:$F$634,4,FALSE),""))</f>
      </c>
      <c r="G13114" s="84">
        <f>IF($E13114="","",IFERROR(VLOOKUP(TRIM(E13114&amp;""),'Référentiel Articles'!$A$2:$F$634,5,FALSE),""))</f>
      </c>
      <c r="H13114" s="85" t="str">
        <v/>
      </c>
      <c r="I13114" s="84">
        <f>IF($E13114="","",IFERROR(VLOOKUP(TRIM(E13114&amp;""),'Référentiel Articles'!$A$2:$F$634,6,FALSE),""))</f>
      </c>
      <c r="J13114" s="90">
        <f>IF(OR($E13114="",$H13114=""),"",$H13114*$I13114)</f>
      </c>
      <c r="K13114" s="87" t="str">
        <v/>
      </c>
    </row>
    <row r="13115">
      <c r="A13115" s="74" t="str">
        <v/>
      </c>
      <c r="B13115" s="74" t="str">
        <v/>
      </c>
      <c r="C13115" s="75">
        <f>IF($E13115="","",IFERROR(VLOOKUP(TRIM(E13115&amp;""),'Référentiel Articles'!$A$2:$F$634,2,FALSE),""))</f>
      </c>
      <c r="D13115" s="75">
        <f>IF($E13115="","",IFERROR(VLOOKUP(TRIM(E13115&amp;""),'Référentiel Articles'!$A$2:$F$634,3,FALSE),""))</f>
      </c>
      <c r="E13115" s="74" t="str">
        <v/>
      </c>
      <c r="F13115" s="75">
        <f>IF($E13115="","",IFERROR(VLOOKUP(TRIM(E13115&amp;""),'Référentiel Articles'!$A$2:$F$634,4,FALSE),""))</f>
      </c>
      <c r="G13115" s="76">
        <f>IF($E13115="","",IFERROR(VLOOKUP(TRIM(E13115&amp;""),'Référentiel Articles'!$A$2:$F$634,5,FALSE),""))</f>
      </c>
      <c r="H13115" s="77" t="str">
        <v/>
      </c>
      <c r="I13115" s="76">
        <f>IF($E13115="","",IFERROR(VLOOKUP(TRIM(E13115&amp;""),'Référentiel Articles'!$A$2:$F$634,6,FALSE),""))</f>
      </c>
      <c r="J13115" s="78">
        <f>IF(OR($E13115="",$H13115=""),"",$H13115*$I13115)</f>
      </c>
      <c r="K13115" s="79" t="str">
        <v/>
      </c>
    </row>
    <row r="13116">
      <c r="A13116" s="81" t="str">
        <v/>
      </c>
      <c r="B13116" s="81" t="str">
        <v/>
      </c>
      <c r="C13116" s="83">
        <f>IF($E13116="","",IFERROR(VLOOKUP(TRIM(E13116&amp;""),'Référentiel Articles'!$A$2:$F$634,2,FALSE),""))</f>
      </c>
      <c r="D13116" s="83">
        <f>IF($E13116="","",IFERROR(VLOOKUP(TRIM(E13116&amp;""),'Référentiel Articles'!$A$2:$F$634,3,FALSE),""))</f>
      </c>
      <c r="E13116" s="81" t="str">
        <v/>
      </c>
      <c r="F13116" s="83">
        <f>IF($E13116="","",IFERROR(VLOOKUP(TRIM(E13116&amp;""),'Référentiel Articles'!$A$2:$F$634,4,FALSE),""))</f>
      </c>
      <c r="G13116" s="84">
        <f>IF($E13116="","",IFERROR(VLOOKUP(TRIM(E13116&amp;""),'Référentiel Articles'!$A$2:$F$634,5,FALSE),""))</f>
      </c>
      <c r="H13116" s="85" t="str">
        <v/>
      </c>
      <c r="I13116" s="84">
        <f>IF($E13116="","",IFERROR(VLOOKUP(TRIM(E13116&amp;""),'Référentiel Articles'!$A$2:$F$634,6,FALSE),""))</f>
      </c>
      <c r="J13116" s="90">
        <f>IF(OR($E13116="",$H13116=""),"",$H13116*$I13116)</f>
      </c>
      <c r="K13116" s="87" t="str">
        <v/>
      </c>
    </row>
    <row r="13117">
      <c r="A13117" s="74" t="str">
        <v/>
      </c>
      <c r="B13117" s="74" t="str">
        <v/>
      </c>
      <c r="C13117" s="75">
        <f>IF($E13117="","",IFERROR(VLOOKUP(TRIM(E13117&amp;""),'Référentiel Articles'!$A$2:$F$634,2,FALSE),""))</f>
      </c>
      <c r="D13117" s="75">
        <f>IF($E13117="","",IFERROR(VLOOKUP(TRIM(E13117&amp;""),'Référentiel Articles'!$A$2:$F$634,3,FALSE),""))</f>
      </c>
      <c r="E13117" s="74" t="str">
        <v/>
      </c>
      <c r="F13117" s="75">
        <f>IF($E13117="","",IFERROR(VLOOKUP(TRIM(E13117&amp;""),'Référentiel Articles'!$A$2:$F$634,4,FALSE),""))</f>
      </c>
      <c r="G13117" s="76">
        <f>IF($E13117="","",IFERROR(VLOOKUP(TRIM(E13117&amp;""),'Référentiel Articles'!$A$2:$F$634,5,FALSE),""))</f>
      </c>
      <c r="H13117" s="77" t="str">
        <v/>
      </c>
      <c r="I13117" s="76">
        <f>IF($E13117="","",IFERROR(VLOOKUP(TRIM(E13117&amp;""),'Référentiel Articles'!$A$2:$F$634,6,FALSE),""))</f>
      </c>
      <c r="J13117" s="78">
        <f>IF(OR($E13117="",$H13117=""),"",$H13117*$I13117)</f>
      </c>
      <c r="K13117" s="79" t="str">
        <v/>
      </c>
    </row>
    <row r="13118">
      <c r="A13118" s="81" t="str">
        <v/>
      </c>
      <c r="B13118" s="81" t="str">
        <v/>
      </c>
      <c r="C13118" s="83">
        <f>IF($E13118="","",IFERROR(VLOOKUP(TRIM(E13118&amp;""),'Référentiel Articles'!$A$2:$F$634,2,FALSE),""))</f>
      </c>
      <c r="D13118" s="83">
        <f>IF($E13118="","",IFERROR(VLOOKUP(TRIM(E13118&amp;""),'Référentiel Articles'!$A$2:$F$634,3,FALSE),""))</f>
      </c>
      <c r="E13118" s="81" t="str">
        <v/>
      </c>
      <c r="F13118" s="83">
        <f>IF($E13118="","",IFERROR(VLOOKUP(TRIM(E13118&amp;""),'Référentiel Articles'!$A$2:$F$634,4,FALSE),""))</f>
      </c>
      <c r="G13118" s="84">
        <f>IF($E13118="","",IFERROR(VLOOKUP(TRIM(E13118&amp;""),'Référentiel Articles'!$A$2:$F$634,5,FALSE),""))</f>
      </c>
      <c r="H13118" s="85" t="str">
        <v/>
      </c>
      <c r="I13118" s="84">
        <f>IF($E13118="","",IFERROR(VLOOKUP(TRIM(E13118&amp;""),'Référentiel Articles'!$A$2:$F$634,6,FALSE),""))</f>
      </c>
      <c r="J13118" s="90">
        <f>IF(OR($E13118="",$H13118=""),"",$H13118*$I13118)</f>
      </c>
      <c r="K13118" s="87" t="str">
        <v/>
      </c>
    </row>
    <row r="13119">
      <c r="A13119" s="74" t="str">
        <v/>
      </c>
      <c r="B13119" s="74" t="str">
        <v/>
      </c>
      <c r="C13119" s="75">
        <f>IF($E13119="","",IFERROR(VLOOKUP(TRIM(E13119&amp;""),'Référentiel Articles'!$A$2:$F$634,2,FALSE),""))</f>
      </c>
      <c r="D13119" s="75">
        <f>IF($E13119="","",IFERROR(VLOOKUP(TRIM(E13119&amp;""),'Référentiel Articles'!$A$2:$F$634,3,FALSE),""))</f>
      </c>
      <c r="E13119" s="74" t="str">
        <v/>
      </c>
      <c r="F13119" s="75">
        <f>IF($E13119="","",IFERROR(VLOOKUP(TRIM(E13119&amp;""),'Référentiel Articles'!$A$2:$F$634,4,FALSE),""))</f>
      </c>
      <c r="G13119" s="76">
        <f>IF($E13119="","",IFERROR(VLOOKUP(TRIM(E13119&amp;""),'Référentiel Articles'!$A$2:$F$634,5,FALSE),""))</f>
      </c>
      <c r="H13119" s="77" t="str">
        <v/>
      </c>
      <c r="I13119" s="76">
        <f>IF($E13119="","",IFERROR(VLOOKUP(TRIM(E13119&amp;""),'Référentiel Articles'!$A$2:$F$634,6,FALSE),""))</f>
      </c>
      <c r="J13119" s="78">
        <f>IF(OR($E13119="",$H13119=""),"",$H13119*$I13119)</f>
      </c>
      <c r="K13119" s="79" t="str">
        <v/>
      </c>
    </row>
    <row r="13120">
      <c r="A13120" s="81" t="str">
        <v/>
      </c>
      <c r="B13120" s="81" t="str">
        <v/>
      </c>
      <c r="C13120" s="83">
        <f>IF($E13120="","",IFERROR(VLOOKUP(TRIM(E13120&amp;""),'Référentiel Articles'!$A$2:$F$634,2,FALSE),""))</f>
      </c>
      <c r="D13120" s="83">
        <f>IF($E13120="","",IFERROR(VLOOKUP(TRIM(E13120&amp;""),'Référentiel Articles'!$A$2:$F$634,3,FALSE),""))</f>
      </c>
      <c r="E13120" s="81" t="str">
        <v/>
      </c>
      <c r="F13120" s="83">
        <f>IF($E13120="","",IFERROR(VLOOKUP(TRIM(E13120&amp;""),'Référentiel Articles'!$A$2:$F$634,4,FALSE),""))</f>
      </c>
      <c r="G13120" s="84">
        <f>IF($E13120="","",IFERROR(VLOOKUP(TRIM(E13120&amp;""),'Référentiel Articles'!$A$2:$F$634,5,FALSE),""))</f>
      </c>
      <c r="H13120" s="85" t="str">
        <v/>
      </c>
      <c r="I13120" s="84">
        <f>IF($E13120="","",IFERROR(VLOOKUP(TRIM(E13120&amp;""),'Référentiel Articles'!$A$2:$F$634,6,FALSE),""))</f>
      </c>
      <c r="J13120" s="90">
        <f>IF(OR($E13120="",$H13120=""),"",$H13120*$I13120)</f>
      </c>
      <c r="K13120" s="87" t="str">
        <v/>
      </c>
    </row>
    <row r="13121">
      <c r="A13121" s="74" t="str">
        <v/>
      </c>
      <c r="B13121" s="74" t="str">
        <v/>
      </c>
      <c r="C13121" s="75">
        <f>IF($E13121="","",IFERROR(VLOOKUP(TRIM(E13121&amp;""),'Référentiel Articles'!$A$2:$F$634,2,FALSE),""))</f>
      </c>
      <c r="D13121" s="75">
        <f>IF($E13121="","",IFERROR(VLOOKUP(TRIM(E13121&amp;""),'Référentiel Articles'!$A$2:$F$634,3,FALSE),""))</f>
      </c>
      <c r="E13121" s="74" t="str">
        <v/>
      </c>
      <c r="F13121" s="75">
        <f>IF($E13121="","",IFERROR(VLOOKUP(TRIM(E13121&amp;""),'Référentiel Articles'!$A$2:$F$634,4,FALSE),""))</f>
      </c>
      <c r="G13121" s="76">
        <f>IF($E13121="","",IFERROR(VLOOKUP(TRIM(E13121&amp;""),'Référentiel Articles'!$A$2:$F$634,5,FALSE),""))</f>
      </c>
      <c r="H13121" s="77" t="str">
        <v/>
      </c>
      <c r="I13121" s="76">
        <f>IF($E13121="","",IFERROR(VLOOKUP(TRIM(E13121&amp;""),'Référentiel Articles'!$A$2:$F$634,6,FALSE),""))</f>
      </c>
      <c r="J13121" s="78">
        <f>IF(OR($E13121="",$H13121=""),"",$H13121*$I13121)</f>
      </c>
      <c r="K13121" s="79" t="str">
        <v/>
      </c>
    </row>
    <row r="13122">
      <c r="A13122" s="81" t="str">
        <v/>
      </c>
      <c r="B13122" s="81" t="str">
        <v/>
      </c>
      <c r="C13122" s="83">
        <f>IF($E13122="","",IFERROR(VLOOKUP(TRIM(E13122&amp;""),'Référentiel Articles'!$A$2:$F$634,2,FALSE),""))</f>
      </c>
      <c r="D13122" s="83">
        <f>IF($E13122="","",IFERROR(VLOOKUP(TRIM(E13122&amp;""),'Référentiel Articles'!$A$2:$F$634,3,FALSE),""))</f>
      </c>
      <c r="E13122" s="81" t="str">
        <v/>
      </c>
      <c r="F13122" s="83">
        <f>IF($E13122="","",IFERROR(VLOOKUP(TRIM(E13122&amp;""),'Référentiel Articles'!$A$2:$F$634,4,FALSE),""))</f>
      </c>
      <c r="G13122" s="84">
        <f>IF($E13122="","",IFERROR(VLOOKUP(TRIM(E13122&amp;""),'Référentiel Articles'!$A$2:$F$634,5,FALSE),""))</f>
      </c>
      <c r="H13122" s="85" t="str">
        <v/>
      </c>
      <c r="I13122" s="84">
        <f>IF($E13122="","",IFERROR(VLOOKUP(TRIM(E13122&amp;""),'Référentiel Articles'!$A$2:$F$634,6,FALSE),""))</f>
      </c>
      <c r="J13122" s="90">
        <f>IF(OR($E13122="",$H13122=""),"",$H13122*$I13122)</f>
      </c>
      <c r="K13122" s="87" t="str">
        <v/>
      </c>
    </row>
    <row r="13123">
      <c r="A13123" s="74" t="str">
        <v/>
      </c>
      <c r="B13123" s="74" t="str">
        <v/>
      </c>
      <c r="C13123" s="75">
        <f>IF($E13123="","",IFERROR(VLOOKUP(TRIM(E13123&amp;""),'Référentiel Articles'!$A$2:$F$634,2,FALSE),""))</f>
      </c>
      <c r="D13123" s="75">
        <f>IF($E13123="","",IFERROR(VLOOKUP(TRIM(E13123&amp;""),'Référentiel Articles'!$A$2:$F$634,3,FALSE),""))</f>
      </c>
      <c r="E13123" s="74" t="str">
        <v/>
      </c>
      <c r="F13123" s="75">
        <f>IF($E13123="","",IFERROR(VLOOKUP(TRIM(E13123&amp;""),'Référentiel Articles'!$A$2:$F$634,4,FALSE),""))</f>
      </c>
      <c r="G13123" s="76">
        <f>IF($E13123="","",IFERROR(VLOOKUP(TRIM(E13123&amp;""),'Référentiel Articles'!$A$2:$F$634,5,FALSE),""))</f>
      </c>
      <c r="H13123" s="77" t="str">
        <v/>
      </c>
      <c r="I13123" s="76">
        <f>IF($E13123="","",IFERROR(VLOOKUP(TRIM(E13123&amp;""),'Référentiel Articles'!$A$2:$F$634,6,FALSE),""))</f>
      </c>
      <c r="J13123" s="78">
        <f>IF(OR($E13123="",$H13123=""),"",$H13123*$I13123)</f>
      </c>
      <c r="K13123" s="79" t="str">
        <v/>
      </c>
    </row>
    <row r="13124">
      <c r="A13124" s="81" t="str">
        <v/>
      </c>
      <c r="B13124" s="81" t="str">
        <v/>
      </c>
      <c r="C13124" s="83">
        <f>IF($E13124="","",IFERROR(VLOOKUP(TRIM(E13124&amp;""),'Référentiel Articles'!$A$2:$F$634,2,FALSE),""))</f>
      </c>
      <c r="D13124" s="83">
        <f>IF($E13124="","",IFERROR(VLOOKUP(TRIM(E13124&amp;""),'Référentiel Articles'!$A$2:$F$634,3,FALSE),""))</f>
      </c>
      <c r="E13124" s="81" t="str">
        <v/>
      </c>
      <c r="F13124" s="83">
        <f>IF($E13124="","",IFERROR(VLOOKUP(TRIM(E13124&amp;""),'Référentiel Articles'!$A$2:$F$634,4,FALSE),""))</f>
      </c>
      <c r="G13124" s="84">
        <f>IF($E13124="","",IFERROR(VLOOKUP(TRIM(E13124&amp;""),'Référentiel Articles'!$A$2:$F$634,5,FALSE),""))</f>
      </c>
      <c r="H13124" s="85" t="str">
        <v/>
      </c>
      <c r="I13124" s="84">
        <f>IF($E13124="","",IFERROR(VLOOKUP(TRIM(E13124&amp;""),'Référentiel Articles'!$A$2:$F$634,6,FALSE),""))</f>
      </c>
      <c r="J13124" s="90">
        <f>IF(OR($E13124="",$H13124=""),"",$H13124*$I13124)</f>
      </c>
      <c r="K13124" s="87" t="str">
        <v/>
      </c>
    </row>
    <row r="13125">
      <c r="A13125" s="74" t="str">
        <v/>
      </c>
      <c r="B13125" s="74" t="str">
        <v/>
      </c>
      <c r="C13125" s="75">
        <f>IF($E13125="","",IFERROR(VLOOKUP(TRIM(E13125&amp;""),'Référentiel Articles'!$A$2:$F$634,2,FALSE),""))</f>
      </c>
      <c r="D13125" s="75">
        <f>IF($E13125="","",IFERROR(VLOOKUP(TRIM(E13125&amp;""),'Référentiel Articles'!$A$2:$F$634,3,FALSE),""))</f>
      </c>
      <c r="E13125" s="74" t="str">
        <v/>
      </c>
      <c r="F13125" s="75">
        <f>IF($E13125="","",IFERROR(VLOOKUP(TRIM(E13125&amp;""),'Référentiel Articles'!$A$2:$F$634,4,FALSE),""))</f>
      </c>
      <c r="G13125" s="76">
        <f>IF($E13125="","",IFERROR(VLOOKUP(TRIM(E13125&amp;""),'Référentiel Articles'!$A$2:$F$634,5,FALSE),""))</f>
      </c>
      <c r="H13125" s="77" t="str">
        <v/>
      </c>
      <c r="I13125" s="76">
        <f>IF($E13125="","",IFERROR(VLOOKUP(TRIM(E13125&amp;""),'Référentiel Articles'!$A$2:$F$634,6,FALSE),""))</f>
      </c>
      <c r="J13125" s="78">
        <f>IF(OR($E13125="",$H13125=""),"",$H13125*$I13125)</f>
      </c>
      <c r="K13125" s="79" t="str">
        <v/>
      </c>
    </row>
    <row r="13126">
      <c r="A13126" s="81" t="str">
        <v/>
      </c>
      <c r="B13126" s="81" t="str">
        <v/>
      </c>
      <c r="C13126" s="83">
        <f>IF($E13126="","",IFERROR(VLOOKUP(TRIM(E13126&amp;""),'Référentiel Articles'!$A$2:$F$634,2,FALSE),""))</f>
      </c>
      <c r="D13126" s="83">
        <f>IF($E13126="","",IFERROR(VLOOKUP(TRIM(E13126&amp;""),'Référentiel Articles'!$A$2:$F$634,3,FALSE),""))</f>
      </c>
      <c r="E13126" s="81" t="str">
        <v/>
      </c>
      <c r="F13126" s="83">
        <f>IF($E13126="","",IFERROR(VLOOKUP(TRIM(E13126&amp;""),'Référentiel Articles'!$A$2:$F$634,4,FALSE),""))</f>
      </c>
      <c r="G13126" s="84">
        <f>IF($E13126="","",IFERROR(VLOOKUP(TRIM(E13126&amp;""),'Référentiel Articles'!$A$2:$F$634,5,FALSE),""))</f>
      </c>
      <c r="H13126" s="85" t="str">
        <v/>
      </c>
      <c r="I13126" s="84">
        <f>IF($E13126="","",IFERROR(VLOOKUP(TRIM(E13126&amp;""),'Référentiel Articles'!$A$2:$F$634,6,FALSE),""))</f>
      </c>
      <c r="J13126" s="90">
        <f>IF(OR($E13126="",$H13126=""),"",$H13126*$I13126)</f>
      </c>
      <c r="K13126" s="87" t="str">
        <v/>
      </c>
    </row>
    <row r="13127">
      <c r="A13127" s="74" t="str">
        <v/>
      </c>
      <c r="B13127" s="74" t="str">
        <v/>
      </c>
      <c r="C13127" s="75">
        <f>IF($E13127="","",IFERROR(VLOOKUP(TRIM(E13127&amp;""),'Référentiel Articles'!$A$2:$F$634,2,FALSE),""))</f>
      </c>
      <c r="D13127" s="75">
        <f>IF($E13127="","",IFERROR(VLOOKUP(TRIM(E13127&amp;""),'Référentiel Articles'!$A$2:$F$634,3,FALSE),""))</f>
      </c>
      <c r="E13127" s="74" t="str">
        <v/>
      </c>
      <c r="F13127" s="75">
        <f>IF($E13127="","",IFERROR(VLOOKUP(TRIM(E13127&amp;""),'Référentiel Articles'!$A$2:$F$634,4,FALSE),""))</f>
      </c>
      <c r="G13127" s="76">
        <f>IF($E13127="","",IFERROR(VLOOKUP(TRIM(E13127&amp;""),'Référentiel Articles'!$A$2:$F$634,5,FALSE),""))</f>
      </c>
      <c r="H13127" s="77" t="str">
        <v/>
      </c>
      <c r="I13127" s="76">
        <f>IF($E13127="","",IFERROR(VLOOKUP(TRIM(E13127&amp;""),'Référentiel Articles'!$A$2:$F$634,6,FALSE),""))</f>
      </c>
      <c r="J13127" s="78">
        <f>IF(OR($E13127="",$H13127=""),"",$H13127*$I13127)</f>
      </c>
      <c r="K13127" s="79" t="str">
        <v/>
      </c>
    </row>
    <row r="13128">
      <c r="A13128" s="81" t="str">
        <v/>
      </c>
      <c r="B13128" s="81" t="str">
        <v/>
      </c>
      <c r="C13128" s="83">
        <f>IF($E13128="","",IFERROR(VLOOKUP(TRIM(E13128&amp;""),'Référentiel Articles'!$A$2:$F$634,2,FALSE),""))</f>
      </c>
      <c r="D13128" s="83">
        <f>IF($E13128="","",IFERROR(VLOOKUP(TRIM(E13128&amp;""),'Référentiel Articles'!$A$2:$F$634,3,FALSE),""))</f>
      </c>
      <c r="E13128" s="81" t="str">
        <v/>
      </c>
      <c r="F13128" s="83">
        <f>IF($E13128="","",IFERROR(VLOOKUP(TRIM(E13128&amp;""),'Référentiel Articles'!$A$2:$F$634,4,FALSE),""))</f>
      </c>
      <c r="G13128" s="84">
        <f>IF($E13128="","",IFERROR(VLOOKUP(TRIM(E13128&amp;""),'Référentiel Articles'!$A$2:$F$634,5,FALSE),""))</f>
      </c>
      <c r="H13128" s="85" t="str">
        <v/>
      </c>
      <c r="I13128" s="84">
        <f>IF($E13128="","",IFERROR(VLOOKUP(TRIM(E13128&amp;""),'Référentiel Articles'!$A$2:$F$634,6,FALSE),""))</f>
      </c>
      <c r="J13128" s="90">
        <f>IF(OR($E13128="",$H13128=""),"",$H13128*$I13128)</f>
      </c>
      <c r="K13128" s="87" t="str">
        <v/>
      </c>
    </row>
    <row r="13129">
      <c r="A13129" s="74" t="str">
        <v/>
      </c>
      <c r="B13129" s="74" t="str">
        <v/>
      </c>
      <c r="C13129" s="75">
        <f>IF($E13129="","",IFERROR(VLOOKUP(TRIM(E13129&amp;""),'Référentiel Articles'!$A$2:$F$634,2,FALSE),""))</f>
      </c>
      <c r="D13129" s="75">
        <f>IF($E13129="","",IFERROR(VLOOKUP(TRIM(E13129&amp;""),'Référentiel Articles'!$A$2:$F$634,3,FALSE),""))</f>
      </c>
      <c r="E13129" s="74" t="str">
        <v/>
      </c>
      <c r="F13129" s="75">
        <f>IF($E13129="","",IFERROR(VLOOKUP(TRIM(E13129&amp;""),'Référentiel Articles'!$A$2:$F$634,4,FALSE),""))</f>
      </c>
      <c r="G13129" s="76">
        <f>IF($E13129="","",IFERROR(VLOOKUP(TRIM(E13129&amp;""),'Référentiel Articles'!$A$2:$F$634,5,FALSE),""))</f>
      </c>
      <c r="H13129" s="77" t="str">
        <v/>
      </c>
      <c r="I13129" s="76">
        <f>IF($E13129="","",IFERROR(VLOOKUP(TRIM(E13129&amp;""),'Référentiel Articles'!$A$2:$F$634,6,FALSE),""))</f>
      </c>
      <c r="J13129" s="78">
        <f>IF(OR($E13129="",$H13129=""),"",$H13129*$I13129)</f>
      </c>
      <c r="K13129" s="79" t="str">
        <v/>
      </c>
    </row>
    <row r="13130">
      <c r="A13130" s="81" t="str">
        <v/>
      </c>
      <c r="B13130" s="81" t="str">
        <v/>
      </c>
      <c r="C13130" s="83">
        <f>IF($E13130="","",IFERROR(VLOOKUP(TRIM(E13130&amp;""),'Référentiel Articles'!$A$2:$F$634,2,FALSE),""))</f>
      </c>
      <c r="D13130" s="83">
        <f>IF($E13130="","",IFERROR(VLOOKUP(TRIM(E13130&amp;""),'Référentiel Articles'!$A$2:$F$634,3,FALSE),""))</f>
      </c>
      <c r="E13130" s="81" t="str">
        <v/>
      </c>
      <c r="F13130" s="83">
        <f>IF($E13130="","",IFERROR(VLOOKUP(TRIM(E13130&amp;""),'Référentiel Articles'!$A$2:$F$634,4,FALSE),""))</f>
      </c>
      <c r="G13130" s="84">
        <f>IF($E13130="","",IFERROR(VLOOKUP(TRIM(E13130&amp;""),'Référentiel Articles'!$A$2:$F$634,5,FALSE),""))</f>
      </c>
      <c r="H13130" s="85" t="str">
        <v/>
      </c>
      <c r="I13130" s="84">
        <f>IF($E13130="","",IFERROR(VLOOKUP(TRIM(E13130&amp;""),'Référentiel Articles'!$A$2:$F$634,6,FALSE),""))</f>
      </c>
      <c r="J13130" s="90">
        <f>IF(OR($E13130="",$H13130=""),"",$H13130*$I13130)</f>
      </c>
      <c r="K13130" s="87" t="str">
        <v/>
      </c>
    </row>
    <row r="13131">
      <c r="A13131" s="74" t="str">
        <v/>
      </c>
      <c r="B13131" s="74" t="str">
        <v/>
      </c>
      <c r="C13131" s="75">
        <f>IF($E13131="","",IFERROR(VLOOKUP(TRIM(E13131&amp;""),'Référentiel Articles'!$A$2:$F$634,2,FALSE),""))</f>
      </c>
      <c r="D13131" s="75">
        <f>IF($E13131="","",IFERROR(VLOOKUP(TRIM(E13131&amp;""),'Référentiel Articles'!$A$2:$F$634,3,FALSE),""))</f>
      </c>
      <c r="E13131" s="74" t="str">
        <v/>
      </c>
      <c r="F13131" s="75">
        <f>IF($E13131="","",IFERROR(VLOOKUP(TRIM(E13131&amp;""),'Référentiel Articles'!$A$2:$F$634,4,FALSE),""))</f>
      </c>
      <c r="G13131" s="76">
        <f>IF($E13131="","",IFERROR(VLOOKUP(TRIM(E13131&amp;""),'Référentiel Articles'!$A$2:$F$634,5,FALSE),""))</f>
      </c>
      <c r="H13131" s="77" t="str">
        <v/>
      </c>
      <c r="I13131" s="76">
        <f>IF($E13131="","",IFERROR(VLOOKUP(TRIM(E13131&amp;""),'Référentiel Articles'!$A$2:$F$634,6,FALSE),""))</f>
      </c>
      <c r="J13131" s="78">
        <f>IF(OR($E13131="",$H13131=""),"",$H13131*$I13131)</f>
      </c>
      <c r="K13131" s="79" t="str">
        <v/>
      </c>
    </row>
    <row r="13132">
      <c r="A13132" s="81" t="str">
        <v/>
      </c>
      <c r="B13132" s="81" t="str">
        <v/>
      </c>
      <c r="C13132" s="83">
        <f>IF($E13132="","",IFERROR(VLOOKUP(TRIM(E13132&amp;""),'Référentiel Articles'!$A$2:$F$634,2,FALSE),""))</f>
      </c>
      <c r="D13132" s="83">
        <f>IF($E13132="","",IFERROR(VLOOKUP(TRIM(E13132&amp;""),'Référentiel Articles'!$A$2:$F$634,3,FALSE),""))</f>
      </c>
      <c r="E13132" s="81" t="str">
        <v/>
      </c>
      <c r="F13132" s="83">
        <f>IF($E13132="","",IFERROR(VLOOKUP(TRIM(E13132&amp;""),'Référentiel Articles'!$A$2:$F$634,4,FALSE),""))</f>
      </c>
      <c r="G13132" s="84">
        <f>IF($E13132="","",IFERROR(VLOOKUP(TRIM(E13132&amp;""),'Référentiel Articles'!$A$2:$F$634,5,FALSE),""))</f>
      </c>
      <c r="H13132" s="85" t="str">
        <v/>
      </c>
      <c r="I13132" s="84">
        <f>IF($E13132="","",IFERROR(VLOOKUP(TRIM(E13132&amp;""),'Référentiel Articles'!$A$2:$F$634,6,FALSE),""))</f>
      </c>
      <c r="J13132" s="90">
        <f>IF(OR($E13132="",$H13132=""),"",$H13132*$I13132)</f>
      </c>
      <c r="K13132" s="87" t="str">
        <v/>
      </c>
    </row>
    <row r="13133">
      <c r="A13133" s="74" t="str">
        <v/>
      </c>
      <c r="B13133" s="74" t="str">
        <v/>
      </c>
      <c r="C13133" s="75">
        <f>IF($E13133="","",IFERROR(VLOOKUP(TRIM(E13133&amp;""),'Référentiel Articles'!$A$2:$F$634,2,FALSE),""))</f>
      </c>
      <c r="D13133" s="75">
        <f>IF($E13133="","",IFERROR(VLOOKUP(TRIM(E13133&amp;""),'Référentiel Articles'!$A$2:$F$634,3,FALSE),""))</f>
      </c>
      <c r="E13133" s="74" t="str">
        <v/>
      </c>
      <c r="F13133" s="75">
        <f>IF($E13133="","",IFERROR(VLOOKUP(TRIM(E13133&amp;""),'Référentiel Articles'!$A$2:$F$634,4,FALSE),""))</f>
      </c>
      <c r="G13133" s="76">
        <f>IF($E13133="","",IFERROR(VLOOKUP(TRIM(E13133&amp;""),'Référentiel Articles'!$A$2:$F$634,5,FALSE),""))</f>
      </c>
      <c r="H13133" s="77" t="str">
        <v/>
      </c>
      <c r="I13133" s="76">
        <f>IF($E13133="","",IFERROR(VLOOKUP(TRIM(E13133&amp;""),'Référentiel Articles'!$A$2:$F$634,6,FALSE),""))</f>
      </c>
      <c r="J13133" s="78">
        <f>IF(OR($E13133="",$H13133=""),"",$H13133*$I13133)</f>
      </c>
      <c r="K13133" s="79" t="str">
        <v/>
      </c>
    </row>
    <row r="13134">
      <c r="A13134" s="81" t="str">
        <v/>
      </c>
      <c r="B13134" s="81" t="str">
        <v/>
      </c>
      <c r="C13134" s="83">
        <f>IF($E13134="","",IFERROR(VLOOKUP(TRIM(E13134&amp;""),'Référentiel Articles'!$A$2:$F$634,2,FALSE),""))</f>
      </c>
      <c r="D13134" s="83">
        <f>IF($E13134="","",IFERROR(VLOOKUP(TRIM(E13134&amp;""),'Référentiel Articles'!$A$2:$F$634,3,FALSE),""))</f>
      </c>
      <c r="E13134" s="81" t="str">
        <v/>
      </c>
      <c r="F13134" s="83">
        <f>IF($E13134="","",IFERROR(VLOOKUP(TRIM(E13134&amp;""),'Référentiel Articles'!$A$2:$F$634,4,FALSE),""))</f>
      </c>
      <c r="G13134" s="84">
        <f>IF($E13134="","",IFERROR(VLOOKUP(TRIM(E13134&amp;""),'Référentiel Articles'!$A$2:$F$634,5,FALSE),""))</f>
      </c>
      <c r="H13134" s="85" t="str">
        <v/>
      </c>
      <c r="I13134" s="84">
        <f>IF($E13134="","",IFERROR(VLOOKUP(TRIM(E13134&amp;""),'Référentiel Articles'!$A$2:$F$634,6,FALSE),""))</f>
      </c>
      <c r="J13134" s="90">
        <f>IF(OR($E13134="",$H13134=""),"",$H13134*$I13134)</f>
      </c>
      <c r="K13134" s="87" t="str">
        <v/>
      </c>
    </row>
    <row r="13135">
      <c r="A13135" s="74" t="str">
        <v/>
      </c>
      <c r="B13135" s="74" t="str">
        <v/>
      </c>
      <c r="C13135" s="75">
        <f>IF($E13135="","",IFERROR(VLOOKUP(TRIM(E13135&amp;""),'Référentiel Articles'!$A$2:$F$634,2,FALSE),""))</f>
      </c>
      <c r="D13135" s="75">
        <f>IF($E13135="","",IFERROR(VLOOKUP(TRIM(E13135&amp;""),'Référentiel Articles'!$A$2:$F$634,3,FALSE),""))</f>
      </c>
      <c r="E13135" s="74" t="str">
        <v/>
      </c>
      <c r="F13135" s="75">
        <f>IF($E13135="","",IFERROR(VLOOKUP(TRIM(E13135&amp;""),'Référentiel Articles'!$A$2:$F$634,4,FALSE),""))</f>
      </c>
      <c r="G13135" s="76">
        <f>IF($E13135="","",IFERROR(VLOOKUP(TRIM(E13135&amp;""),'Référentiel Articles'!$A$2:$F$634,5,FALSE),""))</f>
      </c>
      <c r="H13135" s="77" t="str">
        <v/>
      </c>
      <c r="I13135" s="76">
        <f>IF($E13135="","",IFERROR(VLOOKUP(TRIM(E13135&amp;""),'Référentiel Articles'!$A$2:$F$634,6,FALSE),""))</f>
      </c>
      <c r="J13135" s="78">
        <f>IF(OR($E13135="",$H13135=""),"",$H13135*$I13135)</f>
      </c>
      <c r="K13135" s="79" t="str">
        <v/>
      </c>
    </row>
    <row r="13136">
      <c r="A13136" s="81" t="str">
        <v/>
      </c>
      <c r="B13136" s="81" t="str">
        <v/>
      </c>
      <c r="C13136" s="83">
        <f>IF($E13136="","",IFERROR(VLOOKUP(TRIM(E13136&amp;""),'Référentiel Articles'!$A$2:$F$634,2,FALSE),""))</f>
      </c>
      <c r="D13136" s="83">
        <f>IF($E13136="","",IFERROR(VLOOKUP(TRIM(E13136&amp;""),'Référentiel Articles'!$A$2:$F$634,3,FALSE),""))</f>
      </c>
      <c r="E13136" s="81" t="str">
        <v/>
      </c>
      <c r="F13136" s="83">
        <f>IF($E13136="","",IFERROR(VLOOKUP(TRIM(E13136&amp;""),'Référentiel Articles'!$A$2:$F$634,4,FALSE),""))</f>
      </c>
      <c r="G13136" s="84">
        <f>IF($E13136="","",IFERROR(VLOOKUP(TRIM(E13136&amp;""),'Référentiel Articles'!$A$2:$F$634,5,FALSE),""))</f>
      </c>
      <c r="H13136" s="85" t="str">
        <v/>
      </c>
      <c r="I13136" s="84">
        <f>IF($E13136="","",IFERROR(VLOOKUP(TRIM(E13136&amp;""),'Référentiel Articles'!$A$2:$F$634,6,FALSE),""))</f>
      </c>
      <c r="J13136" s="90">
        <f>IF(OR($E13136="",$H13136=""),"",$H13136*$I13136)</f>
      </c>
      <c r="K13136" s="87" t="str">
        <v/>
      </c>
    </row>
    <row r="13137">
      <c r="A13137" s="74" t="str">
        <v/>
      </c>
      <c r="B13137" s="74" t="str">
        <v/>
      </c>
      <c r="C13137" s="75">
        <f>IF($E13137="","",IFERROR(VLOOKUP(TRIM(E13137&amp;""),'Référentiel Articles'!$A$2:$F$634,2,FALSE),""))</f>
      </c>
      <c r="D13137" s="75">
        <f>IF($E13137="","",IFERROR(VLOOKUP(TRIM(E13137&amp;""),'Référentiel Articles'!$A$2:$F$634,3,FALSE),""))</f>
      </c>
      <c r="E13137" s="74" t="str">
        <v/>
      </c>
      <c r="F13137" s="75">
        <f>IF($E13137="","",IFERROR(VLOOKUP(TRIM(E13137&amp;""),'Référentiel Articles'!$A$2:$F$634,4,FALSE),""))</f>
      </c>
      <c r="G13137" s="76">
        <f>IF($E13137="","",IFERROR(VLOOKUP(TRIM(E13137&amp;""),'Référentiel Articles'!$A$2:$F$634,5,FALSE),""))</f>
      </c>
      <c r="H13137" s="77" t="str">
        <v/>
      </c>
      <c r="I13137" s="76">
        <f>IF($E13137="","",IFERROR(VLOOKUP(TRIM(E13137&amp;""),'Référentiel Articles'!$A$2:$F$634,6,FALSE),""))</f>
      </c>
      <c r="J13137" s="78">
        <f>IF(OR($E13137="",$H13137=""),"",$H13137*$I13137)</f>
      </c>
      <c r="K13137" s="79" t="str">
        <v/>
      </c>
    </row>
    <row r="13138">
      <c r="A13138" s="81" t="str">
        <v/>
      </c>
      <c r="B13138" s="81" t="str">
        <v/>
      </c>
      <c r="C13138" s="83">
        <f>IF($E13138="","",IFERROR(VLOOKUP(TRIM(E13138&amp;""),'Référentiel Articles'!$A$2:$F$634,2,FALSE),""))</f>
      </c>
      <c r="D13138" s="83">
        <f>IF($E13138="","",IFERROR(VLOOKUP(TRIM(E13138&amp;""),'Référentiel Articles'!$A$2:$F$634,3,FALSE),""))</f>
      </c>
      <c r="E13138" s="81" t="str">
        <v/>
      </c>
      <c r="F13138" s="83">
        <f>IF($E13138="","",IFERROR(VLOOKUP(TRIM(E13138&amp;""),'Référentiel Articles'!$A$2:$F$634,4,FALSE),""))</f>
      </c>
      <c r="G13138" s="84">
        <f>IF($E13138="","",IFERROR(VLOOKUP(TRIM(E13138&amp;""),'Référentiel Articles'!$A$2:$F$634,5,FALSE),""))</f>
      </c>
      <c r="H13138" s="85" t="str">
        <v/>
      </c>
      <c r="I13138" s="84">
        <f>IF($E13138="","",IFERROR(VLOOKUP(TRIM(E13138&amp;""),'Référentiel Articles'!$A$2:$F$634,6,FALSE),""))</f>
      </c>
      <c r="J13138" s="90">
        <f>IF(OR($E13138="",$H13138=""),"",$H13138*$I13138)</f>
      </c>
      <c r="K13138" s="87" t="str">
        <v/>
      </c>
    </row>
    <row r="13139">
      <c r="A13139" s="74" t="str">
        <v/>
      </c>
      <c r="B13139" s="74" t="str">
        <v/>
      </c>
      <c r="C13139" s="75">
        <f>IF($E13139="","",IFERROR(VLOOKUP(TRIM(E13139&amp;""),'Référentiel Articles'!$A$2:$F$634,2,FALSE),""))</f>
      </c>
      <c r="D13139" s="75">
        <f>IF($E13139="","",IFERROR(VLOOKUP(TRIM(E13139&amp;""),'Référentiel Articles'!$A$2:$F$634,3,FALSE),""))</f>
      </c>
      <c r="E13139" s="74" t="str">
        <v/>
      </c>
      <c r="F13139" s="75">
        <f>IF($E13139="","",IFERROR(VLOOKUP(TRIM(E13139&amp;""),'Référentiel Articles'!$A$2:$F$634,4,FALSE),""))</f>
      </c>
      <c r="G13139" s="76">
        <f>IF($E13139="","",IFERROR(VLOOKUP(TRIM(E13139&amp;""),'Référentiel Articles'!$A$2:$F$634,5,FALSE),""))</f>
      </c>
      <c r="H13139" s="77" t="str">
        <v/>
      </c>
      <c r="I13139" s="76">
        <f>IF($E13139="","",IFERROR(VLOOKUP(TRIM(E13139&amp;""),'Référentiel Articles'!$A$2:$F$634,6,FALSE),""))</f>
      </c>
      <c r="J13139" s="78">
        <f>IF(OR($E13139="",$H13139=""),"",$H13139*$I13139)</f>
      </c>
      <c r="K13139" s="79" t="str">
        <v/>
      </c>
    </row>
    <row r="13140">
      <c r="A13140" s="81" t="str">
        <v/>
      </c>
      <c r="B13140" s="81" t="str">
        <v/>
      </c>
      <c r="C13140" s="83">
        <f>IF($E13140="","",IFERROR(VLOOKUP(TRIM(E13140&amp;""),'Référentiel Articles'!$A$2:$F$634,2,FALSE),""))</f>
      </c>
      <c r="D13140" s="83">
        <f>IF($E13140="","",IFERROR(VLOOKUP(TRIM(E13140&amp;""),'Référentiel Articles'!$A$2:$F$634,3,FALSE),""))</f>
      </c>
      <c r="E13140" s="81" t="str">
        <v/>
      </c>
      <c r="F13140" s="83">
        <f>IF($E13140="","",IFERROR(VLOOKUP(TRIM(E13140&amp;""),'Référentiel Articles'!$A$2:$F$634,4,FALSE),""))</f>
      </c>
      <c r="G13140" s="84">
        <f>IF($E13140="","",IFERROR(VLOOKUP(TRIM(E13140&amp;""),'Référentiel Articles'!$A$2:$F$634,5,FALSE),""))</f>
      </c>
      <c r="H13140" s="85" t="str">
        <v/>
      </c>
      <c r="I13140" s="84">
        <f>IF($E13140="","",IFERROR(VLOOKUP(TRIM(E13140&amp;""),'Référentiel Articles'!$A$2:$F$634,6,FALSE),""))</f>
      </c>
      <c r="J13140" s="90">
        <f>IF(OR($E13140="",$H13140=""),"",$H13140*$I13140)</f>
      </c>
      <c r="K13140" s="87" t="str">
        <v/>
      </c>
    </row>
    <row r="13141">
      <c r="A13141" s="74" t="str">
        <v/>
      </c>
      <c r="B13141" s="74" t="str">
        <v/>
      </c>
      <c r="C13141" s="75">
        <f>IF($E13141="","",IFERROR(VLOOKUP(TRIM(E13141&amp;""),'Référentiel Articles'!$A$2:$F$634,2,FALSE),""))</f>
      </c>
      <c r="D13141" s="75">
        <f>IF($E13141="","",IFERROR(VLOOKUP(TRIM(E13141&amp;""),'Référentiel Articles'!$A$2:$F$634,3,FALSE),""))</f>
      </c>
      <c r="E13141" s="74" t="str">
        <v/>
      </c>
      <c r="F13141" s="75">
        <f>IF($E13141="","",IFERROR(VLOOKUP(TRIM(E13141&amp;""),'Référentiel Articles'!$A$2:$F$634,4,FALSE),""))</f>
      </c>
      <c r="G13141" s="76">
        <f>IF($E13141="","",IFERROR(VLOOKUP(TRIM(E13141&amp;""),'Référentiel Articles'!$A$2:$F$634,5,FALSE),""))</f>
      </c>
      <c r="H13141" s="77" t="str">
        <v/>
      </c>
      <c r="I13141" s="76">
        <f>IF($E13141="","",IFERROR(VLOOKUP(TRIM(E13141&amp;""),'Référentiel Articles'!$A$2:$F$634,6,FALSE),""))</f>
      </c>
      <c r="J13141" s="78">
        <f>IF(OR($E13141="",$H13141=""),"",$H13141*$I13141)</f>
      </c>
      <c r="K13141" s="79" t="str">
        <v/>
      </c>
    </row>
    <row r="13142">
      <c r="A13142" s="81" t="str">
        <v/>
      </c>
      <c r="B13142" s="81" t="str">
        <v/>
      </c>
      <c r="C13142" s="83">
        <f>IF($E13142="","",IFERROR(VLOOKUP(TRIM(E13142&amp;""),'Référentiel Articles'!$A$2:$F$634,2,FALSE),""))</f>
      </c>
      <c r="D13142" s="83">
        <f>IF($E13142="","",IFERROR(VLOOKUP(TRIM(E13142&amp;""),'Référentiel Articles'!$A$2:$F$634,3,FALSE),""))</f>
      </c>
      <c r="E13142" s="81" t="str">
        <v/>
      </c>
      <c r="F13142" s="83">
        <f>IF($E13142="","",IFERROR(VLOOKUP(TRIM(E13142&amp;""),'Référentiel Articles'!$A$2:$F$634,4,FALSE),""))</f>
      </c>
      <c r="G13142" s="84">
        <f>IF($E13142="","",IFERROR(VLOOKUP(TRIM(E13142&amp;""),'Référentiel Articles'!$A$2:$F$634,5,FALSE),""))</f>
      </c>
      <c r="H13142" s="85" t="str">
        <v/>
      </c>
      <c r="I13142" s="84">
        <f>IF($E13142="","",IFERROR(VLOOKUP(TRIM(E13142&amp;""),'Référentiel Articles'!$A$2:$F$634,6,FALSE),""))</f>
      </c>
      <c r="J13142" s="90">
        <f>IF(OR($E13142="",$H13142=""),"",$H13142*$I13142)</f>
      </c>
      <c r="K13142" s="87" t="str">
        <v/>
      </c>
    </row>
    <row r="13143">
      <c r="A13143" s="74" t="str">
        <v/>
      </c>
      <c r="B13143" s="74" t="str">
        <v/>
      </c>
      <c r="C13143" s="75">
        <f>IF($E13143="","",IFERROR(VLOOKUP(TRIM(E13143&amp;""),'Référentiel Articles'!$A$2:$F$634,2,FALSE),""))</f>
      </c>
      <c r="D13143" s="75">
        <f>IF($E13143="","",IFERROR(VLOOKUP(TRIM(E13143&amp;""),'Référentiel Articles'!$A$2:$F$634,3,FALSE),""))</f>
      </c>
      <c r="E13143" s="74" t="str">
        <v/>
      </c>
      <c r="F13143" s="75">
        <f>IF($E13143="","",IFERROR(VLOOKUP(TRIM(E13143&amp;""),'Référentiel Articles'!$A$2:$F$634,4,FALSE),""))</f>
      </c>
      <c r="G13143" s="76">
        <f>IF($E13143="","",IFERROR(VLOOKUP(TRIM(E13143&amp;""),'Référentiel Articles'!$A$2:$F$634,5,FALSE),""))</f>
      </c>
      <c r="H13143" s="77" t="str">
        <v/>
      </c>
      <c r="I13143" s="76">
        <f>IF($E13143="","",IFERROR(VLOOKUP(TRIM(E13143&amp;""),'Référentiel Articles'!$A$2:$F$634,6,FALSE),""))</f>
      </c>
      <c r="J13143" s="78">
        <f>IF(OR($E13143="",$H13143=""),"",$H13143*$I13143)</f>
      </c>
      <c r="K13143" s="79" t="str">
        <v/>
      </c>
    </row>
    <row r="13144">
      <c r="A13144" s="81" t="str">
        <v/>
      </c>
      <c r="B13144" s="81" t="str">
        <v/>
      </c>
      <c r="C13144" s="83">
        <f>IF($E13144="","",IFERROR(VLOOKUP(TRIM(E13144&amp;""),'Référentiel Articles'!$A$2:$F$634,2,FALSE),""))</f>
      </c>
      <c r="D13144" s="83">
        <f>IF($E13144="","",IFERROR(VLOOKUP(TRIM(E13144&amp;""),'Référentiel Articles'!$A$2:$F$634,3,FALSE),""))</f>
      </c>
      <c r="E13144" s="81" t="str">
        <v/>
      </c>
      <c r="F13144" s="83">
        <f>IF($E13144="","",IFERROR(VLOOKUP(TRIM(E13144&amp;""),'Référentiel Articles'!$A$2:$F$634,4,FALSE),""))</f>
      </c>
      <c r="G13144" s="84">
        <f>IF($E13144="","",IFERROR(VLOOKUP(TRIM(E13144&amp;""),'Référentiel Articles'!$A$2:$F$634,5,FALSE),""))</f>
      </c>
      <c r="H13144" s="85" t="str">
        <v/>
      </c>
      <c r="I13144" s="84">
        <f>IF($E13144="","",IFERROR(VLOOKUP(TRIM(E13144&amp;""),'Référentiel Articles'!$A$2:$F$634,6,FALSE),""))</f>
      </c>
      <c r="J13144" s="90">
        <f>IF(OR($E13144="",$H13144=""),"",$H13144*$I13144)</f>
      </c>
      <c r="K13144" s="87" t="str">
        <v/>
      </c>
    </row>
    <row r="13145">
      <c r="A13145" s="74" t="str">
        <v/>
      </c>
      <c r="B13145" s="74" t="str">
        <v/>
      </c>
      <c r="C13145" s="75">
        <f>IF($E13145="","",IFERROR(VLOOKUP(TRIM(E13145&amp;""),'Référentiel Articles'!$A$2:$F$634,2,FALSE),""))</f>
      </c>
      <c r="D13145" s="75">
        <f>IF($E13145="","",IFERROR(VLOOKUP(TRIM(E13145&amp;""),'Référentiel Articles'!$A$2:$F$634,3,FALSE),""))</f>
      </c>
      <c r="E13145" s="74" t="str">
        <v/>
      </c>
      <c r="F13145" s="75">
        <f>IF($E13145="","",IFERROR(VLOOKUP(TRIM(E13145&amp;""),'Référentiel Articles'!$A$2:$F$634,4,FALSE),""))</f>
      </c>
      <c r="G13145" s="76">
        <f>IF($E13145="","",IFERROR(VLOOKUP(TRIM(E13145&amp;""),'Référentiel Articles'!$A$2:$F$634,5,FALSE),""))</f>
      </c>
      <c r="H13145" s="77" t="str">
        <v/>
      </c>
      <c r="I13145" s="76">
        <f>IF($E13145="","",IFERROR(VLOOKUP(TRIM(E13145&amp;""),'Référentiel Articles'!$A$2:$F$634,6,FALSE),""))</f>
      </c>
      <c r="J13145" s="78">
        <f>IF(OR($E13145="",$H13145=""),"",$H13145*$I13145)</f>
      </c>
      <c r="K13145" s="79" t="str">
        <v/>
      </c>
    </row>
    <row r="13146">
      <c r="A13146" s="81" t="str">
        <v/>
      </c>
      <c r="B13146" s="81" t="str">
        <v/>
      </c>
      <c r="C13146" s="83">
        <f>IF($E13146="","",IFERROR(VLOOKUP(TRIM(E13146&amp;""),'Référentiel Articles'!$A$2:$F$634,2,FALSE),""))</f>
      </c>
      <c r="D13146" s="83">
        <f>IF($E13146="","",IFERROR(VLOOKUP(TRIM(E13146&amp;""),'Référentiel Articles'!$A$2:$F$634,3,FALSE),""))</f>
      </c>
      <c r="E13146" s="81" t="str">
        <v/>
      </c>
      <c r="F13146" s="83">
        <f>IF($E13146="","",IFERROR(VLOOKUP(TRIM(E13146&amp;""),'Référentiel Articles'!$A$2:$F$634,4,FALSE),""))</f>
      </c>
      <c r="G13146" s="84">
        <f>IF($E13146="","",IFERROR(VLOOKUP(TRIM(E13146&amp;""),'Référentiel Articles'!$A$2:$F$634,5,FALSE),""))</f>
      </c>
      <c r="H13146" s="85" t="str">
        <v/>
      </c>
      <c r="I13146" s="84">
        <f>IF($E13146="","",IFERROR(VLOOKUP(TRIM(E13146&amp;""),'Référentiel Articles'!$A$2:$F$634,6,FALSE),""))</f>
      </c>
      <c r="J13146" s="90">
        <f>IF(OR($E13146="",$H13146=""),"",$H13146*$I13146)</f>
      </c>
      <c r="K13146" s="87" t="str">
        <v/>
      </c>
    </row>
    <row r="13147">
      <c r="A13147" s="74" t="str">
        <v/>
      </c>
      <c r="B13147" s="74" t="str">
        <v/>
      </c>
      <c r="C13147" s="75">
        <f>IF($E13147="","",IFERROR(VLOOKUP(TRIM(E13147&amp;""),'Référentiel Articles'!$A$2:$F$634,2,FALSE),""))</f>
      </c>
      <c r="D13147" s="75">
        <f>IF($E13147="","",IFERROR(VLOOKUP(TRIM(E13147&amp;""),'Référentiel Articles'!$A$2:$F$634,3,FALSE),""))</f>
      </c>
      <c r="E13147" s="74" t="str">
        <v/>
      </c>
      <c r="F13147" s="75">
        <f>IF($E13147="","",IFERROR(VLOOKUP(TRIM(E13147&amp;""),'Référentiel Articles'!$A$2:$F$634,4,FALSE),""))</f>
      </c>
      <c r="G13147" s="76">
        <f>IF($E13147="","",IFERROR(VLOOKUP(TRIM(E13147&amp;""),'Référentiel Articles'!$A$2:$F$634,5,FALSE),""))</f>
      </c>
      <c r="H13147" s="77" t="str">
        <v/>
      </c>
      <c r="I13147" s="76">
        <f>IF($E13147="","",IFERROR(VLOOKUP(TRIM(E13147&amp;""),'Référentiel Articles'!$A$2:$F$634,6,FALSE),""))</f>
      </c>
      <c r="J13147" s="78">
        <f>IF(OR($E13147="",$H13147=""),"",$H13147*$I13147)</f>
      </c>
      <c r="K13147" s="79" t="str">
        <v/>
      </c>
    </row>
    <row r="13148">
      <c r="A13148" s="81" t="str">
        <v/>
      </c>
      <c r="B13148" s="81" t="str">
        <v/>
      </c>
      <c r="C13148" s="83">
        <f>IF($E13148="","",IFERROR(VLOOKUP(TRIM(E13148&amp;""),'Référentiel Articles'!$A$2:$F$634,2,FALSE),""))</f>
      </c>
      <c r="D13148" s="83">
        <f>IF($E13148="","",IFERROR(VLOOKUP(TRIM(E13148&amp;""),'Référentiel Articles'!$A$2:$F$634,3,FALSE),""))</f>
      </c>
      <c r="E13148" s="81" t="str">
        <v/>
      </c>
      <c r="F13148" s="83">
        <f>IF($E13148="","",IFERROR(VLOOKUP(TRIM(E13148&amp;""),'Référentiel Articles'!$A$2:$F$634,4,FALSE),""))</f>
      </c>
      <c r="G13148" s="84">
        <f>IF($E13148="","",IFERROR(VLOOKUP(TRIM(E13148&amp;""),'Référentiel Articles'!$A$2:$F$634,5,FALSE),""))</f>
      </c>
      <c r="H13148" s="85" t="str">
        <v/>
      </c>
      <c r="I13148" s="84">
        <f>IF($E13148="","",IFERROR(VLOOKUP(TRIM(E13148&amp;""),'Référentiel Articles'!$A$2:$F$634,6,FALSE),""))</f>
      </c>
      <c r="J13148" s="90">
        <f>IF(OR($E13148="",$H13148=""),"",$H13148*$I13148)</f>
      </c>
      <c r="K13148" s="87" t="str">
        <v/>
      </c>
    </row>
    <row r="13149">
      <c r="A13149" s="74" t="str">
        <v/>
      </c>
      <c r="B13149" s="74" t="str">
        <v/>
      </c>
      <c r="C13149" s="75">
        <f>IF($E13149="","",IFERROR(VLOOKUP(TRIM(E13149&amp;""),'Référentiel Articles'!$A$2:$F$634,2,FALSE),""))</f>
      </c>
      <c r="D13149" s="75">
        <f>IF($E13149="","",IFERROR(VLOOKUP(TRIM(E13149&amp;""),'Référentiel Articles'!$A$2:$F$634,3,FALSE),""))</f>
      </c>
      <c r="E13149" s="74" t="str">
        <v/>
      </c>
      <c r="F13149" s="75">
        <f>IF($E13149="","",IFERROR(VLOOKUP(TRIM(E13149&amp;""),'Référentiel Articles'!$A$2:$F$634,4,FALSE),""))</f>
      </c>
      <c r="G13149" s="76">
        <f>IF($E13149="","",IFERROR(VLOOKUP(TRIM(E13149&amp;""),'Référentiel Articles'!$A$2:$F$634,5,FALSE),""))</f>
      </c>
      <c r="H13149" s="77" t="str">
        <v/>
      </c>
      <c r="I13149" s="76">
        <f>IF($E13149="","",IFERROR(VLOOKUP(TRIM(E13149&amp;""),'Référentiel Articles'!$A$2:$F$634,6,FALSE),""))</f>
      </c>
      <c r="J13149" s="78">
        <f>IF(OR($E13149="",$H13149=""),"",$H13149*$I13149)</f>
      </c>
      <c r="K13149" s="79" t="str">
        <v/>
      </c>
    </row>
    <row r="13150">
      <c r="A13150" s="81" t="str">
        <v/>
      </c>
      <c r="B13150" s="81" t="str">
        <v/>
      </c>
      <c r="C13150" s="83">
        <f>IF($E13150="","",IFERROR(VLOOKUP(TRIM(E13150&amp;""),'Référentiel Articles'!$A$2:$F$634,2,FALSE),""))</f>
      </c>
      <c r="D13150" s="83">
        <f>IF($E13150="","",IFERROR(VLOOKUP(TRIM(E13150&amp;""),'Référentiel Articles'!$A$2:$F$634,3,FALSE),""))</f>
      </c>
      <c r="E13150" s="81" t="str">
        <v/>
      </c>
      <c r="F13150" s="83">
        <f>IF($E13150="","",IFERROR(VLOOKUP(TRIM(E13150&amp;""),'Référentiel Articles'!$A$2:$F$634,4,FALSE),""))</f>
      </c>
      <c r="G13150" s="84">
        <f>IF($E13150="","",IFERROR(VLOOKUP(TRIM(E13150&amp;""),'Référentiel Articles'!$A$2:$F$634,5,FALSE),""))</f>
      </c>
      <c r="H13150" s="85" t="str">
        <v/>
      </c>
      <c r="I13150" s="84">
        <f>IF($E13150="","",IFERROR(VLOOKUP(TRIM(E13150&amp;""),'Référentiel Articles'!$A$2:$F$634,6,FALSE),""))</f>
      </c>
      <c r="J13150" s="90">
        <f>IF(OR($E13150="",$H13150=""),"",$H13150*$I13150)</f>
      </c>
      <c r="K13150" s="87" t="str">
        <v/>
      </c>
    </row>
    <row r="13151">
      <c r="A13151" s="74" t="str">
        <v/>
      </c>
      <c r="B13151" s="74" t="str">
        <v/>
      </c>
      <c r="C13151" s="75">
        <f>IF($E13151="","",IFERROR(VLOOKUP(TRIM(E13151&amp;""),'Référentiel Articles'!$A$2:$F$634,2,FALSE),""))</f>
      </c>
      <c r="D13151" s="75">
        <f>IF($E13151="","",IFERROR(VLOOKUP(TRIM(E13151&amp;""),'Référentiel Articles'!$A$2:$F$634,3,FALSE),""))</f>
      </c>
      <c r="E13151" s="74" t="str">
        <v/>
      </c>
      <c r="F13151" s="75">
        <f>IF($E13151="","",IFERROR(VLOOKUP(TRIM(E13151&amp;""),'Référentiel Articles'!$A$2:$F$634,4,FALSE),""))</f>
      </c>
      <c r="G13151" s="76">
        <f>IF($E13151="","",IFERROR(VLOOKUP(TRIM(E13151&amp;""),'Référentiel Articles'!$A$2:$F$634,5,FALSE),""))</f>
      </c>
      <c r="H13151" s="77" t="str">
        <v/>
      </c>
      <c r="I13151" s="76">
        <f>IF($E13151="","",IFERROR(VLOOKUP(TRIM(E13151&amp;""),'Référentiel Articles'!$A$2:$F$634,6,FALSE),""))</f>
      </c>
      <c r="J13151" s="78">
        <f>IF(OR($E13151="",$H13151=""),"",$H13151*$I13151)</f>
      </c>
      <c r="K13151" s="79" t="str">
        <v/>
      </c>
    </row>
    <row r="13152">
      <c r="A13152" s="81" t="str">
        <v/>
      </c>
      <c r="B13152" s="81" t="str">
        <v/>
      </c>
      <c r="C13152" s="83">
        <f>IF($E13152="","",IFERROR(VLOOKUP(TRIM(E13152&amp;""),'Référentiel Articles'!$A$2:$F$634,2,FALSE),""))</f>
      </c>
      <c r="D13152" s="83">
        <f>IF($E13152="","",IFERROR(VLOOKUP(TRIM(E13152&amp;""),'Référentiel Articles'!$A$2:$F$634,3,FALSE),""))</f>
      </c>
      <c r="E13152" s="81" t="str">
        <v/>
      </c>
      <c r="F13152" s="83">
        <f>IF($E13152="","",IFERROR(VLOOKUP(TRIM(E13152&amp;""),'Référentiel Articles'!$A$2:$F$634,4,FALSE),""))</f>
      </c>
      <c r="G13152" s="84">
        <f>IF($E13152="","",IFERROR(VLOOKUP(TRIM(E13152&amp;""),'Référentiel Articles'!$A$2:$F$634,5,FALSE),""))</f>
      </c>
      <c r="H13152" s="85" t="str">
        <v/>
      </c>
      <c r="I13152" s="84">
        <f>IF($E13152="","",IFERROR(VLOOKUP(TRIM(E13152&amp;""),'Référentiel Articles'!$A$2:$F$634,6,FALSE),""))</f>
      </c>
      <c r="J13152" s="90">
        <f>IF(OR($E13152="",$H13152=""),"",$H13152*$I13152)</f>
      </c>
      <c r="K13152" s="87" t="str">
        <v/>
      </c>
    </row>
    <row r="13153">
      <c r="A13153" s="74" t="str">
        <v/>
      </c>
      <c r="B13153" s="74" t="str">
        <v/>
      </c>
      <c r="C13153" s="75">
        <f>IF($E13153="","",IFERROR(VLOOKUP(TRIM(E13153&amp;""),'Référentiel Articles'!$A$2:$F$634,2,FALSE),""))</f>
      </c>
      <c r="D13153" s="75">
        <f>IF($E13153="","",IFERROR(VLOOKUP(TRIM(E13153&amp;""),'Référentiel Articles'!$A$2:$F$634,3,FALSE),""))</f>
      </c>
      <c r="E13153" s="74" t="str">
        <v/>
      </c>
      <c r="F13153" s="75">
        <f>IF($E13153="","",IFERROR(VLOOKUP(TRIM(E13153&amp;""),'Référentiel Articles'!$A$2:$F$634,4,FALSE),""))</f>
      </c>
      <c r="G13153" s="76">
        <f>IF($E13153="","",IFERROR(VLOOKUP(TRIM(E13153&amp;""),'Référentiel Articles'!$A$2:$F$634,5,FALSE),""))</f>
      </c>
      <c r="H13153" s="77" t="str">
        <v/>
      </c>
      <c r="I13153" s="76">
        <f>IF($E13153="","",IFERROR(VLOOKUP(TRIM(E13153&amp;""),'Référentiel Articles'!$A$2:$F$634,6,FALSE),""))</f>
      </c>
      <c r="J13153" s="78">
        <f>IF(OR($E13153="",$H13153=""),"",$H13153*$I13153)</f>
      </c>
      <c r="K13153" s="79" t="str">
        <v/>
      </c>
    </row>
    <row r="13154">
      <c r="A13154" s="81" t="str">
        <v/>
      </c>
      <c r="B13154" s="81" t="str">
        <v/>
      </c>
      <c r="C13154" s="83">
        <f>IF($E13154="","",IFERROR(VLOOKUP(TRIM(E13154&amp;""),'Référentiel Articles'!$A$2:$F$634,2,FALSE),""))</f>
      </c>
      <c r="D13154" s="83">
        <f>IF($E13154="","",IFERROR(VLOOKUP(TRIM(E13154&amp;""),'Référentiel Articles'!$A$2:$F$634,3,FALSE),""))</f>
      </c>
      <c r="E13154" s="81" t="str">
        <v/>
      </c>
      <c r="F13154" s="83">
        <f>IF($E13154="","",IFERROR(VLOOKUP(TRIM(E13154&amp;""),'Référentiel Articles'!$A$2:$F$634,4,FALSE),""))</f>
      </c>
      <c r="G13154" s="84">
        <f>IF($E13154="","",IFERROR(VLOOKUP(TRIM(E13154&amp;""),'Référentiel Articles'!$A$2:$F$634,5,FALSE),""))</f>
      </c>
      <c r="H13154" s="85" t="str">
        <v/>
      </c>
      <c r="I13154" s="84">
        <f>IF($E13154="","",IFERROR(VLOOKUP(TRIM(E13154&amp;""),'Référentiel Articles'!$A$2:$F$634,6,FALSE),""))</f>
      </c>
      <c r="J13154" s="90">
        <f>IF(OR($E13154="",$H13154=""),"",$H13154*$I13154)</f>
      </c>
      <c r="K13154" s="87" t="str">
        <v/>
      </c>
    </row>
    <row r="13155">
      <c r="A13155" s="74" t="str">
        <v/>
      </c>
      <c r="B13155" s="74" t="str">
        <v/>
      </c>
      <c r="C13155" s="75">
        <f>IF($E13155="","",IFERROR(VLOOKUP(TRIM(E13155&amp;""),'Référentiel Articles'!$A$2:$F$634,2,FALSE),""))</f>
      </c>
      <c r="D13155" s="75">
        <f>IF($E13155="","",IFERROR(VLOOKUP(TRIM(E13155&amp;""),'Référentiel Articles'!$A$2:$F$634,3,FALSE),""))</f>
      </c>
      <c r="E13155" s="74" t="str">
        <v/>
      </c>
      <c r="F13155" s="75">
        <f>IF($E13155="","",IFERROR(VLOOKUP(TRIM(E13155&amp;""),'Référentiel Articles'!$A$2:$F$634,4,FALSE),""))</f>
      </c>
      <c r="G13155" s="76">
        <f>IF($E13155="","",IFERROR(VLOOKUP(TRIM(E13155&amp;""),'Référentiel Articles'!$A$2:$F$634,5,FALSE),""))</f>
      </c>
      <c r="H13155" s="77" t="str">
        <v/>
      </c>
      <c r="I13155" s="76">
        <f>IF($E13155="","",IFERROR(VLOOKUP(TRIM(E13155&amp;""),'Référentiel Articles'!$A$2:$F$634,6,FALSE),""))</f>
      </c>
      <c r="J13155" s="78">
        <f>IF(OR($E13155="",$H13155=""),"",$H13155*$I13155)</f>
      </c>
      <c r="K13155" s="79" t="str">
        <v/>
      </c>
    </row>
    <row r="13156">
      <c r="A13156" s="81" t="str">
        <v/>
      </c>
      <c r="B13156" s="81" t="str">
        <v/>
      </c>
      <c r="C13156" s="83">
        <f>IF($E13156="","",IFERROR(VLOOKUP(TRIM(E13156&amp;""),'Référentiel Articles'!$A$2:$F$634,2,FALSE),""))</f>
      </c>
      <c r="D13156" s="83">
        <f>IF($E13156="","",IFERROR(VLOOKUP(TRIM(E13156&amp;""),'Référentiel Articles'!$A$2:$F$634,3,FALSE),""))</f>
      </c>
      <c r="E13156" s="81" t="str">
        <v/>
      </c>
      <c r="F13156" s="83">
        <f>IF($E13156="","",IFERROR(VLOOKUP(TRIM(E13156&amp;""),'Référentiel Articles'!$A$2:$F$634,4,FALSE),""))</f>
      </c>
      <c r="G13156" s="84">
        <f>IF($E13156="","",IFERROR(VLOOKUP(TRIM(E13156&amp;""),'Référentiel Articles'!$A$2:$F$634,5,FALSE),""))</f>
      </c>
      <c r="H13156" s="85" t="str">
        <v/>
      </c>
      <c r="I13156" s="84">
        <f>IF($E13156="","",IFERROR(VLOOKUP(TRIM(E13156&amp;""),'Référentiel Articles'!$A$2:$F$634,6,FALSE),""))</f>
      </c>
      <c r="J13156" s="90">
        <f>IF(OR($E13156="",$H13156=""),"",$H13156*$I13156)</f>
      </c>
      <c r="K13156" s="87" t="str">
        <v/>
      </c>
    </row>
    <row r="13157">
      <c r="A13157" s="74" t="str">
        <v/>
      </c>
      <c r="B13157" s="74" t="str">
        <v/>
      </c>
      <c r="C13157" s="75">
        <f>IF($E13157="","",IFERROR(VLOOKUP(TRIM(E13157&amp;""),'Référentiel Articles'!$A$2:$F$634,2,FALSE),""))</f>
      </c>
      <c r="D13157" s="75">
        <f>IF($E13157="","",IFERROR(VLOOKUP(TRIM(E13157&amp;""),'Référentiel Articles'!$A$2:$F$634,3,FALSE),""))</f>
      </c>
      <c r="E13157" s="74" t="str">
        <v/>
      </c>
      <c r="F13157" s="75">
        <f>IF($E13157="","",IFERROR(VLOOKUP(TRIM(E13157&amp;""),'Référentiel Articles'!$A$2:$F$634,4,FALSE),""))</f>
      </c>
      <c r="G13157" s="76">
        <f>IF($E13157="","",IFERROR(VLOOKUP(TRIM(E13157&amp;""),'Référentiel Articles'!$A$2:$F$634,5,FALSE),""))</f>
      </c>
      <c r="H13157" s="77" t="str">
        <v/>
      </c>
      <c r="I13157" s="76">
        <f>IF($E13157="","",IFERROR(VLOOKUP(TRIM(E13157&amp;""),'Référentiel Articles'!$A$2:$F$634,6,FALSE),""))</f>
      </c>
      <c r="J13157" s="78">
        <f>IF(OR($E13157="",$H13157=""),"",$H13157*$I13157)</f>
      </c>
      <c r="K13157" s="79" t="str">
        <v/>
      </c>
    </row>
    <row r="13158">
      <c r="A13158" s="81" t="str">
        <v/>
      </c>
      <c r="B13158" s="81" t="str">
        <v/>
      </c>
      <c r="C13158" s="83">
        <f>IF($E13158="","",IFERROR(VLOOKUP(TRIM(E13158&amp;""),'Référentiel Articles'!$A$2:$F$634,2,FALSE),""))</f>
      </c>
      <c r="D13158" s="83">
        <f>IF($E13158="","",IFERROR(VLOOKUP(TRIM(E13158&amp;""),'Référentiel Articles'!$A$2:$F$634,3,FALSE),""))</f>
      </c>
      <c r="E13158" s="81" t="str">
        <v/>
      </c>
      <c r="F13158" s="83">
        <f>IF($E13158="","",IFERROR(VLOOKUP(TRIM(E13158&amp;""),'Référentiel Articles'!$A$2:$F$634,4,FALSE),""))</f>
      </c>
      <c r="G13158" s="84">
        <f>IF($E13158="","",IFERROR(VLOOKUP(TRIM(E13158&amp;""),'Référentiel Articles'!$A$2:$F$634,5,FALSE),""))</f>
      </c>
      <c r="H13158" s="85" t="str">
        <v/>
      </c>
      <c r="I13158" s="84">
        <f>IF($E13158="","",IFERROR(VLOOKUP(TRIM(E13158&amp;""),'Référentiel Articles'!$A$2:$F$634,6,FALSE),""))</f>
      </c>
      <c r="J13158" s="90">
        <f>IF(OR($E13158="",$H13158=""),"",$H13158*$I13158)</f>
      </c>
      <c r="K13158" s="87" t="str">
        <v/>
      </c>
    </row>
    <row r="13159">
      <c r="A13159" s="74" t="str">
        <v/>
      </c>
      <c r="B13159" s="74" t="str">
        <v/>
      </c>
      <c r="C13159" s="75">
        <f>IF($E13159="","",IFERROR(VLOOKUP(TRIM(E13159&amp;""),'Référentiel Articles'!$A$2:$F$634,2,FALSE),""))</f>
      </c>
      <c r="D13159" s="75">
        <f>IF($E13159="","",IFERROR(VLOOKUP(TRIM(E13159&amp;""),'Référentiel Articles'!$A$2:$F$634,3,FALSE),""))</f>
      </c>
      <c r="E13159" s="74" t="str">
        <v/>
      </c>
      <c r="F13159" s="75">
        <f>IF($E13159="","",IFERROR(VLOOKUP(TRIM(E13159&amp;""),'Référentiel Articles'!$A$2:$F$634,4,FALSE),""))</f>
      </c>
      <c r="G13159" s="76">
        <f>IF($E13159="","",IFERROR(VLOOKUP(TRIM(E13159&amp;""),'Référentiel Articles'!$A$2:$F$634,5,FALSE),""))</f>
      </c>
      <c r="H13159" s="77" t="str">
        <v/>
      </c>
      <c r="I13159" s="76">
        <f>IF($E13159="","",IFERROR(VLOOKUP(TRIM(E13159&amp;""),'Référentiel Articles'!$A$2:$F$634,6,FALSE),""))</f>
      </c>
      <c r="J13159" s="78">
        <f>IF(OR($E13159="",$H13159=""),"",$H13159*$I13159)</f>
      </c>
      <c r="K13159" s="79" t="str">
        <v/>
      </c>
    </row>
    <row r="13160">
      <c r="A13160" s="81" t="str">
        <v/>
      </c>
      <c r="B13160" s="81" t="str">
        <v/>
      </c>
      <c r="C13160" s="83">
        <f>IF($E13160="","",IFERROR(VLOOKUP(TRIM(E13160&amp;""),'Référentiel Articles'!$A$2:$F$634,2,FALSE),""))</f>
      </c>
      <c r="D13160" s="83">
        <f>IF($E13160="","",IFERROR(VLOOKUP(TRIM(E13160&amp;""),'Référentiel Articles'!$A$2:$F$634,3,FALSE),""))</f>
      </c>
      <c r="E13160" s="81" t="str">
        <v/>
      </c>
      <c r="F13160" s="83">
        <f>IF($E13160="","",IFERROR(VLOOKUP(TRIM(E13160&amp;""),'Référentiel Articles'!$A$2:$F$634,4,FALSE),""))</f>
      </c>
      <c r="G13160" s="84">
        <f>IF($E13160="","",IFERROR(VLOOKUP(TRIM(E13160&amp;""),'Référentiel Articles'!$A$2:$F$634,5,FALSE),""))</f>
      </c>
      <c r="H13160" s="85" t="str">
        <v/>
      </c>
      <c r="I13160" s="84">
        <f>IF($E13160="","",IFERROR(VLOOKUP(TRIM(E13160&amp;""),'Référentiel Articles'!$A$2:$F$634,6,FALSE),""))</f>
      </c>
      <c r="J13160" s="90">
        <f>IF(OR($E13160="",$H13160=""),"",$H13160*$I13160)</f>
      </c>
      <c r="K13160" s="87" t="str">
        <v/>
      </c>
    </row>
    <row r="13161">
      <c r="A13161" s="74" t="str">
        <v/>
      </c>
      <c r="B13161" s="74" t="str">
        <v/>
      </c>
      <c r="C13161" s="75">
        <f>IF($E13161="","",IFERROR(VLOOKUP(TRIM(E13161&amp;""),'Référentiel Articles'!$A$2:$F$634,2,FALSE),""))</f>
      </c>
      <c r="D13161" s="75">
        <f>IF($E13161="","",IFERROR(VLOOKUP(TRIM(E13161&amp;""),'Référentiel Articles'!$A$2:$F$634,3,FALSE),""))</f>
      </c>
      <c r="E13161" s="74" t="str">
        <v/>
      </c>
      <c r="F13161" s="75">
        <f>IF($E13161="","",IFERROR(VLOOKUP(TRIM(E13161&amp;""),'Référentiel Articles'!$A$2:$F$634,4,FALSE),""))</f>
      </c>
      <c r="G13161" s="76">
        <f>IF($E13161="","",IFERROR(VLOOKUP(TRIM(E13161&amp;""),'Référentiel Articles'!$A$2:$F$634,5,FALSE),""))</f>
      </c>
      <c r="H13161" s="77" t="str">
        <v/>
      </c>
      <c r="I13161" s="76">
        <f>IF($E13161="","",IFERROR(VLOOKUP(TRIM(E13161&amp;""),'Référentiel Articles'!$A$2:$F$634,6,FALSE),""))</f>
      </c>
      <c r="J13161" s="78">
        <f>IF(OR($E13161="",$H13161=""),"",$H13161*$I13161)</f>
      </c>
      <c r="K13161" s="79" t="str">
        <v/>
      </c>
    </row>
    <row r="13162">
      <c r="A13162" s="81" t="str">
        <v/>
      </c>
      <c r="B13162" s="81" t="str">
        <v/>
      </c>
      <c r="C13162" s="83">
        <f>IF($E13162="","",IFERROR(VLOOKUP(TRIM(E13162&amp;""),'Référentiel Articles'!$A$2:$F$634,2,FALSE),""))</f>
      </c>
      <c r="D13162" s="83">
        <f>IF($E13162="","",IFERROR(VLOOKUP(TRIM(E13162&amp;""),'Référentiel Articles'!$A$2:$F$634,3,FALSE),""))</f>
      </c>
      <c r="E13162" s="81" t="str">
        <v/>
      </c>
      <c r="F13162" s="83">
        <f>IF($E13162="","",IFERROR(VLOOKUP(TRIM(E13162&amp;""),'Référentiel Articles'!$A$2:$F$634,4,FALSE),""))</f>
      </c>
      <c r="G13162" s="84">
        <f>IF($E13162="","",IFERROR(VLOOKUP(TRIM(E13162&amp;""),'Référentiel Articles'!$A$2:$F$634,5,FALSE),""))</f>
      </c>
      <c r="H13162" s="85" t="str">
        <v/>
      </c>
      <c r="I13162" s="84">
        <f>IF($E13162="","",IFERROR(VLOOKUP(TRIM(E13162&amp;""),'Référentiel Articles'!$A$2:$F$634,6,FALSE),""))</f>
      </c>
      <c r="J13162" s="90">
        <f>IF(OR($E13162="",$H13162=""),"",$H13162*$I13162)</f>
      </c>
      <c r="K13162" s="87" t="str">
        <v/>
      </c>
    </row>
    <row r="13163">
      <c r="A13163" s="74" t="str">
        <v/>
      </c>
      <c r="B13163" s="74" t="str">
        <v/>
      </c>
      <c r="C13163" s="75">
        <f>IF($E13163="","",IFERROR(VLOOKUP(TRIM(E13163&amp;""),'Référentiel Articles'!$A$2:$F$634,2,FALSE),""))</f>
      </c>
      <c r="D13163" s="75">
        <f>IF($E13163="","",IFERROR(VLOOKUP(TRIM(E13163&amp;""),'Référentiel Articles'!$A$2:$F$634,3,FALSE),""))</f>
      </c>
      <c r="E13163" s="74" t="str">
        <v/>
      </c>
      <c r="F13163" s="75">
        <f>IF($E13163="","",IFERROR(VLOOKUP(TRIM(E13163&amp;""),'Référentiel Articles'!$A$2:$F$634,4,FALSE),""))</f>
      </c>
      <c r="G13163" s="76">
        <f>IF($E13163="","",IFERROR(VLOOKUP(TRIM(E13163&amp;""),'Référentiel Articles'!$A$2:$F$634,5,FALSE),""))</f>
      </c>
      <c r="H13163" s="77" t="str">
        <v/>
      </c>
      <c r="I13163" s="76">
        <f>IF($E13163="","",IFERROR(VLOOKUP(TRIM(E13163&amp;""),'Référentiel Articles'!$A$2:$F$634,6,FALSE),""))</f>
      </c>
      <c r="J13163" s="78">
        <f>IF(OR($E13163="",$H13163=""),"",$H13163*$I13163)</f>
      </c>
      <c r="K13163" s="79" t="str">
        <v/>
      </c>
    </row>
    <row r="13164">
      <c r="A13164" s="81" t="str">
        <v/>
      </c>
      <c r="B13164" s="81" t="str">
        <v/>
      </c>
      <c r="C13164" s="83">
        <f>IF($E13164="","",IFERROR(VLOOKUP(TRIM(E13164&amp;""),'Référentiel Articles'!$A$2:$F$634,2,FALSE),""))</f>
      </c>
      <c r="D13164" s="83">
        <f>IF($E13164="","",IFERROR(VLOOKUP(TRIM(E13164&amp;""),'Référentiel Articles'!$A$2:$F$634,3,FALSE),""))</f>
      </c>
      <c r="E13164" s="81" t="str">
        <v/>
      </c>
      <c r="F13164" s="83">
        <f>IF($E13164="","",IFERROR(VLOOKUP(TRIM(E13164&amp;""),'Référentiel Articles'!$A$2:$F$634,4,FALSE),""))</f>
      </c>
      <c r="G13164" s="84">
        <f>IF($E13164="","",IFERROR(VLOOKUP(TRIM(E13164&amp;""),'Référentiel Articles'!$A$2:$F$634,5,FALSE),""))</f>
      </c>
      <c r="H13164" s="85" t="str">
        <v/>
      </c>
      <c r="I13164" s="84">
        <f>IF($E13164="","",IFERROR(VLOOKUP(TRIM(E13164&amp;""),'Référentiel Articles'!$A$2:$F$634,6,FALSE),""))</f>
      </c>
      <c r="J13164" s="90">
        <f>IF(OR($E13164="",$H13164=""),"",$H13164*$I13164)</f>
      </c>
      <c r="K13164" s="87" t="str">
        <v/>
      </c>
    </row>
    <row r="13165">
      <c r="A13165" s="74" t="str">
        <v/>
      </c>
      <c r="B13165" s="74" t="str">
        <v/>
      </c>
      <c r="C13165" s="75">
        <f>IF($E13165="","",IFERROR(VLOOKUP(TRIM(E13165&amp;""),'Référentiel Articles'!$A$2:$F$634,2,FALSE),""))</f>
      </c>
      <c r="D13165" s="75">
        <f>IF($E13165="","",IFERROR(VLOOKUP(TRIM(E13165&amp;""),'Référentiel Articles'!$A$2:$F$634,3,FALSE),""))</f>
      </c>
      <c r="E13165" s="74" t="str">
        <v/>
      </c>
      <c r="F13165" s="75">
        <f>IF($E13165="","",IFERROR(VLOOKUP(TRIM(E13165&amp;""),'Référentiel Articles'!$A$2:$F$634,4,FALSE),""))</f>
      </c>
      <c r="G13165" s="76">
        <f>IF($E13165="","",IFERROR(VLOOKUP(TRIM(E13165&amp;""),'Référentiel Articles'!$A$2:$F$634,5,FALSE),""))</f>
      </c>
      <c r="H13165" s="77" t="str">
        <v/>
      </c>
      <c r="I13165" s="76">
        <f>IF($E13165="","",IFERROR(VLOOKUP(TRIM(E13165&amp;""),'Référentiel Articles'!$A$2:$F$634,6,FALSE),""))</f>
      </c>
      <c r="J13165" s="78">
        <f>IF(OR($E13165="",$H13165=""),"",$H13165*$I13165)</f>
      </c>
      <c r="K13165" s="79" t="str">
        <v/>
      </c>
    </row>
    <row r="13166">
      <c r="A13166" s="81" t="str">
        <v/>
      </c>
      <c r="B13166" s="81" t="str">
        <v/>
      </c>
      <c r="C13166" s="83">
        <f>IF($E13166="","",IFERROR(VLOOKUP(TRIM(E13166&amp;""),'Référentiel Articles'!$A$2:$F$634,2,FALSE),""))</f>
      </c>
      <c r="D13166" s="83">
        <f>IF($E13166="","",IFERROR(VLOOKUP(TRIM(E13166&amp;""),'Référentiel Articles'!$A$2:$F$634,3,FALSE),""))</f>
      </c>
      <c r="E13166" s="81" t="str">
        <v/>
      </c>
      <c r="F13166" s="83">
        <f>IF($E13166="","",IFERROR(VLOOKUP(TRIM(E13166&amp;""),'Référentiel Articles'!$A$2:$F$634,4,FALSE),""))</f>
      </c>
      <c r="G13166" s="84">
        <f>IF($E13166="","",IFERROR(VLOOKUP(TRIM(E13166&amp;""),'Référentiel Articles'!$A$2:$F$634,5,FALSE),""))</f>
      </c>
      <c r="H13166" s="85" t="str">
        <v/>
      </c>
      <c r="I13166" s="84">
        <f>IF($E13166="","",IFERROR(VLOOKUP(TRIM(E13166&amp;""),'Référentiel Articles'!$A$2:$F$634,6,FALSE),""))</f>
      </c>
      <c r="J13166" s="90">
        <f>IF(OR($E13166="",$H13166=""),"",$H13166*$I13166)</f>
      </c>
      <c r="K13166" s="87" t="str">
        <v/>
      </c>
    </row>
    <row r="13167">
      <c r="A13167" s="74" t="str">
        <v/>
      </c>
      <c r="B13167" s="74" t="str">
        <v/>
      </c>
      <c r="C13167" s="75">
        <f>IF($E13167="","",IFERROR(VLOOKUP(TRIM(E13167&amp;""),'Référentiel Articles'!$A$2:$F$634,2,FALSE),""))</f>
      </c>
      <c r="D13167" s="75">
        <f>IF($E13167="","",IFERROR(VLOOKUP(TRIM(E13167&amp;""),'Référentiel Articles'!$A$2:$F$634,3,FALSE),""))</f>
      </c>
      <c r="E13167" s="74" t="str">
        <v/>
      </c>
      <c r="F13167" s="75">
        <f>IF($E13167="","",IFERROR(VLOOKUP(TRIM(E13167&amp;""),'Référentiel Articles'!$A$2:$F$634,4,FALSE),""))</f>
      </c>
      <c r="G13167" s="76">
        <f>IF($E13167="","",IFERROR(VLOOKUP(TRIM(E13167&amp;""),'Référentiel Articles'!$A$2:$F$634,5,FALSE),""))</f>
      </c>
      <c r="H13167" s="77" t="str">
        <v/>
      </c>
      <c r="I13167" s="76">
        <f>IF($E13167="","",IFERROR(VLOOKUP(TRIM(E13167&amp;""),'Référentiel Articles'!$A$2:$F$634,6,FALSE),""))</f>
      </c>
      <c r="J13167" s="78">
        <f>IF(OR($E13167="",$H13167=""),"",$H13167*$I13167)</f>
      </c>
      <c r="K13167" s="79" t="str">
        <v/>
      </c>
    </row>
    <row r="13168">
      <c r="A13168" s="81" t="str">
        <v/>
      </c>
      <c r="B13168" s="81" t="str">
        <v/>
      </c>
      <c r="C13168" s="83">
        <f>IF($E13168="","",IFERROR(VLOOKUP(TRIM(E13168&amp;""),'Référentiel Articles'!$A$2:$F$634,2,FALSE),""))</f>
      </c>
      <c r="D13168" s="83">
        <f>IF($E13168="","",IFERROR(VLOOKUP(TRIM(E13168&amp;""),'Référentiel Articles'!$A$2:$F$634,3,FALSE),""))</f>
      </c>
      <c r="E13168" s="81" t="str">
        <v/>
      </c>
      <c r="F13168" s="83">
        <f>IF($E13168="","",IFERROR(VLOOKUP(TRIM(E13168&amp;""),'Référentiel Articles'!$A$2:$F$634,4,FALSE),""))</f>
      </c>
      <c r="G13168" s="84">
        <f>IF($E13168="","",IFERROR(VLOOKUP(TRIM(E13168&amp;""),'Référentiel Articles'!$A$2:$F$634,5,FALSE),""))</f>
      </c>
      <c r="H13168" s="85" t="str">
        <v/>
      </c>
      <c r="I13168" s="84">
        <f>IF($E13168="","",IFERROR(VLOOKUP(TRIM(E13168&amp;""),'Référentiel Articles'!$A$2:$F$634,6,FALSE),""))</f>
      </c>
      <c r="J13168" s="90">
        <f>IF(OR($E13168="",$H13168=""),"",$H13168*$I13168)</f>
      </c>
      <c r="K13168" s="87" t="str">
        <v/>
      </c>
    </row>
    <row r="13169">
      <c r="A13169" s="74" t="str">
        <v/>
      </c>
      <c r="B13169" s="74" t="str">
        <v/>
      </c>
      <c r="C13169" s="75">
        <f>IF($E13169="","",IFERROR(VLOOKUP(TRIM(E13169&amp;""),'Référentiel Articles'!$A$2:$F$634,2,FALSE),""))</f>
      </c>
      <c r="D13169" s="75">
        <f>IF($E13169="","",IFERROR(VLOOKUP(TRIM(E13169&amp;""),'Référentiel Articles'!$A$2:$F$634,3,FALSE),""))</f>
      </c>
      <c r="E13169" s="74" t="str">
        <v/>
      </c>
      <c r="F13169" s="75">
        <f>IF($E13169="","",IFERROR(VLOOKUP(TRIM(E13169&amp;""),'Référentiel Articles'!$A$2:$F$634,4,FALSE),""))</f>
      </c>
      <c r="G13169" s="76">
        <f>IF($E13169="","",IFERROR(VLOOKUP(TRIM(E13169&amp;""),'Référentiel Articles'!$A$2:$F$634,5,FALSE),""))</f>
      </c>
      <c r="H13169" s="77" t="str">
        <v/>
      </c>
      <c r="I13169" s="76">
        <f>IF($E13169="","",IFERROR(VLOOKUP(TRIM(E13169&amp;""),'Référentiel Articles'!$A$2:$F$634,6,FALSE),""))</f>
      </c>
      <c r="J13169" s="78">
        <f>IF(OR($E13169="",$H13169=""),"",$H13169*$I13169)</f>
      </c>
      <c r="K13169" s="79" t="str">
        <v/>
      </c>
    </row>
    <row r="13170">
      <c r="A13170" s="81" t="str">
        <v/>
      </c>
      <c r="B13170" s="81" t="str">
        <v/>
      </c>
      <c r="C13170" s="83">
        <f>IF($E13170="","",IFERROR(VLOOKUP(TRIM(E13170&amp;""),'Référentiel Articles'!$A$2:$F$634,2,FALSE),""))</f>
      </c>
      <c r="D13170" s="83">
        <f>IF($E13170="","",IFERROR(VLOOKUP(TRIM(E13170&amp;""),'Référentiel Articles'!$A$2:$F$634,3,FALSE),""))</f>
      </c>
      <c r="E13170" s="81" t="str">
        <v/>
      </c>
      <c r="F13170" s="83">
        <f>IF($E13170="","",IFERROR(VLOOKUP(TRIM(E13170&amp;""),'Référentiel Articles'!$A$2:$F$634,4,FALSE),""))</f>
      </c>
      <c r="G13170" s="84">
        <f>IF($E13170="","",IFERROR(VLOOKUP(TRIM(E13170&amp;""),'Référentiel Articles'!$A$2:$F$634,5,FALSE),""))</f>
      </c>
      <c r="H13170" s="85" t="str">
        <v/>
      </c>
      <c r="I13170" s="84">
        <f>IF($E13170="","",IFERROR(VLOOKUP(TRIM(E13170&amp;""),'Référentiel Articles'!$A$2:$F$634,6,FALSE),""))</f>
      </c>
      <c r="J13170" s="90">
        <f>IF(OR($E13170="",$H13170=""),"",$H13170*$I13170)</f>
      </c>
      <c r="K13170" s="87" t="str">
        <v/>
      </c>
    </row>
    <row r="13171">
      <c r="A13171" s="74" t="str">
        <v/>
      </c>
      <c r="B13171" s="74" t="str">
        <v/>
      </c>
      <c r="C13171" s="75">
        <f>IF($E13171="","",IFERROR(VLOOKUP(TRIM(E13171&amp;""),'Référentiel Articles'!$A$2:$F$634,2,FALSE),""))</f>
      </c>
      <c r="D13171" s="75">
        <f>IF($E13171="","",IFERROR(VLOOKUP(TRIM(E13171&amp;""),'Référentiel Articles'!$A$2:$F$634,3,FALSE),""))</f>
      </c>
      <c r="E13171" s="74" t="str">
        <v/>
      </c>
      <c r="F13171" s="75">
        <f>IF($E13171="","",IFERROR(VLOOKUP(TRIM(E13171&amp;""),'Référentiel Articles'!$A$2:$F$634,4,FALSE),""))</f>
      </c>
      <c r="G13171" s="76">
        <f>IF($E13171="","",IFERROR(VLOOKUP(TRIM(E13171&amp;""),'Référentiel Articles'!$A$2:$F$634,5,FALSE),""))</f>
      </c>
      <c r="H13171" s="77" t="str">
        <v/>
      </c>
      <c r="I13171" s="76">
        <f>IF($E13171="","",IFERROR(VLOOKUP(TRIM(E13171&amp;""),'Référentiel Articles'!$A$2:$F$634,6,FALSE),""))</f>
      </c>
      <c r="J13171" s="78">
        <f>IF(OR($E13171="",$H13171=""),"",$H13171*$I13171)</f>
      </c>
      <c r="K13171" s="79" t="str">
        <v/>
      </c>
    </row>
    <row r="13172">
      <c r="A13172" s="81" t="str">
        <v/>
      </c>
      <c r="B13172" s="81" t="str">
        <v/>
      </c>
      <c r="C13172" s="83">
        <f>IF($E13172="","",IFERROR(VLOOKUP(TRIM(E13172&amp;""),'Référentiel Articles'!$A$2:$F$634,2,FALSE),""))</f>
      </c>
      <c r="D13172" s="83">
        <f>IF($E13172="","",IFERROR(VLOOKUP(TRIM(E13172&amp;""),'Référentiel Articles'!$A$2:$F$634,3,FALSE),""))</f>
      </c>
      <c r="E13172" s="81" t="str">
        <v/>
      </c>
      <c r="F13172" s="83">
        <f>IF($E13172="","",IFERROR(VLOOKUP(TRIM(E13172&amp;""),'Référentiel Articles'!$A$2:$F$634,4,FALSE),""))</f>
      </c>
      <c r="G13172" s="84">
        <f>IF($E13172="","",IFERROR(VLOOKUP(TRIM(E13172&amp;""),'Référentiel Articles'!$A$2:$F$634,5,FALSE),""))</f>
      </c>
      <c r="H13172" s="85" t="str">
        <v/>
      </c>
      <c r="I13172" s="84">
        <f>IF($E13172="","",IFERROR(VLOOKUP(TRIM(E13172&amp;""),'Référentiel Articles'!$A$2:$F$634,6,FALSE),""))</f>
      </c>
      <c r="J13172" s="90">
        <f>IF(OR($E13172="",$H13172=""),"",$H13172*$I13172)</f>
      </c>
      <c r="K13172" s="87" t="str">
        <v/>
      </c>
    </row>
    <row r="13173">
      <c r="A13173" s="74" t="str">
        <v/>
      </c>
      <c r="B13173" s="74" t="str">
        <v/>
      </c>
      <c r="C13173" s="75">
        <f>IF($E13173="","",IFERROR(VLOOKUP(TRIM(E13173&amp;""),'Référentiel Articles'!$A$2:$F$634,2,FALSE),""))</f>
      </c>
      <c r="D13173" s="75">
        <f>IF($E13173="","",IFERROR(VLOOKUP(TRIM(E13173&amp;""),'Référentiel Articles'!$A$2:$F$634,3,FALSE),""))</f>
      </c>
      <c r="E13173" s="74" t="str">
        <v/>
      </c>
      <c r="F13173" s="75">
        <f>IF($E13173="","",IFERROR(VLOOKUP(TRIM(E13173&amp;""),'Référentiel Articles'!$A$2:$F$634,4,FALSE),""))</f>
      </c>
      <c r="G13173" s="76">
        <f>IF($E13173="","",IFERROR(VLOOKUP(TRIM(E13173&amp;""),'Référentiel Articles'!$A$2:$F$634,5,FALSE),""))</f>
      </c>
      <c r="H13173" s="77" t="str">
        <v/>
      </c>
      <c r="I13173" s="76">
        <f>IF($E13173="","",IFERROR(VLOOKUP(TRIM(E13173&amp;""),'Référentiel Articles'!$A$2:$F$634,6,FALSE),""))</f>
      </c>
      <c r="J13173" s="78">
        <f>IF(OR($E13173="",$H13173=""),"",$H13173*$I13173)</f>
      </c>
      <c r="K13173" s="79" t="str">
        <v/>
      </c>
    </row>
    <row r="13174">
      <c r="A13174" s="81" t="str">
        <v/>
      </c>
      <c r="B13174" s="81" t="str">
        <v/>
      </c>
      <c r="C13174" s="83">
        <f>IF($E13174="","",IFERROR(VLOOKUP(TRIM(E13174&amp;""),'Référentiel Articles'!$A$2:$F$634,2,FALSE),""))</f>
      </c>
      <c r="D13174" s="83">
        <f>IF($E13174="","",IFERROR(VLOOKUP(TRIM(E13174&amp;""),'Référentiel Articles'!$A$2:$F$634,3,FALSE),""))</f>
      </c>
      <c r="E13174" s="81" t="str">
        <v/>
      </c>
      <c r="F13174" s="83">
        <f>IF($E13174="","",IFERROR(VLOOKUP(TRIM(E13174&amp;""),'Référentiel Articles'!$A$2:$F$634,4,FALSE),""))</f>
      </c>
      <c r="G13174" s="84">
        <f>IF($E13174="","",IFERROR(VLOOKUP(TRIM(E13174&amp;""),'Référentiel Articles'!$A$2:$F$634,5,FALSE),""))</f>
      </c>
      <c r="H13174" s="85" t="str">
        <v/>
      </c>
      <c r="I13174" s="84">
        <f>IF($E13174="","",IFERROR(VLOOKUP(TRIM(E13174&amp;""),'Référentiel Articles'!$A$2:$F$634,6,FALSE),""))</f>
      </c>
      <c r="J13174" s="90">
        <f>IF(OR($E13174="",$H13174=""),"",$H13174*$I13174)</f>
      </c>
      <c r="K13174" s="87" t="str">
        <v/>
      </c>
    </row>
    <row r="13175">
      <c r="A13175" s="74" t="str">
        <v/>
      </c>
      <c r="B13175" s="74" t="str">
        <v/>
      </c>
      <c r="C13175" s="75">
        <f>IF($E13175="","",IFERROR(VLOOKUP(TRIM(E13175&amp;""),'Référentiel Articles'!$A$2:$F$634,2,FALSE),""))</f>
      </c>
      <c r="D13175" s="75">
        <f>IF($E13175="","",IFERROR(VLOOKUP(TRIM(E13175&amp;""),'Référentiel Articles'!$A$2:$F$634,3,FALSE),""))</f>
      </c>
      <c r="E13175" s="74" t="str">
        <v/>
      </c>
      <c r="F13175" s="75">
        <f>IF($E13175="","",IFERROR(VLOOKUP(TRIM(E13175&amp;""),'Référentiel Articles'!$A$2:$F$634,4,FALSE),""))</f>
      </c>
      <c r="G13175" s="76">
        <f>IF($E13175="","",IFERROR(VLOOKUP(TRIM(E13175&amp;""),'Référentiel Articles'!$A$2:$F$634,5,FALSE),""))</f>
      </c>
      <c r="H13175" s="77" t="str">
        <v/>
      </c>
      <c r="I13175" s="76">
        <f>IF($E13175="","",IFERROR(VLOOKUP(TRIM(E13175&amp;""),'Référentiel Articles'!$A$2:$F$634,6,FALSE),""))</f>
      </c>
      <c r="J13175" s="78">
        <f>IF(OR($E13175="",$H13175=""),"",$H13175*$I13175)</f>
      </c>
      <c r="K13175" s="79" t="str">
        <v/>
      </c>
    </row>
    <row r="13176">
      <c r="A13176" s="81" t="str">
        <v/>
      </c>
      <c r="B13176" s="81" t="str">
        <v/>
      </c>
      <c r="C13176" s="83">
        <f>IF($E13176="","",IFERROR(VLOOKUP(TRIM(E13176&amp;""),'Référentiel Articles'!$A$2:$F$634,2,FALSE),""))</f>
      </c>
      <c r="D13176" s="83">
        <f>IF($E13176="","",IFERROR(VLOOKUP(TRIM(E13176&amp;""),'Référentiel Articles'!$A$2:$F$634,3,FALSE),""))</f>
      </c>
      <c r="E13176" s="81" t="str">
        <v/>
      </c>
      <c r="F13176" s="83">
        <f>IF($E13176="","",IFERROR(VLOOKUP(TRIM(E13176&amp;""),'Référentiel Articles'!$A$2:$F$634,4,FALSE),""))</f>
      </c>
      <c r="G13176" s="84">
        <f>IF($E13176="","",IFERROR(VLOOKUP(TRIM(E13176&amp;""),'Référentiel Articles'!$A$2:$F$634,5,FALSE),""))</f>
      </c>
      <c r="H13176" s="85" t="str">
        <v/>
      </c>
      <c r="I13176" s="84">
        <f>IF($E13176="","",IFERROR(VLOOKUP(TRIM(E13176&amp;""),'Référentiel Articles'!$A$2:$F$634,6,FALSE),""))</f>
      </c>
      <c r="J13176" s="90">
        <f>IF(OR($E13176="",$H13176=""),"",$H13176*$I13176)</f>
      </c>
      <c r="K13176" s="87" t="str">
        <v/>
      </c>
    </row>
    <row r="13177">
      <c r="A13177" s="74" t="str">
        <v/>
      </c>
      <c r="B13177" s="74" t="str">
        <v/>
      </c>
      <c r="C13177" s="75">
        <f>IF($E13177="","",IFERROR(VLOOKUP(TRIM(E13177&amp;""),'Référentiel Articles'!$A$2:$F$634,2,FALSE),""))</f>
      </c>
      <c r="D13177" s="75">
        <f>IF($E13177="","",IFERROR(VLOOKUP(TRIM(E13177&amp;""),'Référentiel Articles'!$A$2:$F$634,3,FALSE),""))</f>
      </c>
      <c r="E13177" s="74" t="str">
        <v/>
      </c>
      <c r="F13177" s="75">
        <f>IF($E13177="","",IFERROR(VLOOKUP(TRIM(E13177&amp;""),'Référentiel Articles'!$A$2:$F$634,4,FALSE),""))</f>
      </c>
      <c r="G13177" s="76">
        <f>IF($E13177="","",IFERROR(VLOOKUP(TRIM(E13177&amp;""),'Référentiel Articles'!$A$2:$F$634,5,FALSE),""))</f>
      </c>
      <c r="H13177" s="77" t="str">
        <v/>
      </c>
      <c r="I13177" s="76">
        <f>IF($E13177="","",IFERROR(VLOOKUP(TRIM(E13177&amp;""),'Référentiel Articles'!$A$2:$F$634,6,FALSE),""))</f>
      </c>
      <c r="J13177" s="78">
        <f>IF(OR($E13177="",$H13177=""),"",$H13177*$I13177)</f>
      </c>
      <c r="K13177" s="79" t="str">
        <v/>
      </c>
    </row>
    <row r="13178">
      <c r="A13178" s="81" t="str">
        <v/>
      </c>
      <c r="B13178" s="81" t="str">
        <v/>
      </c>
      <c r="C13178" s="83">
        <f>IF($E13178="","",IFERROR(VLOOKUP(TRIM(E13178&amp;""),'Référentiel Articles'!$A$2:$F$634,2,FALSE),""))</f>
      </c>
      <c r="D13178" s="83">
        <f>IF($E13178="","",IFERROR(VLOOKUP(TRIM(E13178&amp;""),'Référentiel Articles'!$A$2:$F$634,3,FALSE),""))</f>
      </c>
      <c r="E13178" s="81" t="str">
        <v/>
      </c>
      <c r="F13178" s="83">
        <f>IF($E13178="","",IFERROR(VLOOKUP(TRIM(E13178&amp;""),'Référentiel Articles'!$A$2:$F$634,4,FALSE),""))</f>
      </c>
      <c r="G13178" s="84">
        <f>IF($E13178="","",IFERROR(VLOOKUP(TRIM(E13178&amp;""),'Référentiel Articles'!$A$2:$F$634,5,FALSE),""))</f>
      </c>
      <c r="H13178" s="85" t="str">
        <v/>
      </c>
      <c r="I13178" s="84">
        <f>IF($E13178="","",IFERROR(VLOOKUP(TRIM(E13178&amp;""),'Référentiel Articles'!$A$2:$F$634,6,FALSE),""))</f>
      </c>
      <c r="J13178" s="90">
        <f>IF(OR($E13178="",$H13178=""),"",$H13178*$I13178)</f>
      </c>
      <c r="K13178" s="87" t="str">
        <v/>
      </c>
    </row>
    <row r="13179">
      <c r="A13179" s="74" t="str">
        <v/>
      </c>
      <c r="B13179" s="74" t="str">
        <v/>
      </c>
      <c r="C13179" s="75">
        <f>IF($E13179="","",IFERROR(VLOOKUP(TRIM(E13179&amp;""),'Référentiel Articles'!$A$2:$F$634,2,FALSE),""))</f>
      </c>
      <c r="D13179" s="75">
        <f>IF($E13179="","",IFERROR(VLOOKUP(TRIM(E13179&amp;""),'Référentiel Articles'!$A$2:$F$634,3,FALSE),""))</f>
      </c>
      <c r="E13179" s="74" t="str">
        <v/>
      </c>
      <c r="F13179" s="75">
        <f>IF($E13179="","",IFERROR(VLOOKUP(TRIM(E13179&amp;""),'Référentiel Articles'!$A$2:$F$634,4,FALSE),""))</f>
      </c>
      <c r="G13179" s="76">
        <f>IF($E13179="","",IFERROR(VLOOKUP(TRIM(E13179&amp;""),'Référentiel Articles'!$A$2:$F$634,5,FALSE),""))</f>
      </c>
      <c r="H13179" s="77" t="str">
        <v/>
      </c>
      <c r="I13179" s="76">
        <f>IF($E13179="","",IFERROR(VLOOKUP(TRIM(E13179&amp;""),'Référentiel Articles'!$A$2:$F$634,6,FALSE),""))</f>
      </c>
      <c r="J13179" s="78">
        <f>IF(OR($E13179="",$H13179=""),"",$H13179*$I13179)</f>
      </c>
      <c r="K13179" s="79" t="str">
        <v/>
      </c>
    </row>
    <row r="13180">
      <c r="A13180" s="81" t="str">
        <v/>
      </c>
      <c r="B13180" s="81" t="str">
        <v/>
      </c>
      <c r="C13180" s="83">
        <f>IF($E13180="","",IFERROR(VLOOKUP(TRIM(E13180&amp;""),'Référentiel Articles'!$A$2:$F$634,2,FALSE),""))</f>
      </c>
      <c r="D13180" s="83">
        <f>IF($E13180="","",IFERROR(VLOOKUP(TRIM(E13180&amp;""),'Référentiel Articles'!$A$2:$F$634,3,FALSE),""))</f>
      </c>
      <c r="E13180" s="81" t="str">
        <v/>
      </c>
      <c r="F13180" s="83">
        <f>IF($E13180="","",IFERROR(VLOOKUP(TRIM(E13180&amp;""),'Référentiel Articles'!$A$2:$F$634,4,FALSE),""))</f>
      </c>
      <c r="G13180" s="84">
        <f>IF($E13180="","",IFERROR(VLOOKUP(TRIM(E13180&amp;""),'Référentiel Articles'!$A$2:$F$634,5,FALSE),""))</f>
      </c>
      <c r="H13180" s="85" t="str">
        <v/>
      </c>
      <c r="I13180" s="84">
        <f>IF($E13180="","",IFERROR(VLOOKUP(TRIM(E13180&amp;""),'Référentiel Articles'!$A$2:$F$634,6,FALSE),""))</f>
      </c>
      <c r="J13180" s="90">
        <f>IF(OR($E13180="",$H13180=""),"",$H13180*$I13180)</f>
      </c>
      <c r="K13180" s="87" t="str">
        <v/>
      </c>
    </row>
    <row r="13181">
      <c r="A13181" s="74" t="str">
        <v/>
      </c>
      <c r="B13181" s="74" t="str">
        <v/>
      </c>
      <c r="C13181" s="75">
        <f>IF($E13181="","",IFERROR(VLOOKUP(TRIM(E13181&amp;""),'Référentiel Articles'!$A$2:$F$634,2,FALSE),""))</f>
      </c>
      <c r="D13181" s="75">
        <f>IF($E13181="","",IFERROR(VLOOKUP(TRIM(E13181&amp;""),'Référentiel Articles'!$A$2:$F$634,3,FALSE),""))</f>
      </c>
      <c r="E13181" s="74" t="str">
        <v/>
      </c>
      <c r="F13181" s="75">
        <f>IF($E13181="","",IFERROR(VLOOKUP(TRIM(E13181&amp;""),'Référentiel Articles'!$A$2:$F$634,4,FALSE),""))</f>
      </c>
      <c r="G13181" s="76">
        <f>IF($E13181="","",IFERROR(VLOOKUP(TRIM(E13181&amp;""),'Référentiel Articles'!$A$2:$F$634,5,FALSE),""))</f>
      </c>
      <c r="H13181" s="77" t="str">
        <v/>
      </c>
      <c r="I13181" s="76">
        <f>IF($E13181="","",IFERROR(VLOOKUP(TRIM(E13181&amp;""),'Référentiel Articles'!$A$2:$F$634,6,FALSE),""))</f>
      </c>
      <c r="J13181" s="78">
        <f>IF(OR($E13181="",$H13181=""),"",$H13181*$I13181)</f>
      </c>
      <c r="K13181" s="79" t="str">
        <v/>
      </c>
    </row>
    <row r="13182">
      <c r="A13182" s="81" t="str">
        <v/>
      </c>
      <c r="B13182" s="81" t="str">
        <v/>
      </c>
      <c r="C13182" s="83">
        <f>IF($E13182="","",IFERROR(VLOOKUP(TRIM(E13182&amp;""),'Référentiel Articles'!$A$2:$F$634,2,FALSE),""))</f>
      </c>
      <c r="D13182" s="83">
        <f>IF($E13182="","",IFERROR(VLOOKUP(TRIM(E13182&amp;""),'Référentiel Articles'!$A$2:$F$634,3,FALSE),""))</f>
      </c>
      <c r="E13182" s="81" t="str">
        <v/>
      </c>
      <c r="F13182" s="83">
        <f>IF($E13182="","",IFERROR(VLOOKUP(TRIM(E13182&amp;""),'Référentiel Articles'!$A$2:$F$634,4,FALSE),""))</f>
      </c>
      <c r="G13182" s="84">
        <f>IF($E13182="","",IFERROR(VLOOKUP(TRIM(E13182&amp;""),'Référentiel Articles'!$A$2:$F$634,5,FALSE),""))</f>
      </c>
      <c r="H13182" s="85" t="str">
        <v/>
      </c>
      <c r="I13182" s="84">
        <f>IF($E13182="","",IFERROR(VLOOKUP(TRIM(E13182&amp;""),'Référentiel Articles'!$A$2:$F$634,6,FALSE),""))</f>
      </c>
      <c r="J13182" s="90">
        <f>IF(OR($E13182="",$H13182=""),"",$H13182*$I13182)</f>
      </c>
      <c r="K13182" s="87" t="str">
        <v/>
      </c>
    </row>
    <row r="13183">
      <c r="A13183" s="74" t="str">
        <v/>
      </c>
      <c r="B13183" s="74" t="str">
        <v/>
      </c>
      <c r="C13183" s="75">
        <f>IF($E13183="","",IFERROR(VLOOKUP(TRIM(E13183&amp;""),'Référentiel Articles'!$A$2:$F$634,2,FALSE),""))</f>
      </c>
      <c r="D13183" s="75">
        <f>IF($E13183="","",IFERROR(VLOOKUP(TRIM(E13183&amp;""),'Référentiel Articles'!$A$2:$F$634,3,FALSE),""))</f>
      </c>
      <c r="E13183" s="74" t="str">
        <v/>
      </c>
      <c r="F13183" s="75">
        <f>IF($E13183="","",IFERROR(VLOOKUP(TRIM(E13183&amp;""),'Référentiel Articles'!$A$2:$F$634,4,FALSE),""))</f>
      </c>
      <c r="G13183" s="76">
        <f>IF($E13183="","",IFERROR(VLOOKUP(TRIM(E13183&amp;""),'Référentiel Articles'!$A$2:$F$634,5,FALSE),""))</f>
      </c>
      <c r="H13183" s="77" t="str">
        <v/>
      </c>
      <c r="I13183" s="76">
        <f>IF($E13183="","",IFERROR(VLOOKUP(TRIM(E13183&amp;""),'Référentiel Articles'!$A$2:$F$634,6,FALSE),""))</f>
      </c>
      <c r="J13183" s="78">
        <f>IF(OR($E13183="",$H13183=""),"",$H13183*$I13183)</f>
      </c>
      <c r="K13183" s="79" t="str">
        <v/>
      </c>
    </row>
    <row r="13184">
      <c r="A13184" s="81" t="str">
        <v/>
      </c>
      <c r="B13184" s="81" t="str">
        <v/>
      </c>
      <c r="C13184" s="83">
        <f>IF($E13184="","",IFERROR(VLOOKUP(TRIM(E13184&amp;""),'Référentiel Articles'!$A$2:$F$634,2,FALSE),""))</f>
      </c>
      <c r="D13184" s="83">
        <f>IF($E13184="","",IFERROR(VLOOKUP(TRIM(E13184&amp;""),'Référentiel Articles'!$A$2:$F$634,3,FALSE),""))</f>
      </c>
      <c r="E13184" s="81" t="str">
        <v/>
      </c>
      <c r="F13184" s="83">
        <f>IF($E13184="","",IFERROR(VLOOKUP(TRIM(E13184&amp;""),'Référentiel Articles'!$A$2:$F$634,4,FALSE),""))</f>
      </c>
      <c r="G13184" s="84">
        <f>IF($E13184="","",IFERROR(VLOOKUP(TRIM(E13184&amp;""),'Référentiel Articles'!$A$2:$F$634,5,FALSE),""))</f>
      </c>
      <c r="H13184" s="85" t="str">
        <v/>
      </c>
      <c r="I13184" s="84">
        <f>IF($E13184="","",IFERROR(VLOOKUP(TRIM(E13184&amp;""),'Référentiel Articles'!$A$2:$F$634,6,FALSE),""))</f>
      </c>
      <c r="J13184" s="90">
        <f>IF(OR($E13184="",$H13184=""),"",$H13184*$I13184)</f>
      </c>
      <c r="K13184" s="87" t="str">
        <v/>
      </c>
    </row>
    <row r="13185">
      <c r="A13185" s="74" t="str">
        <v/>
      </c>
      <c r="B13185" s="74" t="str">
        <v/>
      </c>
      <c r="C13185" s="75">
        <f>IF($E13185="","",IFERROR(VLOOKUP(TRIM(E13185&amp;""),'Référentiel Articles'!$A$2:$F$634,2,FALSE),""))</f>
      </c>
      <c r="D13185" s="75">
        <f>IF($E13185="","",IFERROR(VLOOKUP(TRIM(E13185&amp;""),'Référentiel Articles'!$A$2:$F$634,3,FALSE),""))</f>
      </c>
      <c r="E13185" s="74" t="str">
        <v/>
      </c>
      <c r="F13185" s="75">
        <f>IF($E13185="","",IFERROR(VLOOKUP(TRIM(E13185&amp;""),'Référentiel Articles'!$A$2:$F$634,4,FALSE),""))</f>
      </c>
      <c r="G13185" s="76">
        <f>IF($E13185="","",IFERROR(VLOOKUP(TRIM(E13185&amp;""),'Référentiel Articles'!$A$2:$F$634,5,FALSE),""))</f>
      </c>
      <c r="H13185" s="77" t="str">
        <v/>
      </c>
      <c r="I13185" s="76">
        <f>IF($E13185="","",IFERROR(VLOOKUP(TRIM(E13185&amp;""),'Référentiel Articles'!$A$2:$F$634,6,FALSE),""))</f>
      </c>
      <c r="J13185" s="78">
        <f>IF(OR($E13185="",$H13185=""),"",$H13185*$I13185)</f>
      </c>
      <c r="K13185" s="79" t="str">
        <v/>
      </c>
    </row>
    <row r="13186">
      <c r="A13186" s="81" t="str">
        <v/>
      </c>
      <c r="B13186" s="81" t="str">
        <v/>
      </c>
      <c r="C13186" s="83">
        <f>IF($E13186="","",IFERROR(VLOOKUP(TRIM(E13186&amp;""),'Référentiel Articles'!$A$2:$F$634,2,FALSE),""))</f>
      </c>
      <c r="D13186" s="83">
        <f>IF($E13186="","",IFERROR(VLOOKUP(TRIM(E13186&amp;""),'Référentiel Articles'!$A$2:$F$634,3,FALSE),""))</f>
      </c>
      <c r="E13186" s="81" t="str">
        <v/>
      </c>
      <c r="F13186" s="83">
        <f>IF($E13186="","",IFERROR(VLOOKUP(TRIM(E13186&amp;""),'Référentiel Articles'!$A$2:$F$634,4,FALSE),""))</f>
      </c>
      <c r="G13186" s="84">
        <f>IF($E13186="","",IFERROR(VLOOKUP(TRIM(E13186&amp;""),'Référentiel Articles'!$A$2:$F$634,5,FALSE),""))</f>
      </c>
      <c r="H13186" s="85" t="str">
        <v/>
      </c>
      <c r="I13186" s="84">
        <f>IF($E13186="","",IFERROR(VLOOKUP(TRIM(E13186&amp;""),'Référentiel Articles'!$A$2:$F$634,6,FALSE),""))</f>
      </c>
      <c r="J13186" s="90">
        <f>IF(OR($E13186="",$H13186=""),"",$H13186*$I13186)</f>
      </c>
      <c r="K13186" s="87" t="str">
        <v/>
      </c>
    </row>
    <row r="13187">
      <c r="A13187" s="74" t="str">
        <v/>
      </c>
      <c r="B13187" s="74" t="str">
        <v/>
      </c>
      <c r="C13187" s="75">
        <f>IF($E13187="","",IFERROR(VLOOKUP(TRIM(E13187&amp;""),'Référentiel Articles'!$A$2:$F$634,2,FALSE),""))</f>
      </c>
      <c r="D13187" s="75">
        <f>IF($E13187="","",IFERROR(VLOOKUP(TRIM(E13187&amp;""),'Référentiel Articles'!$A$2:$F$634,3,FALSE),""))</f>
      </c>
      <c r="E13187" s="74" t="str">
        <v/>
      </c>
      <c r="F13187" s="75">
        <f>IF($E13187="","",IFERROR(VLOOKUP(TRIM(E13187&amp;""),'Référentiel Articles'!$A$2:$F$634,4,FALSE),""))</f>
      </c>
      <c r="G13187" s="76">
        <f>IF($E13187="","",IFERROR(VLOOKUP(TRIM(E13187&amp;""),'Référentiel Articles'!$A$2:$F$634,5,FALSE),""))</f>
      </c>
      <c r="H13187" s="77" t="str">
        <v/>
      </c>
      <c r="I13187" s="76">
        <f>IF($E13187="","",IFERROR(VLOOKUP(TRIM(E13187&amp;""),'Référentiel Articles'!$A$2:$F$634,6,FALSE),""))</f>
      </c>
      <c r="J13187" s="78">
        <f>IF(OR($E13187="",$H13187=""),"",$H13187*$I13187)</f>
      </c>
      <c r="K13187" s="79" t="str">
        <v/>
      </c>
    </row>
    <row r="13188">
      <c r="A13188" s="81" t="str">
        <v/>
      </c>
      <c r="B13188" s="81" t="str">
        <v/>
      </c>
      <c r="C13188" s="83">
        <f>IF($E13188="","",IFERROR(VLOOKUP(TRIM(E13188&amp;""),'Référentiel Articles'!$A$2:$F$634,2,FALSE),""))</f>
      </c>
      <c r="D13188" s="83">
        <f>IF($E13188="","",IFERROR(VLOOKUP(TRIM(E13188&amp;""),'Référentiel Articles'!$A$2:$F$634,3,FALSE),""))</f>
      </c>
      <c r="E13188" s="81" t="str">
        <v/>
      </c>
      <c r="F13188" s="83">
        <f>IF($E13188="","",IFERROR(VLOOKUP(TRIM(E13188&amp;""),'Référentiel Articles'!$A$2:$F$634,4,FALSE),""))</f>
      </c>
      <c r="G13188" s="84">
        <f>IF($E13188="","",IFERROR(VLOOKUP(TRIM(E13188&amp;""),'Référentiel Articles'!$A$2:$F$634,5,FALSE),""))</f>
      </c>
      <c r="H13188" s="85" t="str">
        <v/>
      </c>
      <c r="I13188" s="84">
        <f>IF($E13188="","",IFERROR(VLOOKUP(TRIM(E13188&amp;""),'Référentiel Articles'!$A$2:$F$634,6,FALSE),""))</f>
      </c>
      <c r="J13188" s="90">
        <f>IF(OR($E13188="",$H13188=""),"",$H13188*$I13188)</f>
      </c>
      <c r="K13188" s="87" t="str">
        <v/>
      </c>
    </row>
    <row r="13189">
      <c r="A13189" s="74" t="str">
        <v/>
      </c>
      <c r="B13189" s="74" t="str">
        <v/>
      </c>
      <c r="C13189" s="75">
        <f>IF($E13189="","",IFERROR(VLOOKUP(TRIM(E13189&amp;""),'Référentiel Articles'!$A$2:$F$634,2,FALSE),""))</f>
      </c>
      <c r="D13189" s="75">
        <f>IF($E13189="","",IFERROR(VLOOKUP(TRIM(E13189&amp;""),'Référentiel Articles'!$A$2:$F$634,3,FALSE),""))</f>
      </c>
      <c r="E13189" s="74" t="str">
        <v/>
      </c>
      <c r="F13189" s="75">
        <f>IF($E13189="","",IFERROR(VLOOKUP(TRIM(E13189&amp;""),'Référentiel Articles'!$A$2:$F$634,4,FALSE),""))</f>
      </c>
      <c r="G13189" s="76">
        <f>IF($E13189="","",IFERROR(VLOOKUP(TRIM(E13189&amp;""),'Référentiel Articles'!$A$2:$F$634,5,FALSE),""))</f>
      </c>
      <c r="H13189" s="77" t="str">
        <v/>
      </c>
      <c r="I13189" s="76">
        <f>IF($E13189="","",IFERROR(VLOOKUP(TRIM(E13189&amp;""),'Référentiel Articles'!$A$2:$F$634,6,FALSE),""))</f>
      </c>
      <c r="J13189" s="78">
        <f>IF(OR($E13189="",$H13189=""),"",$H13189*$I13189)</f>
      </c>
      <c r="K13189" s="79" t="str">
        <v/>
      </c>
    </row>
    <row r="13190">
      <c r="A13190" s="81" t="str">
        <v/>
      </c>
      <c r="B13190" s="81" t="str">
        <v/>
      </c>
      <c r="C13190" s="83">
        <f>IF($E13190="","",IFERROR(VLOOKUP(TRIM(E13190&amp;""),'Référentiel Articles'!$A$2:$F$634,2,FALSE),""))</f>
      </c>
      <c r="D13190" s="83">
        <f>IF($E13190="","",IFERROR(VLOOKUP(TRIM(E13190&amp;""),'Référentiel Articles'!$A$2:$F$634,3,FALSE),""))</f>
      </c>
      <c r="E13190" s="81" t="str">
        <v/>
      </c>
      <c r="F13190" s="83">
        <f>IF($E13190="","",IFERROR(VLOOKUP(TRIM(E13190&amp;""),'Référentiel Articles'!$A$2:$F$634,4,FALSE),""))</f>
      </c>
      <c r="G13190" s="84">
        <f>IF($E13190="","",IFERROR(VLOOKUP(TRIM(E13190&amp;""),'Référentiel Articles'!$A$2:$F$634,5,FALSE),""))</f>
      </c>
      <c r="H13190" s="85" t="str">
        <v/>
      </c>
      <c r="I13190" s="84">
        <f>IF($E13190="","",IFERROR(VLOOKUP(TRIM(E13190&amp;""),'Référentiel Articles'!$A$2:$F$634,6,FALSE),""))</f>
      </c>
      <c r="J13190" s="90">
        <f>IF(OR($E13190="",$H13190=""),"",$H13190*$I13190)</f>
      </c>
      <c r="K13190" s="87" t="str">
        <v/>
      </c>
    </row>
    <row r="13191">
      <c r="A13191" s="74" t="str">
        <v/>
      </c>
      <c r="B13191" s="74" t="str">
        <v/>
      </c>
      <c r="C13191" s="75">
        <f>IF($E13191="","",IFERROR(VLOOKUP(TRIM(E13191&amp;""),'Référentiel Articles'!$A$2:$F$634,2,FALSE),""))</f>
      </c>
      <c r="D13191" s="75">
        <f>IF($E13191="","",IFERROR(VLOOKUP(TRIM(E13191&amp;""),'Référentiel Articles'!$A$2:$F$634,3,FALSE),""))</f>
      </c>
      <c r="E13191" s="74" t="str">
        <v/>
      </c>
      <c r="F13191" s="75">
        <f>IF($E13191="","",IFERROR(VLOOKUP(TRIM(E13191&amp;""),'Référentiel Articles'!$A$2:$F$634,4,FALSE),""))</f>
      </c>
      <c r="G13191" s="76">
        <f>IF($E13191="","",IFERROR(VLOOKUP(TRIM(E13191&amp;""),'Référentiel Articles'!$A$2:$F$634,5,FALSE),""))</f>
      </c>
      <c r="H13191" s="77" t="str">
        <v/>
      </c>
      <c r="I13191" s="76">
        <f>IF($E13191="","",IFERROR(VLOOKUP(TRIM(E13191&amp;""),'Référentiel Articles'!$A$2:$F$634,6,FALSE),""))</f>
      </c>
      <c r="J13191" s="78">
        <f>IF(OR($E13191="",$H13191=""),"",$H13191*$I13191)</f>
      </c>
      <c r="K13191" s="79" t="str">
        <v/>
      </c>
    </row>
    <row r="13192">
      <c r="A13192" s="81" t="str">
        <v/>
      </c>
      <c r="B13192" s="81" t="str">
        <v/>
      </c>
      <c r="C13192" s="83">
        <f>IF($E13192="","",IFERROR(VLOOKUP(TRIM(E13192&amp;""),'Référentiel Articles'!$A$2:$F$634,2,FALSE),""))</f>
      </c>
      <c r="D13192" s="83">
        <f>IF($E13192="","",IFERROR(VLOOKUP(TRIM(E13192&amp;""),'Référentiel Articles'!$A$2:$F$634,3,FALSE),""))</f>
      </c>
      <c r="E13192" s="81" t="str">
        <v/>
      </c>
      <c r="F13192" s="83">
        <f>IF($E13192="","",IFERROR(VLOOKUP(TRIM(E13192&amp;""),'Référentiel Articles'!$A$2:$F$634,4,FALSE),""))</f>
      </c>
      <c r="G13192" s="84">
        <f>IF($E13192="","",IFERROR(VLOOKUP(TRIM(E13192&amp;""),'Référentiel Articles'!$A$2:$F$634,5,FALSE),""))</f>
      </c>
      <c r="H13192" s="85" t="str">
        <v/>
      </c>
      <c r="I13192" s="84">
        <f>IF($E13192="","",IFERROR(VLOOKUP(TRIM(E13192&amp;""),'Référentiel Articles'!$A$2:$F$634,6,FALSE),""))</f>
      </c>
      <c r="J13192" s="90">
        <f>IF(OR($E13192="",$H13192=""),"",$H13192*$I13192)</f>
      </c>
      <c r="K13192" s="87" t="str">
        <v/>
      </c>
    </row>
    <row r="13193">
      <c r="A13193" s="74" t="str">
        <v/>
      </c>
      <c r="B13193" s="74" t="str">
        <v/>
      </c>
      <c r="C13193" s="75">
        <f>IF($E13193="","",IFERROR(VLOOKUP(TRIM(E13193&amp;""),'Référentiel Articles'!$A$2:$F$634,2,FALSE),""))</f>
      </c>
      <c r="D13193" s="75">
        <f>IF($E13193="","",IFERROR(VLOOKUP(TRIM(E13193&amp;""),'Référentiel Articles'!$A$2:$F$634,3,FALSE),""))</f>
      </c>
      <c r="E13193" s="74" t="str">
        <v/>
      </c>
      <c r="F13193" s="75">
        <f>IF($E13193="","",IFERROR(VLOOKUP(TRIM(E13193&amp;""),'Référentiel Articles'!$A$2:$F$634,4,FALSE),""))</f>
      </c>
      <c r="G13193" s="76">
        <f>IF($E13193="","",IFERROR(VLOOKUP(TRIM(E13193&amp;""),'Référentiel Articles'!$A$2:$F$634,5,FALSE),""))</f>
      </c>
      <c r="H13193" s="77" t="str">
        <v/>
      </c>
      <c r="I13193" s="76">
        <f>IF($E13193="","",IFERROR(VLOOKUP(TRIM(E13193&amp;""),'Référentiel Articles'!$A$2:$F$634,6,FALSE),""))</f>
      </c>
      <c r="J13193" s="78">
        <f>IF(OR($E13193="",$H13193=""),"",$H13193*$I13193)</f>
      </c>
      <c r="K13193" s="79" t="str">
        <v/>
      </c>
    </row>
    <row r="13194">
      <c r="A13194" s="81" t="str">
        <v/>
      </c>
      <c r="B13194" s="81" t="str">
        <v/>
      </c>
      <c r="C13194" s="83">
        <f>IF($E13194="","",IFERROR(VLOOKUP(TRIM(E13194&amp;""),'Référentiel Articles'!$A$2:$F$634,2,FALSE),""))</f>
      </c>
      <c r="D13194" s="83">
        <f>IF($E13194="","",IFERROR(VLOOKUP(TRIM(E13194&amp;""),'Référentiel Articles'!$A$2:$F$634,3,FALSE),""))</f>
      </c>
      <c r="E13194" s="81" t="str">
        <v/>
      </c>
      <c r="F13194" s="83">
        <f>IF($E13194="","",IFERROR(VLOOKUP(TRIM(E13194&amp;""),'Référentiel Articles'!$A$2:$F$634,4,FALSE),""))</f>
      </c>
      <c r="G13194" s="84">
        <f>IF($E13194="","",IFERROR(VLOOKUP(TRIM(E13194&amp;""),'Référentiel Articles'!$A$2:$F$634,5,FALSE),""))</f>
      </c>
      <c r="H13194" s="85" t="str">
        <v/>
      </c>
      <c r="I13194" s="84">
        <f>IF($E13194="","",IFERROR(VLOOKUP(TRIM(E13194&amp;""),'Référentiel Articles'!$A$2:$F$634,6,FALSE),""))</f>
      </c>
      <c r="J13194" s="90">
        <f>IF(OR($E13194="",$H13194=""),"",$H13194*$I13194)</f>
      </c>
      <c r="K13194" s="87" t="str">
        <v/>
      </c>
    </row>
    <row r="13195">
      <c r="A13195" s="74" t="str">
        <v/>
      </c>
      <c r="B13195" s="74" t="str">
        <v/>
      </c>
      <c r="C13195" s="75">
        <f>IF($E13195="","",IFERROR(VLOOKUP(TRIM(E13195&amp;""),'Référentiel Articles'!$A$2:$F$634,2,FALSE),""))</f>
      </c>
      <c r="D13195" s="75">
        <f>IF($E13195="","",IFERROR(VLOOKUP(TRIM(E13195&amp;""),'Référentiel Articles'!$A$2:$F$634,3,FALSE),""))</f>
      </c>
      <c r="E13195" s="74" t="str">
        <v/>
      </c>
      <c r="F13195" s="75">
        <f>IF($E13195="","",IFERROR(VLOOKUP(TRIM(E13195&amp;""),'Référentiel Articles'!$A$2:$F$634,4,FALSE),""))</f>
      </c>
      <c r="G13195" s="76">
        <f>IF($E13195="","",IFERROR(VLOOKUP(TRIM(E13195&amp;""),'Référentiel Articles'!$A$2:$F$634,5,FALSE),""))</f>
      </c>
      <c r="H13195" s="77" t="str">
        <v/>
      </c>
      <c r="I13195" s="76">
        <f>IF($E13195="","",IFERROR(VLOOKUP(TRIM(E13195&amp;""),'Référentiel Articles'!$A$2:$F$634,6,FALSE),""))</f>
      </c>
      <c r="J13195" s="78">
        <f>IF(OR($E13195="",$H13195=""),"",$H13195*$I13195)</f>
      </c>
      <c r="K13195" s="79" t="str">
        <v/>
      </c>
    </row>
    <row r="13196">
      <c r="A13196" s="81" t="str">
        <v/>
      </c>
      <c r="B13196" s="81" t="str">
        <v/>
      </c>
      <c r="C13196" s="83">
        <f>IF($E13196="","",IFERROR(VLOOKUP(TRIM(E13196&amp;""),'Référentiel Articles'!$A$2:$F$634,2,FALSE),""))</f>
      </c>
      <c r="D13196" s="83">
        <f>IF($E13196="","",IFERROR(VLOOKUP(TRIM(E13196&amp;""),'Référentiel Articles'!$A$2:$F$634,3,FALSE),""))</f>
      </c>
      <c r="E13196" s="81" t="str">
        <v/>
      </c>
      <c r="F13196" s="83">
        <f>IF($E13196="","",IFERROR(VLOOKUP(TRIM(E13196&amp;""),'Référentiel Articles'!$A$2:$F$634,4,FALSE),""))</f>
      </c>
      <c r="G13196" s="84">
        <f>IF($E13196="","",IFERROR(VLOOKUP(TRIM(E13196&amp;""),'Référentiel Articles'!$A$2:$F$634,5,FALSE),""))</f>
      </c>
      <c r="H13196" s="85" t="str">
        <v/>
      </c>
      <c r="I13196" s="84">
        <f>IF($E13196="","",IFERROR(VLOOKUP(TRIM(E13196&amp;""),'Référentiel Articles'!$A$2:$F$634,6,FALSE),""))</f>
      </c>
      <c r="J13196" s="90">
        <f>IF(OR($E13196="",$H13196=""),"",$H13196*$I13196)</f>
      </c>
      <c r="K13196" s="87" t="str">
        <v/>
      </c>
    </row>
    <row r="13197">
      <c r="A13197" s="74" t="str">
        <v/>
      </c>
      <c r="B13197" s="74" t="str">
        <v/>
      </c>
      <c r="C13197" s="75">
        <f>IF($E13197="","",IFERROR(VLOOKUP(TRIM(E13197&amp;""),'Référentiel Articles'!$A$2:$F$634,2,FALSE),""))</f>
      </c>
      <c r="D13197" s="75">
        <f>IF($E13197="","",IFERROR(VLOOKUP(TRIM(E13197&amp;""),'Référentiel Articles'!$A$2:$F$634,3,FALSE),""))</f>
      </c>
      <c r="E13197" s="74" t="str">
        <v/>
      </c>
      <c r="F13197" s="75">
        <f>IF($E13197="","",IFERROR(VLOOKUP(TRIM(E13197&amp;""),'Référentiel Articles'!$A$2:$F$634,4,FALSE),""))</f>
      </c>
      <c r="G13197" s="76">
        <f>IF($E13197="","",IFERROR(VLOOKUP(TRIM(E13197&amp;""),'Référentiel Articles'!$A$2:$F$634,5,FALSE),""))</f>
      </c>
      <c r="H13197" s="77" t="str">
        <v/>
      </c>
      <c r="I13197" s="76">
        <f>IF($E13197="","",IFERROR(VLOOKUP(TRIM(E13197&amp;""),'Référentiel Articles'!$A$2:$F$634,6,FALSE),""))</f>
      </c>
      <c r="J13197" s="78">
        <f>IF(OR($E13197="",$H13197=""),"",$H13197*$I13197)</f>
      </c>
      <c r="K13197" s="79" t="str">
        <v/>
      </c>
    </row>
    <row r="13198">
      <c r="A13198" s="81" t="str">
        <v/>
      </c>
      <c r="B13198" s="81" t="str">
        <v/>
      </c>
      <c r="C13198" s="83">
        <f>IF($E13198="","",IFERROR(VLOOKUP(TRIM(E13198&amp;""),'Référentiel Articles'!$A$2:$F$634,2,FALSE),""))</f>
      </c>
      <c r="D13198" s="83">
        <f>IF($E13198="","",IFERROR(VLOOKUP(TRIM(E13198&amp;""),'Référentiel Articles'!$A$2:$F$634,3,FALSE),""))</f>
      </c>
      <c r="E13198" s="81" t="str">
        <v/>
      </c>
      <c r="F13198" s="83">
        <f>IF($E13198="","",IFERROR(VLOOKUP(TRIM(E13198&amp;""),'Référentiel Articles'!$A$2:$F$634,4,FALSE),""))</f>
      </c>
      <c r="G13198" s="84">
        <f>IF($E13198="","",IFERROR(VLOOKUP(TRIM(E13198&amp;""),'Référentiel Articles'!$A$2:$F$634,5,FALSE),""))</f>
      </c>
      <c r="H13198" s="85" t="str">
        <v/>
      </c>
      <c r="I13198" s="84">
        <f>IF($E13198="","",IFERROR(VLOOKUP(TRIM(E13198&amp;""),'Référentiel Articles'!$A$2:$F$634,6,FALSE),""))</f>
      </c>
      <c r="J13198" s="90">
        <f>IF(OR($E13198="",$H13198=""),"",$H13198*$I13198)</f>
      </c>
      <c r="K13198" s="87" t="str">
        <v/>
      </c>
    </row>
    <row r="13199">
      <c r="A13199" s="74" t="str">
        <v/>
      </c>
      <c r="B13199" s="74" t="str">
        <v/>
      </c>
      <c r="C13199" s="75">
        <f>IF($E13199="","",IFERROR(VLOOKUP(TRIM(E13199&amp;""),'Référentiel Articles'!$A$2:$F$634,2,FALSE),""))</f>
      </c>
      <c r="D13199" s="75">
        <f>IF($E13199="","",IFERROR(VLOOKUP(TRIM(E13199&amp;""),'Référentiel Articles'!$A$2:$F$634,3,FALSE),""))</f>
      </c>
      <c r="E13199" s="74" t="str">
        <v/>
      </c>
      <c r="F13199" s="75">
        <f>IF($E13199="","",IFERROR(VLOOKUP(TRIM(E13199&amp;""),'Référentiel Articles'!$A$2:$F$634,4,FALSE),""))</f>
      </c>
      <c r="G13199" s="76">
        <f>IF($E13199="","",IFERROR(VLOOKUP(TRIM(E13199&amp;""),'Référentiel Articles'!$A$2:$F$634,5,FALSE),""))</f>
      </c>
      <c r="H13199" s="77" t="str">
        <v/>
      </c>
      <c r="I13199" s="76">
        <f>IF($E13199="","",IFERROR(VLOOKUP(TRIM(E13199&amp;""),'Référentiel Articles'!$A$2:$F$634,6,FALSE),""))</f>
      </c>
      <c r="J13199" s="78">
        <f>IF(OR($E13199="",$H13199=""),"",$H13199*$I13199)</f>
      </c>
      <c r="K13199" s="79" t="str">
        <v/>
      </c>
    </row>
    <row r="13200">
      <c r="A13200" s="81" t="str">
        <v/>
      </c>
      <c r="B13200" s="81" t="str">
        <v/>
      </c>
      <c r="C13200" s="83">
        <f>IF($E13200="","",IFERROR(VLOOKUP(TRIM(E13200&amp;""),'Référentiel Articles'!$A$2:$F$634,2,FALSE),""))</f>
      </c>
      <c r="D13200" s="83">
        <f>IF($E13200="","",IFERROR(VLOOKUP(TRIM(E13200&amp;""),'Référentiel Articles'!$A$2:$F$634,3,FALSE),""))</f>
      </c>
      <c r="E13200" s="81" t="str">
        <v/>
      </c>
      <c r="F13200" s="83">
        <f>IF($E13200="","",IFERROR(VLOOKUP(TRIM(E13200&amp;""),'Référentiel Articles'!$A$2:$F$634,4,FALSE),""))</f>
      </c>
      <c r="G13200" s="84">
        <f>IF($E13200="","",IFERROR(VLOOKUP(TRIM(E13200&amp;""),'Référentiel Articles'!$A$2:$F$634,5,FALSE),""))</f>
      </c>
      <c r="H13200" s="85" t="str">
        <v/>
      </c>
      <c r="I13200" s="84">
        <f>IF($E13200="","",IFERROR(VLOOKUP(TRIM(E13200&amp;""),'Référentiel Articles'!$A$2:$F$634,6,FALSE),""))</f>
      </c>
      <c r="J13200" s="90">
        <f>IF(OR($E13200="",$H13200=""),"",$H13200*$I13200)</f>
      </c>
      <c r="K13200" s="87" t="str">
        <v/>
      </c>
    </row>
    <row r="13201">
      <c r="A13201" s="74" t="str">
        <v/>
      </c>
      <c r="B13201" s="74" t="str">
        <v/>
      </c>
      <c r="C13201" s="75">
        <f>IF($E13201="","",IFERROR(VLOOKUP(TRIM(E13201&amp;""),'Référentiel Articles'!$A$2:$F$634,2,FALSE),""))</f>
      </c>
      <c r="D13201" s="75">
        <f>IF($E13201="","",IFERROR(VLOOKUP(TRIM(E13201&amp;""),'Référentiel Articles'!$A$2:$F$634,3,FALSE),""))</f>
      </c>
      <c r="E13201" s="74" t="str">
        <v/>
      </c>
      <c r="F13201" s="75">
        <f>IF($E13201="","",IFERROR(VLOOKUP(TRIM(E13201&amp;""),'Référentiel Articles'!$A$2:$F$634,4,FALSE),""))</f>
      </c>
      <c r="G13201" s="76">
        <f>IF($E13201="","",IFERROR(VLOOKUP(TRIM(E13201&amp;""),'Référentiel Articles'!$A$2:$F$634,5,FALSE),""))</f>
      </c>
      <c r="H13201" s="77" t="str">
        <v/>
      </c>
      <c r="I13201" s="76">
        <f>IF($E13201="","",IFERROR(VLOOKUP(TRIM(E13201&amp;""),'Référentiel Articles'!$A$2:$F$634,6,FALSE),""))</f>
      </c>
      <c r="J13201" s="78">
        <f>IF(OR($E13201="",$H13201=""),"",$H13201*$I13201)</f>
      </c>
      <c r="K13201" s="79" t="str">
        <v/>
      </c>
    </row>
    <row r="13202">
      <c r="A13202" s="81" t="str">
        <v/>
      </c>
      <c r="B13202" s="81" t="str">
        <v/>
      </c>
      <c r="C13202" s="83">
        <f>IF($E13202="","",IFERROR(VLOOKUP(TRIM(E13202&amp;""),'Référentiel Articles'!$A$2:$F$634,2,FALSE),""))</f>
      </c>
      <c r="D13202" s="83">
        <f>IF($E13202="","",IFERROR(VLOOKUP(TRIM(E13202&amp;""),'Référentiel Articles'!$A$2:$F$634,3,FALSE),""))</f>
      </c>
      <c r="E13202" s="81" t="str">
        <v/>
      </c>
      <c r="F13202" s="83">
        <f>IF($E13202="","",IFERROR(VLOOKUP(TRIM(E13202&amp;""),'Référentiel Articles'!$A$2:$F$634,4,FALSE),""))</f>
      </c>
      <c r="G13202" s="84">
        <f>IF($E13202="","",IFERROR(VLOOKUP(TRIM(E13202&amp;""),'Référentiel Articles'!$A$2:$F$634,5,FALSE),""))</f>
      </c>
      <c r="H13202" s="85" t="str">
        <v/>
      </c>
      <c r="I13202" s="84">
        <f>IF($E13202="","",IFERROR(VLOOKUP(TRIM(E13202&amp;""),'Référentiel Articles'!$A$2:$F$634,6,FALSE),""))</f>
      </c>
      <c r="J13202" s="90">
        <f>IF(OR($E13202="",$H13202=""),"",$H13202*$I13202)</f>
      </c>
      <c r="K13202" s="87" t="str">
        <v/>
      </c>
    </row>
    <row r="13203">
      <c r="A13203" s="74" t="str">
        <v/>
      </c>
      <c r="B13203" s="74" t="str">
        <v/>
      </c>
      <c r="C13203" s="75">
        <f>IF($E13203="","",IFERROR(VLOOKUP(TRIM(E13203&amp;""),'Référentiel Articles'!$A$2:$F$634,2,FALSE),""))</f>
      </c>
      <c r="D13203" s="75">
        <f>IF($E13203="","",IFERROR(VLOOKUP(TRIM(E13203&amp;""),'Référentiel Articles'!$A$2:$F$634,3,FALSE),""))</f>
      </c>
      <c r="E13203" s="74" t="str">
        <v/>
      </c>
      <c r="F13203" s="75">
        <f>IF($E13203="","",IFERROR(VLOOKUP(TRIM(E13203&amp;""),'Référentiel Articles'!$A$2:$F$634,4,FALSE),""))</f>
      </c>
      <c r="G13203" s="76">
        <f>IF($E13203="","",IFERROR(VLOOKUP(TRIM(E13203&amp;""),'Référentiel Articles'!$A$2:$F$634,5,FALSE),""))</f>
      </c>
      <c r="H13203" s="77" t="str">
        <v/>
      </c>
      <c r="I13203" s="76">
        <f>IF($E13203="","",IFERROR(VLOOKUP(TRIM(E13203&amp;""),'Référentiel Articles'!$A$2:$F$634,6,FALSE),""))</f>
      </c>
      <c r="J13203" s="78">
        <f>IF(OR($E13203="",$H13203=""),"",$H13203*$I13203)</f>
      </c>
      <c r="K13203" s="79" t="str">
        <v/>
      </c>
    </row>
    <row r="13204">
      <c r="A13204" s="81" t="str">
        <v/>
      </c>
      <c r="B13204" s="81" t="str">
        <v/>
      </c>
      <c r="C13204" s="83">
        <f>IF($E13204="","",IFERROR(VLOOKUP(TRIM(E13204&amp;""),'Référentiel Articles'!$A$2:$F$634,2,FALSE),""))</f>
      </c>
      <c r="D13204" s="83">
        <f>IF($E13204="","",IFERROR(VLOOKUP(TRIM(E13204&amp;""),'Référentiel Articles'!$A$2:$F$634,3,FALSE),""))</f>
      </c>
      <c r="E13204" s="81" t="str">
        <v/>
      </c>
      <c r="F13204" s="83">
        <f>IF($E13204="","",IFERROR(VLOOKUP(TRIM(E13204&amp;""),'Référentiel Articles'!$A$2:$F$634,4,FALSE),""))</f>
      </c>
      <c r="G13204" s="84">
        <f>IF($E13204="","",IFERROR(VLOOKUP(TRIM(E13204&amp;""),'Référentiel Articles'!$A$2:$F$634,5,FALSE),""))</f>
      </c>
      <c r="H13204" s="85" t="str">
        <v/>
      </c>
      <c r="I13204" s="84">
        <f>IF($E13204="","",IFERROR(VLOOKUP(TRIM(E13204&amp;""),'Référentiel Articles'!$A$2:$F$634,6,FALSE),""))</f>
      </c>
      <c r="J13204" s="90">
        <f>IF(OR($E13204="",$H13204=""),"",$H13204*$I13204)</f>
      </c>
      <c r="K13204" s="87" t="str">
        <v/>
      </c>
    </row>
    <row r="13205">
      <c r="A13205" s="74" t="str">
        <v/>
      </c>
      <c r="B13205" s="74" t="str">
        <v/>
      </c>
      <c r="C13205" s="75">
        <f>IF($E13205="","",IFERROR(VLOOKUP(TRIM(E13205&amp;""),'Référentiel Articles'!$A$2:$F$634,2,FALSE),""))</f>
      </c>
      <c r="D13205" s="75">
        <f>IF($E13205="","",IFERROR(VLOOKUP(TRIM(E13205&amp;""),'Référentiel Articles'!$A$2:$F$634,3,FALSE),""))</f>
      </c>
      <c r="E13205" s="74" t="str">
        <v/>
      </c>
      <c r="F13205" s="75">
        <f>IF($E13205="","",IFERROR(VLOOKUP(TRIM(E13205&amp;""),'Référentiel Articles'!$A$2:$F$634,4,FALSE),""))</f>
      </c>
      <c r="G13205" s="76">
        <f>IF($E13205="","",IFERROR(VLOOKUP(TRIM(E13205&amp;""),'Référentiel Articles'!$A$2:$F$634,5,FALSE),""))</f>
      </c>
      <c r="H13205" s="77" t="str">
        <v/>
      </c>
      <c r="I13205" s="76">
        <f>IF($E13205="","",IFERROR(VLOOKUP(TRIM(E13205&amp;""),'Référentiel Articles'!$A$2:$F$634,6,FALSE),""))</f>
      </c>
      <c r="J13205" s="78">
        <f>IF(OR($E13205="",$H13205=""),"",$H13205*$I13205)</f>
      </c>
      <c r="K13205" s="79" t="str">
        <v/>
      </c>
    </row>
    <row r="13206">
      <c r="A13206" s="81" t="str">
        <v/>
      </c>
      <c r="B13206" s="81" t="str">
        <v/>
      </c>
      <c r="C13206" s="83">
        <f>IF($E13206="","",IFERROR(VLOOKUP(TRIM(E13206&amp;""),'Référentiel Articles'!$A$2:$F$634,2,FALSE),""))</f>
      </c>
      <c r="D13206" s="83">
        <f>IF($E13206="","",IFERROR(VLOOKUP(TRIM(E13206&amp;""),'Référentiel Articles'!$A$2:$F$634,3,FALSE),""))</f>
      </c>
      <c r="E13206" s="81" t="str">
        <v/>
      </c>
      <c r="F13206" s="83">
        <f>IF($E13206="","",IFERROR(VLOOKUP(TRIM(E13206&amp;""),'Référentiel Articles'!$A$2:$F$634,4,FALSE),""))</f>
      </c>
      <c r="G13206" s="84">
        <f>IF($E13206="","",IFERROR(VLOOKUP(TRIM(E13206&amp;""),'Référentiel Articles'!$A$2:$F$634,5,FALSE),""))</f>
      </c>
      <c r="H13206" s="85" t="str">
        <v/>
      </c>
      <c r="I13206" s="84">
        <f>IF($E13206="","",IFERROR(VLOOKUP(TRIM(E13206&amp;""),'Référentiel Articles'!$A$2:$F$634,6,FALSE),""))</f>
      </c>
      <c r="J13206" s="90">
        <f>IF(OR($E13206="",$H13206=""),"",$H13206*$I13206)</f>
      </c>
      <c r="K13206" s="87" t="str">
        <v/>
      </c>
    </row>
    <row r="13207">
      <c r="A13207" s="74" t="str">
        <v/>
      </c>
      <c r="B13207" s="74" t="str">
        <v/>
      </c>
      <c r="C13207" s="75">
        <f>IF($E13207="","",IFERROR(VLOOKUP(TRIM(E13207&amp;""),'Référentiel Articles'!$A$2:$F$634,2,FALSE),""))</f>
      </c>
      <c r="D13207" s="75">
        <f>IF($E13207="","",IFERROR(VLOOKUP(TRIM(E13207&amp;""),'Référentiel Articles'!$A$2:$F$634,3,FALSE),""))</f>
      </c>
      <c r="E13207" s="74" t="str">
        <v/>
      </c>
      <c r="F13207" s="75">
        <f>IF($E13207="","",IFERROR(VLOOKUP(TRIM(E13207&amp;""),'Référentiel Articles'!$A$2:$F$634,4,FALSE),""))</f>
      </c>
      <c r="G13207" s="76">
        <f>IF($E13207="","",IFERROR(VLOOKUP(TRIM(E13207&amp;""),'Référentiel Articles'!$A$2:$F$634,5,FALSE),""))</f>
      </c>
      <c r="H13207" s="77" t="str">
        <v/>
      </c>
      <c r="I13207" s="76">
        <f>IF($E13207="","",IFERROR(VLOOKUP(TRIM(E13207&amp;""),'Référentiel Articles'!$A$2:$F$634,6,FALSE),""))</f>
      </c>
      <c r="J13207" s="78">
        <f>IF(OR($E13207="",$H13207=""),"",$H13207*$I13207)</f>
      </c>
      <c r="K13207" s="79" t="str">
        <v/>
      </c>
    </row>
    <row r="13208">
      <c r="A13208" s="81" t="str">
        <v/>
      </c>
      <c r="B13208" s="81" t="str">
        <v/>
      </c>
      <c r="C13208" s="83">
        <f>IF($E13208="","",IFERROR(VLOOKUP(TRIM(E13208&amp;""),'Référentiel Articles'!$A$2:$F$634,2,FALSE),""))</f>
      </c>
      <c r="D13208" s="83">
        <f>IF($E13208="","",IFERROR(VLOOKUP(TRIM(E13208&amp;""),'Référentiel Articles'!$A$2:$F$634,3,FALSE),""))</f>
      </c>
      <c r="E13208" s="81" t="str">
        <v/>
      </c>
      <c r="F13208" s="83">
        <f>IF($E13208="","",IFERROR(VLOOKUP(TRIM(E13208&amp;""),'Référentiel Articles'!$A$2:$F$634,4,FALSE),""))</f>
      </c>
      <c r="G13208" s="84">
        <f>IF($E13208="","",IFERROR(VLOOKUP(TRIM(E13208&amp;""),'Référentiel Articles'!$A$2:$F$634,5,FALSE),""))</f>
      </c>
      <c r="H13208" s="85" t="str">
        <v/>
      </c>
      <c r="I13208" s="84">
        <f>IF($E13208="","",IFERROR(VLOOKUP(TRIM(E13208&amp;""),'Référentiel Articles'!$A$2:$F$634,6,FALSE),""))</f>
      </c>
      <c r="J13208" s="90">
        <f>IF(OR($E13208="",$H13208=""),"",$H13208*$I13208)</f>
      </c>
      <c r="K13208" s="87" t="str">
        <v/>
      </c>
    </row>
    <row r="13209">
      <c r="A13209" s="74" t="str">
        <v/>
      </c>
      <c r="B13209" s="74" t="str">
        <v/>
      </c>
      <c r="C13209" s="75">
        <f>IF($E13209="","",IFERROR(VLOOKUP(TRIM(E13209&amp;""),'Référentiel Articles'!$A$2:$F$634,2,FALSE),""))</f>
      </c>
      <c r="D13209" s="75">
        <f>IF($E13209="","",IFERROR(VLOOKUP(TRIM(E13209&amp;""),'Référentiel Articles'!$A$2:$F$634,3,FALSE),""))</f>
      </c>
      <c r="E13209" s="74" t="str">
        <v/>
      </c>
      <c r="F13209" s="75">
        <f>IF($E13209="","",IFERROR(VLOOKUP(TRIM(E13209&amp;""),'Référentiel Articles'!$A$2:$F$634,4,FALSE),""))</f>
      </c>
      <c r="G13209" s="76">
        <f>IF($E13209="","",IFERROR(VLOOKUP(TRIM(E13209&amp;""),'Référentiel Articles'!$A$2:$F$634,5,FALSE),""))</f>
      </c>
      <c r="H13209" s="77" t="str">
        <v/>
      </c>
      <c r="I13209" s="76">
        <f>IF($E13209="","",IFERROR(VLOOKUP(TRIM(E13209&amp;""),'Référentiel Articles'!$A$2:$F$634,6,FALSE),""))</f>
      </c>
      <c r="J13209" s="78">
        <f>IF(OR($E13209="",$H13209=""),"",$H13209*$I13209)</f>
      </c>
      <c r="K13209" s="79" t="str">
        <v/>
      </c>
    </row>
    <row r="13210">
      <c r="A13210" s="81" t="str">
        <v/>
      </c>
      <c r="B13210" s="81" t="str">
        <v/>
      </c>
      <c r="C13210" s="83">
        <f>IF($E13210="","",IFERROR(VLOOKUP(TRIM(E13210&amp;""),'Référentiel Articles'!$A$2:$F$634,2,FALSE),""))</f>
      </c>
      <c r="D13210" s="83">
        <f>IF($E13210="","",IFERROR(VLOOKUP(TRIM(E13210&amp;""),'Référentiel Articles'!$A$2:$F$634,3,FALSE),""))</f>
      </c>
      <c r="E13210" s="81" t="str">
        <v/>
      </c>
      <c r="F13210" s="83">
        <f>IF($E13210="","",IFERROR(VLOOKUP(TRIM(E13210&amp;""),'Référentiel Articles'!$A$2:$F$634,4,FALSE),""))</f>
      </c>
      <c r="G13210" s="84">
        <f>IF($E13210="","",IFERROR(VLOOKUP(TRIM(E13210&amp;""),'Référentiel Articles'!$A$2:$F$634,5,FALSE),""))</f>
      </c>
      <c r="H13210" s="85" t="str">
        <v/>
      </c>
      <c r="I13210" s="84">
        <f>IF($E13210="","",IFERROR(VLOOKUP(TRIM(E13210&amp;""),'Référentiel Articles'!$A$2:$F$634,6,FALSE),""))</f>
      </c>
      <c r="J13210" s="90">
        <f>IF(OR($E13210="",$H13210=""),"",$H13210*$I13210)</f>
      </c>
      <c r="K13210" s="87" t="str">
        <v/>
      </c>
    </row>
    <row r="13211">
      <c r="A13211" s="74" t="str">
        <v/>
      </c>
      <c r="B13211" s="74" t="str">
        <v/>
      </c>
      <c r="C13211" s="75">
        <f>IF($E13211="","",IFERROR(VLOOKUP(TRIM(E13211&amp;""),'Référentiel Articles'!$A$2:$F$634,2,FALSE),""))</f>
      </c>
      <c r="D13211" s="75">
        <f>IF($E13211="","",IFERROR(VLOOKUP(TRIM(E13211&amp;""),'Référentiel Articles'!$A$2:$F$634,3,FALSE),""))</f>
      </c>
      <c r="E13211" s="74" t="str">
        <v/>
      </c>
      <c r="F13211" s="75">
        <f>IF($E13211="","",IFERROR(VLOOKUP(TRIM(E13211&amp;""),'Référentiel Articles'!$A$2:$F$634,4,FALSE),""))</f>
      </c>
      <c r="G13211" s="76">
        <f>IF($E13211="","",IFERROR(VLOOKUP(TRIM(E13211&amp;""),'Référentiel Articles'!$A$2:$F$634,5,FALSE),""))</f>
      </c>
      <c r="H13211" s="77" t="str">
        <v/>
      </c>
      <c r="I13211" s="76">
        <f>IF($E13211="","",IFERROR(VLOOKUP(TRIM(E13211&amp;""),'Référentiel Articles'!$A$2:$F$634,6,FALSE),""))</f>
      </c>
      <c r="J13211" s="78">
        <f>IF(OR($E13211="",$H13211=""),"",$H13211*$I13211)</f>
      </c>
      <c r="K13211" s="79" t="str">
        <v/>
      </c>
    </row>
    <row r="13212">
      <c r="A13212" s="81" t="str">
        <v/>
      </c>
      <c r="B13212" s="81" t="str">
        <v/>
      </c>
      <c r="C13212" s="83">
        <f>IF($E13212="","",IFERROR(VLOOKUP(TRIM(E13212&amp;""),'Référentiel Articles'!$A$2:$F$634,2,FALSE),""))</f>
      </c>
      <c r="D13212" s="83">
        <f>IF($E13212="","",IFERROR(VLOOKUP(TRIM(E13212&amp;""),'Référentiel Articles'!$A$2:$F$634,3,FALSE),""))</f>
      </c>
      <c r="E13212" s="81" t="str">
        <v/>
      </c>
      <c r="F13212" s="83">
        <f>IF($E13212="","",IFERROR(VLOOKUP(TRIM(E13212&amp;""),'Référentiel Articles'!$A$2:$F$634,4,FALSE),""))</f>
      </c>
      <c r="G13212" s="84">
        <f>IF($E13212="","",IFERROR(VLOOKUP(TRIM(E13212&amp;""),'Référentiel Articles'!$A$2:$F$634,5,FALSE),""))</f>
      </c>
      <c r="H13212" s="85" t="str">
        <v/>
      </c>
      <c r="I13212" s="84">
        <f>IF($E13212="","",IFERROR(VLOOKUP(TRIM(E13212&amp;""),'Référentiel Articles'!$A$2:$F$634,6,FALSE),""))</f>
      </c>
      <c r="J13212" s="90">
        <f>IF(OR($E13212="",$H13212=""),"",$H13212*$I13212)</f>
      </c>
      <c r="K13212" s="87" t="str">
        <v/>
      </c>
    </row>
    <row r="13213">
      <c r="A13213" s="74" t="str">
        <v/>
      </c>
      <c r="B13213" s="74" t="str">
        <v/>
      </c>
      <c r="C13213" s="75">
        <f>IF($E13213="","",IFERROR(VLOOKUP(TRIM(E13213&amp;""),'Référentiel Articles'!$A$2:$F$634,2,FALSE),""))</f>
      </c>
      <c r="D13213" s="75">
        <f>IF($E13213="","",IFERROR(VLOOKUP(TRIM(E13213&amp;""),'Référentiel Articles'!$A$2:$F$634,3,FALSE),""))</f>
      </c>
      <c r="E13213" s="74" t="str">
        <v/>
      </c>
      <c r="F13213" s="75">
        <f>IF($E13213="","",IFERROR(VLOOKUP(TRIM(E13213&amp;""),'Référentiel Articles'!$A$2:$F$634,4,FALSE),""))</f>
      </c>
      <c r="G13213" s="76">
        <f>IF($E13213="","",IFERROR(VLOOKUP(TRIM(E13213&amp;""),'Référentiel Articles'!$A$2:$F$634,5,FALSE),""))</f>
      </c>
      <c r="H13213" s="77" t="str">
        <v/>
      </c>
      <c r="I13213" s="76">
        <f>IF($E13213="","",IFERROR(VLOOKUP(TRIM(E13213&amp;""),'Référentiel Articles'!$A$2:$F$634,6,FALSE),""))</f>
      </c>
      <c r="J13213" s="78">
        <f>IF(OR($E13213="",$H13213=""),"",$H13213*$I13213)</f>
      </c>
      <c r="K13213" s="79" t="str">
        <v/>
      </c>
    </row>
    <row r="13214">
      <c r="A13214" s="81" t="str">
        <v/>
      </c>
      <c r="B13214" s="81" t="str">
        <v/>
      </c>
      <c r="C13214" s="83">
        <f>IF($E13214="","",IFERROR(VLOOKUP(TRIM(E13214&amp;""),'Référentiel Articles'!$A$2:$F$634,2,FALSE),""))</f>
      </c>
      <c r="D13214" s="83">
        <f>IF($E13214="","",IFERROR(VLOOKUP(TRIM(E13214&amp;""),'Référentiel Articles'!$A$2:$F$634,3,FALSE),""))</f>
      </c>
      <c r="E13214" s="81" t="str">
        <v/>
      </c>
      <c r="F13214" s="83">
        <f>IF($E13214="","",IFERROR(VLOOKUP(TRIM(E13214&amp;""),'Référentiel Articles'!$A$2:$F$634,4,FALSE),""))</f>
      </c>
      <c r="G13214" s="84">
        <f>IF($E13214="","",IFERROR(VLOOKUP(TRIM(E13214&amp;""),'Référentiel Articles'!$A$2:$F$634,5,FALSE),""))</f>
      </c>
      <c r="H13214" s="85" t="str">
        <v/>
      </c>
      <c r="I13214" s="84">
        <f>IF($E13214="","",IFERROR(VLOOKUP(TRIM(E13214&amp;""),'Référentiel Articles'!$A$2:$F$634,6,FALSE),""))</f>
      </c>
      <c r="J13214" s="90">
        <f>IF(OR($E13214="",$H13214=""),"",$H13214*$I13214)</f>
      </c>
      <c r="K13214" s="87" t="str">
        <v/>
      </c>
    </row>
    <row r="13215">
      <c r="A13215" s="74" t="str">
        <v/>
      </c>
      <c r="B13215" s="74" t="str">
        <v/>
      </c>
      <c r="C13215" s="75">
        <f>IF($E13215="","",IFERROR(VLOOKUP(TRIM(E13215&amp;""),'Référentiel Articles'!$A$2:$F$634,2,FALSE),""))</f>
      </c>
      <c r="D13215" s="75">
        <f>IF($E13215="","",IFERROR(VLOOKUP(TRIM(E13215&amp;""),'Référentiel Articles'!$A$2:$F$634,3,FALSE),""))</f>
      </c>
      <c r="E13215" s="74" t="str">
        <v/>
      </c>
      <c r="F13215" s="75">
        <f>IF($E13215="","",IFERROR(VLOOKUP(TRIM(E13215&amp;""),'Référentiel Articles'!$A$2:$F$634,4,FALSE),""))</f>
      </c>
      <c r="G13215" s="76">
        <f>IF($E13215="","",IFERROR(VLOOKUP(TRIM(E13215&amp;""),'Référentiel Articles'!$A$2:$F$634,5,FALSE),""))</f>
      </c>
      <c r="H13215" s="77" t="str">
        <v/>
      </c>
      <c r="I13215" s="76">
        <f>IF($E13215="","",IFERROR(VLOOKUP(TRIM(E13215&amp;""),'Référentiel Articles'!$A$2:$F$634,6,FALSE),""))</f>
      </c>
      <c r="J13215" s="78">
        <f>IF(OR($E13215="",$H13215=""),"",$H13215*$I13215)</f>
      </c>
      <c r="K13215" s="79" t="str">
        <v/>
      </c>
    </row>
    <row r="13216">
      <c r="A13216" s="81" t="str">
        <v/>
      </c>
      <c r="B13216" s="81" t="str">
        <v/>
      </c>
      <c r="C13216" s="83">
        <f>IF($E13216="","",IFERROR(VLOOKUP(TRIM(E13216&amp;""),'Référentiel Articles'!$A$2:$F$634,2,FALSE),""))</f>
      </c>
      <c r="D13216" s="83">
        <f>IF($E13216="","",IFERROR(VLOOKUP(TRIM(E13216&amp;""),'Référentiel Articles'!$A$2:$F$634,3,FALSE),""))</f>
      </c>
      <c r="E13216" s="81" t="str">
        <v/>
      </c>
      <c r="F13216" s="83">
        <f>IF($E13216="","",IFERROR(VLOOKUP(TRIM(E13216&amp;""),'Référentiel Articles'!$A$2:$F$634,4,FALSE),""))</f>
      </c>
      <c r="G13216" s="84">
        <f>IF($E13216="","",IFERROR(VLOOKUP(TRIM(E13216&amp;""),'Référentiel Articles'!$A$2:$F$634,5,FALSE),""))</f>
      </c>
      <c r="H13216" s="85" t="str">
        <v/>
      </c>
      <c r="I13216" s="84">
        <f>IF($E13216="","",IFERROR(VLOOKUP(TRIM(E13216&amp;""),'Référentiel Articles'!$A$2:$F$634,6,FALSE),""))</f>
      </c>
      <c r="J13216" s="90">
        <f>IF(OR($E13216="",$H13216=""),"",$H13216*$I13216)</f>
      </c>
      <c r="K13216" s="87" t="str">
        <v/>
      </c>
    </row>
    <row r="13217">
      <c r="A13217" s="74" t="str">
        <v/>
      </c>
      <c r="B13217" s="74" t="str">
        <v/>
      </c>
      <c r="C13217" s="75">
        <f>IF($E13217="","",IFERROR(VLOOKUP(TRIM(E13217&amp;""),'Référentiel Articles'!$A$2:$F$634,2,FALSE),""))</f>
      </c>
      <c r="D13217" s="75">
        <f>IF($E13217="","",IFERROR(VLOOKUP(TRIM(E13217&amp;""),'Référentiel Articles'!$A$2:$F$634,3,FALSE),""))</f>
      </c>
      <c r="E13217" s="74" t="str">
        <v/>
      </c>
      <c r="F13217" s="75">
        <f>IF($E13217="","",IFERROR(VLOOKUP(TRIM(E13217&amp;""),'Référentiel Articles'!$A$2:$F$634,4,FALSE),""))</f>
      </c>
      <c r="G13217" s="76">
        <f>IF($E13217="","",IFERROR(VLOOKUP(TRIM(E13217&amp;""),'Référentiel Articles'!$A$2:$F$634,5,FALSE),""))</f>
      </c>
      <c r="H13217" s="77" t="str">
        <v/>
      </c>
      <c r="I13217" s="76">
        <f>IF($E13217="","",IFERROR(VLOOKUP(TRIM(E13217&amp;""),'Référentiel Articles'!$A$2:$F$634,6,FALSE),""))</f>
      </c>
      <c r="J13217" s="78">
        <f>IF(OR($E13217="",$H13217=""),"",$H13217*$I13217)</f>
      </c>
      <c r="K13217" s="79" t="str">
        <v/>
      </c>
    </row>
    <row r="13218">
      <c r="A13218" s="81" t="str">
        <v/>
      </c>
      <c r="B13218" s="81" t="str">
        <v/>
      </c>
      <c r="C13218" s="83">
        <f>IF($E13218="","",IFERROR(VLOOKUP(TRIM(E13218&amp;""),'Référentiel Articles'!$A$2:$F$634,2,FALSE),""))</f>
      </c>
      <c r="D13218" s="83">
        <f>IF($E13218="","",IFERROR(VLOOKUP(TRIM(E13218&amp;""),'Référentiel Articles'!$A$2:$F$634,3,FALSE),""))</f>
      </c>
      <c r="E13218" s="81" t="str">
        <v/>
      </c>
      <c r="F13218" s="83">
        <f>IF($E13218="","",IFERROR(VLOOKUP(TRIM(E13218&amp;""),'Référentiel Articles'!$A$2:$F$634,4,FALSE),""))</f>
      </c>
      <c r="G13218" s="84">
        <f>IF($E13218="","",IFERROR(VLOOKUP(TRIM(E13218&amp;""),'Référentiel Articles'!$A$2:$F$634,5,FALSE),""))</f>
      </c>
      <c r="H13218" s="85" t="str">
        <v/>
      </c>
      <c r="I13218" s="84">
        <f>IF($E13218="","",IFERROR(VLOOKUP(TRIM(E13218&amp;""),'Référentiel Articles'!$A$2:$F$634,6,FALSE),""))</f>
      </c>
      <c r="J13218" s="90">
        <f>IF(OR($E13218="",$H13218=""),"",$H13218*$I13218)</f>
      </c>
      <c r="K13218" s="87" t="str">
        <v/>
      </c>
    </row>
    <row r="13219">
      <c r="A13219" s="74" t="str">
        <v/>
      </c>
      <c r="B13219" s="74" t="str">
        <v/>
      </c>
      <c r="C13219" s="75">
        <f>IF($E13219="","",IFERROR(VLOOKUP(TRIM(E13219&amp;""),'Référentiel Articles'!$A$2:$F$634,2,FALSE),""))</f>
      </c>
      <c r="D13219" s="75">
        <f>IF($E13219="","",IFERROR(VLOOKUP(TRIM(E13219&amp;""),'Référentiel Articles'!$A$2:$F$634,3,FALSE),""))</f>
      </c>
      <c r="E13219" s="74" t="str">
        <v/>
      </c>
      <c r="F13219" s="75">
        <f>IF($E13219="","",IFERROR(VLOOKUP(TRIM(E13219&amp;""),'Référentiel Articles'!$A$2:$F$634,4,FALSE),""))</f>
      </c>
      <c r="G13219" s="76">
        <f>IF($E13219="","",IFERROR(VLOOKUP(TRIM(E13219&amp;""),'Référentiel Articles'!$A$2:$F$634,5,FALSE),""))</f>
      </c>
      <c r="H13219" s="77" t="str">
        <v/>
      </c>
      <c r="I13219" s="76">
        <f>IF($E13219="","",IFERROR(VLOOKUP(TRIM(E13219&amp;""),'Référentiel Articles'!$A$2:$F$634,6,FALSE),""))</f>
      </c>
      <c r="J13219" s="78">
        <f>IF(OR($E13219="",$H13219=""),"",$H13219*$I13219)</f>
      </c>
      <c r="K13219" s="79" t="str">
        <v/>
      </c>
    </row>
    <row r="13220">
      <c r="A13220" s="81" t="str">
        <v/>
      </c>
      <c r="B13220" s="81" t="str">
        <v/>
      </c>
      <c r="C13220" s="83">
        <f>IF($E13220="","",IFERROR(VLOOKUP(TRIM(E13220&amp;""),'Référentiel Articles'!$A$2:$F$634,2,FALSE),""))</f>
      </c>
      <c r="D13220" s="83">
        <f>IF($E13220="","",IFERROR(VLOOKUP(TRIM(E13220&amp;""),'Référentiel Articles'!$A$2:$F$634,3,FALSE),""))</f>
      </c>
      <c r="E13220" s="81" t="str">
        <v/>
      </c>
      <c r="F13220" s="83">
        <f>IF($E13220="","",IFERROR(VLOOKUP(TRIM(E13220&amp;""),'Référentiel Articles'!$A$2:$F$634,4,FALSE),""))</f>
      </c>
      <c r="G13220" s="84">
        <f>IF($E13220="","",IFERROR(VLOOKUP(TRIM(E13220&amp;""),'Référentiel Articles'!$A$2:$F$634,5,FALSE),""))</f>
      </c>
      <c r="H13220" s="85" t="str">
        <v/>
      </c>
      <c r="I13220" s="84">
        <f>IF($E13220="","",IFERROR(VLOOKUP(TRIM(E13220&amp;""),'Référentiel Articles'!$A$2:$F$634,6,FALSE),""))</f>
      </c>
      <c r="J13220" s="90">
        <f>IF(OR($E13220="",$H13220=""),"",$H13220*$I13220)</f>
      </c>
      <c r="K13220" s="87" t="str">
        <v/>
      </c>
    </row>
    <row r="13221">
      <c r="A13221" s="74" t="str">
        <v/>
      </c>
      <c r="B13221" s="74" t="str">
        <v/>
      </c>
      <c r="C13221" s="75">
        <f>IF($E13221="","",IFERROR(VLOOKUP(TRIM(E13221&amp;""),'Référentiel Articles'!$A$2:$F$634,2,FALSE),""))</f>
      </c>
      <c r="D13221" s="75">
        <f>IF($E13221="","",IFERROR(VLOOKUP(TRIM(E13221&amp;""),'Référentiel Articles'!$A$2:$F$634,3,FALSE),""))</f>
      </c>
      <c r="E13221" s="74" t="str">
        <v/>
      </c>
      <c r="F13221" s="75">
        <f>IF($E13221="","",IFERROR(VLOOKUP(TRIM(E13221&amp;""),'Référentiel Articles'!$A$2:$F$634,4,FALSE),""))</f>
      </c>
      <c r="G13221" s="76">
        <f>IF($E13221="","",IFERROR(VLOOKUP(TRIM(E13221&amp;""),'Référentiel Articles'!$A$2:$F$634,5,FALSE),""))</f>
      </c>
      <c r="H13221" s="77" t="str">
        <v/>
      </c>
      <c r="I13221" s="76">
        <f>IF($E13221="","",IFERROR(VLOOKUP(TRIM(E13221&amp;""),'Référentiel Articles'!$A$2:$F$634,6,FALSE),""))</f>
      </c>
      <c r="J13221" s="78">
        <f>IF(OR($E13221="",$H13221=""),"",$H13221*$I13221)</f>
      </c>
      <c r="K13221" s="79" t="str">
        <v/>
      </c>
    </row>
    <row r="13222">
      <c r="A13222" s="81" t="str">
        <v/>
      </c>
      <c r="B13222" s="81" t="str">
        <v/>
      </c>
      <c r="C13222" s="83">
        <f>IF($E13222="","",IFERROR(VLOOKUP(TRIM(E13222&amp;""),'Référentiel Articles'!$A$2:$F$634,2,FALSE),""))</f>
      </c>
      <c r="D13222" s="83">
        <f>IF($E13222="","",IFERROR(VLOOKUP(TRIM(E13222&amp;""),'Référentiel Articles'!$A$2:$F$634,3,FALSE),""))</f>
      </c>
      <c r="E13222" s="81" t="str">
        <v/>
      </c>
      <c r="F13222" s="83">
        <f>IF($E13222="","",IFERROR(VLOOKUP(TRIM(E13222&amp;""),'Référentiel Articles'!$A$2:$F$634,4,FALSE),""))</f>
      </c>
      <c r="G13222" s="84">
        <f>IF($E13222="","",IFERROR(VLOOKUP(TRIM(E13222&amp;""),'Référentiel Articles'!$A$2:$F$634,5,FALSE),""))</f>
      </c>
      <c r="H13222" s="85" t="str">
        <v/>
      </c>
      <c r="I13222" s="84">
        <f>IF($E13222="","",IFERROR(VLOOKUP(TRIM(E13222&amp;""),'Référentiel Articles'!$A$2:$F$634,6,FALSE),""))</f>
      </c>
      <c r="J13222" s="90">
        <f>IF(OR($E13222="",$H13222=""),"",$H13222*$I13222)</f>
      </c>
      <c r="K13222" s="87" t="str">
        <v/>
      </c>
    </row>
    <row r="13223">
      <c r="A13223" s="74" t="str">
        <v/>
      </c>
      <c r="B13223" s="74" t="str">
        <v/>
      </c>
      <c r="C13223" s="75">
        <f>IF($E13223="","",IFERROR(VLOOKUP(TRIM(E13223&amp;""),'Référentiel Articles'!$A$2:$F$634,2,FALSE),""))</f>
      </c>
      <c r="D13223" s="75">
        <f>IF($E13223="","",IFERROR(VLOOKUP(TRIM(E13223&amp;""),'Référentiel Articles'!$A$2:$F$634,3,FALSE),""))</f>
      </c>
      <c r="E13223" s="74" t="str">
        <v/>
      </c>
      <c r="F13223" s="75">
        <f>IF($E13223="","",IFERROR(VLOOKUP(TRIM(E13223&amp;""),'Référentiel Articles'!$A$2:$F$634,4,FALSE),""))</f>
      </c>
      <c r="G13223" s="76">
        <f>IF($E13223="","",IFERROR(VLOOKUP(TRIM(E13223&amp;""),'Référentiel Articles'!$A$2:$F$634,5,FALSE),""))</f>
      </c>
      <c r="H13223" s="77" t="str">
        <v/>
      </c>
      <c r="I13223" s="76">
        <f>IF($E13223="","",IFERROR(VLOOKUP(TRIM(E13223&amp;""),'Référentiel Articles'!$A$2:$F$634,6,FALSE),""))</f>
      </c>
      <c r="J13223" s="78">
        <f>IF(OR($E13223="",$H13223=""),"",$H13223*$I13223)</f>
      </c>
      <c r="K13223" s="79" t="str">
        <v/>
      </c>
    </row>
    <row r="13224">
      <c r="A13224" s="81" t="str">
        <v/>
      </c>
      <c r="B13224" s="81" t="str">
        <v/>
      </c>
      <c r="C13224" s="83">
        <f>IF($E13224="","",IFERROR(VLOOKUP(TRIM(E13224&amp;""),'Référentiel Articles'!$A$2:$F$634,2,FALSE),""))</f>
      </c>
      <c r="D13224" s="83">
        <f>IF($E13224="","",IFERROR(VLOOKUP(TRIM(E13224&amp;""),'Référentiel Articles'!$A$2:$F$634,3,FALSE),""))</f>
      </c>
      <c r="E13224" s="81" t="str">
        <v/>
      </c>
      <c r="F13224" s="83">
        <f>IF($E13224="","",IFERROR(VLOOKUP(TRIM(E13224&amp;""),'Référentiel Articles'!$A$2:$F$634,4,FALSE),""))</f>
      </c>
      <c r="G13224" s="84">
        <f>IF($E13224="","",IFERROR(VLOOKUP(TRIM(E13224&amp;""),'Référentiel Articles'!$A$2:$F$634,5,FALSE),""))</f>
      </c>
      <c r="H13224" s="85" t="str">
        <v/>
      </c>
      <c r="I13224" s="84">
        <f>IF($E13224="","",IFERROR(VLOOKUP(TRIM(E13224&amp;""),'Référentiel Articles'!$A$2:$F$634,6,FALSE),""))</f>
      </c>
      <c r="J13224" s="90">
        <f>IF(OR($E13224="",$H13224=""),"",$H13224*$I13224)</f>
      </c>
      <c r="K13224" s="87" t="str">
        <v/>
      </c>
    </row>
    <row r="13225">
      <c r="A13225" s="74" t="str">
        <v/>
      </c>
      <c r="B13225" s="74" t="str">
        <v/>
      </c>
      <c r="C13225" s="75">
        <f>IF($E13225="","",IFERROR(VLOOKUP(TRIM(E13225&amp;""),'Référentiel Articles'!$A$2:$F$634,2,FALSE),""))</f>
      </c>
      <c r="D13225" s="75">
        <f>IF($E13225="","",IFERROR(VLOOKUP(TRIM(E13225&amp;""),'Référentiel Articles'!$A$2:$F$634,3,FALSE),""))</f>
      </c>
      <c r="E13225" s="74" t="str">
        <v/>
      </c>
      <c r="F13225" s="75">
        <f>IF($E13225="","",IFERROR(VLOOKUP(TRIM(E13225&amp;""),'Référentiel Articles'!$A$2:$F$634,4,FALSE),""))</f>
      </c>
      <c r="G13225" s="76">
        <f>IF($E13225="","",IFERROR(VLOOKUP(TRIM(E13225&amp;""),'Référentiel Articles'!$A$2:$F$634,5,FALSE),""))</f>
      </c>
      <c r="H13225" s="77" t="str">
        <v/>
      </c>
      <c r="I13225" s="76">
        <f>IF($E13225="","",IFERROR(VLOOKUP(TRIM(E13225&amp;""),'Référentiel Articles'!$A$2:$F$634,6,FALSE),""))</f>
      </c>
      <c r="J13225" s="78">
        <f>IF(OR($E13225="",$H13225=""),"",$H13225*$I13225)</f>
      </c>
      <c r="K13225" s="79" t="str">
        <v/>
      </c>
    </row>
    <row r="13226">
      <c r="A13226" s="81" t="str">
        <v/>
      </c>
      <c r="B13226" s="81" t="str">
        <v/>
      </c>
      <c r="C13226" s="83">
        <f>IF($E13226="","",IFERROR(VLOOKUP(TRIM(E13226&amp;""),'Référentiel Articles'!$A$2:$F$634,2,FALSE),""))</f>
      </c>
      <c r="D13226" s="83">
        <f>IF($E13226="","",IFERROR(VLOOKUP(TRIM(E13226&amp;""),'Référentiel Articles'!$A$2:$F$634,3,FALSE),""))</f>
      </c>
      <c r="E13226" s="81" t="str">
        <v/>
      </c>
      <c r="F13226" s="83">
        <f>IF($E13226="","",IFERROR(VLOOKUP(TRIM(E13226&amp;""),'Référentiel Articles'!$A$2:$F$634,4,FALSE),""))</f>
      </c>
      <c r="G13226" s="84">
        <f>IF($E13226="","",IFERROR(VLOOKUP(TRIM(E13226&amp;""),'Référentiel Articles'!$A$2:$F$634,5,FALSE),""))</f>
      </c>
      <c r="H13226" s="85" t="str">
        <v/>
      </c>
      <c r="I13226" s="84">
        <f>IF($E13226="","",IFERROR(VLOOKUP(TRIM(E13226&amp;""),'Référentiel Articles'!$A$2:$F$634,6,FALSE),""))</f>
      </c>
      <c r="J13226" s="90">
        <f>IF(OR($E13226="",$H13226=""),"",$H13226*$I13226)</f>
      </c>
      <c r="K13226" s="87" t="str">
        <v/>
      </c>
    </row>
    <row r="13227">
      <c r="A13227" s="74" t="str">
        <v/>
      </c>
      <c r="B13227" s="74" t="str">
        <v/>
      </c>
      <c r="C13227" s="75">
        <f>IF($E13227="","",IFERROR(VLOOKUP(TRIM(E13227&amp;""),'Référentiel Articles'!$A$2:$F$634,2,FALSE),""))</f>
      </c>
      <c r="D13227" s="75">
        <f>IF($E13227="","",IFERROR(VLOOKUP(TRIM(E13227&amp;""),'Référentiel Articles'!$A$2:$F$634,3,FALSE),""))</f>
      </c>
      <c r="E13227" s="74" t="str">
        <v/>
      </c>
      <c r="F13227" s="75">
        <f>IF($E13227="","",IFERROR(VLOOKUP(TRIM(E13227&amp;""),'Référentiel Articles'!$A$2:$F$634,4,FALSE),""))</f>
      </c>
      <c r="G13227" s="76">
        <f>IF($E13227="","",IFERROR(VLOOKUP(TRIM(E13227&amp;""),'Référentiel Articles'!$A$2:$F$634,5,FALSE),""))</f>
      </c>
      <c r="H13227" s="77" t="str">
        <v/>
      </c>
      <c r="I13227" s="76">
        <f>IF($E13227="","",IFERROR(VLOOKUP(TRIM(E13227&amp;""),'Référentiel Articles'!$A$2:$F$634,6,FALSE),""))</f>
      </c>
      <c r="J13227" s="78">
        <f>IF(OR($E13227="",$H13227=""),"",$H13227*$I13227)</f>
      </c>
      <c r="K13227" s="79" t="str">
        <v/>
      </c>
    </row>
    <row r="13228">
      <c r="A13228" s="81" t="str">
        <v/>
      </c>
      <c r="B13228" s="81" t="str">
        <v/>
      </c>
      <c r="C13228" s="83">
        <f>IF($E13228="","",IFERROR(VLOOKUP(TRIM(E13228&amp;""),'Référentiel Articles'!$A$2:$F$634,2,FALSE),""))</f>
      </c>
      <c r="D13228" s="83">
        <f>IF($E13228="","",IFERROR(VLOOKUP(TRIM(E13228&amp;""),'Référentiel Articles'!$A$2:$F$634,3,FALSE),""))</f>
      </c>
      <c r="E13228" s="81" t="str">
        <v/>
      </c>
      <c r="F13228" s="83">
        <f>IF($E13228="","",IFERROR(VLOOKUP(TRIM(E13228&amp;""),'Référentiel Articles'!$A$2:$F$634,4,FALSE),""))</f>
      </c>
      <c r="G13228" s="84">
        <f>IF($E13228="","",IFERROR(VLOOKUP(TRIM(E13228&amp;""),'Référentiel Articles'!$A$2:$F$634,5,FALSE),""))</f>
      </c>
      <c r="H13228" s="85" t="str">
        <v/>
      </c>
      <c r="I13228" s="84">
        <f>IF($E13228="","",IFERROR(VLOOKUP(TRIM(E13228&amp;""),'Référentiel Articles'!$A$2:$F$634,6,FALSE),""))</f>
      </c>
      <c r="J13228" s="90">
        <f>IF(OR($E13228="",$H13228=""),"",$H13228*$I13228)</f>
      </c>
      <c r="K13228" s="87" t="str">
        <v/>
      </c>
    </row>
    <row r="13229">
      <c r="A13229" s="74" t="str">
        <v/>
      </c>
      <c r="B13229" s="74" t="str">
        <v/>
      </c>
      <c r="C13229" s="75">
        <f>IF($E13229="","",IFERROR(VLOOKUP(TRIM(E13229&amp;""),'Référentiel Articles'!$A$2:$F$634,2,FALSE),""))</f>
      </c>
      <c r="D13229" s="75">
        <f>IF($E13229="","",IFERROR(VLOOKUP(TRIM(E13229&amp;""),'Référentiel Articles'!$A$2:$F$634,3,FALSE),""))</f>
      </c>
      <c r="E13229" s="74" t="str">
        <v/>
      </c>
      <c r="F13229" s="75">
        <f>IF($E13229="","",IFERROR(VLOOKUP(TRIM(E13229&amp;""),'Référentiel Articles'!$A$2:$F$634,4,FALSE),""))</f>
      </c>
      <c r="G13229" s="76">
        <f>IF($E13229="","",IFERROR(VLOOKUP(TRIM(E13229&amp;""),'Référentiel Articles'!$A$2:$F$634,5,FALSE),""))</f>
      </c>
      <c r="H13229" s="77" t="str">
        <v/>
      </c>
      <c r="I13229" s="76">
        <f>IF($E13229="","",IFERROR(VLOOKUP(TRIM(E13229&amp;""),'Référentiel Articles'!$A$2:$F$634,6,FALSE),""))</f>
      </c>
      <c r="J13229" s="78">
        <f>IF(OR($E13229="",$H13229=""),"",$H13229*$I13229)</f>
      </c>
      <c r="K13229" s="79" t="str">
        <v/>
      </c>
    </row>
    <row r="13230">
      <c r="A13230" s="81" t="str">
        <v/>
      </c>
      <c r="B13230" s="81" t="str">
        <v/>
      </c>
      <c r="C13230" s="83">
        <f>IF($E13230="","",IFERROR(VLOOKUP(TRIM(E13230&amp;""),'Référentiel Articles'!$A$2:$F$634,2,FALSE),""))</f>
      </c>
      <c r="D13230" s="83">
        <f>IF($E13230="","",IFERROR(VLOOKUP(TRIM(E13230&amp;""),'Référentiel Articles'!$A$2:$F$634,3,FALSE),""))</f>
      </c>
      <c r="E13230" s="81" t="str">
        <v/>
      </c>
      <c r="F13230" s="83">
        <f>IF($E13230="","",IFERROR(VLOOKUP(TRIM(E13230&amp;""),'Référentiel Articles'!$A$2:$F$634,4,FALSE),""))</f>
      </c>
      <c r="G13230" s="84">
        <f>IF($E13230="","",IFERROR(VLOOKUP(TRIM(E13230&amp;""),'Référentiel Articles'!$A$2:$F$634,5,FALSE),""))</f>
      </c>
      <c r="H13230" s="85" t="str">
        <v/>
      </c>
      <c r="I13230" s="84">
        <f>IF($E13230="","",IFERROR(VLOOKUP(TRIM(E13230&amp;""),'Référentiel Articles'!$A$2:$F$634,6,FALSE),""))</f>
      </c>
      <c r="J13230" s="90">
        <f>IF(OR($E13230="",$H13230=""),"",$H13230*$I13230)</f>
      </c>
      <c r="K13230" s="87" t="str">
        <v/>
      </c>
    </row>
    <row r="13231">
      <c r="A13231" s="74" t="str">
        <v/>
      </c>
      <c r="B13231" s="74" t="str">
        <v/>
      </c>
      <c r="C13231" s="75">
        <f>IF($E13231="","",IFERROR(VLOOKUP(TRIM(E13231&amp;""),'Référentiel Articles'!$A$2:$F$634,2,FALSE),""))</f>
      </c>
      <c r="D13231" s="75">
        <f>IF($E13231="","",IFERROR(VLOOKUP(TRIM(E13231&amp;""),'Référentiel Articles'!$A$2:$F$634,3,FALSE),""))</f>
      </c>
      <c r="E13231" s="74" t="str">
        <v/>
      </c>
      <c r="F13231" s="75">
        <f>IF($E13231="","",IFERROR(VLOOKUP(TRIM(E13231&amp;""),'Référentiel Articles'!$A$2:$F$634,4,FALSE),""))</f>
      </c>
      <c r="G13231" s="76">
        <f>IF($E13231="","",IFERROR(VLOOKUP(TRIM(E13231&amp;""),'Référentiel Articles'!$A$2:$F$634,5,FALSE),""))</f>
      </c>
      <c r="H13231" s="77" t="str">
        <v/>
      </c>
      <c r="I13231" s="76">
        <f>IF($E13231="","",IFERROR(VLOOKUP(TRIM(E13231&amp;""),'Référentiel Articles'!$A$2:$F$634,6,FALSE),""))</f>
      </c>
      <c r="J13231" s="78">
        <f>IF(OR($E13231="",$H13231=""),"",$H13231*$I13231)</f>
      </c>
      <c r="K13231" s="79" t="str">
        <v/>
      </c>
    </row>
    <row r="13232">
      <c r="A13232" s="81" t="str">
        <v/>
      </c>
      <c r="B13232" s="81" t="str">
        <v/>
      </c>
      <c r="C13232" s="83">
        <f>IF($E13232="","",IFERROR(VLOOKUP(TRIM(E13232&amp;""),'Référentiel Articles'!$A$2:$F$634,2,FALSE),""))</f>
      </c>
      <c r="D13232" s="83">
        <f>IF($E13232="","",IFERROR(VLOOKUP(TRIM(E13232&amp;""),'Référentiel Articles'!$A$2:$F$634,3,FALSE),""))</f>
      </c>
      <c r="E13232" s="81" t="str">
        <v/>
      </c>
      <c r="F13232" s="83">
        <f>IF($E13232="","",IFERROR(VLOOKUP(TRIM(E13232&amp;""),'Référentiel Articles'!$A$2:$F$634,4,FALSE),""))</f>
      </c>
      <c r="G13232" s="84">
        <f>IF($E13232="","",IFERROR(VLOOKUP(TRIM(E13232&amp;""),'Référentiel Articles'!$A$2:$F$634,5,FALSE),""))</f>
      </c>
      <c r="H13232" s="85" t="str">
        <v/>
      </c>
      <c r="I13232" s="84">
        <f>IF($E13232="","",IFERROR(VLOOKUP(TRIM(E13232&amp;""),'Référentiel Articles'!$A$2:$F$634,6,FALSE),""))</f>
      </c>
      <c r="J13232" s="90">
        <f>IF(OR($E13232="",$H13232=""),"",$H13232*$I13232)</f>
      </c>
      <c r="K13232" s="87" t="str">
        <v/>
      </c>
    </row>
    <row r="13233">
      <c r="A13233" s="74" t="str">
        <v/>
      </c>
      <c r="B13233" s="74" t="str">
        <v/>
      </c>
      <c r="C13233" s="75">
        <f>IF($E13233="","",IFERROR(VLOOKUP(TRIM(E13233&amp;""),'Référentiel Articles'!$A$2:$F$634,2,FALSE),""))</f>
      </c>
      <c r="D13233" s="75">
        <f>IF($E13233="","",IFERROR(VLOOKUP(TRIM(E13233&amp;""),'Référentiel Articles'!$A$2:$F$634,3,FALSE),""))</f>
      </c>
      <c r="E13233" s="74" t="str">
        <v/>
      </c>
      <c r="F13233" s="75">
        <f>IF($E13233="","",IFERROR(VLOOKUP(TRIM(E13233&amp;""),'Référentiel Articles'!$A$2:$F$634,4,FALSE),""))</f>
      </c>
      <c r="G13233" s="76">
        <f>IF($E13233="","",IFERROR(VLOOKUP(TRIM(E13233&amp;""),'Référentiel Articles'!$A$2:$F$634,5,FALSE),""))</f>
      </c>
      <c r="H13233" s="77" t="str">
        <v/>
      </c>
      <c r="I13233" s="76">
        <f>IF($E13233="","",IFERROR(VLOOKUP(TRIM(E13233&amp;""),'Référentiel Articles'!$A$2:$F$634,6,FALSE),""))</f>
      </c>
      <c r="J13233" s="78">
        <f>IF(OR($E13233="",$H13233=""),"",$H13233*$I13233)</f>
      </c>
      <c r="K13233" s="79" t="str">
        <v/>
      </c>
    </row>
    <row r="13234">
      <c r="A13234" s="81" t="str">
        <v/>
      </c>
      <c r="B13234" s="81" t="str">
        <v/>
      </c>
      <c r="C13234" s="83">
        <f>IF($E13234="","",IFERROR(VLOOKUP(TRIM(E13234&amp;""),'Référentiel Articles'!$A$2:$F$634,2,FALSE),""))</f>
      </c>
      <c r="D13234" s="83">
        <f>IF($E13234="","",IFERROR(VLOOKUP(TRIM(E13234&amp;""),'Référentiel Articles'!$A$2:$F$634,3,FALSE),""))</f>
      </c>
      <c r="E13234" s="81" t="str">
        <v/>
      </c>
      <c r="F13234" s="83">
        <f>IF($E13234="","",IFERROR(VLOOKUP(TRIM(E13234&amp;""),'Référentiel Articles'!$A$2:$F$634,4,FALSE),""))</f>
      </c>
      <c r="G13234" s="84">
        <f>IF($E13234="","",IFERROR(VLOOKUP(TRIM(E13234&amp;""),'Référentiel Articles'!$A$2:$F$634,5,FALSE),""))</f>
      </c>
      <c r="H13234" s="85" t="str">
        <v/>
      </c>
      <c r="I13234" s="84">
        <f>IF($E13234="","",IFERROR(VLOOKUP(TRIM(E13234&amp;""),'Référentiel Articles'!$A$2:$F$634,6,FALSE),""))</f>
      </c>
      <c r="J13234" s="90">
        <f>IF(OR($E13234="",$H13234=""),"",$H13234*$I13234)</f>
      </c>
      <c r="K13234" s="87" t="str">
        <v/>
      </c>
    </row>
    <row r="13235">
      <c r="A13235" s="74" t="str">
        <v/>
      </c>
      <c r="B13235" s="74" t="str">
        <v/>
      </c>
      <c r="C13235" s="75">
        <f>IF($E13235="","",IFERROR(VLOOKUP(TRIM(E13235&amp;""),'Référentiel Articles'!$A$2:$F$634,2,FALSE),""))</f>
      </c>
      <c r="D13235" s="75">
        <f>IF($E13235="","",IFERROR(VLOOKUP(TRIM(E13235&amp;""),'Référentiel Articles'!$A$2:$F$634,3,FALSE),""))</f>
      </c>
      <c r="E13235" s="74" t="str">
        <v/>
      </c>
      <c r="F13235" s="75">
        <f>IF($E13235="","",IFERROR(VLOOKUP(TRIM(E13235&amp;""),'Référentiel Articles'!$A$2:$F$634,4,FALSE),""))</f>
      </c>
      <c r="G13235" s="76">
        <f>IF($E13235="","",IFERROR(VLOOKUP(TRIM(E13235&amp;""),'Référentiel Articles'!$A$2:$F$634,5,FALSE),""))</f>
      </c>
      <c r="H13235" s="77" t="str">
        <v/>
      </c>
      <c r="I13235" s="76">
        <f>IF($E13235="","",IFERROR(VLOOKUP(TRIM(E13235&amp;""),'Référentiel Articles'!$A$2:$F$634,6,FALSE),""))</f>
      </c>
      <c r="J13235" s="78">
        <f>IF(OR($E13235="",$H13235=""),"",$H13235*$I13235)</f>
      </c>
      <c r="K13235" s="79" t="str">
        <v/>
      </c>
    </row>
    <row r="13236">
      <c r="A13236" s="81" t="str">
        <v/>
      </c>
      <c r="B13236" s="81" t="str">
        <v/>
      </c>
      <c r="C13236" s="83">
        <f>IF($E13236="","",IFERROR(VLOOKUP(TRIM(E13236&amp;""),'Référentiel Articles'!$A$2:$F$634,2,FALSE),""))</f>
      </c>
      <c r="D13236" s="83">
        <f>IF($E13236="","",IFERROR(VLOOKUP(TRIM(E13236&amp;""),'Référentiel Articles'!$A$2:$F$634,3,FALSE),""))</f>
      </c>
      <c r="E13236" s="81" t="str">
        <v/>
      </c>
      <c r="F13236" s="83">
        <f>IF($E13236="","",IFERROR(VLOOKUP(TRIM(E13236&amp;""),'Référentiel Articles'!$A$2:$F$634,4,FALSE),""))</f>
      </c>
      <c r="G13236" s="84">
        <f>IF($E13236="","",IFERROR(VLOOKUP(TRIM(E13236&amp;""),'Référentiel Articles'!$A$2:$F$634,5,FALSE),""))</f>
      </c>
      <c r="H13236" s="85" t="str">
        <v/>
      </c>
      <c r="I13236" s="84">
        <f>IF($E13236="","",IFERROR(VLOOKUP(TRIM(E13236&amp;""),'Référentiel Articles'!$A$2:$F$634,6,FALSE),""))</f>
      </c>
      <c r="J13236" s="90">
        <f>IF(OR($E13236="",$H13236=""),"",$H13236*$I13236)</f>
      </c>
      <c r="K13236" s="87" t="str">
        <v/>
      </c>
    </row>
    <row r="13237">
      <c r="A13237" s="74" t="str">
        <v/>
      </c>
      <c r="B13237" s="74" t="str">
        <v/>
      </c>
      <c r="C13237" s="75">
        <f>IF($E13237="","",IFERROR(VLOOKUP(TRIM(E13237&amp;""),'Référentiel Articles'!$A$2:$F$634,2,FALSE),""))</f>
      </c>
      <c r="D13237" s="75">
        <f>IF($E13237="","",IFERROR(VLOOKUP(TRIM(E13237&amp;""),'Référentiel Articles'!$A$2:$F$634,3,FALSE),""))</f>
      </c>
      <c r="E13237" s="74" t="str">
        <v/>
      </c>
      <c r="F13237" s="75">
        <f>IF($E13237="","",IFERROR(VLOOKUP(TRIM(E13237&amp;""),'Référentiel Articles'!$A$2:$F$634,4,FALSE),""))</f>
      </c>
      <c r="G13237" s="76">
        <f>IF($E13237="","",IFERROR(VLOOKUP(TRIM(E13237&amp;""),'Référentiel Articles'!$A$2:$F$634,5,FALSE),""))</f>
      </c>
      <c r="H13237" s="77" t="str">
        <v/>
      </c>
      <c r="I13237" s="76">
        <f>IF($E13237="","",IFERROR(VLOOKUP(TRIM(E13237&amp;""),'Référentiel Articles'!$A$2:$F$634,6,FALSE),""))</f>
      </c>
      <c r="J13237" s="78">
        <f>IF(OR($E13237="",$H13237=""),"",$H13237*$I13237)</f>
      </c>
      <c r="K13237" s="79" t="str">
        <v/>
      </c>
    </row>
    <row r="13238">
      <c r="A13238" s="81" t="str">
        <v/>
      </c>
      <c r="B13238" s="81" t="str">
        <v/>
      </c>
      <c r="C13238" s="83">
        <f>IF($E13238="","",IFERROR(VLOOKUP(TRIM(E13238&amp;""),'Référentiel Articles'!$A$2:$F$634,2,FALSE),""))</f>
      </c>
      <c r="D13238" s="83">
        <f>IF($E13238="","",IFERROR(VLOOKUP(TRIM(E13238&amp;""),'Référentiel Articles'!$A$2:$F$634,3,FALSE),""))</f>
      </c>
      <c r="E13238" s="81" t="str">
        <v/>
      </c>
      <c r="F13238" s="83">
        <f>IF($E13238="","",IFERROR(VLOOKUP(TRIM(E13238&amp;""),'Référentiel Articles'!$A$2:$F$634,4,FALSE),""))</f>
      </c>
      <c r="G13238" s="84">
        <f>IF($E13238="","",IFERROR(VLOOKUP(TRIM(E13238&amp;""),'Référentiel Articles'!$A$2:$F$634,5,FALSE),""))</f>
      </c>
      <c r="H13238" s="85" t="str">
        <v/>
      </c>
      <c r="I13238" s="84">
        <f>IF($E13238="","",IFERROR(VLOOKUP(TRIM(E13238&amp;""),'Référentiel Articles'!$A$2:$F$634,6,FALSE),""))</f>
      </c>
      <c r="J13238" s="90">
        <f>IF(OR($E13238="",$H13238=""),"",$H13238*$I13238)</f>
      </c>
      <c r="K13238" s="87" t="str">
        <v/>
      </c>
    </row>
    <row r="13239">
      <c r="A13239" s="74" t="str">
        <v/>
      </c>
      <c r="B13239" s="74" t="str">
        <v/>
      </c>
      <c r="C13239" s="75">
        <f>IF($E13239="","",IFERROR(VLOOKUP(TRIM(E13239&amp;""),'Référentiel Articles'!$A$2:$F$634,2,FALSE),""))</f>
      </c>
      <c r="D13239" s="75">
        <f>IF($E13239="","",IFERROR(VLOOKUP(TRIM(E13239&amp;""),'Référentiel Articles'!$A$2:$F$634,3,FALSE),""))</f>
      </c>
      <c r="E13239" s="74" t="str">
        <v/>
      </c>
      <c r="F13239" s="75">
        <f>IF($E13239="","",IFERROR(VLOOKUP(TRIM(E13239&amp;""),'Référentiel Articles'!$A$2:$F$634,4,FALSE),""))</f>
      </c>
      <c r="G13239" s="76">
        <f>IF($E13239="","",IFERROR(VLOOKUP(TRIM(E13239&amp;""),'Référentiel Articles'!$A$2:$F$634,5,FALSE),""))</f>
      </c>
      <c r="H13239" s="77" t="str">
        <v/>
      </c>
      <c r="I13239" s="76">
        <f>IF($E13239="","",IFERROR(VLOOKUP(TRIM(E13239&amp;""),'Référentiel Articles'!$A$2:$F$634,6,FALSE),""))</f>
      </c>
      <c r="J13239" s="78">
        <f>IF(OR($E13239="",$H13239=""),"",$H13239*$I13239)</f>
      </c>
      <c r="K13239" s="79" t="str">
        <v/>
      </c>
    </row>
    <row r="13240">
      <c r="A13240" s="81" t="str">
        <v/>
      </c>
      <c r="B13240" s="81" t="str">
        <v/>
      </c>
      <c r="C13240" s="83">
        <f>IF($E13240="","",IFERROR(VLOOKUP(TRIM(E13240&amp;""),'Référentiel Articles'!$A$2:$F$634,2,FALSE),""))</f>
      </c>
      <c r="D13240" s="83">
        <f>IF($E13240="","",IFERROR(VLOOKUP(TRIM(E13240&amp;""),'Référentiel Articles'!$A$2:$F$634,3,FALSE),""))</f>
      </c>
      <c r="E13240" s="81" t="str">
        <v/>
      </c>
      <c r="F13240" s="83">
        <f>IF($E13240="","",IFERROR(VLOOKUP(TRIM(E13240&amp;""),'Référentiel Articles'!$A$2:$F$634,4,FALSE),""))</f>
      </c>
      <c r="G13240" s="84">
        <f>IF($E13240="","",IFERROR(VLOOKUP(TRIM(E13240&amp;""),'Référentiel Articles'!$A$2:$F$634,5,FALSE),""))</f>
      </c>
      <c r="H13240" s="85" t="str">
        <v/>
      </c>
      <c r="I13240" s="84">
        <f>IF($E13240="","",IFERROR(VLOOKUP(TRIM(E13240&amp;""),'Référentiel Articles'!$A$2:$F$634,6,FALSE),""))</f>
      </c>
      <c r="J13240" s="90">
        <f>IF(OR($E13240="",$H13240=""),"",$H13240*$I13240)</f>
      </c>
      <c r="K13240" s="87" t="str">
        <v/>
      </c>
    </row>
    <row r="13241">
      <c r="A13241" s="74" t="str">
        <v/>
      </c>
      <c r="B13241" s="74" t="str">
        <v/>
      </c>
      <c r="C13241" s="75">
        <f>IF($E13241="","",IFERROR(VLOOKUP(TRIM(E13241&amp;""),'Référentiel Articles'!$A$2:$F$634,2,FALSE),""))</f>
      </c>
      <c r="D13241" s="75">
        <f>IF($E13241="","",IFERROR(VLOOKUP(TRIM(E13241&amp;""),'Référentiel Articles'!$A$2:$F$634,3,FALSE),""))</f>
      </c>
      <c r="E13241" s="74" t="str">
        <v/>
      </c>
      <c r="F13241" s="75">
        <f>IF($E13241="","",IFERROR(VLOOKUP(TRIM(E13241&amp;""),'Référentiel Articles'!$A$2:$F$634,4,FALSE),""))</f>
      </c>
      <c r="G13241" s="76">
        <f>IF($E13241="","",IFERROR(VLOOKUP(TRIM(E13241&amp;""),'Référentiel Articles'!$A$2:$F$634,5,FALSE),""))</f>
      </c>
      <c r="H13241" s="77" t="str">
        <v/>
      </c>
      <c r="I13241" s="76">
        <f>IF($E13241="","",IFERROR(VLOOKUP(TRIM(E13241&amp;""),'Référentiel Articles'!$A$2:$F$634,6,FALSE),""))</f>
      </c>
      <c r="J13241" s="78">
        <f>IF(OR($E13241="",$H13241=""),"",$H13241*$I13241)</f>
      </c>
      <c r="K13241" s="79" t="str">
        <v/>
      </c>
    </row>
    <row r="13242">
      <c r="A13242" s="81" t="str">
        <v/>
      </c>
      <c r="B13242" s="81" t="str">
        <v/>
      </c>
      <c r="C13242" s="83">
        <f>IF($E13242="","",IFERROR(VLOOKUP(TRIM(E13242&amp;""),'Référentiel Articles'!$A$2:$F$634,2,FALSE),""))</f>
      </c>
      <c r="D13242" s="83">
        <f>IF($E13242="","",IFERROR(VLOOKUP(TRIM(E13242&amp;""),'Référentiel Articles'!$A$2:$F$634,3,FALSE),""))</f>
      </c>
      <c r="E13242" s="81" t="str">
        <v/>
      </c>
      <c r="F13242" s="83">
        <f>IF($E13242="","",IFERROR(VLOOKUP(TRIM(E13242&amp;""),'Référentiel Articles'!$A$2:$F$634,4,FALSE),""))</f>
      </c>
      <c r="G13242" s="84">
        <f>IF($E13242="","",IFERROR(VLOOKUP(TRIM(E13242&amp;""),'Référentiel Articles'!$A$2:$F$634,5,FALSE),""))</f>
      </c>
      <c r="H13242" s="85" t="str">
        <v/>
      </c>
      <c r="I13242" s="84">
        <f>IF($E13242="","",IFERROR(VLOOKUP(TRIM(E13242&amp;""),'Référentiel Articles'!$A$2:$F$634,6,FALSE),""))</f>
      </c>
      <c r="J13242" s="90">
        <f>IF(OR($E13242="",$H13242=""),"",$H13242*$I13242)</f>
      </c>
      <c r="K13242" s="87" t="str">
        <v/>
      </c>
    </row>
    <row r="13243">
      <c r="A13243" s="74" t="str">
        <v/>
      </c>
      <c r="B13243" s="74" t="str">
        <v/>
      </c>
      <c r="C13243" s="75">
        <f>IF($E13243="","",IFERROR(VLOOKUP(TRIM(E13243&amp;""),'Référentiel Articles'!$A$2:$F$634,2,FALSE),""))</f>
      </c>
      <c r="D13243" s="75">
        <f>IF($E13243="","",IFERROR(VLOOKUP(TRIM(E13243&amp;""),'Référentiel Articles'!$A$2:$F$634,3,FALSE),""))</f>
      </c>
      <c r="E13243" s="74" t="str">
        <v/>
      </c>
      <c r="F13243" s="75">
        <f>IF($E13243="","",IFERROR(VLOOKUP(TRIM(E13243&amp;""),'Référentiel Articles'!$A$2:$F$634,4,FALSE),""))</f>
      </c>
      <c r="G13243" s="76">
        <f>IF($E13243="","",IFERROR(VLOOKUP(TRIM(E13243&amp;""),'Référentiel Articles'!$A$2:$F$634,5,FALSE),""))</f>
      </c>
      <c r="H13243" s="77" t="str">
        <v/>
      </c>
      <c r="I13243" s="76">
        <f>IF($E13243="","",IFERROR(VLOOKUP(TRIM(E13243&amp;""),'Référentiel Articles'!$A$2:$F$634,6,FALSE),""))</f>
      </c>
      <c r="J13243" s="78">
        <f>IF(OR($E13243="",$H13243=""),"",$H13243*$I13243)</f>
      </c>
      <c r="K13243" s="79" t="str">
        <v/>
      </c>
    </row>
    <row r="13244">
      <c r="A13244" s="81" t="str">
        <v/>
      </c>
      <c r="B13244" s="81" t="str">
        <v/>
      </c>
      <c r="C13244" s="83">
        <f>IF($E13244="","",IFERROR(VLOOKUP(TRIM(E13244&amp;""),'Référentiel Articles'!$A$2:$F$634,2,FALSE),""))</f>
      </c>
      <c r="D13244" s="83">
        <f>IF($E13244="","",IFERROR(VLOOKUP(TRIM(E13244&amp;""),'Référentiel Articles'!$A$2:$F$634,3,FALSE),""))</f>
      </c>
      <c r="E13244" s="81" t="str">
        <v/>
      </c>
      <c r="F13244" s="83">
        <f>IF($E13244="","",IFERROR(VLOOKUP(TRIM(E13244&amp;""),'Référentiel Articles'!$A$2:$F$634,4,FALSE),""))</f>
      </c>
      <c r="G13244" s="84">
        <f>IF($E13244="","",IFERROR(VLOOKUP(TRIM(E13244&amp;""),'Référentiel Articles'!$A$2:$F$634,5,FALSE),""))</f>
      </c>
      <c r="H13244" s="85" t="str">
        <v/>
      </c>
      <c r="I13244" s="84">
        <f>IF($E13244="","",IFERROR(VLOOKUP(TRIM(E13244&amp;""),'Référentiel Articles'!$A$2:$F$634,6,FALSE),""))</f>
      </c>
      <c r="J13244" s="90">
        <f>IF(OR($E13244="",$H13244=""),"",$H13244*$I13244)</f>
      </c>
      <c r="K13244" s="87" t="str">
        <v/>
      </c>
    </row>
    <row r="13245">
      <c r="A13245" s="74" t="str">
        <v/>
      </c>
      <c r="B13245" s="74" t="str">
        <v/>
      </c>
      <c r="C13245" s="75">
        <f>IF($E13245="","",IFERROR(VLOOKUP(TRIM(E13245&amp;""),'Référentiel Articles'!$A$2:$F$634,2,FALSE),""))</f>
      </c>
      <c r="D13245" s="75">
        <f>IF($E13245="","",IFERROR(VLOOKUP(TRIM(E13245&amp;""),'Référentiel Articles'!$A$2:$F$634,3,FALSE),""))</f>
      </c>
      <c r="E13245" s="74" t="str">
        <v/>
      </c>
      <c r="F13245" s="75">
        <f>IF($E13245="","",IFERROR(VLOOKUP(TRIM(E13245&amp;""),'Référentiel Articles'!$A$2:$F$634,4,FALSE),""))</f>
      </c>
      <c r="G13245" s="76">
        <f>IF($E13245="","",IFERROR(VLOOKUP(TRIM(E13245&amp;""),'Référentiel Articles'!$A$2:$F$634,5,FALSE),""))</f>
      </c>
      <c r="H13245" s="77" t="str">
        <v/>
      </c>
      <c r="I13245" s="76">
        <f>IF($E13245="","",IFERROR(VLOOKUP(TRIM(E13245&amp;""),'Référentiel Articles'!$A$2:$F$634,6,FALSE),""))</f>
      </c>
      <c r="J13245" s="78">
        <f>IF(OR($E13245="",$H13245=""),"",$H13245*$I13245)</f>
      </c>
      <c r="K13245" s="79" t="str">
        <v/>
      </c>
    </row>
    <row r="13246">
      <c r="A13246" s="81" t="str">
        <v/>
      </c>
      <c r="B13246" s="81" t="str">
        <v/>
      </c>
      <c r="C13246" s="83">
        <f>IF($E13246="","",IFERROR(VLOOKUP(TRIM(E13246&amp;""),'Référentiel Articles'!$A$2:$F$634,2,FALSE),""))</f>
      </c>
      <c r="D13246" s="83">
        <f>IF($E13246="","",IFERROR(VLOOKUP(TRIM(E13246&amp;""),'Référentiel Articles'!$A$2:$F$634,3,FALSE),""))</f>
      </c>
      <c r="E13246" s="81" t="str">
        <v/>
      </c>
      <c r="F13246" s="83">
        <f>IF($E13246="","",IFERROR(VLOOKUP(TRIM(E13246&amp;""),'Référentiel Articles'!$A$2:$F$634,4,FALSE),""))</f>
      </c>
      <c r="G13246" s="84">
        <f>IF($E13246="","",IFERROR(VLOOKUP(TRIM(E13246&amp;""),'Référentiel Articles'!$A$2:$F$634,5,FALSE),""))</f>
      </c>
      <c r="H13246" s="85" t="str">
        <v/>
      </c>
      <c r="I13246" s="84">
        <f>IF($E13246="","",IFERROR(VLOOKUP(TRIM(E13246&amp;""),'Référentiel Articles'!$A$2:$F$634,6,FALSE),""))</f>
      </c>
      <c r="J13246" s="90">
        <f>IF(OR($E13246="",$H13246=""),"",$H13246*$I13246)</f>
      </c>
      <c r="K13246" s="87" t="str">
        <v/>
      </c>
    </row>
    <row r="13247">
      <c r="A13247" s="74" t="str">
        <v/>
      </c>
      <c r="B13247" s="74" t="str">
        <v/>
      </c>
      <c r="C13247" s="75">
        <f>IF($E13247="","",IFERROR(VLOOKUP(TRIM(E13247&amp;""),'Référentiel Articles'!$A$2:$F$634,2,FALSE),""))</f>
      </c>
      <c r="D13247" s="75">
        <f>IF($E13247="","",IFERROR(VLOOKUP(TRIM(E13247&amp;""),'Référentiel Articles'!$A$2:$F$634,3,FALSE),""))</f>
      </c>
      <c r="E13247" s="74" t="str">
        <v/>
      </c>
      <c r="F13247" s="75">
        <f>IF($E13247="","",IFERROR(VLOOKUP(TRIM(E13247&amp;""),'Référentiel Articles'!$A$2:$F$634,4,FALSE),""))</f>
      </c>
      <c r="G13247" s="76">
        <f>IF($E13247="","",IFERROR(VLOOKUP(TRIM(E13247&amp;""),'Référentiel Articles'!$A$2:$F$634,5,FALSE),""))</f>
      </c>
      <c r="H13247" s="77" t="str">
        <v/>
      </c>
      <c r="I13247" s="76">
        <f>IF($E13247="","",IFERROR(VLOOKUP(TRIM(E13247&amp;""),'Référentiel Articles'!$A$2:$F$634,6,FALSE),""))</f>
      </c>
      <c r="J13247" s="78">
        <f>IF(OR($E13247="",$H13247=""),"",$H13247*$I13247)</f>
      </c>
      <c r="K13247" s="79" t="str">
        <v/>
      </c>
    </row>
    <row r="13248">
      <c r="A13248" s="81" t="str">
        <v/>
      </c>
      <c r="B13248" s="81" t="str">
        <v/>
      </c>
      <c r="C13248" s="83">
        <f>IF($E13248="","",IFERROR(VLOOKUP(TRIM(E13248&amp;""),'Référentiel Articles'!$A$2:$F$634,2,FALSE),""))</f>
      </c>
      <c r="D13248" s="83">
        <f>IF($E13248="","",IFERROR(VLOOKUP(TRIM(E13248&amp;""),'Référentiel Articles'!$A$2:$F$634,3,FALSE),""))</f>
      </c>
      <c r="E13248" s="81" t="str">
        <v/>
      </c>
      <c r="F13248" s="83">
        <f>IF($E13248="","",IFERROR(VLOOKUP(TRIM(E13248&amp;""),'Référentiel Articles'!$A$2:$F$634,4,FALSE),""))</f>
      </c>
      <c r="G13248" s="84">
        <f>IF($E13248="","",IFERROR(VLOOKUP(TRIM(E13248&amp;""),'Référentiel Articles'!$A$2:$F$634,5,FALSE),""))</f>
      </c>
      <c r="H13248" s="85" t="str">
        <v/>
      </c>
      <c r="I13248" s="84">
        <f>IF($E13248="","",IFERROR(VLOOKUP(TRIM(E13248&amp;""),'Référentiel Articles'!$A$2:$F$634,6,FALSE),""))</f>
      </c>
      <c r="J13248" s="90">
        <f>IF(OR($E13248="",$H13248=""),"",$H13248*$I13248)</f>
      </c>
      <c r="K13248" s="87" t="str">
        <v/>
      </c>
    </row>
    <row r="13249">
      <c r="A13249" s="74" t="str">
        <v/>
      </c>
      <c r="B13249" s="74" t="str">
        <v/>
      </c>
      <c r="C13249" s="75">
        <f>IF($E13249="","",IFERROR(VLOOKUP(TRIM(E13249&amp;""),'Référentiel Articles'!$A$2:$F$634,2,FALSE),""))</f>
      </c>
      <c r="D13249" s="75">
        <f>IF($E13249="","",IFERROR(VLOOKUP(TRIM(E13249&amp;""),'Référentiel Articles'!$A$2:$F$634,3,FALSE),""))</f>
      </c>
      <c r="E13249" s="74" t="str">
        <v/>
      </c>
      <c r="F13249" s="75">
        <f>IF($E13249="","",IFERROR(VLOOKUP(TRIM(E13249&amp;""),'Référentiel Articles'!$A$2:$F$634,4,FALSE),""))</f>
      </c>
      <c r="G13249" s="76">
        <f>IF($E13249="","",IFERROR(VLOOKUP(TRIM(E13249&amp;""),'Référentiel Articles'!$A$2:$F$634,5,FALSE),""))</f>
      </c>
      <c r="H13249" s="77" t="str">
        <v/>
      </c>
      <c r="I13249" s="76">
        <f>IF($E13249="","",IFERROR(VLOOKUP(TRIM(E13249&amp;""),'Référentiel Articles'!$A$2:$F$634,6,FALSE),""))</f>
      </c>
      <c r="J13249" s="78">
        <f>IF(OR($E13249="",$H13249=""),"",$H13249*$I13249)</f>
      </c>
      <c r="K13249" s="79" t="str">
        <v/>
      </c>
    </row>
    <row r="13250">
      <c r="A13250" s="81" t="str">
        <v/>
      </c>
      <c r="B13250" s="81" t="str">
        <v/>
      </c>
      <c r="C13250" s="83">
        <f>IF($E13250="","",IFERROR(VLOOKUP(TRIM(E13250&amp;""),'Référentiel Articles'!$A$2:$F$634,2,FALSE),""))</f>
      </c>
      <c r="D13250" s="83">
        <f>IF($E13250="","",IFERROR(VLOOKUP(TRIM(E13250&amp;""),'Référentiel Articles'!$A$2:$F$634,3,FALSE),""))</f>
      </c>
      <c r="E13250" s="81" t="str">
        <v/>
      </c>
      <c r="F13250" s="83">
        <f>IF($E13250="","",IFERROR(VLOOKUP(TRIM(E13250&amp;""),'Référentiel Articles'!$A$2:$F$634,4,FALSE),""))</f>
      </c>
      <c r="G13250" s="84">
        <f>IF($E13250="","",IFERROR(VLOOKUP(TRIM(E13250&amp;""),'Référentiel Articles'!$A$2:$F$634,5,FALSE),""))</f>
      </c>
      <c r="H13250" s="85" t="str">
        <v/>
      </c>
      <c r="I13250" s="84">
        <f>IF($E13250="","",IFERROR(VLOOKUP(TRIM(E13250&amp;""),'Référentiel Articles'!$A$2:$F$634,6,FALSE),""))</f>
      </c>
      <c r="J13250" s="90">
        <f>IF(OR($E13250="",$H13250=""),"",$H13250*$I13250)</f>
      </c>
      <c r="K13250" s="87" t="str">
        <v/>
      </c>
    </row>
    <row r="13251">
      <c r="A13251" s="74" t="str">
        <v/>
      </c>
      <c r="B13251" s="74" t="str">
        <v/>
      </c>
      <c r="C13251" s="75">
        <f>IF($E13251="","",IFERROR(VLOOKUP(TRIM(E13251&amp;""),'Référentiel Articles'!$A$2:$F$634,2,FALSE),""))</f>
      </c>
      <c r="D13251" s="75">
        <f>IF($E13251="","",IFERROR(VLOOKUP(TRIM(E13251&amp;""),'Référentiel Articles'!$A$2:$F$634,3,FALSE),""))</f>
      </c>
      <c r="E13251" s="74" t="str">
        <v/>
      </c>
      <c r="F13251" s="75">
        <f>IF($E13251="","",IFERROR(VLOOKUP(TRIM(E13251&amp;""),'Référentiel Articles'!$A$2:$F$634,4,FALSE),""))</f>
      </c>
      <c r="G13251" s="76">
        <f>IF($E13251="","",IFERROR(VLOOKUP(TRIM(E13251&amp;""),'Référentiel Articles'!$A$2:$F$634,5,FALSE),""))</f>
      </c>
      <c r="H13251" s="77" t="str">
        <v/>
      </c>
      <c r="I13251" s="76">
        <f>IF($E13251="","",IFERROR(VLOOKUP(TRIM(E13251&amp;""),'Référentiel Articles'!$A$2:$F$634,6,FALSE),""))</f>
      </c>
      <c r="J13251" s="78">
        <f>IF(OR($E13251="",$H13251=""),"",$H13251*$I13251)</f>
      </c>
      <c r="K13251" s="79" t="str">
        <v/>
      </c>
    </row>
    <row r="13252">
      <c r="A13252" s="81" t="str">
        <v/>
      </c>
      <c r="B13252" s="81" t="str">
        <v/>
      </c>
      <c r="C13252" s="83">
        <f>IF($E13252="","",IFERROR(VLOOKUP(TRIM(E13252&amp;""),'Référentiel Articles'!$A$2:$F$634,2,FALSE),""))</f>
      </c>
      <c r="D13252" s="83">
        <f>IF($E13252="","",IFERROR(VLOOKUP(TRIM(E13252&amp;""),'Référentiel Articles'!$A$2:$F$634,3,FALSE),""))</f>
      </c>
      <c r="E13252" s="81" t="str">
        <v/>
      </c>
      <c r="F13252" s="83">
        <f>IF($E13252="","",IFERROR(VLOOKUP(TRIM(E13252&amp;""),'Référentiel Articles'!$A$2:$F$634,4,FALSE),""))</f>
      </c>
      <c r="G13252" s="84">
        <f>IF($E13252="","",IFERROR(VLOOKUP(TRIM(E13252&amp;""),'Référentiel Articles'!$A$2:$F$634,5,FALSE),""))</f>
      </c>
      <c r="H13252" s="85" t="str">
        <v/>
      </c>
      <c r="I13252" s="84">
        <f>IF($E13252="","",IFERROR(VLOOKUP(TRIM(E13252&amp;""),'Référentiel Articles'!$A$2:$F$634,6,FALSE),""))</f>
      </c>
      <c r="J13252" s="90">
        <f>IF(OR($E13252="",$H13252=""),"",$H13252*$I13252)</f>
      </c>
      <c r="K13252" s="87" t="str">
        <v/>
      </c>
    </row>
    <row r="13253">
      <c r="A13253" s="74" t="str">
        <v/>
      </c>
      <c r="B13253" s="74" t="str">
        <v/>
      </c>
      <c r="C13253" s="75">
        <f>IF($E13253="","",IFERROR(VLOOKUP(TRIM(E13253&amp;""),'Référentiel Articles'!$A$2:$F$634,2,FALSE),""))</f>
      </c>
      <c r="D13253" s="75">
        <f>IF($E13253="","",IFERROR(VLOOKUP(TRIM(E13253&amp;""),'Référentiel Articles'!$A$2:$F$634,3,FALSE),""))</f>
      </c>
      <c r="E13253" s="74" t="str">
        <v/>
      </c>
      <c r="F13253" s="75">
        <f>IF($E13253="","",IFERROR(VLOOKUP(TRIM(E13253&amp;""),'Référentiel Articles'!$A$2:$F$634,4,FALSE),""))</f>
      </c>
      <c r="G13253" s="76">
        <f>IF($E13253="","",IFERROR(VLOOKUP(TRIM(E13253&amp;""),'Référentiel Articles'!$A$2:$F$634,5,FALSE),""))</f>
      </c>
      <c r="H13253" s="77" t="str">
        <v/>
      </c>
      <c r="I13253" s="76">
        <f>IF($E13253="","",IFERROR(VLOOKUP(TRIM(E13253&amp;""),'Référentiel Articles'!$A$2:$F$634,6,FALSE),""))</f>
      </c>
      <c r="J13253" s="78">
        <f>IF(OR($E13253="",$H13253=""),"",$H13253*$I13253)</f>
      </c>
      <c r="K13253" s="79" t="str">
        <v/>
      </c>
    </row>
    <row r="13254">
      <c r="A13254" s="81" t="str">
        <v/>
      </c>
      <c r="B13254" s="81" t="str">
        <v/>
      </c>
      <c r="C13254" s="83">
        <f>IF($E13254="","",IFERROR(VLOOKUP(TRIM(E13254&amp;""),'Référentiel Articles'!$A$2:$F$634,2,FALSE),""))</f>
      </c>
      <c r="D13254" s="83">
        <f>IF($E13254="","",IFERROR(VLOOKUP(TRIM(E13254&amp;""),'Référentiel Articles'!$A$2:$F$634,3,FALSE),""))</f>
      </c>
      <c r="E13254" s="81" t="str">
        <v/>
      </c>
      <c r="F13254" s="83">
        <f>IF($E13254="","",IFERROR(VLOOKUP(TRIM(E13254&amp;""),'Référentiel Articles'!$A$2:$F$634,4,FALSE),""))</f>
      </c>
      <c r="G13254" s="84">
        <f>IF($E13254="","",IFERROR(VLOOKUP(TRIM(E13254&amp;""),'Référentiel Articles'!$A$2:$F$634,5,FALSE),""))</f>
      </c>
      <c r="H13254" s="85" t="str">
        <v/>
      </c>
      <c r="I13254" s="84">
        <f>IF($E13254="","",IFERROR(VLOOKUP(TRIM(E13254&amp;""),'Référentiel Articles'!$A$2:$F$634,6,FALSE),""))</f>
      </c>
      <c r="J13254" s="90">
        <f>IF(OR($E13254="",$H13254=""),"",$H13254*$I13254)</f>
      </c>
      <c r="K13254" s="87" t="str">
        <v/>
      </c>
    </row>
    <row r="13255">
      <c r="A13255" s="74" t="str">
        <v/>
      </c>
      <c r="B13255" s="74" t="str">
        <v/>
      </c>
      <c r="C13255" s="75">
        <f>IF($E13255="","",IFERROR(VLOOKUP(TRIM(E13255&amp;""),'Référentiel Articles'!$A$2:$F$634,2,FALSE),""))</f>
      </c>
      <c r="D13255" s="75">
        <f>IF($E13255="","",IFERROR(VLOOKUP(TRIM(E13255&amp;""),'Référentiel Articles'!$A$2:$F$634,3,FALSE),""))</f>
      </c>
      <c r="E13255" s="74" t="str">
        <v/>
      </c>
      <c r="F13255" s="75">
        <f>IF($E13255="","",IFERROR(VLOOKUP(TRIM(E13255&amp;""),'Référentiel Articles'!$A$2:$F$634,4,FALSE),""))</f>
      </c>
      <c r="G13255" s="76">
        <f>IF($E13255="","",IFERROR(VLOOKUP(TRIM(E13255&amp;""),'Référentiel Articles'!$A$2:$F$634,5,FALSE),""))</f>
      </c>
      <c r="H13255" s="77" t="str">
        <v/>
      </c>
      <c r="I13255" s="76">
        <f>IF($E13255="","",IFERROR(VLOOKUP(TRIM(E13255&amp;""),'Référentiel Articles'!$A$2:$F$634,6,FALSE),""))</f>
      </c>
      <c r="J13255" s="78">
        <f>IF(OR($E13255="",$H13255=""),"",$H13255*$I13255)</f>
      </c>
      <c r="K13255" s="79" t="str">
        <v/>
      </c>
    </row>
    <row r="13256">
      <c r="A13256" s="81" t="str">
        <v/>
      </c>
      <c r="B13256" s="81" t="str">
        <v/>
      </c>
      <c r="C13256" s="83">
        <f>IF($E13256="","",IFERROR(VLOOKUP(TRIM(E13256&amp;""),'Référentiel Articles'!$A$2:$F$634,2,FALSE),""))</f>
      </c>
      <c r="D13256" s="83">
        <f>IF($E13256="","",IFERROR(VLOOKUP(TRIM(E13256&amp;""),'Référentiel Articles'!$A$2:$F$634,3,FALSE),""))</f>
      </c>
      <c r="E13256" s="81" t="str">
        <v/>
      </c>
      <c r="F13256" s="83">
        <f>IF($E13256="","",IFERROR(VLOOKUP(TRIM(E13256&amp;""),'Référentiel Articles'!$A$2:$F$634,4,FALSE),""))</f>
      </c>
      <c r="G13256" s="84">
        <f>IF($E13256="","",IFERROR(VLOOKUP(TRIM(E13256&amp;""),'Référentiel Articles'!$A$2:$F$634,5,FALSE),""))</f>
      </c>
      <c r="H13256" s="85" t="str">
        <v/>
      </c>
      <c r="I13256" s="84">
        <f>IF($E13256="","",IFERROR(VLOOKUP(TRIM(E13256&amp;""),'Référentiel Articles'!$A$2:$F$634,6,FALSE),""))</f>
      </c>
      <c r="J13256" s="90">
        <f>IF(OR($E13256="",$H13256=""),"",$H13256*$I13256)</f>
      </c>
      <c r="K13256" s="87" t="str">
        <v/>
      </c>
    </row>
    <row r="13257">
      <c r="A13257" s="74" t="str">
        <v/>
      </c>
      <c r="B13257" s="74" t="str">
        <v/>
      </c>
      <c r="C13257" s="75">
        <f>IF($E13257="","",IFERROR(VLOOKUP(TRIM(E13257&amp;""),'Référentiel Articles'!$A$2:$F$634,2,FALSE),""))</f>
      </c>
      <c r="D13257" s="75">
        <f>IF($E13257="","",IFERROR(VLOOKUP(TRIM(E13257&amp;""),'Référentiel Articles'!$A$2:$F$634,3,FALSE),""))</f>
      </c>
      <c r="E13257" s="74" t="str">
        <v/>
      </c>
      <c r="F13257" s="75">
        <f>IF($E13257="","",IFERROR(VLOOKUP(TRIM(E13257&amp;""),'Référentiel Articles'!$A$2:$F$634,4,FALSE),""))</f>
      </c>
      <c r="G13257" s="76">
        <f>IF($E13257="","",IFERROR(VLOOKUP(TRIM(E13257&amp;""),'Référentiel Articles'!$A$2:$F$634,5,FALSE),""))</f>
      </c>
      <c r="H13257" s="77" t="str">
        <v/>
      </c>
      <c r="I13257" s="76">
        <f>IF($E13257="","",IFERROR(VLOOKUP(TRIM(E13257&amp;""),'Référentiel Articles'!$A$2:$F$634,6,FALSE),""))</f>
      </c>
      <c r="J13257" s="78">
        <f>IF(OR($E13257="",$H13257=""),"",$H13257*$I13257)</f>
      </c>
      <c r="K13257" s="79" t="str">
        <v/>
      </c>
    </row>
    <row r="13258">
      <c r="A13258" s="81" t="str">
        <v/>
      </c>
      <c r="B13258" s="81" t="str">
        <v/>
      </c>
      <c r="C13258" s="83">
        <f>IF($E13258="","",IFERROR(VLOOKUP(TRIM(E13258&amp;""),'Référentiel Articles'!$A$2:$F$634,2,FALSE),""))</f>
      </c>
      <c r="D13258" s="83">
        <f>IF($E13258="","",IFERROR(VLOOKUP(TRIM(E13258&amp;""),'Référentiel Articles'!$A$2:$F$634,3,FALSE),""))</f>
      </c>
      <c r="E13258" s="81" t="str">
        <v/>
      </c>
      <c r="F13258" s="83">
        <f>IF($E13258="","",IFERROR(VLOOKUP(TRIM(E13258&amp;""),'Référentiel Articles'!$A$2:$F$634,4,FALSE),""))</f>
      </c>
      <c r="G13258" s="84">
        <f>IF($E13258="","",IFERROR(VLOOKUP(TRIM(E13258&amp;""),'Référentiel Articles'!$A$2:$F$634,5,FALSE),""))</f>
      </c>
      <c r="H13258" s="85" t="str">
        <v/>
      </c>
      <c r="I13258" s="84">
        <f>IF($E13258="","",IFERROR(VLOOKUP(TRIM(E13258&amp;""),'Référentiel Articles'!$A$2:$F$634,6,FALSE),""))</f>
      </c>
      <c r="J13258" s="90">
        <f>IF(OR($E13258="",$H13258=""),"",$H13258*$I13258)</f>
      </c>
      <c r="K13258" s="87" t="str">
        <v/>
      </c>
    </row>
    <row r="13259">
      <c r="A13259" s="74" t="str">
        <v/>
      </c>
      <c r="B13259" s="74" t="str">
        <v/>
      </c>
      <c r="C13259" s="75">
        <f>IF($E13259="","",IFERROR(VLOOKUP(TRIM(E13259&amp;""),'Référentiel Articles'!$A$2:$F$634,2,FALSE),""))</f>
      </c>
      <c r="D13259" s="75">
        <f>IF($E13259="","",IFERROR(VLOOKUP(TRIM(E13259&amp;""),'Référentiel Articles'!$A$2:$F$634,3,FALSE),""))</f>
      </c>
      <c r="E13259" s="74" t="str">
        <v/>
      </c>
      <c r="F13259" s="75">
        <f>IF($E13259="","",IFERROR(VLOOKUP(TRIM(E13259&amp;""),'Référentiel Articles'!$A$2:$F$634,4,FALSE),""))</f>
      </c>
      <c r="G13259" s="76">
        <f>IF($E13259="","",IFERROR(VLOOKUP(TRIM(E13259&amp;""),'Référentiel Articles'!$A$2:$F$634,5,FALSE),""))</f>
      </c>
      <c r="H13259" s="77" t="str">
        <v/>
      </c>
      <c r="I13259" s="76">
        <f>IF($E13259="","",IFERROR(VLOOKUP(TRIM(E13259&amp;""),'Référentiel Articles'!$A$2:$F$634,6,FALSE),""))</f>
      </c>
      <c r="J13259" s="78">
        <f>IF(OR($E13259="",$H13259=""),"",$H13259*$I13259)</f>
      </c>
      <c r="K13259" s="79" t="str">
        <v/>
      </c>
    </row>
    <row r="13260">
      <c r="A13260" s="81" t="str">
        <v/>
      </c>
      <c r="B13260" s="81" t="str">
        <v/>
      </c>
      <c r="C13260" s="83">
        <f>IF($E13260="","",IFERROR(VLOOKUP(TRIM(E13260&amp;""),'Référentiel Articles'!$A$2:$F$634,2,FALSE),""))</f>
      </c>
      <c r="D13260" s="83">
        <f>IF($E13260="","",IFERROR(VLOOKUP(TRIM(E13260&amp;""),'Référentiel Articles'!$A$2:$F$634,3,FALSE),""))</f>
      </c>
      <c r="E13260" s="81" t="str">
        <v/>
      </c>
      <c r="F13260" s="83">
        <f>IF($E13260="","",IFERROR(VLOOKUP(TRIM(E13260&amp;""),'Référentiel Articles'!$A$2:$F$634,4,FALSE),""))</f>
      </c>
      <c r="G13260" s="84">
        <f>IF($E13260="","",IFERROR(VLOOKUP(TRIM(E13260&amp;""),'Référentiel Articles'!$A$2:$F$634,5,FALSE),""))</f>
      </c>
      <c r="H13260" s="85" t="str">
        <v/>
      </c>
      <c r="I13260" s="84">
        <f>IF($E13260="","",IFERROR(VLOOKUP(TRIM(E13260&amp;""),'Référentiel Articles'!$A$2:$F$634,6,FALSE),""))</f>
      </c>
      <c r="J13260" s="90">
        <f>IF(OR($E13260="",$H13260=""),"",$H13260*$I13260)</f>
      </c>
      <c r="K13260" s="87" t="str">
        <v/>
      </c>
    </row>
    <row r="13261">
      <c r="A13261" s="74" t="str">
        <v/>
      </c>
      <c r="B13261" s="74" t="str">
        <v/>
      </c>
      <c r="C13261" s="75">
        <f>IF($E13261="","",IFERROR(VLOOKUP(TRIM(E13261&amp;""),'Référentiel Articles'!$A$2:$F$634,2,FALSE),""))</f>
      </c>
      <c r="D13261" s="75">
        <f>IF($E13261="","",IFERROR(VLOOKUP(TRIM(E13261&amp;""),'Référentiel Articles'!$A$2:$F$634,3,FALSE),""))</f>
      </c>
      <c r="E13261" s="74" t="str">
        <v/>
      </c>
      <c r="F13261" s="75">
        <f>IF($E13261="","",IFERROR(VLOOKUP(TRIM(E13261&amp;""),'Référentiel Articles'!$A$2:$F$634,4,FALSE),""))</f>
      </c>
      <c r="G13261" s="76">
        <f>IF($E13261="","",IFERROR(VLOOKUP(TRIM(E13261&amp;""),'Référentiel Articles'!$A$2:$F$634,5,FALSE),""))</f>
      </c>
      <c r="H13261" s="77" t="str">
        <v/>
      </c>
      <c r="I13261" s="76">
        <f>IF($E13261="","",IFERROR(VLOOKUP(TRIM(E13261&amp;""),'Référentiel Articles'!$A$2:$F$634,6,FALSE),""))</f>
      </c>
      <c r="J13261" s="78">
        <f>IF(OR($E13261="",$H13261=""),"",$H13261*$I13261)</f>
      </c>
      <c r="K13261" s="79" t="str">
        <v/>
      </c>
    </row>
    <row r="13262">
      <c r="A13262" s="81" t="str">
        <v/>
      </c>
      <c r="B13262" s="81" t="str">
        <v/>
      </c>
      <c r="C13262" s="83">
        <f>IF($E13262="","",IFERROR(VLOOKUP(TRIM(E13262&amp;""),'Référentiel Articles'!$A$2:$F$634,2,FALSE),""))</f>
      </c>
      <c r="D13262" s="83">
        <f>IF($E13262="","",IFERROR(VLOOKUP(TRIM(E13262&amp;""),'Référentiel Articles'!$A$2:$F$634,3,FALSE),""))</f>
      </c>
      <c r="E13262" s="81" t="str">
        <v/>
      </c>
      <c r="F13262" s="83">
        <f>IF($E13262="","",IFERROR(VLOOKUP(TRIM(E13262&amp;""),'Référentiel Articles'!$A$2:$F$634,4,FALSE),""))</f>
      </c>
      <c r="G13262" s="84">
        <f>IF($E13262="","",IFERROR(VLOOKUP(TRIM(E13262&amp;""),'Référentiel Articles'!$A$2:$F$634,5,FALSE),""))</f>
      </c>
      <c r="H13262" s="85" t="str">
        <v/>
      </c>
      <c r="I13262" s="84">
        <f>IF($E13262="","",IFERROR(VLOOKUP(TRIM(E13262&amp;""),'Référentiel Articles'!$A$2:$F$634,6,FALSE),""))</f>
      </c>
      <c r="J13262" s="90">
        <f>IF(OR($E13262="",$H13262=""),"",$H13262*$I13262)</f>
      </c>
      <c r="K13262" s="87" t="str">
        <v/>
      </c>
    </row>
    <row r="13263">
      <c r="A13263" s="74" t="str">
        <v/>
      </c>
      <c r="B13263" s="74" t="str">
        <v/>
      </c>
      <c r="C13263" s="75">
        <f>IF($E13263="","",IFERROR(VLOOKUP(TRIM(E13263&amp;""),'Référentiel Articles'!$A$2:$F$634,2,FALSE),""))</f>
      </c>
      <c r="D13263" s="75">
        <f>IF($E13263="","",IFERROR(VLOOKUP(TRIM(E13263&amp;""),'Référentiel Articles'!$A$2:$F$634,3,FALSE),""))</f>
      </c>
      <c r="E13263" s="74" t="str">
        <v/>
      </c>
      <c r="F13263" s="75">
        <f>IF($E13263="","",IFERROR(VLOOKUP(TRIM(E13263&amp;""),'Référentiel Articles'!$A$2:$F$634,4,FALSE),""))</f>
      </c>
      <c r="G13263" s="76">
        <f>IF($E13263="","",IFERROR(VLOOKUP(TRIM(E13263&amp;""),'Référentiel Articles'!$A$2:$F$634,5,FALSE),""))</f>
      </c>
      <c r="H13263" s="77" t="str">
        <v/>
      </c>
      <c r="I13263" s="76">
        <f>IF($E13263="","",IFERROR(VLOOKUP(TRIM(E13263&amp;""),'Référentiel Articles'!$A$2:$F$634,6,FALSE),""))</f>
      </c>
      <c r="J13263" s="78">
        <f>IF(OR($E13263="",$H13263=""),"",$H13263*$I13263)</f>
      </c>
      <c r="K13263" s="79" t="str">
        <v/>
      </c>
    </row>
    <row r="13264">
      <c r="A13264" s="81" t="str">
        <v/>
      </c>
      <c r="B13264" s="81" t="str">
        <v/>
      </c>
      <c r="C13264" s="83">
        <f>IF($E13264="","",IFERROR(VLOOKUP(TRIM(E13264&amp;""),'Référentiel Articles'!$A$2:$F$634,2,FALSE),""))</f>
      </c>
      <c r="D13264" s="83">
        <f>IF($E13264="","",IFERROR(VLOOKUP(TRIM(E13264&amp;""),'Référentiel Articles'!$A$2:$F$634,3,FALSE),""))</f>
      </c>
      <c r="E13264" s="81" t="str">
        <v/>
      </c>
      <c r="F13264" s="83">
        <f>IF($E13264="","",IFERROR(VLOOKUP(TRIM(E13264&amp;""),'Référentiel Articles'!$A$2:$F$634,4,FALSE),""))</f>
      </c>
      <c r="G13264" s="84">
        <f>IF($E13264="","",IFERROR(VLOOKUP(TRIM(E13264&amp;""),'Référentiel Articles'!$A$2:$F$634,5,FALSE),""))</f>
      </c>
      <c r="H13264" s="85" t="str">
        <v/>
      </c>
      <c r="I13264" s="84">
        <f>IF($E13264="","",IFERROR(VLOOKUP(TRIM(E13264&amp;""),'Référentiel Articles'!$A$2:$F$634,6,FALSE),""))</f>
      </c>
      <c r="J13264" s="90">
        <f>IF(OR($E13264="",$H13264=""),"",$H13264*$I13264)</f>
      </c>
      <c r="K13264" s="87" t="str">
        <v/>
      </c>
    </row>
    <row r="13265">
      <c r="A13265" s="74" t="str">
        <v/>
      </c>
      <c r="B13265" s="74" t="str">
        <v/>
      </c>
      <c r="C13265" s="75">
        <f>IF($E13265="","",IFERROR(VLOOKUP(TRIM(E13265&amp;""),'Référentiel Articles'!$A$2:$F$634,2,FALSE),""))</f>
      </c>
      <c r="D13265" s="75">
        <f>IF($E13265="","",IFERROR(VLOOKUP(TRIM(E13265&amp;""),'Référentiel Articles'!$A$2:$F$634,3,FALSE),""))</f>
      </c>
      <c r="E13265" s="74" t="str">
        <v/>
      </c>
      <c r="F13265" s="75">
        <f>IF($E13265="","",IFERROR(VLOOKUP(TRIM(E13265&amp;""),'Référentiel Articles'!$A$2:$F$634,4,FALSE),""))</f>
      </c>
      <c r="G13265" s="76">
        <f>IF($E13265="","",IFERROR(VLOOKUP(TRIM(E13265&amp;""),'Référentiel Articles'!$A$2:$F$634,5,FALSE),""))</f>
      </c>
      <c r="H13265" s="77" t="str">
        <v/>
      </c>
      <c r="I13265" s="76">
        <f>IF($E13265="","",IFERROR(VLOOKUP(TRIM(E13265&amp;""),'Référentiel Articles'!$A$2:$F$634,6,FALSE),""))</f>
      </c>
      <c r="J13265" s="78">
        <f>IF(OR($E13265="",$H13265=""),"",$H13265*$I13265)</f>
      </c>
      <c r="K13265" s="79" t="str">
        <v/>
      </c>
    </row>
    <row r="13266">
      <c r="A13266" s="81" t="str">
        <v/>
      </c>
      <c r="B13266" s="81" t="str">
        <v/>
      </c>
      <c r="C13266" s="83">
        <f>IF($E13266="","",IFERROR(VLOOKUP(TRIM(E13266&amp;""),'Référentiel Articles'!$A$2:$F$634,2,FALSE),""))</f>
      </c>
      <c r="D13266" s="83">
        <f>IF($E13266="","",IFERROR(VLOOKUP(TRIM(E13266&amp;""),'Référentiel Articles'!$A$2:$F$634,3,FALSE),""))</f>
      </c>
      <c r="E13266" s="81" t="str">
        <v/>
      </c>
      <c r="F13266" s="83">
        <f>IF($E13266="","",IFERROR(VLOOKUP(TRIM(E13266&amp;""),'Référentiel Articles'!$A$2:$F$634,4,FALSE),""))</f>
      </c>
      <c r="G13266" s="84">
        <f>IF($E13266="","",IFERROR(VLOOKUP(TRIM(E13266&amp;""),'Référentiel Articles'!$A$2:$F$634,5,FALSE),""))</f>
      </c>
      <c r="H13266" s="85" t="str">
        <v/>
      </c>
      <c r="I13266" s="84">
        <f>IF($E13266="","",IFERROR(VLOOKUP(TRIM(E13266&amp;""),'Référentiel Articles'!$A$2:$F$634,6,FALSE),""))</f>
      </c>
      <c r="J13266" s="90">
        <f>IF(OR($E13266="",$H13266=""),"",$H13266*$I13266)</f>
      </c>
      <c r="K13266" s="87" t="str">
        <v/>
      </c>
    </row>
    <row r="13267">
      <c r="A13267" s="74" t="str">
        <v/>
      </c>
      <c r="B13267" s="74" t="str">
        <v/>
      </c>
      <c r="C13267" s="75">
        <f>IF($E13267="","",IFERROR(VLOOKUP(TRIM(E13267&amp;""),'Référentiel Articles'!$A$2:$F$634,2,FALSE),""))</f>
      </c>
      <c r="D13267" s="75">
        <f>IF($E13267="","",IFERROR(VLOOKUP(TRIM(E13267&amp;""),'Référentiel Articles'!$A$2:$F$634,3,FALSE),""))</f>
      </c>
      <c r="E13267" s="74" t="str">
        <v/>
      </c>
      <c r="F13267" s="75">
        <f>IF($E13267="","",IFERROR(VLOOKUP(TRIM(E13267&amp;""),'Référentiel Articles'!$A$2:$F$634,4,FALSE),""))</f>
      </c>
      <c r="G13267" s="76">
        <f>IF($E13267="","",IFERROR(VLOOKUP(TRIM(E13267&amp;""),'Référentiel Articles'!$A$2:$F$634,5,FALSE),""))</f>
      </c>
      <c r="H13267" s="77" t="str">
        <v/>
      </c>
      <c r="I13267" s="76">
        <f>IF($E13267="","",IFERROR(VLOOKUP(TRIM(E13267&amp;""),'Référentiel Articles'!$A$2:$F$634,6,FALSE),""))</f>
      </c>
      <c r="J13267" s="78">
        <f>IF(OR($E13267="",$H13267=""),"",$H13267*$I13267)</f>
      </c>
      <c r="K13267" s="79" t="str">
        <v/>
      </c>
    </row>
    <row r="13268">
      <c r="A13268" s="81" t="str">
        <v/>
      </c>
      <c r="B13268" s="81" t="str">
        <v/>
      </c>
      <c r="C13268" s="83">
        <f>IF($E13268="","",IFERROR(VLOOKUP(TRIM(E13268&amp;""),'Référentiel Articles'!$A$2:$F$634,2,FALSE),""))</f>
      </c>
      <c r="D13268" s="83">
        <f>IF($E13268="","",IFERROR(VLOOKUP(TRIM(E13268&amp;""),'Référentiel Articles'!$A$2:$F$634,3,FALSE),""))</f>
      </c>
      <c r="E13268" s="81" t="str">
        <v/>
      </c>
      <c r="F13268" s="83">
        <f>IF($E13268="","",IFERROR(VLOOKUP(TRIM(E13268&amp;""),'Référentiel Articles'!$A$2:$F$634,4,FALSE),""))</f>
      </c>
      <c r="G13268" s="84">
        <f>IF($E13268="","",IFERROR(VLOOKUP(TRIM(E13268&amp;""),'Référentiel Articles'!$A$2:$F$634,5,FALSE),""))</f>
      </c>
      <c r="H13268" s="85" t="str">
        <v/>
      </c>
      <c r="I13268" s="84">
        <f>IF($E13268="","",IFERROR(VLOOKUP(TRIM(E13268&amp;""),'Référentiel Articles'!$A$2:$F$634,6,FALSE),""))</f>
      </c>
      <c r="J13268" s="90">
        <f>IF(OR($E13268="",$H13268=""),"",$H13268*$I13268)</f>
      </c>
      <c r="K13268" s="87" t="str">
        <v/>
      </c>
    </row>
    <row r="13269">
      <c r="A13269" s="74" t="str">
        <v/>
      </c>
      <c r="B13269" s="74" t="str">
        <v/>
      </c>
      <c r="C13269" s="75">
        <f>IF($E13269="","",IFERROR(VLOOKUP(TRIM(E13269&amp;""),'Référentiel Articles'!$A$2:$F$634,2,FALSE),""))</f>
      </c>
      <c r="D13269" s="75">
        <f>IF($E13269="","",IFERROR(VLOOKUP(TRIM(E13269&amp;""),'Référentiel Articles'!$A$2:$F$634,3,FALSE),""))</f>
      </c>
      <c r="E13269" s="74" t="str">
        <v/>
      </c>
      <c r="F13269" s="75">
        <f>IF($E13269="","",IFERROR(VLOOKUP(TRIM(E13269&amp;""),'Référentiel Articles'!$A$2:$F$634,4,FALSE),""))</f>
      </c>
      <c r="G13269" s="76">
        <f>IF($E13269="","",IFERROR(VLOOKUP(TRIM(E13269&amp;""),'Référentiel Articles'!$A$2:$F$634,5,FALSE),""))</f>
      </c>
      <c r="H13269" s="77" t="str">
        <v/>
      </c>
      <c r="I13269" s="76">
        <f>IF($E13269="","",IFERROR(VLOOKUP(TRIM(E13269&amp;""),'Référentiel Articles'!$A$2:$F$634,6,FALSE),""))</f>
      </c>
      <c r="J13269" s="78">
        <f>IF(OR($E13269="",$H13269=""),"",$H13269*$I13269)</f>
      </c>
      <c r="K13269" s="79" t="str">
        <v/>
      </c>
    </row>
    <row r="13270">
      <c r="A13270" s="81" t="str">
        <v/>
      </c>
      <c r="B13270" s="81" t="str">
        <v/>
      </c>
      <c r="C13270" s="83">
        <f>IF($E13270="","",IFERROR(VLOOKUP(TRIM(E13270&amp;""),'Référentiel Articles'!$A$2:$F$634,2,FALSE),""))</f>
      </c>
      <c r="D13270" s="83">
        <f>IF($E13270="","",IFERROR(VLOOKUP(TRIM(E13270&amp;""),'Référentiel Articles'!$A$2:$F$634,3,FALSE),""))</f>
      </c>
      <c r="E13270" s="81" t="str">
        <v/>
      </c>
      <c r="F13270" s="83">
        <f>IF($E13270="","",IFERROR(VLOOKUP(TRIM(E13270&amp;""),'Référentiel Articles'!$A$2:$F$634,4,FALSE),""))</f>
      </c>
      <c r="G13270" s="84">
        <f>IF($E13270="","",IFERROR(VLOOKUP(TRIM(E13270&amp;""),'Référentiel Articles'!$A$2:$F$634,5,FALSE),""))</f>
      </c>
      <c r="H13270" s="85" t="str">
        <v/>
      </c>
      <c r="I13270" s="84">
        <f>IF($E13270="","",IFERROR(VLOOKUP(TRIM(E13270&amp;""),'Référentiel Articles'!$A$2:$F$634,6,FALSE),""))</f>
      </c>
      <c r="J13270" s="90">
        <f>IF(OR($E13270="",$H13270=""),"",$H13270*$I13270)</f>
      </c>
      <c r="K13270" s="87" t="str">
        <v/>
      </c>
    </row>
    <row r="13271">
      <c r="A13271" s="74" t="str">
        <v/>
      </c>
      <c r="B13271" s="74" t="str">
        <v/>
      </c>
      <c r="C13271" s="75">
        <f>IF($E13271="","",IFERROR(VLOOKUP(TRIM(E13271&amp;""),'Référentiel Articles'!$A$2:$F$634,2,FALSE),""))</f>
      </c>
      <c r="D13271" s="75">
        <f>IF($E13271="","",IFERROR(VLOOKUP(TRIM(E13271&amp;""),'Référentiel Articles'!$A$2:$F$634,3,FALSE),""))</f>
      </c>
      <c r="E13271" s="74" t="str">
        <v/>
      </c>
      <c r="F13271" s="75">
        <f>IF($E13271="","",IFERROR(VLOOKUP(TRIM(E13271&amp;""),'Référentiel Articles'!$A$2:$F$634,4,FALSE),""))</f>
      </c>
      <c r="G13271" s="76">
        <f>IF($E13271="","",IFERROR(VLOOKUP(TRIM(E13271&amp;""),'Référentiel Articles'!$A$2:$F$634,5,FALSE),""))</f>
      </c>
      <c r="H13271" s="77" t="str">
        <v/>
      </c>
      <c r="I13271" s="76">
        <f>IF($E13271="","",IFERROR(VLOOKUP(TRIM(E13271&amp;""),'Référentiel Articles'!$A$2:$F$634,6,FALSE),""))</f>
      </c>
      <c r="J13271" s="78">
        <f>IF(OR($E13271="",$H13271=""),"",$H13271*$I13271)</f>
      </c>
      <c r="K13271" s="79" t="str">
        <v/>
      </c>
    </row>
    <row r="13272">
      <c r="A13272" s="81" t="str">
        <v/>
      </c>
      <c r="B13272" s="81" t="str">
        <v/>
      </c>
      <c r="C13272" s="83">
        <f>IF($E13272="","",IFERROR(VLOOKUP(TRIM(E13272&amp;""),'Référentiel Articles'!$A$2:$F$634,2,FALSE),""))</f>
      </c>
      <c r="D13272" s="83">
        <f>IF($E13272="","",IFERROR(VLOOKUP(TRIM(E13272&amp;""),'Référentiel Articles'!$A$2:$F$634,3,FALSE),""))</f>
      </c>
      <c r="E13272" s="81" t="str">
        <v/>
      </c>
      <c r="F13272" s="83">
        <f>IF($E13272="","",IFERROR(VLOOKUP(TRIM(E13272&amp;""),'Référentiel Articles'!$A$2:$F$634,4,FALSE),""))</f>
      </c>
      <c r="G13272" s="84">
        <f>IF($E13272="","",IFERROR(VLOOKUP(TRIM(E13272&amp;""),'Référentiel Articles'!$A$2:$F$634,5,FALSE),""))</f>
      </c>
      <c r="H13272" s="85" t="str">
        <v/>
      </c>
      <c r="I13272" s="84">
        <f>IF($E13272="","",IFERROR(VLOOKUP(TRIM(E13272&amp;""),'Référentiel Articles'!$A$2:$F$634,6,FALSE),""))</f>
      </c>
      <c r="J13272" s="90">
        <f>IF(OR($E13272="",$H13272=""),"",$H13272*$I13272)</f>
      </c>
      <c r="K13272" s="87" t="str">
        <v/>
      </c>
    </row>
    <row r="13273">
      <c r="A13273" s="74" t="str">
        <v/>
      </c>
      <c r="B13273" s="74" t="str">
        <v/>
      </c>
      <c r="C13273" s="75">
        <f>IF($E13273="","",IFERROR(VLOOKUP(TRIM(E13273&amp;""),'Référentiel Articles'!$A$2:$F$634,2,FALSE),""))</f>
      </c>
      <c r="D13273" s="75">
        <f>IF($E13273="","",IFERROR(VLOOKUP(TRIM(E13273&amp;""),'Référentiel Articles'!$A$2:$F$634,3,FALSE),""))</f>
      </c>
      <c r="E13273" s="74" t="str">
        <v/>
      </c>
      <c r="F13273" s="75">
        <f>IF($E13273="","",IFERROR(VLOOKUP(TRIM(E13273&amp;""),'Référentiel Articles'!$A$2:$F$634,4,FALSE),""))</f>
      </c>
      <c r="G13273" s="76">
        <f>IF($E13273="","",IFERROR(VLOOKUP(TRIM(E13273&amp;""),'Référentiel Articles'!$A$2:$F$634,5,FALSE),""))</f>
      </c>
      <c r="H13273" s="77" t="str">
        <v/>
      </c>
      <c r="I13273" s="76">
        <f>IF($E13273="","",IFERROR(VLOOKUP(TRIM(E13273&amp;""),'Référentiel Articles'!$A$2:$F$634,6,FALSE),""))</f>
      </c>
      <c r="J13273" s="78">
        <f>IF(OR($E13273="",$H13273=""),"",$H13273*$I13273)</f>
      </c>
      <c r="K13273" s="79" t="str">
        <v/>
      </c>
    </row>
    <row r="13274">
      <c r="A13274" s="81" t="str">
        <v/>
      </c>
      <c r="B13274" s="81" t="str">
        <v/>
      </c>
      <c r="C13274" s="83">
        <f>IF($E13274="","",IFERROR(VLOOKUP(TRIM(E13274&amp;""),'Référentiel Articles'!$A$2:$F$634,2,FALSE),""))</f>
      </c>
      <c r="D13274" s="83">
        <f>IF($E13274="","",IFERROR(VLOOKUP(TRIM(E13274&amp;""),'Référentiel Articles'!$A$2:$F$634,3,FALSE),""))</f>
      </c>
      <c r="E13274" s="81" t="str">
        <v/>
      </c>
      <c r="F13274" s="83">
        <f>IF($E13274="","",IFERROR(VLOOKUP(TRIM(E13274&amp;""),'Référentiel Articles'!$A$2:$F$634,4,FALSE),""))</f>
      </c>
      <c r="G13274" s="84">
        <f>IF($E13274="","",IFERROR(VLOOKUP(TRIM(E13274&amp;""),'Référentiel Articles'!$A$2:$F$634,5,FALSE),""))</f>
      </c>
      <c r="H13274" s="85" t="str">
        <v/>
      </c>
      <c r="I13274" s="84">
        <f>IF($E13274="","",IFERROR(VLOOKUP(TRIM(E13274&amp;""),'Référentiel Articles'!$A$2:$F$634,6,FALSE),""))</f>
      </c>
      <c r="J13274" s="90">
        <f>IF(OR($E13274="",$H13274=""),"",$H13274*$I13274)</f>
      </c>
      <c r="K13274" s="87" t="str">
        <v/>
      </c>
    </row>
    <row r="13275">
      <c r="A13275" s="74" t="str">
        <v/>
      </c>
      <c r="B13275" s="74" t="str">
        <v/>
      </c>
      <c r="C13275" s="75">
        <f>IF($E13275="","",IFERROR(VLOOKUP(TRIM(E13275&amp;""),'Référentiel Articles'!$A$2:$F$634,2,FALSE),""))</f>
      </c>
      <c r="D13275" s="75">
        <f>IF($E13275="","",IFERROR(VLOOKUP(TRIM(E13275&amp;""),'Référentiel Articles'!$A$2:$F$634,3,FALSE),""))</f>
      </c>
      <c r="E13275" s="74" t="str">
        <v/>
      </c>
      <c r="F13275" s="75">
        <f>IF($E13275="","",IFERROR(VLOOKUP(TRIM(E13275&amp;""),'Référentiel Articles'!$A$2:$F$634,4,FALSE),""))</f>
      </c>
      <c r="G13275" s="76">
        <f>IF($E13275="","",IFERROR(VLOOKUP(TRIM(E13275&amp;""),'Référentiel Articles'!$A$2:$F$634,5,FALSE),""))</f>
      </c>
      <c r="H13275" s="77" t="str">
        <v/>
      </c>
      <c r="I13275" s="76">
        <f>IF($E13275="","",IFERROR(VLOOKUP(TRIM(E13275&amp;""),'Référentiel Articles'!$A$2:$F$634,6,FALSE),""))</f>
      </c>
      <c r="J13275" s="78">
        <f>IF(OR($E13275="",$H13275=""),"",$H13275*$I13275)</f>
      </c>
      <c r="K13275" s="79" t="str">
        <v/>
      </c>
    </row>
    <row r="13276">
      <c r="A13276" s="81" t="str">
        <v/>
      </c>
      <c r="B13276" s="81" t="str">
        <v/>
      </c>
      <c r="C13276" s="83">
        <f>IF($E13276="","",IFERROR(VLOOKUP(TRIM(E13276&amp;""),'Référentiel Articles'!$A$2:$F$634,2,FALSE),""))</f>
      </c>
      <c r="D13276" s="83">
        <f>IF($E13276="","",IFERROR(VLOOKUP(TRIM(E13276&amp;""),'Référentiel Articles'!$A$2:$F$634,3,FALSE),""))</f>
      </c>
      <c r="E13276" s="81" t="str">
        <v/>
      </c>
      <c r="F13276" s="83">
        <f>IF($E13276="","",IFERROR(VLOOKUP(TRIM(E13276&amp;""),'Référentiel Articles'!$A$2:$F$634,4,FALSE),""))</f>
      </c>
      <c r="G13276" s="84">
        <f>IF($E13276="","",IFERROR(VLOOKUP(TRIM(E13276&amp;""),'Référentiel Articles'!$A$2:$F$634,5,FALSE),""))</f>
      </c>
      <c r="H13276" s="85" t="str">
        <v/>
      </c>
      <c r="I13276" s="84">
        <f>IF($E13276="","",IFERROR(VLOOKUP(TRIM(E13276&amp;""),'Référentiel Articles'!$A$2:$F$634,6,FALSE),""))</f>
      </c>
      <c r="J13276" s="90">
        <f>IF(OR($E13276="",$H13276=""),"",$H13276*$I13276)</f>
      </c>
      <c r="K13276" s="87" t="str">
        <v/>
      </c>
    </row>
    <row r="13277">
      <c r="A13277" s="74" t="str">
        <v/>
      </c>
      <c r="B13277" s="74" t="str">
        <v/>
      </c>
      <c r="C13277" s="75">
        <f>IF($E13277="","",IFERROR(VLOOKUP(TRIM(E13277&amp;""),'Référentiel Articles'!$A$2:$F$634,2,FALSE),""))</f>
      </c>
      <c r="D13277" s="75">
        <f>IF($E13277="","",IFERROR(VLOOKUP(TRIM(E13277&amp;""),'Référentiel Articles'!$A$2:$F$634,3,FALSE),""))</f>
      </c>
      <c r="E13277" s="74" t="str">
        <v/>
      </c>
      <c r="F13277" s="75">
        <f>IF($E13277="","",IFERROR(VLOOKUP(TRIM(E13277&amp;""),'Référentiel Articles'!$A$2:$F$634,4,FALSE),""))</f>
      </c>
      <c r="G13277" s="76">
        <f>IF($E13277="","",IFERROR(VLOOKUP(TRIM(E13277&amp;""),'Référentiel Articles'!$A$2:$F$634,5,FALSE),""))</f>
      </c>
      <c r="H13277" s="77" t="str">
        <v/>
      </c>
      <c r="I13277" s="76">
        <f>IF($E13277="","",IFERROR(VLOOKUP(TRIM(E13277&amp;""),'Référentiel Articles'!$A$2:$F$634,6,FALSE),""))</f>
      </c>
      <c r="J13277" s="78">
        <f>IF(OR($E13277="",$H13277=""),"",$H13277*$I13277)</f>
      </c>
      <c r="K13277" s="79" t="str">
        <v/>
      </c>
    </row>
    <row r="13278">
      <c r="A13278" s="81" t="str">
        <v/>
      </c>
      <c r="B13278" s="81" t="str">
        <v/>
      </c>
      <c r="C13278" s="83">
        <f>IF($E13278="","",IFERROR(VLOOKUP(TRIM(E13278&amp;""),'Référentiel Articles'!$A$2:$F$634,2,FALSE),""))</f>
      </c>
      <c r="D13278" s="83">
        <f>IF($E13278="","",IFERROR(VLOOKUP(TRIM(E13278&amp;""),'Référentiel Articles'!$A$2:$F$634,3,FALSE),""))</f>
      </c>
      <c r="E13278" s="81" t="str">
        <v/>
      </c>
      <c r="F13278" s="83">
        <f>IF($E13278="","",IFERROR(VLOOKUP(TRIM(E13278&amp;""),'Référentiel Articles'!$A$2:$F$634,4,FALSE),""))</f>
      </c>
      <c r="G13278" s="84">
        <f>IF($E13278="","",IFERROR(VLOOKUP(TRIM(E13278&amp;""),'Référentiel Articles'!$A$2:$F$634,5,FALSE),""))</f>
      </c>
      <c r="H13278" s="85" t="str">
        <v/>
      </c>
      <c r="I13278" s="84">
        <f>IF($E13278="","",IFERROR(VLOOKUP(TRIM(E13278&amp;""),'Référentiel Articles'!$A$2:$F$634,6,FALSE),""))</f>
      </c>
      <c r="J13278" s="90">
        <f>IF(OR($E13278="",$H13278=""),"",$H13278*$I13278)</f>
      </c>
      <c r="K13278" s="87" t="str">
        <v/>
      </c>
    </row>
    <row r="13279">
      <c r="A13279" s="74" t="str">
        <v/>
      </c>
      <c r="B13279" s="74" t="str">
        <v/>
      </c>
      <c r="C13279" s="75">
        <f>IF($E13279="","",IFERROR(VLOOKUP(TRIM(E13279&amp;""),'Référentiel Articles'!$A$2:$F$634,2,FALSE),""))</f>
      </c>
      <c r="D13279" s="75">
        <f>IF($E13279="","",IFERROR(VLOOKUP(TRIM(E13279&amp;""),'Référentiel Articles'!$A$2:$F$634,3,FALSE),""))</f>
      </c>
      <c r="E13279" s="74" t="str">
        <v/>
      </c>
      <c r="F13279" s="75">
        <f>IF($E13279="","",IFERROR(VLOOKUP(TRIM(E13279&amp;""),'Référentiel Articles'!$A$2:$F$634,4,FALSE),""))</f>
      </c>
      <c r="G13279" s="76">
        <f>IF($E13279="","",IFERROR(VLOOKUP(TRIM(E13279&amp;""),'Référentiel Articles'!$A$2:$F$634,5,FALSE),""))</f>
      </c>
      <c r="H13279" s="77" t="str">
        <v/>
      </c>
      <c r="I13279" s="76">
        <f>IF($E13279="","",IFERROR(VLOOKUP(TRIM(E13279&amp;""),'Référentiel Articles'!$A$2:$F$634,6,FALSE),""))</f>
      </c>
      <c r="J13279" s="78">
        <f>IF(OR($E13279="",$H13279=""),"",$H13279*$I13279)</f>
      </c>
      <c r="K13279" s="79" t="str">
        <v/>
      </c>
    </row>
    <row r="13280">
      <c r="A13280" s="81" t="str">
        <v/>
      </c>
      <c r="B13280" s="81" t="str">
        <v/>
      </c>
      <c r="C13280" s="83">
        <f>IF($E13280="","",IFERROR(VLOOKUP(TRIM(E13280&amp;""),'Référentiel Articles'!$A$2:$F$634,2,FALSE),""))</f>
      </c>
      <c r="D13280" s="83">
        <f>IF($E13280="","",IFERROR(VLOOKUP(TRIM(E13280&amp;""),'Référentiel Articles'!$A$2:$F$634,3,FALSE),""))</f>
      </c>
      <c r="E13280" s="81" t="str">
        <v/>
      </c>
      <c r="F13280" s="83">
        <f>IF($E13280="","",IFERROR(VLOOKUP(TRIM(E13280&amp;""),'Référentiel Articles'!$A$2:$F$634,4,FALSE),""))</f>
      </c>
      <c r="G13280" s="84">
        <f>IF($E13280="","",IFERROR(VLOOKUP(TRIM(E13280&amp;""),'Référentiel Articles'!$A$2:$F$634,5,FALSE),""))</f>
      </c>
      <c r="H13280" s="85" t="str">
        <v/>
      </c>
      <c r="I13280" s="84">
        <f>IF($E13280="","",IFERROR(VLOOKUP(TRIM(E13280&amp;""),'Référentiel Articles'!$A$2:$F$634,6,FALSE),""))</f>
      </c>
      <c r="J13280" s="90">
        <f>IF(OR($E13280="",$H13280=""),"",$H13280*$I13280)</f>
      </c>
      <c r="K13280" s="87" t="str">
        <v/>
      </c>
    </row>
    <row r="13281">
      <c r="A13281" s="74" t="str">
        <v/>
      </c>
      <c r="B13281" s="74" t="str">
        <v/>
      </c>
      <c r="C13281" s="75">
        <f>IF($E13281="","",IFERROR(VLOOKUP(TRIM(E13281&amp;""),'Référentiel Articles'!$A$2:$F$634,2,FALSE),""))</f>
      </c>
      <c r="D13281" s="75">
        <f>IF($E13281="","",IFERROR(VLOOKUP(TRIM(E13281&amp;""),'Référentiel Articles'!$A$2:$F$634,3,FALSE),""))</f>
      </c>
      <c r="E13281" s="74" t="str">
        <v/>
      </c>
      <c r="F13281" s="75">
        <f>IF($E13281="","",IFERROR(VLOOKUP(TRIM(E13281&amp;""),'Référentiel Articles'!$A$2:$F$634,4,FALSE),""))</f>
      </c>
      <c r="G13281" s="76">
        <f>IF($E13281="","",IFERROR(VLOOKUP(TRIM(E13281&amp;""),'Référentiel Articles'!$A$2:$F$634,5,FALSE),""))</f>
      </c>
      <c r="H13281" s="77" t="str">
        <v/>
      </c>
      <c r="I13281" s="76">
        <f>IF($E13281="","",IFERROR(VLOOKUP(TRIM(E13281&amp;""),'Référentiel Articles'!$A$2:$F$634,6,FALSE),""))</f>
      </c>
      <c r="J13281" s="78">
        <f>IF(OR($E13281="",$H13281=""),"",$H13281*$I13281)</f>
      </c>
      <c r="K13281" s="79" t="str">
        <v/>
      </c>
    </row>
    <row r="13282">
      <c r="A13282" s="81" t="str">
        <v/>
      </c>
      <c r="B13282" s="81" t="str">
        <v/>
      </c>
      <c r="C13282" s="83">
        <f>IF($E13282="","",IFERROR(VLOOKUP(TRIM(E13282&amp;""),'Référentiel Articles'!$A$2:$F$634,2,FALSE),""))</f>
      </c>
      <c r="D13282" s="83">
        <f>IF($E13282="","",IFERROR(VLOOKUP(TRIM(E13282&amp;""),'Référentiel Articles'!$A$2:$F$634,3,FALSE),""))</f>
      </c>
      <c r="E13282" s="81" t="str">
        <v/>
      </c>
      <c r="F13282" s="83">
        <f>IF($E13282="","",IFERROR(VLOOKUP(TRIM(E13282&amp;""),'Référentiel Articles'!$A$2:$F$634,4,FALSE),""))</f>
      </c>
      <c r="G13282" s="84">
        <f>IF($E13282="","",IFERROR(VLOOKUP(TRIM(E13282&amp;""),'Référentiel Articles'!$A$2:$F$634,5,FALSE),""))</f>
      </c>
      <c r="H13282" s="85" t="str">
        <v/>
      </c>
      <c r="I13282" s="84">
        <f>IF($E13282="","",IFERROR(VLOOKUP(TRIM(E13282&amp;""),'Référentiel Articles'!$A$2:$F$634,6,FALSE),""))</f>
      </c>
      <c r="J13282" s="90">
        <f>IF(OR($E13282="",$H13282=""),"",$H13282*$I13282)</f>
      </c>
      <c r="K13282" s="87" t="str">
        <v/>
      </c>
    </row>
    <row r="13283">
      <c r="A13283" s="74" t="str">
        <v/>
      </c>
      <c r="B13283" s="74" t="str">
        <v/>
      </c>
      <c r="C13283" s="75">
        <f>IF($E13283="","",IFERROR(VLOOKUP(TRIM(E13283&amp;""),'Référentiel Articles'!$A$2:$F$634,2,FALSE),""))</f>
      </c>
      <c r="D13283" s="75">
        <f>IF($E13283="","",IFERROR(VLOOKUP(TRIM(E13283&amp;""),'Référentiel Articles'!$A$2:$F$634,3,FALSE),""))</f>
      </c>
      <c r="E13283" s="74" t="str">
        <v/>
      </c>
      <c r="F13283" s="75">
        <f>IF($E13283="","",IFERROR(VLOOKUP(TRIM(E13283&amp;""),'Référentiel Articles'!$A$2:$F$634,4,FALSE),""))</f>
      </c>
      <c r="G13283" s="76">
        <f>IF($E13283="","",IFERROR(VLOOKUP(TRIM(E13283&amp;""),'Référentiel Articles'!$A$2:$F$634,5,FALSE),""))</f>
      </c>
      <c r="H13283" s="77" t="str">
        <v/>
      </c>
      <c r="I13283" s="76">
        <f>IF($E13283="","",IFERROR(VLOOKUP(TRIM(E13283&amp;""),'Référentiel Articles'!$A$2:$F$634,6,FALSE),""))</f>
      </c>
      <c r="J13283" s="78">
        <f>IF(OR($E13283="",$H13283=""),"",$H13283*$I13283)</f>
      </c>
      <c r="K13283" s="79" t="str">
        <v/>
      </c>
    </row>
    <row r="13284">
      <c r="A13284" s="81" t="str">
        <v/>
      </c>
      <c r="B13284" s="81" t="str">
        <v/>
      </c>
      <c r="C13284" s="83">
        <f>IF($E13284="","",IFERROR(VLOOKUP(TRIM(E13284&amp;""),'Référentiel Articles'!$A$2:$F$634,2,FALSE),""))</f>
      </c>
      <c r="D13284" s="83">
        <f>IF($E13284="","",IFERROR(VLOOKUP(TRIM(E13284&amp;""),'Référentiel Articles'!$A$2:$F$634,3,FALSE),""))</f>
      </c>
      <c r="E13284" s="81" t="str">
        <v/>
      </c>
      <c r="F13284" s="83">
        <f>IF($E13284="","",IFERROR(VLOOKUP(TRIM(E13284&amp;""),'Référentiel Articles'!$A$2:$F$634,4,FALSE),""))</f>
      </c>
      <c r="G13284" s="84">
        <f>IF($E13284="","",IFERROR(VLOOKUP(TRIM(E13284&amp;""),'Référentiel Articles'!$A$2:$F$634,5,FALSE),""))</f>
      </c>
      <c r="H13284" s="85" t="str">
        <v/>
      </c>
      <c r="I13284" s="84">
        <f>IF($E13284="","",IFERROR(VLOOKUP(TRIM(E13284&amp;""),'Référentiel Articles'!$A$2:$F$634,6,FALSE),""))</f>
      </c>
      <c r="J13284" s="90">
        <f>IF(OR($E13284="",$H13284=""),"",$H13284*$I13284)</f>
      </c>
      <c r="K13284" s="87" t="str">
        <v/>
      </c>
    </row>
    <row r="13285">
      <c r="A13285" s="74" t="str">
        <v/>
      </c>
      <c r="B13285" s="74" t="str">
        <v/>
      </c>
      <c r="C13285" s="75">
        <f>IF($E13285="","",IFERROR(VLOOKUP(TRIM(E13285&amp;""),'Référentiel Articles'!$A$2:$F$634,2,FALSE),""))</f>
      </c>
      <c r="D13285" s="75">
        <f>IF($E13285="","",IFERROR(VLOOKUP(TRIM(E13285&amp;""),'Référentiel Articles'!$A$2:$F$634,3,FALSE),""))</f>
      </c>
      <c r="E13285" s="74" t="str">
        <v/>
      </c>
      <c r="F13285" s="75">
        <f>IF($E13285="","",IFERROR(VLOOKUP(TRIM(E13285&amp;""),'Référentiel Articles'!$A$2:$F$634,4,FALSE),""))</f>
      </c>
      <c r="G13285" s="76">
        <f>IF($E13285="","",IFERROR(VLOOKUP(TRIM(E13285&amp;""),'Référentiel Articles'!$A$2:$F$634,5,FALSE),""))</f>
      </c>
      <c r="H13285" s="77" t="str">
        <v/>
      </c>
      <c r="I13285" s="76">
        <f>IF($E13285="","",IFERROR(VLOOKUP(TRIM(E13285&amp;""),'Référentiel Articles'!$A$2:$F$634,6,FALSE),""))</f>
      </c>
      <c r="J13285" s="78">
        <f>IF(OR($E13285="",$H13285=""),"",$H13285*$I13285)</f>
      </c>
      <c r="K13285" s="79" t="str">
        <v/>
      </c>
    </row>
    <row r="13286">
      <c r="A13286" s="81" t="str">
        <v/>
      </c>
      <c r="B13286" s="81" t="str">
        <v/>
      </c>
      <c r="C13286" s="83">
        <f>IF($E13286="","",IFERROR(VLOOKUP(TRIM(E13286&amp;""),'Référentiel Articles'!$A$2:$F$634,2,FALSE),""))</f>
      </c>
      <c r="D13286" s="83">
        <f>IF($E13286="","",IFERROR(VLOOKUP(TRIM(E13286&amp;""),'Référentiel Articles'!$A$2:$F$634,3,FALSE),""))</f>
      </c>
      <c r="E13286" s="81" t="str">
        <v/>
      </c>
      <c r="F13286" s="83">
        <f>IF($E13286="","",IFERROR(VLOOKUP(TRIM(E13286&amp;""),'Référentiel Articles'!$A$2:$F$634,4,FALSE),""))</f>
      </c>
      <c r="G13286" s="84">
        <f>IF($E13286="","",IFERROR(VLOOKUP(TRIM(E13286&amp;""),'Référentiel Articles'!$A$2:$F$634,5,FALSE),""))</f>
      </c>
      <c r="H13286" s="85" t="str">
        <v/>
      </c>
      <c r="I13286" s="84">
        <f>IF($E13286="","",IFERROR(VLOOKUP(TRIM(E13286&amp;""),'Référentiel Articles'!$A$2:$F$634,6,FALSE),""))</f>
      </c>
      <c r="J13286" s="90">
        <f>IF(OR($E13286="",$H13286=""),"",$H13286*$I13286)</f>
      </c>
      <c r="K13286" s="87" t="str">
        <v/>
      </c>
    </row>
    <row r="13287">
      <c r="A13287" s="74" t="str">
        <v/>
      </c>
      <c r="B13287" s="74" t="str">
        <v/>
      </c>
      <c r="C13287" s="75">
        <f>IF($E13287="","",IFERROR(VLOOKUP(TRIM(E13287&amp;""),'Référentiel Articles'!$A$2:$F$634,2,FALSE),""))</f>
      </c>
      <c r="D13287" s="75">
        <f>IF($E13287="","",IFERROR(VLOOKUP(TRIM(E13287&amp;""),'Référentiel Articles'!$A$2:$F$634,3,FALSE),""))</f>
      </c>
      <c r="E13287" s="74" t="str">
        <v/>
      </c>
      <c r="F13287" s="75">
        <f>IF($E13287="","",IFERROR(VLOOKUP(TRIM(E13287&amp;""),'Référentiel Articles'!$A$2:$F$634,4,FALSE),""))</f>
      </c>
      <c r="G13287" s="76">
        <f>IF($E13287="","",IFERROR(VLOOKUP(TRIM(E13287&amp;""),'Référentiel Articles'!$A$2:$F$634,5,FALSE),""))</f>
      </c>
      <c r="H13287" s="77" t="str">
        <v/>
      </c>
      <c r="I13287" s="76">
        <f>IF($E13287="","",IFERROR(VLOOKUP(TRIM(E13287&amp;""),'Référentiel Articles'!$A$2:$F$634,6,FALSE),""))</f>
      </c>
      <c r="J13287" s="78">
        <f>IF(OR($E13287="",$H13287=""),"",$H13287*$I13287)</f>
      </c>
      <c r="K13287" s="79" t="str">
        <v/>
      </c>
    </row>
    <row r="13288">
      <c r="A13288" s="81" t="str">
        <v/>
      </c>
      <c r="B13288" s="81" t="str">
        <v/>
      </c>
      <c r="C13288" s="83">
        <f>IF($E13288="","",IFERROR(VLOOKUP(TRIM(E13288&amp;""),'Référentiel Articles'!$A$2:$F$634,2,FALSE),""))</f>
      </c>
      <c r="D13288" s="83">
        <f>IF($E13288="","",IFERROR(VLOOKUP(TRIM(E13288&amp;""),'Référentiel Articles'!$A$2:$F$634,3,FALSE),""))</f>
      </c>
      <c r="E13288" s="81" t="str">
        <v/>
      </c>
      <c r="F13288" s="83">
        <f>IF($E13288="","",IFERROR(VLOOKUP(TRIM(E13288&amp;""),'Référentiel Articles'!$A$2:$F$634,4,FALSE),""))</f>
      </c>
      <c r="G13288" s="84">
        <f>IF($E13288="","",IFERROR(VLOOKUP(TRIM(E13288&amp;""),'Référentiel Articles'!$A$2:$F$634,5,FALSE),""))</f>
      </c>
      <c r="H13288" s="85" t="str">
        <v/>
      </c>
      <c r="I13288" s="84">
        <f>IF($E13288="","",IFERROR(VLOOKUP(TRIM(E13288&amp;""),'Référentiel Articles'!$A$2:$F$634,6,FALSE),""))</f>
      </c>
      <c r="J13288" s="90">
        <f>IF(OR($E13288="",$H13288=""),"",$H13288*$I13288)</f>
      </c>
      <c r="K13288" s="87" t="str">
        <v/>
      </c>
    </row>
    <row r="13289">
      <c r="A13289" s="74" t="str">
        <v/>
      </c>
      <c r="B13289" s="74" t="str">
        <v/>
      </c>
      <c r="C13289" s="75">
        <f>IF($E13289="","",IFERROR(VLOOKUP(TRIM(E13289&amp;""),'Référentiel Articles'!$A$2:$F$634,2,FALSE),""))</f>
      </c>
      <c r="D13289" s="75">
        <f>IF($E13289="","",IFERROR(VLOOKUP(TRIM(E13289&amp;""),'Référentiel Articles'!$A$2:$F$634,3,FALSE),""))</f>
      </c>
      <c r="E13289" s="74" t="str">
        <v/>
      </c>
      <c r="F13289" s="75">
        <f>IF($E13289="","",IFERROR(VLOOKUP(TRIM(E13289&amp;""),'Référentiel Articles'!$A$2:$F$634,4,FALSE),""))</f>
      </c>
      <c r="G13289" s="76">
        <f>IF($E13289="","",IFERROR(VLOOKUP(TRIM(E13289&amp;""),'Référentiel Articles'!$A$2:$F$634,5,FALSE),""))</f>
      </c>
      <c r="H13289" s="77" t="str">
        <v/>
      </c>
      <c r="I13289" s="76">
        <f>IF($E13289="","",IFERROR(VLOOKUP(TRIM(E13289&amp;""),'Référentiel Articles'!$A$2:$F$634,6,FALSE),""))</f>
      </c>
      <c r="J13289" s="78">
        <f>IF(OR($E13289="",$H13289=""),"",$H13289*$I13289)</f>
      </c>
      <c r="K13289" s="79" t="str">
        <v/>
      </c>
    </row>
    <row r="13290">
      <c r="A13290" s="81" t="str">
        <v/>
      </c>
      <c r="B13290" s="81" t="str">
        <v/>
      </c>
      <c r="C13290" s="83">
        <f>IF($E13290="","",IFERROR(VLOOKUP(TRIM(E13290&amp;""),'Référentiel Articles'!$A$2:$F$634,2,FALSE),""))</f>
      </c>
      <c r="D13290" s="83">
        <f>IF($E13290="","",IFERROR(VLOOKUP(TRIM(E13290&amp;""),'Référentiel Articles'!$A$2:$F$634,3,FALSE),""))</f>
      </c>
      <c r="E13290" s="81" t="str">
        <v/>
      </c>
      <c r="F13290" s="83">
        <f>IF($E13290="","",IFERROR(VLOOKUP(TRIM(E13290&amp;""),'Référentiel Articles'!$A$2:$F$634,4,FALSE),""))</f>
      </c>
      <c r="G13290" s="84">
        <f>IF($E13290="","",IFERROR(VLOOKUP(TRIM(E13290&amp;""),'Référentiel Articles'!$A$2:$F$634,5,FALSE),""))</f>
      </c>
      <c r="H13290" s="85" t="str">
        <v/>
      </c>
      <c r="I13290" s="84">
        <f>IF($E13290="","",IFERROR(VLOOKUP(TRIM(E13290&amp;""),'Référentiel Articles'!$A$2:$F$634,6,FALSE),""))</f>
      </c>
      <c r="J13290" s="90">
        <f>IF(OR($E13290="",$H13290=""),"",$H13290*$I13290)</f>
      </c>
      <c r="K13290" s="87" t="str">
        <v/>
      </c>
    </row>
    <row r="13291">
      <c r="A13291" s="74" t="str">
        <v/>
      </c>
      <c r="B13291" s="74" t="str">
        <v/>
      </c>
      <c r="C13291" s="75">
        <f>IF($E13291="","",IFERROR(VLOOKUP(TRIM(E13291&amp;""),'Référentiel Articles'!$A$2:$F$634,2,FALSE),""))</f>
      </c>
      <c r="D13291" s="75">
        <f>IF($E13291="","",IFERROR(VLOOKUP(TRIM(E13291&amp;""),'Référentiel Articles'!$A$2:$F$634,3,FALSE),""))</f>
      </c>
      <c r="E13291" s="74" t="str">
        <v/>
      </c>
      <c r="F13291" s="75">
        <f>IF($E13291="","",IFERROR(VLOOKUP(TRIM(E13291&amp;""),'Référentiel Articles'!$A$2:$F$634,4,FALSE),""))</f>
      </c>
      <c r="G13291" s="76">
        <f>IF($E13291="","",IFERROR(VLOOKUP(TRIM(E13291&amp;""),'Référentiel Articles'!$A$2:$F$634,5,FALSE),""))</f>
      </c>
      <c r="H13291" s="77" t="str">
        <v/>
      </c>
      <c r="I13291" s="76">
        <f>IF($E13291="","",IFERROR(VLOOKUP(TRIM(E13291&amp;""),'Référentiel Articles'!$A$2:$F$634,6,FALSE),""))</f>
      </c>
      <c r="J13291" s="78">
        <f>IF(OR($E13291="",$H13291=""),"",$H13291*$I13291)</f>
      </c>
      <c r="K13291" s="79" t="str">
        <v/>
      </c>
    </row>
    <row r="13292">
      <c r="A13292" s="81" t="str">
        <v/>
      </c>
      <c r="B13292" s="81" t="str">
        <v/>
      </c>
      <c r="C13292" s="83">
        <f>IF($E13292="","",IFERROR(VLOOKUP(TRIM(E13292&amp;""),'Référentiel Articles'!$A$2:$F$634,2,FALSE),""))</f>
      </c>
      <c r="D13292" s="83">
        <f>IF($E13292="","",IFERROR(VLOOKUP(TRIM(E13292&amp;""),'Référentiel Articles'!$A$2:$F$634,3,FALSE),""))</f>
      </c>
      <c r="E13292" s="81" t="str">
        <v/>
      </c>
      <c r="F13292" s="83">
        <f>IF($E13292="","",IFERROR(VLOOKUP(TRIM(E13292&amp;""),'Référentiel Articles'!$A$2:$F$634,4,FALSE),""))</f>
      </c>
      <c r="G13292" s="84">
        <f>IF($E13292="","",IFERROR(VLOOKUP(TRIM(E13292&amp;""),'Référentiel Articles'!$A$2:$F$634,5,FALSE),""))</f>
      </c>
      <c r="H13292" s="85" t="str">
        <v/>
      </c>
      <c r="I13292" s="84">
        <f>IF($E13292="","",IFERROR(VLOOKUP(TRIM(E13292&amp;""),'Référentiel Articles'!$A$2:$F$634,6,FALSE),""))</f>
      </c>
      <c r="J13292" s="90">
        <f>IF(OR($E13292="",$H13292=""),"",$H13292*$I13292)</f>
      </c>
      <c r="K13292" s="87" t="str">
        <v/>
      </c>
    </row>
    <row r="13293">
      <c r="A13293" s="74" t="str">
        <v/>
      </c>
      <c r="B13293" s="74" t="str">
        <v/>
      </c>
      <c r="C13293" s="75">
        <f>IF($E13293="","",IFERROR(VLOOKUP(TRIM(E13293&amp;""),'Référentiel Articles'!$A$2:$F$634,2,FALSE),""))</f>
      </c>
      <c r="D13293" s="75">
        <f>IF($E13293="","",IFERROR(VLOOKUP(TRIM(E13293&amp;""),'Référentiel Articles'!$A$2:$F$634,3,FALSE),""))</f>
      </c>
      <c r="E13293" s="74" t="str">
        <v/>
      </c>
      <c r="F13293" s="75">
        <f>IF($E13293="","",IFERROR(VLOOKUP(TRIM(E13293&amp;""),'Référentiel Articles'!$A$2:$F$634,4,FALSE),""))</f>
      </c>
      <c r="G13293" s="76">
        <f>IF($E13293="","",IFERROR(VLOOKUP(TRIM(E13293&amp;""),'Référentiel Articles'!$A$2:$F$634,5,FALSE),""))</f>
      </c>
      <c r="H13293" s="77" t="str">
        <v/>
      </c>
      <c r="I13293" s="76">
        <f>IF($E13293="","",IFERROR(VLOOKUP(TRIM(E13293&amp;""),'Référentiel Articles'!$A$2:$F$634,6,FALSE),""))</f>
      </c>
      <c r="J13293" s="78">
        <f>IF(OR($E13293="",$H13293=""),"",$H13293*$I13293)</f>
      </c>
      <c r="K13293" s="79" t="str">
        <v/>
      </c>
    </row>
    <row r="13294">
      <c r="A13294" s="81" t="str">
        <v/>
      </c>
      <c r="B13294" s="81" t="str">
        <v/>
      </c>
      <c r="C13294" s="83">
        <f>IF($E13294="","",IFERROR(VLOOKUP(TRIM(E13294&amp;""),'Référentiel Articles'!$A$2:$F$634,2,FALSE),""))</f>
      </c>
      <c r="D13294" s="83">
        <f>IF($E13294="","",IFERROR(VLOOKUP(TRIM(E13294&amp;""),'Référentiel Articles'!$A$2:$F$634,3,FALSE),""))</f>
      </c>
      <c r="E13294" s="81" t="str">
        <v/>
      </c>
      <c r="F13294" s="83">
        <f>IF($E13294="","",IFERROR(VLOOKUP(TRIM(E13294&amp;""),'Référentiel Articles'!$A$2:$F$634,4,FALSE),""))</f>
      </c>
      <c r="G13294" s="84">
        <f>IF($E13294="","",IFERROR(VLOOKUP(TRIM(E13294&amp;""),'Référentiel Articles'!$A$2:$F$634,5,FALSE),""))</f>
      </c>
      <c r="H13294" s="85" t="str">
        <v/>
      </c>
      <c r="I13294" s="84">
        <f>IF($E13294="","",IFERROR(VLOOKUP(TRIM(E13294&amp;""),'Référentiel Articles'!$A$2:$F$634,6,FALSE),""))</f>
      </c>
      <c r="J13294" s="90">
        <f>IF(OR($E13294="",$H13294=""),"",$H13294*$I13294)</f>
      </c>
      <c r="K13294" s="87" t="str">
        <v/>
      </c>
    </row>
    <row r="13295">
      <c r="A13295" s="74" t="str">
        <v/>
      </c>
      <c r="B13295" s="74" t="str">
        <v/>
      </c>
      <c r="C13295" s="75">
        <f>IF($E13295="","",IFERROR(VLOOKUP(TRIM(E13295&amp;""),'Référentiel Articles'!$A$2:$F$634,2,FALSE),""))</f>
      </c>
      <c r="D13295" s="75">
        <f>IF($E13295="","",IFERROR(VLOOKUP(TRIM(E13295&amp;""),'Référentiel Articles'!$A$2:$F$634,3,FALSE),""))</f>
      </c>
      <c r="E13295" s="74" t="str">
        <v/>
      </c>
      <c r="F13295" s="75">
        <f>IF($E13295="","",IFERROR(VLOOKUP(TRIM(E13295&amp;""),'Référentiel Articles'!$A$2:$F$634,4,FALSE),""))</f>
      </c>
      <c r="G13295" s="76">
        <f>IF($E13295="","",IFERROR(VLOOKUP(TRIM(E13295&amp;""),'Référentiel Articles'!$A$2:$F$634,5,FALSE),""))</f>
      </c>
      <c r="H13295" s="77" t="str">
        <v/>
      </c>
      <c r="I13295" s="76">
        <f>IF($E13295="","",IFERROR(VLOOKUP(TRIM(E13295&amp;""),'Référentiel Articles'!$A$2:$F$634,6,FALSE),""))</f>
      </c>
      <c r="J13295" s="78">
        <f>IF(OR($E13295="",$H13295=""),"",$H13295*$I13295)</f>
      </c>
      <c r="K13295" s="79" t="str">
        <v/>
      </c>
    </row>
    <row r="13296">
      <c r="A13296" s="81" t="str">
        <v/>
      </c>
      <c r="B13296" s="81" t="str">
        <v/>
      </c>
      <c r="C13296" s="83">
        <f>IF($E13296="","",IFERROR(VLOOKUP(TRIM(E13296&amp;""),'Référentiel Articles'!$A$2:$F$634,2,FALSE),""))</f>
      </c>
      <c r="D13296" s="83">
        <f>IF($E13296="","",IFERROR(VLOOKUP(TRIM(E13296&amp;""),'Référentiel Articles'!$A$2:$F$634,3,FALSE),""))</f>
      </c>
      <c r="E13296" s="81" t="str">
        <v/>
      </c>
      <c r="F13296" s="83">
        <f>IF($E13296="","",IFERROR(VLOOKUP(TRIM(E13296&amp;""),'Référentiel Articles'!$A$2:$F$634,4,FALSE),""))</f>
      </c>
      <c r="G13296" s="84">
        <f>IF($E13296="","",IFERROR(VLOOKUP(TRIM(E13296&amp;""),'Référentiel Articles'!$A$2:$F$634,5,FALSE),""))</f>
      </c>
      <c r="H13296" s="85" t="str">
        <v/>
      </c>
      <c r="I13296" s="84">
        <f>IF($E13296="","",IFERROR(VLOOKUP(TRIM(E13296&amp;""),'Référentiel Articles'!$A$2:$F$634,6,FALSE),""))</f>
      </c>
      <c r="J13296" s="90">
        <f>IF(OR($E13296="",$H13296=""),"",$H13296*$I13296)</f>
      </c>
      <c r="K13296" s="87" t="str">
        <v/>
      </c>
    </row>
    <row r="13297">
      <c r="A13297" s="74" t="str">
        <v/>
      </c>
      <c r="B13297" s="74" t="str">
        <v/>
      </c>
      <c r="C13297" s="75">
        <f>IF($E13297="","",IFERROR(VLOOKUP(TRIM(E13297&amp;""),'Référentiel Articles'!$A$2:$F$634,2,FALSE),""))</f>
      </c>
      <c r="D13297" s="75">
        <f>IF($E13297="","",IFERROR(VLOOKUP(TRIM(E13297&amp;""),'Référentiel Articles'!$A$2:$F$634,3,FALSE),""))</f>
      </c>
      <c r="E13297" s="74" t="str">
        <v/>
      </c>
      <c r="F13297" s="75">
        <f>IF($E13297="","",IFERROR(VLOOKUP(TRIM(E13297&amp;""),'Référentiel Articles'!$A$2:$F$634,4,FALSE),""))</f>
      </c>
      <c r="G13297" s="76">
        <f>IF($E13297="","",IFERROR(VLOOKUP(TRIM(E13297&amp;""),'Référentiel Articles'!$A$2:$F$634,5,FALSE),""))</f>
      </c>
      <c r="H13297" s="77" t="str">
        <v/>
      </c>
      <c r="I13297" s="76">
        <f>IF($E13297="","",IFERROR(VLOOKUP(TRIM(E13297&amp;""),'Référentiel Articles'!$A$2:$F$634,6,FALSE),""))</f>
      </c>
      <c r="J13297" s="78">
        <f>IF(OR($E13297="",$H13297=""),"",$H13297*$I13297)</f>
      </c>
      <c r="K13297" s="79" t="str">
        <v/>
      </c>
    </row>
    <row r="13298">
      <c r="A13298" s="81" t="str">
        <v/>
      </c>
      <c r="B13298" s="81" t="str">
        <v/>
      </c>
      <c r="C13298" s="83">
        <f>IF($E13298="","",IFERROR(VLOOKUP(TRIM(E13298&amp;""),'Référentiel Articles'!$A$2:$F$634,2,FALSE),""))</f>
      </c>
      <c r="D13298" s="83">
        <f>IF($E13298="","",IFERROR(VLOOKUP(TRIM(E13298&amp;""),'Référentiel Articles'!$A$2:$F$634,3,FALSE),""))</f>
      </c>
      <c r="E13298" s="81" t="str">
        <v/>
      </c>
      <c r="F13298" s="83">
        <f>IF($E13298="","",IFERROR(VLOOKUP(TRIM(E13298&amp;""),'Référentiel Articles'!$A$2:$F$634,4,FALSE),""))</f>
      </c>
      <c r="G13298" s="84">
        <f>IF($E13298="","",IFERROR(VLOOKUP(TRIM(E13298&amp;""),'Référentiel Articles'!$A$2:$F$634,5,FALSE),""))</f>
      </c>
      <c r="H13298" s="85" t="str">
        <v/>
      </c>
      <c r="I13298" s="84">
        <f>IF($E13298="","",IFERROR(VLOOKUP(TRIM(E13298&amp;""),'Référentiel Articles'!$A$2:$F$634,6,FALSE),""))</f>
      </c>
      <c r="J13298" s="90">
        <f>IF(OR($E13298="",$H13298=""),"",$H13298*$I13298)</f>
      </c>
      <c r="K13298" s="87" t="str">
        <v/>
      </c>
    </row>
    <row r="13299">
      <c r="A13299" s="74" t="str">
        <v/>
      </c>
      <c r="B13299" s="74" t="str">
        <v/>
      </c>
      <c r="C13299" s="75">
        <f>IF($E13299="","",IFERROR(VLOOKUP(TRIM(E13299&amp;""),'Référentiel Articles'!$A$2:$F$634,2,FALSE),""))</f>
      </c>
      <c r="D13299" s="75">
        <f>IF($E13299="","",IFERROR(VLOOKUP(TRIM(E13299&amp;""),'Référentiel Articles'!$A$2:$F$634,3,FALSE),""))</f>
      </c>
      <c r="E13299" s="74" t="str">
        <v/>
      </c>
      <c r="F13299" s="75">
        <f>IF($E13299="","",IFERROR(VLOOKUP(TRIM(E13299&amp;""),'Référentiel Articles'!$A$2:$F$634,4,FALSE),""))</f>
      </c>
      <c r="G13299" s="76">
        <f>IF($E13299="","",IFERROR(VLOOKUP(TRIM(E13299&amp;""),'Référentiel Articles'!$A$2:$F$634,5,FALSE),""))</f>
      </c>
      <c r="H13299" s="77" t="str">
        <v/>
      </c>
      <c r="I13299" s="76">
        <f>IF($E13299="","",IFERROR(VLOOKUP(TRIM(E13299&amp;""),'Référentiel Articles'!$A$2:$F$634,6,FALSE),""))</f>
      </c>
      <c r="J13299" s="78">
        <f>IF(OR($E13299="",$H13299=""),"",$H13299*$I13299)</f>
      </c>
      <c r="K13299" s="79" t="str">
        <v/>
      </c>
    </row>
    <row r="13300">
      <c r="A13300" s="81" t="str">
        <v/>
      </c>
      <c r="B13300" s="81" t="str">
        <v/>
      </c>
      <c r="C13300" s="83">
        <f>IF($E13300="","",IFERROR(VLOOKUP(TRIM(E13300&amp;""),'Référentiel Articles'!$A$2:$F$634,2,FALSE),""))</f>
      </c>
      <c r="D13300" s="83">
        <f>IF($E13300="","",IFERROR(VLOOKUP(TRIM(E13300&amp;""),'Référentiel Articles'!$A$2:$F$634,3,FALSE),""))</f>
      </c>
      <c r="E13300" s="81" t="str">
        <v/>
      </c>
      <c r="F13300" s="83">
        <f>IF($E13300="","",IFERROR(VLOOKUP(TRIM(E13300&amp;""),'Référentiel Articles'!$A$2:$F$634,4,FALSE),""))</f>
      </c>
      <c r="G13300" s="84">
        <f>IF($E13300="","",IFERROR(VLOOKUP(TRIM(E13300&amp;""),'Référentiel Articles'!$A$2:$F$634,5,FALSE),""))</f>
      </c>
      <c r="H13300" s="85" t="str">
        <v/>
      </c>
      <c r="I13300" s="84">
        <f>IF($E13300="","",IFERROR(VLOOKUP(TRIM(E13300&amp;""),'Référentiel Articles'!$A$2:$F$634,6,FALSE),""))</f>
      </c>
      <c r="J13300" s="90">
        <f>IF(OR($E13300="",$H13300=""),"",$H13300*$I13300)</f>
      </c>
      <c r="K13300" s="87" t="str">
        <v/>
      </c>
    </row>
    <row r="13301">
      <c r="A13301" s="74" t="str">
        <v/>
      </c>
      <c r="B13301" s="74" t="str">
        <v/>
      </c>
      <c r="C13301" s="75">
        <f>IF($E13301="","",IFERROR(VLOOKUP(TRIM(E13301&amp;""),'Référentiel Articles'!$A$2:$F$634,2,FALSE),""))</f>
      </c>
      <c r="D13301" s="75">
        <f>IF($E13301="","",IFERROR(VLOOKUP(TRIM(E13301&amp;""),'Référentiel Articles'!$A$2:$F$634,3,FALSE),""))</f>
      </c>
      <c r="E13301" s="74" t="str">
        <v/>
      </c>
      <c r="F13301" s="75">
        <f>IF($E13301="","",IFERROR(VLOOKUP(TRIM(E13301&amp;""),'Référentiel Articles'!$A$2:$F$634,4,FALSE),""))</f>
      </c>
      <c r="G13301" s="76">
        <f>IF($E13301="","",IFERROR(VLOOKUP(TRIM(E13301&amp;""),'Référentiel Articles'!$A$2:$F$634,5,FALSE),""))</f>
      </c>
      <c r="H13301" s="77" t="str">
        <v/>
      </c>
      <c r="I13301" s="76">
        <f>IF($E13301="","",IFERROR(VLOOKUP(TRIM(E13301&amp;""),'Référentiel Articles'!$A$2:$F$634,6,FALSE),""))</f>
      </c>
      <c r="J13301" s="78">
        <f>IF(OR($E13301="",$H13301=""),"",$H13301*$I13301)</f>
      </c>
      <c r="K13301" s="79" t="str">
        <v/>
      </c>
    </row>
    <row r="13302">
      <c r="A13302" s="81" t="str">
        <v/>
      </c>
      <c r="B13302" s="81" t="str">
        <v/>
      </c>
      <c r="C13302" s="83">
        <f>IF($E13302="","",IFERROR(VLOOKUP(TRIM(E13302&amp;""),'Référentiel Articles'!$A$2:$F$634,2,FALSE),""))</f>
      </c>
      <c r="D13302" s="83">
        <f>IF($E13302="","",IFERROR(VLOOKUP(TRIM(E13302&amp;""),'Référentiel Articles'!$A$2:$F$634,3,FALSE),""))</f>
      </c>
      <c r="E13302" s="81" t="str">
        <v/>
      </c>
      <c r="F13302" s="83">
        <f>IF($E13302="","",IFERROR(VLOOKUP(TRIM(E13302&amp;""),'Référentiel Articles'!$A$2:$F$634,4,FALSE),""))</f>
      </c>
      <c r="G13302" s="84">
        <f>IF($E13302="","",IFERROR(VLOOKUP(TRIM(E13302&amp;""),'Référentiel Articles'!$A$2:$F$634,5,FALSE),""))</f>
      </c>
      <c r="H13302" s="85" t="str">
        <v/>
      </c>
      <c r="I13302" s="84">
        <f>IF($E13302="","",IFERROR(VLOOKUP(TRIM(E13302&amp;""),'Référentiel Articles'!$A$2:$F$634,6,FALSE),""))</f>
      </c>
      <c r="J13302" s="90">
        <f>IF(OR($E13302="",$H13302=""),"",$H13302*$I13302)</f>
      </c>
      <c r="K13302" s="87" t="str">
        <v/>
      </c>
    </row>
    <row r="13303">
      <c r="A13303" s="74" t="str">
        <v/>
      </c>
      <c r="B13303" s="74" t="str">
        <v/>
      </c>
      <c r="C13303" s="75">
        <f>IF($E13303="","",IFERROR(VLOOKUP(TRIM(E13303&amp;""),'Référentiel Articles'!$A$2:$F$634,2,FALSE),""))</f>
      </c>
      <c r="D13303" s="75">
        <f>IF($E13303="","",IFERROR(VLOOKUP(TRIM(E13303&amp;""),'Référentiel Articles'!$A$2:$F$634,3,FALSE),""))</f>
      </c>
      <c r="E13303" s="74" t="str">
        <v/>
      </c>
      <c r="F13303" s="75">
        <f>IF($E13303="","",IFERROR(VLOOKUP(TRIM(E13303&amp;""),'Référentiel Articles'!$A$2:$F$634,4,FALSE),""))</f>
      </c>
      <c r="G13303" s="76">
        <f>IF($E13303="","",IFERROR(VLOOKUP(TRIM(E13303&amp;""),'Référentiel Articles'!$A$2:$F$634,5,FALSE),""))</f>
      </c>
      <c r="H13303" s="77" t="str">
        <v/>
      </c>
      <c r="I13303" s="76">
        <f>IF($E13303="","",IFERROR(VLOOKUP(TRIM(E13303&amp;""),'Référentiel Articles'!$A$2:$F$634,6,FALSE),""))</f>
      </c>
      <c r="J13303" s="78">
        <f>IF(OR($E13303="",$H13303=""),"",$H13303*$I13303)</f>
      </c>
      <c r="K13303" s="79" t="str">
        <v/>
      </c>
    </row>
    <row r="13304">
      <c r="A13304" s="81" t="str">
        <v/>
      </c>
      <c r="B13304" s="81" t="str">
        <v/>
      </c>
      <c r="C13304" s="83">
        <f>IF($E13304="","",IFERROR(VLOOKUP(TRIM(E13304&amp;""),'Référentiel Articles'!$A$2:$F$634,2,FALSE),""))</f>
      </c>
      <c r="D13304" s="83">
        <f>IF($E13304="","",IFERROR(VLOOKUP(TRIM(E13304&amp;""),'Référentiel Articles'!$A$2:$F$634,3,FALSE),""))</f>
      </c>
      <c r="E13304" s="81" t="str">
        <v/>
      </c>
      <c r="F13304" s="83">
        <f>IF($E13304="","",IFERROR(VLOOKUP(TRIM(E13304&amp;""),'Référentiel Articles'!$A$2:$F$634,4,FALSE),""))</f>
      </c>
      <c r="G13304" s="84">
        <f>IF($E13304="","",IFERROR(VLOOKUP(TRIM(E13304&amp;""),'Référentiel Articles'!$A$2:$F$634,5,FALSE),""))</f>
      </c>
      <c r="H13304" s="85" t="str">
        <v/>
      </c>
      <c r="I13304" s="84">
        <f>IF($E13304="","",IFERROR(VLOOKUP(TRIM(E13304&amp;""),'Référentiel Articles'!$A$2:$F$634,6,FALSE),""))</f>
      </c>
      <c r="J13304" s="90">
        <f>IF(OR($E13304="",$H13304=""),"",$H13304*$I13304)</f>
      </c>
      <c r="K13304" s="87" t="str">
        <v/>
      </c>
    </row>
    <row r="13305">
      <c r="A13305" s="74" t="str">
        <v/>
      </c>
      <c r="B13305" s="74" t="str">
        <v/>
      </c>
      <c r="C13305" s="75">
        <f>IF($E13305="","",IFERROR(VLOOKUP(TRIM(E13305&amp;""),'Référentiel Articles'!$A$2:$F$634,2,FALSE),""))</f>
      </c>
      <c r="D13305" s="75">
        <f>IF($E13305="","",IFERROR(VLOOKUP(TRIM(E13305&amp;""),'Référentiel Articles'!$A$2:$F$634,3,FALSE),""))</f>
      </c>
      <c r="E13305" s="74" t="str">
        <v/>
      </c>
      <c r="F13305" s="75">
        <f>IF($E13305="","",IFERROR(VLOOKUP(TRIM(E13305&amp;""),'Référentiel Articles'!$A$2:$F$634,4,FALSE),""))</f>
      </c>
      <c r="G13305" s="76">
        <f>IF($E13305="","",IFERROR(VLOOKUP(TRIM(E13305&amp;""),'Référentiel Articles'!$A$2:$F$634,5,FALSE),""))</f>
      </c>
      <c r="H13305" s="77" t="str">
        <v/>
      </c>
      <c r="I13305" s="76">
        <f>IF($E13305="","",IFERROR(VLOOKUP(TRIM(E13305&amp;""),'Référentiel Articles'!$A$2:$F$634,6,FALSE),""))</f>
      </c>
      <c r="J13305" s="78">
        <f>IF(OR($E13305="",$H13305=""),"",$H13305*$I13305)</f>
      </c>
      <c r="K13305" s="79" t="str">
        <v/>
      </c>
    </row>
    <row r="13306">
      <c r="A13306" s="81" t="str">
        <v/>
      </c>
      <c r="B13306" s="81" t="str">
        <v/>
      </c>
      <c r="C13306" s="83">
        <f>IF($E13306="","",IFERROR(VLOOKUP(TRIM(E13306&amp;""),'Référentiel Articles'!$A$2:$F$634,2,FALSE),""))</f>
      </c>
      <c r="D13306" s="83">
        <f>IF($E13306="","",IFERROR(VLOOKUP(TRIM(E13306&amp;""),'Référentiel Articles'!$A$2:$F$634,3,FALSE),""))</f>
      </c>
      <c r="E13306" s="81" t="str">
        <v/>
      </c>
      <c r="F13306" s="83">
        <f>IF($E13306="","",IFERROR(VLOOKUP(TRIM(E13306&amp;""),'Référentiel Articles'!$A$2:$F$634,4,FALSE),""))</f>
      </c>
      <c r="G13306" s="84">
        <f>IF($E13306="","",IFERROR(VLOOKUP(TRIM(E13306&amp;""),'Référentiel Articles'!$A$2:$F$634,5,FALSE),""))</f>
      </c>
      <c r="H13306" s="85" t="str">
        <v/>
      </c>
      <c r="I13306" s="84">
        <f>IF($E13306="","",IFERROR(VLOOKUP(TRIM(E13306&amp;""),'Référentiel Articles'!$A$2:$F$634,6,FALSE),""))</f>
      </c>
      <c r="J13306" s="90">
        <f>IF(OR($E13306="",$H13306=""),"",$H13306*$I13306)</f>
      </c>
      <c r="K13306" s="87" t="str">
        <v/>
      </c>
    </row>
    <row r="13307">
      <c r="A13307" s="74" t="str">
        <v/>
      </c>
      <c r="B13307" s="74" t="str">
        <v/>
      </c>
      <c r="C13307" s="75">
        <f>IF($E13307="","",IFERROR(VLOOKUP(TRIM(E13307&amp;""),'Référentiel Articles'!$A$2:$F$634,2,FALSE),""))</f>
      </c>
      <c r="D13307" s="75">
        <f>IF($E13307="","",IFERROR(VLOOKUP(TRIM(E13307&amp;""),'Référentiel Articles'!$A$2:$F$634,3,FALSE),""))</f>
      </c>
      <c r="E13307" s="74" t="str">
        <v/>
      </c>
      <c r="F13307" s="75">
        <f>IF($E13307="","",IFERROR(VLOOKUP(TRIM(E13307&amp;""),'Référentiel Articles'!$A$2:$F$634,4,FALSE),""))</f>
      </c>
      <c r="G13307" s="76">
        <f>IF($E13307="","",IFERROR(VLOOKUP(TRIM(E13307&amp;""),'Référentiel Articles'!$A$2:$F$634,5,FALSE),""))</f>
      </c>
      <c r="H13307" s="77" t="str">
        <v/>
      </c>
      <c r="I13307" s="76">
        <f>IF($E13307="","",IFERROR(VLOOKUP(TRIM(E13307&amp;""),'Référentiel Articles'!$A$2:$F$634,6,FALSE),""))</f>
      </c>
      <c r="J13307" s="78">
        <f>IF(OR($E13307="",$H13307=""),"",$H13307*$I13307)</f>
      </c>
      <c r="K13307" s="79" t="str">
        <v/>
      </c>
    </row>
    <row r="13308">
      <c r="A13308" s="81" t="str">
        <v/>
      </c>
      <c r="B13308" s="81" t="str">
        <v/>
      </c>
      <c r="C13308" s="83">
        <f>IF($E13308="","",IFERROR(VLOOKUP(TRIM(E13308&amp;""),'Référentiel Articles'!$A$2:$F$634,2,FALSE),""))</f>
      </c>
      <c r="D13308" s="83">
        <f>IF($E13308="","",IFERROR(VLOOKUP(TRIM(E13308&amp;""),'Référentiel Articles'!$A$2:$F$634,3,FALSE),""))</f>
      </c>
      <c r="E13308" s="81" t="str">
        <v/>
      </c>
      <c r="F13308" s="83">
        <f>IF($E13308="","",IFERROR(VLOOKUP(TRIM(E13308&amp;""),'Référentiel Articles'!$A$2:$F$634,4,FALSE),""))</f>
      </c>
      <c r="G13308" s="84">
        <f>IF($E13308="","",IFERROR(VLOOKUP(TRIM(E13308&amp;""),'Référentiel Articles'!$A$2:$F$634,5,FALSE),""))</f>
      </c>
      <c r="H13308" s="85" t="str">
        <v/>
      </c>
      <c r="I13308" s="84">
        <f>IF($E13308="","",IFERROR(VLOOKUP(TRIM(E13308&amp;""),'Référentiel Articles'!$A$2:$F$634,6,FALSE),""))</f>
      </c>
      <c r="J13308" s="90">
        <f>IF(OR($E13308="",$H13308=""),"",$H13308*$I13308)</f>
      </c>
      <c r="K13308" s="87" t="str">
        <v/>
      </c>
    </row>
    <row r="13309">
      <c r="A13309" s="74" t="str">
        <v/>
      </c>
      <c r="B13309" s="74" t="str">
        <v/>
      </c>
      <c r="C13309" s="75">
        <f>IF($E13309="","",IFERROR(VLOOKUP(TRIM(E13309&amp;""),'Référentiel Articles'!$A$2:$F$634,2,FALSE),""))</f>
      </c>
      <c r="D13309" s="75">
        <f>IF($E13309="","",IFERROR(VLOOKUP(TRIM(E13309&amp;""),'Référentiel Articles'!$A$2:$F$634,3,FALSE),""))</f>
      </c>
      <c r="E13309" s="74" t="str">
        <v/>
      </c>
      <c r="F13309" s="75">
        <f>IF($E13309="","",IFERROR(VLOOKUP(TRIM(E13309&amp;""),'Référentiel Articles'!$A$2:$F$634,4,FALSE),""))</f>
      </c>
      <c r="G13309" s="76">
        <f>IF($E13309="","",IFERROR(VLOOKUP(TRIM(E13309&amp;""),'Référentiel Articles'!$A$2:$F$634,5,FALSE),""))</f>
      </c>
      <c r="H13309" s="77" t="str">
        <v/>
      </c>
      <c r="I13309" s="76">
        <f>IF($E13309="","",IFERROR(VLOOKUP(TRIM(E13309&amp;""),'Référentiel Articles'!$A$2:$F$634,6,FALSE),""))</f>
      </c>
      <c r="J13309" s="78">
        <f>IF(OR($E13309="",$H13309=""),"",$H13309*$I13309)</f>
      </c>
      <c r="K13309" s="79" t="str">
        <v/>
      </c>
    </row>
    <row r="13310">
      <c r="A13310" s="81" t="str">
        <v/>
      </c>
      <c r="B13310" s="81" t="str">
        <v/>
      </c>
      <c r="C13310" s="83">
        <f>IF($E13310="","",IFERROR(VLOOKUP(TRIM(E13310&amp;""),'Référentiel Articles'!$A$2:$F$634,2,FALSE),""))</f>
      </c>
      <c r="D13310" s="83">
        <f>IF($E13310="","",IFERROR(VLOOKUP(TRIM(E13310&amp;""),'Référentiel Articles'!$A$2:$F$634,3,FALSE),""))</f>
      </c>
      <c r="E13310" s="81" t="str">
        <v/>
      </c>
      <c r="F13310" s="83">
        <f>IF($E13310="","",IFERROR(VLOOKUP(TRIM(E13310&amp;""),'Référentiel Articles'!$A$2:$F$634,4,FALSE),""))</f>
      </c>
      <c r="G13310" s="84">
        <f>IF($E13310="","",IFERROR(VLOOKUP(TRIM(E13310&amp;""),'Référentiel Articles'!$A$2:$F$634,5,FALSE),""))</f>
      </c>
      <c r="H13310" s="85" t="str">
        <v/>
      </c>
      <c r="I13310" s="84">
        <f>IF($E13310="","",IFERROR(VLOOKUP(TRIM(E13310&amp;""),'Référentiel Articles'!$A$2:$F$634,6,FALSE),""))</f>
      </c>
      <c r="J13310" s="90">
        <f>IF(OR($E13310="",$H13310=""),"",$H13310*$I13310)</f>
      </c>
      <c r="K13310" s="87" t="str">
        <v/>
      </c>
    </row>
    <row r="13311">
      <c r="A13311" s="74" t="str">
        <v/>
      </c>
      <c r="B13311" s="74" t="str">
        <v/>
      </c>
      <c r="C13311" s="75">
        <f>IF($E13311="","",IFERROR(VLOOKUP(TRIM(E13311&amp;""),'Référentiel Articles'!$A$2:$F$634,2,FALSE),""))</f>
      </c>
      <c r="D13311" s="75">
        <f>IF($E13311="","",IFERROR(VLOOKUP(TRIM(E13311&amp;""),'Référentiel Articles'!$A$2:$F$634,3,FALSE),""))</f>
      </c>
      <c r="E13311" s="74" t="str">
        <v/>
      </c>
      <c r="F13311" s="75">
        <f>IF($E13311="","",IFERROR(VLOOKUP(TRIM(E13311&amp;""),'Référentiel Articles'!$A$2:$F$634,4,FALSE),""))</f>
      </c>
      <c r="G13311" s="76">
        <f>IF($E13311="","",IFERROR(VLOOKUP(TRIM(E13311&amp;""),'Référentiel Articles'!$A$2:$F$634,5,FALSE),""))</f>
      </c>
      <c r="H13311" s="77" t="str">
        <v/>
      </c>
      <c r="I13311" s="76">
        <f>IF($E13311="","",IFERROR(VLOOKUP(TRIM(E13311&amp;""),'Référentiel Articles'!$A$2:$F$634,6,FALSE),""))</f>
      </c>
      <c r="J13311" s="78">
        <f>IF(OR($E13311="",$H13311=""),"",$H13311*$I13311)</f>
      </c>
      <c r="K13311" s="79" t="str">
        <v/>
      </c>
    </row>
    <row r="13312">
      <c r="A13312" s="81" t="str">
        <v/>
      </c>
      <c r="B13312" s="81" t="str">
        <v/>
      </c>
      <c r="C13312" s="83">
        <f>IF($E13312="","",IFERROR(VLOOKUP(TRIM(E13312&amp;""),'Référentiel Articles'!$A$2:$F$634,2,FALSE),""))</f>
      </c>
      <c r="D13312" s="83">
        <f>IF($E13312="","",IFERROR(VLOOKUP(TRIM(E13312&amp;""),'Référentiel Articles'!$A$2:$F$634,3,FALSE),""))</f>
      </c>
      <c r="E13312" s="81" t="str">
        <v/>
      </c>
      <c r="F13312" s="83">
        <f>IF($E13312="","",IFERROR(VLOOKUP(TRIM(E13312&amp;""),'Référentiel Articles'!$A$2:$F$634,4,FALSE),""))</f>
      </c>
      <c r="G13312" s="84">
        <f>IF($E13312="","",IFERROR(VLOOKUP(TRIM(E13312&amp;""),'Référentiel Articles'!$A$2:$F$634,5,FALSE),""))</f>
      </c>
      <c r="H13312" s="85" t="str">
        <v/>
      </c>
      <c r="I13312" s="84">
        <f>IF($E13312="","",IFERROR(VLOOKUP(TRIM(E13312&amp;""),'Référentiel Articles'!$A$2:$F$634,6,FALSE),""))</f>
      </c>
      <c r="J13312" s="90">
        <f>IF(OR($E13312="",$H13312=""),"",$H13312*$I13312)</f>
      </c>
      <c r="K13312" s="87" t="str">
        <v/>
      </c>
    </row>
    <row r="13313">
      <c r="A13313" s="74" t="str">
        <v/>
      </c>
      <c r="B13313" s="74" t="str">
        <v/>
      </c>
      <c r="C13313" s="75">
        <f>IF($E13313="","",IFERROR(VLOOKUP(TRIM(E13313&amp;""),'Référentiel Articles'!$A$2:$F$634,2,FALSE),""))</f>
      </c>
      <c r="D13313" s="75">
        <f>IF($E13313="","",IFERROR(VLOOKUP(TRIM(E13313&amp;""),'Référentiel Articles'!$A$2:$F$634,3,FALSE),""))</f>
      </c>
      <c r="E13313" s="74" t="str">
        <v/>
      </c>
      <c r="F13313" s="75">
        <f>IF($E13313="","",IFERROR(VLOOKUP(TRIM(E13313&amp;""),'Référentiel Articles'!$A$2:$F$634,4,FALSE),""))</f>
      </c>
      <c r="G13313" s="76">
        <f>IF($E13313="","",IFERROR(VLOOKUP(TRIM(E13313&amp;""),'Référentiel Articles'!$A$2:$F$634,5,FALSE),""))</f>
      </c>
      <c r="H13313" s="77" t="str">
        <v/>
      </c>
      <c r="I13313" s="76">
        <f>IF($E13313="","",IFERROR(VLOOKUP(TRIM(E13313&amp;""),'Référentiel Articles'!$A$2:$F$634,6,FALSE),""))</f>
      </c>
      <c r="J13313" s="78">
        <f>IF(OR($E13313="",$H13313=""),"",$H13313*$I13313)</f>
      </c>
      <c r="K13313" s="79" t="str">
        <v/>
      </c>
    </row>
    <row r="13314">
      <c r="A13314" s="81" t="str">
        <v/>
      </c>
      <c r="B13314" s="81" t="str">
        <v/>
      </c>
      <c r="C13314" s="83">
        <f>IF($E13314="","",IFERROR(VLOOKUP(TRIM(E13314&amp;""),'Référentiel Articles'!$A$2:$F$634,2,FALSE),""))</f>
      </c>
      <c r="D13314" s="83">
        <f>IF($E13314="","",IFERROR(VLOOKUP(TRIM(E13314&amp;""),'Référentiel Articles'!$A$2:$F$634,3,FALSE),""))</f>
      </c>
      <c r="E13314" s="81" t="str">
        <v/>
      </c>
      <c r="F13314" s="83">
        <f>IF($E13314="","",IFERROR(VLOOKUP(TRIM(E13314&amp;""),'Référentiel Articles'!$A$2:$F$634,4,FALSE),""))</f>
      </c>
      <c r="G13314" s="84">
        <f>IF($E13314="","",IFERROR(VLOOKUP(TRIM(E13314&amp;""),'Référentiel Articles'!$A$2:$F$634,5,FALSE),""))</f>
      </c>
      <c r="H13314" s="85" t="str">
        <v/>
      </c>
      <c r="I13314" s="84">
        <f>IF($E13314="","",IFERROR(VLOOKUP(TRIM(E13314&amp;""),'Référentiel Articles'!$A$2:$F$634,6,FALSE),""))</f>
      </c>
      <c r="J13314" s="90">
        <f>IF(OR($E13314="",$H13314=""),"",$H13314*$I13314)</f>
      </c>
      <c r="K13314" s="87" t="str">
        <v/>
      </c>
    </row>
    <row r="13315">
      <c r="A13315" s="74" t="str">
        <v/>
      </c>
      <c r="B13315" s="74" t="str">
        <v/>
      </c>
      <c r="C13315" s="75">
        <f>IF($E13315="","",IFERROR(VLOOKUP(TRIM(E13315&amp;""),'Référentiel Articles'!$A$2:$F$634,2,FALSE),""))</f>
      </c>
      <c r="D13315" s="75">
        <f>IF($E13315="","",IFERROR(VLOOKUP(TRIM(E13315&amp;""),'Référentiel Articles'!$A$2:$F$634,3,FALSE),""))</f>
      </c>
      <c r="E13315" s="74" t="str">
        <v/>
      </c>
      <c r="F13315" s="75">
        <f>IF($E13315="","",IFERROR(VLOOKUP(TRIM(E13315&amp;""),'Référentiel Articles'!$A$2:$F$634,4,FALSE),""))</f>
      </c>
      <c r="G13315" s="76">
        <f>IF($E13315="","",IFERROR(VLOOKUP(TRIM(E13315&amp;""),'Référentiel Articles'!$A$2:$F$634,5,FALSE),""))</f>
      </c>
      <c r="H13315" s="77" t="str">
        <v/>
      </c>
      <c r="I13315" s="76">
        <f>IF($E13315="","",IFERROR(VLOOKUP(TRIM(E13315&amp;""),'Référentiel Articles'!$A$2:$F$634,6,FALSE),""))</f>
      </c>
      <c r="J13315" s="78">
        <f>IF(OR($E13315="",$H13315=""),"",$H13315*$I13315)</f>
      </c>
      <c r="K13315" s="79" t="str">
        <v/>
      </c>
    </row>
    <row r="13316">
      <c r="A13316" s="81" t="str">
        <v/>
      </c>
      <c r="B13316" s="81" t="str">
        <v/>
      </c>
      <c r="C13316" s="83">
        <f>IF($E13316="","",IFERROR(VLOOKUP(TRIM(E13316&amp;""),'Référentiel Articles'!$A$2:$F$634,2,FALSE),""))</f>
      </c>
      <c r="D13316" s="83">
        <f>IF($E13316="","",IFERROR(VLOOKUP(TRIM(E13316&amp;""),'Référentiel Articles'!$A$2:$F$634,3,FALSE),""))</f>
      </c>
      <c r="E13316" s="81" t="str">
        <v/>
      </c>
      <c r="F13316" s="83">
        <f>IF($E13316="","",IFERROR(VLOOKUP(TRIM(E13316&amp;""),'Référentiel Articles'!$A$2:$F$634,4,FALSE),""))</f>
      </c>
      <c r="G13316" s="84">
        <f>IF($E13316="","",IFERROR(VLOOKUP(TRIM(E13316&amp;""),'Référentiel Articles'!$A$2:$F$634,5,FALSE),""))</f>
      </c>
      <c r="H13316" s="85" t="str">
        <v/>
      </c>
      <c r="I13316" s="84">
        <f>IF($E13316="","",IFERROR(VLOOKUP(TRIM(E13316&amp;""),'Référentiel Articles'!$A$2:$F$634,6,FALSE),""))</f>
      </c>
      <c r="J13316" s="90">
        <f>IF(OR($E13316="",$H13316=""),"",$H13316*$I13316)</f>
      </c>
      <c r="K13316" s="87" t="str">
        <v/>
      </c>
    </row>
    <row r="13317">
      <c r="A13317" s="74" t="str">
        <v/>
      </c>
      <c r="B13317" s="74" t="str">
        <v/>
      </c>
      <c r="C13317" s="75">
        <f>IF($E13317="","",IFERROR(VLOOKUP(TRIM(E13317&amp;""),'Référentiel Articles'!$A$2:$F$634,2,FALSE),""))</f>
      </c>
      <c r="D13317" s="75">
        <f>IF($E13317="","",IFERROR(VLOOKUP(TRIM(E13317&amp;""),'Référentiel Articles'!$A$2:$F$634,3,FALSE),""))</f>
      </c>
      <c r="E13317" s="74" t="str">
        <v/>
      </c>
      <c r="F13317" s="75">
        <f>IF($E13317="","",IFERROR(VLOOKUP(TRIM(E13317&amp;""),'Référentiel Articles'!$A$2:$F$634,4,FALSE),""))</f>
      </c>
      <c r="G13317" s="76">
        <f>IF($E13317="","",IFERROR(VLOOKUP(TRIM(E13317&amp;""),'Référentiel Articles'!$A$2:$F$634,5,FALSE),""))</f>
      </c>
      <c r="H13317" s="77" t="str">
        <v/>
      </c>
      <c r="I13317" s="76">
        <f>IF($E13317="","",IFERROR(VLOOKUP(TRIM(E13317&amp;""),'Référentiel Articles'!$A$2:$F$634,6,FALSE),""))</f>
      </c>
      <c r="J13317" s="78">
        <f>IF(OR($E13317="",$H13317=""),"",$H13317*$I13317)</f>
      </c>
      <c r="K13317" s="79" t="str">
        <v/>
      </c>
    </row>
    <row r="13318">
      <c r="A13318" s="81" t="str">
        <v/>
      </c>
      <c r="B13318" s="81" t="str">
        <v/>
      </c>
      <c r="C13318" s="83">
        <f>IF($E13318="","",IFERROR(VLOOKUP(TRIM(E13318&amp;""),'Référentiel Articles'!$A$2:$F$634,2,FALSE),""))</f>
      </c>
      <c r="D13318" s="83">
        <f>IF($E13318="","",IFERROR(VLOOKUP(TRIM(E13318&amp;""),'Référentiel Articles'!$A$2:$F$634,3,FALSE),""))</f>
      </c>
      <c r="E13318" s="81" t="str">
        <v/>
      </c>
      <c r="F13318" s="83">
        <f>IF($E13318="","",IFERROR(VLOOKUP(TRIM(E13318&amp;""),'Référentiel Articles'!$A$2:$F$634,4,FALSE),""))</f>
      </c>
      <c r="G13318" s="84">
        <f>IF($E13318="","",IFERROR(VLOOKUP(TRIM(E13318&amp;""),'Référentiel Articles'!$A$2:$F$634,5,FALSE),""))</f>
      </c>
      <c r="H13318" s="85" t="str">
        <v/>
      </c>
      <c r="I13318" s="84">
        <f>IF($E13318="","",IFERROR(VLOOKUP(TRIM(E13318&amp;""),'Référentiel Articles'!$A$2:$F$634,6,FALSE),""))</f>
      </c>
      <c r="J13318" s="90">
        <f>IF(OR($E13318="",$H13318=""),"",$H13318*$I13318)</f>
      </c>
      <c r="K13318" s="87" t="str">
        <v/>
      </c>
    </row>
    <row r="13319">
      <c r="A13319" s="74" t="str">
        <v/>
      </c>
      <c r="B13319" s="74" t="str">
        <v/>
      </c>
      <c r="C13319" s="75">
        <f>IF($E13319="","",IFERROR(VLOOKUP(TRIM(E13319&amp;""),'Référentiel Articles'!$A$2:$F$634,2,FALSE),""))</f>
      </c>
      <c r="D13319" s="75">
        <f>IF($E13319="","",IFERROR(VLOOKUP(TRIM(E13319&amp;""),'Référentiel Articles'!$A$2:$F$634,3,FALSE),""))</f>
      </c>
      <c r="E13319" s="74" t="str">
        <v/>
      </c>
      <c r="F13319" s="75">
        <f>IF($E13319="","",IFERROR(VLOOKUP(TRIM(E13319&amp;""),'Référentiel Articles'!$A$2:$F$634,4,FALSE),""))</f>
      </c>
      <c r="G13319" s="76">
        <f>IF($E13319="","",IFERROR(VLOOKUP(TRIM(E13319&amp;""),'Référentiel Articles'!$A$2:$F$634,5,FALSE),""))</f>
      </c>
      <c r="H13319" s="77" t="str">
        <v/>
      </c>
      <c r="I13319" s="76">
        <f>IF($E13319="","",IFERROR(VLOOKUP(TRIM(E13319&amp;""),'Référentiel Articles'!$A$2:$F$634,6,FALSE),""))</f>
      </c>
      <c r="J13319" s="78">
        <f>IF(OR($E13319="",$H13319=""),"",$H13319*$I13319)</f>
      </c>
      <c r="K13319" s="79" t="str">
        <v/>
      </c>
    </row>
    <row r="13320">
      <c r="A13320" s="81" t="str">
        <v/>
      </c>
      <c r="B13320" s="81" t="str">
        <v/>
      </c>
      <c r="C13320" s="83">
        <f>IF($E13320="","",IFERROR(VLOOKUP(TRIM(E13320&amp;""),'Référentiel Articles'!$A$2:$F$634,2,FALSE),""))</f>
      </c>
      <c r="D13320" s="83">
        <f>IF($E13320="","",IFERROR(VLOOKUP(TRIM(E13320&amp;""),'Référentiel Articles'!$A$2:$F$634,3,FALSE),""))</f>
      </c>
      <c r="E13320" s="81" t="str">
        <v/>
      </c>
      <c r="F13320" s="83">
        <f>IF($E13320="","",IFERROR(VLOOKUP(TRIM(E13320&amp;""),'Référentiel Articles'!$A$2:$F$634,4,FALSE),""))</f>
      </c>
      <c r="G13320" s="84">
        <f>IF($E13320="","",IFERROR(VLOOKUP(TRIM(E13320&amp;""),'Référentiel Articles'!$A$2:$F$634,5,FALSE),""))</f>
      </c>
      <c r="H13320" s="85" t="str">
        <v/>
      </c>
      <c r="I13320" s="84">
        <f>IF($E13320="","",IFERROR(VLOOKUP(TRIM(E13320&amp;""),'Référentiel Articles'!$A$2:$F$634,6,FALSE),""))</f>
      </c>
      <c r="J13320" s="90">
        <f>IF(OR($E13320="",$H13320=""),"",$H13320*$I13320)</f>
      </c>
      <c r="K13320" s="87" t="str">
        <v/>
      </c>
    </row>
    <row r="13321">
      <c r="A13321" s="74" t="str">
        <v/>
      </c>
      <c r="B13321" s="74" t="str">
        <v/>
      </c>
      <c r="C13321" s="75">
        <f>IF($E13321="","",IFERROR(VLOOKUP(TRIM(E13321&amp;""),'Référentiel Articles'!$A$2:$F$634,2,FALSE),""))</f>
      </c>
      <c r="D13321" s="75">
        <f>IF($E13321="","",IFERROR(VLOOKUP(TRIM(E13321&amp;""),'Référentiel Articles'!$A$2:$F$634,3,FALSE),""))</f>
      </c>
      <c r="E13321" s="74" t="str">
        <v/>
      </c>
      <c r="F13321" s="75">
        <f>IF($E13321="","",IFERROR(VLOOKUP(TRIM(E13321&amp;""),'Référentiel Articles'!$A$2:$F$634,4,FALSE),""))</f>
      </c>
      <c r="G13321" s="76">
        <f>IF($E13321="","",IFERROR(VLOOKUP(TRIM(E13321&amp;""),'Référentiel Articles'!$A$2:$F$634,5,FALSE),""))</f>
      </c>
      <c r="H13321" s="77" t="str">
        <v/>
      </c>
      <c r="I13321" s="76">
        <f>IF($E13321="","",IFERROR(VLOOKUP(TRIM(E13321&amp;""),'Référentiel Articles'!$A$2:$F$634,6,FALSE),""))</f>
      </c>
      <c r="J13321" s="78">
        <f>IF(OR($E13321="",$H13321=""),"",$H13321*$I13321)</f>
      </c>
      <c r="K13321" s="79" t="str">
        <v/>
      </c>
    </row>
    <row r="13322">
      <c r="A13322" s="81" t="str">
        <v/>
      </c>
      <c r="B13322" s="81" t="str">
        <v/>
      </c>
      <c r="C13322" s="83">
        <f>IF($E13322="","",IFERROR(VLOOKUP(TRIM(E13322&amp;""),'Référentiel Articles'!$A$2:$F$634,2,FALSE),""))</f>
      </c>
      <c r="D13322" s="83">
        <f>IF($E13322="","",IFERROR(VLOOKUP(TRIM(E13322&amp;""),'Référentiel Articles'!$A$2:$F$634,3,FALSE),""))</f>
      </c>
      <c r="E13322" s="81" t="str">
        <v/>
      </c>
      <c r="F13322" s="83">
        <f>IF($E13322="","",IFERROR(VLOOKUP(TRIM(E13322&amp;""),'Référentiel Articles'!$A$2:$F$634,4,FALSE),""))</f>
      </c>
      <c r="G13322" s="84">
        <f>IF($E13322="","",IFERROR(VLOOKUP(TRIM(E13322&amp;""),'Référentiel Articles'!$A$2:$F$634,5,FALSE),""))</f>
      </c>
      <c r="H13322" s="85" t="str">
        <v/>
      </c>
      <c r="I13322" s="84">
        <f>IF($E13322="","",IFERROR(VLOOKUP(TRIM(E13322&amp;""),'Référentiel Articles'!$A$2:$F$634,6,FALSE),""))</f>
      </c>
      <c r="J13322" s="90">
        <f>IF(OR($E13322="",$H13322=""),"",$H13322*$I13322)</f>
      </c>
      <c r="K13322" s="87" t="str">
        <v/>
      </c>
    </row>
    <row r="13323">
      <c r="A13323" s="74" t="str">
        <v/>
      </c>
      <c r="B13323" s="74" t="str">
        <v/>
      </c>
      <c r="C13323" s="75">
        <f>IF($E13323="","",IFERROR(VLOOKUP(TRIM(E13323&amp;""),'Référentiel Articles'!$A$2:$F$634,2,FALSE),""))</f>
      </c>
      <c r="D13323" s="75">
        <f>IF($E13323="","",IFERROR(VLOOKUP(TRIM(E13323&amp;""),'Référentiel Articles'!$A$2:$F$634,3,FALSE),""))</f>
      </c>
      <c r="E13323" s="74" t="str">
        <v/>
      </c>
      <c r="F13323" s="75">
        <f>IF($E13323="","",IFERROR(VLOOKUP(TRIM(E13323&amp;""),'Référentiel Articles'!$A$2:$F$634,4,FALSE),""))</f>
      </c>
      <c r="G13323" s="76">
        <f>IF($E13323="","",IFERROR(VLOOKUP(TRIM(E13323&amp;""),'Référentiel Articles'!$A$2:$F$634,5,FALSE),""))</f>
      </c>
      <c r="H13323" s="77" t="str">
        <v/>
      </c>
      <c r="I13323" s="76">
        <f>IF($E13323="","",IFERROR(VLOOKUP(TRIM(E13323&amp;""),'Référentiel Articles'!$A$2:$F$634,6,FALSE),""))</f>
      </c>
      <c r="J13323" s="78">
        <f>IF(OR($E13323="",$H13323=""),"",$H13323*$I13323)</f>
      </c>
      <c r="K13323" s="79" t="str">
        <v/>
      </c>
    </row>
    <row r="13324">
      <c r="A13324" s="81" t="str">
        <v/>
      </c>
      <c r="B13324" s="81" t="str">
        <v/>
      </c>
      <c r="C13324" s="83">
        <f>IF($E13324="","",IFERROR(VLOOKUP(TRIM(E13324&amp;""),'Référentiel Articles'!$A$2:$F$634,2,FALSE),""))</f>
      </c>
      <c r="D13324" s="83">
        <f>IF($E13324="","",IFERROR(VLOOKUP(TRIM(E13324&amp;""),'Référentiel Articles'!$A$2:$F$634,3,FALSE),""))</f>
      </c>
      <c r="E13324" s="81" t="str">
        <v/>
      </c>
      <c r="F13324" s="83">
        <f>IF($E13324="","",IFERROR(VLOOKUP(TRIM(E13324&amp;""),'Référentiel Articles'!$A$2:$F$634,4,FALSE),""))</f>
      </c>
      <c r="G13324" s="84">
        <f>IF($E13324="","",IFERROR(VLOOKUP(TRIM(E13324&amp;""),'Référentiel Articles'!$A$2:$F$634,5,FALSE),""))</f>
      </c>
      <c r="H13324" s="85" t="str">
        <v/>
      </c>
      <c r="I13324" s="84">
        <f>IF($E13324="","",IFERROR(VLOOKUP(TRIM(E13324&amp;""),'Référentiel Articles'!$A$2:$F$634,6,FALSE),""))</f>
      </c>
      <c r="J13324" s="90">
        <f>IF(OR($E13324="",$H13324=""),"",$H13324*$I13324)</f>
      </c>
      <c r="K13324" s="87" t="str">
        <v/>
      </c>
    </row>
    <row r="13325">
      <c r="A13325" s="74" t="str">
        <v/>
      </c>
      <c r="B13325" s="74" t="str">
        <v/>
      </c>
      <c r="C13325" s="75">
        <f>IF($E13325="","",IFERROR(VLOOKUP(TRIM(E13325&amp;""),'Référentiel Articles'!$A$2:$F$634,2,FALSE),""))</f>
      </c>
      <c r="D13325" s="75">
        <f>IF($E13325="","",IFERROR(VLOOKUP(TRIM(E13325&amp;""),'Référentiel Articles'!$A$2:$F$634,3,FALSE),""))</f>
      </c>
      <c r="E13325" s="74" t="str">
        <v/>
      </c>
      <c r="F13325" s="75">
        <f>IF($E13325="","",IFERROR(VLOOKUP(TRIM(E13325&amp;""),'Référentiel Articles'!$A$2:$F$634,4,FALSE),""))</f>
      </c>
      <c r="G13325" s="76">
        <f>IF($E13325="","",IFERROR(VLOOKUP(TRIM(E13325&amp;""),'Référentiel Articles'!$A$2:$F$634,5,FALSE),""))</f>
      </c>
      <c r="H13325" s="77" t="str">
        <v/>
      </c>
      <c r="I13325" s="76">
        <f>IF($E13325="","",IFERROR(VLOOKUP(TRIM(E13325&amp;""),'Référentiel Articles'!$A$2:$F$634,6,FALSE),""))</f>
      </c>
      <c r="J13325" s="78">
        <f>IF(OR($E13325="",$H13325=""),"",$H13325*$I13325)</f>
      </c>
      <c r="K13325" s="79" t="str">
        <v/>
      </c>
    </row>
    <row r="13326">
      <c r="A13326" s="81" t="str">
        <v/>
      </c>
      <c r="B13326" s="81" t="str">
        <v/>
      </c>
      <c r="C13326" s="83">
        <f>IF($E13326="","",IFERROR(VLOOKUP(TRIM(E13326&amp;""),'Référentiel Articles'!$A$2:$F$634,2,FALSE),""))</f>
      </c>
      <c r="D13326" s="83">
        <f>IF($E13326="","",IFERROR(VLOOKUP(TRIM(E13326&amp;""),'Référentiel Articles'!$A$2:$F$634,3,FALSE),""))</f>
      </c>
      <c r="E13326" s="81" t="str">
        <v/>
      </c>
      <c r="F13326" s="83">
        <f>IF($E13326="","",IFERROR(VLOOKUP(TRIM(E13326&amp;""),'Référentiel Articles'!$A$2:$F$634,4,FALSE),""))</f>
      </c>
      <c r="G13326" s="84">
        <f>IF($E13326="","",IFERROR(VLOOKUP(TRIM(E13326&amp;""),'Référentiel Articles'!$A$2:$F$634,5,FALSE),""))</f>
      </c>
      <c r="H13326" s="85" t="str">
        <v/>
      </c>
      <c r="I13326" s="84">
        <f>IF($E13326="","",IFERROR(VLOOKUP(TRIM(E13326&amp;""),'Référentiel Articles'!$A$2:$F$634,6,FALSE),""))</f>
      </c>
      <c r="J13326" s="90">
        <f>IF(OR($E13326="",$H13326=""),"",$H13326*$I13326)</f>
      </c>
      <c r="K13326" s="87" t="str">
        <v/>
      </c>
    </row>
    <row r="13327">
      <c r="A13327" s="74" t="str">
        <v/>
      </c>
      <c r="B13327" s="74" t="str">
        <v/>
      </c>
      <c r="C13327" s="75">
        <f>IF($E13327="","",IFERROR(VLOOKUP(TRIM(E13327&amp;""),'Référentiel Articles'!$A$2:$F$634,2,FALSE),""))</f>
      </c>
      <c r="D13327" s="75">
        <f>IF($E13327="","",IFERROR(VLOOKUP(TRIM(E13327&amp;""),'Référentiel Articles'!$A$2:$F$634,3,FALSE),""))</f>
      </c>
      <c r="E13327" s="74" t="str">
        <v/>
      </c>
      <c r="F13327" s="75">
        <f>IF($E13327="","",IFERROR(VLOOKUP(TRIM(E13327&amp;""),'Référentiel Articles'!$A$2:$F$634,4,FALSE),""))</f>
      </c>
      <c r="G13327" s="76">
        <f>IF($E13327="","",IFERROR(VLOOKUP(TRIM(E13327&amp;""),'Référentiel Articles'!$A$2:$F$634,5,FALSE),""))</f>
      </c>
      <c r="H13327" s="77" t="str">
        <v/>
      </c>
      <c r="I13327" s="76">
        <f>IF($E13327="","",IFERROR(VLOOKUP(TRIM(E13327&amp;""),'Référentiel Articles'!$A$2:$F$634,6,FALSE),""))</f>
      </c>
      <c r="J13327" s="78">
        <f>IF(OR($E13327="",$H13327=""),"",$H13327*$I13327)</f>
      </c>
      <c r="K13327" s="79" t="str">
        <v/>
      </c>
    </row>
    <row r="13328">
      <c r="A13328" s="81" t="str">
        <v/>
      </c>
      <c r="B13328" s="81" t="str">
        <v/>
      </c>
      <c r="C13328" s="83">
        <f>IF($E13328="","",IFERROR(VLOOKUP(TRIM(E13328&amp;""),'Référentiel Articles'!$A$2:$F$634,2,FALSE),""))</f>
      </c>
      <c r="D13328" s="83">
        <f>IF($E13328="","",IFERROR(VLOOKUP(TRIM(E13328&amp;""),'Référentiel Articles'!$A$2:$F$634,3,FALSE),""))</f>
      </c>
      <c r="E13328" s="81" t="str">
        <v/>
      </c>
      <c r="F13328" s="83">
        <f>IF($E13328="","",IFERROR(VLOOKUP(TRIM(E13328&amp;""),'Référentiel Articles'!$A$2:$F$634,4,FALSE),""))</f>
      </c>
      <c r="G13328" s="84">
        <f>IF($E13328="","",IFERROR(VLOOKUP(TRIM(E13328&amp;""),'Référentiel Articles'!$A$2:$F$634,5,FALSE),""))</f>
      </c>
      <c r="H13328" s="85" t="str">
        <v/>
      </c>
      <c r="I13328" s="84">
        <f>IF($E13328="","",IFERROR(VLOOKUP(TRIM(E13328&amp;""),'Référentiel Articles'!$A$2:$F$634,6,FALSE),""))</f>
      </c>
      <c r="J13328" s="90">
        <f>IF(OR($E13328="",$H13328=""),"",$H13328*$I13328)</f>
      </c>
      <c r="K13328" s="87" t="str">
        <v/>
      </c>
    </row>
    <row r="13329">
      <c r="A13329" s="74" t="str">
        <v/>
      </c>
      <c r="B13329" s="74" t="str">
        <v/>
      </c>
      <c r="C13329" s="75">
        <f>IF($E13329="","",IFERROR(VLOOKUP(TRIM(E13329&amp;""),'Référentiel Articles'!$A$2:$F$634,2,FALSE),""))</f>
      </c>
      <c r="D13329" s="75">
        <f>IF($E13329="","",IFERROR(VLOOKUP(TRIM(E13329&amp;""),'Référentiel Articles'!$A$2:$F$634,3,FALSE),""))</f>
      </c>
      <c r="E13329" s="74" t="str">
        <v/>
      </c>
      <c r="F13329" s="75">
        <f>IF($E13329="","",IFERROR(VLOOKUP(TRIM(E13329&amp;""),'Référentiel Articles'!$A$2:$F$634,4,FALSE),""))</f>
      </c>
      <c r="G13329" s="76">
        <f>IF($E13329="","",IFERROR(VLOOKUP(TRIM(E13329&amp;""),'Référentiel Articles'!$A$2:$F$634,5,FALSE),""))</f>
      </c>
      <c r="H13329" s="77" t="str">
        <v/>
      </c>
      <c r="I13329" s="76">
        <f>IF($E13329="","",IFERROR(VLOOKUP(TRIM(E13329&amp;""),'Référentiel Articles'!$A$2:$F$634,6,FALSE),""))</f>
      </c>
      <c r="J13329" s="78">
        <f>IF(OR($E13329="",$H13329=""),"",$H13329*$I13329)</f>
      </c>
      <c r="K13329" s="79" t="str">
        <v/>
      </c>
    </row>
    <row r="13330">
      <c r="A13330" s="81" t="str">
        <v/>
      </c>
      <c r="B13330" s="81" t="str">
        <v/>
      </c>
      <c r="C13330" s="83">
        <f>IF($E13330="","",IFERROR(VLOOKUP(TRIM(E13330&amp;""),'Référentiel Articles'!$A$2:$F$634,2,FALSE),""))</f>
      </c>
      <c r="D13330" s="83">
        <f>IF($E13330="","",IFERROR(VLOOKUP(TRIM(E13330&amp;""),'Référentiel Articles'!$A$2:$F$634,3,FALSE),""))</f>
      </c>
      <c r="E13330" s="81" t="str">
        <v/>
      </c>
      <c r="F13330" s="83">
        <f>IF($E13330="","",IFERROR(VLOOKUP(TRIM(E13330&amp;""),'Référentiel Articles'!$A$2:$F$634,4,FALSE),""))</f>
      </c>
      <c r="G13330" s="84">
        <f>IF($E13330="","",IFERROR(VLOOKUP(TRIM(E13330&amp;""),'Référentiel Articles'!$A$2:$F$634,5,FALSE),""))</f>
      </c>
      <c r="H13330" s="85" t="str">
        <v/>
      </c>
      <c r="I13330" s="84">
        <f>IF($E13330="","",IFERROR(VLOOKUP(TRIM(E13330&amp;""),'Référentiel Articles'!$A$2:$F$634,6,FALSE),""))</f>
      </c>
      <c r="J13330" s="90">
        <f>IF(OR($E13330="",$H13330=""),"",$H13330*$I13330)</f>
      </c>
      <c r="K13330" s="87" t="str">
        <v/>
      </c>
    </row>
    <row r="13331">
      <c r="A13331" s="74" t="str">
        <v/>
      </c>
      <c r="B13331" s="74" t="str">
        <v/>
      </c>
      <c r="C13331" s="75">
        <f>IF($E13331="","",IFERROR(VLOOKUP(TRIM(E13331&amp;""),'Référentiel Articles'!$A$2:$F$634,2,FALSE),""))</f>
      </c>
      <c r="D13331" s="75">
        <f>IF($E13331="","",IFERROR(VLOOKUP(TRIM(E13331&amp;""),'Référentiel Articles'!$A$2:$F$634,3,FALSE),""))</f>
      </c>
      <c r="E13331" s="74" t="str">
        <v/>
      </c>
      <c r="F13331" s="75">
        <f>IF($E13331="","",IFERROR(VLOOKUP(TRIM(E13331&amp;""),'Référentiel Articles'!$A$2:$F$634,4,FALSE),""))</f>
      </c>
      <c r="G13331" s="76">
        <f>IF($E13331="","",IFERROR(VLOOKUP(TRIM(E13331&amp;""),'Référentiel Articles'!$A$2:$F$634,5,FALSE),""))</f>
      </c>
      <c r="H13331" s="77" t="str">
        <v/>
      </c>
      <c r="I13331" s="76">
        <f>IF($E13331="","",IFERROR(VLOOKUP(TRIM(E13331&amp;""),'Référentiel Articles'!$A$2:$F$634,6,FALSE),""))</f>
      </c>
      <c r="J13331" s="78">
        <f>IF(OR($E13331="",$H13331=""),"",$H13331*$I13331)</f>
      </c>
      <c r="K13331" s="79" t="str">
        <v/>
      </c>
    </row>
    <row r="13332">
      <c r="A13332" s="81" t="str">
        <v/>
      </c>
      <c r="B13332" s="81" t="str">
        <v/>
      </c>
      <c r="C13332" s="83">
        <f>IF($E13332="","",IFERROR(VLOOKUP(TRIM(E13332&amp;""),'Référentiel Articles'!$A$2:$F$634,2,FALSE),""))</f>
      </c>
      <c r="D13332" s="83">
        <f>IF($E13332="","",IFERROR(VLOOKUP(TRIM(E13332&amp;""),'Référentiel Articles'!$A$2:$F$634,3,FALSE),""))</f>
      </c>
      <c r="E13332" s="81" t="str">
        <v/>
      </c>
      <c r="F13332" s="83">
        <f>IF($E13332="","",IFERROR(VLOOKUP(TRIM(E13332&amp;""),'Référentiel Articles'!$A$2:$F$634,4,FALSE),""))</f>
      </c>
      <c r="G13332" s="84">
        <f>IF($E13332="","",IFERROR(VLOOKUP(TRIM(E13332&amp;""),'Référentiel Articles'!$A$2:$F$634,5,FALSE),""))</f>
      </c>
      <c r="H13332" s="85" t="str">
        <v/>
      </c>
      <c r="I13332" s="84">
        <f>IF($E13332="","",IFERROR(VLOOKUP(TRIM(E13332&amp;""),'Référentiel Articles'!$A$2:$F$634,6,FALSE),""))</f>
      </c>
      <c r="J13332" s="90">
        <f>IF(OR($E13332="",$H13332=""),"",$H13332*$I13332)</f>
      </c>
      <c r="K13332" s="87" t="str">
        <v/>
      </c>
    </row>
    <row r="13333">
      <c r="A13333" s="74" t="str">
        <v/>
      </c>
      <c r="B13333" s="74" t="str">
        <v/>
      </c>
      <c r="C13333" s="75">
        <f>IF($E13333="","",IFERROR(VLOOKUP(TRIM(E13333&amp;""),'Référentiel Articles'!$A$2:$F$634,2,FALSE),""))</f>
      </c>
      <c r="D13333" s="75">
        <f>IF($E13333="","",IFERROR(VLOOKUP(TRIM(E13333&amp;""),'Référentiel Articles'!$A$2:$F$634,3,FALSE),""))</f>
      </c>
      <c r="E13333" s="74" t="str">
        <v/>
      </c>
      <c r="F13333" s="75">
        <f>IF($E13333="","",IFERROR(VLOOKUP(TRIM(E13333&amp;""),'Référentiel Articles'!$A$2:$F$634,4,FALSE),""))</f>
      </c>
      <c r="G13333" s="76">
        <f>IF($E13333="","",IFERROR(VLOOKUP(TRIM(E13333&amp;""),'Référentiel Articles'!$A$2:$F$634,5,FALSE),""))</f>
      </c>
      <c r="H13333" s="77" t="str">
        <v/>
      </c>
      <c r="I13333" s="76">
        <f>IF($E13333="","",IFERROR(VLOOKUP(TRIM(E13333&amp;""),'Référentiel Articles'!$A$2:$F$634,6,FALSE),""))</f>
      </c>
      <c r="J13333" s="78">
        <f>IF(OR($E13333="",$H13333=""),"",$H13333*$I13333)</f>
      </c>
      <c r="K13333" s="79" t="str">
        <v/>
      </c>
    </row>
    <row r="13334">
      <c r="A13334" s="81" t="str">
        <v/>
      </c>
      <c r="B13334" s="81" t="str">
        <v/>
      </c>
      <c r="C13334" s="83">
        <f>IF($E13334="","",IFERROR(VLOOKUP(TRIM(E13334&amp;""),'Référentiel Articles'!$A$2:$F$634,2,FALSE),""))</f>
      </c>
      <c r="D13334" s="83">
        <f>IF($E13334="","",IFERROR(VLOOKUP(TRIM(E13334&amp;""),'Référentiel Articles'!$A$2:$F$634,3,FALSE),""))</f>
      </c>
      <c r="E13334" s="81" t="str">
        <v/>
      </c>
      <c r="F13334" s="83">
        <f>IF($E13334="","",IFERROR(VLOOKUP(TRIM(E13334&amp;""),'Référentiel Articles'!$A$2:$F$634,4,FALSE),""))</f>
      </c>
      <c r="G13334" s="84">
        <f>IF($E13334="","",IFERROR(VLOOKUP(TRIM(E13334&amp;""),'Référentiel Articles'!$A$2:$F$634,5,FALSE),""))</f>
      </c>
      <c r="H13334" s="85" t="str">
        <v/>
      </c>
      <c r="I13334" s="84">
        <f>IF($E13334="","",IFERROR(VLOOKUP(TRIM(E13334&amp;""),'Référentiel Articles'!$A$2:$F$634,6,FALSE),""))</f>
      </c>
      <c r="J13334" s="90">
        <f>IF(OR($E13334="",$H13334=""),"",$H13334*$I13334)</f>
      </c>
      <c r="K13334" s="87" t="str">
        <v/>
      </c>
    </row>
    <row r="13335">
      <c r="A13335" s="74" t="str">
        <v/>
      </c>
      <c r="B13335" s="74" t="str">
        <v/>
      </c>
      <c r="C13335" s="75">
        <f>IF($E13335="","",IFERROR(VLOOKUP(TRIM(E13335&amp;""),'Référentiel Articles'!$A$2:$F$634,2,FALSE),""))</f>
      </c>
      <c r="D13335" s="75">
        <f>IF($E13335="","",IFERROR(VLOOKUP(TRIM(E13335&amp;""),'Référentiel Articles'!$A$2:$F$634,3,FALSE),""))</f>
      </c>
      <c r="E13335" s="74" t="str">
        <v/>
      </c>
      <c r="F13335" s="75">
        <f>IF($E13335="","",IFERROR(VLOOKUP(TRIM(E13335&amp;""),'Référentiel Articles'!$A$2:$F$634,4,FALSE),""))</f>
      </c>
      <c r="G13335" s="76">
        <f>IF($E13335="","",IFERROR(VLOOKUP(TRIM(E13335&amp;""),'Référentiel Articles'!$A$2:$F$634,5,FALSE),""))</f>
      </c>
      <c r="H13335" s="77" t="str">
        <v/>
      </c>
      <c r="I13335" s="76">
        <f>IF($E13335="","",IFERROR(VLOOKUP(TRIM(E13335&amp;""),'Référentiel Articles'!$A$2:$F$634,6,FALSE),""))</f>
      </c>
      <c r="J13335" s="78">
        <f>IF(OR($E13335="",$H13335=""),"",$H13335*$I13335)</f>
      </c>
      <c r="K13335" s="79" t="str">
        <v/>
      </c>
    </row>
    <row r="13336">
      <c r="A13336" s="81" t="str">
        <v/>
      </c>
      <c r="B13336" s="81" t="str">
        <v/>
      </c>
      <c r="C13336" s="83">
        <f>IF($E13336="","",IFERROR(VLOOKUP(TRIM(E13336&amp;""),'Référentiel Articles'!$A$2:$F$634,2,FALSE),""))</f>
      </c>
      <c r="D13336" s="83">
        <f>IF($E13336="","",IFERROR(VLOOKUP(TRIM(E13336&amp;""),'Référentiel Articles'!$A$2:$F$634,3,FALSE),""))</f>
      </c>
      <c r="E13336" s="81" t="str">
        <v/>
      </c>
      <c r="F13336" s="83">
        <f>IF($E13336="","",IFERROR(VLOOKUP(TRIM(E13336&amp;""),'Référentiel Articles'!$A$2:$F$634,4,FALSE),""))</f>
      </c>
      <c r="G13336" s="84">
        <f>IF($E13336="","",IFERROR(VLOOKUP(TRIM(E13336&amp;""),'Référentiel Articles'!$A$2:$F$634,5,FALSE),""))</f>
      </c>
      <c r="H13336" s="85" t="str">
        <v/>
      </c>
      <c r="I13336" s="84">
        <f>IF($E13336="","",IFERROR(VLOOKUP(TRIM(E13336&amp;""),'Référentiel Articles'!$A$2:$F$634,6,FALSE),""))</f>
      </c>
      <c r="J13336" s="90">
        <f>IF(OR($E13336="",$H13336=""),"",$H13336*$I13336)</f>
      </c>
      <c r="K13336" s="87" t="str">
        <v/>
      </c>
    </row>
    <row r="13337">
      <c r="A13337" s="74" t="str">
        <v/>
      </c>
      <c r="B13337" s="74" t="str">
        <v/>
      </c>
      <c r="C13337" s="75">
        <f>IF($E13337="","",IFERROR(VLOOKUP(TRIM(E13337&amp;""),'Référentiel Articles'!$A$2:$F$634,2,FALSE),""))</f>
      </c>
      <c r="D13337" s="75">
        <f>IF($E13337="","",IFERROR(VLOOKUP(TRIM(E13337&amp;""),'Référentiel Articles'!$A$2:$F$634,3,FALSE),""))</f>
      </c>
      <c r="E13337" s="74" t="str">
        <v/>
      </c>
      <c r="F13337" s="75">
        <f>IF($E13337="","",IFERROR(VLOOKUP(TRIM(E13337&amp;""),'Référentiel Articles'!$A$2:$F$634,4,FALSE),""))</f>
      </c>
      <c r="G13337" s="76">
        <f>IF($E13337="","",IFERROR(VLOOKUP(TRIM(E13337&amp;""),'Référentiel Articles'!$A$2:$F$634,5,FALSE),""))</f>
      </c>
      <c r="H13337" s="77" t="str">
        <v/>
      </c>
      <c r="I13337" s="76">
        <f>IF($E13337="","",IFERROR(VLOOKUP(TRIM(E13337&amp;""),'Référentiel Articles'!$A$2:$F$634,6,FALSE),""))</f>
      </c>
      <c r="J13337" s="78">
        <f>IF(OR($E13337="",$H13337=""),"",$H13337*$I13337)</f>
      </c>
      <c r="K13337" s="79" t="str">
        <v/>
      </c>
    </row>
    <row r="13338">
      <c r="A13338" s="81" t="str">
        <v/>
      </c>
      <c r="B13338" s="81" t="str">
        <v/>
      </c>
      <c r="C13338" s="83">
        <f>IF($E13338="","",IFERROR(VLOOKUP(TRIM(E13338&amp;""),'Référentiel Articles'!$A$2:$F$634,2,FALSE),""))</f>
      </c>
      <c r="D13338" s="83">
        <f>IF($E13338="","",IFERROR(VLOOKUP(TRIM(E13338&amp;""),'Référentiel Articles'!$A$2:$F$634,3,FALSE),""))</f>
      </c>
      <c r="E13338" s="81" t="str">
        <v/>
      </c>
      <c r="F13338" s="83">
        <f>IF($E13338="","",IFERROR(VLOOKUP(TRIM(E13338&amp;""),'Référentiel Articles'!$A$2:$F$634,4,FALSE),""))</f>
      </c>
      <c r="G13338" s="84">
        <f>IF($E13338="","",IFERROR(VLOOKUP(TRIM(E13338&amp;""),'Référentiel Articles'!$A$2:$F$634,5,FALSE),""))</f>
      </c>
      <c r="H13338" s="85" t="str">
        <v/>
      </c>
      <c r="I13338" s="84">
        <f>IF($E13338="","",IFERROR(VLOOKUP(TRIM(E13338&amp;""),'Référentiel Articles'!$A$2:$F$634,6,FALSE),""))</f>
      </c>
      <c r="J13338" s="90">
        <f>IF(OR($E13338="",$H13338=""),"",$H13338*$I13338)</f>
      </c>
      <c r="K13338" s="87" t="str">
        <v/>
      </c>
    </row>
    <row r="13339">
      <c r="A13339" s="74" t="str">
        <v/>
      </c>
      <c r="B13339" s="74" t="str">
        <v/>
      </c>
      <c r="C13339" s="75">
        <f>IF($E13339="","",IFERROR(VLOOKUP(TRIM(E13339&amp;""),'Référentiel Articles'!$A$2:$F$634,2,FALSE),""))</f>
      </c>
      <c r="D13339" s="75">
        <f>IF($E13339="","",IFERROR(VLOOKUP(TRIM(E13339&amp;""),'Référentiel Articles'!$A$2:$F$634,3,FALSE),""))</f>
      </c>
      <c r="E13339" s="74" t="str">
        <v/>
      </c>
      <c r="F13339" s="75">
        <f>IF($E13339="","",IFERROR(VLOOKUP(TRIM(E13339&amp;""),'Référentiel Articles'!$A$2:$F$634,4,FALSE),""))</f>
      </c>
      <c r="G13339" s="76">
        <f>IF($E13339="","",IFERROR(VLOOKUP(TRIM(E13339&amp;""),'Référentiel Articles'!$A$2:$F$634,5,FALSE),""))</f>
      </c>
      <c r="H13339" s="77" t="str">
        <v/>
      </c>
      <c r="I13339" s="76">
        <f>IF($E13339="","",IFERROR(VLOOKUP(TRIM(E13339&amp;""),'Référentiel Articles'!$A$2:$F$634,6,FALSE),""))</f>
      </c>
      <c r="J13339" s="78">
        <f>IF(OR($E13339="",$H13339=""),"",$H13339*$I13339)</f>
      </c>
      <c r="K13339" s="79" t="str">
        <v/>
      </c>
    </row>
    <row r="13340">
      <c r="A13340" s="81" t="str">
        <v/>
      </c>
      <c r="B13340" s="81" t="str">
        <v/>
      </c>
      <c r="C13340" s="83">
        <f>IF($E13340="","",IFERROR(VLOOKUP(TRIM(E13340&amp;""),'Référentiel Articles'!$A$2:$F$634,2,FALSE),""))</f>
      </c>
      <c r="D13340" s="83">
        <f>IF($E13340="","",IFERROR(VLOOKUP(TRIM(E13340&amp;""),'Référentiel Articles'!$A$2:$F$634,3,FALSE),""))</f>
      </c>
      <c r="E13340" s="81" t="str">
        <v/>
      </c>
      <c r="F13340" s="83">
        <f>IF($E13340="","",IFERROR(VLOOKUP(TRIM(E13340&amp;""),'Référentiel Articles'!$A$2:$F$634,4,FALSE),""))</f>
      </c>
      <c r="G13340" s="84">
        <f>IF($E13340="","",IFERROR(VLOOKUP(TRIM(E13340&amp;""),'Référentiel Articles'!$A$2:$F$634,5,FALSE),""))</f>
      </c>
      <c r="H13340" s="85" t="str">
        <v/>
      </c>
      <c r="I13340" s="84">
        <f>IF($E13340="","",IFERROR(VLOOKUP(TRIM(E13340&amp;""),'Référentiel Articles'!$A$2:$F$634,6,FALSE),""))</f>
      </c>
      <c r="J13340" s="90">
        <f>IF(OR($E13340="",$H13340=""),"",$H13340*$I13340)</f>
      </c>
      <c r="K13340" s="87" t="str">
        <v/>
      </c>
    </row>
    <row r="13341">
      <c r="A13341" s="74" t="str">
        <v/>
      </c>
      <c r="B13341" s="74" t="str">
        <v/>
      </c>
      <c r="C13341" s="75">
        <f>IF($E13341="","",IFERROR(VLOOKUP(TRIM(E13341&amp;""),'Référentiel Articles'!$A$2:$F$634,2,FALSE),""))</f>
      </c>
      <c r="D13341" s="75">
        <f>IF($E13341="","",IFERROR(VLOOKUP(TRIM(E13341&amp;""),'Référentiel Articles'!$A$2:$F$634,3,FALSE),""))</f>
      </c>
      <c r="E13341" s="74" t="str">
        <v/>
      </c>
      <c r="F13341" s="75">
        <f>IF($E13341="","",IFERROR(VLOOKUP(TRIM(E13341&amp;""),'Référentiel Articles'!$A$2:$F$634,4,FALSE),""))</f>
      </c>
      <c r="G13341" s="76">
        <f>IF($E13341="","",IFERROR(VLOOKUP(TRIM(E13341&amp;""),'Référentiel Articles'!$A$2:$F$634,5,FALSE),""))</f>
      </c>
      <c r="H13341" s="77" t="str">
        <v/>
      </c>
      <c r="I13341" s="76">
        <f>IF($E13341="","",IFERROR(VLOOKUP(TRIM(E13341&amp;""),'Référentiel Articles'!$A$2:$F$634,6,FALSE),""))</f>
      </c>
      <c r="J13341" s="78">
        <f>IF(OR($E13341="",$H13341=""),"",$H13341*$I13341)</f>
      </c>
      <c r="K13341" s="79" t="str">
        <v/>
      </c>
    </row>
    <row r="13342">
      <c r="A13342" s="81" t="str">
        <v/>
      </c>
      <c r="B13342" s="81" t="str">
        <v/>
      </c>
      <c r="C13342" s="83">
        <f>IF($E13342="","",IFERROR(VLOOKUP(TRIM(E13342&amp;""),'Référentiel Articles'!$A$2:$F$634,2,FALSE),""))</f>
      </c>
      <c r="D13342" s="83">
        <f>IF($E13342="","",IFERROR(VLOOKUP(TRIM(E13342&amp;""),'Référentiel Articles'!$A$2:$F$634,3,FALSE),""))</f>
      </c>
      <c r="E13342" s="81" t="str">
        <v/>
      </c>
      <c r="F13342" s="83">
        <f>IF($E13342="","",IFERROR(VLOOKUP(TRIM(E13342&amp;""),'Référentiel Articles'!$A$2:$F$634,4,FALSE),""))</f>
      </c>
      <c r="G13342" s="84">
        <f>IF($E13342="","",IFERROR(VLOOKUP(TRIM(E13342&amp;""),'Référentiel Articles'!$A$2:$F$634,5,FALSE),""))</f>
      </c>
      <c r="H13342" s="85" t="str">
        <v/>
      </c>
      <c r="I13342" s="84">
        <f>IF($E13342="","",IFERROR(VLOOKUP(TRIM(E13342&amp;""),'Référentiel Articles'!$A$2:$F$634,6,FALSE),""))</f>
      </c>
      <c r="J13342" s="90">
        <f>IF(OR($E13342="",$H13342=""),"",$H13342*$I13342)</f>
      </c>
      <c r="K13342" s="87" t="str">
        <v/>
      </c>
    </row>
    <row r="13343">
      <c r="A13343" s="74" t="str">
        <v/>
      </c>
      <c r="B13343" s="74" t="str">
        <v/>
      </c>
      <c r="C13343" s="75">
        <f>IF($E13343="","",IFERROR(VLOOKUP(TRIM(E13343&amp;""),'Référentiel Articles'!$A$2:$F$634,2,FALSE),""))</f>
      </c>
      <c r="D13343" s="75">
        <f>IF($E13343="","",IFERROR(VLOOKUP(TRIM(E13343&amp;""),'Référentiel Articles'!$A$2:$F$634,3,FALSE),""))</f>
      </c>
      <c r="E13343" s="74" t="str">
        <v/>
      </c>
      <c r="F13343" s="75">
        <f>IF($E13343="","",IFERROR(VLOOKUP(TRIM(E13343&amp;""),'Référentiel Articles'!$A$2:$F$634,4,FALSE),""))</f>
      </c>
      <c r="G13343" s="76">
        <f>IF($E13343="","",IFERROR(VLOOKUP(TRIM(E13343&amp;""),'Référentiel Articles'!$A$2:$F$634,5,FALSE),""))</f>
      </c>
      <c r="H13343" s="77" t="str">
        <v/>
      </c>
      <c r="I13343" s="76">
        <f>IF($E13343="","",IFERROR(VLOOKUP(TRIM(E13343&amp;""),'Référentiel Articles'!$A$2:$F$634,6,FALSE),""))</f>
      </c>
      <c r="J13343" s="78">
        <f>IF(OR($E13343="",$H13343=""),"",$H13343*$I13343)</f>
      </c>
      <c r="K13343" s="79" t="str">
        <v/>
      </c>
    </row>
    <row r="13344">
      <c r="A13344" s="81" t="str">
        <v/>
      </c>
      <c r="B13344" s="81" t="str">
        <v/>
      </c>
      <c r="C13344" s="83">
        <f>IF($E13344="","",IFERROR(VLOOKUP(TRIM(E13344&amp;""),'Référentiel Articles'!$A$2:$F$634,2,FALSE),""))</f>
      </c>
      <c r="D13344" s="83">
        <f>IF($E13344="","",IFERROR(VLOOKUP(TRIM(E13344&amp;""),'Référentiel Articles'!$A$2:$F$634,3,FALSE),""))</f>
      </c>
      <c r="E13344" s="81" t="str">
        <v/>
      </c>
      <c r="F13344" s="83">
        <f>IF($E13344="","",IFERROR(VLOOKUP(TRIM(E13344&amp;""),'Référentiel Articles'!$A$2:$F$634,4,FALSE),""))</f>
      </c>
      <c r="G13344" s="84">
        <f>IF($E13344="","",IFERROR(VLOOKUP(TRIM(E13344&amp;""),'Référentiel Articles'!$A$2:$F$634,5,FALSE),""))</f>
      </c>
      <c r="H13344" s="85" t="str">
        <v/>
      </c>
      <c r="I13344" s="84">
        <f>IF($E13344="","",IFERROR(VLOOKUP(TRIM(E13344&amp;""),'Référentiel Articles'!$A$2:$F$634,6,FALSE),""))</f>
      </c>
      <c r="J13344" s="90">
        <f>IF(OR($E13344="",$H13344=""),"",$H13344*$I13344)</f>
      </c>
      <c r="K13344" s="87" t="str">
        <v/>
      </c>
    </row>
    <row r="13345">
      <c r="A13345" s="74" t="str">
        <v/>
      </c>
      <c r="B13345" s="74" t="str">
        <v/>
      </c>
      <c r="C13345" s="75">
        <f>IF($E13345="","",IFERROR(VLOOKUP(TRIM(E13345&amp;""),'Référentiel Articles'!$A$2:$F$634,2,FALSE),""))</f>
      </c>
      <c r="D13345" s="75">
        <f>IF($E13345="","",IFERROR(VLOOKUP(TRIM(E13345&amp;""),'Référentiel Articles'!$A$2:$F$634,3,FALSE),""))</f>
      </c>
      <c r="E13345" s="74" t="str">
        <v/>
      </c>
      <c r="F13345" s="75">
        <f>IF($E13345="","",IFERROR(VLOOKUP(TRIM(E13345&amp;""),'Référentiel Articles'!$A$2:$F$634,4,FALSE),""))</f>
      </c>
      <c r="G13345" s="76">
        <f>IF($E13345="","",IFERROR(VLOOKUP(TRIM(E13345&amp;""),'Référentiel Articles'!$A$2:$F$634,5,FALSE),""))</f>
      </c>
      <c r="H13345" s="77" t="str">
        <v/>
      </c>
      <c r="I13345" s="76">
        <f>IF($E13345="","",IFERROR(VLOOKUP(TRIM(E13345&amp;""),'Référentiel Articles'!$A$2:$F$634,6,FALSE),""))</f>
      </c>
      <c r="J13345" s="78">
        <f>IF(OR($E13345="",$H13345=""),"",$H13345*$I13345)</f>
      </c>
      <c r="K13345" s="79" t="str">
        <v/>
      </c>
    </row>
    <row r="13346">
      <c r="A13346" s="81" t="str">
        <v/>
      </c>
      <c r="B13346" s="81" t="str">
        <v/>
      </c>
      <c r="C13346" s="83">
        <f>IF($E13346="","",IFERROR(VLOOKUP(TRIM(E13346&amp;""),'Référentiel Articles'!$A$2:$F$634,2,FALSE),""))</f>
      </c>
      <c r="D13346" s="83">
        <f>IF($E13346="","",IFERROR(VLOOKUP(TRIM(E13346&amp;""),'Référentiel Articles'!$A$2:$F$634,3,FALSE),""))</f>
      </c>
      <c r="E13346" s="81" t="str">
        <v/>
      </c>
      <c r="F13346" s="83">
        <f>IF($E13346="","",IFERROR(VLOOKUP(TRIM(E13346&amp;""),'Référentiel Articles'!$A$2:$F$634,4,FALSE),""))</f>
      </c>
      <c r="G13346" s="84">
        <f>IF($E13346="","",IFERROR(VLOOKUP(TRIM(E13346&amp;""),'Référentiel Articles'!$A$2:$F$634,5,FALSE),""))</f>
      </c>
      <c r="H13346" s="85" t="str">
        <v/>
      </c>
      <c r="I13346" s="84">
        <f>IF($E13346="","",IFERROR(VLOOKUP(TRIM(E13346&amp;""),'Référentiel Articles'!$A$2:$F$634,6,FALSE),""))</f>
      </c>
      <c r="J13346" s="90">
        <f>IF(OR($E13346="",$H13346=""),"",$H13346*$I13346)</f>
      </c>
      <c r="K13346" s="87" t="str">
        <v/>
      </c>
    </row>
    <row r="13347">
      <c r="A13347" s="74" t="str">
        <v/>
      </c>
      <c r="B13347" s="74" t="str">
        <v/>
      </c>
      <c r="C13347" s="75">
        <f>IF($E13347="","",IFERROR(VLOOKUP(TRIM(E13347&amp;""),'Référentiel Articles'!$A$2:$F$634,2,FALSE),""))</f>
      </c>
      <c r="D13347" s="75">
        <f>IF($E13347="","",IFERROR(VLOOKUP(TRIM(E13347&amp;""),'Référentiel Articles'!$A$2:$F$634,3,FALSE),""))</f>
      </c>
      <c r="E13347" s="74" t="str">
        <v/>
      </c>
      <c r="F13347" s="75">
        <f>IF($E13347="","",IFERROR(VLOOKUP(TRIM(E13347&amp;""),'Référentiel Articles'!$A$2:$F$634,4,FALSE),""))</f>
      </c>
      <c r="G13347" s="76">
        <f>IF($E13347="","",IFERROR(VLOOKUP(TRIM(E13347&amp;""),'Référentiel Articles'!$A$2:$F$634,5,FALSE),""))</f>
      </c>
      <c r="H13347" s="77" t="str">
        <v/>
      </c>
      <c r="I13347" s="76">
        <f>IF($E13347="","",IFERROR(VLOOKUP(TRIM(E13347&amp;""),'Référentiel Articles'!$A$2:$F$634,6,FALSE),""))</f>
      </c>
      <c r="J13347" s="78">
        <f>IF(OR($E13347="",$H13347=""),"",$H13347*$I13347)</f>
      </c>
      <c r="K13347" s="79" t="str">
        <v/>
      </c>
    </row>
    <row r="13348">
      <c r="A13348" s="81" t="str">
        <v/>
      </c>
      <c r="B13348" s="81" t="str">
        <v/>
      </c>
      <c r="C13348" s="83">
        <f>IF($E13348="","",IFERROR(VLOOKUP(TRIM(E13348&amp;""),'Référentiel Articles'!$A$2:$F$634,2,FALSE),""))</f>
      </c>
      <c r="D13348" s="83">
        <f>IF($E13348="","",IFERROR(VLOOKUP(TRIM(E13348&amp;""),'Référentiel Articles'!$A$2:$F$634,3,FALSE),""))</f>
      </c>
      <c r="E13348" s="81" t="str">
        <v/>
      </c>
      <c r="F13348" s="83">
        <f>IF($E13348="","",IFERROR(VLOOKUP(TRIM(E13348&amp;""),'Référentiel Articles'!$A$2:$F$634,4,FALSE),""))</f>
      </c>
      <c r="G13348" s="84">
        <f>IF($E13348="","",IFERROR(VLOOKUP(TRIM(E13348&amp;""),'Référentiel Articles'!$A$2:$F$634,5,FALSE),""))</f>
      </c>
      <c r="H13348" s="85" t="str">
        <v/>
      </c>
      <c r="I13348" s="84">
        <f>IF($E13348="","",IFERROR(VLOOKUP(TRIM(E13348&amp;""),'Référentiel Articles'!$A$2:$F$634,6,FALSE),""))</f>
      </c>
      <c r="J13348" s="90">
        <f>IF(OR($E13348="",$H13348=""),"",$H13348*$I13348)</f>
      </c>
      <c r="K13348" s="87" t="str">
        <v/>
      </c>
    </row>
    <row r="13349">
      <c r="A13349" s="74" t="str">
        <v/>
      </c>
      <c r="B13349" s="74" t="str">
        <v/>
      </c>
      <c r="C13349" s="75">
        <f>IF($E13349="","",IFERROR(VLOOKUP(TRIM(E13349&amp;""),'Référentiel Articles'!$A$2:$F$634,2,FALSE),""))</f>
      </c>
      <c r="D13349" s="75">
        <f>IF($E13349="","",IFERROR(VLOOKUP(TRIM(E13349&amp;""),'Référentiel Articles'!$A$2:$F$634,3,FALSE),""))</f>
      </c>
      <c r="E13349" s="74" t="str">
        <v/>
      </c>
      <c r="F13349" s="75">
        <f>IF($E13349="","",IFERROR(VLOOKUP(TRIM(E13349&amp;""),'Référentiel Articles'!$A$2:$F$634,4,FALSE),""))</f>
      </c>
      <c r="G13349" s="76">
        <f>IF($E13349="","",IFERROR(VLOOKUP(TRIM(E13349&amp;""),'Référentiel Articles'!$A$2:$F$634,5,FALSE),""))</f>
      </c>
      <c r="H13349" s="77" t="str">
        <v/>
      </c>
      <c r="I13349" s="76">
        <f>IF($E13349="","",IFERROR(VLOOKUP(TRIM(E13349&amp;""),'Référentiel Articles'!$A$2:$F$634,6,FALSE),""))</f>
      </c>
      <c r="J13349" s="78">
        <f>IF(OR($E13349="",$H13349=""),"",$H13349*$I13349)</f>
      </c>
      <c r="K13349" s="79" t="str">
        <v/>
      </c>
    </row>
    <row r="13350">
      <c r="A13350" s="81" t="str">
        <v/>
      </c>
      <c r="B13350" s="81" t="str">
        <v/>
      </c>
      <c r="C13350" s="83">
        <f>IF($E13350="","",IFERROR(VLOOKUP(TRIM(E13350&amp;""),'Référentiel Articles'!$A$2:$F$634,2,FALSE),""))</f>
      </c>
      <c r="D13350" s="83">
        <f>IF($E13350="","",IFERROR(VLOOKUP(TRIM(E13350&amp;""),'Référentiel Articles'!$A$2:$F$634,3,FALSE),""))</f>
      </c>
      <c r="E13350" s="81" t="str">
        <v/>
      </c>
      <c r="F13350" s="83">
        <f>IF($E13350="","",IFERROR(VLOOKUP(TRIM(E13350&amp;""),'Référentiel Articles'!$A$2:$F$634,4,FALSE),""))</f>
      </c>
      <c r="G13350" s="84">
        <f>IF($E13350="","",IFERROR(VLOOKUP(TRIM(E13350&amp;""),'Référentiel Articles'!$A$2:$F$634,5,FALSE),""))</f>
      </c>
      <c r="H13350" s="85" t="str">
        <v/>
      </c>
      <c r="I13350" s="84">
        <f>IF($E13350="","",IFERROR(VLOOKUP(TRIM(E13350&amp;""),'Référentiel Articles'!$A$2:$F$634,6,FALSE),""))</f>
      </c>
      <c r="J13350" s="90">
        <f>IF(OR($E13350="",$H13350=""),"",$H13350*$I13350)</f>
      </c>
      <c r="K13350" s="87" t="str">
        <v/>
      </c>
    </row>
    <row r="13351">
      <c r="A13351" s="74" t="str">
        <v/>
      </c>
      <c r="B13351" s="74" t="str">
        <v/>
      </c>
      <c r="C13351" s="75">
        <f>IF($E13351="","",IFERROR(VLOOKUP(TRIM(E13351&amp;""),'Référentiel Articles'!$A$2:$F$634,2,FALSE),""))</f>
      </c>
      <c r="D13351" s="75">
        <f>IF($E13351="","",IFERROR(VLOOKUP(TRIM(E13351&amp;""),'Référentiel Articles'!$A$2:$F$634,3,FALSE),""))</f>
      </c>
      <c r="E13351" s="74" t="str">
        <v/>
      </c>
      <c r="F13351" s="75">
        <f>IF($E13351="","",IFERROR(VLOOKUP(TRIM(E13351&amp;""),'Référentiel Articles'!$A$2:$F$634,4,FALSE),""))</f>
      </c>
      <c r="G13351" s="76">
        <f>IF($E13351="","",IFERROR(VLOOKUP(TRIM(E13351&amp;""),'Référentiel Articles'!$A$2:$F$634,5,FALSE),""))</f>
      </c>
      <c r="H13351" s="77" t="str">
        <v/>
      </c>
      <c r="I13351" s="76">
        <f>IF($E13351="","",IFERROR(VLOOKUP(TRIM(E13351&amp;""),'Référentiel Articles'!$A$2:$F$634,6,FALSE),""))</f>
      </c>
      <c r="J13351" s="78">
        <f>IF(OR($E13351="",$H13351=""),"",$H13351*$I13351)</f>
      </c>
      <c r="K13351" s="79" t="str">
        <v/>
      </c>
    </row>
    <row r="13352">
      <c r="A13352" s="81" t="str">
        <v/>
      </c>
      <c r="B13352" s="81" t="str">
        <v/>
      </c>
      <c r="C13352" s="83">
        <f>IF($E13352="","",IFERROR(VLOOKUP(TRIM(E13352&amp;""),'Référentiel Articles'!$A$2:$F$634,2,FALSE),""))</f>
      </c>
      <c r="D13352" s="83">
        <f>IF($E13352="","",IFERROR(VLOOKUP(TRIM(E13352&amp;""),'Référentiel Articles'!$A$2:$F$634,3,FALSE),""))</f>
      </c>
      <c r="E13352" s="81" t="str">
        <v/>
      </c>
      <c r="F13352" s="83">
        <f>IF($E13352="","",IFERROR(VLOOKUP(TRIM(E13352&amp;""),'Référentiel Articles'!$A$2:$F$634,4,FALSE),""))</f>
      </c>
      <c r="G13352" s="84">
        <f>IF($E13352="","",IFERROR(VLOOKUP(TRIM(E13352&amp;""),'Référentiel Articles'!$A$2:$F$634,5,FALSE),""))</f>
      </c>
      <c r="H13352" s="85" t="str">
        <v/>
      </c>
      <c r="I13352" s="84">
        <f>IF($E13352="","",IFERROR(VLOOKUP(TRIM(E13352&amp;""),'Référentiel Articles'!$A$2:$F$634,6,FALSE),""))</f>
      </c>
      <c r="J13352" s="90">
        <f>IF(OR($E13352="",$H13352=""),"",$H13352*$I13352)</f>
      </c>
      <c r="K13352" s="87" t="str">
        <v/>
      </c>
    </row>
    <row r="13353">
      <c r="A13353" s="74" t="str">
        <v/>
      </c>
      <c r="B13353" s="74" t="str">
        <v/>
      </c>
      <c r="C13353" s="75">
        <f>IF($E13353="","",IFERROR(VLOOKUP(TRIM(E13353&amp;""),'Référentiel Articles'!$A$2:$F$634,2,FALSE),""))</f>
      </c>
      <c r="D13353" s="75">
        <f>IF($E13353="","",IFERROR(VLOOKUP(TRIM(E13353&amp;""),'Référentiel Articles'!$A$2:$F$634,3,FALSE),""))</f>
      </c>
      <c r="E13353" s="74" t="str">
        <v/>
      </c>
      <c r="F13353" s="75">
        <f>IF($E13353="","",IFERROR(VLOOKUP(TRIM(E13353&amp;""),'Référentiel Articles'!$A$2:$F$634,4,FALSE),""))</f>
      </c>
      <c r="G13353" s="76">
        <f>IF($E13353="","",IFERROR(VLOOKUP(TRIM(E13353&amp;""),'Référentiel Articles'!$A$2:$F$634,5,FALSE),""))</f>
      </c>
      <c r="H13353" s="77" t="str">
        <v/>
      </c>
      <c r="I13353" s="76">
        <f>IF($E13353="","",IFERROR(VLOOKUP(TRIM(E13353&amp;""),'Référentiel Articles'!$A$2:$F$634,6,FALSE),""))</f>
      </c>
      <c r="J13353" s="78">
        <f>IF(OR($E13353="",$H13353=""),"",$H13353*$I13353)</f>
      </c>
      <c r="K13353" s="79" t="str">
        <v/>
      </c>
    </row>
    <row r="13354">
      <c r="A13354" s="81" t="str">
        <v/>
      </c>
      <c r="B13354" s="81" t="str">
        <v/>
      </c>
      <c r="C13354" s="83">
        <f>IF($E13354="","",IFERROR(VLOOKUP(TRIM(E13354&amp;""),'Référentiel Articles'!$A$2:$F$634,2,FALSE),""))</f>
      </c>
      <c r="D13354" s="83">
        <f>IF($E13354="","",IFERROR(VLOOKUP(TRIM(E13354&amp;""),'Référentiel Articles'!$A$2:$F$634,3,FALSE),""))</f>
      </c>
      <c r="E13354" s="81" t="str">
        <v/>
      </c>
      <c r="F13354" s="83">
        <f>IF($E13354="","",IFERROR(VLOOKUP(TRIM(E13354&amp;""),'Référentiel Articles'!$A$2:$F$634,4,FALSE),""))</f>
      </c>
      <c r="G13354" s="84">
        <f>IF($E13354="","",IFERROR(VLOOKUP(TRIM(E13354&amp;""),'Référentiel Articles'!$A$2:$F$634,5,FALSE),""))</f>
      </c>
      <c r="H13354" s="85" t="str">
        <v/>
      </c>
      <c r="I13354" s="84">
        <f>IF($E13354="","",IFERROR(VLOOKUP(TRIM(E13354&amp;""),'Référentiel Articles'!$A$2:$F$634,6,FALSE),""))</f>
      </c>
      <c r="J13354" s="90">
        <f>IF(OR($E13354="",$H13354=""),"",$H13354*$I13354)</f>
      </c>
      <c r="K13354" s="87" t="str">
        <v/>
      </c>
    </row>
    <row r="13355">
      <c r="A13355" s="74" t="str">
        <v/>
      </c>
      <c r="B13355" s="74" t="str">
        <v/>
      </c>
      <c r="C13355" s="75">
        <f>IF($E13355="","",IFERROR(VLOOKUP(TRIM(E13355&amp;""),'Référentiel Articles'!$A$2:$F$634,2,FALSE),""))</f>
      </c>
      <c r="D13355" s="75">
        <f>IF($E13355="","",IFERROR(VLOOKUP(TRIM(E13355&amp;""),'Référentiel Articles'!$A$2:$F$634,3,FALSE),""))</f>
      </c>
      <c r="E13355" s="74" t="str">
        <v/>
      </c>
      <c r="F13355" s="75">
        <f>IF($E13355="","",IFERROR(VLOOKUP(TRIM(E13355&amp;""),'Référentiel Articles'!$A$2:$F$634,4,FALSE),""))</f>
      </c>
      <c r="G13355" s="76">
        <f>IF($E13355="","",IFERROR(VLOOKUP(TRIM(E13355&amp;""),'Référentiel Articles'!$A$2:$F$634,5,FALSE),""))</f>
      </c>
      <c r="H13355" s="77" t="str">
        <v/>
      </c>
      <c r="I13355" s="76">
        <f>IF($E13355="","",IFERROR(VLOOKUP(TRIM(E13355&amp;""),'Référentiel Articles'!$A$2:$F$634,6,FALSE),""))</f>
      </c>
      <c r="J13355" s="78">
        <f>IF(OR($E13355="",$H13355=""),"",$H13355*$I13355)</f>
      </c>
      <c r="K13355" s="79" t="str">
        <v/>
      </c>
    </row>
    <row r="13356">
      <c r="A13356" s="81" t="str">
        <v/>
      </c>
      <c r="B13356" s="81" t="str">
        <v/>
      </c>
      <c r="C13356" s="83">
        <f>IF($E13356="","",IFERROR(VLOOKUP(TRIM(E13356&amp;""),'Référentiel Articles'!$A$2:$F$634,2,FALSE),""))</f>
      </c>
      <c r="D13356" s="83">
        <f>IF($E13356="","",IFERROR(VLOOKUP(TRIM(E13356&amp;""),'Référentiel Articles'!$A$2:$F$634,3,FALSE),""))</f>
      </c>
      <c r="E13356" s="81" t="str">
        <v/>
      </c>
      <c r="F13356" s="83">
        <f>IF($E13356="","",IFERROR(VLOOKUP(TRIM(E13356&amp;""),'Référentiel Articles'!$A$2:$F$634,4,FALSE),""))</f>
      </c>
      <c r="G13356" s="84">
        <f>IF($E13356="","",IFERROR(VLOOKUP(TRIM(E13356&amp;""),'Référentiel Articles'!$A$2:$F$634,5,FALSE),""))</f>
      </c>
      <c r="H13356" s="85" t="str">
        <v/>
      </c>
      <c r="I13356" s="84">
        <f>IF($E13356="","",IFERROR(VLOOKUP(TRIM(E13356&amp;""),'Référentiel Articles'!$A$2:$F$634,6,FALSE),""))</f>
      </c>
      <c r="J13356" s="90">
        <f>IF(OR($E13356="",$H13356=""),"",$H13356*$I13356)</f>
      </c>
      <c r="K13356" s="87" t="str">
        <v/>
      </c>
    </row>
    <row r="13357">
      <c r="A13357" s="74" t="str">
        <v/>
      </c>
      <c r="B13357" s="74" t="str">
        <v/>
      </c>
      <c r="C13357" s="75">
        <f>IF($E13357="","",IFERROR(VLOOKUP(TRIM(E13357&amp;""),'Référentiel Articles'!$A$2:$F$634,2,FALSE),""))</f>
      </c>
      <c r="D13357" s="75">
        <f>IF($E13357="","",IFERROR(VLOOKUP(TRIM(E13357&amp;""),'Référentiel Articles'!$A$2:$F$634,3,FALSE),""))</f>
      </c>
      <c r="E13357" s="74" t="str">
        <v/>
      </c>
      <c r="F13357" s="75">
        <f>IF($E13357="","",IFERROR(VLOOKUP(TRIM(E13357&amp;""),'Référentiel Articles'!$A$2:$F$634,4,FALSE),""))</f>
      </c>
      <c r="G13357" s="76">
        <f>IF($E13357="","",IFERROR(VLOOKUP(TRIM(E13357&amp;""),'Référentiel Articles'!$A$2:$F$634,5,FALSE),""))</f>
      </c>
      <c r="H13357" s="77" t="str">
        <v/>
      </c>
      <c r="I13357" s="76">
        <f>IF($E13357="","",IFERROR(VLOOKUP(TRIM(E13357&amp;""),'Référentiel Articles'!$A$2:$F$634,6,FALSE),""))</f>
      </c>
      <c r="J13357" s="78">
        <f>IF(OR($E13357="",$H13357=""),"",$H13357*$I13357)</f>
      </c>
      <c r="K13357" s="79" t="str">
        <v/>
      </c>
    </row>
    <row r="13358">
      <c r="A13358" s="81" t="str">
        <v/>
      </c>
      <c r="B13358" s="81" t="str">
        <v/>
      </c>
      <c r="C13358" s="83">
        <f>IF($E13358="","",IFERROR(VLOOKUP(TRIM(E13358&amp;""),'Référentiel Articles'!$A$2:$F$634,2,FALSE),""))</f>
      </c>
      <c r="D13358" s="83">
        <f>IF($E13358="","",IFERROR(VLOOKUP(TRIM(E13358&amp;""),'Référentiel Articles'!$A$2:$F$634,3,FALSE),""))</f>
      </c>
      <c r="E13358" s="81" t="str">
        <v/>
      </c>
      <c r="F13358" s="83">
        <f>IF($E13358="","",IFERROR(VLOOKUP(TRIM(E13358&amp;""),'Référentiel Articles'!$A$2:$F$634,4,FALSE),""))</f>
      </c>
      <c r="G13358" s="84">
        <f>IF($E13358="","",IFERROR(VLOOKUP(TRIM(E13358&amp;""),'Référentiel Articles'!$A$2:$F$634,5,FALSE),""))</f>
      </c>
      <c r="H13358" s="85" t="str">
        <v/>
      </c>
      <c r="I13358" s="84">
        <f>IF($E13358="","",IFERROR(VLOOKUP(TRIM(E13358&amp;""),'Référentiel Articles'!$A$2:$F$634,6,FALSE),""))</f>
      </c>
      <c r="J13358" s="90">
        <f>IF(OR($E13358="",$H13358=""),"",$H13358*$I13358)</f>
      </c>
      <c r="K13358" s="87" t="str">
        <v/>
      </c>
    </row>
    <row r="13359">
      <c r="A13359" s="74" t="str">
        <v/>
      </c>
      <c r="B13359" s="74" t="str">
        <v/>
      </c>
      <c r="C13359" s="75">
        <f>IF($E13359="","",IFERROR(VLOOKUP(TRIM(E13359&amp;""),'Référentiel Articles'!$A$2:$F$634,2,FALSE),""))</f>
      </c>
      <c r="D13359" s="75">
        <f>IF($E13359="","",IFERROR(VLOOKUP(TRIM(E13359&amp;""),'Référentiel Articles'!$A$2:$F$634,3,FALSE),""))</f>
      </c>
      <c r="E13359" s="74" t="str">
        <v/>
      </c>
      <c r="F13359" s="75">
        <f>IF($E13359="","",IFERROR(VLOOKUP(TRIM(E13359&amp;""),'Référentiel Articles'!$A$2:$F$634,4,FALSE),""))</f>
      </c>
      <c r="G13359" s="76">
        <f>IF($E13359="","",IFERROR(VLOOKUP(TRIM(E13359&amp;""),'Référentiel Articles'!$A$2:$F$634,5,FALSE),""))</f>
      </c>
      <c r="H13359" s="77" t="str">
        <v/>
      </c>
      <c r="I13359" s="76">
        <f>IF($E13359="","",IFERROR(VLOOKUP(TRIM(E13359&amp;""),'Référentiel Articles'!$A$2:$F$634,6,FALSE),""))</f>
      </c>
      <c r="J13359" s="78">
        <f>IF(OR($E13359="",$H13359=""),"",$H13359*$I13359)</f>
      </c>
      <c r="K13359" s="79" t="str">
        <v/>
      </c>
    </row>
    <row r="13360">
      <c r="A13360" s="81" t="str">
        <v/>
      </c>
      <c r="B13360" s="81" t="str">
        <v/>
      </c>
      <c r="C13360" s="83">
        <f>IF($E13360="","",IFERROR(VLOOKUP(TRIM(E13360&amp;""),'Référentiel Articles'!$A$2:$F$634,2,FALSE),""))</f>
      </c>
      <c r="D13360" s="83">
        <f>IF($E13360="","",IFERROR(VLOOKUP(TRIM(E13360&amp;""),'Référentiel Articles'!$A$2:$F$634,3,FALSE),""))</f>
      </c>
      <c r="E13360" s="81" t="str">
        <v/>
      </c>
      <c r="F13360" s="83">
        <f>IF($E13360="","",IFERROR(VLOOKUP(TRIM(E13360&amp;""),'Référentiel Articles'!$A$2:$F$634,4,FALSE),""))</f>
      </c>
      <c r="G13360" s="84">
        <f>IF($E13360="","",IFERROR(VLOOKUP(TRIM(E13360&amp;""),'Référentiel Articles'!$A$2:$F$634,5,FALSE),""))</f>
      </c>
      <c r="H13360" s="85" t="str">
        <v/>
      </c>
      <c r="I13360" s="84">
        <f>IF($E13360="","",IFERROR(VLOOKUP(TRIM(E13360&amp;""),'Référentiel Articles'!$A$2:$F$634,6,FALSE),""))</f>
      </c>
      <c r="J13360" s="90">
        <f>IF(OR($E13360="",$H13360=""),"",$H13360*$I13360)</f>
      </c>
      <c r="K13360" s="87" t="str">
        <v/>
      </c>
    </row>
    <row r="13361">
      <c r="A13361" s="74" t="str">
        <v/>
      </c>
      <c r="B13361" s="74" t="str">
        <v/>
      </c>
      <c r="C13361" s="75">
        <f>IF($E13361="","",IFERROR(VLOOKUP(TRIM(E13361&amp;""),'Référentiel Articles'!$A$2:$F$634,2,FALSE),""))</f>
      </c>
      <c r="D13361" s="75">
        <f>IF($E13361="","",IFERROR(VLOOKUP(TRIM(E13361&amp;""),'Référentiel Articles'!$A$2:$F$634,3,FALSE),""))</f>
      </c>
      <c r="E13361" s="74" t="str">
        <v/>
      </c>
      <c r="F13361" s="75">
        <f>IF($E13361="","",IFERROR(VLOOKUP(TRIM(E13361&amp;""),'Référentiel Articles'!$A$2:$F$634,4,FALSE),""))</f>
      </c>
      <c r="G13361" s="76">
        <f>IF($E13361="","",IFERROR(VLOOKUP(TRIM(E13361&amp;""),'Référentiel Articles'!$A$2:$F$634,5,FALSE),""))</f>
      </c>
      <c r="H13361" s="77" t="str">
        <v/>
      </c>
      <c r="I13361" s="76">
        <f>IF($E13361="","",IFERROR(VLOOKUP(TRIM(E13361&amp;""),'Référentiel Articles'!$A$2:$F$634,6,FALSE),""))</f>
      </c>
      <c r="J13361" s="78">
        <f>IF(OR($E13361="",$H13361=""),"",$H13361*$I13361)</f>
      </c>
      <c r="K13361" s="79" t="str">
        <v/>
      </c>
    </row>
    <row r="13362">
      <c r="A13362" s="81" t="str">
        <v/>
      </c>
      <c r="B13362" s="81" t="str">
        <v/>
      </c>
      <c r="C13362" s="83">
        <f>IF($E13362="","",IFERROR(VLOOKUP(TRIM(E13362&amp;""),'Référentiel Articles'!$A$2:$F$634,2,FALSE),""))</f>
      </c>
      <c r="D13362" s="83">
        <f>IF($E13362="","",IFERROR(VLOOKUP(TRIM(E13362&amp;""),'Référentiel Articles'!$A$2:$F$634,3,FALSE),""))</f>
      </c>
      <c r="E13362" s="81" t="str">
        <v/>
      </c>
      <c r="F13362" s="83">
        <f>IF($E13362="","",IFERROR(VLOOKUP(TRIM(E13362&amp;""),'Référentiel Articles'!$A$2:$F$634,4,FALSE),""))</f>
      </c>
      <c r="G13362" s="84">
        <f>IF($E13362="","",IFERROR(VLOOKUP(TRIM(E13362&amp;""),'Référentiel Articles'!$A$2:$F$634,5,FALSE),""))</f>
      </c>
      <c r="H13362" s="85" t="str">
        <v/>
      </c>
      <c r="I13362" s="84">
        <f>IF($E13362="","",IFERROR(VLOOKUP(TRIM(E13362&amp;""),'Référentiel Articles'!$A$2:$F$634,6,FALSE),""))</f>
      </c>
      <c r="J13362" s="90">
        <f>IF(OR($E13362="",$H13362=""),"",$H13362*$I13362)</f>
      </c>
      <c r="K13362" s="87" t="str">
        <v/>
      </c>
    </row>
    <row r="13363">
      <c r="A13363" s="74" t="str">
        <v/>
      </c>
      <c r="B13363" s="74" t="str">
        <v/>
      </c>
      <c r="C13363" s="75">
        <f>IF($E13363="","",IFERROR(VLOOKUP(TRIM(E13363&amp;""),'Référentiel Articles'!$A$2:$F$634,2,FALSE),""))</f>
      </c>
      <c r="D13363" s="75">
        <f>IF($E13363="","",IFERROR(VLOOKUP(TRIM(E13363&amp;""),'Référentiel Articles'!$A$2:$F$634,3,FALSE),""))</f>
      </c>
      <c r="E13363" s="74" t="str">
        <v/>
      </c>
      <c r="F13363" s="75">
        <f>IF($E13363="","",IFERROR(VLOOKUP(TRIM(E13363&amp;""),'Référentiel Articles'!$A$2:$F$634,4,FALSE),""))</f>
      </c>
      <c r="G13363" s="76">
        <f>IF($E13363="","",IFERROR(VLOOKUP(TRIM(E13363&amp;""),'Référentiel Articles'!$A$2:$F$634,5,FALSE),""))</f>
      </c>
      <c r="H13363" s="77" t="str">
        <v/>
      </c>
      <c r="I13363" s="76">
        <f>IF($E13363="","",IFERROR(VLOOKUP(TRIM(E13363&amp;""),'Référentiel Articles'!$A$2:$F$634,6,FALSE),""))</f>
      </c>
      <c r="J13363" s="78">
        <f>IF(OR($E13363="",$H13363=""),"",$H13363*$I13363)</f>
      </c>
      <c r="K13363" s="79" t="str">
        <v/>
      </c>
    </row>
    <row r="13364">
      <c r="A13364" s="81" t="str">
        <v/>
      </c>
      <c r="B13364" s="81" t="str">
        <v/>
      </c>
      <c r="C13364" s="83">
        <f>IF($E13364="","",IFERROR(VLOOKUP(TRIM(E13364&amp;""),'Référentiel Articles'!$A$2:$F$634,2,FALSE),""))</f>
      </c>
      <c r="D13364" s="83">
        <f>IF($E13364="","",IFERROR(VLOOKUP(TRIM(E13364&amp;""),'Référentiel Articles'!$A$2:$F$634,3,FALSE),""))</f>
      </c>
      <c r="E13364" s="81" t="str">
        <v/>
      </c>
      <c r="F13364" s="83">
        <f>IF($E13364="","",IFERROR(VLOOKUP(TRIM(E13364&amp;""),'Référentiel Articles'!$A$2:$F$634,4,FALSE),""))</f>
      </c>
      <c r="G13364" s="84">
        <f>IF($E13364="","",IFERROR(VLOOKUP(TRIM(E13364&amp;""),'Référentiel Articles'!$A$2:$F$634,5,FALSE),""))</f>
      </c>
      <c r="H13364" s="85" t="str">
        <v/>
      </c>
      <c r="I13364" s="84">
        <f>IF($E13364="","",IFERROR(VLOOKUP(TRIM(E13364&amp;""),'Référentiel Articles'!$A$2:$F$634,6,FALSE),""))</f>
      </c>
      <c r="J13364" s="90">
        <f>IF(OR($E13364="",$H13364=""),"",$H13364*$I13364)</f>
      </c>
      <c r="K13364" s="87" t="str">
        <v/>
      </c>
    </row>
    <row r="13365">
      <c r="A13365" s="74" t="str">
        <v/>
      </c>
      <c r="B13365" s="74" t="str">
        <v/>
      </c>
      <c r="C13365" s="75">
        <f>IF($E13365="","",IFERROR(VLOOKUP(TRIM(E13365&amp;""),'Référentiel Articles'!$A$2:$F$634,2,FALSE),""))</f>
      </c>
      <c r="D13365" s="75">
        <f>IF($E13365="","",IFERROR(VLOOKUP(TRIM(E13365&amp;""),'Référentiel Articles'!$A$2:$F$634,3,FALSE),""))</f>
      </c>
      <c r="E13365" s="74" t="str">
        <v/>
      </c>
      <c r="F13365" s="75">
        <f>IF($E13365="","",IFERROR(VLOOKUP(TRIM(E13365&amp;""),'Référentiel Articles'!$A$2:$F$634,4,FALSE),""))</f>
      </c>
      <c r="G13365" s="76">
        <f>IF($E13365="","",IFERROR(VLOOKUP(TRIM(E13365&amp;""),'Référentiel Articles'!$A$2:$F$634,5,FALSE),""))</f>
      </c>
      <c r="H13365" s="77" t="str">
        <v/>
      </c>
      <c r="I13365" s="76">
        <f>IF($E13365="","",IFERROR(VLOOKUP(TRIM(E13365&amp;""),'Référentiel Articles'!$A$2:$F$634,6,FALSE),""))</f>
      </c>
      <c r="J13365" s="78">
        <f>IF(OR($E13365="",$H13365=""),"",$H13365*$I13365)</f>
      </c>
      <c r="K13365" s="79" t="str">
        <v/>
      </c>
    </row>
    <row r="13366">
      <c r="A13366" s="81" t="str">
        <v/>
      </c>
      <c r="B13366" s="81" t="str">
        <v/>
      </c>
      <c r="C13366" s="83">
        <f>IF($E13366="","",IFERROR(VLOOKUP(TRIM(E13366&amp;""),'Référentiel Articles'!$A$2:$F$634,2,FALSE),""))</f>
      </c>
      <c r="D13366" s="83">
        <f>IF($E13366="","",IFERROR(VLOOKUP(TRIM(E13366&amp;""),'Référentiel Articles'!$A$2:$F$634,3,FALSE),""))</f>
      </c>
      <c r="E13366" s="81" t="str">
        <v/>
      </c>
      <c r="F13366" s="83">
        <f>IF($E13366="","",IFERROR(VLOOKUP(TRIM(E13366&amp;""),'Référentiel Articles'!$A$2:$F$634,4,FALSE),""))</f>
      </c>
      <c r="G13366" s="84">
        <f>IF($E13366="","",IFERROR(VLOOKUP(TRIM(E13366&amp;""),'Référentiel Articles'!$A$2:$F$634,5,FALSE),""))</f>
      </c>
      <c r="H13366" s="85" t="str">
        <v/>
      </c>
      <c r="I13366" s="84">
        <f>IF($E13366="","",IFERROR(VLOOKUP(TRIM(E13366&amp;""),'Référentiel Articles'!$A$2:$F$634,6,FALSE),""))</f>
      </c>
      <c r="J13366" s="90">
        <f>IF(OR($E13366="",$H13366=""),"",$H13366*$I13366)</f>
      </c>
      <c r="K13366" s="87" t="str">
        <v/>
      </c>
    </row>
    <row r="13367">
      <c r="A13367" s="74" t="str">
        <v/>
      </c>
      <c r="B13367" s="74" t="str">
        <v/>
      </c>
      <c r="C13367" s="75">
        <f>IF($E13367="","",IFERROR(VLOOKUP(TRIM(E13367&amp;""),'Référentiel Articles'!$A$2:$F$634,2,FALSE),""))</f>
      </c>
      <c r="D13367" s="75">
        <f>IF($E13367="","",IFERROR(VLOOKUP(TRIM(E13367&amp;""),'Référentiel Articles'!$A$2:$F$634,3,FALSE),""))</f>
      </c>
      <c r="E13367" s="74" t="str">
        <v/>
      </c>
      <c r="F13367" s="75">
        <f>IF($E13367="","",IFERROR(VLOOKUP(TRIM(E13367&amp;""),'Référentiel Articles'!$A$2:$F$634,4,FALSE),""))</f>
      </c>
      <c r="G13367" s="76">
        <f>IF($E13367="","",IFERROR(VLOOKUP(TRIM(E13367&amp;""),'Référentiel Articles'!$A$2:$F$634,5,FALSE),""))</f>
      </c>
      <c r="H13367" s="77" t="str">
        <v/>
      </c>
      <c r="I13367" s="76">
        <f>IF($E13367="","",IFERROR(VLOOKUP(TRIM(E13367&amp;""),'Référentiel Articles'!$A$2:$F$634,6,FALSE),""))</f>
      </c>
      <c r="J13367" s="78">
        <f>IF(OR($E13367="",$H13367=""),"",$H13367*$I13367)</f>
      </c>
      <c r="K13367" s="79" t="str">
        <v/>
      </c>
    </row>
    <row r="13368">
      <c r="A13368" s="81" t="str">
        <v/>
      </c>
      <c r="B13368" s="81" t="str">
        <v/>
      </c>
      <c r="C13368" s="83">
        <f>IF($E13368="","",IFERROR(VLOOKUP(TRIM(E13368&amp;""),'Référentiel Articles'!$A$2:$F$634,2,FALSE),""))</f>
      </c>
      <c r="D13368" s="83">
        <f>IF($E13368="","",IFERROR(VLOOKUP(TRIM(E13368&amp;""),'Référentiel Articles'!$A$2:$F$634,3,FALSE),""))</f>
      </c>
      <c r="E13368" s="81" t="str">
        <v/>
      </c>
      <c r="F13368" s="83">
        <f>IF($E13368="","",IFERROR(VLOOKUP(TRIM(E13368&amp;""),'Référentiel Articles'!$A$2:$F$634,4,FALSE),""))</f>
      </c>
      <c r="G13368" s="84">
        <f>IF($E13368="","",IFERROR(VLOOKUP(TRIM(E13368&amp;""),'Référentiel Articles'!$A$2:$F$634,5,FALSE),""))</f>
      </c>
      <c r="H13368" s="85" t="str">
        <v/>
      </c>
      <c r="I13368" s="84">
        <f>IF($E13368="","",IFERROR(VLOOKUP(TRIM(E13368&amp;""),'Référentiel Articles'!$A$2:$F$634,6,FALSE),""))</f>
      </c>
      <c r="J13368" s="90">
        <f>IF(OR($E13368="",$H13368=""),"",$H13368*$I13368)</f>
      </c>
      <c r="K13368" s="87" t="str">
        <v/>
      </c>
    </row>
    <row r="13369">
      <c r="A13369" s="74" t="str">
        <v/>
      </c>
      <c r="B13369" s="74" t="str">
        <v/>
      </c>
      <c r="C13369" s="75">
        <f>IF($E13369="","",IFERROR(VLOOKUP(TRIM(E13369&amp;""),'Référentiel Articles'!$A$2:$F$634,2,FALSE),""))</f>
      </c>
      <c r="D13369" s="75">
        <f>IF($E13369="","",IFERROR(VLOOKUP(TRIM(E13369&amp;""),'Référentiel Articles'!$A$2:$F$634,3,FALSE),""))</f>
      </c>
      <c r="E13369" s="74" t="str">
        <v/>
      </c>
      <c r="F13369" s="75">
        <f>IF($E13369="","",IFERROR(VLOOKUP(TRIM(E13369&amp;""),'Référentiel Articles'!$A$2:$F$634,4,FALSE),""))</f>
      </c>
      <c r="G13369" s="76">
        <f>IF($E13369="","",IFERROR(VLOOKUP(TRIM(E13369&amp;""),'Référentiel Articles'!$A$2:$F$634,5,FALSE),""))</f>
      </c>
      <c r="H13369" s="77" t="str">
        <v/>
      </c>
      <c r="I13369" s="76">
        <f>IF($E13369="","",IFERROR(VLOOKUP(TRIM(E13369&amp;""),'Référentiel Articles'!$A$2:$F$634,6,FALSE),""))</f>
      </c>
      <c r="J13369" s="78">
        <f>IF(OR($E13369="",$H13369=""),"",$H13369*$I13369)</f>
      </c>
      <c r="K13369" s="79" t="str">
        <v/>
      </c>
    </row>
    <row r="13370">
      <c r="A13370" s="81" t="str">
        <v/>
      </c>
      <c r="B13370" s="81" t="str">
        <v/>
      </c>
      <c r="C13370" s="83">
        <f>IF($E13370="","",IFERROR(VLOOKUP(TRIM(E13370&amp;""),'Référentiel Articles'!$A$2:$F$634,2,FALSE),""))</f>
      </c>
      <c r="D13370" s="83">
        <f>IF($E13370="","",IFERROR(VLOOKUP(TRIM(E13370&amp;""),'Référentiel Articles'!$A$2:$F$634,3,FALSE),""))</f>
      </c>
      <c r="E13370" s="81" t="str">
        <v/>
      </c>
      <c r="F13370" s="83">
        <f>IF($E13370="","",IFERROR(VLOOKUP(TRIM(E13370&amp;""),'Référentiel Articles'!$A$2:$F$634,4,FALSE),""))</f>
      </c>
      <c r="G13370" s="84">
        <f>IF($E13370="","",IFERROR(VLOOKUP(TRIM(E13370&amp;""),'Référentiel Articles'!$A$2:$F$634,5,FALSE),""))</f>
      </c>
      <c r="H13370" s="85" t="str">
        <v/>
      </c>
      <c r="I13370" s="84">
        <f>IF($E13370="","",IFERROR(VLOOKUP(TRIM(E13370&amp;""),'Référentiel Articles'!$A$2:$F$634,6,FALSE),""))</f>
      </c>
      <c r="J13370" s="90">
        <f>IF(OR($E13370="",$H13370=""),"",$H13370*$I13370)</f>
      </c>
      <c r="K13370" s="87" t="str">
        <v/>
      </c>
    </row>
    <row r="13371">
      <c r="A13371" s="74" t="str">
        <v/>
      </c>
      <c r="B13371" s="74" t="str">
        <v/>
      </c>
      <c r="C13371" s="75">
        <f>IF($E13371="","",IFERROR(VLOOKUP(TRIM(E13371&amp;""),'Référentiel Articles'!$A$2:$F$634,2,FALSE),""))</f>
      </c>
      <c r="D13371" s="75">
        <f>IF($E13371="","",IFERROR(VLOOKUP(TRIM(E13371&amp;""),'Référentiel Articles'!$A$2:$F$634,3,FALSE),""))</f>
      </c>
      <c r="E13371" s="74" t="str">
        <v/>
      </c>
      <c r="F13371" s="75">
        <f>IF($E13371="","",IFERROR(VLOOKUP(TRIM(E13371&amp;""),'Référentiel Articles'!$A$2:$F$634,4,FALSE),""))</f>
      </c>
      <c r="G13371" s="76">
        <f>IF($E13371="","",IFERROR(VLOOKUP(TRIM(E13371&amp;""),'Référentiel Articles'!$A$2:$F$634,5,FALSE),""))</f>
      </c>
      <c r="H13371" s="77" t="str">
        <v/>
      </c>
      <c r="I13371" s="76">
        <f>IF($E13371="","",IFERROR(VLOOKUP(TRIM(E13371&amp;""),'Référentiel Articles'!$A$2:$F$634,6,FALSE),""))</f>
      </c>
      <c r="J13371" s="78">
        <f>IF(OR($E13371="",$H13371=""),"",$H13371*$I13371)</f>
      </c>
      <c r="K13371" s="79" t="str">
        <v/>
      </c>
    </row>
    <row r="13372">
      <c r="A13372" s="81" t="str">
        <v/>
      </c>
      <c r="B13372" s="81" t="str">
        <v/>
      </c>
      <c r="C13372" s="83">
        <f>IF($E13372="","",IFERROR(VLOOKUP(TRIM(E13372&amp;""),'Référentiel Articles'!$A$2:$F$634,2,FALSE),""))</f>
      </c>
      <c r="D13372" s="83">
        <f>IF($E13372="","",IFERROR(VLOOKUP(TRIM(E13372&amp;""),'Référentiel Articles'!$A$2:$F$634,3,FALSE),""))</f>
      </c>
      <c r="E13372" s="81" t="str">
        <v/>
      </c>
      <c r="F13372" s="83">
        <f>IF($E13372="","",IFERROR(VLOOKUP(TRIM(E13372&amp;""),'Référentiel Articles'!$A$2:$F$634,4,FALSE),""))</f>
      </c>
      <c r="G13372" s="84">
        <f>IF($E13372="","",IFERROR(VLOOKUP(TRIM(E13372&amp;""),'Référentiel Articles'!$A$2:$F$634,5,FALSE),""))</f>
      </c>
      <c r="H13372" s="85" t="str">
        <v/>
      </c>
      <c r="I13372" s="84">
        <f>IF($E13372="","",IFERROR(VLOOKUP(TRIM(E13372&amp;""),'Référentiel Articles'!$A$2:$F$634,6,FALSE),""))</f>
      </c>
      <c r="J13372" s="90">
        <f>IF(OR($E13372="",$H13372=""),"",$H13372*$I13372)</f>
      </c>
      <c r="K13372" s="87" t="str">
        <v/>
      </c>
    </row>
    <row r="13373">
      <c r="A13373" s="74" t="str">
        <v/>
      </c>
      <c r="B13373" s="74" t="str">
        <v/>
      </c>
      <c r="C13373" s="75">
        <f>IF($E13373="","",IFERROR(VLOOKUP(TRIM(E13373&amp;""),'Référentiel Articles'!$A$2:$F$634,2,FALSE),""))</f>
      </c>
      <c r="D13373" s="75">
        <f>IF($E13373="","",IFERROR(VLOOKUP(TRIM(E13373&amp;""),'Référentiel Articles'!$A$2:$F$634,3,FALSE),""))</f>
      </c>
      <c r="E13373" s="74" t="str">
        <v/>
      </c>
      <c r="F13373" s="75">
        <f>IF($E13373="","",IFERROR(VLOOKUP(TRIM(E13373&amp;""),'Référentiel Articles'!$A$2:$F$634,4,FALSE),""))</f>
      </c>
      <c r="G13373" s="76">
        <f>IF($E13373="","",IFERROR(VLOOKUP(TRIM(E13373&amp;""),'Référentiel Articles'!$A$2:$F$634,5,FALSE),""))</f>
      </c>
      <c r="H13373" s="77" t="str">
        <v/>
      </c>
      <c r="I13373" s="76">
        <f>IF($E13373="","",IFERROR(VLOOKUP(TRIM(E13373&amp;""),'Référentiel Articles'!$A$2:$F$634,6,FALSE),""))</f>
      </c>
      <c r="J13373" s="78">
        <f>IF(OR($E13373="",$H13373=""),"",$H13373*$I13373)</f>
      </c>
      <c r="K13373" s="79" t="str">
        <v/>
      </c>
    </row>
    <row r="13374">
      <c r="A13374" s="81" t="str">
        <v/>
      </c>
      <c r="B13374" s="81" t="str">
        <v/>
      </c>
      <c r="C13374" s="83">
        <f>IF($E13374="","",IFERROR(VLOOKUP(TRIM(E13374&amp;""),'Référentiel Articles'!$A$2:$F$634,2,FALSE),""))</f>
      </c>
      <c r="D13374" s="83">
        <f>IF($E13374="","",IFERROR(VLOOKUP(TRIM(E13374&amp;""),'Référentiel Articles'!$A$2:$F$634,3,FALSE),""))</f>
      </c>
      <c r="E13374" s="81" t="str">
        <v/>
      </c>
      <c r="F13374" s="83">
        <f>IF($E13374="","",IFERROR(VLOOKUP(TRIM(E13374&amp;""),'Référentiel Articles'!$A$2:$F$634,4,FALSE),""))</f>
      </c>
      <c r="G13374" s="84">
        <f>IF($E13374="","",IFERROR(VLOOKUP(TRIM(E13374&amp;""),'Référentiel Articles'!$A$2:$F$634,5,FALSE),""))</f>
      </c>
      <c r="H13374" s="85" t="str">
        <v/>
      </c>
      <c r="I13374" s="84">
        <f>IF($E13374="","",IFERROR(VLOOKUP(TRIM(E13374&amp;""),'Référentiel Articles'!$A$2:$F$634,6,FALSE),""))</f>
      </c>
      <c r="J13374" s="90">
        <f>IF(OR($E13374="",$H13374=""),"",$H13374*$I13374)</f>
      </c>
      <c r="K13374" s="87" t="str">
        <v/>
      </c>
    </row>
    <row r="13375">
      <c r="A13375" s="74" t="str">
        <v/>
      </c>
      <c r="B13375" s="74" t="str">
        <v/>
      </c>
      <c r="C13375" s="75">
        <f>IF($E13375="","",IFERROR(VLOOKUP(TRIM(E13375&amp;""),'Référentiel Articles'!$A$2:$F$634,2,FALSE),""))</f>
      </c>
      <c r="D13375" s="75">
        <f>IF($E13375="","",IFERROR(VLOOKUP(TRIM(E13375&amp;""),'Référentiel Articles'!$A$2:$F$634,3,FALSE),""))</f>
      </c>
      <c r="E13375" s="74" t="str">
        <v/>
      </c>
      <c r="F13375" s="75">
        <f>IF($E13375="","",IFERROR(VLOOKUP(TRIM(E13375&amp;""),'Référentiel Articles'!$A$2:$F$634,4,FALSE),""))</f>
      </c>
      <c r="G13375" s="76">
        <f>IF($E13375="","",IFERROR(VLOOKUP(TRIM(E13375&amp;""),'Référentiel Articles'!$A$2:$F$634,5,FALSE),""))</f>
      </c>
      <c r="H13375" s="77" t="str">
        <v/>
      </c>
      <c r="I13375" s="76">
        <f>IF($E13375="","",IFERROR(VLOOKUP(TRIM(E13375&amp;""),'Référentiel Articles'!$A$2:$F$634,6,FALSE),""))</f>
      </c>
      <c r="J13375" s="78">
        <f>IF(OR($E13375="",$H13375=""),"",$H13375*$I13375)</f>
      </c>
      <c r="K13375" s="79" t="str">
        <v/>
      </c>
    </row>
    <row r="13376">
      <c r="A13376" s="81" t="str">
        <v/>
      </c>
      <c r="B13376" s="81" t="str">
        <v/>
      </c>
      <c r="C13376" s="83">
        <f>IF($E13376="","",IFERROR(VLOOKUP(TRIM(E13376&amp;""),'Référentiel Articles'!$A$2:$F$634,2,FALSE),""))</f>
      </c>
      <c r="D13376" s="83">
        <f>IF($E13376="","",IFERROR(VLOOKUP(TRIM(E13376&amp;""),'Référentiel Articles'!$A$2:$F$634,3,FALSE),""))</f>
      </c>
      <c r="E13376" s="81" t="str">
        <v/>
      </c>
      <c r="F13376" s="83">
        <f>IF($E13376="","",IFERROR(VLOOKUP(TRIM(E13376&amp;""),'Référentiel Articles'!$A$2:$F$634,4,FALSE),""))</f>
      </c>
      <c r="G13376" s="84">
        <f>IF($E13376="","",IFERROR(VLOOKUP(TRIM(E13376&amp;""),'Référentiel Articles'!$A$2:$F$634,5,FALSE),""))</f>
      </c>
      <c r="H13376" s="85" t="str">
        <v/>
      </c>
      <c r="I13376" s="84">
        <f>IF($E13376="","",IFERROR(VLOOKUP(TRIM(E13376&amp;""),'Référentiel Articles'!$A$2:$F$634,6,FALSE),""))</f>
      </c>
      <c r="J13376" s="90">
        <f>IF(OR($E13376="",$H13376=""),"",$H13376*$I13376)</f>
      </c>
      <c r="K13376" s="87" t="str">
        <v/>
      </c>
    </row>
    <row r="13377">
      <c r="A13377" s="74" t="str">
        <v/>
      </c>
      <c r="B13377" s="74" t="str">
        <v/>
      </c>
      <c r="C13377" s="75">
        <f>IF($E13377="","",IFERROR(VLOOKUP(TRIM(E13377&amp;""),'Référentiel Articles'!$A$2:$F$634,2,FALSE),""))</f>
      </c>
      <c r="D13377" s="75">
        <f>IF($E13377="","",IFERROR(VLOOKUP(TRIM(E13377&amp;""),'Référentiel Articles'!$A$2:$F$634,3,FALSE),""))</f>
      </c>
      <c r="E13377" s="74" t="str">
        <v/>
      </c>
      <c r="F13377" s="75">
        <f>IF($E13377="","",IFERROR(VLOOKUP(TRIM(E13377&amp;""),'Référentiel Articles'!$A$2:$F$634,4,FALSE),""))</f>
      </c>
      <c r="G13377" s="76">
        <f>IF($E13377="","",IFERROR(VLOOKUP(TRIM(E13377&amp;""),'Référentiel Articles'!$A$2:$F$634,5,FALSE),""))</f>
      </c>
      <c r="H13377" s="77" t="str">
        <v/>
      </c>
      <c r="I13377" s="76">
        <f>IF($E13377="","",IFERROR(VLOOKUP(TRIM(E13377&amp;""),'Référentiel Articles'!$A$2:$F$634,6,FALSE),""))</f>
      </c>
      <c r="J13377" s="78">
        <f>IF(OR($E13377="",$H13377=""),"",$H13377*$I13377)</f>
      </c>
      <c r="K13377" s="79" t="str">
        <v/>
      </c>
    </row>
    <row r="13378">
      <c r="A13378" s="81" t="str">
        <v/>
      </c>
      <c r="B13378" s="81" t="str">
        <v/>
      </c>
      <c r="C13378" s="83">
        <f>IF($E13378="","",IFERROR(VLOOKUP(TRIM(E13378&amp;""),'Référentiel Articles'!$A$2:$F$634,2,FALSE),""))</f>
      </c>
      <c r="D13378" s="83">
        <f>IF($E13378="","",IFERROR(VLOOKUP(TRIM(E13378&amp;""),'Référentiel Articles'!$A$2:$F$634,3,FALSE),""))</f>
      </c>
      <c r="E13378" s="81" t="str">
        <v/>
      </c>
      <c r="F13378" s="83">
        <f>IF($E13378="","",IFERROR(VLOOKUP(TRIM(E13378&amp;""),'Référentiel Articles'!$A$2:$F$634,4,FALSE),""))</f>
      </c>
      <c r="G13378" s="84">
        <f>IF($E13378="","",IFERROR(VLOOKUP(TRIM(E13378&amp;""),'Référentiel Articles'!$A$2:$F$634,5,FALSE),""))</f>
      </c>
      <c r="H13378" s="85" t="str">
        <v/>
      </c>
      <c r="I13378" s="84">
        <f>IF($E13378="","",IFERROR(VLOOKUP(TRIM(E13378&amp;""),'Référentiel Articles'!$A$2:$F$634,6,FALSE),""))</f>
      </c>
      <c r="J13378" s="90">
        <f>IF(OR($E13378="",$H13378=""),"",$H13378*$I13378)</f>
      </c>
      <c r="K13378" s="87" t="str">
        <v/>
      </c>
    </row>
    <row r="13379">
      <c r="A13379" s="74" t="str">
        <v/>
      </c>
      <c r="B13379" s="74" t="str">
        <v/>
      </c>
      <c r="C13379" s="75">
        <f>IF($E13379="","",IFERROR(VLOOKUP(TRIM(E13379&amp;""),'Référentiel Articles'!$A$2:$F$634,2,FALSE),""))</f>
      </c>
      <c r="D13379" s="75">
        <f>IF($E13379="","",IFERROR(VLOOKUP(TRIM(E13379&amp;""),'Référentiel Articles'!$A$2:$F$634,3,FALSE),""))</f>
      </c>
      <c r="E13379" s="74" t="str">
        <v/>
      </c>
      <c r="F13379" s="75">
        <f>IF($E13379="","",IFERROR(VLOOKUP(TRIM(E13379&amp;""),'Référentiel Articles'!$A$2:$F$634,4,FALSE),""))</f>
      </c>
      <c r="G13379" s="76">
        <f>IF($E13379="","",IFERROR(VLOOKUP(TRIM(E13379&amp;""),'Référentiel Articles'!$A$2:$F$634,5,FALSE),""))</f>
      </c>
      <c r="H13379" s="77" t="str">
        <v/>
      </c>
      <c r="I13379" s="76">
        <f>IF($E13379="","",IFERROR(VLOOKUP(TRIM(E13379&amp;""),'Référentiel Articles'!$A$2:$F$634,6,FALSE),""))</f>
      </c>
      <c r="J13379" s="78">
        <f>IF(OR($E13379="",$H13379=""),"",$H13379*$I13379)</f>
      </c>
      <c r="K13379" s="79" t="str">
        <v/>
      </c>
    </row>
    <row r="13380">
      <c r="A13380" s="81" t="str">
        <v/>
      </c>
      <c r="B13380" s="81" t="str">
        <v/>
      </c>
      <c r="C13380" s="83">
        <f>IF($E13380="","",IFERROR(VLOOKUP(TRIM(E13380&amp;""),'Référentiel Articles'!$A$2:$F$634,2,FALSE),""))</f>
      </c>
      <c r="D13380" s="83">
        <f>IF($E13380="","",IFERROR(VLOOKUP(TRIM(E13380&amp;""),'Référentiel Articles'!$A$2:$F$634,3,FALSE),""))</f>
      </c>
      <c r="E13380" s="81" t="str">
        <v/>
      </c>
      <c r="F13380" s="83">
        <f>IF($E13380="","",IFERROR(VLOOKUP(TRIM(E13380&amp;""),'Référentiel Articles'!$A$2:$F$634,4,FALSE),""))</f>
      </c>
      <c r="G13380" s="84">
        <f>IF($E13380="","",IFERROR(VLOOKUP(TRIM(E13380&amp;""),'Référentiel Articles'!$A$2:$F$634,5,FALSE),""))</f>
      </c>
      <c r="H13380" s="85" t="str">
        <v/>
      </c>
      <c r="I13380" s="84">
        <f>IF($E13380="","",IFERROR(VLOOKUP(TRIM(E13380&amp;""),'Référentiel Articles'!$A$2:$F$634,6,FALSE),""))</f>
      </c>
      <c r="J13380" s="90">
        <f>IF(OR($E13380="",$H13380=""),"",$H13380*$I13380)</f>
      </c>
      <c r="K13380" s="87" t="str">
        <v/>
      </c>
    </row>
    <row r="13381">
      <c r="A13381" s="74" t="str">
        <v/>
      </c>
      <c r="B13381" s="74" t="str">
        <v/>
      </c>
      <c r="C13381" s="75">
        <f>IF($E13381="","",IFERROR(VLOOKUP(TRIM(E13381&amp;""),'Référentiel Articles'!$A$2:$F$634,2,FALSE),""))</f>
      </c>
      <c r="D13381" s="75">
        <f>IF($E13381="","",IFERROR(VLOOKUP(TRIM(E13381&amp;""),'Référentiel Articles'!$A$2:$F$634,3,FALSE),""))</f>
      </c>
      <c r="E13381" s="74" t="str">
        <v/>
      </c>
      <c r="F13381" s="75">
        <f>IF($E13381="","",IFERROR(VLOOKUP(TRIM(E13381&amp;""),'Référentiel Articles'!$A$2:$F$634,4,FALSE),""))</f>
      </c>
      <c r="G13381" s="76">
        <f>IF($E13381="","",IFERROR(VLOOKUP(TRIM(E13381&amp;""),'Référentiel Articles'!$A$2:$F$634,5,FALSE),""))</f>
      </c>
      <c r="H13381" s="77" t="str">
        <v/>
      </c>
      <c r="I13381" s="76">
        <f>IF($E13381="","",IFERROR(VLOOKUP(TRIM(E13381&amp;""),'Référentiel Articles'!$A$2:$F$634,6,FALSE),""))</f>
      </c>
      <c r="J13381" s="78">
        <f>IF(OR($E13381="",$H13381=""),"",$H13381*$I13381)</f>
      </c>
      <c r="K13381" s="79" t="str">
        <v/>
      </c>
    </row>
    <row r="13382">
      <c r="A13382" s="81" t="str">
        <v/>
      </c>
      <c r="B13382" s="81" t="str">
        <v/>
      </c>
      <c r="C13382" s="83">
        <f>IF($E13382="","",IFERROR(VLOOKUP(TRIM(E13382&amp;""),'Référentiel Articles'!$A$2:$F$634,2,FALSE),""))</f>
      </c>
      <c r="D13382" s="83">
        <f>IF($E13382="","",IFERROR(VLOOKUP(TRIM(E13382&amp;""),'Référentiel Articles'!$A$2:$F$634,3,FALSE),""))</f>
      </c>
      <c r="E13382" s="81" t="str">
        <v/>
      </c>
      <c r="F13382" s="83">
        <f>IF($E13382="","",IFERROR(VLOOKUP(TRIM(E13382&amp;""),'Référentiel Articles'!$A$2:$F$634,4,FALSE),""))</f>
      </c>
      <c r="G13382" s="84">
        <f>IF($E13382="","",IFERROR(VLOOKUP(TRIM(E13382&amp;""),'Référentiel Articles'!$A$2:$F$634,5,FALSE),""))</f>
      </c>
      <c r="H13382" s="85" t="str">
        <v/>
      </c>
      <c r="I13382" s="84">
        <f>IF($E13382="","",IFERROR(VLOOKUP(TRIM(E13382&amp;""),'Référentiel Articles'!$A$2:$F$634,6,FALSE),""))</f>
      </c>
      <c r="J13382" s="90">
        <f>IF(OR($E13382="",$H13382=""),"",$H13382*$I13382)</f>
      </c>
      <c r="K13382" s="87" t="str">
        <v/>
      </c>
    </row>
    <row r="13383">
      <c r="A13383" s="74" t="str">
        <v/>
      </c>
      <c r="B13383" s="74" t="str">
        <v/>
      </c>
      <c r="C13383" s="75">
        <f>IF($E13383="","",IFERROR(VLOOKUP(TRIM(E13383&amp;""),'Référentiel Articles'!$A$2:$F$634,2,FALSE),""))</f>
      </c>
      <c r="D13383" s="75">
        <f>IF($E13383="","",IFERROR(VLOOKUP(TRIM(E13383&amp;""),'Référentiel Articles'!$A$2:$F$634,3,FALSE),""))</f>
      </c>
      <c r="E13383" s="74" t="str">
        <v/>
      </c>
      <c r="F13383" s="75">
        <f>IF($E13383="","",IFERROR(VLOOKUP(TRIM(E13383&amp;""),'Référentiel Articles'!$A$2:$F$634,4,FALSE),""))</f>
      </c>
      <c r="G13383" s="76">
        <f>IF($E13383="","",IFERROR(VLOOKUP(TRIM(E13383&amp;""),'Référentiel Articles'!$A$2:$F$634,5,FALSE),""))</f>
      </c>
      <c r="H13383" s="77" t="str">
        <v/>
      </c>
      <c r="I13383" s="76">
        <f>IF($E13383="","",IFERROR(VLOOKUP(TRIM(E13383&amp;""),'Référentiel Articles'!$A$2:$F$634,6,FALSE),""))</f>
      </c>
      <c r="J13383" s="78">
        <f>IF(OR($E13383="",$H13383=""),"",$H13383*$I13383)</f>
      </c>
      <c r="K13383" s="79" t="str">
        <v/>
      </c>
    </row>
    <row r="13384">
      <c r="A13384" s="81" t="str">
        <v/>
      </c>
      <c r="B13384" s="81" t="str">
        <v/>
      </c>
      <c r="C13384" s="83">
        <f>IF($E13384="","",IFERROR(VLOOKUP(TRIM(E13384&amp;""),'Référentiel Articles'!$A$2:$F$634,2,FALSE),""))</f>
      </c>
      <c r="D13384" s="83">
        <f>IF($E13384="","",IFERROR(VLOOKUP(TRIM(E13384&amp;""),'Référentiel Articles'!$A$2:$F$634,3,FALSE),""))</f>
      </c>
      <c r="E13384" s="81" t="str">
        <v/>
      </c>
      <c r="F13384" s="83">
        <f>IF($E13384="","",IFERROR(VLOOKUP(TRIM(E13384&amp;""),'Référentiel Articles'!$A$2:$F$634,4,FALSE),""))</f>
      </c>
      <c r="G13384" s="84">
        <f>IF($E13384="","",IFERROR(VLOOKUP(TRIM(E13384&amp;""),'Référentiel Articles'!$A$2:$F$634,5,FALSE),""))</f>
      </c>
      <c r="H13384" s="85" t="str">
        <v/>
      </c>
      <c r="I13384" s="84">
        <f>IF($E13384="","",IFERROR(VLOOKUP(TRIM(E13384&amp;""),'Référentiel Articles'!$A$2:$F$634,6,FALSE),""))</f>
      </c>
      <c r="J13384" s="90">
        <f>IF(OR($E13384="",$H13384=""),"",$H13384*$I13384)</f>
      </c>
      <c r="K13384" s="87" t="str">
        <v/>
      </c>
    </row>
    <row r="13385">
      <c r="A13385" s="74" t="str">
        <v/>
      </c>
      <c r="B13385" s="74" t="str">
        <v/>
      </c>
      <c r="C13385" s="75">
        <f>IF($E13385="","",IFERROR(VLOOKUP(TRIM(E13385&amp;""),'Référentiel Articles'!$A$2:$F$634,2,FALSE),""))</f>
      </c>
      <c r="D13385" s="75">
        <f>IF($E13385="","",IFERROR(VLOOKUP(TRIM(E13385&amp;""),'Référentiel Articles'!$A$2:$F$634,3,FALSE),""))</f>
      </c>
      <c r="E13385" s="74" t="str">
        <v/>
      </c>
      <c r="F13385" s="75">
        <f>IF($E13385="","",IFERROR(VLOOKUP(TRIM(E13385&amp;""),'Référentiel Articles'!$A$2:$F$634,4,FALSE),""))</f>
      </c>
      <c r="G13385" s="76">
        <f>IF($E13385="","",IFERROR(VLOOKUP(TRIM(E13385&amp;""),'Référentiel Articles'!$A$2:$F$634,5,FALSE),""))</f>
      </c>
      <c r="H13385" s="77" t="str">
        <v/>
      </c>
      <c r="I13385" s="76">
        <f>IF($E13385="","",IFERROR(VLOOKUP(TRIM(E13385&amp;""),'Référentiel Articles'!$A$2:$F$634,6,FALSE),""))</f>
      </c>
      <c r="J13385" s="78">
        <f>IF(OR($E13385="",$H13385=""),"",$H13385*$I13385)</f>
      </c>
      <c r="K13385" s="79" t="str">
        <v/>
      </c>
    </row>
    <row r="13386">
      <c r="A13386" s="81" t="str">
        <v/>
      </c>
      <c r="B13386" s="81" t="str">
        <v/>
      </c>
      <c r="C13386" s="83">
        <f>IF($E13386="","",IFERROR(VLOOKUP(TRIM(E13386&amp;""),'Référentiel Articles'!$A$2:$F$634,2,FALSE),""))</f>
      </c>
      <c r="D13386" s="83">
        <f>IF($E13386="","",IFERROR(VLOOKUP(TRIM(E13386&amp;""),'Référentiel Articles'!$A$2:$F$634,3,FALSE),""))</f>
      </c>
      <c r="E13386" s="81" t="str">
        <v/>
      </c>
      <c r="F13386" s="83">
        <f>IF($E13386="","",IFERROR(VLOOKUP(TRIM(E13386&amp;""),'Référentiel Articles'!$A$2:$F$634,4,FALSE),""))</f>
      </c>
      <c r="G13386" s="84">
        <f>IF($E13386="","",IFERROR(VLOOKUP(TRIM(E13386&amp;""),'Référentiel Articles'!$A$2:$F$634,5,FALSE),""))</f>
      </c>
      <c r="H13386" s="85" t="str">
        <v/>
      </c>
      <c r="I13386" s="84">
        <f>IF($E13386="","",IFERROR(VLOOKUP(TRIM(E13386&amp;""),'Référentiel Articles'!$A$2:$F$634,6,FALSE),""))</f>
      </c>
      <c r="J13386" s="90">
        <f>IF(OR($E13386="",$H13386=""),"",$H13386*$I13386)</f>
      </c>
      <c r="K13386" s="87" t="str">
        <v/>
      </c>
    </row>
    <row r="13387">
      <c r="A13387" s="74" t="str">
        <v/>
      </c>
      <c r="B13387" s="74" t="str">
        <v/>
      </c>
      <c r="C13387" s="75">
        <f>IF($E13387="","",IFERROR(VLOOKUP(TRIM(E13387&amp;""),'Référentiel Articles'!$A$2:$F$634,2,FALSE),""))</f>
      </c>
      <c r="D13387" s="75">
        <f>IF($E13387="","",IFERROR(VLOOKUP(TRIM(E13387&amp;""),'Référentiel Articles'!$A$2:$F$634,3,FALSE),""))</f>
      </c>
      <c r="E13387" s="74" t="str">
        <v/>
      </c>
      <c r="F13387" s="75">
        <f>IF($E13387="","",IFERROR(VLOOKUP(TRIM(E13387&amp;""),'Référentiel Articles'!$A$2:$F$634,4,FALSE),""))</f>
      </c>
      <c r="G13387" s="76">
        <f>IF($E13387="","",IFERROR(VLOOKUP(TRIM(E13387&amp;""),'Référentiel Articles'!$A$2:$F$634,5,FALSE),""))</f>
      </c>
      <c r="H13387" s="77" t="str">
        <v/>
      </c>
      <c r="I13387" s="76">
        <f>IF($E13387="","",IFERROR(VLOOKUP(TRIM(E13387&amp;""),'Référentiel Articles'!$A$2:$F$634,6,FALSE),""))</f>
      </c>
      <c r="J13387" s="78">
        <f>IF(OR($E13387="",$H13387=""),"",$H13387*$I13387)</f>
      </c>
      <c r="K13387" s="79" t="str">
        <v/>
      </c>
    </row>
    <row r="13388">
      <c r="A13388" s="81" t="str">
        <v/>
      </c>
      <c r="B13388" s="81" t="str">
        <v/>
      </c>
      <c r="C13388" s="83">
        <f>IF($E13388="","",IFERROR(VLOOKUP(TRIM(E13388&amp;""),'Référentiel Articles'!$A$2:$F$634,2,FALSE),""))</f>
      </c>
      <c r="D13388" s="83">
        <f>IF($E13388="","",IFERROR(VLOOKUP(TRIM(E13388&amp;""),'Référentiel Articles'!$A$2:$F$634,3,FALSE),""))</f>
      </c>
      <c r="E13388" s="81" t="str">
        <v/>
      </c>
      <c r="F13388" s="83">
        <f>IF($E13388="","",IFERROR(VLOOKUP(TRIM(E13388&amp;""),'Référentiel Articles'!$A$2:$F$634,4,FALSE),""))</f>
      </c>
      <c r="G13388" s="84">
        <f>IF($E13388="","",IFERROR(VLOOKUP(TRIM(E13388&amp;""),'Référentiel Articles'!$A$2:$F$634,5,FALSE),""))</f>
      </c>
      <c r="H13388" s="85" t="str">
        <v/>
      </c>
      <c r="I13388" s="84">
        <f>IF($E13388="","",IFERROR(VLOOKUP(TRIM(E13388&amp;""),'Référentiel Articles'!$A$2:$F$634,6,FALSE),""))</f>
      </c>
      <c r="J13388" s="90">
        <f>IF(OR($E13388="",$H13388=""),"",$H13388*$I13388)</f>
      </c>
      <c r="K13388" s="87" t="str">
        <v/>
      </c>
    </row>
    <row r="13389">
      <c r="A13389" s="74" t="str">
        <v/>
      </c>
      <c r="B13389" s="74" t="str">
        <v/>
      </c>
      <c r="C13389" s="75">
        <f>IF($E13389="","",IFERROR(VLOOKUP(TRIM(E13389&amp;""),'Référentiel Articles'!$A$2:$F$634,2,FALSE),""))</f>
      </c>
      <c r="D13389" s="75">
        <f>IF($E13389="","",IFERROR(VLOOKUP(TRIM(E13389&amp;""),'Référentiel Articles'!$A$2:$F$634,3,FALSE),""))</f>
      </c>
      <c r="E13389" s="74" t="str">
        <v/>
      </c>
      <c r="F13389" s="75">
        <f>IF($E13389="","",IFERROR(VLOOKUP(TRIM(E13389&amp;""),'Référentiel Articles'!$A$2:$F$634,4,FALSE),""))</f>
      </c>
      <c r="G13389" s="76">
        <f>IF($E13389="","",IFERROR(VLOOKUP(TRIM(E13389&amp;""),'Référentiel Articles'!$A$2:$F$634,5,FALSE),""))</f>
      </c>
      <c r="H13389" s="77" t="str">
        <v/>
      </c>
      <c r="I13389" s="76">
        <f>IF($E13389="","",IFERROR(VLOOKUP(TRIM(E13389&amp;""),'Référentiel Articles'!$A$2:$F$634,6,FALSE),""))</f>
      </c>
      <c r="J13389" s="78">
        <f>IF(OR($E13389="",$H13389=""),"",$H13389*$I13389)</f>
      </c>
      <c r="K13389" s="79" t="str">
        <v/>
      </c>
    </row>
    <row r="13390">
      <c r="A13390" s="81" t="str">
        <v/>
      </c>
      <c r="B13390" s="81" t="str">
        <v/>
      </c>
      <c r="C13390" s="83">
        <f>IF($E13390="","",IFERROR(VLOOKUP(TRIM(E13390&amp;""),'Référentiel Articles'!$A$2:$F$634,2,FALSE),""))</f>
      </c>
      <c r="D13390" s="83">
        <f>IF($E13390="","",IFERROR(VLOOKUP(TRIM(E13390&amp;""),'Référentiel Articles'!$A$2:$F$634,3,FALSE),""))</f>
      </c>
      <c r="E13390" s="81" t="str">
        <v/>
      </c>
      <c r="F13390" s="83">
        <f>IF($E13390="","",IFERROR(VLOOKUP(TRIM(E13390&amp;""),'Référentiel Articles'!$A$2:$F$634,4,FALSE),""))</f>
      </c>
      <c r="G13390" s="84">
        <f>IF($E13390="","",IFERROR(VLOOKUP(TRIM(E13390&amp;""),'Référentiel Articles'!$A$2:$F$634,5,FALSE),""))</f>
      </c>
      <c r="H13390" s="85" t="str">
        <v/>
      </c>
      <c r="I13390" s="84">
        <f>IF($E13390="","",IFERROR(VLOOKUP(TRIM(E13390&amp;""),'Référentiel Articles'!$A$2:$F$634,6,FALSE),""))</f>
      </c>
      <c r="J13390" s="90">
        <f>IF(OR($E13390="",$H13390=""),"",$H13390*$I13390)</f>
      </c>
      <c r="K13390" s="87" t="str">
        <v/>
      </c>
    </row>
    <row r="13391">
      <c r="A13391" s="74" t="str">
        <v/>
      </c>
      <c r="B13391" s="74" t="str">
        <v/>
      </c>
      <c r="C13391" s="75">
        <f>IF($E13391="","",IFERROR(VLOOKUP(TRIM(E13391&amp;""),'Référentiel Articles'!$A$2:$F$634,2,FALSE),""))</f>
      </c>
      <c r="D13391" s="75">
        <f>IF($E13391="","",IFERROR(VLOOKUP(TRIM(E13391&amp;""),'Référentiel Articles'!$A$2:$F$634,3,FALSE),""))</f>
      </c>
      <c r="E13391" s="74" t="str">
        <v/>
      </c>
      <c r="F13391" s="75">
        <f>IF($E13391="","",IFERROR(VLOOKUP(TRIM(E13391&amp;""),'Référentiel Articles'!$A$2:$F$634,4,FALSE),""))</f>
      </c>
      <c r="G13391" s="76">
        <f>IF($E13391="","",IFERROR(VLOOKUP(TRIM(E13391&amp;""),'Référentiel Articles'!$A$2:$F$634,5,FALSE),""))</f>
      </c>
      <c r="H13391" s="77" t="str">
        <v/>
      </c>
      <c r="I13391" s="76">
        <f>IF($E13391="","",IFERROR(VLOOKUP(TRIM(E13391&amp;""),'Référentiel Articles'!$A$2:$F$634,6,FALSE),""))</f>
      </c>
      <c r="J13391" s="78">
        <f>IF(OR($E13391="",$H13391=""),"",$H13391*$I13391)</f>
      </c>
      <c r="K13391" s="79" t="str">
        <v/>
      </c>
    </row>
    <row r="13392">
      <c r="A13392" s="81" t="str">
        <v/>
      </c>
      <c r="B13392" s="81" t="str">
        <v/>
      </c>
      <c r="C13392" s="83">
        <f>IF($E13392="","",IFERROR(VLOOKUP(TRIM(E13392&amp;""),'Référentiel Articles'!$A$2:$F$634,2,FALSE),""))</f>
      </c>
      <c r="D13392" s="83">
        <f>IF($E13392="","",IFERROR(VLOOKUP(TRIM(E13392&amp;""),'Référentiel Articles'!$A$2:$F$634,3,FALSE),""))</f>
      </c>
      <c r="E13392" s="81" t="str">
        <v/>
      </c>
      <c r="F13392" s="83">
        <f>IF($E13392="","",IFERROR(VLOOKUP(TRIM(E13392&amp;""),'Référentiel Articles'!$A$2:$F$634,4,FALSE),""))</f>
      </c>
      <c r="G13392" s="84">
        <f>IF($E13392="","",IFERROR(VLOOKUP(TRIM(E13392&amp;""),'Référentiel Articles'!$A$2:$F$634,5,FALSE),""))</f>
      </c>
      <c r="H13392" s="85" t="str">
        <v/>
      </c>
      <c r="I13392" s="84">
        <f>IF($E13392="","",IFERROR(VLOOKUP(TRIM(E13392&amp;""),'Référentiel Articles'!$A$2:$F$634,6,FALSE),""))</f>
      </c>
      <c r="J13392" s="90">
        <f>IF(OR($E13392="",$H13392=""),"",$H13392*$I13392)</f>
      </c>
      <c r="K13392" s="87" t="str">
        <v/>
      </c>
    </row>
    <row r="13393">
      <c r="A13393" s="74" t="str">
        <v/>
      </c>
      <c r="B13393" s="74" t="str">
        <v/>
      </c>
      <c r="C13393" s="75">
        <f>IF($E13393="","",IFERROR(VLOOKUP(TRIM(E13393&amp;""),'Référentiel Articles'!$A$2:$F$634,2,FALSE),""))</f>
      </c>
      <c r="D13393" s="75">
        <f>IF($E13393="","",IFERROR(VLOOKUP(TRIM(E13393&amp;""),'Référentiel Articles'!$A$2:$F$634,3,FALSE),""))</f>
      </c>
      <c r="E13393" s="74" t="str">
        <v/>
      </c>
      <c r="F13393" s="75">
        <f>IF($E13393="","",IFERROR(VLOOKUP(TRIM(E13393&amp;""),'Référentiel Articles'!$A$2:$F$634,4,FALSE),""))</f>
      </c>
      <c r="G13393" s="76">
        <f>IF($E13393="","",IFERROR(VLOOKUP(TRIM(E13393&amp;""),'Référentiel Articles'!$A$2:$F$634,5,FALSE),""))</f>
      </c>
      <c r="H13393" s="77" t="str">
        <v/>
      </c>
      <c r="I13393" s="76">
        <f>IF($E13393="","",IFERROR(VLOOKUP(TRIM(E13393&amp;""),'Référentiel Articles'!$A$2:$F$634,6,FALSE),""))</f>
      </c>
      <c r="J13393" s="78">
        <f>IF(OR($E13393="",$H13393=""),"",$H13393*$I13393)</f>
      </c>
      <c r="K13393" s="79" t="str">
        <v/>
      </c>
    </row>
    <row r="13394">
      <c r="A13394" s="81" t="str">
        <v/>
      </c>
      <c r="B13394" s="81" t="str">
        <v/>
      </c>
      <c r="C13394" s="83">
        <f>IF($E13394="","",IFERROR(VLOOKUP(TRIM(E13394&amp;""),'Référentiel Articles'!$A$2:$F$634,2,FALSE),""))</f>
      </c>
      <c r="D13394" s="83">
        <f>IF($E13394="","",IFERROR(VLOOKUP(TRIM(E13394&amp;""),'Référentiel Articles'!$A$2:$F$634,3,FALSE),""))</f>
      </c>
      <c r="E13394" s="81" t="str">
        <v/>
      </c>
      <c r="F13394" s="83">
        <f>IF($E13394="","",IFERROR(VLOOKUP(TRIM(E13394&amp;""),'Référentiel Articles'!$A$2:$F$634,4,FALSE),""))</f>
      </c>
      <c r="G13394" s="84">
        <f>IF($E13394="","",IFERROR(VLOOKUP(TRIM(E13394&amp;""),'Référentiel Articles'!$A$2:$F$634,5,FALSE),""))</f>
      </c>
      <c r="H13394" s="85" t="str">
        <v/>
      </c>
      <c r="I13394" s="84">
        <f>IF($E13394="","",IFERROR(VLOOKUP(TRIM(E13394&amp;""),'Référentiel Articles'!$A$2:$F$634,6,FALSE),""))</f>
      </c>
      <c r="J13394" s="90">
        <f>IF(OR($E13394="",$H13394=""),"",$H13394*$I13394)</f>
      </c>
      <c r="K13394" s="87" t="str">
        <v/>
      </c>
    </row>
    <row r="13395">
      <c r="A13395" s="74" t="str">
        <v/>
      </c>
      <c r="B13395" s="74" t="str">
        <v/>
      </c>
      <c r="C13395" s="75">
        <f>IF($E13395="","",IFERROR(VLOOKUP(TRIM(E13395&amp;""),'Référentiel Articles'!$A$2:$F$634,2,FALSE),""))</f>
      </c>
      <c r="D13395" s="75">
        <f>IF($E13395="","",IFERROR(VLOOKUP(TRIM(E13395&amp;""),'Référentiel Articles'!$A$2:$F$634,3,FALSE),""))</f>
      </c>
      <c r="E13395" s="74" t="str">
        <v/>
      </c>
      <c r="F13395" s="75">
        <f>IF($E13395="","",IFERROR(VLOOKUP(TRIM(E13395&amp;""),'Référentiel Articles'!$A$2:$F$634,4,FALSE),""))</f>
      </c>
      <c r="G13395" s="76">
        <f>IF($E13395="","",IFERROR(VLOOKUP(TRIM(E13395&amp;""),'Référentiel Articles'!$A$2:$F$634,5,FALSE),""))</f>
      </c>
      <c r="H13395" s="77" t="str">
        <v/>
      </c>
      <c r="I13395" s="76">
        <f>IF($E13395="","",IFERROR(VLOOKUP(TRIM(E13395&amp;""),'Référentiel Articles'!$A$2:$F$634,6,FALSE),""))</f>
      </c>
      <c r="J13395" s="78">
        <f>IF(OR($E13395="",$H13395=""),"",$H13395*$I13395)</f>
      </c>
      <c r="K13395" s="79" t="str">
        <v/>
      </c>
    </row>
    <row r="13396">
      <c r="A13396" s="81" t="str">
        <v/>
      </c>
      <c r="B13396" s="81" t="str">
        <v/>
      </c>
      <c r="C13396" s="83">
        <f>IF($E13396="","",IFERROR(VLOOKUP(TRIM(E13396&amp;""),'Référentiel Articles'!$A$2:$F$634,2,FALSE),""))</f>
      </c>
      <c r="D13396" s="83">
        <f>IF($E13396="","",IFERROR(VLOOKUP(TRIM(E13396&amp;""),'Référentiel Articles'!$A$2:$F$634,3,FALSE),""))</f>
      </c>
      <c r="E13396" s="81" t="str">
        <v/>
      </c>
      <c r="F13396" s="83">
        <f>IF($E13396="","",IFERROR(VLOOKUP(TRIM(E13396&amp;""),'Référentiel Articles'!$A$2:$F$634,4,FALSE),""))</f>
      </c>
      <c r="G13396" s="84">
        <f>IF($E13396="","",IFERROR(VLOOKUP(TRIM(E13396&amp;""),'Référentiel Articles'!$A$2:$F$634,5,FALSE),""))</f>
      </c>
      <c r="H13396" s="85" t="str">
        <v/>
      </c>
      <c r="I13396" s="84">
        <f>IF($E13396="","",IFERROR(VLOOKUP(TRIM(E13396&amp;""),'Référentiel Articles'!$A$2:$F$634,6,FALSE),""))</f>
      </c>
      <c r="J13396" s="90">
        <f>IF(OR($E13396="",$H13396=""),"",$H13396*$I13396)</f>
      </c>
      <c r="K13396" s="87" t="str">
        <v/>
      </c>
    </row>
    <row r="13397">
      <c r="A13397" s="74" t="str">
        <v/>
      </c>
      <c r="B13397" s="74" t="str">
        <v/>
      </c>
      <c r="C13397" s="75">
        <f>IF($E13397="","",IFERROR(VLOOKUP(TRIM(E13397&amp;""),'Référentiel Articles'!$A$2:$F$634,2,FALSE),""))</f>
      </c>
      <c r="D13397" s="75">
        <f>IF($E13397="","",IFERROR(VLOOKUP(TRIM(E13397&amp;""),'Référentiel Articles'!$A$2:$F$634,3,FALSE),""))</f>
      </c>
      <c r="E13397" s="74" t="str">
        <v/>
      </c>
      <c r="F13397" s="75">
        <f>IF($E13397="","",IFERROR(VLOOKUP(TRIM(E13397&amp;""),'Référentiel Articles'!$A$2:$F$634,4,FALSE),""))</f>
      </c>
      <c r="G13397" s="76">
        <f>IF($E13397="","",IFERROR(VLOOKUP(TRIM(E13397&amp;""),'Référentiel Articles'!$A$2:$F$634,5,FALSE),""))</f>
      </c>
      <c r="H13397" s="77" t="str">
        <v/>
      </c>
      <c r="I13397" s="76">
        <f>IF($E13397="","",IFERROR(VLOOKUP(TRIM(E13397&amp;""),'Référentiel Articles'!$A$2:$F$634,6,FALSE),""))</f>
      </c>
      <c r="J13397" s="78">
        <f>IF(OR($E13397="",$H13397=""),"",$H13397*$I13397)</f>
      </c>
      <c r="K13397" s="79" t="str">
        <v/>
      </c>
    </row>
    <row r="13398">
      <c r="A13398" s="81" t="str">
        <v/>
      </c>
      <c r="B13398" s="81" t="str">
        <v/>
      </c>
      <c r="C13398" s="83">
        <f>IF($E13398="","",IFERROR(VLOOKUP(TRIM(E13398&amp;""),'Référentiel Articles'!$A$2:$F$634,2,FALSE),""))</f>
      </c>
      <c r="D13398" s="83">
        <f>IF($E13398="","",IFERROR(VLOOKUP(TRIM(E13398&amp;""),'Référentiel Articles'!$A$2:$F$634,3,FALSE),""))</f>
      </c>
      <c r="E13398" s="81" t="str">
        <v/>
      </c>
      <c r="F13398" s="83">
        <f>IF($E13398="","",IFERROR(VLOOKUP(TRIM(E13398&amp;""),'Référentiel Articles'!$A$2:$F$634,4,FALSE),""))</f>
      </c>
      <c r="G13398" s="84">
        <f>IF($E13398="","",IFERROR(VLOOKUP(TRIM(E13398&amp;""),'Référentiel Articles'!$A$2:$F$634,5,FALSE),""))</f>
      </c>
      <c r="H13398" s="85" t="str">
        <v/>
      </c>
      <c r="I13398" s="84">
        <f>IF($E13398="","",IFERROR(VLOOKUP(TRIM(E13398&amp;""),'Référentiel Articles'!$A$2:$F$634,6,FALSE),""))</f>
      </c>
      <c r="J13398" s="90">
        <f>IF(OR($E13398="",$H13398=""),"",$H13398*$I13398)</f>
      </c>
      <c r="K13398" s="87" t="str">
        <v/>
      </c>
    </row>
    <row r="13399">
      <c r="A13399" s="74" t="str">
        <v/>
      </c>
      <c r="B13399" s="74" t="str">
        <v/>
      </c>
      <c r="C13399" s="75">
        <f>IF($E13399="","",IFERROR(VLOOKUP(TRIM(E13399&amp;""),'Référentiel Articles'!$A$2:$F$634,2,FALSE),""))</f>
      </c>
      <c r="D13399" s="75">
        <f>IF($E13399="","",IFERROR(VLOOKUP(TRIM(E13399&amp;""),'Référentiel Articles'!$A$2:$F$634,3,FALSE),""))</f>
      </c>
      <c r="E13399" s="74" t="str">
        <v/>
      </c>
      <c r="F13399" s="75">
        <f>IF($E13399="","",IFERROR(VLOOKUP(TRIM(E13399&amp;""),'Référentiel Articles'!$A$2:$F$634,4,FALSE),""))</f>
      </c>
      <c r="G13399" s="76">
        <f>IF($E13399="","",IFERROR(VLOOKUP(TRIM(E13399&amp;""),'Référentiel Articles'!$A$2:$F$634,5,FALSE),""))</f>
      </c>
      <c r="H13399" s="77" t="str">
        <v/>
      </c>
      <c r="I13399" s="76">
        <f>IF($E13399="","",IFERROR(VLOOKUP(TRIM(E13399&amp;""),'Référentiel Articles'!$A$2:$F$634,6,FALSE),""))</f>
      </c>
      <c r="J13399" s="78">
        <f>IF(OR($E13399="",$H13399=""),"",$H13399*$I13399)</f>
      </c>
      <c r="K13399" s="79" t="str">
        <v/>
      </c>
    </row>
    <row r="13400">
      <c r="A13400" s="81" t="str">
        <v/>
      </c>
      <c r="B13400" s="81" t="str">
        <v/>
      </c>
      <c r="C13400" s="83">
        <f>IF($E13400="","",IFERROR(VLOOKUP(TRIM(E13400&amp;""),'Référentiel Articles'!$A$2:$F$634,2,FALSE),""))</f>
      </c>
      <c r="D13400" s="83">
        <f>IF($E13400="","",IFERROR(VLOOKUP(TRIM(E13400&amp;""),'Référentiel Articles'!$A$2:$F$634,3,FALSE),""))</f>
      </c>
      <c r="E13400" s="81" t="str">
        <v/>
      </c>
      <c r="F13400" s="83">
        <f>IF($E13400="","",IFERROR(VLOOKUP(TRIM(E13400&amp;""),'Référentiel Articles'!$A$2:$F$634,4,FALSE),""))</f>
      </c>
      <c r="G13400" s="84">
        <f>IF($E13400="","",IFERROR(VLOOKUP(TRIM(E13400&amp;""),'Référentiel Articles'!$A$2:$F$634,5,FALSE),""))</f>
      </c>
      <c r="H13400" s="85" t="str">
        <v/>
      </c>
      <c r="I13400" s="84">
        <f>IF($E13400="","",IFERROR(VLOOKUP(TRIM(E13400&amp;""),'Référentiel Articles'!$A$2:$F$634,6,FALSE),""))</f>
      </c>
      <c r="J13400" s="90">
        <f>IF(OR($E13400="",$H13400=""),"",$H13400*$I13400)</f>
      </c>
      <c r="K13400" s="87" t="str">
        <v/>
      </c>
    </row>
    <row r="13401">
      <c r="A13401" s="74" t="str">
        <v/>
      </c>
      <c r="B13401" s="74" t="str">
        <v/>
      </c>
      <c r="C13401" s="75">
        <f>IF($E13401="","",IFERROR(VLOOKUP(TRIM(E13401&amp;""),'Référentiel Articles'!$A$2:$F$634,2,FALSE),""))</f>
      </c>
      <c r="D13401" s="75">
        <f>IF($E13401="","",IFERROR(VLOOKUP(TRIM(E13401&amp;""),'Référentiel Articles'!$A$2:$F$634,3,FALSE),""))</f>
      </c>
      <c r="E13401" s="74" t="str">
        <v/>
      </c>
      <c r="F13401" s="75">
        <f>IF($E13401="","",IFERROR(VLOOKUP(TRIM(E13401&amp;""),'Référentiel Articles'!$A$2:$F$634,4,FALSE),""))</f>
      </c>
      <c r="G13401" s="76">
        <f>IF($E13401="","",IFERROR(VLOOKUP(TRIM(E13401&amp;""),'Référentiel Articles'!$A$2:$F$634,5,FALSE),""))</f>
      </c>
      <c r="H13401" s="77" t="str">
        <v/>
      </c>
      <c r="I13401" s="76">
        <f>IF($E13401="","",IFERROR(VLOOKUP(TRIM(E13401&amp;""),'Référentiel Articles'!$A$2:$F$634,6,FALSE),""))</f>
      </c>
      <c r="J13401" s="78">
        <f>IF(OR($E13401="",$H13401=""),"",$H13401*$I13401)</f>
      </c>
      <c r="K13401" s="79" t="str">
        <v/>
      </c>
    </row>
    <row r="13402">
      <c r="A13402" s="81" t="str">
        <v/>
      </c>
      <c r="B13402" s="81" t="str">
        <v/>
      </c>
      <c r="C13402" s="83">
        <f>IF($E13402="","",IFERROR(VLOOKUP(TRIM(E13402&amp;""),'Référentiel Articles'!$A$2:$F$634,2,FALSE),""))</f>
      </c>
      <c r="D13402" s="83">
        <f>IF($E13402="","",IFERROR(VLOOKUP(TRIM(E13402&amp;""),'Référentiel Articles'!$A$2:$F$634,3,FALSE),""))</f>
      </c>
      <c r="E13402" s="81" t="str">
        <v/>
      </c>
      <c r="F13402" s="83">
        <f>IF($E13402="","",IFERROR(VLOOKUP(TRIM(E13402&amp;""),'Référentiel Articles'!$A$2:$F$634,4,FALSE),""))</f>
      </c>
      <c r="G13402" s="84">
        <f>IF($E13402="","",IFERROR(VLOOKUP(TRIM(E13402&amp;""),'Référentiel Articles'!$A$2:$F$634,5,FALSE),""))</f>
      </c>
      <c r="H13402" s="85" t="str">
        <v/>
      </c>
      <c r="I13402" s="84">
        <f>IF($E13402="","",IFERROR(VLOOKUP(TRIM(E13402&amp;""),'Référentiel Articles'!$A$2:$F$634,6,FALSE),""))</f>
      </c>
      <c r="J13402" s="90">
        <f>IF(OR($E13402="",$H13402=""),"",$H13402*$I13402)</f>
      </c>
      <c r="K13402" s="87" t="str">
        <v/>
      </c>
    </row>
    <row r="13403">
      <c r="A13403" s="74" t="str">
        <v/>
      </c>
      <c r="B13403" s="74" t="str">
        <v/>
      </c>
      <c r="C13403" s="75">
        <f>IF($E13403="","",IFERROR(VLOOKUP(TRIM(E13403&amp;""),'Référentiel Articles'!$A$2:$F$634,2,FALSE),""))</f>
      </c>
      <c r="D13403" s="75">
        <f>IF($E13403="","",IFERROR(VLOOKUP(TRIM(E13403&amp;""),'Référentiel Articles'!$A$2:$F$634,3,FALSE),""))</f>
      </c>
      <c r="E13403" s="74" t="str">
        <v/>
      </c>
      <c r="F13403" s="75">
        <f>IF($E13403="","",IFERROR(VLOOKUP(TRIM(E13403&amp;""),'Référentiel Articles'!$A$2:$F$634,4,FALSE),""))</f>
      </c>
      <c r="G13403" s="76">
        <f>IF($E13403="","",IFERROR(VLOOKUP(TRIM(E13403&amp;""),'Référentiel Articles'!$A$2:$F$634,5,FALSE),""))</f>
      </c>
      <c r="H13403" s="77" t="str">
        <v/>
      </c>
      <c r="I13403" s="76">
        <f>IF($E13403="","",IFERROR(VLOOKUP(TRIM(E13403&amp;""),'Référentiel Articles'!$A$2:$F$634,6,FALSE),""))</f>
      </c>
      <c r="J13403" s="78">
        <f>IF(OR($E13403="",$H13403=""),"",$H13403*$I13403)</f>
      </c>
      <c r="K13403" s="79" t="str">
        <v/>
      </c>
    </row>
    <row r="13404">
      <c r="A13404" s="81" t="str">
        <v/>
      </c>
      <c r="B13404" s="81" t="str">
        <v/>
      </c>
      <c r="C13404" s="83">
        <f>IF($E13404="","",IFERROR(VLOOKUP(TRIM(E13404&amp;""),'Référentiel Articles'!$A$2:$F$634,2,FALSE),""))</f>
      </c>
      <c r="D13404" s="83">
        <f>IF($E13404="","",IFERROR(VLOOKUP(TRIM(E13404&amp;""),'Référentiel Articles'!$A$2:$F$634,3,FALSE),""))</f>
      </c>
      <c r="E13404" s="81" t="str">
        <v/>
      </c>
      <c r="F13404" s="83">
        <f>IF($E13404="","",IFERROR(VLOOKUP(TRIM(E13404&amp;""),'Référentiel Articles'!$A$2:$F$634,4,FALSE),""))</f>
      </c>
      <c r="G13404" s="84">
        <f>IF($E13404="","",IFERROR(VLOOKUP(TRIM(E13404&amp;""),'Référentiel Articles'!$A$2:$F$634,5,FALSE),""))</f>
      </c>
      <c r="H13404" s="85" t="str">
        <v/>
      </c>
      <c r="I13404" s="84">
        <f>IF($E13404="","",IFERROR(VLOOKUP(TRIM(E13404&amp;""),'Référentiel Articles'!$A$2:$F$634,6,FALSE),""))</f>
      </c>
      <c r="J13404" s="90">
        <f>IF(OR($E13404="",$H13404=""),"",$H13404*$I13404)</f>
      </c>
      <c r="K13404" s="87" t="str">
        <v/>
      </c>
    </row>
    <row r="13405">
      <c r="A13405" s="74" t="str">
        <v/>
      </c>
      <c r="B13405" s="74" t="str">
        <v/>
      </c>
      <c r="C13405" s="75">
        <f>IF($E13405="","",IFERROR(VLOOKUP(TRIM(E13405&amp;""),'Référentiel Articles'!$A$2:$F$634,2,FALSE),""))</f>
      </c>
      <c r="D13405" s="75">
        <f>IF($E13405="","",IFERROR(VLOOKUP(TRIM(E13405&amp;""),'Référentiel Articles'!$A$2:$F$634,3,FALSE),""))</f>
      </c>
      <c r="E13405" s="74" t="str">
        <v/>
      </c>
      <c r="F13405" s="75">
        <f>IF($E13405="","",IFERROR(VLOOKUP(TRIM(E13405&amp;""),'Référentiel Articles'!$A$2:$F$634,4,FALSE),""))</f>
      </c>
      <c r="G13405" s="76">
        <f>IF($E13405="","",IFERROR(VLOOKUP(TRIM(E13405&amp;""),'Référentiel Articles'!$A$2:$F$634,5,FALSE),""))</f>
      </c>
      <c r="H13405" s="77" t="str">
        <v/>
      </c>
      <c r="I13405" s="76">
        <f>IF($E13405="","",IFERROR(VLOOKUP(TRIM(E13405&amp;""),'Référentiel Articles'!$A$2:$F$634,6,FALSE),""))</f>
      </c>
      <c r="J13405" s="78">
        <f>IF(OR($E13405="",$H13405=""),"",$H13405*$I13405)</f>
      </c>
      <c r="K13405" s="79" t="str">
        <v/>
      </c>
    </row>
    <row r="13406">
      <c r="A13406" s="81" t="str">
        <v/>
      </c>
      <c r="B13406" s="81" t="str">
        <v/>
      </c>
      <c r="C13406" s="83">
        <f>IF($E13406="","",IFERROR(VLOOKUP(TRIM(E13406&amp;""),'Référentiel Articles'!$A$2:$F$634,2,FALSE),""))</f>
      </c>
      <c r="D13406" s="83">
        <f>IF($E13406="","",IFERROR(VLOOKUP(TRIM(E13406&amp;""),'Référentiel Articles'!$A$2:$F$634,3,FALSE),""))</f>
      </c>
      <c r="E13406" s="81" t="str">
        <v/>
      </c>
      <c r="F13406" s="83">
        <f>IF($E13406="","",IFERROR(VLOOKUP(TRIM(E13406&amp;""),'Référentiel Articles'!$A$2:$F$634,4,FALSE),""))</f>
      </c>
      <c r="G13406" s="84">
        <f>IF($E13406="","",IFERROR(VLOOKUP(TRIM(E13406&amp;""),'Référentiel Articles'!$A$2:$F$634,5,FALSE),""))</f>
      </c>
      <c r="H13406" s="85" t="str">
        <v/>
      </c>
      <c r="I13406" s="84">
        <f>IF($E13406="","",IFERROR(VLOOKUP(TRIM(E13406&amp;""),'Référentiel Articles'!$A$2:$F$634,6,FALSE),""))</f>
      </c>
      <c r="J13406" s="90">
        <f>IF(OR($E13406="",$H13406=""),"",$H13406*$I13406)</f>
      </c>
      <c r="K13406" s="87" t="str">
        <v/>
      </c>
    </row>
    <row r="13407">
      <c r="A13407" s="74" t="str">
        <v/>
      </c>
      <c r="B13407" s="74" t="str">
        <v/>
      </c>
      <c r="C13407" s="75">
        <f>IF($E13407="","",IFERROR(VLOOKUP(TRIM(E13407&amp;""),'Référentiel Articles'!$A$2:$F$634,2,FALSE),""))</f>
      </c>
      <c r="D13407" s="75">
        <f>IF($E13407="","",IFERROR(VLOOKUP(TRIM(E13407&amp;""),'Référentiel Articles'!$A$2:$F$634,3,FALSE),""))</f>
      </c>
      <c r="E13407" s="74" t="str">
        <v/>
      </c>
      <c r="F13407" s="75">
        <f>IF($E13407="","",IFERROR(VLOOKUP(TRIM(E13407&amp;""),'Référentiel Articles'!$A$2:$F$634,4,FALSE),""))</f>
      </c>
      <c r="G13407" s="76">
        <f>IF($E13407="","",IFERROR(VLOOKUP(TRIM(E13407&amp;""),'Référentiel Articles'!$A$2:$F$634,5,FALSE),""))</f>
      </c>
      <c r="H13407" s="77" t="str">
        <v/>
      </c>
      <c r="I13407" s="76">
        <f>IF($E13407="","",IFERROR(VLOOKUP(TRIM(E13407&amp;""),'Référentiel Articles'!$A$2:$F$634,6,FALSE),""))</f>
      </c>
      <c r="J13407" s="78">
        <f>IF(OR($E13407="",$H13407=""),"",$H13407*$I13407)</f>
      </c>
      <c r="K13407" s="79" t="str">
        <v/>
      </c>
    </row>
    <row r="13408">
      <c r="A13408" s="81" t="str">
        <v/>
      </c>
      <c r="B13408" s="81" t="str">
        <v/>
      </c>
      <c r="C13408" s="83">
        <f>IF($E13408="","",IFERROR(VLOOKUP(TRIM(E13408&amp;""),'Référentiel Articles'!$A$2:$F$634,2,FALSE),""))</f>
      </c>
      <c r="D13408" s="83">
        <f>IF($E13408="","",IFERROR(VLOOKUP(TRIM(E13408&amp;""),'Référentiel Articles'!$A$2:$F$634,3,FALSE),""))</f>
      </c>
      <c r="E13408" s="81" t="str">
        <v/>
      </c>
      <c r="F13408" s="83">
        <f>IF($E13408="","",IFERROR(VLOOKUP(TRIM(E13408&amp;""),'Référentiel Articles'!$A$2:$F$634,4,FALSE),""))</f>
      </c>
      <c r="G13408" s="84">
        <f>IF($E13408="","",IFERROR(VLOOKUP(TRIM(E13408&amp;""),'Référentiel Articles'!$A$2:$F$634,5,FALSE),""))</f>
      </c>
      <c r="H13408" s="85" t="str">
        <v/>
      </c>
      <c r="I13408" s="84">
        <f>IF($E13408="","",IFERROR(VLOOKUP(TRIM(E13408&amp;""),'Référentiel Articles'!$A$2:$F$634,6,FALSE),""))</f>
      </c>
      <c r="J13408" s="90">
        <f>IF(OR($E13408="",$H13408=""),"",$H13408*$I13408)</f>
      </c>
      <c r="K13408" s="87" t="str">
        <v/>
      </c>
    </row>
    <row r="13409">
      <c r="A13409" s="74" t="str">
        <v/>
      </c>
      <c r="B13409" s="74" t="str">
        <v/>
      </c>
      <c r="C13409" s="75">
        <f>IF($E13409="","",IFERROR(VLOOKUP(TRIM(E13409&amp;""),'Référentiel Articles'!$A$2:$F$634,2,FALSE),""))</f>
      </c>
      <c r="D13409" s="75">
        <f>IF($E13409="","",IFERROR(VLOOKUP(TRIM(E13409&amp;""),'Référentiel Articles'!$A$2:$F$634,3,FALSE),""))</f>
      </c>
      <c r="E13409" s="74" t="str">
        <v/>
      </c>
      <c r="F13409" s="75">
        <f>IF($E13409="","",IFERROR(VLOOKUP(TRIM(E13409&amp;""),'Référentiel Articles'!$A$2:$F$634,4,FALSE),""))</f>
      </c>
      <c r="G13409" s="76">
        <f>IF($E13409="","",IFERROR(VLOOKUP(TRIM(E13409&amp;""),'Référentiel Articles'!$A$2:$F$634,5,FALSE),""))</f>
      </c>
      <c r="H13409" s="77" t="str">
        <v/>
      </c>
      <c r="I13409" s="76">
        <f>IF($E13409="","",IFERROR(VLOOKUP(TRIM(E13409&amp;""),'Référentiel Articles'!$A$2:$F$634,6,FALSE),""))</f>
      </c>
      <c r="J13409" s="78">
        <f>IF(OR($E13409="",$H13409=""),"",$H13409*$I13409)</f>
      </c>
      <c r="K13409" s="79" t="str">
        <v/>
      </c>
    </row>
    <row r="13410">
      <c r="A13410" s="81" t="str">
        <v/>
      </c>
      <c r="B13410" s="81" t="str">
        <v/>
      </c>
      <c r="C13410" s="83">
        <f>IF($E13410="","",IFERROR(VLOOKUP(TRIM(E13410&amp;""),'Référentiel Articles'!$A$2:$F$634,2,FALSE),""))</f>
      </c>
      <c r="D13410" s="83">
        <f>IF($E13410="","",IFERROR(VLOOKUP(TRIM(E13410&amp;""),'Référentiel Articles'!$A$2:$F$634,3,FALSE),""))</f>
      </c>
      <c r="E13410" s="81" t="str">
        <v/>
      </c>
      <c r="F13410" s="83">
        <f>IF($E13410="","",IFERROR(VLOOKUP(TRIM(E13410&amp;""),'Référentiel Articles'!$A$2:$F$634,4,FALSE),""))</f>
      </c>
      <c r="G13410" s="84">
        <f>IF($E13410="","",IFERROR(VLOOKUP(TRIM(E13410&amp;""),'Référentiel Articles'!$A$2:$F$634,5,FALSE),""))</f>
      </c>
      <c r="H13410" s="85" t="str">
        <v/>
      </c>
      <c r="I13410" s="84">
        <f>IF($E13410="","",IFERROR(VLOOKUP(TRIM(E13410&amp;""),'Référentiel Articles'!$A$2:$F$634,6,FALSE),""))</f>
      </c>
      <c r="J13410" s="90">
        <f>IF(OR($E13410="",$H13410=""),"",$H13410*$I13410)</f>
      </c>
      <c r="K13410" s="87" t="str">
        <v/>
      </c>
    </row>
    <row r="13411">
      <c r="A13411" s="74" t="str">
        <v/>
      </c>
      <c r="B13411" s="74" t="str">
        <v/>
      </c>
      <c r="C13411" s="75">
        <f>IF($E13411="","",IFERROR(VLOOKUP(TRIM(E13411&amp;""),'Référentiel Articles'!$A$2:$F$634,2,FALSE),""))</f>
      </c>
      <c r="D13411" s="75">
        <f>IF($E13411="","",IFERROR(VLOOKUP(TRIM(E13411&amp;""),'Référentiel Articles'!$A$2:$F$634,3,FALSE),""))</f>
      </c>
      <c r="E13411" s="74" t="str">
        <v/>
      </c>
      <c r="F13411" s="75">
        <f>IF($E13411="","",IFERROR(VLOOKUP(TRIM(E13411&amp;""),'Référentiel Articles'!$A$2:$F$634,4,FALSE),""))</f>
      </c>
      <c r="G13411" s="76">
        <f>IF($E13411="","",IFERROR(VLOOKUP(TRIM(E13411&amp;""),'Référentiel Articles'!$A$2:$F$634,5,FALSE),""))</f>
      </c>
      <c r="H13411" s="77" t="str">
        <v/>
      </c>
      <c r="I13411" s="76">
        <f>IF($E13411="","",IFERROR(VLOOKUP(TRIM(E13411&amp;""),'Référentiel Articles'!$A$2:$F$634,6,FALSE),""))</f>
      </c>
      <c r="J13411" s="78">
        <f>IF(OR($E13411="",$H13411=""),"",$H13411*$I13411)</f>
      </c>
      <c r="K13411" s="79" t="str">
        <v/>
      </c>
    </row>
    <row r="13412">
      <c r="A13412" s="81" t="str">
        <v/>
      </c>
      <c r="B13412" s="81" t="str">
        <v/>
      </c>
      <c r="C13412" s="83">
        <f>IF($E13412="","",IFERROR(VLOOKUP(TRIM(E13412&amp;""),'Référentiel Articles'!$A$2:$F$634,2,FALSE),""))</f>
      </c>
      <c r="D13412" s="83">
        <f>IF($E13412="","",IFERROR(VLOOKUP(TRIM(E13412&amp;""),'Référentiel Articles'!$A$2:$F$634,3,FALSE),""))</f>
      </c>
      <c r="E13412" s="81" t="str">
        <v/>
      </c>
      <c r="F13412" s="83">
        <f>IF($E13412="","",IFERROR(VLOOKUP(TRIM(E13412&amp;""),'Référentiel Articles'!$A$2:$F$634,4,FALSE),""))</f>
      </c>
      <c r="G13412" s="84">
        <f>IF($E13412="","",IFERROR(VLOOKUP(TRIM(E13412&amp;""),'Référentiel Articles'!$A$2:$F$634,5,FALSE),""))</f>
      </c>
      <c r="H13412" s="85" t="str">
        <v/>
      </c>
      <c r="I13412" s="84">
        <f>IF($E13412="","",IFERROR(VLOOKUP(TRIM(E13412&amp;""),'Référentiel Articles'!$A$2:$F$634,6,FALSE),""))</f>
      </c>
      <c r="J13412" s="90">
        <f>IF(OR($E13412="",$H13412=""),"",$H13412*$I13412)</f>
      </c>
      <c r="K13412" s="87" t="str">
        <v/>
      </c>
    </row>
    <row r="13413">
      <c r="A13413" s="74" t="str">
        <v/>
      </c>
      <c r="B13413" s="74" t="str">
        <v/>
      </c>
      <c r="C13413" s="75">
        <f>IF($E13413="","",IFERROR(VLOOKUP(TRIM(E13413&amp;""),'Référentiel Articles'!$A$2:$F$634,2,FALSE),""))</f>
      </c>
      <c r="D13413" s="75">
        <f>IF($E13413="","",IFERROR(VLOOKUP(TRIM(E13413&amp;""),'Référentiel Articles'!$A$2:$F$634,3,FALSE),""))</f>
      </c>
      <c r="E13413" s="74" t="str">
        <v/>
      </c>
      <c r="F13413" s="75">
        <f>IF($E13413="","",IFERROR(VLOOKUP(TRIM(E13413&amp;""),'Référentiel Articles'!$A$2:$F$634,4,FALSE),""))</f>
      </c>
      <c r="G13413" s="76">
        <f>IF($E13413="","",IFERROR(VLOOKUP(TRIM(E13413&amp;""),'Référentiel Articles'!$A$2:$F$634,5,FALSE),""))</f>
      </c>
      <c r="H13413" s="77" t="str">
        <v/>
      </c>
      <c r="I13413" s="76">
        <f>IF($E13413="","",IFERROR(VLOOKUP(TRIM(E13413&amp;""),'Référentiel Articles'!$A$2:$F$634,6,FALSE),""))</f>
      </c>
      <c r="J13413" s="78">
        <f>IF(OR($E13413="",$H13413=""),"",$H13413*$I13413)</f>
      </c>
      <c r="K13413" s="79" t="str">
        <v/>
      </c>
    </row>
    <row r="13414">
      <c r="A13414" s="81" t="str">
        <v/>
      </c>
      <c r="B13414" s="81" t="str">
        <v/>
      </c>
      <c r="C13414" s="83">
        <f>IF($E13414="","",IFERROR(VLOOKUP(TRIM(E13414&amp;""),'Référentiel Articles'!$A$2:$F$634,2,FALSE),""))</f>
      </c>
      <c r="D13414" s="83">
        <f>IF($E13414="","",IFERROR(VLOOKUP(TRIM(E13414&amp;""),'Référentiel Articles'!$A$2:$F$634,3,FALSE),""))</f>
      </c>
      <c r="E13414" s="81" t="str">
        <v/>
      </c>
      <c r="F13414" s="83">
        <f>IF($E13414="","",IFERROR(VLOOKUP(TRIM(E13414&amp;""),'Référentiel Articles'!$A$2:$F$634,4,FALSE),""))</f>
      </c>
      <c r="G13414" s="84">
        <f>IF($E13414="","",IFERROR(VLOOKUP(TRIM(E13414&amp;""),'Référentiel Articles'!$A$2:$F$634,5,FALSE),""))</f>
      </c>
      <c r="H13414" s="85" t="str">
        <v/>
      </c>
      <c r="I13414" s="84">
        <f>IF($E13414="","",IFERROR(VLOOKUP(TRIM(E13414&amp;""),'Référentiel Articles'!$A$2:$F$634,6,FALSE),""))</f>
      </c>
      <c r="J13414" s="90">
        <f>IF(OR($E13414="",$H13414=""),"",$H13414*$I13414)</f>
      </c>
      <c r="K13414" s="87" t="str">
        <v/>
      </c>
    </row>
    <row r="13415">
      <c r="A13415" s="74" t="str">
        <v/>
      </c>
      <c r="B13415" s="74" t="str">
        <v/>
      </c>
      <c r="C13415" s="75">
        <f>IF($E13415="","",IFERROR(VLOOKUP(TRIM(E13415&amp;""),'Référentiel Articles'!$A$2:$F$634,2,FALSE),""))</f>
      </c>
      <c r="D13415" s="75">
        <f>IF($E13415="","",IFERROR(VLOOKUP(TRIM(E13415&amp;""),'Référentiel Articles'!$A$2:$F$634,3,FALSE),""))</f>
      </c>
      <c r="E13415" s="74" t="str">
        <v/>
      </c>
      <c r="F13415" s="75">
        <f>IF($E13415="","",IFERROR(VLOOKUP(TRIM(E13415&amp;""),'Référentiel Articles'!$A$2:$F$634,4,FALSE),""))</f>
      </c>
      <c r="G13415" s="76">
        <f>IF($E13415="","",IFERROR(VLOOKUP(TRIM(E13415&amp;""),'Référentiel Articles'!$A$2:$F$634,5,FALSE),""))</f>
      </c>
      <c r="H13415" s="77" t="str">
        <v/>
      </c>
      <c r="I13415" s="76">
        <f>IF($E13415="","",IFERROR(VLOOKUP(TRIM(E13415&amp;""),'Référentiel Articles'!$A$2:$F$634,6,FALSE),""))</f>
      </c>
      <c r="J13415" s="78">
        <f>IF(OR($E13415="",$H13415=""),"",$H13415*$I13415)</f>
      </c>
      <c r="K13415" s="79" t="str">
        <v/>
      </c>
    </row>
    <row r="13416">
      <c r="A13416" s="81" t="str">
        <v/>
      </c>
      <c r="B13416" s="81" t="str">
        <v/>
      </c>
      <c r="C13416" s="83">
        <f>IF($E13416="","",IFERROR(VLOOKUP(TRIM(E13416&amp;""),'Référentiel Articles'!$A$2:$F$634,2,FALSE),""))</f>
      </c>
      <c r="D13416" s="83">
        <f>IF($E13416="","",IFERROR(VLOOKUP(TRIM(E13416&amp;""),'Référentiel Articles'!$A$2:$F$634,3,FALSE),""))</f>
      </c>
      <c r="E13416" s="81" t="str">
        <v/>
      </c>
      <c r="F13416" s="83">
        <f>IF($E13416="","",IFERROR(VLOOKUP(TRIM(E13416&amp;""),'Référentiel Articles'!$A$2:$F$634,4,FALSE),""))</f>
      </c>
      <c r="G13416" s="84">
        <f>IF($E13416="","",IFERROR(VLOOKUP(TRIM(E13416&amp;""),'Référentiel Articles'!$A$2:$F$634,5,FALSE),""))</f>
      </c>
      <c r="H13416" s="85" t="str">
        <v/>
      </c>
      <c r="I13416" s="84">
        <f>IF($E13416="","",IFERROR(VLOOKUP(TRIM(E13416&amp;""),'Référentiel Articles'!$A$2:$F$634,6,FALSE),""))</f>
      </c>
      <c r="J13416" s="90">
        <f>IF(OR($E13416="",$H13416=""),"",$H13416*$I13416)</f>
      </c>
      <c r="K13416" s="87" t="str">
        <v/>
      </c>
    </row>
    <row r="13417">
      <c r="A13417" s="74" t="str">
        <v/>
      </c>
      <c r="B13417" s="74" t="str">
        <v/>
      </c>
      <c r="C13417" s="75">
        <f>IF($E13417="","",IFERROR(VLOOKUP(TRIM(E13417&amp;""),'Référentiel Articles'!$A$2:$F$634,2,FALSE),""))</f>
      </c>
      <c r="D13417" s="75">
        <f>IF($E13417="","",IFERROR(VLOOKUP(TRIM(E13417&amp;""),'Référentiel Articles'!$A$2:$F$634,3,FALSE),""))</f>
      </c>
      <c r="E13417" s="74" t="str">
        <v/>
      </c>
      <c r="F13417" s="75">
        <f>IF($E13417="","",IFERROR(VLOOKUP(TRIM(E13417&amp;""),'Référentiel Articles'!$A$2:$F$634,4,FALSE),""))</f>
      </c>
      <c r="G13417" s="76">
        <f>IF($E13417="","",IFERROR(VLOOKUP(TRIM(E13417&amp;""),'Référentiel Articles'!$A$2:$F$634,5,FALSE),""))</f>
      </c>
      <c r="H13417" s="77" t="str">
        <v/>
      </c>
      <c r="I13417" s="76">
        <f>IF($E13417="","",IFERROR(VLOOKUP(TRIM(E13417&amp;""),'Référentiel Articles'!$A$2:$F$634,6,FALSE),""))</f>
      </c>
      <c r="J13417" s="78">
        <f>IF(OR($E13417="",$H13417=""),"",$H13417*$I13417)</f>
      </c>
      <c r="K13417" s="79" t="str">
        <v/>
      </c>
    </row>
    <row r="13418">
      <c r="A13418" s="81" t="str">
        <v/>
      </c>
      <c r="B13418" s="81" t="str">
        <v/>
      </c>
      <c r="C13418" s="83">
        <f>IF($E13418="","",IFERROR(VLOOKUP(TRIM(E13418&amp;""),'Référentiel Articles'!$A$2:$F$634,2,FALSE),""))</f>
      </c>
      <c r="D13418" s="83">
        <f>IF($E13418="","",IFERROR(VLOOKUP(TRIM(E13418&amp;""),'Référentiel Articles'!$A$2:$F$634,3,FALSE),""))</f>
      </c>
      <c r="E13418" s="81" t="str">
        <v/>
      </c>
      <c r="F13418" s="83">
        <f>IF($E13418="","",IFERROR(VLOOKUP(TRIM(E13418&amp;""),'Référentiel Articles'!$A$2:$F$634,4,FALSE),""))</f>
      </c>
      <c r="G13418" s="84">
        <f>IF($E13418="","",IFERROR(VLOOKUP(TRIM(E13418&amp;""),'Référentiel Articles'!$A$2:$F$634,5,FALSE),""))</f>
      </c>
      <c r="H13418" s="85" t="str">
        <v/>
      </c>
      <c r="I13418" s="84">
        <f>IF($E13418="","",IFERROR(VLOOKUP(TRIM(E13418&amp;""),'Référentiel Articles'!$A$2:$F$634,6,FALSE),""))</f>
      </c>
      <c r="J13418" s="90">
        <f>IF(OR($E13418="",$H13418=""),"",$H13418*$I13418)</f>
      </c>
      <c r="K13418" s="87" t="str">
        <v/>
      </c>
    </row>
    <row r="13419">
      <c r="A13419" s="74" t="str">
        <v/>
      </c>
      <c r="B13419" s="74" t="str">
        <v/>
      </c>
      <c r="C13419" s="75">
        <f>IF($E13419="","",IFERROR(VLOOKUP(TRIM(E13419&amp;""),'Référentiel Articles'!$A$2:$F$634,2,FALSE),""))</f>
      </c>
      <c r="D13419" s="75">
        <f>IF($E13419="","",IFERROR(VLOOKUP(TRIM(E13419&amp;""),'Référentiel Articles'!$A$2:$F$634,3,FALSE),""))</f>
      </c>
      <c r="E13419" s="74" t="str">
        <v/>
      </c>
      <c r="F13419" s="75">
        <f>IF($E13419="","",IFERROR(VLOOKUP(TRIM(E13419&amp;""),'Référentiel Articles'!$A$2:$F$634,4,FALSE),""))</f>
      </c>
      <c r="G13419" s="76">
        <f>IF($E13419="","",IFERROR(VLOOKUP(TRIM(E13419&amp;""),'Référentiel Articles'!$A$2:$F$634,5,FALSE),""))</f>
      </c>
      <c r="H13419" s="77" t="str">
        <v/>
      </c>
      <c r="I13419" s="76">
        <f>IF($E13419="","",IFERROR(VLOOKUP(TRIM(E13419&amp;""),'Référentiel Articles'!$A$2:$F$634,6,FALSE),""))</f>
      </c>
      <c r="J13419" s="78">
        <f>IF(OR($E13419="",$H13419=""),"",$H13419*$I13419)</f>
      </c>
      <c r="K13419" s="79" t="str">
        <v/>
      </c>
    </row>
    <row r="13420">
      <c r="A13420" s="81" t="str">
        <v/>
      </c>
      <c r="B13420" s="81" t="str">
        <v/>
      </c>
      <c r="C13420" s="83">
        <f>IF($E13420="","",IFERROR(VLOOKUP(TRIM(E13420&amp;""),'Référentiel Articles'!$A$2:$F$634,2,FALSE),""))</f>
      </c>
      <c r="D13420" s="83">
        <f>IF($E13420="","",IFERROR(VLOOKUP(TRIM(E13420&amp;""),'Référentiel Articles'!$A$2:$F$634,3,FALSE),""))</f>
      </c>
      <c r="E13420" s="81" t="str">
        <v/>
      </c>
      <c r="F13420" s="83">
        <f>IF($E13420="","",IFERROR(VLOOKUP(TRIM(E13420&amp;""),'Référentiel Articles'!$A$2:$F$634,4,FALSE),""))</f>
      </c>
      <c r="G13420" s="84">
        <f>IF($E13420="","",IFERROR(VLOOKUP(TRIM(E13420&amp;""),'Référentiel Articles'!$A$2:$F$634,5,FALSE),""))</f>
      </c>
      <c r="H13420" s="85" t="str">
        <v/>
      </c>
      <c r="I13420" s="84">
        <f>IF($E13420="","",IFERROR(VLOOKUP(TRIM(E13420&amp;""),'Référentiel Articles'!$A$2:$F$634,6,FALSE),""))</f>
      </c>
      <c r="J13420" s="90">
        <f>IF(OR($E13420="",$H13420=""),"",$H13420*$I13420)</f>
      </c>
      <c r="K13420" s="87" t="str">
        <v/>
      </c>
    </row>
    <row r="13421">
      <c r="A13421" s="74" t="str">
        <v/>
      </c>
      <c r="B13421" s="74" t="str">
        <v/>
      </c>
      <c r="C13421" s="75">
        <f>IF($E13421="","",IFERROR(VLOOKUP(TRIM(E13421&amp;""),'Référentiel Articles'!$A$2:$F$634,2,FALSE),""))</f>
      </c>
      <c r="D13421" s="75">
        <f>IF($E13421="","",IFERROR(VLOOKUP(TRIM(E13421&amp;""),'Référentiel Articles'!$A$2:$F$634,3,FALSE),""))</f>
      </c>
      <c r="E13421" s="74" t="str">
        <v/>
      </c>
      <c r="F13421" s="75">
        <f>IF($E13421="","",IFERROR(VLOOKUP(TRIM(E13421&amp;""),'Référentiel Articles'!$A$2:$F$634,4,FALSE),""))</f>
      </c>
      <c r="G13421" s="76">
        <f>IF($E13421="","",IFERROR(VLOOKUP(TRIM(E13421&amp;""),'Référentiel Articles'!$A$2:$F$634,5,FALSE),""))</f>
      </c>
      <c r="H13421" s="77" t="str">
        <v/>
      </c>
      <c r="I13421" s="76">
        <f>IF($E13421="","",IFERROR(VLOOKUP(TRIM(E13421&amp;""),'Référentiel Articles'!$A$2:$F$634,6,FALSE),""))</f>
      </c>
      <c r="J13421" s="78">
        <f>IF(OR($E13421="",$H13421=""),"",$H13421*$I13421)</f>
      </c>
      <c r="K13421" s="79" t="str">
        <v/>
      </c>
    </row>
    <row r="13422">
      <c r="A13422" s="81" t="str">
        <v/>
      </c>
      <c r="B13422" s="81" t="str">
        <v/>
      </c>
      <c r="C13422" s="83">
        <f>IF($E13422="","",IFERROR(VLOOKUP(TRIM(E13422&amp;""),'Référentiel Articles'!$A$2:$F$634,2,FALSE),""))</f>
      </c>
      <c r="D13422" s="83">
        <f>IF($E13422="","",IFERROR(VLOOKUP(TRIM(E13422&amp;""),'Référentiel Articles'!$A$2:$F$634,3,FALSE),""))</f>
      </c>
      <c r="E13422" s="81" t="str">
        <v/>
      </c>
      <c r="F13422" s="83">
        <f>IF($E13422="","",IFERROR(VLOOKUP(TRIM(E13422&amp;""),'Référentiel Articles'!$A$2:$F$634,4,FALSE),""))</f>
      </c>
      <c r="G13422" s="84">
        <f>IF($E13422="","",IFERROR(VLOOKUP(TRIM(E13422&amp;""),'Référentiel Articles'!$A$2:$F$634,5,FALSE),""))</f>
      </c>
      <c r="H13422" s="85" t="str">
        <v/>
      </c>
      <c r="I13422" s="84">
        <f>IF($E13422="","",IFERROR(VLOOKUP(TRIM(E13422&amp;""),'Référentiel Articles'!$A$2:$F$634,6,FALSE),""))</f>
      </c>
      <c r="J13422" s="90">
        <f>IF(OR($E13422="",$H13422=""),"",$H13422*$I13422)</f>
      </c>
      <c r="K13422" s="87" t="str">
        <v/>
      </c>
    </row>
    <row r="13423">
      <c r="A13423" s="74" t="str">
        <v/>
      </c>
      <c r="B13423" s="74" t="str">
        <v/>
      </c>
      <c r="C13423" s="75">
        <f>IF($E13423="","",IFERROR(VLOOKUP(TRIM(E13423&amp;""),'Référentiel Articles'!$A$2:$F$634,2,FALSE),""))</f>
      </c>
      <c r="D13423" s="75">
        <f>IF($E13423="","",IFERROR(VLOOKUP(TRIM(E13423&amp;""),'Référentiel Articles'!$A$2:$F$634,3,FALSE),""))</f>
      </c>
      <c r="E13423" s="74" t="str">
        <v/>
      </c>
      <c r="F13423" s="75">
        <f>IF($E13423="","",IFERROR(VLOOKUP(TRIM(E13423&amp;""),'Référentiel Articles'!$A$2:$F$634,4,FALSE),""))</f>
      </c>
      <c r="G13423" s="76">
        <f>IF($E13423="","",IFERROR(VLOOKUP(TRIM(E13423&amp;""),'Référentiel Articles'!$A$2:$F$634,5,FALSE),""))</f>
      </c>
      <c r="H13423" s="77" t="str">
        <v/>
      </c>
      <c r="I13423" s="76">
        <f>IF($E13423="","",IFERROR(VLOOKUP(TRIM(E13423&amp;""),'Référentiel Articles'!$A$2:$F$634,6,FALSE),""))</f>
      </c>
      <c r="J13423" s="78">
        <f>IF(OR($E13423="",$H13423=""),"",$H13423*$I13423)</f>
      </c>
      <c r="K13423" s="79" t="str">
        <v/>
      </c>
    </row>
    <row r="13424">
      <c r="A13424" s="81" t="str">
        <v/>
      </c>
      <c r="B13424" s="81" t="str">
        <v/>
      </c>
      <c r="C13424" s="83">
        <f>IF($E13424="","",IFERROR(VLOOKUP(TRIM(E13424&amp;""),'Référentiel Articles'!$A$2:$F$634,2,FALSE),""))</f>
      </c>
      <c r="D13424" s="83">
        <f>IF($E13424="","",IFERROR(VLOOKUP(TRIM(E13424&amp;""),'Référentiel Articles'!$A$2:$F$634,3,FALSE),""))</f>
      </c>
      <c r="E13424" s="81" t="str">
        <v/>
      </c>
      <c r="F13424" s="83">
        <f>IF($E13424="","",IFERROR(VLOOKUP(TRIM(E13424&amp;""),'Référentiel Articles'!$A$2:$F$634,4,FALSE),""))</f>
      </c>
      <c r="G13424" s="84">
        <f>IF($E13424="","",IFERROR(VLOOKUP(TRIM(E13424&amp;""),'Référentiel Articles'!$A$2:$F$634,5,FALSE),""))</f>
      </c>
      <c r="H13424" s="85" t="str">
        <v/>
      </c>
      <c r="I13424" s="84">
        <f>IF($E13424="","",IFERROR(VLOOKUP(TRIM(E13424&amp;""),'Référentiel Articles'!$A$2:$F$634,6,FALSE),""))</f>
      </c>
      <c r="J13424" s="90">
        <f>IF(OR($E13424="",$H13424=""),"",$H13424*$I13424)</f>
      </c>
      <c r="K13424" s="87" t="str">
        <v/>
      </c>
    </row>
    <row r="13425">
      <c r="A13425" s="74" t="str">
        <v/>
      </c>
      <c r="B13425" s="74" t="str">
        <v/>
      </c>
      <c r="C13425" s="75">
        <f>IF($E13425="","",IFERROR(VLOOKUP(TRIM(E13425&amp;""),'Référentiel Articles'!$A$2:$F$634,2,FALSE),""))</f>
      </c>
      <c r="D13425" s="75">
        <f>IF($E13425="","",IFERROR(VLOOKUP(TRIM(E13425&amp;""),'Référentiel Articles'!$A$2:$F$634,3,FALSE),""))</f>
      </c>
      <c r="E13425" s="74" t="str">
        <v/>
      </c>
      <c r="F13425" s="75">
        <f>IF($E13425="","",IFERROR(VLOOKUP(TRIM(E13425&amp;""),'Référentiel Articles'!$A$2:$F$634,4,FALSE),""))</f>
      </c>
      <c r="G13425" s="76">
        <f>IF($E13425="","",IFERROR(VLOOKUP(TRIM(E13425&amp;""),'Référentiel Articles'!$A$2:$F$634,5,FALSE),""))</f>
      </c>
      <c r="H13425" s="77" t="str">
        <v/>
      </c>
      <c r="I13425" s="76">
        <f>IF($E13425="","",IFERROR(VLOOKUP(TRIM(E13425&amp;""),'Référentiel Articles'!$A$2:$F$634,6,FALSE),""))</f>
      </c>
      <c r="J13425" s="78">
        <f>IF(OR($E13425="",$H13425=""),"",$H13425*$I13425)</f>
      </c>
      <c r="K13425" s="79" t="str">
        <v/>
      </c>
    </row>
    <row r="13426">
      <c r="A13426" s="81" t="str">
        <v/>
      </c>
      <c r="B13426" s="81" t="str">
        <v/>
      </c>
      <c r="C13426" s="83">
        <f>IF($E13426="","",IFERROR(VLOOKUP(TRIM(E13426&amp;""),'Référentiel Articles'!$A$2:$F$634,2,FALSE),""))</f>
      </c>
      <c r="D13426" s="83">
        <f>IF($E13426="","",IFERROR(VLOOKUP(TRIM(E13426&amp;""),'Référentiel Articles'!$A$2:$F$634,3,FALSE),""))</f>
      </c>
      <c r="E13426" s="81" t="str">
        <v/>
      </c>
      <c r="F13426" s="83">
        <f>IF($E13426="","",IFERROR(VLOOKUP(TRIM(E13426&amp;""),'Référentiel Articles'!$A$2:$F$634,4,FALSE),""))</f>
      </c>
      <c r="G13426" s="84">
        <f>IF($E13426="","",IFERROR(VLOOKUP(TRIM(E13426&amp;""),'Référentiel Articles'!$A$2:$F$634,5,FALSE),""))</f>
      </c>
      <c r="H13426" s="85" t="str">
        <v/>
      </c>
      <c r="I13426" s="84">
        <f>IF($E13426="","",IFERROR(VLOOKUP(TRIM(E13426&amp;""),'Référentiel Articles'!$A$2:$F$634,6,FALSE),""))</f>
      </c>
      <c r="J13426" s="90">
        <f>IF(OR($E13426="",$H13426=""),"",$H13426*$I13426)</f>
      </c>
      <c r="K13426" s="87" t="str">
        <v/>
      </c>
    </row>
    <row r="13427">
      <c r="A13427" s="74" t="str">
        <v/>
      </c>
      <c r="B13427" s="74" t="str">
        <v/>
      </c>
      <c r="C13427" s="75">
        <f>IF($E13427="","",IFERROR(VLOOKUP(TRIM(E13427&amp;""),'Référentiel Articles'!$A$2:$F$634,2,FALSE),""))</f>
      </c>
      <c r="D13427" s="75">
        <f>IF($E13427="","",IFERROR(VLOOKUP(TRIM(E13427&amp;""),'Référentiel Articles'!$A$2:$F$634,3,FALSE),""))</f>
      </c>
      <c r="E13427" s="74" t="str">
        <v/>
      </c>
      <c r="F13427" s="75">
        <f>IF($E13427="","",IFERROR(VLOOKUP(TRIM(E13427&amp;""),'Référentiel Articles'!$A$2:$F$634,4,FALSE),""))</f>
      </c>
      <c r="G13427" s="76">
        <f>IF($E13427="","",IFERROR(VLOOKUP(TRIM(E13427&amp;""),'Référentiel Articles'!$A$2:$F$634,5,FALSE),""))</f>
      </c>
      <c r="H13427" s="77" t="str">
        <v/>
      </c>
      <c r="I13427" s="76">
        <f>IF($E13427="","",IFERROR(VLOOKUP(TRIM(E13427&amp;""),'Référentiel Articles'!$A$2:$F$634,6,FALSE),""))</f>
      </c>
      <c r="J13427" s="78">
        <f>IF(OR($E13427="",$H13427=""),"",$H13427*$I13427)</f>
      </c>
      <c r="K13427" s="79" t="str">
        <v/>
      </c>
    </row>
    <row r="13428">
      <c r="A13428" s="81" t="str">
        <v/>
      </c>
      <c r="B13428" s="81" t="str">
        <v/>
      </c>
      <c r="C13428" s="83">
        <f>IF($E13428="","",IFERROR(VLOOKUP(TRIM(E13428&amp;""),'Référentiel Articles'!$A$2:$F$634,2,FALSE),""))</f>
      </c>
      <c r="D13428" s="83">
        <f>IF($E13428="","",IFERROR(VLOOKUP(TRIM(E13428&amp;""),'Référentiel Articles'!$A$2:$F$634,3,FALSE),""))</f>
      </c>
      <c r="E13428" s="81" t="str">
        <v/>
      </c>
      <c r="F13428" s="83">
        <f>IF($E13428="","",IFERROR(VLOOKUP(TRIM(E13428&amp;""),'Référentiel Articles'!$A$2:$F$634,4,FALSE),""))</f>
      </c>
      <c r="G13428" s="84">
        <f>IF($E13428="","",IFERROR(VLOOKUP(TRIM(E13428&amp;""),'Référentiel Articles'!$A$2:$F$634,5,FALSE),""))</f>
      </c>
      <c r="H13428" s="85" t="str">
        <v/>
      </c>
      <c r="I13428" s="84">
        <f>IF($E13428="","",IFERROR(VLOOKUP(TRIM(E13428&amp;""),'Référentiel Articles'!$A$2:$F$634,6,FALSE),""))</f>
      </c>
      <c r="J13428" s="90">
        <f>IF(OR($E13428="",$H13428=""),"",$H13428*$I13428)</f>
      </c>
      <c r="K13428" s="87" t="str">
        <v/>
      </c>
    </row>
    <row r="13429">
      <c r="A13429" s="74" t="str">
        <v/>
      </c>
      <c r="B13429" s="74" t="str">
        <v/>
      </c>
      <c r="C13429" s="75">
        <f>IF($E13429="","",IFERROR(VLOOKUP(TRIM(E13429&amp;""),'Référentiel Articles'!$A$2:$F$634,2,FALSE),""))</f>
      </c>
      <c r="D13429" s="75">
        <f>IF($E13429="","",IFERROR(VLOOKUP(TRIM(E13429&amp;""),'Référentiel Articles'!$A$2:$F$634,3,FALSE),""))</f>
      </c>
      <c r="E13429" s="74" t="str">
        <v/>
      </c>
      <c r="F13429" s="75">
        <f>IF($E13429="","",IFERROR(VLOOKUP(TRIM(E13429&amp;""),'Référentiel Articles'!$A$2:$F$634,4,FALSE),""))</f>
      </c>
      <c r="G13429" s="76">
        <f>IF($E13429="","",IFERROR(VLOOKUP(TRIM(E13429&amp;""),'Référentiel Articles'!$A$2:$F$634,5,FALSE),""))</f>
      </c>
      <c r="H13429" s="77" t="str">
        <v/>
      </c>
      <c r="I13429" s="76">
        <f>IF($E13429="","",IFERROR(VLOOKUP(TRIM(E13429&amp;""),'Référentiel Articles'!$A$2:$F$634,6,FALSE),""))</f>
      </c>
      <c r="J13429" s="78">
        <f>IF(OR($E13429="",$H13429=""),"",$H13429*$I13429)</f>
      </c>
      <c r="K13429" s="79" t="str">
        <v/>
      </c>
    </row>
    <row r="13430">
      <c r="A13430" s="81" t="str">
        <v/>
      </c>
      <c r="B13430" s="81" t="str">
        <v/>
      </c>
      <c r="C13430" s="83">
        <f>IF($E13430="","",IFERROR(VLOOKUP(TRIM(E13430&amp;""),'Référentiel Articles'!$A$2:$F$634,2,FALSE),""))</f>
      </c>
      <c r="D13430" s="83">
        <f>IF($E13430="","",IFERROR(VLOOKUP(TRIM(E13430&amp;""),'Référentiel Articles'!$A$2:$F$634,3,FALSE),""))</f>
      </c>
      <c r="E13430" s="81" t="str">
        <v/>
      </c>
      <c r="F13430" s="83">
        <f>IF($E13430="","",IFERROR(VLOOKUP(TRIM(E13430&amp;""),'Référentiel Articles'!$A$2:$F$634,4,FALSE),""))</f>
      </c>
      <c r="G13430" s="84">
        <f>IF($E13430="","",IFERROR(VLOOKUP(TRIM(E13430&amp;""),'Référentiel Articles'!$A$2:$F$634,5,FALSE),""))</f>
      </c>
      <c r="H13430" s="85" t="str">
        <v/>
      </c>
      <c r="I13430" s="84">
        <f>IF($E13430="","",IFERROR(VLOOKUP(TRIM(E13430&amp;""),'Référentiel Articles'!$A$2:$F$634,6,FALSE),""))</f>
      </c>
      <c r="J13430" s="90">
        <f>IF(OR($E13430="",$H13430=""),"",$H13430*$I13430)</f>
      </c>
      <c r="K13430" s="87" t="str">
        <v/>
      </c>
    </row>
    <row r="13431">
      <c r="A13431" s="74" t="str">
        <v/>
      </c>
      <c r="B13431" s="74" t="str">
        <v/>
      </c>
      <c r="C13431" s="75">
        <f>IF($E13431="","",IFERROR(VLOOKUP(TRIM(E13431&amp;""),'Référentiel Articles'!$A$2:$F$634,2,FALSE),""))</f>
      </c>
      <c r="D13431" s="75">
        <f>IF($E13431="","",IFERROR(VLOOKUP(TRIM(E13431&amp;""),'Référentiel Articles'!$A$2:$F$634,3,FALSE),""))</f>
      </c>
      <c r="E13431" s="74" t="str">
        <v/>
      </c>
      <c r="F13431" s="75">
        <f>IF($E13431="","",IFERROR(VLOOKUP(TRIM(E13431&amp;""),'Référentiel Articles'!$A$2:$F$634,4,FALSE),""))</f>
      </c>
      <c r="G13431" s="76">
        <f>IF($E13431="","",IFERROR(VLOOKUP(TRIM(E13431&amp;""),'Référentiel Articles'!$A$2:$F$634,5,FALSE),""))</f>
      </c>
      <c r="H13431" s="77" t="str">
        <v/>
      </c>
      <c r="I13431" s="76">
        <f>IF($E13431="","",IFERROR(VLOOKUP(TRIM(E13431&amp;""),'Référentiel Articles'!$A$2:$F$634,6,FALSE),""))</f>
      </c>
      <c r="J13431" s="78">
        <f>IF(OR($E13431="",$H13431=""),"",$H13431*$I13431)</f>
      </c>
      <c r="K13431" s="79" t="str">
        <v/>
      </c>
    </row>
    <row r="13432">
      <c r="A13432" s="81" t="str">
        <v/>
      </c>
      <c r="B13432" s="81" t="str">
        <v/>
      </c>
      <c r="C13432" s="83">
        <f>IF($E13432="","",IFERROR(VLOOKUP(TRIM(E13432&amp;""),'Référentiel Articles'!$A$2:$F$634,2,FALSE),""))</f>
      </c>
      <c r="D13432" s="83">
        <f>IF($E13432="","",IFERROR(VLOOKUP(TRIM(E13432&amp;""),'Référentiel Articles'!$A$2:$F$634,3,FALSE),""))</f>
      </c>
      <c r="E13432" s="81" t="str">
        <v/>
      </c>
      <c r="F13432" s="83">
        <f>IF($E13432="","",IFERROR(VLOOKUP(TRIM(E13432&amp;""),'Référentiel Articles'!$A$2:$F$634,4,FALSE),""))</f>
      </c>
      <c r="G13432" s="84">
        <f>IF($E13432="","",IFERROR(VLOOKUP(TRIM(E13432&amp;""),'Référentiel Articles'!$A$2:$F$634,5,FALSE),""))</f>
      </c>
      <c r="H13432" s="85" t="str">
        <v/>
      </c>
      <c r="I13432" s="84">
        <f>IF($E13432="","",IFERROR(VLOOKUP(TRIM(E13432&amp;""),'Référentiel Articles'!$A$2:$F$634,6,FALSE),""))</f>
      </c>
      <c r="J13432" s="90">
        <f>IF(OR($E13432="",$H13432=""),"",$H13432*$I13432)</f>
      </c>
      <c r="K13432" s="87" t="str">
        <v/>
      </c>
    </row>
    <row r="13433">
      <c r="A13433" s="74" t="str">
        <v/>
      </c>
      <c r="B13433" s="74" t="str">
        <v/>
      </c>
      <c r="C13433" s="75">
        <f>IF($E13433="","",IFERROR(VLOOKUP(TRIM(E13433&amp;""),'Référentiel Articles'!$A$2:$F$634,2,FALSE),""))</f>
      </c>
      <c r="D13433" s="75">
        <f>IF($E13433="","",IFERROR(VLOOKUP(TRIM(E13433&amp;""),'Référentiel Articles'!$A$2:$F$634,3,FALSE),""))</f>
      </c>
      <c r="E13433" s="74" t="str">
        <v/>
      </c>
      <c r="F13433" s="75">
        <f>IF($E13433="","",IFERROR(VLOOKUP(TRIM(E13433&amp;""),'Référentiel Articles'!$A$2:$F$634,4,FALSE),""))</f>
      </c>
      <c r="G13433" s="76">
        <f>IF($E13433="","",IFERROR(VLOOKUP(TRIM(E13433&amp;""),'Référentiel Articles'!$A$2:$F$634,5,FALSE),""))</f>
      </c>
      <c r="H13433" s="77" t="str">
        <v/>
      </c>
      <c r="I13433" s="76">
        <f>IF($E13433="","",IFERROR(VLOOKUP(TRIM(E13433&amp;""),'Référentiel Articles'!$A$2:$F$634,6,FALSE),""))</f>
      </c>
      <c r="J13433" s="78">
        <f>IF(OR($E13433="",$H13433=""),"",$H13433*$I13433)</f>
      </c>
      <c r="K13433" s="79" t="str">
        <v/>
      </c>
    </row>
    <row r="13434">
      <c r="A13434" s="81" t="str">
        <v/>
      </c>
      <c r="B13434" s="81" t="str">
        <v/>
      </c>
      <c r="C13434" s="83">
        <f>IF($E13434="","",IFERROR(VLOOKUP(TRIM(E13434&amp;""),'Référentiel Articles'!$A$2:$F$634,2,FALSE),""))</f>
      </c>
      <c r="D13434" s="83">
        <f>IF($E13434="","",IFERROR(VLOOKUP(TRIM(E13434&amp;""),'Référentiel Articles'!$A$2:$F$634,3,FALSE),""))</f>
      </c>
      <c r="E13434" s="81" t="str">
        <v/>
      </c>
      <c r="F13434" s="83">
        <f>IF($E13434="","",IFERROR(VLOOKUP(TRIM(E13434&amp;""),'Référentiel Articles'!$A$2:$F$634,4,FALSE),""))</f>
      </c>
      <c r="G13434" s="84">
        <f>IF($E13434="","",IFERROR(VLOOKUP(TRIM(E13434&amp;""),'Référentiel Articles'!$A$2:$F$634,5,FALSE),""))</f>
      </c>
      <c r="H13434" s="85" t="str">
        <v/>
      </c>
      <c r="I13434" s="84">
        <f>IF($E13434="","",IFERROR(VLOOKUP(TRIM(E13434&amp;""),'Référentiel Articles'!$A$2:$F$634,6,FALSE),""))</f>
      </c>
      <c r="J13434" s="90">
        <f>IF(OR($E13434="",$H13434=""),"",$H13434*$I13434)</f>
      </c>
      <c r="K13434" s="87" t="str">
        <v/>
      </c>
    </row>
    <row r="13435">
      <c r="A13435" s="74" t="str">
        <v/>
      </c>
      <c r="B13435" s="74" t="str">
        <v/>
      </c>
      <c r="C13435" s="75">
        <f>IF($E13435="","",IFERROR(VLOOKUP(TRIM(E13435&amp;""),'Référentiel Articles'!$A$2:$F$634,2,FALSE),""))</f>
      </c>
      <c r="D13435" s="75">
        <f>IF($E13435="","",IFERROR(VLOOKUP(TRIM(E13435&amp;""),'Référentiel Articles'!$A$2:$F$634,3,FALSE),""))</f>
      </c>
      <c r="E13435" s="74" t="str">
        <v/>
      </c>
      <c r="F13435" s="75">
        <f>IF($E13435="","",IFERROR(VLOOKUP(TRIM(E13435&amp;""),'Référentiel Articles'!$A$2:$F$634,4,FALSE),""))</f>
      </c>
      <c r="G13435" s="76">
        <f>IF($E13435="","",IFERROR(VLOOKUP(TRIM(E13435&amp;""),'Référentiel Articles'!$A$2:$F$634,5,FALSE),""))</f>
      </c>
      <c r="H13435" s="77" t="str">
        <v/>
      </c>
      <c r="I13435" s="76">
        <f>IF($E13435="","",IFERROR(VLOOKUP(TRIM(E13435&amp;""),'Référentiel Articles'!$A$2:$F$634,6,FALSE),""))</f>
      </c>
      <c r="J13435" s="78">
        <f>IF(OR($E13435="",$H13435=""),"",$H13435*$I13435)</f>
      </c>
      <c r="K13435" s="79" t="str">
        <v/>
      </c>
    </row>
    <row r="13436">
      <c r="A13436" s="81" t="str">
        <v/>
      </c>
      <c r="B13436" s="81" t="str">
        <v/>
      </c>
      <c r="C13436" s="83">
        <f>IF($E13436="","",IFERROR(VLOOKUP(TRIM(E13436&amp;""),'Référentiel Articles'!$A$2:$F$634,2,FALSE),""))</f>
      </c>
      <c r="D13436" s="83">
        <f>IF($E13436="","",IFERROR(VLOOKUP(TRIM(E13436&amp;""),'Référentiel Articles'!$A$2:$F$634,3,FALSE),""))</f>
      </c>
      <c r="E13436" s="81" t="str">
        <v/>
      </c>
      <c r="F13436" s="83">
        <f>IF($E13436="","",IFERROR(VLOOKUP(TRIM(E13436&amp;""),'Référentiel Articles'!$A$2:$F$634,4,FALSE),""))</f>
      </c>
      <c r="G13436" s="84">
        <f>IF($E13436="","",IFERROR(VLOOKUP(TRIM(E13436&amp;""),'Référentiel Articles'!$A$2:$F$634,5,FALSE),""))</f>
      </c>
      <c r="H13436" s="85" t="str">
        <v/>
      </c>
      <c r="I13436" s="84">
        <f>IF($E13436="","",IFERROR(VLOOKUP(TRIM(E13436&amp;""),'Référentiel Articles'!$A$2:$F$634,6,FALSE),""))</f>
      </c>
      <c r="J13436" s="90">
        <f>IF(OR($E13436="",$H13436=""),"",$H13436*$I13436)</f>
      </c>
      <c r="K13436" s="87" t="str">
        <v/>
      </c>
    </row>
    <row r="13437">
      <c r="A13437" s="74" t="str">
        <v/>
      </c>
      <c r="B13437" s="74" t="str">
        <v/>
      </c>
      <c r="C13437" s="75">
        <f>IF($E13437="","",IFERROR(VLOOKUP(TRIM(E13437&amp;""),'Référentiel Articles'!$A$2:$F$634,2,FALSE),""))</f>
      </c>
      <c r="D13437" s="75">
        <f>IF($E13437="","",IFERROR(VLOOKUP(TRIM(E13437&amp;""),'Référentiel Articles'!$A$2:$F$634,3,FALSE),""))</f>
      </c>
      <c r="E13437" s="74" t="str">
        <v/>
      </c>
      <c r="F13437" s="75">
        <f>IF($E13437="","",IFERROR(VLOOKUP(TRIM(E13437&amp;""),'Référentiel Articles'!$A$2:$F$634,4,FALSE),""))</f>
      </c>
      <c r="G13437" s="76">
        <f>IF($E13437="","",IFERROR(VLOOKUP(TRIM(E13437&amp;""),'Référentiel Articles'!$A$2:$F$634,5,FALSE),""))</f>
      </c>
      <c r="H13437" s="77" t="str">
        <v/>
      </c>
      <c r="I13437" s="76">
        <f>IF($E13437="","",IFERROR(VLOOKUP(TRIM(E13437&amp;""),'Référentiel Articles'!$A$2:$F$634,6,FALSE),""))</f>
      </c>
      <c r="J13437" s="78">
        <f>IF(OR($E13437="",$H13437=""),"",$H13437*$I13437)</f>
      </c>
      <c r="K13437" s="79" t="str">
        <v/>
      </c>
    </row>
    <row r="13438">
      <c r="A13438" s="81" t="str">
        <v/>
      </c>
      <c r="B13438" s="81" t="str">
        <v/>
      </c>
      <c r="C13438" s="83">
        <f>IF($E13438="","",IFERROR(VLOOKUP(TRIM(E13438&amp;""),'Référentiel Articles'!$A$2:$F$634,2,FALSE),""))</f>
      </c>
      <c r="D13438" s="83">
        <f>IF($E13438="","",IFERROR(VLOOKUP(TRIM(E13438&amp;""),'Référentiel Articles'!$A$2:$F$634,3,FALSE),""))</f>
      </c>
      <c r="E13438" s="81" t="str">
        <v/>
      </c>
      <c r="F13438" s="83">
        <f>IF($E13438="","",IFERROR(VLOOKUP(TRIM(E13438&amp;""),'Référentiel Articles'!$A$2:$F$634,4,FALSE),""))</f>
      </c>
      <c r="G13438" s="84">
        <f>IF($E13438="","",IFERROR(VLOOKUP(TRIM(E13438&amp;""),'Référentiel Articles'!$A$2:$F$634,5,FALSE),""))</f>
      </c>
      <c r="H13438" s="85" t="str">
        <v/>
      </c>
      <c r="I13438" s="84">
        <f>IF($E13438="","",IFERROR(VLOOKUP(TRIM(E13438&amp;""),'Référentiel Articles'!$A$2:$F$634,6,FALSE),""))</f>
      </c>
      <c r="J13438" s="90">
        <f>IF(OR($E13438="",$H13438=""),"",$H13438*$I13438)</f>
      </c>
      <c r="K13438" s="87" t="str">
        <v/>
      </c>
    </row>
    <row r="13439">
      <c r="A13439" s="74" t="str">
        <v/>
      </c>
      <c r="B13439" s="74" t="str">
        <v/>
      </c>
      <c r="C13439" s="75">
        <f>IF($E13439="","",IFERROR(VLOOKUP(TRIM(E13439&amp;""),'Référentiel Articles'!$A$2:$F$634,2,FALSE),""))</f>
      </c>
      <c r="D13439" s="75">
        <f>IF($E13439="","",IFERROR(VLOOKUP(TRIM(E13439&amp;""),'Référentiel Articles'!$A$2:$F$634,3,FALSE),""))</f>
      </c>
      <c r="E13439" s="74" t="str">
        <v/>
      </c>
      <c r="F13439" s="75">
        <f>IF($E13439="","",IFERROR(VLOOKUP(TRIM(E13439&amp;""),'Référentiel Articles'!$A$2:$F$634,4,FALSE),""))</f>
      </c>
      <c r="G13439" s="76">
        <f>IF($E13439="","",IFERROR(VLOOKUP(TRIM(E13439&amp;""),'Référentiel Articles'!$A$2:$F$634,5,FALSE),""))</f>
      </c>
      <c r="H13439" s="77" t="str">
        <v/>
      </c>
      <c r="I13439" s="76">
        <f>IF($E13439="","",IFERROR(VLOOKUP(TRIM(E13439&amp;""),'Référentiel Articles'!$A$2:$F$634,6,FALSE),""))</f>
      </c>
      <c r="J13439" s="78">
        <f>IF(OR($E13439="",$H13439=""),"",$H13439*$I13439)</f>
      </c>
      <c r="K13439" s="79" t="str">
        <v/>
      </c>
    </row>
    <row r="13440">
      <c r="A13440" s="81" t="str">
        <v/>
      </c>
      <c r="B13440" s="81" t="str">
        <v/>
      </c>
      <c r="C13440" s="83">
        <f>IF($E13440="","",IFERROR(VLOOKUP(TRIM(E13440&amp;""),'Référentiel Articles'!$A$2:$F$634,2,FALSE),""))</f>
      </c>
      <c r="D13440" s="83">
        <f>IF($E13440="","",IFERROR(VLOOKUP(TRIM(E13440&amp;""),'Référentiel Articles'!$A$2:$F$634,3,FALSE),""))</f>
      </c>
      <c r="E13440" s="81" t="str">
        <v/>
      </c>
      <c r="F13440" s="83">
        <f>IF($E13440="","",IFERROR(VLOOKUP(TRIM(E13440&amp;""),'Référentiel Articles'!$A$2:$F$634,4,FALSE),""))</f>
      </c>
      <c r="G13440" s="84">
        <f>IF($E13440="","",IFERROR(VLOOKUP(TRIM(E13440&amp;""),'Référentiel Articles'!$A$2:$F$634,5,FALSE),""))</f>
      </c>
      <c r="H13440" s="85" t="str">
        <v/>
      </c>
      <c r="I13440" s="84">
        <f>IF($E13440="","",IFERROR(VLOOKUP(TRIM(E13440&amp;""),'Référentiel Articles'!$A$2:$F$634,6,FALSE),""))</f>
      </c>
      <c r="J13440" s="90">
        <f>IF(OR($E13440="",$H13440=""),"",$H13440*$I13440)</f>
      </c>
      <c r="K13440" s="87" t="str">
        <v/>
      </c>
    </row>
    <row r="13441">
      <c r="A13441" s="74" t="str">
        <v/>
      </c>
      <c r="B13441" s="74" t="str">
        <v/>
      </c>
      <c r="C13441" s="75">
        <f>IF($E13441="","",IFERROR(VLOOKUP(TRIM(E13441&amp;""),'Référentiel Articles'!$A$2:$F$634,2,FALSE),""))</f>
      </c>
      <c r="D13441" s="75">
        <f>IF($E13441="","",IFERROR(VLOOKUP(TRIM(E13441&amp;""),'Référentiel Articles'!$A$2:$F$634,3,FALSE),""))</f>
      </c>
      <c r="E13441" s="74" t="str">
        <v/>
      </c>
      <c r="F13441" s="75">
        <f>IF($E13441="","",IFERROR(VLOOKUP(TRIM(E13441&amp;""),'Référentiel Articles'!$A$2:$F$634,4,FALSE),""))</f>
      </c>
      <c r="G13441" s="76">
        <f>IF($E13441="","",IFERROR(VLOOKUP(TRIM(E13441&amp;""),'Référentiel Articles'!$A$2:$F$634,5,FALSE),""))</f>
      </c>
      <c r="H13441" s="77" t="str">
        <v/>
      </c>
      <c r="I13441" s="76">
        <f>IF($E13441="","",IFERROR(VLOOKUP(TRIM(E13441&amp;""),'Référentiel Articles'!$A$2:$F$634,6,FALSE),""))</f>
      </c>
      <c r="J13441" s="78">
        <f>IF(OR($E13441="",$H13441=""),"",$H13441*$I13441)</f>
      </c>
      <c r="K13441" s="79" t="str">
        <v/>
      </c>
    </row>
    <row r="13442">
      <c r="A13442" s="81" t="str">
        <v/>
      </c>
      <c r="B13442" s="81" t="str">
        <v/>
      </c>
      <c r="C13442" s="83">
        <f>IF($E13442="","",IFERROR(VLOOKUP(TRIM(E13442&amp;""),'Référentiel Articles'!$A$2:$F$634,2,FALSE),""))</f>
      </c>
      <c r="D13442" s="83">
        <f>IF($E13442="","",IFERROR(VLOOKUP(TRIM(E13442&amp;""),'Référentiel Articles'!$A$2:$F$634,3,FALSE),""))</f>
      </c>
      <c r="E13442" s="81" t="str">
        <v/>
      </c>
      <c r="F13442" s="83">
        <f>IF($E13442="","",IFERROR(VLOOKUP(TRIM(E13442&amp;""),'Référentiel Articles'!$A$2:$F$634,4,FALSE),""))</f>
      </c>
      <c r="G13442" s="84">
        <f>IF($E13442="","",IFERROR(VLOOKUP(TRIM(E13442&amp;""),'Référentiel Articles'!$A$2:$F$634,5,FALSE),""))</f>
      </c>
      <c r="H13442" s="85" t="str">
        <v/>
      </c>
      <c r="I13442" s="84">
        <f>IF($E13442="","",IFERROR(VLOOKUP(TRIM(E13442&amp;""),'Référentiel Articles'!$A$2:$F$634,6,FALSE),""))</f>
      </c>
      <c r="J13442" s="90">
        <f>IF(OR($E13442="",$H13442=""),"",$H13442*$I13442)</f>
      </c>
      <c r="K13442" s="87" t="str">
        <v/>
      </c>
    </row>
    <row r="13443">
      <c r="A13443" s="74" t="str">
        <v/>
      </c>
      <c r="B13443" s="74" t="str">
        <v/>
      </c>
      <c r="C13443" s="75">
        <f>IF($E13443="","",IFERROR(VLOOKUP(TRIM(E13443&amp;""),'Référentiel Articles'!$A$2:$F$634,2,FALSE),""))</f>
      </c>
      <c r="D13443" s="75">
        <f>IF($E13443="","",IFERROR(VLOOKUP(TRIM(E13443&amp;""),'Référentiel Articles'!$A$2:$F$634,3,FALSE),""))</f>
      </c>
      <c r="E13443" s="74" t="str">
        <v/>
      </c>
      <c r="F13443" s="75">
        <f>IF($E13443="","",IFERROR(VLOOKUP(TRIM(E13443&amp;""),'Référentiel Articles'!$A$2:$F$634,4,FALSE),""))</f>
      </c>
      <c r="G13443" s="76">
        <f>IF($E13443="","",IFERROR(VLOOKUP(TRIM(E13443&amp;""),'Référentiel Articles'!$A$2:$F$634,5,FALSE),""))</f>
      </c>
      <c r="H13443" s="77" t="str">
        <v/>
      </c>
      <c r="I13443" s="76">
        <f>IF($E13443="","",IFERROR(VLOOKUP(TRIM(E13443&amp;""),'Référentiel Articles'!$A$2:$F$634,6,FALSE),""))</f>
      </c>
      <c r="J13443" s="78">
        <f>IF(OR($E13443="",$H13443=""),"",$H13443*$I13443)</f>
      </c>
      <c r="K13443" s="79" t="str">
        <v/>
      </c>
    </row>
    <row r="13444">
      <c r="A13444" s="81" t="str">
        <v/>
      </c>
      <c r="B13444" s="81" t="str">
        <v/>
      </c>
      <c r="C13444" s="83">
        <f>IF($E13444="","",IFERROR(VLOOKUP(TRIM(E13444&amp;""),'Référentiel Articles'!$A$2:$F$634,2,FALSE),""))</f>
      </c>
      <c r="D13444" s="83">
        <f>IF($E13444="","",IFERROR(VLOOKUP(TRIM(E13444&amp;""),'Référentiel Articles'!$A$2:$F$634,3,FALSE),""))</f>
      </c>
      <c r="E13444" s="81" t="str">
        <v/>
      </c>
      <c r="F13444" s="83">
        <f>IF($E13444="","",IFERROR(VLOOKUP(TRIM(E13444&amp;""),'Référentiel Articles'!$A$2:$F$634,4,FALSE),""))</f>
      </c>
      <c r="G13444" s="84">
        <f>IF($E13444="","",IFERROR(VLOOKUP(TRIM(E13444&amp;""),'Référentiel Articles'!$A$2:$F$634,5,FALSE),""))</f>
      </c>
      <c r="H13444" s="85" t="str">
        <v/>
      </c>
      <c r="I13444" s="84">
        <f>IF($E13444="","",IFERROR(VLOOKUP(TRIM(E13444&amp;""),'Référentiel Articles'!$A$2:$F$634,6,FALSE),""))</f>
      </c>
      <c r="J13444" s="90">
        <f>IF(OR($E13444="",$H13444=""),"",$H13444*$I13444)</f>
      </c>
      <c r="K13444" s="87" t="str">
        <v/>
      </c>
    </row>
    <row r="13445">
      <c r="A13445" s="74" t="str">
        <v/>
      </c>
      <c r="B13445" s="74" t="str">
        <v/>
      </c>
      <c r="C13445" s="75">
        <f>IF($E13445="","",IFERROR(VLOOKUP(TRIM(E13445&amp;""),'Référentiel Articles'!$A$2:$F$634,2,FALSE),""))</f>
      </c>
      <c r="D13445" s="75">
        <f>IF($E13445="","",IFERROR(VLOOKUP(TRIM(E13445&amp;""),'Référentiel Articles'!$A$2:$F$634,3,FALSE),""))</f>
      </c>
      <c r="E13445" s="74" t="str">
        <v/>
      </c>
      <c r="F13445" s="75">
        <f>IF($E13445="","",IFERROR(VLOOKUP(TRIM(E13445&amp;""),'Référentiel Articles'!$A$2:$F$634,4,FALSE),""))</f>
      </c>
      <c r="G13445" s="76">
        <f>IF($E13445="","",IFERROR(VLOOKUP(TRIM(E13445&amp;""),'Référentiel Articles'!$A$2:$F$634,5,FALSE),""))</f>
      </c>
      <c r="H13445" s="77" t="str">
        <v/>
      </c>
      <c r="I13445" s="76">
        <f>IF($E13445="","",IFERROR(VLOOKUP(TRIM(E13445&amp;""),'Référentiel Articles'!$A$2:$F$634,6,FALSE),""))</f>
      </c>
      <c r="J13445" s="78">
        <f>IF(OR($E13445="",$H13445=""),"",$H13445*$I13445)</f>
      </c>
      <c r="K13445" s="79" t="str">
        <v/>
      </c>
    </row>
    <row r="13446">
      <c r="A13446" s="81" t="str">
        <v/>
      </c>
      <c r="B13446" s="81" t="str">
        <v/>
      </c>
      <c r="C13446" s="83">
        <f>IF($E13446="","",IFERROR(VLOOKUP(TRIM(E13446&amp;""),'Référentiel Articles'!$A$2:$F$634,2,FALSE),""))</f>
      </c>
      <c r="D13446" s="83">
        <f>IF($E13446="","",IFERROR(VLOOKUP(TRIM(E13446&amp;""),'Référentiel Articles'!$A$2:$F$634,3,FALSE),""))</f>
      </c>
      <c r="E13446" s="81" t="str">
        <v/>
      </c>
      <c r="F13446" s="83">
        <f>IF($E13446="","",IFERROR(VLOOKUP(TRIM(E13446&amp;""),'Référentiel Articles'!$A$2:$F$634,4,FALSE),""))</f>
      </c>
      <c r="G13446" s="84">
        <f>IF($E13446="","",IFERROR(VLOOKUP(TRIM(E13446&amp;""),'Référentiel Articles'!$A$2:$F$634,5,FALSE),""))</f>
      </c>
      <c r="H13446" s="85" t="str">
        <v/>
      </c>
      <c r="I13446" s="84">
        <f>IF($E13446="","",IFERROR(VLOOKUP(TRIM(E13446&amp;""),'Référentiel Articles'!$A$2:$F$634,6,FALSE),""))</f>
      </c>
      <c r="J13446" s="90">
        <f>IF(OR($E13446="",$H13446=""),"",$H13446*$I13446)</f>
      </c>
      <c r="K13446" s="87" t="str">
        <v/>
      </c>
    </row>
    <row r="13447">
      <c r="A13447" s="74" t="str">
        <v/>
      </c>
      <c r="B13447" s="74" t="str">
        <v/>
      </c>
      <c r="C13447" s="75">
        <f>IF($E13447="","",IFERROR(VLOOKUP(TRIM(E13447&amp;""),'Référentiel Articles'!$A$2:$F$634,2,FALSE),""))</f>
      </c>
      <c r="D13447" s="75">
        <f>IF($E13447="","",IFERROR(VLOOKUP(TRIM(E13447&amp;""),'Référentiel Articles'!$A$2:$F$634,3,FALSE),""))</f>
      </c>
      <c r="E13447" s="74" t="str">
        <v/>
      </c>
      <c r="F13447" s="75">
        <f>IF($E13447="","",IFERROR(VLOOKUP(TRIM(E13447&amp;""),'Référentiel Articles'!$A$2:$F$634,4,FALSE),""))</f>
      </c>
      <c r="G13447" s="76">
        <f>IF($E13447="","",IFERROR(VLOOKUP(TRIM(E13447&amp;""),'Référentiel Articles'!$A$2:$F$634,5,FALSE),""))</f>
      </c>
      <c r="H13447" s="77" t="str">
        <v/>
      </c>
      <c r="I13447" s="76">
        <f>IF($E13447="","",IFERROR(VLOOKUP(TRIM(E13447&amp;""),'Référentiel Articles'!$A$2:$F$634,6,FALSE),""))</f>
      </c>
      <c r="J13447" s="78">
        <f>IF(OR($E13447="",$H13447=""),"",$H13447*$I13447)</f>
      </c>
      <c r="K13447" s="79" t="str">
        <v/>
      </c>
    </row>
    <row r="13448">
      <c r="A13448" s="81" t="str">
        <v/>
      </c>
      <c r="B13448" s="81" t="str">
        <v/>
      </c>
      <c r="C13448" s="83">
        <f>IF($E13448="","",IFERROR(VLOOKUP(TRIM(E13448&amp;""),'Référentiel Articles'!$A$2:$F$634,2,FALSE),""))</f>
      </c>
      <c r="D13448" s="83">
        <f>IF($E13448="","",IFERROR(VLOOKUP(TRIM(E13448&amp;""),'Référentiel Articles'!$A$2:$F$634,3,FALSE),""))</f>
      </c>
      <c r="E13448" s="81" t="str">
        <v/>
      </c>
      <c r="F13448" s="83">
        <f>IF($E13448="","",IFERROR(VLOOKUP(TRIM(E13448&amp;""),'Référentiel Articles'!$A$2:$F$634,4,FALSE),""))</f>
      </c>
      <c r="G13448" s="84">
        <f>IF($E13448="","",IFERROR(VLOOKUP(TRIM(E13448&amp;""),'Référentiel Articles'!$A$2:$F$634,5,FALSE),""))</f>
      </c>
      <c r="H13448" s="85" t="str">
        <v/>
      </c>
      <c r="I13448" s="84">
        <f>IF($E13448="","",IFERROR(VLOOKUP(TRIM(E13448&amp;""),'Référentiel Articles'!$A$2:$F$634,6,FALSE),""))</f>
      </c>
      <c r="J13448" s="90">
        <f>IF(OR($E13448="",$H13448=""),"",$H13448*$I13448)</f>
      </c>
      <c r="K13448" s="87" t="str">
        <v/>
      </c>
    </row>
    <row r="13449">
      <c r="A13449" s="74" t="str">
        <v/>
      </c>
      <c r="B13449" s="74" t="str">
        <v/>
      </c>
      <c r="C13449" s="75">
        <f>IF($E13449="","",IFERROR(VLOOKUP(TRIM(E13449&amp;""),'Référentiel Articles'!$A$2:$F$634,2,FALSE),""))</f>
      </c>
      <c r="D13449" s="75">
        <f>IF($E13449="","",IFERROR(VLOOKUP(TRIM(E13449&amp;""),'Référentiel Articles'!$A$2:$F$634,3,FALSE),""))</f>
      </c>
      <c r="E13449" s="74" t="str">
        <v/>
      </c>
      <c r="F13449" s="75">
        <f>IF($E13449="","",IFERROR(VLOOKUP(TRIM(E13449&amp;""),'Référentiel Articles'!$A$2:$F$634,4,FALSE),""))</f>
      </c>
      <c r="G13449" s="76">
        <f>IF($E13449="","",IFERROR(VLOOKUP(TRIM(E13449&amp;""),'Référentiel Articles'!$A$2:$F$634,5,FALSE),""))</f>
      </c>
      <c r="H13449" s="77" t="str">
        <v/>
      </c>
      <c r="I13449" s="76">
        <f>IF($E13449="","",IFERROR(VLOOKUP(TRIM(E13449&amp;""),'Référentiel Articles'!$A$2:$F$634,6,FALSE),""))</f>
      </c>
      <c r="J13449" s="78">
        <f>IF(OR($E13449="",$H13449=""),"",$H13449*$I13449)</f>
      </c>
      <c r="K13449" s="79" t="str">
        <v/>
      </c>
    </row>
    <row r="13450">
      <c r="A13450" s="81" t="str">
        <v/>
      </c>
      <c r="B13450" s="81" t="str">
        <v/>
      </c>
      <c r="C13450" s="83">
        <f>IF($E13450="","",IFERROR(VLOOKUP(TRIM(E13450&amp;""),'Référentiel Articles'!$A$2:$F$634,2,FALSE),""))</f>
      </c>
      <c r="D13450" s="83">
        <f>IF($E13450="","",IFERROR(VLOOKUP(TRIM(E13450&amp;""),'Référentiel Articles'!$A$2:$F$634,3,FALSE),""))</f>
      </c>
      <c r="E13450" s="81" t="str">
        <v/>
      </c>
      <c r="F13450" s="83">
        <f>IF($E13450="","",IFERROR(VLOOKUP(TRIM(E13450&amp;""),'Référentiel Articles'!$A$2:$F$634,4,FALSE),""))</f>
      </c>
      <c r="G13450" s="84">
        <f>IF($E13450="","",IFERROR(VLOOKUP(TRIM(E13450&amp;""),'Référentiel Articles'!$A$2:$F$634,5,FALSE),""))</f>
      </c>
      <c r="H13450" s="85" t="str">
        <v/>
      </c>
      <c r="I13450" s="84">
        <f>IF($E13450="","",IFERROR(VLOOKUP(TRIM(E13450&amp;""),'Référentiel Articles'!$A$2:$F$634,6,FALSE),""))</f>
      </c>
      <c r="J13450" s="90">
        <f>IF(OR($E13450="",$H13450=""),"",$H13450*$I13450)</f>
      </c>
      <c r="K13450" s="87" t="str">
        <v/>
      </c>
    </row>
    <row r="13451">
      <c r="A13451" s="74" t="str">
        <v/>
      </c>
      <c r="B13451" s="74" t="str">
        <v/>
      </c>
      <c r="C13451" s="75">
        <f>IF($E13451="","",IFERROR(VLOOKUP(TRIM(E13451&amp;""),'Référentiel Articles'!$A$2:$F$634,2,FALSE),""))</f>
      </c>
      <c r="D13451" s="75">
        <f>IF($E13451="","",IFERROR(VLOOKUP(TRIM(E13451&amp;""),'Référentiel Articles'!$A$2:$F$634,3,FALSE),""))</f>
      </c>
      <c r="E13451" s="74" t="str">
        <v/>
      </c>
      <c r="F13451" s="75">
        <f>IF($E13451="","",IFERROR(VLOOKUP(TRIM(E13451&amp;""),'Référentiel Articles'!$A$2:$F$634,4,FALSE),""))</f>
      </c>
      <c r="G13451" s="76">
        <f>IF($E13451="","",IFERROR(VLOOKUP(TRIM(E13451&amp;""),'Référentiel Articles'!$A$2:$F$634,5,FALSE),""))</f>
      </c>
      <c r="H13451" s="77" t="str">
        <v/>
      </c>
      <c r="I13451" s="76">
        <f>IF($E13451="","",IFERROR(VLOOKUP(TRIM(E13451&amp;""),'Référentiel Articles'!$A$2:$F$634,6,FALSE),""))</f>
      </c>
      <c r="J13451" s="78">
        <f>IF(OR($E13451="",$H13451=""),"",$H13451*$I13451)</f>
      </c>
      <c r="K13451" s="79" t="str">
        <v/>
      </c>
    </row>
    <row r="13452">
      <c r="A13452" s="81" t="str">
        <v/>
      </c>
      <c r="B13452" s="81" t="str">
        <v/>
      </c>
      <c r="C13452" s="83">
        <f>IF($E13452="","",IFERROR(VLOOKUP(TRIM(E13452&amp;""),'Référentiel Articles'!$A$2:$F$634,2,FALSE),""))</f>
      </c>
      <c r="D13452" s="83">
        <f>IF($E13452="","",IFERROR(VLOOKUP(TRIM(E13452&amp;""),'Référentiel Articles'!$A$2:$F$634,3,FALSE),""))</f>
      </c>
      <c r="E13452" s="81" t="str">
        <v/>
      </c>
      <c r="F13452" s="83">
        <f>IF($E13452="","",IFERROR(VLOOKUP(TRIM(E13452&amp;""),'Référentiel Articles'!$A$2:$F$634,4,FALSE),""))</f>
      </c>
      <c r="G13452" s="84">
        <f>IF($E13452="","",IFERROR(VLOOKUP(TRIM(E13452&amp;""),'Référentiel Articles'!$A$2:$F$634,5,FALSE),""))</f>
      </c>
      <c r="H13452" s="85" t="str">
        <v/>
      </c>
      <c r="I13452" s="84">
        <f>IF($E13452="","",IFERROR(VLOOKUP(TRIM(E13452&amp;""),'Référentiel Articles'!$A$2:$F$634,6,FALSE),""))</f>
      </c>
      <c r="J13452" s="90">
        <f>IF(OR($E13452="",$H13452=""),"",$H13452*$I13452)</f>
      </c>
      <c r="K13452" s="87" t="str">
        <v/>
      </c>
    </row>
    <row r="13453">
      <c r="A13453" s="74" t="str">
        <v/>
      </c>
      <c r="B13453" s="74" t="str">
        <v/>
      </c>
      <c r="C13453" s="75">
        <f>IF($E13453="","",IFERROR(VLOOKUP(TRIM(E13453&amp;""),'Référentiel Articles'!$A$2:$F$634,2,FALSE),""))</f>
      </c>
      <c r="D13453" s="75">
        <f>IF($E13453="","",IFERROR(VLOOKUP(TRIM(E13453&amp;""),'Référentiel Articles'!$A$2:$F$634,3,FALSE),""))</f>
      </c>
      <c r="E13453" s="74" t="str">
        <v/>
      </c>
      <c r="F13453" s="75">
        <f>IF($E13453="","",IFERROR(VLOOKUP(TRIM(E13453&amp;""),'Référentiel Articles'!$A$2:$F$634,4,FALSE),""))</f>
      </c>
      <c r="G13453" s="76">
        <f>IF($E13453="","",IFERROR(VLOOKUP(TRIM(E13453&amp;""),'Référentiel Articles'!$A$2:$F$634,5,FALSE),""))</f>
      </c>
      <c r="H13453" s="77" t="str">
        <v/>
      </c>
      <c r="I13453" s="76">
        <f>IF($E13453="","",IFERROR(VLOOKUP(TRIM(E13453&amp;""),'Référentiel Articles'!$A$2:$F$634,6,FALSE),""))</f>
      </c>
      <c r="J13453" s="78">
        <f>IF(OR($E13453="",$H13453=""),"",$H13453*$I13453)</f>
      </c>
      <c r="K13453" s="79" t="str">
        <v/>
      </c>
    </row>
    <row r="13454">
      <c r="A13454" s="81" t="str">
        <v/>
      </c>
      <c r="B13454" s="81" t="str">
        <v/>
      </c>
      <c r="C13454" s="83">
        <f>IF($E13454="","",IFERROR(VLOOKUP(TRIM(E13454&amp;""),'Référentiel Articles'!$A$2:$F$634,2,FALSE),""))</f>
      </c>
      <c r="D13454" s="83">
        <f>IF($E13454="","",IFERROR(VLOOKUP(TRIM(E13454&amp;""),'Référentiel Articles'!$A$2:$F$634,3,FALSE),""))</f>
      </c>
      <c r="E13454" s="81" t="str">
        <v/>
      </c>
      <c r="F13454" s="83">
        <f>IF($E13454="","",IFERROR(VLOOKUP(TRIM(E13454&amp;""),'Référentiel Articles'!$A$2:$F$634,4,FALSE),""))</f>
      </c>
      <c r="G13454" s="84">
        <f>IF($E13454="","",IFERROR(VLOOKUP(TRIM(E13454&amp;""),'Référentiel Articles'!$A$2:$F$634,5,FALSE),""))</f>
      </c>
      <c r="H13454" s="85" t="str">
        <v/>
      </c>
      <c r="I13454" s="84">
        <f>IF($E13454="","",IFERROR(VLOOKUP(TRIM(E13454&amp;""),'Référentiel Articles'!$A$2:$F$634,6,FALSE),""))</f>
      </c>
      <c r="J13454" s="90">
        <f>IF(OR($E13454="",$H13454=""),"",$H13454*$I13454)</f>
      </c>
      <c r="K13454" s="87" t="str">
        <v/>
      </c>
    </row>
    <row r="13455">
      <c r="A13455" s="74" t="str">
        <v/>
      </c>
      <c r="B13455" s="74" t="str">
        <v/>
      </c>
      <c r="C13455" s="75">
        <f>IF($E13455="","",IFERROR(VLOOKUP(TRIM(E13455&amp;""),'Référentiel Articles'!$A$2:$F$634,2,FALSE),""))</f>
      </c>
      <c r="D13455" s="75">
        <f>IF($E13455="","",IFERROR(VLOOKUP(TRIM(E13455&amp;""),'Référentiel Articles'!$A$2:$F$634,3,FALSE),""))</f>
      </c>
      <c r="E13455" s="74" t="str">
        <v/>
      </c>
      <c r="F13455" s="75">
        <f>IF($E13455="","",IFERROR(VLOOKUP(TRIM(E13455&amp;""),'Référentiel Articles'!$A$2:$F$634,4,FALSE),""))</f>
      </c>
      <c r="G13455" s="76">
        <f>IF($E13455="","",IFERROR(VLOOKUP(TRIM(E13455&amp;""),'Référentiel Articles'!$A$2:$F$634,5,FALSE),""))</f>
      </c>
      <c r="H13455" s="77" t="str">
        <v/>
      </c>
      <c r="I13455" s="76">
        <f>IF($E13455="","",IFERROR(VLOOKUP(TRIM(E13455&amp;""),'Référentiel Articles'!$A$2:$F$634,6,FALSE),""))</f>
      </c>
      <c r="J13455" s="78">
        <f>IF(OR($E13455="",$H13455=""),"",$H13455*$I13455)</f>
      </c>
      <c r="K13455" s="79" t="str">
        <v/>
      </c>
    </row>
    <row r="13456">
      <c r="A13456" s="81" t="str">
        <v/>
      </c>
      <c r="B13456" s="81" t="str">
        <v/>
      </c>
      <c r="C13456" s="83">
        <f>IF($E13456="","",IFERROR(VLOOKUP(TRIM(E13456&amp;""),'Référentiel Articles'!$A$2:$F$634,2,FALSE),""))</f>
      </c>
      <c r="D13456" s="83">
        <f>IF($E13456="","",IFERROR(VLOOKUP(TRIM(E13456&amp;""),'Référentiel Articles'!$A$2:$F$634,3,FALSE),""))</f>
      </c>
      <c r="E13456" s="81" t="str">
        <v/>
      </c>
      <c r="F13456" s="83">
        <f>IF($E13456="","",IFERROR(VLOOKUP(TRIM(E13456&amp;""),'Référentiel Articles'!$A$2:$F$634,4,FALSE),""))</f>
      </c>
      <c r="G13456" s="84">
        <f>IF($E13456="","",IFERROR(VLOOKUP(TRIM(E13456&amp;""),'Référentiel Articles'!$A$2:$F$634,5,FALSE),""))</f>
      </c>
      <c r="H13456" s="85" t="str">
        <v/>
      </c>
      <c r="I13456" s="84">
        <f>IF($E13456="","",IFERROR(VLOOKUP(TRIM(E13456&amp;""),'Référentiel Articles'!$A$2:$F$634,6,FALSE),""))</f>
      </c>
      <c r="J13456" s="90">
        <f>IF(OR($E13456="",$H13456=""),"",$H13456*$I13456)</f>
      </c>
      <c r="K13456" s="87" t="str">
        <v/>
      </c>
    </row>
    <row r="13457">
      <c r="A13457" s="74" t="str">
        <v/>
      </c>
      <c r="B13457" s="74" t="str">
        <v/>
      </c>
      <c r="C13457" s="75">
        <f>IF($E13457="","",IFERROR(VLOOKUP(TRIM(E13457&amp;""),'Référentiel Articles'!$A$2:$F$634,2,FALSE),""))</f>
      </c>
      <c r="D13457" s="75">
        <f>IF($E13457="","",IFERROR(VLOOKUP(TRIM(E13457&amp;""),'Référentiel Articles'!$A$2:$F$634,3,FALSE),""))</f>
      </c>
      <c r="E13457" s="74" t="str">
        <v/>
      </c>
      <c r="F13457" s="75">
        <f>IF($E13457="","",IFERROR(VLOOKUP(TRIM(E13457&amp;""),'Référentiel Articles'!$A$2:$F$634,4,FALSE),""))</f>
      </c>
      <c r="G13457" s="76">
        <f>IF($E13457="","",IFERROR(VLOOKUP(TRIM(E13457&amp;""),'Référentiel Articles'!$A$2:$F$634,5,FALSE),""))</f>
      </c>
      <c r="H13457" s="77" t="str">
        <v/>
      </c>
      <c r="I13457" s="76">
        <f>IF($E13457="","",IFERROR(VLOOKUP(TRIM(E13457&amp;""),'Référentiel Articles'!$A$2:$F$634,6,FALSE),""))</f>
      </c>
      <c r="J13457" s="78">
        <f>IF(OR($E13457="",$H13457=""),"",$H13457*$I13457)</f>
      </c>
      <c r="K13457" s="79" t="str">
        <v/>
      </c>
    </row>
    <row r="13458">
      <c r="A13458" s="81" t="str">
        <v/>
      </c>
      <c r="B13458" s="81" t="str">
        <v/>
      </c>
      <c r="C13458" s="83">
        <f>IF($E13458="","",IFERROR(VLOOKUP(TRIM(E13458&amp;""),'Référentiel Articles'!$A$2:$F$634,2,FALSE),""))</f>
      </c>
      <c r="D13458" s="83">
        <f>IF($E13458="","",IFERROR(VLOOKUP(TRIM(E13458&amp;""),'Référentiel Articles'!$A$2:$F$634,3,FALSE),""))</f>
      </c>
      <c r="E13458" s="81" t="str">
        <v/>
      </c>
      <c r="F13458" s="83">
        <f>IF($E13458="","",IFERROR(VLOOKUP(TRIM(E13458&amp;""),'Référentiel Articles'!$A$2:$F$634,4,FALSE),""))</f>
      </c>
      <c r="G13458" s="84">
        <f>IF($E13458="","",IFERROR(VLOOKUP(TRIM(E13458&amp;""),'Référentiel Articles'!$A$2:$F$634,5,FALSE),""))</f>
      </c>
      <c r="H13458" s="85" t="str">
        <v/>
      </c>
      <c r="I13458" s="84">
        <f>IF($E13458="","",IFERROR(VLOOKUP(TRIM(E13458&amp;""),'Référentiel Articles'!$A$2:$F$634,6,FALSE),""))</f>
      </c>
      <c r="J13458" s="90">
        <f>IF(OR($E13458="",$H13458=""),"",$H13458*$I13458)</f>
      </c>
      <c r="K13458" s="87" t="str">
        <v/>
      </c>
    </row>
    <row r="13459">
      <c r="A13459" s="74" t="str">
        <v/>
      </c>
      <c r="B13459" s="74" t="str">
        <v/>
      </c>
      <c r="C13459" s="75">
        <f>IF($E13459="","",IFERROR(VLOOKUP(TRIM(E13459&amp;""),'Référentiel Articles'!$A$2:$F$634,2,FALSE),""))</f>
      </c>
      <c r="D13459" s="75">
        <f>IF($E13459="","",IFERROR(VLOOKUP(TRIM(E13459&amp;""),'Référentiel Articles'!$A$2:$F$634,3,FALSE),""))</f>
      </c>
      <c r="E13459" s="74" t="str">
        <v/>
      </c>
      <c r="F13459" s="75">
        <f>IF($E13459="","",IFERROR(VLOOKUP(TRIM(E13459&amp;""),'Référentiel Articles'!$A$2:$F$634,4,FALSE),""))</f>
      </c>
      <c r="G13459" s="76">
        <f>IF($E13459="","",IFERROR(VLOOKUP(TRIM(E13459&amp;""),'Référentiel Articles'!$A$2:$F$634,5,FALSE),""))</f>
      </c>
      <c r="H13459" s="77" t="str">
        <v/>
      </c>
      <c r="I13459" s="76">
        <f>IF($E13459="","",IFERROR(VLOOKUP(TRIM(E13459&amp;""),'Référentiel Articles'!$A$2:$F$634,6,FALSE),""))</f>
      </c>
      <c r="J13459" s="78">
        <f>IF(OR($E13459="",$H13459=""),"",$H13459*$I13459)</f>
      </c>
      <c r="K13459" s="79" t="str">
        <v/>
      </c>
    </row>
    <row r="13460">
      <c r="A13460" s="81" t="str">
        <v/>
      </c>
      <c r="B13460" s="81" t="str">
        <v/>
      </c>
      <c r="C13460" s="83">
        <f>IF($E13460="","",IFERROR(VLOOKUP(TRIM(E13460&amp;""),'Référentiel Articles'!$A$2:$F$634,2,FALSE),""))</f>
      </c>
      <c r="D13460" s="83">
        <f>IF($E13460="","",IFERROR(VLOOKUP(TRIM(E13460&amp;""),'Référentiel Articles'!$A$2:$F$634,3,FALSE),""))</f>
      </c>
      <c r="E13460" s="81" t="str">
        <v/>
      </c>
      <c r="F13460" s="83">
        <f>IF($E13460="","",IFERROR(VLOOKUP(TRIM(E13460&amp;""),'Référentiel Articles'!$A$2:$F$634,4,FALSE),""))</f>
      </c>
      <c r="G13460" s="84">
        <f>IF($E13460="","",IFERROR(VLOOKUP(TRIM(E13460&amp;""),'Référentiel Articles'!$A$2:$F$634,5,FALSE),""))</f>
      </c>
      <c r="H13460" s="85" t="str">
        <v/>
      </c>
      <c r="I13460" s="84">
        <f>IF($E13460="","",IFERROR(VLOOKUP(TRIM(E13460&amp;""),'Référentiel Articles'!$A$2:$F$634,6,FALSE),""))</f>
      </c>
      <c r="J13460" s="90">
        <f>IF(OR($E13460="",$H13460=""),"",$H13460*$I13460)</f>
      </c>
      <c r="K13460" s="87" t="str">
        <v/>
      </c>
    </row>
    <row r="13461">
      <c r="A13461" s="74" t="str">
        <v/>
      </c>
      <c r="B13461" s="74" t="str">
        <v/>
      </c>
      <c r="C13461" s="75">
        <f>IF($E13461="","",IFERROR(VLOOKUP(TRIM(E13461&amp;""),'Référentiel Articles'!$A$2:$F$634,2,FALSE),""))</f>
      </c>
      <c r="D13461" s="75">
        <f>IF($E13461="","",IFERROR(VLOOKUP(TRIM(E13461&amp;""),'Référentiel Articles'!$A$2:$F$634,3,FALSE),""))</f>
      </c>
      <c r="E13461" s="74" t="str">
        <v/>
      </c>
      <c r="F13461" s="75">
        <f>IF($E13461="","",IFERROR(VLOOKUP(TRIM(E13461&amp;""),'Référentiel Articles'!$A$2:$F$634,4,FALSE),""))</f>
      </c>
      <c r="G13461" s="76">
        <f>IF($E13461="","",IFERROR(VLOOKUP(TRIM(E13461&amp;""),'Référentiel Articles'!$A$2:$F$634,5,FALSE),""))</f>
      </c>
      <c r="H13461" s="77" t="str">
        <v/>
      </c>
      <c r="I13461" s="76">
        <f>IF($E13461="","",IFERROR(VLOOKUP(TRIM(E13461&amp;""),'Référentiel Articles'!$A$2:$F$634,6,FALSE),""))</f>
      </c>
      <c r="J13461" s="78">
        <f>IF(OR($E13461="",$H13461=""),"",$H13461*$I13461)</f>
      </c>
      <c r="K13461" s="79" t="str">
        <v/>
      </c>
    </row>
    <row r="13462">
      <c r="A13462" s="81" t="str">
        <v/>
      </c>
      <c r="B13462" s="81" t="str">
        <v/>
      </c>
      <c r="C13462" s="83">
        <f>IF($E13462="","",IFERROR(VLOOKUP(TRIM(E13462&amp;""),'Référentiel Articles'!$A$2:$F$634,2,FALSE),""))</f>
      </c>
      <c r="D13462" s="83">
        <f>IF($E13462="","",IFERROR(VLOOKUP(TRIM(E13462&amp;""),'Référentiel Articles'!$A$2:$F$634,3,FALSE),""))</f>
      </c>
      <c r="E13462" s="81" t="str">
        <v/>
      </c>
      <c r="F13462" s="83">
        <f>IF($E13462="","",IFERROR(VLOOKUP(TRIM(E13462&amp;""),'Référentiel Articles'!$A$2:$F$634,4,FALSE),""))</f>
      </c>
      <c r="G13462" s="84">
        <f>IF($E13462="","",IFERROR(VLOOKUP(TRIM(E13462&amp;""),'Référentiel Articles'!$A$2:$F$634,5,FALSE),""))</f>
      </c>
      <c r="H13462" s="85" t="str">
        <v/>
      </c>
      <c r="I13462" s="84">
        <f>IF($E13462="","",IFERROR(VLOOKUP(TRIM(E13462&amp;""),'Référentiel Articles'!$A$2:$F$634,6,FALSE),""))</f>
      </c>
      <c r="J13462" s="90">
        <f>IF(OR($E13462="",$H13462=""),"",$H13462*$I13462)</f>
      </c>
      <c r="K13462" s="87" t="str">
        <v/>
      </c>
    </row>
    <row r="13463">
      <c r="A13463" s="74" t="str">
        <v/>
      </c>
      <c r="B13463" s="74" t="str">
        <v/>
      </c>
      <c r="C13463" s="75">
        <f>IF($E13463="","",IFERROR(VLOOKUP(TRIM(E13463&amp;""),'Référentiel Articles'!$A$2:$F$634,2,FALSE),""))</f>
      </c>
      <c r="D13463" s="75">
        <f>IF($E13463="","",IFERROR(VLOOKUP(TRIM(E13463&amp;""),'Référentiel Articles'!$A$2:$F$634,3,FALSE),""))</f>
      </c>
      <c r="E13463" s="74" t="str">
        <v/>
      </c>
      <c r="F13463" s="75">
        <f>IF($E13463="","",IFERROR(VLOOKUP(TRIM(E13463&amp;""),'Référentiel Articles'!$A$2:$F$634,4,FALSE),""))</f>
      </c>
      <c r="G13463" s="76">
        <f>IF($E13463="","",IFERROR(VLOOKUP(TRIM(E13463&amp;""),'Référentiel Articles'!$A$2:$F$634,5,FALSE),""))</f>
      </c>
      <c r="H13463" s="77" t="str">
        <v/>
      </c>
      <c r="I13463" s="76">
        <f>IF($E13463="","",IFERROR(VLOOKUP(TRIM(E13463&amp;""),'Référentiel Articles'!$A$2:$F$634,6,FALSE),""))</f>
      </c>
      <c r="J13463" s="78">
        <f>IF(OR($E13463="",$H13463=""),"",$H13463*$I13463)</f>
      </c>
      <c r="K13463" s="79" t="str">
        <v/>
      </c>
    </row>
    <row r="13464">
      <c r="A13464" s="81" t="str">
        <v/>
      </c>
      <c r="B13464" s="81" t="str">
        <v/>
      </c>
      <c r="C13464" s="83">
        <f>IF($E13464="","",IFERROR(VLOOKUP(TRIM(E13464&amp;""),'Référentiel Articles'!$A$2:$F$634,2,FALSE),""))</f>
      </c>
      <c r="D13464" s="83">
        <f>IF($E13464="","",IFERROR(VLOOKUP(TRIM(E13464&amp;""),'Référentiel Articles'!$A$2:$F$634,3,FALSE),""))</f>
      </c>
      <c r="E13464" s="81" t="str">
        <v/>
      </c>
      <c r="F13464" s="83">
        <f>IF($E13464="","",IFERROR(VLOOKUP(TRIM(E13464&amp;""),'Référentiel Articles'!$A$2:$F$634,4,FALSE),""))</f>
      </c>
      <c r="G13464" s="84">
        <f>IF($E13464="","",IFERROR(VLOOKUP(TRIM(E13464&amp;""),'Référentiel Articles'!$A$2:$F$634,5,FALSE),""))</f>
      </c>
      <c r="H13464" s="85" t="str">
        <v/>
      </c>
      <c r="I13464" s="84">
        <f>IF($E13464="","",IFERROR(VLOOKUP(TRIM(E13464&amp;""),'Référentiel Articles'!$A$2:$F$634,6,FALSE),""))</f>
      </c>
      <c r="J13464" s="90">
        <f>IF(OR($E13464="",$H13464=""),"",$H13464*$I13464)</f>
      </c>
      <c r="K13464" s="87" t="str">
        <v/>
      </c>
    </row>
    <row r="13465">
      <c r="A13465" s="74" t="str">
        <v/>
      </c>
      <c r="B13465" s="74" t="str">
        <v/>
      </c>
      <c r="C13465" s="75">
        <f>IF($E13465="","",IFERROR(VLOOKUP(TRIM(E13465&amp;""),'Référentiel Articles'!$A$2:$F$634,2,FALSE),""))</f>
      </c>
      <c r="D13465" s="75">
        <f>IF($E13465="","",IFERROR(VLOOKUP(TRIM(E13465&amp;""),'Référentiel Articles'!$A$2:$F$634,3,FALSE),""))</f>
      </c>
      <c r="E13465" s="74" t="str">
        <v/>
      </c>
      <c r="F13465" s="75">
        <f>IF($E13465="","",IFERROR(VLOOKUP(TRIM(E13465&amp;""),'Référentiel Articles'!$A$2:$F$634,4,FALSE),""))</f>
      </c>
      <c r="G13465" s="76">
        <f>IF($E13465="","",IFERROR(VLOOKUP(TRIM(E13465&amp;""),'Référentiel Articles'!$A$2:$F$634,5,FALSE),""))</f>
      </c>
      <c r="H13465" s="77" t="str">
        <v/>
      </c>
      <c r="I13465" s="76">
        <f>IF($E13465="","",IFERROR(VLOOKUP(TRIM(E13465&amp;""),'Référentiel Articles'!$A$2:$F$634,6,FALSE),""))</f>
      </c>
      <c r="J13465" s="78">
        <f>IF(OR($E13465="",$H13465=""),"",$H13465*$I13465)</f>
      </c>
      <c r="K13465" s="79" t="str">
        <v/>
      </c>
    </row>
    <row r="13466">
      <c r="A13466" s="81" t="str">
        <v/>
      </c>
      <c r="B13466" s="81" t="str">
        <v/>
      </c>
      <c r="C13466" s="83">
        <f>IF($E13466="","",IFERROR(VLOOKUP(TRIM(E13466&amp;""),'Référentiel Articles'!$A$2:$F$634,2,FALSE),""))</f>
      </c>
      <c r="D13466" s="83">
        <f>IF($E13466="","",IFERROR(VLOOKUP(TRIM(E13466&amp;""),'Référentiel Articles'!$A$2:$F$634,3,FALSE),""))</f>
      </c>
      <c r="E13466" s="81" t="str">
        <v/>
      </c>
      <c r="F13466" s="83">
        <f>IF($E13466="","",IFERROR(VLOOKUP(TRIM(E13466&amp;""),'Référentiel Articles'!$A$2:$F$634,4,FALSE),""))</f>
      </c>
      <c r="G13466" s="84">
        <f>IF($E13466="","",IFERROR(VLOOKUP(TRIM(E13466&amp;""),'Référentiel Articles'!$A$2:$F$634,5,FALSE),""))</f>
      </c>
      <c r="H13466" s="85" t="str">
        <v/>
      </c>
      <c r="I13466" s="84">
        <f>IF($E13466="","",IFERROR(VLOOKUP(TRIM(E13466&amp;""),'Référentiel Articles'!$A$2:$F$634,6,FALSE),""))</f>
      </c>
      <c r="J13466" s="90">
        <f>IF(OR($E13466="",$H13466=""),"",$H13466*$I13466)</f>
      </c>
      <c r="K13466" s="87" t="str">
        <v/>
      </c>
    </row>
    <row r="13467">
      <c r="A13467" s="74" t="str">
        <v/>
      </c>
      <c r="B13467" s="74" t="str">
        <v/>
      </c>
      <c r="C13467" s="75">
        <f>IF($E13467="","",IFERROR(VLOOKUP(TRIM(E13467&amp;""),'Référentiel Articles'!$A$2:$F$634,2,FALSE),""))</f>
      </c>
      <c r="D13467" s="75">
        <f>IF($E13467="","",IFERROR(VLOOKUP(TRIM(E13467&amp;""),'Référentiel Articles'!$A$2:$F$634,3,FALSE),""))</f>
      </c>
      <c r="E13467" s="74" t="str">
        <v/>
      </c>
      <c r="F13467" s="75">
        <f>IF($E13467="","",IFERROR(VLOOKUP(TRIM(E13467&amp;""),'Référentiel Articles'!$A$2:$F$634,4,FALSE),""))</f>
      </c>
      <c r="G13467" s="76">
        <f>IF($E13467="","",IFERROR(VLOOKUP(TRIM(E13467&amp;""),'Référentiel Articles'!$A$2:$F$634,5,FALSE),""))</f>
      </c>
      <c r="H13467" s="77" t="str">
        <v/>
      </c>
      <c r="I13467" s="76">
        <f>IF($E13467="","",IFERROR(VLOOKUP(TRIM(E13467&amp;""),'Référentiel Articles'!$A$2:$F$634,6,FALSE),""))</f>
      </c>
      <c r="J13467" s="78">
        <f>IF(OR($E13467="",$H13467=""),"",$H13467*$I13467)</f>
      </c>
      <c r="K13467" s="79" t="str">
        <v/>
      </c>
    </row>
    <row r="13468">
      <c r="A13468" s="81" t="str">
        <v/>
      </c>
      <c r="B13468" s="81" t="str">
        <v/>
      </c>
      <c r="C13468" s="83">
        <f>IF($E13468="","",IFERROR(VLOOKUP(TRIM(E13468&amp;""),'Référentiel Articles'!$A$2:$F$634,2,FALSE),""))</f>
      </c>
      <c r="D13468" s="83">
        <f>IF($E13468="","",IFERROR(VLOOKUP(TRIM(E13468&amp;""),'Référentiel Articles'!$A$2:$F$634,3,FALSE),""))</f>
      </c>
      <c r="E13468" s="81" t="str">
        <v/>
      </c>
      <c r="F13468" s="83">
        <f>IF($E13468="","",IFERROR(VLOOKUP(TRIM(E13468&amp;""),'Référentiel Articles'!$A$2:$F$634,4,FALSE),""))</f>
      </c>
      <c r="G13468" s="84">
        <f>IF($E13468="","",IFERROR(VLOOKUP(TRIM(E13468&amp;""),'Référentiel Articles'!$A$2:$F$634,5,FALSE),""))</f>
      </c>
      <c r="H13468" s="85" t="str">
        <v/>
      </c>
      <c r="I13468" s="84">
        <f>IF($E13468="","",IFERROR(VLOOKUP(TRIM(E13468&amp;""),'Référentiel Articles'!$A$2:$F$634,6,FALSE),""))</f>
      </c>
      <c r="J13468" s="90">
        <f>IF(OR($E13468="",$H13468=""),"",$H13468*$I13468)</f>
      </c>
      <c r="K13468" s="87" t="str">
        <v/>
      </c>
    </row>
    <row r="13469">
      <c r="A13469" s="74" t="str">
        <v/>
      </c>
      <c r="B13469" s="74" t="str">
        <v/>
      </c>
      <c r="C13469" s="75">
        <f>IF($E13469="","",IFERROR(VLOOKUP(TRIM(E13469&amp;""),'Référentiel Articles'!$A$2:$F$634,2,FALSE),""))</f>
      </c>
      <c r="D13469" s="75">
        <f>IF($E13469="","",IFERROR(VLOOKUP(TRIM(E13469&amp;""),'Référentiel Articles'!$A$2:$F$634,3,FALSE),""))</f>
      </c>
      <c r="E13469" s="74" t="str">
        <v/>
      </c>
      <c r="F13469" s="75">
        <f>IF($E13469="","",IFERROR(VLOOKUP(TRIM(E13469&amp;""),'Référentiel Articles'!$A$2:$F$634,4,FALSE),""))</f>
      </c>
      <c r="G13469" s="76">
        <f>IF($E13469="","",IFERROR(VLOOKUP(TRIM(E13469&amp;""),'Référentiel Articles'!$A$2:$F$634,5,FALSE),""))</f>
      </c>
      <c r="H13469" s="77" t="str">
        <v/>
      </c>
      <c r="I13469" s="76">
        <f>IF($E13469="","",IFERROR(VLOOKUP(TRIM(E13469&amp;""),'Référentiel Articles'!$A$2:$F$634,6,FALSE),""))</f>
      </c>
      <c r="J13469" s="78">
        <f>IF(OR($E13469="",$H13469=""),"",$H13469*$I13469)</f>
      </c>
      <c r="K13469" s="79" t="str">
        <v/>
      </c>
    </row>
    <row r="13470">
      <c r="A13470" s="81" t="str">
        <v/>
      </c>
      <c r="B13470" s="81" t="str">
        <v/>
      </c>
      <c r="C13470" s="83">
        <f>IF($E13470="","",IFERROR(VLOOKUP(TRIM(E13470&amp;""),'Référentiel Articles'!$A$2:$F$634,2,FALSE),""))</f>
      </c>
      <c r="D13470" s="83">
        <f>IF($E13470="","",IFERROR(VLOOKUP(TRIM(E13470&amp;""),'Référentiel Articles'!$A$2:$F$634,3,FALSE),""))</f>
      </c>
      <c r="E13470" s="81" t="str">
        <v/>
      </c>
      <c r="F13470" s="83">
        <f>IF($E13470="","",IFERROR(VLOOKUP(TRIM(E13470&amp;""),'Référentiel Articles'!$A$2:$F$634,4,FALSE),""))</f>
      </c>
      <c r="G13470" s="84">
        <f>IF($E13470="","",IFERROR(VLOOKUP(TRIM(E13470&amp;""),'Référentiel Articles'!$A$2:$F$634,5,FALSE),""))</f>
      </c>
      <c r="H13470" s="85" t="str">
        <v/>
      </c>
      <c r="I13470" s="84">
        <f>IF($E13470="","",IFERROR(VLOOKUP(TRIM(E13470&amp;""),'Référentiel Articles'!$A$2:$F$634,6,FALSE),""))</f>
      </c>
      <c r="J13470" s="90">
        <f>IF(OR($E13470="",$H13470=""),"",$H13470*$I13470)</f>
      </c>
      <c r="K13470" s="87" t="str">
        <v/>
      </c>
    </row>
    <row r="13471">
      <c r="A13471" s="74" t="str">
        <v/>
      </c>
      <c r="B13471" s="74" t="str">
        <v/>
      </c>
      <c r="C13471" s="75">
        <f>IF($E13471="","",IFERROR(VLOOKUP(TRIM(E13471&amp;""),'Référentiel Articles'!$A$2:$F$634,2,FALSE),""))</f>
      </c>
      <c r="D13471" s="75">
        <f>IF($E13471="","",IFERROR(VLOOKUP(TRIM(E13471&amp;""),'Référentiel Articles'!$A$2:$F$634,3,FALSE),""))</f>
      </c>
      <c r="E13471" s="74" t="str">
        <v/>
      </c>
      <c r="F13471" s="75">
        <f>IF($E13471="","",IFERROR(VLOOKUP(TRIM(E13471&amp;""),'Référentiel Articles'!$A$2:$F$634,4,FALSE),""))</f>
      </c>
      <c r="G13471" s="76">
        <f>IF($E13471="","",IFERROR(VLOOKUP(TRIM(E13471&amp;""),'Référentiel Articles'!$A$2:$F$634,5,FALSE),""))</f>
      </c>
      <c r="H13471" s="77" t="str">
        <v/>
      </c>
      <c r="I13471" s="76">
        <f>IF($E13471="","",IFERROR(VLOOKUP(TRIM(E13471&amp;""),'Référentiel Articles'!$A$2:$F$634,6,FALSE),""))</f>
      </c>
      <c r="J13471" s="78">
        <f>IF(OR($E13471="",$H13471=""),"",$H13471*$I13471)</f>
      </c>
      <c r="K13471" s="79" t="str">
        <v/>
      </c>
    </row>
    <row r="13472">
      <c r="A13472" s="81" t="str">
        <v/>
      </c>
      <c r="B13472" s="81" t="str">
        <v/>
      </c>
      <c r="C13472" s="83">
        <f>IF($E13472="","",IFERROR(VLOOKUP(TRIM(E13472&amp;""),'Référentiel Articles'!$A$2:$F$634,2,FALSE),""))</f>
      </c>
      <c r="D13472" s="83">
        <f>IF($E13472="","",IFERROR(VLOOKUP(TRIM(E13472&amp;""),'Référentiel Articles'!$A$2:$F$634,3,FALSE),""))</f>
      </c>
      <c r="E13472" s="81" t="str">
        <v/>
      </c>
      <c r="F13472" s="83">
        <f>IF($E13472="","",IFERROR(VLOOKUP(TRIM(E13472&amp;""),'Référentiel Articles'!$A$2:$F$634,4,FALSE),""))</f>
      </c>
      <c r="G13472" s="84">
        <f>IF($E13472="","",IFERROR(VLOOKUP(TRIM(E13472&amp;""),'Référentiel Articles'!$A$2:$F$634,5,FALSE),""))</f>
      </c>
      <c r="H13472" s="85" t="str">
        <v/>
      </c>
      <c r="I13472" s="84">
        <f>IF($E13472="","",IFERROR(VLOOKUP(TRIM(E13472&amp;""),'Référentiel Articles'!$A$2:$F$634,6,FALSE),""))</f>
      </c>
      <c r="J13472" s="90">
        <f>IF(OR($E13472="",$H13472=""),"",$H13472*$I13472)</f>
      </c>
      <c r="K13472" s="87" t="str">
        <v/>
      </c>
    </row>
    <row r="13473">
      <c r="A13473" s="74" t="str">
        <v/>
      </c>
      <c r="B13473" s="74" t="str">
        <v/>
      </c>
      <c r="C13473" s="75">
        <f>IF($E13473="","",IFERROR(VLOOKUP(TRIM(E13473&amp;""),'Référentiel Articles'!$A$2:$F$634,2,FALSE),""))</f>
      </c>
      <c r="D13473" s="75">
        <f>IF($E13473="","",IFERROR(VLOOKUP(TRIM(E13473&amp;""),'Référentiel Articles'!$A$2:$F$634,3,FALSE),""))</f>
      </c>
      <c r="E13473" s="74" t="str">
        <v/>
      </c>
      <c r="F13473" s="75">
        <f>IF($E13473="","",IFERROR(VLOOKUP(TRIM(E13473&amp;""),'Référentiel Articles'!$A$2:$F$634,4,FALSE),""))</f>
      </c>
      <c r="G13473" s="76">
        <f>IF($E13473="","",IFERROR(VLOOKUP(TRIM(E13473&amp;""),'Référentiel Articles'!$A$2:$F$634,5,FALSE),""))</f>
      </c>
      <c r="H13473" s="77" t="str">
        <v/>
      </c>
      <c r="I13473" s="76">
        <f>IF($E13473="","",IFERROR(VLOOKUP(TRIM(E13473&amp;""),'Référentiel Articles'!$A$2:$F$634,6,FALSE),""))</f>
      </c>
      <c r="J13473" s="78">
        <f>IF(OR($E13473="",$H13473=""),"",$H13473*$I13473)</f>
      </c>
      <c r="K13473" s="79" t="str">
        <v/>
      </c>
    </row>
    <row r="13474">
      <c r="A13474" s="81" t="str">
        <v/>
      </c>
      <c r="B13474" s="81" t="str">
        <v/>
      </c>
      <c r="C13474" s="83">
        <f>IF($E13474="","",IFERROR(VLOOKUP(TRIM(E13474&amp;""),'Référentiel Articles'!$A$2:$F$634,2,FALSE),""))</f>
      </c>
      <c r="D13474" s="83">
        <f>IF($E13474="","",IFERROR(VLOOKUP(TRIM(E13474&amp;""),'Référentiel Articles'!$A$2:$F$634,3,FALSE),""))</f>
      </c>
      <c r="E13474" s="81" t="str">
        <v/>
      </c>
      <c r="F13474" s="83">
        <f>IF($E13474="","",IFERROR(VLOOKUP(TRIM(E13474&amp;""),'Référentiel Articles'!$A$2:$F$634,4,FALSE),""))</f>
      </c>
      <c r="G13474" s="84">
        <f>IF($E13474="","",IFERROR(VLOOKUP(TRIM(E13474&amp;""),'Référentiel Articles'!$A$2:$F$634,5,FALSE),""))</f>
      </c>
      <c r="H13474" s="85" t="str">
        <v/>
      </c>
      <c r="I13474" s="84">
        <f>IF($E13474="","",IFERROR(VLOOKUP(TRIM(E13474&amp;""),'Référentiel Articles'!$A$2:$F$634,6,FALSE),""))</f>
      </c>
      <c r="J13474" s="90">
        <f>IF(OR($E13474="",$H13474=""),"",$H13474*$I13474)</f>
      </c>
      <c r="K13474" s="87" t="str">
        <v/>
      </c>
    </row>
    <row r="13475">
      <c r="A13475" s="74" t="str">
        <v/>
      </c>
      <c r="B13475" s="74" t="str">
        <v/>
      </c>
      <c r="C13475" s="75">
        <f>IF($E13475="","",IFERROR(VLOOKUP(TRIM(E13475&amp;""),'Référentiel Articles'!$A$2:$F$634,2,FALSE),""))</f>
      </c>
      <c r="D13475" s="75">
        <f>IF($E13475="","",IFERROR(VLOOKUP(TRIM(E13475&amp;""),'Référentiel Articles'!$A$2:$F$634,3,FALSE),""))</f>
      </c>
      <c r="E13475" s="74" t="str">
        <v/>
      </c>
      <c r="F13475" s="75">
        <f>IF($E13475="","",IFERROR(VLOOKUP(TRIM(E13475&amp;""),'Référentiel Articles'!$A$2:$F$634,4,FALSE),""))</f>
      </c>
      <c r="G13475" s="76">
        <f>IF($E13475="","",IFERROR(VLOOKUP(TRIM(E13475&amp;""),'Référentiel Articles'!$A$2:$F$634,5,FALSE),""))</f>
      </c>
      <c r="H13475" s="77" t="str">
        <v/>
      </c>
      <c r="I13475" s="76">
        <f>IF($E13475="","",IFERROR(VLOOKUP(TRIM(E13475&amp;""),'Référentiel Articles'!$A$2:$F$634,6,FALSE),""))</f>
      </c>
      <c r="J13475" s="78">
        <f>IF(OR($E13475="",$H13475=""),"",$H13475*$I13475)</f>
      </c>
      <c r="K13475" s="79" t="str">
        <v/>
      </c>
    </row>
    <row r="13476">
      <c r="A13476" s="81" t="str">
        <v/>
      </c>
      <c r="B13476" s="81" t="str">
        <v/>
      </c>
      <c r="C13476" s="83">
        <f>IF($E13476="","",IFERROR(VLOOKUP(TRIM(E13476&amp;""),'Référentiel Articles'!$A$2:$F$634,2,FALSE),""))</f>
      </c>
      <c r="D13476" s="83">
        <f>IF($E13476="","",IFERROR(VLOOKUP(TRIM(E13476&amp;""),'Référentiel Articles'!$A$2:$F$634,3,FALSE),""))</f>
      </c>
      <c r="E13476" s="81" t="str">
        <v/>
      </c>
      <c r="F13476" s="83">
        <f>IF($E13476="","",IFERROR(VLOOKUP(TRIM(E13476&amp;""),'Référentiel Articles'!$A$2:$F$634,4,FALSE),""))</f>
      </c>
      <c r="G13476" s="84">
        <f>IF($E13476="","",IFERROR(VLOOKUP(TRIM(E13476&amp;""),'Référentiel Articles'!$A$2:$F$634,5,FALSE),""))</f>
      </c>
      <c r="H13476" s="85" t="str">
        <v/>
      </c>
      <c r="I13476" s="84">
        <f>IF($E13476="","",IFERROR(VLOOKUP(TRIM(E13476&amp;""),'Référentiel Articles'!$A$2:$F$634,6,FALSE),""))</f>
      </c>
      <c r="J13476" s="90">
        <f>IF(OR($E13476="",$H13476=""),"",$H13476*$I13476)</f>
      </c>
      <c r="K13476" s="87" t="str">
        <v/>
      </c>
    </row>
    <row r="13477">
      <c r="A13477" s="74" t="str">
        <v/>
      </c>
      <c r="B13477" s="74" t="str">
        <v/>
      </c>
      <c r="C13477" s="75">
        <f>IF($E13477="","",IFERROR(VLOOKUP(TRIM(E13477&amp;""),'Référentiel Articles'!$A$2:$F$634,2,FALSE),""))</f>
      </c>
      <c r="D13477" s="75">
        <f>IF($E13477="","",IFERROR(VLOOKUP(TRIM(E13477&amp;""),'Référentiel Articles'!$A$2:$F$634,3,FALSE),""))</f>
      </c>
      <c r="E13477" s="74" t="str">
        <v/>
      </c>
      <c r="F13477" s="75">
        <f>IF($E13477="","",IFERROR(VLOOKUP(TRIM(E13477&amp;""),'Référentiel Articles'!$A$2:$F$634,4,FALSE),""))</f>
      </c>
      <c r="G13477" s="76">
        <f>IF($E13477="","",IFERROR(VLOOKUP(TRIM(E13477&amp;""),'Référentiel Articles'!$A$2:$F$634,5,FALSE),""))</f>
      </c>
      <c r="H13477" s="77" t="str">
        <v/>
      </c>
      <c r="I13477" s="76">
        <f>IF($E13477="","",IFERROR(VLOOKUP(TRIM(E13477&amp;""),'Référentiel Articles'!$A$2:$F$634,6,FALSE),""))</f>
      </c>
      <c r="J13477" s="78">
        <f>IF(OR($E13477="",$H13477=""),"",$H13477*$I13477)</f>
      </c>
      <c r="K13477" s="79" t="str">
        <v/>
      </c>
    </row>
    <row r="13478">
      <c r="A13478" s="81" t="str">
        <v/>
      </c>
      <c r="B13478" s="81" t="str">
        <v/>
      </c>
      <c r="C13478" s="83">
        <f>IF($E13478="","",IFERROR(VLOOKUP(TRIM(E13478&amp;""),'Référentiel Articles'!$A$2:$F$634,2,FALSE),""))</f>
      </c>
      <c r="D13478" s="83">
        <f>IF($E13478="","",IFERROR(VLOOKUP(TRIM(E13478&amp;""),'Référentiel Articles'!$A$2:$F$634,3,FALSE),""))</f>
      </c>
      <c r="E13478" s="81" t="str">
        <v/>
      </c>
      <c r="F13478" s="83">
        <f>IF($E13478="","",IFERROR(VLOOKUP(TRIM(E13478&amp;""),'Référentiel Articles'!$A$2:$F$634,4,FALSE),""))</f>
      </c>
      <c r="G13478" s="84">
        <f>IF($E13478="","",IFERROR(VLOOKUP(TRIM(E13478&amp;""),'Référentiel Articles'!$A$2:$F$634,5,FALSE),""))</f>
      </c>
      <c r="H13478" s="85" t="str">
        <v/>
      </c>
      <c r="I13478" s="84">
        <f>IF($E13478="","",IFERROR(VLOOKUP(TRIM(E13478&amp;""),'Référentiel Articles'!$A$2:$F$634,6,FALSE),""))</f>
      </c>
      <c r="J13478" s="90">
        <f>IF(OR($E13478="",$H13478=""),"",$H13478*$I13478)</f>
      </c>
      <c r="K13478" s="87" t="str">
        <v/>
      </c>
    </row>
    <row r="13479">
      <c r="A13479" s="74" t="str">
        <v/>
      </c>
      <c r="B13479" s="74" t="str">
        <v/>
      </c>
      <c r="C13479" s="75">
        <f>IF($E13479="","",IFERROR(VLOOKUP(TRIM(E13479&amp;""),'Référentiel Articles'!$A$2:$F$634,2,FALSE),""))</f>
      </c>
      <c r="D13479" s="75">
        <f>IF($E13479="","",IFERROR(VLOOKUP(TRIM(E13479&amp;""),'Référentiel Articles'!$A$2:$F$634,3,FALSE),""))</f>
      </c>
      <c r="E13479" s="74" t="str">
        <v/>
      </c>
      <c r="F13479" s="75">
        <f>IF($E13479="","",IFERROR(VLOOKUP(TRIM(E13479&amp;""),'Référentiel Articles'!$A$2:$F$634,4,FALSE),""))</f>
      </c>
      <c r="G13479" s="76">
        <f>IF($E13479="","",IFERROR(VLOOKUP(TRIM(E13479&amp;""),'Référentiel Articles'!$A$2:$F$634,5,FALSE),""))</f>
      </c>
      <c r="H13479" s="77" t="str">
        <v/>
      </c>
      <c r="I13479" s="76">
        <f>IF($E13479="","",IFERROR(VLOOKUP(TRIM(E13479&amp;""),'Référentiel Articles'!$A$2:$F$634,6,FALSE),""))</f>
      </c>
      <c r="J13479" s="78">
        <f>IF(OR($E13479="",$H13479=""),"",$H13479*$I13479)</f>
      </c>
      <c r="K13479" s="79" t="str">
        <v/>
      </c>
    </row>
    <row r="13480">
      <c r="A13480" s="81" t="str">
        <v/>
      </c>
      <c r="B13480" s="81" t="str">
        <v/>
      </c>
      <c r="C13480" s="83">
        <f>IF($E13480="","",IFERROR(VLOOKUP(TRIM(E13480&amp;""),'Référentiel Articles'!$A$2:$F$634,2,FALSE),""))</f>
      </c>
      <c r="D13480" s="83">
        <f>IF($E13480="","",IFERROR(VLOOKUP(TRIM(E13480&amp;""),'Référentiel Articles'!$A$2:$F$634,3,FALSE),""))</f>
      </c>
      <c r="E13480" s="81" t="str">
        <v/>
      </c>
      <c r="F13480" s="83">
        <f>IF($E13480="","",IFERROR(VLOOKUP(TRIM(E13480&amp;""),'Référentiel Articles'!$A$2:$F$634,4,FALSE),""))</f>
      </c>
      <c r="G13480" s="84">
        <f>IF($E13480="","",IFERROR(VLOOKUP(TRIM(E13480&amp;""),'Référentiel Articles'!$A$2:$F$634,5,FALSE),""))</f>
      </c>
      <c r="H13480" s="85" t="str">
        <v/>
      </c>
      <c r="I13480" s="84">
        <f>IF($E13480="","",IFERROR(VLOOKUP(TRIM(E13480&amp;""),'Référentiel Articles'!$A$2:$F$634,6,FALSE),""))</f>
      </c>
      <c r="J13480" s="90">
        <f>IF(OR($E13480="",$H13480=""),"",$H13480*$I13480)</f>
      </c>
      <c r="K13480" s="87" t="str">
        <v/>
      </c>
    </row>
    <row r="13481">
      <c r="A13481" s="74" t="str">
        <v/>
      </c>
      <c r="B13481" s="74" t="str">
        <v/>
      </c>
      <c r="C13481" s="75">
        <f>IF($E13481="","",IFERROR(VLOOKUP(TRIM(E13481&amp;""),'Référentiel Articles'!$A$2:$F$634,2,FALSE),""))</f>
      </c>
      <c r="D13481" s="75">
        <f>IF($E13481="","",IFERROR(VLOOKUP(TRIM(E13481&amp;""),'Référentiel Articles'!$A$2:$F$634,3,FALSE),""))</f>
      </c>
      <c r="E13481" s="74" t="str">
        <v/>
      </c>
      <c r="F13481" s="75">
        <f>IF($E13481="","",IFERROR(VLOOKUP(TRIM(E13481&amp;""),'Référentiel Articles'!$A$2:$F$634,4,FALSE),""))</f>
      </c>
      <c r="G13481" s="76">
        <f>IF($E13481="","",IFERROR(VLOOKUP(TRIM(E13481&amp;""),'Référentiel Articles'!$A$2:$F$634,5,FALSE),""))</f>
      </c>
      <c r="H13481" s="77" t="str">
        <v/>
      </c>
      <c r="I13481" s="76">
        <f>IF($E13481="","",IFERROR(VLOOKUP(TRIM(E13481&amp;""),'Référentiel Articles'!$A$2:$F$634,6,FALSE),""))</f>
      </c>
      <c r="J13481" s="78">
        <f>IF(OR($E13481="",$H13481=""),"",$H13481*$I13481)</f>
      </c>
      <c r="K13481" s="79" t="str">
        <v/>
      </c>
    </row>
    <row r="13482">
      <c r="A13482" s="81" t="str">
        <v/>
      </c>
      <c r="B13482" s="81" t="str">
        <v/>
      </c>
      <c r="C13482" s="83">
        <f>IF($E13482="","",IFERROR(VLOOKUP(TRIM(E13482&amp;""),'Référentiel Articles'!$A$2:$F$634,2,FALSE),""))</f>
      </c>
      <c r="D13482" s="83">
        <f>IF($E13482="","",IFERROR(VLOOKUP(TRIM(E13482&amp;""),'Référentiel Articles'!$A$2:$F$634,3,FALSE),""))</f>
      </c>
      <c r="E13482" s="81" t="str">
        <v/>
      </c>
      <c r="F13482" s="83">
        <f>IF($E13482="","",IFERROR(VLOOKUP(TRIM(E13482&amp;""),'Référentiel Articles'!$A$2:$F$634,4,FALSE),""))</f>
      </c>
      <c r="G13482" s="84">
        <f>IF($E13482="","",IFERROR(VLOOKUP(TRIM(E13482&amp;""),'Référentiel Articles'!$A$2:$F$634,5,FALSE),""))</f>
      </c>
      <c r="H13482" s="85" t="str">
        <v/>
      </c>
      <c r="I13482" s="84">
        <f>IF($E13482="","",IFERROR(VLOOKUP(TRIM(E13482&amp;""),'Référentiel Articles'!$A$2:$F$634,6,FALSE),""))</f>
      </c>
      <c r="J13482" s="90">
        <f>IF(OR($E13482="",$H13482=""),"",$H13482*$I13482)</f>
      </c>
      <c r="K13482" s="87" t="str">
        <v/>
      </c>
    </row>
    <row r="13483">
      <c r="A13483" s="74" t="str">
        <v/>
      </c>
      <c r="B13483" s="74" t="str">
        <v/>
      </c>
      <c r="C13483" s="75">
        <f>IF($E13483="","",IFERROR(VLOOKUP(TRIM(E13483&amp;""),'Référentiel Articles'!$A$2:$F$634,2,FALSE),""))</f>
      </c>
      <c r="D13483" s="75">
        <f>IF($E13483="","",IFERROR(VLOOKUP(TRIM(E13483&amp;""),'Référentiel Articles'!$A$2:$F$634,3,FALSE),""))</f>
      </c>
      <c r="E13483" s="74" t="str">
        <v/>
      </c>
      <c r="F13483" s="75">
        <f>IF($E13483="","",IFERROR(VLOOKUP(TRIM(E13483&amp;""),'Référentiel Articles'!$A$2:$F$634,4,FALSE),""))</f>
      </c>
      <c r="G13483" s="76">
        <f>IF($E13483="","",IFERROR(VLOOKUP(TRIM(E13483&amp;""),'Référentiel Articles'!$A$2:$F$634,5,FALSE),""))</f>
      </c>
      <c r="H13483" s="77" t="str">
        <v/>
      </c>
      <c r="I13483" s="76">
        <f>IF($E13483="","",IFERROR(VLOOKUP(TRIM(E13483&amp;""),'Référentiel Articles'!$A$2:$F$634,6,FALSE),""))</f>
      </c>
      <c r="J13483" s="78">
        <f>IF(OR($E13483="",$H13483=""),"",$H13483*$I13483)</f>
      </c>
      <c r="K13483" s="79" t="str">
        <v/>
      </c>
    </row>
    <row r="13484">
      <c r="A13484" s="81" t="str">
        <v/>
      </c>
      <c r="B13484" s="81" t="str">
        <v/>
      </c>
      <c r="C13484" s="83">
        <f>IF($E13484="","",IFERROR(VLOOKUP(TRIM(E13484&amp;""),'Référentiel Articles'!$A$2:$F$634,2,FALSE),""))</f>
      </c>
      <c r="D13484" s="83">
        <f>IF($E13484="","",IFERROR(VLOOKUP(TRIM(E13484&amp;""),'Référentiel Articles'!$A$2:$F$634,3,FALSE),""))</f>
      </c>
      <c r="E13484" s="81" t="str">
        <v/>
      </c>
      <c r="F13484" s="83">
        <f>IF($E13484="","",IFERROR(VLOOKUP(TRIM(E13484&amp;""),'Référentiel Articles'!$A$2:$F$634,4,FALSE),""))</f>
      </c>
      <c r="G13484" s="84">
        <f>IF($E13484="","",IFERROR(VLOOKUP(TRIM(E13484&amp;""),'Référentiel Articles'!$A$2:$F$634,5,FALSE),""))</f>
      </c>
      <c r="H13484" s="85" t="str">
        <v/>
      </c>
      <c r="I13484" s="84">
        <f>IF($E13484="","",IFERROR(VLOOKUP(TRIM(E13484&amp;""),'Référentiel Articles'!$A$2:$F$634,6,FALSE),""))</f>
      </c>
      <c r="J13484" s="90">
        <f>IF(OR($E13484="",$H13484=""),"",$H13484*$I13484)</f>
      </c>
      <c r="K13484" s="87" t="str">
        <v/>
      </c>
    </row>
    <row r="13485">
      <c r="A13485" s="74" t="str">
        <v/>
      </c>
      <c r="B13485" s="74" t="str">
        <v/>
      </c>
      <c r="C13485" s="75">
        <f>IF($E13485="","",IFERROR(VLOOKUP(TRIM(E13485&amp;""),'Référentiel Articles'!$A$2:$F$634,2,FALSE),""))</f>
      </c>
      <c r="D13485" s="75">
        <f>IF($E13485="","",IFERROR(VLOOKUP(TRIM(E13485&amp;""),'Référentiel Articles'!$A$2:$F$634,3,FALSE),""))</f>
      </c>
      <c r="E13485" s="74" t="str">
        <v/>
      </c>
      <c r="F13485" s="75">
        <f>IF($E13485="","",IFERROR(VLOOKUP(TRIM(E13485&amp;""),'Référentiel Articles'!$A$2:$F$634,4,FALSE),""))</f>
      </c>
      <c r="G13485" s="76">
        <f>IF($E13485="","",IFERROR(VLOOKUP(TRIM(E13485&amp;""),'Référentiel Articles'!$A$2:$F$634,5,FALSE),""))</f>
      </c>
      <c r="H13485" s="77" t="str">
        <v/>
      </c>
      <c r="I13485" s="76">
        <f>IF($E13485="","",IFERROR(VLOOKUP(TRIM(E13485&amp;""),'Référentiel Articles'!$A$2:$F$634,6,FALSE),""))</f>
      </c>
      <c r="J13485" s="78">
        <f>IF(OR($E13485="",$H13485=""),"",$H13485*$I13485)</f>
      </c>
      <c r="K13485" s="79" t="str">
        <v/>
      </c>
    </row>
    <row r="13486">
      <c r="A13486" s="81" t="str">
        <v/>
      </c>
      <c r="B13486" s="81" t="str">
        <v/>
      </c>
      <c r="C13486" s="83">
        <f>IF($E13486="","",IFERROR(VLOOKUP(TRIM(E13486&amp;""),'Référentiel Articles'!$A$2:$F$634,2,FALSE),""))</f>
      </c>
      <c r="D13486" s="83">
        <f>IF($E13486="","",IFERROR(VLOOKUP(TRIM(E13486&amp;""),'Référentiel Articles'!$A$2:$F$634,3,FALSE),""))</f>
      </c>
      <c r="E13486" s="81" t="str">
        <v/>
      </c>
      <c r="F13486" s="83">
        <f>IF($E13486="","",IFERROR(VLOOKUP(TRIM(E13486&amp;""),'Référentiel Articles'!$A$2:$F$634,4,FALSE),""))</f>
      </c>
      <c r="G13486" s="84">
        <f>IF($E13486="","",IFERROR(VLOOKUP(TRIM(E13486&amp;""),'Référentiel Articles'!$A$2:$F$634,5,FALSE),""))</f>
      </c>
      <c r="H13486" s="85" t="str">
        <v/>
      </c>
      <c r="I13486" s="84">
        <f>IF($E13486="","",IFERROR(VLOOKUP(TRIM(E13486&amp;""),'Référentiel Articles'!$A$2:$F$634,6,FALSE),""))</f>
      </c>
      <c r="J13486" s="90">
        <f>IF(OR($E13486="",$H13486=""),"",$H13486*$I13486)</f>
      </c>
      <c r="K13486" s="87" t="str">
        <v/>
      </c>
    </row>
    <row r="13487">
      <c r="A13487" s="74" t="str">
        <v/>
      </c>
      <c r="B13487" s="74" t="str">
        <v/>
      </c>
      <c r="C13487" s="75">
        <f>IF($E13487="","",IFERROR(VLOOKUP(TRIM(E13487&amp;""),'Référentiel Articles'!$A$2:$F$634,2,FALSE),""))</f>
      </c>
      <c r="D13487" s="75">
        <f>IF($E13487="","",IFERROR(VLOOKUP(TRIM(E13487&amp;""),'Référentiel Articles'!$A$2:$F$634,3,FALSE),""))</f>
      </c>
      <c r="E13487" s="74" t="str">
        <v/>
      </c>
      <c r="F13487" s="75">
        <f>IF($E13487="","",IFERROR(VLOOKUP(TRIM(E13487&amp;""),'Référentiel Articles'!$A$2:$F$634,4,FALSE),""))</f>
      </c>
      <c r="G13487" s="76">
        <f>IF($E13487="","",IFERROR(VLOOKUP(TRIM(E13487&amp;""),'Référentiel Articles'!$A$2:$F$634,5,FALSE),""))</f>
      </c>
      <c r="H13487" s="77" t="str">
        <v/>
      </c>
      <c r="I13487" s="76">
        <f>IF($E13487="","",IFERROR(VLOOKUP(TRIM(E13487&amp;""),'Référentiel Articles'!$A$2:$F$634,6,FALSE),""))</f>
      </c>
      <c r="J13487" s="78">
        <f>IF(OR($E13487="",$H13487=""),"",$H13487*$I13487)</f>
      </c>
      <c r="K13487" s="79" t="str">
        <v/>
      </c>
    </row>
    <row r="13488">
      <c r="A13488" s="81" t="str">
        <v/>
      </c>
      <c r="B13488" s="81" t="str">
        <v/>
      </c>
      <c r="C13488" s="83">
        <f>IF($E13488="","",IFERROR(VLOOKUP(TRIM(E13488&amp;""),'Référentiel Articles'!$A$2:$F$634,2,FALSE),""))</f>
      </c>
      <c r="D13488" s="83">
        <f>IF($E13488="","",IFERROR(VLOOKUP(TRIM(E13488&amp;""),'Référentiel Articles'!$A$2:$F$634,3,FALSE),""))</f>
      </c>
      <c r="E13488" s="81" t="str">
        <v/>
      </c>
      <c r="F13488" s="83">
        <f>IF($E13488="","",IFERROR(VLOOKUP(TRIM(E13488&amp;""),'Référentiel Articles'!$A$2:$F$634,4,FALSE),""))</f>
      </c>
      <c r="G13488" s="84">
        <f>IF($E13488="","",IFERROR(VLOOKUP(TRIM(E13488&amp;""),'Référentiel Articles'!$A$2:$F$634,5,FALSE),""))</f>
      </c>
      <c r="H13488" s="85" t="str">
        <v/>
      </c>
      <c r="I13488" s="84">
        <f>IF($E13488="","",IFERROR(VLOOKUP(TRIM(E13488&amp;""),'Référentiel Articles'!$A$2:$F$634,6,FALSE),""))</f>
      </c>
      <c r="J13488" s="90">
        <f>IF(OR($E13488="",$H13488=""),"",$H13488*$I13488)</f>
      </c>
      <c r="K13488" s="87" t="str">
        <v/>
      </c>
    </row>
    <row r="13489">
      <c r="A13489" s="74" t="str">
        <v/>
      </c>
      <c r="B13489" s="74" t="str">
        <v/>
      </c>
      <c r="C13489" s="75">
        <f>IF($E13489="","",IFERROR(VLOOKUP(TRIM(E13489&amp;""),'Référentiel Articles'!$A$2:$F$634,2,FALSE),""))</f>
      </c>
      <c r="D13489" s="75">
        <f>IF($E13489="","",IFERROR(VLOOKUP(TRIM(E13489&amp;""),'Référentiel Articles'!$A$2:$F$634,3,FALSE),""))</f>
      </c>
      <c r="E13489" s="74" t="str">
        <v/>
      </c>
      <c r="F13489" s="75">
        <f>IF($E13489="","",IFERROR(VLOOKUP(TRIM(E13489&amp;""),'Référentiel Articles'!$A$2:$F$634,4,FALSE),""))</f>
      </c>
      <c r="G13489" s="76">
        <f>IF($E13489="","",IFERROR(VLOOKUP(TRIM(E13489&amp;""),'Référentiel Articles'!$A$2:$F$634,5,FALSE),""))</f>
      </c>
      <c r="H13489" s="77" t="str">
        <v/>
      </c>
      <c r="I13489" s="76">
        <f>IF($E13489="","",IFERROR(VLOOKUP(TRIM(E13489&amp;""),'Référentiel Articles'!$A$2:$F$634,6,FALSE),""))</f>
      </c>
      <c r="J13489" s="78">
        <f>IF(OR($E13489="",$H13489=""),"",$H13489*$I13489)</f>
      </c>
      <c r="K13489" s="79" t="str">
        <v/>
      </c>
    </row>
    <row r="13490">
      <c r="A13490" s="81" t="str">
        <v/>
      </c>
      <c r="B13490" s="81" t="str">
        <v/>
      </c>
      <c r="C13490" s="83">
        <f>IF($E13490="","",IFERROR(VLOOKUP(TRIM(E13490&amp;""),'Référentiel Articles'!$A$2:$F$634,2,FALSE),""))</f>
      </c>
      <c r="D13490" s="83">
        <f>IF($E13490="","",IFERROR(VLOOKUP(TRIM(E13490&amp;""),'Référentiel Articles'!$A$2:$F$634,3,FALSE),""))</f>
      </c>
      <c r="E13490" s="81" t="str">
        <v/>
      </c>
      <c r="F13490" s="83">
        <f>IF($E13490="","",IFERROR(VLOOKUP(TRIM(E13490&amp;""),'Référentiel Articles'!$A$2:$F$634,4,FALSE),""))</f>
      </c>
      <c r="G13490" s="84">
        <f>IF($E13490="","",IFERROR(VLOOKUP(TRIM(E13490&amp;""),'Référentiel Articles'!$A$2:$F$634,5,FALSE),""))</f>
      </c>
      <c r="H13490" s="85" t="str">
        <v/>
      </c>
      <c r="I13490" s="84">
        <f>IF($E13490="","",IFERROR(VLOOKUP(TRIM(E13490&amp;""),'Référentiel Articles'!$A$2:$F$634,6,FALSE),""))</f>
      </c>
      <c r="J13490" s="90">
        <f>IF(OR($E13490="",$H13490=""),"",$H13490*$I13490)</f>
      </c>
      <c r="K13490" s="87" t="str">
        <v/>
      </c>
    </row>
    <row r="13491">
      <c r="A13491" s="74" t="str">
        <v/>
      </c>
      <c r="B13491" s="74" t="str">
        <v/>
      </c>
      <c r="C13491" s="75">
        <f>IF($E13491="","",IFERROR(VLOOKUP(TRIM(E13491&amp;""),'Référentiel Articles'!$A$2:$F$634,2,FALSE),""))</f>
      </c>
      <c r="D13491" s="75">
        <f>IF($E13491="","",IFERROR(VLOOKUP(TRIM(E13491&amp;""),'Référentiel Articles'!$A$2:$F$634,3,FALSE),""))</f>
      </c>
      <c r="E13491" s="74" t="str">
        <v/>
      </c>
      <c r="F13491" s="75">
        <f>IF($E13491="","",IFERROR(VLOOKUP(TRIM(E13491&amp;""),'Référentiel Articles'!$A$2:$F$634,4,FALSE),""))</f>
      </c>
      <c r="G13491" s="76">
        <f>IF($E13491="","",IFERROR(VLOOKUP(TRIM(E13491&amp;""),'Référentiel Articles'!$A$2:$F$634,5,FALSE),""))</f>
      </c>
      <c r="H13491" s="77" t="str">
        <v/>
      </c>
      <c r="I13491" s="76">
        <f>IF($E13491="","",IFERROR(VLOOKUP(TRIM(E13491&amp;""),'Référentiel Articles'!$A$2:$F$634,6,FALSE),""))</f>
      </c>
      <c r="J13491" s="78">
        <f>IF(OR($E13491="",$H13491=""),"",$H13491*$I13491)</f>
      </c>
      <c r="K13491" s="79" t="str">
        <v/>
      </c>
    </row>
    <row r="13492">
      <c r="A13492" s="81" t="str">
        <v/>
      </c>
      <c r="B13492" s="81" t="str">
        <v/>
      </c>
      <c r="C13492" s="83">
        <f>IF($E13492="","",IFERROR(VLOOKUP(TRIM(E13492&amp;""),'Référentiel Articles'!$A$2:$F$634,2,FALSE),""))</f>
      </c>
      <c r="D13492" s="83">
        <f>IF($E13492="","",IFERROR(VLOOKUP(TRIM(E13492&amp;""),'Référentiel Articles'!$A$2:$F$634,3,FALSE),""))</f>
      </c>
      <c r="E13492" s="81" t="str">
        <v/>
      </c>
      <c r="F13492" s="83">
        <f>IF($E13492="","",IFERROR(VLOOKUP(TRIM(E13492&amp;""),'Référentiel Articles'!$A$2:$F$634,4,FALSE),""))</f>
      </c>
      <c r="G13492" s="84">
        <f>IF($E13492="","",IFERROR(VLOOKUP(TRIM(E13492&amp;""),'Référentiel Articles'!$A$2:$F$634,5,FALSE),""))</f>
      </c>
      <c r="H13492" s="85" t="str">
        <v/>
      </c>
      <c r="I13492" s="84">
        <f>IF($E13492="","",IFERROR(VLOOKUP(TRIM(E13492&amp;""),'Référentiel Articles'!$A$2:$F$634,6,FALSE),""))</f>
      </c>
      <c r="J13492" s="90">
        <f>IF(OR($E13492="",$H13492=""),"",$H13492*$I13492)</f>
      </c>
      <c r="K13492" s="87" t="str">
        <v/>
      </c>
    </row>
    <row r="13493">
      <c r="A13493" s="74" t="str">
        <v/>
      </c>
      <c r="B13493" s="74" t="str">
        <v/>
      </c>
      <c r="C13493" s="75">
        <f>IF($E13493="","",IFERROR(VLOOKUP(TRIM(E13493&amp;""),'Référentiel Articles'!$A$2:$F$634,2,FALSE),""))</f>
      </c>
      <c r="D13493" s="75">
        <f>IF($E13493="","",IFERROR(VLOOKUP(TRIM(E13493&amp;""),'Référentiel Articles'!$A$2:$F$634,3,FALSE),""))</f>
      </c>
      <c r="E13493" s="74" t="str">
        <v/>
      </c>
      <c r="F13493" s="75">
        <f>IF($E13493="","",IFERROR(VLOOKUP(TRIM(E13493&amp;""),'Référentiel Articles'!$A$2:$F$634,4,FALSE),""))</f>
      </c>
      <c r="G13493" s="76">
        <f>IF($E13493="","",IFERROR(VLOOKUP(TRIM(E13493&amp;""),'Référentiel Articles'!$A$2:$F$634,5,FALSE),""))</f>
      </c>
      <c r="H13493" s="77" t="str">
        <v/>
      </c>
      <c r="I13493" s="76">
        <f>IF($E13493="","",IFERROR(VLOOKUP(TRIM(E13493&amp;""),'Référentiel Articles'!$A$2:$F$634,6,FALSE),""))</f>
      </c>
      <c r="J13493" s="78">
        <f>IF(OR($E13493="",$H13493=""),"",$H13493*$I13493)</f>
      </c>
      <c r="K13493" s="79" t="str">
        <v/>
      </c>
    </row>
    <row r="13494">
      <c r="A13494" s="81" t="str">
        <v/>
      </c>
      <c r="B13494" s="81" t="str">
        <v/>
      </c>
      <c r="C13494" s="83">
        <f>IF($E13494="","",IFERROR(VLOOKUP(TRIM(E13494&amp;""),'Référentiel Articles'!$A$2:$F$634,2,FALSE),""))</f>
      </c>
      <c r="D13494" s="83">
        <f>IF($E13494="","",IFERROR(VLOOKUP(TRIM(E13494&amp;""),'Référentiel Articles'!$A$2:$F$634,3,FALSE),""))</f>
      </c>
      <c r="E13494" s="81" t="str">
        <v/>
      </c>
      <c r="F13494" s="83">
        <f>IF($E13494="","",IFERROR(VLOOKUP(TRIM(E13494&amp;""),'Référentiel Articles'!$A$2:$F$634,4,FALSE),""))</f>
      </c>
      <c r="G13494" s="84">
        <f>IF($E13494="","",IFERROR(VLOOKUP(TRIM(E13494&amp;""),'Référentiel Articles'!$A$2:$F$634,5,FALSE),""))</f>
      </c>
      <c r="H13494" s="85" t="str">
        <v/>
      </c>
      <c r="I13494" s="84">
        <f>IF($E13494="","",IFERROR(VLOOKUP(TRIM(E13494&amp;""),'Référentiel Articles'!$A$2:$F$634,6,FALSE),""))</f>
      </c>
      <c r="J13494" s="90">
        <f>IF(OR($E13494="",$H13494=""),"",$H13494*$I13494)</f>
      </c>
      <c r="K13494" s="87" t="str">
        <v/>
      </c>
    </row>
    <row r="13495">
      <c r="A13495" s="74" t="str">
        <v/>
      </c>
      <c r="B13495" s="74" t="str">
        <v/>
      </c>
      <c r="C13495" s="75">
        <f>IF($E13495="","",IFERROR(VLOOKUP(TRIM(E13495&amp;""),'Référentiel Articles'!$A$2:$F$634,2,FALSE),""))</f>
      </c>
      <c r="D13495" s="75">
        <f>IF($E13495="","",IFERROR(VLOOKUP(TRIM(E13495&amp;""),'Référentiel Articles'!$A$2:$F$634,3,FALSE),""))</f>
      </c>
      <c r="E13495" s="74" t="str">
        <v/>
      </c>
      <c r="F13495" s="75">
        <f>IF($E13495="","",IFERROR(VLOOKUP(TRIM(E13495&amp;""),'Référentiel Articles'!$A$2:$F$634,4,FALSE),""))</f>
      </c>
      <c r="G13495" s="76">
        <f>IF($E13495="","",IFERROR(VLOOKUP(TRIM(E13495&amp;""),'Référentiel Articles'!$A$2:$F$634,5,FALSE),""))</f>
      </c>
      <c r="H13495" s="77" t="str">
        <v/>
      </c>
      <c r="I13495" s="76">
        <f>IF($E13495="","",IFERROR(VLOOKUP(TRIM(E13495&amp;""),'Référentiel Articles'!$A$2:$F$634,6,FALSE),""))</f>
      </c>
      <c r="J13495" s="78">
        <f>IF(OR($E13495="",$H13495=""),"",$H13495*$I13495)</f>
      </c>
      <c r="K13495" s="79" t="str">
        <v/>
      </c>
    </row>
    <row r="13496">
      <c r="A13496" s="81" t="str">
        <v/>
      </c>
      <c r="B13496" s="81" t="str">
        <v/>
      </c>
      <c r="C13496" s="83">
        <f>IF($E13496="","",IFERROR(VLOOKUP(TRIM(E13496&amp;""),'Référentiel Articles'!$A$2:$F$634,2,FALSE),""))</f>
      </c>
      <c r="D13496" s="83">
        <f>IF($E13496="","",IFERROR(VLOOKUP(TRIM(E13496&amp;""),'Référentiel Articles'!$A$2:$F$634,3,FALSE),""))</f>
      </c>
      <c r="E13496" s="81" t="str">
        <v/>
      </c>
      <c r="F13496" s="83">
        <f>IF($E13496="","",IFERROR(VLOOKUP(TRIM(E13496&amp;""),'Référentiel Articles'!$A$2:$F$634,4,FALSE),""))</f>
      </c>
      <c r="G13496" s="84">
        <f>IF($E13496="","",IFERROR(VLOOKUP(TRIM(E13496&amp;""),'Référentiel Articles'!$A$2:$F$634,5,FALSE),""))</f>
      </c>
      <c r="H13496" s="85" t="str">
        <v/>
      </c>
      <c r="I13496" s="84">
        <f>IF($E13496="","",IFERROR(VLOOKUP(TRIM(E13496&amp;""),'Référentiel Articles'!$A$2:$F$634,6,FALSE),""))</f>
      </c>
      <c r="J13496" s="90">
        <f>IF(OR($E13496="",$H13496=""),"",$H13496*$I13496)</f>
      </c>
      <c r="K13496" s="87" t="str">
        <v/>
      </c>
    </row>
    <row r="13497">
      <c r="A13497" s="74" t="str">
        <v/>
      </c>
      <c r="B13497" s="74" t="str">
        <v/>
      </c>
      <c r="C13497" s="75">
        <f>IF($E13497="","",IFERROR(VLOOKUP(TRIM(E13497&amp;""),'Référentiel Articles'!$A$2:$F$634,2,FALSE),""))</f>
      </c>
      <c r="D13497" s="75">
        <f>IF($E13497="","",IFERROR(VLOOKUP(TRIM(E13497&amp;""),'Référentiel Articles'!$A$2:$F$634,3,FALSE),""))</f>
      </c>
      <c r="E13497" s="74" t="str">
        <v/>
      </c>
      <c r="F13497" s="75">
        <f>IF($E13497="","",IFERROR(VLOOKUP(TRIM(E13497&amp;""),'Référentiel Articles'!$A$2:$F$634,4,FALSE),""))</f>
      </c>
      <c r="G13497" s="76">
        <f>IF($E13497="","",IFERROR(VLOOKUP(TRIM(E13497&amp;""),'Référentiel Articles'!$A$2:$F$634,5,FALSE),""))</f>
      </c>
      <c r="H13497" s="77" t="str">
        <v/>
      </c>
      <c r="I13497" s="76">
        <f>IF($E13497="","",IFERROR(VLOOKUP(TRIM(E13497&amp;""),'Référentiel Articles'!$A$2:$F$634,6,FALSE),""))</f>
      </c>
      <c r="J13497" s="78">
        <f>IF(OR($E13497="",$H13497=""),"",$H13497*$I13497)</f>
      </c>
      <c r="K13497" s="79" t="str">
        <v/>
      </c>
    </row>
    <row r="13498">
      <c r="A13498" s="81" t="str">
        <v/>
      </c>
      <c r="B13498" s="81" t="str">
        <v/>
      </c>
      <c r="C13498" s="83">
        <f>IF($E13498="","",IFERROR(VLOOKUP(TRIM(E13498&amp;""),'Référentiel Articles'!$A$2:$F$634,2,FALSE),""))</f>
      </c>
      <c r="D13498" s="83">
        <f>IF($E13498="","",IFERROR(VLOOKUP(TRIM(E13498&amp;""),'Référentiel Articles'!$A$2:$F$634,3,FALSE),""))</f>
      </c>
      <c r="E13498" s="81" t="str">
        <v/>
      </c>
      <c r="F13498" s="83">
        <f>IF($E13498="","",IFERROR(VLOOKUP(TRIM(E13498&amp;""),'Référentiel Articles'!$A$2:$F$634,4,FALSE),""))</f>
      </c>
      <c r="G13498" s="84">
        <f>IF($E13498="","",IFERROR(VLOOKUP(TRIM(E13498&amp;""),'Référentiel Articles'!$A$2:$F$634,5,FALSE),""))</f>
      </c>
      <c r="H13498" s="85" t="str">
        <v/>
      </c>
      <c r="I13498" s="84">
        <f>IF($E13498="","",IFERROR(VLOOKUP(TRIM(E13498&amp;""),'Référentiel Articles'!$A$2:$F$634,6,FALSE),""))</f>
      </c>
      <c r="J13498" s="90">
        <f>IF(OR($E13498="",$H13498=""),"",$H13498*$I13498)</f>
      </c>
      <c r="K13498" s="87" t="str">
        <v/>
      </c>
    </row>
    <row r="13499">
      <c r="A13499" s="74" t="str">
        <v/>
      </c>
      <c r="B13499" s="74" t="str">
        <v/>
      </c>
      <c r="C13499" s="75">
        <f>IF($E13499="","",IFERROR(VLOOKUP(TRIM(E13499&amp;""),'Référentiel Articles'!$A$2:$F$634,2,FALSE),""))</f>
      </c>
      <c r="D13499" s="75">
        <f>IF($E13499="","",IFERROR(VLOOKUP(TRIM(E13499&amp;""),'Référentiel Articles'!$A$2:$F$634,3,FALSE),""))</f>
      </c>
      <c r="E13499" s="74" t="str">
        <v/>
      </c>
      <c r="F13499" s="75">
        <f>IF($E13499="","",IFERROR(VLOOKUP(TRIM(E13499&amp;""),'Référentiel Articles'!$A$2:$F$634,4,FALSE),""))</f>
      </c>
      <c r="G13499" s="76">
        <f>IF($E13499="","",IFERROR(VLOOKUP(TRIM(E13499&amp;""),'Référentiel Articles'!$A$2:$F$634,5,FALSE),""))</f>
      </c>
      <c r="H13499" s="77" t="str">
        <v/>
      </c>
      <c r="I13499" s="76">
        <f>IF($E13499="","",IFERROR(VLOOKUP(TRIM(E13499&amp;""),'Référentiel Articles'!$A$2:$F$634,6,FALSE),""))</f>
      </c>
      <c r="J13499" s="78">
        <f>IF(OR($E13499="",$H13499=""),"",$H13499*$I13499)</f>
      </c>
      <c r="K13499" s="79" t="str">
        <v/>
      </c>
    </row>
    <row r="13500">
      <c r="A13500" s="81" t="str">
        <v/>
      </c>
      <c r="B13500" s="81" t="str">
        <v/>
      </c>
      <c r="C13500" s="83">
        <f>IF($E13500="","",IFERROR(VLOOKUP(TRIM(E13500&amp;""),'Référentiel Articles'!$A$2:$F$634,2,FALSE),""))</f>
      </c>
      <c r="D13500" s="83">
        <f>IF($E13500="","",IFERROR(VLOOKUP(TRIM(E13500&amp;""),'Référentiel Articles'!$A$2:$F$634,3,FALSE),""))</f>
      </c>
      <c r="E13500" s="81" t="str">
        <v/>
      </c>
      <c r="F13500" s="83">
        <f>IF($E13500="","",IFERROR(VLOOKUP(TRIM(E13500&amp;""),'Référentiel Articles'!$A$2:$F$634,4,FALSE),""))</f>
      </c>
      <c r="G13500" s="84">
        <f>IF($E13500="","",IFERROR(VLOOKUP(TRIM(E13500&amp;""),'Référentiel Articles'!$A$2:$F$634,5,FALSE),""))</f>
      </c>
      <c r="H13500" s="85" t="str">
        <v/>
      </c>
      <c r="I13500" s="84">
        <f>IF($E13500="","",IFERROR(VLOOKUP(TRIM(E13500&amp;""),'Référentiel Articles'!$A$2:$F$634,6,FALSE),""))</f>
      </c>
      <c r="J13500" s="90">
        <f>IF(OR($E13500="",$H13500=""),"",$H13500*$I13500)</f>
      </c>
      <c r="K13500" s="87" t="str">
        <v/>
      </c>
    </row>
    <row r="13501">
      <c r="A13501" s="74" t="str">
        <v/>
      </c>
      <c r="B13501" s="74" t="str">
        <v/>
      </c>
      <c r="C13501" s="75">
        <f>IF($E13501="","",IFERROR(VLOOKUP(TRIM(E13501&amp;""),'Référentiel Articles'!$A$2:$F$634,2,FALSE),""))</f>
      </c>
      <c r="D13501" s="75">
        <f>IF($E13501="","",IFERROR(VLOOKUP(TRIM(E13501&amp;""),'Référentiel Articles'!$A$2:$F$634,3,FALSE),""))</f>
      </c>
      <c r="E13501" s="74" t="str">
        <v/>
      </c>
      <c r="F13501" s="75">
        <f>IF($E13501="","",IFERROR(VLOOKUP(TRIM(E13501&amp;""),'Référentiel Articles'!$A$2:$F$634,4,FALSE),""))</f>
      </c>
      <c r="G13501" s="76">
        <f>IF($E13501="","",IFERROR(VLOOKUP(TRIM(E13501&amp;""),'Référentiel Articles'!$A$2:$F$634,5,FALSE),""))</f>
      </c>
      <c r="H13501" s="77" t="str">
        <v/>
      </c>
      <c r="I13501" s="76">
        <f>IF($E13501="","",IFERROR(VLOOKUP(TRIM(E13501&amp;""),'Référentiel Articles'!$A$2:$F$634,6,FALSE),""))</f>
      </c>
      <c r="J13501" s="78">
        <f>IF(OR($E13501="",$H13501=""),"",$H13501*$I13501)</f>
      </c>
      <c r="K13501" s="79" t="str">
        <v/>
      </c>
    </row>
    <row r="13502">
      <c r="A13502" s="81" t="str">
        <v/>
      </c>
      <c r="B13502" s="81" t="str">
        <v/>
      </c>
      <c r="C13502" s="83">
        <f>IF($E13502="","",IFERROR(VLOOKUP(TRIM(E13502&amp;""),'Référentiel Articles'!$A$2:$F$634,2,FALSE),""))</f>
      </c>
      <c r="D13502" s="83">
        <f>IF($E13502="","",IFERROR(VLOOKUP(TRIM(E13502&amp;""),'Référentiel Articles'!$A$2:$F$634,3,FALSE),""))</f>
      </c>
      <c r="E13502" s="81" t="str">
        <v/>
      </c>
      <c r="F13502" s="83">
        <f>IF($E13502="","",IFERROR(VLOOKUP(TRIM(E13502&amp;""),'Référentiel Articles'!$A$2:$F$634,4,FALSE),""))</f>
      </c>
      <c r="G13502" s="84">
        <f>IF($E13502="","",IFERROR(VLOOKUP(TRIM(E13502&amp;""),'Référentiel Articles'!$A$2:$F$634,5,FALSE),""))</f>
      </c>
      <c r="H13502" s="85" t="str">
        <v/>
      </c>
      <c r="I13502" s="84">
        <f>IF($E13502="","",IFERROR(VLOOKUP(TRIM(E13502&amp;""),'Référentiel Articles'!$A$2:$F$634,6,FALSE),""))</f>
      </c>
      <c r="J13502" s="90">
        <f>IF(OR($E13502="",$H13502=""),"",$H13502*$I13502)</f>
      </c>
      <c r="K13502" s="87" t="str">
        <v/>
      </c>
    </row>
    <row r="13503">
      <c r="A13503" s="74" t="str">
        <v/>
      </c>
      <c r="B13503" s="74" t="str">
        <v/>
      </c>
      <c r="C13503" s="75">
        <f>IF($E13503="","",IFERROR(VLOOKUP(TRIM(E13503&amp;""),'Référentiel Articles'!$A$2:$F$634,2,FALSE),""))</f>
      </c>
      <c r="D13503" s="75">
        <f>IF($E13503="","",IFERROR(VLOOKUP(TRIM(E13503&amp;""),'Référentiel Articles'!$A$2:$F$634,3,FALSE),""))</f>
      </c>
      <c r="E13503" s="74" t="str">
        <v/>
      </c>
      <c r="F13503" s="75">
        <f>IF($E13503="","",IFERROR(VLOOKUP(TRIM(E13503&amp;""),'Référentiel Articles'!$A$2:$F$634,4,FALSE),""))</f>
      </c>
      <c r="G13503" s="76">
        <f>IF($E13503="","",IFERROR(VLOOKUP(TRIM(E13503&amp;""),'Référentiel Articles'!$A$2:$F$634,5,FALSE),""))</f>
      </c>
      <c r="H13503" s="77" t="str">
        <v/>
      </c>
      <c r="I13503" s="76">
        <f>IF($E13503="","",IFERROR(VLOOKUP(TRIM(E13503&amp;""),'Référentiel Articles'!$A$2:$F$634,6,FALSE),""))</f>
      </c>
      <c r="J13503" s="78">
        <f>IF(OR($E13503="",$H13503=""),"",$H13503*$I13503)</f>
      </c>
      <c r="K13503" s="79" t="str">
        <v/>
      </c>
    </row>
    <row r="13504">
      <c r="A13504" s="81" t="str">
        <v/>
      </c>
      <c r="B13504" s="81" t="str">
        <v/>
      </c>
      <c r="C13504" s="83">
        <f>IF($E13504="","",IFERROR(VLOOKUP(TRIM(E13504&amp;""),'Référentiel Articles'!$A$2:$F$634,2,FALSE),""))</f>
      </c>
      <c r="D13504" s="83">
        <f>IF($E13504="","",IFERROR(VLOOKUP(TRIM(E13504&amp;""),'Référentiel Articles'!$A$2:$F$634,3,FALSE),""))</f>
      </c>
      <c r="E13504" s="81" t="str">
        <v/>
      </c>
      <c r="F13504" s="83">
        <f>IF($E13504="","",IFERROR(VLOOKUP(TRIM(E13504&amp;""),'Référentiel Articles'!$A$2:$F$634,4,FALSE),""))</f>
      </c>
      <c r="G13504" s="84">
        <f>IF($E13504="","",IFERROR(VLOOKUP(TRIM(E13504&amp;""),'Référentiel Articles'!$A$2:$F$634,5,FALSE),""))</f>
      </c>
      <c r="H13504" s="85" t="str">
        <v/>
      </c>
      <c r="I13504" s="84">
        <f>IF($E13504="","",IFERROR(VLOOKUP(TRIM(E13504&amp;""),'Référentiel Articles'!$A$2:$F$634,6,FALSE),""))</f>
      </c>
      <c r="J13504" s="90">
        <f>IF(OR($E13504="",$H13504=""),"",$H13504*$I13504)</f>
      </c>
      <c r="K13504" s="87" t="str">
        <v/>
      </c>
    </row>
    <row r="13505">
      <c r="A13505" s="74" t="str">
        <v/>
      </c>
      <c r="B13505" s="74" t="str">
        <v/>
      </c>
      <c r="C13505" s="75">
        <f>IF($E13505="","",IFERROR(VLOOKUP(TRIM(E13505&amp;""),'Référentiel Articles'!$A$2:$F$634,2,FALSE),""))</f>
      </c>
      <c r="D13505" s="75">
        <f>IF($E13505="","",IFERROR(VLOOKUP(TRIM(E13505&amp;""),'Référentiel Articles'!$A$2:$F$634,3,FALSE),""))</f>
      </c>
      <c r="E13505" s="74" t="str">
        <v/>
      </c>
      <c r="F13505" s="75">
        <f>IF($E13505="","",IFERROR(VLOOKUP(TRIM(E13505&amp;""),'Référentiel Articles'!$A$2:$F$634,4,FALSE),""))</f>
      </c>
      <c r="G13505" s="76">
        <f>IF($E13505="","",IFERROR(VLOOKUP(TRIM(E13505&amp;""),'Référentiel Articles'!$A$2:$F$634,5,FALSE),""))</f>
      </c>
      <c r="H13505" s="77" t="str">
        <v/>
      </c>
      <c r="I13505" s="76">
        <f>IF($E13505="","",IFERROR(VLOOKUP(TRIM(E13505&amp;""),'Référentiel Articles'!$A$2:$F$634,6,FALSE),""))</f>
      </c>
      <c r="J13505" s="78">
        <f>IF(OR($E13505="",$H13505=""),"",$H13505*$I13505)</f>
      </c>
      <c r="K13505" s="79" t="str">
        <v/>
      </c>
    </row>
    <row r="13506">
      <c r="A13506" s="81" t="str">
        <v/>
      </c>
      <c r="B13506" s="81" t="str">
        <v/>
      </c>
      <c r="C13506" s="83">
        <f>IF($E13506="","",IFERROR(VLOOKUP(TRIM(E13506&amp;""),'Référentiel Articles'!$A$2:$F$634,2,FALSE),""))</f>
      </c>
      <c r="D13506" s="83">
        <f>IF($E13506="","",IFERROR(VLOOKUP(TRIM(E13506&amp;""),'Référentiel Articles'!$A$2:$F$634,3,FALSE),""))</f>
      </c>
      <c r="E13506" s="81" t="str">
        <v/>
      </c>
      <c r="F13506" s="83">
        <f>IF($E13506="","",IFERROR(VLOOKUP(TRIM(E13506&amp;""),'Référentiel Articles'!$A$2:$F$634,4,FALSE),""))</f>
      </c>
      <c r="G13506" s="84">
        <f>IF($E13506="","",IFERROR(VLOOKUP(TRIM(E13506&amp;""),'Référentiel Articles'!$A$2:$F$634,5,FALSE),""))</f>
      </c>
      <c r="H13506" s="85" t="str">
        <v/>
      </c>
      <c r="I13506" s="84">
        <f>IF($E13506="","",IFERROR(VLOOKUP(TRIM(E13506&amp;""),'Référentiel Articles'!$A$2:$F$634,6,FALSE),""))</f>
      </c>
      <c r="J13506" s="90">
        <f>IF(OR($E13506="",$H13506=""),"",$H13506*$I13506)</f>
      </c>
      <c r="K13506" s="87" t="str">
        <v/>
      </c>
    </row>
    <row r="13507">
      <c r="A13507" s="74" t="str">
        <v/>
      </c>
      <c r="B13507" s="74" t="str">
        <v/>
      </c>
      <c r="C13507" s="75">
        <f>IF($E13507="","",IFERROR(VLOOKUP(TRIM(E13507&amp;""),'Référentiel Articles'!$A$2:$F$634,2,FALSE),""))</f>
      </c>
      <c r="D13507" s="75">
        <f>IF($E13507="","",IFERROR(VLOOKUP(TRIM(E13507&amp;""),'Référentiel Articles'!$A$2:$F$634,3,FALSE),""))</f>
      </c>
      <c r="E13507" s="74" t="str">
        <v/>
      </c>
      <c r="F13507" s="75">
        <f>IF($E13507="","",IFERROR(VLOOKUP(TRIM(E13507&amp;""),'Référentiel Articles'!$A$2:$F$634,4,FALSE),""))</f>
      </c>
      <c r="G13507" s="76">
        <f>IF($E13507="","",IFERROR(VLOOKUP(TRIM(E13507&amp;""),'Référentiel Articles'!$A$2:$F$634,5,FALSE),""))</f>
      </c>
      <c r="H13507" s="77" t="str">
        <v/>
      </c>
      <c r="I13507" s="76">
        <f>IF($E13507="","",IFERROR(VLOOKUP(TRIM(E13507&amp;""),'Référentiel Articles'!$A$2:$F$634,6,FALSE),""))</f>
      </c>
      <c r="J13507" s="78">
        <f>IF(OR($E13507="",$H13507=""),"",$H13507*$I13507)</f>
      </c>
      <c r="K13507" s="79" t="str">
        <v/>
      </c>
    </row>
    <row r="13508">
      <c r="A13508" s="81" t="str">
        <v/>
      </c>
      <c r="B13508" s="81" t="str">
        <v/>
      </c>
      <c r="C13508" s="83">
        <f>IF($E13508="","",IFERROR(VLOOKUP(TRIM(E13508&amp;""),'Référentiel Articles'!$A$2:$F$634,2,FALSE),""))</f>
      </c>
      <c r="D13508" s="83">
        <f>IF($E13508="","",IFERROR(VLOOKUP(TRIM(E13508&amp;""),'Référentiel Articles'!$A$2:$F$634,3,FALSE),""))</f>
      </c>
      <c r="E13508" s="81" t="str">
        <v/>
      </c>
      <c r="F13508" s="83">
        <f>IF($E13508="","",IFERROR(VLOOKUP(TRIM(E13508&amp;""),'Référentiel Articles'!$A$2:$F$634,4,FALSE),""))</f>
      </c>
      <c r="G13508" s="84">
        <f>IF($E13508="","",IFERROR(VLOOKUP(TRIM(E13508&amp;""),'Référentiel Articles'!$A$2:$F$634,5,FALSE),""))</f>
      </c>
      <c r="H13508" s="85" t="str">
        <v/>
      </c>
      <c r="I13508" s="84">
        <f>IF($E13508="","",IFERROR(VLOOKUP(TRIM(E13508&amp;""),'Référentiel Articles'!$A$2:$F$634,6,FALSE),""))</f>
      </c>
      <c r="J13508" s="90">
        <f>IF(OR($E13508="",$H13508=""),"",$H13508*$I13508)</f>
      </c>
      <c r="K13508" s="87" t="str">
        <v/>
      </c>
    </row>
    <row r="13509">
      <c r="A13509" s="74" t="str">
        <v/>
      </c>
      <c r="B13509" s="74" t="str">
        <v/>
      </c>
      <c r="C13509" s="75">
        <f>IF($E13509="","",IFERROR(VLOOKUP(TRIM(E13509&amp;""),'Référentiel Articles'!$A$2:$F$634,2,FALSE),""))</f>
      </c>
      <c r="D13509" s="75">
        <f>IF($E13509="","",IFERROR(VLOOKUP(TRIM(E13509&amp;""),'Référentiel Articles'!$A$2:$F$634,3,FALSE),""))</f>
      </c>
      <c r="E13509" s="74" t="str">
        <v/>
      </c>
      <c r="F13509" s="75">
        <f>IF($E13509="","",IFERROR(VLOOKUP(TRIM(E13509&amp;""),'Référentiel Articles'!$A$2:$F$634,4,FALSE),""))</f>
      </c>
      <c r="G13509" s="76">
        <f>IF($E13509="","",IFERROR(VLOOKUP(TRIM(E13509&amp;""),'Référentiel Articles'!$A$2:$F$634,5,FALSE),""))</f>
      </c>
      <c r="H13509" s="77" t="str">
        <v/>
      </c>
      <c r="I13509" s="76">
        <f>IF($E13509="","",IFERROR(VLOOKUP(TRIM(E13509&amp;""),'Référentiel Articles'!$A$2:$F$634,6,FALSE),""))</f>
      </c>
      <c r="J13509" s="78">
        <f>IF(OR($E13509="",$H13509=""),"",$H13509*$I13509)</f>
      </c>
      <c r="K13509" s="79" t="str">
        <v/>
      </c>
    </row>
    <row r="13510">
      <c r="A13510" s="81" t="str">
        <v/>
      </c>
      <c r="B13510" s="81" t="str">
        <v/>
      </c>
      <c r="C13510" s="83">
        <f>IF($E13510="","",IFERROR(VLOOKUP(TRIM(E13510&amp;""),'Référentiel Articles'!$A$2:$F$634,2,FALSE),""))</f>
      </c>
      <c r="D13510" s="83">
        <f>IF($E13510="","",IFERROR(VLOOKUP(TRIM(E13510&amp;""),'Référentiel Articles'!$A$2:$F$634,3,FALSE),""))</f>
      </c>
      <c r="E13510" s="81" t="str">
        <v/>
      </c>
      <c r="F13510" s="83">
        <f>IF($E13510="","",IFERROR(VLOOKUP(TRIM(E13510&amp;""),'Référentiel Articles'!$A$2:$F$634,4,FALSE),""))</f>
      </c>
      <c r="G13510" s="84">
        <f>IF($E13510="","",IFERROR(VLOOKUP(TRIM(E13510&amp;""),'Référentiel Articles'!$A$2:$F$634,5,FALSE),""))</f>
      </c>
      <c r="H13510" s="85" t="str">
        <v/>
      </c>
      <c r="I13510" s="84">
        <f>IF($E13510="","",IFERROR(VLOOKUP(TRIM(E13510&amp;""),'Référentiel Articles'!$A$2:$F$634,6,FALSE),""))</f>
      </c>
      <c r="J13510" s="90">
        <f>IF(OR($E13510="",$H13510=""),"",$H13510*$I13510)</f>
      </c>
      <c r="K13510" s="87" t="str">
        <v/>
      </c>
    </row>
    <row r="13511">
      <c r="A13511" s="74" t="str">
        <v/>
      </c>
      <c r="B13511" s="74" t="str">
        <v/>
      </c>
      <c r="C13511" s="75">
        <f>IF($E13511="","",IFERROR(VLOOKUP(TRIM(E13511&amp;""),'Référentiel Articles'!$A$2:$F$634,2,FALSE),""))</f>
      </c>
      <c r="D13511" s="75">
        <f>IF($E13511="","",IFERROR(VLOOKUP(TRIM(E13511&amp;""),'Référentiel Articles'!$A$2:$F$634,3,FALSE),""))</f>
      </c>
      <c r="E13511" s="74" t="str">
        <v/>
      </c>
      <c r="F13511" s="75">
        <f>IF($E13511="","",IFERROR(VLOOKUP(TRIM(E13511&amp;""),'Référentiel Articles'!$A$2:$F$634,4,FALSE),""))</f>
      </c>
      <c r="G13511" s="76">
        <f>IF($E13511="","",IFERROR(VLOOKUP(TRIM(E13511&amp;""),'Référentiel Articles'!$A$2:$F$634,5,FALSE),""))</f>
      </c>
      <c r="H13511" s="77" t="str">
        <v/>
      </c>
      <c r="I13511" s="76">
        <f>IF($E13511="","",IFERROR(VLOOKUP(TRIM(E13511&amp;""),'Référentiel Articles'!$A$2:$F$634,6,FALSE),""))</f>
      </c>
      <c r="J13511" s="78">
        <f>IF(OR($E13511="",$H13511=""),"",$H13511*$I13511)</f>
      </c>
      <c r="K13511" s="79" t="str">
        <v/>
      </c>
    </row>
    <row r="13512">
      <c r="A13512" s="81" t="str">
        <v/>
      </c>
      <c r="B13512" s="81" t="str">
        <v/>
      </c>
      <c r="C13512" s="83">
        <f>IF($E13512="","",IFERROR(VLOOKUP(TRIM(E13512&amp;""),'Référentiel Articles'!$A$2:$F$634,2,FALSE),""))</f>
      </c>
      <c r="D13512" s="83">
        <f>IF($E13512="","",IFERROR(VLOOKUP(TRIM(E13512&amp;""),'Référentiel Articles'!$A$2:$F$634,3,FALSE),""))</f>
      </c>
      <c r="E13512" s="81" t="str">
        <v/>
      </c>
      <c r="F13512" s="83">
        <f>IF($E13512="","",IFERROR(VLOOKUP(TRIM(E13512&amp;""),'Référentiel Articles'!$A$2:$F$634,4,FALSE),""))</f>
      </c>
      <c r="G13512" s="84">
        <f>IF($E13512="","",IFERROR(VLOOKUP(TRIM(E13512&amp;""),'Référentiel Articles'!$A$2:$F$634,5,FALSE),""))</f>
      </c>
      <c r="H13512" s="85" t="str">
        <v/>
      </c>
      <c r="I13512" s="84">
        <f>IF($E13512="","",IFERROR(VLOOKUP(TRIM(E13512&amp;""),'Référentiel Articles'!$A$2:$F$634,6,FALSE),""))</f>
      </c>
      <c r="J13512" s="90">
        <f>IF(OR($E13512="",$H13512=""),"",$H13512*$I13512)</f>
      </c>
      <c r="K13512" s="87" t="str">
        <v/>
      </c>
    </row>
    <row r="13513">
      <c r="A13513" s="74" t="str">
        <v/>
      </c>
      <c r="B13513" s="74" t="str">
        <v/>
      </c>
      <c r="C13513" s="75">
        <f>IF($E13513="","",IFERROR(VLOOKUP(TRIM(E13513&amp;""),'Référentiel Articles'!$A$2:$F$634,2,FALSE),""))</f>
      </c>
      <c r="D13513" s="75">
        <f>IF($E13513="","",IFERROR(VLOOKUP(TRIM(E13513&amp;""),'Référentiel Articles'!$A$2:$F$634,3,FALSE),""))</f>
      </c>
      <c r="E13513" s="74" t="str">
        <v/>
      </c>
      <c r="F13513" s="75">
        <f>IF($E13513="","",IFERROR(VLOOKUP(TRIM(E13513&amp;""),'Référentiel Articles'!$A$2:$F$634,4,FALSE),""))</f>
      </c>
      <c r="G13513" s="76">
        <f>IF($E13513="","",IFERROR(VLOOKUP(TRIM(E13513&amp;""),'Référentiel Articles'!$A$2:$F$634,5,FALSE),""))</f>
      </c>
      <c r="H13513" s="77" t="str">
        <v/>
      </c>
      <c r="I13513" s="76">
        <f>IF($E13513="","",IFERROR(VLOOKUP(TRIM(E13513&amp;""),'Référentiel Articles'!$A$2:$F$634,6,FALSE),""))</f>
      </c>
      <c r="J13513" s="78">
        <f>IF(OR($E13513="",$H13513=""),"",$H13513*$I13513)</f>
      </c>
      <c r="K13513" s="79" t="str">
        <v/>
      </c>
    </row>
    <row r="13514">
      <c r="A13514" s="81" t="str">
        <v/>
      </c>
      <c r="B13514" s="81" t="str">
        <v/>
      </c>
      <c r="C13514" s="83">
        <f>IF($E13514="","",IFERROR(VLOOKUP(TRIM(E13514&amp;""),'Référentiel Articles'!$A$2:$F$634,2,FALSE),""))</f>
      </c>
      <c r="D13514" s="83">
        <f>IF($E13514="","",IFERROR(VLOOKUP(TRIM(E13514&amp;""),'Référentiel Articles'!$A$2:$F$634,3,FALSE),""))</f>
      </c>
      <c r="E13514" s="81" t="str">
        <v/>
      </c>
      <c r="F13514" s="83">
        <f>IF($E13514="","",IFERROR(VLOOKUP(TRIM(E13514&amp;""),'Référentiel Articles'!$A$2:$F$634,4,FALSE),""))</f>
      </c>
      <c r="G13514" s="84">
        <f>IF($E13514="","",IFERROR(VLOOKUP(TRIM(E13514&amp;""),'Référentiel Articles'!$A$2:$F$634,5,FALSE),""))</f>
      </c>
      <c r="H13514" s="85" t="str">
        <v/>
      </c>
      <c r="I13514" s="84">
        <f>IF($E13514="","",IFERROR(VLOOKUP(TRIM(E13514&amp;""),'Référentiel Articles'!$A$2:$F$634,6,FALSE),""))</f>
      </c>
      <c r="J13514" s="90">
        <f>IF(OR($E13514="",$H13514=""),"",$H13514*$I13514)</f>
      </c>
      <c r="K13514" s="87" t="str">
        <v/>
      </c>
    </row>
    <row r="13515">
      <c r="A13515" s="74" t="str">
        <v/>
      </c>
      <c r="B13515" s="74" t="str">
        <v/>
      </c>
      <c r="C13515" s="75">
        <f>IF($E13515="","",IFERROR(VLOOKUP(TRIM(E13515&amp;""),'Référentiel Articles'!$A$2:$F$634,2,FALSE),""))</f>
      </c>
      <c r="D13515" s="75">
        <f>IF($E13515="","",IFERROR(VLOOKUP(TRIM(E13515&amp;""),'Référentiel Articles'!$A$2:$F$634,3,FALSE),""))</f>
      </c>
      <c r="E13515" s="74" t="str">
        <v/>
      </c>
      <c r="F13515" s="75">
        <f>IF($E13515="","",IFERROR(VLOOKUP(TRIM(E13515&amp;""),'Référentiel Articles'!$A$2:$F$634,4,FALSE),""))</f>
      </c>
      <c r="G13515" s="76">
        <f>IF($E13515="","",IFERROR(VLOOKUP(TRIM(E13515&amp;""),'Référentiel Articles'!$A$2:$F$634,5,FALSE),""))</f>
      </c>
      <c r="H13515" s="77" t="str">
        <v/>
      </c>
      <c r="I13515" s="76">
        <f>IF($E13515="","",IFERROR(VLOOKUP(TRIM(E13515&amp;""),'Référentiel Articles'!$A$2:$F$634,6,FALSE),""))</f>
      </c>
      <c r="J13515" s="78">
        <f>IF(OR($E13515="",$H13515=""),"",$H13515*$I13515)</f>
      </c>
      <c r="K13515" s="79" t="str">
        <v/>
      </c>
    </row>
    <row r="13516">
      <c r="A13516" s="81" t="str">
        <v/>
      </c>
      <c r="B13516" s="81" t="str">
        <v/>
      </c>
      <c r="C13516" s="83">
        <f>IF($E13516="","",IFERROR(VLOOKUP(TRIM(E13516&amp;""),'Référentiel Articles'!$A$2:$F$634,2,FALSE),""))</f>
      </c>
      <c r="D13516" s="83">
        <f>IF($E13516="","",IFERROR(VLOOKUP(TRIM(E13516&amp;""),'Référentiel Articles'!$A$2:$F$634,3,FALSE),""))</f>
      </c>
      <c r="E13516" s="81" t="str">
        <v/>
      </c>
      <c r="F13516" s="83">
        <f>IF($E13516="","",IFERROR(VLOOKUP(TRIM(E13516&amp;""),'Référentiel Articles'!$A$2:$F$634,4,FALSE),""))</f>
      </c>
      <c r="G13516" s="84">
        <f>IF($E13516="","",IFERROR(VLOOKUP(TRIM(E13516&amp;""),'Référentiel Articles'!$A$2:$F$634,5,FALSE),""))</f>
      </c>
      <c r="H13516" s="85" t="str">
        <v/>
      </c>
      <c r="I13516" s="84">
        <f>IF($E13516="","",IFERROR(VLOOKUP(TRIM(E13516&amp;""),'Référentiel Articles'!$A$2:$F$634,6,FALSE),""))</f>
      </c>
      <c r="J13516" s="90">
        <f>IF(OR($E13516="",$H13516=""),"",$H13516*$I13516)</f>
      </c>
      <c r="K13516" s="87" t="str">
        <v/>
      </c>
    </row>
    <row r="13517">
      <c r="A13517" s="74" t="str">
        <v/>
      </c>
      <c r="B13517" s="74" t="str">
        <v/>
      </c>
      <c r="C13517" s="75">
        <f>IF($E13517="","",IFERROR(VLOOKUP(TRIM(E13517&amp;""),'Référentiel Articles'!$A$2:$F$634,2,FALSE),""))</f>
      </c>
      <c r="D13517" s="75">
        <f>IF($E13517="","",IFERROR(VLOOKUP(TRIM(E13517&amp;""),'Référentiel Articles'!$A$2:$F$634,3,FALSE),""))</f>
      </c>
      <c r="E13517" s="74" t="str">
        <v/>
      </c>
      <c r="F13517" s="75">
        <f>IF($E13517="","",IFERROR(VLOOKUP(TRIM(E13517&amp;""),'Référentiel Articles'!$A$2:$F$634,4,FALSE),""))</f>
      </c>
      <c r="G13517" s="76">
        <f>IF($E13517="","",IFERROR(VLOOKUP(TRIM(E13517&amp;""),'Référentiel Articles'!$A$2:$F$634,5,FALSE),""))</f>
      </c>
      <c r="H13517" s="77" t="str">
        <v/>
      </c>
      <c r="I13517" s="76">
        <f>IF($E13517="","",IFERROR(VLOOKUP(TRIM(E13517&amp;""),'Référentiel Articles'!$A$2:$F$634,6,FALSE),""))</f>
      </c>
      <c r="J13517" s="78">
        <f>IF(OR($E13517="",$H13517=""),"",$H13517*$I13517)</f>
      </c>
      <c r="K13517" s="79" t="str">
        <v/>
      </c>
    </row>
    <row r="13518">
      <c r="A13518" s="81" t="str">
        <v/>
      </c>
      <c r="B13518" s="81" t="str">
        <v/>
      </c>
      <c r="C13518" s="83">
        <f>IF($E13518="","",IFERROR(VLOOKUP(TRIM(E13518&amp;""),'Référentiel Articles'!$A$2:$F$634,2,FALSE),""))</f>
      </c>
      <c r="D13518" s="83">
        <f>IF($E13518="","",IFERROR(VLOOKUP(TRIM(E13518&amp;""),'Référentiel Articles'!$A$2:$F$634,3,FALSE),""))</f>
      </c>
      <c r="E13518" s="81" t="str">
        <v/>
      </c>
      <c r="F13518" s="83">
        <f>IF($E13518="","",IFERROR(VLOOKUP(TRIM(E13518&amp;""),'Référentiel Articles'!$A$2:$F$634,4,FALSE),""))</f>
      </c>
      <c r="G13518" s="84">
        <f>IF($E13518="","",IFERROR(VLOOKUP(TRIM(E13518&amp;""),'Référentiel Articles'!$A$2:$F$634,5,FALSE),""))</f>
      </c>
      <c r="H13518" s="85" t="str">
        <v/>
      </c>
      <c r="I13518" s="84">
        <f>IF($E13518="","",IFERROR(VLOOKUP(TRIM(E13518&amp;""),'Référentiel Articles'!$A$2:$F$634,6,FALSE),""))</f>
      </c>
      <c r="J13518" s="90">
        <f>IF(OR($E13518="",$H13518=""),"",$H13518*$I13518)</f>
      </c>
      <c r="K13518" s="87" t="str">
        <v/>
      </c>
    </row>
    <row r="13519">
      <c r="A13519" s="74" t="str">
        <v/>
      </c>
      <c r="B13519" s="74" t="str">
        <v/>
      </c>
      <c r="C13519" s="75">
        <f>IF($E13519="","",IFERROR(VLOOKUP(TRIM(E13519&amp;""),'Référentiel Articles'!$A$2:$F$634,2,FALSE),""))</f>
      </c>
      <c r="D13519" s="75">
        <f>IF($E13519="","",IFERROR(VLOOKUP(TRIM(E13519&amp;""),'Référentiel Articles'!$A$2:$F$634,3,FALSE),""))</f>
      </c>
      <c r="E13519" s="74" t="str">
        <v/>
      </c>
      <c r="F13519" s="75">
        <f>IF($E13519="","",IFERROR(VLOOKUP(TRIM(E13519&amp;""),'Référentiel Articles'!$A$2:$F$634,4,FALSE),""))</f>
      </c>
      <c r="G13519" s="76">
        <f>IF($E13519="","",IFERROR(VLOOKUP(TRIM(E13519&amp;""),'Référentiel Articles'!$A$2:$F$634,5,FALSE),""))</f>
      </c>
      <c r="H13519" s="77" t="str">
        <v/>
      </c>
      <c r="I13519" s="76">
        <f>IF($E13519="","",IFERROR(VLOOKUP(TRIM(E13519&amp;""),'Référentiel Articles'!$A$2:$F$634,6,FALSE),""))</f>
      </c>
      <c r="J13519" s="78">
        <f>IF(OR($E13519="",$H13519=""),"",$H13519*$I13519)</f>
      </c>
      <c r="K13519" s="79" t="str">
        <v/>
      </c>
    </row>
    <row r="13520">
      <c r="A13520" s="81" t="str">
        <v/>
      </c>
      <c r="B13520" s="81" t="str">
        <v/>
      </c>
      <c r="C13520" s="83">
        <f>IF($E13520="","",IFERROR(VLOOKUP(TRIM(E13520&amp;""),'Référentiel Articles'!$A$2:$F$634,2,FALSE),""))</f>
      </c>
      <c r="D13520" s="83">
        <f>IF($E13520="","",IFERROR(VLOOKUP(TRIM(E13520&amp;""),'Référentiel Articles'!$A$2:$F$634,3,FALSE),""))</f>
      </c>
      <c r="E13520" s="81" t="str">
        <v/>
      </c>
      <c r="F13520" s="83">
        <f>IF($E13520="","",IFERROR(VLOOKUP(TRIM(E13520&amp;""),'Référentiel Articles'!$A$2:$F$634,4,FALSE),""))</f>
      </c>
      <c r="G13520" s="84">
        <f>IF($E13520="","",IFERROR(VLOOKUP(TRIM(E13520&amp;""),'Référentiel Articles'!$A$2:$F$634,5,FALSE),""))</f>
      </c>
      <c r="H13520" s="85" t="str">
        <v/>
      </c>
      <c r="I13520" s="84">
        <f>IF($E13520="","",IFERROR(VLOOKUP(TRIM(E13520&amp;""),'Référentiel Articles'!$A$2:$F$634,6,FALSE),""))</f>
      </c>
      <c r="J13520" s="90">
        <f>IF(OR($E13520="",$H13520=""),"",$H13520*$I13520)</f>
      </c>
      <c r="K13520" s="87" t="str">
        <v/>
      </c>
    </row>
    <row r="13521">
      <c r="A13521" s="74" t="str">
        <v/>
      </c>
      <c r="B13521" s="74" t="str">
        <v/>
      </c>
      <c r="C13521" s="75">
        <f>IF($E13521="","",IFERROR(VLOOKUP(TRIM(E13521&amp;""),'Référentiel Articles'!$A$2:$F$634,2,FALSE),""))</f>
      </c>
      <c r="D13521" s="75">
        <f>IF($E13521="","",IFERROR(VLOOKUP(TRIM(E13521&amp;""),'Référentiel Articles'!$A$2:$F$634,3,FALSE),""))</f>
      </c>
      <c r="E13521" s="74" t="str">
        <v/>
      </c>
      <c r="F13521" s="75">
        <f>IF($E13521="","",IFERROR(VLOOKUP(TRIM(E13521&amp;""),'Référentiel Articles'!$A$2:$F$634,4,FALSE),""))</f>
      </c>
      <c r="G13521" s="76">
        <f>IF($E13521="","",IFERROR(VLOOKUP(TRIM(E13521&amp;""),'Référentiel Articles'!$A$2:$F$634,5,FALSE),""))</f>
      </c>
      <c r="H13521" s="77" t="str">
        <v/>
      </c>
      <c r="I13521" s="76">
        <f>IF($E13521="","",IFERROR(VLOOKUP(TRIM(E13521&amp;""),'Référentiel Articles'!$A$2:$F$634,6,FALSE),""))</f>
      </c>
      <c r="J13521" s="78">
        <f>IF(OR($E13521="",$H13521=""),"",$H13521*$I13521)</f>
      </c>
      <c r="K13521" s="79" t="str">
        <v/>
      </c>
    </row>
    <row r="13522">
      <c r="A13522" s="81" t="str">
        <v/>
      </c>
      <c r="B13522" s="81" t="str">
        <v/>
      </c>
      <c r="C13522" s="83">
        <f>IF($E13522="","",IFERROR(VLOOKUP(TRIM(E13522&amp;""),'Référentiel Articles'!$A$2:$F$634,2,FALSE),""))</f>
      </c>
      <c r="D13522" s="83">
        <f>IF($E13522="","",IFERROR(VLOOKUP(TRIM(E13522&amp;""),'Référentiel Articles'!$A$2:$F$634,3,FALSE),""))</f>
      </c>
      <c r="E13522" s="81" t="str">
        <v/>
      </c>
      <c r="F13522" s="83">
        <f>IF($E13522="","",IFERROR(VLOOKUP(TRIM(E13522&amp;""),'Référentiel Articles'!$A$2:$F$634,4,FALSE),""))</f>
      </c>
      <c r="G13522" s="84">
        <f>IF($E13522="","",IFERROR(VLOOKUP(TRIM(E13522&amp;""),'Référentiel Articles'!$A$2:$F$634,5,FALSE),""))</f>
      </c>
      <c r="H13522" s="85" t="str">
        <v/>
      </c>
      <c r="I13522" s="84">
        <f>IF($E13522="","",IFERROR(VLOOKUP(TRIM(E13522&amp;""),'Référentiel Articles'!$A$2:$F$634,6,FALSE),""))</f>
      </c>
      <c r="J13522" s="90">
        <f>IF(OR($E13522="",$H13522=""),"",$H13522*$I13522)</f>
      </c>
      <c r="K13522" s="87" t="str">
        <v/>
      </c>
    </row>
    <row r="13523">
      <c r="A13523" s="74" t="str">
        <v/>
      </c>
      <c r="B13523" s="74" t="str">
        <v/>
      </c>
      <c r="C13523" s="75">
        <f>IF($E13523="","",IFERROR(VLOOKUP(TRIM(E13523&amp;""),'Référentiel Articles'!$A$2:$F$634,2,FALSE),""))</f>
      </c>
      <c r="D13523" s="75">
        <f>IF($E13523="","",IFERROR(VLOOKUP(TRIM(E13523&amp;""),'Référentiel Articles'!$A$2:$F$634,3,FALSE),""))</f>
      </c>
      <c r="E13523" s="74" t="str">
        <v/>
      </c>
      <c r="F13523" s="75">
        <f>IF($E13523="","",IFERROR(VLOOKUP(TRIM(E13523&amp;""),'Référentiel Articles'!$A$2:$F$634,4,FALSE),""))</f>
      </c>
      <c r="G13523" s="76">
        <f>IF($E13523="","",IFERROR(VLOOKUP(TRIM(E13523&amp;""),'Référentiel Articles'!$A$2:$F$634,5,FALSE),""))</f>
      </c>
      <c r="H13523" s="77" t="str">
        <v/>
      </c>
      <c r="I13523" s="76">
        <f>IF($E13523="","",IFERROR(VLOOKUP(TRIM(E13523&amp;""),'Référentiel Articles'!$A$2:$F$634,6,FALSE),""))</f>
      </c>
      <c r="J13523" s="78">
        <f>IF(OR($E13523="",$H13523=""),"",$H13523*$I13523)</f>
      </c>
      <c r="K13523" s="79" t="str">
        <v/>
      </c>
    </row>
    <row r="13524">
      <c r="A13524" s="81" t="str">
        <v/>
      </c>
      <c r="B13524" s="81" t="str">
        <v/>
      </c>
      <c r="C13524" s="83">
        <f>IF($E13524="","",IFERROR(VLOOKUP(TRIM(E13524&amp;""),'Référentiel Articles'!$A$2:$F$634,2,FALSE),""))</f>
      </c>
      <c r="D13524" s="83">
        <f>IF($E13524="","",IFERROR(VLOOKUP(TRIM(E13524&amp;""),'Référentiel Articles'!$A$2:$F$634,3,FALSE),""))</f>
      </c>
      <c r="E13524" s="81" t="str">
        <v/>
      </c>
      <c r="F13524" s="83">
        <f>IF($E13524="","",IFERROR(VLOOKUP(TRIM(E13524&amp;""),'Référentiel Articles'!$A$2:$F$634,4,FALSE),""))</f>
      </c>
      <c r="G13524" s="84">
        <f>IF($E13524="","",IFERROR(VLOOKUP(TRIM(E13524&amp;""),'Référentiel Articles'!$A$2:$F$634,5,FALSE),""))</f>
      </c>
      <c r="H13524" s="85" t="str">
        <v/>
      </c>
      <c r="I13524" s="84">
        <f>IF($E13524="","",IFERROR(VLOOKUP(TRIM(E13524&amp;""),'Référentiel Articles'!$A$2:$F$634,6,FALSE),""))</f>
      </c>
      <c r="J13524" s="90">
        <f>IF(OR($E13524="",$H13524=""),"",$H13524*$I13524)</f>
      </c>
      <c r="K13524" s="87" t="str">
        <v/>
      </c>
    </row>
    <row r="13525">
      <c r="A13525" s="74" t="str">
        <v/>
      </c>
      <c r="B13525" s="74" t="str">
        <v/>
      </c>
      <c r="C13525" s="75">
        <f>IF($E13525="","",IFERROR(VLOOKUP(TRIM(E13525&amp;""),'Référentiel Articles'!$A$2:$F$634,2,FALSE),""))</f>
      </c>
      <c r="D13525" s="75">
        <f>IF($E13525="","",IFERROR(VLOOKUP(TRIM(E13525&amp;""),'Référentiel Articles'!$A$2:$F$634,3,FALSE),""))</f>
      </c>
      <c r="E13525" s="74" t="str">
        <v/>
      </c>
      <c r="F13525" s="75">
        <f>IF($E13525="","",IFERROR(VLOOKUP(TRIM(E13525&amp;""),'Référentiel Articles'!$A$2:$F$634,4,FALSE),""))</f>
      </c>
      <c r="G13525" s="76">
        <f>IF($E13525="","",IFERROR(VLOOKUP(TRIM(E13525&amp;""),'Référentiel Articles'!$A$2:$F$634,5,FALSE),""))</f>
      </c>
      <c r="H13525" s="77" t="str">
        <v/>
      </c>
      <c r="I13525" s="76">
        <f>IF($E13525="","",IFERROR(VLOOKUP(TRIM(E13525&amp;""),'Référentiel Articles'!$A$2:$F$634,6,FALSE),""))</f>
      </c>
      <c r="J13525" s="78">
        <f>IF(OR($E13525="",$H13525=""),"",$H13525*$I13525)</f>
      </c>
      <c r="K13525" s="79" t="str">
        <v/>
      </c>
    </row>
    <row r="13526">
      <c r="A13526" s="81" t="str">
        <v/>
      </c>
      <c r="B13526" s="81" t="str">
        <v/>
      </c>
      <c r="C13526" s="83">
        <f>IF($E13526="","",IFERROR(VLOOKUP(TRIM(E13526&amp;""),'Référentiel Articles'!$A$2:$F$634,2,FALSE),""))</f>
      </c>
      <c r="D13526" s="83">
        <f>IF($E13526="","",IFERROR(VLOOKUP(TRIM(E13526&amp;""),'Référentiel Articles'!$A$2:$F$634,3,FALSE),""))</f>
      </c>
      <c r="E13526" s="81" t="str">
        <v/>
      </c>
      <c r="F13526" s="83">
        <f>IF($E13526="","",IFERROR(VLOOKUP(TRIM(E13526&amp;""),'Référentiel Articles'!$A$2:$F$634,4,FALSE),""))</f>
      </c>
      <c r="G13526" s="84">
        <f>IF($E13526="","",IFERROR(VLOOKUP(TRIM(E13526&amp;""),'Référentiel Articles'!$A$2:$F$634,5,FALSE),""))</f>
      </c>
      <c r="H13526" s="85" t="str">
        <v/>
      </c>
      <c r="I13526" s="84">
        <f>IF($E13526="","",IFERROR(VLOOKUP(TRIM(E13526&amp;""),'Référentiel Articles'!$A$2:$F$634,6,FALSE),""))</f>
      </c>
      <c r="J13526" s="90">
        <f>IF(OR($E13526="",$H13526=""),"",$H13526*$I13526)</f>
      </c>
      <c r="K13526" s="87" t="str">
        <v/>
      </c>
    </row>
    <row r="13527">
      <c r="A13527" s="74" t="str">
        <v/>
      </c>
      <c r="B13527" s="74" t="str">
        <v/>
      </c>
      <c r="C13527" s="75">
        <f>IF($E13527="","",IFERROR(VLOOKUP(TRIM(E13527&amp;""),'Référentiel Articles'!$A$2:$F$634,2,FALSE),""))</f>
      </c>
      <c r="D13527" s="75">
        <f>IF($E13527="","",IFERROR(VLOOKUP(TRIM(E13527&amp;""),'Référentiel Articles'!$A$2:$F$634,3,FALSE),""))</f>
      </c>
      <c r="E13527" s="74" t="str">
        <v/>
      </c>
      <c r="F13527" s="75">
        <f>IF($E13527="","",IFERROR(VLOOKUP(TRIM(E13527&amp;""),'Référentiel Articles'!$A$2:$F$634,4,FALSE),""))</f>
      </c>
      <c r="G13527" s="76">
        <f>IF($E13527="","",IFERROR(VLOOKUP(TRIM(E13527&amp;""),'Référentiel Articles'!$A$2:$F$634,5,FALSE),""))</f>
      </c>
      <c r="H13527" s="77" t="str">
        <v/>
      </c>
      <c r="I13527" s="76">
        <f>IF($E13527="","",IFERROR(VLOOKUP(TRIM(E13527&amp;""),'Référentiel Articles'!$A$2:$F$634,6,FALSE),""))</f>
      </c>
      <c r="J13527" s="78">
        <f>IF(OR($E13527="",$H13527=""),"",$H13527*$I13527)</f>
      </c>
      <c r="K13527" s="79" t="str">
        <v/>
      </c>
    </row>
    <row r="13528">
      <c r="A13528" s="81" t="str">
        <v/>
      </c>
      <c r="B13528" s="81" t="str">
        <v/>
      </c>
      <c r="C13528" s="83">
        <f>IF($E13528="","",IFERROR(VLOOKUP(TRIM(E13528&amp;""),'Référentiel Articles'!$A$2:$F$634,2,FALSE),""))</f>
      </c>
      <c r="D13528" s="83">
        <f>IF($E13528="","",IFERROR(VLOOKUP(TRIM(E13528&amp;""),'Référentiel Articles'!$A$2:$F$634,3,FALSE),""))</f>
      </c>
      <c r="E13528" s="81" t="str">
        <v/>
      </c>
      <c r="F13528" s="83">
        <f>IF($E13528="","",IFERROR(VLOOKUP(TRIM(E13528&amp;""),'Référentiel Articles'!$A$2:$F$634,4,FALSE),""))</f>
      </c>
      <c r="G13528" s="84">
        <f>IF($E13528="","",IFERROR(VLOOKUP(TRIM(E13528&amp;""),'Référentiel Articles'!$A$2:$F$634,5,FALSE),""))</f>
      </c>
      <c r="H13528" s="85" t="str">
        <v/>
      </c>
      <c r="I13528" s="84">
        <f>IF($E13528="","",IFERROR(VLOOKUP(TRIM(E13528&amp;""),'Référentiel Articles'!$A$2:$F$634,6,FALSE),""))</f>
      </c>
      <c r="J13528" s="90">
        <f>IF(OR($E13528="",$H13528=""),"",$H13528*$I13528)</f>
      </c>
      <c r="K13528" s="87" t="str">
        <v/>
      </c>
    </row>
    <row r="13529">
      <c r="A13529" s="74" t="str">
        <v/>
      </c>
      <c r="B13529" s="74" t="str">
        <v/>
      </c>
      <c r="C13529" s="75">
        <f>IF($E13529="","",IFERROR(VLOOKUP(TRIM(E13529&amp;""),'Référentiel Articles'!$A$2:$F$634,2,FALSE),""))</f>
      </c>
      <c r="D13529" s="75">
        <f>IF($E13529="","",IFERROR(VLOOKUP(TRIM(E13529&amp;""),'Référentiel Articles'!$A$2:$F$634,3,FALSE),""))</f>
      </c>
      <c r="E13529" s="74" t="str">
        <v/>
      </c>
      <c r="F13529" s="75">
        <f>IF($E13529="","",IFERROR(VLOOKUP(TRIM(E13529&amp;""),'Référentiel Articles'!$A$2:$F$634,4,FALSE),""))</f>
      </c>
      <c r="G13529" s="76">
        <f>IF($E13529="","",IFERROR(VLOOKUP(TRIM(E13529&amp;""),'Référentiel Articles'!$A$2:$F$634,5,FALSE),""))</f>
      </c>
      <c r="H13529" s="77" t="str">
        <v/>
      </c>
      <c r="I13529" s="76">
        <f>IF($E13529="","",IFERROR(VLOOKUP(TRIM(E13529&amp;""),'Référentiel Articles'!$A$2:$F$634,6,FALSE),""))</f>
      </c>
      <c r="J13529" s="78">
        <f>IF(OR($E13529="",$H13529=""),"",$H13529*$I13529)</f>
      </c>
      <c r="K13529" s="79" t="str">
        <v/>
      </c>
    </row>
    <row r="13530">
      <c r="A13530" s="81" t="str">
        <v/>
      </c>
      <c r="B13530" s="81" t="str">
        <v/>
      </c>
      <c r="C13530" s="83">
        <f>IF($E13530="","",IFERROR(VLOOKUP(TRIM(E13530&amp;""),'Référentiel Articles'!$A$2:$F$634,2,FALSE),""))</f>
      </c>
      <c r="D13530" s="83">
        <f>IF($E13530="","",IFERROR(VLOOKUP(TRIM(E13530&amp;""),'Référentiel Articles'!$A$2:$F$634,3,FALSE),""))</f>
      </c>
      <c r="E13530" s="81" t="str">
        <v/>
      </c>
      <c r="F13530" s="83">
        <f>IF($E13530="","",IFERROR(VLOOKUP(TRIM(E13530&amp;""),'Référentiel Articles'!$A$2:$F$634,4,FALSE),""))</f>
      </c>
      <c r="G13530" s="84">
        <f>IF($E13530="","",IFERROR(VLOOKUP(TRIM(E13530&amp;""),'Référentiel Articles'!$A$2:$F$634,5,FALSE),""))</f>
      </c>
      <c r="H13530" s="85" t="str">
        <v/>
      </c>
      <c r="I13530" s="84">
        <f>IF($E13530="","",IFERROR(VLOOKUP(TRIM(E13530&amp;""),'Référentiel Articles'!$A$2:$F$634,6,FALSE),""))</f>
      </c>
      <c r="J13530" s="90">
        <f>IF(OR($E13530="",$H13530=""),"",$H13530*$I13530)</f>
      </c>
      <c r="K13530" s="87" t="str">
        <v/>
      </c>
    </row>
    <row r="13531">
      <c r="A13531" s="74" t="str">
        <v/>
      </c>
      <c r="B13531" s="74" t="str">
        <v/>
      </c>
      <c r="C13531" s="75">
        <f>IF($E13531="","",IFERROR(VLOOKUP(TRIM(E13531&amp;""),'Référentiel Articles'!$A$2:$F$634,2,FALSE),""))</f>
      </c>
      <c r="D13531" s="75">
        <f>IF($E13531="","",IFERROR(VLOOKUP(TRIM(E13531&amp;""),'Référentiel Articles'!$A$2:$F$634,3,FALSE),""))</f>
      </c>
      <c r="E13531" s="74" t="str">
        <v/>
      </c>
      <c r="F13531" s="75">
        <f>IF($E13531="","",IFERROR(VLOOKUP(TRIM(E13531&amp;""),'Référentiel Articles'!$A$2:$F$634,4,FALSE),""))</f>
      </c>
      <c r="G13531" s="76">
        <f>IF($E13531="","",IFERROR(VLOOKUP(TRIM(E13531&amp;""),'Référentiel Articles'!$A$2:$F$634,5,FALSE),""))</f>
      </c>
      <c r="H13531" s="77" t="str">
        <v/>
      </c>
      <c r="I13531" s="76">
        <f>IF($E13531="","",IFERROR(VLOOKUP(TRIM(E13531&amp;""),'Référentiel Articles'!$A$2:$F$634,6,FALSE),""))</f>
      </c>
      <c r="J13531" s="78">
        <f>IF(OR($E13531="",$H13531=""),"",$H13531*$I13531)</f>
      </c>
      <c r="K13531" s="79" t="str">
        <v/>
      </c>
    </row>
    <row r="13532">
      <c r="A13532" s="81" t="str">
        <v/>
      </c>
      <c r="B13532" s="81" t="str">
        <v/>
      </c>
      <c r="C13532" s="83">
        <f>IF($E13532="","",IFERROR(VLOOKUP(TRIM(E13532&amp;""),'Référentiel Articles'!$A$2:$F$634,2,FALSE),""))</f>
      </c>
      <c r="D13532" s="83">
        <f>IF($E13532="","",IFERROR(VLOOKUP(TRIM(E13532&amp;""),'Référentiel Articles'!$A$2:$F$634,3,FALSE),""))</f>
      </c>
      <c r="E13532" s="81" t="str">
        <v/>
      </c>
      <c r="F13532" s="83">
        <f>IF($E13532="","",IFERROR(VLOOKUP(TRIM(E13532&amp;""),'Référentiel Articles'!$A$2:$F$634,4,FALSE),""))</f>
      </c>
      <c r="G13532" s="84">
        <f>IF($E13532="","",IFERROR(VLOOKUP(TRIM(E13532&amp;""),'Référentiel Articles'!$A$2:$F$634,5,FALSE),""))</f>
      </c>
      <c r="H13532" s="85" t="str">
        <v/>
      </c>
      <c r="I13532" s="84">
        <f>IF($E13532="","",IFERROR(VLOOKUP(TRIM(E13532&amp;""),'Référentiel Articles'!$A$2:$F$634,6,FALSE),""))</f>
      </c>
      <c r="J13532" s="90">
        <f>IF(OR($E13532="",$H13532=""),"",$H13532*$I13532)</f>
      </c>
      <c r="K13532" s="87" t="str">
        <v/>
      </c>
    </row>
    <row r="13533">
      <c r="A13533" s="74" t="str">
        <v/>
      </c>
      <c r="B13533" s="74" t="str">
        <v/>
      </c>
      <c r="C13533" s="75">
        <f>IF($E13533="","",IFERROR(VLOOKUP(TRIM(E13533&amp;""),'Référentiel Articles'!$A$2:$F$634,2,FALSE),""))</f>
      </c>
      <c r="D13533" s="75">
        <f>IF($E13533="","",IFERROR(VLOOKUP(TRIM(E13533&amp;""),'Référentiel Articles'!$A$2:$F$634,3,FALSE),""))</f>
      </c>
      <c r="E13533" s="74" t="str">
        <v/>
      </c>
      <c r="F13533" s="75">
        <f>IF($E13533="","",IFERROR(VLOOKUP(TRIM(E13533&amp;""),'Référentiel Articles'!$A$2:$F$634,4,FALSE),""))</f>
      </c>
      <c r="G13533" s="76">
        <f>IF($E13533="","",IFERROR(VLOOKUP(TRIM(E13533&amp;""),'Référentiel Articles'!$A$2:$F$634,5,FALSE),""))</f>
      </c>
      <c r="H13533" s="77" t="str">
        <v/>
      </c>
      <c r="I13533" s="76">
        <f>IF($E13533="","",IFERROR(VLOOKUP(TRIM(E13533&amp;""),'Référentiel Articles'!$A$2:$F$634,6,FALSE),""))</f>
      </c>
      <c r="J13533" s="78">
        <f>IF(OR($E13533="",$H13533=""),"",$H13533*$I13533)</f>
      </c>
      <c r="K13533" s="79" t="str">
        <v/>
      </c>
    </row>
    <row r="13534">
      <c r="A13534" s="81" t="str">
        <v/>
      </c>
      <c r="B13534" s="81" t="str">
        <v/>
      </c>
      <c r="C13534" s="83">
        <f>IF($E13534="","",IFERROR(VLOOKUP(TRIM(E13534&amp;""),'Référentiel Articles'!$A$2:$F$634,2,FALSE),""))</f>
      </c>
      <c r="D13534" s="83">
        <f>IF($E13534="","",IFERROR(VLOOKUP(TRIM(E13534&amp;""),'Référentiel Articles'!$A$2:$F$634,3,FALSE),""))</f>
      </c>
      <c r="E13534" s="81" t="str">
        <v/>
      </c>
      <c r="F13534" s="83">
        <f>IF($E13534="","",IFERROR(VLOOKUP(TRIM(E13534&amp;""),'Référentiel Articles'!$A$2:$F$634,4,FALSE),""))</f>
      </c>
      <c r="G13534" s="84">
        <f>IF($E13534="","",IFERROR(VLOOKUP(TRIM(E13534&amp;""),'Référentiel Articles'!$A$2:$F$634,5,FALSE),""))</f>
      </c>
      <c r="H13534" s="85" t="str">
        <v/>
      </c>
      <c r="I13534" s="84">
        <f>IF($E13534="","",IFERROR(VLOOKUP(TRIM(E13534&amp;""),'Référentiel Articles'!$A$2:$F$634,6,FALSE),""))</f>
      </c>
      <c r="J13534" s="90">
        <f>IF(OR($E13534="",$H13534=""),"",$H13534*$I13534)</f>
      </c>
      <c r="K13534" s="87" t="str">
        <v/>
      </c>
    </row>
    <row r="13535">
      <c r="A13535" s="74" t="str">
        <v/>
      </c>
      <c r="B13535" s="74" t="str">
        <v/>
      </c>
      <c r="C13535" s="75">
        <f>IF($E13535="","",IFERROR(VLOOKUP(TRIM(E13535&amp;""),'Référentiel Articles'!$A$2:$F$634,2,FALSE),""))</f>
      </c>
      <c r="D13535" s="75">
        <f>IF($E13535="","",IFERROR(VLOOKUP(TRIM(E13535&amp;""),'Référentiel Articles'!$A$2:$F$634,3,FALSE),""))</f>
      </c>
      <c r="E13535" s="74" t="str">
        <v/>
      </c>
      <c r="F13535" s="75">
        <f>IF($E13535="","",IFERROR(VLOOKUP(TRIM(E13535&amp;""),'Référentiel Articles'!$A$2:$F$634,4,FALSE),""))</f>
      </c>
      <c r="G13535" s="76">
        <f>IF($E13535="","",IFERROR(VLOOKUP(TRIM(E13535&amp;""),'Référentiel Articles'!$A$2:$F$634,5,FALSE),""))</f>
      </c>
      <c r="H13535" s="77" t="str">
        <v/>
      </c>
      <c r="I13535" s="76">
        <f>IF($E13535="","",IFERROR(VLOOKUP(TRIM(E13535&amp;""),'Référentiel Articles'!$A$2:$F$634,6,FALSE),""))</f>
      </c>
      <c r="J13535" s="78">
        <f>IF(OR($E13535="",$H13535=""),"",$H13535*$I13535)</f>
      </c>
      <c r="K13535" s="79" t="str">
        <v/>
      </c>
    </row>
    <row r="13536">
      <c r="A13536" s="81" t="str">
        <v/>
      </c>
      <c r="B13536" s="81" t="str">
        <v/>
      </c>
      <c r="C13536" s="83">
        <f>IF($E13536="","",IFERROR(VLOOKUP(TRIM(E13536&amp;""),'Référentiel Articles'!$A$2:$F$634,2,FALSE),""))</f>
      </c>
      <c r="D13536" s="83">
        <f>IF($E13536="","",IFERROR(VLOOKUP(TRIM(E13536&amp;""),'Référentiel Articles'!$A$2:$F$634,3,FALSE),""))</f>
      </c>
      <c r="E13536" s="81" t="str">
        <v/>
      </c>
      <c r="F13536" s="83">
        <f>IF($E13536="","",IFERROR(VLOOKUP(TRIM(E13536&amp;""),'Référentiel Articles'!$A$2:$F$634,4,FALSE),""))</f>
      </c>
      <c r="G13536" s="84">
        <f>IF($E13536="","",IFERROR(VLOOKUP(TRIM(E13536&amp;""),'Référentiel Articles'!$A$2:$F$634,5,FALSE),""))</f>
      </c>
      <c r="H13536" s="85" t="str">
        <v/>
      </c>
      <c r="I13536" s="84">
        <f>IF($E13536="","",IFERROR(VLOOKUP(TRIM(E13536&amp;""),'Référentiel Articles'!$A$2:$F$634,6,FALSE),""))</f>
      </c>
      <c r="J13536" s="90">
        <f>IF(OR($E13536="",$H13536=""),"",$H13536*$I13536)</f>
      </c>
      <c r="K13536" s="87" t="str">
        <v/>
      </c>
    </row>
    <row r="13537">
      <c r="A13537" s="74" t="str">
        <v/>
      </c>
      <c r="B13537" s="74" t="str">
        <v/>
      </c>
      <c r="C13537" s="75">
        <f>IF($E13537="","",IFERROR(VLOOKUP(TRIM(E13537&amp;""),'Référentiel Articles'!$A$2:$F$634,2,FALSE),""))</f>
      </c>
      <c r="D13537" s="75">
        <f>IF($E13537="","",IFERROR(VLOOKUP(TRIM(E13537&amp;""),'Référentiel Articles'!$A$2:$F$634,3,FALSE),""))</f>
      </c>
      <c r="E13537" s="74" t="str">
        <v/>
      </c>
      <c r="F13537" s="75">
        <f>IF($E13537="","",IFERROR(VLOOKUP(TRIM(E13537&amp;""),'Référentiel Articles'!$A$2:$F$634,4,FALSE),""))</f>
      </c>
      <c r="G13537" s="76">
        <f>IF($E13537="","",IFERROR(VLOOKUP(TRIM(E13537&amp;""),'Référentiel Articles'!$A$2:$F$634,5,FALSE),""))</f>
      </c>
      <c r="H13537" s="77" t="str">
        <v/>
      </c>
      <c r="I13537" s="76">
        <f>IF($E13537="","",IFERROR(VLOOKUP(TRIM(E13537&amp;""),'Référentiel Articles'!$A$2:$F$634,6,FALSE),""))</f>
      </c>
      <c r="J13537" s="78">
        <f>IF(OR($E13537="",$H13537=""),"",$H13537*$I13537)</f>
      </c>
      <c r="K13537" s="79" t="str">
        <v/>
      </c>
    </row>
    <row r="13538">
      <c r="A13538" s="81" t="str">
        <v/>
      </c>
      <c r="B13538" s="81" t="str">
        <v/>
      </c>
      <c r="C13538" s="83">
        <f>IF($E13538="","",IFERROR(VLOOKUP(TRIM(E13538&amp;""),'Référentiel Articles'!$A$2:$F$634,2,FALSE),""))</f>
      </c>
      <c r="D13538" s="83">
        <f>IF($E13538="","",IFERROR(VLOOKUP(TRIM(E13538&amp;""),'Référentiel Articles'!$A$2:$F$634,3,FALSE),""))</f>
      </c>
      <c r="E13538" s="81" t="str">
        <v/>
      </c>
      <c r="F13538" s="83">
        <f>IF($E13538="","",IFERROR(VLOOKUP(TRIM(E13538&amp;""),'Référentiel Articles'!$A$2:$F$634,4,FALSE),""))</f>
      </c>
      <c r="G13538" s="84">
        <f>IF($E13538="","",IFERROR(VLOOKUP(TRIM(E13538&amp;""),'Référentiel Articles'!$A$2:$F$634,5,FALSE),""))</f>
      </c>
      <c r="H13538" s="85" t="str">
        <v/>
      </c>
      <c r="I13538" s="84">
        <f>IF($E13538="","",IFERROR(VLOOKUP(TRIM(E13538&amp;""),'Référentiel Articles'!$A$2:$F$634,6,FALSE),""))</f>
      </c>
      <c r="J13538" s="90">
        <f>IF(OR($E13538="",$H13538=""),"",$H13538*$I13538)</f>
      </c>
      <c r="K13538" s="87" t="str">
        <v/>
      </c>
    </row>
    <row r="13539">
      <c r="A13539" s="74" t="str">
        <v/>
      </c>
      <c r="B13539" s="74" t="str">
        <v/>
      </c>
      <c r="C13539" s="75">
        <f>IF($E13539="","",IFERROR(VLOOKUP(TRIM(E13539&amp;""),'Référentiel Articles'!$A$2:$F$634,2,FALSE),""))</f>
      </c>
      <c r="D13539" s="75">
        <f>IF($E13539="","",IFERROR(VLOOKUP(TRIM(E13539&amp;""),'Référentiel Articles'!$A$2:$F$634,3,FALSE),""))</f>
      </c>
      <c r="E13539" s="74" t="str">
        <v/>
      </c>
      <c r="F13539" s="75">
        <f>IF($E13539="","",IFERROR(VLOOKUP(TRIM(E13539&amp;""),'Référentiel Articles'!$A$2:$F$634,4,FALSE),""))</f>
      </c>
      <c r="G13539" s="76">
        <f>IF($E13539="","",IFERROR(VLOOKUP(TRIM(E13539&amp;""),'Référentiel Articles'!$A$2:$F$634,5,FALSE),""))</f>
      </c>
      <c r="H13539" s="77" t="str">
        <v/>
      </c>
      <c r="I13539" s="76">
        <f>IF($E13539="","",IFERROR(VLOOKUP(TRIM(E13539&amp;""),'Référentiel Articles'!$A$2:$F$634,6,FALSE),""))</f>
      </c>
      <c r="J13539" s="78">
        <f>IF(OR($E13539="",$H13539=""),"",$H13539*$I13539)</f>
      </c>
      <c r="K13539" s="79" t="str">
        <v/>
      </c>
    </row>
    <row r="13540">
      <c r="A13540" s="81" t="str">
        <v/>
      </c>
      <c r="B13540" s="81" t="str">
        <v/>
      </c>
      <c r="C13540" s="83">
        <f>IF($E13540="","",IFERROR(VLOOKUP(TRIM(E13540&amp;""),'Référentiel Articles'!$A$2:$F$634,2,FALSE),""))</f>
      </c>
      <c r="D13540" s="83">
        <f>IF($E13540="","",IFERROR(VLOOKUP(TRIM(E13540&amp;""),'Référentiel Articles'!$A$2:$F$634,3,FALSE),""))</f>
      </c>
      <c r="E13540" s="81" t="str">
        <v/>
      </c>
      <c r="F13540" s="83">
        <f>IF($E13540="","",IFERROR(VLOOKUP(TRIM(E13540&amp;""),'Référentiel Articles'!$A$2:$F$634,4,FALSE),""))</f>
      </c>
      <c r="G13540" s="84">
        <f>IF($E13540="","",IFERROR(VLOOKUP(TRIM(E13540&amp;""),'Référentiel Articles'!$A$2:$F$634,5,FALSE),""))</f>
      </c>
      <c r="H13540" s="85" t="str">
        <v/>
      </c>
      <c r="I13540" s="84">
        <f>IF($E13540="","",IFERROR(VLOOKUP(TRIM(E13540&amp;""),'Référentiel Articles'!$A$2:$F$634,6,FALSE),""))</f>
      </c>
      <c r="J13540" s="90">
        <f>IF(OR($E13540="",$H13540=""),"",$H13540*$I13540)</f>
      </c>
      <c r="K13540" s="87" t="str">
        <v/>
      </c>
    </row>
    <row r="13541">
      <c r="A13541" s="74" t="str">
        <v/>
      </c>
      <c r="B13541" s="74" t="str">
        <v/>
      </c>
      <c r="C13541" s="75">
        <f>IF($E13541="","",IFERROR(VLOOKUP(TRIM(E13541&amp;""),'Référentiel Articles'!$A$2:$F$634,2,FALSE),""))</f>
      </c>
      <c r="D13541" s="75">
        <f>IF($E13541="","",IFERROR(VLOOKUP(TRIM(E13541&amp;""),'Référentiel Articles'!$A$2:$F$634,3,FALSE),""))</f>
      </c>
      <c r="E13541" s="74" t="str">
        <v/>
      </c>
      <c r="F13541" s="75">
        <f>IF($E13541="","",IFERROR(VLOOKUP(TRIM(E13541&amp;""),'Référentiel Articles'!$A$2:$F$634,4,FALSE),""))</f>
      </c>
      <c r="G13541" s="76">
        <f>IF($E13541="","",IFERROR(VLOOKUP(TRIM(E13541&amp;""),'Référentiel Articles'!$A$2:$F$634,5,FALSE),""))</f>
      </c>
      <c r="H13541" s="77" t="str">
        <v/>
      </c>
      <c r="I13541" s="76">
        <f>IF($E13541="","",IFERROR(VLOOKUP(TRIM(E13541&amp;""),'Référentiel Articles'!$A$2:$F$634,6,FALSE),""))</f>
      </c>
      <c r="J13541" s="78">
        <f>IF(OR($E13541="",$H13541=""),"",$H13541*$I13541)</f>
      </c>
      <c r="K13541" s="79" t="str">
        <v/>
      </c>
    </row>
    <row r="13542">
      <c r="A13542" s="81" t="str">
        <v/>
      </c>
      <c r="B13542" s="81" t="str">
        <v/>
      </c>
      <c r="C13542" s="83">
        <f>IF($E13542="","",IFERROR(VLOOKUP(TRIM(E13542&amp;""),'Référentiel Articles'!$A$2:$F$634,2,FALSE),""))</f>
      </c>
      <c r="D13542" s="83">
        <f>IF($E13542="","",IFERROR(VLOOKUP(TRIM(E13542&amp;""),'Référentiel Articles'!$A$2:$F$634,3,FALSE),""))</f>
      </c>
      <c r="E13542" s="81" t="str">
        <v/>
      </c>
      <c r="F13542" s="83">
        <f>IF($E13542="","",IFERROR(VLOOKUP(TRIM(E13542&amp;""),'Référentiel Articles'!$A$2:$F$634,4,FALSE),""))</f>
      </c>
      <c r="G13542" s="84">
        <f>IF($E13542="","",IFERROR(VLOOKUP(TRIM(E13542&amp;""),'Référentiel Articles'!$A$2:$F$634,5,FALSE),""))</f>
      </c>
      <c r="H13542" s="85" t="str">
        <v/>
      </c>
      <c r="I13542" s="84">
        <f>IF($E13542="","",IFERROR(VLOOKUP(TRIM(E13542&amp;""),'Référentiel Articles'!$A$2:$F$634,6,FALSE),""))</f>
      </c>
      <c r="J13542" s="90">
        <f>IF(OR($E13542="",$H13542=""),"",$H13542*$I13542)</f>
      </c>
      <c r="K13542" s="87" t="str">
        <v/>
      </c>
    </row>
    <row r="13543">
      <c r="A13543" s="74" t="str">
        <v/>
      </c>
      <c r="B13543" s="74" t="str">
        <v/>
      </c>
      <c r="C13543" s="75">
        <f>IF($E13543="","",IFERROR(VLOOKUP(TRIM(E13543&amp;""),'Référentiel Articles'!$A$2:$F$634,2,FALSE),""))</f>
      </c>
      <c r="D13543" s="75">
        <f>IF($E13543="","",IFERROR(VLOOKUP(TRIM(E13543&amp;""),'Référentiel Articles'!$A$2:$F$634,3,FALSE),""))</f>
      </c>
      <c r="E13543" s="74" t="str">
        <v/>
      </c>
      <c r="F13543" s="75">
        <f>IF($E13543="","",IFERROR(VLOOKUP(TRIM(E13543&amp;""),'Référentiel Articles'!$A$2:$F$634,4,FALSE),""))</f>
      </c>
      <c r="G13543" s="76">
        <f>IF($E13543="","",IFERROR(VLOOKUP(TRIM(E13543&amp;""),'Référentiel Articles'!$A$2:$F$634,5,FALSE),""))</f>
      </c>
      <c r="H13543" s="77" t="str">
        <v/>
      </c>
      <c r="I13543" s="76">
        <f>IF($E13543="","",IFERROR(VLOOKUP(TRIM(E13543&amp;""),'Référentiel Articles'!$A$2:$F$634,6,FALSE),""))</f>
      </c>
      <c r="J13543" s="78">
        <f>IF(OR($E13543="",$H13543=""),"",$H13543*$I13543)</f>
      </c>
      <c r="K13543" s="79" t="str">
        <v/>
      </c>
    </row>
    <row r="13544">
      <c r="A13544" s="81" t="str">
        <v/>
      </c>
      <c r="B13544" s="81" t="str">
        <v/>
      </c>
      <c r="C13544" s="83">
        <f>IF($E13544="","",IFERROR(VLOOKUP(TRIM(E13544&amp;""),'Référentiel Articles'!$A$2:$F$634,2,FALSE),""))</f>
      </c>
      <c r="D13544" s="83">
        <f>IF($E13544="","",IFERROR(VLOOKUP(TRIM(E13544&amp;""),'Référentiel Articles'!$A$2:$F$634,3,FALSE),""))</f>
      </c>
      <c r="E13544" s="81" t="str">
        <v/>
      </c>
      <c r="F13544" s="83">
        <f>IF($E13544="","",IFERROR(VLOOKUP(TRIM(E13544&amp;""),'Référentiel Articles'!$A$2:$F$634,4,FALSE),""))</f>
      </c>
      <c r="G13544" s="84">
        <f>IF($E13544="","",IFERROR(VLOOKUP(TRIM(E13544&amp;""),'Référentiel Articles'!$A$2:$F$634,5,FALSE),""))</f>
      </c>
      <c r="H13544" s="85" t="str">
        <v/>
      </c>
      <c r="I13544" s="84">
        <f>IF($E13544="","",IFERROR(VLOOKUP(TRIM(E13544&amp;""),'Référentiel Articles'!$A$2:$F$634,6,FALSE),""))</f>
      </c>
      <c r="J13544" s="90">
        <f>IF(OR($E13544="",$H13544=""),"",$H13544*$I13544)</f>
      </c>
      <c r="K13544" s="87" t="str">
        <v/>
      </c>
    </row>
    <row r="13545">
      <c r="A13545" s="74" t="str">
        <v/>
      </c>
      <c r="B13545" s="74" t="str">
        <v/>
      </c>
      <c r="C13545" s="75">
        <f>IF($E13545="","",IFERROR(VLOOKUP(TRIM(E13545&amp;""),'Référentiel Articles'!$A$2:$F$634,2,FALSE),""))</f>
      </c>
      <c r="D13545" s="75">
        <f>IF($E13545="","",IFERROR(VLOOKUP(TRIM(E13545&amp;""),'Référentiel Articles'!$A$2:$F$634,3,FALSE),""))</f>
      </c>
      <c r="E13545" s="74" t="str">
        <v/>
      </c>
      <c r="F13545" s="75">
        <f>IF($E13545="","",IFERROR(VLOOKUP(TRIM(E13545&amp;""),'Référentiel Articles'!$A$2:$F$634,4,FALSE),""))</f>
      </c>
      <c r="G13545" s="76">
        <f>IF($E13545="","",IFERROR(VLOOKUP(TRIM(E13545&amp;""),'Référentiel Articles'!$A$2:$F$634,5,FALSE),""))</f>
      </c>
      <c r="H13545" s="77" t="str">
        <v/>
      </c>
      <c r="I13545" s="76">
        <f>IF($E13545="","",IFERROR(VLOOKUP(TRIM(E13545&amp;""),'Référentiel Articles'!$A$2:$F$634,6,FALSE),""))</f>
      </c>
      <c r="J13545" s="78">
        <f>IF(OR($E13545="",$H13545=""),"",$H13545*$I13545)</f>
      </c>
      <c r="K13545" s="79" t="str">
        <v/>
      </c>
    </row>
    <row r="13546">
      <c r="A13546" s="81" t="str">
        <v/>
      </c>
      <c r="B13546" s="81" t="str">
        <v/>
      </c>
      <c r="C13546" s="83">
        <f>IF($E13546="","",IFERROR(VLOOKUP(TRIM(E13546&amp;""),'Référentiel Articles'!$A$2:$F$634,2,FALSE),""))</f>
      </c>
      <c r="D13546" s="83">
        <f>IF($E13546="","",IFERROR(VLOOKUP(TRIM(E13546&amp;""),'Référentiel Articles'!$A$2:$F$634,3,FALSE),""))</f>
      </c>
      <c r="E13546" s="81" t="str">
        <v/>
      </c>
      <c r="F13546" s="83">
        <f>IF($E13546="","",IFERROR(VLOOKUP(TRIM(E13546&amp;""),'Référentiel Articles'!$A$2:$F$634,4,FALSE),""))</f>
      </c>
      <c r="G13546" s="84">
        <f>IF($E13546="","",IFERROR(VLOOKUP(TRIM(E13546&amp;""),'Référentiel Articles'!$A$2:$F$634,5,FALSE),""))</f>
      </c>
      <c r="H13546" s="85" t="str">
        <v/>
      </c>
      <c r="I13546" s="84">
        <f>IF($E13546="","",IFERROR(VLOOKUP(TRIM(E13546&amp;""),'Référentiel Articles'!$A$2:$F$634,6,FALSE),""))</f>
      </c>
      <c r="J13546" s="90">
        <f>IF(OR($E13546="",$H13546=""),"",$H13546*$I13546)</f>
      </c>
      <c r="K13546" s="87" t="str">
        <v/>
      </c>
    </row>
    <row r="13547">
      <c r="A13547" s="74" t="str">
        <v/>
      </c>
      <c r="B13547" s="74" t="str">
        <v/>
      </c>
      <c r="C13547" s="75">
        <f>IF($E13547="","",IFERROR(VLOOKUP(TRIM(E13547&amp;""),'Référentiel Articles'!$A$2:$F$634,2,FALSE),""))</f>
      </c>
      <c r="D13547" s="75">
        <f>IF($E13547="","",IFERROR(VLOOKUP(TRIM(E13547&amp;""),'Référentiel Articles'!$A$2:$F$634,3,FALSE),""))</f>
      </c>
      <c r="E13547" s="74" t="str">
        <v/>
      </c>
      <c r="F13547" s="75">
        <f>IF($E13547="","",IFERROR(VLOOKUP(TRIM(E13547&amp;""),'Référentiel Articles'!$A$2:$F$634,4,FALSE),""))</f>
      </c>
      <c r="G13547" s="76">
        <f>IF($E13547="","",IFERROR(VLOOKUP(TRIM(E13547&amp;""),'Référentiel Articles'!$A$2:$F$634,5,FALSE),""))</f>
      </c>
      <c r="H13547" s="77" t="str">
        <v/>
      </c>
      <c r="I13547" s="76">
        <f>IF($E13547="","",IFERROR(VLOOKUP(TRIM(E13547&amp;""),'Référentiel Articles'!$A$2:$F$634,6,FALSE),""))</f>
      </c>
      <c r="J13547" s="78">
        <f>IF(OR($E13547="",$H13547=""),"",$H13547*$I13547)</f>
      </c>
      <c r="K13547" s="79" t="str">
        <v/>
      </c>
    </row>
    <row r="13548">
      <c r="A13548" s="81" t="str">
        <v/>
      </c>
      <c r="B13548" s="81" t="str">
        <v/>
      </c>
      <c r="C13548" s="83">
        <f>IF($E13548="","",IFERROR(VLOOKUP(TRIM(E13548&amp;""),'Référentiel Articles'!$A$2:$F$634,2,FALSE),""))</f>
      </c>
      <c r="D13548" s="83">
        <f>IF($E13548="","",IFERROR(VLOOKUP(TRIM(E13548&amp;""),'Référentiel Articles'!$A$2:$F$634,3,FALSE),""))</f>
      </c>
      <c r="E13548" s="81" t="str">
        <v/>
      </c>
      <c r="F13548" s="83">
        <f>IF($E13548="","",IFERROR(VLOOKUP(TRIM(E13548&amp;""),'Référentiel Articles'!$A$2:$F$634,4,FALSE),""))</f>
      </c>
      <c r="G13548" s="84">
        <f>IF($E13548="","",IFERROR(VLOOKUP(TRIM(E13548&amp;""),'Référentiel Articles'!$A$2:$F$634,5,FALSE),""))</f>
      </c>
      <c r="H13548" s="85" t="str">
        <v/>
      </c>
      <c r="I13548" s="84">
        <f>IF($E13548="","",IFERROR(VLOOKUP(TRIM(E13548&amp;""),'Référentiel Articles'!$A$2:$F$634,6,FALSE),""))</f>
      </c>
      <c r="J13548" s="90">
        <f>IF(OR($E13548="",$H13548=""),"",$H13548*$I13548)</f>
      </c>
      <c r="K13548" s="87" t="str">
        <v/>
      </c>
    </row>
    <row r="13549">
      <c r="A13549" s="74" t="str">
        <v/>
      </c>
      <c r="B13549" s="74" t="str">
        <v/>
      </c>
      <c r="C13549" s="75">
        <f>IF($E13549="","",IFERROR(VLOOKUP(TRIM(E13549&amp;""),'Référentiel Articles'!$A$2:$F$634,2,FALSE),""))</f>
      </c>
      <c r="D13549" s="75">
        <f>IF($E13549="","",IFERROR(VLOOKUP(TRIM(E13549&amp;""),'Référentiel Articles'!$A$2:$F$634,3,FALSE),""))</f>
      </c>
      <c r="E13549" s="74" t="str">
        <v/>
      </c>
      <c r="F13549" s="75">
        <f>IF($E13549="","",IFERROR(VLOOKUP(TRIM(E13549&amp;""),'Référentiel Articles'!$A$2:$F$634,4,FALSE),""))</f>
      </c>
      <c r="G13549" s="76">
        <f>IF($E13549="","",IFERROR(VLOOKUP(TRIM(E13549&amp;""),'Référentiel Articles'!$A$2:$F$634,5,FALSE),""))</f>
      </c>
      <c r="H13549" s="77" t="str">
        <v/>
      </c>
      <c r="I13549" s="76">
        <f>IF($E13549="","",IFERROR(VLOOKUP(TRIM(E13549&amp;""),'Référentiel Articles'!$A$2:$F$634,6,FALSE),""))</f>
      </c>
      <c r="J13549" s="78">
        <f>IF(OR($E13549="",$H13549=""),"",$H13549*$I13549)</f>
      </c>
      <c r="K13549" s="79" t="str">
        <v/>
      </c>
    </row>
    <row r="13550">
      <c r="A13550" s="81" t="str">
        <v/>
      </c>
      <c r="B13550" s="81" t="str">
        <v/>
      </c>
      <c r="C13550" s="83">
        <f>IF($E13550="","",IFERROR(VLOOKUP(TRIM(E13550&amp;""),'Référentiel Articles'!$A$2:$F$634,2,FALSE),""))</f>
      </c>
      <c r="D13550" s="83">
        <f>IF($E13550="","",IFERROR(VLOOKUP(TRIM(E13550&amp;""),'Référentiel Articles'!$A$2:$F$634,3,FALSE),""))</f>
      </c>
      <c r="E13550" s="81" t="str">
        <v/>
      </c>
      <c r="F13550" s="83">
        <f>IF($E13550="","",IFERROR(VLOOKUP(TRIM(E13550&amp;""),'Référentiel Articles'!$A$2:$F$634,4,FALSE),""))</f>
      </c>
      <c r="G13550" s="84">
        <f>IF($E13550="","",IFERROR(VLOOKUP(TRIM(E13550&amp;""),'Référentiel Articles'!$A$2:$F$634,5,FALSE),""))</f>
      </c>
      <c r="H13550" s="85" t="str">
        <v/>
      </c>
      <c r="I13550" s="84">
        <f>IF($E13550="","",IFERROR(VLOOKUP(TRIM(E13550&amp;""),'Référentiel Articles'!$A$2:$F$634,6,FALSE),""))</f>
      </c>
      <c r="J13550" s="90">
        <f>IF(OR($E13550="",$H13550=""),"",$H13550*$I13550)</f>
      </c>
      <c r="K13550" s="87" t="str">
        <v/>
      </c>
    </row>
    <row r="13551">
      <c r="A13551" s="74" t="str">
        <v/>
      </c>
      <c r="B13551" s="74" t="str">
        <v/>
      </c>
      <c r="C13551" s="75">
        <f>IF($E13551="","",IFERROR(VLOOKUP(TRIM(E13551&amp;""),'Référentiel Articles'!$A$2:$F$634,2,FALSE),""))</f>
      </c>
      <c r="D13551" s="75">
        <f>IF($E13551="","",IFERROR(VLOOKUP(TRIM(E13551&amp;""),'Référentiel Articles'!$A$2:$F$634,3,FALSE),""))</f>
      </c>
      <c r="E13551" s="74" t="str">
        <v/>
      </c>
      <c r="F13551" s="75">
        <f>IF($E13551="","",IFERROR(VLOOKUP(TRIM(E13551&amp;""),'Référentiel Articles'!$A$2:$F$634,4,FALSE),""))</f>
      </c>
      <c r="G13551" s="76">
        <f>IF($E13551="","",IFERROR(VLOOKUP(TRIM(E13551&amp;""),'Référentiel Articles'!$A$2:$F$634,5,FALSE),""))</f>
      </c>
      <c r="H13551" s="77" t="str">
        <v/>
      </c>
      <c r="I13551" s="76">
        <f>IF($E13551="","",IFERROR(VLOOKUP(TRIM(E13551&amp;""),'Référentiel Articles'!$A$2:$F$634,6,FALSE),""))</f>
      </c>
      <c r="J13551" s="78">
        <f>IF(OR($E13551="",$H13551=""),"",$H13551*$I13551)</f>
      </c>
      <c r="K13551" s="79" t="str">
        <v/>
      </c>
    </row>
    <row r="13552">
      <c r="A13552" s="81" t="str">
        <v/>
      </c>
      <c r="B13552" s="81" t="str">
        <v/>
      </c>
      <c r="C13552" s="83">
        <f>IF($E13552="","",IFERROR(VLOOKUP(TRIM(E13552&amp;""),'Référentiel Articles'!$A$2:$F$634,2,FALSE),""))</f>
      </c>
      <c r="D13552" s="83">
        <f>IF($E13552="","",IFERROR(VLOOKUP(TRIM(E13552&amp;""),'Référentiel Articles'!$A$2:$F$634,3,FALSE),""))</f>
      </c>
      <c r="E13552" s="81" t="str">
        <v/>
      </c>
      <c r="F13552" s="83">
        <f>IF($E13552="","",IFERROR(VLOOKUP(TRIM(E13552&amp;""),'Référentiel Articles'!$A$2:$F$634,4,FALSE),""))</f>
      </c>
      <c r="G13552" s="84">
        <f>IF($E13552="","",IFERROR(VLOOKUP(TRIM(E13552&amp;""),'Référentiel Articles'!$A$2:$F$634,5,FALSE),""))</f>
      </c>
      <c r="H13552" s="85" t="str">
        <v/>
      </c>
      <c r="I13552" s="84">
        <f>IF($E13552="","",IFERROR(VLOOKUP(TRIM(E13552&amp;""),'Référentiel Articles'!$A$2:$F$634,6,FALSE),""))</f>
      </c>
      <c r="J13552" s="90">
        <f>IF(OR($E13552="",$H13552=""),"",$H13552*$I13552)</f>
      </c>
      <c r="K13552" s="87" t="str">
        <v/>
      </c>
    </row>
    <row r="13553">
      <c r="A13553" s="74" t="str">
        <v/>
      </c>
      <c r="B13553" s="74" t="str">
        <v/>
      </c>
      <c r="C13553" s="75">
        <f>IF($E13553="","",IFERROR(VLOOKUP(TRIM(E13553&amp;""),'Référentiel Articles'!$A$2:$F$634,2,FALSE),""))</f>
      </c>
      <c r="D13553" s="75">
        <f>IF($E13553="","",IFERROR(VLOOKUP(TRIM(E13553&amp;""),'Référentiel Articles'!$A$2:$F$634,3,FALSE),""))</f>
      </c>
      <c r="E13553" s="74" t="str">
        <v/>
      </c>
      <c r="F13553" s="75">
        <f>IF($E13553="","",IFERROR(VLOOKUP(TRIM(E13553&amp;""),'Référentiel Articles'!$A$2:$F$634,4,FALSE),""))</f>
      </c>
      <c r="G13553" s="76">
        <f>IF($E13553="","",IFERROR(VLOOKUP(TRIM(E13553&amp;""),'Référentiel Articles'!$A$2:$F$634,5,FALSE),""))</f>
      </c>
      <c r="H13553" s="77" t="str">
        <v/>
      </c>
      <c r="I13553" s="76">
        <f>IF($E13553="","",IFERROR(VLOOKUP(TRIM(E13553&amp;""),'Référentiel Articles'!$A$2:$F$634,6,FALSE),""))</f>
      </c>
      <c r="J13553" s="78">
        <f>IF(OR($E13553="",$H13553=""),"",$H13553*$I13553)</f>
      </c>
      <c r="K13553" s="79" t="str">
        <v/>
      </c>
    </row>
    <row r="13554">
      <c r="A13554" s="81" t="str">
        <v/>
      </c>
      <c r="B13554" s="81" t="str">
        <v/>
      </c>
      <c r="C13554" s="83">
        <f>IF($E13554="","",IFERROR(VLOOKUP(TRIM(E13554&amp;""),'Référentiel Articles'!$A$2:$F$634,2,FALSE),""))</f>
      </c>
      <c r="D13554" s="83">
        <f>IF($E13554="","",IFERROR(VLOOKUP(TRIM(E13554&amp;""),'Référentiel Articles'!$A$2:$F$634,3,FALSE),""))</f>
      </c>
      <c r="E13554" s="81" t="str">
        <v/>
      </c>
      <c r="F13554" s="83">
        <f>IF($E13554="","",IFERROR(VLOOKUP(TRIM(E13554&amp;""),'Référentiel Articles'!$A$2:$F$634,4,FALSE),""))</f>
      </c>
      <c r="G13554" s="84">
        <f>IF($E13554="","",IFERROR(VLOOKUP(TRIM(E13554&amp;""),'Référentiel Articles'!$A$2:$F$634,5,FALSE),""))</f>
      </c>
      <c r="H13554" s="85" t="str">
        <v/>
      </c>
      <c r="I13554" s="84">
        <f>IF($E13554="","",IFERROR(VLOOKUP(TRIM(E13554&amp;""),'Référentiel Articles'!$A$2:$F$634,6,FALSE),""))</f>
      </c>
      <c r="J13554" s="90">
        <f>IF(OR($E13554="",$H13554=""),"",$H13554*$I13554)</f>
      </c>
      <c r="K13554" s="87" t="str">
        <v/>
      </c>
    </row>
    <row r="13555">
      <c r="A13555" s="74" t="str">
        <v/>
      </c>
      <c r="B13555" s="74" t="str">
        <v/>
      </c>
      <c r="C13555" s="75">
        <f>IF($E13555="","",IFERROR(VLOOKUP(TRIM(E13555&amp;""),'Référentiel Articles'!$A$2:$F$634,2,FALSE),""))</f>
      </c>
      <c r="D13555" s="75">
        <f>IF($E13555="","",IFERROR(VLOOKUP(TRIM(E13555&amp;""),'Référentiel Articles'!$A$2:$F$634,3,FALSE),""))</f>
      </c>
      <c r="E13555" s="74" t="str">
        <v/>
      </c>
      <c r="F13555" s="75">
        <f>IF($E13555="","",IFERROR(VLOOKUP(TRIM(E13555&amp;""),'Référentiel Articles'!$A$2:$F$634,4,FALSE),""))</f>
      </c>
      <c r="G13555" s="76">
        <f>IF($E13555="","",IFERROR(VLOOKUP(TRIM(E13555&amp;""),'Référentiel Articles'!$A$2:$F$634,5,FALSE),""))</f>
      </c>
      <c r="H13555" s="77" t="str">
        <v/>
      </c>
      <c r="I13555" s="76">
        <f>IF($E13555="","",IFERROR(VLOOKUP(TRIM(E13555&amp;""),'Référentiel Articles'!$A$2:$F$634,6,FALSE),""))</f>
      </c>
      <c r="J13555" s="78">
        <f>IF(OR($E13555="",$H13555=""),"",$H13555*$I13555)</f>
      </c>
      <c r="K13555" s="79" t="str">
        <v/>
      </c>
    </row>
    <row r="13556">
      <c r="A13556" s="81" t="str">
        <v/>
      </c>
      <c r="B13556" s="81" t="str">
        <v/>
      </c>
      <c r="C13556" s="83">
        <f>IF($E13556="","",IFERROR(VLOOKUP(TRIM(E13556&amp;""),'Référentiel Articles'!$A$2:$F$634,2,FALSE),""))</f>
      </c>
      <c r="D13556" s="83">
        <f>IF($E13556="","",IFERROR(VLOOKUP(TRIM(E13556&amp;""),'Référentiel Articles'!$A$2:$F$634,3,FALSE),""))</f>
      </c>
      <c r="E13556" s="81" t="str">
        <v/>
      </c>
      <c r="F13556" s="83">
        <f>IF($E13556="","",IFERROR(VLOOKUP(TRIM(E13556&amp;""),'Référentiel Articles'!$A$2:$F$634,4,FALSE),""))</f>
      </c>
      <c r="G13556" s="84">
        <f>IF($E13556="","",IFERROR(VLOOKUP(TRIM(E13556&amp;""),'Référentiel Articles'!$A$2:$F$634,5,FALSE),""))</f>
      </c>
      <c r="H13556" s="85" t="str">
        <v/>
      </c>
      <c r="I13556" s="84">
        <f>IF($E13556="","",IFERROR(VLOOKUP(TRIM(E13556&amp;""),'Référentiel Articles'!$A$2:$F$634,6,FALSE),""))</f>
      </c>
      <c r="J13556" s="90">
        <f>IF(OR($E13556="",$H13556=""),"",$H13556*$I13556)</f>
      </c>
      <c r="K13556" s="87" t="str">
        <v/>
      </c>
    </row>
    <row r="13557">
      <c r="A13557" s="74" t="str">
        <v/>
      </c>
      <c r="B13557" s="74" t="str">
        <v/>
      </c>
      <c r="C13557" s="75">
        <f>IF($E13557="","",IFERROR(VLOOKUP(TRIM(E13557&amp;""),'Référentiel Articles'!$A$2:$F$634,2,FALSE),""))</f>
      </c>
      <c r="D13557" s="75">
        <f>IF($E13557="","",IFERROR(VLOOKUP(TRIM(E13557&amp;""),'Référentiel Articles'!$A$2:$F$634,3,FALSE),""))</f>
      </c>
      <c r="E13557" s="74" t="str">
        <v/>
      </c>
      <c r="F13557" s="75">
        <f>IF($E13557="","",IFERROR(VLOOKUP(TRIM(E13557&amp;""),'Référentiel Articles'!$A$2:$F$634,4,FALSE),""))</f>
      </c>
      <c r="G13557" s="76">
        <f>IF($E13557="","",IFERROR(VLOOKUP(TRIM(E13557&amp;""),'Référentiel Articles'!$A$2:$F$634,5,FALSE),""))</f>
      </c>
      <c r="H13557" s="77" t="str">
        <v/>
      </c>
      <c r="I13557" s="76">
        <f>IF($E13557="","",IFERROR(VLOOKUP(TRIM(E13557&amp;""),'Référentiel Articles'!$A$2:$F$634,6,FALSE),""))</f>
      </c>
      <c r="J13557" s="78">
        <f>IF(OR($E13557="",$H13557=""),"",$H13557*$I13557)</f>
      </c>
      <c r="K13557" s="79" t="str">
        <v/>
      </c>
    </row>
    <row r="13558">
      <c r="A13558" s="81" t="str">
        <v/>
      </c>
      <c r="B13558" s="81" t="str">
        <v/>
      </c>
      <c r="C13558" s="83">
        <f>IF($E13558="","",IFERROR(VLOOKUP(TRIM(E13558&amp;""),'Référentiel Articles'!$A$2:$F$634,2,FALSE),""))</f>
      </c>
      <c r="D13558" s="83">
        <f>IF($E13558="","",IFERROR(VLOOKUP(TRIM(E13558&amp;""),'Référentiel Articles'!$A$2:$F$634,3,FALSE),""))</f>
      </c>
      <c r="E13558" s="81" t="str">
        <v/>
      </c>
      <c r="F13558" s="83">
        <f>IF($E13558="","",IFERROR(VLOOKUP(TRIM(E13558&amp;""),'Référentiel Articles'!$A$2:$F$634,4,FALSE),""))</f>
      </c>
      <c r="G13558" s="84">
        <f>IF($E13558="","",IFERROR(VLOOKUP(TRIM(E13558&amp;""),'Référentiel Articles'!$A$2:$F$634,5,FALSE),""))</f>
      </c>
      <c r="H13558" s="85" t="str">
        <v/>
      </c>
      <c r="I13558" s="84">
        <f>IF($E13558="","",IFERROR(VLOOKUP(TRIM(E13558&amp;""),'Référentiel Articles'!$A$2:$F$634,6,FALSE),""))</f>
      </c>
      <c r="J13558" s="90">
        <f>IF(OR($E13558="",$H13558=""),"",$H13558*$I13558)</f>
      </c>
      <c r="K13558" s="87" t="str">
        <v/>
      </c>
    </row>
    <row r="13559">
      <c r="A13559" s="74" t="str">
        <v/>
      </c>
      <c r="B13559" s="74" t="str">
        <v/>
      </c>
      <c r="C13559" s="75">
        <f>IF($E13559="","",IFERROR(VLOOKUP(TRIM(E13559&amp;""),'Référentiel Articles'!$A$2:$F$634,2,FALSE),""))</f>
      </c>
      <c r="D13559" s="75">
        <f>IF($E13559="","",IFERROR(VLOOKUP(TRIM(E13559&amp;""),'Référentiel Articles'!$A$2:$F$634,3,FALSE),""))</f>
      </c>
      <c r="E13559" s="74" t="str">
        <v/>
      </c>
      <c r="F13559" s="75">
        <f>IF($E13559="","",IFERROR(VLOOKUP(TRIM(E13559&amp;""),'Référentiel Articles'!$A$2:$F$634,4,FALSE),""))</f>
      </c>
      <c r="G13559" s="76">
        <f>IF($E13559="","",IFERROR(VLOOKUP(TRIM(E13559&amp;""),'Référentiel Articles'!$A$2:$F$634,5,FALSE),""))</f>
      </c>
      <c r="H13559" s="77" t="str">
        <v/>
      </c>
      <c r="I13559" s="76">
        <f>IF($E13559="","",IFERROR(VLOOKUP(TRIM(E13559&amp;""),'Référentiel Articles'!$A$2:$F$634,6,FALSE),""))</f>
      </c>
      <c r="J13559" s="78">
        <f>IF(OR($E13559="",$H13559=""),"",$H13559*$I13559)</f>
      </c>
      <c r="K13559" s="79" t="str">
        <v/>
      </c>
    </row>
    <row r="13560">
      <c r="A13560" s="81" t="str">
        <v/>
      </c>
      <c r="B13560" s="81" t="str">
        <v/>
      </c>
      <c r="C13560" s="83">
        <f>IF($E13560="","",IFERROR(VLOOKUP(TRIM(E13560&amp;""),'Référentiel Articles'!$A$2:$F$634,2,FALSE),""))</f>
      </c>
      <c r="D13560" s="83">
        <f>IF($E13560="","",IFERROR(VLOOKUP(TRIM(E13560&amp;""),'Référentiel Articles'!$A$2:$F$634,3,FALSE),""))</f>
      </c>
      <c r="E13560" s="81" t="str">
        <v/>
      </c>
      <c r="F13560" s="83">
        <f>IF($E13560="","",IFERROR(VLOOKUP(TRIM(E13560&amp;""),'Référentiel Articles'!$A$2:$F$634,4,FALSE),""))</f>
      </c>
      <c r="G13560" s="84">
        <f>IF($E13560="","",IFERROR(VLOOKUP(TRIM(E13560&amp;""),'Référentiel Articles'!$A$2:$F$634,5,FALSE),""))</f>
      </c>
      <c r="H13560" s="85" t="str">
        <v/>
      </c>
      <c r="I13560" s="84">
        <f>IF($E13560="","",IFERROR(VLOOKUP(TRIM(E13560&amp;""),'Référentiel Articles'!$A$2:$F$634,6,FALSE),""))</f>
      </c>
      <c r="J13560" s="90">
        <f>IF(OR($E13560="",$H13560=""),"",$H13560*$I13560)</f>
      </c>
      <c r="K13560" s="87" t="str">
        <v/>
      </c>
    </row>
    <row r="13561">
      <c r="A13561" s="74" t="str">
        <v/>
      </c>
      <c r="B13561" s="74" t="str">
        <v/>
      </c>
      <c r="C13561" s="75">
        <f>IF($E13561="","",IFERROR(VLOOKUP(TRIM(E13561&amp;""),'Référentiel Articles'!$A$2:$F$634,2,FALSE),""))</f>
      </c>
      <c r="D13561" s="75">
        <f>IF($E13561="","",IFERROR(VLOOKUP(TRIM(E13561&amp;""),'Référentiel Articles'!$A$2:$F$634,3,FALSE),""))</f>
      </c>
      <c r="E13561" s="74" t="str">
        <v/>
      </c>
      <c r="F13561" s="75">
        <f>IF($E13561="","",IFERROR(VLOOKUP(TRIM(E13561&amp;""),'Référentiel Articles'!$A$2:$F$634,4,FALSE),""))</f>
      </c>
      <c r="G13561" s="76">
        <f>IF($E13561="","",IFERROR(VLOOKUP(TRIM(E13561&amp;""),'Référentiel Articles'!$A$2:$F$634,5,FALSE),""))</f>
      </c>
      <c r="H13561" s="77" t="str">
        <v/>
      </c>
      <c r="I13561" s="76">
        <f>IF($E13561="","",IFERROR(VLOOKUP(TRIM(E13561&amp;""),'Référentiel Articles'!$A$2:$F$634,6,FALSE),""))</f>
      </c>
      <c r="J13561" s="78">
        <f>IF(OR($E13561="",$H13561=""),"",$H13561*$I13561)</f>
      </c>
      <c r="K13561" s="79" t="str">
        <v/>
      </c>
    </row>
    <row r="13562">
      <c r="A13562" s="81" t="str">
        <v/>
      </c>
      <c r="B13562" s="81" t="str">
        <v/>
      </c>
      <c r="C13562" s="83">
        <f>IF($E13562="","",IFERROR(VLOOKUP(TRIM(E13562&amp;""),'Référentiel Articles'!$A$2:$F$634,2,FALSE),""))</f>
      </c>
      <c r="D13562" s="83">
        <f>IF($E13562="","",IFERROR(VLOOKUP(TRIM(E13562&amp;""),'Référentiel Articles'!$A$2:$F$634,3,FALSE),""))</f>
      </c>
      <c r="E13562" s="81" t="str">
        <v/>
      </c>
      <c r="F13562" s="83">
        <f>IF($E13562="","",IFERROR(VLOOKUP(TRIM(E13562&amp;""),'Référentiel Articles'!$A$2:$F$634,4,FALSE),""))</f>
      </c>
      <c r="G13562" s="84">
        <f>IF($E13562="","",IFERROR(VLOOKUP(TRIM(E13562&amp;""),'Référentiel Articles'!$A$2:$F$634,5,FALSE),""))</f>
      </c>
      <c r="H13562" s="85" t="str">
        <v/>
      </c>
      <c r="I13562" s="84">
        <f>IF($E13562="","",IFERROR(VLOOKUP(TRIM(E13562&amp;""),'Référentiel Articles'!$A$2:$F$634,6,FALSE),""))</f>
      </c>
      <c r="J13562" s="90">
        <f>IF(OR($E13562="",$H13562=""),"",$H13562*$I13562)</f>
      </c>
      <c r="K13562" s="87" t="str">
        <v/>
      </c>
    </row>
    <row r="13563">
      <c r="A13563" s="74" t="str">
        <v/>
      </c>
      <c r="B13563" s="74" t="str">
        <v/>
      </c>
      <c r="C13563" s="75">
        <f>IF($E13563="","",IFERROR(VLOOKUP(TRIM(E13563&amp;""),'Référentiel Articles'!$A$2:$F$634,2,FALSE),""))</f>
      </c>
      <c r="D13563" s="75">
        <f>IF($E13563="","",IFERROR(VLOOKUP(TRIM(E13563&amp;""),'Référentiel Articles'!$A$2:$F$634,3,FALSE),""))</f>
      </c>
      <c r="E13563" s="74" t="str">
        <v/>
      </c>
      <c r="F13563" s="75">
        <f>IF($E13563="","",IFERROR(VLOOKUP(TRIM(E13563&amp;""),'Référentiel Articles'!$A$2:$F$634,4,FALSE),""))</f>
      </c>
      <c r="G13563" s="76">
        <f>IF($E13563="","",IFERROR(VLOOKUP(TRIM(E13563&amp;""),'Référentiel Articles'!$A$2:$F$634,5,FALSE),""))</f>
      </c>
      <c r="H13563" s="77" t="str">
        <v/>
      </c>
      <c r="I13563" s="76">
        <f>IF($E13563="","",IFERROR(VLOOKUP(TRIM(E13563&amp;""),'Référentiel Articles'!$A$2:$F$634,6,FALSE),""))</f>
      </c>
      <c r="J13563" s="78">
        <f>IF(OR($E13563="",$H13563=""),"",$H13563*$I13563)</f>
      </c>
      <c r="K13563" s="79" t="str">
        <v/>
      </c>
    </row>
    <row r="13564">
      <c r="A13564" s="81" t="str">
        <v/>
      </c>
      <c r="B13564" s="81" t="str">
        <v/>
      </c>
      <c r="C13564" s="83">
        <f>IF($E13564="","",IFERROR(VLOOKUP(TRIM(E13564&amp;""),'Référentiel Articles'!$A$2:$F$634,2,FALSE),""))</f>
      </c>
      <c r="D13564" s="83">
        <f>IF($E13564="","",IFERROR(VLOOKUP(TRIM(E13564&amp;""),'Référentiel Articles'!$A$2:$F$634,3,FALSE),""))</f>
      </c>
      <c r="E13564" s="81" t="str">
        <v/>
      </c>
      <c r="F13564" s="83">
        <f>IF($E13564="","",IFERROR(VLOOKUP(TRIM(E13564&amp;""),'Référentiel Articles'!$A$2:$F$634,4,FALSE),""))</f>
      </c>
      <c r="G13564" s="84">
        <f>IF($E13564="","",IFERROR(VLOOKUP(TRIM(E13564&amp;""),'Référentiel Articles'!$A$2:$F$634,5,FALSE),""))</f>
      </c>
      <c r="H13564" s="85" t="str">
        <v/>
      </c>
      <c r="I13564" s="84">
        <f>IF($E13564="","",IFERROR(VLOOKUP(TRIM(E13564&amp;""),'Référentiel Articles'!$A$2:$F$634,6,FALSE),""))</f>
      </c>
      <c r="J13564" s="90">
        <f>IF(OR($E13564="",$H13564=""),"",$H13564*$I13564)</f>
      </c>
      <c r="K13564" s="87" t="str">
        <v/>
      </c>
    </row>
    <row r="13565">
      <c r="A13565" s="74" t="str">
        <v/>
      </c>
      <c r="B13565" s="74" t="str">
        <v/>
      </c>
      <c r="C13565" s="75">
        <f>IF($E13565="","",IFERROR(VLOOKUP(TRIM(E13565&amp;""),'Référentiel Articles'!$A$2:$F$634,2,FALSE),""))</f>
      </c>
      <c r="D13565" s="75">
        <f>IF($E13565="","",IFERROR(VLOOKUP(TRIM(E13565&amp;""),'Référentiel Articles'!$A$2:$F$634,3,FALSE),""))</f>
      </c>
      <c r="E13565" s="74" t="str">
        <v/>
      </c>
      <c r="F13565" s="75">
        <f>IF($E13565="","",IFERROR(VLOOKUP(TRIM(E13565&amp;""),'Référentiel Articles'!$A$2:$F$634,4,FALSE),""))</f>
      </c>
      <c r="G13565" s="76">
        <f>IF($E13565="","",IFERROR(VLOOKUP(TRIM(E13565&amp;""),'Référentiel Articles'!$A$2:$F$634,5,FALSE),""))</f>
      </c>
      <c r="H13565" s="77" t="str">
        <v/>
      </c>
      <c r="I13565" s="76">
        <f>IF($E13565="","",IFERROR(VLOOKUP(TRIM(E13565&amp;""),'Référentiel Articles'!$A$2:$F$634,6,FALSE),""))</f>
      </c>
      <c r="J13565" s="78">
        <f>IF(OR($E13565="",$H13565=""),"",$H13565*$I13565)</f>
      </c>
      <c r="K13565" s="79" t="str">
        <v/>
      </c>
    </row>
    <row r="13566">
      <c r="A13566" s="81" t="str">
        <v/>
      </c>
      <c r="B13566" s="81" t="str">
        <v/>
      </c>
      <c r="C13566" s="83">
        <f>IF($E13566="","",IFERROR(VLOOKUP(TRIM(E13566&amp;""),'Référentiel Articles'!$A$2:$F$634,2,FALSE),""))</f>
      </c>
      <c r="D13566" s="83">
        <f>IF($E13566="","",IFERROR(VLOOKUP(TRIM(E13566&amp;""),'Référentiel Articles'!$A$2:$F$634,3,FALSE),""))</f>
      </c>
      <c r="E13566" s="81" t="str">
        <v/>
      </c>
      <c r="F13566" s="83">
        <f>IF($E13566="","",IFERROR(VLOOKUP(TRIM(E13566&amp;""),'Référentiel Articles'!$A$2:$F$634,4,FALSE),""))</f>
      </c>
      <c r="G13566" s="84">
        <f>IF($E13566="","",IFERROR(VLOOKUP(TRIM(E13566&amp;""),'Référentiel Articles'!$A$2:$F$634,5,FALSE),""))</f>
      </c>
      <c r="H13566" s="85" t="str">
        <v/>
      </c>
      <c r="I13566" s="84">
        <f>IF($E13566="","",IFERROR(VLOOKUP(TRIM(E13566&amp;""),'Référentiel Articles'!$A$2:$F$634,6,FALSE),""))</f>
      </c>
      <c r="J13566" s="90">
        <f>IF(OR($E13566="",$H13566=""),"",$H13566*$I13566)</f>
      </c>
      <c r="K13566" s="87" t="str">
        <v/>
      </c>
    </row>
    <row r="13567">
      <c r="A13567" s="74" t="str">
        <v/>
      </c>
      <c r="B13567" s="74" t="str">
        <v/>
      </c>
      <c r="C13567" s="75">
        <f>IF($E13567="","",IFERROR(VLOOKUP(TRIM(E13567&amp;""),'Référentiel Articles'!$A$2:$F$634,2,FALSE),""))</f>
      </c>
      <c r="D13567" s="75">
        <f>IF($E13567="","",IFERROR(VLOOKUP(TRIM(E13567&amp;""),'Référentiel Articles'!$A$2:$F$634,3,FALSE),""))</f>
      </c>
      <c r="E13567" s="74" t="str">
        <v/>
      </c>
      <c r="F13567" s="75">
        <f>IF($E13567="","",IFERROR(VLOOKUP(TRIM(E13567&amp;""),'Référentiel Articles'!$A$2:$F$634,4,FALSE),""))</f>
      </c>
      <c r="G13567" s="76">
        <f>IF($E13567="","",IFERROR(VLOOKUP(TRIM(E13567&amp;""),'Référentiel Articles'!$A$2:$F$634,5,FALSE),""))</f>
      </c>
      <c r="H13567" s="77" t="str">
        <v/>
      </c>
      <c r="I13567" s="76">
        <f>IF($E13567="","",IFERROR(VLOOKUP(TRIM(E13567&amp;""),'Référentiel Articles'!$A$2:$F$634,6,FALSE),""))</f>
      </c>
      <c r="J13567" s="78">
        <f>IF(OR($E13567="",$H13567=""),"",$H13567*$I13567)</f>
      </c>
      <c r="K13567" s="79" t="str">
        <v/>
      </c>
    </row>
    <row r="13568">
      <c r="A13568" s="81" t="str">
        <v/>
      </c>
      <c r="B13568" s="81" t="str">
        <v/>
      </c>
      <c r="C13568" s="83">
        <f>IF($E13568="","",IFERROR(VLOOKUP(TRIM(E13568&amp;""),'Référentiel Articles'!$A$2:$F$634,2,FALSE),""))</f>
      </c>
      <c r="D13568" s="83">
        <f>IF($E13568="","",IFERROR(VLOOKUP(TRIM(E13568&amp;""),'Référentiel Articles'!$A$2:$F$634,3,FALSE),""))</f>
      </c>
      <c r="E13568" s="81" t="str">
        <v/>
      </c>
      <c r="F13568" s="83">
        <f>IF($E13568="","",IFERROR(VLOOKUP(TRIM(E13568&amp;""),'Référentiel Articles'!$A$2:$F$634,4,FALSE),""))</f>
      </c>
      <c r="G13568" s="84">
        <f>IF($E13568="","",IFERROR(VLOOKUP(TRIM(E13568&amp;""),'Référentiel Articles'!$A$2:$F$634,5,FALSE),""))</f>
      </c>
      <c r="H13568" s="85" t="str">
        <v/>
      </c>
      <c r="I13568" s="84">
        <f>IF($E13568="","",IFERROR(VLOOKUP(TRIM(E13568&amp;""),'Référentiel Articles'!$A$2:$F$634,6,FALSE),""))</f>
      </c>
      <c r="J13568" s="90">
        <f>IF(OR($E13568="",$H13568=""),"",$H13568*$I13568)</f>
      </c>
      <c r="K13568" s="87" t="str">
        <v/>
      </c>
    </row>
    <row r="13569">
      <c r="A13569" s="74" t="str">
        <v/>
      </c>
      <c r="B13569" s="74" t="str">
        <v/>
      </c>
      <c r="C13569" s="75">
        <f>IF($E13569="","",IFERROR(VLOOKUP(TRIM(E13569&amp;""),'Référentiel Articles'!$A$2:$F$634,2,FALSE),""))</f>
      </c>
      <c r="D13569" s="75">
        <f>IF($E13569="","",IFERROR(VLOOKUP(TRIM(E13569&amp;""),'Référentiel Articles'!$A$2:$F$634,3,FALSE),""))</f>
      </c>
      <c r="E13569" s="74" t="str">
        <v/>
      </c>
      <c r="F13569" s="75">
        <f>IF($E13569="","",IFERROR(VLOOKUP(TRIM(E13569&amp;""),'Référentiel Articles'!$A$2:$F$634,4,FALSE),""))</f>
      </c>
      <c r="G13569" s="76">
        <f>IF($E13569="","",IFERROR(VLOOKUP(TRIM(E13569&amp;""),'Référentiel Articles'!$A$2:$F$634,5,FALSE),""))</f>
      </c>
      <c r="H13569" s="77" t="str">
        <v/>
      </c>
      <c r="I13569" s="76">
        <f>IF($E13569="","",IFERROR(VLOOKUP(TRIM(E13569&amp;""),'Référentiel Articles'!$A$2:$F$634,6,FALSE),""))</f>
      </c>
      <c r="J13569" s="78">
        <f>IF(OR($E13569="",$H13569=""),"",$H13569*$I13569)</f>
      </c>
      <c r="K13569" s="79" t="str">
        <v/>
      </c>
    </row>
    <row r="13570">
      <c r="A13570" s="81" t="str">
        <v/>
      </c>
      <c r="B13570" s="81" t="str">
        <v/>
      </c>
      <c r="C13570" s="83">
        <f>IF($E13570="","",IFERROR(VLOOKUP(TRIM(E13570&amp;""),'Référentiel Articles'!$A$2:$F$634,2,FALSE),""))</f>
      </c>
      <c r="D13570" s="83">
        <f>IF($E13570="","",IFERROR(VLOOKUP(TRIM(E13570&amp;""),'Référentiel Articles'!$A$2:$F$634,3,FALSE),""))</f>
      </c>
      <c r="E13570" s="81" t="str">
        <v/>
      </c>
      <c r="F13570" s="83">
        <f>IF($E13570="","",IFERROR(VLOOKUP(TRIM(E13570&amp;""),'Référentiel Articles'!$A$2:$F$634,4,FALSE),""))</f>
      </c>
      <c r="G13570" s="84">
        <f>IF($E13570="","",IFERROR(VLOOKUP(TRIM(E13570&amp;""),'Référentiel Articles'!$A$2:$F$634,5,FALSE),""))</f>
      </c>
      <c r="H13570" s="85" t="str">
        <v/>
      </c>
      <c r="I13570" s="84">
        <f>IF($E13570="","",IFERROR(VLOOKUP(TRIM(E13570&amp;""),'Référentiel Articles'!$A$2:$F$634,6,FALSE),""))</f>
      </c>
      <c r="J13570" s="90">
        <f>IF(OR($E13570="",$H13570=""),"",$H13570*$I13570)</f>
      </c>
      <c r="K13570" s="87" t="str">
        <v/>
      </c>
    </row>
    <row r="13571">
      <c r="A13571" s="74" t="str">
        <v/>
      </c>
      <c r="B13571" s="74" t="str">
        <v/>
      </c>
      <c r="C13571" s="75">
        <f>IF($E13571="","",IFERROR(VLOOKUP(TRIM(E13571&amp;""),'Référentiel Articles'!$A$2:$F$634,2,FALSE),""))</f>
      </c>
      <c r="D13571" s="75">
        <f>IF($E13571="","",IFERROR(VLOOKUP(TRIM(E13571&amp;""),'Référentiel Articles'!$A$2:$F$634,3,FALSE),""))</f>
      </c>
      <c r="E13571" s="74" t="str">
        <v/>
      </c>
      <c r="F13571" s="75">
        <f>IF($E13571="","",IFERROR(VLOOKUP(TRIM(E13571&amp;""),'Référentiel Articles'!$A$2:$F$634,4,FALSE),""))</f>
      </c>
      <c r="G13571" s="76">
        <f>IF($E13571="","",IFERROR(VLOOKUP(TRIM(E13571&amp;""),'Référentiel Articles'!$A$2:$F$634,5,FALSE),""))</f>
      </c>
      <c r="H13571" s="77" t="str">
        <v/>
      </c>
      <c r="I13571" s="76">
        <f>IF($E13571="","",IFERROR(VLOOKUP(TRIM(E13571&amp;""),'Référentiel Articles'!$A$2:$F$634,6,FALSE),""))</f>
      </c>
      <c r="J13571" s="78">
        <f>IF(OR($E13571="",$H13571=""),"",$H13571*$I13571)</f>
      </c>
      <c r="K13571" s="79" t="str">
        <v/>
      </c>
    </row>
    <row r="13572">
      <c r="A13572" s="81" t="str">
        <v/>
      </c>
      <c r="B13572" s="81" t="str">
        <v/>
      </c>
      <c r="C13572" s="83">
        <f>IF($E13572="","",IFERROR(VLOOKUP(TRIM(E13572&amp;""),'Référentiel Articles'!$A$2:$F$634,2,FALSE),""))</f>
      </c>
      <c r="D13572" s="83">
        <f>IF($E13572="","",IFERROR(VLOOKUP(TRIM(E13572&amp;""),'Référentiel Articles'!$A$2:$F$634,3,FALSE),""))</f>
      </c>
      <c r="E13572" s="81" t="str">
        <v/>
      </c>
      <c r="F13572" s="83">
        <f>IF($E13572="","",IFERROR(VLOOKUP(TRIM(E13572&amp;""),'Référentiel Articles'!$A$2:$F$634,4,FALSE),""))</f>
      </c>
      <c r="G13572" s="84">
        <f>IF($E13572="","",IFERROR(VLOOKUP(TRIM(E13572&amp;""),'Référentiel Articles'!$A$2:$F$634,5,FALSE),""))</f>
      </c>
      <c r="H13572" s="85" t="str">
        <v/>
      </c>
      <c r="I13572" s="84">
        <f>IF($E13572="","",IFERROR(VLOOKUP(TRIM(E13572&amp;""),'Référentiel Articles'!$A$2:$F$634,6,FALSE),""))</f>
      </c>
      <c r="J13572" s="90">
        <f>IF(OR($E13572="",$H13572=""),"",$H13572*$I13572)</f>
      </c>
      <c r="K13572" s="87" t="str">
        <v/>
      </c>
    </row>
    <row r="13573">
      <c r="A13573" s="74" t="str">
        <v/>
      </c>
      <c r="B13573" s="74" t="str">
        <v/>
      </c>
      <c r="C13573" s="75">
        <f>IF($E13573="","",IFERROR(VLOOKUP(TRIM(E13573&amp;""),'Référentiel Articles'!$A$2:$F$634,2,FALSE),""))</f>
      </c>
      <c r="D13573" s="75">
        <f>IF($E13573="","",IFERROR(VLOOKUP(TRIM(E13573&amp;""),'Référentiel Articles'!$A$2:$F$634,3,FALSE),""))</f>
      </c>
      <c r="E13573" s="74" t="str">
        <v/>
      </c>
      <c r="F13573" s="75">
        <f>IF($E13573="","",IFERROR(VLOOKUP(TRIM(E13573&amp;""),'Référentiel Articles'!$A$2:$F$634,4,FALSE),""))</f>
      </c>
      <c r="G13573" s="76">
        <f>IF($E13573="","",IFERROR(VLOOKUP(TRIM(E13573&amp;""),'Référentiel Articles'!$A$2:$F$634,5,FALSE),""))</f>
      </c>
      <c r="H13573" s="77" t="str">
        <v/>
      </c>
      <c r="I13573" s="76">
        <f>IF($E13573="","",IFERROR(VLOOKUP(TRIM(E13573&amp;""),'Référentiel Articles'!$A$2:$F$634,6,FALSE),""))</f>
      </c>
      <c r="J13573" s="78">
        <f>IF(OR($E13573="",$H13573=""),"",$H13573*$I13573)</f>
      </c>
      <c r="K13573" s="79" t="str">
        <v/>
      </c>
    </row>
    <row r="13574">
      <c r="A13574" s="81" t="str">
        <v/>
      </c>
      <c r="B13574" s="81" t="str">
        <v/>
      </c>
      <c r="C13574" s="83">
        <f>IF($E13574="","",IFERROR(VLOOKUP(TRIM(E13574&amp;""),'Référentiel Articles'!$A$2:$F$634,2,FALSE),""))</f>
      </c>
      <c r="D13574" s="83">
        <f>IF($E13574="","",IFERROR(VLOOKUP(TRIM(E13574&amp;""),'Référentiel Articles'!$A$2:$F$634,3,FALSE),""))</f>
      </c>
      <c r="E13574" s="81" t="str">
        <v/>
      </c>
      <c r="F13574" s="83">
        <f>IF($E13574="","",IFERROR(VLOOKUP(TRIM(E13574&amp;""),'Référentiel Articles'!$A$2:$F$634,4,FALSE),""))</f>
      </c>
      <c r="G13574" s="84">
        <f>IF($E13574="","",IFERROR(VLOOKUP(TRIM(E13574&amp;""),'Référentiel Articles'!$A$2:$F$634,5,FALSE),""))</f>
      </c>
      <c r="H13574" s="85" t="str">
        <v/>
      </c>
      <c r="I13574" s="84">
        <f>IF($E13574="","",IFERROR(VLOOKUP(TRIM(E13574&amp;""),'Référentiel Articles'!$A$2:$F$634,6,FALSE),""))</f>
      </c>
      <c r="J13574" s="90">
        <f>IF(OR($E13574="",$H13574=""),"",$H13574*$I13574)</f>
      </c>
      <c r="K13574" s="87" t="str">
        <v/>
      </c>
    </row>
    <row r="13575">
      <c r="A13575" s="74" t="str">
        <v/>
      </c>
      <c r="B13575" s="74" t="str">
        <v/>
      </c>
      <c r="C13575" s="75">
        <f>IF($E13575="","",IFERROR(VLOOKUP(TRIM(E13575&amp;""),'Référentiel Articles'!$A$2:$F$634,2,FALSE),""))</f>
      </c>
      <c r="D13575" s="75">
        <f>IF($E13575="","",IFERROR(VLOOKUP(TRIM(E13575&amp;""),'Référentiel Articles'!$A$2:$F$634,3,FALSE),""))</f>
      </c>
      <c r="E13575" s="74" t="str">
        <v/>
      </c>
      <c r="F13575" s="75">
        <f>IF($E13575="","",IFERROR(VLOOKUP(TRIM(E13575&amp;""),'Référentiel Articles'!$A$2:$F$634,4,FALSE),""))</f>
      </c>
      <c r="G13575" s="76">
        <f>IF($E13575="","",IFERROR(VLOOKUP(TRIM(E13575&amp;""),'Référentiel Articles'!$A$2:$F$634,5,FALSE),""))</f>
      </c>
      <c r="H13575" s="77" t="str">
        <v/>
      </c>
      <c r="I13575" s="76">
        <f>IF($E13575="","",IFERROR(VLOOKUP(TRIM(E13575&amp;""),'Référentiel Articles'!$A$2:$F$634,6,FALSE),""))</f>
      </c>
      <c r="J13575" s="78">
        <f>IF(OR($E13575="",$H13575=""),"",$H13575*$I13575)</f>
      </c>
      <c r="K13575" s="79" t="str">
        <v/>
      </c>
    </row>
    <row r="13576">
      <c r="A13576" s="81" t="str">
        <v/>
      </c>
      <c r="B13576" s="81" t="str">
        <v/>
      </c>
      <c r="C13576" s="83">
        <f>IF($E13576="","",IFERROR(VLOOKUP(TRIM(E13576&amp;""),'Référentiel Articles'!$A$2:$F$634,2,FALSE),""))</f>
      </c>
      <c r="D13576" s="83">
        <f>IF($E13576="","",IFERROR(VLOOKUP(TRIM(E13576&amp;""),'Référentiel Articles'!$A$2:$F$634,3,FALSE),""))</f>
      </c>
      <c r="E13576" s="81" t="str">
        <v/>
      </c>
      <c r="F13576" s="83">
        <f>IF($E13576="","",IFERROR(VLOOKUP(TRIM(E13576&amp;""),'Référentiel Articles'!$A$2:$F$634,4,FALSE),""))</f>
      </c>
      <c r="G13576" s="84">
        <f>IF($E13576="","",IFERROR(VLOOKUP(TRIM(E13576&amp;""),'Référentiel Articles'!$A$2:$F$634,5,FALSE),""))</f>
      </c>
      <c r="H13576" s="85" t="str">
        <v/>
      </c>
      <c r="I13576" s="84">
        <f>IF($E13576="","",IFERROR(VLOOKUP(TRIM(E13576&amp;""),'Référentiel Articles'!$A$2:$F$634,6,FALSE),""))</f>
      </c>
      <c r="J13576" s="90">
        <f>IF(OR($E13576="",$H13576=""),"",$H13576*$I13576)</f>
      </c>
      <c r="K13576" s="87" t="str">
        <v/>
      </c>
    </row>
    <row r="13577">
      <c r="A13577" s="74" t="str">
        <v/>
      </c>
      <c r="B13577" s="74" t="str">
        <v/>
      </c>
      <c r="C13577" s="75">
        <f>IF($E13577="","",IFERROR(VLOOKUP(TRIM(E13577&amp;""),'Référentiel Articles'!$A$2:$F$634,2,FALSE),""))</f>
      </c>
      <c r="D13577" s="75">
        <f>IF($E13577="","",IFERROR(VLOOKUP(TRIM(E13577&amp;""),'Référentiel Articles'!$A$2:$F$634,3,FALSE),""))</f>
      </c>
      <c r="E13577" s="74" t="str">
        <v/>
      </c>
      <c r="F13577" s="75">
        <f>IF($E13577="","",IFERROR(VLOOKUP(TRIM(E13577&amp;""),'Référentiel Articles'!$A$2:$F$634,4,FALSE),""))</f>
      </c>
      <c r="G13577" s="76">
        <f>IF($E13577="","",IFERROR(VLOOKUP(TRIM(E13577&amp;""),'Référentiel Articles'!$A$2:$F$634,5,FALSE),""))</f>
      </c>
      <c r="H13577" s="77" t="str">
        <v/>
      </c>
      <c r="I13577" s="76">
        <f>IF($E13577="","",IFERROR(VLOOKUP(TRIM(E13577&amp;""),'Référentiel Articles'!$A$2:$F$634,6,FALSE),""))</f>
      </c>
      <c r="J13577" s="78">
        <f>IF(OR($E13577="",$H13577=""),"",$H13577*$I13577)</f>
      </c>
      <c r="K13577" s="79" t="str">
        <v/>
      </c>
    </row>
    <row r="13578">
      <c r="A13578" s="81" t="str">
        <v/>
      </c>
      <c r="B13578" s="81" t="str">
        <v/>
      </c>
      <c r="C13578" s="83">
        <f>IF($E13578="","",IFERROR(VLOOKUP(TRIM(E13578&amp;""),'Référentiel Articles'!$A$2:$F$634,2,FALSE),""))</f>
      </c>
      <c r="D13578" s="83">
        <f>IF($E13578="","",IFERROR(VLOOKUP(TRIM(E13578&amp;""),'Référentiel Articles'!$A$2:$F$634,3,FALSE),""))</f>
      </c>
      <c r="E13578" s="81" t="str">
        <v/>
      </c>
      <c r="F13578" s="83">
        <f>IF($E13578="","",IFERROR(VLOOKUP(TRIM(E13578&amp;""),'Référentiel Articles'!$A$2:$F$634,4,FALSE),""))</f>
      </c>
      <c r="G13578" s="84">
        <f>IF($E13578="","",IFERROR(VLOOKUP(TRIM(E13578&amp;""),'Référentiel Articles'!$A$2:$F$634,5,FALSE),""))</f>
      </c>
      <c r="H13578" s="85" t="str">
        <v/>
      </c>
      <c r="I13578" s="84">
        <f>IF($E13578="","",IFERROR(VLOOKUP(TRIM(E13578&amp;""),'Référentiel Articles'!$A$2:$F$634,6,FALSE),""))</f>
      </c>
      <c r="J13578" s="90">
        <f>IF(OR($E13578="",$H13578=""),"",$H13578*$I13578)</f>
      </c>
      <c r="K13578" s="87" t="str">
        <v/>
      </c>
    </row>
    <row r="13579">
      <c r="A13579" s="74" t="str">
        <v/>
      </c>
      <c r="B13579" s="74" t="str">
        <v/>
      </c>
      <c r="C13579" s="75">
        <f>IF($E13579="","",IFERROR(VLOOKUP(TRIM(E13579&amp;""),'Référentiel Articles'!$A$2:$F$634,2,FALSE),""))</f>
      </c>
      <c r="D13579" s="75">
        <f>IF($E13579="","",IFERROR(VLOOKUP(TRIM(E13579&amp;""),'Référentiel Articles'!$A$2:$F$634,3,FALSE),""))</f>
      </c>
      <c r="E13579" s="74" t="str">
        <v/>
      </c>
      <c r="F13579" s="75">
        <f>IF($E13579="","",IFERROR(VLOOKUP(TRIM(E13579&amp;""),'Référentiel Articles'!$A$2:$F$634,4,FALSE),""))</f>
      </c>
      <c r="G13579" s="76">
        <f>IF($E13579="","",IFERROR(VLOOKUP(TRIM(E13579&amp;""),'Référentiel Articles'!$A$2:$F$634,5,FALSE),""))</f>
      </c>
      <c r="H13579" s="77" t="str">
        <v/>
      </c>
      <c r="I13579" s="76">
        <f>IF($E13579="","",IFERROR(VLOOKUP(TRIM(E13579&amp;""),'Référentiel Articles'!$A$2:$F$634,6,FALSE),""))</f>
      </c>
      <c r="J13579" s="78">
        <f>IF(OR($E13579="",$H13579=""),"",$H13579*$I13579)</f>
      </c>
      <c r="K13579" s="79" t="str">
        <v/>
      </c>
    </row>
    <row r="13580">
      <c r="A13580" s="81" t="str">
        <v/>
      </c>
      <c r="B13580" s="81" t="str">
        <v/>
      </c>
      <c r="C13580" s="83">
        <f>IF($E13580="","",IFERROR(VLOOKUP(TRIM(E13580&amp;""),'Référentiel Articles'!$A$2:$F$634,2,FALSE),""))</f>
      </c>
      <c r="D13580" s="83">
        <f>IF($E13580="","",IFERROR(VLOOKUP(TRIM(E13580&amp;""),'Référentiel Articles'!$A$2:$F$634,3,FALSE),""))</f>
      </c>
      <c r="E13580" s="81" t="str">
        <v/>
      </c>
      <c r="F13580" s="83">
        <f>IF($E13580="","",IFERROR(VLOOKUP(TRIM(E13580&amp;""),'Référentiel Articles'!$A$2:$F$634,4,FALSE),""))</f>
      </c>
      <c r="G13580" s="84">
        <f>IF($E13580="","",IFERROR(VLOOKUP(TRIM(E13580&amp;""),'Référentiel Articles'!$A$2:$F$634,5,FALSE),""))</f>
      </c>
      <c r="H13580" s="85" t="str">
        <v/>
      </c>
      <c r="I13580" s="84">
        <f>IF($E13580="","",IFERROR(VLOOKUP(TRIM(E13580&amp;""),'Référentiel Articles'!$A$2:$F$634,6,FALSE),""))</f>
      </c>
      <c r="J13580" s="90">
        <f>IF(OR($E13580="",$H13580=""),"",$H13580*$I13580)</f>
      </c>
      <c r="K13580" s="87" t="str">
        <v/>
      </c>
    </row>
    <row r="13581">
      <c r="A13581" s="74" t="str">
        <v/>
      </c>
      <c r="B13581" s="74" t="str">
        <v/>
      </c>
      <c r="C13581" s="75">
        <f>IF($E13581="","",IFERROR(VLOOKUP(TRIM(E13581&amp;""),'Référentiel Articles'!$A$2:$F$634,2,FALSE),""))</f>
      </c>
      <c r="D13581" s="75">
        <f>IF($E13581="","",IFERROR(VLOOKUP(TRIM(E13581&amp;""),'Référentiel Articles'!$A$2:$F$634,3,FALSE),""))</f>
      </c>
      <c r="E13581" s="74" t="str">
        <v/>
      </c>
      <c r="F13581" s="75">
        <f>IF($E13581="","",IFERROR(VLOOKUP(TRIM(E13581&amp;""),'Référentiel Articles'!$A$2:$F$634,4,FALSE),""))</f>
      </c>
      <c r="G13581" s="76">
        <f>IF($E13581="","",IFERROR(VLOOKUP(TRIM(E13581&amp;""),'Référentiel Articles'!$A$2:$F$634,5,FALSE),""))</f>
      </c>
      <c r="H13581" s="77" t="str">
        <v/>
      </c>
      <c r="I13581" s="76">
        <f>IF($E13581="","",IFERROR(VLOOKUP(TRIM(E13581&amp;""),'Référentiel Articles'!$A$2:$F$634,6,FALSE),""))</f>
      </c>
      <c r="J13581" s="78">
        <f>IF(OR($E13581="",$H13581=""),"",$H13581*$I13581)</f>
      </c>
      <c r="K13581" s="79" t="str">
        <v/>
      </c>
    </row>
    <row r="13582">
      <c r="A13582" s="81" t="str">
        <v/>
      </c>
      <c r="B13582" s="81" t="str">
        <v/>
      </c>
      <c r="C13582" s="83">
        <f>IF($E13582="","",IFERROR(VLOOKUP(TRIM(E13582&amp;""),'Référentiel Articles'!$A$2:$F$634,2,FALSE),""))</f>
      </c>
      <c r="D13582" s="83">
        <f>IF($E13582="","",IFERROR(VLOOKUP(TRIM(E13582&amp;""),'Référentiel Articles'!$A$2:$F$634,3,FALSE),""))</f>
      </c>
      <c r="E13582" s="81" t="str">
        <v/>
      </c>
      <c r="F13582" s="83">
        <f>IF($E13582="","",IFERROR(VLOOKUP(TRIM(E13582&amp;""),'Référentiel Articles'!$A$2:$F$634,4,FALSE),""))</f>
      </c>
      <c r="G13582" s="84">
        <f>IF($E13582="","",IFERROR(VLOOKUP(TRIM(E13582&amp;""),'Référentiel Articles'!$A$2:$F$634,5,FALSE),""))</f>
      </c>
      <c r="H13582" s="85" t="str">
        <v/>
      </c>
      <c r="I13582" s="84">
        <f>IF($E13582="","",IFERROR(VLOOKUP(TRIM(E13582&amp;""),'Référentiel Articles'!$A$2:$F$634,6,FALSE),""))</f>
      </c>
      <c r="J13582" s="90">
        <f>IF(OR($E13582="",$H13582=""),"",$H13582*$I13582)</f>
      </c>
      <c r="K13582" s="87" t="str">
        <v/>
      </c>
    </row>
    <row r="13583">
      <c r="A13583" s="74" t="str">
        <v/>
      </c>
      <c r="B13583" s="74" t="str">
        <v/>
      </c>
      <c r="C13583" s="75">
        <f>IF($E13583="","",IFERROR(VLOOKUP(TRIM(E13583&amp;""),'Référentiel Articles'!$A$2:$F$634,2,FALSE),""))</f>
      </c>
      <c r="D13583" s="75">
        <f>IF($E13583="","",IFERROR(VLOOKUP(TRIM(E13583&amp;""),'Référentiel Articles'!$A$2:$F$634,3,FALSE),""))</f>
      </c>
      <c r="E13583" s="74" t="str">
        <v/>
      </c>
      <c r="F13583" s="75">
        <f>IF($E13583="","",IFERROR(VLOOKUP(TRIM(E13583&amp;""),'Référentiel Articles'!$A$2:$F$634,4,FALSE),""))</f>
      </c>
      <c r="G13583" s="76">
        <f>IF($E13583="","",IFERROR(VLOOKUP(TRIM(E13583&amp;""),'Référentiel Articles'!$A$2:$F$634,5,FALSE),""))</f>
      </c>
      <c r="H13583" s="77" t="str">
        <v/>
      </c>
      <c r="I13583" s="76">
        <f>IF($E13583="","",IFERROR(VLOOKUP(TRIM(E13583&amp;""),'Référentiel Articles'!$A$2:$F$634,6,FALSE),""))</f>
      </c>
      <c r="J13583" s="78">
        <f>IF(OR($E13583="",$H13583=""),"",$H13583*$I13583)</f>
      </c>
      <c r="K13583" s="79" t="str">
        <v/>
      </c>
    </row>
    <row r="13584">
      <c r="A13584" s="81" t="str">
        <v/>
      </c>
      <c r="B13584" s="81" t="str">
        <v/>
      </c>
      <c r="C13584" s="83">
        <f>IF($E13584="","",IFERROR(VLOOKUP(TRIM(E13584&amp;""),'Référentiel Articles'!$A$2:$F$634,2,FALSE),""))</f>
      </c>
      <c r="D13584" s="83">
        <f>IF($E13584="","",IFERROR(VLOOKUP(TRIM(E13584&amp;""),'Référentiel Articles'!$A$2:$F$634,3,FALSE),""))</f>
      </c>
      <c r="E13584" s="81" t="str">
        <v/>
      </c>
      <c r="F13584" s="83">
        <f>IF($E13584="","",IFERROR(VLOOKUP(TRIM(E13584&amp;""),'Référentiel Articles'!$A$2:$F$634,4,FALSE),""))</f>
      </c>
      <c r="G13584" s="84">
        <f>IF($E13584="","",IFERROR(VLOOKUP(TRIM(E13584&amp;""),'Référentiel Articles'!$A$2:$F$634,5,FALSE),""))</f>
      </c>
      <c r="H13584" s="85" t="str">
        <v/>
      </c>
      <c r="I13584" s="84">
        <f>IF($E13584="","",IFERROR(VLOOKUP(TRIM(E13584&amp;""),'Référentiel Articles'!$A$2:$F$634,6,FALSE),""))</f>
      </c>
      <c r="J13584" s="90">
        <f>IF(OR($E13584="",$H13584=""),"",$H13584*$I13584)</f>
      </c>
      <c r="K13584" s="87" t="str">
        <v/>
      </c>
    </row>
    <row r="13585">
      <c r="A13585" s="74" t="str">
        <v/>
      </c>
      <c r="B13585" s="74" t="str">
        <v/>
      </c>
      <c r="C13585" s="75">
        <f>IF($E13585="","",IFERROR(VLOOKUP(TRIM(E13585&amp;""),'Référentiel Articles'!$A$2:$F$634,2,FALSE),""))</f>
      </c>
      <c r="D13585" s="75">
        <f>IF($E13585="","",IFERROR(VLOOKUP(TRIM(E13585&amp;""),'Référentiel Articles'!$A$2:$F$634,3,FALSE),""))</f>
      </c>
      <c r="E13585" s="74" t="str">
        <v/>
      </c>
      <c r="F13585" s="75">
        <f>IF($E13585="","",IFERROR(VLOOKUP(TRIM(E13585&amp;""),'Référentiel Articles'!$A$2:$F$634,4,FALSE),""))</f>
      </c>
      <c r="G13585" s="76">
        <f>IF($E13585="","",IFERROR(VLOOKUP(TRIM(E13585&amp;""),'Référentiel Articles'!$A$2:$F$634,5,FALSE),""))</f>
      </c>
      <c r="H13585" s="77" t="str">
        <v/>
      </c>
      <c r="I13585" s="76">
        <f>IF($E13585="","",IFERROR(VLOOKUP(TRIM(E13585&amp;""),'Référentiel Articles'!$A$2:$F$634,6,FALSE),""))</f>
      </c>
      <c r="J13585" s="78">
        <f>IF(OR($E13585="",$H13585=""),"",$H13585*$I13585)</f>
      </c>
      <c r="K13585" s="79" t="str">
        <v/>
      </c>
    </row>
    <row r="13586">
      <c r="A13586" s="81" t="str">
        <v/>
      </c>
      <c r="B13586" s="81" t="str">
        <v/>
      </c>
      <c r="C13586" s="83">
        <f>IF($E13586="","",IFERROR(VLOOKUP(TRIM(E13586&amp;""),'Référentiel Articles'!$A$2:$F$634,2,FALSE),""))</f>
      </c>
      <c r="D13586" s="83">
        <f>IF($E13586="","",IFERROR(VLOOKUP(TRIM(E13586&amp;""),'Référentiel Articles'!$A$2:$F$634,3,FALSE),""))</f>
      </c>
      <c r="E13586" s="81" t="str">
        <v/>
      </c>
      <c r="F13586" s="83">
        <f>IF($E13586="","",IFERROR(VLOOKUP(TRIM(E13586&amp;""),'Référentiel Articles'!$A$2:$F$634,4,FALSE),""))</f>
      </c>
      <c r="G13586" s="84">
        <f>IF($E13586="","",IFERROR(VLOOKUP(TRIM(E13586&amp;""),'Référentiel Articles'!$A$2:$F$634,5,FALSE),""))</f>
      </c>
      <c r="H13586" s="85" t="str">
        <v/>
      </c>
      <c r="I13586" s="84">
        <f>IF($E13586="","",IFERROR(VLOOKUP(TRIM(E13586&amp;""),'Référentiel Articles'!$A$2:$F$634,6,FALSE),""))</f>
      </c>
      <c r="J13586" s="90">
        <f>IF(OR($E13586="",$H13586=""),"",$H13586*$I13586)</f>
      </c>
      <c r="K13586" s="87" t="str">
        <v/>
      </c>
    </row>
    <row r="13587">
      <c r="A13587" s="74" t="str">
        <v/>
      </c>
      <c r="B13587" s="74" t="str">
        <v/>
      </c>
      <c r="C13587" s="75">
        <f>IF($E13587="","",IFERROR(VLOOKUP(TRIM(E13587&amp;""),'Référentiel Articles'!$A$2:$F$634,2,FALSE),""))</f>
      </c>
      <c r="D13587" s="75">
        <f>IF($E13587="","",IFERROR(VLOOKUP(TRIM(E13587&amp;""),'Référentiel Articles'!$A$2:$F$634,3,FALSE),""))</f>
      </c>
      <c r="E13587" s="74" t="str">
        <v/>
      </c>
      <c r="F13587" s="75">
        <f>IF($E13587="","",IFERROR(VLOOKUP(TRIM(E13587&amp;""),'Référentiel Articles'!$A$2:$F$634,4,FALSE),""))</f>
      </c>
      <c r="G13587" s="76">
        <f>IF($E13587="","",IFERROR(VLOOKUP(TRIM(E13587&amp;""),'Référentiel Articles'!$A$2:$F$634,5,FALSE),""))</f>
      </c>
      <c r="H13587" s="77" t="str">
        <v/>
      </c>
      <c r="I13587" s="76">
        <f>IF($E13587="","",IFERROR(VLOOKUP(TRIM(E13587&amp;""),'Référentiel Articles'!$A$2:$F$634,6,FALSE),""))</f>
      </c>
      <c r="J13587" s="78">
        <f>IF(OR($E13587="",$H13587=""),"",$H13587*$I13587)</f>
      </c>
      <c r="K13587" s="79" t="str">
        <v/>
      </c>
    </row>
    <row r="13588">
      <c r="A13588" s="81" t="str">
        <v/>
      </c>
      <c r="B13588" s="81" t="str">
        <v/>
      </c>
      <c r="C13588" s="83">
        <f>IF($E13588="","",IFERROR(VLOOKUP(TRIM(E13588&amp;""),'Référentiel Articles'!$A$2:$F$634,2,FALSE),""))</f>
      </c>
      <c r="D13588" s="83">
        <f>IF($E13588="","",IFERROR(VLOOKUP(TRIM(E13588&amp;""),'Référentiel Articles'!$A$2:$F$634,3,FALSE),""))</f>
      </c>
      <c r="E13588" s="81" t="str">
        <v/>
      </c>
      <c r="F13588" s="83">
        <f>IF($E13588="","",IFERROR(VLOOKUP(TRIM(E13588&amp;""),'Référentiel Articles'!$A$2:$F$634,4,FALSE),""))</f>
      </c>
      <c r="G13588" s="84">
        <f>IF($E13588="","",IFERROR(VLOOKUP(TRIM(E13588&amp;""),'Référentiel Articles'!$A$2:$F$634,5,FALSE),""))</f>
      </c>
      <c r="H13588" s="85" t="str">
        <v/>
      </c>
      <c r="I13588" s="84">
        <f>IF($E13588="","",IFERROR(VLOOKUP(TRIM(E13588&amp;""),'Référentiel Articles'!$A$2:$F$634,6,FALSE),""))</f>
      </c>
      <c r="J13588" s="90">
        <f>IF(OR($E13588="",$H13588=""),"",$H13588*$I13588)</f>
      </c>
      <c r="K13588" s="87" t="str">
        <v/>
      </c>
    </row>
    <row r="13589">
      <c r="A13589" s="74" t="str">
        <v/>
      </c>
      <c r="B13589" s="74" t="str">
        <v/>
      </c>
      <c r="C13589" s="75">
        <f>IF($E13589="","",IFERROR(VLOOKUP(TRIM(E13589&amp;""),'Référentiel Articles'!$A$2:$F$634,2,FALSE),""))</f>
      </c>
      <c r="D13589" s="75">
        <f>IF($E13589="","",IFERROR(VLOOKUP(TRIM(E13589&amp;""),'Référentiel Articles'!$A$2:$F$634,3,FALSE),""))</f>
      </c>
      <c r="E13589" s="74" t="str">
        <v/>
      </c>
      <c r="F13589" s="75">
        <f>IF($E13589="","",IFERROR(VLOOKUP(TRIM(E13589&amp;""),'Référentiel Articles'!$A$2:$F$634,4,FALSE),""))</f>
      </c>
      <c r="G13589" s="76">
        <f>IF($E13589="","",IFERROR(VLOOKUP(TRIM(E13589&amp;""),'Référentiel Articles'!$A$2:$F$634,5,FALSE),""))</f>
      </c>
      <c r="H13589" s="77" t="str">
        <v/>
      </c>
      <c r="I13589" s="76">
        <f>IF($E13589="","",IFERROR(VLOOKUP(TRIM(E13589&amp;""),'Référentiel Articles'!$A$2:$F$634,6,FALSE),""))</f>
      </c>
      <c r="J13589" s="78">
        <f>IF(OR($E13589="",$H13589=""),"",$H13589*$I13589)</f>
      </c>
      <c r="K13589" s="79" t="str">
        <v/>
      </c>
    </row>
    <row r="13590">
      <c r="A13590" s="81" t="str">
        <v/>
      </c>
      <c r="B13590" s="81" t="str">
        <v/>
      </c>
      <c r="C13590" s="83">
        <f>IF($E13590="","",IFERROR(VLOOKUP(TRIM(E13590&amp;""),'Référentiel Articles'!$A$2:$F$634,2,FALSE),""))</f>
      </c>
      <c r="D13590" s="83">
        <f>IF($E13590="","",IFERROR(VLOOKUP(TRIM(E13590&amp;""),'Référentiel Articles'!$A$2:$F$634,3,FALSE),""))</f>
      </c>
      <c r="E13590" s="81" t="str">
        <v/>
      </c>
      <c r="F13590" s="83">
        <f>IF($E13590="","",IFERROR(VLOOKUP(TRIM(E13590&amp;""),'Référentiel Articles'!$A$2:$F$634,4,FALSE),""))</f>
      </c>
      <c r="G13590" s="84">
        <f>IF($E13590="","",IFERROR(VLOOKUP(TRIM(E13590&amp;""),'Référentiel Articles'!$A$2:$F$634,5,FALSE),""))</f>
      </c>
      <c r="H13590" s="85" t="str">
        <v/>
      </c>
      <c r="I13590" s="84">
        <f>IF($E13590="","",IFERROR(VLOOKUP(TRIM(E13590&amp;""),'Référentiel Articles'!$A$2:$F$634,6,FALSE),""))</f>
      </c>
      <c r="J13590" s="90">
        <f>IF(OR($E13590="",$H13590=""),"",$H13590*$I13590)</f>
      </c>
      <c r="K13590" s="87" t="str">
        <v/>
      </c>
    </row>
    <row r="13591">
      <c r="A13591" s="74" t="str">
        <v/>
      </c>
      <c r="B13591" s="74" t="str">
        <v/>
      </c>
      <c r="C13591" s="75">
        <f>IF($E13591="","",IFERROR(VLOOKUP(TRIM(E13591&amp;""),'Référentiel Articles'!$A$2:$F$634,2,FALSE),""))</f>
      </c>
      <c r="D13591" s="75">
        <f>IF($E13591="","",IFERROR(VLOOKUP(TRIM(E13591&amp;""),'Référentiel Articles'!$A$2:$F$634,3,FALSE),""))</f>
      </c>
      <c r="E13591" s="74" t="str">
        <v/>
      </c>
      <c r="F13591" s="75">
        <f>IF($E13591="","",IFERROR(VLOOKUP(TRIM(E13591&amp;""),'Référentiel Articles'!$A$2:$F$634,4,FALSE),""))</f>
      </c>
      <c r="G13591" s="76">
        <f>IF($E13591="","",IFERROR(VLOOKUP(TRIM(E13591&amp;""),'Référentiel Articles'!$A$2:$F$634,5,FALSE),""))</f>
      </c>
      <c r="H13591" s="77" t="str">
        <v/>
      </c>
      <c r="I13591" s="76">
        <f>IF($E13591="","",IFERROR(VLOOKUP(TRIM(E13591&amp;""),'Référentiel Articles'!$A$2:$F$634,6,FALSE),""))</f>
      </c>
      <c r="J13591" s="78">
        <f>IF(OR($E13591="",$H13591=""),"",$H13591*$I13591)</f>
      </c>
      <c r="K13591" s="79" t="str">
        <v/>
      </c>
    </row>
    <row r="13592">
      <c r="A13592" s="81" t="str">
        <v/>
      </c>
      <c r="B13592" s="81" t="str">
        <v/>
      </c>
      <c r="C13592" s="83">
        <f>IF($E13592="","",IFERROR(VLOOKUP(TRIM(E13592&amp;""),'Référentiel Articles'!$A$2:$F$634,2,FALSE),""))</f>
      </c>
      <c r="D13592" s="83">
        <f>IF($E13592="","",IFERROR(VLOOKUP(TRIM(E13592&amp;""),'Référentiel Articles'!$A$2:$F$634,3,FALSE),""))</f>
      </c>
      <c r="E13592" s="81" t="str">
        <v/>
      </c>
      <c r="F13592" s="83">
        <f>IF($E13592="","",IFERROR(VLOOKUP(TRIM(E13592&amp;""),'Référentiel Articles'!$A$2:$F$634,4,FALSE),""))</f>
      </c>
      <c r="G13592" s="84">
        <f>IF($E13592="","",IFERROR(VLOOKUP(TRIM(E13592&amp;""),'Référentiel Articles'!$A$2:$F$634,5,FALSE),""))</f>
      </c>
      <c r="H13592" s="85" t="str">
        <v/>
      </c>
      <c r="I13592" s="84">
        <f>IF($E13592="","",IFERROR(VLOOKUP(TRIM(E13592&amp;""),'Référentiel Articles'!$A$2:$F$634,6,FALSE),""))</f>
      </c>
      <c r="J13592" s="90">
        <f>IF(OR($E13592="",$H13592=""),"",$H13592*$I13592)</f>
      </c>
      <c r="K13592" s="87" t="str">
        <v/>
      </c>
    </row>
    <row r="13593">
      <c r="A13593" s="74" t="str">
        <v/>
      </c>
      <c r="B13593" s="74" t="str">
        <v/>
      </c>
      <c r="C13593" s="75">
        <f>IF($E13593="","",IFERROR(VLOOKUP(TRIM(E13593&amp;""),'Référentiel Articles'!$A$2:$F$634,2,FALSE),""))</f>
      </c>
      <c r="D13593" s="75">
        <f>IF($E13593="","",IFERROR(VLOOKUP(TRIM(E13593&amp;""),'Référentiel Articles'!$A$2:$F$634,3,FALSE),""))</f>
      </c>
      <c r="E13593" s="74" t="str">
        <v/>
      </c>
      <c r="F13593" s="75">
        <f>IF($E13593="","",IFERROR(VLOOKUP(TRIM(E13593&amp;""),'Référentiel Articles'!$A$2:$F$634,4,FALSE),""))</f>
      </c>
      <c r="G13593" s="76">
        <f>IF($E13593="","",IFERROR(VLOOKUP(TRIM(E13593&amp;""),'Référentiel Articles'!$A$2:$F$634,5,FALSE),""))</f>
      </c>
      <c r="H13593" s="77" t="str">
        <v/>
      </c>
      <c r="I13593" s="76">
        <f>IF($E13593="","",IFERROR(VLOOKUP(TRIM(E13593&amp;""),'Référentiel Articles'!$A$2:$F$634,6,FALSE),""))</f>
      </c>
      <c r="J13593" s="78">
        <f>IF(OR($E13593="",$H13593=""),"",$H13593*$I13593)</f>
      </c>
      <c r="K13593" s="79" t="str">
        <v/>
      </c>
    </row>
    <row r="13594">
      <c r="A13594" s="81" t="str">
        <v/>
      </c>
      <c r="B13594" s="81" t="str">
        <v/>
      </c>
      <c r="C13594" s="83">
        <f>IF($E13594="","",IFERROR(VLOOKUP(TRIM(E13594&amp;""),'Référentiel Articles'!$A$2:$F$634,2,FALSE),""))</f>
      </c>
      <c r="D13594" s="83">
        <f>IF($E13594="","",IFERROR(VLOOKUP(TRIM(E13594&amp;""),'Référentiel Articles'!$A$2:$F$634,3,FALSE),""))</f>
      </c>
      <c r="E13594" s="81" t="str">
        <v/>
      </c>
      <c r="F13594" s="83">
        <f>IF($E13594="","",IFERROR(VLOOKUP(TRIM(E13594&amp;""),'Référentiel Articles'!$A$2:$F$634,4,FALSE),""))</f>
      </c>
      <c r="G13594" s="84">
        <f>IF($E13594="","",IFERROR(VLOOKUP(TRIM(E13594&amp;""),'Référentiel Articles'!$A$2:$F$634,5,FALSE),""))</f>
      </c>
      <c r="H13594" s="85" t="str">
        <v/>
      </c>
      <c r="I13594" s="84">
        <f>IF($E13594="","",IFERROR(VLOOKUP(TRIM(E13594&amp;""),'Référentiel Articles'!$A$2:$F$634,6,FALSE),""))</f>
      </c>
      <c r="J13594" s="90">
        <f>IF(OR($E13594="",$H13594=""),"",$H13594*$I13594)</f>
      </c>
      <c r="K13594" s="87" t="str">
        <v/>
      </c>
    </row>
    <row r="13595">
      <c r="A13595" s="74" t="str">
        <v/>
      </c>
      <c r="B13595" s="74" t="str">
        <v/>
      </c>
      <c r="C13595" s="75">
        <f>IF($E13595="","",IFERROR(VLOOKUP(TRIM(E13595&amp;""),'Référentiel Articles'!$A$2:$F$634,2,FALSE),""))</f>
      </c>
      <c r="D13595" s="75">
        <f>IF($E13595="","",IFERROR(VLOOKUP(TRIM(E13595&amp;""),'Référentiel Articles'!$A$2:$F$634,3,FALSE),""))</f>
      </c>
      <c r="E13595" s="74" t="str">
        <v/>
      </c>
      <c r="F13595" s="75">
        <f>IF($E13595="","",IFERROR(VLOOKUP(TRIM(E13595&amp;""),'Référentiel Articles'!$A$2:$F$634,4,FALSE),""))</f>
      </c>
      <c r="G13595" s="76">
        <f>IF($E13595="","",IFERROR(VLOOKUP(TRIM(E13595&amp;""),'Référentiel Articles'!$A$2:$F$634,5,FALSE),""))</f>
      </c>
      <c r="H13595" s="77" t="str">
        <v/>
      </c>
      <c r="I13595" s="76">
        <f>IF($E13595="","",IFERROR(VLOOKUP(TRIM(E13595&amp;""),'Référentiel Articles'!$A$2:$F$634,6,FALSE),""))</f>
      </c>
      <c r="J13595" s="78">
        <f>IF(OR($E13595="",$H13595=""),"",$H13595*$I13595)</f>
      </c>
      <c r="K13595" s="79" t="str">
        <v/>
      </c>
    </row>
    <row r="13596">
      <c r="A13596" s="81" t="str">
        <v/>
      </c>
      <c r="B13596" s="81" t="str">
        <v/>
      </c>
      <c r="C13596" s="83">
        <f>IF($E13596="","",IFERROR(VLOOKUP(TRIM(E13596&amp;""),'Référentiel Articles'!$A$2:$F$634,2,FALSE),""))</f>
      </c>
      <c r="D13596" s="83">
        <f>IF($E13596="","",IFERROR(VLOOKUP(TRIM(E13596&amp;""),'Référentiel Articles'!$A$2:$F$634,3,FALSE),""))</f>
      </c>
      <c r="E13596" s="81" t="str">
        <v/>
      </c>
      <c r="F13596" s="83">
        <f>IF($E13596="","",IFERROR(VLOOKUP(TRIM(E13596&amp;""),'Référentiel Articles'!$A$2:$F$634,4,FALSE),""))</f>
      </c>
      <c r="G13596" s="84">
        <f>IF($E13596="","",IFERROR(VLOOKUP(TRIM(E13596&amp;""),'Référentiel Articles'!$A$2:$F$634,5,FALSE),""))</f>
      </c>
      <c r="H13596" s="85" t="str">
        <v/>
      </c>
      <c r="I13596" s="84">
        <f>IF($E13596="","",IFERROR(VLOOKUP(TRIM(E13596&amp;""),'Référentiel Articles'!$A$2:$F$634,6,FALSE),""))</f>
      </c>
      <c r="J13596" s="90">
        <f>IF(OR($E13596="",$H13596=""),"",$H13596*$I13596)</f>
      </c>
      <c r="K13596" s="87" t="str">
        <v/>
      </c>
    </row>
    <row r="13597">
      <c r="A13597" s="74" t="str">
        <v/>
      </c>
      <c r="B13597" s="74" t="str">
        <v/>
      </c>
      <c r="C13597" s="75">
        <f>IF($E13597="","",IFERROR(VLOOKUP(TRIM(E13597&amp;""),'Référentiel Articles'!$A$2:$F$634,2,FALSE),""))</f>
      </c>
      <c r="D13597" s="75">
        <f>IF($E13597="","",IFERROR(VLOOKUP(TRIM(E13597&amp;""),'Référentiel Articles'!$A$2:$F$634,3,FALSE),""))</f>
      </c>
      <c r="E13597" s="74" t="str">
        <v/>
      </c>
      <c r="F13597" s="75">
        <f>IF($E13597="","",IFERROR(VLOOKUP(TRIM(E13597&amp;""),'Référentiel Articles'!$A$2:$F$634,4,FALSE),""))</f>
      </c>
      <c r="G13597" s="76">
        <f>IF($E13597="","",IFERROR(VLOOKUP(TRIM(E13597&amp;""),'Référentiel Articles'!$A$2:$F$634,5,FALSE),""))</f>
      </c>
      <c r="H13597" s="77" t="str">
        <v/>
      </c>
      <c r="I13597" s="76">
        <f>IF($E13597="","",IFERROR(VLOOKUP(TRIM(E13597&amp;""),'Référentiel Articles'!$A$2:$F$634,6,FALSE),""))</f>
      </c>
      <c r="J13597" s="78">
        <f>IF(OR($E13597="",$H13597=""),"",$H13597*$I13597)</f>
      </c>
      <c r="K13597" s="79" t="str">
        <v/>
      </c>
    </row>
    <row r="13598">
      <c r="A13598" s="81" t="str">
        <v/>
      </c>
      <c r="B13598" s="81" t="str">
        <v/>
      </c>
      <c r="C13598" s="83">
        <f>IF($E13598="","",IFERROR(VLOOKUP(TRIM(E13598&amp;""),'Référentiel Articles'!$A$2:$F$634,2,FALSE),""))</f>
      </c>
      <c r="D13598" s="83">
        <f>IF($E13598="","",IFERROR(VLOOKUP(TRIM(E13598&amp;""),'Référentiel Articles'!$A$2:$F$634,3,FALSE),""))</f>
      </c>
      <c r="E13598" s="81" t="str">
        <v/>
      </c>
      <c r="F13598" s="83">
        <f>IF($E13598="","",IFERROR(VLOOKUP(TRIM(E13598&amp;""),'Référentiel Articles'!$A$2:$F$634,4,FALSE),""))</f>
      </c>
      <c r="G13598" s="84">
        <f>IF($E13598="","",IFERROR(VLOOKUP(TRIM(E13598&amp;""),'Référentiel Articles'!$A$2:$F$634,5,FALSE),""))</f>
      </c>
      <c r="H13598" s="85" t="str">
        <v/>
      </c>
      <c r="I13598" s="84">
        <f>IF($E13598="","",IFERROR(VLOOKUP(TRIM(E13598&amp;""),'Référentiel Articles'!$A$2:$F$634,6,FALSE),""))</f>
      </c>
      <c r="J13598" s="90">
        <f>IF(OR($E13598="",$H13598=""),"",$H13598*$I13598)</f>
      </c>
      <c r="K13598" s="87" t="str">
        <v/>
      </c>
    </row>
    <row r="13599">
      <c r="A13599" s="74" t="str">
        <v/>
      </c>
      <c r="B13599" s="74" t="str">
        <v/>
      </c>
      <c r="C13599" s="75">
        <f>IF($E13599="","",IFERROR(VLOOKUP(TRIM(E13599&amp;""),'Référentiel Articles'!$A$2:$F$634,2,FALSE),""))</f>
      </c>
      <c r="D13599" s="75">
        <f>IF($E13599="","",IFERROR(VLOOKUP(TRIM(E13599&amp;""),'Référentiel Articles'!$A$2:$F$634,3,FALSE),""))</f>
      </c>
      <c r="E13599" s="74" t="str">
        <v/>
      </c>
      <c r="F13599" s="75">
        <f>IF($E13599="","",IFERROR(VLOOKUP(TRIM(E13599&amp;""),'Référentiel Articles'!$A$2:$F$634,4,FALSE),""))</f>
      </c>
      <c r="G13599" s="76">
        <f>IF($E13599="","",IFERROR(VLOOKUP(TRIM(E13599&amp;""),'Référentiel Articles'!$A$2:$F$634,5,FALSE),""))</f>
      </c>
      <c r="H13599" s="77" t="str">
        <v/>
      </c>
      <c r="I13599" s="76">
        <f>IF($E13599="","",IFERROR(VLOOKUP(TRIM(E13599&amp;""),'Référentiel Articles'!$A$2:$F$634,6,FALSE),""))</f>
      </c>
      <c r="J13599" s="78">
        <f>IF(OR($E13599="",$H13599=""),"",$H13599*$I13599)</f>
      </c>
      <c r="K13599" s="79" t="str">
        <v/>
      </c>
    </row>
    <row r="13600">
      <c r="A13600" s="81" t="str">
        <v/>
      </c>
      <c r="B13600" s="81" t="str">
        <v/>
      </c>
      <c r="C13600" s="83">
        <f>IF($E13600="","",IFERROR(VLOOKUP(TRIM(E13600&amp;""),'Référentiel Articles'!$A$2:$F$634,2,FALSE),""))</f>
      </c>
      <c r="D13600" s="83">
        <f>IF($E13600="","",IFERROR(VLOOKUP(TRIM(E13600&amp;""),'Référentiel Articles'!$A$2:$F$634,3,FALSE),""))</f>
      </c>
      <c r="E13600" s="81" t="str">
        <v/>
      </c>
      <c r="F13600" s="83">
        <f>IF($E13600="","",IFERROR(VLOOKUP(TRIM(E13600&amp;""),'Référentiel Articles'!$A$2:$F$634,4,FALSE),""))</f>
      </c>
      <c r="G13600" s="84">
        <f>IF($E13600="","",IFERROR(VLOOKUP(TRIM(E13600&amp;""),'Référentiel Articles'!$A$2:$F$634,5,FALSE),""))</f>
      </c>
      <c r="H13600" s="85" t="str">
        <v/>
      </c>
      <c r="I13600" s="84">
        <f>IF($E13600="","",IFERROR(VLOOKUP(TRIM(E13600&amp;""),'Référentiel Articles'!$A$2:$F$634,6,FALSE),""))</f>
      </c>
      <c r="J13600" s="90">
        <f>IF(OR($E13600="",$H13600=""),"",$H13600*$I13600)</f>
      </c>
      <c r="K13600" s="87" t="str">
        <v/>
      </c>
    </row>
    <row r="13601">
      <c r="A13601" s="74" t="str">
        <v/>
      </c>
      <c r="B13601" s="74" t="str">
        <v/>
      </c>
      <c r="C13601" s="75">
        <f>IF($E13601="","",IFERROR(VLOOKUP(TRIM(E13601&amp;""),'Référentiel Articles'!$A$2:$F$634,2,FALSE),""))</f>
      </c>
      <c r="D13601" s="75">
        <f>IF($E13601="","",IFERROR(VLOOKUP(TRIM(E13601&amp;""),'Référentiel Articles'!$A$2:$F$634,3,FALSE),""))</f>
      </c>
      <c r="E13601" s="74" t="str">
        <v/>
      </c>
      <c r="F13601" s="75">
        <f>IF($E13601="","",IFERROR(VLOOKUP(TRIM(E13601&amp;""),'Référentiel Articles'!$A$2:$F$634,4,FALSE),""))</f>
      </c>
      <c r="G13601" s="76">
        <f>IF($E13601="","",IFERROR(VLOOKUP(TRIM(E13601&amp;""),'Référentiel Articles'!$A$2:$F$634,5,FALSE),""))</f>
      </c>
      <c r="H13601" s="77" t="str">
        <v/>
      </c>
      <c r="I13601" s="76">
        <f>IF($E13601="","",IFERROR(VLOOKUP(TRIM(E13601&amp;""),'Référentiel Articles'!$A$2:$F$634,6,FALSE),""))</f>
      </c>
      <c r="J13601" s="78">
        <f>IF(OR($E13601="",$H13601=""),"",$H13601*$I13601)</f>
      </c>
      <c r="K13601" s="79" t="str">
        <v/>
      </c>
    </row>
    <row r="13602">
      <c r="A13602" s="81" t="str">
        <v/>
      </c>
      <c r="B13602" s="81" t="str">
        <v/>
      </c>
      <c r="C13602" s="83">
        <f>IF($E13602="","",IFERROR(VLOOKUP(TRIM(E13602&amp;""),'Référentiel Articles'!$A$2:$F$634,2,FALSE),""))</f>
      </c>
      <c r="D13602" s="83">
        <f>IF($E13602="","",IFERROR(VLOOKUP(TRIM(E13602&amp;""),'Référentiel Articles'!$A$2:$F$634,3,FALSE),""))</f>
      </c>
      <c r="E13602" s="81" t="str">
        <v/>
      </c>
      <c r="F13602" s="83">
        <f>IF($E13602="","",IFERROR(VLOOKUP(TRIM(E13602&amp;""),'Référentiel Articles'!$A$2:$F$634,4,FALSE),""))</f>
      </c>
      <c r="G13602" s="84">
        <f>IF($E13602="","",IFERROR(VLOOKUP(TRIM(E13602&amp;""),'Référentiel Articles'!$A$2:$F$634,5,FALSE),""))</f>
      </c>
      <c r="H13602" s="85" t="str">
        <v/>
      </c>
      <c r="I13602" s="84">
        <f>IF($E13602="","",IFERROR(VLOOKUP(TRIM(E13602&amp;""),'Référentiel Articles'!$A$2:$F$634,6,FALSE),""))</f>
      </c>
      <c r="J13602" s="90">
        <f>IF(OR($E13602="",$H13602=""),"",$H13602*$I13602)</f>
      </c>
      <c r="K13602" s="87" t="str">
        <v/>
      </c>
    </row>
    <row r="13603">
      <c r="A13603" s="74" t="str">
        <v/>
      </c>
      <c r="B13603" s="74" t="str">
        <v/>
      </c>
      <c r="C13603" s="75">
        <f>IF($E13603="","",IFERROR(VLOOKUP(TRIM(E13603&amp;""),'Référentiel Articles'!$A$2:$F$634,2,FALSE),""))</f>
      </c>
      <c r="D13603" s="75">
        <f>IF($E13603="","",IFERROR(VLOOKUP(TRIM(E13603&amp;""),'Référentiel Articles'!$A$2:$F$634,3,FALSE),""))</f>
      </c>
      <c r="E13603" s="74" t="str">
        <v/>
      </c>
      <c r="F13603" s="75">
        <f>IF($E13603="","",IFERROR(VLOOKUP(TRIM(E13603&amp;""),'Référentiel Articles'!$A$2:$F$634,4,FALSE),""))</f>
      </c>
      <c r="G13603" s="76">
        <f>IF($E13603="","",IFERROR(VLOOKUP(TRIM(E13603&amp;""),'Référentiel Articles'!$A$2:$F$634,5,FALSE),""))</f>
      </c>
      <c r="H13603" s="77" t="str">
        <v/>
      </c>
      <c r="I13603" s="76">
        <f>IF($E13603="","",IFERROR(VLOOKUP(TRIM(E13603&amp;""),'Référentiel Articles'!$A$2:$F$634,6,FALSE),""))</f>
      </c>
      <c r="J13603" s="78">
        <f>IF(OR($E13603="",$H13603=""),"",$H13603*$I13603)</f>
      </c>
      <c r="K13603" s="79" t="str">
        <v/>
      </c>
    </row>
    <row r="13604">
      <c r="A13604" s="81" t="str">
        <v/>
      </c>
      <c r="B13604" s="81" t="str">
        <v/>
      </c>
      <c r="C13604" s="83">
        <f>IF($E13604="","",IFERROR(VLOOKUP(TRIM(E13604&amp;""),'Référentiel Articles'!$A$2:$F$634,2,FALSE),""))</f>
      </c>
      <c r="D13604" s="83">
        <f>IF($E13604="","",IFERROR(VLOOKUP(TRIM(E13604&amp;""),'Référentiel Articles'!$A$2:$F$634,3,FALSE),""))</f>
      </c>
      <c r="E13604" s="81" t="str">
        <v/>
      </c>
      <c r="F13604" s="83">
        <f>IF($E13604="","",IFERROR(VLOOKUP(TRIM(E13604&amp;""),'Référentiel Articles'!$A$2:$F$634,4,FALSE),""))</f>
      </c>
      <c r="G13604" s="84">
        <f>IF($E13604="","",IFERROR(VLOOKUP(TRIM(E13604&amp;""),'Référentiel Articles'!$A$2:$F$634,5,FALSE),""))</f>
      </c>
      <c r="H13604" s="85" t="str">
        <v/>
      </c>
      <c r="I13604" s="84">
        <f>IF($E13604="","",IFERROR(VLOOKUP(TRIM(E13604&amp;""),'Référentiel Articles'!$A$2:$F$634,6,FALSE),""))</f>
      </c>
      <c r="J13604" s="90">
        <f>IF(OR($E13604="",$H13604=""),"",$H13604*$I13604)</f>
      </c>
      <c r="K13604" s="87" t="str">
        <v/>
      </c>
    </row>
    <row r="13605">
      <c r="A13605" s="74" t="str">
        <v/>
      </c>
      <c r="B13605" s="74" t="str">
        <v/>
      </c>
      <c r="C13605" s="75">
        <f>IF($E13605="","",IFERROR(VLOOKUP(TRIM(E13605&amp;""),'Référentiel Articles'!$A$2:$F$634,2,FALSE),""))</f>
      </c>
      <c r="D13605" s="75">
        <f>IF($E13605="","",IFERROR(VLOOKUP(TRIM(E13605&amp;""),'Référentiel Articles'!$A$2:$F$634,3,FALSE),""))</f>
      </c>
      <c r="E13605" s="74" t="str">
        <v/>
      </c>
      <c r="F13605" s="75">
        <f>IF($E13605="","",IFERROR(VLOOKUP(TRIM(E13605&amp;""),'Référentiel Articles'!$A$2:$F$634,4,FALSE),""))</f>
      </c>
      <c r="G13605" s="76">
        <f>IF($E13605="","",IFERROR(VLOOKUP(TRIM(E13605&amp;""),'Référentiel Articles'!$A$2:$F$634,5,FALSE),""))</f>
      </c>
      <c r="H13605" s="77" t="str">
        <v/>
      </c>
      <c r="I13605" s="76">
        <f>IF($E13605="","",IFERROR(VLOOKUP(TRIM(E13605&amp;""),'Référentiel Articles'!$A$2:$F$634,6,FALSE),""))</f>
      </c>
      <c r="J13605" s="78">
        <f>IF(OR($E13605="",$H13605=""),"",$H13605*$I13605)</f>
      </c>
      <c r="K13605" s="79" t="str">
        <v/>
      </c>
    </row>
    <row r="13606">
      <c r="A13606" s="81" t="str">
        <v/>
      </c>
      <c r="B13606" s="81" t="str">
        <v/>
      </c>
      <c r="C13606" s="83">
        <f>IF($E13606="","",IFERROR(VLOOKUP(TRIM(E13606&amp;""),'Référentiel Articles'!$A$2:$F$634,2,FALSE),""))</f>
      </c>
      <c r="D13606" s="83">
        <f>IF($E13606="","",IFERROR(VLOOKUP(TRIM(E13606&amp;""),'Référentiel Articles'!$A$2:$F$634,3,FALSE),""))</f>
      </c>
      <c r="E13606" s="81" t="str">
        <v/>
      </c>
      <c r="F13606" s="83">
        <f>IF($E13606="","",IFERROR(VLOOKUP(TRIM(E13606&amp;""),'Référentiel Articles'!$A$2:$F$634,4,FALSE),""))</f>
      </c>
      <c r="G13606" s="84">
        <f>IF($E13606="","",IFERROR(VLOOKUP(TRIM(E13606&amp;""),'Référentiel Articles'!$A$2:$F$634,5,FALSE),""))</f>
      </c>
      <c r="H13606" s="85" t="str">
        <v/>
      </c>
      <c r="I13606" s="84">
        <f>IF($E13606="","",IFERROR(VLOOKUP(TRIM(E13606&amp;""),'Référentiel Articles'!$A$2:$F$634,6,FALSE),""))</f>
      </c>
      <c r="J13606" s="90">
        <f>IF(OR($E13606="",$H13606=""),"",$H13606*$I13606)</f>
      </c>
      <c r="K13606" s="87" t="str">
        <v/>
      </c>
    </row>
    <row r="13607">
      <c r="A13607" s="74" t="str">
        <v/>
      </c>
      <c r="B13607" s="74" t="str">
        <v/>
      </c>
      <c r="C13607" s="75">
        <f>IF($E13607="","",IFERROR(VLOOKUP(TRIM(E13607&amp;""),'Référentiel Articles'!$A$2:$F$634,2,FALSE),""))</f>
      </c>
      <c r="D13607" s="75">
        <f>IF($E13607="","",IFERROR(VLOOKUP(TRIM(E13607&amp;""),'Référentiel Articles'!$A$2:$F$634,3,FALSE),""))</f>
      </c>
      <c r="E13607" s="74" t="str">
        <v/>
      </c>
      <c r="F13607" s="75">
        <f>IF($E13607="","",IFERROR(VLOOKUP(TRIM(E13607&amp;""),'Référentiel Articles'!$A$2:$F$634,4,FALSE),""))</f>
      </c>
      <c r="G13607" s="76">
        <f>IF($E13607="","",IFERROR(VLOOKUP(TRIM(E13607&amp;""),'Référentiel Articles'!$A$2:$F$634,5,FALSE),""))</f>
      </c>
      <c r="H13607" s="77" t="str">
        <v/>
      </c>
      <c r="I13607" s="76">
        <f>IF($E13607="","",IFERROR(VLOOKUP(TRIM(E13607&amp;""),'Référentiel Articles'!$A$2:$F$634,6,FALSE),""))</f>
      </c>
      <c r="J13607" s="78">
        <f>IF(OR($E13607="",$H13607=""),"",$H13607*$I13607)</f>
      </c>
      <c r="K13607" s="79" t="str">
        <v/>
      </c>
    </row>
    <row r="13608">
      <c r="A13608" s="81" t="str">
        <v/>
      </c>
      <c r="B13608" s="81" t="str">
        <v/>
      </c>
      <c r="C13608" s="83">
        <f>IF($E13608="","",IFERROR(VLOOKUP(TRIM(E13608&amp;""),'Référentiel Articles'!$A$2:$F$634,2,FALSE),""))</f>
      </c>
      <c r="D13608" s="83">
        <f>IF($E13608="","",IFERROR(VLOOKUP(TRIM(E13608&amp;""),'Référentiel Articles'!$A$2:$F$634,3,FALSE),""))</f>
      </c>
      <c r="E13608" s="81" t="str">
        <v/>
      </c>
      <c r="F13608" s="83">
        <f>IF($E13608="","",IFERROR(VLOOKUP(TRIM(E13608&amp;""),'Référentiel Articles'!$A$2:$F$634,4,FALSE),""))</f>
      </c>
      <c r="G13608" s="84">
        <f>IF($E13608="","",IFERROR(VLOOKUP(TRIM(E13608&amp;""),'Référentiel Articles'!$A$2:$F$634,5,FALSE),""))</f>
      </c>
      <c r="H13608" s="85" t="str">
        <v/>
      </c>
      <c r="I13608" s="84">
        <f>IF($E13608="","",IFERROR(VLOOKUP(TRIM(E13608&amp;""),'Référentiel Articles'!$A$2:$F$634,6,FALSE),""))</f>
      </c>
      <c r="J13608" s="90">
        <f>IF(OR($E13608="",$H13608=""),"",$H13608*$I13608)</f>
      </c>
      <c r="K13608" s="87" t="str">
        <v/>
      </c>
    </row>
    <row r="13609">
      <c r="A13609" s="74" t="str">
        <v/>
      </c>
      <c r="B13609" s="74" t="str">
        <v/>
      </c>
      <c r="C13609" s="75">
        <f>IF($E13609="","",IFERROR(VLOOKUP(TRIM(E13609&amp;""),'Référentiel Articles'!$A$2:$F$634,2,FALSE),""))</f>
      </c>
      <c r="D13609" s="75">
        <f>IF($E13609="","",IFERROR(VLOOKUP(TRIM(E13609&amp;""),'Référentiel Articles'!$A$2:$F$634,3,FALSE),""))</f>
      </c>
      <c r="E13609" s="74" t="str">
        <v/>
      </c>
      <c r="F13609" s="75">
        <f>IF($E13609="","",IFERROR(VLOOKUP(TRIM(E13609&amp;""),'Référentiel Articles'!$A$2:$F$634,4,FALSE),""))</f>
      </c>
      <c r="G13609" s="76">
        <f>IF($E13609="","",IFERROR(VLOOKUP(TRIM(E13609&amp;""),'Référentiel Articles'!$A$2:$F$634,5,FALSE),""))</f>
      </c>
      <c r="H13609" s="77" t="str">
        <v/>
      </c>
      <c r="I13609" s="76">
        <f>IF($E13609="","",IFERROR(VLOOKUP(TRIM(E13609&amp;""),'Référentiel Articles'!$A$2:$F$634,6,FALSE),""))</f>
      </c>
      <c r="J13609" s="78">
        <f>IF(OR($E13609="",$H13609=""),"",$H13609*$I13609)</f>
      </c>
      <c r="K13609" s="79" t="str">
        <v/>
      </c>
    </row>
    <row r="13610">
      <c r="A13610" s="81" t="str">
        <v/>
      </c>
      <c r="B13610" s="81" t="str">
        <v/>
      </c>
      <c r="C13610" s="83">
        <f>IF($E13610="","",IFERROR(VLOOKUP(TRIM(E13610&amp;""),'Référentiel Articles'!$A$2:$F$634,2,FALSE),""))</f>
      </c>
      <c r="D13610" s="83">
        <f>IF($E13610="","",IFERROR(VLOOKUP(TRIM(E13610&amp;""),'Référentiel Articles'!$A$2:$F$634,3,FALSE),""))</f>
      </c>
      <c r="E13610" s="81" t="str">
        <v/>
      </c>
      <c r="F13610" s="83">
        <f>IF($E13610="","",IFERROR(VLOOKUP(TRIM(E13610&amp;""),'Référentiel Articles'!$A$2:$F$634,4,FALSE),""))</f>
      </c>
      <c r="G13610" s="84">
        <f>IF($E13610="","",IFERROR(VLOOKUP(TRIM(E13610&amp;""),'Référentiel Articles'!$A$2:$F$634,5,FALSE),""))</f>
      </c>
      <c r="H13610" s="85" t="str">
        <v/>
      </c>
      <c r="I13610" s="84">
        <f>IF($E13610="","",IFERROR(VLOOKUP(TRIM(E13610&amp;""),'Référentiel Articles'!$A$2:$F$634,6,FALSE),""))</f>
      </c>
      <c r="J13610" s="90">
        <f>IF(OR($E13610="",$H13610=""),"",$H13610*$I13610)</f>
      </c>
      <c r="K13610" s="87" t="str">
        <v/>
      </c>
    </row>
    <row r="13611">
      <c r="A13611" s="74" t="str">
        <v/>
      </c>
      <c r="B13611" s="74" t="str">
        <v/>
      </c>
      <c r="C13611" s="75">
        <f>IF($E13611="","",IFERROR(VLOOKUP(TRIM(E13611&amp;""),'Référentiel Articles'!$A$2:$F$634,2,FALSE),""))</f>
      </c>
      <c r="D13611" s="75">
        <f>IF($E13611="","",IFERROR(VLOOKUP(TRIM(E13611&amp;""),'Référentiel Articles'!$A$2:$F$634,3,FALSE),""))</f>
      </c>
      <c r="E13611" s="74" t="str">
        <v/>
      </c>
      <c r="F13611" s="75">
        <f>IF($E13611="","",IFERROR(VLOOKUP(TRIM(E13611&amp;""),'Référentiel Articles'!$A$2:$F$634,4,FALSE),""))</f>
      </c>
      <c r="G13611" s="76">
        <f>IF($E13611="","",IFERROR(VLOOKUP(TRIM(E13611&amp;""),'Référentiel Articles'!$A$2:$F$634,5,FALSE),""))</f>
      </c>
      <c r="H13611" s="77" t="str">
        <v/>
      </c>
      <c r="I13611" s="76">
        <f>IF($E13611="","",IFERROR(VLOOKUP(TRIM(E13611&amp;""),'Référentiel Articles'!$A$2:$F$634,6,FALSE),""))</f>
      </c>
      <c r="J13611" s="78">
        <f>IF(OR($E13611="",$H13611=""),"",$H13611*$I13611)</f>
      </c>
      <c r="K13611" s="79" t="str">
        <v/>
      </c>
    </row>
    <row r="13612">
      <c r="A13612" s="81" t="str">
        <v/>
      </c>
      <c r="B13612" s="81" t="str">
        <v/>
      </c>
      <c r="C13612" s="83">
        <f>IF($E13612="","",IFERROR(VLOOKUP(TRIM(E13612&amp;""),'Référentiel Articles'!$A$2:$F$634,2,FALSE),""))</f>
      </c>
      <c r="D13612" s="83">
        <f>IF($E13612="","",IFERROR(VLOOKUP(TRIM(E13612&amp;""),'Référentiel Articles'!$A$2:$F$634,3,FALSE),""))</f>
      </c>
      <c r="E13612" s="81" t="str">
        <v/>
      </c>
      <c r="F13612" s="83">
        <f>IF($E13612="","",IFERROR(VLOOKUP(TRIM(E13612&amp;""),'Référentiel Articles'!$A$2:$F$634,4,FALSE),""))</f>
      </c>
      <c r="G13612" s="84">
        <f>IF($E13612="","",IFERROR(VLOOKUP(TRIM(E13612&amp;""),'Référentiel Articles'!$A$2:$F$634,5,FALSE),""))</f>
      </c>
      <c r="H13612" s="85" t="str">
        <v/>
      </c>
      <c r="I13612" s="84">
        <f>IF($E13612="","",IFERROR(VLOOKUP(TRIM(E13612&amp;""),'Référentiel Articles'!$A$2:$F$634,6,FALSE),""))</f>
      </c>
      <c r="J13612" s="90">
        <f>IF(OR($E13612="",$H13612=""),"",$H13612*$I13612)</f>
      </c>
      <c r="K13612" s="87" t="str">
        <v/>
      </c>
    </row>
    <row r="13613">
      <c r="A13613" s="74" t="str">
        <v/>
      </c>
      <c r="B13613" s="74" t="str">
        <v/>
      </c>
      <c r="C13613" s="75">
        <f>IF($E13613="","",IFERROR(VLOOKUP(TRIM(E13613&amp;""),'Référentiel Articles'!$A$2:$F$634,2,FALSE),""))</f>
      </c>
      <c r="D13613" s="75">
        <f>IF($E13613="","",IFERROR(VLOOKUP(TRIM(E13613&amp;""),'Référentiel Articles'!$A$2:$F$634,3,FALSE),""))</f>
      </c>
      <c r="E13613" s="74" t="str">
        <v/>
      </c>
      <c r="F13613" s="75">
        <f>IF($E13613="","",IFERROR(VLOOKUP(TRIM(E13613&amp;""),'Référentiel Articles'!$A$2:$F$634,4,FALSE),""))</f>
      </c>
      <c r="G13613" s="76">
        <f>IF($E13613="","",IFERROR(VLOOKUP(TRIM(E13613&amp;""),'Référentiel Articles'!$A$2:$F$634,5,FALSE),""))</f>
      </c>
      <c r="H13613" s="77" t="str">
        <v/>
      </c>
      <c r="I13613" s="76">
        <f>IF($E13613="","",IFERROR(VLOOKUP(TRIM(E13613&amp;""),'Référentiel Articles'!$A$2:$F$634,6,FALSE),""))</f>
      </c>
      <c r="J13613" s="78">
        <f>IF(OR($E13613="",$H13613=""),"",$H13613*$I13613)</f>
      </c>
      <c r="K13613" s="79" t="str">
        <v/>
      </c>
    </row>
    <row r="13614">
      <c r="A13614" s="81" t="str">
        <v/>
      </c>
      <c r="B13614" s="81" t="str">
        <v/>
      </c>
      <c r="C13614" s="83">
        <f>IF($E13614="","",IFERROR(VLOOKUP(TRIM(E13614&amp;""),'Référentiel Articles'!$A$2:$F$634,2,FALSE),""))</f>
      </c>
      <c r="D13614" s="83">
        <f>IF($E13614="","",IFERROR(VLOOKUP(TRIM(E13614&amp;""),'Référentiel Articles'!$A$2:$F$634,3,FALSE),""))</f>
      </c>
      <c r="E13614" s="81" t="str">
        <v/>
      </c>
      <c r="F13614" s="83">
        <f>IF($E13614="","",IFERROR(VLOOKUP(TRIM(E13614&amp;""),'Référentiel Articles'!$A$2:$F$634,4,FALSE),""))</f>
      </c>
      <c r="G13614" s="84">
        <f>IF($E13614="","",IFERROR(VLOOKUP(TRIM(E13614&amp;""),'Référentiel Articles'!$A$2:$F$634,5,FALSE),""))</f>
      </c>
      <c r="H13614" s="85" t="str">
        <v/>
      </c>
      <c r="I13614" s="84">
        <f>IF($E13614="","",IFERROR(VLOOKUP(TRIM(E13614&amp;""),'Référentiel Articles'!$A$2:$F$634,6,FALSE),""))</f>
      </c>
      <c r="J13614" s="90">
        <f>IF(OR($E13614="",$H13614=""),"",$H13614*$I13614)</f>
      </c>
      <c r="K13614" s="87" t="str">
        <v/>
      </c>
    </row>
    <row r="13615">
      <c r="A13615" s="74" t="str">
        <v/>
      </c>
      <c r="B13615" s="74" t="str">
        <v/>
      </c>
      <c r="C13615" s="75">
        <f>IF($E13615="","",IFERROR(VLOOKUP(TRIM(E13615&amp;""),'Référentiel Articles'!$A$2:$F$634,2,FALSE),""))</f>
      </c>
      <c r="D13615" s="75">
        <f>IF($E13615="","",IFERROR(VLOOKUP(TRIM(E13615&amp;""),'Référentiel Articles'!$A$2:$F$634,3,FALSE),""))</f>
      </c>
      <c r="E13615" s="74" t="str">
        <v/>
      </c>
      <c r="F13615" s="75">
        <f>IF($E13615="","",IFERROR(VLOOKUP(TRIM(E13615&amp;""),'Référentiel Articles'!$A$2:$F$634,4,FALSE),""))</f>
      </c>
      <c r="G13615" s="76">
        <f>IF($E13615="","",IFERROR(VLOOKUP(TRIM(E13615&amp;""),'Référentiel Articles'!$A$2:$F$634,5,FALSE),""))</f>
      </c>
      <c r="H13615" s="77" t="str">
        <v/>
      </c>
      <c r="I13615" s="76">
        <f>IF($E13615="","",IFERROR(VLOOKUP(TRIM(E13615&amp;""),'Référentiel Articles'!$A$2:$F$634,6,FALSE),""))</f>
      </c>
      <c r="J13615" s="78">
        <f>IF(OR($E13615="",$H13615=""),"",$H13615*$I13615)</f>
      </c>
      <c r="K13615" s="79" t="str">
        <v/>
      </c>
    </row>
    <row r="13616">
      <c r="A13616" s="81" t="str">
        <v/>
      </c>
      <c r="B13616" s="81" t="str">
        <v/>
      </c>
      <c r="C13616" s="83">
        <f>IF($E13616="","",IFERROR(VLOOKUP(TRIM(E13616&amp;""),'Référentiel Articles'!$A$2:$F$634,2,FALSE),""))</f>
      </c>
      <c r="D13616" s="83">
        <f>IF($E13616="","",IFERROR(VLOOKUP(TRIM(E13616&amp;""),'Référentiel Articles'!$A$2:$F$634,3,FALSE),""))</f>
      </c>
      <c r="E13616" s="81" t="str">
        <v/>
      </c>
      <c r="F13616" s="83">
        <f>IF($E13616="","",IFERROR(VLOOKUP(TRIM(E13616&amp;""),'Référentiel Articles'!$A$2:$F$634,4,FALSE),""))</f>
      </c>
      <c r="G13616" s="84">
        <f>IF($E13616="","",IFERROR(VLOOKUP(TRIM(E13616&amp;""),'Référentiel Articles'!$A$2:$F$634,5,FALSE),""))</f>
      </c>
      <c r="H13616" s="85" t="str">
        <v/>
      </c>
      <c r="I13616" s="84">
        <f>IF($E13616="","",IFERROR(VLOOKUP(TRIM(E13616&amp;""),'Référentiel Articles'!$A$2:$F$634,6,FALSE),""))</f>
      </c>
      <c r="J13616" s="90">
        <f>IF(OR($E13616="",$H13616=""),"",$H13616*$I13616)</f>
      </c>
      <c r="K13616" s="87" t="str">
        <v/>
      </c>
    </row>
    <row r="13617">
      <c r="A13617" s="74" t="str">
        <v/>
      </c>
      <c r="B13617" s="74" t="str">
        <v/>
      </c>
      <c r="C13617" s="75">
        <f>IF($E13617="","",IFERROR(VLOOKUP(TRIM(E13617&amp;""),'Référentiel Articles'!$A$2:$F$634,2,FALSE),""))</f>
      </c>
      <c r="D13617" s="75">
        <f>IF($E13617="","",IFERROR(VLOOKUP(TRIM(E13617&amp;""),'Référentiel Articles'!$A$2:$F$634,3,FALSE),""))</f>
      </c>
      <c r="E13617" s="74" t="str">
        <v/>
      </c>
      <c r="F13617" s="75">
        <f>IF($E13617="","",IFERROR(VLOOKUP(TRIM(E13617&amp;""),'Référentiel Articles'!$A$2:$F$634,4,FALSE),""))</f>
      </c>
      <c r="G13617" s="76">
        <f>IF($E13617="","",IFERROR(VLOOKUP(TRIM(E13617&amp;""),'Référentiel Articles'!$A$2:$F$634,5,FALSE),""))</f>
      </c>
      <c r="H13617" s="77" t="str">
        <v/>
      </c>
      <c r="I13617" s="76">
        <f>IF($E13617="","",IFERROR(VLOOKUP(TRIM(E13617&amp;""),'Référentiel Articles'!$A$2:$F$634,6,FALSE),""))</f>
      </c>
      <c r="J13617" s="78">
        <f>IF(OR($E13617="",$H13617=""),"",$H13617*$I13617)</f>
      </c>
      <c r="K13617" s="79" t="str">
        <v/>
      </c>
    </row>
    <row r="13618">
      <c r="A13618" s="81" t="str">
        <v/>
      </c>
      <c r="B13618" s="81" t="str">
        <v/>
      </c>
      <c r="C13618" s="83">
        <f>IF($E13618="","",IFERROR(VLOOKUP(TRIM(E13618&amp;""),'Référentiel Articles'!$A$2:$F$634,2,FALSE),""))</f>
      </c>
      <c r="D13618" s="83">
        <f>IF($E13618="","",IFERROR(VLOOKUP(TRIM(E13618&amp;""),'Référentiel Articles'!$A$2:$F$634,3,FALSE),""))</f>
      </c>
      <c r="E13618" s="81" t="str">
        <v/>
      </c>
      <c r="F13618" s="83">
        <f>IF($E13618="","",IFERROR(VLOOKUP(TRIM(E13618&amp;""),'Référentiel Articles'!$A$2:$F$634,4,FALSE),""))</f>
      </c>
      <c r="G13618" s="84">
        <f>IF($E13618="","",IFERROR(VLOOKUP(TRIM(E13618&amp;""),'Référentiel Articles'!$A$2:$F$634,5,FALSE),""))</f>
      </c>
      <c r="H13618" s="85" t="str">
        <v/>
      </c>
      <c r="I13618" s="84">
        <f>IF($E13618="","",IFERROR(VLOOKUP(TRIM(E13618&amp;""),'Référentiel Articles'!$A$2:$F$634,6,FALSE),""))</f>
      </c>
      <c r="J13618" s="90">
        <f>IF(OR($E13618="",$H13618=""),"",$H13618*$I13618)</f>
      </c>
      <c r="K13618" s="87" t="str">
        <v/>
      </c>
    </row>
    <row r="13619">
      <c r="A13619" s="74" t="str">
        <v/>
      </c>
      <c r="B13619" s="74" t="str">
        <v/>
      </c>
      <c r="C13619" s="75">
        <f>IF($E13619="","",IFERROR(VLOOKUP(TRIM(E13619&amp;""),'Référentiel Articles'!$A$2:$F$634,2,FALSE),""))</f>
      </c>
      <c r="D13619" s="75">
        <f>IF($E13619="","",IFERROR(VLOOKUP(TRIM(E13619&amp;""),'Référentiel Articles'!$A$2:$F$634,3,FALSE),""))</f>
      </c>
      <c r="E13619" s="74" t="str">
        <v/>
      </c>
      <c r="F13619" s="75">
        <f>IF($E13619="","",IFERROR(VLOOKUP(TRIM(E13619&amp;""),'Référentiel Articles'!$A$2:$F$634,4,FALSE),""))</f>
      </c>
      <c r="G13619" s="76">
        <f>IF($E13619="","",IFERROR(VLOOKUP(TRIM(E13619&amp;""),'Référentiel Articles'!$A$2:$F$634,5,FALSE),""))</f>
      </c>
      <c r="H13619" s="77" t="str">
        <v/>
      </c>
      <c r="I13619" s="76">
        <f>IF($E13619="","",IFERROR(VLOOKUP(TRIM(E13619&amp;""),'Référentiel Articles'!$A$2:$F$634,6,FALSE),""))</f>
      </c>
      <c r="J13619" s="78">
        <f>IF(OR($E13619="",$H13619=""),"",$H13619*$I13619)</f>
      </c>
      <c r="K13619" s="79" t="str">
        <v/>
      </c>
    </row>
    <row r="13620">
      <c r="A13620" s="81" t="str">
        <v/>
      </c>
      <c r="B13620" s="81" t="str">
        <v/>
      </c>
      <c r="C13620" s="83">
        <f>IF($E13620="","",IFERROR(VLOOKUP(TRIM(E13620&amp;""),'Référentiel Articles'!$A$2:$F$634,2,FALSE),""))</f>
      </c>
      <c r="D13620" s="83">
        <f>IF($E13620="","",IFERROR(VLOOKUP(TRIM(E13620&amp;""),'Référentiel Articles'!$A$2:$F$634,3,FALSE),""))</f>
      </c>
      <c r="E13620" s="81" t="str">
        <v/>
      </c>
      <c r="F13620" s="83">
        <f>IF($E13620="","",IFERROR(VLOOKUP(TRIM(E13620&amp;""),'Référentiel Articles'!$A$2:$F$634,4,FALSE),""))</f>
      </c>
      <c r="G13620" s="84">
        <f>IF($E13620="","",IFERROR(VLOOKUP(TRIM(E13620&amp;""),'Référentiel Articles'!$A$2:$F$634,5,FALSE),""))</f>
      </c>
      <c r="H13620" s="85" t="str">
        <v/>
      </c>
      <c r="I13620" s="84">
        <f>IF($E13620="","",IFERROR(VLOOKUP(TRIM(E13620&amp;""),'Référentiel Articles'!$A$2:$F$634,6,FALSE),""))</f>
      </c>
      <c r="J13620" s="90">
        <f>IF(OR($E13620="",$H13620=""),"",$H13620*$I13620)</f>
      </c>
      <c r="K13620" s="87" t="str">
        <v/>
      </c>
    </row>
    <row r="13621">
      <c r="A13621" s="74" t="str">
        <v/>
      </c>
      <c r="B13621" s="74" t="str">
        <v/>
      </c>
      <c r="C13621" s="75">
        <f>IF($E13621="","",IFERROR(VLOOKUP(TRIM(E13621&amp;""),'Référentiel Articles'!$A$2:$F$634,2,FALSE),""))</f>
      </c>
      <c r="D13621" s="75">
        <f>IF($E13621="","",IFERROR(VLOOKUP(TRIM(E13621&amp;""),'Référentiel Articles'!$A$2:$F$634,3,FALSE),""))</f>
      </c>
      <c r="E13621" s="74" t="str">
        <v/>
      </c>
      <c r="F13621" s="75">
        <f>IF($E13621="","",IFERROR(VLOOKUP(TRIM(E13621&amp;""),'Référentiel Articles'!$A$2:$F$634,4,FALSE),""))</f>
      </c>
      <c r="G13621" s="76">
        <f>IF($E13621="","",IFERROR(VLOOKUP(TRIM(E13621&amp;""),'Référentiel Articles'!$A$2:$F$634,5,FALSE),""))</f>
      </c>
      <c r="H13621" s="77" t="str">
        <v/>
      </c>
      <c r="I13621" s="76">
        <f>IF($E13621="","",IFERROR(VLOOKUP(TRIM(E13621&amp;""),'Référentiel Articles'!$A$2:$F$634,6,FALSE),""))</f>
      </c>
      <c r="J13621" s="78">
        <f>IF(OR($E13621="",$H13621=""),"",$H13621*$I13621)</f>
      </c>
      <c r="K13621" s="79" t="str">
        <v/>
      </c>
    </row>
    <row r="13622">
      <c r="A13622" s="81" t="str">
        <v/>
      </c>
      <c r="B13622" s="81" t="str">
        <v/>
      </c>
      <c r="C13622" s="83">
        <f>IF($E13622="","",IFERROR(VLOOKUP(TRIM(E13622&amp;""),'Référentiel Articles'!$A$2:$F$634,2,FALSE),""))</f>
      </c>
      <c r="D13622" s="83">
        <f>IF($E13622="","",IFERROR(VLOOKUP(TRIM(E13622&amp;""),'Référentiel Articles'!$A$2:$F$634,3,FALSE),""))</f>
      </c>
      <c r="E13622" s="81" t="str">
        <v/>
      </c>
      <c r="F13622" s="83">
        <f>IF($E13622="","",IFERROR(VLOOKUP(TRIM(E13622&amp;""),'Référentiel Articles'!$A$2:$F$634,4,FALSE),""))</f>
      </c>
      <c r="G13622" s="84">
        <f>IF($E13622="","",IFERROR(VLOOKUP(TRIM(E13622&amp;""),'Référentiel Articles'!$A$2:$F$634,5,FALSE),""))</f>
      </c>
      <c r="H13622" s="85" t="str">
        <v/>
      </c>
      <c r="I13622" s="84">
        <f>IF($E13622="","",IFERROR(VLOOKUP(TRIM(E13622&amp;""),'Référentiel Articles'!$A$2:$F$634,6,FALSE),""))</f>
      </c>
      <c r="J13622" s="90">
        <f>IF(OR($E13622="",$H13622=""),"",$H13622*$I13622)</f>
      </c>
      <c r="K13622" s="87" t="str">
        <v/>
      </c>
    </row>
    <row r="13623">
      <c r="A13623" s="74" t="str">
        <v/>
      </c>
      <c r="B13623" s="74" t="str">
        <v/>
      </c>
      <c r="C13623" s="75">
        <f>IF($E13623="","",IFERROR(VLOOKUP(TRIM(E13623&amp;""),'Référentiel Articles'!$A$2:$F$634,2,FALSE),""))</f>
      </c>
      <c r="D13623" s="75">
        <f>IF($E13623="","",IFERROR(VLOOKUP(TRIM(E13623&amp;""),'Référentiel Articles'!$A$2:$F$634,3,FALSE),""))</f>
      </c>
      <c r="E13623" s="74" t="str">
        <v/>
      </c>
      <c r="F13623" s="75">
        <f>IF($E13623="","",IFERROR(VLOOKUP(TRIM(E13623&amp;""),'Référentiel Articles'!$A$2:$F$634,4,FALSE),""))</f>
      </c>
      <c r="G13623" s="76">
        <f>IF($E13623="","",IFERROR(VLOOKUP(TRIM(E13623&amp;""),'Référentiel Articles'!$A$2:$F$634,5,FALSE),""))</f>
      </c>
      <c r="H13623" s="77" t="str">
        <v/>
      </c>
      <c r="I13623" s="76">
        <f>IF($E13623="","",IFERROR(VLOOKUP(TRIM(E13623&amp;""),'Référentiel Articles'!$A$2:$F$634,6,FALSE),""))</f>
      </c>
      <c r="J13623" s="78">
        <f>IF(OR($E13623="",$H13623=""),"",$H13623*$I13623)</f>
      </c>
      <c r="K13623" s="79" t="str">
        <v/>
      </c>
    </row>
    <row r="13624">
      <c r="A13624" s="81" t="str">
        <v/>
      </c>
      <c r="B13624" s="81" t="str">
        <v/>
      </c>
      <c r="C13624" s="83">
        <f>IF($E13624="","",IFERROR(VLOOKUP(TRIM(E13624&amp;""),'Référentiel Articles'!$A$2:$F$634,2,FALSE),""))</f>
      </c>
      <c r="D13624" s="83">
        <f>IF($E13624="","",IFERROR(VLOOKUP(TRIM(E13624&amp;""),'Référentiel Articles'!$A$2:$F$634,3,FALSE),""))</f>
      </c>
      <c r="E13624" s="81" t="str">
        <v/>
      </c>
      <c r="F13624" s="83">
        <f>IF($E13624="","",IFERROR(VLOOKUP(TRIM(E13624&amp;""),'Référentiel Articles'!$A$2:$F$634,4,FALSE),""))</f>
      </c>
      <c r="G13624" s="84">
        <f>IF($E13624="","",IFERROR(VLOOKUP(TRIM(E13624&amp;""),'Référentiel Articles'!$A$2:$F$634,5,FALSE),""))</f>
      </c>
      <c r="H13624" s="85" t="str">
        <v/>
      </c>
      <c r="I13624" s="84">
        <f>IF($E13624="","",IFERROR(VLOOKUP(TRIM(E13624&amp;""),'Référentiel Articles'!$A$2:$F$634,6,FALSE),""))</f>
      </c>
      <c r="J13624" s="90">
        <f>IF(OR($E13624="",$H13624=""),"",$H13624*$I13624)</f>
      </c>
      <c r="K13624" s="87" t="str">
        <v/>
      </c>
    </row>
    <row r="13625">
      <c r="A13625" s="74" t="str">
        <v/>
      </c>
      <c r="B13625" s="74" t="str">
        <v/>
      </c>
      <c r="C13625" s="75">
        <f>IF($E13625="","",IFERROR(VLOOKUP(TRIM(E13625&amp;""),'Référentiel Articles'!$A$2:$F$634,2,FALSE),""))</f>
      </c>
      <c r="D13625" s="75">
        <f>IF($E13625="","",IFERROR(VLOOKUP(TRIM(E13625&amp;""),'Référentiel Articles'!$A$2:$F$634,3,FALSE),""))</f>
      </c>
      <c r="E13625" s="74" t="str">
        <v/>
      </c>
      <c r="F13625" s="75">
        <f>IF($E13625="","",IFERROR(VLOOKUP(TRIM(E13625&amp;""),'Référentiel Articles'!$A$2:$F$634,4,FALSE),""))</f>
      </c>
      <c r="G13625" s="76">
        <f>IF($E13625="","",IFERROR(VLOOKUP(TRIM(E13625&amp;""),'Référentiel Articles'!$A$2:$F$634,5,FALSE),""))</f>
      </c>
      <c r="H13625" s="77" t="str">
        <v/>
      </c>
      <c r="I13625" s="76">
        <f>IF($E13625="","",IFERROR(VLOOKUP(TRIM(E13625&amp;""),'Référentiel Articles'!$A$2:$F$634,6,FALSE),""))</f>
      </c>
      <c r="J13625" s="78">
        <f>IF(OR($E13625="",$H13625=""),"",$H13625*$I13625)</f>
      </c>
      <c r="K13625" s="79" t="str">
        <v/>
      </c>
    </row>
    <row r="13626">
      <c r="A13626" s="81" t="str">
        <v/>
      </c>
      <c r="B13626" s="81" t="str">
        <v/>
      </c>
      <c r="C13626" s="83">
        <f>IF($E13626="","",IFERROR(VLOOKUP(TRIM(E13626&amp;""),'Référentiel Articles'!$A$2:$F$634,2,FALSE),""))</f>
      </c>
      <c r="D13626" s="83">
        <f>IF($E13626="","",IFERROR(VLOOKUP(TRIM(E13626&amp;""),'Référentiel Articles'!$A$2:$F$634,3,FALSE),""))</f>
      </c>
      <c r="E13626" s="81" t="str">
        <v/>
      </c>
      <c r="F13626" s="83">
        <f>IF($E13626="","",IFERROR(VLOOKUP(TRIM(E13626&amp;""),'Référentiel Articles'!$A$2:$F$634,4,FALSE),""))</f>
      </c>
      <c r="G13626" s="84">
        <f>IF($E13626="","",IFERROR(VLOOKUP(TRIM(E13626&amp;""),'Référentiel Articles'!$A$2:$F$634,5,FALSE),""))</f>
      </c>
      <c r="H13626" s="85" t="str">
        <v/>
      </c>
      <c r="I13626" s="84">
        <f>IF($E13626="","",IFERROR(VLOOKUP(TRIM(E13626&amp;""),'Référentiel Articles'!$A$2:$F$634,6,FALSE),""))</f>
      </c>
      <c r="J13626" s="90">
        <f>IF(OR($E13626="",$H13626=""),"",$H13626*$I13626)</f>
      </c>
      <c r="K13626" s="87" t="str">
        <v/>
      </c>
    </row>
    <row r="13627">
      <c r="A13627" s="74" t="str">
        <v/>
      </c>
      <c r="B13627" s="74" t="str">
        <v/>
      </c>
      <c r="C13627" s="75">
        <f>IF($E13627="","",IFERROR(VLOOKUP(TRIM(E13627&amp;""),'Référentiel Articles'!$A$2:$F$634,2,FALSE),""))</f>
      </c>
      <c r="D13627" s="75">
        <f>IF($E13627="","",IFERROR(VLOOKUP(TRIM(E13627&amp;""),'Référentiel Articles'!$A$2:$F$634,3,FALSE),""))</f>
      </c>
      <c r="E13627" s="74" t="str">
        <v/>
      </c>
      <c r="F13627" s="75">
        <f>IF($E13627="","",IFERROR(VLOOKUP(TRIM(E13627&amp;""),'Référentiel Articles'!$A$2:$F$634,4,FALSE),""))</f>
      </c>
      <c r="G13627" s="76">
        <f>IF($E13627="","",IFERROR(VLOOKUP(TRIM(E13627&amp;""),'Référentiel Articles'!$A$2:$F$634,5,FALSE),""))</f>
      </c>
      <c r="H13627" s="77" t="str">
        <v/>
      </c>
      <c r="I13627" s="76">
        <f>IF($E13627="","",IFERROR(VLOOKUP(TRIM(E13627&amp;""),'Référentiel Articles'!$A$2:$F$634,6,FALSE),""))</f>
      </c>
      <c r="J13627" s="78">
        <f>IF(OR($E13627="",$H13627=""),"",$H13627*$I13627)</f>
      </c>
      <c r="K13627" s="79" t="str">
        <v/>
      </c>
    </row>
    <row r="13628">
      <c r="A13628" s="81" t="str">
        <v/>
      </c>
      <c r="B13628" s="81" t="str">
        <v/>
      </c>
      <c r="C13628" s="83">
        <f>IF($E13628="","",IFERROR(VLOOKUP(TRIM(E13628&amp;""),'Référentiel Articles'!$A$2:$F$634,2,FALSE),""))</f>
      </c>
      <c r="D13628" s="83">
        <f>IF($E13628="","",IFERROR(VLOOKUP(TRIM(E13628&amp;""),'Référentiel Articles'!$A$2:$F$634,3,FALSE),""))</f>
      </c>
      <c r="E13628" s="81" t="str">
        <v/>
      </c>
      <c r="F13628" s="83">
        <f>IF($E13628="","",IFERROR(VLOOKUP(TRIM(E13628&amp;""),'Référentiel Articles'!$A$2:$F$634,4,FALSE),""))</f>
      </c>
      <c r="G13628" s="84">
        <f>IF($E13628="","",IFERROR(VLOOKUP(TRIM(E13628&amp;""),'Référentiel Articles'!$A$2:$F$634,5,FALSE),""))</f>
      </c>
      <c r="H13628" s="85" t="str">
        <v/>
      </c>
      <c r="I13628" s="84">
        <f>IF($E13628="","",IFERROR(VLOOKUP(TRIM(E13628&amp;""),'Référentiel Articles'!$A$2:$F$634,6,FALSE),""))</f>
      </c>
      <c r="J13628" s="90">
        <f>IF(OR($E13628="",$H13628=""),"",$H13628*$I13628)</f>
      </c>
      <c r="K13628" s="87" t="str">
        <v/>
      </c>
    </row>
    <row r="13629">
      <c r="A13629" s="74" t="str">
        <v/>
      </c>
      <c r="B13629" s="74" t="str">
        <v/>
      </c>
      <c r="C13629" s="75">
        <f>IF($E13629="","",IFERROR(VLOOKUP(TRIM(E13629&amp;""),'Référentiel Articles'!$A$2:$F$634,2,FALSE),""))</f>
      </c>
      <c r="D13629" s="75">
        <f>IF($E13629="","",IFERROR(VLOOKUP(TRIM(E13629&amp;""),'Référentiel Articles'!$A$2:$F$634,3,FALSE),""))</f>
      </c>
      <c r="E13629" s="74" t="str">
        <v/>
      </c>
      <c r="F13629" s="75">
        <f>IF($E13629="","",IFERROR(VLOOKUP(TRIM(E13629&amp;""),'Référentiel Articles'!$A$2:$F$634,4,FALSE),""))</f>
      </c>
      <c r="G13629" s="76">
        <f>IF($E13629="","",IFERROR(VLOOKUP(TRIM(E13629&amp;""),'Référentiel Articles'!$A$2:$F$634,5,FALSE),""))</f>
      </c>
      <c r="H13629" s="77" t="str">
        <v/>
      </c>
      <c r="I13629" s="76">
        <f>IF($E13629="","",IFERROR(VLOOKUP(TRIM(E13629&amp;""),'Référentiel Articles'!$A$2:$F$634,6,FALSE),""))</f>
      </c>
      <c r="J13629" s="78">
        <f>IF(OR($E13629="",$H13629=""),"",$H13629*$I13629)</f>
      </c>
      <c r="K13629" s="79" t="str">
        <v/>
      </c>
    </row>
    <row r="13630">
      <c r="A13630" s="81" t="str">
        <v/>
      </c>
      <c r="B13630" s="81" t="str">
        <v/>
      </c>
      <c r="C13630" s="83">
        <f>IF($E13630="","",IFERROR(VLOOKUP(TRIM(E13630&amp;""),'Référentiel Articles'!$A$2:$F$634,2,FALSE),""))</f>
      </c>
      <c r="D13630" s="83">
        <f>IF($E13630="","",IFERROR(VLOOKUP(TRIM(E13630&amp;""),'Référentiel Articles'!$A$2:$F$634,3,FALSE),""))</f>
      </c>
      <c r="E13630" s="81" t="str">
        <v/>
      </c>
      <c r="F13630" s="83">
        <f>IF($E13630="","",IFERROR(VLOOKUP(TRIM(E13630&amp;""),'Référentiel Articles'!$A$2:$F$634,4,FALSE),""))</f>
      </c>
      <c r="G13630" s="84">
        <f>IF($E13630="","",IFERROR(VLOOKUP(TRIM(E13630&amp;""),'Référentiel Articles'!$A$2:$F$634,5,FALSE),""))</f>
      </c>
      <c r="H13630" s="85" t="str">
        <v/>
      </c>
      <c r="I13630" s="84">
        <f>IF($E13630="","",IFERROR(VLOOKUP(TRIM(E13630&amp;""),'Référentiel Articles'!$A$2:$F$634,6,FALSE),""))</f>
      </c>
      <c r="J13630" s="90">
        <f>IF(OR($E13630="",$H13630=""),"",$H13630*$I13630)</f>
      </c>
      <c r="K13630" s="87" t="str">
        <v/>
      </c>
    </row>
    <row r="13631">
      <c r="A13631" s="74" t="str">
        <v/>
      </c>
      <c r="B13631" s="74" t="str">
        <v/>
      </c>
      <c r="C13631" s="75">
        <f>IF($E13631="","",IFERROR(VLOOKUP(TRIM(E13631&amp;""),'Référentiel Articles'!$A$2:$F$634,2,FALSE),""))</f>
      </c>
      <c r="D13631" s="75">
        <f>IF($E13631="","",IFERROR(VLOOKUP(TRIM(E13631&amp;""),'Référentiel Articles'!$A$2:$F$634,3,FALSE),""))</f>
      </c>
      <c r="E13631" s="74" t="str">
        <v/>
      </c>
      <c r="F13631" s="75">
        <f>IF($E13631="","",IFERROR(VLOOKUP(TRIM(E13631&amp;""),'Référentiel Articles'!$A$2:$F$634,4,FALSE),""))</f>
      </c>
      <c r="G13631" s="76">
        <f>IF($E13631="","",IFERROR(VLOOKUP(TRIM(E13631&amp;""),'Référentiel Articles'!$A$2:$F$634,5,FALSE),""))</f>
      </c>
      <c r="H13631" s="77" t="str">
        <v/>
      </c>
      <c r="I13631" s="76">
        <f>IF($E13631="","",IFERROR(VLOOKUP(TRIM(E13631&amp;""),'Référentiel Articles'!$A$2:$F$634,6,FALSE),""))</f>
      </c>
      <c r="J13631" s="78">
        <f>IF(OR($E13631="",$H13631=""),"",$H13631*$I13631)</f>
      </c>
      <c r="K13631" s="79" t="str">
        <v/>
      </c>
    </row>
    <row r="13632">
      <c r="A13632" s="81" t="str">
        <v/>
      </c>
      <c r="B13632" s="81" t="str">
        <v/>
      </c>
      <c r="C13632" s="83">
        <f>IF($E13632="","",IFERROR(VLOOKUP(TRIM(E13632&amp;""),'Référentiel Articles'!$A$2:$F$634,2,FALSE),""))</f>
      </c>
      <c r="D13632" s="83">
        <f>IF($E13632="","",IFERROR(VLOOKUP(TRIM(E13632&amp;""),'Référentiel Articles'!$A$2:$F$634,3,FALSE),""))</f>
      </c>
      <c r="E13632" s="81" t="str">
        <v/>
      </c>
      <c r="F13632" s="83">
        <f>IF($E13632="","",IFERROR(VLOOKUP(TRIM(E13632&amp;""),'Référentiel Articles'!$A$2:$F$634,4,FALSE),""))</f>
      </c>
      <c r="G13632" s="84">
        <f>IF($E13632="","",IFERROR(VLOOKUP(TRIM(E13632&amp;""),'Référentiel Articles'!$A$2:$F$634,5,FALSE),""))</f>
      </c>
      <c r="H13632" s="85" t="str">
        <v/>
      </c>
      <c r="I13632" s="84">
        <f>IF($E13632="","",IFERROR(VLOOKUP(TRIM(E13632&amp;""),'Référentiel Articles'!$A$2:$F$634,6,FALSE),""))</f>
      </c>
      <c r="J13632" s="90">
        <f>IF(OR($E13632="",$H13632=""),"",$H13632*$I13632)</f>
      </c>
      <c r="K13632" s="87" t="str">
        <v/>
      </c>
    </row>
    <row r="13633">
      <c r="A13633" s="74" t="str">
        <v/>
      </c>
      <c r="B13633" s="74" t="str">
        <v/>
      </c>
      <c r="C13633" s="75">
        <f>IF($E13633="","",IFERROR(VLOOKUP(TRIM(E13633&amp;""),'Référentiel Articles'!$A$2:$F$634,2,FALSE),""))</f>
      </c>
      <c r="D13633" s="75">
        <f>IF($E13633="","",IFERROR(VLOOKUP(TRIM(E13633&amp;""),'Référentiel Articles'!$A$2:$F$634,3,FALSE),""))</f>
      </c>
      <c r="E13633" s="74" t="str">
        <v/>
      </c>
      <c r="F13633" s="75">
        <f>IF($E13633="","",IFERROR(VLOOKUP(TRIM(E13633&amp;""),'Référentiel Articles'!$A$2:$F$634,4,FALSE),""))</f>
      </c>
      <c r="G13633" s="76">
        <f>IF($E13633="","",IFERROR(VLOOKUP(TRIM(E13633&amp;""),'Référentiel Articles'!$A$2:$F$634,5,FALSE),""))</f>
      </c>
      <c r="H13633" s="77" t="str">
        <v/>
      </c>
      <c r="I13633" s="76">
        <f>IF($E13633="","",IFERROR(VLOOKUP(TRIM(E13633&amp;""),'Référentiel Articles'!$A$2:$F$634,6,FALSE),""))</f>
      </c>
      <c r="J13633" s="78">
        <f>IF(OR($E13633="",$H13633=""),"",$H13633*$I13633)</f>
      </c>
      <c r="K13633" s="79" t="str">
        <v/>
      </c>
    </row>
    <row r="13634">
      <c r="A13634" s="81" t="str">
        <v/>
      </c>
      <c r="B13634" s="81" t="str">
        <v/>
      </c>
      <c r="C13634" s="83">
        <f>IF($E13634="","",IFERROR(VLOOKUP(TRIM(E13634&amp;""),'Référentiel Articles'!$A$2:$F$634,2,FALSE),""))</f>
      </c>
      <c r="D13634" s="83">
        <f>IF($E13634="","",IFERROR(VLOOKUP(TRIM(E13634&amp;""),'Référentiel Articles'!$A$2:$F$634,3,FALSE),""))</f>
      </c>
      <c r="E13634" s="81" t="str">
        <v/>
      </c>
      <c r="F13634" s="83">
        <f>IF($E13634="","",IFERROR(VLOOKUP(TRIM(E13634&amp;""),'Référentiel Articles'!$A$2:$F$634,4,FALSE),""))</f>
      </c>
      <c r="G13634" s="84">
        <f>IF($E13634="","",IFERROR(VLOOKUP(TRIM(E13634&amp;""),'Référentiel Articles'!$A$2:$F$634,5,FALSE),""))</f>
      </c>
      <c r="H13634" s="85" t="str">
        <v/>
      </c>
      <c r="I13634" s="84">
        <f>IF($E13634="","",IFERROR(VLOOKUP(TRIM(E13634&amp;""),'Référentiel Articles'!$A$2:$F$634,6,FALSE),""))</f>
      </c>
      <c r="J13634" s="90">
        <f>IF(OR($E13634="",$H13634=""),"",$H13634*$I13634)</f>
      </c>
      <c r="K13634" s="87" t="str">
        <v/>
      </c>
    </row>
    <row r="13635">
      <c r="A13635" s="74" t="str">
        <v/>
      </c>
      <c r="B13635" s="74" t="str">
        <v/>
      </c>
      <c r="C13635" s="75">
        <f>IF($E13635="","",IFERROR(VLOOKUP(TRIM(E13635&amp;""),'Référentiel Articles'!$A$2:$F$634,2,FALSE),""))</f>
      </c>
      <c r="D13635" s="75">
        <f>IF($E13635="","",IFERROR(VLOOKUP(TRIM(E13635&amp;""),'Référentiel Articles'!$A$2:$F$634,3,FALSE),""))</f>
      </c>
      <c r="E13635" s="74" t="str">
        <v/>
      </c>
      <c r="F13635" s="75">
        <f>IF($E13635="","",IFERROR(VLOOKUP(TRIM(E13635&amp;""),'Référentiel Articles'!$A$2:$F$634,4,FALSE),""))</f>
      </c>
      <c r="G13635" s="76">
        <f>IF($E13635="","",IFERROR(VLOOKUP(TRIM(E13635&amp;""),'Référentiel Articles'!$A$2:$F$634,5,FALSE),""))</f>
      </c>
      <c r="H13635" s="77" t="str">
        <v/>
      </c>
      <c r="I13635" s="76">
        <f>IF($E13635="","",IFERROR(VLOOKUP(TRIM(E13635&amp;""),'Référentiel Articles'!$A$2:$F$634,6,FALSE),""))</f>
      </c>
      <c r="J13635" s="78">
        <f>IF(OR($E13635="",$H13635=""),"",$H13635*$I13635)</f>
      </c>
      <c r="K13635" s="79" t="str">
        <v/>
      </c>
    </row>
    <row r="13636">
      <c r="A13636" s="81" t="str">
        <v/>
      </c>
      <c r="B13636" s="81" t="str">
        <v/>
      </c>
      <c r="C13636" s="83">
        <f>IF($E13636="","",IFERROR(VLOOKUP(TRIM(E13636&amp;""),'Référentiel Articles'!$A$2:$F$634,2,FALSE),""))</f>
      </c>
      <c r="D13636" s="83">
        <f>IF($E13636="","",IFERROR(VLOOKUP(TRIM(E13636&amp;""),'Référentiel Articles'!$A$2:$F$634,3,FALSE),""))</f>
      </c>
      <c r="E13636" s="81" t="str">
        <v/>
      </c>
      <c r="F13636" s="83">
        <f>IF($E13636="","",IFERROR(VLOOKUP(TRIM(E13636&amp;""),'Référentiel Articles'!$A$2:$F$634,4,FALSE),""))</f>
      </c>
      <c r="G13636" s="84">
        <f>IF($E13636="","",IFERROR(VLOOKUP(TRIM(E13636&amp;""),'Référentiel Articles'!$A$2:$F$634,5,FALSE),""))</f>
      </c>
      <c r="H13636" s="85" t="str">
        <v/>
      </c>
      <c r="I13636" s="84">
        <f>IF($E13636="","",IFERROR(VLOOKUP(TRIM(E13636&amp;""),'Référentiel Articles'!$A$2:$F$634,6,FALSE),""))</f>
      </c>
      <c r="J13636" s="90">
        <f>IF(OR($E13636="",$H13636=""),"",$H13636*$I13636)</f>
      </c>
      <c r="K13636" s="87" t="str">
        <v/>
      </c>
    </row>
    <row r="13637">
      <c r="A13637" s="74" t="str">
        <v/>
      </c>
      <c r="B13637" s="74" t="str">
        <v/>
      </c>
      <c r="C13637" s="75">
        <f>IF($E13637="","",IFERROR(VLOOKUP(TRIM(E13637&amp;""),'Référentiel Articles'!$A$2:$F$634,2,FALSE),""))</f>
      </c>
      <c r="D13637" s="75">
        <f>IF($E13637="","",IFERROR(VLOOKUP(TRIM(E13637&amp;""),'Référentiel Articles'!$A$2:$F$634,3,FALSE),""))</f>
      </c>
      <c r="E13637" s="74" t="str">
        <v/>
      </c>
      <c r="F13637" s="75">
        <f>IF($E13637="","",IFERROR(VLOOKUP(TRIM(E13637&amp;""),'Référentiel Articles'!$A$2:$F$634,4,FALSE),""))</f>
      </c>
      <c r="G13637" s="76">
        <f>IF($E13637="","",IFERROR(VLOOKUP(TRIM(E13637&amp;""),'Référentiel Articles'!$A$2:$F$634,5,FALSE),""))</f>
      </c>
      <c r="H13637" s="77" t="str">
        <v/>
      </c>
      <c r="I13637" s="76">
        <f>IF($E13637="","",IFERROR(VLOOKUP(TRIM(E13637&amp;""),'Référentiel Articles'!$A$2:$F$634,6,FALSE),""))</f>
      </c>
      <c r="J13637" s="78">
        <f>IF(OR($E13637="",$H13637=""),"",$H13637*$I13637)</f>
      </c>
      <c r="K13637" s="79" t="str">
        <v/>
      </c>
    </row>
    <row r="13638">
      <c r="A13638" s="81" t="str">
        <v/>
      </c>
      <c r="B13638" s="81" t="str">
        <v/>
      </c>
      <c r="C13638" s="83">
        <f>IF($E13638="","",IFERROR(VLOOKUP(TRIM(E13638&amp;""),'Référentiel Articles'!$A$2:$F$634,2,FALSE),""))</f>
      </c>
      <c r="D13638" s="83">
        <f>IF($E13638="","",IFERROR(VLOOKUP(TRIM(E13638&amp;""),'Référentiel Articles'!$A$2:$F$634,3,FALSE),""))</f>
      </c>
      <c r="E13638" s="81" t="str">
        <v/>
      </c>
      <c r="F13638" s="83">
        <f>IF($E13638="","",IFERROR(VLOOKUP(TRIM(E13638&amp;""),'Référentiel Articles'!$A$2:$F$634,4,FALSE),""))</f>
      </c>
      <c r="G13638" s="84">
        <f>IF($E13638="","",IFERROR(VLOOKUP(TRIM(E13638&amp;""),'Référentiel Articles'!$A$2:$F$634,5,FALSE),""))</f>
      </c>
      <c r="H13638" s="85" t="str">
        <v/>
      </c>
      <c r="I13638" s="84">
        <f>IF($E13638="","",IFERROR(VLOOKUP(TRIM(E13638&amp;""),'Référentiel Articles'!$A$2:$F$634,6,FALSE),""))</f>
      </c>
      <c r="J13638" s="90">
        <f>IF(OR($E13638="",$H13638=""),"",$H13638*$I13638)</f>
      </c>
      <c r="K13638" s="87" t="str">
        <v/>
      </c>
    </row>
    <row r="13639">
      <c r="A13639" s="74" t="str">
        <v/>
      </c>
      <c r="B13639" s="74" t="str">
        <v/>
      </c>
      <c r="C13639" s="75">
        <f>IF($E13639="","",IFERROR(VLOOKUP(TRIM(E13639&amp;""),'Référentiel Articles'!$A$2:$F$634,2,FALSE),""))</f>
      </c>
      <c r="D13639" s="75">
        <f>IF($E13639="","",IFERROR(VLOOKUP(TRIM(E13639&amp;""),'Référentiel Articles'!$A$2:$F$634,3,FALSE),""))</f>
      </c>
      <c r="E13639" s="74" t="str">
        <v/>
      </c>
      <c r="F13639" s="75">
        <f>IF($E13639="","",IFERROR(VLOOKUP(TRIM(E13639&amp;""),'Référentiel Articles'!$A$2:$F$634,4,FALSE),""))</f>
      </c>
      <c r="G13639" s="76">
        <f>IF($E13639="","",IFERROR(VLOOKUP(TRIM(E13639&amp;""),'Référentiel Articles'!$A$2:$F$634,5,FALSE),""))</f>
      </c>
      <c r="H13639" s="77" t="str">
        <v/>
      </c>
      <c r="I13639" s="76">
        <f>IF($E13639="","",IFERROR(VLOOKUP(TRIM(E13639&amp;""),'Référentiel Articles'!$A$2:$F$634,6,FALSE),""))</f>
      </c>
      <c r="J13639" s="78">
        <f>IF(OR($E13639="",$H13639=""),"",$H13639*$I13639)</f>
      </c>
      <c r="K13639" s="79" t="str">
        <v/>
      </c>
    </row>
    <row r="13640">
      <c r="A13640" s="81" t="str">
        <v/>
      </c>
      <c r="B13640" s="81" t="str">
        <v/>
      </c>
      <c r="C13640" s="83">
        <f>IF($E13640="","",IFERROR(VLOOKUP(TRIM(E13640&amp;""),'Référentiel Articles'!$A$2:$F$634,2,FALSE),""))</f>
      </c>
      <c r="D13640" s="83">
        <f>IF($E13640="","",IFERROR(VLOOKUP(TRIM(E13640&amp;""),'Référentiel Articles'!$A$2:$F$634,3,FALSE),""))</f>
      </c>
      <c r="E13640" s="81" t="str">
        <v/>
      </c>
      <c r="F13640" s="83">
        <f>IF($E13640="","",IFERROR(VLOOKUP(TRIM(E13640&amp;""),'Référentiel Articles'!$A$2:$F$634,4,FALSE),""))</f>
      </c>
      <c r="G13640" s="84">
        <f>IF($E13640="","",IFERROR(VLOOKUP(TRIM(E13640&amp;""),'Référentiel Articles'!$A$2:$F$634,5,FALSE),""))</f>
      </c>
      <c r="H13640" s="85" t="str">
        <v/>
      </c>
      <c r="I13640" s="84">
        <f>IF($E13640="","",IFERROR(VLOOKUP(TRIM(E13640&amp;""),'Référentiel Articles'!$A$2:$F$634,6,FALSE),""))</f>
      </c>
      <c r="J13640" s="90">
        <f>IF(OR($E13640="",$H13640=""),"",$H13640*$I13640)</f>
      </c>
      <c r="K13640" s="87" t="str">
        <v/>
      </c>
    </row>
    <row r="13641">
      <c r="A13641" s="74" t="str">
        <v/>
      </c>
      <c r="B13641" s="74" t="str">
        <v/>
      </c>
      <c r="C13641" s="75">
        <f>IF($E13641="","",IFERROR(VLOOKUP(TRIM(E13641&amp;""),'Référentiel Articles'!$A$2:$F$634,2,FALSE),""))</f>
      </c>
      <c r="D13641" s="75">
        <f>IF($E13641="","",IFERROR(VLOOKUP(TRIM(E13641&amp;""),'Référentiel Articles'!$A$2:$F$634,3,FALSE),""))</f>
      </c>
      <c r="E13641" s="74" t="str">
        <v/>
      </c>
      <c r="F13641" s="75">
        <f>IF($E13641="","",IFERROR(VLOOKUP(TRIM(E13641&amp;""),'Référentiel Articles'!$A$2:$F$634,4,FALSE),""))</f>
      </c>
      <c r="G13641" s="76">
        <f>IF($E13641="","",IFERROR(VLOOKUP(TRIM(E13641&amp;""),'Référentiel Articles'!$A$2:$F$634,5,FALSE),""))</f>
      </c>
      <c r="H13641" s="77" t="str">
        <v/>
      </c>
      <c r="I13641" s="76">
        <f>IF($E13641="","",IFERROR(VLOOKUP(TRIM(E13641&amp;""),'Référentiel Articles'!$A$2:$F$634,6,FALSE),""))</f>
      </c>
      <c r="J13641" s="78">
        <f>IF(OR($E13641="",$H13641=""),"",$H13641*$I13641)</f>
      </c>
      <c r="K13641" s="79" t="str">
        <v/>
      </c>
    </row>
    <row r="13642">
      <c r="A13642" s="81" t="str">
        <v/>
      </c>
      <c r="B13642" s="81" t="str">
        <v/>
      </c>
      <c r="C13642" s="83">
        <f>IF($E13642="","",IFERROR(VLOOKUP(TRIM(E13642&amp;""),'Référentiel Articles'!$A$2:$F$634,2,FALSE),""))</f>
      </c>
      <c r="D13642" s="83">
        <f>IF($E13642="","",IFERROR(VLOOKUP(TRIM(E13642&amp;""),'Référentiel Articles'!$A$2:$F$634,3,FALSE),""))</f>
      </c>
      <c r="E13642" s="81" t="str">
        <v/>
      </c>
      <c r="F13642" s="83">
        <f>IF($E13642="","",IFERROR(VLOOKUP(TRIM(E13642&amp;""),'Référentiel Articles'!$A$2:$F$634,4,FALSE),""))</f>
      </c>
      <c r="G13642" s="84">
        <f>IF($E13642="","",IFERROR(VLOOKUP(TRIM(E13642&amp;""),'Référentiel Articles'!$A$2:$F$634,5,FALSE),""))</f>
      </c>
      <c r="H13642" s="85" t="str">
        <v/>
      </c>
      <c r="I13642" s="84">
        <f>IF($E13642="","",IFERROR(VLOOKUP(TRIM(E13642&amp;""),'Référentiel Articles'!$A$2:$F$634,6,FALSE),""))</f>
      </c>
      <c r="J13642" s="90">
        <f>IF(OR($E13642="",$H13642=""),"",$H13642*$I13642)</f>
      </c>
      <c r="K13642" s="87" t="str">
        <v/>
      </c>
    </row>
    <row r="13643">
      <c r="A13643" s="74" t="str">
        <v/>
      </c>
      <c r="B13643" s="74" t="str">
        <v/>
      </c>
      <c r="C13643" s="75">
        <f>IF($E13643="","",IFERROR(VLOOKUP(TRIM(E13643&amp;""),'Référentiel Articles'!$A$2:$F$634,2,FALSE),""))</f>
      </c>
      <c r="D13643" s="75">
        <f>IF($E13643="","",IFERROR(VLOOKUP(TRIM(E13643&amp;""),'Référentiel Articles'!$A$2:$F$634,3,FALSE),""))</f>
      </c>
      <c r="E13643" s="74" t="str">
        <v/>
      </c>
      <c r="F13643" s="75">
        <f>IF($E13643="","",IFERROR(VLOOKUP(TRIM(E13643&amp;""),'Référentiel Articles'!$A$2:$F$634,4,FALSE),""))</f>
      </c>
      <c r="G13643" s="76">
        <f>IF($E13643="","",IFERROR(VLOOKUP(TRIM(E13643&amp;""),'Référentiel Articles'!$A$2:$F$634,5,FALSE),""))</f>
      </c>
      <c r="H13643" s="77" t="str">
        <v/>
      </c>
      <c r="I13643" s="76">
        <f>IF($E13643="","",IFERROR(VLOOKUP(TRIM(E13643&amp;""),'Référentiel Articles'!$A$2:$F$634,6,FALSE),""))</f>
      </c>
      <c r="J13643" s="78">
        <f>IF(OR($E13643="",$H13643=""),"",$H13643*$I13643)</f>
      </c>
      <c r="K13643" s="79" t="str">
        <v/>
      </c>
    </row>
    <row r="13644">
      <c r="A13644" s="81" t="str">
        <v/>
      </c>
      <c r="B13644" s="81" t="str">
        <v/>
      </c>
      <c r="C13644" s="83">
        <f>IF($E13644="","",IFERROR(VLOOKUP(TRIM(E13644&amp;""),'Référentiel Articles'!$A$2:$F$634,2,FALSE),""))</f>
      </c>
      <c r="D13644" s="83">
        <f>IF($E13644="","",IFERROR(VLOOKUP(TRIM(E13644&amp;""),'Référentiel Articles'!$A$2:$F$634,3,FALSE),""))</f>
      </c>
      <c r="E13644" s="81" t="str">
        <v/>
      </c>
      <c r="F13644" s="83">
        <f>IF($E13644="","",IFERROR(VLOOKUP(TRIM(E13644&amp;""),'Référentiel Articles'!$A$2:$F$634,4,FALSE),""))</f>
      </c>
      <c r="G13644" s="84">
        <f>IF($E13644="","",IFERROR(VLOOKUP(TRIM(E13644&amp;""),'Référentiel Articles'!$A$2:$F$634,5,FALSE),""))</f>
      </c>
      <c r="H13644" s="85" t="str">
        <v/>
      </c>
      <c r="I13644" s="84">
        <f>IF($E13644="","",IFERROR(VLOOKUP(TRIM(E13644&amp;""),'Référentiel Articles'!$A$2:$F$634,6,FALSE),""))</f>
      </c>
      <c r="J13644" s="90">
        <f>IF(OR($E13644="",$H13644=""),"",$H13644*$I13644)</f>
      </c>
      <c r="K13644" s="87" t="str">
        <v/>
      </c>
    </row>
    <row r="13645">
      <c r="A13645" s="74" t="str">
        <v/>
      </c>
      <c r="B13645" s="74" t="str">
        <v/>
      </c>
      <c r="C13645" s="75">
        <f>IF($E13645="","",IFERROR(VLOOKUP(TRIM(E13645&amp;""),'Référentiel Articles'!$A$2:$F$634,2,FALSE),""))</f>
      </c>
      <c r="D13645" s="75">
        <f>IF($E13645="","",IFERROR(VLOOKUP(TRIM(E13645&amp;""),'Référentiel Articles'!$A$2:$F$634,3,FALSE),""))</f>
      </c>
      <c r="E13645" s="74" t="str">
        <v/>
      </c>
      <c r="F13645" s="75">
        <f>IF($E13645="","",IFERROR(VLOOKUP(TRIM(E13645&amp;""),'Référentiel Articles'!$A$2:$F$634,4,FALSE),""))</f>
      </c>
      <c r="G13645" s="76">
        <f>IF($E13645="","",IFERROR(VLOOKUP(TRIM(E13645&amp;""),'Référentiel Articles'!$A$2:$F$634,5,FALSE),""))</f>
      </c>
      <c r="H13645" s="77" t="str">
        <v/>
      </c>
      <c r="I13645" s="76">
        <f>IF($E13645="","",IFERROR(VLOOKUP(TRIM(E13645&amp;""),'Référentiel Articles'!$A$2:$F$634,6,FALSE),""))</f>
      </c>
      <c r="J13645" s="78">
        <f>IF(OR($E13645="",$H13645=""),"",$H13645*$I13645)</f>
      </c>
      <c r="K13645" s="79" t="str">
        <v/>
      </c>
    </row>
    <row r="13646">
      <c r="A13646" s="81" t="str">
        <v/>
      </c>
      <c r="B13646" s="81" t="str">
        <v/>
      </c>
      <c r="C13646" s="83">
        <f>IF($E13646="","",IFERROR(VLOOKUP(TRIM(E13646&amp;""),'Référentiel Articles'!$A$2:$F$634,2,FALSE),""))</f>
      </c>
      <c r="D13646" s="83">
        <f>IF($E13646="","",IFERROR(VLOOKUP(TRIM(E13646&amp;""),'Référentiel Articles'!$A$2:$F$634,3,FALSE),""))</f>
      </c>
      <c r="E13646" s="81" t="str">
        <v/>
      </c>
      <c r="F13646" s="83">
        <f>IF($E13646="","",IFERROR(VLOOKUP(TRIM(E13646&amp;""),'Référentiel Articles'!$A$2:$F$634,4,FALSE),""))</f>
      </c>
      <c r="G13646" s="84">
        <f>IF($E13646="","",IFERROR(VLOOKUP(TRIM(E13646&amp;""),'Référentiel Articles'!$A$2:$F$634,5,FALSE),""))</f>
      </c>
      <c r="H13646" s="85" t="str">
        <v/>
      </c>
      <c r="I13646" s="84">
        <f>IF($E13646="","",IFERROR(VLOOKUP(TRIM(E13646&amp;""),'Référentiel Articles'!$A$2:$F$634,6,FALSE),""))</f>
      </c>
      <c r="J13646" s="90">
        <f>IF(OR($E13646="",$H13646=""),"",$H13646*$I13646)</f>
      </c>
      <c r="K13646" s="87" t="str">
        <v/>
      </c>
    </row>
    <row r="13647">
      <c r="A13647" s="74" t="str">
        <v/>
      </c>
      <c r="B13647" s="74" t="str">
        <v/>
      </c>
      <c r="C13647" s="75">
        <f>IF($E13647="","",IFERROR(VLOOKUP(TRIM(E13647&amp;""),'Référentiel Articles'!$A$2:$F$634,2,FALSE),""))</f>
      </c>
      <c r="D13647" s="75">
        <f>IF($E13647="","",IFERROR(VLOOKUP(TRIM(E13647&amp;""),'Référentiel Articles'!$A$2:$F$634,3,FALSE),""))</f>
      </c>
      <c r="E13647" s="74" t="str">
        <v/>
      </c>
      <c r="F13647" s="75">
        <f>IF($E13647="","",IFERROR(VLOOKUP(TRIM(E13647&amp;""),'Référentiel Articles'!$A$2:$F$634,4,FALSE),""))</f>
      </c>
      <c r="G13647" s="76">
        <f>IF($E13647="","",IFERROR(VLOOKUP(TRIM(E13647&amp;""),'Référentiel Articles'!$A$2:$F$634,5,FALSE),""))</f>
      </c>
      <c r="H13647" s="77" t="str">
        <v/>
      </c>
      <c r="I13647" s="76">
        <f>IF($E13647="","",IFERROR(VLOOKUP(TRIM(E13647&amp;""),'Référentiel Articles'!$A$2:$F$634,6,FALSE),""))</f>
      </c>
      <c r="J13647" s="78">
        <f>IF(OR($E13647="",$H13647=""),"",$H13647*$I13647)</f>
      </c>
      <c r="K13647" s="79" t="str">
        <v/>
      </c>
    </row>
    <row r="13648">
      <c r="A13648" s="81" t="str">
        <v/>
      </c>
      <c r="B13648" s="81" t="str">
        <v/>
      </c>
      <c r="C13648" s="83">
        <f>IF($E13648="","",IFERROR(VLOOKUP(TRIM(E13648&amp;""),'Référentiel Articles'!$A$2:$F$634,2,FALSE),""))</f>
      </c>
      <c r="D13648" s="83">
        <f>IF($E13648="","",IFERROR(VLOOKUP(TRIM(E13648&amp;""),'Référentiel Articles'!$A$2:$F$634,3,FALSE),""))</f>
      </c>
      <c r="E13648" s="81" t="str">
        <v/>
      </c>
      <c r="F13648" s="83">
        <f>IF($E13648="","",IFERROR(VLOOKUP(TRIM(E13648&amp;""),'Référentiel Articles'!$A$2:$F$634,4,FALSE),""))</f>
      </c>
      <c r="G13648" s="84">
        <f>IF($E13648="","",IFERROR(VLOOKUP(TRIM(E13648&amp;""),'Référentiel Articles'!$A$2:$F$634,5,FALSE),""))</f>
      </c>
      <c r="H13648" s="85" t="str">
        <v/>
      </c>
      <c r="I13648" s="84">
        <f>IF($E13648="","",IFERROR(VLOOKUP(TRIM(E13648&amp;""),'Référentiel Articles'!$A$2:$F$634,6,FALSE),""))</f>
      </c>
      <c r="J13648" s="90">
        <f>IF(OR($E13648="",$H13648=""),"",$H13648*$I13648)</f>
      </c>
      <c r="K13648" s="87" t="str">
        <v/>
      </c>
    </row>
    <row r="13649">
      <c r="A13649" s="74" t="str">
        <v/>
      </c>
      <c r="B13649" s="74" t="str">
        <v/>
      </c>
      <c r="C13649" s="75">
        <f>IF($E13649="","",IFERROR(VLOOKUP(TRIM(E13649&amp;""),'Référentiel Articles'!$A$2:$F$634,2,FALSE),""))</f>
      </c>
      <c r="D13649" s="75">
        <f>IF($E13649="","",IFERROR(VLOOKUP(TRIM(E13649&amp;""),'Référentiel Articles'!$A$2:$F$634,3,FALSE),""))</f>
      </c>
      <c r="E13649" s="74" t="str">
        <v/>
      </c>
      <c r="F13649" s="75">
        <f>IF($E13649="","",IFERROR(VLOOKUP(TRIM(E13649&amp;""),'Référentiel Articles'!$A$2:$F$634,4,FALSE),""))</f>
      </c>
      <c r="G13649" s="76">
        <f>IF($E13649="","",IFERROR(VLOOKUP(TRIM(E13649&amp;""),'Référentiel Articles'!$A$2:$F$634,5,FALSE),""))</f>
      </c>
      <c r="H13649" s="77" t="str">
        <v/>
      </c>
      <c r="I13649" s="76">
        <f>IF($E13649="","",IFERROR(VLOOKUP(TRIM(E13649&amp;""),'Référentiel Articles'!$A$2:$F$634,6,FALSE),""))</f>
      </c>
      <c r="J13649" s="78">
        <f>IF(OR($E13649="",$H13649=""),"",$H13649*$I13649)</f>
      </c>
      <c r="K13649" s="79" t="str">
        <v/>
      </c>
    </row>
    <row r="13650">
      <c r="A13650" s="81" t="str">
        <v/>
      </c>
      <c r="B13650" s="81" t="str">
        <v/>
      </c>
      <c r="C13650" s="83">
        <f>IF($E13650="","",IFERROR(VLOOKUP(TRIM(E13650&amp;""),'Référentiel Articles'!$A$2:$F$634,2,FALSE),""))</f>
      </c>
      <c r="D13650" s="83">
        <f>IF($E13650="","",IFERROR(VLOOKUP(TRIM(E13650&amp;""),'Référentiel Articles'!$A$2:$F$634,3,FALSE),""))</f>
      </c>
      <c r="E13650" s="81" t="str">
        <v/>
      </c>
      <c r="F13650" s="83">
        <f>IF($E13650="","",IFERROR(VLOOKUP(TRIM(E13650&amp;""),'Référentiel Articles'!$A$2:$F$634,4,FALSE),""))</f>
      </c>
      <c r="G13650" s="84">
        <f>IF($E13650="","",IFERROR(VLOOKUP(TRIM(E13650&amp;""),'Référentiel Articles'!$A$2:$F$634,5,FALSE),""))</f>
      </c>
      <c r="H13650" s="85" t="str">
        <v/>
      </c>
      <c r="I13650" s="84">
        <f>IF($E13650="","",IFERROR(VLOOKUP(TRIM(E13650&amp;""),'Référentiel Articles'!$A$2:$F$634,6,FALSE),""))</f>
      </c>
      <c r="J13650" s="90">
        <f>IF(OR($E13650="",$H13650=""),"",$H13650*$I13650)</f>
      </c>
      <c r="K13650" s="87" t="str">
        <v/>
      </c>
    </row>
    <row r="13651">
      <c r="A13651" s="74" t="str">
        <v/>
      </c>
      <c r="B13651" s="74" t="str">
        <v/>
      </c>
      <c r="C13651" s="75">
        <f>IF($E13651="","",IFERROR(VLOOKUP(TRIM(E13651&amp;""),'Référentiel Articles'!$A$2:$F$634,2,FALSE),""))</f>
      </c>
      <c r="D13651" s="75">
        <f>IF($E13651="","",IFERROR(VLOOKUP(TRIM(E13651&amp;""),'Référentiel Articles'!$A$2:$F$634,3,FALSE),""))</f>
      </c>
      <c r="E13651" s="74" t="str">
        <v/>
      </c>
      <c r="F13651" s="75">
        <f>IF($E13651="","",IFERROR(VLOOKUP(TRIM(E13651&amp;""),'Référentiel Articles'!$A$2:$F$634,4,FALSE),""))</f>
      </c>
      <c r="G13651" s="76">
        <f>IF($E13651="","",IFERROR(VLOOKUP(TRIM(E13651&amp;""),'Référentiel Articles'!$A$2:$F$634,5,FALSE),""))</f>
      </c>
      <c r="H13651" s="77" t="str">
        <v/>
      </c>
      <c r="I13651" s="76">
        <f>IF($E13651="","",IFERROR(VLOOKUP(TRIM(E13651&amp;""),'Référentiel Articles'!$A$2:$F$634,6,FALSE),""))</f>
      </c>
      <c r="J13651" s="78">
        <f>IF(OR($E13651="",$H13651=""),"",$H13651*$I13651)</f>
      </c>
      <c r="K13651" s="79" t="str">
        <v/>
      </c>
    </row>
    <row r="13652">
      <c r="A13652" s="81" t="str">
        <v/>
      </c>
      <c r="B13652" s="81" t="str">
        <v/>
      </c>
      <c r="C13652" s="83">
        <f>IF($E13652="","",IFERROR(VLOOKUP(TRIM(E13652&amp;""),'Référentiel Articles'!$A$2:$F$634,2,FALSE),""))</f>
      </c>
      <c r="D13652" s="83">
        <f>IF($E13652="","",IFERROR(VLOOKUP(TRIM(E13652&amp;""),'Référentiel Articles'!$A$2:$F$634,3,FALSE),""))</f>
      </c>
      <c r="E13652" s="81" t="str">
        <v/>
      </c>
      <c r="F13652" s="83">
        <f>IF($E13652="","",IFERROR(VLOOKUP(TRIM(E13652&amp;""),'Référentiel Articles'!$A$2:$F$634,4,FALSE),""))</f>
      </c>
      <c r="G13652" s="84">
        <f>IF($E13652="","",IFERROR(VLOOKUP(TRIM(E13652&amp;""),'Référentiel Articles'!$A$2:$F$634,5,FALSE),""))</f>
      </c>
      <c r="H13652" s="85" t="str">
        <v/>
      </c>
      <c r="I13652" s="84">
        <f>IF($E13652="","",IFERROR(VLOOKUP(TRIM(E13652&amp;""),'Référentiel Articles'!$A$2:$F$634,6,FALSE),""))</f>
      </c>
      <c r="J13652" s="90">
        <f>IF(OR($E13652="",$H13652=""),"",$H13652*$I13652)</f>
      </c>
      <c r="K13652" s="87" t="str">
        <v/>
      </c>
    </row>
    <row r="13653">
      <c r="A13653" s="74" t="str">
        <v/>
      </c>
      <c r="B13653" s="74" t="str">
        <v/>
      </c>
      <c r="C13653" s="75">
        <f>IF($E13653="","",IFERROR(VLOOKUP(TRIM(E13653&amp;""),'Référentiel Articles'!$A$2:$F$634,2,FALSE),""))</f>
      </c>
      <c r="D13653" s="75">
        <f>IF($E13653="","",IFERROR(VLOOKUP(TRIM(E13653&amp;""),'Référentiel Articles'!$A$2:$F$634,3,FALSE),""))</f>
      </c>
      <c r="E13653" s="74" t="str">
        <v/>
      </c>
      <c r="F13653" s="75">
        <f>IF($E13653="","",IFERROR(VLOOKUP(TRIM(E13653&amp;""),'Référentiel Articles'!$A$2:$F$634,4,FALSE),""))</f>
      </c>
      <c r="G13653" s="76">
        <f>IF($E13653="","",IFERROR(VLOOKUP(TRIM(E13653&amp;""),'Référentiel Articles'!$A$2:$F$634,5,FALSE),""))</f>
      </c>
      <c r="H13653" s="77" t="str">
        <v/>
      </c>
      <c r="I13653" s="76">
        <f>IF($E13653="","",IFERROR(VLOOKUP(TRIM(E13653&amp;""),'Référentiel Articles'!$A$2:$F$634,6,FALSE),""))</f>
      </c>
      <c r="J13653" s="78">
        <f>IF(OR($E13653="",$H13653=""),"",$H13653*$I13653)</f>
      </c>
      <c r="K13653" s="79" t="str">
        <v/>
      </c>
    </row>
    <row r="13654">
      <c r="A13654" s="81" t="str">
        <v/>
      </c>
      <c r="B13654" s="81" t="str">
        <v/>
      </c>
      <c r="C13654" s="83">
        <f>IF($E13654="","",IFERROR(VLOOKUP(TRIM(E13654&amp;""),'Référentiel Articles'!$A$2:$F$634,2,FALSE),""))</f>
      </c>
      <c r="D13654" s="83">
        <f>IF($E13654="","",IFERROR(VLOOKUP(TRIM(E13654&amp;""),'Référentiel Articles'!$A$2:$F$634,3,FALSE),""))</f>
      </c>
      <c r="E13654" s="81" t="str">
        <v/>
      </c>
      <c r="F13654" s="83">
        <f>IF($E13654="","",IFERROR(VLOOKUP(TRIM(E13654&amp;""),'Référentiel Articles'!$A$2:$F$634,4,FALSE),""))</f>
      </c>
      <c r="G13654" s="84">
        <f>IF($E13654="","",IFERROR(VLOOKUP(TRIM(E13654&amp;""),'Référentiel Articles'!$A$2:$F$634,5,FALSE),""))</f>
      </c>
      <c r="H13654" s="85" t="str">
        <v/>
      </c>
      <c r="I13654" s="84">
        <f>IF($E13654="","",IFERROR(VLOOKUP(TRIM(E13654&amp;""),'Référentiel Articles'!$A$2:$F$634,6,FALSE),""))</f>
      </c>
      <c r="J13654" s="90">
        <f>IF(OR($E13654="",$H13654=""),"",$H13654*$I13654)</f>
      </c>
      <c r="K13654" s="87" t="str">
        <v/>
      </c>
    </row>
    <row r="13655">
      <c r="A13655" s="74" t="str">
        <v/>
      </c>
      <c r="B13655" s="74" t="str">
        <v/>
      </c>
      <c r="C13655" s="75">
        <f>IF($E13655="","",IFERROR(VLOOKUP(TRIM(E13655&amp;""),'Référentiel Articles'!$A$2:$F$634,2,FALSE),""))</f>
      </c>
      <c r="D13655" s="75">
        <f>IF($E13655="","",IFERROR(VLOOKUP(TRIM(E13655&amp;""),'Référentiel Articles'!$A$2:$F$634,3,FALSE),""))</f>
      </c>
      <c r="E13655" s="74" t="str">
        <v/>
      </c>
      <c r="F13655" s="75">
        <f>IF($E13655="","",IFERROR(VLOOKUP(TRIM(E13655&amp;""),'Référentiel Articles'!$A$2:$F$634,4,FALSE),""))</f>
      </c>
      <c r="G13655" s="76">
        <f>IF($E13655="","",IFERROR(VLOOKUP(TRIM(E13655&amp;""),'Référentiel Articles'!$A$2:$F$634,5,FALSE),""))</f>
      </c>
      <c r="H13655" s="77" t="str">
        <v/>
      </c>
      <c r="I13655" s="76">
        <f>IF($E13655="","",IFERROR(VLOOKUP(TRIM(E13655&amp;""),'Référentiel Articles'!$A$2:$F$634,6,FALSE),""))</f>
      </c>
      <c r="J13655" s="78">
        <f>IF(OR($E13655="",$H13655=""),"",$H13655*$I13655)</f>
      </c>
      <c r="K13655" s="79" t="str">
        <v/>
      </c>
    </row>
    <row r="13656">
      <c r="A13656" s="81" t="str">
        <v/>
      </c>
      <c r="B13656" s="81" t="str">
        <v/>
      </c>
      <c r="C13656" s="83">
        <f>IF($E13656="","",IFERROR(VLOOKUP(TRIM(E13656&amp;""),'Référentiel Articles'!$A$2:$F$634,2,FALSE),""))</f>
      </c>
      <c r="D13656" s="83">
        <f>IF($E13656="","",IFERROR(VLOOKUP(TRIM(E13656&amp;""),'Référentiel Articles'!$A$2:$F$634,3,FALSE),""))</f>
      </c>
      <c r="E13656" s="81" t="str">
        <v/>
      </c>
      <c r="F13656" s="83">
        <f>IF($E13656="","",IFERROR(VLOOKUP(TRIM(E13656&amp;""),'Référentiel Articles'!$A$2:$F$634,4,FALSE),""))</f>
      </c>
      <c r="G13656" s="84">
        <f>IF($E13656="","",IFERROR(VLOOKUP(TRIM(E13656&amp;""),'Référentiel Articles'!$A$2:$F$634,5,FALSE),""))</f>
      </c>
      <c r="H13656" s="85" t="str">
        <v/>
      </c>
      <c r="I13656" s="84">
        <f>IF($E13656="","",IFERROR(VLOOKUP(TRIM(E13656&amp;""),'Référentiel Articles'!$A$2:$F$634,6,FALSE),""))</f>
      </c>
      <c r="J13656" s="90">
        <f>IF(OR($E13656="",$H13656=""),"",$H13656*$I13656)</f>
      </c>
      <c r="K13656" s="87" t="str">
        <v/>
      </c>
    </row>
    <row r="13657">
      <c r="A13657" s="74" t="str">
        <v/>
      </c>
      <c r="B13657" s="74" t="str">
        <v/>
      </c>
      <c r="C13657" s="75">
        <f>IF($E13657="","",IFERROR(VLOOKUP(TRIM(E13657&amp;""),'Référentiel Articles'!$A$2:$F$634,2,FALSE),""))</f>
      </c>
      <c r="D13657" s="75">
        <f>IF($E13657="","",IFERROR(VLOOKUP(TRIM(E13657&amp;""),'Référentiel Articles'!$A$2:$F$634,3,FALSE),""))</f>
      </c>
      <c r="E13657" s="74" t="str">
        <v/>
      </c>
      <c r="F13657" s="75">
        <f>IF($E13657="","",IFERROR(VLOOKUP(TRIM(E13657&amp;""),'Référentiel Articles'!$A$2:$F$634,4,FALSE),""))</f>
      </c>
      <c r="G13657" s="76">
        <f>IF($E13657="","",IFERROR(VLOOKUP(TRIM(E13657&amp;""),'Référentiel Articles'!$A$2:$F$634,5,FALSE),""))</f>
      </c>
      <c r="H13657" s="77" t="str">
        <v/>
      </c>
      <c r="I13657" s="76">
        <f>IF($E13657="","",IFERROR(VLOOKUP(TRIM(E13657&amp;""),'Référentiel Articles'!$A$2:$F$634,6,FALSE),""))</f>
      </c>
      <c r="J13657" s="78">
        <f>IF(OR($E13657="",$H13657=""),"",$H13657*$I13657)</f>
      </c>
      <c r="K13657" s="79" t="str">
        <v/>
      </c>
    </row>
    <row r="13658">
      <c r="A13658" s="81" t="str">
        <v/>
      </c>
      <c r="B13658" s="81" t="str">
        <v/>
      </c>
      <c r="C13658" s="83">
        <f>IF($E13658="","",IFERROR(VLOOKUP(TRIM(E13658&amp;""),'Référentiel Articles'!$A$2:$F$634,2,FALSE),""))</f>
      </c>
      <c r="D13658" s="83">
        <f>IF($E13658="","",IFERROR(VLOOKUP(TRIM(E13658&amp;""),'Référentiel Articles'!$A$2:$F$634,3,FALSE),""))</f>
      </c>
      <c r="E13658" s="81" t="str">
        <v/>
      </c>
      <c r="F13658" s="83">
        <f>IF($E13658="","",IFERROR(VLOOKUP(TRIM(E13658&amp;""),'Référentiel Articles'!$A$2:$F$634,4,FALSE),""))</f>
      </c>
      <c r="G13658" s="84">
        <f>IF($E13658="","",IFERROR(VLOOKUP(TRIM(E13658&amp;""),'Référentiel Articles'!$A$2:$F$634,5,FALSE),""))</f>
      </c>
      <c r="H13658" s="85" t="str">
        <v/>
      </c>
      <c r="I13658" s="84">
        <f>IF($E13658="","",IFERROR(VLOOKUP(TRIM(E13658&amp;""),'Référentiel Articles'!$A$2:$F$634,6,FALSE),""))</f>
      </c>
      <c r="J13658" s="90">
        <f>IF(OR($E13658="",$H13658=""),"",$H13658*$I13658)</f>
      </c>
      <c r="K13658" s="87" t="str">
        <v/>
      </c>
    </row>
    <row r="13659">
      <c r="A13659" s="74" t="str">
        <v/>
      </c>
      <c r="B13659" s="74" t="str">
        <v/>
      </c>
      <c r="C13659" s="75">
        <f>IF($E13659="","",IFERROR(VLOOKUP(TRIM(E13659&amp;""),'Référentiel Articles'!$A$2:$F$634,2,FALSE),""))</f>
      </c>
      <c r="D13659" s="75">
        <f>IF($E13659="","",IFERROR(VLOOKUP(TRIM(E13659&amp;""),'Référentiel Articles'!$A$2:$F$634,3,FALSE),""))</f>
      </c>
      <c r="E13659" s="74" t="str">
        <v/>
      </c>
      <c r="F13659" s="75">
        <f>IF($E13659="","",IFERROR(VLOOKUP(TRIM(E13659&amp;""),'Référentiel Articles'!$A$2:$F$634,4,FALSE),""))</f>
      </c>
      <c r="G13659" s="76">
        <f>IF($E13659="","",IFERROR(VLOOKUP(TRIM(E13659&amp;""),'Référentiel Articles'!$A$2:$F$634,5,FALSE),""))</f>
      </c>
      <c r="H13659" s="77" t="str">
        <v/>
      </c>
      <c r="I13659" s="76">
        <f>IF($E13659="","",IFERROR(VLOOKUP(TRIM(E13659&amp;""),'Référentiel Articles'!$A$2:$F$634,6,FALSE),""))</f>
      </c>
      <c r="J13659" s="78">
        <f>IF(OR($E13659="",$H13659=""),"",$H13659*$I13659)</f>
      </c>
      <c r="K13659" s="79" t="str">
        <v/>
      </c>
    </row>
    <row r="13660">
      <c r="A13660" s="81" t="str">
        <v/>
      </c>
      <c r="B13660" s="81" t="str">
        <v/>
      </c>
      <c r="C13660" s="83">
        <f>IF($E13660="","",IFERROR(VLOOKUP(TRIM(E13660&amp;""),'Référentiel Articles'!$A$2:$F$634,2,FALSE),""))</f>
      </c>
      <c r="D13660" s="83">
        <f>IF($E13660="","",IFERROR(VLOOKUP(TRIM(E13660&amp;""),'Référentiel Articles'!$A$2:$F$634,3,FALSE),""))</f>
      </c>
      <c r="E13660" s="81" t="str">
        <v/>
      </c>
      <c r="F13660" s="83">
        <f>IF($E13660="","",IFERROR(VLOOKUP(TRIM(E13660&amp;""),'Référentiel Articles'!$A$2:$F$634,4,FALSE),""))</f>
      </c>
      <c r="G13660" s="84">
        <f>IF($E13660="","",IFERROR(VLOOKUP(TRIM(E13660&amp;""),'Référentiel Articles'!$A$2:$F$634,5,FALSE),""))</f>
      </c>
      <c r="H13660" s="85" t="str">
        <v/>
      </c>
      <c r="I13660" s="84">
        <f>IF($E13660="","",IFERROR(VLOOKUP(TRIM(E13660&amp;""),'Référentiel Articles'!$A$2:$F$634,6,FALSE),""))</f>
      </c>
      <c r="J13660" s="90">
        <f>IF(OR($E13660="",$H13660=""),"",$H13660*$I13660)</f>
      </c>
      <c r="K13660" s="87" t="str">
        <v/>
      </c>
    </row>
    <row r="13661">
      <c r="A13661" s="74" t="str">
        <v/>
      </c>
      <c r="B13661" s="74" t="str">
        <v/>
      </c>
      <c r="C13661" s="75">
        <f>IF($E13661="","",IFERROR(VLOOKUP(TRIM(E13661&amp;""),'Référentiel Articles'!$A$2:$F$634,2,FALSE),""))</f>
      </c>
      <c r="D13661" s="75">
        <f>IF($E13661="","",IFERROR(VLOOKUP(TRIM(E13661&amp;""),'Référentiel Articles'!$A$2:$F$634,3,FALSE),""))</f>
      </c>
      <c r="E13661" s="74" t="str">
        <v/>
      </c>
      <c r="F13661" s="75">
        <f>IF($E13661="","",IFERROR(VLOOKUP(TRIM(E13661&amp;""),'Référentiel Articles'!$A$2:$F$634,4,FALSE),""))</f>
      </c>
      <c r="G13661" s="76">
        <f>IF($E13661="","",IFERROR(VLOOKUP(TRIM(E13661&amp;""),'Référentiel Articles'!$A$2:$F$634,5,FALSE),""))</f>
      </c>
      <c r="H13661" s="77" t="str">
        <v/>
      </c>
      <c r="I13661" s="76">
        <f>IF($E13661="","",IFERROR(VLOOKUP(TRIM(E13661&amp;""),'Référentiel Articles'!$A$2:$F$634,6,FALSE),""))</f>
      </c>
      <c r="J13661" s="78">
        <f>IF(OR($E13661="",$H13661=""),"",$H13661*$I13661)</f>
      </c>
      <c r="K13661" s="79" t="str">
        <v/>
      </c>
    </row>
    <row r="13662">
      <c r="A13662" s="81" t="str">
        <v/>
      </c>
      <c r="B13662" s="81" t="str">
        <v/>
      </c>
      <c r="C13662" s="83">
        <f>IF($E13662="","",IFERROR(VLOOKUP(TRIM(E13662&amp;""),'Référentiel Articles'!$A$2:$F$634,2,FALSE),""))</f>
      </c>
      <c r="D13662" s="83">
        <f>IF($E13662="","",IFERROR(VLOOKUP(TRIM(E13662&amp;""),'Référentiel Articles'!$A$2:$F$634,3,FALSE),""))</f>
      </c>
      <c r="E13662" s="81" t="str">
        <v/>
      </c>
      <c r="F13662" s="83">
        <f>IF($E13662="","",IFERROR(VLOOKUP(TRIM(E13662&amp;""),'Référentiel Articles'!$A$2:$F$634,4,FALSE),""))</f>
      </c>
      <c r="G13662" s="84">
        <f>IF($E13662="","",IFERROR(VLOOKUP(TRIM(E13662&amp;""),'Référentiel Articles'!$A$2:$F$634,5,FALSE),""))</f>
      </c>
      <c r="H13662" s="85" t="str">
        <v/>
      </c>
      <c r="I13662" s="84">
        <f>IF($E13662="","",IFERROR(VLOOKUP(TRIM(E13662&amp;""),'Référentiel Articles'!$A$2:$F$634,6,FALSE),""))</f>
      </c>
      <c r="J13662" s="90">
        <f>IF(OR($E13662="",$H13662=""),"",$H13662*$I13662)</f>
      </c>
      <c r="K13662" s="87" t="str">
        <v/>
      </c>
    </row>
    <row r="13663">
      <c r="A13663" s="74" t="str">
        <v/>
      </c>
      <c r="B13663" s="74" t="str">
        <v/>
      </c>
      <c r="C13663" s="75">
        <f>IF($E13663="","",IFERROR(VLOOKUP(TRIM(E13663&amp;""),'Référentiel Articles'!$A$2:$F$634,2,FALSE),""))</f>
      </c>
      <c r="D13663" s="75">
        <f>IF($E13663="","",IFERROR(VLOOKUP(TRIM(E13663&amp;""),'Référentiel Articles'!$A$2:$F$634,3,FALSE),""))</f>
      </c>
      <c r="E13663" s="74" t="str">
        <v/>
      </c>
      <c r="F13663" s="75">
        <f>IF($E13663="","",IFERROR(VLOOKUP(TRIM(E13663&amp;""),'Référentiel Articles'!$A$2:$F$634,4,FALSE),""))</f>
      </c>
      <c r="G13663" s="76">
        <f>IF($E13663="","",IFERROR(VLOOKUP(TRIM(E13663&amp;""),'Référentiel Articles'!$A$2:$F$634,5,FALSE),""))</f>
      </c>
      <c r="H13663" s="77" t="str">
        <v/>
      </c>
      <c r="I13663" s="76">
        <f>IF($E13663="","",IFERROR(VLOOKUP(TRIM(E13663&amp;""),'Référentiel Articles'!$A$2:$F$634,6,FALSE),""))</f>
      </c>
      <c r="J13663" s="78">
        <f>IF(OR($E13663="",$H13663=""),"",$H13663*$I13663)</f>
      </c>
      <c r="K13663" s="79" t="str">
        <v/>
      </c>
    </row>
    <row r="13664">
      <c r="A13664" s="81" t="str">
        <v/>
      </c>
      <c r="B13664" s="81" t="str">
        <v/>
      </c>
      <c r="C13664" s="83">
        <f>IF($E13664="","",IFERROR(VLOOKUP(TRIM(E13664&amp;""),'Référentiel Articles'!$A$2:$F$634,2,FALSE),""))</f>
      </c>
      <c r="D13664" s="83">
        <f>IF($E13664="","",IFERROR(VLOOKUP(TRIM(E13664&amp;""),'Référentiel Articles'!$A$2:$F$634,3,FALSE),""))</f>
      </c>
      <c r="E13664" s="81" t="str">
        <v/>
      </c>
      <c r="F13664" s="83">
        <f>IF($E13664="","",IFERROR(VLOOKUP(TRIM(E13664&amp;""),'Référentiel Articles'!$A$2:$F$634,4,FALSE),""))</f>
      </c>
      <c r="G13664" s="84">
        <f>IF($E13664="","",IFERROR(VLOOKUP(TRIM(E13664&amp;""),'Référentiel Articles'!$A$2:$F$634,5,FALSE),""))</f>
      </c>
      <c r="H13664" s="85" t="str">
        <v/>
      </c>
      <c r="I13664" s="84">
        <f>IF($E13664="","",IFERROR(VLOOKUP(TRIM(E13664&amp;""),'Référentiel Articles'!$A$2:$F$634,6,FALSE),""))</f>
      </c>
      <c r="J13664" s="90">
        <f>IF(OR($E13664="",$H13664=""),"",$H13664*$I13664)</f>
      </c>
      <c r="K13664" s="87" t="str">
        <v/>
      </c>
    </row>
    <row r="13665">
      <c r="A13665" s="74" t="str">
        <v/>
      </c>
      <c r="B13665" s="74" t="str">
        <v/>
      </c>
      <c r="C13665" s="75">
        <f>IF($E13665="","",IFERROR(VLOOKUP(TRIM(E13665&amp;""),'Référentiel Articles'!$A$2:$F$634,2,FALSE),""))</f>
      </c>
      <c r="D13665" s="75">
        <f>IF($E13665="","",IFERROR(VLOOKUP(TRIM(E13665&amp;""),'Référentiel Articles'!$A$2:$F$634,3,FALSE),""))</f>
      </c>
      <c r="E13665" s="74" t="str">
        <v/>
      </c>
      <c r="F13665" s="75">
        <f>IF($E13665="","",IFERROR(VLOOKUP(TRIM(E13665&amp;""),'Référentiel Articles'!$A$2:$F$634,4,FALSE),""))</f>
      </c>
      <c r="G13665" s="76">
        <f>IF($E13665="","",IFERROR(VLOOKUP(TRIM(E13665&amp;""),'Référentiel Articles'!$A$2:$F$634,5,FALSE),""))</f>
      </c>
      <c r="H13665" s="77" t="str">
        <v/>
      </c>
      <c r="I13665" s="76">
        <f>IF($E13665="","",IFERROR(VLOOKUP(TRIM(E13665&amp;""),'Référentiel Articles'!$A$2:$F$634,6,FALSE),""))</f>
      </c>
      <c r="J13665" s="78">
        <f>IF(OR($E13665="",$H13665=""),"",$H13665*$I13665)</f>
      </c>
      <c r="K13665" s="79" t="str">
        <v/>
      </c>
    </row>
    <row r="13666">
      <c r="A13666" s="81" t="str">
        <v/>
      </c>
      <c r="B13666" s="81" t="str">
        <v/>
      </c>
      <c r="C13666" s="83">
        <f>IF($E13666="","",IFERROR(VLOOKUP(TRIM(E13666&amp;""),'Référentiel Articles'!$A$2:$F$634,2,FALSE),""))</f>
      </c>
      <c r="D13666" s="83">
        <f>IF($E13666="","",IFERROR(VLOOKUP(TRIM(E13666&amp;""),'Référentiel Articles'!$A$2:$F$634,3,FALSE),""))</f>
      </c>
      <c r="E13666" s="81" t="str">
        <v/>
      </c>
      <c r="F13666" s="83">
        <f>IF($E13666="","",IFERROR(VLOOKUP(TRIM(E13666&amp;""),'Référentiel Articles'!$A$2:$F$634,4,FALSE),""))</f>
      </c>
      <c r="G13666" s="84">
        <f>IF($E13666="","",IFERROR(VLOOKUP(TRIM(E13666&amp;""),'Référentiel Articles'!$A$2:$F$634,5,FALSE),""))</f>
      </c>
      <c r="H13666" s="85" t="str">
        <v/>
      </c>
      <c r="I13666" s="84">
        <f>IF($E13666="","",IFERROR(VLOOKUP(TRIM(E13666&amp;""),'Référentiel Articles'!$A$2:$F$634,6,FALSE),""))</f>
      </c>
      <c r="J13666" s="90">
        <f>IF(OR($E13666="",$H13666=""),"",$H13666*$I13666)</f>
      </c>
      <c r="K13666" s="87" t="str">
        <v/>
      </c>
    </row>
    <row r="13667">
      <c r="A13667" s="74" t="str">
        <v/>
      </c>
      <c r="B13667" s="74" t="str">
        <v/>
      </c>
      <c r="C13667" s="75">
        <f>IF($E13667="","",IFERROR(VLOOKUP(TRIM(E13667&amp;""),'Référentiel Articles'!$A$2:$F$634,2,FALSE),""))</f>
      </c>
      <c r="D13667" s="75">
        <f>IF($E13667="","",IFERROR(VLOOKUP(TRIM(E13667&amp;""),'Référentiel Articles'!$A$2:$F$634,3,FALSE),""))</f>
      </c>
      <c r="E13667" s="74" t="str">
        <v/>
      </c>
      <c r="F13667" s="75">
        <f>IF($E13667="","",IFERROR(VLOOKUP(TRIM(E13667&amp;""),'Référentiel Articles'!$A$2:$F$634,4,FALSE),""))</f>
      </c>
      <c r="G13667" s="76">
        <f>IF($E13667="","",IFERROR(VLOOKUP(TRIM(E13667&amp;""),'Référentiel Articles'!$A$2:$F$634,5,FALSE),""))</f>
      </c>
      <c r="H13667" s="77" t="str">
        <v/>
      </c>
      <c r="I13667" s="76">
        <f>IF($E13667="","",IFERROR(VLOOKUP(TRIM(E13667&amp;""),'Référentiel Articles'!$A$2:$F$634,6,FALSE),""))</f>
      </c>
      <c r="J13667" s="78">
        <f>IF(OR($E13667="",$H13667=""),"",$H13667*$I13667)</f>
      </c>
      <c r="K13667" s="79" t="str">
        <v/>
      </c>
    </row>
    <row r="13668">
      <c r="A13668" s="81" t="str">
        <v/>
      </c>
      <c r="B13668" s="81" t="str">
        <v/>
      </c>
      <c r="C13668" s="83">
        <f>IF($E13668="","",IFERROR(VLOOKUP(TRIM(E13668&amp;""),'Référentiel Articles'!$A$2:$F$634,2,FALSE),""))</f>
      </c>
      <c r="D13668" s="83">
        <f>IF($E13668="","",IFERROR(VLOOKUP(TRIM(E13668&amp;""),'Référentiel Articles'!$A$2:$F$634,3,FALSE),""))</f>
      </c>
      <c r="E13668" s="81" t="str">
        <v/>
      </c>
      <c r="F13668" s="83">
        <f>IF($E13668="","",IFERROR(VLOOKUP(TRIM(E13668&amp;""),'Référentiel Articles'!$A$2:$F$634,4,FALSE),""))</f>
      </c>
      <c r="G13668" s="84">
        <f>IF($E13668="","",IFERROR(VLOOKUP(TRIM(E13668&amp;""),'Référentiel Articles'!$A$2:$F$634,5,FALSE),""))</f>
      </c>
      <c r="H13668" s="85" t="str">
        <v/>
      </c>
      <c r="I13668" s="84">
        <f>IF($E13668="","",IFERROR(VLOOKUP(TRIM(E13668&amp;""),'Référentiel Articles'!$A$2:$F$634,6,FALSE),""))</f>
      </c>
      <c r="J13668" s="90">
        <f>IF(OR($E13668="",$H13668=""),"",$H13668*$I13668)</f>
      </c>
      <c r="K13668" s="87" t="str">
        <v/>
      </c>
    </row>
    <row r="13669">
      <c r="A13669" s="74" t="str">
        <v/>
      </c>
      <c r="B13669" s="74" t="str">
        <v/>
      </c>
      <c r="C13669" s="75">
        <f>IF($E13669="","",IFERROR(VLOOKUP(TRIM(E13669&amp;""),'Référentiel Articles'!$A$2:$F$634,2,FALSE),""))</f>
      </c>
      <c r="D13669" s="75">
        <f>IF($E13669="","",IFERROR(VLOOKUP(TRIM(E13669&amp;""),'Référentiel Articles'!$A$2:$F$634,3,FALSE),""))</f>
      </c>
      <c r="E13669" s="74" t="str">
        <v/>
      </c>
      <c r="F13669" s="75">
        <f>IF($E13669="","",IFERROR(VLOOKUP(TRIM(E13669&amp;""),'Référentiel Articles'!$A$2:$F$634,4,FALSE),""))</f>
      </c>
      <c r="G13669" s="76">
        <f>IF($E13669="","",IFERROR(VLOOKUP(TRIM(E13669&amp;""),'Référentiel Articles'!$A$2:$F$634,5,FALSE),""))</f>
      </c>
      <c r="H13669" s="77" t="str">
        <v/>
      </c>
      <c r="I13669" s="76">
        <f>IF($E13669="","",IFERROR(VLOOKUP(TRIM(E13669&amp;""),'Référentiel Articles'!$A$2:$F$634,6,FALSE),""))</f>
      </c>
      <c r="J13669" s="78">
        <f>IF(OR($E13669="",$H13669=""),"",$H13669*$I13669)</f>
      </c>
      <c r="K13669" s="79" t="str">
        <v/>
      </c>
    </row>
    <row r="13670">
      <c r="A13670" s="81" t="str">
        <v/>
      </c>
      <c r="B13670" s="81" t="str">
        <v/>
      </c>
      <c r="C13670" s="83">
        <f>IF($E13670="","",IFERROR(VLOOKUP(TRIM(E13670&amp;""),'Référentiel Articles'!$A$2:$F$634,2,FALSE),""))</f>
      </c>
      <c r="D13670" s="83">
        <f>IF($E13670="","",IFERROR(VLOOKUP(TRIM(E13670&amp;""),'Référentiel Articles'!$A$2:$F$634,3,FALSE),""))</f>
      </c>
      <c r="E13670" s="81" t="str">
        <v/>
      </c>
      <c r="F13670" s="83">
        <f>IF($E13670="","",IFERROR(VLOOKUP(TRIM(E13670&amp;""),'Référentiel Articles'!$A$2:$F$634,4,FALSE),""))</f>
      </c>
      <c r="G13670" s="84">
        <f>IF($E13670="","",IFERROR(VLOOKUP(TRIM(E13670&amp;""),'Référentiel Articles'!$A$2:$F$634,5,FALSE),""))</f>
      </c>
      <c r="H13670" s="85" t="str">
        <v/>
      </c>
      <c r="I13670" s="84">
        <f>IF($E13670="","",IFERROR(VLOOKUP(TRIM(E13670&amp;""),'Référentiel Articles'!$A$2:$F$634,6,FALSE),""))</f>
      </c>
      <c r="J13670" s="90">
        <f>IF(OR($E13670="",$H13670=""),"",$H13670*$I13670)</f>
      </c>
      <c r="K13670" s="87" t="str">
        <v/>
      </c>
    </row>
    <row r="13671">
      <c r="A13671" s="74" t="str">
        <v/>
      </c>
      <c r="B13671" s="74" t="str">
        <v/>
      </c>
      <c r="C13671" s="75">
        <f>IF($E13671="","",IFERROR(VLOOKUP(TRIM(E13671&amp;""),'Référentiel Articles'!$A$2:$F$634,2,FALSE),""))</f>
      </c>
      <c r="D13671" s="75">
        <f>IF($E13671="","",IFERROR(VLOOKUP(TRIM(E13671&amp;""),'Référentiel Articles'!$A$2:$F$634,3,FALSE),""))</f>
      </c>
      <c r="E13671" s="74" t="str">
        <v/>
      </c>
      <c r="F13671" s="75">
        <f>IF($E13671="","",IFERROR(VLOOKUP(TRIM(E13671&amp;""),'Référentiel Articles'!$A$2:$F$634,4,FALSE),""))</f>
      </c>
      <c r="G13671" s="76">
        <f>IF($E13671="","",IFERROR(VLOOKUP(TRIM(E13671&amp;""),'Référentiel Articles'!$A$2:$F$634,5,FALSE),""))</f>
      </c>
      <c r="H13671" s="77" t="str">
        <v/>
      </c>
      <c r="I13671" s="76">
        <f>IF($E13671="","",IFERROR(VLOOKUP(TRIM(E13671&amp;""),'Référentiel Articles'!$A$2:$F$634,6,FALSE),""))</f>
      </c>
      <c r="J13671" s="78">
        <f>IF(OR($E13671="",$H13671=""),"",$H13671*$I13671)</f>
      </c>
      <c r="K13671" s="79" t="str">
        <v/>
      </c>
    </row>
    <row r="13672">
      <c r="A13672" s="81" t="str">
        <v/>
      </c>
      <c r="B13672" s="81" t="str">
        <v/>
      </c>
      <c r="C13672" s="83">
        <f>IF($E13672="","",IFERROR(VLOOKUP(TRIM(E13672&amp;""),'Référentiel Articles'!$A$2:$F$634,2,FALSE),""))</f>
      </c>
      <c r="D13672" s="83">
        <f>IF($E13672="","",IFERROR(VLOOKUP(TRIM(E13672&amp;""),'Référentiel Articles'!$A$2:$F$634,3,FALSE),""))</f>
      </c>
      <c r="E13672" s="81" t="str">
        <v/>
      </c>
      <c r="F13672" s="83">
        <f>IF($E13672="","",IFERROR(VLOOKUP(TRIM(E13672&amp;""),'Référentiel Articles'!$A$2:$F$634,4,FALSE),""))</f>
      </c>
      <c r="G13672" s="84">
        <f>IF($E13672="","",IFERROR(VLOOKUP(TRIM(E13672&amp;""),'Référentiel Articles'!$A$2:$F$634,5,FALSE),""))</f>
      </c>
      <c r="H13672" s="85" t="str">
        <v/>
      </c>
      <c r="I13672" s="84">
        <f>IF($E13672="","",IFERROR(VLOOKUP(TRIM(E13672&amp;""),'Référentiel Articles'!$A$2:$F$634,6,FALSE),""))</f>
      </c>
      <c r="J13672" s="90">
        <f>IF(OR($E13672="",$H13672=""),"",$H13672*$I13672)</f>
      </c>
      <c r="K13672" s="87" t="str">
        <v/>
      </c>
    </row>
    <row r="13673">
      <c r="A13673" s="74" t="str">
        <v/>
      </c>
      <c r="B13673" s="74" t="str">
        <v/>
      </c>
      <c r="C13673" s="75">
        <f>IF($E13673="","",IFERROR(VLOOKUP(TRIM(E13673&amp;""),'Référentiel Articles'!$A$2:$F$634,2,FALSE),""))</f>
      </c>
      <c r="D13673" s="75">
        <f>IF($E13673="","",IFERROR(VLOOKUP(TRIM(E13673&amp;""),'Référentiel Articles'!$A$2:$F$634,3,FALSE),""))</f>
      </c>
      <c r="E13673" s="74" t="str">
        <v/>
      </c>
      <c r="F13673" s="75">
        <f>IF($E13673="","",IFERROR(VLOOKUP(TRIM(E13673&amp;""),'Référentiel Articles'!$A$2:$F$634,4,FALSE),""))</f>
      </c>
      <c r="G13673" s="76">
        <f>IF($E13673="","",IFERROR(VLOOKUP(TRIM(E13673&amp;""),'Référentiel Articles'!$A$2:$F$634,5,FALSE),""))</f>
      </c>
      <c r="H13673" s="77" t="str">
        <v/>
      </c>
      <c r="I13673" s="76">
        <f>IF($E13673="","",IFERROR(VLOOKUP(TRIM(E13673&amp;""),'Référentiel Articles'!$A$2:$F$634,6,FALSE),""))</f>
      </c>
      <c r="J13673" s="78">
        <f>IF(OR($E13673="",$H13673=""),"",$H13673*$I13673)</f>
      </c>
      <c r="K13673" s="79" t="str">
        <v/>
      </c>
    </row>
    <row r="13674">
      <c r="A13674" s="81" t="str">
        <v/>
      </c>
      <c r="B13674" s="81" t="str">
        <v/>
      </c>
      <c r="C13674" s="83">
        <f>IF($E13674="","",IFERROR(VLOOKUP(TRIM(E13674&amp;""),'Référentiel Articles'!$A$2:$F$634,2,FALSE),""))</f>
      </c>
      <c r="D13674" s="83">
        <f>IF($E13674="","",IFERROR(VLOOKUP(TRIM(E13674&amp;""),'Référentiel Articles'!$A$2:$F$634,3,FALSE),""))</f>
      </c>
      <c r="E13674" s="81" t="str">
        <v/>
      </c>
      <c r="F13674" s="83">
        <f>IF($E13674="","",IFERROR(VLOOKUP(TRIM(E13674&amp;""),'Référentiel Articles'!$A$2:$F$634,4,FALSE),""))</f>
      </c>
      <c r="G13674" s="84">
        <f>IF($E13674="","",IFERROR(VLOOKUP(TRIM(E13674&amp;""),'Référentiel Articles'!$A$2:$F$634,5,FALSE),""))</f>
      </c>
      <c r="H13674" s="85" t="str">
        <v/>
      </c>
      <c r="I13674" s="84">
        <f>IF($E13674="","",IFERROR(VLOOKUP(TRIM(E13674&amp;""),'Référentiel Articles'!$A$2:$F$634,6,FALSE),""))</f>
      </c>
      <c r="J13674" s="90">
        <f>IF(OR($E13674="",$H13674=""),"",$H13674*$I13674)</f>
      </c>
      <c r="K13674" s="87" t="str">
        <v/>
      </c>
    </row>
    <row r="13675">
      <c r="A13675" s="74" t="str">
        <v/>
      </c>
      <c r="B13675" s="74" t="str">
        <v/>
      </c>
      <c r="C13675" s="75">
        <f>IF($E13675="","",IFERROR(VLOOKUP(TRIM(E13675&amp;""),'Référentiel Articles'!$A$2:$F$634,2,FALSE),""))</f>
      </c>
      <c r="D13675" s="75">
        <f>IF($E13675="","",IFERROR(VLOOKUP(TRIM(E13675&amp;""),'Référentiel Articles'!$A$2:$F$634,3,FALSE),""))</f>
      </c>
      <c r="E13675" s="74" t="str">
        <v/>
      </c>
      <c r="F13675" s="75">
        <f>IF($E13675="","",IFERROR(VLOOKUP(TRIM(E13675&amp;""),'Référentiel Articles'!$A$2:$F$634,4,FALSE),""))</f>
      </c>
      <c r="G13675" s="76">
        <f>IF($E13675="","",IFERROR(VLOOKUP(TRIM(E13675&amp;""),'Référentiel Articles'!$A$2:$F$634,5,FALSE),""))</f>
      </c>
      <c r="H13675" s="77" t="str">
        <v/>
      </c>
      <c r="I13675" s="76">
        <f>IF($E13675="","",IFERROR(VLOOKUP(TRIM(E13675&amp;""),'Référentiel Articles'!$A$2:$F$634,6,FALSE),""))</f>
      </c>
      <c r="J13675" s="78">
        <f>IF(OR($E13675="",$H13675=""),"",$H13675*$I13675)</f>
      </c>
      <c r="K13675" s="79" t="str">
        <v/>
      </c>
    </row>
    <row r="13676">
      <c r="A13676" s="81" t="str">
        <v/>
      </c>
      <c r="B13676" s="81" t="str">
        <v/>
      </c>
      <c r="C13676" s="83">
        <f>IF($E13676="","",IFERROR(VLOOKUP(TRIM(E13676&amp;""),'Référentiel Articles'!$A$2:$F$634,2,FALSE),""))</f>
      </c>
      <c r="D13676" s="83">
        <f>IF($E13676="","",IFERROR(VLOOKUP(TRIM(E13676&amp;""),'Référentiel Articles'!$A$2:$F$634,3,FALSE),""))</f>
      </c>
      <c r="E13676" s="81" t="str">
        <v/>
      </c>
      <c r="F13676" s="83">
        <f>IF($E13676="","",IFERROR(VLOOKUP(TRIM(E13676&amp;""),'Référentiel Articles'!$A$2:$F$634,4,FALSE),""))</f>
      </c>
      <c r="G13676" s="84">
        <f>IF($E13676="","",IFERROR(VLOOKUP(TRIM(E13676&amp;""),'Référentiel Articles'!$A$2:$F$634,5,FALSE),""))</f>
      </c>
      <c r="H13676" s="85" t="str">
        <v/>
      </c>
      <c r="I13676" s="84">
        <f>IF($E13676="","",IFERROR(VLOOKUP(TRIM(E13676&amp;""),'Référentiel Articles'!$A$2:$F$634,6,FALSE),""))</f>
      </c>
      <c r="J13676" s="90">
        <f>IF(OR($E13676="",$H13676=""),"",$H13676*$I13676)</f>
      </c>
      <c r="K13676" s="87" t="str">
        <v/>
      </c>
    </row>
    <row r="13677">
      <c r="A13677" s="74" t="str">
        <v/>
      </c>
      <c r="B13677" s="74" t="str">
        <v/>
      </c>
      <c r="C13677" s="75">
        <f>IF($E13677="","",IFERROR(VLOOKUP(TRIM(E13677&amp;""),'Référentiel Articles'!$A$2:$F$634,2,FALSE),""))</f>
      </c>
      <c r="D13677" s="75">
        <f>IF($E13677="","",IFERROR(VLOOKUP(TRIM(E13677&amp;""),'Référentiel Articles'!$A$2:$F$634,3,FALSE),""))</f>
      </c>
      <c r="E13677" s="74" t="str">
        <v/>
      </c>
      <c r="F13677" s="75">
        <f>IF($E13677="","",IFERROR(VLOOKUP(TRIM(E13677&amp;""),'Référentiel Articles'!$A$2:$F$634,4,FALSE),""))</f>
      </c>
      <c r="G13677" s="76">
        <f>IF($E13677="","",IFERROR(VLOOKUP(TRIM(E13677&amp;""),'Référentiel Articles'!$A$2:$F$634,5,FALSE),""))</f>
      </c>
      <c r="H13677" s="77" t="str">
        <v/>
      </c>
      <c r="I13677" s="76">
        <f>IF($E13677="","",IFERROR(VLOOKUP(TRIM(E13677&amp;""),'Référentiel Articles'!$A$2:$F$634,6,FALSE),""))</f>
      </c>
      <c r="J13677" s="78">
        <f>IF(OR($E13677="",$H13677=""),"",$H13677*$I13677)</f>
      </c>
      <c r="K13677" s="79" t="str">
        <v/>
      </c>
    </row>
    <row r="13678">
      <c r="A13678" s="81" t="str">
        <v/>
      </c>
      <c r="B13678" s="81" t="str">
        <v/>
      </c>
      <c r="C13678" s="83">
        <f>IF($E13678="","",IFERROR(VLOOKUP(TRIM(E13678&amp;""),'Référentiel Articles'!$A$2:$F$634,2,FALSE),""))</f>
      </c>
      <c r="D13678" s="83">
        <f>IF($E13678="","",IFERROR(VLOOKUP(TRIM(E13678&amp;""),'Référentiel Articles'!$A$2:$F$634,3,FALSE),""))</f>
      </c>
      <c r="E13678" s="81" t="str">
        <v/>
      </c>
      <c r="F13678" s="83">
        <f>IF($E13678="","",IFERROR(VLOOKUP(TRIM(E13678&amp;""),'Référentiel Articles'!$A$2:$F$634,4,FALSE),""))</f>
      </c>
      <c r="G13678" s="84">
        <f>IF($E13678="","",IFERROR(VLOOKUP(TRIM(E13678&amp;""),'Référentiel Articles'!$A$2:$F$634,5,FALSE),""))</f>
      </c>
      <c r="H13678" s="85" t="str">
        <v/>
      </c>
      <c r="I13678" s="84">
        <f>IF($E13678="","",IFERROR(VLOOKUP(TRIM(E13678&amp;""),'Référentiel Articles'!$A$2:$F$634,6,FALSE),""))</f>
      </c>
      <c r="J13678" s="90">
        <f>IF(OR($E13678="",$H13678=""),"",$H13678*$I13678)</f>
      </c>
      <c r="K13678" s="87" t="str">
        <v/>
      </c>
    </row>
    <row r="13679">
      <c r="A13679" s="74" t="str">
        <v/>
      </c>
      <c r="B13679" s="74" t="str">
        <v/>
      </c>
      <c r="C13679" s="75">
        <f>IF($E13679="","",IFERROR(VLOOKUP(TRIM(E13679&amp;""),'Référentiel Articles'!$A$2:$F$634,2,FALSE),""))</f>
      </c>
      <c r="D13679" s="75">
        <f>IF($E13679="","",IFERROR(VLOOKUP(TRIM(E13679&amp;""),'Référentiel Articles'!$A$2:$F$634,3,FALSE),""))</f>
      </c>
      <c r="E13679" s="74" t="str">
        <v/>
      </c>
      <c r="F13679" s="75">
        <f>IF($E13679="","",IFERROR(VLOOKUP(TRIM(E13679&amp;""),'Référentiel Articles'!$A$2:$F$634,4,FALSE),""))</f>
      </c>
      <c r="G13679" s="76">
        <f>IF($E13679="","",IFERROR(VLOOKUP(TRIM(E13679&amp;""),'Référentiel Articles'!$A$2:$F$634,5,FALSE),""))</f>
      </c>
      <c r="H13679" s="77" t="str">
        <v/>
      </c>
      <c r="I13679" s="76">
        <f>IF($E13679="","",IFERROR(VLOOKUP(TRIM(E13679&amp;""),'Référentiel Articles'!$A$2:$F$634,6,FALSE),""))</f>
      </c>
      <c r="J13679" s="78">
        <f>IF(OR($E13679="",$H13679=""),"",$H13679*$I13679)</f>
      </c>
      <c r="K13679" s="79" t="str">
        <v/>
      </c>
    </row>
    <row r="13680">
      <c r="A13680" s="81" t="str">
        <v/>
      </c>
      <c r="B13680" s="81" t="str">
        <v/>
      </c>
      <c r="C13680" s="83">
        <f>IF($E13680="","",IFERROR(VLOOKUP(TRIM(E13680&amp;""),'Référentiel Articles'!$A$2:$F$634,2,FALSE),""))</f>
      </c>
      <c r="D13680" s="83">
        <f>IF($E13680="","",IFERROR(VLOOKUP(TRIM(E13680&amp;""),'Référentiel Articles'!$A$2:$F$634,3,FALSE),""))</f>
      </c>
      <c r="E13680" s="81" t="str">
        <v/>
      </c>
      <c r="F13680" s="83">
        <f>IF($E13680="","",IFERROR(VLOOKUP(TRIM(E13680&amp;""),'Référentiel Articles'!$A$2:$F$634,4,FALSE),""))</f>
      </c>
      <c r="G13680" s="84">
        <f>IF($E13680="","",IFERROR(VLOOKUP(TRIM(E13680&amp;""),'Référentiel Articles'!$A$2:$F$634,5,FALSE),""))</f>
      </c>
      <c r="H13680" s="85" t="str">
        <v/>
      </c>
      <c r="I13680" s="84">
        <f>IF($E13680="","",IFERROR(VLOOKUP(TRIM(E13680&amp;""),'Référentiel Articles'!$A$2:$F$634,6,FALSE),""))</f>
      </c>
      <c r="J13680" s="90">
        <f>IF(OR($E13680="",$H13680=""),"",$H13680*$I13680)</f>
      </c>
      <c r="K13680" s="87" t="str">
        <v/>
      </c>
    </row>
    <row r="13681">
      <c r="A13681" s="74" t="str">
        <v/>
      </c>
      <c r="B13681" s="74" t="str">
        <v/>
      </c>
      <c r="C13681" s="75">
        <f>IF($E13681="","",IFERROR(VLOOKUP(TRIM(E13681&amp;""),'Référentiel Articles'!$A$2:$F$634,2,FALSE),""))</f>
      </c>
      <c r="D13681" s="75">
        <f>IF($E13681="","",IFERROR(VLOOKUP(TRIM(E13681&amp;""),'Référentiel Articles'!$A$2:$F$634,3,FALSE),""))</f>
      </c>
      <c r="E13681" s="74" t="str">
        <v/>
      </c>
      <c r="F13681" s="75">
        <f>IF($E13681="","",IFERROR(VLOOKUP(TRIM(E13681&amp;""),'Référentiel Articles'!$A$2:$F$634,4,FALSE),""))</f>
      </c>
      <c r="G13681" s="76">
        <f>IF($E13681="","",IFERROR(VLOOKUP(TRIM(E13681&amp;""),'Référentiel Articles'!$A$2:$F$634,5,FALSE),""))</f>
      </c>
      <c r="H13681" s="77" t="str">
        <v/>
      </c>
      <c r="I13681" s="76">
        <f>IF($E13681="","",IFERROR(VLOOKUP(TRIM(E13681&amp;""),'Référentiel Articles'!$A$2:$F$634,6,FALSE),""))</f>
      </c>
      <c r="J13681" s="78">
        <f>IF(OR($E13681="",$H13681=""),"",$H13681*$I13681)</f>
      </c>
      <c r="K13681" s="79" t="str">
        <v/>
      </c>
    </row>
    <row r="13682">
      <c r="A13682" s="81" t="str">
        <v/>
      </c>
      <c r="B13682" s="81" t="str">
        <v/>
      </c>
      <c r="C13682" s="83">
        <f>IF($E13682="","",IFERROR(VLOOKUP(TRIM(E13682&amp;""),'Référentiel Articles'!$A$2:$F$634,2,FALSE),""))</f>
      </c>
      <c r="D13682" s="83">
        <f>IF($E13682="","",IFERROR(VLOOKUP(TRIM(E13682&amp;""),'Référentiel Articles'!$A$2:$F$634,3,FALSE),""))</f>
      </c>
      <c r="E13682" s="81" t="str">
        <v/>
      </c>
      <c r="F13682" s="83">
        <f>IF($E13682="","",IFERROR(VLOOKUP(TRIM(E13682&amp;""),'Référentiel Articles'!$A$2:$F$634,4,FALSE),""))</f>
      </c>
      <c r="G13682" s="84">
        <f>IF($E13682="","",IFERROR(VLOOKUP(TRIM(E13682&amp;""),'Référentiel Articles'!$A$2:$F$634,5,FALSE),""))</f>
      </c>
      <c r="H13682" s="85" t="str">
        <v/>
      </c>
      <c r="I13682" s="84">
        <f>IF($E13682="","",IFERROR(VLOOKUP(TRIM(E13682&amp;""),'Référentiel Articles'!$A$2:$F$634,6,FALSE),""))</f>
      </c>
      <c r="J13682" s="90">
        <f>IF(OR($E13682="",$H13682=""),"",$H13682*$I13682)</f>
      </c>
      <c r="K13682" s="87" t="str">
        <v/>
      </c>
    </row>
    <row r="13683">
      <c r="A13683" s="74" t="str">
        <v/>
      </c>
      <c r="B13683" s="74" t="str">
        <v/>
      </c>
      <c r="C13683" s="75">
        <f>IF($E13683="","",IFERROR(VLOOKUP(TRIM(E13683&amp;""),'Référentiel Articles'!$A$2:$F$634,2,FALSE),""))</f>
      </c>
      <c r="D13683" s="75">
        <f>IF($E13683="","",IFERROR(VLOOKUP(TRIM(E13683&amp;""),'Référentiel Articles'!$A$2:$F$634,3,FALSE),""))</f>
      </c>
      <c r="E13683" s="74" t="str">
        <v/>
      </c>
      <c r="F13683" s="75">
        <f>IF($E13683="","",IFERROR(VLOOKUP(TRIM(E13683&amp;""),'Référentiel Articles'!$A$2:$F$634,4,FALSE),""))</f>
      </c>
      <c r="G13683" s="76">
        <f>IF($E13683="","",IFERROR(VLOOKUP(TRIM(E13683&amp;""),'Référentiel Articles'!$A$2:$F$634,5,FALSE),""))</f>
      </c>
      <c r="H13683" s="77" t="str">
        <v/>
      </c>
      <c r="I13683" s="76">
        <f>IF($E13683="","",IFERROR(VLOOKUP(TRIM(E13683&amp;""),'Référentiel Articles'!$A$2:$F$634,6,FALSE),""))</f>
      </c>
      <c r="J13683" s="78">
        <f>IF(OR($E13683="",$H13683=""),"",$H13683*$I13683)</f>
      </c>
      <c r="K13683" s="79" t="str">
        <v/>
      </c>
    </row>
    <row r="13684">
      <c r="A13684" s="81" t="str">
        <v/>
      </c>
      <c r="B13684" s="81" t="str">
        <v/>
      </c>
      <c r="C13684" s="83">
        <f>IF($E13684="","",IFERROR(VLOOKUP(TRIM(E13684&amp;""),'Référentiel Articles'!$A$2:$F$634,2,FALSE),""))</f>
      </c>
      <c r="D13684" s="83">
        <f>IF($E13684="","",IFERROR(VLOOKUP(TRIM(E13684&amp;""),'Référentiel Articles'!$A$2:$F$634,3,FALSE),""))</f>
      </c>
      <c r="E13684" s="81" t="str">
        <v/>
      </c>
      <c r="F13684" s="83">
        <f>IF($E13684="","",IFERROR(VLOOKUP(TRIM(E13684&amp;""),'Référentiel Articles'!$A$2:$F$634,4,FALSE),""))</f>
      </c>
      <c r="G13684" s="84">
        <f>IF($E13684="","",IFERROR(VLOOKUP(TRIM(E13684&amp;""),'Référentiel Articles'!$A$2:$F$634,5,FALSE),""))</f>
      </c>
      <c r="H13684" s="85" t="str">
        <v/>
      </c>
      <c r="I13684" s="84">
        <f>IF($E13684="","",IFERROR(VLOOKUP(TRIM(E13684&amp;""),'Référentiel Articles'!$A$2:$F$634,6,FALSE),""))</f>
      </c>
      <c r="J13684" s="90">
        <f>IF(OR($E13684="",$H13684=""),"",$H13684*$I13684)</f>
      </c>
      <c r="K13684" s="87" t="str">
        <v/>
      </c>
    </row>
    <row r="13685">
      <c r="A13685" s="74" t="str">
        <v/>
      </c>
      <c r="B13685" s="74" t="str">
        <v/>
      </c>
      <c r="C13685" s="75">
        <f>IF($E13685="","",IFERROR(VLOOKUP(TRIM(E13685&amp;""),'Référentiel Articles'!$A$2:$F$634,2,FALSE),""))</f>
      </c>
      <c r="D13685" s="75">
        <f>IF($E13685="","",IFERROR(VLOOKUP(TRIM(E13685&amp;""),'Référentiel Articles'!$A$2:$F$634,3,FALSE),""))</f>
      </c>
      <c r="E13685" s="74" t="str">
        <v/>
      </c>
      <c r="F13685" s="75">
        <f>IF($E13685="","",IFERROR(VLOOKUP(TRIM(E13685&amp;""),'Référentiel Articles'!$A$2:$F$634,4,FALSE),""))</f>
      </c>
      <c r="G13685" s="76">
        <f>IF($E13685="","",IFERROR(VLOOKUP(TRIM(E13685&amp;""),'Référentiel Articles'!$A$2:$F$634,5,FALSE),""))</f>
      </c>
      <c r="H13685" s="77" t="str">
        <v/>
      </c>
      <c r="I13685" s="76">
        <f>IF($E13685="","",IFERROR(VLOOKUP(TRIM(E13685&amp;""),'Référentiel Articles'!$A$2:$F$634,6,FALSE),""))</f>
      </c>
      <c r="J13685" s="78">
        <f>IF(OR($E13685="",$H13685=""),"",$H13685*$I13685)</f>
      </c>
      <c r="K13685" s="79" t="str">
        <v/>
      </c>
    </row>
    <row r="13686">
      <c r="A13686" s="81" t="str">
        <v/>
      </c>
      <c r="B13686" s="81" t="str">
        <v/>
      </c>
      <c r="C13686" s="83">
        <f>IF($E13686="","",IFERROR(VLOOKUP(TRIM(E13686&amp;""),'Référentiel Articles'!$A$2:$F$634,2,FALSE),""))</f>
      </c>
      <c r="D13686" s="83">
        <f>IF($E13686="","",IFERROR(VLOOKUP(TRIM(E13686&amp;""),'Référentiel Articles'!$A$2:$F$634,3,FALSE),""))</f>
      </c>
      <c r="E13686" s="81" t="str">
        <v/>
      </c>
      <c r="F13686" s="83">
        <f>IF($E13686="","",IFERROR(VLOOKUP(TRIM(E13686&amp;""),'Référentiel Articles'!$A$2:$F$634,4,FALSE),""))</f>
      </c>
      <c r="G13686" s="84">
        <f>IF($E13686="","",IFERROR(VLOOKUP(TRIM(E13686&amp;""),'Référentiel Articles'!$A$2:$F$634,5,FALSE),""))</f>
      </c>
      <c r="H13686" s="85" t="str">
        <v/>
      </c>
      <c r="I13686" s="84">
        <f>IF($E13686="","",IFERROR(VLOOKUP(TRIM(E13686&amp;""),'Référentiel Articles'!$A$2:$F$634,6,FALSE),""))</f>
      </c>
      <c r="J13686" s="90">
        <f>IF(OR($E13686="",$H13686=""),"",$H13686*$I13686)</f>
      </c>
      <c r="K13686" s="87" t="str">
        <v/>
      </c>
    </row>
    <row r="13687">
      <c r="A13687" s="74" t="str">
        <v/>
      </c>
      <c r="B13687" s="74" t="str">
        <v/>
      </c>
      <c r="C13687" s="75">
        <f>IF($E13687="","",IFERROR(VLOOKUP(TRIM(E13687&amp;""),'Référentiel Articles'!$A$2:$F$634,2,FALSE),""))</f>
      </c>
      <c r="D13687" s="75">
        <f>IF($E13687="","",IFERROR(VLOOKUP(TRIM(E13687&amp;""),'Référentiel Articles'!$A$2:$F$634,3,FALSE),""))</f>
      </c>
      <c r="E13687" s="74" t="str">
        <v/>
      </c>
      <c r="F13687" s="75">
        <f>IF($E13687="","",IFERROR(VLOOKUP(TRIM(E13687&amp;""),'Référentiel Articles'!$A$2:$F$634,4,FALSE),""))</f>
      </c>
      <c r="G13687" s="76">
        <f>IF($E13687="","",IFERROR(VLOOKUP(TRIM(E13687&amp;""),'Référentiel Articles'!$A$2:$F$634,5,FALSE),""))</f>
      </c>
      <c r="H13687" s="77" t="str">
        <v/>
      </c>
      <c r="I13687" s="76">
        <f>IF($E13687="","",IFERROR(VLOOKUP(TRIM(E13687&amp;""),'Référentiel Articles'!$A$2:$F$634,6,FALSE),""))</f>
      </c>
      <c r="J13687" s="78">
        <f>IF(OR($E13687="",$H13687=""),"",$H13687*$I13687)</f>
      </c>
      <c r="K13687" s="79" t="str">
        <v/>
      </c>
    </row>
    <row r="13688">
      <c r="A13688" s="81" t="str">
        <v/>
      </c>
      <c r="B13688" s="81" t="str">
        <v/>
      </c>
      <c r="C13688" s="83">
        <f>IF($E13688="","",IFERROR(VLOOKUP(TRIM(E13688&amp;""),'Référentiel Articles'!$A$2:$F$634,2,FALSE),""))</f>
      </c>
      <c r="D13688" s="83">
        <f>IF($E13688="","",IFERROR(VLOOKUP(TRIM(E13688&amp;""),'Référentiel Articles'!$A$2:$F$634,3,FALSE),""))</f>
      </c>
      <c r="E13688" s="81" t="str">
        <v/>
      </c>
      <c r="F13688" s="83">
        <f>IF($E13688="","",IFERROR(VLOOKUP(TRIM(E13688&amp;""),'Référentiel Articles'!$A$2:$F$634,4,FALSE),""))</f>
      </c>
      <c r="G13688" s="84">
        <f>IF($E13688="","",IFERROR(VLOOKUP(TRIM(E13688&amp;""),'Référentiel Articles'!$A$2:$F$634,5,FALSE),""))</f>
      </c>
      <c r="H13688" s="85" t="str">
        <v/>
      </c>
      <c r="I13688" s="84">
        <f>IF($E13688="","",IFERROR(VLOOKUP(TRIM(E13688&amp;""),'Référentiel Articles'!$A$2:$F$634,6,FALSE),""))</f>
      </c>
      <c r="J13688" s="90">
        <f>IF(OR($E13688="",$H13688=""),"",$H13688*$I13688)</f>
      </c>
      <c r="K13688" s="87" t="str">
        <v/>
      </c>
    </row>
    <row r="13689">
      <c r="A13689" s="74" t="str">
        <v/>
      </c>
      <c r="B13689" s="74" t="str">
        <v/>
      </c>
      <c r="C13689" s="75">
        <f>IF($E13689="","",IFERROR(VLOOKUP(TRIM(E13689&amp;""),'Référentiel Articles'!$A$2:$F$634,2,FALSE),""))</f>
      </c>
      <c r="D13689" s="75">
        <f>IF($E13689="","",IFERROR(VLOOKUP(TRIM(E13689&amp;""),'Référentiel Articles'!$A$2:$F$634,3,FALSE),""))</f>
      </c>
      <c r="E13689" s="74" t="str">
        <v/>
      </c>
      <c r="F13689" s="75">
        <f>IF($E13689="","",IFERROR(VLOOKUP(TRIM(E13689&amp;""),'Référentiel Articles'!$A$2:$F$634,4,FALSE),""))</f>
      </c>
      <c r="G13689" s="76">
        <f>IF($E13689="","",IFERROR(VLOOKUP(TRIM(E13689&amp;""),'Référentiel Articles'!$A$2:$F$634,5,FALSE),""))</f>
      </c>
      <c r="H13689" s="77" t="str">
        <v/>
      </c>
      <c r="I13689" s="76">
        <f>IF($E13689="","",IFERROR(VLOOKUP(TRIM(E13689&amp;""),'Référentiel Articles'!$A$2:$F$634,6,FALSE),""))</f>
      </c>
      <c r="J13689" s="78">
        <f>IF(OR($E13689="",$H13689=""),"",$H13689*$I13689)</f>
      </c>
      <c r="K13689" s="79" t="str">
        <v/>
      </c>
    </row>
    <row r="13690">
      <c r="A13690" s="81" t="str">
        <v/>
      </c>
      <c r="B13690" s="81" t="str">
        <v/>
      </c>
      <c r="C13690" s="83">
        <f>IF($E13690="","",IFERROR(VLOOKUP(TRIM(E13690&amp;""),'Référentiel Articles'!$A$2:$F$634,2,FALSE),""))</f>
      </c>
      <c r="D13690" s="83">
        <f>IF($E13690="","",IFERROR(VLOOKUP(TRIM(E13690&amp;""),'Référentiel Articles'!$A$2:$F$634,3,FALSE),""))</f>
      </c>
      <c r="E13690" s="81" t="str">
        <v/>
      </c>
      <c r="F13690" s="83">
        <f>IF($E13690="","",IFERROR(VLOOKUP(TRIM(E13690&amp;""),'Référentiel Articles'!$A$2:$F$634,4,FALSE),""))</f>
      </c>
      <c r="G13690" s="84">
        <f>IF($E13690="","",IFERROR(VLOOKUP(TRIM(E13690&amp;""),'Référentiel Articles'!$A$2:$F$634,5,FALSE),""))</f>
      </c>
      <c r="H13690" s="85" t="str">
        <v/>
      </c>
      <c r="I13690" s="84">
        <f>IF($E13690="","",IFERROR(VLOOKUP(TRIM(E13690&amp;""),'Référentiel Articles'!$A$2:$F$634,6,FALSE),""))</f>
      </c>
      <c r="J13690" s="90">
        <f>IF(OR($E13690="",$H13690=""),"",$H13690*$I13690)</f>
      </c>
      <c r="K13690" s="87" t="str">
        <v/>
      </c>
    </row>
    <row r="13691">
      <c r="A13691" s="74" t="str">
        <v/>
      </c>
      <c r="B13691" s="74" t="str">
        <v/>
      </c>
      <c r="C13691" s="75">
        <f>IF($E13691="","",IFERROR(VLOOKUP(TRIM(E13691&amp;""),'Référentiel Articles'!$A$2:$F$634,2,FALSE),""))</f>
      </c>
      <c r="D13691" s="75">
        <f>IF($E13691="","",IFERROR(VLOOKUP(TRIM(E13691&amp;""),'Référentiel Articles'!$A$2:$F$634,3,FALSE),""))</f>
      </c>
      <c r="E13691" s="74" t="str">
        <v/>
      </c>
      <c r="F13691" s="75">
        <f>IF($E13691="","",IFERROR(VLOOKUP(TRIM(E13691&amp;""),'Référentiel Articles'!$A$2:$F$634,4,FALSE),""))</f>
      </c>
      <c r="G13691" s="76">
        <f>IF($E13691="","",IFERROR(VLOOKUP(TRIM(E13691&amp;""),'Référentiel Articles'!$A$2:$F$634,5,FALSE),""))</f>
      </c>
      <c r="H13691" s="77" t="str">
        <v/>
      </c>
      <c r="I13691" s="76">
        <f>IF($E13691="","",IFERROR(VLOOKUP(TRIM(E13691&amp;""),'Référentiel Articles'!$A$2:$F$634,6,FALSE),""))</f>
      </c>
      <c r="J13691" s="78">
        <f>IF(OR($E13691="",$H13691=""),"",$H13691*$I13691)</f>
      </c>
      <c r="K13691" s="79" t="str">
        <v/>
      </c>
    </row>
    <row r="13692">
      <c r="A13692" s="81" t="str">
        <v/>
      </c>
      <c r="B13692" s="81" t="str">
        <v/>
      </c>
      <c r="C13692" s="83">
        <f>IF($E13692="","",IFERROR(VLOOKUP(TRIM(E13692&amp;""),'Référentiel Articles'!$A$2:$F$634,2,FALSE),""))</f>
      </c>
      <c r="D13692" s="83">
        <f>IF($E13692="","",IFERROR(VLOOKUP(TRIM(E13692&amp;""),'Référentiel Articles'!$A$2:$F$634,3,FALSE),""))</f>
      </c>
      <c r="E13692" s="81" t="str">
        <v/>
      </c>
      <c r="F13692" s="83">
        <f>IF($E13692="","",IFERROR(VLOOKUP(TRIM(E13692&amp;""),'Référentiel Articles'!$A$2:$F$634,4,FALSE),""))</f>
      </c>
      <c r="G13692" s="84">
        <f>IF($E13692="","",IFERROR(VLOOKUP(TRIM(E13692&amp;""),'Référentiel Articles'!$A$2:$F$634,5,FALSE),""))</f>
      </c>
      <c r="H13692" s="85" t="str">
        <v/>
      </c>
      <c r="I13692" s="84">
        <f>IF($E13692="","",IFERROR(VLOOKUP(TRIM(E13692&amp;""),'Référentiel Articles'!$A$2:$F$634,6,FALSE),""))</f>
      </c>
      <c r="J13692" s="90">
        <f>IF(OR($E13692="",$H13692=""),"",$H13692*$I13692)</f>
      </c>
      <c r="K13692" s="87" t="str">
        <v/>
      </c>
    </row>
    <row r="13693">
      <c r="A13693" s="74" t="str">
        <v/>
      </c>
      <c r="B13693" s="74" t="str">
        <v/>
      </c>
      <c r="C13693" s="75">
        <f>IF($E13693="","",IFERROR(VLOOKUP(TRIM(E13693&amp;""),'Référentiel Articles'!$A$2:$F$634,2,FALSE),""))</f>
      </c>
      <c r="D13693" s="75">
        <f>IF($E13693="","",IFERROR(VLOOKUP(TRIM(E13693&amp;""),'Référentiel Articles'!$A$2:$F$634,3,FALSE),""))</f>
      </c>
      <c r="E13693" s="74" t="str">
        <v/>
      </c>
      <c r="F13693" s="75">
        <f>IF($E13693="","",IFERROR(VLOOKUP(TRIM(E13693&amp;""),'Référentiel Articles'!$A$2:$F$634,4,FALSE),""))</f>
      </c>
      <c r="G13693" s="76">
        <f>IF($E13693="","",IFERROR(VLOOKUP(TRIM(E13693&amp;""),'Référentiel Articles'!$A$2:$F$634,5,FALSE),""))</f>
      </c>
      <c r="H13693" s="77" t="str">
        <v/>
      </c>
      <c r="I13693" s="76">
        <f>IF($E13693="","",IFERROR(VLOOKUP(TRIM(E13693&amp;""),'Référentiel Articles'!$A$2:$F$634,6,FALSE),""))</f>
      </c>
      <c r="J13693" s="78">
        <f>IF(OR($E13693="",$H13693=""),"",$H13693*$I13693)</f>
      </c>
      <c r="K13693" s="79" t="str">
        <v/>
      </c>
    </row>
    <row r="13694">
      <c r="A13694" s="81" t="str">
        <v/>
      </c>
      <c r="B13694" s="81" t="str">
        <v/>
      </c>
      <c r="C13694" s="83">
        <f>IF($E13694="","",IFERROR(VLOOKUP(TRIM(E13694&amp;""),'Référentiel Articles'!$A$2:$F$634,2,FALSE),""))</f>
      </c>
      <c r="D13694" s="83">
        <f>IF($E13694="","",IFERROR(VLOOKUP(TRIM(E13694&amp;""),'Référentiel Articles'!$A$2:$F$634,3,FALSE),""))</f>
      </c>
      <c r="E13694" s="81" t="str">
        <v/>
      </c>
      <c r="F13694" s="83">
        <f>IF($E13694="","",IFERROR(VLOOKUP(TRIM(E13694&amp;""),'Référentiel Articles'!$A$2:$F$634,4,FALSE),""))</f>
      </c>
      <c r="G13694" s="84">
        <f>IF($E13694="","",IFERROR(VLOOKUP(TRIM(E13694&amp;""),'Référentiel Articles'!$A$2:$F$634,5,FALSE),""))</f>
      </c>
      <c r="H13694" s="85" t="str">
        <v/>
      </c>
      <c r="I13694" s="84">
        <f>IF($E13694="","",IFERROR(VLOOKUP(TRIM(E13694&amp;""),'Référentiel Articles'!$A$2:$F$634,6,FALSE),""))</f>
      </c>
      <c r="J13694" s="90">
        <f>IF(OR($E13694="",$H13694=""),"",$H13694*$I13694)</f>
      </c>
      <c r="K13694" s="87" t="str">
        <v/>
      </c>
    </row>
    <row r="13695">
      <c r="A13695" s="74" t="str">
        <v/>
      </c>
      <c r="B13695" s="74" t="str">
        <v/>
      </c>
      <c r="C13695" s="75">
        <f>IF($E13695="","",IFERROR(VLOOKUP(TRIM(E13695&amp;""),'Référentiel Articles'!$A$2:$F$634,2,FALSE),""))</f>
      </c>
      <c r="D13695" s="75">
        <f>IF($E13695="","",IFERROR(VLOOKUP(TRIM(E13695&amp;""),'Référentiel Articles'!$A$2:$F$634,3,FALSE),""))</f>
      </c>
      <c r="E13695" s="74" t="str">
        <v/>
      </c>
      <c r="F13695" s="75">
        <f>IF($E13695="","",IFERROR(VLOOKUP(TRIM(E13695&amp;""),'Référentiel Articles'!$A$2:$F$634,4,FALSE),""))</f>
      </c>
      <c r="G13695" s="76">
        <f>IF($E13695="","",IFERROR(VLOOKUP(TRIM(E13695&amp;""),'Référentiel Articles'!$A$2:$F$634,5,FALSE),""))</f>
      </c>
      <c r="H13695" s="77" t="str">
        <v/>
      </c>
      <c r="I13695" s="76">
        <f>IF($E13695="","",IFERROR(VLOOKUP(TRIM(E13695&amp;""),'Référentiel Articles'!$A$2:$F$634,6,FALSE),""))</f>
      </c>
      <c r="J13695" s="78">
        <f>IF(OR($E13695="",$H13695=""),"",$H13695*$I13695)</f>
      </c>
      <c r="K13695" s="79" t="str">
        <v/>
      </c>
    </row>
    <row r="13696">
      <c r="A13696" s="81" t="str">
        <v/>
      </c>
      <c r="B13696" s="81" t="str">
        <v/>
      </c>
      <c r="C13696" s="83">
        <f>IF($E13696="","",IFERROR(VLOOKUP(TRIM(E13696&amp;""),'Référentiel Articles'!$A$2:$F$634,2,FALSE),""))</f>
      </c>
      <c r="D13696" s="83">
        <f>IF($E13696="","",IFERROR(VLOOKUP(TRIM(E13696&amp;""),'Référentiel Articles'!$A$2:$F$634,3,FALSE),""))</f>
      </c>
      <c r="E13696" s="81" t="str">
        <v/>
      </c>
      <c r="F13696" s="83">
        <f>IF($E13696="","",IFERROR(VLOOKUP(TRIM(E13696&amp;""),'Référentiel Articles'!$A$2:$F$634,4,FALSE),""))</f>
      </c>
      <c r="G13696" s="84">
        <f>IF($E13696="","",IFERROR(VLOOKUP(TRIM(E13696&amp;""),'Référentiel Articles'!$A$2:$F$634,5,FALSE),""))</f>
      </c>
      <c r="H13696" s="85" t="str">
        <v/>
      </c>
      <c r="I13696" s="84">
        <f>IF($E13696="","",IFERROR(VLOOKUP(TRIM(E13696&amp;""),'Référentiel Articles'!$A$2:$F$634,6,FALSE),""))</f>
      </c>
      <c r="J13696" s="90">
        <f>IF(OR($E13696="",$H13696=""),"",$H13696*$I13696)</f>
      </c>
      <c r="K13696" s="87" t="str">
        <v/>
      </c>
    </row>
    <row r="13697">
      <c r="A13697" s="74" t="str">
        <v/>
      </c>
      <c r="B13697" s="74" t="str">
        <v/>
      </c>
      <c r="C13697" s="75">
        <f>IF($E13697="","",IFERROR(VLOOKUP(TRIM(E13697&amp;""),'Référentiel Articles'!$A$2:$F$634,2,FALSE),""))</f>
      </c>
      <c r="D13697" s="75">
        <f>IF($E13697="","",IFERROR(VLOOKUP(TRIM(E13697&amp;""),'Référentiel Articles'!$A$2:$F$634,3,FALSE),""))</f>
      </c>
      <c r="E13697" s="74" t="str">
        <v/>
      </c>
      <c r="F13697" s="75">
        <f>IF($E13697="","",IFERROR(VLOOKUP(TRIM(E13697&amp;""),'Référentiel Articles'!$A$2:$F$634,4,FALSE),""))</f>
      </c>
      <c r="G13697" s="76">
        <f>IF($E13697="","",IFERROR(VLOOKUP(TRIM(E13697&amp;""),'Référentiel Articles'!$A$2:$F$634,5,FALSE),""))</f>
      </c>
      <c r="H13697" s="77" t="str">
        <v/>
      </c>
      <c r="I13697" s="76">
        <f>IF($E13697="","",IFERROR(VLOOKUP(TRIM(E13697&amp;""),'Référentiel Articles'!$A$2:$F$634,6,FALSE),""))</f>
      </c>
      <c r="J13697" s="78">
        <f>IF(OR($E13697="",$H13697=""),"",$H13697*$I13697)</f>
      </c>
      <c r="K13697" s="79" t="str">
        <v/>
      </c>
    </row>
    <row r="13698">
      <c r="A13698" s="81" t="str">
        <v/>
      </c>
      <c r="B13698" s="81" t="str">
        <v/>
      </c>
      <c r="C13698" s="83">
        <f>IF($E13698="","",IFERROR(VLOOKUP(TRIM(E13698&amp;""),'Référentiel Articles'!$A$2:$F$634,2,FALSE),""))</f>
      </c>
      <c r="D13698" s="83">
        <f>IF($E13698="","",IFERROR(VLOOKUP(TRIM(E13698&amp;""),'Référentiel Articles'!$A$2:$F$634,3,FALSE),""))</f>
      </c>
      <c r="E13698" s="81" t="str">
        <v/>
      </c>
      <c r="F13698" s="83">
        <f>IF($E13698="","",IFERROR(VLOOKUP(TRIM(E13698&amp;""),'Référentiel Articles'!$A$2:$F$634,4,FALSE),""))</f>
      </c>
      <c r="G13698" s="84">
        <f>IF($E13698="","",IFERROR(VLOOKUP(TRIM(E13698&amp;""),'Référentiel Articles'!$A$2:$F$634,5,FALSE),""))</f>
      </c>
      <c r="H13698" s="85" t="str">
        <v/>
      </c>
      <c r="I13698" s="84">
        <f>IF($E13698="","",IFERROR(VLOOKUP(TRIM(E13698&amp;""),'Référentiel Articles'!$A$2:$F$634,6,FALSE),""))</f>
      </c>
      <c r="J13698" s="90">
        <f>IF(OR($E13698="",$H13698=""),"",$H13698*$I13698)</f>
      </c>
      <c r="K13698" s="87" t="str">
        <v/>
      </c>
    </row>
    <row r="13699">
      <c r="A13699" s="74" t="str">
        <v/>
      </c>
      <c r="B13699" s="74" t="str">
        <v/>
      </c>
      <c r="C13699" s="75">
        <f>IF($E13699="","",IFERROR(VLOOKUP(TRIM(E13699&amp;""),'Référentiel Articles'!$A$2:$F$634,2,FALSE),""))</f>
      </c>
      <c r="D13699" s="75">
        <f>IF($E13699="","",IFERROR(VLOOKUP(TRIM(E13699&amp;""),'Référentiel Articles'!$A$2:$F$634,3,FALSE),""))</f>
      </c>
      <c r="E13699" s="74" t="str">
        <v/>
      </c>
      <c r="F13699" s="75">
        <f>IF($E13699="","",IFERROR(VLOOKUP(TRIM(E13699&amp;""),'Référentiel Articles'!$A$2:$F$634,4,FALSE),""))</f>
      </c>
      <c r="G13699" s="76">
        <f>IF($E13699="","",IFERROR(VLOOKUP(TRIM(E13699&amp;""),'Référentiel Articles'!$A$2:$F$634,5,FALSE),""))</f>
      </c>
      <c r="H13699" s="77" t="str">
        <v/>
      </c>
      <c r="I13699" s="76">
        <f>IF($E13699="","",IFERROR(VLOOKUP(TRIM(E13699&amp;""),'Référentiel Articles'!$A$2:$F$634,6,FALSE),""))</f>
      </c>
      <c r="J13699" s="78">
        <f>IF(OR($E13699="",$H13699=""),"",$H13699*$I13699)</f>
      </c>
      <c r="K13699" s="79" t="str">
        <v/>
      </c>
    </row>
    <row r="13700">
      <c r="A13700" s="81" t="str">
        <v/>
      </c>
      <c r="B13700" s="81" t="str">
        <v/>
      </c>
      <c r="C13700" s="83">
        <f>IF($E13700="","",IFERROR(VLOOKUP(TRIM(E13700&amp;""),'Référentiel Articles'!$A$2:$F$634,2,FALSE),""))</f>
      </c>
      <c r="D13700" s="83">
        <f>IF($E13700="","",IFERROR(VLOOKUP(TRIM(E13700&amp;""),'Référentiel Articles'!$A$2:$F$634,3,FALSE),""))</f>
      </c>
      <c r="E13700" s="81" t="str">
        <v/>
      </c>
      <c r="F13700" s="83">
        <f>IF($E13700="","",IFERROR(VLOOKUP(TRIM(E13700&amp;""),'Référentiel Articles'!$A$2:$F$634,4,FALSE),""))</f>
      </c>
      <c r="G13700" s="84">
        <f>IF($E13700="","",IFERROR(VLOOKUP(TRIM(E13700&amp;""),'Référentiel Articles'!$A$2:$F$634,5,FALSE),""))</f>
      </c>
      <c r="H13700" s="85" t="str">
        <v/>
      </c>
      <c r="I13700" s="84">
        <f>IF($E13700="","",IFERROR(VLOOKUP(TRIM(E13700&amp;""),'Référentiel Articles'!$A$2:$F$634,6,FALSE),""))</f>
      </c>
      <c r="J13700" s="90">
        <f>IF(OR($E13700="",$H13700=""),"",$H13700*$I13700)</f>
      </c>
      <c r="K13700" s="87" t="str">
        <v/>
      </c>
    </row>
    <row r="13701">
      <c r="A13701" s="74" t="str">
        <v/>
      </c>
      <c r="B13701" s="74" t="str">
        <v/>
      </c>
      <c r="C13701" s="75">
        <f>IF($E13701="","",IFERROR(VLOOKUP(TRIM(E13701&amp;""),'Référentiel Articles'!$A$2:$F$634,2,FALSE),""))</f>
      </c>
      <c r="D13701" s="75">
        <f>IF($E13701="","",IFERROR(VLOOKUP(TRIM(E13701&amp;""),'Référentiel Articles'!$A$2:$F$634,3,FALSE),""))</f>
      </c>
      <c r="E13701" s="74" t="str">
        <v/>
      </c>
      <c r="F13701" s="75">
        <f>IF($E13701="","",IFERROR(VLOOKUP(TRIM(E13701&amp;""),'Référentiel Articles'!$A$2:$F$634,4,FALSE),""))</f>
      </c>
      <c r="G13701" s="76">
        <f>IF($E13701="","",IFERROR(VLOOKUP(TRIM(E13701&amp;""),'Référentiel Articles'!$A$2:$F$634,5,FALSE),""))</f>
      </c>
      <c r="H13701" s="77" t="str">
        <v/>
      </c>
      <c r="I13701" s="76">
        <f>IF($E13701="","",IFERROR(VLOOKUP(TRIM(E13701&amp;""),'Référentiel Articles'!$A$2:$F$634,6,FALSE),""))</f>
      </c>
      <c r="J13701" s="78">
        <f>IF(OR($E13701="",$H13701=""),"",$H13701*$I13701)</f>
      </c>
      <c r="K13701" s="79" t="str">
        <v/>
      </c>
    </row>
    <row r="13702">
      <c r="A13702" s="81" t="str">
        <v/>
      </c>
      <c r="B13702" s="81" t="str">
        <v/>
      </c>
      <c r="C13702" s="83">
        <f>IF($E13702="","",IFERROR(VLOOKUP(TRIM(E13702&amp;""),'Référentiel Articles'!$A$2:$F$634,2,FALSE),""))</f>
      </c>
      <c r="D13702" s="83">
        <f>IF($E13702="","",IFERROR(VLOOKUP(TRIM(E13702&amp;""),'Référentiel Articles'!$A$2:$F$634,3,FALSE),""))</f>
      </c>
      <c r="E13702" s="81" t="str">
        <v/>
      </c>
      <c r="F13702" s="83">
        <f>IF($E13702="","",IFERROR(VLOOKUP(TRIM(E13702&amp;""),'Référentiel Articles'!$A$2:$F$634,4,FALSE),""))</f>
      </c>
      <c r="G13702" s="84">
        <f>IF($E13702="","",IFERROR(VLOOKUP(TRIM(E13702&amp;""),'Référentiel Articles'!$A$2:$F$634,5,FALSE),""))</f>
      </c>
      <c r="H13702" s="85" t="str">
        <v/>
      </c>
      <c r="I13702" s="84">
        <f>IF($E13702="","",IFERROR(VLOOKUP(TRIM(E13702&amp;""),'Référentiel Articles'!$A$2:$F$634,6,FALSE),""))</f>
      </c>
      <c r="J13702" s="90">
        <f>IF(OR($E13702="",$H13702=""),"",$H13702*$I13702)</f>
      </c>
      <c r="K13702" s="87" t="str">
        <v/>
      </c>
    </row>
    <row r="13703">
      <c r="A13703" s="74" t="str">
        <v/>
      </c>
      <c r="B13703" s="74" t="str">
        <v/>
      </c>
      <c r="C13703" s="75">
        <f>IF($E13703="","",IFERROR(VLOOKUP(TRIM(E13703&amp;""),'Référentiel Articles'!$A$2:$F$634,2,FALSE),""))</f>
      </c>
      <c r="D13703" s="75">
        <f>IF($E13703="","",IFERROR(VLOOKUP(TRIM(E13703&amp;""),'Référentiel Articles'!$A$2:$F$634,3,FALSE),""))</f>
      </c>
      <c r="E13703" s="74" t="str">
        <v/>
      </c>
      <c r="F13703" s="75">
        <f>IF($E13703="","",IFERROR(VLOOKUP(TRIM(E13703&amp;""),'Référentiel Articles'!$A$2:$F$634,4,FALSE),""))</f>
      </c>
      <c r="G13703" s="76">
        <f>IF($E13703="","",IFERROR(VLOOKUP(TRIM(E13703&amp;""),'Référentiel Articles'!$A$2:$F$634,5,FALSE),""))</f>
      </c>
      <c r="H13703" s="77" t="str">
        <v/>
      </c>
      <c r="I13703" s="76">
        <f>IF($E13703="","",IFERROR(VLOOKUP(TRIM(E13703&amp;""),'Référentiel Articles'!$A$2:$F$634,6,FALSE),""))</f>
      </c>
      <c r="J13703" s="78">
        <f>IF(OR($E13703="",$H13703=""),"",$H13703*$I13703)</f>
      </c>
      <c r="K13703" s="79" t="str">
        <v/>
      </c>
    </row>
    <row r="13704">
      <c r="A13704" s="81" t="str">
        <v/>
      </c>
      <c r="B13704" s="81" t="str">
        <v/>
      </c>
      <c r="C13704" s="83">
        <f>IF($E13704="","",IFERROR(VLOOKUP(TRIM(E13704&amp;""),'Référentiel Articles'!$A$2:$F$634,2,FALSE),""))</f>
      </c>
      <c r="D13704" s="83">
        <f>IF($E13704="","",IFERROR(VLOOKUP(TRIM(E13704&amp;""),'Référentiel Articles'!$A$2:$F$634,3,FALSE),""))</f>
      </c>
      <c r="E13704" s="81" t="str">
        <v/>
      </c>
      <c r="F13704" s="83">
        <f>IF($E13704="","",IFERROR(VLOOKUP(TRIM(E13704&amp;""),'Référentiel Articles'!$A$2:$F$634,4,FALSE),""))</f>
      </c>
      <c r="G13704" s="84">
        <f>IF($E13704="","",IFERROR(VLOOKUP(TRIM(E13704&amp;""),'Référentiel Articles'!$A$2:$F$634,5,FALSE),""))</f>
      </c>
      <c r="H13704" s="85" t="str">
        <v/>
      </c>
      <c r="I13704" s="84">
        <f>IF($E13704="","",IFERROR(VLOOKUP(TRIM(E13704&amp;""),'Référentiel Articles'!$A$2:$F$634,6,FALSE),""))</f>
      </c>
      <c r="J13704" s="90">
        <f>IF(OR($E13704="",$H13704=""),"",$H13704*$I13704)</f>
      </c>
      <c r="K13704" s="87" t="str">
        <v/>
      </c>
    </row>
    <row r="13705">
      <c r="A13705" s="74" t="str">
        <v/>
      </c>
      <c r="B13705" s="74" t="str">
        <v/>
      </c>
      <c r="C13705" s="75">
        <f>IF($E13705="","",IFERROR(VLOOKUP(TRIM(E13705&amp;""),'Référentiel Articles'!$A$2:$F$634,2,FALSE),""))</f>
      </c>
      <c r="D13705" s="75">
        <f>IF($E13705="","",IFERROR(VLOOKUP(TRIM(E13705&amp;""),'Référentiel Articles'!$A$2:$F$634,3,FALSE),""))</f>
      </c>
      <c r="E13705" s="74" t="str">
        <v/>
      </c>
      <c r="F13705" s="75">
        <f>IF($E13705="","",IFERROR(VLOOKUP(TRIM(E13705&amp;""),'Référentiel Articles'!$A$2:$F$634,4,FALSE),""))</f>
      </c>
      <c r="G13705" s="76">
        <f>IF($E13705="","",IFERROR(VLOOKUP(TRIM(E13705&amp;""),'Référentiel Articles'!$A$2:$F$634,5,FALSE),""))</f>
      </c>
      <c r="H13705" s="77" t="str">
        <v/>
      </c>
      <c r="I13705" s="76">
        <f>IF($E13705="","",IFERROR(VLOOKUP(TRIM(E13705&amp;""),'Référentiel Articles'!$A$2:$F$634,6,FALSE),""))</f>
      </c>
      <c r="J13705" s="78">
        <f>IF(OR($E13705="",$H13705=""),"",$H13705*$I13705)</f>
      </c>
      <c r="K13705" s="79" t="str">
        <v/>
      </c>
    </row>
    <row r="13706">
      <c r="A13706" s="81" t="str">
        <v/>
      </c>
      <c r="B13706" s="81" t="str">
        <v/>
      </c>
      <c r="C13706" s="83">
        <f>IF($E13706="","",IFERROR(VLOOKUP(TRIM(E13706&amp;""),'Référentiel Articles'!$A$2:$F$634,2,FALSE),""))</f>
      </c>
      <c r="D13706" s="83">
        <f>IF($E13706="","",IFERROR(VLOOKUP(TRIM(E13706&amp;""),'Référentiel Articles'!$A$2:$F$634,3,FALSE),""))</f>
      </c>
      <c r="E13706" s="81" t="str">
        <v/>
      </c>
      <c r="F13706" s="83">
        <f>IF($E13706="","",IFERROR(VLOOKUP(TRIM(E13706&amp;""),'Référentiel Articles'!$A$2:$F$634,4,FALSE),""))</f>
      </c>
      <c r="G13706" s="84">
        <f>IF($E13706="","",IFERROR(VLOOKUP(TRIM(E13706&amp;""),'Référentiel Articles'!$A$2:$F$634,5,FALSE),""))</f>
      </c>
      <c r="H13706" s="85" t="str">
        <v/>
      </c>
      <c r="I13706" s="84">
        <f>IF($E13706="","",IFERROR(VLOOKUP(TRIM(E13706&amp;""),'Référentiel Articles'!$A$2:$F$634,6,FALSE),""))</f>
      </c>
      <c r="J13706" s="90">
        <f>IF(OR($E13706="",$H13706=""),"",$H13706*$I13706)</f>
      </c>
      <c r="K13706" s="87" t="str">
        <v/>
      </c>
    </row>
    <row r="13707">
      <c r="A13707" s="74" t="str">
        <v/>
      </c>
      <c r="B13707" s="74" t="str">
        <v/>
      </c>
      <c r="C13707" s="75">
        <f>IF($E13707="","",IFERROR(VLOOKUP(TRIM(E13707&amp;""),'Référentiel Articles'!$A$2:$F$634,2,FALSE),""))</f>
      </c>
      <c r="D13707" s="75">
        <f>IF($E13707="","",IFERROR(VLOOKUP(TRIM(E13707&amp;""),'Référentiel Articles'!$A$2:$F$634,3,FALSE),""))</f>
      </c>
      <c r="E13707" s="74" t="str">
        <v/>
      </c>
      <c r="F13707" s="75">
        <f>IF($E13707="","",IFERROR(VLOOKUP(TRIM(E13707&amp;""),'Référentiel Articles'!$A$2:$F$634,4,FALSE),""))</f>
      </c>
      <c r="G13707" s="76">
        <f>IF($E13707="","",IFERROR(VLOOKUP(TRIM(E13707&amp;""),'Référentiel Articles'!$A$2:$F$634,5,FALSE),""))</f>
      </c>
      <c r="H13707" s="77" t="str">
        <v/>
      </c>
      <c r="I13707" s="76">
        <f>IF($E13707="","",IFERROR(VLOOKUP(TRIM(E13707&amp;""),'Référentiel Articles'!$A$2:$F$634,6,FALSE),""))</f>
      </c>
      <c r="J13707" s="78">
        <f>IF(OR($E13707="",$H13707=""),"",$H13707*$I13707)</f>
      </c>
      <c r="K13707" s="79" t="str">
        <v/>
      </c>
    </row>
    <row r="13708">
      <c r="A13708" s="81" t="str">
        <v/>
      </c>
      <c r="B13708" s="81" t="str">
        <v/>
      </c>
      <c r="C13708" s="83">
        <f>IF($E13708="","",IFERROR(VLOOKUP(TRIM(E13708&amp;""),'Référentiel Articles'!$A$2:$F$634,2,FALSE),""))</f>
      </c>
      <c r="D13708" s="83">
        <f>IF($E13708="","",IFERROR(VLOOKUP(TRIM(E13708&amp;""),'Référentiel Articles'!$A$2:$F$634,3,FALSE),""))</f>
      </c>
      <c r="E13708" s="81" t="str">
        <v/>
      </c>
      <c r="F13708" s="83">
        <f>IF($E13708="","",IFERROR(VLOOKUP(TRIM(E13708&amp;""),'Référentiel Articles'!$A$2:$F$634,4,FALSE),""))</f>
      </c>
      <c r="G13708" s="84">
        <f>IF($E13708="","",IFERROR(VLOOKUP(TRIM(E13708&amp;""),'Référentiel Articles'!$A$2:$F$634,5,FALSE),""))</f>
      </c>
      <c r="H13708" s="85" t="str">
        <v/>
      </c>
      <c r="I13708" s="84">
        <f>IF($E13708="","",IFERROR(VLOOKUP(TRIM(E13708&amp;""),'Référentiel Articles'!$A$2:$F$634,6,FALSE),""))</f>
      </c>
      <c r="J13708" s="90">
        <f>IF(OR($E13708="",$H13708=""),"",$H13708*$I13708)</f>
      </c>
      <c r="K13708" s="87" t="str">
        <v/>
      </c>
    </row>
    <row r="13709">
      <c r="A13709" s="74" t="str">
        <v/>
      </c>
      <c r="B13709" s="74" t="str">
        <v/>
      </c>
      <c r="C13709" s="75">
        <f>IF($E13709="","",IFERROR(VLOOKUP(TRIM(E13709&amp;""),'Référentiel Articles'!$A$2:$F$634,2,FALSE),""))</f>
      </c>
      <c r="D13709" s="75">
        <f>IF($E13709="","",IFERROR(VLOOKUP(TRIM(E13709&amp;""),'Référentiel Articles'!$A$2:$F$634,3,FALSE),""))</f>
      </c>
      <c r="E13709" s="74" t="str">
        <v/>
      </c>
      <c r="F13709" s="75">
        <f>IF($E13709="","",IFERROR(VLOOKUP(TRIM(E13709&amp;""),'Référentiel Articles'!$A$2:$F$634,4,FALSE),""))</f>
      </c>
      <c r="G13709" s="76">
        <f>IF($E13709="","",IFERROR(VLOOKUP(TRIM(E13709&amp;""),'Référentiel Articles'!$A$2:$F$634,5,FALSE),""))</f>
      </c>
      <c r="H13709" s="77" t="str">
        <v/>
      </c>
      <c r="I13709" s="76">
        <f>IF($E13709="","",IFERROR(VLOOKUP(TRIM(E13709&amp;""),'Référentiel Articles'!$A$2:$F$634,6,FALSE),""))</f>
      </c>
      <c r="J13709" s="78">
        <f>IF(OR($E13709="",$H13709=""),"",$H13709*$I13709)</f>
      </c>
      <c r="K13709" s="79" t="str">
        <v/>
      </c>
    </row>
    <row r="13710">
      <c r="A13710" s="81" t="str">
        <v/>
      </c>
      <c r="B13710" s="81" t="str">
        <v/>
      </c>
      <c r="C13710" s="83">
        <f>IF($E13710="","",IFERROR(VLOOKUP(TRIM(E13710&amp;""),'Référentiel Articles'!$A$2:$F$634,2,FALSE),""))</f>
      </c>
      <c r="D13710" s="83">
        <f>IF($E13710="","",IFERROR(VLOOKUP(TRIM(E13710&amp;""),'Référentiel Articles'!$A$2:$F$634,3,FALSE),""))</f>
      </c>
      <c r="E13710" s="81" t="str">
        <v/>
      </c>
      <c r="F13710" s="83">
        <f>IF($E13710="","",IFERROR(VLOOKUP(TRIM(E13710&amp;""),'Référentiel Articles'!$A$2:$F$634,4,FALSE),""))</f>
      </c>
      <c r="G13710" s="84">
        <f>IF($E13710="","",IFERROR(VLOOKUP(TRIM(E13710&amp;""),'Référentiel Articles'!$A$2:$F$634,5,FALSE),""))</f>
      </c>
      <c r="H13710" s="85" t="str">
        <v/>
      </c>
      <c r="I13710" s="84">
        <f>IF($E13710="","",IFERROR(VLOOKUP(TRIM(E13710&amp;""),'Référentiel Articles'!$A$2:$F$634,6,FALSE),""))</f>
      </c>
      <c r="J13710" s="90">
        <f>IF(OR($E13710="",$H13710=""),"",$H13710*$I13710)</f>
      </c>
      <c r="K13710" s="87" t="str">
        <v/>
      </c>
    </row>
    <row r="13711">
      <c r="A13711" s="74" t="str">
        <v/>
      </c>
      <c r="B13711" s="74" t="str">
        <v/>
      </c>
      <c r="C13711" s="75">
        <f>IF($E13711="","",IFERROR(VLOOKUP(TRIM(E13711&amp;""),'Référentiel Articles'!$A$2:$F$634,2,FALSE),""))</f>
      </c>
      <c r="D13711" s="75">
        <f>IF($E13711="","",IFERROR(VLOOKUP(TRIM(E13711&amp;""),'Référentiel Articles'!$A$2:$F$634,3,FALSE),""))</f>
      </c>
      <c r="E13711" s="74" t="str">
        <v/>
      </c>
      <c r="F13711" s="75">
        <f>IF($E13711="","",IFERROR(VLOOKUP(TRIM(E13711&amp;""),'Référentiel Articles'!$A$2:$F$634,4,FALSE),""))</f>
      </c>
      <c r="G13711" s="76">
        <f>IF($E13711="","",IFERROR(VLOOKUP(TRIM(E13711&amp;""),'Référentiel Articles'!$A$2:$F$634,5,FALSE),""))</f>
      </c>
      <c r="H13711" s="77" t="str">
        <v/>
      </c>
      <c r="I13711" s="76">
        <f>IF($E13711="","",IFERROR(VLOOKUP(TRIM(E13711&amp;""),'Référentiel Articles'!$A$2:$F$634,6,FALSE),""))</f>
      </c>
      <c r="J13711" s="78">
        <f>IF(OR($E13711="",$H13711=""),"",$H13711*$I13711)</f>
      </c>
      <c r="K13711" s="79" t="str">
        <v/>
      </c>
    </row>
    <row r="13712">
      <c r="A13712" s="81" t="str">
        <v/>
      </c>
      <c r="B13712" s="81" t="str">
        <v/>
      </c>
      <c r="C13712" s="83">
        <f>IF($E13712="","",IFERROR(VLOOKUP(TRIM(E13712&amp;""),'Référentiel Articles'!$A$2:$F$634,2,FALSE),""))</f>
      </c>
      <c r="D13712" s="83">
        <f>IF($E13712="","",IFERROR(VLOOKUP(TRIM(E13712&amp;""),'Référentiel Articles'!$A$2:$F$634,3,FALSE),""))</f>
      </c>
      <c r="E13712" s="81" t="str">
        <v/>
      </c>
      <c r="F13712" s="83">
        <f>IF($E13712="","",IFERROR(VLOOKUP(TRIM(E13712&amp;""),'Référentiel Articles'!$A$2:$F$634,4,FALSE),""))</f>
      </c>
      <c r="G13712" s="84">
        <f>IF($E13712="","",IFERROR(VLOOKUP(TRIM(E13712&amp;""),'Référentiel Articles'!$A$2:$F$634,5,FALSE),""))</f>
      </c>
      <c r="H13712" s="85" t="str">
        <v/>
      </c>
      <c r="I13712" s="84">
        <f>IF($E13712="","",IFERROR(VLOOKUP(TRIM(E13712&amp;""),'Référentiel Articles'!$A$2:$F$634,6,FALSE),""))</f>
      </c>
      <c r="J13712" s="90">
        <f>IF(OR($E13712="",$H13712=""),"",$H13712*$I13712)</f>
      </c>
      <c r="K13712" s="87" t="str">
        <v/>
      </c>
    </row>
    <row r="13713">
      <c r="A13713" s="74" t="str">
        <v/>
      </c>
      <c r="B13713" s="74" t="str">
        <v/>
      </c>
      <c r="C13713" s="75">
        <f>IF($E13713="","",IFERROR(VLOOKUP(TRIM(E13713&amp;""),'Référentiel Articles'!$A$2:$F$634,2,FALSE),""))</f>
      </c>
      <c r="D13713" s="75">
        <f>IF($E13713="","",IFERROR(VLOOKUP(TRIM(E13713&amp;""),'Référentiel Articles'!$A$2:$F$634,3,FALSE),""))</f>
      </c>
      <c r="E13713" s="74" t="str">
        <v/>
      </c>
      <c r="F13713" s="75">
        <f>IF($E13713="","",IFERROR(VLOOKUP(TRIM(E13713&amp;""),'Référentiel Articles'!$A$2:$F$634,4,FALSE),""))</f>
      </c>
      <c r="G13713" s="76">
        <f>IF($E13713="","",IFERROR(VLOOKUP(TRIM(E13713&amp;""),'Référentiel Articles'!$A$2:$F$634,5,FALSE),""))</f>
      </c>
      <c r="H13713" s="77" t="str">
        <v/>
      </c>
      <c r="I13713" s="76">
        <f>IF($E13713="","",IFERROR(VLOOKUP(TRIM(E13713&amp;""),'Référentiel Articles'!$A$2:$F$634,6,FALSE),""))</f>
      </c>
      <c r="J13713" s="78">
        <f>IF(OR($E13713="",$H13713=""),"",$H13713*$I13713)</f>
      </c>
      <c r="K13713" s="79" t="str">
        <v/>
      </c>
    </row>
    <row r="13714">
      <c r="A13714" s="81" t="str">
        <v/>
      </c>
      <c r="B13714" s="81" t="str">
        <v/>
      </c>
      <c r="C13714" s="83">
        <f>IF($E13714="","",IFERROR(VLOOKUP(TRIM(E13714&amp;""),'Référentiel Articles'!$A$2:$F$634,2,FALSE),""))</f>
      </c>
      <c r="D13714" s="83">
        <f>IF($E13714="","",IFERROR(VLOOKUP(TRIM(E13714&amp;""),'Référentiel Articles'!$A$2:$F$634,3,FALSE),""))</f>
      </c>
      <c r="E13714" s="81" t="str">
        <v/>
      </c>
      <c r="F13714" s="83">
        <f>IF($E13714="","",IFERROR(VLOOKUP(TRIM(E13714&amp;""),'Référentiel Articles'!$A$2:$F$634,4,FALSE),""))</f>
      </c>
      <c r="G13714" s="84">
        <f>IF($E13714="","",IFERROR(VLOOKUP(TRIM(E13714&amp;""),'Référentiel Articles'!$A$2:$F$634,5,FALSE),""))</f>
      </c>
      <c r="H13714" s="85" t="str">
        <v/>
      </c>
      <c r="I13714" s="84">
        <f>IF($E13714="","",IFERROR(VLOOKUP(TRIM(E13714&amp;""),'Référentiel Articles'!$A$2:$F$634,6,FALSE),""))</f>
      </c>
      <c r="J13714" s="90">
        <f>IF(OR($E13714="",$H13714=""),"",$H13714*$I13714)</f>
      </c>
      <c r="K13714" s="87" t="str">
        <v/>
      </c>
    </row>
    <row r="13715">
      <c r="A13715" s="74" t="str">
        <v/>
      </c>
      <c r="B13715" s="74" t="str">
        <v/>
      </c>
      <c r="C13715" s="75">
        <f>IF($E13715="","",IFERROR(VLOOKUP(TRIM(E13715&amp;""),'Référentiel Articles'!$A$2:$F$634,2,FALSE),""))</f>
      </c>
      <c r="D13715" s="75">
        <f>IF($E13715="","",IFERROR(VLOOKUP(TRIM(E13715&amp;""),'Référentiel Articles'!$A$2:$F$634,3,FALSE),""))</f>
      </c>
      <c r="E13715" s="74" t="str">
        <v/>
      </c>
      <c r="F13715" s="75">
        <f>IF($E13715="","",IFERROR(VLOOKUP(TRIM(E13715&amp;""),'Référentiel Articles'!$A$2:$F$634,4,FALSE),""))</f>
      </c>
      <c r="G13715" s="76">
        <f>IF($E13715="","",IFERROR(VLOOKUP(TRIM(E13715&amp;""),'Référentiel Articles'!$A$2:$F$634,5,FALSE),""))</f>
      </c>
      <c r="H13715" s="77" t="str">
        <v/>
      </c>
      <c r="I13715" s="76">
        <f>IF($E13715="","",IFERROR(VLOOKUP(TRIM(E13715&amp;""),'Référentiel Articles'!$A$2:$F$634,6,FALSE),""))</f>
      </c>
      <c r="J13715" s="78">
        <f>IF(OR($E13715="",$H13715=""),"",$H13715*$I13715)</f>
      </c>
      <c r="K13715" s="79" t="str">
        <v/>
      </c>
    </row>
    <row r="13716">
      <c r="A13716" s="81" t="str">
        <v/>
      </c>
      <c r="B13716" s="81" t="str">
        <v/>
      </c>
      <c r="C13716" s="83">
        <f>IF($E13716="","",IFERROR(VLOOKUP(TRIM(E13716&amp;""),'Référentiel Articles'!$A$2:$F$634,2,FALSE),""))</f>
      </c>
      <c r="D13716" s="83">
        <f>IF($E13716="","",IFERROR(VLOOKUP(TRIM(E13716&amp;""),'Référentiel Articles'!$A$2:$F$634,3,FALSE),""))</f>
      </c>
      <c r="E13716" s="81" t="str">
        <v/>
      </c>
      <c r="F13716" s="83">
        <f>IF($E13716="","",IFERROR(VLOOKUP(TRIM(E13716&amp;""),'Référentiel Articles'!$A$2:$F$634,4,FALSE),""))</f>
      </c>
      <c r="G13716" s="84">
        <f>IF($E13716="","",IFERROR(VLOOKUP(TRIM(E13716&amp;""),'Référentiel Articles'!$A$2:$F$634,5,FALSE),""))</f>
      </c>
      <c r="H13716" s="85" t="str">
        <v/>
      </c>
      <c r="I13716" s="84">
        <f>IF($E13716="","",IFERROR(VLOOKUP(TRIM(E13716&amp;""),'Référentiel Articles'!$A$2:$F$634,6,FALSE),""))</f>
      </c>
      <c r="J13716" s="90">
        <f>IF(OR($E13716="",$H13716=""),"",$H13716*$I13716)</f>
      </c>
      <c r="K13716" s="87" t="str">
        <v/>
      </c>
    </row>
    <row r="13717">
      <c r="A13717" s="74" t="str">
        <v/>
      </c>
      <c r="B13717" s="74" t="str">
        <v/>
      </c>
      <c r="C13717" s="75">
        <f>IF($E13717="","",IFERROR(VLOOKUP(TRIM(E13717&amp;""),'Référentiel Articles'!$A$2:$F$634,2,FALSE),""))</f>
      </c>
      <c r="D13717" s="75">
        <f>IF($E13717="","",IFERROR(VLOOKUP(TRIM(E13717&amp;""),'Référentiel Articles'!$A$2:$F$634,3,FALSE),""))</f>
      </c>
      <c r="E13717" s="74" t="str">
        <v/>
      </c>
      <c r="F13717" s="75">
        <f>IF($E13717="","",IFERROR(VLOOKUP(TRIM(E13717&amp;""),'Référentiel Articles'!$A$2:$F$634,4,FALSE),""))</f>
      </c>
      <c r="G13717" s="76">
        <f>IF($E13717="","",IFERROR(VLOOKUP(TRIM(E13717&amp;""),'Référentiel Articles'!$A$2:$F$634,5,FALSE),""))</f>
      </c>
      <c r="H13717" s="77" t="str">
        <v/>
      </c>
      <c r="I13717" s="76">
        <f>IF($E13717="","",IFERROR(VLOOKUP(TRIM(E13717&amp;""),'Référentiel Articles'!$A$2:$F$634,6,FALSE),""))</f>
      </c>
      <c r="J13717" s="78">
        <f>IF(OR($E13717="",$H13717=""),"",$H13717*$I13717)</f>
      </c>
      <c r="K13717" s="79" t="str">
        <v/>
      </c>
    </row>
    <row r="13718">
      <c r="A13718" s="81" t="str">
        <v/>
      </c>
      <c r="B13718" s="81" t="str">
        <v/>
      </c>
      <c r="C13718" s="83">
        <f>IF($E13718="","",IFERROR(VLOOKUP(TRIM(E13718&amp;""),'Référentiel Articles'!$A$2:$F$634,2,FALSE),""))</f>
      </c>
      <c r="D13718" s="83">
        <f>IF($E13718="","",IFERROR(VLOOKUP(TRIM(E13718&amp;""),'Référentiel Articles'!$A$2:$F$634,3,FALSE),""))</f>
      </c>
      <c r="E13718" s="81" t="str">
        <v/>
      </c>
      <c r="F13718" s="83">
        <f>IF($E13718="","",IFERROR(VLOOKUP(TRIM(E13718&amp;""),'Référentiel Articles'!$A$2:$F$634,4,FALSE),""))</f>
      </c>
      <c r="G13718" s="84">
        <f>IF($E13718="","",IFERROR(VLOOKUP(TRIM(E13718&amp;""),'Référentiel Articles'!$A$2:$F$634,5,FALSE),""))</f>
      </c>
      <c r="H13718" s="85" t="str">
        <v/>
      </c>
      <c r="I13718" s="84">
        <f>IF($E13718="","",IFERROR(VLOOKUP(TRIM(E13718&amp;""),'Référentiel Articles'!$A$2:$F$634,6,FALSE),""))</f>
      </c>
      <c r="J13718" s="90">
        <f>IF(OR($E13718="",$H13718=""),"",$H13718*$I13718)</f>
      </c>
      <c r="K13718" s="87" t="str">
        <v/>
      </c>
    </row>
    <row r="13719">
      <c r="A13719" s="74" t="str">
        <v/>
      </c>
      <c r="B13719" s="74" t="str">
        <v/>
      </c>
      <c r="C13719" s="75">
        <f>IF($E13719="","",IFERROR(VLOOKUP(TRIM(E13719&amp;""),'Référentiel Articles'!$A$2:$F$634,2,FALSE),""))</f>
      </c>
      <c r="D13719" s="75">
        <f>IF($E13719="","",IFERROR(VLOOKUP(TRIM(E13719&amp;""),'Référentiel Articles'!$A$2:$F$634,3,FALSE),""))</f>
      </c>
      <c r="E13719" s="74" t="str">
        <v/>
      </c>
      <c r="F13719" s="75">
        <f>IF($E13719="","",IFERROR(VLOOKUP(TRIM(E13719&amp;""),'Référentiel Articles'!$A$2:$F$634,4,FALSE),""))</f>
      </c>
      <c r="G13719" s="76">
        <f>IF($E13719="","",IFERROR(VLOOKUP(TRIM(E13719&amp;""),'Référentiel Articles'!$A$2:$F$634,5,FALSE),""))</f>
      </c>
      <c r="H13719" s="77" t="str">
        <v/>
      </c>
      <c r="I13719" s="76">
        <f>IF($E13719="","",IFERROR(VLOOKUP(TRIM(E13719&amp;""),'Référentiel Articles'!$A$2:$F$634,6,FALSE),""))</f>
      </c>
      <c r="J13719" s="78">
        <f>IF(OR($E13719="",$H13719=""),"",$H13719*$I13719)</f>
      </c>
      <c r="K13719" s="79" t="str">
        <v/>
      </c>
    </row>
    <row r="13720">
      <c r="A13720" s="81" t="str">
        <v/>
      </c>
      <c r="B13720" s="81" t="str">
        <v/>
      </c>
      <c r="C13720" s="83">
        <f>IF($E13720="","",IFERROR(VLOOKUP(TRIM(E13720&amp;""),'Référentiel Articles'!$A$2:$F$634,2,FALSE),""))</f>
      </c>
      <c r="D13720" s="83">
        <f>IF($E13720="","",IFERROR(VLOOKUP(TRIM(E13720&amp;""),'Référentiel Articles'!$A$2:$F$634,3,FALSE),""))</f>
      </c>
      <c r="E13720" s="81" t="str">
        <v/>
      </c>
      <c r="F13720" s="83">
        <f>IF($E13720="","",IFERROR(VLOOKUP(TRIM(E13720&amp;""),'Référentiel Articles'!$A$2:$F$634,4,FALSE),""))</f>
      </c>
      <c r="G13720" s="84">
        <f>IF($E13720="","",IFERROR(VLOOKUP(TRIM(E13720&amp;""),'Référentiel Articles'!$A$2:$F$634,5,FALSE),""))</f>
      </c>
      <c r="H13720" s="85" t="str">
        <v/>
      </c>
      <c r="I13720" s="84">
        <f>IF($E13720="","",IFERROR(VLOOKUP(TRIM(E13720&amp;""),'Référentiel Articles'!$A$2:$F$634,6,FALSE),""))</f>
      </c>
      <c r="J13720" s="90">
        <f>IF(OR($E13720="",$H13720=""),"",$H13720*$I13720)</f>
      </c>
      <c r="K13720" s="87" t="str">
        <v/>
      </c>
    </row>
    <row r="13721">
      <c r="A13721" s="74" t="str">
        <v/>
      </c>
      <c r="B13721" s="74" t="str">
        <v/>
      </c>
      <c r="C13721" s="75">
        <f>IF($E13721="","",IFERROR(VLOOKUP(TRIM(E13721&amp;""),'Référentiel Articles'!$A$2:$F$634,2,FALSE),""))</f>
      </c>
      <c r="D13721" s="75">
        <f>IF($E13721="","",IFERROR(VLOOKUP(TRIM(E13721&amp;""),'Référentiel Articles'!$A$2:$F$634,3,FALSE),""))</f>
      </c>
      <c r="E13721" s="74" t="str">
        <v/>
      </c>
      <c r="F13721" s="75">
        <f>IF($E13721="","",IFERROR(VLOOKUP(TRIM(E13721&amp;""),'Référentiel Articles'!$A$2:$F$634,4,FALSE),""))</f>
      </c>
      <c r="G13721" s="76">
        <f>IF($E13721="","",IFERROR(VLOOKUP(TRIM(E13721&amp;""),'Référentiel Articles'!$A$2:$F$634,5,FALSE),""))</f>
      </c>
      <c r="H13721" s="77" t="str">
        <v/>
      </c>
      <c r="I13721" s="76">
        <f>IF($E13721="","",IFERROR(VLOOKUP(TRIM(E13721&amp;""),'Référentiel Articles'!$A$2:$F$634,6,FALSE),""))</f>
      </c>
      <c r="J13721" s="78">
        <f>IF(OR($E13721="",$H13721=""),"",$H13721*$I13721)</f>
      </c>
      <c r="K13721" s="79" t="str">
        <v/>
      </c>
    </row>
    <row r="13722">
      <c r="A13722" s="81" t="str">
        <v/>
      </c>
      <c r="B13722" s="81" t="str">
        <v/>
      </c>
      <c r="C13722" s="83">
        <f>IF($E13722="","",IFERROR(VLOOKUP(TRIM(E13722&amp;""),'Référentiel Articles'!$A$2:$F$634,2,FALSE),""))</f>
      </c>
      <c r="D13722" s="83">
        <f>IF($E13722="","",IFERROR(VLOOKUP(TRIM(E13722&amp;""),'Référentiel Articles'!$A$2:$F$634,3,FALSE),""))</f>
      </c>
      <c r="E13722" s="81" t="str">
        <v/>
      </c>
      <c r="F13722" s="83">
        <f>IF($E13722="","",IFERROR(VLOOKUP(TRIM(E13722&amp;""),'Référentiel Articles'!$A$2:$F$634,4,FALSE),""))</f>
      </c>
      <c r="G13722" s="84">
        <f>IF($E13722="","",IFERROR(VLOOKUP(TRIM(E13722&amp;""),'Référentiel Articles'!$A$2:$F$634,5,FALSE),""))</f>
      </c>
      <c r="H13722" s="85" t="str">
        <v/>
      </c>
      <c r="I13722" s="84">
        <f>IF($E13722="","",IFERROR(VLOOKUP(TRIM(E13722&amp;""),'Référentiel Articles'!$A$2:$F$634,6,FALSE),""))</f>
      </c>
      <c r="J13722" s="90">
        <f>IF(OR($E13722="",$H13722=""),"",$H13722*$I13722)</f>
      </c>
      <c r="K13722" s="87" t="str">
        <v/>
      </c>
    </row>
    <row r="13723">
      <c r="A13723" s="74" t="str">
        <v/>
      </c>
      <c r="B13723" s="74" t="str">
        <v/>
      </c>
      <c r="C13723" s="75">
        <f>IF($E13723="","",IFERROR(VLOOKUP(TRIM(E13723&amp;""),'Référentiel Articles'!$A$2:$F$634,2,FALSE),""))</f>
      </c>
      <c r="D13723" s="75">
        <f>IF($E13723="","",IFERROR(VLOOKUP(TRIM(E13723&amp;""),'Référentiel Articles'!$A$2:$F$634,3,FALSE),""))</f>
      </c>
      <c r="E13723" s="74" t="str">
        <v/>
      </c>
      <c r="F13723" s="75">
        <f>IF($E13723="","",IFERROR(VLOOKUP(TRIM(E13723&amp;""),'Référentiel Articles'!$A$2:$F$634,4,FALSE),""))</f>
      </c>
      <c r="G13723" s="76">
        <f>IF($E13723="","",IFERROR(VLOOKUP(TRIM(E13723&amp;""),'Référentiel Articles'!$A$2:$F$634,5,FALSE),""))</f>
      </c>
      <c r="H13723" s="77" t="str">
        <v/>
      </c>
      <c r="I13723" s="76">
        <f>IF($E13723="","",IFERROR(VLOOKUP(TRIM(E13723&amp;""),'Référentiel Articles'!$A$2:$F$634,6,FALSE),""))</f>
      </c>
      <c r="J13723" s="78">
        <f>IF(OR($E13723="",$H13723=""),"",$H13723*$I13723)</f>
      </c>
      <c r="K13723" s="79" t="str">
        <v/>
      </c>
    </row>
    <row r="13724">
      <c r="A13724" s="81" t="str">
        <v/>
      </c>
      <c r="B13724" s="81" t="str">
        <v/>
      </c>
      <c r="C13724" s="83">
        <f>IF($E13724="","",IFERROR(VLOOKUP(TRIM(E13724&amp;""),'Référentiel Articles'!$A$2:$F$634,2,FALSE),""))</f>
      </c>
      <c r="D13724" s="83">
        <f>IF($E13724="","",IFERROR(VLOOKUP(TRIM(E13724&amp;""),'Référentiel Articles'!$A$2:$F$634,3,FALSE),""))</f>
      </c>
      <c r="E13724" s="81" t="str">
        <v/>
      </c>
      <c r="F13724" s="83">
        <f>IF($E13724="","",IFERROR(VLOOKUP(TRIM(E13724&amp;""),'Référentiel Articles'!$A$2:$F$634,4,FALSE),""))</f>
      </c>
      <c r="G13724" s="84">
        <f>IF($E13724="","",IFERROR(VLOOKUP(TRIM(E13724&amp;""),'Référentiel Articles'!$A$2:$F$634,5,FALSE),""))</f>
      </c>
      <c r="H13724" s="85" t="str">
        <v/>
      </c>
      <c r="I13724" s="84">
        <f>IF($E13724="","",IFERROR(VLOOKUP(TRIM(E13724&amp;""),'Référentiel Articles'!$A$2:$F$634,6,FALSE),""))</f>
      </c>
      <c r="J13724" s="90">
        <f>IF(OR($E13724="",$H13724=""),"",$H13724*$I13724)</f>
      </c>
      <c r="K13724" s="87" t="str">
        <v/>
      </c>
    </row>
    <row r="13725">
      <c r="A13725" s="74" t="str">
        <v/>
      </c>
      <c r="B13725" s="74" t="str">
        <v/>
      </c>
      <c r="C13725" s="75">
        <f>IF($E13725="","",IFERROR(VLOOKUP(TRIM(E13725&amp;""),'Référentiel Articles'!$A$2:$F$634,2,FALSE),""))</f>
      </c>
      <c r="D13725" s="75">
        <f>IF($E13725="","",IFERROR(VLOOKUP(TRIM(E13725&amp;""),'Référentiel Articles'!$A$2:$F$634,3,FALSE),""))</f>
      </c>
      <c r="E13725" s="74" t="str">
        <v/>
      </c>
      <c r="F13725" s="75">
        <f>IF($E13725="","",IFERROR(VLOOKUP(TRIM(E13725&amp;""),'Référentiel Articles'!$A$2:$F$634,4,FALSE),""))</f>
      </c>
      <c r="G13725" s="76">
        <f>IF($E13725="","",IFERROR(VLOOKUP(TRIM(E13725&amp;""),'Référentiel Articles'!$A$2:$F$634,5,FALSE),""))</f>
      </c>
      <c r="H13725" s="77" t="str">
        <v/>
      </c>
      <c r="I13725" s="76">
        <f>IF($E13725="","",IFERROR(VLOOKUP(TRIM(E13725&amp;""),'Référentiel Articles'!$A$2:$F$634,6,FALSE),""))</f>
      </c>
      <c r="J13725" s="78">
        <f>IF(OR($E13725="",$H13725=""),"",$H13725*$I13725)</f>
      </c>
      <c r="K13725" s="79" t="str">
        <v/>
      </c>
    </row>
    <row r="13726">
      <c r="A13726" s="81" t="str">
        <v/>
      </c>
      <c r="B13726" s="81" t="str">
        <v/>
      </c>
      <c r="C13726" s="83">
        <f>IF($E13726="","",IFERROR(VLOOKUP(TRIM(E13726&amp;""),'Référentiel Articles'!$A$2:$F$634,2,FALSE),""))</f>
      </c>
      <c r="D13726" s="83">
        <f>IF($E13726="","",IFERROR(VLOOKUP(TRIM(E13726&amp;""),'Référentiel Articles'!$A$2:$F$634,3,FALSE),""))</f>
      </c>
      <c r="E13726" s="81" t="str">
        <v/>
      </c>
      <c r="F13726" s="83">
        <f>IF($E13726="","",IFERROR(VLOOKUP(TRIM(E13726&amp;""),'Référentiel Articles'!$A$2:$F$634,4,FALSE),""))</f>
      </c>
      <c r="G13726" s="84">
        <f>IF($E13726="","",IFERROR(VLOOKUP(TRIM(E13726&amp;""),'Référentiel Articles'!$A$2:$F$634,5,FALSE),""))</f>
      </c>
      <c r="H13726" s="85" t="str">
        <v/>
      </c>
      <c r="I13726" s="84">
        <f>IF($E13726="","",IFERROR(VLOOKUP(TRIM(E13726&amp;""),'Référentiel Articles'!$A$2:$F$634,6,FALSE),""))</f>
      </c>
      <c r="J13726" s="90">
        <f>IF(OR($E13726="",$H13726=""),"",$H13726*$I13726)</f>
      </c>
      <c r="K13726" s="87" t="str">
        <v/>
      </c>
    </row>
    <row r="13727">
      <c r="A13727" s="74" t="str">
        <v/>
      </c>
      <c r="B13727" s="74" t="str">
        <v/>
      </c>
      <c r="C13727" s="75">
        <f>IF($E13727="","",IFERROR(VLOOKUP(TRIM(E13727&amp;""),'Référentiel Articles'!$A$2:$F$634,2,FALSE),""))</f>
      </c>
      <c r="D13727" s="75">
        <f>IF($E13727="","",IFERROR(VLOOKUP(TRIM(E13727&amp;""),'Référentiel Articles'!$A$2:$F$634,3,FALSE),""))</f>
      </c>
      <c r="E13727" s="74" t="str">
        <v/>
      </c>
      <c r="F13727" s="75">
        <f>IF($E13727="","",IFERROR(VLOOKUP(TRIM(E13727&amp;""),'Référentiel Articles'!$A$2:$F$634,4,FALSE),""))</f>
      </c>
      <c r="G13727" s="76">
        <f>IF($E13727="","",IFERROR(VLOOKUP(TRIM(E13727&amp;""),'Référentiel Articles'!$A$2:$F$634,5,FALSE),""))</f>
      </c>
      <c r="H13727" s="77" t="str">
        <v/>
      </c>
      <c r="I13727" s="76">
        <f>IF($E13727="","",IFERROR(VLOOKUP(TRIM(E13727&amp;""),'Référentiel Articles'!$A$2:$F$634,6,FALSE),""))</f>
      </c>
      <c r="J13727" s="78">
        <f>IF(OR($E13727="",$H13727=""),"",$H13727*$I13727)</f>
      </c>
      <c r="K13727" s="79" t="str">
        <v/>
      </c>
    </row>
    <row r="13728">
      <c r="A13728" s="81" t="str">
        <v/>
      </c>
      <c r="B13728" s="81" t="str">
        <v/>
      </c>
      <c r="C13728" s="83">
        <f>IF($E13728="","",IFERROR(VLOOKUP(TRIM(E13728&amp;""),'Référentiel Articles'!$A$2:$F$634,2,FALSE),""))</f>
      </c>
      <c r="D13728" s="83">
        <f>IF($E13728="","",IFERROR(VLOOKUP(TRIM(E13728&amp;""),'Référentiel Articles'!$A$2:$F$634,3,FALSE),""))</f>
      </c>
      <c r="E13728" s="81" t="str">
        <v/>
      </c>
      <c r="F13728" s="83">
        <f>IF($E13728="","",IFERROR(VLOOKUP(TRIM(E13728&amp;""),'Référentiel Articles'!$A$2:$F$634,4,FALSE),""))</f>
      </c>
      <c r="G13728" s="84">
        <f>IF($E13728="","",IFERROR(VLOOKUP(TRIM(E13728&amp;""),'Référentiel Articles'!$A$2:$F$634,5,FALSE),""))</f>
      </c>
      <c r="H13728" s="85" t="str">
        <v/>
      </c>
      <c r="I13728" s="84">
        <f>IF($E13728="","",IFERROR(VLOOKUP(TRIM(E13728&amp;""),'Référentiel Articles'!$A$2:$F$634,6,FALSE),""))</f>
      </c>
      <c r="J13728" s="90">
        <f>IF(OR($E13728="",$H13728=""),"",$H13728*$I13728)</f>
      </c>
      <c r="K13728" s="87" t="str">
        <v/>
      </c>
    </row>
    <row r="13729">
      <c r="A13729" s="74" t="str">
        <v/>
      </c>
      <c r="B13729" s="74" t="str">
        <v/>
      </c>
      <c r="C13729" s="75">
        <f>IF($E13729="","",IFERROR(VLOOKUP(TRIM(E13729&amp;""),'Référentiel Articles'!$A$2:$F$634,2,FALSE),""))</f>
      </c>
      <c r="D13729" s="75">
        <f>IF($E13729="","",IFERROR(VLOOKUP(TRIM(E13729&amp;""),'Référentiel Articles'!$A$2:$F$634,3,FALSE),""))</f>
      </c>
      <c r="E13729" s="74" t="str">
        <v/>
      </c>
      <c r="F13729" s="75">
        <f>IF($E13729="","",IFERROR(VLOOKUP(TRIM(E13729&amp;""),'Référentiel Articles'!$A$2:$F$634,4,FALSE),""))</f>
      </c>
      <c r="G13729" s="76">
        <f>IF($E13729="","",IFERROR(VLOOKUP(TRIM(E13729&amp;""),'Référentiel Articles'!$A$2:$F$634,5,FALSE),""))</f>
      </c>
      <c r="H13729" s="77" t="str">
        <v/>
      </c>
      <c r="I13729" s="76">
        <f>IF($E13729="","",IFERROR(VLOOKUP(TRIM(E13729&amp;""),'Référentiel Articles'!$A$2:$F$634,6,FALSE),""))</f>
      </c>
      <c r="J13729" s="78">
        <f>IF(OR($E13729="",$H13729=""),"",$H13729*$I13729)</f>
      </c>
      <c r="K13729" s="79" t="str">
        <v/>
      </c>
    </row>
    <row r="13730">
      <c r="A13730" s="81" t="str">
        <v/>
      </c>
      <c r="B13730" s="81" t="str">
        <v/>
      </c>
      <c r="C13730" s="83">
        <f>IF($E13730="","",IFERROR(VLOOKUP(TRIM(E13730&amp;""),'Référentiel Articles'!$A$2:$F$634,2,FALSE),""))</f>
      </c>
      <c r="D13730" s="83">
        <f>IF($E13730="","",IFERROR(VLOOKUP(TRIM(E13730&amp;""),'Référentiel Articles'!$A$2:$F$634,3,FALSE),""))</f>
      </c>
      <c r="E13730" s="81" t="str">
        <v/>
      </c>
      <c r="F13730" s="83">
        <f>IF($E13730="","",IFERROR(VLOOKUP(TRIM(E13730&amp;""),'Référentiel Articles'!$A$2:$F$634,4,FALSE),""))</f>
      </c>
      <c r="G13730" s="84">
        <f>IF($E13730="","",IFERROR(VLOOKUP(TRIM(E13730&amp;""),'Référentiel Articles'!$A$2:$F$634,5,FALSE),""))</f>
      </c>
      <c r="H13730" s="85" t="str">
        <v/>
      </c>
      <c r="I13730" s="84">
        <f>IF($E13730="","",IFERROR(VLOOKUP(TRIM(E13730&amp;""),'Référentiel Articles'!$A$2:$F$634,6,FALSE),""))</f>
      </c>
      <c r="J13730" s="90">
        <f>IF(OR($E13730="",$H13730=""),"",$H13730*$I13730)</f>
      </c>
      <c r="K13730" s="87" t="str">
        <v/>
      </c>
    </row>
    <row r="13731">
      <c r="A13731" s="74" t="str">
        <v/>
      </c>
      <c r="B13731" s="74" t="str">
        <v/>
      </c>
      <c r="C13731" s="75">
        <f>IF($E13731="","",IFERROR(VLOOKUP(TRIM(E13731&amp;""),'Référentiel Articles'!$A$2:$F$634,2,FALSE),""))</f>
      </c>
      <c r="D13731" s="75">
        <f>IF($E13731="","",IFERROR(VLOOKUP(TRIM(E13731&amp;""),'Référentiel Articles'!$A$2:$F$634,3,FALSE),""))</f>
      </c>
      <c r="E13731" s="74" t="str">
        <v/>
      </c>
      <c r="F13731" s="75">
        <f>IF($E13731="","",IFERROR(VLOOKUP(TRIM(E13731&amp;""),'Référentiel Articles'!$A$2:$F$634,4,FALSE),""))</f>
      </c>
      <c r="G13731" s="76">
        <f>IF($E13731="","",IFERROR(VLOOKUP(TRIM(E13731&amp;""),'Référentiel Articles'!$A$2:$F$634,5,FALSE),""))</f>
      </c>
      <c r="H13731" s="77" t="str">
        <v/>
      </c>
      <c r="I13731" s="76">
        <f>IF($E13731="","",IFERROR(VLOOKUP(TRIM(E13731&amp;""),'Référentiel Articles'!$A$2:$F$634,6,FALSE),""))</f>
      </c>
      <c r="J13731" s="78">
        <f>IF(OR($E13731="",$H13731=""),"",$H13731*$I13731)</f>
      </c>
      <c r="K13731" s="79" t="str">
        <v/>
      </c>
    </row>
    <row r="13732">
      <c r="A13732" s="81" t="str">
        <v/>
      </c>
      <c r="B13732" s="81" t="str">
        <v/>
      </c>
      <c r="C13732" s="83">
        <f>IF($E13732="","",IFERROR(VLOOKUP(TRIM(E13732&amp;""),'Référentiel Articles'!$A$2:$F$634,2,FALSE),""))</f>
      </c>
      <c r="D13732" s="83">
        <f>IF($E13732="","",IFERROR(VLOOKUP(TRIM(E13732&amp;""),'Référentiel Articles'!$A$2:$F$634,3,FALSE),""))</f>
      </c>
      <c r="E13732" s="81" t="str">
        <v/>
      </c>
      <c r="F13732" s="83">
        <f>IF($E13732="","",IFERROR(VLOOKUP(TRIM(E13732&amp;""),'Référentiel Articles'!$A$2:$F$634,4,FALSE),""))</f>
      </c>
      <c r="G13732" s="84">
        <f>IF($E13732="","",IFERROR(VLOOKUP(TRIM(E13732&amp;""),'Référentiel Articles'!$A$2:$F$634,5,FALSE),""))</f>
      </c>
      <c r="H13732" s="85" t="str">
        <v/>
      </c>
      <c r="I13732" s="84">
        <f>IF($E13732="","",IFERROR(VLOOKUP(TRIM(E13732&amp;""),'Référentiel Articles'!$A$2:$F$634,6,FALSE),""))</f>
      </c>
      <c r="J13732" s="90">
        <f>IF(OR($E13732="",$H13732=""),"",$H13732*$I13732)</f>
      </c>
      <c r="K13732" s="87" t="str">
        <v/>
      </c>
    </row>
    <row r="13733">
      <c r="A13733" s="74" t="str">
        <v/>
      </c>
      <c r="B13733" s="74" t="str">
        <v/>
      </c>
      <c r="C13733" s="75">
        <f>IF($E13733="","",IFERROR(VLOOKUP(TRIM(E13733&amp;""),'Référentiel Articles'!$A$2:$F$634,2,FALSE),""))</f>
      </c>
      <c r="D13733" s="75">
        <f>IF($E13733="","",IFERROR(VLOOKUP(TRIM(E13733&amp;""),'Référentiel Articles'!$A$2:$F$634,3,FALSE),""))</f>
      </c>
      <c r="E13733" s="74" t="str">
        <v/>
      </c>
      <c r="F13733" s="75">
        <f>IF($E13733="","",IFERROR(VLOOKUP(TRIM(E13733&amp;""),'Référentiel Articles'!$A$2:$F$634,4,FALSE),""))</f>
      </c>
      <c r="G13733" s="76">
        <f>IF($E13733="","",IFERROR(VLOOKUP(TRIM(E13733&amp;""),'Référentiel Articles'!$A$2:$F$634,5,FALSE),""))</f>
      </c>
      <c r="H13733" s="77" t="str">
        <v/>
      </c>
      <c r="I13733" s="76">
        <f>IF($E13733="","",IFERROR(VLOOKUP(TRIM(E13733&amp;""),'Référentiel Articles'!$A$2:$F$634,6,FALSE),""))</f>
      </c>
      <c r="J13733" s="78">
        <f>IF(OR($E13733="",$H13733=""),"",$H13733*$I13733)</f>
      </c>
      <c r="K13733" s="79" t="str">
        <v/>
      </c>
    </row>
    <row r="13734">
      <c r="A13734" s="81" t="str">
        <v/>
      </c>
      <c r="B13734" s="81" t="str">
        <v/>
      </c>
      <c r="C13734" s="83">
        <f>IF($E13734="","",IFERROR(VLOOKUP(TRIM(E13734&amp;""),'Référentiel Articles'!$A$2:$F$634,2,FALSE),""))</f>
      </c>
      <c r="D13734" s="83">
        <f>IF($E13734="","",IFERROR(VLOOKUP(TRIM(E13734&amp;""),'Référentiel Articles'!$A$2:$F$634,3,FALSE),""))</f>
      </c>
      <c r="E13734" s="81" t="str">
        <v/>
      </c>
      <c r="F13734" s="83">
        <f>IF($E13734="","",IFERROR(VLOOKUP(TRIM(E13734&amp;""),'Référentiel Articles'!$A$2:$F$634,4,FALSE),""))</f>
      </c>
      <c r="G13734" s="84">
        <f>IF($E13734="","",IFERROR(VLOOKUP(TRIM(E13734&amp;""),'Référentiel Articles'!$A$2:$F$634,5,FALSE),""))</f>
      </c>
      <c r="H13734" s="85" t="str">
        <v/>
      </c>
      <c r="I13734" s="84">
        <f>IF($E13734="","",IFERROR(VLOOKUP(TRIM(E13734&amp;""),'Référentiel Articles'!$A$2:$F$634,6,FALSE),""))</f>
      </c>
      <c r="J13734" s="90">
        <f>IF(OR($E13734="",$H13734=""),"",$H13734*$I13734)</f>
      </c>
      <c r="K13734" s="87" t="str">
        <v/>
      </c>
    </row>
    <row r="13735">
      <c r="A13735" s="74" t="str">
        <v/>
      </c>
      <c r="B13735" s="74" t="str">
        <v/>
      </c>
      <c r="C13735" s="75">
        <f>IF($E13735="","",IFERROR(VLOOKUP(TRIM(E13735&amp;""),'Référentiel Articles'!$A$2:$F$634,2,FALSE),""))</f>
      </c>
      <c r="D13735" s="75">
        <f>IF($E13735="","",IFERROR(VLOOKUP(TRIM(E13735&amp;""),'Référentiel Articles'!$A$2:$F$634,3,FALSE),""))</f>
      </c>
      <c r="E13735" s="74" t="str">
        <v/>
      </c>
      <c r="F13735" s="75">
        <f>IF($E13735="","",IFERROR(VLOOKUP(TRIM(E13735&amp;""),'Référentiel Articles'!$A$2:$F$634,4,FALSE),""))</f>
      </c>
      <c r="G13735" s="76">
        <f>IF($E13735="","",IFERROR(VLOOKUP(TRIM(E13735&amp;""),'Référentiel Articles'!$A$2:$F$634,5,FALSE),""))</f>
      </c>
      <c r="H13735" s="77" t="str">
        <v/>
      </c>
      <c r="I13735" s="76">
        <f>IF($E13735="","",IFERROR(VLOOKUP(TRIM(E13735&amp;""),'Référentiel Articles'!$A$2:$F$634,6,FALSE),""))</f>
      </c>
      <c r="J13735" s="78">
        <f>IF(OR($E13735="",$H13735=""),"",$H13735*$I13735)</f>
      </c>
      <c r="K13735" s="79" t="str">
        <v/>
      </c>
    </row>
    <row r="13736">
      <c r="A13736" s="81" t="str">
        <v/>
      </c>
      <c r="B13736" s="81" t="str">
        <v/>
      </c>
      <c r="C13736" s="83">
        <f>IF($E13736="","",IFERROR(VLOOKUP(TRIM(E13736&amp;""),'Référentiel Articles'!$A$2:$F$634,2,FALSE),""))</f>
      </c>
      <c r="D13736" s="83">
        <f>IF($E13736="","",IFERROR(VLOOKUP(TRIM(E13736&amp;""),'Référentiel Articles'!$A$2:$F$634,3,FALSE),""))</f>
      </c>
      <c r="E13736" s="81" t="str">
        <v/>
      </c>
      <c r="F13736" s="83">
        <f>IF($E13736="","",IFERROR(VLOOKUP(TRIM(E13736&amp;""),'Référentiel Articles'!$A$2:$F$634,4,FALSE),""))</f>
      </c>
      <c r="G13736" s="84">
        <f>IF($E13736="","",IFERROR(VLOOKUP(TRIM(E13736&amp;""),'Référentiel Articles'!$A$2:$F$634,5,FALSE),""))</f>
      </c>
      <c r="H13736" s="85" t="str">
        <v/>
      </c>
      <c r="I13736" s="84">
        <f>IF($E13736="","",IFERROR(VLOOKUP(TRIM(E13736&amp;""),'Référentiel Articles'!$A$2:$F$634,6,FALSE),""))</f>
      </c>
      <c r="J13736" s="90">
        <f>IF(OR($E13736="",$H13736=""),"",$H13736*$I13736)</f>
      </c>
      <c r="K13736" s="87" t="str">
        <v/>
      </c>
    </row>
    <row r="13737">
      <c r="A13737" s="74" t="str">
        <v/>
      </c>
      <c r="B13737" s="74" t="str">
        <v/>
      </c>
      <c r="C13737" s="75">
        <f>IF($E13737="","",IFERROR(VLOOKUP(TRIM(E13737&amp;""),'Référentiel Articles'!$A$2:$F$634,2,FALSE),""))</f>
      </c>
      <c r="D13737" s="75">
        <f>IF($E13737="","",IFERROR(VLOOKUP(TRIM(E13737&amp;""),'Référentiel Articles'!$A$2:$F$634,3,FALSE),""))</f>
      </c>
      <c r="E13737" s="74" t="str">
        <v/>
      </c>
      <c r="F13737" s="75">
        <f>IF($E13737="","",IFERROR(VLOOKUP(TRIM(E13737&amp;""),'Référentiel Articles'!$A$2:$F$634,4,FALSE),""))</f>
      </c>
      <c r="G13737" s="76">
        <f>IF($E13737="","",IFERROR(VLOOKUP(TRIM(E13737&amp;""),'Référentiel Articles'!$A$2:$F$634,5,FALSE),""))</f>
      </c>
      <c r="H13737" s="77" t="str">
        <v/>
      </c>
      <c r="I13737" s="76">
        <f>IF($E13737="","",IFERROR(VLOOKUP(TRIM(E13737&amp;""),'Référentiel Articles'!$A$2:$F$634,6,FALSE),""))</f>
      </c>
      <c r="J13737" s="78">
        <f>IF(OR($E13737="",$H13737=""),"",$H13737*$I13737)</f>
      </c>
      <c r="K13737" s="79" t="str">
        <v/>
      </c>
    </row>
    <row r="13738">
      <c r="A13738" s="81" t="str">
        <v/>
      </c>
      <c r="B13738" s="81" t="str">
        <v/>
      </c>
      <c r="C13738" s="83">
        <f>IF($E13738="","",IFERROR(VLOOKUP(TRIM(E13738&amp;""),'Référentiel Articles'!$A$2:$F$634,2,FALSE),""))</f>
      </c>
      <c r="D13738" s="83">
        <f>IF($E13738="","",IFERROR(VLOOKUP(TRIM(E13738&amp;""),'Référentiel Articles'!$A$2:$F$634,3,FALSE),""))</f>
      </c>
      <c r="E13738" s="81" t="str">
        <v/>
      </c>
      <c r="F13738" s="83">
        <f>IF($E13738="","",IFERROR(VLOOKUP(TRIM(E13738&amp;""),'Référentiel Articles'!$A$2:$F$634,4,FALSE),""))</f>
      </c>
      <c r="G13738" s="84">
        <f>IF($E13738="","",IFERROR(VLOOKUP(TRIM(E13738&amp;""),'Référentiel Articles'!$A$2:$F$634,5,FALSE),""))</f>
      </c>
      <c r="H13738" s="85" t="str">
        <v/>
      </c>
      <c r="I13738" s="84">
        <f>IF($E13738="","",IFERROR(VLOOKUP(TRIM(E13738&amp;""),'Référentiel Articles'!$A$2:$F$634,6,FALSE),""))</f>
      </c>
      <c r="J13738" s="90">
        <f>IF(OR($E13738="",$H13738=""),"",$H13738*$I13738)</f>
      </c>
      <c r="K13738" s="87" t="str">
        <v/>
      </c>
    </row>
    <row r="13739">
      <c r="A13739" s="74" t="str">
        <v/>
      </c>
      <c r="B13739" s="74" t="str">
        <v/>
      </c>
      <c r="C13739" s="75">
        <f>IF($E13739="","",IFERROR(VLOOKUP(TRIM(E13739&amp;""),'Référentiel Articles'!$A$2:$F$634,2,FALSE),""))</f>
      </c>
      <c r="D13739" s="75">
        <f>IF($E13739="","",IFERROR(VLOOKUP(TRIM(E13739&amp;""),'Référentiel Articles'!$A$2:$F$634,3,FALSE),""))</f>
      </c>
      <c r="E13739" s="74" t="str">
        <v/>
      </c>
      <c r="F13739" s="75">
        <f>IF($E13739="","",IFERROR(VLOOKUP(TRIM(E13739&amp;""),'Référentiel Articles'!$A$2:$F$634,4,FALSE),""))</f>
      </c>
      <c r="G13739" s="76">
        <f>IF($E13739="","",IFERROR(VLOOKUP(TRIM(E13739&amp;""),'Référentiel Articles'!$A$2:$F$634,5,FALSE),""))</f>
      </c>
      <c r="H13739" s="77" t="str">
        <v/>
      </c>
      <c r="I13739" s="76">
        <f>IF($E13739="","",IFERROR(VLOOKUP(TRIM(E13739&amp;""),'Référentiel Articles'!$A$2:$F$634,6,FALSE),""))</f>
      </c>
      <c r="J13739" s="78">
        <f>IF(OR($E13739="",$H13739=""),"",$H13739*$I13739)</f>
      </c>
      <c r="K13739" s="79" t="str">
        <v/>
      </c>
    </row>
    <row r="13740">
      <c r="A13740" s="81" t="str">
        <v/>
      </c>
      <c r="B13740" s="81" t="str">
        <v/>
      </c>
      <c r="C13740" s="83">
        <f>IF($E13740="","",IFERROR(VLOOKUP(TRIM(E13740&amp;""),'Référentiel Articles'!$A$2:$F$634,2,FALSE),""))</f>
      </c>
      <c r="D13740" s="83">
        <f>IF($E13740="","",IFERROR(VLOOKUP(TRIM(E13740&amp;""),'Référentiel Articles'!$A$2:$F$634,3,FALSE),""))</f>
      </c>
      <c r="E13740" s="81" t="str">
        <v/>
      </c>
      <c r="F13740" s="83">
        <f>IF($E13740="","",IFERROR(VLOOKUP(TRIM(E13740&amp;""),'Référentiel Articles'!$A$2:$F$634,4,FALSE),""))</f>
      </c>
      <c r="G13740" s="84">
        <f>IF($E13740="","",IFERROR(VLOOKUP(TRIM(E13740&amp;""),'Référentiel Articles'!$A$2:$F$634,5,FALSE),""))</f>
      </c>
      <c r="H13740" s="85" t="str">
        <v/>
      </c>
      <c r="I13740" s="84">
        <f>IF($E13740="","",IFERROR(VLOOKUP(TRIM(E13740&amp;""),'Référentiel Articles'!$A$2:$F$634,6,FALSE),""))</f>
      </c>
      <c r="J13740" s="90">
        <f>IF(OR($E13740="",$H13740=""),"",$H13740*$I13740)</f>
      </c>
      <c r="K13740" s="87" t="str">
        <v/>
      </c>
    </row>
    <row r="13741">
      <c r="A13741" s="74" t="str">
        <v/>
      </c>
      <c r="B13741" s="74" t="str">
        <v/>
      </c>
      <c r="C13741" s="75">
        <f>IF($E13741="","",IFERROR(VLOOKUP(TRIM(E13741&amp;""),'Référentiel Articles'!$A$2:$F$634,2,FALSE),""))</f>
      </c>
      <c r="D13741" s="75">
        <f>IF($E13741="","",IFERROR(VLOOKUP(TRIM(E13741&amp;""),'Référentiel Articles'!$A$2:$F$634,3,FALSE),""))</f>
      </c>
      <c r="E13741" s="74" t="str">
        <v/>
      </c>
      <c r="F13741" s="75">
        <f>IF($E13741="","",IFERROR(VLOOKUP(TRIM(E13741&amp;""),'Référentiel Articles'!$A$2:$F$634,4,FALSE),""))</f>
      </c>
      <c r="G13741" s="76">
        <f>IF($E13741="","",IFERROR(VLOOKUP(TRIM(E13741&amp;""),'Référentiel Articles'!$A$2:$F$634,5,FALSE),""))</f>
      </c>
      <c r="H13741" s="77" t="str">
        <v/>
      </c>
      <c r="I13741" s="76">
        <f>IF($E13741="","",IFERROR(VLOOKUP(TRIM(E13741&amp;""),'Référentiel Articles'!$A$2:$F$634,6,FALSE),""))</f>
      </c>
      <c r="J13741" s="78">
        <f>IF(OR($E13741="",$H13741=""),"",$H13741*$I13741)</f>
      </c>
      <c r="K13741" s="79" t="str">
        <v/>
      </c>
    </row>
    <row r="13742">
      <c r="A13742" s="81" t="str">
        <v/>
      </c>
      <c r="B13742" s="81" t="str">
        <v/>
      </c>
      <c r="C13742" s="83">
        <f>IF($E13742="","",IFERROR(VLOOKUP(TRIM(E13742&amp;""),'Référentiel Articles'!$A$2:$F$634,2,FALSE),""))</f>
      </c>
      <c r="D13742" s="83">
        <f>IF($E13742="","",IFERROR(VLOOKUP(TRIM(E13742&amp;""),'Référentiel Articles'!$A$2:$F$634,3,FALSE),""))</f>
      </c>
      <c r="E13742" s="81" t="str">
        <v/>
      </c>
      <c r="F13742" s="83">
        <f>IF($E13742="","",IFERROR(VLOOKUP(TRIM(E13742&amp;""),'Référentiel Articles'!$A$2:$F$634,4,FALSE),""))</f>
      </c>
      <c r="G13742" s="84">
        <f>IF($E13742="","",IFERROR(VLOOKUP(TRIM(E13742&amp;""),'Référentiel Articles'!$A$2:$F$634,5,FALSE),""))</f>
      </c>
      <c r="H13742" s="85" t="str">
        <v/>
      </c>
      <c r="I13742" s="84">
        <f>IF($E13742="","",IFERROR(VLOOKUP(TRIM(E13742&amp;""),'Référentiel Articles'!$A$2:$F$634,6,FALSE),""))</f>
      </c>
      <c r="J13742" s="90">
        <f>IF(OR($E13742="",$H13742=""),"",$H13742*$I13742)</f>
      </c>
      <c r="K13742" s="87" t="str">
        <v/>
      </c>
    </row>
    <row r="13743">
      <c r="A13743" s="74" t="str">
        <v/>
      </c>
      <c r="B13743" s="74" t="str">
        <v/>
      </c>
      <c r="C13743" s="75">
        <f>IF($E13743="","",IFERROR(VLOOKUP(TRIM(E13743&amp;""),'Référentiel Articles'!$A$2:$F$634,2,FALSE),""))</f>
      </c>
      <c r="D13743" s="75">
        <f>IF($E13743="","",IFERROR(VLOOKUP(TRIM(E13743&amp;""),'Référentiel Articles'!$A$2:$F$634,3,FALSE),""))</f>
      </c>
      <c r="E13743" s="74" t="str">
        <v/>
      </c>
      <c r="F13743" s="75">
        <f>IF($E13743="","",IFERROR(VLOOKUP(TRIM(E13743&amp;""),'Référentiel Articles'!$A$2:$F$634,4,FALSE),""))</f>
      </c>
      <c r="G13743" s="76">
        <f>IF($E13743="","",IFERROR(VLOOKUP(TRIM(E13743&amp;""),'Référentiel Articles'!$A$2:$F$634,5,FALSE),""))</f>
      </c>
      <c r="H13743" s="77" t="str">
        <v/>
      </c>
      <c r="I13743" s="76">
        <f>IF($E13743="","",IFERROR(VLOOKUP(TRIM(E13743&amp;""),'Référentiel Articles'!$A$2:$F$634,6,FALSE),""))</f>
      </c>
      <c r="J13743" s="78">
        <f>IF(OR($E13743="",$H13743=""),"",$H13743*$I13743)</f>
      </c>
      <c r="K13743" s="79" t="str">
        <v/>
      </c>
    </row>
    <row r="13744">
      <c r="A13744" s="81" t="str">
        <v/>
      </c>
      <c r="B13744" s="81" t="str">
        <v/>
      </c>
      <c r="C13744" s="83">
        <f>IF($E13744="","",IFERROR(VLOOKUP(TRIM(E13744&amp;""),'Référentiel Articles'!$A$2:$F$634,2,FALSE),""))</f>
      </c>
      <c r="D13744" s="83">
        <f>IF($E13744="","",IFERROR(VLOOKUP(TRIM(E13744&amp;""),'Référentiel Articles'!$A$2:$F$634,3,FALSE),""))</f>
      </c>
      <c r="E13744" s="81" t="str">
        <v/>
      </c>
      <c r="F13744" s="83">
        <f>IF($E13744="","",IFERROR(VLOOKUP(TRIM(E13744&amp;""),'Référentiel Articles'!$A$2:$F$634,4,FALSE),""))</f>
      </c>
      <c r="G13744" s="84">
        <f>IF($E13744="","",IFERROR(VLOOKUP(TRIM(E13744&amp;""),'Référentiel Articles'!$A$2:$F$634,5,FALSE),""))</f>
      </c>
      <c r="H13744" s="85" t="str">
        <v/>
      </c>
      <c r="I13744" s="84">
        <f>IF($E13744="","",IFERROR(VLOOKUP(TRIM(E13744&amp;""),'Référentiel Articles'!$A$2:$F$634,6,FALSE),""))</f>
      </c>
      <c r="J13744" s="90">
        <f>IF(OR($E13744="",$H13744=""),"",$H13744*$I13744)</f>
      </c>
      <c r="K13744" s="87" t="str">
        <v/>
      </c>
    </row>
    <row r="13745">
      <c r="A13745" s="74" t="str">
        <v/>
      </c>
      <c r="B13745" s="74" t="str">
        <v/>
      </c>
      <c r="C13745" s="75">
        <f>IF($E13745="","",IFERROR(VLOOKUP(TRIM(E13745&amp;""),'Référentiel Articles'!$A$2:$F$634,2,FALSE),""))</f>
      </c>
      <c r="D13745" s="75">
        <f>IF($E13745="","",IFERROR(VLOOKUP(TRIM(E13745&amp;""),'Référentiel Articles'!$A$2:$F$634,3,FALSE),""))</f>
      </c>
      <c r="E13745" s="74" t="str">
        <v/>
      </c>
      <c r="F13745" s="75">
        <f>IF($E13745="","",IFERROR(VLOOKUP(TRIM(E13745&amp;""),'Référentiel Articles'!$A$2:$F$634,4,FALSE),""))</f>
      </c>
      <c r="G13745" s="76">
        <f>IF($E13745="","",IFERROR(VLOOKUP(TRIM(E13745&amp;""),'Référentiel Articles'!$A$2:$F$634,5,FALSE),""))</f>
      </c>
      <c r="H13745" s="77" t="str">
        <v/>
      </c>
      <c r="I13745" s="76">
        <f>IF($E13745="","",IFERROR(VLOOKUP(TRIM(E13745&amp;""),'Référentiel Articles'!$A$2:$F$634,6,FALSE),""))</f>
      </c>
      <c r="J13745" s="78">
        <f>IF(OR($E13745="",$H13745=""),"",$H13745*$I13745)</f>
      </c>
      <c r="K13745" s="79" t="str">
        <v/>
      </c>
    </row>
    <row r="13746">
      <c r="A13746" s="81" t="str">
        <v/>
      </c>
      <c r="B13746" s="81" t="str">
        <v/>
      </c>
      <c r="C13746" s="83">
        <f>IF($E13746="","",IFERROR(VLOOKUP(TRIM(E13746&amp;""),'Référentiel Articles'!$A$2:$F$634,2,FALSE),""))</f>
      </c>
      <c r="D13746" s="83">
        <f>IF($E13746="","",IFERROR(VLOOKUP(TRIM(E13746&amp;""),'Référentiel Articles'!$A$2:$F$634,3,FALSE),""))</f>
      </c>
      <c r="E13746" s="81" t="str">
        <v/>
      </c>
      <c r="F13746" s="83">
        <f>IF($E13746="","",IFERROR(VLOOKUP(TRIM(E13746&amp;""),'Référentiel Articles'!$A$2:$F$634,4,FALSE),""))</f>
      </c>
      <c r="G13746" s="84">
        <f>IF($E13746="","",IFERROR(VLOOKUP(TRIM(E13746&amp;""),'Référentiel Articles'!$A$2:$F$634,5,FALSE),""))</f>
      </c>
      <c r="H13746" s="85" t="str">
        <v/>
      </c>
      <c r="I13746" s="84">
        <f>IF($E13746="","",IFERROR(VLOOKUP(TRIM(E13746&amp;""),'Référentiel Articles'!$A$2:$F$634,6,FALSE),""))</f>
      </c>
      <c r="J13746" s="90">
        <f>IF(OR($E13746="",$H13746=""),"",$H13746*$I13746)</f>
      </c>
      <c r="K13746" s="87" t="str">
        <v/>
      </c>
    </row>
    <row r="13747">
      <c r="A13747" s="74" t="str">
        <v/>
      </c>
      <c r="B13747" s="74" t="str">
        <v/>
      </c>
      <c r="C13747" s="75">
        <f>IF($E13747="","",IFERROR(VLOOKUP(TRIM(E13747&amp;""),'Référentiel Articles'!$A$2:$F$634,2,FALSE),""))</f>
      </c>
      <c r="D13747" s="75">
        <f>IF($E13747="","",IFERROR(VLOOKUP(TRIM(E13747&amp;""),'Référentiel Articles'!$A$2:$F$634,3,FALSE),""))</f>
      </c>
      <c r="E13747" s="74" t="str">
        <v/>
      </c>
      <c r="F13747" s="75">
        <f>IF($E13747="","",IFERROR(VLOOKUP(TRIM(E13747&amp;""),'Référentiel Articles'!$A$2:$F$634,4,FALSE),""))</f>
      </c>
      <c r="G13747" s="76">
        <f>IF($E13747="","",IFERROR(VLOOKUP(TRIM(E13747&amp;""),'Référentiel Articles'!$A$2:$F$634,5,FALSE),""))</f>
      </c>
      <c r="H13747" s="77" t="str">
        <v/>
      </c>
      <c r="I13747" s="76">
        <f>IF($E13747="","",IFERROR(VLOOKUP(TRIM(E13747&amp;""),'Référentiel Articles'!$A$2:$F$634,6,FALSE),""))</f>
      </c>
      <c r="J13747" s="78">
        <f>IF(OR($E13747="",$H13747=""),"",$H13747*$I13747)</f>
      </c>
      <c r="K13747" s="79" t="str">
        <v/>
      </c>
    </row>
    <row r="13748">
      <c r="A13748" s="81" t="str">
        <v/>
      </c>
      <c r="B13748" s="81" t="str">
        <v/>
      </c>
      <c r="C13748" s="83">
        <f>IF($E13748="","",IFERROR(VLOOKUP(TRIM(E13748&amp;""),'Référentiel Articles'!$A$2:$F$634,2,FALSE),""))</f>
      </c>
      <c r="D13748" s="83">
        <f>IF($E13748="","",IFERROR(VLOOKUP(TRIM(E13748&amp;""),'Référentiel Articles'!$A$2:$F$634,3,FALSE),""))</f>
      </c>
      <c r="E13748" s="81" t="str">
        <v/>
      </c>
      <c r="F13748" s="83">
        <f>IF($E13748="","",IFERROR(VLOOKUP(TRIM(E13748&amp;""),'Référentiel Articles'!$A$2:$F$634,4,FALSE),""))</f>
      </c>
      <c r="G13748" s="84">
        <f>IF($E13748="","",IFERROR(VLOOKUP(TRIM(E13748&amp;""),'Référentiel Articles'!$A$2:$F$634,5,FALSE),""))</f>
      </c>
      <c r="H13748" s="85" t="str">
        <v/>
      </c>
      <c r="I13748" s="84">
        <f>IF($E13748="","",IFERROR(VLOOKUP(TRIM(E13748&amp;""),'Référentiel Articles'!$A$2:$F$634,6,FALSE),""))</f>
      </c>
      <c r="J13748" s="90">
        <f>IF(OR($E13748="",$H13748=""),"",$H13748*$I13748)</f>
      </c>
      <c r="K13748" s="87" t="str">
        <v/>
      </c>
    </row>
    <row r="13749">
      <c r="A13749" s="74" t="str">
        <v/>
      </c>
      <c r="B13749" s="74" t="str">
        <v/>
      </c>
      <c r="C13749" s="75">
        <f>IF($E13749="","",IFERROR(VLOOKUP(TRIM(E13749&amp;""),'Référentiel Articles'!$A$2:$F$634,2,FALSE),""))</f>
      </c>
      <c r="D13749" s="75">
        <f>IF($E13749="","",IFERROR(VLOOKUP(TRIM(E13749&amp;""),'Référentiel Articles'!$A$2:$F$634,3,FALSE),""))</f>
      </c>
      <c r="E13749" s="74" t="str">
        <v/>
      </c>
      <c r="F13749" s="75">
        <f>IF($E13749="","",IFERROR(VLOOKUP(TRIM(E13749&amp;""),'Référentiel Articles'!$A$2:$F$634,4,FALSE),""))</f>
      </c>
      <c r="G13749" s="76">
        <f>IF($E13749="","",IFERROR(VLOOKUP(TRIM(E13749&amp;""),'Référentiel Articles'!$A$2:$F$634,5,FALSE),""))</f>
      </c>
      <c r="H13749" s="77" t="str">
        <v/>
      </c>
      <c r="I13749" s="76">
        <f>IF($E13749="","",IFERROR(VLOOKUP(TRIM(E13749&amp;""),'Référentiel Articles'!$A$2:$F$634,6,FALSE),""))</f>
      </c>
      <c r="J13749" s="78">
        <f>IF(OR($E13749="",$H13749=""),"",$H13749*$I13749)</f>
      </c>
      <c r="K13749" s="79" t="str">
        <v/>
      </c>
    </row>
    <row r="13750">
      <c r="A13750" s="81" t="str">
        <v/>
      </c>
      <c r="B13750" s="81" t="str">
        <v/>
      </c>
      <c r="C13750" s="83">
        <f>IF($E13750="","",IFERROR(VLOOKUP(TRIM(E13750&amp;""),'Référentiel Articles'!$A$2:$F$634,2,FALSE),""))</f>
      </c>
      <c r="D13750" s="83">
        <f>IF($E13750="","",IFERROR(VLOOKUP(TRIM(E13750&amp;""),'Référentiel Articles'!$A$2:$F$634,3,FALSE),""))</f>
      </c>
      <c r="E13750" s="81" t="str">
        <v/>
      </c>
      <c r="F13750" s="83">
        <f>IF($E13750="","",IFERROR(VLOOKUP(TRIM(E13750&amp;""),'Référentiel Articles'!$A$2:$F$634,4,FALSE),""))</f>
      </c>
      <c r="G13750" s="84">
        <f>IF($E13750="","",IFERROR(VLOOKUP(TRIM(E13750&amp;""),'Référentiel Articles'!$A$2:$F$634,5,FALSE),""))</f>
      </c>
      <c r="H13750" s="85" t="str">
        <v/>
      </c>
      <c r="I13750" s="84">
        <f>IF($E13750="","",IFERROR(VLOOKUP(TRIM(E13750&amp;""),'Référentiel Articles'!$A$2:$F$634,6,FALSE),""))</f>
      </c>
      <c r="J13750" s="90">
        <f>IF(OR($E13750="",$H13750=""),"",$H13750*$I13750)</f>
      </c>
      <c r="K13750" s="87" t="str">
        <v/>
      </c>
    </row>
    <row r="13751">
      <c r="A13751" s="74" t="str">
        <v/>
      </c>
      <c r="B13751" s="74" t="str">
        <v/>
      </c>
      <c r="C13751" s="75">
        <f>IF($E13751="","",IFERROR(VLOOKUP(TRIM(E13751&amp;""),'Référentiel Articles'!$A$2:$F$634,2,FALSE),""))</f>
      </c>
      <c r="D13751" s="75">
        <f>IF($E13751="","",IFERROR(VLOOKUP(TRIM(E13751&amp;""),'Référentiel Articles'!$A$2:$F$634,3,FALSE),""))</f>
      </c>
      <c r="E13751" s="74" t="str">
        <v/>
      </c>
      <c r="F13751" s="75">
        <f>IF($E13751="","",IFERROR(VLOOKUP(TRIM(E13751&amp;""),'Référentiel Articles'!$A$2:$F$634,4,FALSE),""))</f>
      </c>
      <c r="G13751" s="76">
        <f>IF($E13751="","",IFERROR(VLOOKUP(TRIM(E13751&amp;""),'Référentiel Articles'!$A$2:$F$634,5,FALSE),""))</f>
      </c>
      <c r="H13751" s="77" t="str">
        <v/>
      </c>
      <c r="I13751" s="76">
        <f>IF($E13751="","",IFERROR(VLOOKUP(TRIM(E13751&amp;""),'Référentiel Articles'!$A$2:$F$634,6,FALSE),""))</f>
      </c>
      <c r="J13751" s="78">
        <f>IF(OR($E13751="",$H13751=""),"",$H13751*$I13751)</f>
      </c>
      <c r="K13751" s="79" t="str">
        <v/>
      </c>
    </row>
    <row r="13752">
      <c r="A13752" s="81" t="str">
        <v/>
      </c>
      <c r="B13752" s="81" t="str">
        <v/>
      </c>
      <c r="C13752" s="83">
        <f>IF($E13752="","",IFERROR(VLOOKUP(TRIM(E13752&amp;""),'Référentiel Articles'!$A$2:$F$634,2,FALSE),""))</f>
      </c>
      <c r="D13752" s="83">
        <f>IF($E13752="","",IFERROR(VLOOKUP(TRIM(E13752&amp;""),'Référentiel Articles'!$A$2:$F$634,3,FALSE),""))</f>
      </c>
      <c r="E13752" s="81" t="str">
        <v/>
      </c>
      <c r="F13752" s="83">
        <f>IF($E13752="","",IFERROR(VLOOKUP(TRIM(E13752&amp;""),'Référentiel Articles'!$A$2:$F$634,4,FALSE),""))</f>
      </c>
      <c r="G13752" s="84">
        <f>IF($E13752="","",IFERROR(VLOOKUP(TRIM(E13752&amp;""),'Référentiel Articles'!$A$2:$F$634,5,FALSE),""))</f>
      </c>
      <c r="H13752" s="85" t="str">
        <v/>
      </c>
      <c r="I13752" s="84">
        <f>IF($E13752="","",IFERROR(VLOOKUP(TRIM(E13752&amp;""),'Référentiel Articles'!$A$2:$F$634,6,FALSE),""))</f>
      </c>
      <c r="J13752" s="90">
        <f>IF(OR($E13752="",$H13752=""),"",$H13752*$I13752)</f>
      </c>
      <c r="K13752" s="87" t="str">
        <v/>
      </c>
    </row>
    <row r="13753">
      <c r="A13753" s="74" t="str">
        <v/>
      </c>
      <c r="B13753" s="74" t="str">
        <v/>
      </c>
      <c r="C13753" s="75">
        <f>IF($E13753="","",IFERROR(VLOOKUP(TRIM(E13753&amp;""),'Référentiel Articles'!$A$2:$F$634,2,FALSE),""))</f>
      </c>
      <c r="D13753" s="75">
        <f>IF($E13753="","",IFERROR(VLOOKUP(TRIM(E13753&amp;""),'Référentiel Articles'!$A$2:$F$634,3,FALSE),""))</f>
      </c>
      <c r="E13753" s="74" t="str">
        <v/>
      </c>
      <c r="F13753" s="75">
        <f>IF($E13753="","",IFERROR(VLOOKUP(TRIM(E13753&amp;""),'Référentiel Articles'!$A$2:$F$634,4,FALSE),""))</f>
      </c>
      <c r="G13753" s="76">
        <f>IF($E13753="","",IFERROR(VLOOKUP(TRIM(E13753&amp;""),'Référentiel Articles'!$A$2:$F$634,5,FALSE),""))</f>
      </c>
      <c r="H13753" s="77" t="str">
        <v/>
      </c>
      <c r="I13753" s="76">
        <f>IF($E13753="","",IFERROR(VLOOKUP(TRIM(E13753&amp;""),'Référentiel Articles'!$A$2:$F$634,6,FALSE),""))</f>
      </c>
      <c r="J13753" s="78">
        <f>IF(OR($E13753="",$H13753=""),"",$H13753*$I13753)</f>
      </c>
      <c r="K13753" s="79" t="str">
        <v/>
      </c>
    </row>
    <row r="13754">
      <c r="A13754" s="81" t="str">
        <v/>
      </c>
      <c r="B13754" s="81" t="str">
        <v/>
      </c>
      <c r="C13754" s="83">
        <f>IF($E13754="","",IFERROR(VLOOKUP(TRIM(E13754&amp;""),'Référentiel Articles'!$A$2:$F$634,2,FALSE),""))</f>
      </c>
      <c r="D13754" s="83">
        <f>IF($E13754="","",IFERROR(VLOOKUP(TRIM(E13754&amp;""),'Référentiel Articles'!$A$2:$F$634,3,FALSE),""))</f>
      </c>
      <c r="E13754" s="81" t="str">
        <v/>
      </c>
      <c r="F13754" s="83">
        <f>IF($E13754="","",IFERROR(VLOOKUP(TRIM(E13754&amp;""),'Référentiel Articles'!$A$2:$F$634,4,FALSE),""))</f>
      </c>
      <c r="G13754" s="84">
        <f>IF($E13754="","",IFERROR(VLOOKUP(TRIM(E13754&amp;""),'Référentiel Articles'!$A$2:$F$634,5,FALSE),""))</f>
      </c>
      <c r="H13754" s="85" t="str">
        <v/>
      </c>
      <c r="I13754" s="84">
        <f>IF($E13754="","",IFERROR(VLOOKUP(TRIM(E13754&amp;""),'Référentiel Articles'!$A$2:$F$634,6,FALSE),""))</f>
      </c>
      <c r="J13754" s="90">
        <f>IF(OR($E13754="",$H13754=""),"",$H13754*$I13754)</f>
      </c>
      <c r="K13754" s="87" t="str">
        <v/>
      </c>
    </row>
    <row r="13755">
      <c r="A13755" s="74" t="str">
        <v/>
      </c>
      <c r="B13755" s="74" t="str">
        <v/>
      </c>
      <c r="C13755" s="75">
        <f>IF($E13755="","",IFERROR(VLOOKUP(TRIM(E13755&amp;""),'Référentiel Articles'!$A$2:$F$634,2,FALSE),""))</f>
      </c>
      <c r="D13755" s="75">
        <f>IF($E13755="","",IFERROR(VLOOKUP(TRIM(E13755&amp;""),'Référentiel Articles'!$A$2:$F$634,3,FALSE),""))</f>
      </c>
      <c r="E13755" s="74" t="str">
        <v/>
      </c>
      <c r="F13755" s="75">
        <f>IF($E13755="","",IFERROR(VLOOKUP(TRIM(E13755&amp;""),'Référentiel Articles'!$A$2:$F$634,4,FALSE),""))</f>
      </c>
      <c r="G13755" s="76">
        <f>IF($E13755="","",IFERROR(VLOOKUP(TRIM(E13755&amp;""),'Référentiel Articles'!$A$2:$F$634,5,FALSE),""))</f>
      </c>
      <c r="H13755" s="77" t="str">
        <v/>
      </c>
      <c r="I13755" s="76">
        <f>IF($E13755="","",IFERROR(VLOOKUP(TRIM(E13755&amp;""),'Référentiel Articles'!$A$2:$F$634,6,FALSE),""))</f>
      </c>
      <c r="J13755" s="78">
        <f>IF(OR($E13755="",$H13755=""),"",$H13755*$I13755)</f>
      </c>
      <c r="K13755" s="79" t="str">
        <v/>
      </c>
    </row>
    <row r="13756">
      <c r="A13756" s="81" t="str">
        <v/>
      </c>
      <c r="B13756" s="81" t="str">
        <v/>
      </c>
      <c r="C13756" s="83">
        <f>IF($E13756="","",IFERROR(VLOOKUP(TRIM(E13756&amp;""),'Référentiel Articles'!$A$2:$F$634,2,FALSE),""))</f>
      </c>
      <c r="D13756" s="83">
        <f>IF($E13756="","",IFERROR(VLOOKUP(TRIM(E13756&amp;""),'Référentiel Articles'!$A$2:$F$634,3,FALSE),""))</f>
      </c>
      <c r="E13756" s="81" t="str">
        <v/>
      </c>
      <c r="F13756" s="83">
        <f>IF($E13756="","",IFERROR(VLOOKUP(TRIM(E13756&amp;""),'Référentiel Articles'!$A$2:$F$634,4,FALSE),""))</f>
      </c>
      <c r="G13756" s="84">
        <f>IF($E13756="","",IFERROR(VLOOKUP(TRIM(E13756&amp;""),'Référentiel Articles'!$A$2:$F$634,5,FALSE),""))</f>
      </c>
      <c r="H13756" s="85" t="str">
        <v/>
      </c>
      <c r="I13756" s="84">
        <f>IF($E13756="","",IFERROR(VLOOKUP(TRIM(E13756&amp;""),'Référentiel Articles'!$A$2:$F$634,6,FALSE),""))</f>
      </c>
      <c r="J13756" s="90">
        <f>IF(OR($E13756="",$H13756=""),"",$H13756*$I13756)</f>
      </c>
      <c r="K13756" s="87" t="str">
        <v/>
      </c>
    </row>
    <row r="13757">
      <c r="A13757" s="74" t="str">
        <v/>
      </c>
      <c r="B13757" s="74" t="str">
        <v/>
      </c>
      <c r="C13757" s="75">
        <f>IF($E13757="","",IFERROR(VLOOKUP(TRIM(E13757&amp;""),'Référentiel Articles'!$A$2:$F$634,2,FALSE),""))</f>
      </c>
      <c r="D13757" s="75">
        <f>IF($E13757="","",IFERROR(VLOOKUP(TRIM(E13757&amp;""),'Référentiel Articles'!$A$2:$F$634,3,FALSE),""))</f>
      </c>
      <c r="E13757" s="74" t="str">
        <v/>
      </c>
      <c r="F13757" s="75">
        <f>IF($E13757="","",IFERROR(VLOOKUP(TRIM(E13757&amp;""),'Référentiel Articles'!$A$2:$F$634,4,FALSE),""))</f>
      </c>
      <c r="G13757" s="76">
        <f>IF($E13757="","",IFERROR(VLOOKUP(TRIM(E13757&amp;""),'Référentiel Articles'!$A$2:$F$634,5,FALSE),""))</f>
      </c>
      <c r="H13757" s="77" t="str">
        <v/>
      </c>
      <c r="I13757" s="76">
        <f>IF($E13757="","",IFERROR(VLOOKUP(TRIM(E13757&amp;""),'Référentiel Articles'!$A$2:$F$634,6,FALSE),""))</f>
      </c>
      <c r="J13757" s="78">
        <f>IF(OR($E13757="",$H13757=""),"",$H13757*$I13757)</f>
      </c>
      <c r="K13757" s="79" t="str">
        <v/>
      </c>
    </row>
    <row r="13758">
      <c r="A13758" s="81" t="str">
        <v/>
      </c>
      <c r="B13758" s="81" t="str">
        <v/>
      </c>
      <c r="C13758" s="83">
        <f>IF($E13758="","",IFERROR(VLOOKUP(TRIM(E13758&amp;""),'Référentiel Articles'!$A$2:$F$634,2,FALSE),""))</f>
      </c>
      <c r="D13758" s="83">
        <f>IF($E13758="","",IFERROR(VLOOKUP(TRIM(E13758&amp;""),'Référentiel Articles'!$A$2:$F$634,3,FALSE),""))</f>
      </c>
      <c r="E13758" s="81" t="str">
        <v/>
      </c>
      <c r="F13758" s="83">
        <f>IF($E13758="","",IFERROR(VLOOKUP(TRIM(E13758&amp;""),'Référentiel Articles'!$A$2:$F$634,4,FALSE),""))</f>
      </c>
      <c r="G13758" s="84">
        <f>IF($E13758="","",IFERROR(VLOOKUP(TRIM(E13758&amp;""),'Référentiel Articles'!$A$2:$F$634,5,FALSE),""))</f>
      </c>
      <c r="H13758" s="85" t="str">
        <v/>
      </c>
      <c r="I13758" s="84">
        <f>IF($E13758="","",IFERROR(VLOOKUP(TRIM(E13758&amp;""),'Référentiel Articles'!$A$2:$F$634,6,FALSE),""))</f>
      </c>
      <c r="J13758" s="90">
        <f>IF(OR($E13758="",$H13758=""),"",$H13758*$I13758)</f>
      </c>
      <c r="K13758" s="87" t="str">
        <v/>
      </c>
    </row>
    <row r="13759">
      <c r="A13759" s="74" t="str">
        <v/>
      </c>
      <c r="B13759" s="74" t="str">
        <v/>
      </c>
      <c r="C13759" s="75">
        <f>IF($E13759="","",IFERROR(VLOOKUP(TRIM(E13759&amp;""),'Référentiel Articles'!$A$2:$F$634,2,FALSE),""))</f>
      </c>
      <c r="D13759" s="75">
        <f>IF($E13759="","",IFERROR(VLOOKUP(TRIM(E13759&amp;""),'Référentiel Articles'!$A$2:$F$634,3,FALSE),""))</f>
      </c>
      <c r="E13759" s="74" t="str">
        <v/>
      </c>
      <c r="F13759" s="75">
        <f>IF($E13759="","",IFERROR(VLOOKUP(TRIM(E13759&amp;""),'Référentiel Articles'!$A$2:$F$634,4,FALSE),""))</f>
      </c>
      <c r="G13759" s="76">
        <f>IF($E13759="","",IFERROR(VLOOKUP(TRIM(E13759&amp;""),'Référentiel Articles'!$A$2:$F$634,5,FALSE),""))</f>
      </c>
      <c r="H13759" s="77" t="str">
        <v/>
      </c>
      <c r="I13759" s="76">
        <f>IF($E13759="","",IFERROR(VLOOKUP(TRIM(E13759&amp;""),'Référentiel Articles'!$A$2:$F$634,6,FALSE),""))</f>
      </c>
      <c r="J13759" s="78">
        <f>IF(OR($E13759="",$H13759=""),"",$H13759*$I13759)</f>
      </c>
      <c r="K13759" s="79" t="str">
        <v/>
      </c>
    </row>
    <row r="13760">
      <c r="A13760" s="81" t="str">
        <v/>
      </c>
      <c r="B13760" s="81" t="str">
        <v/>
      </c>
      <c r="C13760" s="83">
        <f>IF($E13760="","",IFERROR(VLOOKUP(TRIM(E13760&amp;""),'Référentiel Articles'!$A$2:$F$634,2,FALSE),""))</f>
      </c>
      <c r="D13760" s="83">
        <f>IF($E13760="","",IFERROR(VLOOKUP(TRIM(E13760&amp;""),'Référentiel Articles'!$A$2:$F$634,3,FALSE),""))</f>
      </c>
      <c r="E13760" s="81" t="str">
        <v/>
      </c>
      <c r="F13760" s="83">
        <f>IF($E13760="","",IFERROR(VLOOKUP(TRIM(E13760&amp;""),'Référentiel Articles'!$A$2:$F$634,4,FALSE),""))</f>
      </c>
      <c r="G13760" s="84">
        <f>IF($E13760="","",IFERROR(VLOOKUP(TRIM(E13760&amp;""),'Référentiel Articles'!$A$2:$F$634,5,FALSE),""))</f>
      </c>
      <c r="H13760" s="85" t="str">
        <v/>
      </c>
      <c r="I13760" s="84">
        <f>IF($E13760="","",IFERROR(VLOOKUP(TRIM(E13760&amp;""),'Référentiel Articles'!$A$2:$F$634,6,FALSE),""))</f>
      </c>
      <c r="J13760" s="90">
        <f>IF(OR($E13760="",$H13760=""),"",$H13760*$I13760)</f>
      </c>
      <c r="K13760" s="87" t="str">
        <v/>
      </c>
    </row>
    <row r="13761">
      <c r="A13761" s="74" t="str">
        <v/>
      </c>
      <c r="B13761" s="74" t="str">
        <v/>
      </c>
      <c r="C13761" s="75">
        <f>IF($E13761="","",IFERROR(VLOOKUP(TRIM(E13761&amp;""),'Référentiel Articles'!$A$2:$F$634,2,FALSE),""))</f>
      </c>
      <c r="D13761" s="75">
        <f>IF($E13761="","",IFERROR(VLOOKUP(TRIM(E13761&amp;""),'Référentiel Articles'!$A$2:$F$634,3,FALSE),""))</f>
      </c>
      <c r="E13761" s="74" t="str">
        <v/>
      </c>
      <c r="F13761" s="75">
        <f>IF($E13761="","",IFERROR(VLOOKUP(TRIM(E13761&amp;""),'Référentiel Articles'!$A$2:$F$634,4,FALSE),""))</f>
      </c>
      <c r="G13761" s="76">
        <f>IF($E13761="","",IFERROR(VLOOKUP(TRIM(E13761&amp;""),'Référentiel Articles'!$A$2:$F$634,5,FALSE),""))</f>
      </c>
      <c r="H13761" s="77" t="str">
        <v/>
      </c>
      <c r="I13761" s="76">
        <f>IF($E13761="","",IFERROR(VLOOKUP(TRIM(E13761&amp;""),'Référentiel Articles'!$A$2:$F$634,6,FALSE),""))</f>
      </c>
      <c r="J13761" s="78">
        <f>IF(OR($E13761="",$H13761=""),"",$H13761*$I13761)</f>
      </c>
      <c r="K13761" s="79" t="str">
        <v/>
      </c>
    </row>
    <row r="13762">
      <c r="A13762" s="81" t="str">
        <v/>
      </c>
      <c r="B13762" s="81" t="str">
        <v/>
      </c>
      <c r="C13762" s="83">
        <f>IF($E13762="","",IFERROR(VLOOKUP(TRIM(E13762&amp;""),'Référentiel Articles'!$A$2:$F$634,2,FALSE),""))</f>
      </c>
      <c r="D13762" s="83">
        <f>IF($E13762="","",IFERROR(VLOOKUP(TRIM(E13762&amp;""),'Référentiel Articles'!$A$2:$F$634,3,FALSE),""))</f>
      </c>
      <c r="E13762" s="81" t="str">
        <v/>
      </c>
      <c r="F13762" s="83">
        <f>IF($E13762="","",IFERROR(VLOOKUP(TRIM(E13762&amp;""),'Référentiel Articles'!$A$2:$F$634,4,FALSE),""))</f>
      </c>
      <c r="G13762" s="84">
        <f>IF($E13762="","",IFERROR(VLOOKUP(TRIM(E13762&amp;""),'Référentiel Articles'!$A$2:$F$634,5,FALSE),""))</f>
      </c>
      <c r="H13762" s="85" t="str">
        <v/>
      </c>
      <c r="I13762" s="84">
        <f>IF($E13762="","",IFERROR(VLOOKUP(TRIM(E13762&amp;""),'Référentiel Articles'!$A$2:$F$634,6,FALSE),""))</f>
      </c>
      <c r="J13762" s="90">
        <f>IF(OR($E13762="",$H13762=""),"",$H13762*$I13762)</f>
      </c>
      <c r="K13762" s="87" t="str">
        <v/>
      </c>
    </row>
    <row r="13763">
      <c r="A13763" s="74" t="str">
        <v/>
      </c>
      <c r="B13763" s="74" t="str">
        <v/>
      </c>
      <c r="C13763" s="75">
        <f>IF($E13763="","",IFERROR(VLOOKUP(TRIM(E13763&amp;""),'Référentiel Articles'!$A$2:$F$634,2,FALSE),""))</f>
      </c>
      <c r="D13763" s="75">
        <f>IF($E13763="","",IFERROR(VLOOKUP(TRIM(E13763&amp;""),'Référentiel Articles'!$A$2:$F$634,3,FALSE),""))</f>
      </c>
      <c r="E13763" s="74" t="str">
        <v/>
      </c>
      <c r="F13763" s="75">
        <f>IF($E13763="","",IFERROR(VLOOKUP(TRIM(E13763&amp;""),'Référentiel Articles'!$A$2:$F$634,4,FALSE),""))</f>
      </c>
      <c r="G13763" s="76">
        <f>IF($E13763="","",IFERROR(VLOOKUP(TRIM(E13763&amp;""),'Référentiel Articles'!$A$2:$F$634,5,FALSE),""))</f>
      </c>
      <c r="H13763" s="77" t="str">
        <v/>
      </c>
      <c r="I13763" s="76">
        <f>IF($E13763="","",IFERROR(VLOOKUP(TRIM(E13763&amp;""),'Référentiel Articles'!$A$2:$F$634,6,FALSE),""))</f>
      </c>
      <c r="J13763" s="78">
        <f>IF(OR($E13763="",$H13763=""),"",$H13763*$I13763)</f>
      </c>
      <c r="K13763" s="79" t="str">
        <v/>
      </c>
    </row>
    <row r="13764">
      <c r="A13764" s="81" t="str">
        <v/>
      </c>
      <c r="B13764" s="81" t="str">
        <v/>
      </c>
      <c r="C13764" s="83">
        <f>IF($E13764="","",IFERROR(VLOOKUP(TRIM(E13764&amp;""),'Référentiel Articles'!$A$2:$F$634,2,FALSE),""))</f>
      </c>
      <c r="D13764" s="83">
        <f>IF($E13764="","",IFERROR(VLOOKUP(TRIM(E13764&amp;""),'Référentiel Articles'!$A$2:$F$634,3,FALSE),""))</f>
      </c>
      <c r="E13764" s="81" t="str">
        <v/>
      </c>
      <c r="F13764" s="83">
        <f>IF($E13764="","",IFERROR(VLOOKUP(TRIM(E13764&amp;""),'Référentiel Articles'!$A$2:$F$634,4,FALSE),""))</f>
      </c>
      <c r="G13764" s="84">
        <f>IF($E13764="","",IFERROR(VLOOKUP(TRIM(E13764&amp;""),'Référentiel Articles'!$A$2:$F$634,5,FALSE),""))</f>
      </c>
      <c r="H13764" s="85" t="str">
        <v/>
      </c>
      <c r="I13764" s="84">
        <f>IF($E13764="","",IFERROR(VLOOKUP(TRIM(E13764&amp;""),'Référentiel Articles'!$A$2:$F$634,6,FALSE),""))</f>
      </c>
      <c r="J13764" s="90">
        <f>IF(OR($E13764="",$H13764=""),"",$H13764*$I13764)</f>
      </c>
      <c r="K13764" s="87" t="str">
        <v/>
      </c>
    </row>
    <row r="13765">
      <c r="A13765" s="74" t="str">
        <v/>
      </c>
      <c r="B13765" s="74" t="str">
        <v/>
      </c>
      <c r="C13765" s="75">
        <f>IF($E13765="","",IFERROR(VLOOKUP(TRIM(E13765&amp;""),'Référentiel Articles'!$A$2:$F$634,2,FALSE),""))</f>
      </c>
      <c r="D13765" s="75">
        <f>IF($E13765="","",IFERROR(VLOOKUP(TRIM(E13765&amp;""),'Référentiel Articles'!$A$2:$F$634,3,FALSE),""))</f>
      </c>
      <c r="E13765" s="74" t="str">
        <v/>
      </c>
      <c r="F13765" s="75">
        <f>IF($E13765="","",IFERROR(VLOOKUP(TRIM(E13765&amp;""),'Référentiel Articles'!$A$2:$F$634,4,FALSE),""))</f>
      </c>
      <c r="G13765" s="76">
        <f>IF($E13765="","",IFERROR(VLOOKUP(TRIM(E13765&amp;""),'Référentiel Articles'!$A$2:$F$634,5,FALSE),""))</f>
      </c>
      <c r="H13765" s="77" t="str">
        <v/>
      </c>
      <c r="I13765" s="76">
        <f>IF($E13765="","",IFERROR(VLOOKUP(TRIM(E13765&amp;""),'Référentiel Articles'!$A$2:$F$634,6,FALSE),""))</f>
      </c>
      <c r="J13765" s="78">
        <f>IF(OR($E13765="",$H13765=""),"",$H13765*$I13765)</f>
      </c>
      <c r="K13765" s="79" t="str">
        <v/>
      </c>
    </row>
    <row r="13766">
      <c r="A13766" s="81" t="str">
        <v/>
      </c>
      <c r="B13766" s="81" t="str">
        <v/>
      </c>
      <c r="C13766" s="83">
        <f>IF($E13766="","",IFERROR(VLOOKUP(TRIM(E13766&amp;""),'Référentiel Articles'!$A$2:$F$634,2,FALSE),""))</f>
      </c>
      <c r="D13766" s="83">
        <f>IF($E13766="","",IFERROR(VLOOKUP(TRIM(E13766&amp;""),'Référentiel Articles'!$A$2:$F$634,3,FALSE),""))</f>
      </c>
      <c r="E13766" s="81" t="str">
        <v/>
      </c>
      <c r="F13766" s="83">
        <f>IF($E13766="","",IFERROR(VLOOKUP(TRIM(E13766&amp;""),'Référentiel Articles'!$A$2:$F$634,4,FALSE),""))</f>
      </c>
      <c r="G13766" s="84">
        <f>IF($E13766="","",IFERROR(VLOOKUP(TRIM(E13766&amp;""),'Référentiel Articles'!$A$2:$F$634,5,FALSE),""))</f>
      </c>
      <c r="H13766" s="85" t="str">
        <v/>
      </c>
      <c r="I13766" s="84">
        <f>IF($E13766="","",IFERROR(VLOOKUP(TRIM(E13766&amp;""),'Référentiel Articles'!$A$2:$F$634,6,FALSE),""))</f>
      </c>
      <c r="J13766" s="90">
        <f>IF(OR($E13766="",$H13766=""),"",$H13766*$I13766)</f>
      </c>
      <c r="K13766" s="87" t="str">
        <v/>
      </c>
    </row>
    <row r="13767">
      <c r="A13767" s="74" t="str">
        <v/>
      </c>
      <c r="B13767" s="74" t="str">
        <v/>
      </c>
      <c r="C13767" s="75">
        <f>IF($E13767="","",IFERROR(VLOOKUP(TRIM(E13767&amp;""),'Référentiel Articles'!$A$2:$F$634,2,FALSE),""))</f>
      </c>
      <c r="D13767" s="75">
        <f>IF($E13767="","",IFERROR(VLOOKUP(TRIM(E13767&amp;""),'Référentiel Articles'!$A$2:$F$634,3,FALSE),""))</f>
      </c>
      <c r="E13767" s="74" t="str">
        <v/>
      </c>
      <c r="F13767" s="75">
        <f>IF($E13767="","",IFERROR(VLOOKUP(TRIM(E13767&amp;""),'Référentiel Articles'!$A$2:$F$634,4,FALSE),""))</f>
      </c>
      <c r="G13767" s="76">
        <f>IF($E13767="","",IFERROR(VLOOKUP(TRIM(E13767&amp;""),'Référentiel Articles'!$A$2:$F$634,5,FALSE),""))</f>
      </c>
      <c r="H13767" s="77" t="str">
        <v/>
      </c>
      <c r="I13767" s="76">
        <f>IF($E13767="","",IFERROR(VLOOKUP(TRIM(E13767&amp;""),'Référentiel Articles'!$A$2:$F$634,6,FALSE),""))</f>
      </c>
      <c r="J13767" s="78">
        <f>IF(OR($E13767="",$H13767=""),"",$H13767*$I13767)</f>
      </c>
      <c r="K13767" s="79" t="str">
        <v/>
      </c>
    </row>
    <row r="13768">
      <c r="A13768" s="81" t="str">
        <v/>
      </c>
      <c r="B13768" s="81" t="str">
        <v/>
      </c>
      <c r="C13768" s="83">
        <f>IF($E13768="","",IFERROR(VLOOKUP(TRIM(E13768&amp;""),'Référentiel Articles'!$A$2:$F$634,2,FALSE),""))</f>
      </c>
      <c r="D13768" s="83">
        <f>IF($E13768="","",IFERROR(VLOOKUP(TRIM(E13768&amp;""),'Référentiel Articles'!$A$2:$F$634,3,FALSE),""))</f>
      </c>
      <c r="E13768" s="81" t="str">
        <v/>
      </c>
      <c r="F13768" s="83">
        <f>IF($E13768="","",IFERROR(VLOOKUP(TRIM(E13768&amp;""),'Référentiel Articles'!$A$2:$F$634,4,FALSE),""))</f>
      </c>
      <c r="G13768" s="84">
        <f>IF($E13768="","",IFERROR(VLOOKUP(TRIM(E13768&amp;""),'Référentiel Articles'!$A$2:$F$634,5,FALSE),""))</f>
      </c>
      <c r="H13768" s="85" t="str">
        <v/>
      </c>
      <c r="I13768" s="84">
        <f>IF($E13768="","",IFERROR(VLOOKUP(TRIM(E13768&amp;""),'Référentiel Articles'!$A$2:$F$634,6,FALSE),""))</f>
      </c>
      <c r="J13768" s="90">
        <f>IF(OR($E13768="",$H13768=""),"",$H13768*$I13768)</f>
      </c>
      <c r="K13768" s="87" t="str">
        <v/>
      </c>
    </row>
    <row r="13769">
      <c r="A13769" s="74" t="str">
        <v/>
      </c>
      <c r="B13769" s="74" t="str">
        <v/>
      </c>
      <c r="C13769" s="75">
        <f>IF($E13769="","",IFERROR(VLOOKUP(TRIM(E13769&amp;""),'Référentiel Articles'!$A$2:$F$634,2,FALSE),""))</f>
      </c>
      <c r="D13769" s="75">
        <f>IF($E13769="","",IFERROR(VLOOKUP(TRIM(E13769&amp;""),'Référentiel Articles'!$A$2:$F$634,3,FALSE),""))</f>
      </c>
      <c r="E13769" s="74" t="str">
        <v/>
      </c>
      <c r="F13769" s="75">
        <f>IF($E13769="","",IFERROR(VLOOKUP(TRIM(E13769&amp;""),'Référentiel Articles'!$A$2:$F$634,4,FALSE),""))</f>
      </c>
      <c r="G13769" s="76">
        <f>IF($E13769="","",IFERROR(VLOOKUP(TRIM(E13769&amp;""),'Référentiel Articles'!$A$2:$F$634,5,FALSE),""))</f>
      </c>
      <c r="H13769" s="77" t="str">
        <v/>
      </c>
      <c r="I13769" s="76">
        <f>IF($E13769="","",IFERROR(VLOOKUP(TRIM(E13769&amp;""),'Référentiel Articles'!$A$2:$F$634,6,FALSE),""))</f>
      </c>
      <c r="J13769" s="78">
        <f>IF(OR($E13769="",$H13769=""),"",$H13769*$I13769)</f>
      </c>
      <c r="K13769" s="79" t="str">
        <v/>
      </c>
    </row>
    <row r="13770">
      <c r="A13770" s="81" t="str">
        <v/>
      </c>
      <c r="B13770" s="81" t="str">
        <v/>
      </c>
      <c r="C13770" s="83">
        <f>IF($E13770="","",IFERROR(VLOOKUP(TRIM(E13770&amp;""),'Référentiel Articles'!$A$2:$F$634,2,FALSE),""))</f>
      </c>
      <c r="D13770" s="83">
        <f>IF($E13770="","",IFERROR(VLOOKUP(TRIM(E13770&amp;""),'Référentiel Articles'!$A$2:$F$634,3,FALSE),""))</f>
      </c>
      <c r="E13770" s="81" t="str">
        <v/>
      </c>
      <c r="F13770" s="83">
        <f>IF($E13770="","",IFERROR(VLOOKUP(TRIM(E13770&amp;""),'Référentiel Articles'!$A$2:$F$634,4,FALSE),""))</f>
      </c>
      <c r="G13770" s="84">
        <f>IF($E13770="","",IFERROR(VLOOKUP(TRIM(E13770&amp;""),'Référentiel Articles'!$A$2:$F$634,5,FALSE),""))</f>
      </c>
      <c r="H13770" s="85" t="str">
        <v/>
      </c>
      <c r="I13770" s="84">
        <f>IF($E13770="","",IFERROR(VLOOKUP(TRIM(E13770&amp;""),'Référentiel Articles'!$A$2:$F$634,6,FALSE),""))</f>
      </c>
      <c r="J13770" s="90">
        <f>IF(OR($E13770="",$H13770=""),"",$H13770*$I13770)</f>
      </c>
      <c r="K13770" s="87" t="str">
        <v/>
      </c>
    </row>
    <row r="13771">
      <c r="A13771" s="74" t="str">
        <v/>
      </c>
      <c r="B13771" s="74" t="str">
        <v/>
      </c>
      <c r="C13771" s="75">
        <f>IF($E13771="","",IFERROR(VLOOKUP(TRIM(E13771&amp;""),'Référentiel Articles'!$A$2:$F$634,2,FALSE),""))</f>
      </c>
      <c r="D13771" s="75">
        <f>IF($E13771="","",IFERROR(VLOOKUP(TRIM(E13771&amp;""),'Référentiel Articles'!$A$2:$F$634,3,FALSE),""))</f>
      </c>
      <c r="E13771" s="74" t="str">
        <v/>
      </c>
      <c r="F13771" s="75">
        <f>IF($E13771="","",IFERROR(VLOOKUP(TRIM(E13771&amp;""),'Référentiel Articles'!$A$2:$F$634,4,FALSE),""))</f>
      </c>
      <c r="G13771" s="76">
        <f>IF($E13771="","",IFERROR(VLOOKUP(TRIM(E13771&amp;""),'Référentiel Articles'!$A$2:$F$634,5,FALSE),""))</f>
      </c>
      <c r="H13771" s="77" t="str">
        <v/>
      </c>
      <c r="I13771" s="76">
        <f>IF($E13771="","",IFERROR(VLOOKUP(TRIM(E13771&amp;""),'Référentiel Articles'!$A$2:$F$634,6,FALSE),""))</f>
      </c>
      <c r="J13771" s="78">
        <f>IF(OR($E13771="",$H13771=""),"",$H13771*$I13771)</f>
      </c>
      <c r="K13771" s="79" t="str">
        <v/>
      </c>
    </row>
    <row r="13772">
      <c r="A13772" s="81" t="str">
        <v/>
      </c>
      <c r="B13772" s="81" t="str">
        <v/>
      </c>
      <c r="C13772" s="83">
        <f>IF($E13772="","",IFERROR(VLOOKUP(TRIM(E13772&amp;""),'Référentiel Articles'!$A$2:$F$634,2,FALSE),""))</f>
      </c>
      <c r="D13772" s="83">
        <f>IF($E13772="","",IFERROR(VLOOKUP(TRIM(E13772&amp;""),'Référentiel Articles'!$A$2:$F$634,3,FALSE),""))</f>
      </c>
      <c r="E13772" s="81" t="str">
        <v/>
      </c>
      <c r="F13772" s="83">
        <f>IF($E13772="","",IFERROR(VLOOKUP(TRIM(E13772&amp;""),'Référentiel Articles'!$A$2:$F$634,4,FALSE),""))</f>
      </c>
      <c r="G13772" s="84">
        <f>IF($E13772="","",IFERROR(VLOOKUP(TRIM(E13772&amp;""),'Référentiel Articles'!$A$2:$F$634,5,FALSE),""))</f>
      </c>
      <c r="H13772" s="85" t="str">
        <v/>
      </c>
      <c r="I13772" s="84">
        <f>IF($E13772="","",IFERROR(VLOOKUP(TRIM(E13772&amp;""),'Référentiel Articles'!$A$2:$F$634,6,FALSE),""))</f>
      </c>
      <c r="J13772" s="90">
        <f>IF(OR($E13772="",$H13772=""),"",$H13772*$I13772)</f>
      </c>
      <c r="K13772" s="87" t="str">
        <v/>
      </c>
    </row>
    <row r="13773">
      <c r="A13773" s="74" t="str">
        <v/>
      </c>
      <c r="B13773" s="74" t="str">
        <v/>
      </c>
      <c r="C13773" s="75">
        <f>IF($E13773="","",IFERROR(VLOOKUP(TRIM(E13773&amp;""),'Référentiel Articles'!$A$2:$F$634,2,FALSE),""))</f>
      </c>
      <c r="D13773" s="75">
        <f>IF($E13773="","",IFERROR(VLOOKUP(TRIM(E13773&amp;""),'Référentiel Articles'!$A$2:$F$634,3,FALSE),""))</f>
      </c>
      <c r="E13773" s="74" t="str">
        <v/>
      </c>
      <c r="F13773" s="75">
        <f>IF($E13773="","",IFERROR(VLOOKUP(TRIM(E13773&amp;""),'Référentiel Articles'!$A$2:$F$634,4,FALSE),""))</f>
      </c>
      <c r="G13773" s="76">
        <f>IF($E13773="","",IFERROR(VLOOKUP(TRIM(E13773&amp;""),'Référentiel Articles'!$A$2:$F$634,5,FALSE),""))</f>
      </c>
      <c r="H13773" s="77" t="str">
        <v/>
      </c>
      <c r="I13773" s="76">
        <f>IF($E13773="","",IFERROR(VLOOKUP(TRIM(E13773&amp;""),'Référentiel Articles'!$A$2:$F$634,6,FALSE),""))</f>
      </c>
      <c r="J13773" s="78">
        <f>IF(OR($E13773="",$H13773=""),"",$H13773*$I13773)</f>
      </c>
      <c r="K13773" s="79" t="str">
        <v/>
      </c>
    </row>
    <row r="13774">
      <c r="A13774" s="81" t="str">
        <v/>
      </c>
      <c r="B13774" s="81" t="str">
        <v/>
      </c>
      <c r="C13774" s="83">
        <f>IF($E13774="","",IFERROR(VLOOKUP(TRIM(E13774&amp;""),'Référentiel Articles'!$A$2:$F$634,2,FALSE),""))</f>
      </c>
      <c r="D13774" s="83">
        <f>IF($E13774="","",IFERROR(VLOOKUP(TRIM(E13774&amp;""),'Référentiel Articles'!$A$2:$F$634,3,FALSE),""))</f>
      </c>
      <c r="E13774" s="81" t="str">
        <v/>
      </c>
      <c r="F13774" s="83">
        <f>IF($E13774="","",IFERROR(VLOOKUP(TRIM(E13774&amp;""),'Référentiel Articles'!$A$2:$F$634,4,FALSE),""))</f>
      </c>
      <c r="G13774" s="84">
        <f>IF($E13774="","",IFERROR(VLOOKUP(TRIM(E13774&amp;""),'Référentiel Articles'!$A$2:$F$634,5,FALSE),""))</f>
      </c>
      <c r="H13774" s="85" t="str">
        <v/>
      </c>
      <c r="I13774" s="84">
        <f>IF($E13774="","",IFERROR(VLOOKUP(TRIM(E13774&amp;""),'Référentiel Articles'!$A$2:$F$634,6,FALSE),""))</f>
      </c>
      <c r="J13774" s="90">
        <f>IF(OR($E13774="",$H13774=""),"",$H13774*$I13774)</f>
      </c>
      <c r="K13774" s="87" t="str">
        <v/>
      </c>
    </row>
    <row r="13775">
      <c r="A13775" s="74" t="str">
        <v/>
      </c>
      <c r="B13775" s="74" t="str">
        <v/>
      </c>
      <c r="C13775" s="75">
        <f>IF($E13775="","",IFERROR(VLOOKUP(TRIM(E13775&amp;""),'Référentiel Articles'!$A$2:$F$634,2,FALSE),""))</f>
      </c>
      <c r="D13775" s="75">
        <f>IF($E13775="","",IFERROR(VLOOKUP(TRIM(E13775&amp;""),'Référentiel Articles'!$A$2:$F$634,3,FALSE),""))</f>
      </c>
      <c r="E13775" s="74" t="str">
        <v/>
      </c>
      <c r="F13775" s="75">
        <f>IF($E13775="","",IFERROR(VLOOKUP(TRIM(E13775&amp;""),'Référentiel Articles'!$A$2:$F$634,4,FALSE),""))</f>
      </c>
      <c r="G13775" s="76">
        <f>IF($E13775="","",IFERROR(VLOOKUP(TRIM(E13775&amp;""),'Référentiel Articles'!$A$2:$F$634,5,FALSE),""))</f>
      </c>
      <c r="H13775" s="77" t="str">
        <v/>
      </c>
      <c r="I13775" s="76">
        <f>IF($E13775="","",IFERROR(VLOOKUP(TRIM(E13775&amp;""),'Référentiel Articles'!$A$2:$F$634,6,FALSE),""))</f>
      </c>
      <c r="J13775" s="78">
        <f>IF(OR($E13775="",$H13775=""),"",$H13775*$I13775)</f>
      </c>
      <c r="K13775" s="79" t="str">
        <v/>
      </c>
    </row>
    <row r="13776">
      <c r="A13776" s="81" t="str">
        <v/>
      </c>
      <c r="B13776" s="81" t="str">
        <v/>
      </c>
      <c r="C13776" s="83">
        <f>IF($E13776="","",IFERROR(VLOOKUP(TRIM(E13776&amp;""),'Référentiel Articles'!$A$2:$F$634,2,FALSE),""))</f>
      </c>
      <c r="D13776" s="83">
        <f>IF($E13776="","",IFERROR(VLOOKUP(TRIM(E13776&amp;""),'Référentiel Articles'!$A$2:$F$634,3,FALSE),""))</f>
      </c>
      <c r="E13776" s="81" t="str">
        <v/>
      </c>
      <c r="F13776" s="83">
        <f>IF($E13776="","",IFERROR(VLOOKUP(TRIM(E13776&amp;""),'Référentiel Articles'!$A$2:$F$634,4,FALSE),""))</f>
      </c>
      <c r="G13776" s="84">
        <f>IF($E13776="","",IFERROR(VLOOKUP(TRIM(E13776&amp;""),'Référentiel Articles'!$A$2:$F$634,5,FALSE),""))</f>
      </c>
      <c r="H13776" s="85" t="str">
        <v/>
      </c>
      <c r="I13776" s="84">
        <f>IF($E13776="","",IFERROR(VLOOKUP(TRIM(E13776&amp;""),'Référentiel Articles'!$A$2:$F$634,6,FALSE),""))</f>
      </c>
      <c r="J13776" s="90">
        <f>IF(OR($E13776="",$H13776=""),"",$H13776*$I13776)</f>
      </c>
      <c r="K13776" s="87" t="str">
        <v/>
      </c>
    </row>
    <row r="13777">
      <c r="A13777" s="74" t="str">
        <v/>
      </c>
      <c r="B13777" s="74" t="str">
        <v/>
      </c>
      <c r="C13777" s="75">
        <f>IF($E13777="","",IFERROR(VLOOKUP(TRIM(E13777&amp;""),'Référentiel Articles'!$A$2:$F$634,2,FALSE),""))</f>
      </c>
      <c r="D13777" s="75">
        <f>IF($E13777="","",IFERROR(VLOOKUP(TRIM(E13777&amp;""),'Référentiel Articles'!$A$2:$F$634,3,FALSE),""))</f>
      </c>
      <c r="E13777" s="74" t="str">
        <v/>
      </c>
      <c r="F13777" s="75">
        <f>IF($E13777="","",IFERROR(VLOOKUP(TRIM(E13777&amp;""),'Référentiel Articles'!$A$2:$F$634,4,FALSE),""))</f>
      </c>
      <c r="G13777" s="76">
        <f>IF($E13777="","",IFERROR(VLOOKUP(TRIM(E13777&amp;""),'Référentiel Articles'!$A$2:$F$634,5,FALSE),""))</f>
      </c>
      <c r="H13777" s="77" t="str">
        <v/>
      </c>
      <c r="I13777" s="76">
        <f>IF($E13777="","",IFERROR(VLOOKUP(TRIM(E13777&amp;""),'Référentiel Articles'!$A$2:$F$634,6,FALSE),""))</f>
      </c>
      <c r="J13777" s="78">
        <f>IF(OR($E13777="",$H13777=""),"",$H13777*$I13777)</f>
      </c>
      <c r="K13777" s="79" t="str">
        <v/>
      </c>
    </row>
    <row r="13778">
      <c r="A13778" s="81" t="str">
        <v/>
      </c>
      <c r="B13778" s="81" t="str">
        <v/>
      </c>
      <c r="C13778" s="83">
        <f>IF($E13778="","",IFERROR(VLOOKUP(TRIM(E13778&amp;""),'Référentiel Articles'!$A$2:$F$634,2,FALSE),""))</f>
      </c>
      <c r="D13778" s="83">
        <f>IF($E13778="","",IFERROR(VLOOKUP(TRIM(E13778&amp;""),'Référentiel Articles'!$A$2:$F$634,3,FALSE),""))</f>
      </c>
      <c r="E13778" s="81" t="str">
        <v/>
      </c>
      <c r="F13778" s="83">
        <f>IF($E13778="","",IFERROR(VLOOKUP(TRIM(E13778&amp;""),'Référentiel Articles'!$A$2:$F$634,4,FALSE),""))</f>
      </c>
      <c r="G13778" s="84">
        <f>IF($E13778="","",IFERROR(VLOOKUP(TRIM(E13778&amp;""),'Référentiel Articles'!$A$2:$F$634,5,FALSE),""))</f>
      </c>
      <c r="H13778" s="85" t="str">
        <v/>
      </c>
      <c r="I13778" s="84">
        <f>IF($E13778="","",IFERROR(VLOOKUP(TRIM(E13778&amp;""),'Référentiel Articles'!$A$2:$F$634,6,FALSE),""))</f>
      </c>
      <c r="J13778" s="90">
        <f>IF(OR($E13778="",$H13778=""),"",$H13778*$I13778)</f>
      </c>
      <c r="K13778" s="87" t="str">
        <v/>
      </c>
    </row>
    <row r="13779">
      <c r="A13779" s="74" t="str">
        <v/>
      </c>
      <c r="B13779" s="74" t="str">
        <v/>
      </c>
      <c r="C13779" s="75">
        <f>IF($E13779="","",IFERROR(VLOOKUP(TRIM(E13779&amp;""),'Référentiel Articles'!$A$2:$F$634,2,FALSE),""))</f>
      </c>
      <c r="D13779" s="75">
        <f>IF($E13779="","",IFERROR(VLOOKUP(TRIM(E13779&amp;""),'Référentiel Articles'!$A$2:$F$634,3,FALSE),""))</f>
      </c>
      <c r="E13779" s="74" t="str">
        <v/>
      </c>
      <c r="F13779" s="75">
        <f>IF($E13779="","",IFERROR(VLOOKUP(TRIM(E13779&amp;""),'Référentiel Articles'!$A$2:$F$634,4,FALSE),""))</f>
      </c>
      <c r="G13779" s="76">
        <f>IF($E13779="","",IFERROR(VLOOKUP(TRIM(E13779&amp;""),'Référentiel Articles'!$A$2:$F$634,5,FALSE),""))</f>
      </c>
      <c r="H13779" s="77" t="str">
        <v/>
      </c>
      <c r="I13779" s="76">
        <f>IF($E13779="","",IFERROR(VLOOKUP(TRIM(E13779&amp;""),'Référentiel Articles'!$A$2:$F$634,6,FALSE),""))</f>
      </c>
      <c r="J13779" s="78">
        <f>IF(OR($E13779="",$H13779=""),"",$H13779*$I13779)</f>
      </c>
      <c r="K13779" s="79" t="str">
        <v/>
      </c>
    </row>
    <row r="13780">
      <c r="A13780" s="81" t="str">
        <v/>
      </c>
      <c r="B13780" s="81" t="str">
        <v/>
      </c>
      <c r="C13780" s="83">
        <f>IF($E13780="","",IFERROR(VLOOKUP(TRIM(E13780&amp;""),'Référentiel Articles'!$A$2:$F$634,2,FALSE),""))</f>
      </c>
      <c r="D13780" s="83">
        <f>IF($E13780="","",IFERROR(VLOOKUP(TRIM(E13780&amp;""),'Référentiel Articles'!$A$2:$F$634,3,FALSE),""))</f>
      </c>
      <c r="E13780" s="81" t="str">
        <v/>
      </c>
      <c r="F13780" s="83">
        <f>IF($E13780="","",IFERROR(VLOOKUP(TRIM(E13780&amp;""),'Référentiel Articles'!$A$2:$F$634,4,FALSE),""))</f>
      </c>
      <c r="G13780" s="84">
        <f>IF($E13780="","",IFERROR(VLOOKUP(TRIM(E13780&amp;""),'Référentiel Articles'!$A$2:$F$634,5,FALSE),""))</f>
      </c>
      <c r="H13780" s="85" t="str">
        <v/>
      </c>
      <c r="I13780" s="84">
        <f>IF($E13780="","",IFERROR(VLOOKUP(TRIM(E13780&amp;""),'Référentiel Articles'!$A$2:$F$634,6,FALSE),""))</f>
      </c>
      <c r="J13780" s="90">
        <f>IF(OR($E13780="",$H13780=""),"",$H13780*$I13780)</f>
      </c>
      <c r="K13780" s="87" t="str">
        <v/>
      </c>
    </row>
    <row r="13781">
      <c r="A13781" s="74" t="str">
        <v/>
      </c>
      <c r="B13781" s="74" t="str">
        <v/>
      </c>
      <c r="C13781" s="75">
        <f>IF($E13781="","",IFERROR(VLOOKUP(TRIM(E13781&amp;""),'Référentiel Articles'!$A$2:$F$634,2,FALSE),""))</f>
      </c>
      <c r="D13781" s="75">
        <f>IF($E13781="","",IFERROR(VLOOKUP(TRIM(E13781&amp;""),'Référentiel Articles'!$A$2:$F$634,3,FALSE),""))</f>
      </c>
      <c r="E13781" s="74" t="str">
        <v/>
      </c>
      <c r="F13781" s="75">
        <f>IF($E13781="","",IFERROR(VLOOKUP(TRIM(E13781&amp;""),'Référentiel Articles'!$A$2:$F$634,4,FALSE),""))</f>
      </c>
      <c r="G13781" s="76">
        <f>IF($E13781="","",IFERROR(VLOOKUP(TRIM(E13781&amp;""),'Référentiel Articles'!$A$2:$F$634,5,FALSE),""))</f>
      </c>
      <c r="H13781" s="77" t="str">
        <v/>
      </c>
      <c r="I13781" s="76">
        <f>IF($E13781="","",IFERROR(VLOOKUP(TRIM(E13781&amp;""),'Référentiel Articles'!$A$2:$F$634,6,FALSE),""))</f>
      </c>
      <c r="J13781" s="78">
        <f>IF(OR($E13781="",$H13781=""),"",$H13781*$I13781)</f>
      </c>
      <c r="K13781" s="79" t="str">
        <v/>
      </c>
    </row>
    <row r="13782">
      <c r="A13782" s="81" t="str">
        <v/>
      </c>
      <c r="B13782" s="81" t="str">
        <v/>
      </c>
      <c r="C13782" s="83">
        <f>IF($E13782="","",IFERROR(VLOOKUP(TRIM(E13782&amp;""),'Référentiel Articles'!$A$2:$F$634,2,FALSE),""))</f>
      </c>
      <c r="D13782" s="83">
        <f>IF($E13782="","",IFERROR(VLOOKUP(TRIM(E13782&amp;""),'Référentiel Articles'!$A$2:$F$634,3,FALSE),""))</f>
      </c>
      <c r="E13782" s="81" t="str">
        <v/>
      </c>
      <c r="F13782" s="83">
        <f>IF($E13782="","",IFERROR(VLOOKUP(TRIM(E13782&amp;""),'Référentiel Articles'!$A$2:$F$634,4,FALSE),""))</f>
      </c>
      <c r="G13782" s="84">
        <f>IF($E13782="","",IFERROR(VLOOKUP(TRIM(E13782&amp;""),'Référentiel Articles'!$A$2:$F$634,5,FALSE),""))</f>
      </c>
      <c r="H13782" s="85" t="str">
        <v/>
      </c>
      <c r="I13782" s="84">
        <f>IF($E13782="","",IFERROR(VLOOKUP(TRIM(E13782&amp;""),'Référentiel Articles'!$A$2:$F$634,6,FALSE),""))</f>
      </c>
      <c r="J13782" s="90">
        <f>IF(OR($E13782="",$H13782=""),"",$H13782*$I13782)</f>
      </c>
      <c r="K13782" s="87" t="str">
        <v/>
      </c>
    </row>
    <row r="13783">
      <c r="A13783" s="74" t="str">
        <v/>
      </c>
      <c r="B13783" s="74" t="str">
        <v/>
      </c>
      <c r="C13783" s="75">
        <f>IF($E13783="","",IFERROR(VLOOKUP(TRIM(E13783&amp;""),'Référentiel Articles'!$A$2:$F$634,2,FALSE),""))</f>
      </c>
      <c r="D13783" s="75">
        <f>IF($E13783="","",IFERROR(VLOOKUP(TRIM(E13783&amp;""),'Référentiel Articles'!$A$2:$F$634,3,FALSE),""))</f>
      </c>
      <c r="E13783" s="74" t="str">
        <v/>
      </c>
      <c r="F13783" s="75">
        <f>IF($E13783="","",IFERROR(VLOOKUP(TRIM(E13783&amp;""),'Référentiel Articles'!$A$2:$F$634,4,FALSE),""))</f>
      </c>
      <c r="G13783" s="76">
        <f>IF($E13783="","",IFERROR(VLOOKUP(TRIM(E13783&amp;""),'Référentiel Articles'!$A$2:$F$634,5,FALSE),""))</f>
      </c>
      <c r="H13783" s="77" t="str">
        <v/>
      </c>
      <c r="I13783" s="76">
        <f>IF($E13783="","",IFERROR(VLOOKUP(TRIM(E13783&amp;""),'Référentiel Articles'!$A$2:$F$634,6,FALSE),""))</f>
      </c>
      <c r="J13783" s="78">
        <f>IF(OR($E13783="",$H13783=""),"",$H13783*$I13783)</f>
      </c>
      <c r="K13783" s="79" t="str">
        <v/>
      </c>
    </row>
    <row r="13784">
      <c r="A13784" s="81" t="str">
        <v/>
      </c>
      <c r="B13784" s="81" t="str">
        <v/>
      </c>
      <c r="C13784" s="83">
        <f>IF($E13784="","",IFERROR(VLOOKUP(TRIM(E13784&amp;""),'Référentiel Articles'!$A$2:$F$634,2,FALSE),""))</f>
      </c>
      <c r="D13784" s="83">
        <f>IF($E13784="","",IFERROR(VLOOKUP(TRIM(E13784&amp;""),'Référentiel Articles'!$A$2:$F$634,3,FALSE),""))</f>
      </c>
      <c r="E13784" s="81" t="str">
        <v/>
      </c>
      <c r="F13784" s="83">
        <f>IF($E13784="","",IFERROR(VLOOKUP(TRIM(E13784&amp;""),'Référentiel Articles'!$A$2:$F$634,4,FALSE),""))</f>
      </c>
      <c r="G13784" s="84">
        <f>IF($E13784="","",IFERROR(VLOOKUP(TRIM(E13784&amp;""),'Référentiel Articles'!$A$2:$F$634,5,FALSE),""))</f>
      </c>
      <c r="H13784" s="85" t="str">
        <v/>
      </c>
      <c r="I13784" s="84">
        <f>IF($E13784="","",IFERROR(VLOOKUP(TRIM(E13784&amp;""),'Référentiel Articles'!$A$2:$F$634,6,FALSE),""))</f>
      </c>
      <c r="J13784" s="90">
        <f>IF(OR($E13784="",$H13784=""),"",$H13784*$I13784)</f>
      </c>
      <c r="K13784" s="87" t="str">
        <v/>
      </c>
    </row>
    <row r="13785">
      <c r="A13785" s="74" t="str">
        <v/>
      </c>
      <c r="B13785" s="74" t="str">
        <v/>
      </c>
      <c r="C13785" s="75">
        <f>IF($E13785="","",IFERROR(VLOOKUP(TRIM(E13785&amp;""),'Référentiel Articles'!$A$2:$F$634,2,FALSE),""))</f>
      </c>
      <c r="D13785" s="75">
        <f>IF($E13785="","",IFERROR(VLOOKUP(TRIM(E13785&amp;""),'Référentiel Articles'!$A$2:$F$634,3,FALSE),""))</f>
      </c>
      <c r="E13785" s="74" t="str">
        <v/>
      </c>
      <c r="F13785" s="75">
        <f>IF($E13785="","",IFERROR(VLOOKUP(TRIM(E13785&amp;""),'Référentiel Articles'!$A$2:$F$634,4,FALSE),""))</f>
      </c>
      <c r="G13785" s="76">
        <f>IF($E13785="","",IFERROR(VLOOKUP(TRIM(E13785&amp;""),'Référentiel Articles'!$A$2:$F$634,5,FALSE),""))</f>
      </c>
      <c r="H13785" s="77" t="str">
        <v/>
      </c>
      <c r="I13785" s="76">
        <f>IF($E13785="","",IFERROR(VLOOKUP(TRIM(E13785&amp;""),'Référentiel Articles'!$A$2:$F$634,6,FALSE),""))</f>
      </c>
      <c r="J13785" s="78">
        <f>IF(OR($E13785="",$H13785=""),"",$H13785*$I13785)</f>
      </c>
      <c r="K13785" s="79" t="str">
        <v/>
      </c>
    </row>
    <row r="13786">
      <c r="A13786" s="81" t="str">
        <v/>
      </c>
      <c r="B13786" s="81" t="str">
        <v/>
      </c>
      <c r="C13786" s="83">
        <f>IF($E13786="","",IFERROR(VLOOKUP(TRIM(E13786&amp;""),'Référentiel Articles'!$A$2:$F$634,2,FALSE),""))</f>
      </c>
      <c r="D13786" s="83">
        <f>IF($E13786="","",IFERROR(VLOOKUP(TRIM(E13786&amp;""),'Référentiel Articles'!$A$2:$F$634,3,FALSE),""))</f>
      </c>
      <c r="E13786" s="81" t="str">
        <v/>
      </c>
      <c r="F13786" s="83">
        <f>IF($E13786="","",IFERROR(VLOOKUP(TRIM(E13786&amp;""),'Référentiel Articles'!$A$2:$F$634,4,FALSE),""))</f>
      </c>
      <c r="G13786" s="84">
        <f>IF($E13786="","",IFERROR(VLOOKUP(TRIM(E13786&amp;""),'Référentiel Articles'!$A$2:$F$634,5,FALSE),""))</f>
      </c>
      <c r="H13786" s="85" t="str">
        <v/>
      </c>
      <c r="I13786" s="84">
        <f>IF($E13786="","",IFERROR(VLOOKUP(TRIM(E13786&amp;""),'Référentiel Articles'!$A$2:$F$634,6,FALSE),""))</f>
      </c>
      <c r="J13786" s="90">
        <f>IF(OR($E13786="",$H13786=""),"",$H13786*$I13786)</f>
      </c>
      <c r="K13786" s="87" t="str">
        <v/>
      </c>
    </row>
    <row r="13787">
      <c r="A13787" s="74" t="str">
        <v/>
      </c>
      <c r="B13787" s="74" t="str">
        <v/>
      </c>
      <c r="C13787" s="75">
        <f>IF($E13787="","",IFERROR(VLOOKUP(TRIM(E13787&amp;""),'Référentiel Articles'!$A$2:$F$634,2,FALSE),""))</f>
      </c>
      <c r="D13787" s="75">
        <f>IF($E13787="","",IFERROR(VLOOKUP(TRIM(E13787&amp;""),'Référentiel Articles'!$A$2:$F$634,3,FALSE),""))</f>
      </c>
      <c r="E13787" s="74" t="str">
        <v/>
      </c>
      <c r="F13787" s="75">
        <f>IF($E13787="","",IFERROR(VLOOKUP(TRIM(E13787&amp;""),'Référentiel Articles'!$A$2:$F$634,4,FALSE),""))</f>
      </c>
      <c r="G13787" s="76">
        <f>IF($E13787="","",IFERROR(VLOOKUP(TRIM(E13787&amp;""),'Référentiel Articles'!$A$2:$F$634,5,FALSE),""))</f>
      </c>
      <c r="H13787" s="77" t="str">
        <v/>
      </c>
      <c r="I13787" s="76">
        <f>IF($E13787="","",IFERROR(VLOOKUP(TRIM(E13787&amp;""),'Référentiel Articles'!$A$2:$F$634,6,FALSE),""))</f>
      </c>
      <c r="J13787" s="78">
        <f>IF(OR($E13787="",$H13787=""),"",$H13787*$I13787)</f>
      </c>
      <c r="K13787" s="79" t="str">
        <v/>
      </c>
    </row>
    <row r="13788">
      <c r="A13788" s="81" t="str">
        <v/>
      </c>
      <c r="B13788" s="81" t="str">
        <v/>
      </c>
      <c r="C13788" s="83">
        <f>IF($E13788="","",IFERROR(VLOOKUP(TRIM(E13788&amp;""),'Référentiel Articles'!$A$2:$F$634,2,FALSE),""))</f>
      </c>
      <c r="D13788" s="83">
        <f>IF($E13788="","",IFERROR(VLOOKUP(TRIM(E13788&amp;""),'Référentiel Articles'!$A$2:$F$634,3,FALSE),""))</f>
      </c>
      <c r="E13788" s="81" t="str">
        <v/>
      </c>
      <c r="F13788" s="83">
        <f>IF($E13788="","",IFERROR(VLOOKUP(TRIM(E13788&amp;""),'Référentiel Articles'!$A$2:$F$634,4,FALSE),""))</f>
      </c>
      <c r="G13788" s="84">
        <f>IF($E13788="","",IFERROR(VLOOKUP(TRIM(E13788&amp;""),'Référentiel Articles'!$A$2:$F$634,5,FALSE),""))</f>
      </c>
      <c r="H13788" s="85" t="str">
        <v/>
      </c>
      <c r="I13788" s="84">
        <f>IF($E13788="","",IFERROR(VLOOKUP(TRIM(E13788&amp;""),'Référentiel Articles'!$A$2:$F$634,6,FALSE),""))</f>
      </c>
      <c r="J13788" s="90">
        <f>IF(OR($E13788="",$H13788=""),"",$H13788*$I13788)</f>
      </c>
      <c r="K13788" s="87" t="str">
        <v/>
      </c>
    </row>
    <row r="13789">
      <c r="A13789" s="74" t="str">
        <v/>
      </c>
      <c r="B13789" s="74" t="str">
        <v/>
      </c>
      <c r="C13789" s="75">
        <f>IF($E13789="","",IFERROR(VLOOKUP(TRIM(E13789&amp;""),'Référentiel Articles'!$A$2:$F$634,2,FALSE),""))</f>
      </c>
      <c r="D13789" s="75">
        <f>IF($E13789="","",IFERROR(VLOOKUP(TRIM(E13789&amp;""),'Référentiel Articles'!$A$2:$F$634,3,FALSE),""))</f>
      </c>
      <c r="E13789" s="74" t="str">
        <v/>
      </c>
      <c r="F13789" s="75">
        <f>IF($E13789="","",IFERROR(VLOOKUP(TRIM(E13789&amp;""),'Référentiel Articles'!$A$2:$F$634,4,FALSE),""))</f>
      </c>
      <c r="G13789" s="76">
        <f>IF($E13789="","",IFERROR(VLOOKUP(TRIM(E13789&amp;""),'Référentiel Articles'!$A$2:$F$634,5,FALSE),""))</f>
      </c>
      <c r="H13789" s="77" t="str">
        <v/>
      </c>
      <c r="I13789" s="76">
        <f>IF($E13789="","",IFERROR(VLOOKUP(TRIM(E13789&amp;""),'Référentiel Articles'!$A$2:$F$634,6,FALSE),""))</f>
      </c>
      <c r="J13789" s="78">
        <f>IF(OR($E13789="",$H13789=""),"",$H13789*$I13789)</f>
      </c>
      <c r="K13789" s="79" t="str">
        <v/>
      </c>
    </row>
    <row r="13790">
      <c r="A13790" s="81" t="str">
        <v/>
      </c>
      <c r="B13790" s="81" t="str">
        <v/>
      </c>
      <c r="C13790" s="83">
        <f>IF($E13790="","",IFERROR(VLOOKUP(TRIM(E13790&amp;""),'Référentiel Articles'!$A$2:$F$634,2,FALSE),""))</f>
      </c>
      <c r="D13790" s="83">
        <f>IF($E13790="","",IFERROR(VLOOKUP(TRIM(E13790&amp;""),'Référentiel Articles'!$A$2:$F$634,3,FALSE),""))</f>
      </c>
      <c r="E13790" s="81" t="str">
        <v/>
      </c>
      <c r="F13790" s="83">
        <f>IF($E13790="","",IFERROR(VLOOKUP(TRIM(E13790&amp;""),'Référentiel Articles'!$A$2:$F$634,4,FALSE),""))</f>
      </c>
      <c r="G13790" s="84">
        <f>IF($E13790="","",IFERROR(VLOOKUP(TRIM(E13790&amp;""),'Référentiel Articles'!$A$2:$F$634,5,FALSE),""))</f>
      </c>
      <c r="H13790" s="85" t="str">
        <v/>
      </c>
      <c r="I13790" s="84">
        <f>IF($E13790="","",IFERROR(VLOOKUP(TRIM(E13790&amp;""),'Référentiel Articles'!$A$2:$F$634,6,FALSE),""))</f>
      </c>
      <c r="J13790" s="90">
        <f>IF(OR($E13790="",$H13790=""),"",$H13790*$I13790)</f>
      </c>
      <c r="K13790" s="87" t="str">
        <v/>
      </c>
    </row>
    <row r="13791">
      <c r="A13791" s="74" t="str">
        <v/>
      </c>
      <c r="B13791" s="74" t="str">
        <v/>
      </c>
      <c r="C13791" s="75">
        <f>IF($E13791="","",IFERROR(VLOOKUP(TRIM(E13791&amp;""),'Référentiel Articles'!$A$2:$F$634,2,FALSE),""))</f>
      </c>
      <c r="D13791" s="75">
        <f>IF($E13791="","",IFERROR(VLOOKUP(TRIM(E13791&amp;""),'Référentiel Articles'!$A$2:$F$634,3,FALSE),""))</f>
      </c>
      <c r="E13791" s="74" t="str">
        <v/>
      </c>
      <c r="F13791" s="75">
        <f>IF($E13791="","",IFERROR(VLOOKUP(TRIM(E13791&amp;""),'Référentiel Articles'!$A$2:$F$634,4,FALSE),""))</f>
      </c>
      <c r="G13791" s="76">
        <f>IF($E13791="","",IFERROR(VLOOKUP(TRIM(E13791&amp;""),'Référentiel Articles'!$A$2:$F$634,5,FALSE),""))</f>
      </c>
      <c r="H13791" s="77" t="str">
        <v/>
      </c>
      <c r="I13791" s="76">
        <f>IF($E13791="","",IFERROR(VLOOKUP(TRIM(E13791&amp;""),'Référentiel Articles'!$A$2:$F$634,6,FALSE),""))</f>
      </c>
      <c r="J13791" s="78">
        <f>IF(OR($E13791="",$H13791=""),"",$H13791*$I13791)</f>
      </c>
      <c r="K13791" s="79" t="str">
        <v/>
      </c>
    </row>
    <row r="13792">
      <c r="A13792" s="81" t="str">
        <v/>
      </c>
      <c r="B13792" s="81" t="str">
        <v/>
      </c>
      <c r="C13792" s="83">
        <f>IF($E13792="","",IFERROR(VLOOKUP(TRIM(E13792&amp;""),'Référentiel Articles'!$A$2:$F$634,2,FALSE),""))</f>
      </c>
      <c r="D13792" s="83">
        <f>IF($E13792="","",IFERROR(VLOOKUP(TRIM(E13792&amp;""),'Référentiel Articles'!$A$2:$F$634,3,FALSE),""))</f>
      </c>
      <c r="E13792" s="81" t="str">
        <v/>
      </c>
      <c r="F13792" s="83">
        <f>IF($E13792="","",IFERROR(VLOOKUP(TRIM(E13792&amp;""),'Référentiel Articles'!$A$2:$F$634,4,FALSE),""))</f>
      </c>
      <c r="G13792" s="84">
        <f>IF($E13792="","",IFERROR(VLOOKUP(TRIM(E13792&amp;""),'Référentiel Articles'!$A$2:$F$634,5,FALSE),""))</f>
      </c>
      <c r="H13792" s="85" t="str">
        <v/>
      </c>
      <c r="I13792" s="84">
        <f>IF($E13792="","",IFERROR(VLOOKUP(TRIM(E13792&amp;""),'Référentiel Articles'!$A$2:$F$634,6,FALSE),""))</f>
      </c>
      <c r="J13792" s="90">
        <f>IF(OR($E13792="",$H13792=""),"",$H13792*$I13792)</f>
      </c>
      <c r="K13792" s="87" t="str">
        <v/>
      </c>
    </row>
    <row r="13793">
      <c r="A13793" s="74" t="str">
        <v/>
      </c>
      <c r="B13793" s="74" t="str">
        <v/>
      </c>
      <c r="C13793" s="75">
        <f>IF($E13793="","",IFERROR(VLOOKUP(TRIM(E13793&amp;""),'Référentiel Articles'!$A$2:$F$634,2,FALSE),""))</f>
      </c>
      <c r="D13793" s="75">
        <f>IF($E13793="","",IFERROR(VLOOKUP(TRIM(E13793&amp;""),'Référentiel Articles'!$A$2:$F$634,3,FALSE),""))</f>
      </c>
      <c r="E13793" s="74" t="str">
        <v/>
      </c>
      <c r="F13793" s="75">
        <f>IF($E13793="","",IFERROR(VLOOKUP(TRIM(E13793&amp;""),'Référentiel Articles'!$A$2:$F$634,4,FALSE),""))</f>
      </c>
      <c r="G13793" s="76">
        <f>IF($E13793="","",IFERROR(VLOOKUP(TRIM(E13793&amp;""),'Référentiel Articles'!$A$2:$F$634,5,FALSE),""))</f>
      </c>
      <c r="H13793" s="77" t="str">
        <v/>
      </c>
      <c r="I13793" s="76">
        <f>IF($E13793="","",IFERROR(VLOOKUP(TRIM(E13793&amp;""),'Référentiel Articles'!$A$2:$F$634,6,FALSE),""))</f>
      </c>
      <c r="J13793" s="78">
        <f>IF(OR($E13793="",$H13793=""),"",$H13793*$I13793)</f>
      </c>
      <c r="K13793" s="79" t="str">
        <v/>
      </c>
    </row>
    <row r="13794">
      <c r="A13794" s="81" t="str">
        <v/>
      </c>
      <c r="B13794" s="81" t="str">
        <v/>
      </c>
      <c r="C13794" s="83">
        <f>IF($E13794="","",IFERROR(VLOOKUP(TRIM(E13794&amp;""),'Référentiel Articles'!$A$2:$F$634,2,FALSE),""))</f>
      </c>
      <c r="D13794" s="83">
        <f>IF($E13794="","",IFERROR(VLOOKUP(TRIM(E13794&amp;""),'Référentiel Articles'!$A$2:$F$634,3,FALSE),""))</f>
      </c>
      <c r="E13794" s="81" t="str">
        <v/>
      </c>
      <c r="F13794" s="83">
        <f>IF($E13794="","",IFERROR(VLOOKUP(TRIM(E13794&amp;""),'Référentiel Articles'!$A$2:$F$634,4,FALSE),""))</f>
      </c>
      <c r="G13794" s="84">
        <f>IF($E13794="","",IFERROR(VLOOKUP(TRIM(E13794&amp;""),'Référentiel Articles'!$A$2:$F$634,5,FALSE),""))</f>
      </c>
      <c r="H13794" s="85" t="str">
        <v/>
      </c>
      <c r="I13794" s="84">
        <f>IF($E13794="","",IFERROR(VLOOKUP(TRIM(E13794&amp;""),'Référentiel Articles'!$A$2:$F$634,6,FALSE),""))</f>
      </c>
      <c r="J13794" s="90">
        <f>IF(OR($E13794="",$H13794=""),"",$H13794*$I13794)</f>
      </c>
      <c r="K13794" s="87" t="str">
        <v/>
      </c>
    </row>
    <row r="13795">
      <c r="A13795" s="74" t="str">
        <v/>
      </c>
      <c r="B13795" s="74" t="str">
        <v/>
      </c>
      <c r="C13795" s="75">
        <f>IF($E13795="","",IFERROR(VLOOKUP(TRIM(E13795&amp;""),'Référentiel Articles'!$A$2:$F$634,2,FALSE),""))</f>
      </c>
      <c r="D13795" s="75">
        <f>IF($E13795="","",IFERROR(VLOOKUP(TRIM(E13795&amp;""),'Référentiel Articles'!$A$2:$F$634,3,FALSE),""))</f>
      </c>
      <c r="E13795" s="74" t="str">
        <v/>
      </c>
      <c r="F13795" s="75">
        <f>IF($E13795="","",IFERROR(VLOOKUP(TRIM(E13795&amp;""),'Référentiel Articles'!$A$2:$F$634,4,FALSE),""))</f>
      </c>
      <c r="G13795" s="76">
        <f>IF($E13795="","",IFERROR(VLOOKUP(TRIM(E13795&amp;""),'Référentiel Articles'!$A$2:$F$634,5,FALSE),""))</f>
      </c>
      <c r="H13795" s="77" t="str">
        <v/>
      </c>
      <c r="I13795" s="76">
        <f>IF($E13795="","",IFERROR(VLOOKUP(TRIM(E13795&amp;""),'Référentiel Articles'!$A$2:$F$634,6,FALSE),""))</f>
      </c>
      <c r="J13795" s="78">
        <f>IF(OR($E13795="",$H13795=""),"",$H13795*$I13795)</f>
      </c>
      <c r="K13795" s="79" t="str">
        <v/>
      </c>
    </row>
    <row r="13796">
      <c r="A13796" s="81" t="str">
        <v/>
      </c>
      <c r="B13796" s="81" t="str">
        <v/>
      </c>
      <c r="C13796" s="83">
        <f>IF($E13796="","",IFERROR(VLOOKUP(TRIM(E13796&amp;""),'Référentiel Articles'!$A$2:$F$634,2,FALSE),""))</f>
      </c>
      <c r="D13796" s="83">
        <f>IF($E13796="","",IFERROR(VLOOKUP(TRIM(E13796&amp;""),'Référentiel Articles'!$A$2:$F$634,3,FALSE),""))</f>
      </c>
      <c r="E13796" s="81" t="str">
        <v/>
      </c>
      <c r="F13796" s="83">
        <f>IF($E13796="","",IFERROR(VLOOKUP(TRIM(E13796&amp;""),'Référentiel Articles'!$A$2:$F$634,4,FALSE),""))</f>
      </c>
      <c r="G13796" s="84">
        <f>IF($E13796="","",IFERROR(VLOOKUP(TRIM(E13796&amp;""),'Référentiel Articles'!$A$2:$F$634,5,FALSE),""))</f>
      </c>
      <c r="H13796" s="85" t="str">
        <v/>
      </c>
      <c r="I13796" s="84">
        <f>IF($E13796="","",IFERROR(VLOOKUP(TRIM(E13796&amp;""),'Référentiel Articles'!$A$2:$F$634,6,FALSE),""))</f>
      </c>
      <c r="J13796" s="90">
        <f>IF(OR($E13796="",$H13796=""),"",$H13796*$I13796)</f>
      </c>
      <c r="K13796" s="87" t="str">
        <v/>
      </c>
    </row>
    <row r="13797">
      <c r="A13797" s="74" t="str">
        <v/>
      </c>
      <c r="B13797" s="74" t="str">
        <v/>
      </c>
      <c r="C13797" s="75">
        <f>IF($E13797="","",IFERROR(VLOOKUP(TRIM(E13797&amp;""),'Référentiel Articles'!$A$2:$F$634,2,FALSE),""))</f>
      </c>
      <c r="D13797" s="75">
        <f>IF($E13797="","",IFERROR(VLOOKUP(TRIM(E13797&amp;""),'Référentiel Articles'!$A$2:$F$634,3,FALSE),""))</f>
      </c>
      <c r="E13797" s="74" t="str">
        <v/>
      </c>
      <c r="F13797" s="75">
        <f>IF($E13797="","",IFERROR(VLOOKUP(TRIM(E13797&amp;""),'Référentiel Articles'!$A$2:$F$634,4,FALSE),""))</f>
      </c>
      <c r="G13797" s="76">
        <f>IF($E13797="","",IFERROR(VLOOKUP(TRIM(E13797&amp;""),'Référentiel Articles'!$A$2:$F$634,5,FALSE),""))</f>
      </c>
      <c r="H13797" s="77" t="str">
        <v/>
      </c>
      <c r="I13797" s="76">
        <f>IF($E13797="","",IFERROR(VLOOKUP(TRIM(E13797&amp;""),'Référentiel Articles'!$A$2:$F$634,6,FALSE),""))</f>
      </c>
      <c r="J13797" s="78">
        <f>IF(OR($E13797="",$H13797=""),"",$H13797*$I13797)</f>
      </c>
      <c r="K13797" s="79" t="str">
        <v/>
      </c>
    </row>
    <row r="13798">
      <c r="A13798" s="81" t="str">
        <v/>
      </c>
      <c r="B13798" s="81" t="str">
        <v/>
      </c>
      <c r="C13798" s="83">
        <f>IF($E13798="","",IFERROR(VLOOKUP(TRIM(E13798&amp;""),'Référentiel Articles'!$A$2:$F$634,2,FALSE),""))</f>
      </c>
      <c r="D13798" s="83">
        <f>IF($E13798="","",IFERROR(VLOOKUP(TRIM(E13798&amp;""),'Référentiel Articles'!$A$2:$F$634,3,FALSE),""))</f>
      </c>
      <c r="E13798" s="81" t="str">
        <v/>
      </c>
      <c r="F13798" s="83">
        <f>IF($E13798="","",IFERROR(VLOOKUP(TRIM(E13798&amp;""),'Référentiel Articles'!$A$2:$F$634,4,FALSE),""))</f>
      </c>
      <c r="G13798" s="84">
        <f>IF($E13798="","",IFERROR(VLOOKUP(TRIM(E13798&amp;""),'Référentiel Articles'!$A$2:$F$634,5,FALSE),""))</f>
      </c>
      <c r="H13798" s="85" t="str">
        <v/>
      </c>
      <c r="I13798" s="84">
        <f>IF($E13798="","",IFERROR(VLOOKUP(TRIM(E13798&amp;""),'Référentiel Articles'!$A$2:$F$634,6,FALSE),""))</f>
      </c>
      <c r="J13798" s="90">
        <f>IF(OR($E13798="",$H13798=""),"",$H13798*$I13798)</f>
      </c>
      <c r="K13798" s="87" t="str">
        <v/>
      </c>
    </row>
    <row r="13799">
      <c r="A13799" s="74" t="str">
        <v/>
      </c>
      <c r="B13799" s="74" t="str">
        <v/>
      </c>
      <c r="C13799" s="75">
        <f>IF($E13799="","",IFERROR(VLOOKUP(TRIM(E13799&amp;""),'Référentiel Articles'!$A$2:$F$634,2,FALSE),""))</f>
      </c>
      <c r="D13799" s="75">
        <f>IF($E13799="","",IFERROR(VLOOKUP(TRIM(E13799&amp;""),'Référentiel Articles'!$A$2:$F$634,3,FALSE),""))</f>
      </c>
      <c r="E13799" s="74" t="str">
        <v/>
      </c>
      <c r="F13799" s="75">
        <f>IF($E13799="","",IFERROR(VLOOKUP(TRIM(E13799&amp;""),'Référentiel Articles'!$A$2:$F$634,4,FALSE),""))</f>
      </c>
      <c r="G13799" s="76">
        <f>IF($E13799="","",IFERROR(VLOOKUP(TRIM(E13799&amp;""),'Référentiel Articles'!$A$2:$F$634,5,FALSE),""))</f>
      </c>
      <c r="H13799" s="77" t="str">
        <v/>
      </c>
      <c r="I13799" s="76">
        <f>IF($E13799="","",IFERROR(VLOOKUP(TRIM(E13799&amp;""),'Référentiel Articles'!$A$2:$F$634,6,FALSE),""))</f>
      </c>
      <c r="J13799" s="78">
        <f>IF(OR($E13799="",$H13799=""),"",$H13799*$I13799)</f>
      </c>
      <c r="K13799" s="79" t="str">
        <v/>
      </c>
    </row>
    <row r="13800">
      <c r="A13800" s="81" t="str">
        <v/>
      </c>
      <c r="B13800" s="81" t="str">
        <v/>
      </c>
      <c r="C13800" s="83">
        <f>IF($E13800="","",IFERROR(VLOOKUP(TRIM(E13800&amp;""),'Référentiel Articles'!$A$2:$F$634,2,FALSE),""))</f>
      </c>
      <c r="D13800" s="83">
        <f>IF($E13800="","",IFERROR(VLOOKUP(TRIM(E13800&amp;""),'Référentiel Articles'!$A$2:$F$634,3,FALSE),""))</f>
      </c>
      <c r="E13800" s="81" t="str">
        <v/>
      </c>
      <c r="F13800" s="83">
        <f>IF($E13800="","",IFERROR(VLOOKUP(TRIM(E13800&amp;""),'Référentiel Articles'!$A$2:$F$634,4,FALSE),""))</f>
      </c>
      <c r="G13800" s="84">
        <f>IF($E13800="","",IFERROR(VLOOKUP(TRIM(E13800&amp;""),'Référentiel Articles'!$A$2:$F$634,5,FALSE),""))</f>
      </c>
      <c r="H13800" s="85" t="str">
        <v/>
      </c>
      <c r="I13800" s="84">
        <f>IF($E13800="","",IFERROR(VLOOKUP(TRIM(E13800&amp;""),'Référentiel Articles'!$A$2:$F$634,6,FALSE),""))</f>
      </c>
      <c r="J13800" s="90">
        <f>IF(OR($E13800="",$H13800=""),"",$H13800*$I13800)</f>
      </c>
      <c r="K13800" s="87" t="str">
        <v/>
      </c>
    </row>
    <row r="13801">
      <c r="A13801" s="74" t="str">
        <v/>
      </c>
      <c r="B13801" s="74" t="str">
        <v/>
      </c>
      <c r="C13801" s="75">
        <f>IF($E13801="","",IFERROR(VLOOKUP(TRIM(E13801&amp;""),'Référentiel Articles'!$A$2:$F$634,2,FALSE),""))</f>
      </c>
      <c r="D13801" s="75">
        <f>IF($E13801="","",IFERROR(VLOOKUP(TRIM(E13801&amp;""),'Référentiel Articles'!$A$2:$F$634,3,FALSE),""))</f>
      </c>
      <c r="E13801" s="74" t="str">
        <v/>
      </c>
      <c r="F13801" s="75">
        <f>IF($E13801="","",IFERROR(VLOOKUP(TRIM(E13801&amp;""),'Référentiel Articles'!$A$2:$F$634,4,FALSE),""))</f>
      </c>
      <c r="G13801" s="76">
        <f>IF($E13801="","",IFERROR(VLOOKUP(TRIM(E13801&amp;""),'Référentiel Articles'!$A$2:$F$634,5,FALSE),""))</f>
      </c>
      <c r="H13801" s="77" t="str">
        <v/>
      </c>
      <c r="I13801" s="76">
        <f>IF($E13801="","",IFERROR(VLOOKUP(TRIM(E13801&amp;""),'Référentiel Articles'!$A$2:$F$634,6,FALSE),""))</f>
      </c>
      <c r="J13801" s="78">
        <f>IF(OR($E13801="",$H13801=""),"",$H13801*$I13801)</f>
      </c>
      <c r="K13801" s="79" t="str">
        <v/>
      </c>
    </row>
    <row r="13802">
      <c r="A13802" s="81" t="str">
        <v/>
      </c>
      <c r="B13802" s="81" t="str">
        <v/>
      </c>
      <c r="C13802" s="83">
        <f>IF($E13802="","",IFERROR(VLOOKUP(TRIM(E13802&amp;""),'Référentiel Articles'!$A$2:$F$634,2,FALSE),""))</f>
      </c>
      <c r="D13802" s="83">
        <f>IF($E13802="","",IFERROR(VLOOKUP(TRIM(E13802&amp;""),'Référentiel Articles'!$A$2:$F$634,3,FALSE),""))</f>
      </c>
      <c r="E13802" s="81" t="str">
        <v/>
      </c>
      <c r="F13802" s="83">
        <f>IF($E13802="","",IFERROR(VLOOKUP(TRIM(E13802&amp;""),'Référentiel Articles'!$A$2:$F$634,4,FALSE),""))</f>
      </c>
      <c r="G13802" s="84">
        <f>IF($E13802="","",IFERROR(VLOOKUP(TRIM(E13802&amp;""),'Référentiel Articles'!$A$2:$F$634,5,FALSE),""))</f>
      </c>
      <c r="H13802" s="85" t="str">
        <v/>
      </c>
      <c r="I13802" s="84">
        <f>IF($E13802="","",IFERROR(VLOOKUP(TRIM(E13802&amp;""),'Référentiel Articles'!$A$2:$F$634,6,FALSE),""))</f>
      </c>
      <c r="J13802" s="90">
        <f>IF(OR($E13802="",$H13802=""),"",$H13802*$I13802)</f>
      </c>
      <c r="K13802" s="87" t="str">
        <v/>
      </c>
    </row>
    <row r="13803">
      <c r="A13803" s="74" t="str">
        <v/>
      </c>
      <c r="B13803" s="74" t="str">
        <v/>
      </c>
      <c r="C13803" s="75">
        <f>IF($E13803="","",IFERROR(VLOOKUP(TRIM(E13803&amp;""),'Référentiel Articles'!$A$2:$F$634,2,FALSE),""))</f>
      </c>
      <c r="D13803" s="75">
        <f>IF($E13803="","",IFERROR(VLOOKUP(TRIM(E13803&amp;""),'Référentiel Articles'!$A$2:$F$634,3,FALSE),""))</f>
      </c>
      <c r="E13803" s="74" t="str">
        <v/>
      </c>
      <c r="F13803" s="75">
        <f>IF($E13803="","",IFERROR(VLOOKUP(TRIM(E13803&amp;""),'Référentiel Articles'!$A$2:$F$634,4,FALSE),""))</f>
      </c>
      <c r="G13803" s="76">
        <f>IF($E13803="","",IFERROR(VLOOKUP(TRIM(E13803&amp;""),'Référentiel Articles'!$A$2:$F$634,5,FALSE),""))</f>
      </c>
      <c r="H13803" s="77" t="str">
        <v/>
      </c>
      <c r="I13803" s="76">
        <f>IF($E13803="","",IFERROR(VLOOKUP(TRIM(E13803&amp;""),'Référentiel Articles'!$A$2:$F$634,6,FALSE),""))</f>
      </c>
      <c r="J13803" s="78">
        <f>IF(OR($E13803="",$H13803=""),"",$H13803*$I13803)</f>
      </c>
      <c r="K13803" s="79" t="str">
        <v/>
      </c>
    </row>
    <row r="13804">
      <c r="A13804" s="81" t="str">
        <v/>
      </c>
      <c r="B13804" s="81" t="str">
        <v/>
      </c>
      <c r="C13804" s="83">
        <f>IF($E13804="","",IFERROR(VLOOKUP(TRIM(E13804&amp;""),'Référentiel Articles'!$A$2:$F$634,2,FALSE),""))</f>
      </c>
      <c r="D13804" s="83">
        <f>IF($E13804="","",IFERROR(VLOOKUP(TRIM(E13804&amp;""),'Référentiel Articles'!$A$2:$F$634,3,FALSE),""))</f>
      </c>
      <c r="E13804" s="81" t="str">
        <v/>
      </c>
      <c r="F13804" s="83">
        <f>IF($E13804="","",IFERROR(VLOOKUP(TRIM(E13804&amp;""),'Référentiel Articles'!$A$2:$F$634,4,FALSE),""))</f>
      </c>
      <c r="G13804" s="84">
        <f>IF($E13804="","",IFERROR(VLOOKUP(TRIM(E13804&amp;""),'Référentiel Articles'!$A$2:$F$634,5,FALSE),""))</f>
      </c>
      <c r="H13804" s="85" t="str">
        <v/>
      </c>
      <c r="I13804" s="84">
        <f>IF($E13804="","",IFERROR(VLOOKUP(TRIM(E13804&amp;""),'Référentiel Articles'!$A$2:$F$634,6,FALSE),""))</f>
      </c>
      <c r="J13804" s="90">
        <f>IF(OR($E13804="",$H13804=""),"",$H13804*$I13804)</f>
      </c>
      <c r="K13804" s="87" t="str">
        <v/>
      </c>
    </row>
    <row r="13805">
      <c r="A13805" s="74" t="str">
        <v/>
      </c>
      <c r="B13805" s="74" t="str">
        <v/>
      </c>
      <c r="C13805" s="75">
        <f>IF($E13805="","",IFERROR(VLOOKUP(TRIM(E13805&amp;""),'Référentiel Articles'!$A$2:$F$634,2,FALSE),""))</f>
      </c>
      <c r="D13805" s="75">
        <f>IF($E13805="","",IFERROR(VLOOKUP(TRIM(E13805&amp;""),'Référentiel Articles'!$A$2:$F$634,3,FALSE),""))</f>
      </c>
      <c r="E13805" s="74" t="str">
        <v/>
      </c>
      <c r="F13805" s="75">
        <f>IF($E13805="","",IFERROR(VLOOKUP(TRIM(E13805&amp;""),'Référentiel Articles'!$A$2:$F$634,4,FALSE),""))</f>
      </c>
      <c r="G13805" s="76">
        <f>IF($E13805="","",IFERROR(VLOOKUP(TRIM(E13805&amp;""),'Référentiel Articles'!$A$2:$F$634,5,FALSE),""))</f>
      </c>
      <c r="H13805" s="77" t="str">
        <v/>
      </c>
      <c r="I13805" s="76">
        <f>IF($E13805="","",IFERROR(VLOOKUP(TRIM(E13805&amp;""),'Référentiel Articles'!$A$2:$F$634,6,FALSE),""))</f>
      </c>
      <c r="J13805" s="78">
        <f>IF(OR($E13805="",$H13805=""),"",$H13805*$I13805)</f>
      </c>
      <c r="K13805" s="79" t="str">
        <v/>
      </c>
    </row>
    <row r="13806">
      <c r="A13806" s="81" t="str">
        <v/>
      </c>
      <c r="B13806" s="81" t="str">
        <v/>
      </c>
      <c r="C13806" s="83">
        <f>IF($E13806="","",IFERROR(VLOOKUP(TRIM(E13806&amp;""),'Référentiel Articles'!$A$2:$F$634,2,FALSE),""))</f>
      </c>
      <c r="D13806" s="83">
        <f>IF($E13806="","",IFERROR(VLOOKUP(TRIM(E13806&amp;""),'Référentiel Articles'!$A$2:$F$634,3,FALSE),""))</f>
      </c>
      <c r="E13806" s="81" t="str">
        <v/>
      </c>
      <c r="F13806" s="83">
        <f>IF($E13806="","",IFERROR(VLOOKUP(TRIM(E13806&amp;""),'Référentiel Articles'!$A$2:$F$634,4,FALSE),""))</f>
      </c>
      <c r="G13806" s="84">
        <f>IF($E13806="","",IFERROR(VLOOKUP(TRIM(E13806&amp;""),'Référentiel Articles'!$A$2:$F$634,5,FALSE),""))</f>
      </c>
      <c r="H13806" s="85" t="str">
        <v/>
      </c>
      <c r="I13806" s="84">
        <f>IF($E13806="","",IFERROR(VLOOKUP(TRIM(E13806&amp;""),'Référentiel Articles'!$A$2:$F$634,6,FALSE),""))</f>
      </c>
      <c r="J13806" s="90">
        <f>IF(OR($E13806="",$H13806=""),"",$H13806*$I13806)</f>
      </c>
      <c r="K13806" s="87" t="str">
        <v/>
      </c>
    </row>
    <row r="13807">
      <c r="A13807" s="74" t="str">
        <v/>
      </c>
      <c r="B13807" s="74" t="str">
        <v/>
      </c>
      <c r="C13807" s="75">
        <f>IF($E13807="","",IFERROR(VLOOKUP(TRIM(E13807&amp;""),'Référentiel Articles'!$A$2:$F$634,2,FALSE),""))</f>
      </c>
      <c r="D13807" s="75">
        <f>IF($E13807="","",IFERROR(VLOOKUP(TRIM(E13807&amp;""),'Référentiel Articles'!$A$2:$F$634,3,FALSE),""))</f>
      </c>
      <c r="E13807" s="74" t="str">
        <v/>
      </c>
      <c r="F13807" s="75">
        <f>IF($E13807="","",IFERROR(VLOOKUP(TRIM(E13807&amp;""),'Référentiel Articles'!$A$2:$F$634,4,FALSE),""))</f>
      </c>
      <c r="G13807" s="76">
        <f>IF($E13807="","",IFERROR(VLOOKUP(TRIM(E13807&amp;""),'Référentiel Articles'!$A$2:$F$634,5,FALSE),""))</f>
      </c>
      <c r="H13807" s="77" t="str">
        <v/>
      </c>
      <c r="I13807" s="76">
        <f>IF($E13807="","",IFERROR(VLOOKUP(TRIM(E13807&amp;""),'Référentiel Articles'!$A$2:$F$634,6,FALSE),""))</f>
      </c>
      <c r="J13807" s="78">
        <f>IF(OR($E13807="",$H13807=""),"",$H13807*$I13807)</f>
      </c>
      <c r="K13807" s="79" t="str">
        <v/>
      </c>
    </row>
    <row r="13808">
      <c r="A13808" s="81" t="str">
        <v/>
      </c>
      <c r="B13808" s="81" t="str">
        <v/>
      </c>
      <c r="C13808" s="83">
        <f>IF($E13808="","",IFERROR(VLOOKUP(TRIM(E13808&amp;""),'Référentiel Articles'!$A$2:$F$634,2,FALSE),""))</f>
      </c>
      <c r="D13808" s="83">
        <f>IF($E13808="","",IFERROR(VLOOKUP(TRIM(E13808&amp;""),'Référentiel Articles'!$A$2:$F$634,3,FALSE),""))</f>
      </c>
      <c r="E13808" s="81" t="str">
        <v/>
      </c>
      <c r="F13808" s="83">
        <f>IF($E13808="","",IFERROR(VLOOKUP(TRIM(E13808&amp;""),'Référentiel Articles'!$A$2:$F$634,4,FALSE),""))</f>
      </c>
      <c r="G13808" s="84">
        <f>IF($E13808="","",IFERROR(VLOOKUP(TRIM(E13808&amp;""),'Référentiel Articles'!$A$2:$F$634,5,FALSE),""))</f>
      </c>
      <c r="H13808" s="85" t="str">
        <v/>
      </c>
      <c r="I13808" s="84">
        <f>IF($E13808="","",IFERROR(VLOOKUP(TRIM(E13808&amp;""),'Référentiel Articles'!$A$2:$F$634,6,FALSE),""))</f>
      </c>
      <c r="J13808" s="90">
        <f>IF(OR($E13808="",$H13808=""),"",$H13808*$I13808)</f>
      </c>
      <c r="K13808" s="87" t="str">
        <v/>
      </c>
    </row>
    <row r="13809">
      <c r="A13809" s="74" t="str">
        <v/>
      </c>
      <c r="B13809" s="74" t="str">
        <v/>
      </c>
      <c r="C13809" s="75">
        <f>IF($E13809="","",IFERROR(VLOOKUP(TRIM(E13809&amp;""),'Référentiel Articles'!$A$2:$F$634,2,FALSE),""))</f>
      </c>
      <c r="D13809" s="75">
        <f>IF($E13809="","",IFERROR(VLOOKUP(TRIM(E13809&amp;""),'Référentiel Articles'!$A$2:$F$634,3,FALSE),""))</f>
      </c>
      <c r="E13809" s="74" t="str">
        <v/>
      </c>
      <c r="F13809" s="75">
        <f>IF($E13809="","",IFERROR(VLOOKUP(TRIM(E13809&amp;""),'Référentiel Articles'!$A$2:$F$634,4,FALSE),""))</f>
      </c>
      <c r="G13809" s="76">
        <f>IF($E13809="","",IFERROR(VLOOKUP(TRIM(E13809&amp;""),'Référentiel Articles'!$A$2:$F$634,5,FALSE),""))</f>
      </c>
      <c r="H13809" s="77" t="str">
        <v/>
      </c>
      <c r="I13809" s="76">
        <f>IF($E13809="","",IFERROR(VLOOKUP(TRIM(E13809&amp;""),'Référentiel Articles'!$A$2:$F$634,6,FALSE),""))</f>
      </c>
      <c r="J13809" s="78">
        <f>IF(OR($E13809="",$H13809=""),"",$H13809*$I13809)</f>
      </c>
      <c r="K13809" s="79" t="str">
        <v/>
      </c>
    </row>
    <row r="13810">
      <c r="A13810" s="81" t="str">
        <v/>
      </c>
      <c r="B13810" s="81" t="str">
        <v/>
      </c>
      <c r="C13810" s="83">
        <f>IF($E13810="","",IFERROR(VLOOKUP(TRIM(E13810&amp;""),'Référentiel Articles'!$A$2:$F$634,2,FALSE),""))</f>
      </c>
      <c r="D13810" s="83">
        <f>IF($E13810="","",IFERROR(VLOOKUP(TRIM(E13810&amp;""),'Référentiel Articles'!$A$2:$F$634,3,FALSE),""))</f>
      </c>
      <c r="E13810" s="81" t="str">
        <v/>
      </c>
      <c r="F13810" s="83">
        <f>IF($E13810="","",IFERROR(VLOOKUP(TRIM(E13810&amp;""),'Référentiel Articles'!$A$2:$F$634,4,FALSE),""))</f>
      </c>
      <c r="G13810" s="84">
        <f>IF($E13810="","",IFERROR(VLOOKUP(TRIM(E13810&amp;""),'Référentiel Articles'!$A$2:$F$634,5,FALSE),""))</f>
      </c>
      <c r="H13810" s="85" t="str">
        <v/>
      </c>
      <c r="I13810" s="84">
        <f>IF($E13810="","",IFERROR(VLOOKUP(TRIM(E13810&amp;""),'Référentiel Articles'!$A$2:$F$634,6,FALSE),""))</f>
      </c>
      <c r="J13810" s="90">
        <f>IF(OR($E13810="",$H13810=""),"",$H13810*$I13810)</f>
      </c>
      <c r="K13810" s="87" t="str">
        <v/>
      </c>
    </row>
    <row r="13811">
      <c r="A13811" s="74" t="str">
        <v/>
      </c>
      <c r="B13811" s="74" t="str">
        <v/>
      </c>
      <c r="C13811" s="75">
        <f>IF($E13811="","",IFERROR(VLOOKUP(TRIM(E13811&amp;""),'Référentiel Articles'!$A$2:$F$634,2,FALSE),""))</f>
      </c>
      <c r="D13811" s="75">
        <f>IF($E13811="","",IFERROR(VLOOKUP(TRIM(E13811&amp;""),'Référentiel Articles'!$A$2:$F$634,3,FALSE),""))</f>
      </c>
      <c r="E13811" s="74" t="str">
        <v/>
      </c>
      <c r="F13811" s="75">
        <f>IF($E13811="","",IFERROR(VLOOKUP(TRIM(E13811&amp;""),'Référentiel Articles'!$A$2:$F$634,4,FALSE),""))</f>
      </c>
      <c r="G13811" s="76">
        <f>IF($E13811="","",IFERROR(VLOOKUP(TRIM(E13811&amp;""),'Référentiel Articles'!$A$2:$F$634,5,FALSE),""))</f>
      </c>
      <c r="H13811" s="77" t="str">
        <v/>
      </c>
      <c r="I13811" s="76">
        <f>IF($E13811="","",IFERROR(VLOOKUP(TRIM(E13811&amp;""),'Référentiel Articles'!$A$2:$F$634,6,FALSE),""))</f>
      </c>
      <c r="J13811" s="78">
        <f>IF(OR($E13811="",$H13811=""),"",$H13811*$I13811)</f>
      </c>
      <c r="K13811" s="79" t="str">
        <v/>
      </c>
    </row>
    <row r="13812">
      <c r="A13812" s="81" t="str">
        <v/>
      </c>
      <c r="B13812" s="81" t="str">
        <v/>
      </c>
      <c r="C13812" s="83">
        <f>IF($E13812="","",IFERROR(VLOOKUP(TRIM(E13812&amp;""),'Référentiel Articles'!$A$2:$F$634,2,FALSE),""))</f>
      </c>
      <c r="D13812" s="83">
        <f>IF($E13812="","",IFERROR(VLOOKUP(TRIM(E13812&amp;""),'Référentiel Articles'!$A$2:$F$634,3,FALSE),""))</f>
      </c>
      <c r="E13812" s="81" t="str">
        <v/>
      </c>
      <c r="F13812" s="83">
        <f>IF($E13812="","",IFERROR(VLOOKUP(TRIM(E13812&amp;""),'Référentiel Articles'!$A$2:$F$634,4,FALSE),""))</f>
      </c>
      <c r="G13812" s="84">
        <f>IF($E13812="","",IFERROR(VLOOKUP(TRIM(E13812&amp;""),'Référentiel Articles'!$A$2:$F$634,5,FALSE),""))</f>
      </c>
      <c r="H13812" s="85" t="str">
        <v/>
      </c>
      <c r="I13812" s="84">
        <f>IF($E13812="","",IFERROR(VLOOKUP(TRIM(E13812&amp;""),'Référentiel Articles'!$A$2:$F$634,6,FALSE),""))</f>
      </c>
      <c r="J13812" s="90">
        <f>IF(OR($E13812="",$H13812=""),"",$H13812*$I13812)</f>
      </c>
      <c r="K13812" s="87" t="str">
        <v/>
      </c>
    </row>
    <row r="13813">
      <c r="A13813" s="74" t="str">
        <v/>
      </c>
      <c r="B13813" s="74" t="str">
        <v/>
      </c>
      <c r="C13813" s="75">
        <f>IF($E13813="","",IFERROR(VLOOKUP(TRIM(E13813&amp;""),'Référentiel Articles'!$A$2:$F$634,2,FALSE),""))</f>
      </c>
      <c r="D13813" s="75">
        <f>IF($E13813="","",IFERROR(VLOOKUP(TRIM(E13813&amp;""),'Référentiel Articles'!$A$2:$F$634,3,FALSE),""))</f>
      </c>
      <c r="E13813" s="74" t="str">
        <v/>
      </c>
      <c r="F13813" s="75">
        <f>IF($E13813="","",IFERROR(VLOOKUP(TRIM(E13813&amp;""),'Référentiel Articles'!$A$2:$F$634,4,FALSE),""))</f>
      </c>
      <c r="G13813" s="76">
        <f>IF($E13813="","",IFERROR(VLOOKUP(TRIM(E13813&amp;""),'Référentiel Articles'!$A$2:$F$634,5,FALSE),""))</f>
      </c>
      <c r="H13813" s="77" t="str">
        <v/>
      </c>
      <c r="I13813" s="76">
        <f>IF($E13813="","",IFERROR(VLOOKUP(TRIM(E13813&amp;""),'Référentiel Articles'!$A$2:$F$634,6,FALSE),""))</f>
      </c>
      <c r="J13813" s="78">
        <f>IF(OR($E13813="",$H13813=""),"",$H13813*$I13813)</f>
      </c>
      <c r="K13813" s="79" t="str">
        <v/>
      </c>
    </row>
    <row r="13814">
      <c r="A13814" s="81" t="str">
        <v/>
      </c>
      <c r="B13814" s="81" t="str">
        <v/>
      </c>
      <c r="C13814" s="83">
        <f>IF($E13814="","",IFERROR(VLOOKUP(TRIM(E13814&amp;""),'Référentiel Articles'!$A$2:$F$634,2,FALSE),""))</f>
      </c>
      <c r="D13814" s="83">
        <f>IF($E13814="","",IFERROR(VLOOKUP(TRIM(E13814&amp;""),'Référentiel Articles'!$A$2:$F$634,3,FALSE),""))</f>
      </c>
      <c r="E13814" s="81" t="str">
        <v/>
      </c>
      <c r="F13814" s="83">
        <f>IF($E13814="","",IFERROR(VLOOKUP(TRIM(E13814&amp;""),'Référentiel Articles'!$A$2:$F$634,4,FALSE),""))</f>
      </c>
      <c r="G13814" s="84">
        <f>IF($E13814="","",IFERROR(VLOOKUP(TRIM(E13814&amp;""),'Référentiel Articles'!$A$2:$F$634,5,FALSE),""))</f>
      </c>
      <c r="H13814" s="85" t="str">
        <v/>
      </c>
      <c r="I13814" s="84">
        <f>IF($E13814="","",IFERROR(VLOOKUP(TRIM(E13814&amp;""),'Référentiel Articles'!$A$2:$F$634,6,FALSE),""))</f>
      </c>
      <c r="J13814" s="90">
        <f>IF(OR($E13814="",$H13814=""),"",$H13814*$I13814)</f>
      </c>
      <c r="K13814" s="87" t="str">
        <v/>
      </c>
    </row>
    <row r="13815">
      <c r="A13815" s="74" t="str">
        <v/>
      </c>
      <c r="B13815" s="74" t="str">
        <v/>
      </c>
      <c r="C13815" s="75">
        <f>IF($E13815="","",IFERROR(VLOOKUP(TRIM(E13815&amp;""),'Référentiel Articles'!$A$2:$F$634,2,FALSE),""))</f>
      </c>
      <c r="D13815" s="75">
        <f>IF($E13815="","",IFERROR(VLOOKUP(TRIM(E13815&amp;""),'Référentiel Articles'!$A$2:$F$634,3,FALSE),""))</f>
      </c>
      <c r="E13815" s="74" t="str">
        <v/>
      </c>
      <c r="F13815" s="75">
        <f>IF($E13815="","",IFERROR(VLOOKUP(TRIM(E13815&amp;""),'Référentiel Articles'!$A$2:$F$634,4,FALSE),""))</f>
      </c>
      <c r="G13815" s="76">
        <f>IF($E13815="","",IFERROR(VLOOKUP(TRIM(E13815&amp;""),'Référentiel Articles'!$A$2:$F$634,5,FALSE),""))</f>
      </c>
      <c r="H13815" s="77" t="str">
        <v/>
      </c>
      <c r="I13815" s="76">
        <f>IF($E13815="","",IFERROR(VLOOKUP(TRIM(E13815&amp;""),'Référentiel Articles'!$A$2:$F$634,6,FALSE),""))</f>
      </c>
      <c r="J13815" s="78">
        <f>IF(OR($E13815="",$H13815=""),"",$H13815*$I13815)</f>
      </c>
      <c r="K13815" s="79" t="str">
        <v/>
      </c>
    </row>
    <row r="13816">
      <c r="A13816" s="81" t="str">
        <v/>
      </c>
      <c r="B13816" s="81" t="str">
        <v/>
      </c>
      <c r="C13816" s="83">
        <f>IF($E13816="","",IFERROR(VLOOKUP(TRIM(E13816&amp;""),'Référentiel Articles'!$A$2:$F$634,2,FALSE),""))</f>
      </c>
      <c r="D13816" s="83">
        <f>IF($E13816="","",IFERROR(VLOOKUP(TRIM(E13816&amp;""),'Référentiel Articles'!$A$2:$F$634,3,FALSE),""))</f>
      </c>
      <c r="E13816" s="81" t="str">
        <v/>
      </c>
      <c r="F13816" s="83">
        <f>IF($E13816="","",IFERROR(VLOOKUP(TRIM(E13816&amp;""),'Référentiel Articles'!$A$2:$F$634,4,FALSE),""))</f>
      </c>
      <c r="G13816" s="84">
        <f>IF($E13816="","",IFERROR(VLOOKUP(TRIM(E13816&amp;""),'Référentiel Articles'!$A$2:$F$634,5,FALSE),""))</f>
      </c>
      <c r="H13816" s="85" t="str">
        <v/>
      </c>
      <c r="I13816" s="84">
        <f>IF($E13816="","",IFERROR(VLOOKUP(TRIM(E13816&amp;""),'Référentiel Articles'!$A$2:$F$634,6,FALSE),""))</f>
      </c>
      <c r="J13816" s="90">
        <f>IF(OR($E13816="",$H13816=""),"",$H13816*$I13816)</f>
      </c>
      <c r="K13816" s="87" t="str">
        <v/>
      </c>
    </row>
    <row r="13817">
      <c r="A13817" s="74" t="str">
        <v/>
      </c>
      <c r="B13817" s="74" t="str">
        <v/>
      </c>
      <c r="C13817" s="75">
        <f>IF($E13817="","",IFERROR(VLOOKUP(TRIM(E13817&amp;""),'Référentiel Articles'!$A$2:$F$634,2,FALSE),""))</f>
      </c>
      <c r="D13817" s="75">
        <f>IF($E13817="","",IFERROR(VLOOKUP(TRIM(E13817&amp;""),'Référentiel Articles'!$A$2:$F$634,3,FALSE),""))</f>
      </c>
      <c r="E13817" s="74" t="str">
        <v/>
      </c>
      <c r="F13817" s="75">
        <f>IF($E13817="","",IFERROR(VLOOKUP(TRIM(E13817&amp;""),'Référentiel Articles'!$A$2:$F$634,4,FALSE),""))</f>
      </c>
      <c r="G13817" s="76">
        <f>IF($E13817="","",IFERROR(VLOOKUP(TRIM(E13817&amp;""),'Référentiel Articles'!$A$2:$F$634,5,FALSE),""))</f>
      </c>
      <c r="H13817" s="77" t="str">
        <v/>
      </c>
      <c r="I13817" s="76">
        <f>IF($E13817="","",IFERROR(VLOOKUP(TRIM(E13817&amp;""),'Référentiel Articles'!$A$2:$F$634,6,FALSE),""))</f>
      </c>
      <c r="J13817" s="78">
        <f>IF(OR($E13817="",$H13817=""),"",$H13817*$I13817)</f>
      </c>
      <c r="K13817" s="79" t="str">
        <v/>
      </c>
    </row>
    <row r="13818">
      <c r="A13818" s="81" t="str">
        <v/>
      </c>
      <c r="B13818" s="81" t="str">
        <v/>
      </c>
      <c r="C13818" s="83">
        <f>IF($E13818="","",IFERROR(VLOOKUP(TRIM(E13818&amp;""),'Référentiel Articles'!$A$2:$F$634,2,FALSE),""))</f>
      </c>
      <c r="D13818" s="83">
        <f>IF($E13818="","",IFERROR(VLOOKUP(TRIM(E13818&amp;""),'Référentiel Articles'!$A$2:$F$634,3,FALSE),""))</f>
      </c>
      <c r="E13818" s="81" t="str">
        <v/>
      </c>
      <c r="F13818" s="83">
        <f>IF($E13818="","",IFERROR(VLOOKUP(TRIM(E13818&amp;""),'Référentiel Articles'!$A$2:$F$634,4,FALSE),""))</f>
      </c>
      <c r="G13818" s="84">
        <f>IF($E13818="","",IFERROR(VLOOKUP(TRIM(E13818&amp;""),'Référentiel Articles'!$A$2:$F$634,5,FALSE),""))</f>
      </c>
      <c r="H13818" s="85" t="str">
        <v/>
      </c>
      <c r="I13818" s="84">
        <f>IF($E13818="","",IFERROR(VLOOKUP(TRIM(E13818&amp;""),'Référentiel Articles'!$A$2:$F$634,6,FALSE),""))</f>
      </c>
      <c r="J13818" s="90">
        <f>IF(OR($E13818="",$H13818=""),"",$H13818*$I13818)</f>
      </c>
      <c r="K13818" s="87" t="str">
        <v/>
      </c>
    </row>
    <row r="13819">
      <c r="A13819" s="74" t="str">
        <v/>
      </c>
      <c r="B13819" s="74" t="str">
        <v/>
      </c>
      <c r="C13819" s="75">
        <f>IF($E13819="","",IFERROR(VLOOKUP(TRIM(E13819&amp;""),'Référentiel Articles'!$A$2:$F$634,2,FALSE),""))</f>
      </c>
      <c r="D13819" s="75">
        <f>IF($E13819="","",IFERROR(VLOOKUP(TRIM(E13819&amp;""),'Référentiel Articles'!$A$2:$F$634,3,FALSE),""))</f>
      </c>
      <c r="E13819" s="74" t="str">
        <v/>
      </c>
      <c r="F13819" s="75">
        <f>IF($E13819="","",IFERROR(VLOOKUP(TRIM(E13819&amp;""),'Référentiel Articles'!$A$2:$F$634,4,FALSE),""))</f>
      </c>
      <c r="G13819" s="76">
        <f>IF($E13819="","",IFERROR(VLOOKUP(TRIM(E13819&amp;""),'Référentiel Articles'!$A$2:$F$634,5,FALSE),""))</f>
      </c>
      <c r="H13819" s="77" t="str">
        <v/>
      </c>
      <c r="I13819" s="76">
        <f>IF($E13819="","",IFERROR(VLOOKUP(TRIM(E13819&amp;""),'Référentiel Articles'!$A$2:$F$634,6,FALSE),""))</f>
      </c>
      <c r="J13819" s="78">
        <f>IF(OR($E13819="",$H13819=""),"",$H13819*$I13819)</f>
      </c>
      <c r="K13819" s="79" t="str">
        <v/>
      </c>
    </row>
    <row r="13820">
      <c r="A13820" s="81" t="str">
        <v/>
      </c>
      <c r="B13820" s="81" t="str">
        <v/>
      </c>
      <c r="C13820" s="83">
        <f>IF($E13820="","",IFERROR(VLOOKUP(TRIM(E13820&amp;""),'Référentiel Articles'!$A$2:$F$634,2,FALSE),""))</f>
      </c>
      <c r="D13820" s="83">
        <f>IF($E13820="","",IFERROR(VLOOKUP(TRIM(E13820&amp;""),'Référentiel Articles'!$A$2:$F$634,3,FALSE),""))</f>
      </c>
      <c r="E13820" s="81" t="str">
        <v/>
      </c>
      <c r="F13820" s="83">
        <f>IF($E13820="","",IFERROR(VLOOKUP(TRIM(E13820&amp;""),'Référentiel Articles'!$A$2:$F$634,4,FALSE),""))</f>
      </c>
      <c r="G13820" s="84">
        <f>IF($E13820="","",IFERROR(VLOOKUP(TRIM(E13820&amp;""),'Référentiel Articles'!$A$2:$F$634,5,FALSE),""))</f>
      </c>
      <c r="H13820" s="85" t="str">
        <v/>
      </c>
      <c r="I13820" s="84">
        <f>IF($E13820="","",IFERROR(VLOOKUP(TRIM(E13820&amp;""),'Référentiel Articles'!$A$2:$F$634,6,FALSE),""))</f>
      </c>
      <c r="J13820" s="90">
        <f>IF(OR($E13820="",$H13820=""),"",$H13820*$I13820)</f>
      </c>
      <c r="K13820" s="87" t="str">
        <v/>
      </c>
    </row>
    <row r="13821">
      <c r="A13821" s="74" t="str">
        <v/>
      </c>
      <c r="B13821" s="74" t="str">
        <v/>
      </c>
      <c r="C13821" s="75">
        <f>IF($E13821="","",IFERROR(VLOOKUP(TRIM(E13821&amp;""),'Référentiel Articles'!$A$2:$F$634,2,FALSE),""))</f>
      </c>
      <c r="D13821" s="75">
        <f>IF($E13821="","",IFERROR(VLOOKUP(TRIM(E13821&amp;""),'Référentiel Articles'!$A$2:$F$634,3,FALSE),""))</f>
      </c>
      <c r="E13821" s="74" t="str">
        <v/>
      </c>
      <c r="F13821" s="75">
        <f>IF($E13821="","",IFERROR(VLOOKUP(TRIM(E13821&amp;""),'Référentiel Articles'!$A$2:$F$634,4,FALSE),""))</f>
      </c>
      <c r="G13821" s="76">
        <f>IF($E13821="","",IFERROR(VLOOKUP(TRIM(E13821&amp;""),'Référentiel Articles'!$A$2:$F$634,5,FALSE),""))</f>
      </c>
      <c r="H13821" s="77" t="str">
        <v/>
      </c>
      <c r="I13821" s="76">
        <f>IF($E13821="","",IFERROR(VLOOKUP(TRIM(E13821&amp;""),'Référentiel Articles'!$A$2:$F$634,6,FALSE),""))</f>
      </c>
      <c r="J13821" s="78">
        <f>IF(OR($E13821="",$H13821=""),"",$H13821*$I13821)</f>
      </c>
      <c r="K13821" s="79" t="str">
        <v/>
      </c>
    </row>
    <row r="13822">
      <c r="A13822" s="81" t="str">
        <v/>
      </c>
      <c r="B13822" s="81" t="str">
        <v/>
      </c>
      <c r="C13822" s="83">
        <f>IF($E13822="","",IFERROR(VLOOKUP(TRIM(E13822&amp;""),'Référentiel Articles'!$A$2:$F$634,2,FALSE),""))</f>
      </c>
      <c r="D13822" s="83">
        <f>IF($E13822="","",IFERROR(VLOOKUP(TRIM(E13822&amp;""),'Référentiel Articles'!$A$2:$F$634,3,FALSE),""))</f>
      </c>
      <c r="E13822" s="81" t="str">
        <v/>
      </c>
      <c r="F13822" s="83">
        <f>IF($E13822="","",IFERROR(VLOOKUP(TRIM(E13822&amp;""),'Référentiel Articles'!$A$2:$F$634,4,FALSE),""))</f>
      </c>
      <c r="G13822" s="84">
        <f>IF($E13822="","",IFERROR(VLOOKUP(TRIM(E13822&amp;""),'Référentiel Articles'!$A$2:$F$634,5,FALSE),""))</f>
      </c>
      <c r="H13822" s="85" t="str">
        <v/>
      </c>
      <c r="I13822" s="84">
        <f>IF($E13822="","",IFERROR(VLOOKUP(TRIM(E13822&amp;""),'Référentiel Articles'!$A$2:$F$634,6,FALSE),""))</f>
      </c>
      <c r="J13822" s="90">
        <f>IF(OR($E13822="",$H13822=""),"",$H13822*$I13822)</f>
      </c>
      <c r="K13822" s="87" t="str">
        <v/>
      </c>
    </row>
    <row r="13823">
      <c r="A13823" s="74" t="str">
        <v/>
      </c>
      <c r="B13823" s="74" t="str">
        <v/>
      </c>
      <c r="C13823" s="75">
        <f>IF($E13823="","",IFERROR(VLOOKUP(TRIM(E13823&amp;""),'Référentiel Articles'!$A$2:$F$634,2,FALSE),""))</f>
      </c>
      <c r="D13823" s="75">
        <f>IF($E13823="","",IFERROR(VLOOKUP(TRIM(E13823&amp;""),'Référentiel Articles'!$A$2:$F$634,3,FALSE),""))</f>
      </c>
      <c r="E13823" s="74" t="str">
        <v/>
      </c>
      <c r="F13823" s="75">
        <f>IF($E13823="","",IFERROR(VLOOKUP(TRIM(E13823&amp;""),'Référentiel Articles'!$A$2:$F$634,4,FALSE),""))</f>
      </c>
      <c r="G13823" s="76">
        <f>IF($E13823="","",IFERROR(VLOOKUP(TRIM(E13823&amp;""),'Référentiel Articles'!$A$2:$F$634,5,FALSE),""))</f>
      </c>
      <c r="H13823" s="77" t="str">
        <v/>
      </c>
      <c r="I13823" s="76">
        <f>IF($E13823="","",IFERROR(VLOOKUP(TRIM(E13823&amp;""),'Référentiel Articles'!$A$2:$F$634,6,FALSE),""))</f>
      </c>
      <c r="J13823" s="78">
        <f>IF(OR($E13823="",$H13823=""),"",$H13823*$I13823)</f>
      </c>
      <c r="K13823" s="79" t="str">
        <v/>
      </c>
    </row>
    <row r="13824">
      <c r="A13824" s="81" t="str">
        <v/>
      </c>
      <c r="B13824" s="81" t="str">
        <v/>
      </c>
      <c r="C13824" s="83">
        <f>IF($E13824="","",IFERROR(VLOOKUP(TRIM(E13824&amp;""),'Référentiel Articles'!$A$2:$F$634,2,FALSE),""))</f>
      </c>
      <c r="D13824" s="83">
        <f>IF($E13824="","",IFERROR(VLOOKUP(TRIM(E13824&amp;""),'Référentiel Articles'!$A$2:$F$634,3,FALSE),""))</f>
      </c>
      <c r="E13824" s="81" t="str">
        <v/>
      </c>
      <c r="F13824" s="83">
        <f>IF($E13824="","",IFERROR(VLOOKUP(TRIM(E13824&amp;""),'Référentiel Articles'!$A$2:$F$634,4,FALSE),""))</f>
      </c>
      <c r="G13824" s="84">
        <f>IF($E13824="","",IFERROR(VLOOKUP(TRIM(E13824&amp;""),'Référentiel Articles'!$A$2:$F$634,5,FALSE),""))</f>
      </c>
      <c r="H13824" s="85" t="str">
        <v/>
      </c>
      <c r="I13824" s="84">
        <f>IF($E13824="","",IFERROR(VLOOKUP(TRIM(E13824&amp;""),'Référentiel Articles'!$A$2:$F$634,6,FALSE),""))</f>
      </c>
      <c r="J13824" s="90">
        <f>IF(OR($E13824="",$H13824=""),"",$H13824*$I13824)</f>
      </c>
      <c r="K13824" s="87" t="str">
        <v/>
      </c>
    </row>
    <row r="13825">
      <c r="A13825" s="74" t="str">
        <v/>
      </c>
      <c r="B13825" s="74" t="str">
        <v/>
      </c>
      <c r="C13825" s="75">
        <f>IF($E13825="","",IFERROR(VLOOKUP(TRIM(E13825&amp;""),'Référentiel Articles'!$A$2:$F$634,2,FALSE),""))</f>
      </c>
      <c r="D13825" s="75">
        <f>IF($E13825="","",IFERROR(VLOOKUP(TRIM(E13825&amp;""),'Référentiel Articles'!$A$2:$F$634,3,FALSE),""))</f>
      </c>
      <c r="E13825" s="74" t="str">
        <v/>
      </c>
      <c r="F13825" s="75">
        <f>IF($E13825="","",IFERROR(VLOOKUP(TRIM(E13825&amp;""),'Référentiel Articles'!$A$2:$F$634,4,FALSE),""))</f>
      </c>
      <c r="G13825" s="76">
        <f>IF($E13825="","",IFERROR(VLOOKUP(TRIM(E13825&amp;""),'Référentiel Articles'!$A$2:$F$634,5,FALSE),""))</f>
      </c>
      <c r="H13825" s="77" t="str">
        <v/>
      </c>
      <c r="I13825" s="76">
        <f>IF($E13825="","",IFERROR(VLOOKUP(TRIM(E13825&amp;""),'Référentiel Articles'!$A$2:$F$634,6,FALSE),""))</f>
      </c>
      <c r="J13825" s="78">
        <f>IF(OR($E13825="",$H13825=""),"",$H13825*$I13825)</f>
      </c>
      <c r="K13825" s="79" t="str">
        <v/>
      </c>
    </row>
    <row r="13826">
      <c r="A13826" s="81" t="str">
        <v/>
      </c>
      <c r="B13826" s="81" t="str">
        <v/>
      </c>
      <c r="C13826" s="83">
        <f>IF($E13826="","",IFERROR(VLOOKUP(TRIM(E13826&amp;""),'Référentiel Articles'!$A$2:$F$634,2,FALSE),""))</f>
      </c>
      <c r="D13826" s="83">
        <f>IF($E13826="","",IFERROR(VLOOKUP(TRIM(E13826&amp;""),'Référentiel Articles'!$A$2:$F$634,3,FALSE),""))</f>
      </c>
      <c r="E13826" s="81" t="str">
        <v/>
      </c>
      <c r="F13826" s="83">
        <f>IF($E13826="","",IFERROR(VLOOKUP(TRIM(E13826&amp;""),'Référentiel Articles'!$A$2:$F$634,4,FALSE),""))</f>
      </c>
      <c r="G13826" s="84">
        <f>IF($E13826="","",IFERROR(VLOOKUP(TRIM(E13826&amp;""),'Référentiel Articles'!$A$2:$F$634,5,FALSE),""))</f>
      </c>
      <c r="H13826" s="85" t="str">
        <v/>
      </c>
      <c r="I13826" s="84">
        <f>IF($E13826="","",IFERROR(VLOOKUP(TRIM(E13826&amp;""),'Référentiel Articles'!$A$2:$F$634,6,FALSE),""))</f>
      </c>
      <c r="J13826" s="90">
        <f>IF(OR($E13826="",$H13826=""),"",$H13826*$I13826)</f>
      </c>
      <c r="K13826" s="87" t="str">
        <v/>
      </c>
    </row>
    <row r="13827">
      <c r="A13827" s="74" t="str">
        <v/>
      </c>
      <c r="B13827" s="74" t="str">
        <v/>
      </c>
      <c r="C13827" s="75">
        <f>IF($E13827="","",IFERROR(VLOOKUP(TRIM(E13827&amp;""),'Référentiel Articles'!$A$2:$F$634,2,FALSE),""))</f>
      </c>
      <c r="D13827" s="75">
        <f>IF($E13827="","",IFERROR(VLOOKUP(TRIM(E13827&amp;""),'Référentiel Articles'!$A$2:$F$634,3,FALSE),""))</f>
      </c>
      <c r="E13827" s="74" t="str">
        <v/>
      </c>
      <c r="F13827" s="75">
        <f>IF($E13827="","",IFERROR(VLOOKUP(TRIM(E13827&amp;""),'Référentiel Articles'!$A$2:$F$634,4,FALSE),""))</f>
      </c>
      <c r="G13827" s="76">
        <f>IF($E13827="","",IFERROR(VLOOKUP(TRIM(E13827&amp;""),'Référentiel Articles'!$A$2:$F$634,5,FALSE),""))</f>
      </c>
      <c r="H13827" s="77" t="str">
        <v/>
      </c>
      <c r="I13827" s="76">
        <f>IF($E13827="","",IFERROR(VLOOKUP(TRIM(E13827&amp;""),'Référentiel Articles'!$A$2:$F$634,6,FALSE),""))</f>
      </c>
      <c r="J13827" s="78">
        <f>IF(OR($E13827="",$H13827=""),"",$H13827*$I13827)</f>
      </c>
      <c r="K13827" s="79" t="str">
        <v/>
      </c>
    </row>
    <row r="13828">
      <c r="A13828" s="81" t="str">
        <v/>
      </c>
      <c r="B13828" s="81" t="str">
        <v/>
      </c>
      <c r="C13828" s="83">
        <f>IF($E13828="","",IFERROR(VLOOKUP(TRIM(E13828&amp;""),'Référentiel Articles'!$A$2:$F$634,2,FALSE),""))</f>
      </c>
      <c r="D13828" s="83">
        <f>IF($E13828="","",IFERROR(VLOOKUP(TRIM(E13828&amp;""),'Référentiel Articles'!$A$2:$F$634,3,FALSE),""))</f>
      </c>
      <c r="E13828" s="81" t="str">
        <v/>
      </c>
      <c r="F13828" s="83">
        <f>IF($E13828="","",IFERROR(VLOOKUP(TRIM(E13828&amp;""),'Référentiel Articles'!$A$2:$F$634,4,FALSE),""))</f>
      </c>
      <c r="G13828" s="84">
        <f>IF($E13828="","",IFERROR(VLOOKUP(TRIM(E13828&amp;""),'Référentiel Articles'!$A$2:$F$634,5,FALSE),""))</f>
      </c>
      <c r="H13828" s="85" t="str">
        <v/>
      </c>
      <c r="I13828" s="84">
        <f>IF($E13828="","",IFERROR(VLOOKUP(TRIM(E13828&amp;""),'Référentiel Articles'!$A$2:$F$634,6,FALSE),""))</f>
      </c>
      <c r="J13828" s="90">
        <f>IF(OR($E13828="",$H13828=""),"",$H13828*$I13828)</f>
      </c>
      <c r="K13828" s="87" t="str">
        <v/>
      </c>
    </row>
    <row r="13829">
      <c r="A13829" s="74" t="str">
        <v/>
      </c>
      <c r="B13829" s="74" t="str">
        <v/>
      </c>
      <c r="C13829" s="75">
        <f>IF($E13829="","",IFERROR(VLOOKUP(TRIM(E13829&amp;""),'Référentiel Articles'!$A$2:$F$634,2,FALSE),""))</f>
      </c>
      <c r="D13829" s="75">
        <f>IF($E13829="","",IFERROR(VLOOKUP(TRIM(E13829&amp;""),'Référentiel Articles'!$A$2:$F$634,3,FALSE),""))</f>
      </c>
      <c r="E13829" s="74" t="str">
        <v/>
      </c>
      <c r="F13829" s="75">
        <f>IF($E13829="","",IFERROR(VLOOKUP(TRIM(E13829&amp;""),'Référentiel Articles'!$A$2:$F$634,4,FALSE),""))</f>
      </c>
      <c r="G13829" s="76">
        <f>IF($E13829="","",IFERROR(VLOOKUP(TRIM(E13829&amp;""),'Référentiel Articles'!$A$2:$F$634,5,FALSE),""))</f>
      </c>
      <c r="H13829" s="77" t="str">
        <v/>
      </c>
      <c r="I13829" s="76">
        <f>IF($E13829="","",IFERROR(VLOOKUP(TRIM(E13829&amp;""),'Référentiel Articles'!$A$2:$F$634,6,FALSE),""))</f>
      </c>
      <c r="J13829" s="78">
        <f>IF(OR($E13829="",$H13829=""),"",$H13829*$I13829)</f>
      </c>
      <c r="K13829" s="79" t="str">
        <v/>
      </c>
    </row>
    <row r="13830">
      <c r="A13830" s="81" t="str">
        <v/>
      </c>
      <c r="B13830" s="81" t="str">
        <v/>
      </c>
      <c r="C13830" s="83">
        <f>IF($E13830="","",IFERROR(VLOOKUP(TRIM(E13830&amp;""),'Référentiel Articles'!$A$2:$F$634,2,FALSE),""))</f>
      </c>
      <c r="D13830" s="83">
        <f>IF($E13830="","",IFERROR(VLOOKUP(TRIM(E13830&amp;""),'Référentiel Articles'!$A$2:$F$634,3,FALSE),""))</f>
      </c>
      <c r="E13830" s="81" t="str">
        <v/>
      </c>
      <c r="F13830" s="83">
        <f>IF($E13830="","",IFERROR(VLOOKUP(TRIM(E13830&amp;""),'Référentiel Articles'!$A$2:$F$634,4,FALSE),""))</f>
      </c>
      <c r="G13830" s="84">
        <f>IF($E13830="","",IFERROR(VLOOKUP(TRIM(E13830&amp;""),'Référentiel Articles'!$A$2:$F$634,5,FALSE),""))</f>
      </c>
      <c r="H13830" s="85" t="str">
        <v/>
      </c>
      <c r="I13830" s="84">
        <f>IF($E13830="","",IFERROR(VLOOKUP(TRIM(E13830&amp;""),'Référentiel Articles'!$A$2:$F$634,6,FALSE),""))</f>
      </c>
      <c r="J13830" s="90">
        <f>IF(OR($E13830="",$H13830=""),"",$H13830*$I13830)</f>
      </c>
      <c r="K13830" s="87" t="str">
        <v/>
      </c>
    </row>
    <row r="13831">
      <c r="A13831" s="74" t="str">
        <v/>
      </c>
      <c r="B13831" s="74" t="str">
        <v/>
      </c>
      <c r="C13831" s="75">
        <f>IF($E13831="","",IFERROR(VLOOKUP(TRIM(E13831&amp;""),'Référentiel Articles'!$A$2:$F$634,2,FALSE),""))</f>
      </c>
      <c r="D13831" s="75">
        <f>IF($E13831="","",IFERROR(VLOOKUP(TRIM(E13831&amp;""),'Référentiel Articles'!$A$2:$F$634,3,FALSE),""))</f>
      </c>
      <c r="E13831" s="74" t="str">
        <v/>
      </c>
      <c r="F13831" s="75">
        <f>IF($E13831="","",IFERROR(VLOOKUP(TRIM(E13831&amp;""),'Référentiel Articles'!$A$2:$F$634,4,FALSE),""))</f>
      </c>
      <c r="G13831" s="76">
        <f>IF($E13831="","",IFERROR(VLOOKUP(TRIM(E13831&amp;""),'Référentiel Articles'!$A$2:$F$634,5,FALSE),""))</f>
      </c>
      <c r="H13831" s="77" t="str">
        <v/>
      </c>
      <c r="I13831" s="76">
        <f>IF($E13831="","",IFERROR(VLOOKUP(TRIM(E13831&amp;""),'Référentiel Articles'!$A$2:$F$634,6,FALSE),""))</f>
      </c>
      <c r="J13831" s="78">
        <f>IF(OR($E13831="",$H13831=""),"",$H13831*$I13831)</f>
      </c>
      <c r="K13831" s="79" t="str">
        <v/>
      </c>
    </row>
    <row r="13832">
      <c r="A13832" s="81" t="str">
        <v/>
      </c>
      <c r="B13832" s="81" t="str">
        <v/>
      </c>
      <c r="C13832" s="83">
        <f>IF($E13832="","",IFERROR(VLOOKUP(TRIM(E13832&amp;""),'Référentiel Articles'!$A$2:$F$634,2,FALSE),""))</f>
      </c>
      <c r="D13832" s="83">
        <f>IF($E13832="","",IFERROR(VLOOKUP(TRIM(E13832&amp;""),'Référentiel Articles'!$A$2:$F$634,3,FALSE),""))</f>
      </c>
      <c r="E13832" s="81" t="str">
        <v/>
      </c>
      <c r="F13832" s="83">
        <f>IF($E13832="","",IFERROR(VLOOKUP(TRIM(E13832&amp;""),'Référentiel Articles'!$A$2:$F$634,4,FALSE),""))</f>
      </c>
      <c r="G13832" s="84">
        <f>IF($E13832="","",IFERROR(VLOOKUP(TRIM(E13832&amp;""),'Référentiel Articles'!$A$2:$F$634,5,FALSE),""))</f>
      </c>
      <c r="H13832" s="85" t="str">
        <v/>
      </c>
      <c r="I13832" s="84">
        <f>IF($E13832="","",IFERROR(VLOOKUP(TRIM(E13832&amp;""),'Référentiel Articles'!$A$2:$F$634,6,FALSE),""))</f>
      </c>
      <c r="J13832" s="90">
        <f>IF(OR($E13832="",$H13832=""),"",$H13832*$I13832)</f>
      </c>
      <c r="K13832" s="87" t="str">
        <v/>
      </c>
    </row>
    <row r="13833">
      <c r="A13833" s="74" t="str">
        <v/>
      </c>
      <c r="B13833" s="74" t="str">
        <v/>
      </c>
      <c r="C13833" s="75">
        <f>IF($E13833="","",IFERROR(VLOOKUP(TRIM(E13833&amp;""),'Référentiel Articles'!$A$2:$F$634,2,FALSE),""))</f>
      </c>
      <c r="D13833" s="75">
        <f>IF($E13833="","",IFERROR(VLOOKUP(TRIM(E13833&amp;""),'Référentiel Articles'!$A$2:$F$634,3,FALSE),""))</f>
      </c>
      <c r="E13833" s="74" t="str">
        <v/>
      </c>
      <c r="F13833" s="75">
        <f>IF($E13833="","",IFERROR(VLOOKUP(TRIM(E13833&amp;""),'Référentiel Articles'!$A$2:$F$634,4,FALSE),""))</f>
      </c>
      <c r="G13833" s="76">
        <f>IF($E13833="","",IFERROR(VLOOKUP(TRIM(E13833&amp;""),'Référentiel Articles'!$A$2:$F$634,5,FALSE),""))</f>
      </c>
      <c r="H13833" s="77" t="str">
        <v/>
      </c>
      <c r="I13833" s="76">
        <f>IF($E13833="","",IFERROR(VLOOKUP(TRIM(E13833&amp;""),'Référentiel Articles'!$A$2:$F$634,6,FALSE),""))</f>
      </c>
      <c r="J13833" s="78">
        <f>IF(OR($E13833="",$H13833=""),"",$H13833*$I13833)</f>
      </c>
      <c r="K13833" s="79" t="str">
        <v/>
      </c>
    </row>
    <row r="13834">
      <c r="A13834" s="81" t="str">
        <v/>
      </c>
      <c r="B13834" s="81" t="str">
        <v/>
      </c>
      <c r="C13834" s="83">
        <f>IF($E13834="","",IFERROR(VLOOKUP(TRIM(E13834&amp;""),'Référentiel Articles'!$A$2:$F$634,2,FALSE),""))</f>
      </c>
      <c r="D13834" s="83">
        <f>IF($E13834="","",IFERROR(VLOOKUP(TRIM(E13834&amp;""),'Référentiel Articles'!$A$2:$F$634,3,FALSE),""))</f>
      </c>
      <c r="E13834" s="81" t="str">
        <v/>
      </c>
      <c r="F13834" s="83">
        <f>IF($E13834="","",IFERROR(VLOOKUP(TRIM(E13834&amp;""),'Référentiel Articles'!$A$2:$F$634,4,FALSE),""))</f>
      </c>
      <c r="G13834" s="84">
        <f>IF($E13834="","",IFERROR(VLOOKUP(TRIM(E13834&amp;""),'Référentiel Articles'!$A$2:$F$634,5,FALSE),""))</f>
      </c>
      <c r="H13834" s="85" t="str">
        <v/>
      </c>
      <c r="I13834" s="84">
        <f>IF($E13834="","",IFERROR(VLOOKUP(TRIM(E13834&amp;""),'Référentiel Articles'!$A$2:$F$634,6,FALSE),""))</f>
      </c>
      <c r="J13834" s="90">
        <f>IF(OR($E13834="",$H13834=""),"",$H13834*$I13834)</f>
      </c>
      <c r="K13834" s="87" t="str">
        <v/>
      </c>
    </row>
    <row r="13835">
      <c r="A13835" s="74" t="str">
        <v/>
      </c>
      <c r="B13835" s="74" t="str">
        <v/>
      </c>
      <c r="C13835" s="75">
        <f>IF($E13835="","",IFERROR(VLOOKUP(TRIM(E13835&amp;""),'Référentiel Articles'!$A$2:$F$634,2,FALSE),""))</f>
      </c>
      <c r="D13835" s="75">
        <f>IF($E13835="","",IFERROR(VLOOKUP(TRIM(E13835&amp;""),'Référentiel Articles'!$A$2:$F$634,3,FALSE),""))</f>
      </c>
      <c r="E13835" s="74" t="str">
        <v/>
      </c>
      <c r="F13835" s="75">
        <f>IF($E13835="","",IFERROR(VLOOKUP(TRIM(E13835&amp;""),'Référentiel Articles'!$A$2:$F$634,4,FALSE),""))</f>
      </c>
      <c r="G13835" s="76">
        <f>IF($E13835="","",IFERROR(VLOOKUP(TRIM(E13835&amp;""),'Référentiel Articles'!$A$2:$F$634,5,FALSE),""))</f>
      </c>
      <c r="H13835" s="77" t="str">
        <v/>
      </c>
      <c r="I13835" s="76">
        <f>IF($E13835="","",IFERROR(VLOOKUP(TRIM(E13835&amp;""),'Référentiel Articles'!$A$2:$F$634,6,FALSE),""))</f>
      </c>
      <c r="J13835" s="78">
        <f>IF(OR($E13835="",$H13835=""),"",$H13835*$I13835)</f>
      </c>
      <c r="K13835" s="79" t="str">
        <v/>
      </c>
    </row>
    <row r="13836">
      <c r="A13836" s="81" t="str">
        <v/>
      </c>
      <c r="B13836" s="81" t="str">
        <v/>
      </c>
      <c r="C13836" s="83">
        <f>IF($E13836="","",IFERROR(VLOOKUP(TRIM(E13836&amp;""),'Référentiel Articles'!$A$2:$F$634,2,FALSE),""))</f>
      </c>
      <c r="D13836" s="83">
        <f>IF($E13836="","",IFERROR(VLOOKUP(TRIM(E13836&amp;""),'Référentiel Articles'!$A$2:$F$634,3,FALSE),""))</f>
      </c>
      <c r="E13836" s="81" t="str">
        <v/>
      </c>
      <c r="F13836" s="83">
        <f>IF($E13836="","",IFERROR(VLOOKUP(TRIM(E13836&amp;""),'Référentiel Articles'!$A$2:$F$634,4,FALSE),""))</f>
      </c>
      <c r="G13836" s="84">
        <f>IF($E13836="","",IFERROR(VLOOKUP(TRIM(E13836&amp;""),'Référentiel Articles'!$A$2:$F$634,5,FALSE),""))</f>
      </c>
      <c r="H13836" s="85" t="str">
        <v/>
      </c>
      <c r="I13836" s="84">
        <f>IF($E13836="","",IFERROR(VLOOKUP(TRIM(E13836&amp;""),'Référentiel Articles'!$A$2:$F$634,6,FALSE),""))</f>
      </c>
      <c r="J13836" s="90">
        <f>IF(OR($E13836="",$H13836=""),"",$H13836*$I13836)</f>
      </c>
      <c r="K13836" s="87" t="str">
        <v/>
      </c>
    </row>
    <row r="13837">
      <c r="A13837" s="74" t="str">
        <v/>
      </c>
      <c r="B13837" s="74" t="str">
        <v/>
      </c>
      <c r="C13837" s="75">
        <f>IF($E13837="","",IFERROR(VLOOKUP(TRIM(E13837&amp;""),'Référentiel Articles'!$A$2:$F$634,2,FALSE),""))</f>
      </c>
      <c r="D13837" s="75">
        <f>IF($E13837="","",IFERROR(VLOOKUP(TRIM(E13837&amp;""),'Référentiel Articles'!$A$2:$F$634,3,FALSE),""))</f>
      </c>
      <c r="E13837" s="74" t="str">
        <v/>
      </c>
      <c r="F13837" s="75">
        <f>IF($E13837="","",IFERROR(VLOOKUP(TRIM(E13837&amp;""),'Référentiel Articles'!$A$2:$F$634,4,FALSE),""))</f>
      </c>
      <c r="G13837" s="76">
        <f>IF($E13837="","",IFERROR(VLOOKUP(TRIM(E13837&amp;""),'Référentiel Articles'!$A$2:$F$634,5,FALSE),""))</f>
      </c>
      <c r="H13837" s="77" t="str">
        <v/>
      </c>
      <c r="I13837" s="76">
        <f>IF($E13837="","",IFERROR(VLOOKUP(TRIM(E13837&amp;""),'Référentiel Articles'!$A$2:$F$634,6,FALSE),""))</f>
      </c>
      <c r="J13837" s="78">
        <f>IF(OR($E13837="",$H13837=""),"",$H13837*$I13837)</f>
      </c>
      <c r="K13837" s="79" t="str">
        <v/>
      </c>
    </row>
    <row r="13838">
      <c r="A13838" s="81" t="str">
        <v/>
      </c>
      <c r="B13838" s="81" t="str">
        <v/>
      </c>
      <c r="C13838" s="83">
        <f>IF($E13838="","",IFERROR(VLOOKUP(TRIM(E13838&amp;""),'Référentiel Articles'!$A$2:$F$634,2,FALSE),""))</f>
      </c>
      <c r="D13838" s="83">
        <f>IF($E13838="","",IFERROR(VLOOKUP(TRIM(E13838&amp;""),'Référentiel Articles'!$A$2:$F$634,3,FALSE),""))</f>
      </c>
      <c r="E13838" s="81" t="str">
        <v/>
      </c>
      <c r="F13838" s="83">
        <f>IF($E13838="","",IFERROR(VLOOKUP(TRIM(E13838&amp;""),'Référentiel Articles'!$A$2:$F$634,4,FALSE),""))</f>
      </c>
      <c r="G13838" s="84">
        <f>IF($E13838="","",IFERROR(VLOOKUP(TRIM(E13838&amp;""),'Référentiel Articles'!$A$2:$F$634,5,FALSE),""))</f>
      </c>
      <c r="H13838" s="85" t="str">
        <v/>
      </c>
      <c r="I13838" s="84">
        <f>IF($E13838="","",IFERROR(VLOOKUP(TRIM(E13838&amp;""),'Référentiel Articles'!$A$2:$F$634,6,FALSE),""))</f>
      </c>
      <c r="J13838" s="90">
        <f>IF(OR($E13838="",$H13838=""),"",$H13838*$I13838)</f>
      </c>
      <c r="K13838" s="87" t="str">
        <v/>
      </c>
    </row>
    <row r="13839">
      <c r="A13839" s="74" t="str">
        <v/>
      </c>
      <c r="B13839" s="74" t="str">
        <v/>
      </c>
      <c r="C13839" s="75">
        <f>IF($E13839="","",IFERROR(VLOOKUP(TRIM(E13839&amp;""),'Référentiel Articles'!$A$2:$F$634,2,FALSE),""))</f>
      </c>
      <c r="D13839" s="75">
        <f>IF($E13839="","",IFERROR(VLOOKUP(TRIM(E13839&amp;""),'Référentiel Articles'!$A$2:$F$634,3,FALSE),""))</f>
      </c>
      <c r="E13839" s="74" t="str">
        <v/>
      </c>
      <c r="F13839" s="75">
        <f>IF($E13839="","",IFERROR(VLOOKUP(TRIM(E13839&amp;""),'Référentiel Articles'!$A$2:$F$634,4,FALSE),""))</f>
      </c>
      <c r="G13839" s="76">
        <f>IF($E13839="","",IFERROR(VLOOKUP(TRIM(E13839&amp;""),'Référentiel Articles'!$A$2:$F$634,5,FALSE),""))</f>
      </c>
      <c r="H13839" s="77" t="str">
        <v/>
      </c>
      <c r="I13839" s="76">
        <f>IF($E13839="","",IFERROR(VLOOKUP(TRIM(E13839&amp;""),'Référentiel Articles'!$A$2:$F$634,6,FALSE),""))</f>
      </c>
      <c r="J13839" s="78">
        <f>IF(OR($E13839="",$H13839=""),"",$H13839*$I13839)</f>
      </c>
      <c r="K13839" s="79" t="str">
        <v/>
      </c>
    </row>
    <row r="13840">
      <c r="A13840" s="81" t="str">
        <v/>
      </c>
      <c r="B13840" s="81" t="str">
        <v/>
      </c>
      <c r="C13840" s="83">
        <f>IF($E13840="","",IFERROR(VLOOKUP(TRIM(E13840&amp;""),'Référentiel Articles'!$A$2:$F$634,2,FALSE),""))</f>
      </c>
      <c r="D13840" s="83">
        <f>IF($E13840="","",IFERROR(VLOOKUP(TRIM(E13840&amp;""),'Référentiel Articles'!$A$2:$F$634,3,FALSE),""))</f>
      </c>
      <c r="E13840" s="81" t="str">
        <v/>
      </c>
      <c r="F13840" s="83">
        <f>IF($E13840="","",IFERROR(VLOOKUP(TRIM(E13840&amp;""),'Référentiel Articles'!$A$2:$F$634,4,FALSE),""))</f>
      </c>
      <c r="G13840" s="84">
        <f>IF($E13840="","",IFERROR(VLOOKUP(TRIM(E13840&amp;""),'Référentiel Articles'!$A$2:$F$634,5,FALSE),""))</f>
      </c>
      <c r="H13840" s="85" t="str">
        <v/>
      </c>
      <c r="I13840" s="84">
        <f>IF($E13840="","",IFERROR(VLOOKUP(TRIM(E13840&amp;""),'Référentiel Articles'!$A$2:$F$634,6,FALSE),""))</f>
      </c>
      <c r="J13840" s="90">
        <f>IF(OR($E13840="",$H13840=""),"",$H13840*$I13840)</f>
      </c>
      <c r="K13840" s="87" t="str">
        <v/>
      </c>
    </row>
    <row r="13841">
      <c r="A13841" s="74" t="str">
        <v/>
      </c>
      <c r="B13841" s="74" t="str">
        <v/>
      </c>
      <c r="C13841" s="75">
        <f>IF($E13841="","",IFERROR(VLOOKUP(TRIM(E13841&amp;""),'Référentiel Articles'!$A$2:$F$634,2,FALSE),""))</f>
      </c>
      <c r="D13841" s="75">
        <f>IF($E13841="","",IFERROR(VLOOKUP(TRIM(E13841&amp;""),'Référentiel Articles'!$A$2:$F$634,3,FALSE),""))</f>
      </c>
      <c r="E13841" s="74" t="str">
        <v/>
      </c>
      <c r="F13841" s="75">
        <f>IF($E13841="","",IFERROR(VLOOKUP(TRIM(E13841&amp;""),'Référentiel Articles'!$A$2:$F$634,4,FALSE),""))</f>
      </c>
      <c r="G13841" s="76">
        <f>IF($E13841="","",IFERROR(VLOOKUP(TRIM(E13841&amp;""),'Référentiel Articles'!$A$2:$F$634,5,FALSE),""))</f>
      </c>
      <c r="H13841" s="77" t="str">
        <v/>
      </c>
      <c r="I13841" s="76">
        <f>IF($E13841="","",IFERROR(VLOOKUP(TRIM(E13841&amp;""),'Référentiel Articles'!$A$2:$F$634,6,FALSE),""))</f>
      </c>
      <c r="J13841" s="78">
        <f>IF(OR($E13841="",$H13841=""),"",$H13841*$I13841)</f>
      </c>
      <c r="K13841" s="79" t="str">
        <v/>
      </c>
    </row>
    <row r="13842">
      <c r="A13842" s="81" t="str">
        <v/>
      </c>
      <c r="B13842" s="81" t="str">
        <v/>
      </c>
      <c r="C13842" s="83">
        <f>IF($E13842="","",IFERROR(VLOOKUP(TRIM(E13842&amp;""),'Référentiel Articles'!$A$2:$F$634,2,FALSE),""))</f>
      </c>
      <c r="D13842" s="83">
        <f>IF($E13842="","",IFERROR(VLOOKUP(TRIM(E13842&amp;""),'Référentiel Articles'!$A$2:$F$634,3,FALSE),""))</f>
      </c>
      <c r="E13842" s="81" t="str">
        <v/>
      </c>
      <c r="F13842" s="83">
        <f>IF($E13842="","",IFERROR(VLOOKUP(TRIM(E13842&amp;""),'Référentiel Articles'!$A$2:$F$634,4,FALSE),""))</f>
      </c>
      <c r="G13842" s="84">
        <f>IF($E13842="","",IFERROR(VLOOKUP(TRIM(E13842&amp;""),'Référentiel Articles'!$A$2:$F$634,5,FALSE),""))</f>
      </c>
      <c r="H13842" s="85" t="str">
        <v/>
      </c>
      <c r="I13842" s="84">
        <f>IF($E13842="","",IFERROR(VLOOKUP(TRIM(E13842&amp;""),'Référentiel Articles'!$A$2:$F$634,6,FALSE),""))</f>
      </c>
      <c r="J13842" s="90">
        <f>IF(OR($E13842="",$H13842=""),"",$H13842*$I13842)</f>
      </c>
      <c r="K13842" s="87" t="str">
        <v/>
      </c>
    </row>
    <row r="13843">
      <c r="A13843" s="74" t="str">
        <v/>
      </c>
      <c r="B13843" s="74" t="str">
        <v/>
      </c>
      <c r="C13843" s="75">
        <f>IF($E13843="","",IFERROR(VLOOKUP(TRIM(E13843&amp;""),'Référentiel Articles'!$A$2:$F$634,2,FALSE),""))</f>
      </c>
      <c r="D13843" s="75">
        <f>IF($E13843="","",IFERROR(VLOOKUP(TRIM(E13843&amp;""),'Référentiel Articles'!$A$2:$F$634,3,FALSE),""))</f>
      </c>
      <c r="E13843" s="74" t="str">
        <v/>
      </c>
      <c r="F13843" s="75">
        <f>IF($E13843="","",IFERROR(VLOOKUP(TRIM(E13843&amp;""),'Référentiel Articles'!$A$2:$F$634,4,FALSE),""))</f>
      </c>
      <c r="G13843" s="76">
        <f>IF($E13843="","",IFERROR(VLOOKUP(TRIM(E13843&amp;""),'Référentiel Articles'!$A$2:$F$634,5,FALSE),""))</f>
      </c>
      <c r="H13843" s="77" t="str">
        <v/>
      </c>
      <c r="I13843" s="76">
        <f>IF($E13843="","",IFERROR(VLOOKUP(TRIM(E13843&amp;""),'Référentiel Articles'!$A$2:$F$634,6,FALSE),""))</f>
      </c>
      <c r="J13843" s="78">
        <f>IF(OR($E13843="",$H13843=""),"",$H13843*$I13843)</f>
      </c>
      <c r="K13843" s="79" t="str">
        <v/>
      </c>
    </row>
    <row r="13844">
      <c r="A13844" s="81" t="str">
        <v/>
      </c>
      <c r="B13844" s="81" t="str">
        <v/>
      </c>
      <c r="C13844" s="83">
        <f>IF($E13844="","",IFERROR(VLOOKUP(TRIM(E13844&amp;""),'Référentiel Articles'!$A$2:$F$634,2,FALSE),""))</f>
      </c>
      <c r="D13844" s="83">
        <f>IF($E13844="","",IFERROR(VLOOKUP(TRIM(E13844&amp;""),'Référentiel Articles'!$A$2:$F$634,3,FALSE),""))</f>
      </c>
      <c r="E13844" s="81" t="str">
        <v/>
      </c>
      <c r="F13844" s="83">
        <f>IF($E13844="","",IFERROR(VLOOKUP(TRIM(E13844&amp;""),'Référentiel Articles'!$A$2:$F$634,4,FALSE),""))</f>
      </c>
      <c r="G13844" s="84">
        <f>IF($E13844="","",IFERROR(VLOOKUP(TRIM(E13844&amp;""),'Référentiel Articles'!$A$2:$F$634,5,FALSE),""))</f>
      </c>
      <c r="H13844" s="85" t="str">
        <v/>
      </c>
      <c r="I13844" s="84">
        <f>IF($E13844="","",IFERROR(VLOOKUP(TRIM(E13844&amp;""),'Référentiel Articles'!$A$2:$F$634,6,FALSE),""))</f>
      </c>
      <c r="J13844" s="90">
        <f>IF(OR($E13844="",$H13844=""),"",$H13844*$I13844)</f>
      </c>
      <c r="K13844" s="87" t="str">
        <v/>
      </c>
    </row>
    <row r="13845">
      <c r="A13845" s="74" t="str">
        <v/>
      </c>
      <c r="B13845" s="74" t="str">
        <v/>
      </c>
      <c r="C13845" s="75">
        <f>IF($E13845="","",IFERROR(VLOOKUP(TRIM(E13845&amp;""),'Référentiel Articles'!$A$2:$F$634,2,FALSE),""))</f>
      </c>
      <c r="D13845" s="75">
        <f>IF($E13845="","",IFERROR(VLOOKUP(TRIM(E13845&amp;""),'Référentiel Articles'!$A$2:$F$634,3,FALSE),""))</f>
      </c>
      <c r="E13845" s="74" t="str">
        <v/>
      </c>
      <c r="F13845" s="75">
        <f>IF($E13845="","",IFERROR(VLOOKUP(TRIM(E13845&amp;""),'Référentiel Articles'!$A$2:$F$634,4,FALSE),""))</f>
      </c>
      <c r="G13845" s="76">
        <f>IF($E13845="","",IFERROR(VLOOKUP(TRIM(E13845&amp;""),'Référentiel Articles'!$A$2:$F$634,5,FALSE),""))</f>
      </c>
      <c r="H13845" s="77" t="str">
        <v/>
      </c>
      <c r="I13845" s="76">
        <f>IF($E13845="","",IFERROR(VLOOKUP(TRIM(E13845&amp;""),'Référentiel Articles'!$A$2:$F$634,6,FALSE),""))</f>
      </c>
      <c r="J13845" s="78">
        <f>IF(OR($E13845="",$H13845=""),"",$H13845*$I13845)</f>
      </c>
      <c r="K13845" s="79" t="str">
        <v/>
      </c>
    </row>
    <row r="13846">
      <c r="A13846" s="81" t="str">
        <v/>
      </c>
      <c r="B13846" s="81" t="str">
        <v/>
      </c>
      <c r="C13846" s="83">
        <f>IF($E13846="","",IFERROR(VLOOKUP(TRIM(E13846&amp;""),'Référentiel Articles'!$A$2:$F$634,2,FALSE),""))</f>
      </c>
      <c r="D13846" s="83">
        <f>IF($E13846="","",IFERROR(VLOOKUP(TRIM(E13846&amp;""),'Référentiel Articles'!$A$2:$F$634,3,FALSE),""))</f>
      </c>
      <c r="E13846" s="81" t="str">
        <v/>
      </c>
      <c r="F13846" s="83">
        <f>IF($E13846="","",IFERROR(VLOOKUP(TRIM(E13846&amp;""),'Référentiel Articles'!$A$2:$F$634,4,FALSE),""))</f>
      </c>
      <c r="G13846" s="84">
        <f>IF($E13846="","",IFERROR(VLOOKUP(TRIM(E13846&amp;""),'Référentiel Articles'!$A$2:$F$634,5,FALSE),""))</f>
      </c>
      <c r="H13846" s="85" t="str">
        <v/>
      </c>
      <c r="I13846" s="84">
        <f>IF($E13846="","",IFERROR(VLOOKUP(TRIM(E13846&amp;""),'Référentiel Articles'!$A$2:$F$634,6,FALSE),""))</f>
      </c>
      <c r="J13846" s="90">
        <f>IF(OR($E13846="",$H13846=""),"",$H13846*$I13846)</f>
      </c>
      <c r="K13846" s="87" t="str">
        <v/>
      </c>
    </row>
    <row r="13847">
      <c r="A13847" s="74" t="str">
        <v/>
      </c>
      <c r="B13847" s="74" t="str">
        <v/>
      </c>
      <c r="C13847" s="75">
        <f>IF($E13847="","",IFERROR(VLOOKUP(TRIM(E13847&amp;""),'Référentiel Articles'!$A$2:$F$634,2,FALSE),""))</f>
      </c>
      <c r="D13847" s="75">
        <f>IF($E13847="","",IFERROR(VLOOKUP(TRIM(E13847&amp;""),'Référentiel Articles'!$A$2:$F$634,3,FALSE),""))</f>
      </c>
      <c r="E13847" s="74" t="str">
        <v/>
      </c>
      <c r="F13847" s="75">
        <f>IF($E13847="","",IFERROR(VLOOKUP(TRIM(E13847&amp;""),'Référentiel Articles'!$A$2:$F$634,4,FALSE),""))</f>
      </c>
      <c r="G13847" s="76">
        <f>IF($E13847="","",IFERROR(VLOOKUP(TRIM(E13847&amp;""),'Référentiel Articles'!$A$2:$F$634,5,FALSE),""))</f>
      </c>
      <c r="H13847" s="77" t="str">
        <v/>
      </c>
      <c r="I13847" s="76">
        <f>IF($E13847="","",IFERROR(VLOOKUP(TRIM(E13847&amp;""),'Référentiel Articles'!$A$2:$F$634,6,FALSE),""))</f>
      </c>
      <c r="J13847" s="78">
        <f>IF(OR($E13847="",$H13847=""),"",$H13847*$I13847)</f>
      </c>
      <c r="K13847" s="79" t="str">
        <v/>
      </c>
    </row>
    <row r="13848">
      <c r="A13848" s="81" t="str">
        <v/>
      </c>
      <c r="B13848" s="81" t="str">
        <v/>
      </c>
      <c r="C13848" s="83">
        <f>IF($E13848="","",IFERROR(VLOOKUP(TRIM(E13848&amp;""),'Référentiel Articles'!$A$2:$F$634,2,FALSE),""))</f>
      </c>
      <c r="D13848" s="83">
        <f>IF($E13848="","",IFERROR(VLOOKUP(TRIM(E13848&amp;""),'Référentiel Articles'!$A$2:$F$634,3,FALSE),""))</f>
      </c>
      <c r="E13848" s="81" t="str">
        <v/>
      </c>
      <c r="F13848" s="83">
        <f>IF($E13848="","",IFERROR(VLOOKUP(TRIM(E13848&amp;""),'Référentiel Articles'!$A$2:$F$634,4,FALSE),""))</f>
      </c>
      <c r="G13848" s="84">
        <f>IF($E13848="","",IFERROR(VLOOKUP(TRIM(E13848&amp;""),'Référentiel Articles'!$A$2:$F$634,5,FALSE),""))</f>
      </c>
      <c r="H13848" s="85" t="str">
        <v/>
      </c>
      <c r="I13848" s="84">
        <f>IF($E13848="","",IFERROR(VLOOKUP(TRIM(E13848&amp;""),'Référentiel Articles'!$A$2:$F$634,6,FALSE),""))</f>
      </c>
      <c r="J13848" s="90">
        <f>IF(OR($E13848="",$H13848=""),"",$H13848*$I13848)</f>
      </c>
      <c r="K13848" s="87" t="str">
        <v/>
      </c>
    </row>
    <row r="13849">
      <c r="A13849" s="74" t="str">
        <v/>
      </c>
      <c r="B13849" s="74" t="str">
        <v/>
      </c>
      <c r="C13849" s="75">
        <f>IF($E13849="","",IFERROR(VLOOKUP(TRIM(E13849&amp;""),'Référentiel Articles'!$A$2:$F$634,2,FALSE),""))</f>
      </c>
      <c r="D13849" s="75">
        <f>IF($E13849="","",IFERROR(VLOOKUP(TRIM(E13849&amp;""),'Référentiel Articles'!$A$2:$F$634,3,FALSE),""))</f>
      </c>
      <c r="E13849" s="74" t="str">
        <v/>
      </c>
      <c r="F13849" s="75">
        <f>IF($E13849="","",IFERROR(VLOOKUP(TRIM(E13849&amp;""),'Référentiel Articles'!$A$2:$F$634,4,FALSE),""))</f>
      </c>
      <c r="G13849" s="76">
        <f>IF($E13849="","",IFERROR(VLOOKUP(TRIM(E13849&amp;""),'Référentiel Articles'!$A$2:$F$634,5,FALSE),""))</f>
      </c>
      <c r="H13849" s="77" t="str">
        <v/>
      </c>
      <c r="I13849" s="76">
        <f>IF($E13849="","",IFERROR(VLOOKUP(TRIM(E13849&amp;""),'Référentiel Articles'!$A$2:$F$634,6,FALSE),""))</f>
      </c>
      <c r="J13849" s="78">
        <f>IF(OR($E13849="",$H13849=""),"",$H13849*$I13849)</f>
      </c>
      <c r="K13849" s="79" t="str">
        <v/>
      </c>
    </row>
    <row r="13850">
      <c r="A13850" s="81" t="str">
        <v/>
      </c>
      <c r="B13850" s="81" t="str">
        <v/>
      </c>
      <c r="C13850" s="83">
        <f>IF($E13850="","",IFERROR(VLOOKUP(TRIM(E13850&amp;""),'Référentiel Articles'!$A$2:$F$634,2,FALSE),""))</f>
      </c>
      <c r="D13850" s="83">
        <f>IF($E13850="","",IFERROR(VLOOKUP(TRIM(E13850&amp;""),'Référentiel Articles'!$A$2:$F$634,3,FALSE),""))</f>
      </c>
      <c r="E13850" s="81" t="str">
        <v/>
      </c>
      <c r="F13850" s="83">
        <f>IF($E13850="","",IFERROR(VLOOKUP(TRIM(E13850&amp;""),'Référentiel Articles'!$A$2:$F$634,4,FALSE),""))</f>
      </c>
      <c r="G13850" s="84">
        <f>IF($E13850="","",IFERROR(VLOOKUP(TRIM(E13850&amp;""),'Référentiel Articles'!$A$2:$F$634,5,FALSE),""))</f>
      </c>
      <c r="H13850" s="85" t="str">
        <v/>
      </c>
      <c r="I13850" s="84">
        <f>IF($E13850="","",IFERROR(VLOOKUP(TRIM(E13850&amp;""),'Référentiel Articles'!$A$2:$F$634,6,FALSE),""))</f>
      </c>
      <c r="J13850" s="90">
        <f>IF(OR($E13850="",$H13850=""),"",$H13850*$I13850)</f>
      </c>
      <c r="K13850" s="87" t="str">
        <v/>
      </c>
    </row>
    <row r="13851">
      <c r="A13851" s="74" t="str">
        <v/>
      </c>
      <c r="B13851" s="74" t="str">
        <v/>
      </c>
      <c r="C13851" s="75">
        <f>IF($E13851="","",IFERROR(VLOOKUP(TRIM(E13851&amp;""),'Référentiel Articles'!$A$2:$F$634,2,FALSE),""))</f>
      </c>
      <c r="D13851" s="75">
        <f>IF($E13851="","",IFERROR(VLOOKUP(TRIM(E13851&amp;""),'Référentiel Articles'!$A$2:$F$634,3,FALSE),""))</f>
      </c>
      <c r="E13851" s="74" t="str">
        <v/>
      </c>
      <c r="F13851" s="75">
        <f>IF($E13851="","",IFERROR(VLOOKUP(TRIM(E13851&amp;""),'Référentiel Articles'!$A$2:$F$634,4,FALSE),""))</f>
      </c>
      <c r="G13851" s="76">
        <f>IF($E13851="","",IFERROR(VLOOKUP(TRIM(E13851&amp;""),'Référentiel Articles'!$A$2:$F$634,5,FALSE),""))</f>
      </c>
      <c r="H13851" s="77" t="str">
        <v/>
      </c>
      <c r="I13851" s="76">
        <f>IF($E13851="","",IFERROR(VLOOKUP(TRIM(E13851&amp;""),'Référentiel Articles'!$A$2:$F$634,6,FALSE),""))</f>
      </c>
      <c r="J13851" s="78">
        <f>IF(OR($E13851="",$H13851=""),"",$H13851*$I13851)</f>
      </c>
      <c r="K13851" s="79" t="str">
        <v/>
      </c>
    </row>
    <row r="13852">
      <c r="A13852" s="81" t="str">
        <v/>
      </c>
      <c r="B13852" s="81" t="str">
        <v/>
      </c>
      <c r="C13852" s="83">
        <f>IF($E13852="","",IFERROR(VLOOKUP(TRIM(E13852&amp;""),'Référentiel Articles'!$A$2:$F$634,2,FALSE),""))</f>
      </c>
      <c r="D13852" s="83">
        <f>IF($E13852="","",IFERROR(VLOOKUP(TRIM(E13852&amp;""),'Référentiel Articles'!$A$2:$F$634,3,FALSE),""))</f>
      </c>
      <c r="E13852" s="81" t="str">
        <v/>
      </c>
      <c r="F13852" s="83">
        <f>IF($E13852="","",IFERROR(VLOOKUP(TRIM(E13852&amp;""),'Référentiel Articles'!$A$2:$F$634,4,FALSE),""))</f>
      </c>
      <c r="G13852" s="84">
        <f>IF($E13852="","",IFERROR(VLOOKUP(TRIM(E13852&amp;""),'Référentiel Articles'!$A$2:$F$634,5,FALSE),""))</f>
      </c>
      <c r="H13852" s="85" t="str">
        <v/>
      </c>
      <c r="I13852" s="84">
        <f>IF($E13852="","",IFERROR(VLOOKUP(TRIM(E13852&amp;""),'Référentiel Articles'!$A$2:$F$634,6,FALSE),""))</f>
      </c>
      <c r="J13852" s="90">
        <f>IF(OR($E13852="",$H13852=""),"",$H13852*$I13852)</f>
      </c>
      <c r="K13852" s="87" t="str">
        <v/>
      </c>
    </row>
    <row r="13853">
      <c r="A13853" s="74" t="str">
        <v/>
      </c>
      <c r="B13853" s="74" t="str">
        <v/>
      </c>
      <c r="C13853" s="75">
        <f>IF($E13853="","",IFERROR(VLOOKUP(TRIM(E13853&amp;""),'Référentiel Articles'!$A$2:$F$634,2,FALSE),""))</f>
      </c>
      <c r="D13853" s="75">
        <f>IF($E13853="","",IFERROR(VLOOKUP(TRIM(E13853&amp;""),'Référentiel Articles'!$A$2:$F$634,3,FALSE),""))</f>
      </c>
      <c r="E13853" s="74" t="str">
        <v/>
      </c>
      <c r="F13853" s="75">
        <f>IF($E13853="","",IFERROR(VLOOKUP(TRIM(E13853&amp;""),'Référentiel Articles'!$A$2:$F$634,4,FALSE),""))</f>
      </c>
      <c r="G13853" s="76">
        <f>IF($E13853="","",IFERROR(VLOOKUP(TRIM(E13853&amp;""),'Référentiel Articles'!$A$2:$F$634,5,FALSE),""))</f>
      </c>
      <c r="H13853" s="77" t="str">
        <v/>
      </c>
      <c r="I13853" s="76">
        <f>IF($E13853="","",IFERROR(VLOOKUP(TRIM(E13853&amp;""),'Référentiel Articles'!$A$2:$F$634,6,FALSE),""))</f>
      </c>
      <c r="J13853" s="78">
        <f>IF(OR($E13853="",$H13853=""),"",$H13853*$I13853)</f>
      </c>
      <c r="K13853" s="79" t="str">
        <v/>
      </c>
    </row>
    <row r="13854">
      <c r="A13854" s="81" t="str">
        <v/>
      </c>
      <c r="B13854" s="81" t="str">
        <v/>
      </c>
      <c r="C13854" s="83">
        <f>IF($E13854="","",IFERROR(VLOOKUP(TRIM(E13854&amp;""),'Référentiel Articles'!$A$2:$F$634,2,FALSE),""))</f>
      </c>
      <c r="D13854" s="83">
        <f>IF($E13854="","",IFERROR(VLOOKUP(TRIM(E13854&amp;""),'Référentiel Articles'!$A$2:$F$634,3,FALSE),""))</f>
      </c>
      <c r="E13854" s="81" t="str">
        <v/>
      </c>
      <c r="F13854" s="83">
        <f>IF($E13854="","",IFERROR(VLOOKUP(TRIM(E13854&amp;""),'Référentiel Articles'!$A$2:$F$634,4,FALSE),""))</f>
      </c>
      <c r="G13854" s="84">
        <f>IF($E13854="","",IFERROR(VLOOKUP(TRIM(E13854&amp;""),'Référentiel Articles'!$A$2:$F$634,5,FALSE),""))</f>
      </c>
      <c r="H13854" s="85" t="str">
        <v/>
      </c>
      <c r="I13854" s="84">
        <f>IF($E13854="","",IFERROR(VLOOKUP(TRIM(E13854&amp;""),'Référentiel Articles'!$A$2:$F$634,6,FALSE),""))</f>
      </c>
      <c r="J13854" s="90">
        <f>IF(OR($E13854="",$H13854=""),"",$H13854*$I13854)</f>
      </c>
      <c r="K13854" s="87" t="str">
        <v/>
      </c>
    </row>
    <row r="13855">
      <c r="A13855" s="74" t="str">
        <v/>
      </c>
      <c r="B13855" s="74" t="str">
        <v/>
      </c>
      <c r="C13855" s="75">
        <f>IF($E13855="","",IFERROR(VLOOKUP(TRIM(E13855&amp;""),'Référentiel Articles'!$A$2:$F$634,2,FALSE),""))</f>
      </c>
      <c r="D13855" s="75">
        <f>IF($E13855="","",IFERROR(VLOOKUP(TRIM(E13855&amp;""),'Référentiel Articles'!$A$2:$F$634,3,FALSE),""))</f>
      </c>
      <c r="E13855" s="74" t="str">
        <v/>
      </c>
      <c r="F13855" s="75">
        <f>IF($E13855="","",IFERROR(VLOOKUP(TRIM(E13855&amp;""),'Référentiel Articles'!$A$2:$F$634,4,FALSE),""))</f>
      </c>
      <c r="G13855" s="76">
        <f>IF($E13855="","",IFERROR(VLOOKUP(TRIM(E13855&amp;""),'Référentiel Articles'!$A$2:$F$634,5,FALSE),""))</f>
      </c>
      <c r="H13855" s="77" t="str">
        <v/>
      </c>
      <c r="I13855" s="76">
        <f>IF($E13855="","",IFERROR(VLOOKUP(TRIM(E13855&amp;""),'Référentiel Articles'!$A$2:$F$634,6,FALSE),""))</f>
      </c>
      <c r="J13855" s="78">
        <f>IF(OR($E13855="",$H13855=""),"",$H13855*$I13855)</f>
      </c>
      <c r="K13855" s="79" t="str">
        <v/>
      </c>
    </row>
    <row r="13856">
      <c r="A13856" s="81" t="str">
        <v/>
      </c>
      <c r="B13856" s="81" t="str">
        <v/>
      </c>
      <c r="C13856" s="83">
        <f>IF($E13856="","",IFERROR(VLOOKUP(TRIM(E13856&amp;""),'Référentiel Articles'!$A$2:$F$634,2,FALSE),""))</f>
      </c>
      <c r="D13856" s="83">
        <f>IF($E13856="","",IFERROR(VLOOKUP(TRIM(E13856&amp;""),'Référentiel Articles'!$A$2:$F$634,3,FALSE),""))</f>
      </c>
      <c r="E13856" s="81" t="str">
        <v/>
      </c>
      <c r="F13856" s="83">
        <f>IF($E13856="","",IFERROR(VLOOKUP(TRIM(E13856&amp;""),'Référentiel Articles'!$A$2:$F$634,4,FALSE),""))</f>
      </c>
      <c r="G13856" s="84">
        <f>IF($E13856="","",IFERROR(VLOOKUP(TRIM(E13856&amp;""),'Référentiel Articles'!$A$2:$F$634,5,FALSE),""))</f>
      </c>
      <c r="H13856" s="85" t="str">
        <v/>
      </c>
      <c r="I13856" s="84">
        <f>IF($E13856="","",IFERROR(VLOOKUP(TRIM(E13856&amp;""),'Référentiel Articles'!$A$2:$F$634,6,FALSE),""))</f>
      </c>
      <c r="J13856" s="90">
        <f>IF(OR($E13856="",$H13856=""),"",$H13856*$I13856)</f>
      </c>
      <c r="K13856" s="87" t="str">
        <v/>
      </c>
    </row>
    <row r="13857">
      <c r="A13857" s="74" t="str">
        <v/>
      </c>
      <c r="B13857" s="74" t="str">
        <v/>
      </c>
      <c r="C13857" s="75">
        <f>IF($E13857="","",IFERROR(VLOOKUP(TRIM(E13857&amp;""),'Référentiel Articles'!$A$2:$F$634,2,FALSE),""))</f>
      </c>
      <c r="D13857" s="75">
        <f>IF($E13857="","",IFERROR(VLOOKUP(TRIM(E13857&amp;""),'Référentiel Articles'!$A$2:$F$634,3,FALSE),""))</f>
      </c>
      <c r="E13857" s="74" t="str">
        <v/>
      </c>
      <c r="F13857" s="75">
        <f>IF($E13857="","",IFERROR(VLOOKUP(TRIM(E13857&amp;""),'Référentiel Articles'!$A$2:$F$634,4,FALSE),""))</f>
      </c>
      <c r="G13857" s="76">
        <f>IF($E13857="","",IFERROR(VLOOKUP(TRIM(E13857&amp;""),'Référentiel Articles'!$A$2:$F$634,5,FALSE),""))</f>
      </c>
      <c r="H13857" s="77" t="str">
        <v/>
      </c>
      <c r="I13857" s="76">
        <f>IF($E13857="","",IFERROR(VLOOKUP(TRIM(E13857&amp;""),'Référentiel Articles'!$A$2:$F$634,6,FALSE),""))</f>
      </c>
      <c r="J13857" s="78">
        <f>IF(OR($E13857="",$H13857=""),"",$H13857*$I13857)</f>
      </c>
      <c r="K13857" s="79" t="str">
        <v/>
      </c>
    </row>
    <row r="13858">
      <c r="A13858" s="81" t="str">
        <v/>
      </c>
      <c r="B13858" s="81" t="str">
        <v/>
      </c>
      <c r="C13858" s="83">
        <f>IF($E13858="","",IFERROR(VLOOKUP(TRIM(E13858&amp;""),'Référentiel Articles'!$A$2:$F$634,2,FALSE),""))</f>
      </c>
      <c r="D13858" s="83">
        <f>IF($E13858="","",IFERROR(VLOOKUP(TRIM(E13858&amp;""),'Référentiel Articles'!$A$2:$F$634,3,FALSE),""))</f>
      </c>
      <c r="E13858" s="81" t="str">
        <v/>
      </c>
      <c r="F13858" s="83">
        <f>IF($E13858="","",IFERROR(VLOOKUP(TRIM(E13858&amp;""),'Référentiel Articles'!$A$2:$F$634,4,FALSE),""))</f>
      </c>
      <c r="G13858" s="84">
        <f>IF($E13858="","",IFERROR(VLOOKUP(TRIM(E13858&amp;""),'Référentiel Articles'!$A$2:$F$634,5,FALSE),""))</f>
      </c>
      <c r="H13858" s="85" t="str">
        <v/>
      </c>
      <c r="I13858" s="84">
        <f>IF($E13858="","",IFERROR(VLOOKUP(TRIM(E13858&amp;""),'Référentiel Articles'!$A$2:$F$634,6,FALSE),""))</f>
      </c>
      <c r="J13858" s="90">
        <f>IF(OR($E13858="",$H13858=""),"",$H13858*$I13858)</f>
      </c>
      <c r="K13858" s="87" t="str">
        <v/>
      </c>
    </row>
    <row r="13859">
      <c r="A13859" s="74" t="str">
        <v/>
      </c>
      <c r="B13859" s="74" t="str">
        <v/>
      </c>
      <c r="C13859" s="75">
        <f>IF($E13859="","",IFERROR(VLOOKUP(TRIM(E13859&amp;""),'Référentiel Articles'!$A$2:$F$634,2,FALSE),""))</f>
      </c>
      <c r="D13859" s="75">
        <f>IF($E13859="","",IFERROR(VLOOKUP(TRIM(E13859&amp;""),'Référentiel Articles'!$A$2:$F$634,3,FALSE),""))</f>
      </c>
      <c r="E13859" s="74" t="str">
        <v/>
      </c>
      <c r="F13859" s="75">
        <f>IF($E13859="","",IFERROR(VLOOKUP(TRIM(E13859&amp;""),'Référentiel Articles'!$A$2:$F$634,4,FALSE),""))</f>
      </c>
      <c r="G13859" s="76">
        <f>IF($E13859="","",IFERROR(VLOOKUP(TRIM(E13859&amp;""),'Référentiel Articles'!$A$2:$F$634,5,FALSE),""))</f>
      </c>
      <c r="H13859" s="77" t="str">
        <v/>
      </c>
      <c r="I13859" s="76">
        <f>IF($E13859="","",IFERROR(VLOOKUP(TRIM(E13859&amp;""),'Référentiel Articles'!$A$2:$F$634,6,FALSE),""))</f>
      </c>
      <c r="J13859" s="78">
        <f>IF(OR($E13859="",$H13859=""),"",$H13859*$I13859)</f>
      </c>
      <c r="K13859" s="79" t="str">
        <v/>
      </c>
    </row>
    <row r="13860">
      <c r="A13860" s="81" t="str">
        <v/>
      </c>
      <c r="B13860" s="81" t="str">
        <v/>
      </c>
      <c r="C13860" s="83">
        <f>IF($E13860="","",IFERROR(VLOOKUP(TRIM(E13860&amp;""),'Référentiel Articles'!$A$2:$F$634,2,FALSE),""))</f>
      </c>
      <c r="D13860" s="83">
        <f>IF($E13860="","",IFERROR(VLOOKUP(TRIM(E13860&amp;""),'Référentiel Articles'!$A$2:$F$634,3,FALSE),""))</f>
      </c>
      <c r="E13860" s="81" t="str">
        <v/>
      </c>
      <c r="F13860" s="83">
        <f>IF($E13860="","",IFERROR(VLOOKUP(TRIM(E13860&amp;""),'Référentiel Articles'!$A$2:$F$634,4,FALSE),""))</f>
      </c>
      <c r="G13860" s="84">
        <f>IF($E13860="","",IFERROR(VLOOKUP(TRIM(E13860&amp;""),'Référentiel Articles'!$A$2:$F$634,5,FALSE),""))</f>
      </c>
      <c r="H13860" s="85" t="str">
        <v/>
      </c>
      <c r="I13860" s="84">
        <f>IF($E13860="","",IFERROR(VLOOKUP(TRIM(E13860&amp;""),'Référentiel Articles'!$A$2:$F$634,6,FALSE),""))</f>
      </c>
      <c r="J13860" s="90">
        <f>IF(OR($E13860="",$H13860=""),"",$H13860*$I13860)</f>
      </c>
      <c r="K13860" s="87" t="str">
        <v/>
      </c>
    </row>
    <row r="13861">
      <c r="A13861" s="74" t="str">
        <v/>
      </c>
      <c r="B13861" s="74" t="str">
        <v/>
      </c>
      <c r="C13861" s="75">
        <f>IF($E13861="","",IFERROR(VLOOKUP(TRIM(E13861&amp;""),'Référentiel Articles'!$A$2:$F$634,2,FALSE),""))</f>
      </c>
      <c r="D13861" s="75">
        <f>IF($E13861="","",IFERROR(VLOOKUP(TRIM(E13861&amp;""),'Référentiel Articles'!$A$2:$F$634,3,FALSE),""))</f>
      </c>
      <c r="E13861" s="74" t="str">
        <v/>
      </c>
      <c r="F13861" s="75">
        <f>IF($E13861="","",IFERROR(VLOOKUP(TRIM(E13861&amp;""),'Référentiel Articles'!$A$2:$F$634,4,FALSE),""))</f>
      </c>
      <c r="G13861" s="76">
        <f>IF($E13861="","",IFERROR(VLOOKUP(TRIM(E13861&amp;""),'Référentiel Articles'!$A$2:$F$634,5,FALSE),""))</f>
      </c>
      <c r="H13861" s="77" t="str">
        <v/>
      </c>
      <c r="I13861" s="76">
        <f>IF($E13861="","",IFERROR(VLOOKUP(TRIM(E13861&amp;""),'Référentiel Articles'!$A$2:$F$634,6,FALSE),""))</f>
      </c>
      <c r="J13861" s="78">
        <f>IF(OR($E13861="",$H13861=""),"",$H13861*$I13861)</f>
      </c>
      <c r="K13861" s="79" t="str">
        <v/>
      </c>
    </row>
    <row r="13862">
      <c r="A13862" s="81" t="str">
        <v/>
      </c>
      <c r="B13862" s="81" t="str">
        <v/>
      </c>
      <c r="C13862" s="83">
        <f>IF($E13862="","",IFERROR(VLOOKUP(TRIM(E13862&amp;""),'Référentiel Articles'!$A$2:$F$634,2,FALSE),""))</f>
      </c>
      <c r="D13862" s="83">
        <f>IF($E13862="","",IFERROR(VLOOKUP(TRIM(E13862&amp;""),'Référentiel Articles'!$A$2:$F$634,3,FALSE),""))</f>
      </c>
      <c r="E13862" s="81" t="str">
        <v/>
      </c>
      <c r="F13862" s="83">
        <f>IF($E13862="","",IFERROR(VLOOKUP(TRIM(E13862&amp;""),'Référentiel Articles'!$A$2:$F$634,4,FALSE),""))</f>
      </c>
      <c r="G13862" s="84">
        <f>IF($E13862="","",IFERROR(VLOOKUP(TRIM(E13862&amp;""),'Référentiel Articles'!$A$2:$F$634,5,FALSE),""))</f>
      </c>
      <c r="H13862" s="85" t="str">
        <v/>
      </c>
      <c r="I13862" s="84">
        <f>IF($E13862="","",IFERROR(VLOOKUP(TRIM(E13862&amp;""),'Référentiel Articles'!$A$2:$F$634,6,FALSE),""))</f>
      </c>
      <c r="J13862" s="90">
        <f>IF(OR($E13862="",$H13862=""),"",$H13862*$I13862)</f>
      </c>
      <c r="K13862" s="87" t="str">
        <v/>
      </c>
    </row>
    <row r="13863">
      <c r="A13863" s="74" t="str">
        <v/>
      </c>
      <c r="B13863" s="74" t="str">
        <v/>
      </c>
      <c r="C13863" s="75">
        <f>IF($E13863="","",IFERROR(VLOOKUP(TRIM(E13863&amp;""),'Référentiel Articles'!$A$2:$F$634,2,FALSE),""))</f>
      </c>
      <c r="D13863" s="75">
        <f>IF($E13863="","",IFERROR(VLOOKUP(TRIM(E13863&amp;""),'Référentiel Articles'!$A$2:$F$634,3,FALSE),""))</f>
      </c>
      <c r="E13863" s="74" t="str">
        <v/>
      </c>
      <c r="F13863" s="75">
        <f>IF($E13863="","",IFERROR(VLOOKUP(TRIM(E13863&amp;""),'Référentiel Articles'!$A$2:$F$634,4,FALSE),""))</f>
      </c>
      <c r="G13863" s="76">
        <f>IF($E13863="","",IFERROR(VLOOKUP(TRIM(E13863&amp;""),'Référentiel Articles'!$A$2:$F$634,5,FALSE),""))</f>
      </c>
      <c r="H13863" s="77" t="str">
        <v/>
      </c>
      <c r="I13863" s="76">
        <f>IF($E13863="","",IFERROR(VLOOKUP(TRIM(E13863&amp;""),'Référentiel Articles'!$A$2:$F$634,6,FALSE),""))</f>
      </c>
      <c r="J13863" s="78">
        <f>IF(OR($E13863="",$H13863=""),"",$H13863*$I13863)</f>
      </c>
      <c r="K13863" s="79" t="str">
        <v/>
      </c>
    </row>
    <row r="13864">
      <c r="A13864" s="81" t="str">
        <v/>
      </c>
      <c r="B13864" s="81" t="str">
        <v/>
      </c>
      <c r="C13864" s="83">
        <f>IF($E13864="","",IFERROR(VLOOKUP(TRIM(E13864&amp;""),'Référentiel Articles'!$A$2:$F$634,2,FALSE),""))</f>
      </c>
      <c r="D13864" s="83">
        <f>IF($E13864="","",IFERROR(VLOOKUP(TRIM(E13864&amp;""),'Référentiel Articles'!$A$2:$F$634,3,FALSE),""))</f>
      </c>
      <c r="E13864" s="81" t="str">
        <v/>
      </c>
      <c r="F13864" s="83">
        <f>IF($E13864="","",IFERROR(VLOOKUP(TRIM(E13864&amp;""),'Référentiel Articles'!$A$2:$F$634,4,FALSE),""))</f>
      </c>
      <c r="G13864" s="84">
        <f>IF($E13864="","",IFERROR(VLOOKUP(TRIM(E13864&amp;""),'Référentiel Articles'!$A$2:$F$634,5,FALSE),""))</f>
      </c>
      <c r="H13864" s="85" t="str">
        <v/>
      </c>
      <c r="I13864" s="84">
        <f>IF($E13864="","",IFERROR(VLOOKUP(TRIM(E13864&amp;""),'Référentiel Articles'!$A$2:$F$634,6,FALSE),""))</f>
      </c>
      <c r="J13864" s="90">
        <f>IF(OR($E13864="",$H13864=""),"",$H13864*$I13864)</f>
      </c>
      <c r="K13864" s="87" t="str">
        <v/>
      </c>
    </row>
    <row r="13865">
      <c r="A13865" s="74" t="str">
        <v/>
      </c>
      <c r="B13865" s="74" t="str">
        <v/>
      </c>
      <c r="C13865" s="75">
        <f>IF($E13865="","",IFERROR(VLOOKUP(TRIM(E13865&amp;""),'Référentiel Articles'!$A$2:$F$634,2,FALSE),""))</f>
      </c>
      <c r="D13865" s="75">
        <f>IF($E13865="","",IFERROR(VLOOKUP(TRIM(E13865&amp;""),'Référentiel Articles'!$A$2:$F$634,3,FALSE),""))</f>
      </c>
      <c r="E13865" s="74" t="str">
        <v/>
      </c>
      <c r="F13865" s="75">
        <f>IF($E13865="","",IFERROR(VLOOKUP(TRIM(E13865&amp;""),'Référentiel Articles'!$A$2:$F$634,4,FALSE),""))</f>
      </c>
      <c r="G13865" s="76">
        <f>IF($E13865="","",IFERROR(VLOOKUP(TRIM(E13865&amp;""),'Référentiel Articles'!$A$2:$F$634,5,FALSE),""))</f>
      </c>
      <c r="H13865" s="77" t="str">
        <v/>
      </c>
      <c r="I13865" s="76">
        <f>IF($E13865="","",IFERROR(VLOOKUP(TRIM(E13865&amp;""),'Référentiel Articles'!$A$2:$F$634,6,FALSE),""))</f>
      </c>
      <c r="J13865" s="78">
        <f>IF(OR($E13865="",$H13865=""),"",$H13865*$I13865)</f>
      </c>
      <c r="K13865" s="79" t="str">
        <v/>
      </c>
    </row>
    <row r="13866">
      <c r="A13866" s="81" t="str">
        <v/>
      </c>
      <c r="B13866" s="81" t="str">
        <v/>
      </c>
      <c r="C13866" s="83">
        <f>IF($E13866="","",IFERROR(VLOOKUP(TRIM(E13866&amp;""),'Référentiel Articles'!$A$2:$F$634,2,FALSE),""))</f>
      </c>
      <c r="D13866" s="83">
        <f>IF($E13866="","",IFERROR(VLOOKUP(TRIM(E13866&amp;""),'Référentiel Articles'!$A$2:$F$634,3,FALSE),""))</f>
      </c>
      <c r="E13866" s="81" t="str">
        <v/>
      </c>
      <c r="F13866" s="83">
        <f>IF($E13866="","",IFERROR(VLOOKUP(TRIM(E13866&amp;""),'Référentiel Articles'!$A$2:$F$634,4,FALSE),""))</f>
      </c>
      <c r="G13866" s="84">
        <f>IF($E13866="","",IFERROR(VLOOKUP(TRIM(E13866&amp;""),'Référentiel Articles'!$A$2:$F$634,5,FALSE),""))</f>
      </c>
      <c r="H13866" s="85" t="str">
        <v/>
      </c>
      <c r="I13866" s="84">
        <f>IF($E13866="","",IFERROR(VLOOKUP(TRIM(E13866&amp;""),'Référentiel Articles'!$A$2:$F$634,6,FALSE),""))</f>
      </c>
      <c r="J13866" s="90">
        <f>IF(OR($E13866="",$H13866=""),"",$H13866*$I13866)</f>
      </c>
      <c r="K13866" s="87" t="str">
        <v/>
      </c>
    </row>
    <row r="13867">
      <c r="A13867" s="74" t="str">
        <v/>
      </c>
      <c r="B13867" s="74" t="str">
        <v/>
      </c>
      <c r="C13867" s="75">
        <f>IF($E13867="","",IFERROR(VLOOKUP(TRIM(E13867&amp;""),'Référentiel Articles'!$A$2:$F$634,2,FALSE),""))</f>
      </c>
      <c r="D13867" s="75">
        <f>IF($E13867="","",IFERROR(VLOOKUP(TRIM(E13867&amp;""),'Référentiel Articles'!$A$2:$F$634,3,FALSE),""))</f>
      </c>
      <c r="E13867" s="74" t="str">
        <v/>
      </c>
      <c r="F13867" s="75">
        <f>IF($E13867="","",IFERROR(VLOOKUP(TRIM(E13867&amp;""),'Référentiel Articles'!$A$2:$F$634,4,FALSE),""))</f>
      </c>
      <c r="G13867" s="76">
        <f>IF($E13867="","",IFERROR(VLOOKUP(TRIM(E13867&amp;""),'Référentiel Articles'!$A$2:$F$634,5,FALSE),""))</f>
      </c>
      <c r="H13867" s="77" t="str">
        <v/>
      </c>
      <c r="I13867" s="76">
        <f>IF($E13867="","",IFERROR(VLOOKUP(TRIM(E13867&amp;""),'Référentiel Articles'!$A$2:$F$634,6,FALSE),""))</f>
      </c>
      <c r="J13867" s="78">
        <f>IF(OR($E13867="",$H13867=""),"",$H13867*$I13867)</f>
      </c>
      <c r="K13867" s="79" t="str">
        <v/>
      </c>
    </row>
    <row r="13868">
      <c r="A13868" s="81" t="str">
        <v/>
      </c>
      <c r="B13868" s="81" t="str">
        <v/>
      </c>
      <c r="C13868" s="83">
        <f>IF($E13868="","",IFERROR(VLOOKUP(TRIM(E13868&amp;""),'Référentiel Articles'!$A$2:$F$634,2,FALSE),""))</f>
      </c>
      <c r="D13868" s="83">
        <f>IF($E13868="","",IFERROR(VLOOKUP(TRIM(E13868&amp;""),'Référentiel Articles'!$A$2:$F$634,3,FALSE),""))</f>
      </c>
      <c r="E13868" s="81" t="str">
        <v/>
      </c>
      <c r="F13868" s="83">
        <f>IF($E13868="","",IFERROR(VLOOKUP(TRIM(E13868&amp;""),'Référentiel Articles'!$A$2:$F$634,4,FALSE),""))</f>
      </c>
      <c r="G13868" s="84">
        <f>IF($E13868="","",IFERROR(VLOOKUP(TRIM(E13868&amp;""),'Référentiel Articles'!$A$2:$F$634,5,FALSE),""))</f>
      </c>
      <c r="H13868" s="85" t="str">
        <v/>
      </c>
      <c r="I13868" s="84">
        <f>IF($E13868="","",IFERROR(VLOOKUP(TRIM(E13868&amp;""),'Référentiel Articles'!$A$2:$F$634,6,FALSE),""))</f>
      </c>
      <c r="J13868" s="90">
        <f>IF(OR($E13868="",$H13868=""),"",$H13868*$I13868)</f>
      </c>
      <c r="K13868" s="87" t="str">
        <v/>
      </c>
    </row>
    <row r="13869">
      <c r="A13869" s="74" t="str">
        <v/>
      </c>
      <c r="B13869" s="74" t="str">
        <v/>
      </c>
      <c r="C13869" s="75">
        <f>IF($E13869="","",IFERROR(VLOOKUP(TRIM(E13869&amp;""),'Référentiel Articles'!$A$2:$F$634,2,FALSE),""))</f>
      </c>
      <c r="D13869" s="75">
        <f>IF($E13869="","",IFERROR(VLOOKUP(TRIM(E13869&amp;""),'Référentiel Articles'!$A$2:$F$634,3,FALSE),""))</f>
      </c>
      <c r="E13869" s="74" t="str">
        <v/>
      </c>
      <c r="F13869" s="75">
        <f>IF($E13869="","",IFERROR(VLOOKUP(TRIM(E13869&amp;""),'Référentiel Articles'!$A$2:$F$634,4,FALSE),""))</f>
      </c>
      <c r="G13869" s="76">
        <f>IF($E13869="","",IFERROR(VLOOKUP(TRIM(E13869&amp;""),'Référentiel Articles'!$A$2:$F$634,5,FALSE),""))</f>
      </c>
      <c r="H13869" s="77" t="str">
        <v/>
      </c>
      <c r="I13869" s="76">
        <f>IF($E13869="","",IFERROR(VLOOKUP(TRIM(E13869&amp;""),'Référentiel Articles'!$A$2:$F$634,6,FALSE),""))</f>
      </c>
      <c r="J13869" s="78">
        <f>IF(OR($E13869="",$H13869=""),"",$H13869*$I13869)</f>
      </c>
      <c r="K13869" s="79" t="str">
        <v/>
      </c>
    </row>
    <row r="13870">
      <c r="A13870" s="81" t="str">
        <v/>
      </c>
      <c r="B13870" s="81" t="str">
        <v/>
      </c>
      <c r="C13870" s="83">
        <f>IF($E13870="","",IFERROR(VLOOKUP(TRIM(E13870&amp;""),'Référentiel Articles'!$A$2:$F$634,2,FALSE),""))</f>
      </c>
      <c r="D13870" s="83">
        <f>IF($E13870="","",IFERROR(VLOOKUP(TRIM(E13870&amp;""),'Référentiel Articles'!$A$2:$F$634,3,FALSE),""))</f>
      </c>
      <c r="E13870" s="81" t="str">
        <v/>
      </c>
      <c r="F13870" s="83">
        <f>IF($E13870="","",IFERROR(VLOOKUP(TRIM(E13870&amp;""),'Référentiel Articles'!$A$2:$F$634,4,FALSE),""))</f>
      </c>
      <c r="G13870" s="84">
        <f>IF($E13870="","",IFERROR(VLOOKUP(TRIM(E13870&amp;""),'Référentiel Articles'!$A$2:$F$634,5,FALSE),""))</f>
      </c>
      <c r="H13870" s="85" t="str">
        <v/>
      </c>
      <c r="I13870" s="84">
        <f>IF($E13870="","",IFERROR(VLOOKUP(TRIM(E13870&amp;""),'Référentiel Articles'!$A$2:$F$634,6,FALSE),""))</f>
      </c>
      <c r="J13870" s="90">
        <f>IF(OR($E13870="",$H13870=""),"",$H13870*$I13870)</f>
      </c>
      <c r="K13870" s="87" t="str">
        <v/>
      </c>
    </row>
    <row r="13871">
      <c r="A13871" s="74" t="str">
        <v/>
      </c>
      <c r="B13871" s="74" t="str">
        <v/>
      </c>
      <c r="C13871" s="75">
        <f>IF($E13871="","",IFERROR(VLOOKUP(TRIM(E13871&amp;""),'Référentiel Articles'!$A$2:$F$634,2,FALSE),""))</f>
      </c>
      <c r="D13871" s="75">
        <f>IF($E13871="","",IFERROR(VLOOKUP(TRIM(E13871&amp;""),'Référentiel Articles'!$A$2:$F$634,3,FALSE),""))</f>
      </c>
      <c r="E13871" s="74" t="str">
        <v/>
      </c>
      <c r="F13871" s="75">
        <f>IF($E13871="","",IFERROR(VLOOKUP(TRIM(E13871&amp;""),'Référentiel Articles'!$A$2:$F$634,4,FALSE),""))</f>
      </c>
      <c r="G13871" s="76">
        <f>IF($E13871="","",IFERROR(VLOOKUP(TRIM(E13871&amp;""),'Référentiel Articles'!$A$2:$F$634,5,FALSE),""))</f>
      </c>
      <c r="H13871" s="77" t="str">
        <v/>
      </c>
      <c r="I13871" s="76">
        <f>IF($E13871="","",IFERROR(VLOOKUP(TRIM(E13871&amp;""),'Référentiel Articles'!$A$2:$F$634,6,FALSE),""))</f>
      </c>
      <c r="J13871" s="78">
        <f>IF(OR($E13871="",$H13871=""),"",$H13871*$I13871)</f>
      </c>
      <c r="K13871" s="79" t="str">
        <v/>
      </c>
    </row>
    <row r="13872">
      <c r="A13872" s="81" t="str">
        <v/>
      </c>
      <c r="B13872" s="81" t="str">
        <v/>
      </c>
      <c r="C13872" s="83">
        <f>IF($E13872="","",IFERROR(VLOOKUP(TRIM(E13872&amp;""),'Référentiel Articles'!$A$2:$F$634,2,FALSE),""))</f>
      </c>
      <c r="D13872" s="83">
        <f>IF($E13872="","",IFERROR(VLOOKUP(TRIM(E13872&amp;""),'Référentiel Articles'!$A$2:$F$634,3,FALSE),""))</f>
      </c>
      <c r="E13872" s="81" t="str">
        <v/>
      </c>
      <c r="F13872" s="83">
        <f>IF($E13872="","",IFERROR(VLOOKUP(TRIM(E13872&amp;""),'Référentiel Articles'!$A$2:$F$634,4,FALSE),""))</f>
      </c>
      <c r="G13872" s="84">
        <f>IF($E13872="","",IFERROR(VLOOKUP(TRIM(E13872&amp;""),'Référentiel Articles'!$A$2:$F$634,5,FALSE),""))</f>
      </c>
      <c r="H13872" s="85" t="str">
        <v/>
      </c>
      <c r="I13872" s="84">
        <f>IF($E13872="","",IFERROR(VLOOKUP(TRIM(E13872&amp;""),'Référentiel Articles'!$A$2:$F$634,6,FALSE),""))</f>
      </c>
      <c r="J13872" s="90">
        <f>IF(OR($E13872="",$H13872=""),"",$H13872*$I13872)</f>
      </c>
      <c r="K13872" s="87" t="str">
        <v/>
      </c>
    </row>
    <row r="13873">
      <c r="A13873" s="74" t="str">
        <v/>
      </c>
      <c r="B13873" s="74" t="str">
        <v/>
      </c>
      <c r="C13873" s="75">
        <f>IF($E13873="","",IFERROR(VLOOKUP(TRIM(E13873&amp;""),'Référentiel Articles'!$A$2:$F$634,2,FALSE),""))</f>
      </c>
      <c r="D13873" s="75">
        <f>IF($E13873="","",IFERROR(VLOOKUP(TRIM(E13873&amp;""),'Référentiel Articles'!$A$2:$F$634,3,FALSE),""))</f>
      </c>
      <c r="E13873" s="74" t="str">
        <v/>
      </c>
      <c r="F13873" s="75">
        <f>IF($E13873="","",IFERROR(VLOOKUP(TRIM(E13873&amp;""),'Référentiel Articles'!$A$2:$F$634,4,FALSE),""))</f>
      </c>
      <c r="G13873" s="76">
        <f>IF($E13873="","",IFERROR(VLOOKUP(TRIM(E13873&amp;""),'Référentiel Articles'!$A$2:$F$634,5,FALSE),""))</f>
      </c>
      <c r="H13873" s="77" t="str">
        <v/>
      </c>
      <c r="I13873" s="76">
        <f>IF($E13873="","",IFERROR(VLOOKUP(TRIM(E13873&amp;""),'Référentiel Articles'!$A$2:$F$634,6,FALSE),""))</f>
      </c>
      <c r="J13873" s="78">
        <f>IF(OR($E13873="",$H13873=""),"",$H13873*$I13873)</f>
      </c>
      <c r="K13873" s="79" t="str">
        <v/>
      </c>
    </row>
    <row r="13874">
      <c r="A13874" s="81" t="str">
        <v/>
      </c>
      <c r="B13874" s="81" t="str">
        <v/>
      </c>
      <c r="C13874" s="83">
        <f>IF($E13874="","",IFERROR(VLOOKUP(TRIM(E13874&amp;""),'Référentiel Articles'!$A$2:$F$634,2,FALSE),""))</f>
      </c>
      <c r="D13874" s="83">
        <f>IF($E13874="","",IFERROR(VLOOKUP(TRIM(E13874&amp;""),'Référentiel Articles'!$A$2:$F$634,3,FALSE),""))</f>
      </c>
      <c r="E13874" s="81" t="str">
        <v/>
      </c>
      <c r="F13874" s="83">
        <f>IF($E13874="","",IFERROR(VLOOKUP(TRIM(E13874&amp;""),'Référentiel Articles'!$A$2:$F$634,4,FALSE),""))</f>
      </c>
      <c r="G13874" s="84">
        <f>IF($E13874="","",IFERROR(VLOOKUP(TRIM(E13874&amp;""),'Référentiel Articles'!$A$2:$F$634,5,FALSE),""))</f>
      </c>
      <c r="H13874" s="85" t="str">
        <v/>
      </c>
      <c r="I13874" s="84">
        <f>IF($E13874="","",IFERROR(VLOOKUP(TRIM(E13874&amp;""),'Référentiel Articles'!$A$2:$F$634,6,FALSE),""))</f>
      </c>
      <c r="J13874" s="90">
        <f>IF(OR($E13874="",$H13874=""),"",$H13874*$I13874)</f>
      </c>
      <c r="K13874" s="87" t="str">
        <v/>
      </c>
    </row>
    <row r="13875">
      <c r="A13875" s="74" t="str">
        <v/>
      </c>
      <c r="B13875" s="74" t="str">
        <v/>
      </c>
      <c r="C13875" s="75">
        <f>IF($E13875="","",IFERROR(VLOOKUP(TRIM(E13875&amp;""),'Référentiel Articles'!$A$2:$F$634,2,FALSE),""))</f>
      </c>
      <c r="D13875" s="75">
        <f>IF($E13875="","",IFERROR(VLOOKUP(TRIM(E13875&amp;""),'Référentiel Articles'!$A$2:$F$634,3,FALSE),""))</f>
      </c>
      <c r="E13875" s="74" t="str">
        <v/>
      </c>
      <c r="F13875" s="75">
        <f>IF($E13875="","",IFERROR(VLOOKUP(TRIM(E13875&amp;""),'Référentiel Articles'!$A$2:$F$634,4,FALSE),""))</f>
      </c>
      <c r="G13875" s="76">
        <f>IF($E13875="","",IFERROR(VLOOKUP(TRIM(E13875&amp;""),'Référentiel Articles'!$A$2:$F$634,5,FALSE),""))</f>
      </c>
      <c r="H13875" s="77" t="str">
        <v/>
      </c>
      <c r="I13875" s="76">
        <f>IF($E13875="","",IFERROR(VLOOKUP(TRIM(E13875&amp;""),'Référentiel Articles'!$A$2:$F$634,6,FALSE),""))</f>
      </c>
      <c r="J13875" s="78">
        <f>IF(OR($E13875="",$H13875=""),"",$H13875*$I13875)</f>
      </c>
      <c r="K13875" s="79" t="str">
        <v/>
      </c>
    </row>
    <row r="13876">
      <c r="A13876" s="81" t="str">
        <v/>
      </c>
      <c r="B13876" s="81" t="str">
        <v/>
      </c>
      <c r="C13876" s="83">
        <f>IF($E13876="","",IFERROR(VLOOKUP(TRIM(E13876&amp;""),'Référentiel Articles'!$A$2:$F$634,2,FALSE),""))</f>
      </c>
      <c r="D13876" s="83">
        <f>IF($E13876="","",IFERROR(VLOOKUP(TRIM(E13876&amp;""),'Référentiel Articles'!$A$2:$F$634,3,FALSE),""))</f>
      </c>
      <c r="E13876" s="81" t="str">
        <v/>
      </c>
      <c r="F13876" s="83">
        <f>IF($E13876="","",IFERROR(VLOOKUP(TRIM(E13876&amp;""),'Référentiel Articles'!$A$2:$F$634,4,FALSE),""))</f>
      </c>
      <c r="G13876" s="84">
        <f>IF($E13876="","",IFERROR(VLOOKUP(TRIM(E13876&amp;""),'Référentiel Articles'!$A$2:$F$634,5,FALSE),""))</f>
      </c>
      <c r="H13876" s="85" t="str">
        <v/>
      </c>
      <c r="I13876" s="84">
        <f>IF($E13876="","",IFERROR(VLOOKUP(TRIM(E13876&amp;""),'Référentiel Articles'!$A$2:$F$634,6,FALSE),""))</f>
      </c>
      <c r="J13876" s="90">
        <f>IF(OR($E13876="",$H13876=""),"",$H13876*$I13876)</f>
      </c>
      <c r="K13876" s="87" t="str">
        <v/>
      </c>
    </row>
    <row r="13877">
      <c r="A13877" s="74" t="str">
        <v/>
      </c>
      <c r="B13877" s="74" t="str">
        <v/>
      </c>
      <c r="C13877" s="75">
        <f>IF($E13877="","",IFERROR(VLOOKUP(TRIM(E13877&amp;""),'Référentiel Articles'!$A$2:$F$634,2,FALSE),""))</f>
      </c>
      <c r="D13877" s="75">
        <f>IF($E13877="","",IFERROR(VLOOKUP(TRIM(E13877&amp;""),'Référentiel Articles'!$A$2:$F$634,3,FALSE),""))</f>
      </c>
      <c r="E13877" s="74" t="str">
        <v/>
      </c>
      <c r="F13877" s="75">
        <f>IF($E13877="","",IFERROR(VLOOKUP(TRIM(E13877&amp;""),'Référentiel Articles'!$A$2:$F$634,4,FALSE),""))</f>
      </c>
      <c r="G13877" s="76">
        <f>IF($E13877="","",IFERROR(VLOOKUP(TRIM(E13877&amp;""),'Référentiel Articles'!$A$2:$F$634,5,FALSE),""))</f>
      </c>
      <c r="H13877" s="77" t="str">
        <v/>
      </c>
      <c r="I13877" s="76">
        <f>IF($E13877="","",IFERROR(VLOOKUP(TRIM(E13877&amp;""),'Référentiel Articles'!$A$2:$F$634,6,FALSE),""))</f>
      </c>
      <c r="J13877" s="78">
        <f>IF(OR($E13877="",$H13877=""),"",$H13877*$I13877)</f>
      </c>
      <c r="K13877" s="79" t="str">
        <v/>
      </c>
    </row>
    <row r="13878">
      <c r="A13878" s="81" t="str">
        <v/>
      </c>
      <c r="B13878" s="81" t="str">
        <v/>
      </c>
      <c r="C13878" s="83">
        <f>IF($E13878="","",IFERROR(VLOOKUP(TRIM(E13878&amp;""),'Référentiel Articles'!$A$2:$F$634,2,FALSE),""))</f>
      </c>
      <c r="D13878" s="83">
        <f>IF($E13878="","",IFERROR(VLOOKUP(TRIM(E13878&amp;""),'Référentiel Articles'!$A$2:$F$634,3,FALSE),""))</f>
      </c>
      <c r="E13878" s="81" t="str">
        <v/>
      </c>
      <c r="F13878" s="83">
        <f>IF($E13878="","",IFERROR(VLOOKUP(TRIM(E13878&amp;""),'Référentiel Articles'!$A$2:$F$634,4,FALSE),""))</f>
      </c>
      <c r="G13878" s="84">
        <f>IF($E13878="","",IFERROR(VLOOKUP(TRIM(E13878&amp;""),'Référentiel Articles'!$A$2:$F$634,5,FALSE),""))</f>
      </c>
      <c r="H13878" s="85" t="str">
        <v/>
      </c>
      <c r="I13878" s="84">
        <f>IF($E13878="","",IFERROR(VLOOKUP(TRIM(E13878&amp;""),'Référentiel Articles'!$A$2:$F$634,6,FALSE),""))</f>
      </c>
      <c r="J13878" s="90">
        <f>IF(OR($E13878="",$H13878=""),"",$H13878*$I13878)</f>
      </c>
      <c r="K13878" s="87" t="str">
        <v/>
      </c>
    </row>
    <row r="13879">
      <c r="A13879" s="74" t="str">
        <v/>
      </c>
      <c r="B13879" s="74" t="str">
        <v/>
      </c>
      <c r="C13879" s="75">
        <f>IF($E13879="","",IFERROR(VLOOKUP(TRIM(E13879&amp;""),'Référentiel Articles'!$A$2:$F$634,2,FALSE),""))</f>
      </c>
      <c r="D13879" s="75">
        <f>IF($E13879="","",IFERROR(VLOOKUP(TRIM(E13879&amp;""),'Référentiel Articles'!$A$2:$F$634,3,FALSE),""))</f>
      </c>
      <c r="E13879" s="74" t="str">
        <v/>
      </c>
      <c r="F13879" s="75">
        <f>IF($E13879="","",IFERROR(VLOOKUP(TRIM(E13879&amp;""),'Référentiel Articles'!$A$2:$F$634,4,FALSE),""))</f>
      </c>
      <c r="G13879" s="76">
        <f>IF($E13879="","",IFERROR(VLOOKUP(TRIM(E13879&amp;""),'Référentiel Articles'!$A$2:$F$634,5,FALSE),""))</f>
      </c>
      <c r="H13879" s="77" t="str">
        <v/>
      </c>
      <c r="I13879" s="76">
        <f>IF($E13879="","",IFERROR(VLOOKUP(TRIM(E13879&amp;""),'Référentiel Articles'!$A$2:$F$634,6,FALSE),""))</f>
      </c>
      <c r="J13879" s="78">
        <f>IF(OR($E13879="",$H13879=""),"",$H13879*$I13879)</f>
      </c>
      <c r="K13879" s="79" t="str">
        <v/>
      </c>
    </row>
    <row r="13880">
      <c r="A13880" s="81" t="str">
        <v/>
      </c>
      <c r="B13880" s="81" t="str">
        <v/>
      </c>
      <c r="C13880" s="83">
        <f>IF($E13880="","",IFERROR(VLOOKUP(TRIM(E13880&amp;""),'Référentiel Articles'!$A$2:$F$634,2,FALSE),""))</f>
      </c>
      <c r="D13880" s="83">
        <f>IF($E13880="","",IFERROR(VLOOKUP(TRIM(E13880&amp;""),'Référentiel Articles'!$A$2:$F$634,3,FALSE),""))</f>
      </c>
      <c r="E13880" s="81" t="str">
        <v/>
      </c>
      <c r="F13880" s="83">
        <f>IF($E13880="","",IFERROR(VLOOKUP(TRIM(E13880&amp;""),'Référentiel Articles'!$A$2:$F$634,4,FALSE),""))</f>
      </c>
      <c r="G13880" s="84">
        <f>IF($E13880="","",IFERROR(VLOOKUP(TRIM(E13880&amp;""),'Référentiel Articles'!$A$2:$F$634,5,FALSE),""))</f>
      </c>
      <c r="H13880" s="85" t="str">
        <v/>
      </c>
      <c r="I13880" s="84">
        <f>IF($E13880="","",IFERROR(VLOOKUP(TRIM(E13880&amp;""),'Référentiel Articles'!$A$2:$F$634,6,FALSE),""))</f>
      </c>
      <c r="J13880" s="90">
        <f>IF(OR($E13880="",$H13880=""),"",$H13880*$I13880)</f>
      </c>
      <c r="K13880" s="87" t="str">
        <v/>
      </c>
    </row>
    <row r="13881">
      <c r="A13881" s="74" t="str">
        <v/>
      </c>
      <c r="B13881" s="74" t="str">
        <v/>
      </c>
      <c r="C13881" s="75">
        <f>IF($E13881="","",IFERROR(VLOOKUP(TRIM(E13881&amp;""),'Référentiel Articles'!$A$2:$F$634,2,FALSE),""))</f>
      </c>
      <c r="D13881" s="75">
        <f>IF($E13881="","",IFERROR(VLOOKUP(TRIM(E13881&amp;""),'Référentiel Articles'!$A$2:$F$634,3,FALSE),""))</f>
      </c>
      <c r="E13881" s="74" t="str">
        <v/>
      </c>
      <c r="F13881" s="75">
        <f>IF($E13881="","",IFERROR(VLOOKUP(TRIM(E13881&amp;""),'Référentiel Articles'!$A$2:$F$634,4,FALSE),""))</f>
      </c>
      <c r="G13881" s="76">
        <f>IF($E13881="","",IFERROR(VLOOKUP(TRIM(E13881&amp;""),'Référentiel Articles'!$A$2:$F$634,5,FALSE),""))</f>
      </c>
      <c r="H13881" s="77" t="str">
        <v/>
      </c>
      <c r="I13881" s="76">
        <f>IF($E13881="","",IFERROR(VLOOKUP(TRIM(E13881&amp;""),'Référentiel Articles'!$A$2:$F$634,6,FALSE),""))</f>
      </c>
      <c r="J13881" s="78">
        <f>IF(OR($E13881="",$H13881=""),"",$H13881*$I13881)</f>
      </c>
      <c r="K13881" s="79" t="str">
        <v/>
      </c>
    </row>
    <row r="13882">
      <c r="A13882" s="81" t="str">
        <v/>
      </c>
      <c r="B13882" s="81" t="str">
        <v/>
      </c>
      <c r="C13882" s="83">
        <f>IF($E13882="","",IFERROR(VLOOKUP(TRIM(E13882&amp;""),'Référentiel Articles'!$A$2:$F$634,2,FALSE),""))</f>
      </c>
      <c r="D13882" s="83">
        <f>IF($E13882="","",IFERROR(VLOOKUP(TRIM(E13882&amp;""),'Référentiel Articles'!$A$2:$F$634,3,FALSE),""))</f>
      </c>
      <c r="E13882" s="81" t="str">
        <v/>
      </c>
      <c r="F13882" s="83">
        <f>IF($E13882="","",IFERROR(VLOOKUP(TRIM(E13882&amp;""),'Référentiel Articles'!$A$2:$F$634,4,FALSE),""))</f>
      </c>
      <c r="G13882" s="84">
        <f>IF($E13882="","",IFERROR(VLOOKUP(TRIM(E13882&amp;""),'Référentiel Articles'!$A$2:$F$634,5,FALSE),""))</f>
      </c>
      <c r="H13882" s="85" t="str">
        <v/>
      </c>
      <c r="I13882" s="84">
        <f>IF($E13882="","",IFERROR(VLOOKUP(TRIM(E13882&amp;""),'Référentiel Articles'!$A$2:$F$634,6,FALSE),""))</f>
      </c>
      <c r="J13882" s="90">
        <f>IF(OR($E13882="",$H13882=""),"",$H13882*$I13882)</f>
      </c>
      <c r="K13882" s="87" t="str">
        <v/>
      </c>
    </row>
    <row r="13883">
      <c r="A13883" s="74" t="str">
        <v/>
      </c>
      <c r="B13883" s="74" t="str">
        <v/>
      </c>
      <c r="C13883" s="75">
        <f>IF($E13883="","",IFERROR(VLOOKUP(TRIM(E13883&amp;""),'Référentiel Articles'!$A$2:$F$634,2,FALSE),""))</f>
      </c>
      <c r="D13883" s="75">
        <f>IF($E13883="","",IFERROR(VLOOKUP(TRIM(E13883&amp;""),'Référentiel Articles'!$A$2:$F$634,3,FALSE),""))</f>
      </c>
      <c r="E13883" s="74" t="str">
        <v/>
      </c>
      <c r="F13883" s="75">
        <f>IF($E13883="","",IFERROR(VLOOKUP(TRIM(E13883&amp;""),'Référentiel Articles'!$A$2:$F$634,4,FALSE),""))</f>
      </c>
      <c r="G13883" s="76">
        <f>IF($E13883="","",IFERROR(VLOOKUP(TRIM(E13883&amp;""),'Référentiel Articles'!$A$2:$F$634,5,FALSE),""))</f>
      </c>
      <c r="H13883" s="77" t="str">
        <v/>
      </c>
      <c r="I13883" s="76">
        <f>IF($E13883="","",IFERROR(VLOOKUP(TRIM(E13883&amp;""),'Référentiel Articles'!$A$2:$F$634,6,FALSE),""))</f>
      </c>
      <c r="J13883" s="78">
        <f>IF(OR($E13883="",$H13883=""),"",$H13883*$I13883)</f>
      </c>
      <c r="K13883" s="79" t="str">
        <v/>
      </c>
    </row>
    <row r="13884">
      <c r="A13884" s="81" t="str">
        <v/>
      </c>
      <c r="B13884" s="81" t="str">
        <v/>
      </c>
      <c r="C13884" s="83">
        <f>IF($E13884="","",IFERROR(VLOOKUP(TRIM(E13884&amp;""),'Référentiel Articles'!$A$2:$F$634,2,FALSE),""))</f>
      </c>
      <c r="D13884" s="83">
        <f>IF($E13884="","",IFERROR(VLOOKUP(TRIM(E13884&amp;""),'Référentiel Articles'!$A$2:$F$634,3,FALSE),""))</f>
      </c>
      <c r="E13884" s="81" t="str">
        <v/>
      </c>
      <c r="F13884" s="83">
        <f>IF($E13884="","",IFERROR(VLOOKUP(TRIM(E13884&amp;""),'Référentiel Articles'!$A$2:$F$634,4,FALSE),""))</f>
      </c>
      <c r="G13884" s="84">
        <f>IF($E13884="","",IFERROR(VLOOKUP(TRIM(E13884&amp;""),'Référentiel Articles'!$A$2:$F$634,5,FALSE),""))</f>
      </c>
      <c r="H13884" s="85" t="str">
        <v/>
      </c>
      <c r="I13884" s="84">
        <f>IF($E13884="","",IFERROR(VLOOKUP(TRIM(E13884&amp;""),'Référentiel Articles'!$A$2:$F$634,6,FALSE),""))</f>
      </c>
      <c r="J13884" s="90">
        <f>IF(OR($E13884="",$H13884=""),"",$H13884*$I13884)</f>
      </c>
      <c r="K13884" s="87" t="str">
        <v/>
      </c>
    </row>
    <row r="13885">
      <c r="A13885" s="74" t="str">
        <v/>
      </c>
      <c r="B13885" s="74" t="str">
        <v/>
      </c>
      <c r="C13885" s="75">
        <f>IF($E13885="","",IFERROR(VLOOKUP(TRIM(E13885&amp;""),'Référentiel Articles'!$A$2:$F$634,2,FALSE),""))</f>
      </c>
      <c r="D13885" s="75">
        <f>IF($E13885="","",IFERROR(VLOOKUP(TRIM(E13885&amp;""),'Référentiel Articles'!$A$2:$F$634,3,FALSE),""))</f>
      </c>
      <c r="E13885" s="74" t="str">
        <v/>
      </c>
      <c r="F13885" s="75">
        <f>IF($E13885="","",IFERROR(VLOOKUP(TRIM(E13885&amp;""),'Référentiel Articles'!$A$2:$F$634,4,FALSE),""))</f>
      </c>
      <c r="G13885" s="76">
        <f>IF($E13885="","",IFERROR(VLOOKUP(TRIM(E13885&amp;""),'Référentiel Articles'!$A$2:$F$634,5,FALSE),""))</f>
      </c>
      <c r="H13885" s="77" t="str">
        <v/>
      </c>
      <c r="I13885" s="76">
        <f>IF($E13885="","",IFERROR(VLOOKUP(TRIM(E13885&amp;""),'Référentiel Articles'!$A$2:$F$634,6,FALSE),""))</f>
      </c>
      <c r="J13885" s="78">
        <f>IF(OR($E13885="",$H13885=""),"",$H13885*$I13885)</f>
      </c>
      <c r="K13885" s="79" t="str">
        <v/>
      </c>
    </row>
    <row r="13886">
      <c r="A13886" s="81" t="str">
        <v/>
      </c>
      <c r="B13886" s="81" t="str">
        <v/>
      </c>
      <c r="C13886" s="83">
        <f>IF($E13886="","",IFERROR(VLOOKUP(TRIM(E13886&amp;""),'Référentiel Articles'!$A$2:$F$634,2,FALSE),""))</f>
      </c>
      <c r="D13886" s="83">
        <f>IF($E13886="","",IFERROR(VLOOKUP(TRIM(E13886&amp;""),'Référentiel Articles'!$A$2:$F$634,3,FALSE),""))</f>
      </c>
      <c r="E13886" s="81" t="str">
        <v/>
      </c>
      <c r="F13886" s="83">
        <f>IF($E13886="","",IFERROR(VLOOKUP(TRIM(E13886&amp;""),'Référentiel Articles'!$A$2:$F$634,4,FALSE),""))</f>
      </c>
      <c r="G13886" s="84">
        <f>IF($E13886="","",IFERROR(VLOOKUP(TRIM(E13886&amp;""),'Référentiel Articles'!$A$2:$F$634,5,FALSE),""))</f>
      </c>
      <c r="H13886" s="85" t="str">
        <v/>
      </c>
      <c r="I13886" s="84">
        <f>IF($E13886="","",IFERROR(VLOOKUP(TRIM(E13886&amp;""),'Référentiel Articles'!$A$2:$F$634,6,FALSE),""))</f>
      </c>
      <c r="J13886" s="90">
        <f>IF(OR($E13886="",$H13886=""),"",$H13886*$I13886)</f>
      </c>
      <c r="K13886" s="87" t="str">
        <v/>
      </c>
    </row>
    <row r="13887">
      <c r="A13887" s="74" t="str">
        <v/>
      </c>
      <c r="B13887" s="74" t="str">
        <v/>
      </c>
      <c r="C13887" s="75">
        <f>IF($E13887="","",IFERROR(VLOOKUP(TRIM(E13887&amp;""),'Référentiel Articles'!$A$2:$F$634,2,FALSE),""))</f>
      </c>
      <c r="D13887" s="75">
        <f>IF($E13887="","",IFERROR(VLOOKUP(TRIM(E13887&amp;""),'Référentiel Articles'!$A$2:$F$634,3,FALSE),""))</f>
      </c>
      <c r="E13887" s="74" t="str">
        <v/>
      </c>
      <c r="F13887" s="75">
        <f>IF($E13887="","",IFERROR(VLOOKUP(TRIM(E13887&amp;""),'Référentiel Articles'!$A$2:$F$634,4,FALSE),""))</f>
      </c>
      <c r="G13887" s="76">
        <f>IF($E13887="","",IFERROR(VLOOKUP(TRIM(E13887&amp;""),'Référentiel Articles'!$A$2:$F$634,5,FALSE),""))</f>
      </c>
      <c r="H13887" s="77" t="str">
        <v/>
      </c>
      <c r="I13887" s="76">
        <f>IF($E13887="","",IFERROR(VLOOKUP(TRIM(E13887&amp;""),'Référentiel Articles'!$A$2:$F$634,6,FALSE),""))</f>
      </c>
      <c r="J13887" s="78">
        <f>IF(OR($E13887="",$H13887=""),"",$H13887*$I13887)</f>
      </c>
      <c r="K13887" s="79" t="str">
        <v/>
      </c>
    </row>
    <row r="13888">
      <c r="A13888" s="81" t="str">
        <v/>
      </c>
      <c r="B13888" s="81" t="str">
        <v/>
      </c>
      <c r="C13888" s="83">
        <f>IF($E13888="","",IFERROR(VLOOKUP(TRIM(E13888&amp;""),'Référentiel Articles'!$A$2:$F$634,2,FALSE),""))</f>
      </c>
      <c r="D13888" s="83">
        <f>IF($E13888="","",IFERROR(VLOOKUP(TRIM(E13888&amp;""),'Référentiel Articles'!$A$2:$F$634,3,FALSE),""))</f>
      </c>
      <c r="E13888" s="81" t="str">
        <v/>
      </c>
      <c r="F13888" s="83">
        <f>IF($E13888="","",IFERROR(VLOOKUP(TRIM(E13888&amp;""),'Référentiel Articles'!$A$2:$F$634,4,FALSE),""))</f>
      </c>
      <c r="G13888" s="84">
        <f>IF($E13888="","",IFERROR(VLOOKUP(TRIM(E13888&amp;""),'Référentiel Articles'!$A$2:$F$634,5,FALSE),""))</f>
      </c>
      <c r="H13888" s="85" t="str">
        <v/>
      </c>
      <c r="I13888" s="84">
        <f>IF($E13888="","",IFERROR(VLOOKUP(TRIM(E13888&amp;""),'Référentiel Articles'!$A$2:$F$634,6,FALSE),""))</f>
      </c>
      <c r="J13888" s="90">
        <f>IF(OR($E13888="",$H13888=""),"",$H13888*$I13888)</f>
      </c>
      <c r="K13888" s="87" t="str">
        <v/>
      </c>
    </row>
    <row r="13889">
      <c r="A13889" s="74" t="str">
        <v/>
      </c>
      <c r="B13889" s="74" t="str">
        <v/>
      </c>
      <c r="C13889" s="75">
        <f>IF($E13889="","",IFERROR(VLOOKUP(TRIM(E13889&amp;""),'Référentiel Articles'!$A$2:$F$634,2,FALSE),""))</f>
      </c>
      <c r="D13889" s="75">
        <f>IF($E13889="","",IFERROR(VLOOKUP(TRIM(E13889&amp;""),'Référentiel Articles'!$A$2:$F$634,3,FALSE),""))</f>
      </c>
      <c r="E13889" s="74" t="str">
        <v/>
      </c>
      <c r="F13889" s="75">
        <f>IF($E13889="","",IFERROR(VLOOKUP(TRIM(E13889&amp;""),'Référentiel Articles'!$A$2:$F$634,4,FALSE),""))</f>
      </c>
      <c r="G13889" s="76">
        <f>IF($E13889="","",IFERROR(VLOOKUP(TRIM(E13889&amp;""),'Référentiel Articles'!$A$2:$F$634,5,FALSE),""))</f>
      </c>
      <c r="H13889" s="77" t="str">
        <v/>
      </c>
      <c r="I13889" s="76">
        <f>IF($E13889="","",IFERROR(VLOOKUP(TRIM(E13889&amp;""),'Référentiel Articles'!$A$2:$F$634,6,FALSE),""))</f>
      </c>
      <c r="J13889" s="78">
        <f>IF(OR($E13889="",$H13889=""),"",$H13889*$I13889)</f>
      </c>
      <c r="K13889" s="79" t="str">
        <v/>
      </c>
    </row>
    <row r="13890">
      <c r="A13890" s="81" t="str">
        <v/>
      </c>
      <c r="B13890" s="81" t="str">
        <v/>
      </c>
      <c r="C13890" s="83">
        <f>IF($E13890="","",IFERROR(VLOOKUP(TRIM(E13890&amp;""),'Référentiel Articles'!$A$2:$F$634,2,FALSE),""))</f>
      </c>
      <c r="D13890" s="83">
        <f>IF($E13890="","",IFERROR(VLOOKUP(TRIM(E13890&amp;""),'Référentiel Articles'!$A$2:$F$634,3,FALSE),""))</f>
      </c>
      <c r="E13890" s="81" t="str">
        <v/>
      </c>
      <c r="F13890" s="83">
        <f>IF($E13890="","",IFERROR(VLOOKUP(TRIM(E13890&amp;""),'Référentiel Articles'!$A$2:$F$634,4,FALSE),""))</f>
      </c>
      <c r="G13890" s="84">
        <f>IF($E13890="","",IFERROR(VLOOKUP(TRIM(E13890&amp;""),'Référentiel Articles'!$A$2:$F$634,5,FALSE),""))</f>
      </c>
      <c r="H13890" s="85" t="str">
        <v/>
      </c>
      <c r="I13890" s="84">
        <f>IF($E13890="","",IFERROR(VLOOKUP(TRIM(E13890&amp;""),'Référentiel Articles'!$A$2:$F$634,6,FALSE),""))</f>
      </c>
      <c r="J13890" s="90">
        <f>IF(OR($E13890="",$H13890=""),"",$H13890*$I13890)</f>
      </c>
      <c r="K13890" s="87" t="str">
        <v/>
      </c>
    </row>
    <row r="13891">
      <c r="A13891" s="74" t="str">
        <v/>
      </c>
      <c r="B13891" s="74" t="str">
        <v/>
      </c>
      <c r="C13891" s="75">
        <f>IF($E13891="","",IFERROR(VLOOKUP(TRIM(E13891&amp;""),'Référentiel Articles'!$A$2:$F$634,2,FALSE),""))</f>
      </c>
      <c r="D13891" s="75">
        <f>IF($E13891="","",IFERROR(VLOOKUP(TRIM(E13891&amp;""),'Référentiel Articles'!$A$2:$F$634,3,FALSE),""))</f>
      </c>
      <c r="E13891" s="74" t="str">
        <v/>
      </c>
      <c r="F13891" s="75">
        <f>IF($E13891="","",IFERROR(VLOOKUP(TRIM(E13891&amp;""),'Référentiel Articles'!$A$2:$F$634,4,FALSE),""))</f>
      </c>
      <c r="G13891" s="76">
        <f>IF($E13891="","",IFERROR(VLOOKUP(TRIM(E13891&amp;""),'Référentiel Articles'!$A$2:$F$634,5,FALSE),""))</f>
      </c>
      <c r="H13891" s="77" t="str">
        <v/>
      </c>
      <c r="I13891" s="76">
        <f>IF($E13891="","",IFERROR(VLOOKUP(TRIM(E13891&amp;""),'Référentiel Articles'!$A$2:$F$634,6,FALSE),""))</f>
      </c>
      <c r="J13891" s="78">
        <f>IF(OR($E13891="",$H13891=""),"",$H13891*$I13891)</f>
      </c>
      <c r="K13891" s="79" t="str">
        <v/>
      </c>
    </row>
    <row r="13892">
      <c r="A13892" s="81" t="str">
        <v/>
      </c>
      <c r="B13892" s="81" t="str">
        <v/>
      </c>
      <c r="C13892" s="83">
        <f>IF($E13892="","",IFERROR(VLOOKUP(TRIM(E13892&amp;""),'Référentiel Articles'!$A$2:$F$634,2,FALSE),""))</f>
      </c>
      <c r="D13892" s="83">
        <f>IF($E13892="","",IFERROR(VLOOKUP(TRIM(E13892&amp;""),'Référentiel Articles'!$A$2:$F$634,3,FALSE),""))</f>
      </c>
      <c r="E13892" s="81" t="str">
        <v/>
      </c>
      <c r="F13892" s="83">
        <f>IF($E13892="","",IFERROR(VLOOKUP(TRIM(E13892&amp;""),'Référentiel Articles'!$A$2:$F$634,4,FALSE),""))</f>
      </c>
      <c r="G13892" s="84">
        <f>IF($E13892="","",IFERROR(VLOOKUP(TRIM(E13892&amp;""),'Référentiel Articles'!$A$2:$F$634,5,FALSE),""))</f>
      </c>
      <c r="H13892" s="85" t="str">
        <v/>
      </c>
      <c r="I13892" s="84">
        <f>IF($E13892="","",IFERROR(VLOOKUP(TRIM(E13892&amp;""),'Référentiel Articles'!$A$2:$F$634,6,FALSE),""))</f>
      </c>
      <c r="J13892" s="90">
        <f>IF(OR($E13892="",$H13892=""),"",$H13892*$I13892)</f>
      </c>
      <c r="K13892" s="87" t="str">
        <v/>
      </c>
    </row>
    <row r="13893">
      <c r="A13893" s="74" t="str">
        <v/>
      </c>
      <c r="B13893" s="74" t="str">
        <v/>
      </c>
      <c r="C13893" s="75">
        <f>IF($E13893="","",IFERROR(VLOOKUP(TRIM(E13893&amp;""),'Référentiel Articles'!$A$2:$F$634,2,FALSE),""))</f>
      </c>
      <c r="D13893" s="75">
        <f>IF($E13893="","",IFERROR(VLOOKUP(TRIM(E13893&amp;""),'Référentiel Articles'!$A$2:$F$634,3,FALSE),""))</f>
      </c>
      <c r="E13893" s="74" t="str">
        <v/>
      </c>
      <c r="F13893" s="75">
        <f>IF($E13893="","",IFERROR(VLOOKUP(TRIM(E13893&amp;""),'Référentiel Articles'!$A$2:$F$634,4,FALSE),""))</f>
      </c>
      <c r="G13893" s="76">
        <f>IF($E13893="","",IFERROR(VLOOKUP(TRIM(E13893&amp;""),'Référentiel Articles'!$A$2:$F$634,5,FALSE),""))</f>
      </c>
      <c r="H13893" s="77" t="str">
        <v/>
      </c>
      <c r="I13893" s="76">
        <f>IF($E13893="","",IFERROR(VLOOKUP(TRIM(E13893&amp;""),'Référentiel Articles'!$A$2:$F$634,6,FALSE),""))</f>
      </c>
      <c r="J13893" s="78">
        <f>IF(OR($E13893="",$H13893=""),"",$H13893*$I13893)</f>
      </c>
      <c r="K13893" s="79" t="str">
        <v/>
      </c>
    </row>
    <row r="13894">
      <c r="A13894" s="81" t="str">
        <v/>
      </c>
      <c r="B13894" s="81" t="str">
        <v/>
      </c>
      <c r="C13894" s="83">
        <f>IF($E13894="","",IFERROR(VLOOKUP(TRIM(E13894&amp;""),'Référentiel Articles'!$A$2:$F$634,2,FALSE),""))</f>
      </c>
      <c r="D13894" s="83">
        <f>IF($E13894="","",IFERROR(VLOOKUP(TRIM(E13894&amp;""),'Référentiel Articles'!$A$2:$F$634,3,FALSE),""))</f>
      </c>
      <c r="E13894" s="81" t="str">
        <v/>
      </c>
      <c r="F13894" s="83">
        <f>IF($E13894="","",IFERROR(VLOOKUP(TRIM(E13894&amp;""),'Référentiel Articles'!$A$2:$F$634,4,FALSE),""))</f>
      </c>
      <c r="G13894" s="84">
        <f>IF($E13894="","",IFERROR(VLOOKUP(TRIM(E13894&amp;""),'Référentiel Articles'!$A$2:$F$634,5,FALSE),""))</f>
      </c>
      <c r="H13894" s="85" t="str">
        <v/>
      </c>
      <c r="I13894" s="84">
        <f>IF($E13894="","",IFERROR(VLOOKUP(TRIM(E13894&amp;""),'Référentiel Articles'!$A$2:$F$634,6,FALSE),""))</f>
      </c>
      <c r="J13894" s="90">
        <f>IF(OR($E13894="",$H13894=""),"",$H13894*$I13894)</f>
      </c>
      <c r="K13894" s="87" t="str">
        <v/>
      </c>
    </row>
    <row r="13895">
      <c r="A13895" s="74" t="str">
        <v/>
      </c>
      <c r="B13895" s="74" t="str">
        <v/>
      </c>
      <c r="C13895" s="75">
        <f>IF($E13895="","",IFERROR(VLOOKUP(TRIM(E13895&amp;""),'Référentiel Articles'!$A$2:$F$634,2,FALSE),""))</f>
      </c>
      <c r="D13895" s="75">
        <f>IF($E13895="","",IFERROR(VLOOKUP(TRIM(E13895&amp;""),'Référentiel Articles'!$A$2:$F$634,3,FALSE),""))</f>
      </c>
      <c r="E13895" s="74" t="str">
        <v/>
      </c>
      <c r="F13895" s="75">
        <f>IF($E13895="","",IFERROR(VLOOKUP(TRIM(E13895&amp;""),'Référentiel Articles'!$A$2:$F$634,4,FALSE),""))</f>
      </c>
      <c r="G13895" s="76">
        <f>IF($E13895="","",IFERROR(VLOOKUP(TRIM(E13895&amp;""),'Référentiel Articles'!$A$2:$F$634,5,FALSE),""))</f>
      </c>
      <c r="H13895" s="77" t="str">
        <v/>
      </c>
      <c r="I13895" s="76">
        <f>IF($E13895="","",IFERROR(VLOOKUP(TRIM(E13895&amp;""),'Référentiel Articles'!$A$2:$F$634,6,FALSE),""))</f>
      </c>
      <c r="J13895" s="78">
        <f>IF(OR($E13895="",$H13895=""),"",$H13895*$I13895)</f>
      </c>
      <c r="K13895" s="79" t="str">
        <v/>
      </c>
    </row>
    <row r="13896">
      <c r="A13896" s="81" t="str">
        <v/>
      </c>
      <c r="B13896" s="81" t="str">
        <v/>
      </c>
      <c r="C13896" s="83">
        <f>IF($E13896="","",IFERROR(VLOOKUP(TRIM(E13896&amp;""),'Référentiel Articles'!$A$2:$F$634,2,FALSE),""))</f>
      </c>
      <c r="D13896" s="83">
        <f>IF($E13896="","",IFERROR(VLOOKUP(TRIM(E13896&amp;""),'Référentiel Articles'!$A$2:$F$634,3,FALSE),""))</f>
      </c>
      <c r="E13896" s="81" t="str">
        <v/>
      </c>
      <c r="F13896" s="83">
        <f>IF($E13896="","",IFERROR(VLOOKUP(TRIM(E13896&amp;""),'Référentiel Articles'!$A$2:$F$634,4,FALSE),""))</f>
      </c>
      <c r="G13896" s="84">
        <f>IF($E13896="","",IFERROR(VLOOKUP(TRIM(E13896&amp;""),'Référentiel Articles'!$A$2:$F$634,5,FALSE),""))</f>
      </c>
      <c r="H13896" s="85" t="str">
        <v/>
      </c>
      <c r="I13896" s="84">
        <f>IF($E13896="","",IFERROR(VLOOKUP(TRIM(E13896&amp;""),'Référentiel Articles'!$A$2:$F$634,6,FALSE),""))</f>
      </c>
      <c r="J13896" s="90">
        <f>IF(OR($E13896="",$H13896=""),"",$H13896*$I13896)</f>
      </c>
      <c r="K13896" s="87" t="str">
        <v/>
      </c>
    </row>
    <row r="13897">
      <c r="A13897" s="74" t="str">
        <v/>
      </c>
      <c r="B13897" s="74" t="str">
        <v/>
      </c>
      <c r="C13897" s="75">
        <f>IF($E13897="","",IFERROR(VLOOKUP(TRIM(E13897&amp;""),'Référentiel Articles'!$A$2:$F$634,2,FALSE),""))</f>
      </c>
      <c r="D13897" s="75">
        <f>IF($E13897="","",IFERROR(VLOOKUP(TRIM(E13897&amp;""),'Référentiel Articles'!$A$2:$F$634,3,FALSE),""))</f>
      </c>
      <c r="E13897" s="74" t="str">
        <v/>
      </c>
      <c r="F13897" s="75">
        <f>IF($E13897="","",IFERROR(VLOOKUP(TRIM(E13897&amp;""),'Référentiel Articles'!$A$2:$F$634,4,FALSE),""))</f>
      </c>
      <c r="G13897" s="76">
        <f>IF($E13897="","",IFERROR(VLOOKUP(TRIM(E13897&amp;""),'Référentiel Articles'!$A$2:$F$634,5,FALSE),""))</f>
      </c>
      <c r="H13897" s="77" t="str">
        <v/>
      </c>
      <c r="I13897" s="76">
        <f>IF($E13897="","",IFERROR(VLOOKUP(TRIM(E13897&amp;""),'Référentiel Articles'!$A$2:$F$634,6,FALSE),""))</f>
      </c>
      <c r="J13897" s="78">
        <f>IF(OR($E13897="",$H13897=""),"",$H13897*$I13897)</f>
      </c>
      <c r="K13897" s="79" t="str">
        <v/>
      </c>
    </row>
    <row r="13898">
      <c r="A13898" s="81" t="str">
        <v/>
      </c>
      <c r="B13898" s="81" t="str">
        <v/>
      </c>
      <c r="C13898" s="83">
        <f>IF($E13898="","",IFERROR(VLOOKUP(TRIM(E13898&amp;""),'Référentiel Articles'!$A$2:$F$634,2,FALSE),""))</f>
      </c>
      <c r="D13898" s="83">
        <f>IF($E13898="","",IFERROR(VLOOKUP(TRIM(E13898&amp;""),'Référentiel Articles'!$A$2:$F$634,3,FALSE),""))</f>
      </c>
      <c r="E13898" s="81" t="str">
        <v/>
      </c>
      <c r="F13898" s="83">
        <f>IF($E13898="","",IFERROR(VLOOKUP(TRIM(E13898&amp;""),'Référentiel Articles'!$A$2:$F$634,4,FALSE),""))</f>
      </c>
      <c r="G13898" s="84">
        <f>IF($E13898="","",IFERROR(VLOOKUP(TRIM(E13898&amp;""),'Référentiel Articles'!$A$2:$F$634,5,FALSE),""))</f>
      </c>
      <c r="H13898" s="85" t="str">
        <v/>
      </c>
      <c r="I13898" s="84">
        <f>IF($E13898="","",IFERROR(VLOOKUP(TRIM(E13898&amp;""),'Référentiel Articles'!$A$2:$F$634,6,FALSE),""))</f>
      </c>
      <c r="J13898" s="90">
        <f>IF(OR($E13898="",$H13898=""),"",$H13898*$I13898)</f>
      </c>
      <c r="K13898" s="87" t="str">
        <v/>
      </c>
    </row>
    <row r="13899">
      <c r="A13899" s="74" t="str">
        <v/>
      </c>
      <c r="B13899" s="74" t="str">
        <v/>
      </c>
      <c r="C13899" s="75">
        <f>IF($E13899="","",IFERROR(VLOOKUP(TRIM(E13899&amp;""),'Référentiel Articles'!$A$2:$F$634,2,FALSE),""))</f>
      </c>
      <c r="D13899" s="75">
        <f>IF($E13899="","",IFERROR(VLOOKUP(TRIM(E13899&amp;""),'Référentiel Articles'!$A$2:$F$634,3,FALSE),""))</f>
      </c>
      <c r="E13899" s="74" t="str">
        <v/>
      </c>
      <c r="F13899" s="75">
        <f>IF($E13899="","",IFERROR(VLOOKUP(TRIM(E13899&amp;""),'Référentiel Articles'!$A$2:$F$634,4,FALSE),""))</f>
      </c>
      <c r="G13899" s="76">
        <f>IF($E13899="","",IFERROR(VLOOKUP(TRIM(E13899&amp;""),'Référentiel Articles'!$A$2:$F$634,5,FALSE),""))</f>
      </c>
      <c r="H13899" s="77" t="str">
        <v/>
      </c>
      <c r="I13899" s="76">
        <f>IF($E13899="","",IFERROR(VLOOKUP(TRIM(E13899&amp;""),'Référentiel Articles'!$A$2:$F$634,6,FALSE),""))</f>
      </c>
      <c r="J13899" s="78">
        <f>IF(OR($E13899="",$H13899=""),"",$H13899*$I13899)</f>
      </c>
      <c r="K13899" s="79" t="str">
        <v/>
      </c>
    </row>
    <row r="13900">
      <c r="A13900" s="81" t="str">
        <v/>
      </c>
      <c r="B13900" s="81" t="str">
        <v/>
      </c>
      <c r="C13900" s="83">
        <f>IF($E13900="","",IFERROR(VLOOKUP(TRIM(E13900&amp;""),'Référentiel Articles'!$A$2:$F$634,2,FALSE),""))</f>
      </c>
      <c r="D13900" s="83">
        <f>IF($E13900="","",IFERROR(VLOOKUP(TRIM(E13900&amp;""),'Référentiel Articles'!$A$2:$F$634,3,FALSE),""))</f>
      </c>
      <c r="E13900" s="81" t="str">
        <v/>
      </c>
      <c r="F13900" s="83">
        <f>IF($E13900="","",IFERROR(VLOOKUP(TRIM(E13900&amp;""),'Référentiel Articles'!$A$2:$F$634,4,FALSE),""))</f>
      </c>
      <c r="G13900" s="84">
        <f>IF($E13900="","",IFERROR(VLOOKUP(TRIM(E13900&amp;""),'Référentiel Articles'!$A$2:$F$634,5,FALSE),""))</f>
      </c>
      <c r="H13900" s="85" t="str">
        <v/>
      </c>
      <c r="I13900" s="84">
        <f>IF($E13900="","",IFERROR(VLOOKUP(TRIM(E13900&amp;""),'Référentiel Articles'!$A$2:$F$634,6,FALSE),""))</f>
      </c>
      <c r="J13900" s="90">
        <f>IF(OR($E13900="",$H13900=""),"",$H13900*$I13900)</f>
      </c>
      <c r="K13900" s="87" t="str">
        <v/>
      </c>
    </row>
    <row r="13901">
      <c r="A13901" s="74" t="str">
        <v/>
      </c>
      <c r="B13901" s="74" t="str">
        <v/>
      </c>
      <c r="C13901" s="75">
        <f>IF($E13901="","",IFERROR(VLOOKUP(TRIM(E13901&amp;""),'Référentiel Articles'!$A$2:$F$634,2,FALSE),""))</f>
      </c>
      <c r="D13901" s="75">
        <f>IF($E13901="","",IFERROR(VLOOKUP(TRIM(E13901&amp;""),'Référentiel Articles'!$A$2:$F$634,3,FALSE),""))</f>
      </c>
      <c r="E13901" s="74" t="str">
        <v/>
      </c>
      <c r="F13901" s="75">
        <f>IF($E13901="","",IFERROR(VLOOKUP(TRIM(E13901&amp;""),'Référentiel Articles'!$A$2:$F$634,4,FALSE),""))</f>
      </c>
      <c r="G13901" s="76">
        <f>IF($E13901="","",IFERROR(VLOOKUP(TRIM(E13901&amp;""),'Référentiel Articles'!$A$2:$F$634,5,FALSE),""))</f>
      </c>
      <c r="H13901" s="77" t="str">
        <v/>
      </c>
      <c r="I13901" s="76">
        <f>IF($E13901="","",IFERROR(VLOOKUP(TRIM(E13901&amp;""),'Référentiel Articles'!$A$2:$F$634,6,FALSE),""))</f>
      </c>
      <c r="J13901" s="78">
        <f>IF(OR($E13901="",$H13901=""),"",$H13901*$I13901)</f>
      </c>
      <c r="K13901" s="79" t="str">
        <v/>
      </c>
    </row>
    <row r="13902">
      <c r="A13902" s="81" t="str">
        <v/>
      </c>
      <c r="B13902" s="81" t="str">
        <v/>
      </c>
      <c r="C13902" s="83">
        <f>IF($E13902="","",IFERROR(VLOOKUP(TRIM(E13902&amp;""),'Référentiel Articles'!$A$2:$F$634,2,FALSE),""))</f>
      </c>
      <c r="D13902" s="83">
        <f>IF($E13902="","",IFERROR(VLOOKUP(TRIM(E13902&amp;""),'Référentiel Articles'!$A$2:$F$634,3,FALSE),""))</f>
      </c>
      <c r="E13902" s="81" t="str">
        <v/>
      </c>
      <c r="F13902" s="83">
        <f>IF($E13902="","",IFERROR(VLOOKUP(TRIM(E13902&amp;""),'Référentiel Articles'!$A$2:$F$634,4,FALSE),""))</f>
      </c>
      <c r="G13902" s="84">
        <f>IF($E13902="","",IFERROR(VLOOKUP(TRIM(E13902&amp;""),'Référentiel Articles'!$A$2:$F$634,5,FALSE),""))</f>
      </c>
      <c r="H13902" s="85" t="str">
        <v/>
      </c>
      <c r="I13902" s="84">
        <f>IF($E13902="","",IFERROR(VLOOKUP(TRIM(E13902&amp;""),'Référentiel Articles'!$A$2:$F$634,6,FALSE),""))</f>
      </c>
      <c r="J13902" s="90">
        <f>IF(OR($E13902="",$H13902=""),"",$H13902*$I13902)</f>
      </c>
      <c r="K13902" s="87" t="str">
        <v/>
      </c>
    </row>
    <row r="13903">
      <c r="A13903" s="74" t="str">
        <v/>
      </c>
      <c r="B13903" s="74" t="str">
        <v/>
      </c>
      <c r="C13903" s="75">
        <f>IF($E13903="","",IFERROR(VLOOKUP(TRIM(E13903&amp;""),'Référentiel Articles'!$A$2:$F$634,2,FALSE),""))</f>
      </c>
      <c r="D13903" s="75">
        <f>IF($E13903="","",IFERROR(VLOOKUP(TRIM(E13903&amp;""),'Référentiel Articles'!$A$2:$F$634,3,FALSE),""))</f>
      </c>
      <c r="E13903" s="74" t="str">
        <v/>
      </c>
      <c r="F13903" s="75">
        <f>IF($E13903="","",IFERROR(VLOOKUP(TRIM(E13903&amp;""),'Référentiel Articles'!$A$2:$F$634,4,FALSE),""))</f>
      </c>
      <c r="G13903" s="76">
        <f>IF($E13903="","",IFERROR(VLOOKUP(TRIM(E13903&amp;""),'Référentiel Articles'!$A$2:$F$634,5,FALSE),""))</f>
      </c>
      <c r="H13903" s="77" t="str">
        <v/>
      </c>
      <c r="I13903" s="76">
        <f>IF($E13903="","",IFERROR(VLOOKUP(TRIM(E13903&amp;""),'Référentiel Articles'!$A$2:$F$634,6,FALSE),""))</f>
      </c>
      <c r="J13903" s="78">
        <f>IF(OR($E13903="",$H13903=""),"",$H13903*$I13903)</f>
      </c>
      <c r="K13903" s="79" t="str">
        <v/>
      </c>
    </row>
    <row r="13904">
      <c r="A13904" s="81" t="str">
        <v/>
      </c>
      <c r="B13904" s="81" t="str">
        <v/>
      </c>
      <c r="C13904" s="83">
        <f>IF($E13904="","",IFERROR(VLOOKUP(TRIM(E13904&amp;""),'Référentiel Articles'!$A$2:$F$634,2,FALSE),""))</f>
      </c>
      <c r="D13904" s="83">
        <f>IF($E13904="","",IFERROR(VLOOKUP(TRIM(E13904&amp;""),'Référentiel Articles'!$A$2:$F$634,3,FALSE),""))</f>
      </c>
      <c r="E13904" s="81" t="str">
        <v/>
      </c>
      <c r="F13904" s="83">
        <f>IF($E13904="","",IFERROR(VLOOKUP(TRIM(E13904&amp;""),'Référentiel Articles'!$A$2:$F$634,4,FALSE),""))</f>
      </c>
      <c r="G13904" s="84">
        <f>IF($E13904="","",IFERROR(VLOOKUP(TRIM(E13904&amp;""),'Référentiel Articles'!$A$2:$F$634,5,FALSE),""))</f>
      </c>
      <c r="H13904" s="85" t="str">
        <v/>
      </c>
      <c r="I13904" s="84">
        <f>IF($E13904="","",IFERROR(VLOOKUP(TRIM(E13904&amp;""),'Référentiel Articles'!$A$2:$F$634,6,FALSE),""))</f>
      </c>
      <c r="J13904" s="90">
        <f>IF(OR($E13904="",$H13904=""),"",$H13904*$I13904)</f>
      </c>
      <c r="K13904" s="87" t="str">
        <v/>
      </c>
    </row>
    <row r="13905">
      <c r="A13905" s="74" t="str">
        <v/>
      </c>
      <c r="B13905" s="74" t="str">
        <v/>
      </c>
      <c r="C13905" s="75">
        <f>IF($E13905="","",IFERROR(VLOOKUP(TRIM(E13905&amp;""),'Référentiel Articles'!$A$2:$F$634,2,FALSE),""))</f>
      </c>
      <c r="D13905" s="75">
        <f>IF($E13905="","",IFERROR(VLOOKUP(TRIM(E13905&amp;""),'Référentiel Articles'!$A$2:$F$634,3,FALSE),""))</f>
      </c>
      <c r="E13905" s="74" t="str">
        <v/>
      </c>
      <c r="F13905" s="75">
        <f>IF($E13905="","",IFERROR(VLOOKUP(TRIM(E13905&amp;""),'Référentiel Articles'!$A$2:$F$634,4,FALSE),""))</f>
      </c>
      <c r="G13905" s="76">
        <f>IF($E13905="","",IFERROR(VLOOKUP(TRIM(E13905&amp;""),'Référentiel Articles'!$A$2:$F$634,5,FALSE),""))</f>
      </c>
      <c r="H13905" s="77" t="str">
        <v/>
      </c>
      <c r="I13905" s="76">
        <f>IF($E13905="","",IFERROR(VLOOKUP(TRIM(E13905&amp;""),'Référentiel Articles'!$A$2:$F$634,6,FALSE),""))</f>
      </c>
      <c r="J13905" s="78">
        <f>IF(OR($E13905="",$H13905=""),"",$H13905*$I13905)</f>
      </c>
      <c r="K13905" s="79" t="str">
        <v/>
      </c>
    </row>
    <row r="13906">
      <c r="A13906" s="81" t="str">
        <v/>
      </c>
      <c r="B13906" s="81" t="str">
        <v/>
      </c>
      <c r="C13906" s="83">
        <f>IF($E13906="","",IFERROR(VLOOKUP(TRIM(E13906&amp;""),'Référentiel Articles'!$A$2:$F$634,2,FALSE),""))</f>
      </c>
      <c r="D13906" s="83">
        <f>IF($E13906="","",IFERROR(VLOOKUP(TRIM(E13906&amp;""),'Référentiel Articles'!$A$2:$F$634,3,FALSE),""))</f>
      </c>
      <c r="E13906" s="81" t="str">
        <v/>
      </c>
      <c r="F13906" s="83">
        <f>IF($E13906="","",IFERROR(VLOOKUP(TRIM(E13906&amp;""),'Référentiel Articles'!$A$2:$F$634,4,FALSE),""))</f>
      </c>
      <c r="G13906" s="84">
        <f>IF($E13906="","",IFERROR(VLOOKUP(TRIM(E13906&amp;""),'Référentiel Articles'!$A$2:$F$634,5,FALSE),""))</f>
      </c>
      <c r="H13906" s="85" t="str">
        <v/>
      </c>
      <c r="I13906" s="84">
        <f>IF($E13906="","",IFERROR(VLOOKUP(TRIM(E13906&amp;""),'Référentiel Articles'!$A$2:$F$634,6,FALSE),""))</f>
      </c>
      <c r="J13906" s="90">
        <f>IF(OR($E13906="",$H13906=""),"",$H13906*$I13906)</f>
      </c>
      <c r="K13906" s="87" t="str">
        <v/>
      </c>
    </row>
    <row r="13907">
      <c r="A13907" s="74" t="str">
        <v/>
      </c>
      <c r="B13907" s="74" t="str">
        <v/>
      </c>
      <c r="C13907" s="75">
        <f>IF($E13907="","",IFERROR(VLOOKUP(TRIM(E13907&amp;""),'Référentiel Articles'!$A$2:$F$634,2,FALSE),""))</f>
      </c>
      <c r="D13907" s="75">
        <f>IF($E13907="","",IFERROR(VLOOKUP(TRIM(E13907&amp;""),'Référentiel Articles'!$A$2:$F$634,3,FALSE),""))</f>
      </c>
      <c r="E13907" s="74" t="str">
        <v/>
      </c>
      <c r="F13907" s="75">
        <f>IF($E13907="","",IFERROR(VLOOKUP(TRIM(E13907&amp;""),'Référentiel Articles'!$A$2:$F$634,4,FALSE),""))</f>
      </c>
      <c r="G13907" s="76">
        <f>IF($E13907="","",IFERROR(VLOOKUP(TRIM(E13907&amp;""),'Référentiel Articles'!$A$2:$F$634,5,FALSE),""))</f>
      </c>
      <c r="H13907" s="77" t="str">
        <v/>
      </c>
      <c r="I13907" s="76">
        <f>IF($E13907="","",IFERROR(VLOOKUP(TRIM(E13907&amp;""),'Référentiel Articles'!$A$2:$F$634,6,FALSE),""))</f>
      </c>
      <c r="J13907" s="78">
        <f>IF(OR($E13907="",$H13907=""),"",$H13907*$I13907)</f>
      </c>
      <c r="K13907" s="79" t="str">
        <v/>
      </c>
    </row>
    <row r="13908">
      <c r="A13908" s="81" t="str">
        <v/>
      </c>
      <c r="B13908" s="81" t="str">
        <v/>
      </c>
      <c r="C13908" s="83">
        <f>IF($E13908="","",IFERROR(VLOOKUP(TRIM(E13908&amp;""),'Référentiel Articles'!$A$2:$F$634,2,FALSE),""))</f>
      </c>
      <c r="D13908" s="83">
        <f>IF($E13908="","",IFERROR(VLOOKUP(TRIM(E13908&amp;""),'Référentiel Articles'!$A$2:$F$634,3,FALSE),""))</f>
      </c>
      <c r="E13908" s="81" t="str">
        <v/>
      </c>
      <c r="F13908" s="83">
        <f>IF($E13908="","",IFERROR(VLOOKUP(TRIM(E13908&amp;""),'Référentiel Articles'!$A$2:$F$634,4,FALSE),""))</f>
      </c>
      <c r="G13908" s="84">
        <f>IF($E13908="","",IFERROR(VLOOKUP(TRIM(E13908&amp;""),'Référentiel Articles'!$A$2:$F$634,5,FALSE),""))</f>
      </c>
      <c r="H13908" s="85" t="str">
        <v/>
      </c>
      <c r="I13908" s="84">
        <f>IF($E13908="","",IFERROR(VLOOKUP(TRIM(E13908&amp;""),'Référentiel Articles'!$A$2:$F$634,6,FALSE),""))</f>
      </c>
      <c r="J13908" s="90">
        <f>IF(OR($E13908="",$H13908=""),"",$H13908*$I13908)</f>
      </c>
      <c r="K13908" s="87" t="str">
        <v/>
      </c>
    </row>
    <row r="13909">
      <c r="A13909" s="74" t="str">
        <v/>
      </c>
      <c r="B13909" s="74" t="str">
        <v/>
      </c>
      <c r="C13909" s="75">
        <f>IF($E13909="","",IFERROR(VLOOKUP(TRIM(E13909&amp;""),'Référentiel Articles'!$A$2:$F$634,2,FALSE),""))</f>
      </c>
      <c r="D13909" s="75">
        <f>IF($E13909="","",IFERROR(VLOOKUP(TRIM(E13909&amp;""),'Référentiel Articles'!$A$2:$F$634,3,FALSE),""))</f>
      </c>
      <c r="E13909" s="74" t="str">
        <v/>
      </c>
      <c r="F13909" s="75">
        <f>IF($E13909="","",IFERROR(VLOOKUP(TRIM(E13909&amp;""),'Référentiel Articles'!$A$2:$F$634,4,FALSE),""))</f>
      </c>
      <c r="G13909" s="76">
        <f>IF($E13909="","",IFERROR(VLOOKUP(TRIM(E13909&amp;""),'Référentiel Articles'!$A$2:$F$634,5,FALSE),""))</f>
      </c>
      <c r="H13909" s="77" t="str">
        <v/>
      </c>
      <c r="I13909" s="76">
        <f>IF($E13909="","",IFERROR(VLOOKUP(TRIM(E13909&amp;""),'Référentiel Articles'!$A$2:$F$634,6,FALSE),""))</f>
      </c>
      <c r="J13909" s="78">
        <f>IF(OR($E13909="",$H13909=""),"",$H13909*$I13909)</f>
      </c>
      <c r="K13909" s="79" t="str">
        <v/>
      </c>
    </row>
    <row r="13910">
      <c r="A13910" s="81" t="str">
        <v/>
      </c>
      <c r="B13910" s="81" t="str">
        <v/>
      </c>
      <c r="C13910" s="83">
        <f>IF($E13910="","",IFERROR(VLOOKUP(TRIM(E13910&amp;""),'Référentiel Articles'!$A$2:$F$634,2,FALSE),""))</f>
      </c>
      <c r="D13910" s="83">
        <f>IF($E13910="","",IFERROR(VLOOKUP(TRIM(E13910&amp;""),'Référentiel Articles'!$A$2:$F$634,3,FALSE),""))</f>
      </c>
      <c r="E13910" s="81" t="str">
        <v/>
      </c>
      <c r="F13910" s="83">
        <f>IF($E13910="","",IFERROR(VLOOKUP(TRIM(E13910&amp;""),'Référentiel Articles'!$A$2:$F$634,4,FALSE),""))</f>
      </c>
      <c r="G13910" s="84">
        <f>IF($E13910="","",IFERROR(VLOOKUP(TRIM(E13910&amp;""),'Référentiel Articles'!$A$2:$F$634,5,FALSE),""))</f>
      </c>
      <c r="H13910" s="85" t="str">
        <v/>
      </c>
      <c r="I13910" s="84">
        <f>IF($E13910="","",IFERROR(VLOOKUP(TRIM(E13910&amp;""),'Référentiel Articles'!$A$2:$F$634,6,FALSE),""))</f>
      </c>
      <c r="J13910" s="90">
        <f>IF(OR($E13910="",$H13910=""),"",$H13910*$I13910)</f>
      </c>
      <c r="K13910" s="87" t="str">
        <v/>
      </c>
    </row>
    <row r="13911">
      <c r="A13911" s="74" t="str">
        <v/>
      </c>
      <c r="B13911" s="74" t="str">
        <v/>
      </c>
      <c r="C13911" s="75">
        <f>IF($E13911="","",IFERROR(VLOOKUP(TRIM(E13911&amp;""),'Référentiel Articles'!$A$2:$F$634,2,FALSE),""))</f>
      </c>
      <c r="D13911" s="75">
        <f>IF($E13911="","",IFERROR(VLOOKUP(TRIM(E13911&amp;""),'Référentiel Articles'!$A$2:$F$634,3,FALSE),""))</f>
      </c>
      <c r="E13911" s="74" t="str">
        <v/>
      </c>
      <c r="F13911" s="75">
        <f>IF($E13911="","",IFERROR(VLOOKUP(TRIM(E13911&amp;""),'Référentiel Articles'!$A$2:$F$634,4,FALSE),""))</f>
      </c>
      <c r="G13911" s="76">
        <f>IF($E13911="","",IFERROR(VLOOKUP(TRIM(E13911&amp;""),'Référentiel Articles'!$A$2:$F$634,5,FALSE),""))</f>
      </c>
      <c r="H13911" s="77" t="str">
        <v/>
      </c>
      <c r="I13911" s="76">
        <f>IF($E13911="","",IFERROR(VLOOKUP(TRIM(E13911&amp;""),'Référentiel Articles'!$A$2:$F$634,6,FALSE),""))</f>
      </c>
      <c r="J13911" s="78">
        <f>IF(OR($E13911="",$H13911=""),"",$H13911*$I13911)</f>
      </c>
      <c r="K13911" s="79" t="str">
        <v/>
      </c>
    </row>
    <row r="13912">
      <c r="A13912" s="81" t="str">
        <v/>
      </c>
      <c r="B13912" s="81" t="str">
        <v/>
      </c>
      <c r="C13912" s="83">
        <f>IF($E13912="","",IFERROR(VLOOKUP(TRIM(E13912&amp;""),'Référentiel Articles'!$A$2:$F$634,2,FALSE),""))</f>
      </c>
      <c r="D13912" s="83">
        <f>IF($E13912="","",IFERROR(VLOOKUP(TRIM(E13912&amp;""),'Référentiel Articles'!$A$2:$F$634,3,FALSE),""))</f>
      </c>
      <c r="E13912" s="81" t="str">
        <v/>
      </c>
      <c r="F13912" s="83">
        <f>IF($E13912="","",IFERROR(VLOOKUP(TRIM(E13912&amp;""),'Référentiel Articles'!$A$2:$F$634,4,FALSE),""))</f>
      </c>
      <c r="G13912" s="84">
        <f>IF($E13912="","",IFERROR(VLOOKUP(TRIM(E13912&amp;""),'Référentiel Articles'!$A$2:$F$634,5,FALSE),""))</f>
      </c>
      <c r="H13912" s="85" t="str">
        <v/>
      </c>
      <c r="I13912" s="84">
        <f>IF($E13912="","",IFERROR(VLOOKUP(TRIM(E13912&amp;""),'Référentiel Articles'!$A$2:$F$634,6,FALSE),""))</f>
      </c>
      <c r="J13912" s="90">
        <f>IF(OR($E13912="",$H13912=""),"",$H13912*$I13912)</f>
      </c>
      <c r="K13912" s="87" t="str">
        <v/>
      </c>
    </row>
    <row r="13913">
      <c r="A13913" s="74" t="str">
        <v/>
      </c>
      <c r="B13913" s="74" t="str">
        <v/>
      </c>
      <c r="C13913" s="75">
        <f>IF($E13913="","",IFERROR(VLOOKUP(TRIM(E13913&amp;""),'Référentiel Articles'!$A$2:$F$634,2,FALSE),""))</f>
      </c>
      <c r="D13913" s="75">
        <f>IF($E13913="","",IFERROR(VLOOKUP(TRIM(E13913&amp;""),'Référentiel Articles'!$A$2:$F$634,3,FALSE),""))</f>
      </c>
      <c r="E13913" s="74" t="str">
        <v/>
      </c>
      <c r="F13913" s="75">
        <f>IF($E13913="","",IFERROR(VLOOKUP(TRIM(E13913&amp;""),'Référentiel Articles'!$A$2:$F$634,4,FALSE),""))</f>
      </c>
      <c r="G13913" s="76">
        <f>IF($E13913="","",IFERROR(VLOOKUP(TRIM(E13913&amp;""),'Référentiel Articles'!$A$2:$F$634,5,FALSE),""))</f>
      </c>
      <c r="H13913" s="77" t="str">
        <v/>
      </c>
      <c r="I13913" s="76">
        <f>IF($E13913="","",IFERROR(VLOOKUP(TRIM(E13913&amp;""),'Référentiel Articles'!$A$2:$F$634,6,FALSE),""))</f>
      </c>
      <c r="J13913" s="78">
        <f>IF(OR($E13913="",$H13913=""),"",$H13913*$I13913)</f>
      </c>
      <c r="K13913" s="79" t="str">
        <v/>
      </c>
    </row>
    <row r="13914">
      <c r="A13914" s="81" t="str">
        <v/>
      </c>
      <c r="B13914" s="81" t="str">
        <v/>
      </c>
      <c r="C13914" s="83">
        <f>IF($E13914="","",IFERROR(VLOOKUP(TRIM(E13914&amp;""),'Référentiel Articles'!$A$2:$F$634,2,FALSE),""))</f>
      </c>
      <c r="D13914" s="83">
        <f>IF($E13914="","",IFERROR(VLOOKUP(TRIM(E13914&amp;""),'Référentiel Articles'!$A$2:$F$634,3,FALSE),""))</f>
      </c>
      <c r="E13914" s="81" t="str">
        <v/>
      </c>
      <c r="F13914" s="83">
        <f>IF($E13914="","",IFERROR(VLOOKUP(TRIM(E13914&amp;""),'Référentiel Articles'!$A$2:$F$634,4,FALSE),""))</f>
      </c>
      <c r="G13914" s="84">
        <f>IF($E13914="","",IFERROR(VLOOKUP(TRIM(E13914&amp;""),'Référentiel Articles'!$A$2:$F$634,5,FALSE),""))</f>
      </c>
      <c r="H13914" s="85" t="str">
        <v/>
      </c>
      <c r="I13914" s="84">
        <f>IF($E13914="","",IFERROR(VLOOKUP(TRIM(E13914&amp;""),'Référentiel Articles'!$A$2:$F$634,6,FALSE),""))</f>
      </c>
      <c r="J13914" s="90">
        <f>IF(OR($E13914="",$H13914=""),"",$H13914*$I13914)</f>
      </c>
      <c r="K13914" s="87" t="str">
        <v/>
      </c>
    </row>
    <row r="13915">
      <c r="A13915" s="74" t="str">
        <v/>
      </c>
      <c r="B13915" s="74" t="str">
        <v/>
      </c>
      <c r="C13915" s="75">
        <f>IF($E13915="","",IFERROR(VLOOKUP(TRIM(E13915&amp;""),'Référentiel Articles'!$A$2:$F$634,2,FALSE),""))</f>
      </c>
      <c r="D13915" s="75">
        <f>IF($E13915="","",IFERROR(VLOOKUP(TRIM(E13915&amp;""),'Référentiel Articles'!$A$2:$F$634,3,FALSE),""))</f>
      </c>
      <c r="E13915" s="74" t="str">
        <v/>
      </c>
      <c r="F13915" s="75">
        <f>IF($E13915="","",IFERROR(VLOOKUP(TRIM(E13915&amp;""),'Référentiel Articles'!$A$2:$F$634,4,FALSE),""))</f>
      </c>
      <c r="G13915" s="76">
        <f>IF($E13915="","",IFERROR(VLOOKUP(TRIM(E13915&amp;""),'Référentiel Articles'!$A$2:$F$634,5,FALSE),""))</f>
      </c>
      <c r="H13915" s="77" t="str">
        <v/>
      </c>
      <c r="I13915" s="76">
        <f>IF($E13915="","",IFERROR(VLOOKUP(TRIM(E13915&amp;""),'Référentiel Articles'!$A$2:$F$634,6,FALSE),""))</f>
      </c>
      <c r="J13915" s="78">
        <f>IF(OR($E13915="",$H13915=""),"",$H13915*$I13915)</f>
      </c>
      <c r="K13915" s="79" t="str">
        <v/>
      </c>
    </row>
    <row r="13916">
      <c r="A13916" s="81" t="str">
        <v/>
      </c>
      <c r="B13916" s="81" t="str">
        <v/>
      </c>
      <c r="C13916" s="83">
        <f>IF($E13916="","",IFERROR(VLOOKUP(TRIM(E13916&amp;""),'Référentiel Articles'!$A$2:$F$634,2,FALSE),""))</f>
      </c>
      <c r="D13916" s="83">
        <f>IF($E13916="","",IFERROR(VLOOKUP(TRIM(E13916&amp;""),'Référentiel Articles'!$A$2:$F$634,3,FALSE),""))</f>
      </c>
      <c r="E13916" s="81" t="str">
        <v/>
      </c>
      <c r="F13916" s="83">
        <f>IF($E13916="","",IFERROR(VLOOKUP(TRIM(E13916&amp;""),'Référentiel Articles'!$A$2:$F$634,4,FALSE),""))</f>
      </c>
      <c r="G13916" s="84">
        <f>IF($E13916="","",IFERROR(VLOOKUP(TRIM(E13916&amp;""),'Référentiel Articles'!$A$2:$F$634,5,FALSE),""))</f>
      </c>
      <c r="H13916" s="85" t="str">
        <v/>
      </c>
      <c r="I13916" s="84">
        <f>IF($E13916="","",IFERROR(VLOOKUP(TRIM(E13916&amp;""),'Référentiel Articles'!$A$2:$F$634,6,FALSE),""))</f>
      </c>
      <c r="J13916" s="90">
        <f>IF(OR($E13916="",$H13916=""),"",$H13916*$I13916)</f>
      </c>
      <c r="K13916" s="87" t="str">
        <v/>
      </c>
    </row>
    <row r="13917">
      <c r="A13917" s="74" t="str">
        <v/>
      </c>
      <c r="B13917" s="74" t="str">
        <v/>
      </c>
      <c r="C13917" s="75">
        <f>IF($E13917="","",IFERROR(VLOOKUP(TRIM(E13917&amp;""),'Référentiel Articles'!$A$2:$F$634,2,FALSE),""))</f>
      </c>
      <c r="D13917" s="75">
        <f>IF($E13917="","",IFERROR(VLOOKUP(TRIM(E13917&amp;""),'Référentiel Articles'!$A$2:$F$634,3,FALSE),""))</f>
      </c>
      <c r="E13917" s="74" t="str">
        <v/>
      </c>
      <c r="F13917" s="75">
        <f>IF($E13917="","",IFERROR(VLOOKUP(TRIM(E13917&amp;""),'Référentiel Articles'!$A$2:$F$634,4,FALSE),""))</f>
      </c>
      <c r="G13917" s="76">
        <f>IF($E13917="","",IFERROR(VLOOKUP(TRIM(E13917&amp;""),'Référentiel Articles'!$A$2:$F$634,5,FALSE),""))</f>
      </c>
      <c r="H13917" s="77" t="str">
        <v/>
      </c>
      <c r="I13917" s="76">
        <f>IF($E13917="","",IFERROR(VLOOKUP(TRIM(E13917&amp;""),'Référentiel Articles'!$A$2:$F$634,6,FALSE),""))</f>
      </c>
      <c r="J13917" s="78">
        <f>IF(OR($E13917="",$H13917=""),"",$H13917*$I13917)</f>
      </c>
      <c r="K13917" s="79" t="str">
        <v/>
      </c>
    </row>
    <row r="13918">
      <c r="A13918" s="81" t="str">
        <v/>
      </c>
      <c r="B13918" s="81" t="str">
        <v/>
      </c>
      <c r="C13918" s="83">
        <f>IF($E13918="","",IFERROR(VLOOKUP(TRIM(E13918&amp;""),'Référentiel Articles'!$A$2:$F$634,2,FALSE),""))</f>
      </c>
      <c r="D13918" s="83">
        <f>IF($E13918="","",IFERROR(VLOOKUP(TRIM(E13918&amp;""),'Référentiel Articles'!$A$2:$F$634,3,FALSE),""))</f>
      </c>
      <c r="E13918" s="81" t="str">
        <v/>
      </c>
      <c r="F13918" s="83">
        <f>IF($E13918="","",IFERROR(VLOOKUP(TRIM(E13918&amp;""),'Référentiel Articles'!$A$2:$F$634,4,FALSE),""))</f>
      </c>
      <c r="G13918" s="84">
        <f>IF($E13918="","",IFERROR(VLOOKUP(TRIM(E13918&amp;""),'Référentiel Articles'!$A$2:$F$634,5,FALSE),""))</f>
      </c>
      <c r="H13918" s="85" t="str">
        <v/>
      </c>
      <c r="I13918" s="84">
        <f>IF($E13918="","",IFERROR(VLOOKUP(TRIM(E13918&amp;""),'Référentiel Articles'!$A$2:$F$634,6,FALSE),""))</f>
      </c>
      <c r="J13918" s="90">
        <f>IF(OR($E13918="",$H13918=""),"",$H13918*$I13918)</f>
      </c>
      <c r="K13918" s="87" t="str">
        <v/>
      </c>
    </row>
    <row r="13919">
      <c r="A13919" s="74" t="str">
        <v/>
      </c>
      <c r="B13919" s="74" t="str">
        <v/>
      </c>
      <c r="C13919" s="75">
        <f>IF($E13919="","",IFERROR(VLOOKUP(TRIM(E13919&amp;""),'Référentiel Articles'!$A$2:$F$634,2,FALSE),""))</f>
      </c>
      <c r="D13919" s="75">
        <f>IF($E13919="","",IFERROR(VLOOKUP(TRIM(E13919&amp;""),'Référentiel Articles'!$A$2:$F$634,3,FALSE),""))</f>
      </c>
      <c r="E13919" s="74" t="str">
        <v/>
      </c>
      <c r="F13919" s="75">
        <f>IF($E13919="","",IFERROR(VLOOKUP(TRIM(E13919&amp;""),'Référentiel Articles'!$A$2:$F$634,4,FALSE),""))</f>
      </c>
      <c r="G13919" s="76">
        <f>IF($E13919="","",IFERROR(VLOOKUP(TRIM(E13919&amp;""),'Référentiel Articles'!$A$2:$F$634,5,FALSE),""))</f>
      </c>
      <c r="H13919" s="77" t="str">
        <v/>
      </c>
      <c r="I13919" s="76">
        <f>IF($E13919="","",IFERROR(VLOOKUP(TRIM(E13919&amp;""),'Référentiel Articles'!$A$2:$F$634,6,FALSE),""))</f>
      </c>
      <c r="J13919" s="78">
        <f>IF(OR($E13919="",$H13919=""),"",$H13919*$I13919)</f>
      </c>
      <c r="K13919" s="79" t="str">
        <v/>
      </c>
    </row>
    <row r="13920">
      <c r="A13920" s="81" t="str">
        <v/>
      </c>
      <c r="B13920" s="81" t="str">
        <v/>
      </c>
      <c r="C13920" s="83">
        <f>IF($E13920="","",IFERROR(VLOOKUP(TRIM(E13920&amp;""),'Référentiel Articles'!$A$2:$F$634,2,FALSE),""))</f>
      </c>
      <c r="D13920" s="83">
        <f>IF($E13920="","",IFERROR(VLOOKUP(TRIM(E13920&amp;""),'Référentiel Articles'!$A$2:$F$634,3,FALSE),""))</f>
      </c>
      <c r="E13920" s="81" t="str">
        <v/>
      </c>
      <c r="F13920" s="83">
        <f>IF($E13920="","",IFERROR(VLOOKUP(TRIM(E13920&amp;""),'Référentiel Articles'!$A$2:$F$634,4,FALSE),""))</f>
      </c>
      <c r="G13920" s="84">
        <f>IF($E13920="","",IFERROR(VLOOKUP(TRIM(E13920&amp;""),'Référentiel Articles'!$A$2:$F$634,5,FALSE),""))</f>
      </c>
      <c r="H13920" s="85" t="str">
        <v/>
      </c>
      <c r="I13920" s="84">
        <f>IF($E13920="","",IFERROR(VLOOKUP(TRIM(E13920&amp;""),'Référentiel Articles'!$A$2:$F$634,6,FALSE),""))</f>
      </c>
      <c r="J13920" s="90">
        <f>IF(OR($E13920="",$H13920=""),"",$H13920*$I13920)</f>
      </c>
      <c r="K13920" s="87" t="str">
        <v/>
      </c>
    </row>
    <row r="13921">
      <c r="A13921" s="74" t="str">
        <v/>
      </c>
      <c r="B13921" s="74" t="str">
        <v/>
      </c>
      <c r="C13921" s="75">
        <f>IF($E13921="","",IFERROR(VLOOKUP(TRIM(E13921&amp;""),'Référentiel Articles'!$A$2:$F$634,2,FALSE),""))</f>
      </c>
      <c r="D13921" s="75">
        <f>IF($E13921="","",IFERROR(VLOOKUP(TRIM(E13921&amp;""),'Référentiel Articles'!$A$2:$F$634,3,FALSE),""))</f>
      </c>
      <c r="E13921" s="74" t="str">
        <v/>
      </c>
      <c r="F13921" s="75">
        <f>IF($E13921="","",IFERROR(VLOOKUP(TRIM(E13921&amp;""),'Référentiel Articles'!$A$2:$F$634,4,FALSE),""))</f>
      </c>
      <c r="G13921" s="76">
        <f>IF($E13921="","",IFERROR(VLOOKUP(TRIM(E13921&amp;""),'Référentiel Articles'!$A$2:$F$634,5,FALSE),""))</f>
      </c>
      <c r="H13921" s="77" t="str">
        <v/>
      </c>
      <c r="I13921" s="76">
        <f>IF($E13921="","",IFERROR(VLOOKUP(TRIM(E13921&amp;""),'Référentiel Articles'!$A$2:$F$634,6,FALSE),""))</f>
      </c>
      <c r="J13921" s="78">
        <f>IF(OR($E13921="",$H13921=""),"",$H13921*$I13921)</f>
      </c>
      <c r="K13921" s="79" t="str">
        <v/>
      </c>
    </row>
    <row r="13922">
      <c r="A13922" s="81" t="str">
        <v/>
      </c>
      <c r="B13922" s="81" t="str">
        <v/>
      </c>
      <c r="C13922" s="83">
        <f>IF($E13922="","",IFERROR(VLOOKUP(TRIM(E13922&amp;""),'Référentiel Articles'!$A$2:$F$634,2,FALSE),""))</f>
      </c>
      <c r="D13922" s="83">
        <f>IF($E13922="","",IFERROR(VLOOKUP(TRIM(E13922&amp;""),'Référentiel Articles'!$A$2:$F$634,3,FALSE),""))</f>
      </c>
      <c r="E13922" s="81" t="str">
        <v/>
      </c>
      <c r="F13922" s="83">
        <f>IF($E13922="","",IFERROR(VLOOKUP(TRIM(E13922&amp;""),'Référentiel Articles'!$A$2:$F$634,4,FALSE),""))</f>
      </c>
      <c r="G13922" s="84">
        <f>IF($E13922="","",IFERROR(VLOOKUP(TRIM(E13922&amp;""),'Référentiel Articles'!$A$2:$F$634,5,FALSE),""))</f>
      </c>
      <c r="H13922" s="85" t="str">
        <v/>
      </c>
      <c r="I13922" s="84">
        <f>IF($E13922="","",IFERROR(VLOOKUP(TRIM(E13922&amp;""),'Référentiel Articles'!$A$2:$F$634,6,FALSE),""))</f>
      </c>
      <c r="J13922" s="90">
        <f>IF(OR($E13922="",$H13922=""),"",$H13922*$I13922)</f>
      </c>
      <c r="K13922" s="87" t="str">
        <v/>
      </c>
    </row>
    <row r="13923">
      <c r="A13923" s="74" t="str">
        <v/>
      </c>
      <c r="B13923" s="74" t="str">
        <v/>
      </c>
      <c r="C13923" s="75">
        <f>IF($E13923="","",IFERROR(VLOOKUP(TRIM(E13923&amp;""),'Référentiel Articles'!$A$2:$F$634,2,FALSE),""))</f>
      </c>
      <c r="D13923" s="75">
        <f>IF($E13923="","",IFERROR(VLOOKUP(TRIM(E13923&amp;""),'Référentiel Articles'!$A$2:$F$634,3,FALSE),""))</f>
      </c>
      <c r="E13923" s="74" t="str">
        <v/>
      </c>
      <c r="F13923" s="75">
        <f>IF($E13923="","",IFERROR(VLOOKUP(TRIM(E13923&amp;""),'Référentiel Articles'!$A$2:$F$634,4,FALSE),""))</f>
      </c>
      <c r="G13923" s="76">
        <f>IF($E13923="","",IFERROR(VLOOKUP(TRIM(E13923&amp;""),'Référentiel Articles'!$A$2:$F$634,5,FALSE),""))</f>
      </c>
      <c r="H13923" s="77" t="str">
        <v/>
      </c>
      <c r="I13923" s="76">
        <f>IF($E13923="","",IFERROR(VLOOKUP(TRIM(E13923&amp;""),'Référentiel Articles'!$A$2:$F$634,6,FALSE),""))</f>
      </c>
      <c r="J13923" s="78">
        <f>IF(OR($E13923="",$H13923=""),"",$H13923*$I13923)</f>
      </c>
      <c r="K13923" s="79" t="str">
        <v/>
      </c>
    </row>
    <row r="13924">
      <c r="A13924" s="81" t="str">
        <v/>
      </c>
      <c r="B13924" s="81" t="str">
        <v/>
      </c>
      <c r="C13924" s="83">
        <f>IF($E13924="","",IFERROR(VLOOKUP(TRIM(E13924&amp;""),'Référentiel Articles'!$A$2:$F$634,2,FALSE),""))</f>
      </c>
      <c r="D13924" s="83">
        <f>IF($E13924="","",IFERROR(VLOOKUP(TRIM(E13924&amp;""),'Référentiel Articles'!$A$2:$F$634,3,FALSE),""))</f>
      </c>
      <c r="E13924" s="81" t="str">
        <v/>
      </c>
      <c r="F13924" s="83">
        <f>IF($E13924="","",IFERROR(VLOOKUP(TRIM(E13924&amp;""),'Référentiel Articles'!$A$2:$F$634,4,FALSE),""))</f>
      </c>
      <c r="G13924" s="84">
        <f>IF($E13924="","",IFERROR(VLOOKUP(TRIM(E13924&amp;""),'Référentiel Articles'!$A$2:$F$634,5,FALSE),""))</f>
      </c>
      <c r="H13924" s="85" t="str">
        <v/>
      </c>
      <c r="I13924" s="84">
        <f>IF($E13924="","",IFERROR(VLOOKUP(TRIM(E13924&amp;""),'Référentiel Articles'!$A$2:$F$634,6,FALSE),""))</f>
      </c>
      <c r="J13924" s="90">
        <f>IF(OR($E13924="",$H13924=""),"",$H13924*$I13924)</f>
      </c>
      <c r="K13924" s="87" t="str">
        <v/>
      </c>
    </row>
    <row r="13925">
      <c r="A13925" s="74" t="str">
        <v/>
      </c>
      <c r="B13925" s="74" t="str">
        <v/>
      </c>
      <c r="C13925" s="75">
        <f>IF($E13925="","",IFERROR(VLOOKUP(TRIM(E13925&amp;""),'Référentiel Articles'!$A$2:$F$634,2,FALSE),""))</f>
      </c>
      <c r="D13925" s="75">
        <f>IF($E13925="","",IFERROR(VLOOKUP(TRIM(E13925&amp;""),'Référentiel Articles'!$A$2:$F$634,3,FALSE),""))</f>
      </c>
      <c r="E13925" s="74" t="str">
        <v/>
      </c>
      <c r="F13925" s="75">
        <f>IF($E13925="","",IFERROR(VLOOKUP(TRIM(E13925&amp;""),'Référentiel Articles'!$A$2:$F$634,4,FALSE),""))</f>
      </c>
      <c r="G13925" s="76">
        <f>IF($E13925="","",IFERROR(VLOOKUP(TRIM(E13925&amp;""),'Référentiel Articles'!$A$2:$F$634,5,FALSE),""))</f>
      </c>
      <c r="H13925" s="77" t="str">
        <v/>
      </c>
      <c r="I13925" s="76">
        <f>IF($E13925="","",IFERROR(VLOOKUP(TRIM(E13925&amp;""),'Référentiel Articles'!$A$2:$F$634,6,FALSE),""))</f>
      </c>
      <c r="J13925" s="78">
        <f>IF(OR($E13925="",$H13925=""),"",$H13925*$I13925)</f>
      </c>
      <c r="K13925" s="79" t="str">
        <v/>
      </c>
    </row>
    <row r="13926">
      <c r="A13926" s="81" t="str">
        <v/>
      </c>
      <c r="B13926" s="81" t="str">
        <v/>
      </c>
      <c r="C13926" s="83">
        <f>IF($E13926="","",IFERROR(VLOOKUP(TRIM(E13926&amp;""),'Référentiel Articles'!$A$2:$F$634,2,FALSE),""))</f>
      </c>
      <c r="D13926" s="83">
        <f>IF($E13926="","",IFERROR(VLOOKUP(TRIM(E13926&amp;""),'Référentiel Articles'!$A$2:$F$634,3,FALSE),""))</f>
      </c>
      <c r="E13926" s="81" t="str">
        <v/>
      </c>
      <c r="F13926" s="83">
        <f>IF($E13926="","",IFERROR(VLOOKUP(TRIM(E13926&amp;""),'Référentiel Articles'!$A$2:$F$634,4,FALSE),""))</f>
      </c>
      <c r="G13926" s="84">
        <f>IF($E13926="","",IFERROR(VLOOKUP(TRIM(E13926&amp;""),'Référentiel Articles'!$A$2:$F$634,5,FALSE),""))</f>
      </c>
      <c r="H13926" s="85" t="str">
        <v/>
      </c>
      <c r="I13926" s="84">
        <f>IF($E13926="","",IFERROR(VLOOKUP(TRIM(E13926&amp;""),'Référentiel Articles'!$A$2:$F$634,6,FALSE),""))</f>
      </c>
      <c r="J13926" s="90">
        <f>IF(OR($E13926="",$H13926=""),"",$H13926*$I13926)</f>
      </c>
      <c r="K13926" s="87" t="str">
        <v/>
      </c>
    </row>
    <row r="13927">
      <c r="A13927" s="74" t="str">
        <v/>
      </c>
      <c r="B13927" s="74" t="str">
        <v/>
      </c>
      <c r="C13927" s="75">
        <f>IF($E13927="","",IFERROR(VLOOKUP(TRIM(E13927&amp;""),'Référentiel Articles'!$A$2:$F$634,2,FALSE),""))</f>
      </c>
      <c r="D13927" s="75">
        <f>IF($E13927="","",IFERROR(VLOOKUP(TRIM(E13927&amp;""),'Référentiel Articles'!$A$2:$F$634,3,FALSE),""))</f>
      </c>
      <c r="E13927" s="74" t="str">
        <v/>
      </c>
      <c r="F13927" s="75">
        <f>IF($E13927="","",IFERROR(VLOOKUP(TRIM(E13927&amp;""),'Référentiel Articles'!$A$2:$F$634,4,FALSE),""))</f>
      </c>
      <c r="G13927" s="76">
        <f>IF($E13927="","",IFERROR(VLOOKUP(TRIM(E13927&amp;""),'Référentiel Articles'!$A$2:$F$634,5,FALSE),""))</f>
      </c>
      <c r="H13927" s="77" t="str">
        <v/>
      </c>
      <c r="I13927" s="76">
        <f>IF($E13927="","",IFERROR(VLOOKUP(TRIM(E13927&amp;""),'Référentiel Articles'!$A$2:$F$634,6,FALSE),""))</f>
      </c>
      <c r="J13927" s="78">
        <f>IF(OR($E13927="",$H13927=""),"",$H13927*$I13927)</f>
      </c>
      <c r="K13927" s="79" t="str">
        <v/>
      </c>
    </row>
    <row r="13928">
      <c r="A13928" s="81" t="str">
        <v/>
      </c>
      <c r="B13928" s="81" t="str">
        <v/>
      </c>
      <c r="C13928" s="83">
        <f>IF($E13928="","",IFERROR(VLOOKUP(TRIM(E13928&amp;""),'Référentiel Articles'!$A$2:$F$634,2,FALSE),""))</f>
      </c>
      <c r="D13928" s="83">
        <f>IF($E13928="","",IFERROR(VLOOKUP(TRIM(E13928&amp;""),'Référentiel Articles'!$A$2:$F$634,3,FALSE),""))</f>
      </c>
      <c r="E13928" s="81" t="str">
        <v/>
      </c>
      <c r="F13928" s="83">
        <f>IF($E13928="","",IFERROR(VLOOKUP(TRIM(E13928&amp;""),'Référentiel Articles'!$A$2:$F$634,4,FALSE),""))</f>
      </c>
      <c r="G13928" s="84">
        <f>IF($E13928="","",IFERROR(VLOOKUP(TRIM(E13928&amp;""),'Référentiel Articles'!$A$2:$F$634,5,FALSE),""))</f>
      </c>
      <c r="H13928" s="85" t="str">
        <v/>
      </c>
      <c r="I13928" s="84">
        <f>IF($E13928="","",IFERROR(VLOOKUP(TRIM(E13928&amp;""),'Référentiel Articles'!$A$2:$F$634,6,FALSE),""))</f>
      </c>
      <c r="J13928" s="90">
        <f>IF(OR($E13928="",$H13928=""),"",$H13928*$I13928)</f>
      </c>
      <c r="K13928" s="87" t="str">
        <v/>
      </c>
    </row>
    <row r="13929">
      <c r="A13929" s="74" t="str">
        <v/>
      </c>
      <c r="B13929" s="74" t="str">
        <v/>
      </c>
      <c r="C13929" s="75">
        <f>IF($E13929="","",IFERROR(VLOOKUP(TRIM(E13929&amp;""),'Référentiel Articles'!$A$2:$F$634,2,FALSE),""))</f>
      </c>
      <c r="D13929" s="75">
        <f>IF($E13929="","",IFERROR(VLOOKUP(TRIM(E13929&amp;""),'Référentiel Articles'!$A$2:$F$634,3,FALSE),""))</f>
      </c>
      <c r="E13929" s="74" t="str">
        <v/>
      </c>
      <c r="F13929" s="75">
        <f>IF($E13929="","",IFERROR(VLOOKUP(TRIM(E13929&amp;""),'Référentiel Articles'!$A$2:$F$634,4,FALSE),""))</f>
      </c>
      <c r="G13929" s="76">
        <f>IF($E13929="","",IFERROR(VLOOKUP(TRIM(E13929&amp;""),'Référentiel Articles'!$A$2:$F$634,5,FALSE),""))</f>
      </c>
      <c r="H13929" s="77" t="str">
        <v/>
      </c>
      <c r="I13929" s="76">
        <f>IF($E13929="","",IFERROR(VLOOKUP(TRIM(E13929&amp;""),'Référentiel Articles'!$A$2:$F$634,6,FALSE),""))</f>
      </c>
      <c r="J13929" s="78">
        <f>IF(OR($E13929="",$H13929=""),"",$H13929*$I13929)</f>
      </c>
      <c r="K13929" s="79" t="str">
        <v/>
      </c>
    </row>
    <row r="13930">
      <c r="A13930" s="81" t="str">
        <v/>
      </c>
      <c r="B13930" s="81" t="str">
        <v/>
      </c>
      <c r="C13930" s="83">
        <f>IF($E13930="","",IFERROR(VLOOKUP(TRIM(E13930&amp;""),'Référentiel Articles'!$A$2:$F$634,2,FALSE),""))</f>
      </c>
      <c r="D13930" s="83">
        <f>IF($E13930="","",IFERROR(VLOOKUP(TRIM(E13930&amp;""),'Référentiel Articles'!$A$2:$F$634,3,FALSE),""))</f>
      </c>
      <c r="E13930" s="81" t="str">
        <v/>
      </c>
      <c r="F13930" s="83">
        <f>IF($E13930="","",IFERROR(VLOOKUP(TRIM(E13930&amp;""),'Référentiel Articles'!$A$2:$F$634,4,FALSE),""))</f>
      </c>
      <c r="G13930" s="84">
        <f>IF($E13930="","",IFERROR(VLOOKUP(TRIM(E13930&amp;""),'Référentiel Articles'!$A$2:$F$634,5,FALSE),""))</f>
      </c>
      <c r="H13930" s="85" t="str">
        <v/>
      </c>
      <c r="I13930" s="84">
        <f>IF($E13930="","",IFERROR(VLOOKUP(TRIM(E13930&amp;""),'Référentiel Articles'!$A$2:$F$634,6,FALSE),""))</f>
      </c>
      <c r="J13930" s="90">
        <f>IF(OR($E13930="",$H13930=""),"",$H13930*$I13930)</f>
      </c>
      <c r="K13930" s="87" t="str">
        <v/>
      </c>
    </row>
    <row r="13931">
      <c r="A13931" s="74" t="str">
        <v/>
      </c>
      <c r="B13931" s="74" t="str">
        <v/>
      </c>
      <c r="C13931" s="75">
        <f>IF($E13931="","",IFERROR(VLOOKUP(TRIM(E13931&amp;""),'Référentiel Articles'!$A$2:$F$634,2,FALSE),""))</f>
      </c>
      <c r="D13931" s="75">
        <f>IF($E13931="","",IFERROR(VLOOKUP(TRIM(E13931&amp;""),'Référentiel Articles'!$A$2:$F$634,3,FALSE),""))</f>
      </c>
      <c r="E13931" s="74" t="str">
        <v/>
      </c>
      <c r="F13931" s="75">
        <f>IF($E13931="","",IFERROR(VLOOKUP(TRIM(E13931&amp;""),'Référentiel Articles'!$A$2:$F$634,4,FALSE),""))</f>
      </c>
      <c r="G13931" s="76">
        <f>IF($E13931="","",IFERROR(VLOOKUP(TRIM(E13931&amp;""),'Référentiel Articles'!$A$2:$F$634,5,FALSE),""))</f>
      </c>
      <c r="H13931" s="77" t="str">
        <v/>
      </c>
      <c r="I13931" s="76">
        <f>IF($E13931="","",IFERROR(VLOOKUP(TRIM(E13931&amp;""),'Référentiel Articles'!$A$2:$F$634,6,FALSE),""))</f>
      </c>
      <c r="J13931" s="78">
        <f>IF(OR($E13931="",$H13931=""),"",$H13931*$I13931)</f>
      </c>
      <c r="K13931" s="79" t="str">
        <v/>
      </c>
    </row>
    <row r="13932">
      <c r="A13932" s="81" t="str">
        <v/>
      </c>
      <c r="B13932" s="81" t="str">
        <v/>
      </c>
      <c r="C13932" s="83">
        <f>IF($E13932="","",IFERROR(VLOOKUP(TRIM(E13932&amp;""),'Référentiel Articles'!$A$2:$F$634,2,FALSE),""))</f>
      </c>
      <c r="D13932" s="83">
        <f>IF($E13932="","",IFERROR(VLOOKUP(TRIM(E13932&amp;""),'Référentiel Articles'!$A$2:$F$634,3,FALSE),""))</f>
      </c>
      <c r="E13932" s="81" t="str">
        <v/>
      </c>
      <c r="F13932" s="83">
        <f>IF($E13932="","",IFERROR(VLOOKUP(TRIM(E13932&amp;""),'Référentiel Articles'!$A$2:$F$634,4,FALSE),""))</f>
      </c>
      <c r="G13932" s="84">
        <f>IF($E13932="","",IFERROR(VLOOKUP(TRIM(E13932&amp;""),'Référentiel Articles'!$A$2:$F$634,5,FALSE),""))</f>
      </c>
      <c r="H13932" s="85" t="str">
        <v/>
      </c>
      <c r="I13932" s="84">
        <f>IF($E13932="","",IFERROR(VLOOKUP(TRIM(E13932&amp;""),'Référentiel Articles'!$A$2:$F$634,6,FALSE),""))</f>
      </c>
      <c r="J13932" s="90">
        <f>IF(OR($E13932="",$H13932=""),"",$H13932*$I13932)</f>
      </c>
      <c r="K13932" s="87" t="str">
        <v/>
      </c>
    </row>
    <row r="13933">
      <c r="A13933" s="74" t="str">
        <v/>
      </c>
      <c r="B13933" s="74" t="str">
        <v/>
      </c>
      <c r="C13933" s="75">
        <f>IF($E13933="","",IFERROR(VLOOKUP(TRIM(E13933&amp;""),'Référentiel Articles'!$A$2:$F$634,2,FALSE),""))</f>
      </c>
      <c r="D13933" s="75">
        <f>IF($E13933="","",IFERROR(VLOOKUP(TRIM(E13933&amp;""),'Référentiel Articles'!$A$2:$F$634,3,FALSE),""))</f>
      </c>
      <c r="E13933" s="74" t="str">
        <v/>
      </c>
      <c r="F13933" s="75">
        <f>IF($E13933="","",IFERROR(VLOOKUP(TRIM(E13933&amp;""),'Référentiel Articles'!$A$2:$F$634,4,FALSE),""))</f>
      </c>
      <c r="G13933" s="76">
        <f>IF($E13933="","",IFERROR(VLOOKUP(TRIM(E13933&amp;""),'Référentiel Articles'!$A$2:$F$634,5,FALSE),""))</f>
      </c>
      <c r="H13933" s="77" t="str">
        <v/>
      </c>
      <c r="I13933" s="76">
        <f>IF($E13933="","",IFERROR(VLOOKUP(TRIM(E13933&amp;""),'Référentiel Articles'!$A$2:$F$634,6,FALSE),""))</f>
      </c>
      <c r="J13933" s="78">
        <f>IF(OR($E13933="",$H13933=""),"",$H13933*$I13933)</f>
      </c>
      <c r="K13933" s="79" t="str">
        <v/>
      </c>
    </row>
    <row r="13934">
      <c r="A13934" s="81" t="str">
        <v/>
      </c>
      <c r="B13934" s="81" t="str">
        <v/>
      </c>
      <c r="C13934" s="83">
        <f>IF($E13934="","",IFERROR(VLOOKUP(TRIM(E13934&amp;""),'Référentiel Articles'!$A$2:$F$634,2,FALSE),""))</f>
      </c>
      <c r="D13934" s="83">
        <f>IF($E13934="","",IFERROR(VLOOKUP(TRIM(E13934&amp;""),'Référentiel Articles'!$A$2:$F$634,3,FALSE),""))</f>
      </c>
      <c r="E13934" s="81" t="str">
        <v/>
      </c>
      <c r="F13934" s="83">
        <f>IF($E13934="","",IFERROR(VLOOKUP(TRIM(E13934&amp;""),'Référentiel Articles'!$A$2:$F$634,4,FALSE),""))</f>
      </c>
      <c r="G13934" s="84">
        <f>IF($E13934="","",IFERROR(VLOOKUP(TRIM(E13934&amp;""),'Référentiel Articles'!$A$2:$F$634,5,FALSE),""))</f>
      </c>
      <c r="H13934" s="85" t="str">
        <v/>
      </c>
      <c r="I13934" s="84">
        <f>IF($E13934="","",IFERROR(VLOOKUP(TRIM(E13934&amp;""),'Référentiel Articles'!$A$2:$F$634,6,FALSE),""))</f>
      </c>
      <c r="J13934" s="90">
        <f>IF(OR($E13934="",$H13934=""),"",$H13934*$I13934)</f>
      </c>
      <c r="K13934" s="87" t="str">
        <v/>
      </c>
    </row>
    <row r="13935">
      <c r="A13935" s="74" t="str">
        <v/>
      </c>
      <c r="B13935" s="74" t="str">
        <v/>
      </c>
      <c r="C13935" s="75">
        <f>IF($E13935="","",IFERROR(VLOOKUP(TRIM(E13935&amp;""),'Référentiel Articles'!$A$2:$F$634,2,FALSE),""))</f>
      </c>
      <c r="D13935" s="75">
        <f>IF($E13935="","",IFERROR(VLOOKUP(TRIM(E13935&amp;""),'Référentiel Articles'!$A$2:$F$634,3,FALSE),""))</f>
      </c>
      <c r="E13935" s="74" t="str">
        <v/>
      </c>
      <c r="F13935" s="75">
        <f>IF($E13935="","",IFERROR(VLOOKUP(TRIM(E13935&amp;""),'Référentiel Articles'!$A$2:$F$634,4,FALSE),""))</f>
      </c>
      <c r="G13935" s="76">
        <f>IF($E13935="","",IFERROR(VLOOKUP(TRIM(E13935&amp;""),'Référentiel Articles'!$A$2:$F$634,5,FALSE),""))</f>
      </c>
      <c r="H13935" s="77" t="str">
        <v/>
      </c>
      <c r="I13935" s="76">
        <f>IF($E13935="","",IFERROR(VLOOKUP(TRIM(E13935&amp;""),'Référentiel Articles'!$A$2:$F$634,6,FALSE),""))</f>
      </c>
      <c r="J13935" s="78">
        <f>IF(OR($E13935="",$H13935=""),"",$H13935*$I13935)</f>
      </c>
      <c r="K13935" s="79" t="str">
        <v/>
      </c>
    </row>
    <row r="13936">
      <c r="A13936" s="81" t="str">
        <v/>
      </c>
      <c r="B13936" s="81" t="str">
        <v/>
      </c>
      <c r="C13936" s="83">
        <f>IF($E13936="","",IFERROR(VLOOKUP(TRIM(E13936&amp;""),'Référentiel Articles'!$A$2:$F$634,2,FALSE),""))</f>
      </c>
      <c r="D13936" s="83">
        <f>IF($E13936="","",IFERROR(VLOOKUP(TRIM(E13936&amp;""),'Référentiel Articles'!$A$2:$F$634,3,FALSE),""))</f>
      </c>
      <c r="E13936" s="81" t="str">
        <v/>
      </c>
      <c r="F13936" s="83">
        <f>IF($E13936="","",IFERROR(VLOOKUP(TRIM(E13936&amp;""),'Référentiel Articles'!$A$2:$F$634,4,FALSE),""))</f>
      </c>
      <c r="G13936" s="84">
        <f>IF($E13936="","",IFERROR(VLOOKUP(TRIM(E13936&amp;""),'Référentiel Articles'!$A$2:$F$634,5,FALSE),""))</f>
      </c>
      <c r="H13936" s="85" t="str">
        <v/>
      </c>
      <c r="I13936" s="84">
        <f>IF($E13936="","",IFERROR(VLOOKUP(TRIM(E13936&amp;""),'Référentiel Articles'!$A$2:$F$634,6,FALSE),""))</f>
      </c>
      <c r="J13936" s="90">
        <f>IF(OR($E13936="",$H13936=""),"",$H13936*$I13936)</f>
      </c>
      <c r="K13936" s="87" t="str">
        <v/>
      </c>
    </row>
    <row r="13937">
      <c r="A13937" s="74" t="str">
        <v/>
      </c>
      <c r="B13937" s="74" t="str">
        <v/>
      </c>
      <c r="C13937" s="75">
        <f>IF($E13937="","",IFERROR(VLOOKUP(TRIM(E13937&amp;""),'Référentiel Articles'!$A$2:$F$634,2,FALSE),""))</f>
      </c>
      <c r="D13937" s="75">
        <f>IF($E13937="","",IFERROR(VLOOKUP(TRIM(E13937&amp;""),'Référentiel Articles'!$A$2:$F$634,3,FALSE),""))</f>
      </c>
      <c r="E13937" s="74" t="str">
        <v/>
      </c>
      <c r="F13937" s="75">
        <f>IF($E13937="","",IFERROR(VLOOKUP(TRIM(E13937&amp;""),'Référentiel Articles'!$A$2:$F$634,4,FALSE),""))</f>
      </c>
      <c r="G13937" s="76">
        <f>IF($E13937="","",IFERROR(VLOOKUP(TRIM(E13937&amp;""),'Référentiel Articles'!$A$2:$F$634,5,FALSE),""))</f>
      </c>
      <c r="H13937" s="77" t="str">
        <v/>
      </c>
      <c r="I13937" s="76">
        <f>IF($E13937="","",IFERROR(VLOOKUP(TRIM(E13937&amp;""),'Référentiel Articles'!$A$2:$F$634,6,FALSE),""))</f>
      </c>
      <c r="J13937" s="78">
        <f>IF(OR($E13937="",$H13937=""),"",$H13937*$I13937)</f>
      </c>
      <c r="K13937" s="79" t="str">
        <v/>
      </c>
    </row>
    <row r="13938">
      <c r="A13938" s="81" t="str">
        <v/>
      </c>
      <c r="B13938" s="81" t="str">
        <v/>
      </c>
      <c r="C13938" s="83">
        <f>IF($E13938="","",IFERROR(VLOOKUP(TRIM(E13938&amp;""),'Référentiel Articles'!$A$2:$F$634,2,FALSE),""))</f>
      </c>
      <c r="D13938" s="83">
        <f>IF($E13938="","",IFERROR(VLOOKUP(TRIM(E13938&amp;""),'Référentiel Articles'!$A$2:$F$634,3,FALSE),""))</f>
      </c>
      <c r="E13938" s="81" t="str">
        <v/>
      </c>
      <c r="F13938" s="83">
        <f>IF($E13938="","",IFERROR(VLOOKUP(TRIM(E13938&amp;""),'Référentiel Articles'!$A$2:$F$634,4,FALSE),""))</f>
      </c>
      <c r="G13938" s="84">
        <f>IF($E13938="","",IFERROR(VLOOKUP(TRIM(E13938&amp;""),'Référentiel Articles'!$A$2:$F$634,5,FALSE),""))</f>
      </c>
      <c r="H13938" s="85" t="str">
        <v/>
      </c>
      <c r="I13938" s="84">
        <f>IF($E13938="","",IFERROR(VLOOKUP(TRIM(E13938&amp;""),'Référentiel Articles'!$A$2:$F$634,6,FALSE),""))</f>
      </c>
      <c r="J13938" s="90">
        <f>IF(OR($E13938="",$H13938=""),"",$H13938*$I13938)</f>
      </c>
      <c r="K13938" s="87" t="str">
        <v/>
      </c>
    </row>
    <row r="13939">
      <c r="A13939" s="74" t="str">
        <v/>
      </c>
      <c r="B13939" s="74" t="str">
        <v/>
      </c>
      <c r="C13939" s="75">
        <f>IF($E13939="","",IFERROR(VLOOKUP(TRIM(E13939&amp;""),'Référentiel Articles'!$A$2:$F$634,2,FALSE),""))</f>
      </c>
      <c r="D13939" s="75">
        <f>IF($E13939="","",IFERROR(VLOOKUP(TRIM(E13939&amp;""),'Référentiel Articles'!$A$2:$F$634,3,FALSE),""))</f>
      </c>
      <c r="E13939" s="74" t="str">
        <v/>
      </c>
      <c r="F13939" s="75">
        <f>IF($E13939="","",IFERROR(VLOOKUP(TRIM(E13939&amp;""),'Référentiel Articles'!$A$2:$F$634,4,FALSE),""))</f>
      </c>
      <c r="G13939" s="76">
        <f>IF($E13939="","",IFERROR(VLOOKUP(TRIM(E13939&amp;""),'Référentiel Articles'!$A$2:$F$634,5,FALSE),""))</f>
      </c>
      <c r="H13939" s="77" t="str">
        <v/>
      </c>
      <c r="I13939" s="76">
        <f>IF($E13939="","",IFERROR(VLOOKUP(TRIM(E13939&amp;""),'Référentiel Articles'!$A$2:$F$634,6,FALSE),""))</f>
      </c>
      <c r="J13939" s="78">
        <f>IF(OR($E13939="",$H13939=""),"",$H13939*$I13939)</f>
      </c>
      <c r="K13939" s="79" t="str">
        <v/>
      </c>
    </row>
    <row r="13940">
      <c r="A13940" s="81" t="str">
        <v/>
      </c>
      <c r="B13940" s="81" t="str">
        <v/>
      </c>
      <c r="C13940" s="83">
        <f>IF($E13940="","",IFERROR(VLOOKUP(TRIM(E13940&amp;""),'Référentiel Articles'!$A$2:$F$634,2,FALSE),""))</f>
      </c>
      <c r="D13940" s="83">
        <f>IF($E13940="","",IFERROR(VLOOKUP(TRIM(E13940&amp;""),'Référentiel Articles'!$A$2:$F$634,3,FALSE),""))</f>
      </c>
      <c r="E13940" s="81" t="str">
        <v/>
      </c>
      <c r="F13940" s="83">
        <f>IF($E13940="","",IFERROR(VLOOKUP(TRIM(E13940&amp;""),'Référentiel Articles'!$A$2:$F$634,4,FALSE),""))</f>
      </c>
      <c r="G13940" s="84">
        <f>IF($E13940="","",IFERROR(VLOOKUP(TRIM(E13940&amp;""),'Référentiel Articles'!$A$2:$F$634,5,FALSE),""))</f>
      </c>
      <c r="H13940" s="85" t="str">
        <v/>
      </c>
      <c r="I13940" s="84">
        <f>IF($E13940="","",IFERROR(VLOOKUP(TRIM(E13940&amp;""),'Référentiel Articles'!$A$2:$F$634,6,FALSE),""))</f>
      </c>
      <c r="J13940" s="90">
        <f>IF(OR($E13940="",$H13940=""),"",$H13940*$I13940)</f>
      </c>
      <c r="K13940" s="87" t="str">
        <v/>
      </c>
    </row>
    <row r="13941">
      <c r="A13941" s="74" t="str">
        <v/>
      </c>
      <c r="B13941" s="74" t="str">
        <v/>
      </c>
      <c r="C13941" s="75">
        <f>IF($E13941="","",IFERROR(VLOOKUP(TRIM(E13941&amp;""),'Référentiel Articles'!$A$2:$F$634,2,FALSE),""))</f>
      </c>
      <c r="D13941" s="75">
        <f>IF($E13941="","",IFERROR(VLOOKUP(TRIM(E13941&amp;""),'Référentiel Articles'!$A$2:$F$634,3,FALSE),""))</f>
      </c>
      <c r="E13941" s="74" t="str">
        <v/>
      </c>
      <c r="F13941" s="75">
        <f>IF($E13941="","",IFERROR(VLOOKUP(TRIM(E13941&amp;""),'Référentiel Articles'!$A$2:$F$634,4,FALSE),""))</f>
      </c>
      <c r="G13941" s="76">
        <f>IF($E13941="","",IFERROR(VLOOKUP(TRIM(E13941&amp;""),'Référentiel Articles'!$A$2:$F$634,5,FALSE),""))</f>
      </c>
      <c r="H13941" s="77" t="str">
        <v/>
      </c>
      <c r="I13941" s="76">
        <f>IF($E13941="","",IFERROR(VLOOKUP(TRIM(E13941&amp;""),'Référentiel Articles'!$A$2:$F$634,6,FALSE),""))</f>
      </c>
      <c r="J13941" s="78">
        <f>IF(OR($E13941="",$H13941=""),"",$H13941*$I13941)</f>
      </c>
      <c r="K13941" s="79" t="str">
        <v/>
      </c>
    </row>
    <row r="13942">
      <c r="A13942" s="81" t="str">
        <v/>
      </c>
      <c r="B13942" s="81" t="str">
        <v/>
      </c>
      <c r="C13942" s="83">
        <f>IF($E13942="","",IFERROR(VLOOKUP(TRIM(E13942&amp;""),'Référentiel Articles'!$A$2:$F$634,2,FALSE),""))</f>
      </c>
      <c r="D13942" s="83">
        <f>IF($E13942="","",IFERROR(VLOOKUP(TRIM(E13942&amp;""),'Référentiel Articles'!$A$2:$F$634,3,FALSE),""))</f>
      </c>
      <c r="E13942" s="81" t="str">
        <v/>
      </c>
      <c r="F13942" s="83">
        <f>IF($E13942="","",IFERROR(VLOOKUP(TRIM(E13942&amp;""),'Référentiel Articles'!$A$2:$F$634,4,FALSE),""))</f>
      </c>
      <c r="G13942" s="84">
        <f>IF($E13942="","",IFERROR(VLOOKUP(TRIM(E13942&amp;""),'Référentiel Articles'!$A$2:$F$634,5,FALSE),""))</f>
      </c>
      <c r="H13942" s="85" t="str">
        <v/>
      </c>
      <c r="I13942" s="84">
        <f>IF($E13942="","",IFERROR(VLOOKUP(TRIM(E13942&amp;""),'Référentiel Articles'!$A$2:$F$634,6,FALSE),""))</f>
      </c>
      <c r="J13942" s="90">
        <f>IF(OR($E13942="",$H13942=""),"",$H13942*$I13942)</f>
      </c>
      <c r="K13942" s="87" t="str">
        <v/>
      </c>
    </row>
    <row r="13943">
      <c r="A13943" s="74" t="str">
        <v/>
      </c>
      <c r="B13943" s="74" t="str">
        <v/>
      </c>
      <c r="C13943" s="75">
        <f>IF($E13943="","",IFERROR(VLOOKUP(TRIM(E13943&amp;""),'Référentiel Articles'!$A$2:$F$634,2,FALSE),""))</f>
      </c>
      <c r="D13943" s="75">
        <f>IF($E13943="","",IFERROR(VLOOKUP(TRIM(E13943&amp;""),'Référentiel Articles'!$A$2:$F$634,3,FALSE),""))</f>
      </c>
      <c r="E13943" s="74" t="str">
        <v/>
      </c>
      <c r="F13943" s="75">
        <f>IF($E13943="","",IFERROR(VLOOKUP(TRIM(E13943&amp;""),'Référentiel Articles'!$A$2:$F$634,4,FALSE),""))</f>
      </c>
      <c r="G13943" s="76">
        <f>IF($E13943="","",IFERROR(VLOOKUP(TRIM(E13943&amp;""),'Référentiel Articles'!$A$2:$F$634,5,FALSE),""))</f>
      </c>
      <c r="H13943" s="77" t="str">
        <v/>
      </c>
      <c r="I13943" s="76">
        <f>IF($E13943="","",IFERROR(VLOOKUP(TRIM(E13943&amp;""),'Référentiel Articles'!$A$2:$F$634,6,FALSE),""))</f>
      </c>
      <c r="J13943" s="78">
        <f>IF(OR($E13943="",$H13943=""),"",$H13943*$I13943)</f>
      </c>
      <c r="K13943" s="79" t="str">
        <v/>
      </c>
    </row>
    <row r="13944">
      <c r="A13944" s="81" t="str">
        <v/>
      </c>
      <c r="B13944" s="81" t="str">
        <v/>
      </c>
      <c r="C13944" s="83">
        <f>IF($E13944="","",IFERROR(VLOOKUP(TRIM(E13944&amp;""),'Référentiel Articles'!$A$2:$F$634,2,FALSE),""))</f>
      </c>
      <c r="D13944" s="83">
        <f>IF($E13944="","",IFERROR(VLOOKUP(TRIM(E13944&amp;""),'Référentiel Articles'!$A$2:$F$634,3,FALSE),""))</f>
      </c>
      <c r="E13944" s="81" t="str">
        <v/>
      </c>
      <c r="F13944" s="83">
        <f>IF($E13944="","",IFERROR(VLOOKUP(TRIM(E13944&amp;""),'Référentiel Articles'!$A$2:$F$634,4,FALSE),""))</f>
      </c>
      <c r="G13944" s="84">
        <f>IF($E13944="","",IFERROR(VLOOKUP(TRIM(E13944&amp;""),'Référentiel Articles'!$A$2:$F$634,5,FALSE),""))</f>
      </c>
      <c r="H13944" s="85" t="str">
        <v/>
      </c>
      <c r="I13944" s="84">
        <f>IF($E13944="","",IFERROR(VLOOKUP(TRIM(E13944&amp;""),'Référentiel Articles'!$A$2:$F$634,6,FALSE),""))</f>
      </c>
      <c r="J13944" s="90">
        <f>IF(OR($E13944="",$H13944=""),"",$H13944*$I13944)</f>
      </c>
      <c r="K13944" s="87" t="str">
        <v/>
      </c>
    </row>
    <row r="13945">
      <c r="A13945" s="74" t="str">
        <v/>
      </c>
      <c r="B13945" s="74" t="str">
        <v/>
      </c>
      <c r="C13945" s="75">
        <f>IF($E13945="","",IFERROR(VLOOKUP(TRIM(E13945&amp;""),'Référentiel Articles'!$A$2:$F$634,2,FALSE),""))</f>
      </c>
      <c r="D13945" s="75">
        <f>IF($E13945="","",IFERROR(VLOOKUP(TRIM(E13945&amp;""),'Référentiel Articles'!$A$2:$F$634,3,FALSE),""))</f>
      </c>
      <c r="E13945" s="74" t="str">
        <v/>
      </c>
      <c r="F13945" s="75">
        <f>IF($E13945="","",IFERROR(VLOOKUP(TRIM(E13945&amp;""),'Référentiel Articles'!$A$2:$F$634,4,FALSE),""))</f>
      </c>
      <c r="G13945" s="76">
        <f>IF($E13945="","",IFERROR(VLOOKUP(TRIM(E13945&amp;""),'Référentiel Articles'!$A$2:$F$634,5,FALSE),""))</f>
      </c>
      <c r="H13945" s="77" t="str">
        <v/>
      </c>
      <c r="I13945" s="76">
        <f>IF($E13945="","",IFERROR(VLOOKUP(TRIM(E13945&amp;""),'Référentiel Articles'!$A$2:$F$634,6,FALSE),""))</f>
      </c>
      <c r="J13945" s="78">
        <f>IF(OR($E13945="",$H13945=""),"",$H13945*$I13945)</f>
      </c>
      <c r="K13945" s="79" t="str">
        <v/>
      </c>
    </row>
    <row r="13946">
      <c r="A13946" s="81" t="str">
        <v/>
      </c>
      <c r="B13946" s="81" t="str">
        <v/>
      </c>
      <c r="C13946" s="83">
        <f>IF($E13946="","",IFERROR(VLOOKUP(TRIM(E13946&amp;""),'Référentiel Articles'!$A$2:$F$634,2,FALSE),""))</f>
      </c>
      <c r="D13946" s="83">
        <f>IF($E13946="","",IFERROR(VLOOKUP(TRIM(E13946&amp;""),'Référentiel Articles'!$A$2:$F$634,3,FALSE),""))</f>
      </c>
      <c r="E13946" s="81" t="str">
        <v/>
      </c>
      <c r="F13946" s="83">
        <f>IF($E13946="","",IFERROR(VLOOKUP(TRIM(E13946&amp;""),'Référentiel Articles'!$A$2:$F$634,4,FALSE),""))</f>
      </c>
      <c r="G13946" s="84">
        <f>IF($E13946="","",IFERROR(VLOOKUP(TRIM(E13946&amp;""),'Référentiel Articles'!$A$2:$F$634,5,FALSE),""))</f>
      </c>
      <c r="H13946" s="85" t="str">
        <v/>
      </c>
      <c r="I13946" s="84">
        <f>IF($E13946="","",IFERROR(VLOOKUP(TRIM(E13946&amp;""),'Référentiel Articles'!$A$2:$F$634,6,FALSE),""))</f>
      </c>
      <c r="J13946" s="90">
        <f>IF(OR($E13946="",$H13946=""),"",$H13946*$I13946)</f>
      </c>
      <c r="K13946" s="87" t="str">
        <v/>
      </c>
    </row>
    <row r="13947">
      <c r="A13947" s="74" t="str">
        <v/>
      </c>
      <c r="B13947" s="74" t="str">
        <v/>
      </c>
      <c r="C13947" s="75">
        <f>IF($E13947="","",IFERROR(VLOOKUP(TRIM(E13947&amp;""),'Référentiel Articles'!$A$2:$F$634,2,FALSE),""))</f>
      </c>
      <c r="D13947" s="75">
        <f>IF($E13947="","",IFERROR(VLOOKUP(TRIM(E13947&amp;""),'Référentiel Articles'!$A$2:$F$634,3,FALSE),""))</f>
      </c>
      <c r="E13947" s="74" t="str">
        <v/>
      </c>
      <c r="F13947" s="75">
        <f>IF($E13947="","",IFERROR(VLOOKUP(TRIM(E13947&amp;""),'Référentiel Articles'!$A$2:$F$634,4,FALSE),""))</f>
      </c>
      <c r="G13947" s="76">
        <f>IF($E13947="","",IFERROR(VLOOKUP(TRIM(E13947&amp;""),'Référentiel Articles'!$A$2:$F$634,5,FALSE),""))</f>
      </c>
      <c r="H13947" s="77" t="str">
        <v/>
      </c>
      <c r="I13947" s="76">
        <f>IF($E13947="","",IFERROR(VLOOKUP(TRIM(E13947&amp;""),'Référentiel Articles'!$A$2:$F$634,6,FALSE),""))</f>
      </c>
      <c r="J13947" s="78">
        <f>IF(OR($E13947="",$H13947=""),"",$H13947*$I13947)</f>
      </c>
      <c r="K13947" s="79" t="str">
        <v/>
      </c>
    </row>
    <row r="13948">
      <c r="A13948" s="81" t="str">
        <v/>
      </c>
      <c r="B13948" s="81" t="str">
        <v/>
      </c>
      <c r="C13948" s="83">
        <f>IF($E13948="","",IFERROR(VLOOKUP(TRIM(E13948&amp;""),'Référentiel Articles'!$A$2:$F$634,2,FALSE),""))</f>
      </c>
      <c r="D13948" s="83">
        <f>IF($E13948="","",IFERROR(VLOOKUP(TRIM(E13948&amp;""),'Référentiel Articles'!$A$2:$F$634,3,FALSE),""))</f>
      </c>
      <c r="E13948" s="81" t="str">
        <v/>
      </c>
      <c r="F13948" s="83">
        <f>IF($E13948="","",IFERROR(VLOOKUP(TRIM(E13948&amp;""),'Référentiel Articles'!$A$2:$F$634,4,FALSE),""))</f>
      </c>
      <c r="G13948" s="84">
        <f>IF($E13948="","",IFERROR(VLOOKUP(TRIM(E13948&amp;""),'Référentiel Articles'!$A$2:$F$634,5,FALSE),""))</f>
      </c>
      <c r="H13948" s="85" t="str">
        <v/>
      </c>
      <c r="I13948" s="84">
        <f>IF($E13948="","",IFERROR(VLOOKUP(TRIM(E13948&amp;""),'Référentiel Articles'!$A$2:$F$634,6,FALSE),""))</f>
      </c>
      <c r="J13948" s="90">
        <f>IF(OR($E13948="",$H13948=""),"",$H13948*$I13948)</f>
      </c>
      <c r="K13948" s="87" t="str">
        <v/>
      </c>
    </row>
    <row r="13949">
      <c r="A13949" s="74" t="str">
        <v/>
      </c>
      <c r="B13949" s="74" t="str">
        <v/>
      </c>
      <c r="C13949" s="75">
        <f>IF($E13949="","",IFERROR(VLOOKUP(TRIM(E13949&amp;""),'Référentiel Articles'!$A$2:$F$634,2,FALSE),""))</f>
      </c>
      <c r="D13949" s="75">
        <f>IF($E13949="","",IFERROR(VLOOKUP(TRIM(E13949&amp;""),'Référentiel Articles'!$A$2:$F$634,3,FALSE),""))</f>
      </c>
      <c r="E13949" s="74" t="str">
        <v/>
      </c>
      <c r="F13949" s="75">
        <f>IF($E13949="","",IFERROR(VLOOKUP(TRIM(E13949&amp;""),'Référentiel Articles'!$A$2:$F$634,4,FALSE),""))</f>
      </c>
      <c r="G13949" s="76">
        <f>IF($E13949="","",IFERROR(VLOOKUP(TRIM(E13949&amp;""),'Référentiel Articles'!$A$2:$F$634,5,FALSE),""))</f>
      </c>
      <c r="H13949" s="77" t="str">
        <v/>
      </c>
      <c r="I13949" s="76">
        <f>IF($E13949="","",IFERROR(VLOOKUP(TRIM(E13949&amp;""),'Référentiel Articles'!$A$2:$F$634,6,FALSE),""))</f>
      </c>
      <c r="J13949" s="78">
        <f>IF(OR($E13949="",$H13949=""),"",$H13949*$I13949)</f>
      </c>
      <c r="K13949" s="79" t="str">
        <v/>
      </c>
    </row>
    <row r="13950">
      <c r="A13950" s="81" t="str">
        <v/>
      </c>
      <c r="B13950" s="81" t="str">
        <v/>
      </c>
      <c r="C13950" s="83">
        <f>IF($E13950="","",IFERROR(VLOOKUP(TRIM(E13950&amp;""),'Référentiel Articles'!$A$2:$F$634,2,FALSE),""))</f>
      </c>
      <c r="D13950" s="83">
        <f>IF($E13950="","",IFERROR(VLOOKUP(TRIM(E13950&amp;""),'Référentiel Articles'!$A$2:$F$634,3,FALSE),""))</f>
      </c>
      <c r="E13950" s="81" t="str">
        <v/>
      </c>
      <c r="F13950" s="83">
        <f>IF($E13950="","",IFERROR(VLOOKUP(TRIM(E13950&amp;""),'Référentiel Articles'!$A$2:$F$634,4,FALSE),""))</f>
      </c>
      <c r="G13950" s="84">
        <f>IF($E13950="","",IFERROR(VLOOKUP(TRIM(E13950&amp;""),'Référentiel Articles'!$A$2:$F$634,5,FALSE),""))</f>
      </c>
      <c r="H13950" s="85" t="str">
        <v/>
      </c>
      <c r="I13950" s="84">
        <f>IF($E13950="","",IFERROR(VLOOKUP(TRIM(E13950&amp;""),'Référentiel Articles'!$A$2:$F$634,6,FALSE),""))</f>
      </c>
      <c r="J13950" s="90">
        <f>IF(OR($E13950="",$H13950=""),"",$H13950*$I13950)</f>
      </c>
      <c r="K13950" s="87" t="str">
        <v/>
      </c>
    </row>
    <row r="13951">
      <c r="A13951" s="74" t="str">
        <v/>
      </c>
      <c r="B13951" s="74" t="str">
        <v/>
      </c>
      <c r="C13951" s="75">
        <f>IF($E13951="","",IFERROR(VLOOKUP(TRIM(E13951&amp;""),'Référentiel Articles'!$A$2:$F$634,2,FALSE),""))</f>
      </c>
      <c r="D13951" s="75">
        <f>IF($E13951="","",IFERROR(VLOOKUP(TRIM(E13951&amp;""),'Référentiel Articles'!$A$2:$F$634,3,FALSE),""))</f>
      </c>
      <c r="E13951" s="74" t="str">
        <v/>
      </c>
      <c r="F13951" s="75">
        <f>IF($E13951="","",IFERROR(VLOOKUP(TRIM(E13951&amp;""),'Référentiel Articles'!$A$2:$F$634,4,FALSE),""))</f>
      </c>
      <c r="G13951" s="76">
        <f>IF($E13951="","",IFERROR(VLOOKUP(TRIM(E13951&amp;""),'Référentiel Articles'!$A$2:$F$634,5,FALSE),""))</f>
      </c>
      <c r="H13951" s="77" t="str">
        <v/>
      </c>
      <c r="I13951" s="76">
        <f>IF($E13951="","",IFERROR(VLOOKUP(TRIM(E13951&amp;""),'Référentiel Articles'!$A$2:$F$634,6,FALSE),""))</f>
      </c>
      <c r="J13951" s="78">
        <f>IF(OR($E13951="",$H13951=""),"",$H13951*$I13951)</f>
      </c>
      <c r="K13951" s="79" t="str">
        <v/>
      </c>
    </row>
    <row r="13952">
      <c r="A13952" s="81" t="str">
        <v/>
      </c>
      <c r="B13952" s="81" t="str">
        <v/>
      </c>
      <c r="C13952" s="83">
        <f>IF($E13952="","",IFERROR(VLOOKUP(TRIM(E13952&amp;""),'Référentiel Articles'!$A$2:$F$634,2,FALSE),""))</f>
      </c>
      <c r="D13952" s="83">
        <f>IF($E13952="","",IFERROR(VLOOKUP(TRIM(E13952&amp;""),'Référentiel Articles'!$A$2:$F$634,3,FALSE),""))</f>
      </c>
      <c r="E13952" s="81" t="str">
        <v/>
      </c>
      <c r="F13952" s="83">
        <f>IF($E13952="","",IFERROR(VLOOKUP(TRIM(E13952&amp;""),'Référentiel Articles'!$A$2:$F$634,4,FALSE),""))</f>
      </c>
      <c r="G13952" s="84">
        <f>IF($E13952="","",IFERROR(VLOOKUP(TRIM(E13952&amp;""),'Référentiel Articles'!$A$2:$F$634,5,FALSE),""))</f>
      </c>
      <c r="H13952" s="85" t="str">
        <v/>
      </c>
      <c r="I13952" s="84">
        <f>IF($E13952="","",IFERROR(VLOOKUP(TRIM(E13952&amp;""),'Référentiel Articles'!$A$2:$F$634,6,FALSE),""))</f>
      </c>
      <c r="J13952" s="90">
        <f>IF(OR($E13952="",$H13952=""),"",$H13952*$I13952)</f>
      </c>
      <c r="K13952" s="87" t="str">
        <v/>
      </c>
    </row>
    <row r="13953">
      <c r="A13953" s="74" t="str">
        <v/>
      </c>
      <c r="B13953" s="74" t="str">
        <v/>
      </c>
      <c r="C13953" s="75">
        <f>IF($E13953="","",IFERROR(VLOOKUP(TRIM(E13953&amp;""),'Référentiel Articles'!$A$2:$F$634,2,FALSE),""))</f>
      </c>
      <c r="D13953" s="75">
        <f>IF($E13953="","",IFERROR(VLOOKUP(TRIM(E13953&amp;""),'Référentiel Articles'!$A$2:$F$634,3,FALSE),""))</f>
      </c>
      <c r="E13953" s="74" t="str">
        <v/>
      </c>
      <c r="F13953" s="75">
        <f>IF($E13953="","",IFERROR(VLOOKUP(TRIM(E13953&amp;""),'Référentiel Articles'!$A$2:$F$634,4,FALSE),""))</f>
      </c>
      <c r="G13953" s="76">
        <f>IF($E13953="","",IFERROR(VLOOKUP(TRIM(E13953&amp;""),'Référentiel Articles'!$A$2:$F$634,5,FALSE),""))</f>
      </c>
      <c r="H13953" s="77" t="str">
        <v/>
      </c>
      <c r="I13953" s="76">
        <f>IF($E13953="","",IFERROR(VLOOKUP(TRIM(E13953&amp;""),'Référentiel Articles'!$A$2:$F$634,6,FALSE),""))</f>
      </c>
      <c r="J13953" s="78">
        <f>IF(OR($E13953="",$H13953=""),"",$H13953*$I13953)</f>
      </c>
      <c r="K13953" s="79" t="str">
        <v/>
      </c>
    </row>
    <row r="13954">
      <c r="A13954" s="81" t="str">
        <v/>
      </c>
      <c r="B13954" s="81" t="str">
        <v/>
      </c>
      <c r="C13954" s="83">
        <f>IF($E13954="","",IFERROR(VLOOKUP(TRIM(E13954&amp;""),'Référentiel Articles'!$A$2:$F$634,2,FALSE),""))</f>
      </c>
      <c r="D13954" s="83">
        <f>IF($E13954="","",IFERROR(VLOOKUP(TRIM(E13954&amp;""),'Référentiel Articles'!$A$2:$F$634,3,FALSE),""))</f>
      </c>
      <c r="E13954" s="81" t="str">
        <v/>
      </c>
      <c r="F13954" s="83">
        <f>IF($E13954="","",IFERROR(VLOOKUP(TRIM(E13954&amp;""),'Référentiel Articles'!$A$2:$F$634,4,FALSE),""))</f>
      </c>
      <c r="G13954" s="84">
        <f>IF($E13954="","",IFERROR(VLOOKUP(TRIM(E13954&amp;""),'Référentiel Articles'!$A$2:$F$634,5,FALSE),""))</f>
      </c>
      <c r="H13954" s="85" t="str">
        <v/>
      </c>
      <c r="I13954" s="84">
        <f>IF($E13954="","",IFERROR(VLOOKUP(TRIM(E13954&amp;""),'Référentiel Articles'!$A$2:$F$634,6,FALSE),""))</f>
      </c>
      <c r="J13954" s="90">
        <f>IF(OR($E13954="",$H13954=""),"",$H13954*$I13954)</f>
      </c>
      <c r="K13954" s="87" t="str">
        <v/>
      </c>
    </row>
    <row r="13955">
      <c r="A13955" s="74" t="str">
        <v/>
      </c>
      <c r="B13955" s="74" t="str">
        <v/>
      </c>
      <c r="C13955" s="75">
        <f>IF($E13955="","",IFERROR(VLOOKUP(TRIM(E13955&amp;""),'Référentiel Articles'!$A$2:$F$634,2,FALSE),""))</f>
      </c>
      <c r="D13955" s="75">
        <f>IF($E13955="","",IFERROR(VLOOKUP(TRIM(E13955&amp;""),'Référentiel Articles'!$A$2:$F$634,3,FALSE),""))</f>
      </c>
      <c r="E13955" s="74" t="str">
        <v/>
      </c>
      <c r="F13955" s="75">
        <f>IF($E13955="","",IFERROR(VLOOKUP(TRIM(E13955&amp;""),'Référentiel Articles'!$A$2:$F$634,4,FALSE),""))</f>
      </c>
      <c r="G13955" s="76">
        <f>IF($E13955="","",IFERROR(VLOOKUP(TRIM(E13955&amp;""),'Référentiel Articles'!$A$2:$F$634,5,FALSE),""))</f>
      </c>
      <c r="H13955" s="77" t="str">
        <v/>
      </c>
      <c r="I13955" s="76">
        <f>IF($E13955="","",IFERROR(VLOOKUP(TRIM(E13955&amp;""),'Référentiel Articles'!$A$2:$F$634,6,FALSE),""))</f>
      </c>
      <c r="J13955" s="78">
        <f>IF(OR($E13955="",$H13955=""),"",$H13955*$I13955)</f>
      </c>
      <c r="K13955" s="79" t="str">
        <v/>
      </c>
    </row>
    <row r="13956">
      <c r="A13956" s="81" t="str">
        <v/>
      </c>
      <c r="B13956" s="81" t="str">
        <v/>
      </c>
      <c r="C13956" s="83">
        <f>IF($E13956="","",IFERROR(VLOOKUP(TRIM(E13956&amp;""),'Référentiel Articles'!$A$2:$F$634,2,FALSE),""))</f>
      </c>
      <c r="D13956" s="83">
        <f>IF($E13956="","",IFERROR(VLOOKUP(TRIM(E13956&amp;""),'Référentiel Articles'!$A$2:$F$634,3,FALSE),""))</f>
      </c>
      <c r="E13956" s="81" t="str">
        <v/>
      </c>
      <c r="F13956" s="83">
        <f>IF($E13956="","",IFERROR(VLOOKUP(TRIM(E13956&amp;""),'Référentiel Articles'!$A$2:$F$634,4,FALSE),""))</f>
      </c>
      <c r="G13956" s="84">
        <f>IF($E13956="","",IFERROR(VLOOKUP(TRIM(E13956&amp;""),'Référentiel Articles'!$A$2:$F$634,5,FALSE),""))</f>
      </c>
      <c r="H13956" s="85" t="str">
        <v/>
      </c>
      <c r="I13956" s="84">
        <f>IF($E13956="","",IFERROR(VLOOKUP(TRIM(E13956&amp;""),'Référentiel Articles'!$A$2:$F$634,6,FALSE),""))</f>
      </c>
      <c r="J13956" s="90">
        <f>IF(OR($E13956="",$H13956=""),"",$H13956*$I13956)</f>
      </c>
      <c r="K13956" s="87" t="str">
        <v/>
      </c>
    </row>
    <row r="13957">
      <c r="A13957" s="74" t="str">
        <v/>
      </c>
      <c r="B13957" s="74" t="str">
        <v/>
      </c>
      <c r="C13957" s="75">
        <f>IF($E13957="","",IFERROR(VLOOKUP(TRIM(E13957&amp;""),'Référentiel Articles'!$A$2:$F$634,2,FALSE),""))</f>
      </c>
      <c r="D13957" s="75">
        <f>IF($E13957="","",IFERROR(VLOOKUP(TRIM(E13957&amp;""),'Référentiel Articles'!$A$2:$F$634,3,FALSE),""))</f>
      </c>
      <c r="E13957" s="74" t="str">
        <v/>
      </c>
      <c r="F13957" s="75">
        <f>IF($E13957="","",IFERROR(VLOOKUP(TRIM(E13957&amp;""),'Référentiel Articles'!$A$2:$F$634,4,FALSE),""))</f>
      </c>
      <c r="G13957" s="76">
        <f>IF($E13957="","",IFERROR(VLOOKUP(TRIM(E13957&amp;""),'Référentiel Articles'!$A$2:$F$634,5,FALSE),""))</f>
      </c>
      <c r="H13957" s="77" t="str">
        <v/>
      </c>
      <c r="I13957" s="76">
        <f>IF($E13957="","",IFERROR(VLOOKUP(TRIM(E13957&amp;""),'Référentiel Articles'!$A$2:$F$634,6,FALSE),""))</f>
      </c>
      <c r="J13957" s="78">
        <f>IF(OR($E13957="",$H13957=""),"",$H13957*$I13957)</f>
      </c>
      <c r="K13957" s="79" t="str">
        <v/>
      </c>
    </row>
    <row r="13958">
      <c r="A13958" s="81" t="str">
        <v/>
      </c>
      <c r="B13958" s="81" t="str">
        <v/>
      </c>
      <c r="C13958" s="83">
        <f>IF($E13958="","",IFERROR(VLOOKUP(TRIM(E13958&amp;""),'Référentiel Articles'!$A$2:$F$634,2,FALSE),""))</f>
      </c>
      <c r="D13958" s="83">
        <f>IF($E13958="","",IFERROR(VLOOKUP(TRIM(E13958&amp;""),'Référentiel Articles'!$A$2:$F$634,3,FALSE),""))</f>
      </c>
      <c r="E13958" s="81" t="str">
        <v/>
      </c>
      <c r="F13958" s="83">
        <f>IF($E13958="","",IFERROR(VLOOKUP(TRIM(E13958&amp;""),'Référentiel Articles'!$A$2:$F$634,4,FALSE),""))</f>
      </c>
      <c r="G13958" s="84">
        <f>IF($E13958="","",IFERROR(VLOOKUP(TRIM(E13958&amp;""),'Référentiel Articles'!$A$2:$F$634,5,FALSE),""))</f>
      </c>
      <c r="H13958" s="85" t="str">
        <v/>
      </c>
      <c r="I13958" s="84">
        <f>IF($E13958="","",IFERROR(VLOOKUP(TRIM(E13958&amp;""),'Référentiel Articles'!$A$2:$F$634,6,FALSE),""))</f>
      </c>
      <c r="J13958" s="90">
        <f>IF(OR($E13958="",$H13958=""),"",$H13958*$I13958)</f>
      </c>
      <c r="K13958" s="87" t="str">
        <v/>
      </c>
    </row>
    <row r="13959">
      <c r="A13959" s="74" t="str">
        <v/>
      </c>
      <c r="B13959" s="74" t="str">
        <v/>
      </c>
      <c r="C13959" s="75">
        <f>IF($E13959="","",IFERROR(VLOOKUP(TRIM(E13959&amp;""),'Référentiel Articles'!$A$2:$F$634,2,FALSE),""))</f>
      </c>
      <c r="D13959" s="75">
        <f>IF($E13959="","",IFERROR(VLOOKUP(TRIM(E13959&amp;""),'Référentiel Articles'!$A$2:$F$634,3,FALSE),""))</f>
      </c>
      <c r="E13959" s="74" t="str">
        <v/>
      </c>
      <c r="F13959" s="75">
        <f>IF($E13959="","",IFERROR(VLOOKUP(TRIM(E13959&amp;""),'Référentiel Articles'!$A$2:$F$634,4,FALSE),""))</f>
      </c>
      <c r="G13959" s="76">
        <f>IF($E13959="","",IFERROR(VLOOKUP(TRIM(E13959&amp;""),'Référentiel Articles'!$A$2:$F$634,5,FALSE),""))</f>
      </c>
      <c r="H13959" s="77" t="str">
        <v/>
      </c>
      <c r="I13959" s="76">
        <f>IF($E13959="","",IFERROR(VLOOKUP(TRIM(E13959&amp;""),'Référentiel Articles'!$A$2:$F$634,6,FALSE),""))</f>
      </c>
      <c r="J13959" s="78">
        <f>IF(OR($E13959="",$H13959=""),"",$H13959*$I13959)</f>
      </c>
      <c r="K13959" s="79" t="str">
        <v/>
      </c>
    </row>
    <row r="13960">
      <c r="A13960" s="81" t="str">
        <v/>
      </c>
      <c r="B13960" s="81" t="str">
        <v/>
      </c>
      <c r="C13960" s="83">
        <f>IF($E13960="","",IFERROR(VLOOKUP(TRIM(E13960&amp;""),'Référentiel Articles'!$A$2:$F$634,2,FALSE),""))</f>
      </c>
      <c r="D13960" s="83">
        <f>IF($E13960="","",IFERROR(VLOOKUP(TRIM(E13960&amp;""),'Référentiel Articles'!$A$2:$F$634,3,FALSE),""))</f>
      </c>
      <c r="E13960" s="81" t="str">
        <v/>
      </c>
      <c r="F13960" s="83">
        <f>IF($E13960="","",IFERROR(VLOOKUP(TRIM(E13960&amp;""),'Référentiel Articles'!$A$2:$F$634,4,FALSE),""))</f>
      </c>
      <c r="G13960" s="84">
        <f>IF($E13960="","",IFERROR(VLOOKUP(TRIM(E13960&amp;""),'Référentiel Articles'!$A$2:$F$634,5,FALSE),""))</f>
      </c>
      <c r="H13960" s="85" t="str">
        <v/>
      </c>
      <c r="I13960" s="84">
        <f>IF($E13960="","",IFERROR(VLOOKUP(TRIM(E13960&amp;""),'Référentiel Articles'!$A$2:$F$634,6,FALSE),""))</f>
      </c>
      <c r="J13960" s="90">
        <f>IF(OR($E13960="",$H13960=""),"",$H13960*$I13960)</f>
      </c>
      <c r="K13960" s="87" t="str">
        <v/>
      </c>
    </row>
    <row r="13961">
      <c r="A13961" s="74" t="str">
        <v/>
      </c>
      <c r="B13961" s="74" t="str">
        <v/>
      </c>
      <c r="C13961" s="75">
        <f>IF($E13961="","",IFERROR(VLOOKUP(TRIM(E13961&amp;""),'Référentiel Articles'!$A$2:$F$634,2,FALSE),""))</f>
      </c>
      <c r="D13961" s="75">
        <f>IF($E13961="","",IFERROR(VLOOKUP(TRIM(E13961&amp;""),'Référentiel Articles'!$A$2:$F$634,3,FALSE),""))</f>
      </c>
      <c r="E13961" s="74" t="str">
        <v/>
      </c>
      <c r="F13961" s="75">
        <f>IF($E13961="","",IFERROR(VLOOKUP(TRIM(E13961&amp;""),'Référentiel Articles'!$A$2:$F$634,4,FALSE),""))</f>
      </c>
      <c r="G13961" s="76">
        <f>IF($E13961="","",IFERROR(VLOOKUP(TRIM(E13961&amp;""),'Référentiel Articles'!$A$2:$F$634,5,FALSE),""))</f>
      </c>
      <c r="H13961" s="77" t="str">
        <v/>
      </c>
      <c r="I13961" s="76">
        <f>IF($E13961="","",IFERROR(VLOOKUP(TRIM(E13961&amp;""),'Référentiel Articles'!$A$2:$F$634,6,FALSE),""))</f>
      </c>
      <c r="J13961" s="78">
        <f>IF(OR($E13961="",$H13961=""),"",$H13961*$I13961)</f>
      </c>
      <c r="K13961" s="79" t="str">
        <v/>
      </c>
    </row>
    <row r="13962">
      <c r="A13962" s="81" t="str">
        <v/>
      </c>
      <c r="B13962" s="81" t="str">
        <v/>
      </c>
      <c r="C13962" s="83">
        <f>IF($E13962="","",IFERROR(VLOOKUP(TRIM(E13962&amp;""),'Référentiel Articles'!$A$2:$F$634,2,FALSE),""))</f>
      </c>
      <c r="D13962" s="83">
        <f>IF($E13962="","",IFERROR(VLOOKUP(TRIM(E13962&amp;""),'Référentiel Articles'!$A$2:$F$634,3,FALSE),""))</f>
      </c>
      <c r="E13962" s="81" t="str">
        <v/>
      </c>
      <c r="F13962" s="83">
        <f>IF($E13962="","",IFERROR(VLOOKUP(TRIM(E13962&amp;""),'Référentiel Articles'!$A$2:$F$634,4,FALSE),""))</f>
      </c>
      <c r="G13962" s="84">
        <f>IF($E13962="","",IFERROR(VLOOKUP(TRIM(E13962&amp;""),'Référentiel Articles'!$A$2:$F$634,5,FALSE),""))</f>
      </c>
      <c r="H13962" s="85" t="str">
        <v/>
      </c>
      <c r="I13962" s="84">
        <f>IF($E13962="","",IFERROR(VLOOKUP(TRIM(E13962&amp;""),'Référentiel Articles'!$A$2:$F$634,6,FALSE),""))</f>
      </c>
      <c r="J13962" s="90">
        <f>IF(OR($E13962="",$H13962=""),"",$H13962*$I13962)</f>
      </c>
      <c r="K13962" s="87" t="str">
        <v/>
      </c>
    </row>
    <row r="13963">
      <c r="A13963" s="74" t="str">
        <v/>
      </c>
      <c r="B13963" s="74" t="str">
        <v/>
      </c>
      <c r="C13963" s="75">
        <f>IF($E13963="","",IFERROR(VLOOKUP(TRIM(E13963&amp;""),'Référentiel Articles'!$A$2:$F$634,2,FALSE),""))</f>
      </c>
      <c r="D13963" s="75">
        <f>IF($E13963="","",IFERROR(VLOOKUP(TRIM(E13963&amp;""),'Référentiel Articles'!$A$2:$F$634,3,FALSE),""))</f>
      </c>
      <c r="E13963" s="74" t="str">
        <v/>
      </c>
      <c r="F13963" s="75">
        <f>IF($E13963="","",IFERROR(VLOOKUP(TRIM(E13963&amp;""),'Référentiel Articles'!$A$2:$F$634,4,FALSE),""))</f>
      </c>
      <c r="G13963" s="76">
        <f>IF($E13963="","",IFERROR(VLOOKUP(TRIM(E13963&amp;""),'Référentiel Articles'!$A$2:$F$634,5,FALSE),""))</f>
      </c>
      <c r="H13963" s="77" t="str">
        <v/>
      </c>
      <c r="I13963" s="76">
        <f>IF($E13963="","",IFERROR(VLOOKUP(TRIM(E13963&amp;""),'Référentiel Articles'!$A$2:$F$634,6,FALSE),""))</f>
      </c>
      <c r="J13963" s="78">
        <f>IF(OR($E13963="",$H13963=""),"",$H13963*$I13963)</f>
      </c>
      <c r="K13963" s="79" t="str">
        <v/>
      </c>
    </row>
    <row r="13964">
      <c r="A13964" s="81" t="str">
        <v/>
      </c>
      <c r="B13964" s="81" t="str">
        <v/>
      </c>
      <c r="C13964" s="83">
        <f>IF($E13964="","",IFERROR(VLOOKUP(TRIM(E13964&amp;""),'Référentiel Articles'!$A$2:$F$634,2,FALSE),""))</f>
      </c>
      <c r="D13964" s="83">
        <f>IF($E13964="","",IFERROR(VLOOKUP(TRIM(E13964&amp;""),'Référentiel Articles'!$A$2:$F$634,3,FALSE),""))</f>
      </c>
      <c r="E13964" s="81" t="str">
        <v/>
      </c>
      <c r="F13964" s="83">
        <f>IF($E13964="","",IFERROR(VLOOKUP(TRIM(E13964&amp;""),'Référentiel Articles'!$A$2:$F$634,4,FALSE),""))</f>
      </c>
      <c r="G13964" s="84">
        <f>IF($E13964="","",IFERROR(VLOOKUP(TRIM(E13964&amp;""),'Référentiel Articles'!$A$2:$F$634,5,FALSE),""))</f>
      </c>
      <c r="H13964" s="85" t="str">
        <v/>
      </c>
      <c r="I13964" s="84">
        <f>IF($E13964="","",IFERROR(VLOOKUP(TRIM(E13964&amp;""),'Référentiel Articles'!$A$2:$F$634,6,FALSE),""))</f>
      </c>
      <c r="J13964" s="90">
        <f>IF(OR($E13964="",$H13964=""),"",$H13964*$I13964)</f>
      </c>
      <c r="K13964" s="87" t="str">
        <v/>
      </c>
    </row>
    <row r="13965">
      <c r="A13965" s="74" t="str">
        <v/>
      </c>
      <c r="B13965" s="74" t="str">
        <v/>
      </c>
      <c r="C13965" s="75">
        <f>IF($E13965="","",IFERROR(VLOOKUP(TRIM(E13965&amp;""),'Référentiel Articles'!$A$2:$F$634,2,FALSE),""))</f>
      </c>
      <c r="D13965" s="75">
        <f>IF($E13965="","",IFERROR(VLOOKUP(TRIM(E13965&amp;""),'Référentiel Articles'!$A$2:$F$634,3,FALSE),""))</f>
      </c>
      <c r="E13965" s="74" t="str">
        <v/>
      </c>
      <c r="F13965" s="75">
        <f>IF($E13965="","",IFERROR(VLOOKUP(TRIM(E13965&amp;""),'Référentiel Articles'!$A$2:$F$634,4,FALSE),""))</f>
      </c>
      <c r="G13965" s="76">
        <f>IF($E13965="","",IFERROR(VLOOKUP(TRIM(E13965&amp;""),'Référentiel Articles'!$A$2:$F$634,5,FALSE),""))</f>
      </c>
      <c r="H13965" s="77" t="str">
        <v/>
      </c>
      <c r="I13965" s="76">
        <f>IF($E13965="","",IFERROR(VLOOKUP(TRIM(E13965&amp;""),'Référentiel Articles'!$A$2:$F$634,6,FALSE),""))</f>
      </c>
      <c r="J13965" s="78">
        <f>IF(OR($E13965="",$H13965=""),"",$H13965*$I13965)</f>
      </c>
      <c r="K13965" s="79" t="str">
        <v/>
      </c>
    </row>
    <row r="13966">
      <c r="A13966" s="81" t="str">
        <v/>
      </c>
      <c r="B13966" s="81" t="str">
        <v/>
      </c>
      <c r="C13966" s="83">
        <f>IF($E13966="","",IFERROR(VLOOKUP(TRIM(E13966&amp;""),'Référentiel Articles'!$A$2:$F$634,2,FALSE),""))</f>
      </c>
      <c r="D13966" s="83">
        <f>IF($E13966="","",IFERROR(VLOOKUP(TRIM(E13966&amp;""),'Référentiel Articles'!$A$2:$F$634,3,FALSE),""))</f>
      </c>
      <c r="E13966" s="81" t="str">
        <v/>
      </c>
      <c r="F13966" s="83">
        <f>IF($E13966="","",IFERROR(VLOOKUP(TRIM(E13966&amp;""),'Référentiel Articles'!$A$2:$F$634,4,FALSE),""))</f>
      </c>
      <c r="G13966" s="84">
        <f>IF($E13966="","",IFERROR(VLOOKUP(TRIM(E13966&amp;""),'Référentiel Articles'!$A$2:$F$634,5,FALSE),""))</f>
      </c>
      <c r="H13966" s="85" t="str">
        <v/>
      </c>
      <c r="I13966" s="84">
        <f>IF($E13966="","",IFERROR(VLOOKUP(TRIM(E13966&amp;""),'Référentiel Articles'!$A$2:$F$634,6,FALSE),""))</f>
      </c>
      <c r="J13966" s="90">
        <f>IF(OR($E13966="",$H13966=""),"",$H13966*$I13966)</f>
      </c>
      <c r="K13966" s="87" t="str">
        <v/>
      </c>
    </row>
    <row r="13967">
      <c r="A13967" s="74" t="str">
        <v/>
      </c>
      <c r="B13967" s="74" t="str">
        <v/>
      </c>
      <c r="C13967" s="75">
        <f>IF($E13967="","",IFERROR(VLOOKUP(TRIM(E13967&amp;""),'Référentiel Articles'!$A$2:$F$634,2,FALSE),""))</f>
      </c>
      <c r="D13967" s="75">
        <f>IF($E13967="","",IFERROR(VLOOKUP(TRIM(E13967&amp;""),'Référentiel Articles'!$A$2:$F$634,3,FALSE),""))</f>
      </c>
      <c r="E13967" s="74" t="str">
        <v/>
      </c>
      <c r="F13967" s="75">
        <f>IF($E13967="","",IFERROR(VLOOKUP(TRIM(E13967&amp;""),'Référentiel Articles'!$A$2:$F$634,4,FALSE),""))</f>
      </c>
      <c r="G13967" s="76">
        <f>IF($E13967="","",IFERROR(VLOOKUP(TRIM(E13967&amp;""),'Référentiel Articles'!$A$2:$F$634,5,FALSE),""))</f>
      </c>
      <c r="H13967" s="77" t="str">
        <v/>
      </c>
      <c r="I13967" s="76">
        <f>IF($E13967="","",IFERROR(VLOOKUP(TRIM(E13967&amp;""),'Référentiel Articles'!$A$2:$F$634,6,FALSE),""))</f>
      </c>
      <c r="J13967" s="78">
        <f>IF(OR($E13967="",$H13967=""),"",$H13967*$I13967)</f>
      </c>
      <c r="K13967" s="79" t="str">
        <v/>
      </c>
    </row>
    <row r="13968">
      <c r="A13968" s="81" t="str">
        <v/>
      </c>
      <c r="B13968" s="81" t="str">
        <v/>
      </c>
      <c r="C13968" s="83">
        <f>IF($E13968="","",IFERROR(VLOOKUP(TRIM(E13968&amp;""),'Référentiel Articles'!$A$2:$F$634,2,FALSE),""))</f>
      </c>
      <c r="D13968" s="83">
        <f>IF($E13968="","",IFERROR(VLOOKUP(TRIM(E13968&amp;""),'Référentiel Articles'!$A$2:$F$634,3,FALSE),""))</f>
      </c>
      <c r="E13968" s="81" t="str">
        <v/>
      </c>
      <c r="F13968" s="83">
        <f>IF($E13968="","",IFERROR(VLOOKUP(TRIM(E13968&amp;""),'Référentiel Articles'!$A$2:$F$634,4,FALSE),""))</f>
      </c>
      <c r="G13968" s="84">
        <f>IF($E13968="","",IFERROR(VLOOKUP(TRIM(E13968&amp;""),'Référentiel Articles'!$A$2:$F$634,5,FALSE),""))</f>
      </c>
      <c r="H13968" s="85" t="str">
        <v/>
      </c>
      <c r="I13968" s="84">
        <f>IF($E13968="","",IFERROR(VLOOKUP(TRIM(E13968&amp;""),'Référentiel Articles'!$A$2:$F$634,6,FALSE),""))</f>
      </c>
      <c r="J13968" s="90">
        <f>IF(OR($E13968="",$H13968=""),"",$H13968*$I13968)</f>
      </c>
      <c r="K13968" s="87" t="str">
        <v/>
      </c>
    </row>
    <row r="13969">
      <c r="A13969" s="74" t="str">
        <v/>
      </c>
      <c r="B13969" s="74" t="str">
        <v/>
      </c>
      <c r="C13969" s="75">
        <f>IF($E13969="","",IFERROR(VLOOKUP(TRIM(E13969&amp;""),'Référentiel Articles'!$A$2:$F$634,2,FALSE),""))</f>
      </c>
      <c r="D13969" s="75">
        <f>IF($E13969="","",IFERROR(VLOOKUP(TRIM(E13969&amp;""),'Référentiel Articles'!$A$2:$F$634,3,FALSE),""))</f>
      </c>
      <c r="E13969" s="74" t="str">
        <v/>
      </c>
      <c r="F13969" s="75">
        <f>IF($E13969="","",IFERROR(VLOOKUP(TRIM(E13969&amp;""),'Référentiel Articles'!$A$2:$F$634,4,FALSE),""))</f>
      </c>
      <c r="G13969" s="76">
        <f>IF($E13969="","",IFERROR(VLOOKUP(TRIM(E13969&amp;""),'Référentiel Articles'!$A$2:$F$634,5,FALSE),""))</f>
      </c>
      <c r="H13969" s="77" t="str">
        <v/>
      </c>
      <c r="I13969" s="76">
        <f>IF($E13969="","",IFERROR(VLOOKUP(TRIM(E13969&amp;""),'Référentiel Articles'!$A$2:$F$634,6,FALSE),""))</f>
      </c>
      <c r="J13969" s="78">
        <f>IF(OR($E13969="",$H13969=""),"",$H13969*$I13969)</f>
      </c>
      <c r="K13969" s="79" t="str">
        <v/>
      </c>
    </row>
    <row r="13970">
      <c r="A13970" s="81" t="str">
        <v/>
      </c>
      <c r="B13970" s="81" t="str">
        <v/>
      </c>
      <c r="C13970" s="83">
        <f>IF($E13970="","",IFERROR(VLOOKUP(TRIM(E13970&amp;""),'Référentiel Articles'!$A$2:$F$634,2,FALSE),""))</f>
      </c>
      <c r="D13970" s="83">
        <f>IF($E13970="","",IFERROR(VLOOKUP(TRIM(E13970&amp;""),'Référentiel Articles'!$A$2:$F$634,3,FALSE),""))</f>
      </c>
      <c r="E13970" s="81" t="str">
        <v/>
      </c>
      <c r="F13970" s="83">
        <f>IF($E13970="","",IFERROR(VLOOKUP(TRIM(E13970&amp;""),'Référentiel Articles'!$A$2:$F$634,4,FALSE),""))</f>
      </c>
      <c r="G13970" s="84">
        <f>IF($E13970="","",IFERROR(VLOOKUP(TRIM(E13970&amp;""),'Référentiel Articles'!$A$2:$F$634,5,FALSE),""))</f>
      </c>
      <c r="H13970" s="85" t="str">
        <v/>
      </c>
      <c r="I13970" s="84">
        <f>IF($E13970="","",IFERROR(VLOOKUP(TRIM(E13970&amp;""),'Référentiel Articles'!$A$2:$F$634,6,FALSE),""))</f>
      </c>
      <c r="J13970" s="90">
        <f>IF(OR($E13970="",$H13970=""),"",$H13970*$I13970)</f>
      </c>
      <c r="K13970" s="87" t="str">
        <v/>
      </c>
    </row>
    <row r="13971">
      <c r="A13971" s="74" t="str">
        <v/>
      </c>
      <c r="B13971" s="74" t="str">
        <v/>
      </c>
      <c r="C13971" s="75">
        <f>IF($E13971="","",IFERROR(VLOOKUP(TRIM(E13971&amp;""),'Référentiel Articles'!$A$2:$F$634,2,FALSE),""))</f>
      </c>
      <c r="D13971" s="75">
        <f>IF($E13971="","",IFERROR(VLOOKUP(TRIM(E13971&amp;""),'Référentiel Articles'!$A$2:$F$634,3,FALSE),""))</f>
      </c>
      <c r="E13971" s="74" t="str">
        <v/>
      </c>
      <c r="F13971" s="75">
        <f>IF($E13971="","",IFERROR(VLOOKUP(TRIM(E13971&amp;""),'Référentiel Articles'!$A$2:$F$634,4,FALSE),""))</f>
      </c>
      <c r="G13971" s="76">
        <f>IF($E13971="","",IFERROR(VLOOKUP(TRIM(E13971&amp;""),'Référentiel Articles'!$A$2:$F$634,5,FALSE),""))</f>
      </c>
      <c r="H13971" s="77" t="str">
        <v/>
      </c>
      <c r="I13971" s="76">
        <f>IF($E13971="","",IFERROR(VLOOKUP(TRIM(E13971&amp;""),'Référentiel Articles'!$A$2:$F$634,6,FALSE),""))</f>
      </c>
      <c r="J13971" s="78">
        <f>IF(OR($E13971="",$H13971=""),"",$H13971*$I13971)</f>
      </c>
      <c r="K13971" s="79" t="str">
        <v/>
      </c>
    </row>
    <row r="13972">
      <c r="A13972" s="81" t="str">
        <v/>
      </c>
      <c r="B13972" s="81" t="str">
        <v/>
      </c>
      <c r="C13972" s="83">
        <f>IF($E13972="","",IFERROR(VLOOKUP(TRIM(E13972&amp;""),'Référentiel Articles'!$A$2:$F$634,2,FALSE),""))</f>
      </c>
      <c r="D13972" s="83">
        <f>IF($E13972="","",IFERROR(VLOOKUP(TRIM(E13972&amp;""),'Référentiel Articles'!$A$2:$F$634,3,FALSE),""))</f>
      </c>
      <c r="E13972" s="81" t="str">
        <v/>
      </c>
      <c r="F13972" s="83">
        <f>IF($E13972="","",IFERROR(VLOOKUP(TRIM(E13972&amp;""),'Référentiel Articles'!$A$2:$F$634,4,FALSE),""))</f>
      </c>
      <c r="G13972" s="84">
        <f>IF($E13972="","",IFERROR(VLOOKUP(TRIM(E13972&amp;""),'Référentiel Articles'!$A$2:$F$634,5,FALSE),""))</f>
      </c>
      <c r="H13972" s="85" t="str">
        <v/>
      </c>
      <c r="I13972" s="84">
        <f>IF($E13972="","",IFERROR(VLOOKUP(TRIM(E13972&amp;""),'Référentiel Articles'!$A$2:$F$634,6,FALSE),""))</f>
      </c>
      <c r="J13972" s="90">
        <f>IF(OR($E13972="",$H13972=""),"",$H13972*$I13972)</f>
      </c>
      <c r="K13972" s="87" t="str">
        <v/>
      </c>
    </row>
    <row r="13973">
      <c r="A13973" s="74" t="str">
        <v/>
      </c>
      <c r="B13973" s="74" t="str">
        <v/>
      </c>
      <c r="C13973" s="75">
        <f>IF($E13973="","",IFERROR(VLOOKUP(TRIM(E13973&amp;""),'Référentiel Articles'!$A$2:$F$634,2,FALSE),""))</f>
      </c>
      <c r="D13973" s="75">
        <f>IF($E13973="","",IFERROR(VLOOKUP(TRIM(E13973&amp;""),'Référentiel Articles'!$A$2:$F$634,3,FALSE),""))</f>
      </c>
      <c r="E13973" s="74" t="str">
        <v/>
      </c>
      <c r="F13973" s="75">
        <f>IF($E13973="","",IFERROR(VLOOKUP(TRIM(E13973&amp;""),'Référentiel Articles'!$A$2:$F$634,4,FALSE),""))</f>
      </c>
      <c r="G13973" s="76">
        <f>IF($E13973="","",IFERROR(VLOOKUP(TRIM(E13973&amp;""),'Référentiel Articles'!$A$2:$F$634,5,FALSE),""))</f>
      </c>
      <c r="H13973" s="77" t="str">
        <v/>
      </c>
      <c r="I13973" s="76">
        <f>IF($E13973="","",IFERROR(VLOOKUP(TRIM(E13973&amp;""),'Référentiel Articles'!$A$2:$F$634,6,FALSE),""))</f>
      </c>
      <c r="J13973" s="78">
        <f>IF(OR($E13973="",$H13973=""),"",$H13973*$I13973)</f>
      </c>
      <c r="K13973" s="79" t="str">
        <v/>
      </c>
    </row>
    <row r="13974">
      <c r="A13974" s="81" t="str">
        <v/>
      </c>
      <c r="B13974" s="81" t="str">
        <v/>
      </c>
      <c r="C13974" s="83">
        <f>IF($E13974="","",IFERROR(VLOOKUP(TRIM(E13974&amp;""),'Référentiel Articles'!$A$2:$F$634,2,FALSE),""))</f>
      </c>
      <c r="D13974" s="83">
        <f>IF($E13974="","",IFERROR(VLOOKUP(TRIM(E13974&amp;""),'Référentiel Articles'!$A$2:$F$634,3,FALSE),""))</f>
      </c>
      <c r="E13974" s="81" t="str">
        <v/>
      </c>
      <c r="F13974" s="83">
        <f>IF($E13974="","",IFERROR(VLOOKUP(TRIM(E13974&amp;""),'Référentiel Articles'!$A$2:$F$634,4,FALSE),""))</f>
      </c>
      <c r="G13974" s="84">
        <f>IF($E13974="","",IFERROR(VLOOKUP(TRIM(E13974&amp;""),'Référentiel Articles'!$A$2:$F$634,5,FALSE),""))</f>
      </c>
      <c r="H13974" s="85" t="str">
        <v/>
      </c>
      <c r="I13974" s="84">
        <f>IF($E13974="","",IFERROR(VLOOKUP(TRIM(E13974&amp;""),'Référentiel Articles'!$A$2:$F$634,6,FALSE),""))</f>
      </c>
      <c r="J13974" s="90">
        <f>IF(OR($E13974="",$H13974=""),"",$H13974*$I13974)</f>
      </c>
      <c r="K13974" s="87" t="str">
        <v/>
      </c>
    </row>
    <row r="13975">
      <c r="A13975" s="74" t="str">
        <v/>
      </c>
      <c r="B13975" s="74" t="str">
        <v/>
      </c>
      <c r="C13975" s="75">
        <f>IF($E13975="","",IFERROR(VLOOKUP(TRIM(E13975&amp;""),'Référentiel Articles'!$A$2:$F$634,2,FALSE),""))</f>
      </c>
      <c r="D13975" s="75">
        <f>IF($E13975="","",IFERROR(VLOOKUP(TRIM(E13975&amp;""),'Référentiel Articles'!$A$2:$F$634,3,FALSE),""))</f>
      </c>
      <c r="E13975" s="74" t="str">
        <v/>
      </c>
      <c r="F13975" s="75">
        <f>IF($E13975="","",IFERROR(VLOOKUP(TRIM(E13975&amp;""),'Référentiel Articles'!$A$2:$F$634,4,FALSE),""))</f>
      </c>
      <c r="G13975" s="76">
        <f>IF($E13975="","",IFERROR(VLOOKUP(TRIM(E13975&amp;""),'Référentiel Articles'!$A$2:$F$634,5,FALSE),""))</f>
      </c>
      <c r="H13975" s="77" t="str">
        <v/>
      </c>
      <c r="I13975" s="76">
        <f>IF($E13975="","",IFERROR(VLOOKUP(TRIM(E13975&amp;""),'Référentiel Articles'!$A$2:$F$634,6,FALSE),""))</f>
      </c>
      <c r="J13975" s="78">
        <f>IF(OR($E13975="",$H13975=""),"",$H13975*$I13975)</f>
      </c>
      <c r="K13975" s="79" t="str">
        <v/>
      </c>
    </row>
    <row r="13976">
      <c r="A13976" s="81" t="str">
        <v/>
      </c>
      <c r="B13976" s="81" t="str">
        <v/>
      </c>
      <c r="C13976" s="83">
        <f>IF($E13976="","",IFERROR(VLOOKUP(TRIM(E13976&amp;""),'Référentiel Articles'!$A$2:$F$634,2,FALSE),""))</f>
      </c>
      <c r="D13976" s="83">
        <f>IF($E13976="","",IFERROR(VLOOKUP(TRIM(E13976&amp;""),'Référentiel Articles'!$A$2:$F$634,3,FALSE),""))</f>
      </c>
      <c r="E13976" s="81" t="str">
        <v/>
      </c>
      <c r="F13976" s="83">
        <f>IF($E13976="","",IFERROR(VLOOKUP(TRIM(E13976&amp;""),'Référentiel Articles'!$A$2:$F$634,4,FALSE),""))</f>
      </c>
      <c r="G13976" s="84">
        <f>IF($E13976="","",IFERROR(VLOOKUP(TRIM(E13976&amp;""),'Référentiel Articles'!$A$2:$F$634,5,FALSE),""))</f>
      </c>
      <c r="H13976" s="85" t="str">
        <v/>
      </c>
      <c r="I13976" s="84">
        <f>IF($E13976="","",IFERROR(VLOOKUP(TRIM(E13976&amp;""),'Référentiel Articles'!$A$2:$F$634,6,FALSE),""))</f>
      </c>
      <c r="J13976" s="90">
        <f>IF(OR($E13976="",$H13976=""),"",$H13976*$I13976)</f>
      </c>
      <c r="K13976" s="87" t="str">
        <v/>
      </c>
    </row>
    <row r="13977">
      <c r="A13977" s="74" t="str">
        <v/>
      </c>
      <c r="B13977" s="74" t="str">
        <v/>
      </c>
      <c r="C13977" s="75">
        <f>IF($E13977="","",IFERROR(VLOOKUP(TRIM(E13977&amp;""),'Référentiel Articles'!$A$2:$F$634,2,FALSE),""))</f>
      </c>
      <c r="D13977" s="75">
        <f>IF($E13977="","",IFERROR(VLOOKUP(TRIM(E13977&amp;""),'Référentiel Articles'!$A$2:$F$634,3,FALSE),""))</f>
      </c>
      <c r="E13977" s="74" t="str">
        <v/>
      </c>
      <c r="F13977" s="75">
        <f>IF($E13977="","",IFERROR(VLOOKUP(TRIM(E13977&amp;""),'Référentiel Articles'!$A$2:$F$634,4,FALSE),""))</f>
      </c>
      <c r="G13977" s="76">
        <f>IF($E13977="","",IFERROR(VLOOKUP(TRIM(E13977&amp;""),'Référentiel Articles'!$A$2:$F$634,5,FALSE),""))</f>
      </c>
      <c r="H13977" s="77" t="str">
        <v/>
      </c>
      <c r="I13977" s="76">
        <f>IF($E13977="","",IFERROR(VLOOKUP(TRIM(E13977&amp;""),'Référentiel Articles'!$A$2:$F$634,6,FALSE),""))</f>
      </c>
      <c r="J13977" s="78">
        <f>IF(OR($E13977="",$H13977=""),"",$H13977*$I13977)</f>
      </c>
      <c r="K13977" s="79" t="str">
        <v/>
      </c>
    </row>
    <row r="13978">
      <c r="A13978" s="81" t="str">
        <v/>
      </c>
      <c r="B13978" s="81" t="str">
        <v/>
      </c>
      <c r="C13978" s="83">
        <f>IF($E13978="","",IFERROR(VLOOKUP(TRIM(E13978&amp;""),'Référentiel Articles'!$A$2:$F$634,2,FALSE),""))</f>
      </c>
      <c r="D13978" s="83">
        <f>IF($E13978="","",IFERROR(VLOOKUP(TRIM(E13978&amp;""),'Référentiel Articles'!$A$2:$F$634,3,FALSE),""))</f>
      </c>
      <c r="E13978" s="81" t="str">
        <v/>
      </c>
      <c r="F13978" s="83">
        <f>IF($E13978="","",IFERROR(VLOOKUP(TRIM(E13978&amp;""),'Référentiel Articles'!$A$2:$F$634,4,FALSE),""))</f>
      </c>
      <c r="G13978" s="84">
        <f>IF($E13978="","",IFERROR(VLOOKUP(TRIM(E13978&amp;""),'Référentiel Articles'!$A$2:$F$634,5,FALSE),""))</f>
      </c>
      <c r="H13978" s="85" t="str">
        <v/>
      </c>
      <c r="I13978" s="84">
        <f>IF($E13978="","",IFERROR(VLOOKUP(TRIM(E13978&amp;""),'Référentiel Articles'!$A$2:$F$634,6,FALSE),""))</f>
      </c>
      <c r="J13978" s="90">
        <f>IF(OR($E13978="",$H13978=""),"",$H13978*$I13978)</f>
      </c>
      <c r="K13978" s="87" t="str">
        <v/>
      </c>
    </row>
    <row r="13979">
      <c r="A13979" s="74" t="str">
        <v/>
      </c>
      <c r="B13979" s="74" t="str">
        <v/>
      </c>
      <c r="C13979" s="75">
        <f>IF($E13979="","",IFERROR(VLOOKUP(TRIM(E13979&amp;""),'Référentiel Articles'!$A$2:$F$634,2,FALSE),""))</f>
      </c>
      <c r="D13979" s="75">
        <f>IF($E13979="","",IFERROR(VLOOKUP(TRIM(E13979&amp;""),'Référentiel Articles'!$A$2:$F$634,3,FALSE),""))</f>
      </c>
      <c r="E13979" s="74" t="str">
        <v/>
      </c>
      <c r="F13979" s="75">
        <f>IF($E13979="","",IFERROR(VLOOKUP(TRIM(E13979&amp;""),'Référentiel Articles'!$A$2:$F$634,4,FALSE),""))</f>
      </c>
      <c r="G13979" s="76">
        <f>IF($E13979="","",IFERROR(VLOOKUP(TRIM(E13979&amp;""),'Référentiel Articles'!$A$2:$F$634,5,FALSE),""))</f>
      </c>
      <c r="H13979" s="77" t="str">
        <v/>
      </c>
      <c r="I13979" s="76">
        <f>IF($E13979="","",IFERROR(VLOOKUP(TRIM(E13979&amp;""),'Référentiel Articles'!$A$2:$F$634,6,FALSE),""))</f>
      </c>
      <c r="J13979" s="78">
        <f>IF(OR($E13979="",$H13979=""),"",$H13979*$I13979)</f>
      </c>
      <c r="K13979" s="79" t="str">
        <v/>
      </c>
    </row>
    <row r="13980">
      <c r="A13980" s="81" t="str">
        <v/>
      </c>
      <c r="B13980" s="81" t="str">
        <v/>
      </c>
      <c r="C13980" s="83">
        <f>IF($E13980="","",IFERROR(VLOOKUP(TRIM(E13980&amp;""),'Référentiel Articles'!$A$2:$F$634,2,FALSE),""))</f>
      </c>
      <c r="D13980" s="83">
        <f>IF($E13980="","",IFERROR(VLOOKUP(TRIM(E13980&amp;""),'Référentiel Articles'!$A$2:$F$634,3,FALSE),""))</f>
      </c>
      <c r="E13980" s="81" t="str">
        <v/>
      </c>
      <c r="F13980" s="83">
        <f>IF($E13980="","",IFERROR(VLOOKUP(TRIM(E13980&amp;""),'Référentiel Articles'!$A$2:$F$634,4,FALSE),""))</f>
      </c>
      <c r="G13980" s="84">
        <f>IF($E13980="","",IFERROR(VLOOKUP(TRIM(E13980&amp;""),'Référentiel Articles'!$A$2:$F$634,5,FALSE),""))</f>
      </c>
      <c r="H13980" s="85" t="str">
        <v/>
      </c>
      <c r="I13980" s="84">
        <f>IF($E13980="","",IFERROR(VLOOKUP(TRIM(E13980&amp;""),'Référentiel Articles'!$A$2:$F$634,6,FALSE),""))</f>
      </c>
      <c r="J13980" s="90">
        <f>IF(OR($E13980="",$H13980=""),"",$H13980*$I13980)</f>
      </c>
      <c r="K13980" s="87" t="str">
        <v/>
      </c>
    </row>
    <row r="13981">
      <c r="A13981" s="74" t="str">
        <v/>
      </c>
      <c r="B13981" s="74" t="str">
        <v/>
      </c>
      <c r="C13981" s="75">
        <f>IF($E13981="","",IFERROR(VLOOKUP(TRIM(E13981&amp;""),'Référentiel Articles'!$A$2:$F$634,2,FALSE),""))</f>
      </c>
      <c r="D13981" s="75">
        <f>IF($E13981="","",IFERROR(VLOOKUP(TRIM(E13981&amp;""),'Référentiel Articles'!$A$2:$F$634,3,FALSE),""))</f>
      </c>
      <c r="E13981" s="74" t="str">
        <v/>
      </c>
      <c r="F13981" s="75">
        <f>IF($E13981="","",IFERROR(VLOOKUP(TRIM(E13981&amp;""),'Référentiel Articles'!$A$2:$F$634,4,FALSE),""))</f>
      </c>
      <c r="G13981" s="76">
        <f>IF($E13981="","",IFERROR(VLOOKUP(TRIM(E13981&amp;""),'Référentiel Articles'!$A$2:$F$634,5,FALSE),""))</f>
      </c>
      <c r="H13981" s="77" t="str">
        <v/>
      </c>
      <c r="I13981" s="76">
        <f>IF($E13981="","",IFERROR(VLOOKUP(TRIM(E13981&amp;""),'Référentiel Articles'!$A$2:$F$634,6,FALSE),""))</f>
      </c>
      <c r="J13981" s="78">
        <f>IF(OR($E13981="",$H13981=""),"",$H13981*$I13981)</f>
      </c>
      <c r="K13981" s="79" t="str">
        <v/>
      </c>
    </row>
    <row r="13982">
      <c r="A13982" s="81" t="str">
        <v/>
      </c>
      <c r="B13982" s="81" t="str">
        <v/>
      </c>
      <c r="C13982" s="83">
        <f>IF($E13982="","",IFERROR(VLOOKUP(TRIM(E13982&amp;""),'Référentiel Articles'!$A$2:$F$634,2,FALSE),""))</f>
      </c>
      <c r="D13982" s="83">
        <f>IF($E13982="","",IFERROR(VLOOKUP(TRIM(E13982&amp;""),'Référentiel Articles'!$A$2:$F$634,3,FALSE),""))</f>
      </c>
      <c r="E13982" s="81" t="str">
        <v/>
      </c>
      <c r="F13982" s="83">
        <f>IF($E13982="","",IFERROR(VLOOKUP(TRIM(E13982&amp;""),'Référentiel Articles'!$A$2:$F$634,4,FALSE),""))</f>
      </c>
      <c r="G13982" s="84">
        <f>IF($E13982="","",IFERROR(VLOOKUP(TRIM(E13982&amp;""),'Référentiel Articles'!$A$2:$F$634,5,FALSE),""))</f>
      </c>
      <c r="H13982" s="85" t="str">
        <v/>
      </c>
      <c r="I13982" s="84">
        <f>IF($E13982="","",IFERROR(VLOOKUP(TRIM(E13982&amp;""),'Référentiel Articles'!$A$2:$F$634,6,FALSE),""))</f>
      </c>
      <c r="J13982" s="90">
        <f>IF(OR($E13982="",$H13982=""),"",$H13982*$I13982)</f>
      </c>
      <c r="K13982" s="87" t="str">
        <v/>
      </c>
    </row>
    <row r="13983">
      <c r="A13983" s="74" t="str">
        <v/>
      </c>
      <c r="B13983" s="74" t="str">
        <v/>
      </c>
      <c r="C13983" s="75">
        <f>IF($E13983="","",IFERROR(VLOOKUP(TRIM(E13983&amp;""),'Référentiel Articles'!$A$2:$F$634,2,FALSE),""))</f>
      </c>
      <c r="D13983" s="75">
        <f>IF($E13983="","",IFERROR(VLOOKUP(TRIM(E13983&amp;""),'Référentiel Articles'!$A$2:$F$634,3,FALSE),""))</f>
      </c>
      <c r="E13983" s="74" t="str">
        <v/>
      </c>
      <c r="F13983" s="75">
        <f>IF($E13983="","",IFERROR(VLOOKUP(TRIM(E13983&amp;""),'Référentiel Articles'!$A$2:$F$634,4,FALSE),""))</f>
      </c>
      <c r="G13983" s="76">
        <f>IF($E13983="","",IFERROR(VLOOKUP(TRIM(E13983&amp;""),'Référentiel Articles'!$A$2:$F$634,5,FALSE),""))</f>
      </c>
      <c r="H13983" s="77" t="str">
        <v/>
      </c>
      <c r="I13983" s="76">
        <f>IF($E13983="","",IFERROR(VLOOKUP(TRIM(E13983&amp;""),'Référentiel Articles'!$A$2:$F$634,6,FALSE),""))</f>
      </c>
      <c r="J13983" s="78">
        <f>IF(OR($E13983="",$H13983=""),"",$H13983*$I13983)</f>
      </c>
      <c r="K13983" s="79" t="str">
        <v/>
      </c>
    </row>
    <row r="13984">
      <c r="A13984" s="81" t="str">
        <v/>
      </c>
      <c r="B13984" s="81" t="str">
        <v/>
      </c>
      <c r="C13984" s="83">
        <f>IF($E13984="","",IFERROR(VLOOKUP(TRIM(E13984&amp;""),'Référentiel Articles'!$A$2:$F$634,2,FALSE),""))</f>
      </c>
      <c r="D13984" s="83">
        <f>IF($E13984="","",IFERROR(VLOOKUP(TRIM(E13984&amp;""),'Référentiel Articles'!$A$2:$F$634,3,FALSE),""))</f>
      </c>
      <c r="E13984" s="81" t="str">
        <v/>
      </c>
      <c r="F13984" s="83">
        <f>IF($E13984="","",IFERROR(VLOOKUP(TRIM(E13984&amp;""),'Référentiel Articles'!$A$2:$F$634,4,FALSE),""))</f>
      </c>
      <c r="G13984" s="84">
        <f>IF($E13984="","",IFERROR(VLOOKUP(TRIM(E13984&amp;""),'Référentiel Articles'!$A$2:$F$634,5,FALSE),""))</f>
      </c>
      <c r="H13984" s="85" t="str">
        <v/>
      </c>
      <c r="I13984" s="84">
        <f>IF($E13984="","",IFERROR(VLOOKUP(TRIM(E13984&amp;""),'Référentiel Articles'!$A$2:$F$634,6,FALSE),""))</f>
      </c>
      <c r="J13984" s="90">
        <f>IF(OR($E13984="",$H13984=""),"",$H13984*$I13984)</f>
      </c>
      <c r="K13984" s="87" t="str">
        <v/>
      </c>
    </row>
    <row r="13985">
      <c r="A13985" s="74" t="str">
        <v/>
      </c>
      <c r="B13985" s="74" t="str">
        <v/>
      </c>
      <c r="C13985" s="75">
        <f>IF($E13985="","",IFERROR(VLOOKUP(TRIM(E13985&amp;""),'Référentiel Articles'!$A$2:$F$634,2,FALSE),""))</f>
      </c>
      <c r="D13985" s="75">
        <f>IF($E13985="","",IFERROR(VLOOKUP(TRIM(E13985&amp;""),'Référentiel Articles'!$A$2:$F$634,3,FALSE),""))</f>
      </c>
      <c r="E13985" s="74" t="str">
        <v/>
      </c>
      <c r="F13985" s="75">
        <f>IF($E13985="","",IFERROR(VLOOKUP(TRIM(E13985&amp;""),'Référentiel Articles'!$A$2:$F$634,4,FALSE),""))</f>
      </c>
      <c r="G13985" s="76">
        <f>IF($E13985="","",IFERROR(VLOOKUP(TRIM(E13985&amp;""),'Référentiel Articles'!$A$2:$F$634,5,FALSE),""))</f>
      </c>
      <c r="H13985" s="77" t="str">
        <v/>
      </c>
      <c r="I13985" s="76">
        <f>IF($E13985="","",IFERROR(VLOOKUP(TRIM(E13985&amp;""),'Référentiel Articles'!$A$2:$F$634,6,FALSE),""))</f>
      </c>
      <c r="J13985" s="78">
        <f>IF(OR($E13985="",$H13985=""),"",$H13985*$I13985)</f>
      </c>
      <c r="K13985" s="79" t="str">
        <v/>
      </c>
    </row>
    <row r="13986">
      <c r="A13986" s="81" t="str">
        <v/>
      </c>
      <c r="B13986" s="81" t="str">
        <v/>
      </c>
      <c r="C13986" s="83">
        <f>IF($E13986="","",IFERROR(VLOOKUP(TRIM(E13986&amp;""),'Référentiel Articles'!$A$2:$F$634,2,FALSE),""))</f>
      </c>
      <c r="D13986" s="83">
        <f>IF($E13986="","",IFERROR(VLOOKUP(TRIM(E13986&amp;""),'Référentiel Articles'!$A$2:$F$634,3,FALSE),""))</f>
      </c>
      <c r="E13986" s="81" t="str">
        <v/>
      </c>
      <c r="F13986" s="83">
        <f>IF($E13986="","",IFERROR(VLOOKUP(TRIM(E13986&amp;""),'Référentiel Articles'!$A$2:$F$634,4,FALSE),""))</f>
      </c>
      <c r="G13986" s="84">
        <f>IF($E13986="","",IFERROR(VLOOKUP(TRIM(E13986&amp;""),'Référentiel Articles'!$A$2:$F$634,5,FALSE),""))</f>
      </c>
      <c r="H13986" s="85" t="str">
        <v/>
      </c>
      <c r="I13986" s="84">
        <f>IF($E13986="","",IFERROR(VLOOKUP(TRIM(E13986&amp;""),'Référentiel Articles'!$A$2:$F$634,6,FALSE),""))</f>
      </c>
      <c r="J13986" s="90">
        <f>IF(OR($E13986="",$H13986=""),"",$H13986*$I13986)</f>
      </c>
      <c r="K13986" s="87" t="str">
        <v/>
      </c>
    </row>
    <row r="13987">
      <c r="A13987" s="74" t="str">
        <v/>
      </c>
      <c r="B13987" s="74" t="str">
        <v/>
      </c>
      <c r="C13987" s="75">
        <f>IF($E13987="","",IFERROR(VLOOKUP(TRIM(E13987&amp;""),'Référentiel Articles'!$A$2:$F$634,2,FALSE),""))</f>
      </c>
      <c r="D13987" s="75">
        <f>IF($E13987="","",IFERROR(VLOOKUP(TRIM(E13987&amp;""),'Référentiel Articles'!$A$2:$F$634,3,FALSE),""))</f>
      </c>
      <c r="E13987" s="74" t="str">
        <v/>
      </c>
      <c r="F13987" s="75">
        <f>IF($E13987="","",IFERROR(VLOOKUP(TRIM(E13987&amp;""),'Référentiel Articles'!$A$2:$F$634,4,FALSE),""))</f>
      </c>
      <c r="G13987" s="76">
        <f>IF($E13987="","",IFERROR(VLOOKUP(TRIM(E13987&amp;""),'Référentiel Articles'!$A$2:$F$634,5,FALSE),""))</f>
      </c>
      <c r="H13987" s="77" t="str">
        <v/>
      </c>
      <c r="I13987" s="76">
        <f>IF($E13987="","",IFERROR(VLOOKUP(TRIM(E13987&amp;""),'Référentiel Articles'!$A$2:$F$634,6,FALSE),""))</f>
      </c>
      <c r="J13987" s="78">
        <f>IF(OR($E13987="",$H13987=""),"",$H13987*$I13987)</f>
      </c>
      <c r="K13987" s="79" t="str">
        <v/>
      </c>
    </row>
    <row r="13988">
      <c r="A13988" s="81" t="str">
        <v/>
      </c>
      <c r="B13988" s="81" t="str">
        <v/>
      </c>
      <c r="C13988" s="83">
        <f>IF($E13988="","",IFERROR(VLOOKUP(TRIM(E13988&amp;""),'Référentiel Articles'!$A$2:$F$634,2,FALSE),""))</f>
      </c>
      <c r="D13988" s="83">
        <f>IF($E13988="","",IFERROR(VLOOKUP(TRIM(E13988&amp;""),'Référentiel Articles'!$A$2:$F$634,3,FALSE),""))</f>
      </c>
      <c r="E13988" s="81" t="str">
        <v/>
      </c>
      <c r="F13988" s="83">
        <f>IF($E13988="","",IFERROR(VLOOKUP(TRIM(E13988&amp;""),'Référentiel Articles'!$A$2:$F$634,4,FALSE),""))</f>
      </c>
      <c r="G13988" s="84">
        <f>IF($E13988="","",IFERROR(VLOOKUP(TRIM(E13988&amp;""),'Référentiel Articles'!$A$2:$F$634,5,FALSE),""))</f>
      </c>
      <c r="H13988" s="85" t="str">
        <v/>
      </c>
      <c r="I13988" s="84">
        <f>IF($E13988="","",IFERROR(VLOOKUP(TRIM(E13988&amp;""),'Référentiel Articles'!$A$2:$F$634,6,FALSE),""))</f>
      </c>
      <c r="J13988" s="90">
        <f>IF(OR($E13988="",$H13988=""),"",$H13988*$I13988)</f>
      </c>
      <c r="K13988" s="87" t="str">
        <v/>
      </c>
    </row>
    <row r="13989">
      <c r="A13989" s="74" t="str">
        <v/>
      </c>
      <c r="B13989" s="74" t="str">
        <v/>
      </c>
      <c r="C13989" s="75">
        <f>IF($E13989="","",IFERROR(VLOOKUP(TRIM(E13989&amp;""),'Référentiel Articles'!$A$2:$F$634,2,FALSE),""))</f>
      </c>
      <c r="D13989" s="75">
        <f>IF($E13989="","",IFERROR(VLOOKUP(TRIM(E13989&amp;""),'Référentiel Articles'!$A$2:$F$634,3,FALSE),""))</f>
      </c>
      <c r="E13989" s="74" t="str">
        <v/>
      </c>
      <c r="F13989" s="75">
        <f>IF($E13989="","",IFERROR(VLOOKUP(TRIM(E13989&amp;""),'Référentiel Articles'!$A$2:$F$634,4,FALSE),""))</f>
      </c>
      <c r="G13989" s="76">
        <f>IF($E13989="","",IFERROR(VLOOKUP(TRIM(E13989&amp;""),'Référentiel Articles'!$A$2:$F$634,5,FALSE),""))</f>
      </c>
      <c r="H13989" s="77" t="str">
        <v/>
      </c>
      <c r="I13989" s="76">
        <f>IF($E13989="","",IFERROR(VLOOKUP(TRIM(E13989&amp;""),'Référentiel Articles'!$A$2:$F$634,6,FALSE),""))</f>
      </c>
      <c r="J13989" s="78">
        <f>IF(OR($E13989="",$H13989=""),"",$H13989*$I13989)</f>
      </c>
      <c r="K13989" s="79" t="str">
        <v/>
      </c>
    </row>
    <row r="13990">
      <c r="A13990" s="81" t="str">
        <v/>
      </c>
      <c r="B13990" s="81" t="str">
        <v/>
      </c>
      <c r="C13990" s="83">
        <f>IF($E13990="","",IFERROR(VLOOKUP(TRIM(E13990&amp;""),'Référentiel Articles'!$A$2:$F$634,2,FALSE),""))</f>
      </c>
      <c r="D13990" s="83">
        <f>IF($E13990="","",IFERROR(VLOOKUP(TRIM(E13990&amp;""),'Référentiel Articles'!$A$2:$F$634,3,FALSE),""))</f>
      </c>
      <c r="E13990" s="81" t="str">
        <v/>
      </c>
      <c r="F13990" s="83">
        <f>IF($E13990="","",IFERROR(VLOOKUP(TRIM(E13990&amp;""),'Référentiel Articles'!$A$2:$F$634,4,FALSE),""))</f>
      </c>
      <c r="G13990" s="84">
        <f>IF($E13990="","",IFERROR(VLOOKUP(TRIM(E13990&amp;""),'Référentiel Articles'!$A$2:$F$634,5,FALSE),""))</f>
      </c>
      <c r="H13990" s="85" t="str">
        <v/>
      </c>
      <c r="I13990" s="84">
        <f>IF($E13990="","",IFERROR(VLOOKUP(TRIM(E13990&amp;""),'Référentiel Articles'!$A$2:$F$634,6,FALSE),""))</f>
      </c>
      <c r="J13990" s="90">
        <f>IF(OR($E13990="",$H13990=""),"",$H13990*$I13990)</f>
      </c>
      <c r="K13990" s="87" t="str">
        <v/>
      </c>
    </row>
    <row r="13991">
      <c r="A13991" s="74" t="str">
        <v/>
      </c>
      <c r="B13991" s="74" t="str">
        <v/>
      </c>
      <c r="C13991" s="75">
        <f>IF($E13991="","",IFERROR(VLOOKUP(TRIM(E13991&amp;""),'Référentiel Articles'!$A$2:$F$634,2,FALSE),""))</f>
      </c>
      <c r="D13991" s="75">
        <f>IF($E13991="","",IFERROR(VLOOKUP(TRIM(E13991&amp;""),'Référentiel Articles'!$A$2:$F$634,3,FALSE),""))</f>
      </c>
      <c r="E13991" s="74" t="str">
        <v/>
      </c>
      <c r="F13991" s="75">
        <f>IF($E13991="","",IFERROR(VLOOKUP(TRIM(E13991&amp;""),'Référentiel Articles'!$A$2:$F$634,4,FALSE),""))</f>
      </c>
      <c r="G13991" s="76">
        <f>IF($E13991="","",IFERROR(VLOOKUP(TRIM(E13991&amp;""),'Référentiel Articles'!$A$2:$F$634,5,FALSE),""))</f>
      </c>
      <c r="H13991" s="77" t="str">
        <v/>
      </c>
      <c r="I13991" s="76">
        <f>IF($E13991="","",IFERROR(VLOOKUP(TRIM(E13991&amp;""),'Référentiel Articles'!$A$2:$F$634,6,FALSE),""))</f>
      </c>
      <c r="J13991" s="78">
        <f>IF(OR($E13991="",$H13991=""),"",$H13991*$I13991)</f>
      </c>
      <c r="K13991" s="79" t="str">
        <v/>
      </c>
    </row>
    <row r="13992">
      <c r="A13992" s="81" t="str">
        <v/>
      </c>
      <c r="B13992" s="81" t="str">
        <v/>
      </c>
      <c r="C13992" s="83">
        <f>IF($E13992="","",IFERROR(VLOOKUP(TRIM(E13992&amp;""),'Référentiel Articles'!$A$2:$F$634,2,FALSE),""))</f>
      </c>
      <c r="D13992" s="83">
        <f>IF($E13992="","",IFERROR(VLOOKUP(TRIM(E13992&amp;""),'Référentiel Articles'!$A$2:$F$634,3,FALSE),""))</f>
      </c>
      <c r="E13992" s="81" t="str">
        <v/>
      </c>
      <c r="F13992" s="83">
        <f>IF($E13992="","",IFERROR(VLOOKUP(TRIM(E13992&amp;""),'Référentiel Articles'!$A$2:$F$634,4,FALSE),""))</f>
      </c>
      <c r="G13992" s="84">
        <f>IF($E13992="","",IFERROR(VLOOKUP(TRIM(E13992&amp;""),'Référentiel Articles'!$A$2:$F$634,5,FALSE),""))</f>
      </c>
      <c r="H13992" s="85" t="str">
        <v/>
      </c>
      <c r="I13992" s="84">
        <f>IF($E13992="","",IFERROR(VLOOKUP(TRIM(E13992&amp;""),'Référentiel Articles'!$A$2:$F$634,6,FALSE),""))</f>
      </c>
      <c r="J13992" s="90">
        <f>IF(OR($E13992="",$H13992=""),"",$H13992*$I13992)</f>
      </c>
      <c r="K13992" s="87" t="str">
        <v/>
      </c>
    </row>
    <row r="13993">
      <c r="A13993" s="74" t="str">
        <v/>
      </c>
      <c r="B13993" s="74" t="str">
        <v/>
      </c>
      <c r="C13993" s="75">
        <f>IF($E13993="","",IFERROR(VLOOKUP(TRIM(E13993&amp;""),'Référentiel Articles'!$A$2:$F$634,2,FALSE),""))</f>
      </c>
      <c r="D13993" s="75">
        <f>IF($E13993="","",IFERROR(VLOOKUP(TRIM(E13993&amp;""),'Référentiel Articles'!$A$2:$F$634,3,FALSE),""))</f>
      </c>
      <c r="E13993" s="74" t="str">
        <v/>
      </c>
      <c r="F13993" s="75">
        <f>IF($E13993="","",IFERROR(VLOOKUP(TRIM(E13993&amp;""),'Référentiel Articles'!$A$2:$F$634,4,FALSE),""))</f>
      </c>
      <c r="G13993" s="76">
        <f>IF($E13993="","",IFERROR(VLOOKUP(TRIM(E13993&amp;""),'Référentiel Articles'!$A$2:$F$634,5,FALSE),""))</f>
      </c>
      <c r="H13993" s="77" t="str">
        <v/>
      </c>
      <c r="I13993" s="76">
        <f>IF($E13993="","",IFERROR(VLOOKUP(TRIM(E13993&amp;""),'Référentiel Articles'!$A$2:$F$634,6,FALSE),""))</f>
      </c>
      <c r="J13993" s="78">
        <f>IF(OR($E13993="",$H13993=""),"",$H13993*$I13993)</f>
      </c>
      <c r="K13993" s="79" t="str">
        <v/>
      </c>
    </row>
    <row r="13994">
      <c r="A13994" s="81" t="str">
        <v/>
      </c>
      <c r="B13994" s="81" t="str">
        <v/>
      </c>
      <c r="C13994" s="83">
        <f>IF($E13994="","",IFERROR(VLOOKUP(TRIM(E13994&amp;""),'Référentiel Articles'!$A$2:$F$634,2,FALSE),""))</f>
      </c>
      <c r="D13994" s="83">
        <f>IF($E13994="","",IFERROR(VLOOKUP(TRIM(E13994&amp;""),'Référentiel Articles'!$A$2:$F$634,3,FALSE),""))</f>
      </c>
      <c r="E13994" s="81" t="str">
        <v/>
      </c>
      <c r="F13994" s="83">
        <f>IF($E13994="","",IFERROR(VLOOKUP(TRIM(E13994&amp;""),'Référentiel Articles'!$A$2:$F$634,4,FALSE),""))</f>
      </c>
      <c r="G13994" s="84">
        <f>IF($E13994="","",IFERROR(VLOOKUP(TRIM(E13994&amp;""),'Référentiel Articles'!$A$2:$F$634,5,FALSE),""))</f>
      </c>
      <c r="H13994" s="85" t="str">
        <v/>
      </c>
      <c r="I13994" s="84">
        <f>IF($E13994="","",IFERROR(VLOOKUP(TRIM(E13994&amp;""),'Référentiel Articles'!$A$2:$F$634,6,FALSE),""))</f>
      </c>
      <c r="J13994" s="90">
        <f>IF(OR($E13994="",$H13994=""),"",$H13994*$I13994)</f>
      </c>
      <c r="K13994" s="87" t="str">
        <v/>
      </c>
    </row>
    <row r="13995">
      <c r="A13995" s="74" t="str">
        <v/>
      </c>
      <c r="B13995" s="74" t="str">
        <v/>
      </c>
      <c r="C13995" s="75">
        <f>IF($E13995="","",IFERROR(VLOOKUP(TRIM(E13995&amp;""),'Référentiel Articles'!$A$2:$F$634,2,FALSE),""))</f>
      </c>
      <c r="D13995" s="75">
        <f>IF($E13995="","",IFERROR(VLOOKUP(TRIM(E13995&amp;""),'Référentiel Articles'!$A$2:$F$634,3,FALSE),""))</f>
      </c>
      <c r="E13995" s="74" t="str">
        <v/>
      </c>
      <c r="F13995" s="75">
        <f>IF($E13995="","",IFERROR(VLOOKUP(TRIM(E13995&amp;""),'Référentiel Articles'!$A$2:$F$634,4,FALSE),""))</f>
      </c>
      <c r="G13995" s="76">
        <f>IF($E13995="","",IFERROR(VLOOKUP(TRIM(E13995&amp;""),'Référentiel Articles'!$A$2:$F$634,5,FALSE),""))</f>
      </c>
      <c r="H13995" s="77" t="str">
        <v/>
      </c>
      <c r="I13995" s="76">
        <f>IF($E13995="","",IFERROR(VLOOKUP(TRIM(E13995&amp;""),'Référentiel Articles'!$A$2:$F$634,6,FALSE),""))</f>
      </c>
      <c r="J13995" s="78">
        <f>IF(OR($E13995="",$H13995=""),"",$H13995*$I13995)</f>
      </c>
      <c r="K13995" s="79" t="str">
        <v/>
      </c>
    </row>
    <row r="13996">
      <c r="A13996" s="81" t="str">
        <v/>
      </c>
      <c r="B13996" s="81" t="str">
        <v/>
      </c>
      <c r="C13996" s="83">
        <f>IF($E13996="","",IFERROR(VLOOKUP(TRIM(E13996&amp;""),'Référentiel Articles'!$A$2:$F$634,2,FALSE),""))</f>
      </c>
      <c r="D13996" s="83">
        <f>IF($E13996="","",IFERROR(VLOOKUP(TRIM(E13996&amp;""),'Référentiel Articles'!$A$2:$F$634,3,FALSE),""))</f>
      </c>
      <c r="E13996" s="81" t="str">
        <v/>
      </c>
      <c r="F13996" s="83">
        <f>IF($E13996="","",IFERROR(VLOOKUP(TRIM(E13996&amp;""),'Référentiel Articles'!$A$2:$F$634,4,FALSE),""))</f>
      </c>
      <c r="G13996" s="84">
        <f>IF($E13996="","",IFERROR(VLOOKUP(TRIM(E13996&amp;""),'Référentiel Articles'!$A$2:$F$634,5,FALSE),""))</f>
      </c>
      <c r="H13996" s="85" t="str">
        <v/>
      </c>
      <c r="I13996" s="84">
        <f>IF($E13996="","",IFERROR(VLOOKUP(TRIM(E13996&amp;""),'Référentiel Articles'!$A$2:$F$634,6,FALSE),""))</f>
      </c>
      <c r="J13996" s="90">
        <f>IF(OR($E13996="",$H13996=""),"",$H13996*$I13996)</f>
      </c>
      <c r="K13996" s="87" t="str">
        <v/>
      </c>
    </row>
    <row r="13997">
      <c r="A13997" s="74" t="str">
        <v/>
      </c>
      <c r="B13997" s="74" t="str">
        <v/>
      </c>
      <c r="C13997" s="75">
        <f>IF($E13997="","",IFERROR(VLOOKUP(TRIM(E13997&amp;""),'Référentiel Articles'!$A$2:$F$634,2,FALSE),""))</f>
      </c>
      <c r="D13997" s="75">
        <f>IF($E13997="","",IFERROR(VLOOKUP(TRIM(E13997&amp;""),'Référentiel Articles'!$A$2:$F$634,3,FALSE),""))</f>
      </c>
      <c r="E13997" s="74" t="str">
        <v/>
      </c>
      <c r="F13997" s="75">
        <f>IF($E13997="","",IFERROR(VLOOKUP(TRIM(E13997&amp;""),'Référentiel Articles'!$A$2:$F$634,4,FALSE),""))</f>
      </c>
      <c r="G13997" s="76">
        <f>IF($E13997="","",IFERROR(VLOOKUP(TRIM(E13997&amp;""),'Référentiel Articles'!$A$2:$F$634,5,FALSE),""))</f>
      </c>
      <c r="H13997" s="77" t="str">
        <v/>
      </c>
      <c r="I13997" s="76">
        <f>IF($E13997="","",IFERROR(VLOOKUP(TRIM(E13997&amp;""),'Référentiel Articles'!$A$2:$F$634,6,FALSE),""))</f>
      </c>
      <c r="J13997" s="78">
        <f>IF(OR($E13997="",$H13997=""),"",$H13997*$I13997)</f>
      </c>
      <c r="K13997" s="79" t="str">
        <v/>
      </c>
    </row>
    <row r="13998">
      <c r="A13998" s="81" t="str">
        <v/>
      </c>
      <c r="B13998" s="81" t="str">
        <v/>
      </c>
      <c r="C13998" s="83">
        <f>IF($E13998="","",IFERROR(VLOOKUP(TRIM(E13998&amp;""),'Référentiel Articles'!$A$2:$F$634,2,FALSE),""))</f>
      </c>
      <c r="D13998" s="83">
        <f>IF($E13998="","",IFERROR(VLOOKUP(TRIM(E13998&amp;""),'Référentiel Articles'!$A$2:$F$634,3,FALSE),""))</f>
      </c>
      <c r="E13998" s="81" t="str">
        <v/>
      </c>
      <c r="F13998" s="83">
        <f>IF($E13998="","",IFERROR(VLOOKUP(TRIM(E13998&amp;""),'Référentiel Articles'!$A$2:$F$634,4,FALSE),""))</f>
      </c>
      <c r="G13998" s="84">
        <f>IF($E13998="","",IFERROR(VLOOKUP(TRIM(E13998&amp;""),'Référentiel Articles'!$A$2:$F$634,5,FALSE),""))</f>
      </c>
      <c r="H13998" s="85" t="str">
        <v/>
      </c>
      <c r="I13998" s="84">
        <f>IF($E13998="","",IFERROR(VLOOKUP(TRIM(E13998&amp;""),'Référentiel Articles'!$A$2:$F$634,6,FALSE),""))</f>
      </c>
      <c r="J13998" s="90">
        <f>IF(OR($E13998="",$H13998=""),"",$H13998*$I13998)</f>
      </c>
      <c r="K13998" s="87" t="str">
        <v/>
      </c>
    </row>
    <row r="13999">
      <c r="A13999" s="74" t="str">
        <v/>
      </c>
      <c r="B13999" s="74" t="str">
        <v/>
      </c>
      <c r="C13999" s="75">
        <f>IF($E13999="","",IFERROR(VLOOKUP(TRIM(E13999&amp;""),'Référentiel Articles'!$A$2:$F$634,2,FALSE),""))</f>
      </c>
      <c r="D13999" s="75">
        <f>IF($E13999="","",IFERROR(VLOOKUP(TRIM(E13999&amp;""),'Référentiel Articles'!$A$2:$F$634,3,FALSE),""))</f>
      </c>
      <c r="E13999" s="74" t="str">
        <v/>
      </c>
      <c r="F13999" s="75">
        <f>IF($E13999="","",IFERROR(VLOOKUP(TRIM(E13999&amp;""),'Référentiel Articles'!$A$2:$F$634,4,FALSE),""))</f>
      </c>
      <c r="G13999" s="76">
        <f>IF($E13999="","",IFERROR(VLOOKUP(TRIM(E13999&amp;""),'Référentiel Articles'!$A$2:$F$634,5,FALSE),""))</f>
      </c>
      <c r="H13999" s="77" t="str">
        <v/>
      </c>
      <c r="I13999" s="76">
        <f>IF($E13999="","",IFERROR(VLOOKUP(TRIM(E13999&amp;""),'Référentiel Articles'!$A$2:$F$634,6,FALSE),""))</f>
      </c>
      <c r="J13999" s="78">
        <f>IF(OR($E13999="",$H13999=""),"",$H13999*$I13999)</f>
      </c>
      <c r="K13999" s="79" t="str">
        <v/>
      </c>
    </row>
    <row r="14000">
      <c r="A14000" s="81" t="str">
        <v/>
      </c>
      <c r="B14000" s="81" t="str">
        <v/>
      </c>
      <c r="C14000" s="83">
        <f>IF($E14000="","",IFERROR(VLOOKUP(TRIM(E14000&amp;""),'Référentiel Articles'!$A$2:$F$634,2,FALSE),""))</f>
      </c>
      <c r="D14000" s="83">
        <f>IF($E14000="","",IFERROR(VLOOKUP(TRIM(E14000&amp;""),'Référentiel Articles'!$A$2:$F$634,3,FALSE),""))</f>
      </c>
      <c r="E14000" s="81" t="str">
        <v/>
      </c>
      <c r="F14000" s="83">
        <f>IF($E14000="","",IFERROR(VLOOKUP(TRIM(E14000&amp;""),'Référentiel Articles'!$A$2:$F$634,4,FALSE),""))</f>
      </c>
      <c r="G14000" s="84">
        <f>IF($E14000="","",IFERROR(VLOOKUP(TRIM(E14000&amp;""),'Référentiel Articles'!$A$2:$F$634,5,FALSE),""))</f>
      </c>
      <c r="H14000" s="85" t="str">
        <v/>
      </c>
      <c r="I14000" s="84">
        <f>IF($E14000="","",IFERROR(VLOOKUP(TRIM(E14000&amp;""),'Référentiel Articles'!$A$2:$F$634,6,FALSE),""))</f>
      </c>
      <c r="J14000" s="90">
        <f>IF(OR($E14000="",$H14000=""),"",$H14000*$I14000)</f>
      </c>
      <c r="K14000" s="87" t="str">
        <v/>
      </c>
    </row>
    <row r="14001">
      <c r="A14001" s="74" t="str">
        <v/>
      </c>
      <c r="B14001" s="74" t="str">
        <v/>
      </c>
      <c r="C14001" s="75">
        <f>IF($E14001="","",IFERROR(VLOOKUP(TRIM(E14001&amp;""),'Référentiel Articles'!$A$2:$F$634,2,FALSE),""))</f>
      </c>
      <c r="D14001" s="75">
        <f>IF($E14001="","",IFERROR(VLOOKUP(TRIM(E14001&amp;""),'Référentiel Articles'!$A$2:$F$634,3,FALSE),""))</f>
      </c>
      <c r="E14001" s="74" t="str">
        <v/>
      </c>
      <c r="F14001" s="75">
        <f>IF($E14001="","",IFERROR(VLOOKUP(TRIM(E14001&amp;""),'Référentiel Articles'!$A$2:$F$634,4,FALSE),""))</f>
      </c>
      <c r="G14001" s="76">
        <f>IF($E14001="","",IFERROR(VLOOKUP(TRIM(E14001&amp;""),'Référentiel Articles'!$A$2:$F$634,5,FALSE),""))</f>
      </c>
      <c r="H14001" s="77" t="str">
        <v/>
      </c>
      <c r="I14001" s="76">
        <f>IF($E14001="","",IFERROR(VLOOKUP(TRIM(E14001&amp;""),'Référentiel Articles'!$A$2:$F$634,6,FALSE),""))</f>
      </c>
      <c r="J14001" s="78">
        <f>IF(OR($E14001="",$H14001=""),"",$H14001*$I14001)</f>
      </c>
      <c r="K14001" s="79" t="str">
        <v/>
      </c>
    </row>
    <row r="14002">
      <c r="A14002" s="81" t="str">
        <v/>
      </c>
      <c r="B14002" s="81" t="str">
        <v/>
      </c>
      <c r="C14002" s="83">
        <f>IF($E14002="","",IFERROR(VLOOKUP(TRIM(E14002&amp;""),'Référentiel Articles'!$A$2:$F$634,2,FALSE),""))</f>
      </c>
      <c r="D14002" s="83">
        <f>IF($E14002="","",IFERROR(VLOOKUP(TRIM(E14002&amp;""),'Référentiel Articles'!$A$2:$F$634,3,FALSE),""))</f>
      </c>
      <c r="E14002" s="81" t="str">
        <v/>
      </c>
      <c r="F14002" s="83">
        <f>IF($E14002="","",IFERROR(VLOOKUP(TRIM(E14002&amp;""),'Référentiel Articles'!$A$2:$F$634,4,FALSE),""))</f>
      </c>
      <c r="G14002" s="84">
        <f>IF($E14002="","",IFERROR(VLOOKUP(TRIM(E14002&amp;""),'Référentiel Articles'!$A$2:$F$634,5,FALSE),""))</f>
      </c>
      <c r="H14002" s="85" t="str">
        <v/>
      </c>
      <c r="I14002" s="84">
        <f>IF($E14002="","",IFERROR(VLOOKUP(TRIM(E14002&amp;""),'Référentiel Articles'!$A$2:$F$634,6,FALSE),""))</f>
      </c>
      <c r="J14002" s="90">
        <f>IF(OR($E14002="",$H14002=""),"",$H14002*$I14002)</f>
      </c>
      <c r="K14002" s="87" t="str">
        <v/>
      </c>
    </row>
    <row r="14003">
      <c r="A14003" s="74" t="str">
        <v/>
      </c>
      <c r="B14003" s="74" t="str">
        <v/>
      </c>
      <c r="C14003" s="75">
        <f>IF($E14003="","",IFERROR(VLOOKUP(TRIM(E14003&amp;""),'Référentiel Articles'!$A$2:$F$634,2,FALSE),""))</f>
      </c>
      <c r="D14003" s="75">
        <f>IF($E14003="","",IFERROR(VLOOKUP(TRIM(E14003&amp;""),'Référentiel Articles'!$A$2:$F$634,3,FALSE),""))</f>
      </c>
      <c r="E14003" s="74" t="str">
        <v/>
      </c>
      <c r="F14003" s="75">
        <f>IF($E14003="","",IFERROR(VLOOKUP(TRIM(E14003&amp;""),'Référentiel Articles'!$A$2:$F$634,4,FALSE),""))</f>
      </c>
      <c r="G14003" s="76">
        <f>IF($E14003="","",IFERROR(VLOOKUP(TRIM(E14003&amp;""),'Référentiel Articles'!$A$2:$F$634,5,FALSE),""))</f>
      </c>
      <c r="H14003" s="77" t="str">
        <v/>
      </c>
      <c r="I14003" s="76">
        <f>IF($E14003="","",IFERROR(VLOOKUP(TRIM(E14003&amp;""),'Référentiel Articles'!$A$2:$F$634,6,FALSE),""))</f>
      </c>
      <c r="J14003" s="78">
        <f>IF(OR($E14003="",$H14003=""),"",$H14003*$I14003)</f>
      </c>
      <c r="K14003" s="79" t="str">
        <v/>
      </c>
    </row>
    <row r="14004">
      <c r="A14004" s="81" t="str">
        <v/>
      </c>
      <c r="B14004" s="81" t="str">
        <v/>
      </c>
      <c r="C14004" s="83">
        <f>IF($E14004="","",IFERROR(VLOOKUP(TRIM(E14004&amp;""),'Référentiel Articles'!$A$2:$F$634,2,FALSE),""))</f>
      </c>
      <c r="D14004" s="83">
        <f>IF($E14004="","",IFERROR(VLOOKUP(TRIM(E14004&amp;""),'Référentiel Articles'!$A$2:$F$634,3,FALSE),""))</f>
      </c>
      <c r="E14004" s="81" t="str">
        <v/>
      </c>
      <c r="F14004" s="83">
        <f>IF($E14004="","",IFERROR(VLOOKUP(TRIM(E14004&amp;""),'Référentiel Articles'!$A$2:$F$634,4,FALSE),""))</f>
      </c>
      <c r="G14004" s="84">
        <f>IF($E14004="","",IFERROR(VLOOKUP(TRIM(E14004&amp;""),'Référentiel Articles'!$A$2:$F$634,5,FALSE),""))</f>
      </c>
      <c r="H14004" s="85" t="str">
        <v/>
      </c>
      <c r="I14004" s="84">
        <f>IF($E14004="","",IFERROR(VLOOKUP(TRIM(E14004&amp;""),'Référentiel Articles'!$A$2:$F$634,6,FALSE),""))</f>
      </c>
      <c r="J14004" s="90">
        <f>IF(OR($E14004="",$H14004=""),"",$H14004*$I14004)</f>
      </c>
      <c r="K14004" s="87" t="str">
        <v/>
      </c>
    </row>
    <row r="14005">
      <c r="A14005" s="74" t="str">
        <v/>
      </c>
      <c r="B14005" s="74" t="str">
        <v/>
      </c>
      <c r="C14005" s="75">
        <f>IF($E14005="","",IFERROR(VLOOKUP(TRIM(E14005&amp;""),'Référentiel Articles'!$A$2:$F$634,2,FALSE),""))</f>
      </c>
      <c r="D14005" s="75">
        <f>IF($E14005="","",IFERROR(VLOOKUP(TRIM(E14005&amp;""),'Référentiel Articles'!$A$2:$F$634,3,FALSE),""))</f>
      </c>
      <c r="E14005" s="74" t="str">
        <v/>
      </c>
      <c r="F14005" s="75">
        <f>IF($E14005="","",IFERROR(VLOOKUP(TRIM(E14005&amp;""),'Référentiel Articles'!$A$2:$F$634,4,FALSE),""))</f>
      </c>
      <c r="G14005" s="76">
        <f>IF($E14005="","",IFERROR(VLOOKUP(TRIM(E14005&amp;""),'Référentiel Articles'!$A$2:$F$634,5,FALSE),""))</f>
      </c>
      <c r="H14005" s="77" t="str">
        <v/>
      </c>
      <c r="I14005" s="76">
        <f>IF($E14005="","",IFERROR(VLOOKUP(TRIM(E14005&amp;""),'Référentiel Articles'!$A$2:$F$634,6,FALSE),""))</f>
      </c>
      <c r="J14005" s="78">
        <f>IF(OR($E14005="",$H14005=""),"",$H14005*$I14005)</f>
      </c>
      <c r="K14005" s="79" t="str">
        <v/>
      </c>
    </row>
    <row r="14006">
      <c r="A14006" s="81" t="str">
        <v/>
      </c>
      <c r="B14006" s="81" t="str">
        <v/>
      </c>
      <c r="C14006" s="83">
        <f>IF($E14006="","",IFERROR(VLOOKUP(TRIM(E14006&amp;""),'Référentiel Articles'!$A$2:$F$634,2,FALSE),""))</f>
      </c>
      <c r="D14006" s="83">
        <f>IF($E14006="","",IFERROR(VLOOKUP(TRIM(E14006&amp;""),'Référentiel Articles'!$A$2:$F$634,3,FALSE),""))</f>
      </c>
      <c r="E14006" s="81" t="str">
        <v/>
      </c>
      <c r="F14006" s="83">
        <f>IF($E14006="","",IFERROR(VLOOKUP(TRIM(E14006&amp;""),'Référentiel Articles'!$A$2:$F$634,4,FALSE),""))</f>
      </c>
      <c r="G14006" s="84">
        <f>IF($E14006="","",IFERROR(VLOOKUP(TRIM(E14006&amp;""),'Référentiel Articles'!$A$2:$F$634,5,FALSE),""))</f>
      </c>
      <c r="H14006" s="85" t="str">
        <v/>
      </c>
      <c r="I14006" s="84">
        <f>IF($E14006="","",IFERROR(VLOOKUP(TRIM(E14006&amp;""),'Référentiel Articles'!$A$2:$F$634,6,FALSE),""))</f>
      </c>
      <c r="J14006" s="90">
        <f>IF(OR($E14006="",$H14006=""),"",$H14006*$I14006)</f>
      </c>
      <c r="K14006" s="87" t="str">
        <v/>
      </c>
    </row>
    <row r="14007">
      <c r="A14007" s="74" t="str">
        <v/>
      </c>
      <c r="B14007" s="74" t="str">
        <v/>
      </c>
      <c r="C14007" s="75">
        <f>IF($E14007="","",IFERROR(VLOOKUP(TRIM(E14007&amp;""),'Référentiel Articles'!$A$2:$F$634,2,FALSE),""))</f>
      </c>
      <c r="D14007" s="75">
        <f>IF($E14007="","",IFERROR(VLOOKUP(TRIM(E14007&amp;""),'Référentiel Articles'!$A$2:$F$634,3,FALSE),""))</f>
      </c>
      <c r="E14007" s="74" t="str">
        <v/>
      </c>
      <c r="F14007" s="75">
        <f>IF($E14007="","",IFERROR(VLOOKUP(TRIM(E14007&amp;""),'Référentiel Articles'!$A$2:$F$634,4,FALSE),""))</f>
      </c>
      <c r="G14007" s="76">
        <f>IF($E14007="","",IFERROR(VLOOKUP(TRIM(E14007&amp;""),'Référentiel Articles'!$A$2:$F$634,5,FALSE),""))</f>
      </c>
      <c r="H14007" s="77" t="str">
        <v/>
      </c>
      <c r="I14007" s="76">
        <f>IF($E14007="","",IFERROR(VLOOKUP(TRIM(E14007&amp;""),'Référentiel Articles'!$A$2:$F$634,6,FALSE),""))</f>
      </c>
      <c r="J14007" s="78">
        <f>IF(OR($E14007="",$H14007=""),"",$H14007*$I14007)</f>
      </c>
      <c r="K14007" s="79" t="str">
        <v/>
      </c>
    </row>
    <row r="14008">
      <c r="A14008" s="81" t="str">
        <v/>
      </c>
      <c r="B14008" s="81" t="str">
        <v/>
      </c>
      <c r="C14008" s="83">
        <f>IF($E14008="","",IFERROR(VLOOKUP(TRIM(E14008&amp;""),'Référentiel Articles'!$A$2:$F$634,2,FALSE),""))</f>
      </c>
      <c r="D14008" s="83">
        <f>IF($E14008="","",IFERROR(VLOOKUP(TRIM(E14008&amp;""),'Référentiel Articles'!$A$2:$F$634,3,FALSE),""))</f>
      </c>
      <c r="E14008" s="81" t="str">
        <v/>
      </c>
      <c r="F14008" s="83">
        <f>IF($E14008="","",IFERROR(VLOOKUP(TRIM(E14008&amp;""),'Référentiel Articles'!$A$2:$F$634,4,FALSE),""))</f>
      </c>
      <c r="G14008" s="84">
        <f>IF($E14008="","",IFERROR(VLOOKUP(TRIM(E14008&amp;""),'Référentiel Articles'!$A$2:$F$634,5,FALSE),""))</f>
      </c>
      <c r="H14008" s="85" t="str">
        <v/>
      </c>
      <c r="I14008" s="84">
        <f>IF($E14008="","",IFERROR(VLOOKUP(TRIM(E14008&amp;""),'Référentiel Articles'!$A$2:$F$634,6,FALSE),""))</f>
      </c>
      <c r="J14008" s="90">
        <f>IF(OR($E14008="",$H14008=""),"",$H14008*$I14008)</f>
      </c>
      <c r="K14008" s="87" t="str">
        <v/>
      </c>
    </row>
    <row r="14009">
      <c r="A14009" s="74" t="str">
        <v/>
      </c>
      <c r="B14009" s="74" t="str">
        <v/>
      </c>
      <c r="C14009" s="75">
        <f>IF($E14009="","",IFERROR(VLOOKUP(TRIM(E14009&amp;""),'Référentiel Articles'!$A$2:$F$634,2,FALSE),""))</f>
      </c>
      <c r="D14009" s="75">
        <f>IF($E14009="","",IFERROR(VLOOKUP(TRIM(E14009&amp;""),'Référentiel Articles'!$A$2:$F$634,3,FALSE),""))</f>
      </c>
      <c r="E14009" s="74" t="str">
        <v/>
      </c>
      <c r="F14009" s="75">
        <f>IF($E14009="","",IFERROR(VLOOKUP(TRIM(E14009&amp;""),'Référentiel Articles'!$A$2:$F$634,4,FALSE),""))</f>
      </c>
      <c r="G14009" s="76">
        <f>IF($E14009="","",IFERROR(VLOOKUP(TRIM(E14009&amp;""),'Référentiel Articles'!$A$2:$F$634,5,FALSE),""))</f>
      </c>
      <c r="H14009" s="77" t="str">
        <v/>
      </c>
      <c r="I14009" s="76">
        <f>IF($E14009="","",IFERROR(VLOOKUP(TRIM(E14009&amp;""),'Référentiel Articles'!$A$2:$F$634,6,FALSE),""))</f>
      </c>
      <c r="J14009" s="78">
        <f>IF(OR($E14009="",$H14009=""),"",$H14009*$I14009)</f>
      </c>
      <c r="K14009" s="79" t="str">
        <v/>
      </c>
    </row>
    <row r="14010">
      <c r="A14010" s="81" t="str">
        <v/>
      </c>
      <c r="B14010" s="81" t="str">
        <v/>
      </c>
      <c r="C14010" s="83">
        <f>IF($E14010="","",IFERROR(VLOOKUP(TRIM(E14010&amp;""),'Référentiel Articles'!$A$2:$F$634,2,FALSE),""))</f>
      </c>
      <c r="D14010" s="83">
        <f>IF($E14010="","",IFERROR(VLOOKUP(TRIM(E14010&amp;""),'Référentiel Articles'!$A$2:$F$634,3,FALSE),""))</f>
      </c>
      <c r="E14010" s="81" t="str">
        <v/>
      </c>
      <c r="F14010" s="83">
        <f>IF($E14010="","",IFERROR(VLOOKUP(TRIM(E14010&amp;""),'Référentiel Articles'!$A$2:$F$634,4,FALSE),""))</f>
      </c>
      <c r="G14010" s="84">
        <f>IF($E14010="","",IFERROR(VLOOKUP(TRIM(E14010&amp;""),'Référentiel Articles'!$A$2:$F$634,5,FALSE),""))</f>
      </c>
      <c r="H14010" s="85" t="str">
        <v/>
      </c>
      <c r="I14010" s="84">
        <f>IF($E14010="","",IFERROR(VLOOKUP(TRIM(E14010&amp;""),'Référentiel Articles'!$A$2:$F$634,6,FALSE),""))</f>
      </c>
      <c r="J14010" s="90">
        <f>IF(OR($E14010="",$H14010=""),"",$H14010*$I14010)</f>
      </c>
      <c r="K14010" s="87" t="str">
        <v/>
      </c>
    </row>
    <row r="14011">
      <c r="A14011" s="74" t="str">
        <v/>
      </c>
      <c r="B14011" s="74" t="str">
        <v/>
      </c>
      <c r="C14011" s="75">
        <f>IF($E14011="","",IFERROR(VLOOKUP(TRIM(E14011&amp;""),'Référentiel Articles'!$A$2:$F$634,2,FALSE),""))</f>
      </c>
      <c r="D14011" s="75">
        <f>IF($E14011="","",IFERROR(VLOOKUP(TRIM(E14011&amp;""),'Référentiel Articles'!$A$2:$F$634,3,FALSE),""))</f>
      </c>
      <c r="E14011" s="74" t="str">
        <v/>
      </c>
      <c r="F14011" s="75">
        <f>IF($E14011="","",IFERROR(VLOOKUP(TRIM(E14011&amp;""),'Référentiel Articles'!$A$2:$F$634,4,FALSE),""))</f>
      </c>
      <c r="G14011" s="76">
        <f>IF($E14011="","",IFERROR(VLOOKUP(TRIM(E14011&amp;""),'Référentiel Articles'!$A$2:$F$634,5,FALSE),""))</f>
      </c>
      <c r="H14011" s="77" t="str">
        <v/>
      </c>
      <c r="I14011" s="76">
        <f>IF($E14011="","",IFERROR(VLOOKUP(TRIM(E14011&amp;""),'Référentiel Articles'!$A$2:$F$634,6,FALSE),""))</f>
      </c>
      <c r="J14011" s="78">
        <f>IF(OR($E14011="",$H14011=""),"",$H14011*$I14011)</f>
      </c>
      <c r="K14011" s="79" t="str">
        <v/>
      </c>
    </row>
    <row r="14012">
      <c r="A14012" s="81" t="str">
        <v/>
      </c>
      <c r="B14012" s="81" t="str">
        <v/>
      </c>
      <c r="C14012" s="83">
        <f>IF($E14012="","",IFERROR(VLOOKUP(TRIM(E14012&amp;""),'Référentiel Articles'!$A$2:$F$634,2,FALSE),""))</f>
      </c>
      <c r="D14012" s="83">
        <f>IF($E14012="","",IFERROR(VLOOKUP(TRIM(E14012&amp;""),'Référentiel Articles'!$A$2:$F$634,3,FALSE),""))</f>
      </c>
      <c r="E14012" s="81" t="str">
        <v/>
      </c>
      <c r="F14012" s="83">
        <f>IF($E14012="","",IFERROR(VLOOKUP(TRIM(E14012&amp;""),'Référentiel Articles'!$A$2:$F$634,4,FALSE),""))</f>
      </c>
      <c r="G14012" s="84">
        <f>IF($E14012="","",IFERROR(VLOOKUP(TRIM(E14012&amp;""),'Référentiel Articles'!$A$2:$F$634,5,FALSE),""))</f>
      </c>
      <c r="H14012" s="85" t="str">
        <v/>
      </c>
      <c r="I14012" s="84">
        <f>IF($E14012="","",IFERROR(VLOOKUP(TRIM(E14012&amp;""),'Référentiel Articles'!$A$2:$F$634,6,FALSE),""))</f>
      </c>
      <c r="J14012" s="90">
        <f>IF(OR($E14012="",$H14012=""),"",$H14012*$I14012)</f>
      </c>
      <c r="K14012" s="87" t="str">
        <v/>
      </c>
    </row>
    <row r="14013">
      <c r="A14013" s="74" t="str">
        <v/>
      </c>
      <c r="B14013" s="74" t="str">
        <v/>
      </c>
      <c r="C14013" s="75">
        <f>IF($E14013="","",IFERROR(VLOOKUP(TRIM(E14013&amp;""),'Référentiel Articles'!$A$2:$F$634,2,FALSE),""))</f>
      </c>
      <c r="D14013" s="75">
        <f>IF($E14013="","",IFERROR(VLOOKUP(TRIM(E14013&amp;""),'Référentiel Articles'!$A$2:$F$634,3,FALSE),""))</f>
      </c>
      <c r="E14013" s="74" t="str">
        <v/>
      </c>
      <c r="F14013" s="75">
        <f>IF($E14013="","",IFERROR(VLOOKUP(TRIM(E14013&amp;""),'Référentiel Articles'!$A$2:$F$634,4,FALSE),""))</f>
      </c>
      <c r="G14013" s="76">
        <f>IF($E14013="","",IFERROR(VLOOKUP(TRIM(E14013&amp;""),'Référentiel Articles'!$A$2:$F$634,5,FALSE),""))</f>
      </c>
      <c r="H14013" s="77" t="str">
        <v/>
      </c>
      <c r="I14013" s="76">
        <f>IF($E14013="","",IFERROR(VLOOKUP(TRIM(E14013&amp;""),'Référentiel Articles'!$A$2:$F$634,6,FALSE),""))</f>
      </c>
      <c r="J14013" s="78">
        <f>IF(OR($E14013="",$H14013=""),"",$H14013*$I14013)</f>
      </c>
      <c r="K14013" s="79" t="str">
        <v/>
      </c>
    </row>
    <row r="14014">
      <c r="A14014" s="81" t="str">
        <v/>
      </c>
      <c r="B14014" s="81" t="str">
        <v/>
      </c>
      <c r="C14014" s="83">
        <f>IF($E14014="","",IFERROR(VLOOKUP(TRIM(E14014&amp;""),'Référentiel Articles'!$A$2:$F$634,2,FALSE),""))</f>
      </c>
      <c r="D14014" s="83">
        <f>IF($E14014="","",IFERROR(VLOOKUP(TRIM(E14014&amp;""),'Référentiel Articles'!$A$2:$F$634,3,FALSE),""))</f>
      </c>
      <c r="E14014" s="81" t="str">
        <v/>
      </c>
      <c r="F14014" s="83">
        <f>IF($E14014="","",IFERROR(VLOOKUP(TRIM(E14014&amp;""),'Référentiel Articles'!$A$2:$F$634,4,FALSE),""))</f>
      </c>
      <c r="G14014" s="84">
        <f>IF($E14014="","",IFERROR(VLOOKUP(TRIM(E14014&amp;""),'Référentiel Articles'!$A$2:$F$634,5,FALSE),""))</f>
      </c>
      <c r="H14014" s="85" t="str">
        <v/>
      </c>
      <c r="I14014" s="84">
        <f>IF($E14014="","",IFERROR(VLOOKUP(TRIM(E14014&amp;""),'Référentiel Articles'!$A$2:$F$634,6,FALSE),""))</f>
      </c>
      <c r="J14014" s="90">
        <f>IF(OR($E14014="",$H14014=""),"",$H14014*$I14014)</f>
      </c>
      <c r="K14014" s="87" t="str">
        <v/>
      </c>
    </row>
    <row r="14015">
      <c r="A14015" s="74" t="str">
        <v/>
      </c>
      <c r="B14015" s="74" t="str">
        <v/>
      </c>
      <c r="C14015" s="75">
        <f>IF($E14015="","",IFERROR(VLOOKUP(TRIM(E14015&amp;""),'Référentiel Articles'!$A$2:$F$634,2,FALSE),""))</f>
      </c>
      <c r="D14015" s="75">
        <f>IF($E14015="","",IFERROR(VLOOKUP(TRIM(E14015&amp;""),'Référentiel Articles'!$A$2:$F$634,3,FALSE),""))</f>
      </c>
      <c r="E14015" s="74" t="str">
        <v/>
      </c>
      <c r="F14015" s="75">
        <f>IF($E14015="","",IFERROR(VLOOKUP(TRIM(E14015&amp;""),'Référentiel Articles'!$A$2:$F$634,4,FALSE),""))</f>
      </c>
      <c r="G14015" s="76">
        <f>IF($E14015="","",IFERROR(VLOOKUP(TRIM(E14015&amp;""),'Référentiel Articles'!$A$2:$F$634,5,FALSE),""))</f>
      </c>
      <c r="H14015" s="77" t="str">
        <v/>
      </c>
      <c r="I14015" s="76">
        <f>IF($E14015="","",IFERROR(VLOOKUP(TRIM(E14015&amp;""),'Référentiel Articles'!$A$2:$F$634,6,FALSE),""))</f>
      </c>
      <c r="J14015" s="78">
        <f>IF(OR($E14015="",$H14015=""),"",$H14015*$I14015)</f>
      </c>
      <c r="K14015" s="79" t="str">
        <v/>
      </c>
    </row>
    <row r="14016">
      <c r="A14016" s="81" t="str">
        <v/>
      </c>
      <c r="B14016" s="81" t="str">
        <v/>
      </c>
      <c r="C14016" s="83">
        <f>IF($E14016="","",IFERROR(VLOOKUP(TRIM(E14016&amp;""),'Référentiel Articles'!$A$2:$F$634,2,FALSE),""))</f>
      </c>
      <c r="D14016" s="83">
        <f>IF($E14016="","",IFERROR(VLOOKUP(TRIM(E14016&amp;""),'Référentiel Articles'!$A$2:$F$634,3,FALSE),""))</f>
      </c>
      <c r="E14016" s="81" t="str">
        <v/>
      </c>
      <c r="F14016" s="83">
        <f>IF($E14016="","",IFERROR(VLOOKUP(TRIM(E14016&amp;""),'Référentiel Articles'!$A$2:$F$634,4,FALSE),""))</f>
      </c>
      <c r="G14016" s="84">
        <f>IF($E14016="","",IFERROR(VLOOKUP(TRIM(E14016&amp;""),'Référentiel Articles'!$A$2:$F$634,5,FALSE),""))</f>
      </c>
      <c r="H14016" s="85" t="str">
        <v/>
      </c>
      <c r="I14016" s="84">
        <f>IF($E14016="","",IFERROR(VLOOKUP(TRIM(E14016&amp;""),'Référentiel Articles'!$A$2:$F$634,6,FALSE),""))</f>
      </c>
      <c r="J14016" s="90">
        <f>IF(OR($E14016="",$H14016=""),"",$H14016*$I14016)</f>
      </c>
      <c r="K14016" s="87" t="str">
        <v/>
      </c>
    </row>
    <row r="14017">
      <c r="A14017" s="74" t="str">
        <v/>
      </c>
      <c r="B14017" s="74" t="str">
        <v/>
      </c>
      <c r="C14017" s="75">
        <f>IF($E14017="","",IFERROR(VLOOKUP(TRIM(E14017&amp;""),'Référentiel Articles'!$A$2:$F$634,2,FALSE),""))</f>
      </c>
      <c r="D14017" s="75">
        <f>IF($E14017="","",IFERROR(VLOOKUP(TRIM(E14017&amp;""),'Référentiel Articles'!$A$2:$F$634,3,FALSE),""))</f>
      </c>
      <c r="E14017" s="74" t="str">
        <v/>
      </c>
      <c r="F14017" s="75">
        <f>IF($E14017="","",IFERROR(VLOOKUP(TRIM(E14017&amp;""),'Référentiel Articles'!$A$2:$F$634,4,FALSE),""))</f>
      </c>
      <c r="G14017" s="76">
        <f>IF($E14017="","",IFERROR(VLOOKUP(TRIM(E14017&amp;""),'Référentiel Articles'!$A$2:$F$634,5,FALSE),""))</f>
      </c>
      <c r="H14017" s="77" t="str">
        <v/>
      </c>
      <c r="I14017" s="76">
        <f>IF($E14017="","",IFERROR(VLOOKUP(TRIM(E14017&amp;""),'Référentiel Articles'!$A$2:$F$634,6,FALSE),""))</f>
      </c>
      <c r="J14017" s="78">
        <f>IF(OR($E14017="",$H14017=""),"",$H14017*$I14017)</f>
      </c>
      <c r="K14017" s="79" t="str">
        <v/>
      </c>
    </row>
    <row r="14018">
      <c r="A14018" s="81" t="str">
        <v/>
      </c>
      <c r="B14018" s="81" t="str">
        <v/>
      </c>
      <c r="C14018" s="83">
        <f>IF($E14018="","",IFERROR(VLOOKUP(TRIM(E14018&amp;""),'Référentiel Articles'!$A$2:$F$634,2,FALSE),""))</f>
      </c>
      <c r="D14018" s="83">
        <f>IF($E14018="","",IFERROR(VLOOKUP(TRIM(E14018&amp;""),'Référentiel Articles'!$A$2:$F$634,3,FALSE),""))</f>
      </c>
      <c r="E14018" s="81" t="str">
        <v/>
      </c>
      <c r="F14018" s="83">
        <f>IF($E14018="","",IFERROR(VLOOKUP(TRIM(E14018&amp;""),'Référentiel Articles'!$A$2:$F$634,4,FALSE),""))</f>
      </c>
      <c r="G14018" s="84">
        <f>IF($E14018="","",IFERROR(VLOOKUP(TRIM(E14018&amp;""),'Référentiel Articles'!$A$2:$F$634,5,FALSE),""))</f>
      </c>
      <c r="H14018" s="85" t="str">
        <v/>
      </c>
      <c r="I14018" s="84">
        <f>IF($E14018="","",IFERROR(VLOOKUP(TRIM(E14018&amp;""),'Référentiel Articles'!$A$2:$F$634,6,FALSE),""))</f>
      </c>
      <c r="J14018" s="90">
        <f>IF(OR($E14018="",$H14018=""),"",$H14018*$I14018)</f>
      </c>
      <c r="K14018" s="87" t="str">
        <v/>
      </c>
    </row>
    <row r="14019">
      <c r="A14019" s="74" t="str">
        <v/>
      </c>
      <c r="B14019" s="74" t="str">
        <v/>
      </c>
      <c r="C14019" s="75">
        <f>IF($E14019="","",IFERROR(VLOOKUP(TRIM(E14019&amp;""),'Référentiel Articles'!$A$2:$F$634,2,FALSE),""))</f>
      </c>
      <c r="D14019" s="75">
        <f>IF($E14019="","",IFERROR(VLOOKUP(TRIM(E14019&amp;""),'Référentiel Articles'!$A$2:$F$634,3,FALSE),""))</f>
      </c>
      <c r="E14019" s="74" t="str">
        <v/>
      </c>
      <c r="F14019" s="75">
        <f>IF($E14019="","",IFERROR(VLOOKUP(TRIM(E14019&amp;""),'Référentiel Articles'!$A$2:$F$634,4,FALSE),""))</f>
      </c>
      <c r="G14019" s="76">
        <f>IF($E14019="","",IFERROR(VLOOKUP(TRIM(E14019&amp;""),'Référentiel Articles'!$A$2:$F$634,5,FALSE),""))</f>
      </c>
      <c r="H14019" s="77" t="str">
        <v/>
      </c>
      <c r="I14019" s="76">
        <f>IF($E14019="","",IFERROR(VLOOKUP(TRIM(E14019&amp;""),'Référentiel Articles'!$A$2:$F$634,6,FALSE),""))</f>
      </c>
      <c r="J14019" s="78">
        <f>IF(OR($E14019="",$H14019=""),"",$H14019*$I14019)</f>
      </c>
      <c r="K14019" s="79" t="str">
        <v/>
      </c>
    </row>
    <row r="14020">
      <c r="A14020" s="81" t="str">
        <v/>
      </c>
      <c r="B14020" s="81" t="str">
        <v/>
      </c>
      <c r="C14020" s="83">
        <f>IF($E14020="","",IFERROR(VLOOKUP(TRIM(E14020&amp;""),'Référentiel Articles'!$A$2:$F$634,2,FALSE),""))</f>
      </c>
      <c r="D14020" s="83">
        <f>IF($E14020="","",IFERROR(VLOOKUP(TRIM(E14020&amp;""),'Référentiel Articles'!$A$2:$F$634,3,FALSE),""))</f>
      </c>
      <c r="E14020" s="81" t="str">
        <v/>
      </c>
      <c r="F14020" s="83">
        <f>IF($E14020="","",IFERROR(VLOOKUP(TRIM(E14020&amp;""),'Référentiel Articles'!$A$2:$F$634,4,FALSE),""))</f>
      </c>
      <c r="G14020" s="84">
        <f>IF($E14020="","",IFERROR(VLOOKUP(TRIM(E14020&amp;""),'Référentiel Articles'!$A$2:$F$634,5,FALSE),""))</f>
      </c>
      <c r="H14020" s="85" t="str">
        <v/>
      </c>
      <c r="I14020" s="84">
        <f>IF($E14020="","",IFERROR(VLOOKUP(TRIM(E14020&amp;""),'Référentiel Articles'!$A$2:$F$634,6,FALSE),""))</f>
      </c>
      <c r="J14020" s="90">
        <f>IF(OR($E14020="",$H14020=""),"",$H14020*$I14020)</f>
      </c>
      <c r="K14020" s="87" t="str">
        <v/>
      </c>
    </row>
    <row r="14021">
      <c r="A14021" s="74" t="str">
        <v/>
      </c>
      <c r="B14021" s="74" t="str">
        <v/>
      </c>
      <c r="C14021" s="75">
        <f>IF($E14021="","",IFERROR(VLOOKUP(TRIM(E14021&amp;""),'Référentiel Articles'!$A$2:$F$634,2,FALSE),""))</f>
      </c>
      <c r="D14021" s="75">
        <f>IF($E14021="","",IFERROR(VLOOKUP(TRIM(E14021&amp;""),'Référentiel Articles'!$A$2:$F$634,3,FALSE),""))</f>
      </c>
      <c r="E14021" s="74" t="str">
        <v/>
      </c>
      <c r="F14021" s="75">
        <f>IF($E14021="","",IFERROR(VLOOKUP(TRIM(E14021&amp;""),'Référentiel Articles'!$A$2:$F$634,4,FALSE),""))</f>
      </c>
      <c r="G14021" s="76">
        <f>IF($E14021="","",IFERROR(VLOOKUP(TRIM(E14021&amp;""),'Référentiel Articles'!$A$2:$F$634,5,FALSE),""))</f>
      </c>
      <c r="H14021" s="77" t="str">
        <v/>
      </c>
      <c r="I14021" s="76">
        <f>IF($E14021="","",IFERROR(VLOOKUP(TRIM(E14021&amp;""),'Référentiel Articles'!$A$2:$F$634,6,FALSE),""))</f>
      </c>
      <c r="J14021" s="78">
        <f>IF(OR($E14021="",$H14021=""),"",$H14021*$I14021)</f>
      </c>
      <c r="K14021" s="79" t="str">
        <v/>
      </c>
    </row>
    <row r="14022">
      <c r="A14022" s="81" t="str">
        <v/>
      </c>
      <c r="B14022" s="81" t="str">
        <v/>
      </c>
      <c r="C14022" s="83">
        <f>IF($E14022="","",IFERROR(VLOOKUP(TRIM(E14022&amp;""),'Référentiel Articles'!$A$2:$F$634,2,FALSE),""))</f>
      </c>
      <c r="D14022" s="83">
        <f>IF($E14022="","",IFERROR(VLOOKUP(TRIM(E14022&amp;""),'Référentiel Articles'!$A$2:$F$634,3,FALSE),""))</f>
      </c>
      <c r="E14022" s="81" t="str">
        <v/>
      </c>
      <c r="F14022" s="83">
        <f>IF($E14022="","",IFERROR(VLOOKUP(TRIM(E14022&amp;""),'Référentiel Articles'!$A$2:$F$634,4,FALSE),""))</f>
      </c>
      <c r="G14022" s="84">
        <f>IF($E14022="","",IFERROR(VLOOKUP(TRIM(E14022&amp;""),'Référentiel Articles'!$A$2:$F$634,5,FALSE),""))</f>
      </c>
      <c r="H14022" s="85" t="str">
        <v/>
      </c>
      <c r="I14022" s="84">
        <f>IF($E14022="","",IFERROR(VLOOKUP(TRIM(E14022&amp;""),'Référentiel Articles'!$A$2:$F$634,6,FALSE),""))</f>
      </c>
      <c r="J14022" s="90">
        <f>IF(OR($E14022="",$H14022=""),"",$H14022*$I14022)</f>
      </c>
      <c r="K14022" s="87" t="str">
        <v/>
      </c>
    </row>
    <row r="14023">
      <c r="A14023" s="74" t="str">
        <v/>
      </c>
      <c r="B14023" s="74" t="str">
        <v/>
      </c>
      <c r="C14023" s="75">
        <f>IF($E14023="","",IFERROR(VLOOKUP(TRIM(E14023&amp;""),'Référentiel Articles'!$A$2:$F$634,2,FALSE),""))</f>
      </c>
      <c r="D14023" s="75">
        <f>IF($E14023="","",IFERROR(VLOOKUP(TRIM(E14023&amp;""),'Référentiel Articles'!$A$2:$F$634,3,FALSE),""))</f>
      </c>
      <c r="E14023" s="74" t="str">
        <v/>
      </c>
      <c r="F14023" s="75">
        <f>IF($E14023="","",IFERROR(VLOOKUP(TRIM(E14023&amp;""),'Référentiel Articles'!$A$2:$F$634,4,FALSE),""))</f>
      </c>
      <c r="G14023" s="76">
        <f>IF($E14023="","",IFERROR(VLOOKUP(TRIM(E14023&amp;""),'Référentiel Articles'!$A$2:$F$634,5,FALSE),""))</f>
      </c>
      <c r="H14023" s="77" t="str">
        <v/>
      </c>
      <c r="I14023" s="76">
        <f>IF($E14023="","",IFERROR(VLOOKUP(TRIM(E14023&amp;""),'Référentiel Articles'!$A$2:$F$634,6,FALSE),""))</f>
      </c>
      <c r="J14023" s="78">
        <f>IF(OR($E14023="",$H14023=""),"",$H14023*$I14023)</f>
      </c>
      <c r="K14023" s="79" t="str">
        <v/>
      </c>
    </row>
    <row r="14024">
      <c r="A14024" s="81" t="str">
        <v/>
      </c>
      <c r="B14024" s="81" t="str">
        <v/>
      </c>
      <c r="C14024" s="83">
        <f>IF($E14024="","",IFERROR(VLOOKUP(TRIM(E14024&amp;""),'Référentiel Articles'!$A$2:$F$634,2,FALSE),""))</f>
      </c>
      <c r="D14024" s="83">
        <f>IF($E14024="","",IFERROR(VLOOKUP(TRIM(E14024&amp;""),'Référentiel Articles'!$A$2:$F$634,3,FALSE),""))</f>
      </c>
      <c r="E14024" s="81" t="str">
        <v/>
      </c>
      <c r="F14024" s="83">
        <f>IF($E14024="","",IFERROR(VLOOKUP(TRIM(E14024&amp;""),'Référentiel Articles'!$A$2:$F$634,4,FALSE),""))</f>
      </c>
      <c r="G14024" s="84">
        <f>IF($E14024="","",IFERROR(VLOOKUP(TRIM(E14024&amp;""),'Référentiel Articles'!$A$2:$F$634,5,FALSE),""))</f>
      </c>
      <c r="H14024" s="85" t="str">
        <v/>
      </c>
      <c r="I14024" s="84">
        <f>IF($E14024="","",IFERROR(VLOOKUP(TRIM(E14024&amp;""),'Référentiel Articles'!$A$2:$F$634,6,FALSE),""))</f>
      </c>
      <c r="J14024" s="90">
        <f>IF(OR($E14024="",$H14024=""),"",$H14024*$I14024)</f>
      </c>
      <c r="K14024" s="87" t="str">
        <v/>
      </c>
    </row>
    <row r="14025">
      <c r="A14025" s="74" t="str">
        <v/>
      </c>
      <c r="B14025" s="74" t="str">
        <v/>
      </c>
      <c r="C14025" s="75">
        <f>IF($E14025="","",IFERROR(VLOOKUP(TRIM(E14025&amp;""),'Référentiel Articles'!$A$2:$F$634,2,FALSE),""))</f>
      </c>
      <c r="D14025" s="75">
        <f>IF($E14025="","",IFERROR(VLOOKUP(TRIM(E14025&amp;""),'Référentiel Articles'!$A$2:$F$634,3,FALSE),""))</f>
      </c>
      <c r="E14025" s="74" t="str">
        <v/>
      </c>
      <c r="F14025" s="75">
        <f>IF($E14025="","",IFERROR(VLOOKUP(TRIM(E14025&amp;""),'Référentiel Articles'!$A$2:$F$634,4,FALSE),""))</f>
      </c>
      <c r="G14025" s="76">
        <f>IF($E14025="","",IFERROR(VLOOKUP(TRIM(E14025&amp;""),'Référentiel Articles'!$A$2:$F$634,5,FALSE),""))</f>
      </c>
      <c r="H14025" s="77" t="str">
        <v/>
      </c>
      <c r="I14025" s="76">
        <f>IF($E14025="","",IFERROR(VLOOKUP(TRIM(E14025&amp;""),'Référentiel Articles'!$A$2:$F$634,6,FALSE),""))</f>
      </c>
      <c r="J14025" s="78">
        <f>IF(OR($E14025="",$H14025=""),"",$H14025*$I14025)</f>
      </c>
      <c r="K14025" s="79" t="str">
        <v/>
      </c>
    </row>
    <row r="14026">
      <c r="A14026" s="81" t="str">
        <v/>
      </c>
      <c r="B14026" s="81" t="str">
        <v/>
      </c>
      <c r="C14026" s="83">
        <f>IF($E14026="","",IFERROR(VLOOKUP(TRIM(E14026&amp;""),'Référentiel Articles'!$A$2:$F$634,2,FALSE),""))</f>
      </c>
      <c r="D14026" s="83">
        <f>IF($E14026="","",IFERROR(VLOOKUP(TRIM(E14026&amp;""),'Référentiel Articles'!$A$2:$F$634,3,FALSE),""))</f>
      </c>
      <c r="E14026" s="81" t="str">
        <v/>
      </c>
      <c r="F14026" s="83">
        <f>IF($E14026="","",IFERROR(VLOOKUP(TRIM(E14026&amp;""),'Référentiel Articles'!$A$2:$F$634,4,FALSE),""))</f>
      </c>
      <c r="G14026" s="84">
        <f>IF($E14026="","",IFERROR(VLOOKUP(TRIM(E14026&amp;""),'Référentiel Articles'!$A$2:$F$634,5,FALSE),""))</f>
      </c>
      <c r="H14026" s="85" t="str">
        <v/>
      </c>
      <c r="I14026" s="84">
        <f>IF($E14026="","",IFERROR(VLOOKUP(TRIM(E14026&amp;""),'Référentiel Articles'!$A$2:$F$634,6,FALSE),""))</f>
      </c>
      <c r="J14026" s="90">
        <f>IF(OR($E14026="",$H14026=""),"",$H14026*$I14026)</f>
      </c>
      <c r="K14026" s="87" t="str">
        <v/>
      </c>
    </row>
    <row r="14027">
      <c r="A14027" s="74" t="str">
        <v/>
      </c>
      <c r="B14027" s="74" t="str">
        <v/>
      </c>
      <c r="C14027" s="75">
        <f>IF($E14027="","",IFERROR(VLOOKUP(TRIM(E14027&amp;""),'Référentiel Articles'!$A$2:$F$634,2,FALSE),""))</f>
      </c>
      <c r="D14027" s="75">
        <f>IF($E14027="","",IFERROR(VLOOKUP(TRIM(E14027&amp;""),'Référentiel Articles'!$A$2:$F$634,3,FALSE),""))</f>
      </c>
      <c r="E14027" s="74" t="str">
        <v/>
      </c>
      <c r="F14027" s="75">
        <f>IF($E14027="","",IFERROR(VLOOKUP(TRIM(E14027&amp;""),'Référentiel Articles'!$A$2:$F$634,4,FALSE),""))</f>
      </c>
      <c r="G14027" s="76">
        <f>IF($E14027="","",IFERROR(VLOOKUP(TRIM(E14027&amp;""),'Référentiel Articles'!$A$2:$F$634,5,FALSE),""))</f>
      </c>
      <c r="H14027" s="77" t="str">
        <v/>
      </c>
      <c r="I14027" s="76">
        <f>IF($E14027="","",IFERROR(VLOOKUP(TRIM(E14027&amp;""),'Référentiel Articles'!$A$2:$F$634,6,FALSE),""))</f>
      </c>
      <c r="J14027" s="78">
        <f>IF(OR($E14027="",$H14027=""),"",$H14027*$I14027)</f>
      </c>
      <c r="K14027" s="79" t="str">
        <v/>
      </c>
    </row>
    <row r="14028">
      <c r="A14028" s="81" t="str">
        <v/>
      </c>
      <c r="B14028" s="81" t="str">
        <v/>
      </c>
      <c r="C14028" s="83">
        <f>IF($E14028="","",IFERROR(VLOOKUP(TRIM(E14028&amp;""),'Référentiel Articles'!$A$2:$F$634,2,FALSE),""))</f>
      </c>
      <c r="D14028" s="83">
        <f>IF($E14028="","",IFERROR(VLOOKUP(TRIM(E14028&amp;""),'Référentiel Articles'!$A$2:$F$634,3,FALSE),""))</f>
      </c>
      <c r="E14028" s="81" t="str">
        <v/>
      </c>
      <c r="F14028" s="83">
        <f>IF($E14028="","",IFERROR(VLOOKUP(TRIM(E14028&amp;""),'Référentiel Articles'!$A$2:$F$634,4,FALSE),""))</f>
      </c>
      <c r="G14028" s="84">
        <f>IF($E14028="","",IFERROR(VLOOKUP(TRIM(E14028&amp;""),'Référentiel Articles'!$A$2:$F$634,5,FALSE),""))</f>
      </c>
      <c r="H14028" s="85" t="str">
        <v/>
      </c>
      <c r="I14028" s="84">
        <f>IF($E14028="","",IFERROR(VLOOKUP(TRIM(E14028&amp;""),'Référentiel Articles'!$A$2:$F$634,6,FALSE),""))</f>
      </c>
      <c r="J14028" s="90">
        <f>IF(OR($E14028="",$H14028=""),"",$H14028*$I14028)</f>
      </c>
      <c r="K14028" s="87" t="str">
        <v/>
      </c>
    </row>
    <row r="14029">
      <c r="A14029" s="74" t="str">
        <v/>
      </c>
      <c r="B14029" s="74" t="str">
        <v/>
      </c>
      <c r="C14029" s="75">
        <f>IF($E14029="","",IFERROR(VLOOKUP(TRIM(E14029&amp;""),'Référentiel Articles'!$A$2:$F$634,2,FALSE),""))</f>
      </c>
      <c r="D14029" s="75">
        <f>IF($E14029="","",IFERROR(VLOOKUP(TRIM(E14029&amp;""),'Référentiel Articles'!$A$2:$F$634,3,FALSE),""))</f>
      </c>
      <c r="E14029" s="74" t="str">
        <v/>
      </c>
      <c r="F14029" s="75">
        <f>IF($E14029="","",IFERROR(VLOOKUP(TRIM(E14029&amp;""),'Référentiel Articles'!$A$2:$F$634,4,FALSE),""))</f>
      </c>
      <c r="G14029" s="76">
        <f>IF($E14029="","",IFERROR(VLOOKUP(TRIM(E14029&amp;""),'Référentiel Articles'!$A$2:$F$634,5,FALSE),""))</f>
      </c>
      <c r="H14029" s="77" t="str">
        <v/>
      </c>
      <c r="I14029" s="76">
        <f>IF($E14029="","",IFERROR(VLOOKUP(TRIM(E14029&amp;""),'Référentiel Articles'!$A$2:$F$634,6,FALSE),""))</f>
      </c>
      <c r="J14029" s="78">
        <f>IF(OR($E14029="",$H14029=""),"",$H14029*$I14029)</f>
      </c>
      <c r="K14029" s="79" t="str">
        <v/>
      </c>
    </row>
    <row r="14030">
      <c r="A14030" s="81" t="str">
        <v/>
      </c>
      <c r="B14030" s="81" t="str">
        <v/>
      </c>
      <c r="C14030" s="83">
        <f>IF($E14030="","",IFERROR(VLOOKUP(TRIM(E14030&amp;""),'Référentiel Articles'!$A$2:$F$634,2,FALSE),""))</f>
      </c>
      <c r="D14030" s="83">
        <f>IF($E14030="","",IFERROR(VLOOKUP(TRIM(E14030&amp;""),'Référentiel Articles'!$A$2:$F$634,3,FALSE),""))</f>
      </c>
      <c r="E14030" s="81" t="str">
        <v/>
      </c>
      <c r="F14030" s="83">
        <f>IF($E14030="","",IFERROR(VLOOKUP(TRIM(E14030&amp;""),'Référentiel Articles'!$A$2:$F$634,4,FALSE),""))</f>
      </c>
      <c r="G14030" s="84">
        <f>IF($E14030="","",IFERROR(VLOOKUP(TRIM(E14030&amp;""),'Référentiel Articles'!$A$2:$F$634,5,FALSE),""))</f>
      </c>
      <c r="H14030" s="85" t="str">
        <v/>
      </c>
      <c r="I14030" s="84">
        <f>IF($E14030="","",IFERROR(VLOOKUP(TRIM(E14030&amp;""),'Référentiel Articles'!$A$2:$F$634,6,FALSE),""))</f>
      </c>
      <c r="J14030" s="90">
        <f>IF(OR($E14030="",$H14030=""),"",$H14030*$I14030)</f>
      </c>
      <c r="K14030" s="87" t="str">
        <v/>
      </c>
    </row>
    <row r="14031">
      <c r="A14031" s="74" t="str">
        <v/>
      </c>
      <c r="B14031" s="74" t="str">
        <v/>
      </c>
      <c r="C14031" s="75">
        <f>IF($E14031="","",IFERROR(VLOOKUP(TRIM(E14031&amp;""),'Référentiel Articles'!$A$2:$F$634,2,FALSE),""))</f>
      </c>
      <c r="D14031" s="75">
        <f>IF($E14031="","",IFERROR(VLOOKUP(TRIM(E14031&amp;""),'Référentiel Articles'!$A$2:$F$634,3,FALSE),""))</f>
      </c>
      <c r="E14031" s="74" t="str">
        <v/>
      </c>
      <c r="F14031" s="75">
        <f>IF($E14031="","",IFERROR(VLOOKUP(TRIM(E14031&amp;""),'Référentiel Articles'!$A$2:$F$634,4,FALSE),""))</f>
      </c>
      <c r="G14031" s="76">
        <f>IF($E14031="","",IFERROR(VLOOKUP(TRIM(E14031&amp;""),'Référentiel Articles'!$A$2:$F$634,5,FALSE),""))</f>
      </c>
      <c r="H14031" s="77" t="str">
        <v/>
      </c>
      <c r="I14031" s="76">
        <f>IF($E14031="","",IFERROR(VLOOKUP(TRIM(E14031&amp;""),'Référentiel Articles'!$A$2:$F$634,6,FALSE),""))</f>
      </c>
      <c r="J14031" s="78">
        <f>IF(OR($E14031="",$H14031=""),"",$H14031*$I14031)</f>
      </c>
      <c r="K14031" s="79" t="str">
        <v/>
      </c>
    </row>
    <row r="14032">
      <c r="A14032" s="81" t="str">
        <v/>
      </c>
      <c r="B14032" s="81" t="str">
        <v/>
      </c>
      <c r="C14032" s="83">
        <f>IF($E14032="","",IFERROR(VLOOKUP(TRIM(E14032&amp;""),'Référentiel Articles'!$A$2:$F$634,2,FALSE),""))</f>
      </c>
      <c r="D14032" s="83">
        <f>IF($E14032="","",IFERROR(VLOOKUP(TRIM(E14032&amp;""),'Référentiel Articles'!$A$2:$F$634,3,FALSE),""))</f>
      </c>
      <c r="E14032" s="81" t="str">
        <v/>
      </c>
      <c r="F14032" s="83">
        <f>IF($E14032="","",IFERROR(VLOOKUP(TRIM(E14032&amp;""),'Référentiel Articles'!$A$2:$F$634,4,FALSE),""))</f>
      </c>
      <c r="G14032" s="84">
        <f>IF($E14032="","",IFERROR(VLOOKUP(TRIM(E14032&amp;""),'Référentiel Articles'!$A$2:$F$634,5,FALSE),""))</f>
      </c>
      <c r="H14032" s="85" t="str">
        <v/>
      </c>
      <c r="I14032" s="84">
        <f>IF($E14032="","",IFERROR(VLOOKUP(TRIM(E14032&amp;""),'Référentiel Articles'!$A$2:$F$634,6,FALSE),""))</f>
      </c>
      <c r="J14032" s="90">
        <f>IF(OR($E14032="",$H14032=""),"",$H14032*$I14032)</f>
      </c>
      <c r="K14032" s="87" t="str">
        <v/>
      </c>
    </row>
    <row r="14033">
      <c r="A14033" s="74" t="str">
        <v/>
      </c>
      <c r="B14033" s="74" t="str">
        <v/>
      </c>
      <c r="C14033" s="75">
        <f>IF($E14033="","",IFERROR(VLOOKUP(TRIM(E14033&amp;""),'Référentiel Articles'!$A$2:$F$634,2,FALSE),""))</f>
      </c>
      <c r="D14033" s="75">
        <f>IF($E14033="","",IFERROR(VLOOKUP(TRIM(E14033&amp;""),'Référentiel Articles'!$A$2:$F$634,3,FALSE),""))</f>
      </c>
      <c r="E14033" s="74" t="str">
        <v/>
      </c>
      <c r="F14033" s="75">
        <f>IF($E14033="","",IFERROR(VLOOKUP(TRIM(E14033&amp;""),'Référentiel Articles'!$A$2:$F$634,4,FALSE),""))</f>
      </c>
      <c r="G14033" s="76">
        <f>IF($E14033="","",IFERROR(VLOOKUP(TRIM(E14033&amp;""),'Référentiel Articles'!$A$2:$F$634,5,FALSE),""))</f>
      </c>
      <c r="H14033" s="77" t="str">
        <v/>
      </c>
      <c r="I14033" s="76">
        <f>IF($E14033="","",IFERROR(VLOOKUP(TRIM(E14033&amp;""),'Référentiel Articles'!$A$2:$F$634,6,FALSE),""))</f>
      </c>
      <c r="J14033" s="78">
        <f>IF(OR($E14033="",$H14033=""),"",$H14033*$I14033)</f>
      </c>
      <c r="K14033" s="79" t="str">
        <v/>
      </c>
    </row>
    <row r="14034">
      <c r="A14034" s="81" t="str">
        <v/>
      </c>
      <c r="B14034" s="81" t="str">
        <v/>
      </c>
      <c r="C14034" s="83">
        <f>IF($E14034="","",IFERROR(VLOOKUP(TRIM(E14034&amp;""),'Référentiel Articles'!$A$2:$F$634,2,FALSE),""))</f>
      </c>
      <c r="D14034" s="83">
        <f>IF($E14034="","",IFERROR(VLOOKUP(TRIM(E14034&amp;""),'Référentiel Articles'!$A$2:$F$634,3,FALSE),""))</f>
      </c>
      <c r="E14034" s="81" t="str">
        <v/>
      </c>
      <c r="F14034" s="83">
        <f>IF($E14034="","",IFERROR(VLOOKUP(TRIM(E14034&amp;""),'Référentiel Articles'!$A$2:$F$634,4,FALSE),""))</f>
      </c>
      <c r="G14034" s="84">
        <f>IF($E14034="","",IFERROR(VLOOKUP(TRIM(E14034&amp;""),'Référentiel Articles'!$A$2:$F$634,5,FALSE),""))</f>
      </c>
      <c r="H14034" s="85" t="str">
        <v/>
      </c>
      <c r="I14034" s="84">
        <f>IF($E14034="","",IFERROR(VLOOKUP(TRIM(E14034&amp;""),'Référentiel Articles'!$A$2:$F$634,6,FALSE),""))</f>
      </c>
      <c r="J14034" s="90">
        <f>IF(OR($E14034="",$H14034=""),"",$H14034*$I14034)</f>
      </c>
      <c r="K14034" s="87" t="str">
        <v/>
      </c>
    </row>
    <row r="14035">
      <c r="A14035" s="74" t="str">
        <v/>
      </c>
      <c r="B14035" s="74" t="str">
        <v/>
      </c>
      <c r="C14035" s="75">
        <f>IF($E14035="","",IFERROR(VLOOKUP(TRIM(E14035&amp;""),'Référentiel Articles'!$A$2:$F$634,2,FALSE),""))</f>
      </c>
      <c r="D14035" s="75">
        <f>IF($E14035="","",IFERROR(VLOOKUP(TRIM(E14035&amp;""),'Référentiel Articles'!$A$2:$F$634,3,FALSE),""))</f>
      </c>
      <c r="E14035" s="74" t="str">
        <v/>
      </c>
      <c r="F14035" s="75">
        <f>IF($E14035="","",IFERROR(VLOOKUP(TRIM(E14035&amp;""),'Référentiel Articles'!$A$2:$F$634,4,FALSE),""))</f>
      </c>
      <c r="G14035" s="76">
        <f>IF($E14035="","",IFERROR(VLOOKUP(TRIM(E14035&amp;""),'Référentiel Articles'!$A$2:$F$634,5,FALSE),""))</f>
      </c>
      <c r="H14035" s="77" t="str">
        <v/>
      </c>
      <c r="I14035" s="76">
        <f>IF($E14035="","",IFERROR(VLOOKUP(TRIM(E14035&amp;""),'Référentiel Articles'!$A$2:$F$634,6,FALSE),""))</f>
      </c>
      <c r="J14035" s="78">
        <f>IF(OR($E14035="",$H14035=""),"",$H14035*$I14035)</f>
      </c>
      <c r="K14035" s="79" t="str">
        <v/>
      </c>
    </row>
    <row r="14036">
      <c r="A14036" s="81" t="str">
        <v/>
      </c>
      <c r="B14036" s="81" t="str">
        <v/>
      </c>
      <c r="C14036" s="83">
        <f>IF($E14036="","",IFERROR(VLOOKUP(TRIM(E14036&amp;""),'Référentiel Articles'!$A$2:$F$634,2,FALSE),""))</f>
      </c>
      <c r="D14036" s="83">
        <f>IF($E14036="","",IFERROR(VLOOKUP(TRIM(E14036&amp;""),'Référentiel Articles'!$A$2:$F$634,3,FALSE),""))</f>
      </c>
      <c r="E14036" s="81" t="str">
        <v/>
      </c>
      <c r="F14036" s="83">
        <f>IF($E14036="","",IFERROR(VLOOKUP(TRIM(E14036&amp;""),'Référentiel Articles'!$A$2:$F$634,4,FALSE),""))</f>
      </c>
      <c r="G14036" s="84">
        <f>IF($E14036="","",IFERROR(VLOOKUP(TRIM(E14036&amp;""),'Référentiel Articles'!$A$2:$F$634,5,FALSE),""))</f>
      </c>
      <c r="H14036" s="85" t="str">
        <v/>
      </c>
      <c r="I14036" s="84">
        <f>IF($E14036="","",IFERROR(VLOOKUP(TRIM(E14036&amp;""),'Référentiel Articles'!$A$2:$F$634,6,FALSE),""))</f>
      </c>
      <c r="J14036" s="90">
        <f>IF(OR($E14036="",$H14036=""),"",$H14036*$I14036)</f>
      </c>
      <c r="K14036" s="87" t="str">
        <v/>
      </c>
    </row>
    <row r="14037">
      <c r="A14037" s="74" t="str">
        <v/>
      </c>
      <c r="B14037" s="74" t="str">
        <v/>
      </c>
      <c r="C14037" s="75">
        <f>IF($E14037="","",IFERROR(VLOOKUP(TRIM(E14037&amp;""),'Référentiel Articles'!$A$2:$F$634,2,FALSE),""))</f>
      </c>
      <c r="D14037" s="75">
        <f>IF($E14037="","",IFERROR(VLOOKUP(TRIM(E14037&amp;""),'Référentiel Articles'!$A$2:$F$634,3,FALSE),""))</f>
      </c>
      <c r="E14037" s="74" t="str">
        <v/>
      </c>
      <c r="F14037" s="75">
        <f>IF($E14037="","",IFERROR(VLOOKUP(TRIM(E14037&amp;""),'Référentiel Articles'!$A$2:$F$634,4,FALSE),""))</f>
      </c>
      <c r="G14037" s="76">
        <f>IF($E14037="","",IFERROR(VLOOKUP(TRIM(E14037&amp;""),'Référentiel Articles'!$A$2:$F$634,5,FALSE),""))</f>
      </c>
      <c r="H14037" s="77" t="str">
        <v/>
      </c>
      <c r="I14037" s="76">
        <f>IF($E14037="","",IFERROR(VLOOKUP(TRIM(E14037&amp;""),'Référentiel Articles'!$A$2:$F$634,6,FALSE),""))</f>
      </c>
      <c r="J14037" s="78">
        <f>IF(OR($E14037="",$H14037=""),"",$H14037*$I14037)</f>
      </c>
      <c r="K14037" s="79" t="str">
        <v/>
      </c>
    </row>
    <row r="14038">
      <c r="A14038" s="81" t="str">
        <v/>
      </c>
      <c r="B14038" s="81" t="str">
        <v/>
      </c>
      <c r="C14038" s="83">
        <f>IF($E14038="","",IFERROR(VLOOKUP(TRIM(E14038&amp;""),'Référentiel Articles'!$A$2:$F$634,2,FALSE),""))</f>
      </c>
      <c r="D14038" s="83">
        <f>IF($E14038="","",IFERROR(VLOOKUP(TRIM(E14038&amp;""),'Référentiel Articles'!$A$2:$F$634,3,FALSE),""))</f>
      </c>
      <c r="E14038" s="81" t="str">
        <v/>
      </c>
      <c r="F14038" s="83">
        <f>IF($E14038="","",IFERROR(VLOOKUP(TRIM(E14038&amp;""),'Référentiel Articles'!$A$2:$F$634,4,FALSE),""))</f>
      </c>
      <c r="G14038" s="84">
        <f>IF($E14038="","",IFERROR(VLOOKUP(TRIM(E14038&amp;""),'Référentiel Articles'!$A$2:$F$634,5,FALSE),""))</f>
      </c>
      <c r="H14038" s="85" t="str">
        <v/>
      </c>
      <c r="I14038" s="84">
        <f>IF($E14038="","",IFERROR(VLOOKUP(TRIM(E14038&amp;""),'Référentiel Articles'!$A$2:$F$634,6,FALSE),""))</f>
      </c>
      <c r="J14038" s="90">
        <f>IF(OR($E14038="",$H14038=""),"",$H14038*$I14038)</f>
      </c>
      <c r="K14038" s="87" t="str">
        <v/>
      </c>
    </row>
    <row r="14039">
      <c r="A14039" s="74" t="str">
        <v/>
      </c>
      <c r="B14039" s="74" t="str">
        <v/>
      </c>
      <c r="C14039" s="75">
        <f>IF($E14039="","",IFERROR(VLOOKUP(TRIM(E14039&amp;""),'Référentiel Articles'!$A$2:$F$634,2,FALSE),""))</f>
      </c>
      <c r="D14039" s="75">
        <f>IF($E14039="","",IFERROR(VLOOKUP(TRIM(E14039&amp;""),'Référentiel Articles'!$A$2:$F$634,3,FALSE),""))</f>
      </c>
      <c r="E14039" s="74" t="str">
        <v/>
      </c>
      <c r="F14039" s="75">
        <f>IF($E14039="","",IFERROR(VLOOKUP(TRIM(E14039&amp;""),'Référentiel Articles'!$A$2:$F$634,4,FALSE),""))</f>
      </c>
      <c r="G14039" s="76">
        <f>IF($E14039="","",IFERROR(VLOOKUP(TRIM(E14039&amp;""),'Référentiel Articles'!$A$2:$F$634,5,FALSE),""))</f>
      </c>
      <c r="H14039" s="77" t="str">
        <v/>
      </c>
      <c r="I14039" s="76">
        <f>IF($E14039="","",IFERROR(VLOOKUP(TRIM(E14039&amp;""),'Référentiel Articles'!$A$2:$F$634,6,FALSE),""))</f>
      </c>
      <c r="J14039" s="78">
        <f>IF(OR($E14039="",$H14039=""),"",$H14039*$I14039)</f>
      </c>
      <c r="K14039" s="79" t="str">
        <v/>
      </c>
    </row>
    <row r="14040">
      <c r="A14040" s="81" t="str">
        <v/>
      </c>
      <c r="B14040" s="81" t="str">
        <v/>
      </c>
      <c r="C14040" s="83">
        <f>IF($E14040="","",IFERROR(VLOOKUP(TRIM(E14040&amp;""),'Référentiel Articles'!$A$2:$F$634,2,FALSE),""))</f>
      </c>
      <c r="D14040" s="83">
        <f>IF($E14040="","",IFERROR(VLOOKUP(TRIM(E14040&amp;""),'Référentiel Articles'!$A$2:$F$634,3,FALSE),""))</f>
      </c>
      <c r="E14040" s="81" t="str">
        <v/>
      </c>
      <c r="F14040" s="83">
        <f>IF($E14040="","",IFERROR(VLOOKUP(TRIM(E14040&amp;""),'Référentiel Articles'!$A$2:$F$634,4,FALSE),""))</f>
      </c>
      <c r="G14040" s="84">
        <f>IF($E14040="","",IFERROR(VLOOKUP(TRIM(E14040&amp;""),'Référentiel Articles'!$A$2:$F$634,5,FALSE),""))</f>
      </c>
      <c r="H14040" s="85" t="str">
        <v/>
      </c>
      <c r="I14040" s="84">
        <f>IF($E14040="","",IFERROR(VLOOKUP(TRIM(E14040&amp;""),'Référentiel Articles'!$A$2:$F$634,6,FALSE),""))</f>
      </c>
      <c r="J14040" s="90">
        <f>IF(OR($E14040="",$H14040=""),"",$H14040*$I14040)</f>
      </c>
      <c r="K14040" s="87" t="str">
        <v/>
      </c>
    </row>
    <row r="14041">
      <c r="A14041" s="74" t="str">
        <v/>
      </c>
      <c r="B14041" s="74" t="str">
        <v/>
      </c>
      <c r="C14041" s="75">
        <f>IF($E14041="","",IFERROR(VLOOKUP(TRIM(E14041&amp;""),'Référentiel Articles'!$A$2:$F$634,2,FALSE),""))</f>
      </c>
      <c r="D14041" s="75">
        <f>IF($E14041="","",IFERROR(VLOOKUP(TRIM(E14041&amp;""),'Référentiel Articles'!$A$2:$F$634,3,FALSE),""))</f>
      </c>
      <c r="E14041" s="74" t="str">
        <v/>
      </c>
      <c r="F14041" s="75">
        <f>IF($E14041="","",IFERROR(VLOOKUP(TRIM(E14041&amp;""),'Référentiel Articles'!$A$2:$F$634,4,FALSE),""))</f>
      </c>
      <c r="G14041" s="76">
        <f>IF($E14041="","",IFERROR(VLOOKUP(TRIM(E14041&amp;""),'Référentiel Articles'!$A$2:$F$634,5,FALSE),""))</f>
      </c>
      <c r="H14041" s="77" t="str">
        <v/>
      </c>
      <c r="I14041" s="76">
        <f>IF($E14041="","",IFERROR(VLOOKUP(TRIM(E14041&amp;""),'Référentiel Articles'!$A$2:$F$634,6,FALSE),""))</f>
      </c>
      <c r="J14041" s="78">
        <f>IF(OR($E14041="",$H14041=""),"",$H14041*$I14041)</f>
      </c>
      <c r="K14041" s="79" t="str">
        <v/>
      </c>
    </row>
    <row r="14042">
      <c r="A14042" s="81" t="str">
        <v/>
      </c>
      <c r="B14042" s="81" t="str">
        <v/>
      </c>
      <c r="C14042" s="83">
        <f>IF($E14042="","",IFERROR(VLOOKUP(TRIM(E14042&amp;""),'Référentiel Articles'!$A$2:$F$634,2,FALSE),""))</f>
      </c>
      <c r="D14042" s="83">
        <f>IF($E14042="","",IFERROR(VLOOKUP(TRIM(E14042&amp;""),'Référentiel Articles'!$A$2:$F$634,3,FALSE),""))</f>
      </c>
      <c r="E14042" s="81" t="str">
        <v/>
      </c>
      <c r="F14042" s="83">
        <f>IF($E14042="","",IFERROR(VLOOKUP(TRIM(E14042&amp;""),'Référentiel Articles'!$A$2:$F$634,4,FALSE),""))</f>
      </c>
      <c r="G14042" s="84">
        <f>IF($E14042="","",IFERROR(VLOOKUP(TRIM(E14042&amp;""),'Référentiel Articles'!$A$2:$F$634,5,FALSE),""))</f>
      </c>
      <c r="H14042" s="85" t="str">
        <v/>
      </c>
      <c r="I14042" s="84">
        <f>IF($E14042="","",IFERROR(VLOOKUP(TRIM(E14042&amp;""),'Référentiel Articles'!$A$2:$F$634,6,FALSE),""))</f>
      </c>
      <c r="J14042" s="90">
        <f>IF(OR($E14042="",$H14042=""),"",$H14042*$I14042)</f>
      </c>
      <c r="K14042" s="87" t="str">
        <v/>
      </c>
    </row>
    <row r="14043">
      <c r="A14043" s="74" t="str">
        <v/>
      </c>
      <c r="B14043" s="74" t="str">
        <v/>
      </c>
      <c r="C14043" s="75">
        <f>IF($E14043="","",IFERROR(VLOOKUP(TRIM(E14043&amp;""),'Référentiel Articles'!$A$2:$F$634,2,FALSE),""))</f>
      </c>
      <c r="D14043" s="75">
        <f>IF($E14043="","",IFERROR(VLOOKUP(TRIM(E14043&amp;""),'Référentiel Articles'!$A$2:$F$634,3,FALSE),""))</f>
      </c>
      <c r="E14043" s="74" t="str">
        <v/>
      </c>
      <c r="F14043" s="75">
        <f>IF($E14043="","",IFERROR(VLOOKUP(TRIM(E14043&amp;""),'Référentiel Articles'!$A$2:$F$634,4,FALSE),""))</f>
      </c>
      <c r="G14043" s="76">
        <f>IF($E14043="","",IFERROR(VLOOKUP(TRIM(E14043&amp;""),'Référentiel Articles'!$A$2:$F$634,5,FALSE),""))</f>
      </c>
      <c r="H14043" s="77" t="str">
        <v/>
      </c>
      <c r="I14043" s="76">
        <f>IF($E14043="","",IFERROR(VLOOKUP(TRIM(E14043&amp;""),'Référentiel Articles'!$A$2:$F$634,6,FALSE),""))</f>
      </c>
      <c r="J14043" s="78">
        <f>IF(OR($E14043="",$H14043=""),"",$H14043*$I14043)</f>
      </c>
      <c r="K14043" s="79" t="str">
        <v/>
      </c>
    </row>
    <row r="14044">
      <c r="A14044" s="81" t="str">
        <v/>
      </c>
      <c r="B14044" s="81" t="str">
        <v/>
      </c>
      <c r="C14044" s="83">
        <f>IF($E14044="","",IFERROR(VLOOKUP(TRIM(E14044&amp;""),'Référentiel Articles'!$A$2:$F$634,2,FALSE),""))</f>
      </c>
      <c r="D14044" s="83">
        <f>IF($E14044="","",IFERROR(VLOOKUP(TRIM(E14044&amp;""),'Référentiel Articles'!$A$2:$F$634,3,FALSE),""))</f>
      </c>
      <c r="E14044" s="81" t="str">
        <v/>
      </c>
      <c r="F14044" s="83">
        <f>IF($E14044="","",IFERROR(VLOOKUP(TRIM(E14044&amp;""),'Référentiel Articles'!$A$2:$F$634,4,FALSE),""))</f>
      </c>
      <c r="G14044" s="84">
        <f>IF($E14044="","",IFERROR(VLOOKUP(TRIM(E14044&amp;""),'Référentiel Articles'!$A$2:$F$634,5,FALSE),""))</f>
      </c>
      <c r="H14044" s="85" t="str">
        <v/>
      </c>
      <c r="I14044" s="84">
        <f>IF($E14044="","",IFERROR(VLOOKUP(TRIM(E14044&amp;""),'Référentiel Articles'!$A$2:$F$634,6,FALSE),""))</f>
      </c>
      <c r="J14044" s="90">
        <f>IF(OR($E14044="",$H14044=""),"",$H14044*$I14044)</f>
      </c>
      <c r="K14044" s="87" t="str">
        <v/>
      </c>
    </row>
    <row r="14045">
      <c r="A14045" s="74" t="str">
        <v/>
      </c>
      <c r="B14045" s="74" t="str">
        <v/>
      </c>
      <c r="C14045" s="75">
        <f>IF($E14045="","",IFERROR(VLOOKUP(TRIM(E14045&amp;""),'Référentiel Articles'!$A$2:$F$634,2,FALSE),""))</f>
      </c>
      <c r="D14045" s="75">
        <f>IF($E14045="","",IFERROR(VLOOKUP(TRIM(E14045&amp;""),'Référentiel Articles'!$A$2:$F$634,3,FALSE),""))</f>
      </c>
      <c r="E14045" s="74" t="str">
        <v/>
      </c>
      <c r="F14045" s="75">
        <f>IF($E14045="","",IFERROR(VLOOKUP(TRIM(E14045&amp;""),'Référentiel Articles'!$A$2:$F$634,4,FALSE),""))</f>
      </c>
      <c r="G14045" s="76">
        <f>IF($E14045="","",IFERROR(VLOOKUP(TRIM(E14045&amp;""),'Référentiel Articles'!$A$2:$F$634,5,FALSE),""))</f>
      </c>
      <c r="H14045" s="77" t="str">
        <v/>
      </c>
      <c r="I14045" s="76">
        <f>IF($E14045="","",IFERROR(VLOOKUP(TRIM(E14045&amp;""),'Référentiel Articles'!$A$2:$F$634,6,FALSE),""))</f>
      </c>
      <c r="J14045" s="78">
        <f>IF(OR($E14045="",$H14045=""),"",$H14045*$I14045)</f>
      </c>
      <c r="K14045" s="79" t="str">
        <v/>
      </c>
    </row>
    <row r="14046">
      <c r="A14046" s="81" t="str">
        <v/>
      </c>
      <c r="B14046" s="81" t="str">
        <v/>
      </c>
      <c r="C14046" s="83">
        <f>IF($E14046="","",IFERROR(VLOOKUP(TRIM(E14046&amp;""),'Référentiel Articles'!$A$2:$F$634,2,FALSE),""))</f>
      </c>
      <c r="D14046" s="83">
        <f>IF($E14046="","",IFERROR(VLOOKUP(TRIM(E14046&amp;""),'Référentiel Articles'!$A$2:$F$634,3,FALSE),""))</f>
      </c>
      <c r="E14046" s="81" t="str">
        <v/>
      </c>
      <c r="F14046" s="83">
        <f>IF($E14046="","",IFERROR(VLOOKUP(TRIM(E14046&amp;""),'Référentiel Articles'!$A$2:$F$634,4,FALSE),""))</f>
      </c>
      <c r="G14046" s="84">
        <f>IF($E14046="","",IFERROR(VLOOKUP(TRIM(E14046&amp;""),'Référentiel Articles'!$A$2:$F$634,5,FALSE),""))</f>
      </c>
      <c r="H14046" s="85" t="str">
        <v/>
      </c>
      <c r="I14046" s="84">
        <f>IF($E14046="","",IFERROR(VLOOKUP(TRIM(E14046&amp;""),'Référentiel Articles'!$A$2:$F$634,6,FALSE),""))</f>
      </c>
      <c r="J14046" s="90">
        <f>IF(OR($E14046="",$H14046=""),"",$H14046*$I14046)</f>
      </c>
      <c r="K14046" s="87" t="str">
        <v/>
      </c>
    </row>
    <row r="14047">
      <c r="A14047" s="74" t="str">
        <v/>
      </c>
      <c r="B14047" s="74" t="str">
        <v/>
      </c>
      <c r="C14047" s="75">
        <f>IF($E14047="","",IFERROR(VLOOKUP(TRIM(E14047&amp;""),'Référentiel Articles'!$A$2:$F$634,2,FALSE),""))</f>
      </c>
      <c r="D14047" s="75">
        <f>IF($E14047="","",IFERROR(VLOOKUP(TRIM(E14047&amp;""),'Référentiel Articles'!$A$2:$F$634,3,FALSE),""))</f>
      </c>
      <c r="E14047" s="74" t="str">
        <v/>
      </c>
      <c r="F14047" s="75">
        <f>IF($E14047="","",IFERROR(VLOOKUP(TRIM(E14047&amp;""),'Référentiel Articles'!$A$2:$F$634,4,FALSE),""))</f>
      </c>
      <c r="G14047" s="76">
        <f>IF($E14047="","",IFERROR(VLOOKUP(TRIM(E14047&amp;""),'Référentiel Articles'!$A$2:$F$634,5,FALSE),""))</f>
      </c>
      <c r="H14047" s="77" t="str">
        <v/>
      </c>
      <c r="I14047" s="76">
        <f>IF($E14047="","",IFERROR(VLOOKUP(TRIM(E14047&amp;""),'Référentiel Articles'!$A$2:$F$634,6,FALSE),""))</f>
      </c>
      <c r="J14047" s="78">
        <f>IF(OR($E14047="",$H14047=""),"",$H14047*$I14047)</f>
      </c>
      <c r="K14047" s="79" t="str">
        <v/>
      </c>
    </row>
    <row r="14048">
      <c r="A14048" s="81" t="str">
        <v/>
      </c>
      <c r="B14048" s="81" t="str">
        <v/>
      </c>
      <c r="C14048" s="83">
        <f>IF($E14048="","",IFERROR(VLOOKUP(TRIM(E14048&amp;""),'Référentiel Articles'!$A$2:$F$634,2,FALSE),""))</f>
      </c>
      <c r="D14048" s="83">
        <f>IF($E14048="","",IFERROR(VLOOKUP(TRIM(E14048&amp;""),'Référentiel Articles'!$A$2:$F$634,3,FALSE),""))</f>
      </c>
      <c r="E14048" s="81" t="str">
        <v/>
      </c>
      <c r="F14048" s="83">
        <f>IF($E14048="","",IFERROR(VLOOKUP(TRIM(E14048&amp;""),'Référentiel Articles'!$A$2:$F$634,4,FALSE),""))</f>
      </c>
      <c r="G14048" s="84">
        <f>IF($E14048="","",IFERROR(VLOOKUP(TRIM(E14048&amp;""),'Référentiel Articles'!$A$2:$F$634,5,FALSE),""))</f>
      </c>
      <c r="H14048" s="85" t="str">
        <v/>
      </c>
      <c r="I14048" s="84">
        <f>IF($E14048="","",IFERROR(VLOOKUP(TRIM(E14048&amp;""),'Référentiel Articles'!$A$2:$F$634,6,FALSE),""))</f>
      </c>
      <c r="J14048" s="90">
        <f>IF(OR($E14048="",$H14048=""),"",$H14048*$I14048)</f>
      </c>
      <c r="K14048" s="87" t="str">
        <v/>
      </c>
    </row>
    <row r="14049">
      <c r="A14049" s="74" t="str">
        <v/>
      </c>
      <c r="B14049" s="74" t="str">
        <v/>
      </c>
      <c r="C14049" s="75">
        <f>IF($E14049="","",IFERROR(VLOOKUP(TRIM(E14049&amp;""),'Référentiel Articles'!$A$2:$F$634,2,FALSE),""))</f>
      </c>
      <c r="D14049" s="75">
        <f>IF($E14049="","",IFERROR(VLOOKUP(TRIM(E14049&amp;""),'Référentiel Articles'!$A$2:$F$634,3,FALSE),""))</f>
      </c>
      <c r="E14049" s="74" t="str">
        <v/>
      </c>
      <c r="F14049" s="75">
        <f>IF($E14049="","",IFERROR(VLOOKUP(TRIM(E14049&amp;""),'Référentiel Articles'!$A$2:$F$634,4,FALSE),""))</f>
      </c>
      <c r="G14049" s="76">
        <f>IF($E14049="","",IFERROR(VLOOKUP(TRIM(E14049&amp;""),'Référentiel Articles'!$A$2:$F$634,5,FALSE),""))</f>
      </c>
      <c r="H14049" s="77" t="str">
        <v/>
      </c>
      <c r="I14049" s="76">
        <f>IF($E14049="","",IFERROR(VLOOKUP(TRIM(E14049&amp;""),'Référentiel Articles'!$A$2:$F$634,6,FALSE),""))</f>
      </c>
      <c r="J14049" s="78">
        <f>IF(OR($E14049="",$H14049=""),"",$H14049*$I14049)</f>
      </c>
      <c r="K14049" s="79" t="str">
        <v/>
      </c>
    </row>
    <row r="14050">
      <c r="A14050" s="81" t="str">
        <v/>
      </c>
      <c r="B14050" s="81" t="str">
        <v/>
      </c>
      <c r="C14050" s="83">
        <f>IF($E14050="","",IFERROR(VLOOKUP(TRIM(E14050&amp;""),'Référentiel Articles'!$A$2:$F$634,2,FALSE),""))</f>
      </c>
      <c r="D14050" s="83">
        <f>IF($E14050="","",IFERROR(VLOOKUP(TRIM(E14050&amp;""),'Référentiel Articles'!$A$2:$F$634,3,FALSE),""))</f>
      </c>
      <c r="E14050" s="81" t="str">
        <v/>
      </c>
      <c r="F14050" s="83">
        <f>IF($E14050="","",IFERROR(VLOOKUP(TRIM(E14050&amp;""),'Référentiel Articles'!$A$2:$F$634,4,FALSE),""))</f>
      </c>
      <c r="G14050" s="84">
        <f>IF($E14050="","",IFERROR(VLOOKUP(TRIM(E14050&amp;""),'Référentiel Articles'!$A$2:$F$634,5,FALSE),""))</f>
      </c>
      <c r="H14050" s="85" t="str">
        <v/>
      </c>
      <c r="I14050" s="84">
        <f>IF($E14050="","",IFERROR(VLOOKUP(TRIM(E14050&amp;""),'Référentiel Articles'!$A$2:$F$634,6,FALSE),""))</f>
      </c>
      <c r="J14050" s="90">
        <f>IF(OR($E14050="",$H14050=""),"",$H14050*$I14050)</f>
      </c>
      <c r="K14050" s="87" t="str">
        <v/>
      </c>
    </row>
    <row r="14051">
      <c r="A14051" s="74" t="str">
        <v/>
      </c>
      <c r="B14051" s="74" t="str">
        <v/>
      </c>
      <c r="C14051" s="75">
        <f>IF($E14051="","",IFERROR(VLOOKUP(TRIM(E14051&amp;""),'Référentiel Articles'!$A$2:$F$634,2,FALSE),""))</f>
      </c>
      <c r="D14051" s="75">
        <f>IF($E14051="","",IFERROR(VLOOKUP(TRIM(E14051&amp;""),'Référentiel Articles'!$A$2:$F$634,3,FALSE),""))</f>
      </c>
      <c r="E14051" s="74" t="str">
        <v/>
      </c>
      <c r="F14051" s="75">
        <f>IF($E14051="","",IFERROR(VLOOKUP(TRIM(E14051&amp;""),'Référentiel Articles'!$A$2:$F$634,4,FALSE),""))</f>
      </c>
      <c r="G14051" s="76">
        <f>IF($E14051="","",IFERROR(VLOOKUP(TRIM(E14051&amp;""),'Référentiel Articles'!$A$2:$F$634,5,FALSE),""))</f>
      </c>
      <c r="H14051" s="77" t="str">
        <v/>
      </c>
      <c r="I14051" s="76">
        <f>IF($E14051="","",IFERROR(VLOOKUP(TRIM(E14051&amp;""),'Référentiel Articles'!$A$2:$F$634,6,FALSE),""))</f>
      </c>
      <c r="J14051" s="78">
        <f>IF(OR($E14051="",$H14051=""),"",$H14051*$I14051)</f>
      </c>
      <c r="K14051" s="79" t="str">
        <v/>
      </c>
    </row>
    <row r="14052">
      <c r="A14052" s="81" t="str">
        <v/>
      </c>
      <c r="B14052" s="81" t="str">
        <v/>
      </c>
      <c r="C14052" s="83">
        <f>IF($E14052="","",IFERROR(VLOOKUP(TRIM(E14052&amp;""),'Référentiel Articles'!$A$2:$F$634,2,FALSE),""))</f>
      </c>
      <c r="D14052" s="83">
        <f>IF($E14052="","",IFERROR(VLOOKUP(TRIM(E14052&amp;""),'Référentiel Articles'!$A$2:$F$634,3,FALSE),""))</f>
      </c>
      <c r="E14052" s="81" t="str">
        <v/>
      </c>
      <c r="F14052" s="83">
        <f>IF($E14052="","",IFERROR(VLOOKUP(TRIM(E14052&amp;""),'Référentiel Articles'!$A$2:$F$634,4,FALSE),""))</f>
      </c>
      <c r="G14052" s="84">
        <f>IF($E14052="","",IFERROR(VLOOKUP(TRIM(E14052&amp;""),'Référentiel Articles'!$A$2:$F$634,5,FALSE),""))</f>
      </c>
      <c r="H14052" s="85" t="str">
        <v/>
      </c>
      <c r="I14052" s="84">
        <f>IF($E14052="","",IFERROR(VLOOKUP(TRIM(E14052&amp;""),'Référentiel Articles'!$A$2:$F$634,6,FALSE),""))</f>
      </c>
      <c r="J14052" s="90">
        <f>IF(OR($E14052="",$H14052=""),"",$H14052*$I14052)</f>
      </c>
      <c r="K14052" s="87" t="str">
        <v/>
      </c>
    </row>
    <row r="14053">
      <c r="A14053" s="74" t="str">
        <v/>
      </c>
      <c r="B14053" s="74" t="str">
        <v/>
      </c>
      <c r="C14053" s="75">
        <f>IF($E14053="","",IFERROR(VLOOKUP(TRIM(E14053&amp;""),'Référentiel Articles'!$A$2:$F$634,2,FALSE),""))</f>
      </c>
      <c r="D14053" s="75">
        <f>IF($E14053="","",IFERROR(VLOOKUP(TRIM(E14053&amp;""),'Référentiel Articles'!$A$2:$F$634,3,FALSE),""))</f>
      </c>
      <c r="E14053" s="74" t="str">
        <v/>
      </c>
      <c r="F14053" s="75">
        <f>IF($E14053="","",IFERROR(VLOOKUP(TRIM(E14053&amp;""),'Référentiel Articles'!$A$2:$F$634,4,FALSE),""))</f>
      </c>
      <c r="G14053" s="76">
        <f>IF($E14053="","",IFERROR(VLOOKUP(TRIM(E14053&amp;""),'Référentiel Articles'!$A$2:$F$634,5,FALSE),""))</f>
      </c>
      <c r="H14053" s="77" t="str">
        <v/>
      </c>
      <c r="I14053" s="76">
        <f>IF($E14053="","",IFERROR(VLOOKUP(TRIM(E14053&amp;""),'Référentiel Articles'!$A$2:$F$634,6,FALSE),""))</f>
      </c>
      <c r="J14053" s="78">
        <f>IF(OR($E14053="",$H14053=""),"",$H14053*$I14053)</f>
      </c>
      <c r="K14053" s="79" t="str">
        <v/>
      </c>
    </row>
    <row r="14054">
      <c r="A14054" s="81" t="str">
        <v/>
      </c>
      <c r="B14054" s="81" t="str">
        <v/>
      </c>
      <c r="C14054" s="83">
        <f>IF($E14054="","",IFERROR(VLOOKUP(TRIM(E14054&amp;""),'Référentiel Articles'!$A$2:$F$634,2,FALSE),""))</f>
      </c>
      <c r="D14054" s="83">
        <f>IF($E14054="","",IFERROR(VLOOKUP(TRIM(E14054&amp;""),'Référentiel Articles'!$A$2:$F$634,3,FALSE),""))</f>
      </c>
      <c r="E14054" s="81" t="str">
        <v/>
      </c>
      <c r="F14054" s="83">
        <f>IF($E14054="","",IFERROR(VLOOKUP(TRIM(E14054&amp;""),'Référentiel Articles'!$A$2:$F$634,4,FALSE),""))</f>
      </c>
      <c r="G14054" s="84">
        <f>IF($E14054="","",IFERROR(VLOOKUP(TRIM(E14054&amp;""),'Référentiel Articles'!$A$2:$F$634,5,FALSE),""))</f>
      </c>
      <c r="H14054" s="85" t="str">
        <v/>
      </c>
      <c r="I14054" s="84">
        <f>IF($E14054="","",IFERROR(VLOOKUP(TRIM(E14054&amp;""),'Référentiel Articles'!$A$2:$F$634,6,FALSE),""))</f>
      </c>
      <c r="J14054" s="90">
        <f>IF(OR($E14054="",$H14054=""),"",$H14054*$I14054)</f>
      </c>
      <c r="K14054" s="87" t="str">
        <v/>
      </c>
    </row>
    <row r="14055">
      <c r="A14055" s="74" t="str">
        <v/>
      </c>
      <c r="B14055" s="74" t="str">
        <v/>
      </c>
      <c r="C14055" s="75">
        <f>IF($E14055="","",IFERROR(VLOOKUP(TRIM(E14055&amp;""),'Référentiel Articles'!$A$2:$F$634,2,FALSE),""))</f>
      </c>
      <c r="D14055" s="75">
        <f>IF($E14055="","",IFERROR(VLOOKUP(TRIM(E14055&amp;""),'Référentiel Articles'!$A$2:$F$634,3,FALSE),""))</f>
      </c>
      <c r="E14055" s="74" t="str">
        <v/>
      </c>
      <c r="F14055" s="75">
        <f>IF($E14055="","",IFERROR(VLOOKUP(TRIM(E14055&amp;""),'Référentiel Articles'!$A$2:$F$634,4,FALSE),""))</f>
      </c>
      <c r="G14055" s="76">
        <f>IF($E14055="","",IFERROR(VLOOKUP(TRIM(E14055&amp;""),'Référentiel Articles'!$A$2:$F$634,5,FALSE),""))</f>
      </c>
      <c r="H14055" s="77" t="str">
        <v/>
      </c>
      <c r="I14055" s="76">
        <f>IF($E14055="","",IFERROR(VLOOKUP(TRIM(E14055&amp;""),'Référentiel Articles'!$A$2:$F$634,6,FALSE),""))</f>
      </c>
      <c r="J14055" s="78">
        <f>IF(OR($E14055="",$H14055=""),"",$H14055*$I14055)</f>
      </c>
      <c r="K14055" s="79" t="str">
        <v/>
      </c>
    </row>
    <row r="14056">
      <c r="A14056" s="81" t="str">
        <v/>
      </c>
      <c r="B14056" s="81" t="str">
        <v/>
      </c>
      <c r="C14056" s="83">
        <f>IF($E14056="","",IFERROR(VLOOKUP(TRIM(E14056&amp;""),'Référentiel Articles'!$A$2:$F$634,2,FALSE),""))</f>
      </c>
      <c r="D14056" s="83">
        <f>IF($E14056="","",IFERROR(VLOOKUP(TRIM(E14056&amp;""),'Référentiel Articles'!$A$2:$F$634,3,FALSE),""))</f>
      </c>
      <c r="E14056" s="81" t="str">
        <v/>
      </c>
      <c r="F14056" s="83">
        <f>IF($E14056="","",IFERROR(VLOOKUP(TRIM(E14056&amp;""),'Référentiel Articles'!$A$2:$F$634,4,FALSE),""))</f>
      </c>
      <c r="G14056" s="84">
        <f>IF($E14056="","",IFERROR(VLOOKUP(TRIM(E14056&amp;""),'Référentiel Articles'!$A$2:$F$634,5,FALSE),""))</f>
      </c>
      <c r="H14056" s="85" t="str">
        <v/>
      </c>
      <c r="I14056" s="84">
        <f>IF($E14056="","",IFERROR(VLOOKUP(TRIM(E14056&amp;""),'Référentiel Articles'!$A$2:$F$634,6,FALSE),""))</f>
      </c>
      <c r="J14056" s="90">
        <f>IF(OR($E14056="",$H14056=""),"",$H14056*$I14056)</f>
      </c>
      <c r="K14056" s="87" t="str">
        <v/>
      </c>
    </row>
    <row r="14057">
      <c r="A14057" s="74" t="str">
        <v/>
      </c>
      <c r="B14057" s="74" t="str">
        <v/>
      </c>
      <c r="C14057" s="75">
        <f>IF($E14057="","",IFERROR(VLOOKUP(TRIM(E14057&amp;""),'Référentiel Articles'!$A$2:$F$634,2,FALSE),""))</f>
      </c>
      <c r="D14057" s="75">
        <f>IF($E14057="","",IFERROR(VLOOKUP(TRIM(E14057&amp;""),'Référentiel Articles'!$A$2:$F$634,3,FALSE),""))</f>
      </c>
      <c r="E14057" s="74" t="str">
        <v/>
      </c>
      <c r="F14057" s="75">
        <f>IF($E14057="","",IFERROR(VLOOKUP(TRIM(E14057&amp;""),'Référentiel Articles'!$A$2:$F$634,4,FALSE),""))</f>
      </c>
      <c r="G14057" s="76">
        <f>IF($E14057="","",IFERROR(VLOOKUP(TRIM(E14057&amp;""),'Référentiel Articles'!$A$2:$F$634,5,FALSE),""))</f>
      </c>
      <c r="H14057" s="77" t="str">
        <v/>
      </c>
      <c r="I14057" s="76">
        <f>IF($E14057="","",IFERROR(VLOOKUP(TRIM(E14057&amp;""),'Référentiel Articles'!$A$2:$F$634,6,FALSE),""))</f>
      </c>
      <c r="J14057" s="78">
        <f>IF(OR($E14057="",$H14057=""),"",$H14057*$I14057)</f>
      </c>
      <c r="K14057" s="79" t="str">
        <v/>
      </c>
    </row>
    <row r="14058">
      <c r="A14058" s="81" t="str">
        <v/>
      </c>
      <c r="B14058" s="81" t="str">
        <v/>
      </c>
      <c r="C14058" s="83">
        <f>IF($E14058="","",IFERROR(VLOOKUP(TRIM(E14058&amp;""),'Référentiel Articles'!$A$2:$F$634,2,FALSE),""))</f>
      </c>
      <c r="D14058" s="83">
        <f>IF($E14058="","",IFERROR(VLOOKUP(TRIM(E14058&amp;""),'Référentiel Articles'!$A$2:$F$634,3,FALSE),""))</f>
      </c>
      <c r="E14058" s="81" t="str">
        <v/>
      </c>
      <c r="F14058" s="83">
        <f>IF($E14058="","",IFERROR(VLOOKUP(TRIM(E14058&amp;""),'Référentiel Articles'!$A$2:$F$634,4,FALSE),""))</f>
      </c>
      <c r="G14058" s="84">
        <f>IF($E14058="","",IFERROR(VLOOKUP(TRIM(E14058&amp;""),'Référentiel Articles'!$A$2:$F$634,5,FALSE),""))</f>
      </c>
      <c r="H14058" s="85" t="str">
        <v/>
      </c>
      <c r="I14058" s="84">
        <f>IF($E14058="","",IFERROR(VLOOKUP(TRIM(E14058&amp;""),'Référentiel Articles'!$A$2:$F$634,6,FALSE),""))</f>
      </c>
      <c r="J14058" s="90">
        <f>IF(OR($E14058="",$H14058=""),"",$H14058*$I14058)</f>
      </c>
      <c r="K14058" s="87" t="str">
        <v/>
      </c>
    </row>
    <row r="14059">
      <c r="A14059" s="74" t="str">
        <v/>
      </c>
      <c r="B14059" s="74" t="str">
        <v/>
      </c>
      <c r="C14059" s="75">
        <f>IF($E14059="","",IFERROR(VLOOKUP(TRIM(E14059&amp;""),'Référentiel Articles'!$A$2:$F$634,2,FALSE),""))</f>
      </c>
      <c r="D14059" s="75">
        <f>IF($E14059="","",IFERROR(VLOOKUP(TRIM(E14059&amp;""),'Référentiel Articles'!$A$2:$F$634,3,FALSE),""))</f>
      </c>
      <c r="E14059" s="74" t="str">
        <v/>
      </c>
      <c r="F14059" s="75">
        <f>IF($E14059="","",IFERROR(VLOOKUP(TRIM(E14059&amp;""),'Référentiel Articles'!$A$2:$F$634,4,FALSE),""))</f>
      </c>
      <c r="G14059" s="76">
        <f>IF($E14059="","",IFERROR(VLOOKUP(TRIM(E14059&amp;""),'Référentiel Articles'!$A$2:$F$634,5,FALSE),""))</f>
      </c>
      <c r="H14059" s="77" t="str">
        <v/>
      </c>
      <c r="I14059" s="76">
        <f>IF($E14059="","",IFERROR(VLOOKUP(TRIM(E14059&amp;""),'Référentiel Articles'!$A$2:$F$634,6,FALSE),""))</f>
      </c>
      <c r="J14059" s="78">
        <f>IF(OR($E14059="",$H14059=""),"",$H14059*$I14059)</f>
      </c>
      <c r="K14059" s="79" t="str">
        <v/>
      </c>
    </row>
    <row r="14060">
      <c r="A14060" s="81" t="str">
        <v/>
      </c>
      <c r="B14060" s="81" t="str">
        <v/>
      </c>
      <c r="C14060" s="83">
        <f>IF($E14060="","",IFERROR(VLOOKUP(TRIM(E14060&amp;""),'Référentiel Articles'!$A$2:$F$634,2,FALSE),""))</f>
      </c>
      <c r="D14060" s="83">
        <f>IF($E14060="","",IFERROR(VLOOKUP(TRIM(E14060&amp;""),'Référentiel Articles'!$A$2:$F$634,3,FALSE),""))</f>
      </c>
      <c r="E14060" s="81" t="str">
        <v/>
      </c>
      <c r="F14060" s="83">
        <f>IF($E14060="","",IFERROR(VLOOKUP(TRIM(E14060&amp;""),'Référentiel Articles'!$A$2:$F$634,4,FALSE),""))</f>
      </c>
      <c r="G14060" s="84">
        <f>IF($E14060="","",IFERROR(VLOOKUP(TRIM(E14060&amp;""),'Référentiel Articles'!$A$2:$F$634,5,FALSE),""))</f>
      </c>
      <c r="H14060" s="85" t="str">
        <v/>
      </c>
      <c r="I14060" s="84">
        <f>IF($E14060="","",IFERROR(VLOOKUP(TRIM(E14060&amp;""),'Référentiel Articles'!$A$2:$F$634,6,FALSE),""))</f>
      </c>
      <c r="J14060" s="90">
        <f>IF(OR($E14060="",$H14060=""),"",$H14060*$I14060)</f>
      </c>
      <c r="K14060" s="87" t="str">
        <v/>
      </c>
    </row>
    <row r="14061">
      <c r="A14061" s="74" t="str">
        <v/>
      </c>
      <c r="B14061" s="74" t="str">
        <v/>
      </c>
      <c r="C14061" s="75">
        <f>IF($E14061="","",IFERROR(VLOOKUP(TRIM(E14061&amp;""),'Référentiel Articles'!$A$2:$F$634,2,FALSE),""))</f>
      </c>
      <c r="D14061" s="75">
        <f>IF($E14061="","",IFERROR(VLOOKUP(TRIM(E14061&amp;""),'Référentiel Articles'!$A$2:$F$634,3,FALSE),""))</f>
      </c>
      <c r="E14061" s="74" t="str">
        <v/>
      </c>
      <c r="F14061" s="75">
        <f>IF($E14061="","",IFERROR(VLOOKUP(TRIM(E14061&amp;""),'Référentiel Articles'!$A$2:$F$634,4,FALSE),""))</f>
      </c>
      <c r="G14061" s="76">
        <f>IF($E14061="","",IFERROR(VLOOKUP(TRIM(E14061&amp;""),'Référentiel Articles'!$A$2:$F$634,5,FALSE),""))</f>
      </c>
      <c r="H14061" s="77" t="str">
        <v/>
      </c>
      <c r="I14061" s="76">
        <f>IF($E14061="","",IFERROR(VLOOKUP(TRIM(E14061&amp;""),'Référentiel Articles'!$A$2:$F$634,6,FALSE),""))</f>
      </c>
      <c r="J14061" s="78">
        <f>IF(OR($E14061="",$H14061=""),"",$H14061*$I14061)</f>
      </c>
      <c r="K14061" s="79" t="str">
        <v/>
      </c>
    </row>
    <row r="14062">
      <c r="A14062" s="81" t="str">
        <v/>
      </c>
      <c r="B14062" s="81" t="str">
        <v/>
      </c>
      <c r="C14062" s="83">
        <f>IF($E14062="","",IFERROR(VLOOKUP(TRIM(E14062&amp;""),'Référentiel Articles'!$A$2:$F$634,2,FALSE),""))</f>
      </c>
      <c r="D14062" s="83">
        <f>IF($E14062="","",IFERROR(VLOOKUP(TRIM(E14062&amp;""),'Référentiel Articles'!$A$2:$F$634,3,FALSE),""))</f>
      </c>
      <c r="E14062" s="81" t="str">
        <v/>
      </c>
      <c r="F14062" s="83">
        <f>IF($E14062="","",IFERROR(VLOOKUP(TRIM(E14062&amp;""),'Référentiel Articles'!$A$2:$F$634,4,FALSE),""))</f>
      </c>
      <c r="G14062" s="84">
        <f>IF($E14062="","",IFERROR(VLOOKUP(TRIM(E14062&amp;""),'Référentiel Articles'!$A$2:$F$634,5,FALSE),""))</f>
      </c>
      <c r="H14062" s="85" t="str">
        <v/>
      </c>
      <c r="I14062" s="84">
        <f>IF($E14062="","",IFERROR(VLOOKUP(TRIM(E14062&amp;""),'Référentiel Articles'!$A$2:$F$634,6,FALSE),""))</f>
      </c>
      <c r="J14062" s="90">
        <f>IF(OR($E14062="",$H14062=""),"",$H14062*$I14062)</f>
      </c>
      <c r="K14062" s="87" t="str">
        <v/>
      </c>
    </row>
    <row r="14063">
      <c r="A14063" s="74" t="str">
        <v/>
      </c>
      <c r="B14063" s="74" t="str">
        <v/>
      </c>
      <c r="C14063" s="75">
        <f>IF($E14063="","",IFERROR(VLOOKUP(TRIM(E14063&amp;""),'Référentiel Articles'!$A$2:$F$634,2,FALSE),""))</f>
      </c>
      <c r="D14063" s="75">
        <f>IF($E14063="","",IFERROR(VLOOKUP(TRIM(E14063&amp;""),'Référentiel Articles'!$A$2:$F$634,3,FALSE),""))</f>
      </c>
      <c r="E14063" s="74" t="str">
        <v/>
      </c>
      <c r="F14063" s="75">
        <f>IF($E14063="","",IFERROR(VLOOKUP(TRIM(E14063&amp;""),'Référentiel Articles'!$A$2:$F$634,4,FALSE),""))</f>
      </c>
      <c r="G14063" s="76">
        <f>IF($E14063="","",IFERROR(VLOOKUP(TRIM(E14063&amp;""),'Référentiel Articles'!$A$2:$F$634,5,FALSE),""))</f>
      </c>
      <c r="H14063" s="77" t="str">
        <v/>
      </c>
      <c r="I14063" s="76">
        <f>IF($E14063="","",IFERROR(VLOOKUP(TRIM(E14063&amp;""),'Référentiel Articles'!$A$2:$F$634,6,FALSE),""))</f>
      </c>
      <c r="J14063" s="78">
        <f>IF(OR($E14063="",$H14063=""),"",$H14063*$I14063)</f>
      </c>
      <c r="K14063" s="79" t="str">
        <v/>
      </c>
    </row>
    <row r="14064">
      <c r="A14064" s="81" t="str">
        <v/>
      </c>
      <c r="B14064" s="81" t="str">
        <v/>
      </c>
      <c r="C14064" s="83">
        <f>IF($E14064="","",IFERROR(VLOOKUP(TRIM(E14064&amp;""),'Référentiel Articles'!$A$2:$F$634,2,FALSE),""))</f>
      </c>
      <c r="D14064" s="83">
        <f>IF($E14064="","",IFERROR(VLOOKUP(TRIM(E14064&amp;""),'Référentiel Articles'!$A$2:$F$634,3,FALSE),""))</f>
      </c>
      <c r="E14064" s="81" t="str">
        <v/>
      </c>
      <c r="F14064" s="83">
        <f>IF($E14064="","",IFERROR(VLOOKUP(TRIM(E14064&amp;""),'Référentiel Articles'!$A$2:$F$634,4,FALSE),""))</f>
      </c>
      <c r="G14064" s="84">
        <f>IF($E14064="","",IFERROR(VLOOKUP(TRIM(E14064&amp;""),'Référentiel Articles'!$A$2:$F$634,5,FALSE),""))</f>
      </c>
      <c r="H14064" s="85" t="str">
        <v/>
      </c>
      <c r="I14064" s="84">
        <f>IF($E14064="","",IFERROR(VLOOKUP(TRIM(E14064&amp;""),'Référentiel Articles'!$A$2:$F$634,6,FALSE),""))</f>
      </c>
      <c r="J14064" s="90">
        <f>IF(OR($E14064="",$H14064=""),"",$H14064*$I14064)</f>
      </c>
      <c r="K14064" s="87" t="str">
        <v/>
      </c>
    </row>
    <row r="14065">
      <c r="A14065" s="74" t="str">
        <v/>
      </c>
      <c r="B14065" s="74" t="str">
        <v/>
      </c>
      <c r="C14065" s="75">
        <f>IF($E14065="","",IFERROR(VLOOKUP(TRIM(E14065&amp;""),'Référentiel Articles'!$A$2:$F$634,2,FALSE),""))</f>
      </c>
      <c r="D14065" s="75">
        <f>IF($E14065="","",IFERROR(VLOOKUP(TRIM(E14065&amp;""),'Référentiel Articles'!$A$2:$F$634,3,FALSE),""))</f>
      </c>
      <c r="E14065" s="74" t="str">
        <v/>
      </c>
      <c r="F14065" s="75">
        <f>IF($E14065="","",IFERROR(VLOOKUP(TRIM(E14065&amp;""),'Référentiel Articles'!$A$2:$F$634,4,FALSE),""))</f>
      </c>
      <c r="G14065" s="76">
        <f>IF($E14065="","",IFERROR(VLOOKUP(TRIM(E14065&amp;""),'Référentiel Articles'!$A$2:$F$634,5,FALSE),""))</f>
      </c>
      <c r="H14065" s="77" t="str">
        <v/>
      </c>
      <c r="I14065" s="76">
        <f>IF($E14065="","",IFERROR(VLOOKUP(TRIM(E14065&amp;""),'Référentiel Articles'!$A$2:$F$634,6,FALSE),""))</f>
      </c>
      <c r="J14065" s="78">
        <f>IF(OR($E14065="",$H14065=""),"",$H14065*$I14065)</f>
      </c>
      <c r="K14065" s="79" t="str">
        <v/>
      </c>
    </row>
    <row r="14066">
      <c r="A14066" s="81" t="str">
        <v/>
      </c>
      <c r="B14066" s="81" t="str">
        <v/>
      </c>
      <c r="C14066" s="83">
        <f>IF($E14066="","",IFERROR(VLOOKUP(TRIM(E14066&amp;""),'Référentiel Articles'!$A$2:$F$634,2,FALSE),""))</f>
      </c>
      <c r="D14066" s="83">
        <f>IF($E14066="","",IFERROR(VLOOKUP(TRIM(E14066&amp;""),'Référentiel Articles'!$A$2:$F$634,3,FALSE),""))</f>
      </c>
      <c r="E14066" s="81" t="str">
        <v/>
      </c>
      <c r="F14066" s="83">
        <f>IF($E14066="","",IFERROR(VLOOKUP(TRIM(E14066&amp;""),'Référentiel Articles'!$A$2:$F$634,4,FALSE),""))</f>
      </c>
      <c r="G14066" s="84">
        <f>IF($E14066="","",IFERROR(VLOOKUP(TRIM(E14066&amp;""),'Référentiel Articles'!$A$2:$F$634,5,FALSE),""))</f>
      </c>
      <c r="H14066" s="85" t="str">
        <v/>
      </c>
      <c r="I14066" s="84">
        <f>IF($E14066="","",IFERROR(VLOOKUP(TRIM(E14066&amp;""),'Référentiel Articles'!$A$2:$F$634,6,FALSE),""))</f>
      </c>
      <c r="J14066" s="90">
        <f>IF(OR($E14066="",$H14066=""),"",$H14066*$I14066)</f>
      </c>
      <c r="K14066" s="87" t="str">
        <v/>
      </c>
    </row>
    <row r="14067">
      <c r="A14067" s="74" t="str">
        <v/>
      </c>
      <c r="B14067" s="74" t="str">
        <v/>
      </c>
      <c r="C14067" s="75">
        <f>IF($E14067="","",IFERROR(VLOOKUP(TRIM(E14067&amp;""),'Référentiel Articles'!$A$2:$F$634,2,FALSE),""))</f>
      </c>
      <c r="D14067" s="75">
        <f>IF($E14067="","",IFERROR(VLOOKUP(TRIM(E14067&amp;""),'Référentiel Articles'!$A$2:$F$634,3,FALSE),""))</f>
      </c>
      <c r="E14067" s="74" t="str">
        <v/>
      </c>
      <c r="F14067" s="75">
        <f>IF($E14067="","",IFERROR(VLOOKUP(TRIM(E14067&amp;""),'Référentiel Articles'!$A$2:$F$634,4,FALSE),""))</f>
      </c>
      <c r="G14067" s="76">
        <f>IF($E14067="","",IFERROR(VLOOKUP(TRIM(E14067&amp;""),'Référentiel Articles'!$A$2:$F$634,5,FALSE),""))</f>
      </c>
      <c r="H14067" s="77" t="str">
        <v/>
      </c>
      <c r="I14067" s="76">
        <f>IF($E14067="","",IFERROR(VLOOKUP(TRIM(E14067&amp;""),'Référentiel Articles'!$A$2:$F$634,6,FALSE),""))</f>
      </c>
      <c r="J14067" s="78">
        <f>IF(OR($E14067="",$H14067=""),"",$H14067*$I14067)</f>
      </c>
      <c r="K14067" s="79" t="str">
        <v/>
      </c>
    </row>
    <row r="14068">
      <c r="A14068" s="81" t="str">
        <v/>
      </c>
      <c r="B14068" s="81" t="str">
        <v/>
      </c>
      <c r="C14068" s="83">
        <f>IF($E14068="","",IFERROR(VLOOKUP(TRIM(E14068&amp;""),'Référentiel Articles'!$A$2:$F$634,2,FALSE),""))</f>
      </c>
      <c r="D14068" s="83">
        <f>IF($E14068="","",IFERROR(VLOOKUP(TRIM(E14068&amp;""),'Référentiel Articles'!$A$2:$F$634,3,FALSE),""))</f>
      </c>
      <c r="E14068" s="81" t="str">
        <v/>
      </c>
      <c r="F14068" s="83">
        <f>IF($E14068="","",IFERROR(VLOOKUP(TRIM(E14068&amp;""),'Référentiel Articles'!$A$2:$F$634,4,FALSE),""))</f>
      </c>
      <c r="G14068" s="84">
        <f>IF($E14068="","",IFERROR(VLOOKUP(TRIM(E14068&amp;""),'Référentiel Articles'!$A$2:$F$634,5,FALSE),""))</f>
      </c>
      <c r="H14068" s="85" t="str">
        <v/>
      </c>
      <c r="I14068" s="84">
        <f>IF($E14068="","",IFERROR(VLOOKUP(TRIM(E14068&amp;""),'Référentiel Articles'!$A$2:$F$634,6,FALSE),""))</f>
      </c>
      <c r="J14068" s="90">
        <f>IF(OR($E14068="",$H14068=""),"",$H14068*$I14068)</f>
      </c>
      <c r="K14068" s="87" t="str">
        <v/>
      </c>
    </row>
    <row r="14069">
      <c r="A14069" s="74" t="str">
        <v/>
      </c>
      <c r="B14069" s="74" t="str">
        <v/>
      </c>
      <c r="C14069" s="75">
        <f>IF($E14069="","",IFERROR(VLOOKUP(TRIM(E14069&amp;""),'Référentiel Articles'!$A$2:$F$634,2,FALSE),""))</f>
      </c>
      <c r="D14069" s="75">
        <f>IF($E14069="","",IFERROR(VLOOKUP(TRIM(E14069&amp;""),'Référentiel Articles'!$A$2:$F$634,3,FALSE),""))</f>
      </c>
      <c r="E14069" s="74" t="str">
        <v/>
      </c>
      <c r="F14069" s="75">
        <f>IF($E14069="","",IFERROR(VLOOKUP(TRIM(E14069&amp;""),'Référentiel Articles'!$A$2:$F$634,4,FALSE),""))</f>
      </c>
      <c r="G14069" s="76">
        <f>IF($E14069="","",IFERROR(VLOOKUP(TRIM(E14069&amp;""),'Référentiel Articles'!$A$2:$F$634,5,FALSE),""))</f>
      </c>
      <c r="H14069" s="77" t="str">
        <v/>
      </c>
      <c r="I14069" s="76">
        <f>IF($E14069="","",IFERROR(VLOOKUP(TRIM(E14069&amp;""),'Référentiel Articles'!$A$2:$F$634,6,FALSE),""))</f>
      </c>
      <c r="J14069" s="78">
        <f>IF(OR($E14069="",$H14069=""),"",$H14069*$I14069)</f>
      </c>
      <c r="K14069" s="79" t="str">
        <v/>
      </c>
    </row>
    <row r="14070">
      <c r="A14070" s="81" t="str">
        <v/>
      </c>
      <c r="B14070" s="81" t="str">
        <v/>
      </c>
      <c r="C14070" s="83">
        <f>IF($E14070="","",IFERROR(VLOOKUP(TRIM(E14070&amp;""),'Référentiel Articles'!$A$2:$F$634,2,FALSE),""))</f>
      </c>
      <c r="D14070" s="83">
        <f>IF($E14070="","",IFERROR(VLOOKUP(TRIM(E14070&amp;""),'Référentiel Articles'!$A$2:$F$634,3,FALSE),""))</f>
      </c>
      <c r="E14070" s="81" t="str">
        <v/>
      </c>
      <c r="F14070" s="83">
        <f>IF($E14070="","",IFERROR(VLOOKUP(TRIM(E14070&amp;""),'Référentiel Articles'!$A$2:$F$634,4,FALSE),""))</f>
      </c>
      <c r="G14070" s="84">
        <f>IF($E14070="","",IFERROR(VLOOKUP(TRIM(E14070&amp;""),'Référentiel Articles'!$A$2:$F$634,5,FALSE),""))</f>
      </c>
      <c r="H14070" s="85" t="str">
        <v/>
      </c>
      <c r="I14070" s="84">
        <f>IF($E14070="","",IFERROR(VLOOKUP(TRIM(E14070&amp;""),'Référentiel Articles'!$A$2:$F$634,6,FALSE),""))</f>
      </c>
      <c r="J14070" s="90">
        <f>IF(OR($E14070="",$H14070=""),"",$H14070*$I14070)</f>
      </c>
      <c r="K14070" s="87" t="str">
        <v/>
      </c>
    </row>
    <row r="14071">
      <c r="A14071" s="74" t="str">
        <v/>
      </c>
      <c r="B14071" s="74" t="str">
        <v/>
      </c>
      <c r="C14071" s="75">
        <f>IF($E14071="","",IFERROR(VLOOKUP(TRIM(E14071&amp;""),'Référentiel Articles'!$A$2:$F$634,2,FALSE),""))</f>
      </c>
      <c r="D14071" s="75">
        <f>IF($E14071="","",IFERROR(VLOOKUP(TRIM(E14071&amp;""),'Référentiel Articles'!$A$2:$F$634,3,FALSE),""))</f>
      </c>
      <c r="E14071" s="74" t="str">
        <v/>
      </c>
      <c r="F14071" s="75">
        <f>IF($E14071="","",IFERROR(VLOOKUP(TRIM(E14071&amp;""),'Référentiel Articles'!$A$2:$F$634,4,FALSE),""))</f>
      </c>
      <c r="G14071" s="76">
        <f>IF($E14071="","",IFERROR(VLOOKUP(TRIM(E14071&amp;""),'Référentiel Articles'!$A$2:$F$634,5,FALSE),""))</f>
      </c>
      <c r="H14071" s="77" t="str">
        <v/>
      </c>
      <c r="I14071" s="76">
        <f>IF($E14071="","",IFERROR(VLOOKUP(TRIM(E14071&amp;""),'Référentiel Articles'!$A$2:$F$634,6,FALSE),""))</f>
      </c>
      <c r="J14071" s="78">
        <f>IF(OR($E14071="",$H14071=""),"",$H14071*$I14071)</f>
      </c>
      <c r="K14071" s="79" t="str">
        <v/>
      </c>
    </row>
    <row r="14072">
      <c r="A14072" s="81" t="str">
        <v/>
      </c>
      <c r="B14072" s="81" t="str">
        <v/>
      </c>
      <c r="C14072" s="83">
        <f>IF($E14072="","",IFERROR(VLOOKUP(TRIM(E14072&amp;""),'Référentiel Articles'!$A$2:$F$634,2,FALSE),""))</f>
      </c>
      <c r="D14072" s="83">
        <f>IF($E14072="","",IFERROR(VLOOKUP(TRIM(E14072&amp;""),'Référentiel Articles'!$A$2:$F$634,3,FALSE),""))</f>
      </c>
      <c r="E14072" s="81" t="str">
        <v/>
      </c>
      <c r="F14072" s="83">
        <f>IF($E14072="","",IFERROR(VLOOKUP(TRIM(E14072&amp;""),'Référentiel Articles'!$A$2:$F$634,4,FALSE),""))</f>
      </c>
      <c r="G14072" s="84">
        <f>IF($E14072="","",IFERROR(VLOOKUP(TRIM(E14072&amp;""),'Référentiel Articles'!$A$2:$F$634,5,FALSE),""))</f>
      </c>
      <c r="H14072" s="85" t="str">
        <v/>
      </c>
      <c r="I14072" s="84">
        <f>IF($E14072="","",IFERROR(VLOOKUP(TRIM(E14072&amp;""),'Référentiel Articles'!$A$2:$F$634,6,FALSE),""))</f>
      </c>
      <c r="J14072" s="90">
        <f>IF(OR($E14072="",$H14072=""),"",$H14072*$I14072)</f>
      </c>
      <c r="K14072" s="87" t="str">
        <v/>
      </c>
    </row>
    <row r="14073">
      <c r="A14073" s="74" t="str">
        <v/>
      </c>
      <c r="B14073" s="74" t="str">
        <v/>
      </c>
      <c r="C14073" s="75">
        <f>IF($E14073="","",IFERROR(VLOOKUP(TRIM(E14073&amp;""),'Référentiel Articles'!$A$2:$F$634,2,FALSE),""))</f>
      </c>
      <c r="D14073" s="75">
        <f>IF($E14073="","",IFERROR(VLOOKUP(TRIM(E14073&amp;""),'Référentiel Articles'!$A$2:$F$634,3,FALSE),""))</f>
      </c>
      <c r="E14073" s="74" t="str">
        <v/>
      </c>
      <c r="F14073" s="75">
        <f>IF($E14073="","",IFERROR(VLOOKUP(TRIM(E14073&amp;""),'Référentiel Articles'!$A$2:$F$634,4,FALSE),""))</f>
      </c>
      <c r="G14073" s="76">
        <f>IF($E14073="","",IFERROR(VLOOKUP(TRIM(E14073&amp;""),'Référentiel Articles'!$A$2:$F$634,5,FALSE),""))</f>
      </c>
      <c r="H14073" s="77" t="str">
        <v/>
      </c>
      <c r="I14073" s="76">
        <f>IF($E14073="","",IFERROR(VLOOKUP(TRIM(E14073&amp;""),'Référentiel Articles'!$A$2:$F$634,6,FALSE),""))</f>
      </c>
      <c r="J14073" s="78">
        <f>IF(OR($E14073="",$H14073=""),"",$H14073*$I14073)</f>
      </c>
      <c r="K14073" s="79" t="str">
        <v/>
      </c>
    </row>
    <row r="14074">
      <c r="A14074" s="81" t="str">
        <v/>
      </c>
      <c r="B14074" s="81" t="str">
        <v/>
      </c>
      <c r="C14074" s="83">
        <f>IF($E14074="","",IFERROR(VLOOKUP(TRIM(E14074&amp;""),'Référentiel Articles'!$A$2:$F$634,2,FALSE),""))</f>
      </c>
      <c r="D14074" s="83">
        <f>IF($E14074="","",IFERROR(VLOOKUP(TRIM(E14074&amp;""),'Référentiel Articles'!$A$2:$F$634,3,FALSE),""))</f>
      </c>
      <c r="E14074" s="81" t="str">
        <v/>
      </c>
      <c r="F14074" s="83">
        <f>IF($E14074="","",IFERROR(VLOOKUP(TRIM(E14074&amp;""),'Référentiel Articles'!$A$2:$F$634,4,FALSE),""))</f>
      </c>
      <c r="G14074" s="84">
        <f>IF($E14074="","",IFERROR(VLOOKUP(TRIM(E14074&amp;""),'Référentiel Articles'!$A$2:$F$634,5,FALSE),""))</f>
      </c>
      <c r="H14074" s="85" t="str">
        <v/>
      </c>
      <c r="I14074" s="84">
        <f>IF($E14074="","",IFERROR(VLOOKUP(TRIM(E14074&amp;""),'Référentiel Articles'!$A$2:$F$634,6,FALSE),""))</f>
      </c>
      <c r="J14074" s="90">
        <f>IF(OR($E14074="",$H14074=""),"",$H14074*$I14074)</f>
      </c>
      <c r="K14074" s="87" t="str">
        <v/>
      </c>
    </row>
    <row r="14075">
      <c r="A14075" s="74" t="str">
        <v/>
      </c>
      <c r="B14075" s="74" t="str">
        <v/>
      </c>
      <c r="C14075" s="75">
        <f>IF($E14075="","",IFERROR(VLOOKUP(TRIM(E14075&amp;""),'Référentiel Articles'!$A$2:$F$634,2,FALSE),""))</f>
      </c>
      <c r="D14075" s="75">
        <f>IF($E14075="","",IFERROR(VLOOKUP(TRIM(E14075&amp;""),'Référentiel Articles'!$A$2:$F$634,3,FALSE),""))</f>
      </c>
      <c r="E14075" s="74" t="str">
        <v/>
      </c>
      <c r="F14075" s="75">
        <f>IF($E14075="","",IFERROR(VLOOKUP(TRIM(E14075&amp;""),'Référentiel Articles'!$A$2:$F$634,4,FALSE),""))</f>
      </c>
      <c r="G14075" s="76">
        <f>IF($E14075="","",IFERROR(VLOOKUP(TRIM(E14075&amp;""),'Référentiel Articles'!$A$2:$F$634,5,FALSE),""))</f>
      </c>
      <c r="H14075" s="77" t="str">
        <v/>
      </c>
      <c r="I14075" s="76">
        <f>IF($E14075="","",IFERROR(VLOOKUP(TRIM(E14075&amp;""),'Référentiel Articles'!$A$2:$F$634,6,FALSE),""))</f>
      </c>
      <c r="J14075" s="78">
        <f>IF(OR($E14075="",$H14075=""),"",$H14075*$I14075)</f>
      </c>
      <c r="K14075" s="79" t="str">
        <v/>
      </c>
    </row>
    <row r="14076">
      <c r="A14076" s="81" t="str">
        <v/>
      </c>
      <c r="B14076" s="81" t="str">
        <v/>
      </c>
      <c r="C14076" s="83">
        <f>IF($E14076="","",IFERROR(VLOOKUP(TRIM(E14076&amp;""),'Référentiel Articles'!$A$2:$F$634,2,FALSE),""))</f>
      </c>
      <c r="D14076" s="83">
        <f>IF($E14076="","",IFERROR(VLOOKUP(TRIM(E14076&amp;""),'Référentiel Articles'!$A$2:$F$634,3,FALSE),""))</f>
      </c>
      <c r="E14076" s="81" t="str">
        <v/>
      </c>
      <c r="F14076" s="83">
        <f>IF($E14076="","",IFERROR(VLOOKUP(TRIM(E14076&amp;""),'Référentiel Articles'!$A$2:$F$634,4,FALSE),""))</f>
      </c>
      <c r="G14076" s="84">
        <f>IF($E14076="","",IFERROR(VLOOKUP(TRIM(E14076&amp;""),'Référentiel Articles'!$A$2:$F$634,5,FALSE),""))</f>
      </c>
      <c r="H14076" s="85" t="str">
        <v/>
      </c>
      <c r="I14076" s="84">
        <f>IF($E14076="","",IFERROR(VLOOKUP(TRIM(E14076&amp;""),'Référentiel Articles'!$A$2:$F$634,6,FALSE),""))</f>
      </c>
      <c r="J14076" s="90">
        <f>IF(OR($E14076="",$H14076=""),"",$H14076*$I14076)</f>
      </c>
      <c r="K14076" s="87" t="str">
        <v/>
      </c>
    </row>
    <row r="14077">
      <c r="A14077" s="74" t="str">
        <v/>
      </c>
      <c r="B14077" s="74" t="str">
        <v/>
      </c>
      <c r="C14077" s="75">
        <f>IF($E14077="","",IFERROR(VLOOKUP(TRIM(E14077&amp;""),'Référentiel Articles'!$A$2:$F$634,2,FALSE),""))</f>
      </c>
      <c r="D14077" s="75">
        <f>IF($E14077="","",IFERROR(VLOOKUP(TRIM(E14077&amp;""),'Référentiel Articles'!$A$2:$F$634,3,FALSE),""))</f>
      </c>
      <c r="E14077" s="74" t="str">
        <v/>
      </c>
      <c r="F14077" s="75">
        <f>IF($E14077="","",IFERROR(VLOOKUP(TRIM(E14077&amp;""),'Référentiel Articles'!$A$2:$F$634,4,FALSE),""))</f>
      </c>
      <c r="G14077" s="76">
        <f>IF($E14077="","",IFERROR(VLOOKUP(TRIM(E14077&amp;""),'Référentiel Articles'!$A$2:$F$634,5,FALSE),""))</f>
      </c>
      <c r="H14077" s="77" t="str">
        <v/>
      </c>
      <c r="I14077" s="76">
        <f>IF($E14077="","",IFERROR(VLOOKUP(TRIM(E14077&amp;""),'Référentiel Articles'!$A$2:$F$634,6,FALSE),""))</f>
      </c>
      <c r="J14077" s="78">
        <f>IF(OR($E14077="",$H14077=""),"",$H14077*$I14077)</f>
      </c>
      <c r="K14077" s="79" t="str">
        <v/>
      </c>
    </row>
    <row r="14078">
      <c r="A14078" s="81" t="str">
        <v/>
      </c>
      <c r="B14078" s="81" t="str">
        <v/>
      </c>
      <c r="C14078" s="83">
        <f>IF($E14078="","",IFERROR(VLOOKUP(TRIM(E14078&amp;""),'Référentiel Articles'!$A$2:$F$634,2,FALSE),""))</f>
      </c>
      <c r="D14078" s="83">
        <f>IF($E14078="","",IFERROR(VLOOKUP(TRIM(E14078&amp;""),'Référentiel Articles'!$A$2:$F$634,3,FALSE),""))</f>
      </c>
      <c r="E14078" s="81" t="str">
        <v/>
      </c>
      <c r="F14078" s="83">
        <f>IF($E14078="","",IFERROR(VLOOKUP(TRIM(E14078&amp;""),'Référentiel Articles'!$A$2:$F$634,4,FALSE),""))</f>
      </c>
      <c r="G14078" s="84">
        <f>IF($E14078="","",IFERROR(VLOOKUP(TRIM(E14078&amp;""),'Référentiel Articles'!$A$2:$F$634,5,FALSE),""))</f>
      </c>
      <c r="H14078" s="85" t="str">
        <v/>
      </c>
      <c r="I14078" s="84">
        <f>IF($E14078="","",IFERROR(VLOOKUP(TRIM(E14078&amp;""),'Référentiel Articles'!$A$2:$F$634,6,FALSE),""))</f>
      </c>
      <c r="J14078" s="90">
        <f>IF(OR($E14078="",$H14078=""),"",$H14078*$I14078)</f>
      </c>
      <c r="K14078" s="87" t="str">
        <v/>
      </c>
    </row>
    <row r="14079">
      <c r="A14079" s="74" t="str">
        <v/>
      </c>
      <c r="B14079" s="74" t="str">
        <v/>
      </c>
      <c r="C14079" s="75">
        <f>IF($E14079="","",IFERROR(VLOOKUP(TRIM(E14079&amp;""),'Référentiel Articles'!$A$2:$F$634,2,FALSE),""))</f>
      </c>
      <c r="D14079" s="75">
        <f>IF($E14079="","",IFERROR(VLOOKUP(TRIM(E14079&amp;""),'Référentiel Articles'!$A$2:$F$634,3,FALSE),""))</f>
      </c>
      <c r="E14079" s="74" t="str">
        <v/>
      </c>
      <c r="F14079" s="75">
        <f>IF($E14079="","",IFERROR(VLOOKUP(TRIM(E14079&amp;""),'Référentiel Articles'!$A$2:$F$634,4,FALSE),""))</f>
      </c>
      <c r="G14079" s="76">
        <f>IF($E14079="","",IFERROR(VLOOKUP(TRIM(E14079&amp;""),'Référentiel Articles'!$A$2:$F$634,5,FALSE),""))</f>
      </c>
      <c r="H14079" s="77" t="str">
        <v/>
      </c>
      <c r="I14079" s="76">
        <f>IF($E14079="","",IFERROR(VLOOKUP(TRIM(E14079&amp;""),'Référentiel Articles'!$A$2:$F$634,6,FALSE),""))</f>
      </c>
      <c r="J14079" s="78">
        <f>IF(OR($E14079="",$H14079=""),"",$H14079*$I14079)</f>
      </c>
      <c r="K14079" s="79" t="str">
        <v/>
      </c>
    </row>
    <row r="14080">
      <c r="A14080" s="81" t="str">
        <v/>
      </c>
      <c r="B14080" s="81" t="str">
        <v/>
      </c>
      <c r="C14080" s="83">
        <f>IF($E14080="","",IFERROR(VLOOKUP(TRIM(E14080&amp;""),'Référentiel Articles'!$A$2:$F$634,2,FALSE),""))</f>
      </c>
      <c r="D14080" s="83">
        <f>IF($E14080="","",IFERROR(VLOOKUP(TRIM(E14080&amp;""),'Référentiel Articles'!$A$2:$F$634,3,FALSE),""))</f>
      </c>
      <c r="E14080" s="81" t="str">
        <v/>
      </c>
      <c r="F14080" s="83">
        <f>IF($E14080="","",IFERROR(VLOOKUP(TRIM(E14080&amp;""),'Référentiel Articles'!$A$2:$F$634,4,FALSE),""))</f>
      </c>
      <c r="G14080" s="84">
        <f>IF($E14080="","",IFERROR(VLOOKUP(TRIM(E14080&amp;""),'Référentiel Articles'!$A$2:$F$634,5,FALSE),""))</f>
      </c>
      <c r="H14080" s="85" t="str">
        <v/>
      </c>
      <c r="I14080" s="84">
        <f>IF($E14080="","",IFERROR(VLOOKUP(TRIM(E14080&amp;""),'Référentiel Articles'!$A$2:$F$634,6,FALSE),""))</f>
      </c>
      <c r="J14080" s="90">
        <f>IF(OR($E14080="",$H14080=""),"",$H14080*$I14080)</f>
      </c>
      <c r="K14080" s="87" t="str">
        <v/>
      </c>
    </row>
    <row r="14081">
      <c r="A14081" s="74" t="str">
        <v/>
      </c>
      <c r="B14081" s="74" t="str">
        <v/>
      </c>
      <c r="C14081" s="75">
        <f>IF($E14081="","",IFERROR(VLOOKUP(TRIM(E14081&amp;""),'Référentiel Articles'!$A$2:$F$634,2,FALSE),""))</f>
      </c>
      <c r="D14081" s="75">
        <f>IF($E14081="","",IFERROR(VLOOKUP(TRIM(E14081&amp;""),'Référentiel Articles'!$A$2:$F$634,3,FALSE),""))</f>
      </c>
      <c r="E14081" s="74" t="str">
        <v/>
      </c>
      <c r="F14081" s="75">
        <f>IF($E14081="","",IFERROR(VLOOKUP(TRIM(E14081&amp;""),'Référentiel Articles'!$A$2:$F$634,4,FALSE),""))</f>
      </c>
      <c r="G14081" s="76">
        <f>IF($E14081="","",IFERROR(VLOOKUP(TRIM(E14081&amp;""),'Référentiel Articles'!$A$2:$F$634,5,FALSE),""))</f>
      </c>
      <c r="H14081" s="77" t="str">
        <v/>
      </c>
      <c r="I14081" s="76">
        <f>IF($E14081="","",IFERROR(VLOOKUP(TRIM(E14081&amp;""),'Référentiel Articles'!$A$2:$F$634,6,FALSE),""))</f>
      </c>
      <c r="J14081" s="78">
        <f>IF(OR($E14081="",$H14081=""),"",$H14081*$I14081)</f>
      </c>
      <c r="K14081" s="79" t="str">
        <v/>
      </c>
    </row>
    <row r="14082">
      <c r="A14082" s="81" t="str">
        <v/>
      </c>
      <c r="B14082" s="81" t="str">
        <v/>
      </c>
      <c r="C14082" s="83">
        <f>IF($E14082="","",IFERROR(VLOOKUP(TRIM(E14082&amp;""),'Référentiel Articles'!$A$2:$F$634,2,FALSE),""))</f>
      </c>
      <c r="D14082" s="83">
        <f>IF($E14082="","",IFERROR(VLOOKUP(TRIM(E14082&amp;""),'Référentiel Articles'!$A$2:$F$634,3,FALSE),""))</f>
      </c>
      <c r="E14082" s="81" t="str">
        <v/>
      </c>
      <c r="F14082" s="83">
        <f>IF($E14082="","",IFERROR(VLOOKUP(TRIM(E14082&amp;""),'Référentiel Articles'!$A$2:$F$634,4,FALSE),""))</f>
      </c>
      <c r="G14082" s="84">
        <f>IF($E14082="","",IFERROR(VLOOKUP(TRIM(E14082&amp;""),'Référentiel Articles'!$A$2:$F$634,5,FALSE),""))</f>
      </c>
      <c r="H14082" s="85" t="str">
        <v/>
      </c>
      <c r="I14082" s="84">
        <f>IF($E14082="","",IFERROR(VLOOKUP(TRIM(E14082&amp;""),'Référentiel Articles'!$A$2:$F$634,6,FALSE),""))</f>
      </c>
      <c r="J14082" s="90">
        <f>IF(OR($E14082="",$H14082=""),"",$H14082*$I14082)</f>
      </c>
      <c r="K14082" s="87" t="str">
        <v/>
      </c>
    </row>
    <row r="14083">
      <c r="A14083" s="74" t="str">
        <v/>
      </c>
      <c r="B14083" s="74" t="str">
        <v/>
      </c>
      <c r="C14083" s="75">
        <f>IF($E14083="","",IFERROR(VLOOKUP(TRIM(E14083&amp;""),'Référentiel Articles'!$A$2:$F$634,2,FALSE),""))</f>
      </c>
      <c r="D14083" s="75">
        <f>IF($E14083="","",IFERROR(VLOOKUP(TRIM(E14083&amp;""),'Référentiel Articles'!$A$2:$F$634,3,FALSE),""))</f>
      </c>
      <c r="E14083" s="74" t="str">
        <v/>
      </c>
      <c r="F14083" s="75">
        <f>IF($E14083="","",IFERROR(VLOOKUP(TRIM(E14083&amp;""),'Référentiel Articles'!$A$2:$F$634,4,FALSE),""))</f>
      </c>
      <c r="G14083" s="76">
        <f>IF($E14083="","",IFERROR(VLOOKUP(TRIM(E14083&amp;""),'Référentiel Articles'!$A$2:$F$634,5,FALSE),""))</f>
      </c>
      <c r="H14083" s="77" t="str">
        <v/>
      </c>
      <c r="I14083" s="76">
        <f>IF($E14083="","",IFERROR(VLOOKUP(TRIM(E14083&amp;""),'Référentiel Articles'!$A$2:$F$634,6,FALSE),""))</f>
      </c>
      <c r="J14083" s="78">
        <f>IF(OR($E14083="",$H14083=""),"",$H14083*$I14083)</f>
      </c>
      <c r="K14083" s="79" t="str">
        <v/>
      </c>
    </row>
    <row r="14084">
      <c r="A14084" s="81" t="str">
        <v/>
      </c>
      <c r="B14084" s="81" t="str">
        <v/>
      </c>
      <c r="C14084" s="83">
        <f>IF($E14084="","",IFERROR(VLOOKUP(TRIM(E14084&amp;""),'Référentiel Articles'!$A$2:$F$634,2,FALSE),""))</f>
      </c>
      <c r="D14084" s="83">
        <f>IF($E14084="","",IFERROR(VLOOKUP(TRIM(E14084&amp;""),'Référentiel Articles'!$A$2:$F$634,3,FALSE),""))</f>
      </c>
      <c r="E14084" s="81" t="str">
        <v/>
      </c>
      <c r="F14084" s="83">
        <f>IF($E14084="","",IFERROR(VLOOKUP(TRIM(E14084&amp;""),'Référentiel Articles'!$A$2:$F$634,4,FALSE),""))</f>
      </c>
      <c r="G14084" s="84">
        <f>IF($E14084="","",IFERROR(VLOOKUP(TRIM(E14084&amp;""),'Référentiel Articles'!$A$2:$F$634,5,FALSE),""))</f>
      </c>
      <c r="H14084" s="85" t="str">
        <v/>
      </c>
      <c r="I14084" s="84">
        <f>IF($E14084="","",IFERROR(VLOOKUP(TRIM(E14084&amp;""),'Référentiel Articles'!$A$2:$F$634,6,FALSE),""))</f>
      </c>
      <c r="J14084" s="90">
        <f>IF(OR($E14084="",$H14084=""),"",$H14084*$I14084)</f>
      </c>
      <c r="K14084" s="87" t="str">
        <v/>
      </c>
    </row>
    <row r="14085">
      <c r="A14085" s="74" t="str">
        <v/>
      </c>
      <c r="B14085" s="74" t="str">
        <v/>
      </c>
      <c r="C14085" s="75">
        <f>IF($E14085="","",IFERROR(VLOOKUP(TRIM(E14085&amp;""),'Référentiel Articles'!$A$2:$F$634,2,FALSE),""))</f>
      </c>
      <c r="D14085" s="75">
        <f>IF($E14085="","",IFERROR(VLOOKUP(TRIM(E14085&amp;""),'Référentiel Articles'!$A$2:$F$634,3,FALSE),""))</f>
      </c>
      <c r="E14085" s="74" t="str">
        <v/>
      </c>
      <c r="F14085" s="75">
        <f>IF($E14085="","",IFERROR(VLOOKUP(TRIM(E14085&amp;""),'Référentiel Articles'!$A$2:$F$634,4,FALSE),""))</f>
      </c>
      <c r="G14085" s="76">
        <f>IF($E14085="","",IFERROR(VLOOKUP(TRIM(E14085&amp;""),'Référentiel Articles'!$A$2:$F$634,5,FALSE),""))</f>
      </c>
      <c r="H14085" s="77" t="str">
        <v/>
      </c>
      <c r="I14085" s="76">
        <f>IF($E14085="","",IFERROR(VLOOKUP(TRIM(E14085&amp;""),'Référentiel Articles'!$A$2:$F$634,6,FALSE),""))</f>
      </c>
      <c r="J14085" s="78">
        <f>IF(OR($E14085="",$H14085=""),"",$H14085*$I14085)</f>
      </c>
      <c r="K14085" s="79" t="str">
        <v/>
      </c>
    </row>
    <row r="14086">
      <c r="A14086" s="81" t="str">
        <v/>
      </c>
      <c r="B14086" s="81" t="str">
        <v/>
      </c>
      <c r="C14086" s="83">
        <f>IF($E14086="","",IFERROR(VLOOKUP(TRIM(E14086&amp;""),'Référentiel Articles'!$A$2:$F$634,2,FALSE),""))</f>
      </c>
      <c r="D14086" s="83">
        <f>IF($E14086="","",IFERROR(VLOOKUP(TRIM(E14086&amp;""),'Référentiel Articles'!$A$2:$F$634,3,FALSE),""))</f>
      </c>
      <c r="E14086" s="81" t="str">
        <v/>
      </c>
      <c r="F14086" s="83">
        <f>IF($E14086="","",IFERROR(VLOOKUP(TRIM(E14086&amp;""),'Référentiel Articles'!$A$2:$F$634,4,FALSE),""))</f>
      </c>
      <c r="G14086" s="84">
        <f>IF($E14086="","",IFERROR(VLOOKUP(TRIM(E14086&amp;""),'Référentiel Articles'!$A$2:$F$634,5,FALSE),""))</f>
      </c>
      <c r="H14086" s="85" t="str">
        <v/>
      </c>
      <c r="I14086" s="84">
        <f>IF($E14086="","",IFERROR(VLOOKUP(TRIM(E14086&amp;""),'Référentiel Articles'!$A$2:$F$634,6,FALSE),""))</f>
      </c>
      <c r="J14086" s="90">
        <f>IF(OR($E14086="",$H14086=""),"",$H14086*$I14086)</f>
      </c>
      <c r="K14086" s="87" t="str">
        <v/>
      </c>
    </row>
    <row r="14087">
      <c r="A14087" s="74" t="str">
        <v/>
      </c>
      <c r="B14087" s="74" t="str">
        <v/>
      </c>
      <c r="C14087" s="75">
        <f>IF($E14087="","",IFERROR(VLOOKUP(TRIM(E14087&amp;""),'Référentiel Articles'!$A$2:$F$634,2,FALSE),""))</f>
      </c>
      <c r="D14087" s="75">
        <f>IF($E14087="","",IFERROR(VLOOKUP(TRIM(E14087&amp;""),'Référentiel Articles'!$A$2:$F$634,3,FALSE),""))</f>
      </c>
      <c r="E14087" s="74" t="str">
        <v/>
      </c>
      <c r="F14087" s="75">
        <f>IF($E14087="","",IFERROR(VLOOKUP(TRIM(E14087&amp;""),'Référentiel Articles'!$A$2:$F$634,4,FALSE),""))</f>
      </c>
      <c r="G14087" s="76">
        <f>IF($E14087="","",IFERROR(VLOOKUP(TRIM(E14087&amp;""),'Référentiel Articles'!$A$2:$F$634,5,FALSE),""))</f>
      </c>
      <c r="H14087" s="77" t="str">
        <v/>
      </c>
      <c r="I14087" s="76">
        <f>IF($E14087="","",IFERROR(VLOOKUP(TRIM(E14087&amp;""),'Référentiel Articles'!$A$2:$F$634,6,FALSE),""))</f>
      </c>
      <c r="J14087" s="78">
        <f>IF(OR($E14087="",$H14087=""),"",$H14087*$I14087)</f>
      </c>
      <c r="K14087" s="79" t="str">
        <v/>
      </c>
    </row>
    <row r="14088">
      <c r="A14088" s="81" t="str">
        <v/>
      </c>
      <c r="B14088" s="81" t="str">
        <v/>
      </c>
      <c r="C14088" s="83">
        <f>IF($E14088="","",IFERROR(VLOOKUP(TRIM(E14088&amp;""),'Référentiel Articles'!$A$2:$F$634,2,FALSE),""))</f>
      </c>
      <c r="D14088" s="83">
        <f>IF($E14088="","",IFERROR(VLOOKUP(TRIM(E14088&amp;""),'Référentiel Articles'!$A$2:$F$634,3,FALSE),""))</f>
      </c>
      <c r="E14088" s="81" t="str">
        <v/>
      </c>
      <c r="F14088" s="83">
        <f>IF($E14088="","",IFERROR(VLOOKUP(TRIM(E14088&amp;""),'Référentiel Articles'!$A$2:$F$634,4,FALSE),""))</f>
      </c>
      <c r="G14088" s="84">
        <f>IF($E14088="","",IFERROR(VLOOKUP(TRIM(E14088&amp;""),'Référentiel Articles'!$A$2:$F$634,5,FALSE),""))</f>
      </c>
      <c r="H14088" s="85" t="str">
        <v/>
      </c>
      <c r="I14088" s="84">
        <f>IF($E14088="","",IFERROR(VLOOKUP(TRIM(E14088&amp;""),'Référentiel Articles'!$A$2:$F$634,6,FALSE),""))</f>
      </c>
      <c r="J14088" s="90">
        <f>IF(OR($E14088="",$H14088=""),"",$H14088*$I14088)</f>
      </c>
      <c r="K14088" s="87" t="str">
        <v/>
      </c>
    </row>
    <row r="14089">
      <c r="A14089" s="74" t="str">
        <v/>
      </c>
      <c r="B14089" s="74" t="str">
        <v/>
      </c>
      <c r="C14089" s="75">
        <f>IF($E14089="","",IFERROR(VLOOKUP(TRIM(E14089&amp;""),'Référentiel Articles'!$A$2:$F$634,2,FALSE),""))</f>
      </c>
      <c r="D14089" s="75">
        <f>IF($E14089="","",IFERROR(VLOOKUP(TRIM(E14089&amp;""),'Référentiel Articles'!$A$2:$F$634,3,FALSE),""))</f>
      </c>
      <c r="E14089" s="74" t="str">
        <v/>
      </c>
      <c r="F14089" s="75">
        <f>IF($E14089="","",IFERROR(VLOOKUP(TRIM(E14089&amp;""),'Référentiel Articles'!$A$2:$F$634,4,FALSE),""))</f>
      </c>
      <c r="G14089" s="76">
        <f>IF($E14089="","",IFERROR(VLOOKUP(TRIM(E14089&amp;""),'Référentiel Articles'!$A$2:$F$634,5,FALSE),""))</f>
      </c>
      <c r="H14089" s="77" t="str">
        <v/>
      </c>
      <c r="I14089" s="76">
        <f>IF($E14089="","",IFERROR(VLOOKUP(TRIM(E14089&amp;""),'Référentiel Articles'!$A$2:$F$634,6,FALSE),""))</f>
      </c>
      <c r="J14089" s="78">
        <f>IF(OR($E14089="",$H14089=""),"",$H14089*$I14089)</f>
      </c>
      <c r="K14089" s="79" t="str">
        <v/>
      </c>
    </row>
    <row r="14090">
      <c r="A14090" s="81" t="str">
        <v/>
      </c>
      <c r="B14090" s="81" t="str">
        <v/>
      </c>
      <c r="C14090" s="83">
        <f>IF($E14090="","",IFERROR(VLOOKUP(TRIM(E14090&amp;""),'Référentiel Articles'!$A$2:$F$634,2,FALSE),""))</f>
      </c>
      <c r="D14090" s="83">
        <f>IF($E14090="","",IFERROR(VLOOKUP(TRIM(E14090&amp;""),'Référentiel Articles'!$A$2:$F$634,3,FALSE),""))</f>
      </c>
      <c r="E14090" s="81" t="str">
        <v/>
      </c>
      <c r="F14090" s="83">
        <f>IF($E14090="","",IFERROR(VLOOKUP(TRIM(E14090&amp;""),'Référentiel Articles'!$A$2:$F$634,4,FALSE),""))</f>
      </c>
      <c r="G14090" s="84">
        <f>IF($E14090="","",IFERROR(VLOOKUP(TRIM(E14090&amp;""),'Référentiel Articles'!$A$2:$F$634,5,FALSE),""))</f>
      </c>
      <c r="H14090" s="85" t="str">
        <v/>
      </c>
      <c r="I14090" s="84">
        <f>IF($E14090="","",IFERROR(VLOOKUP(TRIM(E14090&amp;""),'Référentiel Articles'!$A$2:$F$634,6,FALSE),""))</f>
      </c>
      <c r="J14090" s="90">
        <f>IF(OR($E14090="",$H14090=""),"",$H14090*$I14090)</f>
      </c>
      <c r="K14090" s="87" t="str">
        <v/>
      </c>
    </row>
    <row r="14091">
      <c r="A14091" s="74" t="str">
        <v/>
      </c>
      <c r="B14091" s="74" t="str">
        <v/>
      </c>
      <c r="C14091" s="75">
        <f>IF($E14091="","",IFERROR(VLOOKUP(TRIM(E14091&amp;""),'Référentiel Articles'!$A$2:$F$634,2,FALSE),""))</f>
      </c>
      <c r="D14091" s="75">
        <f>IF($E14091="","",IFERROR(VLOOKUP(TRIM(E14091&amp;""),'Référentiel Articles'!$A$2:$F$634,3,FALSE),""))</f>
      </c>
      <c r="E14091" s="74" t="str">
        <v/>
      </c>
      <c r="F14091" s="75">
        <f>IF($E14091="","",IFERROR(VLOOKUP(TRIM(E14091&amp;""),'Référentiel Articles'!$A$2:$F$634,4,FALSE),""))</f>
      </c>
      <c r="G14091" s="76">
        <f>IF($E14091="","",IFERROR(VLOOKUP(TRIM(E14091&amp;""),'Référentiel Articles'!$A$2:$F$634,5,FALSE),""))</f>
      </c>
      <c r="H14091" s="77" t="str">
        <v/>
      </c>
      <c r="I14091" s="76">
        <f>IF($E14091="","",IFERROR(VLOOKUP(TRIM(E14091&amp;""),'Référentiel Articles'!$A$2:$F$634,6,FALSE),""))</f>
      </c>
      <c r="J14091" s="78">
        <f>IF(OR($E14091="",$H14091=""),"",$H14091*$I14091)</f>
      </c>
      <c r="K14091" s="79" t="str">
        <v/>
      </c>
    </row>
    <row r="14092">
      <c r="A14092" s="81" t="str">
        <v/>
      </c>
      <c r="B14092" s="81" t="str">
        <v/>
      </c>
      <c r="C14092" s="83">
        <f>IF($E14092="","",IFERROR(VLOOKUP(TRIM(E14092&amp;""),'Référentiel Articles'!$A$2:$F$634,2,FALSE),""))</f>
      </c>
      <c r="D14092" s="83">
        <f>IF($E14092="","",IFERROR(VLOOKUP(TRIM(E14092&amp;""),'Référentiel Articles'!$A$2:$F$634,3,FALSE),""))</f>
      </c>
      <c r="E14092" s="81" t="str">
        <v/>
      </c>
      <c r="F14092" s="83">
        <f>IF($E14092="","",IFERROR(VLOOKUP(TRIM(E14092&amp;""),'Référentiel Articles'!$A$2:$F$634,4,FALSE),""))</f>
      </c>
      <c r="G14092" s="84">
        <f>IF($E14092="","",IFERROR(VLOOKUP(TRIM(E14092&amp;""),'Référentiel Articles'!$A$2:$F$634,5,FALSE),""))</f>
      </c>
      <c r="H14092" s="85" t="str">
        <v/>
      </c>
      <c r="I14092" s="84">
        <f>IF($E14092="","",IFERROR(VLOOKUP(TRIM(E14092&amp;""),'Référentiel Articles'!$A$2:$F$634,6,FALSE),""))</f>
      </c>
      <c r="J14092" s="90">
        <f>IF(OR($E14092="",$H14092=""),"",$H14092*$I14092)</f>
      </c>
      <c r="K14092" s="87" t="str">
        <v/>
      </c>
    </row>
    <row r="14093">
      <c r="A14093" s="74" t="str">
        <v/>
      </c>
      <c r="B14093" s="74" t="str">
        <v/>
      </c>
      <c r="C14093" s="75">
        <f>IF($E14093="","",IFERROR(VLOOKUP(TRIM(E14093&amp;""),'Référentiel Articles'!$A$2:$F$634,2,FALSE),""))</f>
      </c>
      <c r="D14093" s="75">
        <f>IF($E14093="","",IFERROR(VLOOKUP(TRIM(E14093&amp;""),'Référentiel Articles'!$A$2:$F$634,3,FALSE),""))</f>
      </c>
      <c r="E14093" s="74" t="str">
        <v/>
      </c>
      <c r="F14093" s="75">
        <f>IF($E14093="","",IFERROR(VLOOKUP(TRIM(E14093&amp;""),'Référentiel Articles'!$A$2:$F$634,4,FALSE),""))</f>
      </c>
      <c r="G14093" s="76">
        <f>IF($E14093="","",IFERROR(VLOOKUP(TRIM(E14093&amp;""),'Référentiel Articles'!$A$2:$F$634,5,FALSE),""))</f>
      </c>
      <c r="H14093" s="77" t="str">
        <v/>
      </c>
      <c r="I14093" s="76">
        <f>IF($E14093="","",IFERROR(VLOOKUP(TRIM(E14093&amp;""),'Référentiel Articles'!$A$2:$F$634,6,FALSE),""))</f>
      </c>
      <c r="J14093" s="78">
        <f>IF(OR($E14093="",$H14093=""),"",$H14093*$I14093)</f>
      </c>
      <c r="K14093" s="79" t="str">
        <v/>
      </c>
    </row>
    <row r="14094">
      <c r="A14094" s="81" t="str">
        <v/>
      </c>
      <c r="B14094" s="81" t="str">
        <v/>
      </c>
      <c r="C14094" s="83">
        <f>IF($E14094="","",IFERROR(VLOOKUP(TRIM(E14094&amp;""),'Référentiel Articles'!$A$2:$F$634,2,FALSE),""))</f>
      </c>
      <c r="D14094" s="83">
        <f>IF($E14094="","",IFERROR(VLOOKUP(TRIM(E14094&amp;""),'Référentiel Articles'!$A$2:$F$634,3,FALSE),""))</f>
      </c>
      <c r="E14094" s="81" t="str">
        <v/>
      </c>
      <c r="F14094" s="83">
        <f>IF($E14094="","",IFERROR(VLOOKUP(TRIM(E14094&amp;""),'Référentiel Articles'!$A$2:$F$634,4,FALSE),""))</f>
      </c>
      <c r="G14094" s="84">
        <f>IF($E14094="","",IFERROR(VLOOKUP(TRIM(E14094&amp;""),'Référentiel Articles'!$A$2:$F$634,5,FALSE),""))</f>
      </c>
      <c r="H14094" s="85" t="str">
        <v/>
      </c>
      <c r="I14094" s="84">
        <f>IF($E14094="","",IFERROR(VLOOKUP(TRIM(E14094&amp;""),'Référentiel Articles'!$A$2:$F$634,6,FALSE),""))</f>
      </c>
      <c r="J14094" s="90">
        <f>IF(OR($E14094="",$H14094=""),"",$H14094*$I14094)</f>
      </c>
      <c r="K14094" s="87" t="str">
        <v/>
      </c>
    </row>
    <row r="14095">
      <c r="A14095" s="74" t="str">
        <v/>
      </c>
      <c r="B14095" s="74" t="str">
        <v/>
      </c>
      <c r="C14095" s="75">
        <f>IF($E14095="","",IFERROR(VLOOKUP(TRIM(E14095&amp;""),'Référentiel Articles'!$A$2:$F$634,2,FALSE),""))</f>
      </c>
      <c r="D14095" s="75">
        <f>IF($E14095="","",IFERROR(VLOOKUP(TRIM(E14095&amp;""),'Référentiel Articles'!$A$2:$F$634,3,FALSE),""))</f>
      </c>
      <c r="E14095" s="74" t="str">
        <v/>
      </c>
      <c r="F14095" s="75">
        <f>IF($E14095="","",IFERROR(VLOOKUP(TRIM(E14095&amp;""),'Référentiel Articles'!$A$2:$F$634,4,FALSE),""))</f>
      </c>
      <c r="G14095" s="76">
        <f>IF($E14095="","",IFERROR(VLOOKUP(TRIM(E14095&amp;""),'Référentiel Articles'!$A$2:$F$634,5,FALSE),""))</f>
      </c>
      <c r="H14095" s="77" t="str">
        <v/>
      </c>
      <c r="I14095" s="76">
        <f>IF($E14095="","",IFERROR(VLOOKUP(TRIM(E14095&amp;""),'Référentiel Articles'!$A$2:$F$634,6,FALSE),""))</f>
      </c>
      <c r="J14095" s="78">
        <f>IF(OR($E14095="",$H14095=""),"",$H14095*$I14095)</f>
      </c>
      <c r="K14095" s="79" t="str">
        <v/>
      </c>
    </row>
    <row r="14096">
      <c r="A14096" s="81" t="str">
        <v/>
      </c>
      <c r="B14096" s="81" t="str">
        <v/>
      </c>
      <c r="C14096" s="83">
        <f>IF($E14096="","",IFERROR(VLOOKUP(TRIM(E14096&amp;""),'Référentiel Articles'!$A$2:$F$634,2,FALSE),""))</f>
      </c>
      <c r="D14096" s="83">
        <f>IF($E14096="","",IFERROR(VLOOKUP(TRIM(E14096&amp;""),'Référentiel Articles'!$A$2:$F$634,3,FALSE),""))</f>
      </c>
      <c r="E14096" s="81" t="str">
        <v/>
      </c>
      <c r="F14096" s="83">
        <f>IF($E14096="","",IFERROR(VLOOKUP(TRIM(E14096&amp;""),'Référentiel Articles'!$A$2:$F$634,4,FALSE),""))</f>
      </c>
      <c r="G14096" s="84">
        <f>IF($E14096="","",IFERROR(VLOOKUP(TRIM(E14096&amp;""),'Référentiel Articles'!$A$2:$F$634,5,FALSE),""))</f>
      </c>
      <c r="H14096" s="85" t="str">
        <v/>
      </c>
      <c r="I14096" s="84">
        <f>IF($E14096="","",IFERROR(VLOOKUP(TRIM(E14096&amp;""),'Référentiel Articles'!$A$2:$F$634,6,FALSE),""))</f>
      </c>
      <c r="J14096" s="90">
        <f>IF(OR($E14096="",$H14096=""),"",$H14096*$I14096)</f>
      </c>
      <c r="K14096" s="87" t="str">
        <v/>
      </c>
    </row>
    <row r="14097">
      <c r="A14097" s="74" t="str">
        <v/>
      </c>
      <c r="B14097" s="74" t="str">
        <v/>
      </c>
      <c r="C14097" s="75">
        <f>IF($E14097="","",IFERROR(VLOOKUP(TRIM(E14097&amp;""),'Référentiel Articles'!$A$2:$F$634,2,FALSE),""))</f>
      </c>
      <c r="D14097" s="75">
        <f>IF($E14097="","",IFERROR(VLOOKUP(TRIM(E14097&amp;""),'Référentiel Articles'!$A$2:$F$634,3,FALSE),""))</f>
      </c>
      <c r="E14097" s="74" t="str">
        <v/>
      </c>
      <c r="F14097" s="75">
        <f>IF($E14097="","",IFERROR(VLOOKUP(TRIM(E14097&amp;""),'Référentiel Articles'!$A$2:$F$634,4,FALSE),""))</f>
      </c>
      <c r="G14097" s="76">
        <f>IF($E14097="","",IFERROR(VLOOKUP(TRIM(E14097&amp;""),'Référentiel Articles'!$A$2:$F$634,5,FALSE),""))</f>
      </c>
      <c r="H14097" s="77" t="str">
        <v/>
      </c>
      <c r="I14097" s="76">
        <f>IF($E14097="","",IFERROR(VLOOKUP(TRIM(E14097&amp;""),'Référentiel Articles'!$A$2:$F$634,6,FALSE),""))</f>
      </c>
      <c r="J14097" s="78">
        <f>IF(OR($E14097="",$H14097=""),"",$H14097*$I14097)</f>
      </c>
      <c r="K14097" s="79" t="str">
        <v/>
      </c>
    </row>
    <row r="14098">
      <c r="A14098" s="81" t="str">
        <v/>
      </c>
      <c r="B14098" s="81" t="str">
        <v/>
      </c>
      <c r="C14098" s="83">
        <f>IF($E14098="","",IFERROR(VLOOKUP(TRIM(E14098&amp;""),'Référentiel Articles'!$A$2:$F$634,2,FALSE),""))</f>
      </c>
      <c r="D14098" s="83">
        <f>IF($E14098="","",IFERROR(VLOOKUP(TRIM(E14098&amp;""),'Référentiel Articles'!$A$2:$F$634,3,FALSE),""))</f>
      </c>
      <c r="E14098" s="81" t="str">
        <v/>
      </c>
      <c r="F14098" s="83">
        <f>IF($E14098="","",IFERROR(VLOOKUP(TRIM(E14098&amp;""),'Référentiel Articles'!$A$2:$F$634,4,FALSE),""))</f>
      </c>
      <c r="G14098" s="84">
        <f>IF($E14098="","",IFERROR(VLOOKUP(TRIM(E14098&amp;""),'Référentiel Articles'!$A$2:$F$634,5,FALSE),""))</f>
      </c>
      <c r="H14098" s="85" t="str">
        <v/>
      </c>
      <c r="I14098" s="84">
        <f>IF($E14098="","",IFERROR(VLOOKUP(TRIM(E14098&amp;""),'Référentiel Articles'!$A$2:$F$634,6,FALSE),""))</f>
      </c>
      <c r="J14098" s="90">
        <f>IF(OR($E14098="",$H14098=""),"",$H14098*$I14098)</f>
      </c>
      <c r="K14098" s="87" t="str">
        <v/>
      </c>
    </row>
    <row r="14099">
      <c r="A14099" s="74" t="str">
        <v/>
      </c>
      <c r="B14099" s="74" t="str">
        <v/>
      </c>
      <c r="C14099" s="75">
        <f>IF($E14099="","",IFERROR(VLOOKUP(TRIM(E14099&amp;""),'Référentiel Articles'!$A$2:$F$634,2,FALSE),""))</f>
      </c>
      <c r="D14099" s="75">
        <f>IF($E14099="","",IFERROR(VLOOKUP(TRIM(E14099&amp;""),'Référentiel Articles'!$A$2:$F$634,3,FALSE),""))</f>
      </c>
      <c r="E14099" s="74" t="str">
        <v/>
      </c>
      <c r="F14099" s="75">
        <f>IF($E14099="","",IFERROR(VLOOKUP(TRIM(E14099&amp;""),'Référentiel Articles'!$A$2:$F$634,4,FALSE),""))</f>
      </c>
      <c r="G14099" s="76">
        <f>IF($E14099="","",IFERROR(VLOOKUP(TRIM(E14099&amp;""),'Référentiel Articles'!$A$2:$F$634,5,FALSE),""))</f>
      </c>
      <c r="H14099" s="77" t="str">
        <v/>
      </c>
      <c r="I14099" s="76">
        <f>IF($E14099="","",IFERROR(VLOOKUP(TRIM(E14099&amp;""),'Référentiel Articles'!$A$2:$F$634,6,FALSE),""))</f>
      </c>
      <c r="J14099" s="78">
        <f>IF(OR($E14099="",$H14099=""),"",$H14099*$I14099)</f>
      </c>
      <c r="K14099" s="79" t="str">
        <v/>
      </c>
    </row>
    <row r="14100">
      <c r="A14100" s="81" t="str">
        <v/>
      </c>
      <c r="B14100" s="81" t="str">
        <v/>
      </c>
      <c r="C14100" s="83">
        <f>IF($E14100="","",IFERROR(VLOOKUP(TRIM(E14100&amp;""),'Référentiel Articles'!$A$2:$F$634,2,FALSE),""))</f>
      </c>
      <c r="D14100" s="83">
        <f>IF($E14100="","",IFERROR(VLOOKUP(TRIM(E14100&amp;""),'Référentiel Articles'!$A$2:$F$634,3,FALSE),""))</f>
      </c>
      <c r="E14100" s="81" t="str">
        <v/>
      </c>
      <c r="F14100" s="83">
        <f>IF($E14100="","",IFERROR(VLOOKUP(TRIM(E14100&amp;""),'Référentiel Articles'!$A$2:$F$634,4,FALSE),""))</f>
      </c>
      <c r="G14100" s="84">
        <f>IF($E14100="","",IFERROR(VLOOKUP(TRIM(E14100&amp;""),'Référentiel Articles'!$A$2:$F$634,5,FALSE),""))</f>
      </c>
      <c r="H14100" s="85" t="str">
        <v/>
      </c>
      <c r="I14100" s="84">
        <f>IF($E14100="","",IFERROR(VLOOKUP(TRIM(E14100&amp;""),'Référentiel Articles'!$A$2:$F$634,6,FALSE),""))</f>
      </c>
      <c r="J14100" s="90">
        <f>IF(OR($E14100="",$H14100=""),"",$H14100*$I14100)</f>
      </c>
      <c r="K14100" s="87" t="str">
        <v/>
      </c>
    </row>
    <row r="14101">
      <c r="A14101" s="74" t="str">
        <v/>
      </c>
      <c r="B14101" s="74" t="str">
        <v/>
      </c>
      <c r="C14101" s="75">
        <f>IF($E14101="","",IFERROR(VLOOKUP(TRIM(E14101&amp;""),'Référentiel Articles'!$A$2:$F$634,2,FALSE),""))</f>
      </c>
      <c r="D14101" s="75">
        <f>IF($E14101="","",IFERROR(VLOOKUP(TRIM(E14101&amp;""),'Référentiel Articles'!$A$2:$F$634,3,FALSE),""))</f>
      </c>
      <c r="E14101" s="74" t="str">
        <v/>
      </c>
      <c r="F14101" s="75">
        <f>IF($E14101="","",IFERROR(VLOOKUP(TRIM(E14101&amp;""),'Référentiel Articles'!$A$2:$F$634,4,FALSE),""))</f>
      </c>
      <c r="G14101" s="76">
        <f>IF($E14101="","",IFERROR(VLOOKUP(TRIM(E14101&amp;""),'Référentiel Articles'!$A$2:$F$634,5,FALSE),""))</f>
      </c>
      <c r="H14101" s="77" t="str">
        <v/>
      </c>
      <c r="I14101" s="76">
        <f>IF($E14101="","",IFERROR(VLOOKUP(TRIM(E14101&amp;""),'Référentiel Articles'!$A$2:$F$634,6,FALSE),""))</f>
      </c>
      <c r="J14101" s="78">
        <f>IF(OR($E14101="",$H14101=""),"",$H14101*$I14101)</f>
      </c>
      <c r="K14101" s="79" t="str">
        <v/>
      </c>
    </row>
    <row r="14102">
      <c r="A14102" s="81" t="str">
        <v/>
      </c>
      <c r="B14102" s="81" t="str">
        <v/>
      </c>
      <c r="C14102" s="83">
        <f>IF($E14102="","",IFERROR(VLOOKUP(TRIM(E14102&amp;""),'Référentiel Articles'!$A$2:$F$634,2,FALSE),""))</f>
      </c>
      <c r="D14102" s="83">
        <f>IF($E14102="","",IFERROR(VLOOKUP(TRIM(E14102&amp;""),'Référentiel Articles'!$A$2:$F$634,3,FALSE),""))</f>
      </c>
      <c r="E14102" s="81" t="str">
        <v/>
      </c>
      <c r="F14102" s="83">
        <f>IF($E14102="","",IFERROR(VLOOKUP(TRIM(E14102&amp;""),'Référentiel Articles'!$A$2:$F$634,4,FALSE),""))</f>
      </c>
      <c r="G14102" s="84">
        <f>IF($E14102="","",IFERROR(VLOOKUP(TRIM(E14102&amp;""),'Référentiel Articles'!$A$2:$F$634,5,FALSE),""))</f>
      </c>
      <c r="H14102" s="85" t="str">
        <v/>
      </c>
      <c r="I14102" s="84">
        <f>IF($E14102="","",IFERROR(VLOOKUP(TRIM(E14102&amp;""),'Référentiel Articles'!$A$2:$F$634,6,FALSE),""))</f>
      </c>
      <c r="J14102" s="90">
        <f>IF(OR($E14102="",$H14102=""),"",$H14102*$I14102)</f>
      </c>
      <c r="K14102" s="87" t="str">
        <v/>
      </c>
    </row>
    <row r="14103">
      <c r="A14103" s="74" t="str">
        <v/>
      </c>
      <c r="B14103" s="74" t="str">
        <v/>
      </c>
      <c r="C14103" s="75">
        <f>IF($E14103="","",IFERROR(VLOOKUP(TRIM(E14103&amp;""),'Référentiel Articles'!$A$2:$F$634,2,FALSE),""))</f>
      </c>
      <c r="D14103" s="75">
        <f>IF($E14103="","",IFERROR(VLOOKUP(TRIM(E14103&amp;""),'Référentiel Articles'!$A$2:$F$634,3,FALSE),""))</f>
      </c>
      <c r="E14103" s="74" t="str">
        <v/>
      </c>
      <c r="F14103" s="75">
        <f>IF($E14103="","",IFERROR(VLOOKUP(TRIM(E14103&amp;""),'Référentiel Articles'!$A$2:$F$634,4,FALSE),""))</f>
      </c>
      <c r="G14103" s="76">
        <f>IF($E14103="","",IFERROR(VLOOKUP(TRIM(E14103&amp;""),'Référentiel Articles'!$A$2:$F$634,5,FALSE),""))</f>
      </c>
      <c r="H14103" s="77" t="str">
        <v/>
      </c>
      <c r="I14103" s="76">
        <f>IF($E14103="","",IFERROR(VLOOKUP(TRIM(E14103&amp;""),'Référentiel Articles'!$A$2:$F$634,6,FALSE),""))</f>
      </c>
      <c r="J14103" s="78">
        <f>IF(OR($E14103="",$H14103=""),"",$H14103*$I14103)</f>
      </c>
      <c r="K14103" s="79" t="str">
        <v/>
      </c>
    </row>
    <row r="14104">
      <c r="A14104" s="81" t="str">
        <v/>
      </c>
      <c r="B14104" s="81" t="str">
        <v/>
      </c>
      <c r="C14104" s="83">
        <f>IF($E14104="","",IFERROR(VLOOKUP(TRIM(E14104&amp;""),'Référentiel Articles'!$A$2:$F$634,2,FALSE),""))</f>
      </c>
      <c r="D14104" s="83">
        <f>IF($E14104="","",IFERROR(VLOOKUP(TRIM(E14104&amp;""),'Référentiel Articles'!$A$2:$F$634,3,FALSE),""))</f>
      </c>
      <c r="E14104" s="81" t="str">
        <v/>
      </c>
      <c r="F14104" s="83">
        <f>IF($E14104="","",IFERROR(VLOOKUP(TRIM(E14104&amp;""),'Référentiel Articles'!$A$2:$F$634,4,FALSE),""))</f>
      </c>
      <c r="G14104" s="84">
        <f>IF($E14104="","",IFERROR(VLOOKUP(TRIM(E14104&amp;""),'Référentiel Articles'!$A$2:$F$634,5,FALSE),""))</f>
      </c>
      <c r="H14104" s="85" t="str">
        <v/>
      </c>
      <c r="I14104" s="84">
        <f>IF($E14104="","",IFERROR(VLOOKUP(TRIM(E14104&amp;""),'Référentiel Articles'!$A$2:$F$634,6,FALSE),""))</f>
      </c>
      <c r="J14104" s="90">
        <f>IF(OR($E14104="",$H14104=""),"",$H14104*$I14104)</f>
      </c>
      <c r="K14104" s="87" t="str">
        <v/>
      </c>
    </row>
    <row r="14105">
      <c r="A14105" s="74" t="str">
        <v/>
      </c>
      <c r="B14105" s="74" t="str">
        <v/>
      </c>
      <c r="C14105" s="75">
        <f>IF($E14105="","",IFERROR(VLOOKUP(TRIM(E14105&amp;""),'Référentiel Articles'!$A$2:$F$634,2,FALSE),""))</f>
      </c>
      <c r="D14105" s="75">
        <f>IF($E14105="","",IFERROR(VLOOKUP(TRIM(E14105&amp;""),'Référentiel Articles'!$A$2:$F$634,3,FALSE),""))</f>
      </c>
      <c r="E14105" s="74" t="str">
        <v/>
      </c>
      <c r="F14105" s="75">
        <f>IF($E14105="","",IFERROR(VLOOKUP(TRIM(E14105&amp;""),'Référentiel Articles'!$A$2:$F$634,4,FALSE),""))</f>
      </c>
      <c r="G14105" s="76">
        <f>IF($E14105="","",IFERROR(VLOOKUP(TRIM(E14105&amp;""),'Référentiel Articles'!$A$2:$F$634,5,FALSE),""))</f>
      </c>
      <c r="H14105" s="77" t="str">
        <v/>
      </c>
      <c r="I14105" s="76">
        <f>IF($E14105="","",IFERROR(VLOOKUP(TRIM(E14105&amp;""),'Référentiel Articles'!$A$2:$F$634,6,FALSE),""))</f>
      </c>
      <c r="J14105" s="78">
        <f>IF(OR($E14105="",$H14105=""),"",$H14105*$I14105)</f>
      </c>
      <c r="K14105" s="79" t="str">
        <v/>
      </c>
    </row>
    <row r="14106">
      <c r="A14106" s="81" t="str">
        <v/>
      </c>
      <c r="B14106" s="81" t="str">
        <v/>
      </c>
      <c r="C14106" s="83">
        <f>IF($E14106="","",IFERROR(VLOOKUP(TRIM(E14106&amp;""),'Référentiel Articles'!$A$2:$F$634,2,FALSE),""))</f>
      </c>
      <c r="D14106" s="83">
        <f>IF($E14106="","",IFERROR(VLOOKUP(TRIM(E14106&amp;""),'Référentiel Articles'!$A$2:$F$634,3,FALSE),""))</f>
      </c>
      <c r="E14106" s="81" t="str">
        <v/>
      </c>
      <c r="F14106" s="83">
        <f>IF($E14106="","",IFERROR(VLOOKUP(TRIM(E14106&amp;""),'Référentiel Articles'!$A$2:$F$634,4,FALSE),""))</f>
      </c>
      <c r="G14106" s="84">
        <f>IF($E14106="","",IFERROR(VLOOKUP(TRIM(E14106&amp;""),'Référentiel Articles'!$A$2:$F$634,5,FALSE),""))</f>
      </c>
      <c r="H14106" s="85" t="str">
        <v/>
      </c>
      <c r="I14106" s="84">
        <f>IF($E14106="","",IFERROR(VLOOKUP(TRIM(E14106&amp;""),'Référentiel Articles'!$A$2:$F$634,6,FALSE),""))</f>
      </c>
      <c r="J14106" s="90">
        <f>IF(OR($E14106="",$H14106=""),"",$H14106*$I14106)</f>
      </c>
      <c r="K14106" s="87" t="str">
        <v/>
      </c>
    </row>
    <row r="14107">
      <c r="A14107" s="74" t="str">
        <v/>
      </c>
      <c r="B14107" s="74" t="str">
        <v/>
      </c>
      <c r="C14107" s="75">
        <f>IF($E14107="","",IFERROR(VLOOKUP(TRIM(E14107&amp;""),'Référentiel Articles'!$A$2:$F$634,2,FALSE),""))</f>
      </c>
      <c r="D14107" s="75">
        <f>IF($E14107="","",IFERROR(VLOOKUP(TRIM(E14107&amp;""),'Référentiel Articles'!$A$2:$F$634,3,FALSE),""))</f>
      </c>
      <c r="E14107" s="74" t="str">
        <v/>
      </c>
      <c r="F14107" s="75">
        <f>IF($E14107="","",IFERROR(VLOOKUP(TRIM(E14107&amp;""),'Référentiel Articles'!$A$2:$F$634,4,FALSE),""))</f>
      </c>
      <c r="G14107" s="76">
        <f>IF($E14107="","",IFERROR(VLOOKUP(TRIM(E14107&amp;""),'Référentiel Articles'!$A$2:$F$634,5,FALSE),""))</f>
      </c>
      <c r="H14107" s="77" t="str">
        <v/>
      </c>
      <c r="I14107" s="76">
        <f>IF($E14107="","",IFERROR(VLOOKUP(TRIM(E14107&amp;""),'Référentiel Articles'!$A$2:$F$634,6,FALSE),""))</f>
      </c>
      <c r="J14107" s="78">
        <f>IF(OR($E14107="",$H14107=""),"",$H14107*$I14107)</f>
      </c>
      <c r="K14107" s="79" t="str">
        <v/>
      </c>
    </row>
    <row r="14108">
      <c r="A14108" s="81" t="str">
        <v/>
      </c>
      <c r="B14108" s="81" t="str">
        <v/>
      </c>
      <c r="C14108" s="83">
        <f>IF($E14108="","",IFERROR(VLOOKUP(TRIM(E14108&amp;""),'Référentiel Articles'!$A$2:$F$634,2,FALSE),""))</f>
      </c>
      <c r="D14108" s="83">
        <f>IF($E14108="","",IFERROR(VLOOKUP(TRIM(E14108&amp;""),'Référentiel Articles'!$A$2:$F$634,3,FALSE),""))</f>
      </c>
      <c r="E14108" s="81" t="str">
        <v/>
      </c>
      <c r="F14108" s="83">
        <f>IF($E14108="","",IFERROR(VLOOKUP(TRIM(E14108&amp;""),'Référentiel Articles'!$A$2:$F$634,4,FALSE),""))</f>
      </c>
      <c r="G14108" s="84">
        <f>IF($E14108="","",IFERROR(VLOOKUP(TRIM(E14108&amp;""),'Référentiel Articles'!$A$2:$F$634,5,FALSE),""))</f>
      </c>
      <c r="H14108" s="85" t="str">
        <v/>
      </c>
      <c r="I14108" s="84">
        <f>IF($E14108="","",IFERROR(VLOOKUP(TRIM(E14108&amp;""),'Référentiel Articles'!$A$2:$F$634,6,FALSE),""))</f>
      </c>
      <c r="J14108" s="90">
        <f>IF(OR($E14108="",$H14108=""),"",$H14108*$I14108)</f>
      </c>
      <c r="K14108" s="87" t="str">
        <v/>
      </c>
    </row>
    <row r="14109">
      <c r="A14109" s="74" t="str">
        <v/>
      </c>
      <c r="B14109" s="74" t="str">
        <v/>
      </c>
      <c r="C14109" s="75">
        <f>IF($E14109="","",IFERROR(VLOOKUP(TRIM(E14109&amp;""),'Référentiel Articles'!$A$2:$F$634,2,FALSE),""))</f>
      </c>
      <c r="D14109" s="75">
        <f>IF($E14109="","",IFERROR(VLOOKUP(TRIM(E14109&amp;""),'Référentiel Articles'!$A$2:$F$634,3,FALSE),""))</f>
      </c>
      <c r="E14109" s="74" t="str">
        <v/>
      </c>
      <c r="F14109" s="75">
        <f>IF($E14109="","",IFERROR(VLOOKUP(TRIM(E14109&amp;""),'Référentiel Articles'!$A$2:$F$634,4,FALSE),""))</f>
      </c>
      <c r="G14109" s="76">
        <f>IF($E14109="","",IFERROR(VLOOKUP(TRIM(E14109&amp;""),'Référentiel Articles'!$A$2:$F$634,5,FALSE),""))</f>
      </c>
      <c r="H14109" s="77" t="str">
        <v/>
      </c>
      <c r="I14109" s="76">
        <f>IF($E14109="","",IFERROR(VLOOKUP(TRIM(E14109&amp;""),'Référentiel Articles'!$A$2:$F$634,6,FALSE),""))</f>
      </c>
      <c r="J14109" s="78">
        <f>IF(OR($E14109="",$H14109=""),"",$H14109*$I14109)</f>
      </c>
      <c r="K14109" s="79" t="str">
        <v/>
      </c>
    </row>
    <row r="14110">
      <c r="A14110" s="81" t="str">
        <v/>
      </c>
      <c r="B14110" s="81" t="str">
        <v/>
      </c>
      <c r="C14110" s="83">
        <f>IF($E14110="","",IFERROR(VLOOKUP(TRIM(E14110&amp;""),'Référentiel Articles'!$A$2:$F$634,2,FALSE),""))</f>
      </c>
      <c r="D14110" s="83">
        <f>IF($E14110="","",IFERROR(VLOOKUP(TRIM(E14110&amp;""),'Référentiel Articles'!$A$2:$F$634,3,FALSE),""))</f>
      </c>
      <c r="E14110" s="81" t="str">
        <v/>
      </c>
      <c r="F14110" s="83">
        <f>IF($E14110="","",IFERROR(VLOOKUP(TRIM(E14110&amp;""),'Référentiel Articles'!$A$2:$F$634,4,FALSE),""))</f>
      </c>
      <c r="G14110" s="84">
        <f>IF($E14110="","",IFERROR(VLOOKUP(TRIM(E14110&amp;""),'Référentiel Articles'!$A$2:$F$634,5,FALSE),""))</f>
      </c>
      <c r="H14110" s="85" t="str">
        <v/>
      </c>
      <c r="I14110" s="84">
        <f>IF($E14110="","",IFERROR(VLOOKUP(TRIM(E14110&amp;""),'Référentiel Articles'!$A$2:$F$634,6,FALSE),""))</f>
      </c>
      <c r="J14110" s="90">
        <f>IF(OR($E14110="",$H14110=""),"",$H14110*$I14110)</f>
      </c>
      <c r="K14110" s="87" t="str">
        <v/>
      </c>
    </row>
    <row r="14111">
      <c r="A14111" s="74" t="str">
        <v/>
      </c>
      <c r="B14111" s="74" t="str">
        <v/>
      </c>
      <c r="C14111" s="75">
        <f>IF($E14111="","",IFERROR(VLOOKUP(TRIM(E14111&amp;""),'Référentiel Articles'!$A$2:$F$634,2,FALSE),""))</f>
      </c>
      <c r="D14111" s="75">
        <f>IF($E14111="","",IFERROR(VLOOKUP(TRIM(E14111&amp;""),'Référentiel Articles'!$A$2:$F$634,3,FALSE),""))</f>
      </c>
      <c r="E14111" s="74" t="str">
        <v/>
      </c>
      <c r="F14111" s="75">
        <f>IF($E14111="","",IFERROR(VLOOKUP(TRIM(E14111&amp;""),'Référentiel Articles'!$A$2:$F$634,4,FALSE),""))</f>
      </c>
      <c r="G14111" s="76">
        <f>IF($E14111="","",IFERROR(VLOOKUP(TRIM(E14111&amp;""),'Référentiel Articles'!$A$2:$F$634,5,FALSE),""))</f>
      </c>
      <c r="H14111" s="77" t="str">
        <v/>
      </c>
      <c r="I14111" s="76">
        <f>IF($E14111="","",IFERROR(VLOOKUP(TRIM(E14111&amp;""),'Référentiel Articles'!$A$2:$F$634,6,FALSE),""))</f>
      </c>
      <c r="J14111" s="78">
        <f>IF(OR($E14111="",$H14111=""),"",$H14111*$I14111)</f>
      </c>
      <c r="K14111" s="79" t="str">
        <v/>
      </c>
    </row>
    <row r="14112">
      <c r="A14112" s="81" t="str">
        <v/>
      </c>
      <c r="B14112" s="81" t="str">
        <v/>
      </c>
      <c r="C14112" s="83">
        <f>IF($E14112="","",IFERROR(VLOOKUP(TRIM(E14112&amp;""),'Référentiel Articles'!$A$2:$F$634,2,FALSE),""))</f>
      </c>
      <c r="D14112" s="83">
        <f>IF($E14112="","",IFERROR(VLOOKUP(TRIM(E14112&amp;""),'Référentiel Articles'!$A$2:$F$634,3,FALSE),""))</f>
      </c>
      <c r="E14112" s="81" t="str">
        <v/>
      </c>
      <c r="F14112" s="83">
        <f>IF($E14112="","",IFERROR(VLOOKUP(TRIM(E14112&amp;""),'Référentiel Articles'!$A$2:$F$634,4,FALSE),""))</f>
      </c>
      <c r="G14112" s="84">
        <f>IF($E14112="","",IFERROR(VLOOKUP(TRIM(E14112&amp;""),'Référentiel Articles'!$A$2:$F$634,5,FALSE),""))</f>
      </c>
      <c r="H14112" s="85" t="str">
        <v/>
      </c>
      <c r="I14112" s="84">
        <f>IF($E14112="","",IFERROR(VLOOKUP(TRIM(E14112&amp;""),'Référentiel Articles'!$A$2:$F$634,6,FALSE),""))</f>
      </c>
      <c r="J14112" s="90">
        <f>IF(OR($E14112="",$H14112=""),"",$H14112*$I14112)</f>
      </c>
      <c r="K14112" s="87" t="str">
        <v/>
      </c>
    </row>
    <row r="14113">
      <c r="A14113" s="74" t="str">
        <v/>
      </c>
      <c r="B14113" s="74" t="str">
        <v/>
      </c>
      <c r="C14113" s="75">
        <f>IF($E14113="","",IFERROR(VLOOKUP(TRIM(E14113&amp;""),'Référentiel Articles'!$A$2:$F$634,2,FALSE),""))</f>
      </c>
      <c r="D14113" s="75">
        <f>IF($E14113="","",IFERROR(VLOOKUP(TRIM(E14113&amp;""),'Référentiel Articles'!$A$2:$F$634,3,FALSE),""))</f>
      </c>
      <c r="E14113" s="74" t="str">
        <v/>
      </c>
      <c r="F14113" s="75">
        <f>IF($E14113="","",IFERROR(VLOOKUP(TRIM(E14113&amp;""),'Référentiel Articles'!$A$2:$F$634,4,FALSE),""))</f>
      </c>
      <c r="G14113" s="76">
        <f>IF($E14113="","",IFERROR(VLOOKUP(TRIM(E14113&amp;""),'Référentiel Articles'!$A$2:$F$634,5,FALSE),""))</f>
      </c>
      <c r="H14113" s="77" t="str">
        <v/>
      </c>
      <c r="I14113" s="76">
        <f>IF($E14113="","",IFERROR(VLOOKUP(TRIM(E14113&amp;""),'Référentiel Articles'!$A$2:$F$634,6,FALSE),""))</f>
      </c>
      <c r="J14113" s="78">
        <f>IF(OR($E14113="",$H14113=""),"",$H14113*$I14113)</f>
      </c>
      <c r="K14113" s="79" t="str">
        <v/>
      </c>
    </row>
    <row r="14114">
      <c r="A14114" s="81" t="str">
        <v/>
      </c>
      <c r="B14114" s="81" t="str">
        <v/>
      </c>
      <c r="C14114" s="83">
        <f>IF($E14114="","",IFERROR(VLOOKUP(TRIM(E14114&amp;""),'Référentiel Articles'!$A$2:$F$634,2,FALSE),""))</f>
      </c>
      <c r="D14114" s="83">
        <f>IF($E14114="","",IFERROR(VLOOKUP(TRIM(E14114&amp;""),'Référentiel Articles'!$A$2:$F$634,3,FALSE),""))</f>
      </c>
      <c r="E14114" s="81" t="str">
        <v/>
      </c>
      <c r="F14114" s="83">
        <f>IF($E14114="","",IFERROR(VLOOKUP(TRIM(E14114&amp;""),'Référentiel Articles'!$A$2:$F$634,4,FALSE),""))</f>
      </c>
      <c r="G14114" s="84">
        <f>IF($E14114="","",IFERROR(VLOOKUP(TRIM(E14114&amp;""),'Référentiel Articles'!$A$2:$F$634,5,FALSE),""))</f>
      </c>
      <c r="H14114" s="85" t="str">
        <v/>
      </c>
      <c r="I14114" s="84">
        <f>IF($E14114="","",IFERROR(VLOOKUP(TRIM(E14114&amp;""),'Référentiel Articles'!$A$2:$F$634,6,FALSE),""))</f>
      </c>
      <c r="J14114" s="90">
        <f>IF(OR($E14114="",$H14114=""),"",$H14114*$I14114)</f>
      </c>
      <c r="K14114" s="87" t="str">
        <v/>
      </c>
    </row>
    <row r="14115">
      <c r="A14115" s="74" t="str">
        <v/>
      </c>
      <c r="B14115" s="74" t="str">
        <v/>
      </c>
      <c r="C14115" s="75">
        <f>IF($E14115="","",IFERROR(VLOOKUP(TRIM(E14115&amp;""),'Référentiel Articles'!$A$2:$F$634,2,FALSE),""))</f>
      </c>
      <c r="D14115" s="75">
        <f>IF($E14115="","",IFERROR(VLOOKUP(TRIM(E14115&amp;""),'Référentiel Articles'!$A$2:$F$634,3,FALSE),""))</f>
      </c>
      <c r="E14115" s="74" t="str">
        <v/>
      </c>
      <c r="F14115" s="75">
        <f>IF($E14115="","",IFERROR(VLOOKUP(TRIM(E14115&amp;""),'Référentiel Articles'!$A$2:$F$634,4,FALSE),""))</f>
      </c>
      <c r="G14115" s="76">
        <f>IF($E14115="","",IFERROR(VLOOKUP(TRIM(E14115&amp;""),'Référentiel Articles'!$A$2:$F$634,5,FALSE),""))</f>
      </c>
      <c r="H14115" s="77" t="str">
        <v/>
      </c>
      <c r="I14115" s="76">
        <f>IF($E14115="","",IFERROR(VLOOKUP(TRIM(E14115&amp;""),'Référentiel Articles'!$A$2:$F$634,6,FALSE),""))</f>
      </c>
      <c r="J14115" s="78">
        <f>IF(OR($E14115="",$H14115=""),"",$H14115*$I14115)</f>
      </c>
      <c r="K14115" s="79" t="str">
        <v/>
      </c>
    </row>
    <row r="14116">
      <c r="A14116" s="81" t="str">
        <v/>
      </c>
      <c r="B14116" s="81" t="str">
        <v/>
      </c>
      <c r="C14116" s="83">
        <f>IF($E14116="","",IFERROR(VLOOKUP(TRIM(E14116&amp;""),'Référentiel Articles'!$A$2:$F$634,2,FALSE),""))</f>
      </c>
      <c r="D14116" s="83">
        <f>IF($E14116="","",IFERROR(VLOOKUP(TRIM(E14116&amp;""),'Référentiel Articles'!$A$2:$F$634,3,FALSE),""))</f>
      </c>
      <c r="E14116" s="81" t="str">
        <v/>
      </c>
      <c r="F14116" s="83">
        <f>IF($E14116="","",IFERROR(VLOOKUP(TRIM(E14116&amp;""),'Référentiel Articles'!$A$2:$F$634,4,FALSE),""))</f>
      </c>
      <c r="G14116" s="84">
        <f>IF($E14116="","",IFERROR(VLOOKUP(TRIM(E14116&amp;""),'Référentiel Articles'!$A$2:$F$634,5,FALSE),""))</f>
      </c>
      <c r="H14116" s="85" t="str">
        <v/>
      </c>
      <c r="I14116" s="84">
        <f>IF($E14116="","",IFERROR(VLOOKUP(TRIM(E14116&amp;""),'Référentiel Articles'!$A$2:$F$634,6,FALSE),""))</f>
      </c>
      <c r="J14116" s="90">
        <f>IF(OR($E14116="",$H14116=""),"",$H14116*$I14116)</f>
      </c>
      <c r="K14116" s="87" t="str">
        <v/>
      </c>
    </row>
    <row r="14117">
      <c r="A14117" s="74" t="str">
        <v/>
      </c>
      <c r="B14117" s="74" t="str">
        <v/>
      </c>
      <c r="C14117" s="75">
        <f>IF($E14117="","",IFERROR(VLOOKUP(TRIM(E14117&amp;""),'Référentiel Articles'!$A$2:$F$634,2,FALSE),""))</f>
      </c>
      <c r="D14117" s="75">
        <f>IF($E14117="","",IFERROR(VLOOKUP(TRIM(E14117&amp;""),'Référentiel Articles'!$A$2:$F$634,3,FALSE),""))</f>
      </c>
      <c r="E14117" s="74" t="str">
        <v/>
      </c>
      <c r="F14117" s="75">
        <f>IF($E14117="","",IFERROR(VLOOKUP(TRIM(E14117&amp;""),'Référentiel Articles'!$A$2:$F$634,4,FALSE),""))</f>
      </c>
      <c r="G14117" s="76">
        <f>IF($E14117="","",IFERROR(VLOOKUP(TRIM(E14117&amp;""),'Référentiel Articles'!$A$2:$F$634,5,FALSE),""))</f>
      </c>
      <c r="H14117" s="77" t="str">
        <v/>
      </c>
      <c r="I14117" s="76">
        <f>IF($E14117="","",IFERROR(VLOOKUP(TRIM(E14117&amp;""),'Référentiel Articles'!$A$2:$F$634,6,FALSE),""))</f>
      </c>
      <c r="J14117" s="78">
        <f>IF(OR($E14117="",$H14117=""),"",$H14117*$I14117)</f>
      </c>
      <c r="K14117" s="79" t="str">
        <v/>
      </c>
    </row>
    <row r="14118">
      <c r="A14118" s="81" t="str">
        <v/>
      </c>
      <c r="B14118" s="81" t="str">
        <v/>
      </c>
      <c r="C14118" s="83">
        <f>IF($E14118="","",IFERROR(VLOOKUP(TRIM(E14118&amp;""),'Référentiel Articles'!$A$2:$F$634,2,FALSE),""))</f>
      </c>
      <c r="D14118" s="83">
        <f>IF($E14118="","",IFERROR(VLOOKUP(TRIM(E14118&amp;""),'Référentiel Articles'!$A$2:$F$634,3,FALSE),""))</f>
      </c>
      <c r="E14118" s="81" t="str">
        <v/>
      </c>
      <c r="F14118" s="83">
        <f>IF($E14118="","",IFERROR(VLOOKUP(TRIM(E14118&amp;""),'Référentiel Articles'!$A$2:$F$634,4,FALSE),""))</f>
      </c>
      <c r="G14118" s="84">
        <f>IF($E14118="","",IFERROR(VLOOKUP(TRIM(E14118&amp;""),'Référentiel Articles'!$A$2:$F$634,5,FALSE),""))</f>
      </c>
      <c r="H14118" s="85" t="str">
        <v/>
      </c>
      <c r="I14118" s="84">
        <f>IF($E14118="","",IFERROR(VLOOKUP(TRIM(E14118&amp;""),'Référentiel Articles'!$A$2:$F$634,6,FALSE),""))</f>
      </c>
      <c r="J14118" s="90">
        <f>IF(OR($E14118="",$H14118=""),"",$H14118*$I14118)</f>
      </c>
      <c r="K14118" s="87" t="str">
        <v/>
      </c>
    </row>
    <row r="14119">
      <c r="A14119" s="74" t="str">
        <v/>
      </c>
      <c r="B14119" s="74" t="str">
        <v/>
      </c>
      <c r="C14119" s="75">
        <f>IF($E14119="","",IFERROR(VLOOKUP(TRIM(E14119&amp;""),'Référentiel Articles'!$A$2:$F$634,2,FALSE),""))</f>
      </c>
      <c r="D14119" s="75">
        <f>IF($E14119="","",IFERROR(VLOOKUP(TRIM(E14119&amp;""),'Référentiel Articles'!$A$2:$F$634,3,FALSE),""))</f>
      </c>
      <c r="E14119" s="74" t="str">
        <v/>
      </c>
      <c r="F14119" s="75">
        <f>IF($E14119="","",IFERROR(VLOOKUP(TRIM(E14119&amp;""),'Référentiel Articles'!$A$2:$F$634,4,FALSE),""))</f>
      </c>
      <c r="G14119" s="76">
        <f>IF($E14119="","",IFERROR(VLOOKUP(TRIM(E14119&amp;""),'Référentiel Articles'!$A$2:$F$634,5,FALSE),""))</f>
      </c>
      <c r="H14119" s="77" t="str">
        <v/>
      </c>
      <c r="I14119" s="76">
        <f>IF($E14119="","",IFERROR(VLOOKUP(TRIM(E14119&amp;""),'Référentiel Articles'!$A$2:$F$634,6,FALSE),""))</f>
      </c>
      <c r="J14119" s="78">
        <f>IF(OR($E14119="",$H14119=""),"",$H14119*$I14119)</f>
      </c>
      <c r="K14119" s="79" t="str">
        <v/>
      </c>
    </row>
    <row r="14120">
      <c r="A14120" s="81" t="str">
        <v/>
      </c>
      <c r="B14120" s="81" t="str">
        <v/>
      </c>
      <c r="C14120" s="83">
        <f>IF($E14120="","",IFERROR(VLOOKUP(TRIM(E14120&amp;""),'Référentiel Articles'!$A$2:$F$634,2,FALSE),""))</f>
      </c>
      <c r="D14120" s="83">
        <f>IF($E14120="","",IFERROR(VLOOKUP(TRIM(E14120&amp;""),'Référentiel Articles'!$A$2:$F$634,3,FALSE),""))</f>
      </c>
      <c r="E14120" s="81" t="str">
        <v/>
      </c>
      <c r="F14120" s="83">
        <f>IF($E14120="","",IFERROR(VLOOKUP(TRIM(E14120&amp;""),'Référentiel Articles'!$A$2:$F$634,4,FALSE),""))</f>
      </c>
      <c r="G14120" s="84">
        <f>IF($E14120="","",IFERROR(VLOOKUP(TRIM(E14120&amp;""),'Référentiel Articles'!$A$2:$F$634,5,FALSE),""))</f>
      </c>
      <c r="H14120" s="85" t="str">
        <v/>
      </c>
      <c r="I14120" s="84">
        <f>IF($E14120="","",IFERROR(VLOOKUP(TRIM(E14120&amp;""),'Référentiel Articles'!$A$2:$F$634,6,FALSE),""))</f>
      </c>
      <c r="J14120" s="90">
        <f>IF(OR($E14120="",$H14120=""),"",$H14120*$I14120)</f>
      </c>
      <c r="K14120" s="87" t="str">
        <v/>
      </c>
    </row>
    <row r="14121">
      <c r="A14121" s="74" t="str">
        <v/>
      </c>
      <c r="B14121" s="74" t="str">
        <v/>
      </c>
      <c r="C14121" s="75">
        <f>IF($E14121="","",IFERROR(VLOOKUP(TRIM(E14121&amp;""),'Référentiel Articles'!$A$2:$F$634,2,FALSE),""))</f>
      </c>
      <c r="D14121" s="75">
        <f>IF($E14121="","",IFERROR(VLOOKUP(TRIM(E14121&amp;""),'Référentiel Articles'!$A$2:$F$634,3,FALSE),""))</f>
      </c>
      <c r="E14121" s="74" t="str">
        <v/>
      </c>
      <c r="F14121" s="75">
        <f>IF($E14121="","",IFERROR(VLOOKUP(TRIM(E14121&amp;""),'Référentiel Articles'!$A$2:$F$634,4,FALSE),""))</f>
      </c>
      <c r="G14121" s="76">
        <f>IF($E14121="","",IFERROR(VLOOKUP(TRIM(E14121&amp;""),'Référentiel Articles'!$A$2:$F$634,5,FALSE),""))</f>
      </c>
      <c r="H14121" s="77" t="str">
        <v/>
      </c>
      <c r="I14121" s="76">
        <f>IF($E14121="","",IFERROR(VLOOKUP(TRIM(E14121&amp;""),'Référentiel Articles'!$A$2:$F$634,6,FALSE),""))</f>
      </c>
      <c r="J14121" s="78">
        <f>IF(OR($E14121="",$H14121=""),"",$H14121*$I14121)</f>
      </c>
      <c r="K14121" s="79" t="str">
        <v/>
      </c>
    </row>
    <row r="14122">
      <c r="A14122" s="81" t="str">
        <v/>
      </c>
      <c r="B14122" s="81" t="str">
        <v/>
      </c>
      <c r="C14122" s="83">
        <f>IF($E14122="","",IFERROR(VLOOKUP(TRIM(E14122&amp;""),'Référentiel Articles'!$A$2:$F$634,2,FALSE),""))</f>
      </c>
      <c r="D14122" s="83">
        <f>IF($E14122="","",IFERROR(VLOOKUP(TRIM(E14122&amp;""),'Référentiel Articles'!$A$2:$F$634,3,FALSE),""))</f>
      </c>
      <c r="E14122" s="81" t="str">
        <v/>
      </c>
      <c r="F14122" s="83">
        <f>IF($E14122="","",IFERROR(VLOOKUP(TRIM(E14122&amp;""),'Référentiel Articles'!$A$2:$F$634,4,FALSE),""))</f>
      </c>
      <c r="G14122" s="84">
        <f>IF($E14122="","",IFERROR(VLOOKUP(TRIM(E14122&amp;""),'Référentiel Articles'!$A$2:$F$634,5,FALSE),""))</f>
      </c>
      <c r="H14122" s="85" t="str">
        <v/>
      </c>
      <c r="I14122" s="84">
        <f>IF($E14122="","",IFERROR(VLOOKUP(TRIM(E14122&amp;""),'Référentiel Articles'!$A$2:$F$634,6,FALSE),""))</f>
      </c>
      <c r="J14122" s="90">
        <f>IF(OR($E14122="",$H14122=""),"",$H14122*$I14122)</f>
      </c>
      <c r="K14122" s="87" t="str">
        <v/>
      </c>
    </row>
    <row r="14123">
      <c r="A14123" s="74" t="str">
        <v/>
      </c>
      <c r="B14123" s="74" t="str">
        <v/>
      </c>
      <c r="C14123" s="75">
        <f>IF($E14123="","",IFERROR(VLOOKUP(TRIM(E14123&amp;""),'Référentiel Articles'!$A$2:$F$634,2,FALSE),""))</f>
      </c>
      <c r="D14123" s="75">
        <f>IF($E14123="","",IFERROR(VLOOKUP(TRIM(E14123&amp;""),'Référentiel Articles'!$A$2:$F$634,3,FALSE),""))</f>
      </c>
      <c r="E14123" s="74" t="str">
        <v/>
      </c>
      <c r="F14123" s="75">
        <f>IF($E14123="","",IFERROR(VLOOKUP(TRIM(E14123&amp;""),'Référentiel Articles'!$A$2:$F$634,4,FALSE),""))</f>
      </c>
      <c r="G14123" s="76">
        <f>IF($E14123="","",IFERROR(VLOOKUP(TRIM(E14123&amp;""),'Référentiel Articles'!$A$2:$F$634,5,FALSE),""))</f>
      </c>
      <c r="H14123" s="77" t="str">
        <v/>
      </c>
      <c r="I14123" s="76">
        <f>IF($E14123="","",IFERROR(VLOOKUP(TRIM(E14123&amp;""),'Référentiel Articles'!$A$2:$F$634,6,FALSE),""))</f>
      </c>
      <c r="J14123" s="78">
        <f>IF(OR($E14123="",$H14123=""),"",$H14123*$I14123)</f>
      </c>
      <c r="K14123" s="79" t="str">
        <v/>
      </c>
    </row>
    <row r="14124">
      <c r="A14124" s="81" t="str">
        <v/>
      </c>
      <c r="B14124" s="81" t="str">
        <v/>
      </c>
      <c r="C14124" s="83">
        <f>IF($E14124="","",IFERROR(VLOOKUP(TRIM(E14124&amp;""),'Référentiel Articles'!$A$2:$F$634,2,FALSE),""))</f>
      </c>
      <c r="D14124" s="83">
        <f>IF($E14124="","",IFERROR(VLOOKUP(TRIM(E14124&amp;""),'Référentiel Articles'!$A$2:$F$634,3,FALSE),""))</f>
      </c>
      <c r="E14124" s="81" t="str">
        <v/>
      </c>
      <c r="F14124" s="83">
        <f>IF($E14124="","",IFERROR(VLOOKUP(TRIM(E14124&amp;""),'Référentiel Articles'!$A$2:$F$634,4,FALSE),""))</f>
      </c>
      <c r="G14124" s="84">
        <f>IF($E14124="","",IFERROR(VLOOKUP(TRIM(E14124&amp;""),'Référentiel Articles'!$A$2:$F$634,5,FALSE),""))</f>
      </c>
      <c r="H14124" s="85" t="str">
        <v/>
      </c>
      <c r="I14124" s="84">
        <f>IF($E14124="","",IFERROR(VLOOKUP(TRIM(E14124&amp;""),'Référentiel Articles'!$A$2:$F$634,6,FALSE),""))</f>
      </c>
      <c r="J14124" s="90">
        <f>IF(OR($E14124="",$H14124=""),"",$H14124*$I14124)</f>
      </c>
      <c r="K14124" s="87" t="str">
        <v/>
      </c>
    </row>
    <row r="14125">
      <c r="A14125" s="74" t="str">
        <v/>
      </c>
      <c r="B14125" s="74" t="str">
        <v/>
      </c>
      <c r="C14125" s="75">
        <f>IF($E14125="","",IFERROR(VLOOKUP(TRIM(E14125&amp;""),'Référentiel Articles'!$A$2:$F$634,2,FALSE),""))</f>
      </c>
      <c r="D14125" s="75">
        <f>IF($E14125="","",IFERROR(VLOOKUP(TRIM(E14125&amp;""),'Référentiel Articles'!$A$2:$F$634,3,FALSE),""))</f>
      </c>
      <c r="E14125" s="74" t="str">
        <v/>
      </c>
      <c r="F14125" s="75">
        <f>IF($E14125="","",IFERROR(VLOOKUP(TRIM(E14125&amp;""),'Référentiel Articles'!$A$2:$F$634,4,FALSE),""))</f>
      </c>
      <c r="G14125" s="76">
        <f>IF($E14125="","",IFERROR(VLOOKUP(TRIM(E14125&amp;""),'Référentiel Articles'!$A$2:$F$634,5,FALSE),""))</f>
      </c>
      <c r="H14125" s="77" t="str">
        <v/>
      </c>
      <c r="I14125" s="76">
        <f>IF($E14125="","",IFERROR(VLOOKUP(TRIM(E14125&amp;""),'Référentiel Articles'!$A$2:$F$634,6,FALSE),""))</f>
      </c>
      <c r="J14125" s="78">
        <f>IF(OR($E14125="",$H14125=""),"",$H14125*$I14125)</f>
      </c>
      <c r="K14125" s="79" t="str">
        <v/>
      </c>
    </row>
    <row r="14126">
      <c r="A14126" s="81" t="str">
        <v/>
      </c>
      <c r="B14126" s="81" t="str">
        <v/>
      </c>
      <c r="C14126" s="83">
        <f>IF($E14126="","",IFERROR(VLOOKUP(TRIM(E14126&amp;""),'Référentiel Articles'!$A$2:$F$634,2,FALSE),""))</f>
      </c>
      <c r="D14126" s="83">
        <f>IF($E14126="","",IFERROR(VLOOKUP(TRIM(E14126&amp;""),'Référentiel Articles'!$A$2:$F$634,3,FALSE),""))</f>
      </c>
      <c r="E14126" s="81" t="str">
        <v/>
      </c>
      <c r="F14126" s="83">
        <f>IF($E14126="","",IFERROR(VLOOKUP(TRIM(E14126&amp;""),'Référentiel Articles'!$A$2:$F$634,4,FALSE),""))</f>
      </c>
      <c r="G14126" s="84">
        <f>IF($E14126="","",IFERROR(VLOOKUP(TRIM(E14126&amp;""),'Référentiel Articles'!$A$2:$F$634,5,FALSE),""))</f>
      </c>
      <c r="H14126" s="85" t="str">
        <v/>
      </c>
      <c r="I14126" s="84">
        <f>IF($E14126="","",IFERROR(VLOOKUP(TRIM(E14126&amp;""),'Référentiel Articles'!$A$2:$F$634,6,FALSE),""))</f>
      </c>
      <c r="J14126" s="90">
        <f>IF(OR($E14126="",$H14126=""),"",$H14126*$I14126)</f>
      </c>
      <c r="K14126" s="87" t="str">
        <v/>
      </c>
    </row>
    <row r="14127">
      <c r="A14127" s="74" t="str">
        <v/>
      </c>
      <c r="B14127" s="74" t="str">
        <v/>
      </c>
      <c r="C14127" s="75">
        <f>IF($E14127="","",IFERROR(VLOOKUP(TRIM(E14127&amp;""),'Référentiel Articles'!$A$2:$F$634,2,FALSE),""))</f>
      </c>
      <c r="D14127" s="75">
        <f>IF($E14127="","",IFERROR(VLOOKUP(TRIM(E14127&amp;""),'Référentiel Articles'!$A$2:$F$634,3,FALSE),""))</f>
      </c>
      <c r="E14127" s="74" t="str">
        <v/>
      </c>
      <c r="F14127" s="75">
        <f>IF($E14127="","",IFERROR(VLOOKUP(TRIM(E14127&amp;""),'Référentiel Articles'!$A$2:$F$634,4,FALSE),""))</f>
      </c>
      <c r="G14127" s="76">
        <f>IF($E14127="","",IFERROR(VLOOKUP(TRIM(E14127&amp;""),'Référentiel Articles'!$A$2:$F$634,5,FALSE),""))</f>
      </c>
      <c r="H14127" s="77" t="str">
        <v/>
      </c>
      <c r="I14127" s="76">
        <f>IF($E14127="","",IFERROR(VLOOKUP(TRIM(E14127&amp;""),'Référentiel Articles'!$A$2:$F$634,6,FALSE),""))</f>
      </c>
      <c r="J14127" s="78">
        <f>IF(OR($E14127="",$H14127=""),"",$H14127*$I14127)</f>
      </c>
      <c r="K14127" s="79" t="str">
        <v/>
      </c>
    </row>
    <row r="14128">
      <c r="A14128" s="81" t="str">
        <v/>
      </c>
      <c r="B14128" s="81" t="str">
        <v/>
      </c>
      <c r="C14128" s="83">
        <f>IF($E14128="","",IFERROR(VLOOKUP(TRIM(E14128&amp;""),'Référentiel Articles'!$A$2:$F$634,2,FALSE),""))</f>
      </c>
      <c r="D14128" s="83">
        <f>IF($E14128="","",IFERROR(VLOOKUP(TRIM(E14128&amp;""),'Référentiel Articles'!$A$2:$F$634,3,FALSE),""))</f>
      </c>
      <c r="E14128" s="81" t="str">
        <v/>
      </c>
      <c r="F14128" s="83">
        <f>IF($E14128="","",IFERROR(VLOOKUP(TRIM(E14128&amp;""),'Référentiel Articles'!$A$2:$F$634,4,FALSE),""))</f>
      </c>
      <c r="G14128" s="84">
        <f>IF($E14128="","",IFERROR(VLOOKUP(TRIM(E14128&amp;""),'Référentiel Articles'!$A$2:$F$634,5,FALSE),""))</f>
      </c>
      <c r="H14128" s="85" t="str">
        <v/>
      </c>
      <c r="I14128" s="84">
        <f>IF($E14128="","",IFERROR(VLOOKUP(TRIM(E14128&amp;""),'Référentiel Articles'!$A$2:$F$634,6,FALSE),""))</f>
      </c>
      <c r="J14128" s="90">
        <f>IF(OR($E14128="",$H14128=""),"",$H14128*$I14128)</f>
      </c>
      <c r="K14128" s="87" t="str">
        <v/>
      </c>
    </row>
    <row r="14129">
      <c r="A14129" s="74" t="str">
        <v/>
      </c>
      <c r="B14129" s="74" t="str">
        <v/>
      </c>
      <c r="C14129" s="75">
        <f>IF($E14129="","",IFERROR(VLOOKUP(TRIM(E14129&amp;""),'Référentiel Articles'!$A$2:$F$634,2,FALSE),""))</f>
      </c>
      <c r="D14129" s="75">
        <f>IF($E14129="","",IFERROR(VLOOKUP(TRIM(E14129&amp;""),'Référentiel Articles'!$A$2:$F$634,3,FALSE),""))</f>
      </c>
      <c r="E14129" s="74" t="str">
        <v/>
      </c>
      <c r="F14129" s="75">
        <f>IF($E14129="","",IFERROR(VLOOKUP(TRIM(E14129&amp;""),'Référentiel Articles'!$A$2:$F$634,4,FALSE),""))</f>
      </c>
      <c r="G14129" s="76">
        <f>IF($E14129="","",IFERROR(VLOOKUP(TRIM(E14129&amp;""),'Référentiel Articles'!$A$2:$F$634,5,FALSE),""))</f>
      </c>
      <c r="H14129" s="77" t="str">
        <v/>
      </c>
      <c r="I14129" s="76">
        <f>IF($E14129="","",IFERROR(VLOOKUP(TRIM(E14129&amp;""),'Référentiel Articles'!$A$2:$F$634,6,FALSE),""))</f>
      </c>
      <c r="J14129" s="78">
        <f>IF(OR($E14129="",$H14129=""),"",$H14129*$I14129)</f>
      </c>
      <c r="K14129" s="79" t="str">
        <v/>
      </c>
    </row>
    <row r="14130">
      <c r="A14130" s="81" t="str">
        <v/>
      </c>
      <c r="B14130" s="81" t="str">
        <v/>
      </c>
      <c r="C14130" s="83">
        <f>IF($E14130="","",IFERROR(VLOOKUP(TRIM(E14130&amp;""),'Référentiel Articles'!$A$2:$F$634,2,FALSE),""))</f>
      </c>
      <c r="D14130" s="83">
        <f>IF($E14130="","",IFERROR(VLOOKUP(TRIM(E14130&amp;""),'Référentiel Articles'!$A$2:$F$634,3,FALSE),""))</f>
      </c>
      <c r="E14130" s="81" t="str">
        <v/>
      </c>
      <c r="F14130" s="83">
        <f>IF($E14130="","",IFERROR(VLOOKUP(TRIM(E14130&amp;""),'Référentiel Articles'!$A$2:$F$634,4,FALSE),""))</f>
      </c>
      <c r="G14130" s="84">
        <f>IF($E14130="","",IFERROR(VLOOKUP(TRIM(E14130&amp;""),'Référentiel Articles'!$A$2:$F$634,5,FALSE),""))</f>
      </c>
      <c r="H14130" s="85" t="str">
        <v/>
      </c>
      <c r="I14130" s="84">
        <f>IF($E14130="","",IFERROR(VLOOKUP(TRIM(E14130&amp;""),'Référentiel Articles'!$A$2:$F$634,6,FALSE),""))</f>
      </c>
      <c r="J14130" s="90">
        <f>IF(OR($E14130="",$H14130=""),"",$H14130*$I14130)</f>
      </c>
      <c r="K14130" s="87" t="str">
        <v/>
      </c>
    </row>
    <row r="14131">
      <c r="A14131" s="74" t="str">
        <v/>
      </c>
      <c r="B14131" s="74" t="str">
        <v/>
      </c>
      <c r="C14131" s="75">
        <f>IF($E14131="","",IFERROR(VLOOKUP(TRIM(E14131&amp;""),'Référentiel Articles'!$A$2:$F$634,2,FALSE),""))</f>
      </c>
      <c r="D14131" s="75">
        <f>IF($E14131="","",IFERROR(VLOOKUP(TRIM(E14131&amp;""),'Référentiel Articles'!$A$2:$F$634,3,FALSE),""))</f>
      </c>
      <c r="E14131" s="74" t="str">
        <v/>
      </c>
      <c r="F14131" s="75">
        <f>IF($E14131="","",IFERROR(VLOOKUP(TRIM(E14131&amp;""),'Référentiel Articles'!$A$2:$F$634,4,FALSE),""))</f>
      </c>
      <c r="G14131" s="76">
        <f>IF($E14131="","",IFERROR(VLOOKUP(TRIM(E14131&amp;""),'Référentiel Articles'!$A$2:$F$634,5,FALSE),""))</f>
      </c>
      <c r="H14131" s="77" t="str">
        <v/>
      </c>
      <c r="I14131" s="76">
        <f>IF($E14131="","",IFERROR(VLOOKUP(TRIM(E14131&amp;""),'Référentiel Articles'!$A$2:$F$634,6,FALSE),""))</f>
      </c>
      <c r="J14131" s="78">
        <f>IF(OR($E14131="",$H14131=""),"",$H14131*$I14131)</f>
      </c>
      <c r="K14131" s="79" t="str">
        <v/>
      </c>
    </row>
    <row r="14132">
      <c r="A14132" s="81" t="str">
        <v/>
      </c>
      <c r="B14132" s="81" t="str">
        <v/>
      </c>
      <c r="C14132" s="83">
        <f>IF($E14132="","",IFERROR(VLOOKUP(TRIM(E14132&amp;""),'Référentiel Articles'!$A$2:$F$634,2,FALSE),""))</f>
      </c>
      <c r="D14132" s="83">
        <f>IF($E14132="","",IFERROR(VLOOKUP(TRIM(E14132&amp;""),'Référentiel Articles'!$A$2:$F$634,3,FALSE),""))</f>
      </c>
      <c r="E14132" s="81" t="str">
        <v/>
      </c>
      <c r="F14132" s="83">
        <f>IF($E14132="","",IFERROR(VLOOKUP(TRIM(E14132&amp;""),'Référentiel Articles'!$A$2:$F$634,4,FALSE),""))</f>
      </c>
      <c r="G14132" s="84">
        <f>IF($E14132="","",IFERROR(VLOOKUP(TRIM(E14132&amp;""),'Référentiel Articles'!$A$2:$F$634,5,FALSE),""))</f>
      </c>
      <c r="H14132" s="85" t="str">
        <v/>
      </c>
      <c r="I14132" s="84">
        <f>IF($E14132="","",IFERROR(VLOOKUP(TRIM(E14132&amp;""),'Référentiel Articles'!$A$2:$F$634,6,FALSE),""))</f>
      </c>
      <c r="J14132" s="90">
        <f>IF(OR($E14132="",$H14132=""),"",$H14132*$I14132)</f>
      </c>
      <c r="K14132" s="87" t="str">
        <v/>
      </c>
    </row>
    <row r="14133">
      <c r="A14133" s="74" t="str">
        <v/>
      </c>
      <c r="B14133" s="74" t="str">
        <v/>
      </c>
      <c r="C14133" s="75">
        <f>IF($E14133="","",IFERROR(VLOOKUP(TRIM(E14133&amp;""),'Référentiel Articles'!$A$2:$F$634,2,FALSE),""))</f>
      </c>
      <c r="D14133" s="75">
        <f>IF($E14133="","",IFERROR(VLOOKUP(TRIM(E14133&amp;""),'Référentiel Articles'!$A$2:$F$634,3,FALSE),""))</f>
      </c>
      <c r="E14133" s="74" t="str">
        <v/>
      </c>
      <c r="F14133" s="75">
        <f>IF($E14133="","",IFERROR(VLOOKUP(TRIM(E14133&amp;""),'Référentiel Articles'!$A$2:$F$634,4,FALSE),""))</f>
      </c>
      <c r="G14133" s="76">
        <f>IF($E14133="","",IFERROR(VLOOKUP(TRIM(E14133&amp;""),'Référentiel Articles'!$A$2:$F$634,5,FALSE),""))</f>
      </c>
      <c r="H14133" s="77" t="str">
        <v/>
      </c>
      <c r="I14133" s="76">
        <f>IF($E14133="","",IFERROR(VLOOKUP(TRIM(E14133&amp;""),'Référentiel Articles'!$A$2:$F$634,6,FALSE),""))</f>
      </c>
      <c r="J14133" s="78">
        <f>IF(OR($E14133="",$H14133=""),"",$H14133*$I14133)</f>
      </c>
      <c r="K14133" s="79" t="str">
        <v/>
      </c>
    </row>
    <row r="14134">
      <c r="A14134" s="81" t="str">
        <v/>
      </c>
      <c r="B14134" s="81" t="str">
        <v/>
      </c>
      <c r="C14134" s="83">
        <f>IF($E14134="","",IFERROR(VLOOKUP(TRIM(E14134&amp;""),'Référentiel Articles'!$A$2:$F$634,2,FALSE),""))</f>
      </c>
      <c r="D14134" s="83">
        <f>IF($E14134="","",IFERROR(VLOOKUP(TRIM(E14134&amp;""),'Référentiel Articles'!$A$2:$F$634,3,FALSE),""))</f>
      </c>
      <c r="E14134" s="81" t="str">
        <v/>
      </c>
      <c r="F14134" s="83">
        <f>IF($E14134="","",IFERROR(VLOOKUP(TRIM(E14134&amp;""),'Référentiel Articles'!$A$2:$F$634,4,FALSE),""))</f>
      </c>
      <c r="G14134" s="84">
        <f>IF($E14134="","",IFERROR(VLOOKUP(TRIM(E14134&amp;""),'Référentiel Articles'!$A$2:$F$634,5,FALSE),""))</f>
      </c>
      <c r="H14134" s="85" t="str">
        <v/>
      </c>
      <c r="I14134" s="84">
        <f>IF($E14134="","",IFERROR(VLOOKUP(TRIM(E14134&amp;""),'Référentiel Articles'!$A$2:$F$634,6,FALSE),""))</f>
      </c>
      <c r="J14134" s="90">
        <f>IF(OR($E14134="",$H14134=""),"",$H14134*$I14134)</f>
      </c>
      <c r="K14134" s="87" t="str">
        <v/>
      </c>
    </row>
    <row r="14135">
      <c r="A14135" s="74" t="str">
        <v/>
      </c>
      <c r="B14135" s="74" t="str">
        <v/>
      </c>
      <c r="C14135" s="75">
        <f>IF($E14135="","",IFERROR(VLOOKUP(TRIM(E14135&amp;""),'Référentiel Articles'!$A$2:$F$634,2,FALSE),""))</f>
      </c>
      <c r="D14135" s="75">
        <f>IF($E14135="","",IFERROR(VLOOKUP(TRIM(E14135&amp;""),'Référentiel Articles'!$A$2:$F$634,3,FALSE),""))</f>
      </c>
      <c r="E14135" s="74" t="str">
        <v/>
      </c>
      <c r="F14135" s="75">
        <f>IF($E14135="","",IFERROR(VLOOKUP(TRIM(E14135&amp;""),'Référentiel Articles'!$A$2:$F$634,4,FALSE),""))</f>
      </c>
      <c r="G14135" s="76">
        <f>IF($E14135="","",IFERROR(VLOOKUP(TRIM(E14135&amp;""),'Référentiel Articles'!$A$2:$F$634,5,FALSE),""))</f>
      </c>
      <c r="H14135" s="77" t="str">
        <v/>
      </c>
      <c r="I14135" s="76">
        <f>IF($E14135="","",IFERROR(VLOOKUP(TRIM(E14135&amp;""),'Référentiel Articles'!$A$2:$F$634,6,FALSE),""))</f>
      </c>
      <c r="J14135" s="78">
        <f>IF(OR($E14135="",$H14135=""),"",$H14135*$I14135)</f>
      </c>
      <c r="K14135" s="79" t="str">
        <v/>
      </c>
    </row>
    <row r="14136">
      <c r="A14136" s="81" t="str">
        <v/>
      </c>
      <c r="B14136" s="81" t="str">
        <v/>
      </c>
      <c r="C14136" s="83">
        <f>IF($E14136="","",IFERROR(VLOOKUP(TRIM(E14136&amp;""),'Référentiel Articles'!$A$2:$F$634,2,FALSE),""))</f>
      </c>
      <c r="D14136" s="83">
        <f>IF($E14136="","",IFERROR(VLOOKUP(TRIM(E14136&amp;""),'Référentiel Articles'!$A$2:$F$634,3,FALSE),""))</f>
      </c>
      <c r="E14136" s="81" t="str">
        <v/>
      </c>
      <c r="F14136" s="83">
        <f>IF($E14136="","",IFERROR(VLOOKUP(TRIM(E14136&amp;""),'Référentiel Articles'!$A$2:$F$634,4,FALSE),""))</f>
      </c>
      <c r="G14136" s="84">
        <f>IF($E14136="","",IFERROR(VLOOKUP(TRIM(E14136&amp;""),'Référentiel Articles'!$A$2:$F$634,5,FALSE),""))</f>
      </c>
      <c r="H14136" s="85" t="str">
        <v/>
      </c>
      <c r="I14136" s="84">
        <f>IF($E14136="","",IFERROR(VLOOKUP(TRIM(E14136&amp;""),'Référentiel Articles'!$A$2:$F$634,6,FALSE),""))</f>
      </c>
      <c r="J14136" s="90">
        <f>IF(OR($E14136="",$H14136=""),"",$H14136*$I14136)</f>
      </c>
      <c r="K14136" s="87" t="str">
        <v/>
      </c>
    </row>
    <row r="14137">
      <c r="A14137" s="74" t="str">
        <v/>
      </c>
      <c r="B14137" s="74" t="str">
        <v/>
      </c>
      <c r="C14137" s="75">
        <f>IF($E14137="","",IFERROR(VLOOKUP(TRIM(E14137&amp;""),'Référentiel Articles'!$A$2:$F$634,2,FALSE),""))</f>
      </c>
      <c r="D14137" s="75">
        <f>IF($E14137="","",IFERROR(VLOOKUP(TRIM(E14137&amp;""),'Référentiel Articles'!$A$2:$F$634,3,FALSE),""))</f>
      </c>
      <c r="E14137" s="74" t="str">
        <v/>
      </c>
      <c r="F14137" s="75">
        <f>IF($E14137="","",IFERROR(VLOOKUP(TRIM(E14137&amp;""),'Référentiel Articles'!$A$2:$F$634,4,FALSE),""))</f>
      </c>
      <c r="G14137" s="76">
        <f>IF($E14137="","",IFERROR(VLOOKUP(TRIM(E14137&amp;""),'Référentiel Articles'!$A$2:$F$634,5,FALSE),""))</f>
      </c>
      <c r="H14137" s="77" t="str">
        <v/>
      </c>
      <c r="I14137" s="76">
        <f>IF($E14137="","",IFERROR(VLOOKUP(TRIM(E14137&amp;""),'Référentiel Articles'!$A$2:$F$634,6,FALSE),""))</f>
      </c>
      <c r="J14137" s="78">
        <f>IF(OR($E14137="",$H14137=""),"",$H14137*$I14137)</f>
      </c>
      <c r="K14137" s="79" t="str">
        <v/>
      </c>
    </row>
    <row r="14138">
      <c r="A14138" s="81" t="str">
        <v/>
      </c>
      <c r="B14138" s="81" t="str">
        <v/>
      </c>
      <c r="C14138" s="83">
        <f>IF($E14138="","",IFERROR(VLOOKUP(TRIM(E14138&amp;""),'Référentiel Articles'!$A$2:$F$634,2,FALSE),""))</f>
      </c>
      <c r="D14138" s="83">
        <f>IF($E14138="","",IFERROR(VLOOKUP(TRIM(E14138&amp;""),'Référentiel Articles'!$A$2:$F$634,3,FALSE),""))</f>
      </c>
      <c r="E14138" s="81" t="str">
        <v/>
      </c>
      <c r="F14138" s="83">
        <f>IF($E14138="","",IFERROR(VLOOKUP(TRIM(E14138&amp;""),'Référentiel Articles'!$A$2:$F$634,4,FALSE),""))</f>
      </c>
      <c r="G14138" s="84">
        <f>IF($E14138="","",IFERROR(VLOOKUP(TRIM(E14138&amp;""),'Référentiel Articles'!$A$2:$F$634,5,FALSE),""))</f>
      </c>
      <c r="H14138" s="85" t="str">
        <v/>
      </c>
      <c r="I14138" s="84">
        <f>IF($E14138="","",IFERROR(VLOOKUP(TRIM(E14138&amp;""),'Référentiel Articles'!$A$2:$F$634,6,FALSE),""))</f>
      </c>
      <c r="J14138" s="90">
        <f>IF(OR($E14138="",$H14138=""),"",$H14138*$I14138)</f>
      </c>
      <c r="K14138" s="87" t="str">
        <v/>
      </c>
    </row>
    <row r="14139">
      <c r="A14139" s="74" t="str">
        <v/>
      </c>
      <c r="B14139" s="74" t="str">
        <v/>
      </c>
      <c r="C14139" s="75">
        <f>IF($E14139="","",IFERROR(VLOOKUP(TRIM(E14139&amp;""),'Référentiel Articles'!$A$2:$F$634,2,FALSE),""))</f>
      </c>
      <c r="D14139" s="75">
        <f>IF($E14139="","",IFERROR(VLOOKUP(TRIM(E14139&amp;""),'Référentiel Articles'!$A$2:$F$634,3,FALSE),""))</f>
      </c>
      <c r="E14139" s="74" t="str">
        <v/>
      </c>
      <c r="F14139" s="75">
        <f>IF($E14139="","",IFERROR(VLOOKUP(TRIM(E14139&amp;""),'Référentiel Articles'!$A$2:$F$634,4,FALSE),""))</f>
      </c>
      <c r="G14139" s="76">
        <f>IF($E14139="","",IFERROR(VLOOKUP(TRIM(E14139&amp;""),'Référentiel Articles'!$A$2:$F$634,5,FALSE),""))</f>
      </c>
      <c r="H14139" s="77" t="str">
        <v/>
      </c>
      <c r="I14139" s="76">
        <f>IF($E14139="","",IFERROR(VLOOKUP(TRIM(E14139&amp;""),'Référentiel Articles'!$A$2:$F$634,6,FALSE),""))</f>
      </c>
      <c r="J14139" s="78">
        <f>IF(OR($E14139="",$H14139=""),"",$H14139*$I14139)</f>
      </c>
      <c r="K14139" s="79" t="str">
        <v/>
      </c>
    </row>
    <row r="14140">
      <c r="A14140" s="81" t="str">
        <v/>
      </c>
      <c r="B14140" s="81" t="str">
        <v/>
      </c>
      <c r="C14140" s="83">
        <f>IF($E14140="","",IFERROR(VLOOKUP(TRIM(E14140&amp;""),'Référentiel Articles'!$A$2:$F$634,2,FALSE),""))</f>
      </c>
      <c r="D14140" s="83">
        <f>IF($E14140="","",IFERROR(VLOOKUP(TRIM(E14140&amp;""),'Référentiel Articles'!$A$2:$F$634,3,FALSE),""))</f>
      </c>
      <c r="E14140" s="81" t="str">
        <v/>
      </c>
      <c r="F14140" s="83">
        <f>IF($E14140="","",IFERROR(VLOOKUP(TRIM(E14140&amp;""),'Référentiel Articles'!$A$2:$F$634,4,FALSE),""))</f>
      </c>
      <c r="G14140" s="84">
        <f>IF($E14140="","",IFERROR(VLOOKUP(TRIM(E14140&amp;""),'Référentiel Articles'!$A$2:$F$634,5,FALSE),""))</f>
      </c>
      <c r="H14140" s="85" t="str">
        <v/>
      </c>
      <c r="I14140" s="84">
        <f>IF($E14140="","",IFERROR(VLOOKUP(TRIM(E14140&amp;""),'Référentiel Articles'!$A$2:$F$634,6,FALSE),""))</f>
      </c>
      <c r="J14140" s="90">
        <f>IF(OR($E14140="",$H14140=""),"",$H14140*$I14140)</f>
      </c>
      <c r="K14140" s="87" t="str">
        <v/>
      </c>
    </row>
    <row r="14141">
      <c r="A14141" s="74" t="str">
        <v/>
      </c>
      <c r="B14141" s="74" t="str">
        <v/>
      </c>
      <c r="C14141" s="75">
        <f>IF($E14141="","",IFERROR(VLOOKUP(TRIM(E14141&amp;""),'Référentiel Articles'!$A$2:$F$634,2,FALSE),""))</f>
      </c>
      <c r="D14141" s="75">
        <f>IF($E14141="","",IFERROR(VLOOKUP(TRIM(E14141&amp;""),'Référentiel Articles'!$A$2:$F$634,3,FALSE),""))</f>
      </c>
      <c r="E14141" s="74" t="str">
        <v/>
      </c>
      <c r="F14141" s="75">
        <f>IF($E14141="","",IFERROR(VLOOKUP(TRIM(E14141&amp;""),'Référentiel Articles'!$A$2:$F$634,4,FALSE),""))</f>
      </c>
      <c r="G14141" s="76">
        <f>IF($E14141="","",IFERROR(VLOOKUP(TRIM(E14141&amp;""),'Référentiel Articles'!$A$2:$F$634,5,FALSE),""))</f>
      </c>
      <c r="H14141" s="77" t="str">
        <v/>
      </c>
      <c r="I14141" s="76">
        <f>IF($E14141="","",IFERROR(VLOOKUP(TRIM(E14141&amp;""),'Référentiel Articles'!$A$2:$F$634,6,FALSE),""))</f>
      </c>
      <c r="J14141" s="78">
        <f>IF(OR($E14141="",$H14141=""),"",$H14141*$I14141)</f>
      </c>
      <c r="K14141" s="79" t="str">
        <v/>
      </c>
    </row>
    <row r="14142">
      <c r="A14142" s="81" t="str">
        <v/>
      </c>
      <c r="B14142" s="81" t="str">
        <v/>
      </c>
      <c r="C14142" s="83">
        <f>IF($E14142="","",IFERROR(VLOOKUP(TRIM(E14142&amp;""),'Référentiel Articles'!$A$2:$F$634,2,FALSE),""))</f>
      </c>
      <c r="D14142" s="83">
        <f>IF($E14142="","",IFERROR(VLOOKUP(TRIM(E14142&amp;""),'Référentiel Articles'!$A$2:$F$634,3,FALSE),""))</f>
      </c>
      <c r="E14142" s="81" t="str">
        <v/>
      </c>
      <c r="F14142" s="83">
        <f>IF($E14142="","",IFERROR(VLOOKUP(TRIM(E14142&amp;""),'Référentiel Articles'!$A$2:$F$634,4,FALSE),""))</f>
      </c>
      <c r="G14142" s="84">
        <f>IF($E14142="","",IFERROR(VLOOKUP(TRIM(E14142&amp;""),'Référentiel Articles'!$A$2:$F$634,5,FALSE),""))</f>
      </c>
      <c r="H14142" s="85" t="str">
        <v/>
      </c>
      <c r="I14142" s="84">
        <f>IF($E14142="","",IFERROR(VLOOKUP(TRIM(E14142&amp;""),'Référentiel Articles'!$A$2:$F$634,6,FALSE),""))</f>
      </c>
      <c r="J14142" s="90">
        <f>IF(OR($E14142="",$H14142=""),"",$H14142*$I14142)</f>
      </c>
      <c r="K14142" s="87" t="str">
        <v/>
      </c>
    </row>
    <row r="14143">
      <c r="A14143" s="74" t="str">
        <v/>
      </c>
      <c r="B14143" s="74" t="str">
        <v/>
      </c>
      <c r="C14143" s="75">
        <f>IF($E14143="","",IFERROR(VLOOKUP(TRIM(E14143&amp;""),'Référentiel Articles'!$A$2:$F$634,2,FALSE),""))</f>
      </c>
      <c r="D14143" s="75">
        <f>IF($E14143="","",IFERROR(VLOOKUP(TRIM(E14143&amp;""),'Référentiel Articles'!$A$2:$F$634,3,FALSE),""))</f>
      </c>
      <c r="E14143" s="74" t="str">
        <v/>
      </c>
      <c r="F14143" s="75">
        <f>IF($E14143="","",IFERROR(VLOOKUP(TRIM(E14143&amp;""),'Référentiel Articles'!$A$2:$F$634,4,FALSE),""))</f>
      </c>
      <c r="G14143" s="76">
        <f>IF($E14143="","",IFERROR(VLOOKUP(TRIM(E14143&amp;""),'Référentiel Articles'!$A$2:$F$634,5,FALSE),""))</f>
      </c>
      <c r="H14143" s="77" t="str">
        <v/>
      </c>
      <c r="I14143" s="76">
        <f>IF($E14143="","",IFERROR(VLOOKUP(TRIM(E14143&amp;""),'Référentiel Articles'!$A$2:$F$634,6,FALSE),""))</f>
      </c>
      <c r="J14143" s="78">
        <f>IF(OR($E14143="",$H14143=""),"",$H14143*$I14143)</f>
      </c>
      <c r="K14143" s="79" t="str">
        <v/>
      </c>
    </row>
    <row r="14144">
      <c r="A14144" s="81" t="str">
        <v/>
      </c>
      <c r="B14144" s="81" t="str">
        <v/>
      </c>
      <c r="C14144" s="83">
        <f>IF($E14144="","",IFERROR(VLOOKUP(TRIM(E14144&amp;""),'Référentiel Articles'!$A$2:$F$634,2,FALSE),""))</f>
      </c>
      <c r="D14144" s="83">
        <f>IF($E14144="","",IFERROR(VLOOKUP(TRIM(E14144&amp;""),'Référentiel Articles'!$A$2:$F$634,3,FALSE),""))</f>
      </c>
      <c r="E14144" s="81" t="str">
        <v/>
      </c>
      <c r="F14144" s="83">
        <f>IF($E14144="","",IFERROR(VLOOKUP(TRIM(E14144&amp;""),'Référentiel Articles'!$A$2:$F$634,4,FALSE),""))</f>
      </c>
      <c r="G14144" s="84">
        <f>IF($E14144="","",IFERROR(VLOOKUP(TRIM(E14144&amp;""),'Référentiel Articles'!$A$2:$F$634,5,FALSE),""))</f>
      </c>
      <c r="H14144" s="85" t="str">
        <v/>
      </c>
      <c r="I14144" s="84">
        <f>IF($E14144="","",IFERROR(VLOOKUP(TRIM(E14144&amp;""),'Référentiel Articles'!$A$2:$F$634,6,FALSE),""))</f>
      </c>
      <c r="J14144" s="90">
        <f>IF(OR($E14144="",$H14144=""),"",$H14144*$I14144)</f>
      </c>
      <c r="K14144" s="87" t="str">
        <v/>
      </c>
    </row>
    <row r="14145">
      <c r="A14145" s="74" t="str">
        <v/>
      </c>
      <c r="B14145" s="74" t="str">
        <v/>
      </c>
      <c r="C14145" s="75">
        <f>IF($E14145="","",IFERROR(VLOOKUP(TRIM(E14145&amp;""),'Référentiel Articles'!$A$2:$F$634,2,FALSE),""))</f>
      </c>
      <c r="D14145" s="75">
        <f>IF($E14145="","",IFERROR(VLOOKUP(TRIM(E14145&amp;""),'Référentiel Articles'!$A$2:$F$634,3,FALSE),""))</f>
      </c>
      <c r="E14145" s="74" t="str">
        <v/>
      </c>
      <c r="F14145" s="75">
        <f>IF($E14145="","",IFERROR(VLOOKUP(TRIM(E14145&amp;""),'Référentiel Articles'!$A$2:$F$634,4,FALSE),""))</f>
      </c>
      <c r="G14145" s="76">
        <f>IF($E14145="","",IFERROR(VLOOKUP(TRIM(E14145&amp;""),'Référentiel Articles'!$A$2:$F$634,5,FALSE),""))</f>
      </c>
      <c r="H14145" s="77" t="str">
        <v/>
      </c>
      <c r="I14145" s="76">
        <f>IF($E14145="","",IFERROR(VLOOKUP(TRIM(E14145&amp;""),'Référentiel Articles'!$A$2:$F$634,6,FALSE),""))</f>
      </c>
      <c r="J14145" s="78">
        <f>IF(OR($E14145="",$H14145=""),"",$H14145*$I14145)</f>
      </c>
      <c r="K14145" s="79" t="str">
        <v/>
      </c>
    </row>
    <row r="14146">
      <c r="A14146" s="81" t="str">
        <v/>
      </c>
      <c r="B14146" s="81" t="str">
        <v/>
      </c>
      <c r="C14146" s="83">
        <f>IF($E14146="","",IFERROR(VLOOKUP(TRIM(E14146&amp;""),'Référentiel Articles'!$A$2:$F$634,2,FALSE),""))</f>
      </c>
      <c r="D14146" s="83">
        <f>IF($E14146="","",IFERROR(VLOOKUP(TRIM(E14146&amp;""),'Référentiel Articles'!$A$2:$F$634,3,FALSE),""))</f>
      </c>
      <c r="E14146" s="81" t="str">
        <v/>
      </c>
      <c r="F14146" s="83">
        <f>IF($E14146="","",IFERROR(VLOOKUP(TRIM(E14146&amp;""),'Référentiel Articles'!$A$2:$F$634,4,FALSE),""))</f>
      </c>
      <c r="G14146" s="84">
        <f>IF($E14146="","",IFERROR(VLOOKUP(TRIM(E14146&amp;""),'Référentiel Articles'!$A$2:$F$634,5,FALSE),""))</f>
      </c>
      <c r="H14146" s="85" t="str">
        <v/>
      </c>
      <c r="I14146" s="84">
        <f>IF($E14146="","",IFERROR(VLOOKUP(TRIM(E14146&amp;""),'Référentiel Articles'!$A$2:$F$634,6,FALSE),""))</f>
      </c>
      <c r="J14146" s="90">
        <f>IF(OR($E14146="",$H14146=""),"",$H14146*$I14146)</f>
      </c>
      <c r="K14146" s="87" t="str">
        <v/>
      </c>
    </row>
    <row r="14147">
      <c r="A14147" s="74" t="str">
        <v/>
      </c>
      <c r="B14147" s="74" t="str">
        <v/>
      </c>
      <c r="C14147" s="75">
        <f>IF($E14147="","",IFERROR(VLOOKUP(TRIM(E14147&amp;""),'Référentiel Articles'!$A$2:$F$634,2,FALSE),""))</f>
      </c>
      <c r="D14147" s="75">
        <f>IF($E14147="","",IFERROR(VLOOKUP(TRIM(E14147&amp;""),'Référentiel Articles'!$A$2:$F$634,3,FALSE),""))</f>
      </c>
      <c r="E14147" s="74" t="str">
        <v/>
      </c>
      <c r="F14147" s="75">
        <f>IF($E14147="","",IFERROR(VLOOKUP(TRIM(E14147&amp;""),'Référentiel Articles'!$A$2:$F$634,4,FALSE),""))</f>
      </c>
      <c r="G14147" s="76">
        <f>IF($E14147="","",IFERROR(VLOOKUP(TRIM(E14147&amp;""),'Référentiel Articles'!$A$2:$F$634,5,FALSE),""))</f>
      </c>
      <c r="H14147" s="77" t="str">
        <v/>
      </c>
      <c r="I14147" s="76">
        <f>IF($E14147="","",IFERROR(VLOOKUP(TRIM(E14147&amp;""),'Référentiel Articles'!$A$2:$F$634,6,FALSE),""))</f>
      </c>
      <c r="J14147" s="78">
        <f>IF(OR($E14147="",$H14147=""),"",$H14147*$I14147)</f>
      </c>
      <c r="K14147" s="79" t="str">
        <v/>
      </c>
    </row>
    <row r="14148">
      <c r="A14148" s="81" t="str">
        <v/>
      </c>
      <c r="B14148" s="81" t="str">
        <v/>
      </c>
      <c r="C14148" s="83">
        <f>IF($E14148="","",IFERROR(VLOOKUP(TRIM(E14148&amp;""),'Référentiel Articles'!$A$2:$F$634,2,FALSE),""))</f>
      </c>
      <c r="D14148" s="83">
        <f>IF($E14148="","",IFERROR(VLOOKUP(TRIM(E14148&amp;""),'Référentiel Articles'!$A$2:$F$634,3,FALSE),""))</f>
      </c>
      <c r="E14148" s="81" t="str">
        <v/>
      </c>
      <c r="F14148" s="83">
        <f>IF($E14148="","",IFERROR(VLOOKUP(TRIM(E14148&amp;""),'Référentiel Articles'!$A$2:$F$634,4,FALSE),""))</f>
      </c>
      <c r="G14148" s="84">
        <f>IF($E14148="","",IFERROR(VLOOKUP(TRIM(E14148&amp;""),'Référentiel Articles'!$A$2:$F$634,5,FALSE),""))</f>
      </c>
      <c r="H14148" s="85" t="str">
        <v/>
      </c>
      <c r="I14148" s="84">
        <f>IF($E14148="","",IFERROR(VLOOKUP(TRIM(E14148&amp;""),'Référentiel Articles'!$A$2:$F$634,6,FALSE),""))</f>
      </c>
      <c r="J14148" s="90">
        <f>IF(OR($E14148="",$H14148=""),"",$H14148*$I14148)</f>
      </c>
      <c r="K14148" s="87" t="str">
        <v/>
      </c>
    </row>
    <row r="14149">
      <c r="A14149" s="74" t="str">
        <v/>
      </c>
      <c r="B14149" s="74" t="str">
        <v/>
      </c>
      <c r="C14149" s="75">
        <f>IF($E14149="","",IFERROR(VLOOKUP(TRIM(E14149&amp;""),'Référentiel Articles'!$A$2:$F$634,2,FALSE),""))</f>
      </c>
      <c r="D14149" s="75">
        <f>IF($E14149="","",IFERROR(VLOOKUP(TRIM(E14149&amp;""),'Référentiel Articles'!$A$2:$F$634,3,FALSE),""))</f>
      </c>
      <c r="E14149" s="74" t="str">
        <v/>
      </c>
      <c r="F14149" s="75">
        <f>IF($E14149="","",IFERROR(VLOOKUP(TRIM(E14149&amp;""),'Référentiel Articles'!$A$2:$F$634,4,FALSE),""))</f>
      </c>
      <c r="G14149" s="76">
        <f>IF($E14149="","",IFERROR(VLOOKUP(TRIM(E14149&amp;""),'Référentiel Articles'!$A$2:$F$634,5,FALSE),""))</f>
      </c>
      <c r="H14149" s="77" t="str">
        <v/>
      </c>
      <c r="I14149" s="76">
        <f>IF($E14149="","",IFERROR(VLOOKUP(TRIM(E14149&amp;""),'Référentiel Articles'!$A$2:$F$634,6,FALSE),""))</f>
      </c>
      <c r="J14149" s="78">
        <f>IF(OR($E14149="",$H14149=""),"",$H14149*$I14149)</f>
      </c>
      <c r="K14149" s="79" t="str">
        <v/>
      </c>
    </row>
    <row r="14150">
      <c r="A14150" s="81" t="str">
        <v/>
      </c>
      <c r="B14150" s="81" t="str">
        <v/>
      </c>
      <c r="C14150" s="83">
        <f>IF($E14150="","",IFERROR(VLOOKUP(TRIM(E14150&amp;""),'Référentiel Articles'!$A$2:$F$634,2,FALSE),""))</f>
      </c>
      <c r="D14150" s="83">
        <f>IF($E14150="","",IFERROR(VLOOKUP(TRIM(E14150&amp;""),'Référentiel Articles'!$A$2:$F$634,3,FALSE),""))</f>
      </c>
      <c r="E14150" s="81" t="str">
        <v/>
      </c>
      <c r="F14150" s="83">
        <f>IF($E14150="","",IFERROR(VLOOKUP(TRIM(E14150&amp;""),'Référentiel Articles'!$A$2:$F$634,4,FALSE),""))</f>
      </c>
      <c r="G14150" s="84">
        <f>IF($E14150="","",IFERROR(VLOOKUP(TRIM(E14150&amp;""),'Référentiel Articles'!$A$2:$F$634,5,FALSE),""))</f>
      </c>
      <c r="H14150" s="85" t="str">
        <v/>
      </c>
      <c r="I14150" s="84">
        <f>IF($E14150="","",IFERROR(VLOOKUP(TRIM(E14150&amp;""),'Référentiel Articles'!$A$2:$F$634,6,FALSE),""))</f>
      </c>
      <c r="J14150" s="90">
        <f>IF(OR($E14150="",$H14150=""),"",$H14150*$I14150)</f>
      </c>
      <c r="K14150" s="87" t="str">
        <v/>
      </c>
    </row>
    <row r="14151">
      <c r="A14151" s="74" t="str">
        <v/>
      </c>
      <c r="B14151" s="74" t="str">
        <v/>
      </c>
      <c r="C14151" s="75">
        <f>IF($E14151="","",IFERROR(VLOOKUP(TRIM(E14151&amp;""),'Référentiel Articles'!$A$2:$F$634,2,FALSE),""))</f>
      </c>
      <c r="D14151" s="75">
        <f>IF($E14151="","",IFERROR(VLOOKUP(TRIM(E14151&amp;""),'Référentiel Articles'!$A$2:$F$634,3,FALSE),""))</f>
      </c>
      <c r="E14151" s="74" t="str">
        <v/>
      </c>
      <c r="F14151" s="75">
        <f>IF($E14151="","",IFERROR(VLOOKUP(TRIM(E14151&amp;""),'Référentiel Articles'!$A$2:$F$634,4,FALSE),""))</f>
      </c>
      <c r="G14151" s="76">
        <f>IF($E14151="","",IFERROR(VLOOKUP(TRIM(E14151&amp;""),'Référentiel Articles'!$A$2:$F$634,5,FALSE),""))</f>
      </c>
      <c r="H14151" s="77" t="str">
        <v/>
      </c>
      <c r="I14151" s="76">
        <f>IF($E14151="","",IFERROR(VLOOKUP(TRIM(E14151&amp;""),'Référentiel Articles'!$A$2:$F$634,6,FALSE),""))</f>
      </c>
      <c r="J14151" s="78">
        <f>IF(OR($E14151="",$H14151=""),"",$H14151*$I14151)</f>
      </c>
      <c r="K14151" s="79" t="str">
        <v/>
      </c>
    </row>
    <row r="14152">
      <c r="A14152" s="81" t="str">
        <v/>
      </c>
      <c r="B14152" s="81" t="str">
        <v/>
      </c>
      <c r="C14152" s="83">
        <f>IF($E14152="","",IFERROR(VLOOKUP(TRIM(E14152&amp;""),'Référentiel Articles'!$A$2:$F$634,2,FALSE),""))</f>
      </c>
      <c r="D14152" s="83">
        <f>IF($E14152="","",IFERROR(VLOOKUP(TRIM(E14152&amp;""),'Référentiel Articles'!$A$2:$F$634,3,FALSE),""))</f>
      </c>
      <c r="E14152" s="81" t="str">
        <v/>
      </c>
      <c r="F14152" s="83">
        <f>IF($E14152="","",IFERROR(VLOOKUP(TRIM(E14152&amp;""),'Référentiel Articles'!$A$2:$F$634,4,FALSE),""))</f>
      </c>
      <c r="G14152" s="84">
        <f>IF($E14152="","",IFERROR(VLOOKUP(TRIM(E14152&amp;""),'Référentiel Articles'!$A$2:$F$634,5,FALSE),""))</f>
      </c>
      <c r="H14152" s="85" t="str">
        <v/>
      </c>
      <c r="I14152" s="84">
        <f>IF($E14152="","",IFERROR(VLOOKUP(TRIM(E14152&amp;""),'Référentiel Articles'!$A$2:$F$634,6,FALSE),""))</f>
      </c>
      <c r="J14152" s="90">
        <f>IF(OR($E14152="",$H14152=""),"",$H14152*$I14152)</f>
      </c>
      <c r="K14152" s="87" t="str">
        <v/>
      </c>
    </row>
    <row r="14153">
      <c r="A14153" s="74" t="str">
        <v/>
      </c>
      <c r="B14153" s="74" t="str">
        <v/>
      </c>
      <c r="C14153" s="75">
        <f>IF($E14153="","",IFERROR(VLOOKUP(TRIM(E14153&amp;""),'Référentiel Articles'!$A$2:$F$634,2,FALSE),""))</f>
      </c>
      <c r="D14153" s="75">
        <f>IF($E14153="","",IFERROR(VLOOKUP(TRIM(E14153&amp;""),'Référentiel Articles'!$A$2:$F$634,3,FALSE),""))</f>
      </c>
      <c r="E14153" s="74" t="str">
        <v/>
      </c>
      <c r="F14153" s="75">
        <f>IF($E14153="","",IFERROR(VLOOKUP(TRIM(E14153&amp;""),'Référentiel Articles'!$A$2:$F$634,4,FALSE),""))</f>
      </c>
      <c r="G14153" s="76">
        <f>IF($E14153="","",IFERROR(VLOOKUP(TRIM(E14153&amp;""),'Référentiel Articles'!$A$2:$F$634,5,FALSE),""))</f>
      </c>
      <c r="H14153" s="77" t="str">
        <v/>
      </c>
      <c r="I14153" s="76">
        <f>IF($E14153="","",IFERROR(VLOOKUP(TRIM(E14153&amp;""),'Référentiel Articles'!$A$2:$F$634,6,FALSE),""))</f>
      </c>
      <c r="J14153" s="78">
        <f>IF(OR($E14153="",$H14153=""),"",$H14153*$I14153)</f>
      </c>
      <c r="K14153" s="79" t="str">
        <v/>
      </c>
    </row>
    <row r="14154">
      <c r="A14154" s="81" t="str">
        <v/>
      </c>
      <c r="B14154" s="81" t="str">
        <v/>
      </c>
      <c r="C14154" s="83">
        <f>IF($E14154="","",IFERROR(VLOOKUP(TRIM(E14154&amp;""),'Référentiel Articles'!$A$2:$F$634,2,FALSE),""))</f>
      </c>
      <c r="D14154" s="83">
        <f>IF($E14154="","",IFERROR(VLOOKUP(TRIM(E14154&amp;""),'Référentiel Articles'!$A$2:$F$634,3,FALSE),""))</f>
      </c>
      <c r="E14154" s="81" t="str">
        <v/>
      </c>
      <c r="F14154" s="83">
        <f>IF($E14154="","",IFERROR(VLOOKUP(TRIM(E14154&amp;""),'Référentiel Articles'!$A$2:$F$634,4,FALSE),""))</f>
      </c>
      <c r="G14154" s="84">
        <f>IF($E14154="","",IFERROR(VLOOKUP(TRIM(E14154&amp;""),'Référentiel Articles'!$A$2:$F$634,5,FALSE),""))</f>
      </c>
      <c r="H14154" s="85" t="str">
        <v/>
      </c>
      <c r="I14154" s="84">
        <f>IF($E14154="","",IFERROR(VLOOKUP(TRIM(E14154&amp;""),'Référentiel Articles'!$A$2:$F$634,6,FALSE),""))</f>
      </c>
      <c r="J14154" s="90">
        <f>IF(OR($E14154="",$H14154=""),"",$H14154*$I14154)</f>
      </c>
      <c r="K14154" s="87" t="str">
        <v/>
      </c>
    </row>
    <row r="14155">
      <c r="A14155" s="74" t="str">
        <v/>
      </c>
      <c r="B14155" s="74" t="str">
        <v/>
      </c>
      <c r="C14155" s="75">
        <f>IF($E14155="","",IFERROR(VLOOKUP(TRIM(E14155&amp;""),'Référentiel Articles'!$A$2:$F$634,2,FALSE),""))</f>
      </c>
      <c r="D14155" s="75">
        <f>IF($E14155="","",IFERROR(VLOOKUP(TRIM(E14155&amp;""),'Référentiel Articles'!$A$2:$F$634,3,FALSE),""))</f>
      </c>
      <c r="E14155" s="74" t="str">
        <v/>
      </c>
      <c r="F14155" s="75">
        <f>IF($E14155="","",IFERROR(VLOOKUP(TRIM(E14155&amp;""),'Référentiel Articles'!$A$2:$F$634,4,FALSE),""))</f>
      </c>
      <c r="G14155" s="76">
        <f>IF($E14155="","",IFERROR(VLOOKUP(TRIM(E14155&amp;""),'Référentiel Articles'!$A$2:$F$634,5,FALSE),""))</f>
      </c>
      <c r="H14155" s="77" t="str">
        <v/>
      </c>
      <c r="I14155" s="76">
        <f>IF($E14155="","",IFERROR(VLOOKUP(TRIM(E14155&amp;""),'Référentiel Articles'!$A$2:$F$634,6,FALSE),""))</f>
      </c>
      <c r="J14155" s="78">
        <f>IF(OR($E14155="",$H14155=""),"",$H14155*$I14155)</f>
      </c>
      <c r="K14155" s="79" t="str">
        <v/>
      </c>
    </row>
    <row r="14156">
      <c r="A14156" s="81" t="str">
        <v/>
      </c>
      <c r="B14156" s="81" t="str">
        <v/>
      </c>
      <c r="C14156" s="83">
        <f>IF($E14156="","",IFERROR(VLOOKUP(TRIM(E14156&amp;""),'Référentiel Articles'!$A$2:$F$634,2,FALSE),""))</f>
      </c>
      <c r="D14156" s="83">
        <f>IF($E14156="","",IFERROR(VLOOKUP(TRIM(E14156&amp;""),'Référentiel Articles'!$A$2:$F$634,3,FALSE),""))</f>
      </c>
      <c r="E14156" s="81" t="str">
        <v/>
      </c>
      <c r="F14156" s="83">
        <f>IF($E14156="","",IFERROR(VLOOKUP(TRIM(E14156&amp;""),'Référentiel Articles'!$A$2:$F$634,4,FALSE),""))</f>
      </c>
      <c r="G14156" s="84">
        <f>IF($E14156="","",IFERROR(VLOOKUP(TRIM(E14156&amp;""),'Référentiel Articles'!$A$2:$F$634,5,FALSE),""))</f>
      </c>
      <c r="H14156" s="85" t="str">
        <v/>
      </c>
      <c r="I14156" s="84">
        <f>IF($E14156="","",IFERROR(VLOOKUP(TRIM(E14156&amp;""),'Référentiel Articles'!$A$2:$F$634,6,FALSE),""))</f>
      </c>
      <c r="J14156" s="90">
        <f>IF(OR($E14156="",$H14156=""),"",$H14156*$I14156)</f>
      </c>
      <c r="K14156" s="87" t="str">
        <v/>
      </c>
    </row>
    <row r="14157">
      <c r="A14157" s="74" t="str">
        <v/>
      </c>
      <c r="B14157" s="74" t="str">
        <v/>
      </c>
      <c r="C14157" s="75">
        <f>IF($E14157="","",IFERROR(VLOOKUP(TRIM(E14157&amp;""),'Référentiel Articles'!$A$2:$F$634,2,FALSE),""))</f>
      </c>
      <c r="D14157" s="75">
        <f>IF($E14157="","",IFERROR(VLOOKUP(TRIM(E14157&amp;""),'Référentiel Articles'!$A$2:$F$634,3,FALSE),""))</f>
      </c>
      <c r="E14157" s="74" t="str">
        <v/>
      </c>
      <c r="F14157" s="75">
        <f>IF($E14157="","",IFERROR(VLOOKUP(TRIM(E14157&amp;""),'Référentiel Articles'!$A$2:$F$634,4,FALSE),""))</f>
      </c>
      <c r="G14157" s="76">
        <f>IF($E14157="","",IFERROR(VLOOKUP(TRIM(E14157&amp;""),'Référentiel Articles'!$A$2:$F$634,5,FALSE),""))</f>
      </c>
      <c r="H14157" s="77" t="str">
        <v/>
      </c>
      <c r="I14157" s="76">
        <f>IF($E14157="","",IFERROR(VLOOKUP(TRIM(E14157&amp;""),'Référentiel Articles'!$A$2:$F$634,6,FALSE),""))</f>
      </c>
      <c r="J14157" s="78">
        <f>IF(OR($E14157="",$H14157=""),"",$H14157*$I14157)</f>
      </c>
      <c r="K14157" s="79" t="str">
        <v/>
      </c>
    </row>
    <row r="14158">
      <c r="A14158" s="81" t="str">
        <v/>
      </c>
      <c r="B14158" s="81" t="str">
        <v/>
      </c>
      <c r="C14158" s="83">
        <f>IF($E14158="","",IFERROR(VLOOKUP(TRIM(E14158&amp;""),'Référentiel Articles'!$A$2:$F$634,2,FALSE),""))</f>
      </c>
      <c r="D14158" s="83">
        <f>IF($E14158="","",IFERROR(VLOOKUP(TRIM(E14158&amp;""),'Référentiel Articles'!$A$2:$F$634,3,FALSE),""))</f>
      </c>
      <c r="E14158" s="81" t="str">
        <v/>
      </c>
      <c r="F14158" s="83">
        <f>IF($E14158="","",IFERROR(VLOOKUP(TRIM(E14158&amp;""),'Référentiel Articles'!$A$2:$F$634,4,FALSE),""))</f>
      </c>
      <c r="G14158" s="84">
        <f>IF($E14158="","",IFERROR(VLOOKUP(TRIM(E14158&amp;""),'Référentiel Articles'!$A$2:$F$634,5,FALSE),""))</f>
      </c>
      <c r="H14158" s="85" t="str">
        <v/>
      </c>
      <c r="I14158" s="84">
        <f>IF($E14158="","",IFERROR(VLOOKUP(TRIM(E14158&amp;""),'Référentiel Articles'!$A$2:$F$634,6,FALSE),""))</f>
      </c>
      <c r="J14158" s="90">
        <f>IF(OR($E14158="",$H14158=""),"",$H14158*$I14158)</f>
      </c>
      <c r="K14158" s="87" t="str">
        <v/>
      </c>
    </row>
    <row r="14159">
      <c r="A14159" s="74" t="str">
        <v/>
      </c>
      <c r="B14159" s="74" t="str">
        <v/>
      </c>
      <c r="C14159" s="75">
        <f>IF($E14159="","",IFERROR(VLOOKUP(TRIM(E14159&amp;""),'Référentiel Articles'!$A$2:$F$634,2,FALSE),""))</f>
      </c>
      <c r="D14159" s="75">
        <f>IF($E14159="","",IFERROR(VLOOKUP(TRIM(E14159&amp;""),'Référentiel Articles'!$A$2:$F$634,3,FALSE),""))</f>
      </c>
      <c r="E14159" s="74" t="str">
        <v/>
      </c>
      <c r="F14159" s="75">
        <f>IF($E14159="","",IFERROR(VLOOKUP(TRIM(E14159&amp;""),'Référentiel Articles'!$A$2:$F$634,4,FALSE),""))</f>
      </c>
      <c r="G14159" s="76">
        <f>IF($E14159="","",IFERROR(VLOOKUP(TRIM(E14159&amp;""),'Référentiel Articles'!$A$2:$F$634,5,FALSE),""))</f>
      </c>
      <c r="H14159" s="77" t="str">
        <v/>
      </c>
      <c r="I14159" s="76">
        <f>IF($E14159="","",IFERROR(VLOOKUP(TRIM(E14159&amp;""),'Référentiel Articles'!$A$2:$F$634,6,FALSE),""))</f>
      </c>
      <c r="J14159" s="78">
        <f>IF(OR($E14159="",$H14159=""),"",$H14159*$I14159)</f>
      </c>
      <c r="K14159" s="79" t="str">
        <v/>
      </c>
    </row>
    <row r="14160">
      <c r="A14160" s="81" t="str">
        <v/>
      </c>
      <c r="B14160" s="81" t="str">
        <v/>
      </c>
      <c r="C14160" s="83">
        <f>IF($E14160="","",IFERROR(VLOOKUP(TRIM(E14160&amp;""),'Référentiel Articles'!$A$2:$F$634,2,FALSE),""))</f>
      </c>
      <c r="D14160" s="83">
        <f>IF($E14160="","",IFERROR(VLOOKUP(TRIM(E14160&amp;""),'Référentiel Articles'!$A$2:$F$634,3,FALSE),""))</f>
      </c>
      <c r="E14160" s="81" t="str">
        <v/>
      </c>
      <c r="F14160" s="83">
        <f>IF($E14160="","",IFERROR(VLOOKUP(TRIM(E14160&amp;""),'Référentiel Articles'!$A$2:$F$634,4,FALSE),""))</f>
      </c>
      <c r="G14160" s="84">
        <f>IF($E14160="","",IFERROR(VLOOKUP(TRIM(E14160&amp;""),'Référentiel Articles'!$A$2:$F$634,5,FALSE),""))</f>
      </c>
      <c r="H14160" s="85" t="str">
        <v/>
      </c>
      <c r="I14160" s="84">
        <f>IF($E14160="","",IFERROR(VLOOKUP(TRIM(E14160&amp;""),'Référentiel Articles'!$A$2:$F$634,6,FALSE),""))</f>
      </c>
      <c r="J14160" s="90">
        <f>IF(OR($E14160="",$H14160=""),"",$H14160*$I14160)</f>
      </c>
      <c r="K14160" s="87" t="str">
        <v/>
      </c>
    </row>
    <row r="14161">
      <c r="A14161" s="74" t="str">
        <v/>
      </c>
      <c r="B14161" s="74" t="str">
        <v/>
      </c>
      <c r="C14161" s="75">
        <f>IF($E14161="","",IFERROR(VLOOKUP(TRIM(E14161&amp;""),'Référentiel Articles'!$A$2:$F$634,2,FALSE),""))</f>
      </c>
      <c r="D14161" s="75">
        <f>IF($E14161="","",IFERROR(VLOOKUP(TRIM(E14161&amp;""),'Référentiel Articles'!$A$2:$F$634,3,FALSE),""))</f>
      </c>
      <c r="E14161" s="74" t="str">
        <v/>
      </c>
      <c r="F14161" s="75">
        <f>IF($E14161="","",IFERROR(VLOOKUP(TRIM(E14161&amp;""),'Référentiel Articles'!$A$2:$F$634,4,FALSE),""))</f>
      </c>
      <c r="G14161" s="76">
        <f>IF($E14161="","",IFERROR(VLOOKUP(TRIM(E14161&amp;""),'Référentiel Articles'!$A$2:$F$634,5,FALSE),""))</f>
      </c>
      <c r="H14161" s="77" t="str">
        <v/>
      </c>
      <c r="I14161" s="76">
        <f>IF($E14161="","",IFERROR(VLOOKUP(TRIM(E14161&amp;""),'Référentiel Articles'!$A$2:$F$634,6,FALSE),""))</f>
      </c>
      <c r="J14161" s="78">
        <f>IF(OR($E14161="",$H14161=""),"",$H14161*$I14161)</f>
      </c>
      <c r="K14161" s="79" t="str">
        <v/>
      </c>
    </row>
    <row r="14162">
      <c r="A14162" s="81" t="str">
        <v/>
      </c>
      <c r="B14162" s="81" t="str">
        <v/>
      </c>
      <c r="C14162" s="83">
        <f>IF($E14162="","",IFERROR(VLOOKUP(TRIM(E14162&amp;""),'Référentiel Articles'!$A$2:$F$634,2,FALSE),""))</f>
      </c>
      <c r="D14162" s="83">
        <f>IF($E14162="","",IFERROR(VLOOKUP(TRIM(E14162&amp;""),'Référentiel Articles'!$A$2:$F$634,3,FALSE),""))</f>
      </c>
      <c r="E14162" s="81" t="str">
        <v/>
      </c>
      <c r="F14162" s="83">
        <f>IF($E14162="","",IFERROR(VLOOKUP(TRIM(E14162&amp;""),'Référentiel Articles'!$A$2:$F$634,4,FALSE),""))</f>
      </c>
      <c r="G14162" s="84">
        <f>IF($E14162="","",IFERROR(VLOOKUP(TRIM(E14162&amp;""),'Référentiel Articles'!$A$2:$F$634,5,FALSE),""))</f>
      </c>
      <c r="H14162" s="85" t="str">
        <v/>
      </c>
      <c r="I14162" s="84">
        <f>IF($E14162="","",IFERROR(VLOOKUP(TRIM(E14162&amp;""),'Référentiel Articles'!$A$2:$F$634,6,FALSE),""))</f>
      </c>
      <c r="J14162" s="90">
        <f>IF(OR($E14162="",$H14162=""),"",$H14162*$I14162)</f>
      </c>
      <c r="K14162" s="87" t="str">
        <v/>
      </c>
    </row>
    <row r="14163">
      <c r="A14163" s="74" t="str">
        <v/>
      </c>
      <c r="B14163" s="74" t="str">
        <v/>
      </c>
      <c r="C14163" s="75">
        <f>IF($E14163="","",IFERROR(VLOOKUP(TRIM(E14163&amp;""),'Référentiel Articles'!$A$2:$F$634,2,FALSE),""))</f>
      </c>
      <c r="D14163" s="75">
        <f>IF($E14163="","",IFERROR(VLOOKUP(TRIM(E14163&amp;""),'Référentiel Articles'!$A$2:$F$634,3,FALSE),""))</f>
      </c>
      <c r="E14163" s="74" t="str">
        <v/>
      </c>
      <c r="F14163" s="75">
        <f>IF($E14163="","",IFERROR(VLOOKUP(TRIM(E14163&amp;""),'Référentiel Articles'!$A$2:$F$634,4,FALSE),""))</f>
      </c>
      <c r="G14163" s="76">
        <f>IF($E14163="","",IFERROR(VLOOKUP(TRIM(E14163&amp;""),'Référentiel Articles'!$A$2:$F$634,5,FALSE),""))</f>
      </c>
      <c r="H14163" s="77" t="str">
        <v/>
      </c>
      <c r="I14163" s="76">
        <f>IF($E14163="","",IFERROR(VLOOKUP(TRIM(E14163&amp;""),'Référentiel Articles'!$A$2:$F$634,6,FALSE),""))</f>
      </c>
      <c r="J14163" s="78">
        <f>IF(OR($E14163="",$H14163=""),"",$H14163*$I14163)</f>
      </c>
      <c r="K14163" s="79" t="str">
        <v/>
      </c>
    </row>
    <row r="14164">
      <c r="A14164" s="81" t="str">
        <v/>
      </c>
      <c r="B14164" s="81" t="str">
        <v/>
      </c>
      <c r="C14164" s="83">
        <f>IF($E14164="","",IFERROR(VLOOKUP(TRIM(E14164&amp;""),'Référentiel Articles'!$A$2:$F$634,2,FALSE),""))</f>
      </c>
      <c r="D14164" s="83">
        <f>IF($E14164="","",IFERROR(VLOOKUP(TRIM(E14164&amp;""),'Référentiel Articles'!$A$2:$F$634,3,FALSE),""))</f>
      </c>
      <c r="E14164" s="81" t="str">
        <v/>
      </c>
      <c r="F14164" s="83">
        <f>IF($E14164="","",IFERROR(VLOOKUP(TRIM(E14164&amp;""),'Référentiel Articles'!$A$2:$F$634,4,FALSE),""))</f>
      </c>
      <c r="G14164" s="84">
        <f>IF($E14164="","",IFERROR(VLOOKUP(TRIM(E14164&amp;""),'Référentiel Articles'!$A$2:$F$634,5,FALSE),""))</f>
      </c>
      <c r="H14164" s="85" t="str">
        <v/>
      </c>
      <c r="I14164" s="84">
        <f>IF($E14164="","",IFERROR(VLOOKUP(TRIM(E14164&amp;""),'Référentiel Articles'!$A$2:$F$634,6,FALSE),""))</f>
      </c>
      <c r="J14164" s="90">
        <f>IF(OR($E14164="",$H14164=""),"",$H14164*$I14164)</f>
      </c>
      <c r="K14164" s="87" t="str">
        <v/>
      </c>
    </row>
    <row r="14165">
      <c r="A14165" s="74" t="str">
        <v/>
      </c>
      <c r="B14165" s="74" t="str">
        <v/>
      </c>
      <c r="C14165" s="75">
        <f>IF($E14165="","",IFERROR(VLOOKUP(TRIM(E14165&amp;""),'Référentiel Articles'!$A$2:$F$634,2,FALSE),""))</f>
      </c>
      <c r="D14165" s="75">
        <f>IF($E14165="","",IFERROR(VLOOKUP(TRIM(E14165&amp;""),'Référentiel Articles'!$A$2:$F$634,3,FALSE),""))</f>
      </c>
      <c r="E14165" s="74" t="str">
        <v/>
      </c>
      <c r="F14165" s="75">
        <f>IF($E14165="","",IFERROR(VLOOKUP(TRIM(E14165&amp;""),'Référentiel Articles'!$A$2:$F$634,4,FALSE),""))</f>
      </c>
      <c r="G14165" s="76">
        <f>IF($E14165="","",IFERROR(VLOOKUP(TRIM(E14165&amp;""),'Référentiel Articles'!$A$2:$F$634,5,FALSE),""))</f>
      </c>
      <c r="H14165" s="77" t="str">
        <v/>
      </c>
      <c r="I14165" s="76">
        <f>IF($E14165="","",IFERROR(VLOOKUP(TRIM(E14165&amp;""),'Référentiel Articles'!$A$2:$F$634,6,FALSE),""))</f>
      </c>
      <c r="J14165" s="78">
        <f>IF(OR($E14165="",$H14165=""),"",$H14165*$I14165)</f>
      </c>
      <c r="K14165" s="79" t="str">
        <v/>
      </c>
    </row>
    <row r="14166">
      <c r="A14166" s="81" t="str">
        <v/>
      </c>
      <c r="B14166" s="81" t="str">
        <v/>
      </c>
      <c r="C14166" s="83">
        <f>IF($E14166="","",IFERROR(VLOOKUP(TRIM(E14166&amp;""),'Référentiel Articles'!$A$2:$F$634,2,FALSE),""))</f>
      </c>
      <c r="D14166" s="83">
        <f>IF($E14166="","",IFERROR(VLOOKUP(TRIM(E14166&amp;""),'Référentiel Articles'!$A$2:$F$634,3,FALSE),""))</f>
      </c>
      <c r="E14166" s="81" t="str">
        <v/>
      </c>
      <c r="F14166" s="83">
        <f>IF($E14166="","",IFERROR(VLOOKUP(TRIM(E14166&amp;""),'Référentiel Articles'!$A$2:$F$634,4,FALSE),""))</f>
      </c>
      <c r="G14166" s="84">
        <f>IF($E14166="","",IFERROR(VLOOKUP(TRIM(E14166&amp;""),'Référentiel Articles'!$A$2:$F$634,5,FALSE),""))</f>
      </c>
      <c r="H14166" s="85" t="str">
        <v/>
      </c>
      <c r="I14166" s="84">
        <f>IF($E14166="","",IFERROR(VLOOKUP(TRIM(E14166&amp;""),'Référentiel Articles'!$A$2:$F$634,6,FALSE),""))</f>
      </c>
      <c r="J14166" s="90">
        <f>IF(OR($E14166="",$H14166=""),"",$H14166*$I14166)</f>
      </c>
      <c r="K14166" s="87" t="str">
        <v/>
      </c>
    </row>
    <row r="14167">
      <c r="A14167" s="74" t="str">
        <v/>
      </c>
      <c r="B14167" s="74" t="str">
        <v/>
      </c>
      <c r="C14167" s="75">
        <f>IF($E14167="","",IFERROR(VLOOKUP(TRIM(E14167&amp;""),'Référentiel Articles'!$A$2:$F$634,2,FALSE),""))</f>
      </c>
      <c r="D14167" s="75">
        <f>IF($E14167="","",IFERROR(VLOOKUP(TRIM(E14167&amp;""),'Référentiel Articles'!$A$2:$F$634,3,FALSE),""))</f>
      </c>
      <c r="E14167" s="74" t="str">
        <v/>
      </c>
      <c r="F14167" s="75">
        <f>IF($E14167="","",IFERROR(VLOOKUP(TRIM(E14167&amp;""),'Référentiel Articles'!$A$2:$F$634,4,FALSE),""))</f>
      </c>
      <c r="G14167" s="76">
        <f>IF($E14167="","",IFERROR(VLOOKUP(TRIM(E14167&amp;""),'Référentiel Articles'!$A$2:$F$634,5,FALSE),""))</f>
      </c>
      <c r="H14167" s="77" t="str">
        <v/>
      </c>
      <c r="I14167" s="76">
        <f>IF($E14167="","",IFERROR(VLOOKUP(TRIM(E14167&amp;""),'Référentiel Articles'!$A$2:$F$634,6,FALSE),""))</f>
      </c>
      <c r="J14167" s="78">
        <f>IF(OR($E14167="",$H14167=""),"",$H14167*$I14167)</f>
      </c>
      <c r="K14167" s="79" t="str">
        <v/>
      </c>
    </row>
    <row r="14168">
      <c r="A14168" s="81" t="str">
        <v/>
      </c>
      <c r="B14168" s="81" t="str">
        <v/>
      </c>
      <c r="C14168" s="83">
        <f>IF($E14168="","",IFERROR(VLOOKUP(TRIM(E14168&amp;""),'Référentiel Articles'!$A$2:$F$634,2,FALSE),""))</f>
      </c>
      <c r="D14168" s="83">
        <f>IF($E14168="","",IFERROR(VLOOKUP(TRIM(E14168&amp;""),'Référentiel Articles'!$A$2:$F$634,3,FALSE),""))</f>
      </c>
      <c r="E14168" s="81" t="str">
        <v/>
      </c>
      <c r="F14168" s="83">
        <f>IF($E14168="","",IFERROR(VLOOKUP(TRIM(E14168&amp;""),'Référentiel Articles'!$A$2:$F$634,4,FALSE),""))</f>
      </c>
      <c r="G14168" s="84">
        <f>IF($E14168="","",IFERROR(VLOOKUP(TRIM(E14168&amp;""),'Référentiel Articles'!$A$2:$F$634,5,FALSE),""))</f>
      </c>
      <c r="H14168" s="85" t="str">
        <v/>
      </c>
      <c r="I14168" s="84">
        <f>IF($E14168="","",IFERROR(VLOOKUP(TRIM(E14168&amp;""),'Référentiel Articles'!$A$2:$F$634,6,FALSE),""))</f>
      </c>
      <c r="J14168" s="90">
        <f>IF(OR($E14168="",$H14168=""),"",$H14168*$I14168)</f>
      </c>
      <c r="K14168" s="87" t="str">
        <v/>
      </c>
    </row>
    <row r="14169">
      <c r="A14169" s="74" t="str">
        <v/>
      </c>
      <c r="B14169" s="74" t="str">
        <v/>
      </c>
      <c r="C14169" s="75">
        <f>IF($E14169="","",IFERROR(VLOOKUP(TRIM(E14169&amp;""),'Référentiel Articles'!$A$2:$F$634,2,FALSE),""))</f>
      </c>
      <c r="D14169" s="75">
        <f>IF($E14169="","",IFERROR(VLOOKUP(TRIM(E14169&amp;""),'Référentiel Articles'!$A$2:$F$634,3,FALSE),""))</f>
      </c>
      <c r="E14169" s="74" t="str">
        <v/>
      </c>
      <c r="F14169" s="75">
        <f>IF($E14169="","",IFERROR(VLOOKUP(TRIM(E14169&amp;""),'Référentiel Articles'!$A$2:$F$634,4,FALSE),""))</f>
      </c>
      <c r="G14169" s="76">
        <f>IF($E14169="","",IFERROR(VLOOKUP(TRIM(E14169&amp;""),'Référentiel Articles'!$A$2:$F$634,5,FALSE),""))</f>
      </c>
      <c r="H14169" s="77" t="str">
        <v/>
      </c>
      <c r="I14169" s="76">
        <f>IF($E14169="","",IFERROR(VLOOKUP(TRIM(E14169&amp;""),'Référentiel Articles'!$A$2:$F$634,6,FALSE),""))</f>
      </c>
      <c r="J14169" s="78">
        <f>IF(OR($E14169="",$H14169=""),"",$H14169*$I14169)</f>
      </c>
      <c r="K14169" s="79" t="str">
        <v/>
      </c>
    </row>
    <row r="14170">
      <c r="A14170" s="81" t="str">
        <v/>
      </c>
      <c r="B14170" s="81" t="str">
        <v/>
      </c>
      <c r="C14170" s="83">
        <f>IF($E14170="","",IFERROR(VLOOKUP(TRIM(E14170&amp;""),'Référentiel Articles'!$A$2:$F$634,2,FALSE),""))</f>
      </c>
      <c r="D14170" s="83">
        <f>IF($E14170="","",IFERROR(VLOOKUP(TRIM(E14170&amp;""),'Référentiel Articles'!$A$2:$F$634,3,FALSE),""))</f>
      </c>
      <c r="E14170" s="81" t="str">
        <v/>
      </c>
      <c r="F14170" s="83">
        <f>IF($E14170="","",IFERROR(VLOOKUP(TRIM(E14170&amp;""),'Référentiel Articles'!$A$2:$F$634,4,FALSE),""))</f>
      </c>
      <c r="G14170" s="84">
        <f>IF($E14170="","",IFERROR(VLOOKUP(TRIM(E14170&amp;""),'Référentiel Articles'!$A$2:$F$634,5,FALSE),""))</f>
      </c>
      <c r="H14170" s="85" t="str">
        <v/>
      </c>
      <c r="I14170" s="84">
        <f>IF($E14170="","",IFERROR(VLOOKUP(TRIM(E14170&amp;""),'Référentiel Articles'!$A$2:$F$634,6,FALSE),""))</f>
      </c>
      <c r="J14170" s="90">
        <f>IF(OR($E14170="",$H14170=""),"",$H14170*$I14170)</f>
      </c>
      <c r="K14170" s="87" t="str">
        <v/>
      </c>
    </row>
    <row r="14171">
      <c r="A14171" s="74" t="str">
        <v/>
      </c>
      <c r="B14171" s="74" t="str">
        <v/>
      </c>
      <c r="C14171" s="75">
        <f>IF($E14171="","",IFERROR(VLOOKUP(TRIM(E14171&amp;""),'Référentiel Articles'!$A$2:$F$634,2,FALSE),""))</f>
      </c>
      <c r="D14171" s="75">
        <f>IF($E14171="","",IFERROR(VLOOKUP(TRIM(E14171&amp;""),'Référentiel Articles'!$A$2:$F$634,3,FALSE),""))</f>
      </c>
      <c r="E14171" s="74" t="str">
        <v/>
      </c>
      <c r="F14171" s="75">
        <f>IF($E14171="","",IFERROR(VLOOKUP(TRIM(E14171&amp;""),'Référentiel Articles'!$A$2:$F$634,4,FALSE),""))</f>
      </c>
      <c r="G14171" s="76">
        <f>IF($E14171="","",IFERROR(VLOOKUP(TRIM(E14171&amp;""),'Référentiel Articles'!$A$2:$F$634,5,FALSE),""))</f>
      </c>
      <c r="H14171" s="77" t="str">
        <v/>
      </c>
      <c r="I14171" s="76">
        <f>IF($E14171="","",IFERROR(VLOOKUP(TRIM(E14171&amp;""),'Référentiel Articles'!$A$2:$F$634,6,FALSE),""))</f>
      </c>
      <c r="J14171" s="78">
        <f>IF(OR($E14171="",$H14171=""),"",$H14171*$I14171)</f>
      </c>
      <c r="K14171" s="79" t="str">
        <v/>
      </c>
    </row>
    <row r="14172">
      <c r="A14172" s="81" t="str">
        <v/>
      </c>
      <c r="B14172" s="81" t="str">
        <v/>
      </c>
      <c r="C14172" s="83">
        <f>IF($E14172="","",IFERROR(VLOOKUP(TRIM(E14172&amp;""),'Référentiel Articles'!$A$2:$F$634,2,FALSE),""))</f>
      </c>
      <c r="D14172" s="83">
        <f>IF($E14172="","",IFERROR(VLOOKUP(TRIM(E14172&amp;""),'Référentiel Articles'!$A$2:$F$634,3,FALSE),""))</f>
      </c>
      <c r="E14172" s="81" t="str">
        <v/>
      </c>
      <c r="F14172" s="83">
        <f>IF($E14172="","",IFERROR(VLOOKUP(TRIM(E14172&amp;""),'Référentiel Articles'!$A$2:$F$634,4,FALSE),""))</f>
      </c>
      <c r="G14172" s="84">
        <f>IF($E14172="","",IFERROR(VLOOKUP(TRIM(E14172&amp;""),'Référentiel Articles'!$A$2:$F$634,5,FALSE),""))</f>
      </c>
      <c r="H14172" s="85" t="str">
        <v/>
      </c>
      <c r="I14172" s="84">
        <f>IF($E14172="","",IFERROR(VLOOKUP(TRIM(E14172&amp;""),'Référentiel Articles'!$A$2:$F$634,6,FALSE),""))</f>
      </c>
      <c r="J14172" s="90">
        <f>IF(OR($E14172="",$H14172=""),"",$H14172*$I14172)</f>
      </c>
      <c r="K14172" s="87" t="str">
        <v/>
      </c>
    </row>
    <row r="14173">
      <c r="A14173" s="74" t="str">
        <v/>
      </c>
      <c r="B14173" s="74" t="str">
        <v/>
      </c>
      <c r="C14173" s="75">
        <f>IF($E14173="","",IFERROR(VLOOKUP(TRIM(E14173&amp;""),'Référentiel Articles'!$A$2:$F$634,2,FALSE),""))</f>
      </c>
      <c r="D14173" s="75">
        <f>IF($E14173="","",IFERROR(VLOOKUP(TRIM(E14173&amp;""),'Référentiel Articles'!$A$2:$F$634,3,FALSE),""))</f>
      </c>
      <c r="E14173" s="74" t="str">
        <v/>
      </c>
      <c r="F14173" s="75">
        <f>IF($E14173="","",IFERROR(VLOOKUP(TRIM(E14173&amp;""),'Référentiel Articles'!$A$2:$F$634,4,FALSE),""))</f>
      </c>
      <c r="G14173" s="76">
        <f>IF($E14173="","",IFERROR(VLOOKUP(TRIM(E14173&amp;""),'Référentiel Articles'!$A$2:$F$634,5,FALSE),""))</f>
      </c>
      <c r="H14173" s="77" t="str">
        <v/>
      </c>
      <c r="I14173" s="76">
        <f>IF($E14173="","",IFERROR(VLOOKUP(TRIM(E14173&amp;""),'Référentiel Articles'!$A$2:$F$634,6,FALSE),""))</f>
      </c>
      <c r="J14173" s="78">
        <f>IF(OR($E14173="",$H14173=""),"",$H14173*$I14173)</f>
      </c>
      <c r="K14173" s="79" t="str">
        <v/>
      </c>
    </row>
    <row r="14174">
      <c r="A14174" s="81" t="str">
        <v/>
      </c>
      <c r="B14174" s="81" t="str">
        <v/>
      </c>
      <c r="C14174" s="83">
        <f>IF($E14174="","",IFERROR(VLOOKUP(TRIM(E14174&amp;""),'Référentiel Articles'!$A$2:$F$634,2,FALSE),""))</f>
      </c>
      <c r="D14174" s="83">
        <f>IF($E14174="","",IFERROR(VLOOKUP(TRIM(E14174&amp;""),'Référentiel Articles'!$A$2:$F$634,3,FALSE),""))</f>
      </c>
      <c r="E14174" s="81" t="str">
        <v/>
      </c>
      <c r="F14174" s="83">
        <f>IF($E14174="","",IFERROR(VLOOKUP(TRIM(E14174&amp;""),'Référentiel Articles'!$A$2:$F$634,4,FALSE),""))</f>
      </c>
      <c r="G14174" s="84">
        <f>IF($E14174="","",IFERROR(VLOOKUP(TRIM(E14174&amp;""),'Référentiel Articles'!$A$2:$F$634,5,FALSE),""))</f>
      </c>
      <c r="H14174" s="85" t="str">
        <v/>
      </c>
      <c r="I14174" s="84">
        <f>IF($E14174="","",IFERROR(VLOOKUP(TRIM(E14174&amp;""),'Référentiel Articles'!$A$2:$F$634,6,FALSE),""))</f>
      </c>
      <c r="J14174" s="90">
        <f>IF(OR($E14174="",$H14174=""),"",$H14174*$I14174)</f>
      </c>
      <c r="K14174" s="87" t="str">
        <v/>
      </c>
    </row>
    <row r="14175">
      <c r="A14175" s="74" t="str">
        <v/>
      </c>
      <c r="B14175" s="74" t="str">
        <v/>
      </c>
      <c r="C14175" s="75">
        <f>IF($E14175="","",IFERROR(VLOOKUP(TRIM(E14175&amp;""),'Référentiel Articles'!$A$2:$F$634,2,FALSE),""))</f>
      </c>
      <c r="D14175" s="75">
        <f>IF($E14175="","",IFERROR(VLOOKUP(TRIM(E14175&amp;""),'Référentiel Articles'!$A$2:$F$634,3,FALSE),""))</f>
      </c>
      <c r="E14175" s="74" t="str">
        <v/>
      </c>
      <c r="F14175" s="75">
        <f>IF($E14175="","",IFERROR(VLOOKUP(TRIM(E14175&amp;""),'Référentiel Articles'!$A$2:$F$634,4,FALSE),""))</f>
      </c>
      <c r="G14175" s="76">
        <f>IF($E14175="","",IFERROR(VLOOKUP(TRIM(E14175&amp;""),'Référentiel Articles'!$A$2:$F$634,5,FALSE),""))</f>
      </c>
      <c r="H14175" s="77" t="str">
        <v/>
      </c>
      <c r="I14175" s="76">
        <f>IF($E14175="","",IFERROR(VLOOKUP(TRIM(E14175&amp;""),'Référentiel Articles'!$A$2:$F$634,6,FALSE),""))</f>
      </c>
      <c r="J14175" s="78">
        <f>IF(OR($E14175="",$H14175=""),"",$H14175*$I14175)</f>
      </c>
      <c r="K14175" s="79" t="str">
        <v/>
      </c>
    </row>
    <row r="14176">
      <c r="A14176" s="81" t="str">
        <v/>
      </c>
      <c r="B14176" s="81" t="str">
        <v/>
      </c>
      <c r="C14176" s="83">
        <f>IF($E14176="","",IFERROR(VLOOKUP(TRIM(E14176&amp;""),'Référentiel Articles'!$A$2:$F$634,2,FALSE),""))</f>
      </c>
      <c r="D14176" s="83">
        <f>IF($E14176="","",IFERROR(VLOOKUP(TRIM(E14176&amp;""),'Référentiel Articles'!$A$2:$F$634,3,FALSE),""))</f>
      </c>
      <c r="E14176" s="81" t="str">
        <v/>
      </c>
      <c r="F14176" s="83">
        <f>IF($E14176="","",IFERROR(VLOOKUP(TRIM(E14176&amp;""),'Référentiel Articles'!$A$2:$F$634,4,FALSE),""))</f>
      </c>
      <c r="G14176" s="84">
        <f>IF($E14176="","",IFERROR(VLOOKUP(TRIM(E14176&amp;""),'Référentiel Articles'!$A$2:$F$634,5,FALSE),""))</f>
      </c>
      <c r="H14176" s="85" t="str">
        <v/>
      </c>
      <c r="I14176" s="84">
        <f>IF($E14176="","",IFERROR(VLOOKUP(TRIM(E14176&amp;""),'Référentiel Articles'!$A$2:$F$634,6,FALSE),""))</f>
      </c>
      <c r="J14176" s="90">
        <f>IF(OR($E14176="",$H14176=""),"",$H14176*$I14176)</f>
      </c>
      <c r="K14176" s="87" t="str">
        <v/>
      </c>
    </row>
    <row r="14177">
      <c r="A14177" s="74" t="str">
        <v/>
      </c>
      <c r="B14177" s="74" t="str">
        <v/>
      </c>
      <c r="C14177" s="75">
        <f>IF($E14177="","",IFERROR(VLOOKUP(TRIM(E14177&amp;""),'Référentiel Articles'!$A$2:$F$634,2,FALSE),""))</f>
      </c>
      <c r="D14177" s="75">
        <f>IF($E14177="","",IFERROR(VLOOKUP(TRIM(E14177&amp;""),'Référentiel Articles'!$A$2:$F$634,3,FALSE),""))</f>
      </c>
      <c r="E14177" s="74" t="str">
        <v/>
      </c>
      <c r="F14177" s="75">
        <f>IF($E14177="","",IFERROR(VLOOKUP(TRIM(E14177&amp;""),'Référentiel Articles'!$A$2:$F$634,4,FALSE),""))</f>
      </c>
      <c r="G14177" s="76">
        <f>IF($E14177="","",IFERROR(VLOOKUP(TRIM(E14177&amp;""),'Référentiel Articles'!$A$2:$F$634,5,FALSE),""))</f>
      </c>
      <c r="H14177" s="77" t="str">
        <v/>
      </c>
      <c r="I14177" s="76">
        <f>IF($E14177="","",IFERROR(VLOOKUP(TRIM(E14177&amp;""),'Référentiel Articles'!$A$2:$F$634,6,FALSE),""))</f>
      </c>
      <c r="J14177" s="78">
        <f>IF(OR($E14177="",$H14177=""),"",$H14177*$I14177)</f>
      </c>
      <c r="K14177" s="79" t="str">
        <v/>
      </c>
    </row>
    <row r="14178">
      <c r="A14178" s="81" t="str">
        <v/>
      </c>
      <c r="B14178" s="81" t="str">
        <v/>
      </c>
      <c r="C14178" s="83">
        <f>IF($E14178="","",IFERROR(VLOOKUP(TRIM(E14178&amp;""),'Référentiel Articles'!$A$2:$F$634,2,FALSE),""))</f>
      </c>
      <c r="D14178" s="83">
        <f>IF($E14178="","",IFERROR(VLOOKUP(TRIM(E14178&amp;""),'Référentiel Articles'!$A$2:$F$634,3,FALSE),""))</f>
      </c>
      <c r="E14178" s="81" t="str">
        <v/>
      </c>
      <c r="F14178" s="83">
        <f>IF($E14178="","",IFERROR(VLOOKUP(TRIM(E14178&amp;""),'Référentiel Articles'!$A$2:$F$634,4,FALSE),""))</f>
      </c>
      <c r="G14178" s="84">
        <f>IF($E14178="","",IFERROR(VLOOKUP(TRIM(E14178&amp;""),'Référentiel Articles'!$A$2:$F$634,5,FALSE),""))</f>
      </c>
      <c r="H14178" s="85" t="str">
        <v/>
      </c>
      <c r="I14178" s="84">
        <f>IF($E14178="","",IFERROR(VLOOKUP(TRIM(E14178&amp;""),'Référentiel Articles'!$A$2:$F$634,6,FALSE),""))</f>
      </c>
      <c r="J14178" s="90">
        <f>IF(OR($E14178="",$H14178=""),"",$H14178*$I14178)</f>
      </c>
      <c r="K14178" s="87" t="str">
        <v/>
      </c>
    </row>
    <row r="14179">
      <c r="A14179" s="74" t="str">
        <v/>
      </c>
      <c r="B14179" s="74" t="str">
        <v/>
      </c>
      <c r="C14179" s="75">
        <f>IF($E14179="","",IFERROR(VLOOKUP(TRIM(E14179&amp;""),'Référentiel Articles'!$A$2:$F$634,2,FALSE),""))</f>
      </c>
      <c r="D14179" s="75">
        <f>IF($E14179="","",IFERROR(VLOOKUP(TRIM(E14179&amp;""),'Référentiel Articles'!$A$2:$F$634,3,FALSE),""))</f>
      </c>
      <c r="E14179" s="74" t="str">
        <v/>
      </c>
      <c r="F14179" s="75">
        <f>IF($E14179="","",IFERROR(VLOOKUP(TRIM(E14179&amp;""),'Référentiel Articles'!$A$2:$F$634,4,FALSE),""))</f>
      </c>
      <c r="G14179" s="76">
        <f>IF($E14179="","",IFERROR(VLOOKUP(TRIM(E14179&amp;""),'Référentiel Articles'!$A$2:$F$634,5,FALSE),""))</f>
      </c>
      <c r="H14179" s="77" t="str">
        <v/>
      </c>
      <c r="I14179" s="76">
        <f>IF($E14179="","",IFERROR(VLOOKUP(TRIM(E14179&amp;""),'Référentiel Articles'!$A$2:$F$634,6,FALSE),""))</f>
      </c>
      <c r="J14179" s="78">
        <f>IF(OR($E14179="",$H14179=""),"",$H14179*$I14179)</f>
      </c>
      <c r="K14179" s="79" t="str">
        <v/>
      </c>
    </row>
    <row r="14180">
      <c r="A14180" s="81" t="str">
        <v/>
      </c>
      <c r="B14180" s="81" t="str">
        <v/>
      </c>
      <c r="C14180" s="83">
        <f>IF($E14180="","",IFERROR(VLOOKUP(TRIM(E14180&amp;""),'Référentiel Articles'!$A$2:$F$634,2,FALSE),""))</f>
      </c>
      <c r="D14180" s="83">
        <f>IF($E14180="","",IFERROR(VLOOKUP(TRIM(E14180&amp;""),'Référentiel Articles'!$A$2:$F$634,3,FALSE),""))</f>
      </c>
      <c r="E14180" s="81" t="str">
        <v/>
      </c>
      <c r="F14180" s="83">
        <f>IF($E14180="","",IFERROR(VLOOKUP(TRIM(E14180&amp;""),'Référentiel Articles'!$A$2:$F$634,4,FALSE),""))</f>
      </c>
      <c r="G14180" s="84">
        <f>IF($E14180="","",IFERROR(VLOOKUP(TRIM(E14180&amp;""),'Référentiel Articles'!$A$2:$F$634,5,FALSE),""))</f>
      </c>
      <c r="H14180" s="85" t="str">
        <v/>
      </c>
      <c r="I14180" s="84">
        <f>IF($E14180="","",IFERROR(VLOOKUP(TRIM(E14180&amp;""),'Référentiel Articles'!$A$2:$F$634,6,FALSE),""))</f>
      </c>
      <c r="J14180" s="90">
        <f>IF(OR($E14180="",$H14180=""),"",$H14180*$I14180)</f>
      </c>
      <c r="K14180" s="87" t="str">
        <v/>
      </c>
    </row>
    <row r="14181">
      <c r="A14181" s="74" t="str">
        <v/>
      </c>
      <c r="B14181" s="74" t="str">
        <v/>
      </c>
      <c r="C14181" s="75">
        <f>IF($E14181="","",IFERROR(VLOOKUP(TRIM(E14181&amp;""),'Référentiel Articles'!$A$2:$F$634,2,FALSE),""))</f>
      </c>
      <c r="D14181" s="75">
        <f>IF($E14181="","",IFERROR(VLOOKUP(TRIM(E14181&amp;""),'Référentiel Articles'!$A$2:$F$634,3,FALSE),""))</f>
      </c>
      <c r="E14181" s="74" t="str">
        <v/>
      </c>
      <c r="F14181" s="75">
        <f>IF($E14181="","",IFERROR(VLOOKUP(TRIM(E14181&amp;""),'Référentiel Articles'!$A$2:$F$634,4,FALSE),""))</f>
      </c>
      <c r="G14181" s="76">
        <f>IF($E14181="","",IFERROR(VLOOKUP(TRIM(E14181&amp;""),'Référentiel Articles'!$A$2:$F$634,5,FALSE),""))</f>
      </c>
      <c r="H14181" s="77" t="str">
        <v/>
      </c>
      <c r="I14181" s="76">
        <f>IF($E14181="","",IFERROR(VLOOKUP(TRIM(E14181&amp;""),'Référentiel Articles'!$A$2:$F$634,6,FALSE),""))</f>
      </c>
      <c r="J14181" s="78">
        <f>IF(OR($E14181="",$H14181=""),"",$H14181*$I14181)</f>
      </c>
      <c r="K14181" s="79" t="str">
        <v/>
      </c>
    </row>
    <row r="14182">
      <c r="A14182" s="81" t="str">
        <v/>
      </c>
      <c r="B14182" s="81" t="str">
        <v/>
      </c>
      <c r="C14182" s="83">
        <f>IF($E14182="","",IFERROR(VLOOKUP(TRIM(E14182&amp;""),'Référentiel Articles'!$A$2:$F$634,2,FALSE),""))</f>
      </c>
      <c r="D14182" s="83">
        <f>IF($E14182="","",IFERROR(VLOOKUP(TRIM(E14182&amp;""),'Référentiel Articles'!$A$2:$F$634,3,FALSE),""))</f>
      </c>
      <c r="E14182" s="81" t="str">
        <v/>
      </c>
      <c r="F14182" s="83">
        <f>IF($E14182="","",IFERROR(VLOOKUP(TRIM(E14182&amp;""),'Référentiel Articles'!$A$2:$F$634,4,FALSE),""))</f>
      </c>
      <c r="G14182" s="84">
        <f>IF($E14182="","",IFERROR(VLOOKUP(TRIM(E14182&amp;""),'Référentiel Articles'!$A$2:$F$634,5,FALSE),""))</f>
      </c>
      <c r="H14182" s="85" t="str">
        <v/>
      </c>
      <c r="I14182" s="84">
        <f>IF($E14182="","",IFERROR(VLOOKUP(TRIM(E14182&amp;""),'Référentiel Articles'!$A$2:$F$634,6,FALSE),""))</f>
      </c>
      <c r="J14182" s="90">
        <f>IF(OR($E14182="",$H14182=""),"",$H14182*$I14182)</f>
      </c>
      <c r="K14182" s="87" t="str">
        <v/>
      </c>
    </row>
    <row r="14183">
      <c r="A14183" s="74" t="str">
        <v/>
      </c>
      <c r="B14183" s="74" t="str">
        <v/>
      </c>
      <c r="C14183" s="75">
        <f>IF($E14183="","",IFERROR(VLOOKUP(TRIM(E14183&amp;""),'Référentiel Articles'!$A$2:$F$634,2,FALSE),""))</f>
      </c>
      <c r="D14183" s="75">
        <f>IF($E14183="","",IFERROR(VLOOKUP(TRIM(E14183&amp;""),'Référentiel Articles'!$A$2:$F$634,3,FALSE),""))</f>
      </c>
      <c r="E14183" s="74" t="str">
        <v/>
      </c>
      <c r="F14183" s="75">
        <f>IF($E14183="","",IFERROR(VLOOKUP(TRIM(E14183&amp;""),'Référentiel Articles'!$A$2:$F$634,4,FALSE),""))</f>
      </c>
      <c r="G14183" s="76">
        <f>IF($E14183="","",IFERROR(VLOOKUP(TRIM(E14183&amp;""),'Référentiel Articles'!$A$2:$F$634,5,FALSE),""))</f>
      </c>
      <c r="H14183" s="77" t="str">
        <v/>
      </c>
      <c r="I14183" s="76">
        <f>IF($E14183="","",IFERROR(VLOOKUP(TRIM(E14183&amp;""),'Référentiel Articles'!$A$2:$F$634,6,FALSE),""))</f>
      </c>
      <c r="J14183" s="78">
        <f>IF(OR($E14183="",$H14183=""),"",$H14183*$I14183)</f>
      </c>
      <c r="K14183" s="79" t="str">
        <v/>
      </c>
    </row>
    <row r="14184">
      <c r="A14184" s="81" t="str">
        <v/>
      </c>
      <c r="B14184" s="81" t="str">
        <v/>
      </c>
      <c r="C14184" s="83">
        <f>IF($E14184="","",IFERROR(VLOOKUP(TRIM(E14184&amp;""),'Référentiel Articles'!$A$2:$F$634,2,FALSE),""))</f>
      </c>
      <c r="D14184" s="83">
        <f>IF($E14184="","",IFERROR(VLOOKUP(TRIM(E14184&amp;""),'Référentiel Articles'!$A$2:$F$634,3,FALSE),""))</f>
      </c>
      <c r="E14184" s="81" t="str">
        <v/>
      </c>
      <c r="F14184" s="83">
        <f>IF($E14184="","",IFERROR(VLOOKUP(TRIM(E14184&amp;""),'Référentiel Articles'!$A$2:$F$634,4,FALSE),""))</f>
      </c>
      <c r="G14184" s="84">
        <f>IF($E14184="","",IFERROR(VLOOKUP(TRIM(E14184&amp;""),'Référentiel Articles'!$A$2:$F$634,5,FALSE),""))</f>
      </c>
      <c r="H14184" s="85" t="str">
        <v/>
      </c>
      <c r="I14184" s="84">
        <f>IF($E14184="","",IFERROR(VLOOKUP(TRIM(E14184&amp;""),'Référentiel Articles'!$A$2:$F$634,6,FALSE),""))</f>
      </c>
      <c r="J14184" s="90">
        <f>IF(OR($E14184="",$H14184=""),"",$H14184*$I14184)</f>
      </c>
      <c r="K14184" s="87" t="str">
        <v/>
      </c>
    </row>
    <row r="14185">
      <c r="A14185" s="74" t="str">
        <v/>
      </c>
      <c r="B14185" s="74" t="str">
        <v/>
      </c>
      <c r="C14185" s="75">
        <f>IF($E14185="","",IFERROR(VLOOKUP(TRIM(E14185&amp;""),'Référentiel Articles'!$A$2:$F$634,2,FALSE),""))</f>
      </c>
      <c r="D14185" s="75">
        <f>IF($E14185="","",IFERROR(VLOOKUP(TRIM(E14185&amp;""),'Référentiel Articles'!$A$2:$F$634,3,FALSE),""))</f>
      </c>
      <c r="E14185" s="74" t="str">
        <v/>
      </c>
      <c r="F14185" s="75">
        <f>IF($E14185="","",IFERROR(VLOOKUP(TRIM(E14185&amp;""),'Référentiel Articles'!$A$2:$F$634,4,FALSE),""))</f>
      </c>
      <c r="G14185" s="76">
        <f>IF($E14185="","",IFERROR(VLOOKUP(TRIM(E14185&amp;""),'Référentiel Articles'!$A$2:$F$634,5,FALSE),""))</f>
      </c>
      <c r="H14185" s="77" t="str">
        <v/>
      </c>
      <c r="I14185" s="76">
        <f>IF($E14185="","",IFERROR(VLOOKUP(TRIM(E14185&amp;""),'Référentiel Articles'!$A$2:$F$634,6,FALSE),""))</f>
      </c>
      <c r="J14185" s="78">
        <f>IF(OR($E14185="",$H14185=""),"",$H14185*$I14185)</f>
      </c>
      <c r="K14185" s="79" t="str">
        <v/>
      </c>
    </row>
    <row r="14186">
      <c r="A14186" s="81" t="str">
        <v/>
      </c>
      <c r="B14186" s="81" t="str">
        <v/>
      </c>
      <c r="C14186" s="83">
        <f>IF($E14186="","",IFERROR(VLOOKUP(TRIM(E14186&amp;""),'Référentiel Articles'!$A$2:$F$634,2,FALSE),""))</f>
      </c>
      <c r="D14186" s="83">
        <f>IF($E14186="","",IFERROR(VLOOKUP(TRIM(E14186&amp;""),'Référentiel Articles'!$A$2:$F$634,3,FALSE),""))</f>
      </c>
      <c r="E14186" s="81" t="str">
        <v/>
      </c>
      <c r="F14186" s="83">
        <f>IF($E14186="","",IFERROR(VLOOKUP(TRIM(E14186&amp;""),'Référentiel Articles'!$A$2:$F$634,4,FALSE),""))</f>
      </c>
      <c r="G14186" s="84">
        <f>IF($E14186="","",IFERROR(VLOOKUP(TRIM(E14186&amp;""),'Référentiel Articles'!$A$2:$F$634,5,FALSE),""))</f>
      </c>
      <c r="H14186" s="85" t="str">
        <v/>
      </c>
      <c r="I14186" s="84">
        <f>IF($E14186="","",IFERROR(VLOOKUP(TRIM(E14186&amp;""),'Référentiel Articles'!$A$2:$F$634,6,FALSE),""))</f>
      </c>
      <c r="J14186" s="90">
        <f>IF(OR($E14186="",$H14186=""),"",$H14186*$I14186)</f>
      </c>
      <c r="K14186" s="87" t="str">
        <v/>
      </c>
    </row>
    <row r="14187">
      <c r="A14187" s="74" t="str">
        <v/>
      </c>
      <c r="B14187" s="74" t="str">
        <v/>
      </c>
      <c r="C14187" s="75">
        <f>IF($E14187="","",IFERROR(VLOOKUP(TRIM(E14187&amp;""),'Référentiel Articles'!$A$2:$F$634,2,FALSE),""))</f>
      </c>
      <c r="D14187" s="75">
        <f>IF($E14187="","",IFERROR(VLOOKUP(TRIM(E14187&amp;""),'Référentiel Articles'!$A$2:$F$634,3,FALSE),""))</f>
      </c>
      <c r="E14187" s="74" t="str">
        <v/>
      </c>
      <c r="F14187" s="75">
        <f>IF($E14187="","",IFERROR(VLOOKUP(TRIM(E14187&amp;""),'Référentiel Articles'!$A$2:$F$634,4,FALSE),""))</f>
      </c>
      <c r="G14187" s="76">
        <f>IF($E14187="","",IFERROR(VLOOKUP(TRIM(E14187&amp;""),'Référentiel Articles'!$A$2:$F$634,5,FALSE),""))</f>
      </c>
      <c r="H14187" s="77" t="str">
        <v/>
      </c>
      <c r="I14187" s="76">
        <f>IF($E14187="","",IFERROR(VLOOKUP(TRIM(E14187&amp;""),'Référentiel Articles'!$A$2:$F$634,6,FALSE),""))</f>
      </c>
      <c r="J14187" s="78">
        <f>IF(OR($E14187="",$H14187=""),"",$H14187*$I14187)</f>
      </c>
      <c r="K14187" s="79" t="str">
        <v/>
      </c>
    </row>
    <row r="14188">
      <c r="A14188" s="81" t="str">
        <v/>
      </c>
      <c r="B14188" s="81" t="str">
        <v/>
      </c>
      <c r="C14188" s="83">
        <f>IF($E14188="","",IFERROR(VLOOKUP(TRIM(E14188&amp;""),'Référentiel Articles'!$A$2:$F$634,2,FALSE),""))</f>
      </c>
      <c r="D14188" s="83">
        <f>IF($E14188="","",IFERROR(VLOOKUP(TRIM(E14188&amp;""),'Référentiel Articles'!$A$2:$F$634,3,FALSE),""))</f>
      </c>
      <c r="E14188" s="81" t="str">
        <v/>
      </c>
      <c r="F14188" s="83">
        <f>IF($E14188="","",IFERROR(VLOOKUP(TRIM(E14188&amp;""),'Référentiel Articles'!$A$2:$F$634,4,FALSE),""))</f>
      </c>
      <c r="G14188" s="84">
        <f>IF($E14188="","",IFERROR(VLOOKUP(TRIM(E14188&amp;""),'Référentiel Articles'!$A$2:$F$634,5,FALSE),""))</f>
      </c>
      <c r="H14188" s="85" t="str">
        <v/>
      </c>
      <c r="I14188" s="84">
        <f>IF($E14188="","",IFERROR(VLOOKUP(TRIM(E14188&amp;""),'Référentiel Articles'!$A$2:$F$634,6,FALSE),""))</f>
      </c>
      <c r="J14188" s="90">
        <f>IF(OR($E14188="",$H14188=""),"",$H14188*$I14188)</f>
      </c>
      <c r="K14188" s="87" t="str">
        <v/>
      </c>
    </row>
    <row r="14189">
      <c r="A14189" s="74" t="str">
        <v/>
      </c>
      <c r="B14189" s="74" t="str">
        <v/>
      </c>
      <c r="C14189" s="75">
        <f>IF($E14189="","",IFERROR(VLOOKUP(TRIM(E14189&amp;""),'Référentiel Articles'!$A$2:$F$634,2,FALSE),""))</f>
      </c>
      <c r="D14189" s="75">
        <f>IF($E14189="","",IFERROR(VLOOKUP(TRIM(E14189&amp;""),'Référentiel Articles'!$A$2:$F$634,3,FALSE),""))</f>
      </c>
      <c r="E14189" s="74" t="str">
        <v/>
      </c>
      <c r="F14189" s="75">
        <f>IF($E14189="","",IFERROR(VLOOKUP(TRIM(E14189&amp;""),'Référentiel Articles'!$A$2:$F$634,4,FALSE),""))</f>
      </c>
      <c r="G14189" s="76">
        <f>IF($E14189="","",IFERROR(VLOOKUP(TRIM(E14189&amp;""),'Référentiel Articles'!$A$2:$F$634,5,FALSE),""))</f>
      </c>
      <c r="H14189" s="77" t="str">
        <v/>
      </c>
      <c r="I14189" s="76">
        <f>IF($E14189="","",IFERROR(VLOOKUP(TRIM(E14189&amp;""),'Référentiel Articles'!$A$2:$F$634,6,FALSE),""))</f>
      </c>
      <c r="J14189" s="78">
        <f>IF(OR($E14189="",$H14189=""),"",$H14189*$I14189)</f>
      </c>
      <c r="K14189" s="79" t="str">
        <v/>
      </c>
    </row>
    <row r="14190">
      <c r="A14190" s="81" t="str">
        <v/>
      </c>
      <c r="B14190" s="81" t="str">
        <v/>
      </c>
      <c r="C14190" s="83">
        <f>IF($E14190="","",IFERROR(VLOOKUP(TRIM(E14190&amp;""),'Référentiel Articles'!$A$2:$F$634,2,FALSE),""))</f>
      </c>
      <c r="D14190" s="83">
        <f>IF($E14190="","",IFERROR(VLOOKUP(TRIM(E14190&amp;""),'Référentiel Articles'!$A$2:$F$634,3,FALSE),""))</f>
      </c>
      <c r="E14190" s="81" t="str">
        <v/>
      </c>
      <c r="F14190" s="83">
        <f>IF($E14190="","",IFERROR(VLOOKUP(TRIM(E14190&amp;""),'Référentiel Articles'!$A$2:$F$634,4,FALSE),""))</f>
      </c>
      <c r="G14190" s="84">
        <f>IF($E14190="","",IFERROR(VLOOKUP(TRIM(E14190&amp;""),'Référentiel Articles'!$A$2:$F$634,5,FALSE),""))</f>
      </c>
      <c r="H14190" s="85" t="str">
        <v/>
      </c>
      <c r="I14190" s="84">
        <f>IF($E14190="","",IFERROR(VLOOKUP(TRIM(E14190&amp;""),'Référentiel Articles'!$A$2:$F$634,6,FALSE),""))</f>
      </c>
      <c r="J14190" s="90">
        <f>IF(OR($E14190="",$H14190=""),"",$H14190*$I14190)</f>
      </c>
      <c r="K14190" s="87" t="str">
        <v/>
      </c>
    </row>
    <row r="14191">
      <c r="A14191" s="74" t="str">
        <v/>
      </c>
      <c r="B14191" s="74" t="str">
        <v/>
      </c>
      <c r="C14191" s="75">
        <f>IF($E14191="","",IFERROR(VLOOKUP(TRIM(E14191&amp;""),'Référentiel Articles'!$A$2:$F$634,2,FALSE),""))</f>
      </c>
      <c r="D14191" s="75">
        <f>IF($E14191="","",IFERROR(VLOOKUP(TRIM(E14191&amp;""),'Référentiel Articles'!$A$2:$F$634,3,FALSE),""))</f>
      </c>
      <c r="E14191" s="74" t="str">
        <v/>
      </c>
      <c r="F14191" s="75">
        <f>IF($E14191="","",IFERROR(VLOOKUP(TRIM(E14191&amp;""),'Référentiel Articles'!$A$2:$F$634,4,FALSE),""))</f>
      </c>
      <c r="G14191" s="76">
        <f>IF($E14191="","",IFERROR(VLOOKUP(TRIM(E14191&amp;""),'Référentiel Articles'!$A$2:$F$634,5,FALSE),""))</f>
      </c>
      <c r="H14191" s="77" t="str">
        <v/>
      </c>
      <c r="I14191" s="76">
        <f>IF($E14191="","",IFERROR(VLOOKUP(TRIM(E14191&amp;""),'Référentiel Articles'!$A$2:$F$634,6,FALSE),""))</f>
      </c>
      <c r="J14191" s="78">
        <f>IF(OR($E14191="",$H14191=""),"",$H14191*$I14191)</f>
      </c>
      <c r="K14191" s="79" t="str">
        <v/>
      </c>
    </row>
    <row r="14192">
      <c r="A14192" s="81" t="str">
        <v/>
      </c>
      <c r="B14192" s="81" t="str">
        <v/>
      </c>
      <c r="C14192" s="83">
        <f>IF($E14192="","",IFERROR(VLOOKUP(TRIM(E14192&amp;""),'Référentiel Articles'!$A$2:$F$634,2,FALSE),""))</f>
      </c>
      <c r="D14192" s="83">
        <f>IF($E14192="","",IFERROR(VLOOKUP(TRIM(E14192&amp;""),'Référentiel Articles'!$A$2:$F$634,3,FALSE),""))</f>
      </c>
      <c r="E14192" s="81" t="str">
        <v/>
      </c>
      <c r="F14192" s="83">
        <f>IF($E14192="","",IFERROR(VLOOKUP(TRIM(E14192&amp;""),'Référentiel Articles'!$A$2:$F$634,4,FALSE),""))</f>
      </c>
      <c r="G14192" s="84">
        <f>IF($E14192="","",IFERROR(VLOOKUP(TRIM(E14192&amp;""),'Référentiel Articles'!$A$2:$F$634,5,FALSE),""))</f>
      </c>
      <c r="H14192" s="85" t="str">
        <v/>
      </c>
      <c r="I14192" s="84">
        <f>IF($E14192="","",IFERROR(VLOOKUP(TRIM(E14192&amp;""),'Référentiel Articles'!$A$2:$F$634,6,FALSE),""))</f>
      </c>
      <c r="J14192" s="90">
        <f>IF(OR($E14192="",$H14192=""),"",$H14192*$I14192)</f>
      </c>
      <c r="K14192" s="87" t="str">
        <v/>
      </c>
    </row>
    <row r="14193">
      <c r="A14193" s="74" t="str">
        <v/>
      </c>
      <c r="B14193" s="74" t="str">
        <v/>
      </c>
      <c r="C14193" s="75">
        <f>IF($E14193="","",IFERROR(VLOOKUP(TRIM(E14193&amp;""),'Référentiel Articles'!$A$2:$F$634,2,FALSE),""))</f>
      </c>
      <c r="D14193" s="75">
        <f>IF($E14193="","",IFERROR(VLOOKUP(TRIM(E14193&amp;""),'Référentiel Articles'!$A$2:$F$634,3,FALSE),""))</f>
      </c>
      <c r="E14193" s="74" t="str">
        <v/>
      </c>
      <c r="F14193" s="75">
        <f>IF($E14193="","",IFERROR(VLOOKUP(TRIM(E14193&amp;""),'Référentiel Articles'!$A$2:$F$634,4,FALSE),""))</f>
      </c>
      <c r="G14193" s="76">
        <f>IF($E14193="","",IFERROR(VLOOKUP(TRIM(E14193&amp;""),'Référentiel Articles'!$A$2:$F$634,5,FALSE),""))</f>
      </c>
      <c r="H14193" s="77" t="str">
        <v/>
      </c>
      <c r="I14193" s="76">
        <f>IF($E14193="","",IFERROR(VLOOKUP(TRIM(E14193&amp;""),'Référentiel Articles'!$A$2:$F$634,6,FALSE),""))</f>
      </c>
      <c r="J14193" s="78">
        <f>IF(OR($E14193="",$H14193=""),"",$H14193*$I14193)</f>
      </c>
      <c r="K14193" s="79" t="str">
        <v/>
      </c>
    </row>
    <row r="14194">
      <c r="A14194" s="81" t="str">
        <v/>
      </c>
      <c r="B14194" s="81" t="str">
        <v/>
      </c>
      <c r="C14194" s="83">
        <f>IF($E14194="","",IFERROR(VLOOKUP(TRIM(E14194&amp;""),'Référentiel Articles'!$A$2:$F$634,2,FALSE),""))</f>
      </c>
      <c r="D14194" s="83">
        <f>IF($E14194="","",IFERROR(VLOOKUP(TRIM(E14194&amp;""),'Référentiel Articles'!$A$2:$F$634,3,FALSE),""))</f>
      </c>
      <c r="E14194" s="81" t="str">
        <v/>
      </c>
      <c r="F14194" s="83">
        <f>IF($E14194="","",IFERROR(VLOOKUP(TRIM(E14194&amp;""),'Référentiel Articles'!$A$2:$F$634,4,FALSE),""))</f>
      </c>
      <c r="G14194" s="84">
        <f>IF($E14194="","",IFERROR(VLOOKUP(TRIM(E14194&amp;""),'Référentiel Articles'!$A$2:$F$634,5,FALSE),""))</f>
      </c>
      <c r="H14194" s="85" t="str">
        <v/>
      </c>
      <c r="I14194" s="84">
        <f>IF($E14194="","",IFERROR(VLOOKUP(TRIM(E14194&amp;""),'Référentiel Articles'!$A$2:$F$634,6,FALSE),""))</f>
      </c>
      <c r="J14194" s="90">
        <f>IF(OR($E14194="",$H14194=""),"",$H14194*$I14194)</f>
      </c>
      <c r="K14194" s="87" t="str">
        <v/>
      </c>
    </row>
    <row r="14195">
      <c r="A14195" s="74" t="str">
        <v/>
      </c>
      <c r="B14195" s="74" t="str">
        <v/>
      </c>
      <c r="C14195" s="75">
        <f>IF($E14195="","",IFERROR(VLOOKUP(TRIM(E14195&amp;""),'Référentiel Articles'!$A$2:$F$634,2,FALSE),""))</f>
      </c>
      <c r="D14195" s="75">
        <f>IF($E14195="","",IFERROR(VLOOKUP(TRIM(E14195&amp;""),'Référentiel Articles'!$A$2:$F$634,3,FALSE),""))</f>
      </c>
      <c r="E14195" s="74" t="str">
        <v/>
      </c>
      <c r="F14195" s="75">
        <f>IF($E14195="","",IFERROR(VLOOKUP(TRIM(E14195&amp;""),'Référentiel Articles'!$A$2:$F$634,4,FALSE),""))</f>
      </c>
      <c r="G14195" s="76">
        <f>IF($E14195="","",IFERROR(VLOOKUP(TRIM(E14195&amp;""),'Référentiel Articles'!$A$2:$F$634,5,FALSE),""))</f>
      </c>
      <c r="H14195" s="77" t="str">
        <v/>
      </c>
      <c r="I14195" s="76">
        <f>IF($E14195="","",IFERROR(VLOOKUP(TRIM(E14195&amp;""),'Référentiel Articles'!$A$2:$F$634,6,FALSE),""))</f>
      </c>
      <c r="J14195" s="78">
        <f>IF(OR($E14195="",$H14195=""),"",$H14195*$I14195)</f>
      </c>
      <c r="K14195" s="79" t="str">
        <v/>
      </c>
    </row>
    <row r="14196">
      <c r="A14196" s="81" t="str">
        <v/>
      </c>
      <c r="B14196" s="81" t="str">
        <v/>
      </c>
      <c r="C14196" s="83">
        <f>IF($E14196="","",IFERROR(VLOOKUP(TRIM(E14196&amp;""),'Référentiel Articles'!$A$2:$F$634,2,FALSE),""))</f>
      </c>
      <c r="D14196" s="83">
        <f>IF($E14196="","",IFERROR(VLOOKUP(TRIM(E14196&amp;""),'Référentiel Articles'!$A$2:$F$634,3,FALSE),""))</f>
      </c>
      <c r="E14196" s="81" t="str">
        <v/>
      </c>
      <c r="F14196" s="83">
        <f>IF($E14196="","",IFERROR(VLOOKUP(TRIM(E14196&amp;""),'Référentiel Articles'!$A$2:$F$634,4,FALSE),""))</f>
      </c>
      <c r="G14196" s="84">
        <f>IF($E14196="","",IFERROR(VLOOKUP(TRIM(E14196&amp;""),'Référentiel Articles'!$A$2:$F$634,5,FALSE),""))</f>
      </c>
      <c r="H14196" s="85" t="str">
        <v/>
      </c>
      <c r="I14196" s="84">
        <f>IF($E14196="","",IFERROR(VLOOKUP(TRIM(E14196&amp;""),'Référentiel Articles'!$A$2:$F$634,6,FALSE),""))</f>
      </c>
      <c r="J14196" s="90">
        <f>IF(OR($E14196="",$H14196=""),"",$H14196*$I14196)</f>
      </c>
      <c r="K14196" s="87" t="str">
        <v/>
      </c>
    </row>
    <row r="14197">
      <c r="A14197" s="74" t="str">
        <v/>
      </c>
      <c r="B14197" s="74" t="str">
        <v/>
      </c>
      <c r="C14197" s="75">
        <f>IF($E14197="","",IFERROR(VLOOKUP(TRIM(E14197&amp;""),'Référentiel Articles'!$A$2:$F$634,2,FALSE),""))</f>
      </c>
      <c r="D14197" s="75">
        <f>IF($E14197="","",IFERROR(VLOOKUP(TRIM(E14197&amp;""),'Référentiel Articles'!$A$2:$F$634,3,FALSE),""))</f>
      </c>
      <c r="E14197" s="74" t="str">
        <v/>
      </c>
      <c r="F14197" s="75">
        <f>IF($E14197="","",IFERROR(VLOOKUP(TRIM(E14197&amp;""),'Référentiel Articles'!$A$2:$F$634,4,FALSE),""))</f>
      </c>
      <c r="G14197" s="76">
        <f>IF($E14197="","",IFERROR(VLOOKUP(TRIM(E14197&amp;""),'Référentiel Articles'!$A$2:$F$634,5,FALSE),""))</f>
      </c>
      <c r="H14197" s="77" t="str">
        <v/>
      </c>
      <c r="I14197" s="76">
        <f>IF($E14197="","",IFERROR(VLOOKUP(TRIM(E14197&amp;""),'Référentiel Articles'!$A$2:$F$634,6,FALSE),""))</f>
      </c>
      <c r="J14197" s="78">
        <f>IF(OR($E14197="",$H14197=""),"",$H14197*$I14197)</f>
      </c>
      <c r="K14197" s="79" t="str">
        <v/>
      </c>
    </row>
    <row r="14198">
      <c r="A14198" s="81" t="str">
        <v/>
      </c>
      <c r="B14198" s="81" t="str">
        <v/>
      </c>
      <c r="C14198" s="83">
        <f>IF($E14198="","",IFERROR(VLOOKUP(TRIM(E14198&amp;""),'Référentiel Articles'!$A$2:$F$634,2,FALSE),""))</f>
      </c>
      <c r="D14198" s="83">
        <f>IF($E14198="","",IFERROR(VLOOKUP(TRIM(E14198&amp;""),'Référentiel Articles'!$A$2:$F$634,3,FALSE),""))</f>
      </c>
      <c r="E14198" s="81" t="str">
        <v/>
      </c>
      <c r="F14198" s="83">
        <f>IF($E14198="","",IFERROR(VLOOKUP(TRIM(E14198&amp;""),'Référentiel Articles'!$A$2:$F$634,4,FALSE),""))</f>
      </c>
      <c r="G14198" s="84">
        <f>IF($E14198="","",IFERROR(VLOOKUP(TRIM(E14198&amp;""),'Référentiel Articles'!$A$2:$F$634,5,FALSE),""))</f>
      </c>
      <c r="H14198" s="85" t="str">
        <v/>
      </c>
      <c r="I14198" s="84">
        <f>IF($E14198="","",IFERROR(VLOOKUP(TRIM(E14198&amp;""),'Référentiel Articles'!$A$2:$F$634,6,FALSE),""))</f>
      </c>
      <c r="J14198" s="90">
        <f>IF(OR($E14198="",$H14198=""),"",$H14198*$I14198)</f>
      </c>
      <c r="K14198" s="87" t="str">
        <v/>
      </c>
    </row>
    <row r="14199">
      <c r="A14199" s="74" t="str">
        <v/>
      </c>
      <c r="B14199" s="74" t="str">
        <v/>
      </c>
      <c r="C14199" s="75">
        <f>IF($E14199="","",IFERROR(VLOOKUP(TRIM(E14199&amp;""),'Référentiel Articles'!$A$2:$F$634,2,FALSE),""))</f>
      </c>
      <c r="D14199" s="75">
        <f>IF($E14199="","",IFERROR(VLOOKUP(TRIM(E14199&amp;""),'Référentiel Articles'!$A$2:$F$634,3,FALSE),""))</f>
      </c>
      <c r="E14199" s="74" t="str">
        <v/>
      </c>
      <c r="F14199" s="75">
        <f>IF($E14199="","",IFERROR(VLOOKUP(TRIM(E14199&amp;""),'Référentiel Articles'!$A$2:$F$634,4,FALSE),""))</f>
      </c>
      <c r="G14199" s="76">
        <f>IF($E14199="","",IFERROR(VLOOKUP(TRIM(E14199&amp;""),'Référentiel Articles'!$A$2:$F$634,5,FALSE),""))</f>
      </c>
      <c r="H14199" s="77" t="str">
        <v/>
      </c>
      <c r="I14199" s="76">
        <f>IF($E14199="","",IFERROR(VLOOKUP(TRIM(E14199&amp;""),'Référentiel Articles'!$A$2:$F$634,6,FALSE),""))</f>
      </c>
      <c r="J14199" s="78">
        <f>IF(OR($E14199="",$H14199=""),"",$H14199*$I14199)</f>
      </c>
      <c r="K14199" s="79" t="str">
        <v/>
      </c>
    </row>
    <row r="14200">
      <c r="A14200" s="81" t="str">
        <v/>
      </c>
      <c r="B14200" s="81" t="str">
        <v/>
      </c>
      <c r="C14200" s="83">
        <f>IF($E14200="","",IFERROR(VLOOKUP(TRIM(E14200&amp;""),'Référentiel Articles'!$A$2:$F$634,2,FALSE),""))</f>
      </c>
      <c r="D14200" s="83">
        <f>IF($E14200="","",IFERROR(VLOOKUP(TRIM(E14200&amp;""),'Référentiel Articles'!$A$2:$F$634,3,FALSE),""))</f>
      </c>
      <c r="E14200" s="81" t="str">
        <v/>
      </c>
      <c r="F14200" s="83">
        <f>IF($E14200="","",IFERROR(VLOOKUP(TRIM(E14200&amp;""),'Référentiel Articles'!$A$2:$F$634,4,FALSE),""))</f>
      </c>
      <c r="G14200" s="84">
        <f>IF($E14200="","",IFERROR(VLOOKUP(TRIM(E14200&amp;""),'Référentiel Articles'!$A$2:$F$634,5,FALSE),""))</f>
      </c>
      <c r="H14200" s="85" t="str">
        <v/>
      </c>
      <c r="I14200" s="84">
        <f>IF($E14200="","",IFERROR(VLOOKUP(TRIM(E14200&amp;""),'Référentiel Articles'!$A$2:$F$634,6,FALSE),""))</f>
      </c>
      <c r="J14200" s="90">
        <f>IF(OR($E14200="",$H14200=""),"",$H14200*$I14200)</f>
      </c>
      <c r="K14200" s="87" t="str">
        <v/>
      </c>
    </row>
    <row r="14201">
      <c r="A14201" s="74" t="str">
        <v/>
      </c>
      <c r="B14201" s="74" t="str">
        <v/>
      </c>
      <c r="C14201" s="75">
        <f>IF($E14201="","",IFERROR(VLOOKUP(TRIM(E14201&amp;""),'Référentiel Articles'!$A$2:$F$634,2,FALSE),""))</f>
      </c>
      <c r="D14201" s="75">
        <f>IF($E14201="","",IFERROR(VLOOKUP(TRIM(E14201&amp;""),'Référentiel Articles'!$A$2:$F$634,3,FALSE),""))</f>
      </c>
      <c r="E14201" s="74" t="str">
        <v/>
      </c>
      <c r="F14201" s="75">
        <f>IF($E14201="","",IFERROR(VLOOKUP(TRIM(E14201&amp;""),'Référentiel Articles'!$A$2:$F$634,4,FALSE),""))</f>
      </c>
      <c r="G14201" s="76">
        <f>IF($E14201="","",IFERROR(VLOOKUP(TRIM(E14201&amp;""),'Référentiel Articles'!$A$2:$F$634,5,FALSE),""))</f>
      </c>
      <c r="H14201" s="77" t="str">
        <v/>
      </c>
      <c r="I14201" s="76">
        <f>IF($E14201="","",IFERROR(VLOOKUP(TRIM(E14201&amp;""),'Référentiel Articles'!$A$2:$F$634,6,FALSE),""))</f>
      </c>
      <c r="J14201" s="78">
        <f>IF(OR($E14201="",$H14201=""),"",$H14201*$I14201)</f>
      </c>
      <c r="K14201" s="79" t="str">
        <v/>
      </c>
    </row>
    <row r="14202">
      <c r="A14202" s="81" t="str">
        <v/>
      </c>
      <c r="B14202" s="81" t="str">
        <v/>
      </c>
      <c r="C14202" s="83">
        <f>IF($E14202="","",IFERROR(VLOOKUP(TRIM(E14202&amp;""),'Référentiel Articles'!$A$2:$F$634,2,FALSE),""))</f>
      </c>
      <c r="D14202" s="83">
        <f>IF($E14202="","",IFERROR(VLOOKUP(TRIM(E14202&amp;""),'Référentiel Articles'!$A$2:$F$634,3,FALSE),""))</f>
      </c>
      <c r="E14202" s="81" t="str">
        <v/>
      </c>
      <c r="F14202" s="83">
        <f>IF($E14202="","",IFERROR(VLOOKUP(TRIM(E14202&amp;""),'Référentiel Articles'!$A$2:$F$634,4,FALSE),""))</f>
      </c>
      <c r="G14202" s="84">
        <f>IF($E14202="","",IFERROR(VLOOKUP(TRIM(E14202&amp;""),'Référentiel Articles'!$A$2:$F$634,5,FALSE),""))</f>
      </c>
      <c r="H14202" s="85" t="str">
        <v/>
      </c>
      <c r="I14202" s="84">
        <f>IF($E14202="","",IFERROR(VLOOKUP(TRIM(E14202&amp;""),'Référentiel Articles'!$A$2:$F$634,6,FALSE),""))</f>
      </c>
      <c r="J14202" s="90">
        <f>IF(OR($E14202="",$H14202=""),"",$H14202*$I14202)</f>
      </c>
      <c r="K14202" s="87" t="str">
        <v/>
      </c>
    </row>
    <row r="14203">
      <c r="A14203" s="74" t="str">
        <v/>
      </c>
      <c r="B14203" s="74" t="str">
        <v/>
      </c>
      <c r="C14203" s="75">
        <f>IF($E14203="","",IFERROR(VLOOKUP(TRIM(E14203&amp;""),'Référentiel Articles'!$A$2:$F$634,2,FALSE),""))</f>
      </c>
      <c r="D14203" s="75">
        <f>IF($E14203="","",IFERROR(VLOOKUP(TRIM(E14203&amp;""),'Référentiel Articles'!$A$2:$F$634,3,FALSE),""))</f>
      </c>
      <c r="E14203" s="74" t="str">
        <v/>
      </c>
      <c r="F14203" s="75">
        <f>IF($E14203="","",IFERROR(VLOOKUP(TRIM(E14203&amp;""),'Référentiel Articles'!$A$2:$F$634,4,FALSE),""))</f>
      </c>
      <c r="G14203" s="76">
        <f>IF($E14203="","",IFERROR(VLOOKUP(TRIM(E14203&amp;""),'Référentiel Articles'!$A$2:$F$634,5,FALSE),""))</f>
      </c>
      <c r="H14203" s="77" t="str">
        <v/>
      </c>
      <c r="I14203" s="76">
        <f>IF($E14203="","",IFERROR(VLOOKUP(TRIM(E14203&amp;""),'Référentiel Articles'!$A$2:$F$634,6,FALSE),""))</f>
      </c>
      <c r="J14203" s="78">
        <f>IF(OR($E14203="",$H14203=""),"",$H14203*$I14203)</f>
      </c>
      <c r="K14203" s="79" t="str">
        <v/>
      </c>
    </row>
    <row r="14204">
      <c r="A14204" s="81" t="str">
        <v/>
      </c>
      <c r="B14204" s="81" t="str">
        <v/>
      </c>
      <c r="C14204" s="83">
        <f>IF($E14204="","",IFERROR(VLOOKUP(TRIM(E14204&amp;""),'Référentiel Articles'!$A$2:$F$634,2,FALSE),""))</f>
      </c>
      <c r="D14204" s="83">
        <f>IF($E14204="","",IFERROR(VLOOKUP(TRIM(E14204&amp;""),'Référentiel Articles'!$A$2:$F$634,3,FALSE),""))</f>
      </c>
      <c r="E14204" s="81" t="str">
        <v/>
      </c>
      <c r="F14204" s="83">
        <f>IF($E14204="","",IFERROR(VLOOKUP(TRIM(E14204&amp;""),'Référentiel Articles'!$A$2:$F$634,4,FALSE),""))</f>
      </c>
      <c r="G14204" s="84">
        <f>IF($E14204="","",IFERROR(VLOOKUP(TRIM(E14204&amp;""),'Référentiel Articles'!$A$2:$F$634,5,FALSE),""))</f>
      </c>
      <c r="H14204" s="85" t="str">
        <v/>
      </c>
      <c r="I14204" s="84">
        <f>IF($E14204="","",IFERROR(VLOOKUP(TRIM(E14204&amp;""),'Référentiel Articles'!$A$2:$F$634,6,FALSE),""))</f>
      </c>
      <c r="J14204" s="90">
        <f>IF(OR($E14204="",$H14204=""),"",$H14204*$I14204)</f>
      </c>
      <c r="K14204" s="87" t="str">
        <v/>
      </c>
    </row>
    <row r="14205">
      <c r="A14205" s="74" t="str">
        <v/>
      </c>
      <c r="B14205" s="74" t="str">
        <v/>
      </c>
      <c r="C14205" s="75">
        <f>IF($E14205="","",IFERROR(VLOOKUP(TRIM(E14205&amp;""),'Référentiel Articles'!$A$2:$F$634,2,FALSE),""))</f>
      </c>
      <c r="D14205" s="75">
        <f>IF($E14205="","",IFERROR(VLOOKUP(TRIM(E14205&amp;""),'Référentiel Articles'!$A$2:$F$634,3,FALSE),""))</f>
      </c>
      <c r="E14205" s="74" t="str">
        <v/>
      </c>
      <c r="F14205" s="75">
        <f>IF($E14205="","",IFERROR(VLOOKUP(TRIM(E14205&amp;""),'Référentiel Articles'!$A$2:$F$634,4,FALSE),""))</f>
      </c>
      <c r="G14205" s="76">
        <f>IF($E14205="","",IFERROR(VLOOKUP(TRIM(E14205&amp;""),'Référentiel Articles'!$A$2:$F$634,5,FALSE),""))</f>
      </c>
      <c r="H14205" s="77" t="str">
        <v/>
      </c>
      <c r="I14205" s="76">
        <f>IF($E14205="","",IFERROR(VLOOKUP(TRIM(E14205&amp;""),'Référentiel Articles'!$A$2:$F$634,6,FALSE),""))</f>
      </c>
      <c r="J14205" s="78">
        <f>IF(OR($E14205="",$H14205=""),"",$H14205*$I14205)</f>
      </c>
      <c r="K14205" s="79" t="str">
        <v/>
      </c>
    </row>
    <row r="14206">
      <c r="A14206" s="81" t="str">
        <v/>
      </c>
      <c r="B14206" s="81" t="str">
        <v/>
      </c>
      <c r="C14206" s="83">
        <f>IF($E14206="","",IFERROR(VLOOKUP(TRIM(E14206&amp;""),'Référentiel Articles'!$A$2:$F$634,2,FALSE),""))</f>
      </c>
      <c r="D14206" s="83">
        <f>IF($E14206="","",IFERROR(VLOOKUP(TRIM(E14206&amp;""),'Référentiel Articles'!$A$2:$F$634,3,FALSE),""))</f>
      </c>
      <c r="E14206" s="81" t="str">
        <v/>
      </c>
      <c r="F14206" s="83">
        <f>IF($E14206="","",IFERROR(VLOOKUP(TRIM(E14206&amp;""),'Référentiel Articles'!$A$2:$F$634,4,FALSE),""))</f>
      </c>
      <c r="G14206" s="84">
        <f>IF($E14206="","",IFERROR(VLOOKUP(TRIM(E14206&amp;""),'Référentiel Articles'!$A$2:$F$634,5,FALSE),""))</f>
      </c>
      <c r="H14206" s="85" t="str">
        <v/>
      </c>
      <c r="I14206" s="84">
        <f>IF($E14206="","",IFERROR(VLOOKUP(TRIM(E14206&amp;""),'Référentiel Articles'!$A$2:$F$634,6,FALSE),""))</f>
      </c>
      <c r="J14206" s="90">
        <f>IF(OR($E14206="",$H14206=""),"",$H14206*$I14206)</f>
      </c>
      <c r="K14206" s="87" t="str">
        <v/>
      </c>
    </row>
    <row r="14207">
      <c r="A14207" s="74" t="str">
        <v/>
      </c>
      <c r="B14207" s="74" t="str">
        <v/>
      </c>
      <c r="C14207" s="75">
        <f>IF($E14207="","",IFERROR(VLOOKUP(TRIM(E14207&amp;""),'Référentiel Articles'!$A$2:$F$634,2,FALSE),""))</f>
      </c>
      <c r="D14207" s="75">
        <f>IF($E14207="","",IFERROR(VLOOKUP(TRIM(E14207&amp;""),'Référentiel Articles'!$A$2:$F$634,3,FALSE),""))</f>
      </c>
      <c r="E14207" s="74" t="str">
        <v/>
      </c>
      <c r="F14207" s="75">
        <f>IF($E14207="","",IFERROR(VLOOKUP(TRIM(E14207&amp;""),'Référentiel Articles'!$A$2:$F$634,4,FALSE),""))</f>
      </c>
      <c r="G14207" s="76">
        <f>IF($E14207="","",IFERROR(VLOOKUP(TRIM(E14207&amp;""),'Référentiel Articles'!$A$2:$F$634,5,FALSE),""))</f>
      </c>
      <c r="H14207" s="77" t="str">
        <v/>
      </c>
      <c r="I14207" s="76">
        <f>IF($E14207="","",IFERROR(VLOOKUP(TRIM(E14207&amp;""),'Référentiel Articles'!$A$2:$F$634,6,FALSE),""))</f>
      </c>
      <c r="J14207" s="78">
        <f>IF(OR($E14207="",$H14207=""),"",$H14207*$I14207)</f>
      </c>
      <c r="K14207" s="79" t="str">
        <v/>
      </c>
    </row>
    <row r="14208">
      <c r="A14208" s="81" t="str">
        <v/>
      </c>
      <c r="B14208" s="81" t="str">
        <v/>
      </c>
      <c r="C14208" s="83">
        <f>IF($E14208="","",IFERROR(VLOOKUP(TRIM(E14208&amp;""),'Référentiel Articles'!$A$2:$F$634,2,FALSE),""))</f>
      </c>
      <c r="D14208" s="83">
        <f>IF($E14208="","",IFERROR(VLOOKUP(TRIM(E14208&amp;""),'Référentiel Articles'!$A$2:$F$634,3,FALSE),""))</f>
      </c>
      <c r="E14208" s="81" t="str">
        <v/>
      </c>
      <c r="F14208" s="83">
        <f>IF($E14208="","",IFERROR(VLOOKUP(TRIM(E14208&amp;""),'Référentiel Articles'!$A$2:$F$634,4,FALSE),""))</f>
      </c>
      <c r="G14208" s="84">
        <f>IF($E14208="","",IFERROR(VLOOKUP(TRIM(E14208&amp;""),'Référentiel Articles'!$A$2:$F$634,5,FALSE),""))</f>
      </c>
      <c r="H14208" s="85" t="str">
        <v/>
      </c>
      <c r="I14208" s="84">
        <f>IF($E14208="","",IFERROR(VLOOKUP(TRIM(E14208&amp;""),'Référentiel Articles'!$A$2:$F$634,6,FALSE),""))</f>
      </c>
      <c r="J14208" s="90">
        <f>IF(OR($E14208="",$H14208=""),"",$H14208*$I14208)</f>
      </c>
      <c r="K14208" s="87" t="str">
        <v/>
      </c>
    </row>
    <row r="14209">
      <c r="A14209" s="74" t="str">
        <v/>
      </c>
      <c r="B14209" s="74" t="str">
        <v/>
      </c>
      <c r="C14209" s="75">
        <f>IF($E14209="","",IFERROR(VLOOKUP(TRIM(E14209&amp;""),'Référentiel Articles'!$A$2:$F$634,2,FALSE),""))</f>
      </c>
      <c r="D14209" s="75">
        <f>IF($E14209="","",IFERROR(VLOOKUP(TRIM(E14209&amp;""),'Référentiel Articles'!$A$2:$F$634,3,FALSE),""))</f>
      </c>
      <c r="E14209" s="74" t="str">
        <v/>
      </c>
      <c r="F14209" s="75">
        <f>IF($E14209="","",IFERROR(VLOOKUP(TRIM(E14209&amp;""),'Référentiel Articles'!$A$2:$F$634,4,FALSE),""))</f>
      </c>
      <c r="G14209" s="76">
        <f>IF($E14209="","",IFERROR(VLOOKUP(TRIM(E14209&amp;""),'Référentiel Articles'!$A$2:$F$634,5,FALSE),""))</f>
      </c>
      <c r="H14209" s="77" t="str">
        <v/>
      </c>
      <c r="I14209" s="76">
        <f>IF($E14209="","",IFERROR(VLOOKUP(TRIM(E14209&amp;""),'Référentiel Articles'!$A$2:$F$634,6,FALSE),""))</f>
      </c>
      <c r="J14209" s="78">
        <f>IF(OR($E14209="",$H14209=""),"",$H14209*$I14209)</f>
      </c>
      <c r="K14209" s="79" t="str">
        <v/>
      </c>
    </row>
    <row r="14210">
      <c r="A14210" s="81" t="str">
        <v/>
      </c>
      <c r="B14210" s="81" t="str">
        <v/>
      </c>
      <c r="C14210" s="83">
        <f>IF($E14210="","",IFERROR(VLOOKUP(TRIM(E14210&amp;""),'Référentiel Articles'!$A$2:$F$634,2,FALSE),""))</f>
      </c>
      <c r="D14210" s="83">
        <f>IF($E14210="","",IFERROR(VLOOKUP(TRIM(E14210&amp;""),'Référentiel Articles'!$A$2:$F$634,3,FALSE),""))</f>
      </c>
      <c r="E14210" s="81" t="str">
        <v/>
      </c>
      <c r="F14210" s="83">
        <f>IF($E14210="","",IFERROR(VLOOKUP(TRIM(E14210&amp;""),'Référentiel Articles'!$A$2:$F$634,4,FALSE),""))</f>
      </c>
      <c r="G14210" s="84">
        <f>IF($E14210="","",IFERROR(VLOOKUP(TRIM(E14210&amp;""),'Référentiel Articles'!$A$2:$F$634,5,FALSE),""))</f>
      </c>
      <c r="H14210" s="85" t="str">
        <v/>
      </c>
      <c r="I14210" s="84">
        <f>IF($E14210="","",IFERROR(VLOOKUP(TRIM(E14210&amp;""),'Référentiel Articles'!$A$2:$F$634,6,FALSE),""))</f>
      </c>
      <c r="J14210" s="90">
        <f>IF(OR($E14210="",$H14210=""),"",$H14210*$I14210)</f>
      </c>
      <c r="K14210" s="87" t="str">
        <v/>
      </c>
    </row>
    <row r="14211">
      <c r="A14211" s="74" t="str">
        <v/>
      </c>
      <c r="B14211" s="74" t="str">
        <v/>
      </c>
      <c r="C14211" s="75">
        <f>IF($E14211="","",IFERROR(VLOOKUP(TRIM(E14211&amp;""),'Référentiel Articles'!$A$2:$F$634,2,FALSE),""))</f>
      </c>
      <c r="D14211" s="75">
        <f>IF($E14211="","",IFERROR(VLOOKUP(TRIM(E14211&amp;""),'Référentiel Articles'!$A$2:$F$634,3,FALSE),""))</f>
      </c>
      <c r="E14211" s="74" t="str">
        <v/>
      </c>
      <c r="F14211" s="75">
        <f>IF($E14211="","",IFERROR(VLOOKUP(TRIM(E14211&amp;""),'Référentiel Articles'!$A$2:$F$634,4,FALSE),""))</f>
      </c>
      <c r="G14211" s="76">
        <f>IF($E14211="","",IFERROR(VLOOKUP(TRIM(E14211&amp;""),'Référentiel Articles'!$A$2:$F$634,5,FALSE),""))</f>
      </c>
      <c r="H14211" s="77" t="str">
        <v/>
      </c>
      <c r="I14211" s="76">
        <f>IF($E14211="","",IFERROR(VLOOKUP(TRIM(E14211&amp;""),'Référentiel Articles'!$A$2:$F$634,6,FALSE),""))</f>
      </c>
      <c r="J14211" s="78">
        <f>IF(OR($E14211="",$H14211=""),"",$H14211*$I14211)</f>
      </c>
      <c r="K14211" s="79" t="str">
        <v/>
      </c>
    </row>
    <row r="14212">
      <c r="A14212" s="81" t="str">
        <v/>
      </c>
      <c r="B14212" s="81" t="str">
        <v/>
      </c>
      <c r="C14212" s="83">
        <f>IF($E14212="","",IFERROR(VLOOKUP(TRIM(E14212&amp;""),'Référentiel Articles'!$A$2:$F$634,2,FALSE),""))</f>
      </c>
      <c r="D14212" s="83">
        <f>IF($E14212="","",IFERROR(VLOOKUP(TRIM(E14212&amp;""),'Référentiel Articles'!$A$2:$F$634,3,FALSE),""))</f>
      </c>
      <c r="E14212" s="81" t="str">
        <v/>
      </c>
      <c r="F14212" s="83">
        <f>IF($E14212="","",IFERROR(VLOOKUP(TRIM(E14212&amp;""),'Référentiel Articles'!$A$2:$F$634,4,FALSE),""))</f>
      </c>
      <c r="G14212" s="84">
        <f>IF($E14212="","",IFERROR(VLOOKUP(TRIM(E14212&amp;""),'Référentiel Articles'!$A$2:$F$634,5,FALSE),""))</f>
      </c>
      <c r="H14212" s="85" t="str">
        <v/>
      </c>
      <c r="I14212" s="84">
        <f>IF($E14212="","",IFERROR(VLOOKUP(TRIM(E14212&amp;""),'Référentiel Articles'!$A$2:$F$634,6,FALSE),""))</f>
      </c>
      <c r="J14212" s="90">
        <f>IF(OR($E14212="",$H14212=""),"",$H14212*$I14212)</f>
      </c>
      <c r="K14212" s="87" t="str">
        <v/>
      </c>
    </row>
    <row r="14213">
      <c r="A14213" s="74" t="str">
        <v/>
      </c>
      <c r="B14213" s="74" t="str">
        <v/>
      </c>
      <c r="C14213" s="75">
        <f>IF($E14213="","",IFERROR(VLOOKUP(TRIM(E14213&amp;""),'Référentiel Articles'!$A$2:$F$634,2,FALSE),""))</f>
      </c>
      <c r="D14213" s="75">
        <f>IF($E14213="","",IFERROR(VLOOKUP(TRIM(E14213&amp;""),'Référentiel Articles'!$A$2:$F$634,3,FALSE),""))</f>
      </c>
      <c r="E14213" s="74" t="str">
        <v/>
      </c>
      <c r="F14213" s="75">
        <f>IF($E14213="","",IFERROR(VLOOKUP(TRIM(E14213&amp;""),'Référentiel Articles'!$A$2:$F$634,4,FALSE),""))</f>
      </c>
      <c r="G14213" s="76">
        <f>IF($E14213="","",IFERROR(VLOOKUP(TRIM(E14213&amp;""),'Référentiel Articles'!$A$2:$F$634,5,FALSE),""))</f>
      </c>
      <c r="H14213" s="77" t="str">
        <v/>
      </c>
      <c r="I14213" s="76">
        <f>IF($E14213="","",IFERROR(VLOOKUP(TRIM(E14213&amp;""),'Référentiel Articles'!$A$2:$F$634,6,FALSE),""))</f>
      </c>
      <c r="J14213" s="78">
        <f>IF(OR($E14213="",$H14213=""),"",$H14213*$I14213)</f>
      </c>
      <c r="K14213" s="79" t="str">
        <v/>
      </c>
    </row>
    <row r="14214">
      <c r="A14214" s="81" t="str">
        <v/>
      </c>
      <c r="B14214" s="81" t="str">
        <v/>
      </c>
      <c r="C14214" s="83">
        <f>IF($E14214="","",IFERROR(VLOOKUP(TRIM(E14214&amp;""),'Référentiel Articles'!$A$2:$F$634,2,FALSE),""))</f>
      </c>
      <c r="D14214" s="83">
        <f>IF($E14214="","",IFERROR(VLOOKUP(TRIM(E14214&amp;""),'Référentiel Articles'!$A$2:$F$634,3,FALSE),""))</f>
      </c>
      <c r="E14214" s="81" t="str">
        <v/>
      </c>
      <c r="F14214" s="83">
        <f>IF($E14214="","",IFERROR(VLOOKUP(TRIM(E14214&amp;""),'Référentiel Articles'!$A$2:$F$634,4,FALSE),""))</f>
      </c>
      <c r="G14214" s="84">
        <f>IF($E14214="","",IFERROR(VLOOKUP(TRIM(E14214&amp;""),'Référentiel Articles'!$A$2:$F$634,5,FALSE),""))</f>
      </c>
      <c r="H14214" s="85" t="str">
        <v/>
      </c>
      <c r="I14214" s="84">
        <f>IF($E14214="","",IFERROR(VLOOKUP(TRIM(E14214&amp;""),'Référentiel Articles'!$A$2:$F$634,6,FALSE),""))</f>
      </c>
      <c r="J14214" s="90">
        <f>IF(OR($E14214="",$H14214=""),"",$H14214*$I14214)</f>
      </c>
      <c r="K14214" s="87" t="str">
        <v/>
      </c>
    </row>
    <row r="14215">
      <c r="A14215" s="74" t="str">
        <v/>
      </c>
      <c r="B14215" s="74" t="str">
        <v/>
      </c>
      <c r="C14215" s="75">
        <f>IF($E14215="","",IFERROR(VLOOKUP(TRIM(E14215&amp;""),'Référentiel Articles'!$A$2:$F$634,2,FALSE),""))</f>
      </c>
      <c r="D14215" s="75">
        <f>IF($E14215="","",IFERROR(VLOOKUP(TRIM(E14215&amp;""),'Référentiel Articles'!$A$2:$F$634,3,FALSE),""))</f>
      </c>
      <c r="E14215" s="74" t="str">
        <v/>
      </c>
      <c r="F14215" s="75">
        <f>IF($E14215="","",IFERROR(VLOOKUP(TRIM(E14215&amp;""),'Référentiel Articles'!$A$2:$F$634,4,FALSE),""))</f>
      </c>
      <c r="G14215" s="76">
        <f>IF($E14215="","",IFERROR(VLOOKUP(TRIM(E14215&amp;""),'Référentiel Articles'!$A$2:$F$634,5,FALSE),""))</f>
      </c>
      <c r="H14215" s="77" t="str">
        <v/>
      </c>
      <c r="I14215" s="76">
        <f>IF($E14215="","",IFERROR(VLOOKUP(TRIM(E14215&amp;""),'Référentiel Articles'!$A$2:$F$634,6,FALSE),""))</f>
      </c>
      <c r="J14215" s="78">
        <f>IF(OR($E14215="",$H14215=""),"",$H14215*$I14215)</f>
      </c>
      <c r="K14215" s="79" t="str">
        <v/>
      </c>
    </row>
    <row r="14216">
      <c r="A14216" s="81" t="str">
        <v/>
      </c>
      <c r="B14216" s="81" t="str">
        <v/>
      </c>
      <c r="C14216" s="83">
        <f>IF($E14216="","",IFERROR(VLOOKUP(TRIM(E14216&amp;""),'Référentiel Articles'!$A$2:$F$634,2,FALSE),""))</f>
      </c>
      <c r="D14216" s="83">
        <f>IF($E14216="","",IFERROR(VLOOKUP(TRIM(E14216&amp;""),'Référentiel Articles'!$A$2:$F$634,3,FALSE),""))</f>
      </c>
      <c r="E14216" s="81" t="str">
        <v/>
      </c>
      <c r="F14216" s="83">
        <f>IF($E14216="","",IFERROR(VLOOKUP(TRIM(E14216&amp;""),'Référentiel Articles'!$A$2:$F$634,4,FALSE),""))</f>
      </c>
      <c r="G14216" s="84">
        <f>IF($E14216="","",IFERROR(VLOOKUP(TRIM(E14216&amp;""),'Référentiel Articles'!$A$2:$F$634,5,FALSE),""))</f>
      </c>
      <c r="H14216" s="85" t="str">
        <v/>
      </c>
      <c r="I14216" s="84">
        <f>IF($E14216="","",IFERROR(VLOOKUP(TRIM(E14216&amp;""),'Référentiel Articles'!$A$2:$F$634,6,FALSE),""))</f>
      </c>
      <c r="J14216" s="90">
        <f>IF(OR($E14216="",$H14216=""),"",$H14216*$I14216)</f>
      </c>
      <c r="K14216" s="87" t="str">
        <v/>
      </c>
    </row>
    <row r="14217">
      <c r="A14217" s="74" t="str">
        <v/>
      </c>
      <c r="B14217" s="74" t="str">
        <v/>
      </c>
      <c r="C14217" s="75">
        <f>IF($E14217="","",IFERROR(VLOOKUP(TRIM(E14217&amp;""),'Référentiel Articles'!$A$2:$F$634,2,FALSE),""))</f>
      </c>
      <c r="D14217" s="75">
        <f>IF($E14217="","",IFERROR(VLOOKUP(TRIM(E14217&amp;""),'Référentiel Articles'!$A$2:$F$634,3,FALSE),""))</f>
      </c>
      <c r="E14217" s="74" t="str">
        <v/>
      </c>
      <c r="F14217" s="75">
        <f>IF($E14217="","",IFERROR(VLOOKUP(TRIM(E14217&amp;""),'Référentiel Articles'!$A$2:$F$634,4,FALSE),""))</f>
      </c>
      <c r="G14217" s="76">
        <f>IF($E14217="","",IFERROR(VLOOKUP(TRIM(E14217&amp;""),'Référentiel Articles'!$A$2:$F$634,5,FALSE),""))</f>
      </c>
      <c r="H14217" s="77" t="str">
        <v/>
      </c>
      <c r="I14217" s="76">
        <f>IF($E14217="","",IFERROR(VLOOKUP(TRIM(E14217&amp;""),'Référentiel Articles'!$A$2:$F$634,6,FALSE),""))</f>
      </c>
      <c r="J14217" s="78">
        <f>IF(OR($E14217="",$H14217=""),"",$H14217*$I14217)</f>
      </c>
      <c r="K14217" s="79" t="str">
        <v/>
      </c>
    </row>
    <row r="14218">
      <c r="A14218" s="81" t="str">
        <v/>
      </c>
      <c r="B14218" s="81" t="str">
        <v/>
      </c>
      <c r="C14218" s="83">
        <f>IF($E14218="","",IFERROR(VLOOKUP(TRIM(E14218&amp;""),'Référentiel Articles'!$A$2:$F$634,2,FALSE),""))</f>
      </c>
      <c r="D14218" s="83">
        <f>IF($E14218="","",IFERROR(VLOOKUP(TRIM(E14218&amp;""),'Référentiel Articles'!$A$2:$F$634,3,FALSE),""))</f>
      </c>
      <c r="E14218" s="81" t="str">
        <v/>
      </c>
      <c r="F14218" s="83">
        <f>IF($E14218="","",IFERROR(VLOOKUP(TRIM(E14218&amp;""),'Référentiel Articles'!$A$2:$F$634,4,FALSE),""))</f>
      </c>
      <c r="G14218" s="84">
        <f>IF($E14218="","",IFERROR(VLOOKUP(TRIM(E14218&amp;""),'Référentiel Articles'!$A$2:$F$634,5,FALSE),""))</f>
      </c>
      <c r="H14218" s="85" t="str">
        <v/>
      </c>
      <c r="I14218" s="84">
        <f>IF($E14218="","",IFERROR(VLOOKUP(TRIM(E14218&amp;""),'Référentiel Articles'!$A$2:$F$634,6,FALSE),""))</f>
      </c>
      <c r="J14218" s="90">
        <f>IF(OR($E14218="",$H14218=""),"",$H14218*$I14218)</f>
      </c>
      <c r="K14218" s="87" t="str">
        <v/>
      </c>
    </row>
    <row r="14219">
      <c r="A14219" s="74" t="str">
        <v/>
      </c>
      <c r="B14219" s="74" t="str">
        <v/>
      </c>
      <c r="C14219" s="75">
        <f>IF($E14219="","",IFERROR(VLOOKUP(TRIM(E14219&amp;""),'Référentiel Articles'!$A$2:$F$634,2,FALSE),""))</f>
      </c>
      <c r="D14219" s="75">
        <f>IF($E14219="","",IFERROR(VLOOKUP(TRIM(E14219&amp;""),'Référentiel Articles'!$A$2:$F$634,3,FALSE),""))</f>
      </c>
      <c r="E14219" s="74" t="str">
        <v/>
      </c>
      <c r="F14219" s="75">
        <f>IF($E14219="","",IFERROR(VLOOKUP(TRIM(E14219&amp;""),'Référentiel Articles'!$A$2:$F$634,4,FALSE),""))</f>
      </c>
      <c r="G14219" s="76">
        <f>IF($E14219="","",IFERROR(VLOOKUP(TRIM(E14219&amp;""),'Référentiel Articles'!$A$2:$F$634,5,FALSE),""))</f>
      </c>
      <c r="H14219" s="77" t="str">
        <v/>
      </c>
      <c r="I14219" s="76">
        <f>IF($E14219="","",IFERROR(VLOOKUP(TRIM(E14219&amp;""),'Référentiel Articles'!$A$2:$F$634,6,FALSE),""))</f>
      </c>
      <c r="J14219" s="78">
        <f>IF(OR($E14219="",$H14219=""),"",$H14219*$I14219)</f>
      </c>
      <c r="K14219" s="79" t="str">
        <v/>
      </c>
    </row>
    <row r="14220">
      <c r="A14220" s="81" t="str">
        <v/>
      </c>
      <c r="B14220" s="81" t="str">
        <v/>
      </c>
      <c r="C14220" s="83">
        <f>IF($E14220="","",IFERROR(VLOOKUP(TRIM(E14220&amp;""),'Référentiel Articles'!$A$2:$F$634,2,FALSE),""))</f>
      </c>
      <c r="D14220" s="83">
        <f>IF($E14220="","",IFERROR(VLOOKUP(TRIM(E14220&amp;""),'Référentiel Articles'!$A$2:$F$634,3,FALSE),""))</f>
      </c>
      <c r="E14220" s="81" t="str">
        <v/>
      </c>
      <c r="F14220" s="83">
        <f>IF($E14220="","",IFERROR(VLOOKUP(TRIM(E14220&amp;""),'Référentiel Articles'!$A$2:$F$634,4,FALSE),""))</f>
      </c>
      <c r="G14220" s="84">
        <f>IF($E14220="","",IFERROR(VLOOKUP(TRIM(E14220&amp;""),'Référentiel Articles'!$A$2:$F$634,5,FALSE),""))</f>
      </c>
      <c r="H14220" s="85" t="str">
        <v/>
      </c>
      <c r="I14220" s="84">
        <f>IF($E14220="","",IFERROR(VLOOKUP(TRIM(E14220&amp;""),'Référentiel Articles'!$A$2:$F$634,6,FALSE),""))</f>
      </c>
      <c r="J14220" s="90">
        <f>IF(OR($E14220="",$H14220=""),"",$H14220*$I14220)</f>
      </c>
      <c r="K14220" s="87" t="str">
        <v/>
      </c>
    </row>
    <row r="14221">
      <c r="A14221" s="74" t="str">
        <v/>
      </c>
      <c r="B14221" s="74" t="str">
        <v/>
      </c>
      <c r="C14221" s="75">
        <f>IF($E14221="","",IFERROR(VLOOKUP(TRIM(E14221&amp;""),'Référentiel Articles'!$A$2:$F$634,2,FALSE),""))</f>
      </c>
      <c r="D14221" s="75">
        <f>IF($E14221="","",IFERROR(VLOOKUP(TRIM(E14221&amp;""),'Référentiel Articles'!$A$2:$F$634,3,FALSE),""))</f>
      </c>
      <c r="E14221" s="74" t="str">
        <v/>
      </c>
      <c r="F14221" s="75">
        <f>IF($E14221="","",IFERROR(VLOOKUP(TRIM(E14221&amp;""),'Référentiel Articles'!$A$2:$F$634,4,FALSE),""))</f>
      </c>
      <c r="G14221" s="76">
        <f>IF($E14221="","",IFERROR(VLOOKUP(TRIM(E14221&amp;""),'Référentiel Articles'!$A$2:$F$634,5,FALSE),""))</f>
      </c>
      <c r="H14221" s="77" t="str">
        <v/>
      </c>
      <c r="I14221" s="76">
        <f>IF($E14221="","",IFERROR(VLOOKUP(TRIM(E14221&amp;""),'Référentiel Articles'!$A$2:$F$634,6,FALSE),""))</f>
      </c>
      <c r="J14221" s="78">
        <f>IF(OR($E14221="",$H14221=""),"",$H14221*$I14221)</f>
      </c>
      <c r="K14221" s="79" t="str">
        <v/>
      </c>
    </row>
    <row r="14222">
      <c r="A14222" s="81" t="str">
        <v/>
      </c>
      <c r="B14222" s="81" t="str">
        <v/>
      </c>
      <c r="C14222" s="83">
        <f>IF($E14222="","",IFERROR(VLOOKUP(TRIM(E14222&amp;""),'Référentiel Articles'!$A$2:$F$634,2,FALSE),""))</f>
      </c>
      <c r="D14222" s="83">
        <f>IF($E14222="","",IFERROR(VLOOKUP(TRIM(E14222&amp;""),'Référentiel Articles'!$A$2:$F$634,3,FALSE),""))</f>
      </c>
      <c r="E14222" s="81" t="str">
        <v/>
      </c>
      <c r="F14222" s="83">
        <f>IF($E14222="","",IFERROR(VLOOKUP(TRIM(E14222&amp;""),'Référentiel Articles'!$A$2:$F$634,4,FALSE),""))</f>
      </c>
      <c r="G14222" s="84">
        <f>IF($E14222="","",IFERROR(VLOOKUP(TRIM(E14222&amp;""),'Référentiel Articles'!$A$2:$F$634,5,FALSE),""))</f>
      </c>
      <c r="H14222" s="85" t="str">
        <v/>
      </c>
      <c r="I14222" s="84">
        <f>IF($E14222="","",IFERROR(VLOOKUP(TRIM(E14222&amp;""),'Référentiel Articles'!$A$2:$F$634,6,FALSE),""))</f>
      </c>
      <c r="J14222" s="90">
        <f>IF(OR($E14222="",$H14222=""),"",$H14222*$I14222)</f>
      </c>
      <c r="K14222" s="87" t="str">
        <v/>
      </c>
    </row>
    <row r="14223">
      <c r="A14223" s="74" t="str">
        <v/>
      </c>
      <c r="B14223" s="74" t="str">
        <v/>
      </c>
      <c r="C14223" s="75">
        <f>IF($E14223="","",IFERROR(VLOOKUP(TRIM(E14223&amp;""),'Référentiel Articles'!$A$2:$F$634,2,FALSE),""))</f>
      </c>
      <c r="D14223" s="75">
        <f>IF($E14223="","",IFERROR(VLOOKUP(TRIM(E14223&amp;""),'Référentiel Articles'!$A$2:$F$634,3,FALSE),""))</f>
      </c>
      <c r="E14223" s="74" t="str">
        <v/>
      </c>
      <c r="F14223" s="75">
        <f>IF($E14223="","",IFERROR(VLOOKUP(TRIM(E14223&amp;""),'Référentiel Articles'!$A$2:$F$634,4,FALSE),""))</f>
      </c>
      <c r="G14223" s="76">
        <f>IF($E14223="","",IFERROR(VLOOKUP(TRIM(E14223&amp;""),'Référentiel Articles'!$A$2:$F$634,5,FALSE),""))</f>
      </c>
      <c r="H14223" s="77" t="str">
        <v/>
      </c>
      <c r="I14223" s="76">
        <f>IF($E14223="","",IFERROR(VLOOKUP(TRIM(E14223&amp;""),'Référentiel Articles'!$A$2:$F$634,6,FALSE),""))</f>
      </c>
      <c r="J14223" s="78">
        <f>IF(OR($E14223="",$H14223=""),"",$H14223*$I14223)</f>
      </c>
      <c r="K14223" s="79" t="str">
        <v/>
      </c>
    </row>
    <row r="14224">
      <c r="A14224" s="81" t="str">
        <v/>
      </c>
      <c r="B14224" s="81" t="str">
        <v/>
      </c>
      <c r="C14224" s="83">
        <f>IF($E14224="","",IFERROR(VLOOKUP(TRIM(E14224&amp;""),'Référentiel Articles'!$A$2:$F$634,2,FALSE),""))</f>
      </c>
      <c r="D14224" s="83">
        <f>IF($E14224="","",IFERROR(VLOOKUP(TRIM(E14224&amp;""),'Référentiel Articles'!$A$2:$F$634,3,FALSE),""))</f>
      </c>
      <c r="E14224" s="81" t="str">
        <v/>
      </c>
      <c r="F14224" s="83">
        <f>IF($E14224="","",IFERROR(VLOOKUP(TRIM(E14224&amp;""),'Référentiel Articles'!$A$2:$F$634,4,FALSE),""))</f>
      </c>
      <c r="G14224" s="84">
        <f>IF($E14224="","",IFERROR(VLOOKUP(TRIM(E14224&amp;""),'Référentiel Articles'!$A$2:$F$634,5,FALSE),""))</f>
      </c>
      <c r="H14224" s="85" t="str">
        <v/>
      </c>
      <c r="I14224" s="84">
        <f>IF($E14224="","",IFERROR(VLOOKUP(TRIM(E14224&amp;""),'Référentiel Articles'!$A$2:$F$634,6,FALSE),""))</f>
      </c>
      <c r="J14224" s="90">
        <f>IF(OR($E14224="",$H14224=""),"",$H14224*$I14224)</f>
      </c>
      <c r="K14224" s="87" t="str">
        <v/>
      </c>
    </row>
    <row r="14225">
      <c r="A14225" s="74" t="str">
        <v/>
      </c>
      <c r="B14225" s="74" t="str">
        <v/>
      </c>
      <c r="C14225" s="75">
        <f>IF($E14225="","",IFERROR(VLOOKUP(TRIM(E14225&amp;""),'Référentiel Articles'!$A$2:$F$634,2,FALSE),""))</f>
      </c>
      <c r="D14225" s="75">
        <f>IF($E14225="","",IFERROR(VLOOKUP(TRIM(E14225&amp;""),'Référentiel Articles'!$A$2:$F$634,3,FALSE),""))</f>
      </c>
      <c r="E14225" s="74" t="str">
        <v/>
      </c>
      <c r="F14225" s="75">
        <f>IF($E14225="","",IFERROR(VLOOKUP(TRIM(E14225&amp;""),'Référentiel Articles'!$A$2:$F$634,4,FALSE),""))</f>
      </c>
      <c r="G14225" s="76">
        <f>IF($E14225="","",IFERROR(VLOOKUP(TRIM(E14225&amp;""),'Référentiel Articles'!$A$2:$F$634,5,FALSE),""))</f>
      </c>
      <c r="H14225" s="77" t="str">
        <v/>
      </c>
      <c r="I14225" s="76">
        <f>IF($E14225="","",IFERROR(VLOOKUP(TRIM(E14225&amp;""),'Référentiel Articles'!$A$2:$F$634,6,FALSE),""))</f>
      </c>
      <c r="J14225" s="78">
        <f>IF(OR($E14225="",$H14225=""),"",$H14225*$I14225)</f>
      </c>
      <c r="K14225" s="79" t="str">
        <v/>
      </c>
    </row>
    <row r="14226">
      <c r="A14226" s="81" t="str">
        <v/>
      </c>
      <c r="B14226" s="81" t="str">
        <v/>
      </c>
      <c r="C14226" s="83">
        <f>IF($E14226="","",IFERROR(VLOOKUP(TRIM(E14226&amp;""),'Référentiel Articles'!$A$2:$F$634,2,FALSE),""))</f>
      </c>
      <c r="D14226" s="83">
        <f>IF($E14226="","",IFERROR(VLOOKUP(TRIM(E14226&amp;""),'Référentiel Articles'!$A$2:$F$634,3,FALSE),""))</f>
      </c>
      <c r="E14226" s="81" t="str">
        <v/>
      </c>
      <c r="F14226" s="83">
        <f>IF($E14226="","",IFERROR(VLOOKUP(TRIM(E14226&amp;""),'Référentiel Articles'!$A$2:$F$634,4,FALSE),""))</f>
      </c>
      <c r="G14226" s="84">
        <f>IF($E14226="","",IFERROR(VLOOKUP(TRIM(E14226&amp;""),'Référentiel Articles'!$A$2:$F$634,5,FALSE),""))</f>
      </c>
      <c r="H14226" s="85" t="str">
        <v/>
      </c>
      <c r="I14226" s="84">
        <f>IF($E14226="","",IFERROR(VLOOKUP(TRIM(E14226&amp;""),'Référentiel Articles'!$A$2:$F$634,6,FALSE),""))</f>
      </c>
      <c r="J14226" s="90">
        <f>IF(OR($E14226="",$H14226=""),"",$H14226*$I14226)</f>
      </c>
      <c r="K14226" s="87" t="str">
        <v/>
      </c>
    </row>
    <row r="14227">
      <c r="A14227" s="74" t="str">
        <v/>
      </c>
      <c r="B14227" s="74" t="str">
        <v/>
      </c>
      <c r="C14227" s="75">
        <f>IF($E14227="","",IFERROR(VLOOKUP(TRIM(E14227&amp;""),'Référentiel Articles'!$A$2:$F$634,2,FALSE),""))</f>
      </c>
      <c r="D14227" s="75">
        <f>IF($E14227="","",IFERROR(VLOOKUP(TRIM(E14227&amp;""),'Référentiel Articles'!$A$2:$F$634,3,FALSE),""))</f>
      </c>
      <c r="E14227" s="74" t="str">
        <v/>
      </c>
      <c r="F14227" s="75">
        <f>IF($E14227="","",IFERROR(VLOOKUP(TRIM(E14227&amp;""),'Référentiel Articles'!$A$2:$F$634,4,FALSE),""))</f>
      </c>
      <c r="G14227" s="76">
        <f>IF($E14227="","",IFERROR(VLOOKUP(TRIM(E14227&amp;""),'Référentiel Articles'!$A$2:$F$634,5,FALSE),""))</f>
      </c>
      <c r="H14227" s="77" t="str">
        <v/>
      </c>
      <c r="I14227" s="76">
        <f>IF($E14227="","",IFERROR(VLOOKUP(TRIM(E14227&amp;""),'Référentiel Articles'!$A$2:$F$634,6,FALSE),""))</f>
      </c>
      <c r="J14227" s="78">
        <f>IF(OR($E14227="",$H14227=""),"",$H14227*$I14227)</f>
      </c>
      <c r="K14227" s="79" t="str">
        <v/>
      </c>
    </row>
    <row r="14228">
      <c r="A14228" s="81" t="str">
        <v/>
      </c>
      <c r="B14228" s="81" t="str">
        <v/>
      </c>
      <c r="C14228" s="83">
        <f>IF($E14228="","",IFERROR(VLOOKUP(TRIM(E14228&amp;""),'Référentiel Articles'!$A$2:$F$634,2,FALSE),""))</f>
      </c>
      <c r="D14228" s="83">
        <f>IF($E14228="","",IFERROR(VLOOKUP(TRIM(E14228&amp;""),'Référentiel Articles'!$A$2:$F$634,3,FALSE),""))</f>
      </c>
      <c r="E14228" s="81" t="str">
        <v/>
      </c>
      <c r="F14228" s="83">
        <f>IF($E14228="","",IFERROR(VLOOKUP(TRIM(E14228&amp;""),'Référentiel Articles'!$A$2:$F$634,4,FALSE),""))</f>
      </c>
      <c r="G14228" s="84">
        <f>IF($E14228="","",IFERROR(VLOOKUP(TRIM(E14228&amp;""),'Référentiel Articles'!$A$2:$F$634,5,FALSE),""))</f>
      </c>
      <c r="H14228" s="85" t="str">
        <v/>
      </c>
      <c r="I14228" s="84">
        <f>IF($E14228="","",IFERROR(VLOOKUP(TRIM(E14228&amp;""),'Référentiel Articles'!$A$2:$F$634,6,FALSE),""))</f>
      </c>
      <c r="J14228" s="90">
        <f>IF(OR($E14228="",$H14228=""),"",$H14228*$I14228)</f>
      </c>
      <c r="K14228" s="87" t="str">
        <v/>
      </c>
    </row>
    <row r="14229">
      <c r="A14229" s="74" t="str">
        <v/>
      </c>
      <c r="B14229" s="74" t="str">
        <v/>
      </c>
      <c r="C14229" s="75">
        <f>IF($E14229="","",IFERROR(VLOOKUP(TRIM(E14229&amp;""),'Référentiel Articles'!$A$2:$F$634,2,FALSE),""))</f>
      </c>
      <c r="D14229" s="75">
        <f>IF($E14229="","",IFERROR(VLOOKUP(TRIM(E14229&amp;""),'Référentiel Articles'!$A$2:$F$634,3,FALSE),""))</f>
      </c>
      <c r="E14229" s="74" t="str">
        <v/>
      </c>
      <c r="F14229" s="75">
        <f>IF($E14229="","",IFERROR(VLOOKUP(TRIM(E14229&amp;""),'Référentiel Articles'!$A$2:$F$634,4,FALSE),""))</f>
      </c>
      <c r="G14229" s="76">
        <f>IF($E14229="","",IFERROR(VLOOKUP(TRIM(E14229&amp;""),'Référentiel Articles'!$A$2:$F$634,5,FALSE),""))</f>
      </c>
      <c r="H14229" s="77" t="str">
        <v/>
      </c>
      <c r="I14229" s="76">
        <f>IF($E14229="","",IFERROR(VLOOKUP(TRIM(E14229&amp;""),'Référentiel Articles'!$A$2:$F$634,6,FALSE),""))</f>
      </c>
      <c r="J14229" s="78">
        <f>IF(OR($E14229="",$H14229=""),"",$H14229*$I14229)</f>
      </c>
      <c r="K14229" s="79" t="str">
        <v/>
      </c>
    </row>
    <row r="14230">
      <c r="A14230" s="81" t="str">
        <v/>
      </c>
      <c r="B14230" s="81" t="str">
        <v/>
      </c>
      <c r="C14230" s="83">
        <f>IF($E14230="","",IFERROR(VLOOKUP(TRIM(E14230&amp;""),'Référentiel Articles'!$A$2:$F$634,2,FALSE),""))</f>
      </c>
      <c r="D14230" s="83">
        <f>IF($E14230="","",IFERROR(VLOOKUP(TRIM(E14230&amp;""),'Référentiel Articles'!$A$2:$F$634,3,FALSE),""))</f>
      </c>
      <c r="E14230" s="81" t="str">
        <v/>
      </c>
      <c r="F14230" s="83">
        <f>IF($E14230="","",IFERROR(VLOOKUP(TRIM(E14230&amp;""),'Référentiel Articles'!$A$2:$F$634,4,FALSE),""))</f>
      </c>
      <c r="G14230" s="84">
        <f>IF($E14230="","",IFERROR(VLOOKUP(TRIM(E14230&amp;""),'Référentiel Articles'!$A$2:$F$634,5,FALSE),""))</f>
      </c>
      <c r="H14230" s="85" t="str">
        <v/>
      </c>
      <c r="I14230" s="84">
        <f>IF($E14230="","",IFERROR(VLOOKUP(TRIM(E14230&amp;""),'Référentiel Articles'!$A$2:$F$634,6,FALSE),""))</f>
      </c>
      <c r="J14230" s="90">
        <f>IF(OR($E14230="",$H14230=""),"",$H14230*$I14230)</f>
      </c>
      <c r="K14230" s="87" t="str">
        <v/>
      </c>
    </row>
    <row r="14231">
      <c r="A14231" s="74" t="str">
        <v/>
      </c>
      <c r="B14231" s="74" t="str">
        <v/>
      </c>
      <c r="C14231" s="75">
        <f>IF($E14231="","",IFERROR(VLOOKUP(TRIM(E14231&amp;""),'Référentiel Articles'!$A$2:$F$634,2,FALSE),""))</f>
      </c>
      <c r="D14231" s="75">
        <f>IF($E14231="","",IFERROR(VLOOKUP(TRIM(E14231&amp;""),'Référentiel Articles'!$A$2:$F$634,3,FALSE),""))</f>
      </c>
      <c r="E14231" s="74" t="str">
        <v/>
      </c>
      <c r="F14231" s="75">
        <f>IF($E14231="","",IFERROR(VLOOKUP(TRIM(E14231&amp;""),'Référentiel Articles'!$A$2:$F$634,4,FALSE),""))</f>
      </c>
      <c r="G14231" s="76">
        <f>IF($E14231="","",IFERROR(VLOOKUP(TRIM(E14231&amp;""),'Référentiel Articles'!$A$2:$F$634,5,FALSE),""))</f>
      </c>
      <c r="H14231" s="77" t="str">
        <v/>
      </c>
      <c r="I14231" s="76">
        <f>IF($E14231="","",IFERROR(VLOOKUP(TRIM(E14231&amp;""),'Référentiel Articles'!$A$2:$F$634,6,FALSE),""))</f>
      </c>
      <c r="J14231" s="78">
        <f>IF(OR($E14231="",$H14231=""),"",$H14231*$I14231)</f>
      </c>
      <c r="K14231" s="79" t="str">
        <v/>
      </c>
    </row>
    <row r="14232">
      <c r="A14232" s="81" t="str">
        <v/>
      </c>
      <c r="B14232" s="81" t="str">
        <v/>
      </c>
      <c r="C14232" s="83">
        <f>IF($E14232="","",IFERROR(VLOOKUP(TRIM(E14232&amp;""),'Référentiel Articles'!$A$2:$F$634,2,FALSE),""))</f>
      </c>
      <c r="D14232" s="83">
        <f>IF($E14232="","",IFERROR(VLOOKUP(TRIM(E14232&amp;""),'Référentiel Articles'!$A$2:$F$634,3,FALSE),""))</f>
      </c>
      <c r="E14232" s="81" t="str">
        <v/>
      </c>
      <c r="F14232" s="83">
        <f>IF($E14232="","",IFERROR(VLOOKUP(TRIM(E14232&amp;""),'Référentiel Articles'!$A$2:$F$634,4,FALSE),""))</f>
      </c>
      <c r="G14232" s="84">
        <f>IF($E14232="","",IFERROR(VLOOKUP(TRIM(E14232&amp;""),'Référentiel Articles'!$A$2:$F$634,5,FALSE),""))</f>
      </c>
      <c r="H14232" s="85" t="str">
        <v/>
      </c>
      <c r="I14232" s="84">
        <f>IF($E14232="","",IFERROR(VLOOKUP(TRIM(E14232&amp;""),'Référentiel Articles'!$A$2:$F$634,6,FALSE),""))</f>
      </c>
      <c r="J14232" s="90">
        <f>IF(OR($E14232="",$H14232=""),"",$H14232*$I14232)</f>
      </c>
      <c r="K14232" s="87" t="str">
        <v/>
      </c>
    </row>
    <row r="14233">
      <c r="A14233" s="74" t="str">
        <v/>
      </c>
      <c r="B14233" s="74" t="str">
        <v/>
      </c>
      <c r="C14233" s="75">
        <f>IF($E14233="","",IFERROR(VLOOKUP(TRIM(E14233&amp;""),'Référentiel Articles'!$A$2:$F$634,2,FALSE),""))</f>
      </c>
      <c r="D14233" s="75">
        <f>IF($E14233="","",IFERROR(VLOOKUP(TRIM(E14233&amp;""),'Référentiel Articles'!$A$2:$F$634,3,FALSE),""))</f>
      </c>
      <c r="E14233" s="74" t="str">
        <v/>
      </c>
      <c r="F14233" s="75">
        <f>IF($E14233="","",IFERROR(VLOOKUP(TRIM(E14233&amp;""),'Référentiel Articles'!$A$2:$F$634,4,FALSE),""))</f>
      </c>
      <c r="G14233" s="76">
        <f>IF($E14233="","",IFERROR(VLOOKUP(TRIM(E14233&amp;""),'Référentiel Articles'!$A$2:$F$634,5,FALSE),""))</f>
      </c>
      <c r="H14233" s="77" t="str">
        <v/>
      </c>
      <c r="I14233" s="76">
        <f>IF($E14233="","",IFERROR(VLOOKUP(TRIM(E14233&amp;""),'Référentiel Articles'!$A$2:$F$634,6,FALSE),""))</f>
      </c>
      <c r="J14233" s="78">
        <f>IF(OR($E14233="",$H14233=""),"",$H14233*$I14233)</f>
      </c>
      <c r="K14233" s="79" t="str">
        <v/>
      </c>
    </row>
    <row r="14234">
      <c r="A14234" s="81" t="str">
        <v/>
      </c>
      <c r="B14234" s="81" t="str">
        <v/>
      </c>
      <c r="C14234" s="83">
        <f>IF($E14234="","",IFERROR(VLOOKUP(TRIM(E14234&amp;""),'Référentiel Articles'!$A$2:$F$634,2,FALSE),""))</f>
      </c>
      <c r="D14234" s="83">
        <f>IF($E14234="","",IFERROR(VLOOKUP(TRIM(E14234&amp;""),'Référentiel Articles'!$A$2:$F$634,3,FALSE),""))</f>
      </c>
      <c r="E14234" s="81" t="str">
        <v/>
      </c>
      <c r="F14234" s="83">
        <f>IF($E14234="","",IFERROR(VLOOKUP(TRIM(E14234&amp;""),'Référentiel Articles'!$A$2:$F$634,4,FALSE),""))</f>
      </c>
      <c r="G14234" s="84">
        <f>IF($E14234="","",IFERROR(VLOOKUP(TRIM(E14234&amp;""),'Référentiel Articles'!$A$2:$F$634,5,FALSE),""))</f>
      </c>
      <c r="H14234" s="85" t="str">
        <v/>
      </c>
      <c r="I14234" s="84">
        <f>IF($E14234="","",IFERROR(VLOOKUP(TRIM(E14234&amp;""),'Référentiel Articles'!$A$2:$F$634,6,FALSE),""))</f>
      </c>
      <c r="J14234" s="90">
        <f>IF(OR($E14234="",$H14234=""),"",$H14234*$I14234)</f>
      </c>
      <c r="K14234" s="87" t="str">
        <v/>
      </c>
    </row>
    <row r="14235">
      <c r="A14235" s="74" t="str">
        <v/>
      </c>
      <c r="B14235" s="74" t="str">
        <v/>
      </c>
      <c r="C14235" s="75">
        <f>IF($E14235="","",IFERROR(VLOOKUP(TRIM(E14235&amp;""),'Référentiel Articles'!$A$2:$F$634,2,FALSE),""))</f>
      </c>
      <c r="D14235" s="75">
        <f>IF($E14235="","",IFERROR(VLOOKUP(TRIM(E14235&amp;""),'Référentiel Articles'!$A$2:$F$634,3,FALSE),""))</f>
      </c>
      <c r="E14235" s="74" t="str">
        <v/>
      </c>
      <c r="F14235" s="75">
        <f>IF($E14235="","",IFERROR(VLOOKUP(TRIM(E14235&amp;""),'Référentiel Articles'!$A$2:$F$634,4,FALSE),""))</f>
      </c>
      <c r="G14235" s="76">
        <f>IF($E14235="","",IFERROR(VLOOKUP(TRIM(E14235&amp;""),'Référentiel Articles'!$A$2:$F$634,5,FALSE),""))</f>
      </c>
      <c r="H14235" s="77" t="str">
        <v/>
      </c>
      <c r="I14235" s="76">
        <f>IF($E14235="","",IFERROR(VLOOKUP(TRIM(E14235&amp;""),'Référentiel Articles'!$A$2:$F$634,6,FALSE),""))</f>
      </c>
      <c r="J14235" s="78">
        <f>IF(OR($E14235="",$H14235=""),"",$H14235*$I14235)</f>
      </c>
      <c r="K14235" s="79" t="str">
        <v/>
      </c>
    </row>
    <row r="14236">
      <c r="A14236" s="81" t="str">
        <v/>
      </c>
      <c r="B14236" s="81" t="str">
        <v/>
      </c>
      <c r="C14236" s="83">
        <f>IF($E14236="","",IFERROR(VLOOKUP(TRIM(E14236&amp;""),'Référentiel Articles'!$A$2:$F$634,2,FALSE),""))</f>
      </c>
      <c r="D14236" s="83">
        <f>IF($E14236="","",IFERROR(VLOOKUP(TRIM(E14236&amp;""),'Référentiel Articles'!$A$2:$F$634,3,FALSE),""))</f>
      </c>
      <c r="E14236" s="81" t="str">
        <v/>
      </c>
      <c r="F14236" s="83">
        <f>IF($E14236="","",IFERROR(VLOOKUP(TRIM(E14236&amp;""),'Référentiel Articles'!$A$2:$F$634,4,FALSE),""))</f>
      </c>
      <c r="G14236" s="84">
        <f>IF($E14236="","",IFERROR(VLOOKUP(TRIM(E14236&amp;""),'Référentiel Articles'!$A$2:$F$634,5,FALSE),""))</f>
      </c>
      <c r="H14236" s="85" t="str">
        <v/>
      </c>
      <c r="I14236" s="84">
        <f>IF($E14236="","",IFERROR(VLOOKUP(TRIM(E14236&amp;""),'Référentiel Articles'!$A$2:$F$634,6,FALSE),""))</f>
      </c>
      <c r="J14236" s="90">
        <f>IF(OR($E14236="",$H14236=""),"",$H14236*$I14236)</f>
      </c>
      <c r="K14236" s="87" t="str">
        <v/>
      </c>
    </row>
    <row r="14237">
      <c r="A14237" s="74" t="str">
        <v/>
      </c>
      <c r="B14237" s="74" t="str">
        <v/>
      </c>
      <c r="C14237" s="75">
        <f>IF($E14237="","",IFERROR(VLOOKUP(TRIM(E14237&amp;""),'Référentiel Articles'!$A$2:$F$634,2,FALSE),""))</f>
      </c>
      <c r="D14237" s="75">
        <f>IF($E14237="","",IFERROR(VLOOKUP(TRIM(E14237&amp;""),'Référentiel Articles'!$A$2:$F$634,3,FALSE),""))</f>
      </c>
      <c r="E14237" s="74" t="str">
        <v/>
      </c>
      <c r="F14237" s="75">
        <f>IF($E14237="","",IFERROR(VLOOKUP(TRIM(E14237&amp;""),'Référentiel Articles'!$A$2:$F$634,4,FALSE),""))</f>
      </c>
      <c r="G14237" s="76">
        <f>IF($E14237="","",IFERROR(VLOOKUP(TRIM(E14237&amp;""),'Référentiel Articles'!$A$2:$F$634,5,FALSE),""))</f>
      </c>
      <c r="H14237" s="77" t="str">
        <v/>
      </c>
      <c r="I14237" s="76">
        <f>IF($E14237="","",IFERROR(VLOOKUP(TRIM(E14237&amp;""),'Référentiel Articles'!$A$2:$F$634,6,FALSE),""))</f>
      </c>
      <c r="J14237" s="78">
        <f>IF(OR($E14237="",$H14237=""),"",$H14237*$I14237)</f>
      </c>
      <c r="K14237" s="79" t="str">
        <v/>
      </c>
    </row>
    <row r="14238">
      <c r="A14238" s="81" t="str">
        <v/>
      </c>
      <c r="B14238" s="81" t="str">
        <v/>
      </c>
      <c r="C14238" s="83">
        <f>IF($E14238="","",IFERROR(VLOOKUP(TRIM(E14238&amp;""),'Référentiel Articles'!$A$2:$F$634,2,FALSE),""))</f>
      </c>
      <c r="D14238" s="83">
        <f>IF($E14238="","",IFERROR(VLOOKUP(TRIM(E14238&amp;""),'Référentiel Articles'!$A$2:$F$634,3,FALSE),""))</f>
      </c>
      <c r="E14238" s="81" t="str">
        <v/>
      </c>
      <c r="F14238" s="83">
        <f>IF($E14238="","",IFERROR(VLOOKUP(TRIM(E14238&amp;""),'Référentiel Articles'!$A$2:$F$634,4,FALSE),""))</f>
      </c>
      <c r="G14238" s="84">
        <f>IF($E14238="","",IFERROR(VLOOKUP(TRIM(E14238&amp;""),'Référentiel Articles'!$A$2:$F$634,5,FALSE),""))</f>
      </c>
      <c r="H14238" s="85" t="str">
        <v/>
      </c>
      <c r="I14238" s="84">
        <f>IF($E14238="","",IFERROR(VLOOKUP(TRIM(E14238&amp;""),'Référentiel Articles'!$A$2:$F$634,6,FALSE),""))</f>
      </c>
      <c r="J14238" s="90">
        <f>IF(OR($E14238="",$H14238=""),"",$H14238*$I14238)</f>
      </c>
      <c r="K14238" s="87" t="str">
        <v/>
      </c>
    </row>
    <row r="14239">
      <c r="A14239" s="74" t="str">
        <v/>
      </c>
      <c r="B14239" s="74" t="str">
        <v/>
      </c>
      <c r="C14239" s="75">
        <f>IF($E14239="","",IFERROR(VLOOKUP(TRIM(E14239&amp;""),'Référentiel Articles'!$A$2:$F$634,2,FALSE),""))</f>
      </c>
      <c r="D14239" s="75">
        <f>IF($E14239="","",IFERROR(VLOOKUP(TRIM(E14239&amp;""),'Référentiel Articles'!$A$2:$F$634,3,FALSE),""))</f>
      </c>
      <c r="E14239" s="74" t="str">
        <v/>
      </c>
      <c r="F14239" s="75">
        <f>IF($E14239="","",IFERROR(VLOOKUP(TRIM(E14239&amp;""),'Référentiel Articles'!$A$2:$F$634,4,FALSE),""))</f>
      </c>
      <c r="G14239" s="76">
        <f>IF($E14239="","",IFERROR(VLOOKUP(TRIM(E14239&amp;""),'Référentiel Articles'!$A$2:$F$634,5,FALSE),""))</f>
      </c>
      <c r="H14239" s="77" t="str">
        <v/>
      </c>
      <c r="I14239" s="76">
        <f>IF($E14239="","",IFERROR(VLOOKUP(TRIM(E14239&amp;""),'Référentiel Articles'!$A$2:$F$634,6,FALSE),""))</f>
      </c>
      <c r="J14239" s="78">
        <f>IF(OR($E14239="",$H14239=""),"",$H14239*$I14239)</f>
      </c>
      <c r="K14239" s="79" t="str">
        <v/>
      </c>
    </row>
    <row r="14240">
      <c r="A14240" s="81" t="str">
        <v/>
      </c>
      <c r="B14240" s="81" t="str">
        <v/>
      </c>
      <c r="C14240" s="83">
        <f>IF($E14240="","",IFERROR(VLOOKUP(TRIM(E14240&amp;""),'Référentiel Articles'!$A$2:$F$634,2,FALSE),""))</f>
      </c>
      <c r="D14240" s="83">
        <f>IF($E14240="","",IFERROR(VLOOKUP(TRIM(E14240&amp;""),'Référentiel Articles'!$A$2:$F$634,3,FALSE),""))</f>
      </c>
      <c r="E14240" s="81" t="str">
        <v/>
      </c>
      <c r="F14240" s="83">
        <f>IF($E14240="","",IFERROR(VLOOKUP(TRIM(E14240&amp;""),'Référentiel Articles'!$A$2:$F$634,4,FALSE),""))</f>
      </c>
      <c r="G14240" s="84">
        <f>IF($E14240="","",IFERROR(VLOOKUP(TRIM(E14240&amp;""),'Référentiel Articles'!$A$2:$F$634,5,FALSE),""))</f>
      </c>
      <c r="H14240" s="85" t="str">
        <v/>
      </c>
      <c r="I14240" s="84">
        <f>IF($E14240="","",IFERROR(VLOOKUP(TRIM(E14240&amp;""),'Référentiel Articles'!$A$2:$F$634,6,FALSE),""))</f>
      </c>
      <c r="J14240" s="90">
        <f>IF(OR($E14240="",$H14240=""),"",$H14240*$I14240)</f>
      </c>
      <c r="K14240" s="87" t="str">
        <v/>
      </c>
    </row>
    <row r="14241">
      <c r="A14241" s="74" t="str">
        <v/>
      </c>
      <c r="B14241" s="74" t="str">
        <v/>
      </c>
      <c r="C14241" s="75">
        <f>IF($E14241="","",IFERROR(VLOOKUP(TRIM(E14241&amp;""),'Référentiel Articles'!$A$2:$F$634,2,FALSE),""))</f>
      </c>
      <c r="D14241" s="75">
        <f>IF($E14241="","",IFERROR(VLOOKUP(TRIM(E14241&amp;""),'Référentiel Articles'!$A$2:$F$634,3,FALSE),""))</f>
      </c>
      <c r="E14241" s="74" t="str">
        <v/>
      </c>
      <c r="F14241" s="75">
        <f>IF($E14241="","",IFERROR(VLOOKUP(TRIM(E14241&amp;""),'Référentiel Articles'!$A$2:$F$634,4,FALSE),""))</f>
      </c>
      <c r="G14241" s="76">
        <f>IF($E14241="","",IFERROR(VLOOKUP(TRIM(E14241&amp;""),'Référentiel Articles'!$A$2:$F$634,5,FALSE),""))</f>
      </c>
      <c r="H14241" s="77" t="str">
        <v/>
      </c>
      <c r="I14241" s="76">
        <f>IF($E14241="","",IFERROR(VLOOKUP(TRIM(E14241&amp;""),'Référentiel Articles'!$A$2:$F$634,6,FALSE),""))</f>
      </c>
      <c r="J14241" s="78">
        <f>IF(OR($E14241="",$H14241=""),"",$H14241*$I14241)</f>
      </c>
      <c r="K14241" s="79" t="str">
        <v/>
      </c>
    </row>
    <row r="14242">
      <c r="A14242" s="81" t="str">
        <v/>
      </c>
      <c r="B14242" s="81" t="str">
        <v/>
      </c>
      <c r="C14242" s="83">
        <f>IF($E14242="","",IFERROR(VLOOKUP(TRIM(E14242&amp;""),'Référentiel Articles'!$A$2:$F$634,2,FALSE),""))</f>
      </c>
      <c r="D14242" s="83">
        <f>IF($E14242="","",IFERROR(VLOOKUP(TRIM(E14242&amp;""),'Référentiel Articles'!$A$2:$F$634,3,FALSE),""))</f>
      </c>
      <c r="E14242" s="81" t="str">
        <v/>
      </c>
      <c r="F14242" s="83">
        <f>IF($E14242="","",IFERROR(VLOOKUP(TRIM(E14242&amp;""),'Référentiel Articles'!$A$2:$F$634,4,FALSE),""))</f>
      </c>
      <c r="G14242" s="84">
        <f>IF($E14242="","",IFERROR(VLOOKUP(TRIM(E14242&amp;""),'Référentiel Articles'!$A$2:$F$634,5,FALSE),""))</f>
      </c>
      <c r="H14242" s="85" t="str">
        <v/>
      </c>
      <c r="I14242" s="84">
        <f>IF($E14242="","",IFERROR(VLOOKUP(TRIM(E14242&amp;""),'Référentiel Articles'!$A$2:$F$634,6,FALSE),""))</f>
      </c>
      <c r="J14242" s="90">
        <f>IF(OR($E14242="",$H14242=""),"",$H14242*$I14242)</f>
      </c>
      <c r="K14242" s="87" t="str">
        <v/>
      </c>
    </row>
    <row r="14243">
      <c r="A14243" s="74" t="str">
        <v/>
      </c>
      <c r="B14243" s="74" t="str">
        <v/>
      </c>
      <c r="C14243" s="75">
        <f>IF($E14243="","",IFERROR(VLOOKUP(TRIM(E14243&amp;""),'Référentiel Articles'!$A$2:$F$634,2,FALSE),""))</f>
      </c>
      <c r="D14243" s="75">
        <f>IF($E14243="","",IFERROR(VLOOKUP(TRIM(E14243&amp;""),'Référentiel Articles'!$A$2:$F$634,3,FALSE),""))</f>
      </c>
      <c r="E14243" s="74" t="str">
        <v/>
      </c>
      <c r="F14243" s="75">
        <f>IF($E14243="","",IFERROR(VLOOKUP(TRIM(E14243&amp;""),'Référentiel Articles'!$A$2:$F$634,4,FALSE),""))</f>
      </c>
      <c r="G14243" s="76">
        <f>IF($E14243="","",IFERROR(VLOOKUP(TRIM(E14243&amp;""),'Référentiel Articles'!$A$2:$F$634,5,FALSE),""))</f>
      </c>
      <c r="H14243" s="77" t="str">
        <v/>
      </c>
      <c r="I14243" s="76">
        <f>IF($E14243="","",IFERROR(VLOOKUP(TRIM(E14243&amp;""),'Référentiel Articles'!$A$2:$F$634,6,FALSE),""))</f>
      </c>
      <c r="J14243" s="78">
        <f>IF(OR($E14243="",$H14243=""),"",$H14243*$I14243)</f>
      </c>
      <c r="K14243" s="79" t="str">
        <v/>
      </c>
    </row>
    <row r="14244">
      <c r="A14244" s="81" t="str">
        <v/>
      </c>
      <c r="B14244" s="81" t="str">
        <v/>
      </c>
      <c r="C14244" s="83">
        <f>IF($E14244="","",IFERROR(VLOOKUP(TRIM(E14244&amp;""),'Référentiel Articles'!$A$2:$F$634,2,FALSE),""))</f>
      </c>
      <c r="D14244" s="83">
        <f>IF($E14244="","",IFERROR(VLOOKUP(TRIM(E14244&amp;""),'Référentiel Articles'!$A$2:$F$634,3,FALSE),""))</f>
      </c>
      <c r="E14244" s="81" t="str">
        <v/>
      </c>
      <c r="F14244" s="83">
        <f>IF($E14244="","",IFERROR(VLOOKUP(TRIM(E14244&amp;""),'Référentiel Articles'!$A$2:$F$634,4,FALSE),""))</f>
      </c>
      <c r="G14244" s="84">
        <f>IF($E14244="","",IFERROR(VLOOKUP(TRIM(E14244&amp;""),'Référentiel Articles'!$A$2:$F$634,5,FALSE),""))</f>
      </c>
      <c r="H14244" s="85" t="str">
        <v/>
      </c>
      <c r="I14244" s="84">
        <f>IF($E14244="","",IFERROR(VLOOKUP(TRIM(E14244&amp;""),'Référentiel Articles'!$A$2:$F$634,6,FALSE),""))</f>
      </c>
      <c r="J14244" s="90">
        <f>IF(OR($E14244="",$H14244=""),"",$H14244*$I14244)</f>
      </c>
      <c r="K14244" s="87" t="str">
        <v/>
      </c>
    </row>
    <row r="14245">
      <c r="A14245" s="74" t="str">
        <v/>
      </c>
      <c r="B14245" s="74" t="str">
        <v/>
      </c>
      <c r="C14245" s="75">
        <f>IF($E14245="","",IFERROR(VLOOKUP(TRIM(E14245&amp;""),'Référentiel Articles'!$A$2:$F$634,2,FALSE),""))</f>
      </c>
      <c r="D14245" s="75">
        <f>IF($E14245="","",IFERROR(VLOOKUP(TRIM(E14245&amp;""),'Référentiel Articles'!$A$2:$F$634,3,FALSE),""))</f>
      </c>
      <c r="E14245" s="74" t="str">
        <v/>
      </c>
      <c r="F14245" s="75">
        <f>IF($E14245="","",IFERROR(VLOOKUP(TRIM(E14245&amp;""),'Référentiel Articles'!$A$2:$F$634,4,FALSE),""))</f>
      </c>
      <c r="G14245" s="76">
        <f>IF($E14245="","",IFERROR(VLOOKUP(TRIM(E14245&amp;""),'Référentiel Articles'!$A$2:$F$634,5,FALSE),""))</f>
      </c>
      <c r="H14245" s="77" t="str">
        <v/>
      </c>
      <c r="I14245" s="76">
        <f>IF($E14245="","",IFERROR(VLOOKUP(TRIM(E14245&amp;""),'Référentiel Articles'!$A$2:$F$634,6,FALSE),""))</f>
      </c>
      <c r="J14245" s="78">
        <f>IF(OR($E14245="",$H14245=""),"",$H14245*$I14245)</f>
      </c>
      <c r="K14245" s="79" t="str">
        <v/>
      </c>
    </row>
    <row r="14246">
      <c r="A14246" s="81" t="str">
        <v/>
      </c>
      <c r="B14246" s="81" t="str">
        <v/>
      </c>
      <c r="C14246" s="83">
        <f>IF($E14246="","",IFERROR(VLOOKUP(TRIM(E14246&amp;""),'Référentiel Articles'!$A$2:$F$634,2,FALSE),""))</f>
      </c>
      <c r="D14246" s="83">
        <f>IF($E14246="","",IFERROR(VLOOKUP(TRIM(E14246&amp;""),'Référentiel Articles'!$A$2:$F$634,3,FALSE),""))</f>
      </c>
      <c r="E14246" s="81" t="str">
        <v/>
      </c>
      <c r="F14246" s="83">
        <f>IF($E14246="","",IFERROR(VLOOKUP(TRIM(E14246&amp;""),'Référentiel Articles'!$A$2:$F$634,4,FALSE),""))</f>
      </c>
      <c r="G14246" s="84">
        <f>IF($E14246="","",IFERROR(VLOOKUP(TRIM(E14246&amp;""),'Référentiel Articles'!$A$2:$F$634,5,FALSE),""))</f>
      </c>
      <c r="H14246" s="85" t="str">
        <v/>
      </c>
      <c r="I14246" s="84">
        <f>IF($E14246="","",IFERROR(VLOOKUP(TRIM(E14246&amp;""),'Référentiel Articles'!$A$2:$F$634,6,FALSE),""))</f>
      </c>
      <c r="J14246" s="90">
        <f>IF(OR($E14246="",$H14246=""),"",$H14246*$I14246)</f>
      </c>
      <c r="K14246" s="87" t="str">
        <v/>
      </c>
    </row>
    <row r="14247">
      <c r="A14247" s="74" t="str">
        <v/>
      </c>
      <c r="B14247" s="74" t="str">
        <v/>
      </c>
      <c r="C14247" s="75">
        <f>IF($E14247="","",IFERROR(VLOOKUP(TRIM(E14247&amp;""),'Référentiel Articles'!$A$2:$F$634,2,FALSE),""))</f>
      </c>
      <c r="D14247" s="75">
        <f>IF($E14247="","",IFERROR(VLOOKUP(TRIM(E14247&amp;""),'Référentiel Articles'!$A$2:$F$634,3,FALSE),""))</f>
      </c>
      <c r="E14247" s="74" t="str">
        <v/>
      </c>
      <c r="F14247" s="75">
        <f>IF($E14247="","",IFERROR(VLOOKUP(TRIM(E14247&amp;""),'Référentiel Articles'!$A$2:$F$634,4,FALSE),""))</f>
      </c>
      <c r="G14247" s="76">
        <f>IF($E14247="","",IFERROR(VLOOKUP(TRIM(E14247&amp;""),'Référentiel Articles'!$A$2:$F$634,5,FALSE),""))</f>
      </c>
      <c r="H14247" s="77" t="str">
        <v/>
      </c>
      <c r="I14247" s="76">
        <f>IF($E14247="","",IFERROR(VLOOKUP(TRIM(E14247&amp;""),'Référentiel Articles'!$A$2:$F$634,6,FALSE),""))</f>
      </c>
      <c r="J14247" s="78">
        <f>IF(OR($E14247="",$H14247=""),"",$H14247*$I14247)</f>
      </c>
      <c r="K14247" s="79" t="str">
        <v/>
      </c>
    </row>
    <row r="14248">
      <c r="A14248" s="81" t="str">
        <v/>
      </c>
      <c r="B14248" s="81" t="str">
        <v/>
      </c>
      <c r="C14248" s="83">
        <f>IF($E14248="","",IFERROR(VLOOKUP(TRIM(E14248&amp;""),'Référentiel Articles'!$A$2:$F$634,2,FALSE),""))</f>
      </c>
      <c r="D14248" s="83">
        <f>IF($E14248="","",IFERROR(VLOOKUP(TRIM(E14248&amp;""),'Référentiel Articles'!$A$2:$F$634,3,FALSE),""))</f>
      </c>
      <c r="E14248" s="81" t="str">
        <v/>
      </c>
      <c r="F14248" s="83">
        <f>IF($E14248="","",IFERROR(VLOOKUP(TRIM(E14248&amp;""),'Référentiel Articles'!$A$2:$F$634,4,FALSE),""))</f>
      </c>
      <c r="G14248" s="84">
        <f>IF($E14248="","",IFERROR(VLOOKUP(TRIM(E14248&amp;""),'Référentiel Articles'!$A$2:$F$634,5,FALSE),""))</f>
      </c>
      <c r="H14248" s="85" t="str">
        <v/>
      </c>
      <c r="I14248" s="84">
        <f>IF($E14248="","",IFERROR(VLOOKUP(TRIM(E14248&amp;""),'Référentiel Articles'!$A$2:$F$634,6,FALSE),""))</f>
      </c>
      <c r="J14248" s="90">
        <f>IF(OR($E14248="",$H14248=""),"",$H14248*$I14248)</f>
      </c>
      <c r="K14248" s="87" t="str">
        <v/>
      </c>
    </row>
    <row r="14249">
      <c r="A14249" s="74" t="str">
        <v/>
      </c>
      <c r="B14249" s="74" t="str">
        <v/>
      </c>
      <c r="C14249" s="75">
        <f>IF($E14249="","",IFERROR(VLOOKUP(TRIM(E14249&amp;""),'Référentiel Articles'!$A$2:$F$634,2,FALSE),""))</f>
      </c>
      <c r="D14249" s="75">
        <f>IF($E14249="","",IFERROR(VLOOKUP(TRIM(E14249&amp;""),'Référentiel Articles'!$A$2:$F$634,3,FALSE),""))</f>
      </c>
      <c r="E14249" s="74" t="str">
        <v/>
      </c>
      <c r="F14249" s="75">
        <f>IF($E14249="","",IFERROR(VLOOKUP(TRIM(E14249&amp;""),'Référentiel Articles'!$A$2:$F$634,4,FALSE),""))</f>
      </c>
      <c r="G14249" s="76">
        <f>IF($E14249="","",IFERROR(VLOOKUP(TRIM(E14249&amp;""),'Référentiel Articles'!$A$2:$F$634,5,FALSE),""))</f>
      </c>
      <c r="H14249" s="77" t="str">
        <v/>
      </c>
      <c r="I14249" s="76">
        <f>IF($E14249="","",IFERROR(VLOOKUP(TRIM(E14249&amp;""),'Référentiel Articles'!$A$2:$F$634,6,FALSE),""))</f>
      </c>
      <c r="J14249" s="78">
        <f>IF(OR($E14249="",$H14249=""),"",$H14249*$I14249)</f>
      </c>
      <c r="K14249" s="79" t="str">
        <v/>
      </c>
    </row>
    <row r="14250">
      <c r="A14250" s="81" t="str">
        <v/>
      </c>
      <c r="B14250" s="81" t="str">
        <v/>
      </c>
      <c r="C14250" s="83">
        <f>IF($E14250="","",IFERROR(VLOOKUP(TRIM(E14250&amp;""),'Référentiel Articles'!$A$2:$F$634,2,FALSE),""))</f>
      </c>
      <c r="D14250" s="83">
        <f>IF($E14250="","",IFERROR(VLOOKUP(TRIM(E14250&amp;""),'Référentiel Articles'!$A$2:$F$634,3,FALSE),""))</f>
      </c>
      <c r="E14250" s="81" t="str">
        <v/>
      </c>
      <c r="F14250" s="83">
        <f>IF($E14250="","",IFERROR(VLOOKUP(TRIM(E14250&amp;""),'Référentiel Articles'!$A$2:$F$634,4,FALSE),""))</f>
      </c>
      <c r="G14250" s="84">
        <f>IF($E14250="","",IFERROR(VLOOKUP(TRIM(E14250&amp;""),'Référentiel Articles'!$A$2:$F$634,5,FALSE),""))</f>
      </c>
      <c r="H14250" s="85" t="str">
        <v/>
      </c>
      <c r="I14250" s="84">
        <f>IF($E14250="","",IFERROR(VLOOKUP(TRIM(E14250&amp;""),'Référentiel Articles'!$A$2:$F$634,6,FALSE),""))</f>
      </c>
      <c r="J14250" s="90">
        <f>IF(OR($E14250="",$H14250=""),"",$H14250*$I14250)</f>
      </c>
      <c r="K14250" s="87" t="str">
        <v/>
      </c>
    </row>
    <row r="14251">
      <c r="A14251" s="74" t="str">
        <v/>
      </c>
      <c r="B14251" s="74" t="str">
        <v/>
      </c>
      <c r="C14251" s="75">
        <f>IF($E14251="","",IFERROR(VLOOKUP(TRIM(E14251&amp;""),'Référentiel Articles'!$A$2:$F$634,2,FALSE),""))</f>
      </c>
      <c r="D14251" s="75">
        <f>IF($E14251="","",IFERROR(VLOOKUP(TRIM(E14251&amp;""),'Référentiel Articles'!$A$2:$F$634,3,FALSE),""))</f>
      </c>
      <c r="E14251" s="74" t="str">
        <v/>
      </c>
      <c r="F14251" s="75">
        <f>IF($E14251="","",IFERROR(VLOOKUP(TRIM(E14251&amp;""),'Référentiel Articles'!$A$2:$F$634,4,FALSE),""))</f>
      </c>
      <c r="G14251" s="76">
        <f>IF($E14251="","",IFERROR(VLOOKUP(TRIM(E14251&amp;""),'Référentiel Articles'!$A$2:$F$634,5,FALSE),""))</f>
      </c>
      <c r="H14251" s="77" t="str">
        <v/>
      </c>
      <c r="I14251" s="76">
        <f>IF($E14251="","",IFERROR(VLOOKUP(TRIM(E14251&amp;""),'Référentiel Articles'!$A$2:$F$634,6,FALSE),""))</f>
      </c>
      <c r="J14251" s="78">
        <f>IF(OR($E14251="",$H14251=""),"",$H14251*$I14251)</f>
      </c>
      <c r="K14251" s="79" t="str">
        <v/>
      </c>
    </row>
    <row r="14252">
      <c r="A14252" s="81" t="str">
        <v/>
      </c>
      <c r="B14252" s="81" t="str">
        <v/>
      </c>
      <c r="C14252" s="83">
        <f>IF($E14252="","",IFERROR(VLOOKUP(TRIM(E14252&amp;""),'Référentiel Articles'!$A$2:$F$634,2,FALSE),""))</f>
      </c>
      <c r="D14252" s="83">
        <f>IF($E14252="","",IFERROR(VLOOKUP(TRIM(E14252&amp;""),'Référentiel Articles'!$A$2:$F$634,3,FALSE),""))</f>
      </c>
      <c r="E14252" s="81" t="str">
        <v/>
      </c>
      <c r="F14252" s="83">
        <f>IF($E14252="","",IFERROR(VLOOKUP(TRIM(E14252&amp;""),'Référentiel Articles'!$A$2:$F$634,4,FALSE),""))</f>
      </c>
      <c r="G14252" s="84">
        <f>IF($E14252="","",IFERROR(VLOOKUP(TRIM(E14252&amp;""),'Référentiel Articles'!$A$2:$F$634,5,FALSE),""))</f>
      </c>
      <c r="H14252" s="85" t="str">
        <v/>
      </c>
      <c r="I14252" s="84">
        <f>IF($E14252="","",IFERROR(VLOOKUP(TRIM(E14252&amp;""),'Référentiel Articles'!$A$2:$F$634,6,FALSE),""))</f>
      </c>
      <c r="J14252" s="90">
        <f>IF(OR($E14252="",$H14252=""),"",$H14252*$I14252)</f>
      </c>
      <c r="K14252" s="87" t="str">
        <v/>
      </c>
    </row>
    <row r="14253">
      <c r="A14253" s="74" t="str">
        <v/>
      </c>
      <c r="B14253" s="74" t="str">
        <v/>
      </c>
      <c r="C14253" s="75">
        <f>IF($E14253="","",IFERROR(VLOOKUP(TRIM(E14253&amp;""),'Référentiel Articles'!$A$2:$F$634,2,FALSE),""))</f>
      </c>
      <c r="D14253" s="75">
        <f>IF($E14253="","",IFERROR(VLOOKUP(TRIM(E14253&amp;""),'Référentiel Articles'!$A$2:$F$634,3,FALSE),""))</f>
      </c>
      <c r="E14253" s="74" t="str">
        <v/>
      </c>
      <c r="F14253" s="75">
        <f>IF($E14253="","",IFERROR(VLOOKUP(TRIM(E14253&amp;""),'Référentiel Articles'!$A$2:$F$634,4,FALSE),""))</f>
      </c>
      <c r="G14253" s="76">
        <f>IF($E14253="","",IFERROR(VLOOKUP(TRIM(E14253&amp;""),'Référentiel Articles'!$A$2:$F$634,5,FALSE),""))</f>
      </c>
      <c r="H14253" s="77" t="str">
        <v/>
      </c>
      <c r="I14253" s="76">
        <f>IF($E14253="","",IFERROR(VLOOKUP(TRIM(E14253&amp;""),'Référentiel Articles'!$A$2:$F$634,6,FALSE),""))</f>
      </c>
      <c r="J14253" s="78">
        <f>IF(OR($E14253="",$H14253=""),"",$H14253*$I14253)</f>
      </c>
      <c r="K14253" s="79" t="str">
        <v/>
      </c>
    </row>
    <row r="14254">
      <c r="A14254" s="81" t="str">
        <v/>
      </c>
      <c r="B14254" s="81" t="str">
        <v/>
      </c>
      <c r="C14254" s="83">
        <f>IF($E14254="","",IFERROR(VLOOKUP(TRIM(E14254&amp;""),'Référentiel Articles'!$A$2:$F$634,2,FALSE),""))</f>
      </c>
      <c r="D14254" s="83">
        <f>IF($E14254="","",IFERROR(VLOOKUP(TRIM(E14254&amp;""),'Référentiel Articles'!$A$2:$F$634,3,FALSE),""))</f>
      </c>
      <c r="E14254" s="81" t="str">
        <v/>
      </c>
      <c r="F14254" s="83">
        <f>IF($E14254="","",IFERROR(VLOOKUP(TRIM(E14254&amp;""),'Référentiel Articles'!$A$2:$F$634,4,FALSE),""))</f>
      </c>
      <c r="G14254" s="84">
        <f>IF($E14254="","",IFERROR(VLOOKUP(TRIM(E14254&amp;""),'Référentiel Articles'!$A$2:$F$634,5,FALSE),""))</f>
      </c>
      <c r="H14254" s="85" t="str">
        <v/>
      </c>
      <c r="I14254" s="84">
        <f>IF($E14254="","",IFERROR(VLOOKUP(TRIM(E14254&amp;""),'Référentiel Articles'!$A$2:$F$634,6,FALSE),""))</f>
      </c>
      <c r="J14254" s="90">
        <f>IF(OR($E14254="",$H14254=""),"",$H14254*$I14254)</f>
      </c>
      <c r="K14254" s="87" t="str">
        <v/>
      </c>
    </row>
    <row r="14255">
      <c r="A14255" s="74" t="str">
        <v/>
      </c>
      <c r="B14255" s="74" t="str">
        <v/>
      </c>
      <c r="C14255" s="75">
        <f>IF($E14255="","",IFERROR(VLOOKUP(TRIM(E14255&amp;""),'Référentiel Articles'!$A$2:$F$634,2,FALSE),""))</f>
      </c>
      <c r="D14255" s="75">
        <f>IF($E14255="","",IFERROR(VLOOKUP(TRIM(E14255&amp;""),'Référentiel Articles'!$A$2:$F$634,3,FALSE),""))</f>
      </c>
      <c r="E14255" s="74" t="str">
        <v/>
      </c>
      <c r="F14255" s="75">
        <f>IF($E14255="","",IFERROR(VLOOKUP(TRIM(E14255&amp;""),'Référentiel Articles'!$A$2:$F$634,4,FALSE),""))</f>
      </c>
      <c r="G14255" s="76">
        <f>IF($E14255="","",IFERROR(VLOOKUP(TRIM(E14255&amp;""),'Référentiel Articles'!$A$2:$F$634,5,FALSE),""))</f>
      </c>
      <c r="H14255" s="77" t="str">
        <v/>
      </c>
      <c r="I14255" s="76">
        <f>IF($E14255="","",IFERROR(VLOOKUP(TRIM(E14255&amp;""),'Référentiel Articles'!$A$2:$F$634,6,FALSE),""))</f>
      </c>
      <c r="J14255" s="78">
        <f>IF(OR($E14255="",$H14255=""),"",$H14255*$I14255)</f>
      </c>
      <c r="K14255" s="79" t="str">
        <v/>
      </c>
    </row>
    <row r="14256">
      <c r="A14256" s="81" t="str">
        <v/>
      </c>
      <c r="B14256" s="81" t="str">
        <v/>
      </c>
      <c r="C14256" s="83">
        <f>IF($E14256="","",IFERROR(VLOOKUP(TRIM(E14256&amp;""),'Référentiel Articles'!$A$2:$F$634,2,FALSE),""))</f>
      </c>
      <c r="D14256" s="83">
        <f>IF($E14256="","",IFERROR(VLOOKUP(TRIM(E14256&amp;""),'Référentiel Articles'!$A$2:$F$634,3,FALSE),""))</f>
      </c>
      <c r="E14256" s="81" t="str">
        <v/>
      </c>
      <c r="F14256" s="83">
        <f>IF($E14256="","",IFERROR(VLOOKUP(TRIM(E14256&amp;""),'Référentiel Articles'!$A$2:$F$634,4,FALSE),""))</f>
      </c>
      <c r="G14256" s="84">
        <f>IF($E14256="","",IFERROR(VLOOKUP(TRIM(E14256&amp;""),'Référentiel Articles'!$A$2:$F$634,5,FALSE),""))</f>
      </c>
      <c r="H14256" s="85" t="str">
        <v/>
      </c>
      <c r="I14256" s="84">
        <f>IF($E14256="","",IFERROR(VLOOKUP(TRIM(E14256&amp;""),'Référentiel Articles'!$A$2:$F$634,6,FALSE),""))</f>
      </c>
      <c r="J14256" s="90">
        <f>IF(OR($E14256="",$H14256=""),"",$H14256*$I14256)</f>
      </c>
      <c r="K14256" s="87" t="str">
        <v/>
      </c>
    </row>
    <row r="14257">
      <c r="A14257" s="74" t="str">
        <v/>
      </c>
      <c r="B14257" s="74" t="str">
        <v/>
      </c>
      <c r="C14257" s="75">
        <f>IF($E14257="","",IFERROR(VLOOKUP(TRIM(E14257&amp;""),'Référentiel Articles'!$A$2:$F$634,2,FALSE),""))</f>
      </c>
      <c r="D14257" s="75">
        <f>IF($E14257="","",IFERROR(VLOOKUP(TRIM(E14257&amp;""),'Référentiel Articles'!$A$2:$F$634,3,FALSE),""))</f>
      </c>
      <c r="E14257" s="74" t="str">
        <v/>
      </c>
      <c r="F14257" s="75">
        <f>IF($E14257="","",IFERROR(VLOOKUP(TRIM(E14257&amp;""),'Référentiel Articles'!$A$2:$F$634,4,FALSE),""))</f>
      </c>
      <c r="G14257" s="76">
        <f>IF($E14257="","",IFERROR(VLOOKUP(TRIM(E14257&amp;""),'Référentiel Articles'!$A$2:$F$634,5,FALSE),""))</f>
      </c>
      <c r="H14257" s="77" t="str">
        <v/>
      </c>
      <c r="I14257" s="76">
        <f>IF($E14257="","",IFERROR(VLOOKUP(TRIM(E14257&amp;""),'Référentiel Articles'!$A$2:$F$634,6,FALSE),""))</f>
      </c>
      <c r="J14257" s="78">
        <f>IF(OR($E14257="",$H14257=""),"",$H14257*$I14257)</f>
      </c>
      <c r="K14257" s="79" t="str">
        <v/>
      </c>
    </row>
    <row r="14258">
      <c r="A14258" s="81" t="str">
        <v/>
      </c>
      <c r="B14258" s="81" t="str">
        <v/>
      </c>
      <c r="C14258" s="83">
        <f>IF($E14258="","",IFERROR(VLOOKUP(TRIM(E14258&amp;""),'Référentiel Articles'!$A$2:$F$634,2,FALSE),""))</f>
      </c>
      <c r="D14258" s="83">
        <f>IF($E14258="","",IFERROR(VLOOKUP(TRIM(E14258&amp;""),'Référentiel Articles'!$A$2:$F$634,3,FALSE),""))</f>
      </c>
      <c r="E14258" s="81" t="str">
        <v/>
      </c>
      <c r="F14258" s="83">
        <f>IF($E14258="","",IFERROR(VLOOKUP(TRIM(E14258&amp;""),'Référentiel Articles'!$A$2:$F$634,4,FALSE),""))</f>
      </c>
      <c r="G14258" s="84">
        <f>IF($E14258="","",IFERROR(VLOOKUP(TRIM(E14258&amp;""),'Référentiel Articles'!$A$2:$F$634,5,FALSE),""))</f>
      </c>
      <c r="H14258" s="85" t="str">
        <v/>
      </c>
      <c r="I14258" s="84">
        <f>IF($E14258="","",IFERROR(VLOOKUP(TRIM(E14258&amp;""),'Référentiel Articles'!$A$2:$F$634,6,FALSE),""))</f>
      </c>
      <c r="J14258" s="90">
        <f>IF(OR($E14258="",$H14258=""),"",$H14258*$I14258)</f>
      </c>
      <c r="K14258" s="87" t="str">
        <v/>
      </c>
    </row>
    <row r="14259">
      <c r="A14259" s="74" t="str">
        <v/>
      </c>
      <c r="B14259" s="74" t="str">
        <v/>
      </c>
      <c r="C14259" s="75">
        <f>IF($E14259="","",IFERROR(VLOOKUP(TRIM(E14259&amp;""),'Référentiel Articles'!$A$2:$F$634,2,FALSE),""))</f>
      </c>
      <c r="D14259" s="75">
        <f>IF($E14259="","",IFERROR(VLOOKUP(TRIM(E14259&amp;""),'Référentiel Articles'!$A$2:$F$634,3,FALSE),""))</f>
      </c>
      <c r="E14259" s="74" t="str">
        <v/>
      </c>
      <c r="F14259" s="75">
        <f>IF($E14259="","",IFERROR(VLOOKUP(TRIM(E14259&amp;""),'Référentiel Articles'!$A$2:$F$634,4,FALSE),""))</f>
      </c>
      <c r="G14259" s="76">
        <f>IF($E14259="","",IFERROR(VLOOKUP(TRIM(E14259&amp;""),'Référentiel Articles'!$A$2:$F$634,5,FALSE),""))</f>
      </c>
      <c r="H14259" s="77" t="str">
        <v/>
      </c>
      <c r="I14259" s="76">
        <f>IF($E14259="","",IFERROR(VLOOKUP(TRIM(E14259&amp;""),'Référentiel Articles'!$A$2:$F$634,6,FALSE),""))</f>
      </c>
      <c r="J14259" s="78">
        <f>IF(OR($E14259="",$H14259=""),"",$H14259*$I14259)</f>
      </c>
      <c r="K14259" s="79" t="str">
        <v/>
      </c>
    </row>
    <row r="14260">
      <c r="A14260" s="81" t="str">
        <v/>
      </c>
      <c r="B14260" s="81" t="str">
        <v/>
      </c>
      <c r="C14260" s="83">
        <f>IF($E14260="","",IFERROR(VLOOKUP(TRIM(E14260&amp;""),'Référentiel Articles'!$A$2:$F$634,2,FALSE),""))</f>
      </c>
      <c r="D14260" s="83">
        <f>IF($E14260="","",IFERROR(VLOOKUP(TRIM(E14260&amp;""),'Référentiel Articles'!$A$2:$F$634,3,FALSE),""))</f>
      </c>
      <c r="E14260" s="81" t="str">
        <v/>
      </c>
      <c r="F14260" s="83">
        <f>IF($E14260="","",IFERROR(VLOOKUP(TRIM(E14260&amp;""),'Référentiel Articles'!$A$2:$F$634,4,FALSE),""))</f>
      </c>
      <c r="G14260" s="84">
        <f>IF($E14260="","",IFERROR(VLOOKUP(TRIM(E14260&amp;""),'Référentiel Articles'!$A$2:$F$634,5,FALSE),""))</f>
      </c>
      <c r="H14260" s="85" t="str">
        <v/>
      </c>
      <c r="I14260" s="84">
        <f>IF($E14260="","",IFERROR(VLOOKUP(TRIM(E14260&amp;""),'Référentiel Articles'!$A$2:$F$634,6,FALSE),""))</f>
      </c>
      <c r="J14260" s="90">
        <f>IF(OR($E14260="",$H14260=""),"",$H14260*$I14260)</f>
      </c>
      <c r="K14260" s="87" t="str">
        <v/>
      </c>
    </row>
    <row r="14261">
      <c r="A14261" s="74" t="str">
        <v/>
      </c>
      <c r="B14261" s="74" t="str">
        <v/>
      </c>
      <c r="C14261" s="75">
        <f>IF($E14261="","",IFERROR(VLOOKUP(TRIM(E14261&amp;""),'Référentiel Articles'!$A$2:$F$634,2,FALSE),""))</f>
      </c>
      <c r="D14261" s="75">
        <f>IF($E14261="","",IFERROR(VLOOKUP(TRIM(E14261&amp;""),'Référentiel Articles'!$A$2:$F$634,3,FALSE),""))</f>
      </c>
      <c r="E14261" s="74" t="str">
        <v/>
      </c>
      <c r="F14261" s="75">
        <f>IF($E14261="","",IFERROR(VLOOKUP(TRIM(E14261&amp;""),'Référentiel Articles'!$A$2:$F$634,4,FALSE),""))</f>
      </c>
      <c r="G14261" s="76">
        <f>IF($E14261="","",IFERROR(VLOOKUP(TRIM(E14261&amp;""),'Référentiel Articles'!$A$2:$F$634,5,FALSE),""))</f>
      </c>
      <c r="H14261" s="77" t="str">
        <v/>
      </c>
      <c r="I14261" s="76">
        <f>IF($E14261="","",IFERROR(VLOOKUP(TRIM(E14261&amp;""),'Référentiel Articles'!$A$2:$F$634,6,FALSE),""))</f>
      </c>
      <c r="J14261" s="78">
        <f>IF(OR($E14261="",$H14261=""),"",$H14261*$I14261)</f>
      </c>
      <c r="K14261" s="79" t="str">
        <v/>
      </c>
    </row>
    <row r="14262">
      <c r="A14262" s="81" t="str">
        <v/>
      </c>
      <c r="B14262" s="81" t="str">
        <v/>
      </c>
      <c r="C14262" s="83">
        <f>IF($E14262="","",IFERROR(VLOOKUP(TRIM(E14262&amp;""),'Référentiel Articles'!$A$2:$F$634,2,FALSE),""))</f>
      </c>
      <c r="D14262" s="83">
        <f>IF($E14262="","",IFERROR(VLOOKUP(TRIM(E14262&amp;""),'Référentiel Articles'!$A$2:$F$634,3,FALSE),""))</f>
      </c>
      <c r="E14262" s="81" t="str">
        <v/>
      </c>
      <c r="F14262" s="83">
        <f>IF($E14262="","",IFERROR(VLOOKUP(TRIM(E14262&amp;""),'Référentiel Articles'!$A$2:$F$634,4,FALSE),""))</f>
      </c>
      <c r="G14262" s="84">
        <f>IF($E14262="","",IFERROR(VLOOKUP(TRIM(E14262&amp;""),'Référentiel Articles'!$A$2:$F$634,5,FALSE),""))</f>
      </c>
      <c r="H14262" s="85" t="str">
        <v/>
      </c>
      <c r="I14262" s="84">
        <f>IF($E14262="","",IFERROR(VLOOKUP(TRIM(E14262&amp;""),'Référentiel Articles'!$A$2:$F$634,6,FALSE),""))</f>
      </c>
      <c r="J14262" s="90">
        <f>IF(OR($E14262="",$H14262=""),"",$H14262*$I14262)</f>
      </c>
      <c r="K14262" s="87" t="str">
        <v/>
      </c>
    </row>
    <row r="14263">
      <c r="A14263" s="74" t="str">
        <v/>
      </c>
      <c r="B14263" s="74" t="str">
        <v/>
      </c>
      <c r="C14263" s="75">
        <f>IF($E14263="","",IFERROR(VLOOKUP(TRIM(E14263&amp;""),'Référentiel Articles'!$A$2:$F$634,2,FALSE),""))</f>
      </c>
      <c r="D14263" s="75">
        <f>IF($E14263="","",IFERROR(VLOOKUP(TRIM(E14263&amp;""),'Référentiel Articles'!$A$2:$F$634,3,FALSE),""))</f>
      </c>
      <c r="E14263" s="74" t="str">
        <v/>
      </c>
      <c r="F14263" s="75">
        <f>IF($E14263="","",IFERROR(VLOOKUP(TRIM(E14263&amp;""),'Référentiel Articles'!$A$2:$F$634,4,FALSE),""))</f>
      </c>
      <c r="G14263" s="76">
        <f>IF($E14263="","",IFERROR(VLOOKUP(TRIM(E14263&amp;""),'Référentiel Articles'!$A$2:$F$634,5,FALSE),""))</f>
      </c>
      <c r="H14263" s="77" t="str">
        <v/>
      </c>
      <c r="I14263" s="76">
        <f>IF($E14263="","",IFERROR(VLOOKUP(TRIM(E14263&amp;""),'Référentiel Articles'!$A$2:$F$634,6,FALSE),""))</f>
      </c>
      <c r="J14263" s="78">
        <f>IF(OR($E14263="",$H14263=""),"",$H14263*$I14263)</f>
      </c>
      <c r="K14263" s="79" t="str">
        <v/>
      </c>
    </row>
    <row r="14264">
      <c r="A14264" s="81" t="str">
        <v/>
      </c>
      <c r="B14264" s="81" t="str">
        <v/>
      </c>
      <c r="C14264" s="83">
        <f>IF($E14264="","",IFERROR(VLOOKUP(TRIM(E14264&amp;""),'Référentiel Articles'!$A$2:$F$634,2,FALSE),""))</f>
      </c>
      <c r="D14264" s="83">
        <f>IF($E14264="","",IFERROR(VLOOKUP(TRIM(E14264&amp;""),'Référentiel Articles'!$A$2:$F$634,3,FALSE),""))</f>
      </c>
      <c r="E14264" s="81" t="str">
        <v/>
      </c>
      <c r="F14264" s="83">
        <f>IF($E14264="","",IFERROR(VLOOKUP(TRIM(E14264&amp;""),'Référentiel Articles'!$A$2:$F$634,4,FALSE),""))</f>
      </c>
      <c r="G14264" s="84">
        <f>IF($E14264="","",IFERROR(VLOOKUP(TRIM(E14264&amp;""),'Référentiel Articles'!$A$2:$F$634,5,FALSE),""))</f>
      </c>
      <c r="H14264" s="85" t="str">
        <v/>
      </c>
      <c r="I14264" s="84">
        <f>IF($E14264="","",IFERROR(VLOOKUP(TRIM(E14264&amp;""),'Référentiel Articles'!$A$2:$F$634,6,FALSE),""))</f>
      </c>
      <c r="J14264" s="90">
        <f>IF(OR($E14264="",$H14264=""),"",$H14264*$I14264)</f>
      </c>
      <c r="K14264" s="87" t="str">
        <v/>
      </c>
    </row>
    <row r="14265">
      <c r="A14265" s="74" t="str">
        <v/>
      </c>
      <c r="B14265" s="74" t="str">
        <v/>
      </c>
      <c r="C14265" s="75">
        <f>IF($E14265="","",IFERROR(VLOOKUP(TRIM(E14265&amp;""),'Référentiel Articles'!$A$2:$F$634,2,FALSE),""))</f>
      </c>
      <c r="D14265" s="75">
        <f>IF($E14265="","",IFERROR(VLOOKUP(TRIM(E14265&amp;""),'Référentiel Articles'!$A$2:$F$634,3,FALSE),""))</f>
      </c>
      <c r="E14265" s="74" t="str">
        <v/>
      </c>
      <c r="F14265" s="75">
        <f>IF($E14265="","",IFERROR(VLOOKUP(TRIM(E14265&amp;""),'Référentiel Articles'!$A$2:$F$634,4,FALSE),""))</f>
      </c>
      <c r="G14265" s="76">
        <f>IF($E14265="","",IFERROR(VLOOKUP(TRIM(E14265&amp;""),'Référentiel Articles'!$A$2:$F$634,5,FALSE),""))</f>
      </c>
      <c r="H14265" s="77" t="str">
        <v/>
      </c>
      <c r="I14265" s="76">
        <f>IF($E14265="","",IFERROR(VLOOKUP(TRIM(E14265&amp;""),'Référentiel Articles'!$A$2:$F$634,6,FALSE),""))</f>
      </c>
      <c r="J14265" s="78">
        <f>IF(OR($E14265="",$H14265=""),"",$H14265*$I14265)</f>
      </c>
      <c r="K14265" s="79" t="str">
        <v/>
      </c>
    </row>
    <row r="14266">
      <c r="A14266" s="81" t="str">
        <v/>
      </c>
      <c r="B14266" s="81" t="str">
        <v/>
      </c>
      <c r="C14266" s="83">
        <f>IF($E14266="","",IFERROR(VLOOKUP(TRIM(E14266&amp;""),'Référentiel Articles'!$A$2:$F$634,2,FALSE),""))</f>
      </c>
      <c r="D14266" s="83">
        <f>IF($E14266="","",IFERROR(VLOOKUP(TRIM(E14266&amp;""),'Référentiel Articles'!$A$2:$F$634,3,FALSE),""))</f>
      </c>
      <c r="E14266" s="81" t="str">
        <v/>
      </c>
      <c r="F14266" s="83">
        <f>IF($E14266="","",IFERROR(VLOOKUP(TRIM(E14266&amp;""),'Référentiel Articles'!$A$2:$F$634,4,FALSE),""))</f>
      </c>
      <c r="G14266" s="84">
        <f>IF($E14266="","",IFERROR(VLOOKUP(TRIM(E14266&amp;""),'Référentiel Articles'!$A$2:$F$634,5,FALSE),""))</f>
      </c>
      <c r="H14266" s="85" t="str">
        <v/>
      </c>
      <c r="I14266" s="84">
        <f>IF($E14266="","",IFERROR(VLOOKUP(TRIM(E14266&amp;""),'Référentiel Articles'!$A$2:$F$634,6,FALSE),""))</f>
      </c>
      <c r="J14266" s="90">
        <f>IF(OR($E14266="",$H14266=""),"",$H14266*$I14266)</f>
      </c>
      <c r="K14266" s="87" t="str">
        <v/>
      </c>
    </row>
    <row r="14267">
      <c r="A14267" s="74" t="str">
        <v/>
      </c>
      <c r="B14267" s="74" t="str">
        <v/>
      </c>
      <c r="C14267" s="75">
        <f>IF($E14267="","",IFERROR(VLOOKUP(TRIM(E14267&amp;""),'Référentiel Articles'!$A$2:$F$634,2,FALSE),""))</f>
      </c>
      <c r="D14267" s="75">
        <f>IF($E14267="","",IFERROR(VLOOKUP(TRIM(E14267&amp;""),'Référentiel Articles'!$A$2:$F$634,3,FALSE),""))</f>
      </c>
      <c r="E14267" s="74" t="str">
        <v/>
      </c>
      <c r="F14267" s="75">
        <f>IF($E14267="","",IFERROR(VLOOKUP(TRIM(E14267&amp;""),'Référentiel Articles'!$A$2:$F$634,4,FALSE),""))</f>
      </c>
      <c r="G14267" s="76">
        <f>IF($E14267="","",IFERROR(VLOOKUP(TRIM(E14267&amp;""),'Référentiel Articles'!$A$2:$F$634,5,FALSE),""))</f>
      </c>
      <c r="H14267" s="77" t="str">
        <v/>
      </c>
      <c r="I14267" s="76">
        <f>IF($E14267="","",IFERROR(VLOOKUP(TRIM(E14267&amp;""),'Référentiel Articles'!$A$2:$F$634,6,FALSE),""))</f>
      </c>
      <c r="J14267" s="78">
        <f>IF(OR($E14267="",$H14267=""),"",$H14267*$I14267)</f>
      </c>
      <c r="K14267" s="79" t="str">
        <v/>
      </c>
    </row>
    <row r="14268">
      <c r="A14268" s="81" t="str">
        <v/>
      </c>
      <c r="B14268" s="81" t="str">
        <v/>
      </c>
      <c r="C14268" s="83">
        <f>IF($E14268="","",IFERROR(VLOOKUP(TRIM(E14268&amp;""),'Référentiel Articles'!$A$2:$F$634,2,FALSE),""))</f>
      </c>
      <c r="D14268" s="83">
        <f>IF($E14268="","",IFERROR(VLOOKUP(TRIM(E14268&amp;""),'Référentiel Articles'!$A$2:$F$634,3,FALSE),""))</f>
      </c>
      <c r="E14268" s="81" t="str">
        <v/>
      </c>
      <c r="F14268" s="83">
        <f>IF($E14268="","",IFERROR(VLOOKUP(TRIM(E14268&amp;""),'Référentiel Articles'!$A$2:$F$634,4,FALSE),""))</f>
      </c>
      <c r="G14268" s="84">
        <f>IF($E14268="","",IFERROR(VLOOKUP(TRIM(E14268&amp;""),'Référentiel Articles'!$A$2:$F$634,5,FALSE),""))</f>
      </c>
      <c r="H14268" s="85" t="str">
        <v/>
      </c>
      <c r="I14268" s="84">
        <f>IF($E14268="","",IFERROR(VLOOKUP(TRIM(E14268&amp;""),'Référentiel Articles'!$A$2:$F$634,6,FALSE),""))</f>
      </c>
      <c r="J14268" s="90">
        <f>IF(OR($E14268="",$H14268=""),"",$H14268*$I14268)</f>
      </c>
      <c r="K14268" s="87" t="str">
        <v/>
      </c>
    </row>
    <row r="14269">
      <c r="A14269" s="74" t="str">
        <v/>
      </c>
      <c r="B14269" s="74" t="str">
        <v/>
      </c>
      <c r="C14269" s="75">
        <f>IF($E14269="","",IFERROR(VLOOKUP(TRIM(E14269&amp;""),'Référentiel Articles'!$A$2:$F$634,2,FALSE),""))</f>
      </c>
      <c r="D14269" s="75">
        <f>IF($E14269="","",IFERROR(VLOOKUP(TRIM(E14269&amp;""),'Référentiel Articles'!$A$2:$F$634,3,FALSE),""))</f>
      </c>
      <c r="E14269" s="74" t="str">
        <v/>
      </c>
      <c r="F14269" s="75">
        <f>IF($E14269="","",IFERROR(VLOOKUP(TRIM(E14269&amp;""),'Référentiel Articles'!$A$2:$F$634,4,FALSE),""))</f>
      </c>
      <c r="G14269" s="76">
        <f>IF($E14269="","",IFERROR(VLOOKUP(TRIM(E14269&amp;""),'Référentiel Articles'!$A$2:$F$634,5,FALSE),""))</f>
      </c>
      <c r="H14269" s="77" t="str">
        <v/>
      </c>
      <c r="I14269" s="76">
        <f>IF($E14269="","",IFERROR(VLOOKUP(TRIM(E14269&amp;""),'Référentiel Articles'!$A$2:$F$634,6,FALSE),""))</f>
      </c>
      <c r="J14269" s="78">
        <f>IF(OR($E14269="",$H14269=""),"",$H14269*$I14269)</f>
      </c>
      <c r="K14269" s="79" t="str">
        <v/>
      </c>
    </row>
    <row r="14270">
      <c r="A14270" s="81" t="str">
        <v/>
      </c>
      <c r="B14270" s="81" t="str">
        <v/>
      </c>
      <c r="C14270" s="83">
        <f>IF($E14270="","",IFERROR(VLOOKUP(TRIM(E14270&amp;""),'Référentiel Articles'!$A$2:$F$634,2,FALSE),""))</f>
      </c>
      <c r="D14270" s="83">
        <f>IF($E14270="","",IFERROR(VLOOKUP(TRIM(E14270&amp;""),'Référentiel Articles'!$A$2:$F$634,3,FALSE),""))</f>
      </c>
      <c r="E14270" s="81" t="str">
        <v/>
      </c>
      <c r="F14270" s="83">
        <f>IF($E14270="","",IFERROR(VLOOKUP(TRIM(E14270&amp;""),'Référentiel Articles'!$A$2:$F$634,4,FALSE),""))</f>
      </c>
      <c r="G14270" s="84">
        <f>IF($E14270="","",IFERROR(VLOOKUP(TRIM(E14270&amp;""),'Référentiel Articles'!$A$2:$F$634,5,FALSE),""))</f>
      </c>
      <c r="H14270" s="85" t="str">
        <v/>
      </c>
      <c r="I14270" s="84">
        <f>IF($E14270="","",IFERROR(VLOOKUP(TRIM(E14270&amp;""),'Référentiel Articles'!$A$2:$F$634,6,FALSE),""))</f>
      </c>
      <c r="J14270" s="90">
        <f>IF(OR($E14270="",$H14270=""),"",$H14270*$I14270)</f>
      </c>
      <c r="K14270" s="87" t="str">
        <v/>
      </c>
    </row>
    <row r="14271">
      <c r="A14271" s="74" t="str">
        <v/>
      </c>
      <c r="B14271" s="74" t="str">
        <v/>
      </c>
      <c r="C14271" s="75">
        <f>IF($E14271="","",IFERROR(VLOOKUP(TRIM(E14271&amp;""),'Référentiel Articles'!$A$2:$F$634,2,FALSE),""))</f>
      </c>
      <c r="D14271" s="75">
        <f>IF($E14271="","",IFERROR(VLOOKUP(TRIM(E14271&amp;""),'Référentiel Articles'!$A$2:$F$634,3,FALSE),""))</f>
      </c>
      <c r="E14271" s="74" t="str">
        <v/>
      </c>
      <c r="F14271" s="75">
        <f>IF($E14271="","",IFERROR(VLOOKUP(TRIM(E14271&amp;""),'Référentiel Articles'!$A$2:$F$634,4,FALSE),""))</f>
      </c>
      <c r="G14271" s="76">
        <f>IF($E14271="","",IFERROR(VLOOKUP(TRIM(E14271&amp;""),'Référentiel Articles'!$A$2:$F$634,5,FALSE),""))</f>
      </c>
      <c r="H14271" s="77" t="str">
        <v/>
      </c>
      <c r="I14271" s="76">
        <f>IF($E14271="","",IFERROR(VLOOKUP(TRIM(E14271&amp;""),'Référentiel Articles'!$A$2:$F$634,6,FALSE),""))</f>
      </c>
      <c r="J14271" s="78">
        <f>IF(OR($E14271="",$H14271=""),"",$H14271*$I14271)</f>
      </c>
      <c r="K14271" s="79" t="str">
        <v/>
      </c>
    </row>
    <row r="14272">
      <c r="A14272" s="81" t="str">
        <v/>
      </c>
      <c r="B14272" s="81" t="str">
        <v/>
      </c>
      <c r="C14272" s="83">
        <f>IF($E14272="","",IFERROR(VLOOKUP(TRIM(E14272&amp;""),'Référentiel Articles'!$A$2:$F$634,2,FALSE),""))</f>
      </c>
      <c r="D14272" s="83">
        <f>IF($E14272="","",IFERROR(VLOOKUP(TRIM(E14272&amp;""),'Référentiel Articles'!$A$2:$F$634,3,FALSE),""))</f>
      </c>
      <c r="E14272" s="81" t="str">
        <v/>
      </c>
      <c r="F14272" s="83">
        <f>IF($E14272="","",IFERROR(VLOOKUP(TRIM(E14272&amp;""),'Référentiel Articles'!$A$2:$F$634,4,FALSE),""))</f>
      </c>
      <c r="G14272" s="84">
        <f>IF($E14272="","",IFERROR(VLOOKUP(TRIM(E14272&amp;""),'Référentiel Articles'!$A$2:$F$634,5,FALSE),""))</f>
      </c>
      <c r="H14272" s="85" t="str">
        <v/>
      </c>
      <c r="I14272" s="84">
        <f>IF($E14272="","",IFERROR(VLOOKUP(TRIM(E14272&amp;""),'Référentiel Articles'!$A$2:$F$634,6,FALSE),""))</f>
      </c>
      <c r="J14272" s="90">
        <f>IF(OR($E14272="",$H14272=""),"",$H14272*$I14272)</f>
      </c>
      <c r="K14272" s="87" t="str">
        <v/>
      </c>
    </row>
    <row r="14273">
      <c r="A14273" s="74" t="str">
        <v/>
      </c>
      <c r="B14273" s="74" t="str">
        <v/>
      </c>
      <c r="C14273" s="75">
        <f>IF($E14273="","",IFERROR(VLOOKUP(TRIM(E14273&amp;""),'Référentiel Articles'!$A$2:$F$634,2,FALSE),""))</f>
      </c>
      <c r="D14273" s="75">
        <f>IF($E14273="","",IFERROR(VLOOKUP(TRIM(E14273&amp;""),'Référentiel Articles'!$A$2:$F$634,3,FALSE),""))</f>
      </c>
      <c r="E14273" s="74" t="str">
        <v/>
      </c>
      <c r="F14273" s="75">
        <f>IF($E14273="","",IFERROR(VLOOKUP(TRIM(E14273&amp;""),'Référentiel Articles'!$A$2:$F$634,4,FALSE),""))</f>
      </c>
      <c r="G14273" s="76">
        <f>IF($E14273="","",IFERROR(VLOOKUP(TRIM(E14273&amp;""),'Référentiel Articles'!$A$2:$F$634,5,FALSE),""))</f>
      </c>
      <c r="H14273" s="77" t="str">
        <v/>
      </c>
      <c r="I14273" s="76">
        <f>IF($E14273="","",IFERROR(VLOOKUP(TRIM(E14273&amp;""),'Référentiel Articles'!$A$2:$F$634,6,FALSE),""))</f>
      </c>
      <c r="J14273" s="78">
        <f>IF(OR($E14273="",$H14273=""),"",$H14273*$I14273)</f>
      </c>
      <c r="K14273" s="79" t="str">
        <v/>
      </c>
    </row>
    <row r="14274">
      <c r="A14274" s="81" t="str">
        <v/>
      </c>
      <c r="B14274" s="81" t="str">
        <v/>
      </c>
      <c r="C14274" s="83">
        <f>IF($E14274="","",IFERROR(VLOOKUP(TRIM(E14274&amp;""),'Référentiel Articles'!$A$2:$F$634,2,FALSE),""))</f>
      </c>
      <c r="D14274" s="83">
        <f>IF($E14274="","",IFERROR(VLOOKUP(TRIM(E14274&amp;""),'Référentiel Articles'!$A$2:$F$634,3,FALSE),""))</f>
      </c>
      <c r="E14274" s="81" t="str">
        <v/>
      </c>
      <c r="F14274" s="83">
        <f>IF($E14274="","",IFERROR(VLOOKUP(TRIM(E14274&amp;""),'Référentiel Articles'!$A$2:$F$634,4,FALSE),""))</f>
      </c>
      <c r="G14274" s="84">
        <f>IF($E14274="","",IFERROR(VLOOKUP(TRIM(E14274&amp;""),'Référentiel Articles'!$A$2:$F$634,5,FALSE),""))</f>
      </c>
      <c r="H14274" s="85" t="str">
        <v/>
      </c>
      <c r="I14274" s="84">
        <f>IF($E14274="","",IFERROR(VLOOKUP(TRIM(E14274&amp;""),'Référentiel Articles'!$A$2:$F$634,6,FALSE),""))</f>
      </c>
      <c r="J14274" s="90">
        <f>IF(OR($E14274="",$H14274=""),"",$H14274*$I14274)</f>
      </c>
      <c r="K14274" s="87" t="str">
        <v/>
      </c>
    </row>
    <row r="14275">
      <c r="A14275" s="74" t="str">
        <v/>
      </c>
      <c r="B14275" s="74" t="str">
        <v/>
      </c>
      <c r="C14275" s="75">
        <f>IF($E14275="","",IFERROR(VLOOKUP(TRIM(E14275&amp;""),'Référentiel Articles'!$A$2:$F$634,2,FALSE),""))</f>
      </c>
      <c r="D14275" s="75">
        <f>IF($E14275="","",IFERROR(VLOOKUP(TRIM(E14275&amp;""),'Référentiel Articles'!$A$2:$F$634,3,FALSE),""))</f>
      </c>
      <c r="E14275" s="74" t="str">
        <v/>
      </c>
      <c r="F14275" s="75">
        <f>IF($E14275="","",IFERROR(VLOOKUP(TRIM(E14275&amp;""),'Référentiel Articles'!$A$2:$F$634,4,FALSE),""))</f>
      </c>
      <c r="G14275" s="76">
        <f>IF($E14275="","",IFERROR(VLOOKUP(TRIM(E14275&amp;""),'Référentiel Articles'!$A$2:$F$634,5,FALSE),""))</f>
      </c>
      <c r="H14275" s="77" t="str">
        <v/>
      </c>
      <c r="I14275" s="76">
        <f>IF($E14275="","",IFERROR(VLOOKUP(TRIM(E14275&amp;""),'Référentiel Articles'!$A$2:$F$634,6,FALSE),""))</f>
      </c>
      <c r="J14275" s="78">
        <f>IF(OR($E14275="",$H14275=""),"",$H14275*$I14275)</f>
      </c>
      <c r="K14275" s="79" t="str">
        <v/>
      </c>
    </row>
    <row r="14276">
      <c r="A14276" s="81" t="str">
        <v/>
      </c>
      <c r="B14276" s="81" t="str">
        <v/>
      </c>
      <c r="C14276" s="83">
        <f>IF($E14276="","",IFERROR(VLOOKUP(TRIM(E14276&amp;""),'Référentiel Articles'!$A$2:$F$634,2,FALSE),""))</f>
      </c>
      <c r="D14276" s="83">
        <f>IF($E14276="","",IFERROR(VLOOKUP(TRIM(E14276&amp;""),'Référentiel Articles'!$A$2:$F$634,3,FALSE),""))</f>
      </c>
      <c r="E14276" s="81" t="str">
        <v/>
      </c>
      <c r="F14276" s="83">
        <f>IF($E14276="","",IFERROR(VLOOKUP(TRIM(E14276&amp;""),'Référentiel Articles'!$A$2:$F$634,4,FALSE),""))</f>
      </c>
      <c r="G14276" s="84">
        <f>IF($E14276="","",IFERROR(VLOOKUP(TRIM(E14276&amp;""),'Référentiel Articles'!$A$2:$F$634,5,FALSE),""))</f>
      </c>
      <c r="H14276" s="85" t="str">
        <v/>
      </c>
      <c r="I14276" s="84">
        <f>IF($E14276="","",IFERROR(VLOOKUP(TRIM(E14276&amp;""),'Référentiel Articles'!$A$2:$F$634,6,FALSE),""))</f>
      </c>
      <c r="J14276" s="90">
        <f>IF(OR($E14276="",$H14276=""),"",$H14276*$I14276)</f>
      </c>
      <c r="K14276" s="87" t="str">
        <v/>
      </c>
    </row>
    <row r="14277">
      <c r="A14277" s="74" t="str">
        <v/>
      </c>
      <c r="B14277" s="74" t="str">
        <v/>
      </c>
      <c r="C14277" s="75">
        <f>IF($E14277="","",IFERROR(VLOOKUP(TRIM(E14277&amp;""),'Référentiel Articles'!$A$2:$F$634,2,FALSE),""))</f>
      </c>
      <c r="D14277" s="75">
        <f>IF($E14277="","",IFERROR(VLOOKUP(TRIM(E14277&amp;""),'Référentiel Articles'!$A$2:$F$634,3,FALSE),""))</f>
      </c>
      <c r="E14277" s="74" t="str">
        <v/>
      </c>
      <c r="F14277" s="75">
        <f>IF($E14277="","",IFERROR(VLOOKUP(TRIM(E14277&amp;""),'Référentiel Articles'!$A$2:$F$634,4,FALSE),""))</f>
      </c>
      <c r="G14277" s="76">
        <f>IF($E14277="","",IFERROR(VLOOKUP(TRIM(E14277&amp;""),'Référentiel Articles'!$A$2:$F$634,5,FALSE),""))</f>
      </c>
      <c r="H14277" s="77" t="str">
        <v/>
      </c>
      <c r="I14277" s="76">
        <f>IF($E14277="","",IFERROR(VLOOKUP(TRIM(E14277&amp;""),'Référentiel Articles'!$A$2:$F$634,6,FALSE),""))</f>
      </c>
      <c r="J14277" s="78">
        <f>IF(OR($E14277="",$H14277=""),"",$H14277*$I14277)</f>
      </c>
      <c r="K14277" s="79" t="str">
        <v/>
      </c>
    </row>
    <row r="14278">
      <c r="A14278" s="81" t="str">
        <v/>
      </c>
      <c r="B14278" s="81" t="str">
        <v/>
      </c>
      <c r="C14278" s="83">
        <f>IF($E14278="","",IFERROR(VLOOKUP(TRIM(E14278&amp;""),'Référentiel Articles'!$A$2:$F$634,2,FALSE),""))</f>
      </c>
      <c r="D14278" s="83">
        <f>IF($E14278="","",IFERROR(VLOOKUP(TRIM(E14278&amp;""),'Référentiel Articles'!$A$2:$F$634,3,FALSE),""))</f>
      </c>
      <c r="E14278" s="81" t="str">
        <v/>
      </c>
      <c r="F14278" s="83">
        <f>IF($E14278="","",IFERROR(VLOOKUP(TRIM(E14278&amp;""),'Référentiel Articles'!$A$2:$F$634,4,FALSE),""))</f>
      </c>
      <c r="G14278" s="84">
        <f>IF($E14278="","",IFERROR(VLOOKUP(TRIM(E14278&amp;""),'Référentiel Articles'!$A$2:$F$634,5,FALSE),""))</f>
      </c>
      <c r="H14278" s="85" t="str">
        <v/>
      </c>
      <c r="I14278" s="84">
        <f>IF($E14278="","",IFERROR(VLOOKUP(TRIM(E14278&amp;""),'Référentiel Articles'!$A$2:$F$634,6,FALSE),""))</f>
      </c>
      <c r="J14278" s="90">
        <f>IF(OR($E14278="",$H14278=""),"",$H14278*$I14278)</f>
      </c>
      <c r="K14278" s="87" t="str">
        <v/>
      </c>
    </row>
    <row r="14279">
      <c r="A14279" s="74" t="str">
        <v/>
      </c>
      <c r="B14279" s="74" t="str">
        <v/>
      </c>
      <c r="C14279" s="75">
        <f>IF($E14279="","",IFERROR(VLOOKUP(TRIM(E14279&amp;""),'Référentiel Articles'!$A$2:$F$634,2,FALSE),""))</f>
      </c>
      <c r="D14279" s="75">
        <f>IF($E14279="","",IFERROR(VLOOKUP(TRIM(E14279&amp;""),'Référentiel Articles'!$A$2:$F$634,3,FALSE),""))</f>
      </c>
      <c r="E14279" s="74" t="str">
        <v/>
      </c>
      <c r="F14279" s="75">
        <f>IF($E14279="","",IFERROR(VLOOKUP(TRIM(E14279&amp;""),'Référentiel Articles'!$A$2:$F$634,4,FALSE),""))</f>
      </c>
      <c r="G14279" s="76">
        <f>IF($E14279="","",IFERROR(VLOOKUP(TRIM(E14279&amp;""),'Référentiel Articles'!$A$2:$F$634,5,FALSE),""))</f>
      </c>
      <c r="H14279" s="77" t="str">
        <v/>
      </c>
      <c r="I14279" s="76">
        <f>IF($E14279="","",IFERROR(VLOOKUP(TRIM(E14279&amp;""),'Référentiel Articles'!$A$2:$F$634,6,FALSE),""))</f>
      </c>
      <c r="J14279" s="78">
        <f>IF(OR($E14279="",$H14279=""),"",$H14279*$I14279)</f>
      </c>
      <c r="K14279" s="79" t="str">
        <v/>
      </c>
    </row>
    <row r="14280">
      <c r="A14280" s="81" t="str">
        <v/>
      </c>
      <c r="B14280" s="81" t="str">
        <v/>
      </c>
      <c r="C14280" s="83">
        <f>IF($E14280="","",IFERROR(VLOOKUP(TRIM(E14280&amp;""),'Référentiel Articles'!$A$2:$F$634,2,FALSE),""))</f>
      </c>
      <c r="D14280" s="83">
        <f>IF($E14280="","",IFERROR(VLOOKUP(TRIM(E14280&amp;""),'Référentiel Articles'!$A$2:$F$634,3,FALSE),""))</f>
      </c>
      <c r="E14280" s="81" t="str">
        <v/>
      </c>
      <c r="F14280" s="83">
        <f>IF($E14280="","",IFERROR(VLOOKUP(TRIM(E14280&amp;""),'Référentiel Articles'!$A$2:$F$634,4,FALSE),""))</f>
      </c>
      <c r="G14280" s="84">
        <f>IF($E14280="","",IFERROR(VLOOKUP(TRIM(E14280&amp;""),'Référentiel Articles'!$A$2:$F$634,5,FALSE),""))</f>
      </c>
      <c r="H14280" s="85" t="str">
        <v/>
      </c>
      <c r="I14280" s="84">
        <f>IF($E14280="","",IFERROR(VLOOKUP(TRIM(E14280&amp;""),'Référentiel Articles'!$A$2:$F$634,6,FALSE),""))</f>
      </c>
      <c r="J14280" s="90">
        <f>IF(OR($E14280="",$H14280=""),"",$H14280*$I14280)</f>
      </c>
      <c r="K14280" s="87" t="str">
        <v/>
      </c>
    </row>
    <row r="14281">
      <c r="A14281" s="74" t="str">
        <v/>
      </c>
      <c r="B14281" s="74" t="str">
        <v/>
      </c>
      <c r="C14281" s="75">
        <f>IF($E14281="","",IFERROR(VLOOKUP(TRIM(E14281&amp;""),'Référentiel Articles'!$A$2:$F$634,2,FALSE),""))</f>
      </c>
      <c r="D14281" s="75">
        <f>IF($E14281="","",IFERROR(VLOOKUP(TRIM(E14281&amp;""),'Référentiel Articles'!$A$2:$F$634,3,FALSE),""))</f>
      </c>
      <c r="E14281" s="74" t="str">
        <v/>
      </c>
      <c r="F14281" s="75">
        <f>IF($E14281="","",IFERROR(VLOOKUP(TRIM(E14281&amp;""),'Référentiel Articles'!$A$2:$F$634,4,FALSE),""))</f>
      </c>
      <c r="G14281" s="76">
        <f>IF($E14281="","",IFERROR(VLOOKUP(TRIM(E14281&amp;""),'Référentiel Articles'!$A$2:$F$634,5,FALSE),""))</f>
      </c>
      <c r="H14281" s="77" t="str">
        <v/>
      </c>
      <c r="I14281" s="76">
        <f>IF($E14281="","",IFERROR(VLOOKUP(TRIM(E14281&amp;""),'Référentiel Articles'!$A$2:$F$634,6,FALSE),""))</f>
      </c>
      <c r="J14281" s="78">
        <f>IF(OR($E14281="",$H14281=""),"",$H14281*$I14281)</f>
      </c>
      <c r="K14281" s="79" t="str">
        <v/>
      </c>
    </row>
    <row r="14282">
      <c r="A14282" s="81" t="str">
        <v/>
      </c>
      <c r="B14282" s="81" t="str">
        <v/>
      </c>
      <c r="C14282" s="83">
        <f>IF($E14282="","",IFERROR(VLOOKUP(TRIM(E14282&amp;""),'Référentiel Articles'!$A$2:$F$634,2,FALSE),""))</f>
      </c>
      <c r="D14282" s="83">
        <f>IF($E14282="","",IFERROR(VLOOKUP(TRIM(E14282&amp;""),'Référentiel Articles'!$A$2:$F$634,3,FALSE),""))</f>
      </c>
      <c r="E14282" s="81" t="str">
        <v/>
      </c>
      <c r="F14282" s="83">
        <f>IF($E14282="","",IFERROR(VLOOKUP(TRIM(E14282&amp;""),'Référentiel Articles'!$A$2:$F$634,4,FALSE),""))</f>
      </c>
      <c r="G14282" s="84">
        <f>IF($E14282="","",IFERROR(VLOOKUP(TRIM(E14282&amp;""),'Référentiel Articles'!$A$2:$F$634,5,FALSE),""))</f>
      </c>
      <c r="H14282" s="85" t="str">
        <v/>
      </c>
      <c r="I14282" s="84">
        <f>IF($E14282="","",IFERROR(VLOOKUP(TRIM(E14282&amp;""),'Référentiel Articles'!$A$2:$F$634,6,FALSE),""))</f>
      </c>
      <c r="J14282" s="90">
        <f>IF(OR($E14282="",$H14282=""),"",$H14282*$I14282)</f>
      </c>
      <c r="K14282" s="87" t="str">
        <v/>
      </c>
    </row>
    <row r="14283">
      <c r="A14283" s="74" t="str">
        <v/>
      </c>
      <c r="B14283" s="74" t="str">
        <v/>
      </c>
      <c r="C14283" s="75">
        <f>IF($E14283="","",IFERROR(VLOOKUP(TRIM(E14283&amp;""),'Référentiel Articles'!$A$2:$F$634,2,FALSE),""))</f>
      </c>
      <c r="D14283" s="75">
        <f>IF($E14283="","",IFERROR(VLOOKUP(TRIM(E14283&amp;""),'Référentiel Articles'!$A$2:$F$634,3,FALSE),""))</f>
      </c>
      <c r="E14283" s="74" t="str">
        <v/>
      </c>
      <c r="F14283" s="75">
        <f>IF($E14283="","",IFERROR(VLOOKUP(TRIM(E14283&amp;""),'Référentiel Articles'!$A$2:$F$634,4,FALSE),""))</f>
      </c>
      <c r="G14283" s="76">
        <f>IF($E14283="","",IFERROR(VLOOKUP(TRIM(E14283&amp;""),'Référentiel Articles'!$A$2:$F$634,5,FALSE),""))</f>
      </c>
      <c r="H14283" s="77" t="str">
        <v/>
      </c>
      <c r="I14283" s="76">
        <f>IF($E14283="","",IFERROR(VLOOKUP(TRIM(E14283&amp;""),'Référentiel Articles'!$A$2:$F$634,6,FALSE),""))</f>
      </c>
      <c r="J14283" s="78">
        <f>IF(OR($E14283="",$H14283=""),"",$H14283*$I14283)</f>
      </c>
      <c r="K14283" s="79" t="str">
        <v/>
      </c>
    </row>
    <row r="14284">
      <c r="A14284" s="81" t="str">
        <v/>
      </c>
      <c r="B14284" s="81" t="str">
        <v/>
      </c>
      <c r="C14284" s="83">
        <f>IF($E14284="","",IFERROR(VLOOKUP(TRIM(E14284&amp;""),'Référentiel Articles'!$A$2:$F$634,2,FALSE),""))</f>
      </c>
      <c r="D14284" s="83">
        <f>IF($E14284="","",IFERROR(VLOOKUP(TRIM(E14284&amp;""),'Référentiel Articles'!$A$2:$F$634,3,FALSE),""))</f>
      </c>
      <c r="E14284" s="81" t="str">
        <v/>
      </c>
      <c r="F14284" s="83">
        <f>IF($E14284="","",IFERROR(VLOOKUP(TRIM(E14284&amp;""),'Référentiel Articles'!$A$2:$F$634,4,FALSE),""))</f>
      </c>
      <c r="G14284" s="84">
        <f>IF($E14284="","",IFERROR(VLOOKUP(TRIM(E14284&amp;""),'Référentiel Articles'!$A$2:$F$634,5,FALSE),""))</f>
      </c>
      <c r="H14284" s="85" t="str">
        <v/>
      </c>
      <c r="I14284" s="84">
        <f>IF($E14284="","",IFERROR(VLOOKUP(TRIM(E14284&amp;""),'Référentiel Articles'!$A$2:$F$634,6,FALSE),""))</f>
      </c>
      <c r="J14284" s="90">
        <f>IF(OR($E14284="",$H14284=""),"",$H14284*$I14284)</f>
      </c>
      <c r="K14284" s="87" t="str">
        <v/>
      </c>
    </row>
    <row r="14285">
      <c r="A14285" s="74" t="str">
        <v/>
      </c>
      <c r="B14285" s="74" t="str">
        <v/>
      </c>
      <c r="C14285" s="75">
        <f>IF($E14285="","",IFERROR(VLOOKUP(TRIM(E14285&amp;""),'Référentiel Articles'!$A$2:$F$634,2,FALSE),""))</f>
      </c>
      <c r="D14285" s="75">
        <f>IF($E14285="","",IFERROR(VLOOKUP(TRIM(E14285&amp;""),'Référentiel Articles'!$A$2:$F$634,3,FALSE),""))</f>
      </c>
      <c r="E14285" s="74" t="str">
        <v/>
      </c>
      <c r="F14285" s="75">
        <f>IF($E14285="","",IFERROR(VLOOKUP(TRIM(E14285&amp;""),'Référentiel Articles'!$A$2:$F$634,4,FALSE),""))</f>
      </c>
      <c r="G14285" s="76">
        <f>IF($E14285="","",IFERROR(VLOOKUP(TRIM(E14285&amp;""),'Référentiel Articles'!$A$2:$F$634,5,FALSE),""))</f>
      </c>
      <c r="H14285" s="77" t="str">
        <v/>
      </c>
      <c r="I14285" s="76">
        <f>IF($E14285="","",IFERROR(VLOOKUP(TRIM(E14285&amp;""),'Référentiel Articles'!$A$2:$F$634,6,FALSE),""))</f>
      </c>
      <c r="J14285" s="78">
        <f>IF(OR($E14285="",$H14285=""),"",$H14285*$I14285)</f>
      </c>
      <c r="K14285" s="79" t="str">
        <v/>
      </c>
    </row>
    <row r="14286">
      <c r="A14286" s="81" t="str">
        <v/>
      </c>
      <c r="B14286" s="81" t="str">
        <v/>
      </c>
      <c r="C14286" s="83">
        <f>IF($E14286="","",IFERROR(VLOOKUP(TRIM(E14286&amp;""),'Référentiel Articles'!$A$2:$F$634,2,FALSE),""))</f>
      </c>
      <c r="D14286" s="83">
        <f>IF($E14286="","",IFERROR(VLOOKUP(TRIM(E14286&amp;""),'Référentiel Articles'!$A$2:$F$634,3,FALSE),""))</f>
      </c>
      <c r="E14286" s="81" t="str">
        <v/>
      </c>
      <c r="F14286" s="83">
        <f>IF($E14286="","",IFERROR(VLOOKUP(TRIM(E14286&amp;""),'Référentiel Articles'!$A$2:$F$634,4,FALSE),""))</f>
      </c>
      <c r="G14286" s="84">
        <f>IF($E14286="","",IFERROR(VLOOKUP(TRIM(E14286&amp;""),'Référentiel Articles'!$A$2:$F$634,5,FALSE),""))</f>
      </c>
      <c r="H14286" s="85" t="str">
        <v/>
      </c>
      <c r="I14286" s="84">
        <f>IF($E14286="","",IFERROR(VLOOKUP(TRIM(E14286&amp;""),'Référentiel Articles'!$A$2:$F$634,6,FALSE),""))</f>
      </c>
      <c r="J14286" s="90">
        <f>IF(OR($E14286="",$H14286=""),"",$H14286*$I14286)</f>
      </c>
      <c r="K14286" s="87" t="str">
        <v/>
      </c>
    </row>
    <row r="14287">
      <c r="A14287" s="74" t="str">
        <v/>
      </c>
      <c r="B14287" s="74" t="str">
        <v/>
      </c>
      <c r="C14287" s="75">
        <f>IF($E14287="","",IFERROR(VLOOKUP(TRIM(E14287&amp;""),'Référentiel Articles'!$A$2:$F$634,2,FALSE),""))</f>
      </c>
      <c r="D14287" s="75">
        <f>IF($E14287="","",IFERROR(VLOOKUP(TRIM(E14287&amp;""),'Référentiel Articles'!$A$2:$F$634,3,FALSE),""))</f>
      </c>
      <c r="E14287" s="74" t="str">
        <v/>
      </c>
      <c r="F14287" s="75">
        <f>IF($E14287="","",IFERROR(VLOOKUP(TRIM(E14287&amp;""),'Référentiel Articles'!$A$2:$F$634,4,FALSE),""))</f>
      </c>
      <c r="G14287" s="76">
        <f>IF($E14287="","",IFERROR(VLOOKUP(TRIM(E14287&amp;""),'Référentiel Articles'!$A$2:$F$634,5,FALSE),""))</f>
      </c>
      <c r="H14287" s="77" t="str">
        <v/>
      </c>
      <c r="I14287" s="76">
        <f>IF($E14287="","",IFERROR(VLOOKUP(TRIM(E14287&amp;""),'Référentiel Articles'!$A$2:$F$634,6,FALSE),""))</f>
      </c>
      <c r="J14287" s="78">
        <f>IF(OR($E14287="",$H14287=""),"",$H14287*$I14287)</f>
      </c>
      <c r="K14287" s="79" t="str">
        <v/>
      </c>
    </row>
    <row r="14288">
      <c r="A14288" s="81" t="str">
        <v/>
      </c>
      <c r="B14288" s="81" t="str">
        <v/>
      </c>
      <c r="C14288" s="83">
        <f>IF($E14288="","",IFERROR(VLOOKUP(TRIM(E14288&amp;""),'Référentiel Articles'!$A$2:$F$634,2,FALSE),""))</f>
      </c>
      <c r="D14288" s="83">
        <f>IF($E14288="","",IFERROR(VLOOKUP(TRIM(E14288&amp;""),'Référentiel Articles'!$A$2:$F$634,3,FALSE),""))</f>
      </c>
      <c r="E14288" s="81" t="str">
        <v/>
      </c>
      <c r="F14288" s="83">
        <f>IF($E14288="","",IFERROR(VLOOKUP(TRIM(E14288&amp;""),'Référentiel Articles'!$A$2:$F$634,4,FALSE),""))</f>
      </c>
      <c r="G14288" s="84">
        <f>IF($E14288="","",IFERROR(VLOOKUP(TRIM(E14288&amp;""),'Référentiel Articles'!$A$2:$F$634,5,FALSE),""))</f>
      </c>
      <c r="H14288" s="85" t="str">
        <v/>
      </c>
      <c r="I14288" s="84">
        <f>IF($E14288="","",IFERROR(VLOOKUP(TRIM(E14288&amp;""),'Référentiel Articles'!$A$2:$F$634,6,FALSE),""))</f>
      </c>
      <c r="J14288" s="90">
        <f>IF(OR($E14288="",$H14288=""),"",$H14288*$I14288)</f>
      </c>
      <c r="K14288" s="87" t="str">
        <v/>
      </c>
    </row>
    <row r="14289">
      <c r="A14289" s="74" t="str">
        <v/>
      </c>
      <c r="B14289" s="74" t="str">
        <v/>
      </c>
      <c r="C14289" s="75">
        <f>IF($E14289="","",IFERROR(VLOOKUP(TRIM(E14289&amp;""),'Référentiel Articles'!$A$2:$F$634,2,FALSE),""))</f>
      </c>
      <c r="D14289" s="75">
        <f>IF($E14289="","",IFERROR(VLOOKUP(TRIM(E14289&amp;""),'Référentiel Articles'!$A$2:$F$634,3,FALSE),""))</f>
      </c>
      <c r="E14289" s="74" t="str">
        <v/>
      </c>
      <c r="F14289" s="75">
        <f>IF($E14289="","",IFERROR(VLOOKUP(TRIM(E14289&amp;""),'Référentiel Articles'!$A$2:$F$634,4,FALSE),""))</f>
      </c>
      <c r="G14289" s="76">
        <f>IF($E14289="","",IFERROR(VLOOKUP(TRIM(E14289&amp;""),'Référentiel Articles'!$A$2:$F$634,5,FALSE),""))</f>
      </c>
      <c r="H14289" s="77" t="str">
        <v/>
      </c>
      <c r="I14289" s="76">
        <f>IF($E14289="","",IFERROR(VLOOKUP(TRIM(E14289&amp;""),'Référentiel Articles'!$A$2:$F$634,6,FALSE),""))</f>
      </c>
      <c r="J14289" s="78">
        <f>IF(OR($E14289="",$H14289=""),"",$H14289*$I14289)</f>
      </c>
      <c r="K14289" s="79" t="str">
        <v/>
      </c>
    </row>
    <row r="14290">
      <c r="A14290" s="81" t="str">
        <v/>
      </c>
      <c r="B14290" s="81" t="str">
        <v/>
      </c>
      <c r="C14290" s="83">
        <f>IF($E14290="","",IFERROR(VLOOKUP(TRIM(E14290&amp;""),'Référentiel Articles'!$A$2:$F$634,2,FALSE),""))</f>
      </c>
      <c r="D14290" s="83">
        <f>IF($E14290="","",IFERROR(VLOOKUP(TRIM(E14290&amp;""),'Référentiel Articles'!$A$2:$F$634,3,FALSE),""))</f>
      </c>
      <c r="E14290" s="81" t="str">
        <v/>
      </c>
      <c r="F14290" s="83">
        <f>IF($E14290="","",IFERROR(VLOOKUP(TRIM(E14290&amp;""),'Référentiel Articles'!$A$2:$F$634,4,FALSE),""))</f>
      </c>
      <c r="G14290" s="84">
        <f>IF($E14290="","",IFERROR(VLOOKUP(TRIM(E14290&amp;""),'Référentiel Articles'!$A$2:$F$634,5,FALSE),""))</f>
      </c>
      <c r="H14290" s="85" t="str">
        <v/>
      </c>
      <c r="I14290" s="84">
        <f>IF($E14290="","",IFERROR(VLOOKUP(TRIM(E14290&amp;""),'Référentiel Articles'!$A$2:$F$634,6,FALSE),""))</f>
      </c>
      <c r="J14290" s="90">
        <f>IF(OR($E14290="",$H14290=""),"",$H14290*$I14290)</f>
      </c>
      <c r="K14290" s="87" t="str">
        <v/>
      </c>
    </row>
    <row r="14291">
      <c r="A14291" s="74" t="str">
        <v/>
      </c>
      <c r="B14291" s="74" t="str">
        <v/>
      </c>
      <c r="C14291" s="75">
        <f>IF($E14291="","",IFERROR(VLOOKUP(TRIM(E14291&amp;""),'Référentiel Articles'!$A$2:$F$634,2,FALSE),""))</f>
      </c>
      <c r="D14291" s="75">
        <f>IF($E14291="","",IFERROR(VLOOKUP(TRIM(E14291&amp;""),'Référentiel Articles'!$A$2:$F$634,3,FALSE),""))</f>
      </c>
      <c r="E14291" s="74" t="str">
        <v/>
      </c>
      <c r="F14291" s="75">
        <f>IF($E14291="","",IFERROR(VLOOKUP(TRIM(E14291&amp;""),'Référentiel Articles'!$A$2:$F$634,4,FALSE),""))</f>
      </c>
      <c r="G14291" s="76">
        <f>IF($E14291="","",IFERROR(VLOOKUP(TRIM(E14291&amp;""),'Référentiel Articles'!$A$2:$F$634,5,FALSE),""))</f>
      </c>
      <c r="H14291" s="77" t="str">
        <v/>
      </c>
      <c r="I14291" s="76">
        <f>IF($E14291="","",IFERROR(VLOOKUP(TRIM(E14291&amp;""),'Référentiel Articles'!$A$2:$F$634,6,FALSE),""))</f>
      </c>
      <c r="J14291" s="78">
        <f>IF(OR($E14291="",$H14291=""),"",$H14291*$I14291)</f>
      </c>
      <c r="K14291" s="79" t="str">
        <v/>
      </c>
    </row>
    <row r="14292">
      <c r="A14292" s="81" t="str">
        <v/>
      </c>
      <c r="B14292" s="81" t="str">
        <v/>
      </c>
      <c r="C14292" s="83">
        <f>IF($E14292="","",IFERROR(VLOOKUP(TRIM(E14292&amp;""),'Référentiel Articles'!$A$2:$F$634,2,FALSE),""))</f>
      </c>
      <c r="D14292" s="83">
        <f>IF($E14292="","",IFERROR(VLOOKUP(TRIM(E14292&amp;""),'Référentiel Articles'!$A$2:$F$634,3,FALSE),""))</f>
      </c>
      <c r="E14292" s="81" t="str">
        <v/>
      </c>
      <c r="F14292" s="83">
        <f>IF($E14292="","",IFERROR(VLOOKUP(TRIM(E14292&amp;""),'Référentiel Articles'!$A$2:$F$634,4,FALSE),""))</f>
      </c>
      <c r="G14292" s="84">
        <f>IF($E14292="","",IFERROR(VLOOKUP(TRIM(E14292&amp;""),'Référentiel Articles'!$A$2:$F$634,5,FALSE),""))</f>
      </c>
      <c r="H14292" s="85" t="str">
        <v/>
      </c>
      <c r="I14292" s="84">
        <f>IF($E14292="","",IFERROR(VLOOKUP(TRIM(E14292&amp;""),'Référentiel Articles'!$A$2:$F$634,6,FALSE),""))</f>
      </c>
      <c r="J14292" s="90">
        <f>IF(OR($E14292="",$H14292=""),"",$H14292*$I14292)</f>
      </c>
      <c r="K14292" s="87" t="str">
        <v/>
      </c>
    </row>
    <row r="14293">
      <c r="A14293" s="74" t="str">
        <v/>
      </c>
      <c r="B14293" s="74" t="str">
        <v/>
      </c>
      <c r="C14293" s="75">
        <f>IF($E14293="","",IFERROR(VLOOKUP(TRIM(E14293&amp;""),'Référentiel Articles'!$A$2:$F$634,2,FALSE),""))</f>
      </c>
      <c r="D14293" s="75">
        <f>IF($E14293="","",IFERROR(VLOOKUP(TRIM(E14293&amp;""),'Référentiel Articles'!$A$2:$F$634,3,FALSE),""))</f>
      </c>
      <c r="E14293" s="74" t="str">
        <v/>
      </c>
      <c r="F14293" s="75">
        <f>IF($E14293="","",IFERROR(VLOOKUP(TRIM(E14293&amp;""),'Référentiel Articles'!$A$2:$F$634,4,FALSE),""))</f>
      </c>
      <c r="G14293" s="76">
        <f>IF($E14293="","",IFERROR(VLOOKUP(TRIM(E14293&amp;""),'Référentiel Articles'!$A$2:$F$634,5,FALSE),""))</f>
      </c>
      <c r="H14293" s="77" t="str">
        <v/>
      </c>
      <c r="I14293" s="76">
        <f>IF($E14293="","",IFERROR(VLOOKUP(TRIM(E14293&amp;""),'Référentiel Articles'!$A$2:$F$634,6,FALSE),""))</f>
      </c>
      <c r="J14293" s="78">
        <f>IF(OR($E14293="",$H14293=""),"",$H14293*$I14293)</f>
      </c>
      <c r="K14293" s="79" t="str">
        <v/>
      </c>
    </row>
    <row r="14294">
      <c r="A14294" s="81" t="str">
        <v/>
      </c>
      <c r="B14294" s="81" t="str">
        <v/>
      </c>
      <c r="C14294" s="83">
        <f>IF($E14294="","",IFERROR(VLOOKUP(TRIM(E14294&amp;""),'Référentiel Articles'!$A$2:$F$634,2,FALSE),""))</f>
      </c>
      <c r="D14294" s="83">
        <f>IF($E14294="","",IFERROR(VLOOKUP(TRIM(E14294&amp;""),'Référentiel Articles'!$A$2:$F$634,3,FALSE),""))</f>
      </c>
      <c r="E14294" s="81" t="str">
        <v/>
      </c>
      <c r="F14294" s="83">
        <f>IF($E14294="","",IFERROR(VLOOKUP(TRIM(E14294&amp;""),'Référentiel Articles'!$A$2:$F$634,4,FALSE),""))</f>
      </c>
      <c r="G14294" s="84">
        <f>IF($E14294="","",IFERROR(VLOOKUP(TRIM(E14294&amp;""),'Référentiel Articles'!$A$2:$F$634,5,FALSE),""))</f>
      </c>
      <c r="H14294" s="85" t="str">
        <v/>
      </c>
      <c r="I14294" s="84">
        <f>IF($E14294="","",IFERROR(VLOOKUP(TRIM(E14294&amp;""),'Référentiel Articles'!$A$2:$F$634,6,FALSE),""))</f>
      </c>
      <c r="J14294" s="90">
        <f>IF(OR($E14294="",$H14294=""),"",$H14294*$I14294)</f>
      </c>
      <c r="K14294" s="87" t="str">
        <v/>
      </c>
    </row>
    <row r="14295">
      <c r="A14295" s="74" t="str">
        <v/>
      </c>
      <c r="B14295" s="74" t="str">
        <v/>
      </c>
      <c r="C14295" s="75">
        <f>IF($E14295="","",IFERROR(VLOOKUP(TRIM(E14295&amp;""),'Référentiel Articles'!$A$2:$F$634,2,FALSE),""))</f>
      </c>
      <c r="D14295" s="75">
        <f>IF($E14295="","",IFERROR(VLOOKUP(TRIM(E14295&amp;""),'Référentiel Articles'!$A$2:$F$634,3,FALSE),""))</f>
      </c>
      <c r="E14295" s="74" t="str">
        <v/>
      </c>
      <c r="F14295" s="75">
        <f>IF($E14295="","",IFERROR(VLOOKUP(TRIM(E14295&amp;""),'Référentiel Articles'!$A$2:$F$634,4,FALSE),""))</f>
      </c>
      <c r="G14295" s="76">
        <f>IF($E14295="","",IFERROR(VLOOKUP(TRIM(E14295&amp;""),'Référentiel Articles'!$A$2:$F$634,5,FALSE),""))</f>
      </c>
      <c r="H14295" s="77" t="str">
        <v/>
      </c>
      <c r="I14295" s="76">
        <f>IF($E14295="","",IFERROR(VLOOKUP(TRIM(E14295&amp;""),'Référentiel Articles'!$A$2:$F$634,6,FALSE),""))</f>
      </c>
      <c r="J14295" s="78">
        <f>IF(OR($E14295="",$H14295=""),"",$H14295*$I14295)</f>
      </c>
      <c r="K14295" s="79" t="str">
        <v/>
      </c>
    </row>
    <row r="14296">
      <c r="A14296" s="81" t="str">
        <v/>
      </c>
      <c r="B14296" s="81" t="str">
        <v/>
      </c>
      <c r="C14296" s="83">
        <f>IF($E14296="","",IFERROR(VLOOKUP(TRIM(E14296&amp;""),'Référentiel Articles'!$A$2:$F$634,2,FALSE),""))</f>
      </c>
      <c r="D14296" s="83">
        <f>IF($E14296="","",IFERROR(VLOOKUP(TRIM(E14296&amp;""),'Référentiel Articles'!$A$2:$F$634,3,FALSE),""))</f>
      </c>
      <c r="E14296" s="81" t="str">
        <v/>
      </c>
      <c r="F14296" s="83">
        <f>IF($E14296="","",IFERROR(VLOOKUP(TRIM(E14296&amp;""),'Référentiel Articles'!$A$2:$F$634,4,FALSE),""))</f>
      </c>
      <c r="G14296" s="84">
        <f>IF($E14296="","",IFERROR(VLOOKUP(TRIM(E14296&amp;""),'Référentiel Articles'!$A$2:$F$634,5,FALSE),""))</f>
      </c>
      <c r="H14296" s="85" t="str">
        <v/>
      </c>
      <c r="I14296" s="84">
        <f>IF($E14296="","",IFERROR(VLOOKUP(TRIM(E14296&amp;""),'Référentiel Articles'!$A$2:$F$634,6,FALSE),""))</f>
      </c>
      <c r="J14296" s="90">
        <f>IF(OR($E14296="",$H14296=""),"",$H14296*$I14296)</f>
      </c>
      <c r="K14296" s="87" t="str">
        <v/>
      </c>
    </row>
    <row r="14297">
      <c r="A14297" s="74" t="str">
        <v/>
      </c>
      <c r="B14297" s="74" t="str">
        <v/>
      </c>
      <c r="C14297" s="75">
        <f>IF($E14297="","",IFERROR(VLOOKUP(TRIM(E14297&amp;""),'Référentiel Articles'!$A$2:$F$634,2,FALSE),""))</f>
      </c>
      <c r="D14297" s="75">
        <f>IF($E14297="","",IFERROR(VLOOKUP(TRIM(E14297&amp;""),'Référentiel Articles'!$A$2:$F$634,3,FALSE),""))</f>
      </c>
      <c r="E14297" s="74" t="str">
        <v/>
      </c>
      <c r="F14297" s="75">
        <f>IF($E14297="","",IFERROR(VLOOKUP(TRIM(E14297&amp;""),'Référentiel Articles'!$A$2:$F$634,4,FALSE),""))</f>
      </c>
      <c r="G14297" s="76">
        <f>IF($E14297="","",IFERROR(VLOOKUP(TRIM(E14297&amp;""),'Référentiel Articles'!$A$2:$F$634,5,FALSE),""))</f>
      </c>
      <c r="H14297" s="77" t="str">
        <v/>
      </c>
      <c r="I14297" s="76">
        <f>IF($E14297="","",IFERROR(VLOOKUP(TRIM(E14297&amp;""),'Référentiel Articles'!$A$2:$F$634,6,FALSE),""))</f>
      </c>
      <c r="J14297" s="78">
        <f>IF(OR($E14297="",$H14297=""),"",$H14297*$I14297)</f>
      </c>
      <c r="K14297" s="79" t="str">
        <v/>
      </c>
    </row>
    <row r="14298">
      <c r="A14298" s="81" t="str">
        <v/>
      </c>
      <c r="B14298" s="81" t="str">
        <v/>
      </c>
      <c r="C14298" s="83">
        <f>IF($E14298="","",IFERROR(VLOOKUP(TRIM(E14298&amp;""),'Référentiel Articles'!$A$2:$F$634,2,FALSE),""))</f>
      </c>
      <c r="D14298" s="83">
        <f>IF($E14298="","",IFERROR(VLOOKUP(TRIM(E14298&amp;""),'Référentiel Articles'!$A$2:$F$634,3,FALSE),""))</f>
      </c>
      <c r="E14298" s="81" t="str">
        <v/>
      </c>
      <c r="F14298" s="83">
        <f>IF($E14298="","",IFERROR(VLOOKUP(TRIM(E14298&amp;""),'Référentiel Articles'!$A$2:$F$634,4,FALSE),""))</f>
      </c>
      <c r="G14298" s="84">
        <f>IF($E14298="","",IFERROR(VLOOKUP(TRIM(E14298&amp;""),'Référentiel Articles'!$A$2:$F$634,5,FALSE),""))</f>
      </c>
      <c r="H14298" s="85" t="str">
        <v/>
      </c>
      <c r="I14298" s="84">
        <f>IF($E14298="","",IFERROR(VLOOKUP(TRIM(E14298&amp;""),'Référentiel Articles'!$A$2:$F$634,6,FALSE),""))</f>
      </c>
      <c r="J14298" s="90">
        <f>IF(OR($E14298="",$H14298=""),"",$H14298*$I14298)</f>
      </c>
      <c r="K14298" s="87" t="str">
        <v/>
      </c>
    </row>
    <row r="14299">
      <c r="A14299" s="74" t="str">
        <v/>
      </c>
      <c r="B14299" s="74" t="str">
        <v/>
      </c>
      <c r="C14299" s="75">
        <f>IF($E14299="","",IFERROR(VLOOKUP(TRIM(E14299&amp;""),'Référentiel Articles'!$A$2:$F$634,2,FALSE),""))</f>
      </c>
      <c r="D14299" s="75">
        <f>IF($E14299="","",IFERROR(VLOOKUP(TRIM(E14299&amp;""),'Référentiel Articles'!$A$2:$F$634,3,FALSE),""))</f>
      </c>
      <c r="E14299" s="74" t="str">
        <v/>
      </c>
      <c r="F14299" s="75">
        <f>IF($E14299="","",IFERROR(VLOOKUP(TRIM(E14299&amp;""),'Référentiel Articles'!$A$2:$F$634,4,FALSE),""))</f>
      </c>
      <c r="G14299" s="76">
        <f>IF($E14299="","",IFERROR(VLOOKUP(TRIM(E14299&amp;""),'Référentiel Articles'!$A$2:$F$634,5,FALSE),""))</f>
      </c>
      <c r="H14299" s="77" t="str">
        <v/>
      </c>
      <c r="I14299" s="76">
        <f>IF($E14299="","",IFERROR(VLOOKUP(TRIM(E14299&amp;""),'Référentiel Articles'!$A$2:$F$634,6,FALSE),""))</f>
      </c>
      <c r="J14299" s="78">
        <f>IF(OR($E14299="",$H14299=""),"",$H14299*$I14299)</f>
      </c>
      <c r="K14299" s="79" t="str">
        <v/>
      </c>
    </row>
    <row r="14300">
      <c r="A14300" s="81" t="str">
        <v/>
      </c>
      <c r="B14300" s="81" t="str">
        <v/>
      </c>
      <c r="C14300" s="83">
        <f>IF($E14300="","",IFERROR(VLOOKUP(TRIM(E14300&amp;""),'Référentiel Articles'!$A$2:$F$634,2,FALSE),""))</f>
      </c>
      <c r="D14300" s="83">
        <f>IF($E14300="","",IFERROR(VLOOKUP(TRIM(E14300&amp;""),'Référentiel Articles'!$A$2:$F$634,3,FALSE),""))</f>
      </c>
      <c r="E14300" s="81" t="str">
        <v/>
      </c>
      <c r="F14300" s="83">
        <f>IF($E14300="","",IFERROR(VLOOKUP(TRIM(E14300&amp;""),'Référentiel Articles'!$A$2:$F$634,4,FALSE),""))</f>
      </c>
      <c r="G14300" s="84">
        <f>IF($E14300="","",IFERROR(VLOOKUP(TRIM(E14300&amp;""),'Référentiel Articles'!$A$2:$F$634,5,FALSE),""))</f>
      </c>
      <c r="H14300" s="85" t="str">
        <v/>
      </c>
      <c r="I14300" s="84">
        <f>IF($E14300="","",IFERROR(VLOOKUP(TRIM(E14300&amp;""),'Référentiel Articles'!$A$2:$F$634,6,FALSE),""))</f>
      </c>
      <c r="J14300" s="90">
        <f>IF(OR($E14300="",$H14300=""),"",$H14300*$I14300)</f>
      </c>
      <c r="K14300" s="87" t="str">
        <v/>
      </c>
    </row>
    <row r="14301">
      <c r="A14301" s="74" t="str">
        <v/>
      </c>
      <c r="B14301" s="74" t="str">
        <v/>
      </c>
      <c r="C14301" s="75">
        <f>IF($E14301="","",IFERROR(VLOOKUP(TRIM(E14301&amp;""),'Référentiel Articles'!$A$2:$F$634,2,FALSE),""))</f>
      </c>
      <c r="D14301" s="75">
        <f>IF($E14301="","",IFERROR(VLOOKUP(TRIM(E14301&amp;""),'Référentiel Articles'!$A$2:$F$634,3,FALSE),""))</f>
      </c>
      <c r="E14301" s="74" t="str">
        <v/>
      </c>
      <c r="F14301" s="75">
        <f>IF($E14301="","",IFERROR(VLOOKUP(TRIM(E14301&amp;""),'Référentiel Articles'!$A$2:$F$634,4,FALSE),""))</f>
      </c>
      <c r="G14301" s="76">
        <f>IF($E14301="","",IFERROR(VLOOKUP(TRIM(E14301&amp;""),'Référentiel Articles'!$A$2:$F$634,5,FALSE),""))</f>
      </c>
      <c r="H14301" s="77" t="str">
        <v/>
      </c>
      <c r="I14301" s="76">
        <f>IF($E14301="","",IFERROR(VLOOKUP(TRIM(E14301&amp;""),'Référentiel Articles'!$A$2:$F$634,6,FALSE),""))</f>
      </c>
      <c r="J14301" s="78">
        <f>IF(OR($E14301="",$H14301=""),"",$H14301*$I14301)</f>
      </c>
      <c r="K14301" s="79" t="str">
        <v/>
      </c>
    </row>
    <row r="14302">
      <c r="A14302" s="81" t="str">
        <v/>
      </c>
      <c r="B14302" s="81" t="str">
        <v/>
      </c>
      <c r="C14302" s="83">
        <f>IF($E14302="","",IFERROR(VLOOKUP(TRIM(E14302&amp;""),'Référentiel Articles'!$A$2:$F$634,2,FALSE),""))</f>
      </c>
      <c r="D14302" s="83">
        <f>IF($E14302="","",IFERROR(VLOOKUP(TRIM(E14302&amp;""),'Référentiel Articles'!$A$2:$F$634,3,FALSE),""))</f>
      </c>
      <c r="E14302" s="81" t="str">
        <v/>
      </c>
      <c r="F14302" s="83">
        <f>IF($E14302="","",IFERROR(VLOOKUP(TRIM(E14302&amp;""),'Référentiel Articles'!$A$2:$F$634,4,FALSE),""))</f>
      </c>
      <c r="G14302" s="84">
        <f>IF($E14302="","",IFERROR(VLOOKUP(TRIM(E14302&amp;""),'Référentiel Articles'!$A$2:$F$634,5,FALSE),""))</f>
      </c>
      <c r="H14302" s="85" t="str">
        <v/>
      </c>
      <c r="I14302" s="84">
        <f>IF($E14302="","",IFERROR(VLOOKUP(TRIM(E14302&amp;""),'Référentiel Articles'!$A$2:$F$634,6,FALSE),""))</f>
      </c>
      <c r="J14302" s="90">
        <f>IF(OR($E14302="",$H14302=""),"",$H14302*$I14302)</f>
      </c>
      <c r="K14302" s="87" t="str">
        <v/>
      </c>
    </row>
    <row r="14303">
      <c r="A14303" s="74" t="str">
        <v/>
      </c>
      <c r="B14303" s="74" t="str">
        <v/>
      </c>
      <c r="C14303" s="75">
        <f>IF($E14303="","",IFERROR(VLOOKUP(TRIM(E14303&amp;""),'Référentiel Articles'!$A$2:$F$634,2,FALSE),""))</f>
      </c>
      <c r="D14303" s="75">
        <f>IF($E14303="","",IFERROR(VLOOKUP(TRIM(E14303&amp;""),'Référentiel Articles'!$A$2:$F$634,3,FALSE),""))</f>
      </c>
      <c r="E14303" s="74" t="str">
        <v/>
      </c>
      <c r="F14303" s="75">
        <f>IF($E14303="","",IFERROR(VLOOKUP(TRIM(E14303&amp;""),'Référentiel Articles'!$A$2:$F$634,4,FALSE),""))</f>
      </c>
      <c r="G14303" s="76">
        <f>IF($E14303="","",IFERROR(VLOOKUP(TRIM(E14303&amp;""),'Référentiel Articles'!$A$2:$F$634,5,FALSE),""))</f>
      </c>
      <c r="H14303" s="77" t="str">
        <v/>
      </c>
      <c r="I14303" s="76">
        <f>IF($E14303="","",IFERROR(VLOOKUP(TRIM(E14303&amp;""),'Référentiel Articles'!$A$2:$F$634,6,FALSE),""))</f>
      </c>
      <c r="J14303" s="78">
        <f>IF(OR($E14303="",$H14303=""),"",$H14303*$I14303)</f>
      </c>
      <c r="K14303" s="79" t="str">
        <v/>
      </c>
    </row>
    <row r="14304">
      <c r="A14304" s="81" t="str">
        <v/>
      </c>
      <c r="B14304" s="81" t="str">
        <v/>
      </c>
      <c r="C14304" s="83">
        <f>IF($E14304="","",IFERROR(VLOOKUP(TRIM(E14304&amp;""),'Référentiel Articles'!$A$2:$F$634,2,FALSE),""))</f>
      </c>
      <c r="D14304" s="83">
        <f>IF($E14304="","",IFERROR(VLOOKUP(TRIM(E14304&amp;""),'Référentiel Articles'!$A$2:$F$634,3,FALSE),""))</f>
      </c>
      <c r="E14304" s="81" t="str">
        <v/>
      </c>
      <c r="F14304" s="83">
        <f>IF($E14304="","",IFERROR(VLOOKUP(TRIM(E14304&amp;""),'Référentiel Articles'!$A$2:$F$634,4,FALSE),""))</f>
      </c>
      <c r="G14304" s="84">
        <f>IF($E14304="","",IFERROR(VLOOKUP(TRIM(E14304&amp;""),'Référentiel Articles'!$A$2:$F$634,5,FALSE),""))</f>
      </c>
      <c r="H14304" s="85" t="str">
        <v/>
      </c>
      <c r="I14304" s="84">
        <f>IF($E14304="","",IFERROR(VLOOKUP(TRIM(E14304&amp;""),'Référentiel Articles'!$A$2:$F$634,6,FALSE),""))</f>
      </c>
      <c r="J14304" s="90">
        <f>IF(OR($E14304="",$H14304=""),"",$H14304*$I14304)</f>
      </c>
      <c r="K14304" s="87" t="str">
        <v/>
      </c>
    </row>
    <row r="14305">
      <c r="A14305" s="74" t="str">
        <v/>
      </c>
      <c r="B14305" s="74" t="str">
        <v/>
      </c>
      <c r="C14305" s="75">
        <f>IF($E14305="","",IFERROR(VLOOKUP(TRIM(E14305&amp;""),'Référentiel Articles'!$A$2:$F$634,2,FALSE),""))</f>
      </c>
      <c r="D14305" s="75">
        <f>IF($E14305="","",IFERROR(VLOOKUP(TRIM(E14305&amp;""),'Référentiel Articles'!$A$2:$F$634,3,FALSE),""))</f>
      </c>
      <c r="E14305" s="74" t="str">
        <v/>
      </c>
      <c r="F14305" s="75">
        <f>IF($E14305="","",IFERROR(VLOOKUP(TRIM(E14305&amp;""),'Référentiel Articles'!$A$2:$F$634,4,FALSE),""))</f>
      </c>
      <c r="G14305" s="76">
        <f>IF($E14305="","",IFERROR(VLOOKUP(TRIM(E14305&amp;""),'Référentiel Articles'!$A$2:$F$634,5,FALSE),""))</f>
      </c>
      <c r="H14305" s="77" t="str">
        <v/>
      </c>
      <c r="I14305" s="76">
        <f>IF($E14305="","",IFERROR(VLOOKUP(TRIM(E14305&amp;""),'Référentiel Articles'!$A$2:$F$634,6,FALSE),""))</f>
      </c>
      <c r="J14305" s="78">
        <f>IF(OR($E14305="",$H14305=""),"",$H14305*$I14305)</f>
      </c>
      <c r="K14305" s="79" t="str">
        <v/>
      </c>
    </row>
    <row r="14306">
      <c r="A14306" s="81" t="str">
        <v/>
      </c>
      <c r="B14306" s="81" t="str">
        <v/>
      </c>
      <c r="C14306" s="83">
        <f>IF($E14306="","",IFERROR(VLOOKUP(TRIM(E14306&amp;""),'Référentiel Articles'!$A$2:$F$634,2,FALSE),""))</f>
      </c>
      <c r="D14306" s="83">
        <f>IF($E14306="","",IFERROR(VLOOKUP(TRIM(E14306&amp;""),'Référentiel Articles'!$A$2:$F$634,3,FALSE),""))</f>
      </c>
      <c r="E14306" s="81" t="str">
        <v/>
      </c>
      <c r="F14306" s="83">
        <f>IF($E14306="","",IFERROR(VLOOKUP(TRIM(E14306&amp;""),'Référentiel Articles'!$A$2:$F$634,4,FALSE),""))</f>
      </c>
      <c r="G14306" s="84">
        <f>IF($E14306="","",IFERROR(VLOOKUP(TRIM(E14306&amp;""),'Référentiel Articles'!$A$2:$F$634,5,FALSE),""))</f>
      </c>
      <c r="H14306" s="85" t="str">
        <v/>
      </c>
      <c r="I14306" s="84">
        <f>IF($E14306="","",IFERROR(VLOOKUP(TRIM(E14306&amp;""),'Référentiel Articles'!$A$2:$F$634,6,FALSE),""))</f>
      </c>
      <c r="J14306" s="90">
        <f>IF(OR($E14306="",$H14306=""),"",$H14306*$I14306)</f>
      </c>
      <c r="K14306" s="87" t="str">
        <v/>
      </c>
    </row>
    <row r="14307">
      <c r="A14307" s="74" t="str">
        <v/>
      </c>
      <c r="B14307" s="74" t="str">
        <v/>
      </c>
      <c r="C14307" s="75">
        <f>IF($E14307="","",IFERROR(VLOOKUP(TRIM(E14307&amp;""),'Référentiel Articles'!$A$2:$F$634,2,FALSE),""))</f>
      </c>
      <c r="D14307" s="75">
        <f>IF($E14307="","",IFERROR(VLOOKUP(TRIM(E14307&amp;""),'Référentiel Articles'!$A$2:$F$634,3,FALSE),""))</f>
      </c>
      <c r="E14307" s="74" t="str">
        <v/>
      </c>
      <c r="F14307" s="75">
        <f>IF($E14307="","",IFERROR(VLOOKUP(TRIM(E14307&amp;""),'Référentiel Articles'!$A$2:$F$634,4,FALSE),""))</f>
      </c>
      <c r="G14307" s="76">
        <f>IF($E14307="","",IFERROR(VLOOKUP(TRIM(E14307&amp;""),'Référentiel Articles'!$A$2:$F$634,5,FALSE),""))</f>
      </c>
      <c r="H14307" s="77" t="str">
        <v/>
      </c>
      <c r="I14307" s="76">
        <f>IF($E14307="","",IFERROR(VLOOKUP(TRIM(E14307&amp;""),'Référentiel Articles'!$A$2:$F$634,6,FALSE),""))</f>
      </c>
      <c r="J14307" s="78">
        <f>IF(OR($E14307="",$H14307=""),"",$H14307*$I14307)</f>
      </c>
      <c r="K14307" s="79" t="str">
        <v/>
      </c>
    </row>
    <row r="14308">
      <c r="A14308" s="81" t="str">
        <v/>
      </c>
      <c r="B14308" s="81" t="str">
        <v/>
      </c>
      <c r="C14308" s="83">
        <f>IF($E14308="","",IFERROR(VLOOKUP(TRIM(E14308&amp;""),'Référentiel Articles'!$A$2:$F$634,2,FALSE),""))</f>
      </c>
      <c r="D14308" s="83">
        <f>IF($E14308="","",IFERROR(VLOOKUP(TRIM(E14308&amp;""),'Référentiel Articles'!$A$2:$F$634,3,FALSE),""))</f>
      </c>
      <c r="E14308" s="81" t="str">
        <v/>
      </c>
      <c r="F14308" s="83">
        <f>IF($E14308="","",IFERROR(VLOOKUP(TRIM(E14308&amp;""),'Référentiel Articles'!$A$2:$F$634,4,FALSE),""))</f>
      </c>
      <c r="G14308" s="84">
        <f>IF($E14308="","",IFERROR(VLOOKUP(TRIM(E14308&amp;""),'Référentiel Articles'!$A$2:$F$634,5,FALSE),""))</f>
      </c>
      <c r="H14308" s="85" t="str">
        <v/>
      </c>
      <c r="I14308" s="84">
        <f>IF($E14308="","",IFERROR(VLOOKUP(TRIM(E14308&amp;""),'Référentiel Articles'!$A$2:$F$634,6,FALSE),""))</f>
      </c>
      <c r="J14308" s="90">
        <f>IF(OR($E14308="",$H14308=""),"",$H14308*$I14308)</f>
      </c>
      <c r="K14308" s="87" t="str">
        <v/>
      </c>
    </row>
    <row r="14309">
      <c r="A14309" s="74" t="str">
        <v/>
      </c>
      <c r="B14309" s="74" t="str">
        <v/>
      </c>
      <c r="C14309" s="75">
        <f>IF($E14309="","",IFERROR(VLOOKUP(TRIM(E14309&amp;""),'Référentiel Articles'!$A$2:$F$634,2,FALSE),""))</f>
      </c>
      <c r="D14309" s="75">
        <f>IF($E14309="","",IFERROR(VLOOKUP(TRIM(E14309&amp;""),'Référentiel Articles'!$A$2:$F$634,3,FALSE),""))</f>
      </c>
      <c r="E14309" s="74" t="str">
        <v/>
      </c>
      <c r="F14309" s="75">
        <f>IF($E14309="","",IFERROR(VLOOKUP(TRIM(E14309&amp;""),'Référentiel Articles'!$A$2:$F$634,4,FALSE),""))</f>
      </c>
      <c r="G14309" s="76">
        <f>IF($E14309="","",IFERROR(VLOOKUP(TRIM(E14309&amp;""),'Référentiel Articles'!$A$2:$F$634,5,FALSE),""))</f>
      </c>
      <c r="H14309" s="77" t="str">
        <v/>
      </c>
      <c r="I14309" s="76">
        <f>IF($E14309="","",IFERROR(VLOOKUP(TRIM(E14309&amp;""),'Référentiel Articles'!$A$2:$F$634,6,FALSE),""))</f>
      </c>
      <c r="J14309" s="78">
        <f>IF(OR($E14309="",$H14309=""),"",$H14309*$I14309)</f>
      </c>
      <c r="K14309" s="79" t="str">
        <v/>
      </c>
    </row>
    <row r="14310">
      <c r="A14310" s="81" t="str">
        <v/>
      </c>
      <c r="B14310" s="81" t="str">
        <v/>
      </c>
      <c r="C14310" s="83">
        <f>IF($E14310="","",IFERROR(VLOOKUP(TRIM(E14310&amp;""),'Référentiel Articles'!$A$2:$F$634,2,FALSE),""))</f>
      </c>
      <c r="D14310" s="83">
        <f>IF($E14310="","",IFERROR(VLOOKUP(TRIM(E14310&amp;""),'Référentiel Articles'!$A$2:$F$634,3,FALSE),""))</f>
      </c>
      <c r="E14310" s="81" t="str">
        <v/>
      </c>
      <c r="F14310" s="83">
        <f>IF($E14310="","",IFERROR(VLOOKUP(TRIM(E14310&amp;""),'Référentiel Articles'!$A$2:$F$634,4,FALSE),""))</f>
      </c>
      <c r="G14310" s="84">
        <f>IF($E14310="","",IFERROR(VLOOKUP(TRIM(E14310&amp;""),'Référentiel Articles'!$A$2:$F$634,5,FALSE),""))</f>
      </c>
      <c r="H14310" s="85" t="str">
        <v/>
      </c>
      <c r="I14310" s="84">
        <f>IF($E14310="","",IFERROR(VLOOKUP(TRIM(E14310&amp;""),'Référentiel Articles'!$A$2:$F$634,6,FALSE),""))</f>
      </c>
      <c r="J14310" s="90">
        <f>IF(OR($E14310="",$H14310=""),"",$H14310*$I14310)</f>
      </c>
      <c r="K14310" s="87" t="str">
        <v/>
      </c>
    </row>
    <row r="14311">
      <c r="A14311" s="74" t="str">
        <v/>
      </c>
      <c r="B14311" s="74" t="str">
        <v/>
      </c>
      <c r="C14311" s="75">
        <f>IF($E14311="","",IFERROR(VLOOKUP(TRIM(E14311&amp;""),'Référentiel Articles'!$A$2:$F$634,2,FALSE),""))</f>
      </c>
      <c r="D14311" s="75">
        <f>IF($E14311="","",IFERROR(VLOOKUP(TRIM(E14311&amp;""),'Référentiel Articles'!$A$2:$F$634,3,FALSE),""))</f>
      </c>
      <c r="E14311" s="74" t="str">
        <v/>
      </c>
      <c r="F14311" s="75">
        <f>IF($E14311="","",IFERROR(VLOOKUP(TRIM(E14311&amp;""),'Référentiel Articles'!$A$2:$F$634,4,FALSE),""))</f>
      </c>
      <c r="G14311" s="76">
        <f>IF($E14311="","",IFERROR(VLOOKUP(TRIM(E14311&amp;""),'Référentiel Articles'!$A$2:$F$634,5,FALSE),""))</f>
      </c>
      <c r="H14311" s="77" t="str">
        <v/>
      </c>
      <c r="I14311" s="76">
        <f>IF($E14311="","",IFERROR(VLOOKUP(TRIM(E14311&amp;""),'Référentiel Articles'!$A$2:$F$634,6,FALSE),""))</f>
      </c>
      <c r="J14311" s="78">
        <f>IF(OR($E14311="",$H14311=""),"",$H14311*$I14311)</f>
      </c>
      <c r="K14311" s="79" t="str">
        <v/>
      </c>
    </row>
    <row r="14312">
      <c r="A14312" s="81" t="str">
        <v/>
      </c>
      <c r="B14312" s="81" t="str">
        <v/>
      </c>
      <c r="C14312" s="83">
        <f>IF($E14312="","",IFERROR(VLOOKUP(TRIM(E14312&amp;""),'Référentiel Articles'!$A$2:$F$634,2,FALSE),""))</f>
      </c>
      <c r="D14312" s="83">
        <f>IF($E14312="","",IFERROR(VLOOKUP(TRIM(E14312&amp;""),'Référentiel Articles'!$A$2:$F$634,3,FALSE),""))</f>
      </c>
      <c r="E14312" s="81" t="str">
        <v/>
      </c>
      <c r="F14312" s="83">
        <f>IF($E14312="","",IFERROR(VLOOKUP(TRIM(E14312&amp;""),'Référentiel Articles'!$A$2:$F$634,4,FALSE),""))</f>
      </c>
      <c r="G14312" s="84">
        <f>IF($E14312="","",IFERROR(VLOOKUP(TRIM(E14312&amp;""),'Référentiel Articles'!$A$2:$F$634,5,FALSE),""))</f>
      </c>
      <c r="H14312" s="85" t="str">
        <v/>
      </c>
      <c r="I14312" s="84">
        <f>IF($E14312="","",IFERROR(VLOOKUP(TRIM(E14312&amp;""),'Référentiel Articles'!$A$2:$F$634,6,FALSE),""))</f>
      </c>
      <c r="J14312" s="90">
        <f>IF(OR($E14312="",$H14312=""),"",$H14312*$I14312)</f>
      </c>
      <c r="K14312" s="87" t="str">
        <v/>
      </c>
    </row>
    <row r="14313">
      <c r="A14313" s="74" t="str">
        <v/>
      </c>
      <c r="B14313" s="74" t="str">
        <v/>
      </c>
      <c r="C14313" s="75">
        <f>IF($E14313="","",IFERROR(VLOOKUP(TRIM(E14313&amp;""),'Référentiel Articles'!$A$2:$F$634,2,FALSE),""))</f>
      </c>
      <c r="D14313" s="75">
        <f>IF($E14313="","",IFERROR(VLOOKUP(TRIM(E14313&amp;""),'Référentiel Articles'!$A$2:$F$634,3,FALSE),""))</f>
      </c>
      <c r="E14313" s="74" t="str">
        <v/>
      </c>
      <c r="F14313" s="75">
        <f>IF($E14313="","",IFERROR(VLOOKUP(TRIM(E14313&amp;""),'Référentiel Articles'!$A$2:$F$634,4,FALSE),""))</f>
      </c>
      <c r="G14313" s="76">
        <f>IF($E14313="","",IFERROR(VLOOKUP(TRIM(E14313&amp;""),'Référentiel Articles'!$A$2:$F$634,5,FALSE),""))</f>
      </c>
      <c r="H14313" s="77" t="str">
        <v/>
      </c>
      <c r="I14313" s="76">
        <f>IF($E14313="","",IFERROR(VLOOKUP(TRIM(E14313&amp;""),'Référentiel Articles'!$A$2:$F$634,6,FALSE),""))</f>
      </c>
      <c r="J14313" s="78">
        <f>IF(OR($E14313="",$H14313=""),"",$H14313*$I14313)</f>
      </c>
      <c r="K14313" s="79" t="str">
        <v/>
      </c>
    </row>
    <row r="14314">
      <c r="A14314" s="81" t="str">
        <v/>
      </c>
      <c r="B14314" s="81" t="str">
        <v/>
      </c>
      <c r="C14314" s="83">
        <f>IF($E14314="","",IFERROR(VLOOKUP(TRIM(E14314&amp;""),'Référentiel Articles'!$A$2:$F$634,2,FALSE),""))</f>
      </c>
      <c r="D14314" s="83">
        <f>IF($E14314="","",IFERROR(VLOOKUP(TRIM(E14314&amp;""),'Référentiel Articles'!$A$2:$F$634,3,FALSE),""))</f>
      </c>
      <c r="E14314" s="81" t="str">
        <v/>
      </c>
      <c r="F14314" s="83">
        <f>IF($E14314="","",IFERROR(VLOOKUP(TRIM(E14314&amp;""),'Référentiel Articles'!$A$2:$F$634,4,FALSE),""))</f>
      </c>
      <c r="G14314" s="84">
        <f>IF($E14314="","",IFERROR(VLOOKUP(TRIM(E14314&amp;""),'Référentiel Articles'!$A$2:$F$634,5,FALSE),""))</f>
      </c>
      <c r="H14314" s="85" t="str">
        <v/>
      </c>
      <c r="I14314" s="84">
        <f>IF($E14314="","",IFERROR(VLOOKUP(TRIM(E14314&amp;""),'Référentiel Articles'!$A$2:$F$634,6,FALSE),""))</f>
      </c>
      <c r="J14314" s="90">
        <f>IF(OR($E14314="",$H14314=""),"",$H14314*$I14314)</f>
      </c>
      <c r="K14314" s="87" t="str">
        <v/>
      </c>
    </row>
    <row r="14315">
      <c r="A14315" s="74" t="str">
        <v/>
      </c>
      <c r="B14315" s="74" t="str">
        <v/>
      </c>
      <c r="C14315" s="75">
        <f>IF($E14315="","",IFERROR(VLOOKUP(TRIM(E14315&amp;""),'Référentiel Articles'!$A$2:$F$634,2,FALSE),""))</f>
      </c>
      <c r="D14315" s="75">
        <f>IF($E14315="","",IFERROR(VLOOKUP(TRIM(E14315&amp;""),'Référentiel Articles'!$A$2:$F$634,3,FALSE),""))</f>
      </c>
      <c r="E14315" s="74" t="str">
        <v/>
      </c>
      <c r="F14315" s="75">
        <f>IF($E14315="","",IFERROR(VLOOKUP(TRIM(E14315&amp;""),'Référentiel Articles'!$A$2:$F$634,4,FALSE),""))</f>
      </c>
      <c r="G14315" s="76">
        <f>IF($E14315="","",IFERROR(VLOOKUP(TRIM(E14315&amp;""),'Référentiel Articles'!$A$2:$F$634,5,FALSE),""))</f>
      </c>
      <c r="H14315" s="77" t="str">
        <v/>
      </c>
      <c r="I14315" s="76">
        <f>IF($E14315="","",IFERROR(VLOOKUP(TRIM(E14315&amp;""),'Référentiel Articles'!$A$2:$F$634,6,FALSE),""))</f>
      </c>
      <c r="J14315" s="78">
        <f>IF(OR($E14315="",$H14315=""),"",$H14315*$I14315)</f>
      </c>
      <c r="K14315" s="79" t="str">
        <v/>
      </c>
    </row>
    <row r="14316">
      <c r="A14316" s="81" t="str">
        <v/>
      </c>
      <c r="B14316" s="81" t="str">
        <v/>
      </c>
      <c r="C14316" s="83">
        <f>IF($E14316="","",IFERROR(VLOOKUP(TRIM(E14316&amp;""),'Référentiel Articles'!$A$2:$F$634,2,FALSE),""))</f>
      </c>
      <c r="D14316" s="83">
        <f>IF($E14316="","",IFERROR(VLOOKUP(TRIM(E14316&amp;""),'Référentiel Articles'!$A$2:$F$634,3,FALSE),""))</f>
      </c>
      <c r="E14316" s="81" t="str">
        <v/>
      </c>
      <c r="F14316" s="83">
        <f>IF($E14316="","",IFERROR(VLOOKUP(TRIM(E14316&amp;""),'Référentiel Articles'!$A$2:$F$634,4,FALSE),""))</f>
      </c>
      <c r="G14316" s="84">
        <f>IF($E14316="","",IFERROR(VLOOKUP(TRIM(E14316&amp;""),'Référentiel Articles'!$A$2:$F$634,5,FALSE),""))</f>
      </c>
      <c r="H14316" s="85" t="str">
        <v/>
      </c>
      <c r="I14316" s="84">
        <f>IF($E14316="","",IFERROR(VLOOKUP(TRIM(E14316&amp;""),'Référentiel Articles'!$A$2:$F$634,6,FALSE),""))</f>
      </c>
      <c r="J14316" s="90">
        <f>IF(OR($E14316="",$H14316=""),"",$H14316*$I14316)</f>
      </c>
      <c r="K14316" s="87" t="str">
        <v/>
      </c>
    </row>
    <row r="14317">
      <c r="A14317" s="74" t="str">
        <v/>
      </c>
      <c r="B14317" s="74" t="str">
        <v/>
      </c>
      <c r="C14317" s="75">
        <f>IF($E14317="","",IFERROR(VLOOKUP(TRIM(E14317&amp;""),'Référentiel Articles'!$A$2:$F$634,2,FALSE),""))</f>
      </c>
      <c r="D14317" s="75">
        <f>IF($E14317="","",IFERROR(VLOOKUP(TRIM(E14317&amp;""),'Référentiel Articles'!$A$2:$F$634,3,FALSE),""))</f>
      </c>
      <c r="E14317" s="74" t="str">
        <v/>
      </c>
      <c r="F14317" s="75">
        <f>IF($E14317="","",IFERROR(VLOOKUP(TRIM(E14317&amp;""),'Référentiel Articles'!$A$2:$F$634,4,FALSE),""))</f>
      </c>
      <c r="G14317" s="76">
        <f>IF($E14317="","",IFERROR(VLOOKUP(TRIM(E14317&amp;""),'Référentiel Articles'!$A$2:$F$634,5,FALSE),""))</f>
      </c>
      <c r="H14317" s="77" t="str">
        <v/>
      </c>
      <c r="I14317" s="76">
        <f>IF($E14317="","",IFERROR(VLOOKUP(TRIM(E14317&amp;""),'Référentiel Articles'!$A$2:$F$634,6,FALSE),""))</f>
      </c>
      <c r="J14317" s="78">
        <f>IF(OR($E14317="",$H14317=""),"",$H14317*$I14317)</f>
      </c>
      <c r="K14317" s="79" t="str">
        <v/>
      </c>
    </row>
    <row r="14318">
      <c r="A14318" s="81" t="str">
        <v/>
      </c>
      <c r="B14318" s="81" t="str">
        <v/>
      </c>
      <c r="C14318" s="83">
        <f>IF($E14318="","",IFERROR(VLOOKUP(TRIM(E14318&amp;""),'Référentiel Articles'!$A$2:$F$634,2,FALSE),""))</f>
      </c>
      <c r="D14318" s="83">
        <f>IF($E14318="","",IFERROR(VLOOKUP(TRIM(E14318&amp;""),'Référentiel Articles'!$A$2:$F$634,3,FALSE),""))</f>
      </c>
      <c r="E14318" s="81" t="str">
        <v/>
      </c>
      <c r="F14318" s="83">
        <f>IF($E14318="","",IFERROR(VLOOKUP(TRIM(E14318&amp;""),'Référentiel Articles'!$A$2:$F$634,4,FALSE),""))</f>
      </c>
      <c r="G14318" s="84">
        <f>IF($E14318="","",IFERROR(VLOOKUP(TRIM(E14318&amp;""),'Référentiel Articles'!$A$2:$F$634,5,FALSE),""))</f>
      </c>
      <c r="H14318" s="85" t="str">
        <v/>
      </c>
      <c r="I14318" s="84">
        <f>IF($E14318="","",IFERROR(VLOOKUP(TRIM(E14318&amp;""),'Référentiel Articles'!$A$2:$F$634,6,FALSE),""))</f>
      </c>
      <c r="J14318" s="90">
        <f>IF(OR($E14318="",$H14318=""),"",$H14318*$I14318)</f>
      </c>
      <c r="K14318" s="87" t="str">
        <v/>
      </c>
    </row>
    <row r="14319">
      <c r="A14319" s="74" t="str">
        <v/>
      </c>
      <c r="B14319" s="74" t="str">
        <v/>
      </c>
      <c r="C14319" s="75">
        <f>IF($E14319="","",IFERROR(VLOOKUP(TRIM(E14319&amp;""),'Référentiel Articles'!$A$2:$F$634,2,FALSE),""))</f>
      </c>
      <c r="D14319" s="75">
        <f>IF($E14319="","",IFERROR(VLOOKUP(TRIM(E14319&amp;""),'Référentiel Articles'!$A$2:$F$634,3,FALSE),""))</f>
      </c>
      <c r="E14319" s="74" t="str">
        <v/>
      </c>
      <c r="F14319" s="75">
        <f>IF($E14319="","",IFERROR(VLOOKUP(TRIM(E14319&amp;""),'Référentiel Articles'!$A$2:$F$634,4,FALSE),""))</f>
      </c>
      <c r="G14319" s="76">
        <f>IF($E14319="","",IFERROR(VLOOKUP(TRIM(E14319&amp;""),'Référentiel Articles'!$A$2:$F$634,5,FALSE),""))</f>
      </c>
      <c r="H14319" s="77" t="str">
        <v/>
      </c>
      <c r="I14319" s="76">
        <f>IF($E14319="","",IFERROR(VLOOKUP(TRIM(E14319&amp;""),'Référentiel Articles'!$A$2:$F$634,6,FALSE),""))</f>
      </c>
      <c r="J14319" s="78">
        <f>IF(OR($E14319="",$H14319=""),"",$H14319*$I14319)</f>
      </c>
      <c r="K14319" s="79" t="str">
        <v/>
      </c>
    </row>
    <row r="14320">
      <c r="A14320" s="81" t="str">
        <v/>
      </c>
      <c r="B14320" s="81" t="str">
        <v/>
      </c>
      <c r="C14320" s="83">
        <f>IF($E14320="","",IFERROR(VLOOKUP(TRIM(E14320&amp;""),'Référentiel Articles'!$A$2:$F$634,2,FALSE),""))</f>
      </c>
      <c r="D14320" s="83">
        <f>IF($E14320="","",IFERROR(VLOOKUP(TRIM(E14320&amp;""),'Référentiel Articles'!$A$2:$F$634,3,FALSE),""))</f>
      </c>
      <c r="E14320" s="81" t="str">
        <v/>
      </c>
      <c r="F14320" s="83">
        <f>IF($E14320="","",IFERROR(VLOOKUP(TRIM(E14320&amp;""),'Référentiel Articles'!$A$2:$F$634,4,FALSE),""))</f>
      </c>
      <c r="G14320" s="84">
        <f>IF($E14320="","",IFERROR(VLOOKUP(TRIM(E14320&amp;""),'Référentiel Articles'!$A$2:$F$634,5,FALSE),""))</f>
      </c>
      <c r="H14320" s="85" t="str">
        <v/>
      </c>
      <c r="I14320" s="84">
        <f>IF($E14320="","",IFERROR(VLOOKUP(TRIM(E14320&amp;""),'Référentiel Articles'!$A$2:$F$634,6,FALSE),""))</f>
      </c>
      <c r="J14320" s="90">
        <f>IF(OR($E14320="",$H14320=""),"",$H14320*$I14320)</f>
      </c>
      <c r="K14320" s="87" t="str">
        <v/>
      </c>
    </row>
    <row r="14321">
      <c r="A14321" s="74" t="str">
        <v/>
      </c>
      <c r="B14321" s="74" t="str">
        <v/>
      </c>
      <c r="C14321" s="75">
        <f>IF($E14321="","",IFERROR(VLOOKUP(TRIM(E14321&amp;""),'Référentiel Articles'!$A$2:$F$634,2,FALSE),""))</f>
      </c>
      <c r="D14321" s="75">
        <f>IF($E14321="","",IFERROR(VLOOKUP(TRIM(E14321&amp;""),'Référentiel Articles'!$A$2:$F$634,3,FALSE),""))</f>
      </c>
      <c r="E14321" s="74" t="str">
        <v/>
      </c>
      <c r="F14321" s="75">
        <f>IF($E14321="","",IFERROR(VLOOKUP(TRIM(E14321&amp;""),'Référentiel Articles'!$A$2:$F$634,4,FALSE),""))</f>
      </c>
      <c r="G14321" s="76">
        <f>IF($E14321="","",IFERROR(VLOOKUP(TRIM(E14321&amp;""),'Référentiel Articles'!$A$2:$F$634,5,FALSE),""))</f>
      </c>
      <c r="H14321" s="77" t="str">
        <v/>
      </c>
      <c r="I14321" s="76">
        <f>IF($E14321="","",IFERROR(VLOOKUP(TRIM(E14321&amp;""),'Référentiel Articles'!$A$2:$F$634,6,FALSE),""))</f>
      </c>
      <c r="J14321" s="78">
        <f>IF(OR($E14321="",$H14321=""),"",$H14321*$I14321)</f>
      </c>
      <c r="K14321" s="79" t="str">
        <v/>
      </c>
    </row>
    <row r="14322">
      <c r="A14322" s="81" t="str">
        <v/>
      </c>
      <c r="B14322" s="81" t="str">
        <v/>
      </c>
      <c r="C14322" s="83">
        <f>IF($E14322="","",IFERROR(VLOOKUP(TRIM(E14322&amp;""),'Référentiel Articles'!$A$2:$F$634,2,FALSE),""))</f>
      </c>
      <c r="D14322" s="83">
        <f>IF($E14322="","",IFERROR(VLOOKUP(TRIM(E14322&amp;""),'Référentiel Articles'!$A$2:$F$634,3,FALSE),""))</f>
      </c>
      <c r="E14322" s="81" t="str">
        <v/>
      </c>
      <c r="F14322" s="83">
        <f>IF($E14322="","",IFERROR(VLOOKUP(TRIM(E14322&amp;""),'Référentiel Articles'!$A$2:$F$634,4,FALSE),""))</f>
      </c>
      <c r="G14322" s="84">
        <f>IF($E14322="","",IFERROR(VLOOKUP(TRIM(E14322&amp;""),'Référentiel Articles'!$A$2:$F$634,5,FALSE),""))</f>
      </c>
      <c r="H14322" s="85" t="str">
        <v/>
      </c>
      <c r="I14322" s="84">
        <f>IF($E14322="","",IFERROR(VLOOKUP(TRIM(E14322&amp;""),'Référentiel Articles'!$A$2:$F$634,6,FALSE),""))</f>
      </c>
      <c r="J14322" s="90">
        <f>IF(OR($E14322="",$H14322=""),"",$H14322*$I14322)</f>
      </c>
      <c r="K14322" s="87" t="str">
        <v/>
      </c>
    </row>
    <row r="14323">
      <c r="A14323" s="74" t="str">
        <v/>
      </c>
      <c r="B14323" s="74" t="str">
        <v/>
      </c>
      <c r="C14323" s="75">
        <f>IF($E14323="","",IFERROR(VLOOKUP(TRIM(E14323&amp;""),'Référentiel Articles'!$A$2:$F$634,2,FALSE),""))</f>
      </c>
      <c r="D14323" s="75">
        <f>IF($E14323="","",IFERROR(VLOOKUP(TRIM(E14323&amp;""),'Référentiel Articles'!$A$2:$F$634,3,FALSE),""))</f>
      </c>
      <c r="E14323" s="74" t="str">
        <v/>
      </c>
      <c r="F14323" s="75">
        <f>IF($E14323="","",IFERROR(VLOOKUP(TRIM(E14323&amp;""),'Référentiel Articles'!$A$2:$F$634,4,FALSE),""))</f>
      </c>
      <c r="G14323" s="76">
        <f>IF($E14323="","",IFERROR(VLOOKUP(TRIM(E14323&amp;""),'Référentiel Articles'!$A$2:$F$634,5,FALSE),""))</f>
      </c>
      <c r="H14323" s="77" t="str">
        <v/>
      </c>
      <c r="I14323" s="76">
        <f>IF($E14323="","",IFERROR(VLOOKUP(TRIM(E14323&amp;""),'Référentiel Articles'!$A$2:$F$634,6,FALSE),""))</f>
      </c>
      <c r="J14323" s="78">
        <f>IF(OR($E14323="",$H14323=""),"",$H14323*$I14323)</f>
      </c>
      <c r="K14323" s="79" t="str">
        <v/>
      </c>
    </row>
    <row r="14324">
      <c r="A14324" s="81" t="str">
        <v/>
      </c>
      <c r="B14324" s="81" t="str">
        <v/>
      </c>
      <c r="C14324" s="83">
        <f>IF($E14324="","",IFERROR(VLOOKUP(TRIM(E14324&amp;""),'Référentiel Articles'!$A$2:$F$634,2,FALSE),""))</f>
      </c>
      <c r="D14324" s="83">
        <f>IF($E14324="","",IFERROR(VLOOKUP(TRIM(E14324&amp;""),'Référentiel Articles'!$A$2:$F$634,3,FALSE),""))</f>
      </c>
      <c r="E14324" s="81" t="str">
        <v/>
      </c>
      <c r="F14324" s="83">
        <f>IF($E14324="","",IFERROR(VLOOKUP(TRIM(E14324&amp;""),'Référentiel Articles'!$A$2:$F$634,4,FALSE),""))</f>
      </c>
      <c r="G14324" s="84">
        <f>IF($E14324="","",IFERROR(VLOOKUP(TRIM(E14324&amp;""),'Référentiel Articles'!$A$2:$F$634,5,FALSE),""))</f>
      </c>
      <c r="H14324" s="85" t="str">
        <v/>
      </c>
      <c r="I14324" s="84">
        <f>IF($E14324="","",IFERROR(VLOOKUP(TRIM(E14324&amp;""),'Référentiel Articles'!$A$2:$F$634,6,FALSE),""))</f>
      </c>
      <c r="J14324" s="90">
        <f>IF(OR($E14324="",$H14324=""),"",$H14324*$I14324)</f>
      </c>
      <c r="K14324" s="87" t="str">
        <v/>
      </c>
    </row>
    <row r="14325">
      <c r="A14325" s="74" t="str">
        <v/>
      </c>
      <c r="B14325" s="74" t="str">
        <v/>
      </c>
      <c r="C14325" s="75">
        <f>IF($E14325="","",IFERROR(VLOOKUP(TRIM(E14325&amp;""),'Référentiel Articles'!$A$2:$F$634,2,FALSE),""))</f>
      </c>
      <c r="D14325" s="75">
        <f>IF($E14325="","",IFERROR(VLOOKUP(TRIM(E14325&amp;""),'Référentiel Articles'!$A$2:$F$634,3,FALSE),""))</f>
      </c>
      <c r="E14325" s="74" t="str">
        <v/>
      </c>
      <c r="F14325" s="75">
        <f>IF($E14325="","",IFERROR(VLOOKUP(TRIM(E14325&amp;""),'Référentiel Articles'!$A$2:$F$634,4,FALSE),""))</f>
      </c>
      <c r="G14325" s="76">
        <f>IF($E14325="","",IFERROR(VLOOKUP(TRIM(E14325&amp;""),'Référentiel Articles'!$A$2:$F$634,5,FALSE),""))</f>
      </c>
      <c r="H14325" s="77" t="str">
        <v/>
      </c>
      <c r="I14325" s="76">
        <f>IF($E14325="","",IFERROR(VLOOKUP(TRIM(E14325&amp;""),'Référentiel Articles'!$A$2:$F$634,6,FALSE),""))</f>
      </c>
      <c r="J14325" s="78">
        <f>IF(OR($E14325="",$H14325=""),"",$H14325*$I14325)</f>
      </c>
      <c r="K14325" s="79" t="str">
        <v/>
      </c>
    </row>
    <row r="14326">
      <c r="A14326" s="81" t="str">
        <v/>
      </c>
      <c r="B14326" s="81" t="str">
        <v/>
      </c>
      <c r="C14326" s="83">
        <f>IF($E14326="","",IFERROR(VLOOKUP(TRIM(E14326&amp;""),'Référentiel Articles'!$A$2:$F$634,2,FALSE),""))</f>
      </c>
      <c r="D14326" s="83">
        <f>IF($E14326="","",IFERROR(VLOOKUP(TRIM(E14326&amp;""),'Référentiel Articles'!$A$2:$F$634,3,FALSE),""))</f>
      </c>
      <c r="E14326" s="81" t="str">
        <v/>
      </c>
      <c r="F14326" s="83">
        <f>IF($E14326="","",IFERROR(VLOOKUP(TRIM(E14326&amp;""),'Référentiel Articles'!$A$2:$F$634,4,FALSE),""))</f>
      </c>
      <c r="G14326" s="84">
        <f>IF($E14326="","",IFERROR(VLOOKUP(TRIM(E14326&amp;""),'Référentiel Articles'!$A$2:$F$634,5,FALSE),""))</f>
      </c>
      <c r="H14326" s="85" t="str">
        <v/>
      </c>
      <c r="I14326" s="84">
        <f>IF($E14326="","",IFERROR(VLOOKUP(TRIM(E14326&amp;""),'Référentiel Articles'!$A$2:$F$634,6,FALSE),""))</f>
      </c>
      <c r="J14326" s="90">
        <f>IF(OR($E14326="",$H14326=""),"",$H14326*$I14326)</f>
      </c>
      <c r="K14326" s="87" t="str">
        <v/>
      </c>
    </row>
    <row r="14327">
      <c r="A14327" s="74" t="str">
        <v/>
      </c>
      <c r="B14327" s="74" t="str">
        <v/>
      </c>
      <c r="C14327" s="75">
        <f>IF($E14327="","",IFERROR(VLOOKUP(TRIM(E14327&amp;""),'Référentiel Articles'!$A$2:$F$634,2,FALSE),""))</f>
      </c>
      <c r="D14327" s="75">
        <f>IF($E14327="","",IFERROR(VLOOKUP(TRIM(E14327&amp;""),'Référentiel Articles'!$A$2:$F$634,3,FALSE),""))</f>
      </c>
      <c r="E14327" s="74" t="str">
        <v/>
      </c>
      <c r="F14327" s="75">
        <f>IF($E14327="","",IFERROR(VLOOKUP(TRIM(E14327&amp;""),'Référentiel Articles'!$A$2:$F$634,4,FALSE),""))</f>
      </c>
      <c r="G14327" s="76">
        <f>IF($E14327="","",IFERROR(VLOOKUP(TRIM(E14327&amp;""),'Référentiel Articles'!$A$2:$F$634,5,FALSE),""))</f>
      </c>
      <c r="H14327" s="77" t="str">
        <v/>
      </c>
      <c r="I14327" s="76">
        <f>IF($E14327="","",IFERROR(VLOOKUP(TRIM(E14327&amp;""),'Référentiel Articles'!$A$2:$F$634,6,FALSE),""))</f>
      </c>
      <c r="J14327" s="78">
        <f>IF(OR($E14327="",$H14327=""),"",$H14327*$I14327)</f>
      </c>
      <c r="K14327" s="79" t="str">
        <v/>
      </c>
    </row>
    <row r="14328">
      <c r="A14328" s="81" t="str">
        <v/>
      </c>
      <c r="B14328" s="81" t="str">
        <v/>
      </c>
      <c r="C14328" s="83">
        <f>IF($E14328="","",IFERROR(VLOOKUP(TRIM(E14328&amp;""),'Référentiel Articles'!$A$2:$F$634,2,FALSE),""))</f>
      </c>
      <c r="D14328" s="83">
        <f>IF($E14328="","",IFERROR(VLOOKUP(TRIM(E14328&amp;""),'Référentiel Articles'!$A$2:$F$634,3,FALSE),""))</f>
      </c>
      <c r="E14328" s="81" t="str">
        <v/>
      </c>
      <c r="F14328" s="83">
        <f>IF($E14328="","",IFERROR(VLOOKUP(TRIM(E14328&amp;""),'Référentiel Articles'!$A$2:$F$634,4,FALSE),""))</f>
      </c>
      <c r="G14328" s="84">
        <f>IF($E14328="","",IFERROR(VLOOKUP(TRIM(E14328&amp;""),'Référentiel Articles'!$A$2:$F$634,5,FALSE),""))</f>
      </c>
      <c r="H14328" s="85" t="str">
        <v/>
      </c>
      <c r="I14328" s="84">
        <f>IF($E14328="","",IFERROR(VLOOKUP(TRIM(E14328&amp;""),'Référentiel Articles'!$A$2:$F$634,6,FALSE),""))</f>
      </c>
      <c r="J14328" s="90">
        <f>IF(OR($E14328="",$H14328=""),"",$H14328*$I14328)</f>
      </c>
      <c r="K14328" s="87" t="str">
        <v/>
      </c>
    </row>
    <row r="14329">
      <c r="A14329" s="74" t="str">
        <v/>
      </c>
      <c r="B14329" s="74" t="str">
        <v/>
      </c>
      <c r="C14329" s="75">
        <f>IF($E14329="","",IFERROR(VLOOKUP(TRIM(E14329&amp;""),'Référentiel Articles'!$A$2:$F$634,2,FALSE),""))</f>
      </c>
      <c r="D14329" s="75">
        <f>IF($E14329="","",IFERROR(VLOOKUP(TRIM(E14329&amp;""),'Référentiel Articles'!$A$2:$F$634,3,FALSE),""))</f>
      </c>
      <c r="E14329" s="74" t="str">
        <v/>
      </c>
      <c r="F14329" s="75">
        <f>IF($E14329="","",IFERROR(VLOOKUP(TRIM(E14329&amp;""),'Référentiel Articles'!$A$2:$F$634,4,FALSE),""))</f>
      </c>
      <c r="G14329" s="76">
        <f>IF($E14329="","",IFERROR(VLOOKUP(TRIM(E14329&amp;""),'Référentiel Articles'!$A$2:$F$634,5,FALSE),""))</f>
      </c>
      <c r="H14329" s="77" t="str">
        <v/>
      </c>
      <c r="I14329" s="76">
        <f>IF($E14329="","",IFERROR(VLOOKUP(TRIM(E14329&amp;""),'Référentiel Articles'!$A$2:$F$634,6,FALSE),""))</f>
      </c>
      <c r="J14329" s="78">
        <f>IF(OR($E14329="",$H14329=""),"",$H14329*$I14329)</f>
      </c>
      <c r="K14329" s="79" t="str">
        <v/>
      </c>
    </row>
    <row r="14330">
      <c r="A14330" s="81" t="str">
        <v/>
      </c>
      <c r="B14330" s="81" t="str">
        <v/>
      </c>
      <c r="C14330" s="83">
        <f>IF($E14330="","",IFERROR(VLOOKUP(TRIM(E14330&amp;""),'Référentiel Articles'!$A$2:$F$634,2,FALSE),""))</f>
      </c>
      <c r="D14330" s="83">
        <f>IF($E14330="","",IFERROR(VLOOKUP(TRIM(E14330&amp;""),'Référentiel Articles'!$A$2:$F$634,3,FALSE),""))</f>
      </c>
      <c r="E14330" s="81" t="str">
        <v/>
      </c>
      <c r="F14330" s="83">
        <f>IF($E14330="","",IFERROR(VLOOKUP(TRIM(E14330&amp;""),'Référentiel Articles'!$A$2:$F$634,4,FALSE),""))</f>
      </c>
      <c r="G14330" s="84">
        <f>IF($E14330="","",IFERROR(VLOOKUP(TRIM(E14330&amp;""),'Référentiel Articles'!$A$2:$F$634,5,FALSE),""))</f>
      </c>
      <c r="H14330" s="85" t="str">
        <v/>
      </c>
      <c r="I14330" s="84">
        <f>IF($E14330="","",IFERROR(VLOOKUP(TRIM(E14330&amp;""),'Référentiel Articles'!$A$2:$F$634,6,FALSE),""))</f>
      </c>
      <c r="J14330" s="90">
        <f>IF(OR($E14330="",$H14330=""),"",$H14330*$I14330)</f>
      </c>
      <c r="K14330" s="87" t="str">
        <v/>
      </c>
    </row>
    <row r="14331">
      <c r="A14331" s="74" t="str">
        <v/>
      </c>
      <c r="B14331" s="74" t="str">
        <v/>
      </c>
      <c r="C14331" s="75">
        <f>IF($E14331="","",IFERROR(VLOOKUP(TRIM(E14331&amp;""),'Référentiel Articles'!$A$2:$F$634,2,FALSE),""))</f>
      </c>
      <c r="D14331" s="75">
        <f>IF($E14331="","",IFERROR(VLOOKUP(TRIM(E14331&amp;""),'Référentiel Articles'!$A$2:$F$634,3,FALSE),""))</f>
      </c>
      <c r="E14331" s="74" t="str">
        <v/>
      </c>
      <c r="F14331" s="75">
        <f>IF($E14331="","",IFERROR(VLOOKUP(TRIM(E14331&amp;""),'Référentiel Articles'!$A$2:$F$634,4,FALSE),""))</f>
      </c>
      <c r="G14331" s="76">
        <f>IF($E14331="","",IFERROR(VLOOKUP(TRIM(E14331&amp;""),'Référentiel Articles'!$A$2:$F$634,5,FALSE),""))</f>
      </c>
      <c r="H14331" s="77" t="str">
        <v/>
      </c>
      <c r="I14331" s="76">
        <f>IF($E14331="","",IFERROR(VLOOKUP(TRIM(E14331&amp;""),'Référentiel Articles'!$A$2:$F$634,6,FALSE),""))</f>
      </c>
      <c r="J14331" s="78">
        <f>IF(OR($E14331="",$H14331=""),"",$H14331*$I14331)</f>
      </c>
      <c r="K14331" s="79" t="str">
        <v/>
      </c>
    </row>
    <row r="14332">
      <c r="A14332" s="81" t="str">
        <v/>
      </c>
      <c r="B14332" s="81" t="str">
        <v/>
      </c>
      <c r="C14332" s="83">
        <f>IF($E14332="","",IFERROR(VLOOKUP(TRIM(E14332&amp;""),'Référentiel Articles'!$A$2:$F$634,2,FALSE),""))</f>
      </c>
      <c r="D14332" s="83">
        <f>IF($E14332="","",IFERROR(VLOOKUP(TRIM(E14332&amp;""),'Référentiel Articles'!$A$2:$F$634,3,FALSE),""))</f>
      </c>
      <c r="E14332" s="81" t="str">
        <v/>
      </c>
      <c r="F14332" s="83">
        <f>IF($E14332="","",IFERROR(VLOOKUP(TRIM(E14332&amp;""),'Référentiel Articles'!$A$2:$F$634,4,FALSE),""))</f>
      </c>
      <c r="G14332" s="84">
        <f>IF($E14332="","",IFERROR(VLOOKUP(TRIM(E14332&amp;""),'Référentiel Articles'!$A$2:$F$634,5,FALSE),""))</f>
      </c>
      <c r="H14332" s="85" t="str">
        <v/>
      </c>
      <c r="I14332" s="84">
        <f>IF($E14332="","",IFERROR(VLOOKUP(TRIM(E14332&amp;""),'Référentiel Articles'!$A$2:$F$634,6,FALSE),""))</f>
      </c>
      <c r="J14332" s="90">
        <f>IF(OR($E14332="",$H14332=""),"",$H14332*$I14332)</f>
      </c>
      <c r="K14332" s="87" t="str">
        <v/>
      </c>
    </row>
    <row r="14333">
      <c r="A14333" s="74" t="str">
        <v/>
      </c>
      <c r="B14333" s="74" t="str">
        <v/>
      </c>
      <c r="C14333" s="75">
        <f>IF($E14333="","",IFERROR(VLOOKUP(TRIM(E14333&amp;""),'Référentiel Articles'!$A$2:$F$634,2,FALSE),""))</f>
      </c>
      <c r="D14333" s="75">
        <f>IF($E14333="","",IFERROR(VLOOKUP(TRIM(E14333&amp;""),'Référentiel Articles'!$A$2:$F$634,3,FALSE),""))</f>
      </c>
      <c r="E14333" s="74" t="str">
        <v/>
      </c>
      <c r="F14333" s="75">
        <f>IF($E14333="","",IFERROR(VLOOKUP(TRIM(E14333&amp;""),'Référentiel Articles'!$A$2:$F$634,4,FALSE),""))</f>
      </c>
      <c r="G14333" s="76">
        <f>IF($E14333="","",IFERROR(VLOOKUP(TRIM(E14333&amp;""),'Référentiel Articles'!$A$2:$F$634,5,FALSE),""))</f>
      </c>
      <c r="H14333" s="77" t="str">
        <v/>
      </c>
      <c r="I14333" s="76">
        <f>IF($E14333="","",IFERROR(VLOOKUP(TRIM(E14333&amp;""),'Référentiel Articles'!$A$2:$F$634,6,FALSE),""))</f>
      </c>
      <c r="J14333" s="78">
        <f>IF(OR($E14333="",$H14333=""),"",$H14333*$I14333)</f>
      </c>
      <c r="K14333" s="79" t="str">
        <v/>
      </c>
    </row>
    <row r="14334">
      <c r="A14334" s="81" t="str">
        <v/>
      </c>
      <c r="B14334" s="81" t="str">
        <v/>
      </c>
      <c r="C14334" s="83">
        <f>IF($E14334="","",IFERROR(VLOOKUP(TRIM(E14334&amp;""),'Référentiel Articles'!$A$2:$F$634,2,FALSE),""))</f>
      </c>
      <c r="D14334" s="83">
        <f>IF($E14334="","",IFERROR(VLOOKUP(TRIM(E14334&amp;""),'Référentiel Articles'!$A$2:$F$634,3,FALSE),""))</f>
      </c>
      <c r="E14334" s="81" t="str">
        <v/>
      </c>
      <c r="F14334" s="83">
        <f>IF($E14334="","",IFERROR(VLOOKUP(TRIM(E14334&amp;""),'Référentiel Articles'!$A$2:$F$634,4,FALSE),""))</f>
      </c>
      <c r="G14334" s="84">
        <f>IF($E14334="","",IFERROR(VLOOKUP(TRIM(E14334&amp;""),'Référentiel Articles'!$A$2:$F$634,5,FALSE),""))</f>
      </c>
      <c r="H14334" s="85" t="str">
        <v/>
      </c>
      <c r="I14334" s="84">
        <f>IF($E14334="","",IFERROR(VLOOKUP(TRIM(E14334&amp;""),'Référentiel Articles'!$A$2:$F$634,6,FALSE),""))</f>
      </c>
      <c r="J14334" s="90">
        <f>IF(OR($E14334="",$H14334=""),"",$H14334*$I14334)</f>
      </c>
      <c r="K14334" s="87" t="str">
        <v/>
      </c>
    </row>
    <row r="14335">
      <c r="A14335" s="74" t="str">
        <v/>
      </c>
      <c r="B14335" s="74" t="str">
        <v/>
      </c>
      <c r="C14335" s="75">
        <f>IF($E14335="","",IFERROR(VLOOKUP(TRIM(E14335&amp;""),'Référentiel Articles'!$A$2:$F$634,2,FALSE),""))</f>
      </c>
      <c r="D14335" s="75">
        <f>IF($E14335="","",IFERROR(VLOOKUP(TRIM(E14335&amp;""),'Référentiel Articles'!$A$2:$F$634,3,FALSE),""))</f>
      </c>
      <c r="E14335" s="74" t="str">
        <v/>
      </c>
      <c r="F14335" s="75">
        <f>IF($E14335="","",IFERROR(VLOOKUP(TRIM(E14335&amp;""),'Référentiel Articles'!$A$2:$F$634,4,FALSE),""))</f>
      </c>
      <c r="G14335" s="76">
        <f>IF($E14335="","",IFERROR(VLOOKUP(TRIM(E14335&amp;""),'Référentiel Articles'!$A$2:$F$634,5,FALSE),""))</f>
      </c>
      <c r="H14335" s="77" t="str">
        <v/>
      </c>
      <c r="I14335" s="76">
        <f>IF($E14335="","",IFERROR(VLOOKUP(TRIM(E14335&amp;""),'Référentiel Articles'!$A$2:$F$634,6,FALSE),""))</f>
      </c>
      <c r="J14335" s="78">
        <f>IF(OR($E14335="",$H14335=""),"",$H14335*$I14335)</f>
      </c>
      <c r="K14335" s="79" t="str">
        <v/>
      </c>
    </row>
    <row r="14336">
      <c r="A14336" s="81" t="str">
        <v/>
      </c>
      <c r="B14336" s="81" t="str">
        <v/>
      </c>
      <c r="C14336" s="83">
        <f>IF($E14336="","",IFERROR(VLOOKUP(TRIM(E14336&amp;""),'Référentiel Articles'!$A$2:$F$634,2,FALSE),""))</f>
      </c>
      <c r="D14336" s="83">
        <f>IF($E14336="","",IFERROR(VLOOKUP(TRIM(E14336&amp;""),'Référentiel Articles'!$A$2:$F$634,3,FALSE),""))</f>
      </c>
      <c r="E14336" s="81" t="str">
        <v/>
      </c>
      <c r="F14336" s="83">
        <f>IF($E14336="","",IFERROR(VLOOKUP(TRIM(E14336&amp;""),'Référentiel Articles'!$A$2:$F$634,4,FALSE),""))</f>
      </c>
      <c r="G14336" s="84">
        <f>IF($E14336="","",IFERROR(VLOOKUP(TRIM(E14336&amp;""),'Référentiel Articles'!$A$2:$F$634,5,FALSE),""))</f>
      </c>
      <c r="H14336" s="85" t="str">
        <v/>
      </c>
      <c r="I14336" s="84">
        <f>IF($E14336="","",IFERROR(VLOOKUP(TRIM(E14336&amp;""),'Référentiel Articles'!$A$2:$F$634,6,FALSE),""))</f>
      </c>
      <c r="J14336" s="90">
        <f>IF(OR($E14336="",$H14336=""),"",$H14336*$I14336)</f>
      </c>
      <c r="K14336" s="87" t="str">
        <v/>
      </c>
    </row>
    <row r="14337">
      <c r="A14337" s="74" t="str">
        <v/>
      </c>
      <c r="B14337" s="74" t="str">
        <v/>
      </c>
      <c r="C14337" s="75">
        <f>IF($E14337="","",IFERROR(VLOOKUP(TRIM(E14337&amp;""),'Référentiel Articles'!$A$2:$F$634,2,FALSE),""))</f>
      </c>
      <c r="D14337" s="75">
        <f>IF($E14337="","",IFERROR(VLOOKUP(TRIM(E14337&amp;""),'Référentiel Articles'!$A$2:$F$634,3,FALSE),""))</f>
      </c>
      <c r="E14337" s="74" t="str">
        <v/>
      </c>
      <c r="F14337" s="75">
        <f>IF($E14337="","",IFERROR(VLOOKUP(TRIM(E14337&amp;""),'Référentiel Articles'!$A$2:$F$634,4,FALSE),""))</f>
      </c>
      <c r="G14337" s="76">
        <f>IF($E14337="","",IFERROR(VLOOKUP(TRIM(E14337&amp;""),'Référentiel Articles'!$A$2:$F$634,5,FALSE),""))</f>
      </c>
      <c r="H14337" s="77" t="str">
        <v/>
      </c>
      <c r="I14337" s="76">
        <f>IF($E14337="","",IFERROR(VLOOKUP(TRIM(E14337&amp;""),'Référentiel Articles'!$A$2:$F$634,6,FALSE),""))</f>
      </c>
      <c r="J14337" s="78">
        <f>IF(OR($E14337="",$H14337=""),"",$H14337*$I14337)</f>
      </c>
      <c r="K14337" s="79" t="str">
        <v/>
      </c>
    </row>
    <row r="14338">
      <c r="A14338" s="81" t="str">
        <v/>
      </c>
      <c r="B14338" s="81" t="str">
        <v/>
      </c>
      <c r="C14338" s="83">
        <f>IF($E14338="","",IFERROR(VLOOKUP(TRIM(E14338&amp;""),'Référentiel Articles'!$A$2:$F$634,2,FALSE),""))</f>
      </c>
      <c r="D14338" s="83">
        <f>IF($E14338="","",IFERROR(VLOOKUP(TRIM(E14338&amp;""),'Référentiel Articles'!$A$2:$F$634,3,FALSE),""))</f>
      </c>
      <c r="E14338" s="81" t="str">
        <v/>
      </c>
      <c r="F14338" s="83">
        <f>IF($E14338="","",IFERROR(VLOOKUP(TRIM(E14338&amp;""),'Référentiel Articles'!$A$2:$F$634,4,FALSE),""))</f>
      </c>
      <c r="G14338" s="84">
        <f>IF($E14338="","",IFERROR(VLOOKUP(TRIM(E14338&amp;""),'Référentiel Articles'!$A$2:$F$634,5,FALSE),""))</f>
      </c>
      <c r="H14338" s="85" t="str">
        <v/>
      </c>
      <c r="I14338" s="84">
        <f>IF($E14338="","",IFERROR(VLOOKUP(TRIM(E14338&amp;""),'Référentiel Articles'!$A$2:$F$634,6,FALSE),""))</f>
      </c>
      <c r="J14338" s="90">
        <f>IF(OR($E14338="",$H14338=""),"",$H14338*$I14338)</f>
      </c>
      <c r="K14338" s="87" t="str">
        <v/>
      </c>
    </row>
    <row r="14339">
      <c r="A14339" s="74" t="str">
        <v/>
      </c>
      <c r="B14339" s="74" t="str">
        <v/>
      </c>
      <c r="C14339" s="75">
        <f>IF($E14339="","",IFERROR(VLOOKUP(TRIM(E14339&amp;""),'Référentiel Articles'!$A$2:$F$634,2,FALSE),""))</f>
      </c>
      <c r="D14339" s="75">
        <f>IF($E14339="","",IFERROR(VLOOKUP(TRIM(E14339&amp;""),'Référentiel Articles'!$A$2:$F$634,3,FALSE),""))</f>
      </c>
      <c r="E14339" s="74" t="str">
        <v/>
      </c>
      <c r="F14339" s="75">
        <f>IF($E14339="","",IFERROR(VLOOKUP(TRIM(E14339&amp;""),'Référentiel Articles'!$A$2:$F$634,4,FALSE),""))</f>
      </c>
      <c r="G14339" s="76">
        <f>IF($E14339="","",IFERROR(VLOOKUP(TRIM(E14339&amp;""),'Référentiel Articles'!$A$2:$F$634,5,FALSE),""))</f>
      </c>
      <c r="H14339" s="77" t="str">
        <v/>
      </c>
      <c r="I14339" s="76">
        <f>IF($E14339="","",IFERROR(VLOOKUP(TRIM(E14339&amp;""),'Référentiel Articles'!$A$2:$F$634,6,FALSE),""))</f>
      </c>
      <c r="J14339" s="78">
        <f>IF(OR($E14339="",$H14339=""),"",$H14339*$I14339)</f>
      </c>
      <c r="K14339" s="79" t="str">
        <v/>
      </c>
    </row>
    <row r="14340">
      <c r="A14340" s="81" t="str">
        <v/>
      </c>
      <c r="B14340" s="81" t="str">
        <v/>
      </c>
      <c r="C14340" s="83">
        <f>IF($E14340="","",IFERROR(VLOOKUP(TRIM(E14340&amp;""),'Référentiel Articles'!$A$2:$F$634,2,FALSE),""))</f>
      </c>
      <c r="D14340" s="83">
        <f>IF($E14340="","",IFERROR(VLOOKUP(TRIM(E14340&amp;""),'Référentiel Articles'!$A$2:$F$634,3,FALSE),""))</f>
      </c>
      <c r="E14340" s="81" t="str">
        <v/>
      </c>
      <c r="F14340" s="83">
        <f>IF($E14340="","",IFERROR(VLOOKUP(TRIM(E14340&amp;""),'Référentiel Articles'!$A$2:$F$634,4,FALSE),""))</f>
      </c>
      <c r="G14340" s="84">
        <f>IF($E14340="","",IFERROR(VLOOKUP(TRIM(E14340&amp;""),'Référentiel Articles'!$A$2:$F$634,5,FALSE),""))</f>
      </c>
      <c r="H14340" s="85" t="str">
        <v/>
      </c>
      <c r="I14340" s="84">
        <f>IF($E14340="","",IFERROR(VLOOKUP(TRIM(E14340&amp;""),'Référentiel Articles'!$A$2:$F$634,6,FALSE),""))</f>
      </c>
      <c r="J14340" s="90">
        <f>IF(OR($E14340="",$H14340=""),"",$H14340*$I14340)</f>
      </c>
      <c r="K14340" s="87" t="str">
        <v/>
      </c>
    </row>
    <row r="14341">
      <c r="A14341" s="74" t="str">
        <v/>
      </c>
      <c r="B14341" s="74" t="str">
        <v/>
      </c>
      <c r="C14341" s="75">
        <f>IF($E14341="","",IFERROR(VLOOKUP(TRIM(E14341&amp;""),'Référentiel Articles'!$A$2:$F$634,2,FALSE),""))</f>
      </c>
      <c r="D14341" s="75">
        <f>IF($E14341="","",IFERROR(VLOOKUP(TRIM(E14341&amp;""),'Référentiel Articles'!$A$2:$F$634,3,FALSE),""))</f>
      </c>
      <c r="E14341" s="74" t="str">
        <v/>
      </c>
      <c r="F14341" s="75">
        <f>IF($E14341="","",IFERROR(VLOOKUP(TRIM(E14341&amp;""),'Référentiel Articles'!$A$2:$F$634,4,FALSE),""))</f>
      </c>
      <c r="G14341" s="76">
        <f>IF($E14341="","",IFERROR(VLOOKUP(TRIM(E14341&amp;""),'Référentiel Articles'!$A$2:$F$634,5,FALSE),""))</f>
      </c>
      <c r="H14341" s="77" t="str">
        <v/>
      </c>
      <c r="I14341" s="76">
        <f>IF($E14341="","",IFERROR(VLOOKUP(TRIM(E14341&amp;""),'Référentiel Articles'!$A$2:$F$634,6,FALSE),""))</f>
      </c>
      <c r="J14341" s="78">
        <f>IF(OR($E14341="",$H14341=""),"",$H14341*$I14341)</f>
      </c>
      <c r="K14341" s="79" t="str">
        <v/>
      </c>
    </row>
    <row r="14342">
      <c r="A14342" s="81" t="str">
        <v/>
      </c>
      <c r="B14342" s="81" t="str">
        <v/>
      </c>
      <c r="C14342" s="83">
        <f>IF($E14342="","",IFERROR(VLOOKUP(TRIM(E14342&amp;""),'Référentiel Articles'!$A$2:$F$634,2,FALSE),""))</f>
      </c>
      <c r="D14342" s="83">
        <f>IF($E14342="","",IFERROR(VLOOKUP(TRIM(E14342&amp;""),'Référentiel Articles'!$A$2:$F$634,3,FALSE),""))</f>
      </c>
      <c r="E14342" s="81" t="str">
        <v/>
      </c>
      <c r="F14342" s="83">
        <f>IF($E14342="","",IFERROR(VLOOKUP(TRIM(E14342&amp;""),'Référentiel Articles'!$A$2:$F$634,4,FALSE),""))</f>
      </c>
      <c r="G14342" s="84">
        <f>IF($E14342="","",IFERROR(VLOOKUP(TRIM(E14342&amp;""),'Référentiel Articles'!$A$2:$F$634,5,FALSE),""))</f>
      </c>
      <c r="H14342" s="85" t="str">
        <v/>
      </c>
      <c r="I14342" s="84">
        <f>IF($E14342="","",IFERROR(VLOOKUP(TRIM(E14342&amp;""),'Référentiel Articles'!$A$2:$F$634,6,FALSE),""))</f>
      </c>
      <c r="J14342" s="90">
        <f>IF(OR($E14342="",$H14342=""),"",$H14342*$I14342)</f>
      </c>
      <c r="K14342" s="87" t="str">
        <v/>
      </c>
    </row>
    <row r="14343">
      <c r="A14343" s="74" t="str">
        <v/>
      </c>
      <c r="B14343" s="74" t="str">
        <v/>
      </c>
      <c r="C14343" s="75">
        <f>IF($E14343="","",IFERROR(VLOOKUP(TRIM(E14343&amp;""),'Référentiel Articles'!$A$2:$F$634,2,FALSE),""))</f>
      </c>
      <c r="D14343" s="75">
        <f>IF($E14343="","",IFERROR(VLOOKUP(TRIM(E14343&amp;""),'Référentiel Articles'!$A$2:$F$634,3,FALSE),""))</f>
      </c>
      <c r="E14343" s="74" t="str">
        <v/>
      </c>
      <c r="F14343" s="75">
        <f>IF($E14343="","",IFERROR(VLOOKUP(TRIM(E14343&amp;""),'Référentiel Articles'!$A$2:$F$634,4,FALSE),""))</f>
      </c>
      <c r="G14343" s="76">
        <f>IF($E14343="","",IFERROR(VLOOKUP(TRIM(E14343&amp;""),'Référentiel Articles'!$A$2:$F$634,5,FALSE),""))</f>
      </c>
      <c r="H14343" s="77" t="str">
        <v/>
      </c>
      <c r="I14343" s="76">
        <f>IF($E14343="","",IFERROR(VLOOKUP(TRIM(E14343&amp;""),'Référentiel Articles'!$A$2:$F$634,6,FALSE),""))</f>
      </c>
      <c r="J14343" s="78">
        <f>IF(OR($E14343="",$H14343=""),"",$H14343*$I14343)</f>
      </c>
      <c r="K14343" s="79" t="str">
        <v/>
      </c>
    </row>
    <row r="14344">
      <c r="A14344" s="81" t="str">
        <v/>
      </c>
      <c r="B14344" s="81" t="str">
        <v/>
      </c>
      <c r="C14344" s="83">
        <f>IF($E14344="","",IFERROR(VLOOKUP(TRIM(E14344&amp;""),'Référentiel Articles'!$A$2:$F$634,2,FALSE),""))</f>
      </c>
      <c r="D14344" s="83">
        <f>IF($E14344="","",IFERROR(VLOOKUP(TRIM(E14344&amp;""),'Référentiel Articles'!$A$2:$F$634,3,FALSE),""))</f>
      </c>
      <c r="E14344" s="81" t="str">
        <v/>
      </c>
      <c r="F14344" s="83">
        <f>IF($E14344="","",IFERROR(VLOOKUP(TRIM(E14344&amp;""),'Référentiel Articles'!$A$2:$F$634,4,FALSE),""))</f>
      </c>
      <c r="G14344" s="84">
        <f>IF($E14344="","",IFERROR(VLOOKUP(TRIM(E14344&amp;""),'Référentiel Articles'!$A$2:$F$634,5,FALSE),""))</f>
      </c>
      <c r="H14344" s="85" t="str">
        <v/>
      </c>
      <c r="I14344" s="84">
        <f>IF($E14344="","",IFERROR(VLOOKUP(TRIM(E14344&amp;""),'Référentiel Articles'!$A$2:$F$634,6,FALSE),""))</f>
      </c>
      <c r="J14344" s="90">
        <f>IF(OR($E14344="",$H14344=""),"",$H14344*$I14344)</f>
      </c>
      <c r="K14344" s="87" t="str">
        <v/>
      </c>
    </row>
    <row r="14345">
      <c r="A14345" s="74" t="str">
        <v/>
      </c>
      <c r="B14345" s="74" t="str">
        <v/>
      </c>
      <c r="C14345" s="75">
        <f>IF($E14345="","",IFERROR(VLOOKUP(TRIM(E14345&amp;""),'Référentiel Articles'!$A$2:$F$634,2,FALSE),""))</f>
      </c>
      <c r="D14345" s="75">
        <f>IF($E14345="","",IFERROR(VLOOKUP(TRIM(E14345&amp;""),'Référentiel Articles'!$A$2:$F$634,3,FALSE),""))</f>
      </c>
      <c r="E14345" s="74" t="str">
        <v/>
      </c>
      <c r="F14345" s="75">
        <f>IF($E14345="","",IFERROR(VLOOKUP(TRIM(E14345&amp;""),'Référentiel Articles'!$A$2:$F$634,4,FALSE),""))</f>
      </c>
      <c r="G14345" s="76">
        <f>IF($E14345="","",IFERROR(VLOOKUP(TRIM(E14345&amp;""),'Référentiel Articles'!$A$2:$F$634,5,FALSE),""))</f>
      </c>
      <c r="H14345" s="77" t="str">
        <v/>
      </c>
      <c r="I14345" s="76">
        <f>IF($E14345="","",IFERROR(VLOOKUP(TRIM(E14345&amp;""),'Référentiel Articles'!$A$2:$F$634,6,FALSE),""))</f>
      </c>
      <c r="J14345" s="78">
        <f>IF(OR($E14345="",$H14345=""),"",$H14345*$I14345)</f>
      </c>
      <c r="K14345" s="79" t="str">
        <v/>
      </c>
    </row>
    <row r="14346">
      <c r="A14346" s="81" t="str">
        <v/>
      </c>
      <c r="B14346" s="81" t="str">
        <v/>
      </c>
      <c r="C14346" s="83">
        <f>IF($E14346="","",IFERROR(VLOOKUP(TRIM(E14346&amp;""),'Référentiel Articles'!$A$2:$F$634,2,FALSE),""))</f>
      </c>
      <c r="D14346" s="83">
        <f>IF($E14346="","",IFERROR(VLOOKUP(TRIM(E14346&amp;""),'Référentiel Articles'!$A$2:$F$634,3,FALSE),""))</f>
      </c>
      <c r="E14346" s="81" t="str">
        <v/>
      </c>
      <c r="F14346" s="83">
        <f>IF($E14346="","",IFERROR(VLOOKUP(TRIM(E14346&amp;""),'Référentiel Articles'!$A$2:$F$634,4,FALSE),""))</f>
      </c>
      <c r="G14346" s="84">
        <f>IF($E14346="","",IFERROR(VLOOKUP(TRIM(E14346&amp;""),'Référentiel Articles'!$A$2:$F$634,5,FALSE),""))</f>
      </c>
      <c r="H14346" s="85" t="str">
        <v/>
      </c>
      <c r="I14346" s="84">
        <f>IF($E14346="","",IFERROR(VLOOKUP(TRIM(E14346&amp;""),'Référentiel Articles'!$A$2:$F$634,6,FALSE),""))</f>
      </c>
      <c r="J14346" s="90">
        <f>IF(OR($E14346="",$H14346=""),"",$H14346*$I14346)</f>
      </c>
      <c r="K14346" s="87" t="str">
        <v/>
      </c>
    </row>
    <row r="14347">
      <c r="A14347" s="74" t="str">
        <v/>
      </c>
      <c r="B14347" s="74" t="str">
        <v/>
      </c>
      <c r="C14347" s="75">
        <f>IF($E14347="","",IFERROR(VLOOKUP(TRIM(E14347&amp;""),'Référentiel Articles'!$A$2:$F$634,2,FALSE),""))</f>
      </c>
      <c r="D14347" s="75">
        <f>IF($E14347="","",IFERROR(VLOOKUP(TRIM(E14347&amp;""),'Référentiel Articles'!$A$2:$F$634,3,FALSE),""))</f>
      </c>
      <c r="E14347" s="74" t="str">
        <v/>
      </c>
      <c r="F14347" s="75">
        <f>IF($E14347="","",IFERROR(VLOOKUP(TRIM(E14347&amp;""),'Référentiel Articles'!$A$2:$F$634,4,FALSE),""))</f>
      </c>
      <c r="G14347" s="76">
        <f>IF($E14347="","",IFERROR(VLOOKUP(TRIM(E14347&amp;""),'Référentiel Articles'!$A$2:$F$634,5,FALSE),""))</f>
      </c>
      <c r="H14347" s="77" t="str">
        <v/>
      </c>
      <c r="I14347" s="76">
        <f>IF($E14347="","",IFERROR(VLOOKUP(TRIM(E14347&amp;""),'Référentiel Articles'!$A$2:$F$634,6,FALSE),""))</f>
      </c>
      <c r="J14347" s="78">
        <f>IF(OR($E14347="",$H14347=""),"",$H14347*$I14347)</f>
      </c>
      <c r="K14347" s="79" t="str">
        <v/>
      </c>
    </row>
    <row r="14348">
      <c r="A14348" s="81" t="str">
        <v/>
      </c>
      <c r="B14348" s="81" t="str">
        <v/>
      </c>
      <c r="C14348" s="83">
        <f>IF($E14348="","",IFERROR(VLOOKUP(TRIM(E14348&amp;""),'Référentiel Articles'!$A$2:$F$634,2,FALSE),""))</f>
      </c>
      <c r="D14348" s="83">
        <f>IF($E14348="","",IFERROR(VLOOKUP(TRIM(E14348&amp;""),'Référentiel Articles'!$A$2:$F$634,3,FALSE),""))</f>
      </c>
      <c r="E14348" s="81" t="str">
        <v/>
      </c>
      <c r="F14348" s="83">
        <f>IF($E14348="","",IFERROR(VLOOKUP(TRIM(E14348&amp;""),'Référentiel Articles'!$A$2:$F$634,4,FALSE),""))</f>
      </c>
      <c r="G14348" s="84">
        <f>IF($E14348="","",IFERROR(VLOOKUP(TRIM(E14348&amp;""),'Référentiel Articles'!$A$2:$F$634,5,FALSE),""))</f>
      </c>
      <c r="H14348" s="85" t="str">
        <v/>
      </c>
      <c r="I14348" s="84">
        <f>IF($E14348="","",IFERROR(VLOOKUP(TRIM(E14348&amp;""),'Référentiel Articles'!$A$2:$F$634,6,FALSE),""))</f>
      </c>
      <c r="J14348" s="90">
        <f>IF(OR($E14348="",$H14348=""),"",$H14348*$I14348)</f>
      </c>
      <c r="K14348" s="87" t="str">
        <v/>
      </c>
    </row>
    <row r="14349">
      <c r="A14349" s="74" t="str">
        <v/>
      </c>
      <c r="B14349" s="74" t="str">
        <v/>
      </c>
      <c r="C14349" s="75">
        <f>IF($E14349="","",IFERROR(VLOOKUP(TRIM(E14349&amp;""),'Référentiel Articles'!$A$2:$F$634,2,FALSE),""))</f>
      </c>
      <c r="D14349" s="75">
        <f>IF($E14349="","",IFERROR(VLOOKUP(TRIM(E14349&amp;""),'Référentiel Articles'!$A$2:$F$634,3,FALSE),""))</f>
      </c>
      <c r="E14349" s="74" t="str">
        <v/>
      </c>
      <c r="F14349" s="75">
        <f>IF($E14349="","",IFERROR(VLOOKUP(TRIM(E14349&amp;""),'Référentiel Articles'!$A$2:$F$634,4,FALSE),""))</f>
      </c>
      <c r="G14349" s="76">
        <f>IF($E14349="","",IFERROR(VLOOKUP(TRIM(E14349&amp;""),'Référentiel Articles'!$A$2:$F$634,5,FALSE),""))</f>
      </c>
      <c r="H14349" s="77" t="str">
        <v/>
      </c>
      <c r="I14349" s="76">
        <f>IF($E14349="","",IFERROR(VLOOKUP(TRIM(E14349&amp;""),'Référentiel Articles'!$A$2:$F$634,6,FALSE),""))</f>
      </c>
      <c r="J14349" s="78">
        <f>IF(OR($E14349="",$H14349=""),"",$H14349*$I14349)</f>
      </c>
      <c r="K14349" s="79" t="str">
        <v/>
      </c>
    </row>
    <row r="14350">
      <c r="A14350" s="81" t="str">
        <v/>
      </c>
      <c r="B14350" s="81" t="str">
        <v/>
      </c>
      <c r="C14350" s="83">
        <f>IF($E14350="","",IFERROR(VLOOKUP(TRIM(E14350&amp;""),'Référentiel Articles'!$A$2:$F$634,2,FALSE),""))</f>
      </c>
      <c r="D14350" s="83">
        <f>IF($E14350="","",IFERROR(VLOOKUP(TRIM(E14350&amp;""),'Référentiel Articles'!$A$2:$F$634,3,FALSE),""))</f>
      </c>
      <c r="E14350" s="81" t="str">
        <v/>
      </c>
      <c r="F14350" s="83">
        <f>IF($E14350="","",IFERROR(VLOOKUP(TRIM(E14350&amp;""),'Référentiel Articles'!$A$2:$F$634,4,FALSE),""))</f>
      </c>
      <c r="G14350" s="84">
        <f>IF($E14350="","",IFERROR(VLOOKUP(TRIM(E14350&amp;""),'Référentiel Articles'!$A$2:$F$634,5,FALSE),""))</f>
      </c>
      <c r="H14350" s="85" t="str">
        <v/>
      </c>
      <c r="I14350" s="84">
        <f>IF($E14350="","",IFERROR(VLOOKUP(TRIM(E14350&amp;""),'Référentiel Articles'!$A$2:$F$634,6,FALSE),""))</f>
      </c>
      <c r="J14350" s="90">
        <f>IF(OR($E14350="",$H14350=""),"",$H14350*$I14350)</f>
      </c>
      <c r="K14350" s="87" t="str">
        <v/>
      </c>
    </row>
    <row r="14351">
      <c r="A14351" s="74" t="str">
        <v/>
      </c>
      <c r="B14351" s="74" t="str">
        <v/>
      </c>
      <c r="C14351" s="75">
        <f>IF($E14351="","",IFERROR(VLOOKUP(TRIM(E14351&amp;""),'Référentiel Articles'!$A$2:$F$634,2,FALSE),""))</f>
      </c>
      <c r="D14351" s="75">
        <f>IF($E14351="","",IFERROR(VLOOKUP(TRIM(E14351&amp;""),'Référentiel Articles'!$A$2:$F$634,3,FALSE),""))</f>
      </c>
      <c r="E14351" s="74" t="str">
        <v/>
      </c>
      <c r="F14351" s="75">
        <f>IF($E14351="","",IFERROR(VLOOKUP(TRIM(E14351&amp;""),'Référentiel Articles'!$A$2:$F$634,4,FALSE),""))</f>
      </c>
      <c r="G14351" s="76">
        <f>IF($E14351="","",IFERROR(VLOOKUP(TRIM(E14351&amp;""),'Référentiel Articles'!$A$2:$F$634,5,FALSE),""))</f>
      </c>
      <c r="H14351" s="77" t="str">
        <v/>
      </c>
      <c r="I14351" s="76">
        <f>IF($E14351="","",IFERROR(VLOOKUP(TRIM(E14351&amp;""),'Référentiel Articles'!$A$2:$F$634,6,FALSE),""))</f>
      </c>
      <c r="J14351" s="78">
        <f>IF(OR($E14351="",$H14351=""),"",$H14351*$I14351)</f>
      </c>
      <c r="K14351" s="79" t="str">
        <v/>
      </c>
    </row>
    <row r="14352">
      <c r="A14352" s="81" t="str">
        <v/>
      </c>
      <c r="B14352" s="81" t="str">
        <v/>
      </c>
      <c r="C14352" s="83">
        <f>IF($E14352="","",IFERROR(VLOOKUP(TRIM(E14352&amp;""),'Référentiel Articles'!$A$2:$F$634,2,FALSE),""))</f>
      </c>
      <c r="D14352" s="83">
        <f>IF($E14352="","",IFERROR(VLOOKUP(TRIM(E14352&amp;""),'Référentiel Articles'!$A$2:$F$634,3,FALSE),""))</f>
      </c>
      <c r="E14352" s="81" t="str">
        <v/>
      </c>
      <c r="F14352" s="83">
        <f>IF($E14352="","",IFERROR(VLOOKUP(TRIM(E14352&amp;""),'Référentiel Articles'!$A$2:$F$634,4,FALSE),""))</f>
      </c>
      <c r="G14352" s="84">
        <f>IF($E14352="","",IFERROR(VLOOKUP(TRIM(E14352&amp;""),'Référentiel Articles'!$A$2:$F$634,5,FALSE),""))</f>
      </c>
      <c r="H14352" s="85" t="str">
        <v/>
      </c>
      <c r="I14352" s="84">
        <f>IF($E14352="","",IFERROR(VLOOKUP(TRIM(E14352&amp;""),'Référentiel Articles'!$A$2:$F$634,6,FALSE),""))</f>
      </c>
      <c r="J14352" s="90">
        <f>IF(OR($E14352="",$H14352=""),"",$H14352*$I14352)</f>
      </c>
      <c r="K14352" s="87" t="str">
        <v/>
      </c>
    </row>
    <row r="14353">
      <c r="A14353" s="74" t="str">
        <v/>
      </c>
      <c r="B14353" s="74" t="str">
        <v/>
      </c>
      <c r="C14353" s="75">
        <f>IF($E14353="","",IFERROR(VLOOKUP(TRIM(E14353&amp;""),'Référentiel Articles'!$A$2:$F$634,2,FALSE),""))</f>
      </c>
      <c r="D14353" s="75">
        <f>IF($E14353="","",IFERROR(VLOOKUP(TRIM(E14353&amp;""),'Référentiel Articles'!$A$2:$F$634,3,FALSE),""))</f>
      </c>
      <c r="E14353" s="74" t="str">
        <v/>
      </c>
      <c r="F14353" s="75">
        <f>IF($E14353="","",IFERROR(VLOOKUP(TRIM(E14353&amp;""),'Référentiel Articles'!$A$2:$F$634,4,FALSE),""))</f>
      </c>
      <c r="G14353" s="76">
        <f>IF($E14353="","",IFERROR(VLOOKUP(TRIM(E14353&amp;""),'Référentiel Articles'!$A$2:$F$634,5,FALSE),""))</f>
      </c>
      <c r="H14353" s="77" t="str">
        <v/>
      </c>
      <c r="I14353" s="76">
        <f>IF($E14353="","",IFERROR(VLOOKUP(TRIM(E14353&amp;""),'Référentiel Articles'!$A$2:$F$634,6,FALSE),""))</f>
      </c>
      <c r="J14353" s="78">
        <f>IF(OR($E14353="",$H14353=""),"",$H14353*$I14353)</f>
      </c>
      <c r="K14353" s="79" t="str">
        <v/>
      </c>
    </row>
    <row r="14354">
      <c r="A14354" s="81" t="str">
        <v/>
      </c>
      <c r="B14354" s="81" t="str">
        <v/>
      </c>
      <c r="C14354" s="83">
        <f>IF($E14354="","",IFERROR(VLOOKUP(TRIM(E14354&amp;""),'Référentiel Articles'!$A$2:$F$634,2,FALSE),""))</f>
      </c>
      <c r="D14354" s="83">
        <f>IF($E14354="","",IFERROR(VLOOKUP(TRIM(E14354&amp;""),'Référentiel Articles'!$A$2:$F$634,3,FALSE),""))</f>
      </c>
      <c r="E14354" s="81" t="str">
        <v/>
      </c>
      <c r="F14354" s="83">
        <f>IF($E14354="","",IFERROR(VLOOKUP(TRIM(E14354&amp;""),'Référentiel Articles'!$A$2:$F$634,4,FALSE),""))</f>
      </c>
      <c r="G14354" s="84">
        <f>IF($E14354="","",IFERROR(VLOOKUP(TRIM(E14354&amp;""),'Référentiel Articles'!$A$2:$F$634,5,FALSE),""))</f>
      </c>
      <c r="H14354" s="85" t="str">
        <v/>
      </c>
      <c r="I14354" s="84">
        <f>IF($E14354="","",IFERROR(VLOOKUP(TRIM(E14354&amp;""),'Référentiel Articles'!$A$2:$F$634,6,FALSE),""))</f>
      </c>
      <c r="J14354" s="90">
        <f>IF(OR($E14354="",$H14354=""),"",$H14354*$I14354)</f>
      </c>
      <c r="K14354" s="87" t="str">
        <v/>
      </c>
    </row>
    <row r="14355">
      <c r="A14355" s="74" t="str">
        <v/>
      </c>
      <c r="B14355" s="74" t="str">
        <v/>
      </c>
      <c r="C14355" s="75">
        <f>IF($E14355="","",IFERROR(VLOOKUP(TRIM(E14355&amp;""),'Référentiel Articles'!$A$2:$F$634,2,FALSE),""))</f>
      </c>
      <c r="D14355" s="75">
        <f>IF($E14355="","",IFERROR(VLOOKUP(TRIM(E14355&amp;""),'Référentiel Articles'!$A$2:$F$634,3,FALSE),""))</f>
      </c>
      <c r="E14355" s="74" t="str">
        <v/>
      </c>
      <c r="F14355" s="75">
        <f>IF($E14355="","",IFERROR(VLOOKUP(TRIM(E14355&amp;""),'Référentiel Articles'!$A$2:$F$634,4,FALSE),""))</f>
      </c>
      <c r="G14355" s="76">
        <f>IF($E14355="","",IFERROR(VLOOKUP(TRIM(E14355&amp;""),'Référentiel Articles'!$A$2:$F$634,5,FALSE),""))</f>
      </c>
      <c r="H14355" s="77" t="str">
        <v/>
      </c>
      <c r="I14355" s="76">
        <f>IF($E14355="","",IFERROR(VLOOKUP(TRIM(E14355&amp;""),'Référentiel Articles'!$A$2:$F$634,6,FALSE),""))</f>
      </c>
      <c r="J14355" s="78">
        <f>IF(OR($E14355="",$H14355=""),"",$H14355*$I14355)</f>
      </c>
      <c r="K14355" s="79" t="str">
        <v/>
      </c>
    </row>
    <row r="14356">
      <c r="A14356" s="81" t="str">
        <v/>
      </c>
      <c r="B14356" s="81" t="str">
        <v/>
      </c>
      <c r="C14356" s="83">
        <f>IF($E14356="","",IFERROR(VLOOKUP(TRIM(E14356&amp;""),'Référentiel Articles'!$A$2:$F$634,2,FALSE),""))</f>
      </c>
      <c r="D14356" s="83">
        <f>IF($E14356="","",IFERROR(VLOOKUP(TRIM(E14356&amp;""),'Référentiel Articles'!$A$2:$F$634,3,FALSE),""))</f>
      </c>
      <c r="E14356" s="81" t="str">
        <v/>
      </c>
      <c r="F14356" s="83">
        <f>IF($E14356="","",IFERROR(VLOOKUP(TRIM(E14356&amp;""),'Référentiel Articles'!$A$2:$F$634,4,FALSE),""))</f>
      </c>
      <c r="G14356" s="84">
        <f>IF($E14356="","",IFERROR(VLOOKUP(TRIM(E14356&amp;""),'Référentiel Articles'!$A$2:$F$634,5,FALSE),""))</f>
      </c>
      <c r="H14356" s="85" t="str">
        <v/>
      </c>
      <c r="I14356" s="84">
        <f>IF($E14356="","",IFERROR(VLOOKUP(TRIM(E14356&amp;""),'Référentiel Articles'!$A$2:$F$634,6,FALSE),""))</f>
      </c>
      <c r="J14356" s="90">
        <f>IF(OR($E14356="",$H14356=""),"",$H14356*$I14356)</f>
      </c>
      <c r="K14356" s="87" t="str">
        <v/>
      </c>
    </row>
    <row r="14357">
      <c r="A14357" s="74" t="str">
        <v/>
      </c>
      <c r="B14357" s="74" t="str">
        <v/>
      </c>
      <c r="C14357" s="75">
        <f>IF($E14357="","",IFERROR(VLOOKUP(TRIM(E14357&amp;""),'Référentiel Articles'!$A$2:$F$634,2,FALSE),""))</f>
      </c>
      <c r="D14357" s="75">
        <f>IF($E14357="","",IFERROR(VLOOKUP(TRIM(E14357&amp;""),'Référentiel Articles'!$A$2:$F$634,3,FALSE),""))</f>
      </c>
      <c r="E14357" s="74" t="str">
        <v/>
      </c>
      <c r="F14357" s="75">
        <f>IF($E14357="","",IFERROR(VLOOKUP(TRIM(E14357&amp;""),'Référentiel Articles'!$A$2:$F$634,4,FALSE),""))</f>
      </c>
      <c r="G14357" s="76">
        <f>IF($E14357="","",IFERROR(VLOOKUP(TRIM(E14357&amp;""),'Référentiel Articles'!$A$2:$F$634,5,FALSE),""))</f>
      </c>
      <c r="H14357" s="77" t="str">
        <v/>
      </c>
      <c r="I14357" s="76">
        <f>IF($E14357="","",IFERROR(VLOOKUP(TRIM(E14357&amp;""),'Référentiel Articles'!$A$2:$F$634,6,FALSE),""))</f>
      </c>
      <c r="J14357" s="78">
        <f>IF(OR($E14357="",$H14357=""),"",$H14357*$I14357)</f>
      </c>
      <c r="K14357" s="79" t="str">
        <v/>
      </c>
    </row>
    <row r="14358">
      <c r="A14358" s="81" t="str">
        <v/>
      </c>
      <c r="B14358" s="81" t="str">
        <v/>
      </c>
      <c r="C14358" s="83">
        <f>IF($E14358="","",IFERROR(VLOOKUP(TRIM(E14358&amp;""),'Référentiel Articles'!$A$2:$F$634,2,FALSE),""))</f>
      </c>
      <c r="D14358" s="83">
        <f>IF($E14358="","",IFERROR(VLOOKUP(TRIM(E14358&amp;""),'Référentiel Articles'!$A$2:$F$634,3,FALSE),""))</f>
      </c>
      <c r="E14358" s="81" t="str">
        <v/>
      </c>
      <c r="F14358" s="83">
        <f>IF($E14358="","",IFERROR(VLOOKUP(TRIM(E14358&amp;""),'Référentiel Articles'!$A$2:$F$634,4,FALSE),""))</f>
      </c>
      <c r="G14358" s="84">
        <f>IF($E14358="","",IFERROR(VLOOKUP(TRIM(E14358&amp;""),'Référentiel Articles'!$A$2:$F$634,5,FALSE),""))</f>
      </c>
      <c r="H14358" s="85" t="str">
        <v/>
      </c>
      <c r="I14358" s="84">
        <f>IF($E14358="","",IFERROR(VLOOKUP(TRIM(E14358&amp;""),'Référentiel Articles'!$A$2:$F$634,6,FALSE),""))</f>
      </c>
      <c r="J14358" s="90">
        <f>IF(OR($E14358="",$H14358=""),"",$H14358*$I14358)</f>
      </c>
      <c r="K14358" s="87" t="str">
        <v/>
      </c>
    </row>
    <row r="14359">
      <c r="A14359" s="74" t="str">
        <v/>
      </c>
      <c r="B14359" s="74" t="str">
        <v/>
      </c>
      <c r="C14359" s="75">
        <f>IF($E14359="","",IFERROR(VLOOKUP(TRIM(E14359&amp;""),'Référentiel Articles'!$A$2:$F$634,2,FALSE),""))</f>
      </c>
      <c r="D14359" s="75">
        <f>IF($E14359="","",IFERROR(VLOOKUP(TRIM(E14359&amp;""),'Référentiel Articles'!$A$2:$F$634,3,FALSE),""))</f>
      </c>
      <c r="E14359" s="74" t="str">
        <v/>
      </c>
      <c r="F14359" s="75">
        <f>IF($E14359="","",IFERROR(VLOOKUP(TRIM(E14359&amp;""),'Référentiel Articles'!$A$2:$F$634,4,FALSE),""))</f>
      </c>
      <c r="G14359" s="76">
        <f>IF($E14359="","",IFERROR(VLOOKUP(TRIM(E14359&amp;""),'Référentiel Articles'!$A$2:$F$634,5,FALSE),""))</f>
      </c>
      <c r="H14359" s="77" t="str">
        <v/>
      </c>
      <c r="I14359" s="76">
        <f>IF($E14359="","",IFERROR(VLOOKUP(TRIM(E14359&amp;""),'Référentiel Articles'!$A$2:$F$634,6,FALSE),""))</f>
      </c>
      <c r="J14359" s="78">
        <f>IF(OR($E14359="",$H14359=""),"",$H14359*$I14359)</f>
      </c>
      <c r="K14359" s="79" t="str">
        <v/>
      </c>
    </row>
    <row r="14360">
      <c r="A14360" s="81" t="str">
        <v/>
      </c>
      <c r="B14360" s="81" t="str">
        <v/>
      </c>
      <c r="C14360" s="83">
        <f>IF($E14360="","",IFERROR(VLOOKUP(TRIM(E14360&amp;""),'Référentiel Articles'!$A$2:$F$634,2,FALSE),""))</f>
      </c>
      <c r="D14360" s="83">
        <f>IF($E14360="","",IFERROR(VLOOKUP(TRIM(E14360&amp;""),'Référentiel Articles'!$A$2:$F$634,3,FALSE),""))</f>
      </c>
      <c r="E14360" s="81" t="str">
        <v/>
      </c>
      <c r="F14360" s="83">
        <f>IF($E14360="","",IFERROR(VLOOKUP(TRIM(E14360&amp;""),'Référentiel Articles'!$A$2:$F$634,4,FALSE),""))</f>
      </c>
      <c r="G14360" s="84">
        <f>IF($E14360="","",IFERROR(VLOOKUP(TRIM(E14360&amp;""),'Référentiel Articles'!$A$2:$F$634,5,FALSE),""))</f>
      </c>
      <c r="H14360" s="85" t="str">
        <v/>
      </c>
      <c r="I14360" s="84">
        <f>IF($E14360="","",IFERROR(VLOOKUP(TRIM(E14360&amp;""),'Référentiel Articles'!$A$2:$F$634,6,FALSE),""))</f>
      </c>
      <c r="J14360" s="90">
        <f>IF(OR($E14360="",$H14360=""),"",$H14360*$I14360)</f>
      </c>
      <c r="K14360" s="87" t="str">
        <v/>
      </c>
    </row>
    <row r="14361">
      <c r="A14361" s="74" t="str">
        <v/>
      </c>
      <c r="B14361" s="74" t="str">
        <v/>
      </c>
      <c r="C14361" s="75">
        <f>IF($E14361="","",IFERROR(VLOOKUP(TRIM(E14361&amp;""),'Référentiel Articles'!$A$2:$F$634,2,FALSE),""))</f>
      </c>
      <c r="D14361" s="75">
        <f>IF($E14361="","",IFERROR(VLOOKUP(TRIM(E14361&amp;""),'Référentiel Articles'!$A$2:$F$634,3,FALSE),""))</f>
      </c>
      <c r="E14361" s="74" t="str">
        <v/>
      </c>
      <c r="F14361" s="75">
        <f>IF($E14361="","",IFERROR(VLOOKUP(TRIM(E14361&amp;""),'Référentiel Articles'!$A$2:$F$634,4,FALSE),""))</f>
      </c>
      <c r="G14361" s="76">
        <f>IF($E14361="","",IFERROR(VLOOKUP(TRIM(E14361&amp;""),'Référentiel Articles'!$A$2:$F$634,5,FALSE),""))</f>
      </c>
      <c r="H14361" s="77" t="str">
        <v/>
      </c>
      <c r="I14361" s="76">
        <f>IF($E14361="","",IFERROR(VLOOKUP(TRIM(E14361&amp;""),'Référentiel Articles'!$A$2:$F$634,6,FALSE),""))</f>
      </c>
      <c r="J14361" s="78">
        <f>IF(OR($E14361="",$H14361=""),"",$H14361*$I14361)</f>
      </c>
      <c r="K14361" s="79" t="str">
        <v/>
      </c>
    </row>
    <row r="14362">
      <c r="A14362" s="81" t="str">
        <v/>
      </c>
      <c r="B14362" s="81" t="str">
        <v/>
      </c>
      <c r="C14362" s="83">
        <f>IF($E14362="","",IFERROR(VLOOKUP(TRIM(E14362&amp;""),'Référentiel Articles'!$A$2:$F$634,2,FALSE),""))</f>
      </c>
      <c r="D14362" s="83">
        <f>IF($E14362="","",IFERROR(VLOOKUP(TRIM(E14362&amp;""),'Référentiel Articles'!$A$2:$F$634,3,FALSE),""))</f>
      </c>
      <c r="E14362" s="81" t="str">
        <v/>
      </c>
      <c r="F14362" s="83">
        <f>IF($E14362="","",IFERROR(VLOOKUP(TRIM(E14362&amp;""),'Référentiel Articles'!$A$2:$F$634,4,FALSE),""))</f>
      </c>
      <c r="G14362" s="84">
        <f>IF($E14362="","",IFERROR(VLOOKUP(TRIM(E14362&amp;""),'Référentiel Articles'!$A$2:$F$634,5,FALSE),""))</f>
      </c>
      <c r="H14362" s="85" t="str">
        <v/>
      </c>
      <c r="I14362" s="84">
        <f>IF($E14362="","",IFERROR(VLOOKUP(TRIM(E14362&amp;""),'Référentiel Articles'!$A$2:$F$634,6,FALSE),""))</f>
      </c>
      <c r="J14362" s="90">
        <f>IF(OR($E14362="",$H14362=""),"",$H14362*$I14362)</f>
      </c>
      <c r="K14362" s="87" t="str">
        <v/>
      </c>
    </row>
    <row r="14363">
      <c r="A14363" s="74" t="str">
        <v/>
      </c>
      <c r="B14363" s="74" t="str">
        <v/>
      </c>
      <c r="C14363" s="75">
        <f>IF($E14363="","",IFERROR(VLOOKUP(TRIM(E14363&amp;""),'Référentiel Articles'!$A$2:$F$634,2,FALSE),""))</f>
      </c>
      <c r="D14363" s="75">
        <f>IF($E14363="","",IFERROR(VLOOKUP(TRIM(E14363&amp;""),'Référentiel Articles'!$A$2:$F$634,3,FALSE),""))</f>
      </c>
      <c r="E14363" s="74" t="str">
        <v/>
      </c>
      <c r="F14363" s="75">
        <f>IF($E14363="","",IFERROR(VLOOKUP(TRIM(E14363&amp;""),'Référentiel Articles'!$A$2:$F$634,4,FALSE),""))</f>
      </c>
      <c r="G14363" s="76">
        <f>IF($E14363="","",IFERROR(VLOOKUP(TRIM(E14363&amp;""),'Référentiel Articles'!$A$2:$F$634,5,FALSE),""))</f>
      </c>
      <c r="H14363" s="77" t="str">
        <v/>
      </c>
      <c r="I14363" s="76">
        <f>IF($E14363="","",IFERROR(VLOOKUP(TRIM(E14363&amp;""),'Référentiel Articles'!$A$2:$F$634,6,FALSE),""))</f>
      </c>
      <c r="J14363" s="78">
        <f>IF(OR($E14363="",$H14363=""),"",$H14363*$I14363)</f>
      </c>
      <c r="K14363" s="79" t="str">
        <v/>
      </c>
    </row>
    <row r="14364">
      <c r="A14364" s="81" t="str">
        <v/>
      </c>
      <c r="B14364" s="81" t="str">
        <v/>
      </c>
      <c r="C14364" s="83">
        <f>IF($E14364="","",IFERROR(VLOOKUP(TRIM(E14364&amp;""),'Référentiel Articles'!$A$2:$F$634,2,FALSE),""))</f>
      </c>
      <c r="D14364" s="83">
        <f>IF($E14364="","",IFERROR(VLOOKUP(TRIM(E14364&amp;""),'Référentiel Articles'!$A$2:$F$634,3,FALSE),""))</f>
      </c>
      <c r="E14364" s="81" t="str">
        <v/>
      </c>
      <c r="F14364" s="83">
        <f>IF($E14364="","",IFERROR(VLOOKUP(TRIM(E14364&amp;""),'Référentiel Articles'!$A$2:$F$634,4,FALSE),""))</f>
      </c>
      <c r="G14364" s="84">
        <f>IF($E14364="","",IFERROR(VLOOKUP(TRIM(E14364&amp;""),'Référentiel Articles'!$A$2:$F$634,5,FALSE),""))</f>
      </c>
      <c r="H14364" s="85" t="str">
        <v/>
      </c>
      <c r="I14364" s="84">
        <f>IF($E14364="","",IFERROR(VLOOKUP(TRIM(E14364&amp;""),'Référentiel Articles'!$A$2:$F$634,6,FALSE),""))</f>
      </c>
      <c r="J14364" s="90">
        <f>IF(OR($E14364="",$H14364=""),"",$H14364*$I14364)</f>
      </c>
      <c r="K14364" s="87" t="str">
        <v/>
      </c>
    </row>
    <row r="14365">
      <c r="A14365" s="74" t="str">
        <v/>
      </c>
      <c r="B14365" s="74" t="str">
        <v/>
      </c>
      <c r="C14365" s="75">
        <f>IF($E14365="","",IFERROR(VLOOKUP(TRIM(E14365&amp;""),'Référentiel Articles'!$A$2:$F$634,2,FALSE),""))</f>
      </c>
      <c r="D14365" s="75">
        <f>IF($E14365="","",IFERROR(VLOOKUP(TRIM(E14365&amp;""),'Référentiel Articles'!$A$2:$F$634,3,FALSE),""))</f>
      </c>
      <c r="E14365" s="74" t="str">
        <v/>
      </c>
      <c r="F14365" s="75">
        <f>IF($E14365="","",IFERROR(VLOOKUP(TRIM(E14365&amp;""),'Référentiel Articles'!$A$2:$F$634,4,FALSE),""))</f>
      </c>
      <c r="G14365" s="76">
        <f>IF($E14365="","",IFERROR(VLOOKUP(TRIM(E14365&amp;""),'Référentiel Articles'!$A$2:$F$634,5,FALSE),""))</f>
      </c>
      <c r="H14365" s="77" t="str">
        <v/>
      </c>
      <c r="I14365" s="76">
        <f>IF($E14365="","",IFERROR(VLOOKUP(TRIM(E14365&amp;""),'Référentiel Articles'!$A$2:$F$634,6,FALSE),""))</f>
      </c>
      <c r="J14365" s="78">
        <f>IF(OR($E14365="",$H14365=""),"",$H14365*$I14365)</f>
      </c>
      <c r="K14365" s="79" t="str">
        <v/>
      </c>
    </row>
    <row r="14366">
      <c r="A14366" s="81" t="str">
        <v/>
      </c>
      <c r="B14366" s="81" t="str">
        <v/>
      </c>
      <c r="C14366" s="83">
        <f>IF($E14366="","",IFERROR(VLOOKUP(TRIM(E14366&amp;""),'Référentiel Articles'!$A$2:$F$634,2,FALSE),""))</f>
      </c>
      <c r="D14366" s="83">
        <f>IF($E14366="","",IFERROR(VLOOKUP(TRIM(E14366&amp;""),'Référentiel Articles'!$A$2:$F$634,3,FALSE),""))</f>
      </c>
      <c r="E14366" s="81" t="str">
        <v/>
      </c>
      <c r="F14366" s="83">
        <f>IF($E14366="","",IFERROR(VLOOKUP(TRIM(E14366&amp;""),'Référentiel Articles'!$A$2:$F$634,4,FALSE),""))</f>
      </c>
      <c r="G14366" s="84">
        <f>IF($E14366="","",IFERROR(VLOOKUP(TRIM(E14366&amp;""),'Référentiel Articles'!$A$2:$F$634,5,FALSE),""))</f>
      </c>
      <c r="H14366" s="85" t="str">
        <v/>
      </c>
      <c r="I14366" s="84">
        <f>IF($E14366="","",IFERROR(VLOOKUP(TRIM(E14366&amp;""),'Référentiel Articles'!$A$2:$F$634,6,FALSE),""))</f>
      </c>
      <c r="J14366" s="90">
        <f>IF(OR($E14366="",$H14366=""),"",$H14366*$I14366)</f>
      </c>
      <c r="K14366" s="87" t="str">
        <v/>
      </c>
    </row>
    <row r="14367">
      <c r="A14367" s="74" t="str">
        <v/>
      </c>
      <c r="B14367" s="74" t="str">
        <v/>
      </c>
      <c r="C14367" s="75">
        <f>IF($E14367="","",IFERROR(VLOOKUP(TRIM(E14367&amp;""),'Référentiel Articles'!$A$2:$F$634,2,FALSE),""))</f>
      </c>
      <c r="D14367" s="75">
        <f>IF($E14367="","",IFERROR(VLOOKUP(TRIM(E14367&amp;""),'Référentiel Articles'!$A$2:$F$634,3,FALSE),""))</f>
      </c>
      <c r="E14367" s="74" t="str">
        <v/>
      </c>
      <c r="F14367" s="75">
        <f>IF($E14367="","",IFERROR(VLOOKUP(TRIM(E14367&amp;""),'Référentiel Articles'!$A$2:$F$634,4,FALSE),""))</f>
      </c>
      <c r="G14367" s="76">
        <f>IF($E14367="","",IFERROR(VLOOKUP(TRIM(E14367&amp;""),'Référentiel Articles'!$A$2:$F$634,5,FALSE),""))</f>
      </c>
      <c r="H14367" s="77" t="str">
        <v/>
      </c>
      <c r="I14367" s="76">
        <f>IF($E14367="","",IFERROR(VLOOKUP(TRIM(E14367&amp;""),'Référentiel Articles'!$A$2:$F$634,6,FALSE),""))</f>
      </c>
      <c r="J14367" s="78">
        <f>IF(OR($E14367="",$H14367=""),"",$H14367*$I14367)</f>
      </c>
      <c r="K14367" s="79" t="str">
        <v/>
      </c>
    </row>
    <row r="14368">
      <c r="A14368" s="81" t="str">
        <v/>
      </c>
      <c r="B14368" s="81" t="str">
        <v/>
      </c>
      <c r="C14368" s="83">
        <f>IF($E14368="","",IFERROR(VLOOKUP(TRIM(E14368&amp;""),'Référentiel Articles'!$A$2:$F$634,2,FALSE),""))</f>
      </c>
      <c r="D14368" s="83">
        <f>IF($E14368="","",IFERROR(VLOOKUP(TRIM(E14368&amp;""),'Référentiel Articles'!$A$2:$F$634,3,FALSE),""))</f>
      </c>
      <c r="E14368" s="81" t="str">
        <v/>
      </c>
      <c r="F14368" s="83">
        <f>IF($E14368="","",IFERROR(VLOOKUP(TRIM(E14368&amp;""),'Référentiel Articles'!$A$2:$F$634,4,FALSE),""))</f>
      </c>
      <c r="G14368" s="84">
        <f>IF($E14368="","",IFERROR(VLOOKUP(TRIM(E14368&amp;""),'Référentiel Articles'!$A$2:$F$634,5,FALSE),""))</f>
      </c>
      <c r="H14368" s="85" t="str">
        <v/>
      </c>
      <c r="I14368" s="84">
        <f>IF($E14368="","",IFERROR(VLOOKUP(TRIM(E14368&amp;""),'Référentiel Articles'!$A$2:$F$634,6,FALSE),""))</f>
      </c>
      <c r="J14368" s="90">
        <f>IF(OR($E14368="",$H14368=""),"",$H14368*$I14368)</f>
      </c>
      <c r="K14368" s="87" t="str">
        <v/>
      </c>
    </row>
    <row r="14369">
      <c r="A14369" s="74" t="str">
        <v/>
      </c>
      <c r="B14369" s="74" t="str">
        <v/>
      </c>
      <c r="C14369" s="75">
        <f>IF($E14369="","",IFERROR(VLOOKUP(TRIM(E14369&amp;""),'Référentiel Articles'!$A$2:$F$634,2,FALSE),""))</f>
      </c>
      <c r="D14369" s="75">
        <f>IF($E14369="","",IFERROR(VLOOKUP(TRIM(E14369&amp;""),'Référentiel Articles'!$A$2:$F$634,3,FALSE),""))</f>
      </c>
      <c r="E14369" s="74" t="str">
        <v/>
      </c>
      <c r="F14369" s="75">
        <f>IF($E14369="","",IFERROR(VLOOKUP(TRIM(E14369&amp;""),'Référentiel Articles'!$A$2:$F$634,4,FALSE),""))</f>
      </c>
      <c r="G14369" s="76">
        <f>IF($E14369="","",IFERROR(VLOOKUP(TRIM(E14369&amp;""),'Référentiel Articles'!$A$2:$F$634,5,FALSE),""))</f>
      </c>
      <c r="H14369" s="77" t="str">
        <v/>
      </c>
      <c r="I14369" s="76">
        <f>IF($E14369="","",IFERROR(VLOOKUP(TRIM(E14369&amp;""),'Référentiel Articles'!$A$2:$F$634,6,FALSE),""))</f>
      </c>
      <c r="J14369" s="78">
        <f>IF(OR($E14369="",$H14369=""),"",$H14369*$I14369)</f>
      </c>
      <c r="K14369" s="79" t="str">
        <v/>
      </c>
    </row>
    <row r="14370">
      <c r="A14370" s="81" t="str">
        <v/>
      </c>
      <c r="B14370" s="81" t="str">
        <v/>
      </c>
      <c r="C14370" s="83">
        <f>IF($E14370="","",IFERROR(VLOOKUP(TRIM(E14370&amp;""),'Référentiel Articles'!$A$2:$F$634,2,FALSE),""))</f>
      </c>
      <c r="D14370" s="83">
        <f>IF($E14370="","",IFERROR(VLOOKUP(TRIM(E14370&amp;""),'Référentiel Articles'!$A$2:$F$634,3,FALSE),""))</f>
      </c>
      <c r="E14370" s="81" t="str">
        <v/>
      </c>
      <c r="F14370" s="83">
        <f>IF($E14370="","",IFERROR(VLOOKUP(TRIM(E14370&amp;""),'Référentiel Articles'!$A$2:$F$634,4,FALSE),""))</f>
      </c>
      <c r="G14370" s="84">
        <f>IF($E14370="","",IFERROR(VLOOKUP(TRIM(E14370&amp;""),'Référentiel Articles'!$A$2:$F$634,5,FALSE),""))</f>
      </c>
      <c r="H14370" s="85" t="str">
        <v/>
      </c>
      <c r="I14370" s="84">
        <f>IF($E14370="","",IFERROR(VLOOKUP(TRIM(E14370&amp;""),'Référentiel Articles'!$A$2:$F$634,6,FALSE),""))</f>
      </c>
      <c r="J14370" s="90">
        <f>IF(OR($E14370="",$H14370=""),"",$H14370*$I14370)</f>
      </c>
      <c r="K14370" s="87" t="str">
        <v/>
      </c>
    </row>
    <row r="14371">
      <c r="A14371" s="74" t="str">
        <v/>
      </c>
      <c r="B14371" s="74" t="str">
        <v/>
      </c>
      <c r="C14371" s="75">
        <f>IF($E14371="","",IFERROR(VLOOKUP(TRIM(E14371&amp;""),'Référentiel Articles'!$A$2:$F$634,2,FALSE),""))</f>
      </c>
      <c r="D14371" s="75">
        <f>IF($E14371="","",IFERROR(VLOOKUP(TRIM(E14371&amp;""),'Référentiel Articles'!$A$2:$F$634,3,FALSE),""))</f>
      </c>
      <c r="E14371" s="74" t="str">
        <v/>
      </c>
      <c r="F14371" s="75">
        <f>IF($E14371="","",IFERROR(VLOOKUP(TRIM(E14371&amp;""),'Référentiel Articles'!$A$2:$F$634,4,FALSE),""))</f>
      </c>
      <c r="G14371" s="76">
        <f>IF($E14371="","",IFERROR(VLOOKUP(TRIM(E14371&amp;""),'Référentiel Articles'!$A$2:$F$634,5,FALSE),""))</f>
      </c>
      <c r="H14371" s="77" t="str">
        <v/>
      </c>
      <c r="I14371" s="76">
        <f>IF($E14371="","",IFERROR(VLOOKUP(TRIM(E14371&amp;""),'Référentiel Articles'!$A$2:$F$634,6,FALSE),""))</f>
      </c>
      <c r="J14371" s="78">
        <f>IF(OR($E14371="",$H14371=""),"",$H14371*$I14371)</f>
      </c>
      <c r="K14371" s="79" t="str">
        <v/>
      </c>
    </row>
    <row r="14372">
      <c r="A14372" s="81" t="str">
        <v/>
      </c>
      <c r="B14372" s="81" t="str">
        <v/>
      </c>
      <c r="C14372" s="83">
        <f>IF($E14372="","",IFERROR(VLOOKUP(TRIM(E14372&amp;""),'Référentiel Articles'!$A$2:$F$634,2,FALSE),""))</f>
      </c>
      <c r="D14372" s="83">
        <f>IF($E14372="","",IFERROR(VLOOKUP(TRIM(E14372&amp;""),'Référentiel Articles'!$A$2:$F$634,3,FALSE),""))</f>
      </c>
      <c r="E14372" s="81" t="str">
        <v/>
      </c>
      <c r="F14372" s="83">
        <f>IF($E14372="","",IFERROR(VLOOKUP(TRIM(E14372&amp;""),'Référentiel Articles'!$A$2:$F$634,4,FALSE),""))</f>
      </c>
      <c r="G14372" s="84">
        <f>IF($E14372="","",IFERROR(VLOOKUP(TRIM(E14372&amp;""),'Référentiel Articles'!$A$2:$F$634,5,FALSE),""))</f>
      </c>
      <c r="H14372" s="85" t="str">
        <v/>
      </c>
      <c r="I14372" s="84">
        <f>IF($E14372="","",IFERROR(VLOOKUP(TRIM(E14372&amp;""),'Référentiel Articles'!$A$2:$F$634,6,FALSE),""))</f>
      </c>
      <c r="J14372" s="90">
        <f>IF(OR($E14372="",$H14372=""),"",$H14372*$I14372)</f>
      </c>
      <c r="K14372" s="87" t="str">
        <v/>
      </c>
    </row>
    <row r="14373">
      <c r="A14373" s="74" t="str">
        <v/>
      </c>
      <c r="B14373" s="74" t="str">
        <v/>
      </c>
      <c r="C14373" s="75">
        <f>IF($E14373="","",IFERROR(VLOOKUP(TRIM(E14373&amp;""),'Référentiel Articles'!$A$2:$F$634,2,FALSE),""))</f>
      </c>
      <c r="D14373" s="75">
        <f>IF($E14373="","",IFERROR(VLOOKUP(TRIM(E14373&amp;""),'Référentiel Articles'!$A$2:$F$634,3,FALSE),""))</f>
      </c>
      <c r="E14373" s="74" t="str">
        <v/>
      </c>
      <c r="F14373" s="75">
        <f>IF($E14373="","",IFERROR(VLOOKUP(TRIM(E14373&amp;""),'Référentiel Articles'!$A$2:$F$634,4,FALSE),""))</f>
      </c>
      <c r="G14373" s="76">
        <f>IF($E14373="","",IFERROR(VLOOKUP(TRIM(E14373&amp;""),'Référentiel Articles'!$A$2:$F$634,5,FALSE),""))</f>
      </c>
      <c r="H14373" s="77" t="str">
        <v/>
      </c>
      <c r="I14373" s="76">
        <f>IF($E14373="","",IFERROR(VLOOKUP(TRIM(E14373&amp;""),'Référentiel Articles'!$A$2:$F$634,6,FALSE),""))</f>
      </c>
      <c r="J14373" s="78">
        <f>IF(OR($E14373="",$H14373=""),"",$H14373*$I14373)</f>
      </c>
      <c r="K14373" s="79" t="str">
        <v/>
      </c>
    </row>
    <row r="14374">
      <c r="A14374" s="81" t="str">
        <v/>
      </c>
      <c r="B14374" s="81" t="str">
        <v/>
      </c>
      <c r="C14374" s="83">
        <f>IF($E14374="","",IFERROR(VLOOKUP(TRIM(E14374&amp;""),'Référentiel Articles'!$A$2:$F$634,2,FALSE),""))</f>
      </c>
      <c r="D14374" s="83">
        <f>IF($E14374="","",IFERROR(VLOOKUP(TRIM(E14374&amp;""),'Référentiel Articles'!$A$2:$F$634,3,FALSE),""))</f>
      </c>
      <c r="E14374" s="81" t="str">
        <v/>
      </c>
      <c r="F14374" s="83">
        <f>IF($E14374="","",IFERROR(VLOOKUP(TRIM(E14374&amp;""),'Référentiel Articles'!$A$2:$F$634,4,FALSE),""))</f>
      </c>
      <c r="G14374" s="84">
        <f>IF($E14374="","",IFERROR(VLOOKUP(TRIM(E14374&amp;""),'Référentiel Articles'!$A$2:$F$634,5,FALSE),""))</f>
      </c>
      <c r="H14374" s="85" t="str">
        <v/>
      </c>
      <c r="I14374" s="84">
        <f>IF($E14374="","",IFERROR(VLOOKUP(TRIM(E14374&amp;""),'Référentiel Articles'!$A$2:$F$634,6,FALSE),""))</f>
      </c>
      <c r="J14374" s="90">
        <f>IF(OR($E14374="",$H14374=""),"",$H14374*$I14374)</f>
      </c>
      <c r="K14374" s="87" t="str">
        <v/>
      </c>
    </row>
    <row r="14375">
      <c r="A14375" s="74" t="str">
        <v/>
      </c>
      <c r="B14375" s="74" t="str">
        <v/>
      </c>
      <c r="C14375" s="75">
        <f>IF($E14375="","",IFERROR(VLOOKUP(TRIM(E14375&amp;""),'Référentiel Articles'!$A$2:$F$634,2,FALSE),""))</f>
      </c>
      <c r="D14375" s="75">
        <f>IF($E14375="","",IFERROR(VLOOKUP(TRIM(E14375&amp;""),'Référentiel Articles'!$A$2:$F$634,3,FALSE),""))</f>
      </c>
      <c r="E14375" s="74" t="str">
        <v/>
      </c>
      <c r="F14375" s="75">
        <f>IF($E14375="","",IFERROR(VLOOKUP(TRIM(E14375&amp;""),'Référentiel Articles'!$A$2:$F$634,4,FALSE),""))</f>
      </c>
      <c r="G14375" s="76">
        <f>IF($E14375="","",IFERROR(VLOOKUP(TRIM(E14375&amp;""),'Référentiel Articles'!$A$2:$F$634,5,FALSE),""))</f>
      </c>
      <c r="H14375" s="77" t="str">
        <v/>
      </c>
      <c r="I14375" s="76">
        <f>IF($E14375="","",IFERROR(VLOOKUP(TRIM(E14375&amp;""),'Référentiel Articles'!$A$2:$F$634,6,FALSE),""))</f>
      </c>
      <c r="J14375" s="78">
        <f>IF(OR($E14375="",$H14375=""),"",$H14375*$I14375)</f>
      </c>
      <c r="K14375" s="79" t="str">
        <v/>
      </c>
    </row>
    <row r="14376">
      <c r="A14376" s="81" t="str">
        <v/>
      </c>
      <c r="B14376" s="81" t="str">
        <v/>
      </c>
      <c r="C14376" s="83">
        <f>IF($E14376="","",IFERROR(VLOOKUP(TRIM(E14376&amp;""),'Référentiel Articles'!$A$2:$F$634,2,FALSE),""))</f>
      </c>
      <c r="D14376" s="83">
        <f>IF($E14376="","",IFERROR(VLOOKUP(TRIM(E14376&amp;""),'Référentiel Articles'!$A$2:$F$634,3,FALSE),""))</f>
      </c>
      <c r="E14376" s="81" t="str">
        <v/>
      </c>
      <c r="F14376" s="83">
        <f>IF($E14376="","",IFERROR(VLOOKUP(TRIM(E14376&amp;""),'Référentiel Articles'!$A$2:$F$634,4,FALSE),""))</f>
      </c>
      <c r="G14376" s="84">
        <f>IF($E14376="","",IFERROR(VLOOKUP(TRIM(E14376&amp;""),'Référentiel Articles'!$A$2:$F$634,5,FALSE),""))</f>
      </c>
      <c r="H14376" s="85" t="str">
        <v/>
      </c>
      <c r="I14376" s="84">
        <f>IF($E14376="","",IFERROR(VLOOKUP(TRIM(E14376&amp;""),'Référentiel Articles'!$A$2:$F$634,6,FALSE),""))</f>
      </c>
      <c r="J14376" s="90">
        <f>IF(OR($E14376="",$H14376=""),"",$H14376*$I14376)</f>
      </c>
      <c r="K14376" s="87" t="str">
        <v/>
      </c>
    </row>
    <row r="14377">
      <c r="A14377" s="74" t="str">
        <v/>
      </c>
      <c r="B14377" s="74" t="str">
        <v/>
      </c>
      <c r="C14377" s="75">
        <f>IF($E14377="","",IFERROR(VLOOKUP(TRIM(E14377&amp;""),'Référentiel Articles'!$A$2:$F$634,2,FALSE),""))</f>
      </c>
      <c r="D14377" s="75">
        <f>IF($E14377="","",IFERROR(VLOOKUP(TRIM(E14377&amp;""),'Référentiel Articles'!$A$2:$F$634,3,FALSE),""))</f>
      </c>
      <c r="E14377" s="74" t="str">
        <v/>
      </c>
      <c r="F14377" s="75">
        <f>IF($E14377="","",IFERROR(VLOOKUP(TRIM(E14377&amp;""),'Référentiel Articles'!$A$2:$F$634,4,FALSE),""))</f>
      </c>
      <c r="G14377" s="76">
        <f>IF($E14377="","",IFERROR(VLOOKUP(TRIM(E14377&amp;""),'Référentiel Articles'!$A$2:$F$634,5,FALSE),""))</f>
      </c>
      <c r="H14377" s="77" t="str">
        <v/>
      </c>
      <c r="I14377" s="76">
        <f>IF($E14377="","",IFERROR(VLOOKUP(TRIM(E14377&amp;""),'Référentiel Articles'!$A$2:$F$634,6,FALSE),""))</f>
      </c>
      <c r="J14377" s="78">
        <f>IF(OR($E14377="",$H14377=""),"",$H14377*$I14377)</f>
      </c>
      <c r="K14377" s="79" t="str">
        <v/>
      </c>
    </row>
    <row r="14378">
      <c r="A14378" s="81" t="str">
        <v/>
      </c>
      <c r="B14378" s="81" t="str">
        <v/>
      </c>
      <c r="C14378" s="83">
        <f>IF($E14378="","",IFERROR(VLOOKUP(TRIM(E14378&amp;""),'Référentiel Articles'!$A$2:$F$634,2,FALSE),""))</f>
      </c>
      <c r="D14378" s="83">
        <f>IF($E14378="","",IFERROR(VLOOKUP(TRIM(E14378&amp;""),'Référentiel Articles'!$A$2:$F$634,3,FALSE),""))</f>
      </c>
      <c r="E14378" s="81" t="str">
        <v/>
      </c>
      <c r="F14378" s="83">
        <f>IF($E14378="","",IFERROR(VLOOKUP(TRIM(E14378&amp;""),'Référentiel Articles'!$A$2:$F$634,4,FALSE),""))</f>
      </c>
      <c r="G14378" s="84">
        <f>IF($E14378="","",IFERROR(VLOOKUP(TRIM(E14378&amp;""),'Référentiel Articles'!$A$2:$F$634,5,FALSE),""))</f>
      </c>
      <c r="H14378" s="85" t="str">
        <v/>
      </c>
      <c r="I14378" s="84">
        <f>IF($E14378="","",IFERROR(VLOOKUP(TRIM(E14378&amp;""),'Référentiel Articles'!$A$2:$F$634,6,FALSE),""))</f>
      </c>
      <c r="J14378" s="90">
        <f>IF(OR($E14378="",$H14378=""),"",$H14378*$I14378)</f>
      </c>
      <c r="K14378" s="87" t="str">
        <v/>
      </c>
    </row>
    <row r="14379">
      <c r="A14379" s="74" t="str">
        <v/>
      </c>
      <c r="B14379" s="74" t="str">
        <v/>
      </c>
      <c r="C14379" s="75">
        <f>IF($E14379="","",IFERROR(VLOOKUP(TRIM(E14379&amp;""),'Référentiel Articles'!$A$2:$F$634,2,FALSE),""))</f>
      </c>
      <c r="D14379" s="75">
        <f>IF($E14379="","",IFERROR(VLOOKUP(TRIM(E14379&amp;""),'Référentiel Articles'!$A$2:$F$634,3,FALSE),""))</f>
      </c>
      <c r="E14379" s="74" t="str">
        <v/>
      </c>
      <c r="F14379" s="75">
        <f>IF($E14379="","",IFERROR(VLOOKUP(TRIM(E14379&amp;""),'Référentiel Articles'!$A$2:$F$634,4,FALSE),""))</f>
      </c>
      <c r="G14379" s="76">
        <f>IF($E14379="","",IFERROR(VLOOKUP(TRIM(E14379&amp;""),'Référentiel Articles'!$A$2:$F$634,5,FALSE),""))</f>
      </c>
      <c r="H14379" s="77" t="str">
        <v/>
      </c>
      <c r="I14379" s="76">
        <f>IF($E14379="","",IFERROR(VLOOKUP(TRIM(E14379&amp;""),'Référentiel Articles'!$A$2:$F$634,6,FALSE),""))</f>
      </c>
      <c r="J14379" s="78">
        <f>IF(OR($E14379="",$H14379=""),"",$H14379*$I14379)</f>
      </c>
      <c r="K14379" s="79" t="str">
        <v/>
      </c>
    </row>
    <row r="14380">
      <c r="A14380" s="81" t="str">
        <v/>
      </c>
      <c r="B14380" s="81" t="str">
        <v/>
      </c>
      <c r="C14380" s="83">
        <f>IF($E14380="","",IFERROR(VLOOKUP(TRIM(E14380&amp;""),'Référentiel Articles'!$A$2:$F$634,2,FALSE),""))</f>
      </c>
      <c r="D14380" s="83">
        <f>IF($E14380="","",IFERROR(VLOOKUP(TRIM(E14380&amp;""),'Référentiel Articles'!$A$2:$F$634,3,FALSE),""))</f>
      </c>
      <c r="E14380" s="81" t="str">
        <v/>
      </c>
      <c r="F14380" s="83">
        <f>IF($E14380="","",IFERROR(VLOOKUP(TRIM(E14380&amp;""),'Référentiel Articles'!$A$2:$F$634,4,FALSE),""))</f>
      </c>
      <c r="G14380" s="84">
        <f>IF($E14380="","",IFERROR(VLOOKUP(TRIM(E14380&amp;""),'Référentiel Articles'!$A$2:$F$634,5,FALSE),""))</f>
      </c>
      <c r="H14380" s="85" t="str">
        <v/>
      </c>
      <c r="I14380" s="84">
        <f>IF($E14380="","",IFERROR(VLOOKUP(TRIM(E14380&amp;""),'Référentiel Articles'!$A$2:$F$634,6,FALSE),""))</f>
      </c>
      <c r="J14380" s="90">
        <f>IF(OR($E14380="",$H14380=""),"",$H14380*$I14380)</f>
      </c>
      <c r="K14380" s="87" t="str">
        <v/>
      </c>
    </row>
    <row r="14381">
      <c r="A14381" s="74" t="str">
        <v/>
      </c>
      <c r="B14381" s="74" t="str">
        <v/>
      </c>
      <c r="C14381" s="75">
        <f>IF($E14381="","",IFERROR(VLOOKUP(TRIM(E14381&amp;""),'Référentiel Articles'!$A$2:$F$634,2,FALSE),""))</f>
      </c>
      <c r="D14381" s="75">
        <f>IF($E14381="","",IFERROR(VLOOKUP(TRIM(E14381&amp;""),'Référentiel Articles'!$A$2:$F$634,3,FALSE),""))</f>
      </c>
      <c r="E14381" s="74" t="str">
        <v/>
      </c>
      <c r="F14381" s="75">
        <f>IF($E14381="","",IFERROR(VLOOKUP(TRIM(E14381&amp;""),'Référentiel Articles'!$A$2:$F$634,4,FALSE),""))</f>
      </c>
      <c r="G14381" s="76">
        <f>IF($E14381="","",IFERROR(VLOOKUP(TRIM(E14381&amp;""),'Référentiel Articles'!$A$2:$F$634,5,FALSE),""))</f>
      </c>
      <c r="H14381" s="77" t="str">
        <v/>
      </c>
      <c r="I14381" s="76">
        <f>IF($E14381="","",IFERROR(VLOOKUP(TRIM(E14381&amp;""),'Référentiel Articles'!$A$2:$F$634,6,FALSE),""))</f>
      </c>
      <c r="J14381" s="78">
        <f>IF(OR($E14381="",$H14381=""),"",$H14381*$I14381)</f>
      </c>
      <c r="K14381" s="79" t="str">
        <v/>
      </c>
    </row>
    <row r="14382">
      <c r="A14382" s="81" t="str">
        <v/>
      </c>
      <c r="B14382" s="81" t="str">
        <v/>
      </c>
      <c r="C14382" s="83">
        <f>IF($E14382="","",IFERROR(VLOOKUP(TRIM(E14382&amp;""),'Référentiel Articles'!$A$2:$F$634,2,FALSE),""))</f>
      </c>
      <c r="D14382" s="83">
        <f>IF($E14382="","",IFERROR(VLOOKUP(TRIM(E14382&amp;""),'Référentiel Articles'!$A$2:$F$634,3,FALSE),""))</f>
      </c>
      <c r="E14382" s="81" t="str">
        <v/>
      </c>
      <c r="F14382" s="83">
        <f>IF($E14382="","",IFERROR(VLOOKUP(TRIM(E14382&amp;""),'Référentiel Articles'!$A$2:$F$634,4,FALSE),""))</f>
      </c>
      <c r="G14382" s="84">
        <f>IF($E14382="","",IFERROR(VLOOKUP(TRIM(E14382&amp;""),'Référentiel Articles'!$A$2:$F$634,5,FALSE),""))</f>
      </c>
      <c r="H14382" s="85" t="str">
        <v/>
      </c>
      <c r="I14382" s="84">
        <f>IF($E14382="","",IFERROR(VLOOKUP(TRIM(E14382&amp;""),'Référentiel Articles'!$A$2:$F$634,6,FALSE),""))</f>
      </c>
      <c r="J14382" s="90">
        <f>IF(OR($E14382="",$H14382=""),"",$H14382*$I14382)</f>
      </c>
      <c r="K14382" s="87" t="str">
        <v/>
      </c>
    </row>
    <row r="14383">
      <c r="A14383" s="74" t="str">
        <v/>
      </c>
      <c r="B14383" s="74" t="str">
        <v/>
      </c>
      <c r="C14383" s="75">
        <f>IF($E14383="","",IFERROR(VLOOKUP(TRIM(E14383&amp;""),'Référentiel Articles'!$A$2:$F$634,2,FALSE),""))</f>
      </c>
      <c r="D14383" s="75">
        <f>IF($E14383="","",IFERROR(VLOOKUP(TRIM(E14383&amp;""),'Référentiel Articles'!$A$2:$F$634,3,FALSE),""))</f>
      </c>
      <c r="E14383" s="74" t="str">
        <v/>
      </c>
      <c r="F14383" s="75">
        <f>IF($E14383="","",IFERROR(VLOOKUP(TRIM(E14383&amp;""),'Référentiel Articles'!$A$2:$F$634,4,FALSE),""))</f>
      </c>
      <c r="G14383" s="76">
        <f>IF($E14383="","",IFERROR(VLOOKUP(TRIM(E14383&amp;""),'Référentiel Articles'!$A$2:$F$634,5,FALSE),""))</f>
      </c>
      <c r="H14383" s="77" t="str">
        <v/>
      </c>
      <c r="I14383" s="76">
        <f>IF($E14383="","",IFERROR(VLOOKUP(TRIM(E14383&amp;""),'Référentiel Articles'!$A$2:$F$634,6,FALSE),""))</f>
      </c>
      <c r="J14383" s="78">
        <f>IF(OR($E14383="",$H14383=""),"",$H14383*$I14383)</f>
      </c>
      <c r="K14383" s="79" t="str">
        <v/>
      </c>
    </row>
    <row r="14384">
      <c r="A14384" s="81" t="str">
        <v/>
      </c>
      <c r="B14384" s="81" t="str">
        <v/>
      </c>
      <c r="C14384" s="83">
        <f>IF($E14384="","",IFERROR(VLOOKUP(TRIM(E14384&amp;""),'Référentiel Articles'!$A$2:$F$634,2,FALSE),""))</f>
      </c>
      <c r="D14384" s="83">
        <f>IF($E14384="","",IFERROR(VLOOKUP(TRIM(E14384&amp;""),'Référentiel Articles'!$A$2:$F$634,3,FALSE),""))</f>
      </c>
      <c r="E14384" s="81" t="str">
        <v/>
      </c>
      <c r="F14384" s="83">
        <f>IF($E14384="","",IFERROR(VLOOKUP(TRIM(E14384&amp;""),'Référentiel Articles'!$A$2:$F$634,4,FALSE),""))</f>
      </c>
      <c r="G14384" s="84">
        <f>IF($E14384="","",IFERROR(VLOOKUP(TRIM(E14384&amp;""),'Référentiel Articles'!$A$2:$F$634,5,FALSE),""))</f>
      </c>
      <c r="H14384" s="85" t="str">
        <v/>
      </c>
      <c r="I14384" s="84">
        <f>IF($E14384="","",IFERROR(VLOOKUP(TRIM(E14384&amp;""),'Référentiel Articles'!$A$2:$F$634,6,FALSE),""))</f>
      </c>
      <c r="J14384" s="90">
        <f>IF(OR($E14384="",$H14384=""),"",$H14384*$I14384)</f>
      </c>
      <c r="K14384" s="87" t="str">
        <v/>
      </c>
    </row>
    <row r="14385">
      <c r="A14385" s="74" t="str">
        <v/>
      </c>
      <c r="B14385" s="74" t="str">
        <v/>
      </c>
      <c r="C14385" s="75">
        <f>IF($E14385="","",IFERROR(VLOOKUP(TRIM(E14385&amp;""),'Référentiel Articles'!$A$2:$F$634,2,FALSE),""))</f>
      </c>
      <c r="D14385" s="75">
        <f>IF($E14385="","",IFERROR(VLOOKUP(TRIM(E14385&amp;""),'Référentiel Articles'!$A$2:$F$634,3,FALSE),""))</f>
      </c>
      <c r="E14385" s="74" t="str">
        <v/>
      </c>
      <c r="F14385" s="75">
        <f>IF($E14385="","",IFERROR(VLOOKUP(TRIM(E14385&amp;""),'Référentiel Articles'!$A$2:$F$634,4,FALSE),""))</f>
      </c>
      <c r="G14385" s="76">
        <f>IF($E14385="","",IFERROR(VLOOKUP(TRIM(E14385&amp;""),'Référentiel Articles'!$A$2:$F$634,5,FALSE),""))</f>
      </c>
      <c r="H14385" s="77" t="str">
        <v/>
      </c>
      <c r="I14385" s="76">
        <f>IF($E14385="","",IFERROR(VLOOKUP(TRIM(E14385&amp;""),'Référentiel Articles'!$A$2:$F$634,6,FALSE),""))</f>
      </c>
      <c r="J14385" s="78">
        <f>IF(OR($E14385="",$H14385=""),"",$H14385*$I14385)</f>
      </c>
      <c r="K14385" s="79" t="str">
        <v/>
      </c>
    </row>
    <row r="14386">
      <c r="A14386" s="81" t="str">
        <v/>
      </c>
      <c r="B14386" s="81" t="str">
        <v/>
      </c>
      <c r="C14386" s="83">
        <f>IF($E14386="","",IFERROR(VLOOKUP(TRIM(E14386&amp;""),'Référentiel Articles'!$A$2:$F$634,2,FALSE),""))</f>
      </c>
      <c r="D14386" s="83">
        <f>IF($E14386="","",IFERROR(VLOOKUP(TRIM(E14386&amp;""),'Référentiel Articles'!$A$2:$F$634,3,FALSE),""))</f>
      </c>
      <c r="E14386" s="81" t="str">
        <v/>
      </c>
      <c r="F14386" s="83">
        <f>IF($E14386="","",IFERROR(VLOOKUP(TRIM(E14386&amp;""),'Référentiel Articles'!$A$2:$F$634,4,FALSE),""))</f>
      </c>
      <c r="G14386" s="84">
        <f>IF($E14386="","",IFERROR(VLOOKUP(TRIM(E14386&amp;""),'Référentiel Articles'!$A$2:$F$634,5,FALSE),""))</f>
      </c>
      <c r="H14386" s="85" t="str">
        <v/>
      </c>
      <c r="I14386" s="84">
        <f>IF($E14386="","",IFERROR(VLOOKUP(TRIM(E14386&amp;""),'Référentiel Articles'!$A$2:$F$634,6,FALSE),""))</f>
      </c>
      <c r="J14386" s="90">
        <f>IF(OR($E14386="",$H14386=""),"",$H14386*$I14386)</f>
      </c>
      <c r="K14386" s="87" t="str">
        <v/>
      </c>
    </row>
    <row r="14387">
      <c r="A14387" s="74" t="str">
        <v/>
      </c>
      <c r="B14387" s="74" t="str">
        <v/>
      </c>
      <c r="C14387" s="75">
        <f>IF($E14387="","",IFERROR(VLOOKUP(TRIM(E14387&amp;""),'Référentiel Articles'!$A$2:$F$634,2,FALSE),""))</f>
      </c>
      <c r="D14387" s="75">
        <f>IF($E14387="","",IFERROR(VLOOKUP(TRIM(E14387&amp;""),'Référentiel Articles'!$A$2:$F$634,3,FALSE),""))</f>
      </c>
      <c r="E14387" s="74" t="str">
        <v/>
      </c>
      <c r="F14387" s="75">
        <f>IF($E14387="","",IFERROR(VLOOKUP(TRIM(E14387&amp;""),'Référentiel Articles'!$A$2:$F$634,4,FALSE),""))</f>
      </c>
      <c r="G14387" s="76">
        <f>IF($E14387="","",IFERROR(VLOOKUP(TRIM(E14387&amp;""),'Référentiel Articles'!$A$2:$F$634,5,FALSE),""))</f>
      </c>
      <c r="H14387" s="77" t="str">
        <v/>
      </c>
      <c r="I14387" s="76">
        <f>IF($E14387="","",IFERROR(VLOOKUP(TRIM(E14387&amp;""),'Référentiel Articles'!$A$2:$F$634,6,FALSE),""))</f>
      </c>
      <c r="J14387" s="78">
        <f>IF(OR($E14387="",$H14387=""),"",$H14387*$I14387)</f>
      </c>
      <c r="K14387" s="79" t="str">
        <v/>
      </c>
    </row>
    <row r="14388">
      <c r="A14388" s="81" t="str">
        <v/>
      </c>
      <c r="B14388" s="81" t="str">
        <v/>
      </c>
      <c r="C14388" s="83">
        <f>IF($E14388="","",IFERROR(VLOOKUP(TRIM(E14388&amp;""),'Référentiel Articles'!$A$2:$F$634,2,FALSE),""))</f>
      </c>
      <c r="D14388" s="83">
        <f>IF($E14388="","",IFERROR(VLOOKUP(TRIM(E14388&amp;""),'Référentiel Articles'!$A$2:$F$634,3,FALSE),""))</f>
      </c>
      <c r="E14388" s="81" t="str">
        <v/>
      </c>
      <c r="F14388" s="83">
        <f>IF($E14388="","",IFERROR(VLOOKUP(TRIM(E14388&amp;""),'Référentiel Articles'!$A$2:$F$634,4,FALSE),""))</f>
      </c>
      <c r="G14388" s="84">
        <f>IF($E14388="","",IFERROR(VLOOKUP(TRIM(E14388&amp;""),'Référentiel Articles'!$A$2:$F$634,5,FALSE),""))</f>
      </c>
      <c r="H14388" s="85" t="str">
        <v/>
      </c>
      <c r="I14388" s="84">
        <f>IF($E14388="","",IFERROR(VLOOKUP(TRIM(E14388&amp;""),'Référentiel Articles'!$A$2:$F$634,6,FALSE),""))</f>
      </c>
      <c r="J14388" s="90">
        <f>IF(OR($E14388="",$H14388=""),"",$H14388*$I14388)</f>
      </c>
      <c r="K14388" s="87" t="str">
        <v/>
      </c>
    </row>
    <row r="14389">
      <c r="A14389" s="74" t="str">
        <v/>
      </c>
      <c r="B14389" s="74" t="str">
        <v/>
      </c>
      <c r="C14389" s="75">
        <f>IF($E14389="","",IFERROR(VLOOKUP(TRIM(E14389&amp;""),'Référentiel Articles'!$A$2:$F$634,2,FALSE),""))</f>
      </c>
      <c r="D14389" s="75">
        <f>IF($E14389="","",IFERROR(VLOOKUP(TRIM(E14389&amp;""),'Référentiel Articles'!$A$2:$F$634,3,FALSE),""))</f>
      </c>
      <c r="E14389" s="74" t="str">
        <v/>
      </c>
      <c r="F14389" s="75">
        <f>IF($E14389="","",IFERROR(VLOOKUP(TRIM(E14389&amp;""),'Référentiel Articles'!$A$2:$F$634,4,FALSE),""))</f>
      </c>
      <c r="G14389" s="76">
        <f>IF($E14389="","",IFERROR(VLOOKUP(TRIM(E14389&amp;""),'Référentiel Articles'!$A$2:$F$634,5,FALSE),""))</f>
      </c>
      <c r="H14389" s="77" t="str">
        <v/>
      </c>
      <c r="I14389" s="76">
        <f>IF($E14389="","",IFERROR(VLOOKUP(TRIM(E14389&amp;""),'Référentiel Articles'!$A$2:$F$634,6,FALSE),""))</f>
      </c>
      <c r="J14389" s="78">
        <f>IF(OR($E14389="",$H14389=""),"",$H14389*$I14389)</f>
      </c>
      <c r="K14389" s="79" t="str">
        <v/>
      </c>
    </row>
    <row r="14390">
      <c r="A14390" s="81" t="str">
        <v/>
      </c>
      <c r="B14390" s="81" t="str">
        <v/>
      </c>
      <c r="C14390" s="83">
        <f>IF($E14390="","",IFERROR(VLOOKUP(TRIM(E14390&amp;""),'Référentiel Articles'!$A$2:$F$634,2,FALSE),""))</f>
      </c>
      <c r="D14390" s="83">
        <f>IF($E14390="","",IFERROR(VLOOKUP(TRIM(E14390&amp;""),'Référentiel Articles'!$A$2:$F$634,3,FALSE),""))</f>
      </c>
      <c r="E14390" s="81" t="str">
        <v/>
      </c>
      <c r="F14390" s="83">
        <f>IF($E14390="","",IFERROR(VLOOKUP(TRIM(E14390&amp;""),'Référentiel Articles'!$A$2:$F$634,4,FALSE),""))</f>
      </c>
      <c r="G14390" s="84">
        <f>IF($E14390="","",IFERROR(VLOOKUP(TRIM(E14390&amp;""),'Référentiel Articles'!$A$2:$F$634,5,FALSE),""))</f>
      </c>
      <c r="H14390" s="85" t="str">
        <v/>
      </c>
      <c r="I14390" s="84">
        <f>IF($E14390="","",IFERROR(VLOOKUP(TRIM(E14390&amp;""),'Référentiel Articles'!$A$2:$F$634,6,FALSE),""))</f>
      </c>
      <c r="J14390" s="90">
        <f>IF(OR($E14390="",$H14390=""),"",$H14390*$I14390)</f>
      </c>
      <c r="K14390" s="87" t="str">
        <v/>
      </c>
    </row>
    <row r="14391">
      <c r="A14391" s="74" t="str">
        <v/>
      </c>
      <c r="B14391" s="74" t="str">
        <v/>
      </c>
      <c r="C14391" s="75">
        <f>IF($E14391="","",IFERROR(VLOOKUP(TRIM(E14391&amp;""),'Référentiel Articles'!$A$2:$F$634,2,FALSE),""))</f>
      </c>
      <c r="D14391" s="75">
        <f>IF($E14391="","",IFERROR(VLOOKUP(TRIM(E14391&amp;""),'Référentiel Articles'!$A$2:$F$634,3,FALSE),""))</f>
      </c>
      <c r="E14391" s="74" t="str">
        <v/>
      </c>
      <c r="F14391" s="75">
        <f>IF($E14391="","",IFERROR(VLOOKUP(TRIM(E14391&amp;""),'Référentiel Articles'!$A$2:$F$634,4,FALSE),""))</f>
      </c>
      <c r="G14391" s="76">
        <f>IF($E14391="","",IFERROR(VLOOKUP(TRIM(E14391&amp;""),'Référentiel Articles'!$A$2:$F$634,5,FALSE),""))</f>
      </c>
      <c r="H14391" s="77" t="str">
        <v/>
      </c>
      <c r="I14391" s="76">
        <f>IF($E14391="","",IFERROR(VLOOKUP(TRIM(E14391&amp;""),'Référentiel Articles'!$A$2:$F$634,6,FALSE),""))</f>
      </c>
      <c r="J14391" s="78">
        <f>IF(OR($E14391="",$H14391=""),"",$H14391*$I14391)</f>
      </c>
      <c r="K14391" s="79" t="str">
        <v/>
      </c>
    </row>
    <row r="14392">
      <c r="A14392" s="81" t="str">
        <v/>
      </c>
      <c r="B14392" s="81" t="str">
        <v/>
      </c>
      <c r="C14392" s="83">
        <f>IF($E14392="","",IFERROR(VLOOKUP(TRIM(E14392&amp;""),'Référentiel Articles'!$A$2:$F$634,2,FALSE),""))</f>
      </c>
      <c r="D14392" s="83">
        <f>IF($E14392="","",IFERROR(VLOOKUP(TRIM(E14392&amp;""),'Référentiel Articles'!$A$2:$F$634,3,FALSE),""))</f>
      </c>
      <c r="E14392" s="81" t="str">
        <v/>
      </c>
      <c r="F14392" s="83">
        <f>IF($E14392="","",IFERROR(VLOOKUP(TRIM(E14392&amp;""),'Référentiel Articles'!$A$2:$F$634,4,FALSE),""))</f>
      </c>
      <c r="G14392" s="84">
        <f>IF($E14392="","",IFERROR(VLOOKUP(TRIM(E14392&amp;""),'Référentiel Articles'!$A$2:$F$634,5,FALSE),""))</f>
      </c>
      <c r="H14392" s="85" t="str">
        <v/>
      </c>
      <c r="I14392" s="84">
        <f>IF($E14392="","",IFERROR(VLOOKUP(TRIM(E14392&amp;""),'Référentiel Articles'!$A$2:$F$634,6,FALSE),""))</f>
      </c>
      <c r="J14392" s="90">
        <f>IF(OR($E14392="",$H14392=""),"",$H14392*$I14392)</f>
      </c>
      <c r="K14392" s="87" t="str">
        <v/>
      </c>
    </row>
    <row r="14393">
      <c r="A14393" s="74" t="str">
        <v/>
      </c>
      <c r="B14393" s="74" t="str">
        <v/>
      </c>
      <c r="C14393" s="75">
        <f>IF($E14393="","",IFERROR(VLOOKUP(TRIM(E14393&amp;""),'Référentiel Articles'!$A$2:$F$634,2,FALSE),""))</f>
      </c>
      <c r="D14393" s="75">
        <f>IF($E14393="","",IFERROR(VLOOKUP(TRIM(E14393&amp;""),'Référentiel Articles'!$A$2:$F$634,3,FALSE),""))</f>
      </c>
      <c r="E14393" s="74" t="str">
        <v/>
      </c>
      <c r="F14393" s="75">
        <f>IF($E14393="","",IFERROR(VLOOKUP(TRIM(E14393&amp;""),'Référentiel Articles'!$A$2:$F$634,4,FALSE),""))</f>
      </c>
      <c r="G14393" s="76">
        <f>IF($E14393="","",IFERROR(VLOOKUP(TRIM(E14393&amp;""),'Référentiel Articles'!$A$2:$F$634,5,FALSE),""))</f>
      </c>
      <c r="H14393" s="77" t="str">
        <v/>
      </c>
      <c r="I14393" s="76">
        <f>IF($E14393="","",IFERROR(VLOOKUP(TRIM(E14393&amp;""),'Référentiel Articles'!$A$2:$F$634,6,FALSE),""))</f>
      </c>
      <c r="J14393" s="78">
        <f>IF(OR($E14393="",$H14393=""),"",$H14393*$I14393)</f>
      </c>
      <c r="K14393" s="79" t="str">
        <v/>
      </c>
    </row>
    <row r="14394">
      <c r="A14394" s="81" t="str">
        <v/>
      </c>
      <c r="B14394" s="81" t="str">
        <v/>
      </c>
      <c r="C14394" s="83">
        <f>IF($E14394="","",IFERROR(VLOOKUP(TRIM(E14394&amp;""),'Référentiel Articles'!$A$2:$F$634,2,FALSE),""))</f>
      </c>
      <c r="D14394" s="83">
        <f>IF($E14394="","",IFERROR(VLOOKUP(TRIM(E14394&amp;""),'Référentiel Articles'!$A$2:$F$634,3,FALSE),""))</f>
      </c>
      <c r="E14394" s="81" t="str">
        <v/>
      </c>
      <c r="F14394" s="83">
        <f>IF($E14394="","",IFERROR(VLOOKUP(TRIM(E14394&amp;""),'Référentiel Articles'!$A$2:$F$634,4,FALSE),""))</f>
      </c>
      <c r="G14394" s="84">
        <f>IF($E14394="","",IFERROR(VLOOKUP(TRIM(E14394&amp;""),'Référentiel Articles'!$A$2:$F$634,5,FALSE),""))</f>
      </c>
      <c r="H14394" s="85" t="str">
        <v/>
      </c>
      <c r="I14394" s="84">
        <f>IF($E14394="","",IFERROR(VLOOKUP(TRIM(E14394&amp;""),'Référentiel Articles'!$A$2:$F$634,6,FALSE),""))</f>
      </c>
      <c r="J14394" s="90">
        <f>IF(OR($E14394="",$H14394=""),"",$H14394*$I14394)</f>
      </c>
      <c r="K14394" s="87" t="str">
        <v/>
      </c>
    </row>
    <row r="14395">
      <c r="A14395" s="74" t="str">
        <v/>
      </c>
      <c r="B14395" s="74" t="str">
        <v/>
      </c>
      <c r="C14395" s="75">
        <f>IF($E14395="","",IFERROR(VLOOKUP(TRIM(E14395&amp;""),'Référentiel Articles'!$A$2:$F$634,2,FALSE),""))</f>
      </c>
      <c r="D14395" s="75">
        <f>IF($E14395="","",IFERROR(VLOOKUP(TRIM(E14395&amp;""),'Référentiel Articles'!$A$2:$F$634,3,FALSE),""))</f>
      </c>
      <c r="E14395" s="74" t="str">
        <v/>
      </c>
      <c r="F14395" s="75">
        <f>IF($E14395="","",IFERROR(VLOOKUP(TRIM(E14395&amp;""),'Référentiel Articles'!$A$2:$F$634,4,FALSE),""))</f>
      </c>
      <c r="G14395" s="76">
        <f>IF($E14395="","",IFERROR(VLOOKUP(TRIM(E14395&amp;""),'Référentiel Articles'!$A$2:$F$634,5,FALSE),""))</f>
      </c>
      <c r="H14395" s="77" t="str">
        <v/>
      </c>
      <c r="I14395" s="76">
        <f>IF($E14395="","",IFERROR(VLOOKUP(TRIM(E14395&amp;""),'Référentiel Articles'!$A$2:$F$634,6,FALSE),""))</f>
      </c>
      <c r="J14395" s="78">
        <f>IF(OR($E14395="",$H14395=""),"",$H14395*$I14395)</f>
      </c>
      <c r="K14395" s="79" t="str">
        <v/>
      </c>
    </row>
    <row r="14396">
      <c r="A14396" s="81" t="str">
        <v/>
      </c>
      <c r="B14396" s="81" t="str">
        <v/>
      </c>
      <c r="C14396" s="83">
        <f>IF($E14396="","",IFERROR(VLOOKUP(TRIM(E14396&amp;""),'Référentiel Articles'!$A$2:$F$634,2,FALSE),""))</f>
      </c>
      <c r="D14396" s="83">
        <f>IF($E14396="","",IFERROR(VLOOKUP(TRIM(E14396&amp;""),'Référentiel Articles'!$A$2:$F$634,3,FALSE),""))</f>
      </c>
      <c r="E14396" s="81" t="str">
        <v/>
      </c>
      <c r="F14396" s="83">
        <f>IF($E14396="","",IFERROR(VLOOKUP(TRIM(E14396&amp;""),'Référentiel Articles'!$A$2:$F$634,4,FALSE),""))</f>
      </c>
      <c r="G14396" s="84">
        <f>IF($E14396="","",IFERROR(VLOOKUP(TRIM(E14396&amp;""),'Référentiel Articles'!$A$2:$F$634,5,FALSE),""))</f>
      </c>
      <c r="H14396" s="85" t="str">
        <v/>
      </c>
      <c r="I14396" s="84">
        <f>IF($E14396="","",IFERROR(VLOOKUP(TRIM(E14396&amp;""),'Référentiel Articles'!$A$2:$F$634,6,FALSE),""))</f>
      </c>
      <c r="J14396" s="90">
        <f>IF(OR($E14396="",$H14396=""),"",$H14396*$I14396)</f>
      </c>
      <c r="K14396" s="87" t="str">
        <v/>
      </c>
    </row>
    <row r="14397">
      <c r="A14397" s="74" t="str">
        <v/>
      </c>
      <c r="B14397" s="74" t="str">
        <v/>
      </c>
      <c r="C14397" s="75">
        <f>IF($E14397="","",IFERROR(VLOOKUP(TRIM(E14397&amp;""),'Référentiel Articles'!$A$2:$F$634,2,FALSE),""))</f>
      </c>
      <c r="D14397" s="75">
        <f>IF($E14397="","",IFERROR(VLOOKUP(TRIM(E14397&amp;""),'Référentiel Articles'!$A$2:$F$634,3,FALSE),""))</f>
      </c>
      <c r="E14397" s="74" t="str">
        <v/>
      </c>
      <c r="F14397" s="75">
        <f>IF($E14397="","",IFERROR(VLOOKUP(TRIM(E14397&amp;""),'Référentiel Articles'!$A$2:$F$634,4,FALSE),""))</f>
      </c>
      <c r="G14397" s="76">
        <f>IF($E14397="","",IFERROR(VLOOKUP(TRIM(E14397&amp;""),'Référentiel Articles'!$A$2:$F$634,5,FALSE),""))</f>
      </c>
      <c r="H14397" s="77" t="str">
        <v/>
      </c>
      <c r="I14397" s="76">
        <f>IF($E14397="","",IFERROR(VLOOKUP(TRIM(E14397&amp;""),'Référentiel Articles'!$A$2:$F$634,6,FALSE),""))</f>
      </c>
      <c r="J14397" s="78">
        <f>IF(OR($E14397="",$H14397=""),"",$H14397*$I14397)</f>
      </c>
      <c r="K14397" s="79" t="str">
        <v/>
      </c>
    </row>
    <row r="14398">
      <c r="A14398" s="81" t="str">
        <v/>
      </c>
      <c r="B14398" s="81" t="str">
        <v/>
      </c>
      <c r="C14398" s="83">
        <f>IF($E14398="","",IFERROR(VLOOKUP(TRIM(E14398&amp;""),'Référentiel Articles'!$A$2:$F$634,2,FALSE),""))</f>
      </c>
      <c r="D14398" s="83">
        <f>IF($E14398="","",IFERROR(VLOOKUP(TRIM(E14398&amp;""),'Référentiel Articles'!$A$2:$F$634,3,FALSE),""))</f>
      </c>
      <c r="E14398" s="81" t="str">
        <v/>
      </c>
      <c r="F14398" s="83">
        <f>IF($E14398="","",IFERROR(VLOOKUP(TRIM(E14398&amp;""),'Référentiel Articles'!$A$2:$F$634,4,FALSE),""))</f>
      </c>
      <c r="G14398" s="84">
        <f>IF($E14398="","",IFERROR(VLOOKUP(TRIM(E14398&amp;""),'Référentiel Articles'!$A$2:$F$634,5,FALSE),""))</f>
      </c>
      <c r="H14398" s="85" t="str">
        <v/>
      </c>
      <c r="I14398" s="84">
        <f>IF($E14398="","",IFERROR(VLOOKUP(TRIM(E14398&amp;""),'Référentiel Articles'!$A$2:$F$634,6,FALSE),""))</f>
      </c>
      <c r="J14398" s="90">
        <f>IF(OR($E14398="",$H14398=""),"",$H14398*$I14398)</f>
      </c>
      <c r="K14398" s="87" t="str">
        <v/>
      </c>
    </row>
    <row r="14399">
      <c r="A14399" s="74" t="str">
        <v/>
      </c>
      <c r="B14399" s="74" t="str">
        <v/>
      </c>
      <c r="C14399" s="75">
        <f>IF($E14399="","",IFERROR(VLOOKUP(TRIM(E14399&amp;""),'Référentiel Articles'!$A$2:$F$634,2,FALSE),""))</f>
      </c>
      <c r="D14399" s="75">
        <f>IF($E14399="","",IFERROR(VLOOKUP(TRIM(E14399&amp;""),'Référentiel Articles'!$A$2:$F$634,3,FALSE),""))</f>
      </c>
      <c r="E14399" s="74" t="str">
        <v/>
      </c>
      <c r="F14399" s="75">
        <f>IF($E14399="","",IFERROR(VLOOKUP(TRIM(E14399&amp;""),'Référentiel Articles'!$A$2:$F$634,4,FALSE),""))</f>
      </c>
      <c r="G14399" s="76">
        <f>IF($E14399="","",IFERROR(VLOOKUP(TRIM(E14399&amp;""),'Référentiel Articles'!$A$2:$F$634,5,FALSE),""))</f>
      </c>
      <c r="H14399" s="77" t="str">
        <v/>
      </c>
      <c r="I14399" s="76">
        <f>IF($E14399="","",IFERROR(VLOOKUP(TRIM(E14399&amp;""),'Référentiel Articles'!$A$2:$F$634,6,FALSE),""))</f>
      </c>
      <c r="J14399" s="78">
        <f>IF(OR($E14399="",$H14399=""),"",$H14399*$I14399)</f>
      </c>
      <c r="K14399" s="79" t="str">
        <v/>
      </c>
    </row>
    <row r="14400">
      <c r="A14400" s="81" t="str">
        <v/>
      </c>
      <c r="B14400" s="81" t="str">
        <v/>
      </c>
      <c r="C14400" s="83">
        <f>IF($E14400="","",IFERROR(VLOOKUP(TRIM(E14400&amp;""),'Référentiel Articles'!$A$2:$F$634,2,FALSE),""))</f>
      </c>
      <c r="D14400" s="83">
        <f>IF($E14400="","",IFERROR(VLOOKUP(TRIM(E14400&amp;""),'Référentiel Articles'!$A$2:$F$634,3,FALSE),""))</f>
      </c>
      <c r="E14400" s="81" t="str">
        <v/>
      </c>
      <c r="F14400" s="83">
        <f>IF($E14400="","",IFERROR(VLOOKUP(TRIM(E14400&amp;""),'Référentiel Articles'!$A$2:$F$634,4,FALSE),""))</f>
      </c>
      <c r="G14400" s="84">
        <f>IF($E14400="","",IFERROR(VLOOKUP(TRIM(E14400&amp;""),'Référentiel Articles'!$A$2:$F$634,5,FALSE),""))</f>
      </c>
      <c r="H14400" s="85" t="str">
        <v/>
      </c>
      <c r="I14400" s="84">
        <f>IF($E14400="","",IFERROR(VLOOKUP(TRIM(E14400&amp;""),'Référentiel Articles'!$A$2:$F$634,6,FALSE),""))</f>
      </c>
      <c r="J14400" s="90">
        <f>IF(OR($E14400="",$H14400=""),"",$H14400*$I14400)</f>
      </c>
      <c r="K14400" s="87" t="str">
        <v/>
      </c>
    </row>
    <row r="14401">
      <c r="A14401" s="74" t="str">
        <v/>
      </c>
      <c r="B14401" s="74" t="str">
        <v/>
      </c>
      <c r="C14401" s="75">
        <f>IF($E14401="","",IFERROR(VLOOKUP(TRIM(E14401&amp;""),'Référentiel Articles'!$A$2:$F$634,2,FALSE),""))</f>
      </c>
      <c r="D14401" s="75">
        <f>IF($E14401="","",IFERROR(VLOOKUP(TRIM(E14401&amp;""),'Référentiel Articles'!$A$2:$F$634,3,FALSE),""))</f>
      </c>
      <c r="E14401" s="74" t="str">
        <v/>
      </c>
      <c r="F14401" s="75">
        <f>IF($E14401="","",IFERROR(VLOOKUP(TRIM(E14401&amp;""),'Référentiel Articles'!$A$2:$F$634,4,FALSE),""))</f>
      </c>
      <c r="G14401" s="76">
        <f>IF($E14401="","",IFERROR(VLOOKUP(TRIM(E14401&amp;""),'Référentiel Articles'!$A$2:$F$634,5,FALSE),""))</f>
      </c>
      <c r="H14401" s="77" t="str">
        <v/>
      </c>
      <c r="I14401" s="76">
        <f>IF($E14401="","",IFERROR(VLOOKUP(TRIM(E14401&amp;""),'Référentiel Articles'!$A$2:$F$634,6,FALSE),""))</f>
      </c>
      <c r="J14401" s="78">
        <f>IF(OR($E14401="",$H14401=""),"",$H14401*$I14401)</f>
      </c>
      <c r="K14401" s="79" t="str">
        <v/>
      </c>
    </row>
    <row r="14402">
      <c r="A14402" s="81" t="str">
        <v/>
      </c>
      <c r="B14402" s="81" t="str">
        <v/>
      </c>
      <c r="C14402" s="83">
        <f>IF($E14402="","",IFERROR(VLOOKUP(TRIM(E14402&amp;""),'Référentiel Articles'!$A$2:$F$634,2,FALSE),""))</f>
      </c>
      <c r="D14402" s="83">
        <f>IF($E14402="","",IFERROR(VLOOKUP(TRIM(E14402&amp;""),'Référentiel Articles'!$A$2:$F$634,3,FALSE),""))</f>
      </c>
      <c r="E14402" s="81" t="str">
        <v/>
      </c>
      <c r="F14402" s="83">
        <f>IF($E14402="","",IFERROR(VLOOKUP(TRIM(E14402&amp;""),'Référentiel Articles'!$A$2:$F$634,4,FALSE),""))</f>
      </c>
      <c r="G14402" s="84">
        <f>IF($E14402="","",IFERROR(VLOOKUP(TRIM(E14402&amp;""),'Référentiel Articles'!$A$2:$F$634,5,FALSE),""))</f>
      </c>
      <c r="H14402" s="85" t="str">
        <v/>
      </c>
      <c r="I14402" s="84">
        <f>IF($E14402="","",IFERROR(VLOOKUP(TRIM(E14402&amp;""),'Référentiel Articles'!$A$2:$F$634,6,FALSE),""))</f>
      </c>
      <c r="J14402" s="90">
        <f>IF(OR($E14402="",$H14402=""),"",$H14402*$I14402)</f>
      </c>
      <c r="K14402" s="87" t="str">
        <v/>
      </c>
    </row>
    <row r="14403">
      <c r="A14403" s="74" t="str">
        <v/>
      </c>
      <c r="B14403" s="74" t="str">
        <v/>
      </c>
      <c r="C14403" s="75">
        <f>IF($E14403="","",IFERROR(VLOOKUP(TRIM(E14403&amp;""),'Référentiel Articles'!$A$2:$F$634,2,FALSE),""))</f>
      </c>
      <c r="D14403" s="75">
        <f>IF($E14403="","",IFERROR(VLOOKUP(TRIM(E14403&amp;""),'Référentiel Articles'!$A$2:$F$634,3,FALSE),""))</f>
      </c>
      <c r="E14403" s="74" t="str">
        <v/>
      </c>
      <c r="F14403" s="75">
        <f>IF($E14403="","",IFERROR(VLOOKUP(TRIM(E14403&amp;""),'Référentiel Articles'!$A$2:$F$634,4,FALSE),""))</f>
      </c>
      <c r="G14403" s="76">
        <f>IF($E14403="","",IFERROR(VLOOKUP(TRIM(E14403&amp;""),'Référentiel Articles'!$A$2:$F$634,5,FALSE),""))</f>
      </c>
      <c r="H14403" s="77" t="str">
        <v/>
      </c>
      <c r="I14403" s="76">
        <f>IF($E14403="","",IFERROR(VLOOKUP(TRIM(E14403&amp;""),'Référentiel Articles'!$A$2:$F$634,6,FALSE),""))</f>
      </c>
      <c r="J14403" s="78">
        <f>IF(OR($E14403="",$H14403=""),"",$H14403*$I14403)</f>
      </c>
      <c r="K14403" s="79" t="str">
        <v/>
      </c>
    </row>
    <row r="14404">
      <c r="A14404" s="81" t="str">
        <v/>
      </c>
      <c r="B14404" s="81" t="str">
        <v/>
      </c>
      <c r="C14404" s="83">
        <f>IF($E14404="","",IFERROR(VLOOKUP(TRIM(E14404&amp;""),'Référentiel Articles'!$A$2:$F$634,2,FALSE),""))</f>
      </c>
      <c r="D14404" s="83">
        <f>IF($E14404="","",IFERROR(VLOOKUP(TRIM(E14404&amp;""),'Référentiel Articles'!$A$2:$F$634,3,FALSE),""))</f>
      </c>
      <c r="E14404" s="81" t="str">
        <v/>
      </c>
      <c r="F14404" s="83">
        <f>IF($E14404="","",IFERROR(VLOOKUP(TRIM(E14404&amp;""),'Référentiel Articles'!$A$2:$F$634,4,FALSE),""))</f>
      </c>
      <c r="G14404" s="84">
        <f>IF($E14404="","",IFERROR(VLOOKUP(TRIM(E14404&amp;""),'Référentiel Articles'!$A$2:$F$634,5,FALSE),""))</f>
      </c>
      <c r="H14404" s="85" t="str">
        <v/>
      </c>
      <c r="I14404" s="84">
        <f>IF($E14404="","",IFERROR(VLOOKUP(TRIM(E14404&amp;""),'Référentiel Articles'!$A$2:$F$634,6,FALSE),""))</f>
      </c>
      <c r="J14404" s="90">
        <f>IF(OR($E14404="",$H14404=""),"",$H14404*$I14404)</f>
      </c>
      <c r="K14404" s="87" t="str">
        <v/>
      </c>
    </row>
    <row r="14405">
      <c r="A14405" s="74" t="str">
        <v/>
      </c>
      <c r="B14405" s="74" t="str">
        <v/>
      </c>
      <c r="C14405" s="75">
        <f>IF($E14405="","",IFERROR(VLOOKUP(TRIM(E14405&amp;""),'Référentiel Articles'!$A$2:$F$634,2,FALSE),""))</f>
      </c>
      <c r="D14405" s="75">
        <f>IF($E14405="","",IFERROR(VLOOKUP(TRIM(E14405&amp;""),'Référentiel Articles'!$A$2:$F$634,3,FALSE),""))</f>
      </c>
      <c r="E14405" s="74" t="str">
        <v/>
      </c>
      <c r="F14405" s="75">
        <f>IF($E14405="","",IFERROR(VLOOKUP(TRIM(E14405&amp;""),'Référentiel Articles'!$A$2:$F$634,4,FALSE),""))</f>
      </c>
      <c r="G14405" s="76">
        <f>IF($E14405="","",IFERROR(VLOOKUP(TRIM(E14405&amp;""),'Référentiel Articles'!$A$2:$F$634,5,FALSE),""))</f>
      </c>
      <c r="H14405" s="77" t="str">
        <v/>
      </c>
      <c r="I14405" s="76">
        <f>IF($E14405="","",IFERROR(VLOOKUP(TRIM(E14405&amp;""),'Référentiel Articles'!$A$2:$F$634,6,FALSE),""))</f>
      </c>
      <c r="J14405" s="78">
        <f>IF(OR($E14405="",$H14405=""),"",$H14405*$I14405)</f>
      </c>
      <c r="K14405" s="79" t="str">
        <v/>
      </c>
    </row>
    <row r="14406">
      <c r="A14406" s="81" t="str">
        <v/>
      </c>
      <c r="B14406" s="81" t="str">
        <v/>
      </c>
      <c r="C14406" s="83">
        <f>IF($E14406="","",IFERROR(VLOOKUP(TRIM(E14406&amp;""),'Référentiel Articles'!$A$2:$F$634,2,FALSE),""))</f>
      </c>
      <c r="D14406" s="83">
        <f>IF($E14406="","",IFERROR(VLOOKUP(TRIM(E14406&amp;""),'Référentiel Articles'!$A$2:$F$634,3,FALSE),""))</f>
      </c>
      <c r="E14406" s="81" t="str">
        <v/>
      </c>
      <c r="F14406" s="83">
        <f>IF($E14406="","",IFERROR(VLOOKUP(TRIM(E14406&amp;""),'Référentiel Articles'!$A$2:$F$634,4,FALSE),""))</f>
      </c>
      <c r="G14406" s="84">
        <f>IF($E14406="","",IFERROR(VLOOKUP(TRIM(E14406&amp;""),'Référentiel Articles'!$A$2:$F$634,5,FALSE),""))</f>
      </c>
      <c r="H14406" s="85" t="str">
        <v/>
      </c>
      <c r="I14406" s="84">
        <f>IF($E14406="","",IFERROR(VLOOKUP(TRIM(E14406&amp;""),'Référentiel Articles'!$A$2:$F$634,6,FALSE),""))</f>
      </c>
      <c r="J14406" s="90">
        <f>IF(OR($E14406="",$H14406=""),"",$H14406*$I14406)</f>
      </c>
      <c r="K14406" s="87" t="str">
        <v/>
      </c>
    </row>
    <row r="14407">
      <c r="A14407" s="74" t="str">
        <v/>
      </c>
      <c r="B14407" s="74" t="str">
        <v/>
      </c>
      <c r="C14407" s="75">
        <f>IF($E14407="","",IFERROR(VLOOKUP(TRIM(E14407&amp;""),'Référentiel Articles'!$A$2:$F$634,2,FALSE),""))</f>
      </c>
      <c r="D14407" s="75">
        <f>IF($E14407="","",IFERROR(VLOOKUP(TRIM(E14407&amp;""),'Référentiel Articles'!$A$2:$F$634,3,FALSE),""))</f>
      </c>
      <c r="E14407" s="74" t="str">
        <v/>
      </c>
      <c r="F14407" s="75">
        <f>IF($E14407="","",IFERROR(VLOOKUP(TRIM(E14407&amp;""),'Référentiel Articles'!$A$2:$F$634,4,FALSE),""))</f>
      </c>
      <c r="G14407" s="76">
        <f>IF($E14407="","",IFERROR(VLOOKUP(TRIM(E14407&amp;""),'Référentiel Articles'!$A$2:$F$634,5,FALSE),""))</f>
      </c>
      <c r="H14407" s="77" t="str">
        <v/>
      </c>
      <c r="I14407" s="76">
        <f>IF($E14407="","",IFERROR(VLOOKUP(TRIM(E14407&amp;""),'Référentiel Articles'!$A$2:$F$634,6,FALSE),""))</f>
      </c>
      <c r="J14407" s="78">
        <f>IF(OR($E14407="",$H14407=""),"",$H14407*$I14407)</f>
      </c>
      <c r="K14407" s="79" t="str">
        <v/>
      </c>
    </row>
    <row r="14408">
      <c r="A14408" s="81" t="str">
        <v/>
      </c>
      <c r="B14408" s="81" t="str">
        <v/>
      </c>
      <c r="C14408" s="83">
        <f>IF($E14408="","",IFERROR(VLOOKUP(TRIM(E14408&amp;""),'Référentiel Articles'!$A$2:$F$634,2,FALSE),""))</f>
      </c>
      <c r="D14408" s="83">
        <f>IF($E14408="","",IFERROR(VLOOKUP(TRIM(E14408&amp;""),'Référentiel Articles'!$A$2:$F$634,3,FALSE),""))</f>
      </c>
      <c r="E14408" s="81" t="str">
        <v/>
      </c>
      <c r="F14408" s="83">
        <f>IF($E14408="","",IFERROR(VLOOKUP(TRIM(E14408&amp;""),'Référentiel Articles'!$A$2:$F$634,4,FALSE),""))</f>
      </c>
      <c r="G14408" s="84">
        <f>IF($E14408="","",IFERROR(VLOOKUP(TRIM(E14408&amp;""),'Référentiel Articles'!$A$2:$F$634,5,FALSE),""))</f>
      </c>
      <c r="H14408" s="85" t="str">
        <v/>
      </c>
      <c r="I14408" s="84">
        <f>IF($E14408="","",IFERROR(VLOOKUP(TRIM(E14408&amp;""),'Référentiel Articles'!$A$2:$F$634,6,FALSE),""))</f>
      </c>
      <c r="J14408" s="90">
        <f>IF(OR($E14408="",$H14408=""),"",$H14408*$I14408)</f>
      </c>
      <c r="K14408" s="87" t="str">
        <v/>
      </c>
    </row>
    <row r="14409">
      <c r="A14409" s="74" t="str">
        <v/>
      </c>
      <c r="B14409" s="74" t="str">
        <v/>
      </c>
      <c r="C14409" s="75">
        <f>IF($E14409="","",IFERROR(VLOOKUP(TRIM(E14409&amp;""),'Référentiel Articles'!$A$2:$F$634,2,FALSE),""))</f>
      </c>
      <c r="D14409" s="75">
        <f>IF($E14409="","",IFERROR(VLOOKUP(TRIM(E14409&amp;""),'Référentiel Articles'!$A$2:$F$634,3,FALSE),""))</f>
      </c>
      <c r="E14409" s="74" t="str">
        <v/>
      </c>
      <c r="F14409" s="75">
        <f>IF($E14409="","",IFERROR(VLOOKUP(TRIM(E14409&amp;""),'Référentiel Articles'!$A$2:$F$634,4,FALSE),""))</f>
      </c>
      <c r="G14409" s="76">
        <f>IF($E14409="","",IFERROR(VLOOKUP(TRIM(E14409&amp;""),'Référentiel Articles'!$A$2:$F$634,5,FALSE),""))</f>
      </c>
      <c r="H14409" s="77" t="str">
        <v/>
      </c>
      <c r="I14409" s="76">
        <f>IF($E14409="","",IFERROR(VLOOKUP(TRIM(E14409&amp;""),'Référentiel Articles'!$A$2:$F$634,6,FALSE),""))</f>
      </c>
      <c r="J14409" s="78">
        <f>IF(OR($E14409="",$H14409=""),"",$H14409*$I14409)</f>
      </c>
      <c r="K14409" s="79" t="str">
        <v/>
      </c>
    </row>
    <row r="14410">
      <c r="A14410" s="81" t="str">
        <v/>
      </c>
      <c r="B14410" s="81" t="str">
        <v/>
      </c>
      <c r="C14410" s="83">
        <f>IF($E14410="","",IFERROR(VLOOKUP(TRIM(E14410&amp;""),'Référentiel Articles'!$A$2:$F$634,2,FALSE),""))</f>
      </c>
      <c r="D14410" s="83">
        <f>IF($E14410="","",IFERROR(VLOOKUP(TRIM(E14410&amp;""),'Référentiel Articles'!$A$2:$F$634,3,FALSE),""))</f>
      </c>
      <c r="E14410" s="81" t="str">
        <v/>
      </c>
      <c r="F14410" s="83">
        <f>IF($E14410="","",IFERROR(VLOOKUP(TRIM(E14410&amp;""),'Référentiel Articles'!$A$2:$F$634,4,FALSE),""))</f>
      </c>
      <c r="G14410" s="84">
        <f>IF($E14410="","",IFERROR(VLOOKUP(TRIM(E14410&amp;""),'Référentiel Articles'!$A$2:$F$634,5,FALSE),""))</f>
      </c>
      <c r="H14410" s="85" t="str">
        <v/>
      </c>
      <c r="I14410" s="84">
        <f>IF($E14410="","",IFERROR(VLOOKUP(TRIM(E14410&amp;""),'Référentiel Articles'!$A$2:$F$634,6,FALSE),""))</f>
      </c>
      <c r="J14410" s="90">
        <f>IF(OR($E14410="",$H14410=""),"",$H14410*$I14410)</f>
      </c>
      <c r="K14410" s="87" t="str">
        <v/>
      </c>
    </row>
    <row r="14411">
      <c r="A14411" s="74" t="str">
        <v/>
      </c>
      <c r="B14411" s="74" t="str">
        <v/>
      </c>
      <c r="C14411" s="75">
        <f>IF($E14411="","",IFERROR(VLOOKUP(TRIM(E14411&amp;""),'Référentiel Articles'!$A$2:$F$634,2,FALSE),""))</f>
      </c>
      <c r="D14411" s="75">
        <f>IF($E14411="","",IFERROR(VLOOKUP(TRIM(E14411&amp;""),'Référentiel Articles'!$A$2:$F$634,3,FALSE),""))</f>
      </c>
      <c r="E14411" s="74" t="str">
        <v/>
      </c>
      <c r="F14411" s="75">
        <f>IF($E14411="","",IFERROR(VLOOKUP(TRIM(E14411&amp;""),'Référentiel Articles'!$A$2:$F$634,4,FALSE),""))</f>
      </c>
      <c r="G14411" s="76">
        <f>IF($E14411="","",IFERROR(VLOOKUP(TRIM(E14411&amp;""),'Référentiel Articles'!$A$2:$F$634,5,FALSE),""))</f>
      </c>
      <c r="H14411" s="77" t="str">
        <v/>
      </c>
      <c r="I14411" s="76">
        <f>IF($E14411="","",IFERROR(VLOOKUP(TRIM(E14411&amp;""),'Référentiel Articles'!$A$2:$F$634,6,FALSE),""))</f>
      </c>
      <c r="J14411" s="78">
        <f>IF(OR($E14411="",$H14411=""),"",$H14411*$I14411)</f>
      </c>
      <c r="K14411" s="79" t="str">
        <v/>
      </c>
    </row>
    <row r="14412">
      <c r="A14412" s="81" t="str">
        <v/>
      </c>
      <c r="B14412" s="81" t="str">
        <v/>
      </c>
      <c r="C14412" s="83">
        <f>IF($E14412="","",IFERROR(VLOOKUP(TRIM(E14412&amp;""),'Référentiel Articles'!$A$2:$F$634,2,FALSE),""))</f>
      </c>
      <c r="D14412" s="83">
        <f>IF($E14412="","",IFERROR(VLOOKUP(TRIM(E14412&amp;""),'Référentiel Articles'!$A$2:$F$634,3,FALSE),""))</f>
      </c>
      <c r="E14412" s="81" t="str">
        <v/>
      </c>
      <c r="F14412" s="83">
        <f>IF($E14412="","",IFERROR(VLOOKUP(TRIM(E14412&amp;""),'Référentiel Articles'!$A$2:$F$634,4,FALSE),""))</f>
      </c>
      <c r="G14412" s="84">
        <f>IF($E14412="","",IFERROR(VLOOKUP(TRIM(E14412&amp;""),'Référentiel Articles'!$A$2:$F$634,5,FALSE),""))</f>
      </c>
      <c r="H14412" s="85" t="str">
        <v/>
      </c>
      <c r="I14412" s="84">
        <f>IF($E14412="","",IFERROR(VLOOKUP(TRIM(E14412&amp;""),'Référentiel Articles'!$A$2:$F$634,6,FALSE),""))</f>
      </c>
      <c r="J14412" s="90">
        <f>IF(OR($E14412="",$H14412=""),"",$H14412*$I14412)</f>
      </c>
      <c r="K14412" s="87" t="str">
        <v/>
      </c>
    </row>
    <row r="14413">
      <c r="A14413" s="74" t="str">
        <v/>
      </c>
      <c r="B14413" s="74" t="str">
        <v/>
      </c>
      <c r="C14413" s="75">
        <f>IF($E14413="","",IFERROR(VLOOKUP(TRIM(E14413&amp;""),'Référentiel Articles'!$A$2:$F$634,2,FALSE),""))</f>
      </c>
      <c r="D14413" s="75">
        <f>IF($E14413="","",IFERROR(VLOOKUP(TRIM(E14413&amp;""),'Référentiel Articles'!$A$2:$F$634,3,FALSE),""))</f>
      </c>
      <c r="E14413" s="74" t="str">
        <v/>
      </c>
      <c r="F14413" s="75">
        <f>IF($E14413="","",IFERROR(VLOOKUP(TRIM(E14413&amp;""),'Référentiel Articles'!$A$2:$F$634,4,FALSE),""))</f>
      </c>
      <c r="G14413" s="76">
        <f>IF($E14413="","",IFERROR(VLOOKUP(TRIM(E14413&amp;""),'Référentiel Articles'!$A$2:$F$634,5,FALSE),""))</f>
      </c>
      <c r="H14413" s="77" t="str">
        <v/>
      </c>
      <c r="I14413" s="76">
        <f>IF($E14413="","",IFERROR(VLOOKUP(TRIM(E14413&amp;""),'Référentiel Articles'!$A$2:$F$634,6,FALSE),""))</f>
      </c>
      <c r="J14413" s="78">
        <f>IF(OR($E14413="",$H14413=""),"",$H14413*$I14413)</f>
      </c>
      <c r="K14413" s="79" t="str">
        <v/>
      </c>
    </row>
    <row r="14414">
      <c r="A14414" s="81" t="str">
        <v/>
      </c>
      <c r="B14414" s="81" t="str">
        <v/>
      </c>
      <c r="C14414" s="83">
        <f>IF($E14414="","",IFERROR(VLOOKUP(TRIM(E14414&amp;""),'Référentiel Articles'!$A$2:$F$634,2,FALSE),""))</f>
      </c>
      <c r="D14414" s="83">
        <f>IF($E14414="","",IFERROR(VLOOKUP(TRIM(E14414&amp;""),'Référentiel Articles'!$A$2:$F$634,3,FALSE),""))</f>
      </c>
      <c r="E14414" s="81" t="str">
        <v/>
      </c>
      <c r="F14414" s="83">
        <f>IF($E14414="","",IFERROR(VLOOKUP(TRIM(E14414&amp;""),'Référentiel Articles'!$A$2:$F$634,4,FALSE),""))</f>
      </c>
      <c r="G14414" s="84">
        <f>IF($E14414="","",IFERROR(VLOOKUP(TRIM(E14414&amp;""),'Référentiel Articles'!$A$2:$F$634,5,FALSE),""))</f>
      </c>
      <c r="H14414" s="85" t="str">
        <v/>
      </c>
      <c r="I14414" s="84">
        <f>IF($E14414="","",IFERROR(VLOOKUP(TRIM(E14414&amp;""),'Référentiel Articles'!$A$2:$F$634,6,FALSE),""))</f>
      </c>
      <c r="J14414" s="90">
        <f>IF(OR($E14414="",$H14414=""),"",$H14414*$I14414)</f>
      </c>
      <c r="K14414" s="87" t="str">
        <v/>
      </c>
    </row>
    <row r="14415">
      <c r="A14415" s="74" t="str">
        <v/>
      </c>
      <c r="B14415" s="74" t="str">
        <v/>
      </c>
      <c r="C14415" s="75">
        <f>IF($E14415="","",IFERROR(VLOOKUP(TRIM(E14415&amp;""),'Référentiel Articles'!$A$2:$F$634,2,FALSE),""))</f>
      </c>
      <c r="D14415" s="75">
        <f>IF($E14415="","",IFERROR(VLOOKUP(TRIM(E14415&amp;""),'Référentiel Articles'!$A$2:$F$634,3,FALSE),""))</f>
      </c>
      <c r="E14415" s="74" t="str">
        <v/>
      </c>
      <c r="F14415" s="75">
        <f>IF($E14415="","",IFERROR(VLOOKUP(TRIM(E14415&amp;""),'Référentiel Articles'!$A$2:$F$634,4,FALSE),""))</f>
      </c>
      <c r="G14415" s="76">
        <f>IF($E14415="","",IFERROR(VLOOKUP(TRIM(E14415&amp;""),'Référentiel Articles'!$A$2:$F$634,5,FALSE),""))</f>
      </c>
      <c r="H14415" s="77" t="str">
        <v/>
      </c>
      <c r="I14415" s="76">
        <f>IF($E14415="","",IFERROR(VLOOKUP(TRIM(E14415&amp;""),'Référentiel Articles'!$A$2:$F$634,6,FALSE),""))</f>
      </c>
      <c r="J14415" s="78">
        <f>IF(OR($E14415="",$H14415=""),"",$H14415*$I14415)</f>
      </c>
      <c r="K14415" s="79" t="str">
        <v/>
      </c>
    </row>
    <row r="14416">
      <c r="A14416" s="81" t="str">
        <v/>
      </c>
      <c r="B14416" s="81" t="str">
        <v/>
      </c>
      <c r="C14416" s="83">
        <f>IF($E14416="","",IFERROR(VLOOKUP(TRIM(E14416&amp;""),'Référentiel Articles'!$A$2:$F$634,2,FALSE),""))</f>
      </c>
      <c r="D14416" s="83">
        <f>IF($E14416="","",IFERROR(VLOOKUP(TRIM(E14416&amp;""),'Référentiel Articles'!$A$2:$F$634,3,FALSE),""))</f>
      </c>
      <c r="E14416" s="81" t="str">
        <v/>
      </c>
      <c r="F14416" s="83">
        <f>IF($E14416="","",IFERROR(VLOOKUP(TRIM(E14416&amp;""),'Référentiel Articles'!$A$2:$F$634,4,FALSE),""))</f>
      </c>
      <c r="G14416" s="84">
        <f>IF($E14416="","",IFERROR(VLOOKUP(TRIM(E14416&amp;""),'Référentiel Articles'!$A$2:$F$634,5,FALSE),""))</f>
      </c>
      <c r="H14416" s="85" t="str">
        <v/>
      </c>
      <c r="I14416" s="84">
        <f>IF($E14416="","",IFERROR(VLOOKUP(TRIM(E14416&amp;""),'Référentiel Articles'!$A$2:$F$634,6,FALSE),""))</f>
      </c>
      <c r="J14416" s="90">
        <f>IF(OR($E14416="",$H14416=""),"",$H14416*$I14416)</f>
      </c>
      <c r="K14416" s="87" t="str">
        <v/>
      </c>
    </row>
    <row r="14417">
      <c r="A14417" s="74" t="str">
        <v/>
      </c>
      <c r="B14417" s="74" t="str">
        <v/>
      </c>
      <c r="C14417" s="75">
        <f>IF($E14417="","",IFERROR(VLOOKUP(TRIM(E14417&amp;""),'Référentiel Articles'!$A$2:$F$634,2,FALSE),""))</f>
      </c>
      <c r="D14417" s="75">
        <f>IF($E14417="","",IFERROR(VLOOKUP(TRIM(E14417&amp;""),'Référentiel Articles'!$A$2:$F$634,3,FALSE),""))</f>
      </c>
      <c r="E14417" s="74" t="str">
        <v/>
      </c>
      <c r="F14417" s="75">
        <f>IF($E14417="","",IFERROR(VLOOKUP(TRIM(E14417&amp;""),'Référentiel Articles'!$A$2:$F$634,4,FALSE),""))</f>
      </c>
      <c r="G14417" s="76">
        <f>IF($E14417="","",IFERROR(VLOOKUP(TRIM(E14417&amp;""),'Référentiel Articles'!$A$2:$F$634,5,FALSE),""))</f>
      </c>
      <c r="H14417" s="77" t="str">
        <v/>
      </c>
      <c r="I14417" s="76">
        <f>IF($E14417="","",IFERROR(VLOOKUP(TRIM(E14417&amp;""),'Référentiel Articles'!$A$2:$F$634,6,FALSE),""))</f>
      </c>
      <c r="J14417" s="78">
        <f>IF(OR($E14417="",$H14417=""),"",$H14417*$I14417)</f>
      </c>
      <c r="K14417" s="79" t="str">
        <v/>
      </c>
    </row>
    <row r="14418">
      <c r="A14418" s="81" t="str">
        <v/>
      </c>
      <c r="B14418" s="81" t="str">
        <v/>
      </c>
      <c r="C14418" s="83">
        <f>IF($E14418="","",IFERROR(VLOOKUP(TRIM(E14418&amp;""),'Référentiel Articles'!$A$2:$F$634,2,FALSE),""))</f>
      </c>
      <c r="D14418" s="83">
        <f>IF($E14418="","",IFERROR(VLOOKUP(TRIM(E14418&amp;""),'Référentiel Articles'!$A$2:$F$634,3,FALSE),""))</f>
      </c>
      <c r="E14418" s="81" t="str">
        <v/>
      </c>
      <c r="F14418" s="83">
        <f>IF($E14418="","",IFERROR(VLOOKUP(TRIM(E14418&amp;""),'Référentiel Articles'!$A$2:$F$634,4,FALSE),""))</f>
      </c>
      <c r="G14418" s="84">
        <f>IF($E14418="","",IFERROR(VLOOKUP(TRIM(E14418&amp;""),'Référentiel Articles'!$A$2:$F$634,5,FALSE),""))</f>
      </c>
      <c r="H14418" s="85" t="str">
        <v/>
      </c>
      <c r="I14418" s="84">
        <f>IF($E14418="","",IFERROR(VLOOKUP(TRIM(E14418&amp;""),'Référentiel Articles'!$A$2:$F$634,6,FALSE),""))</f>
      </c>
      <c r="J14418" s="90">
        <f>IF(OR($E14418="",$H14418=""),"",$H14418*$I14418)</f>
      </c>
      <c r="K14418" s="87" t="str">
        <v/>
      </c>
    </row>
    <row r="14419">
      <c r="A14419" s="74" t="str">
        <v/>
      </c>
      <c r="B14419" s="74" t="str">
        <v/>
      </c>
      <c r="C14419" s="75">
        <f>IF($E14419="","",IFERROR(VLOOKUP(TRIM(E14419&amp;""),'Référentiel Articles'!$A$2:$F$634,2,FALSE),""))</f>
      </c>
      <c r="D14419" s="75">
        <f>IF($E14419="","",IFERROR(VLOOKUP(TRIM(E14419&amp;""),'Référentiel Articles'!$A$2:$F$634,3,FALSE),""))</f>
      </c>
      <c r="E14419" s="74" t="str">
        <v/>
      </c>
      <c r="F14419" s="75">
        <f>IF($E14419="","",IFERROR(VLOOKUP(TRIM(E14419&amp;""),'Référentiel Articles'!$A$2:$F$634,4,FALSE),""))</f>
      </c>
      <c r="G14419" s="76">
        <f>IF($E14419="","",IFERROR(VLOOKUP(TRIM(E14419&amp;""),'Référentiel Articles'!$A$2:$F$634,5,FALSE),""))</f>
      </c>
      <c r="H14419" s="77" t="str">
        <v/>
      </c>
      <c r="I14419" s="76">
        <f>IF($E14419="","",IFERROR(VLOOKUP(TRIM(E14419&amp;""),'Référentiel Articles'!$A$2:$F$634,6,FALSE),""))</f>
      </c>
      <c r="J14419" s="78">
        <f>IF(OR($E14419="",$H14419=""),"",$H14419*$I14419)</f>
      </c>
      <c r="K14419" s="79" t="str">
        <v/>
      </c>
    </row>
    <row r="14420">
      <c r="A14420" s="81" t="str">
        <v/>
      </c>
      <c r="B14420" s="81" t="str">
        <v/>
      </c>
      <c r="C14420" s="83">
        <f>IF($E14420="","",IFERROR(VLOOKUP(TRIM(E14420&amp;""),'Référentiel Articles'!$A$2:$F$634,2,FALSE),""))</f>
      </c>
      <c r="D14420" s="83">
        <f>IF($E14420="","",IFERROR(VLOOKUP(TRIM(E14420&amp;""),'Référentiel Articles'!$A$2:$F$634,3,FALSE),""))</f>
      </c>
      <c r="E14420" s="81" t="str">
        <v/>
      </c>
      <c r="F14420" s="83">
        <f>IF($E14420="","",IFERROR(VLOOKUP(TRIM(E14420&amp;""),'Référentiel Articles'!$A$2:$F$634,4,FALSE),""))</f>
      </c>
      <c r="G14420" s="84">
        <f>IF($E14420="","",IFERROR(VLOOKUP(TRIM(E14420&amp;""),'Référentiel Articles'!$A$2:$F$634,5,FALSE),""))</f>
      </c>
      <c r="H14420" s="85" t="str">
        <v/>
      </c>
      <c r="I14420" s="84">
        <f>IF($E14420="","",IFERROR(VLOOKUP(TRIM(E14420&amp;""),'Référentiel Articles'!$A$2:$F$634,6,FALSE),""))</f>
      </c>
      <c r="J14420" s="90">
        <f>IF(OR($E14420="",$H14420=""),"",$H14420*$I14420)</f>
      </c>
      <c r="K14420" s="87" t="str">
        <v/>
      </c>
    </row>
    <row r="14421">
      <c r="A14421" s="74" t="str">
        <v/>
      </c>
      <c r="B14421" s="74" t="str">
        <v/>
      </c>
      <c r="C14421" s="75">
        <f>IF($E14421="","",IFERROR(VLOOKUP(TRIM(E14421&amp;""),'Référentiel Articles'!$A$2:$F$634,2,FALSE),""))</f>
      </c>
      <c r="D14421" s="75">
        <f>IF($E14421="","",IFERROR(VLOOKUP(TRIM(E14421&amp;""),'Référentiel Articles'!$A$2:$F$634,3,FALSE),""))</f>
      </c>
      <c r="E14421" s="74" t="str">
        <v/>
      </c>
      <c r="F14421" s="75">
        <f>IF($E14421="","",IFERROR(VLOOKUP(TRIM(E14421&amp;""),'Référentiel Articles'!$A$2:$F$634,4,FALSE),""))</f>
      </c>
      <c r="G14421" s="76">
        <f>IF($E14421="","",IFERROR(VLOOKUP(TRIM(E14421&amp;""),'Référentiel Articles'!$A$2:$F$634,5,FALSE),""))</f>
      </c>
      <c r="H14421" s="77" t="str">
        <v/>
      </c>
      <c r="I14421" s="76">
        <f>IF($E14421="","",IFERROR(VLOOKUP(TRIM(E14421&amp;""),'Référentiel Articles'!$A$2:$F$634,6,FALSE),""))</f>
      </c>
      <c r="J14421" s="78">
        <f>IF(OR($E14421="",$H14421=""),"",$H14421*$I14421)</f>
      </c>
      <c r="K14421" s="79" t="str">
        <v/>
      </c>
    </row>
    <row r="14422">
      <c r="A14422" s="81" t="str">
        <v/>
      </c>
      <c r="B14422" s="81" t="str">
        <v/>
      </c>
      <c r="C14422" s="83">
        <f>IF($E14422="","",IFERROR(VLOOKUP(TRIM(E14422&amp;""),'Référentiel Articles'!$A$2:$F$634,2,FALSE),""))</f>
      </c>
      <c r="D14422" s="83">
        <f>IF($E14422="","",IFERROR(VLOOKUP(TRIM(E14422&amp;""),'Référentiel Articles'!$A$2:$F$634,3,FALSE),""))</f>
      </c>
      <c r="E14422" s="81" t="str">
        <v/>
      </c>
      <c r="F14422" s="83">
        <f>IF($E14422="","",IFERROR(VLOOKUP(TRIM(E14422&amp;""),'Référentiel Articles'!$A$2:$F$634,4,FALSE),""))</f>
      </c>
      <c r="G14422" s="84">
        <f>IF($E14422="","",IFERROR(VLOOKUP(TRIM(E14422&amp;""),'Référentiel Articles'!$A$2:$F$634,5,FALSE),""))</f>
      </c>
      <c r="H14422" s="85" t="str">
        <v/>
      </c>
      <c r="I14422" s="84">
        <f>IF($E14422="","",IFERROR(VLOOKUP(TRIM(E14422&amp;""),'Référentiel Articles'!$A$2:$F$634,6,FALSE),""))</f>
      </c>
      <c r="J14422" s="90">
        <f>IF(OR($E14422="",$H14422=""),"",$H14422*$I14422)</f>
      </c>
      <c r="K14422" s="87" t="str">
        <v/>
      </c>
    </row>
    <row r="14423">
      <c r="A14423" s="74" t="str">
        <v/>
      </c>
      <c r="B14423" s="74" t="str">
        <v/>
      </c>
      <c r="C14423" s="75">
        <f>IF($E14423="","",IFERROR(VLOOKUP(TRIM(E14423&amp;""),'Référentiel Articles'!$A$2:$F$634,2,FALSE),""))</f>
      </c>
      <c r="D14423" s="75">
        <f>IF($E14423="","",IFERROR(VLOOKUP(TRIM(E14423&amp;""),'Référentiel Articles'!$A$2:$F$634,3,FALSE),""))</f>
      </c>
      <c r="E14423" s="74" t="str">
        <v/>
      </c>
      <c r="F14423" s="75">
        <f>IF($E14423="","",IFERROR(VLOOKUP(TRIM(E14423&amp;""),'Référentiel Articles'!$A$2:$F$634,4,FALSE),""))</f>
      </c>
      <c r="G14423" s="76">
        <f>IF($E14423="","",IFERROR(VLOOKUP(TRIM(E14423&amp;""),'Référentiel Articles'!$A$2:$F$634,5,FALSE),""))</f>
      </c>
      <c r="H14423" s="77" t="str">
        <v/>
      </c>
      <c r="I14423" s="76">
        <f>IF($E14423="","",IFERROR(VLOOKUP(TRIM(E14423&amp;""),'Référentiel Articles'!$A$2:$F$634,6,FALSE),""))</f>
      </c>
      <c r="J14423" s="78">
        <f>IF(OR($E14423="",$H14423=""),"",$H14423*$I14423)</f>
      </c>
      <c r="K14423" s="79" t="str">
        <v/>
      </c>
    </row>
    <row r="14424">
      <c r="A14424" s="81" t="str">
        <v/>
      </c>
      <c r="B14424" s="81" t="str">
        <v/>
      </c>
      <c r="C14424" s="83">
        <f>IF($E14424="","",IFERROR(VLOOKUP(TRIM(E14424&amp;""),'Référentiel Articles'!$A$2:$F$634,2,FALSE),""))</f>
      </c>
      <c r="D14424" s="83">
        <f>IF($E14424="","",IFERROR(VLOOKUP(TRIM(E14424&amp;""),'Référentiel Articles'!$A$2:$F$634,3,FALSE),""))</f>
      </c>
      <c r="E14424" s="81" t="str">
        <v/>
      </c>
      <c r="F14424" s="83">
        <f>IF($E14424="","",IFERROR(VLOOKUP(TRIM(E14424&amp;""),'Référentiel Articles'!$A$2:$F$634,4,FALSE),""))</f>
      </c>
      <c r="G14424" s="84">
        <f>IF($E14424="","",IFERROR(VLOOKUP(TRIM(E14424&amp;""),'Référentiel Articles'!$A$2:$F$634,5,FALSE),""))</f>
      </c>
      <c r="H14424" s="85" t="str">
        <v/>
      </c>
      <c r="I14424" s="84">
        <f>IF($E14424="","",IFERROR(VLOOKUP(TRIM(E14424&amp;""),'Référentiel Articles'!$A$2:$F$634,6,FALSE),""))</f>
      </c>
      <c r="J14424" s="90">
        <f>IF(OR($E14424="",$H14424=""),"",$H14424*$I14424)</f>
      </c>
      <c r="K14424" s="87" t="str">
        <v/>
      </c>
    </row>
    <row r="14425">
      <c r="A14425" s="74" t="str">
        <v/>
      </c>
      <c r="B14425" s="74" t="str">
        <v/>
      </c>
      <c r="C14425" s="75">
        <f>IF($E14425="","",IFERROR(VLOOKUP(TRIM(E14425&amp;""),'Référentiel Articles'!$A$2:$F$634,2,FALSE),""))</f>
      </c>
      <c r="D14425" s="75">
        <f>IF($E14425="","",IFERROR(VLOOKUP(TRIM(E14425&amp;""),'Référentiel Articles'!$A$2:$F$634,3,FALSE),""))</f>
      </c>
      <c r="E14425" s="74" t="str">
        <v/>
      </c>
      <c r="F14425" s="75">
        <f>IF($E14425="","",IFERROR(VLOOKUP(TRIM(E14425&amp;""),'Référentiel Articles'!$A$2:$F$634,4,FALSE),""))</f>
      </c>
      <c r="G14425" s="76">
        <f>IF($E14425="","",IFERROR(VLOOKUP(TRIM(E14425&amp;""),'Référentiel Articles'!$A$2:$F$634,5,FALSE),""))</f>
      </c>
      <c r="H14425" s="77" t="str">
        <v/>
      </c>
      <c r="I14425" s="76">
        <f>IF($E14425="","",IFERROR(VLOOKUP(TRIM(E14425&amp;""),'Référentiel Articles'!$A$2:$F$634,6,FALSE),""))</f>
      </c>
      <c r="J14425" s="78">
        <f>IF(OR($E14425="",$H14425=""),"",$H14425*$I14425)</f>
      </c>
      <c r="K14425" s="79" t="str">
        <v/>
      </c>
    </row>
    <row r="14426">
      <c r="A14426" s="81" t="str">
        <v/>
      </c>
      <c r="B14426" s="81" t="str">
        <v/>
      </c>
      <c r="C14426" s="83">
        <f>IF($E14426="","",IFERROR(VLOOKUP(TRIM(E14426&amp;""),'Référentiel Articles'!$A$2:$F$634,2,FALSE),""))</f>
      </c>
      <c r="D14426" s="83">
        <f>IF($E14426="","",IFERROR(VLOOKUP(TRIM(E14426&amp;""),'Référentiel Articles'!$A$2:$F$634,3,FALSE),""))</f>
      </c>
      <c r="E14426" s="81" t="str">
        <v/>
      </c>
      <c r="F14426" s="83">
        <f>IF($E14426="","",IFERROR(VLOOKUP(TRIM(E14426&amp;""),'Référentiel Articles'!$A$2:$F$634,4,FALSE),""))</f>
      </c>
      <c r="G14426" s="84">
        <f>IF($E14426="","",IFERROR(VLOOKUP(TRIM(E14426&amp;""),'Référentiel Articles'!$A$2:$F$634,5,FALSE),""))</f>
      </c>
      <c r="H14426" s="85" t="str">
        <v/>
      </c>
      <c r="I14426" s="84">
        <f>IF($E14426="","",IFERROR(VLOOKUP(TRIM(E14426&amp;""),'Référentiel Articles'!$A$2:$F$634,6,FALSE),""))</f>
      </c>
      <c r="J14426" s="90">
        <f>IF(OR($E14426="",$H14426=""),"",$H14426*$I14426)</f>
      </c>
      <c r="K14426" s="87" t="str">
        <v/>
      </c>
    </row>
    <row r="14427">
      <c r="A14427" s="74" t="str">
        <v/>
      </c>
      <c r="B14427" s="74" t="str">
        <v/>
      </c>
      <c r="C14427" s="75">
        <f>IF($E14427="","",IFERROR(VLOOKUP(TRIM(E14427&amp;""),'Référentiel Articles'!$A$2:$F$634,2,FALSE),""))</f>
      </c>
      <c r="D14427" s="75">
        <f>IF($E14427="","",IFERROR(VLOOKUP(TRIM(E14427&amp;""),'Référentiel Articles'!$A$2:$F$634,3,FALSE),""))</f>
      </c>
      <c r="E14427" s="74" t="str">
        <v/>
      </c>
      <c r="F14427" s="75">
        <f>IF($E14427="","",IFERROR(VLOOKUP(TRIM(E14427&amp;""),'Référentiel Articles'!$A$2:$F$634,4,FALSE),""))</f>
      </c>
      <c r="G14427" s="76">
        <f>IF($E14427="","",IFERROR(VLOOKUP(TRIM(E14427&amp;""),'Référentiel Articles'!$A$2:$F$634,5,FALSE),""))</f>
      </c>
      <c r="H14427" s="77" t="str">
        <v/>
      </c>
      <c r="I14427" s="76">
        <f>IF($E14427="","",IFERROR(VLOOKUP(TRIM(E14427&amp;""),'Référentiel Articles'!$A$2:$F$634,6,FALSE),""))</f>
      </c>
      <c r="J14427" s="78">
        <f>IF(OR($E14427="",$H14427=""),"",$H14427*$I14427)</f>
      </c>
      <c r="K14427" s="79" t="str">
        <v/>
      </c>
    </row>
    <row r="14428">
      <c r="A14428" s="81" t="str">
        <v/>
      </c>
      <c r="B14428" s="81" t="str">
        <v/>
      </c>
      <c r="C14428" s="83">
        <f>IF($E14428="","",IFERROR(VLOOKUP(TRIM(E14428&amp;""),'Référentiel Articles'!$A$2:$F$634,2,FALSE),""))</f>
      </c>
      <c r="D14428" s="83">
        <f>IF($E14428="","",IFERROR(VLOOKUP(TRIM(E14428&amp;""),'Référentiel Articles'!$A$2:$F$634,3,FALSE),""))</f>
      </c>
      <c r="E14428" s="81" t="str">
        <v/>
      </c>
      <c r="F14428" s="83">
        <f>IF($E14428="","",IFERROR(VLOOKUP(TRIM(E14428&amp;""),'Référentiel Articles'!$A$2:$F$634,4,FALSE),""))</f>
      </c>
      <c r="G14428" s="84">
        <f>IF($E14428="","",IFERROR(VLOOKUP(TRIM(E14428&amp;""),'Référentiel Articles'!$A$2:$F$634,5,FALSE),""))</f>
      </c>
      <c r="H14428" s="85" t="str">
        <v/>
      </c>
      <c r="I14428" s="84">
        <f>IF($E14428="","",IFERROR(VLOOKUP(TRIM(E14428&amp;""),'Référentiel Articles'!$A$2:$F$634,6,FALSE),""))</f>
      </c>
      <c r="J14428" s="90">
        <f>IF(OR($E14428="",$H14428=""),"",$H14428*$I14428)</f>
      </c>
      <c r="K14428" s="87" t="str">
        <v/>
      </c>
    </row>
    <row r="14429">
      <c r="A14429" s="74" t="str">
        <v/>
      </c>
      <c r="B14429" s="74" t="str">
        <v/>
      </c>
      <c r="C14429" s="75">
        <f>IF($E14429="","",IFERROR(VLOOKUP(TRIM(E14429&amp;""),'Référentiel Articles'!$A$2:$F$634,2,FALSE),""))</f>
      </c>
      <c r="D14429" s="75">
        <f>IF($E14429="","",IFERROR(VLOOKUP(TRIM(E14429&amp;""),'Référentiel Articles'!$A$2:$F$634,3,FALSE),""))</f>
      </c>
      <c r="E14429" s="74" t="str">
        <v/>
      </c>
      <c r="F14429" s="75">
        <f>IF($E14429="","",IFERROR(VLOOKUP(TRIM(E14429&amp;""),'Référentiel Articles'!$A$2:$F$634,4,FALSE),""))</f>
      </c>
      <c r="G14429" s="76">
        <f>IF($E14429="","",IFERROR(VLOOKUP(TRIM(E14429&amp;""),'Référentiel Articles'!$A$2:$F$634,5,FALSE),""))</f>
      </c>
      <c r="H14429" s="77" t="str">
        <v/>
      </c>
      <c r="I14429" s="76">
        <f>IF($E14429="","",IFERROR(VLOOKUP(TRIM(E14429&amp;""),'Référentiel Articles'!$A$2:$F$634,6,FALSE),""))</f>
      </c>
      <c r="J14429" s="78">
        <f>IF(OR($E14429="",$H14429=""),"",$H14429*$I14429)</f>
      </c>
      <c r="K14429" s="79" t="str">
        <v/>
      </c>
    </row>
    <row r="14430">
      <c r="A14430" s="81" t="str">
        <v/>
      </c>
      <c r="B14430" s="81" t="str">
        <v/>
      </c>
      <c r="C14430" s="83">
        <f>IF($E14430="","",IFERROR(VLOOKUP(TRIM(E14430&amp;""),'Référentiel Articles'!$A$2:$F$634,2,FALSE),""))</f>
      </c>
      <c r="D14430" s="83">
        <f>IF($E14430="","",IFERROR(VLOOKUP(TRIM(E14430&amp;""),'Référentiel Articles'!$A$2:$F$634,3,FALSE),""))</f>
      </c>
      <c r="E14430" s="81" t="str">
        <v/>
      </c>
      <c r="F14430" s="83">
        <f>IF($E14430="","",IFERROR(VLOOKUP(TRIM(E14430&amp;""),'Référentiel Articles'!$A$2:$F$634,4,FALSE),""))</f>
      </c>
      <c r="G14430" s="84">
        <f>IF($E14430="","",IFERROR(VLOOKUP(TRIM(E14430&amp;""),'Référentiel Articles'!$A$2:$F$634,5,FALSE),""))</f>
      </c>
      <c r="H14430" s="85" t="str">
        <v/>
      </c>
      <c r="I14430" s="84">
        <f>IF($E14430="","",IFERROR(VLOOKUP(TRIM(E14430&amp;""),'Référentiel Articles'!$A$2:$F$634,6,FALSE),""))</f>
      </c>
      <c r="J14430" s="90">
        <f>IF(OR($E14430="",$H14430=""),"",$H14430*$I14430)</f>
      </c>
      <c r="K14430" s="87" t="str">
        <v/>
      </c>
    </row>
    <row r="14431">
      <c r="A14431" s="74" t="str">
        <v/>
      </c>
      <c r="B14431" s="74" t="str">
        <v/>
      </c>
      <c r="C14431" s="75">
        <f>IF($E14431="","",IFERROR(VLOOKUP(TRIM(E14431&amp;""),'Référentiel Articles'!$A$2:$F$634,2,FALSE),""))</f>
      </c>
      <c r="D14431" s="75">
        <f>IF($E14431="","",IFERROR(VLOOKUP(TRIM(E14431&amp;""),'Référentiel Articles'!$A$2:$F$634,3,FALSE),""))</f>
      </c>
      <c r="E14431" s="74" t="str">
        <v/>
      </c>
      <c r="F14431" s="75">
        <f>IF($E14431="","",IFERROR(VLOOKUP(TRIM(E14431&amp;""),'Référentiel Articles'!$A$2:$F$634,4,FALSE),""))</f>
      </c>
      <c r="G14431" s="76">
        <f>IF($E14431="","",IFERROR(VLOOKUP(TRIM(E14431&amp;""),'Référentiel Articles'!$A$2:$F$634,5,FALSE),""))</f>
      </c>
      <c r="H14431" s="77" t="str">
        <v/>
      </c>
      <c r="I14431" s="76">
        <f>IF($E14431="","",IFERROR(VLOOKUP(TRIM(E14431&amp;""),'Référentiel Articles'!$A$2:$F$634,6,FALSE),""))</f>
      </c>
      <c r="J14431" s="78">
        <f>IF(OR($E14431="",$H14431=""),"",$H14431*$I14431)</f>
      </c>
      <c r="K14431" s="79" t="str">
        <v/>
      </c>
    </row>
    <row r="14432">
      <c r="A14432" s="81" t="str">
        <v/>
      </c>
      <c r="B14432" s="81" t="str">
        <v/>
      </c>
      <c r="C14432" s="83">
        <f>IF($E14432="","",IFERROR(VLOOKUP(TRIM(E14432&amp;""),'Référentiel Articles'!$A$2:$F$634,2,FALSE),""))</f>
      </c>
      <c r="D14432" s="83">
        <f>IF($E14432="","",IFERROR(VLOOKUP(TRIM(E14432&amp;""),'Référentiel Articles'!$A$2:$F$634,3,FALSE),""))</f>
      </c>
      <c r="E14432" s="81" t="str">
        <v/>
      </c>
      <c r="F14432" s="83">
        <f>IF($E14432="","",IFERROR(VLOOKUP(TRIM(E14432&amp;""),'Référentiel Articles'!$A$2:$F$634,4,FALSE),""))</f>
      </c>
      <c r="G14432" s="84">
        <f>IF($E14432="","",IFERROR(VLOOKUP(TRIM(E14432&amp;""),'Référentiel Articles'!$A$2:$F$634,5,FALSE),""))</f>
      </c>
      <c r="H14432" s="85" t="str">
        <v/>
      </c>
      <c r="I14432" s="84">
        <f>IF($E14432="","",IFERROR(VLOOKUP(TRIM(E14432&amp;""),'Référentiel Articles'!$A$2:$F$634,6,FALSE),""))</f>
      </c>
      <c r="J14432" s="90">
        <f>IF(OR($E14432="",$H14432=""),"",$H14432*$I14432)</f>
      </c>
      <c r="K14432" s="87" t="str">
        <v/>
      </c>
    </row>
    <row r="14433">
      <c r="A14433" s="74" t="str">
        <v/>
      </c>
      <c r="B14433" s="74" t="str">
        <v/>
      </c>
      <c r="C14433" s="75">
        <f>IF($E14433="","",IFERROR(VLOOKUP(TRIM(E14433&amp;""),'Référentiel Articles'!$A$2:$F$634,2,FALSE),""))</f>
      </c>
      <c r="D14433" s="75">
        <f>IF($E14433="","",IFERROR(VLOOKUP(TRIM(E14433&amp;""),'Référentiel Articles'!$A$2:$F$634,3,FALSE),""))</f>
      </c>
      <c r="E14433" s="74" t="str">
        <v/>
      </c>
      <c r="F14433" s="75">
        <f>IF($E14433="","",IFERROR(VLOOKUP(TRIM(E14433&amp;""),'Référentiel Articles'!$A$2:$F$634,4,FALSE),""))</f>
      </c>
      <c r="G14433" s="76">
        <f>IF($E14433="","",IFERROR(VLOOKUP(TRIM(E14433&amp;""),'Référentiel Articles'!$A$2:$F$634,5,FALSE),""))</f>
      </c>
      <c r="H14433" s="77" t="str">
        <v/>
      </c>
      <c r="I14433" s="76">
        <f>IF($E14433="","",IFERROR(VLOOKUP(TRIM(E14433&amp;""),'Référentiel Articles'!$A$2:$F$634,6,FALSE),""))</f>
      </c>
      <c r="J14433" s="78">
        <f>IF(OR($E14433="",$H14433=""),"",$H14433*$I14433)</f>
      </c>
      <c r="K14433" s="79" t="str">
        <v/>
      </c>
    </row>
    <row r="14434">
      <c r="A14434" s="81" t="str">
        <v/>
      </c>
      <c r="B14434" s="81" t="str">
        <v/>
      </c>
      <c r="C14434" s="83">
        <f>IF($E14434="","",IFERROR(VLOOKUP(TRIM(E14434&amp;""),'Référentiel Articles'!$A$2:$F$634,2,FALSE),""))</f>
      </c>
      <c r="D14434" s="83">
        <f>IF($E14434="","",IFERROR(VLOOKUP(TRIM(E14434&amp;""),'Référentiel Articles'!$A$2:$F$634,3,FALSE),""))</f>
      </c>
      <c r="E14434" s="81" t="str">
        <v/>
      </c>
      <c r="F14434" s="83">
        <f>IF($E14434="","",IFERROR(VLOOKUP(TRIM(E14434&amp;""),'Référentiel Articles'!$A$2:$F$634,4,FALSE),""))</f>
      </c>
      <c r="G14434" s="84">
        <f>IF($E14434="","",IFERROR(VLOOKUP(TRIM(E14434&amp;""),'Référentiel Articles'!$A$2:$F$634,5,FALSE),""))</f>
      </c>
      <c r="H14434" s="85" t="str">
        <v/>
      </c>
      <c r="I14434" s="84">
        <f>IF($E14434="","",IFERROR(VLOOKUP(TRIM(E14434&amp;""),'Référentiel Articles'!$A$2:$F$634,6,FALSE),""))</f>
      </c>
      <c r="J14434" s="90">
        <f>IF(OR($E14434="",$H14434=""),"",$H14434*$I14434)</f>
      </c>
      <c r="K14434" s="87" t="str">
        <v/>
      </c>
    </row>
    <row r="14435">
      <c r="A14435" s="74" t="str">
        <v/>
      </c>
      <c r="B14435" s="74" t="str">
        <v/>
      </c>
      <c r="C14435" s="75">
        <f>IF($E14435="","",IFERROR(VLOOKUP(TRIM(E14435&amp;""),'Référentiel Articles'!$A$2:$F$634,2,FALSE),""))</f>
      </c>
      <c r="D14435" s="75">
        <f>IF($E14435="","",IFERROR(VLOOKUP(TRIM(E14435&amp;""),'Référentiel Articles'!$A$2:$F$634,3,FALSE),""))</f>
      </c>
      <c r="E14435" s="74" t="str">
        <v/>
      </c>
      <c r="F14435" s="75">
        <f>IF($E14435="","",IFERROR(VLOOKUP(TRIM(E14435&amp;""),'Référentiel Articles'!$A$2:$F$634,4,FALSE),""))</f>
      </c>
      <c r="G14435" s="76">
        <f>IF($E14435="","",IFERROR(VLOOKUP(TRIM(E14435&amp;""),'Référentiel Articles'!$A$2:$F$634,5,FALSE),""))</f>
      </c>
      <c r="H14435" s="77" t="str">
        <v/>
      </c>
      <c r="I14435" s="76">
        <f>IF($E14435="","",IFERROR(VLOOKUP(TRIM(E14435&amp;""),'Référentiel Articles'!$A$2:$F$634,6,FALSE),""))</f>
      </c>
      <c r="J14435" s="78">
        <f>IF(OR($E14435="",$H14435=""),"",$H14435*$I14435)</f>
      </c>
      <c r="K14435" s="79" t="str">
        <v/>
      </c>
    </row>
    <row r="14436">
      <c r="A14436" s="81" t="str">
        <v/>
      </c>
      <c r="B14436" s="81" t="str">
        <v/>
      </c>
      <c r="C14436" s="83">
        <f>IF($E14436="","",IFERROR(VLOOKUP(TRIM(E14436&amp;""),'Référentiel Articles'!$A$2:$F$634,2,FALSE),""))</f>
      </c>
      <c r="D14436" s="83">
        <f>IF($E14436="","",IFERROR(VLOOKUP(TRIM(E14436&amp;""),'Référentiel Articles'!$A$2:$F$634,3,FALSE),""))</f>
      </c>
      <c r="E14436" s="81" t="str">
        <v/>
      </c>
      <c r="F14436" s="83">
        <f>IF($E14436="","",IFERROR(VLOOKUP(TRIM(E14436&amp;""),'Référentiel Articles'!$A$2:$F$634,4,FALSE),""))</f>
      </c>
      <c r="G14436" s="84">
        <f>IF($E14436="","",IFERROR(VLOOKUP(TRIM(E14436&amp;""),'Référentiel Articles'!$A$2:$F$634,5,FALSE),""))</f>
      </c>
      <c r="H14436" s="85" t="str">
        <v/>
      </c>
      <c r="I14436" s="84">
        <f>IF($E14436="","",IFERROR(VLOOKUP(TRIM(E14436&amp;""),'Référentiel Articles'!$A$2:$F$634,6,FALSE),""))</f>
      </c>
      <c r="J14436" s="90">
        <f>IF(OR($E14436="",$H14436=""),"",$H14436*$I14436)</f>
      </c>
      <c r="K14436" s="87" t="str">
        <v/>
      </c>
    </row>
    <row r="14437">
      <c r="A14437" s="74" t="str">
        <v/>
      </c>
      <c r="B14437" s="74" t="str">
        <v/>
      </c>
      <c r="C14437" s="75">
        <f>IF($E14437="","",IFERROR(VLOOKUP(TRIM(E14437&amp;""),'Référentiel Articles'!$A$2:$F$634,2,FALSE),""))</f>
      </c>
      <c r="D14437" s="75">
        <f>IF($E14437="","",IFERROR(VLOOKUP(TRIM(E14437&amp;""),'Référentiel Articles'!$A$2:$F$634,3,FALSE),""))</f>
      </c>
      <c r="E14437" s="74" t="str">
        <v/>
      </c>
      <c r="F14437" s="75">
        <f>IF($E14437="","",IFERROR(VLOOKUP(TRIM(E14437&amp;""),'Référentiel Articles'!$A$2:$F$634,4,FALSE),""))</f>
      </c>
      <c r="G14437" s="76">
        <f>IF($E14437="","",IFERROR(VLOOKUP(TRIM(E14437&amp;""),'Référentiel Articles'!$A$2:$F$634,5,FALSE),""))</f>
      </c>
      <c r="H14437" s="77" t="str">
        <v/>
      </c>
      <c r="I14437" s="76">
        <f>IF($E14437="","",IFERROR(VLOOKUP(TRIM(E14437&amp;""),'Référentiel Articles'!$A$2:$F$634,6,FALSE),""))</f>
      </c>
      <c r="J14437" s="78">
        <f>IF(OR($E14437="",$H14437=""),"",$H14437*$I14437)</f>
      </c>
      <c r="K14437" s="79" t="str">
        <v/>
      </c>
    </row>
    <row r="14438">
      <c r="A14438" s="81" t="str">
        <v/>
      </c>
      <c r="B14438" s="81" t="str">
        <v/>
      </c>
      <c r="C14438" s="83">
        <f>IF($E14438="","",IFERROR(VLOOKUP(TRIM(E14438&amp;""),'Référentiel Articles'!$A$2:$F$634,2,FALSE),""))</f>
      </c>
      <c r="D14438" s="83">
        <f>IF($E14438="","",IFERROR(VLOOKUP(TRIM(E14438&amp;""),'Référentiel Articles'!$A$2:$F$634,3,FALSE),""))</f>
      </c>
      <c r="E14438" s="81" t="str">
        <v/>
      </c>
      <c r="F14438" s="83">
        <f>IF($E14438="","",IFERROR(VLOOKUP(TRIM(E14438&amp;""),'Référentiel Articles'!$A$2:$F$634,4,FALSE),""))</f>
      </c>
      <c r="G14438" s="84">
        <f>IF($E14438="","",IFERROR(VLOOKUP(TRIM(E14438&amp;""),'Référentiel Articles'!$A$2:$F$634,5,FALSE),""))</f>
      </c>
      <c r="H14438" s="85" t="str">
        <v/>
      </c>
      <c r="I14438" s="84">
        <f>IF($E14438="","",IFERROR(VLOOKUP(TRIM(E14438&amp;""),'Référentiel Articles'!$A$2:$F$634,6,FALSE),""))</f>
      </c>
      <c r="J14438" s="90">
        <f>IF(OR($E14438="",$H14438=""),"",$H14438*$I14438)</f>
      </c>
      <c r="K14438" s="87" t="str">
        <v/>
      </c>
    </row>
    <row r="14439">
      <c r="A14439" s="74" t="str">
        <v/>
      </c>
      <c r="B14439" s="74" t="str">
        <v/>
      </c>
      <c r="C14439" s="75">
        <f>IF($E14439="","",IFERROR(VLOOKUP(TRIM(E14439&amp;""),'Référentiel Articles'!$A$2:$F$634,2,FALSE),""))</f>
      </c>
      <c r="D14439" s="75">
        <f>IF($E14439="","",IFERROR(VLOOKUP(TRIM(E14439&amp;""),'Référentiel Articles'!$A$2:$F$634,3,FALSE),""))</f>
      </c>
      <c r="E14439" s="74" t="str">
        <v/>
      </c>
      <c r="F14439" s="75">
        <f>IF($E14439="","",IFERROR(VLOOKUP(TRIM(E14439&amp;""),'Référentiel Articles'!$A$2:$F$634,4,FALSE),""))</f>
      </c>
      <c r="G14439" s="76">
        <f>IF($E14439="","",IFERROR(VLOOKUP(TRIM(E14439&amp;""),'Référentiel Articles'!$A$2:$F$634,5,FALSE),""))</f>
      </c>
      <c r="H14439" s="77" t="str">
        <v/>
      </c>
      <c r="I14439" s="76">
        <f>IF($E14439="","",IFERROR(VLOOKUP(TRIM(E14439&amp;""),'Référentiel Articles'!$A$2:$F$634,6,FALSE),""))</f>
      </c>
      <c r="J14439" s="78">
        <f>IF(OR($E14439="",$H14439=""),"",$H14439*$I14439)</f>
      </c>
      <c r="K14439" s="79" t="str">
        <v/>
      </c>
    </row>
    <row r="14440">
      <c r="A14440" s="81" t="str">
        <v/>
      </c>
      <c r="B14440" s="81" t="str">
        <v/>
      </c>
      <c r="C14440" s="83">
        <f>IF($E14440="","",IFERROR(VLOOKUP(TRIM(E14440&amp;""),'Référentiel Articles'!$A$2:$F$634,2,FALSE),""))</f>
      </c>
      <c r="D14440" s="83">
        <f>IF($E14440="","",IFERROR(VLOOKUP(TRIM(E14440&amp;""),'Référentiel Articles'!$A$2:$F$634,3,FALSE),""))</f>
      </c>
      <c r="E14440" s="81" t="str">
        <v/>
      </c>
      <c r="F14440" s="83">
        <f>IF($E14440="","",IFERROR(VLOOKUP(TRIM(E14440&amp;""),'Référentiel Articles'!$A$2:$F$634,4,FALSE),""))</f>
      </c>
      <c r="G14440" s="84">
        <f>IF($E14440="","",IFERROR(VLOOKUP(TRIM(E14440&amp;""),'Référentiel Articles'!$A$2:$F$634,5,FALSE),""))</f>
      </c>
      <c r="H14440" s="85" t="str">
        <v/>
      </c>
      <c r="I14440" s="84">
        <f>IF($E14440="","",IFERROR(VLOOKUP(TRIM(E14440&amp;""),'Référentiel Articles'!$A$2:$F$634,6,FALSE),""))</f>
      </c>
      <c r="J14440" s="90">
        <f>IF(OR($E14440="",$H14440=""),"",$H14440*$I14440)</f>
      </c>
      <c r="K14440" s="87" t="str">
        <v/>
      </c>
    </row>
    <row r="14441">
      <c r="A14441" s="74" t="str">
        <v/>
      </c>
      <c r="B14441" s="74" t="str">
        <v/>
      </c>
      <c r="C14441" s="75">
        <f>IF($E14441="","",IFERROR(VLOOKUP(TRIM(E14441&amp;""),'Référentiel Articles'!$A$2:$F$634,2,FALSE),""))</f>
      </c>
      <c r="D14441" s="75">
        <f>IF($E14441="","",IFERROR(VLOOKUP(TRIM(E14441&amp;""),'Référentiel Articles'!$A$2:$F$634,3,FALSE),""))</f>
      </c>
      <c r="E14441" s="74" t="str">
        <v/>
      </c>
      <c r="F14441" s="75">
        <f>IF($E14441="","",IFERROR(VLOOKUP(TRIM(E14441&amp;""),'Référentiel Articles'!$A$2:$F$634,4,FALSE),""))</f>
      </c>
      <c r="G14441" s="76">
        <f>IF($E14441="","",IFERROR(VLOOKUP(TRIM(E14441&amp;""),'Référentiel Articles'!$A$2:$F$634,5,FALSE),""))</f>
      </c>
      <c r="H14441" s="77" t="str">
        <v/>
      </c>
      <c r="I14441" s="76">
        <f>IF($E14441="","",IFERROR(VLOOKUP(TRIM(E14441&amp;""),'Référentiel Articles'!$A$2:$F$634,6,FALSE),""))</f>
      </c>
      <c r="J14441" s="78">
        <f>IF(OR($E14441="",$H14441=""),"",$H14441*$I14441)</f>
      </c>
      <c r="K14441" s="79" t="str">
        <v/>
      </c>
    </row>
    <row r="14442">
      <c r="A14442" s="81" t="str">
        <v/>
      </c>
      <c r="B14442" s="81" t="str">
        <v/>
      </c>
      <c r="C14442" s="83">
        <f>IF($E14442="","",IFERROR(VLOOKUP(TRIM(E14442&amp;""),'Référentiel Articles'!$A$2:$F$634,2,FALSE),""))</f>
      </c>
      <c r="D14442" s="83">
        <f>IF($E14442="","",IFERROR(VLOOKUP(TRIM(E14442&amp;""),'Référentiel Articles'!$A$2:$F$634,3,FALSE),""))</f>
      </c>
      <c r="E14442" s="81" t="str">
        <v/>
      </c>
      <c r="F14442" s="83">
        <f>IF($E14442="","",IFERROR(VLOOKUP(TRIM(E14442&amp;""),'Référentiel Articles'!$A$2:$F$634,4,FALSE),""))</f>
      </c>
      <c r="G14442" s="84">
        <f>IF($E14442="","",IFERROR(VLOOKUP(TRIM(E14442&amp;""),'Référentiel Articles'!$A$2:$F$634,5,FALSE),""))</f>
      </c>
      <c r="H14442" s="85" t="str">
        <v/>
      </c>
      <c r="I14442" s="84">
        <f>IF($E14442="","",IFERROR(VLOOKUP(TRIM(E14442&amp;""),'Référentiel Articles'!$A$2:$F$634,6,FALSE),""))</f>
      </c>
      <c r="J14442" s="90">
        <f>IF(OR($E14442="",$H14442=""),"",$H14442*$I14442)</f>
      </c>
      <c r="K14442" s="87" t="str">
        <v/>
      </c>
    </row>
    <row r="14443">
      <c r="A14443" s="74" t="str">
        <v/>
      </c>
      <c r="B14443" s="74" t="str">
        <v/>
      </c>
      <c r="C14443" s="75">
        <f>IF($E14443="","",IFERROR(VLOOKUP(TRIM(E14443&amp;""),'Référentiel Articles'!$A$2:$F$634,2,FALSE),""))</f>
      </c>
      <c r="D14443" s="75">
        <f>IF($E14443="","",IFERROR(VLOOKUP(TRIM(E14443&amp;""),'Référentiel Articles'!$A$2:$F$634,3,FALSE),""))</f>
      </c>
      <c r="E14443" s="74" t="str">
        <v/>
      </c>
      <c r="F14443" s="75">
        <f>IF($E14443="","",IFERROR(VLOOKUP(TRIM(E14443&amp;""),'Référentiel Articles'!$A$2:$F$634,4,FALSE),""))</f>
      </c>
      <c r="G14443" s="76">
        <f>IF($E14443="","",IFERROR(VLOOKUP(TRIM(E14443&amp;""),'Référentiel Articles'!$A$2:$F$634,5,FALSE),""))</f>
      </c>
      <c r="H14443" s="77" t="str">
        <v/>
      </c>
      <c r="I14443" s="76">
        <f>IF($E14443="","",IFERROR(VLOOKUP(TRIM(E14443&amp;""),'Référentiel Articles'!$A$2:$F$634,6,FALSE),""))</f>
      </c>
      <c r="J14443" s="78">
        <f>IF(OR($E14443="",$H14443=""),"",$H14443*$I14443)</f>
      </c>
      <c r="K14443" s="79" t="str">
        <v/>
      </c>
    </row>
    <row r="14444">
      <c r="A14444" s="81" t="str">
        <v/>
      </c>
      <c r="B14444" s="81" t="str">
        <v/>
      </c>
      <c r="C14444" s="83">
        <f>IF($E14444="","",IFERROR(VLOOKUP(TRIM(E14444&amp;""),'Référentiel Articles'!$A$2:$F$634,2,FALSE),""))</f>
      </c>
      <c r="D14444" s="83">
        <f>IF($E14444="","",IFERROR(VLOOKUP(TRIM(E14444&amp;""),'Référentiel Articles'!$A$2:$F$634,3,FALSE),""))</f>
      </c>
      <c r="E14444" s="81" t="str">
        <v/>
      </c>
      <c r="F14444" s="83">
        <f>IF($E14444="","",IFERROR(VLOOKUP(TRIM(E14444&amp;""),'Référentiel Articles'!$A$2:$F$634,4,FALSE),""))</f>
      </c>
      <c r="G14444" s="84">
        <f>IF($E14444="","",IFERROR(VLOOKUP(TRIM(E14444&amp;""),'Référentiel Articles'!$A$2:$F$634,5,FALSE),""))</f>
      </c>
      <c r="H14444" s="85" t="str">
        <v/>
      </c>
      <c r="I14444" s="84">
        <f>IF($E14444="","",IFERROR(VLOOKUP(TRIM(E14444&amp;""),'Référentiel Articles'!$A$2:$F$634,6,FALSE),""))</f>
      </c>
      <c r="J14444" s="90">
        <f>IF(OR($E14444="",$H14444=""),"",$H14444*$I14444)</f>
      </c>
      <c r="K14444" s="87" t="str">
        <v/>
      </c>
    </row>
    <row r="14445">
      <c r="A14445" s="74" t="str">
        <v/>
      </c>
      <c r="B14445" s="74" t="str">
        <v/>
      </c>
      <c r="C14445" s="75">
        <f>IF($E14445="","",IFERROR(VLOOKUP(TRIM(E14445&amp;""),'Référentiel Articles'!$A$2:$F$634,2,FALSE),""))</f>
      </c>
      <c r="D14445" s="75">
        <f>IF($E14445="","",IFERROR(VLOOKUP(TRIM(E14445&amp;""),'Référentiel Articles'!$A$2:$F$634,3,FALSE),""))</f>
      </c>
      <c r="E14445" s="74" t="str">
        <v/>
      </c>
      <c r="F14445" s="75">
        <f>IF($E14445="","",IFERROR(VLOOKUP(TRIM(E14445&amp;""),'Référentiel Articles'!$A$2:$F$634,4,FALSE),""))</f>
      </c>
      <c r="G14445" s="76">
        <f>IF($E14445="","",IFERROR(VLOOKUP(TRIM(E14445&amp;""),'Référentiel Articles'!$A$2:$F$634,5,FALSE),""))</f>
      </c>
      <c r="H14445" s="77" t="str">
        <v/>
      </c>
      <c r="I14445" s="76">
        <f>IF($E14445="","",IFERROR(VLOOKUP(TRIM(E14445&amp;""),'Référentiel Articles'!$A$2:$F$634,6,FALSE),""))</f>
      </c>
      <c r="J14445" s="78">
        <f>IF(OR($E14445="",$H14445=""),"",$H14445*$I14445)</f>
      </c>
      <c r="K14445" s="79" t="str">
        <v/>
      </c>
    </row>
    <row r="14446">
      <c r="A14446" s="81" t="str">
        <v/>
      </c>
      <c r="B14446" s="81" t="str">
        <v/>
      </c>
      <c r="C14446" s="83">
        <f>IF($E14446="","",IFERROR(VLOOKUP(TRIM(E14446&amp;""),'Référentiel Articles'!$A$2:$F$634,2,FALSE),""))</f>
      </c>
      <c r="D14446" s="83">
        <f>IF($E14446="","",IFERROR(VLOOKUP(TRIM(E14446&amp;""),'Référentiel Articles'!$A$2:$F$634,3,FALSE),""))</f>
      </c>
      <c r="E14446" s="81" t="str">
        <v/>
      </c>
      <c r="F14446" s="83">
        <f>IF($E14446="","",IFERROR(VLOOKUP(TRIM(E14446&amp;""),'Référentiel Articles'!$A$2:$F$634,4,FALSE),""))</f>
      </c>
      <c r="G14446" s="84">
        <f>IF($E14446="","",IFERROR(VLOOKUP(TRIM(E14446&amp;""),'Référentiel Articles'!$A$2:$F$634,5,FALSE),""))</f>
      </c>
      <c r="H14446" s="85" t="str">
        <v/>
      </c>
      <c r="I14446" s="84">
        <f>IF($E14446="","",IFERROR(VLOOKUP(TRIM(E14446&amp;""),'Référentiel Articles'!$A$2:$F$634,6,FALSE),""))</f>
      </c>
      <c r="J14446" s="90">
        <f>IF(OR($E14446="",$H14446=""),"",$H14446*$I14446)</f>
      </c>
      <c r="K14446" s="87" t="str">
        <v/>
      </c>
    </row>
    <row r="14447">
      <c r="A14447" s="74" t="str">
        <v/>
      </c>
      <c r="B14447" s="74" t="str">
        <v/>
      </c>
      <c r="C14447" s="75">
        <f>IF($E14447="","",IFERROR(VLOOKUP(TRIM(E14447&amp;""),'Référentiel Articles'!$A$2:$F$634,2,FALSE),""))</f>
      </c>
      <c r="D14447" s="75">
        <f>IF($E14447="","",IFERROR(VLOOKUP(TRIM(E14447&amp;""),'Référentiel Articles'!$A$2:$F$634,3,FALSE),""))</f>
      </c>
      <c r="E14447" s="74" t="str">
        <v/>
      </c>
      <c r="F14447" s="75">
        <f>IF($E14447="","",IFERROR(VLOOKUP(TRIM(E14447&amp;""),'Référentiel Articles'!$A$2:$F$634,4,FALSE),""))</f>
      </c>
      <c r="G14447" s="76">
        <f>IF($E14447="","",IFERROR(VLOOKUP(TRIM(E14447&amp;""),'Référentiel Articles'!$A$2:$F$634,5,FALSE),""))</f>
      </c>
      <c r="H14447" s="77" t="str">
        <v/>
      </c>
      <c r="I14447" s="76">
        <f>IF($E14447="","",IFERROR(VLOOKUP(TRIM(E14447&amp;""),'Référentiel Articles'!$A$2:$F$634,6,FALSE),""))</f>
      </c>
      <c r="J14447" s="78">
        <f>IF(OR($E14447="",$H14447=""),"",$H14447*$I14447)</f>
      </c>
      <c r="K14447" s="79" t="str">
        <v/>
      </c>
    </row>
    <row r="14448">
      <c r="A14448" s="81" t="str">
        <v/>
      </c>
      <c r="B14448" s="81" t="str">
        <v/>
      </c>
      <c r="C14448" s="83">
        <f>IF($E14448="","",IFERROR(VLOOKUP(TRIM(E14448&amp;""),'Référentiel Articles'!$A$2:$F$634,2,FALSE),""))</f>
      </c>
      <c r="D14448" s="83">
        <f>IF($E14448="","",IFERROR(VLOOKUP(TRIM(E14448&amp;""),'Référentiel Articles'!$A$2:$F$634,3,FALSE),""))</f>
      </c>
      <c r="E14448" s="81" t="str">
        <v/>
      </c>
      <c r="F14448" s="83">
        <f>IF($E14448="","",IFERROR(VLOOKUP(TRIM(E14448&amp;""),'Référentiel Articles'!$A$2:$F$634,4,FALSE),""))</f>
      </c>
      <c r="G14448" s="84">
        <f>IF($E14448="","",IFERROR(VLOOKUP(TRIM(E14448&amp;""),'Référentiel Articles'!$A$2:$F$634,5,FALSE),""))</f>
      </c>
      <c r="H14448" s="85" t="str">
        <v/>
      </c>
      <c r="I14448" s="84">
        <f>IF($E14448="","",IFERROR(VLOOKUP(TRIM(E14448&amp;""),'Référentiel Articles'!$A$2:$F$634,6,FALSE),""))</f>
      </c>
      <c r="J14448" s="90">
        <f>IF(OR($E14448="",$H14448=""),"",$H14448*$I14448)</f>
      </c>
      <c r="K14448" s="87" t="str">
        <v/>
      </c>
    </row>
    <row r="14449">
      <c r="A14449" s="74" t="str">
        <v/>
      </c>
      <c r="B14449" s="74" t="str">
        <v/>
      </c>
      <c r="C14449" s="75">
        <f>IF($E14449="","",IFERROR(VLOOKUP(TRIM(E14449&amp;""),'Référentiel Articles'!$A$2:$F$634,2,FALSE),""))</f>
      </c>
      <c r="D14449" s="75">
        <f>IF($E14449="","",IFERROR(VLOOKUP(TRIM(E14449&amp;""),'Référentiel Articles'!$A$2:$F$634,3,FALSE),""))</f>
      </c>
      <c r="E14449" s="74" t="str">
        <v/>
      </c>
      <c r="F14449" s="75">
        <f>IF($E14449="","",IFERROR(VLOOKUP(TRIM(E14449&amp;""),'Référentiel Articles'!$A$2:$F$634,4,FALSE),""))</f>
      </c>
      <c r="G14449" s="76">
        <f>IF($E14449="","",IFERROR(VLOOKUP(TRIM(E14449&amp;""),'Référentiel Articles'!$A$2:$F$634,5,FALSE),""))</f>
      </c>
      <c r="H14449" s="77" t="str">
        <v/>
      </c>
      <c r="I14449" s="76">
        <f>IF($E14449="","",IFERROR(VLOOKUP(TRIM(E14449&amp;""),'Référentiel Articles'!$A$2:$F$634,6,FALSE),""))</f>
      </c>
      <c r="J14449" s="78">
        <f>IF(OR($E14449="",$H14449=""),"",$H14449*$I14449)</f>
      </c>
      <c r="K14449" s="79" t="str">
        <v/>
      </c>
    </row>
    <row r="14450">
      <c r="A14450" s="81" t="str">
        <v/>
      </c>
      <c r="B14450" s="81" t="str">
        <v/>
      </c>
      <c r="C14450" s="83">
        <f>IF($E14450="","",IFERROR(VLOOKUP(TRIM(E14450&amp;""),'Référentiel Articles'!$A$2:$F$634,2,FALSE),""))</f>
      </c>
      <c r="D14450" s="83">
        <f>IF($E14450="","",IFERROR(VLOOKUP(TRIM(E14450&amp;""),'Référentiel Articles'!$A$2:$F$634,3,FALSE),""))</f>
      </c>
      <c r="E14450" s="81" t="str">
        <v/>
      </c>
      <c r="F14450" s="83">
        <f>IF($E14450="","",IFERROR(VLOOKUP(TRIM(E14450&amp;""),'Référentiel Articles'!$A$2:$F$634,4,FALSE),""))</f>
      </c>
      <c r="G14450" s="84">
        <f>IF($E14450="","",IFERROR(VLOOKUP(TRIM(E14450&amp;""),'Référentiel Articles'!$A$2:$F$634,5,FALSE),""))</f>
      </c>
      <c r="H14450" s="85" t="str">
        <v/>
      </c>
      <c r="I14450" s="84">
        <f>IF($E14450="","",IFERROR(VLOOKUP(TRIM(E14450&amp;""),'Référentiel Articles'!$A$2:$F$634,6,FALSE),""))</f>
      </c>
      <c r="J14450" s="90">
        <f>IF(OR($E14450="",$H14450=""),"",$H14450*$I14450)</f>
      </c>
      <c r="K14450" s="87" t="str">
        <v/>
      </c>
    </row>
    <row r="14451">
      <c r="A14451" s="74" t="str">
        <v/>
      </c>
      <c r="B14451" s="74" t="str">
        <v/>
      </c>
      <c r="C14451" s="75">
        <f>IF($E14451="","",IFERROR(VLOOKUP(TRIM(E14451&amp;""),'Référentiel Articles'!$A$2:$F$634,2,FALSE),""))</f>
      </c>
      <c r="D14451" s="75">
        <f>IF($E14451="","",IFERROR(VLOOKUP(TRIM(E14451&amp;""),'Référentiel Articles'!$A$2:$F$634,3,FALSE),""))</f>
      </c>
      <c r="E14451" s="74" t="str">
        <v/>
      </c>
      <c r="F14451" s="75">
        <f>IF($E14451="","",IFERROR(VLOOKUP(TRIM(E14451&amp;""),'Référentiel Articles'!$A$2:$F$634,4,FALSE),""))</f>
      </c>
      <c r="G14451" s="76">
        <f>IF($E14451="","",IFERROR(VLOOKUP(TRIM(E14451&amp;""),'Référentiel Articles'!$A$2:$F$634,5,FALSE),""))</f>
      </c>
      <c r="H14451" s="77" t="str">
        <v/>
      </c>
      <c r="I14451" s="76">
        <f>IF($E14451="","",IFERROR(VLOOKUP(TRIM(E14451&amp;""),'Référentiel Articles'!$A$2:$F$634,6,FALSE),""))</f>
      </c>
      <c r="J14451" s="78">
        <f>IF(OR($E14451="",$H14451=""),"",$H14451*$I14451)</f>
      </c>
      <c r="K14451" s="79" t="str">
        <v/>
      </c>
    </row>
    <row r="14452">
      <c r="A14452" s="81" t="str">
        <v/>
      </c>
      <c r="B14452" s="81" t="str">
        <v/>
      </c>
      <c r="C14452" s="83">
        <f>IF($E14452="","",IFERROR(VLOOKUP(TRIM(E14452&amp;""),'Référentiel Articles'!$A$2:$F$634,2,FALSE),""))</f>
      </c>
      <c r="D14452" s="83">
        <f>IF($E14452="","",IFERROR(VLOOKUP(TRIM(E14452&amp;""),'Référentiel Articles'!$A$2:$F$634,3,FALSE),""))</f>
      </c>
      <c r="E14452" s="81" t="str">
        <v/>
      </c>
      <c r="F14452" s="83">
        <f>IF($E14452="","",IFERROR(VLOOKUP(TRIM(E14452&amp;""),'Référentiel Articles'!$A$2:$F$634,4,FALSE),""))</f>
      </c>
      <c r="G14452" s="84">
        <f>IF($E14452="","",IFERROR(VLOOKUP(TRIM(E14452&amp;""),'Référentiel Articles'!$A$2:$F$634,5,FALSE),""))</f>
      </c>
      <c r="H14452" s="85" t="str">
        <v/>
      </c>
      <c r="I14452" s="84">
        <f>IF($E14452="","",IFERROR(VLOOKUP(TRIM(E14452&amp;""),'Référentiel Articles'!$A$2:$F$634,6,FALSE),""))</f>
      </c>
      <c r="J14452" s="90">
        <f>IF(OR($E14452="",$H14452=""),"",$H14452*$I14452)</f>
      </c>
      <c r="K14452" s="87" t="str">
        <v/>
      </c>
    </row>
    <row r="14453">
      <c r="A14453" s="74" t="str">
        <v/>
      </c>
      <c r="B14453" s="74" t="str">
        <v/>
      </c>
      <c r="C14453" s="75">
        <f>IF($E14453="","",IFERROR(VLOOKUP(TRIM(E14453&amp;""),'Référentiel Articles'!$A$2:$F$634,2,FALSE),""))</f>
      </c>
      <c r="D14453" s="75">
        <f>IF($E14453="","",IFERROR(VLOOKUP(TRIM(E14453&amp;""),'Référentiel Articles'!$A$2:$F$634,3,FALSE),""))</f>
      </c>
      <c r="E14453" s="74" t="str">
        <v/>
      </c>
      <c r="F14453" s="75">
        <f>IF($E14453="","",IFERROR(VLOOKUP(TRIM(E14453&amp;""),'Référentiel Articles'!$A$2:$F$634,4,FALSE),""))</f>
      </c>
      <c r="G14453" s="76">
        <f>IF($E14453="","",IFERROR(VLOOKUP(TRIM(E14453&amp;""),'Référentiel Articles'!$A$2:$F$634,5,FALSE),""))</f>
      </c>
      <c r="H14453" s="77" t="str">
        <v/>
      </c>
      <c r="I14453" s="76">
        <f>IF($E14453="","",IFERROR(VLOOKUP(TRIM(E14453&amp;""),'Référentiel Articles'!$A$2:$F$634,6,FALSE),""))</f>
      </c>
      <c r="J14453" s="78">
        <f>IF(OR($E14453="",$H14453=""),"",$H14453*$I14453)</f>
      </c>
      <c r="K14453" s="79" t="str">
        <v/>
      </c>
    </row>
    <row r="14454">
      <c r="A14454" s="81" t="str">
        <v/>
      </c>
      <c r="B14454" s="81" t="str">
        <v/>
      </c>
      <c r="C14454" s="83">
        <f>IF($E14454="","",IFERROR(VLOOKUP(TRIM(E14454&amp;""),'Référentiel Articles'!$A$2:$F$634,2,FALSE),""))</f>
      </c>
      <c r="D14454" s="83">
        <f>IF($E14454="","",IFERROR(VLOOKUP(TRIM(E14454&amp;""),'Référentiel Articles'!$A$2:$F$634,3,FALSE),""))</f>
      </c>
      <c r="E14454" s="81" t="str">
        <v/>
      </c>
      <c r="F14454" s="83">
        <f>IF($E14454="","",IFERROR(VLOOKUP(TRIM(E14454&amp;""),'Référentiel Articles'!$A$2:$F$634,4,FALSE),""))</f>
      </c>
      <c r="G14454" s="84">
        <f>IF($E14454="","",IFERROR(VLOOKUP(TRIM(E14454&amp;""),'Référentiel Articles'!$A$2:$F$634,5,FALSE),""))</f>
      </c>
      <c r="H14454" s="85" t="str">
        <v/>
      </c>
      <c r="I14454" s="84">
        <f>IF($E14454="","",IFERROR(VLOOKUP(TRIM(E14454&amp;""),'Référentiel Articles'!$A$2:$F$634,6,FALSE),""))</f>
      </c>
      <c r="J14454" s="90">
        <f>IF(OR($E14454="",$H14454=""),"",$H14454*$I14454)</f>
      </c>
      <c r="K14454" s="87" t="str">
        <v/>
      </c>
    </row>
    <row r="14455">
      <c r="A14455" s="74" t="str">
        <v/>
      </c>
      <c r="B14455" s="74" t="str">
        <v/>
      </c>
      <c r="C14455" s="75">
        <f>IF($E14455="","",IFERROR(VLOOKUP(TRIM(E14455&amp;""),'Référentiel Articles'!$A$2:$F$634,2,FALSE),""))</f>
      </c>
      <c r="D14455" s="75">
        <f>IF($E14455="","",IFERROR(VLOOKUP(TRIM(E14455&amp;""),'Référentiel Articles'!$A$2:$F$634,3,FALSE),""))</f>
      </c>
      <c r="E14455" s="74" t="str">
        <v/>
      </c>
      <c r="F14455" s="75">
        <f>IF($E14455="","",IFERROR(VLOOKUP(TRIM(E14455&amp;""),'Référentiel Articles'!$A$2:$F$634,4,FALSE),""))</f>
      </c>
      <c r="G14455" s="76">
        <f>IF($E14455="","",IFERROR(VLOOKUP(TRIM(E14455&amp;""),'Référentiel Articles'!$A$2:$F$634,5,FALSE),""))</f>
      </c>
      <c r="H14455" s="77" t="str">
        <v/>
      </c>
      <c r="I14455" s="76">
        <f>IF($E14455="","",IFERROR(VLOOKUP(TRIM(E14455&amp;""),'Référentiel Articles'!$A$2:$F$634,6,FALSE),""))</f>
      </c>
      <c r="J14455" s="78">
        <f>IF(OR($E14455="",$H14455=""),"",$H14455*$I14455)</f>
      </c>
      <c r="K14455" s="79" t="str">
        <v/>
      </c>
    </row>
    <row r="14456">
      <c r="A14456" s="81" t="str">
        <v/>
      </c>
      <c r="B14456" s="81" t="str">
        <v/>
      </c>
      <c r="C14456" s="83">
        <f>IF($E14456="","",IFERROR(VLOOKUP(TRIM(E14456&amp;""),'Référentiel Articles'!$A$2:$F$634,2,FALSE),""))</f>
      </c>
      <c r="D14456" s="83">
        <f>IF($E14456="","",IFERROR(VLOOKUP(TRIM(E14456&amp;""),'Référentiel Articles'!$A$2:$F$634,3,FALSE),""))</f>
      </c>
      <c r="E14456" s="81" t="str">
        <v/>
      </c>
      <c r="F14456" s="83">
        <f>IF($E14456="","",IFERROR(VLOOKUP(TRIM(E14456&amp;""),'Référentiel Articles'!$A$2:$F$634,4,FALSE),""))</f>
      </c>
      <c r="G14456" s="84">
        <f>IF($E14456="","",IFERROR(VLOOKUP(TRIM(E14456&amp;""),'Référentiel Articles'!$A$2:$F$634,5,FALSE),""))</f>
      </c>
      <c r="H14456" s="85" t="str">
        <v/>
      </c>
      <c r="I14456" s="84">
        <f>IF($E14456="","",IFERROR(VLOOKUP(TRIM(E14456&amp;""),'Référentiel Articles'!$A$2:$F$634,6,FALSE),""))</f>
      </c>
      <c r="J14456" s="90">
        <f>IF(OR($E14456="",$H14456=""),"",$H14456*$I14456)</f>
      </c>
      <c r="K14456" s="87" t="str">
        <v/>
      </c>
    </row>
    <row r="14457">
      <c r="A14457" s="74" t="str">
        <v/>
      </c>
      <c r="B14457" s="74" t="str">
        <v/>
      </c>
      <c r="C14457" s="75">
        <f>IF($E14457="","",IFERROR(VLOOKUP(TRIM(E14457&amp;""),'Référentiel Articles'!$A$2:$F$634,2,FALSE),""))</f>
      </c>
      <c r="D14457" s="75">
        <f>IF($E14457="","",IFERROR(VLOOKUP(TRIM(E14457&amp;""),'Référentiel Articles'!$A$2:$F$634,3,FALSE),""))</f>
      </c>
      <c r="E14457" s="74" t="str">
        <v/>
      </c>
      <c r="F14457" s="75">
        <f>IF($E14457="","",IFERROR(VLOOKUP(TRIM(E14457&amp;""),'Référentiel Articles'!$A$2:$F$634,4,FALSE),""))</f>
      </c>
      <c r="G14457" s="76">
        <f>IF($E14457="","",IFERROR(VLOOKUP(TRIM(E14457&amp;""),'Référentiel Articles'!$A$2:$F$634,5,FALSE),""))</f>
      </c>
      <c r="H14457" s="77" t="str">
        <v/>
      </c>
      <c r="I14457" s="76">
        <f>IF($E14457="","",IFERROR(VLOOKUP(TRIM(E14457&amp;""),'Référentiel Articles'!$A$2:$F$634,6,FALSE),""))</f>
      </c>
      <c r="J14457" s="78">
        <f>IF(OR($E14457="",$H14457=""),"",$H14457*$I14457)</f>
      </c>
      <c r="K14457" s="79" t="str">
        <v/>
      </c>
    </row>
    <row r="14458">
      <c r="A14458" s="81" t="str">
        <v/>
      </c>
      <c r="B14458" s="81" t="str">
        <v/>
      </c>
      <c r="C14458" s="83">
        <f>IF($E14458="","",IFERROR(VLOOKUP(TRIM(E14458&amp;""),'Référentiel Articles'!$A$2:$F$634,2,FALSE),""))</f>
      </c>
      <c r="D14458" s="83">
        <f>IF($E14458="","",IFERROR(VLOOKUP(TRIM(E14458&amp;""),'Référentiel Articles'!$A$2:$F$634,3,FALSE),""))</f>
      </c>
      <c r="E14458" s="81" t="str">
        <v/>
      </c>
      <c r="F14458" s="83">
        <f>IF($E14458="","",IFERROR(VLOOKUP(TRIM(E14458&amp;""),'Référentiel Articles'!$A$2:$F$634,4,FALSE),""))</f>
      </c>
      <c r="G14458" s="84">
        <f>IF($E14458="","",IFERROR(VLOOKUP(TRIM(E14458&amp;""),'Référentiel Articles'!$A$2:$F$634,5,FALSE),""))</f>
      </c>
      <c r="H14458" s="85" t="str">
        <v/>
      </c>
      <c r="I14458" s="84">
        <f>IF($E14458="","",IFERROR(VLOOKUP(TRIM(E14458&amp;""),'Référentiel Articles'!$A$2:$F$634,6,FALSE),""))</f>
      </c>
      <c r="J14458" s="90">
        <f>IF(OR($E14458="",$H14458=""),"",$H14458*$I14458)</f>
      </c>
      <c r="K14458" s="87" t="str">
        <v/>
      </c>
    </row>
    <row r="14459">
      <c r="A14459" s="74" t="str">
        <v/>
      </c>
      <c r="B14459" s="74" t="str">
        <v/>
      </c>
      <c r="C14459" s="75">
        <f>IF($E14459="","",IFERROR(VLOOKUP(TRIM(E14459&amp;""),'Référentiel Articles'!$A$2:$F$634,2,FALSE),""))</f>
      </c>
      <c r="D14459" s="75">
        <f>IF($E14459="","",IFERROR(VLOOKUP(TRIM(E14459&amp;""),'Référentiel Articles'!$A$2:$F$634,3,FALSE),""))</f>
      </c>
      <c r="E14459" s="74" t="str">
        <v/>
      </c>
      <c r="F14459" s="75">
        <f>IF($E14459="","",IFERROR(VLOOKUP(TRIM(E14459&amp;""),'Référentiel Articles'!$A$2:$F$634,4,FALSE),""))</f>
      </c>
      <c r="G14459" s="76">
        <f>IF($E14459="","",IFERROR(VLOOKUP(TRIM(E14459&amp;""),'Référentiel Articles'!$A$2:$F$634,5,FALSE),""))</f>
      </c>
      <c r="H14459" s="77" t="str">
        <v/>
      </c>
      <c r="I14459" s="76">
        <f>IF($E14459="","",IFERROR(VLOOKUP(TRIM(E14459&amp;""),'Référentiel Articles'!$A$2:$F$634,6,FALSE),""))</f>
      </c>
      <c r="J14459" s="78">
        <f>IF(OR($E14459="",$H14459=""),"",$H14459*$I14459)</f>
      </c>
      <c r="K14459" s="79" t="str">
        <v/>
      </c>
    </row>
    <row r="14460">
      <c r="A14460" s="81" t="str">
        <v/>
      </c>
      <c r="B14460" s="81" t="str">
        <v/>
      </c>
      <c r="C14460" s="83">
        <f>IF($E14460="","",IFERROR(VLOOKUP(TRIM(E14460&amp;""),'Référentiel Articles'!$A$2:$F$634,2,FALSE),""))</f>
      </c>
      <c r="D14460" s="83">
        <f>IF($E14460="","",IFERROR(VLOOKUP(TRIM(E14460&amp;""),'Référentiel Articles'!$A$2:$F$634,3,FALSE),""))</f>
      </c>
      <c r="E14460" s="81" t="str">
        <v/>
      </c>
      <c r="F14460" s="83">
        <f>IF($E14460="","",IFERROR(VLOOKUP(TRIM(E14460&amp;""),'Référentiel Articles'!$A$2:$F$634,4,FALSE),""))</f>
      </c>
      <c r="G14460" s="84">
        <f>IF($E14460="","",IFERROR(VLOOKUP(TRIM(E14460&amp;""),'Référentiel Articles'!$A$2:$F$634,5,FALSE),""))</f>
      </c>
      <c r="H14460" s="85" t="str">
        <v/>
      </c>
      <c r="I14460" s="84">
        <f>IF($E14460="","",IFERROR(VLOOKUP(TRIM(E14460&amp;""),'Référentiel Articles'!$A$2:$F$634,6,FALSE),""))</f>
      </c>
      <c r="J14460" s="90">
        <f>IF(OR($E14460="",$H14460=""),"",$H14460*$I14460)</f>
      </c>
      <c r="K14460" s="87" t="str">
        <v/>
      </c>
    </row>
    <row r="14461">
      <c r="A14461" s="74" t="str">
        <v/>
      </c>
      <c r="B14461" s="74" t="str">
        <v/>
      </c>
      <c r="C14461" s="75">
        <f>IF($E14461="","",IFERROR(VLOOKUP(TRIM(E14461&amp;""),'Référentiel Articles'!$A$2:$F$634,2,FALSE),""))</f>
      </c>
      <c r="D14461" s="75">
        <f>IF($E14461="","",IFERROR(VLOOKUP(TRIM(E14461&amp;""),'Référentiel Articles'!$A$2:$F$634,3,FALSE),""))</f>
      </c>
      <c r="E14461" s="74" t="str">
        <v/>
      </c>
      <c r="F14461" s="75">
        <f>IF($E14461="","",IFERROR(VLOOKUP(TRIM(E14461&amp;""),'Référentiel Articles'!$A$2:$F$634,4,FALSE),""))</f>
      </c>
      <c r="G14461" s="76">
        <f>IF($E14461="","",IFERROR(VLOOKUP(TRIM(E14461&amp;""),'Référentiel Articles'!$A$2:$F$634,5,FALSE),""))</f>
      </c>
      <c r="H14461" s="77" t="str">
        <v/>
      </c>
      <c r="I14461" s="76">
        <f>IF($E14461="","",IFERROR(VLOOKUP(TRIM(E14461&amp;""),'Référentiel Articles'!$A$2:$F$634,6,FALSE),""))</f>
      </c>
      <c r="J14461" s="78">
        <f>IF(OR($E14461="",$H14461=""),"",$H14461*$I14461)</f>
      </c>
      <c r="K14461" s="79" t="str">
        <v/>
      </c>
    </row>
    <row r="14462">
      <c r="A14462" s="81" t="str">
        <v/>
      </c>
      <c r="B14462" s="81" t="str">
        <v/>
      </c>
      <c r="C14462" s="83">
        <f>IF($E14462="","",IFERROR(VLOOKUP(TRIM(E14462&amp;""),'Référentiel Articles'!$A$2:$F$634,2,FALSE),""))</f>
      </c>
      <c r="D14462" s="83">
        <f>IF($E14462="","",IFERROR(VLOOKUP(TRIM(E14462&amp;""),'Référentiel Articles'!$A$2:$F$634,3,FALSE),""))</f>
      </c>
      <c r="E14462" s="81" t="str">
        <v/>
      </c>
      <c r="F14462" s="83">
        <f>IF($E14462="","",IFERROR(VLOOKUP(TRIM(E14462&amp;""),'Référentiel Articles'!$A$2:$F$634,4,FALSE),""))</f>
      </c>
      <c r="G14462" s="84">
        <f>IF($E14462="","",IFERROR(VLOOKUP(TRIM(E14462&amp;""),'Référentiel Articles'!$A$2:$F$634,5,FALSE),""))</f>
      </c>
      <c r="H14462" s="85" t="str">
        <v/>
      </c>
      <c r="I14462" s="84">
        <f>IF($E14462="","",IFERROR(VLOOKUP(TRIM(E14462&amp;""),'Référentiel Articles'!$A$2:$F$634,6,FALSE),""))</f>
      </c>
      <c r="J14462" s="90">
        <f>IF(OR($E14462="",$H14462=""),"",$H14462*$I14462)</f>
      </c>
      <c r="K14462" s="87" t="str">
        <v/>
      </c>
    </row>
    <row r="14463">
      <c r="A14463" s="74" t="str">
        <v/>
      </c>
      <c r="B14463" s="74" t="str">
        <v/>
      </c>
      <c r="C14463" s="75">
        <f>IF($E14463="","",IFERROR(VLOOKUP(TRIM(E14463&amp;""),'Référentiel Articles'!$A$2:$F$634,2,FALSE),""))</f>
      </c>
      <c r="D14463" s="75">
        <f>IF($E14463="","",IFERROR(VLOOKUP(TRIM(E14463&amp;""),'Référentiel Articles'!$A$2:$F$634,3,FALSE),""))</f>
      </c>
      <c r="E14463" s="74" t="str">
        <v/>
      </c>
      <c r="F14463" s="75">
        <f>IF($E14463="","",IFERROR(VLOOKUP(TRIM(E14463&amp;""),'Référentiel Articles'!$A$2:$F$634,4,FALSE),""))</f>
      </c>
      <c r="G14463" s="76">
        <f>IF($E14463="","",IFERROR(VLOOKUP(TRIM(E14463&amp;""),'Référentiel Articles'!$A$2:$F$634,5,FALSE),""))</f>
      </c>
      <c r="H14463" s="77" t="str">
        <v/>
      </c>
      <c r="I14463" s="76">
        <f>IF($E14463="","",IFERROR(VLOOKUP(TRIM(E14463&amp;""),'Référentiel Articles'!$A$2:$F$634,6,FALSE),""))</f>
      </c>
      <c r="J14463" s="78">
        <f>IF(OR($E14463="",$H14463=""),"",$H14463*$I14463)</f>
      </c>
      <c r="K14463" s="79" t="str">
        <v/>
      </c>
    </row>
    <row r="14464">
      <c r="A14464" s="81" t="str">
        <v/>
      </c>
      <c r="B14464" s="81" t="str">
        <v/>
      </c>
      <c r="C14464" s="83">
        <f>IF($E14464="","",IFERROR(VLOOKUP(TRIM(E14464&amp;""),'Référentiel Articles'!$A$2:$F$634,2,FALSE),""))</f>
      </c>
      <c r="D14464" s="83">
        <f>IF($E14464="","",IFERROR(VLOOKUP(TRIM(E14464&amp;""),'Référentiel Articles'!$A$2:$F$634,3,FALSE),""))</f>
      </c>
      <c r="E14464" s="81" t="str">
        <v/>
      </c>
      <c r="F14464" s="83">
        <f>IF($E14464="","",IFERROR(VLOOKUP(TRIM(E14464&amp;""),'Référentiel Articles'!$A$2:$F$634,4,FALSE),""))</f>
      </c>
      <c r="G14464" s="84">
        <f>IF($E14464="","",IFERROR(VLOOKUP(TRIM(E14464&amp;""),'Référentiel Articles'!$A$2:$F$634,5,FALSE),""))</f>
      </c>
      <c r="H14464" s="85" t="str">
        <v/>
      </c>
      <c r="I14464" s="84">
        <f>IF($E14464="","",IFERROR(VLOOKUP(TRIM(E14464&amp;""),'Référentiel Articles'!$A$2:$F$634,6,FALSE),""))</f>
      </c>
      <c r="J14464" s="90">
        <f>IF(OR($E14464="",$H14464=""),"",$H14464*$I14464)</f>
      </c>
      <c r="K14464" s="87" t="str">
        <v/>
      </c>
    </row>
    <row r="14465">
      <c r="A14465" s="74" t="str">
        <v/>
      </c>
      <c r="B14465" s="74" t="str">
        <v/>
      </c>
      <c r="C14465" s="75">
        <f>IF($E14465="","",IFERROR(VLOOKUP(TRIM(E14465&amp;""),'Référentiel Articles'!$A$2:$F$634,2,FALSE),""))</f>
      </c>
      <c r="D14465" s="75">
        <f>IF($E14465="","",IFERROR(VLOOKUP(TRIM(E14465&amp;""),'Référentiel Articles'!$A$2:$F$634,3,FALSE),""))</f>
      </c>
      <c r="E14465" s="74" t="str">
        <v/>
      </c>
      <c r="F14465" s="75">
        <f>IF($E14465="","",IFERROR(VLOOKUP(TRIM(E14465&amp;""),'Référentiel Articles'!$A$2:$F$634,4,FALSE),""))</f>
      </c>
      <c r="G14465" s="76">
        <f>IF($E14465="","",IFERROR(VLOOKUP(TRIM(E14465&amp;""),'Référentiel Articles'!$A$2:$F$634,5,FALSE),""))</f>
      </c>
      <c r="H14465" s="77" t="str">
        <v/>
      </c>
      <c r="I14465" s="76">
        <f>IF($E14465="","",IFERROR(VLOOKUP(TRIM(E14465&amp;""),'Référentiel Articles'!$A$2:$F$634,6,FALSE),""))</f>
      </c>
      <c r="J14465" s="78">
        <f>IF(OR($E14465="",$H14465=""),"",$H14465*$I14465)</f>
      </c>
      <c r="K14465" s="79" t="str">
        <v/>
      </c>
    </row>
    <row r="14466">
      <c r="A14466" s="81" t="str">
        <v/>
      </c>
      <c r="B14466" s="81" t="str">
        <v/>
      </c>
      <c r="C14466" s="83">
        <f>IF($E14466="","",IFERROR(VLOOKUP(TRIM(E14466&amp;""),'Référentiel Articles'!$A$2:$F$634,2,FALSE),""))</f>
      </c>
      <c r="D14466" s="83">
        <f>IF($E14466="","",IFERROR(VLOOKUP(TRIM(E14466&amp;""),'Référentiel Articles'!$A$2:$F$634,3,FALSE),""))</f>
      </c>
      <c r="E14466" s="81" t="str">
        <v/>
      </c>
      <c r="F14466" s="83">
        <f>IF($E14466="","",IFERROR(VLOOKUP(TRIM(E14466&amp;""),'Référentiel Articles'!$A$2:$F$634,4,FALSE),""))</f>
      </c>
      <c r="G14466" s="84">
        <f>IF($E14466="","",IFERROR(VLOOKUP(TRIM(E14466&amp;""),'Référentiel Articles'!$A$2:$F$634,5,FALSE),""))</f>
      </c>
      <c r="H14466" s="85" t="str">
        <v/>
      </c>
      <c r="I14466" s="84">
        <f>IF($E14466="","",IFERROR(VLOOKUP(TRIM(E14466&amp;""),'Référentiel Articles'!$A$2:$F$634,6,FALSE),""))</f>
      </c>
      <c r="J14466" s="90">
        <f>IF(OR($E14466="",$H14466=""),"",$H14466*$I14466)</f>
      </c>
      <c r="K14466" s="87" t="str">
        <v/>
      </c>
    </row>
    <row r="14467">
      <c r="A14467" s="74" t="str">
        <v/>
      </c>
      <c r="B14467" s="74" t="str">
        <v/>
      </c>
      <c r="C14467" s="75">
        <f>IF($E14467="","",IFERROR(VLOOKUP(TRIM(E14467&amp;""),'Référentiel Articles'!$A$2:$F$634,2,FALSE),""))</f>
      </c>
      <c r="D14467" s="75">
        <f>IF($E14467="","",IFERROR(VLOOKUP(TRIM(E14467&amp;""),'Référentiel Articles'!$A$2:$F$634,3,FALSE),""))</f>
      </c>
      <c r="E14467" s="74" t="str">
        <v/>
      </c>
      <c r="F14467" s="75">
        <f>IF($E14467="","",IFERROR(VLOOKUP(TRIM(E14467&amp;""),'Référentiel Articles'!$A$2:$F$634,4,FALSE),""))</f>
      </c>
      <c r="G14467" s="76">
        <f>IF($E14467="","",IFERROR(VLOOKUP(TRIM(E14467&amp;""),'Référentiel Articles'!$A$2:$F$634,5,FALSE),""))</f>
      </c>
      <c r="H14467" s="77" t="str">
        <v/>
      </c>
      <c r="I14467" s="76">
        <f>IF($E14467="","",IFERROR(VLOOKUP(TRIM(E14467&amp;""),'Référentiel Articles'!$A$2:$F$634,6,FALSE),""))</f>
      </c>
      <c r="J14467" s="78">
        <f>IF(OR($E14467="",$H14467=""),"",$H14467*$I14467)</f>
      </c>
      <c r="K14467" s="79" t="str">
        <v/>
      </c>
    </row>
    <row r="14468">
      <c r="A14468" s="81" t="str">
        <v/>
      </c>
      <c r="B14468" s="81" t="str">
        <v/>
      </c>
      <c r="C14468" s="83">
        <f>IF($E14468="","",IFERROR(VLOOKUP(TRIM(E14468&amp;""),'Référentiel Articles'!$A$2:$F$634,2,FALSE),""))</f>
      </c>
      <c r="D14468" s="83">
        <f>IF($E14468="","",IFERROR(VLOOKUP(TRIM(E14468&amp;""),'Référentiel Articles'!$A$2:$F$634,3,FALSE),""))</f>
      </c>
      <c r="E14468" s="81" t="str">
        <v/>
      </c>
      <c r="F14468" s="83">
        <f>IF($E14468="","",IFERROR(VLOOKUP(TRIM(E14468&amp;""),'Référentiel Articles'!$A$2:$F$634,4,FALSE),""))</f>
      </c>
      <c r="G14468" s="84">
        <f>IF($E14468="","",IFERROR(VLOOKUP(TRIM(E14468&amp;""),'Référentiel Articles'!$A$2:$F$634,5,FALSE),""))</f>
      </c>
      <c r="H14468" s="85" t="str">
        <v/>
      </c>
      <c r="I14468" s="84">
        <f>IF($E14468="","",IFERROR(VLOOKUP(TRIM(E14468&amp;""),'Référentiel Articles'!$A$2:$F$634,6,FALSE),""))</f>
      </c>
      <c r="J14468" s="90">
        <f>IF(OR($E14468="",$H14468=""),"",$H14468*$I14468)</f>
      </c>
      <c r="K14468" s="87" t="str">
        <v/>
      </c>
    </row>
    <row r="14469">
      <c r="A14469" s="74" t="str">
        <v/>
      </c>
      <c r="B14469" s="74" t="str">
        <v/>
      </c>
      <c r="C14469" s="75">
        <f>IF($E14469="","",IFERROR(VLOOKUP(TRIM(E14469&amp;""),'Référentiel Articles'!$A$2:$F$634,2,FALSE),""))</f>
      </c>
      <c r="D14469" s="75">
        <f>IF($E14469="","",IFERROR(VLOOKUP(TRIM(E14469&amp;""),'Référentiel Articles'!$A$2:$F$634,3,FALSE),""))</f>
      </c>
      <c r="E14469" s="74" t="str">
        <v/>
      </c>
      <c r="F14469" s="75">
        <f>IF($E14469="","",IFERROR(VLOOKUP(TRIM(E14469&amp;""),'Référentiel Articles'!$A$2:$F$634,4,FALSE),""))</f>
      </c>
      <c r="G14469" s="76">
        <f>IF($E14469="","",IFERROR(VLOOKUP(TRIM(E14469&amp;""),'Référentiel Articles'!$A$2:$F$634,5,FALSE),""))</f>
      </c>
      <c r="H14469" s="77" t="str">
        <v/>
      </c>
      <c r="I14469" s="76">
        <f>IF($E14469="","",IFERROR(VLOOKUP(TRIM(E14469&amp;""),'Référentiel Articles'!$A$2:$F$634,6,FALSE),""))</f>
      </c>
      <c r="J14469" s="78">
        <f>IF(OR($E14469="",$H14469=""),"",$H14469*$I14469)</f>
      </c>
      <c r="K14469" s="79" t="str">
        <v/>
      </c>
    </row>
    <row r="14470">
      <c r="A14470" s="81" t="str">
        <v/>
      </c>
      <c r="B14470" s="81" t="str">
        <v/>
      </c>
      <c r="C14470" s="83">
        <f>IF($E14470="","",IFERROR(VLOOKUP(TRIM(E14470&amp;""),'Référentiel Articles'!$A$2:$F$634,2,FALSE),""))</f>
      </c>
      <c r="D14470" s="83">
        <f>IF($E14470="","",IFERROR(VLOOKUP(TRIM(E14470&amp;""),'Référentiel Articles'!$A$2:$F$634,3,FALSE),""))</f>
      </c>
      <c r="E14470" s="81" t="str">
        <v/>
      </c>
      <c r="F14470" s="83">
        <f>IF($E14470="","",IFERROR(VLOOKUP(TRIM(E14470&amp;""),'Référentiel Articles'!$A$2:$F$634,4,FALSE),""))</f>
      </c>
      <c r="G14470" s="84">
        <f>IF($E14470="","",IFERROR(VLOOKUP(TRIM(E14470&amp;""),'Référentiel Articles'!$A$2:$F$634,5,FALSE),""))</f>
      </c>
      <c r="H14470" s="85" t="str">
        <v/>
      </c>
      <c r="I14470" s="84">
        <f>IF($E14470="","",IFERROR(VLOOKUP(TRIM(E14470&amp;""),'Référentiel Articles'!$A$2:$F$634,6,FALSE),""))</f>
      </c>
      <c r="J14470" s="90">
        <f>IF(OR($E14470="",$H14470=""),"",$H14470*$I14470)</f>
      </c>
      <c r="K14470" s="87" t="str">
        <v/>
      </c>
    </row>
    <row r="14471">
      <c r="A14471" s="74" t="str">
        <v/>
      </c>
      <c r="B14471" s="74" t="str">
        <v/>
      </c>
      <c r="C14471" s="75">
        <f>IF($E14471="","",IFERROR(VLOOKUP(TRIM(E14471&amp;""),'Référentiel Articles'!$A$2:$F$634,2,FALSE),""))</f>
      </c>
      <c r="D14471" s="75">
        <f>IF($E14471="","",IFERROR(VLOOKUP(TRIM(E14471&amp;""),'Référentiel Articles'!$A$2:$F$634,3,FALSE),""))</f>
      </c>
      <c r="E14471" s="74" t="str">
        <v/>
      </c>
      <c r="F14471" s="75">
        <f>IF($E14471="","",IFERROR(VLOOKUP(TRIM(E14471&amp;""),'Référentiel Articles'!$A$2:$F$634,4,FALSE),""))</f>
      </c>
      <c r="G14471" s="76">
        <f>IF($E14471="","",IFERROR(VLOOKUP(TRIM(E14471&amp;""),'Référentiel Articles'!$A$2:$F$634,5,FALSE),""))</f>
      </c>
      <c r="H14471" s="77" t="str">
        <v/>
      </c>
      <c r="I14471" s="76">
        <f>IF($E14471="","",IFERROR(VLOOKUP(TRIM(E14471&amp;""),'Référentiel Articles'!$A$2:$F$634,6,FALSE),""))</f>
      </c>
      <c r="J14471" s="78">
        <f>IF(OR($E14471="",$H14471=""),"",$H14471*$I14471)</f>
      </c>
      <c r="K14471" s="79" t="str">
        <v/>
      </c>
    </row>
    <row r="14472">
      <c r="A14472" s="81" t="str">
        <v/>
      </c>
      <c r="B14472" s="81" t="str">
        <v/>
      </c>
      <c r="C14472" s="83">
        <f>IF($E14472="","",IFERROR(VLOOKUP(TRIM(E14472&amp;""),'Référentiel Articles'!$A$2:$F$634,2,FALSE),""))</f>
      </c>
      <c r="D14472" s="83">
        <f>IF($E14472="","",IFERROR(VLOOKUP(TRIM(E14472&amp;""),'Référentiel Articles'!$A$2:$F$634,3,FALSE),""))</f>
      </c>
      <c r="E14472" s="81" t="str">
        <v/>
      </c>
      <c r="F14472" s="83">
        <f>IF($E14472="","",IFERROR(VLOOKUP(TRIM(E14472&amp;""),'Référentiel Articles'!$A$2:$F$634,4,FALSE),""))</f>
      </c>
      <c r="G14472" s="84">
        <f>IF($E14472="","",IFERROR(VLOOKUP(TRIM(E14472&amp;""),'Référentiel Articles'!$A$2:$F$634,5,FALSE),""))</f>
      </c>
      <c r="H14472" s="85" t="str">
        <v/>
      </c>
      <c r="I14472" s="84">
        <f>IF($E14472="","",IFERROR(VLOOKUP(TRIM(E14472&amp;""),'Référentiel Articles'!$A$2:$F$634,6,FALSE),""))</f>
      </c>
      <c r="J14472" s="90">
        <f>IF(OR($E14472="",$H14472=""),"",$H14472*$I14472)</f>
      </c>
      <c r="K14472" s="87" t="str">
        <v/>
      </c>
    </row>
    <row r="14473">
      <c r="A14473" s="74" t="str">
        <v/>
      </c>
      <c r="B14473" s="74" t="str">
        <v/>
      </c>
      <c r="C14473" s="75">
        <f>IF($E14473="","",IFERROR(VLOOKUP(TRIM(E14473&amp;""),'Référentiel Articles'!$A$2:$F$634,2,FALSE),""))</f>
      </c>
      <c r="D14473" s="75">
        <f>IF($E14473="","",IFERROR(VLOOKUP(TRIM(E14473&amp;""),'Référentiel Articles'!$A$2:$F$634,3,FALSE),""))</f>
      </c>
      <c r="E14473" s="74" t="str">
        <v/>
      </c>
      <c r="F14473" s="75">
        <f>IF($E14473="","",IFERROR(VLOOKUP(TRIM(E14473&amp;""),'Référentiel Articles'!$A$2:$F$634,4,FALSE),""))</f>
      </c>
      <c r="G14473" s="76">
        <f>IF($E14473="","",IFERROR(VLOOKUP(TRIM(E14473&amp;""),'Référentiel Articles'!$A$2:$F$634,5,FALSE),""))</f>
      </c>
      <c r="H14473" s="77" t="str">
        <v/>
      </c>
      <c r="I14473" s="76">
        <f>IF($E14473="","",IFERROR(VLOOKUP(TRIM(E14473&amp;""),'Référentiel Articles'!$A$2:$F$634,6,FALSE),""))</f>
      </c>
      <c r="J14473" s="78">
        <f>IF(OR($E14473="",$H14473=""),"",$H14473*$I14473)</f>
      </c>
      <c r="K14473" s="79" t="str">
        <v/>
      </c>
    </row>
    <row r="14474">
      <c r="A14474" s="81" t="str">
        <v/>
      </c>
      <c r="B14474" s="81" t="str">
        <v/>
      </c>
      <c r="C14474" s="83">
        <f>IF($E14474="","",IFERROR(VLOOKUP(TRIM(E14474&amp;""),'Référentiel Articles'!$A$2:$F$634,2,FALSE),""))</f>
      </c>
      <c r="D14474" s="83">
        <f>IF($E14474="","",IFERROR(VLOOKUP(TRIM(E14474&amp;""),'Référentiel Articles'!$A$2:$F$634,3,FALSE),""))</f>
      </c>
      <c r="E14474" s="81" t="str">
        <v/>
      </c>
      <c r="F14474" s="83">
        <f>IF($E14474="","",IFERROR(VLOOKUP(TRIM(E14474&amp;""),'Référentiel Articles'!$A$2:$F$634,4,FALSE),""))</f>
      </c>
      <c r="G14474" s="84">
        <f>IF($E14474="","",IFERROR(VLOOKUP(TRIM(E14474&amp;""),'Référentiel Articles'!$A$2:$F$634,5,FALSE),""))</f>
      </c>
      <c r="H14474" s="85" t="str">
        <v/>
      </c>
      <c r="I14474" s="84">
        <f>IF($E14474="","",IFERROR(VLOOKUP(TRIM(E14474&amp;""),'Référentiel Articles'!$A$2:$F$634,6,FALSE),""))</f>
      </c>
      <c r="J14474" s="90">
        <f>IF(OR($E14474="",$H14474=""),"",$H14474*$I14474)</f>
      </c>
      <c r="K14474" s="87" t="str">
        <v/>
      </c>
    </row>
    <row r="14475">
      <c r="A14475" s="74" t="str">
        <v/>
      </c>
      <c r="B14475" s="74" t="str">
        <v/>
      </c>
      <c r="C14475" s="75">
        <f>IF($E14475="","",IFERROR(VLOOKUP(TRIM(E14475&amp;""),'Référentiel Articles'!$A$2:$F$634,2,FALSE),""))</f>
      </c>
      <c r="D14475" s="75">
        <f>IF($E14475="","",IFERROR(VLOOKUP(TRIM(E14475&amp;""),'Référentiel Articles'!$A$2:$F$634,3,FALSE),""))</f>
      </c>
      <c r="E14475" s="74" t="str">
        <v/>
      </c>
      <c r="F14475" s="75">
        <f>IF($E14475="","",IFERROR(VLOOKUP(TRIM(E14475&amp;""),'Référentiel Articles'!$A$2:$F$634,4,FALSE),""))</f>
      </c>
      <c r="G14475" s="76">
        <f>IF($E14475="","",IFERROR(VLOOKUP(TRIM(E14475&amp;""),'Référentiel Articles'!$A$2:$F$634,5,FALSE),""))</f>
      </c>
      <c r="H14475" s="77" t="str">
        <v/>
      </c>
      <c r="I14475" s="76">
        <f>IF($E14475="","",IFERROR(VLOOKUP(TRIM(E14475&amp;""),'Référentiel Articles'!$A$2:$F$634,6,FALSE),""))</f>
      </c>
      <c r="J14475" s="78">
        <f>IF(OR($E14475="",$H14475=""),"",$H14475*$I14475)</f>
      </c>
      <c r="K14475" s="79" t="str">
        <v/>
      </c>
    </row>
    <row r="14476">
      <c r="A14476" s="81" t="str">
        <v/>
      </c>
      <c r="B14476" s="81" t="str">
        <v/>
      </c>
      <c r="C14476" s="83">
        <f>IF($E14476="","",IFERROR(VLOOKUP(TRIM(E14476&amp;""),'Référentiel Articles'!$A$2:$F$634,2,FALSE),""))</f>
      </c>
      <c r="D14476" s="83">
        <f>IF($E14476="","",IFERROR(VLOOKUP(TRIM(E14476&amp;""),'Référentiel Articles'!$A$2:$F$634,3,FALSE),""))</f>
      </c>
      <c r="E14476" s="81" t="str">
        <v/>
      </c>
      <c r="F14476" s="83">
        <f>IF($E14476="","",IFERROR(VLOOKUP(TRIM(E14476&amp;""),'Référentiel Articles'!$A$2:$F$634,4,FALSE),""))</f>
      </c>
      <c r="G14476" s="84">
        <f>IF($E14476="","",IFERROR(VLOOKUP(TRIM(E14476&amp;""),'Référentiel Articles'!$A$2:$F$634,5,FALSE),""))</f>
      </c>
      <c r="H14476" s="85" t="str">
        <v/>
      </c>
      <c r="I14476" s="84">
        <f>IF($E14476="","",IFERROR(VLOOKUP(TRIM(E14476&amp;""),'Référentiel Articles'!$A$2:$F$634,6,FALSE),""))</f>
      </c>
      <c r="J14476" s="90">
        <f>IF(OR($E14476="",$H14476=""),"",$H14476*$I14476)</f>
      </c>
      <c r="K14476" s="87" t="str">
        <v/>
      </c>
    </row>
    <row r="14477">
      <c r="A14477" s="74" t="str">
        <v/>
      </c>
      <c r="B14477" s="74" t="str">
        <v/>
      </c>
      <c r="C14477" s="75">
        <f>IF($E14477="","",IFERROR(VLOOKUP(TRIM(E14477&amp;""),'Référentiel Articles'!$A$2:$F$634,2,FALSE),""))</f>
      </c>
      <c r="D14477" s="75">
        <f>IF($E14477="","",IFERROR(VLOOKUP(TRIM(E14477&amp;""),'Référentiel Articles'!$A$2:$F$634,3,FALSE),""))</f>
      </c>
      <c r="E14477" s="74" t="str">
        <v/>
      </c>
      <c r="F14477" s="75">
        <f>IF($E14477="","",IFERROR(VLOOKUP(TRIM(E14477&amp;""),'Référentiel Articles'!$A$2:$F$634,4,FALSE),""))</f>
      </c>
      <c r="G14477" s="76">
        <f>IF($E14477="","",IFERROR(VLOOKUP(TRIM(E14477&amp;""),'Référentiel Articles'!$A$2:$F$634,5,FALSE),""))</f>
      </c>
      <c r="H14477" s="77" t="str">
        <v/>
      </c>
      <c r="I14477" s="76">
        <f>IF($E14477="","",IFERROR(VLOOKUP(TRIM(E14477&amp;""),'Référentiel Articles'!$A$2:$F$634,6,FALSE),""))</f>
      </c>
      <c r="J14477" s="78">
        <f>IF(OR($E14477="",$H14477=""),"",$H14477*$I14477)</f>
      </c>
      <c r="K14477" s="79" t="str">
        <v/>
      </c>
    </row>
    <row r="14478">
      <c r="A14478" s="81" t="str">
        <v/>
      </c>
      <c r="B14478" s="81" t="str">
        <v/>
      </c>
      <c r="C14478" s="83">
        <f>IF($E14478="","",IFERROR(VLOOKUP(TRIM(E14478&amp;""),'Référentiel Articles'!$A$2:$F$634,2,FALSE),""))</f>
      </c>
      <c r="D14478" s="83">
        <f>IF($E14478="","",IFERROR(VLOOKUP(TRIM(E14478&amp;""),'Référentiel Articles'!$A$2:$F$634,3,FALSE),""))</f>
      </c>
      <c r="E14478" s="81" t="str">
        <v/>
      </c>
      <c r="F14478" s="83">
        <f>IF($E14478="","",IFERROR(VLOOKUP(TRIM(E14478&amp;""),'Référentiel Articles'!$A$2:$F$634,4,FALSE),""))</f>
      </c>
      <c r="G14478" s="84">
        <f>IF($E14478="","",IFERROR(VLOOKUP(TRIM(E14478&amp;""),'Référentiel Articles'!$A$2:$F$634,5,FALSE),""))</f>
      </c>
      <c r="H14478" s="85" t="str">
        <v/>
      </c>
      <c r="I14478" s="84">
        <f>IF($E14478="","",IFERROR(VLOOKUP(TRIM(E14478&amp;""),'Référentiel Articles'!$A$2:$F$634,6,FALSE),""))</f>
      </c>
      <c r="J14478" s="90">
        <f>IF(OR($E14478="",$H14478=""),"",$H14478*$I14478)</f>
      </c>
      <c r="K14478" s="87" t="str">
        <v/>
      </c>
    </row>
    <row r="14479">
      <c r="A14479" s="74" t="str">
        <v/>
      </c>
      <c r="B14479" s="74" t="str">
        <v/>
      </c>
      <c r="C14479" s="75">
        <f>IF($E14479="","",IFERROR(VLOOKUP(TRIM(E14479&amp;""),'Référentiel Articles'!$A$2:$F$634,2,FALSE),""))</f>
      </c>
      <c r="D14479" s="75">
        <f>IF($E14479="","",IFERROR(VLOOKUP(TRIM(E14479&amp;""),'Référentiel Articles'!$A$2:$F$634,3,FALSE),""))</f>
      </c>
      <c r="E14479" s="74" t="str">
        <v/>
      </c>
      <c r="F14479" s="75">
        <f>IF($E14479="","",IFERROR(VLOOKUP(TRIM(E14479&amp;""),'Référentiel Articles'!$A$2:$F$634,4,FALSE),""))</f>
      </c>
      <c r="G14479" s="76">
        <f>IF($E14479="","",IFERROR(VLOOKUP(TRIM(E14479&amp;""),'Référentiel Articles'!$A$2:$F$634,5,FALSE),""))</f>
      </c>
      <c r="H14479" s="77" t="str">
        <v/>
      </c>
      <c r="I14479" s="76">
        <f>IF($E14479="","",IFERROR(VLOOKUP(TRIM(E14479&amp;""),'Référentiel Articles'!$A$2:$F$634,6,FALSE),""))</f>
      </c>
      <c r="J14479" s="78">
        <f>IF(OR($E14479="",$H14479=""),"",$H14479*$I14479)</f>
      </c>
      <c r="K14479" s="79" t="str">
        <v/>
      </c>
    </row>
    <row r="14480">
      <c r="A14480" s="81" t="str">
        <v/>
      </c>
      <c r="B14480" s="81" t="str">
        <v/>
      </c>
      <c r="C14480" s="83">
        <f>IF($E14480="","",IFERROR(VLOOKUP(TRIM(E14480&amp;""),'Référentiel Articles'!$A$2:$F$634,2,FALSE),""))</f>
      </c>
      <c r="D14480" s="83">
        <f>IF($E14480="","",IFERROR(VLOOKUP(TRIM(E14480&amp;""),'Référentiel Articles'!$A$2:$F$634,3,FALSE),""))</f>
      </c>
      <c r="E14480" s="81" t="str">
        <v/>
      </c>
      <c r="F14480" s="83">
        <f>IF($E14480="","",IFERROR(VLOOKUP(TRIM(E14480&amp;""),'Référentiel Articles'!$A$2:$F$634,4,FALSE),""))</f>
      </c>
      <c r="G14480" s="84">
        <f>IF($E14480="","",IFERROR(VLOOKUP(TRIM(E14480&amp;""),'Référentiel Articles'!$A$2:$F$634,5,FALSE),""))</f>
      </c>
      <c r="H14480" s="85" t="str">
        <v/>
      </c>
      <c r="I14480" s="84">
        <f>IF($E14480="","",IFERROR(VLOOKUP(TRIM(E14480&amp;""),'Référentiel Articles'!$A$2:$F$634,6,FALSE),""))</f>
      </c>
      <c r="J14480" s="90">
        <f>IF(OR($E14480="",$H14480=""),"",$H14480*$I14480)</f>
      </c>
      <c r="K14480" s="87" t="str">
        <v/>
      </c>
    </row>
    <row r="14481">
      <c r="A14481" s="74" t="str">
        <v/>
      </c>
      <c r="B14481" s="74" t="str">
        <v/>
      </c>
      <c r="C14481" s="75">
        <f>IF($E14481="","",IFERROR(VLOOKUP(TRIM(E14481&amp;""),'Référentiel Articles'!$A$2:$F$634,2,FALSE),""))</f>
      </c>
      <c r="D14481" s="75">
        <f>IF($E14481="","",IFERROR(VLOOKUP(TRIM(E14481&amp;""),'Référentiel Articles'!$A$2:$F$634,3,FALSE),""))</f>
      </c>
      <c r="E14481" s="74" t="str">
        <v/>
      </c>
      <c r="F14481" s="75">
        <f>IF($E14481="","",IFERROR(VLOOKUP(TRIM(E14481&amp;""),'Référentiel Articles'!$A$2:$F$634,4,FALSE),""))</f>
      </c>
      <c r="G14481" s="76">
        <f>IF($E14481="","",IFERROR(VLOOKUP(TRIM(E14481&amp;""),'Référentiel Articles'!$A$2:$F$634,5,FALSE),""))</f>
      </c>
      <c r="H14481" s="77" t="str">
        <v/>
      </c>
      <c r="I14481" s="76">
        <f>IF($E14481="","",IFERROR(VLOOKUP(TRIM(E14481&amp;""),'Référentiel Articles'!$A$2:$F$634,6,FALSE),""))</f>
      </c>
      <c r="J14481" s="78">
        <f>IF(OR($E14481="",$H14481=""),"",$H14481*$I14481)</f>
      </c>
      <c r="K14481" s="79" t="str">
        <v/>
      </c>
    </row>
    <row r="14482">
      <c r="A14482" s="81" t="str">
        <v/>
      </c>
      <c r="B14482" s="81" t="str">
        <v/>
      </c>
      <c r="C14482" s="83">
        <f>IF($E14482="","",IFERROR(VLOOKUP(TRIM(E14482&amp;""),'Référentiel Articles'!$A$2:$F$634,2,FALSE),""))</f>
      </c>
      <c r="D14482" s="83">
        <f>IF($E14482="","",IFERROR(VLOOKUP(TRIM(E14482&amp;""),'Référentiel Articles'!$A$2:$F$634,3,FALSE),""))</f>
      </c>
      <c r="E14482" s="81" t="str">
        <v/>
      </c>
      <c r="F14482" s="83">
        <f>IF($E14482="","",IFERROR(VLOOKUP(TRIM(E14482&amp;""),'Référentiel Articles'!$A$2:$F$634,4,FALSE),""))</f>
      </c>
      <c r="G14482" s="84">
        <f>IF($E14482="","",IFERROR(VLOOKUP(TRIM(E14482&amp;""),'Référentiel Articles'!$A$2:$F$634,5,FALSE),""))</f>
      </c>
      <c r="H14482" s="85" t="str">
        <v/>
      </c>
      <c r="I14482" s="84">
        <f>IF($E14482="","",IFERROR(VLOOKUP(TRIM(E14482&amp;""),'Référentiel Articles'!$A$2:$F$634,6,FALSE),""))</f>
      </c>
      <c r="J14482" s="90">
        <f>IF(OR($E14482="",$H14482=""),"",$H14482*$I14482)</f>
      </c>
      <c r="K14482" s="87" t="str">
        <v/>
      </c>
    </row>
    <row r="14483">
      <c r="A14483" s="74" t="str">
        <v/>
      </c>
      <c r="B14483" s="74" t="str">
        <v/>
      </c>
      <c r="C14483" s="75">
        <f>IF($E14483="","",IFERROR(VLOOKUP(TRIM(E14483&amp;""),'Référentiel Articles'!$A$2:$F$634,2,FALSE),""))</f>
      </c>
      <c r="D14483" s="75">
        <f>IF($E14483="","",IFERROR(VLOOKUP(TRIM(E14483&amp;""),'Référentiel Articles'!$A$2:$F$634,3,FALSE),""))</f>
      </c>
      <c r="E14483" s="74" t="str">
        <v/>
      </c>
      <c r="F14483" s="75">
        <f>IF($E14483="","",IFERROR(VLOOKUP(TRIM(E14483&amp;""),'Référentiel Articles'!$A$2:$F$634,4,FALSE),""))</f>
      </c>
      <c r="G14483" s="76">
        <f>IF($E14483="","",IFERROR(VLOOKUP(TRIM(E14483&amp;""),'Référentiel Articles'!$A$2:$F$634,5,FALSE),""))</f>
      </c>
      <c r="H14483" s="77" t="str">
        <v/>
      </c>
      <c r="I14483" s="76">
        <f>IF($E14483="","",IFERROR(VLOOKUP(TRIM(E14483&amp;""),'Référentiel Articles'!$A$2:$F$634,6,FALSE),""))</f>
      </c>
      <c r="J14483" s="78">
        <f>IF(OR($E14483="",$H14483=""),"",$H14483*$I14483)</f>
      </c>
      <c r="K14483" s="79" t="str">
        <v/>
      </c>
    </row>
    <row r="14484">
      <c r="A14484" s="81" t="str">
        <v/>
      </c>
      <c r="B14484" s="81" t="str">
        <v/>
      </c>
      <c r="C14484" s="83">
        <f>IF($E14484="","",IFERROR(VLOOKUP(TRIM(E14484&amp;""),'Référentiel Articles'!$A$2:$F$634,2,FALSE),""))</f>
      </c>
      <c r="D14484" s="83">
        <f>IF($E14484="","",IFERROR(VLOOKUP(TRIM(E14484&amp;""),'Référentiel Articles'!$A$2:$F$634,3,FALSE),""))</f>
      </c>
      <c r="E14484" s="81" t="str">
        <v/>
      </c>
      <c r="F14484" s="83">
        <f>IF($E14484="","",IFERROR(VLOOKUP(TRIM(E14484&amp;""),'Référentiel Articles'!$A$2:$F$634,4,FALSE),""))</f>
      </c>
      <c r="G14484" s="84">
        <f>IF($E14484="","",IFERROR(VLOOKUP(TRIM(E14484&amp;""),'Référentiel Articles'!$A$2:$F$634,5,FALSE),""))</f>
      </c>
      <c r="H14484" s="85" t="str">
        <v/>
      </c>
      <c r="I14484" s="84">
        <f>IF($E14484="","",IFERROR(VLOOKUP(TRIM(E14484&amp;""),'Référentiel Articles'!$A$2:$F$634,6,FALSE),""))</f>
      </c>
      <c r="J14484" s="90">
        <f>IF(OR($E14484="",$H14484=""),"",$H14484*$I14484)</f>
      </c>
      <c r="K14484" s="87" t="str">
        <v/>
      </c>
    </row>
    <row r="14485">
      <c r="A14485" s="74" t="str">
        <v/>
      </c>
      <c r="B14485" s="74" t="str">
        <v/>
      </c>
      <c r="C14485" s="75">
        <f>IF($E14485="","",IFERROR(VLOOKUP(TRIM(E14485&amp;""),'Référentiel Articles'!$A$2:$F$634,2,FALSE),""))</f>
      </c>
      <c r="D14485" s="75">
        <f>IF($E14485="","",IFERROR(VLOOKUP(TRIM(E14485&amp;""),'Référentiel Articles'!$A$2:$F$634,3,FALSE),""))</f>
      </c>
      <c r="E14485" s="74" t="str">
        <v/>
      </c>
      <c r="F14485" s="75">
        <f>IF($E14485="","",IFERROR(VLOOKUP(TRIM(E14485&amp;""),'Référentiel Articles'!$A$2:$F$634,4,FALSE),""))</f>
      </c>
      <c r="G14485" s="76">
        <f>IF($E14485="","",IFERROR(VLOOKUP(TRIM(E14485&amp;""),'Référentiel Articles'!$A$2:$F$634,5,FALSE),""))</f>
      </c>
      <c r="H14485" s="77" t="str">
        <v/>
      </c>
      <c r="I14485" s="76">
        <f>IF($E14485="","",IFERROR(VLOOKUP(TRIM(E14485&amp;""),'Référentiel Articles'!$A$2:$F$634,6,FALSE),""))</f>
      </c>
      <c r="J14485" s="78">
        <f>IF(OR($E14485="",$H14485=""),"",$H14485*$I14485)</f>
      </c>
      <c r="K14485" s="79" t="str">
        <v/>
      </c>
    </row>
    <row r="14486">
      <c r="A14486" s="81" t="str">
        <v/>
      </c>
      <c r="B14486" s="81" t="str">
        <v/>
      </c>
      <c r="C14486" s="83">
        <f>IF($E14486="","",IFERROR(VLOOKUP(TRIM(E14486&amp;""),'Référentiel Articles'!$A$2:$F$634,2,FALSE),""))</f>
      </c>
      <c r="D14486" s="83">
        <f>IF($E14486="","",IFERROR(VLOOKUP(TRIM(E14486&amp;""),'Référentiel Articles'!$A$2:$F$634,3,FALSE),""))</f>
      </c>
      <c r="E14486" s="81" t="str">
        <v/>
      </c>
      <c r="F14486" s="83">
        <f>IF($E14486="","",IFERROR(VLOOKUP(TRIM(E14486&amp;""),'Référentiel Articles'!$A$2:$F$634,4,FALSE),""))</f>
      </c>
      <c r="G14486" s="84">
        <f>IF($E14486="","",IFERROR(VLOOKUP(TRIM(E14486&amp;""),'Référentiel Articles'!$A$2:$F$634,5,FALSE),""))</f>
      </c>
      <c r="H14486" s="85" t="str">
        <v/>
      </c>
      <c r="I14486" s="84">
        <f>IF($E14486="","",IFERROR(VLOOKUP(TRIM(E14486&amp;""),'Référentiel Articles'!$A$2:$F$634,6,FALSE),""))</f>
      </c>
      <c r="J14486" s="90">
        <f>IF(OR($E14486="",$H14486=""),"",$H14486*$I14486)</f>
      </c>
      <c r="K14486" s="87" t="str">
        <v/>
      </c>
    </row>
    <row r="14487">
      <c r="A14487" s="74" t="str">
        <v/>
      </c>
      <c r="B14487" s="74" t="str">
        <v/>
      </c>
      <c r="C14487" s="75">
        <f>IF($E14487="","",IFERROR(VLOOKUP(TRIM(E14487&amp;""),'Référentiel Articles'!$A$2:$F$634,2,FALSE),""))</f>
      </c>
      <c r="D14487" s="75">
        <f>IF($E14487="","",IFERROR(VLOOKUP(TRIM(E14487&amp;""),'Référentiel Articles'!$A$2:$F$634,3,FALSE),""))</f>
      </c>
      <c r="E14487" s="74" t="str">
        <v/>
      </c>
      <c r="F14487" s="75">
        <f>IF($E14487="","",IFERROR(VLOOKUP(TRIM(E14487&amp;""),'Référentiel Articles'!$A$2:$F$634,4,FALSE),""))</f>
      </c>
      <c r="G14487" s="76">
        <f>IF($E14487="","",IFERROR(VLOOKUP(TRIM(E14487&amp;""),'Référentiel Articles'!$A$2:$F$634,5,FALSE),""))</f>
      </c>
      <c r="H14487" s="77" t="str">
        <v/>
      </c>
      <c r="I14487" s="76">
        <f>IF($E14487="","",IFERROR(VLOOKUP(TRIM(E14487&amp;""),'Référentiel Articles'!$A$2:$F$634,6,FALSE),""))</f>
      </c>
      <c r="J14487" s="78">
        <f>IF(OR($E14487="",$H14487=""),"",$H14487*$I14487)</f>
      </c>
      <c r="K14487" s="79" t="str">
        <v/>
      </c>
    </row>
    <row r="14488">
      <c r="A14488" s="81" t="str">
        <v/>
      </c>
      <c r="B14488" s="81" t="str">
        <v/>
      </c>
      <c r="C14488" s="83">
        <f>IF($E14488="","",IFERROR(VLOOKUP(TRIM(E14488&amp;""),'Référentiel Articles'!$A$2:$F$634,2,FALSE),""))</f>
      </c>
      <c r="D14488" s="83">
        <f>IF($E14488="","",IFERROR(VLOOKUP(TRIM(E14488&amp;""),'Référentiel Articles'!$A$2:$F$634,3,FALSE),""))</f>
      </c>
      <c r="E14488" s="81" t="str">
        <v/>
      </c>
      <c r="F14488" s="83">
        <f>IF($E14488="","",IFERROR(VLOOKUP(TRIM(E14488&amp;""),'Référentiel Articles'!$A$2:$F$634,4,FALSE),""))</f>
      </c>
      <c r="G14488" s="84">
        <f>IF($E14488="","",IFERROR(VLOOKUP(TRIM(E14488&amp;""),'Référentiel Articles'!$A$2:$F$634,5,FALSE),""))</f>
      </c>
      <c r="H14488" s="85" t="str">
        <v/>
      </c>
      <c r="I14488" s="84">
        <f>IF($E14488="","",IFERROR(VLOOKUP(TRIM(E14488&amp;""),'Référentiel Articles'!$A$2:$F$634,6,FALSE),""))</f>
      </c>
      <c r="J14488" s="90">
        <f>IF(OR($E14488="",$H14488=""),"",$H14488*$I14488)</f>
      </c>
      <c r="K14488" s="87" t="str">
        <v/>
      </c>
    </row>
    <row r="14489">
      <c r="A14489" s="74" t="str">
        <v/>
      </c>
      <c r="B14489" s="74" t="str">
        <v/>
      </c>
      <c r="C14489" s="75">
        <f>IF($E14489="","",IFERROR(VLOOKUP(TRIM(E14489&amp;""),'Référentiel Articles'!$A$2:$F$634,2,FALSE),""))</f>
      </c>
      <c r="D14489" s="75">
        <f>IF($E14489="","",IFERROR(VLOOKUP(TRIM(E14489&amp;""),'Référentiel Articles'!$A$2:$F$634,3,FALSE),""))</f>
      </c>
      <c r="E14489" s="74" t="str">
        <v/>
      </c>
      <c r="F14489" s="75">
        <f>IF($E14489="","",IFERROR(VLOOKUP(TRIM(E14489&amp;""),'Référentiel Articles'!$A$2:$F$634,4,FALSE),""))</f>
      </c>
      <c r="G14489" s="76">
        <f>IF($E14489="","",IFERROR(VLOOKUP(TRIM(E14489&amp;""),'Référentiel Articles'!$A$2:$F$634,5,FALSE),""))</f>
      </c>
      <c r="H14489" s="77" t="str">
        <v/>
      </c>
      <c r="I14489" s="76">
        <f>IF($E14489="","",IFERROR(VLOOKUP(TRIM(E14489&amp;""),'Référentiel Articles'!$A$2:$F$634,6,FALSE),""))</f>
      </c>
      <c r="J14489" s="78">
        <f>IF(OR($E14489="",$H14489=""),"",$H14489*$I14489)</f>
      </c>
      <c r="K14489" s="79" t="str">
        <v/>
      </c>
    </row>
    <row r="14490">
      <c r="A14490" s="81" t="str">
        <v/>
      </c>
      <c r="B14490" s="81" t="str">
        <v/>
      </c>
      <c r="C14490" s="83">
        <f>IF($E14490="","",IFERROR(VLOOKUP(TRIM(E14490&amp;""),'Référentiel Articles'!$A$2:$F$634,2,FALSE),""))</f>
      </c>
      <c r="D14490" s="83">
        <f>IF($E14490="","",IFERROR(VLOOKUP(TRIM(E14490&amp;""),'Référentiel Articles'!$A$2:$F$634,3,FALSE),""))</f>
      </c>
      <c r="E14490" s="81" t="str">
        <v/>
      </c>
      <c r="F14490" s="83">
        <f>IF($E14490="","",IFERROR(VLOOKUP(TRIM(E14490&amp;""),'Référentiel Articles'!$A$2:$F$634,4,FALSE),""))</f>
      </c>
      <c r="G14490" s="84">
        <f>IF($E14490="","",IFERROR(VLOOKUP(TRIM(E14490&amp;""),'Référentiel Articles'!$A$2:$F$634,5,FALSE),""))</f>
      </c>
      <c r="H14490" s="85" t="str">
        <v/>
      </c>
      <c r="I14490" s="84">
        <f>IF($E14490="","",IFERROR(VLOOKUP(TRIM(E14490&amp;""),'Référentiel Articles'!$A$2:$F$634,6,FALSE),""))</f>
      </c>
      <c r="J14490" s="90">
        <f>IF(OR($E14490="",$H14490=""),"",$H14490*$I14490)</f>
      </c>
      <c r="K14490" s="87" t="str">
        <v/>
      </c>
    </row>
    <row r="14491">
      <c r="A14491" s="74" t="str">
        <v/>
      </c>
      <c r="B14491" s="74" t="str">
        <v/>
      </c>
      <c r="C14491" s="75">
        <f>IF($E14491="","",IFERROR(VLOOKUP(TRIM(E14491&amp;""),'Référentiel Articles'!$A$2:$F$634,2,FALSE),""))</f>
      </c>
      <c r="D14491" s="75">
        <f>IF($E14491="","",IFERROR(VLOOKUP(TRIM(E14491&amp;""),'Référentiel Articles'!$A$2:$F$634,3,FALSE),""))</f>
      </c>
      <c r="E14491" s="74" t="str">
        <v/>
      </c>
      <c r="F14491" s="75">
        <f>IF($E14491="","",IFERROR(VLOOKUP(TRIM(E14491&amp;""),'Référentiel Articles'!$A$2:$F$634,4,FALSE),""))</f>
      </c>
      <c r="G14491" s="76">
        <f>IF($E14491="","",IFERROR(VLOOKUP(TRIM(E14491&amp;""),'Référentiel Articles'!$A$2:$F$634,5,FALSE),""))</f>
      </c>
      <c r="H14491" s="77" t="str">
        <v/>
      </c>
      <c r="I14491" s="76">
        <f>IF($E14491="","",IFERROR(VLOOKUP(TRIM(E14491&amp;""),'Référentiel Articles'!$A$2:$F$634,6,FALSE),""))</f>
      </c>
      <c r="J14491" s="78">
        <f>IF(OR($E14491="",$H14491=""),"",$H14491*$I14491)</f>
      </c>
      <c r="K14491" s="79" t="str">
        <v/>
      </c>
    </row>
    <row r="14492">
      <c r="A14492" s="81" t="str">
        <v/>
      </c>
      <c r="B14492" s="81" t="str">
        <v/>
      </c>
      <c r="C14492" s="83">
        <f>IF($E14492="","",IFERROR(VLOOKUP(TRIM(E14492&amp;""),'Référentiel Articles'!$A$2:$F$634,2,FALSE),""))</f>
      </c>
      <c r="D14492" s="83">
        <f>IF($E14492="","",IFERROR(VLOOKUP(TRIM(E14492&amp;""),'Référentiel Articles'!$A$2:$F$634,3,FALSE),""))</f>
      </c>
      <c r="E14492" s="81" t="str">
        <v/>
      </c>
      <c r="F14492" s="83">
        <f>IF($E14492="","",IFERROR(VLOOKUP(TRIM(E14492&amp;""),'Référentiel Articles'!$A$2:$F$634,4,FALSE),""))</f>
      </c>
      <c r="G14492" s="84">
        <f>IF($E14492="","",IFERROR(VLOOKUP(TRIM(E14492&amp;""),'Référentiel Articles'!$A$2:$F$634,5,FALSE),""))</f>
      </c>
      <c r="H14492" s="85" t="str">
        <v/>
      </c>
      <c r="I14492" s="84">
        <f>IF($E14492="","",IFERROR(VLOOKUP(TRIM(E14492&amp;""),'Référentiel Articles'!$A$2:$F$634,6,FALSE),""))</f>
      </c>
      <c r="J14492" s="90">
        <f>IF(OR($E14492="",$H14492=""),"",$H14492*$I14492)</f>
      </c>
      <c r="K14492" s="87" t="str">
        <v/>
      </c>
    </row>
    <row r="14493">
      <c r="A14493" s="74" t="str">
        <v/>
      </c>
      <c r="B14493" s="74" t="str">
        <v/>
      </c>
      <c r="C14493" s="75">
        <f>IF($E14493="","",IFERROR(VLOOKUP(TRIM(E14493&amp;""),'Référentiel Articles'!$A$2:$F$634,2,FALSE),""))</f>
      </c>
      <c r="D14493" s="75">
        <f>IF($E14493="","",IFERROR(VLOOKUP(TRIM(E14493&amp;""),'Référentiel Articles'!$A$2:$F$634,3,FALSE),""))</f>
      </c>
      <c r="E14493" s="74" t="str">
        <v/>
      </c>
      <c r="F14493" s="75">
        <f>IF($E14493="","",IFERROR(VLOOKUP(TRIM(E14493&amp;""),'Référentiel Articles'!$A$2:$F$634,4,FALSE),""))</f>
      </c>
      <c r="G14493" s="76">
        <f>IF($E14493="","",IFERROR(VLOOKUP(TRIM(E14493&amp;""),'Référentiel Articles'!$A$2:$F$634,5,FALSE),""))</f>
      </c>
      <c r="H14493" s="77" t="str">
        <v/>
      </c>
      <c r="I14493" s="76">
        <f>IF($E14493="","",IFERROR(VLOOKUP(TRIM(E14493&amp;""),'Référentiel Articles'!$A$2:$F$634,6,FALSE),""))</f>
      </c>
      <c r="J14493" s="78">
        <f>IF(OR($E14493="",$H14493=""),"",$H14493*$I14493)</f>
      </c>
      <c r="K14493" s="79" t="str">
        <v/>
      </c>
    </row>
    <row r="14494">
      <c r="A14494" s="81" t="str">
        <v/>
      </c>
      <c r="B14494" s="81" t="str">
        <v/>
      </c>
      <c r="C14494" s="83">
        <f>IF($E14494="","",IFERROR(VLOOKUP(TRIM(E14494&amp;""),'Référentiel Articles'!$A$2:$F$634,2,FALSE),""))</f>
      </c>
      <c r="D14494" s="83">
        <f>IF($E14494="","",IFERROR(VLOOKUP(TRIM(E14494&amp;""),'Référentiel Articles'!$A$2:$F$634,3,FALSE),""))</f>
      </c>
      <c r="E14494" s="81" t="str">
        <v/>
      </c>
      <c r="F14494" s="83">
        <f>IF($E14494="","",IFERROR(VLOOKUP(TRIM(E14494&amp;""),'Référentiel Articles'!$A$2:$F$634,4,FALSE),""))</f>
      </c>
      <c r="G14494" s="84">
        <f>IF($E14494="","",IFERROR(VLOOKUP(TRIM(E14494&amp;""),'Référentiel Articles'!$A$2:$F$634,5,FALSE),""))</f>
      </c>
      <c r="H14494" s="85" t="str">
        <v/>
      </c>
      <c r="I14494" s="84">
        <f>IF($E14494="","",IFERROR(VLOOKUP(TRIM(E14494&amp;""),'Référentiel Articles'!$A$2:$F$634,6,FALSE),""))</f>
      </c>
      <c r="J14494" s="90">
        <f>IF(OR($E14494="",$H14494=""),"",$H14494*$I14494)</f>
      </c>
      <c r="K14494" s="87" t="str">
        <v/>
      </c>
    </row>
    <row r="14495">
      <c r="A14495" s="74" t="str">
        <v/>
      </c>
      <c r="B14495" s="74" t="str">
        <v/>
      </c>
      <c r="C14495" s="75">
        <f>IF($E14495="","",IFERROR(VLOOKUP(TRIM(E14495&amp;""),'Référentiel Articles'!$A$2:$F$634,2,FALSE),""))</f>
      </c>
      <c r="D14495" s="75">
        <f>IF($E14495="","",IFERROR(VLOOKUP(TRIM(E14495&amp;""),'Référentiel Articles'!$A$2:$F$634,3,FALSE),""))</f>
      </c>
      <c r="E14495" s="74" t="str">
        <v/>
      </c>
      <c r="F14495" s="75">
        <f>IF($E14495="","",IFERROR(VLOOKUP(TRIM(E14495&amp;""),'Référentiel Articles'!$A$2:$F$634,4,FALSE),""))</f>
      </c>
      <c r="G14495" s="76">
        <f>IF($E14495="","",IFERROR(VLOOKUP(TRIM(E14495&amp;""),'Référentiel Articles'!$A$2:$F$634,5,FALSE),""))</f>
      </c>
      <c r="H14495" s="77" t="str">
        <v/>
      </c>
      <c r="I14495" s="76">
        <f>IF($E14495="","",IFERROR(VLOOKUP(TRIM(E14495&amp;""),'Référentiel Articles'!$A$2:$F$634,6,FALSE),""))</f>
      </c>
      <c r="J14495" s="78">
        <f>IF(OR($E14495="",$H14495=""),"",$H14495*$I14495)</f>
      </c>
      <c r="K14495" s="79" t="str">
        <v/>
      </c>
    </row>
    <row r="14496">
      <c r="A14496" s="81" t="str">
        <v/>
      </c>
      <c r="B14496" s="81" t="str">
        <v/>
      </c>
      <c r="C14496" s="83">
        <f>IF($E14496="","",IFERROR(VLOOKUP(TRIM(E14496&amp;""),'Référentiel Articles'!$A$2:$F$634,2,FALSE),""))</f>
      </c>
      <c r="D14496" s="83">
        <f>IF($E14496="","",IFERROR(VLOOKUP(TRIM(E14496&amp;""),'Référentiel Articles'!$A$2:$F$634,3,FALSE),""))</f>
      </c>
      <c r="E14496" s="81" t="str">
        <v/>
      </c>
      <c r="F14496" s="83">
        <f>IF($E14496="","",IFERROR(VLOOKUP(TRIM(E14496&amp;""),'Référentiel Articles'!$A$2:$F$634,4,FALSE),""))</f>
      </c>
      <c r="G14496" s="84">
        <f>IF($E14496="","",IFERROR(VLOOKUP(TRIM(E14496&amp;""),'Référentiel Articles'!$A$2:$F$634,5,FALSE),""))</f>
      </c>
      <c r="H14496" s="85" t="str">
        <v/>
      </c>
      <c r="I14496" s="84">
        <f>IF($E14496="","",IFERROR(VLOOKUP(TRIM(E14496&amp;""),'Référentiel Articles'!$A$2:$F$634,6,FALSE),""))</f>
      </c>
      <c r="J14496" s="90">
        <f>IF(OR($E14496="",$H14496=""),"",$H14496*$I14496)</f>
      </c>
      <c r="K14496" s="87" t="str">
        <v/>
      </c>
    </row>
    <row r="14497">
      <c r="A14497" s="74" t="str">
        <v/>
      </c>
      <c r="B14497" s="74" t="str">
        <v/>
      </c>
      <c r="C14497" s="75">
        <f>IF($E14497="","",IFERROR(VLOOKUP(TRIM(E14497&amp;""),'Référentiel Articles'!$A$2:$F$634,2,FALSE),""))</f>
      </c>
      <c r="D14497" s="75">
        <f>IF($E14497="","",IFERROR(VLOOKUP(TRIM(E14497&amp;""),'Référentiel Articles'!$A$2:$F$634,3,FALSE),""))</f>
      </c>
      <c r="E14497" s="74" t="str">
        <v/>
      </c>
      <c r="F14497" s="75">
        <f>IF($E14497="","",IFERROR(VLOOKUP(TRIM(E14497&amp;""),'Référentiel Articles'!$A$2:$F$634,4,FALSE),""))</f>
      </c>
      <c r="G14497" s="76">
        <f>IF($E14497="","",IFERROR(VLOOKUP(TRIM(E14497&amp;""),'Référentiel Articles'!$A$2:$F$634,5,FALSE),""))</f>
      </c>
      <c r="H14497" s="77" t="str">
        <v/>
      </c>
      <c r="I14497" s="76">
        <f>IF($E14497="","",IFERROR(VLOOKUP(TRIM(E14497&amp;""),'Référentiel Articles'!$A$2:$F$634,6,FALSE),""))</f>
      </c>
      <c r="J14497" s="78">
        <f>IF(OR($E14497="",$H14497=""),"",$H14497*$I14497)</f>
      </c>
      <c r="K14497" s="79" t="str">
        <v/>
      </c>
    </row>
    <row r="14498">
      <c r="A14498" s="81" t="str">
        <v/>
      </c>
      <c r="B14498" s="81" t="str">
        <v/>
      </c>
      <c r="C14498" s="83">
        <f>IF($E14498="","",IFERROR(VLOOKUP(TRIM(E14498&amp;""),'Référentiel Articles'!$A$2:$F$634,2,FALSE),""))</f>
      </c>
      <c r="D14498" s="83">
        <f>IF($E14498="","",IFERROR(VLOOKUP(TRIM(E14498&amp;""),'Référentiel Articles'!$A$2:$F$634,3,FALSE),""))</f>
      </c>
      <c r="E14498" s="81" t="str">
        <v/>
      </c>
      <c r="F14498" s="83">
        <f>IF($E14498="","",IFERROR(VLOOKUP(TRIM(E14498&amp;""),'Référentiel Articles'!$A$2:$F$634,4,FALSE),""))</f>
      </c>
      <c r="G14498" s="84">
        <f>IF($E14498="","",IFERROR(VLOOKUP(TRIM(E14498&amp;""),'Référentiel Articles'!$A$2:$F$634,5,FALSE),""))</f>
      </c>
      <c r="H14498" s="85" t="str">
        <v/>
      </c>
      <c r="I14498" s="84">
        <f>IF($E14498="","",IFERROR(VLOOKUP(TRIM(E14498&amp;""),'Référentiel Articles'!$A$2:$F$634,6,FALSE),""))</f>
      </c>
      <c r="J14498" s="90">
        <f>IF(OR($E14498="",$H14498=""),"",$H14498*$I14498)</f>
      </c>
      <c r="K14498" s="87" t="str">
        <v/>
      </c>
    </row>
    <row r="14499">
      <c r="A14499" s="74" t="str">
        <v/>
      </c>
      <c r="B14499" s="74" t="str">
        <v/>
      </c>
      <c r="C14499" s="75">
        <f>IF($E14499="","",IFERROR(VLOOKUP(TRIM(E14499&amp;""),'Référentiel Articles'!$A$2:$F$634,2,FALSE),""))</f>
      </c>
      <c r="D14499" s="75">
        <f>IF($E14499="","",IFERROR(VLOOKUP(TRIM(E14499&amp;""),'Référentiel Articles'!$A$2:$F$634,3,FALSE),""))</f>
      </c>
      <c r="E14499" s="74" t="str">
        <v/>
      </c>
      <c r="F14499" s="75">
        <f>IF($E14499="","",IFERROR(VLOOKUP(TRIM(E14499&amp;""),'Référentiel Articles'!$A$2:$F$634,4,FALSE),""))</f>
      </c>
      <c r="G14499" s="76">
        <f>IF($E14499="","",IFERROR(VLOOKUP(TRIM(E14499&amp;""),'Référentiel Articles'!$A$2:$F$634,5,FALSE),""))</f>
      </c>
      <c r="H14499" s="77" t="str">
        <v/>
      </c>
      <c r="I14499" s="76">
        <f>IF($E14499="","",IFERROR(VLOOKUP(TRIM(E14499&amp;""),'Référentiel Articles'!$A$2:$F$634,6,FALSE),""))</f>
      </c>
      <c r="J14499" s="78">
        <f>IF(OR($E14499="",$H14499=""),"",$H14499*$I14499)</f>
      </c>
      <c r="K14499" s="79" t="str">
        <v/>
      </c>
    </row>
    <row r="14500">
      <c r="A14500" s="81" t="str">
        <v/>
      </c>
      <c r="B14500" s="81" t="str">
        <v/>
      </c>
      <c r="C14500" s="83">
        <f>IF($E14500="","",IFERROR(VLOOKUP(TRIM(E14500&amp;""),'Référentiel Articles'!$A$2:$F$634,2,FALSE),""))</f>
      </c>
      <c r="D14500" s="83">
        <f>IF($E14500="","",IFERROR(VLOOKUP(TRIM(E14500&amp;""),'Référentiel Articles'!$A$2:$F$634,3,FALSE),""))</f>
      </c>
      <c r="E14500" s="81" t="str">
        <v/>
      </c>
      <c r="F14500" s="83">
        <f>IF($E14500="","",IFERROR(VLOOKUP(TRIM(E14500&amp;""),'Référentiel Articles'!$A$2:$F$634,4,FALSE),""))</f>
      </c>
      <c r="G14500" s="84">
        <f>IF($E14500="","",IFERROR(VLOOKUP(TRIM(E14500&amp;""),'Référentiel Articles'!$A$2:$F$634,5,FALSE),""))</f>
      </c>
      <c r="H14500" s="85" t="str">
        <v/>
      </c>
      <c r="I14500" s="84">
        <f>IF($E14500="","",IFERROR(VLOOKUP(TRIM(E14500&amp;""),'Référentiel Articles'!$A$2:$F$634,6,FALSE),""))</f>
      </c>
      <c r="J14500" s="90">
        <f>IF(OR($E14500="",$H14500=""),"",$H14500*$I14500)</f>
      </c>
      <c r="K14500" s="87" t="str">
        <v/>
      </c>
    </row>
    <row r="14501">
      <c r="A14501" s="74" t="str">
        <v/>
      </c>
      <c r="B14501" s="74" t="str">
        <v/>
      </c>
      <c r="C14501" s="75">
        <f>IF($E14501="","",IFERROR(VLOOKUP(TRIM(E14501&amp;""),'Référentiel Articles'!$A$2:$F$634,2,FALSE),""))</f>
      </c>
      <c r="D14501" s="75">
        <f>IF($E14501="","",IFERROR(VLOOKUP(TRIM(E14501&amp;""),'Référentiel Articles'!$A$2:$F$634,3,FALSE),""))</f>
      </c>
      <c r="E14501" s="74" t="str">
        <v/>
      </c>
      <c r="F14501" s="75">
        <f>IF($E14501="","",IFERROR(VLOOKUP(TRIM(E14501&amp;""),'Référentiel Articles'!$A$2:$F$634,4,FALSE),""))</f>
      </c>
      <c r="G14501" s="76">
        <f>IF($E14501="","",IFERROR(VLOOKUP(TRIM(E14501&amp;""),'Référentiel Articles'!$A$2:$F$634,5,FALSE),""))</f>
      </c>
      <c r="H14501" s="77" t="str">
        <v/>
      </c>
      <c r="I14501" s="76">
        <f>IF($E14501="","",IFERROR(VLOOKUP(TRIM(E14501&amp;""),'Référentiel Articles'!$A$2:$F$634,6,FALSE),""))</f>
      </c>
      <c r="J14501" s="78">
        <f>IF(OR($E14501="",$H14501=""),"",$H14501*$I14501)</f>
      </c>
      <c r="K14501" s="79" t="str">
        <v/>
      </c>
    </row>
    <row r="14502">
      <c r="A14502" s="81" t="str">
        <v/>
      </c>
      <c r="B14502" s="81" t="str">
        <v/>
      </c>
      <c r="C14502" s="83">
        <f>IF($E14502="","",IFERROR(VLOOKUP(TRIM(E14502&amp;""),'Référentiel Articles'!$A$2:$F$634,2,FALSE),""))</f>
      </c>
      <c r="D14502" s="83">
        <f>IF($E14502="","",IFERROR(VLOOKUP(TRIM(E14502&amp;""),'Référentiel Articles'!$A$2:$F$634,3,FALSE),""))</f>
      </c>
      <c r="E14502" s="81" t="str">
        <v/>
      </c>
      <c r="F14502" s="83">
        <f>IF($E14502="","",IFERROR(VLOOKUP(TRIM(E14502&amp;""),'Référentiel Articles'!$A$2:$F$634,4,FALSE),""))</f>
      </c>
      <c r="G14502" s="84">
        <f>IF($E14502="","",IFERROR(VLOOKUP(TRIM(E14502&amp;""),'Référentiel Articles'!$A$2:$F$634,5,FALSE),""))</f>
      </c>
      <c r="H14502" s="85" t="str">
        <v/>
      </c>
      <c r="I14502" s="84">
        <f>IF($E14502="","",IFERROR(VLOOKUP(TRIM(E14502&amp;""),'Référentiel Articles'!$A$2:$F$634,6,FALSE),""))</f>
      </c>
      <c r="J14502" s="90">
        <f>IF(OR($E14502="",$H14502=""),"",$H14502*$I14502)</f>
      </c>
      <c r="K14502" s="87" t="str">
        <v/>
      </c>
    </row>
    <row r="14503">
      <c r="A14503" s="74" t="str">
        <v/>
      </c>
      <c r="B14503" s="74" t="str">
        <v/>
      </c>
      <c r="C14503" s="75">
        <f>IF($E14503="","",IFERROR(VLOOKUP(TRIM(E14503&amp;""),'Référentiel Articles'!$A$2:$F$634,2,FALSE),""))</f>
      </c>
      <c r="D14503" s="75">
        <f>IF($E14503="","",IFERROR(VLOOKUP(TRIM(E14503&amp;""),'Référentiel Articles'!$A$2:$F$634,3,FALSE),""))</f>
      </c>
      <c r="E14503" s="74" t="str">
        <v/>
      </c>
      <c r="F14503" s="75">
        <f>IF($E14503="","",IFERROR(VLOOKUP(TRIM(E14503&amp;""),'Référentiel Articles'!$A$2:$F$634,4,FALSE),""))</f>
      </c>
      <c r="G14503" s="76">
        <f>IF($E14503="","",IFERROR(VLOOKUP(TRIM(E14503&amp;""),'Référentiel Articles'!$A$2:$F$634,5,FALSE),""))</f>
      </c>
      <c r="H14503" s="77" t="str">
        <v/>
      </c>
      <c r="I14503" s="76">
        <f>IF($E14503="","",IFERROR(VLOOKUP(TRIM(E14503&amp;""),'Référentiel Articles'!$A$2:$F$634,6,FALSE),""))</f>
      </c>
      <c r="J14503" s="78">
        <f>IF(OR($E14503="",$H14503=""),"",$H14503*$I14503)</f>
      </c>
      <c r="K14503" s="79" t="str">
        <v/>
      </c>
    </row>
    <row r="14504">
      <c r="A14504" s="81" t="str">
        <v/>
      </c>
      <c r="B14504" s="81" t="str">
        <v/>
      </c>
      <c r="C14504" s="83">
        <f>IF($E14504="","",IFERROR(VLOOKUP(TRIM(E14504&amp;""),'Référentiel Articles'!$A$2:$F$634,2,FALSE),""))</f>
      </c>
      <c r="D14504" s="83">
        <f>IF($E14504="","",IFERROR(VLOOKUP(TRIM(E14504&amp;""),'Référentiel Articles'!$A$2:$F$634,3,FALSE),""))</f>
      </c>
      <c r="E14504" s="81" t="str">
        <v/>
      </c>
      <c r="F14504" s="83">
        <f>IF($E14504="","",IFERROR(VLOOKUP(TRIM(E14504&amp;""),'Référentiel Articles'!$A$2:$F$634,4,FALSE),""))</f>
      </c>
      <c r="G14504" s="84">
        <f>IF($E14504="","",IFERROR(VLOOKUP(TRIM(E14504&amp;""),'Référentiel Articles'!$A$2:$F$634,5,FALSE),""))</f>
      </c>
      <c r="H14504" s="85" t="str">
        <v/>
      </c>
      <c r="I14504" s="84">
        <f>IF($E14504="","",IFERROR(VLOOKUP(TRIM(E14504&amp;""),'Référentiel Articles'!$A$2:$F$634,6,FALSE),""))</f>
      </c>
      <c r="J14504" s="90">
        <f>IF(OR($E14504="",$H14504=""),"",$H14504*$I14504)</f>
      </c>
      <c r="K14504" s="87" t="str">
        <v/>
      </c>
    </row>
    <row r="14505">
      <c r="A14505" s="74" t="str">
        <v/>
      </c>
      <c r="B14505" s="74" t="str">
        <v/>
      </c>
      <c r="C14505" s="75">
        <f>IF($E14505="","",IFERROR(VLOOKUP(TRIM(E14505&amp;""),'Référentiel Articles'!$A$2:$F$634,2,FALSE),""))</f>
      </c>
      <c r="D14505" s="75">
        <f>IF($E14505="","",IFERROR(VLOOKUP(TRIM(E14505&amp;""),'Référentiel Articles'!$A$2:$F$634,3,FALSE),""))</f>
      </c>
      <c r="E14505" s="74" t="str">
        <v/>
      </c>
      <c r="F14505" s="75">
        <f>IF($E14505="","",IFERROR(VLOOKUP(TRIM(E14505&amp;""),'Référentiel Articles'!$A$2:$F$634,4,FALSE),""))</f>
      </c>
      <c r="G14505" s="76">
        <f>IF($E14505="","",IFERROR(VLOOKUP(TRIM(E14505&amp;""),'Référentiel Articles'!$A$2:$F$634,5,FALSE),""))</f>
      </c>
      <c r="H14505" s="77" t="str">
        <v/>
      </c>
      <c r="I14505" s="76">
        <f>IF($E14505="","",IFERROR(VLOOKUP(TRIM(E14505&amp;""),'Référentiel Articles'!$A$2:$F$634,6,FALSE),""))</f>
      </c>
      <c r="J14505" s="78">
        <f>IF(OR($E14505="",$H14505=""),"",$H14505*$I14505)</f>
      </c>
      <c r="K14505" s="79" t="str">
        <v/>
      </c>
    </row>
    <row r="14506">
      <c r="A14506" s="81" t="str">
        <v/>
      </c>
      <c r="B14506" s="81" t="str">
        <v/>
      </c>
      <c r="C14506" s="83">
        <f>IF($E14506="","",IFERROR(VLOOKUP(TRIM(E14506&amp;""),'Référentiel Articles'!$A$2:$F$634,2,FALSE),""))</f>
      </c>
      <c r="D14506" s="83">
        <f>IF($E14506="","",IFERROR(VLOOKUP(TRIM(E14506&amp;""),'Référentiel Articles'!$A$2:$F$634,3,FALSE),""))</f>
      </c>
      <c r="E14506" s="81" t="str">
        <v/>
      </c>
      <c r="F14506" s="83">
        <f>IF($E14506="","",IFERROR(VLOOKUP(TRIM(E14506&amp;""),'Référentiel Articles'!$A$2:$F$634,4,FALSE),""))</f>
      </c>
      <c r="G14506" s="84">
        <f>IF($E14506="","",IFERROR(VLOOKUP(TRIM(E14506&amp;""),'Référentiel Articles'!$A$2:$F$634,5,FALSE),""))</f>
      </c>
      <c r="H14506" s="85" t="str">
        <v/>
      </c>
      <c r="I14506" s="84">
        <f>IF($E14506="","",IFERROR(VLOOKUP(TRIM(E14506&amp;""),'Référentiel Articles'!$A$2:$F$634,6,FALSE),""))</f>
      </c>
      <c r="J14506" s="90">
        <f>IF(OR($E14506="",$H14506=""),"",$H14506*$I14506)</f>
      </c>
      <c r="K14506" s="87" t="str">
        <v/>
      </c>
    </row>
    <row r="14507">
      <c r="A14507" s="74" t="str">
        <v/>
      </c>
      <c r="B14507" s="74" t="str">
        <v/>
      </c>
      <c r="C14507" s="75">
        <f>IF($E14507="","",IFERROR(VLOOKUP(TRIM(E14507&amp;""),'Référentiel Articles'!$A$2:$F$634,2,FALSE),""))</f>
      </c>
      <c r="D14507" s="75">
        <f>IF($E14507="","",IFERROR(VLOOKUP(TRIM(E14507&amp;""),'Référentiel Articles'!$A$2:$F$634,3,FALSE),""))</f>
      </c>
      <c r="E14507" s="74" t="str">
        <v/>
      </c>
      <c r="F14507" s="75">
        <f>IF($E14507="","",IFERROR(VLOOKUP(TRIM(E14507&amp;""),'Référentiel Articles'!$A$2:$F$634,4,FALSE),""))</f>
      </c>
      <c r="G14507" s="76">
        <f>IF($E14507="","",IFERROR(VLOOKUP(TRIM(E14507&amp;""),'Référentiel Articles'!$A$2:$F$634,5,FALSE),""))</f>
      </c>
      <c r="H14507" s="77" t="str">
        <v/>
      </c>
      <c r="I14507" s="76">
        <f>IF($E14507="","",IFERROR(VLOOKUP(TRIM(E14507&amp;""),'Référentiel Articles'!$A$2:$F$634,6,FALSE),""))</f>
      </c>
      <c r="J14507" s="78">
        <f>IF(OR($E14507="",$H14507=""),"",$H14507*$I14507)</f>
      </c>
      <c r="K14507" s="79" t="str">
        <v/>
      </c>
    </row>
    <row r="14508">
      <c r="A14508" s="81" t="str">
        <v/>
      </c>
      <c r="B14508" s="81" t="str">
        <v/>
      </c>
      <c r="C14508" s="83">
        <f>IF($E14508="","",IFERROR(VLOOKUP(TRIM(E14508&amp;""),'Référentiel Articles'!$A$2:$F$634,2,FALSE),""))</f>
      </c>
      <c r="D14508" s="83">
        <f>IF($E14508="","",IFERROR(VLOOKUP(TRIM(E14508&amp;""),'Référentiel Articles'!$A$2:$F$634,3,FALSE),""))</f>
      </c>
      <c r="E14508" s="81" t="str">
        <v/>
      </c>
      <c r="F14508" s="83">
        <f>IF($E14508="","",IFERROR(VLOOKUP(TRIM(E14508&amp;""),'Référentiel Articles'!$A$2:$F$634,4,FALSE),""))</f>
      </c>
      <c r="G14508" s="84">
        <f>IF($E14508="","",IFERROR(VLOOKUP(TRIM(E14508&amp;""),'Référentiel Articles'!$A$2:$F$634,5,FALSE),""))</f>
      </c>
      <c r="H14508" s="85" t="str">
        <v/>
      </c>
      <c r="I14508" s="84">
        <f>IF($E14508="","",IFERROR(VLOOKUP(TRIM(E14508&amp;""),'Référentiel Articles'!$A$2:$F$634,6,FALSE),""))</f>
      </c>
      <c r="J14508" s="90">
        <f>IF(OR($E14508="",$H14508=""),"",$H14508*$I14508)</f>
      </c>
      <c r="K14508" s="87" t="str">
        <v/>
      </c>
    </row>
    <row r="14509">
      <c r="A14509" s="74" t="str">
        <v/>
      </c>
      <c r="B14509" s="74" t="str">
        <v/>
      </c>
      <c r="C14509" s="75">
        <f>IF($E14509="","",IFERROR(VLOOKUP(TRIM(E14509&amp;""),'Référentiel Articles'!$A$2:$F$634,2,FALSE),""))</f>
      </c>
      <c r="D14509" s="75">
        <f>IF($E14509="","",IFERROR(VLOOKUP(TRIM(E14509&amp;""),'Référentiel Articles'!$A$2:$F$634,3,FALSE),""))</f>
      </c>
      <c r="E14509" s="74" t="str">
        <v/>
      </c>
      <c r="F14509" s="75">
        <f>IF($E14509="","",IFERROR(VLOOKUP(TRIM(E14509&amp;""),'Référentiel Articles'!$A$2:$F$634,4,FALSE),""))</f>
      </c>
      <c r="G14509" s="76">
        <f>IF($E14509="","",IFERROR(VLOOKUP(TRIM(E14509&amp;""),'Référentiel Articles'!$A$2:$F$634,5,FALSE),""))</f>
      </c>
      <c r="H14509" s="77" t="str">
        <v/>
      </c>
      <c r="I14509" s="76">
        <f>IF($E14509="","",IFERROR(VLOOKUP(TRIM(E14509&amp;""),'Référentiel Articles'!$A$2:$F$634,6,FALSE),""))</f>
      </c>
      <c r="J14509" s="78">
        <f>IF(OR($E14509="",$H14509=""),"",$H14509*$I14509)</f>
      </c>
      <c r="K14509" s="79" t="str">
        <v/>
      </c>
    </row>
    <row r="14510">
      <c r="A14510" s="81" t="str">
        <v/>
      </c>
      <c r="B14510" s="81" t="str">
        <v/>
      </c>
      <c r="C14510" s="83">
        <f>IF($E14510="","",IFERROR(VLOOKUP(TRIM(E14510&amp;""),'Référentiel Articles'!$A$2:$F$634,2,FALSE),""))</f>
      </c>
      <c r="D14510" s="83">
        <f>IF($E14510="","",IFERROR(VLOOKUP(TRIM(E14510&amp;""),'Référentiel Articles'!$A$2:$F$634,3,FALSE),""))</f>
      </c>
      <c r="E14510" s="81" t="str">
        <v/>
      </c>
      <c r="F14510" s="83">
        <f>IF($E14510="","",IFERROR(VLOOKUP(TRIM(E14510&amp;""),'Référentiel Articles'!$A$2:$F$634,4,FALSE),""))</f>
      </c>
      <c r="G14510" s="84">
        <f>IF($E14510="","",IFERROR(VLOOKUP(TRIM(E14510&amp;""),'Référentiel Articles'!$A$2:$F$634,5,FALSE),""))</f>
      </c>
      <c r="H14510" s="85" t="str">
        <v/>
      </c>
      <c r="I14510" s="84">
        <f>IF($E14510="","",IFERROR(VLOOKUP(TRIM(E14510&amp;""),'Référentiel Articles'!$A$2:$F$634,6,FALSE),""))</f>
      </c>
      <c r="J14510" s="90">
        <f>IF(OR($E14510="",$H14510=""),"",$H14510*$I14510)</f>
      </c>
      <c r="K14510" s="87" t="str">
        <v/>
      </c>
    </row>
    <row r="14511">
      <c r="A14511" s="74" t="str">
        <v/>
      </c>
      <c r="B14511" s="74" t="str">
        <v/>
      </c>
      <c r="C14511" s="75">
        <f>IF($E14511="","",IFERROR(VLOOKUP(TRIM(E14511&amp;""),'Référentiel Articles'!$A$2:$F$634,2,FALSE),""))</f>
      </c>
      <c r="D14511" s="75">
        <f>IF($E14511="","",IFERROR(VLOOKUP(TRIM(E14511&amp;""),'Référentiel Articles'!$A$2:$F$634,3,FALSE),""))</f>
      </c>
      <c r="E14511" s="74" t="str">
        <v/>
      </c>
      <c r="F14511" s="75">
        <f>IF($E14511="","",IFERROR(VLOOKUP(TRIM(E14511&amp;""),'Référentiel Articles'!$A$2:$F$634,4,FALSE),""))</f>
      </c>
      <c r="G14511" s="76">
        <f>IF($E14511="","",IFERROR(VLOOKUP(TRIM(E14511&amp;""),'Référentiel Articles'!$A$2:$F$634,5,FALSE),""))</f>
      </c>
      <c r="H14511" s="77" t="str">
        <v/>
      </c>
      <c r="I14511" s="76">
        <f>IF($E14511="","",IFERROR(VLOOKUP(TRIM(E14511&amp;""),'Référentiel Articles'!$A$2:$F$634,6,FALSE),""))</f>
      </c>
      <c r="J14511" s="78">
        <f>IF(OR($E14511="",$H14511=""),"",$H14511*$I14511)</f>
      </c>
      <c r="K14511" s="79" t="str">
        <v/>
      </c>
    </row>
    <row r="14512">
      <c r="A14512" s="81" t="str">
        <v/>
      </c>
      <c r="B14512" s="81" t="str">
        <v/>
      </c>
      <c r="C14512" s="83">
        <f>IF($E14512="","",IFERROR(VLOOKUP(TRIM(E14512&amp;""),'Référentiel Articles'!$A$2:$F$634,2,FALSE),""))</f>
      </c>
      <c r="D14512" s="83">
        <f>IF($E14512="","",IFERROR(VLOOKUP(TRIM(E14512&amp;""),'Référentiel Articles'!$A$2:$F$634,3,FALSE),""))</f>
      </c>
      <c r="E14512" s="81" t="str">
        <v/>
      </c>
      <c r="F14512" s="83">
        <f>IF($E14512="","",IFERROR(VLOOKUP(TRIM(E14512&amp;""),'Référentiel Articles'!$A$2:$F$634,4,FALSE),""))</f>
      </c>
      <c r="G14512" s="84">
        <f>IF($E14512="","",IFERROR(VLOOKUP(TRIM(E14512&amp;""),'Référentiel Articles'!$A$2:$F$634,5,FALSE),""))</f>
      </c>
      <c r="H14512" s="85" t="str">
        <v/>
      </c>
      <c r="I14512" s="84">
        <f>IF($E14512="","",IFERROR(VLOOKUP(TRIM(E14512&amp;""),'Référentiel Articles'!$A$2:$F$634,6,FALSE),""))</f>
      </c>
      <c r="J14512" s="90">
        <f>IF(OR($E14512="",$H14512=""),"",$H14512*$I14512)</f>
      </c>
      <c r="K14512" s="87" t="str">
        <v/>
      </c>
    </row>
    <row r="14513">
      <c r="A14513" s="74" t="str">
        <v/>
      </c>
      <c r="B14513" s="74" t="str">
        <v/>
      </c>
      <c r="C14513" s="75">
        <f>IF($E14513="","",IFERROR(VLOOKUP(TRIM(E14513&amp;""),'Référentiel Articles'!$A$2:$F$634,2,FALSE),""))</f>
      </c>
      <c r="D14513" s="75">
        <f>IF($E14513="","",IFERROR(VLOOKUP(TRIM(E14513&amp;""),'Référentiel Articles'!$A$2:$F$634,3,FALSE),""))</f>
      </c>
      <c r="E14513" s="74" t="str">
        <v/>
      </c>
      <c r="F14513" s="75">
        <f>IF($E14513="","",IFERROR(VLOOKUP(TRIM(E14513&amp;""),'Référentiel Articles'!$A$2:$F$634,4,FALSE),""))</f>
      </c>
      <c r="G14513" s="76">
        <f>IF($E14513="","",IFERROR(VLOOKUP(TRIM(E14513&amp;""),'Référentiel Articles'!$A$2:$F$634,5,FALSE),""))</f>
      </c>
      <c r="H14513" s="77" t="str">
        <v/>
      </c>
      <c r="I14513" s="76">
        <f>IF($E14513="","",IFERROR(VLOOKUP(TRIM(E14513&amp;""),'Référentiel Articles'!$A$2:$F$634,6,FALSE),""))</f>
      </c>
      <c r="J14513" s="78">
        <f>IF(OR($E14513="",$H14513=""),"",$H14513*$I14513)</f>
      </c>
      <c r="K14513" s="79" t="str">
        <v/>
      </c>
    </row>
    <row r="14514">
      <c r="A14514" s="81" t="str">
        <v/>
      </c>
      <c r="B14514" s="81" t="str">
        <v/>
      </c>
      <c r="C14514" s="83">
        <f>IF($E14514="","",IFERROR(VLOOKUP(TRIM(E14514&amp;""),'Référentiel Articles'!$A$2:$F$634,2,FALSE),""))</f>
      </c>
      <c r="D14514" s="83">
        <f>IF($E14514="","",IFERROR(VLOOKUP(TRIM(E14514&amp;""),'Référentiel Articles'!$A$2:$F$634,3,FALSE),""))</f>
      </c>
      <c r="E14514" s="81" t="str">
        <v/>
      </c>
      <c r="F14514" s="83">
        <f>IF($E14514="","",IFERROR(VLOOKUP(TRIM(E14514&amp;""),'Référentiel Articles'!$A$2:$F$634,4,FALSE),""))</f>
      </c>
      <c r="G14514" s="84">
        <f>IF($E14514="","",IFERROR(VLOOKUP(TRIM(E14514&amp;""),'Référentiel Articles'!$A$2:$F$634,5,FALSE),""))</f>
      </c>
      <c r="H14514" s="85" t="str">
        <v/>
      </c>
      <c r="I14514" s="84">
        <f>IF($E14514="","",IFERROR(VLOOKUP(TRIM(E14514&amp;""),'Référentiel Articles'!$A$2:$F$634,6,FALSE),""))</f>
      </c>
      <c r="J14514" s="90">
        <f>IF(OR($E14514="",$H14514=""),"",$H14514*$I14514)</f>
      </c>
      <c r="K14514" s="87" t="str">
        <v/>
      </c>
    </row>
    <row r="14515">
      <c r="A14515" s="74" t="str">
        <v/>
      </c>
      <c r="B14515" s="74" t="str">
        <v/>
      </c>
      <c r="C14515" s="75">
        <f>IF($E14515="","",IFERROR(VLOOKUP(TRIM(E14515&amp;""),'Référentiel Articles'!$A$2:$F$634,2,FALSE),""))</f>
      </c>
      <c r="D14515" s="75">
        <f>IF($E14515="","",IFERROR(VLOOKUP(TRIM(E14515&amp;""),'Référentiel Articles'!$A$2:$F$634,3,FALSE),""))</f>
      </c>
      <c r="E14515" s="74" t="str">
        <v/>
      </c>
      <c r="F14515" s="75">
        <f>IF($E14515="","",IFERROR(VLOOKUP(TRIM(E14515&amp;""),'Référentiel Articles'!$A$2:$F$634,4,FALSE),""))</f>
      </c>
      <c r="G14515" s="76">
        <f>IF($E14515="","",IFERROR(VLOOKUP(TRIM(E14515&amp;""),'Référentiel Articles'!$A$2:$F$634,5,FALSE),""))</f>
      </c>
      <c r="H14515" s="77" t="str">
        <v/>
      </c>
      <c r="I14515" s="76">
        <f>IF($E14515="","",IFERROR(VLOOKUP(TRIM(E14515&amp;""),'Référentiel Articles'!$A$2:$F$634,6,FALSE),""))</f>
      </c>
      <c r="J14515" s="78">
        <f>IF(OR($E14515="",$H14515=""),"",$H14515*$I14515)</f>
      </c>
      <c r="K14515" s="79" t="str">
        <v/>
      </c>
    </row>
    <row r="14516">
      <c r="A14516" s="81" t="str">
        <v/>
      </c>
      <c r="B14516" s="81" t="str">
        <v/>
      </c>
      <c r="C14516" s="83">
        <f>IF($E14516="","",IFERROR(VLOOKUP(TRIM(E14516&amp;""),'Référentiel Articles'!$A$2:$F$634,2,FALSE),""))</f>
      </c>
      <c r="D14516" s="83">
        <f>IF($E14516="","",IFERROR(VLOOKUP(TRIM(E14516&amp;""),'Référentiel Articles'!$A$2:$F$634,3,FALSE),""))</f>
      </c>
      <c r="E14516" s="81" t="str">
        <v/>
      </c>
      <c r="F14516" s="83">
        <f>IF($E14516="","",IFERROR(VLOOKUP(TRIM(E14516&amp;""),'Référentiel Articles'!$A$2:$F$634,4,FALSE),""))</f>
      </c>
      <c r="G14516" s="84">
        <f>IF($E14516="","",IFERROR(VLOOKUP(TRIM(E14516&amp;""),'Référentiel Articles'!$A$2:$F$634,5,FALSE),""))</f>
      </c>
      <c r="H14516" s="85" t="str">
        <v/>
      </c>
      <c r="I14516" s="84">
        <f>IF($E14516="","",IFERROR(VLOOKUP(TRIM(E14516&amp;""),'Référentiel Articles'!$A$2:$F$634,6,FALSE),""))</f>
      </c>
      <c r="J14516" s="90">
        <f>IF(OR($E14516="",$H14516=""),"",$H14516*$I14516)</f>
      </c>
      <c r="K14516" s="87" t="str">
        <v/>
      </c>
    </row>
    <row r="14517">
      <c r="A14517" s="74" t="str">
        <v/>
      </c>
      <c r="B14517" s="74" t="str">
        <v/>
      </c>
      <c r="C14517" s="75">
        <f>IF($E14517="","",IFERROR(VLOOKUP(TRIM(E14517&amp;""),'Référentiel Articles'!$A$2:$F$634,2,FALSE),""))</f>
      </c>
      <c r="D14517" s="75">
        <f>IF($E14517="","",IFERROR(VLOOKUP(TRIM(E14517&amp;""),'Référentiel Articles'!$A$2:$F$634,3,FALSE),""))</f>
      </c>
      <c r="E14517" s="74" t="str">
        <v/>
      </c>
      <c r="F14517" s="75">
        <f>IF($E14517="","",IFERROR(VLOOKUP(TRIM(E14517&amp;""),'Référentiel Articles'!$A$2:$F$634,4,FALSE),""))</f>
      </c>
      <c r="G14517" s="76">
        <f>IF($E14517="","",IFERROR(VLOOKUP(TRIM(E14517&amp;""),'Référentiel Articles'!$A$2:$F$634,5,FALSE),""))</f>
      </c>
      <c r="H14517" s="77" t="str">
        <v/>
      </c>
      <c r="I14517" s="76">
        <f>IF($E14517="","",IFERROR(VLOOKUP(TRIM(E14517&amp;""),'Référentiel Articles'!$A$2:$F$634,6,FALSE),""))</f>
      </c>
      <c r="J14517" s="78">
        <f>IF(OR($E14517="",$H14517=""),"",$H14517*$I14517)</f>
      </c>
      <c r="K14517" s="79" t="str">
        <v/>
      </c>
    </row>
    <row r="14518">
      <c r="A14518" s="81" t="str">
        <v/>
      </c>
      <c r="B14518" s="81" t="str">
        <v/>
      </c>
      <c r="C14518" s="83">
        <f>IF($E14518="","",IFERROR(VLOOKUP(TRIM(E14518&amp;""),'Référentiel Articles'!$A$2:$F$634,2,FALSE),""))</f>
      </c>
      <c r="D14518" s="83">
        <f>IF($E14518="","",IFERROR(VLOOKUP(TRIM(E14518&amp;""),'Référentiel Articles'!$A$2:$F$634,3,FALSE),""))</f>
      </c>
      <c r="E14518" s="81" t="str">
        <v/>
      </c>
      <c r="F14518" s="83">
        <f>IF($E14518="","",IFERROR(VLOOKUP(TRIM(E14518&amp;""),'Référentiel Articles'!$A$2:$F$634,4,FALSE),""))</f>
      </c>
      <c r="G14518" s="84">
        <f>IF($E14518="","",IFERROR(VLOOKUP(TRIM(E14518&amp;""),'Référentiel Articles'!$A$2:$F$634,5,FALSE),""))</f>
      </c>
      <c r="H14518" s="85" t="str">
        <v/>
      </c>
      <c r="I14518" s="84">
        <f>IF($E14518="","",IFERROR(VLOOKUP(TRIM(E14518&amp;""),'Référentiel Articles'!$A$2:$F$634,6,FALSE),""))</f>
      </c>
      <c r="J14518" s="90">
        <f>IF(OR($E14518="",$H14518=""),"",$H14518*$I14518)</f>
      </c>
      <c r="K14518" s="87" t="str">
        <v/>
      </c>
    </row>
    <row r="14519">
      <c r="A14519" s="74" t="str">
        <v/>
      </c>
      <c r="B14519" s="74" t="str">
        <v/>
      </c>
      <c r="C14519" s="75">
        <f>IF($E14519="","",IFERROR(VLOOKUP(TRIM(E14519&amp;""),'Référentiel Articles'!$A$2:$F$634,2,FALSE),""))</f>
      </c>
      <c r="D14519" s="75">
        <f>IF($E14519="","",IFERROR(VLOOKUP(TRIM(E14519&amp;""),'Référentiel Articles'!$A$2:$F$634,3,FALSE),""))</f>
      </c>
      <c r="E14519" s="74" t="str">
        <v/>
      </c>
      <c r="F14519" s="75">
        <f>IF($E14519="","",IFERROR(VLOOKUP(TRIM(E14519&amp;""),'Référentiel Articles'!$A$2:$F$634,4,FALSE),""))</f>
      </c>
      <c r="G14519" s="76">
        <f>IF($E14519="","",IFERROR(VLOOKUP(TRIM(E14519&amp;""),'Référentiel Articles'!$A$2:$F$634,5,FALSE),""))</f>
      </c>
      <c r="H14519" s="77" t="str">
        <v/>
      </c>
      <c r="I14519" s="76">
        <f>IF($E14519="","",IFERROR(VLOOKUP(TRIM(E14519&amp;""),'Référentiel Articles'!$A$2:$F$634,6,FALSE),""))</f>
      </c>
      <c r="J14519" s="78">
        <f>IF(OR($E14519="",$H14519=""),"",$H14519*$I14519)</f>
      </c>
      <c r="K14519" s="79" t="str">
        <v/>
      </c>
    </row>
    <row r="14520">
      <c r="A14520" s="81" t="str">
        <v/>
      </c>
      <c r="B14520" s="81" t="str">
        <v/>
      </c>
      <c r="C14520" s="83">
        <f>IF($E14520="","",IFERROR(VLOOKUP(TRIM(E14520&amp;""),'Référentiel Articles'!$A$2:$F$634,2,FALSE),""))</f>
      </c>
      <c r="D14520" s="83">
        <f>IF($E14520="","",IFERROR(VLOOKUP(TRIM(E14520&amp;""),'Référentiel Articles'!$A$2:$F$634,3,FALSE),""))</f>
      </c>
      <c r="E14520" s="81" t="str">
        <v/>
      </c>
      <c r="F14520" s="83">
        <f>IF($E14520="","",IFERROR(VLOOKUP(TRIM(E14520&amp;""),'Référentiel Articles'!$A$2:$F$634,4,FALSE),""))</f>
      </c>
      <c r="G14520" s="84">
        <f>IF($E14520="","",IFERROR(VLOOKUP(TRIM(E14520&amp;""),'Référentiel Articles'!$A$2:$F$634,5,FALSE),""))</f>
      </c>
      <c r="H14520" s="85" t="str">
        <v/>
      </c>
      <c r="I14520" s="84">
        <f>IF($E14520="","",IFERROR(VLOOKUP(TRIM(E14520&amp;""),'Référentiel Articles'!$A$2:$F$634,6,FALSE),""))</f>
      </c>
      <c r="J14520" s="90">
        <f>IF(OR($E14520="",$H14520=""),"",$H14520*$I14520)</f>
      </c>
      <c r="K14520" s="87" t="str">
        <v/>
      </c>
    </row>
    <row r="14521">
      <c r="A14521" s="74" t="str">
        <v/>
      </c>
      <c r="B14521" s="74" t="str">
        <v/>
      </c>
      <c r="C14521" s="75">
        <f>IF($E14521="","",IFERROR(VLOOKUP(TRIM(E14521&amp;""),'Référentiel Articles'!$A$2:$F$634,2,FALSE),""))</f>
      </c>
      <c r="D14521" s="75">
        <f>IF($E14521="","",IFERROR(VLOOKUP(TRIM(E14521&amp;""),'Référentiel Articles'!$A$2:$F$634,3,FALSE),""))</f>
      </c>
      <c r="E14521" s="74" t="str">
        <v/>
      </c>
      <c r="F14521" s="75">
        <f>IF($E14521="","",IFERROR(VLOOKUP(TRIM(E14521&amp;""),'Référentiel Articles'!$A$2:$F$634,4,FALSE),""))</f>
      </c>
      <c r="G14521" s="76">
        <f>IF($E14521="","",IFERROR(VLOOKUP(TRIM(E14521&amp;""),'Référentiel Articles'!$A$2:$F$634,5,FALSE),""))</f>
      </c>
      <c r="H14521" s="77" t="str">
        <v/>
      </c>
      <c r="I14521" s="76">
        <f>IF($E14521="","",IFERROR(VLOOKUP(TRIM(E14521&amp;""),'Référentiel Articles'!$A$2:$F$634,6,FALSE),""))</f>
      </c>
      <c r="J14521" s="78">
        <f>IF(OR($E14521="",$H14521=""),"",$H14521*$I14521)</f>
      </c>
      <c r="K14521" s="79" t="str">
        <v/>
      </c>
    </row>
    <row r="14522">
      <c r="A14522" s="81" t="str">
        <v/>
      </c>
      <c r="B14522" s="81" t="str">
        <v/>
      </c>
      <c r="C14522" s="83">
        <f>IF($E14522="","",IFERROR(VLOOKUP(TRIM(E14522&amp;""),'Référentiel Articles'!$A$2:$F$634,2,FALSE),""))</f>
      </c>
      <c r="D14522" s="83">
        <f>IF($E14522="","",IFERROR(VLOOKUP(TRIM(E14522&amp;""),'Référentiel Articles'!$A$2:$F$634,3,FALSE),""))</f>
      </c>
      <c r="E14522" s="81" t="str">
        <v/>
      </c>
      <c r="F14522" s="83">
        <f>IF($E14522="","",IFERROR(VLOOKUP(TRIM(E14522&amp;""),'Référentiel Articles'!$A$2:$F$634,4,FALSE),""))</f>
      </c>
      <c r="G14522" s="84">
        <f>IF($E14522="","",IFERROR(VLOOKUP(TRIM(E14522&amp;""),'Référentiel Articles'!$A$2:$F$634,5,FALSE),""))</f>
      </c>
      <c r="H14522" s="85" t="str">
        <v/>
      </c>
      <c r="I14522" s="84">
        <f>IF($E14522="","",IFERROR(VLOOKUP(TRIM(E14522&amp;""),'Référentiel Articles'!$A$2:$F$634,6,FALSE),""))</f>
      </c>
      <c r="J14522" s="90">
        <f>IF(OR($E14522="",$H14522=""),"",$H14522*$I14522)</f>
      </c>
      <c r="K14522" s="87" t="str">
        <v/>
      </c>
    </row>
    <row r="14523">
      <c r="A14523" s="74" t="str">
        <v/>
      </c>
      <c r="B14523" s="74" t="str">
        <v/>
      </c>
      <c r="C14523" s="75">
        <f>IF($E14523="","",IFERROR(VLOOKUP(TRIM(E14523&amp;""),'Référentiel Articles'!$A$2:$F$634,2,FALSE),""))</f>
      </c>
      <c r="D14523" s="75">
        <f>IF($E14523="","",IFERROR(VLOOKUP(TRIM(E14523&amp;""),'Référentiel Articles'!$A$2:$F$634,3,FALSE),""))</f>
      </c>
      <c r="E14523" s="74" t="str">
        <v/>
      </c>
      <c r="F14523" s="75">
        <f>IF($E14523="","",IFERROR(VLOOKUP(TRIM(E14523&amp;""),'Référentiel Articles'!$A$2:$F$634,4,FALSE),""))</f>
      </c>
      <c r="G14523" s="76">
        <f>IF($E14523="","",IFERROR(VLOOKUP(TRIM(E14523&amp;""),'Référentiel Articles'!$A$2:$F$634,5,FALSE),""))</f>
      </c>
      <c r="H14523" s="77" t="str">
        <v/>
      </c>
      <c r="I14523" s="76">
        <f>IF($E14523="","",IFERROR(VLOOKUP(TRIM(E14523&amp;""),'Référentiel Articles'!$A$2:$F$634,6,FALSE),""))</f>
      </c>
      <c r="J14523" s="78">
        <f>IF(OR($E14523="",$H14523=""),"",$H14523*$I14523)</f>
      </c>
      <c r="K14523" s="79" t="str">
        <v/>
      </c>
    </row>
    <row r="14524">
      <c r="A14524" s="81" t="str">
        <v/>
      </c>
      <c r="B14524" s="81" t="str">
        <v/>
      </c>
      <c r="C14524" s="83">
        <f>IF($E14524="","",IFERROR(VLOOKUP(TRIM(E14524&amp;""),'Référentiel Articles'!$A$2:$F$634,2,FALSE),""))</f>
      </c>
      <c r="D14524" s="83">
        <f>IF($E14524="","",IFERROR(VLOOKUP(TRIM(E14524&amp;""),'Référentiel Articles'!$A$2:$F$634,3,FALSE),""))</f>
      </c>
      <c r="E14524" s="81" t="str">
        <v/>
      </c>
      <c r="F14524" s="83">
        <f>IF($E14524="","",IFERROR(VLOOKUP(TRIM(E14524&amp;""),'Référentiel Articles'!$A$2:$F$634,4,FALSE),""))</f>
      </c>
      <c r="G14524" s="84">
        <f>IF($E14524="","",IFERROR(VLOOKUP(TRIM(E14524&amp;""),'Référentiel Articles'!$A$2:$F$634,5,FALSE),""))</f>
      </c>
      <c r="H14524" s="85" t="str">
        <v/>
      </c>
      <c r="I14524" s="84">
        <f>IF($E14524="","",IFERROR(VLOOKUP(TRIM(E14524&amp;""),'Référentiel Articles'!$A$2:$F$634,6,FALSE),""))</f>
      </c>
      <c r="J14524" s="90">
        <f>IF(OR($E14524="",$H14524=""),"",$H14524*$I14524)</f>
      </c>
      <c r="K14524" s="87" t="str">
        <v/>
      </c>
    </row>
    <row r="14525">
      <c r="A14525" s="74" t="str">
        <v/>
      </c>
      <c r="B14525" s="74" t="str">
        <v/>
      </c>
      <c r="C14525" s="75">
        <f>IF($E14525="","",IFERROR(VLOOKUP(TRIM(E14525&amp;""),'Référentiel Articles'!$A$2:$F$634,2,FALSE),""))</f>
      </c>
      <c r="D14525" s="75">
        <f>IF($E14525="","",IFERROR(VLOOKUP(TRIM(E14525&amp;""),'Référentiel Articles'!$A$2:$F$634,3,FALSE),""))</f>
      </c>
      <c r="E14525" s="74" t="str">
        <v/>
      </c>
      <c r="F14525" s="75">
        <f>IF($E14525="","",IFERROR(VLOOKUP(TRIM(E14525&amp;""),'Référentiel Articles'!$A$2:$F$634,4,FALSE),""))</f>
      </c>
      <c r="G14525" s="76">
        <f>IF($E14525="","",IFERROR(VLOOKUP(TRIM(E14525&amp;""),'Référentiel Articles'!$A$2:$F$634,5,FALSE),""))</f>
      </c>
      <c r="H14525" s="77" t="str">
        <v/>
      </c>
      <c r="I14525" s="76">
        <f>IF($E14525="","",IFERROR(VLOOKUP(TRIM(E14525&amp;""),'Référentiel Articles'!$A$2:$F$634,6,FALSE),""))</f>
      </c>
      <c r="J14525" s="78">
        <f>IF(OR($E14525="",$H14525=""),"",$H14525*$I14525)</f>
      </c>
      <c r="K14525" s="79" t="str">
        <v/>
      </c>
    </row>
    <row r="14526">
      <c r="A14526" s="81" t="str">
        <v/>
      </c>
      <c r="B14526" s="81" t="str">
        <v/>
      </c>
      <c r="C14526" s="83">
        <f>IF($E14526="","",IFERROR(VLOOKUP(TRIM(E14526&amp;""),'Référentiel Articles'!$A$2:$F$634,2,FALSE),""))</f>
      </c>
      <c r="D14526" s="83">
        <f>IF($E14526="","",IFERROR(VLOOKUP(TRIM(E14526&amp;""),'Référentiel Articles'!$A$2:$F$634,3,FALSE),""))</f>
      </c>
      <c r="E14526" s="81" t="str">
        <v/>
      </c>
      <c r="F14526" s="83">
        <f>IF($E14526="","",IFERROR(VLOOKUP(TRIM(E14526&amp;""),'Référentiel Articles'!$A$2:$F$634,4,FALSE),""))</f>
      </c>
      <c r="G14526" s="84">
        <f>IF($E14526="","",IFERROR(VLOOKUP(TRIM(E14526&amp;""),'Référentiel Articles'!$A$2:$F$634,5,FALSE),""))</f>
      </c>
      <c r="H14526" s="85" t="str">
        <v/>
      </c>
      <c r="I14526" s="84">
        <f>IF($E14526="","",IFERROR(VLOOKUP(TRIM(E14526&amp;""),'Référentiel Articles'!$A$2:$F$634,6,FALSE),""))</f>
      </c>
      <c r="J14526" s="90">
        <f>IF(OR($E14526="",$H14526=""),"",$H14526*$I14526)</f>
      </c>
      <c r="K14526" s="87" t="str">
        <v/>
      </c>
    </row>
    <row r="14527">
      <c r="A14527" s="74" t="str">
        <v/>
      </c>
      <c r="B14527" s="74" t="str">
        <v/>
      </c>
      <c r="C14527" s="75">
        <f>IF($E14527="","",IFERROR(VLOOKUP(TRIM(E14527&amp;""),'Référentiel Articles'!$A$2:$F$634,2,FALSE),""))</f>
      </c>
      <c r="D14527" s="75">
        <f>IF($E14527="","",IFERROR(VLOOKUP(TRIM(E14527&amp;""),'Référentiel Articles'!$A$2:$F$634,3,FALSE),""))</f>
      </c>
      <c r="E14527" s="74" t="str">
        <v/>
      </c>
      <c r="F14527" s="75">
        <f>IF($E14527="","",IFERROR(VLOOKUP(TRIM(E14527&amp;""),'Référentiel Articles'!$A$2:$F$634,4,FALSE),""))</f>
      </c>
      <c r="G14527" s="76">
        <f>IF($E14527="","",IFERROR(VLOOKUP(TRIM(E14527&amp;""),'Référentiel Articles'!$A$2:$F$634,5,FALSE),""))</f>
      </c>
      <c r="H14527" s="77" t="str">
        <v/>
      </c>
      <c r="I14527" s="76">
        <f>IF($E14527="","",IFERROR(VLOOKUP(TRIM(E14527&amp;""),'Référentiel Articles'!$A$2:$F$634,6,FALSE),""))</f>
      </c>
      <c r="J14527" s="78">
        <f>IF(OR($E14527="",$H14527=""),"",$H14527*$I14527)</f>
      </c>
      <c r="K14527" s="79" t="str">
        <v/>
      </c>
    </row>
    <row r="14528">
      <c r="A14528" s="81" t="str">
        <v/>
      </c>
      <c r="B14528" s="81" t="str">
        <v/>
      </c>
      <c r="C14528" s="83">
        <f>IF($E14528="","",IFERROR(VLOOKUP(TRIM(E14528&amp;""),'Référentiel Articles'!$A$2:$F$634,2,FALSE),""))</f>
      </c>
      <c r="D14528" s="83">
        <f>IF($E14528="","",IFERROR(VLOOKUP(TRIM(E14528&amp;""),'Référentiel Articles'!$A$2:$F$634,3,FALSE),""))</f>
      </c>
      <c r="E14528" s="81" t="str">
        <v/>
      </c>
      <c r="F14528" s="83">
        <f>IF($E14528="","",IFERROR(VLOOKUP(TRIM(E14528&amp;""),'Référentiel Articles'!$A$2:$F$634,4,FALSE),""))</f>
      </c>
      <c r="G14528" s="84">
        <f>IF($E14528="","",IFERROR(VLOOKUP(TRIM(E14528&amp;""),'Référentiel Articles'!$A$2:$F$634,5,FALSE),""))</f>
      </c>
      <c r="H14528" s="85" t="str">
        <v/>
      </c>
      <c r="I14528" s="84">
        <f>IF($E14528="","",IFERROR(VLOOKUP(TRIM(E14528&amp;""),'Référentiel Articles'!$A$2:$F$634,6,FALSE),""))</f>
      </c>
      <c r="J14528" s="90">
        <f>IF(OR($E14528="",$H14528=""),"",$H14528*$I14528)</f>
      </c>
      <c r="K14528" s="87" t="str">
        <v/>
      </c>
    </row>
    <row r="14529">
      <c r="A14529" s="74" t="str">
        <v/>
      </c>
      <c r="B14529" s="74" t="str">
        <v/>
      </c>
      <c r="C14529" s="75">
        <f>IF($E14529="","",IFERROR(VLOOKUP(TRIM(E14529&amp;""),'Référentiel Articles'!$A$2:$F$634,2,FALSE),""))</f>
      </c>
      <c r="D14529" s="75">
        <f>IF($E14529="","",IFERROR(VLOOKUP(TRIM(E14529&amp;""),'Référentiel Articles'!$A$2:$F$634,3,FALSE),""))</f>
      </c>
      <c r="E14529" s="74" t="str">
        <v/>
      </c>
      <c r="F14529" s="75">
        <f>IF($E14529="","",IFERROR(VLOOKUP(TRIM(E14529&amp;""),'Référentiel Articles'!$A$2:$F$634,4,FALSE),""))</f>
      </c>
      <c r="G14529" s="76">
        <f>IF($E14529="","",IFERROR(VLOOKUP(TRIM(E14529&amp;""),'Référentiel Articles'!$A$2:$F$634,5,FALSE),""))</f>
      </c>
      <c r="H14529" s="77" t="str">
        <v/>
      </c>
      <c r="I14529" s="76">
        <f>IF($E14529="","",IFERROR(VLOOKUP(TRIM(E14529&amp;""),'Référentiel Articles'!$A$2:$F$634,6,FALSE),""))</f>
      </c>
      <c r="J14529" s="78">
        <f>IF(OR($E14529="",$H14529=""),"",$H14529*$I14529)</f>
      </c>
      <c r="K14529" s="79" t="str">
        <v/>
      </c>
    </row>
    <row r="14530">
      <c r="A14530" s="81" t="str">
        <v/>
      </c>
      <c r="B14530" s="81" t="str">
        <v/>
      </c>
      <c r="C14530" s="83">
        <f>IF($E14530="","",IFERROR(VLOOKUP(TRIM(E14530&amp;""),'Référentiel Articles'!$A$2:$F$634,2,FALSE),""))</f>
      </c>
      <c r="D14530" s="83">
        <f>IF($E14530="","",IFERROR(VLOOKUP(TRIM(E14530&amp;""),'Référentiel Articles'!$A$2:$F$634,3,FALSE),""))</f>
      </c>
      <c r="E14530" s="81" t="str">
        <v/>
      </c>
      <c r="F14530" s="83">
        <f>IF($E14530="","",IFERROR(VLOOKUP(TRIM(E14530&amp;""),'Référentiel Articles'!$A$2:$F$634,4,FALSE),""))</f>
      </c>
      <c r="G14530" s="84">
        <f>IF($E14530="","",IFERROR(VLOOKUP(TRIM(E14530&amp;""),'Référentiel Articles'!$A$2:$F$634,5,FALSE),""))</f>
      </c>
      <c r="H14530" s="85" t="str">
        <v/>
      </c>
      <c r="I14530" s="84">
        <f>IF($E14530="","",IFERROR(VLOOKUP(TRIM(E14530&amp;""),'Référentiel Articles'!$A$2:$F$634,6,FALSE),""))</f>
      </c>
      <c r="J14530" s="90">
        <f>IF(OR($E14530="",$H14530=""),"",$H14530*$I14530)</f>
      </c>
      <c r="K14530" s="87" t="str">
        <v/>
      </c>
    </row>
    <row r="14531">
      <c r="A14531" s="74" t="str">
        <v/>
      </c>
      <c r="B14531" s="74" t="str">
        <v/>
      </c>
      <c r="C14531" s="75">
        <f>IF($E14531="","",IFERROR(VLOOKUP(TRIM(E14531&amp;""),'Référentiel Articles'!$A$2:$F$634,2,FALSE),""))</f>
      </c>
      <c r="D14531" s="75">
        <f>IF($E14531="","",IFERROR(VLOOKUP(TRIM(E14531&amp;""),'Référentiel Articles'!$A$2:$F$634,3,FALSE),""))</f>
      </c>
      <c r="E14531" s="74" t="str">
        <v/>
      </c>
      <c r="F14531" s="75">
        <f>IF($E14531="","",IFERROR(VLOOKUP(TRIM(E14531&amp;""),'Référentiel Articles'!$A$2:$F$634,4,FALSE),""))</f>
      </c>
      <c r="G14531" s="76">
        <f>IF($E14531="","",IFERROR(VLOOKUP(TRIM(E14531&amp;""),'Référentiel Articles'!$A$2:$F$634,5,FALSE),""))</f>
      </c>
      <c r="H14531" s="77" t="str">
        <v/>
      </c>
      <c r="I14531" s="76">
        <f>IF($E14531="","",IFERROR(VLOOKUP(TRIM(E14531&amp;""),'Référentiel Articles'!$A$2:$F$634,6,FALSE),""))</f>
      </c>
      <c r="J14531" s="78">
        <f>IF(OR($E14531="",$H14531=""),"",$H14531*$I14531)</f>
      </c>
      <c r="K14531" s="79" t="str">
        <v/>
      </c>
    </row>
    <row r="14532">
      <c r="A14532" s="81" t="str">
        <v/>
      </c>
      <c r="B14532" s="81" t="str">
        <v/>
      </c>
      <c r="C14532" s="83">
        <f>IF($E14532="","",IFERROR(VLOOKUP(TRIM(E14532&amp;""),'Référentiel Articles'!$A$2:$F$634,2,FALSE),""))</f>
      </c>
      <c r="D14532" s="83">
        <f>IF($E14532="","",IFERROR(VLOOKUP(TRIM(E14532&amp;""),'Référentiel Articles'!$A$2:$F$634,3,FALSE),""))</f>
      </c>
      <c r="E14532" s="81" t="str">
        <v/>
      </c>
      <c r="F14532" s="83">
        <f>IF($E14532="","",IFERROR(VLOOKUP(TRIM(E14532&amp;""),'Référentiel Articles'!$A$2:$F$634,4,FALSE),""))</f>
      </c>
      <c r="G14532" s="84">
        <f>IF($E14532="","",IFERROR(VLOOKUP(TRIM(E14532&amp;""),'Référentiel Articles'!$A$2:$F$634,5,FALSE),""))</f>
      </c>
      <c r="H14532" s="85" t="str">
        <v/>
      </c>
      <c r="I14532" s="84">
        <f>IF($E14532="","",IFERROR(VLOOKUP(TRIM(E14532&amp;""),'Référentiel Articles'!$A$2:$F$634,6,FALSE),""))</f>
      </c>
      <c r="J14532" s="90">
        <f>IF(OR($E14532="",$H14532=""),"",$H14532*$I14532)</f>
      </c>
      <c r="K14532" s="87" t="str">
        <v/>
      </c>
    </row>
    <row r="14533">
      <c r="A14533" s="74" t="str">
        <v/>
      </c>
      <c r="B14533" s="74" t="str">
        <v/>
      </c>
      <c r="C14533" s="75">
        <f>IF($E14533="","",IFERROR(VLOOKUP(TRIM(E14533&amp;""),'Référentiel Articles'!$A$2:$F$634,2,FALSE),""))</f>
      </c>
      <c r="D14533" s="75">
        <f>IF($E14533="","",IFERROR(VLOOKUP(TRIM(E14533&amp;""),'Référentiel Articles'!$A$2:$F$634,3,FALSE),""))</f>
      </c>
      <c r="E14533" s="74" t="str">
        <v/>
      </c>
      <c r="F14533" s="75">
        <f>IF($E14533="","",IFERROR(VLOOKUP(TRIM(E14533&amp;""),'Référentiel Articles'!$A$2:$F$634,4,FALSE),""))</f>
      </c>
      <c r="G14533" s="76">
        <f>IF($E14533="","",IFERROR(VLOOKUP(TRIM(E14533&amp;""),'Référentiel Articles'!$A$2:$F$634,5,FALSE),""))</f>
      </c>
      <c r="H14533" s="77" t="str">
        <v/>
      </c>
      <c r="I14533" s="76">
        <f>IF($E14533="","",IFERROR(VLOOKUP(TRIM(E14533&amp;""),'Référentiel Articles'!$A$2:$F$634,6,FALSE),""))</f>
      </c>
      <c r="J14533" s="78">
        <f>IF(OR($E14533="",$H14533=""),"",$H14533*$I14533)</f>
      </c>
      <c r="K14533" s="79" t="str">
        <v/>
      </c>
    </row>
    <row r="14534">
      <c r="A14534" s="81" t="str">
        <v/>
      </c>
      <c r="B14534" s="81" t="str">
        <v/>
      </c>
      <c r="C14534" s="83">
        <f>IF($E14534="","",IFERROR(VLOOKUP(TRIM(E14534&amp;""),'Référentiel Articles'!$A$2:$F$634,2,FALSE),""))</f>
      </c>
      <c r="D14534" s="83">
        <f>IF($E14534="","",IFERROR(VLOOKUP(TRIM(E14534&amp;""),'Référentiel Articles'!$A$2:$F$634,3,FALSE),""))</f>
      </c>
      <c r="E14534" s="81" t="str">
        <v/>
      </c>
      <c r="F14534" s="83">
        <f>IF($E14534="","",IFERROR(VLOOKUP(TRIM(E14534&amp;""),'Référentiel Articles'!$A$2:$F$634,4,FALSE),""))</f>
      </c>
      <c r="G14534" s="84">
        <f>IF($E14534="","",IFERROR(VLOOKUP(TRIM(E14534&amp;""),'Référentiel Articles'!$A$2:$F$634,5,FALSE),""))</f>
      </c>
      <c r="H14534" s="85" t="str">
        <v/>
      </c>
      <c r="I14534" s="84">
        <f>IF($E14534="","",IFERROR(VLOOKUP(TRIM(E14534&amp;""),'Référentiel Articles'!$A$2:$F$634,6,FALSE),""))</f>
      </c>
      <c r="J14534" s="90">
        <f>IF(OR($E14534="",$H14534=""),"",$H14534*$I14534)</f>
      </c>
      <c r="K14534" s="87" t="str">
        <v/>
      </c>
    </row>
    <row r="14535">
      <c r="A14535" s="74" t="str">
        <v/>
      </c>
      <c r="B14535" s="74" t="str">
        <v/>
      </c>
      <c r="C14535" s="75">
        <f>IF($E14535="","",IFERROR(VLOOKUP(TRIM(E14535&amp;""),'Référentiel Articles'!$A$2:$F$634,2,FALSE),""))</f>
      </c>
      <c r="D14535" s="75">
        <f>IF($E14535="","",IFERROR(VLOOKUP(TRIM(E14535&amp;""),'Référentiel Articles'!$A$2:$F$634,3,FALSE),""))</f>
      </c>
      <c r="E14535" s="74" t="str">
        <v/>
      </c>
      <c r="F14535" s="75">
        <f>IF($E14535="","",IFERROR(VLOOKUP(TRIM(E14535&amp;""),'Référentiel Articles'!$A$2:$F$634,4,FALSE),""))</f>
      </c>
      <c r="G14535" s="76">
        <f>IF($E14535="","",IFERROR(VLOOKUP(TRIM(E14535&amp;""),'Référentiel Articles'!$A$2:$F$634,5,FALSE),""))</f>
      </c>
      <c r="H14535" s="77" t="str">
        <v/>
      </c>
      <c r="I14535" s="76">
        <f>IF($E14535="","",IFERROR(VLOOKUP(TRIM(E14535&amp;""),'Référentiel Articles'!$A$2:$F$634,6,FALSE),""))</f>
      </c>
      <c r="J14535" s="78">
        <f>IF(OR($E14535="",$H14535=""),"",$H14535*$I14535)</f>
      </c>
      <c r="K14535" s="79" t="str">
        <v/>
      </c>
    </row>
    <row r="14536">
      <c r="A14536" s="81" t="str">
        <v/>
      </c>
      <c r="B14536" s="81" t="str">
        <v/>
      </c>
      <c r="C14536" s="83">
        <f>IF($E14536="","",IFERROR(VLOOKUP(TRIM(E14536&amp;""),'Référentiel Articles'!$A$2:$F$634,2,FALSE),""))</f>
      </c>
      <c r="D14536" s="83">
        <f>IF($E14536="","",IFERROR(VLOOKUP(TRIM(E14536&amp;""),'Référentiel Articles'!$A$2:$F$634,3,FALSE),""))</f>
      </c>
      <c r="E14536" s="81" t="str">
        <v/>
      </c>
      <c r="F14536" s="83">
        <f>IF($E14536="","",IFERROR(VLOOKUP(TRIM(E14536&amp;""),'Référentiel Articles'!$A$2:$F$634,4,FALSE),""))</f>
      </c>
      <c r="G14536" s="84">
        <f>IF($E14536="","",IFERROR(VLOOKUP(TRIM(E14536&amp;""),'Référentiel Articles'!$A$2:$F$634,5,FALSE),""))</f>
      </c>
      <c r="H14536" s="85" t="str">
        <v/>
      </c>
      <c r="I14536" s="84">
        <f>IF($E14536="","",IFERROR(VLOOKUP(TRIM(E14536&amp;""),'Référentiel Articles'!$A$2:$F$634,6,FALSE),""))</f>
      </c>
      <c r="J14536" s="90">
        <f>IF(OR($E14536="",$H14536=""),"",$H14536*$I14536)</f>
      </c>
      <c r="K14536" s="87" t="str">
        <v/>
      </c>
    </row>
    <row r="14537">
      <c r="A14537" s="74" t="str">
        <v/>
      </c>
      <c r="B14537" s="74" t="str">
        <v/>
      </c>
      <c r="C14537" s="75">
        <f>IF($E14537="","",IFERROR(VLOOKUP(TRIM(E14537&amp;""),'Référentiel Articles'!$A$2:$F$634,2,FALSE),""))</f>
      </c>
      <c r="D14537" s="75">
        <f>IF($E14537="","",IFERROR(VLOOKUP(TRIM(E14537&amp;""),'Référentiel Articles'!$A$2:$F$634,3,FALSE),""))</f>
      </c>
      <c r="E14537" s="74" t="str">
        <v/>
      </c>
      <c r="F14537" s="75">
        <f>IF($E14537="","",IFERROR(VLOOKUP(TRIM(E14537&amp;""),'Référentiel Articles'!$A$2:$F$634,4,FALSE),""))</f>
      </c>
      <c r="G14537" s="76">
        <f>IF($E14537="","",IFERROR(VLOOKUP(TRIM(E14537&amp;""),'Référentiel Articles'!$A$2:$F$634,5,FALSE),""))</f>
      </c>
      <c r="H14537" s="77" t="str">
        <v/>
      </c>
      <c r="I14537" s="76">
        <f>IF($E14537="","",IFERROR(VLOOKUP(TRIM(E14537&amp;""),'Référentiel Articles'!$A$2:$F$634,6,FALSE),""))</f>
      </c>
      <c r="J14537" s="78">
        <f>IF(OR($E14537="",$H14537=""),"",$H14537*$I14537)</f>
      </c>
      <c r="K14537" s="79" t="str">
        <v/>
      </c>
    </row>
    <row r="14538">
      <c r="A14538" s="81" t="str">
        <v/>
      </c>
      <c r="B14538" s="81" t="str">
        <v/>
      </c>
      <c r="C14538" s="83">
        <f>IF($E14538="","",IFERROR(VLOOKUP(TRIM(E14538&amp;""),'Référentiel Articles'!$A$2:$F$634,2,FALSE),""))</f>
      </c>
      <c r="D14538" s="83">
        <f>IF($E14538="","",IFERROR(VLOOKUP(TRIM(E14538&amp;""),'Référentiel Articles'!$A$2:$F$634,3,FALSE),""))</f>
      </c>
      <c r="E14538" s="81" t="str">
        <v/>
      </c>
      <c r="F14538" s="83">
        <f>IF($E14538="","",IFERROR(VLOOKUP(TRIM(E14538&amp;""),'Référentiel Articles'!$A$2:$F$634,4,FALSE),""))</f>
      </c>
      <c r="G14538" s="84">
        <f>IF($E14538="","",IFERROR(VLOOKUP(TRIM(E14538&amp;""),'Référentiel Articles'!$A$2:$F$634,5,FALSE),""))</f>
      </c>
      <c r="H14538" s="85" t="str">
        <v/>
      </c>
      <c r="I14538" s="84">
        <f>IF($E14538="","",IFERROR(VLOOKUP(TRIM(E14538&amp;""),'Référentiel Articles'!$A$2:$F$634,6,FALSE),""))</f>
      </c>
      <c r="J14538" s="90">
        <f>IF(OR($E14538="",$H14538=""),"",$H14538*$I14538)</f>
      </c>
      <c r="K14538" s="87" t="str">
        <v/>
      </c>
    </row>
    <row r="14539">
      <c r="A14539" s="74" t="str">
        <v/>
      </c>
      <c r="B14539" s="74" t="str">
        <v/>
      </c>
      <c r="C14539" s="75">
        <f>IF($E14539="","",IFERROR(VLOOKUP(TRIM(E14539&amp;""),'Référentiel Articles'!$A$2:$F$634,2,FALSE),""))</f>
      </c>
      <c r="D14539" s="75">
        <f>IF($E14539="","",IFERROR(VLOOKUP(TRIM(E14539&amp;""),'Référentiel Articles'!$A$2:$F$634,3,FALSE),""))</f>
      </c>
      <c r="E14539" s="74" t="str">
        <v/>
      </c>
      <c r="F14539" s="75">
        <f>IF($E14539="","",IFERROR(VLOOKUP(TRIM(E14539&amp;""),'Référentiel Articles'!$A$2:$F$634,4,FALSE),""))</f>
      </c>
      <c r="G14539" s="76">
        <f>IF($E14539="","",IFERROR(VLOOKUP(TRIM(E14539&amp;""),'Référentiel Articles'!$A$2:$F$634,5,FALSE),""))</f>
      </c>
      <c r="H14539" s="77" t="str">
        <v/>
      </c>
      <c r="I14539" s="76">
        <f>IF($E14539="","",IFERROR(VLOOKUP(TRIM(E14539&amp;""),'Référentiel Articles'!$A$2:$F$634,6,FALSE),""))</f>
      </c>
      <c r="J14539" s="78">
        <f>IF(OR($E14539="",$H14539=""),"",$H14539*$I14539)</f>
      </c>
      <c r="K14539" s="79" t="str">
        <v/>
      </c>
    </row>
    <row r="14540">
      <c r="A14540" s="81" t="str">
        <v/>
      </c>
      <c r="B14540" s="81" t="str">
        <v/>
      </c>
      <c r="C14540" s="83">
        <f>IF($E14540="","",IFERROR(VLOOKUP(TRIM(E14540&amp;""),'Référentiel Articles'!$A$2:$F$634,2,FALSE),""))</f>
      </c>
      <c r="D14540" s="83">
        <f>IF($E14540="","",IFERROR(VLOOKUP(TRIM(E14540&amp;""),'Référentiel Articles'!$A$2:$F$634,3,FALSE),""))</f>
      </c>
      <c r="E14540" s="81" t="str">
        <v/>
      </c>
      <c r="F14540" s="83">
        <f>IF($E14540="","",IFERROR(VLOOKUP(TRIM(E14540&amp;""),'Référentiel Articles'!$A$2:$F$634,4,FALSE),""))</f>
      </c>
      <c r="G14540" s="84">
        <f>IF($E14540="","",IFERROR(VLOOKUP(TRIM(E14540&amp;""),'Référentiel Articles'!$A$2:$F$634,5,FALSE),""))</f>
      </c>
      <c r="H14540" s="85" t="str">
        <v/>
      </c>
      <c r="I14540" s="84">
        <f>IF($E14540="","",IFERROR(VLOOKUP(TRIM(E14540&amp;""),'Référentiel Articles'!$A$2:$F$634,6,FALSE),""))</f>
      </c>
      <c r="J14540" s="90">
        <f>IF(OR($E14540="",$H14540=""),"",$H14540*$I14540)</f>
      </c>
      <c r="K14540" s="87" t="str">
        <v/>
      </c>
    </row>
    <row r="14541">
      <c r="A14541" s="74" t="str">
        <v/>
      </c>
      <c r="B14541" s="74" t="str">
        <v/>
      </c>
      <c r="C14541" s="75">
        <f>IF($E14541="","",IFERROR(VLOOKUP(TRIM(E14541&amp;""),'Référentiel Articles'!$A$2:$F$634,2,FALSE),""))</f>
      </c>
      <c r="D14541" s="75">
        <f>IF($E14541="","",IFERROR(VLOOKUP(TRIM(E14541&amp;""),'Référentiel Articles'!$A$2:$F$634,3,FALSE),""))</f>
      </c>
      <c r="E14541" s="74" t="str">
        <v/>
      </c>
      <c r="F14541" s="75">
        <f>IF($E14541="","",IFERROR(VLOOKUP(TRIM(E14541&amp;""),'Référentiel Articles'!$A$2:$F$634,4,FALSE),""))</f>
      </c>
      <c r="G14541" s="76">
        <f>IF($E14541="","",IFERROR(VLOOKUP(TRIM(E14541&amp;""),'Référentiel Articles'!$A$2:$F$634,5,FALSE),""))</f>
      </c>
      <c r="H14541" s="77" t="str">
        <v/>
      </c>
      <c r="I14541" s="76">
        <f>IF($E14541="","",IFERROR(VLOOKUP(TRIM(E14541&amp;""),'Référentiel Articles'!$A$2:$F$634,6,FALSE),""))</f>
      </c>
      <c r="J14541" s="78">
        <f>IF(OR($E14541="",$H14541=""),"",$H14541*$I14541)</f>
      </c>
      <c r="K14541" s="79" t="str">
        <v/>
      </c>
    </row>
    <row r="14542">
      <c r="A14542" s="81" t="str">
        <v/>
      </c>
      <c r="B14542" s="81" t="str">
        <v/>
      </c>
      <c r="C14542" s="83">
        <f>IF($E14542="","",IFERROR(VLOOKUP(TRIM(E14542&amp;""),'Référentiel Articles'!$A$2:$F$634,2,FALSE),""))</f>
      </c>
      <c r="D14542" s="83">
        <f>IF($E14542="","",IFERROR(VLOOKUP(TRIM(E14542&amp;""),'Référentiel Articles'!$A$2:$F$634,3,FALSE),""))</f>
      </c>
      <c r="E14542" s="81" t="str">
        <v/>
      </c>
      <c r="F14542" s="83">
        <f>IF($E14542="","",IFERROR(VLOOKUP(TRIM(E14542&amp;""),'Référentiel Articles'!$A$2:$F$634,4,FALSE),""))</f>
      </c>
      <c r="G14542" s="84">
        <f>IF($E14542="","",IFERROR(VLOOKUP(TRIM(E14542&amp;""),'Référentiel Articles'!$A$2:$F$634,5,FALSE),""))</f>
      </c>
      <c r="H14542" s="85" t="str">
        <v/>
      </c>
      <c r="I14542" s="84">
        <f>IF($E14542="","",IFERROR(VLOOKUP(TRIM(E14542&amp;""),'Référentiel Articles'!$A$2:$F$634,6,FALSE),""))</f>
      </c>
      <c r="J14542" s="90">
        <f>IF(OR($E14542="",$H14542=""),"",$H14542*$I14542)</f>
      </c>
      <c r="K14542" s="87" t="str">
        <v/>
      </c>
    </row>
    <row r="14543">
      <c r="A14543" s="74" t="str">
        <v/>
      </c>
      <c r="B14543" s="74" t="str">
        <v/>
      </c>
      <c r="C14543" s="75">
        <f>IF($E14543="","",IFERROR(VLOOKUP(TRIM(E14543&amp;""),'Référentiel Articles'!$A$2:$F$634,2,FALSE),""))</f>
      </c>
      <c r="D14543" s="75">
        <f>IF($E14543="","",IFERROR(VLOOKUP(TRIM(E14543&amp;""),'Référentiel Articles'!$A$2:$F$634,3,FALSE),""))</f>
      </c>
      <c r="E14543" s="74" t="str">
        <v/>
      </c>
      <c r="F14543" s="75">
        <f>IF($E14543="","",IFERROR(VLOOKUP(TRIM(E14543&amp;""),'Référentiel Articles'!$A$2:$F$634,4,FALSE),""))</f>
      </c>
      <c r="G14543" s="76">
        <f>IF($E14543="","",IFERROR(VLOOKUP(TRIM(E14543&amp;""),'Référentiel Articles'!$A$2:$F$634,5,FALSE),""))</f>
      </c>
      <c r="H14543" s="77" t="str">
        <v/>
      </c>
      <c r="I14543" s="76">
        <f>IF($E14543="","",IFERROR(VLOOKUP(TRIM(E14543&amp;""),'Référentiel Articles'!$A$2:$F$634,6,FALSE),""))</f>
      </c>
      <c r="J14543" s="78">
        <f>IF(OR($E14543="",$H14543=""),"",$H14543*$I14543)</f>
      </c>
      <c r="K14543" s="79" t="str">
        <v/>
      </c>
    </row>
    <row r="14544">
      <c r="A14544" s="81" t="str">
        <v/>
      </c>
      <c r="B14544" s="81" t="str">
        <v/>
      </c>
      <c r="C14544" s="83">
        <f>IF($E14544="","",IFERROR(VLOOKUP(TRIM(E14544&amp;""),'Référentiel Articles'!$A$2:$F$634,2,FALSE),""))</f>
      </c>
      <c r="D14544" s="83">
        <f>IF($E14544="","",IFERROR(VLOOKUP(TRIM(E14544&amp;""),'Référentiel Articles'!$A$2:$F$634,3,FALSE),""))</f>
      </c>
      <c r="E14544" s="81" t="str">
        <v/>
      </c>
      <c r="F14544" s="83">
        <f>IF($E14544="","",IFERROR(VLOOKUP(TRIM(E14544&amp;""),'Référentiel Articles'!$A$2:$F$634,4,FALSE),""))</f>
      </c>
      <c r="G14544" s="84">
        <f>IF($E14544="","",IFERROR(VLOOKUP(TRIM(E14544&amp;""),'Référentiel Articles'!$A$2:$F$634,5,FALSE),""))</f>
      </c>
      <c r="H14544" s="85" t="str">
        <v/>
      </c>
      <c r="I14544" s="84">
        <f>IF($E14544="","",IFERROR(VLOOKUP(TRIM(E14544&amp;""),'Référentiel Articles'!$A$2:$F$634,6,FALSE),""))</f>
      </c>
      <c r="J14544" s="90">
        <f>IF(OR($E14544="",$H14544=""),"",$H14544*$I14544)</f>
      </c>
      <c r="K14544" s="87" t="str">
        <v/>
      </c>
    </row>
    <row r="14545">
      <c r="A14545" s="74" t="str">
        <v/>
      </c>
      <c r="B14545" s="74" t="str">
        <v/>
      </c>
      <c r="C14545" s="75">
        <f>IF($E14545="","",IFERROR(VLOOKUP(TRIM(E14545&amp;""),'Référentiel Articles'!$A$2:$F$634,2,FALSE),""))</f>
      </c>
      <c r="D14545" s="75">
        <f>IF($E14545="","",IFERROR(VLOOKUP(TRIM(E14545&amp;""),'Référentiel Articles'!$A$2:$F$634,3,FALSE),""))</f>
      </c>
      <c r="E14545" s="74" t="str">
        <v/>
      </c>
      <c r="F14545" s="75">
        <f>IF($E14545="","",IFERROR(VLOOKUP(TRIM(E14545&amp;""),'Référentiel Articles'!$A$2:$F$634,4,FALSE),""))</f>
      </c>
      <c r="G14545" s="76">
        <f>IF($E14545="","",IFERROR(VLOOKUP(TRIM(E14545&amp;""),'Référentiel Articles'!$A$2:$F$634,5,FALSE),""))</f>
      </c>
      <c r="H14545" s="77" t="str">
        <v/>
      </c>
      <c r="I14545" s="76">
        <f>IF($E14545="","",IFERROR(VLOOKUP(TRIM(E14545&amp;""),'Référentiel Articles'!$A$2:$F$634,6,FALSE),""))</f>
      </c>
      <c r="J14545" s="78">
        <f>IF(OR($E14545="",$H14545=""),"",$H14545*$I14545)</f>
      </c>
      <c r="K14545" s="79" t="str">
        <v/>
      </c>
    </row>
    <row r="14546">
      <c r="A14546" s="81" t="str">
        <v/>
      </c>
      <c r="B14546" s="81" t="str">
        <v/>
      </c>
      <c r="C14546" s="83">
        <f>IF($E14546="","",IFERROR(VLOOKUP(TRIM(E14546&amp;""),'Référentiel Articles'!$A$2:$F$634,2,FALSE),""))</f>
      </c>
      <c r="D14546" s="83">
        <f>IF($E14546="","",IFERROR(VLOOKUP(TRIM(E14546&amp;""),'Référentiel Articles'!$A$2:$F$634,3,FALSE),""))</f>
      </c>
      <c r="E14546" s="81" t="str">
        <v/>
      </c>
      <c r="F14546" s="83">
        <f>IF($E14546="","",IFERROR(VLOOKUP(TRIM(E14546&amp;""),'Référentiel Articles'!$A$2:$F$634,4,FALSE),""))</f>
      </c>
      <c r="G14546" s="84">
        <f>IF($E14546="","",IFERROR(VLOOKUP(TRIM(E14546&amp;""),'Référentiel Articles'!$A$2:$F$634,5,FALSE),""))</f>
      </c>
      <c r="H14546" s="85" t="str">
        <v/>
      </c>
      <c r="I14546" s="84">
        <f>IF($E14546="","",IFERROR(VLOOKUP(TRIM(E14546&amp;""),'Référentiel Articles'!$A$2:$F$634,6,FALSE),""))</f>
      </c>
      <c r="J14546" s="90">
        <f>IF(OR($E14546="",$H14546=""),"",$H14546*$I14546)</f>
      </c>
      <c r="K14546" s="87" t="str">
        <v/>
      </c>
    </row>
    <row r="14547">
      <c r="A14547" s="74" t="str">
        <v/>
      </c>
      <c r="B14547" s="74" t="str">
        <v/>
      </c>
      <c r="C14547" s="75">
        <f>IF($E14547="","",IFERROR(VLOOKUP(TRIM(E14547&amp;""),'Référentiel Articles'!$A$2:$F$634,2,FALSE),""))</f>
      </c>
      <c r="D14547" s="75">
        <f>IF($E14547="","",IFERROR(VLOOKUP(TRIM(E14547&amp;""),'Référentiel Articles'!$A$2:$F$634,3,FALSE),""))</f>
      </c>
      <c r="E14547" s="74" t="str">
        <v/>
      </c>
      <c r="F14547" s="75">
        <f>IF($E14547="","",IFERROR(VLOOKUP(TRIM(E14547&amp;""),'Référentiel Articles'!$A$2:$F$634,4,FALSE),""))</f>
      </c>
      <c r="G14547" s="76">
        <f>IF($E14547="","",IFERROR(VLOOKUP(TRIM(E14547&amp;""),'Référentiel Articles'!$A$2:$F$634,5,FALSE),""))</f>
      </c>
      <c r="H14547" s="77" t="str">
        <v/>
      </c>
      <c r="I14547" s="76">
        <f>IF($E14547="","",IFERROR(VLOOKUP(TRIM(E14547&amp;""),'Référentiel Articles'!$A$2:$F$634,6,FALSE),""))</f>
      </c>
      <c r="J14547" s="78">
        <f>IF(OR($E14547="",$H14547=""),"",$H14547*$I14547)</f>
      </c>
      <c r="K14547" s="79" t="str">
        <v/>
      </c>
    </row>
    <row r="14548">
      <c r="A14548" s="81" t="str">
        <v/>
      </c>
      <c r="B14548" s="81" t="str">
        <v/>
      </c>
      <c r="C14548" s="83">
        <f>IF($E14548="","",IFERROR(VLOOKUP(TRIM(E14548&amp;""),'Référentiel Articles'!$A$2:$F$634,2,FALSE),""))</f>
      </c>
      <c r="D14548" s="83">
        <f>IF($E14548="","",IFERROR(VLOOKUP(TRIM(E14548&amp;""),'Référentiel Articles'!$A$2:$F$634,3,FALSE),""))</f>
      </c>
      <c r="E14548" s="81" t="str">
        <v/>
      </c>
      <c r="F14548" s="83">
        <f>IF($E14548="","",IFERROR(VLOOKUP(TRIM(E14548&amp;""),'Référentiel Articles'!$A$2:$F$634,4,FALSE),""))</f>
      </c>
      <c r="G14548" s="84">
        <f>IF($E14548="","",IFERROR(VLOOKUP(TRIM(E14548&amp;""),'Référentiel Articles'!$A$2:$F$634,5,FALSE),""))</f>
      </c>
      <c r="H14548" s="85" t="str">
        <v/>
      </c>
      <c r="I14548" s="84">
        <f>IF($E14548="","",IFERROR(VLOOKUP(TRIM(E14548&amp;""),'Référentiel Articles'!$A$2:$F$634,6,FALSE),""))</f>
      </c>
      <c r="J14548" s="90">
        <f>IF(OR($E14548="",$H14548=""),"",$H14548*$I14548)</f>
      </c>
      <c r="K14548" s="87" t="str">
        <v/>
      </c>
    </row>
    <row r="14549">
      <c r="A14549" s="74" t="str">
        <v/>
      </c>
      <c r="B14549" s="74" t="str">
        <v/>
      </c>
      <c r="C14549" s="75">
        <f>IF($E14549="","",IFERROR(VLOOKUP(TRIM(E14549&amp;""),'Référentiel Articles'!$A$2:$F$634,2,FALSE),""))</f>
      </c>
      <c r="D14549" s="75">
        <f>IF($E14549="","",IFERROR(VLOOKUP(TRIM(E14549&amp;""),'Référentiel Articles'!$A$2:$F$634,3,FALSE),""))</f>
      </c>
      <c r="E14549" s="74" t="str">
        <v/>
      </c>
      <c r="F14549" s="75">
        <f>IF($E14549="","",IFERROR(VLOOKUP(TRIM(E14549&amp;""),'Référentiel Articles'!$A$2:$F$634,4,FALSE),""))</f>
      </c>
      <c r="G14549" s="76">
        <f>IF($E14549="","",IFERROR(VLOOKUP(TRIM(E14549&amp;""),'Référentiel Articles'!$A$2:$F$634,5,FALSE),""))</f>
      </c>
      <c r="H14549" s="77" t="str">
        <v/>
      </c>
      <c r="I14549" s="76">
        <f>IF($E14549="","",IFERROR(VLOOKUP(TRIM(E14549&amp;""),'Référentiel Articles'!$A$2:$F$634,6,FALSE),""))</f>
      </c>
      <c r="J14549" s="78">
        <f>IF(OR($E14549="",$H14549=""),"",$H14549*$I14549)</f>
      </c>
      <c r="K14549" s="79" t="str">
        <v/>
      </c>
    </row>
    <row r="14550">
      <c r="A14550" s="81" t="str">
        <v/>
      </c>
      <c r="B14550" s="81" t="str">
        <v/>
      </c>
      <c r="C14550" s="83">
        <f>IF($E14550="","",IFERROR(VLOOKUP(TRIM(E14550&amp;""),'Référentiel Articles'!$A$2:$F$634,2,FALSE),""))</f>
      </c>
      <c r="D14550" s="83">
        <f>IF($E14550="","",IFERROR(VLOOKUP(TRIM(E14550&amp;""),'Référentiel Articles'!$A$2:$F$634,3,FALSE),""))</f>
      </c>
      <c r="E14550" s="81" t="str">
        <v/>
      </c>
      <c r="F14550" s="83">
        <f>IF($E14550="","",IFERROR(VLOOKUP(TRIM(E14550&amp;""),'Référentiel Articles'!$A$2:$F$634,4,FALSE),""))</f>
      </c>
      <c r="G14550" s="84">
        <f>IF($E14550="","",IFERROR(VLOOKUP(TRIM(E14550&amp;""),'Référentiel Articles'!$A$2:$F$634,5,FALSE),""))</f>
      </c>
      <c r="H14550" s="85" t="str">
        <v/>
      </c>
      <c r="I14550" s="84">
        <f>IF($E14550="","",IFERROR(VLOOKUP(TRIM(E14550&amp;""),'Référentiel Articles'!$A$2:$F$634,6,FALSE),""))</f>
      </c>
      <c r="J14550" s="90">
        <f>IF(OR($E14550="",$H14550=""),"",$H14550*$I14550)</f>
      </c>
      <c r="K14550" s="87" t="str">
        <v/>
      </c>
    </row>
    <row r="14551">
      <c r="A14551" s="74" t="str">
        <v/>
      </c>
      <c r="B14551" s="74" t="str">
        <v/>
      </c>
      <c r="C14551" s="75">
        <f>IF($E14551="","",IFERROR(VLOOKUP(TRIM(E14551&amp;""),'Référentiel Articles'!$A$2:$F$634,2,FALSE),""))</f>
      </c>
      <c r="D14551" s="75">
        <f>IF($E14551="","",IFERROR(VLOOKUP(TRIM(E14551&amp;""),'Référentiel Articles'!$A$2:$F$634,3,FALSE),""))</f>
      </c>
      <c r="E14551" s="74" t="str">
        <v/>
      </c>
      <c r="F14551" s="75">
        <f>IF($E14551="","",IFERROR(VLOOKUP(TRIM(E14551&amp;""),'Référentiel Articles'!$A$2:$F$634,4,FALSE),""))</f>
      </c>
      <c r="G14551" s="76">
        <f>IF($E14551="","",IFERROR(VLOOKUP(TRIM(E14551&amp;""),'Référentiel Articles'!$A$2:$F$634,5,FALSE),""))</f>
      </c>
      <c r="H14551" s="77" t="str">
        <v/>
      </c>
      <c r="I14551" s="76">
        <f>IF($E14551="","",IFERROR(VLOOKUP(TRIM(E14551&amp;""),'Référentiel Articles'!$A$2:$F$634,6,FALSE),""))</f>
      </c>
      <c r="J14551" s="78">
        <f>IF(OR($E14551="",$H14551=""),"",$H14551*$I14551)</f>
      </c>
      <c r="K14551" s="79" t="str">
        <v/>
      </c>
    </row>
    <row r="14552">
      <c r="A14552" s="81" t="str">
        <v/>
      </c>
      <c r="B14552" s="81" t="str">
        <v/>
      </c>
      <c r="C14552" s="83">
        <f>IF($E14552="","",IFERROR(VLOOKUP(TRIM(E14552&amp;""),'Référentiel Articles'!$A$2:$F$634,2,FALSE),""))</f>
      </c>
      <c r="D14552" s="83">
        <f>IF($E14552="","",IFERROR(VLOOKUP(TRIM(E14552&amp;""),'Référentiel Articles'!$A$2:$F$634,3,FALSE),""))</f>
      </c>
      <c r="E14552" s="81" t="str">
        <v/>
      </c>
      <c r="F14552" s="83">
        <f>IF($E14552="","",IFERROR(VLOOKUP(TRIM(E14552&amp;""),'Référentiel Articles'!$A$2:$F$634,4,FALSE),""))</f>
      </c>
      <c r="G14552" s="84">
        <f>IF($E14552="","",IFERROR(VLOOKUP(TRIM(E14552&amp;""),'Référentiel Articles'!$A$2:$F$634,5,FALSE),""))</f>
      </c>
      <c r="H14552" s="85" t="str">
        <v/>
      </c>
      <c r="I14552" s="84">
        <f>IF($E14552="","",IFERROR(VLOOKUP(TRIM(E14552&amp;""),'Référentiel Articles'!$A$2:$F$634,6,FALSE),""))</f>
      </c>
      <c r="J14552" s="90">
        <f>IF(OR($E14552="",$H14552=""),"",$H14552*$I14552)</f>
      </c>
      <c r="K14552" s="87" t="str">
        <v/>
      </c>
    </row>
    <row r="14553">
      <c r="A14553" s="74" t="str">
        <v/>
      </c>
      <c r="B14553" s="74" t="str">
        <v/>
      </c>
      <c r="C14553" s="75">
        <f>IF($E14553="","",IFERROR(VLOOKUP(TRIM(E14553&amp;""),'Référentiel Articles'!$A$2:$F$634,2,FALSE),""))</f>
      </c>
      <c r="D14553" s="75">
        <f>IF($E14553="","",IFERROR(VLOOKUP(TRIM(E14553&amp;""),'Référentiel Articles'!$A$2:$F$634,3,FALSE),""))</f>
      </c>
      <c r="E14553" s="74" t="str">
        <v/>
      </c>
      <c r="F14553" s="75">
        <f>IF($E14553="","",IFERROR(VLOOKUP(TRIM(E14553&amp;""),'Référentiel Articles'!$A$2:$F$634,4,FALSE),""))</f>
      </c>
      <c r="G14553" s="76">
        <f>IF($E14553="","",IFERROR(VLOOKUP(TRIM(E14553&amp;""),'Référentiel Articles'!$A$2:$F$634,5,FALSE),""))</f>
      </c>
      <c r="H14553" s="77" t="str">
        <v/>
      </c>
      <c r="I14553" s="76">
        <f>IF($E14553="","",IFERROR(VLOOKUP(TRIM(E14553&amp;""),'Référentiel Articles'!$A$2:$F$634,6,FALSE),""))</f>
      </c>
      <c r="J14553" s="78">
        <f>IF(OR($E14553="",$H14553=""),"",$H14553*$I14553)</f>
      </c>
      <c r="K14553" s="79" t="str">
        <v/>
      </c>
    </row>
    <row r="14554">
      <c r="A14554" s="81" t="str">
        <v/>
      </c>
      <c r="B14554" s="81" t="str">
        <v/>
      </c>
      <c r="C14554" s="83">
        <f>IF($E14554="","",IFERROR(VLOOKUP(TRIM(E14554&amp;""),'Référentiel Articles'!$A$2:$F$634,2,FALSE),""))</f>
      </c>
      <c r="D14554" s="83">
        <f>IF($E14554="","",IFERROR(VLOOKUP(TRIM(E14554&amp;""),'Référentiel Articles'!$A$2:$F$634,3,FALSE),""))</f>
      </c>
      <c r="E14554" s="81" t="str">
        <v/>
      </c>
      <c r="F14554" s="83">
        <f>IF($E14554="","",IFERROR(VLOOKUP(TRIM(E14554&amp;""),'Référentiel Articles'!$A$2:$F$634,4,FALSE),""))</f>
      </c>
      <c r="G14554" s="84">
        <f>IF($E14554="","",IFERROR(VLOOKUP(TRIM(E14554&amp;""),'Référentiel Articles'!$A$2:$F$634,5,FALSE),""))</f>
      </c>
      <c r="H14554" s="85" t="str">
        <v/>
      </c>
      <c r="I14554" s="84">
        <f>IF($E14554="","",IFERROR(VLOOKUP(TRIM(E14554&amp;""),'Référentiel Articles'!$A$2:$F$634,6,FALSE),""))</f>
      </c>
      <c r="J14554" s="90">
        <f>IF(OR($E14554="",$H14554=""),"",$H14554*$I14554)</f>
      </c>
      <c r="K14554" s="87" t="str">
        <v/>
      </c>
    </row>
    <row r="14555">
      <c r="A14555" s="74" t="str">
        <v/>
      </c>
      <c r="B14555" s="74" t="str">
        <v/>
      </c>
      <c r="C14555" s="75">
        <f>IF($E14555="","",IFERROR(VLOOKUP(TRIM(E14555&amp;""),'Référentiel Articles'!$A$2:$F$634,2,FALSE),""))</f>
      </c>
      <c r="D14555" s="75">
        <f>IF($E14555="","",IFERROR(VLOOKUP(TRIM(E14555&amp;""),'Référentiel Articles'!$A$2:$F$634,3,FALSE),""))</f>
      </c>
      <c r="E14555" s="74" t="str">
        <v/>
      </c>
      <c r="F14555" s="75">
        <f>IF($E14555="","",IFERROR(VLOOKUP(TRIM(E14555&amp;""),'Référentiel Articles'!$A$2:$F$634,4,FALSE),""))</f>
      </c>
      <c r="G14555" s="76">
        <f>IF($E14555="","",IFERROR(VLOOKUP(TRIM(E14555&amp;""),'Référentiel Articles'!$A$2:$F$634,5,FALSE),""))</f>
      </c>
      <c r="H14555" s="77" t="str">
        <v/>
      </c>
      <c r="I14555" s="76">
        <f>IF($E14555="","",IFERROR(VLOOKUP(TRIM(E14555&amp;""),'Référentiel Articles'!$A$2:$F$634,6,FALSE),""))</f>
      </c>
      <c r="J14555" s="78">
        <f>IF(OR($E14555="",$H14555=""),"",$H14555*$I14555)</f>
      </c>
      <c r="K14555" s="79" t="str">
        <v/>
      </c>
    </row>
    <row r="14556">
      <c r="A14556" s="81" t="str">
        <v/>
      </c>
      <c r="B14556" s="81" t="str">
        <v/>
      </c>
      <c r="C14556" s="83">
        <f>IF($E14556="","",IFERROR(VLOOKUP(TRIM(E14556&amp;""),'Référentiel Articles'!$A$2:$F$634,2,FALSE),""))</f>
      </c>
      <c r="D14556" s="83">
        <f>IF($E14556="","",IFERROR(VLOOKUP(TRIM(E14556&amp;""),'Référentiel Articles'!$A$2:$F$634,3,FALSE),""))</f>
      </c>
      <c r="E14556" s="81" t="str">
        <v/>
      </c>
      <c r="F14556" s="83">
        <f>IF($E14556="","",IFERROR(VLOOKUP(TRIM(E14556&amp;""),'Référentiel Articles'!$A$2:$F$634,4,FALSE),""))</f>
      </c>
      <c r="G14556" s="84">
        <f>IF($E14556="","",IFERROR(VLOOKUP(TRIM(E14556&amp;""),'Référentiel Articles'!$A$2:$F$634,5,FALSE),""))</f>
      </c>
      <c r="H14556" s="85" t="str">
        <v/>
      </c>
      <c r="I14556" s="84">
        <f>IF($E14556="","",IFERROR(VLOOKUP(TRIM(E14556&amp;""),'Référentiel Articles'!$A$2:$F$634,6,FALSE),""))</f>
      </c>
      <c r="J14556" s="90">
        <f>IF(OR($E14556="",$H14556=""),"",$H14556*$I14556)</f>
      </c>
      <c r="K14556" s="87" t="str">
        <v/>
      </c>
    </row>
    <row r="14557">
      <c r="A14557" s="74" t="str">
        <v/>
      </c>
      <c r="B14557" s="74" t="str">
        <v/>
      </c>
      <c r="C14557" s="75">
        <f>IF($E14557="","",IFERROR(VLOOKUP(TRIM(E14557&amp;""),'Référentiel Articles'!$A$2:$F$634,2,FALSE),""))</f>
      </c>
      <c r="D14557" s="75">
        <f>IF($E14557="","",IFERROR(VLOOKUP(TRIM(E14557&amp;""),'Référentiel Articles'!$A$2:$F$634,3,FALSE),""))</f>
      </c>
      <c r="E14557" s="74" t="str">
        <v/>
      </c>
      <c r="F14557" s="75">
        <f>IF($E14557="","",IFERROR(VLOOKUP(TRIM(E14557&amp;""),'Référentiel Articles'!$A$2:$F$634,4,FALSE),""))</f>
      </c>
      <c r="G14557" s="76">
        <f>IF($E14557="","",IFERROR(VLOOKUP(TRIM(E14557&amp;""),'Référentiel Articles'!$A$2:$F$634,5,FALSE),""))</f>
      </c>
      <c r="H14557" s="77" t="str">
        <v/>
      </c>
      <c r="I14557" s="76">
        <f>IF($E14557="","",IFERROR(VLOOKUP(TRIM(E14557&amp;""),'Référentiel Articles'!$A$2:$F$634,6,FALSE),""))</f>
      </c>
      <c r="J14557" s="78">
        <f>IF(OR($E14557="",$H14557=""),"",$H14557*$I14557)</f>
      </c>
      <c r="K14557" s="79" t="str">
        <v/>
      </c>
    </row>
    <row r="14558">
      <c r="A14558" s="81" t="str">
        <v/>
      </c>
      <c r="B14558" s="81" t="str">
        <v/>
      </c>
      <c r="C14558" s="83">
        <f>IF($E14558="","",IFERROR(VLOOKUP(TRIM(E14558&amp;""),'Référentiel Articles'!$A$2:$F$634,2,FALSE),""))</f>
      </c>
      <c r="D14558" s="83">
        <f>IF($E14558="","",IFERROR(VLOOKUP(TRIM(E14558&amp;""),'Référentiel Articles'!$A$2:$F$634,3,FALSE),""))</f>
      </c>
      <c r="E14558" s="81" t="str">
        <v/>
      </c>
      <c r="F14558" s="83">
        <f>IF($E14558="","",IFERROR(VLOOKUP(TRIM(E14558&amp;""),'Référentiel Articles'!$A$2:$F$634,4,FALSE),""))</f>
      </c>
      <c r="G14558" s="84">
        <f>IF($E14558="","",IFERROR(VLOOKUP(TRIM(E14558&amp;""),'Référentiel Articles'!$A$2:$F$634,5,FALSE),""))</f>
      </c>
      <c r="H14558" s="85" t="str">
        <v/>
      </c>
      <c r="I14558" s="84">
        <f>IF($E14558="","",IFERROR(VLOOKUP(TRIM(E14558&amp;""),'Référentiel Articles'!$A$2:$F$634,6,FALSE),""))</f>
      </c>
      <c r="J14558" s="90">
        <f>IF(OR($E14558="",$H14558=""),"",$H14558*$I14558)</f>
      </c>
      <c r="K14558" s="87" t="str">
        <v/>
      </c>
    </row>
    <row r="14559">
      <c r="A14559" s="74" t="str">
        <v/>
      </c>
      <c r="B14559" s="74" t="str">
        <v/>
      </c>
      <c r="C14559" s="75">
        <f>IF($E14559="","",IFERROR(VLOOKUP(TRIM(E14559&amp;""),'Référentiel Articles'!$A$2:$F$634,2,FALSE),""))</f>
      </c>
      <c r="D14559" s="75">
        <f>IF($E14559="","",IFERROR(VLOOKUP(TRIM(E14559&amp;""),'Référentiel Articles'!$A$2:$F$634,3,FALSE),""))</f>
      </c>
      <c r="E14559" s="74" t="str">
        <v/>
      </c>
      <c r="F14559" s="75">
        <f>IF($E14559="","",IFERROR(VLOOKUP(TRIM(E14559&amp;""),'Référentiel Articles'!$A$2:$F$634,4,FALSE),""))</f>
      </c>
      <c r="G14559" s="76">
        <f>IF($E14559="","",IFERROR(VLOOKUP(TRIM(E14559&amp;""),'Référentiel Articles'!$A$2:$F$634,5,FALSE),""))</f>
      </c>
      <c r="H14559" s="77" t="str">
        <v/>
      </c>
      <c r="I14559" s="76">
        <f>IF($E14559="","",IFERROR(VLOOKUP(TRIM(E14559&amp;""),'Référentiel Articles'!$A$2:$F$634,6,FALSE),""))</f>
      </c>
      <c r="J14559" s="78">
        <f>IF(OR($E14559="",$H14559=""),"",$H14559*$I14559)</f>
      </c>
      <c r="K14559" s="79" t="str">
        <v/>
      </c>
    </row>
    <row r="14560">
      <c r="A14560" s="81" t="str">
        <v/>
      </c>
      <c r="B14560" s="81" t="str">
        <v/>
      </c>
      <c r="C14560" s="83">
        <f>IF($E14560="","",IFERROR(VLOOKUP(TRIM(E14560&amp;""),'Référentiel Articles'!$A$2:$F$634,2,FALSE),""))</f>
      </c>
      <c r="D14560" s="83">
        <f>IF($E14560="","",IFERROR(VLOOKUP(TRIM(E14560&amp;""),'Référentiel Articles'!$A$2:$F$634,3,FALSE),""))</f>
      </c>
      <c r="E14560" s="81" t="str">
        <v/>
      </c>
      <c r="F14560" s="83">
        <f>IF($E14560="","",IFERROR(VLOOKUP(TRIM(E14560&amp;""),'Référentiel Articles'!$A$2:$F$634,4,FALSE),""))</f>
      </c>
      <c r="G14560" s="84">
        <f>IF($E14560="","",IFERROR(VLOOKUP(TRIM(E14560&amp;""),'Référentiel Articles'!$A$2:$F$634,5,FALSE),""))</f>
      </c>
      <c r="H14560" s="85" t="str">
        <v/>
      </c>
      <c r="I14560" s="84">
        <f>IF($E14560="","",IFERROR(VLOOKUP(TRIM(E14560&amp;""),'Référentiel Articles'!$A$2:$F$634,6,FALSE),""))</f>
      </c>
      <c r="J14560" s="90">
        <f>IF(OR($E14560="",$H14560=""),"",$H14560*$I14560)</f>
      </c>
      <c r="K14560" s="87" t="str">
        <v/>
      </c>
    </row>
    <row r="14561">
      <c r="A14561" s="74" t="str">
        <v/>
      </c>
      <c r="B14561" s="74" t="str">
        <v/>
      </c>
      <c r="C14561" s="75">
        <f>IF($E14561="","",IFERROR(VLOOKUP(TRIM(E14561&amp;""),'Référentiel Articles'!$A$2:$F$634,2,FALSE),""))</f>
      </c>
      <c r="D14561" s="75">
        <f>IF($E14561="","",IFERROR(VLOOKUP(TRIM(E14561&amp;""),'Référentiel Articles'!$A$2:$F$634,3,FALSE),""))</f>
      </c>
      <c r="E14561" s="74" t="str">
        <v/>
      </c>
      <c r="F14561" s="75">
        <f>IF($E14561="","",IFERROR(VLOOKUP(TRIM(E14561&amp;""),'Référentiel Articles'!$A$2:$F$634,4,FALSE),""))</f>
      </c>
      <c r="G14561" s="76">
        <f>IF($E14561="","",IFERROR(VLOOKUP(TRIM(E14561&amp;""),'Référentiel Articles'!$A$2:$F$634,5,FALSE),""))</f>
      </c>
      <c r="H14561" s="77" t="str">
        <v/>
      </c>
      <c r="I14561" s="76">
        <f>IF($E14561="","",IFERROR(VLOOKUP(TRIM(E14561&amp;""),'Référentiel Articles'!$A$2:$F$634,6,FALSE),""))</f>
      </c>
      <c r="J14561" s="78">
        <f>IF(OR($E14561="",$H14561=""),"",$H14561*$I14561)</f>
      </c>
      <c r="K14561" s="79" t="str">
        <v/>
      </c>
    </row>
    <row r="14562">
      <c r="A14562" s="81" t="str">
        <v/>
      </c>
      <c r="B14562" s="81" t="str">
        <v/>
      </c>
      <c r="C14562" s="83">
        <f>IF($E14562="","",IFERROR(VLOOKUP(TRIM(E14562&amp;""),'Référentiel Articles'!$A$2:$F$634,2,FALSE),""))</f>
      </c>
      <c r="D14562" s="83">
        <f>IF($E14562="","",IFERROR(VLOOKUP(TRIM(E14562&amp;""),'Référentiel Articles'!$A$2:$F$634,3,FALSE),""))</f>
      </c>
      <c r="E14562" s="81" t="str">
        <v/>
      </c>
      <c r="F14562" s="83">
        <f>IF($E14562="","",IFERROR(VLOOKUP(TRIM(E14562&amp;""),'Référentiel Articles'!$A$2:$F$634,4,FALSE),""))</f>
      </c>
      <c r="G14562" s="84">
        <f>IF($E14562="","",IFERROR(VLOOKUP(TRIM(E14562&amp;""),'Référentiel Articles'!$A$2:$F$634,5,FALSE),""))</f>
      </c>
      <c r="H14562" s="85" t="str">
        <v/>
      </c>
      <c r="I14562" s="84">
        <f>IF($E14562="","",IFERROR(VLOOKUP(TRIM(E14562&amp;""),'Référentiel Articles'!$A$2:$F$634,6,FALSE),""))</f>
      </c>
      <c r="J14562" s="90">
        <f>IF(OR($E14562="",$H14562=""),"",$H14562*$I14562)</f>
      </c>
      <c r="K14562" s="87" t="str">
        <v/>
      </c>
    </row>
    <row r="14563">
      <c r="A14563" s="74" t="str">
        <v/>
      </c>
      <c r="B14563" s="74" t="str">
        <v/>
      </c>
      <c r="C14563" s="75">
        <f>IF($E14563="","",IFERROR(VLOOKUP(TRIM(E14563&amp;""),'Référentiel Articles'!$A$2:$F$634,2,FALSE),""))</f>
      </c>
      <c r="D14563" s="75">
        <f>IF($E14563="","",IFERROR(VLOOKUP(TRIM(E14563&amp;""),'Référentiel Articles'!$A$2:$F$634,3,FALSE),""))</f>
      </c>
      <c r="E14563" s="74" t="str">
        <v/>
      </c>
      <c r="F14563" s="75">
        <f>IF($E14563="","",IFERROR(VLOOKUP(TRIM(E14563&amp;""),'Référentiel Articles'!$A$2:$F$634,4,FALSE),""))</f>
      </c>
      <c r="G14563" s="76">
        <f>IF($E14563="","",IFERROR(VLOOKUP(TRIM(E14563&amp;""),'Référentiel Articles'!$A$2:$F$634,5,FALSE),""))</f>
      </c>
      <c r="H14563" s="77" t="str">
        <v/>
      </c>
      <c r="I14563" s="76">
        <f>IF($E14563="","",IFERROR(VLOOKUP(TRIM(E14563&amp;""),'Référentiel Articles'!$A$2:$F$634,6,FALSE),""))</f>
      </c>
      <c r="J14563" s="78">
        <f>IF(OR($E14563="",$H14563=""),"",$H14563*$I14563)</f>
      </c>
      <c r="K14563" s="79" t="str">
        <v/>
      </c>
    </row>
    <row r="14564">
      <c r="A14564" s="81" t="str">
        <v/>
      </c>
      <c r="B14564" s="81" t="str">
        <v/>
      </c>
      <c r="C14564" s="83">
        <f>IF($E14564="","",IFERROR(VLOOKUP(TRIM(E14564&amp;""),'Référentiel Articles'!$A$2:$F$634,2,FALSE),""))</f>
      </c>
      <c r="D14564" s="83">
        <f>IF($E14564="","",IFERROR(VLOOKUP(TRIM(E14564&amp;""),'Référentiel Articles'!$A$2:$F$634,3,FALSE),""))</f>
      </c>
      <c r="E14564" s="81" t="str">
        <v/>
      </c>
      <c r="F14564" s="83">
        <f>IF($E14564="","",IFERROR(VLOOKUP(TRIM(E14564&amp;""),'Référentiel Articles'!$A$2:$F$634,4,FALSE),""))</f>
      </c>
      <c r="G14564" s="84">
        <f>IF($E14564="","",IFERROR(VLOOKUP(TRIM(E14564&amp;""),'Référentiel Articles'!$A$2:$F$634,5,FALSE),""))</f>
      </c>
      <c r="H14564" s="85" t="str">
        <v/>
      </c>
      <c r="I14564" s="84">
        <f>IF($E14564="","",IFERROR(VLOOKUP(TRIM(E14564&amp;""),'Référentiel Articles'!$A$2:$F$634,6,FALSE),""))</f>
      </c>
      <c r="J14564" s="90">
        <f>IF(OR($E14564="",$H14564=""),"",$H14564*$I14564)</f>
      </c>
      <c r="K14564" s="87" t="str">
        <v/>
      </c>
    </row>
    <row r="14565">
      <c r="A14565" s="74" t="str">
        <v/>
      </c>
      <c r="B14565" s="74" t="str">
        <v/>
      </c>
      <c r="C14565" s="75">
        <f>IF($E14565="","",IFERROR(VLOOKUP(TRIM(E14565&amp;""),'Référentiel Articles'!$A$2:$F$634,2,FALSE),""))</f>
      </c>
      <c r="D14565" s="75">
        <f>IF($E14565="","",IFERROR(VLOOKUP(TRIM(E14565&amp;""),'Référentiel Articles'!$A$2:$F$634,3,FALSE),""))</f>
      </c>
      <c r="E14565" s="74" t="str">
        <v/>
      </c>
      <c r="F14565" s="75">
        <f>IF($E14565="","",IFERROR(VLOOKUP(TRIM(E14565&amp;""),'Référentiel Articles'!$A$2:$F$634,4,FALSE),""))</f>
      </c>
      <c r="G14565" s="76">
        <f>IF($E14565="","",IFERROR(VLOOKUP(TRIM(E14565&amp;""),'Référentiel Articles'!$A$2:$F$634,5,FALSE),""))</f>
      </c>
      <c r="H14565" s="77" t="str">
        <v/>
      </c>
      <c r="I14565" s="76">
        <f>IF($E14565="","",IFERROR(VLOOKUP(TRIM(E14565&amp;""),'Référentiel Articles'!$A$2:$F$634,6,FALSE),""))</f>
      </c>
      <c r="J14565" s="78">
        <f>IF(OR($E14565="",$H14565=""),"",$H14565*$I14565)</f>
      </c>
      <c r="K14565" s="79" t="str">
        <v/>
      </c>
    </row>
    <row r="14566">
      <c r="A14566" s="81" t="str">
        <v/>
      </c>
      <c r="B14566" s="81" t="str">
        <v/>
      </c>
      <c r="C14566" s="83">
        <f>IF($E14566="","",IFERROR(VLOOKUP(TRIM(E14566&amp;""),'Référentiel Articles'!$A$2:$F$634,2,FALSE),""))</f>
      </c>
      <c r="D14566" s="83">
        <f>IF($E14566="","",IFERROR(VLOOKUP(TRIM(E14566&amp;""),'Référentiel Articles'!$A$2:$F$634,3,FALSE),""))</f>
      </c>
      <c r="E14566" s="81" t="str">
        <v/>
      </c>
      <c r="F14566" s="83">
        <f>IF($E14566="","",IFERROR(VLOOKUP(TRIM(E14566&amp;""),'Référentiel Articles'!$A$2:$F$634,4,FALSE),""))</f>
      </c>
      <c r="G14566" s="84">
        <f>IF($E14566="","",IFERROR(VLOOKUP(TRIM(E14566&amp;""),'Référentiel Articles'!$A$2:$F$634,5,FALSE),""))</f>
      </c>
      <c r="H14566" s="85" t="str">
        <v/>
      </c>
      <c r="I14566" s="84">
        <f>IF($E14566="","",IFERROR(VLOOKUP(TRIM(E14566&amp;""),'Référentiel Articles'!$A$2:$F$634,6,FALSE),""))</f>
      </c>
      <c r="J14566" s="90">
        <f>IF(OR($E14566="",$H14566=""),"",$H14566*$I14566)</f>
      </c>
      <c r="K14566" s="87" t="str">
        <v/>
      </c>
    </row>
    <row r="14567">
      <c r="A14567" s="74" t="str">
        <v/>
      </c>
      <c r="B14567" s="74" t="str">
        <v/>
      </c>
      <c r="C14567" s="75">
        <f>IF($E14567="","",IFERROR(VLOOKUP(TRIM(E14567&amp;""),'Référentiel Articles'!$A$2:$F$634,2,FALSE),""))</f>
      </c>
      <c r="D14567" s="75">
        <f>IF($E14567="","",IFERROR(VLOOKUP(TRIM(E14567&amp;""),'Référentiel Articles'!$A$2:$F$634,3,FALSE),""))</f>
      </c>
      <c r="E14567" s="74" t="str">
        <v/>
      </c>
      <c r="F14567" s="75">
        <f>IF($E14567="","",IFERROR(VLOOKUP(TRIM(E14567&amp;""),'Référentiel Articles'!$A$2:$F$634,4,FALSE),""))</f>
      </c>
      <c r="G14567" s="76">
        <f>IF($E14567="","",IFERROR(VLOOKUP(TRIM(E14567&amp;""),'Référentiel Articles'!$A$2:$F$634,5,FALSE),""))</f>
      </c>
      <c r="H14567" s="77" t="str">
        <v/>
      </c>
      <c r="I14567" s="76">
        <f>IF($E14567="","",IFERROR(VLOOKUP(TRIM(E14567&amp;""),'Référentiel Articles'!$A$2:$F$634,6,FALSE),""))</f>
      </c>
      <c r="J14567" s="78">
        <f>IF(OR($E14567="",$H14567=""),"",$H14567*$I14567)</f>
      </c>
      <c r="K14567" s="79" t="str">
        <v/>
      </c>
    </row>
    <row r="14568">
      <c r="A14568" s="81" t="str">
        <v/>
      </c>
      <c r="B14568" s="81" t="str">
        <v/>
      </c>
      <c r="C14568" s="83">
        <f>IF($E14568="","",IFERROR(VLOOKUP(TRIM(E14568&amp;""),'Référentiel Articles'!$A$2:$F$634,2,FALSE),""))</f>
      </c>
      <c r="D14568" s="83">
        <f>IF($E14568="","",IFERROR(VLOOKUP(TRIM(E14568&amp;""),'Référentiel Articles'!$A$2:$F$634,3,FALSE),""))</f>
      </c>
      <c r="E14568" s="81" t="str">
        <v/>
      </c>
      <c r="F14568" s="83">
        <f>IF($E14568="","",IFERROR(VLOOKUP(TRIM(E14568&amp;""),'Référentiel Articles'!$A$2:$F$634,4,FALSE),""))</f>
      </c>
      <c r="G14568" s="84">
        <f>IF($E14568="","",IFERROR(VLOOKUP(TRIM(E14568&amp;""),'Référentiel Articles'!$A$2:$F$634,5,FALSE),""))</f>
      </c>
      <c r="H14568" s="85" t="str">
        <v/>
      </c>
      <c r="I14568" s="84">
        <f>IF($E14568="","",IFERROR(VLOOKUP(TRIM(E14568&amp;""),'Référentiel Articles'!$A$2:$F$634,6,FALSE),""))</f>
      </c>
      <c r="J14568" s="90">
        <f>IF(OR($E14568="",$H14568=""),"",$H14568*$I14568)</f>
      </c>
      <c r="K14568" s="87" t="str">
        <v/>
      </c>
    </row>
    <row r="14569">
      <c r="A14569" s="74" t="str">
        <v/>
      </c>
      <c r="B14569" s="74" t="str">
        <v/>
      </c>
      <c r="C14569" s="75">
        <f>IF($E14569="","",IFERROR(VLOOKUP(TRIM(E14569&amp;""),'Référentiel Articles'!$A$2:$F$634,2,FALSE),""))</f>
      </c>
      <c r="D14569" s="75">
        <f>IF($E14569="","",IFERROR(VLOOKUP(TRIM(E14569&amp;""),'Référentiel Articles'!$A$2:$F$634,3,FALSE),""))</f>
      </c>
      <c r="E14569" s="74" t="str">
        <v/>
      </c>
      <c r="F14569" s="75">
        <f>IF($E14569="","",IFERROR(VLOOKUP(TRIM(E14569&amp;""),'Référentiel Articles'!$A$2:$F$634,4,FALSE),""))</f>
      </c>
      <c r="G14569" s="76">
        <f>IF($E14569="","",IFERROR(VLOOKUP(TRIM(E14569&amp;""),'Référentiel Articles'!$A$2:$F$634,5,FALSE),""))</f>
      </c>
      <c r="H14569" s="77" t="str">
        <v/>
      </c>
      <c r="I14569" s="76">
        <f>IF($E14569="","",IFERROR(VLOOKUP(TRIM(E14569&amp;""),'Référentiel Articles'!$A$2:$F$634,6,FALSE),""))</f>
      </c>
      <c r="J14569" s="78">
        <f>IF(OR($E14569="",$H14569=""),"",$H14569*$I14569)</f>
      </c>
      <c r="K14569" s="79" t="str">
        <v/>
      </c>
    </row>
    <row r="14570">
      <c r="A14570" s="81" t="str">
        <v/>
      </c>
      <c r="B14570" s="81" t="str">
        <v/>
      </c>
      <c r="C14570" s="83">
        <f>IF($E14570="","",IFERROR(VLOOKUP(TRIM(E14570&amp;""),'Référentiel Articles'!$A$2:$F$634,2,FALSE),""))</f>
      </c>
      <c r="D14570" s="83">
        <f>IF($E14570="","",IFERROR(VLOOKUP(TRIM(E14570&amp;""),'Référentiel Articles'!$A$2:$F$634,3,FALSE),""))</f>
      </c>
      <c r="E14570" s="81" t="str">
        <v/>
      </c>
      <c r="F14570" s="83">
        <f>IF($E14570="","",IFERROR(VLOOKUP(TRIM(E14570&amp;""),'Référentiel Articles'!$A$2:$F$634,4,FALSE),""))</f>
      </c>
      <c r="G14570" s="84">
        <f>IF($E14570="","",IFERROR(VLOOKUP(TRIM(E14570&amp;""),'Référentiel Articles'!$A$2:$F$634,5,FALSE),""))</f>
      </c>
      <c r="H14570" s="85" t="str">
        <v/>
      </c>
      <c r="I14570" s="84">
        <f>IF($E14570="","",IFERROR(VLOOKUP(TRIM(E14570&amp;""),'Référentiel Articles'!$A$2:$F$634,6,FALSE),""))</f>
      </c>
      <c r="J14570" s="90">
        <f>IF(OR($E14570="",$H14570=""),"",$H14570*$I14570)</f>
      </c>
      <c r="K14570" s="87" t="str">
        <v/>
      </c>
    </row>
    <row r="14571">
      <c r="A14571" s="74" t="str">
        <v/>
      </c>
      <c r="B14571" s="74" t="str">
        <v/>
      </c>
      <c r="C14571" s="75">
        <f>IF($E14571="","",IFERROR(VLOOKUP(TRIM(E14571&amp;""),'Référentiel Articles'!$A$2:$F$634,2,FALSE),""))</f>
      </c>
      <c r="D14571" s="75">
        <f>IF($E14571="","",IFERROR(VLOOKUP(TRIM(E14571&amp;""),'Référentiel Articles'!$A$2:$F$634,3,FALSE),""))</f>
      </c>
      <c r="E14571" s="74" t="str">
        <v/>
      </c>
      <c r="F14571" s="75">
        <f>IF($E14571="","",IFERROR(VLOOKUP(TRIM(E14571&amp;""),'Référentiel Articles'!$A$2:$F$634,4,FALSE),""))</f>
      </c>
      <c r="G14571" s="76">
        <f>IF($E14571="","",IFERROR(VLOOKUP(TRIM(E14571&amp;""),'Référentiel Articles'!$A$2:$F$634,5,FALSE),""))</f>
      </c>
      <c r="H14571" s="77" t="str">
        <v/>
      </c>
      <c r="I14571" s="76">
        <f>IF($E14571="","",IFERROR(VLOOKUP(TRIM(E14571&amp;""),'Référentiel Articles'!$A$2:$F$634,6,FALSE),""))</f>
      </c>
      <c r="J14571" s="78">
        <f>IF(OR($E14571="",$H14571=""),"",$H14571*$I14571)</f>
      </c>
      <c r="K14571" s="79" t="str">
        <v/>
      </c>
    </row>
    <row r="14572">
      <c r="A14572" s="81" t="str">
        <v/>
      </c>
      <c r="B14572" s="81" t="str">
        <v/>
      </c>
      <c r="C14572" s="83">
        <f>IF($E14572="","",IFERROR(VLOOKUP(TRIM(E14572&amp;""),'Référentiel Articles'!$A$2:$F$634,2,FALSE),""))</f>
      </c>
      <c r="D14572" s="83">
        <f>IF($E14572="","",IFERROR(VLOOKUP(TRIM(E14572&amp;""),'Référentiel Articles'!$A$2:$F$634,3,FALSE),""))</f>
      </c>
      <c r="E14572" s="81" t="str">
        <v/>
      </c>
      <c r="F14572" s="83">
        <f>IF($E14572="","",IFERROR(VLOOKUP(TRIM(E14572&amp;""),'Référentiel Articles'!$A$2:$F$634,4,FALSE),""))</f>
      </c>
      <c r="G14572" s="84">
        <f>IF($E14572="","",IFERROR(VLOOKUP(TRIM(E14572&amp;""),'Référentiel Articles'!$A$2:$F$634,5,FALSE),""))</f>
      </c>
      <c r="H14572" s="85" t="str">
        <v/>
      </c>
      <c r="I14572" s="84">
        <f>IF($E14572="","",IFERROR(VLOOKUP(TRIM(E14572&amp;""),'Référentiel Articles'!$A$2:$F$634,6,FALSE),""))</f>
      </c>
      <c r="J14572" s="90">
        <f>IF(OR($E14572="",$H14572=""),"",$H14572*$I14572)</f>
      </c>
      <c r="K14572" s="87" t="str">
        <v/>
      </c>
    </row>
    <row r="14573">
      <c r="A14573" s="74" t="str">
        <v/>
      </c>
      <c r="B14573" s="74" t="str">
        <v/>
      </c>
      <c r="C14573" s="75">
        <f>IF($E14573="","",IFERROR(VLOOKUP(TRIM(E14573&amp;""),'Référentiel Articles'!$A$2:$F$634,2,FALSE),""))</f>
      </c>
      <c r="D14573" s="75">
        <f>IF($E14573="","",IFERROR(VLOOKUP(TRIM(E14573&amp;""),'Référentiel Articles'!$A$2:$F$634,3,FALSE),""))</f>
      </c>
      <c r="E14573" s="74" t="str">
        <v/>
      </c>
      <c r="F14573" s="75">
        <f>IF($E14573="","",IFERROR(VLOOKUP(TRIM(E14573&amp;""),'Référentiel Articles'!$A$2:$F$634,4,FALSE),""))</f>
      </c>
      <c r="G14573" s="76">
        <f>IF($E14573="","",IFERROR(VLOOKUP(TRIM(E14573&amp;""),'Référentiel Articles'!$A$2:$F$634,5,FALSE),""))</f>
      </c>
      <c r="H14573" s="77" t="str">
        <v/>
      </c>
      <c r="I14573" s="76">
        <f>IF($E14573="","",IFERROR(VLOOKUP(TRIM(E14573&amp;""),'Référentiel Articles'!$A$2:$F$634,6,FALSE),""))</f>
      </c>
      <c r="J14573" s="78">
        <f>IF(OR($E14573="",$H14573=""),"",$H14573*$I14573)</f>
      </c>
      <c r="K14573" s="79" t="str">
        <v/>
      </c>
    </row>
    <row r="14574">
      <c r="A14574" s="81" t="str">
        <v/>
      </c>
      <c r="B14574" s="81" t="str">
        <v/>
      </c>
      <c r="C14574" s="83">
        <f>IF($E14574="","",IFERROR(VLOOKUP(TRIM(E14574&amp;""),'Référentiel Articles'!$A$2:$F$634,2,FALSE),""))</f>
      </c>
      <c r="D14574" s="83">
        <f>IF($E14574="","",IFERROR(VLOOKUP(TRIM(E14574&amp;""),'Référentiel Articles'!$A$2:$F$634,3,FALSE),""))</f>
      </c>
      <c r="E14574" s="81" t="str">
        <v/>
      </c>
      <c r="F14574" s="83">
        <f>IF($E14574="","",IFERROR(VLOOKUP(TRIM(E14574&amp;""),'Référentiel Articles'!$A$2:$F$634,4,FALSE),""))</f>
      </c>
      <c r="G14574" s="84">
        <f>IF($E14574="","",IFERROR(VLOOKUP(TRIM(E14574&amp;""),'Référentiel Articles'!$A$2:$F$634,5,FALSE),""))</f>
      </c>
      <c r="H14574" s="85" t="str">
        <v/>
      </c>
      <c r="I14574" s="84">
        <f>IF($E14574="","",IFERROR(VLOOKUP(TRIM(E14574&amp;""),'Référentiel Articles'!$A$2:$F$634,6,FALSE),""))</f>
      </c>
      <c r="J14574" s="90">
        <f>IF(OR($E14574="",$H14574=""),"",$H14574*$I14574)</f>
      </c>
      <c r="K14574" s="87" t="str">
        <v/>
      </c>
    </row>
    <row r="14575">
      <c r="A14575" s="74" t="str">
        <v/>
      </c>
      <c r="B14575" s="74" t="str">
        <v/>
      </c>
      <c r="C14575" s="75">
        <f>IF($E14575="","",IFERROR(VLOOKUP(TRIM(E14575&amp;""),'Référentiel Articles'!$A$2:$F$634,2,FALSE),""))</f>
      </c>
      <c r="D14575" s="75">
        <f>IF($E14575="","",IFERROR(VLOOKUP(TRIM(E14575&amp;""),'Référentiel Articles'!$A$2:$F$634,3,FALSE),""))</f>
      </c>
      <c r="E14575" s="74" t="str">
        <v/>
      </c>
      <c r="F14575" s="75">
        <f>IF($E14575="","",IFERROR(VLOOKUP(TRIM(E14575&amp;""),'Référentiel Articles'!$A$2:$F$634,4,FALSE),""))</f>
      </c>
      <c r="G14575" s="76">
        <f>IF($E14575="","",IFERROR(VLOOKUP(TRIM(E14575&amp;""),'Référentiel Articles'!$A$2:$F$634,5,FALSE),""))</f>
      </c>
      <c r="H14575" s="77" t="str">
        <v/>
      </c>
      <c r="I14575" s="76">
        <f>IF($E14575="","",IFERROR(VLOOKUP(TRIM(E14575&amp;""),'Référentiel Articles'!$A$2:$F$634,6,FALSE),""))</f>
      </c>
      <c r="J14575" s="78">
        <f>IF(OR($E14575="",$H14575=""),"",$H14575*$I14575)</f>
      </c>
      <c r="K14575" s="79" t="str">
        <v/>
      </c>
    </row>
    <row r="14576">
      <c r="A14576" s="81" t="str">
        <v/>
      </c>
      <c r="B14576" s="81" t="str">
        <v/>
      </c>
      <c r="C14576" s="83">
        <f>IF($E14576="","",IFERROR(VLOOKUP(TRIM(E14576&amp;""),'Référentiel Articles'!$A$2:$F$634,2,FALSE),""))</f>
      </c>
      <c r="D14576" s="83">
        <f>IF($E14576="","",IFERROR(VLOOKUP(TRIM(E14576&amp;""),'Référentiel Articles'!$A$2:$F$634,3,FALSE),""))</f>
      </c>
      <c r="E14576" s="81" t="str">
        <v/>
      </c>
      <c r="F14576" s="83">
        <f>IF($E14576="","",IFERROR(VLOOKUP(TRIM(E14576&amp;""),'Référentiel Articles'!$A$2:$F$634,4,FALSE),""))</f>
      </c>
      <c r="G14576" s="84">
        <f>IF($E14576="","",IFERROR(VLOOKUP(TRIM(E14576&amp;""),'Référentiel Articles'!$A$2:$F$634,5,FALSE),""))</f>
      </c>
      <c r="H14576" s="85" t="str">
        <v/>
      </c>
      <c r="I14576" s="84">
        <f>IF($E14576="","",IFERROR(VLOOKUP(TRIM(E14576&amp;""),'Référentiel Articles'!$A$2:$F$634,6,FALSE),""))</f>
      </c>
      <c r="J14576" s="90">
        <f>IF(OR($E14576="",$H14576=""),"",$H14576*$I14576)</f>
      </c>
      <c r="K14576" s="87" t="str">
        <v/>
      </c>
    </row>
    <row r="14577">
      <c r="A14577" s="74" t="str">
        <v/>
      </c>
      <c r="B14577" s="74" t="str">
        <v/>
      </c>
      <c r="C14577" s="75">
        <f>IF($E14577="","",IFERROR(VLOOKUP(TRIM(E14577&amp;""),'Référentiel Articles'!$A$2:$F$634,2,FALSE),""))</f>
      </c>
      <c r="D14577" s="75">
        <f>IF($E14577="","",IFERROR(VLOOKUP(TRIM(E14577&amp;""),'Référentiel Articles'!$A$2:$F$634,3,FALSE),""))</f>
      </c>
      <c r="E14577" s="74" t="str">
        <v/>
      </c>
      <c r="F14577" s="75">
        <f>IF($E14577="","",IFERROR(VLOOKUP(TRIM(E14577&amp;""),'Référentiel Articles'!$A$2:$F$634,4,FALSE),""))</f>
      </c>
      <c r="G14577" s="76">
        <f>IF($E14577="","",IFERROR(VLOOKUP(TRIM(E14577&amp;""),'Référentiel Articles'!$A$2:$F$634,5,FALSE),""))</f>
      </c>
      <c r="H14577" s="77" t="str">
        <v/>
      </c>
      <c r="I14577" s="76">
        <f>IF($E14577="","",IFERROR(VLOOKUP(TRIM(E14577&amp;""),'Référentiel Articles'!$A$2:$F$634,6,FALSE),""))</f>
      </c>
      <c r="J14577" s="78">
        <f>IF(OR($E14577="",$H14577=""),"",$H14577*$I14577)</f>
      </c>
      <c r="K14577" s="79" t="str">
        <v/>
      </c>
    </row>
    <row r="14578">
      <c r="A14578" s="81" t="str">
        <v/>
      </c>
      <c r="B14578" s="81" t="str">
        <v/>
      </c>
      <c r="C14578" s="83">
        <f>IF($E14578="","",IFERROR(VLOOKUP(TRIM(E14578&amp;""),'Référentiel Articles'!$A$2:$F$634,2,FALSE),""))</f>
      </c>
      <c r="D14578" s="83">
        <f>IF($E14578="","",IFERROR(VLOOKUP(TRIM(E14578&amp;""),'Référentiel Articles'!$A$2:$F$634,3,FALSE),""))</f>
      </c>
      <c r="E14578" s="81" t="str">
        <v/>
      </c>
      <c r="F14578" s="83">
        <f>IF($E14578="","",IFERROR(VLOOKUP(TRIM(E14578&amp;""),'Référentiel Articles'!$A$2:$F$634,4,FALSE),""))</f>
      </c>
      <c r="G14578" s="84">
        <f>IF($E14578="","",IFERROR(VLOOKUP(TRIM(E14578&amp;""),'Référentiel Articles'!$A$2:$F$634,5,FALSE),""))</f>
      </c>
      <c r="H14578" s="85" t="str">
        <v/>
      </c>
      <c r="I14578" s="84">
        <f>IF($E14578="","",IFERROR(VLOOKUP(TRIM(E14578&amp;""),'Référentiel Articles'!$A$2:$F$634,6,FALSE),""))</f>
      </c>
      <c r="J14578" s="90">
        <f>IF(OR($E14578="",$H14578=""),"",$H14578*$I14578)</f>
      </c>
      <c r="K14578" s="87" t="str">
        <v/>
      </c>
    </row>
    <row r="14579">
      <c r="A14579" s="74" t="str">
        <v/>
      </c>
      <c r="B14579" s="74" t="str">
        <v/>
      </c>
      <c r="C14579" s="75">
        <f>IF($E14579="","",IFERROR(VLOOKUP(TRIM(E14579&amp;""),'Référentiel Articles'!$A$2:$F$634,2,FALSE),""))</f>
      </c>
      <c r="D14579" s="75">
        <f>IF($E14579="","",IFERROR(VLOOKUP(TRIM(E14579&amp;""),'Référentiel Articles'!$A$2:$F$634,3,FALSE),""))</f>
      </c>
      <c r="E14579" s="74" t="str">
        <v/>
      </c>
      <c r="F14579" s="75">
        <f>IF($E14579="","",IFERROR(VLOOKUP(TRIM(E14579&amp;""),'Référentiel Articles'!$A$2:$F$634,4,FALSE),""))</f>
      </c>
      <c r="G14579" s="76">
        <f>IF($E14579="","",IFERROR(VLOOKUP(TRIM(E14579&amp;""),'Référentiel Articles'!$A$2:$F$634,5,FALSE),""))</f>
      </c>
      <c r="H14579" s="77" t="str">
        <v/>
      </c>
      <c r="I14579" s="76">
        <f>IF($E14579="","",IFERROR(VLOOKUP(TRIM(E14579&amp;""),'Référentiel Articles'!$A$2:$F$634,6,FALSE),""))</f>
      </c>
      <c r="J14579" s="78">
        <f>IF(OR($E14579="",$H14579=""),"",$H14579*$I14579)</f>
      </c>
      <c r="K14579" s="79" t="str">
        <v/>
      </c>
    </row>
    <row r="14580">
      <c r="A14580" s="81" t="str">
        <v/>
      </c>
      <c r="B14580" s="81" t="str">
        <v/>
      </c>
      <c r="C14580" s="83">
        <f>IF($E14580="","",IFERROR(VLOOKUP(TRIM(E14580&amp;""),'Référentiel Articles'!$A$2:$F$634,2,FALSE),""))</f>
      </c>
      <c r="D14580" s="83">
        <f>IF($E14580="","",IFERROR(VLOOKUP(TRIM(E14580&amp;""),'Référentiel Articles'!$A$2:$F$634,3,FALSE),""))</f>
      </c>
      <c r="E14580" s="81" t="str">
        <v/>
      </c>
      <c r="F14580" s="83">
        <f>IF($E14580="","",IFERROR(VLOOKUP(TRIM(E14580&amp;""),'Référentiel Articles'!$A$2:$F$634,4,FALSE),""))</f>
      </c>
      <c r="G14580" s="84">
        <f>IF($E14580="","",IFERROR(VLOOKUP(TRIM(E14580&amp;""),'Référentiel Articles'!$A$2:$F$634,5,FALSE),""))</f>
      </c>
      <c r="H14580" s="85" t="str">
        <v/>
      </c>
      <c r="I14580" s="84">
        <f>IF($E14580="","",IFERROR(VLOOKUP(TRIM(E14580&amp;""),'Référentiel Articles'!$A$2:$F$634,6,FALSE),""))</f>
      </c>
      <c r="J14580" s="90">
        <f>IF(OR($E14580="",$H14580=""),"",$H14580*$I14580)</f>
      </c>
      <c r="K14580" s="87" t="str">
        <v/>
      </c>
    </row>
    <row r="14581">
      <c r="A14581" s="74" t="str">
        <v/>
      </c>
      <c r="B14581" s="74" t="str">
        <v/>
      </c>
      <c r="C14581" s="75">
        <f>IF($E14581="","",IFERROR(VLOOKUP(TRIM(E14581&amp;""),'Référentiel Articles'!$A$2:$F$634,2,FALSE),""))</f>
      </c>
      <c r="D14581" s="75">
        <f>IF($E14581="","",IFERROR(VLOOKUP(TRIM(E14581&amp;""),'Référentiel Articles'!$A$2:$F$634,3,FALSE),""))</f>
      </c>
      <c r="E14581" s="74" t="str">
        <v/>
      </c>
      <c r="F14581" s="75">
        <f>IF($E14581="","",IFERROR(VLOOKUP(TRIM(E14581&amp;""),'Référentiel Articles'!$A$2:$F$634,4,FALSE),""))</f>
      </c>
      <c r="G14581" s="76">
        <f>IF($E14581="","",IFERROR(VLOOKUP(TRIM(E14581&amp;""),'Référentiel Articles'!$A$2:$F$634,5,FALSE),""))</f>
      </c>
      <c r="H14581" s="77" t="str">
        <v/>
      </c>
      <c r="I14581" s="76">
        <f>IF($E14581="","",IFERROR(VLOOKUP(TRIM(E14581&amp;""),'Référentiel Articles'!$A$2:$F$634,6,FALSE),""))</f>
      </c>
      <c r="J14581" s="78">
        <f>IF(OR($E14581="",$H14581=""),"",$H14581*$I14581)</f>
      </c>
      <c r="K14581" s="79" t="str">
        <v/>
      </c>
    </row>
    <row r="14582">
      <c r="A14582" s="81" t="str">
        <v/>
      </c>
      <c r="B14582" s="81" t="str">
        <v/>
      </c>
      <c r="C14582" s="83">
        <f>IF($E14582="","",IFERROR(VLOOKUP(TRIM(E14582&amp;""),'Référentiel Articles'!$A$2:$F$634,2,FALSE),""))</f>
      </c>
      <c r="D14582" s="83">
        <f>IF($E14582="","",IFERROR(VLOOKUP(TRIM(E14582&amp;""),'Référentiel Articles'!$A$2:$F$634,3,FALSE),""))</f>
      </c>
      <c r="E14582" s="81" t="str">
        <v/>
      </c>
      <c r="F14582" s="83">
        <f>IF($E14582="","",IFERROR(VLOOKUP(TRIM(E14582&amp;""),'Référentiel Articles'!$A$2:$F$634,4,FALSE),""))</f>
      </c>
      <c r="G14582" s="84">
        <f>IF($E14582="","",IFERROR(VLOOKUP(TRIM(E14582&amp;""),'Référentiel Articles'!$A$2:$F$634,5,FALSE),""))</f>
      </c>
      <c r="H14582" s="85" t="str">
        <v/>
      </c>
      <c r="I14582" s="84">
        <f>IF($E14582="","",IFERROR(VLOOKUP(TRIM(E14582&amp;""),'Référentiel Articles'!$A$2:$F$634,6,FALSE),""))</f>
      </c>
      <c r="J14582" s="90">
        <f>IF(OR($E14582="",$H14582=""),"",$H14582*$I14582)</f>
      </c>
      <c r="K14582" s="87" t="str">
        <v/>
      </c>
    </row>
    <row r="14583">
      <c r="A14583" s="74" t="str">
        <v/>
      </c>
      <c r="B14583" s="74" t="str">
        <v/>
      </c>
      <c r="C14583" s="75">
        <f>IF($E14583="","",IFERROR(VLOOKUP(TRIM(E14583&amp;""),'Référentiel Articles'!$A$2:$F$634,2,FALSE),""))</f>
      </c>
      <c r="D14583" s="75">
        <f>IF($E14583="","",IFERROR(VLOOKUP(TRIM(E14583&amp;""),'Référentiel Articles'!$A$2:$F$634,3,FALSE),""))</f>
      </c>
      <c r="E14583" s="74" t="str">
        <v/>
      </c>
      <c r="F14583" s="75">
        <f>IF($E14583="","",IFERROR(VLOOKUP(TRIM(E14583&amp;""),'Référentiel Articles'!$A$2:$F$634,4,FALSE),""))</f>
      </c>
      <c r="G14583" s="76">
        <f>IF($E14583="","",IFERROR(VLOOKUP(TRIM(E14583&amp;""),'Référentiel Articles'!$A$2:$F$634,5,FALSE),""))</f>
      </c>
      <c r="H14583" s="77" t="str">
        <v/>
      </c>
      <c r="I14583" s="76">
        <f>IF($E14583="","",IFERROR(VLOOKUP(TRIM(E14583&amp;""),'Référentiel Articles'!$A$2:$F$634,6,FALSE),""))</f>
      </c>
      <c r="J14583" s="78">
        <f>IF(OR($E14583="",$H14583=""),"",$H14583*$I14583)</f>
      </c>
      <c r="K14583" s="79" t="str">
        <v/>
      </c>
    </row>
    <row r="14584">
      <c r="A14584" s="81" t="str">
        <v/>
      </c>
      <c r="B14584" s="81" t="str">
        <v/>
      </c>
      <c r="C14584" s="83">
        <f>IF($E14584="","",IFERROR(VLOOKUP(TRIM(E14584&amp;""),'Référentiel Articles'!$A$2:$F$634,2,FALSE),""))</f>
      </c>
      <c r="D14584" s="83">
        <f>IF($E14584="","",IFERROR(VLOOKUP(TRIM(E14584&amp;""),'Référentiel Articles'!$A$2:$F$634,3,FALSE),""))</f>
      </c>
      <c r="E14584" s="81" t="str">
        <v/>
      </c>
      <c r="F14584" s="83">
        <f>IF($E14584="","",IFERROR(VLOOKUP(TRIM(E14584&amp;""),'Référentiel Articles'!$A$2:$F$634,4,FALSE),""))</f>
      </c>
      <c r="G14584" s="84">
        <f>IF($E14584="","",IFERROR(VLOOKUP(TRIM(E14584&amp;""),'Référentiel Articles'!$A$2:$F$634,5,FALSE),""))</f>
      </c>
      <c r="H14584" s="85" t="str">
        <v/>
      </c>
      <c r="I14584" s="84">
        <f>IF($E14584="","",IFERROR(VLOOKUP(TRIM(E14584&amp;""),'Référentiel Articles'!$A$2:$F$634,6,FALSE),""))</f>
      </c>
      <c r="J14584" s="90">
        <f>IF(OR($E14584="",$H14584=""),"",$H14584*$I14584)</f>
      </c>
      <c r="K14584" s="87" t="str">
        <v/>
      </c>
    </row>
    <row r="14585">
      <c r="A14585" s="74" t="str">
        <v/>
      </c>
      <c r="B14585" s="74" t="str">
        <v/>
      </c>
      <c r="C14585" s="75">
        <f>IF($E14585="","",IFERROR(VLOOKUP(TRIM(E14585&amp;""),'Référentiel Articles'!$A$2:$F$634,2,FALSE),""))</f>
      </c>
      <c r="D14585" s="75">
        <f>IF($E14585="","",IFERROR(VLOOKUP(TRIM(E14585&amp;""),'Référentiel Articles'!$A$2:$F$634,3,FALSE),""))</f>
      </c>
      <c r="E14585" s="74" t="str">
        <v/>
      </c>
      <c r="F14585" s="75">
        <f>IF($E14585="","",IFERROR(VLOOKUP(TRIM(E14585&amp;""),'Référentiel Articles'!$A$2:$F$634,4,FALSE),""))</f>
      </c>
      <c r="G14585" s="76">
        <f>IF($E14585="","",IFERROR(VLOOKUP(TRIM(E14585&amp;""),'Référentiel Articles'!$A$2:$F$634,5,FALSE),""))</f>
      </c>
      <c r="H14585" s="77" t="str">
        <v/>
      </c>
      <c r="I14585" s="76">
        <f>IF($E14585="","",IFERROR(VLOOKUP(TRIM(E14585&amp;""),'Référentiel Articles'!$A$2:$F$634,6,FALSE),""))</f>
      </c>
      <c r="J14585" s="78">
        <f>IF(OR($E14585="",$H14585=""),"",$H14585*$I14585)</f>
      </c>
      <c r="K14585" s="79" t="str">
        <v/>
      </c>
    </row>
    <row r="14586">
      <c r="A14586" s="81" t="str">
        <v/>
      </c>
      <c r="B14586" s="81" t="str">
        <v/>
      </c>
      <c r="C14586" s="83">
        <f>IF($E14586="","",IFERROR(VLOOKUP(TRIM(E14586&amp;""),'Référentiel Articles'!$A$2:$F$634,2,FALSE),""))</f>
      </c>
      <c r="D14586" s="83">
        <f>IF($E14586="","",IFERROR(VLOOKUP(TRIM(E14586&amp;""),'Référentiel Articles'!$A$2:$F$634,3,FALSE),""))</f>
      </c>
      <c r="E14586" s="81" t="str">
        <v/>
      </c>
      <c r="F14586" s="83">
        <f>IF($E14586="","",IFERROR(VLOOKUP(TRIM(E14586&amp;""),'Référentiel Articles'!$A$2:$F$634,4,FALSE),""))</f>
      </c>
      <c r="G14586" s="84">
        <f>IF($E14586="","",IFERROR(VLOOKUP(TRIM(E14586&amp;""),'Référentiel Articles'!$A$2:$F$634,5,FALSE),""))</f>
      </c>
      <c r="H14586" s="85" t="str">
        <v/>
      </c>
      <c r="I14586" s="84">
        <f>IF($E14586="","",IFERROR(VLOOKUP(TRIM(E14586&amp;""),'Référentiel Articles'!$A$2:$F$634,6,FALSE),""))</f>
      </c>
      <c r="J14586" s="90">
        <f>IF(OR($E14586="",$H14586=""),"",$H14586*$I14586)</f>
      </c>
      <c r="K14586" s="87" t="str">
        <v/>
      </c>
    </row>
    <row r="14587">
      <c r="A14587" s="74" t="str">
        <v/>
      </c>
      <c r="B14587" s="74" t="str">
        <v/>
      </c>
      <c r="C14587" s="75">
        <f>IF($E14587="","",IFERROR(VLOOKUP(TRIM(E14587&amp;""),'Référentiel Articles'!$A$2:$F$634,2,FALSE),""))</f>
      </c>
      <c r="D14587" s="75">
        <f>IF($E14587="","",IFERROR(VLOOKUP(TRIM(E14587&amp;""),'Référentiel Articles'!$A$2:$F$634,3,FALSE),""))</f>
      </c>
      <c r="E14587" s="74" t="str">
        <v/>
      </c>
      <c r="F14587" s="75">
        <f>IF($E14587="","",IFERROR(VLOOKUP(TRIM(E14587&amp;""),'Référentiel Articles'!$A$2:$F$634,4,FALSE),""))</f>
      </c>
      <c r="G14587" s="76">
        <f>IF($E14587="","",IFERROR(VLOOKUP(TRIM(E14587&amp;""),'Référentiel Articles'!$A$2:$F$634,5,FALSE),""))</f>
      </c>
      <c r="H14587" s="77" t="str">
        <v/>
      </c>
      <c r="I14587" s="76">
        <f>IF($E14587="","",IFERROR(VLOOKUP(TRIM(E14587&amp;""),'Référentiel Articles'!$A$2:$F$634,6,FALSE),""))</f>
      </c>
      <c r="J14587" s="78">
        <f>IF(OR($E14587="",$H14587=""),"",$H14587*$I14587)</f>
      </c>
      <c r="K14587" s="79" t="str">
        <v/>
      </c>
    </row>
    <row r="14588">
      <c r="A14588" s="81" t="str">
        <v/>
      </c>
      <c r="B14588" s="81" t="str">
        <v/>
      </c>
      <c r="C14588" s="83">
        <f>IF($E14588="","",IFERROR(VLOOKUP(TRIM(E14588&amp;""),'Référentiel Articles'!$A$2:$F$634,2,FALSE),""))</f>
      </c>
      <c r="D14588" s="83">
        <f>IF($E14588="","",IFERROR(VLOOKUP(TRIM(E14588&amp;""),'Référentiel Articles'!$A$2:$F$634,3,FALSE),""))</f>
      </c>
      <c r="E14588" s="81" t="str">
        <v/>
      </c>
      <c r="F14588" s="83">
        <f>IF($E14588="","",IFERROR(VLOOKUP(TRIM(E14588&amp;""),'Référentiel Articles'!$A$2:$F$634,4,FALSE),""))</f>
      </c>
      <c r="G14588" s="84">
        <f>IF($E14588="","",IFERROR(VLOOKUP(TRIM(E14588&amp;""),'Référentiel Articles'!$A$2:$F$634,5,FALSE),""))</f>
      </c>
      <c r="H14588" s="85" t="str">
        <v/>
      </c>
      <c r="I14588" s="84">
        <f>IF($E14588="","",IFERROR(VLOOKUP(TRIM(E14588&amp;""),'Référentiel Articles'!$A$2:$F$634,6,FALSE),""))</f>
      </c>
      <c r="J14588" s="90">
        <f>IF(OR($E14588="",$H14588=""),"",$H14588*$I14588)</f>
      </c>
      <c r="K14588" s="87" t="str">
        <v/>
      </c>
    </row>
    <row r="14589">
      <c r="A14589" s="74" t="str">
        <v/>
      </c>
      <c r="B14589" s="74" t="str">
        <v/>
      </c>
      <c r="C14589" s="75">
        <f>IF($E14589="","",IFERROR(VLOOKUP(TRIM(E14589&amp;""),'Référentiel Articles'!$A$2:$F$634,2,FALSE),""))</f>
      </c>
      <c r="D14589" s="75">
        <f>IF($E14589="","",IFERROR(VLOOKUP(TRIM(E14589&amp;""),'Référentiel Articles'!$A$2:$F$634,3,FALSE),""))</f>
      </c>
      <c r="E14589" s="74" t="str">
        <v/>
      </c>
      <c r="F14589" s="75">
        <f>IF($E14589="","",IFERROR(VLOOKUP(TRIM(E14589&amp;""),'Référentiel Articles'!$A$2:$F$634,4,FALSE),""))</f>
      </c>
      <c r="G14589" s="76">
        <f>IF($E14589="","",IFERROR(VLOOKUP(TRIM(E14589&amp;""),'Référentiel Articles'!$A$2:$F$634,5,FALSE),""))</f>
      </c>
      <c r="H14589" s="77" t="str">
        <v/>
      </c>
      <c r="I14589" s="76">
        <f>IF($E14589="","",IFERROR(VLOOKUP(TRIM(E14589&amp;""),'Référentiel Articles'!$A$2:$F$634,6,FALSE),""))</f>
      </c>
      <c r="J14589" s="78">
        <f>IF(OR($E14589="",$H14589=""),"",$H14589*$I14589)</f>
      </c>
      <c r="K14589" s="79" t="str">
        <v/>
      </c>
    </row>
    <row r="14590">
      <c r="A14590" s="81" t="str">
        <v/>
      </c>
      <c r="B14590" s="81" t="str">
        <v/>
      </c>
      <c r="C14590" s="83">
        <f>IF($E14590="","",IFERROR(VLOOKUP(TRIM(E14590&amp;""),'Référentiel Articles'!$A$2:$F$634,2,FALSE),""))</f>
      </c>
      <c r="D14590" s="83">
        <f>IF($E14590="","",IFERROR(VLOOKUP(TRIM(E14590&amp;""),'Référentiel Articles'!$A$2:$F$634,3,FALSE),""))</f>
      </c>
      <c r="E14590" s="81" t="str">
        <v/>
      </c>
      <c r="F14590" s="83">
        <f>IF($E14590="","",IFERROR(VLOOKUP(TRIM(E14590&amp;""),'Référentiel Articles'!$A$2:$F$634,4,FALSE),""))</f>
      </c>
      <c r="G14590" s="84">
        <f>IF($E14590="","",IFERROR(VLOOKUP(TRIM(E14590&amp;""),'Référentiel Articles'!$A$2:$F$634,5,FALSE),""))</f>
      </c>
      <c r="H14590" s="85" t="str">
        <v/>
      </c>
      <c r="I14590" s="84">
        <f>IF($E14590="","",IFERROR(VLOOKUP(TRIM(E14590&amp;""),'Référentiel Articles'!$A$2:$F$634,6,FALSE),""))</f>
      </c>
      <c r="J14590" s="90">
        <f>IF(OR($E14590="",$H14590=""),"",$H14590*$I14590)</f>
      </c>
      <c r="K14590" s="87" t="str">
        <v/>
      </c>
    </row>
    <row r="14591">
      <c r="A14591" s="74" t="str">
        <v/>
      </c>
      <c r="B14591" s="74" t="str">
        <v/>
      </c>
      <c r="C14591" s="75">
        <f>IF($E14591="","",IFERROR(VLOOKUP(TRIM(E14591&amp;""),'Référentiel Articles'!$A$2:$F$634,2,FALSE),""))</f>
      </c>
      <c r="D14591" s="75">
        <f>IF($E14591="","",IFERROR(VLOOKUP(TRIM(E14591&amp;""),'Référentiel Articles'!$A$2:$F$634,3,FALSE),""))</f>
      </c>
      <c r="E14591" s="74" t="str">
        <v/>
      </c>
      <c r="F14591" s="75">
        <f>IF($E14591="","",IFERROR(VLOOKUP(TRIM(E14591&amp;""),'Référentiel Articles'!$A$2:$F$634,4,FALSE),""))</f>
      </c>
      <c r="G14591" s="76">
        <f>IF($E14591="","",IFERROR(VLOOKUP(TRIM(E14591&amp;""),'Référentiel Articles'!$A$2:$F$634,5,FALSE),""))</f>
      </c>
      <c r="H14591" s="77" t="str">
        <v/>
      </c>
      <c r="I14591" s="76">
        <f>IF($E14591="","",IFERROR(VLOOKUP(TRIM(E14591&amp;""),'Référentiel Articles'!$A$2:$F$634,6,FALSE),""))</f>
      </c>
      <c r="J14591" s="78">
        <f>IF(OR($E14591="",$H14591=""),"",$H14591*$I14591)</f>
      </c>
      <c r="K14591" s="79" t="str">
        <v/>
      </c>
    </row>
    <row r="14592">
      <c r="A14592" s="81" t="str">
        <v/>
      </c>
      <c r="B14592" s="81" t="str">
        <v/>
      </c>
      <c r="C14592" s="83">
        <f>IF($E14592="","",IFERROR(VLOOKUP(TRIM(E14592&amp;""),'Référentiel Articles'!$A$2:$F$634,2,FALSE),""))</f>
      </c>
      <c r="D14592" s="83">
        <f>IF($E14592="","",IFERROR(VLOOKUP(TRIM(E14592&amp;""),'Référentiel Articles'!$A$2:$F$634,3,FALSE),""))</f>
      </c>
      <c r="E14592" s="81" t="str">
        <v/>
      </c>
      <c r="F14592" s="83">
        <f>IF($E14592="","",IFERROR(VLOOKUP(TRIM(E14592&amp;""),'Référentiel Articles'!$A$2:$F$634,4,FALSE),""))</f>
      </c>
      <c r="G14592" s="84">
        <f>IF($E14592="","",IFERROR(VLOOKUP(TRIM(E14592&amp;""),'Référentiel Articles'!$A$2:$F$634,5,FALSE),""))</f>
      </c>
      <c r="H14592" s="85" t="str">
        <v/>
      </c>
      <c r="I14592" s="84">
        <f>IF($E14592="","",IFERROR(VLOOKUP(TRIM(E14592&amp;""),'Référentiel Articles'!$A$2:$F$634,6,FALSE),""))</f>
      </c>
      <c r="J14592" s="90">
        <f>IF(OR($E14592="",$H14592=""),"",$H14592*$I14592)</f>
      </c>
      <c r="K14592" s="87" t="str">
        <v/>
      </c>
    </row>
    <row r="14593">
      <c r="A14593" s="74" t="str">
        <v/>
      </c>
      <c r="B14593" s="74" t="str">
        <v/>
      </c>
      <c r="C14593" s="75">
        <f>IF($E14593="","",IFERROR(VLOOKUP(TRIM(E14593&amp;""),'Référentiel Articles'!$A$2:$F$634,2,FALSE),""))</f>
      </c>
      <c r="D14593" s="75">
        <f>IF($E14593="","",IFERROR(VLOOKUP(TRIM(E14593&amp;""),'Référentiel Articles'!$A$2:$F$634,3,FALSE),""))</f>
      </c>
      <c r="E14593" s="74" t="str">
        <v/>
      </c>
      <c r="F14593" s="75">
        <f>IF($E14593="","",IFERROR(VLOOKUP(TRIM(E14593&amp;""),'Référentiel Articles'!$A$2:$F$634,4,FALSE),""))</f>
      </c>
      <c r="G14593" s="76">
        <f>IF($E14593="","",IFERROR(VLOOKUP(TRIM(E14593&amp;""),'Référentiel Articles'!$A$2:$F$634,5,FALSE),""))</f>
      </c>
      <c r="H14593" s="77" t="str">
        <v/>
      </c>
      <c r="I14593" s="76">
        <f>IF($E14593="","",IFERROR(VLOOKUP(TRIM(E14593&amp;""),'Référentiel Articles'!$A$2:$F$634,6,FALSE),""))</f>
      </c>
      <c r="J14593" s="78">
        <f>IF(OR($E14593="",$H14593=""),"",$H14593*$I14593)</f>
      </c>
      <c r="K14593" s="79" t="str">
        <v/>
      </c>
    </row>
    <row r="14594">
      <c r="A14594" s="81" t="str">
        <v/>
      </c>
      <c r="B14594" s="81" t="str">
        <v/>
      </c>
      <c r="C14594" s="83">
        <f>IF($E14594="","",IFERROR(VLOOKUP(TRIM(E14594&amp;""),'Référentiel Articles'!$A$2:$F$634,2,FALSE),""))</f>
      </c>
      <c r="D14594" s="83">
        <f>IF($E14594="","",IFERROR(VLOOKUP(TRIM(E14594&amp;""),'Référentiel Articles'!$A$2:$F$634,3,FALSE),""))</f>
      </c>
      <c r="E14594" s="81" t="str">
        <v/>
      </c>
      <c r="F14594" s="83">
        <f>IF($E14594="","",IFERROR(VLOOKUP(TRIM(E14594&amp;""),'Référentiel Articles'!$A$2:$F$634,4,FALSE),""))</f>
      </c>
      <c r="G14594" s="84">
        <f>IF($E14594="","",IFERROR(VLOOKUP(TRIM(E14594&amp;""),'Référentiel Articles'!$A$2:$F$634,5,FALSE),""))</f>
      </c>
      <c r="H14594" s="85" t="str">
        <v/>
      </c>
      <c r="I14594" s="84">
        <f>IF($E14594="","",IFERROR(VLOOKUP(TRIM(E14594&amp;""),'Référentiel Articles'!$A$2:$F$634,6,FALSE),""))</f>
      </c>
      <c r="J14594" s="90">
        <f>IF(OR($E14594="",$H14594=""),"",$H14594*$I14594)</f>
      </c>
      <c r="K14594" s="87" t="str">
        <v/>
      </c>
    </row>
    <row r="14595">
      <c r="A14595" s="74" t="str">
        <v/>
      </c>
      <c r="B14595" s="74" t="str">
        <v/>
      </c>
      <c r="C14595" s="75">
        <f>IF($E14595="","",IFERROR(VLOOKUP(TRIM(E14595&amp;""),'Référentiel Articles'!$A$2:$F$634,2,FALSE),""))</f>
      </c>
      <c r="D14595" s="75">
        <f>IF($E14595="","",IFERROR(VLOOKUP(TRIM(E14595&amp;""),'Référentiel Articles'!$A$2:$F$634,3,FALSE),""))</f>
      </c>
      <c r="E14595" s="74" t="str">
        <v/>
      </c>
      <c r="F14595" s="75">
        <f>IF($E14595="","",IFERROR(VLOOKUP(TRIM(E14595&amp;""),'Référentiel Articles'!$A$2:$F$634,4,FALSE),""))</f>
      </c>
      <c r="G14595" s="76">
        <f>IF($E14595="","",IFERROR(VLOOKUP(TRIM(E14595&amp;""),'Référentiel Articles'!$A$2:$F$634,5,FALSE),""))</f>
      </c>
      <c r="H14595" s="77" t="str">
        <v/>
      </c>
      <c r="I14595" s="76">
        <f>IF($E14595="","",IFERROR(VLOOKUP(TRIM(E14595&amp;""),'Référentiel Articles'!$A$2:$F$634,6,FALSE),""))</f>
      </c>
      <c r="J14595" s="78">
        <f>IF(OR($E14595="",$H14595=""),"",$H14595*$I14595)</f>
      </c>
      <c r="K14595" s="79" t="str">
        <v/>
      </c>
    </row>
    <row r="14596">
      <c r="A14596" s="81" t="str">
        <v/>
      </c>
      <c r="B14596" s="81" t="str">
        <v/>
      </c>
      <c r="C14596" s="83">
        <f>IF($E14596="","",IFERROR(VLOOKUP(TRIM(E14596&amp;""),'Référentiel Articles'!$A$2:$F$634,2,FALSE),""))</f>
      </c>
      <c r="D14596" s="83">
        <f>IF($E14596="","",IFERROR(VLOOKUP(TRIM(E14596&amp;""),'Référentiel Articles'!$A$2:$F$634,3,FALSE),""))</f>
      </c>
      <c r="E14596" s="81" t="str">
        <v/>
      </c>
      <c r="F14596" s="83">
        <f>IF($E14596="","",IFERROR(VLOOKUP(TRIM(E14596&amp;""),'Référentiel Articles'!$A$2:$F$634,4,FALSE),""))</f>
      </c>
      <c r="G14596" s="84">
        <f>IF($E14596="","",IFERROR(VLOOKUP(TRIM(E14596&amp;""),'Référentiel Articles'!$A$2:$F$634,5,FALSE),""))</f>
      </c>
      <c r="H14596" s="85" t="str">
        <v/>
      </c>
      <c r="I14596" s="84">
        <f>IF($E14596="","",IFERROR(VLOOKUP(TRIM(E14596&amp;""),'Référentiel Articles'!$A$2:$F$634,6,FALSE),""))</f>
      </c>
      <c r="J14596" s="90">
        <f>IF(OR($E14596="",$H14596=""),"",$H14596*$I14596)</f>
      </c>
      <c r="K14596" s="87" t="str">
        <v/>
      </c>
    </row>
    <row r="14597">
      <c r="A14597" s="74" t="str">
        <v/>
      </c>
      <c r="B14597" s="74" t="str">
        <v/>
      </c>
      <c r="C14597" s="75">
        <f>IF($E14597="","",IFERROR(VLOOKUP(TRIM(E14597&amp;""),'Référentiel Articles'!$A$2:$F$634,2,FALSE),""))</f>
      </c>
      <c r="D14597" s="75">
        <f>IF($E14597="","",IFERROR(VLOOKUP(TRIM(E14597&amp;""),'Référentiel Articles'!$A$2:$F$634,3,FALSE),""))</f>
      </c>
      <c r="E14597" s="74" t="str">
        <v/>
      </c>
      <c r="F14597" s="75">
        <f>IF($E14597="","",IFERROR(VLOOKUP(TRIM(E14597&amp;""),'Référentiel Articles'!$A$2:$F$634,4,FALSE),""))</f>
      </c>
      <c r="G14597" s="76">
        <f>IF($E14597="","",IFERROR(VLOOKUP(TRIM(E14597&amp;""),'Référentiel Articles'!$A$2:$F$634,5,FALSE),""))</f>
      </c>
      <c r="H14597" s="77" t="str">
        <v/>
      </c>
      <c r="I14597" s="76">
        <f>IF($E14597="","",IFERROR(VLOOKUP(TRIM(E14597&amp;""),'Référentiel Articles'!$A$2:$F$634,6,FALSE),""))</f>
      </c>
      <c r="J14597" s="78">
        <f>IF(OR($E14597="",$H14597=""),"",$H14597*$I14597)</f>
      </c>
      <c r="K14597" s="79" t="str">
        <v/>
      </c>
    </row>
    <row r="14598">
      <c r="A14598" s="81" t="str">
        <v/>
      </c>
      <c r="B14598" s="81" t="str">
        <v/>
      </c>
      <c r="C14598" s="83">
        <f>IF($E14598="","",IFERROR(VLOOKUP(TRIM(E14598&amp;""),'Référentiel Articles'!$A$2:$F$634,2,FALSE),""))</f>
      </c>
      <c r="D14598" s="83">
        <f>IF($E14598="","",IFERROR(VLOOKUP(TRIM(E14598&amp;""),'Référentiel Articles'!$A$2:$F$634,3,FALSE),""))</f>
      </c>
      <c r="E14598" s="81" t="str">
        <v/>
      </c>
      <c r="F14598" s="83">
        <f>IF($E14598="","",IFERROR(VLOOKUP(TRIM(E14598&amp;""),'Référentiel Articles'!$A$2:$F$634,4,FALSE),""))</f>
      </c>
      <c r="G14598" s="84">
        <f>IF($E14598="","",IFERROR(VLOOKUP(TRIM(E14598&amp;""),'Référentiel Articles'!$A$2:$F$634,5,FALSE),""))</f>
      </c>
      <c r="H14598" s="85" t="str">
        <v/>
      </c>
      <c r="I14598" s="84">
        <f>IF($E14598="","",IFERROR(VLOOKUP(TRIM(E14598&amp;""),'Référentiel Articles'!$A$2:$F$634,6,FALSE),""))</f>
      </c>
      <c r="J14598" s="90">
        <f>IF(OR($E14598="",$H14598=""),"",$H14598*$I14598)</f>
      </c>
      <c r="K14598" s="87" t="str">
        <v/>
      </c>
    </row>
    <row r="14599">
      <c r="A14599" s="74" t="str">
        <v/>
      </c>
      <c r="B14599" s="74" t="str">
        <v/>
      </c>
      <c r="C14599" s="75">
        <f>IF($E14599="","",IFERROR(VLOOKUP(TRIM(E14599&amp;""),'Référentiel Articles'!$A$2:$F$634,2,FALSE),""))</f>
      </c>
      <c r="D14599" s="75">
        <f>IF($E14599="","",IFERROR(VLOOKUP(TRIM(E14599&amp;""),'Référentiel Articles'!$A$2:$F$634,3,FALSE),""))</f>
      </c>
      <c r="E14599" s="74" t="str">
        <v/>
      </c>
      <c r="F14599" s="75">
        <f>IF($E14599="","",IFERROR(VLOOKUP(TRIM(E14599&amp;""),'Référentiel Articles'!$A$2:$F$634,4,FALSE),""))</f>
      </c>
      <c r="G14599" s="76">
        <f>IF($E14599="","",IFERROR(VLOOKUP(TRIM(E14599&amp;""),'Référentiel Articles'!$A$2:$F$634,5,FALSE),""))</f>
      </c>
      <c r="H14599" s="77" t="str">
        <v/>
      </c>
      <c r="I14599" s="76">
        <f>IF($E14599="","",IFERROR(VLOOKUP(TRIM(E14599&amp;""),'Référentiel Articles'!$A$2:$F$634,6,FALSE),""))</f>
      </c>
      <c r="J14599" s="78">
        <f>IF(OR($E14599="",$H14599=""),"",$H14599*$I14599)</f>
      </c>
      <c r="K14599" s="79" t="str">
        <v/>
      </c>
    </row>
    <row r="14600">
      <c r="A14600" s="81" t="str">
        <v/>
      </c>
      <c r="B14600" s="81" t="str">
        <v/>
      </c>
      <c r="C14600" s="83">
        <f>IF($E14600="","",IFERROR(VLOOKUP(TRIM(E14600&amp;""),'Référentiel Articles'!$A$2:$F$634,2,FALSE),""))</f>
      </c>
      <c r="D14600" s="83">
        <f>IF($E14600="","",IFERROR(VLOOKUP(TRIM(E14600&amp;""),'Référentiel Articles'!$A$2:$F$634,3,FALSE),""))</f>
      </c>
      <c r="E14600" s="81" t="str">
        <v/>
      </c>
      <c r="F14600" s="83">
        <f>IF($E14600="","",IFERROR(VLOOKUP(TRIM(E14600&amp;""),'Référentiel Articles'!$A$2:$F$634,4,FALSE),""))</f>
      </c>
      <c r="G14600" s="84">
        <f>IF($E14600="","",IFERROR(VLOOKUP(TRIM(E14600&amp;""),'Référentiel Articles'!$A$2:$F$634,5,FALSE),""))</f>
      </c>
      <c r="H14600" s="85" t="str">
        <v/>
      </c>
      <c r="I14600" s="84">
        <f>IF($E14600="","",IFERROR(VLOOKUP(TRIM(E14600&amp;""),'Référentiel Articles'!$A$2:$F$634,6,FALSE),""))</f>
      </c>
      <c r="J14600" s="90">
        <f>IF(OR($E14600="",$H14600=""),"",$H14600*$I14600)</f>
      </c>
      <c r="K14600" s="87" t="str">
        <v/>
      </c>
    </row>
    <row r="14601">
      <c r="A14601" s="74" t="str">
        <v/>
      </c>
      <c r="B14601" s="74" t="str">
        <v/>
      </c>
      <c r="C14601" s="75">
        <f>IF($E14601="","",IFERROR(VLOOKUP(TRIM(E14601&amp;""),'Référentiel Articles'!$A$2:$F$634,2,FALSE),""))</f>
      </c>
      <c r="D14601" s="75">
        <f>IF($E14601="","",IFERROR(VLOOKUP(TRIM(E14601&amp;""),'Référentiel Articles'!$A$2:$F$634,3,FALSE),""))</f>
      </c>
      <c r="E14601" s="74" t="str">
        <v/>
      </c>
      <c r="F14601" s="75">
        <f>IF($E14601="","",IFERROR(VLOOKUP(TRIM(E14601&amp;""),'Référentiel Articles'!$A$2:$F$634,4,FALSE),""))</f>
      </c>
      <c r="G14601" s="76">
        <f>IF($E14601="","",IFERROR(VLOOKUP(TRIM(E14601&amp;""),'Référentiel Articles'!$A$2:$F$634,5,FALSE),""))</f>
      </c>
      <c r="H14601" s="77" t="str">
        <v/>
      </c>
      <c r="I14601" s="76">
        <f>IF($E14601="","",IFERROR(VLOOKUP(TRIM(E14601&amp;""),'Référentiel Articles'!$A$2:$F$634,6,FALSE),""))</f>
      </c>
      <c r="J14601" s="78">
        <f>IF(OR($E14601="",$H14601=""),"",$H14601*$I14601)</f>
      </c>
      <c r="K14601" s="79" t="str">
        <v/>
      </c>
    </row>
    <row r="14602">
      <c r="A14602" s="81" t="str">
        <v/>
      </c>
      <c r="B14602" s="81" t="str">
        <v/>
      </c>
      <c r="C14602" s="83">
        <f>IF($E14602="","",IFERROR(VLOOKUP(TRIM(E14602&amp;""),'Référentiel Articles'!$A$2:$F$634,2,FALSE),""))</f>
      </c>
      <c r="D14602" s="83">
        <f>IF($E14602="","",IFERROR(VLOOKUP(TRIM(E14602&amp;""),'Référentiel Articles'!$A$2:$F$634,3,FALSE),""))</f>
      </c>
      <c r="E14602" s="81" t="str">
        <v/>
      </c>
      <c r="F14602" s="83">
        <f>IF($E14602="","",IFERROR(VLOOKUP(TRIM(E14602&amp;""),'Référentiel Articles'!$A$2:$F$634,4,FALSE),""))</f>
      </c>
      <c r="G14602" s="84">
        <f>IF($E14602="","",IFERROR(VLOOKUP(TRIM(E14602&amp;""),'Référentiel Articles'!$A$2:$F$634,5,FALSE),""))</f>
      </c>
      <c r="H14602" s="85" t="str">
        <v/>
      </c>
      <c r="I14602" s="84">
        <f>IF($E14602="","",IFERROR(VLOOKUP(TRIM(E14602&amp;""),'Référentiel Articles'!$A$2:$F$634,6,FALSE),""))</f>
      </c>
      <c r="J14602" s="90">
        <f>IF(OR($E14602="",$H14602=""),"",$H14602*$I14602)</f>
      </c>
      <c r="K14602" s="87" t="str">
        <v/>
      </c>
    </row>
    <row r="14603">
      <c r="A14603" s="74" t="str">
        <v/>
      </c>
      <c r="B14603" s="74" t="str">
        <v/>
      </c>
      <c r="C14603" s="75">
        <f>IF($E14603="","",IFERROR(VLOOKUP(TRIM(E14603&amp;""),'Référentiel Articles'!$A$2:$F$634,2,FALSE),""))</f>
      </c>
      <c r="D14603" s="75">
        <f>IF($E14603="","",IFERROR(VLOOKUP(TRIM(E14603&amp;""),'Référentiel Articles'!$A$2:$F$634,3,FALSE),""))</f>
      </c>
      <c r="E14603" s="74" t="str">
        <v/>
      </c>
      <c r="F14603" s="75">
        <f>IF($E14603="","",IFERROR(VLOOKUP(TRIM(E14603&amp;""),'Référentiel Articles'!$A$2:$F$634,4,FALSE),""))</f>
      </c>
      <c r="G14603" s="76">
        <f>IF($E14603="","",IFERROR(VLOOKUP(TRIM(E14603&amp;""),'Référentiel Articles'!$A$2:$F$634,5,FALSE),""))</f>
      </c>
      <c r="H14603" s="77" t="str">
        <v/>
      </c>
      <c r="I14603" s="76">
        <f>IF($E14603="","",IFERROR(VLOOKUP(TRIM(E14603&amp;""),'Référentiel Articles'!$A$2:$F$634,6,FALSE),""))</f>
      </c>
      <c r="J14603" s="78">
        <f>IF(OR($E14603="",$H14603=""),"",$H14603*$I14603)</f>
      </c>
      <c r="K14603" s="79" t="str">
        <v/>
      </c>
    </row>
    <row r="14604">
      <c r="A14604" s="81" t="str">
        <v/>
      </c>
      <c r="B14604" s="81" t="str">
        <v/>
      </c>
      <c r="C14604" s="83">
        <f>IF($E14604="","",IFERROR(VLOOKUP(TRIM(E14604&amp;""),'Référentiel Articles'!$A$2:$F$634,2,FALSE),""))</f>
      </c>
      <c r="D14604" s="83">
        <f>IF($E14604="","",IFERROR(VLOOKUP(TRIM(E14604&amp;""),'Référentiel Articles'!$A$2:$F$634,3,FALSE),""))</f>
      </c>
      <c r="E14604" s="81" t="str">
        <v/>
      </c>
      <c r="F14604" s="83">
        <f>IF($E14604="","",IFERROR(VLOOKUP(TRIM(E14604&amp;""),'Référentiel Articles'!$A$2:$F$634,4,FALSE),""))</f>
      </c>
      <c r="G14604" s="84">
        <f>IF($E14604="","",IFERROR(VLOOKUP(TRIM(E14604&amp;""),'Référentiel Articles'!$A$2:$F$634,5,FALSE),""))</f>
      </c>
      <c r="H14604" s="85" t="str">
        <v/>
      </c>
      <c r="I14604" s="84">
        <f>IF($E14604="","",IFERROR(VLOOKUP(TRIM(E14604&amp;""),'Référentiel Articles'!$A$2:$F$634,6,FALSE),""))</f>
      </c>
      <c r="J14604" s="90">
        <f>IF(OR($E14604="",$H14604=""),"",$H14604*$I14604)</f>
      </c>
      <c r="K14604" s="87" t="str">
        <v/>
      </c>
    </row>
    <row r="14605">
      <c r="A14605" s="74" t="str">
        <v/>
      </c>
      <c r="B14605" s="74" t="str">
        <v/>
      </c>
      <c r="C14605" s="75">
        <f>IF($E14605="","",IFERROR(VLOOKUP(TRIM(E14605&amp;""),'Référentiel Articles'!$A$2:$F$634,2,FALSE),""))</f>
      </c>
      <c r="D14605" s="75">
        <f>IF($E14605="","",IFERROR(VLOOKUP(TRIM(E14605&amp;""),'Référentiel Articles'!$A$2:$F$634,3,FALSE),""))</f>
      </c>
      <c r="E14605" s="74" t="str">
        <v/>
      </c>
      <c r="F14605" s="75">
        <f>IF($E14605="","",IFERROR(VLOOKUP(TRIM(E14605&amp;""),'Référentiel Articles'!$A$2:$F$634,4,FALSE),""))</f>
      </c>
      <c r="G14605" s="76">
        <f>IF($E14605="","",IFERROR(VLOOKUP(TRIM(E14605&amp;""),'Référentiel Articles'!$A$2:$F$634,5,FALSE),""))</f>
      </c>
      <c r="H14605" s="77" t="str">
        <v/>
      </c>
      <c r="I14605" s="76">
        <f>IF($E14605="","",IFERROR(VLOOKUP(TRIM(E14605&amp;""),'Référentiel Articles'!$A$2:$F$634,6,FALSE),""))</f>
      </c>
      <c r="J14605" s="78">
        <f>IF(OR($E14605="",$H14605=""),"",$H14605*$I14605)</f>
      </c>
      <c r="K14605" s="79" t="str">
        <v/>
      </c>
    </row>
    <row r="14606">
      <c r="A14606" s="81" t="str">
        <v/>
      </c>
      <c r="B14606" s="81" t="str">
        <v/>
      </c>
      <c r="C14606" s="83">
        <f>IF($E14606="","",IFERROR(VLOOKUP(TRIM(E14606&amp;""),'Référentiel Articles'!$A$2:$F$634,2,FALSE),""))</f>
      </c>
      <c r="D14606" s="83">
        <f>IF($E14606="","",IFERROR(VLOOKUP(TRIM(E14606&amp;""),'Référentiel Articles'!$A$2:$F$634,3,FALSE),""))</f>
      </c>
      <c r="E14606" s="81" t="str">
        <v/>
      </c>
      <c r="F14606" s="83">
        <f>IF($E14606="","",IFERROR(VLOOKUP(TRIM(E14606&amp;""),'Référentiel Articles'!$A$2:$F$634,4,FALSE),""))</f>
      </c>
      <c r="G14606" s="84">
        <f>IF($E14606="","",IFERROR(VLOOKUP(TRIM(E14606&amp;""),'Référentiel Articles'!$A$2:$F$634,5,FALSE),""))</f>
      </c>
      <c r="H14606" s="85" t="str">
        <v/>
      </c>
      <c r="I14606" s="84">
        <f>IF($E14606="","",IFERROR(VLOOKUP(TRIM(E14606&amp;""),'Référentiel Articles'!$A$2:$F$634,6,FALSE),""))</f>
      </c>
      <c r="J14606" s="90">
        <f>IF(OR($E14606="",$H14606=""),"",$H14606*$I14606)</f>
      </c>
      <c r="K14606" s="87" t="str">
        <v/>
      </c>
    </row>
    <row r="14607">
      <c r="A14607" s="74" t="str">
        <v/>
      </c>
      <c r="B14607" s="74" t="str">
        <v/>
      </c>
      <c r="C14607" s="75">
        <f>IF($E14607="","",IFERROR(VLOOKUP(TRIM(E14607&amp;""),'Référentiel Articles'!$A$2:$F$634,2,FALSE),""))</f>
      </c>
      <c r="D14607" s="75">
        <f>IF($E14607="","",IFERROR(VLOOKUP(TRIM(E14607&amp;""),'Référentiel Articles'!$A$2:$F$634,3,FALSE),""))</f>
      </c>
      <c r="E14607" s="74" t="str">
        <v/>
      </c>
      <c r="F14607" s="75">
        <f>IF($E14607="","",IFERROR(VLOOKUP(TRIM(E14607&amp;""),'Référentiel Articles'!$A$2:$F$634,4,FALSE),""))</f>
      </c>
      <c r="G14607" s="76">
        <f>IF($E14607="","",IFERROR(VLOOKUP(TRIM(E14607&amp;""),'Référentiel Articles'!$A$2:$F$634,5,FALSE),""))</f>
      </c>
      <c r="H14607" s="77" t="str">
        <v/>
      </c>
      <c r="I14607" s="76">
        <f>IF($E14607="","",IFERROR(VLOOKUP(TRIM(E14607&amp;""),'Référentiel Articles'!$A$2:$F$634,6,FALSE),""))</f>
      </c>
      <c r="J14607" s="78">
        <f>IF(OR($E14607="",$H14607=""),"",$H14607*$I14607)</f>
      </c>
      <c r="K14607" s="79" t="str">
        <v/>
      </c>
    </row>
    <row r="14608">
      <c r="A14608" s="81" t="str">
        <v/>
      </c>
      <c r="B14608" s="81" t="str">
        <v/>
      </c>
      <c r="C14608" s="83">
        <f>IF($E14608="","",IFERROR(VLOOKUP(TRIM(E14608&amp;""),'Référentiel Articles'!$A$2:$F$634,2,FALSE),""))</f>
      </c>
      <c r="D14608" s="83">
        <f>IF($E14608="","",IFERROR(VLOOKUP(TRIM(E14608&amp;""),'Référentiel Articles'!$A$2:$F$634,3,FALSE),""))</f>
      </c>
      <c r="E14608" s="81" t="str">
        <v/>
      </c>
      <c r="F14608" s="83">
        <f>IF($E14608="","",IFERROR(VLOOKUP(TRIM(E14608&amp;""),'Référentiel Articles'!$A$2:$F$634,4,FALSE),""))</f>
      </c>
      <c r="G14608" s="84">
        <f>IF($E14608="","",IFERROR(VLOOKUP(TRIM(E14608&amp;""),'Référentiel Articles'!$A$2:$F$634,5,FALSE),""))</f>
      </c>
      <c r="H14608" s="85" t="str">
        <v/>
      </c>
      <c r="I14608" s="84">
        <f>IF($E14608="","",IFERROR(VLOOKUP(TRIM(E14608&amp;""),'Référentiel Articles'!$A$2:$F$634,6,FALSE),""))</f>
      </c>
      <c r="J14608" s="90">
        <f>IF(OR($E14608="",$H14608=""),"",$H14608*$I14608)</f>
      </c>
      <c r="K14608" s="87" t="str">
        <v/>
      </c>
    </row>
    <row r="14609">
      <c r="A14609" s="74" t="str">
        <v/>
      </c>
      <c r="B14609" s="74" t="str">
        <v/>
      </c>
      <c r="C14609" s="75">
        <f>IF($E14609="","",IFERROR(VLOOKUP(TRIM(E14609&amp;""),'Référentiel Articles'!$A$2:$F$634,2,FALSE),""))</f>
      </c>
      <c r="D14609" s="75">
        <f>IF($E14609="","",IFERROR(VLOOKUP(TRIM(E14609&amp;""),'Référentiel Articles'!$A$2:$F$634,3,FALSE),""))</f>
      </c>
      <c r="E14609" s="74" t="str">
        <v/>
      </c>
      <c r="F14609" s="75">
        <f>IF($E14609="","",IFERROR(VLOOKUP(TRIM(E14609&amp;""),'Référentiel Articles'!$A$2:$F$634,4,FALSE),""))</f>
      </c>
      <c r="G14609" s="76">
        <f>IF($E14609="","",IFERROR(VLOOKUP(TRIM(E14609&amp;""),'Référentiel Articles'!$A$2:$F$634,5,FALSE),""))</f>
      </c>
      <c r="H14609" s="77" t="str">
        <v/>
      </c>
      <c r="I14609" s="76">
        <f>IF($E14609="","",IFERROR(VLOOKUP(TRIM(E14609&amp;""),'Référentiel Articles'!$A$2:$F$634,6,FALSE),""))</f>
      </c>
      <c r="J14609" s="78">
        <f>IF(OR($E14609="",$H14609=""),"",$H14609*$I14609)</f>
      </c>
      <c r="K14609" s="79" t="str">
        <v/>
      </c>
    </row>
    <row r="14610">
      <c r="A14610" s="81" t="str">
        <v/>
      </c>
      <c r="B14610" s="81" t="str">
        <v/>
      </c>
      <c r="C14610" s="83">
        <f>IF($E14610="","",IFERROR(VLOOKUP(TRIM(E14610&amp;""),'Référentiel Articles'!$A$2:$F$634,2,FALSE),""))</f>
      </c>
      <c r="D14610" s="83">
        <f>IF($E14610="","",IFERROR(VLOOKUP(TRIM(E14610&amp;""),'Référentiel Articles'!$A$2:$F$634,3,FALSE),""))</f>
      </c>
      <c r="E14610" s="81" t="str">
        <v/>
      </c>
      <c r="F14610" s="83">
        <f>IF($E14610="","",IFERROR(VLOOKUP(TRIM(E14610&amp;""),'Référentiel Articles'!$A$2:$F$634,4,FALSE),""))</f>
      </c>
      <c r="G14610" s="84">
        <f>IF($E14610="","",IFERROR(VLOOKUP(TRIM(E14610&amp;""),'Référentiel Articles'!$A$2:$F$634,5,FALSE),""))</f>
      </c>
      <c r="H14610" s="85" t="str">
        <v/>
      </c>
      <c r="I14610" s="84">
        <f>IF($E14610="","",IFERROR(VLOOKUP(TRIM(E14610&amp;""),'Référentiel Articles'!$A$2:$F$634,6,FALSE),""))</f>
      </c>
      <c r="J14610" s="90">
        <f>IF(OR($E14610="",$H14610=""),"",$H14610*$I14610)</f>
      </c>
      <c r="K14610" s="87" t="str">
        <v/>
      </c>
    </row>
    <row r="14611">
      <c r="A14611" s="74" t="str">
        <v/>
      </c>
      <c r="B14611" s="74" t="str">
        <v/>
      </c>
      <c r="C14611" s="75">
        <f>IF($E14611="","",IFERROR(VLOOKUP(TRIM(E14611&amp;""),'Référentiel Articles'!$A$2:$F$634,2,FALSE),""))</f>
      </c>
      <c r="D14611" s="75">
        <f>IF($E14611="","",IFERROR(VLOOKUP(TRIM(E14611&amp;""),'Référentiel Articles'!$A$2:$F$634,3,FALSE),""))</f>
      </c>
      <c r="E14611" s="74" t="str">
        <v/>
      </c>
      <c r="F14611" s="75">
        <f>IF($E14611="","",IFERROR(VLOOKUP(TRIM(E14611&amp;""),'Référentiel Articles'!$A$2:$F$634,4,FALSE),""))</f>
      </c>
      <c r="G14611" s="76">
        <f>IF($E14611="","",IFERROR(VLOOKUP(TRIM(E14611&amp;""),'Référentiel Articles'!$A$2:$F$634,5,FALSE),""))</f>
      </c>
      <c r="H14611" s="77" t="str">
        <v/>
      </c>
      <c r="I14611" s="76">
        <f>IF($E14611="","",IFERROR(VLOOKUP(TRIM(E14611&amp;""),'Référentiel Articles'!$A$2:$F$634,6,FALSE),""))</f>
      </c>
      <c r="J14611" s="78">
        <f>IF(OR($E14611="",$H14611=""),"",$H14611*$I14611)</f>
      </c>
      <c r="K14611" s="79" t="str">
        <v/>
      </c>
    </row>
    <row r="14612">
      <c r="A14612" s="81" t="str">
        <v/>
      </c>
      <c r="B14612" s="81" t="str">
        <v/>
      </c>
      <c r="C14612" s="83">
        <f>IF($E14612="","",IFERROR(VLOOKUP(TRIM(E14612&amp;""),'Référentiel Articles'!$A$2:$F$634,2,FALSE),""))</f>
      </c>
      <c r="D14612" s="83">
        <f>IF($E14612="","",IFERROR(VLOOKUP(TRIM(E14612&amp;""),'Référentiel Articles'!$A$2:$F$634,3,FALSE),""))</f>
      </c>
      <c r="E14612" s="81" t="str">
        <v/>
      </c>
      <c r="F14612" s="83">
        <f>IF($E14612="","",IFERROR(VLOOKUP(TRIM(E14612&amp;""),'Référentiel Articles'!$A$2:$F$634,4,FALSE),""))</f>
      </c>
      <c r="G14612" s="84">
        <f>IF($E14612="","",IFERROR(VLOOKUP(TRIM(E14612&amp;""),'Référentiel Articles'!$A$2:$F$634,5,FALSE),""))</f>
      </c>
      <c r="H14612" s="85" t="str">
        <v/>
      </c>
      <c r="I14612" s="84">
        <f>IF($E14612="","",IFERROR(VLOOKUP(TRIM(E14612&amp;""),'Référentiel Articles'!$A$2:$F$634,6,FALSE),""))</f>
      </c>
      <c r="J14612" s="90">
        <f>IF(OR($E14612="",$H14612=""),"",$H14612*$I14612)</f>
      </c>
      <c r="K14612" s="87" t="str">
        <v/>
      </c>
    </row>
    <row r="14613">
      <c r="A14613" s="74" t="str">
        <v/>
      </c>
      <c r="B14613" s="74" t="str">
        <v/>
      </c>
      <c r="C14613" s="75">
        <f>IF($E14613="","",IFERROR(VLOOKUP(TRIM(E14613&amp;""),'Référentiel Articles'!$A$2:$F$634,2,FALSE),""))</f>
      </c>
      <c r="D14613" s="75">
        <f>IF($E14613="","",IFERROR(VLOOKUP(TRIM(E14613&amp;""),'Référentiel Articles'!$A$2:$F$634,3,FALSE),""))</f>
      </c>
      <c r="E14613" s="74" t="str">
        <v/>
      </c>
      <c r="F14613" s="75">
        <f>IF($E14613="","",IFERROR(VLOOKUP(TRIM(E14613&amp;""),'Référentiel Articles'!$A$2:$F$634,4,FALSE),""))</f>
      </c>
      <c r="G14613" s="76">
        <f>IF($E14613="","",IFERROR(VLOOKUP(TRIM(E14613&amp;""),'Référentiel Articles'!$A$2:$F$634,5,FALSE),""))</f>
      </c>
      <c r="H14613" s="77" t="str">
        <v/>
      </c>
      <c r="I14613" s="76">
        <f>IF($E14613="","",IFERROR(VLOOKUP(TRIM(E14613&amp;""),'Référentiel Articles'!$A$2:$F$634,6,FALSE),""))</f>
      </c>
      <c r="J14613" s="78">
        <f>IF(OR($E14613="",$H14613=""),"",$H14613*$I14613)</f>
      </c>
      <c r="K14613" s="79" t="str">
        <v/>
      </c>
    </row>
    <row r="14614">
      <c r="A14614" s="81" t="str">
        <v/>
      </c>
      <c r="B14614" s="81" t="str">
        <v/>
      </c>
      <c r="C14614" s="83">
        <f>IF($E14614="","",IFERROR(VLOOKUP(TRIM(E14614&amp;""),'Référentiel Articles'!$A$2:$F$634,2,FALSE),""))</f>
      </c>
      <c r="D14614" s="83">
        <f>IF($E14614="","",IFERROR(VLOOKUP(TRIM(E14614&amp;""),'Référentiel Articles'!$A$2:$F$634,3,FALSE),""))</f>
      </c>
      <c r="E14614" s="81" t="str">
        <v/>
      </c>
      <c r="F14614" s="83">
        <f>IF($E14614="","",IFERROR(VLOOKUP(TRIM(E14614&amp;""),'Référentiel Articles'!$A$2:$F$634,4,FALSE),""))</f>
      </c>
      <c r="G14614" s="84">
        <f>IF($E14614="","",IFERROR(VLOOKUP(TRIM(E14614&amp;""),'Référentiel Articles'!$A$2:$F$634,5,FALSE),""))</f>
      </c>
      <c r="H14614" s="85" t="str">
        <v/>
      </c>
      <c r="I14614" s="84">
        <f>IF($E14614="","",IFERROR(VLOOKUP(TRIM(E14614&amp;""),'Référentiel Articles'!$A$2:$F$634,6,FALSE),""))</f>
      </c>
      <c r="J14614" s="90">
        <f>IF(OR($E14614="",$H14614=""),"",$H14614*$I14614)</f>
      </c>
      <c r="K14614" s="87" t="str">
        <v/>
      </c>
    </row>
    <row r="14615">
      <c r="A14615" s="74" t="str">
        <v/>
      </c>
      <c r="B14615" s="74" t="str">
        <v/>
      </c>
      <c r="C14615" s="75">
        <f>IF($E14615="","",IFERROR(VLOOKUP(TRIM(E14615&amp;""),'Référentiel Articles'!$A$2:$F$634,2,FALSE),""))</f>
      </c>
      <c r="D14615" s="75">
        <f>IF($E14615="","",IFERROR(VLOOKUP(TRIM(E14615&amp;""),'Référentiel Articles'!$A$2:$F$634,3,FALSE),""))</f>
      </c>
      <c r="E14615" s="74" t="str">
        <v/>
      </c>
      <c r="F14615" s="75">
        <f>IF($E14615="","",IFERROR(VLOOKUP(TRIM(E14615&amp;""),'Référentiel Articles'!$A$2:$F$634,4,FALSE),""))</f>
      </c>
      <c r="G14615" s="76">
        <f>IF($E14615="","",IFERROR(VLOOKUP(TRIM(E14615&amp;""),'Référentiel Articles'!$A$2:$F$634,5,FALSE),""))</f>
      </c>
      <c r="H14615" s="77" t="str">
        <v/>
      </c>
      <c r="I14615" s="76">
        <f>IF($E14615="","",IFERROR(VLOOKUP(TRIM(E14615&amp;""),'Référentiel Articles'!$A$2:$F$634,6,FALSE),""))</f>
      </c>
      <c r="J14615" s="78">
        <f>IF(OR($E14615="",$H14615=""),"",$H14615*$I14615)</f>
      </c>
      <c r="K14615" s="79" t="str">
        <v/>
      </c>
    </row>
    <row r="14616">
      <c r="A14616" s="81" t="str">
        <v/>
      </c>
      <c r="B14616" s="81" t="str">
        <v/>
      </c>
      <c r="C14616" s="83">
        <f>IF($E14616="","",IFERROR(VLOOKUP(TRIM(E14616&amp;""),'Référentiel Articles'!$A$2:$F$634,2,FALSE),""))</f>
      </c>
      <c r="D14616" s="83">
        <f>IF($E14616="","",IFERROR(VLOOKUP(TRIM(E14616&amp;""),'Référentiel Articles'!$A$2:$F$634,3,FALSE),""))</f>
      </c>
      <c r="E14616" s="81" t="str">
        <v/>
      </c>
      <c r="F14616" s="83">
        <f>IF($E14616="","",IFERROR(VLOOKUP(TRIM(E14616&amp;""),'Référentiel Articles'!$A$2:$F$634,4,FALSE),""))</f>
      </c>
      <c r="G14616" s="84">
        <f>IF($E14616="","",IFERROR(VLOOKUP(TRIM(E14616&amp;""),'Référentiel Articles'!$A$2:$F$634,5,FALSE),""))</f>
      </c>
      <c r="H14616" s="85" t="str">
        <v/>
      </c>
      <c r="I14616" s="84">
        <f>IF($E14616="","",IFERROR(VLOOKUP(TRIM(E14616&amp;""),'Référentiel Articles'!$A$2:$F$634,6,FALSE),""))</f>
      </c>
      <c r="J14616" s="90">
        <f>IF(OR($E14616="",$H14616=""),"",$H14616*$I14616)</f>
      </c>
      <c r="K14616" s="87" t="str">
        <v/>
      </c>
    </row>
    <row r="14617">
      <c r="A14617" s="74" t="str">
        <v/>
      </c>
      <c r="B14617" s="74" t="str">
        <v/>
      </c>
      <c r="C14617" s="75">
        <f>IF($E14617="","",IFERROR(VLOOKUP(TRIM(E14617&amp;""),'Référentiel Articles'!$A$2:$F$634,2,FALSE),""))</f>
      </c>
      <c r="D14617" s="75">
        <f>IF($E14617="","",IFERROR(VLOOKUP(TRIM(E14617&amp;""),'Référentiel Articles'!$A$2:$F$634,3,FALSE),""))</f>
      </c>
      <c r="E14617" s="74" t="str">
        <v/>
      </c>
      <c r="F14617" s="75">
        <f>IF($E14617="","",IFERROR(VLOOKUP(TRIM(E14617&amp;""),'Référentiel Articles'!$A$2:$F$634,4,FALSE),""))</f>
      </c>
      <c r="G14617" s="76">
        <f>IF($E14617="","",IFERROR(VLOOKUP(TRIM(E14617&amp;""),'Référentiel Articles'!$A$2:$F$634,5,FALSE),""))</f>
      </c>
      <c r="H14617" s="77" t="str">
        <v/>
      </c>
      <c r="I14617" s="76">
        <f>IF($E14617="","",IFERROR(VLOOKUP(TRIM(E14617&amp;""),'Référentiel Articles'!$A$2:$F$634,6,FALSE),""))</f>
      </c>
      <c r="J14617" s="78">
        <f>IF(OR($E14617="",$H14617=""),"",$H14617*$I14617)</f>
      </c>
      <c r="K14617" s="79" t="str">
        <v/>
      </c>
    </row>
    <row r="14618">
      <c r="A14618" s="81" t="str">
        <v/>
      </c>
      <c r="B14618" s="81" t="str">
        <v/>
      </c>
      <c r="C14618" s="83">
        <f>IF($E14618="","",IFERROR(VLOOKUP(TRIM(E14618&amp;""),'Référentiel Articles'!$A$2:$F$634,2,FALSE),""))</f>
      </c>
      <c r="D14618" s="83">
        <f>IF($E14618="","",IFERROR(VLOOKUP(TRIM(E14618&amp;""),'Référentiel Articles'!$A$2:$F$634,3,FALSE),""))</f>
      </c>
      <c r="E14618" s="81" t="str">
        <v/>
      </c>
      <c r="F14618" s="83">
        <f>IF($E14618="","",IFERROR(VLOOKUP(TRIM(E14618&amp;""),'Référentiel Articles'!$A$2:$F$634,4,FALSE),""))</f>
      </c>
      <c r="G14618" s="84">
        <f>IF($E14618="","",IFERROR(VLOOKUP(TRIM(E14618&amp;""),'Référentiel Articles'!$A$2:$F$634,5,FALSE),""))</f>
      </c>
      <c r="H14618" s="85" t="str">
        <v/>
      </c>
      <c r="I14618" s="84">
        <f>IF($E14618="","",IFERROR(VLOOKUP(TRIM(E14618&amp;""),'Référentiel Articles'!$A$2:$F$634,6,FALSE),""))</f>
      </c>
      <c r="J14618" s="90">
        <f>IF(OR($E14618="",$H14618=""),"",$H14618*$I14618)</f>
      </c>
      <c r="K14618" s="87" t="str">
        <v/>
      </c>
    </row>
    <row r="14619">
      <c r="A14619" s="74" t="str">
        <v/>
      </c>
      <c r="B14619" s="74" t="str">
        <v/>
      </c>
      <c r="C14619" s="75">
        <f>IF($E14619="","",IFERROR(VLOOKUP(TRIM(E14619&amp;""),'Référentiel Articles'!$A$2:$F$634,2,FALSE),""))</f>
      </c>
      <c r="D14619" s="75">
        <f>IF($E14619="","",IFERROR(VLOOKUP(TRIM(E14619&amp;""),'Référentiel Articles'!$A$2:$F$634,3,FALSE),""))</f>
      </c>
      <c r="E14619" s="74" t="str">
        <v/>
      </c>
      <c r="F14619" s="75">
        <f>IF($E14619="","",IFERROR(VLOOKUP(TRIM(E14619&amp;""),'Référentiel Articles'!$A$2:$F$634,4,FALSE),""))</f>
      </c>
      <c r="G14619" s="76">
        <f>IF($E14619="","",IFERROR(VLOOKUP(TRIM(E14619&amp;""),'Référentiel Articles'!$A$2:$F$634,5,FALSE),""))</f>
      </c>
      <c r="H14619" s="77" t="str">
        <v/>
      </c>
      <c r="I14619" s="76">
        <f>IF($E14619="","",IFERROR(VLOOKUP(TRIM(E14619&amp;""),'Référentiel Articles'!$A$2:$F$634,6,FALSE),""))</f>
      </c>
      <c r="J14619" s="78">
        <f>IF(OR($E14619="",$H14619=""),"",$H14619*$I14619)</f>
      </c>
      <c r="K14619" s="79" t="str">
        <v/>
      </c>
    </row>
    <row r="14620">
      <c r="A14620" s="81" t="str">
        <v/>
      </c>
      <c r="B14620" s="81" t="str">
        <v/>
      </c>
      <c r="C14620" s="83">
        <f>IF($E14620="","",IFERROR(VLOOKUP(TRIM(E14620&amp;""),'Référentiel Articles'!$A$2:$F$634,2,FALSE),""))</f>
      </c>
      <c r="D14620" s="83">
        <f>IF($E14620="","",IFERROR(VLOOKUP(TRIM(E14620&amp;""),'Référentiel Articles'!$A$2:$F$634,3,FALSE),""))</f>
      </c>
      <c r="E14620" s="81" t="str">
        <v/>
      </c>
      <c r="F14620" s="83">
        <f>IF($E14620="","",IFERROR(VLOOKUP(TRIM(E14620&amp;""),'Référentiel Articles'!$A$2:$F$634,4,FALSE),""))</f>
      </c>
      <c r="G14620" s="84">
        <f>IF($E14620="","",IFERROR(VLOOKUP(TRIM(E14620&amp;""),'Référentiel Articles'!$A$2:$F$634,5,FALSE),""))</f>
      </c>
      <c r="H14620" s="85" t="str">
        <v/>
      </c>
      <c r="I14620" s="84">
        <f>IF($E14620="","",IFERROR(VLOOKUP(TRIM(E14620&amp;""),'Référentiel Articles'!$A$2:$F$634,6,FALSE),""))</f>
      </c>
      <c r="J14620" s="90">
        <f>IF(OR($E14620="",$H14620=""),"",$H14620*$I14620)</f>
      </c>
      <c r="K14620" s="87" t="str">
        <v/>
      </c>
    </row>
    <row r="14621">
      <c r="A14621" s="74" t="str">
        <v/>
      </c>
      <c r="B14621" s="74" t="str">
        <v/>
      </c>
      <c r="C14621" s="75">
        <f>IF($E14621="","",IFERROR(VLOOKUP(TRIM(E14621&amp;""),'Référentiel Articles'!$A$2:$F$634,2,FALSE),""))</f>
      </c>
      <c r="D14621" s="75">
        <f>IF($E14621="","",IFERROR(VLOOKUP(TRIM(E14621&amp;""),'Référentiel Articles'!$A$2:$F$634,3,FALSE),""))</f>
      </c>
      <c r="E14621" s="74" t="str">
        <v/>
      </c>
      <c r="F14621" s="75">
        <f>IF($E14621="","",IFERROR(VLOOKUP(TRIM(E14621&amp;""),'Référentiel Articles'!$A$2:$F$634,4,FALSE),""))</f>
      </c>
      <c r="G14621" s="76">
        <f>IF($E14621="","",IFERROR(VLOOKUP(TRIM(E14621&amp;""),'Référentiel Articles'!$A$2:$F$634,5,FALSE),""))</f>
      </c>
      <c r="H14621" s="77" t="str">
        <v/>
      </c>
      <c r="I14621" s="76">
        <f>IF($E14621="","",IFERROR(VLOOKUP(TRIM(E14621&amp;""),'Référentiel Articles'!$A$2:$F$634,6,FALSE),""))</f>
      </c>
      <c r="J14621" s="78">
        <f>IF(OR($E14621="",$H14621=""),"",$H14621*$I14621)</f>
      </c>
      <c r="K14621" s="79" t="str">
        <v/>
      </c>
    </row>
    <row r="14622">
      <c r="A14622" s="81" t="str">
        <v/>
      </c>
      <c r="B14622" s="81" t="str">
        <v/>
      </c>
      <c r="C14622" s="83">
        <f>IF($E14622="","",IFERROR(VLOOKUP(TRIM(E14622&amp;""),'Référentiel Articles'!$A$2:$F$634,2,FALSE),""))</f>
      </c>
      <c r="D14622" s="83">
        <f>IF($E14622="","",IFERROR(VLOOKUP(TRIM(E14622&amp;""),'Référentiel Articles'!$A$2:$F$634,3,FALSE),""))</f>
      </c>
      <c r="E14622" s="81" t="str">
        <v/>
      </c>
      <c r="F14622" s="83">
        <f>IF($E14622="","",IFERROR(VLOOKUP(TRIM(E14622&amp;""),'Référentiel Articles'!$A$2:$F$634,4,FALSE),""))</f>
      </c>
      <c r="G14622" s="84">
        <f>IF($E14622="","",IFERROR(VLOOKUP(TRIM(E14622&amp;""),'Référentiel Articles'!$A$2:$F$634,5,FALSE),""))</f>
      </c>
      <c r="H14622" s="85" t="str">
        <v/>
      </c>
      <c r="I14622" s="84">
        <f>IF($E14622="","",IFERROR(VLOOKUP(TRIM(E14622&amp;""),'Référentiel Articles'!$A$2:$F$634,6,FALSE),""))</f>
      </c>
      <c r="J14622" s="90">
        <f>IF(OR($E14622="",$H14622=""),"",$H14622*$I14622)</f>
      </c>
      <c r="K14622" s="87" t="str">
        <v/>
      </c>
    </row>
    <row r="14623">
      <c r="A14623" s="74" t="str">
        <v/>
      </c>
      <c r="B14623" s="74" t="str">
        <v/>
      </c>
      <c r="C14623" s="75">
        <f>IF($E14623="","",IFERROR(VLOOKUP(TRIM(E14623&amp;""),'Référentiel Articles'!$A$2:$F$634,2,FALSE),""))</f>
      </c>
      <c r="D14623" s="75">
        <f>IF($E14623="","",IFERROR(VLOOKUP(TRIM(E14623&amp;""),'Référentiel Articles'!$A$2:$F$634,3,FALSE),""))</f>
      </c>
      <c r="E14623" s="74" t="str">
        <v/>
      </c>
      <c r="F14623" s="75">
        <f>IF($E14623="","",IFERROR(VLOOKUP(TRIM(E14623&amp;""),'Référentiel Articles'!$A$2:$F$634,4,FALSE),""))</f>
      </c>
      <c r="G14623" s="76">
        <f>IF($E14623="","",IFERROR(VLOOKUP(TRIM(E14623&amp;""),'Référentiel Articles'!$A$2:$F$634,5,FALSE),""))</f>
      </c>
      <c r="H14623" s="77" t="str">
        <v/>
      </c>
      <c r="I14623" s="76">
        <f>IF($E14623="","",IFERROR(VLOOKUP(TRIM(E14623&amp;""),'Référentiel Articles'!$A$2:$F$634,6,FALSE),""))</f>
      </c>
      <c r="J14623" s="78">
        <f>IF(OR($E14623="",$H14623=""),"",$H14623*$I14623)</f>
      </c>
      <c r="K14623" s="79" t="str">
        <v/>
      </c>
    </row>
    <row r="14624">
      <c r="A14624" s="81" t="str">
        <v/>
      </c>
      <c r="B14624" s="81" t="str">
        <v/>
      </c>
      <c r="C14624" s="83">
        <f>IF($E14624="","",IFERROR(VLOOKUP(TRIM(E14624&amp;""),'Référentiel Articles'!$A$2:$F$634,2,FALSE),""))</f>
      </c>
      <c r="D14624" s="83">
        <f>IF($E14624="","",IFERROR(VLOOKUP(TRIM(E14624&amp;""),'Référentiel Articles'!$A$2:$F$634,3,FALSE),""))</f>
      </c>
      <c r="E14624" s="81" t="str">
        <v/>
      </c>
      <c r="F14624" s="83">
        <f>IF($E14624="","",IFERROR(VLOOKUP(TRIM(E14624&amp;""),'Référentiel Articles'!$A$2:$F$634,4,FALSE),""))</f>
      </c>
      <c r="G14624" s="84">
        <f>IF($E14624="","",IFERROR(VLOOKUP(TRIM(E14624&amp;""),'Référentiel Articles'!$A$2:$F$634,5,FALSE),""))</f>
      </c>
      <c r="H14624" s="85" t="str">
        <v/>
      </c>
      <c r="I14624" s="84">
        <f>IF($E14624="","",IFERROR(VLOOKUP(TRIM(E14624&amp;""),'Référentiel Articles'!$A$2:$F$634,6,FALSE),""))</f>
      </c>
      <c r="J14624" s="90">
        <f>IF(OR($E14624="",$H14624=""),"",$H14624*$I14624)</f>
      </c>
      <c r="K14624" s="87" t="str">
        <v/>
      </c>
    </row>
    <row r="14625">
      <c r="A14625" s="74" t="str">
        <v/>
      </c>
      <c r="B14625" s="74" t="str">
        <v/>
      </c>
      <c r="C14625" s="75">
        <f>IF($E14625="","",IFERROR(VLOOKUP(TRIM(E14625&amp;""),'Référentiel Articles'!$A$2:$F$634,2,FALSE),""))</f>
      </c>
      <c r="D14625" s="75">
        <f>IF($E14625="","",IFERROR(VLOOKUP(TRIM(E14625&amp;""),'Référentiel Articles'!$A$2:$F$634,3,FALSE),""))</f>
      </c>
      <c r="E14625" s="74" t="str">
        <v/>
      </c>
      <c r="F14625" s="75">
        <f>IF($E14625="","",IFERROR(VLOOKUP(TRIM(E14625&amp;""),'Référentiel Articles'!$A$2:$F$634,4,FALSE),""))</f>
      </c>
      <c r="G14625" s="76">
        <f>IF($E14625="","",IFERROR(VLOOKUP(TRIM(E14625&amp;""),'Référentiel Articles'!$A$2:$F$634,5,FALSE),""))</f>
      </c>
      <c r="H14625" s="77" t="str">
        <v/>
      </c>
      <c r="I14625" s="76">
        <f>IF($E14625="","",IFERROR(VLOOKUP(TRIM(E14625&amp;""),'Référentiel Articles'!$A$2:$F$634,6,FALSE),""))</f>
      </c>
      <c r="J14625" s="78">
        <f>IF(OR($E14625="",$H14625=""),"",$H14625*$I14625)</f>
      </c>
      <c r="K14625" s="79" t="str">
        <v/>
      </c>
    </row>
    <row r="14626">
      <c r="A14626" s="81" t="str">
        <v/>
      </c>
      <c r="B14626" s="81" t="str">
        <v/>
      </c>
      <c r="C14626" s="83">
        <f>IF($E14626="","",IFERROR(VLOOKUP(TRIM(E14626&amp;""),'Référentiel Articles'!$A$2:$F$634,2,FALSE),""))</f>
      </c>
      <c r="D14626" s="83">
        <f>IF($E14626="","",IFERROR(VLOOKUP(TRIM(E14626&amp;""),'Référentiel Articles'!$A$2:$F$634,3,FALSE),""))</f>
      </c>
      <c r="E14626" s="81" t="str">
        <v/>
      </c>
      <c r="F14626" s="83">
        <f>IF($E14626="","",IFERROR(VLOOKUP(TRIM(E14626&amp;""),'Référentiel Articles'!$A$2:$F$634,4,FALSE),""))</f>
      </c>
      <c r="G14626" s="84">
        <f>IF($E14626="","",IFERROR(VLOOKUP(TRIM(E14626&amp;""),'Référentiel Articles'!$A$2:$F$634,5,FALSE),""))</f>
      </c>
      <c r="H14626" s="85" t="str">
        <v/>
      </c>
      <c r="I14626" s="84">
        <f>IF($E14626="","",IFERROR(VLOOKUP(TRIM(E14626&amp;""),'Référentiel Articles'!$A$2:$F$634,6,FALSE),""))</f>
      </c>
      <c r="J14626" s="90">
        <f>IF(OR($E14626="",$H14626=""),"",$H14626*$I14626)</f>
      </c>
      <c r="K14626" s="87" t="str">
        <v/>
      </c>
    </row>
    <row r="14627">
      <c r="A14627" s="74" t="str">
        <v/>
      </c>
      <c r="B14627" s="74" t="str">
        <v/>
      </c>
      <c r="C14627" s="75">
        <f>IF($E14627="","",IFERROR(VLOOKUP(TRIM(E14627&amp;""),'Référentiel Articles'!$A$2:$F$634,2,FALSE),""))</f>
      </c>
      <c r="D14627" s="75">
        <f>IF($E14627="","",IFERROR(VLOOKUP(TRIM(E14627&amp;""),'Référentiel Articles'!$A$2:$F$634,3,FALSE),""))</f>
      </c>
      <c r="E14627" s="74" t="str">
        <v/>
      </c>
      <c r="F14627" s="75">
        <f>IF($E14627="","",IFERROR(VLOOKUP(TRIM(E14627&amp;""),'Référentiel Articles'!$A$2:$F$634,4,FALSE),""))</f>
      </c>
      <c r="G14627" s="76">
        <f>IF($E14627="","",IFERROR(VLOOKUP(TRIM(E14627&amp;""),'Référentiel Articles'!$A$2:$F$634,5,FALSE),""))</f>
      </c>
      <c r="H14627" s="77" t="str">
        <v/>
      </c>
      <c r="I14627" s="76">
        <f>IF($E14627="","",IFERROR(VLOOKUP(TRIM(E14627&amp;""),'Référentiel Articles'!$A$2:$F$634,6,FALSE),""))</f>
      </c>
      <c r="J14627" s="78">
        <f>IF(OR($E14627="",$H14627=""),"",$H14627*$I14627)</f>
      </c>
      <c r="K14627" s="79" t="str">
        <v/>
      </c>
    </row>
    <row r="14628">
      <c r="A14628" s="81" t="str">
        <v/>
      </c>
      <c r="B14628" s="81" t="str">
        <v/>
      </c>
      <c r="C14628" s="83">
        <f>IF($E14628="","",IFERROR(VLOOKUP(TRIM(E14628&amp;""),'Référentiel Articles'!$A$2:$F$634,2,FALSE),""))</f>
      </c>
      <c r="D14628" s="83">
        <f>IF($E14628="","",IFERROR(VLOOKUP(TRIM(E14628&amp;""),'Référentiel Articles'!$A$2:$F$634,3,FALSE),""))</f>
      </c>
      <c r="E14628" s="81" t="str">
        <v/>
      </c>
      <c r="F14628" s="83">
        <f>IF($E14628="","",IFERROR(VLOOKUP(TRIM(E14628&amp;""),'Référentiel Articles'!$A$2:$F$634,4,FALSE),""))</f>
      </c>
      <c r="G14628" s="84">
        <f>IF($E14628="","",IFERROR(VLOOKUP(TRIM(E14628&amp;""),'Référentiel Articles'!$A$2:$F$634,5,FALSE),""))</f>
      </c>
      <c r="H14628" s="85" t="str">
        <v/>
      </c>
      <c r="I14628" s="84">
        <f>IF($E14628="","",IFERROR(VLOOKUP(TRIM(E14628&amp;""),'Référentiel Articles'!$A$2:$F$634,6,FALSE),""))</f>
      </c>
      <c r="J14628" s="90">
        <f>IF(OR($E14628="",$H14628=""),"",$H14628*$I14628)</f>
      </c>
      <c r="K14628" s="87" t="str">
        <v/>
      </c>
    </row>
    <row r="14629">
      <c r="A14629" s="74" t="str">
        <v/>
      </c>
      <c r="B14629" s="74" t="str">
        <v/>
      </c>
      <c r="C14629" s="75">
        <f>IF($E14629="","",IFERROR(VLOOKUP(TRIM(E14629&amp;""),'Référentiel Articles'!$A$2:$F$634,2,FALSE),""))</f>
      </c>
      <c r="D14629" s="75">
        <f>IF($E14629="","",IFERROR(VLOOKUP(TRIM(E14629&amp;""),'Référentiel Articles'!$A$2:$F$634,3,FALSE),""))</f>
      </c>
      <c r="E14629" s="74" t="str">
        <v/>
      </c>
      <c r="F14629" s="75">
        <f>IF($E14629="","",IFERROR(VLOOKUP(TRIM(E14629&amp;""),'Référentiel Articles'!$A$2:$F$634,4,FALSE),""))</f>
      </c>
      <c r="G14629" s="76">
        <f>IF($E14629="","",IFERROR(VLOOKUP(TRIM(E14629&amp;""),'Référentiel Articles'!$A$2:$F$634,5,FALSE),""))</f>
      </c>
      <c r="H14629" s="77" t="str">
        <v/>
      </c>
      <c r="I14629" s="76">
        <f>IF($E14629="","",IFERROR(VLOOKUP(TRIM(E14629&amp;""),'Référentiel Articles'!$A$2:$F$634,6,FALSE),""))</f>
      </c>
      <c r="J14629" s="78">
        <f>IF(OR($E14629="",$H14629=""),"",$H14629*$I14629)</f>
      </c>
      <c r="K14629" s="79" t="str">
        <v/>
      </c>
    </row>
    <row r="14630">
      <c r="A14630" s="81" t="str">
        <v/>
      </c>
      <c r="B14630" s="81" t="str">
        <v/>
      </c>
      <c r="C14630" s="83">
        <f>IF($E14630="","",IFERROR(VLOOKUP(TRIM(E14630&amp;""),'Référentiel Articles'!$A$2:$F$634,2,FALSE),""))</f>
      </c>
      <c r="D14630" s="83">
        <f>IF($E14630="","",IFERROR(VLOOKUP(TRIM(E14630&amp;""),'Référentiel Articles'!$A$2:$F$634,3,FALSE),""))</f>
      </c>
      <c r="E14630" s="81" t="str">
        <v/>
      </c>
      <c r="F14630" s="83">
        <f>IF($E14630="","",IFERROR(VLOOKUP(TRIM(E14630&amp;""),'Référentiel Articles'!$A$2:$F$634,4,FALSE),""))</f>
      </c>
      <c r="G14630" s="84">
        <f>IF($E14630="","",IFERROR(VLOOKUP(TRIM(E14630&amp;""),'Référentiel Articles'!$A$2:$F$634,5,FALSE),""))</f>
      </c>
      <c r="H14630" s="85" t="str">
        <v/>
      </c>
      <c r="I14630" s="84">
        <f>IF($E14630="","",IFERROR(VLOOKUP(TRIM(E14630&amp;""),'Référentiel Articles'!$A$2:$F$634,6,FALSE),""))</f>
      </c>
      <c r="J14630" s="90">
        <f>IF(OR($E14630="",$H14630=""),"",$H14630*$I14630)</f>
      </c>
      <c r="K14630" s="87" t="str">
        <v/>
      </c>
    </row>
    <row r="14631">
      <c r="A14631" s="74" t="str">
        <v/>
      </c>
      <c r="B14631" s="74" t="str">
        <v/>
      </c>
      <c r="C14631" s="75">
        <f>IF($E14631="","",IFERROR(VLOOKUP(TRIM(E14631&amp;""),'Référentiel Articles'!$A$2:$F$634,2,FALSE),""))</f>
      </c>
      <c r="D14631" s="75">
        <f>IF($E14631="","",IFERROR(VLOOKUP(TRIM(E14631&amp;""),'Référentiel Articles'!$A$2:$F$634,3,FALSE),""))</f>
      </c>
      <c r="E14631" s="74" t="str">
        <v/>
      </c>
      <c r="F14631" s="75">
        <f>IF($E14631="","",IFERROR(VLOOKUP(TRIM(E14631&amp;""),'Référentiel Articles'!$A$2:$F$634,4,FALSE),""))</f>
      </c>
      <c r="G14631" s="76">
        <f>IF($E14631="","",IFERROR(VLOOKUP(TRIM(E14631&amp;""),'Référentiel Articles'!$A$2:$F$634,5,FALSE),""))</f>
      </c>
      <c r="H14631" s="77" t="str">
        <v/>
      </c>
      <c r="I14631" s="76">
        <f>IF($E14631="","",IFERROR(VLOOKUP(TRIM(E14631&amp;""),'Référentiel Articles'!$A$2:$F$634,6,FALSE),""))</f>
      </c>
      <c r="J14631" s="78">
        <f>IF(OR($E14631="",$H14631=""),"",$H14631*$I14631)</f>
      </c>
      <c r="K14631" s="79" t="str">
        <v/>
      </c>
    </row>
    <row r="14632">
      <c r="A14632" s="81" t="str">
        <v/>
      </c>
      <c r="B14632" s="81" t="str">
        <v/>
      </c>
      <c r="C14632" s="83">
        <f>IF($E14632="","",IFERROR(VLOOKUP(TRIM(E14632&amp;""),'Référentiel Articles'!$A$2:$F$634,2,FALSE),""))</f>
      </c>
      <c r="D14632" s="83">
        <f>IF($E14632="","",IFERROR(VLOOKUP(TRIM(E14632&amp;""),'Référentiel Articles'!$A$2:$F$634,3,FALSE),""))</f>
      </c>
      <c r="E14632" s="81" t="str">
        <v/>
      </c>
      <c r="F14632" s="83">
        <f>IF($E14632="","",IFERROR(VLOOKUP(TRIM(E14632&amp;""),'Référentiel Articles'!$A$2:$F$634,4,FALSE),""))</f>
      </c>
      <c r="G14632" s="84">
        <f>IF($E14632="","",IFERROR(VLOOKUP(TRIM(E14632&amp;""),'Référentiel Articles'!$A$2:$F$634,5,FALSE),""))</f>
      </c>
      <c r="H14632" s="85" t="str">
        <v/>
      </c>
      <c r="I14632" s="84">
        <f>IF($E14632="","",IFERROR(VLOOKUP(TRIM(E14632&amp;""),'Référentiel Articles'!$A$2:$F$634,6,FALSE),""))</f>
      </c>
      <c r="J14632" s="90">
        <f>IF(OR($E14632="",$H14632=""),"",$H14632*$I14632)</f>
      </c>
      <c r="K14632" s="87" t="str">
        <v/>
      </c>
    </row>
    <row r="14633">
      <c r="A14633" s="74" t="str">
        <v/>
      </c>
      <c r="B14633" s="74" t="str">
        <v/>
      </c>
      <c r="C14633" s="75">
        <f>IF($E14633="","",IFERROR(VLOOKUP(TRIM(E14633&amp;""),'Référentiel Articles'!$A$2:$F$634,2,FALSE),""))</f>
      </c>
      <c r="D14633" s="75">
        <f>IF($E14633="","",IFERROR(VLOOKUP(TRIM(E14633&amp;""),'Référentiel Articles'!$A$2:$F$634,3,FALSE),""))</f>
      </c>
      <c r="E14633" s="74" t="str">
        <v/>
      </c>
      <c r="F14633" s="75">
        <f>IF($E14633="","",IFERROR(VLOOKUP(TRIM(E14633&amp;""),'Référentiel Articles'!$A$2:$F$634,4,FALSE),""))</f>
      </c>
      <c r="G14633" s="76">
        <f>IF($E14633="","",IFERROR(VLOOKUP(TRIM(E14633&amp;""),'Référentiel Articles'!$A$2:$F$634,5,FALSE),""))</f>
      </c>
      <c r="H14633" s="77" t="str">
        <v/>
      </c>
      <c r="I14633" s="76">
        <f>IF($E14633="","",IFERROR(VLOOKUP(TRIM(E14633&amp;""),'Référentiel Articles'!$A$2:$F$634,6,FALSE),""))</f>
      </c>
      <c r="J14633" s="78">
        <f>IF(OR($E14633="",$H14633=""),"",$H14633*$I14633)</f>
      </c>
      <c r="K14633" s="79" t="str">
        <v/>
      </c>
    </row>
    <row r="14634">
      <c r="A14634" s="81" t="str">
        <v/>
      </c>
      <c r="B14634" s="81" t="str">
        <v/>
      </c>
      <c r="C14634" s="83">
        <f>IF($E14634="","",IFERROR(VLOOKUP(TRIM(E14634&amp;""),'Référentiel Articles'!$A$2:$F$634,2,FALSE),""))</f>
      </c>
      <c r="D14634" s="83">
        <f>IF($E14634="","",IFERROR(VLOOKUP(TRIM(E14634&amp;""),'Référentiel Articles'!$A$2:$F$634,3,FALSE),""))</f>
      </c>
      <c r="E14634" s="81" t="str">
        <v/>
      </c>
      <c r="F14634" s="83">
        <f>IF($E14634="","",IFERROR(VLOOKUP(TRIM(E14634&amp;""),'Référentiel Articles'!$A$2:$F$634,4,FALSE),""))</f>
      </c>
      <c r="G14634" s="84">
        <f>IF($E14634="","",IFERROR(VLOOKUP(TRIM(E14634&amp;""),'Référentiel Articles'!$A$2:$F$634,5,FALSE),""))</f>
      </c>
      <c r="H14634" s="85" t="str">
        <v/>
      </c>
      <c r="I14634" s="84">
        <f>IF($E14634="","",IFERROR(VLOOKUP(TRIM(E14634&amp;""),'Référentiel Articles'!$A$2:$F$634,6,FALSE),""))</f>
      </c>
      <c r="J14634" s="90">
        <f>IF(OR($E14634="",$H14634=""),"",$H14634*$I14634)</f>
      </c>
      <c r="K14634" s="87" t="str">
        <v/>
      </c>
    </row>
    <row r="14635">
      <c r="A14635" s="74" t="str">
        <v/>
      </c>
      <c r="B14635" s="74" t="str">
        <v/>
      </c>
      <c r="C14635" s="75">
        <f>IF($E14635="","",IFERROR(VLOOKUP(TRIM(E14635&amp;""),'Référentiel Articles'!$A$2:$F$634,2,FALSE),""))</f>
      </c>
      <c r="D14635" s="75">
        <f>IF($E14635="","",IFERROR(VLOOKUP(TRIM(E14635&amp;""),'Référentiel Articles'!$A$2:$F$634,3,FALSE),""))</f>
      </c>
      <c r="E14635" s="74" t="str">
        <v/>
      </c>
      <c r="F14635" s="75">
        <f>IF($E14635="","",IFERROR(VLOOKUP(TRIM(E14635&amp;""),'Référentiel Articles'!$A$2:$F$634,4,FALSE),""))</f>
      </c>
      <c r="G14635" s="76">
        <f>IF($E14635="","",IFERROR(VLOOKUP(TRIM(E14635&amp;""),'Référentiel Articles'!$A$2:$F$634,5,FALSE),""))</f>
      </c>
      <c r="H14635" s="77" t="str">
        <v/>
      </c>
      <c r="I14635" s="76">
        <f>IF($E14635="","",IFERROR(VLOOKUP(TRIM(E14635&amp;""),'Référentiel Articles'!$A$2:$F$634,6,FALSE),""))</f>
      </c>
      <c r="J14635" s="78">
        <f>IF(OR($E14635="",$H14635=""),"",$H14635*$I14635)</f>
      </c>
      <c r="K14635" s="79" t="str">
        <v/>
      </c>
    </row>
    <row r="14636">
      <c r="A14636" s="81" t="str">
        <v/>
      </c>
      <c r="B14636" s="81" t="str">
        <v/>
      </c>
      <c r="C14636" s="83">
        <f>IF($E14636="","",IFERROR(VLOOKUP(TRIM(E14636&amp;""),'Référentiel Articles'!$A$2:$F$634,2,FALSE),""))</f>
      </c>
      <c r="D14636" s="83">
        <f>IF($E14636="","",IFERROR(VLOOKUP(TRIM(E14636&amp;""),'Référentiel Articles'!$A$2:$F$634,3,FALSE),""))</f>
      </c>
      <c r="E14636" s="81" t="str">
        <v/>
      </c>
      <c r="F14636" s="83">
        <f>IF($E14636="","",IFERROR(VLOOKUP(TRIM(E14636&amp;""),'Référentiel Articles'!$A$2:$F$634,4,FALSE),""))</f>
      </c>
      <c r="G14636" s="84">
        <f>IF($E14636="","",IFERROR(VLOOKUP(TRIM(E14636&amp;""),'Référentiel Articles'!$A$2:$F$634,5,FALSE),""))</f>
      </c>
      <c r="H14636" s="85" t="str">
        <v/>
      </c>
      <c r="I14636" s="84">
        <f>IF($E14636="","",IFERROR(VLOOKUP(TRIM(E14636&amp;""),'Référentiel Articles'!$A$2:$F$634,6,FALSE),""))</f>
      </c>
      <c r="J14636" s="90">
        <f>IF(OR($E14636="",$H14636=""),"",$H14636*$I14636)</f>
      </c>
      <c r="K14636" s="87" t="str">
        <v/>
      </c>
    </row>
    <row r="14637">
      <c r="A14637" s="74" t="str">
        <v/>
      </c>
      <c r="B14637" s="74" t="str">
        <v/>
      </c>
      <c r="C14637" s="75">
        <f>IF($E14637="","",IFERROR(VLOOKUP(TRIM(E14637&amp;""),'Référentiel Articles'!$A$2:$F$634,2,FALSE),""))</f>
      </c>
      <c r="D14637" s="75">
        <f>IF($E14637="","",IFERROR(VLOOKUP(TRIM(E14637&amp;""),'Référentiel Articles'!$A$2:$F$634,3,FALSE),""))</f>
      </c>
      <c r="E14637" s="74" t="str">
        <v/>
      </c>
      <c r="F14637" s="75">
        <f>IF($E14637="","",IFERROR(VLOOKUP(TRIM(E14637&amp;""),'Référentiel Articles'!$A$2:$F$634,4,FALSE),""))</f>
      </c>
      <c r="G14637" s="76">
        <f>IF($E14637="","",IFERROR(VLOOKUP(TRIM(E14637&amp;""),'Référentiel Articles'!$A$2:$F$634,5,FALSE),""))</f>
      </c>
      <c r="H14637" s="77" t="str">
        <v/>
      </c>
      <c r="I14637" s="76">
        <f>IF($E14637="","",IFERROR(VLOOKUP(TRIM(E14637&amp;""),'Référentiel Articles'!$A$2:$F$634,6,FALSE),""))</f>
      </c>
      <c r="J14637" s="78">
        <f>IF(OR($E14637="",$H14637=""),"",$H14637*$I14637)</f>
      </c>
      <c r="K14637" s="79" t="str">
        <v/>
      </c>
    </row>
    <row r="14638">
      <c r="A14638" s="81" t="str">
        <v/>
      </c>
      <c r="B14638" s="81" t="str">
        <v/>
      </c>
      <c r="C14638" s="83">
        <f>IF($E14638="","",IFERROR(VLOOKUP(TRIM(E14638&amp;""),'Référentiel Articles'!$A$2:$F$634,2,FALSE),""))</f>
      </c>
      <c r="D14638" s="83">
        <f>IF($E14638="","",IFERROR(VLOOKUP(TRIM(E14638&amp;""),'Référentiel Articles'!$A$2:$F$634,3,FALSE),""))</f>
      </c>
      <c r="E14638" s="81" t="str">
        <v/>
      </c>
      <c r="F14638" s="83">
        <f>IF($E14638="","",IFERROR(VLOOKUP(TRIM(E14638&amp;""),'Référentiel Articles'!$A$2:$F$634,4,FALSE),""))</f>
      </c>
      <c r="G14638" s="84">
        <f>IF($E14638="","",IFERROR(VLOOKUP(TRIM(E14638&amp;""),'Référentiel Articles'!$A$2:$F$634,5,FALSE),""))</f>
      </c>
      <c r="H14638" s="85" t="str">
        <v/>
      </c>
      <c r="I14638" s="84">
        <f>IF($E14638="","",IFERROR(VLOOKUP(TRIM(E14638&amp;""),'Référentiel Articles'!$A$2:$F$634,6,FALSE),""))</f>
      </c>
      <c r="J14638" s="90">
        <f>IF(OR($E14638="",$H14638=""),"",$H14638*$I14638)</f>
      </c>
      <c r="K14638" s="87" t="str">
        <v/>
      </c>
    </row>
    <row r="14639">
      <c r="A14639" s="74" t="str">
        <v/>
      </c>
      <c r="B14639" s="74" t="str">
        <v/>
      </c>
      <c r="C14639" s="75">
        <f>IF($E14639="","",IFERROR(VLOOKUP(TRIM(E14639&amp;""),'Référentiel Articles'!$A$2:$F$634,2,FALSE),""))</f>
      </c>
      <c r="D14639" s="75">
        <f>IF($E14639="","",IFERROR(VLOOKUP(TRIM(E14639&amp;""),'Référentiel Articles'!$A$2:$F$634,3,FALSE),""))</f>
      </c>
      <c r="E14639" s="74" t="str">
        <v/>
      </c>
      <c r="F14639" s="75">
        <f>IF($E14639="","",IFERROR(VLOOKUP(TRIM(E14639&amp;""),'Référentiel Articles'!$A$2:$F$634,4,FALSE),""))</f>
      </c>
      <c r="G14639" s="76">
        <f>IF($E14639="","",IFERROR(VLOOKUP(TRIM(E14639&amp;""),'Référentiel Articles'!$A$2:$F$634,5,FALSE),""))</f>
      </c>
      <c r="H14639" s="77" t="str">
        <v/>
      </c>
      <c r="I14639" s="76">
        <f>IF($E14639="","",IFERROR(VLOOKUP(TRIM(E14639&amp;""),'Référentiel Articles'!$A$2:$F$634,6,FALSE),""))</f>
      </c>
      <c r="J14639" s="78">
        <f>IF(OR($E14639="",$H14639=""),"",$H14639*$I14639)</f>
      </c>
      <c r="K14639" s="79" t="str">
        <v/>
      </c>
    </row>
    <row r="14640">
      <c r="A14640" s="81" t="str">
        <v/>
      </c>
      <c r="B14640" s="81" t="str">
        <v/>
      </c>
      <c r="C14640" s="83">
        <f>IF($E14640="","",IFERROR(VLOOKUP(TRIM(E14640&amp;""),'Référentiel Articles'!$A$2:$F$634,2,FALSE),""))</f>
      </c>
      <c r="D14640" s="83">
        <f>IF($E14640="","",IFERROR(VLOOKUP(TRIM(E14640&amp;""),'Référentiel Articles'!$A$2:$F$634,3,FALSE),""))</f>
      </c>
      <c r="E14640" s="81" t="str">
        <v/>
      </c>
      <c r="F14640" s="83">
        <f>IF($E14640="","",IFERROR(VLOOKUP(TRIM(E14640&amp;""),'Référentiel Articles'!$A$2:$F$634,4,FALSE),""))</f>
      </c>
      <c r="G14640" s="84">
        <f>IF($E14640="","",IFERROR(VLOOKUP(TRIM(E14640&amp;""),'Référentiel Articles'!$A$2:$F$634,5,FALSE),""))</f>
      </c>
      <c r="H14640" s="85" t="str">
        <v/>
      </c>
      <c r="I14640" s="84">
        <f>IF($E14640="","",IFERROR(VLOOKUP(TRIM(E14640&amp;""),'Référentiel Articles'!$A$2:$F$634,6,FALSE),""))</f>
      </c>
      <c r="J14640" s="90">
        <f>IF(OR($E14640="",$H14640=""),"",$H14640*$I14640)</f>
      </c>
      <c r="K14640" s="87" t="str">
        <v/>
      </c>
    </row>
    <row r="14641">
      <c r="A14641" s="74" t="str">
        <v/>
      </c>
      <c r="B14641" s="74" t="str">
        <v/>
      </c>
      <c r="C14641" s="75">
        <f>IF($E14641="","",IFERROR(VLOOKUP(TRIM(E14641&amp;""),'Référentiel Articles'!$A$2:$F$634,2,FALSE),""))</f>
      </c>
      <c r="D14641" s="75">
        <f>IF($E14641="","",IFERROR(VLOOKUP(TRIM(E14641&amp;""),'Référentiel Articles'!$A$2:$F$634,3,FALSE),""))</f>
      </c>
      <c r="E14641" s="74" t="str">
        <v/>
      </c>
      <c r="F14641" s="75">
        <f>IF($E14641="","",IFERROR(VLOOKUP(TRIM(E14641&amp;""),'Référentiel Articles'!$A$2:$F$634,4,FALSE),""))</f>
      </c>
      <c r="G14641" s="76">
        <f>IF($E14641="","",IFERROR(VLOOKUP(TRIM(E14641&amp;""),'Référentiel Articles'!$A$2:$F$634,5,FALSE),""))</f>
      </c>
      <c r="H14641" s="77" t="str">
        <v/>
      </c>
      <c r="I14641" s="76">
        <f>IF($E14641="","",IFERROR(VLOOKUP(TRIM(E14641&amp;""),'Référentiel Articles'!$A$2:$F$634,6,FALSE),""))</f>
      </c>
      <c r="J14641" s="78">
        <f>IF(OR($E14641="",$H14641=""),"",$H14641*$I14641)</f>
      </c>
      <c r="K14641" s="79" t="str">
        <v/>
      </c>
    </row>
    <row r="14642">
      <c r="A14642" s="81" t="str">
        <v/>
      </c>
      <c r="B14642" s="81" t="str">
        <v/>
      </c>
      <c r="C14642" s="83">
        <f>IF($E14642="","",IFERROR(VLOOKUP(TRIM(E14642&amp;""),'Référentiel Articles'!$A$2:$F$634,2,FALSE),""))</f>
      </c>
      <c r="D14642" s="83">
        <f>IF($E14642="","",IFERROR(VLOOKUP(TRIM(E14642&amp;""),'Référentiel Articles'!$A$2:$F$634,3,FALSE),""))</f>
      </c>
      <c r="E14642" s="81" t="str">
        <v/>
      </c>
      <c r="F14642" s="83">
        <f>IF($E14642="","",IFERROR(VLOOKUP(TRIM(E14642&amp;""),'Référentiel Articles'!$A$2:$F$634,4,FALSE),""))</f>
      </c>
      <c r="G14642" s="84">
        <f>IF($E14642="","",IFERROR(VLOOKUP(TRIM(E14642&amp;""),'Référentiel Articles'!$A$2:$F$634,5,FALSE),""))</f>
      </c>
      <c r="H14642" s="85" t="str">
        <v/>
      </c>
      <c r="I14642" s="84">
        <f>IF($E14642="","",IFERROR(VLOOKUP(TRIM(E14642&amp;""),'Référentiel Articles'!$A$2:$F$634,6,FALSE),""))</f>
      </c>
      <c r="J14642" s="90">
        <f>IF(OR($E14642="",$H14642=""),"",$H14642*$I14642)</f>
      </c>
      <c r="K14642" s="87" t="str">
        <v/>
      </c>
    </row>
    <row r="14643">
      <c r="A14643" s="74" t="str">
        <v/>
      </c>
      <c r="B14643" s="74" t="str">
        <v/>
      </c>
      <c r="C14643" s="75">
        <f>IF($E14643="","",IFERROR(VLOOKUP(TRIM(E14643&amp;""),'Référentiel Articles'!$A$2:$F$634,2,FALSE),""))</f>
      </c>
      <c r="D14643" s="75">
        <f>IF($E14643="","",IFERROR(VLOOKUP(TRIM(E14643&amp;""),'Référentiel Articles'!$A$2:$F$634,3,FALSE),""))</f>
      </c>
      <c r="E14643" s="74" t="str">
        <v/>
      </c>
      <c r="F14643" s="75">
        <f>IF($E14643="","",IFERROR(VLOOKUP(TRIM(E14643&amp;""),'Référentiel Articles'!$A$2:$F$634,4,FALSE),""))</f>
      </c>
      <c r="G14643" s="76">
        <f>IF($E14643="","",IFERROR(VLOOKUP(TRIM(E14643&amp;""),'Référentiel Articles'!$A$2:$F$634,5,FALSE),""))</f>
      </c>
      <c r="H14643" s="77" t="str">
        <v/>
      </c>
      <c r="I14643" s="76">
        <f>IF($E14643="","",IFERROR(VLOOKUP(TRIM(E14643&amp;""),'Référentiel Articles'!$A$2:$F$634,6,FALSE),""))</f>
      </c>
      <c r="J14643" s="78">
        <f>IF(OR($E14643="",$H14643=""),"",$H14643*$I14643)</f>
      </c>
      <c r="K14643" s="79" t="str">
        <v/>
      </c>
    </row>
    <row r="14644">
      <c r="A14644" s="81" t="str">
        <v/>
      </c>
      <c r="B14644" s="81" t="str">
        <v/>
      </c>
      <c r="C14644" s="83">
        <f>IF($E14644="","",IFERROR(VLOOKUP(TRIM(E14644&amp;""),'Référentiel Articles'!$A$2:$F$634,2,FALSE),""))</f>
      </c>
      <c r="D14644" s="83">
        <f>IF($E14644="","",IFERROR(VLOOKUP(TRIM(E14644&amp;""),'Référentiel Articles'!$A$2:$F$634,3,FALSE),""))</f>
      </c>
      <c r="E14644" s="81" t="str">
        <v/>
      </c>
      <c r="F14644" s="83">
        <f>IF($E14644="","",IFERROR(VLOOKUP(TRIM(E14644&amp;""),'Référentiel Articles'!$A$2:$F$634,4,FALSE),""))</f>
      </c>
      <c r="G14644" s="84">
        <f>IF($E14644="","",IFERROR(VLOOKUP(TRIM(E14644&amp;""),'Référentiel Articles'!$A$2:$F$634,5,FALSE),""))</f>
      </c>
      <c r="H14644" s="85" t="str">
        <v/>
      </c>
      <c r="I14644" s="84">
        <f>IF($E14644="","",IFERROR(VLOOKUP(TRIM(E14644&amp;""),'Référentiel Articles'!$A$2:$F$634,6,FALSE),""))</f>
      </c>
      <c r="J14644" s="90">
        <f>IF(OR($E14644="",$H14644=""),"",$H14644*$I14644)</f>
      </c>
      <c r="K14644" s="87" t="str">
        <v/>
      </c>
    </row>
    <row r="14645">
      <c r="A14645" s="74" t="str">
        <v/>
      </c>
      <c r="B14645" s="74" t="str">
        <v/>
      </c>
      <c r="C14645" s="75">
        <f>IF($E14645="","",IFERROR(VLOOKUP(TRIM(E14645&amp;""),'Référentiel Articles'!$A$2:$F$634,2,FALSE),""))</f>
      </c>
      <c r="D14645" s="75">
        <f>IF($E14645="","",IFERROR(VLOOKUP(TRIM(E14645&amp;""),'Référentiel Articles'!$A$2:$F$634,3,FALSE),""))</f>
      </c>
      <c r="E14645" s="74" t="str">
        <v/>
      </c>
      <c r="F14645" s="75">
        <f>IF($E14645="","",IFERROR(VLOOKUP(TRIM(E14645&amp;""),'Référentiel Articles'!$A$2:$F$634,4,FALSE),""))</f>
      </c>
      <c r="G14645" s="76">
        <f>IF($E14645="","",IFERROR(VLOOKUP(TRIM(E14645&amp;""),'Référentiel Articles'!$A$2:$F$634,5,FALSE),""))</f>
      </c>
      <c r="H14645" s="77" t="str">
        <v/>
      </c>
      <c r="I14645" s="76">
        <f>IF($E14645="","",IFERROR(VLOOKUP(TRIM(E14645&amp;""),'Référentiel Articles'!$A$2:$F$634,6,FALSE),""))</f>
      </c>
      <c r="J14645" s="78">
        <f>IF(OR($E14645="",$H14645=""),"",$H14645*$I14645)</f>
      </c>
      <c r="K14645" s="79" t="str">
        <v/>
      </c>
    </row>
    <row r="14646">
      <c r="A14646" s="81" t="str">
        <v/>
      </c>
      <c r="B14646" s="81" t="str">
        <v/>
      </c>
      <c r="C14646" s="83">
        <f>IF($E14646="","",IFERROR(VLOOKUP(TRIM(E14646&amp;""),'Référentiel Articles'!$A$2:$F$634,2,FALSE),""))</f>
      </c>
      <c r="D14646" s="83">
        <f>IF($E14646="","",IFERROR(VLOOKUP(TRIM(E14646&amp;""),'Référentiel Articles'!$A$2:$F$634,3,FALSE),""))</f>
      </c>
      <c r="E14646" s="81" t="str">
        <v/>
      </c>
      <c r="F14646" s="83">
        <f>IF($E14646="","",IFERROR(VLOOKUP(TRIM(E14646&amp;""),'Référentiel Articles'!$A$2:$F$634,4,FALSE),""))</f>
      </c>
      <c r="G14646" s="84">
        <f>IF($E14646="","",IFERROR(VLOOKUP(TRIM(E14646&amp;""),'Référentiel Articles'!$A$2:$F$634,5,FALSE),""))</f>
      </c>
      <c r="H14646" s="85" t="str">
        <v/>
      </c>
      <c r="I14646" s="84">
        <f>IF($E14646="","",IFERROR(VLOOKUP(TRIM(E14646&amp;""),'Référentiel Articles'!$A$2:$F$634,6,FALSE),""))</f>
      </c>
      <c r="J14646" s="90">
        <f>IF(OR($E14646="",$H14646=""),"",$H14646*$I14646)</f>
      </c>
      <c r="K14646" s="87" t="str">
        <v/>
      </c>
    </row>
    <row r="14647">
      <c r="A14647" s="74" t="str">
        <v/>
      </c>
      <c r="B14647" s="74" t="str">
        <v/>
      </c>
      <c r="C14647" s="75">
        <f>IF($E14647="","",IFERROR(VLOOKUP(TRIM(E14647&amp;""),'Référentiel Articles'!$A$2:$F$634,2,FALSE),""))</f>
      </c>
      <c r="D14647" s="75">
        <f>IF($E14647="","",IFERROR(VLOOKUP(TRIM(E14647&amp;""),'Référentiel Articles'!$A$2:$F$634,3,FALSE),""))</f>
      </c>
      <c r="E14647" s="74" t="str">
        <v/>
      </c>
      <c r="F14647" s="75">
        <f>IF($E14647="","",IFERROR(VLOOKUP(TRIM(E14647&amp;""),'Référentiel Articles'!$A$2:$F$634,4,FALSE),""))</f>
      </c>
      <c r="G14647" s="76">
        <f>IF($E14647="","",IFERROR(VLOOKUP(TRIM(E14647&amp;""),'Référentiel Articles'!$A$2:$F$634,5,FALSE),""))</f>
      </c>
      <c r="H14647" s="77" t="str">
        <v/>
      </c>
      <c r="I14647" s="76">
        <f>IF($E14647="","",IFERROR(VLOOKUP(TRIM(E14647&amp;""),'Référentiel Articles'!$A$2:$F$634,6,FALSE),""))</f>
      </c>
      <c r="J14647" s="78">
        <f>IF(OR($E14647="",$H14647=""),"",$H14647*$I14647)</f>
      </c>
      <c r="K14647" s="79" t="str">
        <v/>
      </c>
    </row>
    <row r="14648">
      <c r="A14648" s="81" t="str">
        <v/>
      </c>
      <c r="B14648" s="81" t="str">
        <v/>
      </c>
      <c r="C14648" s="83">
        <f>IF($E14648="","",IFERROR(VLOOKUP(TRIM(E14648&amp;""),'Référentiel Articles'!$A$2:$F$634,2,FALSE),""))</f>
      </c>
      <c r="D14648" s="83">
        <f>IF($E14648="","",IFERROR(VLOOKUP(TRIM(E14648&amp;""),'Référentiel Articles'!$A$2:$F$634,3,FALSE),""))</f>
      </c>
      <c r="E14648" s="81" t="str">
        <v/>
      </c>
      <c r="F14648" s="83">
        <f>IF($E14648="","",IFERROR(VLOOKUP(TRIM(E14648&amp;""),'Référentiel Articles'!$A$2:$F$634,4,FALSE),""))</f>
      </c>
      <c r="G14648" s="84">
        <f>IF($E14648="","",IFERROR(VLOOKUP(TRIM(E14648&amp;""),'Référentiel Articles'!$A$2:$F$634,5,FALSE),""))</f>
      </c>
      <c r="H14648" s="85" t="str">
        <v/>
      </c>
      <c r="I14648" s="84">
        <f>IF($E14648="","",IFERROR(VLOOKUP(TRIM(E14648&amp;""),'Référentiel Articles'!$A$2:$F$634,6,FALSE),""))</f>
      </c>
      <c r="J14648" s="90">
        <f>IF(OR($E14648="",$H14648=""),"",$H14648*$I14648)</f>
      </c>
      <c r="K14648" s="87" t="str">
        <v/>
      </c>
    </row>
    <row r="14649">
      <c r="A14649" s="74" t="str">
        <v/>
      </c>
      <c r="B14649" s="74" t="str">
        <v/>
      </c>
      <c r="C14649" s="75">
        <f>IF($E14649="","",IFERROR(VLOOKUP(TRIM(E14649&amp;""),'Référentiel Articles'!$A$2:$F$634,2,FALSE),""))</f>
      </c>
      <c r="D14649" s="75">
        <f>IF($E14649="","",IFERROR(VLOOKUP(TRIM(E14649&amp;""),'Référentiel Articles'!$A$2:$F$634,3,FALSE),""))</f>
      </c>
      <c r="E14649" s="74" t="str">
        <v/>
      </c>
      <c r="F14649" s="75">
        <f>IF($E14649="","",IFERROR(VLOOKUP(TRIM(E14649&amp;""),'Référentiel Articles'!$A$2:$F$634,4,FALSE),""))</f>
      </c>
      <c r="G14649" s="76">
        <f>IF($E14649="","",IFERROR(VLOOKUP(TRIM(E14649&amp;""),'Référentiel Articles'!$A$2:$F$634,5,FALSE),""))</f>
      </c>
      <c r="H14649" s="77" t="str">
        <v/>
      </c>
      <c r="I14649" s="76">
        <f>IF($E14649="","",IFERROR(VLOOKUP(TRIM(E14649&amp;""),'Référentiel Articles'!$A$2:$F$634,6,FALSE),""))</f>
      </c>
      <c r="J14649" s="78">
        <f>IF(OR($E14649="",$H14649=""),"",$H14649*$I14649)</f>
      </c>
      <c r="K14649" s="79" t="str">
        <v/>
      </c>
    </row>
    <row r="14650">
      <c r="A14650" s="81" t="str">
        <v/>
      </c>
      <c r="B14650" s="81" t="str">
        <v/>
      </c>
      <c r="C14650" s="83">
        <f>IF($E14650="","",IFERROR(VLOOKUP(TRIM(E14650&amp;""),'Référentiel Articles'!$A$2:$F$634,2,FALSE),""))</f>
      </c>
      <c r="D14650" s="83">
        <f>IF($E14650="","",IFERROR(VLOOKUP(TRIM(E14650&amp;""),'Référentiel Articles'!$A$2:$F$634,3,FALSE),""))</f>
      </c>
      <c r="E14650" s="81" t="str">
        <v/>
      </c>
      <c r="F14650" s="83">
        <f>IF($E14650="","",IFERROR(VLOOKUP(TRIM(E14650&amp;""),'Référentiel Articles'!$A$2:$F$634,4,FALSE),""))</f>
      </c>
      <c r="G14650" s="84">
        <f>IF($E14650="","",IFERROR(VLOOKUP(TRIM(E14650&amp;""),'Référentiel Articles'!$A$2:$F$634,5,FALSE),""))</f>
      </c>
      <c r="H14650" s="85" t="str">
        <v/>
      </c>
      <c r="I14650" s="84">
        <f>IF($E14650="","",IFERROR(VLOOKUP(TRIM(E14650&amp;""),'Référentiel Articles'!$A$2:$F$634,6,FALSE),""))</f>
      </c>
      <c r="J14650" s="90">
        <f>IF(OR($E14650="",$H14650=""),"",$H14650*$I14650)</f>
      </c>
      <c r="K14650" s="87" t="str">
        <v/>
      </c>
    </row>
    <row r="14651">
      <c r="A14651" s="74" t="str">
        <v/>
      </c>
      <c r="B14651" s="74" t="str">
        <v/>
      </c>
      <c r="C14651" s="75">
        <f>IF($E14651="","",IFERROR(VLOOKUP(TRIM(E14651&amp;""),'Référentiel Articles'!$A$2:$F$634,2,FALSE),""))</f>
      </c>
      <c r="D14651" s="75">
        <f>IF($E14651="","",IFERROR(VLOOKUP(TRIM(E14651&amp;""),'Référentiel Articles'!$A$2:$F$634,3,FALSE),""))</f>
      </c>
      <c r="E14651" s="74" t="str">
        <v/>
      </c>
      <c r="F14651" s="75">
        <f>IF($E14651="","",IFERROR(VLOOKUP(TRIM(E14651&amp;""),'Référentiel Articles'!$A$2:$F$634,4,FALSE),""))</f>
      </c>
      <c r="G14651" s="76">
        <f>IF($E14651="","",IFERROR(VLOOKUP(TRIM(E14651&amp;""),'Référentiel Articles'!$A$2:$F$634,5,FALSE),""))</f>
      </c>
      <c r="H14651" s="77" t="str">
        <v/>
      </c>
      <c r="I14651" s="76">
        <f>IF($E14651="","",IFERROR(VLOOKUP(TRIM(E14651&amp;""),'Référentiel Articles'!$A$2:$F$634,6,FALSE),""))</f>
      </c>
      <c r="J14651" s="78">
        <f>IF(OR($E14651="",$H14651=""),"",$H14651*$I14651)</f>
      </c>
      <c r="K14651" s="79" t="str">
        <v/>
      </c>
    </row>
    <row r="14652">
      <c r="A14652" s="81" t="str">
        <v/>
      </c>
      <c r="B14652" s="81" t="str">
        <v/>
      </c>
      <c r="C14652" s="83">
        <f>IF($E14652="","",IFERROR(VLOOKUP(TRIM(E14652&amp;""),'Référentiel Articles'!$A$2:$F$634,2,FALSE),""))</f>
      </c>
      <c r="D14652" s="83">
        <f>IF($E14652="","",IFERROR(VLOOKUP(TRIM(E14652&amp;""),'Référentiel Articles'!$A$2:$F$634,3,FALSE),""))</f>
      </c>
      <c r="E14652" s="81" t="str">
        <v/>
      </c>
      <c r="F14652" s="83">
        <f>IF($E14652="","",IFERROR(VLOOKUP(TRIM(E14652&amp;""),'Référentiel Articles'!$A$2:$F$634,4,FALSE),""))</f>
      </c>
      <c r="G14652" s="84">
        <f>IF($E14652="","",IFERROR(VLOOKUP(TRIM(E14652&amp;""),'Référentiel Articles'!$A$2:$F$634,5,FALSE),""))</f>
      </c>
      <c r="H14652" s="85" t="str">
        <v/>
      </c>
      <c r="I14652" s="84">
        <f>IF($E14652="","",IFERROR(VLOOKUP(TRIM(E14652&amp;""),'Référentiel Articles'!$A$2:$F$634,6,FALSE),""))</f>
      </c>
      <c r="J14652" s="90">
        <f>IF(OR($E14652="",$H14652=""),"",$H14652*$I14652)</f>
      </c>
      <c r="K14652" s="87" t="str">
        <v/>
      </c>
    </row>
    <row r="14653">
      <c r="A14653" s="74" t="str">
        <v/>
      </c>
      <c r="B14653" s="74" t="str">
        <v/>
      </c>
      <c r="C14653" s="75">
        <f>IF($E14653="","",IFERROR(VLOOKUP(TRIM(E14653&amp;""),'Référentiel Articles'!$A$2:$F$634,2,FALSE),""))</f>
      </c>
      <c r="D14653" s="75">
        <f>IF($E14653="","",IFERROR(VLOOKUP(TRIM(E14653&amp;""),'Référentiel Articles'!$A$2:$F$634,3,FALSE),""))</f>
      </c>
      <c r="E14653" s="74" t="str">
        <v/>
      </c>
      <c r="F14653" s="75">
        <f>IF($E14653="","",IFERROR(VLOOKUP(TRIM(E14653&amp;""),'Référentiel Articles'!$A$2:$F$634,4,FALSE),""))</f>
      </c>
      <c r="G14653" s="76">
        <f>IF($E14653="","",IFERROR(VLOOKUP(TRIM(E14653&amp;""),'Référentiel Articles'!$A$2:$F$634,5,FALSE),""))</f>
      </c>
      <c r="H14653" s="77" t="str">
        <v/>
      </c>
      <c r="I14653" s="76">
        <f>IF($E14653="","",IFERROR(VLOOKUP(TRIM(E14653&amp;""),'Référentiel Articles'!$A$2:$F$634,6,FALSE),""))</f>
      </c>
      <c r="J14653" s="78">
        <f>IF(OR($E14653="",$H14653=""),"",$H14653*$I14653)</f>
      </c>
      <c r="K14653" s="79" t="str">
        <v/>
      </c>
    </row>
    <row r="14654">
      <c r="A14654" s="81" t="str">
        <v/>
      </c>
      <c r="B14654" s="81" t="str">
        <v/>
      </c>
      <c r="C14654" s="83">
        <f>IF($E14654="","",IFERROR(VLOOKUP(TRIM(E14654&amp;""),'Référentiel Articles'!$A$2:$F$634,2,FALSE),""))</f>
      </c>
      <c r="D14654" s="83">
        <f>IF($E14654="","",IFERROR(VLOOKUP(TRIM(E14654&amp;""),'Référentiel Articles'!$A$2:$F$634,3,FALSE),""))</f>
      </c>
      <c r="E14654" s="81" t="str">
        <v/>
      </c>
      <c r="F14654" s="83">
        <f>IF($E14654="","",IFERROR(VLOOKUP(TRIM(E14654&amp;""),'Référentiel Articles'!$A$2:$F$634,4,FALSE),""))</f>
      </c>
      <c r="G14654" s="84">
        <f>IF($E14654="","",IFERROR(VLOOKUP(TRIM(E14654&amp;""),'Référentiel Articles'!$A$2:$F$634,5,FALSE),""))</f>
      </c>
      <c r="H14654" s="85" t="str">
        <v/>
      </c>
      <c r="I14654" s="84">
        <f>IF($E14654="","",IFERROR(VLOOKUP(TRIM(E14654&amp;""),'Référentiel Articles'!$A$2:$F$634,6,FALSE),""))</f>
      </c>
      <c r="J14654" s="90">
        <f>IF(OR($E14654="",$H14654=""),"",$H14654*$I14654)</f>
      </c>
      <c r="K14654" s="87" t="str">
        <v/>
      </c>
    </row>
    <row r="14655">
      <c r="A14655" s="74" t="str">
        <v/>
      </c>
      <c r="B14655" s="74" t="str">
        <v/>
      </c>
      <c r="C14655" s="75">
        <f>IF($E14655="","",IFERROR(VLOOKUP(TRIM(E14655&amp;""),'Référentiel Articles'!$A$2:$F$634,2,FALSE),""))</f>
      </c>
      <c r="D14655" s="75">
        <f>IF($E14655="","",IFERROR(VLOOKUP(TRIM(E14655&amp;""),'Référentiel Articles'!$A$2:$F$634,3,FALSE),""))</f>
      </c>
      <c r="E14655" s="74" t="str">
        <v/>
      </c>
      <c r="F14655" s="75">
        <f>IF($E14655="","",IFERROR(VLOOKUP(TRIM(E14655&amp;""),'Référentiel Articles'!$A$2:$F$634,4,FALSE),""))</f>
      </c>
      <c r="G14655" s="76">
        <f>IF($E14655="","",IFERROR(VLOOKUP(TRIM(E14655&amp;""),'Référentiel Articles'!$A$2:$F$634,5,FALSE),""))</f>
      </c>
      <c r="H14655" s="77" t="str">
        <v/>
      </c>
      <c r="I14655" s="76">
        <f>IF($E14655="","",IFERROR(VLOOKUP(TRIM(E14655&amp;""),'Référentiel Articles'!$A$2:$F$634,6,FALSE),""))</f>
      </c>
      <c r="J14655" s="78">
        <f>IF(OR($E14655="",$H14655=""),"",$H14655*$I14655)</f>
      </c>
      <c r="K14655" s="79" t="str">
        <v/>
      </c>
    </row>
    <row r="14656">
      <c r="A14656" s="81" t="str">
        <v/>
      </c>
      <c r="B14656" s="81" t="str">
        <v/>
      </c>
      <c r="C14656" s="83">
        <f>IF($E14656="","",IFERROR(VLOOKUP(TRIM(E14656&amp;""),'Référentiel Articles'!$A$2:$F$634,2,FALSE),""))</f>
      </c>
      <c r="D14656" s="83">
        <f>IF($E14656="","",IFERROR(VLOOKUP(TRIM(E14656&amp;""),'Référentiel Articles'!$A$2:$F$634,3,FALSE),""))</f>
      </c>
      <c r="E14656" s="81" t="str">
        <v/>
      </c>
      <c r="F14656" s="83">
        <f>IF($E14656="","",IFERROR(VLOOKUP(TRIM(E14656&amp;""),'Référentiel Articles'!$A$2:$F$634,4,FALSE),""))</f>
      </c>
      <c r="G14656" s="84">
        <f>IF($E14656="","",IFERROR(VLOOKUP(TRIM(E14656&amp;""),'Référentiel Articles'!$A$2:$F$634,5,FALSE),""))</f>
      </c>
      <c r="H14656" s="85" t="str">
        <v/>
      </c>
      <c r="I14656" s="84">
        <f>IF($E14656="","",IFERROR(VLOOKUP(TRIM(E14656&amp;""),'Référentiel Articles'!$A$2:$F$634,6,FALSE),""))</f>
      </c>
      <c r="J14656" s="90">
        <f>IF(OR($E14656="",$H14656=""),"",$H14656*$I14656)</f>
      </c>
      <c r="K14656" s="87" t="str">
        <v/>
      </c>
    </row>
    <row r="14657">
      <c r="A14657" s="74" t="str">
        <v/>
      </c>
      <c r="B14657" s="74" t="str">
        <v/>
      </c>
      <c r="C14657" s="75">
        <f>IF($E14657="","",IFERROR(VLOOKUP(TRIM(E14657&amp;""),'Référentiel Articles'!$A$2:$F$634,2,FALSE),""))</f>
      </c>
      <c r="D14657" s="75">
        <f>IF($E14657="","",IFERROR(VLOOKUP(TRIM(E14657&amp;""),'Référentiel Articles'!$A$2:$F$634,3,FALSE),""))</f>
      </c>
      <c r="E14657" s="74" t="str">
        <v/>
      </c>
      <c r="F14657" s="75">
        <f>IF($E14657="","",IFERROR(VLOOKUP(TRIM(E14657&amp;""),'Référentiel Articles'!$A$2:$F$634,4,FALSE),""))</f>
      </c>
      <c r="G14657" s="76">
        <f>IF($E14657="","",IFERROR(VLOOKUP(TRIM(E14657&amp;""),'Référentiel Articles'!$A$2:$F$634,5,FALSE),""))</f>
      </c>
      <c r="H14657" s="77" t="str">
        <v/>
      </c>
      <c r="I14657" s="76">
        <f>IF($E14657="","",IFERROR(VLOOKUP(TRIM(E14657&amp;""),'Référentiel Articles'!$A$2:$F$634,6,FALSE),""))</f>
      </c>
      <c r="J14657" s="78">
        <f>IF(OR($E14657="",$H14657=""),"",$H14657*$I14657)</f>
      </c>
      <c r="K14657" s="79" t="str">
        <v/>
      </c>
    </row>
    <row r="14658">
      <c r="A14658" s="81" t="str">
        <v/>
      </c>
      <c r="B14658" s="81" t="str">
        <v/>
      </c>
      <c r="C14658" s="83">
        <f>IF($E14658="","",IFERROR(VLOOKUP(TRIM(E14658&amp;""),'Référentiel Articles'!$A$2:$F$634,2,FALSE),""))</f>
      </c>
      <c r="D14658" s="83">
        <f>IF($E14658="","",IFERROR(VLOOKUP(TRIM(E14658&amp;""),'Référentiel Articles'!$A$2:$F$634,3,FALSE),""))</f>
      </c>
      <c r="E14658" s="81" t="str">
        <v/>
      </c>
      <c r="F14658" s="83">
        <f>IF($E14658="","",IFERROR(VLOOKUP(TRIM(E14658&amp;""),'Référentiel Articles'!$A$2:$F$634,4,FALSE),""))</f>
      </c>
      <c r="G14658" s="84">
        <f>IF($E14658="","",IFERROR(VLOOKUP(TRIM(E14658&amp;""),'Référentiel Articles'!$A$2:$F$634,5,FALSE),""))</f>
      </c>
      <c r="H14658" s="85" t="str">
        <v/>
      </c>
      <c r="I14658" s="84">
        <f>IF($E14658="","",IFERROR(VLOOKUP(TRIM(E14658&amp;""),'Référentiel Articles'!$A$2:$F$634,6,FALSE),""))</f>
      </c>
      <c r="J14658" s="90">
        <f>IF(OR($E14658="",$H14658=""),"",$H14658*$I14658)</f>
      </c>
      <c r="K14658" s="87" t="str">
        <v/>
      </c>
    </row>
    <row r="14659">
      <c r="A14659" s="74" t="str">
        <v/>
      </c>
      <c r="B14659" s="74" t="str">
        <v/>
      </c>
      <c r="C14659" s="75">
        <f>IF($E14659="","",IFERROR(VLOOKUP(TRIM(E14659&amp;""),'Référentiel Articles'!$A$2:$F$634,2,FALSE),""))</f>
      </c>
      <c r="D14659" s="75">
        <f>IF($E14659="","",IFERROR(VLOOKUP(TRIM(E14659&amp;""),'Référentiel Articles'!$A$2:$F$634,3,FALSE),""))</f>
      </c>
      <c r="E14659" s="74" t="str">
        <v/>
      </c>
      <c r="F14659" s="75">
        <f>IF($E14659="","",IFERROR(VLOOKUP(TRIM(E14659&amp;""),'Référentiel Articles'!$A$2:$F$634,4,FALSE),""))</f>
      </c>
      <c r="G14659" s="76">
        <f>IF($E14659="","",IFERROR(VLOOKUP(TRIM(E14659&amp;""),'Référentiel Articles'!$A$2:$F$634,5,FALSE),""))</f>
      </c>
      <c r="H14659" s="77" t="str">
        <v/>
      </c>
      <c r="I14659" s="76">
        <f>IF($E14659="","",IFERROR(VLOOKUP(TRIM(E14659&amp;""),'Référentiel Articles'!$A$2:$F$634,6,FALSE),""))</f>
      </c>
      <c r="J14659" s="78">
        <f>IF(OR($E14659="",$H14659=""),"",$H14659*$I14659)</f>
      </c>
      <c r="K14659" s="79" t="str">
        <v/>
      </c>
    </row>
    <row r="14660">
      <c r="A14660" s="81" t="str">
        <v/>
      </c>
      <c r="B14660" s="81" t="str">
        <v/>
      </c>
      <c r="C14660" s="83">
        <f>IF($E14660="","",IFERROR(VLOOKUP(TRIM(E14660&amp;""),'Référentiel Articles'!$A$2:$F$634,2,FALSE),""))</f>
      </c>
      <c r="D14660" s="83">
        <f>IF($E14660="","",IFERROR(VLOOKUP(TRIM(E14660&amp;""),'Référentiel Articles'!$A$2:$F$634,3,FALSE),""))</f>
      </c>
      <c r="E14660" s="81" t="str">
        <v/>
      </c>
      <c r="F14660" s="83">
        <f>IF($E14660="","",IFERROR(VLOOKUP(TRIM(E14660&amp;""),'Référentiel Articles'!$A$2:$F$634,4,FALSE),""))</f>
      </c>
      <c r="G14660" s="84">
        <f>IF($E14660="","",IFERROR(VLOOKUP(TRIM(E14660&amp;""),'Référentiel Articles'!$A$2:$F$634,5,FALSE),""))</f>
      </c>
      <c r="H14660" s="85" t="str">
        <v/>
      </c>
      <c r="I14660" s="84">
        <f>IF($E14660="","",IFERROR(VLOOKUP(TRIM(E14660&amp;""),'Référentiel Articles'!$A$2:$F$634,6,FALSE),""))</f>
      </c>
      <c r="J14660" s="90">
        <f>IF(OR($E14660="",$H14660=""),"",$H14660*$I14660)</f>
      </c>
      <c r="K14660" s="87" t="str">
        <v/>
      </c>
    </row>
    <row r="14661">
      <c r="A14661" s="74" t="str">
        <v/>
      </c>
      <c r="B14661" s="74" t="str">
        <v/>
      </c>
      <c r="C14661" s="75">
        <f>IF($E14661="","",IFERROR(VLOOKUP(TRIM(E14661&amp;""),'Référentiel Articles'!$A$2:$F$634,2,FALSE),""))</f>
      </c>
      <c r="D14661" s="75">
        <f>IF($E14661="","",IFERROR(VLOOKUP(TRIM(E14661&amp;""),'Référentiel Articles'!$A$2:$F$634,3,FALSE),""))</f>
      </c>
      <c r="E14661" s="74" t="str">
        <v/>
      </c>
      <c r="F14661" s="75">
        <f>IF($E14661="","",IFERROR(VLOOKUP(TRIM(E14661&amp;""),'Référentiel Articles'!$A$2:$F$634,4,FALSE),""))</f>
      </c>
      <c r="G14661" s="76">
        <f>IF($E14661="","",IFERROR(VLOOKUP(TRIM(E14661&amp;""),'Référentiel Articles'!$A$2:$F$634,5,FALSE),""))</f>
      </c>
      <c r="H14661" s="77" t="str">
        <v/>
      </c>
      <c r="I14661" s="76">
        <f>IF($E14661="","",IFERROR(VLOOKUP(TRIM(E14661&amp;""),'Référentiel Articles'!$A$2:$F$634,6,FALSE),""))</f>
      </c>
      <c r="J14661" s="78">
        <f>IF(OR($E14661="",$H14661=""),"",$H14661*$I14661)</f>
      </c>
      <c r="K14661" s="79" t="str">
        <v/>
      </c>
    </row>
    <row r="14662">
      <c r="A14662" s="81" t="str">
        <v/>
      </c>
      <c r="B14662" s="81" t="str">
        <v/>
      </c>
      <c r="C14662" s="83">
        <f>IF($E14662="","",IFERROR(VLOOKUP(TRIM(E14662&amp;""),'Référentiel Articles'!$A$2:$F$634,2,FALSE),""))</f>
      </c>
      <c r="D14662" s="83">
        <f>IF($E14662="","",IFERROR(VLOOKUP(TRIM(E14662&amp;""),'Référentiel Articles'!$A$2:$F$634,3,FALSE),""))</f>
      </c>
      <c r="E14662" s="81" t="str">
        <v/>
      </c>
      <c r="F14662" s="83">
        <f>IF($E14662="","",IFERROR(VLOOKUP(TRIM(E14662&amp;""),'Référentiel Articles'!$A$2:$F$634,4,FALSE),""))</f>
      </c>
      <c r="G14662" s="84">
        <f>IF($E14662="","",IFERROR(VLOOKUP(TRIM(E14662&amp;""),'Référentiel Articles'!$A$2:$F$634,5,FALSE),""))</f>
      </c>
      <c r="H14662" s="85" t="str">
        <v/>
      </c>
      <c r="I14662" s="84">
        <f>IF($E14662="","",IFERROR(VLOOKUP(TRIM(E14662&amp;""),'Référentiel Articles'!$A$2:$F$634,6,FALSE),""))</f>
      </c>
      <c r="J14662" s="90">
        <f>IF(OR($E14662="",$H14662=""),"",$H14662*$I14662)</f>
      </c>
      <c r="K14662" s="87" t="str">
        <v/>
      </c>
    </row>
    <row r="14663">
      <c r="A14663" s="74" t="str">
        <v/>
      </c>
      <c r="B14663" s="74" t="str">
        <v/>
      </c>
      <c r="C14663" s="75">
        <f>IF($E14663="","",IFERROR(VLOOKUP(TRIM(E14663&amp;""),'Référentiel Articles'!$A$2:$F$634,2,FALSE),""))</f>
      </c>
      <c r="D14663" s="75">
        <f>IF($E14663="","",IFERROR(VLOOKUP(TRIM(E14663&amp;""),'Référentiel Articles'!$A$2:$F$634,3,FALSE),""))</f>
      </c>
      <c r="E14663" s="74" t="str">
        <v/>
      </c>
      <c r="F14663" s="75">
        <f>IF($E14663="","",IFERROR(VLOOKUP(TRIM(E14663&amp;""),'Référentiel Articles'!$A$2:$F$634,4,FALSE),""))</f>
      </c>
      <c r="G14663" s="76">
        <f>IF($E14663="","",IFERROR(VLOOKUP(TRIM(E14663&amp;""),'Référentiel Articles'!$A$2:$F$634,5,FALSE),""))</f>
      </c>
      <c r="H14663" s="77" t="str">
        <v/>
      </c>
      <c r="I14663" s="76">
        <f>IF($E14663="","",IFERROR(VLOOKUP(TRIM(E14663&amp;""),'Référentiel Articles'!$A$2:$F$634,6,FALSE),""))</f>
      </c>
      <c r="J14663" s="78">
        <f>IF(OR($E14663="",$H14663=""),"",$H14663*$I14663)</f>
      </c>
      <c r="K14663" s="79" t="str">
        <v/>
      </c>
    </row>
    <row r="14664">
      <c r="A14664" s="81" t="str">
        <v/>
      </c>
      <c r="B14664" s="81" t="str">
        <v/>
      </c>
      <c r="C14664" s="83">
        <f>IF($E14664="","",IFERROR(VLOOKUP(TRIM(E14664&amp;""),'Référentiel Articles'!$A$2:$F$634,2,FALSE),""))</f>
      </c>
      <c r="D14664" s="83">
        <f>IF($E14664="","",IFERROR(VLOOKUP(TRIM(E14664&amp;""),'Référentiel Articles'!$A$2:$F$634,3,FALSE),""))</f>
      </c>
      <c r="E14664" s="81" t="str">
        <v/>
      </c>
      <c r="F14664" s="83">
        <f>IF($E14664="","",IFERROR(VLOOKUP(TRIM(E14664&amp;""),'Référentiel Articles'!$A$2:$F$634,4,FALSE),""))</f>
      </c>
      <c r="G14664" s="84">
        <f>IF($E14664="","",IFERROR(VLOOKUP(TRIM(E14664&amp;""),'Référentiel Articles'!$A$2:$F$634,5,FALSE),""))</f>
      </c>
      <c r="H14664" s="85" t="str">
        <v/>
      </c>
      <c r="I14664" s="84">
        <f>IF($E14664="","",IFERROR(VLOOKUP(TRIM(E14664&amp;""),'Référentiel Articles'!$A$2:$F$634,6,FALSE),""))</f>
      </c>
      <c r="J14664" s="90">
        <f>IF(OR($E14664="",$H14664=""),"",$H14664*$I14664)</f>
      </c>
      <c r="K14664" s="87" t="str">
        <v/>
      </c>
    </row>
    <row r="14665">
      <c r="A14665" s="74" t="str">
        <v/>
      </c>
      <c r="B14665" s="74" t="str">
        <v/>
      </c>
      <c r="C14665" s="75">
        <f>IF($E14665="","",IFERROR(VLOOKUP(TRIM(E14665&amp;""),'Référentiel Articles'!$A$2:$F$634,2,FALSE),""))</f>
      </c>
      <c r="D14665" s="75">
        <f>IF($E14665="","",IFERROR(VLOOKUP(TRIM(E14665&amp;""),'Référentiel Articles'!$A$2:$F$634,3,FALSE),""))</f>
      </c>
      <c r="E14665" s="74" t="str">
        <v/>
      </c>
      <c r="F14665" s="75">
        <f>IF($E14665="","",IFERROR(VLOOKUP(TRIM(E14665&amp;""),'Référentiel Articles'!$A$2:$F$634,4,FALSE),""))</f>
      </c>
      <c r="G14665" s="76">
        <f>IF($E14665="","",IFERROR(VLOOKUP(TRIM(E14665&amp;""),'Référentiel Articles'!$A$2:$F$634,5,FALSE),""))</f>
      </c>
      <c r="H14665" s="77" t="str">
        <v/>
      </c>
      <c r="I14665" s="76">
        <f>IF($E14665="","",IFERROR(VLOOKUP(TRIM(E14665&amp;""),'Référentiel Articles'!$A$2:$F$634,6,FALSE),""))</f>
      </c>
      <c r="J14665" s="78">
        <f>IF(OR($E14665="",$H14665=""),"",$H14665*$I14665)</f>
      </c>
      <c r="K14665" s="79" t="str">
        <v/>
      </c>
    </row>
    <row r="14666">
      <c r="A14666" s="81" t="str">
        <v/>
      </c>
      <c r="B14666" s="81" t="str">
        <v/>
      </c>
      <c r="C14666" s="83">
        <f>IF($E14666="","",IFERROR(VLOOKUP(TRIM(E14666&amp;""),'Référentiel Articles'!$A$2:$F$634,2,FALSE),""))</f>
      </c>
      <c r="D14666" s="83">
        <f>IF($E14666="","",IFERROR(VLOOKUP(TRIM(E14666&amp;""),'Référentiel Articles'!$A$2:$F$634,3,FALSE),""))</f>
      </c>
      <c r="E14666" s="81" t="str">
        <v/>
      </c>
      <c r="F14666" s="83">
        <f>IF($E14666="","",IFERROR(VLOOKUP(TRIM(E14666&amp;""),'Référentiel Articles'!$A$2:$F$634,4,FALSE),""))</f>
      </c>
      <c r="G14666" s="84">
        <f>IF($E14666="","",IFERROR(VLOOKUP(TRIM(E14666&amp;""),'Référentiel Articles'!$A$2:$F$634,5,FALSE),""))</f>
      </c>
      <c r="H14666" s="85" t="str">
        <v/>
      </c>
      <c r="I14666" s="84">
        <f>IF($E14666="","",IFERROR(VLOOKUP(TRIM(E14666&amp;""),'Référentiel Articles'!$A$2:$F$634,6,FALSE),""))</f>
      </c>
      <c r="J14666" s="90">
        <f>IF(OR($E14666="",$H14666=""),"",$H14666*$I14666)</f>
      </c>
      <c r="K14666" s="87" t="str">
        <v/>
      </c>
    </row>
    <row r="14667">
      <c r="A14667" s="74" t="str">
        <v/>
      </c>
      <c r="B14667" s="74" t="str">
        <v/>
      </c>
      <c r="C14667" s="75">
        <f>IF($E14667="","",IFERROR(VLOOKUP(TRIM(E14667&amp;""),'Référentiel Articles'!$A$2:$F$634,2,FALSE),""))</f>
      </c>
      <c r="D14667" s="75">
        <f>IF($E14667="","",IFERROR(VLOOKUP(TRIM(E14667&amp;""),'Référentiel Articles'!$A$2:$F$634,3,FALSE),""))</f>
      </c>
      <c r="E14667" s="74" t="str">
        <v/>
      </c>
      <c r="F14667" s="75">
        <f>IF($E14667="","",IFERROR(VLOOKUP(TRIM(E14667&amp;""),'Référentiel Articles'!$A$2:$F$634,4,FALSE),""))</f>
      </c>
      <c r="G14667" s="76">
        <f>IF($E14667="","",IFERROR(VLOOKUP(TRIM(E14667&amp;""),'Référentiel Articles'!$A$2:$F$634,5,FALSE),""))</f>
      </c>
      <c r="H14667" s="77" t="str">
        <v/>
      </c>
      <c r="I14667" s="76">
        <f>IF($E14667="","",IFERROR(VLOOKUP(TRIM(E14667&amp;""),'Référentiel Articles'!$A$2:$F$634,6,FALSE),""))</f>
      </c>
      <c r="J14667" s="78">
        <f>IF(OR($E14667="",$H14667=""),"",$H14667*$I14667)</f>
      </c>
      <c r="K14667" s="79" t="str">
        <v/>
      </c>
    </row>
    <row r="14668">
      <c r="A14668" s="81" t="str">
        <v/>
      </c>
      <c r="B14668" s="81" t="str">
        <v/>
      </c>
      <c r="C14668" s="83">
        <f>IF($E14668="","",IFERROR(VLOOKUP(TRIM(E14668&amp;""),'Référentiel Articles'!$A$2:$F$634,2,FALSE),""))</f>
      </c>
      <c r="D14668" s="83">
        <f>IF($E14668="","",IFERROR(VLOOKUP(TRIM(E14668&amp;""),'Référentiel Articles'!$A$2:$F$634,3,FALSE),""))</f>
      </c>
      <c r="E14668" s="81" t="str">
        <v/>
      </c>
      <c r="F14668" s="83">
        <f>IF($E14668="","",IFERROR(VLOOKUP(TRIM(E14668&amp;""),'Référentiel Articles'!$A$2:$F$634,4,FALSE),""))</f>
      </c>
      <c r="G14668" s="84">
        <f>IF($E14668="","",IFERROR(VLOOKUP(TRIM(E14668&amp;""),'Référentiel Articles'!$A$2:$F$634,5,FALSE),""))</f>
      </c>
      <c r="H14668" s="85" t="str">
        <v/>
      </c>
      <c r="I14668" s="84">
        <f>IF($E14668="","",IFERROR(VLOOKUP(TRIM(E14668&amp;""),'Référentiel Articles'!$A$2:$F$634,6,FALSE),""))</f>
      </c>
      <c r="J14668" s="90">
        <f>IF(OR($E14668="",$H14668=""),"",$H14668*$I14668)</f>
      </c>
      <c r="K14668" s="87" t="str">
        <v/>
      </c>
    </row>
    <row r="14669">
      <c r="A14669" s="74" t="str">
        <v/>
      </c>
      <c r="B14669" s="74" t="str">
        <v/>
      </c>
      <c r="C14669" s="75">
        <f>IF($E14669="","",IFERROR(VLOOKUP(TRIM(E14669&amp;""),'Référentiel Articles'!$A$2:$F$634,2,FALSE),""))</f>
      </c>
      <c r="D14669" s="75">
        <f>IF($E14669="","",IFERROR(VLOOKUP(TRIM(E14669&amp;""),'Référentiel Articles'!$A$2:$F$634,3,FALSE),""))</f>
      </c>
      <c r="E14669" s="74" t="str">
        <v/>
      </c>
      <c r="F14669" s="75">
        <f>IF($E14669="","",IFERROR(VLOOKUP(TRIM(E14669&amp;""),'Référentiel Articles'!$A$2:$F$634,4,FALSE),""))</f>
      </c>
      <c r="G14669" s="76">
        <f>IF($E14669="","",IFERROR(VLOOKUP(TRIM(E14669&amp;""),'Référentiel Articles'!$A$2:$F$634,5,FALSE),""))</f>
      </c>
      <c r="H14669" s="77" t="str">
        <v/>
      </c>
      <c r="I14669" s="76">
        <f>IF($E14669="","",IFERROR(VLOOKUP(TRIM(E14669&amp;""),'Référentiel Articles'!$A$2:$F$634,6,FALSE),""))</f>
      </c>
      <c r="J14669" s="78">
        <f>IF(OR($E14669="",$H14669=""),"",$H14669*$I14669)</f>
      </c>
      <c r="K14669" s="79" t="str">
        <v/>
      </c>
    </row>
    <row r="14670">
      <c r="A14670" s="81" t="str">
        <v/>
      </c>
      <c r="B14670" s="81" t="str">
        <v/>
      </c>
      <c r="C14670" s="83">
        <f>IF($E14670="","",IFERROR(VLOOKUP(TRIM(E14670&amp;""),'Référentiel Articles'!$A$2:$F$634,2,FALSE),""))</f>
      </c>
      <c r="D14670" s="83">
        <f>IF($E14670="","",IFERROR(VLOOKUP(TRIM(E14670&amp;""),'Référentiel Articles'!$A$2:$F$634,3,FALSE),""))</f>
      </c>
      <c r="E14670" s="81" t="str">
        <v/>
      </c>
      <c r="F14670" s="83">
        <f>IF($E14670="","",IFERROR(VLOOKUP(TRIM(E14670&amp;""),'Référentiel Articles'!$A$2:$F$634,4,FALSE),""))</f>
      </c>
      <c r="G14670" s="84">
        <f>IF($E14670="","",IFERROR(VLOOKUP(TRIM(E14670&amp;""),'Référentiel Articles'!$A$2:$F$634,5,FALSE),""))</f>
      </c>
      <c r="H14670" s="85" t="str">
        <v/>
      </c>
      <c r="I14670" s="84">
        <f>IF($E14670="","",IFERROR(VLOOKUP(TRIM(E14670&amp;""),'Référentiel Articles'!$A$2:$F$634,6,FALSE),""))</f>
      </c>
      <c r="J14670" s="90">
        <f>IF(OR($E14670="",$H14670=""),"",$H14670*$I14670)</f>
      </c>
      <c r="K14670" s="87" t="str">
        <v/>
      </c>
    </row>
    <row r="14671">
      <c r="A14671" s="74" t="str">
        <v/>
      </c>
      <c r="B14671" s="74" t="str">
        <v/>
      </c>
      <c r="C14671" s="75">
        <f>IF($E14671="","",IFERROR(VLOOKUP(TRIM(E14671&amp;""),'Référentiel Articles'!$A$2:$F$634,2,FALSE),""))</f>
      </c>
      <c r="D14671" s="75">
        <f>IF($E14671="","",IFERROR(VLOOKUP(TRIM(E14671&amp;""),'Référentiel Articles'!$A$2:$F$634,3,FALSE),""))</f>
      </c>
      <c r="E14671" s="74" t="str">
        <v/>
      </c>
      <c r="F14671" s="75">
        <f>IF($E14671="","",IFERROR(VLOOKUP(TRIM(E14671&amp;""),'Référentiel Articles'!$A$2:$F$634,4,FALSE),""))</f>
      </c>
      <c r="G14671" s="76">
        <f>IF($E14671="","",IFERROR(VLOOKUP(TRIM(E14671&amp;""),'Référentiel Articles'!$A$2:$F$634,5,FALSE),""))</f>
      </c>
      <c r="H14671" s="77" t="str">
        <v/>
      </c>
      <c r="I14671" s="76">
        <f>IF($E14671="","",IFERROR(VLOOKUP(TRIM(E14671&amp;""),'Référentiel Articles'!$A$2:$F$634,6,FALSE),""))</f>
      </c>
      <c r="J14671" s="78">
        <f>IF(OR($E14671="",$H14671=""),"",$H14671*$I14671)</f>
      </c>
      <c r="K14671" s="79" t="str">
        <v/>
      </c>
    </row>
    <row r="14672">
      <c r="A14672" s="81" t="str">
        <v/>
      </c>
      <c r="B14672" s="81" t="str">
        <v/>
      </c>
      <c r="C14672" s="83">
        <f>IF($E14672="","",IFERROR(VLOOKUP(TRIM(E14672&amp;""),'Référentiel Articles'!$A$2:$F$634,2,FALSE),""))</f>
      </c>
      <c r="D14672" s="83">
        <f>IF($E14672="","",IFERROR(VLOOKUP(TRIM(E14672&amp;""),'Référentiel Articles'!$A$2:$F$634,3,FALSE),""))</f>
      </c>
      <c r="E14672" s="81" t="str">
        <v/>
      </c>
      <c r="F14672" s="83">
        <f>IF($E14672="","",IFERROR(VLOOKUP(TRIM(E14672&amp;""),'Référentiel Articles'!$A$2:$F$634,4,FALSE),""))</f>
      </c>
      <c r="G14672" s="84">
        <f>IF($E14672="","",IFERROR(VLOOKUP(TRIM(E14672&amp;""),'Référentiel Articles'!$A$2:$F$634,5,FALSE),""))</f>
      </c>
      <c r="H14672" s="85" t="str">
        <v/>
      </c>
      <c r="I14672" s="84">
        <f>IF($E14672="","",IFERROR(VLOOKUP(TRIM(E14672&amp;""),'Référentiel Articles'!$A$2:$F$634,6,FALSE),""))</f>
      </c>
      <c r="J14672" s="90">
        <f>IF(OR($E14672="",$H14672=""),"",$H14672*$I14672)</f>
      </c>
      <c r="K14672" s="87" t="str">
        <v/>
      </c>
    </row>
    <row r="14673">
      <c r="A14673" s="74" t="str">
        <v/>
      </c>
      <c r="B14673" s="74" t="str">
        <v/>
      </c>
      <c r="C14673" s="75">
        <f>IF($E14673="","",IFERROR(VLOOKUP(TRIM(E14673&amp;""),'Référentiel Articles'!$A$2:$F$634,2,FALSE),""))</f>
      </c>
      <c r="D14673" s="75">
        <f>IF($E14673="","",IFERROR(VLOOKUP(TRIM(E14673&amp;""),'Référentiel Articles'!$A$2:$F$634,3,FALSE),""))</f>
      </c>
      <c r="E14673" s="74" t="str">
        <v/>
      </c>
      <c r="F14673" s="75">
        <f>IF($E14673="","",IFERROR(VLOOKUP(TRIM(E14673&amp;""),'Référentiel Articles'!$A$2:$F$634,4,FALSE),""))</f>
      </c>
      <c r="G14673" s="76">
        <f>IF($E14673="","",IFERROR(VLOOKUP(TRIM(E14673&amp;""),'Référentiel Articles'!$A$2:$F$634,5,FALSE),""))</f>
      </c>
      <c r="H14673" s="77" t="str">
        <v/>
      </c>
      <c r="I14673" s="76">
        <f>IF($E14673="","",IFERROR(VLOOKUP(TRIM(E14673&amp;""),'Référentiel Articles'!$A$2:$F$634,6,FALSE),""))</f>
      </c>
      <c r="J14673" s="78">
        <f>IF(OR($E14673="",$H14673=""),"",$H14673*$I14673)</f>
      </c>
      <c r="K14673" s="79" t="str">
        <v/>
      </c>
    </row>
    <row r="14674">
      <c r="A14674" s="81" t="str">
        <v/>
      </c>
      <c r="B14674" s="81" t="str">
        <v/>
      </c>
      <c r="C14674" s="83">
        <f>IF($E14674="","",IFERROR(VLOOKUP(TRIM(E14674&amp;""),'Référentiel Articles'!$A$2:$F$634,2,FALSE),""))</f>
      </c>
      <c r="D14674" s="83">
        <f>IF($E14674="","",IFERROR(VLOOKUP(TRIM(E14674&amp;""),'Référentiel Articles'!$A$2:$F$634,3,FALSE),""))</f>
      </c>
      <c r="E14674" s="81" t="str">
        <v/>
      </c>
      <c r="F14674" s="83">
        <f>IF($E14674="","",IFERROR(VLOOKUP(TRIM(E14674&amp;""),'Référentiel Articles'!$A$2:$F$634,4,FALSE),""))</f>
      </c>
      <c r="G14674" s="84">
        <f>IF($E14674="","",IFERROR(VLOOKUP(TRIM(E14674&amp;""),'Référentiel Articles'!$A$2:$F$634,5,FALSE),""))</f>
      </c>
      <c r="H14674" s="85" t="str">
        <v/>
      </c>
      <c r="I14674" s="84">
        <f>IF($E14674="","",IFERROR(VLOOKUP(TRIM(E14674&amp;""),'Référentiel Articles'!$A$2:$F$634,6,FALSE),""))</f>
      </c>
      <c r="J14674" s="90">
        <f>IF(OR($E14674="",$H14674=""),"",$H14674*$I14674)</f>
      </c>
      <c r="K14674" s="87" t="str">
        <v/>
      </c>
    </row>
    <row r="14675">
      <c r="A14675" s="74" t="str">
        <v/>
      </c>
      <c r="B14675" s="74" t="str">
        <v/>
      </c>
      <c r="C14675" s="75">
        <f>IF($E14675="","",IFERROR(VLOOKUP(TRIM(E14675&amp;""),'Référentiel Articles'!$A$2:$F$634,2,FALSE),""))</f>
      </c>
      <c r="D14675" s="75">
        <f>IF($E14675="","",IFERROR(VLOOKUP(TRIM(E14675&amp;""),'Référentiel Articles'!$A$2:$F$634,3,FALSE),""))</f>
      </c>
      <c r="E14675" s="74" t="str">
        <v/>
      </c>
      <c r="F14675" s="75">
        <f>IF($E14675="","",IFERROR(VLOOKUP(TRIM(E14675&amp;""),'Référentiel Articles'!$A$2:$F$634,4,FALSE),""))</f>
      </c>
      <c r="G14675" s="76">
        <f>IF($E14675="","",IFERROR(VLOOKUP(TRIM(E14675&amp;""),'Référentiel Articles'!$A$2:$F$634,5,FALSE),""))</f>
      </c>
      <c r="H14675" s="77" t="str">
        <v/>
      </c>
      <c r="I14675" s="76">
        <f>IF($E14675="","",IFERROR(VLOOKUP(TRIM(E14675&amp;""),'Référentiel Articles'!$A$2:$F$634,6,FALSE),""))</f>
      </c>
      <c r="J14675" s="78">
        <f>IF(OR($E14675="",$H14675=""),"",$H14675*$I14675)</f>
      </c>
      <c r="K14675" s="79" t="str">
        <v/>
      </c>
    </row>
    <row r="14676">
      <c r="A14676" s="81" t="str">
        <v/>
      </c>
      <c r="B14676" s="81" t="str">
        <v/>
      </c>
      <c r="C14676" s="83">
        <f>IF($E14676="","",IFERROR(VLOOKUP(TRIM(E14676&amp;""),'Référentiel Articles'!$A$2:$F$634,2,FALSE),""))</f>
      </c>
      <c r="D14676" s="83">
        <f>IF($E14676="","",IFERROR(VLOOKUP(TRIM(E14676&amp;""),'Référentiel Articles'!$A$2:$F$634,3,FALSE),""))</f>
      </c>
      <c r="E14676" s="81" t="str">
        <v/>
      </c>
      <c r="F14676" s="83">
        <f>IF($E14676="","",IFERROR(VLOOKUP(TRIM(E14676&amp;""),'Référentiel Articles'!$A$2:$F$634,4,FALSE),""))</f>
      </c>
      <c r="G14676" s="84">
        <f>IF($E14676="","",IFERROR(VLOOKUP(TRIM(E14676&amp;""),'Référentiel Articles'!$A$2:$F$634,5,FALSE),""))</f>
      </c>
      <c r="H14676" s="85" t="str">
        <v/>
      </c>
      <c r="I14676" s="84">
        <f>IF($E14676="","",IFERROR(VLOOKUP(TRIM(E14676&amp;""),'Référentiel Articles'!$A$2:$F$634,6,FALSE),""))</f>
      </c>
      <c r="J14676" s="90">
        <f>IF(OR($E14676="",$H14676=""),"",$H14676*$I14676)</f>
      </c>
      <c r="K14676" s="87" t="str">
        <v/>
      </c>
    </row>
    <row r="14677">
      <c r="A14677" s="74" t="str">
        <v/>
      </c>
      <c r="B14677" s="74" t="str">
        <v/>
      </c>
      <c r="C14677" s="75">
        <f>IF($E14677="","",IFERROR(VLOOKUP(TRIM(E14677&amp;""),'Référentiel Articles'!$A$2:$F$634,2,FALSE),""))</f>
      </c>
      <c r="D14677" s="75">
        <f>IF($E14677="","",IFERROR(VLOOKUP(TRIM(E14677&amp;""),'Référentiel Articles'!$A$2:$F$634,3,FALSE),""))</f>
      </c>
      <c r="E14677" s="74" t="str">
        <v/>
      </c>
      <c r="F14677" s="75">
        <f>IF($E14677="","",IFERROR(VLOOKUP(TRIM(E14677&amp;""),'Référentiel Articles'!$A$2:$F$634,4,FALSE),""))</f>
      </c>
      <c r="G14677" s="76">
        <f>IF($E14677="","",IFERROR(VLOOKUP(TRIM(E14677&amp;""),'Référentiel Articles'!$A$2:$F$634,5,FALSE),""))</f>
      </c>
      <c r="H14677" s="77" t="str">
        <v/>
      </c>
      <c r="I14677" s="76">
        <f>IF($E14677="","",IFERROR(VLOOKUP(TRIM(E14677&amp;""),'Référentiel Articles'!$A$2:$F$634,6,FALSE),""))</f>
      </c>
      <c r="J14677" s="78">
        <f>IF(OR($E14677="",$H14677=""),"",$H14677*$I14677)</f>
      </c>
      <c r="K14677" s="79" t="str">
        <v/>
      </c>
    </row>
    <row r="14678">
      <c r="A14678" s="81" t="str">
        <v/>
      </c>
      <c r="B14678" s="81" t="str">
        <v/>
      </c>
      <c r="C14678" s="83">
        <f>IF($E14678="","",IFERROR(VLOOKUP(TRIM(E14678&amp;""),'Référentiel Articles'!$A$2:$F$634,2,FALSE),""))</f>
      </c>
      <c r="D14678" s="83">
        <f>IF($E14678="","",IFERROR(VLOOKUP(TRIM(E14678&amp;""),'Référentiel Articles'!$A$2:$F$634,3,FALSE),""))</f>
      </c>
      <c r="E14678" s="81" t="str">
        <v/>
      </c>
      <c r="F14678" s="83">
        <f>IF($E14678="","",IFERROR(VLOOKUP(TRIM(E14678&amp;""),'Référentiel Articles'!$A$2:$F$634,4,FALSE),""))</f>
      </c>
      <c r="G14678" s="84">
        <f>IF($E14678="","",IFERROR(VLOOKUP(TRIM(E14678&amp;""),'Référentiel Articles'!$A$2:$F$634,5,FALSE),""))</f>
      </c>
      <c r="H14678" s="85" t="str">
        <v/>
      </c>
      <c r="I14678" s="84">
        <f>IF($E14678="","",IFERROR(VLOOKUP(TRIM(E14678&amp;""),'Référentiel Articles'!$A$2:$F$634,6,FALSE),""))</f>
      </c>
      <c r="J14678" s="90">
        <f>IF(OR($E14678="",$H14678=""),"",$H14678*$I14678)</f>
      </c>
      <c r="K14678" s="87" t="str">
        <v/>
      </c>
    </row>
    <row r="14679">
      <c r="A14679" s="74" t="str">
        <v/>
      </c>
      <c r="B14679" s="74" t="str">
        <v/>
      </c>
      <c r="C14679" s="75">
        <f>IF($E14679="","",IFERROR(VLOOKUP(TRIM(E14679&amp;""),'Référentiel Articles'!$A$2:$F$634,2,FALSE),""))</f>
      </c>
      <c r="D14679" s="75">
        <f>IF($E14679="","",IFERROR(VLOOKUP(TRIM(E14679&amp;""),'Référentiel Articles'!$A$2:$F$634,3,FALSE),""))</f>
      </c>
      <c r="E14679" s="74" t="str">
        <v/>
      </c>
      <c r="F14679" s="75">
        <f>IF($E14679="","",IFERROR(VLOOKUP(TRIM(E14679&amp;""),'Référentiel Articles'!$A$2:$F$634,4,FALSE),""))</f>
      </c>
      <c r="G14679" s="76">
        <f>IF($E14679="","",IFERROR(VLOOKUP(TRIM(E14679&amp;""),'Référentiel Articles'!$A$2:$F$634,5,FALSE),""))</f>
      </c>
      <c r="H14679" s="77" t="str">
        <v/>
      </c>
      <c r="I14679" s="76">
        <f>IF($E14679="","",IFERROR(VLOOKUP(TRIM(E14679&amp;""),'Référentiel Articles'!$A$2:$F$634,6,FALSE),""))</f>
      </c>
      <c r="J14679" s="78">
        <f>IF(OR($E14679="",$H14679=""),"",$H14679*$I14679)</f>
      </c>
      <c r="K14679" s="79" t="str">
        <v/>
      </c>
    </row>
    <row r="14680">
      <c r="A14680" s="81" t="str">
        <v/>
      </c>
      <c r="B14680" s="81" t="str">
        <v/>
      </c>
      <c r="C14680" s="83">
        <f>IF($E14680="","",IFERROR(VLOOKUP(TRIM(E14680&amp;""),'Référentiel Articles'!$A$2:$F$634,2,FALSE),""))</f>
      </c>
      <c r="D14680" s="83">
        <f>IF($E14680="","",IFERROR(VLOOKUP(TRIM(E14680&amp;""),'Référentiel Articles'!$A$2:$F$634,3,FALSE),""))</f>
      </c>
      <c r="E14680" s="81" t="str">
        <v/>
      </c>
      <c r="F14680" s="83">
        <f>IF($E14680="","",IFERROR(VLOOKUP(TRIM(E14680&amp;""),'Référentiel Articles'!$A$2:$F$634,4,FALSE),""))</f>
      </c>
      <c r="G14680" s="84">
        <f>IF($E14680="","",IFERROR(VLOOKUP(TRIM(E14680&amp;""),'Référentiel Articles'!$A$2:$F$634,5,FALSE),""))</f>
      </c>
      <c r="H14680" s="85" t="str">
        <v/>
      </c>
      <c r="I14680" s="84">
        <f>IF($E14680="","",IFERROR(VLOOKUP(TRIM(E14680&amp;""),'Référentiel Articles'!$A$2:$F$634,6,FALSE),""))</f>
      </c>
      <c r="J14680" s="90">
        <f>IF(OR($E14680="",$H14680=""),"",$H14680*$I14680)</f>
      </c>
      <c r="K14680" s="87" t="str">
        <v/>
      </c>
    </row>
    <row r="14681">
      <c r="A14681" s="74" t="str">
        <v/>
      </c>
      <c r="B14681" s="74" t="str">
        <v/>
      </c>
      <c r="C14681" s="75">
        <f>IF($E14681="","",IFERROR(VLOOKUP(TRIM(E14681&amp;""),'Référentiel Articles'!$A$2:$F$634,2,FALSE),""))</f>
      </c>
      <c r="D14681" s="75">
        <f>IF($E14681="","",IFERROR(VLOOKUP(TRIM(E14681&amp;""),'Référentiel Articles'!$A$2:$F$634,3,FALSE),""))</f>
      </c>
      <c r="E14681" s="74" t="str">
        <v/>
      </c>
      <c r="F14681" s="75">
        <f>IF($E14681="","",IFERROR(VLOOKUP(TRIM(E14681&amp;""),'Référentiel Articles'!$A$2:$F$634,4,FALSE),""))</f>
      </c>
      <c r="G14681" s="76">
        <f>IF($E14681="","",IFERROR(VLOOKUP(TRIM(E14681&amp;""),'Référentiel Articles'!$A$2:$F$634,5,FALSE),""))</f>
      </c>
      <c r="H14681" s="77" t="str">
        <v/>
      </c>
      <c r="I14681" s="76">
        <f>IF($E14681="","",IFERROR(VLOOKUP(TRIM(E14681&amp;""),'Référentiel Articles'!$A$2:$F$634,6,FALSE),""))</f>
      </c>
      <c r="J14681" s="78">
        <f>IF(OR($E14681="",$H14681=""),"",$H14681*$I14681)</f>
      </c>
      <c r="K14681" s="79" t="str">
        <v/>
      </c>
    </row>
    <row r="14682">
      <c r="A14682" s="81" t="str">
        <v/>
      </c>
      <c r="B14682" s="81" t="str">
        <v/>
      </c>
      <c r="C14682" s="83">
        <f>IF($E14682="","",IFERROR(VLOOKUP(TRIM(E14682&amp;""),'Référentiel Articles'!$A$2:$F$634,2,FALSE),""))</f>
      </c>
      <c r="D14682" s="83">
        <f>IF($E14682="","",IFERROR(VLOOKUP(TRIM(E14682&amp;""),'Référentiel Articles'!$A$2:$F$634,3,FALSE),""))</f>
      </c>
      <c r="E14682" s="81" t="str">
        <v/>
      </c>
      <c r="F14682" s="83">
        <f>IF($E14682="","",IFERROR(VLOOKUP(TRIM(E14682&amp;""),'Référentiel Articles'!$A$2:$F$634,4,FALSE),""))</f>
      </c>
      <c r="G14682" s="84">
        <f>IF($E14682="","",IFERROR(VLOOKUP(TRIM(E14682&amp;""),'Référentiel Articles'!$A$2:$F$634,5,FALSE),""))</f>
      </c>
      <c r="H14682" s="85" t="str">
        <v/>
      </c>
      <c r="I14682" s="84">
        <f>IF($E14682="","",IFERROR(VLOOKUP(TRIM(E14682&amp;""),'Référentiel Articles'!$A$2:$F$634,6,FALSE),""))</f>
      </c>
      <c r="J14682" s="90">
        <f>IF(OR($E14682="",$H14682=""),"",$H14682*$I14682)</f>
      </c>
      <c r="K14682" s="87" t="str">
        <v/>
      </c>
    </row>
    <row r="14683">
      <c r="A14683" s="74" t="str">
        <v/>
      </c>
      <c r="B14683" s="74" t="str">
        <v/>
      </c>
      <c r="C14683" s="75">
        <f>IF($E14683="","",IFERROR(VLOOKUP(TRIM(E14683&amp;""),'Référentiel Articles'!$A$2:$F$634,2,FALSE),""))</f>
      </c>
      <c r="D14683" s="75">
        <f>IF($E14683="","",IFERROR(VLOOKUP(TRIM(E14683&amp;""),'Référentiel Articles'!$A$2:$F$634,3,FALSE),""))</f>
      </c>
      <c r="E14683" s="74" t="str">
        <v/>
      </c>
      <c r="F14683" s="75">
        <f>IF($E14683="","",IFERROR(VLOOKUP(TRIM(E14683&amp;""),'Référentiel Articles'!$A$2:$F$634,4,FALSE),""))</f>
      </c>
      <c r="G14683" s="76">
        <f>IF($E14683="","",IFERROR(VLOOKUP(TRIM(E14683&amp;""),'Référentiel Articles'!$A$2:$F$634,5,FALSE),""))</f>
      </c>
      <c r="H14683" s="77" t="str">
        <v/>
      </c>
      <c r="I14683" s="76">
        <f>IF($E14683="","",IFERROR(VLOOKUP(TRIM(E14683&amp;""),'Référentiel Articles'!$A$2:$F$634,6,FALSE),""))</f>
      </c>
      <c r="J14683" s="78">
        <f>IF(OR($E14683="",$H14683=""),"",$H14683*$I14683)</f>
      </c>
      <c r="K14683" s="79" t="str">
        <v/>
      </c>
    </row>
    <row r="14684">
      <c r="A14684" s="81" t="str">
        <v/>
      </c>
      <c r="B14684" s="81" t="str">
        <v/>
      </c>
      <c r="C14684" s="83">
        <f>IF($E14684="","",IFERROR(VLOOKUP(TRIM(E14684&amp;""),'Référentiel Articles'!$A$2:$F$634,2,FALSE),""))</f>
      </c>
      <c r="D14684" s="83">
        <f>IF($E14684="","",IFERROR(VLOOKUP(TRIM(E14684&amp;""),'Référentiel Articles'!$A$2:$F$634,3,FALSE),""))</f>
      </c>
      <c r="E14684" s="81" t="str">
        <v/>
      </c>
      <c r="F14684" s="83">
        <f>IF($E14684="","",IFERROR(VLOOKUP(TRIM(E14684&amp;""),'Référentiel Articles'!$A$2:$F$634,4,FALSE),""))</f>
      </c>
      <c r="G14684" s="84">
        <f>IF($E14684="","",IFERROR(VLOOKUP(TRIM(E14684&amp;""),'Référentiel Articles'!$A$2:$F$634,5,FALSE),""))</f>
      </c>
      <c r="H14684" s="85" t="str">
        <v/>
      </c>
      <c r="I14684" s="84">
        <f>IF($E14684="","",IFERROR(VLOOKUP(TRIM(E14684&amp;""),'Référentiel Articles'!$A$2:$F$634,6,FALSE),""))</f>
      </c>
      <c r="J14684" s="90">
        <f>IF(OR($E14684="",$H14684=""),"",$H14684*$I14684)</f>
      </c>
      <c r="K14684" s="87" t="str">
        <v/>
      </c>
    </row>
    <row r="14685">
      <c r="A14685" s="74" t="str">
        <v/>
      </c>
      <c r="B14685" s="74" t="str">
        <v/>
      </c>
      <c r="C14685" s="75">
        <f>IF($E14685="","",IFERROR(VLOOKUP(TRIM(E14685&amp;""),'Référentiel Articles'!$A$2:$F$634,2,FALSE),""))</f>
      </c>
      <c r="D14685" s="75">
        <f>IF($E14685="","",IFERROR(VLOOKUP(TRIM(E14685&amp;""),'Référentiel Articles'!$A$2:$F$634,3,FALSE),""))</f>
      </c>
      <c r="E14685" s="74" t="str">
        <v/>
      </c>
      <c r="F14685" s="75">
        <f>IF($E14685="","",IFERROR(VLOOKUP(TRIM(E14685&amp;""),'Référentiel Articles'!$A$2:$F$634,4,FALSE),""))</f>
      </c>
      <c r="G14685" s="76">
        <f>IF($E14685="","",IFERROR(VLOOKUP(TRIM(E14685&amp;""),'Référentiel Articles'!$A$2:$F$634,5,FALSE),""))</f>
      </c>
      <c r="H14685" s="77" t="str">
        <v/>
      </c>
      <c r="I14685" s="76">
        <f>IF($E14685="","",IFERROR(VLOOKUP(TRIM(E14685&amp;""),'Référentiel Articles'!$A$2:$F$634,6,FALSE),""))</f>
      </c>
      <c r="J14685" s="78">
        <f>IF(OR($E14685="",$H14685=""),"",$H14685*$I14685)</f>
      </c>
      <c r="K14685" s="79" t="str">
        <v/>
      </c>
    </row>
    <row r="14686">
      <c r="A14686" s="81" t="str">
        <v/>
      </c>
      <c r="B14686" s="81" t="str">
        <v/>
      </c>
      <c r="C14686" s="83">
        <f>IF($E14686="","",IFERROR(VLOOKUP(TRIM(E14686&amp;""),'Référentiel Articles'!$A$2:$F$634,2,FALSE),""))</f>
      </c>
      <c r="D14686" s="83">
        <f>IF($E14686="","",IFERROR(VLOOKUP(TRIM(E14686&amp;""),'Référentiel Articles'!$A$2:$F$634,3,FALSE),""))</f>
      </c>
      <c r="E14686" s="81" t="str">
        <v/>
      </c>
      <c r="F14686" s="83">
        <f>IF($E14686="","",IFERROR(VLOOKUP(TRIM(E14686&amp;""),'Référentiel Articles'!$A$2:$F$634,4,FALSE),""))</f>
      </c>
      <c r="G14686" s="84">
        <f>IF($E14686="","",IFERROR(VLOOKUP(TRIM(E14686&amp;""),'Référentiel Articles'!$A$2:$F$634,5,FALSE),""))</f>
      </c>
      <c r="H14686" s="85" t="str">
        <v/>
      </c>
      <c r="I14686" s="84">
        <f>IF($E14686="","",IFERROR(VLOOKUP(TRIM(E14686&amp;""),'Référentiel Articles'!$A$2:$F$634,6,FALSE),""))</f>
      </c>
      <c r="J14686" s="90">
        <f>IF(OR($E14686="",$H14686=""),"",$H14686*$I14686)</f>
      </c>
      <c r="K14686" s="87" t="str">
        <v/>
      </c>
    </row>
    <row r="14687">
      <c r="A14687" s="74" t="str">
        <v/>
      </c>
      <c r="B14687" s="74" t="str">
        <v/>
      </c>
      <c r="C14687" s="75">
        <f>IF($E14687="","",IFERROR(VLOOKUP(TRIM(E14687&amp;""),'Référentiel Articles'!$A$2:$F$634,2,FALSE),""))</f>
      </c>
      <c r="D14687" s="75">
        <f>IF($E14687="","",IFERROR(VLOOKUP(TRIM(E14687&amp;""),'Référentiel Articles'!$A$2:$F$634,3,FALSE),""))</f>
      </c>
      <c r="E14687" s="74" t="str">
        <v/>
      </c>
      <c r="F14687" s="75">
        <f>IF($E14687="","",IFERROR(VLOOKUP(TRIM(E14687&amp;""),'Référentiel Articles'!$A$2:$F$634,4,FALSE),""))</f>
      </c>
      <c r="G14687" s="76">
        <f>IF($E14687="","",IFERROR(VLOOKUP(TRIM(E14687&amp;""),'Référentiel Articles'!$A$2:$F$634,5,FALSE),""))</f>
      </c>
      <c r="H14687" s="77" t="str">
        <v/>
      </c>
      <c r="I14687" s="76">
        <f>IF($E14687="","",IFERROR(VLOOKUP(TRIM(E14687&amp;""),'Référentiel Articles'!$A$2:$F$634,6,FALSE),""))</f>
      </c>
      <c r="J14687" s="78">
        <f>IF(OR($E14687="",$H14687=""),"",$H14687*$I14687)</f>
      </c>
      <c r="K14687" s="79" t="str">
        <v/>
      </c>
    </row>
    <row r="14688">
      <c r="A14688" s="81" t="str">
        <v/>
      </c>
      <c r="B14688" s="81" t="str">
        <v/>
      </c>
      <c r="C14688" s="83">
        <f>IF($E14688="","",IFERROR(VLOOKUP(TRIM(E14688&amp;""),'Référentiel Articles'!$A$2:$F$634,2,FALSE),""))</f>
      </c>
      <c r="D14688" s="83">
        <f>IF($E14688="","",IFERROR(VLOOKUP(TRIM(E14688&amp;""),'Référentiel Articles'!$A$2:$F$634,3,FALSE),""))</f>
      </c>
      <c r="E14688" s="81" t="str">
        <v/>
      </c>
      <c r="F14688" s="83">
        <f>IF($E14688="","",IFERROR(VLOOKUP(TRIM(E14688&amp;""),'Référentiel Articles'!$A$2:$F$634,4,FALSE),""))</f>
      </c>
      <c r="G14688" s="84">
        <f>IF($E14688="","",IFERROR(VLOOKUP(TRIM(E14688&amp;""),'Référentiel Articles'!$A$2:$F$634,5,FALSE),""))</f>
      </c>
      <c r="H14688" s="85" t="str">
        <v/>
      </c>
      <c r="I14688" s="84">
        <f>IF($E14688="","",IFERROR(VLOOKUP(TRIM(E14688&amp;""),'Référentiel Articles'!$A$2:$F$634,6,FALSE),""))</f>
      </c>
      <c r="J14688" s="90">
        <f>IF(OR($E14688="",$H14688=""),"",$H14688*$I14688)</f>
      </c>
      <c r="K14688" s="87" t="str">
        <v/>
      </c>
    </row>
    <row r="14689">
      <c r="A14689" s="74" t="str">
        <v/>
      </c>
      <c r="B14689" s="74" t="str">
        <v/>
      </c>
      <c r="C14689" s="75">
        <f>IF($E14689="","",IFERROR(VLOOKUP(TRIM(E14689&amp;""),'Référentiel Articles'!$A$2:$F$634,2,FALSE),""))</f>
      </c>
      <c r="D14689" s="75">
        <f>IF($E14689="","",IFERROR(VLOOKUP(TRIM(E14689&amp;""),'Référentiel Articles'!$A$2:$F$634,3,FALSE),""))</f>
      </c>
      <c r="E14689" s="74" t="str">
        <v/>
      </c>
      <c r="F14689" s="75">
        <f>IF($E14689="","",IFERROR(VLOOKUP(TRIM(E14689&amp;""),'Référentiel Articles'!$A$2:$F$634,4,FALSE),""))</f>
      </c>
      <c r="G14689" s="76">
        <f>IF($E14689="","",IFERROR(VLOOKUP(TRIM(E14689&amp;""),'Référentiel Articles'!$A$2:$F$634,5,FALSE),""))</f>
      </c>
      <c r="H14689" s="77" t="str">
        <v/>
      </c>
      <c r="I14689" s="76">
        <f>IF($E14689="","",IFERROR(VLOOKUP(TRIM(E14689&amp;""),'Référentiel Articles'!$A$2:$F$634,6,FALSE),""))</f>
      </c>
      <c r="J14689" s="78">
        <f>IF(OR($E14689="",$H14689=""),"",$H14689*$I14689)</f>
      </c>
      <c r="K14689" s="79" t="str">
        <v/>
      </c>
    </row>
    <row r="14690">
      <c r="A14690" s="81" t="str">
        <v/>
      </c>
      <c r="B14690" s="81" t="str">
        <v/>
      </c>
      <c r="C14690" s="83">
        <f>IF($E14690="","",IFERROR(VLOOKUP(TRIM(E14690&amp;""),'Référentiel Articles'!$A$2:$F$634,2,FALSE),""))</f>
      </c>
      <c r="D14690" s="83">
        <f>IF($E14690="","",IFERROR(VLOOKUP(TRIM(E14690&amp;""),'Référentiel Articles'!$A$2:$F$634,3,FALSE),""))</f>
      </c>
      <c r="E14690" s="81" t="str">
        <v/>
      </c>
      <c r="F14690" s="83">
        <f>IF($E14690="","",IFERROR(VLOOKUP(TRIM(E14690&amp;""),'Référentiel Articles'!$A$2:$F$634,4,FALSE),""))</f>
      </c>
      <c r="G14690" s="84">
        <f>IF($E14690="","",IFERROR(VLOOKUP(TRIM(E14690&amp;""),'Référentiel Articles'!$A$2:$F$634,5,FALSE),""))</f>
      </c>
      <c r="H14690" s="85" t="str">
        <v/>
      </c>
      <c r="I14690" s="84">
        <f>IF($E14690="","",IFERROR(VLOOKUP(TRIM(E14690&amp;""),'Référentiel Articles'!$A$2:$F$634,6,FALSE),""))</f>
      </c>
      <c r="J14690" s="90">
        <f>IF(OR($E14690="",$H14690=""),"",$H14690*$I14690)</f>
      </c>
      <c r="K14690" s="87" t="str">
        <v/>
      </c>
    </row>
    <row r="14691">
      <c r="A14691" s="74" t="str">
        <v/>
      </c>
      <c r="B14691" s="74" t="str">
        <v/>
      </c>
      <c r="C14691" s="75">
        <f>IF($E14691="","",IFERROR(VLOOKUP(TRIM(E14691&amp;""),'Référentiel Articles'!$A$2:$F$634,2,FALSE),""))</f>
      </c>
      <c r="D14691" s="75">
        <f>IF($E14691="","",IFERROR(VLOOKUP(TRIM(E14691&amp;""),'Référentiel Articles'!$A$2:$F$634,3,FALSE),""))</f>
      </c>
      <c r="E14691" s="74" t="str">
        <v/>
      </c>
      <c r="F14691" s="75">
        <f>IF($E14691="","",IFERROR(VLOOKUP(TRIM(E14691&amp;""),'Référentiel Articles'!$A$2:$F$634,4,FALSE),""))</f>
      </c>
      <c r="G14691" s="76">
        <f>IF($E14691="","",IFERROR(VLOOKUP(TRIM(E14691&amp;""),'Référentiel Articles'!$A$2:$F$634,5,FALSE),""))</f>
      </c>
      <c r="H14691" s="77" t="str">
        <v/>
      </c>
      <c r="I14691" s="76">
        <f>IF($E14691="","",IFERROR(VLOOKUP(TRIM(E14691&amp;""),'Référentiel Articles'!$A$2:$F$634,6,FALSE),""))</f>
      </c>
      <c r="J14691" s="78">
        <f>IF(OR($E14691="",$H14691=""),"",$H14691*$I14691)</f>
      </c>
      <c r="K14691" s="79" t="str">
        <v/>
      </c>
    </row>
    <row r="14692">
      <c r="A14692" s="81" t="str">
        <v/>
      </c>
      <c r="B14692" s="81" t="str">
        <v/>
      </c>
      <c r="C14692" s="83">
        <f>IF($E14692="","",IFERROR(VLOOKUP(TRIM(E14692&amp;""),'Référentiel Articles'!$A$2:$F$634,2,FALSE),""))</f>
      </c>
      <c r="D14692" s="83">
        <f>IF($E14692="","",IFERROR(VLOOKUP(TRIM(E14692&amp;""),'Référentiel Articles'!$A$2:$F$634,3,FALSE),""))</f>
      </c>
      <c r="E14692" s="81" t="str">
        <v/>
      </c>
      <c r="F14692" s="83">
        <f>IF($E14692="","",IFERROR(VLOOKUP(TRIM(E14692&amp;""),'Référentiel Articles'!$A$2:$F$634,4,FALSE),""))</f>
      </c>
      <c r="G14692" s="84">
        <f>IF($E14692="","",IFERROR(VLOOKUP(TRIM(E14692&amp;""),'Référentiel Articles'!$A$2:$F$634,5,FALSE),""))</f>
      </c>
      <c r="H14692" s="85" t="str">
        <v/>
      </c>
      <c r="I14692" s="84">
        <f>IF($E14692="","",IFERROR(VLOOKUP(TRIM(E14692&amp;""),'Référentiel Articles'!$A$2:$F$634,6,FALSE),""))</f>
      </c>
      <c r="J14692" s="90">
        <f>IF(OR($E14692="",$H14692=""),"",$H14692*$I14692)</f>
      </c>
      <c r="K14692" s="87" t="str">
        <v/>
      </c>
    </row>
    <row r="14693">
      <c r="A14693" s="74" t="str">
        <v/>
      </c>
      <c r="B14693" s="74" t="str">
        <v/>
      </c>
      <c r="C14693" s="75">
        <f>IF($E14693="","",IFERROR(VLOOKUP(TRIM(E14693&amp;""),'Référentiel Articles'!$A$2:$F$634,2,FALSE),""))</f>
      </c>
      <c r="D14693" s="75">
        <f>IF($E14693="","",IFERROR(VLOOKUP(TRIM(E14693&amp;""),'Référentiel Articles'!$A$2:$F$634,3,FALSE),""))</f>
      </c>
      <c r="E14693" s="74" t="str">
        <v/>
      </c>
      <c r="F14693" s="75">
        <f>IF($E14693="","",IFERROR(VLOOKUP(TRIM(E14693&amp;""),'Référentiel Articles'!$A$2:$F$634,4,FALSE),""))</f>
      </c>
      <c r="G14693" s="76">
        <f>IF($E14693="","",IFERROR(VLOOKUP(TRIM(E14693&amp;""),'Référentiel Articles'!$A$2:$F$634,5,FALSE),""))</f>
      </c>
      <c r="H14693" s="77" t="str">
        <v/>
      </c>
      <c r="I14693" s="76">
        <f>IF($E14693="","",IFERROR(VLOOKUP(TRIM(E14693&amp;""),'Référentiel Articles'!$A$2:$F$634,6,FALSE),""))</f>
      </c>
      <c r="J14693" s="78">
        <f>IF(OR($E14693="",$H14693=""),"",$H14693*$I14693)</f>
      </c>
      <c r="K14693" s="79" t="str">
        <v/>
      </c>
    </row>
    <row r="14694">
      <c r="A14694" s="81" t="str">
        <v/>
      </c>
      <c r="B14694" s="81" t="str">
        <v/>
      </c>
      <c r="C14694" s="83">
        <f>IF($E14694="","",IFERROR(VLOOKUP(TRIM(E14694&amp;""),'Référentiel Articles'!$A$2:$F$634,2,FALSE),""))</f>
      </c>
      <c r="D14694" s="83">
        <f>IF($E14694="","",IFERROR(VLOOKUP(TRIM(E14694&amp;""),'Référentiel Articles'!$A$2:$F$634,3,FALSE),""))</f>
      </c>
      <c r="E14694" s="81" t="str">
        <v/>
      </c>
      <c r="F14694" s="83">
        <f>IF($E14694="","",IFERROR(VLOOKUP(TRIM(E14694&amp;""),'Référentiel Articles'!$A$2:$F$634,4,FALSE),""))</f>
      </c>
      <c r="G14694" s="84">
        <f>IF($E14694="","",IFERROR(VLOOKUP(TRIM(E14694&amp;""),'Référentiel Articles'!$A$2:$F$634,5,FALSE),""))</f>
      </c>
      <c r="H14694" s="85" t="str">
        <v/>
      </c>
      <c r="I14694" s="84">
        <f>IF($E14694="","",IFERROR(VLOOKUP(TRIM(E14694&amp;""),'Référentiel Articles'!$A$2:$F$634,6,FALSE),""))</f>
      </c>
      <c r="J14694" s="90">
        <f>IF(OR($E14694="",$H14694=""),"",$H14694*$I14694)</f>
      </c>
      <c r="K14694" s="87" t="str">
        <v/>
      </c>
    </row>
    <row r="14695">
      <c r="A14695" s="74" t="str">
        <v/>
      </c>
      <c r="B14695" s="74" t="str">
        <v/>
      </c>
      <c r="C14695" s="75">
        <f>IF($E14695="","",IFERROR(VLOOKUP(TRIM(E14695&amp;""),'Référentiel Articles'!$A$2:$F$634,2,FALSE),""))</f>
      </c>
      <c r="D14695" s="75">
        <f>IF($E14695="","",IFERROR(VLOOKUP(TRIM(E14695&amp;""),'Référentiel Articles'!$A$2:$F$634,3,FALSE),""))</f>
      </c>
      <c r="E14695" s="74" t="str">
        <v/>
      </c>
      <c r="F14695" s="75">
        <f>IF($E14695="","",IFERROR(VLOOKUP(TRIM(E14695&amp;""),'Référentiel Articles'!$A$2:$F$634,4,FALSE),""))</f>
      </c>
      <c r="G14695" s="76">
        <f>IF($E14695="","",IFERROR(VLOOKUP(TRIM(E14695&amp;""),'Référentiel Articles'!$A$2:$F$634,5,FALSE),""))</f>
      </c>
      <c r="H14695" s="77" t="str">
        <v/>
      </c>
      <c r="I14695" s="76">
        <f>IF($E14695="","",IFERROR(VLOOKUP(TRIM(E14695&amp;""),'Référentiel Articles'!$A$2:$F$634,6,FALSE),""))</f>
      </c>
      <c r="J14695" s="78">
        <f>IF(OR($E14695="",$H14695=""),"",$H14695*$I14695)</f>
      </c>
      <c r="K14695" s="79" t="str">
        <v/>
      </c>
    </row>
    <row r="14696">
      <c r="A14696" s="81" t="str">
        <v/>
      </c>
      <c r="B14696" s="81" t="str">
        <v/>
      </c>
      <c r="C14696" s="83">
        <f>IF($E14696="","",IFERROR(VLOOKUP(TRIM(E14696&amp;""),'Référentiel Articles'!$A$2:$F$634,2,FALSE),""))</f>
      </c>
      <c r="D14696" s="83">
        <f>IF($E14696="","",IFERROR(VLOOKUP(TRIM(E14696&amp;""),'Référentiel Articles'!$A$2:$F$634,3,FALSE),""))</f>
      </c>
      <c r="E14696" s="81" t="str">
        <v/>
      </c>
      <c r="F14696" s="83">
        <f>IF($E14696="","",IFERROR(VLOOKUP(TRIM(E14696&amp;""),'Référentiel Articles'!$A$2:$F$634,4,FALSE),""))</f>
      </c>
      <c r="G14696" s="84">
        <f>IF($E14696="","",IFERROR(VLOOKUP(TRIM(E14696&amp;""),'Référentiel Articles'!$A$2:$F$634,5,FALSE),""))</f>
      </c>
      <c r="H14696" s="85" t="str">
        <v/>
      </c>
      <c r="I14696" s="84">
        <f>IF($E14696="","",IFERROR(VLOOKUP(TRIM(E14696&amp;""),'Référentiel Articles'!$A$2:$F$634,6,FALSE),""))</f>
      </c>
      <c r="J14696" s="90">
        <f>IF(OR($E14696="",$H14696=""),"",$H14696*$I14696)</f>
      </c>
      <c r="K14696" s="87" t="str">
        <v/>
      </c>
    </row>
    <row r="14697">
      <c r="A14697" s="74" t="str">
        <v/>
      </c>
      <c r="B14697" s="74" t="str">
        <v/>
      </c>
      <c r="C14697" s="75">
        <f>IF($E14697="","",IFERROR(VLOOKUP(TRIM(E14697&amp;""),'Référentiel Articles'!$A$2:$F$634,2,FALSE),""))</f>
      </c>
      <c r="D14697" s="75">
        <f>IF($E14697="","",IFERROR(VLOOKUP(TRIM(E14697&amp;""),'Référentiel Articles'!$A$2:$F$634,3,FALSE),""))</f>
      </c>
      <c r="E14697" s="74" t="str">
        <v/>
      </c>
      <c r="F14697" s="75">
        <f>IF($E14697="","",IFERROR(VLOOKUP(TRIM(E14697&amp;""),'Référentiel Articles'!$A$2:$F$634,4,FALSE),""))</f>
      </c>
      <c r="G14697" s="76">
        <f>IF($E14697="","",IFERROR(VLOOKUP(TRIM(E14697&amp;""),'Référentiel Articles'!$A$2:$F$634,5,FALSE),""))</f>
      </c>
      <c r="H14697" s="77" t="str">
        <v/>
      </c>
      <c r="I14697" s="76">
        <f>IF($E14697="","",IFERROR(VLOOKUP(TRIM(E14697&amp;""),'Référentiel Articles'!$A$2:$F$634,6,FALSE),""))</f>
      </c>
      <c r="J14697" s="78">
        <f>IF(OR($E14697="",$H14697=""),"",$H14697*$I14697)</f>
      </c>
      <c r="K14697" s="79" t="str">
        <v/>
      </c>
    </row>
    <row r="14698">
      <c r="A14698" s="81" t="str">
        <v/>
      </c>
      <c r="B14698" s="81" t="str">
        <v/>
      </c>
      <c r="C14698" s="83">
        <f>IF($E14698="","",IFERROR(VLOOKUP(TRIM(E14698&amp;""),'Référentiel Articles'!$A$2:$F$634,2,FALSE),""))</f>
      </c>
      <c r="D14698" s="83">
        <f>IF($E14698="","",IFERROR(VLOOKUP(TRIM(E14698&amp;""),'Référentiel Articles'!$A$2:$F$634,3,FALSE),""))</f>
      </c>
      <c r="E14698" s="81" t="str">
        <v/>
      </c>
      <c r="F14698" s="83">
        <f>IF($E14698="","",IFERROR(VLOOKUP(TRIM(E14698&amp;""),'Référentiel Articles'!$A$2:$F$634,4,FALSE),""))</f>
      </c>
      <c r="G14698" s="84">
        <f>IF($E14698="","",IFERROR(VLOOKUP(TRIM(E14698&amp;""),'Référentiel Articles'!$A$2:$F$634,5,FALSE),""))</f>
      </c>
      <c r="H14698" s="85" t="str">
        <v/>
      </c>
      <c r="I14698" s="84">
        <f>IF($E14698="","",IFERROR(VLOOKUP(TRIM(E14698&amp;""),'Référentiel Articles'!$A$2:$F$634,6,FALSE),""))</f>
      </c>
      <c r="J14698" s="90">
        <f>IF(OR($E14698="",$H14698=""),"",$H14698*$I14698)</f>
      </c>
      <c r="K14698" s="87" t="str">
        <v/>
      </c>
    </row>
    <row r="14699">
      <c r="A14699" s="74" t="str">
        <v/>
      </c>
      <c r="B14699" s="74" t="str">
        <v/>
      </c>
      <c r="C14699" s="75">
        <f>IF($E14699="","",IFERROR(VLOOKUP(TRIM(E14699&amp;""),'Référentiel Articles'!$A$2:$F$634,2,FALSE),""))</f>
      </c>
      <c r="D14699" s="75">
        <f>IF($E14699="","",IFERROR(VLOOKUP(TRIM(E14699&amp;""),'Référentiel Articles'!$A$2:$F$634,3,FALSE),""))</f>
      </c>
      <c r="E14699" s="74" t="str">
        <v/>
      </c>
      <c r="F14699" s="75">
        <f>IF($E14699="","",IFERROR(VLOOKUP(TRIM(E14699&amp;""),'Référentiel Articles'!$A$2:$F$634,4,FALSE),""))</f>
      </c>
      <c r="G14699" s="76">
        <f>IF($E14699="","",IFERROR(VLOOKUP(TRIM(E14699&amp;""),'Référentiel Articles'!$A$2:$F$634,5,FALSE),""))</f>
      </c>
      <c r="H14699" s="77" t="str">
        <v/>
      </c>
      <c r="I14699" s="76">
        <f>IF($E14699="","",IFERROR(VLOOKUP(TRIM(E14699&amp;""),'Référentiel Articles'!$A$2:$F$634,6,FALSE),""))</f>
      </c>
      <c r="J14699" s="78">
        <f>IF(OR($E14699="",$H14699=""),"",$H14699*$I14699)</f>
      </c>
      <c r="K14699" s="79" t="str">
        <v/>
      </c>
    </row>
    <row r="14700">
      <c r="A14700" s="81" t="str">
        <v/>
      </c>
      <c r="B14700" s="81" t="str">
        <v/>
      </c>
      <c r="C14700" s="83">
        <f>IF($E14700="","",IFERROR(VLOOKUP(TRIM(E14700&amp;""),'Référentiel Articles'!$A$2:$F$634,2,FALSE),""))</f>
      </c>
      <c r="D14700" s="83">
        <f>IF($E14700="","",IFERROR(VLOOKUP(TRIM(E14700&amp;""),'Référentiel Articles'!$A$2:$F$634,3,FALSE),""))</f>
      </c>
      <c r="E14700" s="81" t="str">
        <v/>
      </c>
      <c r="F14700" s="83">
        <f>IF($E14700="","",IFERROR(VLOOKUP(TRIM(E14700&amp;""),'Référentiel Articles'!$A$2:$F$634,4,FALSE),""))</f>
      </c>
      <c r="G14700" s="84">
        <f>IF($E14700="","",IFERROR(VLOOKUP(TRIM(E14700&amp;""),'Référentiel Articles'!$A$2:$F$634,5,FALSE),""))</f>
      </c>
      <c r="H14700" s="85" t="str">
        <v/>
      </c>
      <c r="I14700" s="84">
        <f>IF($E14700="","",IFERROR(VLOOKUP(TRIM(E14700&amp;""),'Référentiel Articles'!$A$2:$F$634,6,FALSE),""))</f>
      </c>
      <c r="J14700" s="90">
        <f>IF(OR($E14700="",$H14700=""),"",$H14700*$I14700)</f>
      </c>
      <c r="K14700" s="87" t="str">
        <v/>
      </c>
    </row>
    <row r="14701">
      <c r="A14701" s="74" t="str">
        <v/>
      </c>
      <c r="B14701" s="74" t="str">
        <v/>
      </c>
      <c r="C14701" s="75">
        <f>IF($E14701="","",IFERROR(VLOOKUP(TRIM(E14701&amp;""),'Référentiel Articles'!$A$2:$F$634,2,FALSE),""))</f>
      </c>
      <c r="D14701" s="75">
        <f>IF($E14701="","",IFERROR(VLOOKUP(TRIM(E14701&amp;""),'Référentiel Articles'!$A$2:$F$634,3,FALSE),""))</f>
      </c>
      <c r="E14701" s="74" t="str">
        <v/>
      </c>
      <c r="F14701" s="75">
        <f>IF($E14701="","",IFERROR(VLOOKUP(TRIM(E14701&amp;""),'Référentiel Articles'!$A$2:$F$634,4,FALSE),""))</f>
      </c>
      <c r="G14701" s="76">
        <f>IF($E14701="","",IFERROR(VLOOKUP(TRIM(E14701&amp;""),'Référentiel Articles'!$A$2:$F$634,5,FALSE),""))</f>
      </c>
      <c r="H14701" s="77" t="str">
        <v/>
      </c>
      <c r="I14701" s="76">
        <f>IF($E14701="","",IFERROR(VLOOKUP(TRIM(E14701&amp;""),'Référentiel Articles'!$A$2:$F$634,6,FALSE),""))</f>
      </c>
      <c r="J14701" s="78">
        <f>IF(OR($E14701="",$H14701=""),"",$H14701*$I14701)</f>
      </c>
      <c r="K14701" s="79" t="str">
        <v/>
      </c>
    </row>
    <row r="14702">
      <c r="A14702" s="81" t="str">
        <v/>
      </c>
      <c r="B14702" s="81" t="str">
        <v/>
      </c>
      <c r="C14702" s="83">
        <f>IF($E14702="","",IFERROR(VLOOKUP(TRIM(E14702&amp;""),'Référentiel Articles'!$A$2:$F$634,2,FALSE),""))</f>
      </c>
      <c r="D14702" s="83">
        <f>IF($E14702="","",IFERROR(VLOOKUP(TRIM(E14702&amp;""),'Référentiel Articles'!$A$2:$F$634,3,FALSE),""))</f>
      </c>
      <c r="E14702" s="81" t="str">
        <v/>
      </c>
      <c r="F14702" s="83">
        <f>IF($E14702="","",IFERROR(VLOOKUP(TRIM(E14702&amp;""),'Référentiel Articles'!$A$2:$F$634,4,FALSE),""))</f>
      </c>
      <c r="G14702" s="84">
        <f>IF($E14702="","",IFERROR(VLOOKUP(TRIM(E14702&amp;""),'Référentiel Articles'!$A$2:$F$634,5,FALSE),""))</f>
      </c>
      <c r="H14702" s="85" t="str">
        <v/>
      </c>
      <c r="I14702" s="84">
        <f>IF($E14702="","",IFERROR(VLOOKUP(TRIM(E14702&amp;""),'Référentiel Articles'!$A$2:$F$634,6,FALSE),""))</f>
      </c>
      <c r="J14702" s="90">
        <f>IF(OR($E14702="",$H14702=""),"",$H14702*$I14702)</f>
      </c>
      <c r="K14702" s="87" t="str">
        <v/>
      </c>
    </row>
    <row r="14703">
      <c r="A14703" s="74" t="str">
        <v/>
      </c>
      <c r="B14703" s="74" t="str">
        <v/>
      </c>
      <c r="C14703" s="75">
        <f>IF($E14703="","",IFERROR(VLOOKUP(TRIM(E14703&amp;""),'Référentiel Articles'!$A$2:$F$634,2,FALSE),""))</f>
      </c>
      <c r="D14703" s="75">
        <f>IF($E14703="","",IFERROR(VLOOKUP(TRIM(E14703&amp;""),'Référentiel Articles'!$A$2:$F$634,3,FALSE),""))</f>
      </c>
      <c r="E14703" s="74" t="str">
        <v/>
      </c>
      <c r="F14703" s="75">
        <f>IF($E14703="","",IFERROR(VLOOKUP(TRIM(E14703&amp;""),'Référentiel Articles'!$A$2:$F$634,4,FALSE),""))</f>
      </c>
      <c r="G14703" s="76">
        <f>IF($E14703="","",IFERROR(VLOOKUP(TRIM(E14703&amp;""),'Référentiel Articles'!$A$2:$F$634,5,FALSE),""))</f>
      </c>
      <c r="H14703" s="77" t="str">
        <v/>
      </c>
      <c r="I14703" s="76">
        <f>IF($E14703="","",IFERROR(VLOOKUP(TRIM(E14703&amp;""),'Référentiel Articles'!$A$2:$F$634,6,FALSE),""))</f>
      </c>
      <c r="J14703" s="78">
        <f>IF(OR($E14703="",$H14703=""),"",$H14703*$I14703)</f>
      </c>
      <c r="K14703" s="79" t="str">
        <v/>
      </c>
    </row>
    <row r="14704">
      <c r="A14704" s="81" t="str">
        <v/>
      </c>
      <c r="B14704" s="81" t="str">
        <v/>
      </c>
      <c r="C14704" s="83">
        <f>IF($E14704="","",IFERROR(VLOOKUP(TRIM(E14704&amp;""),'Référentiel Articles'!$A$2:$F$634,2,FALSE),""))</f>
      </c>
      <c r="D14704" s="83">
        <f>IF($E14704="","",IFERROR(VLOOKUP(TRIM(E14704&amp;""),'Référentiel Articles'!$A$2:$F$634,3,FALSE),""))</f>
      </c>
      <c r="E14704" s="81" t="str">
        <v/>
      </c>
      <c r="F14704" s="83">
        <f>IF($E14704="","",IFERROR(VLOOKUP(TRIM(E14704&amp;""),'Référentiel Articles'!$A$2:$F$634,4,FALSE),""))</f>
      </c>
      <c r="G14704" s="84">
        <f>IF($E14704="","",IFERROR(VLOOKUP(TRIM(E14704&amp;""),'Référentiel Articles'!$A$2:$F$634,5,FALSE),""))</f>
      </c>
      <c r="H14704" s="85" t="str">
        <v/>
      </c>
      <c r="I14704" s="84">
        <f>IF($E14704="","",IFERROR(VLOOKUP(TRIM(E14704&amp;""),'Référentiel Articles'!$A$2:$F$634,6,FALSE),""))</f>
      </c>
      <c r="J14704" s="90">
        <f>IF(OR($E14704="",$H14704=""),"",$H14704*$I14704)</f>
      </c>
      <c r="K14704" s="87" t="str">
        <v/>
      </c>
    </row>
    <row r="14705">
      <c r="A14705" s="74" t="str">
        <v/>
      </c>
      <c r="B14705" s="74" t="str">
        <v/>
      </c>
      <c r="C14705" s="75">
        <f>IF($E14705="","",IFERROR(VLOOKUP(TRIM(E14705&amp;""),'Référentiel Articles'!$A$2:$F$634,2,FALSE),""))</f>
      </c>
      <c r="D14705" s="75">
        <f>IF($E14705="","",IFERROR(VLOOKUP(TRIM(E14705&amp;""),'Référentiel Articles'!$A$2:$F$634,3,FALSE),""))</f>
      </c>
      <c r="E14705" s="74" t="str">
        <v/>
      </c>
      <c r="F14705" s="75">
        <f>IF($E14705="","",IFERROR(VLOOKUP(TRIM(E14705&amp;""),'Référentiel Articles'!$A$2:$F$634,4,FALSE),""))</f>
      </c>
      <c r="G14705" s="76">
        <f>IF($E14705="","",IFERROR(VLOOKUP(TRIM(E14705&amp;""),'Référentiel Articles'!$A$2:$F$634,5,FALSE),""))</f>
      </c>
      <c r="H14705" s="77" t="str">
        <v/>
      </c>
      <c r="I14705" s="76">
        <f>IF($E14705="","",IFERROR(VLOOKUP(TRIM(E14705&amp;""),'Référentiel Articles'!$A$2:$F$634,6,FALSE),""))</f>
      </c>
      <c r="J14705" s="78">
        <f>IF(OR($E14705="",$H14705=""),"",$H14705*$I14705)</f>
      </c>
      <c r="K14705" s="79" t="str">
        <v/>
      </c>
    </row>
    <row r="14706">
      <c r="A14706" s="81" t="str">
        <v/>
      </c>
      <c r="B14706" s="81" t="str">
        <v/>
      </c>
      <c r="C14706" s="83">
        <f>IF($E14706="","",IFERROR(VLOOKUP(TRIM(E14706&amp;""),'Référentiel Articles'!$A$2:$F$634,2,FALSE),""))</f>
      </c>
      <c r="D14706" s="83">
        <f>IF($E14706="","",IFERROR(VLOOKUP(TRIM(E14706&amp;""),'Référentiel Articles'!$A$2:$F$634,3,FALSE),""))</f>
      </c>
      <c r="E14706" s="81" t="str">
        <v/>
      </c>
      <c r="F14706" s="83">
        <f>IF($E14706="","",IFERROR(VLOOKUP(TRIM(E14706&amp;""),'Référentiel Articles'!$A$2:$F$634,4,FALSE),""))</f>
      </c>
      <c r="G14706" s="84">
        <f>IF($E14706="","",IFERROR(VLOOKUP(TRIM(E14706&amp;""),'Référentiel Articles'!$A$2:$F$634,5,FALSE),""))</f>
      </c>
      <c r="H14706" s="85" t="str">
        <v/>
      </c>
      <c r="I14706" s="84">
        <f>IF($E14706="","",IFERROR(VLOOKUP(TRIM(E14706&amp;""),'Référentiel Articles'!$A$2:$F$634,6,FALSE),""))</f>
      </c>
      <c r="J14706" s="90">
        <f>IF(OR($E14706="",$H14706=""),"",$H14706*$I14706)</f>
      </c>
      <c r="K14706" s="87" t="str">
        <v/>
      </c>
    </row>
    <row r="14707">
      <c r="A14707" s="74" t="str">
        <v/>
      </c>
      <c r="B14707" s="74" t="str">
        <v/>
      </c>
      <c r="C14707" s="75">
        <f>IF($E14707="","",IFERROR(VLOOKUP(TRIM(E14707&amp;""),'Référentiel Articles'!$A$2:$F$634,2,FALSE),""))</f>
      </c>
      <c r="D14707" s="75">
        <f>IF($E14707="","",IFERROR(VLOOKUP(TRIM(E14707&amp;""),'Référentiel Articles'!$A$2:$F$634,3,FALSE),""))</f>
      </c>
      <c r="E14707" s="74" t="str">
        <v/>
      </c>
      <c r="F14707" s="75">
        <f>IF($E14707="","",IFERROR(VLOOKUP(TRIM(E14707&amp;""),'Référentiel Articles'!$A$2:$F$634,4,FALSE),""))</f>
      </c>
      <c r="G14707" s="76">
        <f>IF($E14707="","",IFERROR(VLOOKUP(TRIM(E14707&amp;""),'Référentiel Articles'!$A$2:$F$634,5,FALSE),""))</f>
      </c>
      <c r="H14707" s="77" t="str">
        <v/>
      </c>
      <c r="I14707" s="76">
        <f>IF($E14707="","",IFERROR(VLOOKUP(TRIM(E14707&amp;""),'Référentiel Articles'!$A$2:$F$634,6,FALSE),""))</f>
      </c>
      <c r="J14707" s="78">
        <f>IF(OR($E14707="",$H14707=""),"",$H14707*$I14707)</f>
      </c>
      <c r="K14707" s="79" t="str">
        <v/>
      </c>
    </row>
    <row r="14708">
      <c r="A14708" s="81" t="str">
        <v/>
      </c>
      <c r="B14708" s="81" t="str">
        <v/>
      </c>
      <c r="C14708" s="83">
        <f>IF($E14708="","",IFERROR(VLOOKUP(TRIM(E14708&amp;""),'Référentiel Articles'!$A$2:$F$634,2,FALSE),""))</f>
      </c>
      <c r="D14708" s="83">
        <f>IF($E14708="","",IFERROR(VLOOKUP(TRIM(E14708&amp;""),'Référentiel Articles'!$A$2:$F$634,3,FALSE),""))</f>
      </c>
      <c r="E14708" s="81" t="str">
        <v/>
      </c>
      <c r="F14708" s="83">
        <f>IF($E14708="","",IFERROR(VLOOKUP(TRIM(E14708&amp;""),'Référentiel Articles'!$A$2:$F$634,4,FALSE),""))</f>
      </c>
      <c r="G14708" s="84">
        <f>IF($E14708="","",IFERROR(VLOOKUP(TRIM(E14708&amp;""),'Référentiel Articles'!$A$2:$F$634,5,FALSE),""))</f>
      </c>
      <c r="H14708" s="85" t="str">
        <v/>
      </c>
      <c r="I14708" s="84">
        <f>IF($E14708="","",IFERROR(VLOOKUP(TRIM(E14708&amp;""),'Référentiel Articles'!$A$2:$F$634,6,FALSE),""))</f>
      </c>
      <c r="J14708" s="90">
        <f>IF(OR($E14708="",$H14708=""),"",$H14708*$I14708)</f>
      </c>
      <c r="K14708" s="87" t="str">
        <v/>
      </c>
    </row>
    <row r="14709">
      <c r="A14709" s="74" t="str">
        <v/>
      </c>
      <c r="B14709" s="74" t="str">
        <v/>
      </c>
      <c r="C14709" s="75">
        <f>IF($E14709="","",IFERROR(VLOOKUP(TRIM(E14709&amp;""),'Référentiel Articles'!$A$2:$F$634,2,FALSE),""))</f>
      </c>
      <c r="D14709" s="75">
        <f>IF($E14709="","",IFERROR(VLOOKUP(TRIM(E14709&amp;""),'Référentiel Articles'!$A$2:$F$634,3,FALSE),""))</f>
      </c>
      <c r="E14709" s="74" t="str">
        <v/>
      </c>
      <c r="F14709" s="75">
        <f>IF($E14709="","",IFERROR(VLOOKUP(TRIM(E14709&amp;""),'Référentiel Articles'!$A$2:$F$634,4,FALSE),""))</f>
      </c>
      <c r="G14709" s="76">
        <f>IF($E14709="","",IFERROR(VLOOKUP(TRIM(E14709&amp;""),'Référentiel Articles'!$A$2:$F$634,5,FALSE),""))</f>
      </c>
      <c r="H14709" s="77" t="str">
        <v/>
      </c>
      <c r="I14709" s="76">
        <f>IF($E14709="","",IFERROR(VLOOKUP(TRIM(E14709&amp;""),'Référentiel Articles'!$A$2:$F$634,6,FALSE),""))</f>
      </c>
      <c r="J14709" s="78">
        <f>IF(OR($E14709="",$H14709=""),"",$H14709*$I14709)</f>
      </c>
      <c r="K14709" s="79" t="str">
        <v/>
      </c>
    </row>
    <row r="14710">
      <c r="A14710" s="81" t="str">
        <v/>
      </c>
      <c r="B14710" s="81" t="str">
        <v/>
      </c>
      <c r="C14710" s="83">
        <f>IF($E14710="","",IFERROR(VLOOKUP(TRIM(E14710&amp;""),'Référentiel Articles'!$A$2:$F$634,2,FALSE),""))</f>
      </c>
      <c r="D14710" s="83">
        <f>IF($E14710="","",IFERROR(VLOOKUP(TRIM(E14710&amp;""),'Référentiel Articles'!$A$2:$F$634,3,FALSE),""))</f>
      </c>
      <c r="E14710" s="81" t="str">
        <v/>
      </c>
      <c r="F14710" s="83">
        <f>IF($E14710="","",IFERROR(VLOOKUP(TRIM(E14710&amp;""),'Référentiel Articles'!$A$2:$F$634,4,FALSE),""))</f>
      </c>
      <c r="G14710" s="84">
        <f>IF($E14710="","",IFERROR(VLOOKUP(TRIM(E14710&amp;""),'Référentiel Articles'!$A$2:$F$634,5,FALSE),""))</f>
      </c>
      <c r="H14710" s="85" t="str">
        <v/>
      </c>
      <c r="I14710" s="84">
        <f>IF($E14710="","",IFERROR(VLOOKUP(TRIM(E14710&amp;""),'Référentiel Articles'!$A$2:$F$634,6,FALSE),""))</f>
      </c>
      <c r="J14710" s="90">
        <f>IF(OR($E14710="",$H14710=""),"",$H14710*$I14710)</f>
      </c>
      <c r="K14710" s="87" t="str">
        <v/>
      </c>
    </row>
    <row r="14711">
      <c r="A14711" s="74" t="str">
        <v/>
      </c>
      <c r="B14711" s="74" t="str">
        <v/>
      </c>
      <c r="C14711" s="75">
        <f>IF($E14711="","",IFERROR(VLOOKUP(TRIM(E14711&amp;""),'Référentiel Articles'!$A$2:$F$634,2,FALSE),""))</f>
      </c>
      <c r="D14711" s="75">
        <f>IF($E14711="","",IFERROR(VLOOKUP(TRIM(E14711&amp;""),'Référentiel Articles'!$A$2:$F$634,3,FALSE),""))</f>
      </c>
      <c r="E14711" s="74" t="str">
        <v/>
      </c>
      <c r="F14711" s="75">
        <f>IF($E14711="","",IFERROR(VLOOKUP(TRIM(E14711&amp;""),'Référentiel Articles'!$A$2:$F$634,4,FALSE),""))</f>
      </c>
      <c r="G14711" s="76">
        <f>IF($E14711="","",IFERROR(VLOOKUP(TRIM(E14711&amp;""),'Référentiel Articles'!$A$2:$F$634,5,FALSE),""))</f>
      </c>
      <c r="H14711" s="77" t="str">
        <v/>
      </c>
      <c r="I14711" s="76">
        <f>IF($E14711="","",IFERROR(VLOOKUP(TRIM(E14711&amp;""),'Référentiel Articles'!$A$2:$F$634,6,FALSE),""))</f>
      </c>
      <c r="J14711" s="78">
        <f>IF(OR($E14711="",$H14711=""),"",$H14711*$I14711)</f>
      </c>
      <c r="K14711" s="79" t="str">
        <v/>
      </c>
    </row>
    <row r="14712">
      <c r="A14712" s="81" t="str">
        <v/>
      </c>
      <c r="B14712" s="81" t="str">
        <v/>
      </c>
      <c r="C14712" s="83">
        <f>IF($E14712="","",IFERROR(VLOOKUP(TRIM(E14712&amp;""),'Référentiel Articles'!$A$2:$F$634,2,FALSE),""))</f>
      </c>
      <c r="D14712" s="83">
        <f>IF($E14712="","",IFERROR(VLOOKUP(TRIM(E14712&amp;""),'Référentiel Articles'!$A$2:$F$634,3,FALSE),""))</f>
      </c>
      <c r="E14712" s="81" t="str">
        <v/>
      </c>
      <c r="F14712" s="83">
        <f>IF($E14712="","",IFERROR(VLOOKUP(TRIM(E14712&amp;""),'Référentiel Articles'!$A$2:$F$634,4,FALSE),""))</f>
      </c>
      <c r="G14712" s="84">
        <f>IF($E14712="","",IFERROR(VLOOKUP(TRIM(E14712&amp;""),'Référentiel Articles'!$A$2:$F$634,5,FALSE),""))</f>
      </c>
      <c r="H14712" s="85" t="str">
        <v/>
      </c>
      <c r="I14712" s="84">
        <f>IF($E14712="","",IFERROR(VLOOKUP(TRIM(E14712&amp;""),'Référentiel Articles'!$A$2:$F$634,6,FALSE),""))</f>
      </c>
      <c r="J14712" s="90">
        <f>IF(OR($E14712="",$H14712=""),"",$H14712*$I14712)</f>
      </c>
      <c r="K14712" s="87" t="str">
        <v/>
      </c>
    </row>
    <row r="14713">
      <c r="A14713" s="74" t="str">
        <v/>
      </c>
      <c r="B14713" s="74" t="str">
        <v/>
      </c>
      <c r="C14713" s="75">
        <f>IF($E14713="","",IFERROR(VLOOKUP(TRIM(E14713&amp;""),'Référentiel Articles'!$A$2:$F$634,2,FALSE),""))</f>
      </c>
      <c r="D14713" s="75">
        <f>IF($E14713="","",IFERROR(VLOOKUP(TRIM(E14713&amp;""),'Référentiel Articles'!$A$2:$F$634,3,FALSE),""))</f>
      </c>
      <c r="E14713" s="74" t="str">
        <v/>
      </c>
      <c r="F14713" s="75">
        <f>IF($E14713="","",IFERROR(VLOOKUP(TRIM(E14713&amp;""),'Référentiel Articles'!$A$2:$F$634,4,FALSE),""))</f>
      </c>
      <c r="G14713" s="76">
        <f>IF($E14713="","",IFERROR(VLOOKUP(TRIM(E14713&amp;""),'Référentiel Articles'!$A$2:$F$634,5,FALSE),""))</f>
      </c>
      <c r="H14713" s="77" t="str">
        <v/>
      </c>
      <c r="I14713" s="76">
        <f>IF($E14713="","",IFERROR(VLOOKUP(TRIM(E14713&amp;""),'Référentiel Articles'!$A$2:$F$634,6,FALSE),""))</f>
      </c>
      <c r="J14713" s="78">
        <f>IF(OR($E14713="",$H14713=""),"",$H14713*$I14713)</f>
      </c>
      <c r="K14713" s="79" t="str">
        <v/>
      </c>
    </row>
    <row r="14714">
      <c r="A14714" s="81" t="str">
        <v/>
      </c>
      <c r="B14714" s="81" t="str">
        <v/>
      </c>
      <c r="C14714" s="83">
        <f>IF($E14714="","",IFERROR(VLOOKUP(TRIM(E14714&amp;""),'Référentiel Articles'!$A$2:$F$634,2,FALSE),""))</f>
      </c>
      <c r="D14714" s="83">
        <f>IF($E14714="","",IFERROR(VLOOKUP(TRIM(E14714&amp;""),'Référentiel Articles'!$A$2:$F$634,3,FALSE),""))</f>
      </c>
      <c r="E14714" s="81" t="str">
        <v/>
      </c>
      <c r="F14714" s="83">
        <f>IF($E14714="","",IFERROR(VLOOKUP(TRIM(E14714&amp;""),'Référentiel Articles'!$A$2:$F$634,4,FALSE),""))</f>
      </c>
      <c r="G14714" s="84">
        <f>IF($E14714="","",IFERROR(VLOOKUP(TRIM(E14714&amp;""),'Référentiel Articles'!$A$2:$F$634,5,FALSE),""))</f>
      </c>
      <c r="H14714" s="85" t="str">
        <v/>
      </c>
      <c r="I14714" s="84">
        <f>IF($E14714="","",IFERROR(VLOOKUP(TRIM(E14714&amp;""),'Référentiel Articles'!$A$2:$F$634,6,FALSE),""))</f>
      </c>
      <c r="J14714" s="90">
        <f>IF(OR($E14714="",$H14714=""),"",$H14714*$I14714)</f>
      </c>
      <c r="K14714" s="87" t="str">
        <v/>
      </c>
    </row>
    <row r="14715">
      <c r="A14715" s="74" t="str">
        <v/>
      </c>
      <c r="B14715" s="74" t="str">
        <v/>
      </c>
      <c r="C14715" s="75">
        <f>IF($E14715="","",IFERROR(VLOOKUP(TRIM(E14715&amp;""),'Référentiel Articles'!$A$2:$F$634,2,FALSE),""))</f>
      </c>
      <c r="D14715" s="75">
        <f>IF($E14715="","",IFERROR(VLOOKUP(TRIM(E14715&amp;""),'Référentiel Articles'!$A$2:$F$634,3,FALSE),""))</f>
      </c>
      <c r="E14715" s="74" t="str">
        <v/>
      </c>
      <c r="F14715" s="75">
        <f>IF($E14715="","",IFERROR(VLOOKUP(TRIM(E14715&amp;""),'Référentiel Articles'!$A$2:$F$634,4,FALSE),""))</f>
      </c>
      <c r="G14715" s="76">
        <f>IF($E14715="","",IFERROR(VLOOKUP(TRIM(E14715&amp;""),'Référentiel Articles'!$A$2:$F$634,5,FALSE),""))</f>
      </c>
      <c r="H14715" s="77" t="str">
        <v/>
      </c>
      <c r="I14715" s="76">
        <f>IF($E14715="","",IFERROR(VLOOKUP(TRIM(E14715&amp;""),'Référentiel Articles'!$A$2:$F$634,6,FALSE),""))</f>
      </c>
      <c r="J14715" s="78">
        <f>IF(OR($E14715="",$H14715=""),"",$H14715*$I14715)</f>
      </c>
      <c r="K14715" s="79" t="str">
        <v/>
      </c>
    </row>
    <row r="14716">
      <c r="A14716" s="81" t="str">
        <v/>
      </c>
      <c r="B14716" s="81" t="str">
        <v/>
      </c>
      <c r="C14716" s="83">
        <f>IF($E14716="","",IFERROR(VLOOKUP(TRIM(E14716&amp;""),'Référentiel Articles'!$A$2:$F$634,2,FALSE),""))</f>
      </c>
      <c r="D14716" s="83">
        <f>IF($E14716="","",IFERROR(VLOOKUP(TRIM(E14716&amp;""),'Référentiel Articles'!$A$2:$F$634,3,FALSE),""))</f>
      </c>
      <c r="E14716" s="81" t="str">
        <v/>
      </c>
      <c r="F14716" s="83">
        <f>IF($E14716="","",IFERROR(VLOOKUP(TRIM(E14716&amp;""),'Référentiel Articles'!$A$2:$F$634,4,FALSE),""))</f>
      </c>
      <c r="G14716" s="84">
        <f>IF($E14716="","",IFERROR(VLOOKUP(TRIM(E14716&amp;""),'Référentiel Articles'!$A$2:$F$634,5,FALSE),""))</f>
      </c>
      <c r="H14716" s="85" t="str">
        <v/>
      </c>
      <c r="I14716" s="84">
        <f>IF($E14716="","",IFERROR(VLOOKUP(TRIM(E14716&amp;""),'Référentiel Articles'!$A$2:$F$634,6,FALSE),""))</f>
      </c>
      <c r="J14716" s="90">
        <f>IF(OR($E14716="",$H14716=""),"",$H14716*$I14716)</f>
      </c>
      <c r="K14716" s="87" t="str">
        <v/>
      </c>
    </row>
    <row r="14717">
      <c r="A14717" s="74" t="str">
        <v/>
      </c>
      <c r="B14717" s="74" t="str">
        <v/>
      </c>
      <c r="C14717" s="75">
        <f>IF($E14717="","",IFERROR(VLOOKUP(TRIM(E14717&amp;""),'Référentiel Articles'!$A$2:$F$634,2,FALSE),""))</f>
      </c>
      <c r="D14717" s="75">
        <f>IF($E14717="","",IFERROR(VLOOKUP(TRIM(E14717&amp;""),'Référentiel Articles'!$A$2:$F$634,3,FALSE),""))</f>
      </c>
      <c r="E14717" s="74" t="str">
        <v/>
      </c>
      <c r="F14717" s="75">
        <f>IF($E14717="","",IFERROR(VLOOKUP(TRIM(E14717&amp;""),'Référentiel Articles'!$A$2:$F$634,4,FALSE),""))</f>
      </c>
      <c r="G14717" s="76">
        <f>IF($E14717="","",IFERROR(VLOOKUP(TRIM(E14717&amp;""),'Référentiel Articles'!$A$2:$F$634,5,FALSE),""))</f>
      </c>
      <c r="H14717" s="77" t="str">
        <v/>
      </c>
      <c r="I14717" s="76">
        <f>IF($E14717="","",IFERROR(VLOOKUP(TRIM(E14717&amp;""),'Référentiel Articles'!$A$2:$F$634,6,FALSE),""))</f>
      </c>
      <c r="J14717" s="78">
        <f>IF(OR($E14717="",$H14717=""),"",$H14717*$I14717)</f>
      </c>
      <c r="K14717" s="79" t="str">
        <v/>
      </c>
    </row>
    <row r="14718">
      <c r="A14718" s="81" t="str">
        <v/>
      </c>
      <c r="B14718" s="81" t="str">
        <v/>
      </c>
      <c r="C14718" s="83">
        <f>IF($E14718="","",IFERROR(VLOOKUP(TRIM(E14718&amp;""),'Référentiel Articles'!$A$2:$F$634,2,FALSE),""))</f>
      </c>
      <c r="D14718" s="83">
        <f>IF($E14718="","",IFERROR(VLOOKUP(TRIM(E14718&amp;""),'Référentiel Articles'!$A$2:$F$634,3,FALSE),""))</f>
      </c>
      <c r="E14718" s="81" t="str">
        <v/>
      </c>
      <c r="F14718" s="83">
        <f>IF($E14718="","",IFERROR(VLOOKUP(TRIM(E14718&amp;""),'Référentiel Articles'!$A$2:$F$634,4,FALSE),""))</f>
      </c>
      <c r="G14718" s="84">
        <f>IF($E14718="","",IFERROR(VLOOKUP(TRIM(E14718&amp;""),'Référentiel Articles'!$A$2:$F$634,5,FALSE),""))</f>
      </c>
      <c r="H14718" s="85" t="str">
        <v/>
      </c>
      <c r="I14718" s="84">
        <f>IF($E14718="","",IFERROR(VLOOKUP(TRIM(E14718&amp;""),'Référentiel Articles'!$A$2:$F$634,6,FALSE),""))</f>
      </c>
      <c r="J14718" s="90">
        <f>IF(OR($E14718="",$H14718=""),"",$H14718*$I14718)</f>
      </c>
      <c r="K14718" s="87" t="str">
        <v/>
      </c>
    </row>
    <row r="14719">
      <c r="A14719" s="74" t="str">
        <v/>
      </c>
      <c r="B14719" s="74" t="str">
        <v/>
      </c>
      <c r="C14719" s="75">
        <f>IF($E14719="","",IFERROR(VLOOKUP(TRIM(E14719&amp;""),'Référentiel Articles'!$A$2:$F$634,2,FALSE),""))</f>
      </c>
      <c r="D14719" s="75">
        <f>IF($E14719="","",IFERROR(VLOOKUP(TRIM(E14719&amp;""),'Référentiel Articles'!$A$2:$F$634,3,FALSE),""))</f>
      </c>
      <c r="E14719" s="74" t="str">
        <v/>
      </c>
      <c r="F14719" s="75">
        <f>IF($E14719="","",IFERROR(VLOOKUP(TRIM(E14719&amp;""),'Référentiel Articles'!$A$2:$F$634,4,FALSE),""))</f>
      </c>
      <c r="G14719" s="76">
        <f>IF($E14719="","",IFERROR(VLOOKUP(TRIM(E14719&amp;""),'Référentiel Articles'!$A$2:$F$634,5,FALSE),""))</f>
      </c>
      <c r="H14719" s="77" t="str">
        <v/>
      </c>
      <c r="I14719" s="76">
        <f>IF($E14719="","",IFERROR(VLOOKUP(TRIM(E14719&amp;""),'Référentiel Articles'!$A$2:$F$634,6,FALSE),""))</f>
      </c>
      <c r="J14719" s="78">
        <f>IF(OR($E14719="",$H14719=""),"",$H14719*$I14719)</f>
      </c>
      <c r="K14719" s="79" t="str">
        <v/>
      </c>
    </row>
    <row r="14720">
      <c r="A14720" s="81" t="str">
        <v/>
      </c>
      <c r="B14720" s="81" t="str">
        <v/>
      </c>
      <c r="C14720" s="83">
        <f>IF($E14720="","",IFERROR(VLOOKUP(TRIM(E14720&amp;""),'Référentiel Articles'!$A$2:$F$634,2,FALSE),""))</f>
      </c>
      <c r="D14720" s="83">
        <f>IF($E14720="","",IFERROR(VLOOKUP(TRIM(E14720&amp;""),'Référentiel Articles'!$A$2:$F$634,3,FALSE),""))</f>
      </c>
      <c r="E14720" s="81" t="str">
        <v/>
      </c>
      <c r="F14720" s="83">
        <f>IF($E14720="","",IFERROR(VLOOKUP(TRIM(E14720&amp;""),'Référentiel Articles'!$A$2:$F$634,4,FALSE),""))</f>
      </c>
      <c r="G14720" s="84">
        <f>IF($E14720="","",IFERROR(VLOOKUP(TRIM(E14720&amp;""),'Référentiel Articles'!$A$2:$F$634,5,FALSE),""))</f>
      </c>
      <c r="H14720" s="85" t="str">
        <v/>
      </c>
      <c r="I14720" s="84">
        <f>IF($E14720="","",IFERROR(VLOOKUP(TRIM(E14720&amp;""),'Référentiel Articles'!$A$2:$F$634,6,FALSE),""))</f>
      </c>
      <c r="J14720" s="90">
        <f>IF(OR($E14720="",$H14720=""),"",$H14720*$I14720)</f>
      </c>
      <c r="K14720" s="87" t="str">
        <v/>
      </c>
    </row>
    <row r="14721">
      <c r="A14721" s="74" t="str">
        <v/>
      </c>
      <c r="B14721" s="74" t="str">
        <v/>
      </c>
      <c r="C14721" s="75">
        <f>IF($E14721="","",IFERROR(VLOOKUP(TRIM(E14721&amp;""),'Référentiel Articles'!$A$2:$F$634,2,FALSE),""))</f>
      </c>
      <c r="D14721" s="75">
        <f>IF($E14721="","",IFERROR(VLOOKUP(TRIM(E14721&amp;""),'Référentiel Articles'!$A$2:$F$634,3,FALSE),""))</f>
      </c>
      <c r="E14721" s="74" t="str">
        <v/>
      </c>
      <c r="F14721" s="75">
        <f>IF($E14721="","",IFERROR(VLOOKUP(TRIM(E14721&amp;""),'Référentiel Articles'!$A$2:$F$634,4,FALSE),""))</f>
      </c>
      <c r="G14721" s="76">
        <f>IF($E14721="","",IFERROR(VLOOKUP(TRIM(E14721&amp;""),'Référentiel Articles'!$A$2:$F$634,5,FALSE),""))</f>
      </c>
      <c r="H14721" s="77" t="str">
        <v/>
      </c>
      <c r="I14721" s="76">
        <f>IF($E14721="","",IFERROR(VLOOKUP(TRIM(E14721&amp;""),'Référentiel Articles'!$A$2:$F$634,6,FALSE),""))</f>
      </c>
      <c r="J14721" s="78">
        <f>IF(OR($E14721="",$H14721=""),"",$H14721*$I14721)</f>
      </c>
      <c r="K14721" s="79" t="str">
        <v/>
      </c>
    </row>
    <row r="14722">
      <c r="A14722" s="81" t="str">
        <v/>
      </c>
      <c r="B14722" s="81" t="str">
        <v/>
      </c>
      <c r="C14722" s="83">
        <f>IF($E14722="","",IFERROR(VLOOKUP(TRIM(E14722&amp;""),'Référentiel Articles'!$A$2:$F$634,2,FALSE),""))</f>
      </c>
      <c r="D14722" s="83">
        <f>IF($E14722="","",IFERROR(VLOOKUP(TRIM(E14722&amp;""),'Référentiel Articles'!$A$2:$F$634,3,FALSE),""))</f>
      </c>
      <c r="E14722" s="81" t="str">
        <v/>
      </c>
      <c r="F14722" s="83">
        <f>IF($E14722="","",IFERROR(VLOOKUP(TRIM(E14722&amp;""),'Référentiel Articles'!$A$2:$F$634,4,FALSE),""))</f>
      </c>
      <c r="G14722" s="84">
        <f>IF($E14722="","",IFERROR(VLOOKUP(TRIM(E14722&amp;""),'Référentiel Articles'!$A$2:$F$634,5,FALSE),""))</f>
      </c>
      <c r="H14722" s="85" t="str">
        <v/>
      </c>
      <c r="I14722" s="84">
        <f>IF($E14722="","",IFERROR(VLOOKUP(TRIM(E14722&amp;""),'Référentiel Articles'!$A$2:$F$634,6,FALSE),""))</f>
      </c>
      <c r="J14722" s="90">
        <f>IF(OR($E14722="",$H14722=""),"",$H14722*$I14722)</f>
      </c>
      <c r="K14722" s="87" t="str">
        <v/>
      </c>
    </row>
    <row r="14723">
      <c r="A14723" s="74" t="str">
        <v/>
      </c>
      <c r="B14723" s="74" t="str">
        <v/>
      </c>
      <c r="C14723" s="75">
        <f>IF($E14723="","",IFERROR(VLOOKUP(TRIM(E14723&amp;""),'Référentiel Articles'!$A$2:$F$634,2,FALSE),""))</f>
      </c>
      <c r="D14723" s="75">
        <f>IF($E14723="","",IFERROR(VLOOKUP(TRIM(E14723&amp;""),'Référentiel Articles'!$A$2:$F$634,3,FALSE),""))</f>
      </c>
      <c r="E14723" s="74" t="str">
        <v/>
      </c>
      <c r="F14723" s="75">
        <f>IF($E14723="","",IFERROR(VLOOKUP(TRIM(E14723&amp;""),'Référentiel Articles'!$A$2:$F$634,4,FALSE),""))</f>
      </c>
      <c r="G14723" s="76">
        <f>IF($E14723="","",IFERROR(VLOOKUP(TRIM(E14723&amp;""),'Référentiel Articles'!$A$2:$F$634,5,FALSE),""))</f>
      </c>
      <c r="H14723" s="77" t="str">
        <v/>
      </c>
      <c r="I14723" s="76">
        <f>IF($E14723="","",IFERROR(VLOOKUP(TRIM(E14723&amp;""),'Référentiel Articles'!$A$2:$F$634,6,FALSE),""))</f>
      </c>
      <c r="J14723" s="78">
        <f>IF(OR($E14723="",$H14723=""),"",$H14723*$I14723)</f>
      </c>
      <c r="K14723" s="79" t="str">
        <v/>
      </c>
    </row>
    <row r="14724">
      <c r="A14724" s="81" t="str">
        <v/>
      </c>
      <c r="B14724" s="81" t="str">
        <v/>
      </c>
      <c r="C14724" s="83">
        <f>IF($E14724="","",IFERROR(VLOOKUP(TRIM(E14724&amp;""),'Référentiel Articles'!$A$2:$F$634,2,FALSE),""))</f>
      </c>
      <c r="D14724" s="83">
        <f>IF($E14724="","",IFERROR(VLOOKUP(TRIM(E14724&amp;""),'Référentiel Articles'!$A$2:$F$634,3,FALSE),""))</f>
      </c>
      <c r="E14724" s="81" t="str">
        <v/>
      </c>
      <c r="F14724" s="83">
        <f>IF($E14724="","",IFERROR(VLOOKUP(TRIM(E14724&amp;""),'Référentiel Articles'!$A$2:$F$634,4,FALSE),""))</f>
      </c>
      <c r="G14724" s="84">
        <f>IF($E14724="","",IFERROR(VLOOKUP(TRIM(E14724&amp;""),'Référentiel Articles'!$A$2:$F$634,5,FALSE),""))</f>
      </c>
      <c r="H14724" s="85" t="str">
        <v/>
      </c>
      <c r="I14724" s="84">
        <f>IF($E14724="","",IFERROR(VLOOKUP(TRIM(E14724&amp;""),'Référentiel Articles'!$A$2:$F$634,6,FALSE),""))</f>
      </c>
      <c r="J14724" s="90">
        <f>IF(OR($E14724="",$H14724=""),"",$H14724*$I14724)</f>
      </c>
      <c r="K14724" s="87" t="str">
        <v/>
      </c>
    </row>
    <row r="14725">
      <c r="A14725" s="74" t="str">
        <v/>
      </c>
      <c r="B14725" s="74" t="str">
        <v/>
      </c>
      <c r="C14725" s="75">
        <f>IF($E14725="","",IFERROR(VLOOKUP(TRIM(E14725&amp;""),'Référentiel Articles'!$A$2:$F$634,2,FALSE),""))</f>
      </c>
      <c r="D14725" s="75">
        <f>IF($E14725="","",IFERROR(VLOOKUP(TRIM(E14725&amp;""),'Référentiel Articles'!$A$2:$F$634,3,FALSE),""))</f>
      </c>
      <c r="E14725" s="74" t="str">
        <v/>
      </c>
      <c r="F14725" s="75">
        <f>IF($E14725="","",IFERROR(VLOOKUP(TRIM(E14725&amp;""),'Référentiel Articles'!$A$2:$F$634,4,FALSE),""))</f>
      </c>
      <c r="G14725" s="76">
        <f>IF($E14725="","",IFERROR(VLOOKUP(TRIM(E14725&amp;""),'Référentiel Articles'!$A$2:$F$634,5,FALSE),""))</f>
      </c>
      <c r="H14725" s="77" t="str">
        <v/>
      </c>
      <c r="I14725" s="76">
        <f>IF($E14725="","",IFERROR(VLOOKUP(TRIM(E14725&amp;""),'Référentiel Articles'!$A$2:$F$634,6,FALSE),""))</f>
      </c>
      <c r="J14725" s="78">
        <f>IF(OR($E14725="",$H14725=""),"",$H14725*$I14725)</f>
      </c>
      <c r="K14725" s="79" t="str">
        <v/>
      </c>
    </row>
    <row r="14726">
      <c r="A14726" s="81" t="str">
        <v/>
      </c>
      <c r="B14726" s="81" t="str">
        <v/>
      </c>
      <c r="C14726" s="83">
        <f>IF($E14726="","",IFERROR(VLOOKUP(TRIM(E14726&amp;""),'Référentiel Articles'!$A$2:$F$634,2,FALSE),""))</f>
      </c>
      <c r="D14726" s="83">
        <f>IF($E14726="","",IFERROR(VLOOKUP(TRIM(E14726&amp;""),'Référentiel Articles'!$A$2:$F$634,3,FALSE),""))</f>
      </c>
      <c r="E14726" s="81" t="str">
        <v/>
      </c>
      <c r="F14726" s="83">
        <f>IF($E14726="","",IFERROR(VLOOKUP(TRIM(E14726&amp;""),'Référentiel Articles'!$A$2:$F$634,4,FALSE),""))</f>
      </c>
      <c r="G14726" s="84">
        <f>IF($E14726="","",IFERROR(VLOOKUP(TRIM(E14726&amp;""),'Référentiel Articles'!$A$2:$F$634,5,FALSE),""))</f>
      </c>
      <c r="H14726" s="85" t="str">
        <v/>
      </c>
      <c r="I14726" s="84">
        <f>IF($E14726="","",IFERROR(VLOOKUP(TRIM(E14726&amp;""),'Référentiel Articles'!$A$2:$F$634,6,FALSE),""))</f>
      </c>
      <c r="J14726" s="90">
        <f>IF(OR($E14726="",$H14726=""),"",$H14726*$I14726)</f>
      </c>
      <c r="K14726" s="87" t="str">
        <v/>
      </c>
    </row>
    <row r="14727">
      <c r="A14727" s="74" t="str">
        <v/>
      </c>
      <c r="B14727" s="74" t="str">
        <v/>
      </c>
      <c r="C14727" s="75">
        <f>IF($E14727="","",IFERROR(VLOOKUP(TRIM(E14727&amp;""),'Référentiel Articles'!$A$2:$F$634,2,FALSE),""))</f>
      </c>
      <c r="D14727" s="75">
        <f>IF($E14727="","",IFERROR(VLOOKUP(TRIM(E14727&amp;""),'Référentiel Articles'!$A$2:$F$634,3,FALSE),""))</f>
      </c>
      <c r="E14727" s="74" t="str">
        <v/>
      </c>
      <c r="F14727" s="75">
        <f>IF($E14727="","",IFERROR(VLOOKUP(TRIM(E14727&amp;""),'Référentiel Articles'!$A$2:$F$634,4,FALSE),""))</f>
      </c>
      <c r="G14727" s="76">
        <f>IF($E14727="","",IFERROR(VLOOKUP(TRIM(E14727&amp;""),'Référentiel Articles'!$A$2:$F$634,5,FALSE),""))</f>
      </c>
      <c r="H14727" s="77" t="str">
        <v/>
      </c>
      <c r="I14727" s="76">
        <f>IF($E14727="","",IFERROR(VLOOKUP(TRIM(E14727&amp;""),'Référentiel Articles'!$A$2:$F$634,6,FALSE),""))</f>
      </c>
      <c r="J14727" s="78">
        <f>IF(OR($E14727="",$H14727=""),"",$H14727*$I14727)</f>
      </c>
      <c r="K14727" s="79" t="str">
        <v/>
      </c>
    </row>
    <row r="14728">
      <c r="A14728" s="81" t="str">
        <v/>
      </c>
      <c r="B14728" s="81" t="str">
        <v/>
      </c>
      <c r="C14728" s="83">
        <f>IF($E14728="","",IFERROR(VLOOKUP(TRIM(E14728&amp;""),'Référentiel Articles'!$A$2:$F$634,2,FALSE),""))</f>
      </c>
      <c r="D14728" s="83">
        <f>IF($E14728="","",IFERROR(VLOOKUP(TRIM(E14728&amp;""),'Référentiel Articles'!$A$2:$F$634,3,FALSE),""))</f>
      </c>
      <c r="E14728" s="81" t="str">
        <v/>
      </c>
      <c r="F14728" s="83">
        <f>IF($E14728="","",IFERROR(VLOOKUP(TRIM(E14728&amp;""),'Référentiel Articles'!$A$2:$F$634,4,FALSE),""))</f>
      </c>
      <c r="G14728" s="84">
        <f>IF($E14728="","",IFERROR(VLOOKUP(TRIM(E14728&amp;""),'Référentiel Articles'!$A$2:$F$634,5,FALSE),""))</f>
      </c>
      <c r="H14728" s="85" t="str">
        <v/>
      </c>
      <c r="I14728" s="84">
        <f>IF($E14728="","",IFERROR(VLOOKUP(TRIM(E14728&amp;""),'Référentiel Articles'!$A$2:$F$634,6,FALSE),""))</f>
      </c>
      <c r="J14728" s="90">
        <f>IF(OR($E14728="",$H14728=""),"",$H14728*$I14728)</f>
      </c>
      <c r="K14728" s="87" t="str">
        <v/>
      </c>
    </row>
    <row r="14729">
      <c r="A14729" s="74" t="str">
        <v/>
      </c>
      <c r="B14729" s="74" t="str">
        <v/>
      </c>
      <c r="C14729" s="75">
        <f>IF($E14729="","",IFERROR(VLOOKUP(TRIM(E14729&amp;""),'Référentiel Articles'!$A$2:$F$634,2,FALSE),""))</f>
      </c>
      <c r="D14729" s="75">
        <f>IF($E14729="","",IFERROR(VLOOKUP(TRIM(E14729&amp;""),'Référentiel Articles'!$A$2:$F$634,3,FALSE),""))</f>
      </c>
      <c r="E14729" s="74" t="str">
        <v/>
      </c>
      <c r="F14729" s="75">
        <f>IF($E14729="","",IFERROR(VLOOKUP(TRIM(E14729&amp;""),'Référentiel Articles'!$A$2:$F$634,4,FALSE),""))</f>
      </c>
      <c r="G14729" s="76">
        <f>IF($E14729="","",IFERROR(VLOOKUP(TRIM(E14729&amp;""),'Référentiel Articles'!$A$2:$F$634,5,FALSE),""))</f>
      </c>
      <c r="H14729" s="77" t="str">
        <v/>
      </c>
      <c r="I14729" s="76">
        <f>IF($E14729="","",IFERROR(VLOOKUP(TRIM(E14729&amp;""),'Référentiel Articles'!$A$2:$F$634,6,FALSE),""))</f>
      </c>
      <c r="J14729" s="78">
        <f>IF(OR($E14729="",$H14729=""),"",$H14729*$I14729)</f>
      </c>
      <c r="K14729" s="79" t="str">
        <v/>
      </c>
    </row>
    <row r="14730">
      <c r="A14730" s="81" t="str">
        <v/>
      </c>
      <c r="B14730" s="81" t="str">
        <v/>
      </c>
      <c r="C14730" s="83">
        <f>IF($E14730="","",IFERROR(VLOOKUP(TRIM(E14730&amp;""),'Référentiel Articles'!$A$2:$F$634,2,FALSE),""))</f>
      </c>
      <c r="D14730" s="83">
        <f>IF($E14730="","",IFERROR(VLOOKUP(TRIM(E14730&amp;""),'Référentiel Articles'!$A$2:$F$634,3,FALSE),""))</f>
      </c>
      <c r="E14730" s="81" t="str">
        <v/>
      </c>
      <c r="F14730" s="83">
        <f>IF($E14730="","",IFERROR(VLOOKUP(TRIM(E14730&amp;""),'Référentiel Articles'!$A$2:$F$634,4,FALSE),""))</f>
      </c>
      <c r="G14730" s="84">
        <f>IF($E14730="","",IFERROR(VLOOKUP(TRIM(E14730&amp;""),'Référentiel Articles'!$A$2:$F$634,5,FALSE),""))</f>
      </c>
      <c r="H14730" s="85" t="str">
        <v/>
      </c>
      <c r="I14730" s="84">
        <f>IF($E14730="","",IFERROR(VLOOKUP(TRIM(E14730&amp;""),'Référentiel Articles'!$A$2:$F$634,6,FALSE),""))</f>
      </c>
      <c r="J14730" s="90">
        <f>IF(OR($E14730="",$H14730=""),"",$H14730*$I14730)</f>
      </c>
      <c r="K14730" s="87" t="str">
        <v/>
      </c>
    </row>
    <row r="14731">
      <c r="A14731" s="74" t="str">
        <v/>
      </c>
      <c r="B14731" s="74" t="str">
        <v/>
      </c>
      <c r="C14731" s="75">
        <f>IF($E14731="","",IFERROR(VLOOKUP(TRIM(E14731&amp;""),'Référentiel Articles'!$A$2:$F$634,2,FALSE),""))</f>
      </c>
      <c r="D14731" s="75">
        <f>IF($E14731="","",IFERROR(VLOOKUP(TRIM(E14731&amp;""),'Référentiel Articles'!$A$2:$F$634,3,FALSE),""))</f>
      </c>
      <c r="E14731" s="74" t="str">
        <v/>
      </c>
      <c r="F14731" s="75">
        <f>IF($E14731="","",IFERROR(VLOOKUP(TRIM(E14731&amp;""),'Référentiel Articles'!$A$2:$F$634,4,FALSE),""))</f>
      </c>
      <c r="G14731" s="76">
        <f>IF($E14731="","",IFERROR(VLOOKUP(TRIM(E14731&amp;""),'Référentiel Articles'!$A$2:$F$634,5,FALSE),""))</f>
      </c>
      <c r="H14731" s="77" t="str">
        <v/>
      </c>
      <c r="I14731" s="76">
        <f>IF($E14731="","",IFERROR(VLOOKUP(TRIM(E14731&amp;""),'Référentiel Articles'!$A$2:$F$634,6,FALSE),""))</f>
      </c>
      <c r="J14731" s="78">
        <f>IF(OR($E14731="",$H14731=""),"",$H14731*$I14731)</f>
      </c>
      <c r="K14731" s="79" t="str">
        <v/>
      </c>
    </row>
    <row r="14732">
      <c r="A14732" s="81" t="str">
        <v/>
      </c>
      <c r="B14732" s="81" t="str">
        <v/>
      </c>
      <c r="C14732" s="83">
        <f>IF($E14732="","",IFERROR(VLOOKUP(TRIM(E14732&amp;""),'Référentiel Articles'!$A$2:$F$634,2,FALSE),""))</f>
      </c>
      <c r="D14732" s="83">
        <f>IF($E14732="","",IFERROR(VLOOKUP(TRIM(E14732&amp;""),'Référentiel Articles'!$A$2:$F$634,3,FALSE),""))</f>
      </c>
      <c r="E14732" s="81" t="str">
        <v/>
      </c>
      <c r="F14732" s="83">
        <f>IF($E14732="","",IFERROR(VLOOKUP(TRIM(E14732&amp;""),'Référentiel Articles'!$A$2:$F$634,4,FALSE),""))</f>
      </c>
      <c r="G14732" s="84">
        <f>IF($E14732="","",IFERROR(VLOOKUP(TRIM(E14732&amp;""),'Référentiel Articles'!$A$2:$F$634,5,FALSE),""))</f>
      </c>
      <c r="H14732" s="85" t="str">
        <v/>
      </c>
      <c r="I14732" s="84">
        <f>IF($E14732="","",IFERROR(VLOOKUP(TRIM(E14732&amp;""),'Référentiel Articles'!$A$2:$F$634,6,FALSE),""))</f>
      </c>
      <c r="J14732" s="90">
        <f>IF(OR($E14732="",$H14732=""),"",$H14732*$I14732)</f>
      </c>
      <c r="K14732" s="87" t="str">
        <v/>
      </c>
    </row>
    <row r="14733">
      <c r="A14733" s="74" t="str">
        <v/>
      </c>
      <c r="B14733" s="74" t="str">
        <v/>
      </c>
      <c r="C14733" s="75">
        <f>IF($E14733="","",IFERROR(VLOOKUP(TRIM(E14733&amp;""),'Référentiel Articles'!$A$2:$F$634,2,FALSE),""))</f>
      </c>
      <c r="D14733" s="75">
        <f>IF($E14733="","",IFERROR(VLOOKUP(TRIM(E14733&amp;""),'Référentiel Articles'!$A$2:$F$634,3,FALSE),""))</f>
      </c>
      <c r="E14733" s="74" t="str">
        <v/>
      </c>
      <c r="F14733" s="75">
        <f>IF($E14733="","",IFERROR(VLOOKUP(TRIM(E14733&amp;""),'Référentiel Articles'!$A$2:$F$634,4,FALSE),""))</f>
      </c>
      <c r="G14733" s="76">
        <f>IF($E14733="","",IFERROR(VLOOKUP(TRIM(E14733&amp;""),'Référentiel Articles'!$A$2:$F$634,5,FALSE),""))</f>
      </c>
      <c r="H14733" s="77" t="str">
        <v/>
      </c>
      <c r="I14733" s="76">
        <f>IF($E14733="","",IFERROR(VLOOKUP(TRIM(E14733&amp;""),'Référentiel Articles'!$A$2:$F$634,6,FALSE),""))</f>
      </c>
      <c r="J14733" s="78">
        <f>IF(OR($E14733="",$H14733=""),"",$H14733*$I14733)</f>
      </c>
      <c r="K14733" s="79" t="str">
        <v/>
      </c>
    </row>
    <row r="14734">
      <c r="A14734" s="81" t="str">
        <v/>
      </c>
      <c r="B14734" s="81" t="str">
        <v/>
      </c>
      <c r="C14734" s="83">
        <f>IF($E14734="","",IFERROR(VLOOKUP(TRIM(E14734&amp;""),'Référentiel Articles'!$A$2:$F$634,2,FALSE),""))</f>
      </c>
      <c r="D14734" s="83">
        <f>IF($E14734="","",IFERROR(VLOOKUP(TRIM(E14734&amp;""),'Référentiel Articles'!$A$2:$F$634,3,FALSE),""))</f>
      </c>
      <c r="E14734" s="81" t="str">
        <v/>
      </c>
      <c r="F14734" s="83">
        <f>IF($E14734="","",IFERROR(VLOOKUP(TRIM(E14734&amp;""),'Référentiel Articles'!$A$2:$F$634,4,FALSE),""))</f>
      </c>
      <c r="G14734" s="84">
        <f>IF($E14734="","",IFERROR(VLOOKUP(TRIM(E14734&amp;""),'Référentiel Articles'!$A$2:$F$634,5,FALSE),""))</f>
      </c>
      <c r="H14734" s="85" t="str">
        <v/>
      </c>
      <c r="I14734" s="84">
        <f>IF($E14734="","",IFERROR(VLOOKUP(TRIM(E14734&amp;""),'Référentiel Articles'!$A$2:$F$634,6,FALSE),""))</f>
      </c>
      <c r="J14734" s="90">
        <f>IF(OR($E14734="",$H14734=""),"",$H14734*$I14734)</f>
      </c>
      <c r="K14734" s="87" t="str">
        <v/>
      </c>
    </row>
    <row r="14735">
      <c r="A14735" s="74" t="str">
        <v/>
      </c>
      <c r="B14735" s="74" t="str">
        <v/>
      </c>
      <c r="C14735" s="75">
        <f>IF($E14735="","",IFERROR(VLOOKUP(TRIM(E14735&amp;""),'Référentiel Articles'!$A$2:$F$634,2,FALSE),""))</f>
      </c>
      <c r="D14735" s="75">
        <f>IF($E14735="","",IFERROR(VLOOKUP(TRIM(E14735&amp;""),'Référentiel Articles'!$A$2:$F$634,3,FALSE),""))</f>
      </c>
      <c r="E14735" s="74" t="str">
        <v/>
      </c>
      <c r="F14735" s="75">
        <f>IF($E14735="","",IFERROR(VLOOKUP(TRIM(E14735&amp;""),'Référentiel Articles'!$A$2:$F$634,4,FALSE),""))</f>
      </c>
      <c r="G14735" s="76">
        <f>IF($E14735="","",IFERROR(VLOOKUP(TRIM(E14735&amp;""),'Référentiel Articles'!$A$2:$F$634,5,FALSE),""))</f>
      </c>
      <c r="H14735" s="77" t="str">
        <v/>
      </c>
      <c r="I14735" s="76">
        <f>IF($E14735="","",IFERROR(VLOOKUP(TRIM(E14735&amp;""),'Référentiel Articles'!$A$2:$F$634,6,FALSE),""))</f>
      </c>
      <c r="J14735" s="78">
        <f>IF(OR($E14735="",$H14735=""),"",$H14735*$I14735)</f>
      </c>
      <c r="K14735" s="79" t="str">
        <v/>
      </c>
    </row>
    <row r="14736">
      <c r="A14736" s="81" t="str">
        <v/>
      </c>
      <c r="B14736" s="81" t="str">
        <v/>
      </c>
      <c r="C14736" s="83">
        <f>IF($E14736="","",IFERROR(VLOOKUP(TRIM(E14736&amp;""),'Référentiel Articles'!$A$2:$F$634,2,FALSE),""))</f>
      </c>
      <c r="D14736" s="83">
        <f>IF($E14736="","",IFERROR(VLOOKUP(TRIM(E14736&amp;""),'Référentiel Articles'!$A$2:$F$634,3,FALSE),""))</f>
      </c>
      <c r="E14736" s="81" t="str">
        <v/>
      </c>
      <c r="F14736" s="83">
        <f>IF($E14736="","",IFERROR(VLOOKUP(TRIM(E14736&amp;""),'Référentiel Articles'!$A$2:$F$634,4,FALSE),""))</f>
      </c>
      <c r="G14736" s="84">
        <f>IF($E14736="","",IFERROR(VLOOKUP(TRIM(E14736&amp;""),'Référentiel Articles'!$A$2:$F$634,5,FALSE),""))</f>
      </c>
      <c r="H14736" s="85" t="str">
        <v/>
      </c>
      <c r="I14736" s="84">
        <f>IF($E14736="","",IFERROR(VLOOKUP(TRIM(E14736&amp;""),'Référentiel Articles'!$A$2:$F$634,6,FALSE),""))</f>
      </c>
      <c r="J14736" s="90">
        <f>IF(OR($E14736="",$H14736=""),"",$H14736*$I14736)</f>
      </c>
      <c r="K14736" s="87" t="str">
        <v/>
      </c>
    </row>
    <row r="14737">
      <c r="A14737" s="74" t="str">
        <v/>
      </c>
      <c r="B14737" s="74" t="str">
        <v/>
      </c>
      <c r="C14737" s="75">
        <f>IF($E14737="","",IFERROR(VLOOKUP(TRIM(E14737&amp;""),'Référentiel Articles'!$A$2:$F$634,2,FALSE),""))</f>
      </c>
      <c r="D14737" s="75">
        <f>IF($E14737="","",IFERROR(VLOOKUP(TRIM(E14737&amp;""),'Référentiel Articles'!$A$2:$F$634,3,FALSE),""))</f>
      </c>
      <c r="E14737" s="74" t="str">
        <v/>
      </c>
      <c r="F14737" s="75">
        <f>IF($E14737="","",IFERROR(VLOOKUP(TRIM(E14737&amp;""),'Référentiel Articles'!$A$2:$F$634,4,FALSE),""))</f>
      </c>
      <c r="G14737" s="76">
        <f>IF($E14737="","",IFERROR(VLOOKUP(TRIM(E14737&amp;""),'Référentiel Articles'!$A$2:$F$634,5,FALSE),""))</f>
      </c>
      <c r="H14737" s="77" t="str">
        <v/>
      </c>
      <c r="I14737" s="76">
        <f>IF($E14737="","",IFERROR(VLOOKUP(TRIM(E14737&amp;""),'Référentiel Articles'!$A$2:$F$634,6,FALSE),""))</f>
      </c>
      <c r="J14737" s="78">
        <f>IF(OR($E14737="",$H14737=""),"",$H14737*$I14737)</f>
      </c>
      <c r="K14737" s="79" t="str">
        <v/>
      </c>
    </row>
    <row r="14738">
      <c r="A14738" s="81" t="str">
        <v/>
      </c>
      <c r="B14738" s="81" t="str">
        <v/>
      </c>
      <c r="C14738" s="83">
        <f>IF($E14738="","",IFERROR(VLOOKUP(TRIM(E14738&amp;""),'Référentiel Articles'!$A$2:$F$634,2,FALSE),""))</f>
      </c>
      <c r="D14738" s="83">
        <f>IF($E14738="","",IFERROR(VLOOKUP(TRIM(E14738&amp;""),'Référentiel Articles'!$A$2:$F$634,3,FALSE),""))</f>
      </c>
      <c r="E14738" s="81" t="str">
        <v/>
      </c>
      <c r="F14738" s="83">
        <f>IF($E14738="","",IFERROR(VLOOKUP(TRIM(E14738&amp;""),'Référentiel Articles'!$A$2:$F$634,4,FALSE),""))</f>
      </c>
      <c r="G14738" s="84">
        <f>IF($E14738="","",IFERROR(VLOOKUP(TRIM(E14738&amp;""),'Référentiel Articles'!$A$2:$F$634,5,FALSE),""))</f>
      </c>
      <c r="H14738" s="85" t="str">
        <v/>
      </c>
      <c r="I14738" s="84">
        <f>IF($E14738="","",IFERROR(VLOOKUP(TRIM(E14738&amp;""),'Référentiel Articles'!$A$2:$F$634,6,FALSE),""))</f>
      </c>
      <c r="J14738" s="90">
        <f>IF(OR($E14738="",$H14738=""),"",$H14738*$I14738)</f>
      </c>
      <c r="K14738" s="87" t="str">
        <v/>
      </c>
    </row>
    <row r="14739">
      <c r="A14739" s="74" t="str">
        <v/>
      </c>
      <c r="B14739" s="74" t="str">
        <v/>
      </c>
      <c r="C14739" s="75">
        <f>IF($E14739="","",IFERROR(VLOOKUP(TRIM(E14739&amp;""),'Référentiel Articles'!$A$2:$F$634,2,FALSE),""))</f>
      </c>
      <c r="D14739" s="75">
        <f>IF($E14739="","",IFERROR(VLOOKUP(TRIM(E14739&amp;""),'Référentiel Articles'!$A$2:$F$634,3,FALSE),""))</f>
      </c>
      <c r="E14739" s="74" t="str">
        <v/>
      </c>
      <c r="F14739" s="75">
        <f>IF($E14739="","",IFERROR(VLOOKUP(TRIM(E14739&amp;""),'Référentiel Articles'!$A$2:$F$634,4,FALSE),""))</f>
      </c>
      <c r="G14739" s="76">
        <f>IF($E14739="","",IFERROR(VLOOKUP(TRIM(E14739&amp;""),'Référentiel Articles'!$A$2:$F$634,5,FALSE),""))</f>
      </c>
      <c r="H14739" s="77" t="str">
        <v/>
      </c>
      <c r="I14739" s="76">
        <f>IF($E14739="","",IFERROR(VLOOKUP(TRIM(E14739&amp;""),'Référentiel Articles'!$A$2:$F$634,6,FALSE),""))</f>
      </c>
      <c r="J14739" s="78">
        <f>IF(OR($E14739="",$H14739=""),"",$H14739*$I14739)</f>
      </c>
      <c r="K14739" s="79" t="str">
        <v/>
      </c>
    </row>
    <row r="14740">
      <c r="A14740" s="81" t="str">
        <v/>
      </c>
      <c r="B14740" s="81" t="str">
        <v/>
      </c>
      <c r="C14740" s="83">
        <f>IF($E14740="","",IFERROR(VLOOKUP(TRIM(E14740&amp;""),'Référentiel Articles'!$A$2:$F$634,2,FALSE),""))</f>
      </c>
      <c r="D14740" s="83">
        <f>IF($E14740="","",IFERROR(VLOOKUP(TRIM(E14740&amp;""),'Référentiel Articles'!$A$2:$F$634,3,FALSE),""))</f>
      </c>
      <c r="E14740" s="81" t="str">
        <v/>
      </c>
      <c r="F14740" s="83">
        <f>IF($E14740="","",IFERROR(VLOOKUP(TRIM(E14740&amp;""),'Référentiel Articles'!$A$2:$F$634,4,FALSE),""))</f>
      </c>
      <c r="G14740" s="84">
        <f>IF($E14740="","",IFERROR(VLOOKUP(TRIM(E14740&amp;""),'Référentiel Articles'!$A$2:$F$634,5,FALSE),""))</f>
      </c>
      <c r="H14740" s="85" t="str">
        <v/>
      </c>
      <c r="I14740" s="84">
        <f>IF($E14740="","",IFERROR(VLOOKUP(TRIM(E14740&amp;""),'Référentiel Articles'!$A$2:$F$634,6,FALSE),""))</f>
      </c>
      <c r="J14740" s="90">
        <f>IF(OR($E14740="",$H14740=""),"",$H14740*$I14740)</f>
      </c>
      <c r="K14740" s="87" t="str">
        <v/>
      </c>
    </row>
    <row r="14741">
      <c r="A14741" s="74" t="str">
        <v/>
      </c>
      <c r="B14741" s="74" t="str">
        <v/>
      </c>
      <c r="C14741" s="75">
        <f>IF($E14741="","",IFERROR(VLOOKUP(TRIM(E14741&amp;""),'Référentiel Articles'!$A$2:$F$634,2,FALSE),""))</f>
      </c>
      <c r="D14741" s="75">
        <f>IF($E14741="","",IFERROR(VLOOKUP(TRIM(E14741&amp;""),'Référentiel Articles'!$A$2:$F$634,3,FALSE),""))</f>
      </c>
      <c r="E14741" s="74" t="str">
        <v/>
      </c>
      <c r="F14741" s="75">
        <f>IF($E14741="","",IFERROR(VLOOKUP(TRIM(E14741&amp;""),'Référentiel Articles'!$A$2:$F$634,4,FALSE),""))</f>
      </c>
      <c r="G14741" s="76">
        <f>IF($E14741="","",IFERROR(VLOOKUP(TRIM(E14741&amp;""),'Référentiel Articles'!$A$2:$F$634,5,FALSE),""))</f>
      </c>
      <c r="H14741" s="77" t="str">
        <v/>
      </c>
      <c r="I14741" s="76">
        <f>IF($E14741="","",IFERROR(VLOOKUP(TRIM(E14741&amp;""),'Référentiel Articles'!$A$2:$F$634,6,FALSE),""))</f>
      </c>
      <c r="J14741" s="78">
        <f>IF(OR($E14741="",$H14741=""),"",$H14741*$I14741)</f>
      </c>
      <c r="K14741" s="79" t="str">
        <v/>
      </c>
    </row>
    <row r="14742">
      <c r="A14742" s="81" t="str">
        <v/>
      </c>
      <c r="B14742" s="81" t="str">
        <v/>
      </c>
      <c r="C14742" s="83">
        <f>IF($E14742="","",IFERROR(VLOOKUP(TRIM(E14742&amp;""),'Référentiel Articles'!$A$2:$F$634,2,FALSE),""))</f>
      </c>
      <c r="D14742" s="83">
        <f>IF($E14742="","",IFERROR(VLOOKUP(TRIM(E14742&amp;""),'Référentiel Articles'!$A$2:$F$634,3,FALSE),""))</f>
      </c>
      <c r="E14742" s="81" t="str">
        <v/>
      </c>
      <c r="F14742" s="83">
        <f>IF($E14742="","",IFERROR(VLOOKUP(TRIM(E14742&amp;""),'Référentiel Articles'!$A$2:$F$634,4,FALSE),""))</f>
      </c>
      <c r="G14742" s="84">
        <f>IF($E14742="","",IFERROR(VLOOKUP(TRIM(E14742&amp;""),'Référentiel Articles'!$A$2:$F$634,5,FALSE),""))</f>
      </c>
      <c r="H14742" s="85" t="str">
        <v/>
      </c>
      <c r="I14742" s="84">
        <f>IF($E14742="","",IFERROR(VLOOKUP(TRIM(E14742&amp;""),'Référentiel Articles'!$A$2:$F$634,6,FALSE),""))</f>
      </c>
      <c r="J14742" s="90">
        <f>IF(OR($E14742="",$H14742=""),"",$H14742*$I14742)</f>
      </c>
      <c r="K14742" s="87" t="str">
        <v/>
      </c>
    </row>
    <row r="14743">
      <c r="A14743" s="74" t="str">
        <v/>
      </c>
      <c r="B14743" s="74" t="str">
        <v/>
      </c>
      <c r="C14743" s="75">
        <f>IF($E14743="","",IFERROR(VLOOKUP(TRIM(E14743&amp;""),'Référentiel Articles'!$A$2:$F$634,2,FALSE),""))</f>
      </c>
      <c r="D14743" s="75">
        <f>IF($E14743="","",IFERROR(VLOOKUP(TRIM(E14743&amp;""),'Référentiel Articles'!$A$2:$F$634,3,FALSE),""))</f>
      </c>
      <c r="E14743" s="74" t="str">
        <v/>
      </c>
      <c r="F14743" s="75">
        <f>IF($E14743="","",IFERROR(VLOOKUP(TRIM(E14743&amp;""),'Référentiel Articles'!$A$2:$F$634,4,FALSE),""))</f>
      </c>
      <c r="G14743" s="76">
        <f>IF($E14743="","",IFERROR(VLOOKUP(TRIM(E14743&amp;""),'Référentiel Articles'!$A$2:$F$634,5,FALSE),""))</f>
      </c>
      <c r="H14743" s="77" t="str">
        <v/>
      </c>
      <c r="I14743" s="76">
        <f>IF($E14743="","",IFERROR(VLOOKUP(TRIM(E14743&amp;""),'Référentiel Articles'!$A$2:$F$634,6,FALSE),""))</f>
      </c>
      <c r="J14743" s="78">
        <f>IF(OR($E14743="",$H14743=""),"",$H14743*$I14743)</f>
      </c>
      <c r="K14743" s="79" t="str">
        <v/>
      </c>
    </row>
    <row r="14744">
      <c r="A14744" s="81" t="str">
        <v/>
      </c>
      <c r="B14744" s="81" t="str">
        <v/>
      </c>
      <c r="C14744" s="83">
        <f>IF($E14744="","",IFERROR(VLOOKUP(TRIM(E14744&amp;""),'Référentiel Articles'!$A$2:$F$634,2,FALSE),""))</f>
      </c>
      <c r="D14744" s="83">
        <f>IF($E14744="","",IFERROR(VLOOKUP(TRIM(E14744&amp;""),'Référentiel Articles'!$A$2:$F$634,3,FALSE),""))</f>
      </c>
      <c r="E14744" s="81" t="str">
        <v/>
      </c>
      <c r="F14744" s="83">
        <f>IF($E14744="","",IFERROR(VLOOKUP(TRIM(E14744&amp;""),'Référentiel Articles'!$A$2:$F$634,4,FALSE),""))</f>
      </c>
      <c r="G14744" s="84">
        <f>IF($E14744="","",IFERROR(VLOOKUP(TRIM(E14744&amp;""),'Référentiel Articles'!$A$2:$F$634,5,FALSE),""))</f>
      </c>
      <c r="H14744" s="85" t="str">
        <v/>
      </c>
      <c r="I14744" s="84">
        <f>IF($E14744="","",IFERROR(VLOOKUP(TRIM(E14744&amp;""),'Référentiel Articles'!$A$2:$F$634,6,FALSE),""))</f>
      </c>
      <c r="J14744" s="90">
        <f>IF(OR($E14744="",$H14744=""),"",$H14744*$I14744)</f>
      </c>
      <c r="K14744" s="87" t="str">
        <v/>
      </c>
    </row>
    <row r="14745">
      <c r="A14745" s="74" t="str">
        <v/>
      </c>
      <c r="B14745" s="74" t="str">
        <v/>
      </c>
      <c r="C14745" s="75">
        <f>IF($E14745="","",IFERROR(VLOOKUP(TRIM(E14745&amp;""),'Référentiel Articles'!$A$2:$F$634,2,FALSE),""))</f>
      </c>
      <c r="D14745" s="75">
        <f>IF($E14745="","",IFERROR(VLOOKUP(TRIM(E14745&amp;""),'Référentiel Articles'!$A$2:$F$634,3,FALSE),""))</f>
      </c>
      <c r="E14745" s="74" t="str">
        <v/>
      </c>
      <c r="F14745" s="75">
        <f>IF($E14745="","",IFERROR(VLOOKUP(TRIM(E14745&amp;""),'Référentiel Articles'!$A$2:$F$634,4,FALSE),""))</f>
      </c>
      <c r="G14745" s="76">
        <f>IF($E14745="","",IFERROR(VLOOKUP(TRIM(E14745&amp;""),'Référentiel Articles'!$A$2:$F$634,5,FALSE),""))</f>
      </c>
      <c r="H14745" s="77" t="str">
        <v/>
      </c>
      <c r="I14745" s="76">
        <f>IF($E14745="","",IFERROR(VLOOKUP(TRIM(E14745&amp;""),'Référentiel Articles'!$A$2:$F$634,6,FALSE),""))</f>
      </c>
      <c r="J14745" s="78">
        <f>IF(OR($E14745="",$H14745=""),"",$H14745*$I14745)</f>
      </c>
      <c r="K14745" s="79" t="str">
        <v/>
      </c>
    </row>
    <row r="14746">
      <c r="A14746" s="81" t="str">
        <v/>
      </c>
      <c r="B14746" s="81" t="str">
        <v/>
      </c>
      <c r="C14746" s="83">
        <f>IF($E14746="","",IFERROR(VLOOKUP(TRIM(E14746&amp;""),'Référentiel Articles'!$A$2:$F$634,2,FALSE),""))</f>
      </c>
      <c r="D14746" s="83">
        <f>IF($E14746="","",IFERROR(VLOOKUP(TRIM(E14746&amp;""),'Référentiel Articles'!$A$2:$F$634,3,FALSE),""))</f>
      </c>
      <c r="E14746" s="81" t="str">
        <v/>
      </c>
      <c r="F14746" s="83">
        <f>IF($E14746="","",IFERROR(VLOOKUP(TRIM(E14746&amp;""),'Référentiel Articles'!$A$2:$F$634,4,FALSE),""))</f>
      </c>
      <c r="G14746" s="84">
        <f>IF($E14746="","",IFERROR(VLOOKUP(TRIM(E14746&amp;""),'Référentiel Articles'!$A$2:$F$634,5,FALSE),""))</f>
      </c>
      <c r="H14746" s="85" t="str">
        <v/>
      </c>
      <c r="I14746" s="84">
        <f>IF($E14746="","",IFERROR(VLOOKUP(TRIM(E14746&amp;""),'Référentiel Articles'!$A$2:$F$634,6,FALSE),""))</f>
      </c>
      <c r="J14746" s="90">
        <f>IF(OR($E14746="",$H14746=""),"",$H14746*$I14746)</f>
      </c>
      <c r="K14746" s="87" t="str">
        <v/>
      </c>
    </row>
    <row r="14747">
      <c r="A14747" s="74" t="str">
        <v/>
      </c>
      <c r="B14747" s="74" t="str">
        <v/>
      </c>
      <c r="C14747" s="75">
        <f>IF($E14747="","",IFERROR(VLOOKUP(TRIM(E14747&amp;""),'Référentiel Articles'!$A$2:$F$634,2,FALSE),""))</f>
      </c>
      <c r="D14747" s="75">
        <f>IF($E14747="","",IFERROR(VLOOKUP(TRIM(E14747&amp;""),'Référentiel Articles'!$A$2:$F$634,3,FALSE),""))</f>
      </c>
      <c r="E14747" s="74" t="str">
        <v/>
      </c>
      <c r="F14747" s="75">
        <f>IF($E14747="","",IFERROR(VLOOKUP(TRIM(E14747&amp;""),'Référentiel Articles'!$A$2:$F$634,4,FALSE),""))</f>
      </c>
      <c r="G14747" s="76">
        <f>IF($E14747="","",IFERROR(VLOOKUP(TRIM(E14747&amp;""),'Référentiel Articles'!$A$2:$F$634,5,FALSE),""))</f>
      </c>
      <c r="H14747" s="77" t="str">
        <v/>
      </c>
      <c r="I14747" s="76">
        <f>IF($E14747="","",IFERROR(VLOOKUP(TRIM(E14747&amp;""),'Référentiel Articles'!$A$2:$F$634,6,FALSE),""))</f>
      </c>
      <c r="J14747" s="78">
        <f>IF(OR($E14747="",$H14747=""),"",$H14747*$I14747)</f>
      </c>
      <c r="K14747" s="79" t="str">
        <v/>
      </c>
    </row>
    <row r="14748">
      <c r="A14748" s="81" t="str">
        <v/>
      </c>
      <c r="B14748" s="81" t="str">
        <v/>
      </c>
      <c r="C14748" s="83">
        <f>IF($E14748="","",IFERROR(VLOOKUP(TRIM(E14748&amp;""),'Référentiel Articles'!$A$2:$F$634,2,FALSE),""))</f>
      </c>
      <c r="D14748" s="83">
        <f>IF($E14748="","",IFERROR(VLOOKUP(TRIM(E14748&amp;""),'Référentiel Articles'!$A$2:$F$634,3,FALSE),""))</f>
      </c>
      <c r="E14748" s="81" t="str">
        <v/>
      </c>
      <c r="F14748" s="83">
        <f>IF($E14748="","",IFERROR(VLOOKUP(TRIM(E14748&amp;""),'Référentiel Articles'!$A$2:$F$634,4,FALSE),""))</f>
      </c>
      <c r="G14748" s="84">
        <f>IF($E14748="","",IFERROR(VLOOKUP(TRIM(E14748&amp;""),'Référentiel Articles'!$A$2:$F$634,5,FALSE),""))</f>
      </c>
      <c r="H14748" s="85" t="str">
        <v/>
      </c>
      <c r="I14748" s="84">
        <f>IF($E14748="","",IFERROR(VLOOKUP(TRIM(E14748&amp;""),'Référentiel Articles'!$A$2:$F$634,6,FALSE),""))</f>
      </c>
      <c r="J14748" s="90">
        <f>IF(OR($E14748="",$H14748=""),"",$H14748*$I14748)</f>
      </c>
      <c r="K14748" s="87" t="str">
        <v/>
      </c>
    </row>
    <row r="14749">
      <c r="A14749" s="74" t="str">
        <v/>
      </c>
      <c r="B14749" s="74" t="str">
        <v/>
      </c>
      <c r="C14749" s="75">
        <f>IF($E14749="","",IFERROR(VLOOKUP(TRIM(E14749&amp;""),'Référentiel Articles'!$A$2:$F$634,2,FALSE),""))</f>
      </c>
      <c r="D14749" s="75">
        <f>IF($E14749="","",IFERROR(VLOOKUP(TRIM(E14749&amp;""),'Référentiel Articles'!$A$2:$F$634,3,FALSE),""))</f>
      </c>
      <c r="E14749" s="74" t="str">
        <v/>
      </c>
      <c r="F14749" s="75">
        <f>IF($E14749="","",IFERROR(VLOOKUP(TRIM(E14749&amp;""),'Référentiel Articles'!$A$2:$F$634,4,FALSE),""))</f>
      </c>
      <c r="G14749" s="76">
        <f>IF($E14749="","",IFERROR(VLOOKUP(TRIM(E14749&amp;""),'Référentiel Articles'!$A$2:$F$634,5,FALSE),""))</f>
      </c>
      <c r="H14749" s="77" t="str">
        <v/>
      </c>
      <c r="I14749" s="76">
        <f>IF($E14749="","",IFERROR(VLOOKUP(TRIM(E14749&amp;""),'Référentiel Articles'!$A$2:$F$634,6,FALSE),""))</f>
      </c>
      <c r="J14749" s="78">
        <f>IF(OR($E14749="",$H14749=""),"",$H14749*$I14749)</f>
      </c>
      <c r="K14749" s="79" t="str">
        <v/>
      </c>
    </row>
    <row r="14750">
      <c r="A14750" s="81" t="str">
        <v/>
      </c>
      <c r="B14750" s="81" t="str">
        <v/>
      </c>
      <c r="C14750" s="83">
        <f>IF($E14750="","",IFERROR(VLOOKUP(TRIM(E14750&amp;""),'Référentiel Articles'!$A$2:$F$634,2,FALSE),""))</f>
      </c>
      <c r="D14750" s="83">
        <f>IF($E14750="","",IFERROR(VLOOKUP(TRIM(E14750&amp;""),'Référentiel Articles'!$A$2:$F$634,3,FALSE),""))</f>
      </c>
      <c r="E14750" s="81" t="str">
        <v/>
      </c>
      <c r="F14750" s="83">
        <f>IF($E14750="","",IFERROR(VLOOKUP(TRIM(E14750&amp;""),'Référentiel Articles'!$A$2:$F$634,4,FALSE),""))</f>
      </c>
      <c r="G14750" s="84">
        <f>IF($E14750="","",IFERROR(VLOOKUP(TRIM(E14750&amp;""),'Référentiel Articles'!$A$2:$F$634,5,FALSE),""))</f>
      </c>
      <c r="H14750" s="85" t="str">
        <v/>
      </c>
      <c r="I14750" s="84">
        <f>IF($E14750="","",IFERROR(VLOOKUP(TRIM(E14750&amp;""),'Référentiel Articles'!$A$2:$F$634,6,FALSE),""))</f>
      </c>
      <c r="J14750" s="90">
        <f>IF(OR($E14750="",$H14750=""),"",$H14750*$I14750)</f>
      </c>
      <c r="K14750" s="87" t="str">
        <v/>
      </c>
    </row>
    <row r="14751">
      <c r="A14751" s="74" t="str">
        <v/>
      </c>
      <c r="B14751" s="74" t="str">
        <v/>
      </c>
      <c r="C14751" s="75">
        <f>IF($E14751="","",IFERROR(VLOOKUP(TRIM(E14751&amp;""),'Référentiel Articles'!$A$2:$F$634,2,FALSE),""))</f>
      </c>
      <c r="D14751" s="75">
        <f>IF($E14751="","",IFERROR(VLOOKUP(TRIM(E14751&amp;""),'Référentiel Articles'!$A$2:$F$634,3,FALSE),""))</f>
      </c>
      <c r="E14751" s="74" t="str">
        <v/>
      </c>
      <c r="F14751" s="75">
        <f>IF($E14751="","",IFERROR(VLOOKUP(TRIM(E14751&amp;""),'Référentiel Articles'!$A$2:$F$634,4,FALSE),""))</f>
      </c>
      <c r="G14751" s="76">
        <f>IF($E14751="","",IFERROR(VLOOKUP(TRIM(E14751&amp;""),'Référentiel Articles'!$A$2:$F$634,5,FALSE),""))</f>
      </c>
      <c r="H14751" s="77" t="str">
        <v/>
      </c>
      <c r="I14751" s="76">
        <f>IF($E14751="","",IFERROR(VLOOKUP(TRIM(E14751&amp;""),'Référentiel Articles'!$A$2:$F$634,6,FALSE),""))</f>
      </c>
      <c r="J14751" s="78">
        <f>IF(OR($E14751="",$H14751=""),"",$H14751*$I14751)</f>
      </c>
      <c r="K14751" s="79" t="str">
        <v/>
      </c>
    </row>
    <row r="14752">
      <c r="A14752" s="81" t="str">
        <v/>
      </c>
      <c r="B14752" s="81" t="str">
        <v/>
      </c>
      <c r="C14752" s="83">
        <f>IF($E14752="","",IFERROR(VLOOKUP(TRIM(E14752&amp;""),'Référentiel Articles'!$A$2:$F$634,2,FALSE),""))</f>
      </c>
      <c r="D14752" s="83">
        <f>IF($E14752="","",IFERROR(VLOOKUP(TRIM(E14752&amp;""),'Référentiel Articles'!$A$2:$F$634,3,FALSE),""))</f>
      </c>
      <c r="E14752" s="81" t="str">
        <v/>
      </c>
      <c r="F14752" s="83">
        <f>IF($E14752="","",IFERROR(VLOOKUP(TRIM(E14752&amp;""),'Référentiel Articles'!$A$2:$F$634,4,FALSE),""))</f>
      </c>
      <c r="G14752" s="84">
        <f>IF($E14752="","",IFERROR(VLOOKUP(TRIM(E14752&amp;""),'Référentiel Articles'!$A$2:$F$634,5,FALSE),""))</f>
      </c>
      <c r="H14752" s="85" t="str">
        <v/>
      </c>
      <c r="I14752" s="84">
        <f>IF($E14752="","",IFERROR(VLOOKUP(TRIM(E14752&amp;""),'Référentiel Articles'!$A$2:$F$634,6,FALSE),""))</f>
      </c>
      <c r="J14752" s="90">
        <f>IF(OR($E14752="",$H14752=""),"",$H14752*$I14752)</f>
      </c>
      <c r="K14752" s="87" t="str">
        <v/>
      </c>
    </row>
    <row r="14753">
      <c r="A14753" s="74" t="str">
        <v/>
      </c>
      <c r="B14753" s="74" t="str">
        <v/>
      </c>
      <c r="C14753" s="75">
        <f>IF($E14753="","",IFERROR(VLOOKUP(TRIM(E14753&amp;""),'Référentiel Articles'!$A$2:$F$634,2,FALSE),""))</f>
      </c>
      <c r="D14753" s="75">
        <f>IF($E14753="","",IFERROR(VLOOKUP(TRIM(E14753&amp;""),'Référentiel Articles'!$A$2:$F$634,3,FALSE),""))</f>
      </c>
      <c r="E14753" s="74" t="str">
        <v/>
      </c>
      <c r="F14753" s="75">
        <f>IF($E14753="","",IFERROR(VLOOKUP(TRIM(E14753&amp;""),'Référentiel Articles'!$A$2:$F$634,4,FALSE),""))</f>
      </c>
      <c r="G14753" s="76">
        <f>IF($E14753="","",IFERROR(VLOOKUP(TRIM(E14753&amp;""),'Référentiel Articles'!$A$2:$F$634,5,FALSE),""))</f>
      </c>
      <c r="H14753" s="77" t="str">
        <v/>
      </c>
      <c r="I14753" s="76">
        <f>IF($E14753="","",IFERROR(VLOOKUP(TRIM(E14753&amp;""),'Référentiel Articles'!$A$2:$F$634,6,FALSE),""))</f>
      </c>
      <c r="J14753" s="78">
        <f>IF(OR($E14753="",$H14753=""),"",$H14753*$I14753)</f>
      </c>
      <c r="K14753" s="79" t="str">
        <v/>
      </c>
    </row>
    <row r="14754">
      <c r="A14754" s="81" t="str">
        <v/>
      </c>
      <c r="B14754" s="81" t="str">
        <v/>
      </c>
      <c r="C14754" s="83">
        <f>IF($E14754="","",IFERROR(VLOOKUP(TRIM(E14754&amp;""),'Référentiel Articles'!$A$2:$F$634,2,FALSE),""))</f>
      </c>
      <c r="D14754" s="83">
        <f>IF($E14754="","",IFERROR(VLOOKUP(TRIM(E14754&amp;""),'Référentiel Articles'!$A$2:$F$634,3,FALSE),""))</f>
      </c>
      <c r="E14754" s="81" t="str">
        <v/>
      </c>
      <c r="F14754" s="83">
        <f>IF($E14754="","",IFERROR(VLOOKUP(TRIM(E14754&amp;""),'Référentiel Articles'!$A$2:$F$634,4,FALSE),""))</f>
      </c>
      <c r="G14754" s="84">
        <f>IF($E14754="","",IFERROR(VLOOKUP(TRIM(E14754&amp;""),'Référentiel Articles'!$A$2:$F$634,5,FALSE),""))</f>
      </c>
      <c r="H14754" s="85" t="str">
        <v/>
      </c>
      <c r="I14754" s="84">
        <f>IF($E14754="","",IFERROR(VLOOKUP(TRIM(E14754&amp;""),'Référentiel Articles'!$A$2:$F$634,6,FALSE),""))</f>
      </c>
      <c r="J14754" s="90">
        <f>IF(OR($E14754="",$H14754=""),"",$H14754*$I14754)</f>
      </c>
      <c r="K14754" s="87" t="str">
        <v/>
      </c>
    </row>
    <row r="14755">
      <c r="A14755" s="74" t="str">
        <v/>
      </c>
      <c r="B14755" s="74" t="str">
        <v/>
      </c>
      <c r="C14755" s="75">
        <f>IF($E14755="","",IFERROR(VLOOKUP(TRIM(E14755&amp;""),'Référentiel Articles'!$A$2:$F$634,2,FALSE),""))</f>
      </c>
      <c r="D14755" s="75">
        <f>IF($E14755="","",IFERROR(VLOOKUP(TRIM(E14755&amp;""),'Référentiel Articles'!$A$2:$F$634,3,FALSE),""))</f>
      </c>
      <c r="E14755" s="74" t="str">
        <v/>
      </c>
      <c r="F14755" s="75">
        <f>IF($E14755="","",IFERROR(VLOOKUP(TRIM(E14755&amp;""),'Référentiel Articles'!$A$2:$F$634,4,FALSE),""))</f>
      </c>
      <c r="G14755" s="76">
        <f>IF($E14755="","",IFERROR(VLOOKUP(TRIM(E14755&amp;""),'Référentiel Articles'!$A$2:$F$634,5,FALSE),""))</f>
      </c>
      <c r="H14755" s="77" t="str">
        <v/>
      </c>
      <c r="I14755" s="76">
        <f>IF($E14755="","",IFERROR(VLOOKUP(TRIM(E14755&amp;""),'Référentiel Articles'!$A$2:$F$634,6,FALSE),""))</f>
      </c>
      <c r="J14755" s="78">
        <f>IF(OR($E14755="",$H14755=""),"",$H14755*$I14755)</f>
      </c>
      <c r="K14755" s="79" t="str">
        <v/>
      </c>
    </row>
    <row r="14756">
      <c r="A14756" s="81" t="str">
        <v/>
      </c>
      <c r="B14756" s="81" t="str">
        <v/>
      </c>
      <c r="C14756" s="83">
        <f>IF($E14756="","",IFERROR(VLOOKUP(TRIM(E14756&amp;""),'Référentiel Articles'!$A$2:$F$634,2,FALSE),""))</f>
      </c>
      <c r="D14756" s="83">
        <f>IF($E14756="","",IFERROR(VLOOKUP(TRIM(E14756&amp;""),'Référentiel Articles'!$A$2:$F$634,3,FALSE),""))</f>
      </c>
      <c r="E14756" s="81" t="str">
        <v/>
      </c>
      <c r="F14756" s="83">
        <f>IF($E14756="","",IFERROR(VLOOKUP(TRIM(E14756&amp;""),'Référentiel Articles'!$A$2:$F$634,4,FALSE),""))</f>
      </c>
      <c r="G14756" s="84">
        <f>IF($E14756="","",IFERROR(VLOOKUP(TRIM(E14756&amp;""),'Référentiel Articles'!$A$2:$F$634,5,FALSE),""))</f>
      </c>
      <c r="H14756" s="85" t="str">
        <v/>
      </c>
      <c r="I14756" s="84">
        <f>IF($E14756="","",IFERROR(VLOOKUP(TRIM(E14756&amp;""),'Référentiel Articles'!$A$2:$F$634,6,FALSE),""))</f>
      </c>
      <c r="J14756" s="90">
        <f>IF(OR($E14756="",$H14756=""),"",$H14756*$I14756)</f>
      </c>
      <c r="K14756" s="87" t="str">
        <v/>
      </c>
    </row>
    <row r="14757">
      <c r="A14757" s="74" t="str">
        <v/>
      </c>
      <c r="B14757" s="74" t="str">
        <v/>
      </c>
      <c r="C14757" s="75">
        <f>IF($E14757="","",IFERROR(VLOOKUP(TRIM(E14757&amp;""),'Référentiel Articles'!$A$2:$F$634,2,FALSE),""))</f>
      </c>
      <c r="D14757" s="75">
        <f>IF($E14757="","",IFERROR(VLOOKUP(TRIM(E14757&amp;""),'Référentiel Articles'!$A$2:$F$634,3,FALSE),""))</f>
      </c>
      <c r="E14757" s="74" t="str">
        <v/>
      </c>
      <c r="F14757" s="75">
        <f>IF($E14757="","",IFERROR(VLOOKUP(TRIM(E14757&amp;""),'Référentiel Articles'!$A$2:$F$634,4,FALSE),""))</f>
      </c>
      <c r="G14757" s="76">
        <f>IF($E14757="","",IFERROR(VLOOKUP(TRIM(E14757&amp;""),'Référentiel Articles'!$A$2:$F$634,5,FALSE),""))</f>
      </c>
      <c r="H14757" s="77" t="str">
        <v/>
      </c>
      <c r="I14757" s="76">
        <f>IF($E14757="","",IFERROR(VLOOKUP(TRIM(E14757&amp;""),'Référentiel Articles'!$A$2:$F$634,6,FALSE),""))</f>
      </c>
      <c r="J14757" s="78">
        <f>IF(OR($E14757="",$H14757=""),"",$H14757*$I14757)</f>
      </c>
      <c r="K14757" s="79" t="str">
        <v/>
      </c>
    </row>
    <row r="14758">
      <c r="A14758" s="81" t="str">
        <v/>
      </c>
      <c r="B14758" s="81" t="str">
        <v/>
      </c>
      <c r="C14758" s="83">
        <f>IF($E14758="","",IFERROR(VLOOKUP(TRIM(E14758&amp;""),'Référentiel Articles'!$A$2:$F$634,2,FALSE),""))</f>
      </c>
      <c r="D14758" s="83">
        <f>IF($E14758="","",IFERROR(VLOOKUP(TRIM(E14758&amp;""),'Référentiel Articles'!$A$2:$F$634,3,FALSE),""))</f>
      </c>
      <c r="E14758" s="81" t="str">
        <v/>
      </c>
      <c r="F14758" s="83">
        <f>IF($E14758="","",IFERROR(VLOOKUP(TRIM(E14758&amp;""),'Référentiel Articles'!$A$2:$F$634,4,FALSE),""))</f>
      </c>
      <c r="G14758" s="84">
        <f>IF($E14758="","",IFERROR(VLOOKUP(TRIM(E14758&amp;""),'Référentiel Articles'!$A$2:$F$634,5,FALSE),""))</f>
      </c>
      <c r="H14758" s="85" t="str">
        <v/>
      </c>
      <c r="I14758" s="84">
        <f>IF($E14758="","",IFERROR(VLOOKUP(TRIM(E14758&amp;""),'Référentiel Articles'!$A$2:$F$634,6,FALSE),""))</f>
      </c>
      <c r="J14758" s="90">
        <f>IF(OR($E14758="",$H14758=""),"",$H14758*$I14758)</f>
      </c>
      <c r="K14758" s="87" t="str">
        <v/>
      </c>
    </row>
    <row r="14759">
      <c r="A14759" s="74" t="str">
        <v/>
      </c>
      <c r="B14759" s="74" t="str">
        <v/>
      </c>
      <c r="C14759" s="75">
        <f>IF($E14759="","",IFERROR(VLOOKUP(TRIM(E14759&amp;""),'Référentiel Articles'!$A$2:$F$634,2,FALSE),""))</f>
      </c>
      <c r="D14759" s="75">
        <f>IF($E14759="","",IFERROR(VLOOKUP(TRIM(E14759&amp;""),'Référentiel Articles'!$A$2:$F$634,3,FALSE),""))</f>
      </c>
      <c r="E14759" s="74" t="str">
        <v/>
      </c>
      <c r="F14759" s="75">
        <f>IF($E14759="","",IFERROR(VLOOKUP(TRIM(E14759&amp;""),'Référentiel Articles'!$A$2:$F$634,4,FALSE),""))</f>
      </c>
      <c r="G14759" s="76">
        <f>IF($E14759="","",IFERROR(VLOOKUP(TRIM(E14759&amp;""),'Référentiel Articles'!$A$2:$F$634,5,FALSE),""))</f>
      </c>
      <c r="H14759" s="77" t="str">
        <v/>
      </c>
      <c r="I14759" s="76">
        <f>IF($E14759="","",IFERROR(VLOOKUP(TRIM(E14759&amp;""),'Référentiel Articles'!$A$2:$F$634,6,FALSE),""))</f>
      </c>
      <c r="J14759" s="78">
        <f>IF(OR($E14759="",$H14759=""),"",$H14759*$I14759)</f>
      </c>
      <c r="K14759" s="79" t="str">
        <v/>
      </c>
    </row>
    <row r="14760">
      <c r="A14760" s="81" t="str">
        <v/>
      </c>
      <c r="B14760" s="81" t="str">
        <v/>
      </c>
      <c r="C14760" s="83">
        <f>IF($E14760="","",IFERROR(VLOOKUP(TRIM(E14760&amp;""),'Référentiel Articles'!$A$2:$F$634,2,FALSE),""))</f>
      </c>
      <c r="D14760" s="83">
        <f>IF($E14760="","",IFERROR(VLOOKUP(TRIM(E14760&amp;""),'Référentiel Articles'!$A$2:$F$634,3,FALSE),""))</f>
      </c>
      <c r="E14760" s="81" t="str">
        <v/>
      </c>
      <c r="F14760" s="83">
        <f>IF($E14760="","",IFERROR(VLOOKUP(TRIM(E14760&amp;""),'Référentiel Articles'!$A$2:$F$634,4,FALSE),""))</f>
      </c>
      <c r="G14760" s="84">
        <f>IF($E14760="","",IFERROR(VLOOKUP(TRIM(E14760&amp;""),'Référentiel Articles'!$A$2:$F$634,5,FALSE),""))</f>
      </c>
      <c r="H14760" s="85" t="str">
        <v/>
      </c>
      <c r="I14760" s="84">
        <f>IF($E14760="","",IFERROR(VLOOKUP(TRIM(E14760&amp;""),'Référentiel Articles'!$A$2:$F$634,6,FALSE),""))</f>
      </c>
      <c r="J14760" s="90">
        <f>IF(OR($E14760="",$H14760=""),"",$H14760*$I14760)</f>
      </c>
      <c r="K14760" s="87" t="str">
        <v/>
      </c>
    </row>
    <row r="14761">
      <c r="A14761" s="74" t="str">
        <v/>
      </c>
      <c r="B14761" s="74" t="str">
        <v/>
      </c>
      <c r="C14761" s="75">
        <f>IF($E14761="","",IFERROR(VLOOKUP(TRIM(E14761&amp;""),'Référentiel Articles'!$A$2:$F$634,2,FALSE),""))</f>
      </c>
      <c r="D14761" s="75">
        <f>IF($E14761="","",IFERROR(VLOOKUP(TRIM(E14761&amp;""),'Référentiel Articles'!$A$2:$F$634,3,FALSE),""))</f>
      </c>
      <c r="E14761" s="74" t="str">
        <v/>
      </c>
      <c r="F14761" s="75">
        <f>IF($E14761="","",IFERROR(VLOOKUP(TRIM(E14761&amp;""),'Référentiel Articles'!$A$2:$F$634,4,FALSE),""))</f>
      </c>
      <c r="G14761" s="76">
        <f>IF($E14761="","",IFERROR(VLOOKUP(TRIM(E14761&amp;""),'Référentiel Articles'!$A$2:$F$634,5,FALSE),""))</f>
      </c>
      <c r="H14761" s="77" t="str">
        <v/>
      </c>
      <c r="I14761" s="76">
        <f>IF($E14761="","",IFERROR(VLOOKUP(TRIM(E14761&amp;""),'Référentiel Articles'!$A$2:$F$634,6,FALSE),""))</f>
      </c>
      <c r="J14761" s="78">
        <f>IF(OR($E14761="",$H14761=""),"",$H14761*$I14761)</f>
      </c>
      <c r="K14761" s="79" t="str">
        <v/>
      </c>
    </row>
    <row r="14762">
      <c r="A14762" s="81" t="str">
        <v/>
      </c>
      <c r="B14762" s="81" t="str">
        <v/>
      </c>
      <c r="C14762" s="83">
        <f>IF($E14762="","",IFERROR(VLOOKUP(TRIM(E14762&amp;""),'Référentiel Articles'!$A$2:$F$634,2,FALSE),""))</f>
      </c>
      <c r="D14762" s="83">
        <f>IF($E14762="","",IFERROR(VLOOKUP(TRIM(E14762&amp;""),'Référentiel Articles'!$A$2:$F$634,3,FALSE),""))</f>
      </c>
      <c r="E14762" s="81" t="str">
        <v/>
      </c>
      <c r="F14762" s="83">
        <f>IF($E14762="","",IFERROR(VLOOKUP(TRIM(E14762&amp;""),'Référentiel Articles'!$A$2:$F$634,4,FALSE),""))</f>
      </c>
      <c r="G14762" s="84">
        <f>IF($E14762="","",IFERROR(VLOOKUP(TRIM(E14762&amp;""),'Référentiel Articles'!$A$2:$F$634,5,FALSE),""))</f>
      </c>
      <c r="H14762" s="85" t="str">
        <v/>
      </c>
      <c r="I14762" s="84">
        <f>IF($E14762="","",IFERROR(VLOOKUP(TRIM(E14762&amp;""),'Référentiel Articles'!$A$2:$F$634,6,FALSE),""))</f>
      </c>
      <c r="J14762" s="90">
        <f>IF(OR($E14762="",$H14762=""),"",$H14762*$I14762)</f>
      </c>
      <c r="K14762" s="87" t="str">
        <v/>
      </c>
    </row>
    <row r="14763">
      <c r="A14763" s="74" t="str">
        <v/>
      </c>
      <c r="B14763" s="74" t="str">
        <v/>
      </c>
      <c r="C14763" s="75">
        <f>IF($E14763="","",IFERROR(VLOOKUP(TRIM(E14763&amp;""),'Référentiel Articles'!$A$2:$F$634,2,FALSE),""))</f>
      </c>
      <c r="D14763" s="75">
        <f>IF($E14763="","",IFERROR(VLOOKUP(TRIM(E14763&amp;""),'Référentiel Articles'!$A$2:$F$634,3,FALSE),""))</f>
      </c>
      <c r="E14763" s="74" t="str">
        <v/>
      </c>
      <c r="F14763" s="75">
        <f>IF($E14763="","",IFERROR(VLOOKUP(TRIM(E14763&amp;""),'Référentiel Articles'!$A$2:$F$634,4,FALSE),""))</f>
      </c>
      <c r="G14763" s="76">
        <f>IF($E14763="","",IFERROR(VLOOKUP(TRIM(E14763&amp;""),'Référentiel Articles'!$A$2:$F$634,5,FALSE),""))</f>
      </c>
      <c r="H14763" s="77" t="str">
        <v/>
      </c>
      <c r="I14763" s="76">
        <f>IF($E14763="","",IFERROR(VLOOKUP(TRIM(E14763&amp;""),'Référentiel Articles'!$A$2:$F$634,6,FALSE),""))</f>
      </c>
      <c r="J14763" s="78">
        <f>IF(OR($E14763="",$H14763=""),"",$H14763*$I14763)</f>
      </c>
      <c r="K14763" s="79" t="str">
        <v/>
      </c>
    </row>
    <row r="14764">
      <c r="A14764" s="81" t="str">
        <v/>
      </c>
      <c r="B14764" s="81" t="str">
        <v/>
      </c>
      <c r="C14764" s="83">
        <f>IF($E14764="","",IFERROR(VLOOKUP(TRIM(E14764&amp;""),'Référentiel Articles'!$A$2:$F$634,2,FALSE),""))</f>
      </c>
      <c r="D14764" s="83">
        <f>IF($E14764="","",IFERROR(VLOOKUP(TRIM(E14764&amp;""),'Référentiel Articles'!$A$2:$F$634,3,FALSE),""))</f>
      </c>
      <c r="E14764" s="81" t="str">
        <v/>
      </c>
      <c r="F14764" s="83">
        <f>IF($E14764="","",IFERROR(VLOOKUP(TRIM(E14764&amp;""),'Référentiel Articles'!$A$2:$F$634,4,FALSE),""))</f>
      </c>
      <c r="G14764" s="84">
        <f>IF($E14764="","",IFERROR(VLOOKUP(TRIM(E14764&amp;""),'Référentiel Articles'!$A$2:$F$634,5,FALSE),""))</f>
      </c>
      <c r="H14764" s="85" t="str">
        <v/>
      </c>
      <c r="I14764" s="84">
        <f>IF($E14764="","",IFERROR(VLOOKUP(TRIM(E14764&amp;""),'Référentiel Articles'!$A$2:$F$634,6,FALSE),""))</f>
      </c>
      <c r="J14764" s="90">
        <f>IF(OR($E14764="",$H14764=""),"",$H14764*$I14764)</f>
      </c>
      <c r="K14764" s="87" t="str">
        <v/>
      </c>
    </row>
    <row r="14765">
      <c r="A14765" s="74" t="str">
        <v/>
      </c>
      <c r="B14765" s="74" t="str">
        <v/>
      </c>
      <c r="C14765" s="75">
        <f>IF($E14765="","",IFERROR(VLOOKUP(TRIM(E14765&amp;""),'Référentiel Articles'!$A$2:$F$634,2,FALSE),""))</f>
      </c>
      <c r="D14765" s="75">
        <f>IF($E14765="","",IFERROR(VLOOKUP(TRIM(E14765&amp;""),'Référentiel Articles'!$A$2:$F$634,3,FALSE),""))</f>
      </c>
      <c r="E14765" s="74" t="str">
        <v/>
      </c>
      <c r="F14765" s="75">
        <f>IF($E14765="","",IFERROR(VLOOKUP(TRIM(E14765&amp;""),'Référentiel Articles'!$A$2:$F$634,4,FALSE),""))</f>
      </c>
      <c r="G14765" s="76">
        <f>IF($E14765="","",IFERROR(VLOOKUP(TRIM(E14765&amp;""),'Référentiel Articles'!$A$2:$F$634,5,FALSE),""))</f>
      </c>
      <c r="H14765" s="77" t="str">
        <v/>
      </c>
      <c r="I14765" s="76">
        <f>IF($E14765="","",IFERROR(VLOOKUP(TRIM(E14765&amp;""),'Référentiel Articles'!$A$2:$F$634,6,FALSE),""))</f>
      </c>
      <c r="J14765" s="78">
        <f>IF(OR($E14765="",$H14765=""),"",$H14765*$I14765)</f>
      </c>
      <c r="K14765" s="79" t="str">
        <v/>
      </c>
    </row>
    <row r="14766">
      <c r="A14766" s="81" t="str">
        <v/>
      </c>
      <c r="B14766" s="81" t="str">
        <v/>
      </c>
      <c r="C14766" s="83">
        <f>IF($E14766="","",IFERROR(VLOOKUP(TRIM(E14766&amp;""),'Référentiel Articles'!$A$2:$F$634,2,FALSE),""))</f>
      </c>
      <c r="D14766" s="83">
        <f>IF($E14766="","",IFERROR(VLOOKUP(TRIM(E14766&amp;""),'Référentiel Articles'!$A$2:$F$634,3,FALSE),""))</f>
      </c>
      <c r="E14766" s="81" t="str">
        <v/>
      </c>
      <c r="F14766" s="83">
        <f>IF($E14766="","",IFERROR(VLOOKUP(TRIM(E14766&amp;""),'Référentiel Articles'!$A$2:$F$634,4,FALSE),""))</f>
      </c>
      <c r="G14766" s="84">
        <f>IF($E14766="","",IFERROR(VLOOKUP(TRIM(E14766&amp;""),'Référentiel Articles'!$A$2:$F$634,5,FALSE),""))</f>
      </c>
      <c r="H14766" s="85" t="str">
        <v/>
      </c>
      <c r="I14766" s="84">
        <f>IF($E14766="","",IFERROR(VLOOKUP(TRIM(E14766&amp;""),'Référentiel Articles'!$A$2:$F$634,6,FALSE),""))</f>
      </c>
      <c r="J14766" s="90">
        <f>IF(OR($E14766="",$H14766=""),"",$H14766*$I14766)</f>
      </c>
      <c r="K14766" s="87" t="str">
        <v/>
      </c>
    </row>
    <row r="14767">
      <c r="A14767" s="74" t="str">
        <v/>
      </c>
      <c r="B14767" s="74" t="str">
        <v/>
      </c>
      <c r="C14767" s="75">
        <f>IF($E14767="","",IFERROR(VLOOKUP(TRIM(E14767&amp;""),'Référentiel Articles'!$A$2:$F$634,2,FALSE),""))</f>
      </c>
      <c r="D14767" s="75">
        <f>IF($E14767="","",IFERROR(VLOOKUP(TRIM(E14767&amp;""),'Référentiel Articles'!$A$2:$F$634,3,FALSE),""))</f>
      </c>
      <c r="E14767" s="74" t="str">
        <v/>
      </c>
      <c r="F14767" s="75">
        <f>IF($E14767="","",IFERROR(VLOOKUP(TRIM(E14767&amp;""),'Référentiel Articles'!$A$2:$F$634,4,FALSE),""))</f>
      </c>
      <c r="G14767" s="76">
        <f>IF($E14767="","",IFERROR(VLOOKUP(TRIM(E14767&amp;""),'Référentiel Articles'!$A$2:$F$634,5,FALSE),""))</f>
      </c>
      <c r="H14767" s="77" t="str">
        <v/>
      </c>
      <c r="I14767" s="76">
        <f>IF($E14767="","",IFERROR(VLOOKUP(TRIM(E14767&amp;""),'Référentiel Articles'!$A$2:$F$634,6,FALSE),""))</f>
      </c>
      <c r="J14767" s="78">
        <f>IF(OR($E14767="",$H14767=""),"",$H14767*$I14767)</f>
      </c>
      <c r="K14767" s="79" t="str">
        <v/>
      </c>
    </row>
    <row r="14768">
      <c r="A14768" s="81" t="str">
        <v/>
      </c>
      <c r="B14768" s="81" t="str">
        <v/>
      </c>
      <c r="C14768" s="83">
        <f>IF($E14768="","",IFERROR(VLOOKUP(TRIM(E14768&amp;""),'Référentiel Articles'!$A$2:$F$634,2,FALSE),""))</f>
      </c>
      <c r="D14768" s="83">
        <f>IF($E14768="","",IFERROR(VLOOKUP(TRIM(E14768&amp;""),'Référentiel Articles'!$A$2:$F$634,3,FALSE),""))</f>
      </c>
      <c r="E14768" s="81" t="str">
        <v/>
      </c>
      <c r="F14768" s="83">
        <f>IF($E14768="","",IFERROR(VLOOKUP(TRIM(E14768&amp;""),'Référentiel Articles'!$A$2:$F$634,4,FALSE),""))</f>
      </c>
      <c r="G14768" s="84">
        <f>IF($E14768="","",IFERROR(VLOOKUP(TRIM(E14768&amp;""),'Référentiel Articles'!$A$2:$F$634,5,FALSE),""))</f>
      </c>
      <c r="H14768" s="85" t="str">
        <v/>
      </c>
      <c r="I14768" s="84">
        <f>IF($E14768="","",IFERROR(VLOOKUP(TRIM(E14768&amp;""),'Référentiel Articles'!$A$2:$F$634,6,FALSE),""))</f>
      </c>
      <c r="J14768" s="90">
        <f>IF(OR($E14768="",$H14768=""),"",$H14768*$I14768)</f>
      </c>
      <c r="K14768" s="87" t="str">
        <v/>
      </c>
    </row>
    <row r="14769">
      <c r="A14769" s="74" t="str">
        <v/>
      </c>
      <c r="B14769" s="74" t="str">
        <v/>
      </c>
      <c r="C14769" s="75">
        <f>IF($E14769="","",IFERROR(VLOOKUP(TRIM(E14769&amp;""),'Référentiel Articles'!$A$2:$F$634,2,FALSE),""))</f>
      </c>
      <c r="D14769" s="75">
        <f>IF($E14769="","",IFERROR(VLOOKUP(TRIM(E14769&amp;""),'Référentiel Articles'!$A$2:$F$634,3,FALSE),""))</f>
      </c>
      <c r="E14769" s="74" t="str">
        <v/>
      </c>
      <c r="F14769" s="75">
        <f>IF($E14769="","",IFERROR(VLOOKUP(TRIM(E14769&amp;""),'Référentiel Articles'!$A$2:$F$634,4,FALSE),""))</f>
      </c>
      <c r="G14769" s="76">
        <f>IF($E14769="","",IFERROR(VLOOKUP(TRIM(E14769&amp;""),'Référentiel Articles'!$A$2:$F$634,5,FALSE),""))</f>
      </c>
      <c r="H14769" s="77" t="str">
        <v/>
      </c>
      <c r="I14769" s="76">
        <f>IF($E14769="","",IFERROR(VLOOKUP(TRIM(E14769&amp;""),'Référentiel Articles'!$A$2:$F$634,6,FALSE),""))</f>
      </c>
      <c r="J14769" s="78">
        <f>IF(OR($E14769="",$H14769=""),"",$H14769*$I14769)</f>
      </c>
      <c r="K14769" s="79" t="str">
        <v/>
      </c>
    </row>
    <row r="14770">
      <c r="A14770" s="81" t="str">
        <v/>
      </c>
      <c r="B14770" s="81" t="str">
        <v/>
      </c>
      <c r="C14770" s="83">
        <f>IF($E14770="","",IFERROR(VLOOKUP(TRIM(E14770&amp;""),'Référentiel Articles'!$A$2:$F$634,2,FALSE),""))</f>
      </c>
      <c r="D14770" s="83">
        <f>IF($E14770="","",IFERROR(VLOOKUP(TRIM(E14770&amp;""),'Référentiel Articles'!$A$2:$F$634,3,FALSE),""))</f>
      </c>
      <c r="E14770" s="81" t="str">
        <v/>
      </c>
      <c r="F14770" s="83">
        <f>IF($E14770="","",IFERROR(VLOOKUP(TRIM(E14770&amp;""),'Référentiel Articles'!$A$2:$F$634,4,FALSE),""))</f>
      </c>
      <c r="G14770" s="84">
        <f>IF($E14770="","",IFERROR(VLOOKUP(TRIM(E14770&amp;""),'Référentiel Articles'!$A$2:$F$634,5,FALSE),""))</f>
      </c>
      <c r="H14770" s="85" t="str">
        <v/>
      </c>
      <c r="I14770" s="84">
        <f>IF($E14770="","",IFERROR(VLOOKUP(TRIM(E14770&amp;""),'Référentiel Articles'!$A$2:$F$634,6,FALSE),""))</f>
      </c>
      <c r="J14770" s="90">
        <f>IF(OR($E14770="",$H14770=""),"",$H14770*$I14770)</f>
      </c>
      <c r="K14770" s="87" t="str">
        <v/>
      </c>
    </row>
    <row r="14771">
      <c r="A14771" s="74" t="str">
        <v/>
      </c>
      <c r="B14771" s="74" t="str">
        <v/>
      </c>
      <c r="C14771" s="75">
        <f>IF($E14771="","",IFERROR(VLOOKUP(TRIM(E14771&amp;""),'Référentiel Articles'!$A$2:$F$634,2,FALSE),""))</f>
      </c>
      <c r="D14771" s="75">
        <f>IF($E14771="","",IFERROR(VLOOKUP(TRIM(E14771&amp;""),'Référentiel Articles'!$A$2:$F$634,3,FALSE),""))</f>
      </c>
      <c r="E14771" s="74" t="str">
        <v/>
      </c>
      <c r="F14771" s="75">
        <f>IF($E14771="","",IFERROR(VLOOKUP(TRIM(E14771&amp;""),'Référentiel Articles'!$A$2:$F$634,4,FALSE),""))</f>
      </c>
      <c r="G14771" s="76">
        <f>IF($E14771="","",IFERROR(VLOOKUP(TRIM(E14771&amp;""),'Référentiel Articles'!$A$2:$F$634,5,FALSE),""))</f>
      </c>
      <c r="H14771" s="77" t="str">
        <v/>
      </c>
      <c r="I14771" s="76">
        <f>IF($E14771="","",IFERROR(VLOOKUP(TRIM(E14771&amp;""),'Référentiel Articles'!$A$2:$F$634,6,FALSE),""))</f>
      </c>
      <c r="J14771" s="78">
        <f>IF(OR($E14771="",$H14771=""),"",$H14771*$I14771)</f>
      </c>
      <c r="K14771" s="79" t="str">
        <v/>
      </c>
    </row>
    <row r="14772">
      <c r="A14772" s="81" t="str">
        <v/>
      </c>
      <c r="B14772" s="81" t="str">
        <v/>
      </c>
      <c r="C14772" s="83">
        <f>IF($E14772="","",IFERROR(VLOOKUP(TRIM(E14772&amp;""),'Référentiel Articles'!$A$2:$F$634,2,FALSE),""))</f>
      </c>
      <c r="D14772" s="83">
        <f>IF($E14772="","",IFERROR(VLOOKUP(TRIM(E14772&amp;""),'Référentiel Articles'!$A$2:$F$634,3,FALSE),""))</f>
      </c>
      <c r="E14772" s="81" t="str">
        <v/>
      </c>
      <c r="F14772" s="83">
        <f>IF($E14772="","",IFERROR(VLOOKUP(TRIM(E14772&amp;""),'Référentiel Articles'!$A$2:$F$634,4,FALSE),""))</f>
      </c>
      <c r="G14772" s="84">
        <f>IF($E14772="","",IFERROR(VLOOKUP(TRIM(E14772&amp;""),'Référentiel Articles'!$A$2:$F$634,5,FALSE),""))</f>
      </c>
      <c r="H14772" s="85" t="str">
        <v/>
      </c>
      <c r="I14772" s="84">
        <f>IF($E14772="","",IFERROR(VLOOKUP(TRIM(E14772&amp;""),'Référentiel Articles'!$A$2:$F$634,6,FALSE),""))</f>
      </c>
      <c r="J14772" s="90">
        <f>IF(OR($E14772="",$H14772=""),"",$H14772*$I14772)</f>
      </c>
      <c r="K14772" s="87" t="str">
        <v/>
      </c>
    </row>
    <row r="14773">
      <c r="A14773" s="74" t="str">
        <v/>
      </c>
      <c r="B14773" s="74" t="str">
        <v/>
      </c>
      <c r="C14773" s="75">
        <f>IF($E14773="","",IFERROR(VLOOKUP(TRIM(E14773&amp;""),'Référentiel Articles'!$A$2:$F$634,2,FALSE),""))</f>
      </c>
      <c r="D14773" s="75">
        <f>IF($E14773="","",IFERROR(VLOOKUP(TRIM(E14773&amp;""),'Référentiel Articles'!$A$2:$F$634,3,FALSE),""))</f>
      </c>
      <c r="E14773" s="74" t="str">
        <v/>
      </c>
      <c r="F14773" s="75">
        <f>IF($E14773="","",IFERROR(VLOOKUP(TRIM(E14773&amp;""),'Référentiel Articles'!$A$2:$F$634,4,FALSE),""))</f>
      </c>
      <c r="G14773" s="76">
        <f>IF($E14773="","",IFERROR(VLOOKUP(TRIM(E14773&amp;""),'Référentiel Articles'!$A$2:$F$634,5,FALSE),""))</f>
      </c>
      <c r="H14773" s="77" t="str">
        <v/>
      </c>
      <c r="I14773" s="76">
        <f>IF($E14773="","",IFERROR(VLOOKUP(TRIM(E14773&amp;""),'Référentiel Articles'!$A$2:$F$634,6,FALSE),""))</f>
      </c>
      <c r="J14773" s="78">
        <f>IF(OR($E14773="",$H14773=""),"",$H14773*$I14773)</f>
      </c>
      <c r="K14773" s="79" t="str">
        <v/>
      </c>
    </row>
    <row r="14774">
      <c r="A14774" s="81" t="str">
        <v/>
      </c>
      <c r="B14774" s="81" t="str">
        <v/>
      </c>
      <c r="C14774" s="83">
        <f>IF($E14774="","",IFERROR(VLOOKUP(TRIM(E14774&amp;""),'Référentiel Articles'!$A$2:$F$634,2,FALSE),""))</f>
      </c>
      <c r="D14774" s="83">
        <f>IF($E14774="","",IFERROR(VLOOKUP(TRIM(E14774&amp;""),'Référentiel Articles'!$A$2:$F$634,3,FALSE),""))</f>
      </c>
      <c r="E14774" s="81" t="str">
        <v/>
      </c>
      <c r="F14774" s="83">
        <f>IF($E14774="","",IFERROR(VLOOKUP(TRIM(E14774&amp;""),'Référentiel Articles'!$A$2:$F$634,4,FALSE),""))</f>
      </c>
      <c r="G14774" s="84">
        <f>IF($E14774="","",IFERROR(VLOOKUP(TRIM(E14774&amp;""),'Référentiel Articles'!$A$2:$F$634,5,FALSE),""))</f>
      </c>
      <c r="H14774" s="85" t="str">
        <v/>
      </c>
      <c r="I14774" s="84">
        <f>IF($E14774="","",IFERROR(VLOOKUP(TRIM(E14774&amp;""),'Référentiel Articles'!$A$2:$F$634,6,FALSE),""))</f>
      </c>
      <c r="J14774" s="90">
        <f>IF(OR($E14774="",$H14774=""),"",$H14774*$I14774)</f>
      </c>
      <c r="K14774" s="87" t="str">
        <v/>
      </c>
    </row>
    <row r="14775">
      <c r="A14775" s="74" t="str">
        <v/>
      </c>
      <c r="B14775" s="74" t="str">
        <v/>
      </c>
      <c r="C14775" s="75">
        <f>IF($E14775="","",IFERROR(VLOOKUP(TRIM(E14775&amp;""),'Référentiel Articles'!$A$2:$F$634,2,FALSE),""))</f>
      </c>
      <c r="D14775" s="75">
        <f>IF($E14775="","",IFERROR(VLOOKUP(TRIM(E14775&amp;""),'Référentiel Articles'!$A$2:$F$634,3,FALSE),""))</f>
      </c>
      <c r="E14775" s="74" t="str">
        <v/>
      </c>
      <c r="F14775" s="75">
        <f>IF($E14775="","",IFERROR(VLOOKUP(TRIM(E14775&amp;""),'Référentiel Articles'!$A$2:$F$634,4,FALSE),""))</f>
      </c>
      <c r="G14775" s="76">
        <f>IF($E14775="","",IFERROR(VLOOKUP(TRIM(E14775&amp;""),'Référentiel Articles'!$A$2:$F$634,5,FALSE),""))</f>
      </c>
      <c r="H14775" s="77" t="str">
        <v/>
      </c>
      <c r="I14775" s="76">
        <f>IF($E14775="","",IFERROR(VLOOKUP(TRIM(E14775&amp;""),'Référentiel Articles'!$A$2:$F$634,6,FALSE),""))</f>
      </c>
      <c r="J14775" s="78">
        <f>IF(OR($E14775="",$H14775=""),"",$H14775*$I14775)</f>
      </c>
      <c r="K14775" s="79" t="str">
        <v/>
      </c>
    </row>
    <row r="14776">
      <c r="A14776" s="81" t="str">
        <v/>
      </c>
      <c r="B14776" s="81" t="str">
        <v/>
      </c>
      <c r="C14776" s="83">
        <f>IF($E14776="","",IFERROR(VLOOKUP(TRIM(E14776&amp;""),'Référentiel Articles'!$A$2:$F$634,2,FALSE),""))</f>
      </c>
      <c r="D14776" s="83">
        <f>IF($E14776="","",IFERROR(VLOOKUP(TRIM(E14776&amp;""),'Référentiel Articles'!$A$2:$F$634,3,FALSE),""))</f>
      </c>
      <c r="E14776" s="81" t="str">
        <v/>
      </c>
      <c r="F14776" s="83">
        <f>IF($E14776="","",IFERROR(VLOOKUP(TRIM(E14776&amp;""),'Référentiel Articles'!$A$2:$F$634,4,FALSE),""))</f>
      </c>
      <c r="G14776" s="84">
        <f>IF($E14776="","",IFERROR(VLOOKUP(TRIM(E14776&amp;""),'Référentiel Articles'!$A$2:$F$634,5,FALSE),""))</f>
      </c>
      <c r="H14776" s="85" t="str">
        <v/>
      </c>
      <c r="I14776" s="84">
        <f>IF($E14776="","",IFERROR(VLOOKUP(TRIM(E14776&amp;""),'Référentiel Articles'!$A$2:$F$634,6,FALSE),""))</f>
      </c>
      <c r="J14776" s="90">
        <f>IF(OR($E14776="",$H14776=""),"",$H14776*$I14776)</f>
      </c>
      <c r="K14776" s="87" t="str">
        <v/>
      </c>
    </row>
    <row r="14777">
      <c r="A14777" s="74" t="str">
        <v/>
      </c>
      <c r="B14777" s="74" t="str">
        <v/>
      </c>
      <c r="C14777" s="75">
        <f>IF($E14777="","",IFERROR(VLOOKUP(TRIM(E14777&amp;""),'Référentiel Articles'!$A$2:$F$634,2,FALSE),""))</f>
      </c>
      <c r="D14777" s="75">
        <f>IF($E14777="","",IFERROR(VLOOKUP(TRIM(E14777&amp;""),'Référentiel Articles'!$A$2:$F$634,3,FALSE),""))</f>
      </c>
      <c r="E14777" s="74" t="str">
        <v/>
      </c>
      <c r="F14777" s="75">
        <f>IF($E14777="","",IFERROR(VLOOKUP(TRIM(E14777&amp;""),'Référentiel Articles'!$A$2:$F$634,4,FALSE),""))</f>
      </c>
      <c r="G14777" s="76">
        <f>IF($E14777="","",IFERROR(VLOOKUP(TRIM(E14777&amp;""),'Référentiel Articles'!$A$2:$F$634,5,FALSE),""))</f>
      </c>
      <c r="H14777" s="77" t="str">
        <v/>
      </c>
      <c r="I14777" s="76">
        <f>IF($E14777="","",IFERROR(VLOOKUP(TRIM(E14777&amp;""),'Référentiel Articles'!$A$2:$F$634,6,FALSE),""))</f>
      </c>
      <c r="J14777" s="78">
        <f>IF(OR($E14777="",$H14777=""),"",$H14777*$I14777)</f>
      </c>
      <c r="K14777" s="79" t="str">
        <v/>
      </c>
    </row>
    <row r="14778">
      <c r="A14778" s="81" t="str">
        <v/>
      </c>
      <c r="B14778" s="81" t="str">
        <v/>
      </c>
      <c r="C14778" s="83">
        <f>IF($E14778="","",IFERROR(VLOOKUP(TRIM(E14778&amp;""),'Référentiel Articles'!$A$2:$F$634,2,FALSE),""))</f>
      </c>
      <c r="D14778" s="83">
        <f>IF($E14778="","",IFERROR(VLOOKUP(TRIM(E14778&amp;""),'Référentiel Articles'!$A$2:$F$634,3,FALSE),""))</f>
      </c>
      <c r="E14778" s="81" t="str">
        <v/>
      </c>
      <c r="F14778" s="83">
        <f>IF($E14778="","",IFERROR(VLOOKUP(TRIM(E14778&amp;""),'Référentiel Articles'!$A$2:$F$634,4,FALSE),""))</f>
      </c>
      <c r="G14778" s="84">
        <f>IF($E14778="","",IFERROR(VLOOKUP(TRIM(E14778&amp;""),'Référentiel Articles'!$A$2:$F$634,5,FALSE),""))</f>
      </c>
      <c r="H14778" s="85" t="str">
        <v/>
      </c>
      <c r="I14778" s="84">
        <f>IF($E14778="","",IFERROR(VLOOKUP(TRIM(E14778&amp;""),'Référentiel Articles'!$A$2:$F$634,6,FALSE),""))</f>
      </c>
      <c r="J14778" s="90">
        <f>IF(OR($E14778="",$H14778=""),"",$H14778*$I14778)</f>
      </c>
      <c r="K14778" s="87" t="str">
        <v/>
      </c>
    </row>
    <row r="14779">
      <c r="A14779" s="74" t="str">
        <v/>
      </c>
      <c r="B14779" s="74" t="str">
        <v/>
      </c>
      <c r="C14779" s="75">
        <f>IF($E14779="","",IFERROR(VLOOKUP(TRIM(E14779&amp;""),'Référentiel Articles'!$A$2:$F$634,2,FALSE),""))</f>
      </c>
      <c r="D14779" s="75">
        <f>IF($E14779="","",IFERROR(VLOOKUP(TRIM(E14779&amp;""),'Référentiel Articles'!$A$2:$F$634,3,FALSE),""))</f>
      </c>
      <c r="E14779" s="74" t="str">
        <v/>
      </c>
      <c r="F14779" s="75">
        <f>IF($E14779="","",IFERROR(VLOOKUP(TRIM(E14779&amp;""),'Référentiel Articles'!$A$2:$F$634,4,FALSE),""))</f>
      </c>
      <c r="G14779" s="76">
        <f>IF($E14779="","",IFERROR(VLOOKUP(TRIM(E14779&amp;""),'Référentiel Articles'!$A$2:$F$634,5,FALSE),""))</f>
      </c>
      <c r="H14779" s="77" t="str">
        <v/>
      </c>
      <c r="I14779" s="76">
        <f>IF($E14779="","",IFERROR(VLOOKUP(TRIM(E14779&amp;""),'Référentiel Articles'!$A$2:$F$634,6,FALSE),""))</f>
      </c>
      <c r="J14779" s="78">
        <f>IF(OR($E14779="",$H14779=""),"",$H14779*$I14779)</f>
      </c>
      <c r="K14779" s="79" t="str">
        <v/>
      </c>
    </row>
    <row r="14780">
      <c r="A14780" s="81" t="str">
        <v/>
      </c>
      <c r="B14780" s="81" t="str">
        <v/>
      </c>
      <c r="C14780" s="83">
        <f>IF($E14780="","",IFERROR(VLOOKUP(TRIM(E14780&amp;""),'Référentiel Articles'!$A$2:$F$634,2,FALSE),""))</f>
      </c>
      <c r="D14780" s="83">
        <f>IF($E14780="","",IFERROR(VLOOKUP(TRIM(E14780&amp;""),'Référentiel Articles'!$A$2:$F$634,3,FALSE),""))</f>
      </c>
      <c r="E14780" s="81" t="str">
        <v/>
      </c>
      <c r="F14780" s="83">
        <f>IF($E14780="","",IFERROR(VLOOKUP(TRIM(E14780&amp;""),'Référentiel Articles'!$A$2:$F$634,4,FALSE),""))</f>
      </c>
      <c r="G14780" s="84">
        <f>IF($E14780="","",IFERROR(VLOOKUP(TRIM(E14780&amp;""),'Référentiel Articles'!$A$2:$F$634,5,FALSE),""))</f>
      </c>
      <c r="H14780" s="85" t="str">
        <v/>
      </c>
      <c r="I14780" s="84">
        <f>IF($E14780="","",IFERROR(VLOOKUP(TRIM(E14780&amp;""),'Référentiel Articles'!$A$2:$F$634,6,FALSE),""))</f>
      </c>
      <c r="J14780" s="90">
        <f>IF(OR($E14780="",$H14780=""),"",$H14780*$I14780)</f>
      </c>
      <c r="K14780" s="87" t="str">
        <v/>
      </c>
    </row>
    <row r="14781">
      <c r="A14781" s="74" t="str">
        <v/>
      </c>
      <c r="B14781" s="74" t="str">
        <v/>
      </c>
      <c r="C14781" s="75">
        <f>IF($E14781="","",IFERROR(VLOOKUP(TRIM(E14781&amp;""),'Référentiel Articles'!$A$2:$F$634,2,FALSE),""))</f>
      </c>
      <c r="D14781" s="75">
        <f>IF($E14781="","",IFERROR(VLOOKUP(TRIM(E14781&amp;""),'Référentiel Articles'!$A$2:$F$634,3,FALSE),""))</f>
      </c>
      <c r="E14781" s="74" t="str">
        <v/>
      </c>
      <c r="F14781" s="75">
        <f>IF($E14781="","",IFERROR(VLOOKUP(TRIM(E14781&amp;""),'Référentiel Articles'!$A$2:$F$634,4,FALSE),""))</f>
      </c>
      <c r="G14781" s="76">
        <f>IF($E14781="","",IFERROR(VLOOKUP(TRIM(E14781&amp;""),'Référentiel Articles'!$A$2:$F$634,5,FALSE),""))</f>
      </c>
      <c r="H14781" s="77" t="str">
        <v/>
      </c>
      <c r="I14781" s="76">
        <f>IF($E14781="","",IFERROR(VLOOKUP(TRIM(E14781&amp;""),'Référentiel Articles'!$A$2:$F$634,6,FALSE),""))</f>
      </c>
      <c r="J14781" s="78">
        <f>IF(OR($E14781="",$H14781=""),"",$H14781*$I14781)</f>
      </c>
      <c r="K14781" s="79" t="str">
        <v/>
      </c>
    </row>
    <row r="14782">
      <c r="A14782" s="81" t="str">
        <v/>
      </c>
      <c r="B14782" s="81" t="str">
        <v/>
      </c>
      <c r="C14782" s="83">
        <f>IF($E14782="","",IFERROR(VLOOKUP(TRIM(E14782&amp;""),'Référentiel Articles'!$A$2:$F$634,2,FALSE),""))</f>
      </c>
      <c r="D14782" s="83">
        <f>IF($E14782="","",IFERROR(VLOOKUP(TRIM(E14782&amp;""),'Référentiel Articles'!$A$2:$F$634,3,FALSE),""))</f>
      </c>
      <c r="E14782" s="81" t="str">
        <v/>
      </c>
      <c r="F14782" s="83">
        <f>IF($E14782="","",IFERROR(VLOOKUP(TRIM(E14782&amp;""),'Référentiel Articles'!$A$2:$F$634,4,FALSE),""))</f>
      </c>
      <c r="G14782" s="84">
        <f>IF($E14782="","",IFERROR(VLOOKUP(TRIM(E14782&amp;""),'Référentiel Articles'!$A$2:$F$634,5,FALSE),""))</f>
      </c>
      <c r="H14782" s="85" t="str">
        <v/>
      </c>
      <c r="I14782" s="84">
        <f>IF($E14782="","",IFERROR(VLOOKUP(TRIM(E14782&amp;""),'Référentiel Articles'!$A$2:$F$634,6,FALSE),""))</f>
      </c>
      <c r="J14782" s="90">
        <f>IF(OR($E14782="",$H14782=""),"",$H14782*$I14782)</f>
      </c>
      <c r="K14782" s="87" t="str">
        <v/>
      </c>
    </row>
    <row r="14783">
      <c r="A14783" s="74" t="str">
        <v/>
      </c>
      <c r="B14783" s="74" t="str">
        <v/>
      </c>
      <c r="C14783" s="75">
        <f>IF($E14783="","",IFERROR(VLOOKUP(TRIM(E14783&amp;""),'Référentiel Articles'!$A$2:$F$634,2,FALSE),""))</f>
      </c>
      <c r="D14783" s="75">
        <f>IF($E14783="","",IFERROR(VLOOKUP(TRIM(E14783&amp;""),'Référentiel Articles'!$A$2:$F$634,3,FALSE),""))</f>
      </c>
      <c r="E14783" s="74" t="str">
        <v/>
      </c>
      <c r="F14783" s="75">
        <f>IF($E14783="","",IFERROR(VLOOKUP(TRIM(E14783&amp;""),'Référentiel Articles'!$A$2:$F$634,4,FALSE),""))</f>
      </c>
      <c r="G14783" s="76">
        <f>IF($E14783="","",IFERROR(VLOOKUP(TRIM(E14783&amp;""),'Référentiel Articles'!$A$2:$F$634,5,FALSE),""))</f>
      </c>
      <c r="H14783" s="77" t="str">
        <v/>
      </c>
      <c r="I14783" s="76">
        <f>IF($E14783="","",IFERROR(VLOOKUP(TRIM(E14783&amp;""),'Référentiel Articles'!$A$2:$F$634,6,FALSE),""))</f>
      </c>
      <c r="J14783" s="78">
        <f>IF(OR($E14783="",$H14783=""),"",$H14783*$I14783)</f>
      </c>
      <c r="K14783" s="79" t="str">
        <v/>
      </c>
    </row>
    <row r="14784">
      <c r="A14784" s="81" t="str">
        <v/>
      </c>
      <c r="B14784" s="81" t="str">
        <v/>
      </c>
      <c r="C14784" s="83">
        <f>IF($E14784="","",IFERROR(VLOOKUP(TRIM(E14784&amp;""),'Référentiel Articles'!$A$2:$F$634,2,FALSE),""))</f>
      </c>
      <c r="D14784" s="83">
        <f>IF($E14784="","",IFERROR(VLOOKUP(TRIM(E14784&amp;""),'Référentiel Articles'!$A$2:$F$634,3,FALSE),""))</f>
      </c>
      <c r="E14784" s="81" t="str">
        <v/>
      </c>
      <c r="F14784" s="83">
        <f>IF($E14784="","",IFERROR(VLOOKUP(TRIM(E14784&amp;""),'Référentiel Articles'!$A$2:$F$634,4,FALSE),""))</f>
      </c>
      <c r="G14784" s="84">
        <f>IF($E14784="","",IFERROR(VLOOKUP(TRIM(E14784&amp;""),'Référentiel Articles'!$A$2:$F$634,5,FALSE),""))</f>
      </c>
      <c r="H14784" s="85" t="str">
        <v/>
      </c>
      <c r="I14784" s="84">
        <f>IF($E14784="","",IFERROR(VLOOKUP(TRIM(E14784&amp;""),'Référentiel Articles'!$A$2:$F$634,6,FALSE),""))</f>
      </c>
      <c r="J14784" s="90">
        <f>IF(OR($E14784="",$H14784=""),"",$H14784*$I14784)</f>
      </c>
      <c r="K14784" s="87" t="str">
        <v/>
      </c>
    </row>
    <row r="14785">
      <c r="A14785" s="74" t="str">
        <v/>
      </c>
      <c r="B14785" s="74" t="str">
        <v/>
      </c>
      <c r="C14785" s="75">
        <f>IF($E14785="","",IFERROR(VLOOKUP(TRIM(E14785&amp;""),'Référentiel Articles'!$A$2:$F$634,2,FALSE),""))</f>
      </c>
      <c r="D14785" s="75">
        <f>IF($E14785="","",IFERROR(VLOOKUP(TRIM(E14785&amp;""),'Référentiel Articles'!$A$2:$F$634,3,FALSE),""))</f>
      </c>
      <c r="E14785" s="74" t="str">
        <v/>
      </c>
      <c r="F14785" s="75">
        <f>IF($E14785="","",IFERROR(VLOOKUP(TRIM(E14785&amp;""),'Référentiel Articles'!$A$2:$F$634,4,FALSE),""))</f>
      </c>
      <c r="G14785" s="76">
        <f>IF($E14785="","",IFERROR(VLOOKUP(TRIM(E14785&amp;""),'Référentiel Articles'!$A$2:$F$634,5,FALSE),""))</f>
      </c>
      <c r="H14785" s="77" t="str">
        <v/>
      </c>
      <c r="I14785" s="76">
        <f>IF($E14785="","",IFERROR(VLOOKUP(TRIM(E14785&amp;""),'Référentiel Articles'!$A$2:$F$634,6,FALSE),""))</f>
      </c>
      <c r="J14785" s="78">
        <f>IF(OR($E14785="",$H14785=""),"",$H14785*$I14785)</f>
      </c>
      <c r="K14785" s="79" t="str">
        <v/>
      </c>
    </row>
    <row r="14786">
      <c r="A14786" s="81" t="str">
        <v/>
      </c>
      <c r="B14786" s="81" t="str">
        <v/>
      </c>
      <c r="C14786" s="83">
        <f>IF($E14786="","",IFERROR(VLOOKUP(TRIM(E14786&amp;""),'Référentiel Articles'!$A$2:$F$634,2,FALSE),""))</f>
      </c>
      <c r="D14786" s="83">
        <f>IF($E14786="","",IFERROR(VLOOKUP(TRIM(E14786&amp;""),'Référentiel Articles'!$A$2:$F$634,3,FALSE),""))</f>
      </c>
      <c r="E14786" s="81" t="str">
        <v/>
      </c>
      <c r="F14786" s="83">
        <f>IF($E14786="","",IFERROR(VLOOKUP(TRIM(E14786&amp;""),'Référentiel Articles'!$A$2:$F$634,4,FALSE),""))</f>
      </c>
      <c r="G14786" s="84">
        <f>IF($E14786="","",IFERROR(VLOOKUP(TRIM(E14786&amp;""),'Référentiel Articles'!$A$2:$F$634,5,FALSE),""))</f>
      </c>
      <c r="H14786" s="85" t="str">
        <v/>
      </c>
      <c r="I14786" s="84">
        <f>IF($E14786="","",IFERROR(VLOOKUP(TRIM(E14786&amp;""),'Référentiel Articles'!$A$2:$F$634,6,FALSE),""))</f>
      </c>
      <c r="J14786" s="90">
        <f>IF(OR($E14786="",$H14786=""),"",$H14786*$I14786)</f>
      </c>
      <c r="K14786" s="87" t="str">
        <v/>
      </c>
    </row>
    <row r="14787">
      <c r="A14787" s="74" t="str">
        <v/>
      </c>
      <c r="B14787" s="74" t="str">
        <v/>
      </c>
      <c r="C14787" s="75">
        <f>IF($E14787="","",IFERROR(VLOOKUP(TRIM(E14787&amp;""),'Référentiel Articles'!$A$2:$F$634,2,FALSE),""))</f>
      </c>
      <c r="D14787" s="75">
        <f>IF($E14787="","",IFERROR(VLOOKUP(TRIM(E14787&amp;""),'Référentiel Articles'!$A$2:$F$634,3,FALSE),""))</f>
      </c>
      <c r="E14787" s="74" t="str">
        <v/>
      </c>
      <c r="F14787" s="75">
        <f>IF($E14787="","",IFERROR(VLOOKUP(TRIM(E14787&amp;""),'Référentiel Articles'!$A$2:$F$634,4,FALSE),""))</f>
      </c>
      <c r="G14787" s="76">
        <f>IF($E14787="","",IFERROR(VLOOKUP(TRIM(E14787&amp;""),'Référentiel Articles'!$A$2:$F$634,5,FALSE),""))</f>
      </c>
      <c r="H14787" s="77" t="str">
        <v/>
      </c>
      <c r="I14787" s="76">
        <f>IF($E14787="","",IFERROR(VLOOKUP(TRIM(E14787&amp;""),'Référentiel Articles'!$A$2:$F$634,6,FALSE),""))</f>
      </c>
      <c r="J14787" s="78">
        <f>IF(OR($E14787="",$H14787=""),"",$H14787*$I14787)</f>
      </c>
      <c r="K14787" s="79" t="str">
        <v/>
      </c>
    </row>
    <row r="14788">
      <c r="A14788" s="81" t="str">
        <v/>
      </c>
      <c r="B14788" s="81" t="str">
        <v/>
      </c>
      <c r="C14788" s="83">
        <f>IF($E14788="","",IFERROR(VLOOKUP(TRIM(E14788&amp;""),'Référentiel Articles'!$A$2:$F$634,2,FALSE),""))</f>
      </c>
      <c r="D14788" s="83">
        <f>IF($E14788="","",IFERROR(VLOOKUP(TRIM(E14788&amp;""),'Référentiel Articles'!$A$2:$F$634,3,FALSE),""))</f>
      </c>
      <c r="E14788" s="81" t="str">
        <v/>
      </c>
      <c r="F14788" s="83">
        <f>IF($E14788="","",IFERROR(VLOOKUP(TRIM(E14788&amp;""),'Référentiel Articles'!$A$2:$F$634,4,FALSE),""))</f>
      </c>
      <c r="G14788" s="84">
        <f>IF($E14788="","",IFERROR(VLOOKUP(TRIM(E14788&amp;""),'Référentiel Articles'!$A$2:$F$634,5,FALSE),""))</f>
      </c>
      <c r="H14788" s="85" t="str">
        <v/>
      </c>
      <c r="I14788" s="84">
        <f>IF($E14788="","",IFERROR(VLOOKUP(TRIM(E14788&amp;""),'Référentiel Articles'!$A$2:$F$634,6,FALSE),""))</f>
      </c>
      <c r="J14788" s="90">
        <f>IF(OR($E14788="",$H14788=""),"",$H14788*$I14788)</f>
      </c>
      <c r="K14788" s="87" t="str">
        <v/>
      </c>
    </row>
    <row r="14789">
      <c r="A14789" s="74" t="str">
        <v/>
      </c>
      <c r="B14789" s="74" t="str">
        <v/>
      </c>
      <c r="C14789" s="75">
        <f>IF($E14789="","",IFERROR(VLOOKUP(TRIM(E14789&amp;""),'Référentiel Articles'!$A$2:$F$634,2,FALSE),""))</f>
      </c>
      <c r="D14789" s="75">
        <f>IF($E14789="","",IFERROR(VLOOKUP(TRIM(E14789&amp;""),'Référentiel Articles'!$A$2:$F$634,3,FALSE),""))</f>
      </c>
      <c r="E14789" s="74" t="str">
        <v/>
      </c>
      <c r="F14789" s="75">
        <f>IF($E14789="","",IFERROR(VLOOKUP(TRIM(E14789&amp;""),'Référentiel Articles'!$A$2:$F$634,4,FALSE),""))</f>
      </c>
      <c r="G14789" s="76">
        <f>IF($E14789="","",IFERROR(VLOOKUP(TRIM(E14789&amp;""),'Référentiel Articles'!$A$2:$F$634,5,FALSE),""))</f>
      </c>
      <c r="H14789" s="77" t="str">
        <v/>
      </c>
      <c r="I14789" s="76">
        <f>IF($E14789="","",IFERROR(VLOOKUP(TRIM(E14789&amp;""),'Référentiel Articles'!$A$2:$F$634,6,FALSE),""))</f>
      </c>
      <c r="J14789" s="78">
        <f>IF(OR($E14789="",$H14789=""),"",$H14789*$I14789)</f>
      </c>
      <c r="K14789" s="79" t="str">
        <v/>
      </c>
    </row>
    <row r="14790">
      <c r="A14790" s="81" t="str">
        <v/>
      </c>
      <c r="B14790" s="81" t="str">
        <v/>
      </c>
      <c r="C14790" s="83">
        <f>IF($E14790="","",IFERROR(VLOOKUP(TRIM(E14790&amp;""),'Référentiel Articles'!$A$2:$F$634,2,FALSE),""))</f>
      </c>
      <c r="D14790" s="83">
        <f>IF($E14790="","",IFERROR(VLOOKUP(TRIM(E14790&amp;""),'Référentiel Articles'!$A$2:$F$634,3,FALSE),""))</f>
      </c>
      <c r="E14790" s="81" t="str">
        <v/>
      </c>
      <c r="F14790" s="83">
        <f>IF($E14790="","",IFERROR(VLOOKUP(TRIM(E14790&amp;""),'Référentiel Articles'!$A$2:$F$634,4,FALSE),""))</f>
      </c>
      <c r="G14790" s="84">
        <f>IF($E14790="","",IFERROR(VLOOKUP(TRIM(E14790&amp;""),'Référentiel Articles'!$A$2:$F$634,5,FALSE),""))</f>
      </c>
      <c r="H14790" s="85" t="str">
        <v/>
      </c>
      <c r="I14790" s="84">
        <f>IF($E14790="","",IFERROR(VLOOKUP(TRIM(E14790&amp;""),'Référentiel Articles'!$A$2:$F$634,6,FALSE),""))</f>
      </c>
      <c r="J14790" s="90">
        <f>IF(OR($E14790="",$H14790=""),"",$H14790*$I14790)</f>
      </c>
      <c r="K14790" s="87" t="str">
        <v/>
      </c>
    </row>
    <row r="14791">
      <c r="A14791" s="74" t="str">
        <v/>
      </c>
      <c r="B14791" s="74" t="str">
        <v/>
      </c>
      <c r="C14791" s="75">
        <f>IF($E14791="","",IFERROR(VLOOKUP(TRIM(E14791&amp;""),'Référentiel Articles'!$A$2:$F$634,2,FALSE),""))</f>
      </c>
      <c r="D14791" s="75">
        <f>IF($E14791="","",IFERROR(VLOOKUP(TRIM(E14791&amp;""),'Référentiel Articles'!$A$2:$F$634,3,FALSE),""))</f>
      </c>
      <c r="E14791" s="74" t="str">
        <v/>
      </c>
      <c r="F14791" s="75">
        <f>IF($E14791="","",IFERROR(VLOOKUP(TRIM(E14791&amp;""),'Référentiel Articles'!$A$2:$F$634,4,FALSE),""))</f>
      </c>
      <c r="G14791" s="76">
        <f>IF($E14791="","",IFERROR(VLOOKUP(TRIM(E14791&amp;""),'Référentiel Articles'!$A$2:$F$634,5,FALSE),""))</f>
      </c>
      <c r="H14791" s="77" t="str">
        <v/>
      </c>
      <c r="I14791" s="76">
        <f>IF($E14791="","",IFERROR(VLOOKUP(TRIM(E14791&amp;""),'Référentiel Articles'!$A$2:$F$634,6,FALSE),""))</f>
      </c>
      <c r="J14791" s="78">
        <f>IF(OR($E14791="",$H14791=""),"",$H14791*$I14791)</f>
      </c>
      <c r="K14791" s="79" t="str">
        <v/>
      </c>
    </row>
    <row r="14792">
      <c r="A14792" s="81" t="str">
        <v/>
      </c>
      <c r="B14792" s="81" t="str">
        <v/>
      </c>
      <c r="C14792" s="83">
        <f>IF($E14792="","",IFERROR(VLOOKUP(TRIM(E14792&amp;""),'Référentiel Articles'!$A$2:$F$634,2,FALSE),""))</f>
      </c>
      <c r="D14792" s="83">
        <f>IF($E14792="","",IFERROR(VLOOKUP(TRIM(E14792&amp;""),'Référentiel Articles'!$A$2:$F$634,3,FALSE),""))</f>
      </c>
      <c r="E14792" s="81" t="str">
        <v/>
      </c>
      <c r="F14792" s="83">
        <f>IF($E14792="","",IFERROR(VLOOKUP(TRIM(E14792&amp;""),'Référentiel Articles'!$A$2:$F$634,4,FALSE),""))</f>
      </c>
      <c r="G14792" s="84">
        <f>IF($E14792="","",IFERROR(VLOOKUP(TRIM(E14792&amp;""),'Référentiel Articles'!$A$2:$F$634,5,FALSE),""))</f>
      </c>
      <c r="H14792" s="85" t="str">
        <v/>
      </c>
      <c r="I14792" s="84">
        <f>IF($E14792="","",IFERROR(VLOOKUP(TRIM(E14792&amp;""),'Référentiel Articles'!$A$2:$F$634,6,FALSE),""))</f>
      </c>
      <c r="J14792" s="90">
        <f>IF(OR($E14792="",$H14792=""),"",$H14792*$I14792)</f>
      </c>
      <c r="K14792" s="87" t="str">
        <v/>
      </c>
    </row>
    <row r="14793">
      <c r="A14793" s="74" t="str">
        <v/>
      </c>
      <c r="B14793" s="74" t="str">
        <v/>
      </c>
      <c r="C14793" s="75">
        <f>IF($E14793="","",IFERROR(VLOOKUP(TRIM(E14793&amp;""),'Référentiel Articles'!$A$2:$F$634,2,FALSE),""))</f>
      </c>
      <c r="D14793" s="75">
        <f>IF($E14793="","",IFERROR(VLOOKUP(TRIM(E14793&amp;""),'Référentiel Articles'!$A$2:$F$634,3,FALSE),""))</f>
      </c>
      <c r="E14793" s="74" t="str">
        <v/>
      </c>
      <c r="F14793" s="75">
        <f>IF($E14793="","",IFERROR(VLOOKUP(TRIM(E14793&amp;""),'Référentiel Articles'!$A$2:$F$634,4,FALSE),""))</f>
      </c>
      <c r="G14793" s="76">
        <f>IF($E14793="","",IFERROR(VLOOKUP(TRIM(E14793&amp;""),'Référentiel Articles'!$A$2:$F$634,5,FALSE),""))</f>
      </c>
      <c r="H14793" s="77" t="str">
        <v/>
      </c>
      <c r="I14793" s="76">
        <f>IF($E14793="","",IFERROR(VLOOKUP(TRIM(E14793&amp;""),'Référentiel Articles'!$A$2:$F$634,6,FALSE),""))</f>
      </c>
      <c r="J14793" s="78">
        <f>IF(OR($E14793="",$H14793=""),"",$H14793*$I14793)</f>
      </c>
      <c r="K14793" s="79" t="str">
        <v/>
      </c>
    </row>
    <row r="14794">
      <c r="A14794" s="81" t="str">
        <v/>
      </c>
      <c r="B14794" s="81" t="str">
        <v/>
      </c>
      <c r="C14794" s="83">
        <f>IF($E14794="","",IFERROR(VLOOKUP(TRIM(E14794&amp;""),'Référentiel Articles'!$A$2:$F$634,2,FALSE),""))</f>
      </c>
      <c r="D14794" s="83">
        <f>IF($E14794="","",IFERROR(VLOOKUP(TRIM(E14794&amp;""),'Référentiel Articles'!$A$2:$F$634,3,FALSE),""))</f>
      </c>
      <c r="E14794" s="81" t="str">
        <v/>
      </c>
      <c r="F14794" s="83">
        <f>IF($E14794="","",IFERROR(VLOOKUP(TRIM(E14794&amp;""),'Référentiel Articles'!$A$2:$F$634,4,FALSE),""))</f>
      </c>
      <c r="G14794" s="84">
        <f>IF($E14794="","",IFERROR(VLOOKUP(TRIM(E14794&amp;""),'Référentiel Articles'!$A$2:$F$634,5,FALSE),""))</f>
      </c>
      <c r="H14794" s="85" t="str">
        <v/>
      </c>
      <c r="I14794" s="84">
        <f>IF($E14794="","",IFERROR(VLOOKUP(TRIM(E14794&amp;""),'Référentiel Articles'!$A$2:$F$634,6,FALSE),""))</f>
      </c>
      <c r="J14794" s="90">
        <f>IF(OR($E14794="",$H14794=""),"",$H14794*$I14794)</f>
      </c>
      <c r="K14794" s="87" t="str">
        <v/>
      </c>
    </row>
    <row r="14795">
      <c r="A14795" s="74" t="str">
        <v/>
      </c>
      <c r="B14795" s="74" t="str">
        <v/>
      </c>
      <c r="C14795" s="75">
        <f>IF($E14795="","",IFERROR(VLOOKUP(TRIM(E14795&amp;""),'Référentiel Articles'!$A$2:$F$634,2,FALSE),""))</f>
      </c>
      <c r="D14795" s="75">
        <f>IF($E14795="","",IFERROR(VLOOKUP(TRIM(E14795&amp;""),'Référentiel Articles'!$A$2:$F$634,3,FALSE),""))</f>
      </c>
      <c r="E14795" s="74" t="str">
        <v/>
      </c>
      <c r="F14795" s="75">
        <f>IF($E14795="","",IFERROR(VLOOKUP(TRIM(E14795&amp;""),'Référentiel Articles'!$A$2:$F$634,4,FALSE),""))</f>
      </c>
      <c r="G14795" s="76">
        <f>IF($E14795="","",IFERROR(VLOOKUP(TRIM(E14795&amp;""),'Référentiel Articles'!$A$2:$F$634,5,FALSE),""))</f>
      </c>
      <c r="H14795" s="77" t="str">
        <v/>
      </c>
      <c r="I14795" s="76">
        <f>IF($E14795="","",IFERROR(VLOOKUP(TRIM(E14795&amp;""),'Référentiel Articles'!$A$2:$F$634,6,FALSE),""))</f>
      </c>
      <c r="J14795" s="78">
        <f>IF(OR($E14795="",$H14795=""),"",$H14795*$I14795)</f>
      </c>
      <c r="K14795" s="79" t="str">
        <v/>
      </c>
    </row>
    <row r="14796">
      <c r="A14796" s="81" t="str">
        <v/>
      </c>
      <c r="B14796" s="81" t="str">
        <v/>
      </c>
      <c r="C14796" s="83">
        <f>IF($E14796="","",IFERROR(VLOOKUP(TRIM(E14796&amp;""),'Référentiel Articles'!$A$2:$F$634,2,FALSE),""))</f>
      </c>
      <c r="D14796" s="83">
        <f>IF($E14796="","",IFERROR(VLOOKUP(TRIM(E14796&amp;""),'Référentiel Articles'!$A$2:$F$634,3,FALSE),""))</f>
      </c>
      <c r="E14796" s="81" t="str">
        <v/>
      </c>
      <c r="F14796" s="83">
        <f>IF($E14796="","",IFERROR(VLOOKUP(TRIM(E14796&amp;""),'Référentiel Articles'!$A$2:$F$634,4,FALSE),""))</f>
      </c>
      <c r="G14796" s="84">
        <f>IF($E14796="","",IFERROR(VLOOKUP(TRIM(E14796&amp;""),'Référentiel Articles'!$A$2:$F$634,5,FALSE),""))</f>
      </c>
      <c r="H14796" s="85" t="str">
        <v/>
      </c>
      <c r="I14796" s="84">
        <f>IF($E14796="","",IFERROR(VLOOKUP(TRIM(E14796&amp;""),'Référentiel Articles'!$A$2:$F$634,6,FALSE),""))</f>
      </c>
      <c r="J14796" s="90">
        <f>IF(OR($E14796="",$H14796=""),"",$H14796*$I14796)</f>
      </c>
      <c r="K14796" s="87" t="str">
        <v/>
      </c>
    </row>
    <row r="14797">
      <c r="A14797" s="74" t="str">
        <v/>
      </c>
      <c r="B14797" s="74" t="str">
        <v/>
      </c>
      <c r="C14797" s="75">
        <f>IF($E14797="","",IFERROR(VLOOKUP(TRIM(E14797&amp;""),'Référentiel Articles'!$A$2:$F$634,2,FALSE),""))</f>
      </c>
      <c r="D14797" s="75">
        <f>IF($E14797="","",IFERROR(VLOOKUP(TRIM(E14797&amp;""),'Référentiel Articles'!$A$2:$F$634,3,FALSE),""))</f>
      </c>
      <c r="E14797" s="74" t="str">
        <v/>
      </c>
      <c r="F14797" s="75">
        <f>IF($E14797="","",IFERROR(VLOOKUP(TRIM(E14797&amp;""),'Référentiel Articles'!$A$2:$F$634,4,FALSE),""))</f>
      </c>
      <c r="G14797" s="76">
        <f>IF($E14797="","",IFERROR(VLOOKUP(TRIM(E14797&amp;""),'Référentiel Articles'!$A$2:$F$634,5,FALSE),""))</f>
      </c>
      <c r="H14797" s="77" t="str">
        <v/>
      </c>
      <c r="I14797" s="76">
        <f>IF($E14797="","",IFERROR(VLOOKUP(TRIM(E14797&amp;""),'Référentiel Articles'!$A$2:$F$634,6,FALSE),""))</f>
      </c>
      <c r="J14797" s="78">
        <f>IF(OR($E14797="",$H14797=""),"",$H14797*$I14797)</f>
      </c>
      <c r="K14797" s="79" t="str">
        <v/>
      </c>
    </row>
    <row r="14798">
      <c r="A14798" s="81" t="str">
        <v/>
      </c>
      <c r="B14798" s="81" t="str">
        <v/>
      </c>
      <c r="C14798" s="83">
        <f>IF($E14798="","",IFERROR(VLOOKUP(TRIM(E14798&amp;""),'Référentiel Articles'!$A$2:$F$634,2,FALSE),""))</f>
      </c>
      <c r="D14798" s="83">
        <f>IF($E14798="","",IFERROR(VLOOKUP(TRIM(E14798&amp;""),'Référentiel Articles'!$A$2:$F$634,3,FALSE),""))</f>
      </c>
      <c r="E14798" s="81" t="str">
        <v/>
      </c>
      <c r="F14798" s="83">
        <f>IF($E14798="","",IFERROR(VLOOKUP(TRIM(E14798&amp;""),'Référentiel Articles'!$A$2:$F$634,4,FALSE),""))</f>
      </c>
      <c r="G14798" s="84">
        <f>IF($E14798="","",IFERROR(VLOOKUP(TRIM(E14798&amp;""),'Référentiel Articles'!$A$2:$F$634,5,FALSE),""))</f>
      </c>
      <c r="H14798" s="85" t="str">
        <v/>
      </c>
      <c r="I14798" s="84">
        <f>IF($E14798="","",IFERROR(VLOOKUP(TRIM(E14798&amp;""),'Référentiel Articles'!$A$2:$F$634,6,FALSE),""))</f>
      </c>
      <c r="J14798" s="90">
        <f>IF(OR($E14798="",$H14798=""),"",$H14798*$I14798)</f>
      </c>
      <c r="K14798" s="87" t="str">
        <v/>
      </c>
    </row>
    <row r="14799">
      <c r="A14799" s="74" t="str">
        <v/>
      </c>
      <c r="B14799" s="74" t="str">
        <v/>
      </c>
      <c r="C14799" s="75">
        <f>IF($E14799="","",IFERROR(VLOOKUP(TRIM(E14799&amp;""),'Référentiel Articles'!$A$2:$F$634,2,FALSE),""))</f>
      </c>
      <c r="D14799" s="75">
        <f>IF($E14799="","",IFERROR(VLOOKUP(TRIM(E14799&amp;""),'Référentiel Articles'!$A$2:$F$634,3,FALSE),""))</f>
      </c>
      <c r="E14799" s="74" t="str">
        <v/>
      </c>
      <c r="F14799" s="75">
        <f>IF($E14799="","",IFERROR(VLOOKUP(TRIM(E14799&amp;""),'Référentiel Articles'!$A$2:$F$634,4,FALSE),""))</f>
      </c>
      <c r="G14799" s="76">
        <f>IF($E14799="","",IFERROR(VLOOKUP(TRIM(E14799&amp;""),'Référentiel Articles'!$A$2:$F$634,5,FALSE),""))</f>
      </c>
      <c r="H14799" s="77" t="str">
        <v/>
      </c>
      <c r="I14799" s="76">
        <f>IF($E14799="","",IFERROR(VLOOKUP(TRIM(E14799&amp;""),'Référentiel Articles'!$A$2:$F$634,6,FALSE),""))</f>
      </c>
      <c r="J14799" s="78">
        <f>IF(OR($E14799="",$H14799=""),"",$H14799*$I14799)</f>
      </c>
      <c r="K14799" s="79" t="str">
        <v/>
      </c>
    </row>
    <row r="14800">
      <c r="A14800" s="81" t="str">
        <v/>
      </c>
      <c r="B14800" s="81" t="str">
        <v/>
      </c>
      <c r="C14800" s="83">
        <f>IF($E14800="","",IFERROR(VLOOKUP(TRIM(E14800&amp;""),'Référentiel Articles'!$A$2:$F$634,2,FALSE),""))</f>
      </c>
      <c r="D14800" s="83">
        <f>IF($E14800="","",IFERROR(VLOOKUP(TRIM(E14800&amp;""),'Référentiel Articles'!$A$2:$F$634,3,FALSE),""))</f>
      </c>
      <c r="E14800" s="81" t="str">
        <v/>
      </c>
      <c r="F14800" s="83">
        <f>IF($E14800="","",IFERROR(VLOOKUP(TRIM(E14800&amp;""),'Référentiel Articles'!$A$2:$F$634,4,FALSE),""))</f>
      </c>
      <c r="G14800" s="84">
        <f>IF($E14800="","",IFERROR(VLOOKUP(TRIM(E14800&amp;""),'Référentiel Articles'!$A$2:$F$634,5,FALSE),""))</f>
      </c>
      <c r="H14800" s="85" t="str">
        <v/>
      </c>
      <c r="I14800" s="84">
        <f>IF($E14800="","",IFERROR(VLOOKUP(TRIM(E14800&amp;""),'Référentiel Articles'!$A$2:$F$634,6,FALSE),""))</f>
      </c>
      <c r="J14800" s="90">
        <f>IF(OR($E14800="",$H14800=""),"",$H14800*$I14800)</f>
      </c>
      <c r="K14800" s="87" t="str">
        <v/>
      </c>
    </row>
    <row r="14801">
      <c r="A14801" s="74" t="str">
        <v/>
      </c>
      <c r="B14801" s="74" t="str">
        <v/>
      </c>
      <c r="C14801" s="75">
        <f>IF($E14801="","",IFERROR(VLOOKUP(TRIM(E14801&amp;""),'Référentiel Articles'!$A$2:$F$634,2,FALSE),""))</f>
      </c>
      <c r="D14801" s="75">
        <f>IF($E14801="","",IFERROR(VLOOKUP(TRIM(E14801&amp;""),'Référentiel Articles'!$A$2:$F$634,3,FALSE),""))</f>
      </c>
      <c r="E14801" s="74" t="str">
        <v/>
      </c>
      <c r="F14801" s="75">
        <f>IF($E14801="","",IFERROR(VLOOKUP(TRIM(E14801&amp;""),'Référentiel Articles'!$A$2:$F$634,4,FALSE),""))</f>
      </c>
      <c r="G14801" s="76">
        <f>IF($E14801="","",IFERROR(VLOOKUP(TRIM(E14801&amp;""),'Référentiel Articles'!$A$2:$F$634,5,FALSE),""))</f>
      </c>
      <c r="H14801" s="77" t="str">
        <v/>
      </c>
      <c r="I14801" s="76">
        <f>IF($E14801="","",IFERROR(VLOOKUP(TRIM(E14801&amp;""),'Référentiel Articles'!$A$2:$F$634,6,FALSE),""))</f>
      </c>
      <c r="J14801" s="78">
        <f>IF(OR($E14801="",$H14801=""),"",$H14801*$I14801)</f>
      </c>
      <c r="K14801" s="79" t="str">
        <v/>
      </c>
    </row>
    <row r="14802">
      <c r="A14802" s="81" t="str">
        <v/>
      </c>
      <c r="B14802" s="81" t="str">
        <v/>
      </c>
      <c r="C14802" s="83">
        <f>IF($E14802="","",IFERROR(VLOOKUP(TRIM(E14802&amp;""),'Référentiel Articles'!$A$2:$F$634,2,FALSE),""))</f>
      </c>
      <c r="D14802" s="83">
        <f>IF($E14802="","",IFERROR(VLOOKUP(TRIM(E14802&amp;""),'Référentiel Articles'!$A$2:$F$634,3,FALSE),""))</f>
      </c>
      <c r="E14802" s="81" t="str">
        <v/>
      </c>
      <c r="F14802" s="83">
        <f>IF($E14802="","",IFERROR(VLOOKUP(TRIM(E14802&amp;""),'Référentiel Articles'!$A$2:$F$634,4,FALSE),""))</f>
      </c>
      <c r="G14802" s="84">
        <f>IF($E14802="","",IFERROR(VLOOKUP(TRIM(E14802&amp;""),'Référentiel Articles'!$A$2:$F$634,5,FALSE),""))</f>
      </c>
      <c r="H14802" s="85" t="str">
        <v/>
      </c>
      <c r="I14802" s="84">
        <f>IF($E14802="","",IFERROR(VLOOKUP(TRIM(E14802&amp;""),'Référentiel Articles'!$A$2:$F$634,6,FALSE),""))</f>
      </c>
      <c r="J14802" s="90">
        <f>IF(OR($E14802="",$H14802=""),"",$H14802*$I14802)</f>
      </c>
      <c r="K14802" s="87" t="str">
        <v/>
      </c>
    </row>
    <row r="14803">
      <c r="A14803" s="74" t="str">
        <v/>
      </c>
      <c r="B14803" s="74" t="str">
        <v/>
      </c>
      <c r="C14803" s="75">
        <f>IF($E14803="","",IFERROR(VLOOKUP(TRIM(E14803&amp;""),'Référentiel Articles'!$A$2:$F$634,2,FALSE),""))</f>
      </c>
      <c r="D14803" s="75">
        <f>IF($E14803="","",IFERROR(VLOOKUP(TRIM(E14803&amp;""),'Référentiel Articles'!$A$2:$F$634,3,FALSE),""))</f>
      </c>
      <c r="E14803" s="74" t="str">
        <v/>
      </c>
      <c r="F14803" s="75">
        <f>IF($E14803="","",IFERROR(VLOOKUP(TRIM(E14803&amp;""),'Référentiel Articles'!$A$2:$F$634,4,FALSE),""))</f>
      </c>
      <c r="G14803" s="76">
        <f>IF($E14803="","",IFERROR(VLOOKUP(TRIM(E14803&amp;""),'Référentiel Articles'!$A$2:$F$634,5,FALSE),""))</f>
      </c>
      <c r="H14803" s="77" t="str">
        <v/>
      </c>
      <c r="I14803" s="76">
        <f>IF($E14803="","",IFERROR(VLOOKUP(TRIM(E14803&amp;""),'Référentiel Articles'!$A$2:$F$634,6,FALSE),""))</f>
      </c>
      <c r="J14803" s="78">
        <f>IF(OR($E14803="",$H14803=""),"",$H14803*$I14803)</f>
      </c>
      <c r="K14803" s="79" t="str">
        <v/>
      </c>
    </row>
    <row r="14804">
      <c r="A14804" s="81" t="str">
        <v/>
      </c>
      <c r="B14804" s="81" t="str">
        <v/>
      </c>
      <c r="C14804" s="83">
        <f>IF($E14804="","",IFERROR(VLOOKUP(TRIM(E14804&amp;""),'Référentiel Articles'!$A$2:$F$634,2,FALSE),""))</f>
      </c>
      <c r="D14804" s="83">
        <f>IF($E14804="","",IFERROR(VLOOKUP(TRIM(E14804&amp;""),'Référentiel Articles'!$A$2:$F$634,3,FALSE),""))</f>
      </c>
      <c r="E14804" s="81" t="str">
        <v/>
      </c>
      <c r="F14804" s="83">
        <f>IF($E14804="","",IFERROR(VLOOKUP(TRIM(E14804&amp;""),'Référentiel Articles'!$A$2:$F$634,4,FALSE),""))</f>
      </c>
      <c r="G14804" s="84">
        <f>IF($E14804="","",IFERROR(VLOOKUP(TRIM(E14804&amp;""),'Référentiel Articles'!$A$2:$F$634,5,FALSE),""))</f>
      </c>
      <c r="H14804" s="85" t="str">
        <v/>
      </c>
      <c r="I14804" s="84">
        <f>IF($E14804="","",IFERROR(VLOOKUP(TRIM(E14804&amp;""),'Référentiel Articles'!$A$2:$F$634,6,FALSE),""))</f>
      </c>
      <c r="J14804" s="90">
        <f>IF(OR($E14804="",$H14804=""),"",$H14804*$I14804)</f>
      </c>
      <c r="K14804" s="87" t="str">
        <v/>
      </c>
    </row>
    <row r="14805">
      <c r="A14805" s="74" t="str">
        <v/>
      </c>
      <c r="B14805" s="74" t="str">
        <v/>
      </c>
      <c r="C14805" s="75">
        <f>IF($E14805="","",IFERROR(VLOOKUP(TRIM(E14805&amp;""),'Référentiel Articles'!$A$2:$F$634,2,FALSE),""))</f>
      </c>
      <c r="D14805" s="75">
        <f>IF($E14805="","",IFERROR(VLOOKUP(TRIM(E14805&amp;""),'Référentiel Articles'!$A$2:$F$634,3,FALSE),""))</f>
      </c>
      <c r="E14805" s="74" t="str">
        <v/>
      </c>
      <c r="F14805" s="75">
        <f>IF($E14805="","",IFERROR(VLOOKUP(TRIM(E14805&amp;""),'Référentiel Articles'!$A$2:$F$634,4,FALSE),""))</f>
      </c>
      <c r="G14805" s="76">
        <f>IF($E14805="","",IFERROR(VLOOKUP(TRIM(E14805&amp;""),'Référentiel Articles'!$A$2:$F$634,5,FALSE),""))</f>
      </c>
      <c r="H14805" s="77" t="str">
        <v/>
      </c>
      <c r="I14805" s="76">
        <f>IF($E14805="","",IFERROR(VLOOKUP(TRIM(E14805&amp;""),'Référentiel Articles'!$A$2:$F$634,6,FALSE),""))</f>
      </c>
      <c r="J14805" s="78">
        <f>IF(OR($E14805="",$H14805=""),"",$H14805*$I14805)</f>
      </c>
      <c r="K14805" s="79" t="str">
        <v/>
      </c>
    </row>
    <row r="14806">
      <c r="A14806" s="81" t="str">
        <v/>
      </c>
      <c r="B14806" s="81" t="str">
        <v/>
      </c>
      <c r="C14806" s="83">
        <f>IF($E14806="","",IFERROR(VLOOKUP(TRIM(E14806&amp;""),'Référentiel Articles'!$A$2:$F$634,2,FALSE),""))</f>
      </c>
      <c r="D14806" s="83">
        <f>IF($E14806="","",IFERROR(VLOOKUP(TRIM(E14806&amp;""),'Référentiel Articles'!$A$2:$F$634,3,FALSE),""))</f>
      </c>
      <c r="E14806" s="81" t="str">
        <v/>
      </c>
      <c r="F14806" s="83">
        <f>IF($E14806="","",IFERROR(VLOOKUP(TRIM(E14806&amp;""),'Référentiel Articles'!$A$2:$F$634,4,FALSE),""))</f>
      </c>
      <c r="G14806" s="84">
        <f>IF($E14806="","",IFERROR(VLOOKUP(TRIM(E14806&amp;""),'Référentiel Articles'!$A$2:$F$634,5,FALSE),""))</f>
      </c>
      <c r="H14806" s="85" t="str">
        <v/>
      </c>
      <c r="I14806" s="84">
        <f>IF($E14806="","",IFERROR(VLOOKUP(TRIM(E14806&amp;""),'Référentiel Articles'!$A$2:$F$634,6,FALSE),""))</f>
      </c>
      <c r="J14806" s="90">
        <f>IF(OR($E14806="",$H14806=""),"",$H14806*$I14806)</f>
      </c>
      <c r="K14806" s="87" t="str">
        <v/>
      </c>
    </row>
    <row r="14807">
      <c r="A14807" s="74" t="str">
        <v/>
      </c>
      <c r="B14807" s="74" t="str">
        <v/>
      </c>
      <c r="C14807" s="75">
        <f>IF($E14807="","",IFERROR(VLOOKUP(TRIM(E14807&amp;""),'Référentiel Articles'!$A$2:$F$634,2,FALSE),""))</f>
      </c>
      <c r="D14807" s="75">
        <f>IF($E14807="","",IFERROR(VLOOKUP(TRIM(E14807&amp;""),'Référentiel Articles'!$A$2:$F$634,3,FALSE),""))</f>
      </c>
      <c r="E14807" s="74" t="str">
        <v/>
      </c>
      <c r="F14807" s="75">
        <f>IF($E14807="","",IFERROR(VLOOKUP(TRIM(E14807&amp;""),'Référentiel Articles'!$A$2:$F$634,4,FALSE),""))</f>
      </c>
      <c r="G14807" s="76">
        <f>IF($E14807="","",IFERROR(VLOOKUP(TRIM(E14807&amp;""),'Référentiel Articles'!$A$2:$F$634,5,FALSE),""))</f>
      </c>
      <c r="H14807" s="77" t="str">
        <v/>
      </c>
      <c r="I14807" s="76">
        <f>IF($E14807="","",IFERROR(VLOOKUP(TRIM(E14807&amp;""),'Référentiel Articles'!$A$2:$F$634,6,FALSE),""))</f>
      </c>
      <c r="J14807" s="78">
        <f>IF(OR($E14807="",$H14807=""),"",$H14807*$I14807)</f>
      </c>
      <c r="K14807" s="79" t="str">
        <v/>
      </c>
    </row>
    <row r="14808">
      <c r="A14808" s="81" t="str">
        <v/>
      </c>
      <c r="B14808" s="81" t="str">
        <v/>
      </c>
      <c r="C14808" s="83">
        <f>IF($E14808="","",IFERROR(VLOOKUP(TRIM(E14808&amp;""),'Référentiel Articles'!$A$2:$F$634,2,FALSE),""))</f>
      </c>
      <c r="D14808" s="83">
        <f>IF($E14808="","",IFERROR(VLOOKUP(TRIM(E14808&amp;""),'Référentiel Articles'!$A$2:$F$634,3,FALSE),""))</f>
      </c>
      <c r="E14808" s="81" t="str">
        <v/>
      </c>
      <c r="F14808" s="83">
        <f>IF($E14808="","",IFERROR(VLOOKUP(TRIM(E14808&amp;""),'Référentiel Articles'!$A$2:$F$634,4,FALSE),""))</f>
      </c>
      <c r="G14808" s="84">
        <f>IF($E14808="","",IFERROR(VLOOKUP(TRIM(E14808&amp;""),'Référentiel Articles'!$A$2:$F$634,5,FALSE),""))</f>
      </c>
      <c r="H14808" s="85" t="str">
        <v/>
      </c>
      <c r="I14808" s="84">
        <f>IF($E14808="","",IFERROR(VLOOKUP(TRIM(E14808&amp;""),'Référentiel Articles'!$A$2:$F$634,6,FALSE),""))</f>
      </c>
      <c r="J14808" s="90">
        <f>IF(OR($E14808="",$H14808=""),"",$H14808*$I14808)</f>
      </c>
      <c r="K14808" s="87" t="str">
        <v/>
      </c>
    </row>
    <row r="14809">
      <c r="A14809" s="74" t="str">
        <v/>
      </c>
      <c r="B14809" s="74" t="str">
        <v/>
      </c>
      <c r="C14809" s="75">
        <f>IF($E14809="","",IFERROR(VLOOKUP(TRIM(E14809&amp;""),'Référentiel Articles'!$A$2:$F$634,2,FALSE),""))</f>
      </c>
      <c r="D14809" s="75">
        <f>IF($E14809="","",IFERROR(VLOOKUP(TRIM(E14809&amp;""),'Référentiel Articles'!$A$2:$F$634,3,FALSE),""))</f>
      </c>
      <c r="E14809" s="74" t="str">
        <v/>
      </c>
      <c r="F14809" s="75">
        <f>IF($E14809="","",IFERROR(VLOOKUP(TRIM(E14809&amp;""),'Référentiel Articles'!$A$2:$F$634,4,FALSE),""))</f>
      </c>
      <c r="G14809" s="76">
        <f>IF($E14809="","",IFERROR(VLOOKUP(TRIM(E14809&amp;""),'Référentiel Articles'!$A$2:$F$634,5,FALSE),""))</f>
      </c>
      <c r="H14809" s="77" t="str">
        <v/>
      </c>
      <c r="I14809" s="76">
        <f>IF($E14809="","",IFERROR(VLOOKUP(TRIM(E14809&amp;""),'Référentiel Articles'!$A$2:$F$634,6,FALSE),""))</f>
      </c>
      <c r="J14809" s="78">
        <f>IF(OR($E14809="",$H14809=""),"",$H14809*$I14809)</f>
      </c>
      <c r="K14809" s="79" t="str">
        <v/>
      </c>
    </row>
    <row r="14810">
      <c r="A14810" s="81" t="str">
        <v/>
      </c>
      <c r="B14810" s="81" t="str">
        <v/>
      </c>
      <c r="C14810" s="83">
        <f>IF($E14810="","",IFERROR(VLOOKUP(TRIM(E14810&amp;""),'Référentiel Articles'!$A$2:$F$634,2,FALSE),""))</f>
      </c>
      <c r="D14810" s="83">
        <f>IF($E14810="","",IFERROR(VLOOKUP(TRIM(E14810&amp;""),'Référentiel Articles'!$A$2:$F$634,3,FALSE),""))</f>
      </c>
      <c r="E14810" s="81" t="str">
        <v/>
      </c>
      <c r="F14810" s="83">
        <f>IF($E14810="","",IFERROR(VLOOKUP(TRIM(E14810&amp;""),'Référentiel Articles'!$A$2:$F$634,4,FALSE),""))</f>
      </c>
      <c r="G14810" s="84">
        <f>IF($E14810="","",IFERROR(VLOOKUP(TRIM(E14810&amp;""),'Référentiel Articles'!$A$2:$F$634,5,FALSE),""))</f>
      </c>
      <c r="H14810" s="85" t="str">
        <v/>
      </c>
      <c r="I14810" s="84">
        <f>IF($E14810="","",IFERROR(VLOOKUP(TRIM(E14810&amp;""),'Référentiel Articles'!$A$2:$F$634,6,FALSE),""))</f>
      </c>
      <c r="J14810" s="90">
        <f>IF(OR($E14810="",$H14810=""),"",$H14810*$I14810)</f>
      </c>
      <c r="K14810" s="87" t="str">
        <v/>
      </c>
    </row>
    <row r="14811">
      <c r="A14811" s="74" t="str">
        <v/>
      </c>
      <c r="B14811" s="74" t="str">
        <v/>
      </c>
      <c r="C14811" s="75">
        <f>IF($E14811="","",IFERROR(VLOOKUP(TRIM(E14811&amp;""),'Référentiel Articles'!$A$2:$F$634,2,FALSE),""))</f>
      </c>
      <c r="D14811" s="75">
        <f>IF($E14811="","",IFERROR(VLOOKUP(TRIM(E14811&amp;""),'Référentiel Articles'!$A$2:$F$634,3,FALSE),""))</f>
      </c>
      <c r="E14811" s="74" t="str">
        <v/>
      </c>
      <c r="F14811" s="75">
        <f>IF($E14811="","",IFERROR(VLOOKUP(TRIM(E14811&amp;""),'Référentiel Articles'!$A$2:$F$634,4,FALSE),""))</f>
      </c>
      <c r="G14811" s="76">
        <f>IF($E14811="","",IFERROR(VLOOKUP(TRIM(E14811&amp;""),'Référentiel Articles'!$A$2:$F$634,5,FALSE),""))</f>
      </c>
      <c r="H14811" s="77" t="str">
        <v/>
      </c>
      <c r="I14811" s="76">
        <f>IF($E14811="","",IFERROR(VLOOKUP(TRIM(E14811&amp;""),'Référentiel Articles'!$A$2:$F$634,6,FALSE),""))</f>
      </c>
      <c r="J14811" s="78">
        <f>IF(OR($E14811="",$H14811=""),"",$H14811*$I14811)</f>
      </c>
      <c r="K14811" s="79" t="str">
        <v/>
      </c>
    </row>
    <row r="14812">
      <c r="A14812" s="81" t="str">
        <v/>
      </c>
      <c r="B14812" s="81" t="str">
        <v/>
      </c>
      <c r="C14812" s="83">
        <f>IF($E14812="","",IFERROR(VLOOKUP(TRIM(E14812&amp;""),'Référentiel Articles'!$A$2:$F$634,2,FALSE),""))</f>
      </c>
      <c r="D14812" s="83">
        <f>IF($E14812="","",IFERROR(VLOOKUP(TRIM(E14812&amp;""),'Référentiel Articles'!$A$2:$F$634,3,FALSE),""))</f>
      </c>
      <c r="E14812" s="81" t="str">
        <v/>
      </c>
      <c r="F14812" s="83">
        <f>IF($E14812="","",IFERROR(VLOOKUP(TRIM(E14812&amp;""),'Référentiel Articles'!$A$2:$F$634,4,FALSE),""))</f>
      </c>
      <c r="G14812" s="84">
        <f>IF($E14812="","",IFERROR(VLOOKUP(TRIM(E14812&amp;""),'Référentiel Articles'!$A$2:$F$634,5,FALSE),""))</f>
      </c>
      <c r="H14812" s="85" t="str">
        <v/>
      </c>
      <c r="I14812" s="84">
        <f>IF($E14812="","",IFERROR(VLOOKUP(TRIM(E14812&amp;""),'Référentiel Articles'!$A$2:$F$634,6,FALSE),""))</f>
      </c>
      <c r="J14812" s="90">
        <f>IF(OR($E14812="",$H14812=""),"",$H14812*$I14812)</f>
      </c>
      <c r="K14812" s="87" t="str">
        <v/>
      </c>
    </row>
    <row r="14813">
      <c r="A14813" s="74" t="str">
        <v/>
      </c>
      <c r="B14813" s="74" t="str">
        <v/>
      </c>
      <c r="C14813" s="75">
        <f>IF($E14813="","",IFERROR(VLOOKUP(TRIM(E14813&amp;""),'Référentiel Articles'!$A$2:$F$634,2,FALSE),""))</f>
      </c>
      <c r="D14813" s="75">
        <f>IF($E14813="","",IFERROR(VLOOKUP(TRIM(E14813&amp;""),'Référentiel Articles'!$A$2:$F$634,3,FALSE),""))</f>
      </c>
      <c r="E14813" s="74" t="str">
        <v/>
      </c>
      <c r="F14813" s="75">
        <f>IF($E14813="","",IFERROR(VLOOKUP(TRIM(E14813&amp;""),'Référentiel Articles'!$A$2:$F$634,4,FALSE),""))</f>
      </c>
      <c r="G14813" s="76">
        <f>IF($E14813="","",IFERROR(VLOOKUP(TRIM(E14813&amp;""),'Référentiel Articles'!$A$2:$F$634,5,FALSE),""))</f>
      </c>
      <c r="H14813" s="77" t="str">
        <v/>
      </c>
      <c r="I14813" s="76">
        <f>IF($E14813="","",IFERROR(VLOOKUP(TRIM(E14813&amp;""),'Référentiel Articles'!$A$2:$F$634,6,FALSE),""))</f>
      </c>
      <c r="J14813" s="78">
        <f>IF(OR($E14813="",$H14813=""),"",$H14813*$I14813)</f>
      </c>
      <c r="K14813" s="79" t="str">
        <v/>
      </c>
    </row>
    <row r="14814">
      <c r="A14814" s="81" t="str">
        <v/>
      </c>
      <c r="B14814" s="81" t="str">
        <v/>
      </c>
      <c r="C14814" s="83">
        <f>IF($E14814="","",IFERROR(VLOOKUP(TRIM(E14814&amp;""),'Référentiel Articles'!$A$2:$F$634,2,FALSE),""))</f>
      </c>
      <c r="D14814" s="83">
        <f>IF($E14814="","",IFERROR(VLOOKUP(TRIM(E14814&amp;""),'Référentiel Articles'!$A$2:$F$634,3,FALSE),""))</f>
      </c>
      <c r="E14814" s="81" t="str">
        <v/>
      </c>
      <c r="F14814" s="83">
        <f>IF($E14814="","",IFERROR(VLOOKUP(TRIM(E14814&amp;""),'Référentiel Articles'!$A$2:$F$634,4,FALSE),""))</f>
      </c>
      <c r="G14814" s="84">
        <f>IF($E14814="","",IFERROR(VLOOKUP(TRIM(E14814&amp;""),'Référentiel Articles'!$A$2:$F$634,5,FALSE),""))</f>
      </c>
      <c r="H14814" s="85" t="str">
        <v/>
      </c>
      <c r="I14814" s="84">
        <f>IF($E14814="","",IFERROR(VLOOKUP(TRIM(E14814&amp;""),'Référentiel Articles'!$A$2:$F$634,6,FALSE),""))</f>
      </c>
      <c r="J14814" s="90">
        <f>IF(OR($E14814="",$H14814=""),"",$H14814*$I14814)</f>
      </c>
      <c r="K14814" s="87" t="str">
        <v/>
      </c>
    </row>
    <row r="14815">
      <c r="A14815" s="74" t="str">
        <v/>
      </c>
      <c r="B14815" s="74" t="str">
        <v/>
      </c>
      <c r="C14815" s="75">
        <f>IF($E14815="","",IFERROR(VLOOKUP(TRIM(E14815&amp;""),'Référentiel Articles'!$A$2:$F$634,2,FALSE),""))</f>
      </c>
      <c r="D14815" s="75">
        <f>IF($E14815="","",IFERROR(VLOOKUP(TRIM(E14815&amp;""),'Référentiel Articles'!$A$2:$F$634,3,FALSE),""))</f>
      </c>
      <c r="E14815" s="74" t="str">
        <v/>
      </c>
      <c r="F14815" s="75">
        <f>IF($E14815="","",IFERROR(VLOOKUP(TRIM(E14815&amp;""),'Référentiel Articles'!$A$2:$F$634,4,FALSE),""))</f>
      </c>
      <c r="G14815" s="76">
        <f>IF($E14815="","",IFERROR(VLOOKUP(TRIM(E14815&amp;""),'Référentiel Articles'!$A$2:$F$634,5,FALSE),""))</f>
      </c>
      <c r="H14815" s="77" t="str">
        <v/>
      </c>
      <c r="I14815" s="76">
        <f>IF($E14815="","",IFERROR(VLOOKUP(TRIM(E14815&amp;""),'Référentiel Articles'!$A$2:$F$634,6,FALSE),""))</f>
      </c>
      <c r="J14815" s="78">
        <f>IF(OR($E14815="",$H14815=""),"",$H14815*$I14815)</f>
      </c>
      <c r="K14815" s="79" t="str">
        <v/>
      </c>
    </row>
    <row r="14816">
      <c r="A14816" s="81" t="str">
        <v/>
      </c>
      <c r="B14816" s="81" t="str">
        <v/>
      </c>
      <c r="C14816" s="83">
        <f>IF($E14816="","",IFERROR(VLOOKUP(TRIM(E14816&amp;""),'Référentiel Articles'!$A$2:$F$634,2,FALSE),""))</f>
      </c>
      <c r="D14816" s="83">
        <f>IF($E14816="","",IFERROR(VLOOKUP(TRIM(E14816&amp;""),'Référentiel Articles'!$A$2:$F$634,3,FALSE),""))</f>
      </c>
      <c r="E14816" s="81" t="str">
        <v/>
      </c>
      <c r="F14816" s="83">
        <f>IF($E14816="","",IFERROR(VLOOKUP(TRIM(E14816&amp;""),'Référentiel Articles'!$A$2:$F$634,4,FALSE),""))</f>
      </c>
      <c r="G14816" s="84">
        <f>IF($E14816="","",IFERROR(VLOOKUP(TRIM(E14816&amp;""),'Référentiel Articles'!$A$2:$F$634,5,FALSE),""))</f>
      </c>
      <c r="H14816" s="85" t="str">
        <v/>
      </c>
      <c r="I14816" s="84">
        <f>IF($E14816="","",IFERROR(VLOOKUP(TRIM(E14816&amp;""),'Référentiel Articles'!$A$2:$F$634,6,FALSE),""))</f>
      </c>
      <c r="J14816" s="90">
        <f>IF(OR($E14816="",$H14816=""),"",$H14816*$I14816)</f>
      </c>
      <c r="K14816" s="87" t="str">
        <v/>
      </c>
    </row>
    <row r="14817">
      <c r="A14817" s="74" t="str">
        <v/>
      </c>
      <c r="B14817" s="74" t="str">
        <v/>
      </c>
      <c r="C14817" s="75">
        <f>IF($E14817="","",IFERROR(VLOOKUP(TRIM(E14817&amp;""),'Référentiel Articles'!$A$2:$F$634,2,FALSE),""))</f>
      </c>
      <c r="D14817" s="75">
        <f>IF($E14817="","",IFERROR(VLOOKUP(TRIM(E14817&amp;""),'Référentiel Articles'!$A$2:$F$634,3,FALSE),""))</f>
      </c>
      <c r="E14817" s="74" t="str">
        <v/>
      </c>
      <c r="F14817" s="75">
        <f>IF($E14817="","",IFERROR(VLOOKUP(TRIM(E14817&amp;""),'Référentiel Articles'!$A$2:$F$634,4,FALSE),""))</f>
      </c>
      <c r="G14817" s="76">
        <f>IF($E14817="","",IFERROR(VLOOKUP(TRIM(E14817&amp;""),'Référentiel Articles'!$A$2:$F$634,5,FALSE),""))</f>
      </c>
      <c r="H14817" s="77" t="str">
        <v/>
      </c>
      <c r="I14817" s="76">
        <f>IF($E14817="","",IFERROR(VLOOKUP(TRIM(E14817&amp;""),'Référentiel Articles'!$A$2:$F$634,6,FALSE),""))</f>
      </c>
      <c r="J14817" s="78">
        <f>IF(OR($E14817="",$H14817=""),"",$H14817*$I14817)</f>
      </c>
      <c r="K14817" s="79" t="str">
        <v/>
      </c>
    </row>
    <row r="14818">
      <c r="A14818" s="81" t="str">
        <v/>
      </c>
      <c r="B14818" s="81" t="str">
        <v/>
      </c>
      <c r="C14818" s="83">
        <f>IF($E14818="","",IFERROR(VLOOKUP(TRIM(E14818&amp;""),'Référentiel Articles'!$A$2:$F$634,2,FALSE),""))</f>
      </c>
      <c r="D14818" s="83">
        <f>IF($E14818="","",IFERROR(VLOOKUP(TRIM(E14818&amp;""),'Référentiel Articles'!$A$2:$F$634,3,FALSE),""))</f>
      </c>
      <c r="E14818" s="81" t="str">
        <v/>
      </c>
      <c r="F14818" s="83">
        <f>IF($E14818="","",IFERROR(VLOOKUP(TRIM(E14818&amp;""),'Référentiel Articles'!$A$2:$F$634,4,FALSE),""))</f>
      </c>
      <c r="G14818" s="84">
        <f>IF($E14818="","",IFERROR(VLOOKUP(TRIM(E14818&amp;""),'Référentiel Articles'!$A$2:$F$634,5,FALSE),""))</f>
      </c>
      <c r="H14818" s="85" t="str">
        <v/>
      </c>
      <c r="I14818" s="84">
        <f>IF($E14818="","",IFERROR(VLOOKUP(TRIM(E14818&amp;""),'Référentiel Articles'!$A$2:$F$634,6,FALSE),""))</f>
      </c>
      <c r="J14818" s="90">
        <f>IF(OR($E14818="",$H14818=""),"",$H14818*$I14818)</f>
      </c>
      <c r="K14818" s="87" t="str">
        <v/>
      </c>
    </row>
    <row r="14819">
      <c r="A14819" s="74" t="str">
        <v/>
      </c>
      <c r="B14819" s="74" t="str">
        <v/>
      </c>
      <c r="C14819" s="75">
        <f>IF($E14819="","",IFERROR(VLOOKUP(TRIM(E14819&amp;""),'Référentiel Articles'!$A$2:$F$634,2,FALSE),""))</f>
      </c>
      <c r="D14819" s="75">
        <f>IF($E14819="","",IFERROR(VLOOKUP(TRIM(E14819&amp;""),'Référentiel Articles'!$A$2:$F$634,3,FALSE),""))</f>
      </c>
      <c r="E14819" s="74" t="str">
        <v/>
      </c>
      <c r="F14819" s="75">
        <f>IF($E14819="","",IFERROR(VLOOKUP(TRIM(E14819&amp;""),'Référentiel Articles'!$A$2:$F$634,4,FALSE),""))</f>
      </c>
      <c r="G14819" s="76">
        <f>IF($E14819="","",IFERROR(VLOOKUP(TRIM(E14819&amp;""),'Référentiel Articles'!$A$2:$F$634,5,FALSE),""))</f>
      </c>
      <c r="H14819" s="77" t="str">
        <v/>
      </c>
      <c r="I14819" s="76">
        <f>IF($E14819="","",IFERROR(VLOOKUP(TRIM(E14819&amp;""),'Référentiel Articles'!$A$2:$F$634,6,FALSE),""))</f>
      </c>
      <c r="J14819" s="78">
        <f>IF(OR($E14819="",$H14819=""),"",$H14819*$I14819)</f>
      </c>
      <c r="K14819" s="79" t="str">
        <v/>
      </c>
    </row>
    <row r="14820">
      <c r="A14820" s="81" t="str">
        <v/>
      </c>
      <c r="B14820" s="81" t="str">
        <v/>
      </c>
      <c r="C14820" s="83">
        <f>IF($E14820="","",IFERROR(VLOOKUP(TRIM(E14820&amp;""),'Référentiel Articles'!$A$2:$F$634,2,FALSE),""))</f>
      </c>
      <c r="D14820" s="83">
        <f>IF($E14820="","",IFERROR(VLOOKUP(TRIM(E14820&amp;""),'Référentiel Articles'!$A$2:$F$634,3,FALSE),""))</f>
      </c>
      <c r="E14820" s="81" t="str">
        <v/>
      </c>
      <c r="F14820" s="83">
        <f>IF($E14820="","",IFERROR(VLOOKUP(TRIM(E14820&amp;""),'Référentiel Articles'!$A$2:$F$634,4,FALSE),""))</f>
      </c>
      <c r="G14820" s="84">
        <f>IF($E14820="","",IFERROR(VLOOKUP(TRIM(E14820&amp;""),'Référentiel Articles'!$A$2:$F$634,5,FALSE),""))</f>
      </c>
      <c r="H14820" s="85" t="str">
        <v/>
      </c>
      <c r="I14820" s="84">
        <f>IF($E14820="","",IFERROR(VLOOKUP(TRIM(E14820&amp;""),'Référentiel Articles'!$A$2:$F$634,6,FALSE),""))</f>
      </c>
      <c r="J14820" s="90">
        <f>IF(OR($E14820="",$H14820=""),"",$H14820*$I14820)</f>
      </c>
      <c r="K14820" s="87" t="str">
        <v/>
      </c>
    </row>
    <row r="14821">
      <c r="A14821" s="74" t="str">
        <v/>
      </c>
      <c r="B14821" s="74" t="str">
        <v/>
      </c>
      <c r="C14821" s="75">
        <f>IF($E14821="","",IFERROR(VLOOKUP(TRIM(E14821&amp;""),'Référentiel Articles'!$A$2:$F$634,2,FALSE),""))</f>
      </c>
      <c r="D14821" s="75">
        <f>IF($E14821="","",IFERROR(VLOOKUP(TRIM(E14821&amp;""),'Référentiel Articles'!$A$2:$F$634,3,FALSE),""))</f>
      </c>
      <c r="E14821" s="74" t="str">
        <v/>
      </c>
      <c r="F14821" s="75">
        <f>IF($E14821="","",IFERROR(VLOOKUP(TRIM(E14821&amp;""),'Référentiel Articles'!$A$2:$F$634,4,FALSE),""))</f>
      </c>
      <c r="G14821" s="76">
        <f>IF($E14821="","",IFERROR(VLOOKUP(TRIM(E14821&amp;""),'Référentiel Articles'!$A$2:$F$634,5,FALSE),""))</f>
      </c>
      <c r="H14821" s="77" t="str">
        <v/>
      </c>
      <c r="I14821" s="76">
        <f>IF($E14821="","",IFERROR(VLOOKUP(TRIM(E14821&amp;""),'Référentiel Articles'!$A$2:$F$634,6,FALSE),""))</f>
      </c>
      <c r="J14821" s="78">
        <f>IF(OR($E14821="",$H14821=""),"",$H14821*$I14821)</f>
      </c>
      <c r="K14821" s="79" t="str">
        <v/>
      </c>
    </row>
    <row r="14822">
      <c r="A14822" s="81" t="str">
        <v/>
      </c>
      <c r="B14822" s="81" t="str">
        <v/>
      </c>
      <c r="C14822" s="83">
        <f>IF($E14822="","",IFERROR(VLOOKUP(TRIM(E14822&amp;""),'Référentiel Articles'!$A$2:$F$634,2,FALSE),""))</f>
      </c>
      <c r="D14822" s="83">
        <f>IF($E14822="","",IFERROR(VLOOKUP(TRIM(E14822&amp;""),'Référentiel Articles'!$A$2:$F$634,3,FALSE),""))</f>
      </c>
      <c r="E14822" s="81" t="str">
        <v/>
      </c>
      <c r="F14822" s="83">
        <f>IF($E14822="","",IFERROR(VLOOKUP(TRIM(E14822&amp;""),'Référentiel Articles'!$A$2:$F$634,4,FALSE),""))</f>
      </c>
      <c r="G14822" s="84">
        <f>IF($E14822="","",IFERROR(VLOOKUP(TRIM(E14822&amp;""),'Référentiel Articles'!$A$2:$F$634,5,FALSE),""))</f>
      </c>
      <c r="H14822" s="85" t="str">
        <v/>
      </c>
      <c r="I14822" s="84">
        <f>IF($E14822="","",IFERROR(VLOOKUP(TRIM(E14822&amp;""),'Référentiel Articles'!$A$2:$F$634,6,FALSE),""))</f>
      </c>
      <c r="J14822" s="90">
        <f>IF(OR($E14822="",$H14822=""),"",$H14822*$I14822)</f>
      </c>
      <c r="K14822" s="87" t="str">
        <v/>
      </c>
    </row>
    <row r="14823">
      <c r="A14823" s="74" t="str">
        <v/>
      </c>
      <c r="B14823" s="74" t="str">
        <v/>
      </c>
      <c r="C14823" s="75">
        <f>IF($E14823="","",IFERROR(VLOOKUP(TRIM(E14823&amp;""),'Référentiel Articles'!$A$2:$F$634,2,FALSE),""))</f>
      </c>
      <c r="D14823" s="75">
        <f>IF($E14823="","",IFERROR(VLOOKUP(TRIM(E14823&amp;""),'Référentiel Articles'!$A$2:$F$634,3,FALSE),""))</f>
      </c>
      <c r="E14823" s="74" t="str">
        <v/>
      </c>
      <c r="F14823" s="75">
        <f>IF($E14823="","",IFERROR(VLOOKUP(TRIM(E14823&amp;""),'Référentiel Articles'!$A$2:$F$634,4,FALSE),""))</f>
      </c>
      <c r="G14823" s="76">
        <f>IF($E14823="","",IFERROR(VLOOKUP(TRIM(E14823&amp;""),'Référentiel Articles'!$A$2:$F$634,5,FALSE),""))</f>
      </c>
      <c r="H14823" s="77" t="str">
        <v/>
      </c>
      <c r="I14823" s="76">
        <f>IF($E14823="","",IFERROR(VLOOKUP(TRIM(E14823&amp;""),'Référentiel Articles'!$A$2:$F$634,6,FALSE),""))</f>
      </c>
      <c r="J14823" s="78">
        <f>IF(OR($E14823="",$H14823=""),"",$H14823*$I14823)</f>
      </c>
      <c r="K14823" s="79" t="str">
        <v/>
      </c>
    </row>
    <row r="14824">
      <c r="A14824" s="81" t="str">
        <v/>
      </c>
      <c r="B14824" s="81" t="str">
        <v/>
      </c>
      <c r="C14824" s="83">
        <f>IF($E14824="","",IFERROR(VLOOKUP(TRIM(E14824&amp;""),'Référentiel Articles'!$A$2:$F$634,2,FALSE),""))</f>
      </c>
      <c r="D14824" s="83">
        <f>IF($E14824="","",IFERROR(VLOOKUP(TRIM(E14824&amp;""),'Référentiel Articles'!$A$2:$F$634,3,FALSE),""))</f>
      </c>
      <c r="E14824" s="81" t="str">
        <v/>
      </c>
      <c r="F14824" s="83">
        <f>IF($E14824="","",IFERROR(VLOOKUP(TRIM(E14824&amp;""),'Référentiel Articles'!$A$2:$F$634,4,FALSE),""))</f>
      </c>
      <c r="G14824" s="84">
        <f>IF($E14824="","",IFERROR(VLOOKUP(TRIM(E14824&amp;""),'Référentiel Articles'!$A$2:$F$634,5,FALSE),""))</f>
      </c>
      <c r="H14824" s="85" t="str">
        <v/>
      </c>
      <c r="I14824" s="84">
        <f>IF($E14824="","",IFERROR(VLOOKUP(TRIM(E14824&amp;""),'Référentiel Articles'!$A$2:$F$634,6,FALSE),""))</f>
      </c>
      <c r="J14824" s="90">
        <f>IF(OR($E14824="",$H14824=""),"",$H14824*$I14824)</f>
      </c>
      <c r="K14824" s="87" t="str">
        <v/>
      </c>
    </row>
    <row r="14825">
      <c r="A14825" s="74" t="str">
        <v/>
      </c>
      <c r="B14825" s="74" t="str">
        <v/>
      </c>
      <c r="C14825" s="75">
        <f>IF($E14825="","",IFERROR(VLOOKUP(TRIM(E14825&amp;""),'Référentiel Articles'!$A$2:$F$634,2,FALSE),""))</f>
      </c>
      <c r="D14825" s="75">
        <f>IF($E14825="","",IFERROR(VLOOKUP(TRIM(E14825&amp;""),'Référentiel Articles'!$A$2:$F$634,3,FALSE),""))</f>
      </c>
      <c r="E14825" s="74" t="str">
        <v/>
      </c>
      <c r="F14825" s="75">
        <f>IF($E14825="","",IFERROR(VLOOKUP(TRIM(E14825&amp;""),'Référentiel Articles'!$A$2:$F$634,4,FALSE),""))</f>
      </c>
      <c r="G14825" s="76">
        <f>IF($E14825="","",IFERROR(VLOOKUP(TRIM(E14825&amp;""),'Référentiel Articles'!$A$2:$F$634,5,FALSE),""))</f>
      </c>
      <c r="H14825" s="77" t="str">
        <v/>
      </c>
      <c r="I14825" s="76">
        <f>IF($E14825="","",IFERROR(VLOOKUP(TRIM(E14825&amp;""),'Référentiel Articles'!$A$2:$F$634,6,FALSE),""))</f>
      </c>
      <c r="J14825" s="78">
        <f>IF(OR($E14825="",$H14825=""),"",$H14825*$I14825)</f>
      </c>
      <c r="K14825" s="79" t="str">
        <v/>
      </c>
    </row>
    <row r="14826">
      <c r="A14826" s="81" t="str">
        <v/>
      </c>
      <c r="B14826" s="81" t="str">
        <v/>
      </c>
      <c r="C14826" s="83">
        <f>IF($E14826="","",IFERROR(VLOOKUP(TRIM(E14826&amp;""),'Référentiel Articles'!$A$2:$F$634,2,FALSE),""))</f>
      </c>
      <c r="D14826" s="83">
        <f>IF($E14826="","",IFERROR(VLOOKUP(TRIM(E14826&amp;""),'Référentiel Articles'!$A$2:$F$634,3,FALSE),""))</f>
      </c>
      <c r="E14826" s="81" t="str">
        <v/>
      </c>
      <c r="F14826" s="83">
        <f>IF($E14826="","",IFERROR(VLOOKUP(TRIM(E14826&amp;""),'Référentiel Articles'!$A$2:$F$634,4,FALSE),""))</f>
      </c>
      <c r="G14826" s="84">
        <f>IF($E14826="","",IFERROR(VLOOKUP(TRIM(E14826&amp;""),'Référentiel Articles'!$A$2:$F$634,5,FALSE),""))</f>
      </c>
      <c r="H14826" s="85" t="str">
        <v/>
      </c>
      <c r="I14826" s="84">
        <f>IF($E14826="","",IFERROR(VLOOKUP(TRIM(E14826&amp;""),'Référentiel Articles'!$A$2:$F$634,6,FALSE),""))</f>
      </c>
      <c r="J14826" s="90">
        <f>IF(OR($E14826="",$H14826=""),"",$H14826*$I14826)</f>
      </c>
      <c r="K14826" s="87" t="str">
        <v/>
      </c>
    </row>
    <row r="14827">
      <c r="A14827" s="74" t="str">
        <v/>
      </c>
      <c r="B14827" s="74" t="str">
        <v/>
      </c>
      <c r="C14827" s="75">
        <f>IF($E14827="","",IFERROR(VLOOKUP(TRIM(E14827&amp;""),'Référentiel Articles'!$A$2:$F$634,2,FALSE),""))</f>
      </c>
      <c r="D14827" s="75">
        <f>IF($E14827="","",IFERROR(VLOOKUP(TRIM(E14827&amp;""),'Référentiel Articles'!$A$2:$F$634,3,FALSE),""))</f>
      </c>
      <c r="E14827" s="74" t="str">
        <v/>
      </c>
      <c r="F14827" s="75">
        <f>IF($E14827="","",IFERROR(VLOOKUP(TRIM(E14827&amp;""),'Référentiel Articles'!$A$2:$F$634,4,FALSE),""))</f>
      </c>
      <c r="G14827" s="76">
        <f>IF($E14827="","",IFERROR(VLOOKUP(TRIM(E14827&amp;""),'Référentiel Articles'!$A$2:$F$634,5,FALSE),""))</f>
      </c>
      <c r="H14827" s="77" t="str">
        <v/>
      </c>
      <c r="I14827" s="76">
        <f>IF($E14827="","",IFERROR(VLOOKUP(TRIM(E14827&amp;""),'Référentiel Articles'!$A$2:$F$634,6,FALSE),""))</f>
      </c>
      <c r="J14827" s="78">
        <f>IF(OR($E14827="",$H14827=""),"",$H14827*$I14827)</f>
      </c>
      <c r="K14827" s="79" t="str">
        <v/>
      </c>
    </row>
    <row r="14828">
      <c r="A14828" s="81" t="str">
        <v/>
      </c>
      <c r="B14828" s="81" t="str">
        <v/>
      </c>
      <c r="C14828" s="83">
        <f>IF($E14828="","",IFERROR(VLOOKUP(TRIM(E14828&amp;""),'Référentiel Articles'!$A$2:$F$634,2,FALSE),""))</f>
      </c>
      <c r="D14828" s="83">
        <f>IF($E14828="","",IFERROR(VLOOKUP(TRIM(E14828&amp;""),'Référentiel Articles'!$A$2:$F$634,3,FALSE),""))</f>
      </c>
      <c r="E14828" s="81" t="str">
        <v/>
      </c>
      <c r="F14828" s="83">
        <f>IF($E14828="","",IFERROR(VLOOKUP(TRIM(E14828&amp;""),'Référentiel Articles'!$A$2:$F$634,4,FALSE),""))</f>
      </c>
      <c r="G14828" s="84">
        <f>IF($E14828="","",IFERROR(VLOOKUP(TRIM(E14828&amp;""),'Référentiel Articles'!$A$2:$F$634,5,FALSE),""))</f>
      </c>
      <c r="H14828" s="85" t="str">
        <v/>
      </c>
      <c r="I14828" s="84">
        <f>IF($E14828="","",IFERROR(VLOOKUP(TRIM(E14828&amp;""),'Référentiel Articles'!$A$2:$F$634,6,FALSE),""))</f>
      </c>
      <c r="J14828" s="90">
        <f>IF(OR($E14828="",$H14828=""),"",$H14828*$I14828)</f>
      </c>
      <c r="K14828" s="87" t="str">
        <v/>
      </c>
    </row>
    <row r="14829">
      <c r="A14829" s="74" t="str">
        <v/>
      </c>
      <c r="B14829" s="74" t="str">
        <v/>
      </c>
      <c r="C14829" s="75">
        <f>IF($E14829="","",IFERROR(VLOOKUP(TRIM(E14829&amp;""),'Référentiel Articles'!$A$2:$F$634,2,FALSE),""))</f>
      </c>
      <c r="D14829" s="75">
        <f>IF($E14829="","",IFERROR(VLOOKUP(TRIM(E14829&amp;""),'Référentiel Articles'!$A$2:$F$634,3,FALSE),""))</f>
      </c>
      <c r="E14829" s="74" t="str">
        <v/>
      </c>
      <c r="F14829" s="75">
        <f>IF($E14829="","",IFERROR(VLOOKUP(TRIM(E14829&amp;""),'Référentiel Articles'!$A$2:$F$634,4,FALSE),""))</f>
      </c>
      <c r="G14829" s="76">
        <f>IF($E14829="","",IFERROR(VLOOKUP(TRIM(E14829&amp;""),'Référentiel Articles'!$A$2:$F$634,5,FALSE),""))</f>
      </c>
      <c r="H14829" s="77" t="str">
        <v/>
      </c>
      <c r="I14829" s="76">
        <f>IF($E14829="","",IFERROR(VLOOKUP(TRIM(E14829&amp;""),'Référentiel Articles'!$A$2:$F$634,6,FALSE),""))</f>
      </c>
      <c r="J14829" s="78">
        <f>IF(OR($E14829="",$H14829=""),"",$H14829*$I14829)</f>
      </c>
      <c r="K14829" s="79" t="str">
        <v/>
      </c>
    </row>
    <row r="14830">
      <c r="A14830" s="81" t="str">
        <v/>
      </c>
      <c r="B14830" s="81" t="str">
        <v/>
      </c>
      <c r="C14830" s="83">
        <f>IF($E14830="","",IFERROR(VLOOKUP(TRIM(E14830&amp;""),'Référentiel Articles'!$A$2:$F$634,2,FALSE),""))</f>
      </c>
      <c r="D14830" s="83">
        <f>IF($E14830="","",IFERROR(VLOOKUP(TRIM(E14830&amp;""),'Référentiel Articles'!$A$2:$F$634,3,FALSE),""))</f>
      </c>
      <c r="E14830" s="81" t="str">
        <v/>
      </c>
      <c r="F14830" s="83">
        <f>IF($E14830="","",IFERROR(VLOOKUP(TRIM(E14830&amp;""),'Référentiel Articles'!$A$2:$F$634,4,FALSE),""))</f>
      </c>
      <c r="G14830" s="84">
        <f>IF($E14830="","",IFERROR(VLOOKUP(TRIM(E14830&amp;""),'Référentiel Articles'!$A$2:$F$634,5,FALSE),""))</f>
      </c>
      <c r="H14830" s="85" t="str">
        <v/>
      </c>
      <c r="I14830" s="84">
        <f>IF($E14830="","",IFERROR(VLOOKUP(TRIM(E14830&amp;""),'Référentiel Articles'!$A$2:$F$634,6,FALSE),""))</f>
      </c>
      <c r="J14830" s="90">
        <f>IF(OR($E14830="",$H14830=""),"",$H14830*$I14830)</f>
      </c>
      <c r="K14830" s="87" t="str">
        <v/>
      </c>
    </row>
    <row r="14831">
      <c r="A14831" s="74" t="str">
        <v/>
      </c>
      <c r="B14831" s="74" t="str">
        <v/>
      </c>
      <c r="C14831" s="75">
        <f>IF($E14831="","",IFERROR(VLOOKUP(TRIM(E14831&amp;""),'Référentiel Articles'!$A$2:$F$634,2,FALSE),""))</f>
      </c>
      <c r="D14831" s="75">
        <f>IF($E14831="","",IFERROR(VLOOKUP(TRIM(E14831&amp;""),'Référentiel Articles'!$A$2:$F$634,3,FALSE),""))</f>
      </c>
      <c r="E14831" s="74" t="str">
        <v/>
      </c>
      <c r="F14831" s="75">
        <f>IF($E14831="","",IFERROR(VLOOKUP(TRIM(E14831&amp;""),'Référentiel Articles'!$A$2:$F$634,4,FALSE),""))</f>
      </c>
      <c r="G14831" s="76">
        <f>IF($E14831="","",IFERROR(VLOOKUP(TRIM(E14831&amp;""),'Référentiel Articles'!$A$2:$F$634,5,FALSE),""))</f>
      </c>
      <c r="H14831" s="77" t="str">
        <v/>
      </c>
      <c r="I14831" s="76">
        <f>IF($E14831="","",IFERROR(VLOOKUP(TRIM(E14831&amp;""),'Référentiel Articles'!$A$2:$F$634,6,FALSE),""))</f>
      </c>
      <c r="J14831" s="78">
        <f>IF(OR($E14831="",$H14831=""),"",$H14831*$I14831)</f>
      </c>
      <c r="K14831" s="79" t="str">
        <v/>
      </c>
    </row>
    <row r="14832">
      <c r="A14832" s="81" t="str">
        <v/>
      </c>
      <c r="B14832" s="81" t="str">
        <v/>
      </c>
      <c r="C14832" s="83">
        <f>IF($E14832="","",IFERROR(VLOOKUP(TRIM(E14832&amp;""),'Référentiel Articles'!$A$2:$F$634,2,FALSE),""))</f>
      </c>
      <c r="D14832" s="83">
        <f>IF($E14832="","",IFERROR(VLOOKUP(TRIM(E14832&amp;""),'Référentiel Articles'!$A$2:$F$634,3,FALSE),""))</f>
      </c>
      <c r="E14832" s="81" t="str">
        <v/>
      </c>
      <c r="F14832" s="83">
        <f>IF($E14832="","",IFERROR(VLOOKUP(TRIM(E14832&amp;""),'Référentiel Articles'!$A$2:$F$634,4,FALSE),""))</f>
      </c>
      <c r="G14832" s="84">
        <f>IF($E14832="","",IFERROR(VLOOKUP(TRIM(E14832&amp;""),'Référentiel Articles'!$A$2:$F$634,5,FALSE),""))</f>
      </c>
      <c r="H14832" s="85" t="str">
        <v/>
      </c>
      <c r="I14832" s="84">
        <f>IF($E14832="","",IFERROR(VLOOKUP(TRIM(E14832&amp;""),'Référentiel Articles'!$A$2:$F$634,6,FALSE),""))</f>
      </c>
      <c r="J14832" s="90">
        <f>IF(OR($E14832="",$H14832=""),"",$H14832*$I14832)</f>
      </c>
      <c r="K14832" s="87" t="str">
        <v/>
      </c>
    </row>
    <row r="14833">
      <c r="A14833" s="74" t="str">
        <v/>
      </c>
      <c r="B14833" s="74" t="str">
        <v/>
      </c>
      <c r="C14833" s="75">
        <f>IF($E14833="","",IFERROR(VLOOKUP(TRIM(E14833&amp;""),'Référentiel Articles'!$A$2:$F$634,2,FALSE),""))</f>
      </c>
      <c r="D14833" s="75">
        <f>IF($E14833="","",IFERROR(VLOOKUP(TRIM(E14833&amp;""),'Référentiel Articles'!$A$2:$F$634,3,FALSE),""))</f>
      </c>
      <c r="E14833" s="74" t="str">
        <v/>
      </c>
      <c r="F14833" s="75">
        <f>IF($E14833="","",IFERROR(VLOOKUP(TRIM(E14833&amp;""),'Référentiel Articles'!$A$2:$F$634,4,FALSE),""))</f>
      </c>
      <c r="G14833" s="76">
        <f>IF($E14833="","",IFERROR(VLOOKUP(TRIM(E14833&amp;""),'Référentiel Articles'!$A$2:$F$634,5,FALSE),""))</f>
      </c>
      <c r="H14833" s="77" t="str">
        <v/>
      </c>
      <c r="I14833" s="76">
        <f>IF($E14833="","",IFERROR(VLOOKUP(TRIM(E14833&amp;""),'Référentiel Articles'!$A$2:$F$634,6,FALSE),""))</f>
      </c>
      <c r="J14833" s="78">
        <f>IF(OR($E14833="",$H14833=""),"",$H14833*$I14833)</f>
      </c>
      <c r="K14833" s="79" t="str">
        <v/>
      </c>
    </row>
    <row r="14834">
      <c r="A14834" s="81" t="str">
        <v/>
      </c>
      <c r="B14834" s="81" t="str">
        <v/>
      </c>
      <c r="C14834" s="83">
        <f>IF($E14834="","",IFERROR(VLOOKUP(TRIM(E14834&amp;""),'Référentiel Articles'!$A$2:$F$634,2,FALSE),""))</f>
      </c>
      <c r="D14834" s="83">
        <f>IF($E14834="","",IFERROR(VLOOKUP(TRIM(E14834&amp;""),'Référentiel Articles'!$A$2:$F$634,3,FALSE),""))</f>
      </c>
      <c r="E14834" s="81" t="str">
        <v/>
      </c>
      <c r="F14834" s="83">
        <f>IF($E14834="","",IFERROR(VLOOKUP(TRIM(E14834&amp;""),'Référentiel Articles'!$A$2:$F$634,4,FALSE),""))</f>
      </c>
      <c r="G14834" s="84">
        <f>IF($E14834="","",IFERROR(VLOOKUP(TRIM(E14834&amp;""),'Référentiel Articles'!$A$2:$F$634,5,FALSE),""))</f>
      </c>
      <c r="H14834" s="85" t="str">
        <v/>
      </c>
      <c r="I14834" s="84">
        <f>IF($E14834="","",IFERROR(VLOOKUP(TRIM(E14834&amp;""),'Référentiel Articles'!$A$2:$F$634,6,FALSE),""))</f>
      </c>
      <c r="J14834" s="90">
        <f>IF(OR($E14834="",$H14834=""),"",$H14834*$I14834)</f>
      </c>
      <c r="K14834" s="87" t="str">
        <v/>
      </c>
    </row>
    <row r="14835">
      <c r="A14835" s="74" t="str">
        <v/>
      </c>
      <c r="B14835" s="74" t="str">
        <v/>
      </c>
      <c r="C14835" s="75">
        <f>IF($E14835="","",IFERROR(VLOOKUP(TRIM(E14835&amp;""),'Référentiel Articles'!$A$2:$F$634,2,FALSE),""))</f>
      </c>
      <c r="D14835" s="75">
        <f>IF($E14835="","",IFERROR(VLOOKUP(TRIM(E14835&amp;""),'Référentiel Articles'!$A$2:$F$634,3,FALSE),""))</f>
      </c>
      <c r="E14835" s="74" t="str">
        <v/>
      </c>
      <c r="F14835" s="75">
        <f>IF($E14835="","",IFERROR(VLOOKUP(TRIM(E14835&amp;""),'Référentiel Articles'!$A$2:$F$634,4,FALSE),""))</f>
      </c>
      <c r="G14835" s="76">
        <f>IF($E14835="","",IFERROR(VLOOKUP(TRIM(E14835&amp;""),'Référentiel Articles'!$A$2:$F$634,5,FALSE),""))</f>
      </c>
      <c r="H14835" s="77" t="str">
        <v/>
      </c>
      <c r="I14835" s="76">
        <f>IF($E14835="","",IFERROR(VLOOKUP(TRIM(E14835&amp;""),'Référentiel Articles'!$A$2:$F$634,6,FALSE),""))</f>
      </c>
      <c r="J14835" s="78">
        <f>IF(OR($E14835="",$H14835=""),"",$H14835*$I14835)</f>
      </c>
      <c r="K14835" s="79" t="str">
        <v/>
      </c>
    </row>
    <row r="14836">
      <c r="A14836" s="81" t="str">
        <v/>
      </c>
      <c r="B14836" s="81" t="str">
        <v/>
      </c>
      <c r="C14836" s="83">
        <f>IF($E14836="","",IFERROR(VLOOKUP(TRIM(E14836&amp;""),'Référentiel Articles'!$A$2:$F$634,2,FALSE),""))</f>
      </c>
      <c r="D14836" s="83">
        <f>IF($E14836="","",IFERROR(VLOOKUP(TRIM(E14836&amp;""),'Référentiel Articles'!$A$2:$F$634,3,FALSE),""))</f>
      </c>
      <c r="E14836" s="81" t="str">
        <v/>
      </c>
      <c r="F14836" s="83">
        <f>IF($E14836="","",IFERROR(VLOOKUP(TRIM(E14836&amp;""),'Référentiel Articles'!$A$2:$F$634,4,FALSE),""))</f>
      </c>
      <c r="G14836" s="84">
        <f>IF($E14836="","",IFERROR(VLOOKUP(TRIM(E14836&amp;""),'Référentiel Articles'!$A$2:$F$634,5,FALSE),""))</f>
      </c>
      <c r="H14836" s="85" t="str">
        <v/>
      </c>
      <c r="I14836" s="84">
        <f>IF($E14836="","",IFERROR(VLOOKUP(TRIM(E14836&amp;""),'Référentiel Articles'!$A$2:$F$634,6,FALSE),""))</f>
      </c>
      <c r="J14836" s="90">
        <f>IF(OR($E14836="",$H14836=""),"",$H14836*$I14836)</f>
      </c>
      <c r="K14836" s="87" t="str">
        <v/>
      </c>
    </row>
    <row r="14837">
      <c r="A14837" s="74" t="str">
        <v/>
      </c>
      <c r="B14837" s="74" t="str">
        <v/>
      </c>
      <c r="C14837" s="75">
        <f>IF($E14837="","",IFERROR(VLOOKUP(TRIM(E14837&amp;""),'Référentiel Articles'!$A$2:$F$634,2,FALSE),""))</f>
      </c>
      <c r="D14837" s="75">
        <f>IF($E14837="","",IFERROR(VLOOKUP(TRIM(E14837&amp;""),'Référentiel Articles'!$A$2:$F$634,3,FALSE),""))</f>
      </c>
      <c r="E14837" s="74" t="str">
        <v/>
      </c>
      <c r="F14837" s="75">
        <f>IF($E14837="","",IFERROR(VLOOKUP(TRIM(E14837&amp;""),'Référentiel Articles'!$A$2:$F$634,4,FALSE),""))</f>
      </c>
      <c r="G14837" s="76">
        <f>IF($E14837="","",IFERROR(VLOOKUP(TRIM(E14837&amp;""),'Référentiel Articles'!$A$2:$F$634,5,FALSE),""))</f>
      </c>
      <c r="H14837" s="77" t="str">
        <v/>
      </c>
      <c r="I14837" s="76">
        <f>IF($E14837="","",IFERROR(VLOOKUP(TRIM(E14837&amp;""),'Référentiel Articles'!$A$2:$F$634,6,FALSE),""))</f>
      </c>
      <c r="J14837" s="78">
        <f>IF(OR($E14837="",$H14837=""),"",$H14837*$I14837)</f>
      </c>
      <c r="K14837" s="79" t="str">
        <v/>
      </c>
    </row>
    <row r="14838">
      <c r="A14838" s="81" t="str">
        <v/>
      </c>
      <c r="B14838" s="81" t="str">
        <v/>
      </c>
      <c r="C14838" s="83">
        <f>IF($E14838="","",IFERROR(VLOOKUP(TRIM(E14838&amp;""),'Référentiel Articles'!$A$2:$F$634,2,FALSE),""))</f>
      </c>
      <c r="D14838" s="83">
        <f>IF($E14838="","",IFERROR(VLOOKUP(TRIM(E14838&amp;""),'Référentiel Articles'!$A$2:$F$634,3,FALSE),""))</f>
      </c>
      <c r="E14838" s="81" t="str">
        <v/>
      </c>
      <c r="F14838" s="83">
        <f>IF($E14838="","",IFERROR(VLOOKUP(TRIM(E14838&amp;""),'Référentiel Articles'!$A$2:$F$634,4,FALSE),""))</f>
      </c>
      <c r="G14838" s="84">
        <f>IF($E14838="","",IFERROR(VLOOKUP(TRIM(E14838&amp;""),'Référentiel Articles'!$A$2:$F$634,5,FALSE),""))</f>
      </c>
      <c r="H14838" s="85" t="str">
        <v/>
      </c>
      <c r="I14838" s="84">
        <f>IF($E14838="","",IFERROR(VLOOKUP(TRIM(E14838&amp;""),'Référentiel Articles'!$A$2:$F$634,6,FALSE),""))</f>
      </c>
      <c r="J14838" s="90">
        <f>IF(OR($E14838="",$H14838=""),"",$H14838*$I14838)</f>
      </c>
      <c r="K14838" s="87" t="str">
        <v/>
      </c>
    </row>
    <row r="14839">
      <c r="A14839" s="74" t="str">
        <v/>
      </c>
      <c r="B14839" s="74" t="str">
        <v/>
      </c>
      <c r="C14839" s="75">
        <f>IF($E14839="","",IFERROR(VLOOKUP(TRIM(E14839&amp;""),'Référentiel Articles'!$A$2:$F$634,2,FALSE),""))</f>
      </c>
      <c r="D14839" s="75">
        <f>IF($E14839="","",IFERROR(VLOOKUP(TRIM(E14839&amp;""),'Référentiel Articles'!$A$2:$F$634,3,FALSE),""))</f>
      </c>
      <c r="E14839" s="74" t="str">
        <v/>
      </c>
      <c r="F14839" s="75">
        <f>IF($E14839="","",IFERROR(VLOOKUP(TRIM(E14839&amp;""),'Référentiel Articles'!$A$2:$F$634,4,FALSE),""))</f>
      </c>
      <c r="G14839" s="76">
        <f>IF($E14839="","",IFERROR(VLOOKUP(TRIM(E14839&amp;""),'Référentiel Articles'!$A$2:$F$634,5,FALSE),""))</f>
      </c>
      <c r="H14839" s="77" t="str">
        <v/>
      </c>
      <c r="I14839" s="76">
        <f>IF($E14839="","",IFERROR(VLOOKUP(TRIM(E14839&amp;""),'Référentiel Articles'!$A$2:$F$634,6,FALSE),""))</f>
      </c>
      <c r="J14839" s="78">
        <f>IF(OR($E14839="",$H14839=""),"",$H14839*$I14839)</f>
      </c>
      <c r="K14839" s="79" t="str">
        <v/>
      </c>
    </row>
    <row r="14840">
      <c r="A14840" s="81" t="str">
        <v/>
      </c>
      <c r="B14840" s="81" t="str">
        <v/>
      </c>
      <c r="C14840" s="83">
        <f>IF($E14840="","",IFERROR(VLOOKUP(TRIM(E14840&amp;""),'Référentiel Articles'!$A$2:$F$634,2,FALSE),""))</f>
      </c>
      <c r="D14840" s="83">
        <f>IF($E14840="","",IFERROR(VLOOKUP(TRIM(E14840&amp;""),'Référentiel Articles'!$A$2:$F$634,3,FALSE),""))</f>
      </c>
      <c r="E14840" s="81" t="str">
        <v/>
      </c>
      <c r="F14840" s="83">
        <f>IF($E14840="","",IFERROR(VLOOKUP(TRIM(E14840&amp;""),'Référentiel Articles'!$A$2:$F$634,4,FALSE),""))</f>
      </c>
      <c r="G14840" s="84">
        <f>IF($E14840="","",IFERROR(VLOOKUP(TRIM(E14840&amp;""),'Référentiel Articles'!$A$2:$F$634,5,FALSE),""))</f>
      </c>
      <c r="H14840" s="85" t="str">
        <v/>
      </c>
      <c r="I14840" s="84">
        <f>IF($E14840="","",IFERROR(VLOOKUP(TRIM(E14840&amp;""),'Référentiel Articles'!$A$2:$F$634,6,FALSE),""))</f>
      </c>
      <c r="J14840" s="90">
        <f>IF(OR($E14840="",$H14840=""),"",$H14840*$I14840)</f>
      </c>
      <c r="K14840" s="87" t="str">
        <v/>
      </c>
    </row>
    <row r="14841">
      <c r="A14841" s="74" t="str">
        <v/>
      </c>
      <c r="B14841" s="74" t="str">
        <v/>
      </c>
      <c r="C14841" s="75">
        <f>IF($E14841="","",IFERROR(VLOOKUP(TRIM(E14841&amp;""),'Référentiel Articles'!$A$2:$F$634,2,FALSE),""))</f>
      </c>
      <c r="D14841" s="75">
        <f>IF($E14841="","",IFERROR(VLOOKUP(TRIM(E14841&amp;""),'Référentiel Articles'!$A$2:$F$634,3,FALSE),""))</f>
      </c>
      <c r="E14841" s="74" t="str">
        <v/>
      </c>
      <c r="F14841" s="75">
        <f>IF($E14841="","",IFERROR(VLOOKUP(TRIM(E14841&amp;""),'Référentiel Articles'!$A$2:$F$634,4,FALSE),""))</f>
      </c>
      <c r="G14841" s="76">
        <f>IF($E14841="","",IFERROR(VLOOKUP(TRIM(E14841&amp;""),'Référentiel Articles'!$A$2:$F$634,5,FALSE),""))</f>
      </c>
      <c r="H14841" s="77" t="str">
        <v/>
      </c>
      <c r="I14841" s="76">
        <f>IF($E14841="","",IFERROR(VLOOKUP(TRIM(E14841&amp;""),'Référentiel Articles'!$A$2:$F$634,6,FALSE),""))</f>
      </c>
      <c r="J14841" s="78">
        <f>IF(OR($E14841="",$H14841=""),"",$H14841*$I14841)</f>
      </c>
      <c r="K14841" s="79" t="str">
        <v/>
      </c>
    </row>
    <row r="14842">
      <c r="A14842" s="81" t="str">
        <v/>
      </c>
      <c r="B14842" s="81" t="str">
        <v/>
      </c>
      <c r="C14842" s="83">
        <f>IF($E14842="","",IFERROR(VLOOKUP(TRIM(E14842&amp;""),'Référentiel Articles'!$A$2:$F$634,2,FALSE),""))</f>
      </c>
      <c r="D14842" s="83">
        <f>IF($E14842="","",IFERROR(VLOOKUP(TRIM(E14842&amp;""),'Référentiel Articles'!$A$2:$F$634,3,FALSE),""))</f>
      </c>
      <c r="E14842" s="81" t="str">
        <v/>
      </c>
      <c r="F14842" s="83">
        <f>IF($E14842="","",IFERROR(VLOOKUP(TRIM(E14842&amp;""),'Référentiel Articles'!$A$2:$F$634,4,FALSE),""))</f>
      </c>
      <c r="G14842" s="84">
        <f>IF($E14842="","",IFERROR(VLOOKUP(TRIM(E14842&amp;""),'Référentiel Articles'!$A$2:$F$634,5,FALSE),""))</f>
      </c>
      <c r="H14842" s="85" t="str">
        <v/>
      </c>
      <c r="I14842" s="84">
        <f>IF($E14842="","",IFERROR(VLOOKUP(TRIM(E14842&amp;""),'Référentiel Articles'!$A$2:$F$634,6,FALSE),""))</f>
      </c>
      <c r="J14842" s="90">
        <f>IF(OR($E14842="",$H14842=""),"",$H14842*$I14842)</f>
      </c>
      <c r="K14842" s="87" t="str">
        <v/>
      </c>
    </row>
    <row r="14843">
      <c r="A14843" s="74" t="str">
        <v/>
      </c>
      <c r="B14843" s="74" t="str">
        <v/>
      </c>
      <c r="C14843" s="75">
        <f>IF($E14843="","",IFERROR(VLOOKUP(TRIM(E14843&amp;""),'Référentiel Articles'!$A$2:$F$634,2,FALSE),""))</f>
      </c>
      <c r="D14843" s="75">
        <f>IF($E14843="","",IFERROR(VLOOKUP(TRIM(E14843&amp;""),'Référentiel Articles'!$A$2:$F$634,3,FALSE),""))</f>
      </c>
      <c r="E14843" s="74" t="str">
        <v/>
      </c>
      <c r="F14843" s="75">
        <f>IF($E14843="","",IFERROR(VLOOKUP(TRIM(E14843&amp;""),'Référentiel Articles'!$A$2:$F$634,4,FALSE),""))</f>
      </c>
      <c r="G14843" s="76">
        <f>IF($E14843="","",IFERROR(VLOOKUP(TRIM(E14843&amp;""),'Référentiel Articles'!$A$2:$F$634,5,FALSE),""))</f>
      </c>
      <c r="H14843" s="77" t="str">
        <v/>
      </c>
      <c r="I14843" s="76">
        <f>IF($E14843="","",IFERROR(VLOOKUP(TRIM(E14843&amp;""),'Référentiel Articles'!$A$2:$F$634,6,FALSE),""))</f>
      </c>
      <c r="J14843" s="78">
        <f>IF(OR($E14843="",$H14843=""),"",$H14843*$I14843)</f>
      </c>
      <c r="K14843" s="79" t="str">
        <v/>
      </c>
    </row>
    <row r="14844">
      <c r="A14844" s="81" t="str">
        <v/>
      </c>
      <c r="B14844" s="81" t="str">
        <v/>
      </c>
      <c r="C14844" s="83">
        <f>IF($E14844="","",IFERROR(VLOOKUP(TRIM(E14844&amp;""),'Référentiel Articles'!$A$2:$F$634,2,FALSE),""))</f>
      </c>
      <c r="D14844" s="83">
        <f>IF($E14844="","",IFERROR(VLOOKUP(TRIM(E14844&amp;""),'Référentiel Articles'!$A$2:$F$634,3,FALSE),""))</f>
      </c>
      <c r="E14844" s="81" t="str">
        <v/>
      </c>
      <c r="F14844" s="83">
        <f>IF($E14844="","",IFERROR(VLOOKUP(TRIM(E14844&amp;""),'Référentiel Articles'!$A$2:$F$634,4,FALSE),""))</f>
      </c>
      <c r="G14844" s="84">
        <f>IF($E14844="","",IFERROR(VLOOKUP(TRIM(E14844&amp;""),'Référentiel Articles'!$A$2:$F$634,5,FALSE),""))</f>
      </c>
      <c r="H14844" s="85" t="str">
        <v/>
      </c>
      <c r="I14844" s="84">
        <f>IF($E14844="","",IFERROR(VLOOKUP(TRIM(E14844&amp;""),'Référentiel Articles'!$A$2:$F$634,6,FALSE),""))</f>
      </c>
      <c r="J14844" s="90">
        <f>IF(OR($E14844="",$H14844=""),"",$H14844*$I14844)</f>
      </c>
      <c r="K14844" s="87" t="str">
        <v/>
      </c>
    </row>
    <row r="14845">
      <c r="A14845" s="74" t="str">
        <v/>
      </c>
      <c r="B14845" s="74" t="str">
        <v/>
      </c>
      <c r="C14845" s="75">
        <f>IF($E14845="","",IFERROR(VLOOKUP(TRIM(E14845&amp;""),'Référentiel Articles'!$A$2:$F$634,2,FALSE),""))</f>
      </c>
      <c r="D14845" s="75">
        <f>IF($E14845="","",IFERROR(VLOOKUP(TRIM(E14845&amp;""),'Référentiel Articles'!$A$2:$F$634,3,FALSE),""))</f>
      </c>
      <c r="E14845" s="74" t="str">
        <v/>
      </c>
      <c r="F14845" s="75">
        <f>IF($E14845="","",IFERROR(VLOOKUP(TRIM(E14845&amp;""),'Référentiel Articles'!$A$2:$F$634,4,FALSE),""))</f>
      </c>
      <c r="G14845" s="76">
        <f>IF($E14845="","",IFERROR(VLOOKUP(TRIM(E14845&amp;""),'Référentiel Articles'!$A$2:$F$634,5,FALSE),""))</f>
      </c>
      <c r="H14845" s="77" t="str">
        <v/>
      </c>
      <c r="I14845" s="76">
        <f>IF($E14845="","",IFERROR(VLOOKUP(TRIM(E14845&amp;""),'Référentiel Articles'!$A$2:$F$634,6,FALSE),""))</f>
      </c>
      <c r="J14845" s="78">
        <f>IF(OR($E14845="",$H14845=""),"",$H14845*$I14845)</f>
      </c>
      <c r="K14845" s="79" t="str">
        <v/>
      </c>
    </row>
    <row r="14846">
      <c r="A14846" s="81" t="str">
        <v/>
      </c>
      <c r="B14846" s="81" t="str">
        <v/>
      </c>
      <c r="C14846" s="83">
        <f>IF($E14846="","",IFERROR(VLOOKUP(TRIM(E14846&amp;""),'Référentiel Articles'!$A$2:$F$634,2,FALSE),""))</f>
      </c>
      <c r="D14846" s="83">
        <f>IF($E14846="","",IFERROR(VLOOKUP(TRIM(E14846&amp;""),'Référentiel Articles'!$A$2:$F$634,3,FALSE),""))</f>
      </c>
      <c r="E14846" s="81" t="str">
        <v/>
      </c>
      <c r="F14846" s="83">
        <f>IF($E14846="","",IFERROR(VLOOKUP(TRIM(E14846&amp;""),'Référentiel Articles'!$A$2:$F$634,4,FALSE),""))</f>
      </c>
      <c r="G14846" s="84">
        <f>IF($E14846="","",IFERROR(VLOOKUP(TRIM(E14846&amp;""),'Référentiel Articles'!$A$2:$F$634,5,FALSE),""))</f>
      </c>
      <c r="H14846" s="85" t="str">
        <v/>
      </c>
      <c r="I14846" s="84">
        <f>IF($E14846="","",IFERROR(VLOOKUP(TRIM(E14846&amp;""),'Référentiel Articles'!$A$2:$F$634,6,FALSE),""))</f>
      </c>
      <c r="J14846" s="90">
        <f>IF(OR($E14846="",$H14846=""),"",$H14846*$I14846)</f>
      </c>
      <c r="K14846" s="87" t="str">
        <v/>
      </c>
    </row>
    <row r="14847">
      <c r="A14847" s="74" t="str">
        <v/>
      </c>
      <c r="B14847" s="74" t="str">
        <v/>
      </c>
      <c r="C14847" s="75">
        <f>IF($E14847="","",IFERROR(VLOOKUP(TRIM(E14847&amp;""),'Référentiel Articles'!$A$2:$F$634,2,FALSE),""))</f>
      </c>
      <c r="D14847" s="75">
        <f>IF($E14847="","",IFERROR(VLOOKUP(TRIM(E14847&amp;""),'Référentiel Articles'!$A$2:$F$634,3,FALSE),""))</f>
      </c>
      <c r="E14847" s="74" t="str">
        <v/>
      </c>
      <c r="F14847" s="75">
        <f>IF($E14847="","",IFERROR(VLOOKUP(TRIM(E14847&amp;""),'Référentiel Articles'!$A$2:$F$634,4,FALSE),""))</f>
      </c>
      <c r="G14847" s="76">
        <f>IF($E14847="","",IFERROR(VLOOKUP(TRIM(E14847&amp;""),'Référentiel Articles'!$A$2:$F$634,5,FALSE),""))</f>
      </c>
      <c r="H14847" s="77" t="str">
        <v/>
      </c>
      <c r="I14847" s="76">
        <f>IF($E14847="","",IFERROR(VLOOKUP(TRIM(E14847&amp;""),'Référentiel Articles'!$A$2:$F$634,6,FALSE),""))</f>
      </c>
      <c r="J14847" s="78">
        <f>IF(OR($E14847="",$H14847=""),"",$H14847*$I14847)</f>
      </c>
      <c r="K14847" s="79" t="str">
        <v/>
      </c>
    </row>
    <row r="14848">
      <c r="A14848" s="81" t="str">
        <v/>
      </c>
      <c r="B14848" s="81" t="str">
        <v/>
      </c>
      <c r="C14848" s="83">
        <f>IF($E14848="","",IFERROR(VLOOKUP(TRIM(E14848&amp;""),'Référentiel Articles'!$A$2:$F$634,2,FALSE),""))</f>
      </c>
      <c r="D14848" s="83">
        <f>IF($E14848="","",IFERROR(VLOOKUP(TRIM(E14848&amp;""),'Référentiel Articles'!$A$2:$F$634,3,FALSE),""))</f>
      </c>
      <c r="E14848" s="81" t="str">
        <v/>
      </c>
      <c r="F14848" s="83">
        <f>IF($E14848="","",IFERROR(VLOOKUP(TRIM(E14848&amp;""),'Référentiel Articles'!$A$2:$F$634,4,FALSE),""))</f>
      </c>
      <c r="G14848" s="84">
        <f>IF($E14848="","",IFERROR(VLOOKUP(TRIM(E14848&amp;""),'Référentiel Articles'!$A$2:$F$634,5,FALSE),""))</f>
      </c>
      <c r="H14848" s="85" t="str">
        <v/>
      </c>
      <c r="I14848" s="84">
        <f>IF($E14848="","",IFERROR(VLOOKUP(TRIM(E14848&amp;""),'Référentiel Articles'!$A$2:$F$634,6,FALSE),""))</f>
      </c>
      <c r="J14848" s="90">
        <f>IF(OR($E14848="",$H14848=""),"",$H14848*$I14848)</f>
      </c>
      <c r="K14848" s="87" t="str">
        <v/>
      </c>
    </row>
    <row r="14849">
      <c r="A14849" s="74" t="str">
        <v/>
      </c>
      <c r="B14849" s="74" t="str">
        <v/>
      </c>
      <c r="C14849" s="75">
        <f>IF($E14849="","",IFERROR(VLOOKUP(TRIM(E14849&amp;""),'Référentiel Articles'!$A$2:$F$634,2,FALSE),""))</f>
      </c>
      <c r="D14849" s="75">
        <f>IF($E14849="","",IFERROR(VLOOKUP(TRIM(E14849&amp;""),'Référentiel Articles'!$A$2:$F$634,3,FALSE),""))</f>
      </c>
      <c r="E14849" s="74" t="str">
        <v/>
      </c>
      <c r="F14849" s="75">
        <f>IF($E14849="","",IFERROR(VLOOKUP(TRIM(E14849&amp;""),'Référentiel Articles'!$A$2:$F$634,4,FALSE),""))</f>
      </c>
      <c r="G14849" s="76">
        <f>IF($E14849="","",IFERROR(VLOOKUP(TRIM(E14849&amp;""),'Référentiel Articles'!$A$2:$F$634,5,FALSE),""))</f>
      </c>
      <c r="H14849" s="77" t="str">
        <v/>
      </c>
      <c r="I14849" s="76">
        <f>IF($E14849="","",IFERROR(VLOOKUP(TRIM(E14849&amp;""),'Référentiel Articles'!$A$2:$F$634,6,FALSE),""))</f>
      </c>
      <c r="J14849" s="78">
        <f>IF(OR($E14849="",$H14849=""),"",$H14849*$I14849)</f>
      </c>
      <c r="K14849" s="79" t="str">
        <v/>
      </c>
    </row>
    <row r="14850">
      <c r="A14850" s="81" t="str">
        <v/>
      </c>
      <c r="B14850" s="81" t="str">
        <v/>
      </c>
      <c r="C14850" s="83">
        <f>IF($E14850="","",IFERROR(VLOOKUP(TRIM(E14850&amp;""),'Référentiel Articles'!$A$2:$F$634,2,FALSE),""))</f>
      </c>
      <c r="D14850" s="83">
        <f>IF($E14850="","",IFERROR(VLOOKUP(TRIM(E14850&amp;""),'Référentiel Articles'!$A$2:$F$634,3,FALSE),""))</f>
      </c>
      <c r="E14850" s="81" t="str">
        <v/>
      </c>
      <c r="F14850" s="83">
        <f>IF($E14850="","",IFERROR(VLOOKUP(TRIM(E14850&amp;""),'Référentiel Articles'!$A$2:$F$634,4,FALSE),""))</f>
      </c>
      <c r="G14850" s="84">
        <f>IF($E14850="","",IFERROR(VLOOKUP(TRIM(E14850&amp;""),'Référentiel Articles'!$A$2:$F$634,5,FALSE),""))</f>
      </c>
      <c r="H14850" s="85" t="str">
        <v/>
      </c>
      <c r="I14850" s="84">
        <f>IF($E14850="","",IFERROR(VLOOKUP(TRIM(E14850&amp;""),'Référentiel Articles'!$A$2:$F$634,6,FALSE),""))</f>
      </c>
      <c r="J14850" s="90">
        <f>IF(OR($E14850="",$H14850=""),"",$H14850*$I14850)</f>
      </c>
      <c r="K14850" s="87" t="str">
        <v/>
      </c>
    </row>
    <row r="14851">
      <c r="A14851" s="74" t="str">
        <v/>
      </c>
      <c r="B14851" s="74" t="str">
        <v/>
      </c>
      <c r="C14851" s="75">
        <f>IF($E14851="","",IFERROR(VLOOKUP(TRIM(E14851&amp;""),'Référentiel Articles'!$A$2:$F$634,2,FALSE),""))</f>
      </c>
      <c r="D14851" s="75">
        <f>IF($E14851="","",IFERROR(VLOOKUP(TRIM(E14851&amp;""),'Référentiel Articles'!$A$2:$F$634,3,FALSE),""))</f>
      </c>
      <c r="E14851" s="74" t="str">
        <v/>
      </c>
      <c r="F14851" s="75">
        <f>IF($E14851="","",IFERROR(VLOOKUP(TRIM(E14851&amp;""),'Référentiel Articles'!$A$2:$F$634,4,FALSE),""))</f>
      </c>
      <c r="G14851" s="76">
        <f>IF($E14851="","",IFERROR(VLOOKUP(TRIM(E14851&amp;""),'Référentiel Articles'!$A$2:$F$634,5,FALSE),""))</f>
      </c>
      <c r="H14851" s="77" t="str">
        <v/>
      </c>
      <c r="I14851" s="76">
        <f>IF($E14851="","",IFERROR(VLOOKUP(TRIM(E14851&amp;""),'Référentiel Articles'!$A$2:$F$634,6,FALSE),""))</f>
      </c>
      <c r="J14851" s="78">
        <f>IF(OR($E14851="",$H14851=""),"",$H14851*$I14851)</f>
      </c>
      <c r="K14851" s="79" t="str">
        <v/>
      </c>
    </row>
    <row r="14852">
      <c r="A14852" s="81" t="str">
        <v/>
      </c>
      <c r="B14852" s="81" t="str">
        <v/>
      </c>
      <c r="C14852" s="83">
        <f>IF($E14852="","",IFERROR(VLOOKUP(TRIM(E14852&amp;""),'Référentiel Articles'!$A$2:$F$634,2,FALSE),""))</f>
      </c>
      <c r="D14852" s="83">
        <f>IF($E14852="","",IFERROR(VLOOKUP(TRIM(E14852&amp;""),'Référentiel Articles'!$A$2:$F$634,3,FALSE),""))</f>
      </c>
      <c r="E14852" s="81" t="str">
        <v/>
      </c>
      <c r="F14852" s="83">
        <f>IF($E14852="","",IFERROR(VLOOKUP(TRIM(E14852&amp;""),'Référentiel Articles'!$A$2:$F$634,4,FALSE),""))</f>
      </c>
      <c r="G14852" s="84">
        <f>IF($E14852="","",IFERROR(VLOOKUP(TRIM(E14852&amp;""),'Référentiel Articles'!$A$2:$F$634,5,FALSE),""))</f>
      </c>
      <c r="H14852" s="85" t="str">
        <v/>
      </c>
      <c r="I14852" s="84">
        <f>IF($E14852="","",IFERROR(VLOOKUP(TRIM(E14852&amp;""),'Référentiel Articles'!$A$2:$F$634,6,FALSE),""))</f>
      </c>
      <c r="J14852" s="90">
        <f>IF(OR($E14852="",$H14852=""),"",$H14852*$I14852)</f>
      </c>
      <c r="K14852" s="87" t="str">
        <v/>
      </c>
    </row>
    <row r="14853">
      <c r="A14853" s="74" t="str">
        <v/>
      </c>
      <c r="B14853" s="74" t="str">
        <v/>
      </c>
      <c r="C14853" s="75">
        <f>IF($E14853="","",IFERROR(VLOOKUP(TRIM(E14853&amp;""),'Référentiel Articles'!$A$2:$F$634,2,FALSE),""))</f>
      </c>
      <c r="D14853" s="75">
        <f>IF($E14853="","",IFERROR(VLOOKUP(TRIM(E14853&amp;""),'Référentiel Articles'!$A$2:$F$634,3,FALSE),""))</f>
      </c>
      <c r="E14853" s="74" t="str">
        <v/>
      </c>
      <c r="F14853" s="75">
        <f>IF($E14853="","",IFERROR(VLOOKUP(TRIM(E14853&amp;""),'Référentiel Articles'!$A$2:$F$634,4,FALSE),""))</f>
      </c>
      <c r="G14853" s="76">
        <f>IF($E14853="","",IFERROR(VLOOKUP(TRIM(E14853&amp;""),'Référentiel Articles'!$A$2:$F$634,5,FALSE),""))</f>
      </c>
      <c r="H14853" s="77" t="str">
        <v/>
      </c>
      <c r="I14853" s="76">
        <f>IF($E14853="","",IFERROR(VLOOKUP(TRIM(E14853&amp;""),'Référentiel Articles'!$A$2:$F$634,6,FALSE),""))</f>
      </c>
      <c r="J14853" s="78">
        <f>IF(OR($E14853="",$H14853=""),"",$H14853*$I14853)</f>
      </c>
      <c r="K14853" s="79" t="str">
        <v/>
      </c>
    </row>
    <row r="14854">
      <c r="A14854" s="81" t="str">
        <v/>
      </c>
      <c r="B14854" s="81" t="str">
        <v/>
      </c>
      <c r="C14854" s="83">
        <f>IF($E14854="","",IFERROR(VLOOKUP(TRIM(E14854&amp;""),'Référentiel Articles'!$A$2:$F$634,2,FALSE),""))</f>
      </c>
      <c r="D14854" s="83">
        <f>IF($E14854="","",IFERROR(VLOOKUP(TRIM(E14854&amp;""),'Référentiel Articles'!$A$2:$F$634,3,FALSE),""))</f>
      </c>
      <c r="E14854" s="81" t="str">
        <v/>
      </c>
      <c r="F14854" s="83">
        <f>IF($E14854="","",IFERROR(VLOOKUP(TRIM(E14854&amp;""),'Référentiel Articles'!$A$2:$F$634,4,FALSE),""))</f>
      </c>
      <c r="G14854" s="84">
        <f>IF($E14854="","",IFERROR(VLOOKUP(TRIM(E14854&amp;""),'Référentiel Articles'!$A$2:$F$634,5,FALSE),""))</f>
      </c>
      <c r="H14854" s="85" t="str">
        <v/>
      </c>
      <c r="I14854" s="84">
        <f>IF($E14854="","",IFERROR(VLOOKUP(TRIM(E14854&amp;""),'Référentiel Articles'!$A$2:$F$634,6,FALSE),""))</f>
      </c>
      <c r="J14854" s="90">
        <f>IF(OR($E14854="",$H14854=""),"",$H14854*$I14854)</f>
      </c>
      <c r="K14854" s="87" t="str">
        <v/>
      </c>
    </row>
    <row r="14855">
      <c r="A14855" s="74" t="str">
        <v/>
      </c>
      <c r="B14855" s="74" t="str">
        <v/>
      </c>
      <c r="C14855" s="75">
        <f>IF($E14855="","",IFERROR(VLOOKUP(TRIM(E14855&amp;""),'Référentiel Articles'!$A$2:$F$634,2,FALSE),""))</f>
      </c>
      <c r="D14855" s="75">
        <f>IF($E14855="","",IFERROR(VLOOKUP(TRIM(E14855&amp;""),'Référentiel Articles'!$A$2:$F$634,3,FALSE),""))</f>
      </c>
      <c r="E14855" s="74" t="str">
        <v/>
      </c>
      <c r="F14855" s="75">
        <f>IF($E14855="","",IFERROR(VLOOKUP(TRIM(E14855&amp;""),'Référentiel Articles'!$A$2:$F$634,4,FALSE),""))</f>
      </c>
      <c r="G14855" s="76">
        <f>IF($E14855="","",IFERROR(VLOOKUP(TRIM(E14855&amp;""),'Référentiel Articles'!$A$2:$F$634,5,FALSE),""))</f>
      </c>
      <c r="H14855" s="77" t="str">
        <v/>
      </c>
      <c r="I14855" s="76">
        <f>IF($E14855="","",IFERROR(VLOOKUP(TRIM(E14855&amp;""),'Référentiel Articles'!$A$2:$F$634,6,FALSE),""))</f>
      </c>
      <c r="J14855" s="78">
        <f>IF(OR($E14855="",$H14855=""),"",$H14855*$I14855)</f>
      </c>
      <c r="K14855" s="79" t="str">
        <v/>
      </c>
    </row>
    <row r="14856">
      <c r="A14856" s="81" t="str">
        <v/>
      </c>
      <c r="B14856" s="81" t="str">
        <v/>
      </c>
      <c r="C14856" s="83">
        <f>IF($E14856="","",IFERROR(VLOOKUP(TRIM(E14856&amp;""),'Référentiel Articles'!$A$2:$F$634,2,FALSE),""))</f>
      </c>
      <c r="D14856" s="83">
        <f>IF($E14856="","",IFERROR(VLOOKUP(TRIM(E14856&amp;""),'Référentiel Articles'!$A$2:$F$634,3,FALSE),""))</f>
      </c>
      <c r="E14856" s="81" t="str">
        <v/>
      </c>
      <c r="F14856" s="83">
        <f>IF($E14856="","",IFERROR(VLOOKUP(TRIM(E14856&amp;""),'Référentiel Articles'!$A$2:$F$634,4,FALSE),""))</f>
      </c>
      <c r="G14856" s="84">
        <f>IF($E14856="","",IFERROR(VLOOKUP(TRIM(E14856&amp;""),'Référentiel Articles'!$A$2:$F$634,5,FALSE),""))</f>
      </c>
      <c r="H14856" s="85" t="str">
        <v/>
      </c>
      <c r="I14856" s="84">
        <f>IF($E14856="","",IFERROR(VLOOKUP(TRIM(E14856&amp;""),'Référentiel Articles'!$A$2:$F$634,6,FALSE),""))</f>
      </c>
      <c r="J14856" s="90">
        <f>IF(OR($E14856="",$H14856=""),"",$H14856*$I14856)</f>
      </c>
      <c r="K14856" s="87" t="str">
        <v/>
      </c>
    </row>
    <row r="14857">
      <c r="A14857" s="74" t="str">
        <v/>
      </c>
      <c r="B14857" s="74" t="str">
        <v/>
      </c>
      <c r="C14857" s="75">
        <f>IF($E14857="","",IFERROR(VLOOKUP(TRIM(E14857&amp;""),'Référentiel Articles'!$A$2:$F$634,2,FALSE),""))</f>
      </c>
      <c r="D14857" s="75">
        <f>IF($E14857="","",IFERROR(VLOOKUP(TRIM(E14857&amp;""),'Référentiel Articles'!$A$2:$F$634,3,FALSE),""))</f>
      </c>
      <c r="E14857" s="74" t="str">
        <v/>
      </c>
      <c r="F14857" s="75">
        <f>IF($E14857="","",IFERROR(VLOOKUP(TRIM(E14857&amp;""),'Référentiel Articles'!$A$2:$F$634,4,FALSE),""))</f>
      </c>
      <c r="G14857" s="76">
        <f>IF($E14857="","",IFERROR(VLOOKUP(TRIM(E14857&amp;""),'Référentiel Articles'!$A$2:$F$634,5,FALSE),""))</f>
      </c>
      <c r="H14857" s="77" t="str">
        <v/>
      </c>
      <c r="I14857" s="76">
        <f>IF($E14857="","",IFERROR(VLOOKUP(TRIM(E14857&amp;""),'Référentiel Articles'!$A$2:$F$634,6,FALSE),""))</f>
      </c>
      <c r="J14857" s="78">
        <f>IF(OR($E14857="",$H14857=""),"",$H14857*$I14857)</f>
      </c>
      <c r="K14857" s="79" t="str">
        <v/>
      </c>
    </row>
    <row r="14858">
      <c r="A14858" s="81" t="str">
        <v/>
      </c>
      <c r="B14858" s="81" t="str">
        <v/>
      </c>
      <c r="C14858" s="83">
        <f>IF($E14858="","",IFERROR(VLOOKUP(TRIM(E14858&amp;""),'Référentiel Articles'!$A$2:$F$634,2,FALSE),""))</f>
      </c>
      <c r="D14858" s="83">
        <f>IF($E14858="","",IFERROR(VLOOKUP(TRIM(E14858&amp;""),'Référentiel Articles'!$A$2:$F$634,3,FALSE),""))</f>
      </c>
      <c r="E14858" s="81" t="str">
        <v/>
      </c>
      <c r="F14858" s="83">
        <f>IF($E14858="","",IFERROR(VLOOKUP(TRIM(E14858&amp;""),'Référentiel Articles'!$A$2:$F$634,4,FALSE),""))</f>
      </c>
      <c r="G14858" s="84">
        <f>IF($E14858="","",IFERROR(VLOOKUP(TRIM(E14858&amp;""),'Référentiel Articles'!$A$2:$F$634,5,FALSE),""))</f>
      </c>
      <c r="H14858" s="85" t="str">
        <v/>
      </c>
      <c r="I14858" s="84">
        <f>IF($E14858="","",IFERROR(VLOOKUP(TRIM(E14858&amp;""),'Référentiel Articles'!$A$2:$F$634,6,FALSE),""))</f>
      </c>
      <c r="J14858" s="90">
        <f>IF(OR($E14858="",$H14858=""),"",$H14858*$I14858)</f>
      </c>
      <c r="K14858" s="87" t="str">
        <v/>
      </c>
    </row>
    <row r="14859">
      <c r="A14859" s="74" t="str">
        <v/>
      </c>
      <c r="B14859" s="74" t="str">
        <v/>
      </c>
      <c r="C14859" s="75">
        <f>IF($E14859="","",IFERROR(VLOOKUP(TRIM(E14859&amp;""),'Référentiel Articles'!$A$2:$F$634,2,FALSE),""))</f>
      </c>
      <c r="D14859" s="75">
        <f>IF($E14859="","",IFERROR(VLOOKUP(TRIM(E14859&amp;""),'Référentiel Articles'!$A$2:$F$634,3,FALSE),""))</f>
      </c>
      <c r="E14859" s="74" t="str">
        <v/>
      </c>
      <c r="F14859" s="75">
        <f>IF($E14859="","",IFERROR(VLOOKUP(TRIM(E14859&amp;""),'Référentiel Articles'!$A$2:$F$634,4,FALSE),""))</f>
      </c>
      <c r="G14859" s="76">
        <f>IF($E14859="","",IFERROR(VLOOKUP(TRIM(E14859&amp;""),'Référentiel Articles'!$A$2:$F$634,5,FALSE),""))</f>
      </c>
      <c r="H14859" s="77" t="str">
        <v/>
      </c>
      <c r="I14859" s="76">
        <f>IF($E14859="","",IFERROR(VLOOKUP(TRIM(E14859&amp;""),'Référentiel Articles'!$A$2:$F$634,6,FALSE),""))</f>
      </c>
      <c r="J14859" s="78">
        <f>IF(OR($E14859="",$H14859=""),"",$H14859*$I14859)</f>
      </c>
      <c r="K14859" s="79" t="str">
        <v/>
      </c>
    </row>
    <row r="14860">
      <c r="A14860" s="81" t="str">
        <v/>
      </c>
      <c r="B14860" s="81" t="str">
        <v/>
      </c>
      <c r="C14860" s="83">
        <f>IF($E14860="","",IFERROR(VLOOKUP(TRIM(E14860&amp;""),'Référentiel Articles'!$A$2:$F$634,2,FALSE),""))</f>
      </c>
      <c r="D14860" s="83">
        <f>IF($E14860="","",IFERROR(VLOOKUP(TRIM(E14860&amp;""),'Référentiel Articles'!$A$2:$F$634,3,FALSE),""))</f>
      </c>
      <c r="E14860" s="81" t="str">
        <v/>
      </c>
      <c r="F14860" s="83">
        <f>IF($E14860="","",IFERROR(VLOOKUP(TRIM(E14860&amp;""),'Référentiel Articles'!$A$2:$F$634,4,FALSE),""))</f>
      </c>
      <c r="G14860" s="84">
        <f>IF($E14860="","",IFERROR(VLOOKUP(TRIM(E14860&amp;""),'Référentiel Articles'!$A$2:$F$634,5,FALSE),""))</f>
      </c>
      <c r="H14860" s="85" t="str">
        <v/>
      </c>
      <c r="I14860" s="84">
        <f>IF($E14860="","",IFERROR(VLOOKUP(TRIM(E14860&amp;""),'Référentiel Articles'!$A$2:$F$634,6,FALSE),""))</f>
      </c>
      <c r="J14860" s="90">
        <f>IF(OR($E14860="",$H14860=""),"",$H14860*$I14860)</f>
      </c>
      <c r="K14860" s="87" t="str">
        <v/>
      </c>
    </row>
    <row r="14861">
      <c r="A14861" s="74" t="str">
        <v/>
      </c>
      <c r="B14861" s="74" t="str">
        <v/>
      </c>
      <c r="C14861" s="75">
        <f>IF($E14861="","",IFERROR(VLOOKUP(TRIM(E14861&amp;""),'Référentiel Articles'!$A$2:$F$634,2,FALSE),""))</f>
      </c>
      <c r="D14861" s="75">
        <f>IF($E14861="","",IFERROR(VLOOKUP(TRIM(E14861&amp;""),'Référentiel Articles'!$A$2:$F$634,3,FALSE),""))</f>
      </c>
      <c r="E14861" s="74" t="str">
        <v/>
      </c>
      <c r="F14861" s="75">
        <f>IF($E14861="","",IFERROR(VLOOKUP(TRIM(E14861&amp;""),'Référentiel Articles'!$A$2:$F$634,4,FALSE),""))</f>
      </c>
      <c r="G14861" s="76">
        <f>IF($E14861="","",IFERROR(VLOOKUP(TRIM(E14861&amp;""),'Référentiel Articles'!$A$2:$F$634,5,FALSE),""))</f>
      </c>
      <c r="H14861" s="77" t="str">
        <v/>
      </c>
      <c r="I14861" s="76">
        <f>IF($E14861="","",IFERROR(VLOOKUP(TRIM(E14861&amp;""),'Référentiel Articles'!$A$2:$F$634,6,FALSE),""))</f>
      </c>
      <c r="J14861" s="78">
        <f>IF(OR($E14861="",$H14861=""),"",$H14861*$I14861)</f>
      </c>
      <c r="K14861" s="79" t="str">
        <v/>
      </c>
    </row>
    <row r="14862">
      <c r="A14862" s="81" t="str">
        <v/>
      </c>
      <c r="B14862" s="81" t="str">
        <v/>
      </c>
      <c r="C14862" s="83">
        <f>IF($E14862="","",IFERROR(VLOOKUP(TRIM(E14862&amp;""),'Référentiel Articles'!$A$2:$F$634,2,FALSE),""))</f>
      </c>
      <c r="D14862" s="83">
        <f>IF($E14862="","",IFERROR(VLOOKUP(TRIM(E14862&amp;""),'Référentiel Articles'!$A$2:$F$634,3,FALSE),""))</f>
      </c>
      <c r="E14862" s="81" t="str">
        <v/>
      </c>
      <c r="F14862" s="83">
        <f>IF($E14862="","",IFERROR(VLOOKUP(TRIM(E14862&amp;""),'Référentiel Articles'!$A$2:$F$634,4,FALSE),""))</f>
      </c>
      <c r="G14862" s="84">
        <f>IF($E14862="","",IFERROR(VLOOKUP(TRIM(E14862&amp;""),'Référentiel Articles'!$A$2:$F$634,5,FALSE),""))</f>
      </c>
      <c r="H14862" s="85" t="str">
        <v/>
      </c>
      <c r="I14862" s="84">
        <f>IF($E14862="","",IFERROR(VLOOKUP(TRIM(E14862&amp;""),'Référentiel Articles'!$A$2:$F$634,6,FALSE),""))</f>
      </c>
      <c r="J14862" s="90">
        <f>IF(OR($E14862="",$H14862=""),"",$H14862*$I14862)</f>
      </c>
      <c r="K14862" s="87" t="str">
        <v/>
      </c>
    </row>
    <row r="14863">
      <c r="A14863" s="74" t="str">
        <v/>
      </c>
      <c r="B14863" s="74" t="str">
        <v/>
      </c>
      <c r="C14863" s="75">
        <f>IF($E14863="","",IFERROR(VLOOKUP(TRIM(E14863&amp;""),'Référentiel Articles'!$A$2:$F$634,2,FALSE),""))</f>
      </c>
      <c r="D14863" s="75">
        <f>IF($E14863="","",IFERROR(VLOOKUP(TRIM(E14863&amp;""),'Référentiel Articles'!$A$2:$F$634,3,FALSE),""))</f>
      </c>
      <c r="E14863" s="74" t="str">
        <v/>
      </c>
      <c r="F14863" s="75">
        <f>IF($E14863="","",IFERROR(VLOOKUP(TRIM(E14863&amp;""),'Référentiel Articles'!$A$2:$F$634,4,FALSE),""))</f>
      </c>
      <c r="G14863" s="76">
        <f>IF($E14863="","",IFERROR(VLOOKUP(TRIM(E14863&amp;""),'Référentiel Articles'!$A$2:$F$634,5,FALSE),""))</f>
      </c>
      <c r="H14863" s="77" t="str">
        <v/>
      </c>
      <c r="I14863" s="76">
        <f>IF($E14863="","",IFERROR(VLOOKUP(TRIM(E14863&amp;""),'Référentiel Articles'!$A$2:$F$634,6,FALSE),""))</f>
      </c>
      <c r="J14863" s="78">
        <f>IF(OR($E14863="",$H14863=""),"",$H14863*$I14863)</f>
      </c>
      <c r="K14863" s="79" t="str">
        <v/>
      </c>
    </row>
    <row r="14864">
      <c r="A14864" s="81" t="str">
        <v/>
      </c>
      <c r="B14864" s="81" t="str">
        <v/>
      </c>
      <c r="C14864" s="83">
        <f>IF($E14864="","",IFERROR(VLOOKUP(TRIM(E14864&amp;""),'Référentiel Articles'!$A$2:$F$634,2,FALSE),""))</f>
      </c>
      <c r="D14864" s="83">
        <f>IF($E14864="","",IFERROR(VLOOKUP(TRIM(E14864&amp;""),'Référentiel Articles'!$A$2:$F$634,3,FALSE),""))</f>
      </c>
      <c r="E14864" s="81" t="str">
        <v/>
      </c>
      <c r="F14864" s="83">
        <f>IF($E14864="","",IFERROR(VLOOKUP(TRIM(E14864&amp;""),'Référentiel Articles'!$A$2:$F$634,4,FALSE),""))</f>
      </c>
      <c r="G14864" s="84">
        <f>IF($E14864="","",IFERROR(VLOOKUP(TRIM(E14864&amp;""),'Référentiel Articles'!$A$2:$F$634,5,FALSE),""))</f>
      </c>
      <c r="H14864" s="85" t="str">
        <v/>
      </c>
      <c r="I14864" s="84">
        <f>IF($E14864="","",IFERROR(VLOOKUP(TRIM(E14864&amp;""),'Référentiel Articles'!$A$2:$F$634,6,FALSE),""))</f>
      </c>
      <c r="J14864" s="90">
        <f>IF(OR($E14864="",$H14864=""),"",$H14864*$I14864)</f>
      </c>
      <c r="K14864" s="87" t="str">
        <v/>
      </c>
    </row>
    <row r="14865">
      <c r="A14865" s="74" t="str">
        <v/>
      </c>
      <c r="B14865" s="74" t="str">
        <v/>
      </c>
      <c r="C14865" s="75">
        <f>IF($E14865="","",IFERROR(VLOOKUP(TRIM(E14865&amp;""),'Référentiel Articles'!$A$2:$F$634,2,FALSE),""))</f>
      </c>
      <c r="D14865" s="75">
        <f>IF($E14865="","",IFERROR(VLOOKUP(TRIM(E14865&amp;""),'Référentiel Articles'!$A$2:$F$634,3,FALSE),""))</f>
      </c>
      <c r="E14865" s="74" t="str">
        <v/>
      </c>
      <c r="F14865" s="75">
        <f>IF($E14865="","",IFERROR(VLOOKUP(TRIM(E14865&amp;""),'Référentiel Articles'!$A$2:$F$634,4,FALSE),""))</f>
      </c>
      <c r="G14865" s="76">
        <f>IF($E14865="","",IFERROR(VLOOKUP(TRIM(E14865&amp;""),'Référentiel Articles'!$A$2:$F$634,5,FALSE),""))</f>
      </c>
      <c r="H14865" s="77" t="str">
        <v/>
      </c>
      <c r="I14865" s="76">
        <f>IF($E14865="","",IFERROR(VLOOKUP(TRIM(E14865&amp;""),'Référentiel Articles'!$A$2:$F$634,6,FALSE),""))</f>
      </c>
      <c r="J14865" s="78">
        <f>IF(OR($E14865="",$H14865=""),"",$H14865*$I14865)</f>
      </c>
      <c r="K14865" s="79" t="str">
        <v/>
      </c>
    </row>
    <row r="14866">
      <c r="A14866" s="81" t="str">
        <v/>
      </c>
      <c r="B14866" s="81" t="str">
        <v/>
      </c>
      <c r="C14866" s="83">
        <f>IF($E14866="","",IFERROR(VLOOKUP(TRIM(E14866&amp;""),'Référentiel Articles'!$A$2:$F$634,2,FALSE),""))</f>
      </c>
      <c r="D14866" s="83">
        <f>IF($E14866="","",IFERROR(VLOOKUP(TRIM(E14866&amp;""),'Référentiel Articles'!$A$2:$F$634,3,FALSE),""))</f>
      </c>
      <c r="E14866" s="81" t="str">
        <v/>
      </c>
      <c r="F14866" s="83">
        <f>IF($E14866="","",IFERROR(VLOOKUP(TRIM(E14866&amp;""),'Référentiel Articles'!$A$2:$F$634,4,FALSE),""))</f>
      </c>
      <c r="G14866" s="84">
        <f>IF($E14866="","",IFERROR(VLOOKUP(TRIM(E14866&amp;""),'Référentiel Articles'!$A$2:$F$634,5,FALSE),""))</f>
      </c>
      <c r="H14866" s="85" t="str">
        <v/>
      </c>
      <c r="I14866" s="84">
        <f>IF($E14866="","",IFERROR(VLOOKUP(TRIM(E14866&amp;""),'Référentiel Articles'!$A$2:$F$634,6,FALSE),""))</f>
      </c>
      <c r="J14866" s="90">
        <f>IF(OR($E14866="",$H14866=""),"",$H14866*$I14866)</f>
      </c>
      <c r="K14866" s="87" t="str">
        <v/>
      </c>
    </row>
    <row r="14867">
      <c r="A14867" s="74" t="str">
        <v/>
      </c>
      <c r="B14867" s="74" t="str">
        <v/>
      </c>
      <c r="C14867" s="75">
        <f>IF($E14867="","",IFERROR(VLOOKUP(TRIM(E14867&amp;""),'Référentiel Articles'!$A$2:$F$634,2,FALSE),""))</f>
      </c>
      <c r="D14867" s="75">
        <f>IF($E14867="","",IFERROR(VLOOKUP(TRIM(E14867&amp;""),'Référentiel Articles'!$A$2:$F$634,3,FALSE),""))</f>
      </c>
      <c r="E14867" s="74" t="str">
        <v/>
      </c>
      <c r="F14867" s="75">
        <f>IF($E14867="","",IFERROR(VLOOKUP(TRIM(E14867&amp;""),'Référentiel Articles'!$A$2:$F$634,4,FALSE),""))</f>
      </c>
      <c r="G14867" s="76">
        <f>IF($E14867="","",IFERROR(VLOOKUP(TRIM(E14867&amp;""),'Référentiel Articles'!$A$2:$F$634,5,FALSE),""))</f>
      </c>
      <c r="H14867" s="77" t="str">
        <v/>
      </c>
      <c r="I14867" s="76">
        <f>IF($E14867="","",IFERROR(VLOOKUP(TRIM(E14867&amp;""),'Référentiel Articles'!$A$2:$F$634,6,FALSE),""))</f>
      </c>
      <c r="J14867" s="78">
        <f>IF(OR($E14867="",$H14867=""),"",$H14867*$I14867)</f>
      </c>
      <c r="K14867" s="79" t="str">
        <v/>
      </c>
    </row>
    <row r="14868">
      <c r="A14868" s="81" t="str">
        <v/>
      </c>
      <c r="B14868" s="81" t="str">
        <v/>
      </c>
      <c r="C14868" s="83">
        <f>IF($E14868="","",IFERROR(VLOOKUP(TRIM(E14868&amp;""),'Référentiel Articles'!$A$2:$F$634,2,FALSE),""))</f>
      </c>
      <c r="D14868" s="83">
        <f>IF($E14868="","",IFERROR(VLOOKUP(TRIM(E14868&amp;""),'Référentiel Articles'!$A$2:$F$634,3,FALSE),""))</f>
      </c>
      <c r="E14868" s="81" t="str">
        <v/>
      </c>
      <c r="F14868" s="83">
        <f>IF($E14868="","",IFERROR(VLOOKUP(TRIM(E14868&amp;""),'Référentiel Articles'!$A$2:$F$634,4,FALSE),""))</f>
      </c>
      <c r="G14868" s="84">
        <f>IF($E14868="","",IFERROR(VLOOKUP(TRIM(E14868&amp;""),'Référentiel Articles'!$A$2:$F$634,5,FALSE),""))</f>
      </c>
      <c r="H14868" s="85" t="str">
        <v/>
      </c>
      <c r="I14868" s="84">
        <f>IF($E14868="","",IFERROR(VLOOKUP(TRIM(E14868&amp;""),'Référentiel Articles'!$A$2:$F$634,6,FALSE),""))</f>
      </c>
      <c r="J14868" s="90">
        <f>IF(OR($E14868="",$H14868=""),"",$H14868*$I14868)</f>
      </c>
      <c r="K14868" s="87" t="str">
        <v/>
      </c>
    </row>
    <row r="14869">
      <c r="A14869" s="74" t="str">
        <v/>
      </c>
      <c r="B14869" s="74" t="str">
        <v/>
      </c>
      <c r="C14869" s="75">
        <f>IF($E14869="","",IFERROR(VLOOKUP(TRIM(E14869&amp;""),'Référentiel Articles'!$A$2:$F$634,2,FALSE),""))</f>
      </c>
      <c r="D14869" s="75">
        <f>IF($E14869="","",IFERROR(VLOOKUP(TRIM(E14869&amp;""),'Référentiel Articles'!$A$2:$F$634,3,FALSE),""))</f>
      </c>
      <c r="E14869" s="74" t="str">
        <v/>
      </c>
      <c r="F14869" s="75">
        <f>IF($E14869="","",IFERROR(VLOOKUP(TRIM(E14869&amp;""),'Référentiel Articles'!$A$2:$F$634,4,FALSE),""))</f>
      </c>
      <c r="G14869" s="76">
        <f>IF($E14869="","",IFERROR(VLOOKUP(TRIM(E14869&amp;""),'Référentiel Articles'!$A$2:$F$634,5,FALSE),""))</f>
      </c>
      <c r="H14869" s="77" t="str">
        <v/>
      </c>
      <c r="I14869" s="76">
        <f>IF($E14869="","",IFERROR(VLOOKUP(TRIM(E14869&amp;""),'Référentiel Articles'!$A$2:$F$634,6,FALSE),""))</f>
      </c>
      <c r="J14869" s="78">
        <f>IF(OR($E14869="",$H14869=""),"",$H14869*$I14869)</f>
      </c>
      <c r="K14869" s="79" t="str">
        <v/>
      </c>
    </row>
    <row r="14870">
      <c r="A14870" s="81" t="str">
        <v/>
      </c>
      <c r="B14870" s="81" t="str">
        <v/>
      </c>
      <c r="C14870" s="83">
        <f>IF($E14870="","",IFERROR(VLOOKUP(TRIM(E14870&amp;""),'Référentiel Articles'!$A$2:$F$634,2,FALSE),""))</f>
      </c>
      <c r="D14870" s="83">
        <f>IF($E14870="","",IFERROR(VLOOKUP(TRIM(E14870&amp;""),'Référentiel Articles'!$A$2:$F$634,3,FALSE),""))</f>
      </c>
      <c r="E14870" s="81" t="str">
        <v/>
      </c>
      <c r="F14870" s="83">
        <f>IF($E14870="","",IFERROR(VLOOKUP(TRIM(E14870&amp;""),'Référentiel Articles'!$A$2:$F$634,4,FALSE),""))</f>
      </c>
      <c r="G14870" s="84">
        <f>IF($E14870="","",IFERROR(VLOOKUP(TRIM(E14870&amp;""),'Référentiel Articles'!$A$2:$F$634,5,FALSE),""))</f>
      </c>
      <c r="H14870" s="85" t="str">
        <v/>
      </c>
      <c r="I14870" s="84">
        <f>IF($E14870="","",IFERROR(VLOOKUP(TRIM(E14870&amp;""),'Référentiel Articles'!$A$2:$F$634,6,FALSE),""))</f>
      </c>
      <c r="J14870" s="90">
        <f>IF(OR($E14870="",$H14870=""),"",$H14870*$I14870)</f>
      </c>
      <c r="K14870" s="87" t="str">
        <v/>
      </c>
    </row>
    <row r="14871">
      <c r="A14871" s="74" t="str">
        <v/>
      </c>
      <c r="B14871" s="74" t="str">
        <v/>
      </c>
      <c r="C14871" s="75">
        <f>IF($E14871="","",IFERROR(VLOOKUP(TRIM(E14871&amp;""),'Référentiel Articles'!$A$2:$F$634,2,FALSE),""))</f>
      </c>
      <c r="D14871" s="75">
        <f>IF($E14871="","",IFERROR(VLOOKUP(TRIM(E14871&amp;""),'Référentiel Articles'!$A$2:$F$634,3,FALSE),""))</f>
      </c>
      <c r="E14871" s="74" t="str">
        <v/>
      </c>
      <c r="F14871" s="75">
        <f>IF($E14871="","",IFERROR(VLOOKUP(TRIM(E14871&amp;""),'Référentiel Articles'!$A$2:$F$634,4,FALSE),""))</f>
      </c>
      <c r="G14871" s="76">
        <f>IF($E14871="","",IFERROR(VLOOKUP(TRIM(E14871&amp;""),'Référentiel Articles'!$A$2:$F$634,5,FALSE),""))</f>
      </c>
      <c r="H14871" s="77" t="str">
        <v/>
      </c>
      <c r="I14871" s="76">
        <f>IF($E14871="","",IFERROR(VLOOKUP(TRIM(E14871&amp;""),'Référentiel Articles'!$A$2:$F$634,6,FALSE),""))</f>
      </c>
      <c r="J14871" s="78">
        <f>IF(OR($E14871="",$H14871=""),"",$H14871*$I14871)</f>
      </c>
      <c r="K14871" s="79" t="str">
        <v/>
      </c>
    </row>
    <row r="14872">
      <c r="A14872" s="81" t="str">
        <v/>
      </c>
      <c r="B14872" s="81" t="str">
        <v/>
      </c>
      <c r="C14872" s="83">
        <f>IF($E14872="","",IFERROR(VLOOKUP(TRIM(E14872&amp;""),'Référentiel Articles'!$A$2:$F$634,2,FALSE),""))</f>
      </c>
      <c r="D14872" s="83">
        <f>IF($E14872="","",IFERROR(VLOOKUP(TRIM(E14872&amp;""),'Référentiel Articles'!$A$2:$F$634,3,FALSE),""))</f>
      </c>
      <c r="E14872" s="81" t="str">
        <v/>
      </c>
      <c r="F14872" s="83">
        <f>IF($E14872="","",IFERROR(VLOOKUP(TRIM(E14872&amp;""),'Référentiel Articles'!$A$2:$F$634,4,FALSE),""))</f>
      </c>
      <c r="G14872" s="84">
        <f>IF($E14872="","",IFERROR(VLOOKUP(TRIM(E14872&amp;""),'Référentiel Articles'!$A$2:$F$634,5,FALSE),""))</f>
      </c>
      <c r="H14872" s="85" t="str">
        <v/>
      </c>
      <c r="I14872" s="84">
        <f>IF($E14872="","",IFERROR(VLOOKUP(TRIM(E14872&amp;""),'Référentiel Articles'!$A$2:$F$634,6,FALSE),""))</f>
      </c>
      <c r="J14872" s="90">
        <f>IF(OR($E14872="",$H14872=""),"",$H14872*$I14872)</f>
      </c>
      <c r="K14872" s="87" t="str">
        <v/>
      </c>
    </row>
    <row r="14873">
      <c r="A14873" s="74" t="str">
        <v/>
      </c>
      <c r="B14873" s="74" t="str">
        <v/>
      </c>
      <c r="C14873" s="75">
        <f>IF($E14873="","",IFERROR(VLOOKUP(TRIM(E14873&amp;""),'Référentiel Articles'!$A$2:$F$634,2,FALSE),""))</f>
      </c>
      <c r="D14873" s="75">
        <f>IF($E14873="","",IFERROR(VLOOKUP(TRIM(E14873&amp;""),'Référentiel Articles'!$A$2:$F$634,3,FALSE),""))</f>
      </c>
      <c r="E14873" s="74" t="str">
        <v/>
      </c>
      <c r="F14873" s="75">
        <f>IF($E14873="","",IFERROR(VLOOKUP(TRIM(E14873&amp;""),'Référentiel Articles'!$A$2:$F$634,4,FALSE),""))</f>
      </c>
      <c r="G14873" s="76">
        <f>IF($E14873="","",IFERROR(VLOOKUP(TRIM(E14873&amp;""),'Référentiel Articles'!$A$2:$F$634,5,FALSE),""))</f>
      </c>
      <c r="H14873" s="77" t="str">
        <v/>
      </c>
      <c r="I14873" s="76">
        <f>IF($E14873="","",IFERROR(VLOOKUP(TRIM(E14873&amp;""),'Référentiel Articles'!$A$2:$F$634,6,FALSE),""))</f>
      </c>
      <c r="J14873" s="78">
        <f>IF(OR($E14873="",$H14873=""),"",$H14873*$I14873)</f>
      </c>
      <c r="K14873" s="79" t="str">
        <v/>
      </c>
    </row>
    <row r="14874">
      <c r="A14874" s="81" t="str">
        <v/>
      </c>
      <c r="B14874" s="81" t="str">
        <v/>
      </c>
      <c r="C14874" s="83">
        <f>IF($E14874="","",IFERROR(VLOOKUP(TRIM(E14874&amp;""),'Référentiel Articles'!$A$2:$F$634,2,FALSE),""))</f>
      </c>
      <c r="D14874" s="83">
        <f>IF($E14874="","",IFERROR(VLOOKUP(TRIM(E14874&amp;""),'Référentiel Articles'!$A$2:$F$634,3,FALSE),""))</f>
      </c>
      <c r="E14874" s="81" t="str">
        <v/>
      </c>
      <c r="F14874" s="83">
        <f>IF($E14874="","",IFERROR(VLOOKUP(TRIM(E14874&amp;""),'Référentiel Articles'!$A$2:$F$634,4,FALSE),""))</f>
      </c>
      <c r="G14874" s="84">
        <f>IF($E14874="","",IFERROR(VLOOKUP(TRIM(E14874&amp;""),'Référentiel Articles'!$A$2:$F$634,5,FALSE),""))</f>
      </c>
      <c r="H14874" s="85" t="str">
        <v/>
      </c>
      <c r="I14874" s="84">
        <f>IF($E14874="","",IFERROR(VLOOKUP(TRIM(E14874&amp;""),'Référentiel Articles'!$A$2:$F$634,6,FALSE),""))</f>
      </c>
      <c r="J14874" s="90">
        <f>IF(OR($E14874="",$H14874=""),"",$H14874*$I14874)</f>
      </c>
      <c r="K14874" s="87" t="str">
        <v/>
      </c>
    </row>
    <row r="14875">
      <c r="A14875" s="74" t="str">
        <v/>
      </c>
      <c r="B14875" s="74" t="str">
        <v/>
      </c>
      <c r="C14875" s="75">
        <f>IF($E14875="","",IFERROR(VLOOKUP(TRIM(E14875&amp;""),'Référentiel Articles'!$A$2:$F$634,2,FALSE),""))</f>
      </c>
      <c r="D14875" s="75">
        <f>IF($E14875="","",IFERROR(VLOOKUP(TRIM(E14875&amp;""),'Référentiel Articles'!$A$2:$F$634,3,FALSE),""))</f>
      </c>
      <c r="E14875" s="74" t="str">
        <v/>
      </c>
      <c r="F14875" s="75">
        <f>IF($E14875="","",IFERROR(VLOOKUP(TRIM(E14875&amp;""),'Référentiel Articles'!$A$2:$F$634,4,FALSE),""))</f>
      </c>
      <c r="G14875" s="76">
        <f>IF($E14875="","",IFERROR(VLOOKUP(TRIM(E14875&amp;""),'Référentiel Articles'!$A$2:$F$634,5,FALSE),""))</f>
      </c>
      <c r="H14875" s="77" t="str">
        <v/>
      </c>
      <c r="I14875" s="76">
        <f>IF($E14875="","",IFERROR(VLOOKUP(TRIM(E14875&amp;""),'Référentiel Articles'!$A$2:$F$634,6,FALSE),""))</f>
      </c>
      <c r="J14875" s="78">
        <f>IF(OR($E14875="",$H14875=""),"",$H14875*$I14875)</f>
      </c>
      <c r="K14875" s="79" t="str">
        <v/>
      </c>
    </row>
    <row r="14876">
      <c r="A14876" s="81" t="str">
        <v/>
      </c>
      <c r="B14876" s="81" t="str">
        <v/>
      </c>
      <c r="C14876" s="83">
        <f>IF($E14876="","",IFERROR(VLOOKUP(TRIM(E14876&amp;""),'Référentiel Articles'!$A$2:$F$634,2,FALSE),""))</f>
      </c>
      <c r="D14876" s="83">
        <f>IF($E14876="","",IFERROR(VLOOKUP(TRIM(E14876&amp;""),'Référentiel Articles'!$A$2:$F$634,3,FALSE),""))</f>
      </c>
      <c r="E14876" s="81" t="str">
        <v/>
      </c>
      <c r="F14876" s="83">
        <f>IF($E14876="","",IFERROR(VLOOKUP(TRIM(E14876&amp;""),'Référentiel Articles'!$A$2:$F$634,4,FALSE),""))</f>
      </c>
      <c r="G14876" s="84">
        <f>IF($E14876="","",IFERROR(VLOOKUP(TRIM(E14876&amp;""),'Référentiel Articles'!$A$2:$F$634,5,FALSE),""))</f>
      </c>
      <c r="H14876" s="85" t="str">
        <v/>
      </c>
      <c r="I14876" s="84">
        <f>IF($E14876="","",IFERROR(VLOOKUP(TRIM(E14876&amp;""),'Référentiel Articles'!$A$2:$F$634,6,FALSE),""))</f>
      </c>
      <c r="J14876" s="90">
        <f>IF(OR($E14876="",$H14876=""),"",$H14876*$I14876)</f>
      </c>
      <c r="K14876" s="87" t="str">
        <v/>
      </c>
    </row>
    <row r="14877">
      <c r="A14877" s="74" t="str">
        <v/>
      </c>
      <c r="B14877" s="74" t="str">
        <v/>
      </c>
      <c r="C14877" s="75">
        <f>IF($E14877="","",IFERROR(VLOOKUP(TRIM(E14877&amp;""),'Référentiel Articles'!$A$2:$F$634,2,FALSE),""))</f>
      </c>
      <c r="D14877" s="75">
        <f>IF($E14877="","",IFERROR(VLOOKUP(TRIM(E14877&amp;""),'Référentiel Articles'!$A$2:$F$634,3,FALSE),""))</f>
      </c>
      <c r="E14877" s="74" t="str">
        <v/>
      </c>
      <c r="F14877" s="75">
        <f>IF($E14877="","",IFERROR(VLOOKUP(TRIM(E14877&amp;""),'Référentiel Articles'!$A$2:$F$634,4,FALSE),""))</f>
      </c>
      <c r="G14877" s="76">
        <f>IF($E14877="","",IFERROR(VLOOKUP(TRIM(E14877&amp;""),'Référentiel Articles'!$A$2:$F$634,5,FALSE),""))</f>
      </c>
      <c r="H14877" s="77" t="str">
        <v/>
      </c>
      <c r="I14877" s="76">
        <f>IF($E14877="","",IFERROR(VLOOKUP(TRIM(E14877&amp;""),'Référentiel Articles'!$A$2:$F$634,6,FALSE),""))</f>
      </c>
      <c r="J14877" s="78">
        <f>IF(OR($E14877="",$H14877=""),"",$H14877*$I14877)</f>
      </c>
      <c r="K14877" s="79" t="str">
        <v/>
      </c>
    </row>
    <row r="14878">
      <c r="A14878" s="81" t="str">
        <v/>
      </c>
      <c r="B14878" s="81" t="str">
        <v/>
      </c>
      <c r="C14878" s="83">
        <f>IF($E14878="","",IFERROR(VLOOKUP(TRIM(E14878&amp;""),'Référentiel Articles'!$A$2:$F$634,2,FALSE),""))</f>
      </c>
      <c r="D14878" s="83">
        <f>IF($E14878="","",IFERROR(VLOOKUP(TRIM(E14878&amp;""),'Référentiel Articles'!$A$2:$F$634,3,FALSE),""))</f>
      </c>
      <c r="E14878" s="81" t="str">
        <v/>
      </c>
      <c r="F14878" s="83">
        <f>IF($E14878="","",IFERROR(VLOOKUP(TRIM(E14878&amp;""),'Référentiel Articles'!$A$2:$F$634,4,FALSE),""))</f>
      </c>
      <c r="G14878" s="84">
        <f>IF($E14878="","",IFERROR(VLOOKUP(TRIM(E14878&amp;""),'Référentiel Articles'!$A$2:$F$634,5,FALSE),""))</f>
      </c>
      <c r="H14878" s="85" t="str">
        <v/>
      </c>
      <c r="I14878" s="84">
        <f>IF($E14878="","",IFERROR(VLOOKUP(TRIM(E14878&amp;""),'Référentiel Articles'!$A$2:$F$634,6,FALSE),""))</f>
      </c>
      <c r="J14878" s="90">
        <f>IF(OR($E14878="",$H14878=""),"",$H14878*$I14878)</f>
      </c>
      <c r="K14878" s="87" t="str">
        <v/>
      </c>
    </row>
    <row r="14879">
      <c r="A14879" s="74" t="str">
        <v/>
      </c>
      <c r="B14879" s="74" t="str">
        <v/>
      </c>
      <c r="C14879" s="75">
        <f>IF($E14879="","",IFERROR(VLOOKUP(TRIM(E14879&amp;""),'Référentiel Articles'!$A$2:$F$634,2,FALSE),""))</f>
      </c>
      <c r="D14879" s="75">
        <f>IF($E14879="","",IFERROR(VLOOKUP(TRIM(E14879&amp;""),'Référentiel Articles'!$A$2:$F$634,3,FALSE),""))</f>
      </c>
      <c r="E14879" s="74" t="str">
        <v/>
      </c>
      <c r="F14879" s="75">
        <f>IF($E14879="","",IFERROR(VLOOKUP(TRIM(E14879&amp;""),'Référentiel Articles'!$A$2:$F$634,4,FALSE),""))</f>
      </c>
      <c r="G14879" s="76">
        <f>IF($E14879="","",IFERROR(VLOOKUP(TRIM(E14879&amp;""),'Référentiel Articles'!$A$2:$F$634,5,FALSE),""))</f>
      </c>
      <c r="H14879" s="77" t="str">
        <v/>
      </c>
      <c r="I14879" s="76">
        <f>IF($E14879="","",IFERROR(VLOOKUP(TRIM(E14879&amp;""),'Référentiel Articles'!$A$2:$F$634,6,FALSE),""))</f>
      </c>
      <c r="J14879" s="78">
        <f>IF(OR($E14879="",$H14879=""),"",$H14879*$I14879)</f>
      </c>
      <c r="K14879" s="79" t="str">
        <v/>
      </c>
    </row>
    <row r="14880">
      <c r="A14880" s="81" t="str">
        <v/>
      </c>
      <c r="B14880" s="81" t="str">
        <v/>
      </c>
      <c r="C14880" s="83">
        <f>IF($E14880="","",IFERROR(VLOOKUP(TRIM(E14880&amp;""),'Référentiel Articles'!$A$2:$F$634,2,FALSE),""))</f>
      </c>
      <c r="D14880" s="83">
        <f>IF($E14880="","",IFERROR(VLOOKUP(TRIM(E14880&amp;""),'Référentiel Articles'!$A$2:$F$634,3,FALSE),""))</f>
      </c>
      <c r="E14880" s="81" t="str">
        <v/>
      </c>
      <c r="F14880" s="83">
        <f>IF($E14880="","",IFERROR(VLOOKUP(TRIM(E14880&amp;""),'Référentiel Articles'!$A$2:$F$634,4,FALSE),""))</f>
      </c>
      <c r="G14880" s="84">
        <f>IF($E14880="","",IFERROR(VLOOKUP(TRIM(E14880&amp;""),'Référentiel Articles'!$A$2:$F$634,5,FALSE),""))</f>
      </c>
      <c r="H14880" s="85" t="str">
        <v/>
      </c>
      <c r="I14880" s="84">
        <f>IF($E14880="","",IFERROR(VLOOKUP(TRIM(E14880&amp;""),'Référentiel Articles'!$A$2:$F$634,6,FALSE),""))</f>
      </c>
      <c r="J14880" s="90">
        <f>IF(OR($E14880="",$H14880=""),"",$H14880*$I14880)</f>
      </c>
      <c r="K14880" s="87" t="str">
        <v/>
      </c>
    </row>
    <row r="14881">
      <c r="A14881" s="74" t="str">
        <v/>
      </c>
      <c r="B14881" s="74" t="str">
        <v/>
      </c>
      <c r="C14881" s="75">
        <f>IF($E14881="","",IFERROR(VLOOKUP(TRIM(E14881&amp;""),'Référentiel Articles'!$A$2:$F$634,2,FALSE),""))</f>
      </c>
      <c r="D14881" s="75">
        <f>IF($E14881="","",IFERROR(VLOOKUP(TRIM(E14881&amp;""),'Référentiel Articles'!$A$2:$F$634,3,FALSE),""))</f>
      </c>
      <c r="E14881" s="74" t="str">
        <v/>
      </c>
      <c r="F14881" s="75">
        <f>IF($E14881="","",IFERROR(VLOOKUP(TRIM(E14881&amp;""),'Référentiel Articles'!$A$2:$F$634,4,FALSE),""))</f>
      </c>
      <c r="G14881" s="76">
        <f>IF($E14881="","",IFERROR(VLOOKUP(TRIM(E14881&amp;""),'Référentiel Articles'!$A$2:$F$634,5,FALSE),""))</f>
      </c>
      <c r="H14881" s="77" t="str">
        <v/>
      </c>
      <c r="I14881" s="76">
        <f>IF($E14881="","",IFERROR(VLOOKUP(TRIM(E14881&amp;""),'Référentiel Articles'!$A$2:$F$634,6,FALSE),""))</f>
      </c>
      <c r="J14881" s="78">
        <f>IF(OR($E14881="",$H14881=""),"",$H14881*$I14881)</f>
      </c>
      <c r="K14881" s="79" t="str">
        <v/>
      </c>
    </row>
    <row r="14882">
      <c r="A14882" s="81" t="str">
        <v/>
      </c>
      <c r="B14882" s="81" t="str">
        <v/>
      </c>
      <c r="C14882" s="83">
        <f>IF($E14882="","",IFERROR(VLOOKUP(TRIM(E14882&amp;""),'Référentiel Articles'!$A$2:$F$634,2,FALSE),""))</f>
      </c>
      <c r="D14882" s="83">
        <f>IF($E14882="","",IFERROR(VLOOKUP(TRIM(E14882&amp;""),'Référentiel Articles'!$A$2:$F$634,3,FALSE),""))</f>
      </c>
      <c r="E14882" s="81" t="str">
        <v/>
      </c>
      <c r="F14882" s="83">
        <f>IF($E14882="","",IFERROR(VLOOKUP(TRIM(E14882&amp;""),'Référentiel Articles'!$A$2:$F$634,4,FALSE),""))</f>
      </c>
      <c r="G14882" s="84">
        <f>IF($E14882="","",IFERROR(VLOOKUP(TRIM(E14882&amp;""),'Référentiel Articles'!$A$2:$F$634,5,FALSE),""))</f>
      </c>
      <c r="H14882" s="85" t="str">
        <v/>
      </c>
      <c r="I14882" s="84">
        <f>IF($E14882="","",IFERROR(VLOOKUP(TRIM(E14882&amp;""),'Référentiel Articles'!$A$2:$F$634,6,FALSE),""))</f>
      </c>
      <c r="J14882" s="90">
        <f>IF(OR($E14882="",$H14882=""),"",$H14882*$I14882)</f>
      </c>
      <c r="K14882" s="87" t="str">
        <v/>
      </c>
    </row>
    <row r="14883">
      <c r="A14883" s="74" t="str">
        <v/>
      </c>
      <c r="B14883" s="74" t="str">
        <v/>
      </c>
      <c r="C14883" s="75">
        <f>IF($E14883="","",IFERROR(VLOOKUP(TRIM(E14883&amp;""),'Référentiel Articles'!$A$2:$F$634,2,FALSE),""))</f>
      </c>
      <c r="D14883" s="75">
        <f>IF($E14883="","",IFERROR(VLOOKUP(TRIM(E14883&amp;""),'Référentiel Articles'!$A$2:$F$634,3,FALSE),""))</f>
      </c>
      <c r="E14883" s="74" t="str">
        <v/>
      </c>
      <c r="F14883" s="75">
        <f>IF($E14883="","",IFERROR(VLOOKUP(TRIM(E14883&amp;""),'Référentiel Articles'!$A$2:$F$634,4,FALSE),""))</f>
      </c>
      <c r="G14883" s="76">
        <f>IF($E14883="","",IFERROR(VLOOKUP(TRIM(E14883&amp;""),'Référentiel Articles'!$A$2:$F$634,5,FALSE),""))</f>
      </c>
      <c r="H14883" s="77" t="str">
        <v/>
      </c>
      <c r="I14883" s="76">
        <f>IF($E14883="","",IFERROR(VLOOKUP(TRIM(E14883&amp;""),'Référentiel Articles'!$A$2:$F$634,6,FALSE),""))</f>
      </c>
      <c r="J14883" s="78">
        <f>IF(OR($E14883="",$H14883=""),"",$H14883*$I14883)</f>
      </c>
      <c r="K14883" s="79" t="str">
        <v/>
      </c>
    </row>
    <row r="14884">
      <c r="A14884" s="81" t="str">
        <v/>
      </c>
      <c r="B14884" s="81" t="str">
        <v/>
      </c>
      <c r="C14884" s="83">
        <f>IF($E14884="","",IFERROR(VLOOKUP(TRIM(E14884&amp;""),'Référentiel Articles'!$A$2:$F$634,2,FALSE),""))</f>
      </c>
      <c r="D14884" s="83">
        <f>IF($E14884="","",IFERROR(VLOOKUP(TRIM(E14884&amp;""),'Référentiel Articles'!$A$2:$F$634,3,FALSE),""))</f>
      </c>
      <c r="E14884" s="81" t="str">
        <v/>
      </c>
      <c r="F14884" s="83">
        <f>IF($E14884="","",IFERROR(VLOOKUP(TRIM(E14884&amp;""),'Référentiel Articles'!$A$2:$F$634,4,FALSE),""))</f>
      </c>
      <c r="G14884" s="84">
        <f>IF($E14884="","",IFERROR(VLOOKUP(TRIM(E14884&amp;""),'Référentiel Articles'!$A$2:$F$634,5,FALSE),""))</f>
      </c>
      <c r="H14884" s="85" t="str">
        <v/>
      </c>
      <c r="I14884" s="84">
        <f>IF($E14884="","",IFERROR(VLOOKUP(TRIM(E14884&amp;""),'Référentiel Articles'!$A$2:$F$634,6,FALSE),""))</f>
      </c>
      <c r="J14884" s="90">
        <f>IF(OR($E14884="",$H14884=""),"",$H14884*$I14884)</f>
      </c>
      <c r="K14884" s="87" t="str">
        <v/>
      </c>
    </row>
    <row r="14885">
      <c r="A14885" s="74" t="str">
        <v/>
      </c>
      <c r="B14885" s="74" t="str">
        <v/>
      </c>
      <c r="C14885" s="75">
        <f>IF($E14885="","",IFERROR(VLOOKUP(TRIM(E14885&amp;""),'Référentiel Articles'!$A$2:$F$634,2,FALSE),""))</f>
      </c>
      <c r="D14885" s="75">
        <f>IF($E14885="","",IFERROR(VLOOKUP(TRIM(E14885&amp;""),'Référentiel Articles'!$A$2:$F$634,3,FALSE),""))</f>
      </c>
      <c r="E14885" s="74" t="str">
        <v/>
      </c>
      <c r="F14885" s="75">
        <f>IF($E14885="","",IFERROR(VLOOKUP(TRIM(E14885&amp;""),'Référentiel Articles'!$A$2:$F$634,4,FALSE),""))</f>
      </c>
      <c r="G14885" s="76">
        <f>IF($E14885="","",IFERROR(VLOOKUP(TRIM(E14885&amp;""),'Référentiel Articles'!$A$2:$F$634,5,FALSE),""))</f>
      </c>
      <c r="H14885" s="77" t="str">
        <v/>
      </c>
      <c r="I14885" s="76">
        <f>IF($E14885="","",IFERROR(VLOOKUP(TRIM(E14885&amp;""),'Référentiel Articles'!$A$2:$F$634,6,FALSE),""))</f>
      </c>
      <c r="J14885" s="78">
        <f>IF(OR($E14885="",$H14885=""),"",$H14885*$I14885)</f>
      </c>
      <c r="K14885" s="79" t="str">
        <v/>
      </c>
    </row>
    <row r="14886">
      <c r="A14886" s="81" t="str">
        <v/>
      </c>
      <c r="B14886" s="81" t="str">
        <v/>
      </c>
      <c r="C14886" s="83">
        <f>IF($E14886="","",IFERROR(VLOOKUP(TRIM(E14886&amp;""),'Référentiel Articles'!$A$2:$F$634,2,FALSE),""))</f>
      </c>
      <c r="D14886" s="83">
        <f>IF($E14886="","",IFERROR(VLOOKUP(TRIM(E14886&amp;""),'Référentiel Articles'!$A$2:$F$634,3,FALSE),""))</f>
      </c>
      <c r="E14886" s="81" t="str">
        <v/>
      </c>
      <c r="F14886" s="83">
        <f>IF($E14886="","",IFERROR(VLOOKUP(TRIM(E14886&amp;""),'Référentiel Articles'!$A$2:$F$634,4,FALSE),""))</f>
      </c>
      <c r="G14886" s="84">
        <f>IF($E14886="","",IFERROR(VLOOKUP(TRIM(E14886&amp;""),'Référentiel Articles'!$A$2:$F$634,5,FALSE),""))</f>
      </c>
      <c r="H14886" s="85" t="str">
        <v/>
      </c>
      <c r="I14886" s="84">
        <f>IF($E14886="","",IFERROR(VLOOKUP(TRIM(E14886&amp;""),'Référentiel Articles'!$A$2:$F$634,6,FALSE),""))</f>
      </c>
      <c r="J14886" s="90">
        <f>IF(OR($E14886="",$H14886=""),"",$H14886*$I14886)</f>
      </c>
      <c r="K14886" s="87" t="str">
        <v/>
      </c>
    </row>
    <row r="14887">
      <c r="A14887" s="74" t="str">
        <v/>
      </c>
      <c r="B14887" s="74" t="str">
        <v/>
      </c>
      <c r="C14887" s="75">
        <f>IF($E14887="","",IFERROR(VLOOKUP(TRIM(E14887&amp;""),'Référentiel Articles'!$A$2:$F$634,2,FALSE),""))</f>
      </c>
      <c r="D14887" s="75">
        <f>IF($E14887="","",IFERROR(VLOOKUP(TRIM(E14887&amp;""),'Référentiel Articles'!$A$2:$F$634,3,FALSE),""))</f>
      </c>
      <c r="E14887" s="74" t="str">
        <v/>
      </c>
      <c r="F14887" s="75">
        <f>IF($E14887="","",IFERROR(VLOOKUP(TRIM(E14887&amp;""),'Référentiel Articles'!$A$2:$F$634,4,FALSE),""))</f>
      </c>
      <c r="G14887" s="76">
        <f>IF($E14887="","",IFERROR(VLOOKUP(TRIM(E14887&amp;""),'Référentiel Articles'!$A$2:$F$634,5,FALSE),""))</f>
      </c>
      <c r="H14887" s="77" t="str">
        <v/>
      </c>
      <c r="I14887" s="76">
        <f>IF($E14887="","",IFERROR(VLOOKUP(TRIM(E14887&amp;""),'Référentiel Articles'!$A$2:$F$634,6,FALSE),""))</f>
      </c>
      <c r="J14887" s="78">
        <f>IF(OR($E14887="",$H14887=""),"",$H14887*$I14887)</f>
      </c>
      <c r="K14887" s="79" t="str">
        <v/>
      </c>
    </row>
    <row r="14888">
      <c r="A14888" s="81" t="str">
        <v/>
      </c>
      <c r="B14888" s="81" t="str">
        <v/>
      </c>
      <c r="C14888" s="83">
        <f>IF($E14888="","",IFERROR(VLOOKUP(TRIM(E14888&amp;""),'Référentiel Articles'!$A$2:$F$634,2,FALSE),""))</f>
      </c>
      <c r="D14888" s="83">
        <f>IF($E14888="","",IFERROR(VLOOKUP(TRIM(E14888&amp;""),'Référentiel Articles'!$A$2:$F$634,3,FALSE),""))</f>
      </c>
      <c r="E14888" s="81" t="str">
        <v/>
      </c>
      <c r="F14888" s="83">
        <f>IF($E14888="","",IFERROR(VLOOKUP(TRIM(E14888&amp;""),'Référentiel Articles'!$A$2:$F$634,4,FALSE),""))</f>
      </c>
      <c r="G14888" s="84">
        <f>IF($E14888="","",IFERROR(VLOOKUP(TRIM(E14888&amp;""),'Référentiel Articles'!$A$2:$F$634,5,FALSE),""))</f>
      </c>
      <c r="H14888" s="85" t="str">
        <v/>
      </c>
      <c r="I14888" s="84">
        <f>IF($E14888="","",IFERROR(VLOOKUP(TRIM(E14888&amp;""),'Référentiel Articles'!$A$2:$F$634,6,FALSE),""))</f>
      </c>
      <c r="J14888" s="90">
        <f>IF(OR($E14888="",$H14888=""),"",$H14888*$I14888)</f>
      </c>
      <c r="K14888" s="87" t="str">
        <v/>
      </c>
    </row>
    <row r="14889">
      <c r="A14889" s="74" t="str">
        <v/>
      </c>
      <c r="B14889" s="74" t="str">
        <v/>
      </c>
      <c r="C14889" s="75">
        <f>IF($E14889="","",IFERROR(VLOOKUP(TRIM(E14889&amp;""),'Référentiel Articles'!$A$2:$F$634,2,FALSE),""))</f>
      </c>
      <c r="D14889" s="75">
        <f>IF($E14889="","",IFERROR(VLOOKUP(TRIM(E14889&amp;""),'Référentiel Articles'!$A$2:$F$634,3,FALSE),""))</f>
      </c>
      <c r="E14889" s="74" t="str">
        <v/>
      </c>
      <c r="F14889" s="75">
        <f>IF($E14889="","",IFERROR(VLOOKUP(TRIM(E14889&amp;""),'Référentiel Articles'!$A$2:$F$634,4,FALSE),""))</f>
      </c>
      <c r="G14889" s="76">
        <f>IF($E14889="","",IFERROR(VLOOKUP(TRIM(E14889&amp;""),'Référentiel Articles'!$A$2:$F$634,5,FALSE),""))</f>
      </c>
      <c r="H14889" s="77" t="str">
        <v/>
      </c>
      <c r="I14889" s="76">
        <f>IF($E14889="","",IFERROR(VLOOKUP(TRIM(E14889&amp;""),'Référentiel Articles'!$A$2:$F$634,6,FALSE),""))</f>
      </c>
      <c r="J14889" s="78">
        <f>IF(OR($E14889="",$H14889=""),"",$H14889*$I14889)</f>
      </c>
      <c r="K14889" s="79" t="str">
        <v/>
      </c>
    </row>
    <row r="14890">
      <c r="A14890" s="81" t="str">
        <v/>
      </c>
      <c r="B14890" s="81" t="str">
        <v/>
      </c>
      <c r="C14890" s="83">
        <f>IF($E14890="","",IFERROR(VLOOKUP(TRIM(E14890&amp;""),'Référentiel Articles'!$A$2:$F$634,2,FALSE),""))</f>
      </c>
      <c r="D14890" s="83">
        <f>IF($E14890="","",IFERROR(VLOOKUP(TRIM(E14890&amp;""),'Référentiel Articles'!$A$2:$F$634,3,FALSE),""))</f>
      </c>
      <c r="E14890" s="81" t="str">
        <v/>
      </c>
      <c r="F14890" s="83">
        <f>IF($E14890="","",IFERROR(VLOOKUP(TRIM(E14890&amp;""),'Référentiel Articles'!$A$2:$F$634,4,FALSE),""))</f>
      </c>
      <c r="G14890" s="84">
        <f>IF($E14890="","",IFERROR(VLOOKUP(TRIM(E14890&amp;""),'Référentiel Articles'!$A$2:$F$634,5,FALSE),""))</f>
      </c>
      <c r="H14890" s="85" t="str">
        <v/>
      </c>
      <c r="I14890" s="84">
        <f>IF($E14890="","",IFERROR(VLOOKUP(TRIM(E14890&amp;""),'Référentiel Articles'!$A$2:$F$634,6,FALSE),""))</f>
      </c>
      <c r="J14890" s="90">
        <f>IF(OR($E14890="",$H14890=""),"",$H14890*$I14890)</f>
      </c>
      <c r="K14890" s="87" t="str">
        <v/>
      </c>
    </row>
    <row r="14891">
      <c r="A14891" s="74" t="str">
        <v/>
      </c>
      <c r="B14891" s="74" t="str">
        <v/>
      </c>
      <c r="C14891" s="75">
        <f>IF($E14891="","",IFERROR(VLOOKUP(TRIM(E14891&amp;""),'Référentiel Articles'!$A$2:$F$634,2,FALSE),""))</f>
      </c>
      <c r="D14891" s="75">
        <f>IF($E14891="","",IFERROR(VLOOKUP(TRIM(E14891&amp;""),'Référentiel Articles'!$A$2:$F$634,3,FALSE),""))</f>
      </c>
      <c r="E14891" s="74" t="str">
        <v/>
      </c>
      <c r="F14891" s="75">
        <f>IF($E14891="","",IFERROR(VLOOKUP(TRIM(E14891&amp;""),'Référentiel Articles'!$A$2:$F$634,4,FALSE),""))</f>
      </c>
      <c r="G14891" s="76">
        <f>IF($E14891="","",IFERROR(VLOOKUP(TRIM(E14891&amp;""),'Référentiel Articles'!$A$2:$F$634,5,FALSE),""))</f>
      </c>
      <c r="H14891" s="77" t="str">
        <v/>
      </c>
      <c r="I14891" s="76">
        <f>IF($E14891="","",IFERROR(VLOOKUP(TRIM(E14891&amp;""),'Référentiel Articles'!$A$2:$F$634,6,FALSE),""))</f>
      </c>
      <c r="J14891" s="78">
        <f>IF(OR($E14891="",$H14891=""),"",$H14891*$I14891)</f>
      </c>
      <c r="K14891" s="79" t="str">
        <v/>
      </c>
    </row>
    <row r="14892">
      <c r="A14892" s="81" t="str">
        <v/>
      </c>
      <c r="B14892" s="81" t="str">
        <v/>
      </c>
      <c r="C14892" s="83">
        <f>IF($E14892="","",IFERROR(VLOOKUP(TRIM(E14892&amp;""),'Référentiel Articles'!$A$2:$F$634,2,FALSE),""))</f>
      </c>
      <c r="D14892" s="83">
        <f>IF($E14892="","",IFERROR(VLOOKUP(TRIM(E14892&amp;""),'Référentiel Articles'!$A$2:$F$634,3,FALSE),""))</f>
      </c>
      <c r="E14892" s="81" t="str">
        <v/>
      </c>
      <c r="F14892" s="83">
        <f>IF($E14892="","",IFERROR(VLOOKUP(TRIM(E14892&amp;""),'Référentiel Articles'!$A$2:$F$634,4,FALSE),""))</f>
      </c>
      <c r="G14892" s="84">
        <f>IF($E14892="","",IFERROR(VLOOKUP(TRIM(E14892&amp;""),'Référentiel Articles'!$A$2:$F$634,5,FALSE),""))</f>
      </c>
      <c r="H14892" s="85" t="str">
        <v/>
      </c>
      <c r="I14892" s="84">
        <f>IF($E14892="","",IFERROR(VLOOKUP(TRIM(E14892&amp;""),'Référentiel Articles'!$A$2:$F$634,6,FALSE),""))</f>
      </c>
      <c r="J14892" s="90">
        <f>IF(OR($E14892="",$H14892=""),"",$H14892*$I14892)</f>
      </c>
      <c r="K14892" s="87" t="str">
        <v/>
      </c>
    </row>
    <row r="14893">
      <c r="A14893" s="74" t="str">
        <v/>
      </c>
      <c r="B14893" s="74" t="str">
        <v/>
      </c>
      <c r="C14893" s="75">
        <f>IF($E14893="","",IFERROR(VLOOKUP(TRIM(E14893&amp;""),'Référentiel Articles'!$A$2:$F$634,2,FALSE),""))</f>
      </c>
      <c r="D14893" s="75">
        <f>IF($E14893="","",IFERROR(VLOOKUP(TRIM(E14893&amp;""),'Référentiel Articles'!$A$2:$F$634,3,FALSE),""))</f>
      </c>
      <c r="E14893" s="74" t="str">
        <v/>
      </c>
      <c r="F14893" s="75">
        <f>IF($E14893="","",IFERROR(VLOOKUP(TRIM(E14893&amp;""),'Référentiel Articles'!$A$2:$F$634,4,FALSE),""))</f>
      </c>
      <c r="G14893" s="76">
        <f>IF($E14893="","",IFERROR(VLOOKUP(TRIM(E14893&amp;""),'Référentiel Articles'!$A$2:$F$634,5,FALSE),""))</f>
      </c>
      <c r="H14893" s="77" t="str">
        <v/>
      </c>
      <c r="I14893" s="76">
        <f>IF($E14893="","",IFERROR(VLOOKUP(TRIM(E14893&amp;""),'Référentiel Articles'!$A$2:$F$634,6,FALSE),""))</f>
      </c>
      <c r="J14893" s="78">
        <f>IF(OR($E14893="",$H14893=""),"",$H14893*$I14893)</f>
      </c>
      <c r="K14893" s="79" t="str">
        <v/>
      </c>
    </row>
    <row r="14894">
      <c r="A14894" s="81" t="str">
        <v/>
      </c>
      <c r="B14894" s="81" t="str">
        <v/>
      </c>
      <c r="C14894" s="83">
        <f>IF($E14894="","",IFERROR(VLOOKUP(TRIM(E14894&amp;""),'Référentiel Articles'!$A$2:$F$634,2,FALSE),""))</f>
      </c>
      <c r="D14894" s="83">
        <f>IF($E14894="","",IFERROR(VLOOKUP(TRIM(E14894&amp;""),'Référentiel Articles'!$A$2:$F$634,3,FALSE),""))</f>
      </c>
      <c r="E14894" s="81" t="str">
        <v/>
      </c>
      <c r="F14894" s="83">
        <f>IF($E14894="","",IFERROR(VLOOKUP(TRIM(E14894&amp;""),'Référentiel Articles'!$A$2:$F$634,4,FALSE),""))</f>
      </c>
      <c r="G14894" s="84">
        <f>IF($E14894="","",IFERROR(VLOOKUP(TRIM(E14894&amp;""),'Référentiel Articles'!$A$2:$F$634,5,FALSE),""))</f>
      </c>
      <c r="H14894" s="85" t="str">
        <v/>
      </c>
      <c r="I14894" s="84">
        <f>IF($E14894="","",IFERROR(VLOOKUP(TRIM(E14894&amp;""),'Référentiel Articles'!$A$2:$F$634,6,FALSE),""))</f>
      </c>
      <c r="J14894" s="90">
        <f>IF(OR($E14894="",$H14894=""),"",$H14894*$I14894)</f>
      </c>
      <c r="K14894" s="87" t="str">
        <v/>
      </c>
    </row>
    <row r="14895">
      <c r="A14895" s="74" t="str">
        <v/>
      </c>
      <c r="B14895" s="74" t="str">
        <v/>
      </c>
      <c r="C14895" s="75">
        <f>IF($E14895="","",IFERROR(VLOOKUP(TRIM(E14895&amp;""),'Référentiel Articles'!$A$2:$F$634,2,FALSE),""))</f>
      </c>
      <c r="D14895" s="75">
        <f>IF($E14895="","",IFERROR(VLOOKUP(TRIM(E14895&amp;""),'Référentiel Articles'!$A$2:$F$634,3,FALSE),""))</f>
      </c>
      <c r="E14895" s="74" t="str">
        <v/>
      </c>
      <c r="F14895" s="75">
        <f>IF($E14895="","",IFERROR(VLOOKUP(TRIM(E14895&amp;""),'Référentiel Articles'!$A$2:$F$634,4,FALSE),""))</f>
      </c>
      <c r="G14895" s="76">
        <f>IF($E14895="","",IFERROR(VLOOKUP(TRIM(E14895&amp;""),'Référentiel Articles'!$A$2:$F$634,5,FALSE),""))</f>
      </c>
      <c r="H14895" s="77" t="str">
        <v/>
      </c>
      <c r="I14895" s="76">
        <f>IF($E14895="","",IFERROR(VLOOKUP(TRIM(E14895&amp;""),'Référentiel Articles'!$A$2:$F$634,6,FALSE),""))</f>
      </c>
      <c r="J14895" s="78">
        <f>IF(OR($E14895="",$H14895=""),"",$H14895*$I14895)</f>
      </c>
      <c r="K14895" s="79" t="str">
        <v/>
      </c>
    </row>
    <row r="14896">
      <c r="A14896" s="81" t="str">
        <v/>
      </c>
      <c r="B14896" s="81" t="str">
        <v/>
      </c>
      <c r="C14896" s="83">
        <f>IF($E14896="","",IFERROR(VLOOKUP(TRIM(E14896&amp;""),'Référentiel Articles'!$A$2:$F$634,2,FALSE),""))</f>
      </c>
      <c r="D14896" s="83">
        <f>IF($E14896="","",IFERROR(VLOOKUP(TRIM(E14896&amp;""),'Référentiel Articles'!$A$2:$F$634,3,FALSE),""))</f>
      </c>
      <c r="E14896" s="81" t="str">
        <v/>
      </c>
      <c r="F14896" s="83">
        <f>IF($E14896="","",IFERROR(VLOOKUP(TRIM(E14896&amp;""),'Référentiel Articles'!$A$2:$F$634,4,FALSE),""))</f>
      </c>
      <c r="G14896" s="84">
        <f>IF($E14896="","",IFERROR(VLOOKUP(TRIM(E14896&amp;""),'Référentiel Articles'!$A$2:$F$634,5,FALSE),""))</f>
      </c>
      <c r="H14896" s="85" t="str">
        <v/>
      </c>
      <c r="I14896" s="84">
        <f>IF($E14896="","",IFERROR(VLOOKUP(TRIM(E14896&amp;""),'Référentiel Articles'!$A$2:$F$634,6,FALSE),""))</f>
      </c>
      <c r="J14896" s="90">
        <f>IF(OR($E14896="",$H14896=""),"",$H14896*$I14896)</f>
      </c>
      <c r="K14896" s="87" t="str">
        <v/>
      </c>
    </row>
    <row r="14897">
      <c r="A14897" s="74" t="str">
        <v/>
      </c>
      <c r="B14897" s="74" t="str">
        <v/>
      </c>
      <c r="C14897" s="75">
        <f>IF($E14897="","",IFERROR(VLOOKUP(TRIM(E14897&amp;""),'Référentiel Articles'!$A$2:$F$634,2,FALSE),""))</f>
      </c>
      <c r="D14897" s="75">
        <f>IF($E14897="","",IFERROR(VLOOKUP(TRIM(E14897&amp;""),'Référentiel Articles'!$A$2:$F$634,3,FALSE),""))</f>
      </c>
      <c r="E14897" s="74" t="str">
        <v/>
      </c>
      <c r="F14897" s="75">
        <f>IF($E14897="","",IFERROR(VLOOKUP(TRIM(E14897&amp;""),'Référentiel Articles'!$A$2:$F$634,4,FALSE),""))</f>
      </c>
      <c r="G14897" s="76">
        <f>IF($E14897="","",IFERROR(VLOOKUP(TRIM(E14897&amp;""),'Référentiel Articles'!$A$2:$F$634,5,FALSE),""))</f>
      </c>
      <c r="H14897" s="77" t="str">
        <v/>
      </c>
      <c r="I14897" s="76">
        <f>IF($E14897="","",IFERROR(VLOOKUP(TRIM(E14897&amp;""),'Référentiel Articles'!$A$2:$F$634,6,FALSE),""))</f>
      </c>
      <c r="J14897" s="78">
        <f>IF(OR($E14897="",$H14897=""),"",$H14897*$I14897)</f>
      </c>
      <c r="K14897" s="79" t="str">
        <v/>
      </c>
    </row>
    <row r="14898">
      <c r="A14898" s="81" t="str">
        <v/>
      </c>
      <c r="B14898" s="81" t="str">
        <v/>
      </c>
      <c r="C14898" s="83">
        <f>IF($E14898="","",IFERROR(VLOOKUP(TRIM(E14898&amp;""),'Référentiel Articles'!$A$2:$F$634,2,FALSE),""))</f>
      </c>
      <c r="D14898" s="83">
        <f>IF($E14898="","",IFERROR(VLOOKUP(TRIM(E14898&amp;""),'Référentiel Articles'!$A$2:$F$634,3,FALSE),""))</f>
      </c>
      <c r="E14898" s="81" t="str">
        <v/>
      </c>
      <c r="F14898" s="83">
        <f>IF($E14898="","",IFERROR(VLOOKUP(TRIM(E14898&amp;""),'Référentiel Articles'!$A$2:$F$634,4,FALSE),""))</f>
      </c>
      <c r="G14898" s="84">
        <f>IF($E14898="","",IFERROR(VLOOKUP(TRIM(E14898&amp;""),'Référentiel Articles'!$A$2:$F$634,5,FALSE),""))</f>
      </c>
      <c r="H14898" s="85" t="str">
        <v/>
      </c>
      <c r="I14898" s="84">
        <f>IF($E14898="","",IFERROR(VLOOKUP(TRIM(E14898&amp;""),'Référentiel Articles'!$A$2:$F$634,6,FALSE),""))</f>
      </c>
      <c r="J14898" s="90">
        <f>IF(OR($E14898="",$H14898=""),"",$H14898*$I14898)</f>
      </c>
      <c r="K14898" s="87" t="str">
        <v/>
      </c>
    </row>
    <row r="14899">
      <c r="A14899" s="74" t="str">
        <v/>
      </c>
      <c r="B14899" s="74" t="str">
        <v/>
      </c>
      <c r="C14899" s="75">
        <f>IF($E14899="","",IFERROR(VLOOKUP(TRIM(E14899&amp;""),'Référentiel Articles'!$A$2:$F$634,2,FALSE),""))</f>
      </c>
      <c r="D14899" s="75">
        <f>IF($E14899="","",IFERROR(VLOOKUP(TRIM(E14899&amp;""),'Référentiel Articles'!$A$2:$F$634,3,FALSE),""))</f>
      </c>
      <c r="E14899" s="74" t="str">
        <v/>
      </c>
      <c r="F14899" s="75">
        <f>IF($E14899="","",IFERROR(VLOOKUP(TRIM(E14899&amp;""),'Référentiel Articles'!$A$2:$F$634,4,FALSE),""))</f>
      </c>
      <c r="G14899" s="76">
        <f>IF($E14899="","",IFERROR(VLOOKUP(TRIM(E14899&amp;""),'Référentiel Articles'!$A$2:$F$634,5,FALSE),""))</f>
      </c>
      <c r="H14899" s="77" t="str">
        <v/>
      </c>
      <c r="I14899" s="76">
        <f>IF($E14899="","",IFERROR(VLOOKUP(TRIM(E14899&amp;""),'Référentiel Articles'!$A$2:$F$634,6,FALSE),""))</f>
      </c>
      <c r="J14899" s="78">
        <f>IF(OR($E14899="",$H14899=""),"",$H14899*$I14899)</f>
      </c>
      <c r="K14899" s="79" t="str">
        <v/>
      </c>
    </row>
    <row r="14900">
      <c r="A14900" s="81" t="str">
        <v/>
      </c>
      <c r="B14900" s="81" t="str">
        <v/>
      </c>
      <c r="C14900" s="83">
        <f>IF($E14900="","",IFERROR(VLOOKUP(TRIM(E14900&amp;""),'Référentiel Articles'!$A$2:$F$634,2,FALSE),""))</f>
      </c>
      <c r="D14900" s="83">
        <f>IF($E14900="","",IFERROR(VLOOKUP(TRIM(E14900&amp;""),'Référentiel Articles'!$A$2:$F$634,3,FALSE),""))</f>
      </c>
      <c r="E14900" s="81" t="str">
        <v/>
      </c>
      <c r="F14900" s="83">
        <f>IF($E14900="","",IFERROR(VLOOKUP(TRIM(E14900&amp;""),'Référentiel Articles'!$A$2:$F$634,4,FALSE),""))</f>
      </c>
      <c r="G14900" s="84">
        <f>IF($E14900="","",IFERROR(VLOOKUP(TRIM(E14900&amp;""),'Référentiel Articles'!$A$2:$F$634,5,FALSE),""))</f>
      </c>
      <c r="H14900" s="85" t="str">
        <v/>
      </c>
      <c r="I14900" s="84">
        <f>IF($E14900="","",IFERROR(VLOOKUP(TRIM(E14900&amp;""),'Référentiel Articles'!$A$2:$F$634,6,FALSE),""))</f>
      </c>
      <c r="J14900" s="90">
        <f>IF(OR($E14900="",$H14900=""),"",$H14900*$I14900)</f>
      </c>
      <c r="K14900" s="87" t="str">
        <v/>
      </c>
    </row>
    <row r="14901">
      <c r="A14901" s="74" t="str">
        <v/>
      </c>
      <c r="B14901" s="74" t="str">
        <v/>
      </c>
      <c r="C14901" s="75">
        <f>IF($E14901="","",IFERROR(VLOOKUP(TRIM(E14901&amp;""),'Référentiel Articles'!$A$2:$F$634,2,FALSE),""))</f>
      </c>
      <c r="D14901" s="75">
        <f>IF($E14901="","",IFERROR(VLOOKUP(TRIM(E14901&amp;""),'Référentiel Articles'!$A$2:$F$634,3,FALSE),""))</f>
      </c>
      <c r="E14901" s="74" t="str">
        <v/>
      </c>
      <c r="F14901" s="75">
        <f>IF($E14901="","",IFERROR(VLOOKUP(TRIM(E14901&amp;""),'Référentiel Articles'!$A$2:$F$634,4,FALSE),""))</f>
      </c>
      <c r="G14901" s="76">
        <f>IF($E14901="","",IFERROR(VLOOKUP(TRIM(E14901&amp;""),'Référentiel Articles'!$A$2:$F$634,5,FALSE),""))</f>
      </c>
      <c r="H14901" s="77" t="str">
        <v/>
      </c>
      <c r="I14901" s="76">
        <f>IF($E14901="","",IFERROR(VLOOKUP(TRIM(E14901&amp;""),'Référentiel Articles'!$A$2:$F$634,6,FALSE),""))</f>
      </c>
      <c r="J14901" s="78">
        <f>IF(OR($E14901="",$H14901=""),"",$H14901*$I14901)</f>
      </c>
      <c r="K14901" s="79" t="str">
        <v/>
      </c>
    </row>
    <row r="14902">
      <c r="A14902" s="81" t="str">
        <v/>
      </c>
      <c r="B14902" s="81" t="str">
        <v/>
      </c>
      <c r="C14902" s="83">
        <f>IF($E14902="","",IFERROR(VLOOKUP(TRIM(E14902&amp;""),'Référentiel Articles'!$A$2:$F$634,2,FALSE),""))</f>
      </c>
      <c r="D14902" s="83">
        <f>IF($E14902="","",IFERROR(VLOOKUP(TRIM(E14902&amp;""),'Référentiel Articles'!$A$2:$F$634,3,FALSE),""))</f>
      </c>
      <c r="E14902" s="81" t="str">
        <v/>
      </c>
      <c r="F14902" s="83">
        <f>IF($E14902="","",IFERROR(VLOOKUP(TRIM(E14902&amp;""),'Référentiel Articles'!$A$2:$F$634,4,FALSE),""))</f>
      </c>
      <c r="G14902" s="84">
        <f>IF($E14902="","",IFERROR(VLOOKUP(TRIM(E14902&amp;""),'Référentiel Articles'!$A$2:$F$634,5,FALSE),""))</f>
      </c>
      <c r="H14902" s="85" t="str">
        <v/>
      </c>
      <c r="I14902" s="84">
        <f>IF($E14902="","",IFERROR(VLOOKUP(TRIM(E14902&amp;""),'Référentiel Articles'!$A$2:$F$634,6,FALSE),""))</f>
      </c>
      <c r="J14902" s="90">
        <f>IF(OR($E14902="",$H14902=""),"",$H14902*$I14902)</f>
      </c>
      <c r="K14902" s="87" t="str">
        <v/>
      </c>
    </row>
    <row r="14903">
      <c r="A14903" s="74" t="str">
        <v/>
      </c>
      <c r="B14903" s="74" t="str">
        <v/>
      </c>
      <c r="C14903" s="75">
        <f>IF($E14903="","",IFERROR(VLOOKUP(TRIM(E14903&amp;""),'Référentiel Articles'!$A$2:$F$634,2,FALSE),""))</f>
      </c>
      <c r="D14903" s="75">
        <f>IF($E14903="","",IFERROR(VLOOKUP(TRIM(E14903&amp;""),'Référentiel Articles'!$A$2:$F$634,3,FALSE),""))</f>
      </c>
      <c r="E14903" s="74" t="str">
        <v/>
      </c>
      <c r="F14903" s="75">
        <f>IF($E14903="","",IFERROR(VLOOKUP(TRIM(E14903&amp;""),'Référentiel Articles'!$A$2:$F$634,4,FALSE),""))</f>
      </c>
      <c r="G14903" s="76">
        <f>IF($E14903="","",IFERROR(VLOOKUP(TRIM(E14903&amp;""),'Référentiel Articles'!$A$2:$F$634,5,FALSE),""))</f>
      </c>
      <c r="H14903" s="77" t="str">
        <v/>
      </c>
      <c r="I14903" s="76">
        <f>IF($E14903="","",IFERROR(VLOOKUP(TRIM(E14903&amp;""),'Référentiel Articles'!$A$2:$F$634,6,FALSE),""))</f>
      </c>
      <c r="J14903" s="78">
        <f>IF(OR($E14903="",$H14903=""),"",$H14903*$I14903)</f>
      </c>
      <c r="K14903" s="79" t="str">
        <v/>
      </c>
    </row>
    <row r="14904">
      <c r="A14904" s="81" t="str">
        <v/>
      </c>
      <c r="B14904" s="81" t="str">
        <v/>
      </c>
      <c r="C14904" s="83">
        <f>IF($E14904="","",IFERROR(VLOOKUP(TRIM(E14904&amp;""),'Référentiel Articles'!$A$2:$F$634,2,FALSE),""))</f>
      </c>
      <c r="D14904" s="83">
        <f>IF($E14904="","",IFERROR(VLOOKUP(TRIM(E14904&amp;""),'Référentiel Articles'!$A$2:$F$634,3,FALSE),""))</f>
      </c>
      <c r="E14904" s="81" t="str">
        <v/>
      </c>
      <c r="F14904" s="83">
        <f>IF($E14904="","",IFERROR(VLOOKUP(TRIM(E14904&amp;""),'Référentiel Articles'!$A$2:$F$634,4,FALSE),""))</f>
      </c>
      <c r="G14904" s="84">
        <f>IF($E14904="","",IFERROR(VLOOKUP(TRIM(E14904&amp;""),'Référentiel Articles'!$A$2:$F$634,5,FALSE),""))</f>
      </c>
      <c r="H14904" s="85" t="str">
        <v/>
      </c>
      <c r="I14904" s="84">
        <f>IF($E14904="","",IFERROR(VLOOKUP(TRIM(E14904&amp;""),'Référentiel Articles'!$A$2:$F$634,6,FALSE),""))</f>
      </c>
      <c r="J14904" s="90">
        <f>IF(OR($E14904="",$H14904=""),"",$H14904*$I14904)</f>
      </c>
      <c r="K14904" s="87" t="str">
        <v/>
      </c>
    </row>
    <row r="14905">
      <c r="A14905" s="74" t="str">
        <v/>
      </c>
      <c r="B14905" s="74" t="str">
        <v/>
      </c>
      <c r="C14905" s="75">
        <f>IF($E14905="","",IFERROR(VLOOKUP(TRIM(E14905&amp;""),'Référentiel Articles'!$A$2:$F$634,2,FALSE),""))</f>
      </c>
      <c r="D14905" s="75">
        <f>IF($E14905="","",IFERROR(VLOOKUP(TRIM(E14905&amp;""),'Référentiel Articles'!$A$2:$F$634,3,FALSE),""))</f>
      </c>
      <c r="E14905" s="74" t="str">
        <v/>
      </c>
      <c r="F14905" s="75">
        <f>IF($E14905="","",IFERROR(VLOOKUP(TRIM(E14905&amp;""),'Référentiel Articles'!$A$2:$F$634,4,FALSE),""))</f>
      </c>
      <c r="G14905" s="76">
        <f>IF($E14905="","",IFERROR(VLOOKUP(TRIM(E14905&amp;""),'Référentiel Articles'!$A$2:$F$634,5,FALSE),""))</f>
      </c>
      <c r="H14905" s="77" t="str">
        <v/>
      </c>
      <c r="I14905" s="76">
        <f>IF($E14905="","",IFERROR(VLOOKUP(TRIM(E14905&amp;""),'Référentiel Articles'!$A$2:$F$634,6,FALSE),""))</f>
      </c>
      <c r="J14905" s="78">
        <f>IF(OR($E14905="",$H14905=""),"",$H14905*$I14905)</f>
      </c>
      <c r="K14905" s="79" t="str">
        <v/>
      </c>
    </row>
    <row r="14906">
      <c r="A14906" s="81" t="str">
        <v/>
      </c>
      <c r="B14906" s="81" t="str">
        <v/>
      </c>
      <c r="C14906" s="83">
        <f>IF($E14906="","",IFERROR(VLOOKUP(TRIM(E14906&amp;""),'Référentiel Articles'!$A$2:$F$634,2,FALSE),""))</f>
      </c>
      <c r="D14906" s="83">
        <f>IF($E14906="","",IFERROR(VLOOKUP(TRIM(E14906&amp;""),'Référentiel Articles'!$A$2:$F$634,3,FALSE),""))</f>
      </c>
      <c r="E14906" s="81" t="str">
        <v/>
      </c>
      <c r="F14906" s="83">
        <f>IF($E14906="","",IFERROR(VLOOKUP(TRIM(E14906&amp;""),'Référentiel Articles'!$A$2:$F$634,4,FALSE),""))</f>
      </c>
      <c r="G14906" s="84">
        <f>IF($E14906="","",IFERROR(VLOOKUP(TRIM(E14906&amp;""),'Référentiel Articles'!$A$2:$F$634,5,FALSE),""))</f>
      </c>
      <c r="H14906" s="85" t="str">
        <v/>
      </c>
      <c r="I14906" s="84">
        <f>IF($E14906="","",IFERROR(VLOOKUP(TRIM(E14906&amp;""),'Référentiel Articles'!$A$2:$F$634,6,FALSE),""))</f>
      </c>
      <c r="J14906" s="90">
        <f>IF(OR($E14906="",$H14906=""),"",$H14906*$I14906)</f>
      </c>
      <c r="K14906" s="87" t="str">
        <v/>
      </c>
    </row>
    <row r="14907">
      <c r="A14907" s="74" t="str">
        <v/>
      </c>
      <c r="B14907" s="74" t="str">
        <v/>
      </c>
      <c r="C14907" s="75">
        <f>IF($E14907="","",IFERROR(VLOOKUP(TRIM(E14907&amp;""),'Référentiel Articles'!$A$2:$F$634,2,FALSE),""))</f>
      </c>
      <c r="D14907" s="75">
        <f>IF($E14907="","",IFERROR(VLOOKUP(TRIM(E14907&amp;""),'Référentiel Articles'!$A$2:$F$634,3,FALSE),""))</f>
      </c>
      <c r="E14907" s="74" t="str">
        <v/>
      </c>
      <c r="F14907" s="75">
        <f>IF($E14907="","",IFERROR(VLOOKUP(TRIM(E14907&amp;""),'Référentiel Articles'!$A$2:$F$634,4,FALSE),""))</f>
      </c>
      <c r="G14907" s="76">
        <f>IF($E14907="","",IFERROR(VLOOKUP(TRIM(E14907&amp;""),'Référentiel Articles'!$A$2:$F$634,5,FALSE),""))</f>
      </c>
      <c r="H14907" s="77" t="str">
        <v/>
      </c>
      <c r="I14907" s="76">
        <f>IF($E14907="","",IFERROR(VLOOKUP(TRIM(E14907&amp;""),'Référentiel Articles'!$A$2:$F$634,6,FALSE),""))</f>
      </c>
      <c r="J14907" s="78">
        <f>IF(OR($E14907="",$H14907=""),"",$H14907*$I14907)</f>
      </c>
      <c r="K14907" s="79" t="str">
        <v/>
      </c>
    </row>
    <row r="14908">
      <c r="A14908" s="81" t="str">
        <v/>
      </c>
      <c r="B14908" s="81" t="str">
        <v/>
      </c>
      <c r="C14908" s="83">
        <f>IF($E14908="","",IFERROR(VLOOKUP(TRIM(E14908&amp;""),'Référentiel Articles'!$A$2:$F$634,2,FALSE),""))</f>
      </c>
      <c r="D14908" s="83">
        <f>IF($E14908="","",IFERROR(VLOOKUP(TRIM(E14908&amp;""),'Référentiel Articles'!$A$2:$F$634,3,FALSE),""))</f>
      </c>
      <c r="E14908" s="81" t="str">
        <v/>
      </c>
      <c r="F14908" s="83">
        <f>IF($E14908="","",IFERROR(VLOOKUP(TRIM(E14908&amp;""),'Référentiel Articles'!$A$2:$F$634,4,FALSE),""))</f>
      </c>
      <c r="G14908" s="84">
        <f>IF($E14908="","",IFERROR(VLOOKUP(TRIM(E14908&amp;""),'Référentiel Articles'!$A$2:$F$634,5,FALSE),""))</f>
      </c>
      <c r="H14908" s="85" t="str">
        <v/>
      </c>
      <c r="I14908" s="84">
        <f>IF($E14908="","",IFERROR(VLOOKUP(TRIM(E14908&amp;""),'Référentiel Articles'!$A$2:$F$634,6,FALSE),""))</f>
      </c>
      <c r="J14908" s="90">
        <f>IF(OR($E14908="",$H14908=""),"",$H14908*$I14908)</f>
      </c>
      <c r="K14908" s="87" t="str">
        <v/>
      </c>
    </row>
    <row r="14909">
      <c r="A14909" s="74" t="str">
        <v/>
      </c>
      <c r="B14909" s="74" t="str">
        <v/>
      </c>
      <c r="C14909" s="75">
        <f>IF($E14909="","",IFERROR(VLOOKUP(TRIM(E14909&amp;""),'Référentiel Articles'!$A$2:$F$634,2,FALSE),""))</f>
      </c>
      <c r="D14909" s="75">
        <f>IF($E14909="","",IFERROR(VLOOKUP(TRIM(E14909&amp;""),'Référentiel Articles'!$A$2:$F$634,3,FALSE),""))</f>
      </c>
      <c r="E14909" s="74" t="str">
        <v/>
      </c>
      <c r="F14909" s="75">
        <f>IF($E14909="","",IFERROR(VLOOKUP(TRIM(E14909&amp;""),'Référentiel Articles'!$A$2:$F$634,4,FALSE),""))</f>
      </c>
      <c r="G14909" s="76">
        <f>IF($E14909="","",IFERROR(VLOOKUP(TRIM(E14909&amp;""),'Référentiel Articles'!$A$2:$F$634,5,FALSE),""))</f>
      </c>
      <c r="H14909" s="77" t="str">
        <v/>
      </c>
      <c r="I14909" s="76">
        <f>IF($E14909="","",IFERROR(VLOOKUP(TRIM(E14909&amp;""),'Référentiel Articles'!$A$2:$F$634,6,FALSE),""))</f>
      </c>
      <c r="J14909" s="78">
        <f>IF(OR($E14909="",$H14909=""),"",$H14909*$I14909)</f>
      </c>
      <c r="K14909" s="79" t="str">
        <v/>
      </c>
    </row>
    <row r="14910">
      <c r="A14910" s="81" t="str">
        <v/>
      </c>
      <c r="B14910" s="81" t="str">
        <v/>
      </c>
      <c r="C14910" s="83">
        <f>IF($E14910="","",IFERROR(VLOOKUP(TRIM(E14910&amp;""),'Référentiel Articles'!$A$2:$F$634,2,FALSE),""))</f>
      </c>
      <c r="D14910" s="83">
        <f>IF($E14910="","",IFERROR(VLOOKUP(TRIM(E14910&amp;""),'Référentiel Articles'!$A$2:$F$634,3,FALSE),""))</f>
      </c>
      <c r="E14910" s="81" t="str">
        <v/>
      </c>
      <c r="F14910" s="83">
        <f>IF($E14910="","",IFERROR(VLOOKUP(TRIM(E14910&amp;""),'Référentiel Articles'!$A$2:$F$634,4,FALSE),""))</f>
      </c>
      <c r="G14910" s="84">
        <f>IF($E14910="","",IFERROR(VLOOKUP(TRIM(E14910&amp;""),'Référentiel Articles'!$A$2:$F$634,5,FALSE),""))</f>
      </c>
      <c r="H14910" s="85" t="str">
        <v/>
      </c>
      <c r="I14910" s="84">
        <f>IF($E14910="","",IFERROR(VLOOKUP(TRIM(E14910&amp;""),'Référentiel Articles'!$A$2:$F$634,6,FALSE),""))</f>
      </c>
      <c r="J14910" s="90">
        <f>IF(OR($E14910="",$H14910=""),"",$H14910*$I14910)</f>
      </c>
      <c r="K14910" s="87" t="str">
        <v/>
      </c>
    </row>
    <row r="14911">
      <c r="A14911" s="74" t="str">
        <v/>
      </c>
      <c r="B14911" s="74" t="str">
        <v/>
      </c>
      <c r="C14911" s="75">
        <f>IF($E14911="","",IFERROR(VLOOKUP(TRIM(E14911&amp;""),'Référentiel Articles'!$A$2:$F$634,2,FALSE),""))</f>
      </c>
      <c r="D14911" s="75">
        <f>IF($E14911="","",IFERROR(VLOOKUP(TRIM(E14911&amp;""),'Référentiel Articles'!$A$2:$F$634,3,FALSE),""))</f>
      </c>
      <c r="E14911" s="74" t="str">
        <v/>
      </c>
      <c r="F14911" s="75">
        <f>IF($E14911="","",IFERROR(VLOOKUP(TRIM(E14911&amp;""),'Référentiel Articles'!$A$2:$F$634,4,FALSE),""))</f>
      </c>
      <c r="G14911" s="76">
        <f>IF($E14911="","",IFERROR(VLOOKUP(TRIM(E14911&amp;""),'Référentiel Articles'!$A$2:$F$634,5,FALSE),""))</f>
      </c>
      <c r="H14911" s="77" t="str">
        <v/>
      </c>
      <c r="I14911" s="76">
        <f>IF($E14911="","",IFERROR(VLOOKUP(TRIM(E14911&amp;""),'Référentiel Articles'!$A$2:$F$634,6,FALSE),""))</f>
      </c>
      <c r="J14911" s="78">
        <f>IF(OR($E14911="",$H14911=""),"",$H14911*$I14911)</f>
      </c>
      <c r="K14911" s="79" t="str">
        <v/>
      </c>
    </row>
    <row r="14912">
      <c r="A14912" s="81" t="str">
        <v/>
      </c>
      <c r="B14912" s="81" t="str">
        <v/>
      </c>
      <c r="C14912" s="83">
        <f>IF($E14912="","",IFERROR(VLOOKUP(TRIM(E14912&amp;""),'Référentiel Articles'!$A$2:$F$634,2,FALSE),""))</f>
      </c>
      <c r="D14912" s="83">
        <f>IF($E14912="","",IFERROR(VLOOKUP(TRIM(E14912&amp;""),'Référentiel Articles'!$A$2:$F$634,3,FALSE),""))</f>
      </c>
      <c r="E14912" s="81" t="str">
        <v/>
      </c>
      <c r="F14912" s="83">
        <f>IF($E14912="","",IFERROR(VLOOKUP(TRIM(E14912&amp;""),'Référentiel Articles'!$A$2:$F$634,4,FALSE),""))</f>
      </c>
      <c r="G14912" s="84">
        <f>IF($E14912="","",IFERROR(VLOOKUP(TRIM(E14912&amp;""),'Référentiel Articles'!$A$2:$F$634,5,FALSE),""))</f>
      </c>
      <c r="H14912" s="85" t="str">
        <v/>
      </c>
      <c r="I14912" s="84">
        <f>IF($E14912="","",IFERROR(VLOOKUP(TRIM(E14912&amp;""),'Référentiel Articles'!$A$2:$F$634,6,FALSE),""))</f>
      </c>
      <c r="J14912" s="90">
        <f>IF(OR($E14912="",$H14912=""),"",$H14912*$I14912)</f>
      </c>
      <c r="K14912" s="87" t="str">
        <v/>
      </c>
    </row>
    <row r="14913">
      <c r="A14913" s="74" t="str">
        <v/>
      </c>
      <c r="B14913" s="74" t="str">
        <v/>
      </c>
      <c r="C14913" s="75">
        <f>IF($E14913="","",IFERROR(VLOOKUP(TRIM(E14913&amp;""),'Référentiel Articles'!$A$2:$F$634,2,FALSE),""))</f>
      </c>
      <c r="D14913" s="75">
        <f>IF($E14913="","",IFERROR(VLOOKUP(TRIM(E14913&amp;""),'Référentiel Articles'!$A$2:$F$634,3,FALSE),""))</f>
      </c>
      <c r="E14913" s="74" t="str">
        <v/>
      </c>
      <c r="F14913" s="75">
        <f>IF($E14913="","",IFERROR(VLOOKUP(TRIM(E14913&amp;""),'Référentiel Articles'!$A$2:$F$634,4,FALSE),""))</f>
      </c>
      <c r="G14913" s="76">
        <f>IF($E14913="","",IFERROR(VLOOKUP(TRIM(E14913&amp;""),'Référentiel Articles'!$A$2:$F$634,5,FALSE),""))</f>
      </c>
      <c r="H14913" s="77" t="str">
        <v/>
      </c>
      <c r="I14913" s="76">
        <f>IF($E14913="","",IFERROR(VLOOKUP(TRIM(E14913&amp;""),'Référentiel Articles'!$A$2:$F$634,6,FALSE),""))</f>
      </c>
      <c r="J14913" s="78">
        <f>IF(OR($E14913="",$H14913=""),"",$H14913*$I14913)</f>
      </c>
      <c r="K14913" s="79" t="str">
        <v/>
      </c>
    </row>
    <row r="14914">
      <c r="A14914" s="81" t="str">
        <v/>
      </c>
      <c r="B14914" s="81" t="str">
        <v/>
      </c>
      <c r="C14914" s="83">
        <f>IF($E14914="","",IFERROR(VLOOKUP(TRIM(E14914&amp;""),'Référentiel Articles'!$A$2:$F$634,2,FALSE),""))</f>
      </c>
      <c r="D14914" s="83">
        <f>IF($E14914="","",IFERROR(VLOOKUP(TRIM(E14914&amp;""),'Référentiel Articles'!$A$2:$F$634,3,FALSE),""))</f>
      </c>
      <c r="E14914" s="81" t="str">
        <v/>
      </c>
      <c r="F14914" s="83">
        <f>IF($E14914="","",IFERROR(VLOOKUP(TRIM(E14914&amp;""),'Référentiel Articles'!$A$2:$F$634,4,FALSE),""))</f>
      </c>
      <c r="G14914" s="84">
        <f>IF($E14914="","",IFERROR(VLOOKUP(TRIM(E14914&amp;""),'Référentiel Articles'!$A$2:$F$634,5,FALSE),""))</f>
      </c>
      <c r="H14914" s="85" t="str">
        <v/>
      </c>
      <c r="I14914" s="84">
        <f>IF($E14914="","",IFERROR(VLOOKUP(TRIM(E14914&amp;""),'Référentiel Articles'!$A$2:$F$634,6,FALSE),""))</f>
      </c>
      <c r="J14914" s="90">
        <f>IF(OR($E14914="",$H14914=""),"",$H14914*$I14914)</f>
      </c>
      <c r="K14914" s="87" t="str">
        <v/>
      </c>
    </row>
    <row r="14915">
      <c r="A14915" s="74" t="str">
        <v/>
      </c>
      <c r="B14915" s="74" t="str">
        <v/>
      </c>
      <c r="C14915" s="75">
        <f>IF($E14915="","",IFERROR(VLOOKUP(TRIM(E14915&amp;""),'Référentiel Articles'!$A$2:$F$634,2,FALSE),""))</f>
      </c>
      <c r="D14915" s="75">
        <f>IF($E14915="","",IFERROR(VLOOKUP(TRIM(E14915&amp;""),'Référentiel Articles'!$A$2:$F$634,3,FALSE),""))</f>
      </c>
      <c r="E14915" s="74" t="str">
        <v/>
      </c>
      <c r="F14915" s="75">
        <f>IF($E14915="","",IFERROR(VLOOKUP(TRIM(E14915&amp;""),'Référentiel Articles'!$A$2:$F$634,4,FALSE),""))</f>
      </c>
      <c r="G14915" s="76">
        <f>IF($E14915="","",IFERROR(VLOOKUP(TRIM(E14915&amp;""),'Référentiel Articles'!$A$2:$F$634,5,FALSE),""))</f>
      </c>
      <c r="H14915" s="77" t="str">
        <v/>
      </c>
      <c r="I14915" s="76">
        <f>IF($E14915="","",IFERROR(VLOOKUP(TRIM(E14915&amp;""),'Référentiel Articles'!$A$2:$F$634,6,FALSE),""))</f>
      </c>
      <c r="J14915" s="78">
        <f>IF(OR($E14915="",$H14915=""),"",$H14915*$I14915)</f>
      </c>
      <c r="K14915" s="79" t="str">
        <v/>
      </c>
    </row>
    <row r="14916">
      <c r="A14916" s="81" t="str">
        <v/>
      </c>
      <c r="B14916" s="81" t="str">
        <v/>
      </c>
      <c r="C14916" s="83">
        <f>IF($E14916="","",IFERROR(VLOOKUP(TRIM(E14916&amp;""),'Référentiel Articles'!$A$2:$F$634,2,FALSE),""))</f>
      </c>
      <c r="D14916" s="83">
        <f>IF($E14916="","",IFERROR(VLOOKUP(TRIM(E14916&amp;""),'Référentiel Articles'!$A$2:$F$634,3,FALSE),""))</f>
      </c>
      <c r="E14916" s="81" t="str">
        <v/>
      </c>
      <c r="F14916" s="83">
        <f>IF($E14916="","",IFERROR(VLOOKUP(TRIM(E14916&amp;""),'Référentiel Articles'!$A$2:$F$634,4,FALSE),""))</f>
      </c>
      <c r="G14916" s="84">
        <f>IF($E14916="","",IFERROR(VLOOKUP(TRIM(E14916&amp;""),'Référentiel Articles'!$A$2:$F$634,5,FALSE),""))</f>
      </c>
      <c r="H14916" s="85" t="str">
        <v/>
      </c>
      <c r="I14916" s="84">
        <f>IF($E14916="","",IFERROR(VLOOKUP(TRIM(E14916&amp;""),'Référentiel Articles'!$A$2:$F$634,6,FALSE),""))</f>
      </c>
      <c r="J14916" s="90">
        <f>IF(OR($E14916="",$H14916=""),"",$H14916*$I14916)</f>
      </c>
      <c r="K14916" s="87" t="str">
        <v/>
      </c>
    </row>
    <row r="14917">
      <c r="A14917" s="74" t="str">
        <v/>
      </c>
      <c r="B14917" s="74" t="str">
        <v/>
      </c>
      <c r="C14917" s="75">
        <f>IF($E14917="","",IFERROR(VLOOKUP(TRIM(E14917&amp;""),'Référentiel Articles'!$A$2:$F$634,2,FALSE),""))</f>
      </c>
      <c r="D14917" s="75">
        <f>IF($E14917="","",IFERROR(VLOOKUP(TRIM(E14917&amp;""),'Référentiel Articles'!$A$2:$F$634,3,FALSE),""))</f>
      </c>
      <c r="E14917" s="74" t="str">
        <v/>
      </c>
      <c r="F14917" s="75">
        <f>IF($E14917="","",IFERROR(VLOOKUP(TRIM(E14917&amp;""),'Référentiel Articles'!$A$2:$F$634,4,FALSE),""))</f>
      </c>
      <c r="G14917" s="76">
        <f>IF($E14917="","",IFERROR(VLOOKUP(TRIM(E14917&amp;""),'Référentiel Articles'!$A$2:$F$634,5,FALSE),""))</f>
      </c>
      <c r="H14917" s="77" t="str">
        <v/>
      </c>
      <c r="I14917" s="76">
        <f>IF($E14917="","",IFERROR(VLOOKUP(TRIM(E14917&amp;""),'Référentiel Articles'!$A$2:$F$634,6,FALSE),""))</f>
      </c>
      <c r="J14917" s="78">
        <f>IF(OR($E14917="",$H14917=""),"",$H14917*$I14917)</f>
      </c>
      <c r="K14917" s="79" t="str">
        <v/>
      </c>
    </row>
    <row r="14918">
      <c r="A14918" s="81" t="str">
        <v/>
      </c>
      <c r="B14918" s="81" t="str">
        <v/>
      </c>
      <c r="C14918" s="83">
        <f>IF($E14918="","",IFERROR(VLOOKUP(TRIM(E14918&amp;""),'Référentiel Articles'!$A$2:$F$634,2,FALSE),""))</f>
      </c>
      <c r="D14918" s="83">
        <f>IF($E14918="","",IFERROR(VLOOKUP(TRIM(E14918&amp;""),'Référentiel Articles'!$A$2:$F$634,3,FALSE),""))</f>
      </c>
      <c r="E14918" s="81" t="str">
        <v/>
      </c>
      <c r="F14918" s="83">
        <f>IF($E14918="","",IFERROR(VLOOKUP(TRIM(E14918&amp;""),'Référentiel Articles'!$A$2:$F$634,4,FALSE),""))</f>
      </c>
      <c r="G14918" s="84">
        <f>IF($E14918="","",IFERROR(VLOOKUP(TRIM(E14918&amp;""),'Référentiel Articles'!$A$2:$F$634,5,FALSE),""))</f>
      </c>
      <c r="H14918" s="85" t="str">
        <v/>
      </c>
      <c r="I14918" s="84">
        <f>IF($E14918="","",IFERROR(VLOOKUP(TRIM(E14918&amp;""),'Référentiel Articles'!$A$2:$F$634,6,FALSE),""))</f>
      </c>
      <c r="J14918" s="90">
        <f>IF(OR($E14918="",$H14918=""),"",$H14918*$I14918)</f>
      </c>
      <c r="K14918" s="87" t="str">
        <v/>
      </c>
    </row>
    <row r="14919">
      <c r="A14919" s="74" t="str">
        <v/>
      </c>
      <c r="B14919" s="74" t="str">
        <v/>
      </c>
      <c r="C14919" s="75">
        <f>IF($E14919="","",IFERROR(VLOOKUP(TRIM(E14919&amp;""),'Référentiel Articles'!$A$2:$F$634,2,FALSE),""))</f>
      </c>
      <c r="D14919" s="75">
        <f>IF($E14919="","",IFERROR(VLOOKUP(TRIM(E14919&amp;""),'Référentiel Articles'!$A$2:$F$634,3,FALSE),""))</f>
      </c>
      <c r="E14919" s="74" t="str">
        <v/>
      </c>
      <c r="F14919" s="75">
        <f>IF($E14919="","",IFERROR(VLOOKUP(TRIM(E14919&amp;""),'Référentiel Articles'!$A$2:$F$634,4,FALSE),""))</f>
      </c>
      <c r="G14919" s="76">
        <f>IF($E14919="","",IFERROR(VLOOKUP(TRIM(E14919&amp;""),'Référentiel Articles'!$A$2:$F$634,5,FALSE),""))</f>
      </c>
      <c r="H14919" s="77" t="str">
        <v/>
      </c>
      <c r="I14919" s="76">
        <f>IF($E14919="","",IFERROR(VLOOKUP(TRIM(E14919&amp;""),'Référentiel Articles'!$A$2:$F$634,6,FALSE),""))</f>
      </c>
      <c r="J14919" s="78">
        <f>IF(OR($E14919="",$H14919=""),"",$H14919*$I14919)</f>
      </c>
      <c r="K14919" s="79" t="str">
        <v/>
      </c>
    </row>
    <row r="14920">
      <c r="A14920" s="81" t="str">
        <v/>
      </c>
      <c r="B14920" s="81" t="str">
        <v/>
      </c>
      <c r="C14920" s="83">
        <f>IF($E14920="","",IFERROR(VLOOKUP(TRIM(E14920&amp;""),'Référentiel Articles'!$A$2:$F$634,2,FALSE),""))</f>
      </c>
      <c r="D14920" s="83">
        <f>IF($E14920="","",IFERROR(VLOOKUP(TRIM(E14920&amp;""),'Référentiel Articles'!$A$2:$F$634,3,FALSE),""))</f>
      </c>
      <c r="E14920" s="81" t="str">
        <v/>
      </c>
      <c r="F14920" s="83">
        <f>IF($E14920="","",IFERROR(VLOOKUP(TRIM(E14920&amp;""),'Référentiel Articles'!$A$2:$F$634,4,FALSE),""))</f>
      </c>
      <c r="G14920" s="84">
        <f>IF($E14920="","",IFERROR(VLOOKUP(TRIM(E14920&amp;""),'Référentiel Articles'!$A$2:$F$634,5,FALSE),""))</f>
      </c>
      <c r="H14920" s="85" t="str">
        <v/>
      </c>
      <c r="I14920" s="84">
        <f>IF($E14920="","",IFERROR(VLOOKUP(TRIM(E14920&amp;""),'Référentiel Articles'!$A$2:$F$634,6,FALSE),""))</f>
      </c>
      <c r="J14920" s="90">
        <f>IF(OR($E14920="",$H14920=""),"",$H14920*$I14920)</f>
      </c>
      <c r="K14920" s="87" t="str">
        <v/>
      </c>
    </row>
    <row r="14921">
      <c r="A14921" s="74" t="str">
        <v/>
      </c>
      <c r="B14921" s="74" t="str">
        <v/>
      </c>
      <c r="C14921" s="75">
        <f>IF($E14921="","",IFERROR(VLOOKUP(TRIM(E14921&amp;""),'Référentiel Articles'!$A$2:$F$634,2,FALSE),""))</f>
      </c>
      <c r="D14921" s="75">
        <f>IF($E14921="","",IFERROR(VLOOKUP(TRIM(E14921&amp;""),'Référentiel Articles'!$A$2:$F$634,3,FALSE),""))</f>
      </c>
      <c r="E14921" s="74" t="str">
        <v/>
      </c>
      <c r="F14921" s="75">
        <f>IF($E14921="","",IFERROR(VLOOKUP(TRIM(E14921&amp;""),'Référentiel Articles'!$A$2:$F$634,4,FALSE),""))</f>
      </c>
      <c r="G14921" s="76">
        <f>IF($E14921="","",IFERROR(VLOOKUP(TRIM(E14921&amp;""),'Référentiel Articles'!$A$2:$F$634,5,FALSE),""))</f>
      </c>
      <c r="H14921" s="77" t="str">
        <v/>
      </c>
      <c r="I14921" s="76">
        <f>IF($E14921="","",IFERROR(VLOOKUP(TRIM(E14921&amp;""),'Référentiel Articles'!$A$2:$F$634,6,FALSE),""))</f>
      </c>
      <c r="J14921" s="78">
        <f>IF(OR($E14921="",$H14921=""),"",$H14921*$I14921)</f>
      </c>
      <c r="K14921" s="79" t="str">
        <v/>
      </c>
    </row>
    <row r="14922">
      <c r="A14922" s="81" t="str">
        <v/>
      </c>
      <c r="B14922" s="81" t="str">
        <v/>
      </c>
      <c r="C14922" s="83">
        <f>IF($E14922="","",IFERROR(VLOOKUP(TRIM(E14922&amp;""),'Référentiel Articles'!$A$2:$F$634,2,FALSE),""))</f>
      </c>
      <c r="D14922" s="83">
        <f>IF($E14922="","",IFERROR(VLOOKUP(TRIM(E14922&amp;""),'Référentiel Articles'!$A$2:$F$634,3,FALSE),""))</f>
      </c>
      <c r="E14922" s="81" t="str">
        <v/>
      </c>
      <c r="F14922" s="83">
        <f>IF($E14922="","",IFERROR(VLOOKUP(TRIM(E14922&amp;""),'Référentiel Articles'!$A$2:$F$634,4,FALSE),""))</f>
      </c>
      <c r="G14922" s="84">
        <f>IF($E14922="","",IFERROR(VLOOKUP(TRIM(E14922&amp;""),'Référentiel Articles'!$A$2:$F$634,5,FALSE),""))</f>
      </c>
      <c r="H14922" s="85" t="str">
        <v/>
      </c>
      <c r="I14922" s="84">
        <f>IF($E14922="","",IFERROR(VLOOKUP(TRIM(E14922&amp;""),'Référentiel Articles'!$A$2:$F$634,6,FALSE),""))</f>
      </c>
      <c r="J14922" s="90">
        <f>IF(OR($E14922="",$H14922=""),"",$H14922*$I14922)</f>
      </c>
      <c r="K14922" s="87" t="str">
        <v/>
      </c>
    </row>
    <row r="14923">
      <c r="A14923" s="74" t="str">
        <v/>
      </c>
      <c r="B14923" s="74" t="str">
        <v/>
      </c>
      <c r="C14923" s="75">
        <f>IF($E14923="","",IFERROR(VLOOKUP(TRIM(E14923&amp;""),'Référentiel Articles'!$A$2:$F$634,2,FALSE),""))</f>
      </c>
      <c r="D14923" s="75">
        <f>IF($E14923="","",IFERROR(VLOOKUP(TRIM(E14923&amp;""),'Référentiel Articles'!$A$2:$F$634,3,FALSE),""))</f>
      </c>
      <c r="E14923" s="74" t="str">
        <v/>
      </c>
      <c r="F14923" s="75">
        <f>IF($E14923="","",IFERROR(VLOOKUP(TRIM(E14923&amp;""),'Référentiel Articles'!$A$2:$F$634,4,FALSE),""))</f>
      </c>
      <c r="G14923" s="76">
        <f>IF($E14923="","",IFERROR(VLOOKUP(TRIM(E14923&amp;""),'Référentiel Articles'!$A$2:$F$634,5,FALSE),""))</f>
      </c>
      <c r="H14923" s="77" t="str">
        <v/>
      </c>
      <c r="I14923" s="76">
        <f>IF($E14923="","",IFERROR(VLOOKUP(TRIM(E14923&amp;""),'Référentiel Articles'!$A$2:$F$634,6,FALSE),""))</f>
      </c>
      <c r="J14923" s="78">
        <f>IF(OR($E14923="",$H14923=""),"",$H14923*$I14923)</f>
      </c>
      <c r="K14923" s="79" t="str">
        <v/>
      </c>
    </row>
    <row r="14924">
      <c r="A14924" s="81" t="str">
        <v/>
      </c>
      <c r="B14924" s="81" t="str">
        <v/>
      </c>
      <c r="C14924" s="83">
        <f>IF($E14924="","",IFERROR(VLOOKUP(TRIM(E14924&amp;""),'Référentiel Articles'!$A$2:$F$634,2,FALSE),""))</f>
      </c>
      <c r="D14924" s="83">
        <f>IF($E14924="","",IFERROR(VLOOKUP(TRIM(E14924&amp;""),'Référentiel Articles'!$A$2:$F$634,3,FALSE),""))</f>
      </c>
      <c r="E14924" s="81" t="str">
        <v/>
      </c>
      <c r="F14924" s="83">
        <f>IF($E14924="","",IFERROR(VLOOKUP(TRIM(E14924&amp;""),'Référentiel Articles'!$A$2:$F$634,4,FALSE),""))</f>
      </c>
      <c r="G14924" s="84">
        <f>IF($E14924="","",IFERROR(VLOOKUP(TRIM(E14924&amp;""),'Référentiel Articles'!$A$2:$F$634,5,FALSE),""))</f>
      </c>
      <c r="H14924" s="85" t="str">
        <v/>
      </c>
      <c r="I14924" s="84">
        <f>IF($E14924="","",IFERROR(VLOOKUP(TRIM(E14924&amp;""),'Référentiel Articles'!$A$2:$F$634,6,FALSE),""))</f>
      </c>
      <c r="J14924" s="90">
        <f>IF(OR($E14924="",$H14924=""),"",$H14924*$I14924)</f>
      </c>
      <c r="K14924" s="87" t="str">
        <v/>
      </c>
    </row>
    <row r="14925">
      <c r="A14925" s="74" t="str">
        <v/>
      </c>
      <c r="B14925" s="74" t="str">
        <v/>
      </c>
      <c r="C14925" s="75">
        <f>IF($E14925="","",IFERROR(VLOOKUP(TRIM(E14925&amp;""),'Référentiel Articles'!$A$2:$F$634,2,FALSE),""))</f>
      </c>
      <c r="D14925" s="75">
        <f>IF($E14925="","",IFERROR(VLOOKUP(TRIM(E14925&amp;""),'Référentiel Articles'!$A$2:$F$634,3,FALSE),""))</f>
      </c>
      <c r="E14925" s="74" t="str">
        <v/>
      </c>
      <c r="F14925" s="75">
        <f>IF($E14925="","",IFERROR(VLOOKUP(TRIM(E14925&amp;""),'Référentiel Articles'!$A$2:$F$634,4,FALSE),""))</f>
      </c>
      <c r="G14925" s="76">
        <f>IF($E14925="","",IFERROR(VLOOKUP(TRIM(E14925&amp;""),'Référentiel Articles'!$A$2:$F$634,5,FALSE),""))</f>
      </c>
      <c r="H14925" s="77" t="str">
        <v/>
      </c>
      <c r="I14925" s="76">
        <f>IF($E14925="","",IFERROR(VLOOKUP(TRIM(E14925&amp;""),'Référentiel Articles'!$A$2:$F$634,6,FALSE),""))</f>
      </c>
      <c r="J14925" s="78">
        <f>IF(OR($E14925="",$H14925=""),"",$H14925*$I14925)</f>
      </c>
      <c r="K14925" s="79" t="str">
        <v/>
      </c>
    </row>
    <row r="14926">
      <c r="A14926" s="81" t="str">
        <v/>
      </c>
      <c r="B14926" s="81" t="str">
        <v/>
      </c>
      <c r="C14926" s="83">
        <f>IF($E14926="","",IFERROR(VLOOKUP(TRIM(E14926&amp;""),'Référentiel Articles'!$A$2:$F$634,2,FALSE),""))</f>
      </c>
      <c r="D14926" s="83">
        <f>IF($E14926="","",IFERROR(VLOOKUP(TRIM(E14926&amp;""),'Référentiel Articles'!$A$2:$F$634,3,FALSE),""))</f>
      </c>
      <c r="E14926" s="81" t="str">
        <v/>
      </c>
      <c r="F14926" s="83">
        <f>IF($E14926="","",IFERROR(VLOOKUP(TRIM(E14926&amp;""),'Référentiel Articles'!$A$2:$F$634,4,FALSE),""))</f>
      </c>
      <c r="G14926" s="84">
        <f>IF($E14926="","",IFERROR(VLOOKUP(TRIM(E14926&amp;""),'Référentiel Articles'!$A$2:$F$634,5,FALSE),""))</f>
      </c>
      <c r="H14926" s="85" t="str">
        <v/>
      </c>
      <c r="I14926" s="84">
        <f>IF($E14926="","",IFERROR(VLOOKUP(TRIM(E14926&amp;""),'Référentiel Articles'!$A$2:$F$634,6,FALSE),""))</f>
      </c>
      <c r="J14926" s="90">
        <f>IF(OR($E14926="",$H14926=""),"",$H14926*$I14926)</f>
      </c>
      <c r="K14926" s="87" t="str">
        <v/>
      </c>
    </row>
    <row r="14927">
      <c r="A14927" s="74" t="str">
        <v/>
      </c>
      <c r="B14927" s="74" t="str">
        <v/>
      </c>
      <c r="C14927" s="75">
        <f>IF($E14927="","",IFERROR(VLOOKUP(TRIM(E14927&amp;""),'Référentiel Articles'!$A$2:$F$634,2,FALSE),""))</f>
      </c>
      <c r="D14927" s="75">
        <f>IF($E14927="","",IFERROR(VLOOKUP(TRIM(E14927&amp;""),'Référentiel Articles'!$A$2:$F$634,3,FALSE),""))</f>
      </c>
      <c r="E14927" s="74" t="str">
        <v/>
      </c>
      <c r="F14927" s="75">
        <f>IF($E14927="","",IFERROR(VLOOKUP(TRIM(E14927&amp;""),'Référentiel Articles'!$A$2:$F$634,4,FALSE),""))</f>
      </c>
      <c r="G14927" s="76">
        <f>IF($E14927="","",IFERROR(VLOOKUP(TRIM(E14927&amp;""),'Référentiel Articles'!$A$2:$F$634,5,FALSE),""))</f>
      </c>
      <c r="H14927" s="77" t="str">
        <v/>
      </c>
      <c r="I14927" s="76">
        <f>IF($E14927="","",IFERROR(VLOOKUP(TRIM(E14927&amp;""),'Référentiel Articles'!$A$2:$F$634,6,FALSE),""))</f>
      </c>
      <c r="J14927" s="78">
        <f>IF(OR($E14927="",$H14927=""),"",$H14927*$I14927)</f>
      </c>
      <c r="K14927" s="79" t="str">
        <v/>
      </c>
    </row>
    <row r="14928">
      <c r="A14928" s="81" t="str">
        <v/>
      </c>
      <c r="B14928" s="81" t="str">
        <v/>
      </c>
      <c r="C14928" s="83">
        <f>IF($E14928="","",IFERROR(VLOOKUP(TRIM(E14928&amp;""),'Référentiel Articles'!$A$2:$F$634,2,FALSE),""))</f>
      </c>
      <c r="D14928" s="83">
        <f>IF($E14928="","",IFERROR(VLOOKUP(TRIM(E14928&amp;""),'Référentiel Articles'!$A$2:$F$634,3,FALSE),""))</f>
      </c>
      <c r="E14928" s="81" t="str">
        <v/>
      </c>
      <c r="F14928" s="83">
        <f>IF($E14928="","",IFERROR(VLOOKUP(TRIM(E14928&amp;""),'Référentiel Articles'!$A$2:$F$634,4,FALSE),""))</f>
      </c>
      <c r="G14928" s="84">
        <f>IF($E14928="","",IFERROR(VLOOKUP(TRIM(E14928&amp;""),'Référentiel Articles'!$A$2:$F$634,5,FALSE),""))</f>
      </c>
      <c r="H14928" s="85" t="str">
        <v/>
      </c>
      <c r="I14928" s="84">
        <f>IF($E14928="","",IFERROR(VLOOKUP(TRIM(E14928&amp;""),'Référentiel Articles'!$A$2:$F$634,6,FALSE),""))</f>
      </c>
      <c r="J14928" s="90">
        <f>IF(OR($E14928="",$H14928=""),"",$H14928*$I14928)</f>
      </c>
      <c r="K14928" s="87" t="str">
        <v/>
      </c>
    </row>
    <row r="14929">
      <c r="A14929" s="74" t="str">
        <v/>
      </c>
      <c r="B14929" s="74" t="str">
        <v/>
      </c>
      <c r="C14929" s="75">
        <f>IF($E14929="","",IFERROR(VLOOKUP(TRIM(E14929&amp;""),'Référentiel Articles'!$A$2:$F$634,2,FALSE),""))</f>
      </c>
      <c r="D14929" s="75">
        <f>IF($E14929="","",IFERROR(VLOOKUP(TRIM(E14929&amp;""),'Référentiel Articles'!$A$2:$F$634,3,FALSE),""))</f>
      </c>
      <c r="E14929" s="74" t="str">
        <v/>
      </c>
      <c r="F14929" s="75">
        <f>IF($E14929="","",IFERROR(VLOOKUP(TRIM(E14929&amp;""),'Référentiel Articles'!$A$2:$F$634,4,FALSE),""))</f>
      </c>
      <c r="G14929" s="76">
        <f>IF($E14929="","",IFERROR(VLOOKUP(TRIM(E14929&amp;""),'Référentiel Articles'!$A$2:$F$634,5,FALSE),""))</f>
      </c>
      <c r="H14929" s="77" t="str">
        <v/>
      </c>
      <c r="I14929" s="76">
        <f>IF($E14929="","",IFERROR(VLOOKUP(TRIM(E14929&amp;""),'Référentiel Articles'!$A$2:$F$634,6,FALSE),""))</f>
      </c>
      <c r="J14929" s="78">
        <f>IF(OR($E14929="",$H14929=""),"",$H14929*$I14929)</f>
      </c>
      <c r="K14929" s="79" t="str">
        <v/>
      </c>
    </row>
    <row r="14930">
      <c r="A14930" s="81" t="str">
        <v/>
      </c>
      <c r="B14930" s="81" t="str">
        <v/>
      </c>
      <c r="C14930" s="83">
        <f>IF($E14930="","",IFERROR(VLOOKUP(TRIM(E14930&amp;""),'Référentiel Articles'!$A$2:$F$634,2,FALSE),""))</f>
      </c>
      <c r="D14930" s="83">
        <f>IF($E14930="","",IFERROR(VLOOKUP(TRIM(E14930&amp;""),'Référentiel Articles'!$A$2:$F$634,3,FALSE),""))</f>
      </c>
      <c r="E14930" s="81" t="str">
        <v/>
      </c>
      <c r="F14930" s="83">
        <f>IF($E14930="","",IFERROR(VLOOKUP(TRIM(E14930&amp;""),'Référentiel Articles'!$A$2:$F$634,4,FALSE),""))</f>
      </c>
      <c r="G14930" s="84">
        <f>IF($E14930="","",IFERROR(VLOOKUP(TRIM(E14930&amp;""),'Référentiel Articles'!$A$2:$F$634,5,FALSE),""))</f>
      </c>
      <c r="H14930" s="85" t="str">
        <v/>
      </c>
      <c r="I14930" s="84">
        <f>IF($E14930="","",IFERROR(VLOOKUP(TRIM(E14930&amp;""),'Référentiel Articles'!$A$2:$F$634,6,FALSE),""))</f>
      </c>
      <c r="J14930" s="90">
        <f>IF(OR($E14930="",$H14930=""),"",$H14930*$I14930)</f>
      </c>
      <c r="K14930" s="87" t="str">
        <v/>
      </c>
    </row>
    <row r="14931">
      <c r="A14931" s="74" t="str">
        <v/>
      </c>
      <c r="B14931" s="74" t="str">
        <v/>
      </c>
      <c r="C14931" s="75">
        <f>IF($E14931="","",IFERROR(VLOOKUP(TRIM(E14931&amp;""),'Référentiel Articles'!$A$2:$F$634,2,FALSE),""))</f>
      </c>
      <c r="D14931" s="75">
        <f>IF($E14931="","",IFERROR(VLOOKUP(TRIM(E14931&amp;""),'Référentiel Articles'!$A$2:$F$634,3,FALSE),""))</f>
      </c>
      <c r="E14931" s="74" t="str">
        <v/>
      </c>
      <c r="F14931" s="75">
        <f>IF($E14931="","",IFERROR(VLOOKUP(TRIM(E14931&amp;""),'Référentiel Articles'!$A$2:$F$634,4,FALSE),""))</f>
      </c>
      <c r="G14931" s="76">
        <f>IF($E14931="","",IFERROR(VLOOKUP(TRIM(E14931&amp;""),'Référentiel Articles'!$A$2:$F$634,5,FALSE),""))</f>
      </c>
      <c r="H14931" s="77" t="str">
        <v/>
      </c>
      <c r="I14931" s="76">
        <f>IF($E14931="","",IFERROR(VLOOKUP(TRIM(E14931&amp;""),'Référentiel Articles'!$A$2:$F$634,6,FALSE),""))</f>
      </c>
      <c r="J14931" s="78">
        <f>IF(OR($E14931="",$H14931=""),"",$H14931*$I14931)</f>
      </c>
      <c r="K14931" s="79" t="str">
        <v/>
      </c>
    </row>
    <row r="14932">
      <c r="A14932" s="81" t="str">
        <v/>
      </c>
      <c r="B14932" s="81" t="str">
        <v/>
      </c>
      <c r="C14932" s="83">
        <f>IF($E14932="","",IFERROR(VLOOKUP(TRIM(E14932&amp;""),'Référentiel Articles'!$A$2:$F$634,2,FALSE),""))</f>
      </c>
      <c r="D14932" s="83">
        <f>IF($E14932="","",IFERROR(VLOOKUP(TRIM(E14932&amp;""),'Référentiel Articles'!$A$2:$F$634,3,FALSE),""))</f>
      </c>
      <c r="E14932" s="81" t="str">
        <v/>
      </c>
      <c r="F14932" s="83">
        <f>IF($E14932="","",IFERROR(VLOOKUP(TRIM(E14932&amp;""),'Référentiel Articles'!$A$2:$F$634,4,FALSE),""))</f>
      </c>
      <c r="G14932" s="84">
        <f>IF($E14932="","",IFERROR(VLOOKUP(TRIM(E14932&amp;""),'Référentiel Articles'!$A$2:$F$634,5,FALSE),""))</f>
      </c>
      <c r="H14932" s="85" t="str">
        <v/>
      </c>
      <c r="I14932" s="84">
        <f>IF($E14932="","",IFERROR(VLOOKUP(TRIM(E14932&amp;""),'Référentiel Articles'!$A$2:$F$634,6,FALSE),""))</f>
      </c>
      <c r="J14932" s="90">
        <f>IF(OR($E14932="",$H14932=""),"",$H14932*$I14932)</f>
      </c>
      <c r="K14932" s="87" t="str">
        <v/>
      </c>
    </row>
    <row r="14933">
      <c r="A14933" s="74" t="str">
        <v/>
      </c>
      <c r="B14933" s="74" t="str">
        <v/>
      </c>
      <c r="C14933" s="75">
        <f>IF($E14933="","",IFERROR(VLOOKUP(TRIM(E14933&amp;""),'Référentiel Articles'!$A$2:$F$634,2,FALSE),""))</f>
      </c>
      <c r="D14933" s="75">
        <f>IF($E14933="","",IFERROR(VLOOKUP(TRIM(E14933&amp;""),'Référentiel Articles'!$A$2:$F$634,3,FALSE),""))</f>
      </c>
      <c r="E14933" s="74" t="str">
        <v/>
      </c>
      <c r="F14933" s="75">
        <f>IF($E14933="","",IFERROR(VLOOKUP(TRIM(E14933&amp;""),'Référentiel Articles'!$A$2:$F$634,4,FALSE),""))</f>
      </c>
      <c r="G14933" s="76">
        <f>IF($E14933="","",IFERROR(VLOOKUP(TRIM(E14933&amp;""),'Référentiel Articles'!$A$2:$F$634,5,FALSE),""))</f>
      </c>
      <c r="H14933" s="77" t="str">
        <v/>
      </c>
      <c r="I14933" s="76">
        <f>IF($E14933="","",IFERROR(VLOOKUP(TRIM(E14933&amp;""),'Référentiel Articles'!$A$2:$F$634,6,FALSE),""))</f>
      </c>
      <c r="J14933" s="78">
        <f>IF(OR($E14933="",$H14933=""),"",$H14933*$I14933)</f>
      </c>
      <c r="K14933" s="79" t="str">
        <v/>
      </c>
    </row>
    <row r="14934">
      <c r="A14934" s="81" t="str">
        <v/>
      </c>
      <c r="B14934" s="81" t="str">
        <v/>
      </c>
      <c r="C14934" s="83">
        <f>IF($E14934="","",IFERROR(VLOOKUP(TRIM(E14934&amp;""),'Référentiel Articles'!$A$2:$F$634,2,FALSE),""))</f>
      </c>
      <c r="D14934" s="83">
        <f>IF($E14934="","",IFERROR(VLOOKUP(TRIM(E14934&amp;""),'Référentiel Articles'!$A$2:$F$634,3,FALSE),""))</f>
      </c>
      <c r="E14934" s="81" t="str">
        <v/>
      </c>
      <c r="F14934" s="83">
        <f>IF($E14934="","",IFERROR(VLOOKUP(TRIM(E14934&amp;""),'Référentiel Articles'!$A$2:$F$634,4,FALSE),""))</f>
      </c>
      <c r="G14934" s="84">
        <f>IF($E14934="","",IFERROR(VLOOKUP(TRIM(E14934&amp;""),'Référentiel Articles'!$A$2:$F$634,5,FALSE),""))</f>
      </c>
      <c r="H14934" s="85" t="str">
        <v/>
      </c>
      <c r="I14934" s="84">
        <f>IF($E14934="","",IFERROR(VLOOKUP(TRIM(E14934&amp;""),'Référentiel Articles'!$A$2:$F$634,6,FALSE),""))</f>
      </c>
      <c r="J14934" s="90">
        <f>IF(OR($E14934="",$H14934=""),"",$H14934*$I14934)</f>
      </c>
      <c r="K14934" s="87" t="str">
        <v/>
      </c>
    </row>
    <row r="14935">
      <c r="A14935" s="74" t="str">
        <v/>
      </c>
      <c r="B14935" s="74" t="str">
        <v/>
      </c>
      <c r="C14935" s="75">
        <f>IF($E14935="","",IFERROR(VLOOKUP(TRIM(E14935&amp;""),'Référentiel Articles'!$A$2:$F$634,2,FALSE),""))</f>
      </c>
      <c r="D14935" s="75">
        <f>IF($E14935="","",IFERROR(VLOOKUP(TRIM(E14935&amp;""),'Référentiel Articles'!$A$2:$F$634,3,FALSE),""))</f>
      </c>
      <c r="E14935" s="74" t="str">
        <v/>
      </c>
      <c r="F14935" s="75">
        <f>IF($E14935="","",IFERROR(VLOOKUP(TRIM(E14935&amp;""),'Référentiel Articles'!$A$2:$F$634,4,FALSE),""))</f>
      </c>
      <c r="G14935" s="76">
        <f>IF($E14935="","",IFERROR(VLOOKUP(TRIM(E14935&amp;""),'Référentiel Articles'!$A$2:$F$634,5,FALSE),""))</f>
      </c>
      <c r="H14935" s="77" t="str">
        <v/>
      </c>
      <c r="I14935" s="76">
        <f>IF($E14935="","",IFERROR(VLOOKUP(TRIM(E14935&amp;""),'Référentiel Articles'!$A$2:$F$634,6,FALSE),""))</f>
      </c>
      <c r="J14935" s="78">
        <f>IF(OR($E14935="",$H14935=""),"",$H14935*$I14935)</f>
      </c>
      <c r="K14935" s="79" t="str">
        <v/>
      </c>
    </row>
    <row r="14936">
      <c r="A14936" s="81" t="str">
        <v/>
      </c>
      <c r="B14936" s="81" t="str">
        <v/>
      </c>
      <c r="C14936" s="83">
        <f>IF($E14936="","",IFERROR(VLOOKUP(TRIM(E14936&amp;""),'Référentiel Articles'!$A$2:$F$634,2,FALSE),""))</f>
      </c>
      <c r="D14936" s="83">
        <f>IF($E14936="","",IFERROR(VLOOKUP(TRIM(E14936&amp;""),'Référentiel Articles'!$A$2:$F$634,3,FALSE),""))</f>
      </c>
      <c r="E14936" s="81" t="str">
        <v/>
      </c>
      <c r="F14936" s="83">
        <f>IF($E14936="","",IFERROR(VLOOKUP(TRIM(E14936&amp;""),'Référentiel Articles'!$A$2:$F$634,4,FALSE),""))</f>
      </c>
      <c r="G14936" s="84">
        <f>IF($E14936="","",IFERROR(VLOOKUP(TRIM(E14936&amp;""),'Référentiel Articles'!$A$2:$F$634,5,FALSE),""))</f>
      </c>
      <c r="H14936" s="85" t="str">
        <v/>
      </c>
      <c r="I14936" s="84">
        <f>IF($E14936="","",IFERROR(VLOOKUP(TRIM(E14936&amp;""),'Référentiel Articles'!$A$2:$F$634,6,FALSE),""))</f>
      </c>
      <c r="J14936" s="90">
        <f>IF(OR($E14936="",$H14936=""),"",$H14936*$I14936)</f>
      </c>
      <c r="K14936" s="87" t="str">
        <v/>
      </c>
    </row>
    <row r="14937">
      <c r="A14937" s="74" t="str">
        <v/>
      </c>
      <c r="B14937" s="74" t="str">
        <v/>
      </c>
      <c r="C14937" s="75">
        <f>IF($E14937="","",IFERROR(VLOOKUP(TRIM(E14937&amp;""),'Référentiel Articles'!$A$2:$F$634,2,FALSE),""))</f>
      </c>
      <c r="D14937" s="75">
        <f>IF($E14937="","",IFERROR(VLOOKUP(TRIM(E14937&amp;""),'Référentiel Articles'!$A$2:$F$634,3,FALSE),""))</f>
      </c>
      <c r="E14937" s="74" t="str">
        <v/>
      </c>
      <c r="F14937" s="75">
        <f>IF($E14937="","",IFERROR(VLOOKUP(TRIM(E14937&amp;""),'Référentiel Articles'!$A$2:$F$634,4,FALSE),""))</f>
      </c>
      <c r="G14937" s="76">
        <f>IF($E14937="","",IFERROR(VLOOKUP(TRIM(E14937&amp;""),'Référentiel Articles'!$A$2:$F$634,5,FALSE),""))</f>
      </c>
      <c r="H14937" s="77" t="str">
        <v/>
      </c>
      <c r="I14937" s="76">
        <f>IF($E14937="","",IFERROR(VLOOKUP(TRIM(E14937&amp;""),'Référentiel Articles'!$A$2:$F$634,6,FALSE),""))</f>
      </c>
      <c r="J14937" s="78">
        <f>IF(OR($E14937="",$H14937=""),"",$H14937*$I14937)</f>
      </c>
      <c r="K14937" s="79" t="str">
        <v/>
      </c>
    </row>
    <row r="14938">
      <c r="A14938" s="81" t="str">
        <v/>
      </c>
      <c r="B14938" s="81" t="str">
        <v/>
      </c>
      <c r="C14938" s="83">
        <f>IF($E14938="","",IFERROR(VLOOKUP(TRIM(E14938&amp;""),'Référentiel Articles'!$A$2:$F$634,2,FALSE),""))</f>
      </c>
      <c r="D14938" s="83">
        <f>IF($E14938="","",IFERROR(VLOOKUP(TRIM(E14938&amp;""),'Référentiel Articles'!$A$2:$F$634,3,FALSE),""))</f>
      </c>
      <c r="E14938" s="81" t="str">
        <v/>
      </c>
      <c r="F14938" s="83">
        <f>IF($E14938="","",IFERROR(VLOOKUP(TRIM(E14938&amp;""),'Référentiel Articles'!$A$2:$F$634,4,FALSE),""))</f>
      </c>
      <c r="G14938" s="84">
        <f>IF($E14938="","",IFERROR(VLOOKUP(TRIM(E14938&amp;""),'Référentiel Articles'!$A$2:$F$634,5,FALSE),""))</f>
      </c>
      <c r="H14938" s="85" t="str">
        <v/>
      </c>
      <c r="I14938" s="84">
        <f>IF($E14938="","",IFERROR(VLOOKUP(TRIM(E14938&amp;""),'Référentiel Articles'!$A$2:$F$634,6,FALSE),""))</f>
      </c>
      <c r="J14938" s="90">
        <f>IF(OR($E14938="",$H14938=""),"",$H14938*$I14938)</f>
      </c>
      <c r="K14938" s="87" t="str">
        <v/>
      </c>
    </row>
    <row r="14939">
      <c r="A14939" s="74" t="str">
        <v/>
      </c>
      <c r="B14939" s="74" t="str">
        <v/>
      </c>
      <c r="C14939" s="75">
        <f>IF($E14939="","",IFERROR(VLOOKUP(TRIM(E14939&amp;""),'Référentiel Articles'!$A$2:$F$634,2,FALSE),""))</f>
      </c>
      <c r="D14939" s="75">
        <f>IF($E14939="","",IFERROR(VLOOKUP(TRIM(E14939&amp;""),'Référentiel Articles'!$A$2:$F$634,3,FALSE),""))</f>
      </c>
      <c r="E14939" s="74" t="str">
        <v/>
      </c>
      <c r="F14939" s="75">
        <f>IF($E14939="","",IFERROR(VLOOKUP(TRIM(E14939&amp;""),'Référentiel Articles'!$A$2:$F$634,4,FALSE),""))</f>
      </c>
      <c r="G14939" s="76">
        <f>IF($E14939="","",IFERROR(VLOOKUP(TRIM(E14939&amp;""),'Référentiel Articles'!$A$2:$F$634,5,FALSE),""))</f>
      </c>
      <c r="H14939" s="77" t="str">
        <v/>
      </c>
      <c r="I14939" s="76">
        <f>IF($E14939="","",IFERROR(VLOOKUP(TRIM(E14939&amp;""),'Référentiel Articles'!$A$2:$F$634,6,FALSE),""))</f>
      </c>
      <c r="J14939" s="78">
        <f>IF(OR($E14939="",$H14939=""),"",$H14939*$I14939)</f>
      </c>
      <c r="K14939" s="79" t="str">
        <v/>
      </c>
    </row>
    <row r="14940">
      <c r="A14940" s="81" t="str">
        <v/>
      </c>
      <c r="B14940" s="81" t="str">
        <v/>
      </c>
      <c r="C14940" s="83">
        <f>IF($E14940="","",IFERROR(VLOOKUP(TRIM(E14940&amp;""),'Référentiel Articles'!$A$2:$F$634,2,FALSE),""))</f>
      </c>
      <c r="D14940" s="83">
        <f>IF($E14940="","",IFERROR(VLOOKUP(TRIM(E14940&amp;""),'Référentiel Articles'!$A$2:$F$634,3,FALSE),""))</f>
      </c>
      <c r="E14940" s="81" t="str">
        <v/>
      </c>
      <c r="F14940" s="83">
        <f>IF($E14940="","",IFERROR(VLOOKUP(TRIM(E14940&amp;""),'Référentiel Articles'!$A$2:$F$634,4,FALSE),""))</f>
      </c>
      <c r="G14940" s="84">
        <f>IF($E14940="","",IFERROR(VLOOKUP(TRIM(E14940&amp;""),'Référentiel Articles'!$A$2:$F$634,5,FALSE),""))</f>
      </c>
      <c r="H14940" s="85" t="str">
        <v/>
      </c>
      <c r="I14940" s="84">
        <f>IF($E14940="","",IFERROR(VLOOKUP(TRIM(E14940&amp;""),'Référentiel Articles'!$A$2:$F$634,6,FALSE),""))</f>
      </c>
      <c r="J14940" s="90">
        <f>IF(OR($E14940="",$H14940=""),"",$H14940*$I14940)</f>
      </c>
      <c r="K14940" s="87" t="str">
        <v/>
      </c>
    </row>
    <row r="14941">
      <c r="A14941" s="74" t="str">
        <v/>
      </c>
      <c r="B14941" s="74" t="str">
        <v/>
      </c>
      <c r="C14941" s="75">
        <f>IF($E14941="","",IFERROR(VLOOKUP(TRIM(E14941&amp;""),'Référentiel Articles'!$A$2:$F$634,2,FALSE),""))</f>
      </c>
      <c r="D14941" s="75">
        <f>IF($E14941="","",IFERROR(VLOOKUP(TRIM(E14941&amp;""),'Référentiel Articles'!$A$2:$F$634,3,FALSE),""))</f>
      </c>
      <c r="E14941" s="74" t="str">
        <v/>
      </c>
      <c r="F14941" s="75">
        <f>IF($E14941="","",IFERROR(VLOOKUP(TRIM(E14941&amp;""),'Référentiel Articles'!$A$2:$F$634,4,FALSE),""))</f>
      </c>
      <c r="G14941" s="76">
        <f>IF($E14941="","",IFERROR(VLOOKUP(TRIM(E14941&amp;""),'Référentiel Articles'!$A$2:$F$634,5,FALSE),""))</f>
      </c>
      <c r="H14941" s="77" t="str">
        <v/>
      </c>
      <c r="I14941" s="76">
        <f>IF($E14941="","",IFERROR(VLOOKUP(TRIM(E14941&amp;""),'Référentiel Articles'!$A$2:$F$634,6,FALSE),""))</f>
      </c>
      <c r="J14941" s="78">
        <f>IF(OR($E14941="",$H14941=""),"",$H14941*$I14941)</f>
      </c>
      <c r="K14941" s="79" t="str">
        <v/>
      </c>
    </row>
    <row r="14942">
      <c r="A14942" s="81" t="str">
        <v/>
      </c>
      <c r="B14942" s="81" t="str">
        <v/>
      </c>
      <c r="C14942" s="83">
        <f>IF($E14942="","",IFERROR(VLOOKUP(TRIM(E14942&amp;""),'Référentiel Articles'!$A$2:$F$634,2,FALSE),""))</f>
      </c>
      <c r="D14942" s="83">
        <f>IF($E14942="","",IFERROR(VLOOKUP(TRIM(E14942&amp;""),'Référentiel Articles'!$A$2:$F$634,3,FALSE),""))</f>
      </c>
      <c r="E14942" s="81" t="str">
        <v/>
      </c>
      <c r="F14942" s="83">
        <f>IF($E14942="","",IFERROR(VLOOKUP(TRIM(E14942&amp;""),'Référentiel Articles'!$A$2:$F$634,4,FALSE),""))</f>
      </c>
      <c r="G14942" s="84">
        <f>IF($E14942="","",IFERROR(VLOOKUP(TRIM(E14942&amp;""),'Référentiel Articles'!$A$2:$F$634,5,FALSE),""))</f>
      </c>
      <c r="H14942" s="85" t="str">
        <v/>
      </c>
      <c r="I14942" s="84">
        <f>IF($E14942="","",IFERROR(VLOOKUP(TRIM(E14942&amp;""),'Référentiel Articles'!$A$2:$F$634,6,FALSE),""))</f>
      </c>
      <c r="J14942" s="90">
        <f>IF(OR($E14942="",$H14942=""),"",$H14942*$I14942)</f>
      </c>
      <c r="K14942" s="87" t="str">
        <v/>
      </c>
    </row>
    <row r="14943">
      <c r="A14943" s="74" t="str">
        <v/>
      </c>
      <c r="B14943" s="74" t="str">
        <v/>
      </c>
      <c r="C14943" s="75">
        <f>IF($E14943="","",IFERROR(VLOOKUP(TRIM(E14943&amp;""),'Référentiel Articles'!$A$2:$F$634,2,FALSE),""))</f>
      </c>
      <c r="D14943" s="75">
        <f>IF($E14943="","",IFERROR(VLOOKUP(TRIM(E14943&amp;""),'Référentiel Articles'!$A$2:$F$634,3,FALSE),""))</f>
      </c>
      <c r="E14943" s="74" t="str">
        <v/>
      </c>
      <c r="F14943" s="75">
        <f>IF($E14943="","",IFERROR(VLOOKUP(TRIM(E14943&amp;""),'Référentiel Articles'!$A$2:$F$634,4,FALSE),""))</f>
      </c>
      <c r="G14943" s="76">
        <f>IF($E14943="","",IFERROR(VLOOKUP(TRIM(E14943&amp;""),'Référentiel Articles'!$A$2:$F$634,5,FALSE),""))</f>
      </c>
      <c r="H14943" s="77" t="str">
        <v/>
      </c>
      <c r="I14943" s="76">
        <f>IF($E14943="","",IFERROR(VLOOKUP(TRIM(E14943&amp;""),'Référentiel Articles'!$A$2:$F$634,6,FALSE),""))</f>
      </c>
      <c r="J14943" s="78">
        <f>IF(OR($E14943="",$H14943=""),"",$H14943*$I14943)</f>
      </c>
      <c r="K14943" s="79" t="str">
        <v/>
      </c>
    </row>
    <row r="14944">
      <c r="A14944" s="81" t="str">
        <v/>
      </c>
      <c r="B14944" s="81" t="str">
        <v/>
      </c>
      <c r="C14944" s="83">
        <f>IF($E14944="","",IFERROR(VLOOKUP(TRIM(E14944&amp;""),'Référentiel Articles'!$A$2:$F$634,2,FALSE),""))</f>
      </c>
      <c r="D14944" s="83">
        <f>IF($E14944="","",IFERROR(VLOOKUP(TRIM(E14944&amp;""),'Référentiel Articles'!$A$2:$F$634,3,FALSE),""))</f>
      </c>
      <c r="E14944" s="81" t="str">
        <v/>
      </c>
      <c r="F14944" s="83">
        <f>IF($E14944="","",IFERROR(VLOOKUP(TRIM(E14944&amp;""),'Référentiel Articles'!$A$2:$F$634,4,FALSE),""))</f>
      </c>
      <c r="G14944" s="84">
        <f>IF($E14944="","",IFERROR(VLOOKUP(TRIM(E14944&amp;""),'Référentiel Articles'!$A$2:$F$634,5,FALSE),""))</f>
      </c>
      <c r="H14944" s="85" t="str">
        <v/>
      </c>
      <c r="I14944" s="84">
        <f>IF($E14944="","",IFERROR(VLOOKUP(TRIM(E14944&amp;""),'Référentiel Articles'!$A$2:$F$634,6,FALSE),""))</f>
      </c>
      <c r="J14944" s="90">
        <f>IF(OR($E14944="",$H14944=""),"",$H14944*$I14944)</f>
      </c>
      <c r="K14944" s="87" t="str">
        <v/>
      </c>
    </row>
    <row r="14945">
      <c r="A14945" s="74" t="str">
        <v/>
      </c>
      <c r="B14945" s="74" t="str">
        <v/>
      </c>
      <c r="C14945" s="75">
        <f>IF($E14945="","",IFERROR(VLOOKUP(TRIM(E14945&amp;""),'Référentiel Articles'!$A$2:$F$634,2,FALSE),""))</f>
      </c>
      <c r="D14945" s="75">
        <f>IF($E14945="","",IFERROR(VLOOKUP(TRIM(E14945&amp;""),'Référentiel Articles'!$A$2:$F$634,3,FALSE),""))</f>
      </c>
      <c r="E14945" s="74" t="str">
        <v/>
      </c>
      <c r="F14945" s="75">
        <f>IF($E14945="","",IFERROR(VLOOKUP(TRIM(E14945&amp;""),'Référentiel Articles'!$A$2:$F$634,4,FALSE),""))</f>
      </c>
      <c r="G14945" s="76">
        <f>IF($E14945="","",IFERROR(VLOOKUP(TRIM(E14945&amp;""),'Référentiel Articles'!$A$2:$F$634,5,FALSE),""))</f>
      </c>
      <c r="H14945" s="77" t="str">
        <v/>
      </c>
      <c r="I14945" s="76">
        <f>IF($E14945="","",IFERROR(VLOOKUP(TRIM(E14945&amp;""),'Référentiel Articles'!$A$2:$F$634,6,FALSE),""))</f>
      </c>
      <c r="J14945" s="78">
        <f>IF(OR($E14945="",$H14945=""),"",$H14945*$I14945)</f>
      </c>
      <c r="K14945" s="79" t="str">
        <v/>
      </c>
    </row>
    <row r="14946">
      <c r="A14946" s="81" t="str">
        <v/>
      </c>
      <c r="B14946" s="81" t="str">
        <v/>
      </c>
      <c r="C14946" s="83">
        <f>IF($E14946="","",IFERROR(VLOOKUP(TRIM(E14946&amp;""),'Référentiel Articles'!$A$2:$F$634,2,FALSE),""))</f>
      </c>
      <c r="D14946" s="83">
        <f>IF($E14946="","",IFERROR(VLOOKUP(TRIM(E14946&amp;""),'Référentiel Articles'!$A$2:$F$634,3,FALSE),""))</f>
      </c>
      <c r="E14946" s="81" t="str">
        <v/>
      </c>
      <c r="F14946" s="83">
        <f>IF($E14946="","",IFERROR(VLOOKUP(TRIM(E14946&amp;""),'Référentiel Articles'!$A$2:$F$634,4,FALSE),""))</f>
      </c>
      <c r="G14946" s="84">
        <f>IF($E14946="","",IFERROR(VLOOKUP(TRIM(E14946&amp;""),'Référentiel Articles'!$A$2:$F$634,5,FALSE),""))</f>
      </c>
      <c r="H14946" s="85" t="str">
        <v/>
      </c>
      <c r="I14946" s="84">
        <f>IF($E14946="","",IFERROR(VLOOKUP(TRIM(E14946&amp;""),'Référentiel Articles'!$A$2:$F$634,6,FALSE),""))</f>
      </c>
      <c r="J14946" s="90">
        <f>IF(OR($E14946="",$H14946=""),"",$H14946*$I14946)</f>
      </c>
      <c r="K14946" s="87" t="str">
        <v/>
      </c>
    </row>
    <row r="14947">
      <c r="A14947" s="74" t="str">
        <v/>
      </c>
      <c r="B14947" s="74" t="str">
        <v/>
      </c>
      <c r="C14947" s="75">
        <f>IF($E14947="","",IFERROR(VLOOKUP(TRIM(E14947&amp;""),'Référentiel Articles'!$A$2:$F$634,2,FALSE),""))</f>
      </c>
      <c r="D14947" s="75">
        <f>IF($E14947="","",IFERROR(VLOOKUP(TRIM(E14947&amp;""),'Référentiel Articles'!$A$2:$F$634,3,FALSE),""))</f>
      </c>
      <c r="E14947" s="74" t="str">
        <v/>
      </c>
      <c r="F14947" s="75">
        <f>IF($E14947="","",IFERROR(VLOOKUP(TRIM(E14947&amp;""),'Référentiel Articles'!$A$2:$F$634,4,FALSE),""))</f>
      </c>
      <c r="G14947" s="76">
        <f>IF($E14947="","",IFERROR(VLOOKUP(TRIM(E14947&amp;""),'Référentiel Articles'!$A$2:$F$634,5,FALSE),""))</f>
      </c>
      <c r="H14947" s="77" t="str">
        <v/>
      </c>
      <c r="I14947" s="76">
        <f>IF($E14947="","",IFERROR(VLOOKUP(TRIM(E14947&amp;""),'Référentiel Articles'!$A$2:$F$634,6,FALSE),""))</f>
      </c>
      <c r="J14947" s="78">
        <f>IF(OR($E14947="",$H14947=""),"",$H14947*$I14947)</f>
      </c>
      <c r="K14947" s="79" t="str">
        <v/>
      </c>
    </row>
    <row r="14948">
      <c r="A14948" s="81" t="str">
        <v/>
      </c>
      <c r="B14948" s="81" t="str">
        <v/>
      </c>
      <c r="C14948" s="83">
        <f>IF($E14948="","",IFERROR(VLOOKUP(TRIM(E14948&amp;""),'Référentiel Articles'!$A$2:$F$634,2,FALSE),""))</f>
      </c>
      <c r="D14948" s="83">
        <f>IF($E14948="","",IFERROR(VLOOKUP(TRIM(E14948&amp;""),'Référentiel Articles'!$A$2:$F$634,3,FALSE),""))</f>
      </c>
      <c r="E14948" s="81" t="str">
        <v/>
      </c>
      <c r="F14948" s="83">
        <f>IF($E14948="","",IFERROR(VLOOKUP(TRIM(E14948&amp;""),'Référentiel Articles'!$A$2:$F$634,4,FALSE),""))</f>
      </c>
      <c r="G14948" s="84">
        <f>IF($E14948="","",IFERROR(VLOOKUP(TRIM(E14948&amp;""),'Référentiel Articles'!$A$2:$F$634,5,FALSE),""))</f>
      </c>
      <c r="H14948" s="85" t="str">
        <v/>
      </c>
      <c r="I14948" s="84">
        <f>IF($E14948="","",IFERROR(VLOOKUP(TRIM(E14948&amp;""),'Référentiel Articles'!$A$2:$F$634,6,FALSE),""))</f>
      </c>
      <c r="J14948" s="90">
        <f>IF(OR($E14948="",$H14948=""),"",$H14948*$I14948)</f>
      </c>
      <c r="K14948" s="87" t="str">
        <v/>
      </c>
    </row>
    <row r="14949">
      <c r="A14949" s="74" t="str">
        <v/>
      </c>
      <c r="B14949" s="74" t="str">
        <v/>
      </c>
      <c r="C14949" s="75">
        <f>IF($E14949="","",IFERROR(VLOOKUP(TRIM(E14949&amp;""),'Référentiel Articles'!$A$2:$F$634,2,FALSE),""))</f>
      </c>
      <c r="D14949" s="75">
        <f>IF($E14949="","",IFERROR(VLOOKUP(TRIM(E14949&amp;""),'Référentiel Articles'!$A$2:$F$634,3,FALSE),""))</f>
      </c>
      <c r="E14949" s="74" t="str">
        <v/>
      </c>
      <c r="F14949" s="75">
        <f>IF($E14949="","",IFERROR(VLOOKUP(TRIM(E14949&amp;""),'Référentiel Articles'!$A$2:$F$634,4,FALSE),""))</f>
      </c>
      <c r="G14949" s="76">
        <f>IF($E14949="","",IFERROR(VLOOKUP(TRIM(E14949&amp;""),'Référentiel Articles'!$A$2:$F$634,5,FALSE),""))</f>
      </c>
      <c r="H14949" s="77" t="str">
        <v/>
      </c>
      <c r="I14949" s="76">
        <f>IF($E14949="","",IFERROR(VLOOKUP(TRIM(E14949&amp;""),'Référentiel Articles'!$A$2:$F$634,6,FALSE),""))</f>
      </c>
      <c r="J14949" s="78">
        <f>IF(OR($E14949="",$H14949=""),"",$H14949*$I14949)</f>
      </c>
      <c r="K14949" s="79" t="str">
        <v/>
      </c>
    </row>
    <row r="14950">
      <c r="A14950" s="81" t="str">
        <v/>
      </c>
      <c r="B14950" s="81" t="str">
        <v/>
      </c>
      <c r="C14950" s="83">
        <f>IF($E14950="","",IFERROR(VLOOKUP(TRIM(E14950&amp;""),'Référentiel Articles'!$A$2:$F$634,2,FALSE),""))</f>
      </c>
      <c r="D14950" s="83">
        <f>IF($E14950="","",IFERROR(VLOOKUP(TRIM(E14950&amp;""),'Référentiel Articles'!$A$2:$F$634,3,FALSE),""))</f>
      </c>
      <c r="E14950" s="81" t="str">
        <v/>
      </c>
      <c r="F14950" s="83">
        <f>IF($E14950="","",IFERROR(VLOOKUP(TRIM(E14950&amp;""),'Référentiel Articles'!$A$2:$F$634,4,FALSE),""))</f>
      </c>
      <c r="G14950" s="84">
        <f>IF($E14950="","",IFERROR(VLOOKUP(TRIM(E14950&amp;""),'Référentiel Articles'!$A$2:$F$634,5,FALSE),""))</f>
      </c>
      <c r="H14950" s="85" t="str">
        <v/>
      </c>
      <c r="I14950" s="84">
        <f>IF($E14950="","",IFERROR(VLOOKUP(TRIM(E14950&amp;""),'Référentiel Articles'!$A$2:$F$634,6,FALSE),""))</f>
      </c>
      <c r="J14950" s="90">
        <f>IF(OR($E14950="",$H14950=""),"",$H14950*$I14950)</f>
      </c>
      <c r="K14950" s="87" t="str">
        <v/>
      </c>
    </row>
    <row r="14951">
      <c r="A14951" s="74" t="str">
        <v/>
      </c>
      <c r="B14951" s="74" t="str">
        <v/>
      </c>
      <c r="C14951" s="75">
        <f>IF($E14951="","",IFERROR(VLOOKUP(TRIM(E14951&amp;""),'Référentiel Articles'!$A$2:$F$634,2,FALSE),""))</f>
      </c>
      <c r="D14951" s="75">
        <f>IF($E14951="","",IFERROR(VLOOKUP(TRIM(E14951&amp;""),'Référentiel Articles'!$A$2:$F$634,3,FALSE),""))</f>
      </c>
      <c r="E14951" s="74" t="str">
        <v/>
      </c>
      <c r="F14951" s="75">
        <f>IF($E14951="","",IFERROR(VLOOKUP(TRIM(E14951&amp;""),'Référentiel Articles'!$A$2:$F$634,4,FALSE),""))</f>
      </c>
      <c r="G14951" s="76">
        <f>IF($E14951="","",IFERROR(VLOOKUP(TRIM(E14951&amp;""),'Référentiel Articles'!$A$2:$F$634,5,FALSE),""))</f>
      </c>
      <c r="H14951" s="77" t="str">
        <v/>
      </c>
      <c r="I14951" s="76">
        <f>IF($E14951="","",IFERROR(VLOOKUP(TRIM(E14951&amp;""),'Référentiel Articles'!$A$2:$F$634,6,FALSE),""))</f>
      </c>
      <c r="J14951" s="78">
        <f>IF(OR($E14951="",$H14951=""),"",$H14951*$I14951)</f>
      </c>
      <c r="K14951" s="79" t="str">
        <v/>
      </c>
    </row>
    <row r="14952">
      <c r="A14952" s="81" t="str">
        <v/>
      </c>
      <c r="B14952" s="81" t="str">
        <v/>
      </c>
      <c r="C14952" s="83">
        <f>IF($E14952="","",IFERROR(VLOOKUP(TRIM(E14952&amp;""),'Référentiel Articles'!$A$2:$F$634,2,FALSE),""))</f>
      </c>
      <c r="D14952" s="83">
        <f>IF($E14952="","",IFERROR(VLOOKUP(TRIM(E14952&amp;""),'Référentiel Articles'!$A$2:$F$634,3,FALSE),""))</f>
      </c>
      <c r="E14952" s="81" t="str">
        <v/>
      </c>
      <c r="F14952" s="83">
        <f>IF($E14952="","",IFERROR(VLOOKUP(TRIM(E14952&amp;""),'Référentiel Articles'!$A$2:$F$634,4,FALSE),""))</f>
      </c>
      <c r="G14952" s="84">
        <f>IF($E14952="","",IFERROR(VLOOKUP(TRIM(E14952&amp;""),'Référentiel Articles'!$A$2:$F$634,5,FALSE),""))</f>
      </c>
      <c r="H14952" s="85" t="str">
        <v/>
      </c>
      <c r="I14952" s="84">
        <f>IF($E14952="","",IFERROR(VLOOKUP(TRIM(E14952&amp;""),'Référentiel Articles'!$A$2:$F$634,6,FALSE),""))</f>
      </c>
      <c r="J14952" s="90">
        <f>IF(OR($E14952="",$H14952=""),"",$H14952*$I14952)</f>
      </c>
      <c r="K14952" s="87" t="str">
        <v/>
      </c>
    </row>
    <row r="14953">
      <c r="A14953" s="74" t="str">
        <v/>
      </c>
      <c r="B14953" s="74" t="str">
        <v/>
      </c>
      <c r="C14953" s="75">
        <f>IF($E14953="","",IFERROR(VLOOKUP(TRIM(E14953&amp;""),'Référentiel Articles'!$A$2:$F$634,2,FALSE),""))</f>
      </c>
      <c r="D14953" s="75">
        <f>IF($E14953="","",IFERROR(VLOOKUP(TRIM(E14953&amp;""),'Référentiel Articles'!$A$2:$F$634,3,FALSE),""))</f>
      </c>
      <c r="E14953" s="74" t="str">
        <v/>
      </c>
      <c r="F14953" s="75">
        <f>IF($E14953="","",IFERROR(VLOOKUP(TRIM(E14953&amp;""),'Référentiel Articles'!$A$2:$F$634,4,FALSE),""))</f>
      </c>
      <c r="G14953" s="76">
        <f>IF($E14953="","",IFERROR(VLOOKUP(TRIM(E14953&amp;""),'Référentiel Articles'!$A$2:$F$634,5,FALSE),""))</f>
      </c>
      <c r="H14953" s="77" t="str">
        <v/>
      </c>
      <c r="I14953" s="76">
        <f>IF($E14953="","",IFERROR(VLOOKUP(TRIM(E14953&amp;""),'Référentiel Articles'!$A$2:$F$634,6,FALSE),""))</f>
      </c>
      <c r="J14953" s="78">
        <f>IF(OR($E14953="",$H14953=""),"",$H14953*$I14953)</f>
      </c>
      <c r="K14953" s="79" t="str">
        <v/>
      </c>
    </row>
    <row r="14954">
      <c r="A14954" s="81" t="str">
        <v/>
      </c>
      <c r="B14954" s="81" t="str">
        <v/>
      </c>
      <c r="C14954" s="83">
        <f>IF($E14954="","",IFERROR(VLOOKUP(TRIM(E14954&amp;""),'Référentiel Articles'!$A$2:$F$634,2,FALSE),""))</f>
      </c>
      <c r="D14954" s="83">
        <f>IF($E14954="","",IFERROR(VLOOKUP(TRIM(E14954&amp;""),'Référentiel Articles'!$A$2:$F$634,3,FALSE),""))</f>
      </c>
      <c r="E14954" s="81" t="str">
        <v/>
      </c>
      <c r="F14954" s="83">
        <f>IF($E14954="","",IFERROR(VLOOKUP(TRIM(E14954&amp;""),'Référentiel Articles'!$A$2:$F$634,4,FALSE),""))</f>
      </c>
      <c r="G14954" s="84">
        <f>IF($E14954="","",IFERROR(VLOOKUP(TRIM(E14954&amp;""),'Référentiel Articles'!$A$2:$F$634,5,FALSE),""))</f>
      </c>
      <c r="H14954" s="85" t="str">
        <v/>
      </c>
      <c r="I14954" s="84">
        <f>IF($E14954="","",IFERROR(VLOOKUP(TRIM(E14954&amp;""),'Référentiel Articles'!$A$2:$F$634,6,FALSE),""))</f>
      </c>
      <c r="J14954" s="90">
        <f>IF(OR($E14954="",$H14954=""),"",$H14954*$I14954)</f>
      </c>
      <c r="K14954" s="87" t="str">
        <v/>
      </c>
    </row>
    <row r="14955">
      <c r="A14955" s="74" t="str">
        <v/>
      </c>
      <c r="B14955" s="74" t="str">
        <v/>
      </c>
      <c r="C14955" s="75">
        <f>IF($E14955="","",IFERROR(VLOOKUP(TRIM(E14955&amp;""),'Référentiel Articles'!$A$2:$F$634,2,FALSE),""))</f>
      </c>
      <c r="D14955" s="75">
        <f>IF($E14955="","",IFERROR(VLOOKUP(TRIM(E14955&amp;""),'Référentiel Articles'!$A$2:$F$634,3,FALSE),""))</f>
      </c>
      <c r="E14955" s="74" t="str">
        <v/>
      </c>
      <c r="F14955" s="75">
        <f>IF($E14955="","",IFERROR(VLOOKUP(TRIM(E14955&amp;""),'Référentiel Articles'!$A$2:$F$634,4,FALSE),""))</f>
      </c>
      <c r="G14955" s="76">
        <f>IF($E14955="","",IFERROR(VLOOKUP(TRIM(E14955&amp;""),'Référentiel Articles'!$A$2:$F$634,5,FALSE),""))</f>
      </c>
      <c r="H14955" s="77" t="str">
        <v/>
      </c>
      <c r="I14955" s="76">
        <f>IF($E14955="","",IFERROR(VLOOKUP(TRIM(E14955&amp;""),'Référentiel Articles'!$A$2:$F$634,6,FALSE),""))</f>
      </c>
      <c r="J14955" s="78">
        <f>IF(OR($E14955="",$H14955=""),"",$H14955*$I14955)</f>
      </c>
      <c r="K14955" s="79" t="str">
        <v/>
      </c>
    </row>
    <row r="14956">
      <c r="A14956" s="81" t="str">
        <v/>
      </c>
      <c r="B14956" s="81" t="str">
        <v/>
      </c>
      <c r="C14956" s="83">
        <f>IF($E14956="","",IFERROR(VLOOKUP(TRIM(E14956&amp;""),'Référentiel Articles'!$A$2:$F$634,2,FALSE),""))</f>
      </c>
      <c r="D14956" s="83">
        <f>IF($E14956="","",IFERROR(VLOOKUP(TRIM(E14956&amp;""),'Référentiel Articles'!$A$2:$F$634,3,FALSE),""))</f>
      </c>
      <c r="E14956" s="81" t="str">
        <v/>
      </c>
      <c r="F14956" s="83">
        <f>IF($E14956="","",IFERROR(VLOOKUP(TRIM(E14956&amp;""),'Référentiel Articles'!$A$2:$F$634,4,FALSE),""))</f>
      </c>
      <c r="G14956" s="84">
        <f>IF($E14956="","",IFERROR(VLOOKUP(TRIM(E14956&amp;""),'Référentiel Articles'!$A$2:$F$634,5,FALSE),""))</f>
      </c>
      <c r="H14956" s="85" t="str">
        <v/>
      </c>
      <c r="I14956" s="84">
        <f>IF($E14956="","",IFERROR(VLOOKUP(TRIM(E14956&amp;""),'Référentiel Articles'!$A$2:$F$634,6,FALSE),""))</f>
      </c>
      <c r="J14956" s="90">
        <f>IF(OR($E14956="",$H14956=""),"",$H14956*$I14956)</f>
      </c>
      <c r="K14956" s="87" t="str">
        <v/>
      </c>
    </row>
    <row r="14957">
      <c r="A14957" s="74" t="str">
        <v/>
      </c>
      <c r="B14957" s="74" t="str">
        <v/>
      </c>
      <c r="C14957" s="75">
        <f>IF($E14957="","",IFERROR(VLOOKUP(TRIM(E14957&amp;""),'Référentiel Articles'!$A$2:$F$634,2,FALSE),""))</f>
      </c>
      <c r="D14957" s="75">
        <f>IF($E14957="","",IFERROR(VLOOKUP(TRIM(E14957&amp;""),'Référentiel Articles'!$A$2:$F$634,3,FALSE),""))</f>
      </c>
      <c r="E14957" s="74" t="str">
        <v/>
      </c>
      <c r="F14957" s="75">
        <f>IF($E14957="","",IFERROR(VLOOKUP(TRIM(E14957&amp;""),'Référentiel Articles'!$A$2:$F$634,4,FALSE),""))</f>
      </c>
      <c r="G14957" s="76">
        <f>IF($E14957="","",IFERROR(VLOOKUP(TRIM(E14957&amp;""),'Référentiel Articles'!$A$2:$F$634,5,FALSE),""))</f>
      </c>
      <c r="H14957" s="77" t="str">
        <v/>
      </c>
      <c r="I14957" s="76">
        <f>IF($E14957="","",IFERROR(VLOOKUP(TRIM(E14957&amp;""),'Référentiel Articles'!$A$2:$F$634,6,FALSE),""))</f>
      </c>
      <c r="J14957" s="78">
        <f>IF(OR($E14957="",$H14957=""),"",$H14957*$I14957)</f>
      </c>
      <c r="K14957" s="79" t="str">
        <v/>
      </c>
    </row>
    <row r="14958">
      <c r="A14958" s="81" t="str">
        <v/>
      </c>
      <c r="B14958" s="81" t="str">
        <v/>
      </c>
      <c r="C14958" s="83">
        <f>IF($E14958="","",IFERROR(VLOOKUP(TRIM(E14958&amp;""),'Référentiel Articles'!$A$2:$F$634,2,FALSE),""))</f>
      </c>
      <c r="D14958" s="83">
        <f>IF($E14958="","",IFERROR(VLOOKUP(TRIM(E14958&amp;""),'Référentiel Articles'!$A$2:$F$634,3,FALSE),""))</f>
      </c>
      <c r="E14958" s="81" t="str">
        <v/>
      </c>
      <c r="F14958" s="83">
        <f>IF($E14958="","",IFERROR(VLOOKUP(TRIM(E14958&amp;""),'Référentiel Articles'!$A$2:$F$634,4,FALSE),""))</f>
      </c>
      <c r="G14958" s="84">
        <f>IF($E14958="","",IFERROR(VLOOKUP(TRIM(E14958&amp;""),'Référentiel Articles'!$A$2:$F$634,5,FALSE),""))</f>
      </c>
      <c r="H14958" s="85" t="str">
        <v/>
      </c>
      <c r="I14958" s="84">
        <f>IF($E14958="","",IFERROR(VLOOKUP(TRIM(E14958&amp;""),'Référentiel Articles'!$A$2:$F$634,6,FALSE),""))</f>
      </c>
      <c r="J14958" s="90">
        <f>IF(OR($E14958="",$H14958=""),"",$H14958*$I14958)</f>
      </c>
      <c r="K14958" s="87" t="str">
        <v/>
      </c>
    </row>
    <row r="14959">
      <c r="A14959" s="74" t="str">
        <v/>
      </c>
      <c r="B14959" s="74" t="str">
        <v/>
      </c>
      <c r="C14959" s="75">
        <f>IF($E14959="","",IFERROR(VLOOKUP(TRIM(E14959&amp;""),'Référentiel Articles'!$A$2:$F$634,2,FALSE),""))</f>
      </c>
      <c r="D14959" s="75">
        <f>IF($E14959="","",IFERROR(VLOOKUP(TRIM(E14959&amp;""),'Référentiel Articles'!$A$2:$F$634,3,FALSE),""))</f>
      </c>
      <c r="E14959" s="74" t="str">
        <v/>
      </c>
      <c r="F14959" s="75">
        <f>IF($E14959="","",IFERROR(VLOOKUP(TRIM(E14959&amp;""),'Référentiel Articles'!$A$2:$F$634,4,FALSE),""))</f>
      </c>
      <c r="G14959" s="76">
        <f>IF($E14959="","",IFERROR(VLOOKUP(TRIM(E14959&amp;""),'Référentiel Articles'!$A$2:$F$634,5,FALSE),""))</f>
      </c>
      <c r="H14959" s="77" t="str">
        <v/>
      </c>
      <c r="I14959" s="76">
        <f>IF($E14959="","",IFERROR(VLOOKUP(TRIM(E14959&amp;""),'Référentiel Articles'!$A$2:$F$634,6,FALSE),""))</f>
      </c>
      <c r="J14959" s="78">
        <f>IF(OR($E14959="",$H14959=""),"",$H14959*$I14959)</f>
      </c>
      <c r="K14959" s="79" t="str">
        <v/>
      </c>
    </row>
    <row r="14960">
      <c r="A14960" s="81" t="str">
        <v/>
      </c>
      <c r="B14960" s="81" t="str">
        <v/>
      </c>
      <c r="C14960" s="83">
        <f>IF($E14960="","",IFERROR(VLOOKUP(TRIM(E14960&amp;""),'Référentiel Articles'!$A$2:$F$634,2,FALSE),""))</f>
      </c>
      <c r="D14960" s="83">
        <f>IF($E14960="","",IFERROR(VLOOKUP(TRIM(E14960&amp;""),'Référentiel Articles'!$A$2:$F$634,3,FALSE),""))</f>
      </c>
      <c r="E14960" s="81" t="str">
        <v/>
      </c>
      <c r="F14960" s="83">
        <f>IF($E14960="","",IFERROR(VLOOKUP(TRIM(E14960&amp;""),'Référentiel Articles'!$A$2:$F$634,4,FALSE),""))</f>
      </c>
      <c r="G14960" s="84">
        <f>IF($E14960="","",IFERROR(VLOOKUP(TRIM(E14960&amp;""),'Référentiel Articles'!$A$2:$F$634,5,FALSE),""))</f>
      </c>
      <c r="H14960" s="85" t="str">
        <v/>
      </c>
      <c r="I14960" s="84">
        <f>IF($E14960="","",IFERROR(VLOOKUP(TRIM(E14960&amp;""),'Référentiel Articles'!$A$2:$F$634,6,FALSE),""))</f>
      </c>
      <c r="J14960" s="90">
        <f>IF(OR($E14960="",$H14960=""),"",$H14960*$I14960)</f>
      </c>
      <c r="K14960" s="87" t="str">
        <v/>
      </c>
    </row>
    <row r="14961">
      <c r="A14961" s="74" t="str">
        <v/>
      </c>
      <c r="B14961" s="74" t="str">
        <v/>
      </c>
      <c r="C14961" s="75">
        <f>IF($E14961="","",IFERROR(VLOOKUP(TRIM(E14961&amp;""),'Référentiel Articles'!$A$2:$F$634,2,FALSE),""))</f>
      </c>
      <c r="D14961" s="75">
        <f>IF($E14961="","",IFERROR(VLOOKUP(TRIM(E14961&amp;""),'Référentiel Articles'!$A$2:$F$634,3,FALSE),""))</f>
      </c>
      <c r="E14961" s="74" t="str">
        <v/>
      </c>
      <c r="F14961" s="75">
        <f>IF($E14961="","",IFERROR(VLOOKUP(TRIM(E14961&amp;""),'Référentiel Articles'!$A$2:$F$634,4,FALSE),""))</f>
      </c>
      <c r="G14961" s="76">
        <f>IF($E14961="","",IFERROR(VLOOKUP(TRIM(E14961&amp;""),'Référentiel Articles'!$A$2:$F$634,5,FALSE),""))</f>
      </c>
      <c r="H14961" s="77" t="str">
        <v/>
      </c>
      <c r="I14961" s="76">
        <f>IF($E14961="","",IFERROR(VLOOKUP(TRIM(E14961&amp;""),'Référentiel Articles'!$A$2:$F$634,6,FALSE),""))</f>
      </c>
      <c r="J14961" s="78">
        <f>IF(OR($E14961="",$H14961=""),"",$H14961*$I14961)</f>
      </c>
      <c r="K14961" s="79" t="str">
        <v/>
      </c>
    </row>
    <row r="14962">
      <c r="A14962" s="81" t="str">
        <v/>
      </c>
      <c r="B14962" s="81" t="str">
        <v/>
      </c>
      <c r="C14962" s="83">
        <f>IF($E14962="","",IFERROR(VLOOKUP(TRIM(E14962&amp;""),'Référentiel Articles'!$A$2:$F$634,2,FALSE),""))</f>
      </c>
      <c r="D14962" s="83">
        <f>IF($E14962="","",IFERROR(VLOOKUP(TRIM(E14962&amp;""),'Référentiel Articles'!$A$2:$F$634,3,FALSE),""))</f>
      </c>
      <c r="E14962" s="81" t="str">
        <v/>
      </c>
      <c r="F14962" s="83">
        <f>IF($E14962="","",IFERROR(VLOOKUP(TRIM(E14962&amp;""),'Référentiel Articles'!$A$2:$F$634,4,FALSE),""))</f>
      </c>
      <c r="G14962" s="84">
        <f>IF($E14962="","",IFERROR(VLOOKUP(TRIM(E14962&amp;""),'Référentiel Articles'!$A$2:$F$634,5,FALSE),""))</f>
      </c>
      <c r="H14962" s="85" t="str">
        <v/>
      </c>
      <c r="I14962" s="84">
        <f>IF($E14962="","",IFERROR(VLOOKUP(TRIM(E14962&amp;""),'Référentiel Articles'!$A$2:$F$634,6,FALSE),""))</f>
      </c>
      <c r="J14962" s="90">
        <f>IF(OR($E14962="",$H14962=""),"",$H14962*$I14962)</f>
      </c>
      <c r="K14962" s="87" t="str">
        <v/>
      </c>
    </row>
    <row r="14963">
      <c r="A14963" s="74" t="str">
        <v/>
      </c>
      <c r="B14963" s="74" t="str">
        <v/>
      </c>
      <c r="C14963" s="75">
        <f>IF($E14963="","",IFERROR(VLOOKUP(TRIM(E14963&amp;""),'Référentiel Articles'!$A$2:$F$634,2,FALSE),""))</f>
      </c>
      <c r="D14963" s="75">
        <f>IF($E14963="","",IFERROR(VLOOKUP(TRIM(E14963&amp;""),'Référentiel Articles'!$A$2:$F$634,3,FALSE),""))</f>
      </c>
      <c r="E14963" s="74" t="str">
        <v/>
      </c>
      <c r="F14963" s="75">
        <f>IF($E14963="","",IFERROR(VLOOKUP(TRIM(E14963&amp;""),'Référentiel Articles'!$A$2:$F$634,4,FALSE),""))</f>
      </c>
      <c r="G14963" s="76">
        <f>IF($E14963="","",IFERROR(VLOOKUP(TRIM(E14963&amp;""),'Référentiel Articles'!$A$2:$F$634,5,FALSE),""))</f>
      </c>
      <c r="H14963" s="77" t="str">
        <v/>
      </c>
      <c r="I14963" s="76">
        <f>IF($E14963="","",IFERROR(VLOOKUP(TRIM(E14963&amp;""),'Référentiel Articles'!$A$2:$F$634,6,FALSE),""))</f>
      </c>
      <c r="J14963" s="78">
        <f>IF(OR($E14963="",$H14963=""),"",$H14963*$I14963)</f>
      </c>
      <c r="K14963" s="79" t="str">
        <v/>
      </c>
    </row>
    <row r="14964">
      <c r="A14964" s="81" t="str">
        <v/>
      </c>
      <c r="B14964" s="81" t="str">
        <v/>
      </c>
      <c r="C14964" s="83">
        <f>IF($E14964="","",IFERROR(VLOOKUP(TRIM(E14964&amp;""),'Référentiel Articles'!$A$2:$F$634,2,FALSE),""))</f>
      </c>
      <c r="D14964" s="83">
        <f>IF($E14964="","",IFERROR(VLOOKUP(TRIM(E14964&amp;""),'Référentiel Articles'!$A$2:$F$634,3,FALSE),""))</f>
      </c>
      <c r="E14964" s="81" t="str">
        <v/>
      </c>
      <c r="F14964" s="83">
        <f>IF($E14964="","",IFERROR(VLOOKUP(TRIM(E14964&amp;""),'Référentiel Articles'!$A$2:$F$634,4,FALSE),""))</f>
      </c>
      <c r="G14964" s="84">
        <f>IF($E14964="","",IFERROR(VLOOKUP(TRIM(E14964&amp;""),'Référentiel Articles'!$A$2:$F$634,5,FALSE),""))</f>
      </c>
      <c r="H14964" s="85" t="str">
        <v/>
      </c>
      <c r="I14964" s="84">
        <f>IF($E14964="","",IFERROR(VLOOKUP(TRIM(E14964&amp;""),'Référentiel Articles'!$A$2:$F$634,6,FALSE),""))</f>
      </c>
      <c r="J14964" s="90">
        <f>IF(OR($E14964="",$H14964=""),"",$H14964*$I14964)</f>
      </c>
      <c r="K14964" s="87" t="str">
        <v/>
      </c>
    </row>
    <row r="14965">
      <c r="A14965" s="74" t="str">
        <v/>
      </c>
      <c r="B14965" s="74" t="str">
        <v/>
      </c>
      <c r="C14965" s="75">
        <f>IF($E14965="","",IFERROR(VLOOKUP(TRIM(E14965&amp;""),'Référentiel Articles'!$A$2:$F$634,2,FALSE),""))</f>
      </c>
      <c r="D14965" s="75">
        <f>IF($E14965="","",IFERROR(VLOOKUP(TRIM(E14965&amp;""),'Référentiel Articles'!$A$2:$F$634,3,FALSE),""))</f>
      </c>
      <c r="E14965" s="74" t="str">
        <v/>
      </c>
      <c r="F14965" s="75">
        <f>IF($E14965="","",IFERROR(VLOOKUP(TRIM(E14965&amp;""),'Référentiel Articles'!$A$2:$F$634,4,FALSE),""))</f>
      </c>
      <c r="G14965" s="76">
        <f>IF($E14965="","",IFERROR(VLOOKUP(TRIM(E14965&amp;""),'Référentiel Articles'!$A$2:$F$634,5,FALSE),""))</f>
      </c>
      <c r="H14965" s="77" t="str">
        <v/>
      </c>
      <c r="I14965" s="76">
        <f>IF($E14965="","",IFERROR(VLOOKUP(TRIM(E14965&amp;""),'Référentiel Articles'!$A$2:$F$634,6,FALSE),""))</f>
      </c>
      <c r="J14965" s="78">
        <f>IF(OR($E14965="",$H14965=""),"",$H14965*$I14965)</f>
      </c>
      <c r="K14965" s="79" t="str">
        <v/>
      </c>
    </row>
    <row r="14966">
      <c r="A14966" s="81" t="str">
        <v/>
      </c>
      <c r="B14966" s="81" t="str">
        <v/>
      </c>
      <c r="C14966" s="83">
        <f>IF($E14966="","",IFERROR(VLOOKUP(TRIM(E14966&amp;""),'Référentiel Articles'!$A$2:$F$634,2,FALSE),""))</f>
      </c>
      <c r="D14966" s="83">
        <f>IF($E14966="","",IFERROR(VLOOKUP(TRIM(E14966&amp;""),'Référentiel Articles'!$A$2:$F$634,3,FALSE),""))</f>
      </c>
      <c r="E14966" s="81" t="str">
        <v/>
      </c>
      <c r="F14966" s="83">
        <f>IF($E14966="","",IFERROR(VLOOKUP(TRIM(E14966&amp;""),'Référentiel Articles'!$A$2:$F$634,4,FALSE),""))</f>
      </c>
      <c r="G14966" s="84">
        <f>IF($E14966="","",IFERROR(VLOOKUP(TRIM(E14966&amp;""),'Référentiel Articles'!$A$2:$F$634,5,FALSE),""))</f>
      </c>
      <c r="H14966" s="85" t="str">
        <v/>
      </c>
      <c r="I14966" s="84">
        <f>IF($E14966="","",IFERROR(VLOOKUP(TRIM(E14966&amp;""),'Référentiel Articles'!$A$2:$F$634,6,FALSE),""))</f>
      </c>
      <c r="J14966" s="90">
        <f>IF(OR($E14966="",$H14966=""),"",$H14966*$I14966)</f>
      </c>
      <c r="K14966" s="87" t="str">
        <v/>
      </c>
    </row>
    <row r="14967">
      <c r="A14967" s="74" t="str">
        <v/>
      </c>
      <c r="B14967" s="74" t="str">
        <v/>
      </c>
      <c r="C14967" s="75">
        <f>IF($E14967="","",IFERROR(VLOOKUP(TRIM(E14967&amp;""),'Référentiel Articles'!$A$2:$F$634,2,FALSE),""))</f>
      </c>
      <c r="D14967" s="75">
        <f>IF($E14967="","",IFERROR(VLOOKUP(TRIM(E14967&amp;""),'Référentiel Articles'!$A$2:$F$634,3,FALSE),""))</f>
      </c>
      <c r="E14967" s="74" t="str">
        <v/>
      </c>
      <c r="F14967" s="75">
        <f>IF($E14967="","",IFERROR(VLOOKUP(TRIM(E14967&amp;""),'Référentiel Articles'!$A$2:$F$634,4,FALSE),""))</f>
      </c>
      <c r="G14967" s="76">
        <f>IF($E14967="","",IFERROR(VLOOKUP(TRIM(E14967&amp;""),'Référentiel Articles'!$A$2:$F$634,5,FALSE),""))</f>
      </c>
      <c r="H14967" s="77" t="str">
        <v/>
      </c>
      <c r="I14967" s="76">
        <f>IF($E14967="","",IFERROR(VLOOKUP(TRIM(E14967&amp;""),'Référentiel Articles'!$A$2:$F$634,6,FALSE),""))</f>
      </c>
      <c r="J14967" s="78">
        <f>IF(OR($E14967="",$H14967=""),"",$H14967*$I14967)</f>
      </c>
      <c r="K14967" s="79" t="str">
        <v/>
      </c>
    </row>
    <row r="14968">
      <c r="A14968" s="81" t="str">
        <v/>
      </c>
      <c r="B14968" s="81" t="str">
        <v/>
      </c>
      <c r="C14968" s="83">
        <f>IF($E14968="","",IFERROR(VLOOKUP(TRIM(E14968&amp;""),'Référentiel Articles'!$A$2:$F$634,2,FALSE),""))</f>
      </c>
      <c r="D14968" s="83">
        <f>IF($E14968="","",IFERROR(VLOOKUP(TRIM(E14968&amp;""),'Référentiel Articles'!$A$2:$F$634,3,FALSE),""))</f>
      </c>
      <c r="E14968" s="81" t="str">
        <v/>
      </c>
      <c r="F14968" s="83">
        <f>IF($E14968="","",IFERROR(VLOOKUP(TRIM(E14968&amp;""),'Référentiel Articles'!$A$2:$F$634,4,FALSE),""))</f>
      </c>
      <c r="G14968" s="84">
        <f>IF($E14968="","",IFERROR(VLOOKUP(TRIM(E14968&amp;""),'Référentiel Articles'!$A$2:$F$634,5,FALSE),""))</f>
      </c>
      <c r="H14968" s="85" t="str">
        <v/>
      </c>
      <c r="I14968" s="84">
        <f>IF($E14968="","",IFERROR(VLOOKUP(TRIM(E14968&amp;""),'Référentiel Articles'!$A$2:$F$634,6,FALSE),""))</f>
      </c>
      <c r="J14968" s="90">
        <f>IF(OR($E14968="",$H14968=""),"",$H14968*$I14968)</f>
      </c>
      <c r="K14968" s="87" t="str">
        <v/>
      </c>
    </row>
    <row r="14969">
      <c r="A14969" s="74" t="str">
        <v/>
      </c>
      <c r="B14969" s="74" t="str">
        <v/>
      </c>
      <c r="C14969" s="75">
        <f>IF($E14969="","",IFERROR(VLOOKUP(TRIM(E14969&amp;""),'Référentiel Articles'!$A$2:$F$634,2,FALSE),""))</f>
      </c>
      <c r="D14969" s="75">
        <f>IF($E14969="","",IFERROR(VLOOKUP(TRIM(E14969&amp;""),'Référentiel Articles'!$A$2:$F$634,3,FALSE),""))</f>
      </c>
      <c r="E14969" s="74" t="str">
        <v/>
      </c>
      <c r="F14969" s="75">
        <f>IF($E14969="","",IFERROR(VLOOKUP(TRIM(E14969&amp;""),'Référentiel Articles'!$A$2:$F$634,4,FALSE),""))</f>
      </c>
      <c r="G14969" s="76">
        <f>IF($E14969="","",IFERROR(VLOOKUP(TRIM(E14969&amp;""),'Référentiel Articles'!$A$2:$F$634,5,FALSE),""))</f>
      </c>
      <c r="H14969" s="77" t="str">
        <v/>
      </c>
      <c r="I14969" s="76">
        <f>IF($E14969="","",IFERROR(VLOOKUP(TRIM(E14969&amp;""),'Référentiel Articles'!$A$2:$F$634,6,FALSE),""))</f>
      </c>
      <c r="J14969" s="78">
        <f>IF(OR($E14969="",$H14969=""),"",$H14969*$I14969)</f>
      </c>
      <c r="K14969" s="79" t="str">
        <v/>
      </c>
    </row>
    <row r="14970">
      <c r="A14970" s="81" t="str">
        <v/>
      </c>
      <c r="B14970" s="81" t="str">
        <v/>
      </c>
      <c r="C14970" s="83">
        <f>IF($E14970="","",IFERROR(VLOOKUP(TRIM(E14970&amp;""),'Référentiel Articles'!$A$2:$F$634,2,FALSE),""))</f>
      </c>
      <c r="D14970" s="83">
        <f>IF($E14970="","",IFERROR(VLOOKUP(TRIM(E14970&amp;""),'Référentiel Articles'!$A$2:$F$634,3,FALSE),""))</f>
      </c>
      <c r="E14970" s="81" t="str">
        <v/>
      </c>
      <c r="F14970" s="83">
        <f>IF($E14970="","",IFERROR(VLOOKUP(TRIM(E14970&amp;""),'Référentiel Articles'!$A$2:$F$634,4,FALSE),""))</f>
      </c>
      <c r="G14970" s="84">
        <f>IF($E14970="","",IFERROR(VLOOKUP(TRIM(E14970&amp;""),'Référentiel Articles'!$A$2:$F$634,5,FALSE),""))</f>
      </c>
      <c r="H14970" s="85" t="str">
        <v/>
      </c>
      <c r="I14970" s="84">
        <f>IF($E14970="","",IFERROR(VLOOKUP(TRIM(E14970&amp;""),'Référentiel Articles'!$A$2:$F$634,6,FALSE),""))</f>
      </c>
      <c r="J14970" s="90">
        <f>IF(OR($E14970="",$H14970=""),"",$H14970*$I14970)</f>
      </c>
      <c r="K14970" s="87" t="str">
        <v/>
      </c>
    </row>
    <row r="14971">
      <c r="A14971" s="74" t="str">
        <v/>
      </c>
      <c r="B14971" s="74" t="str">
        <v/>
      </c>
      <c r="C14971" s="75">
        <f>IF($E14971="","",IFERROR(VLOOKUP(TRIM(E14971&amp;""),'Référentiel Articles'!$A$2:$F$634,2,FALSE),""))</f>
      </c>
      <c r="D14971" s="75">
        <f>IF($E14971="","",IFERROR(VLOOKUP(TRIM(E14971&amp;""),'Référentiel Articles'!$A$2:$F$634,3,FALSE),""))</f>
      </c>
      <c r="E14971" s="74" t="str">
        <v/>
      </c>
      <c r="F14971" s="75">
        <f>IF($E14971="","",IFERROR(VLOOKUP(TRIM(E14971&amp;""),'Référentiel Articles'!$A$2:$F$634,4,FALSE),""))</f>
      </c>
      <c r="G14971" s="76">
        <f>IF($E14971="","",IFERROR(VLOOKUP(TRIM(E14971&amp;""),'Référentiel Articles'!$A$2:$F$634,5,FALSE),""))</f>
      </c>
      <c r="H14971" s="77" t="str">
        <v/>
      </c>
      <c r="I14971" s="76">
        <f>IF($E14971="","",IFERROR(VLOOKUP(TRIM(E14971&amp;""),'Référentiel Articles'!$A$2:$F$634,6,FALSE),""))</f>
      </c>
      <c r="J14971" s="78">
        <f>IF(OR($E14971="",$H14971=""),"",$H14971*$I14971)</f>
      </c>
      <c r="K14971" s="79" t="str">
        <v/>
      </c>
    </row>
    <row r="14972">
      <c r="A14972" s="81" t="str">
        <v/>
      </c>
      <c r="B14972" s="81" t="str">
        <v/>
      </c>
      <c r="C14972" s="83">
        <f>IF($E14972="","",IFERROR(VLOOKUP(TRIM(E14972&amp;""),'Référentiel Articles'!$A$2:$F$634,2,FALSE),""))</f>
      </c>
      <c r="D14972" s="83">
        <f>IF($E14972="","",IFERROR(VLOOKUP(TRIM(E14972&amp;""),'Référentiel Articles'!$A$2:$F$634,3,FALSE),""))</f>
      </c>
      <c r="E14972" s="81" t="str">
        <v/>
      </c>
      <c r="F14972" s="83">
        <f>IF($E14972="","",IFERROR(VLOOKUP(TRIM(E14972&amp;""),'Référentiel Articles'!$A$2:$F$634,4,FALSE),""))</f>
      </c>
      <c r="G14972" s="84">
        <f>IF($E14972="","",IFERROR(VLOOKUP(TRIM(E14972&amp;""),'Référentiel Articles'!$A$2:$F$634,5,FALSE),""))</f>
      </c>
      <c r="H14972" s="85" t="str">
        <v/>
      </c>
      <c r="I14972" s="84">
        <f>IF($E14972="","",IFERROR(VLOOKUP(TRIM(E14972&amp;""),'Référentiel Articles'!$A$2:$F$634,6,FALSE),""))</f>
      </c>
      <c r="J14972" s="90">
        <f>IF(OR($E14972="",$H14972=""),"",$H14972*$I14972)</f>
      </c>
      <c r="K14972" s="87" t="str">
        <v/>
      </c>
    </row>
    <row r="14973">
      <c r="A14973" s="74" t="str">
        <v/>
      </c>
      <c r="B14973" s="74" t="str">
        <v/>
      </c>
      <c r="C14973" s="75">
        <f>IF($E14973="","",IFERROR(VLOOKUP(TRIM(E14973&amp;""),'Référentiel Articles'!$A$2:$F$634,2,FALSE),""))</f>
      </c>
      <c r="D14973" s="75">
        <f>IF($E14973="","",IFERROR(VLOOKUP(TRIM(E14973&amp;""),'Référentiel Articles'!$A$2:$F$634,3,FALSE),""))</f>
      </c>
      <c r="E14973" s="74" t="str">
        <v/>
      </c>
      <c r="F14973" s="75">
        <f>IF($E14973="","",IFERROR(VLOOKUP(TRIM(E14973&amp;""),'Référentiel Articles'!$A$2:$F$634,4,FALSE),""))</f>
      </c>
      <c r="G14973" s="76">
        <f>IF($E14973="","",IFERROR(VLOOKUP(TRIM(E14973&amp;""),'Référentiel Articles'!$A$2:$F$634,5,FALSE),""))</f>
      </c>
      <c r="H14973" s="77" t="str">
        <v/>
      </c>
      <c r="I14973" s="76">
        <f>IF($E14973="","",IFERROR(VLOOKUP(TRIM(E14973&amp;""),'Référentiel Articles'!$A$2:$F$634,6,FALSE),""))</f>
      </c>
      <c r="J14973" s="78">
        <f>IF(OR($E14973="",$H14973=""),"",$H14973*$I14973)</f>
      </c>
      <c r="K14973" s="79" t="str">
        <v/>
      </c>
    </row>
    <row r="14974">
      <c r="A14974" s="81" t="str">
        <v/>
      </c>
      <c r="B14974" s="81" t="str">
        <v/>
      </c>
      <c r="C14974" s="83">
        <f>IF($E14974="","",IFERROR(VLOOKUP(TRIM(E14974&amp;""),'Référentiel Articles'!$A$2:$F$634,2,FALSE),""))</f>
      </c>
      <c r="D14974" s="83">
        <f>IF($E14974="","",IFERROR(VLOOKUP(TRIM(E14974&amp;""),'Référentiel Articles'!$A$2:$F$634,3,FALSE),""))</f>
      </c>
      <c r="E14974" s="81" t="str">
        <v/>
      </c>
      <c r="F14974" s="83">
        <f>IF($E14974="","",IFERROR(VLOOKUP(TRIM(E14974&amp;""),'Référentiel Articles'!$A$2:$F$634,4,FALSE),""))</f>
      </c>
      <c r="G14974" s="84">
        <f>IF($E14974="","",IFERROR(VLOOKUP(TRIM(E14974&amp;""),'Référentiel Articles'!$A$2:$F$634,5,FALSE),""))</f>
      </c>
      <c r="H14974" s="85" t="str">
        <v/>
      </c>
      <c r="I14974" s="84">
        <f>IF($E14974="","",IFERROR(VLOOKUP(TRIM(E14974&amp;""),'Référentiel Articles'!$A$2:$F$634,6,FALSE),""))</f>
      </c>
      <c r="J14974" s="90">
        <f>IF(OR($E14974="",$H14974=""),"",$H14974*$I14974)</f>
      </c>
      <c r="K14974" s="87" t="str">
        <v/>
      </c>
    </row>
    <row r="14975">
      <c r="A14975" s="74" t="str">
        <v/>
      </c>
      <c r="B14975" s="74" t="str">
        <v/>
      </c>
      <c r="C14975" s="75">
        <f>IF($E14975="","",IFERROR(VLOOKUP(TRIM(E14975&amp;""),'Référentiel Articles'!$A$2:$F$634,2,FALSE),""))</f>
      </c>
      <c r="D14975" s="75">
        <f>IF($E14975="","",IFERROR(VLOOKUP(TRIM(E14975&amp;""),'Référentiel Articles'!$A$2:$F$634,3,FALSE),""))</f>
      </c>
      <c r="E14975" s="74" t="str">
        <v/>
      </c>
      <c r="F14975" s="75">
        <f>IF($E14975="","",IFERROR(VLOOKUP(TRIM(E14975&amp;""),'Référentiel Articles'!$A$2:$F$634,4,FALSE),""))</f>
      </c>
      <c r="G14975" s="76">
        <f>IF($E14975="","",IFERROR(VLOOKUP(TRIM(E14975&amp;""),'Référentiel Articles'!$A$2:$F$634,5,FALSE),""))</f>
      </c>
      <c r="H14975" s="77" t="str">
        <v/>
      </c>
      <c r="I14975" s="76">
        <f>IF($E14975="","",IFERROR(VLOOKUP(TRIM(E14975&amp;""),'Référentiel Articles'!$A$2:$F$634,6,FALSE),""))</f>
      </c>
      <c r="J14975" s="78">
        <f>IF(OR($E14975="",$H14975=""),"",$H14975*$I14975)</f>
      </c>
      <c r="K14975" s="79" t="str">
        <v/>
      </c>
    </row>
    <row r="14976">
      <c r="A14976" s="81" t="str">
        <v/>
      </c>
      <c r="B14976" s="81" t="str">
        <v/>
      </c>
      <c r="C14976" s="83">
        <f>IF($E14976="","",IFERROR(VLOOKUP(TRIM(E14976&amp;""),'Référentiel Articles'!$A$2:$F$634,2,FALSE),""))</f>
      </c>
      <c r="D14976" s="83">
        <f>IF($E14976="","",IFERROR(VLOOKUP(TRIM(E14976&amp;""),'Référentiel Articles'!$A$2:$F$634,3,FALSE),""))</f>
      </c>
      <c r="E14976" s="81" t="str">
        <v/>
      </c>
      <c r="F14976" s="83">
        <f>IF($E14976="","",IFERROR(VLOOKUP(TRIM(E14976&amp;""),'Référentiel Articles'!$A$2:$F$634,4,FALSE),""))</f>
      </c>
      <c r="G14976" s="84">
        <f>IF($E14976="","",IFERROR(VLOOKUP(TRIM(E14976&amp;""),'Référentiel Articles'!$A$2:$F$634,5,FALSE),""))</f>
      </c>
      <c r="H14976" s="85" t="str">
        <v/>
      </c>
      <c r="I14976" s="84">
        <f>IF($E14976="","",IFERROR(VLOOKUP(TRIM(E14976&amp;""),'Référentiel Articles'!$A$2:$F$634,6,FALSE),""))</f>
      </c>
      <c r="J14976" s="90">
        <f>IF(OR($E14976="",$H14976=""),"",$H14976*$I14976)</f>
      </c>
      <c r="K14976" s="87" t="str">
        <v/>
      </c>
    </row>
    <row r="14977">
      <c r="A14977" s="74" t="str">
        <v/>
      </c>
      <c r="B14977" s="74" t="str">
        <v/>
      </c>
      <c r="C14977" s="75">
        <f>IF($E14977="","",IFERROR(VLOOKUP(TRIM(E14977&amp;""),'Référentiel Articles'!$A$2:$F$634,2,FALSE),""))</f>
      </c>
      <c r="D14977" s="75">
        <f>IF($E14977="","",IFERROR(VLOOKUP(TRIM(E14977&amp;""),'Référentiel Articles'!$A$2:$F$634,3,FALSE),""))</f>
      </c>
      <c r="E14977" s="74" t="str">
        <v/>
      </c>
      <c r="F14977" s="75">
        <f>IF($E14977="","",IFERROR(VLOOKUP(TRIM(E14977&amp;""),'Référentiel Articles'!$A$2:$F$634,4,FALSE),""))</f>
      </c>
      <c r="G14977" s="76">
        <f>IF($E14977="","",IFERROR(VLOOKUP(TRIM(E14977&amp;""),'Référentiel Articles'!$A$2:$F$634,5,FALSE),""))</f>
      </c>
      <c r="H14977" s="77" t="str">
        <v/>
      </c>
      <c r="I14977" s="76">
        <f>IF($E14977="","",IFERROR(VLOOKUP(TRIM(E14977&amp;""),'Référentiel Articles'!$A$2:$F$634,6,FALSE),""))</f>
      </c>
      <c r="J14977" s="78">
        <f>IF(OR($E14977="",$H14977=""),"",$H14977*$I14977)</f>
      </c>
      <c r="K14977" s="79" t="str">
        <v/>
      </c>
    </row>
    <row r="14978">
      <c r="A14978" s="81" t="str">
        <v/>
      </c>
      <c r="B14978" s="81" t="str">
        <v/>
      </c>
      <c r="C14978" s="83">
        <f>IF($E14978="","",IFERROR(VLOOKUP(TRIM(E14978&amp;""),'Référentiel Articles'!$A$2:$F$634,2,FALSE),""))</f>
      </c>
      <c r="D14978" s="83">
        <f>IF($E14978="","",IFERROR(VLOOKUP(TRIM(E14978&amp;""),'Référentiel Articles'!$A$2:$F$634,3,FALSE),""))</f>
      </c>
      <c r="E14978" s="81" t="str">
        <v/>
      </c>
      <c r="F14978" s="83">
        <f>IF($E14978="","",IFERROR(VLOOKUP(TRIM(E14978&amp;""),'Référentiel Articles'!$A$2:$F$634,4,FALSE),""))</f>
      </c>
      <c r="G14978" s="84">
        <f>IF($E14978="","",IFERROR(VLOOKUP(TRIM(E14978&amp;""),'Référentiel Articles'!$A$2:$F$634,5,FALSE),""))</f>
      </c>
      <c r="H14978" s="85" t="str">
        <v/>
      </c>
      <c r="I14978" s="84">
        <f>IF($E14978="","",IFERROR(VLOOKUP(TRIM(E14978&amp;""),'Référentiel Articles'!$A$2:$F$634,6,FALSE),""))</f>
      </c>
      <c r="J14978" s="90">
        <f>IF(OR($E14978="",$H14978=""),"",$H14978*$I14978)</f>
      </c>
      <c r="K14978" s="87" t="str">
        <v/>
      </c>
    </row>
    <row r="14979">
      <c r="A14979" s="74" t="str">
        <v/>
      </c>
      <c r="B14979" s="74" t="str">
        <v/>
      </c>
      <c r="C14979" s="75">
        <f>IF($E14979="","",IFERROR(VLOOKUP(TRIM(E14979&amp;""),'Référentiel Articles'!$A$2:$F$634,2,FALSE),""))</f>
      </c>
      <c r="D14979" s="75">
        <f>IF($E14979="","",IFERROR(VLOOKUP(TRIM(E14979&amp;""),'Référentiel Articles'!$A$2:$F$634,3,FALSE),""))</f>
      </c>
      <c r="E14979" s="74" t="str">
        <v/>
      </c>
      <c r="F14979" s="75">
        <f>IF($E14979="","",IFERROR(VLOOKUP(TRIM(E14979&amp;""),'Référentiel Articles'!$A$2:$F$634,4,FALSE),""))</f>
      </c>
      <c r="G14979" s="76">
        <f>IF($E14979="","",IFERROR(VLOOKUP(TRIM(E14979&amp;""),'Référentiel Articles'!$A$2:$F$634,5,FALSE),""))</f>
      </c>
      <c r="H14979" s="77" t="str">
        <v/>
      </c>
      <c r="I14979" s="76">
        <f>IF($E14979="","",IFERROR(VLOOKUP(TRIM(E14979&amp;""),'Référentiel Articles'!$A$2:$F$634,6,FALSE),""))</f>
      </c>
      <c r="J14979" s="78">
        <f>IF(OR($E14979="",$H14979=""),"",$H14979*$I14979)</f>
      </c>
      <c r="K14979" s="79" t="str">
        <v/>
      </c>
    </row>
    <row r="14980">
      <c r="A14980" s="81" t="str">
        <v/>
      </c>
      <c r="B14980" s="81" t="str">
        <v/>
      </c>
      <c r="C14980" s="83">
        <f>IF($E14980="","",IFERROR(VLOOKUP(TRIM(E14980&amp;""),'Référentiel Articles'!$A$2:$F$634,2,FALSE),""))</f>
      </c>
      <c r="D14980" s="83">
        <f>IF($E14980="","",IFERROR(VLOOKUP(TRIM(E14980&amp;""),'Référentiel Articles'!$A$2:$F$634,3,FALSE),""))</f>
      </c>
      <c r="E14980" s="81" t="str">
        <v/>
      </c>
      <c r="F14980" s="83">
        <f>IF($E14980="","",IFERROR(VLOOKUP(TRIM(E14980&amp;""),'Référentiel Articles'!$A$2:$F$634,4,FALSE),""))</f>
      </c>
      <c r="G14980" s="84">
        <f>IF($E14980="","",IFERROR(VLOOKUP(TRIM(E14980&amp;""),'Référentiel Articles'!$A$2:$F$634,5,FALSE),""))</f>
      </c>
      <c r="H14980" s="85" t="str">
        <v/>
      </c>
      <c r="I14980" s="84">
        <f>IF($E14980="","",IFERROR(VLOOKUP(TRIM(E14980&amp;""),'Référentiel Articles'!$A$2:$F$634,6,FALSE),""))</f>
      </c>
      <c r="J14980" s="90">
        <f>IF(OR($E14980="",$H14980=""),"",$H14980*$I14980)</f>
      </c>
      <c r="K14980" s="87" t="str">
        <v/>
      </c>
    </row>
    <row r="14981">
      <c r="A14981" s="74" t="str">
        <v/>
      </c>
      <c r="B14981" s="74" t="str">
        <v/>
      </c>
      <c r="C14981" s="75">
        <f>IF($E14981="","",IFERROR(VLOOKUP(TRIM(E14981&amp;""),'Référentiel Articles'!$A$2:$F$634,2,FALSE),""))</f>
      </c>
      <c r="D14981" s="75">
        <f>IF($E14981="","",IFERROR(VLOOKUP(TRIM(E14981&amp;""),'Référentiel Articles'!$A$2:$F$634,3,FALSE),""))</f>
      </c>
      <c r="E14981" s="74" t="str">
        <v/>
      </c>
      <c r="F14981" s="75">
        <f>IF($E14981="","",IFERROR(VLOOKUP(TRIM(E14981&amp;""),'Référentiel Articles'!$A$2:$F$634,4,FALSE),""))</f>
      </c>
      <c r="G14981" s="76">
        <f>IF($E14981="","",IFERROR(VLOOKUP(TRIM(E14981&amp;""),'Référentiel Articles'!$A$2:$F$634,5,FALSE),""))</f>
      </c>
      <c r="H14981" s="77" t="str">
        <v/>
      </c>
      <c r="I14981" s="76">
        <f>IF($E14981="","",IFERROR(VLOOKUP(TRIM(E14981&amp;""),'Référentiel Articles'!$A$2:$F$634,6,FALSE),""))</f>
      </c>
      <c r="J14981" s="78">
        <f>IF(OR($E14981="",$H14981=""),"",$H14981*$I14981)</f>
      </c>
      <c r="K14981" s="79" t="str">
        <v/>
      </c>
    </row>
    <row r="14982">
      <c r="A14982" s="81" t="str">
        <v/>
      </c>
      <c r="B14982" s="81" t="str">
        <v/>
      </c>
      <c r="C14982" s="83">
        <f>IF($E14982="","",IFERROR(VLOOKUP(TRIM(E14982&amp;""),'Référentiel Articles'!$A$2:$F$634,2,FALSE),""))</f>
      </c>
      <c r="D14982" s="83">
        <f>IF($E14982="","",IFERROR(VLOOKUP(TRIM(E14982&amp;""),'Référentiel Articles'!$A$2:$F$634,3,FALSE),""))</f>
      </c>
      <c r="E14982" s="81" t="str">
        <v/>
      </c>
      <c r="F14982" s="83">
        <f>IF($E14982="","",IFERROR(VLOOKUP(TRIM(E14982&amp;""),'Référentiel Articles'!$A$2:$F$634,4,FALSE),""))</f>
      </c>
      <c r="G14982" s="84">
        <f>IF($E14982="","",IFERROR(VLOOKUP(TRIM(E14982&amp;""),'Référentiel Articles'!$A$2:$F$634,5,FALSE),""))</f>
      </c>
      <c r="H14982" s="85" t="str">
        <v/>
      </c>
      <c r="I14982" s="84">
        <f>IF($E14982="","",IFERROR(VLOOKUP(TRIM(E14982&amp;""),'Référentiel Articles'!$A$2:$F$634,6,FALSE),""))</f>
      </c>
      <c r="J14982" s="90">
        <f>IF(OR($E14982="",$H14982=""),"",$H14982*$I14982)</f>
      </c>
      <c r="K14982" s="87" t="str">
        <v/>
      </c>
    </row>
    <row r="14983">
      <c r="A14983" s="74" t="str">
        <v/>
      </c>
      <c r="B14983" s="74" t="str">
        <v/>
      </c>
      <c r="C14983" s="75">
        <f>IF($E14983="","",IFERROR(VLOOKUP(TRIM(E14983&amp;""),'Référentiel Articles'!$A$2:$F$634,2,FALSE),""))</f>
      </c>
      <c r="D14983" s="75">
        <f>IF($E14983="","",IFERROR(VLOOKUP(TRIM(E14983&amp;""),'Référentiel Articles'!$A$2:$F$634,3,FALSE),""))</f>
      </c>
      <c r="E14983" s="74" t="str">
        <v/>
      </c>
      <c r="F14983" s="75">
        <f>IF($E14983="","",IFERROR(VLOOKUP(TRIM(E14983&amp;""),'Référentiel Articles'!$A$2:$F$634,4,FALSE),""))</f>
      </c>
      <c r="G14983" s="76">
        <f>IF($E14983="","",IFERROR(VLOOKUP(TRIM(E14983&amp;""),'Référentiel Articles'!$A$2:$F$634,5,FALSE),""))</f>
      </c>
      <c r="H14983" s="77" t="str">
        <v/>
      </c>
      <c r="I14983" s="76">
        <f>IF($E14983="","",IFERROR(VLOOKUP(TRIM(E14983&amp;""),'Référentiel Articles'!$A$2:$F$634,6,FALSE),""))</f>
      </c>
      <c r="J14983" s="78">
        <f>IF(OR($E14983="",$H14983=""),"",$H14983*$I14983)</f>
      </c>
      <c r="K14983" s="79" t="str">
        <v/>
      </c>
    </row>
    <row r="14984">
      <c r="A14984" s="81" t="str">
        <v/>
      </c>
      <c r="B14984" s="81" t="str">
        <v/>
      </c>
      <c r="C14984" s="83">
        <f>IF($E14984="","",IFERROR(VLOOKUP(TRIM(E14984&amp;""),'Référentiel Articles'!$A$2:$F$634,2,FALSE),""))</f>
      </c>
      <c r="D14984" s="83">
        <f>IF($E14984="","",IFERROR(VLOOKUP(TRIM(E14984&amp;""),'Référentiel Articles'!$A$2:$F$634,3,FALSE),""))</f>
      </c>
      <c r="E14984" s="81" t="str">
        <v/>
      </c>
      <c r="F14984" s="83">
        <f>IF($E14984="","",IFERROR(VLOOKUP(TRIM(E14984&amp;""),'Référentiel Articles'!$A$2:$F$634,4,FALSE),""))</f>
      </c>
      <c r="G14984" s="84">
        <f>IF($E14984="","",IFERROR(VLOOKUP(TRIM(E14984&amp;""),'Référentiel Articles'!$A$2:$F$634,5,FALSE),""))</f>
      </c>
      <c r="H14984" s="85" t="str">
        <v/>
      </c>
      <c r="I14984" s="84">
        <f>IF($E14984="","",IFERROR(VLOOKUP(TRIM(E14984&amp;""),'Référentiel Articles'!$A$2:$F$634,6,FALSE),""))</f>
      </c>
      <c r="J14984" s="90">
        <f>IF(OR($E14984="",$H14984=""),"",$H14984*$I14984)</f>
      </c>
      <c r="K14984" s="87" t="str">
        <v/>
      </c>
    </row>
    <row r="14985">
      <c r="A14985" s="74" t="str">
        <v/>
      </c>
      <c r="B14985" s="74" t="str">
        <v/>
      </c>
      <c r="C14985" s="75">
        <f>IF($E14985="","",IFERROR(VLOOKUP(TRIM(E14985&amp;""),'Référentiel Articles'!$A$2:$F$634,2,FALSE),""))</f>
      </c>
      <c r="D14985" s="75">
        <f>IF($E14985="","",IFERROR(VLOOKUP(TRIM(E14985&amp;""),'Référentiel Articles'!$A$2:$F$634,3,FALSE),""))</f>
      </c>
      <c r="E14985" s="74" t="str">
        <v/>
      </c>
      <c r="F14985" s="75">
        <f>IF($E14985="","",IFERROR(VLOOKUP(TRIM(E14985&amp;""),'Référentiel Articles'!$A$2:$F$634,4,FALSE),""))</f>
      </c>
      <c r="G14985" s="76">
        <f>IF($E14985="","",IFERROR(VLOOKUP(TRIM(E14985&amp;""),'Référentiel Articles'!$A$2:$F$634,5,FALSE),""))</f>
      </c>
      <c r="H14985" s="77" t="str">
        <v/>
      </c>
      <c r="I14985" s="76">
        <f>IF($E14985="","",IFERROR(VLOOKUP(TRIM(E14985&amp;""),'Référentiel Articles'!$A$2:$F$634,6,FALSE),""))</f>
      </c>
      <c r="J14985" s="78">
        <f>IF(OR($E14985="",$H14985=""),"",$H14985*$I14985)</f>
      </c>
      <c r="K14985" s="79" t="str">
        <v/>
      </c>
    </row>
    <row r="14986">
      <c r="A14986" s="81" t="str">
        <v/>
      </c>
      <c r="B14986" s="81" t="str">
        <v/>
      </c>
      <c r="C14986" s="83">
        <f>IF($E14986="","",IFERROR(VLOOKUP(TRIM(E14986&amp;""),'Référentiel Articles'!$A$2:$F$634,2,FALSE),""))</f>
      </c>
      <c r="D14986" s="83">
        <f>IF($E14986="","",IFERROR(VLOOKUP(TRIM(E14986&amp;""),'Référentiel Articles'!$A$2:$F$634,3,FALSE),""))</f>
      </c>
      <c r="E14986" s="81" t="str">
        <v/>
      </c>
      <c r="F14986" s="83">
        <f>IF($E14986="","",IFERROR(VLOOKUP(TRIM(E14986&amp;""),'Référentiel Articles'!$A$2:$F$634,4,FALSE),""))</f>
      </c>
      <c r="G14986" s="84">
        <f>IF($E14986="","",IFERROR(VLOOKUP(TRIM(E14986&amp;""),'Référentiel Articles'!$A$2:$F$634,5,FALSE),""))</f>
      </c>
      <c r="H14986" s="85" t="str">
        <v/>
      </c>
      <c r="I14986" s="84">
        <f>IF($E14986="","",IFERROR(VLOOKUP(TRIM(E14986&amp;""),'Référentiel Articles'!$A$2:$F$634,6,FALSE),""))</f>
      </c>
      <c r="J14986" s="90">
        <f>IF(OR($E14986="",$H14986=""),"",$H14986*$I14986)</f>
      </c>
      <c r="K14986" s="87" t="str">
        <v/>
      </c>
    </row>
    <row r="14987">
      <c r="A14987" s="74" t="str">
        <v/>
      </c>
      <c r="B14987" s="74" t="str">
        <v/>
      </c>
      <c r="C14987" s="75">
        <f>IF($E14987="","",IFERROR(VLOOKUP(TRIM(E14987&amp;""),'Référentiel Articles'!$A$2:$F$634,2,FALSE),""))</f>
      </c>
      <c r="D14987" s="75">
        <f>IF($E14987="","",IFERROR(VLOOKUP(TRIM(E14987&amp;""),'Référentiel Articles'!$A$2:$F$634,3,FALSE),""))</f>
      </c>
      <c r="E14987" s="74" t="str">
        <v/>
      </c>
      <c r="F14987" s="75">
        <f>IF($E14987="","",IFERROR(VLOOKUP(TRIM(E14987&amp;""),'Référentiel Articles'!$A$2:$F$634,4,FALSE),""))</f>
      </c>
      <c r="G14987" s="76">
        <f>IF($E14987="","",IFERROR(VLOOKUP(TRIM(E14987&amp;""),'Référentiel Articles'!$A$2:$F$634,5,FALSE),""))</f>
      </c>
      <c r="H14987" s="77" t="str">
        <v/>
      </c>
      <c r="I14987" s="76">
        <f>IF($E14987="","",IFERROR(VLOOKUP(TRIM(E14987&amp;""),'Référentiel Articles'!$A$2:$F$634,6,FALSE),""))</f>
      </c>
      <c r="J14987" s="78">
        <f>IF(OR($E14987="",$H14987=""),"",$H14987*$I14987)</f>
      </c>
      <c r="K14987" s="79" t="str">
        <v/>
      </c>
    </row>
    <row r="14988">
      <c r="A14988" s="81" t="str">
        <v/>
      </c>
      <c r="B14988" s="81" t="str">
        <v/>
      </c>
      <c r="C14988" s="83">
        <f>IF($E14988="","",IFERROR(VLOOKUP(TRIM(E14988&amp;""),'Référentiel Articles'!$A$2:$F$634,2,FALSE),""))</f>
      </c>
      <c r="D14988" s="83">
        <f>IF($E14988="","",IFERROR(VLOOKUP(TRIM(E14988&amp;""),'Référentiel Articles'!$A$2:$F$634,3,FALSE),""))</f>
      </c>
      <c r="E14988" s="81" t="str">
        <v/>
      </c>
      <c r="F14988" s="83">
        <f>IF($E14988="","",IFERROR(VLOOKUP(TRIM(E14988&amp;""),'Référentiel Articles'!$A$2:$F$634,4,FALSE),""))</f>
      </c>
      <c r="G14988" s="84">
        <f>IF($E14988="","",IFERROR(VLOOKUP(TRIM(E14988&amp;""),'Référentiel Articles'!$A$2:$F$634,5,FALSE),""))</f>
      </c>
      <c r="H14988" s="85" t="str">
        <v/>
      </c>
      <c r="I14988" s="84">
        <f>IF($E14988="","",IFERROR(VLOOKUP(TRIM(E14988&amp;""),'Référentiel Articles'!$A$2:$F$634,6,FALSE),""))</f>
      </c>
      <c r="J14988" s="90">
        <f>IF(OR($E14988="",$H14988=""),"",$H14988*$I14988)</f>
      </c>
      <c r="K14988" s="87" t="str">
        <v/>
      </c>
    </row>
    <row r="14989">
      <c r="A14989" s="74" t="str">
        <v/>
      </c>
      <c r="B14989" s="74" t="str">
        <v/>
      </c>
      <c r="C14989" s="75">
        <f>IF($E14989="","",IFERROR(VLOOKUP(TRIM(E14989&amp;""),'Référentiel Articles'!$A$2:$F$634,2,FALSE),""))</f>
      </c>
      <c r="D14989" s="75">
        <f>IF($E14989="","",IFERROR(VLOOKUP(TRIM(E14989&amp;""),'Référentiel Articles'!$A$2:$F$634,3,FALSE),""))</f>
      </c>
      <c r="E14989" s="74" t="str">
        <v/>
      </c>
      <c r="F14989" s="75">
        <f>IF($E14989="","",IFERROR(VLOOKUP(TRIM(E14989&amp;""),'Référentiel Articles'!$A$2:$F$634,4,FALSE),""))</f>
      </c>
      <c r="G14989" s="76">
        <f>IF($E14989="","",IFERROR(VLOOKUP(TRIM(E14989&amp;""),'Référentiel Articles'!$A$2:$F$634,5,FALSE),""))</f>
      </c>
      <c r="H14989" s="77" t="str">
        <v/>
      </c>
      <c r="I14989" s="76">
        <f>IF($E14989="","",IFERROR(VLOOKUP(TRIM(E14989&amp;""),'Référentiel Articles'!$A$2:$F$634,6,FALSE),""))</f>
      </c>
      <c r="J14989" s="78">
        <f>IF(OR($E14989="",$H14989=""),"",$H14989*$I14989)</f>
      </c>
      <c r="K14989" s="79" t="str">
        <v/>
      </c>
    </row>
    <row r="14990">
      <c r="A14990" s="81" t="str">
        <v/>
      </c>
      <c r="B14990" s="81" t="str">
        <v/>
      </c>
      <c r="C14990" s="83">
        <f>IF($E14990="","",IFERROR(VLOOKUP(TRIM(E14990&amp;""),'Référentiel Articles'!$A$2:$F$634,2,FALSE),""))</f>
      </c>
      <c r="D14990" s="83">
        <f>IF($E14990="","",IFERROR(VLOOKUP(TRIM(E14990&amp;""),'Référentiel Articles'!$A$2:$F$634,3,FALSE),""))</f>
      </c>
      <c r="E14990" s="81" t="str">
        <v/>
      </c>
      <c r="F14990" s="83">
        <f>IF($E14990="","",IFERROR(VLOOKUP(TRIM(E14990&amp;""),'Référentiel Articles'!$A$2:$F$634,4,FALSE),""))</f>
      </c>
      <c r="G14990" s="84">
        <f>IF($E14990="","",IFERROR(VLOOKUP(TRIM(E14990&amp;""),'Référentiel Articles'!$A$2:$F$634,5,FALSE),""))</f>
      </c>
      <c r="H14990" s="85" t="str">
        <v/>
      </c>
      <c r="I14990" s="84">
        <f>IF($E14990="","",IFERROR(VLOOKUP(TRIM(E14990&amp;""),'Référentiel Articles'!$A$2:$F$634,6,FALSE),""))</f>
      </c>
      <c r="J14990" s="90">
        <f>IF(OR($E14990="",$H14990=""),"",$H14990*$I14990)</f>
      </c>
      <c r="K14990" s="87" t="str">
        <v/>
      </c>
    </row>
    <row r="14991">
      <c r="A14991" s="74" t="str">
        <v/>
      </c>
      <c r="B14991" s="74" t="str">
        <v/>
      </c>
      <c r="C14991" s="75">
        <f>IF($E14991="","",IFERROR(VLOOKUP(TRIM(E14991&amp;""),'Référentiel Articles'!$A$2:$F$634,2,FALSE),""))</f>
      </c>
      <c r="D14991" s="75">
        <f>IF($E14991="","",IFERROR(VLOOKUP(TRIM(E14991&amp;""),'Référentiel Articles'!$A$2:$F$634,3,FALSE),""))</f>
      </c>
      <c r="E14991" s="74" t="str">
        <v/>
      </c>
      <c r="F14991" s="75">
        <f>IF($E14991="","",IFERROR(VLOOKUP(TRIM(E14991&amp;""),'Référentiel Articles'!$A$2:$F$634,4,FALSE),""))</f>
      </c>
      <c r="G14991" s="76">
        <f>IF($E14991="","",IFERROR(VLOOKUP(TRIM(E14991&amp;""),'Référentiel Articles'!$A$2:$F$634,5,FALSE),""))</f>
      </c>
      <c r="H14991" s="77" t="str">
        <v/>
      </c>
      <c r="I14991" s="76">
        <f>IF($E14991="","",IFERROR(VLOOKUP(TRIM(E14991&amp;""),'Référentiel Articles'!$A$2:$F$634,6,FALSE),""))</f>
      </c>
      <c r="J14991" s="78">
        <f>IF(OR($E14991="",$H14991=""),"",$H14991*$I14991)</f>
      </c>
      <c r="K14991" s="79" t="str">
        <v/>
      </c>
    </row>
    <row r="14992">
      <c r="A14992" s="81" t="str">
        <v/>
      </c>
      <c r="B14992" s="81" t="str">
        <v/>
      </c>
      <c r="C14992" s="83">
        <f>IF($E14992="","",IFERROR(VLOOKUP(TRIM(E14992&amp;""),'Référentiel Articles'!$A$2:$F$634,2,FALSE),""))</f>
      </c>
      <c r="D14992" s="83">
        <f>IF($E14992="","",IFERROR(VLOOKUP(TRIM(E14992&amp;""),'Référentiel Articles'!$A$2:$F$634,3,FALSE),""))</f>
      </c>
      <c r="E14992" s="81" t="str">
        <v/>
      </c>
      <c r="F14992" s="83">
        <f>IF($E14992="","",IFERROR(VLOOKUP(TRIM(E14992&amp;""),'Référentiel Articles'!$A$2:$F$634,4,FALSE),""))</f>
      </c>
      <c r="G14992" s="84">
        <f>IF($E14992="","",IFERROR(VLOOKUP(TRIM(E14992&amp;""),'Référentiel Articles'!$A$2:$F$634,5,FALSE),""))</f>
      </c>
      <c r="H14992" s="85" t="str">
        <v/>
      </c>
      <c r="I14992" s="84">
        <f>IF($E14992="","",IFERROR(VLOOKUP(TRIM(E14992&amp;""),'Référentiel Articles'!$A$2:$F$634,6,FALSE),""))</f>
      </c>
      <c r="J14992" s="90">
        <f>IF(OR($E14992="",$H14992=""),"",$H14992*$I14992)</f>
      </c>
      <c r="K14992" s="87" t="str">
        <v/>
      </c>
    </row>
    <row r="14993">
      <c r="A14993" s="74" t="str">
        <v/>
      </c>
      <c r="B14993" s="74" t="str">
        <v/>
      </c>
      <c r="C14993" s="75">
        <f>IF($E14993="","",IFERROR(VLOOKUP(TRIM(E14993&amp;""),'Référentiel Articles'!$A$2:$F$634,2,FALSE),""))</f>
      </c>
      <c r="D14993" s="75">
        <f>IF($E14993="","",IFERROR(VLOOKUP(TRIM(E14993&amp;""),'Référentiel Articles'!$A$2:$F$634,3,FALSE),""))</f>
      </c>
      <c r="E14993" s="74" t="str">
        <v/>
      </c>
      <c r="F14993" s="75">
        <f>IF($E14993="","",IFERROR(VLOOKUP(TRIM(E14993&amp;""),'Référentiel Articles'!$A$2:$F$634,4,FALSE),""))</f>
      </c>
      <c r="G14993" s="76">
        <f>IF($E14993="","",IFERROR(VLOOKUP(TRIM(E14993&amp;""),'Référentiel Articles'!$A$2:$F$634,5,FALSE),""))</f>
      </c>
      <c r="H14993" s="77" t="str">
        <v/>
      </c>
      <c r="I14993" s="76">
        <f>IF($E14993="","",IFERROR(VLOOKUP(TRIM(E14993&amp;""),'Référentiel Articles'!$A$2:$F$634,6,FALSE),""))</f>
      </c>
      <c r="J14993" s="78">
        <f>IF(OR($E14993="",$H14993=""),"",$H14993*$I14993)</f>
      </c>
      <c r="K14993" s="79" t="str">
        <v/>
      </c>
    </row>
    <row r="14994">
      <c r="A14994" s="81" t="str">
        <v/>
      </c>
      <c r="B14994" s="81" t="str">
        <v/>
      </c>
      <c r="C14994" s="83">
        <f>IF($E14994="","",IFERROR(VLOOKUP(TRIM(E14994&amp;""),'Référentiel Articles'!$A$2:$F$634,2,FALSE),""))</f>
      </c>
      <c r="D14994" s="83">
        <f>IF($E14994="","",IFERROR(VLOOKUP(TRIM(E14994&amp;""),'Référentiel Articles'!$A$2:$F$634,3,FALSE),""))</f>
      </c>
      <c r="E14994" s="81" t="str">
        <v/>
      </c>
      <c r="F14994" s="83">
        <f>IF($E14994="","",IFERROR(VLOOKUP(TRIM(E14994&amp;""),'Référentiel Articles'!$A$2:$F$634,4,FALSE),""))</f>
      </c>
      <c r="G14994" s="84">
        <f>IF($E14994="","",IFERROR(VLOOKUP(TRIM(E14994&amp;""),'Référentiel Articles'!$A$2:$F$634,5,FALSE),""))</f>
      </c>
      <c r="H14994" s="85" t="str">
        <v/>
      </c>
      <c r="I14994" s="84">
        <f>IF($E14994="","",IFERROR(VLOOKUP(TRIM(E14994&amp;""),'Référentiel Articles'!$A$2:$F$634,6,FALSE),""))</f>
      </c>
      <c r="J14994" s="90">
        <f>IF(OR($E14994="",$H14994=""),"",$H14994*$I14994)</f>
      </c>
      <c r="K14994" s="87" t="str">
        <v/>
      </c>
    </row>
    <row r="14995">
      <c r="A14995" s="74" t="str">
        <v/>
      </c>
      <c r="B14995" s="74" t="str">
        <v/>
      </c>
      <c r="C14995" s="75">
        <f>IF($E14995="","",IFERROR(VLOOKUP(TRIM(E14995&amp;""),'Référentiel Articles'!$A$2:$F$634,2,FALSE),""))</f>
      </c>
      <c r="D14995" s="75">
        <f>IF($E14995="","",IFERROR(VLOOKUP(TRIM(E14995&amp;""),'Référentiel Articles'!$A$2:$F$634,3,FALSE),""))</f>
      </c>
      <c r="E14995" s="74" t="str">
        <v/>
      </c>
      <c r="F14995" s="75">
        <f>IF($E14995="","",IFERROR(VLOOKUP(TRIM(E14995&amp;""),'Référentiel Articles'!$A$2:$F$634,4,FALSE),""))</f>
      </c>
      <c r="G14995" s="76">
        <f>IF($E14995="","",IFERROR(VLOOKUP(TRIM(E14995&amp;""),'Référentiel Articles'!$A$2:$F$634,5,FALSE),""))</f>
      </c>
      <c r="H14995" s="77" t="str">
        <v/>
      </c>
      <c r="I14995" s="76">
        <f>IF($E14995="","",IFERROR(VLOOKUP(TRIM(E14995&amp;""),'Référentiel Articles'!$A$2:$F$634,6,FALSE),""))</f>
      </c>
      <c r="J14995" s="78">
        <f>IF(OR($E14995="",$H14995=""),"",$H14995*$I14995)</f>
      </c>
      <c r="K14995" s="79" t="str">
        <v/>
      </c>
    </row>
    <row r="14996">
      <c r="A14996" s="81" t="str">
        <v/>
      </c>
      <c r="B14996" s="81" t="str">
        <v/>
      </c>
      <c r="C14996" s="83">
        <f>IF($E14996="","",IFERROR(VLOOKUP(TRIM(E14996&amp;""),'Référentiel Articles'!$A$2:$F$634,2,FALSE),""))</f>
      </c>
      <c r="D14996" s="83">
        <f>IF($E14996="","",IFERROR(VLOOKUP(TRIM(E14996&amp;""),'Référentiel Articles'!$A$2:$F$634,3,FALSE),""))</f>
      </c>
      <c r="E14996" s="81" t="str">
        <v/>
      </c>
      <c r="F14996" s="83">
        <f>IF($E14996="","",IFERROR(VLOOKUP(TRIM(E14996&amp;""),'Référentiel Articles'!$A$2:$F$634,4,FALSE),""))</f>
      </c>
      <c r="G14996" s="84">
        <f>IF($E14996="","",IFERROR(VLOOKUP(TRIM(E14996&amp;""),'Référentiel Articles'!$A$2:$F$634,5,FALSE),""))</f>
      </c>
      <c r="H14996" s="85" t="str">
        <v/>
      </c>
      <c r="I14996" s="84">
        <f>IF($E14996="","",IFERROR(VLOOKUP(TRIM(E14996&amp;""),'Référentiel Articles'!$A$2:$F$634,6,FALSE),""))</f>
      </c>
      <c r="J14996" s="90">
        <f>IF(OR($E14996="",$H14996=""),"",$H14996*$I14996)</f>
      </c>
      <c r="K14996" s="87" t="str">
        <v/>
      </c>
    </row>
    <row r="14997">
      <c r="A14997" s="74" t="str">
        <v/>
      </c>
      <c r="B14997" s="74" t="str">
        <v/>
      </c>
      <c r="C14997" s="75">
        <f>IF($E14997="","",IFERROR(VLOOKUP(TRIM(E14997&amp;""),'Référentiel Articles'!$A$2:$F$634,2,FALSE),""))</f>
      </c>
      <c r="D14997" s="75">
        <f>IF($E14997="","",IFERROR(VLOOKUP(TRIM(E14997&amp;""),'Référentiel Articles'!$A$2:$F$634,3,FALSE),""))</f>
      </c>
      <c r="E14997" s="74" t="str">
        <v/>
      </c>
      <c r="F14997" s="75">
        <f>IF($E14997="","",IFERROR(VLOOKUP(TRIM(E14997&amp;""),'Référentiel Articles'!$A$2:$F$634,4,FALSE),""))</f>
      </c>
      <c r="G14997" s="76">
        <f>IF($E14997="","",IFERROR(VLOOKUP(TRIM(E14997&amp;""),'Référentiel Articles'!$A$2:$F$634,5,FALSE),""))</f>
      </c>
      <c r="H14997" s="77" t="str">
        <v/>
      </c>
      <c r="I14997" s="76">
        <f>IF($E14997="","",IFERROR(VLOOKUP(TRIM(E14997&amp;""),'Référentiel Articles'!$A$2:$F$634,6,FALSE),""))</f>
      </c>
      <c r="J14997" s="78">
        <f>IF(OR($E14997="",$H14997=""),"",$H14997*$I14997)</f>
      </c>
      <c r="K14997" s="79" t="str">
        <v/>
      </c>
    </row>
    <row r="14998">
      <c r="A14998" s="81" t="str">
        <v/>
      </c>
      <c r="B14998" s="81" t="str">
        <v/>
      </c>
      <c r="C14998" s="83">
        <f>IF($E14998="","",IFERROR(VLOOKUP(TRIM(E14998&amp;""),'Référentiel Articles'!$A$2:$F$634,2,FALSE),""))</f>
      </c>
      <c r="D14998" s="83">
        <f>IF($E14998="","",IFERROR(VLOOKUP(TRIM(E14998&amp;""),'Référentiel Articles'!$A$2:$F$634,3,FALSE),""))</f>
      </c>
      <c r="E14998" s="81" t="str">
        <v/>
      </c>
      <c r="F14998" s="83">
        <f>IF($E14998="","",IFERROR(VLOOKUP(TRIM(E14998&amp;""),'Référentiel Articles'!$A$2:$F$634,4,FALSE),""))</f>
      </c>
      <c r="G14998" s="84">
        <f>IF($E14998="","",IFERROR(VLOOKUP(TRIM(E14998&amp;""),'Référentiel Articles'!$A$2:$F$634,5,FALSE),""))</f>
      </c>
      <c r="H14998" s="85" t="str">
        <v/>
      </c>
      <c r="I14998" s="84">
        <f>IF($E14998="","",IFERROR(VLOOKUP(TRIM(E14998&amp;""),'Référentiel Articles'!$A$2:$F$634,6,FALSE),""))</f>
      </c>
      <c r="J14998" s="90">
        <f>IF(OR($E14998="",$H14998=""),"",$H14998*$I14998)</f>
      </c>
      <c r="K14998" s="87" t="str">
        <v/>
      </c>
    </row>
    <row r="14999">
      <c r="A14999" s="74" t="str">
        <v/>
      </c>
      <c r="B14999" s="74" t="str">
        <v/>
      </c>
      <c r="C14999" s="75">
        <f>IF($E14999="","",IFERROR(VLOOKUP(TRIM(E14999&amp;""),'Référentiel Articles'!$A$2:$F$634,2,FALSE),""))</f>
      </c>
      <c r="D14999" s="75">
        <f>IF($E14999="","",IFERROR(VLOOKUP(TRIM(E14999&amp;""),'Référentiel Articles'!$A$2:$F$634,3,FALSE),""))</f>
      </c>
      <c r="E14999" s="74" t="str">
        <v/>
      </c>
      <c r="F14999" s="75">
        <f>IF($E14999="","",IFERROR(VLOOKUP(TRIM(E14999&amp;""),'Référentiel Articles'!$A$2:$F$634,4,FALSE),""))</f>
      </c>
      <c r="G14999" s="76">
        <f>IF($E14999="","",IFERROR(VLOOKUP(TRIM(E14999&amp;""),'Référentiel Articles'!$A$2:$F$634,5,FALSE),""))</f>
      </c>
      <c r="H14999" s="77" t="str">
        <v/>
      </c>
      <c r="I14999" s="76">
        <f>IF($E14999="","",IFERROR(VLOOKUP(TRIM(E14999&amp;""),'Référentiel Articles'!$A$2:$F$634,6,FALSE),""))</f>
      </c>
      <c r="J14999" s="78">
        <f>IF(OR($E14999="",$H14999=""),"",$H14999*$I14999)</f>
      </c>
      <c r="K14999" s="79" t="str">
        <v/>
      </c>
    </row>
    <row r="15000">
      <c r="A15000" s="81" t="str">
        <v/>
      </c>
      <c r="B15000" s="81" t="str">
        <v/>
      </c>
      <c r="C15000" s="83">
        <f>IF($E15000="","",IFERROR(VLOOKUP(TRIM(E15000&amp;""),'Référentiel Articles'!$A$2:$F$634,2,FALSE),""))</f>
      </c>
      <c r="D15000" s="83">
        <f>IF($E15000="","",IFERROR(VLOOKUP(TRIM(E15000&amp;""),'Référentiel Articles'!$A$2:$F$634,3,FALSE),""))</f>
      </c>
      <c r="E15000" s="81" t="str">
        <v/>
      </c>
      <c r="F15000" s="83">
        <f>IF($E15000="","",IFERROR(VLOOKUP(TRIM(E15000&amp;""),'Référentiel Articles'!$A$2:$F$634,4,FALSE),""))</f>
      </c>
      <c r="G15000" s="84">
        <f>IF($E15000="","",IFERROR(VLOOKUP(TRIM(E15000&amp;""),'Référentiel Articles'!$A$2:$F$634,5,FALSE),""))</f>
      </c>
      <c r="H15000" s="85" t="str">
        <v/>
      </c>
      <c r="I15000" s="84">
        <f>IF($E15000="","",IFERROR(VLOOKUP(TRIM(E15000&amp;""),'Référentiel Articles'!$A$2:$F$634,6,FALSE),""))</f>
      </c>
      <c r="J15000" s="90">
        <f>IF(OR($E15000="",$H15000=""),"",$H15000*$I15000)</f>
      </c>
      <c r="K15000" s="87" t="str">
        <v/>
      </c>
    </row>
    <row r="15001">
      <c r="A15001" s="74" t="str">
        <v/>
      </c>
      <c r="B15001" s="74" t="str">
        <v/>
      </c>
      <c r="C15001" s="75">
        <f>IF($E15001="","",IFERROR(VLOOKUP(TRIM(E15001&amp;""),'Référentiel Articles'!$A$2:$F$634,2,FALSE),""))</f>
      </c>
      <c r="D15001" s="75">
        <f>IF($E15001="","",IFERROR(VLOOKUP(TRIM(E15001&amp;""),'Référentiel Articles'!$A$2:$F$634,3,FALSE),""))</f>
      </c>
      <c r="E15001" s="74" t="str">
        <v/>
      </c>
      <c r="F15001" s="75">
        <f>IF($E15001="","",IFERROR(VLOOKUP(TRIM(E15001&amp;""),'Référentiel Articles'!$A$2:$F$634,4,FALSE),""))</f>
      </c>
      <c r="G15001" s="76">
        <f>IF($E15001="","",IFERROR(VLOOKUP(TRIM(E15001&amp;""),'Référentiel Articles'!$A$2:$F$634,5,FALSE),""))</f>
      </c>
      <c r="H15001" s="77" t="str">
        <v/>
      </c>
      <c r="I15001" s="76">
        <f>IF($E15001="","",IFERROR(VLOOKUP(TRIM(E15001&amp;""),'Référentiel Articles'!$A$2:$F$634,6,FALSE),""))</f>
      </c>
      <c r="J15001" s="78">
        <f>IF(OR($E15001="",$H15001=""),"",$H15001*$I15001)</f>
      </c>
      <c r="K15001" s="79" t="str">
        <v/>
      </c>
    </row>
    <row r="15002">
      <c r="A15002" s="81" t="str">
        <v/>
      </c>
      <c r="B15002" s="81" t="str">
        <v/>
      </c>
      <c r="C15002" s="83">
        <f>IF($E15002="","",IFERROR(VLOOKUP(TRIM(E15002&amp;""),'Référentiel Articles'!$A$2:$F$634,2,FALSE),""))</f>
      </c>
      <c r="D15002" s="83">
        <f>IF($E15002="","",IFERROR(VLOOKUP(TRIM(E15002&amp;""),'Référentiel Articles'!$A$2:$F$634,3,FALSE),""))</f>
      </c>
      <c r="E15002" s="81" t="str">
        <v/>
      </c>
      <c r="F15002" s="83">
        <f>IF($E15002="","",IFERROR(VLOOKUP(TRIM(E15002&amp;""),'Référentiel Articles'!$A$2:$F$634,4,FALSE),""))</f>
      </c>
      <c r="G15002" s="84">
        <f>IF($E15002="","",IFERROR(VLOOKUP(TRIM(E15002&amp;""),'Référentiel Articles'!$A$2:$F$634,5,FALSE),""))</f>
      </c>
      <c r="H15002" s="85" t="str">
        <v/>
      </c>
      <c r="I15002" s="84">
        <f>IF($E15002="","",IFERROR(VLOOKUP(TRIM(E15002&amp;""),'Référentiel Articles'!$A$2:$F$634,6,FALSE),""))</f>
      </c>
      <c r="J15002" s="90">
        <f>IF(OR($E15002="",$H15002=""),"",$H15002*$I15002)</f>
      </c>
      <c r="K15002" s="87" t="str">
        <v/>
      </c>
    </row>
    <row r="15003">
      <c r="A15003" s="74" t="str">
        <v/>
      </c>
      <c r="B15003" s="74" t="str">
        <v/>
      </c>
      <c r="C15003" s="75">
        <f>IF($E15003="","",IFERROR(VLOOKUP(TRIM(E15003&amp;""),'Référentiel Articles'!$A$2:$F$634,2,FALSE),""))</f>
      </c>
      <c r="D15003" s="75">
        <f>IF($E15003="","",IFERROR(VLOOKUP(TRIM(E15003&amp;""),'Référentiel Articles'!$A$2:$F$634,3,FALSE),""))</f>
      </c>
      <c r="E15003" s="74" t="str">
        <v/>
      </c>
      <c r="F15003" s="75">
        <f>IF($E15003="","",IFERROR(VLOOKUP(TRIM(E15003&amp;""),'Référentiel Articles'!$A$2:$F$634,4,FALSE),""))</f>
      </c>
      <c r="G15003" s="76">
        <f>IF($E15003="","",IFERROR(VLOOKUP(TRIM(E15003&amp;""),'Référentiel Articles'!$A$2:$F$634,5,FALSE),""))</f>
      </c>
      <c r="H15003" s="77" t="str">
        <v/>
      </c>
      <c r="I15003" s="76">
        <f>IF($E15003="","",IFERROR(VLOOKUP(TRIM(E15003&amp;""),'Référentiel Articles'!$A$2:$F$634,6,FALSE),""))</f>
      </c>
      <c r="J15003" s="78">
        <f>IF(OR($E15003="",$H15003=""),"",$H15003*$I15003)</f>
      </c>
      <c r="K15003" s="79" t="str">
        <v/>
      </c>
    </row>
    <row r="15004">
      <c r="A15004" s="81" t="str">
        <v/>
      </c>
      <c r="B15004" s="81" t="str">
        <v/>
      </c>
      <c r="C15004" s="83">
        <f>IF($E15004="","",IFERROR(VLOOKUP(TRIM(E15004&amp;""),'Référentiel Articles'!$A$2:$F$634,2,FALSE),""))</f>
      </c>
      <c r="D15004" s="83">
        <f>IF($E15004="","",IFERROR(VLOOKUP(TRIM(E15004&amp;""),'Référentiel Articles'!$A$2:$F$634,3,FALSE),""))</f>
      </c>
      <c r="E15004" s="81" t="str">
        <v/>
      </c>
      <c r="F15004" s="83">
        <f>IF($E15004="","",IFERROR(VLOOKUP(TRIM(E15004&amp;""),'Référentiel Articles'!$A$2:$F$634,4,FALSE),""))</f>
      </c>
      <c r="G15004" s="84">
        <f>IF($E15004="","",IFERROR(VLOOKUP(TRIM(E15004&amp;""),'Référentiel Articles'!$A$2:$F$634,5,FALSE),""))</f>
      </c>
      <c r="H15004" s="85" t="str">
        <v/>
      </c>
      <c r="I15004" s="84">
        <f>IF($E15004="","",IFERROR(VLOOKUP(TRIM(E15004&amp;""),'Référentiel Articles'!$A$2:$F$634,6,FALSE),""))</f>
      </c>
      <c r="J15004" s="90">
        <f>IF(OR($E15004="",$H15004=""),"",$H15004*$I15004)</f>
      </c>
      <c r="K15004" s="87" t="str">
        <v/>
      </c>
    </row>
    <row r="15005">
      <c r="A15005" s="74" t="str">
        <v/>
      </c>
      <c r="B15005" s="74" t="str">
        <v/>
      </c>
      <c r="C15005" s="75">
        <f>IF($E15005="","",IFERROR(VLOOKUP(TRIM(E15005&amp;""),'Référentiel Articles'!$A$2:$F$634,2,FALSE),""))</f>
      </c>
      <c r="D15005" s="75">
        <f>IF($E15005="","",IFERROR(VLOOKUP(TRIM(E15005&amp;""),'Référentiel Articles'!$A$2:$F$634,3,FALSE),""))</f>
      </c>
      <c r="E15005" s="74" t="str">
        <v/>
      </c>
      <c r="F15005" s="75">
        <f>IF($E15005="","",IFERROR(VLOOKUP(TRIM(E15005&amp;""),'Référentiel Articles'!$A$2:$F$634,4,FALSE),""))</f>
      </c>
      <c r="G15005" s="76">
        <f>IF($E15005="","",IFERROR(VLOOKUP(TRIM(E15005&amp;""),'Référentiel Articles'!$A$2:$F$634,5,FALSE),""))</f>
      </c>
      <c r="H15005" s="77" t="str">
        <v/>
      </c>
      <c r="I15005" s="76">
        <f>IF($E15005="","",IFERROR(VLOOKUP(TRIM(E15005&amp;""),'Référentiel Articles'!$A$2:$F$634,6,FALSE),""))</f>
      </c>
      <c r="J15005" s="78">
        <f>IF(OR($E15005="",$H15005=""),"",$H15005*$I15005)</f>
      </c>
      <c r="K15005" s="79" t="str">
        <v/>
      </c>
    </row>
    <row r="15006">
      <c r="A15006" s="81" t="str">
        <v/>
      </c>
      <c r="B15006" s="81" t="str">
        <v/>
      </c>
      <c r="C15006" s="83">
        <f>IF($E15006="","",IFERROR(VLOOKUP(TRIM(E15006&amp;""),'Référentiel Articles'!$A$2:$F$634,2,FALSE),""))</f>
      </c>
      <c r="D15006" s="83">
        <f>IF($E15006="","",IFERROR(VLOOKUP(TRIM(E15006&amp;""),'Référentiel Articles'!$A$2:$F$634,3,FALSE),""))</f>
      </c>
      <c r="E15006" s="81" t="str">
        <v/>
      </c>
      <c r="F15006" s="83">
        <f>IF($E15006="","",IFERROR(VLOOKUP(TRIM(E15006&amp;""),'Référentiel Articles'!$A$2:$F$634,4,FALSE),""))</f>
      </c>
      <c r="G15006" s="84">
        <f>IF($E15006="","",IFERROR(VLOOKUP(TRIM(E15006&amp;""),'Référentiel Articles'!$A$2:$F$634,5,FALSE),""))</f>
      </c>
      <c r="H15006" s="85" t="str">
        <v/>
      </c>
      <c r="I15006" s="84">
        <f>IF($E15006="","",IFERROR(VLOOKUP(TRIM(E15006&amp;""),'Référentiel Articles'!$A$2:$F$634,6,FALSE),""))</f>
      </c>
      <c r="J15006" s="90">
        <f>IF(OR($E15006="",$H15006=""),"",$H15006*$I15006)</f>
      </c>
      <c r="K15006" s="87" t="str">
        <v/>
      </c>
    </row>
    <row r="15007">
      <c r="A15007" s="74" t="str">
        <v/>
      </c>
      <c r="B15007" s="74" t="str">
        <v/>
      </c>
      <c r="C15007" s="75">
        <f>IF($E15007="","",IFERROR(VLOOKUP(TRIM(E15007&amp;""),'Référentiel Articles'!$A$2:$F$634,2,FALSE),""))</f>
      </c>
      <c r="D15007" s="75">
        <f>IF($E15007="","",IFERROR(VLOOKUP(TRIM(E15007&amp;""),'Référentiel Articles'!$A$2:$F$634,3,FALSE),""))</f>
      </c>
      <c r="E15007" s="74" t="str">
        <v/>
      </c>
      <c r="F15007" s="75">
        <f>IF($E15007="","",IFERROR(VLOOKUP(TRIM(E15007&amp;""),'Référentiel Articles'!$A$2:$F$634,4,FALSE),""))</f>
      </c>
      <c r="G15007" s="76">
        <f>IF($E15007="","",IFERROR(VLOOKUP(TRIM(E15007&amp;""),'Référentiel Articles'!$A$2:$F$634,5,FALSE),""))</f>
      </c>
      <c r="H15007" s="77" t="str">
        <v/>
      </c>
      <c r="I15007" s="76">
        <f>IF($E15007="","",IFERROR(VLOOKUP(TRIM(E15007&amp;""),'Référentiel Articles'!$A$2:$F$634,6,FALSE),""))</f>
      </c>
      <c r="J15007" s="78">
        <f>IF(OR($E15007="",$H15007=""),"",$H15007*$I15007)</f>
      </c>
      <c r="K15007" s="79" t="str">
        <v/>
      </c>
    </row>
    <row r="15008">
      <c r="A15008" s="81" t="str">
        <v/>
      </c>
      <c r="B15008" s="81" t="str">
        <v/>
      </c>
      <c r="C15008" s="83">
        <f>IF($E15008="","",IFERROR(VLOOKUP(TRIM(E15008&amp;""),'Référentiel Articles'!$A$2:$F$634,2,FALSE),""))</f>
      </c>
      <c r="D15008" s="83">
        <f>IF($E15008="","",IFERROR(VLOOKUP(TRIM(E15008&amp;""),'Référentiel Articles'!$A$2:$F$634,3,FALSE),""))</f>
      </c>
      <c r="E15008" s="81" t="str">
        <v/>
      </c>
      <c r="F15008" s="83">
        <f>IF($E15008="","",IFERROR(VLOOKUP(TRIM(E15008&amp;""),'Référentiel Articles'!$A$2:$F$634,4,FALSE),""))</f>
      </c>
      <c r="G15008" s="84">
        <f>IF($E15008="","",IFERROR(VLOOKUP(TRIM(E15008&amp;""),'Référentiel Articles'!$A$2:$F$634,5,FALSE),""))</f>
      </c>
      <c r="H15008" s="85" t="str">
        <v/>
      </c>
      <c r="I15008" s="84">
        <f>IF($E15008="","",IFERROR(VLOOKUP(TRIM(E15008&amp;""),'Référentiel Articles'!$A$2:$F$634,6,FALSE),""))</f>
      </c>
      <c r="J15008" s="90">
        <f>IF(OR($E15008="",$H15008=""),"",$H15008*$I15008)</f>
      </c>
      <c r="K15008" s="87" t="str">
        <v/>
      </c>
    </row>
    <row r="15009">
      <c r="A15009" s="74" t="str">
        <v/>
      </c>
      <c r="B15009" s="74" t="str">
        <v/>
      </c>
      <c r="C15009" s="75">
        <f>IF($E15009="","",IFERROR(VLOOKUP(TRIM(E15009&amp;""),'Référentiel Articles'!$A$2:$F$634,2,FALSE),""))</f>
      </c>
      <c r="D15009" s="75">
        <f>IF($E15009="","",IFERROR(VLOOKUP(TRIM(E15009&amp;""),'Référentiel Articles'!$A$2:$F$634,3,FALSE),""))</f>
      </c>
      <c r="E15009" s="74" t="str">
        <v/>
      </c>
      <c r="F15009" s="75">
        <f>IF($E15009="","",IFERROR(VLOOKUP(TRIM(E15009&amp;""),'Référentiel Articles'!$A$2:$F$634,4,FALSE),""))</f>
      </c>
      <c r="G15009" s="76">
        <f>IF($E15009="","",IFERROR(VLOOKUP(TRIM(E15009&amp;""),'Référentiel Articles'!$A$2:$F$634,5,FALSE),""))</f>
      </c>
      <c r="H15009" s="77" t="str">
        <v/>
      </c>
      <c r="I15009" s="76">
        <f>IF($E15009="","",IFERROR(VLOOKUP(TRIM(E15009&amp;""),'Référentiel Articles'!$A$2:$F$634,6,FALSE),""))</f>
      </c>
      <c r="J15009" s="78">
        <f>IF(OR($E15009="",$H15009=""),"",$H15009*$I15009)</f>
      </c>
      <c r="K15009" s="79" t="str">
        <v/>
      </c>
    </row>
    <row r="15010">
      <c r="A15010" s="81" t="str">
        <v/>
      </c>
      <c r="B15010" s="81" t="str">
        <v/>
      </c>
      <c r="C15010" s="83">
        <f>IF($E15010="","",IFERROR(VLOOKUP(TRIM(E15010&amp;""),'Référentiel Articles'!$A$2:$F$634,2,FALSE),""))</f>
      </c>
      <c r="D15010" s="83">
        <f>IF($E15010="","",IFERROR(VLOOKUP(TRIM(E15010&amp;""),'Référentiel Articles'!$A$2:$F$634,3,FALSE),""))</f>
      </c>
      <c r="E15010" s="81" t="str">
        <v/>
      </c>
      <c r="F15010" s="83">
        <f>IF($E15010="","",IFERROR(VLOOKUP(TRIM(E15010&amp;""),'Référentiel Articles'!$A$2:$F$634,4,FALSE),""))</f>
      </c>
      <c r="G15010" s="84">
        <f>IF($E15010="","",IFERROR(VLOOKUP(TRIM(E15010&amp;""),'Référentiel Articles'!$A$2:$F$634,5,FALSE),""))</f>
      </c>
      <c r="H15010" s="85" t="str">
        <v/>
      </c>
      <c r="I15010" s="84">
        <f>IF($E15010="","",IFERROR(VLOOKUP(TRIM(E15010&amp;""),'Référentiel Articles'!$A$2:$F$634,6,FALSE),""))</f>
      </c>
      <c r="J15010" s="90">
        <f>IF(OR($E15010="",$H15010=""),"",$H15010*$I15010)</f>
      </c>
      <c r="K15010" s="87" t="str">
        <v/>
      </c>
    </row>
    <row r="15011">
      <c r="A15011" s="74" t="str">
        <v/>
      </c>
      <c r="B15011" s="74" t="str">
        <v/>
      </c>
      <c r="C15011" s="75">
        <f>IF($E15011="","",IFERROR(VLOOKUP(TRIM(E15011&amp;""),'Référentiel Articles'!$A$2:$F$634,2,FALSE),""))</f>
      </c>
      <c r="D15011" s="75">
        <f>IF($E15011="","",IFERROR(VLOOKUP(TRIM(E15011&amp;""),'Référentiel Articles'!$A$2:$F$634,3,FALSE),""))</f>
      </c>
      <c r="E15011" s="74" t="str">
        <v/>
      </c>
      <c r="F15011" s="75">
        <f>IF($E15011="","",IFERROR(VLOOKUP(TRIM(E15011&amp;""),'Référentiel Articles'!$A$2:$F$634,4,FALSE),""))</f>
      </c>
      <c r="G15011" s="76">
        <f>IF($E15011="","",IFERROR(VLOOKUP(TRIM(E15011&amp;""),'Référentiel Articles'!$A$2:$F$634,5,FALSE),""))</f>
      </c>
      <c r="H15011" s="77" t="str">
        <v/>
      </c>
      <c r="I15011" s="76">
        <f>IF($E15011="","",IFERROR(VLOOKUP(TRIM(E15011&amp;""),'Référentiel Articles'!$A$2:$F$634,6,FALSE),""))</f>
      </c>
      <c r="J15011" s="78">
        <f>IF(OR($E15011="",$H15011=""),"",$H15011*$I15011)</f>
      </c>
      <c r="K15011" s="79" t="str">
        <v/>
      </c>
    </row>
    <row r="15012">
      <c r="A15012" s="81" t="str">
        <v/>
      </c>
      <c r="B15012" s="81" t="str">
        <v/>
      </c>
      <c r="C15012" s="83">
        <f>IF($E15012="","",IFERROR(VLOOKUP(TRIM(E15012&amp;""),'Référentiel Articles'!$A$2:$F$634,2,FALSE),""))</f>
      </c>
      <c r="D15012" s="83">
        <f>IF($E15012="","",IFERROR(VLOOKUP(TRIM(E15012&amp;""),'Référentiel Articles'!$A$2:$F$634,3,FALSE),""))</f>
      </c>
      <c r="E15012" s="81" t="str">
        <v/>
      </c>
      <c r="F15012" s="83">
        <f>IF($E15012="","",IFERROR(VLOOKUP(TRIM(E15012&amp;""),'Référentiel Articles'!$A$2:$F$634,4,FALSE),""))</f>
      </c>
      <c r="G15012" s="84">
        <f>IF($E15012="","",IFERROR(VLOOKUP(TRIM(E15012&amp;""),'Référentiel Articles'!$A$2:$F$634,5,FALSE),""))</f>
      </c>
      <c r="H15012" s="85" t="str">
        <v/>
      </c>
      <c r="I15012" s="84">
        <f>IF($E15012="","",IFERROR(VLOOKUP(TRIM(E15012&amp;""),'Référentiel Articles'!$A$2:$F$634,6,FALSE),""))</f>
      </c>
      <c r="J15012" s="90">
        <f>IF(OR($E15012="",$H15012=""),"",$H15012*$I15012)</f>
      </c>
      <c r="K15012" s="87" t="str">
        <v/>
      </c>
    </row>
    <row r="15013">
      <c r="A15013" s="74" t="str">
        <v/>
      </c>
      <c r="B15013" s="74" t="str">
        <v/>
      </c>
      <c r="C15013" s="75">
        <f>IF($E15013="","",IFERROR(VLOOKUP(TRIM(E15013&amp;""),'Référentiel Articles'!$A$2:$F$634,2,FALSE),""))</f>
      </c>
      <c r="D15013" s="75">
        <f>IF($E15013="","",IFERROR(VLOOKUP(TRIM(E15013&amp;""),'Référentiel Articles'!$A$2:$F$634,3,FALSE),""))</f>
      </c>
      <c r="E15013" s="74" t="str">
        <v/>
      </c>
      <c r="F15013" s="75">
        <f>IF($E15013="","",IFERROR(VLOOKUP(TRIM(E15013&amp;""),'Référentiel Articles'!$A$2:$F$634,4,FALSE),""))</f>
      </c>
      <c r="G15013" s="76">
        <f>IF($E15013="","",IFERROR(VLOOKUP(TRIM(E15013&amp;""),'Référentiel Articles'!$A$2:$F$634,5,FALSE),""))</f>
      </c>
      <c r="H15013" s="77" t="str">
        <v/>
      </c>
      <c r="I15013" s="76">
        <f>IF($E15013="","",IFERROR(VLOOKUP(TRIM(E15013&amp;""),'Référentiel Articles'!$A$2:$F$634,6,FALSE),""))</f>
      </c>
      <c r="J15013" s="78">
        <f>IF(OR($E15013="",$H15013=""),"",$H15013*$I15013)</f>
      </c>
      <c r="K15013" s="79" t="str">
        <v/>
      </c>
    </row>
    <row r="15014">
      <c r="A15014" s="81" t="str">
        <v/>
      </c>
      <c r="B15014" s="81" t="str">
        <v/>
      </c>
      <c r="C15014" s="83">
        <f>IF($E15014="","",IFERROR(VLOOKUP(TRIM(E15014&amp;""),'Référentiel Articles'!$A$2:$F$634,2,FALSE),""))</f>
      </c>
      <c r="D15014" s="83">
        <f>IF($E15014="","",IFERROR(VLOOKUP(TRIM(E15014&amp;""),'Référentiel Articles'!$A$2:$F$634,3,FALSE),""))</f>
      </c>
      <c r="E15014" s="81" t="str">
        <v/>
      </c>
      <c r="F15014" s="83">
        <f>IF($E15014="","",IFERROR(VLOOKUP(TRIM(E15014&amp;""),'Référentiel Articles'!$A$2:$F$634,4,FALSE),""))</f>
      </c>
      <c r="G15014" s="84">
        <f>IF($E15014="","",IFERROR(VLOOKUP(TRIM(E15014&amp;""),'Référentiel Articles'!$A$2:$F$634,5,FALSE),""))</f>
      </c>
      <c r="H15014" s="85" t="str">
        <v/>
      </c>
      <c r="I15014" s="84">
        <f>IF($E15014="","",IFERROR(VLOOKUP(TRIM(E15014&amp;""),'Référentiel Articles'!$A$2:$F$634,6,FALSE),""))</f>
      </c>
      <c r="J15014" s="90">
        <f>IF(OR($E15014="",$H15014=""),"",$H15014*$I15014)</f>
      </c>
      <c r="K15014" s="87" t="str">
        <v/>
      </c>
    </row>
    <row r="15015">
      <c r="A15015" s="74" t="str">
        <v/>
      </c>
      <c r="B15015" s="74" t="str">
        <v/>
      </c>
      <c r="C15015" s="75">
        <f>IF($E15015="","",IFERROR(VLOOKUP(TRIM(E15015&amp;""),'Référentiel Articles'!$A$2:$F$634,2,FALSE),""))</f>
      </c>
      <c r="D15015" s="75">
        <f>IF($E15015="","",IFERROR(VLOOKUP(TRIM(E15015&amp;""),'Référentiel Articles'!$A$2:$F$634,3,FALSE),""))</f>
      </c>
      <c r="E15015" s="74" t="str">
        <v/>
      </c>
      <c r="F15015" s="75">
        <f>IF($E15015="","",IFERROR(VLOOKUP(TRIM(E15015&amp;""),'Référentiel Articles'!$A$2:$F$634,4,FALSE),""))</f>
      </c>
      <c r="G15015" s="76">
        <f>IF($E15015="","",IFERROR(VLOOKUP(TRIM(E15015&amp;""),'Référentiel Articles'!$A$2:$F$634,5,FALSE),""))</f>
      </c>
      <c r="H15015" s="77" t="str">
        <v/>
      </c>
      <c r="I15015" s="76">
        <f>IF($E15015="","",IFERROR(VLOOKUP(TRIM(E15015&amp;""),'Référentiel Articles'!$A$2:$F$634,6,FALSE),""))</f>
      </c>
      <c r="J15015" s="78">
        <f>IF(OR($E15015="",$H15015=""),"",$H15015*$I15015)</f>
      </c>
      <c r="K15015" s="79" t="str">
        <v/>
      </c>
    </row>
    <row r="15016">
      <c r="A15016" s="81" t="str">
        <v/>
      </c>
      <c r="B15016" s="81" t="str">
        <v/>
      </c>
      <c r="C15016" s="83">
        <f>IF($E15016="","",IFERROR(VLOOKUP(TRIM(E15016&amp;""),'Référentiel Articles'!$A$2:$F$634,2,FALSE),""))</f>
      </c>
      <c r="D15016" s="83">
        <f>IF($E15016="","",IFERROR(VLOOKUP(TRIM(E15016&amp;""),'Référentiel Articles'!$A$2:$F$634,3,FALSE),""))</f>
      </c>
      <c r="E15016" s="81" t="str">
        <v/>
      </c>
      <c r="F15016" s="83">
        <f>IF($E15016="","",IFERROR(VLOOKUP(TRIM(E15016&amp;""),'Référentiel Articles'!$A$2:$F$634,4,FALSE),""))</f>
      </c>
      <c r="G15016" s="84">
        <f>IF($E15016="","",IFERROR(VLOOKUP(TRIM(E15016&amp;""),'Référentiel Articles'!$A$2:$F$634,5,FALSE),""))</f>
      </c>
      <c r="H15016" s="85" t="str">
        <v/>
      </c>
      <c r="I15016" s="84">
        <f>IF($E15016="","",IFERROR(VLOOKUP(TRIM(E15016&amp;""),'Référentiel Articles'!$A$2:$F$634,6,FALSE),""))</f>
      </c>
      <c r="J15016" s="90">
        <f>IF(OR($E15016="",$H15016=""),"",$H15016*$I15016)</f>
      </c>
      <c r="K15016" s="87" t="str">
        <v/>
      </c>
    </row>
    <row r="15017">
      <c r="A15017" s="74" t="str">
        <v/>
      </c>
      <c r="B15017" s="74" t="str">
        <v/>
      </c>
      <c r="C15017" s="75">
        <f>IF($E15017="","",IFERROR(VLOOKUP(TRIM(E15017&amp;""),'Référentiel Articles'!$A$2:$F$634,2,FALSE),""))</f>
      </c>
      <c r="D15017" s="75">
        <f>IF($E15017="","",IFERROR(VLOOKUP(TRIM(E15017&amp;""),'Référentiel Articles'!$A$2:$F$634,3,FALSE),""))</f>
      </c>
      <c r="E15017" s="74" t="str">
        <v/>
      </c>
      <c r="F15017" s="75">
        <f>IF($E15017="","",IFERROR(VLOOKUP(TRIM(E15017&amp;""),'Référentiel Articles'!$A$2:$F$634,4,FALSE),""))</f>
      </c>
      <c r="G15017" s="76">
        <f>IF($E15017="","",IFERROR(VLOOKUP(TRIM(E15017&amp;""),'Référentiel Articles'!$A$2:$F$634,5,FALSE),""))</f>
      </c>
      <c r="H15017" s="77" t="str">
        <v/>
      </c>
      <c r="I15017" s="76">
        <f>IF($E15017="","",IFERROR(VLOOKUP(TRIM(E15017&amp;""),'Référentiel Articles'!$A$2:$F$634,6,FALSE),""))</f>
      </c>
      <c r="J15017" s="78">
        <f>IF(OR($E15017="",$H15017=""),"",$H15017*$I15017)</f>
      </c>
      <c r="K15017" s="79" t="str">
        <v/>
      </c>
    </row>
    <row r="15018">
      <c r="A15018" s="81" t="str">
        <v/>
      </c>
      <c r="B15018" s="81" t="str">
        <v/>
      </c>
      <c r="C15018" s="83">
        <f>IF($E15018="","",IFERROR(VLOOKUP(TRIM(E15018&amp;""),'Référentiel Articles'!$A$2:$F$634,2,FALSE),""))</f>
      </c>
      <c r="D15018" s="83">
        <f>IF($E15018="","",IFERROR(VLOOKUP(TRIM(E15018&amp;""),'Référentiel Articles'!$A$2:$F$634,3,FALSE),""))</f>
      </c>
      <c r="E15018" s="81" t="str">
        <v/>
      </c>
      <c r="F15018" s="83">
        <f>IF($E15018="","",IFERROR(VLOOKUP(TRIM(E15018&amp;""),'Référentiel Articles'!$A$2:$F$634,4,FALSE),""))</f>
      </c>
      <c r="G15018" s="84">
        <f>IF($E15018="","",IFERROR(VLOOKUP(TRIM(E15018&amp;""),'Référentiel Articles'!$A$2:$F$634,5,FALSE),""))</f>
      </c>
      <c r="H15018" s="85" t="str">
        <v/>
      </c>
      <c r="I15018" s="84">
        <f>IF($E15018="","",IFERROR(VLOOKUP(TRIM(E15018&amp;""),'Référentiel Articles'!$A$2:$F$634,6,FALSE),""))</f>
      </c>
      <c r="J15018" s="90">
        <f>IF(OR($E15018="",$H15018=""),"",$H15018*$I15018)</f>
      </c>
      <c r="K15018" s="87" t="str">
        <v/>
      </c>
    </row>
    <row r="15019">
      <c r="A15019" s="74" t="str">
        <v/>
      </c>
      <c r="B15019" s="74" t="str">
        <v/>
      </c>
      <c r="C15019" s="75">
        <f>IF($E15019="","",IFERROR(VLOOKUP(TRIM(E15019&amp;""),'Référentiel Articles'!$A$2:$F$634,2,FALSE),""))</f>
      </c>
      <c r="D15019" s="75">
        <f>IF($E15019="","",IFERROR(VLOOKUP(TRIM(E15019&amp;""),'Référentiel Articles'!$A$2:$F$634,3,FALSE),""))</f>
      </c>
      <c r="E15019" s="74" t="str">
        <v/>
      </c>
      <c r="F15019" s="75">
        <f>IF($E15019="","",IFERROR(VLOOKUP(TRIM(E15019&amp;""),'Référentiel Articles'!$A$2:$F$634,4,FALSE),""))</f>
      </c>
      <c r="G15019" s="76">
        <f>IF($E15019="","",IFERROR(VLOOKUP(TRIM(E15019&amp;""),'Référentiel Articles'!$A$2:$F$634,5,FALSE),""))</f>
      </c>
      <c r="H15019" s="77" t="str">
        <v/>
      </c>
      <c r="I15019" s="76">
        <f>IF($E15019="","",IFERROR(VLOOKUP(TRIM(E15019&amp;""),'Référentiel Articles'!$A$2:$F$634,6,FALSE),""))</f>
      </c>
      <c r="J15019" s="78">
        <f>IF(OR($E15019="",$H15019=""),"",$H15019*$I15019)</f>
      </c>
      <c r="K15019" s="79" t="str">
        <v/>
      </c>
    </row>
    <row r="15020">
      <c r="A15020" s="81" t="str">
        <v/>
      </c>
      <c r="B15020" s="81" t="str">
        <v/>
      </c>
      <c r="C15020" s="83">
        <f>IF($E15020="","",IFERROR(VLOOKUP(TRIM(E15020&amp;""),'Référentiel Articles'!$A$2:$F$634,2,FALSE),""))</f>
      </c>
      <c r="D15020" s="83">
        <f>IF($E15020="","",IFERROR(VLOOKUP(TRIM(E15020&amp;""),'Référentiel Articles'!$A$2:$F$634,3,FALSE),""))</f>
      </c>
      <c r="E15020" s="81" t="str">
        <v/>
      </c>
      <c r="F15020" s="83">
        <f>IF($E15020="","",IFERROR(VLOOKUP(TRIM(E15020&amp;""),'Référentiel Articles'!$A$2:$F$634,4,FALSE),""))</f>
      </c>
      <c r="G15020" s="84">
        <f>IF($E15020="","",IFERROR(VLOOKUP(TRIM(E15020&amp;""),'Référentiel Articles'!$A$2:$F$634,5,FALSE),""))</f>
      </c>
      <c r="H15020" s="85" t="str">
        <v/>
      </c>
      <c r="I15020" s="84">
        <f>IF($E15020="","",IFERROR(VLOOKUP(TRIM(E15020&amp;""),'Référentiel Articles'!$A$2:$F$634,6,FALSE),""))</f>
      </c>
      <c r="J15020" s="90">
        <f>IF(OR($E15020="",$H15020=""),"",$H15020*$I15020)</f>
      </c>
      <c r="K15020" s="87" t="str">
        <v/>
      </c>
    </row>
    <row r="15021">
      <c r="A15021" s="74" t="str">
        <v/>
      </c>
      <c r="B15021" s="74" t="str">
        <v/>
      </c>
      <c r="C15021" s="75">
        <f>IF($E15021="","",IFERROR(VLOOKUP(TRIM(E15021&amp;""),'Référentiel Articles'!$A$2:$F$634,2,FALSE),""))</f>
      </c>
      <c r="D15021" s="75">
        <f>IF($E15021="","",IFERROR(VLOOKUP(TRIM(E15021&amp;""),'Référentiel Articles'!$A$2:$F$634,3,FALSE),""))</f>
      </c>
      <c r="E15021" s="74" t="str">
        <v/>
      </c>
      <c r="F15021" s="75">
        <f>IF($E15021="","",IFERROR(VLOOKUP(TRIM(E15021&amp;""),'Référentiel Articles'!$A$2:$F$634,4,FALSE),""))</f>
      </c>
      <c r="G15021" s="76">
        <f>IF($E15021="","",IFERROR(VLOOKUP(TRIM(E15021&amp;""),'Référentiel Articles'!$A$2:$F$634,5,FALSE),""))</f>
      </c>
      <c r="H15021" s="77" t="str">
        <v/>
      </c>
      <c r="I15021" s="76">
        <f>IF($E15021="","",IFERROR(VLOOKUP(TRIM(E15021&amp;""),'Référentiel Articles'!$A$2:$F$634,6,FALSE),""))</f>
      </c>
      <c r="J15021" s="78">
        <f>IF(OR($E15021="",$H15021=""),"",$H15021*$I15021)</f>
      </c>
      <c r="K15021" s="79" t="str">
        <v/>
      </c>
    </row>
    <row r="15022">
      <c r="A15022" s="81" t="str">
        <v/>
      </c>
      <c r="B15022" s="81" t="str">
        <v/>
      </c>
      <c r="C15022" s="83">
        <f>IF($E15022="","",IFERROR(VLOOKUP(TRIM(E15022&amp;""),'Référentiel Articles'!$A$2:$F$634,2,FALSE),""))</f>
      </c>
      <c r="D15022" s="83">
        <f>IF($E15022="","",IFERROR(VLOOKUP(TRIM(E15022&amp;""),'Référentiel Articles'!$A$2:$F$634,3,FALSE),""))</f>
      </c>
      <c r="E15022" s="81" t="str">
        <v/>
      </c>
      <c r="F15022" s="83">
        <f>IF($E15022="","",IFERROR(VLOOKUP(TRIM(E15022&amp;""),'Référentiel Articles'!$A$2:$F$634,4,FALSE),""))</f>
      </c>
      <c r="G15022" s="84">
        <f>IF($E15022="","",IFERROR(VLOOKUP(TRIM(E15022&amp;""),'Référentiel Articles'!$A$2:$F$634,5,FALSE),""))</f>
      </c>
      <c r="H15022" s="85" t="str">
        <v/>
      </c>
      <c r="I15022" s="84">
        <f>IF($E15022="","",IFERROR(VLOOKUP(TRIM(E15022&amp;""),'Référentiel Articles'!$A$2:$F$634,6,FALSE),""))</f>
      </c>
      <c r="J15022" s="90">
        <f>IF(OR($E15022="",$H15022=""),"",$H15022*$I15022)</f>
      </c>
      <c r="K15022" s="87" t="str">
        <v/>
      </c>
    </row>
    <row r="15023">
      <c r="A15023" s="74" t="str">
        <v/>
      </c>
      <c r="B15023" s="74" t="str">
        <v/>
      </c>
      <c r="C15023" s="75">
        <f>IF($E15023="","",IFERROR(VLOOKUP(TRIM(E15023&amp;""),'Référentiel Articles'!$A$2:$F$634,2,FALSE),""))</f>
      </c>
      <c r="D15023" s="75">
        <f>IF($E15023="","",IFERROR(VLOOKUP(TRIM(E15023&amp;""),'Référentiel Articles'!$A$2:$F$634,3,FALSE),""))</f>
      </c>
      <c r="E15023" s="74" t="str">
        <v/>
      </c>
      <c r="F15023" s="75">
        <f>IF($E15023="","",IFERROR(VLOOKUP(TRIM(E15023&amp;""),'Référentiel Articles'!$A$2:$F$634,4,FALSE),""))</f>
      </c>
      <c r="G15023" s="76">
        <f>IF($E15023="","",IFERROR(VLOOKUP(TRIM(E15023&amp;""),'Référentiel Articles'!$A$2:$F$634,5,FALSE),""))</f>
      </c>
      <c r="H15023" s="77" t="str">
        <v/>
      </c>
      <c r="I15023" s="76">
        <f>IF($E15023="","",IFERROR(VLOOKUP(TRIM(E15023&amp;""),'Référentiel Articles'!$A$2:$F$634,6,FALSE),""))</f>
      </c>
      <c r="J15023" s="78">
        <f>IF(OR($E15023="",$H15023=""),"",$H15023*$I15023)</f>
      </c>
      <c r="K15023" s="79" t="str">
        <v/>
      </c>
    </row>
    <row r="15024">
      <c r="A15024" s="81" t="str">
        <v/>
      </c>
      <c r="B15024" s="81" t="str">
        <v/>
      </c>
      <c r="C15024" s="83">
        <f>IF($E15024="","",IFERROR(VLOOKUP(TRIM(E15024&amp;""),'Référentiel Articles'!$A$2:$F$634,2,FALSE),""))</f>
      </c>
      <c r="D15024" s="83">
        <f>IF($E15024="","",IFERROR(VLOOKUP(TRIM(E15024&amp;""),'Référentiel Articles'!$A$2:$F$634,3,FALSE),""))</f>
      </c>
      <c r="E15024" s="81" t="str">
        <v/>
      </c>
      <c r="F15024" s="83">
        <f>IF($E15024="","",IFERROR(VLOOKUP(TRIM(E15024&amp;""),'Référentiel Articles'!$A$2:$F$634,4,FALSE),""))</f>
      </c>
      <c r="G15024" s="84">
        <f>IF($E15024="","",IFERROR(VLOOKUP(TRIM(E15024&amp;""),'Référentiel Articles'!$A$2:$F$634,5,FALSE),""))</f>
      </c>
      <c r="H15024" s="85" t="str">
        <v/>
      </c>
      <c r="I15024" s="84">
        <f>IF($E15024="","",IFERROR(VLOOKUP(TRIM(E15024&amp;""),'Référentiel Articles'!$A$2:$F$634,6,FALSE),""))</f>
      </c>
      <c r="J15024" s="90">
        <f>IF(OR($E15024="",$H15024=""),"",$H15024*$I15024)</f>
      </c>
      <c r="K15024" s="87" t="str">
        <v/>
      </c>
    </row>
    <row r="15025">
      <c r="A15025" s="74" t="str">
        <v/>
      </c>
      <c r="B15025" s="74" t="str">
        <v/>
      </c>
      <c r="C15025" s="75">
        <f>IF($E15025="","",IFERROR(VLOOKUP(TRIM(E15025&amp;""),'Référentiel Articles'!$A$2:$F$634,2,FALSE),""))</f>
      </c>
      <c r="D15025" s="75">
        <f>IF($E15025="","",IFERROR(VLOOKUP(TRIM(E15025&amp;""),'Référentiel Articles'!$A$2:$F$634,3,FALSE),""))</f>
      </c>
      <c r="E15025" s="74" t="str">
        <v/>
      </c>
      <c r="F15025" s="75">
        <f>IF($E15025="","",IFERROR(VLOOKUP(TRIM(E15025&amp;""),'Référentiel Articles'!$A$2:$F$634,4,FALSE),""))</f>
      </c>
      <c r="G15025" s="76">
        <f>IF($E15025="","",IFERROR(VLOOKUP(TRIM(E15025&amp;""),'Référentiel Articles'!$A$2:$F$634,5,FALSE),""))</f>
      </c>
      <c r="H15025" s="77" t="str">
        <v/>
      </c>
      <c r="I15025" s="76">
        <f>IF($E15025="","",IFERROR(VLOOKUP(TRIM(E15025&amp;""),'Référentiel Articles'!$A$2:$F$634,6,FALSE),""))</f>
      </c>
      <c r="J15025" s="78">
        <f>IF(OR($E15025="",$H15025=""),"",$H15025*$I15025)</f>
      </c>
      <c r="K15025" s="79" t="str">
        <v/>
      </c>
    </row>
    <row r="15026">
      <c r="A15026" s="81" t="str">
        <v/>
      </c>
      <c r="B15026" s="81" t="str">
        <v/>
      </c>
      <c r="C15026" s="83">
        <f>IF($E15026="","",IFERROR(VLOOKUP(TRIM(E15026&amp;""),'Référentiel Articles'!$A$2:$F$634,2,FALSE),""))</f>
      </c>
      <c r="D15026" s="83">
        <f>IF($E15026="","",IFERROR(VLOOKUP(TRIM(E15026&amp;""),'Référentiel Articles'!$A$2:$F$634,3,FALSE),""))</f>
      </c>
      <c r="E15026" s="81" t="str">
        <v/>
      </c>
      <c r="F15026" s="83">
        <f>IF($E15026="","",IFERROR(VLOOKUP(TRIM(E15026&amp;""),'Référentiel Articles'!$A$2:$F$634,4,FALSE),""))</f>
      </c>
      <c r="G15026" s="84">
        <f>IF($E15026="","",IFERROR(VLOOKUP(TRIM(E15026&amp;""),'Référentiel Articles'!$A$2:$F$634,5,FALSE),""))</f>
      </c>
      <c r="H15026" s="85" t="str">
        <v/>
      </c>
      <c r="I15026" s="84">
        <f>IF($E15026="","",IFERROR(VLOOKUP(TRIM(E15026&amp;""),'Référentiel Articles'!$A$2:$F$634,6,FALSE),""))</f>
      </c>
      <c r="J15026" s="90">
        <f>IF(OR($E15026="",$H15026=""),"",$H15026*$I15026)</f>
      </c>
      <c r="K15026" s="87" t="str">
        <v/>
      </c>
    </row>
    <row r="15027">
      <c r="A15027" s="74" t="str">
        <v/>
      </c>
      <c r="B15027" s="74" t="str">
        <v/>
      </c>
      <c r="C15027" s="75">
        <f>IF($E15027="","",IFERROR(VLOOKUP(TRIM(E15027&amp;""),'Référentiel Articles'!$A$2:$F$634,2,FALSE),""))</f>
      </c>
      <c r="D15027" s="75">
        <f>IF($E15027="","",IFERROR(VLOOKUP(TRIM(E15027&amp;""),'Référentiel Articles'!$A$2:$F$634,3,FALSE),""))</f>
      </c>
      <c r="E15027" s="74" t="str">
        <v/>
      </c>
      <c r="F15027" s="75">
        <f>IF($E15027="","",IFERROR(VLOOKUP(TRIM(E15027&amp;""),'Référentiel Articles'!$A$2:$F$634,4,FALSE),""))</f>
      </c>
      <c r="G15027" s="76">
        <f>IF($E15027="","",IFERROR(VLOOKUP(TRIM(E15027&amp;""),'Référentiel Articles'!$A$2:$F$634,5,FALSE),""))</f>
      </c>
      <c r="H15027" s="77" t="str">
        <v/>
      </c>
      <c r="I15027" s="76">
        <f>IF($E15027="","",IFERROR(VLOOKUP(TRIM(E15027&amp;""),'Référentiel Articles'!$A$2:$F$634,6,FALSE),""))</f>
      </c>
      <c r="J15027" s="78">
        <f>IF(OR($E15027="",$H15027=""),"",$H15027*$I15027)</f>
      </c>
      <c r="K15027" s="79" t="str">
        <v/>
      </c>
    </row>
    <row r="15028">
      <c r="A15028" s="81" t="str">
        <v/>
      </c>
      <c r="B15028" s="81" t="str">
        <v/>
      </c>
      <c r="C15028" s="83">
        <f>IF($E15028="","",IFERROR(VLOOKUP(TRIM(E15028&amp;""),'Référentiel Articles'!$A$2:$F$634,2,FALSE),""))</f>
      </c>
      <c r="D15028" s="83">
        <f>IF($E15028="","",IFERROR(VLOOKUP(TRIM(E15028&amp;""),'Référentiel Articles'!$A$2:$F$634,3,FALSE),""))</f>
      </c>
      <c r="E15028" s="81" t="str">
        <v/>
      </c>
      <c r="F15028" s="83">
        <f>IF($E15028="","",IFERROR(VLOOKUP(TRIM(E15028&amp;""),'Référentiel Articles'!$A$2:$F$634,4,FALSE),""))</f>
      </c>
      <c r="G15028" s="84">
        <f>IF($E15028="","",IFERROR(VLOOKUP(TRIM(E15028&amp;""),'Référentiel Articles'!$A$2:$F$634,5,FALSE),""))</f>
      </c>
      <c r="H15028" s="85" t="str">
        <v/>
      </c>
      <c r="I15028" s="84">
        <f>IF($E15028="","",IFERROR(VLOOKUP(TRIM(E15028&amp;""),'Référentiel Articles'!$A$2:$F$634,6,FALSE),""))</f>
      </c>
      <c r="J15028" s="90">
        <f>IF(OR($E15028="",$H15028=""),"",$H15028*$I15028)</f>
      </c>
      <c r="K15028" s="87" t="str">
        <v/>
      </c>
    </row>
    <row r="15029">
      <c r="A15029" s="74" t="str">
        <v/>
      </c>
      <c r="B15029" s="74" t="str">
        <v/>
      </c>
      <c r="C15029" s="75">
        <f>IF($E15029="","",IFERROR(VLOOKUP(TRIM(E15029&amp;""),'Référentiel Articles'!$A$2:$F$634,2,FALSE),""))</f>
      </c>
      <c r="D15029" s="75">
        <f>IF($E15029="","",IFERROR(VLOOKUP(TRIM(E15029&amp;""),'Référentiel Articles'!$A$2:$F$634,3,FALSE),""))</f>
      </c>
      <c r="E15029" s="74" t="str">
        <v/>
      </c>
      <c r="F15029" s="75">
        <f>IF($E15029="","",IFERROR(VLOOKUP(TRIM(E15029&amp;""),'Référentiel Articles'!$A$2:$F$634,4,FALSE),""))</f>
      </c>
      <c r="G15029" s="76">
        <f>IF($E15029="","",IFERROR(VLOOKUP(TRIM(E15029&amp;""),'Référentiel Articles'!$A$2:$F$634,5,FALSE),""))</f>
      </c>
      <c r="H15029" s="77" t="str">
        <v/>
      </c>
      <c r="I15029" s="76">
        <f>IF($E15029="","",IFERROR(VLOOKUP(TRIM(E15029&amp;""),'Référentiel Articles'!$A$2:$F$634,6,FALSE),""))</f>
      </c>
      <c r="J15029" s="78">
        <f>IF(OR($E15029="",$H15029=""),"",$H15029*$I15029)</f>
      </c>
      <c r="K15029" s="79" t="str">
        <v/>
      </c>
    </row>
    <row r="15030">
      <c r="A15030" s="81" t="str">
        <v/>
      </c>
      <c r="B15030" s="81" t="str">
        <v/>
      </c>
      <c r="C15030" s="83">
        <f>IF($E15030="","",IFERROR(VLOOKUP(TRIM(E15030&amp;""),'Référentiel Articles'!$A$2:$F$634,2,FALSE),""))</f>
      </c>
      <c r="D15030" s="83">
        <f>IF($E15030="","",IFERROR(VLOOKUP(TRIM(E15030&amp;""),'Référentiel Articles'!$A$2:$F$634,3,FALSE),""))</f>
      </c>
      <c r="E15030" s="81" t="str">
        <v/>
      </c>
      <c r="F15030" s="83">
        <f>IF($E15030="","",IFERROR(VLOOKUP(TRIM(E15030&amp;""),'Référentiel Articles'!$A$2:$F$634,4,FALSE),""))</f>
      </c>
      <c r="G15030" s="84">
        <f>IF($E15030="","",IFERROR(VLOOKUP(TRIM(E15030&amp;""),'Référentiel Articles'!$A$2:$F$634,5,FALSE),""))</f>
      </c>
      <c r="H15030" s="85" t="str">
        <v/>
      </c>
      <c r="I15030" s="84">
        <f>IF($E15030="","",IFERROR(VLOOKUP(TRIM(E15030&amp;""),'Référentiel Articles'!$A$2:$F$634,6,FALSE),""))</f>
      </c>
      <c r="J15030" s="90">
        <f>IF(OR($E15030="",$H15030=""),"",$H15030*$I15030)</f>
      </c>
      <c r="K15030" s="87" t="str">
        <v/>
      </c>
    </row>
    <row r="15031">
      <c r="A15031" s="74" t="str">
        <v/>
      </c>
      <c r="B15031" s="74" t="str">
        <v/>
      </c>
      <c r="C15031" s="75">
        <f>IF($E15031="","",IFERROR(VLOOKUP(TRIM(E15031&amp;""),'Référentiel Articles'!$A$2:$F$634,2,FALSE),""))</f>
      </c>
      <c r="D15031" s="75">
        <f>IF($E15031="","",IFERROR(VLOOKUP(TRIM(E15031&amp;""),'Référentiel Articles'!$A$2:$F$634,3,FALSE),""))</f>
      </c>
      <c r="E15031" s="74" t="str">
        <v/>
      </c>
      <c r="F15031" s="75">
        <f>IF($E15031="","",IFERROR(VLOOKUP(TRIM(E15031&amp;""),'Référentiel Articles'!$A$2:$F$634,4,FALSE),""))</f>
      </c>
      <c r="G15031" s="76">
        <f>IF($E15031="","",IFERROR(VLOOKUP(TRIM(E15031&amp;""),'Référentiel Articles'!$A$2:$F$634,5,FALSE),""))</f>
      </c>
      <c r="H15031" s="77" t="str">
        <v/>
      </c>
      <c r="I15031" s="76">
        <f>IF($E15031="","",IFERROR(VLOOKUP(TRIM(E15031&amp;""),'Référentiel Articles'!$A$2:$F$634,6,FALSE),""))</f>
      </c>
      <c r="J15031" s="78">
        <f>IF(OR($E15031="",$H15031=""),"",$H15031*$I15031)</f>
      </c>
      <c r="K15031" s="79" t="str">
        <v/>
      </c>
    </row>
    <row r="15032">
      <c r="A15032" s="81" t="str">
        <v/>
      </c>
      <c r="B15032" s="81" t="str">
        <v/>
      </c>
      <c r="C15032" s="83">
        <f>IF($E15032="","",IFERROR(VLOOKUP(TRIM(E15032&amp;""),'Référentiel Articles'!$A$2:$F$634,2,FALSE),""))</f>
      </c>
      <c r="D15032" s="83">
        <f>IF($E15032="","",IFERROR(VLOOKUP(TRIM(E15032&amp;""),'Référentiel Articles'!$A$2:$F$634,3,FALSE),""))</f>
      </c>
      <c r="E15032" s="81" t="str">
        <v/>
      </c>
      <c r="F15032" s="83">
        <f>IF($E15032="","",IFERROR(VLOOKUP(TRIM(E15032&amp;""),'Référentiel Articles'!$A$2:$F$634,4,FALSE),""))</f>
      </c>
      <c r="G15032" s="84">
        <f>IF($E15032="","",IFERROR(VLOOKUP(TRIM(E15032&amp;""),'Référentiel Articles'!$A$2:$F$634,5,FALSE),""))</f>
      </c>
      <c r="H15032" s="85" t="str">
        <v/>
      </c>
      <c r="I15032" s="84">
        <f>IF($E15032="","",IFERROR(VLOOKUP(TRIM(E15032&amp;""),'Référentiel Articles'!$A$2:$F$634,6,FALSE),""))</f>
      </c>
      <c r="J15032" s="90">
        <f>IF(OR($E15032="",$H15032=""),"",$H15032*$I15032)</f>
      </c>
      <c r="K15032" s="87" t="str">
        <v/>
      </c>
    </row>
    <row r="15033">
      <c r="A15033" s="74" t="str">
        <v/>
      </c>
      <c r="B15033" s="74" t="str">
        <v/>
      </c>
      <c r="C15033" s="75">
        <f>IF($E15033="","",IFERROR(VLOOKUP(TRIM(E15033&amp;""),'Référentiel Articles'!$A$2:$F$634,2,FALSE),""))</f>
      </c>
      <c r="D15033" s="75">
        <f>IF($E15033="","",IFERROR(VLOOKUP(TRIM(E15033&amp;""),'Référentiel Articles'!$A$2:$F$634,3,FALSE),""))</f>
      </c>
      <c r="E15033" s="74" t="str">
        <v/>
      </c>
      <c r="F15033" s="75">
        <f>IF($E15033="","",IFERROR(VLOOKUP(TRIM(E15033&amp;""),'Référentiel Articles'!$A$2:$F$634,4,FALSE),""))</f>
      </c>
      <c r="G15033" s="76">
        <f>IF($E15033="","",IFERROR(VLOOKUP(TRIM(E15033&amp;""),'Référentiel Articles'!$A$2:$F$634,5,FALSE),""))</f>
      </c>
      <c r="H15033" s="77" t="str">
        <v/>
      </c>
      <c r="I15033" s="76">
        <f>IF($E15033="","",IFERROR(VLOOKUP(TRIM(E15033&amp;""),'Référentiel Articles'!$A$2:$F$634,6,FALSE),""))</f>
      </c>
      <c r="J15033" s="78">
        <f>IF(OR($E15033="",$H15033=""),"",$H15033*$I15033)</f>
      </c>
      <c r="K15033" s="79" t="str">
        <v/>
      </c>
    </row>
    <row r="15034">
      <c r="A15034" s="81" t="str">
        <v/>
      </c>
      <c r="B15034" s="81" t="str">
        <v/>
      </c>
      <c r="C15034" s="83">
        <f>IF($E15034="","",IFERROR(VLOOKUP(TRIM(E15034&amp;""),'Référentiel Articles'!$A$2:$F$634,2,FALSE),""))</f>
      </c>
      <c r="D15034" s="83">
        <f>IF($E15034="","",IFERROR(VLOOKUP(TRIM(E15034&amp;""),'Référentiel Articles'!$A$2:$F$634,3,FALSE),""))</f>
      </c>
      <c r="E15034" s="81" t="str">
        <v/>
      </c>
      <c r="F15034" s="83">
        <f>IF($E15034="","",IFERROR(VLOOKUP(TRIM(E15034&amp;""),'Référentiel Articles'!$A$2:$F$634,4,FALSE),""))</f>
      </c>
      <c r="G15034" s="84">
        <f>IF($E15034="","",IFERROR(VLOOKUP(TRIM(E15034&amp;""),'Référentiel Articles'!$A$2:$F$634,5,FALSE),""))</f>
      </c>
      <c r="H15034" s="85" t="str">
        <v/>
      </c>
      <c r="I15034" s="84">
        <f>IF($E15034="","",IFERROR(VLOOKUP(TRIM(E15034&amp;""),'Référentiel Articles'!$A$2:$F$634,6,FALSE),""))</f>
      </c>
      <c r="J15034" s="90">
        <f>IF(OR($E15034="",$H15034=""),"",$H15034*$I15034)</f>
      </c>
      <c r="K15034" s="87" t="str">
        <v/>
      </c>
    </row>
    <row r="15035">
      <c r="A15035" s="74" t="str">
        <v/>
      </c>
      <c r="B15035" s="74" t="str">
        <v/>
      </c>
      <c r="C15035" s="75">
        <f>IF($E15035="","",IFERROR(VLOOKUP(TRIM(E15035&amp;""),'Référentiel Articles'!$A$2:$F$634,2,FALSE),""))</f>
      </c>
      <c r="D15035" s="75">
        <f>IF($E15035="","",IFERROR(VLOOKUP(TRIM(E15035&amp;""),'Référentiel Articles'!$A$2:$F$634,3,FALSE),""))</f>
      </c>
      <c r="E15035" s="74" t="str">
        <v/>
      </c>
      <c r="F15035" s="75">
        <f>IF($E15035="","",IFERROR(VLOOKUP(TRIM(E15035&amp;""),'Référentiel Articles'!$A$2:$F$634,4,FALSE),""))</f>
      </c>
      <c r="G15035" s="76">
        <f>IF($E15035="","",IFERROR(VLOOKUP(TRIM(E15035&amp;""),'Référentiel Articles'!$A$2:$F$634,5,FALSE),""))</f>
      </c>
      <c r="H15035" s="77" t="str">
        <v/>
      </c>
      <c r="I15035" s="76">
        <f>IF($E15035="","",IFERROR(VLOOKUP(TRIM(E15035&amp;""),'Référentiel Articles'!$A$2:$F$634,6,FALSE),""))</f>
      </c>
      <c r="J15035" s="78">
        <f>IF(OR($E15035="",$H15035=""),"",$H15035*$I15035)</f>
      </c>
      <c r="K15035" s="79" t="str">
        <v/>
      </c>
    </row>
    <row r="15036">
      <c r="A15036" s="81" t="str">
        <v/>
      </c>
      <c r="B15036" s="81" t="str">
        <v/>
      </c>
      <c r="C15036" s="83">
        <f>IF($E15036="","",IFERROR(VLOOKUP(TRIM(E15036&amp;""),'Référentiel Articles'!$A$2:$F$634,2,FALSE),""))</f>
      </c>
      <c r="D15036" s="83">
        <f>IF($E15036="","",IFERROR(VLOOKUP(TRIM(E15036&amp;""),'Référentiel Articles'!$A$2:$F$634,3,FALSE),""))</f>
      </c>
      <c r="E15036" s="81" t="str">
        <v/>
      </c>
      <c r="F15036" s="83">
        <f>IF($E15036="","",IFERROR(VLOOKUP(TRIM(E15036&amp;""),'Référentiel Articles'!$A$2:$F$634,4,FALSE),""))</f>
      </c>
      <c r="G15036" s="84">
        <f>IF($E15036="","",IFERROR(VLOOKUP(TRIM(E15036&amp;""),'Référentiel Articles'!$A$2:$F$634,5,FALSE),""))</f>
      </c>
      <c r="H15036" s="85" t="str">
        <v/>
      </c>
      <c r="I15036" s="84">
        <f>IF($E15036="","",IFERROR(VLOOKUP(TRIM(E15036&amp;""),'Référentiel Articles'!$A$2:$F$634,6,FALSE),""))</f>
      </c>
      <c r="J15036" s="90">
        <f>IF(OR($E15036="",$H15036=""),"",$H15036*$I15036)</f>
      </c>
      <c r="K15036" s="87" t="str">
        <v/>
      </c>
    </row>
    <row r="15037">
      <c r="A15037" s="74" t="str">
        <v/>
      </c>
      <c r="B15037" s="74" t="str">
        <v/>
      </c>
      <c r="C15037" s="75">
        <f>IF($E15037="","",IFERROR(VLOOKUP(TRIM(E15037&amp;""),'Référentiel Articles'!$A$2:$F$634,2,FALSE),""))</f>
      </c>
      <c r="D15037" s="75">
        <f>IF($E15037="","",IFERROR(VLOOKUP(TRIM(E15037&amp;""),'Référentiel Articles'!$A$2:$F$634,3,FALSE),""))</f>
      </c>
      <c r="E15037" s="74" t="str">
        <v/>
      </c>
      <c r="F15037" s="75">
        <f>IF($E15037="","",IFERROR(VLOOKUP(TRIM(E15037&amp;""),'Référentiel Articles'!$A$2:$F$634,4,FALSE),""))</f>
      </c>
      <c r="G15037" s="76">
        <f>IF($E15037="","",IFERROR(VLOOKUP(TRIM(E15037&amp;""),'Référentiel Articles'!$A$2:$F$634,5,FALSE),""))</f>
      </c>
      <c r="H15037" s="77" t="str">
        <v/>
      </c>
      <c r="I15037" s="76">
        <f>IF($E15037="","",IFERROR(VLOOKUP(TRIM(E15037&amp;""),'Référentiel Articles'!$A$2:$F$634,6,FALSE),""))</f>
      </c>
      <c r="J15037" s="78">
        <f>IF(OR($E15037="",$H15037=""),"",$H15037*$I15037)</f>
      </c>
      <c r="K15037" s="79" t="str">
        <v/>
      </c>
    </row>
    <row r="15038">
      <c r="A15038" s="81" t="str">
        <v/>
      </c>
      <c r="B15038" s="81" t="str">
        <v/>
      </c>
      <c r="C15038" s="83">
        <f>IF($E15038="","",IFERROR(VLOOKUP(TRIM(E15038&amp;""),'Référentiel Articles'!$A$2:$F$634,2,FALSE),""))</f>
      </c>
      <c r="D15038" s="83">
        <f>IF($E15038="","",IFERROR(VLOOKUP(TRIM(E15038&amp;""),'Référentiel Articles'!$A$2:$F$634,3,FALSE),""))</f>
      </c>
      <c r="E15038" s="81" t="str">
        <v/>
      </c>
      <c r="F15038" s="83">
        <f>IF($E15038="","",IFERROR(VLOOKUP(TRIM(E15038&amp;""),'Référentiel Articles'!$A$2:$F$634,4,FALSE),""))</f>
      </c>
      <c r="G15038" s="84">
        <f>IF($E15038="","",IFERROR(VLOOKUP(TRIM(E15038&amp;""),'Référentiel Articles'!$A$2:$F$634,5,FALSE),""))</f>
      </c>
      <c r="H15038" s="85" t="str">
        <v/>
      </c>
      <c r="I15038" s="84">
        <f>IF($E15038="","",IFERROR(VLOOKUP(TRIM(E15038&amp;""),'Référentiel Articles'!$A$2:$F$634,6,FALSE),""))</f>
      </c>
      <c r="J15038" s="90">
        <f>IF(OR($E15038="",$H15038=""),"",$H15038*$I15038)</f>
      </c>
      <c r="K15038" s="87" t="str">
        <v/>
      </c>
    </row>
    <row r="15039">
      <c r="A15039" s="74" t="str">
        <v/>
      </c>
      <c r="B15039" s="74" t="str">
        <v/>
      </c>
      <c r="C15039" s="75">
        <f>IF($E15039="","",IFERROR(VLOOKUP(TRIM(E15039&amp;""),'Référentiel Articles'!$A$2:$F$634,2,FALSE),""))</f>
      </c>
      <c r="D15039" s="75">
        <f>IF($E15039="","",IFERROR(VLOOKUP(TRIM(E15039&amp;""),'Référentiel Articles'!$A$2:$F$634,3,FALSE),""))</f>
      </c>
      <c r="E15039" s="74" t="str">
        <v/>
      </c>
      <c r="F15039" s="75">
        <f>IF($E15039="","",IFERROR(VLOOKUP(TRIM(E15039&amp;""),'Référentiel Articles'!$A$2:$F$634,4,FALSE),""))</f>
      </c>
      <c r="G15039" s="76">
        <f>IF($E15039="","",IFERROR(VLOOKUP(TRIM(E15039&amp;""),'Référentiel Articles'!$A$2:$F$634,5,FALSE),""))</f>
      </c>
      <c r="H15039" s="77" t="str">
        <v/>
      </c>
      <c r="I15039" s="76">
        <f>IF($E15039="","",IFERROR(VLOOKUP(TRIM(E15039&amp;""),'Référentiel Articles'!$A$2:$F$634,6,FALSE),""))</f>
      </c>
      <c r="J15039" s="78">
        <f>IF(OR($E15039="",$H15039=""),"",$H15039*$I15039)</f>
      </c>
      <c r="K15039" s="79" t="str">
        <v/>
      </c>
    </row>
    <row r="15040">
      <c r="A15040" s="81" t="str">
        <v/>
      </c>
      <c r="B15040" s="81" t="str">
        <v/>
      </c>
      <c r="C15040" s="83">
        <f>IF($E15040="","",IFERROR(VLOOKUP(TRIM(E15040&amp;""),'Référentiel Articles'!$A$2:$F$634,2,FALSE),""))</f>
      </c>
      <c r="D15040" s="83">
        <f>IF($E15040="","",IFERROR(VLOOKUP(TRIM(E15040&amp;""),'Référentiel Articles'!$A$2:$F$634,3,FALSE),""))</f>
      </c>
      <c r="E15040" s="81" t="str">
        <v/>
      </c>
      <c r="F15040" s="83">
        <f>IF($E15040="","",IFERROR(VLOOKUP(TRIM(E15040&amp;""),'Référentiel Articles'!$A$2:$F$634,4,FALSE),""))</f>
      </c>
      <c r="G15040" s="84">
        <f>IF($E15040="","",IFERROR(VLOOKUP(TRIM(E15040&amp;""),'Référentiel Articles'!$A$2:$F$634,5,FALSE),""))</f>
      </c>
      <c r="H15040" s="85" t="str">
        <v/>
      </c>
      <c r="I15040" s="84">
        <f>IF($E15040="","",IFERROR(VLOOKUP(TRIM(E15040&amp;""),'Référentiel Articles'!$A$2:$F$634,6,FALSE),""))</f>
      </c>
      <c r="J15040" s="90">
        <f>IF(OR($E15040="",$H15040=""),"",$H15040*$I15040)</f>
      </c>
      <c r="K15040" s="87" t="str">
        <v/>
      </c>
    </row>
    <row r="15041">
      <c r="A15041" s="74" t="str">
        <v/>
      </c>
      <c r="B15041" s="74" t="str">
        <v/>
      </c>
      <c r="C15041" s="75">
        <f>IF($E15041="","",IFERROR(VLOOKUP(TRIM(E15041&amp;""),'Référentiel Articles'!$A$2:$F$634,2,FALSE),""))</f>
      </c>
      <c r="D15041" s="75">
        <f>IF($E15041="","",IFERROR(VLOOKUP(TRIM(E15041&amp;""),'Référentiel Articles'!$A$2:$F$634,3,FALSE),""))</f>
      </c>
      <c r="E15041" s="74" t="str">
        <v/>
      </c>
      <c r="F15041" s="75">
        <f>IF($E15041="","",IFERROR(VLOOKUP(TRIM(E15041&amp;""),'Référentiel Articles'!$A$2:$F$634,4,FALSE),""))</f>
      </c>
      <c r="G15041" s="76">
        <f>IF($E15041="","",IFERROR(VLOOKUP(TRIM(E15041&amp;""),'Référentiel Articles'!$A$2:$F$634,5,FALSE),""))</f>
      </c>
      <c r="H15041" s="77" t="str">
        <v/>
      </c>
      <c r="I15041" s="76">
        <f>IF($E15041="","",IFERROR(VLOOKUP(TRIM(E15041&amp;""),'Référentiel Articles'!$A$2:$F$634,6,FALSE),""))</f>
      </c>
      <c r="J15041" s="78">
        <f>IF(OR($E15041="",$H15041=""),"",$H15041*$I15041)</f>
      </c>
      <c r="K15041" s="79" t="str">
        <v/>
      </c>
    </row>
    <row r="15042">
      <c r="A15042" s="81" t="str">
        <v/>
      </c>
      <c r="B15042" s="81" t="str">
        <v/>
      </c>
      <c r="C15042" s="83">
        <f>IF($E15042="","",IFERROR(VLOOKUP(TRIM(E15042&amp;""),'Référentiel Articles'!$A$2:$F$634,2,FALSE),""))</f>
      </c>
      <c r="D15042" s="83">
        <f>IF($E15042="","",IFERROR(VLOOKUP(TRIM(E15042&amp;""),'Référentiel Articles'!$A$2:$F$634,3,FALSE),""))</f>
      </c>
      <c r="E15042" s="81" t="str">
        <v/>
      </c>
      <c r="F15042" s="83">
        <f>IF($E15042="","",IFERROR(VLOOKUP(TRIM(E15042&amp;""),'Référentiel Articles'!$A$2:$F$634,4,FALSE),""))</f>
      </c>
      <c r="G15042" s="84">
        <f>IF($E15042="","",IFERROR(VLOOKUP(TRIM(E15042&amp;""),'Référentiel Articles'!$A$2:$F$634,5,FALSE),""))</f>
      </c>
      <c r="H15042" s="85" t="str">
        <v/>
      </c>
      <c r="I15042" s="84">
        <f>IF($E15042="","",IFERROR(VLOOKUP(TRIM(E15042&amp;""),'Référentiel Articles'!$A$2:$F$634,6,FALSE),""))</f>
      </c>
      <c r="J15042" s="90">
        <f>IF(OR($E15042="",$H15042=""),"",$H15042*$I15042)</f>
      </c>
      <c r="K15042" s="87" t="str">
        <v/>
      </c>
    </row>
    <row r="15043">
      <c r="A15043" s="74" t="str">
        <v/>
      </c>
      <c r="B15043" s="74" t="str">
        <v/>
      </c>
      <c r="C15043" s="75">
        <f>IF($E15043="","",IFERROR(VLOOKUP(TRIM(E15043&amp;""),'Référentiel Articles'!$A$2:$F$634,2,FALSE),""))</f>
      </c>
      <c r="D15043" s="75">
        <f>IF($E15043="","",IFERROR(VLOOKUP(TRIM(E15043&amp;""),'Référentiel Articles'!$A$2:$F$634,3,FALSE),""))</f>
      </c>
      <c r="E15043" s="74" t="str">
        <v/>
      </c>
      <c r="F15043" s="75">
        <f>IF($E15043="","",IFERROR(VLOOKUP(TRIM(E15043&amp;""),'Référentiel Articles'!$A$2:$F$634,4,FALSE),""))</f>
      </c>
      <c r="G15043" s="76">
        <f>IF($E15043="","",IFERROR(VLOOKUP(TRIM(E15043&amp;""),'Référentiel Articles'!$A$2:$F$634,5,FALSE),""))</f>
      </c>
      <c r="H15043" s="77" t="str">
        <v/>
      </c>
      <c r="I15043" s="76">
        <f>IF($E15043="","",IFERROR(VLOOKUP(TRIM(E15043&amp;""),'Référentiel Articles'!$A$2:$F$634,6,FALSE),""))</f>
      </c>
      <c r="J15043" s="78">
        <f>IF(OR($E15043="",$H15043=""),"",$H15043*$I15043)</f>
      </c>
      <c r="K15043" s="79" t="str">
        <v/>
      </c>
    </row>
    <row r="15044">
      <c r="A15044" s="81" t="str">
        <v/>
      </c>
      <c r="B15044" s="81" t="str">
        <v/>
      </c>
      <c r="C15044" s="83">
        <f>IF($E15044="","",IFERROR(VLOOKUP(TRIM(E15044&amp;""),'Référentiel Articles'!$A$2:$F$634,2,FALSE),""))</f>
      </c>
      <c r="D15044" s="83">
        <f>IF($E15044="","",IFERROR(VLOOKUP(TRIM(E15044&amp;""),'Référentiel Articles'!$A$2:$F$634,3,FALSE),""))</f>
      </c>
      <c r="E15044" s="81" t="str">
        <v/>
      </c>
      <c r="F15044" s="83">
        <f>IF($E15044="","",IFERROR(VLOOKUP(TRIM(E15044&amp;""),'Référentiel Articles'!$A$2:$F$634,4,FALSE),""))</f>
      </c>
      <c r="G15044" s="84">
        <f>IF($E15044="","",IFERROR(VLOOKUP(TRIM(E15044&amp;""),'Référentiel Articles'!$A$2:$F$634,5,FALSE),""))</f>
      </c>
      <c r="H15044" s="85" t="str">
        <v/>
      </c>
      <c r="I15044" s="84">
        <f>IF($E15044="","",IFERROR(VLOOKUP(TRIM(E15044&amp;""),'Référentiel Articles'!$A$2:$F$634,6,FALSE),""))</f>
      </c>
      <c r="J15044" s="90">
        <f>IF(OR($E15044="",$H15044=""),"",$H15044*$I15044)</f>
      </c>
      <c r="K15044" s="87" t="str">
        <v/>
      </c>
    </row>
    <row r="15045">
      <c r="A15045" s="74" t="str">
        <v/>
      </c>
      <c r="B15045" s="74" t="str">
        <v/>
      </c>
      <c r="C15045" s="75">
        <f>IF($E15045="","",IFERROR(VLOOKUP(TRIM(E15045&amp;""),'Référentiel Articles'!$A$2:$F$634,2,FALSE),""))</f>
      </c>
      <c r="D15045" s="75">
        <f>IF($E15045="","",IFERROR(VLOOKUP(TRIM(E15045&amp;""),'Référentiel Articles'!$A$2:$F$634,3,FALSE),""))</f>
      </c>
      <c r="E15045" s="74" t="str">
        <v/>
      </c>
      <c r="F15045" s="75">
        <f>IF($E15045="","",IFERROR(VLOOKUP(TRIM(E15045&amp;""),'Référentiel Articles'!$A$2:$F$634,4,FALSE),""))</f>
      </c>
      <c r="G15045" s="76">
        <f>IF($E15045="","",IFERROR(VLOOKUP(TRIM(E15045&amp;""),'Référentiel Articles'!$A$2:$F$634,5,FALSE),""))</f>
      </c>
      <c r="H15045" s="77" t="str">
        <v/>
      </c>
      <c r="I15045" s="76">
        <f>IF($E15045="","",IFERROR(VLOOKUP(TRIM(E15045&amp;""),'Référentiel Articles'!$A$2:$F$634,6,FALSE),""))</f>
      </c>
      <c r="J15045" s="78">
        <f>IF(OR($E15045="",$H15045=""),"",$H15045*$I15045)</f>
      </c>
      <c r="K15045" s="79" t="str">
        <v/>
      </c>
    </row>
    <row r="15046">
      <c r="A15046" s="81" t="str">
        <v/>
      </c>
      <c r="B15046" s="81" t="str">
        <v/>
      </c>
      <c r="C15046" s="83">
        <f>IF($E15046="","",IFERROR(VLOOKUP(TRIM(E15046&amp;""),'Référentiel Articles'!$A$2:$F$634,2,FALSE),""))</f>
      </c>
      <c r="D15046" s="83">
        <f>IF($E15046="","",IFERROR(VLOOKUP(TRIM(E15046&amp;""),'Référentiel Articles'!$A$2:$F$634,3,FALSE),""))</f>
      </c>
      <c r="E15046" s="81" t="str">
        <v/>
      </c>
      <c r="F15046" s="83">
        <f>IF($E15046="","",IFERROR(VLOOKUP(TRIM(E15046&amp;""),'Référentiel Articles'!$A$2:$F$634,4,FALSE),""))</f>
      </c>
      <c r="G15046" s="84">
        <f>IF($E15046="","",IFERROR(VLOOKUP(TRIM(E15046&amp;""),'Référentiel Articles'!$A$2:$F$634,5,FALSE),""))</f>
      </c>
      <c r="H15046" s="85" t="str">
        <v/>
      </c>
      <c r="I15046" s="84">
        <f>IF($E15046="","",IFERROR(VLOOKUP(TRIM(E15046&amp;""),'Référentiel Articles'!$A$2:$F$634,6,FALSE),""))</f>
      </c>
      <c r="J15046" s="90">
        <f>IF(OR($E15046="",$H15046=""),"",$H15046*$I15046)</f>
      </c>
      <c r="K15046" s="87" t="str">
        <v/>
      </c>
    </row>
    <row r="15047">
      <c r="A15047" s="74" t="str">
        <v/>
      </c>
      <c r="B15047" s="74" t="str">
        <v/>
      </c>
      <c r="C15047" s="75">
        <f>IF($E15047="","",IFERROR(VLOOKUP(TRIM(E15047&amp;""),'Référentiel Articles'!$A$2:$F$634,2,FALSE),""))</f>
      </c>
      <c r="D15047" s="75">
        <f>IF($E15047="","",IFERROR(VLOOKUP(TRIM(E15047&amp;""),'Référentiel Articles'!$A$2:$F$634,3,FALSE),""))</f>
      </c>
      <c r="E15047" s="74" t="str">
        <v/>
      </c>
      <c r="F15047" s="75">
        <f>IF($E15047="","",IFERROR(VLOOKUP(TRIM(E15047&amp;""),'Référentiel Articles'!$A$2:$F$634,4,FALSE),""))</f>
      </c>
      <c r="G15047" s="76">
        <f>IF($E15047="","",IFERROR(VLOOKUP(TRIM(E15047&amp;""),'Référentiel Articles'!$A$2:$F$634,5,FALSE),""))</f>
      </c>
      <c r="H15047" s="77" t="str">
        <v/>
      </c>
      <c r="I15047" s="76">
        <f>IF($E15047="","",IFERROR(VLOOKUP(TRIM(E15047&amp;""),'Référentiel Articles'!$A$2:$F$634,6,FALSE),""))</f>
      </c>
      <c r="J15047" s="78">
        <f>IF(OR($E15047="",$H15047=""),"",$H15047*$I15047)</f>
      </c>
      <c r="K15047" s="79" t="str">
        <v/>
      </c>
    </row>
    <row r="15048">
      <c r="A15048" s="81" t="str">
        <v/>
      </c>
      <c r="B15048" s="81" t="str">
        <v/>
      </c>
      <c r="C15048" s="83">
        <f>IF($E15048="","",IFERROR(VLOOKUP(TRIM(E15048&amp;""),'Référentiel Articles'!$A$2:$F$634,2,FALSE),""))</f>
      </c>
      <c r="D15048" s="83">
        <f>IF($E15048="","",IFERROR(VLOOKUP(TRIM(E15048&amp;""),'Référentiel Articles'!$A$2:$F$634,3,FALSE),""))</f>
      </c>
      <c r="E15048" s="81" t="str">
        <v/>
      </c>
      <c r="F15048" s="83">
        <f>IF($E15048="","",IFERROR(VLOOKUP(TRIM(E15048&amp;""),'Référentiel Articles'!$A$2:$F$634,4,FALSE),""))</f>
      </c>
      <c r="G15048" s="84">
        <f>IF($E15048="","",IFERROR(VLOOKUP(TRIM(E15048&amp;""),'Référentiel Articles'!$A$2:$F$634,5,FALSE),""))</f>
      </c>
      <c r="H15048" s="85" t="str">
        <v/>
      </c>
      <c r="I15048" s="84">
        <f>IF($E15048="","",IFERROR(VLOOKUP(TRIM(E15048&amp;""),'Référentiel Articles'!$A$2:$F$634,6,FALSE),""))</f>
      </c>
      <c r="J15048" s="90">
        <f>IF(OR($E15048="",$H15048=""),"",$H15048*$I15048)</f>
      </c>
      <c r="K15048" s="87" t="str">
        <v/>
      </c>
    </row>
    <row r="15049">
      <c r="A15049" s="74" t="str">
        <v/>
      </c>
      <c r="B15049" s="74" t="str">
        <v/>
      </c>
      <c r="C15049" s="75">
        <f>IF($E15049="","",IFERROR(VLOOKUP(TRIM(E15049&amp;""),'Référentiel Articles'!$A$2:$F$634,2,FALSE),""))</f>
      </c>
      <c r="D15049" s="75">
        <f>IF($E15049="","",IFERROR(VLOOKUP(TRIM(E15049&amp;""),'Référentiel Articles'!$A$2:$F$634,3,FALSE),""))</f>
      </c>
      <c r="E15049" s="74" t="str">
        <v/>
      </c>
      <c r="F15049" s="75">
        <f>IF($E15049="","",IFERROR(VLOOKUP(TRIM(E15049&amp;""),'Référentiel Articles'!$A$2:$F$634,4,FALSE),""))</f>
      </c>
      <c r="G15049" s="76">
        <f>IF($E15049="","",IFERROR(VLOOKUP(TRIM(E15049&amp;""),'Référentiel Articles'!$A$2:$F$634,5,FALSE),""))</f>
      </c>
      <c r="H15049" s="77" t="str">
        <v/>
      </c>
      <c r="I15049" s="76">
        <f>IF($E15049="","",IFERROR(VLOOKUP(TRIM(E15049&amp;""),'Référentiel Articles'!$A$2:$F$634,6,FALSE),""))</f>
      </c>
      <c r="J15049" s="78">
        <f>IF(OR($E15049="",$H15049=""),"",$H15049*$I15049)</f>
      </c>
      <c r="K15049" s="79" t="str">
        <v/>
      </c>
    </row>
    <row r="15050">
      <c r="A15050" s="81" t="str">
        <v/>
      </c>
      <c r="B15050" s="81" t="str">
        <v/>
      </c>
      <c r="C15050" s="83">
        <f>IF($E15050="","",IFERROR(VLOOKUP(TRIM(E15050&amp;""),'Référentiel Articles'!$A$2:$F$634,2,FALSE),""))</f>
      </c>
      <c r="D15050" s="83">
        <f>IF($E15050="","",IFERROR(VLOOKUP(TRIM(E15050&amp;""),'Référentiel Articles'!$A$2:$F$634,3,FALSE),""))</f>
      </c>
      <c r="E15050" s="81" t="str">
        <v/>
      </c>
      <c r="F15050" s="83">
        <f>IF($E15050="","",IFERROR(VLOOKUP(TRIM(E15050&amp;""),'Référentiel Articles'!$A$2:$F$634,4,FALSE),""))</f>
      </c>
      <c r="G15050" s="84">
        <f>IF($E15050="","",IFERROR(VLOOKUP(TRIM(E15050&amp;""),'Référentiel Articles'!$A$2:$F$634,5,FALSE),""))</f>
      </c>
      <c r="H15050" s="85" t="str">
        <v/>
      </c>
      <c r="I15050" s="84">
        <f>IF($E15050="","",IFERROR(VLOOKUP(TRIM(E15050&amp;""),'Référentiel Articles'!$A$2:$F$634,6,FALSE),""))</f>
      </c>
      <c r="J15050" s="90">
        <f>IF(OR($E15050="",$H15050=""),"",$H15050*$I15050)</f>
      </c>
      <c r="K15050" s="87" t="str">
        <v/>
      </c>
    </row>
    <row r="15051">
      <c r="A15051" s="74" t="str">
        <v/>
      </c>
      <c r="B15051" s="74" t="str">
        <v/>
      </c>
      <c r="C15051" s="75">
        <f>IF($E15051="","",IFERROR(VLOOKUP(TRIM(E15051&amp;""),'Référentiel Articles'!$A$2:$F$634,2,FALSE),""))</f>
      </c>
      <c r="D15051" s="75">
        <f>IF($E15051="","",IFERROR(VLOOKUP(TRIM(E15051&amp;""),'Référentiel Articles'!$A$2:$F$634,3,FALSE),""))</f>
      </c>
      <c r="E15051" s="74" t="str">
        <v/>
      </c>
      <c r="F15051" s="75">
        <f>IF($E15051="","",IFERROR(VLOOKUP(TRIM(E15051&amp;""),'Référentiel Articles'!$A$2:$F$634,4,FALSE),""))</f>
      </c>
      <c r="G15051" s="76">
        <f>IF($E15051="","",IFERROR(VLOOKUP(TRIM(E15051&amp;""),'Référentiel Articles'!$A$2:$F$634,5,FALSE),""))</f>
      </c>
      <c r="H15051" s="77" t="str">
        <v/>
      </c>
      <c r="I15051" s="76">
        <f>IF($E15051="","",IFERROR(VLOOKUP(TRIM(E15051&amp;""),'Référentiel Articles'!$A$2:$F$634,6,FALSE),""))</f>
      </c>
      <c r="J15051" s="78">
        <f>IF(OR($E15051="",$H15051=""),"",$H15051*$I15051)</f>
      </c>
      <c r="K15051" s="79" t="str">
        <v/>
      </c>
    </row>
    <row r="15052">
      <c r="A15052" s="81" t="str">
        <v/>
      </c>
      <c r="B15052" s="81" t="str">
        <v/>
      </c>
      <c r="C15052" s="83">
        <f>IF($E15052="","",IFERROR(VLOOKUP(TRIM(E15052&amp;""),'Référentiel Articles'!$A$2:$F$634,2,FALSE),""))</f>
      </c>
      <c r="D15052" s="83">
        <f>IF($E15052="","",IFERROR(VLOOKUP(TRIM(E15052&amp;""),'Référentiel Articles'!$A$2:$F$634,3,FALSE),""))</f>
      </c>
      <c r="E15052" s="81" t="str">
        <v/>
      </c>
      <c r="F15052" s="83">
        <f>IF($E15052="","",IFERROR(VLOOKUP(TRIM(E15052&amp;""),'Référentiel Articles'!$A$2:$F$634,4,FALSE),""))</f>
      </c>
      <c r="G15052" s="84">
        <f>IF($E15052="","",IFERROR(VLOOKUP(TRIM(E15052&amp;""),'Référentiel Articles'!$A$2:$F$634,5,FALSE),""))</f>
      </c>
      <c r="H15052" s="85" t="str">
        <v/>
      </c>
      <c r="I15052" s="84">
        <f>IF($E15052="","",IFERROR(VLOOKUP(TRIM(E15052&amp;""),'Référentiel Articles'!$A$2:$F$634,6,FALSE),""))</f>
      </c>
      <c r="J15052" s="90">
        <f>IF(OR($E15052="",$H15052=""),"",$H15052*$I15052)</f>
      </c>
      <c r="K15052" s="87" t="str">
        <v/>
      </c>
    </row>
    <row r="15053">
      <c r="A15053" s="74" t="str">
        <v/>
      </c>
      <c r="B15053" s="74" t="str">
        <v/>
      </c>
      <c r="C15053" s="75">
        <f>IF($E15053="","",IFERROR(VLOOKUP(TRIM(E15053&amp;""),'Référentiel Articles'!$A$2:$F$634,2,FALSE),""))</f>
      </c>
      <c r="D15053" s="75">
        <f>IF($E15053="","",IFERROR(VLOOKUP(TRIM(E15053&amp;""),'Référentiel Articles'!$A$2:$F$634,3,FALSE),""))</f>
      </c>
      <c r="E15053" s="74" t="str">
        <v/>
      </c>
      <c r="F15053" s="75">
        <f>IF($E15053="","",IFERROR(VLOOKUP(TRIM(E15053&amp;""),'Référentiel Articles'!$A$2:$F$634,4,FALSE),""))</f>
      </c>
      <c r="G15053" s="76">
        <f>IF($E15053="","",IFERROR(VLOOKUP(TRIM(E15053&amp;""),'Référentiel Articles'!$A$2:$F$634,5,FALSE),""))</f>
      </c>
      <c r="H15053" s="77" t="str">
        <v/>
      </c>
      <c r="I15053" s="76">
        <f>IF($E15053="","",IFERROR(VLOOKUP(TRIM(E15053&amp;""),'Référentiel Articles'!$A$2:$F$634,6,FALSE),""))</f>
      </c>
      <c r="J15053" s="78">
        <f>IF(OR($E15053="",$H15053=""),"",$H15053*$I15053)</f>
      </c>
      <c r="K15053" s="79" t="str">
        <v/>
      </c>
    </row>
    <row r="15054">
      <c r="A15054" s="81" t="str">
        <v/>
      </c>
      <c r="B15054" s="81" t="str">
        <v/>
      </c>
      <c r="C15054" s="83">
        <f>IF($E15054="","",IFERROR(VLOOKUP(TRIM(E15054&amp;""),'Référentiel Articles'!$A$2:$F$634,2,FALSE),""))</f>
      </c>
      <c r="D15054" s="83">
        <f>IF($E15054="","",IFERROR(VLOOKUP(TRIM(E15054&amp;""),'Référentiel Articles'!$A$2:$F$634,3,FALSE),""))</f>
      </c>
      <c r="E15054" s="81" t="str">
        <v/>
      </c>
      <c r="F15054" s="83">
        <f>IF($E15054="","",IFERROR(VLOOKUP(TRIM(E15054&amp;""),'Référentiel Articles'!$A$2:$F$634,4,FALSE),""))</f>
      </c>
      <c r="G15054" s="84">
        <f>IF($E15054="","",IFERROR(VLOOKUP(TRIM(E15054&amp;""),'Référentiel Articles'!$A$2:$F$634,5,FALSE),""))</f>
      </c>
      <c r="H15054" s="85" t="str">
        <v/>
      </c>
      <c r="I15054" s="84">
        <f>IF($E15054="","",IFERROR(VLOOKUP(TRIM(E15054&amp;""),'Référentiel Articles'!$A$2:$F$634,6,FALSE),""))</f>
      </c>
      <c r="J15054" s="90">
        <f>IF(OR($E15054="",$H15054=""),"",$H15054*$I15054)</f>
      </c>
      <c r="K15054" s="87" t="str">
        <v/>
      </c>
    </row>
    <row r="15055">
      <c r="A15055" s="74" t="str">
        <v/>
      </c>
      <c r="B15055" s="74" t="str">
        <v/>
      </c>
      <c r="C15055" s="75">
        <f>IF($E15055="","",IFERROR(VLOOKUP(TRIM(E15055&amp;""),'Référentiel Articles'!$A$2:$F$634,2,FALSE),""))</f>
      </c>
      <c r="D15055" s="75">
        <f>IF($E15055="","",IFERROR(VLOOKUP(TRIM(E15055&amp;""),'Référentiel Articles'!$A$2:$F$634,3,FALSE),""))</f>
      </c>
      <c r="E15055" s="74" t="str">
        <v/>
      </c>
      <c r="F15055" s="75">
        <f>IF($E15055="","",IFERROR(VLOOKUP(TRIM(E15055&amp;""),'Référentiel Articles'!$A$2:$F$634,4,FALSE),""))</f>
      </c>
      <c r="G15055" s="76">
        <f>IF($E15055="","",IFERROR(VLOOKUP(TRIM(E15055&amp;""),'Référentiel Articles'!$A$2:$F$634,5,FALSE),""))</f>
      </c>
      <c r="H15055" s="77" t="str">
        <v/>
      </c>
      <c r="I15055" s="76">
        <f>IF($E15055="","",IFERROR(VLOOKUP(TRIM(E15055&amp;""),'Référentiel Articles'!$A$2:$F$634,6,FALSE),""))</f>
      </c>
      <c r="J15055" s="78">
        <f>IF(OR($E15055="",$H15055=""),"",$H15055*$I15055)</f>
      </c>
      <c r="K15055" s="79" t="str">
        <v/>
      </c>
    </row>
    <row r="15056">
      <c r="A15056" s="81" t="str">
        <v/>
      </c>
      <c r="B15056" s="81" t="str">
        <v/>
      </c>
      <c r="C15056" s="83">
        <f>IF($E15056="","",IFERROR(VLOOKUP(TRIM(E15056&amp;""),'Référentiel Articles'!$A$2:$F$634,2,FALSE),""))</f>
      </c>
      <c r="D15056" s="83">
        <f>IF($E15056="","",IFERROR(VLOOKUP(TRIM(E15056&amp;""),'Référentiel Articles'!$A$2:$F$634,3,FALSE),""))</f>
      </c>
      <c r="E15056" s="81" t="str">
        <v/>
      </c>
      <c r="F15056" s="83">
        <f>IF($E15056="","",IFERROR(VLOOKUP(TRIM(E15056&amp;""),'Référentiel Articles'!$A$2:$F$634,4,FALSE),""))</f>
      </c>
      <c r="G15056" s="84">
        <f>IF($E15056="","",IFERROR(VLOOKUP(TRIM(E15056&amp;""),'Référentiel Articles'!$A$2:$F$634,5,FALSE),""))</f>
      </c>
      <c r="H15056" s="85" t="str">
        <v/>
      </c>
      <c r="I15056" s="84">
        <f>IF($E15056="","",IFERROR(VLOOKUP(TRIM(E15056&amp;""),'Référentiel Articles'!$A$2:$F$634,6,FALSE),""))</f>
      </c>
      <c r="J15056" s="90">
        <f>IF(OR($E15056="",$H15056=""),"",$H15056*$I15056)</f>
      </c>
      <c r="K15056" s="87" t="str">
        <v/>
      </c>
    </row>
    <row r="15057">
      <c r="A15057" s="74" t="str">
        <v/>
      </c>
      <c r="B15057" s="74" t="str">
        <v/>
      </c>
      <c r="C15057" s="75">
        <f>IF($E15057="","",IFERROR(VLOOKUP(TRIM(E15057&amp;""),'Référentiel Articles'!$A$2:$F$634,2,FALSE),""))</f>
      </c>
      <c r="D15057" s="75">
        <f>IF($E15057="","",IFERROR(VLOOKUP(TRIM(E15057&amp;""),'Référentiel Articles'!$A$2:$F$634,3,FALSE),""))</f>
      </c>
      <c r="E15057" s="74" t="str">
        <v/>
      </c>
      <c r="F15057" s="75">
        <f>IF($E15057="","",IFERROR(VLOOKUP(TRIM(E15057&amp;""),'Référentiel Articles'!$A$2:$F$634,4,FALSE),""))</f>
      </c>
      <c r="G15057" s="76">
        <f>IF($E15057="","",IFERROR(VLOOKUP(TRIM(E15057&amp;""),'Référentiel Articles'!$A$2:$F$634,5,FALSE),""))</f>
      </c>
      <c r="H15057" s="77" t="str">
        <v/>
      </c>
      <c r="I15057" s="76">
        <f>IF($E15057="","",IFERROR(VLOOKUP(TRIM(E15057&amp;""),'Référentiel Articles'!$A$2:$F$634,6,FALSE),""))</f>
      </c>
      <c r="J15057" s="78">
        <f>IF(OR($E15057="",$H15057=""),"",$H15057*$I15057)</f>
      </c>
      <c r="K15057" s="79" t="str">
        <v/>
      </c>
    </row>
    <row r="15058">
      <c r="A15058" s="81" t="str">
        <v/>
      </c>
      <c r="B15058" s="81" t="str">
        <v/>
      </c>
      <c r="C15058" s="83">
        <f>IF($E15058="","",IFERROR(VLOOKUP(TRIM(E15058&amp;""),'Référentiel Articles'!$A$2:$F$634,2,FALSE),""))</f>
      </c>
      <c r="D15058" s="83">
        <f>IF($E15058="","",IFERROR(VLOOKUP(TRIM(E15058&amp;""),'Référentiel Articles'!$A$2:$F$634,3,FALSE),""))</f>
      </c>
      <c r="E15058" s="81" t="str">
        <v/>
      </c>
      <c r="F15058" s="83">
        <f>IF($E15058="","",IFERROR(VLOOKUP(TRIM(E15058&amp;""),'Référentiel Articles'!$A$2:$F$634,4,FALSE),""))</f>
      </c>
      <c r="G15058" s="84">
        <f>IF($E15058="","",IFERROR(VLOOKUP(TRIM(E15058&amp;""),'Référentiel Articles'!$A$2:$F$634,5,FALSE),""))</f>
      </c>
      <c r="H15058" s="85" t="str">
        <v/>
      </c>
      <c r="I15058" s="84">
        <f>IF($E15058="","",IFERROR(VLOOKUP(TRIM(E15058&amp;""),'Référentiel Articles'!$A$2:$F$634,6,FALSE),""))</f>
      </c>
      <c r="J15058" s="90">
        <f>IF(OR($E15058="",$H15058=""),"",$H15058*$I15058)</f>
      </c>
      <c r="K15058" s="87" t="str">
        <v/>
      </c>
    </row>
    <row r="15059">
      <c r="A15059" s="74" t="str">
        <v/>
      </c>
      <c r="B15059" s="74" t="str">
        <v/>
      </c>
      <c r="C15059" s="75">
        <f>IF($E15059="","",IFERROR(VLOOKUP(TRIM(E15059&amp;""),'Référentiel Articles'!$A$2:$F$634,2,FALSE),""))</f>
      </c>
      <c r="D15059" s="75">
        <f>IF($E15059="","",IFERROR(VLOOKUP(TRIM(E15059&amp;""),'Référentiel Articles'!$A$2:$F$634,3,FALSE),""))</f>
      </c>
      <c r="E15059" s="74" t="str">
        <v/>
      </c>
      <c r="F15059" s="75">
        <f>IF($E15059="","",IFERROR(VLOOKUP(TRIM(E15059&amp;""),'Référentiel Articles'!$A$2:$F$634,4,FALSE),""))</f>
      </c>
      <c r="G15059" s="76">
        <f>IF($E15059="","",IFERROR(VLOOKUP(TRIM(E15059&amp;""),'Référentiel Articles'!$A$2:$F$634,5,FALSE),""))</f>
      </c>
      <c r="H15059" s="77" t="str">
        <v/>
      </c>
      <c r="I15059" s="76">
        <f>IF($E15059="","",IFERROR(VLOOKUP(TRIM(E15059&amp;""),'Référentiel Articles'!$A$2:$F$634,6,FALSE),""))</f>
      </c>
      <c r="J15059" s="78">
        <f>IF(OR($E15059="",$H15059=""),"",$H15059*$I15059)</f>
      </c>
      <c r="K15059" s="79" t="str">
        <v/>
      </c>
    </row>
    <row r="15060">
      <c r="A15060" s="81" t="str">
        <v/>
      </c>
      <c r="B15060" s="81" t="str">
        <v/>
      </c>
      <c r="C15060" s="83">
        <f>IF($E15060="","",IFERROR(VLOOKUP(TRIM(E15060&amp;""),'Référentiel Articles'!$A$2:$F$634,2,FALSE),""))</f>
      </c>
      <c r="D15060" s="83">
        <f>IF($E15060="","",IFERROR(VLOOKUP(TRIM(E15060&amp;""),'Référentiel Articles'!$A$2:$F$634,3,FALSE),""))</f>
      </c>
      <c r="E15060" s="81" t="str">
        <v/>
      </c>
      <c r="F15060" s="83">
        <f>IF($E15060="","",IFERROR(VLOOKUP(TRIM(E15060&amp;""),'Référentiel Articles'!$A$2:$F$634,4,FALSE),""))</f>
      </c>
      <c r="G15060" s="84">
        <f>IF($E15060="","",IFERROR(VLOOKUP(TRIM(E15060&amp;""),'Référentiel Articles'!$A$2:$F$634,5,FALSE),""))</f>
      </c>
      <c r="H15060" s="85" t="str">
        <v/>
      </c>
      <c r="I15060" s="84">
        <f>IF($E15060="","",IFERROR(VLOOKUP(TRIM(E15060&amp;""),'Référentiel Articles'!$A$2:$F$634,6,FALSE),""))</f>
      </c>
      <c r="J15060" s="90">
        <f>IF(OR($E15060="",$H15060=""),"",$H15060*$I15060)</f>
      </c>
      <c r="K15060" s="87" t="str">
        <v/>
      </c>
    </row>
    <row r="15061">
      <c r="A15061" s="74" t="str">
        <v/>
      </c>
      <c r="B15061" s="74" t="str">
        <v/>
      </c>
      <c r="C15061" s="75">
        <f>IF($E15061="","",IFERROR(VLOOKUP(TRIM(E15061&amp;""),'Référentiel Articles'!$A$2:$F$634,2,FALSE),""))</f>
      </c>
      <c r="D15061" s="75">
        <f>IF($E15061="","",IFERROR(VLOOKUP(TRIM(E15061&amp;""),'Référentiel Articles'!$A$2:$F$634,3,FALSE),""))</f>
      </c>
      <c r="E15061" s="74" t="str">
        <v/>
      </c>
      <c r="F15061" s="75">
        <f>IF($E15061="","",IFERROR(VLOOKUP(TRIM(E15061&amp;""),'Référentiel Articles'!$A$2:$F$634,4,FALSE),""))</f>
      </c>
      <c r="G15061" s="76">
        <f>IF($E15061="","",IFERROR(VLOOKUP(TRIM(E15061&amp;""),'Référentiel Articles'!$A$2:$F$634,5,FALSE),""))</f>
      </c>
      <c r="H15061" s="77" t="str">
        <v/>
      </c>
      <c r="I15061" s="76">
        <f>IF($E15061="","",IFERROR(VLOOKUP(TRIM(E15061&amp;""),'Référentiel Articles'!$A$2:$F$634,6,FALSE),""))</f>
      </c>
      <c r="J15061" s="78">
        <f>IF(OR($E15061="",$H15061=""),"",$H15061*$I15061)</f>
      </c>
      <c r="K15061" s="79" t="str">
        <v/>
      </c>
    </row>
    <row r="15062">
      <c r="A15062" s="81" t="str">
        <v/>
      </c>
      <c r="B15062" s="81" t="str">
        <v/>
      </c>
      <c r="C15062" s="83">
        <f>IF($E15062="","",IFERROR(VLOOKUP(TRIM(E15062&amp;""),'Référentiel Articles'!$A$2:$F$634,2,FALSE),""))</f>
      </c>
      <c r="D15062" s="83">
        <f>IF($E15062="","",IFERROR(VLOOKUP(TRIM(E15062&amp;""),'Référentiel Articles'!$A$2:$F$634,3,FALSE),""))</f>
      </c>
      <c r="E15062" s="81" t="str">
        <v/>
      </c>
      <c r="F15062" s="83">
        <f>IF($E15062="","",IFERROR(VLOOKUP(TRIM(E15062&amp;""),'Référentiel Articles'!$A$2:$F$634,4,FALSE),""))</f>
      </c>
      <c r="G15062" s="84">
        <f>IF($E15062="","",IFERROR(VLOOKUP(TRIM(E15062&amp;""),'Référentiel Articles'!$A$2:$F$634,5,FALSE),""))</f>
      </c>
      <c r="H15062" s="85" t="str">
        <v/>
      </c>
      <c r="I15062" s="84">
        <f>IF($E15062="","",IFERROR(VLOOKUP(TRIM(E15062&amp;""),'Référentiel Articles'!$A$2:$F$634,6,FALSE),""))</f>
      </c>
      <c r="J15062" s="90">
        <f>IF(OR($E15062="",$H15062=""),"",$H15062*$I15062)</f>
      </c>
      <c r="K15062" s="87" t="str">
        <v/>
      </c>
    </row>
    <row r="15063">
      <c r="A15063" s="74" t="str">
        <v/>
      </c>
      <c r="B15063" s="74" t="str">
        <v/>
      </c>
      <c r="C15063" s="75">
        <f>IF($E15063="","",IFERROR(VLOOKUP(TRIM(E15063&amp;""),'Référentiel Articles'!$A$2:$F$634,2,FALSE),""))</f>
      </c>
      <c r="D15063" s="75">
        <f>IF($E15063="","",IFERROR(VLOOKUP(TRIM(E15063&amp;""),'Référentiel Articles'!$A$2:$F$634,3,FALSE),""))</f>
      </c>
      <c r="E15063" s="74" t="str">
        <v/>
      </c>
      <c r="F15063" s="75">
        <f>IF($E15063="","",IFERROR(VLOOKUP(TRIM(E15063&amp;""),'Référentiel Articles'!$A$2:$F$634,4,FALSE),""))</f>
      </c>
      <c r="G15063" s="76">
        <f>IF($E15063="","",IFERROR(VLOOKUP(TRIM(E15063&amp;""),'Référentiel Articles'!$A$2:$F$634,5,FALSE),""))</f>
      </c>
      <c r="H15063" s="77" t="str">
        <v/>
      </c>
      <c r="I15063" s="76">
        <f>IF($E15063="","",IFERROR(VLOOKUP(TRIM(E15063&amp;""),'Référentiel Articles'!$A$2:$F$634,6,FALSE),""))</f>
      </c>
      <c r="J15063" s="78">
        <f>IF(OR($E15063="",$H15063=""),"",$H15063*$I15063)</f>
      </c>
      <c r="K15063" s="79" t="str">
        <v/>
      </c>
    </row>
    <row r="15064">
      <c r="A15064" s="81" t="str">
        <v/>
      </c>
      <c r="B15064" s="81" t="str">
        <v/>
      </c>
      <c r="C15064" s="83">
        <f>IF($E15064="","",IFERROR(VLOOKUP(TRIM(E15064&amp;""),'Référentiel Articles'!$A$2:$F$634,2,FALSE),""))</f>
      </c>
      <c r="D15064" s="83">
        <f>IF($E15064="","",IFERROR(VLOOKUP(TRIM(E15064&amp;""),'Référentiel Articles'!$A$2:$F$634,3,FALSE),""))</f>
      </c>
      <c r="E15064" s="81" t="str">
        <v/>
      </c>
      <c r="F15064" s="83">
        <f>IF($E15064="","",IFERROR(VLOOKUP(TRIM(E15064&amp;""),'Référentiel Articles'!$A$2:$F$634,4,FALSE),""))</f>
      </c>
      <c r="G15064" s="84">
        <f>IF($E15064="","",IFERROR(VLOOKUP(TRIM(E15064&amp;""),'Référentiel Articles'!$A$2:$F$634,5,FALSE),""))</f>
      </c>
      <c r="H15064" s="85" t="str">
        <v/>
      </c>
      <c r="I15064" s="84">
        <f>IF($E15064="","",IFERROR(VLOOKUP(TRIM(E15064&amp;""),'Référentiel Articles'!$A$2:$F$634,6,FALSE),""))</f>
      </c>
      <c r="J15064" s="90">
        <f>IF(OR($E15064="",$H15064=""),"",$H15064*$I15064)</f>
      </c>
      <c r="K15064" s="87" t="str">
        <v/>
      </c>
    </row>
    <row r="15065">
      <c r="A15065" s="74" t="str">
        <v/>
      </c>
      <c r="B15065" s="74" t="str">
        <v/>
      </c>
      <c r="C15065" s="75">
        <f>IF($E15065="","",IFERROR(VLOOKUP(TRIM(E15065&amp;""),'Référentiel Articles'!$A$2:$F$634,2,FALSE),""))</f>
      </c>
      <c r="D15065" s="75">
        <f>IF($E15065="","",IFERROR(VLOOKUP(TRIM(E15065&amp;""),'Référentiel Articles'!$A$2:$F$634,3,FALSE),""))</f>
      </c>
      <c r="E15065" s="74" t="str">
        <v/>
      </c>
      <c r="F15065" s="75">
        <f>IF($E15065="","",IFERROR(VLOOKUP(TRIM(E15065&amp;""),'Référentiel Articles'!$A$2:$F$634,4,FALSE),""))</f>
      </c>
      <c r="G15065" s="76">
        <f>IF($E15065="","",IFERROR(VLOOKUP(TRIM(E15065&amp;""),'Référentiel Articles'!$A$2:$F$634,5,FALSE),""))</f>
      </c>
      <c r="H15065" s="77" t="str">
        <v/>
      </c>
      <c r="I15065" s="76">
        <f>IF($E15065="","",IFERROR(VLOOKUP(TRIM(E15065&amp;""),'Référentiel Articles'!$A$2:$F$634,6,FALSE),""))</f>
      </c>
      <c r="J15065" s="78">
        <f>IF(OR($E15065="",$H15065=""),"",$H15065*$I15065)</f>
      </c>
      <c r="K15065" s="79" t="str">
        <v/>
      </c>
    </row>
    <row r="15066">
      <c r="A15066" s="81" t="str">
        <v/>
      </c>
      <c r="B15066" s="81" t="str">
        <v/>
      </c>
      <c r="C15066" s="83">
        <f>IF($E15066="","",IFERROR(VLOOKUP(TRIM(E15066&amp;""),'Référentiel Articles'!$A$2:$F$634,2,FALSE),""))</f>
      </c>
      <c r="D15066" s="83">
        <f>IF($E15066="","",IFERROR(VLOOKUP(TRIM(E15066&amp;""),'Référentiel Articles'!$A$2:$F$634,3,FALSE),""))</f>
      </c>
      <c r="E15066" s="81" t="str">
        <v/>
      </c>
      <c r="F15066" s="83">
        <f>IF($E15066="","",IFERROR(VLOOKUP(TRIM(E15066&amp;""),'Référentiel Articles'!$A$2:$F$634,4,FALSE),""))</f>
      </c>
      <c r="G15066" s="84">
        <f>IF($E15066="","",IFERROR(VLOOKUP(TRIM(E15066&amp;""),'Référentiel Articles'!$A$2:$F$634,5,FALSE),""))</f>
      </c>
      <c r="H15066" s="85" t="str">
        <v/>
      </c>
      <c r="I15066" s="84">
        <f>IF($E15066="","",IFERROR(VLOOKUP(TRIM(E15066&amp;""),'Référentiel Articles'!$A$2:$F$634,6,FALSE),""))</f>
      </c>
      <c r="J15066" s="90">
        <f>IF(OR($E15066="",$H15066=""),"",$H15066*$I15066)</f>
      </c>
      <c r="K15066" s="87" t="str">
        <v/>
      </c>
    </row>
    <row r="15067">
      <c r="A15067" s="74" t="str">
        <v/>
      </c>
      <c r="B15067" s="74" t="str">
        <v/>
      </c>
      <c r="C15067" s="75">
        <f>IF($E15067="","",IFERROR(VLOOKUP(TRIM(E15067&amp;""),'Référentiel Articles'!$A$2:$F$634,2,FALSE),""))</f>
      </c>
      <c r="D15067" s="75">
        <f>IF($E15067="","",IFERROR(VLOOKUP(TRIM(E15067&amp;""),'Référentiel Articles'!$A$2:$F$634,3,FALSE),""))</f>
      </c>
      <c r="E15067" s="74" t="str">
        <v/>
      </c>
      <c r="F15067" s="75">
        <f>IF($E15067="","",IFERROR(VLOOKUP(TRIM(E15067&amp;""),'Référentiel Articles'!$A$2:$F$634,4,FALSE),""))</f>
      </c>
      <c r="G15067" s="76">
        <f>IF($E15067="","",IFERROR(VLOOKUP(TRIM(E15067&amp;""),'Référentiel Articles'!$A$2:$F$634,5,FALSE),""))</f>
      </c>
      <c r="H15067" s="77" t="str">
        <v/>
      </c>
      <c r="I15067" s="76">
        <f>IF($E15067="","",IFERROR(VLOOKUP(TRIM(E15067&amp;""),'Référentiel Articles'!$A$2:$F$634,6,FALSE),""))</f>
      </c>
      <c r="J15067" s="78">
        <f>IF(OR($E15067="",$H15067=""),"",$H15067*$I15067)</f>
      </c>
      <c r="K15067" s="79" t="str">
        <v/>
      </c>
    </row>
    <row r="15068">
      <c r="A15068" s="81" t="str">
        <v/>
      </c>
      <c r="B15068" s="81" t="str">
        <v/>
      </c>
      <c r="C15068" s="83">
        <f>IF($E15068="","",IFERROR(VLOOKUP(TRIM(E15068&amp;""),'Référentiel Articles'!$A$2:$F$634,2,FALSE),""))</f>
      </c>
      <c r="D15068" s="83">
        <f>IF($E15068="","",IFERROR(VLOOKUP(TRIM(E15068&amp;""),'Référentiel Articles'!$A$2:$F$634,3,FALSE),""))</f>
      </c>
      <c r="E15068" s="81" t="str">
        <v/>
      </c>
      <c r="F15068" s="83">
        <f>IF($E15068="","",IFERROR(VLOOKUP(TRIM(E15068&amp;""),'Référentiel Articles'!$A$2:$F$634,4,FALSE),""))</f>
      </c>
      <c r="G15068" s="84">
        <f>IF($E15068="","",IFERROR(VLOOKUP(TRIM(E15068&amp;""),'Référentiel Articles'!$A$2:$F$634,5,FALSE),""))</f>
      </c>
      <c r="H15068" s="85" t="str">
        <v/>
      </c>
      <c r="I15068" s="84">
        <f>IF($E15068="","",IFERROR(VLOOKUP(TRIM(E15068&amp;""),'Référentiel Articles'!$A$2:$F$634,6,FALSE),""))</f>
      </c>
      <c r="J15068" s="90">
        <f>IF(OR($E15068="",$H15068=""),"",$H15068*$I15068)</f>
      </c>
      <c r="K15068" s="87" t="str">
        <v/>
      </c>
    </row>
    <row r="15069">
      <c r="A15069" s="74" t="str">
        <v/>
      </c>
      <c r="B15069" s="74" t="str">
        <v/>
      </c>
      <c r="C15069" s="75">
        <f>IF($E15069="","",IFERROR(VLOOKUP(TRIM(E15069&amp;""),'Référentiel Articles'!$A$2:$F$634,2,FALSE),""))</f>
      </c>
      <c r="D15069" s="75">
        <f>IF($E15069="","",IFERROR(VLOOKUP(TRIM(E15069&amp;""),'Référentiel Articles'!$A$2:$F$634,3,FALSE),""))</f>
      </c>
      <c r="E15069" s="74" t="str">
        <v/>
      </c>
      <c r="F15069" s="75">
        <f>IF($E15069="","",IFERROR(VLOOKUP(TRIM(E15069&amp;""),'Référentiel Articles'!$A$2:$F$634,4,FALSE),""))</f>
      </c>
      <c r="G15069" s="76">
        <f>IF($E15069="","",IFERROR(VLOOKUP(TRIM(E15069&amp;""),'Référentiel Articles'!$A$2:$F$634,5,FALSE),""))</f>
      </c>
      <c r="H15069" s="77" t="str">
        <v/>
      </c>
      <c r="I15069" s="76">
        <f>IF($E15069="","",IFERROR(VLOOKUP(TRIM(E15069&amp;""),'Référentiel Articles'!$A$2:$F$634,6,FALSE),""))</f>
      </c>
      <c r="J15069" s="78">
        <f>IF(OR($E15069="",$H15069=""),"",$H15069*$I15069)</f>
      </c>
      <c r="K15069" s="79" t="str">
        <v/>
      </c>
    </row>
    <row r="15070">
      <c r="A15070" s="81" t="str">
        <v/>
      </c>
      <c r="B15070" s="81" t="str">
        <v/>
      </c>
      <c r="C15070" s="83">
        <f>IF($E15070="","",IFERROR(VLOOKUP(TRIM(E15070&amp;""),'Référentiel Articles'!$A$2:$F$634,2,FALSE),""))</f>
      </c>
      <c r="D15070" s="83">
        <f>IF($E15070="","",IFERROR(VLOOKUP(TRIM(E15070&amp;""),'Référentiel Articles'!$A$2:$F$634,3,FALSE),""))</f>
      </c>
      <c r="E15070" s="81" t="str">
        <v/>
      </c>
      <c r="F15070" s="83">
        <f>IF($E15070="","",IFERROR(VLOOKUP(TRIM(E15070&amp;""),'Référentiel Articles'!$A$2:$F$634,4,FALSE),""))</f>
      </c>
      <c r="G15070" s="84">
        <f>IF($E15070="","",IFERROR(VLOOKUP(TRIM(E15070&amp;""),'Référentiel Articles'!$A$2:$F$634,5,FALSE),""))</f>
      </c>
      <c r="H15070" s="85" t="str">
        <v/>
      </c>
      <c r="I15070" s="84">
        <f>IF($E15070="","",IFERROR(VLOOKUP(TRIM(E15070&amp;""),'Référentiel Articles'!$A$2:$F$634,6,FALSE),""))</f>
      </c>
      <c r="J15070" s="90">
        <f>IF(OR($E15070="",$H15070=""),"",$H15070*$I15070)</f>
      </c>
      <c r="K15070" s="87" t="str">
        <v/>
      </c>
    </row>
    <row r="15071">
      <c r="A15071" s="74" t="str">
        <v/>
      </c>
      <c r="B15071" s="74" t="str">
        <v/>
      </c>
      <c r="C15071" s="75">
        <f>IF($E15071="","",IFERROR(VLOOKUP(TRIM(E15071&amp;""),'Référentiel Articles'!$A$2:$F$634,2,FALSE),""))</f>
      </c>
      <c r="D15071" s="75">
        <f>IF($E15071="","",IFERROR(VLOOKUP(TRIM(E15071&amp;""),'Référentiel Articles'!$A$2:$F$634,3,FALSE),""))</f>
      </c>
      <c r="E15071" s="74" t="str">
        <v/>
      </c>
      <c r="F15071" s="75">
        <f>IF($E15071="","",IFERROR(VLOOKUP(TRIM(E15071&amp;""),'Référentiel Articles'!$A$2:$F$634,4,FALSE),""))</f>
      </c>
      <c r="G15071" s="76">
        <f>IF($E15071="","",IFERROR(VLOOKUP(TRIM(E15071&amp;""),'Référentiel Articles'!$A$2:$F$634,5,FALSE),""))</f>
      </c>
      <c r="H15071" s="77" t="str">
        <v/>
      </c>
      <c r="I15071" s="76">
        <f>IF($E15071="","",IFERROR(VLOOKUP(TRIM(E15071&amp;""),'Référentiel Articles'!$A$2:$F$634,6,FALSE),""))</f>
      </c>
      <c r="J15071" s="78">
        <f>IF(OR($E15071="",$H15071=""),"",$H15071*$I15071)</f>
      </c>
      <c r="K15071" s="79" t="str">
        <v/>
      </c>
    </row>
    <row r="15072">
      <c r="A15072" s="81" t="str">
        <v/>
      </c>
      <c r="B15072" s="81" t="str">
        <v/>
      </c>
      <c r="C15072" s="83">
        <f>IF($E15072="","",IFERROR(VLOOKUP(TRIM(E15072&amp;""),'Référentiel Articles'!$A$2:$F$634,2,FALSE),""))</f>
      </c>
      <c r="D15072" s="83">
        <f>IF($E15072="","",IFERROR(VLOOKUP(TRIM(E15072&amp;""),'Référentiel Articles'!$A$2:$F$634,3,FALSE),""))</f>
      </c>
      <c r="E15072" s="81" t="str">
        <v/>
      </c>
      <c r="F15072" s="83">
        <f>IF($E15072="","",IFERROR(VLOOKUP(TRIM(E15072&amp;""),'Référentiel Articles'!$A$2:$F$634,4,FALSE),""))</f>
      </c>
      <c r="G15072" s="84">
        <f>IF($E15072="","",IFERROR(VLOOKUP(TRIM(E15072&amp;""),'Référentiel Articles'!$A$2:$F$634,5,FALSE),""))</f>
      </c>
      <c r="H15072" s="85" t="str">
        <v/>
      </c>
      <c r="I15072" s="84">
        <f>IF($E15072="","",IFERROR(VLOOKUP(TRIM(E15072&amp;""),'Référentiel Articles'!$A$2:$F$634,6,FALSE),""))</f>
      </c>
      <c r="J15072" s="90">
        <f>IF(OR($E15072="",$H15072=""),"",$H15072*$I15072)</f>
      </c>
      <c r="K15072" s="87" t="str">
        <v/>
      </c>
    </row>
    <row r="15073">
      <c r="A15073" s="74" t="str">
        <v/>
      </c>
      <c r="B15073" s="74" t="str">
        <v/>
      </c>
      <c r="C15073" s="75">
        <f>IF($E15073="","",IFERROR(VLOOKUP(TRIM(E15073&amp;""),'Référentiel Articles'!$A$2:$F$634,2,FALSE),""))</f>
      </c>
      <c r="D15073" s="75">
        <f>IF($E15073="","",IFERROR(VLOOKUP(TRIM(E15073&amp;""),'Référentiel Articles'!$A$2:$F$634,3,FALSE),""))</f>
      </c>
      <c r="E15073" s="74" t="str">
        <v/>
      </c>
      <c r="F15073" s="75">
        <f>IF($E15073="","",IFERROR(VLOOKUP(TRIM(E15073&amp;""),'Référentiel Articles'!$A$2:$F$634,4,FALSE),""))</f>
      </c>
      <c r="G15073" s="76">
        <f>IF($E15073="","",IFERROR(VLOOKUP(TRIM(E15073&amp;""),'Référentiel Articles'!$A$2:$F$634,5,FALSE),""))</f>
      </c>
      <c r="H15073" s="77" t="str">
        <v/>
      </c>
      <c r="I15073" s="76">
        <f>IF($E15073="","",IFERROR(VLOOKUP(TRIM(E15073&amp;""),'Référentiel Articles'!$A$2:$F$634,6,FALSE),""))</f>
      </c>
      <c r="J15073" s="78">
        <f>IF(OR($E15073="",$H15073=""),"",$H15073*$I15073)</f>
      </c>
      <c r="K15073" s="79" t="str">
        <v/>
      </c>
    </row>
    <row r="15074">
      <c r="A15074" s="81" t="str">
        <v/>
      </c>
      <c r="B15074" s="81" t="str">
        <v/>
      </c>
      <c r="C15074" s="83">
        <f>IF($E15074="","",IFERROR(VLOOKUP(TRIM(E15074&amp;""),'Référentiel Articles'!$A$2:$F$634,2,FALSE),""))</f>
      </c>
      <c r="D15074" s="83">
        <f>IF($E15074="","",IFERROR(VLOOKUP(TRIM(E15074&amp;""),'Référentiel Articles'!$A$2:$F$634,3,FALSE),""))</f>
      </c>
      <c r="E15074" s="81" t="str">
        <v/>
      </c>
      <c r="F15074" s="83">
        <f>IF($E15074="","",IFERROR(VLOOKUP(TRIM(E15074&amp;""),'Référentiel Articles'!$A$2:$F$634,4,FALSE),""))</f>
      </c>
      <c r="G15074" s="84">
        <f>IF($E15074="","",IFERROR(VLOOKUP(TRIM(E15074&amp;""),'Référentiel Articles'!$A$2:$F$634,5,FALSE),""))</f>
      </c>
      <c r="H15074" s="85" t="str">
        <v/>
      </c>
      <c r="I15074" s="84">
        <f>IF($E15074="","",IFERROR(VLOOKUP(TRIM(E15074&amp;""),'Référentiel Articles'!$A$2:$F$634,6,FALSE),""))</f>
      </c>
      <c r="J15074" s="90">
        <f>IF(OR($E15074="",$H15074=""),"",$H15074*$I15074)</f>
      </c>
      <c r="K15074" s="87" t="str">
        <v/>
      </c>
    </row>
    <row r="15075">
      <c r="A15075" s="74" t="str">
        <v/>
      </c>
      <c r="B15075" s="74" t="str">
        <v/>
      </c>
      <c r="C15075" s="75">
        <f>IF($E15075="","",IFERROR(VLOOKUP(TRIM(E15075&amp;""),'Référentiel Articles'!$A$2:$F$634,2,FALSE),""))</f>
      </c>
      <c r="D15075" s="75">
        <f>IF($E15075="","",IFERROR(VLOOKUP(TRIM(E15075&amp;""),'Référentiel Articles'!$A$2:$F$634,3,FALSE),""))</f>
      </c>
      <c r="E15075" s="74" t="str">
        <v/>
      </c>
      <c r="F15075" s="75">
        <f>IF($E15075="","",IFERROR(VLOOKUP(TRIM(E15075&amp;""),'Référentiel Articles'!$A$2:$F$634,4,FALSE),""))</f>
      </c>
      <c r="G15075" s="76">
        <f>IF($E15075="","",IFERROR(VLOOKUP(TRIM(E15075&amp;""),'Référentiel Articles'!$A$2:$F$634,5,FALSE),""))</f>
      </c>
      <c r="H15075" s="77" t="str">
        <v/>
      </c>
      <c r="I15075" s="76">
        <f>IF($E15075="","",IFERROR(VLOOKUP(TRIM(E15075&amp;""),'Référentiel Articles'!$A$2:$F$634,6,FALSE),""))</f>
      </c>
      <c r="J15075" s="78">
        <f>IF(OR($E15075="",$H15075=""),"",$H15075*$I15075)</f>
      </c>
      <c r="K15075" s="79" t="str">
        <v/>
      </c>
    </row>
    <row r="15076">
      <c r="A15076" s="81" t="str">
        <v/>
      </c>
      <c r="B15076" s="81" t="str">
        <v/>
      </c>
      <c r="C15076" s="83">
        <f>IF($E15076="","",IFERROR(VLOOKUP(TRIM(E15076&amp;""),'Référentiel Articles'!$A$2:$F$634,2,FALSE),""))</f>
      </c>
      <c r="D15076" s="83">
        <f>IF($E15076="","",IFERROR(VLOOKUP(TRIM(E15076&amp;""),'Référentiel Articles'!$A$2:$F$634,3,FALSE),""))</f>
      </c>
      <c r="E15076" s="81" t="str">
        <v/>
      </c>
      <c r="F15076" s="83">
        <f>IF($E15076="","",IFERROR(VLOOKUP(TRIM(E15076&amp;""),'Référentiel Articles'!$A$2:$F$634,4,FALSE),""))</f>
      </c>
      <c r="G15076" s="84">
        <f>IF($E15076="","",IFERROR(VLOOKUP(TRIM(E15076&amp;""),'Référentiel Articles'!$A$2:$F$634,5,FALSE),""))</f>
      </c>
      <c r="H15076" s="85" t="str">
        <v/>
      </c>
      <c r="I15076" s="84">
        <f>IF($E15076="","",IFERROR(VLOOKUP(TRIM(E15076&amp;""),'Référentiel Articles'!$A$2:$F$634,6,FALSE),""))</f>
      </c>
      <c r="J15076" s="90">
        <f>IF(OR($E15076="",$H15076=""),"",$H15076*$I15076)</f>
      </c>
      <c r="K15076" s="87" t="str">
        <v/>
      </c>
    </row>
    <row r="15077">
      <c r="A15077" s="74" t="str">
        <v/>
      </c>
      <c r="B15077" s="74" t="str">
        <v/>
      </c>
      <c r="C15077" s="75">
        <f>IF($E15077="","",IFERROR(VLOOKUP(TRIM(E15077&amp;""),'Référentiel Articles'!$A$2:$F$634,2,FALSE),""))</f>
      </c>
      <c r="D15077" s="75">
        <f>IF($E15077="","",IFERROR(VLOOKUP(TRIM(E15077&amp;""),'Référentiel Articles'!$A$2:$F$634,3,FALSE),""))</f>
      </c>
      <c r="E15077" s="74" t="str">
        <v/>
      </c>
      <c r="F15077" s="75">
        <f>IF($E15077="","",IFERROR(VLOOKUP(TRIM(E15077&amp;""),'Référentiel Articles'!$A$2:$F$634,4,FALSE),""))</f>
      </c>
      <c r="G15077" s="76">
        <f>IF($E15077="","",IFERROR(VLOOKUP(TRIM(E15077&amp;""),'Référentiel Articles'!$A$2:$F$634,5,FALSE),""))</f>
      </c>
      <c r="H15077" s="77" t="str">
        <v/>
      </c>
      <c r="I15077" s="76">
        <f>IF($E15077="","",IFERROR(VLOOKUP(TRIM(E15077&amp;""),'Référentiel Articles'!$A$2:$F$634,6,FALSE),""))</f>
      </c>
      <c r="J15077" s="78">
        <f>IF(OR($E15077="",$H15077=""),"",$H15077*$I15077)</f>
      </c>
      <c r="K15077" s="79" t="str">
        <v/>
      </c>
    </row>
    <row r="15078">
      <c r="A15078" s="81" t="str">
        <v/>
      </c>
      <c r="B15078" s="81" t="str">
        <v/>
      </c>
      <c r="C15078" s="83">
        <f>IF($E15078="","",IFERROR(VLOOKUP(TRIM(E15078&amp;""),'Référentiel Articles'!$A$2:$F$634,2,FALSE),""))</f>
      </c>
      <c r="D15078" s="83">
        <f>IF($E15078="","",IFERROR(VLOOKUP(TRIM(E15078&amp;""),'Référentiel Articles'!$A$2:$F$634,3,FALSE),""))</f>
      </c>
      <c r="E15078" s="81" t="str">
        <v/>
      </c>
      <c r="F15078" s="83">
        <f>IF($E15078="","",IFERROR(VLOOKUP(TRIM(E15078&amp;""),'Référentiel Articles'!$A$2:$F$634,4,FALSE),""))</f>
      </c>
      <c r="G15078" s="84">
        <f>IF($E15078="","",IFERROR(VLOOKUP(TRIM(E15078&amp;""),'Référentiel Articles'!$A$2:$F$634,5,FALSE),""))</f>
      </c>
      <c r="H15078" s="85" t="str">
        <v/>
      </c>
      <c r="I15078" s="84">
        <f>IF($E15078="","",IFERROR(VLOOKUP(TRIM(E15078&amp;""),'Référentiel Articles'!$A$2:$F$634,6,FALSE),""))</f>
      </c>
      <c r="J15078" s="90">
        <f>IF(OR($E15078="",$H15078=""),"",$H15078*$I15078)</f>
      </c>
      <c r="K15078" s="87" t="str">
        <v/>
      </c>
    </row>
    <row r="15079">
      <c r="A15079" s="74" t="str">
        <v/>
      </c>
      <c r="B15079" s="74" t="str">
        <v/>
      </c>
      <c r="C15079" s="75">
        <f>IF($E15079="","",IFERROR(VLOOKUP(TRIM(E15079&amp;""),'Référentiel Articles'!$A$2:$F$634,2,FALSE),""))</f>
      </c>
      <c r="D15079" s="75">
        <f>IF($E15079="","",IFERROR(VLOOKUP(TRIM(E15079&amp;""),'Référentiel Articles'!$A$2:$F$634,3,FALSE),""))</f>
      </c>
      <c r="E15079" s="74" t="str">
        <v/>
      </c>
      <c r="F15079" s="75">
        <f>IF($E15079="","",IFERROR(VLOOKUP(TRIM(E15079&amp;""),'Référentiel Articles'!$A$2:$F$634,4,FALSE),""))</f>
      </c>
      <c r="G15079" s="76">
        <f>IF($E15079="","",IFERROR(VLOOKUP(TRIM(E15079&amp;""),'Référentiel Articles'!$A$2:$F$634,5,FALSE),""))</f>
      </c>
      <c r="H15079" s="77" t="str">
        <v/>
      </c>
      <c r="I15079" s="76">
        <f>IF($E15079="","",IFERROR(VLOOKUP(TRIM(E15079&amp;""),'Référentiel Articles'!$A$2:$F$634,6,FALSE),""))</f>
      </c>
      <c r="J15079" s="78">
        <f>IF(OR($E15079="",$H15079=""),"",$H15079*$I15079)</f>
      </c>
      <c r="K15079" s="79" t="str">
        <v/>
      </c>
    </row>
    <row r="15080">
      <c r="A15080" s="81" t="str">
        <v/>
      </c>
      <c r="B15080" s="81" t="str">
        <v/>
      </c>
      <c r="C15080" s="83">
        <f>IF($E15080="","",IFERROR(VLOOKUP(TRIM(E15080&amp;""),'Référentiel Articles'!$A$2:$F$634,2,FALSE),""))</f>
      </c>
      <c r="D15080" s="83">
        <f>IF($E15080="","",IFERROR(VLOOKUP(TRIM(E15080&amp;""),'Référentiel Articles'!$A$2:$F$634,3,FALSE),""))</f>
      </c>
      <c r="E15080" s="81" t="str">
        <v/>
      </c>
      <c r="F15080" s="83">
        <f>IF($E15080="","",IFERROR(VLOOKUP(TRIM(E15080&amp;""),'Référentiel Articles'!$A$2:$F$634,4,FALSE),""))</f>
      </c>
      <c r="G15080" s="84">
        <f>IF($E15080="","",IFERROR(VLOOKUP(TRIM(E15080&amp;""),'Référentiel Articles'!$A$2:$F$634,5,FALSE),""))</f>
      </c>
      <c r="H15080" s="85" t="str">
        <v/>
      </c>
      <c r="I15080" s="84">
        <f>IF($E15080="","",IFERROR(VLOOKUP(TRIM(E15080&amp;""),'Référentiel Articles'!$A$2:$F$634,6,FALSE),""))</f>
      </c>
      <c r="J15080" s="90">
        <f>IF(OR($E15080="",$H15080=""),"",$H15080*$I15080)</f>
      </c>
      <c r="K15080" s="87" t="str">
        <v/>
      </c>
    </row>
    <row r="15081">
      <c r="A15081" s="74" t="str">
        <v/>
      </c>
      <c r="B15081" s="74" t="str">
        <v/>
      </c>
      <c r="C15081" s="75">
        <f>IF($E15081="","",IFERROR(VLOOKUP(TRIM(E15081&amp;""),'Référentiel Articles'!$A$2:$F$634,2,FALSE),""))</f>
      </c>
      <c r="D15081" s="75">
        <f>IF($E15081="","",IFERROR(VLOOKUP(TRIM(E15081&amp;""),'Référentiel Articles'!$A$2:$F$634,3,FALSE),""))</f>
      </c>
      <c r="E15081" s="74" t="str">
        <v/>
      </c>
      <c r="F15081" s="75">
        <f>IF($E15081="","",IFERROR(VLOOKUP(TRIM(E15081&amp;""),'Référentiel Articles'!$A$2:$F$634,4,FALSE),""))</f>
      </c>
      <c r="G15081" s="76">
        <f>IF($E15081="","",IFERROR(VLOOKUP(TRIM(E15081&amp;""),'Référentiel Articles'!$A$2:$F$634,5,FALSE),""))</f>
      </c>
      <c r="H15081" s="77" t="str">
        <v/>
      </c>
      <c r="I15081" s="76">
        <f>IF($E15081="","",IFERROR(VLOOKUP(TRIM(E15081&amp;""),'Référentiel Articles'!$A$2:$F$634,6,FALSE),""))</f>
      </c>
      <c r="J15081" s="78">
        <f>IF(OR($E15081="",$H15081=""),"",$H15081*$I15081)</f>
      </c>
      <c r="K15081" s="79" t="str">
        <v/>
      </c>
    </row>
    <row r="15082">
      <c r="A15082" s="81" t="str">
        <v/>
      </c>
      <c r="B15082" s="81" t="str">
        <v/>
      </c>
      <c r="C15082" s="83">
        <f>IF($E15082="","",IFERROR(VLOOKUP(TRIM(E15082&amp;""),'Référentiel Articles'!$A$2:$F$634,2,FALSE),""))</f>
      </c>
      <c r="D15082" s="83">
        <f>IF($E15082="","",IFERROR(VLOOKUP(TRIM(E15082&amp;""),'Référentiel Articles'!$A$2:$F$634,3,FALSE),""))</f>
      </c>
      <c r="E15082" s="81" t="str">
        <v/>
      </c>
      <c r="F15082" s="83">
        <f>IF($E15082="","",IFERROR(VLOOKUP(TRIM(E15082&amp;""),'Référentiel Articles'!$A$2:$F$634,4,FALSE),""))</f>
      </c>
      <c r="G15082" s="84">
        <f>IF($E15082="","",IFERROR(VLOOKUP(TRIM(E15082&amp;""),'Référentiel Articles'!$A$2:$F$634,5,FALSE),""))</f>
      </c>
      <c r="H15082" s="85" t="str">
        <v/>
      </c>
      <c r="I15082" s="84">
        <f>IF($E15082="","",IFERROR(VLOOKUP(TRIM(E15082&amp;""),'Référentiel Articles'!$A$2:$F$634,6,FALSE),""))</f>
      </c>
      <c r="J15082" s="90">
        <f>IF(OR($E15082="",$H15082=""),"",$H15082*$I15082)</f>
      </c>
      <c r="K15082" s="87" t="str">
        <v/>
      </c>
    </row>
    <row r="15083">
      <c r="A15083" s="74" t="str">
        <v/>
      </c>
      <c r="B15083" s="74" t="str">
        <v/>
      </c>
      <c r="C15083" s="75">
        <f>IF($E15083="","",IFERROR(VLOOKUP(TRIM(E15083&amp;""),'Référentiel Articles'!$A$2:$F$634,2,FALSE),""))</f>
      </c>
      <c r="D15083" s="75">
        <f>IF($E15083="","",IFERROR(VLOOKUP(TRIM(E15083&amp;""),'Référentiel Articles'!$A$2:$F$634,3,FALSE),""))</f>
      </c>
      <c r="E15083" s="74" t="str">
        <v/>
      </c>
      <c r="F15083" s="75">
        <f>IF($E15083="","",IFERROR(VLOOKUP(TRIM(E15083&amp;""),'Référentiel Articles'!$A$2:$F$634,4,FALSE),""))</f>
      </c>
      <c r="G15083" s="76">
        <f>IF($E15083="","",IFERROR(VLOOKUP(TRIM(E15083&amp;""),'Référentiel Articles'!$A$2:$F$634,5,FALSE),""))</f>
      </c>
      <c r="H15083" s="77" t="str">
        <v/>
      </c>
      <c r="I15083" s="76">
        <f>IF($E15083="","",IFERROR(VLOOKUP(TRIM(E15083&amp;""),'Référentiel Articles'!$A$2:$F$634,6,FALSE),""))</f>
      </c>
      <c r="J15083" s="78">
        <f>IF(OR($E15083="",$H15083=""),"",$H15083*$I15083)</f>
      </c>
      <c r="K15083" s="79" t="str">
        <v/>
      </c>
    </row>
    <row r="15084">
      <c r="A15084" s="81" t="str">
        <v/>
      </c>
      <c r="B15084" s="81" t="str">
        <v/>
      </c>
      <c r="C15084" s="83">
        <f>IF($E15084="","",IFERROR(VLOOKUP(TRIM(E15084&amp;""),'Référentiel Articles'!$A$2:$F$634,2,FALSE),""))</f>
      </c>
      <c r="D15084" s="83">
        <f>IF($E15084="","",IFERROR(VLOOKUP(TRIM(E15084&amp;""),'Référentiel Articles'!$A$2:$F$634,3,FALSE),""))</f>
      </c>
      <c r="E15084" s="81" t="str">
        <v/>
      </c>
      <c r="F15084" s="83">
        <f>IF($E15084="","",IFERROR(VLOOKUP(TRIM(E15084&amp;""),'Référentiel Articles'!$A$2:$F$634,4,FALSE),""))</f>
      </c>
      <c r="G15084" s="84">
        <f>IF($E15084="","",IFERROR(VLOOKUP(TRIM(E15084&amp;""),'Référentiel Articles'!$A$2:$F$634,5,FALSE),""))</f>
      </c>
      <c r="H15084" s="85" t="str">
        <v/>
      </c>
      <c r="I15084" s="84">
        <f>IF($E15084="","",IFERROR(VLOOKUP(TRIM(E15084&amp;""),'Référentiel Articles'!$A$2:$F$634,6,FALSE),""))</f>
      </c>
      <c r="J15084" s="90">
        <f>IF(OR($E15084="",$H15084=""),"",$H15084*$I15084)</f>
      </c>
      <c r="K15084" s="87" t="str">
        <v/>
      </c>
    </row>
    <row r="15085">
      <c r="A15085" s="74" t="str">
        <v/>
      </c>
      <c r="B15085" s="74" t="str">
        <v/>
      </c>
      <c r="C15085" s="75">
        <f>IF($E15085="","",IFERROR(VLOOKUP(TRIM(E15085&amp;""),'Référentiel Articles'!$A$2:$F$634,2,FALSE),""))</f>
      </c>
      <c r="D15085" s="75">
        <f>IF($E15085="","",IFERROR(VLOOKUP(TRIM(E15085&amp;""),'Référentiel Articles'!$A$2:$F$634,3,FALSE),""))</f>
      </c>
      <c r="E15085" s="74" t="str">
        <v/>
      </c>
      <c r="F15085" s="75">
        <f>IF($E15085="","",IFERROR(VLOOKUP(TRIM(E15085&amp;""),'Référentiel Articles'!$A$2:$F$634,4,FALSE),""))</f>
      </c>
      <c r="G15085" s="76">
        <f>IF($E15085="","",IFERROR(VLOOKUP(TRIM(E15085&amp;""),'Référentiel Articles'!$A$2:$F$634,5,FALSE),""))</f>
      </c>
      <c r="H15085" s="77" t="str">
        <v/>
      </c>
      <c r="I15085" s="76">
        <f>IF($E15085="","",IFERROR(VLOOKUP(TRIM(E15085&amp;""),'Référentiel Articles'!$A$2:$F$634,6,FALSE),""))</f>
      </c>
      <c r="J15085" s="78">
        <f>IF(OR($E15085="",$H15085=""),"",$H15085*$I15085)</f>
      </c>
      <c r="K15085" s="79" t="str">
        <v/>
      </c>
    </row>
    <row r="15086">
      <c r="A15086" s="81" t="str">
        <v/>
      </c>
      <c r="B15086" s="81" t="str">
        <v/>
      </c>
      <c r="C15086" s="83">
        <f>IF($E15086="","",IFERROR(VLOOKUP(TRIM(E15086&amp;""),'Référentiel Articles'!$A$2:$F$634,2,FALSE),""))</f>
      </c>
      <c r="D15086" s="83">
        <f>IF($E15086="","",IFERROR(VLOOKUP(TRIM(E15086&amp;""),'Référentiel Articles'!$A$2:$F$634,3,FALSE),""))</f>
      </c>
      <c r="E15086" s="81" t="str">
        <v/>
      </c>
      <c r="F15086" s="83">
        <f>IF($E15086="","",IFERROR(VLOOKUP(TRIM(E15086&amp;""),'Référentiel Articles'!$A$2:$F$634,4,FALSE),""))</f>
      </c>
      <c r="G15086" s="84">
        <f>IF($E15086="","",IFERROR(VLOOKUP(TRIM(E15086&amp;""),'Référentiel Articles'!$A$2:$F$634,5,FALSE),""))</f>
      </c>
      <c r="H15086" s="85" t="str">
        <v/>
      </c>
      <c r="I15086" s="84">
        <f>IF($E15086="","",IFERROR(VLOOKUP(TRIM(E15086&amp;""),'Référentiel Articles'!$A$2:$F$634,6,FALSE),""))</f>
      </c>
      <c r="J15086" s="90">
        <f>IF(OR($E15086="",$H15086=""),"",$H15086*$I15086)</f>
      </c>
      <c r="K15086" s="87" t="str">
        <v/>
      </c>
    </row>
    <row r="15087">
      <c r="A15087" s="74" t="str">
        <v/>
      </c>
      <c r="B15087" s="74" t="str">
        <v/>
      </c>
      <c r="C15087" s="75">
        <f>IF($E15087="","",IFERROR(VLOOKUP(TRIM(E15087&amp;""),'Référentiel Articles'!$A$2:$F$634,2,FALSE),""))</f>
      </c>
      <c r="D15087" s="75">
        <f>IF($E15087="","",IFERROR(VLOOKUP(TRIM(E15087&amp;""),'Référentiel Articles'!$A$2:$F$634,3,FALSE),""))</f>
      </c>
      <c r="E15087" s="74" t="str">
        <v/>
      </c>
      <c r="F15087" s="75">
        <f>IF($E15087="","",IFERROR(VLOOKUP(TRIM(E15087&amp;""),'Référentiel Articles'!$A$2:$F$634,4,FALSE),""))</f>
      </c>
      <c r="G15087" s="76">
        <f>IF($E15087="","",IFERROR(VLOOKUP(TRIM(E15087&amp;""),'Référentiel Articles'!$A$2:$F$634,5,FALSE),""))</f>
      </c>
      <c r="H15087" s="77" t="str">
        <v/>
      </c>
      <c r="I15087" s="76">
        <f>IF($E15087="","",IFERROR(VLOOKUP(TRIM(E15087&amp;""),'Référentiel Articles'!$A$2:$F$634,6,FALSE),""))</f>
      </c>
      <c r="J15087" s="78">
        <f>IF(OR($E15087="",$H15087=""),"",$H15087*$I15087)</f>
      </c>
      <c r="K15087" s="79" t="str">
        <v/>
      </c>
    </row>
    <row r="15088">
      <c r="A15088" s="81" t="str">
        <v/>
      </c>
      <c r="B15088" s="81" t="str">
        <v/>
      </c>
      <c r="C15088" s="83">
        <f>IF($E15088="","",IFERROR(VLOOKUP(TRIM(E15088&amp;""),'Référentiel Articles'!$A$2:$F$634,2,FALSE),""))</f>
      </c>
      <c r="D15088" s="83">
        <f>IF($E15088="","",IFERROR(VLOOKUP(TRIM(E15088&amp;""),'Référentiel Articles'!$A$2:$F$634,3,FALSE),""))</f>
      </c>
      <c r="E15088" s="81" t="str">
        <v/>
      </c>
      <c r="F15088" s="83">
        <f>IF($E15088="","",IFERROR(VLOOKUP(TRIM(E15088&amp;""),'Référentiel Articles'!$A$2:$F$634,4,FALSE),""))</f>
      </c>
      <c r="G15088" s="84">
        <f>IF($E15088="","",IFERROR(VLOOKUP(TRIM(E15088&amp;""),'Référentiel Articles'!$A$2:$F$634,5,FALSE),""))</f>
      </c>
      <c r="H15088" s="85" t="str">
        <v/>
      </c>
      <c r="I15088" s="84">
        <f>IF($E15088="","",IFERROR(VLOOKUP(TRIM(E15088&amp;""),'Référentiel Articles'!$A$2:$F$634,6,FALSE),""))</f>
      </c>
      <c r="J15088" s="90">
        <f>IF(OR($E15088="",$H15088=""),"",$H15088*$I15088)</f>
      </c>
      <c r="K15088" s="87" t="str">
        <v/>
      </c>
    </row>
    <row r="15089">
      <c r="A15089" s="74" t="str">
        <v/>
      </c>
      <c r="B15089" s="74" t="str">
        <v/>
      </c>
      <c r="C15089" s="75">
        <f>IF($E15089="","",IFERROR(VLOOKUP(TRIM(E15089&amp;""),'Référentiel Articles'!$A$2:$F$634,2,FALSE),""))</f>
      </c>
      <c r="D15089" s="75">
        <f>IF($E15089="","",IFERROR(VLOOKUP(TRIM(E15089&amp;""),'Référentiel Articles'!$A$2:$F$634,3,FALSE),""))</f>
      </c>
      <c r="E15089" s="74" t="str">
        <v/>
      </c>
      <c r="F15089" s="75">
        <f>IF($E15089="","",IFERROR(VLOOKUP(TRIM(E15089&amp;""),'Référentiel Articles'!$A$2:$F$634,4,FALSE),""))</f>
      </c>
      <c r="G15089" s="76">
        <f>IF($E15089="","",IFERROR(VLOOKUP(TRIM(E15089&amp;""),'Référentiel Articles'!$A$2:$F$634,5,FALSE),""))</f>
      </c>
      <c r="H15089" s="77" t="str">
        <v/>
      </c>
      <c r="I15089" s="76">
        <f>IF($E15089="","",IFERROR(VLOOKUP(TRIM(E15089&amp;""),'Référentiel Articles'!$A$2:$F$634,6,FALSE),""))</f>
      </c>
      <c r="J15089" s="78">
        <f>IF(OR($E15089="",$H15089=""),"",$H15089*$I15089)</f>
      </c>
      <c r="K15089" s="79" t="str">
        <v/>
      </c>
    </row>
    <row r="15090">
      <c r="A15090" s="81" t="str">
        <v/>
      </c>
      <c r="B15090" s="81" t="str">
        <v/>
      </c>
      <c r="C15090" s="83">
        <f>IF($E15090="","",IFERROR(VLOOKUP(TRIM(E15090&amp;""),'Référentiel Articles'!$A$2:$F$634,2,FALSE),""))</f>
      </c>
      <c r="D15090" s="83">
        <f>IF($E15090="","",IFERROR(VLOOKUP(TRIM(E15090&amp;""),'Référentiel Articles'!$A$2:$F$634,3,FALSE),""))</f>
      </c>
      <c r="E15090" s="81" t="str">
        <v/>
      </c>
      <c r="F15090" s="83">
        <f>IF($E15090="","",IFERROR(VLOOKUP(TRIM(E15090&amp;""),'Référentiel Articles'!$A$2:$F$634,4,FALSE),""))</f>
      </c>
      <c r="G15090" s="84">
        <f>IF($E15090="","",IFERROR(VLOOKUP(TRIM(E15090&amp;""),'Référentiel Articles'!$A$2:$F$634,5,FALSE),""))</f>
      </c>
      <c r="H15090" s="85" t="str">
        <v/>
      </c>
      <c r="I15090" s="84">
        <f>IF($E15090="","",IFERROR(VLOOKUP(TRIM(E15090&amp;""),'Référentiel Articles'!$A$2:$F$634,6,FALSE),""))</f>
      </c>
      <c r="J15090" s="90">
        <f>IF(OR($E15090="",$H15090=""),"",$H15090*$I15090)</f>
      </c>
      <c r="K15090" s="87" t="str">
        <v/>
      </c>
    </row>
    <row r="15091">
      <c r="A15091" s="74" t="str">
        <v/>
      </c>
      <c r="B15091" s="74" t="str">
        <v/>
      </c>
      <c r="C15091" s="75">
        <f>IF($E15091="","",IFERROR(VLOOKUP(TRIM(E15091&amp;""),'Référentiel Articles'!$A$2:$F$634,2,FALSE),""))</f>
      </c>
      <c r="D15091" s="75">
        <f>IF($E15091="","",IFERROR(VLOOKUP(TRIM(E15091&amp;""),'Référentiel Articles'!$A$2:$F$634,3,FALSE),""))</f>
      </c>
      <c r="E15091" s="74" t="str">
        <v/>
      </c>
      <c r="F15091" s="75">
        <f>IF($E15091="","",IFERROR(VLOOKUP(TRIM(E15091&amp;""),'Référentiel Articles'!$A$2:$F$634,4,FALSE),""))</f>
      </c>
      <c r="G15091" s="76">
        <f>IF($E15091="","",IFERROR(VLOOKUP(TRIM(E15091&amp;""),'Référentiel Articles'!$A$2:$F$634,5,FALSE),""))</f>
      </c>
      <c r="H15091" s="77" t="str">
        <v/>
      </c>
      <c r="I15091" s="76">
        <f>IF($E15091="","",IFERROR(VLOOKUP(TRIM(E15091&amp;""),'Référentiel Articles'!$A$2:$F$634,6,FALSE),""))</f>
      </c>
      <c r="J15091" s="78">
        <f>IF(OR($E15091="",$H15091=""),"",$H15091*$I15091)</f>
      </c>
      <c r="K15091" s="79" t="str">
        <v/>
      </c>
    </row>
    <row r="15092">
      <c r="A15092" s="81" t="str">
        <v/>
      </c>
      <c r="B15092" s="81" t="str">
        <v/>
      </c>
      <c r="C15092" s="83">
        <f>IF($E15092="","",IFERROR(VLOOKUP(TRIM(E15092&amp;""),'Référentiel Articles'!$A$2:$F$634,2,FALSE),""))</f>
      </c>
      <c r="D15092" s="83">
        <f>IF($E15092="","",IFERROR(VLOOKUP(TRIM(E15092&amp;""),'Référentiel Articles'!$A$2:$F$634,3,FALSE),""))</f>
      </c>
      <c r="E15092" s="81" t="str">
        <v/>
      </c>
      <c r="F15092" s="83">
        <f>IF($E15092="","",IFERROR(VLOOKUP(TRIM(E15092&amp;""),'Référentiel Articles'!$A$2:$F$634,4,FALSE),""))</f>
      </c>
      <c r="G15092" s="84">
        <f>IF($E15092="","",IFERROR(VLOOKUP(TRIM(E15092&amp;""),'Référentiel Articles'!$A$2:$F$634,5,FALSE),""))</f>
      </c>
      <c r="H15092" s="85" t="str">
        <v/>
      </c>
      <c r="I15092" s="84">
        <f>IF($E15092="","",IFERROR(VLOOKUP(TRIM(E15092&amp;""),'Référentiel Articles'!$A$2:$F$634,6,FALSE),""))</f>
      </c>
      <c r="J15092" s="90">
        <f>IF(OR($E15092="",$H15092=""),"",$H15092*$I15092)</f>
      </c>
      <c r="K15092" s="87" t="str">
        <v/>
      </c>
    </row>
    <row r="15093">
      <c r="A15093" s="74" t="str">
        <v/>
      </c>
      <c r="B15093" s="74" t="str">
        <v/>
      </c>
      <c r="C15093" s="75">
        <f>IF($E15093="","",IFERROR(VLOOKUP(TRIM(E15093&amp;""),'Référentiel Articles'!$A$2:$F$634,2,FALSE),""))</f>
      </c>
      <c r="D15093" s="75">
        <f>IF($E15093="","",IFERROR(VLOOKUP(TRIM(E15093&amp;""),'Référentiel Articles'!$A$2:$F$634,3,FALSE),""))</f>
      </c>
      <c r="E15093" s="74" t="str">
        <v/>
      </c>
      <c r="F15093" s="75">
        <f>IF($E15093="","",IFERROR(VLOOKUP(TRIM(E15093&amp;""),'Référentiel Articles'!$A$2:$F$634,4,FALSE),""))</f>
      </c>
      <c r="G15093" s="76">
        <f>IF($E15093="","",IFERROR(VLOOKUP(TRIM(E15093&amp;""),'Référentiel Articles'!$A$2:$F$634,5,FALSE),""))</f>
      </c>
      <c r="H15093" s="77" t="str">
        <v/>
      </c>
      <c r="I15093" s="76">
        <f>IF($E15093="","",IFERROR(VLOOKUP(TRIM(E15093&amp;""),'Référentiel Articles'!$A$2:$F$634,6,FALSE),""))</f>
      </c>
      <c r="J15093" s="78">
        <f>IF(OR($E15093="",$H15093=""),"",$H15093*$I15093)</f>
      </c>
      <c r="K15093" s="79" t="str">
        <v/>
      </c>
    </row>
    <row r="15094">
      <c r="A15094" s="81" t="str">
        <v/>
      </c>
      <c r="B15094" s="81" t="str">
        <v/>
      </c>
      <c r="C15094" s="83">
        <f>IF($E15094="","",IFERROR(VLOOKUP(TRIM(E15094&amp;""),'Référentiel Articles'!$A$2:$F$634,2,FALSE),""))</f>
      </c>
      <c r="D15094" s="83">
        <f>IF($E15094="","",IFERROR(VLOOKUP(TRIM(E15094&amp;""),'Référentiel Articles'!$A$2:$F$634,3,FALSE),""))</f>
      </c>
      <c r="E15094" s="81" t="str">
        <v/>
      </c>
      <c r="F15094" s="83">
        <f>IF($E15094="","",IFERROR(VLOOKUP(TRIM(E15094&amp;""),'Référentiel Articles'!$A$2:$F$634,4,FALSE),""))</f>
      </c>
      <c r="G15094" s="84">
        <f>IF($E15094="","",IFERROR(VLOOKUP(TRIM(E15094&amp;""),'Référentiel Articles'!$A$2:$F$634,5,FALSE),""))</f>
      </c>
      <c r="H15094" s="85" t="str">
        <v/>
      </c>
      <c r="I15094" s="84">
        <f>IF($E15094="","",IFERROR(VLOOKUP(TRIM(E15094&amp;""),'Référentiel Articles'!$A$2:$F$634,6,FALSE),""))</f>
      </c>
      <c r="J15094" s="90">
        <f>IF(OR($E15094="",$H15094=""),"",$H15094*$I15094)</f>
      </c>
      <c r="K15094" s="87" t="str">
        <v/>
      </c>
    </row>
    <row r="15095">
      <c r="A15095" s="74" t="str">
        <v/>
      </c>
      <c r="B15095" s="74" t="str">
        <v/>
      </c>
      <c r="C15095" s="75">
        <f>IF($E15095="","",IFERROR(VLOOKUP(TRIM(E15095&amp;""),'Référentiel Articles'!$A$2:$F$634,2,FALSE),""))</f>
      </c>
      <c r="D15095" s="75">
        <f>IF($E15095="","",IFERROR(VLOOKUP(TRIM(E15095&amp;""),'Référentiel Articles'!$A$2:$F$634,3,FALSE),""))</f>
      </c>
      <c r="E15095" s="74" t="str">
        <v/>
      </c>
      <c r="F15095" s="75">
        <f>IF($E15095="","",IFERROR(VLOOKUP(TRIM(E15095&amp;""),'Référentiel Articles'!$A$2:$F$634,4,FALSE),""))</f>
      </c>
      <c r="G15095" s="76">
        <f>IF($E15095="","",IFERROR(VLOOKUP(TRIM(E15095&amp;""),'Référentiel Articles'!$A$2:$F$634,5,FALSE),""))</f>
      </c>
      <c r="H15095" s="77" t="str">
        <v/>
      </c>
      <c r="I15095" s="76">
        <f>IF($E15095="","",IFERROR(VLOOKUP(TRIM(E15095&amp;""),'Référentiel Articles'!$A$2:$F$634,6,FALSE),""))</f>
      </c>
      <c r="J15095" s="78">
        <f>IF(OR($E15095="",$H15095=""),"",$H15095*$I15095)</f>
      </c>
      <c r="K15095" s="79" t="str">
        <v/>
      </c>
    </row>
    <row r="15096">
      <c r="A15096" s="81" t="str">
        <v/>
      </c>
      <c r="B15096" s="81" t="str">
        <v/>
      </c>
      <c r="C15096" s="83">
        <f>IF($E15096="","",IFERROR(VLOOKUP(TRIM(E15096&amp;""),'Référentiel Articles'!$A$2:$F$634,2,FALSE),""))</f>
      </c>
      <c r="D15096" s="83">
        <f>IF($E15096="","",IFERROR(VLOOKUP(TRIM(E15096&amp;""),'Référentiel Articles'!$A$2:$F$634,3,FALSE),""))</f>
      </c>
      <c r="E15096" s="81" t="str">
        <v/>
      </c>
      <c r="F15096" s="83">
        <f>IF($E15096="","",IFERROR(VLOOKUP(TRIM(E15096&amp;""),'Référentiel Articles'!$A$2:$F$634,4,FALSE),""))</f>
      </c>
      <c r="G15096" s="84">
        <f>IF($E15096="","",IFERROR(VLOOKUP(TRIM(E15096&amp;""),'Référentiel Articles'!$A$2:$F$634,5,FALSE),""))</f>
      </c>
      <c r="H15096" s="85" t="str">
        <v/>
      </c>
      <c r="I15096" s="84">
        <f>IF($E15096="","",IFERROR(VLOOKUP(TRIM(E15096&amp;""),'Référentiel Articles'!$A$2:$F$634,6,FALSE),""))</f>
      </c>
      <c r="J15096" s="90">
        <f>IF(OR($E15096="",$H15096=""),"",$H15096*$I15096)</f>
      </c>
      <c r="K15096" s="87" t="str">
        <v/>
      </c>
    </row>
    <row r="15097">
      <c r="A15097" s="74" t="str">
        <v/>
      </c>
      <c r="B15097" s="74" t="str">
        <v/>
      </c>
      <c r="C15097" s="75">
        <f>IF($E15097="","",IFERROR(VLOOKUP(TRIM(E15097&amp;""),'Référentiel Articles'!$A$2:$F$634,2,FALSE),""))</f>
      </c>
      <c r="D15097" s="75">
        <f>IF($E15097="","",IFERROR(VLOOKUP(TRIM(E15097&amp;""),'Référentiel Articles'!$A$2:$F$634,3,FALSE),""))</f>
      </c>
      <c r="E15097" s="74" t="str">
        <v/>
      </c>
      <c r="F15097" s="75">
        <f>IF($E15097="","",IFERROR(VLOOKUP(TRIM(E15097&amp;""),'Référentiel Articles'!$A$2:$F$634,4,FALSE),""))</f>
      </c>
      <c r="G15097" s="76">
        <f>IF($E15097="","",IFERROR(VLOOKUP(TRIM(E15097&amp;""),'Référentiel Articles'!$A$2:$F$634,5,FALSE),""))</f>
      </c>
      <c r="H15097" s="77" t="str">
        <v/>
      </c>
      <c r="I15097" s="76">
        <f>IF($E15097="","",IFERROR(VLOOKUP(TRIM(E15097&amp;""),'Référentiel Articles'!$A$2:$F$634,6,FALSE),""))</f>
      </c>
      <c r="J15097" s="78">
        <f>IF(OR($E15097="",$H15097=""),"",$H15097*$I15097)</f>
      </c>
      <c r="K15097" s="79" t="str">
        <v/>
      </c>
    </row>
    <row r="15098">
      <c r="A15098" s="81" t="str">
        <v/>
      </c>
      <c r="B15098" s="81" t="str">
        <v/>
      </c>
      <c r="C15098" s="83">
        <f>IF($E15098="","",IFERROR(VLOOKUP(TRIM(E15098&amp;""),'Référentiel Articles'!$A$2:$F$634,2,FALSE),""))</f>
      </c>
      <c r="D15098" s="83">
        <f>IF($E15098="","",IFERROR(VLOOKUP(TRIM(E15098&amp;""),'Référentiel Articles'!$A$2:$F$634,3,FALSE),""))</f>
      </c>
      <c r="E15098" s="81" t="str">
        <v/>
      </c>
      <c r="F15098" s="83">
        <f>IF($E15098="","",IFERROR(VLOOKUP(TRIM(E15098&amp;""),'Référentiel Articles'!$A$2:$F$634,4,FALSE),""))</f>
      </c>
      <c r="G15098" s="84">
        <f>IF($E15098="","",IFERROR(VLOOKUP(TRIM(E15098&amp;""),'Référentiel Articles'!$A$2:$F$634,5,FALSE),""))</f>
      </c>
      <c r="H15098" s="85" t="str">
        <v/>
      </c>
      <c r="I15098" s="84">
        <f>IF($E15098="","",IFERROR(VLOOKUP(TRIM(E15098&amp;""),'Référentiel Articles'!$A$2:$F$634,6,FALSE),""))</f>
      </c>
      <c r="J15098" s="90">
        <f>IF(OR($E15098="",$H15098=""),"",$H15098*$I15098)</f>
      </c>
      <c r="K15098" s="87" t="str">
        <v/>
      </c>
    </row>
    <row r="15099">
      <c r="A15099" s="74" t="str">
        <v/>
      </c>
      <c r="B15099" s="74" t="str">
        <v/>
      </c>
      <c r="C15099" s="75">
        <f>IF($E15099="","",IFERROR(VLOOKUP(TRIM(E15099&amp;""),'Référentiel Articles'!$A$2:$F$634,2,FALSE),""))</f>
      </c>
      <c r="D15099" s="75">
        <f>IF($E15099="","",IFERROR(VLOOKUP(TRIM(E15099&amp;""),'Référentiel Articles'!$A$2:$F$634,3,FALSE),""))</f>
      </c>
      <c r="E15099" s="74" t="str">
        <v/>
      </c>
      <c r="F15099" s="75">
        <f>IF($E15099="","",IFERROR(VLOOKUP(TRIM(E15099&amp;""),'Référentiel Articles'!$A$2:$F$634,4,FALSE),""))</f>
      </c>
      <c r="G15099" s="76">
        <f>IF($E15099="","",IFERROR(VLOOKUP(TRIM(E15099&amp;""),'Référentiel Articles'!$A$2:$F$634,5,FALSE),""))</f>
      </c>
      <c r="H15099" s="77" t="str">
        <v/>
      </c>
      <c r="I15099" s="76">
        <f>IF($E15099="","",IFERROR(VLOOKUP(TRIM(E15099&amp;""),'Référentiel Articles'!$A$2:$F$634,6,FALSE),""))</f>
      </c>
      <c r="J15099" s="78">
        <f>IF(OR($E15099="",$H15099=""),"",$H15099*$I15099)</f>
      </c>
      <c r="K15099" s="79" t="str">
        <v/>
      </c>
    </row>
    <row r="15100">
      <c r="A15100" s="81" t="str">
        <v/>
      </c>
      <c r="B15100" s="81" t="str">
        <v/>
      </c>
      <c r="C15100" s="83">
        <f>IF($E15100="","",IFERROR(VLOOKUP(TRIM(E15100&amp;""),'Référentiel Articles'!$A$2:$F$634,2,FALSE),""))</f>
      </c>
      <c r="D15100" s="83">
        <f>IF($E15100="","",IFERROR(VLOOKUP(TRIM(E15100&amp;""),'Référentiel Articles'!$A$2:$F$634,3,FALSE),""))</f>
      </c>
      <c r="E15100" s="81" t="str">
        <v/>
      </c>
      <c r="F15100" s="83">
        <f>IF($E15100="","",IFERROR(VLOOKUP(TRIM(E15100&amp;""),'Référentiel Articles'!$A$2:$F$634,4,FALSE),""))</f>
      </c>
      <c r="G15100" s="84">
        <f>IF($E15100="","",IFERROR(VLOOKUP(TRIM(E15100&amp;""),'Référentiel Articles'!$A$2:$F$634,5,FALSE),""))</f>
      </c>
      <c r="H15100" s="85" t="str">
        <v/>
      </c>
      <c r="I15100" s="84">
        <f>IF($E15100="","",IFERROR(VLOOKUP(TRIM(E15100&amp;""),'Référentiel Articles'!$A$2:$F$634,6,FALSE),""))</f>
      </c>
      <c r="J15100" s="90">
        <f>IF(OR($E15100="",$H15100=""),"",$H15100*$I15100)</f>
      </c>
      <c r="K15100" s="87" t="str">
        <v/>
      </c>
    </row>
    <row r="15101">
      <c r="A15101" s="74" t="str">
        <v/>
      </c>
      <c r="B15101" s="74" t="str">
        <v/>
      </c>
      <c r="C15101" s="75">
        <f>IF($E15101="","",IFERROR(VLOOKUP(TRIM(E15101&amp;""),'Référentiel Articles'!$A$2:$F$634,2,FALSE),""))</f>
      </c>
      <c r="D15101" s="75">
        <f>IF($E15101="","",IFERROR(VLOOKUP(TRIM(E15101&amp;""),'Référentiel Articles'!$A$2:$F$634,3,FALSE),""))</f>
      </c>
      <c r="E15101" s="74" t="str">
        <v/>
      </c>
      <c r="F15101" s="75">
        <f>IF($E15101="","",IFERROR(VLOOKUP(TRIM(E15101&amp;""),'Référentiel Articles'!$A$2:$F$634,4,FALSE),""))</f>
      </c>
      <c r="G15101" s="76">
        <f>IF($E15101="","",IFERROR(VLOOKUP(TRIM(E15101&amp;""),'Référentiel Articles'!$A$2:$F$634,5,FALSE),""))</f>
      </c>
      <c r="H15101" s="77" t="str">
        <v/>
      </c>
      <c r="I15101" s="76">
        <f>IF($E15101="","",IFERROR(VLOOKUP(TRIM(E15101&amp;""),'Référentiel Articles'!$A$2:$F$634,6,FALSE),""))</f>
      </c>
      <c r="J15101" s="78">
        <f>IF(OR($E15101="",$H15101=""),"",$H15101*$I15101)</f>
      </c>
      <c r="K15101" s="79" t="str">
        <v/>
      </c>
    </row>
    <row r="15102">
      <c r="A15102" s="81" t="str">
        <v/>
      </c>
      <c r="B15102" s="81" t="str">
        <v/>
      </c>
      <c r="C15102" s="83">
        <f>IF($E15102="","",IFERROR(VLOOKUP(TRIM(E15102&amp;""),'Référentiel Articles'!$A$2:$F$634,2,FALSE),""))</f>
      </c>
      <c r="D15102" s="83">
        <f>IF($E15102="","",IFERROR(VLOOKUP(TRIM(E15102&amp;""),'Référentiel Articles'!$A$2:$F$634,3,FALSE),""))</f>
      </c>
      <c r="E15102" s="81" t="str">
        <v/>
      </c>
      <c r="F15102" s="83">
        <f>IF($E15102="","",IFERROR(VLOOKUP(TRIM(E15102&amp;""),'Référentiel Articles'!$A$2:$F$634,4,FALSE),""))</f>
      </c>
      <c r="G15102" s="84">
        <f>IF($E15102="","",IFERROR(VLOOKUP(TRIM(E15102&amp;""),'Référentiel Articles'!$A$2:$F$634,5,FALSE),""))</f>
      </c>
      <c r="H15102" s="85" t="str">
        <v/>
      </c>
      <c r="I15102" s="84">
        <f>IF($E15102="","",IFERROR(VLOOKUP(TRIM(E15102&amp;""),'Référentiel Articles'!$A$2:$F$634,6,FALSE),""))</f>
      </c>
      <c r="J15102" s="90">
        <f>IF(OR($E15102="",$H15102=""),"",$H15102*$I15102)</f>
      </c>
      <c r="K15102" s="87" t="str">
        <v/>
      </c>
    </row>
    <row r="15103">
      <c r="A15103" s="74" t="str">
        <v/>
      </c>
      <c r="B15103" s="74" t="str">
        <v/>
      </c>
      <c r="C15103" s="75">
        <f>IF($E15103="","",IFERROR(VLOOKUP(TRIM(E15103&amp;""),'Référentiel Articles'!$A$2:$F$634,2,FALSE),""))</f>
      </c>
      <c r="D15103" s="75">
        <f>IF($E15103="","",IFERROR(VLOOKUP(TRIM(E15103&amp;""),'Référentiel Articles'!$A$2:$F$634,3,FALSE),""))</f>
      </c>
      <c r="E15103" s="74" t="str">
        <v/>
      </c>
      <c r="F15103" s="75">
        <f>IF($E15103="","",IFERROR(VLOOKUP(TRIM(E15103&amp;""),'Référentiel Articles'!$A$2:$F$634,4,FALSE),""))</f>
      </c>
      <c r="G15103" s="76">
        <f>IF($E15103="","",IFERROR(VLOOKUP(TRIM(E15103&amp;""),'Référentiel Articles'!$A$2:$F$634,5,FALSE),""))</f>
      </c>
      <c r="H15103" s="77" t="str">
        <v/>
      </c>
      <c r="I15103" s="76">
        <f>IF($E15103="","",IFERROR(VLOOKUP(TRIM(E15103&amp;""),'Référentiel Articles'!$A$2:$F$634,6,FALSE),""))</f>
      </c>
      <c r="J15103" s="78">
        <f>IF(OR($E15103="",$H15103=""),"",$H15103*$I15103)</f>
      </c>
      <c r="K15103" s="79" t="str">
        <v/>
      </c>
    </row>
    <row r="15104">
      <c r="A15104" s="81" t="str">
        <v/>
      </c>
      <c r="B15104" s="81" t="str">
        <v/>
      </c>
      <c r="C15104" s="83">
        <f>IF($E15104="","",IFERROR(VLOOKUP(TRIM(E15104&amp;""),'Référentiel Articles'!$A$2:$F$634,2,FALSE),""))</f>
      </c>
      <c r="D15104" s="83">
        <f>IF($E15104="","",IFERROR(VLOOKUP(TRIM(E15104&amp;""),'Référentiel Articles'!$A$2:$F$634,3,FALSE),""))</f>
      </c>
      <c r="E15104" s="81" t="str">
        <v/>
      </c>
      <c r="F15104" s="83">
        <f>IF($E15104="","",IFERROR(VLOOKUP(TRIM(E15104&amp;""),'Référentiel Articles'!$A$2:$F$634,4,FALSE),""))</f>
      </c>
      <c r="G15104" s="84">
        <f>IF($E15104="","",IFERROR(VLOOKUP(TRIM(E15104&amp;""),'Référentiel Articles'!$A$2:$F$634,5,FALSE),""))</f>
      </c>
      <c r="H15104" s="85" t="str">
        <v/>
      </c>
      <c r="I15104" s="84">
        <f>IF($E15104="","",IFERROR(VLOOKUP(TRIM(E15104&amp;""),'Référentiel Articles'!$A$2:$F$634,6,FALSE),""))</f>
      </c>
      <c r="J15104" s="90">
        <f>IF(OR($E15104="",$H15104=""),"",$H15104*$I15104)</f>
      </c>
      <c r="K15104" s="87" t="str">
        <v/>
      </c>
    </row>
    <row r="15105">
      <c r="A15105" s="74" t="str">
        <v/>
      </c>
      <c r="B15105" s="74" t="str">
        <v/>
      </c>
      <c r="C15105" s="75">
        <f>IF($E15105="","",IFERROR(VLOOKUP(TRIM(E15105&amp;""),'Référentiel Articles'!$A$2:$F$634,2,FALSE),""))</f>
      </c>
      <c r="D15105" s="75">
        <f>IF($E15105="","",IFERROR(VLOOKUP(TRIM(E15105&amp;""),'Référentiel Articles'!$A$2:$F$634,3,FALSE),""))</f>
      </c>
      <c r="E15105" s="74" t="str">
        <v/>
      </c>
      <c r="F15105" s="75">
        <f>IF($E15105="","",IFERROR(VLOOKUP(TRIM(E15105&amp;""),'Référentiel Articles'!$A$2:$F$634,4,FALSE),""))</f>
      </c>
      <c r="G15105" s="76">
        <f>IF($E15105="","",IFERROR(VLOOKUP(TRIM(E15105&amp;""),'Référentiel Articles'!$A$2:$F$634,5,FALSE),""))</f>
      </c>
      <c r="H15105" s="77" t="str">
        <v/>
      </c>
      <c r="I15105" s="76">
        <f>IF($E15105="","",IFERROR(VLOOKUP(TRIM(E15105&amp;""),'Référentiel Articles'!$A$2:$F$634,6,FALSE),""))</f>
      </c>
      <c r="J15105" s="78">
        <f>IF(OR($E15105="",$H15105=""),"",$H15105*$I15105)</f>
      </c>
      <c r="K15105" s="79" t="str">
        <v/>
      </c>
    </row>
    <row r="15106">
      <c r="A15106" s="81" t="str">
        <v/>
      </c>
      <c r="B15106" s="81" t="str">
        <v/>
      </c>
      <c r="C15106" s="83">
        <f>IF($E15106="","",IFERROR(VLOOKUP(TRIM(E15106&amp;""),'Référentiel Articles'!$A$2:$F$634,2,FALSE),""))</f>
      </c>
      <c r="D15106" s="83">
        <f>IF($E15106="","",IFERROR(VLOOKUP(TRIM(E15106&amp;""),'Référentiel Articles'!$A$2:$F$634,3,FALSE),""))</f>
      </c>
      <c r="E15106" s="81" t="str">
        <v/>
      </c>
      <c r="F15106" s="83">
        <f>IF($E15106="","",IFERROR(VLOOKUP(TRIM(E15106&amp;""),'Référentiel Articles'!$A$2:$F$634,4,FALSE),""))</f>
      </c>
      <c r="G15106" s="84">
        <f>IF($E15106="","",IFERROR(VLOOKUP(TRIM(E15106&amp;""),'Référentiel Articles'!$A$2:$F$634,5,FALSE),""))</f>
      </c>
      <c r="H15106" s="85" t="str">
        <v/>
      </c>
      <c r="I15106" s="84">
        <f>IF($E15106="","",IFERROR(VLOOKUP(TRIM(E15106&amp;""),'Référentiel Articles'!$A$2:$F$634,6,FALSE),""))</f>
      </c>
      <c r="J15106" s="90">
        <f>IF(OR($E15106="",$H15106=""),"",$H15106*$I15106)</f>
      </c>
      <c r="K15106" s="87" t="str">
        <v/>
      </c>
    </row>
    <row r="15107">
      <c r="A15107" s="74" t="str">
        <v/>
      </c>
      <c r="B15107" s="74" t="str">
        <v/>
      </c>
      <c r="C15107" s="75">
        <f>IF($E15107="","",IFERROR(VLOOKUP(TRIM(E15107&amp;""),'Référentiel Articles'!$A$2:$F$634,2,FALSE),""))</f>
      </c>
      <c r="D15107" s="75">
        <f>IF($E15107="","",IFERROR(VLOOKUP(TRIM(E15107&amp;""),'Référentiel Articles'!$A$2:$F$634,3,FALSE),""))</f>
      </c>
      <c r="E15107" s="74" t="str">
        <v/>
      </c>
      <c r="F15107" s="75">
        <f>IF($E15107="","",IFERROR(VLOOKUP(TRIM(E15107&amp;""),'Référentiel Articles'!$A$2:$F$634,4,FALSE),""))</f>
      </c>
      <c r="G15107" s="76">
        <f>IF($E15107="","",IFERROR(VLOOKUP(TRIM(E15107&amp;""),'Référentiel Articles'!$A$2:$F$634,5,FALSE),""))</f>
      </c>
      <c r="H15107" s="77" t="str">
        <v/>
      </c>
      <c r="I15107" s="76">
        <f>IF($E15107="","",IFERROR(VLOOKUP(TRIM(E15107&amp;""),'Référentiel Articles'!$A$2:$F$634,6,FALSE),""))</f>
      </c>
      <c r="J15107" s="78">
        <f>IF(OR($E15107="",$H15107=""),"",$H15107*$I15107)</f>
      </c>
      <c r="K15107" s="79" t="str">
        <v/>
      </c>
    </row>
    <row r="15108">
      <c r="A15108" s="81" t="str">
        <v/>
      </c>
      <c r="B15108" s="81" t="str">
        <v/>
      </c>
      <c r="C15108" s="83">
        <f>IF($E15108="","",IFERROR(VLOOKUP(TRIM(E15108&amp;""),'Référentiel Articles'!$A$2:$F$634,2,FALSE),""))</f>
      </c>
      <c r="D15108" s="83">
        <f>IF($E15108="","",IFERROR(VLOOKUP(TRIM(E15108&amp;""),'Référentiel Articles'!$A$2:$F$634,3,FALSE),""))</f>
      </c>
      <c r="E15108" s="81" t="str">
        <v/>
      </c>
      <c r="F15108" s="83">
        <f>IF($E15108="","",IFERROR(VLOOKUP(TRIM(E15108&amp;""),'Référentiel Articles'!$A$2:$F$634,4,FALSE),""))</f>
      </c>
      <c r="G15108" s="84">
        <f>IF($E15108="","",IFERROR(VLOOKUP(TRIM(E15108&amp;""),'Référentiel Articles'!$A$2:$F$634,5,FALSE),""))</f>
      </c>
      <c r="H15108" s="85" t="str">
        <v/>
      </c>
      <c r="I15108" s="84">
        <f>IF($E15108="","",IFERROR(VLOOKUP(TRIM(E15108&amp;""),'Référentiel Articles'!$A$2:$F$634,6,FALSE),""))</f>
      </c>
      <c r="J15108" s="90">
        <f>IF(OR($E15108="",$H15108=""),"",$H15108*$I15108)</f>
      </c>
      <c r="K15108" s="87" t="str">
        <v/>
      </c>
    </row>
    <row r="15109">
      <c r="A15109" s="74" t="str">
        <v/>
      </c>
      <c r="B15109" s="74" t="str">
        <v/>
      </c>
      <c r="C15109" s="75">
        <f>IF($E15109="","",IFERROR(VLOOKUP(TRIM(E15109&amp;""),'Référentiel Articles'!$A$2:$F$634,2,FALSE),""))</f>
      </c>
      <c r="D15109" s="75">
        <f>IF($E15109="","",IFERROR(VLOOKUP(TRIM(E15109&amp;""),'Référentiel Articles'!$A$2:$F$634,3,FALSE),""))</f>
      </c>
      <c r="E15109" s="74" t="str">
        <v/>
      </c>
      <c r="F15109" s="75">
        <f>IF($E15109="","",IFERROR(VLOOKUP(TRIM(E15109&amp;""),'Référentiel Articles'!$A$2:$F$634,4,FALSE),""))</f>
      </c>
      <c r="G15109" s="76">
        <f>IF($E15109="","",IFERROR(VLOOKUP(TRIM(E15109&amp;""),'Référentiel Articles'!$A$2:$F$634,5,FALSE),""))</f>
      </c>
      <c r="H15109" s="77" t="str">
        <v/>
      </c>
      <c r="I15109" s="76">
        <f>IF($E15109="","",IFERROR(VLOOKUP(TRIM(E15109&amp;""),'Référentiel Articles'!$A$2:$F$634,6,FALSE),""))</f>
      </c>
      <c r="J15109" s="78">
        <f>IF(OR($E15109="",$H15109=""),"",$H15109*$I15109)</f>
      </c>
      <c r="K15109" s="79" t="str">
        <v/>
      </c>
    </row>
    <row r="15110">
      <c r="A15110" s="81" t="str">
        <v/>
      </c>
      <c r="B15110" s="81" t="str">
        <v/>
      </c>
      <c r="C15110" s="83">
        <f>IF($E15110="","",IFERROR(VLOOKUP(TRIM(E15110&amp;""),'Référentiel Articles'!$A$2:$F$634,2,FALSE),""))</f>
      </c>
      <c r="D15110" s="83">
        <f>IF($E15110="","",IFERROR(VLOOKUP(TRIM(E15110&amp;""),'Référentiel Articles'!$A$2:$F$634,3,FALSE),""))</f>
      </c>
      <c r="E15110" s="81" t="str">
        <v/>
      </c>
      <c r="F15110" s="83">
        <f>IF($E15110="","",IFERROR(VLOOKUP(TRIM(E15110&amp;""),'Référentiel Articles'!$A$2:$F$634,4,FALSE),""))</f>
      </c>
      <c r="G15110" s="84">
        <f>IF($E15110="","",IFERROR(VLOOKUP(TRIM(E15110&amp;""),'Référentiel Articles'!$A$2:$F$634,5,FALSE),""))</f>
      </c>
      <c r="H15110" s="85" t="str">
        <v/>
      </c>
      <c r="I15110" s="84">
        <f>IF($E15110="","",IFERROR(VLOOKUP(TRIM(E15110&amp;""),'Référentiel Articles'!$A$2:$F$634,6,FALSE),""))</f>
      </c>
      <c r="J15110" s="90">
        <f>IF(OR($E15110="",$H15110=""),"",$H15110*$I15110)</f>
      </c>
      <c r="K15110" s="87" t="str">
        <v/>
      </c>
    </row>
    <row r="15111">
      <c r="A15111" s="74" t="str">
        <v/>
      </c>
      <c r="B15111" s="74" t="str">
        <v/>
      </c>
      <c r="C15111" s="75">
        <f>IF($E15111="","",IFERROR(VLOOKUP(TRIM(E15111&amp;""),'Référentiel Articles'!$A$2:$F$634,2,FALSE),""))</f>
      </c>
      <c r="D15111" s="75">
        <f>IF($E15111="","",IFERROR(VLOOKUP(TRIM(E15111&amp;""),'Référentiel Articles'!$A$2:$F$634,3,FALSE),""))</f>
      </c>
      <c r="E15111" s="74" t="str">
        <v/>
      </c>
      <c r="F15111" s="75">
        <f>IF($E15111="","",IFERROR(VLOOKUP(TRIM(E15111&amp;""),'Référentiel Articles'!$A$2:$F$634,4,FALSE),""))</f>
      </c>
      <c r="G15111" s="76">
        <f>IF($E15111="","",IFERROR(VLOOKUP(TRIM(E15111&amp;""),'Référentiel Articles'!$A$2:$F$634,5,FALSE),""))</f>
      </c>
      <c r="H15111" s="77" t="str">
        <v/>
      </c>
      <c r="I15111" s="76">
        <f>IF($E15111="","",IFERROR(VLOOKUP(TRIM(E15111&amp;""),'Référentiel Articles'!$A$2:$F$634,6,FALSE),""))</f>
      </c>
      <c r="J15111" s="78">
        <f>IF(OR($E15111="",$H15111=""),"",$H15111*$I15111)</f>
      </c>
      <c r="K15111" s="79" t="str">
        <v/>
      </c>
    </row>
    <row r="15112">
      <c r="A15112" s="81" t="str">
        <v/>
      </c>
      <c r="B15112" s="81" t="str">
        <v/>
      </c>
      <c r="C15112" s="83">
        <f>IF($E15112="","",IFERROR(VLOOKUP(TRIM(E15112&amp;""),'Référentiel Articles'!$A$2:$F$634,2,FALSE),""))</f>
      </c>
      <c r="D15112" s="83">
        <f>IF($E15112="","",IFERROR(VLOOKUP(TRIM(E15112&amp;""),'Référentiel Articles'!$A$2:$F$634,3,FALSE),""))</f>
      </c>
      <c r="E15112" s="81" t="str">
        <v/>
      </c>
      <c r="F15112" s="83">
        <f>IF($E15112="","",IFERROR(VLOOKUP(TRIM(E15112&amp;""),'Référentiel Articles'!$A$2:$F$634,4,FALSE),""))</f>
      </c>
      <c r="G15112" s="84">
        <f>IF($E15112="","",IFERROR(VLOOKUP(TRIM(E15112&amp;""),'Référentiel Articles'!$A$2:$F$634,5,FALSE),""))</f>
      </c>
      <c r="H15112" s="85" t="str">
        <v/>
      </c>
      <c r="I15112" s="84">
        <f>IF($E15112="","",IFERROR(VLOOKUP(TRIM(E15112&amp;""),'Référentiel Articles'!$A$2:$F$634,6,FALSE),""))</f>
      </c>
      <c r="J15112" s="90">
        <f>IF(OR($E15112="",$H15112=""),"",$H15112*$I15112)</f>
      </c>
      <c r="K15112" s="87" t="str">
        <v/>
      </c>
    </row>
    <row r="15113">
      <c r="A15113" s="74" t="str">
        <v/>
      </c>
      <c r="B15113" s="74" t="str">
        <v/>
      </c>
      <c r="C15113" s="75">
        <f>IF($E15113="","",IFERROR(VLOOKUP(TRIM(E15113&amp;""),'Référentiel Articles'!$A$2:$F$634,2,FALSE),""))</f>
      </c>
      <c r="D15113" s="75">
        <f>IF($E15113="","",IFERROR(VLOOKUP(TRIM(E15113&amp;""),'Référentiel Articles'!$A$2:$F$634,3,FALSE),""))</f>
      </c>
      <c r="E15113" s="74" t="str">
        <v/>
      </c>
      <c r="F15113" s="75">
        <f>IF($E15113="","",IFERROR(VLOOKUP(TRIM(E15113&amp;""),'Référentiel Articles'!$A$2:$F$634,4,FALSE),""))</f>
      </c>
      <c r="G15113" s="76">
        <f>IF($E15113="","",IFERROR(VLOOKUP(TRIM(E15113&amp;""),'Référentiel Articles'!$A$2:$F$634,5,FALSE),""))</f>
      </c>
      <c r="H15113" s="77" t="str">
        <v/>
      </c>
      <c r="I15113" s="76">
        <f>IF($E15113="","",IFERROR(VLOOKUP(TRIM(E15113&amp;""),'Référentiel Articles'!$A$2:$F$634,6,FALSE),""))</f>
      </c>
      <c r="J15113" s="78">
        <f>IF(OR($E15113="",$H15113=""),"",$H15113*$I15113)</f>
      </c>
      <c r="K15113" s="79" t="str">
        <v/>
      </c>
    </row>
    <row r="15114">
      <c r="A15114" s="81" t="str">
        <v/>
      </c>
      <c r="B15114" s="81" t="str">
        <v/>
      </c>
      <c r="C15114" s="83">
        <f>IF($E15114="","",IFERROR(VLOOKUP(TRIM(E15114&amp;""),'Référentiel Articles'!$A$2:$F$634,2,FALSE),""))</f>
      </c>
      <c r="D15114" s="83">
        <f>IF($E15114="","",IFERROR(VLOOKUP(TRIM(E15114&amp;""),'Référentiel Articles'!$A$2:$F$634,3,FALSE),""))</f>
      </c>
      <c r="E15114" s="81" t="str">
        <v/>
      </c>
      <c r="F15114" s="83">
        <f>IF($E15114="","",IFERROR(VLOOKUP(TRIM(E15114&amp;""),'Référentiel Articles'!$A$2:$F$634,4,FALSE),""))</f>
      </c>
      <c r="G15114" s="84">
        <f>IF($E15114="","",IFERROR(VLOOKUP(TRIM(E15114&amp;""),'Référentiel Articles'!$A$2:$F$634,5,FALSE),""))</f>
      </c>
      <c r="H15114" s="85" t="str">
        <v/>
      </c>
      <c r="I15114" s="84">
        <f>IF($E15114="","",IFERROR(VLOOKUP(TRIM(E15114&amp;""),'Référentiel Articles'!$A$2:$F$634,6,FALSE),""))</f>
      </c>
      <c r="J15114" s="90">
        <f>IF(OR($E15114="",$H15114=""),"",$H15114*$I15114)</f>
      </c>
      <c r="K15114" s="87" t="str">
        <v/>
      </c>
    </row>
    <row r="15115">
      <c r="A15115" s="74" t="str">
        <v/>
      </c>
      <c r="B15115" s="74" t="str">
        <v/>
      </c>
      <c r="C15115" s="75">
        <f>IF($E15115="","",IFERROR(VLOOKUP(TRIM(E15115&amp;""),'Référentiel Articles'!$A$2:$F$634,2,FALSE),""))</f>
      </c>
      <c r="D15115" s="75">
        <f>IF($E15115="","",IFERROR(VLOOKUP(TRIM(E15115&amp;""),'Référentiel Articles'!$A$2:$F$634,3,FALSE),""))</f>
      </c>
      <c r="E15115" s="74" t="str">
        <v/>
      </c>
      <c r="F15115" s="75">
        <f>IF($E15115="","",IFERROR(VLOOKUP(TRIM(E15115&amp;""),'Référentiel Articles'!$A$2:$F$634,4,FALSE),""))</f>
      </c>
      <c r="G15115" s="76">
        <f>IF($E15115="","",IFERROR(VLOOKUP(TRIM(E15115&amp;""),'Référentiel Articles'!$A$2:$F$634,5,FALSE),""))</f>
      </c>
      <c r="H15115" s="77" t="str">
        <v/>
      </c>
      <c r="I15115" s="76">
        <f>IF($E15115="","",IFERROR(VLOOKUP(TRIM(E15115&amp;""),'Référentiel Articles'!$A$2:$F$634,6,FALSE),""))</f>
      </c>
      <c r="J15115" s="78">
        <f>IF(OR($E15115="",$H15115=""),"",$H15115*$I15115)</f>
      </c>
      <c r="K15115" s="79" t="str">
        <v/>
      </c>
    </row>
    <row r="15116">
      <c r="A15116" s="81" t="str">
        <v/>
      </c>
      <c r="B15116" s="81" t="str">
        <v/>
      </c>
      <c r="C15116" s="83">
        <f>IF($E15116="","",IFERROR(VLOOKUP(TRIM(E15116&amp;""),'Référentiel Articles'!$A$2:$F$634,2,FALSE),""))</f>
      </c>
      <c r="D15116" s="83">
        <f>IF($E15116="","",IFERROR(VLOOKUP(TRIM(E15116&amp;""),'Référentiel Articles'!$A$2:$F$634,3,FALSE),""))</f>
      </c>
      <c r="E15116" s="81" t="str">
        <v/>
      </c>
      <c r="F15116" s="83">
        <f>IF($E15116="","",IFERROR(VLOOKUP(TRIM(E15116&amp;""),'Référentiel Articles'!$A$2:$F$634,4,FALSE),""))</f>
      </c>
      <c r="G15116" s="84">
        <f>IF($E15116="","",IFERROR(VLOOKUP(TRIM(E15116&amp;""),'Référentiel Articles'!$A$2:$F$634,5,FALSE),""))</f>
      </c>
      <c r="H15116" s="85" t="str">
        <v/>
      </c>
      <c r="I15116" s="84">
        <f>IF($E15116="","",IFERROR(VLOOKUP(TRIM(E15116&amp;""),'Référentiel Articles'!$A$2:$F$634,6,FALSE),""))</f>
      </c>
      <c r="J15116" s="90">
        <f>IF(OR($E15116="",$H15116=""),"",$H15116*$I15116)</f>
      </c>
      <c r="K15116" s="87" t="str">
        <v/>
      </c>
    </row>
    <row r="15117">
      <c r="A15117" s="74" t="str">
        <v/>
      </c>
      <c r="B15117" s="74" t="str">
        <v/>
      </c>
      <c r="C15117" s="75">
        <f>IF($E15117="","",IFERROR(VLOOKUP(TRIM(E15117&amp;""),'Référentiel Articles'!$A$2:$F$634,2,FALSE),""))</f>
      </c>
      <c r="D15117" s="75">
        <f>IF($E15117="","",IFERROR(VLOOKUP(TRIM(E15117&amp;""),'Référentiel Articles'!$A$2:$F$634,3,FALSE),""))</f>
      </c>
      <c r="E15117" s="74" t="str">
        <v/>
      </c>
      <c r="F15117" s="75">
        <f>IF($E15117="","",IFERROR(VLOOKUP(TRIM(E15117&amp;""),'Référentiel Articles'!$A$2:$F$634,4,FALSE),""))</f>
      </c>
      <c r="G15117" s="76">
        <f>IF($E15117="","",IFERROR(VLOOKUP(TRIM(E15117&amp;""),'Référentiel Articles'!$A$2:$F$634,5,FALSE),""))</f>
      </c>
      <c r="H15117" s="77" t="str">
        <v/>
      </c>
      <c r="I15117" s="76">
        <f>IF($E15117="","",IFERROR(VLOOKUP(TRIM(E15117&amp;""),'Référentiel Articles'!$A$2:$F$634,6,FALSE),""))</f>
      </c>
      <c r="J15117" s="78">
        <f>IF(OR($E15117="",$H15117=""),"",$H15117*$I15117)</f>
      </c>
      <c r="K15117" s="79" t="str">
        <v/>
      </c>
    </row>
    <row r="15118">
      <c r="A15118" s="81" t="str">
        <v/>
      </c>
      <c r="B15118" s="81" t="str">
        <v/>
      </c>
      <c r="C15118" s="83">
        <f>IF($E15118="","",IFERROR(VLOOKUP(TRIM(E15118&amp;""),'Référentiel Articles'!$A$2:$F$634,2,FALSE),""))</f>
      </c>
      <c r="D15118" s="83">
        <f>IF($E15118="","",IFERROR(VLOOKUP(TRIM(E15118&amp;""),'Référentiel Articles'!$A$2:$F$634,3,FALSE),""))</f>
      </c>
      <c r="E15118" s="81" t="str">
        <v/>
      </c>
      <c r="F15118" s="83">
        <f>IF($E15118="","",IFERROR(VLOOKUP(TRIM(E15118&amp;""),'Référentiel Articles'!$A$2:$F$634,4,FALSE),""))</f>
      </c>
      <c r="G15118" s="84">
        <f>IF($E15118="","",IFERROR(VLOOKUP(TRIM(E15118&amp;""),'Référentiel Articles'!$A$2:$F$634,5,FALSE),""))</f>
      </c>
      <c r="H15118" s="85" t="str">
        <v/>
      </c>
      <c r="I15118" s="84">
        <f>IF($E15118="","",IFERROR(VLOOKUP(TRIM(E15118&amp;""),'Référentiel Articles'!$A$2:$F$634,6,FALSE),""))</f>
      </c>
      <c r="J15118" s="90">
        <f>IF(OR($E15118="",$H15118=""),"",$H15118*$I15118)</f>
      </c>
      <c r="K15118" s="87" t="str">
        <v/>
      </c>
    </row>
    <row r="15119">
      <c r="A15119" s="74" t="str">
        <v/>
      </c>
      <c r="B15119" s="74" t="str">
        <v/>
      </c>
      <c r="C15119" s="75">
        <f>IF($E15119="","",IFERROR(VLOOKUP(TRIM(E15119&amp;""),'Référentiel Articles'!$A$2:$F$634,2,FALSE),""))</f>
      </c>
      <c r="D15119" s="75">
        <f>IF($E15119="","",IFERROR(VLOOKUP(TRIM(E15119&amp;""),'Référentiel Articles'!$A$2:$F$634,3,FALSE),""))</f>
      </c>
      <c r="E15119" s="74" t="str">
        <v/>
      </c>
      <c r="F15119" s="75">
        <f>IF($E15119="","",IFERROR(VLOOKUP(TRIM(E15119&amp;""),'Référentiel Articles'!$A$2:$F$634,4,FALSE),""))</f>
      </c>
      <c r="G15119" s="76">
        <f>IF($E15119="","",IFERROR(VLOOKUP(TRIM(E15119&amp;""),'Référentiel Articles'!$A$2:$F$634,5,FALSE),""))</f>
      </c>
      <c r="H15119" s="77" t="str">
        <v/>
      </c>
      <c r="I15119" s="76">
        <f>IF($E15119="","",IFERROR(VLOOKUP(TRIM(E15119&amp;""),'Référentiel Articles'!$A$2:$F$634,6,FALSE),""))</f>
      </c>
      <c r="J15119" s="78">
        <f>IF(OR($E15119="",$H15119=""),"",$H15119*$I15119)</f>
      </c>
      <c r="K15119" s="79" t="str">
        <v/>
      </c>
    </row>
    <row r="15120">
      <c r="A15120" s="81" t="str">
        <v/>
      </c>
      <c r="B15120" s="81" t="str">
        <v/>
      </c>
      <c r="C15120" s="83">
        <f>IF($E15120="","",IFERROR(VLOOKUP(TRIM(E15120&amp;""),'Référentiel Articles'!$A$2:$F$634,2,FALSE),""))</f>
      </c>
      <c r="D15120" s="83">
        <f>IF($E15120="","",IFERROR(VLOOKUP(TRIM(E15120&amp;""),'Référentiel Articles'!$A$2:$F$634,3,FALSE),""))</f>
      </c>
      <c r="E15120" s="81" t="str">
        <v/>
      </c>
      <c r="F15120" s="83">
        <f>IF($E15120="","",IFERROR(VLOOKUP(TRIM(E15120&amp;""),'Référentiel Articles'!$A$2:$F$634,4,FALSE),""))</f>
      </c>
      <c r="G15120" s="84">
        <f>IF($E15120="","",IFERROR(VLOOKUP(TRIM(E15120&amp;""),'Référentiel Articles'!$A$2:$F$634,5,FALSE),""))</f>
      </c>
      <c r="H15120" s="85" t="str">
        <v/>
      </c>
      <c r="I15120" s="84">
        <f>IF($E15120="","",IFERROR(VLOOKUP(TRIM(E15120&amp;""),'Référentiel Articles'!$A$2:$F$634,6,FALSE),""))</f>
      </c>
      <c r="J15120" s="90">
        <f>IF(OR($E15120="",$H15120=""),"",$H15120*$I15120)</f>
      </c>
      <c r="K15120" s="87" t="str">
        <v/>
      </c>
    </row>
    <row r="15121">
      <c r="A15121" s="74" t="str">
        <v/>
      </c>
      <c r="B15121" s="74" t="str">
        <v/>
      </c>
      <c r="C15121" s="75">
        <f>IF($E15121="","",IFERROR(VLOOKUP(TRIM(E15121&amp;""),'Référentiel Articles'!$A$2:$F$634,2,FALSE),""))</f>
      </c>
      <c r="D15121" s="75">
        <f>IF($E15121="","",IFERROR(VLOOKUP(TRIM(E15121&amp;""),'Référentiel Articles'!$A$2:$F$634,3,FALSE),""))</f>
      </c>
      <c r="E15121" s="74" t="str">
        <v/>
      </c>
      <c r="F15121" s="75">
        <f>IF($E15121="","",IFERROR(VLOOKUP(TRIM(E15121&amp;""),'Référentiel Articles'!$A$2:$F$634,4,FALSE),""))</f>
      </c>
      <c r="G15121" s="76">
        <f>IF($E15121="","",IFERROR(VLOOKUP(TRIM(E15121&amp;""),'Référentiel Articles'!$A$2:$F$634,5,FALSE),""))</f>
      </c>
      <c r="H15121" s="77" t="str">
        <v/>
      </c>
      <c r="I15121" s="76">
        <f>IF($E15121="","",IFERROR(VLOOKUP(TRIM(E15121&amp;""),'Référentiel Articles'!$A$2:$F$634,6,FALSE),""))</f>
      </c>
      <c r="J15121" s="78">
        <f>IF(OR($E15121="",$H15121=""),"",$H15121*$I15121)</f>
      </c>
      <c r="K15121" s="79" t="str">
        <v/>
      </c>
    </row>
    <row r="15122">
      <c r="A15122" s="81" t="str">
        <v/>
      </c>
      <c r="B15122" s="81" t="str">
        <v/>
      </c>
      <c r="C15122" s="83">
        <f>IF($E15122="","",IFERROR(VLOOKUP(TRIM(E15122&amp;""),'Référentiel Articles'!$A$2:$F$634,2,FALSE),""))</f>
      </c>
      <c r="D15122" s="83">
        <f>IF($E15122="","",IFERROR(VLOOKUP(TRIM(E15122&amp;""),'Référentiel Articles'!$A$2:$F$634,3,FALSE),""))</f>
      </c>
      <c r="E15122" s="81" t="str">
        <v/>
      </c>
      <c r="F15122" s="83">
        <f>IF($E15122="","",IFERROR(VLOOKUP(TRIM(E15122&amp;""),'Référentiel Articles'!$A$2:$F$634,4,FALSE),""))</f>
      </c>
      <c r="G15122" s="84">
        <f>IF($E15122="","",IFERROR(VLOOKUP(TRIM(E15122&amp;""),'Référentiel Articles'!$A$2:$F$634,5,FALSE),""))</f>
      </c>
      <c r="H15122" s="85" t="str">
        <v/>
      </c>
      <c r="I15122" s="84">
        <f>IF($E15122="","",IFERROR(VLOOKUP(TRIM(E15122&amp;""),'Référentiel Articles'!$A$2:$F$634,6,FALSE),""))</f>
      </c>
      <c r="J15122" s="90">
        <f>IF(OR($E15122="",$H15122=""),"",$H15122*$I15122)</f>
      </c>
      <c r="K15122" s="87" t="str">
        <v/>
      </c>
    </row>
    <row r="15123">
      <c r="A15123" s="74" t="str">
        <v/>
      </c>
      <c r="B15123" s="74" t="str">
        <v/>
      </c>
      <c r="C15123" s="75">
        <f>IF($E15123="","",IFERROR(VLOOKUP(TRIM(E15123&amp;""),'Référentiel Articles'!$A$2:$F$634,2,FALSE),""))</f>
      </c>
      <c r="D15123" s="75">
        <f>IF($E15123="","",IFERROR(VLOOKUP(TRIM(E15123&amp;""),'Référentiel Articles'!$A$2:$F$634,3,FALSE),""))</f>
      </c>
      <c r="E15123" s="74" t="str">
        <v/>
      </c>
      <c r="F15123" s="75">
        <f>IF($E15123="","",IFERROR(VLOOKUP(TRIM(E15123&amp;""),'Référentiel Articles'!$A$2:$F$634,4,FALSE),""))</f>
      </c>
      <c r="G15123" s="76">
        <f>IF($E15123="","",IFERROR(VLOOKUP(TRIM(E15123&amp;""),'Référentiel Articles'!$A$2:$F$634,5,FALSE),""))</f>
      </c>
      <c r="H15123" s="77" t="str">
        <v/>
      </c>
      <c r="I15123" s="76">
        <f>IF($E15123="","",IFERROR(VLOOKUP(TRIM(E15123&amp;""),'Référentiel Articles'!$A$2:$F$634,6,FALSE),""))</f>
      </c>
      <c r="J15123" s="78">
        <f>IF(OR($E15123="",$H15123=""),"",$H15123*$I15123)</f>
      </c>
      <c r="K15123" s="79" t="str">
        <v/>
      </c>
    </row>
    <row r="15124">
      <c r="A15124" s="81" t="str">
        <v/>
      </c>
      <c r="B15124" s="81" t="str">
        <v/>
      </c>
      <c r="C15124" s="83">
        <f>IF($E15124="","",IFERROR(VLOOKUP(TRIM(E15124&amp;""),'Référentiel Articles'!$A$2:$F$634,2,FALSE),""))</f>
      </c>
      <c r="D15124" s="83">
        <f>IF($E15124="","",IFERROR(VLOOKUP(TRIM(E15124&amp;""),'Référentiel Articles'!$A$2:$F$634,3,FALSE),""))</f>
      </c>
      <c r="E15124" s="81" t="str">
        <v/>
      </c>
      <c r="F15124" s="83">
        <f>IF($E15124="","",IFERROR(VLOOKUP(TRIM(E15124&amp;""),'Référentiel Articles'!$A$2:$F$634,4,FALSE),""))</f>
      </c>
      <c r="G15124" s="84">
        <f>IF($E15124="","",IFERROR(VLOOKUP(TRIM(E15124&amp;""),'Référentiel Articles'!$A$2:$F$634,5,FALSE),""))</f>
      </c>
      <c r="H15124" s="85" t="str">
        <v/>
      </c>
      <c r="I15124" s="84">
        <f>IF($E15124="","",IFERROR(VLOOKUP(TRIM(E15124&amp;""),'Référentiel Articles'!$A$2:$F$634,6,FALSE),""))</f>
      </c>
      <c r="J15124" s="90">
        <f>IF(OR($E15124="",$H15124=""),"",$H15124*$I15124)</f>
      </c>
      <c r="K15124" s="87" t="str">
        <v/>
      </c>
    </row>
    <row r="15125">
      <c r="A15125" s="74" t="str">
        <v/>
      </c>
      <c r="B15125" s="74" t="str">
        <v/>
      </c>
      <c r="C15125" s="75">
        <f>IF($E15125="","",IFERROR(VLOOKUP(TRIM(E15125&amp;""),'Référentiel Articles'!$A$2:$F$634,2,FALSE),""))</f>
      </c>
      <c r="D15125" s="75">
        <f>IF($E15125="","",IFERROR(VLOOKUP(TRIM(E15125&amp;""),'Référentiel Articles'!$A$2:$F$634,3,FALSE),""))</f>
      </c>
      <c r="E15125" s="74" t="str">
        <v/>
      </c>
      <c r="F15125" s="75">
        <f>IF($E15125="","",IFERROR(VLOOKUP(TRIM(E15125&amp;""),'Référentiel Articles'!$A$2:$F$634,4,FALSE),""))</f>
      </c>
      <c r="G15125" s="76">
        <f>IF($E15125="","",IFERROR(VLOOKUP(TRIM(E15125&amp;""),'Référentiel Articles'!$A$2:$F$634,5,FALSE),""))</f>
      </c>
      <c r="H15125" s="77" t="str">
        <v/>
      </c>
      <c r="I15125" s="76">
        <f>IF($E15125="","",IFERROR(VLOOKUP(TRIM(E15125&amp;""),'Référentiel Articles'!$A$2:$F$634,6,FALSE),""))</f>
      </c>
      <c r="J15125" s="78">
        <f>IF(OR($E15125="",$H15125=""),"",$H15125*$I15125)</f>
      </c>
      <c r="K15125" s="79" t="str">
        <v/>
      </c>
    </row>
    <row r="15126">
      <c r="A15126" s="81" t="str">
        <v/>
      </c>
      <c r="B15126" s="81" t="str">
        <v/>
      </c>
      <c r="C15126" s="83">
        <f>IF($E15126="","",IFERROR(VLOOKUP(TRIM(E15126&amp;""),'Référentiel Articles'!$A$2:$F$634,2,FALSE),""))</f>
      </c>
      <c r="D15126" s="83">
        <f>IF($E15126="","",IFERROR(VLOOKUP(TRIM(E15126&amp;""),'Référentiel Articles'!$A$2:$F$634,3,FALSE),""))</f>
      </c>
      <c r="E15126" s="81" t="str">
        <v/>
      </c>
      <c r="F15126" s="83">
        <f>IF($E15126="","",IFERROR(VLOOKUP(TRIM(E15126&amp;""),'Référentiel Articles'!$A$2:$F$634,4,FALSE),""))</f>
      </c>
      <c r="G15126" s="84">
        <f>IF($E15126="","",IFERROR(VLOOKUP(TRIM(E15126&amp;""),'Référentiel Articles'!$A$2:$F$634,5,FALSE),""))</f>
      </c>
      <c r="H15126" s="85" t="str">
        <v/>
      </c>
      <c r="I15126" s="84">
        <f>IF($E15126="","",IFERROR(VLOOKUP(TRIM(E15126&amp;""),'Référentiel Articles'!$A$2:$F$634,6,FALSE),""))</f>
      </c>
      <c r="J15126" s="90">
        <f>IF(OR($E15126="",$H15126=""),"",$H15126*$I15126)</f>
      </c>
      <c r="K15126" s="87" t="str">
        <v/>
      </c>
    </row>
    <row r="15127">
      <c r="A15127" s="74" t="str">
        <v/>
      </c>
      <c r="B15127" s="74" t="str">
        <v/>
      </c>
      <c r="C15127" s="75">
        <f>IF($E15127="","",IFERROR(VLOOKUP(TRIM(E15127&amp;""),'Référentiel Articles'!$A$2:$F$634,2,FALSE),""))</f>
      </c>
      <c r="D15127" s="75">
        <f>IF($E15127="","",IFERROR(VLOOKUP(TRIM(E15127&amp;""),'Référentiel Articles'!$A$2:$F$634,3,FALSE),""))</f>
      </c>
      <c r="E15127" s="74" t="str">
        <v/>
      </c>
      <c r="F15127" s="75">
        <f>IF($E15127="","",IFERROR(VLOOKUP(TRIM(E15127&amp;""),'Référentiel Articles'!$A$2:$F$634,4,FALSE),""))</f>
      </c>
      <c r="G15127" s="76">
        <f>IF($E15127="","",IFERROR(VLOOKUP(TRIM(E15127&amp;""),'Référentiel Articles'!$A$2:$F$634,5,FALSE),""))</f>
      </c>
      <c r="H15127" s="77" t="str">
        <v/>
      </c>
      <c r="I15127" s="76">
        <f>IF($E15127="","",IFERROR(VLOOKUP(TRIM(E15127&amp;""),'Référentiel Articles'!$A$2:$F$634,6,FALSE),""))</f>
      </c>
      <c r="J15127" s="78">
        <f>IF(OR($E15127="",$H15127=""),"",$H15127*$I15127)</f>
      </c>
      <c r="K15127" s="79" t="str">
        <v/>
      </c>
    </row>
    <row r="15128">
      <c r="A15128" s="81" t="str">
        <v/>
      </c>
      <c r="B15128" s="81" t="str">
        <v/>
      </c>
      <c r="C15128" s="83">
        <f>IF($E15128="","",IFERROR(VLOOKUP(TRIM(E15128&amp;""),'Référentiel Articles'!$A$2:$F$634,2,FALSE),""))</f>
      </c>
      <c r="D15128" s="83">
        <f>IF($E15128="","",IFERROR(VLOOKUP(TRIM(E15128&amp;""),'Référentiel Articles'!$A$2:$F$634,3,FALSE),""))</f>
      </c>
      <c r="E15128" s="81" t="str">
        <v/>
      </c>
      <c r="F15128" s="83">
        <f>IF($E15128="","",IFERROR(VLOOKUP(TRIM(E15128&amp;""),'Référentiel Articles'!$A$2:$F$634,4,FALSE),""))</f>
      </c>
      <c r="G15128" s="84">
        <f>IF($E15128="","",IFERROR(VLOOKUP(TRIM(E15128&amp;""),'Référentiel Articles'!$A$2:$F$634,5,FALSE),""))</f>
      </c>
      <c r="H15128" s="85" t="str">
        <v/>
      </c>
      <c r="I15128" s="84">
        <f>IF($E15128="","",IFERROR(VLOOKUP(TRIM(E15128&amp;""),'Référentiel Articles'!$A$2:$F$634,6,FALSE),""))</f>
      </c>
      <c r="J15128" s="90">
        <f>IF(OR($E15128="",$H15128=""),"",$H15128*$I15128)</f>
      </c>
      <c r="K15128" s="87" t="str">
        <v/>
      </c>
    </row>
    <row r="15129">
      <c r="A15129" s="74" t="str">
        <v/>
      </c>
      <c r="B15129" s="74" t="str">
        <v/>
      </c>
      <c r="C15129" s="75">
        <f>IF($E15129="","",IFERROR(VLOOKUP(TRIM(E15129&amp;""),'Référentiel Articles'!$A$2:$F$634,2,FALSE),""))</f>
      </c>
      <c r="D15129" s="75">
        <f>IF($E15129="","",IFERROR(VLOOKUP(TRIM(E15129&amp;""),'Référentiel Articles'!$A$2:$F$634,3,FALSE),""))</f>
      </c>
      <c r="E15129" s="74" t="str">
        <v/>
      </c>
      <c r="F15129" s="75">
        <f>IF($E15129="","",IFERROR(VLOOKUP(TRIM(E15129&amp;""),'Référentiel Articles'!$A$2:$F$634,4,FALSE),""))</f>
      </c>
      <c r="G15129" s="76">
        <f>IF($E15129="","",IFERROR(VLOOKUP(TRIM(E15129&amp;""),'Référentiel Articles'!$A$2:$F$634,5,FALSE),""))</f>
      </c>
      <c r="H15129" s="77" t="str">
        <v/>
      </c>
      <c r="I15129" s="76">
        <f>IF($E15129="","",IFERROR(VLOOKUP(TRIM(E15129&amp;""),'Référentiel Articles'!$A$2:$F$634,6,FALSE),""))</f>
      </c>
      <c r="J15129" s="78">
        <f>IF(OR($E15129="",$H15129=""),"",$H15129*$I15129)</f>
      </c>
      <c r="K15129" s="79" t="str">
        <v/>
      </c>
    </row>
    <row r="15130">
      <c r="A15130" s="81" t="str">
        <v/>
      </c>
      <c r="B15130" s="81" t="str">
        <v/>
      </c>
      <c r="C15130" s="83">
        <f>IF($E15130="","",IFERROR(VLOOKUP(TRIM(E15130&amp;""),'Référentiel Articles'!$A$2:$F$634,2,FALSE),""))</f>
      </c>
      <c r="D15130" s="83">
        <f>IF($E15130="","",IFERROR(VLOOKUP(TRIM(E15130&amp;""),'Référentiel Articles'!$A$2:$F$634,3,FALSE),""))</f>
      </c>
      <c r="E15130" s="81" t="str">
        <v/>
      </c>
      <c r="F15130" s="83">
        <f>IF($E15130="","",IFERROR(VLOOKUP(TRIM(E15130&amp;""),'Référentiel Articles'!$A$2:$F$634,4,FALSE),""))</f>
      </c>
      <c r="G15130" s="84">
        <f>IF($E15130="","",IFERROR(VLOOKUP(TRIM(E15130&amp;""),'Référentiel Articles'!$A$2:$F$634,5,FALSE),""))</f>
      </c>
      <c r="H15130" s="85" t="str">
        <v/>
      </c>
      <c r="I15130" s="84">
        <f>IF($E15130="","",IFERROR(VLOOKUP(TRIM(E15130&amp;""),'Référentiel Articles'!$A$2:$F$634,6,FALSE),""))</f>
      </c>
      <c r="J15130" s="90">
        <f>IF(OR($E15130="",$H15130=""),"",$H15130*$I15130)</f>
      </c>
      <c r="K15130" s="87" t="str">
        <v/>
      </c>
    </row>
    <row r="15131">
      <c r="A15131" s="74" t="str">
        <v/>
      </c>
      <c r="B15131" s="74" t="str">
        <v/>
      </c>
      <c r="C15131" s="75">
        <f>IF($E15131="","",IFERROR(VLOOKUP(TRIM(E15131&amp;""),'Référentiel Articles'!$A$2:$F$634,2,FALSE),""))</f>
      </c>
      <c r="D15131" s="75">
        <f>IF($E15131="","",IFERROR(VLOOKUP(TRIM(E15131&amp;""),'Référentiel Articles'!$A$2:$F$634,3,FALSE),""))</f>
      </c>
      <c r="E15131" s="74" t="str">
        <v/>
      </c>
      <c r="F15131" s="75">
        <f>IF($E15131="","",IFERROR(VLOOKUP(TRIM(E15131&amp;""),'Référentiel Articles'!$A$2:$F$634,4,FALSE),""))</f>
      </c>
      <c r="G15131" s="76">
        <f>IF($E15131="","",IFERROR(VLOOKUP(TRIM(E15131&amp;""),'Référentiel Articles'!$A$2:$F$634,5,FALSE),""))</f>
      </c>
      <c r="H15131" s="77" t="str">
        <v/>
      </c>
      <c r="I15131" s="76">
        <f>IF($E15131="","",IFERROR(VLOOKUP(TRIM(E15131&amp;""),'Référentiel Articles'!$A$2:$F$634,6,FALSE),""))</f>
      </c>
      <c r="J15131" s="78">
        <f>IF(OR($E15131="",$H15131=""),"",$H15131*$I15131)</f>
      </c>
      <c r="K15131" s="79" t="str">
        <v/>
      </c>
    </row>
    <row r="15132">
      <c r="A15132" s="81" t="str">
        <v/>
      </c>
      <c r="B15132" s="81" t="str">
        <v/>
      </c>
      <c r="C15132" s="83">
        <f>IF($E15132="","",IFERROR(VLOOKUP(TRIM(E15132&amp;""),'Référentiel Articles'!$A$2:$F$634,2,FALSE),""))</f>
      </c>
      <c r="D15132" s="83">
        <f>IF($E15132="","",IFERROR(VLOOKUP(TRIM(E15132&amp;""),'Référentiel Articles'!$A$2:$F$634,3,FALSE),""))</f>
      </c>
      <c r="E15132" s="81" t="str">
        <v/>
      </c>
      <c r="F15132" s="83">
        <f>IF($E15132="","",IFERROR(VLOOKUP(TRIM(E15132&amp;""),'Référentiel Articles'!$A$2:$F$634,4,FALSE),""))</f>
      </c>
      <c r="G15132" s="84">
        <f>IF($E15132="","",IFERROR(VLOOKUP(TRIM(E15132&amp;""),'Référentiel Articles'!$A$2:$F$634,5,FALSE),""))</f>
      </c>
      <c r="H15132" s="85" t="str">
        <v/>
      </c>
      <c r="I15132" s="84">
        <f>IF($E15132="","",IFERROR(VLOOKUP(TRIM(E15132&amp;""),'Référentiel Articles'!$A$2:$F$634,6,FALSE),""))</f>
      </c>
      <c r="J15132" s="90">
        <f>IF(OR($E15132="",$H15132=""),"",$H15132*$I15132)</f>
      </c>
      <c r="K15132" s="87" t="str">
        <v/>
      </c>
    </row>
    <row r="15133">
      <c r="A15133" s="74" t="str">
        <v/>
      </c>
      <c r="B15133" s="74" t="str">
        <v/>
      </c>
      <c r="C15133" s="75">
        <f>IF($E15133="","",IFERROR(VLOOKUP(TRIM(E15133&amp;""),'Référentiel Articles'!$A$2:$F$634,2,FALSE),""))</f>
      </c>
      <c r="D15133" s="75">
        <f>IF($E15133="","",IFERROR(VLOOKUP(TRIM(E15133&amp;""),'Référentiel Articles'!$A$2:$F$634,3,FALSE),""))</f>
      </c>
      <c r="E15133" s="74" t="str">
        <v/>
      </c>
      <c r="F15133" s="75">
        <f>IF($E15133="","",IFERROR(VLOOKUP(TRIM(E15133&amp;""),'Référentiel Articles'!$A$2:$F$634,4,FALSE),""))</f>
      </c>
      <c r="G15133" s="76">
        <f>IF($E15133="","",IFERROR(VLOOKUP(TRIM(E15133&amp;""),'Référentiel Articles'!$A$2:$F$634,5,FALSE),""))</f>
      </c>
      <c r="H15133" s="77" t="str">
        <v/>
      </c>
      <c r="I15133" s="76">
        <f>IF($E15133="","",IFERROR(VLOOKUP(TRIM(E15133&amp;""),'Référentiel Articles'!$A$2:$F$634,6,FALSE),""))</f>
      </c>
      <c r="J15133" s="78">
        <f>IF(OR($E15133="",$H15133=""),"",$H15133*$I15133)</f>
      </c>
      <c r="K15133" s="79" t="str">
        <v/>
      </c>
    </row>
    <row r="15134">
      <c r="A15134" s="81" t="str">
        <v/>
      </c>
      <c r="B15134" s="81" t="str">
        <v/>
      </c>
      <c r="C15134" s="83">
        <f>IF($E15134="","",IFERROR(VLOOKUP(TRIM(E15134&amp;""),'Référentiel Articles'!$A$2:$F$634,2,FALSE),""))</f>
      </c>
      <c r="D15134" s="83">
        <f>IF($E15134="","",IFERROR(VLOOKUP(TRIM(E15134&amp;""),'Référentiel Articles'!$A$2:$F$634,3,FALSE),""))</f>
      </c>
      <c r="E15134" s="81" t="str">
        <v/>
      </c>
      <c r="F15134" s="83">
        <f>IF($E15134="","",IFERROR(VLOOKUP(TRIM(E15134&amp;""),'Référentiel Articles'!$A$2:$F$634,4,FALSE),""))</f>
      </c>
      <c r="G15134" s="84">
        <f>IF($E15134="","",IFERROR(VLOOKUP(TRIM(E15134&amp;""),'Référentiel Articles'!$A$2:$F$634,5,FALSE),""))</f>
      </c>
      <c r="H15134" s="85" t="str">
        <v/>
      </c>
      <c r="I15134" s="84">
        <f>IF($E15134="","",IFERROR(VLOOKUP(TRIM(E15134&amp;""),'Référentiel Articles'!$A$2:$F$634,6,FALSE),""))</f>
      </c>
      <c r="J15134" s="90">
        <f>IF(OR($E15134="",$H15134=""),"",$H15134*$I15134)</f>
      </c>
      <c r="K15134" s="87" t="str">
        <v/>
      </c>
    </row>
    <row r="15135">
      <c r="A15135" s="74" t="str">
        <v/>
      </c>
      <c r="B15135" s="74" t="str">
        <v/>
      </c>
      <c r="C15135" s="75">
        <f>IF($E15135="","",IFERROR(VLOOKUP(TRIM(E15135&amp;""),'Référentiel Articles'!$A$2:$F$634,2,FALSE),""))</f>
      </c>
      <c r="D15135" s="75">
        <f>IF($E15135="","",IFERROR(VLOOKUP(TRIM(E15135&amp;""),'Référentiel Articles'!$A$2:$F$634,3,FALSE),""))</f>
      </c>
      <c r="E15135" s="74" t="str">
        <v/>
      </c>
      <c r="F15135" s="75">
        <f>IF($E15135="","",IFERROR(VLOOKUP(TRIM(E15135&amp;""),'Référentiel Articles'!$A$2:$F$634,4,FALSE),""))</f>
      </c>
      <c r="G15135" s="76">
        <f>IF($E15135="","",IFERROR(VLOOKUP(TRIM(E15135&amp;""),'Référentiel Articles'!$A$2:$F$634,5,FALSE),""))</f>
      </c>
      <c r="H15135" s="77" t="str">
        <v/>
      </c>
      <c r="I15135" s="76">
        <f>IF($E15135="","",IFERROR(VLOOKUP(TRIM(E15135&amp;""),'Référentiel Articles'!$A$2:$F$634,6,FALSE),""))</f>
      </c>
      <c r="J15135" s="78">
        <f>IF(OR($E15135="",$H15135=""),"",$H15135*$I15135)</f>
      </c>
      <c r="K15135" s="79" t="str">
        <v/>
      </c>
    </row>
    <row r="15136">
      <c r="A15136" s="81" t="str">
        <v/>
      </c>
      <c r="B15136" s="81" t="str">
        <v/>
      </c>
      <c r="C15136" s="83">
        <f>IF($E15136="","",IFERROR(VLOOKUP(TRIM(E15136&amp;""),'Référentiel Articles'!$A$2:$F$634,2,FALSE),""))</f>
      </c>
      <c r="D15136" s="83">
        <f>IF($E15136="","",IFERROR(VLOOKUP(TRIM(E15136&amp;""),'Référentiel Articles'!$A$2:$F$634,3,FALSE),""))</f>
      </c>
      <c r="E15136" s="81" t="str">
        <v/>
      </c>
      <c r="F15136" s="83">
        <f>IF($E15136="","",IFERROR(VLOOKUP(TRIM(E15136&amp;""),'Référentiel Articles'!$A$2:$F$634,4,FALSE),""))</f>
      </c>
      <c r="G15136" s="84">
        <f>IF($E15136="","",IFERROR(VLOOKUP(TRIM(E15136&amp;""),'Référentiel Articles'!$A$2:$F$634,5,FALSE),""))</f>
      </c>
      <c r="H15136" s="85" t="str">
        <v/>
      </c>
      <c r="I15136" s="84">
        <f>IF($E15136="","",IFERROR(VLOOKUP(TRIM(E15136&amp;""),'Référentiel Articles'!$A$2:$F$634,6,FALSE),""))</f>
      </c>
      <c r="J15136" s="90">
        <f>IF(OR($E15136="",$H15136=""),"",$H15136*$I15136)</f>
      </c>
      <c r="K15136" s="87" t="str">
        <v/>
      </c>
    </row>
    <row r="15137">
      <c r="A15137" s="74" t="str">
        <v/>
      </c>
      <c r="B15137" s="74" t="str">
        <v/>
      </c>
      <c r="C15137" s="75">
        <f>IF($E15137="","",IFERROR(VLOOKUP(TRIM(E15137&amp;""),'Référentiel Articles'!$A$2:$F$634,2,FALSE),""))</f>
      </c>
      <c r="D15137" s="75">
        <f>IF($E15137="","",IFERROR(VLOOKUP(TRIM(E15137&amp;""),'Référentiel Articles'!$A$2:$F$634,3,FALSE),""))</f>
      </c>
      <c r="E15137" s="74" t="str">
        <v/>
      </c>
      <c r="F15137" s="75">
        <f>IF($E15137="","",IFERROR(VLOOKUP(TRIM(E15137&amp;""),'Référentiel Articles'!$A$2:$F$634,4,FALSE),""))</f>
      </c>
      <c r="G15137" s="76">
        <f>IF($E15137="","",IFERROR(VLOOKUP(TRIM(E15137&amp;""),'Référentiel Articles'!$A$2:$F$634,5,FALSE),""))</f>
      </c>
      <c r="H15137" s="77" t="str">
        <v/>
      </c>
      <c r="I15137" s="76">
        <f>IF($E15137="","",IFERROR(VLOOKUP(TRIM(E15137&amp;""),'Référentiel Articles'!$A$2:$F$634,6,FALSE),""))</f>
      </c>
      <c r="J15137" s="78">
        <f>IF(OR($E15137="",$H15137=""),"",$H15137*$I15137)</f>
      </c>
      <c r="K15137" s="79" t="str">
        <v/>
      </c>
    </row>
    <row r="15138">
      <c r="A15138" s="81" t="str">
        <v/>
      </c>
      <c r="B15138" s="81" t="str">
        <v/>
      </c>
      <c r="C15138" s="83">
        <f>IF($E15138="","",IFERROR(VLOOKUP(TRIM(E15138&amp;""),'Référentiel Articles'!$A$2:$F$634,2,FALSE),""))</f>
      </c>
      <c r="D15138" s="83">
        <f>IF($E15138="","",IFERROR(VLOOKUP(TRIM(E15138&amp;""),'Référentiel Articles'!$A$2:$F$634,3,FALSE),""))</f>
      </c>
      <c r="E15138" s="81" t="str">
        <v/>
      </c>
      <c r="F15138" s="83">
        <f>IF($E15138="","",IFERROR(VLOOKUP(TRIM(E15138&amp;""),'Référentiel Articles'!$A$2:$F$634,4,FALSE),""))</f>
      </c>
      <c r="G15138" s="84">
        <f>IF($E15138="","",IFERROR(VLOOKUP(TRIM(E15138&amp;""),'Référentiel Articles'!$A$2:$F$634,5,FALSE),""))</f>
      </c>
      <c r="H15138" s="85" t="str">
        <v/>
      </c>
      <c r="I15138" s="84">
        <f>IF($E15138="","",IFERROR(VLOOKUP(TRIM(E15138&amp;""),'Référentiel Articles'!$A$2:$F$634,6,FALSE),""))</f>
      </c>
      <c r="J15138" s="90">
        <f>IF(OR($E15138="",$H15138=""),"",$H15138*$I15138)</f>
      </c>
      <c r="K15138" s="87" t="str">
        <v/>
      </c>
    </row>
    <row r="15139">
      <c r="A15139" s="74" t="str">
        <v/>
      </c>
      <c r="B15139" s="74" t="str">
        <v/>
      </c>
      <c r="C15139" s="75">
        <f>IF($E15139="","",IFERROR(VLOOKUP(TRIM(E15139&amp;""),'Référentiel Articles'!$A$2:$F$634,2,FALSE),""))</f>
      </c>
      <c r="D15139" s="75">
        <f>IF($E15139="","",IFERROR(VLOOKUP(TRIM(E15139&amp;""),'Référentiel Articles'!$A$2:$F$634,3,FALSE),""))</f>
      </c>
      <c r="E15139" s="74" t="str">
        <v/>
      </c>
      <c r="F15139" s="75">
        <f>IF($E15139="","",IFERROR(VLOOKUP(TRIM(E15139&amp;""),'Référentiel Articles'!$A$2:$F$634,4,FALSE),""))</f>
      </c>
      <c r="G15139" s="76">
        <f>IF($E15139="","",IFERROR(VLOOKUP(TRIM(E15139&amp;""),'Référentiel Articles'!$A$2:$F$634,5,FALSE),""))</f>
      </c>
      <c r="H15139" s="77" t="str">
        <v/>
      </c>
      <c r="I15139" s="76">
        <f>IF($E15139="","",IFERROR(VLOOKUP(TRIM(E15139&amp;""),'Référentiel Articles'!$A$2:$F$634,6,FALSE),""))</f>
      </c>
      <c r="J15139" s="78">
        <f>IF(OR($E15139="",$H15139=""),"",$H15139*$I15139)</f>
      </c>
      <c r="K15139" s="79" t="str">
        <v/>
      </c>
    </row>
    <row r="15140">
      <c r="A15140" s="81" t="str">
        <v/>
      </c>
      <c r="B15140" s="81" t="str">
        <v/>
      </c>
      <c r="C15140" s="83">
        <f>IF($E15140="","",IFERROR(VLOOKUP(TRIM(E15140&amp;""),'Référentiel Articles'!$A$2:$F$634,2,FALSE),""))</f>
      </c>
      <c r="D15140" s="83">
        <f>IF($E15140="","",IFERROR(VLOOKUP(TRIM(E15140&amp;""),'Référentiel Articles'!$A$2:$F$634,3,FALSE),""))</f>
      </c>
      <c r="E15140" s="81" t="str">
        <v/>
      </c>
      <c r="F15140" s="83">
        <f>IF($E15140="","",IFERROR(VLOOKUP(TRIM(E15140&amp;""),'Référentiel Articles'!$A$2:$F$634,4,FALSE),""))</f>
      </c>
      <c r="G15140" s="84">
        <f>IF($E15140="","",IFERROR(VLOOKUP(TRIM(E15140&amp;""),'Référentiel Articles'!$A$2:$F$634,5,FALSE),""))</f>
      </c>
      <c r="H15140" s="85" t="str">
        <v/>
      </c>
      <c r="I15140" s="84">
        <f>IF($E15140="","",IFERROR(VLOOKUP(TRIM(E15140&amp;""),'Référentiel Articles'!$A$2:$F$634,6,FALSE),""))</f>
      </c>
      <c r="J15140" s="90">
        <f>IF(OR($E15140="",$H15140=""),"",$H15140*$I15140)</f>
      </c>
      <c r="K15140" s="87" t="str">
        <v/>
      </c>
    </row>
    <row r="15141">
      <c r="A15141" s="74" t="str">
        <v/>
      </c>
      <c r="B15141" s="74" t="str">
        <v/>
      </c>
      <c r="C15141" s="75">
        <f>IF($E15141="","",IFERROR(VLOOKUP(TRIM(E15141&amp;""),'Référentiel Articles'!$A$2:$F$634,2,FALSE),""))</f>
      </c>
      <c r="D15141" s="75">
        <f>IF($E15141="","",IFERROR(VLOOKUP(TRIM(E15141&amp;""),'Référentiel Articles'!$A$2:$F$634,3,FALSE),""))</f>
      </c>
      <c r="E15141" s="74" t="str">
        <v/>
      </c>
      <c r="F15141" s="75">
        <f>IF($E15141="","",IFERROR(VLOOKUP(TRIM(E15141&amp;""),'Référentiel Articles'!$A$2:$F$634,4,FALSE),""))</f>
      </c>
      <c r="G15141" s="76">
        <f>IF($E15141="","",IFERROR(VLOOKUP(TRIM(E15141&amp;""),'Référentiel Articles'!$A$2:$F$634,5,FALSE),""))</f>
      </c>
      <c r="H15141" s="77" t="str">
        <v/>
      </c>
      <c r="I15141" s="76">
        <f>IF($E15141="","",IFERROR(VLOOKUP(TRIM(E15141&amp;""),'Référentiel Articles'!$A$2:$F$634,6,FALSE),""))</f>
      </c>
      <c r="J15141" s="78">
        <f>IF(OR($E15141="",$H15141=""),"",$H15141*$I15141)</f>
      </c>
      <c r="K15141" s="79" t="str">
        <v/>
      </c>
    </row>
    <row r="15142">
      <c r="A15142" s="81" t="str">
        <v/>
      </c>
      <c r="B15142" s="81" t="str">
        <v/>
      </c>
      <c r="C15142" s="83">
        <f>IF($E15142="","",IFERROR(VLOOKUP(TRIM(E15142&amp;""),'Référentiel Articles'!$A$2:$F$634,2,FALSE),""))</f>
      </c>
      <c r="D15142" s="83">
        <f>IF($E15142="","",IFERROR(VLOOKUP(TRIM(E15142&amp;""),'Référentiel Articles'!$A$2:$F$634,3,FALSE),""))</f>
      </c>
      <c r="E15142" s="81" t="str">
        <v/>
      </c>
      <c r="F15142" s="83">
        <f>IF($E15142="","",IFERROR(VLOOKUP(TRIM(E15142&amp;""),'Référentiel Articles'!$A$2:$F$634,4,FALSE),""))</f>
      </c>
      <c r="G15142" s="84">
        <f>IF($E15142="","",IFERROR(VLOOKUP(TRIM(E15142&amp;""),'Référentiel Articles'!$A$2:$F$634,5,FALSE),""))</f>
      </c>
      <c r="H15142" s="85" t="str">
        <v/>
      </c>
      <c r="I15142" s="84">
        <f>IF($E15142="","",IFERROR(VLOOKUP(TRIM(E15142&amp;""),'Référentiel Articles'!$A$2:$F$634,6,FALSE),""))</f>
      </c>
      <c r="J15142" s="90">
        <f>IF(OR($E15142="",$H15142=""),"",$H15142*$I15142)</f>
      </c>
      <c r="K15142" s="87" t="str">
        <v/>
      </c>
    </row>
    <row r="15143">
      <c r="A15143" s="74" t="str">
        <v/>
      </c>
      <c r="B15143" s="74" t="str">
        <v/>
      </c>
      <c r="C15143" s="75">
        <f>IF($E15143="","",IFERROR(VLOOKUP(TRIM(E15143&amp;""),'Référentiel Articles'!$A$2:$F$634,2,FALSE),""))</f>
      </c>
      <c r="D15143" s="75">
        <f>IF($E15143="","",IFERROR(VLOOKUP(TRIM(E15143&amp;""),'Référentiel Articles'!$A$2:$F$634,3,FALSE),""))</f>
      </c>
      <c r="E15143" s="74" t="str">
        <v/>
      </c>
      <c r="F15143" s="75">
        <f>IF($E15143="","",IFERROR(VLOOKUP(TRIM(E15143&amp;""),'Référentiel Articles'!$A$2:$F$634,4,FALSE),""))</f>
      </c>
      <c r="G15143" s="76">
        <f>IF($E15143="","",IFERROR(VLOOKUP(TRIM(E15143&amp;""),'Référentiel Articles'!$A$2:$F$634,5,FALSE),""))</f>
      </c>
      <c r="H15143" s="77" t="str">
        <v/>
      </c>
      <c r="I15143" s="76">
        <f>IF($E15143="","",IFERROR(VLOOKUP(TRIM(E15143&amp;""),'Référentiel Articles'!$A$2:$F$634,6,FALSE),""))</f>
      </c>
      <c r="J15143" s="78">
        <f>IF(OR($E15143="",$H15143=""),"",$H15143*$I15143)</f>
      </c>
      <c r="K15143" s="79" t="str">
        <v/>
      </c>
    </row>
    <row r="15144">
      <c r="A15144" s="81" t="str">
        <v/>
      </c>
      <c r="B15144" s="81" t="str">
        <v/>
      </c>
      <c r="C15144" s="83">
        <f>IF($E15144="","",IFERROR(VLOOKUP(TRIM(E15144&amp;""),'Référentiel Articles'!$A$2:$F$634,2,FALSE),""))</f>
      </c>
      <c r="D15144" s="83">
        <f>IF($E15144="","",IFERROR(VLOOKUP(TRIM(E15144&amp;""),'Référentiel Articles'!$A$2:$F$634,3,FALSE),""))</f>
      </c>
      <c r="E15144" s="81" t="str">
        <v/>
      </c>
      <c r="F15144" s="83">
        <f>IF($E15144="","",IFERROR(VLOOKUP(TRIM(E15144&amp;""),'Référentiel Articles'!$A$2:$F$634,4,FALSE),""))</f>
      </c>
      <c r="G15144" s="84">
        <f>IF($E15144="","",IFERROR(VLOOKUP(TRIM(E15144&amp;""),'Référentiel Articles'!$A$2:$F$634,5,FALSE),""))</f>
      </c>
      <c r="H15144" s="85" t="str">
        <v/>
      </c>
      <c r="I15144" s="84">
        <f>IF($E15144="","",IFERROR(VLOOKUP(TRIM(E15144&amp;""),'Référentiel Articles'!$A$2:$F$634,6,FALSE),""))</f>
      </c>
      <c r="J15144" s="90">
        <f>IF(OR($E15144="",$H15144=""),"",$H15144*$I15144)</f>
      </c>
      <c r="K15144" s="87" t="str">
        <v/>
      </c>
    </row>
    <row r="15145">
      <c r="A15145" s="74" t="str">
        <v/>
      </c>
      <c r="B15145" s="74" t="str">
        <v/>
      </c>
      <c r="C15145" s="75">
        <f>IF($E15145="","",IFERROR(VLOOKUP(TRIM(E15145&amp;""),'Référentiel Articles'!$A$2:$F$634,2,FALSE),""))</f>
      </c>
      <c r="D15145" s="75">
        <f>IF($E15145="","",IFERROR(VLOOKUP(TRIM(E15145&amp;""),'Référentiel Articles'!$A$2:$F$634,3,FALSE),""))</f>
      </c>
      <c r="E15145" s="74" t="str">
        <v/>
      </c>
      <c r="F15145" s="75">
        <f>IF($E15145="","",IFERROR(VLOOKUP(TRIM(E15145&amp;""),'Référentiel Articles'!$A$2:$F$634,4,FALSE),""))</f>
      </c>
      <c r="G15145" s="76">
        <f>IF($E15145="","",IFERROR(VLOOKUP(TRIM(E15145&amp;""),'Référentiel Articles'!$A$2:$F$634,5,FALSE),""))</f>
      </c>
      <c r="H15145" s="77" t="str">
        <v/>
      </c>
      <c r="I15145" s="76">
        <f>IF($E15145="","",IFERROR(VLOOKUP(TRIM(E15145&amp;""),'Référentiel Articles'!$A$2:$F$634,6,FALSE),""))</f>
      </c>
      <c r="J15145" s="78">
        <f>IF(OR($E15145="",$H15145=""),"",$H15145*$I15145)</f>
      </c>
      <c r="K15145" s="79" t="str">
        <v/>
      </c>
    </row>
    <row r="15146">
      <c r="A15146" s="81" t="str">
        <v/>
      </c>
      <c r="B15146" s="81" t="str">
        <v/>
      </c>
      <c r="C15146" s="83">
        <f>IF($E15146="","",IFERROR(VLOOKUP(TRIM(E15146&amp;""),'Référentiel Articles'!$A$2:$F$634,2,FALSE),""))</f>
      </c>
      <c r="D15146" s="83">
        <f>IF($E15146="","",IFERROR(VLOOKUP(TRIM(E15146&amp;""),'Référentiel Articles'!$A$2:$F$634,3,FALSE),""))</f>
      </c>
      <c r="E15146" s="81" t="str">
        <v/>
      </c>
      <c r="F15146" s="83">
        <f>IF($E15146="","",IFERROR(VLOOKUP(TRIM(E15146&amp;""),'Référentiel Articles'!$A$2:$F$634,4,FALSE),""))</f>
      </c>
      <c r="G15146" s="84">
        <f>IF($E15146="","",IFERROR(VLOOKUP(TRIM(E15146&amp;""),'Référentiel Articles'!$A$2:$F$634,5,FALSE),""))</f>
      </c>
      <c r="H15146" s="85" t="str">
        <v/>
      </c>
      <c r="I15146" s="84">
        <f>IF($E15146="","",IFERROR(VLOOKUP(TRIM(E15146&amp;""),'Référentiel Articles'!$A$2:$F$634,6,FALSE),""))</f>
      </c>
      <c r="J15146" s="90">
        <f>IF(OR($E15146="",$H15146=""),"",$H15146*$I15146)</f>
      </c>
      <c r="K15146" s="87" t="str">
        <v/>
      </c>
    </row>
    <row r="15147">
      <c r="A15147" s="74" t="str">
        <v/>
      </c>
      <c r="B15147" s="74" t="str">
        <v/>
      </c>
      <c r="C15147" s="75">
        <f>IF($E15147="","",IFERROR(VLOOKUP(TRIM(E15147&amp;""),'Référentiel Articles'!$A$2:$F$634,2,FALSE),""))</f>
      </c>
      <c r="D15147" s="75">
        <f>IF($E15147="","",IFERROR(VLOOKUP(TRIM(E15147&amp;""),'Référentiel Articles'!$A$2:$F$634,3,FALSE),""))</f>
      </c>
      <c r="E15147" s="74" t="str">
        <v/>
      </c>
      <c r="F15147" s="75">
        <f>IF($E15147="","",IFERROR(VLOOKUP(TRIM(E15147&amp;""),'Référentiel Articles'!$A$2:$F$634,4,FALSE),""))</f>
      </c>
      <c r="G15147" s="76">
        <f>IF($E15147="","",IFERROR(VLOOKUP(TRIM(E15147&amp;""),'Référentiel Articles'!$A$2:$F$634,5,FALSE),""))</f>
      </c>
      <c r="H15147" s="77" t="str">
        <v/>
      </c>
      <c r="I15147" s="76">
        <f>IF($E15147="","",IFERROR(VLOOKUP(TRIM(E15147&amp;""),'Référentiel Articles'!$A$2:$F$634,6,FALSE),""))</f>
      </c>
      <c r="J15147" s="78">
        <f>IF(OR($E15147="",$H15147=""),"",$H15147*$I15147)</f>
      </c>
      <c r="K15147" s="79" t="str">
        <v/>
      </c>
    </row>
    <row r="15148">
      <c r="A15148" s="81" t="str">
        <v/>
      </c>
      <c r="B15148" s="81" t="str">
        <v/>
      </c>
      <c r="C15148" s="83">
        <f>IF($E15148="","",IFERROR(VLOOKUP(TRIM(E15148&amp;""),'Référentiel Articles'!$A$2:$F$634,2,FALSE),""))</f>
      </c>
      <c r="D15148" s="83">
        <f>IF($E15148="","",IFERROR(VLOOKUP(TRIM(E15148&amp;""),'Référentiel Articles'!$A$2:$F$634,3,FALSE),""))</f>
      </c>
      <c r="E15148" s="81" t="str">
        <v/>
      </c>
      <c r="F15148" s="83">
        <f>IF($E15148="","",IFERROR(VLOOKUP(TRIM(E15148&amp;""),'Référentiel Articles'!$A$2:$F$634,4,FALSE),""))</f>
      </c>
      <c r="G15148" s="84">
        <f>IF($E15148="","",IFERROR(VLOOKUP(TRIM(E15148&amp;""),'Référentiel Articles'!$A$2:$F$634,5,FALSE),""))</f>
      </c>
      <c r="H15148" s="85" t="str">
        <v/>
      </c>
      <c r="I15148" s="84">
        <f>IF($E15148="","",IFERROR(VLOOKUP(TRIM(E15148&amp;""),'Référentiel Articles'!$A$2:$F$634,6,FALSE),""))</f>
      </c>
      <c r="J15148" s="90">
        <f>IF(OR($E15148="",$H15148=""),"",$H15148*$I15148)</f>
      </c>
      <c r="K15148" s="87" t="str">
        <v/>
      </c>
    </row>
    <row r="15149">
      <c r="A15149" s="74" t="str">
        <v/>
      </c>
      <c r="B15149" s="74" t="str">
        <v/>
      </c>
      <c r="C15149" s="75">
        <f>IF($E15149="","",IFERROR(VLOOKUP(TRIM(E15149&amp;""),'Référentiel Articles'!$A$2:$F$634,2,FALSE),""))</f>
      </c>
      <c r="D15149" s="75">
        <f>IF($E15149="","",IFERROR(VLOOKUP(TRIM(E15149&amp;""),'Référentiel Articles'!$A$2:$F$634,3,FALSE),""))</f>
      </c>
      <c r="E15149" s="74" t="str">
        <v/>
      </c>
      <c r="F15149" s="75">
        <f>IF($E15149="","",IFERROR(VLOOKUP(TRIM(E15149&amp;""),'Référentiel Articles'!$A$2:$F$634,4,FALSE),""))</f>
      </c>
      <c r="G15149" s="76">
        <f>IF($E15149="","",IFERROR(VLOOKUP(TRIM(E15149&amp;""),'Référentiel Articles'!$A$2:$F$634,5,FALSE),""))</f>
      </c>
      <c r="H15149" s="77" t="str">
        <v/>
      </c>
      <c r="I15149" s="76">
        <f>IF($E15149="","",IFERROR(VLOOKUP(TRIM(E15149&amp;""),'Référentiel Articles'!$A$2:$F$634,6,FALSE),""))</f>
      </c>
      <c r="J15149" s="78">
        <f>IF(OR($E15149="",$H15149=""),"",$H15149*$I15149)</f>
      </c>
      <c r="K15149" s="79" t="str">
        <v/>
      </c>
    </row>
    <row r="15150">
      <c r="A15150" s="81" t="str">
        <v/>
      </c>
      <c r="B15150" s="81" t="str">
        <v/>
      </c>
      <c r="C15150" s="83">
        <f>IF($E15150="","",IFERROR(VLOOKUP(TRIM(E15150&amp;""),'Référentiel Articles'!$A$2:$F$634,2,FALSE),""))</f>
      </c>
      <c r="D15150" s="83">
        <f>IF($E15150="","",IFERROR(VLOOKUP(TRIM(E15150&amp;""),'Référentiel Articles'!$A$2:$F$634,3,FALSE),""))</f>
      </c>
      <c r="E15150" s="81" t="str">
        <v/>
      </c>
      <c r="F15150" s="83">
        <f>IF($E15150="","",IFERROR(VLOOKUP(TRIM(E15150&amp;""),'Référentiel Articles'!$A$2:$F$634,4,FALSE),""))</f>
      </c>
      <c r="G15150" s="84">
        <f>IF($E15150="","",IFERROR(VLOOKUP(TRIM(E15150&amp;""),'Référentiel Articles'!$A$2:$F$634,5,FALSE),""))</f>
      </c>
      <c r="H15150" s="85" t="str">
        <v/>
      </c>
      <c r="I15150" s="84">
        <f>IF($E15150="","",IFERROR(VLOOKUP(TRIM(E15150&amp;""),'Référentiel Articles'!$A$2:$F$634,6,FALSE),""))</f>
      </c>
      <c r="J15150" s="90">
        <f>IF(OR($E15150="",$H15150=""),"",$H15150*$I15150)</f>
      </c>
      <c r="K15150" s="87" t="str">
        <v/>
      </c>
    </row>
    <row r="15151">
      <c r="A15151" s="74" t="str">
        <v/>
      </c>
      <c r="B15151" s="74" t="str">
        <v/>
      </c>
      <c r="C15151" s="75">
        <f>IF($E15151="","",IFERROR(VLOOKUP(TRIM(E15151&amp;""),'Référentiel Articles'!$A$2:$F$634,2,FALSE),""))</f>
      </c>
      <c r="D15151" s="75">
        <f>IF($E15151="","",IFERROR(VLOOKUP(TRIM(E15151&amp;""),'Référentiel Articles'!$A$2:$F$634,3,FALSE),""))</f>
      </c>
      <c r="E15151" s="74" t="str">
        <v/>
      </c>
      <c r="F15151" s="75">
        <f>IF($E15151="","",IFERROR(VLOOKUP(TRIM(E15151&amp;""),'Référentiel Articles'!$A$2:$F$634,4,FALSE),""))</f>
      </c>
      <c r="G15151" s="76">
        <f>IF($E15151="","",IFERROR(VLOOKUP(TRIM(E15151&amp;""),'Référentiel Articles'!$A$2:$F$634,5,FALSE),""))</f>
      </c>
      <c r="H15151" s="77" t="str">
        <v/>
      </c>
      <c r="I15151" s="76">
        <f>IF($E15151="","",IFERROR(VLOOKUP(TRIM(E15151&amp;""),'Référentiel Articles'!$A$2:$F$634,6,FALSE),""))</f>
      </c>
      <c r="J15151" s="78">
        <f>IF(OR($E15151="",$H15151=""),"",$H15151*$I15151)</f>
      </c>
      <c r="K15151" s="79" t="str">
        <v/>
      </c>
    </row>
    <row r="15152">
      <c r="A15152" s="81" t="str">
        <v/>
      </c>
      <c r="B15152" s="81" t="str">
        <v/>
      </c>
      <c r="C15152" s="83">
        <f>IF($E15152="","",IFERROR(VLOOKUP(TRIM(E15152&amp;""),'Référentiel Articles'!$A$2:$F$634,2,FALSE),""))</f>
      </c>
      <c r="D15152" s="83">
        <f>IF($E15152="","",IFERROR(VLOOKUP(TRIM(E15152&amp;""),'Référentiel Articles'!$A$2:$F$634,3,FALSE),""))</f>
      </c>
      <c r="E15152" s="81" t="str">
        <v/>
      </c>
      <c r="F15152" s="83">
        <f>IF($E15152="","",IFERROR(VLOOKUP(TRIM(E15152&amp;""),'Référentiel Articles'!$A$2:$F$634,4,FALSE),""))</f>
      </c>
      <c r="G15152" s="84">
        <f>IF($E15152="","",IFERROR(VLOOKUP(TRIM(E15152&amp;""),'Référentiel Articles'!$A$2:$F$634,5,FALSE),""))</f>
      </c>
      <c r="H15152" s="85" t="str">
        <v/>
      </c>
      <c r="I15152" s="84">
        <f>IF($E15152="","",IFERROR(VLOOKUP(TRIM(E15152&amp;""),'Référentiel Articles'!$A$2:$F$634,6,FALSE),""))</f>
      </c>
      <c r="J15152" s="90">
        <f>IF(OR($E15152="",$H15152=""),"",$H15152*$I15152)</f>
      </c>
      <c r="K15152" s="87" t="str">
        <v/>
      </c>
    </row>
    <row r="15153">
      <c r="A15153" s="74" t="str">
        <v/>
      </c>
      <c r="B15153" s="74" t="str">
        <v/>
      </c>
      <c r="C15153" s="75">
        <f>IF($E15153="","",IFERROR(VLOOKUP(TRIM(E15153&amp;""),'Référentiel Articles'!$A$2:$F$634,2,FALSE),""))</f>
      </c>
      <c r="D15153" s="75">
        <f>IF($E15153="","",IFERROR(VLOOKUP(TRIM(E15153&amp;""),'Référentiel Articles'!$A$2:$F$634,3,FALSE),""))</f>
      </c>
      <c r="E15153" s="74" t="str">
        <v/>
      </c>
      <c r="F15153" s="75">
        <f>IF($E15153="","",IFERROR(VLOOKUP(TRIM(E15153&amp;""),'Référentiel Articles'!$A$2:$F$634,4,FALSE),""))</f>
      </c>
      <c r="G15153" s="76">
        <f>IF($E15153="","",IFERROR(VLOOKUP(TRIM(E15153&amp;""),'Référentiel Articles'!$A$2:$F$634,5,FALSE),""))</f>
      </c>
      <c r="H15153" s="77" t="str">
        <v/>
      </c>
      <c r="I15153" s="76">
        <f>IF($E15153="","",IFERROR(VLOOKUP(TRIM(E15153&amp;""),'Référentiel Articles'!$A$2:$F$634,6,FALSE),""))</f>
      </c>
      <c r="J15153" s="78">
        <f>IF(OR($E15153="",$H15153=""),"",$H15153*$I15153)</f>
      </c>
      <c r="K15153" s="79" t="str">
        <v/>
      </c>
    </row>
    <row r="15154">
      <c r="A15154" s="81" t="str">
        <v/>
      </c>
      <c r="B15154" s="81" t="str">
        <v/>
      </c>
      <c r="C15154" s="83">
        <f>IF($E15154="","",IFERROR(VLOOKUP(TRIM(E15154&amp;""),'Référentiel Articles'!$A$2:$F$634,2,FALSE),""))</f>
      </c>
      <c r="D15154" s="83">
        <f>IF($E15154="","",IFERROR(VLOOKUP(TRIM(E15154&amp;""),'Référentiel Articles'!$A$2:$F$634,3,FALSE),""))</f>
      </c>
      <c r="E15154" s="81" t="str">
        <v/>
      </c>
      <c r="F15154" s="83">
        <f>IF($E15154="","",IFERROR(VLOOKUP(TRIM(E15154&amp;""),'Référentiel Articles'!$A$2:$F$634,4,FALSE),""))</f>
      </c>
      <c r="G15154" s="84">
        <f>IF($E15154="","",IFERROR(VLOOKUP(TRIM(E15154&amp;""),'Référentiel Articles'!$A$2:$F$634,5,FALSE),""))</f>
      </c>
      <c r="H15154" s="85" t="str">
        <v/>
      </c>
      <c r="I15154" s="84">
        <f>IF($E15154="","",IFERROR(VLOOKUP(TRIM(E15154&amp;""),'Référentiel Articles'!$A$2:$F$634,6,FALSE),""))</f>
      </c>
      <c r="J15154" s="90">
        <f>IF(OR($E15154="",$H15154=""),"",$H15154*$I15154)</f>
      </c>
      <c r="K15154" s="87" t="str">
        <v/>
      </c>
    </row>
    <row r="15155">
      <c r="A15155" s="74" t="str">
        <v/>
      </c>
      <c r="B15155" s="74" t="str">
        <v/>
      </c>
      <c r="C15155" s="75">
        <f>IF($E15155="","",IFERROR(VLOOKUP(TRIM(E15155&amp;""),'Référentiel Articles'!$A$2:$F$634,2,FALSE),""))</f>
      </c>
      <c r="D15155" s="75">
        <f>IF($E15155="","",IFERROR(VLOOKUP(TRIM(E15155&amp;""),'Référentiel Articles'!$A$2:$F$634,3,FALSE),""))</f>
      </c>
      <c r="E15155" s="74" t="str">
        <v/>
      </c>
      <c r="F15155" s="75">
        <f>IF($E15155="","",IFERROR(VLOOKUP(TRIM(E15155&amp;""),'Référentiel Articles'!$A$2:$F$634,4,FALSE),""))</f>
      </c>
      <c r="G15155" s="76">
        <f>IF($E15155="","",IFERROR(VLOOKUP(TRIM(E15155&amp;""),'Référentiel Articles'!$A$2:$F$634,5,FALSE),""))</f>
      </c>
      <c r="H15155" s="77" t="str">
        <v/>
      </c>
      <c r="I15155" s="76">
        <f>IF($E15155="","",IFERROR(VLOOKUP(TRIM(E15155&amp;""),'Référentiel Articles'!$A$2:$F$634,6,FALSE),""))</f>
      </c>
      <c r="J15155" s="78">
        <f>IF(OR($E15155="",$H15155=""),"",$H15155*$I15155)</f>
      </c>
      <c r="K15155" s="79" t="str">
        <v/>
      </c>
    </row>
    <row r="15156">
      <c r="A15156" s="81" t="str">
        <v/>
      </c>
      <c r="B15156" s="81" t="str">
        <v/>
      </c>
      <c r="C15156" s="83">
        <f>IF($E15156="","",IFERROR(VLOOKUP(TRIM(E15156&amp;""),'Référentiel Articles'!$A$2:$F$634,2,FALSE),""))</f>
      </c>
      <c r="D15156" s="83">
        <f>IF($E15156="","",IFERROR(VLOOKUP(TRIM(E15156&amp;""),'Référentiel Articles'!$A$2:$F$634,3,FALSE),""))</f>
      </c>
      <c r="E15156" s="81" t="str">
        <v/>
      </c>
      <c r="F15156" s="83">
        <f>IF($E15156="","",IFERROR(VLOOKUP(TRIM(E15156&amp;""),'Référentiel Articles'!$A$2:$F$634,4,FALSE),""))</f>
      </c>
      <c r="G15156" s="84">
        <f>IF($E15156="","",IFERROR(VLOOKUP(TRIM(E15156&amp;""),'Référentiel Articles'!$A$2:$F$634,5,FALSE),""))</f>
      </c>
      <c r="H15156" s="85" t="str">
        <v/>
      </c>
      <c r="I15156" s="84">
        <f>IF($E15156="","",IFERROR(VLOOKUP(TRIM(E15156&amp;""),'Référentiel Articles'!$A$2:$F$634,6,FALSE),""))</f>
      </c>
      <c r="J15156" s="90">
        <f>IF(OR($E15156="",$H15156=""),"",$H15156*$I15156)</f>
      </c>
      <c r="K15156" s="87" t="str">
        <v/>
      </c>
    </row>
    <row r="15157">
      <c r="A15157" s="74" t="str">
        <v/>
      </c>
      <c r="B15157" s="74" t="str">
        <v/>
      </c>
      <c r="C15157" s="75">
        <f>IF($E15157="","",IFERROR(VLOOKUP(TRIM(E15157&amp;""),'Référentiel Articles'!$A$2:$F$634,2,FALSE),""))</f>
      </c>
      <c r="D15157" s="75">
        <f>IF($E15157="","",IFERROR(VLOOKUP(TRIM(E15157&amp;""),'Référentiel Articles'!$A$2:$F$634,3,FALSE),""))</f>
      </c>
      <c r="E15157" s="74" t="str">
        <v/>
      </c>
      <c r="F15157" s="75">
        <f>IF($E15157="","",IFERROR(VLOOKUP(TRIM(E15157&amp;""),'Référentiel Articles'!$A$2:$F$634,4,FALSE),""))</f>
      </c>
      <c r="G15157" s="76">
        <f>IF($E15157="","",IFERROR(VLOOKUP(TRIM(E15157&amp;""),'Référentiel Articles'!$A$2:$F$634,5,FALSE),""))</f>
      </c>
      <c r="H15157" s="77" t="str">
        <v/>
      </c>
      <c r="I15157" s="76">
        <f>IF($E15157="","",IFERROR(VLOOKUP(TRIM(E15157&amp;""),'Référentiel Articles'!$A$2:$F$634,6,FALSE),""))</f>
      </c>
      <c r="J15157" s="78">
        <f>IF(OR($E15157="",$H15157=""),"",$H15157*$I15157)</f>
      </c>
      <c r="K15157" s="79" t="str">
        <v/>
      </c>
    </row>
    <row r="15158">
      <c r="A15158" s="81" t="str">
        <v/>
      </c>
      <c r="B15158" s="81" t="str">
        <v/>
      </c>
      <c r="C15158" s="83">
        <f>IF($E15158="","",IFERROR(VLOOKUP(TRIM(E15158&amp;""),'Référentiel Articles'!$A$2:$F$634,2,FALSE),""))</f>
      </c>
      <c r="D15158" s="83">
        <f>IF($E15158="","",IFERROR(VLOOKUP(TRIM(E15158&amp;""),'Référentiel Articles'!$A$2:$F$634,3,FALSE),""))</f>
      </c>
      <c r="E15158" s="81" t="str">
        <v/>
      </c>
      <c r="F15158" s="83">
        <f>IF($E15158="","",IFERROR(VLOOKUP(TRIM(E15158&amp;""),'Référentiel Articles'!$A$2:$F$634,4,FALSE),""))</f>
      </c>
      <c r="G15158" s="84">
        <f>IF($E15158="","",IFERROR(VLOOKUP(TRIM(E15158&amp;""),'Référentiel Articles'!$A$2:$F$634,5,FALSE),""))</f>
      </c>
      <c r="H15158" s="85" t="str">
        <v/>
      </c>
      <c r="I15158" s="84">
        <f>IF($E15158="","",IFERROR(VLOOKUP(TRIM(E15158&amp;""),'Référentiel Articles'!$A$2:$F$634,6,FALSE),""))</f>
      </c>
      <c r="J15158" s="90">
        <f>IF(OR($E15158="",$H15158=""),"",$H15158*$I15158)</f>
      </c>
      <c r="K15158" s="87" t="str">
        <v/>
      </c>
    </row>
    <row r="15159">
      <c r="A15159" s="74" t="str">
        <v/>
      </c>
      <c r="B15159" s="74" t="str">
        <v/>
      </c>
      <c r="C15159" s="75">
        <f>IF($E15159="","",IFERROR(VLOOKUP(TRIM(E15159&amp;""),'Référentiel Articles'!$A$2:$F$634,2,FALSE),""))</f>
      </c>
      <c r="D15159" s="75">
        <f>IF($E15159="","",IFERROR(VLOOKUP(TRIM(E15159&amp;""),'Référentiel Articles'!$A$2:$F$634,3,FALSE),""))</f>
      </c>
      <c r="E15159" s="74" t="str">
        <v/>
      </c>
      <c r="F15159" s="75">
        <f>IF($E15159="","",IFERROR(VLOOKUP(TRIM(E15159&amp;""),'Référentiel Articles'!$A$2:$F$634,4,FALSE),""))</f>
      </c>
      <c r="G15159" s="76">
        <f>IF($E15159="","",IFERROR(VLOOKUP(TRIM(E15159&amp;""),'Référentiel Articles'!$A$2:$F$634,5,FALSE),""))</f>
      </c>
      <c r="H15159" s="77" t="str">
        <v/>
      </c>
      <c r="I15159" s="76">
        <f>IF($E15159="","",IFERROR(VLOOKUP(TRIM(E15159&amp;""),'Référentiel Articles'!$A$2:$F$634,6,FALSE),""))</f>
      </c>
      <c r="J15159" s="78">
        <f>IF(OR($E15159="",$H15159=""),"",$H15159*$I15159)</f>
      </c>
      <c r="K15159" s="79" t="str">
        <v/>
      </c>
    </row>
    <row r="15160">
      <c r="A15160" s="81" t="str">
        <v/>
      </c>
      <c r="B15160" s="81" t="str">
        <v/>
      </c>
      <c r="C15160" s="83">
        <f>IF($E15160="","",IFERROR(VLOOKUP(TRIM(E15160&amp;""),'Référentiel Articles'!$A$2:$F$634,2,FALSE),""))</f>
      </c>
      <c r="D15160" s="83">
        <f>IF($E15160="","",IFERROR(VLOOKUP(TRIM(E15160&amp;""),'Référentiel Articles'!$A$2:$F$634,3,FALSE),""))</f>
      </c>
      <c r="E15160" s="81" t="str">
        <v/>
      </c>
      <c r="F15160" s="83">
        <f>IF($E15160="","",IFERROR(VLOOKUP(TRIM(E15160&amp;""),'Référentiel Articles'!$A$2:$F$634,4,FALSE),""))</f>
      </c>
      <c r="G15160" s="84">
        <f>IF($E15160="","",IFERROR(VLOOKUP(TRIM(E15160&amp;""),'Référentiel Articles'!$A$2:$F$634,5,FALSE),""))</f>
      </c>
      <c r="H15160" s="85" t="str">
        <v/>
      </c>
      <c r="I15160" s="84">
        <f>IF($E15160="","",IFERROR(VLOOKUP(TRIM(E15160&amp;""),'Référentiel Articles'!$A$2:$F$634,6,FALSE),""))</f>
      </c>
      <c r="J15160" s="90">
        <f>IF(OR($E15160="",$H15160=""),"",$H15160*$I15160)</f>
      </c>
      <c r="K15160" s="87" t="str">
        <v/>
      </c>
    </row>
    <row r="15161">
      <c r="A15161" s="74" t="str">
        <v/>
      </c>
      <c r="B15161" s="74" t="str">
        <v/>
      </c>
      <c r="C15161" s="75">
        <f>IF($E15161="","",IFERROR(VLOOKUP(TRIM(E15161&amp;""),'Référentiel Articles'!$A$2:$F$634,2,FALSE),""))</f>
      </c>
      <c r="D15161" s="75">
        <f>IF($E15161="","",IFERROR(VLOOKUP(TRIM(E15161&amp;""),'Référentiel Articles'!$A$2:$F$634,3,FALSE),""))</f>
      </c>
      <c r="E15161" s="74" t="str">
        <v/>
      </c>
      <c r="F15161" s="75">
        <f>IF($E15161="","",IFERROR(VLOOKUP(TRIM(E15161&amp;""),'Référentiel Articles'!$A$2:$F$634,4,FALSE),""))</f>
      </c>
      <c r="G15161" s="76">
        <f>IF($E15161="","",IFERROR(VLOOKUP(TRIM(E15161&amp;""),'Référentiel Articles'!$A$2:$F$634,5,FALSE),""))</f>
      </c>
      <c r="H15161" s="77" t="str">
        <v/>
      </c>
      <c r="I15161" s="76">
        <f>IF($E15161="","",IFERROR(VLOOKUP(TRIM(E15161&amp;""),'Référentiel Articles'!$A$2:$F$634,6,FALSE),""))</f>
      </c>
      <c r="J15161" s="78">
        <f>IF(OR($E15161="",$H15161=""),"",$H15161*$I15161)</f>
      </c>
      <c r="K15161" s="79" t="str">
        <v/>
      </c>
    </row>
    <row r="15162">
      <c r="A15162" s="81" t="str">
        <v/>
      </c>
      <c r="B15162" s="81" t="str">
        <v/>
      </c>
      <c r="C15162" s="83">
        <f>IF($E15162="","",IFERROR(VLOOKUP(TRIM(E15162&amp;""),'Référentiel Articles'!$A$2:$F$634,2,FALSE),""))</f>
      </c>
      <c r="D15162" s="83">
        <f>IF($E15162="","",IFERROR(VLOOKUP(TRIM(E15162&amp;""),'Référentiel Articles'!$A$2:$F$634,3,FALSE),""))</f>
      </c>
      <c r="E15162" s="81" t="str">
        <v/>
      </c>
      <c r="F15162" s="83">
        <f>IF($E15162="","",IFERROR(VLOOKUP(TRIM(E15162&amp;""),'Référentiel Articles'!$A$2:$F$634,4,FALSE),""))</f>
      </c>
      <c r="G15162" s="84">
        <f>IF($E15162="","",IFERROR(VLOOKUP(TRIM(E15162&amp;""),'Référentiel Articles'!$A$2:$F$634,5,FALSE),""))</f>
      </c>
      <c r="H15162" s="85" t="str">
        <v/>
      </c>
      <c r="I15162" s="84">
        <f>IF($E15162="","",IFERROR(VLOOKUP(TRIM(E15162&amp;""),'Référentiel Articles'!$A$2:$F$634,6,FALSE),""))</f>
      </c>
      <c r="J15162" s="90">
        <f>IF(OR($E15162="",$H15162=""),"",$H15162*$I15162)</f>
      </c>
      <c r="K15162" s="87" t="str">
        <v/>
      </c>
    </row>
    <row r="15163">
      <c r="A15163" s="74" t="str">
        <v/>
      </c>
      <c r="B15163" s="74" t="str">
        <v/>
      </c>
      <c r="C15163" s="75">
        <f>IF($E15163="","",IFERROR(VLOOKUP(TRIM(E15163&amp;""),'Référentiel Articles'!$A$2:$F$634,2,FALSE),""))</f>
      </c>
      <c r="D15163" s="75">
        <f>IF($E15163="","",IFERROR(VLOOKUP(TRIM(E15163&amp;""),'Référentiel Articles'!$A$2:$F$634,3,FALSE),""))</f>
      </c>
      <c r="E15163" s="74" t="str">
        <v/>
      </c>
      <c r="F15163" s="75">
        <f>IF($E15163="","",IFERROR(VLOOKUP(TRIM(E15163&amp;""),'Référentiel Articles'!$A$2:$F$634,4,FALSE),""))</f>
      </c>
      <c r="G15163" s="76">
        <f>IF($E15163="","",IFERROR(VLOOKUP(TRIM(E15163&amp;""),'Référentiel Articles'!$A$2:$F$634,5,FALSE),""))</f>
      </c>
      <c r="H15163" s="77" t="str">
        <v/>
      </c>
      <c r="I15163" s="76">
        <f>IF($E15163="","",IFERROR(VLOOKUP(TRIM(E15163&amp;""),'Référentiel Articles'!$A$2:$F$634,6,FALSE),""))</f>
      </c>
      <c r="J15163" s="78">
        <f>IF(OR($E15163="",$H15163=""),"",$H15163*$I15163)</f>
      </c>
      <c r="K15163" s="79" t="str">
        <v/>
      </c>
    </row>
    <row r="15164">
      <c r="A15164" s="81" t="str">
        <v/>
      </c>
      <c r="B15164" s="81" t="str">
        <v/>
      </c>
      <c r="C15164" s="83">
        <f>IF($E15164="","",IFERROR(VLOOKUP(TRIM(E15164&amp;""),'Référentiel Articles'!$A$2:$F$634,2,FALSE),""))</f>
      </c>
      <c r="D15164" s="83">
        <f>IF($E15164="","",IFERROR(VLOOKUP(TRIM(E15164&amp;""),'Référentiel Articles'!$A$2:$F$634,3,FALSE),""))</f>
      </c>
      <c r="E15164" s="81" t="str">
        <v/>
      </c>
      <c r="F15164" s="83">
        <f>IF($E15164="","",IFERROR(VLOOKUP(TRIM(E15164&amp;""),'Référentiel Articles'!$A$2:$F$634,4,FALSE),""))</f>
      </c>
      <c r="G15164" s="84">
        <f>IF($E15164="","",IFERROR(VLOOKUP(TRIM(E15164&amp;""),'Référentiel Articles'!$A$2:$F$634,5,FALSE),""))</f>
      </c>
      <c r="H15164" s="85" t="str">
        <v/>
      </c>
      <c r="I15164" s="84">
        <f>IF($E15164="","",IFERROR(VLOOKUP(TRIM(E15164&amp;""),'Référentiel Articles'!$A$2:$F$634,6,FALSE),""))</f>
      </c>
      <c r="J15164" s="90">
        <f>IF(OR($E15164="",$H15164=""),"",$H15164*$I15164)</f>
      </c>
      <c r="K15164" s="87" t="str">
        <v/>
      </c>
    </row>
    <row r="15165">
      <c r="A15165" s="74" t="str">
        <v/>
      </c>
      <c r="B15165" s="74" t="str">
        <v/>
      </c>
      <c r="C15165" s="75">
        <f>IF($E15165="","",IFERROR(VLOOKUP(TRIM(E15165&amp;""),'Référentiel Articles'!$A$2:$F$634,2,FALSE),""))</f>
      </c>
      <c r="D15165" s="75">
        <f>IF($E15165="","",IFERROR(VLOOKUP(TRIM(E15165&amp;""),'Référentiel Articles'!$A$2:$F$634,3,FALSE),""))</f>
      </c>
      <c r="E15165" s="74" t="str">
        <v/>
      </c>
      <c r="F15165" s="75">
        <f>IF($E15165="","",IFERROR(VLOOKUP(TRIM(E15165&amp;""),'Référentiel Articles'!$A$2:$F$634,4,FALSE),""))</f>
      </c>
      <c r="G15165" s="76">
        <f>IF($E15165="","",IFERROR(VLOOKUP(TRIM(E15165&amp;""),'Référentiel Articles'!$A$2:$F$634,5,FALSE),""))</f>
      </c>
      <c r="H15165" s="77" t="str">
        <v/>
      </c>
      <c r="I15165" s="76">
        <f>IF($E15165="","",IFERROR(VLOOKUP(TRIM(E15165&amp;""),'Référentiel Articles'!$A$2:$F$634,6,FALSE),""))</f>
      </c>
      <c r="J15165" s="78">
        <f>IF(OR($E15165="",$H15165=""),"",$H15165*$I15165)</f>
      </c>
      <c r="K15165" s="79" t="str">
        <v/>
      </c>
    </row>
    <row r="15166">
      <c r="A15166" s="81" t="str">
        <v/>
      </c>
      <c r="B15166" s="81" t="str">
        <v/>
      </c>
      <c r="C15166" s="83">
        <f>IF($E15166="","",IFERROR(VLOOKUP(TRIM(E15166&amp;""),'Référentiel Articles'!$A$2:$F$634,2,FALSE),""))</f>
      </c>
      <c r="D15166" s="83">
        <f>IF($E15166="","",IFERROR(VLOOKUP(TRIM(E15166&amp;""),'Référentiel Articles'!$A$2:$F$634,3,FALSE),""))</f>
      </c>
      <c r="E15166" s="81" t="str">
        <v/>
      </c>
      <c r="F15166" s="83">
        <f>IF($E15166="","",IFERROR(VLOOKUP(TRIM(E15166&amp;""),'Référentiel Articles'!$A$2:$F$634,4,FALSE),""))</f>
      </c>
      <c r="G15166" s="84">
        <f>IF($E15166="","",IFERROR(VLOOKUP(TRIM(E15166&amp;""),'Référentiel Articles'!$A$2:$F$634,5,FALSE),""))</f>
      </c>
      <c r="H15166" s="85" t="str">
        <v/>
      </c>
      <c r="I15166" s="84">
        <f>IF($E15166="","",IFERROR(VLOOKUP(TRIM(E15166&amp;""),'Référentiel Articles'!$A$2:$F$634,6,FALSE),""))</f>
      </c>
      <c r="J15166" s="90">
        <f>IF(OR($E15166="",$H15166=""),"",$H15166*$I15166)</f>
      </c>
      <c r="K15166" s="87" t="str">
        <v/>
      </c>
    </row>
    <row r="15167">
      <c r="A15167" s="74" t="str">
        <v/>
      </c>
      <c r="B15167" s="74" t="str">
        <v/>
      </c>
      <c r="C15167" s="75">
        <f>IF($E15167="","",IFERROR(VLOOKUP(TRIM(E15167&amp;""),'Référentiel Articles'!$A$2:$F$634,2,FALSE),""))</f>
      </c>
      <c r="D15167" s="75">
        <f>IF($E15167="","",IFERROR(VLOOKUP(TRIM(E15167&amp;""),'Référentiel Articles'!$A$2:$F$634,3,FALSE),""))</f>
      </c>
      <c r="E15167" s="74" t="str">
        <v/>
      </c>
      <c r="F15167" s="75">
        <f>IF($E15167="","",IFERROR(VLOOKUP(TRIM(E15167&amp;""),'Référentiel Articles'!$A$2:$F$634,4,FALSE),""))</f>
      </c>
      <c r="G15167" s="76">
        <f>IF($E15167="","",IFERROR(VLOOKUP(TRIM(E15167&amp;""),'Référentiel Articles'!$A$2:$F$634,5,FALSE),""))</f>
      </c>
      <c r="H15167" s="77" t="str">
        <v/>
      </c>
      <c r="I15167" s="76">
        <f>IF($E15167="","",IFERROR(VLOOKUP(TRIM(E15167&amp;""),'Référentiel Articles'!$A$2:$F$634,6,FALSE),""))</f>
      </c>
      <c r="J15167" s="78">
        <f>IF(OR($E15167="",$H15167=""),"",$H15167*$I15167)</f>
      </c>
      <c r="K15167" s="79" t="str">
        <v/>
      </c>
    </row>
    <row r="15168">
      <c r="A15168" s="81" t="str">
        <v/>
      </c>
      <c r="B15168" s="81" t="str">
        <v/>
      </c>
      <c r="C15168" s="83">
        <f>IF($E15168="","",IFERROR(VLOOKUP(TRIM(E15168&amp;""),'Référentiel Articles'!$A$2:$F$634,2,FALSE),""))</f>
      </c>
      <c r="D15168" s="83">
        <f>IF($E15168="","",IFERROR(VLOOKUP(TRIM(E15168&amp;""),'Référentiel Articles'!$A$2:$F$634,3,FALSE),""))</f>
      </c>
      <c r="E15168" s="81" t="str">
        <v/>
      </c>
      <c r="F15168" s="83">
        <f>IF($E15168="","",IFERROR(VLOOKUP(TRIM(E15168&amp;""),'Référentiel Articles'!$A$2:$F$634,4,FALSE),""))</f>
      </c>
      <c r="G15168" s="84">
        <f>IF($E15168="","",IFERROR(VLOOKUP(TRIM(E15168&amp;""),'Référentiel Articles'!$A$2:$F$634,5,FALSE),""))</f>
      </c>
      <c r="H15168" s="85" t="str">
        <v/>
      </c>
      <c r="I15168" s="84">
        <f>IF($E15168="","",IFERROR(VLOOKUP(TRIM(E15168&amp;""),'Référentiel Articles'!$A$2:$F$634,6,FALSE),""))</f>
      </c>
      <c r="J15168" s="90">
        <f>IF(OR($E15168="",$H15168=""),"",$H15168*$I15168)</f>
      </c>
      <c r="K15168" s="87" t="str">
        <v/>
      </c>
    </row>
    <row r="15169">
      <c r="A15169" s="74" t="str">
        <v/>
      </c>
      <c r="B15169" s="74" t="str">
        <v/>
      </c>
      <c r="C15169" s="75">
        <f>IF($E15169="","",IFERROR(VLOOKUP(TRIM(E15169&amp;""),'Référentiel Articles'!$A$2:$F$634,2,FALSE),""))</f>
      </c>
      <c r="D15169" s="75">
        <f>IF($E15169="","",IFERROR(VLOOKUP(TRIM(E15169&amp;""),'Référentiel Articles'!$A$2:$F$634,3,FALSE),""))</f>
      </c>
      <c r="E15169" s="74" t="str">
        <v/>
      </c>
      <c r="F15169" s="75">
        <f>IF($E15169="","",IFERROR(VLOOKUP(TRIM(E15169&amp;""),'Référentiel Articles'!$A$2:$F$634,4,FALSE),""))</f>
      </c>
      <c r="G15169" s="76">
        <f>IF($E15169="","",IFERROR(VLOOKUP(TRIM(E15169&amp;""),'Référentiel Articles'!$A$2:$F$634,5,FALSE),""))</f>
      </c>
      <c r="H15169" s="77" t="str">
        <v/>
      </c>
      <c r="I15169" s="76">
        <f>IF($E15169="","",IFERROR(VLOOKUP(TRIM(E15169&amp;""),'Référentiel Articles'!$A$2:$F$634,6,FALSE),""))</f>
      </c>
      <c r="J15169" s="78">
        <f>IF(OR($E15169="",$H15169=""),"",$H15169*$I15169)</f>
      </c>
      <c r="K15169" s="79" t="str">
        <v/>
      </c>
    </row>
    <row r="15170">
      <c r="A15170" s="81" t="str">
        <v/>
      </c>
      <c r="B15170" s="81" t="str">
        <v/>
      </c>
      <c r="C15170" s="83">
        <f>IF($E15170="","",IFERROR(VLOOKUP(TRIM(E15170&amp;""),'Référentiel Articles'!$A$2:$F$634,2,FALSE),""))</f>
      </c>
      <c r="D15170" s="83">
        <f>IF($E15170="","",IFERROR(VLOOKUP(TRIM(E15170&amp;""),'Référentiel Articles'!$A$2:$F$634,3,FALSE),""))</f>
      </c>
      <c r="E15170" s="81" t="str">
        <v/>
      </c>
      <c r="F15170" s="83">
        <f>IF($E15170="","",IFERROR(VLOOKUP(TRIM(E15170&amp;""),'Référentiel Articles'!$A$2:$F$634,4,FALSE),""))</f>
      </c>
      <c r="G15170" s="84">
        <f>IF($E15170="","",IFERROR(VLOOKUP(TRIM(E15170&amp;""),'Référentiel Articles'!$A$2:$F$634,5,FALSE),""))</f>
      </c>
      <c r="H15170" s="85" t="str">
        <v/>
      </c>
      <c r="I15170" s="84">
        <f>IF($E15170="","",IFERROR(VLOOKUP(TRIM(E15170&amp;""),'Référentiel Articles'!$A$2:$F$634,6,FALSE),""))</f>
      </c>
      <c r="J15170" s="90">
        <f>IF(OR($E15170="",$H15170=""),"",$H15170*$I15170)</f>
      </c>
      <c r="K15170" s="87" t="str">
        <v/>
      </c>
    </row>
    <row r="15171">
      <c r="A15171" s="74" t="str">
        <v/>
      </c>
      <c r="B15171" s="74" t="str">
        <v/>
      </c>
      <c r="C15171" s="75">
        <f>IF($E15171="","",IFERROR(VLOOKUP(TRIM(E15171&amp;""),'Référentiel Articles'!$A$2:$F$634,2,FALSE),""))</f>
      </c>
      <c r="D15171" s="75">
        <f>IF($E15171="","",IFERROR(VLOOKUP(TRIM(E15171&amp;""),'Référentiel Articles'!$A$2:$F$634,3,FALSE),""))</f>
      </c>
      <c r="E15171" s="74" t="str">
        <v/>
      </c>
      <c r="F15171" s="75">
        <f>IF($E15171="","",IFERROR(VLOOKUP(TRIM(E15171&amp;""),'Référentiel Articles'!$A$2:$F$634,4,FALSE),""))</f>
      </c>
      <c r="G15171" s="76">
        <f>IF($E15171="","",IFERROR(VLOOKUP(TRIM(E15171&amp;""),'Référentiel Articles'!$A$2:$F$634,5,FALSE),""))</f>
      </c>
      <c r="H15171" s="77" t="str">
        <v/>
      </c>
      <c r="I15171" s="76">
        <f>IF($E15171="","",IFERROR(VLOOKUP(TRIM(E15171&amp;""),'Référentiel Articles'!$A$2:$F$634,6,FALSE),""))</f>
      </c>
      <c r="J15171" s="78">
        <f>IF(OR($E15171="",$H15171=""),"",$H15171*$I15171)</f>
      </c>
      <c r="K15171" s="79" t="str">
        <v/>
      </c>
    </row>
    <row r="15172">
      <c r="A15172" s="81" t="str">
        <v/>
      </c>
      <c r="B15172" s="81" t="str">
        <v/>
      </c>
      <c r="C15172" s="83">
        <f>IF($E15172="","",IFERROR(VLOOKUP(TRIM(E15172&amp;""),'Référentiel Articles'!$A$2:$F$634,2,FALSE),""))</f>
      </c>
      <c r="D15172" s="83">
        <f>IF($E15172="","",IFERROR(VLOOKUP(TRIM(E15172&amp;""),'Référentiel Articles'!$A$2:$F$634,3,FALSE),""))</f>
      </c>
      <c r="E15172" s="81" t="str">
        <v/>
      </c>
      <c r="F15172" s="83">
        <f>IF($E15172="","",IFERROR(VLOOKUP(TRIM(E15172&amp;""),'Référentiel Articles'!$A$2:$F$634,4,FALSE),""))</f>
      </c>
      <c r="G15172" s="84">
        <f>IF($E15172="","",IFERROR(VLOOKUP(TRIM(E15172&amp;""),'Référentiel Articles'!$A$2:$F$634,5,FALSE),""))</f>
      </c>
      <c r="H15172" s="85" t="str">
        <v/>
      </c>
      <c r="I15172" s="84">
        <f>IF($E15172="","",IFERROR(VLOOKUP(TRIM(E15172&amp;""),'Référentiel Articles'!$A$2:$F$634,6,FALSE),""))</f>
      </c>
      <c r="J15172" s="90">
        <f>IF(OR($E15172="",$H15172=""),"",$H15172*$I15172)</f>
      </c>
      <c r="K15172" s="87" t="str">
        <v/>
      </c>
    </row>
    <row r="15173">
      <c r="A15173" s="74" t="str">
        <v/>
      </c>
      <c r="B15173" s="74" t="str">
        <v/>
      </c>
      <c r="C15173" s="75">
        <f>IF($E15173="","",IFERROR(VLOOKUP(TRIM(E15173&amp;""),'Référentiel Articles'!$A$2:$F$634,2,FALSE),""))</f>
      </c>
      <c r="D15173" s="75">
        <f>IF($E15173="","",IFERROR(VLOOKUP(TRIM(E15173&amp;""),'Référentiel Articles'!$A$2:$F$634,3,FALSE),""))</f>
      </c>
      <c r="E15173" s="74" t="str">
        <v/>
      </c>
      <c r="F15173" s="75">
        <f>IF($E15173="","",IFERROR(VLOOKUP(TRIM(E15173&amp;""),'Référentiel Articles'!$A$2:$F$634,4,FALSE),""))</f>
      </c>
      <c r="G15173" s="76">
        <f>IF($E15173="","",IFERROR(VLOOKUP(TRIM(E15173&amp;""),'Référentiel Articles'!$A$2:$F$634,5,FALSE),""))</f>
      </c>
      <c r="H15173" s="77" t="str">
        <v/>
      </c>
      <c r="I15173" s="76">
        <f>IF($E15173="","",IFERROR(VLOOKUP(TRIM(E15173&amp;""),'Référentiel Articles'!$A$2:$F$634,6,FALSE),""))</f>
      </c>
      <c r="J15173" s="78">
        <f>IF(OR($E15173="",$H15173=""),"",$H15173*$I15173)</f>
      </c>
      <c r="K15173" s="79" t="str">
        <v/>
      </c>
    </row>
    <row r="15174">
      <c r="A15174" s="81" t="str">
        <v/>
      </c>
      <c r="B15174" s="81" t="str">
        <v/>
      </c>
      <c r="C15174" s="83">
        <f>IF($E15174="","",IFERROR(VLOOKUP(TRIM(E15174&amp;""),'Référentiel Articles'!$A$2:$F$634,2,FALSE),""))</f>
      </c>
      <c r="D15174" s="83">
        <f>IF($E15174="","",IFERROR(VLOOKUP(TRIM(E15174&amp;""),'Référentiel Articles'!$A$2:$F$634,3,FALSE),""))</f>
      </c>
      <c r="E15174" s="81" t="str">
        <v/>
      </c>
      <c r="F15174" s="83">
        <f>IF($E15174="","",IFERROR(VLOOKUP(TRIM(E15174&amp;""),'Référentiel Articles'!$A$2:$F$634,4,FALSE),""))</f>
      </c>
      <c r="G15174" s="84">
        <f>IF($E15174="","",IFERROR(VLOOKUP(TRIM(E15174&amp;""),'Référentiel Articles'!$A$2:$F$634,5,FALSE),""))</f>
      </c>
      <c r="H15174" s="85" t="str">
        <v/>
      </c>
      <c r="I15174" s="84">
        <f>IF($E15174="","",IFERROR(VLOOKUP(TRIM(E15174&amp;""),'Référentiel Articles'!$A$2:$F$634,6,FALSE),""))</f>
      </c>
      <c r="J15174" s="90">
        <f>IF(OR($E15174="",$H15174=""),"",$H15174*$I15174)</f>
      </c>
      <c r="K15174" s="87" t="str">
        <v/>
      </c>
    </row>
    <row r="15175">
      <c r="A15175" s="74" t="str">
        <v/>
      </c>
      <c r="B15175" s="74" t="str">
        <v/>
      </c>
      <c r="C15175" s="75">
        <f>IF($E15175="","",IFERROR(VLOOKUP(TRIM(E15175&amp;""),'Référentiel Articles'!$A$2:$F$634,2,FALSE),""))</f>
      </c>
      <c r="D15175" s="75">
        <f>IF($E15175="","",IFERROR(VLOOKUP(TRIM(E15175&amp;""),'Référentiel Articles'!$A$2:$F$634,3,FALSE),""))</f>
      </c>
      <c r="E15175" s="74" t="str">
        <v/>
      </c>
      <c r="F15175" s="75">
        <f>IF($E15175="","",IFERROR(VLOOKUP(TRIM(E15175&amp;""),'Référentiel Articles'!$A$2:$F$634,4,FALSE),""))</f>
      </c>
      <c r="G15175" s="76">
        <f>IF($E15175="","",IFERROR(VLOOKUP(TRIM(E15175&amp;""),'Référentiel Articles'!$A$2:$F$634,5,FALSE),""))</f>
      </c>
      <c r="H15175" s="77" t="str">
        <v/>
      </c>
      <c r="I15175" s="76">
        <f>IF($E15175="","",IFERROR(VLOOKUP(TRIM(E15175&amp;""),'Référentiel Articles'!$A$2:$F$634,6,FALSE),""))</f>
      </c>
      <c r="J15175" s="78">
        <f>IF(OR($E15175="",$H15175=""),"",$H15175*$I15175)</f>
      </c>
      <c r="K15175" s="79" t="str">
        <v/>
      </c>
    </row>
    <row r="15176">
      <c r="A15176" s="81" t="str">
        <v/>
      </c>
      <c r="B15176" s="81" t="str">
        <v/>
      </c>
      <c r="C15176" s="83">
        <f>IF($E15176="","",IFERROR(VLOOKUP(TRIM(E15176&amp;""),'Référentiel Articles'!$A$2:$F$634,2,FALSE),""))</f>
      </c>
      <c r="D15176" s="83">
        <f>IF($E15176="","",IFERROR(VLOOKUP(TRIM(E15176&amp;""),'Référentiel Articles'!$A$2:$F$634,3,FALSE),""))</f>
      </c>
      <c r="E15176" s="81" t="str">
        <v/>
      </c>
      <c r="F15176" s="83">
        <f>IF($E15176="","",IFERROR(VLOOKUP(TRIM(E15176&amp;""),'Référentiel Articles'!$A$2:$F$634,4,FALSE),""))</f>
      </c>
      <c r="G15176" s="84">
        <f>IF($E15176="","",IFERROR(VLOOKUP(TRIM(E15176&amp;""),'Référentiel Articles'!$A$2:$F$634,5,FALSE),""))</f>
      </c>
      <c r="H15176" s="85" t="str">
        <v/>
      </c>
      <c r="I15176" s="84">
        <f>IF($E15176="","",IFERROR(VLOOKUP(TRIM(E15176&amp;""),'Référentiel Articles'!$A$2:$F$634,6,FALSE),""))</f>
      </c>
      <c r="J15176" s="90">
        <f>IF(OR($E15176="",$H15176=""),"",$H15176*$I15176)</f>
      </c>
      <c r="K15176" s="87" t="str">
        <v/>
      </c>
    </row>
    <row r="15177">
      <c r="A15177" s="74" t="str">
        <v/>
      </c>
      <c r="B15177" s="74" t="str">
        <v/>
      </c>
      <c r="C15177" s="75">
        <f>IF($E15177="","",IFERROR(VLOOKUP(TRIM(E15177&amp;""),'Référentiel Articles'!$A$2:$F$634,2,FALSE),""))</f>
      </c>
      <c r="D15177" s="75">
        <f>IF($E15177="","",IFERROR(VLOOKUP(TRIM(E15177&amp;""),'Référentiel Articles'!$A$2:$F$634,3,FALSE),""))</f>
      </c>
      <c r="E15177" s="74" t="str">
        <v/>
      </c>
      <c r="F15177" s="75">
        <f>IF($E15177="","",IFERROR(VLOOKUP(TRIM(E15177&amp;""),'Référentiel Articles'!$A$2:$F$634,4,FALSE),""))</f>
      </c>
      <c r="G15177" s="76">
        <f>IF($E15177="","",IFERROR(VLOOKUP(TRIM(E15177&amp;""),'Référentiel Articles'!$A$2:$F$634,5,FALSE),""))</f>
      </c>
      <c r="H15177" s="77" t="str">
        <v/>
      </c>
      <c r="I15177" s="76">
        <f>IF($E15177="","",IFERROR(VLOOKUP(TRIM(E15177&amp;""),'Référentiel Articles'!$A$2:$F$634,6,FALSE),""))</f>
      </c>
      <c r="J15177" s="78">
        <f>IF(OR($E15177="",$H15177=""),"",$H15177*$I15177)</f>
      </c>
      <c r="K15177" s="79" t="str">
        <v/>
      </c>
    </row>
    <row r="15178">
      <c r="A15178" s="81" t="str">
        <v/>
      </c>
      <c r="B15178" s="81" t="str">
        <v/>
      </c>
      <c r="C15178" s="83">
        <f>IF($E15178="","",IFERROR(VLOOKUP(TRIM(E15178&amp;""),'Référentiel Articles'!$A$2:$F$634,2,FALSE),""))</f>
      </c>
      <c r="D15178" s="83">
        <f>IF($E15178="","",IFERROR(VLOOKUP(TRIM(E15178&amp;""),'Référentiel Articles'!$A$2:$F$634,3,FALSE),""))</f>
      </c>
      <c r="E15178" s="81" t="str">
        <v/>
      </c>
      <c r="F15178" s="83">
        <f>IF($E15178="","",IFERROR(VLOOKUP(TRIM(E15178&amp;""),'Référentiel Articles'!$A$2:$F$634,4,FALSE),""))</f>
      </c>
      <c r="G15178" s="84">
        <f>IF($E15178="","",IFERROR(VLOOKUP(TRIM(E15178&amp;""),'Référentiel Articles'!$A$2:$F$634,5,FALSE),""))</f>
      </c>
      <c r="H15178" s="85" t="str">
        <v/>
      </c>
      <c r="I15178" s="84">
        <f>IF($E15178="","",IFERROR(VLOOKUP(TRIM(E15178&amp;""),'Référentiel Articles'!$A$2:$F$634,6,FALSE),""))</f>
      </c>
      <c r="J15178" s="90">
        <f>IF(OR($E15178="",$H15178=""),"",$H15178*$I15178)</f>
      </c>
      <c r="K15178" s="87" t="str">
        <v/>
      </c>
    </row>
    <row r="15179">
      <c r="A15179" s="74" t="str">
        <v/>
      </c>
      <c r="B15179" s="74" t="str">
        <v/>
      </c>
      <c r="C15179" s="75">
        <f>IF($E15179="","",IFERROR(VLOOKUP(TRIM(E15179&amp;""),'Référentiel Articles'!$A$2:$F$634,2,FALSE),""))</f>
      </c>
      <c r="D15179" s="75">
        <f>IF($E15179="","",IFERROR(VLOOKUP(TRIM(E15179&amp;""),'Référentiel Articles'!$A$2:$F$634,3,FALSE),""))</f>
      </c>
      <c r="E15179" s="74" t="str">
        <v/>
      </c>
      <c r="F15179" s="75">
        <f>IF($E15179="","",IFERROR(VLOOKUP(TRIM(E15179&amp;""),'Référentiel Articles'!$A$2:$F$634,4,FALSE),""))</f>
      </c>
      <c r="G15179" s="76">
        <f>IF($E15179="","",IFERROR(VLOOKUP(TRIM(E15179&amp;""),'Référentiel Articles'!$A$2:$F$634,5,FALSE),""))</f>
      </c>
      <c r="H15179" s="77" t="str">
        <v/>
      </c>
      <c r="I15179" s="76">
        <f>IF($E15179="","",IFERROR(VLOOKUP(TRIM(E15179&amp;""),'Référentiel Articles'!$A$2:$F$634,6,FALSE),""))</f>
      </c>
      <c r="J15179" s="78">
        <f>IF(OR($E15179="",$H15179=""),"",$H15179*$I15179)</f>
      </c>
      <c r="K15179" s="79" t="str">
        <v/>
      </c>
    </row>
    <row r="15180">
      <c r="A15180" s="81" t="str">
        <v/>
      </c>
      <c r="B15180" s="81" t="str">
        <v/>
      </c>
      <c r="C15180" s="83">
        <f>IF($E15180="","",IFERROR(VLOOKUP(TRIM(E15180&amp;""),'Référentiel Articles'!$A$2:$F$634,2,FALSE),""))</f>
      </c>
      <c r="D15180" s="83">
        <f>IF($E15180="","",IFERROR(VLOOKUP(TRIM(E15180&amp;""),'Référentiel Articles'!$A$2:$F$634,3,FALSE),""))</f>
      </c>
      <c r="E15180" s="81" t="str">
        <v/>
      </c>
      <c r="F15180" s="83">
        <f>IF($E15180="","",IFERROR(VLOOKUP(TRIM(E15180&amp;""),'Référentiel Articles'!$A$2:$F$634,4,FALSE),""))</f>
      </c>
      <c r="G15180" s="84">
        <f>IF($E15180="","",IFERROR(VLOOKUP(TRIM(E15180&amp;""),'Référentiel Articles'!$A$2:$F$634,5,FALSE),""))</f>
      </c>
      <c r="H15180" s="85" t="str">
        <v/>
      </c>
      <c r="I15180" s="84">
        <f>IF($E15180="","",IFERROR(VLOOKUP(TRIM(E15180&amp;""),'Référentiel Articles'!$A$2:$F$634,6,FALSE),""))</f>
      </c>
      <c r="J15180" s="90">
        <f>IF(OR($E15180="",$H15180=""),"",$H15180*$I15180)</f>
      </c>
      <c r="K15180" s="87" t="str">
        <v/>
      </c>
    </row>
    <row r="15181">
      <c r="A15181" s="74" t="str">
        <v/>
      </c>
      <c r="B15181" s="74" t="str">
        <v/>
      </c>
      <c r="C15181" s="75">
        <f>IF($E15181="","",IFERROR(VLOOKUP(TRIM(E15181&amp;""),'Référentiel Articles'!$A$2:$F$634,2,FALSE),""))</f>
      </c>
      <c r="D15181" s="75">
        <f>IF($E15181="","",IFERROR(VLOOKUP(TRIM(E15181&amp;""),'Référentiel Articles'!$A$2:$F$634,3,FALSE),""))</f>
      </c>
      <c r="E15181" s="74" t="str">
        <v/>
      </c>
      <c r="F15181" s="75">
        <f>IF($E15181="","",IFERROR(VLOOKUP(TRIM(E15181&amp;""),'Référentiel Articles'!$A$2:$F$634,4,FALSE),""))</f>
      </c>
      <c r="G15181" s="76">
        <f>IF($E15181="","",IFERROR(VLOOKUP(TRIM(E15181&amp;""),'Référentiel Articles'!$A$2:$F$634,5,FALSE),""))</f>
      </c>
      <c r="H15181" s="77" t="str">
        <v/>
      </c>
      <c r="I15181" s="76">
        <f>IF($E15181="","",IFERROR(VLOOKUP(TRIM(E15181&amp;""),'Référentiel Articles'!$A$2:$F$634,6,FALSE),""))</f>
      </c>
      <c r="J15181" s="78">
        <f>IF(OR($E15181="",$H15181=""),"",$H15181*$I15181)</f>
      </c>
      <c r="K15181" s="79" t="str">
        <v/>
      </c>
    </row>
    <row r="15182">
      <c r="A15182" s="81" t="str">
        <v/>
      </c>
      <c r="B15182" s="81" t="str">
        <v/>
      </c>
      <c r="C15182" s="83">
        <f>IF($E15182="","",IFERROR(VLOOKUP(TRIM(E15182&amp;""),'Référentiel Articles'!$A$2:$F$634,2,FALSE),""))</f>
      </c>
      <c r="D15182" s="83">
        <f>IF($E15182="","",IFERROR(VLOOKUP(TRIM(E15182&amp;""),'Référentiel Articles'!$A$2:$F$634,3,FALSE),""))</f>
      </c>
      <c r="E15182" s="81" t="str">
        <v/>
      </c>
      <c r="F15182" s="83">
        <f>IF($E15182="","",IFERROR(VLOOKUP(TRIM(E15182&amp;""),'Référentiel Articles'!$A$2:$F$634,4,FALSE),""))</f>
      </c>
      <c r="G15182" s="84">
        <f>IF($E15182="","",IFERROR(VLOOKUP(TRIM(E15182&amp;""),'Référentiel Articles'!$A$2:$F$634,5,FALSE),""))</f>
      </c>
      <c r="H15182" s="85" t="str">
        <v/>
      </c>
      <c r="I15182" s="84">
        <f>IF($E15182="","",IFERROR(VLOOKUP(TRIM(E15182&amp;""),'Référentiel Articles'!$A$2:$F$634,6,FALSE),""))</f>
      </c>
      <c r="J15182" s="90">
        <f>IF(OR($E15182="",$H15182=""),"",$H15182*$I15182)</f>
      </c>
      <c r="K15182" s="87" t="str">
        <v/>
      </c>
    </row>
    <row r="15183">
      <c r="A15183" s="74" t="str">
        <v/>
      </c>
      <c r="B15183" s="74" t="str">
        <v/>
      </c>
      <c r="C15183" s="75">
        <f>IF($E15183="","",IFERROR(VLOOKUP(TRIM(E15183&amp;""),'Référentiel Articles'!$A$2:$F$634,2,FALSE),""))</f>
      </c>
      <c r="D15183" s="75">
        <f>IF($E15183="","",IFERROR(VLOOKUP(TRIM(E15183&amp;""),'Référentiel Articles'!$A$2:$F$634,3,FALSE),""))</f>
      </c>
      <c r="E15183" s="74" t="str">
        <v/>
      </c>
      <c r="F15183" s="75">
        <f>IF($E15183="","",IFERROR(VLOOKUP(TRIM(E15183&amp;""),'Référentiel Articles'!$A$2:$F$634,4,FALSE),""))</f>
      </c>
      <c r="G15183" s="76">
        <f>IF($E15183="","",IFERROR(VLOOKUP(TRIM(E15183&amp;""),'Référentiel Articles'!$A$2:$F$634,5,FALSE),""))</f>
      </c>
      <c r="H15183" s="77" t="str">
        <v/>
      </c>
      <c r="I15183" s="76">
        <f>IF($E15183="","",IFERROR(VLOOKUP(TRIM(E15183&amp;""),'Référentiel Articles'!$A$2:$F$634,6,FALSE),""))</f>
      </c>
      <c r="J15183" s="78">
        <f>IF(OR($E15183="",$H15183=""),"",$H15183*$I15183)</f>
      </c>
      <c r="K15183" s="79" t="str">
        <v/>
      </c>
    </row>
    <row r="15184">
      <c r="A15184" s="81" t="str">
        <v/>
      </c>
      <c r="B15184" s="81" t="str">
        <v/>
      </c>
      <c r="C15184" s="83">
        <f>IF($E15184="","",IFERROR(VLOOKUP(TRIM(E15184&amp;""),'Référentiel Articles'!$A$2:$F$634,2,FALSE),""))</f>
      </c>
      <c r="D15184" s="83">
        <f>IF($E15184="","",IFERROR(VLOOKUP(TRIM(E15184&amp;""),'Référentiel Articles'!$A$2:$F$634,3,FALSE),""))</f>
      </c>
      <c r="E15184" s="81" t="str">
        <v/>
      </c>
      <c r="F15184" s="83">
        <f>IF($E15184="","",IFERROR(VLOOKUP(TRIM(E15184&amp;""),'Référentiel Articles'!$A$2:$F$634,4,FALSE),""))</f>
      </c>
      <c r="G15184" s="84">
        <f>IF($E15184="","",IFERROR(VLOOKUP(TRIM(E15184&amp;""),'Référentiel Articles'!$A$2:$F$634,5,FALSE),""))</f>
      </c>
      <c r="H15184" s="85" t="str">
        <v/>
      </c>
      <c r="I15184" s="84">
        <f>IF($E15184="","",IFERROR(VLOOKUP(TRIM(E15184&amp;""),'Référentiel Articles'!$A$2:$F$634,6,FALSE),""))</f>
      </c>
      <c r="J15184" s="90">
        <f>IF(OR($E15184="",$H15184=""),"",$H15184*$I15184)</f>
      </c>
      <c r="K15184" s="87" t="str">
        <v/>
      </c>
    </row>
    <row r="15185">
      <c r="A15185" s="74" t="str">
        <v/>
      </c>
      <c r="B15185" s="74" t="str">
        <v/>
      </c>
      <c r="C15185" s="75">
        <f>IF($E15185="","",IFERROR(VLOOKUP(TRIM(E15185&amp;""),'Référentiel Articles'!$A$2:$F$634,2,FALSE),""))</f>
      </c>
      <c r="D15185" s="75">
        <f>IF($E15185="","",IFERROR(VLOOKUP(TRIM(E15185&amp;""),'Référentiel Articles'!$A$2:$F$634,3,FALSE),""))</f>
      </c>
      <c r="E15185" s="74" t="str">
        <v/>
      </c>
      <c r="F15185" s="75">
        <f>IF($E15185="","",IFERROR(VLOOKUP(TRIM(E15185&amp;""),'Référentiel Articles'!$A$2:$F$634,4,FALSE),""))</f>
      </c>
      <c r="G15185" s="76">
        <f>IF($E15185="","",IFERROR(VLOOKUP(TRIM(E15185&amp;""),'Référentiel Articles'!$A$2:$F$634,5,FALSE),""))</f>
      </c>
      <c r="H15185" s="77" t="str">
        <v/>
      </c>
      <c r="I15185" s="76">
        <f>IF($E15185="","",IFERROR(VLOOKUP(TRIM(E15185&amp;""),'Référentiel Articles'!$A$2:$F$634,6,FALSE),""))</f>
      </c>
      <c r="J15185" s="78">
        <f>IF(OR($E15185="",$H15185=""),"",$H15185*$I15185)</f>
      </c>
      <c r="K15185" s="79" t="str">
        <v/>
      </c>
    </row>
    <row r="15186">
      <c r="A15186" s="81" t="str">
        <v/>
      </c>
      <c r="B15186" s="81" t="str">
        <v/>
      </c>
      <c r="C15186" s="83">
        <f>IF($E15186="","",IFERROR(VLOOKUP(TRIM(E15186&amp;""),'Référentiel Articles'!$A$2:$F$634,2,FALSE),""))</f>
      </c>
      <c r="D15186" s="83">
        <f>IF($E15186="","",IFERROR(VLOOKUP(TRIM(E15186&amp;""),'Référentiel Articles'!$A$2:$F$634,3,FALSE),""))</f>
      </c>
      <c r="E15186" s="81" t="str">
        <v/>
      </c>
      <c r="F15186" s="83">
        <f>IF($E15186="","",IFERROR(VLOOKUP(TRIM(E15186&amp;""),'Référentiel Articles'!$A$2:$F$634,4,FALSE),""))</f>
      </c>
      <c r="G15186" s="84">
        <f>IF($E15186="","",IFERROR(VLOOKUP(TRIM(E15186&amp;""),'Référentiel Articles'!$A$2:$F$634,5,FALSE),""))</f>
      </c>
      <c r="H15186" s="85" t="str">
        <v/>
      </c>
      <c r="I15186" s="84">
        <f>IF($E15186="","",IFERROR(VLOOKUP(TRIM(E15186&amp;""),'Référentiel Articles'!$A$2:$F$634,6,FALSE),""))</f>
      </c>
      <c r="J15186" s="90">
        <f>IF(OR($E15186="",$H15186=""),"",$H15186*$I15186)</f>
      </c>
      <c r="K15186" s="87" t="str">
        <v/>
      </c>
    </row>
    <row r="15187">
      <c r="A15187" s="74" t="str">
        <v/>
      </c>
      <c r="B15187" s="74" t="str">
        <v/>
      </c>
      <c r="C15187" s="75">
        <f>IF($E15187="","",IFERROR(VLOOKUP(TRIM(E15187&amp;""),'Référentiel Articles'!$A$2:$F$634,2,FALSE),""))</f>
      </c>
      <c r="D15187" s="75">
        <f>IF($E15187="","",IFERROR(VLOOKUP(TRIM(E15187&amp;""),'Référentiel Articles'!$A$2:$F$634,3,FALSE),""))</f>
      </c>
      <c r="E15187" s="74" t="str">
        <v/>
      </c>
      <c r="F15187" s="75">
        <f>IF($E15187="","",IFERROR(VLOOKUP(TRIM(E15187&amp;""),'Référentiel Articles'!$A$2:$F$634,4,FALSE),""))</f>
      </c>
      <c r="G15187" s="76">
        <f>IF($E15187="","",IFERROR(VLOOKUP(TRIM(E15187&amp;""),'Référentiel Articles'!$A$2:$F$634,5,FALSE),""))</f>
      </c>
      <c r="H15187" s="77" t="str">
        <v/>
      </c>
      <c r="I15187" s="76">
        <f>IF($E15187="","",IFERROR(VLOOKUP(TRIM(E15187&amp;""),'Référentiel Articles'!$A$2:$F$634,6,FALSE),""))</f>
      </c>
      <c r="J15187" s="78">
        <f>IF(OR($E15187="",$H15187=""),"",$H15187*$I15187)</f>
      </c>
      <c r="K15187" s="79" t="str">
        <v/>
      </c>
    </row>
    <row r="15188">
      <c r="A15188" s="81" t="str">
        <v/>
      </c>
      <c r="B15188" s="81" t="str">
        <v/>
      </c>
      <c r="C15188" s="83">
        <f>IF($E15188="","",IFERROR(VLOOKUP(TRIM(E15188&amp;""),'Référentiel Articles'!$A$2:$F$634,2,FALSE),""))</f>
      </c>
      <c r="D15188" s="83">
        <f>IF($E15188="","",IFERROR(VLOOKUP(TRIM(E15188&amp;""),'Référentiel Articles'!$A$2:$F$634,3,FALSE),""))</f>
      </c>
      <c r="E15188" s="81" t="str">
        <v/>
      </c>
      <c r="F15188" s="83">
        <f>IF($E15188="","",IFERROR(VLOOKUP(TRIM(E15188&amp;""),'Référentiel Articles'!$A$2:$F$634,4,FALSE),""))</f>
      </c>
      <c r="G15188" s="84">
        <f>IF($E15188="","",IFERROR(VLOOKUP(TRIM(E15188&amp;""),'Référentiel Articles'!$A$2:$F$634,5,FALSE),""))</f>
      </c>
      <c r="H15188" s="85" t="str">
        <v/>
      </c>
      <c r="I15188" s="84">
        <f>IF($E15188="","",IFERROR(VLOOKUP(TRIM(E15188&amp;""),'Référentiel Articles'!$A$2:$F$634,6,FALSE),""))</f>
      </c>
      <c r="J15188" s="90">
        <f>IF(OR($E15188="",$H15188=""),"",$H15188*$I15188)</f>
      </c>
      <c r="K15188" s="87" t="str">
        <v/>
      </c>
    </row>
    <row r="15189">
      <c r="A15189" s="74" t="str">
        <v/>
      </c>
      <c r="B15189" s="74" t="str">
        <v/>
      </c>
      <c r="C15189" s="75">
        <f>IF($E15189="","",IFERROR(VLOOKUP(TRIM(E15189&amp;""),'Référentiel Articles'!$A$2:$F$634,2,FALSE),""))</f>
      </c>
      <c r="D15189" s="75">
        <f>IF($E15189="","",IFERROR(VLOOKUP(TRIM(E15189&amp;""),'Référentiel Articles'!$A$2:$F$634,3,FALSE),""))</f>
      </c>
      <c r="E15189" s="74" t="str">
        <v/>
      </c>
      <c r="F15189" s="75">
        <f>IF($E15189="","",IFERROR(VLOOKUP(TRIM(E15189&amp;""),'Référentiel Articles'!$A$2:$F$634,4,FALSE),""))</f>
      </c>
      <c r="G15189" s="76">
        <f>IF($E15189="","",IFERROR(VLOOKUP(TRIM(E15189&amp;""),'Référentiel Articles'!$A$2:$F$634,5,FALSE),""))</f>
      </c>
      <c r="H15189" s="77" t="str">
        <v/>
      </c>
      <c r="I15189" s="76">
        <f>IF($E15189="","",IFERROR(VLOOKUP(TRIM(E15189&amp;""),'Référentiel Articles'!$A$2:$F$634,6,FALSE),""))</f>
      </c>
      <c r="J15189" s="78">
        <f>IF(OR($E15189="",$H15189=""),"",$H15189*$I15189)</f>
      </c>
      <c r="K15189" s="79" t="str">
        <v/>
      </c>
    </row>
    <row r="15190">
      <c r="A15190" s="81" t="str">
        <v/>
      </c>
      <c r="B15190" s="81" t="str">
        <v/>
      </c>
      <c r="C15190" s="83">
        <f>IF($E15190="","",IFERROR(VLOOKUP(TRIM(E15190&amp;""),'Référentiel Articles'!$A$2:$F$634,2,FALSE),""))</f>
      </c>
      <c r="D15190" s="83">
        <f>IF($E15190="","",IFERROR(VLOOKUP(TRIM(E15190&amp;""),'Référentiel Articles'!$A$2:$F$634,3,FALSE),""))</f>
      </c>
      <c r="E15190" s="81" t="str">
        <v/>
      </c>
      <c r="F15190" s="83">
        <f>IF($E15190="","",IFERROR(VLOOKUP(TRIM(E15190&amp;""),'Référentiel Articles'!$A$2:$F$634,4,FALSE),""))</f>
      </c>
      <c r="G15190" s="84">
        <f>IF($E15190="","",IFERROR(VLOOKUP(TRIM(E15190&amp;""),'Référentiel Articles'!$A$2:$F$634,5,FALSE),""))</f>
      </c>
      <c r="H15190" s="85" t="str">
        <v/>
      </c>
      <c r="I15190" s="84">
        <f>IF($E15190="","",IFERROR(VLOOKUP(TRIM(E15190&amp;""),'Référentiel Articles'!$A$2:$F$634,6,FALSE),""))</f>
      </c>
      <c r="J15190" s="90">
        <f>IF(OR($E15190="",$H15190=""),"",$H15190*$I15190)</f>
      </c>
      <c r="K15190" s="87" t="str">
        <v/>
      </c>
    </row>
    <row r="15191">
      <c r="A15191" s="74" t="str">
        <v/>
      </c>
      <c r="B15191" s="74" t="str">
        <v/>
      </c>
      <c r="C15191" s="75">
        <f>IF($E15191="","",IFERROR(VLOOKUP(TRIM(E15191&amp;""),'Référentiel Articles'!$A$2:$F$634,2,FALSE),""))</f>
      </c>
      <c r="D15191" s="75">
        <f>IF($E15191="","",IFERROR(VLOOKUP(TRIM(E15191&amp;""),'Référentiel Articles'!$A$2:$F$634,3,FALSE),""))</f>
      </c>
      <c r="E15191" s="74" t="str">
        <v/>
      </c>
      <c r="F15191" s="75">
        <f>IF($E15191="","",IFERROR(VLOOKUP(TRIM(E15191&amp;""),'Référentiel Articles'!$A$2:$F$634,4,FALSE),""))</f>
      </c>
      <c r="G15191" s="76">
        <f>IF($E15191="","",IFERROR(VLOOKUP(TRIM(E15191&amp;""),'Référentiel Articles'!$A$2:$F$634,5,FALSE),""))</f>
      </c>
      <c r="H15191" s="77" t="str">
        <v/>
      </c>
      <c r="I15191" s="76">
        <f>IF($E15191="","",IFERROR(VLOOKUP(TRIM(E15191&amp;""),'Référentiel Articles'!$A$2:$F$634,6,FALSE),""))</f>
      </c>
      <c r="J15191" s="78">
        <f>IF(OR($E15191="",$H15191=""),"",$H15191*$I15191)</f>
      </c>
      <c r="K15191" s="79" t="str">
        <v/>
      </c>
    </row>
    <row r="15192">
      <c r="A15192" s="81" t="str">
        <v/>
      </c>
      <c r="B15192" s="81" t="str">
        <v/>
      </c>
      <c r="C15192" s="83">
        <f>IF($E15192="","",IFERROR(VLOOKUP(TRIM(E15192&amp;""),'Référentiel Articles'!$A$2:$F$634,2,FALSE),""))</f>
      </c>
      <c r="D15192" s="83">
        <f>IF($E15192="","",IFERROR(VLOOKUP(TRIM(E15192&amp;""),'Référentiel Articles'!$A$2:$F$634,3,FALSE),""))</f>
      </c>
      <c r="E15192" s="81" t="str">
        <v/>
      </c>
      <c r="F15192" s="83">
        <f>IF($E15192="","",IFERROR(VLOOKUP(TRIM(E15192&amp;""),'Référentiel Articles'!$A$2:$F$634,4,FALSE),""))</f>
      </c>
      <c r="G15192" s="84">
        <f>IF($E15192="","",IFERROR(VLOOKUP(TRIM(E15192&amp;""),'Référentiel Articles'!$A$2:$F$634,5,FALSE),""))</f>
      </c>
      <c r="H15192" s="85" t="str">
        <v/>
      </c>
      <c r="I15192" s="84">
        <f>IF($E15192="","",IFERROR(VLOOKUP(TRIM(E15192&amp;""),'Référentiel Articles'!$A$2:$F$634,6,FALSE),""))</f>
      </c>
      <c r="J15192" s="90">
        <f>IF(OR($E15192="",$H15192=""),"",$H15192*$I15192)</f>
      </c>
      <c r="K15192" s="87" t="str">
        <v/>
      </c>
    </row>
    <row r="15193">
      <c r="A15193" s="74" t="str">
        <v/>
      </c>
      <c r="B15193" s="74" t="str">
        <v/>
      </c>
      <c r="C15193" s="75">
        <f>IF($E15193="","",IFERROR(VLOOKUP(TRIM(E15193&amp;""),'Référentiel Articles'!$A$2:$F$634,2,FALSE),""))</f>
      </c>
      <c r="D15193" s="75">
        <f>IF($E15193="","",IFERROR(VLOOKUP(TRIM(E15193&amp;""),'Référentiel Articles'!$A$2:$F$634,3,FALSE),""))</f>
      </c>
      <c r="E15193" s="74" t="str">
        <v/>
      </c>
      <c r="F15193" s="75">
        <f>IF($E15193="","",IFERROR(VLOOKUP(TRIM(E15193&amp;""),'Référentiel Articles'!$A$2:$F$634,4,FALSE),""))</f>
      </c>
      <c r="G15193" s="76">
        <f>IF($E15193="","",IFERROR(VLOOKUP(TRIM(E15193&amp;""),'Référentiel Articles'!$A$2:$F$634,5,FALSE),""))</f>
      </c>
      <c r="H15193" s="77" t="str">
        <v/>
      </c>
      <c r="I15193" s="76">
        <f>IF($E15193="","",IFERROR(VLOOKUP(TRIM(E15193&amp;""),'Référentiel Articles'!$A$2:$F$634,6,FALSE),""))</f>
      </c>
      <c r="J15193" s="78">
        <f>IF(OR($E15193="",$H15193=""),"",$H15193*$I15193)</f>
      </c>
      <c r="K15193" s="79" t="str">
        <v/>
      </c>
    </row>
    <row r="15194">
      <c r="A15194" s="81" t="str">
        <v/>
      </c>
      <c r="B15194" s="81" t="str">
        <v/>
      </c>
      <c r="C15194" s="83">
        <f>IF($E15194="","",IFERROR(VLOOKUP(TRIM(E15194&amp;""),'Référentiel Articles'!$A$2:$F$634,2,FALSE),""))</f>
      </c>
      <c r="D15194" s="83">
        <f>IF($E15194="","",IFERROR(VLOOKUP(TRIM(E15194&amp;""),'Référentiel Articles'!$A$2:$F$634,3,FALSE),""))</f>
      </c>
      <c r="E15194" s="81" t="str">
        <v/>
      </c>
      <c r="F15194" s="83">
        <f>IF($E15194="","",IFERROR(VLOOKUP(TRIM(E15194&amp;""),'Référentiel Articles'!$A$2:$F$634,4,FALSE),""))</f>
      </c>
      <c r="G15194" s="84">
        <f>IF($E15194="","",IFERROR(VLOOKUP(TRIM(E15194&amp;""),'Référentiel Articles'!$A$2:$F$634,5,FALSE),""))</f>
      </c>
      <c r="H15194" s="85" t="str">
        <v/>
      </c>
      <c r="I15194" s="84">
        <f>IF($E15194="","",IFERROR(VLOOKUP(TRIM(E15194&amp;""),'Référentiel Articles'!$A$2:$F$634,6,FALSE),""))</f>
      </c>
      <c r="J15194" s="90">
        <f>IF(OR($E15194="",$H15194=""),"",$H15194*$I15194)</f>
      </c>
      <c r="K15194" s="87" t="str">
        <v/>
      </c>
    </row>
    <row r="15195">
      <c r="A15195" s="74" t="str">
        <v/>
      </c>
      <c r="B15195" s="74" t="str">
        <v/>
      </c>
      <c r="C15195" s="75">
        <f>IF($E15195="","",IFERROR(VLOOKUP(TRIM(E15195&amp;""),'Référentiel Articles'!$A$2:$F$634,2,FALSE),""))</f>
      </c>
      <c r="D15195" s="75">
        <f>IF($E15195="","",IFERROR(VLOOKUP(TRIM(E15195&amp;""),'Référentiel Articles'!$A$2:$F$634,3,FALSE),""))</f>
      </c>
      <c r="E15195" s="74" t="str">
        <v/>
      </c>
      <c r="F15195" s="75">
        <f>IF($E15195="","",IFERROR(VLOOKUP(TRIM(E15195&amp;""),'Référentiel Articles'!$A$2:$F$634,4,FALSE),""))</f>
      </c>
      <c r="G15195" s="76">
        <f>IF($E15195="","",IFERROR(VLOOKUP(TRIM(E15195&amp;""),'Référentiel Articles'!$A$2:$F$634,5,FALSE),""))</f>
      </c>
      <c r="H15195" s="77" t="str">
        <v/>
      </c>
      <c r="I15195" s="76">
        <f>IF($E15195="","",IFERROR(VLOOKUP(TRIM(E15195&amp;""),'Référentiel Articles'!$A$2:$F$634,6,FALSE),""))</f>
      </c>
      <c r="J15195" s="78">
        <f>IF(OR($E15195="",$H15195=""),"",$H15195*$I15195)</f>
      </c>
      <c r="K15195" s="79" t="str">
        <v/>
      </c>
    </row>
    <row r="15196">
      <c r="A15196" s="81" t="str">
        <v/>
      </c>
      <c r="B15196" s="81" t="str">
        <v/>
      </c>
      <c r="C15196" s="83">
        <f>IF($E15196="","",IFERROR(VLOOKUP(TRIM(E15196&amp;""),'Référentiel Articles'!$A$2:$F$634,2,FALSE),""))</f>
      </c>
      <c r="D15196" s="83">
        <f>IF($E15196="","",IFERROR(VLOOKUP(TRIM(E15196&amp;""),'Référentiel Articles'!$A$2:$F$634,3,FALSE),""))</f>
      </c>
      <c r="E15196" s="81" t="str">
        <v/>
      </c>
      <c r="F15196" s="83">
        <f>IF($E15196="","",IFERROR(VLOOKUP(TRIM(E15196&amp;""),'Référentiel Articles'!$A$2:$F$634,4,FALSE),""))</f>
      </c>
      <c r="G15196" s="84">
        <f>IF($E15196="","",IFERROR(VLOOKUP(TRIM(E15196&amp;""),'Référentiel Articles'!$A$2:$F$634,5,FALSE),""))</f>
      </c>
      <c r="H15196" s="85" t="str">
        <v/>
      </c>
      <c r="I15196" s="84">
        <f>IF($E15196="","",IFERROR(VLOOKUP(TRIM(E15196&amp;""),'Référentiel Articles'!$A$2:$F$634,6,FALSE),""))</f>
      </c>
      <c r="J15196" s="90">
        <f>IF(OR($E15196="",$H15196=""),"",$H15196*$I15196)</f>
      </c>
      <c r="K15196" s="87" t="str">
        <v/>
      </c>
    </row>
    <row r="15197">
      <c r="A15197" s="74" t="str">
        <v/>
      </c>
      <c r="B15197" s="74" t="str">
        <v/>
      </c>
      <c r="C15197" s="75">
        <f>IF($E15197="","",IFERROR(VLOOKUP(TRIM(E15197&amp;""),'Référentiel Articles'!$A$2:$F$634,2,FALSE),""))</f>
      </c>
      <c r="D15197" s="75">
        <f>IF($E15197="","",IFERROR(VLOOKUP(TRIM(E15197&amp;""),'Référentiel Articles'!$A$2:$F$634,3,FALSE),""))</f>
      </c>
      <c r="E15197" s="74" t="str">
        <v/>
      </c>
      <c r="F15197" s="75">
        <f>IF($E15197="","",IFERROR(VLOOKUP(TRIM(E15197&amp;""),'Référentiel Articles'!$A$2:$F$634,4,FALSE),""))</f>
      </c>
      <c r="G15197" s="76">
        <f>IF($E15197="","",IFERROR(VLOOKUP(TRIM(E15197&amp;""),'Référentiel Articles'!$A$2:$F$634,5,FALSE),""))</f>
      </c>
      <c r="H15197" s="77" t="str">
        <v/>
      </c>
      <c r="I15197" s="76">
        <f>IF($E15197="","",IFERROR(VLOOKUP(TRIM(E15197&amp;""),'Référentiel Articles'!$A$2:$F$634,6,FALSE),""))</f>
      </c>
      <c r="J15197" s="78">
        <f>IF(OR($E15197="",$H15197=""),"",$H15197*$I15197)</f>
      </c>
      <c r="K15197" s="79" t="str">
        <v/>
      </c>
    </row>
    <row r="15198">
      <c r="A15198" s="81" t="str">
        <v/>
      </c>
      <c r="B15198" s="81" t="str">
        <v/>
      </c>
      <c r="C15198" s="83">
        <f>IF($E15198="","",IFERROR(VLOOKUP(TRIM(E15198&amp;""),'Référentiel Articles'!$A$2:$F$634,2,FALSE),""))</f>
      </c>
      <c r="D15198" s="83">
        <f>IF($E15198="","",IFERROR(VLOOKUP(TRIM(E15198&amp;""),'Référentiel Articles'!$A$2:$F$634,3,FALSE),""))</f>
      </c>
      <c r="E15198" s="81" t="str">
        <v/>
      </c>
      <c r="F15198" s="83">
        <f>IF($E15198="","",IFERROR(VLOOKUP(TRIM(E15198&amp;""),'Référentiel Articles'!$A$2:$F$634,4,FALSE),""))</f>
      </c>
      <c r="G15198" s="84">
        <f>IF($E15198="","",IFERROR(VLOOKUP(TRIM(E15198&amp;""),'Référentiel Articles'!$A$2:$F$634,5,FALSE),""))</f>
      </c>
      <c r="H15198" s="85" t="str">
        <v/>
      </c>
      <c r="I15198" s="84">
        <f>IF($E15198="","",IFERROR(VLOOKUP(TRIM(E15198&amp;""),'Référentiel Articles'!$A$2:$F$634,6,FALSE),""))</f>
      </c>
      <c r="J15198" s="90">
        <f>IF(OR($E15198="",$H15198=""),"",$H15198*$I15198)</f>
      </c>
      <c r="K15198" s="87" t="str">
        <v/>
      </c>
    </row>
    <row r="15199">
      <c r="A15199" s="74" t="str">
        <v/>
      </c>
      <c r="B15199" s="74" t="str">
        <v/>
      </c>
      <c r="C15199" s="75">
        <f>IF($E15199="","",IFERROR(VLOOKUP(TRIM(E15199&amp;""),'Référentiel Articles'!$A$2:$F$634,2,FALSE),""))</f>
      </c>
      <c r="D15199" s="75">
        <f>IF($E15199="","",IFERROR(VLOOKUP(TRIM(E15199&amp;""),'Référentiel Articles'!$A$2:$F$634,3,FALSE),""))</f>
      </c>
      <c r="E15199" s="74" t="str">
        <v/>
      </c>
      <c r="F15199" s="75">
        <f>IF($E15199="","",IFERROR(VLOOKUP(TRIM(E15199&amp;""),'Référentiel Articles'!$A$2:$F$634,4,FALSE),""))</f>
      </c>
      <c r="G15199" s="76">
        <f>IF($E15199="","",IFERROR(VLOOKUP(TRIM(E15199&amp;""),'Référentiel Articles'!$A$2:$F$634,5,FALSE),""))</f>
      </c>
      <c r="H15199" s="77" t="str">
        <v/>
      </c>
      <c r="I15199" s="76">
        <f>IF($E15199="","",IFERROR(VLOOKUP(TRIM(E15199&amp;""),'Référentiel Articles'!$A$2:$F$634,6,FALSE),""))</f>
      </c>
      <c r="J15199" s="78">
        <f>IF(OR($E15199="",$H15199=""),"",$H15199*$I15199)</f>
      </c>
      <c r="K15199" s="79" t="str">
        <v/>
      </c>
    </row>
    <row r="15200">
      <c r="A15200" s="81" t="str">
        <v/>
      </c>
      <c r="B15200" s="81" t="str">
        <v/>
      </c>
      <c r="C15200" s="83">
        <f>IF($E15200="","",IFERROR(VLOOKUP(TRIM(E15200&amp;""),'Référentiel Articles'!$A$2:$F$634,2,FALSE),""))</f>
      </c>
      <c r="D15200" s="83">
        <f>IF($E15200="","",IFERROR(VLOOKUP(TRIM(E15200&amp;""),'Référentiel Articles'!$A$2:$F$634,3,FALSE),""))</f>
      </c>
      <c r="E15200" s="81" t="str">
        <v/>
      </c>
      <c r="F15200" s="83">
        <f>IF($E15200="","",IFERROR(VLOOKUP(TRIM(E15200&amp;""),'Référentiel Articles'!$A$2:$F$634,4,FALSE),""))</f>
      </c>
      <c r="G15200" s="84">
        <f>IF($E15200="","",IFERROR(VLOOKUP(TRIM(E15200&amp;""),'Référentiel Articles'!$A$2:$F$634,5,FALSE),""))</f>
      </c>
      <c r="H15200" s="85" t="str">
        <v/>
      </c>
      <c r="I15200" s="84">
        <f>IF($E15200="","",IFERROR(VLOOKUP(TRIM(E15200&amp;""),'Référentiel Articles'!$A$2:$F$634,6,FALSE),""))</f>
      </c>
      <c r="J15200" s="90">
        <f>IF(OR($E15200="",$H15200=""),"",$H15200*$I15200)</f>
      </c>
      <c r="K15200" s="87" t="str">
        <v/>
      </c>
    </row>
    <row r="15201">
      <c r="A15201" s="74" t="str">
        <v/>
      </c>
      <c r="B15201" s="74" t="str">
        <v/>
      </c>
      <c r="C15201" s="75">
        <f>IF($E15201="","",IFERROR(VLOOKUP(TRIM(E15201&amp;""),'Référentiel Articles'!$A$2:$F$634,2,FALSE),""))</f>
      </c>
      <c r="D15201" s="75">
        <f>IF($E15201="","",IFERROR(VLOOKUP(TRIM(E15201&amp;""),'Référentiel Articles'!$A$2:$F$634,3,FALSE),""))</f>
      </c>
      <c r="E15201" s="74" t="str">
        <v/>
      </c>
      <c r="F15201" s="75">
        <f>IF($E15201="","",IFERROR(VLOOKUP(TRIM(E15201&amp;""),'Référentiel Articles'!$A$2:$F$634,4,FALSE),""))</f>
      </c>
      <c r="G15201" s="76">
        <f>IF($E15201="","",IFERROR(VLOOKUP(TRIM(E15201&amp;""),'Référentiel Articles'!$A$2:$F$634,5,FALSE),""))</f>
      </c>
      <c r="H15201" s="77" t="str">
        <v/>
      </c>
      <c r="I15201" s="76">
        <f>IF($E15201="","",IFERROR(VLOOKUP(TRIM(E15201&amp;""),'Référentiel Articles'!$A$2:$F$634,6,FALSE),""))</f>
      </c>
      <c r="J15201" s="78">
        <f>IF(OR($E15201="",$H15201=""),"",$H15201*$I15201)</f>
      </c>
      <c r="K15201" s="79" t="str">
        <v/>
      </c>
    </row>
    <row r="15202">
      <c r="A15202" s="81" t="str">
        <v/>
      </c>
      <c r="B15202" s="81" t="str">
        <v/>
      </c>
      <c r="C15202" s="83">
        <f>IF($E15202="","",IFERROR(VLOOKUP(TRIM(E15202&amp;""),'Référentiel Articles'!$A$2:$F$634,2,FALSE),""))</f>
      </c>
      <c r="D15202" s="83">
        <f>IF($E15202="","",IFERROR(VLOOKUP(TRIM(E15202&amp;""),'Référentiel Articles'!$A$2:$F$634,3,FALSE),""))</f>
      </c>
      <c r="E15202" s="81" t="str">
        <v/>
      </c>
      <c r="F15202" s="83">
        <f>IF($E15202="","",IFERROR(VLOOKUP(TRIM(E15202&amp;""),'Référentiel Articles'!$A$2:$F$634,4,FALSE),""))</f>
      </c>
      <c r="G15202" s="84">
        <f>IF($E15202="","",IFERROR(VLOOKUP(TRIM(E15202&amp;""),'Référentiel Articles'!$A$2:$F$634,5,FALSE),""))</f>
      </c>
      <c r="H15202" s="85" t="str">
        <v/>
      </c>
      <c r="I15202" s="84">
        <f>IF($E15202="","",IFERROR(VLOOKUP(TRIM(E15202&amp;""),'Référentiel Articles'!$A$2:$F$634,6,FALSE),""))</f>
      </c>
      <c r="J15202" s="90">
        <f>IF(OR($E15202="",$H15202=""),"",$H15202*$I15202)</f>
      </c>
      <c r="K15202" s="87" t="str">
        <v/>
      </c>
    </row>
    <row r="15203">
      <c r="A15203" s="74" t="str">
        <v/>
      </c>
      <c r="B15203" s="74" t="str">
        <v/>
      </c>
      <c r="C15203" s="75">
        <f>IF($E15203="","",IFERROR(VLOOKUP(TRIM(E15203&amp;""),'Référentiel Articles'!$A$2:$F$634,2,FALSE),""))</f>
      </c>
      <c r="D15203" s="75">
        <f>IF($E15203="","",IFERROR(VLOOKUP(TRIM(E15203&amp;""),'Référentiel Articles'!$A$2:$F$634,3,FALSE),""))</f>
      </c>
      <c r="E15203" s="74" t="str">
        <v/>
      </c>
      <c r="F15203" s="75">
        <f>IF($E15203="","",IFERROR(VLOOKUP(TRIM(E15203&amp;""),'Référentiel Articles'!$A$2:$F$634,4,FALSE),""))</f>
      </c>
      <c r="G15203" s="76">
        <f>IF($E15203="","",IFERROR(VLOOKUP(TRIM(E15203&amp;""),'Référentiel Articles'!$A$2:$F$634,5,FALSE),""))</f>
      </c>
      <c r="H15203" s="77" t="str">
        <v/>
      </c>
      <c r="I15203" s="76">
        <f>IF($E15203="","",IFERROR(VLOOKUP(TRIM(E15203&amp;""),'Référentiel Articles'!$A$2:$F$634,6,FALSE),""))</f>
      </c>
      <c r="J15203" s="78">
        <f>IF(OR($E15203="",$H15203=""),"",$H15203*$I15203)</f>
      </c>
      <c r="K15203" s="79" t="str">
        <v/>
      </c>
    </row>
    <row r="15204">
      <c r="A15204" s="81" t="str">
        <v/>
      </c>
      <c r="B15204" s="81" t="str">
        <v/>
      </c>
      <c r="C15204" s="83">
        <f>IF($E15204="","",IFERROR(VLOOKUP(TRIM(E15204&amp;""),'Référentiel Articles'!$A$2:$F$634,2,FALSE),""))</f>
      </c>
      <c r="D15204" s="83">
        <f>IF($E15204="","",IFERROR(VLOOKUP(TRIM(E15204&amp;""),'Référentiel Articles'!$A$2:$F$634,3,FALSE),""))</f>
      </c>
      <c r="E15204" s="81" t="str">
        <v/>
      </c>
      <c r="F15204" s="83">
        <f>IF($E15204="","",IFERROR(VLOOKUP(TRIM(E15204&amp;""),'Référentiel Articles'!$A$2:$F$634,4,FALSE),""))</f>
      </c>
      <c r="G15204" s="84">
        <f>IF($E15204="","",IFERROR(VLOOKUP(TRIM(E15204&amp;""),'Référentiel Articles'!$A$2:$F$634,5,FALSE),""))</f>
      </c>
      <c r="H15204" s="85" t="str">
        <v/>
      </c>
      <c r="I15204" s="84">
        <f>IF($E15204="","",IFERROR(VLOOKUP(TRIM(E15204&amp;""),'Référentiel Articles'!$A$2:$F$634,6,FALSE),""))</f>
      </c>
      <c r="J15204" s="90">
        <f>IF(OR($E15204="",$H15204=""),"",$H15204*$I15204)</f>
      </c>
      <c r="K15204" s="87" t="str">
        <v/>
      </c>
    </row>
    <row r="15205">
      <c r="A15205" s="74" t="str">
        <v/>
      </c>
      <c r="B15205" s="74" t="str">
        <v/>
      </c>
      <c r="C15205" s="75">
        <f>IF($E15205="","",IFERROR(VLOOKUP(TRIM(E15205&amp;""),'Référentiel Articles'!$A$2:$F$634,2,FALSE),""))</f>
      </c>
      <c r="D15205" s="75">
        <f>IF($E15205="","",IFERROR(VLOOKUP(TRIM(E15205&amp;""),'Référentiel Articles'!$A$2:$F$634,3,FALSE),""))</f>
      </c>
      <c r="E15205" s="74" t="str">
        <v/>
      </c>
      <c r="F15205" s="75">
        <f>IF($E15205="","",IFERROR(VLOOKUP(TRIM(E15205&amp;""),'Référentiel Articles'!$A$2:$F$634,4,FALSE),""))</f>
      </c>
      <c r="G15205" s="76">
        <f>IF($E15205="","",IFERROR(VLOOKUP(TRIM(E15205&amp;""),'Référentiel Articles'!$A$2:$F$634,5,FALSE),""))</f>
      </c>
      <c r="H15205" s="77" t="str">
        <v/>
      </c>
      <c r="I15205" s="76">
        <f>IF($E15205="","",IFERROR(VLOOKUP(TRIM(E15205&amp;""),'Référentiel Articles'!$A$2:$F$634,6,FALSE),""))</f>
      </c>
      <c r="J15205" s="78">
        <f>IF(OR($E15205="",$H15205=""),"",$H15205*$I15205)</f>
      </c>
      <c r="K15205" s="79" t="str">
        <v/>
      </c>
    </row>
    <row r="15206">
      <c r="A15206" s="81" t="str">
        <v/>
      </c>
      <c r="B15206" s="81" t="str">
        <v/>
      </c>
      <c r="C15206" s="83">
        <f>IF($E15206="","",IFERROR(VLOOKUP(TRIM(E15206&amp;""),'Référentiel Articles'!$A$2:$F$634,2,FALSE),""))</f>
      </c>
      <c r="D15206" s="83">
        <f>IF($E15206="","",IFERROR(VLOOKUP(TRIM(E15206&amp;""),'Référentiel Articles'!$A$2:$F$634,3,FALSE),""))</f>
      </c>
      <c r="E15206" s="81" t="str">
        <v/>
      </c>
      <c r="F15206" s="83">
        <f>IF($E15206="","",IFERROR(VLOOKUP(TRIM(E15206&amp;""),'Référentiel Articles'!$A$2:$F$634,4,FALSE),""))</f>
      </c>
      <c r="G15206" s="84">
        <f>IF($E15206="","",IFERROR(VLOOKUP(TRIM(E15206&amp;""),'Référentiel Articles'!$A$2:$F$634,5,FALSE),""))</f>
      </c>
      <c r="H15206" s="85" t="str">
        <v/>
      </c>
      <c r="I15206" s="84">
        <f>IF($E15206="","",IFERROR(VLOOKUP(TRIM(E15206&amp;""),'Référentiel Articles'!$A$2:$F$634,6,FALSE),""))</f>
      </c>
      <c r="J15206" s="90">
        <f>IF(OR($E15206="",$H15206=""),"",$H15206*$I15206)</f>
      </c>
      <c r="K15206" s="87" t="str">
        <v/>
      </c>
    </row>
    <row r="15207">
      <c r="A15207" s="74" t="str">
        <v/>
      </c>
      <c r="B15207" s="74" t="str">
        <v/>
      </c>
      <c r="C15207" s="75">
        <f>IF($E15207="","",IFERROR(VLOOKUP(TRIM(E15207&amp;""),'Référentiel Articles'!$A$2:$F$634,2,FALSE),""))</f>
      </c>
      <c r="D15207" s="75">
        <f>IF($E15207="","",IFERROR(VLOOKUP(TRIM(E15207&amp;""),'Référentiel Articles'!$A$2:$F$634,3,FALSE),""))</f>
      </c>
      <c r="E15207" s="74" t="str">
        <v/>
      </c>
      <c r="F15207" s="75">
        <f>IF($E15207="","",IFERROR(VLOOKUP(TRIM(E15207&amp;""),'Référentiel Articles'!$A$2:$F$634,4,FALSE),""))</f>
      </c>
      <c r="G15207" s="76">
        <f>IF($E15207="","",IFERROR(VLOOKUP(TRIM(E15207&amp;""),'Référentiel Articles'!$A$2:$F$634,5,FALSE),""))</f>
      </c>
      <c r="H15207" s="77" t="str">
        <v/>
      </c>
      <c r="I15207" s="76">
        <f>IF($E15207="","",IFERROR(VLOOKUP(TRIM(E15207&amp;""),'Référentiel Articles'!$A$2:$F$634,6,FALSE),""))</f>
      </c>
      <c r="J15207" s="78">
        <f>IF(OR($E15207="",$H15207=""),"",$H15207*$I15207)</f>
      </c>
      <c r="K15207" s="79" t="str">
        <v/>
      </c>
    </row>
    <row r="15208">
      <c r="A15208" s="81" t="str">
        <v/>
      </c>
      <c r="B15208" s="81" t="str">
        <v/>
      </c>
      <c r="C15208" s="83">
        <f>IF($E15208="","",IFERROR(VLOOKUP(TRIM(E15208&amp;""),'Référentiel Articles'!$A$2:$F$634,2,FALSE),""))</f>
      </c>
      <c r="D15208" s="83">
        <f>IF($E15208="","",IFERROR(VLOOKUP(TRIM(E15208&amp;""),'Référentiel Articles'!$A$2:$F$634,3,FALSE),""))</f>
      </c>
      <c r="E15208" s="81" t="str">
        <v/>
      </c>
      <c r="F15208" s="83">
        <f>IF($E15208="","",IFERROR(VLOOKUP(TRIM(E15208&amp;""),'Référentiel Articles'!$A$2:$F$634,4,FALSE),""))</f>
      </c>
      <c r="G15208" s="84">
        <f>IF($E15208="","",IFERROR(VLOOKUP(TRIM(E15208&amp;""),'Référentiel Articles'!$A$2:$F$634,5,FALSE),""))</f>
      </c>
      <c r="H15208" s="85" t="str">
        <v/>
      </c>
      <c r="I15208" s="84">
        <f>IF($E15208="","",IFERROR(VLOOKUP(TRIM(E15208&amp;""),'Référentiel Articles'!$A$2:$F$634,6,FALSE),""))</f>
      </c>
      <c r="J15208" s="90">
        <f>IF(OR($E15208="",$H15208=""),"",$H15208*$I15208)</f>
      </c>
      <c r="K15208" s="87" t="str">
        <v/>
      </c>
    </row>
    <row r="15209">
      <c r="A15209" s="74" t="str">
        <v/>
      </c>
      <c r="B15209" s="74" t="str">
        <v/>
      </c>
      <c r="C15209" s="75">
        <f>IF($E15209="","",IFERROR(VLOOKUP(TRIM(E15209&amp;""),'Référentiel Articles'!$A$2:$F$634,2,FALSE),""))</f>
      </c>
      <c r="D15209" s="75">
        <f>IF($E15209="","",IFERROR(VLOOKUP(TRIM(E15209&amp;""),'Référentiel Articles'!$A$2:$F$634,3,FALSE),""))</f>
      </c>
      <c r="E15209" s="74" t="str">
        <v/>
      </c>
      <c r="F15209" s="75">
        <f>IF($E15209="","",IFERROR(VLOOKUP(TRIM(E15209&amp;""),'Référentiel Articles'!$A$2:$F$634,4,FALSE),""))</f>
      </c>
      <c r="G15209" s="76">
        <f>IF($E15209="","",IFERROR(VLOOKUP(TRIM(E15209&amp;""),'Référentiel Articles'!$A$2:$F$634,5,FALSE),""))</f>
      </c>
      <c r="H15209" s="77" t="str">
        <v/>
      </c>
      <c r="I15209" s="76">
        <f>IF($E15209="","",IFERROR(VLOOKUP(TRIM(E15209&amp;""),'Référentiel Articles'!$A$2:$F$634,6,FALSE),""))</f>
      </c>
      <c r="J15209" s="78">
        <f>IF(OR($E15209="",$H15209=""),"",$H15209*$I15209)</f>
      </c>
      <c r="K15209" s="79" t="str">
        <v/>
      </c>
    </row>
    <row r="15210">
      <c r="A15210" s="81" t="str">
        <v/>
      </c>
      <c r="B15210" s="81" t="str">
        <v/>
      </c>
      <c r="C15210" s="83">
        <f>IF($E15210="","",IFERROR(VLOOKUP(TRIM(E15210&amp;""),'Référentiel Articles'!$A$2:$F$634,2,FALSE),""))</f>
      </c>
      <c r="D15210" s="83">
        <f>IF($E15210="","",IFERROR(VLOOKUP(TRIM(E15210&amp;""),'Référentiel Articles'!$A$2:$F$634,3,FALSE),""))</f>
      </c>
      <c r="E15210" s="81" t="str">
        <v/>
      </c>
      <c r="F15210" s="83">
        <f>IF($E15210="","",IFERROR(VLOOKUP(TRIM(E15210&amp;""),'Référentiel Articles'!$A$2:$F$634,4,FALSE),""))</f>
      </c>
      <c r="G15210" s="84">
        <f>IF($E15210="","",IFERROR(VLOOKUP(TRIM(E15210&amp;""),'Référentiel Articles'!$A$2:$F$634,5,FALSE),""))</f>
      </c>
      <c r="H15210" s="85" t="str">
        <v/>
      </c>
      <c r="I15210" s="84">
        <f>IF($E15210="","",IFERROR(VLOOKUP(TRIM(E15210&amp;""),'Référentiel Articles'!$A$2:$F$634,6,FALSE),""))</f>
      </c>
      <c r="J15210" s="90">
        <f>IF(OR($E15210="",$H15210=""),"",$H15210*$I15210)</f>
      </c>
      <c r="K15210" s="87" t="str">
        <v/>
      </c>
    </row>
    <row r="15211">
      <c r="A15211" s="74" t="str">
        <v/>
      </c>
      <c r="B15211" s="74" t="str">
        <v/>
      </c>
      <c r="C15211" s="75">
        <f>IF($E15211="","",IFERROR(VLOOKUP(TRIM(E15211&amp;""),'Référentiel Articles'!$A$2:$F$634,2,FALSE),""))</f>
      </c>
      <c r="D15211" s="75">
        <f>IF($E15211="","",IFERROR(VLOOKUP(TRIM(E15211&amp;""),'Référentiel Articles'!$A$2:$F$634,3,FALSE),""))</f>
      </c>
      <c r="E15211" s="74" t="str">
        <v/>
      </c>
      <c r="F15211" s="75">
        <f>IF($E15211="","",IFERROR(VLOOKUP(TRIM(E15211&amp;""),'Référentiel Articles'!$A$2:$F$634,4,FALSE),""))</f>
      </c>
      <c r="G15211" s="76">
        <f>IF($E15211="","",IFERROR(VLOOKUP(TRIM(E15211&amp;""),'Référentiel Articles'!$A$2:$F$634,5,FALSE),""))</f>
      </c>
      <c r="H15211" s="77" t="str">
        <v/>
      </c>
      <c r="I15211" s="76">
        <f>IF($E15211="","",IFERROR(VLOOKUP(TRIM(E15211&amp;""),'Référentiel Articles'!$A$2:$F$634,6,FALSE),""))</f>
      </c>
      <c r="J15211" s="78">
        <f>IF(OR($E15211="",$H15211=""),"",$H15211*$I15211)</f>
      </c>
      <c r="K15211" s="79" t="str">
        <v/>
      </c>
    </row>
    <row r="15212">
      <c r="A15212" s="81" t="str">
        <v/>
      </c>
      <c r="B15212" s="81" t="str">
        <v/>
      </c>
      <c r="C15212" s="83">
        <f>IF($E15212="","",IFERROR(VLOOKUP(TRIM(E15212&amp;""),'Référentiel Articles'!$A$2:$F$634,2,FALSE),""))</f>
      </c>
      <c r="D15212" s="83">
        <f>IF($E15212="","",IFERROR(VLOOKUP(TRIM(E15212&amp;""),'Référentiel Articles'!$A$2:$F$634,3,FALSE),""))</f>
      </c>
      <c r="E15212" s="81" t="str">
        <v/>
      </c>
      <c r="F15212" s="83">
        <f>IF($E15212="","",IFERROR(VLOOKUP(TRIM(E15212&amp;""),'Référentiel Articles'!$A$2:$F$634,4,FALSE),""))</f>
      </c>
      <c r="G15212" s="84">
        <f>IF($E15212="","",IFERROR(VLOOKUP(TRIM(E15212&amp;""),'Référentiel Articles'!$A$2:$F$634,5,FALSE),""))</f>
      </c>
      <c r="H15212" s="85" t="str">
        <v/>
      </c>
      <c r="I15212" s="84">
        <f>IF($E15212="","",IFERROR(VLOOKUP(TRIM(E15212&amp;""),'Référentiel Articles'!$A$2:$F$634,6,FALSE),""))</f>
      </c>
      <c r="J15212" s="90">
        <f>IF(OR($E15212="",$H15212=""),"",$H15212*$I15212)</f>
      </c>
      <c r="K15212" s="87" t="str">
        <v/>
      </c>
    </row>
    <row r="15213">
      <c r="A15213" s="74" t="str">
        <v/>
      </c>
      <c r="B15213" s="74" t="str">
        <v/>
      </c>
      <c r="C15213" s="75">
        <f>IF($E15213="","",IFERROR(VLOOKUP(TRIM(E15213&amp;""),'Référentiel Articles'!$A$2:$F$634,2,FALSE),""))</f>
      </c>
      <c r="D15213" s="75">
        <f>IF($E15213="","",IFERROR(VLOOKUP(TRIM(E15213&amp;""),'Référentiel Articles'!$A$2:$F$634,3,FALSE),""))</f>
      </c>
      <c r="E15213" s="74" t="str">
        <v/>
      </c>
      <c r="F15213" s="75">
        <f>IF($E15213="","",IFERROR(VLOOKUP(TRIM(E15213&amp;""),'Référentiel Articles'!$A$2:$F$634,4,FALSE),""))</f>
      </c>
      <c r="G15213" s="76">
        <f>IF($E15213="","",IFERROR(VLOOKUP(TRIM(E15213&amp;""),'Référentiel Articles'!$A$2:$F$634,5,FALSE),""))</f>
      </c>
      <c r="H15213" s="77" t="str">
        <v/>
      </c>
      <c r="I15213" s="76">
        <f>IF($E15213="","",IFERROR(VLOOKUP(TRIM(E15213&amp;""),'Référentiel Articles'!$A$2:$F$634,6,FALSE),""))</f>
      </c>
      <c r="J15213" s="78">
        <f>IF(OR($E15213="",$H15213=""),"",$H15213*$I15213)</f>
      </c>
      <c r="K15213" s="79" t="str">
        <v/>
      </c>
    </row>
    <row r="15214">
      <c r="A15214" s="81" t="str">
        <v/>
      </c>
      <c r="B15214" s="81" t="str">
        <v/>
      </c>
      <c r="C15214" s="83">
        <f>IF($E15214="","",IFERROR(VLOOKUP(TRIM(E15214&amp;""),'Référentiel Articles'!$A$2:$F$634,2,FALSE),""))</f>
      </c>
      <c r="D15214" s="83">
        <f>IF($E15214="","",IFERROR(VLOOKUP(TRIM(E15214&amp;""),'Référentiel Articles'!$A$2:$F$634,3,FALSE),""))</f>
      </c>
      <c r="E15214" s="81" t="str">
        <v/>
      </c>
      <c r="F15214" s="83">
        <f>IF($E15214="","",IFERROR(VLOOKUP(TRIM(E15214&amp;""),'Référentiel Articles'!$A$2:$F$634,4,FALSE),""))</f>
      </c>
      <c r="G15214" s="84">
        <f>IF($E15214="","",IFERROR(VLOOKUP(TRIM(E15214&amp;""),'Référentiel Articles'!$A$2:$F$634,5,FALSE),""))</f>
      </c>
      <c r="H15214" s="85" t="str">
        <v/>
      </c>
      <c r="I15214" s="84">
        <f>IF($E15214="","",IFERROR(VLOOKUP(TRIM(E15214&amp;""),'Référentiel Articles'!$A$2:$F$634,6,FALSE),""))</f>
      </c>
      <c r="J15214" s="90">
        <f>IF(OR($E15214="",$H15214=""),"",$H15214*$I15214)</f>
      </c>
      <c r="K15214" s="87" t="str">
        <v/>
      </c>
    </row>
    <row r="15215">
      <c r="A15215" s="74" t="str">
        <v/>
      </c>
      <c r="B15215" s="74" t="str">
        <v/>
      </c>
      <c r="C15215" s="75">
        <f>IF($E15215="","",IFERROR(VLOOKUP(TRIM(E15215&amp;""),'Référentiel Articles'!$A$2:$F$634,2,FALSE),""))</f>
      </c>
      <c r="D15215" s="75">
        <f>IF($E15215="","",IFERROR(VLOOKUP(TRIM(E15215&amp;""),'Référentiel Articles'!$A$2:$F$634,3,FALSE),""))</f>
      </c>
      <c r="E15215" s="74" t="str">
        <v/>
      </c>
      <c r="F15215" s="75">
        <f>IF($E15215="","",IFERROR(VLOOKUP(TRIM(E15215&amp;""),'Référentiel Articles'!$A$2:$F$634,4,FALSE),""))</f>
      </c>
      <c r="G15215" s="76">
        <f>IF($E15215="","",IFERROR(VLOOKUP(TRIM(E15215&amp;""),'Référentiel Articles'!$A$2:$F$634,5,FALSE),""))</f>
      </c>
      <c r="H15215" s="77" t="str">
        <v/>
      </c>
      <c r="I15215" s="76">
        <f>IF($E15215="","",IFERROR(VLOOKUP(TRIM(E15215&amp;""),'Référentiel Articles'!$A$2:$F$634,6,FALSE),""))</f>
      </c>
      <c r="J15215" s="78">
        <f>IF(OR($E15215="",$H15215=""),"",$H15215*$I15215)</f>
      </c>
      <c r="K15215" s="79" t="str">
        <v/>
      </c>
    </row>
    <row r="15216">
      <c r="A15216" s="81" t="str">
        <v/>
      </c>
      <c r="B15216" s="81" t="str">
        <v/>
      </c>
      <c r="C15216" s="83">
        <f>IF($E15216="","",IFERROR(VLOOKUP(TRIM(E15216&amp;""),'Référentiel Articles'!$A$2:$F$634,2,FALSE),""))</f>
      </c>
      <c r="D15216" s="83">
        <f>IF($E15216="","",IFERROR(VLOOKUP(TRIM(E15216&amp;""),'Référentiel Articles'!$A$2:$F$634,3,FALSE),""))</f>
      </c>
      <c r="E15216" s="81" t="str">
        <v/>
      </c>
      <c r="F15216" s="83">
        <f>IF($E15216="","",IFERROR(VLOOKUP(TRIM(E15216&amp;""),'Référentiel Articles'!$A$2:$F$634,4,FALSE),""))</f>
      </c>
      <c r="G15216" s="84">
        <f>IF($E15216="","",IFERROR(VLOOKUP(TRIM(E15216&amp;""),'Référentiel Articles'!$A$2:$F$634,5,FALSE),""))</f>
      </c>
      <c r="H15216" s="85" t="str">
        <v/>
      </c>
      <c r="I15216" s="84">
        <f>IF($E15216="","",IFERROR(VLOOKUP(TRIM(E15216&amp;""),'Référentiel Articles'!$A$2:$F$634,6,FALSE),""))</f>
      </c>
      <c r="J15216" s="90">
        <f>IF(OR($E15216="",$H15216=""),"",$H15216*$I15216)</f>
      </c>
      <c r="K15216" s="87" t="str">
        <v/>
      </c>
    </row>
    <row r="15217">
      <c r="A15217" s="74" t="str">
        <v/>
      </c>
      <c r="B15217" s="74" t="str">
        <v/>
      </c>
      <c r="C15217" s="75">
        <f>IF($E15217="","",IFERROR(VLOOKUP(TRIM(E15217&amp;""),'Référentiel Articles'!$A$2:$F$634,2,FALSE),""))</f>
      </c>
      <c r="D15217" s="75">
        <f>IF($E15217="","",IFERROR(VLOOKUP(TRIM(E15217&amp;""),'Référentiel Articles'!$A$2:$F$634,3,FALSE),""))</f>
      </c>
      <c r="E15217" s="74" t="str">
        <v/>
      </c>
      <c r="F15217" s="75">
        <f>IF($E15217="","",IFERROR(VLOOKUP(TRIM(E15217&amp;""),'Référentiel Articles'!$A$2:$F$634,4,FALSE),""))</f>
      </c>
      <c r="G15217" s="76">
        <f>IF($E15217="","",IFERROR(VLOOKUP(TRIM(E15217&amp;""),'Référentiel Articles'!$A$2:$F$634,5,FALSE),""))</f>
      </c>
      <c r="H15217" s="77" t="str">
        <v/>
      </c>
      <c r="I15217" s="76">
        <f>IF($E15217="","",IFERROR(VLOOKUP(TRIM(E15217&amp;""),'Référentiel Articles'!$A$2:$F$634,6,FALSE),""))</f>
      </c>
      <c r="J15217" s="78">
        <f>IF(OR($E15217="",$H15217=""),"",$H15217*$I15217)</f>
      </c>
      <c r="K15217" s="79" t="str">
        <v/>
      </c>
    </row>
    <row r="15218">
      <c r="A15218" s="81" t="str">
        <v/>
      </c>
      <c r="B15218" s="81" t="str">
        <v/>
      </c>
      <c r="C15218" s="83">
        <f>IF($E15218="","",IFERROR(VLOOKUP(TRIM(E15218&amp;""),'Référentiel Articles'!$A$2:$F$634,2,FALSE),""))</f>
      </c>
      <c r="D15218" s="83">
        <f>IF($E15218="","",IFERROR(VLOOKUP(TRIM(E15218&amp;""),'Référentiel Articles'!$A$2:$F$634,3,FALSE),""))</f>
      </c>
      <c r="E15218" s="81" t="str">
        <v/>
      </c>
      <c r="F15218" s="83">
        <f>IF($E15218="","",IFERROR(VLOOKUP(TRIM(E15218&amp;""),'Référentiel Articles'!$A$2:$F$634,4,FALSE),""))</f>
      </c>
      <c r="G15218" s="84">
        <f>IF($E15218="","",IFERROR(VLOOKUP(TRIM(E15218&amp;""),'Référentiel Articles'!$A$2:$F$634,5,FALSE),""))</f>
      </c>
      <c r="H15218" s="85" t="str">
        <v/>
      </c>
      <c r="I15218" s="84">
        <f>IF($E15218="","",IFERROR(VLOOKUP(TRIM(E15218&amp;""),'Référentiel Articles'!$A$2:$F$634,6,FALSE),""))</f>
      </c>
      <c r="J15218" s="90">
        <f>IF(OR($E15218="",$H15218=""),"",$H15218*$I15218)</f>
      </c>
      <c r="K15218" s="87" t="str">
        <v/>
      </c>
    </row>
    <row r="15219">
      <c r="A15219" s="74" t="str">
        <v/>
      </c>
      <c r="B15219" s="74" t="str">
        <v/>
      </c>
      <c r="C15219" s="75">
        <f>IF($E15219="","",IFERROR(VLOOKUP(TRIM(E15219&amp;""),'Référentiel Articles'!$A$2:$F$634,2,FALSE),""))</f>
      </c>
      <c r="D15219" s="75">
        <f>IF($E15219="","",IFERROR(VLOOKUP(TRIM(E15219&amp;""),'Référentiel Articles'!$A$2:$F$634,3,FALSE),""))</f>
      </c>
      <c r="E15219" s="74" t="str">
        <v/>
      </c>
      <c r="F15219" s="75">
        <f>IF($E15219="","",IFERROR(VLOOKUP(TRIM(E15219&amp;""),'Référentiel Articles'!$A$2:$F$634,4,FALSE),""))</f>
      </c>
      <c r="G15219" s="76">
        <f>IF($E15219="","",IFERROR(VLOOKUP(TRIM(E15219&amp;""),'Référentiel Articles'!$A$2:$F$634,5,FALSE),""))</f>
      </c>
      <c r="H15219" s="77" t="str">
        <v/>
      </c>
      <c r="I15219" s="76">
        <f>IF($E15219="","",IFERROR(VLOOKUP(TRIM(E15219&amp;""),'Référentiel Articles'!$A$2:$F$634,6,FALSE),""))</f>
      </c>
      <c r="J15219" s="78">
        <f>IF(OR($E15219="",$H15219=""),"",$H15219*$I15219)</f>
      </c>
      <c r="K15219" s="79" t="str">
        <v/>
      </c>
    </row>
    <row r="15220">
      <c r="A15220" s="81" t="str">
        <v/>
      </c>
      <c r="B15220" s="81" t="str">
        <v/>
      </c>
      <c r="C15220" s="83">
        <f>IF($E15220="","",IFERROR(VLOOKUP(TRIM(E15220&amp;""),'Référentiel Articles'!$A$2:$F$634,2,FALSE),""))</f>
      </c>
      <c r="D15220" s="83">
        <f>IF($E15220="","",IFERROR(VLOOKUP(TRIM(E15220&amp;""),'Référentiel Articles'!$A$2:$F$634,3,FALSE),""))</f>
      </c>
      <c r="E15220" s="81" t="str">
        <v/>
      </c>
      <c r="F15220" s="83">
        <f>IF($E15220="","",IFERROR(VLOOKUP(TRIM(E15220&amp;""),'Référentiel Articles'!$A$2:$F$634,4,FALSE),""))</f>
      </c>
      <c r="G15220" s="84">
        <f>IF($E15220="","",IFERROR(VLOOKUP(TRIM(E15220&amp;""),'Référentiel Articles'!$A$2:$F$634,5,FALSE),""))</f>
      </c>
      <c r="H15220" s="85" t="str">
        <v/>
      </c>
      <c r="I15220" s="84">
        <f>IF($E15220="","",IFERROR(VLOOKUP(TRIM(E15220&amp;""),'Référentiel Articles'!$A$2:$F$634,6,FALSE),""))</f>
      </c>
      <c r="J15220" s="90">
        <f>IF(OR($E15220="",$H15220=""),"",$H15220*$I15220)</f>
      </c>
      <c r="K15220" s="87" t="str">
        <v/>
      </c>
    </row>
    <row r="15221">
      <c r="A15221" s="74" t="str">
        <v/>
      </c>
      <c r="B15221" s="74" t="str">
        <v/>
      </c>
      <c r="C15221" s="75">
        <f>IF($E15221="","",IFERROR(VLOOKUP(TRIM(E15221&amp;""),'Référentiel Articles'!$A$2:$F$634,2,FALSE),""))</f>
      </c>
      <c r="D15221" s="75">
        <f>IF($E15221="","",IFERROR(VLOOKUP(TRIM(E15221&amp;""),'Référentiel Articles'!$A$2:$F$634,3,FALSE),""))</f>
      </c>
      <c r="E15221" s="74" t="str">
        <v/>
      </c>
      <c r="F15221" s="75">
        <f>IF($E15221="","",IFERROR(VLOOKUP(TRIM(E15221&amp;""),'Référentiel Articles'!$A$2:$F$634,4,FALSE),""))</f>
      </c>
      <c r="G15221" s="76">
        <f>IF($E15221="","",IFERROR(VLOOKUP(TRIM(E15221&amp;""),'Référentiel Articles'!$A$2:$F$634,5,FALSE),""))</f>
      </c>
      <c r="H15221" s="77" t="str">
        <v/>
      </c>
      <c r="I15221" s="76">
        <f>IF($E15221="","",IFERROR(VLOOKUP(TRIM(E15221&amp;""),'Référentiel Articles'!$A$2:$F$634,6,FALSE),""))</f>
      </c>
      <c r="J15221" s="78">
        <f>IF(OR($E15221="",$H15221=""),"",$H15221*$I15221)</f>
      </c>
      <c r="K15221" s="79" t="str">
        <v/>
      </c>
    </row>
    <row r="15222">
      <c r="A15222" s="81" t="str">
        <v/>
      </c>
      <c r="B15222" s="81" t="str">
        <v/>
      </c>
      <c r="C15222" s="83">
        <f>IF($E15222="","",IFERROR(VLOOKUP(TRIM(E15222&amp;""),'Référentiel Articles'!$A$2:$F$634,2,FALSE),""))</f>
      </c>
      <c r="D15222" s="83">
        <f>IF($E15222="","",IFERROR(VLOOKUP(TRIM(E15222&amp;""),'Référentiel Articles'!$A$2:$F$634,3,FALSE),""))</f>
      </c>
      <c r="E15222" s="81" t="str">
        <v/>
      </c>
      <c r="F15222" s="83">
        <f>IF($E15222="","",IFERROR(VLOOKUP(TRIM(E15222&amp;""),'Référentiel Articles'!$A$2:$F$634,4,FALSE),""))</f>
      </c>
      <c r="G15222" s="84">
        <f>IF($E15222="","",IFERROR(VLOOKUP(TRIM(E15222&amp;""),'Référentiel Articles'!$A$2:$F$634,5,FALSE),""))</f>
      </c>
      <c r="H15222" s="85" t="str">
        <v/>
      </c>
      <c r="I15222" s="84">
        <f>IF($E15222="","",IFERROR(VLOOKUP(TRIM(E15222&amp;""),'Référentiel Articles'!$A$2:$F$634,6,FALSE),""))</f>
      </c>
      <c r="J15222" s="90">
        <f>IF(OR($E15222="",$H15222=""),"",$H15222*$I15222)</f>
      </c>
      <c r="K15222" s="87" t="str">
        <v/>
      </c>
    </row>
    <row r="15223">
      <c r="A15223" s="74" t="str">
        <v/>
      </c>
      <c r="B15223" s="74" t="str">
        <v/>
      </c>
      <c r="C15223" s="75">
        <f>IF($E15223="","",IFERROR(VLOOKUP(TRIM(E15223&amp;""),'Référentiel Articles'!$A$2:$F$634,2,FALSE),""))</f>
      </c>
      <c r="D15223" s="75">
        <f>IF($E15223="","",IFERROR(VLOOKUP(TRIM(E15223&amp;""),'Référentiel Articles'!$A$2:$F$634,3,FALSE),""))</f>
      </c>
      <c r="E15223" s="74" t="str">
        <v/>
      </c>
      <c r="F15223" s="75">
        <f>IF($E15223="","",IFERROR(VLOOKUP(TRIM(E15223&amp;""),'Référentiel Articles'!$A$2:$F$634,4,FALSE),""))</f>
      </c>
      <c r="G15223" s="76">
        <f>IF($E15223="","",IFERROR(VLOOKUP(TRIM(E15223&amp;""),'Référentiel Articles'!$A$2:$F$634,5,FALSE),""))</f>
      </c>
      <c r="H15223" s="77" t="str">
        <v/>
      </c>
      <c r="I15223" s="76">
        <f>IF($E15223="","",IFERROR(VLOOKUP(TRIM(E15223&amp;""),'Référentiel Articles'!$A$2:$F$634,6,FALSE),""))</f>
      </c>
      <c r="J15223" s="78">
        <f>IF(OR($E15223="",$H15223=""),"",$H15223*$I15223)</f>
      </c>
      <c r="K15223" s="79" t="str">
        <v/>
      </c>
    </row>
    <row r="15224">
      <c r="A15224" s="81" t="str">
        <v/>
      </c>
      <c r="B15224" s="81" t="str">
        <v/>
      </c>
      <c r="C15224" s="83">
        <f>IF($E15224="","",IFERROR(VLOOKUP(TRIM(E15224&amp;""),'Référentiel Articles'!$A$2:$F$634,2,FALSE),""))</f>
      </c>
      <c r="D15224" s="83">
        <f>IF($E15224="","",IFERROR(VLOOKUP(TRIM(E15224&amp;""),'Référentiel Articles'!$A$2:$F$634,3,FALSE),""))</f>
      </c>
      <c r="E15224" s="81" t="str">
        <v/>
      </c>
      <c r="F15224" s="83">
        <f>IF($E15224="","",IFERROR(VLOOKUP(TRIM(E15224&amp;""),'Référentiel Articles'!$A$2:$F$634,4,FALSE),""))</f>
      </c>
      <c r="G15224" s="84">
        <f>IF($E15224="","",IFERROR(VLOOKUP(TRIM(E15224&amp;""),'Référentiel Articles'!$A$2:$F$634,5,FALSE),""))</f>
      </c>
      <c r="H15224" s="85" t="str">
        <v/>
      </c>
      <c r="I15224" s="84">
        <f>IF($E15224="","",IFERROR(VLOOKUP(TRIM(E15224&amp;""),'Référentiel Articles'!$A$2:$F$634,6,FALSE),""))</f>
      </c>
      <c r="J15224" s="90">
        <f>IF(OR($E15224="",$H15224=""),"",$H15224*$I15224)</f>
      </c>
      <c r="K15224" s="87" t="str">
        <v/>
      </c>
    </row>
    <row r="15225">
      <c r="A15225" s="74" t="str">
        <v/>
      </c>
      <c r="B15225" s="74" t="str">
        <v/>
      </c>
      <c r="C15225" s="75">
        <f>IF($E15225="","",IFERROR(VLOOKUP(TRIM(E15225&amp;""),'Référentiel Articles'!$A$2:$F$634,2,FALSE),""))</f>
      </c>
      <c r="D15225" s="75">
        <f>IF($E15225="","",IFERROR(VLOOKUP(TRIM(E15225&amp;""),'Référentiel Articles'!$A$2:$F$634,3,FALSE),""))</f>
      </c>
      <c r="E15225" s="74" t="str">
        <v/>
      </c>
      <c r="F15225" s="75">
        <f>IF($E15225="","",IFERROR(VLOOKUP(TRIM(E15225&amp;""),'Référentiel Articles'!$A$2:$F$634,4,FALSE),""))</f>
      </c>
      <c r="G15225" s="76">
        <f>IF($E15225="","",IFERROR(VLOOKUP(TRIM(E15225&amp;""),'Référentiel Articles'!$A$2:$F$634,5,FALSE),""))</f>
      </c>
      <c r="H15225" s="77" t="str">
        <v/>
      </c>
      <c r="I15225" s="76">
        <f>IF($E15225="","",IFERROR(VLOOKUP(TRIM(E15225&amp;""),'Référentiel Articles'!$A$2:$F$634,6,FALSE),""))</f>
      </c>
      <c r="J15225" s="78">
        <f>IF(OR($E15225="",$H15225=""),"",$H15225*$I15225)</f>
      </c>
      <c r="K15225" s="79" t="str">
        <v/>
      </c>
    </row>
    <row r="15226">
      <c r="A15226" s="81" t="str">
        <v/>
      </c>
      <c r="B15226" s="81" t="str">
        <v/>
      </c>
      <c r="C15226" s="83">
        <f>IF($E15226="","",IFERROR(VLOOKUP(TRIM(E15226&amp;""),'Référentiel Articles'!$A$2:$F$634,2,FALSE),""))</f>
      </c>
      <c r="D15226" s="83">
        <f>IF($E15226="","",IFERROR(VLOOKUP(TRIM(E15226&amp;""),'Référentiel Articles'!$A$2:$F$634,3,FALSE),""))</f>
      </c>
      <c r="E15226" s="81" t="str">
        <v/>
      </c>
      <c r="F15226" s="83">
        <f>IF($E15226="","",IFERROR(VLOOKUP(TRIM(E15226&amp;""),'Référentiel Articles'!$A$2:$F$634,4,FALSE),""))</f>
      </c>
      <c r="G15226" s="84">
        <f>IF($E15226="","",IFERROR(VLOOKUP(TRIM(E15226&amp;""),'Référentiel Articles'!$A$2:$F$634,5,FALSE),""))</f>
      </c>
      <c r="H15226" s="85" t="str">
        <v/>
      </c>
      <c r="I15226" s="84">
        <f>IF($E15226="","",IFERROR(VLOOKUP(TRIM(E15226&amp;""),'Référentiel Articles'!$A$2:$F$634,6,FALSE),""))</f>
      </c>
      <c r="J15226" s="90">
        <f>IF(OR($E15226="",$H15226=""),"",$H15226*$I15226)</f>
      </c>
      <c r="K15226" s="87" t="str">
        <v/>
      </c>
    </row>
    <row r="15227">
      <c r="A15227" s="74" t="str">
        <v/>
      </c>
      <c r="B15227" s="74" t="str">
        <v/>
      </c>
      <c r="C15227" s="75">
        <f>IF($E15227="","",IFERROR(VLOOKUP(TRIM(E15227&amp;""),'Référentiel Articles'!$A$2:$F$634,2,FALSE),""))</f>
      </c>
      <c r="D15227" s="75">
        <f>IF($E15227="","",IFERROR(VLOOKUP(TRIM(E15227&amp;""),'Référentiel Articles'!$A$2:$F$634,3,FALSE),""))</f>
      </c>
      <c r="E15227" s="74" t="str">
        <v/>
      </c>
      <c r="F15227" s="75">
        <f>IF($E15227="","",IFERROR(VLOOKUP(TRIM(E15227&amp;""),'Référentiel Articles'!$A$2:$F$634,4,FALSE),""))</f>
      </c>
      <c r="G15227" s="76">
        <f>IF($E15227="","",IFERROR(VLOOKUP(TRIM(E15227&amp;""),'Référentiel Articles'!$A$2:$F$634,5,FALSE),""))</f>
      </c>
      <c r="H15227" s="77" t="str">
        <v/>
      </c>
      <c r="I15227" s="76">
        <f>IF($E15227="","",IFERROR(VLOOKUP(TRIM(E15227&amp;""),'Référentiel Articles'!$A$2:$F$634,6,FALSE),""))</f>
      </c>
      <c r="J15227" s="78">
        <f>IF(OR($E15227="",$H15227=""),"",$H15227*$I15227)</f>
      </c>
      <c r="K15227" s="79" t="str">
        <v/>
      </c>
    </row>
    <row r="15228">
      <c r="A15228" s="81" t="str">
        <v/>
      </c>
      <c r="B15228" s="81" t="str">
        <v/>
      </c>
      <c r="C15228" s="83">
        <f>IF($E15228="","",IFERROR(VLOOKUP(TRIM(E15228&amp;""),'Référentiel Articles'!$A$2:$F$634,2,FALSE),""))</f>
      </c>
      <c r="D15228" s="83">
        <f>IF($E15228="","",IFERROR(VLOOKUP(TRIM(E15228&amp;""),'Référentiel Articles'!$A$2:$F$634,3,FALSE),""))</f>
      </c>
      <c r="E15228" s="81" t="str">
        <v/>
      </c>
      <c r="F15228" s="83">
        <f>IF($E15228="","",IFERROR(VLOOKUP(TRIM(E15228&amp;""),'Référentiel Articles'!$A$2:$F$634,4,FALSE),""))</f>
      </c>
      <c r="G15228" s="84">
        <f>IF($E15228="","",IFERROR(VLOOKUP(TRIM(E15228&amp;""),'Référentiel Articles'!$A$2:$F$634,5,FALSE),""))</f>
      </c>
      <c r="H15228" s="85" t="str">
        <v/>
      </c>
      <c r="I15228" s="84">
        <f>IF($E15228="","",IFERROR(VLOOKUP(TRIM(E15228&amp;""),'Référentiel Articles'!$A$2:$F$634,6,FALSE),""))</f>
      </c>
      <c r="J15228" s="90">
        <f>IF(OR($E15228="",$H15228=""),"",$H15228*$I15228)</f>
      </c>
      <c r="K15228" s="87" t="str">
        <v/>
      </c>
    </row>
    <row r="15229">
      <c r="A15229" s="74" t="str">
        <v/>
      </c>
      <c r="B15229" s="74" t="str">
        <v/>
      </c>
      <c r="C15229" s="75">
        <f>IF($E15229="","",IFERROR(VLOOKUP(TRIM(E15229&amp;""),'Référentiel Articles'!$A$2:$F$634,2,FALSE),""))</f>
      </c>
      <c r="D15229" s="75">
        <f>IF($E15229="","",IFERROR(VLOOKUP(TRIM(E15229&amp;""),'Référentiel Articles'!$A$2:$F$634,3,FALSE),""))</f>
      </c>
      <c r="E15229" s="74" t="str">
        <v/>
      </c>
      <c r="F15229" s="75">
        <f>IF($E15229="","",IFERROR(VLOOKUP(TRIM(E15229&amp;""),'Référentiel Articles'!$A$2:$F$634,4,FALSE),""))</f>
      </c>
      <c r="G15229" s="76">
        <f>IF($E15229="","",IFERROR(VLOOKUP(TRIM(E15229&amp;""),'Référentiel Articles'!$A$2:$F$634,5,FALSE),""))</f>
      </c>
      <c r="H15229" s="77" t="str">
        <v/>
      </c>
      <c r="I15229" s="76">
        <f>IF($E15229="","",IFERROR(VLOOKUP(TRIM(E15229&amp;""),'Référentiel Articles'!$A$2:$F$634,6,FALSE),""))</f>
      </c>
      <c r="J15229" s="78">
        <f>IF(OR($E15229="",$H15229=""),"",$H15229*$I15229)</f>
      </c>
      <c r="K15229" s="79" t="str">
        <v/>
      </c>
    </row>
    <row r="15230">
      <c r="A15230" s="81" t="str">
        <v/>
      </c>
      <c r="B15230" s="81" t="str">
        <v/>
      </c>
      <c r="C15230" s="83">
        <f>IF($E15230="","",IFERROR(VLOOKUP(TRIM(E15230&amp;""),'Référentiel Articles'!$A$2:$F$634,2,FALSE),""))</f>
      </c>
      <c r="D15230" s="83">
        <f>IF($E15230="","",IFERROR(VLOOKUP(TRIM(E15230&amp;""),'Référentiel Articles'!$A$2:$F$634,3,FALSE),""))</f>
      </c>
      <c r="E15230" s="81" t="str">
        <v/>
      </c>
      <c r="F15230" s="83">
        <f>IF($E15230="","",IFERROR(VLOOKUP(TRIM(E15230&amp;""),'Référentiel Articles'!$A$2:$F$634,4,FALSE),""))</f>
      </c>
      <c r="G15230" s="84">
        <f>IF($E15230="","",IFERROR(VLOOKUP(TRIM(E15230&amp;""),'Référentiel Articles'!$A$2:$F$634,5,FALSE),""))</f>
      </c>
      <c r="H15230" s="85" t="str">
        <v/>
      </c>
      <c r="I15230" s="84">
        <f>IF($E15230="","",IFERROR(VLOOKUP(TRIM(E15230&amp;""),'Référentiel Articles'!$A$2:$F$634,6,FALSE),""))</f>
      </c>
      <c r="J15230" s="90">
        <f>IF(OR($E15230="",$H15230=""),"",$H15230*$I15230)</f>
      </c>
      <c r="K15230" s="87" t="str">
        <v/>
      </c>
    </row>
    <row r="15231">
      <c r="A15231" s="74" t="str">
        <v/>
      </c>
      <c r="B15231" s="74" t="str">
        <v/>
      </c>
      <c r="C15231" s="75">
        <f>IF($E15231="","",IFERROR(VLOOKUP(TRIM(E15231&amp;""),'Référentiel Articles'!$A$2:$F$634,2,FALSE),""))</f>
      </c>
      <c r="D15231" s="75">
        <f>IF($E15231="","",IFERROR(VLOOKUP(TRIM(E15231&amp;""),'Référentiel Articles'!$A$2:$F$634,3,FALSE),""))</f>
      </c>
      <c r="E15231" s="74" t="str">
        <v/>
      </c>
      <c r="F15231" s="75">
        <f>IF($E15231="","",IFERROR(VLOOKUP(TRIM(E15231&amp;""),'Référentiel Articles'!$A$2:$F$634,4,FALSE),""))</f>
      </c>
      <c r="G15231" s="76">
        <f>IF($E15231="","",IFERROR(VLOOKUP(TRIM(E15231&amp;""),'Référentiel Articles'!$A$2:$F$634,5,FALSE),""))</f>
      </c>
      <c r="H15231" s="77" t="str">
        <v/>
      </c>
      <c r="I15231" s="76">
        <f>IF($E15231="","",IFERROR(VLOOKUP(TRIM(E15231&amp;""),'Référentiel Articles'!$A$2:$F$634,6,FALSE),""))</f>
      </c>
      <c r="J15231" s="78">
        <f>IF(OR($E15231="",$H15231=""),"",$H15231*$I15231)</f>
      </c>
      <c r="K15231" s="79" t="str">
        <v/>
      </c>
    </row>
    <row r="15232">
      <c r="A15232" s="81" t="str">
        <v/>
      </c>
      <c r="B15232" s="81" t="str">
        <v/>
      </c>
      <c r="C15232" s="83">
        <f>IF($E15232="","",IFERROR(VLOOKUP(TRIM(E15232&amp;""),'Référentiel Articles'!$A$2:$F$634,2,FALSE),""))</f>
      </c>
      <c r="D15232" s="83">
        <f>IF($E15232="","",IFERROR(VLOOKUP(TRIM(E15232&amp;""),'Référentiel Articles'!$A$2:$F$634,3,FALSE),""))</f>
      </c>
      <c r="E15232" s="81" t="str">
        <v/>
      </c>
      <c r="F15232" s="83">
        <f>IF($E15232="","",IFERROR(VLOOKUP(TRIM(E15232&amp;""),'Référentiel Articles'!$A$2:$F$634,4,FALSE),""))</f>
      </c>
      <c r="G15232" s="84">
        <f>IF($E15232="","",IFERROR(VLOOKUP(TRIM(E15232&amp;""),'Référentiel Articles'!$A$2:$F$634,5,FALSE),""))</f>
      </c>
      <c r="H15232" s="85" t="str">
        <v/>
      </c>
      <c r="I15232" s="84">
        <f>IF($E15232="","",IFERROR(VLOOKUP(TRIM(E15232&amp;""),'Référentiel Articles'!$A$2:$F$634,6,FALSE),""))</f>
      </c>
      <c r="J15232" s="90">
        <f>IF(OR($E15232="",$H15232=""),"",$H15232*$I15232)</f>
      </c>
      <c r="K15232" s="87" t="str">
        <v/>
      </c>
    </row>
    <row r="15233">
      <c r="A15233" s="74" t="str">
        <v/>
      </c>
      <c r="B15233" s="74" t="str">
        <v/>
      </c>
      <c r="C15233" s="75">
        <f>IF($E15233="","",IFERROR(VLOOKUP(TRIM(E15233&amp;""),'Référentiel Articles'!$A$2:$F$634,2,FALSE),""))</f>
      </c>
      <c r="D15233" s="75">
        <f>IF($E15233="","",IFERROR(VLOOKUP(TRIM(E15233&amp;""),'Référentiel Articles'!$A$2:$F$634,3,FALSE),""))</f>
      </c>
      <c r="E15233" s="74" t="str">
        <v/>
      </c>
      <c r="F15233" s="75">
        <f>IF($E15233="","",IFERROR(VLOOKUP(TRIM(E15233&amp;""),'Référentiel Articles'!$A$2:$F$634,4,FALSE),""))</f>
      </c>
      <c r="G15233" s="76">
        <f>IF($E15233="","",IFERROR(VLOOKUP(TRIM(E15233&amp;""),'Référentiel Articles'!$A$2:$F$634,5,FALSE),""))</f>
      </c>
      <c r="H15233" s="77" t="str">
        <v/>
      </c>
      <c r="I15233" s="76">
        <f>IF($E15233="","",IFERROR(VLOOKUP(TRIM(E15233&amp;""),'Référentiel Articles'!$A$2:$F$634,6,FALSE),""))</f>
      </c>
      <c r="J15233" s="78">
        <f>IF(OR($E15233="",$H15233=""),"",$H15233*$I15233)</f>
      </c>
      <c r="K15233" s="79" t="str">
        <v/>
      </c>
    </row>
    <row r="15234">
      <c r="A15234" s="81" t="str">
        <v/>
      </c>
      <c r="B15234" s="81" t="str">
        <v/>
      </c>
      <c r="C15234" s="83">
        <f>IF($E15234="","",IFERROR(VLOOKUP(TRIM(E15234&amp;""),'Référentiel Articles'!$A$2:$F$634,2,FALSE),""))</f>
      </c>
      <c r="D15234" s="83">
        <f>IF($E15234="","",IFERROR(VLOOKUP(TRIM(E15234&amp;""),'Référentiel Articles'!$A$2:$F$634,3,FALSE),""))</f>
      </c>
      <c r="E15234" s="81" t="str">
        <v/>
      </c>
      <c r="F15234" s="83">
        <f>IF($E15234="","",IFERROR(VLOOKUP(TRIM(E15234&amp;""),'Référentiel Articles'!$A$2:$F$634,4,FALSE),""))</f>
      </c>
      <c r="G15234" s="84">
        <f>IF($E15234="","",IFERROR(VLOOKUP(TRIM(E15234&amp;""),'Référentiel Articles'!$A$2:$F$634,5,FALSE),""))</f>
      </c>
      <c r="H15234" s="85" t="str">
        <v/>
      </c>
      <c r="I15234" s="84">
        <f>IF($E15234="","",IFERROR(VLOOKUP(TRIM(E15234&amp;""),'Référentiel Articles'!$A$2:$F$634,6,FALSE),""))</f>
      </c>
      <c r="J15234" s="90">
        <f>IF(OR($E15234="",$H15234=""),"",$H15234*$I15234)</f>
      </c>
      <c r="K15234" s="87" t="str">
        <v/>
      </c>
    </row>
    <row r="15235">
      <c r="A15235" s="74" t="str">
        <v/>
      </c>
      <c r="B15235" s="74" t="str">
        <v/>
      </c>
      <c r="C15235" s="75">
        <f>IF($E15235="","",IFERROR(VLOOKUP(TRIM(E15235&amp;""),'Référentiel Articles'!$A$2:$F$634,2,FALSE),""))</f>
      </c>
      <c r="D15235" s="75">
        <f>IF($E15235="","",IFERROR(VLOOKUP(TRIM(E15235&amp;""),'Référentiel Articles'!$A$2:$F$634,3,FALSE),""))</f>
      </c>
      <c r="E15235" s="74" t="str">
        <v/>
      </c>
      <c r="F15235" s="75">
        <f>IF($E15235="","",IFERROR(VLOOKUP(TRIM(E15235&amp;""),'Référentiel Articles'!$A$2:$F$634,4,FALSE),""))</f>
      </c>
      <c r="G15235" s="76">
        <f>IF($E15235="","",IFERROR(VLOOKUP(TRIM(E15235&amp;""),'Référentiel Articles'!$A$2:$F$634,5,FALSE),""))</f>
      </c>
      <c r="H15235" s="77" t="str">
        <v/>
      </c>
      <c r="I15235" s="76">
        <f>IF($E15235="","",IFERROR(VLOOKUP(TRIM(E15235&amp;""),'Référentiel Articles'!$A$2:$F$634,6,FALSE),""))</f>
      </c>
      <c r="J15235" s="78">
        <f>IF(OR($E15235="",$H15235=""),"",$H15235*$I15235)</f>
      </c>
      <c r="K15235" s="79" t="str">
        <v/>
      </c>
    </row>
    <row r="15236">
      <c r="A15236" s="81" t="str">
        <v/>
      </c>
      <c r="B15236" s="81" t="str">
        <v/>
      </c>
      <c r="C15236" s="83">
        <f>IF($E15236="","",IFERROR(VLOOKUP(TRIM(E15236&amp;""),'Référentiel Articles'!$A$2:$F$634,2,FALSE),""))</f>
      </c>
      <c r="D15236" s="83">
        <f>IF($E15236="","",IFERROR(VLOOKUP(TRIM(E15236&amp;""),'Référentiel Articles'!$A$2:$F$634,3,FALSE),""))</f>
      </c>
      <c r="E15236" s="81" t="str">
        <v/>
      </c>
      <c r="F15236" s="83">
        <f>IF($E15236="","",IFERROR(VLOOKUP(TRIM(E15236&amp;""),'Référentiel Articles'!$A$2:$F$634,4,FALSE),""))</f>
      </c>
      <c r="G15236" s="84">
        <f>IF($E15236="","",IFERROR(VLOOKUP(TRIM(E15236&amp;""),'Référentiel Articles'!$A$2:$F$634,5,FALSE),""))</f>
      </c>
      <c r="H15236" s="85" t="str">
        <v/>
      </c>
      <c r="I15236" s="84">
        <f>IF($E15236="","",IFERROR(VLOOKUP(TRIM(E15236&amp;""),'Référentiel Articles'!$A$2:$F$634,6,FALSE),""))</f>
      </c>
      <c r="J15236" s="90">
        <f>IF(OR($E15236="",$H15236=""),"",$H15236*$I15236)</f>
      </c>
      <c r="K15236" s="87" t="str">
        <v/>
      </c>
    </row>
    <row r="15237">
      <c r="A15237" s="74" t="str">
        <v/>
      </c>
      <c r="B15237" s="74" t="str">
        <v/>
      </c>
      <c r="C15237" s="75">
        <f>IF($E15237="","",IFERROR(VLOOKUP(TRIM(E15237&amp;""),'Référentiel Articles'!$A$2:$F$634,2,FALSE),""))</f>
      </c>
      <c r="D15237" s="75">
        <f>IF($E15237="","",IFERROR(VLOOKUP(TRIM(E15237&amp;""),'Référentiel Articles'!$A$2:$F$634,3,FALSE),""))</f>
      </c>
      <c r="E15237" s="74" t="str">
        <v/>
      </c>
      <c r="F15237" s="75">
        <f>IF($E15237="","",IFERROR(VLOOKUP(TRIM(E15237&amp;""),'Référentiel Articles'!$A$2:$F$634,4,FALSE),""))</f>
      </c>
      <c r="G15237" s="76">
        <f>IF($E15237="","",IFERROR(VLOOKUP(TRIM(E15237&amp;""),'Référentiel Articles'!$A$2:$F$634,5,FALSE),""))</f>
      </c>
      <c r="H15237" s="77" t="str">
        <v/>
      </c>
      <c r="I15237" s="76">
        <f>IF($E15237="","",IFERROR(VLOOKUP(TRIM(E15237&amp;""),'Référentiel Articles'!$A$2:$F$634,6,FALSE),""))</f>
      </c>
      <c r="J15237" s="78">
        <f>IF(OR($E15237="",$H15237=""),"",$H15237*$I15237)</f>
      </c>
      <c r="K15237" s="79" t="str">
        <v/>
      </c>
    </row>
    <row r="15238">
      <c r="A15238" s="81" t="str">
        <v/>
      </c>
      <c r="B15238" s="81" t="str">
        <v/>
      </c>
      <c r="C15238" s="83">
        <f>IF($E15238="","",IFERROR(VLOOKUP(TRIM(E15238&amp;""),'Référentiel Articles'!$A$2:$F$634,2,FALSE),""))</f>
      </c>
      <c r="D15238" s="83">
        <f>IF($E15238="","",IFERROR(VLOOKUP(TRIM(E15238&amp;""),'Référentiel Articles'!$A$2:$F$634,3,FALSE),""))</f>
      </c>
      <c r="E15238" s="81" t="str">
        <v/>
      </c>
      <c r="F15238" s="83">
        <f>IF($E15238="","",IFERROR(VLOOKUP(TRIM(E15238&amp;""),'Référentiel Articles'!$A$2:$F$634,4,FALSE),""))</f>
      </c>
      <c r="G15238" s="84">
        <f>IF($E15238="","",IFERROR(VLOOKUP(TRIM(E15238&amp;""),'Référentiel Articles'!$A$2:$F$634,5,FALSE),""))</f>
      </c>
      <c r="H15238" s="85" t="str">
        <v/>
      </c>
      <c r="I15238" s="84">
        <f>IF($E15238="","",IFERROR(VLOOKUP(TRIM(E15238&amp;""),'Référentiel Articles'!$A$2:$F$634,6,FALSE),""))</f>
      </c>
      <c r="J15238" s="90">
        <f>IF(OR($E15238="",$H15238=""),"",$H15238*$I15238)</f>
      </c>
      <c r="K15238" s="87" t="str">
        <v/>
      </c>
    </row>
    <row r="15239">
      <c r="A15239" s="74" t="str">
        <v/>
      </c>
      <c r="B15239" s="74" t="str">
        <v/>
      </c>
      <c r="C15239" s="75">
        <f>IF($E15239="","",IFERROR(VLOOKUP(TRIM(E15239&amp;""),'Référentiel Articles'!$A$2:$F$634,2,FALSE),""))</f>
      </c>
      <c r="D15239" s="75">
        <f>IF($E15239="","",IFERROR(VLOOKUP(TRIM(E15239&amp;""),'Référentiel Articles'!$A$2:$F$634,3,FALSE),""))</f>
      </c>
      <c r="E15239" s="74" t="str">
        <v/>
      </c>
      <c r="F15239" s="75">
        <f>IF($E15239="","",IFERROR(VLOOKUP(TRIM(E15239&amp;""),'Référentiel Articles'!$A$2:$F$634,4,FALSE),""))</f>
      </c>
      <c r="G15239" s="76">
        <f>IF($E15239="","",IFERROR(VLOOKUP(TRIM(E15239&amp;""),'Référentiel Articles'!$A$2:$F$634,5,FALSE),""))</f>
      </c>
      <c r="H15239" s="77" t="str">
        <v/>
      </c>
      <c r="I15239" s="76">
        <f>IF($E15239="","",IFERROR(VLOOKUP(TRIM(E15239&amp;""),'Référentiel Articles'!$A$2:$F$634,6,FALSE),""))</f>
      </c>
      <c r="J15239" s="78">
        <f>IF(OR($E15239="",$H15239=""),"",$H15239*$I15239)</f>
      </c>
      <c r="K15239" s="79" t="str">
        <v/>
      </c>
    </row>
    <row r="15240">
      <c r="A15240" s="81" t="str">
        <v/>
      </c>
      <c r="B15240" s="81" t="str">
        <v/>
      </c>
      <c r="C15240" s="83">
        <f>IF($E15240="","",IFERROR(VLOOKUP(TRIM(E15240&amp;""),'Référentiel Articles'!$A$2:$F$634,2,FALSE),""))</f>
      </c>
      <c r="D15240" s="83">
        <f>IF($E15240="","",IFERROR(VLOOKUP(TRIM(E15240&amp;""),'Référentiel Articles'!$A$2:$F$634,3,FALSE),""))</f>
      </c>
      <c r="E15240" s="81" t="str">
        <v/>
      </c>
      <c r="F15240" s="83">
        <f>IF($E15240="","",IFERROR(VLOOKUP(TRIM(E15240&amp;""),'Référentiel Articles'!$A$2:$F$634,4,FALSE),""))</f>
      </c>
      <c r="G15240" s="84">
        <f>IF($E15240="","",IFERROR(VLOOKUP(TRIM(E15240&amp;""),'Référentiel Articles'!$A$2:$F$634,5,FALSE),""))</f>
      </c>
      <c r="H15240" s="85" t="str">
        <v/>
      </c>
      <c r="I15240" s="84">
        <f>IF($E15240="","",IFERROR(VLOOKUP(TRIM(E15240&amp;""),'Référentiel Articles'!$A$2:$F$634,6,FALSE),""))</f>
      </c>
      <c r="J15240" s="90">
        <f>IF(OR($E15240="",$H15240=""),"",$H15240*$I15240)</f>
      </c>
      <c r="K15240" s="87" t="str">
        <v/>
      </c>
    </row>
    <row r="15241">
      <c r="A15241" s="74" t="str">
        <v/>
      </c>
      <c r="B15241" s="74" t="str">
        <v/>
      </c>
      <c r="C15241" s="75">
        <f>IF($E15241="","",IFERROR(VLOOKUP(TRIM(E15241&amp;""),'Référentiel Articles'!$A$2:$F$634,2,FALSE),""))</f>
      </c>
      <c r="D15241" s="75">
        <f>IF($E15241="","",IFERROR(VLOOKUP(TRIM(E15241&amp;""),'Référentiel Articles'!$A$2:$F$634,3,FALSE),""))</f>
      </c>
      <c r="E15241" s="74" t="str">
        <v/>
      </c>
      <c r="F15241" s="75">
        <f>IF($E15241="","",IFERROR(VLOOKUP(TRIM(E15241&amp;""),'Référentiel Articles'!$A$2:$F$634,4,FALSE),""))</f>
      </c>
      <c r="G15241" s="76">
        <f>IF($E15241="","",IFERROR(VLOOKUP(TRIM(E15241&amp;""),'Référentiel Articles'!$A$2:$F$634,5,FALSE),""))</f>
      </c>
      <c r="H15241" s="77" t="str">
        <v/>
      </c>
      <c r="I15241" s="76">
        <f>IF($E15241="","",IFERROR(VLOOKUP(TRIM(E15241&amp;""),'Référentiel Articles'!$A$2:$F$634,6,FALSE),""))</f>
      </c>
      <c r="J15241" s="78">
        <f>IF(OR($E15241="",$H15241=""),"",$H15241*$I15241)</f>
      </c>
      <c r="K15241" s="79" t="str">
        <v/>
      </c>
    </row>
    <row r="15242">
      <c r="A15242" s="81" t="str">
        <v/>
      </c>
      <c r="B15242" s="81" t="str">
        <v/>
      </c>
      <c r="C15242" s="83">
        <f>IF($E15242="","",IFERROR(VLOOKUP(TRIM(E15242&amp;""),'Référentiel Articles'!$A$2:$F$634,2,FALSE),""))</f>
      </c>
      <c r="D15242" s="83">
        <f>IF($E15242="","",IFERROR(VLOOKUP(TRIM(E15242&amp;""),'Référentiel Articles'!$A$2:$F$634,3,FALSE),""))</f>
      </c>
      <c r="E15242" s="81" t="str">
        <v/>
      </c>
      <c r="F15242" s="83">
        <f>IF($E15242="","",IFERROR(VLOOKUP(TRIM(E15242&amp;""),'Référentiel Articles'!$A$2:$F$634,4,FALSE),""))</f>
      </c>
      <c r="G15242" s="84">
        <f>IF($E15242="","",IFERROR(VLOOKUP(TRIM(E15242&amp;""),'Référentiel Articles'!$A$2:$F$634,5,FALSE),""))</f>
      </c>
      <c r="H15242" s="85" t="str">
        <v/>
      </c>
      <c r="I15242" s="84">
        <f>IF($E15242="","",IFERROR(VLOOKUP(TRIM(E15242&amp;""),'Référentiel Articles'!$A$2:$F$634,6,FALSE),""))</f>
      </c>
      <c r="J15242" s="90">
        <f>IF(OR($E15242="",$H15242=""),"",$H15242*$I15242)</f>
      </c>
      <c r="K15242" s="87" t="str">
        <v/>
      </c>
    </row>
    <row r="15243">
      <c r="A15243" s="74" t="str">
        <v/>
      </c>
      <c r="B15243" s="74" t="str">
        <v/>
      </c>
      <c r="C15243" s="75">
        <f>IF($E15243="","",IFERROR(VLOOKUP(TRIM(E15243&amp;""),'Référentiel Articles'!$A$2:$F$634,2,FALSE),""))</f>
      </c>
      <c r="D15243" s="75">
        <f>IF($E15243="","",IFERROR(VLOOKUP(TRIM(E15243&amp;""),'Référentiel Articles'!$A$2:$F$634,3,FALSE),""))</f>
      </c>
      <c r="E15243" s="74" t="str">
        <v/>
      </c>
      <c r="F15243" s="75">
        <f>IF($E15243="","",IFERROR(VLOOKUP(TRIM(E15243&amp;""),'Référentiel Articles'!$A$2:$F$634,4,FALSE),""))</f>
      </c>
      <c r="G15243" s="76">
        <f>IF($E15243="","",IFERROR(VLOOKUP(TRIM(E15243&amp;""),'Référentiel Articles'!$A$2:$F$634,5,FALSE),""))</f>
      </c>
      <c r="H15243" s="77" t="str">
        <v/>
      </c>
      <c r="I15243" s="76">
        <f>IF($E15243="","",IFERROR(VLOOKUP(TRIM(E15243&amp;""),'Référentiel Articles'!$A$2:$F$634,6,FALSE),""))</f>
      </c>
      <c r="J15243" s="78">
        <f>IF(OR($E15243="",$H15243=""),"",$H15243*$I15243)</f>
      </c>
      <c r="K15243" s="79" t="str">
        <v/>
      </c>
    </row>
    <row r="15244">
      <c r="A15244" s="81" t="str">
        <v/>
      </c>
      <c r="B15244" s="81" t="str">
        <v/>
      </c>
      <c r="C15244" s="83">
        <f>IF($E15244="","",IFERROR(VLOOKUP(TRIM(E15244&amp;""),'Référentiel Articles'!$A$2:$F$634,2,FALSE),""))</f>
      </c>
      <c r="D15244" s="83">
        <f>IF($E15244="","",IFERROR(VLOOKUP(TRIM(E15244&amp;""),'Référentiel Articles'!$A$2:$F$634,3,FALSE),""))</f>
      </c>
      <c r="E15244" s="81" t="str">
        <v/>
      </c>
      <c r="F15244" s="83">
        <f>IF($E15244="","",IFERROR(VLOOKUP(TRIM(E15244&amp;""),'Référentiel Articles'!$A$2:$F$634,4,FALSE),""))</f>
      </c>
      <c r="G15244" s="84">
        <f>IF($E15244="","",IFERROR(VLOOKUP(TRIM(E15244&amp;""),'Référentiel Articles'!$A$2:$F$634,5,FALSE),""))</f>
      </c>
      <c r="H15244" s="85" t="str">
        <v/>
      </c>
      <c r="I15244" s="84">
        <f>IF($E15244="","",IFERROR(VLOOKUP(TRIM(E15244&amp;""),'Référentiel Articles'!$A$2:$F$634,6,FALSE),""))</f>
      </c>
      <c r="J15244" s="90">
        <f>IF(OR($E15244="",$H15244=""),"",$H15244*$I15244)</f>
      </c>
      <c r="K15244" s="87" t="str">
        <v/>
      </c>
    </row>
    <row r="15245">
      <c r="A15245" s="74" t="str">
        <v/>
      </c>
      <c r="B15245" s="74" t="str">
        <v/>
      </c>
      <c r="C15245" s="75">
        <f>IF($E15245="","",IFERROR(VLOOKUP(TRIM(E15245&amp;""),'Référentiel Articles'!$A$2:$F$634,2,FALSE),""))</f>
      </c>
      <c r="D15245" s="75">
        <f>IF($E15245="","",IFERROR(VLOOKUP(TRIM(E15245&amp;""),'Référentiel Articles'!$A$2:$F$634,3,FALSE),""))</f>
      </c>
      <c r="E15245" s="74" t="str">
        <v/>
      </c>
      <c r="F15245" s="75">
        <f>IF($E15245="","",IFERROR(VLOOKUP(TRIM(E15245&amp;""),'Référentiel Articles'!$A$2:$F$634,4,FALSE),""))</f>
      </c>
      <c r="G15245" s="76">
        <f>IF($E15245="","",IFERROR(VLOOKUP(TRIM(E15245&amp;""),'Référentiel Articles'!$A$2:$F$634,5,FALSE),""))</f>
      </c>
      <c r="H15245" s="77" t="str">
        <v/>
      </c>
      <c r="I15245" s="76">
        <f>IF($E15245="","",IFERROR(VLOOKUP(TRIM(E15245&amp;""),'Référentiel Articles'!$A$2:$F$634,6,FALSE),""))</f>
      </c>
      <c r="J15245" s="78">
        <f>IF(OR($E15245="",$H15245=""),"",$H15245*$I15245)</f>
      </c>
      <c r="K15245" s="79" t="str">
        <v/>
      </c>
    </row>
    <row r="15246">
      <c r="A15246" s="81" t="str">
        <v/>
      </c>
      <c r="B15246" s="81" t="str">
        <v/>
      </c>
      <c r="C15246" s="83">
        <f>IF($E15246="","",IFERROR(VLOOKUP(TRIM(E15246&amp;""),'Référentiel Articles'!$A$2:$F$634,2,FALSE),""))</f>
      </c>
      <c r="D15246" s="83">
        <f>IF($E15246="","",IFERROR(VLOOKUP(TRIM(E15246&amp;""),'Référentiel Articles'!$A$2:$F$634,3,FALSE),""))</f>
      </c>
      <c r="E15246" s="81" t="str">
        <v/>
      </c>
      <c r="F15246" s="83">
        <f>IF($E15246="","",IFERROR(VLOOKUP(TRIM(E15246&amp;""),'Référentiel Articles'!$A$2:$F$634,4,FALSE),""))</f>
      </c>
      <c r="G15246" s="84">
        <f>IF($E15246="","",IFERROR(VLOOKUP(TRIM(E15246&amp;""),'Référentiel Articles'!$A$2:$F$634,5,FALSE),""))</f>
      </c>
      <c r="H15246" s="85" t="str">
        <v/>
      </c>
      <c r="I15246" s="84">
        <f>IF($E15246="","",IFERROR(VLOOKUP(TRIM(E15246&amp;""),'Référentiel Articles'!$A$2:$F$634,6,FALSE),""))</f>
      </c>
      <c r="J15246" s="90">
        <f>IF(OR($E15246="",$H15246=""),"",$H15246*$I15246)</f>
      </c>
      <c r="K15246" s="87" t="str">
        <v/>
      </c>
    </row>
    <row r="15247">
      <c r="A15247" s="74" t="str">
        <v/>
      </c>
      <c r="B15247" s="74" t="str">
        <v/>
      </c>
      <c r="C15247" s="75">
        <f>IF($E15247="","",IFERROR(VLOOKUP(TRIM(E15247&amp;""),'Référentiel Articles'!$A$2:$F$634,2,FALSE),""))</f>
      </c>
      <c r="D15247" s="75">
        <f>IF($E15247="","",IFERROR(VLOOKUP(TRIM(E15247&amp;""),'Référentiel Articles'!$A$2:$F$634,3,FALSE),""))</f>
      </c>
      <c r="E15247" s="74" t="str">
        <v/>
      </c>
      <c r="F15247" s="75">
        <f>IF($E15247="","",IFERROR(VLOOKUP(TRIM(E15247&amp;""),'Référentiel Articles'!$A$2:$F$634,4,FALSE),""))</f>
      </c>
      <c r="G15247" s="76">
        <f>IF($E15247="","",IFERROR(VLOOKUP(TRIM(E15247&amp;""),'Référentiel Articles'!$A$2:$F$634,5,FALSE),""))</f>
      </c>
      <c r="H15247" s="77" t="str">
        <v/>
      </c>
      <c r="I15247" s="76">
        <f>IF($E15247="","",IFERROR(VLOOKUP(TRIM(E15247&amp;""),'Référentiel Articles'!$A$2:$F$634,6,FALSE),""))</f>
      </c>
      <c r="J15247" s="78">
        <f>IF(OR($E15247="",$H15247=""),"",$H15247*$I15247)</f>
      </c>
      <c r="K15247" s="79" t="str">
        <v/>
      </c>
    </row>
    <row r="15248">
      <c r="A15248" s="81" t="str">
        <v/>
      </c>
      <c r="B15248" s="81" t="str">
        <v/>
      </c>
      <c r="C15248" s="83">
        <f>IF($E15248="","",IFERROR(VLOOKUP(TRIM(E15248&amp;""),'Référentiel Articles'!$A$2:$F$634,2,FALSE),""))</f>
      </c>
      <c r="D15248" s="83">
        <f>IF($E15248="","",IFERROR(VLOOKUP(TRIM(E15248&amp;""),'Référentiel Articles'!$A$2:$F$634,3,FALSE),""))</f>
      </c>
      <c r="E15248" s="81" t="str">
        <v/>
      </c>
      <c r="F15248" s="83">
        <f>IF($E15248="","",IFERROR(VLOOKUP(TRIM(E15248&amp;""),'Référentiel Articles'!$A$2:$F$634,4,FALSE),""))</f>
      </c>
      <c r="G15248" s="84">
        <f>IF($E15248="","",IFERROR(VLOOKUP(TRIM(E15248&amp;""),'Référentiel Articles'!$A$2:$F$634,5,FALSE),""))</f>
      </c>
      <c r="H15248" s="85" t="str">
        <v/>
      </c>
      <c r="I15248" s="84">
        <f>IF($E15248="","",IFERROR(VLOOKUP(TRIM(E15248&amp;""),'Référentiel Articles'!$A$2:$F$634,6,FALSE),""))</f>
      </c>
      <c r="J15248" s="90">
        <f>IF(OR($E15248="",$H15248=""),"",$H15248*$I15248)</f>
      </c>
      <c r="K15248" s="87" t="str">
        <v/>
      </c>
    </row>
    <row r="15249">
      <c r="A15249" s="74" t="str">
        <v/>
      </c>
      <c r="B15249" s="74" t="str">
        <v/>
      </c>
      <c r="C15249" s="75">
        <f>IF($E15249="","",IFERROR(VLOOKUP(TRIM(E15249&amp;""),'Référentiel Articles'!$A$2:$F$634,2,FALSE),""))</f>
      </c>
      <c r="D15249" s="75">
        <f>IF($E15249="","",IFERROR(VLOOKUP(TRIM(E15249&amp;""),'Référentiel Articles'!$A$2:$F$634,3,FALSE),""))</f>
      </c>
      <c r="E15249" s="74" t="str">
        <v/>
      </c>
      <c r="F15249" s="75">
        <f>IF($E15249="","",IFERROR(VLOOKUP(TRIM(E15249&amp;""),'Référentiel Articles'!$A$2:$F$634,4,FALSE),""))</f>
      </c>
      <c r="G15249" s="76">
        <f>IF($E15249="","",IFERROR(VLOOKUP(TRIM(E15249&amp;""),'Référentiel Articles'!$A$2:$F$634,5,FALSE),""))</f>
      </c>
      <c r="H15249" s="77" t="str">
        <v/>
      </c>
      <c r="I15249" s="76">
        <f>IF($E15249="","",IFERROR(VLOOKUP(TRIM(E15249&amp;""),'Référentiel Articles'!$A$2:$F$634,6,FALSE),""))</f>
      </c>
      <c r="J15249" s="78">
        <f>IF(OR($E15249="",$H15249=""),"",$H15249*$I15249)</f>
      </c>
      <c r="K15249" s="79" t="str">
        <v/>
      </c>
    </row>
    <row r="15250">
      <c r="A15250" s="81" t="str">
        <v/>
      </c>
      <c r="B15250" s="81" t="str">
        <v/>
      </c>
      <c r="C15250" s="83">
        <f>IF($E15250="","",IFERROR(VLOOKUP(TRIM(E15250&amp;""),'Référentiel Articles'!$A$2:$F$634,2,FALSE),""))</f>
      </c>
      <c r="D15250" s="83">
        <f>IF($E15250="","",IFERROR(VLOOKUP(TRIM(E15250&amp;""),'Référentiel Articles'!$A$2:$F$634,3,FALSE),""))</f>
      </c>
      <c r="E15250" s="81" t="str">
        <v/>
      </c>
      <c r="F15250" s="83">
        <f>IF($E15250="","",IFERROR(VLOOKUP(TRIM(E15250&amp;""),'Référentiel Articles'!$A$2:$F$634,4,FALSE),""))</f>
      </c>
      <c r="G15250" s="84">
        <f>IF($E15250="","",IFERROR(VLOOKUP(TRIM(E15250&amp;""),'Référentiel Articles'!$A$2:$F$634,5,FALSE),""))</f>
      </c>
      <c r="H15250" s="85" t="str">
        <v/>
      </c>
      <c r="I15250" s="84">
        <f>IF($E15250="","",IFERROR(VLOOKUP(TRIM(E15250&amp;""),'Référentiel Articles'!$A$2:$F$634,6,FALSE),""))</f>
      </c>
      <c r="J15250" s="90">
        <f>IF(OR($E15250="",$H15250=""),"",$H15250*$I15250)</f>
      </c>
      <c r="K15250" s="87" t="str">
        <v/>
      </c>
    </row>
    <row r="15251">
      <c r="A15251" s="74" t="str">
        <v/>
      </c>
      <c r="B15251" s="74" t="str">
        <v/>
      </c>
      <c r="C15251" s="75">
        <f>IF($E15251="","",IFERROR(VLOOKUP(TRIM(E15251&amp;""),'Référentiel Articles'!$A$2:$F$634,2,FALSE),""))</f>
      </c>
      <c r="D15251" s="75">
        <f>IF($E15251="","",IFERROR(VLOOKUP(TRIM(E15251&amp;""),'Référentiel Articles'!$A$2:$F$634,3,FALSE),""))</f>
      </c>
      <c r="E15251" s="74" t="str">
        <v/>
      </c>
      <c r="F15251" s="75">
        <f>IF($E15251="","",IFERROR(VLOOKUP(TRIM(E15251&amp;""),'Référentiel Articles'!$A$2:$F$634,4,FALSE),""))</f>
      </c>
      <c r="G15251" s="76">
        <f>IF($E15251="","",IFERROR(VLOOKUP(TRIM(E15251&amp;""),'Référentiel Articles'!$A$2:$F$634,5,FALSE),""))</f>
      </c>
      <c r="H15251" s="77" t="str">
        <v/>
      </c>
      <c r="I15251" s="76">
        <f>IF($E15251="","",IFERROR(VLOOKUP(TRIM(E15251&amp;""),'Référentiel Articles'!$A$2:$F$634,6,FALSE),""))</f>
      </c>
      <c r="J15251" s="78">
        <f>IF(OR($E15251="",$H15251=""),"",$H15251*$I15251)</f>
      </c>
      <c r="K15251" s="79" t="str">
        <v/>
      </c>
    </row>
    <row r="15252">
      <c r="A15252" s="81" t="str">
        <v/>
      </c>
      <c r="B15252" s="81" t="str">
        <v/>
      </c>
      <c r="C15252" s="83">
        <f>IF($E15252="","",IFERROR(VLOOKUP(TRIM(E15252&amp;""),'Référentiel Articles'!$A$2:$F$634,2,FALSE),""))</f>
      </c>
      <c r="D15252" s="83">
        <f>IF($E15252="","",IFERROR(VLOOKUP(TRIM(E15252&amp;""),'Référentiel Articles'!$A$2:$F$634,3,FALSE),""))</f>
      </c>
      <c r="E15252" s="81" t="str">
        <v/>
      </c>
      <c r="F15252" s="83">
        <f>IF($E15252="","",IFERROR(VLOOKUP(TRIM(E15252&amp;""),'Référentiel Articles'!$A$2:$F$634,4,FALSE),""))</f>
      </c>
      <c r="G15252" s="84">
        <f>IF($E15252="","",IFERROR(VLOOKUP(TRIM(E15252&amp;""),'Référentiel Articles'!$A$2:$F$634,5,FALSE),""))</f>
      </c>
      <c r="H15252" s="85" t="str">
        <v/>
      </c>
      <c r="I15252" s="84">
        <f>IF($E15252="","",IFERROR(VLOOKUP(TRIM(E15252&amp;""),'Référentiel Articles'!$A$2:$F$634,6,FALSE),""))</f>
      </c>
      <c r="J15252" s="90">
        <f>IF(OR($E15252="",$H15252=""),"",$H15252*$I15252)</f>
      </c>
      <c r="K15252" s="87" t="str">
        <v/>
      </c>
    </row>
    <row r="15253">
      <c r="A15253" s="74" t="str">
        <v/>
      </c>
      <c r="B15253" s="74" t="str">
        <v/>
      </c>
      <c r="C15253" s="75">
        <f>IF($E15253="","",IFERROR(VLOOKUP(TRIM(E15253&amp;""),'Référentiel Articles'!$A$2:$F$634,2,FALSE),""))</f>
      </c>
      <c r="D15253" s="75">
        <f>IF($E15253="","",IFERROR(VLOOKUP(TRIM(E15253&amp;""),'Référentiel Articles'!$A$2:$F$634,3,FALSE),""))</f>
      </c>
      <c r="E15253" s="74" t="str">
        <v/>
      </c>
      <c r="F15253" s="75">
        <f>IF($E15253="","",IFERROR(VLOOKUP(TRIM(E15253&amp;""),'Référentiel Articles'!$A$2:$F$634,4,FALSE),""))</f>
      </c>
      <c r="G15253" s="76">
        <f>IF($E15253="","",IFERROR(VLOOKUP(TRIM(E15253&amp;""),'Référentiel Articles'!$A$2:$F$634,5,FALSE),""))</f>
      </c>
      <c r="H15253" s="77" t="str">
        <v/>
      </c>
      <c r="I15253" s="76">
        <f>IF($E15253="","",IFERROR(VLOOKUP(TRIM(E15253&amp;""),'Référentiel Articles'!$A$2:$F$634,6,FALSE),""))</f>
      </c>
      <c r="J15253" s="78">
        <f>IF(OR($E15253="",$H15253=""),"",$H15253*$I15253)</f>
      </c>
      <c r="K15253" s="79" t="str">
        <v/>
      </c>
    </row>
    <row r="15254">
      <c r="A15254" s="81" t="str">
        <v/>
      </c>
      <c r="B15254" s="81" t="str">
        <v/>
      </c>
      <c r="C15254" s="83">
        <f>IF($E15254="","",IFERROR(VLOOKUP(TRIM(E15254&amp;""),'Référentiel Articles'!$A$2:$F$634,2,FALSE),""))</f>
      </c>
      <c r="D15254" s="83">
        <f>IF($E15254="","",IFERROR(VLOOKUP(TRIM(E15254&amp;""),'Référentiel Articles'!$A$2:$F$634,3,FALSE),""))</f>
      </c>
      <c r="E15254" s="81" t="str">
        <v/>
      </c>
      <c r="F15254" s="83">
        <f>IF($E15254="","",IFERROR(VLOOKUP(TRIM(E15254&amp;""),'Référentiel Articles'!$A$2:$F$634,4,FALSE),""))</f>
      </c>
      <c r="G15254" s="84">
        <f>IF($E15254="","",IFERROR(VLOOKUP(TRIM(E15254&amp;""),'Référentiel Articles'!$A$2:$F$634,5,FALSE),""))</f>
      </c>
      <c r="H15254" s="85" t="str">
        <v/>
      </c>
      <c r="I15254" s="84">
        <f>IF($E15254="","",IFERROR(VLOOKUP(TRIM(E15254&amp;""),'Référentiel Articles'!$A$2:$F$634,6,FALSE),""))</f>
      </c>
      <c r="J15254" s="90">
        <f>IF(OR($E15254="",$H15254=""),"",$H15254*$I15254)</f>
      </c>
      <c r="K15254" s="87" t="str">
        <v/>
      </c>
    </row>
    <row r="15255">
      <c r="A15255" s="74" t="str">
        <v/>
      </c>
      <c r="B15255" s="74" t="str">
        <v/>
      </c>
      <c r="C15255" s="75">
        <f>IF($E15255="","",IFERROR(VLOOKUP(TRIM(E15255&amp;""),'Référentiel Articles'!$A$2:$F$634,2,FALSE),""))</f>
      </c>
      <c r="D15255" s="75">
        <f>IF($E15255="","",IFERROR(VLOOKUP(TRIM(E15255&amp;""),'Référentiel Articles'!$A$2:$F$634,3,FALSE),""))</f>
      </c>
      <c r="E15255" s="74" t="str">
        <v/>
      </c>
      <c r="F15255" s="75">
        <f>IF($E15255="","",IFERROR(VLOOKUP(TRIM(E15255&amp;""),'Référentiel Articles'!$A$2:$F$634,4,FALSE),""))</f>
      </c>
      <c r="G15255" s="76">
        <f>IF($E15255="","",IFERROR(VLOOKUP(TRIM(E15255&amp;""),'Référentiel Articles'!$A$2:$F$634,5,FALSE),""))</f>
      </c>
      <c r="H15255" s="77" t="str">
        <v/>
      </c>
      <c r="I15255" s="76">
        <f>IF($E15255="","",IFERROR(VLOOKUP(TRIM(E15255&amp;""),'Référentiel Articles'!$A$2:$F$634,6,FALSE),""))</f>
      </c>
      <c r="J15255" s="78">
        <f>IF(OR($E15255="",$H15255=""),"",$H15255*$I15255)</f>
      </c>
      <c r="K15255" s="79" t="str">
        <v/>
      </c>
    </row>
    <row r="15256">
      <c r="A15256" s="81" t="str">
        <v/>
      </c>
      <c r="B15256" s="81" t="str">
        <v/>
      </c>
      <c r="C15256" s="83">
        <f>IF($E15256="","",IFERROR(VLOOKUP(TRIM(E15256&amp;""),'Référentiel Articles'!$A$2:$F$634,2,FALSE),""))</f>
      </c>
      <c r="D15256" s="83">
        <f>IF($E15256="","",IFERROR(VLOOKUP(TRIM(E15256&amp;""),'Référentiel Articles'!$A$2:$F$634,3,FALSE),""))</f>
      </c>
      <c r="E15256" s="81" t="str">
        <v/>
      </c>
      <c r="F15256" s="83">
        <f>IF($E15256="","",IFERROR(VLOOKUP(TRIM(E15256&amp;""),'Référentiel Articles'!$A$2:$F$634,4,FALSE),""))</f>
      </c>
      <c r="G15256" s="84">
        <f>IF($E15256="","",IFERROR(VLOOKUP(TRIM(E15256&amp;""),'Référentiel Articles'!$A$2:$F$634,5,FALSE),""))</f>
      </c>
      <c r="H15256" s="85" t="str">
        <v/>
      </c>
      <c r="I15256" s="84">
        <f>IF($E15256="","",IFERROR(VLOOKUP(TRIM(E15256&amp;""),'Référentiel Articles'!$A$2:$F$634,6,FALSE),""))</f>
      </c>
      <c r="J15256" s="90">
        <f>IF(OR($E15256="",$H15256=""),"",$H15256*$I15256)</f>
      </c>
      <c r="K15256" s="87" t="str">
        <v/>
      </c>
    </row>
    <row r="15257">
      <c r="A15257" s="74" t="str">
        <v/>
      </c>
      <c r="B15257" s="74" t="str">
        <v/>
      </c>
      <c r="C15257" s="75">
        <f>IF($E15257="","",IFERROR(VLOOKUP(TRIM(E15257&amp;""),'Référentiel Articles'!$A$2:$F$634,2,FALSE),""))</f>
      </c>
      <c r="D15257" s="75">
        <f>IF($E15257="","",IFERROR(VLOOKUP(TRIM(E15257&amp;""),'Référentiel Articles'!$A$2:$F$634,3,FALSE),""))</f>
      </c>
      <c r="E15257" s="74" t="str">
        <v/>
      </c>
      <c r="F15257" s="75">
        <f>IF($E15257="","",IFERROR(VLOOKUP(TRIM(E15257&amp;""),'Référentiel Articles'!$A$2:$F$634,4,FALSE),""))</f>
      </c>
      <c r="G15257" s="76">
        <f>IF($E15257="","",IFERROR(VLOOKUP(TRIM(E15257&amp;""),'Référentiel Articles'!$A$2:$F$634,5,FALSE),""))</f>
      </c>
      <c r="H15257" s="77" t="str">
        <v/>
      </c>
      <c r="I15257" s="76">
        <f>IF($E15257="","",IFERROR(VLOOKUP(TRIM(E15257&amp;""),'Référentiel Articles'!$A$2:$F$634,6,FALSE),""))</f>
      </c>
      <c r="J15257" s="78">
        <f>IF(OR($E15257="",$H15257=""),"",$H15257*$I15257)</f>
      </c>
      <c r="K15257" s="79" t="str">
        <v/>
      </c>
    </row>
    <row r="15258">
      <c r="A15258" s="81" t="str">
        <v/>
      </c>
      <c r="B15258" s="81" t="str">
        <v/>
      </c>
      <c r="C15258" s="83">
        <f>IF($E15258="","",IFERROR(VLOOKUP(TRIM(E15258&amp;""),'Référentiel Articles'!$A$2:$F$634,2,FALSE),""))</f>
      </c>
      <c r="D15258" s="83">
        <f>IF($E15258="","",IFERROR(VLOOKUP(TRIM(E15258&amp;""),'Référentiel Articles'!$A$2:$F$634,3,FALSE),""))</f>
      </c>
      <c r="E15258" s="81" t="str">
        <v/>
      </c>
      <c r="F15258" s="83">
        <f>IF($E15258="","",IFERROR(VLOOKUP(TRIM(E15258&amp;""),'Référentiel Articles'!$A$2:$F$634,4,FALSE),""))</f>
      </c>
      <c r="G15258" s="84">
        <f>IF($E15258="","",IFERROR(VLOOKUP(TRIM(E15258&amp;""),'Référentiel Articles'!$A$2:$F$634,5,FALSE),""))</f>
      </c>
      <c r="H15258" s="85" t="str">
        <v/>
      </c>
      <c r="I15258" s="84">
        <f>IF($E15258="","",IFERROR(VLOOKUP(TRIM(E15258&amp;""),'Référentiel Articles'!$A$2:$F$634,6,FALSE),""))</f>
      </c>
      <c r="J15258" s="90">
        <f>IF(OR($E15258="",$H15258=""),"",$H15258*$I15258)</f>
      </c>
      <c r="K15258" s="87" t="str">
        <v/>
      </c>
    </row>
    <row r="15259">
      <c r="A15259" s="74" t="str">
        <v/>
      </c>
      <c r="B15259" s="74" t="str">
        <v/>
      </c>
      <c r="C15259" s="75">
        <f>IF($E15259="","",IFERROR(VLOOKUP(TRIM(E15259&amp;""),'Référentiel Articles'!$A$2:$F$634,2,FALSE),""))</f>
      </c>
      <c r="D15259" s="75">
        <f>IF($E15259="","",IFERROR(VLOOKUP(TRIM(E15259&amp;""),'Référentiel Articles'!$A$2:$F$634,3,FALSE),""))</f>
      </c>
      <c r="E15259" s="74" t="str">
        <v/>
      </c>
      <c r="F15259" s="75">
        <f>IF($E15259="","",IFERROR(VLOOKUP(TRIM(E15259&amp;""),'Référentiel Articles'!$A$2:$F$634,4,FALSE),""))</f>
      </c>
      <c r="G15259" s="76">
        <f>IF($E15259="","",IFERROR(VLOOKUP(TRIM(E15259&amp;""),'Référentiel Articles'!$A$2:$F$634,5,FALSE),""))</f>
      </c>
      <c r="H15259" s="77" t="str">
        <v/>
      </c>
      <c r="I15259" s="76">
        <f>IF($E15259="","",IFERROR(VLOOKUP(TRIM(E15259&amp;""),'Référentiel Articles'!$A$2:$F$634,6,FALSE),""))</f>
      </c>
      <c r="J15259" s="78">
        <f>IF(OR($E15259="",$H15259=""),"",$H15259*$I15259)</f>
      </c>
      <c r="K15259" s="79" t="str">
        <v/>
      </c>
    </row>
    <row r="15260">
      <c r="A15260" s="81" t="str">
        <v/>
      </c>
      <c r="B15260" s="81" t="str">
        <v/>
      </c>
      <c r="C15260" s="83">
        <f>IF($E15260="","",IFERROR(VLOOKUP(TRIM(E15260&amp;""),'Référentiel Articles'!$A$2:$F$634,2,FALSE),""))</f>
      </c>
      <c r="D15260" s="83">
        <f>IF($E15260="","",IFERROR(VLOOKUP(TRIM(E15260&amp;""),'Référentiel Articles'!$A$2:$F$634,3,FALSE),""))</f>
      </c>
      <c r="E15260" s="81" t="str">
        <v/>
      </c>
      <c r="F15260" s="83">
        <f>IF($E15260="","",IFERROR(VLOOKUP(TRIM(E15260&amp;""),'Référentiel Articles'!$A$2:$F$634,4,FALSE),""))</f>
      </c>
      <c r="G15260" s="84">
        <f>IF($E15260="","",IFERROR(VLOOKUP(TRIM(E15260&amp;""),'Référentiel Articles'!$A$2:$F$634,5,FALSE),""))</f>
      </c>
      <c r="H15260" s="85" t="str">
        <v/>
      </c>
      <c r="I15260" s="84">
        <f>IF($E15260="","",IFERROR(VLOOKUP(TRIM(E15260&amp;""),'Référentiel Articles'!$A$2:$F$634,6,FALSE),""))</f>
      </c>
      <c r="J15260" s="90">
        <f>IF(OR($E15260="",$H15260=""),"",$H15260*$I15260)</f>
      </c>
      <c r="K15260" s="87" t="str">
        <v/>
      </c>
    </row>
    <row r="15261">
      <c r="A15261" s="74" t="str">
        <v/>
      </c>
      <c r="B15261" s="74" t="str">
        <v/>
      </c>
      <c r="C15261" s="75">
        <f>IF($E15261="","",IFERROR(VLOOKUP(TRIM(E15261&amp;""),'Référentiel Articles'!$A$2:$F$634,2,FALSE),""))</f>
      </c>
      <c r="D15261" s="75">
        <f>IF($E15261="","",IFERROR(VLOOKUP(TRIM(E15261&amp;""),'Référentiel Articles'!$A$2:$F$634,3,FALSE),""))</f>
      </c>
      <c r="E15261" s="74" t="str">
        <v/>
      </c>
      <c r="F15261" s="75">
        <f>IF($E15261="","",IFERROR(VLOOKUP(TRIM(E15261&amp;""),'Référentiel Articles'!$A$2:$F$634,4,FALSE),""))</f>
      </c>
      <c r="G15261" s="76">
        <f>IF($E15261="","",IFERROR(VLOOKUP(TRIM(E15261&amp;""),'Référentiel Articles'!$A$2:$F$634,5,FALSE),""))</f>
      </c>
      <c r="H15261" s="77" t="str">
        <v/>
      </c>
      <c r="I15261" s="76">
        <f>IF($E15261="","",IFERROR(VLOOKUP(TRIM(E15261&amp;""),'Référentiel Articles'!$A$2:$F$634,6,FALSE),""))</f>
      </c>
      <c r="J15261" s="78">
        <f>IF(OR($E15261="",$H15261=""),"",$H15261*$I15261)</f>
      </c>
      <c r="K15261" s="79" t="str">
        <v/>
      </c>
    </row>
    <row r="15262">
      <c r="A15262" s="81" t="str">
        <v/>
      </c>
      <c r="B15262" s="81" t="str">
        <v/>
      </c>
      <c r="C15262" s="83">
        <f>IF($E15262="","",IFERROR(VLOOKUP(TRIM(E15262&amp;""),'Référentiel Articles'!$A$2:$F$634,2,FALSE),""))</f>
      </c>
      <c r="D15262" s="83">
        <f>IF($E15262="","",IFERROR(VLOOKUP(TRIM(E15262&amp;""),'Référentiel Articles'!$A$2:$F$634,3,FALSE),""))</f>
      </c>
      <c r="E15262" s="81" t="str">
        <v/>
      </c>
      <c r="F15262" s="83">
        <f>IF($E15262="","",IFERROR(VLOOKUP(TRIM(E15262&amp;""),'Référentiel Articles'!$A$2:$F$634,4,FALSE),""))</f>
      </c>
      <c r="G15262" s="84">
        <f>IF($E15262="","",IFERROR(VLOOKUP(TRIM(E15262&amp;""),'Référentiel Articles'!$A$2:$F$634,5,FALSE),""))</f>
      </c>
      <c r="H15262" s="85" t="str">
        <v/>
      </c>
      <c r="I15262" s="84">
        <f>IF($E15262="","",IFERROR(VLOOKUP(TRIM(E15262&amp;""),'Référentiel Articles'!$A$2:$F$634,6,FALSE),""))</f>
      </c>
      <c r="J15262" s="90">
        <f>IF(OR($E15262="",$H15262=""),"",$H15262*$I15262)</f>
      </c>
      <c r="K15262" s="87" t="str">
        <v/>
      </c>
    </row>
    <row r="15263">
      <c r="A15263" s="74" t="str">
        <v/>
      </c>
      <c r="B15263" s="74" t="str">
        <v/>
      </c>
      <c r="C15263" s="75">
        <f>IF($E15263="","",IFERROR(VLOOKUP(TRIM(E15263&amp;""),'Référentiel Articles'!$A$2:$F$634,2,FALSE),""))</f>
      </c>
      <c r="D15263" s="75">
        <f>IF($E15263="","",IFERROR(VLOOKUP(TRIM(E15263&amp;""),'Référentiel Articles'!$A$2:$F$634,3,FALSE),""))</f>
      </c>
      <c r="E15263" s="74" t="str">
        <v/>
      </c>
      <c r="F15263" s="75">
        <f>IF($E15263="","",IFERROR(VLOOKUP(TRIM(E15263&amp;""),'Référentiel Articles'!$A$2:$F$634,4,FALSE),""))</f>
      </c>
      <c r="G15263" s="76">
        <f>IF($E15263="","",IFERROR(VLOOKUP(TRIM(E15263&amp;""),'Référentiel Articles'!$A$2:$F$634,5,FALSE),""))</f>
      </c>
      <c r="H15263" s="77" t="str">
        <v/>
      </c>
      <c r="I15263" s="76">
        <f>IF($E15263="","",IFERROR(VLOOKUP(TRIM(E15263&amp;""),'Référentiel Articles'!$A$2:$F$634,6,FALSE),""))</f>
      </c>
      <c r="J15263" s="78">
        <f>IF(OR($E15263="",$H15263=""),"",$H15263*$I15263)</f>
      </c>
      <c r="K15263" s="79" t="str">
        <v/>
      </c>
    </row>
    <row r="15264">
      <c r="A15264" s="81" t="str">
        <v/>
      </c>
      <c r="B15264" s="81" t="str">
        <v/>
      </c>
      <c r="C15264" s="83">
        <f>IF($E15264="","",IFERROR(VLOOKUP(TRIM(E15264&amp;""),'Référentiel Articles'!$A$2:$F$634,2,FALSE),""))</f>
      </c>
      <c r="D15264" s="83">
        <f>IF($E15264="","",IFERROR(VLOOKUP(TRIM(E15264&amp;""),'Référentiel Articles'!$A$2:$F$634,3,FALSE),""))</f>
      </c>
      <c r="E15264" s="81" t="str">
        <v/>
      </c>
      <c r="F15264" s="83">
        <f>IF($E15264="","",IFERROR(VLOOKUP(TRIM(E15264&amp;""),'Référentiel Articles'!$A$2:$F$634,4,FALSE),""))</f>
      </c>
      <c r="G15264" s="84">
        <f>IF($E15264="","",IFERROR(VLOOKUP(TRIM(E15264&amp;""),'Référentiel Articles'!$A$2:$F$634,5,FALSE),""))</f>
      </c>
      <c r="H15264" s="85" t="str">
        <v/>
      </c>
      <c r="I15264" s="84">
        <f>IF($E15264="","",IFERROR(VLOOKUP(TRIM(E15264&amp;""),'Référentiel Articles'!$A$2:$F$634,6,FALSE),""))</f>
      </c>
      <c r="J15264" s="90">
        <f>IF(OR($E15264="",$H15264=""),"",$H15264*$I15264)</f>
      </c>
      <c r="K15264" s="87" t="str">
        <v/>
      </c>
    </row>
    <row r="15265">
      <c r="A15265" s="74" t="str">
        <v/>
      </c>
      <c r="B15265" s="74" t="str">
        <v/>
      </c>
      <c r="C15265" s="75">
        <f>IF($E15265="","",IFERROR(VLOOKUP(TRIM(E15265&amp;""),'Référentiel Articles'!$A$2:$F$634,2,FALSE),""))</f>
      </c>
      <c r="D15265" s="75">
        <f>IF($E15265="","",IFERROR(VLOOKUP(TRIM(E15265&amp;""),'Référentiel Articles'!$A$2:$F$634,3,FALSE),""))</f>
      </c>
      <c r="E15265" s="74" t="str">
        <v/>
      </c>
      <c r="F15265" s="75">
        <f>IF($E15265="","",IFERROR(VLOOKUP(TRIM(E15265&amp;""),'Référentiel Articles'!$A$2:$F$634,4,FALSE),""))</f>
      </c>
      <c r="G15265" s="76">
        <f>IF($E15265="","",IFERROR(VLOOKUP(TRIM(E15265&amp;""),'Référentiel Articles'!$A$2:$F$634,5,FALSE),""))</f>
      </c>
      <c r="H15265" s="77" t="str">
        <v/>
      </c>
      <c r="I15265" s="76">
        <f>IF($E15265="","",IFERROR(VLOOKUP(TRIM(E15265&amp;""),'Référentiel Articles'!$A$2:$F$634,6,FALSE),""))</f>
      </c>
      <c r="J15265" s="78">
        <f>IF(OR($E15265="",$H15265=""),"",$H15265*$I15265)</f>
      </c>
      <c r="K15265" s="79" t="str">
        <v/>
      </c>
    </row>
    <row r="15266">
      <c r="A15266" s="81" t="str">
        <v/>
      </c>
      <c r="B15266" s="81" t="str">
        <v/>
      </c>
      <c r="C15266" s="83">
        <f>IF($E15266="","",IFERROR(VLOOKUP(TRIM(E15266&amp;""),'Référentiel Articles'!$A$2:$F$634,2,FALSE),""))</f>
      </c>
      <c r="D15266" s="83">
        <f>IF($E15266="","",IFERROR(VLOOKUP(TRIM(E15266&amp;""),'Référentiel Articles'!$A$2:$F$634,3,FALSE),""))</f>
      </c>
      <c r="E15266" s="81" t="str">
        <v/>
      </c>
      <c r="F15266" s="83">
        <f>IF($E15266="","",IFERROR(VLOOKUP(TRIM(E15266&amp;""),'Référentiel Articles'!$A$2:$F$634,4,FALSE),""))</f>
      </c>
      <c r="G15266" s="84">
        <f>IF($E15266="","",IFERROR(VLOOKUP(TRIM(E15266&amp;""),'Référentiel Articles'!$A$2:$F$634,5,FALSE),""))</f>
      </c>
      <c r="H15266" s="85" t="str">
        <v/>
      </c>
      <c r="I15266" s="84">
        <f>IF($E15266="","",IFERROR(VLOOKUP(TRIM(E15266&amp;""),'Référentiel Articles'!$A$2:$F$634,6,FALSE),""))</f>
      </c>
      <c r="J15266" s="90">
        <f>IF(OR($E15266="",$H15266=""),"",$H15266*$I15266)</f>
      </c>
      <c r="K15266" s="87" t="str">
        <v/>
      </c>
    </row>
    <row r="15267">
      <c r="A15267" s="74" t="str">
        <v/>
      </c>
      <c r="B15267" s="74" t="str">
        <v/>
      </c>
      <c r="C15267" s="75">
        <f>IF($E15267="","",IFERROR(VLOOKUP(TRIM(E15267&amp;""),'Référentiel Articles'!$A$2:$F$634,2,FALSE),""))</f>
      </c>
      <c r="D15267" s="75">
        <f>IF($E15267="","",IFERROR(VLOOKUP(TRIM(E15267&amp;""),'Référentiel Articles'!$A$2:$F$634,3,FALSE),""))</f>
      </c>
      <c r="E15267" s="74" t="str">
        <v/>
      </c>
      <c r="F15267" s="75">
        <f>IF($E15267="","",IFERROR(VLOOKUP(TRIM(E15267&amp;""),'Référentiel Articles'!$A$2:$F$634,4,FALSE),""))</f>
      </c>
      <c r="G15267" s="76">
        <f>IF($E15267="","",IFERROR(VLOOKUP(TRIM(E15267&amp;""),'Référentiel Articles'!$A$2:$F$634,5,FALSE),""))</f>
      </c>
      <c r="H15267" s="77" t="str">
        <v/>
      </c>
      <c r="I15267" s="76">
        <f>IF($E15267="","",IFERROR(VLOOKUP(TRIM(E15267&amp;""),'Référentiel Articles'!$A$2:$F$634,6,FALSE),""))</f>
      </c>
      <c r="J15267" s="78">
        <f>IF(OR($E15267="",$H15267=""),"",$H15267*$I15267)</f>
      </c>
      <c r="K15267" s="79" t="str">
        <v/>
      </c>
    </row>
    <row r="15268">
      <c r="A15268" s="81" t="str">
        <v/>
      </c>
      <c r="B15268" s="81" t="str">
        <v/>
      </c>
      <c r="C15268" s="83">
        <f>IF($E15268="","",IFERROR(VLOOKUP(TRIM(E15268&amp;""),'Référentiel Articles'!$A$2:$F$634,2,FALSE),""))</f>
      </c>
      <c r="D15268" s="83">
        <f>IF($E15268="","",IFERROR(VLOOKUP(TRIM(E15268&amp;""),'Référentiel Articles'!$A$2:$F$634,3,FALSE),""))</f>
      </c>
      <c r="E15268" s="81" t="str">
        <v/>
      </c>
      <c r="F15268" s="83">
        <f>IF($E15268="","",IFERROR(VLOOKUP(TRIM(E15268&amp;""),'Référentiel Articles'!$A$2:$F$634,4,FALSE),""))</f>
      </c>
      <c r="G15268" s="84">
        <f>IF($E15268="","",IFERROR(VLOOKUP(TRIM(E15268&amp;""),'Référentiel Articles'!$A$2:$F$634,5,FALSE),""))</f>
      </c>
      <c r="H15268" s="85" t="str">
        <v/>
      </c>
      <c r="I15268" s="84">
        <f>IF($E15268="","",IFERROR(VLOOKUP(TRIM(E15268&amp;""),'Référentiel Articles'!$A$2:$F$634,6,FALSE),""))</f>
      </c>
      <c r="J15268" s="90">
        <f>IF(OR($E15268="",$H15268=""),"",$H15268*$I15268)</f>
      </c>
      <c r="K15268" s="87" t="str">
        <v/>
      </c>
    </row>
    <row r="15269">
      <c r="A15269" s="74" t="str">
        <v/>
      </c>
      <c r="B15269" s="74" t="str">
        <v/>
      </c>
      <c r="C15269" s="75">
        <f>IF($E15269="","",IFERROR(VLOOKUP(TRIM(E15269&amp;""),'Référentiel Articles'!$A$2:$F$634,2,FALSE),""))</f>
      </c>
      <c r="D15269" s="75">
        <f>IF($E15269="","",IFERROR(VLOOKUP(TRIM(E15269&amp;""),'Référentiel Articles'!$A$2:$F$634,3,FALSE),""))</f>
      </c>
      <c r="E15269" s="74" t="str">
        <v/>
      </c>
      <c r="F15269" s="75">
        <f>IF($E15269="","",IFERROR(VLOOKUP(TRIM(E15269&amp;""),'Référentiel Articles'!$A$2:$F$634,4,FALSE),""))</f>
      </c>
      <c r="G15269" s="76">
        <f>IF($E15269="","",IFERROR(VLOOKUP(TRIM(E15269&amp;""),'Référentiel Articles'!$A$2:$F$634,5,FALSE),""))</f>
      </c>
      <c r="H15269" s="77" t="str">
        <v/>
      </c>
      <c r="I15269" s="76">
        <f>IF($E15269="","",IFERROR(VLOOKUP(TRIM(E15269&amp;""),'Référentiel Articles'!$A$2:$F$634,6,FALSE),""))</f>
      </c>
      <c r="J15269" s="78">
        <f>IF(OR($E15269="",$H15269=""),"",$H15269*$I15269)</f>
      </c>
      <c r="K15269" s="79" t="str">
        <v/>
      </c>
    </row>
    <row r="15270">
      <c r="A15270" s="81" t="str">
        <v/>
      </c>
      <c r="B15270" s="81" t="str">
        <v/>
      </c>
      <c r="C15270" s="83">
        <f>IF($E15270="","",IFERROR(VLOOKUP(TRIM(E15270&amp;""),'Référentiel Articles'!$A$2:$F$634,2,FALSE),""))</f>
      </c>
      <c r="D15270" s="83">
        <f>IF($E15270="","",IFERROR(VLOOKUP(TRIM(E15270&amp;""),'Référentiel Articles'!$A$2:$F$634,3,FALSE),""))</f>
      </c>
      <c r="E15270" s="81" t="str">
        <v/>
      </c>
      <c r="F15270" s="83">
        <f>IF($E15270="","",IFERROR(VLOOKUP(TRIM(E15270&amp;""),'Référentiel Articles'!$A$2:$F$634,4,FALSE),""))</f>
      </c>
      <c r="G15270" s="84">
        <f>IF($E15270="","",IFERROR(VLOOKUP(TRIM(E15270&amp;""),'Référentiel Articles'!$A$2:$F$634,5,FALSE),""))</f>
      </c>
      <c r="H15270" s="85" t="str">
        <v/>
      </c>
      <c r="I15270" s="84">
        <f>IF($E15270="","",IFERROR(VLOOKUP(TRIM(E15270&amp;""),'Référentiel Articles'!$A$2:$F$634,6,FALSE),""))</f>
      </c>
      <c r="J15270" s="90">
        <f>IF(OR($E15270="",$H15270=""),"",$H15270*$I15270)</f>
      </c>
      <c r="K15270" s="87" t="str">
        <v/>
      </c>
    </row>
    <row r="15271">
      <c r="A15271" s="74" t="str">
        <v/>
      </c>
      <c r="B15271" s="74" t="str">
        <v/>
      </c>
      <c r="C15271" s="75">
        <f>IF($E15271="","",IFERROR(VLOOKUP(TRIM(E15271&amp;""),'Référentiel Articles'!$A$2:$F$634,2,FALSE),""))</f>
      </c>
      <c r="D15271" s="75">
        <f>IF($E15271="","",IFERROR(VLOOKUP(TRIM(E15271&amp;""),'Référentiel Articles'!$A$2:$F$634,3,FALSE),""))</f>
      </c>
      <c r="E15271" s="74" t="str">
        <v/>
      </c>
      <c r="F15271" s="75">
        <f>IF($E15271="","",IFERROR(VLOOKUP(TRIM(E15271&amp;""),'Référentiel Articles'!$A$2:$F$634,4,FALSE),""))</f>
      </c>
      <c r="G15271" s="76">
        <f>IF($E15271="","",IFERROR(VLOOKUP(TRIM(E15271&amp;""),'Référentiel Articles'!$A$2:$F$634,5,FALSE),""))</f>
      </c>
      <c r="H15271" s="77" t="str">
        <v/>
      </c>
      <c r="I15271" s="76">
        <f>IF($E15271="","",IFERROR(VLOOKUP(TRIM(E15271&amp;""),'Référentiel Articles'!$A$2:$F$634,6,FALSE),""))</f>
      </c>
      <c r="J15271" s="78">
        <f>IF(OR($E15271="",$H15271=""),"",$H15271*$I15271)</f>
      </c>
      <c r="K15271" s="79" t="str">
        <v/>
      </c>
    </row>
    <row r="15272">
      <c r="A15272" s="81" t="str">
        <v/>
      </c>
      <c r="B15272" s="81" t="str">
        <v/>
      </c>
      <c r="C15272" s="83">
        <f>IF($E15272="","",IFERROR(VLOOKUP(TRIM(E15272&amp;""),'Référentiel Articles'!$A$2:$F$634,2,FALSE),""))</f>
      </c>
      <c r="D15272" s="83">
        <f>IF($E15272="","",IFERROR(VLOOKUP(TRIM(E15272&amp;""),'Référentiel Articles'!$A$2:$F$634,3,FALSE),""))</f>
      </c>
      <c r="E15272" s="81" t="str">
        <v/>
      </c>
      <c r="F15272" s="83">
        <f>IF($E15272="","",IFERROR(VLOOKUP(TRIM(E15272&amp;""),'Référentiel Articles'!$A$2:$F$634,4,FALSE),""))</f>
      </c>
      <c r="G15272" s="84">
        <f>IF($E15272="","",IFERROR(VLOOKUP(TRIM(E15272&amp;""),'Référentiel Articles'!$A$2:$F$634,5,FALSE),""))</f>
      </c>
      <c r="H15272" s="85" t="str">
        <v/>
      </c>
      <c r="I15272" s="84">
        <f>IF($E15272="","",IFERROR(VLOOKUP(TRIM(E15272&amp;""),'Référentiel Articles'!$A$2:$F$634,6,FALSE),""))</f>
      </c>
      <c r="J15272" s="90">
        <f>IF(OR($E15272="",$H15272=""),"",$H15272*$I15272)</f>
      </c>
      <c r="K15272" s="87" t="str">
        <v/>
      </c>
    </row>
    <row r="15273">
      <c r="A15273" s="74" t="str">
        <v/>
      </c>
      <c r="B15273" s="74" t="str">
        <v/>
      </c>
      <c r="C15273" s="75">
        <f>IF($E15273="","",IFERROR(VLOOKUP(TRIM(E15273&amp;""),'Référentiel Articles'!$A$2:$F$634,2,FALSE),""))</f>
      </c>
      <c r="D15273" s="75">
        <f>IF($E15273="","",IFERROR(VLOOKUP(TRIM(E15273&amp;""),'Référentiel Articles'!$A$2:$F$634,3,FALSE),""))</f>
      </c>
      <c r="E15273" s="74" t="str">
        <v/>
      </c>
      <c r="F15273" s="75">
        <f>IF($E15273="","",IFERROR(VLOOKUP(TRIM(E15273&amp;""),'Référentiel Articles'!$A$2:$F$634,4,FALSE),""))</f>
      </c>
      <c r="G15273" s="76">
        <f>IF($E15273="","",IFERROR(VLOOKUP(TRIM(E15273&amp;""),'Référentiel Articles'!$A$2:$F$634,5,FALSE),""))</f>
      </c>
      <c r="H15273" s="77" t="str">
        <v/>
      </c>
      <c r="I15273" s="76">
        <f>IF($E15273="","",IFERROR(VLOOKUP(TRIM(E15273&amp;""),'Référentiel Articles'!$A$2:$F$634,6,FALSE),""))</f>
      </c>
      <c r="J15273" s="78">
        <f>IF(OR($E15273="",$H15273=""),"",$H15273*$I15273)</f>
      </c>
      <c r="K15273" s="79" t="str">
        <v/>
      </c>
    </row>
    <row r="15274">
      <c r="A15274" s="81" t="str">
        <v/>
      </c>
      <c r="B15274" s="81" t="str">
        <v/>
      </c>
      <c r="C15274" s="83">
        <f>IF($E15274="","",IFERROR(VLOOKUP(TRIM(E15274&amp;""),'Référentiel Articles'!$A$2:$F$634,2,FALSE),""))</f>
      </c>
      <c r="D15274" s="83">
        <f>IF($E15274="","",IFERROR(VLOOKUP(TRIM(E15274&amp;""),'Référentiel Articles'!$A$2:$F$634,3,FALSE),""))</f>
      </c>
      <c r="E15274" s="81" t="str">
        <v/>
      </c>
      <c r="F15274" s="83">
        <f>IF($E15274="","",IFERROR(VLOOKUP(TRIM(E15274&amp;""),'Référentiel Articles'!$A$2:$F$634,4,FALSE),""))</f>
      </c>
      <c r="G15274" s="84">
        <f>IF($E15274="","",IFERROR(VLOOKUP(TRIM(E15274&amp;""),'Référentiel Articles'!$A$2:$F$634,5,FALSE),""))</f>
      </c>
      <c r="H15274" s="85" t="str">
        <v/>
      </c>
      <c r="I15274" s="84">
        <f>IF($E15274="","",IFERROR(VLOOKUP(TRIM(E15274&amp;""),'Référentiel Articles'!$A$2:$F$634,6,FALSE),""))</f>
      </c>
      <c r="J15274" s="90">
        <f>IF(OR($E15274="",$H15274=""),"",$H15274*$I15274)</f>
      </c>
      <c r="K15274" s="87" t="str">
        <v/>
      </c>
    </row>
    <row r="15275">
      <c r="A15275" s="74" t="str">
        <v/>
      </c>
      <c r="B15275" s="74" t="str">
        <v/>
      </c>
      <c r="C15275" s="75">
        <f>IF($E15275="","",IFERROR(VLOOKUP(TRIM(E15275&amp;""),'Référentiel Articles'!$A$2:$F$634,2,FALSE),""))</f>
      </c>
      <c r="D15275" s="75">
        <f>IF($E15275="","",IFERROR(VLOOKUP(TRIM(E15275&amp;""),'Référentiel Articles'!$A$2:$F$634,3,FALSE),""))</f>
      </c>
      <c r="E15275" s="74" t="str">
        <v/>
      </c>
      <c r="F15275" s="75">
        <f>IF($E15275="","",IFERROR(VLOOKUP(TRIM(E15275&amp;""),'Référentiel Articles'!$A$2:$F$634,4,FALSE),""))</f>
      </c>
      <c r="G15275" s="76">
        <f>IF($E15275="","",IFERROR(VLOOKUP(TRIM(E15275&amp;""),'Référentiel Articles'!$A$2:$F$634,5,FALSE),""))</f>
      </c>
      <c r="H15275" s="77" t="str">
        <v/>
      </c>
      <c r="I15275" s="76">
        <f>IF($E15275="","",IFERROR(VLOOKUP(TRIM(E15275&amp;""),'Référentiel Articles'!$A$2:$F$634,6,FALSE),""))</f>
      </c>
      <c r="J15275" s="78">
        <f>IF(OR($E15275="",$H15275=""),"",$H15275*$I15275)</f>
      </c>
      <c r="K15275" s="79" t="str">
        <v/>
      </c>
    </row>
    <row r="15276">
      <c r="A15276" s="81" t="str">
        <v/>
      </c>
      <c r="B15276" s="81" t="str">
        <v/>
      </c>
      <c r="C15276" s="83">
        <f>IF($E15276="","",IFERROR(VLOOKUP(TRIM(E15276&amp;""),'Référentiel Articles'!$A$2:$F$634,2,FALSE),""))</f>
      </c>
      <c r="D15276" s="83">
        <f>IF($E15276="","",IFERROR(VLOOKUP(TRIM(E15276&amp;""),'Référentiel Articles'!$A$2:$F$634,3,FALSE),""))</f>
      </c>
      <c r="E15276" s="81" t="str">
        <v/>
      </c>
      <c r="F15276" s="83">
        <f>IF($E15276="","",IFERROR(VLOOKUP(TRIM(E15276&amp;""),'Référentiel Articles'!$A$2:$F$634,4,FALSE),""))</f>
      </c>
      <c r="G15276" s="84">
        <f>IF($E15276="","",IFERROR(VLOOKUP(TRIM(E15276&amp;""),'Référentiel Articles'!$A$2:$F$634,5,FALSE),""))</f>
      </c>
      <c r="H15276" s="85" t="str">
        <v/>
      </c>
      <c r="I15276" s="84">
        <f>IF($E15276="","",IFERROR(VLOOKUP(TRIM(E15276&amp;""),'Référentiel Articles'!$A$2:$F$634,6,FALSE),""))</f>
      </c>
      <c r="J15276" s="90">
        <f>IF(OR($E15276="",$H15276=""),"",$H15276*$I15276)</f>
      </c>
      <c r="K15276" s="87" t="str">
        <v/>
      </c>
    </row>
    <row r="15277">
      <c r="A15277" s="74" t="str">
        <v/>
      </c>
      <c r="B15277" s="74" t="str">
        <v/>
      </c>
      <c r="C15277" s="75">
        <f>IF($E15277="","",IFERROR(VLOOKUP(TRIM(E15277&amp;""),'Référentiel Articles'!$A$2:$F$634,2,FALSE),""))</f>
      </c>
      <c r="D15277" s="75">
        <f>IF($E15277="","",IFERROR(VLOOKUP(TRIM(E15277&amp;""),'Référentiel Articles'!$A$2:$F$634,3,FALSE),""))</f>
      </c>
      <c r="E15277" s="74" t="str">
        <v/>
      </c>
      <c r="F15277" s="75">
        <f>IF($E15277="","",IFERROR(VLOOKUP(TRIM(E15277&amp;""),'Référentiel Articles'!$A$2:$F$634,4,FALSE),""))</f>
      </c>
      <c r="G15277" s="76">
        <f>IF($E15277="","",IFERROR(VLOOKUP(TRIM(E15277&amp;""),'Référentiel Articles'!$A$2:$F$634,5,FALSE),""))</f>
      </c>
      <c r="H15277" s="77" t="str">
        <v/>
      </c>
      <c r="I15277" s="76">
        <f>IF($E15277="","",IFERROR(VLOOKUP(TRIM(E15277&amp;""),'Référentiel Articles'!$A$2:$F$634,6,FALSE),""))</f>
      </c>
      <c r="J15277" s="78">
        <f>IF(OR($E15277="",$H15277=""),"",$H15277*$I15277)</f>
      </c>
      <c r="K15277" s="79" t="str">
        <v/>
      </c>
    </row>
    <row r="15278">
      <c r="A15278" s="81" t="str">
        <v/>
      </c>
      <c r="B15278" s="81" t="str">
        <v/>
      </c>
      <c r="C15278" s="83">
        <f>IF($E15278="","",IFERROR(VLOOKUP(TRIM(E15278&amp;""),'Référentiel Articles'!$A$2:$F$634,2,FALSE),""))</f>
      </c>
      <c r="D15278" s="83">
        <f>IF($E15278="","",IFERROR(VLOOKUP(TRIM(E15278&amp;""),'Référentiel Articles'!$A$2:$F$634,3,FALSE),""))</f>
      </c>
      <c r="E15278" s="81" t="str">
        <v/>
      </c>
      <c r="F15278" s="83">
        <f>IF($E15278="","",IFERROR(VLOOKUP(TRIM(E15278&amp;""),'Référentiel Articles'!$A$2:$F$634,4,FALSE),""))</f>
      </c>
      <c r="G15278" s="84">
        <f>IF($E15278="","",IFERROR(VLOOKUP(TRIM(E15278&amp;""),'Référentiel Articles'!$A$2:$F$634,5,FALSE),""))</f>
      </c>
      <c r="H15278" s="85" t="str">
        <v/>
      </c>
      <c r="I15278" s="84">
        <f>IF($E15278="","",IFERROR(VLOOKUP(TRIM(E15278&amp;""),'Référentiel Articles'!$A$2:$F$634,6,FALSE),""))</f>
      </c>
      <c r="J15278" s="90">
        <f>IF(OR($E15278="",$H15278=""),"",$H15278*$I15278)</f>
      </c>
      <c r="K15278" s="87" t="str">
        <v/>
      </c>
    </row>
    <row r="15279">
      <c r="A15279" s="74" t="str">
        <v/>
      </c>
      <c r="B15279" s="74" t="str">
        <v/>
      </c>
      <c r="C15279" s="75">
        <f>IF($E15279="","",IFERROR(VLOOKUP(TRIM(E15279&amp;""),'Référentiel Articles'!$A$2:$F$634,2,FALSE),""))</f>
      </c>
      <c r="D15279" s="75">
        <f>IF($E15279="","",IFERROR(VLOOKUP(TRIM(E15279&amp;""),'Référentiel Articles'!$A$2:$F$634,3,FALSE),""))</f>
      </c>
      <c r="E15279" s="74" t="str">
        <v/>
      </c>
      <c r="F15279" s="75">
        <f>IF($E15279="","",IFERROR(VLOOKUP(TRIM(E15279&amp;""),'Référentiel Articles'!$A$2:$F$634,4,FALSE),""))</f>
      </c>
      <c r="G15279" s="76">
        <f>IF($E15279="","",IFERROR(VLOOKUP(TRIM(E15279&amp;""),'Référentiel Articles'!$A$2:$F$634,5,FALSE),""))</f>
      </c>
      <c r="H15279" s="77" t="str">
        <v/>
      </c>
      <c r="I15279" s="76">
        <f>IF($E15279="","",IFERROR(VLOOKUP(TRIM(E15279&amp;""),'Référentiel Articles'!$A$2:$F$634,6,FALSE),""))</f>
      </c>
      <c r="J15279" s="78">
        <f>IF(OR($E15279="",$H15279=""),"",$H15279*$I15279)</f>
      </c>
      <c r="K15279" s="79" t="str">
        <v/>
      </c>
    </row>
    <row r="15280">
      <c r="A15280" s="81" t="str">
        <v/>
      </c>
      <c r="B15280" s="81" t="str">
        <v/>
      </c>
      <c r="C15280" s="83">
        <f>IF($E15280="","",IFERROR(VLOOKUP(TRIM(E15280&amp;""),'Référentiel Articles'!$A$2:$F$634,2,FALSE),""))</f>
      </c>
      <c r="D15280" s="83">
        <f>IF($E15280="","",IFERROR(VLOOKUP(TRIM(E15280&amp;""),'Référentiel Articles'!$A$2:$F$634,3,FALSE),""))</f>
      </c>
      <c r="E15280" s="81" t="str">
        <v/>
      </c>
      <c r="F15280" s="83">
        <f>IF($E15280="","",IFERROR(VLOOKUP(TRIM(E15280&amp;""),'Référentiel Articles'!$A$2:$F$634,4,FALSE),""))</f>
      </c>
      <c r="G15280" s="84">
        <f>IF($E15280="","",IFERROR(VLOOKUP(TRIM(E15280&amp;""),'Référentiel Articles'!$A$2:$F$634,5,FALSE),""))</f>
      </c>
      <c r="H15280" s="85" t="str">
        <v/>
      </c>
      <c r="I15280" s="84">
        <f>IF($E15280="","",IFERROR(VLOOKUP(TRIM(E15280&amp;""),'Référentiel Articles'!$A$2:$F$634,6,FALSE),""))</f>
      </c>
      <c r="J15280" s="90">
        <f>IF(OR($E15280="",$H15280=""),"",$H15280*$I15280)</f>
      </c>
      <c r="K15280" s="87" t="str">
        <v/>
      </c>
    </row>
    <row r="15281">
      <c r="A15281" s="74" t="str">
        <v/>
      </c>
      <c r="B15281" s="74" t="str">
        <v/>
      </c>
      <c r="C15281" s="75">
        <f>IF($E15281="","",IFERROR(VLOOKUP(TRIM(E15281&amp;""),'Référentiel Articles'!$A$2:$F$634,2,FALSE),""))</f>
      </c>
      <c r="D15281" s="75">
        <f>IF($E15281="","",IFERROR(VLOOKUP(TRIM(E15281&amp;""),'Référentiel Articles'!$A$2:$F$634,3,FALSE),""))</f>
      </c>
      <c r="E15281" s="74" t="str">
        <v/>
      </c>
      <c r="F15281" s="75">
        <f>IF($E15281="","",IFERROR(VLOOKUP(TRIM(E15281&amp;""),'Référentiel Articles'!$A$2:$F$634,4,FALSE),""))</f>
      </c>
      <c r="G15281" s="76">
        <f>IF($E15281="","",IFERROR(VLOOKUP(TRIM(E15281&amp;""),'Référentiel Articles'!$A$2:$F$634,5,FALSE),""))</f>
      </c>
      <c r="H15281" s="77" t="str">
        <v/>
      </c>
      <c r="I15281" s="76">
        <f>IF($E15281="","",IFERROR(VLOOKUP(TRIM(E15281&amp;""),'Référentiel Articles'!$A$2:$F$634,6,FALSE),""))</f>
      </c>
      <c r="J15281" s="78">
        <f>IF(OR($E15281="",$H15281=""),"",$H15281*$I15281)</f>
      </c>
      <c r="K15281" s="79" t="str">
        <v/>
      </c>
    </row>
    <row r="15282">
      <c r="A15282" s="81" t="str">
        <v/>
      </c>
      <c r="B15282" s="81" t="str">
        <v/>
      </c>
      <c r="C15282" s="83">
        <f>IF($E15282="","",IFERROR(VLOOKUP(TRIM(E15282&amp;""),'Référentiel Articles'!$A$2:$F$634,2,FALSE),""))</f>
      </c>
      <c r="D15282" s="83">
        <f>IF($E15282="","",IFERROR(VLOOKUP(TRIM(E15282&amp;""),'Référentiel Articles'!$A$2:$F$634,3,FALSE),""))</f>
      </c>
      <c r="E15282" s="81" t="str">
        <v/>
      </c>
      <c r="F15282" s="83">
        <f>IF($E15282="","",IFERROR(VLOOKUP(TRIM(E15282&amp;""),'Référentiel Articles'!$A$2:$F$634,4,FALSE),""))</f>
      </c>
      <c r="G15282" s="84">
        <f>IF($E15282="","",IFERROR(VLOOKUP(TRIM(E15282&amp;""),'Référentiel Articles'!$A$2:$F$634,5,FALSE),""))</f>
      </c>
      <c r="H15282" s="85" t="str">
        <v/>
      </c>
      <c r="I15282" s="84">
        <f>IF($E15282="","",IFERROR(VLOOKUP(TRIM(E15282&amp;""),'Référentiel Articles'!$A$2:$F$634,6,FALSE),""))</f>
      </c>
      <c r="J15282" s="90">
        <f>IF(OR($E15282="",$H15282=""),"",$H15282*$I15282)</f>
      </c>
      <c r="K15282" s="87" t="str">
        <v/>
      </c>
    </row>
    <row r="15283">
      <c r="A15283" s="74" t="str">
        <v/>
      </c>
      <c r="B15283" s="74" t="str">
        <v/>
      </c>
      <c r="C15283" s="75">
        <f>IF($E15283="","",IFERROR(VLOOKUP(TRIM(E15283&amp;""),'Référentiel Articles'!$A$2:$F$634,2,FALSE),""))</f>
      </c>
      <c r="D15283" s="75">
        <f>IF($E15283="","",IFERROR(VLOOKUP(TRIM(E15283&amp;""),'Référentiel Articles'!$A$2:$F$634,3,FALSE),""))</f>
      </c>
      <c r="E15283" s="74" t="str">
        <v/>
      </c>
      <c r="F15283" s="75">
        <f>IF($E15283="","",IFERROR(VLOOKUP(TRIM(E15283&amp;""),'Référentiel Articles'!$A$2:$F$634,4,FALSE),""))</f>
      </c>
      <c r="G15283" s="76">
        <f>IF($E15283="","",IFERROR(VLOOKUP(TRIM(E15283&amp;""),'Référentiel Articles'!$A$2:$F$634,5,FALSE),""))</f>
      </c>
      <c r="H15283" s="77" t="str">
        <v/>
      </c>
      <c r="I15283" s="76">
        <f>IF($E15283="","",IFERROR(VLOOKUP(TRIM(E15283&amp;""),'Référentiel Articles'!$A$2:$F$634,6,FALSE),""))</f>
      </c>
      <c r="J15283" s="78">
        <f>IF(OR($E15283="",$H15283=""),"",$H15283*$I15283)</f>
      </c>
      <c r="K15283" s="79" t="str">
        <v/>
      </c>
    </row>
    <row r="15284">
      <c r="A15284" s="81" t="str">
        <v/>
      </c>
      <c r="B15284" s="81" t="str">
        <v/>
      </c>
      <c r="C15284" s="83">
        <f>IF($E15284="","",IFERROR(VLOOKUP(TRIM(E15284&amp;""),'Référentiel Articles'!$A$2:$F$634,2,FALSE),""))</f>
      </c>
      <c r="D15284" s="83">
        <f>IF($E15284="","",IFERROR(VLOOKUP(TRIM(E15284&amp;""),'Référentiel Articles'!$A$2:$F$634,3,FALSE),""))</f>
      </c>
      <c r="E15284" s="81" t="str">
        <v/>
      </c>
      <c r="F15284" s="83">
        <f>IF($E15284="","",IFERROR(VLOOKUP(TRIM(E15284&amp;""),'Référentiel Articles'!$A$2:$F$634,4,FALSE),""))</f>
      </c>
      <c r="G15284" s="84">
        <f>IF($E15284="","",IFERROR(VLOOKUP(TRIM(E15284&amp;""),'Référentiel Articles'!$A$2:$F$634,5,FALSE),""))</f>
      </c>
      <c r="H15284" s="85" t="str">
        <v/>
      </c>
      <c r="I15284" s="84">
        <f>IF($E15284="","",IFERROR(VLOOKUP(TRIM(E15284&amp;""),'Référentiel Articles'!$A$2:$F$634,6,FALSE),""))</f>
      </c>
      <c r="J15284" s="90">
        <f>IF(OR($E15284="",$H15284=""),"",$H15284*$I15284)</f>
      </c>
      <c r="K15284" s="87" t="str">
        <v/>
      </c>
    </row>
    <row r="15285">
      <c r="A15285" s="74" t="str">
        <v/>
      </c>
      <c r="B15285" s="74" t="str">
        <v/>
      </c>
      <c r="C15285" s="75">
        <f>IF($E15285="","",IFERROR(VLOOKUP(TRIM(E15285&amp;""),'Référentiel Articles'!$A$2:$F$634,2,FALSE),""))</f>
      </c>
      <c r="D15285" s="75">
        <f>IF($E15285="","",IFERROR(VLOOKUP(TRIM(E15285&amp;""),'Référentiel Articles'!$A$2:$F$634,3,FALSE),""))</f>
      </c>
      <c r="E15285" s="74" t="str">
        <v/>
      </c>
      <c r="F15285" s="75">
        <f>IF($E15285="","",IFERROR(VLOOKUP(TRIM(E15285&amp;""),'Référentiel Articles'!$A$2:$F$634,4,FALSE),""))</f>
      </c>
      <c r="G15285" s="76">
        <f>IF($E15285="","",IFERROR(VLOOKUP(TRIM(E15285&amp;""),'Référentiel Articles'!$A$2:$F$634,5,FALSE),""))</f>
      </c>
      <c r="H15285" s="77" t="str">
        <v/>
      </c>
      <c r="I15285" s="76">
        <f>IF($E15285="","",IFERROR(VLOOKUP(TRIM(E15285&amp;""),'Référentiel Articles'!$A$2:$F$634,6,FALSE),""))</f>
      </c>
      <c r="J15285" s="78">
        <f>IF(OR($E15285="",$H15285=""),"",$H15285*$I15285)</f>
      </c>
      <c r="K15285" s="79" t="str">
        <v/>
      </c>
    </row>
    <row r="15286">
      <c r="A15286" s="81" t="str">
        <v/>
      </c>
      <c r="B15286" s="81" t="str">
        <v/>
      </c>
      <c r="C15286" s="83">
        <f>IF($E15286="","",IFERROR(VLOOKUP(TRIM(E15286&amp;""),'Référentiel Articles'!$A$2:$F$634,2,FALSE),""))</f>
      </c>
      <c r="D15286" s="83">
        <f>IF($E15286="","",IFERROR(VLOOKUP(TRIM(E15286&amp;""),'Référentiel Articles'!$A$2:$F$634,3,FALSE),""))</f>
      </c>
      <c r="E15286" s="81" t="str">
        <v/>
      </c>
      <c r="F15286" s="83">
        <f>IF($E15286="","",IFERROR(VLOOKUP(TRIM(E15286&amp;""),'Référentiel Articles'!$A$2:$F$634,4,FALSE),""))</f>
      </c>
      <c r="G15286" s="84">
        <f>IF($E15286="","",IFERROR(VLOOKUP(TRIM(E15286&amp;""),'Référentiel Articles'!$A$2:$F$634,5,FALSE),""))</f>
      </c>
      <c r="H15286" s="85" t="str">
        <v/>
      </c>
      <c r="I15286" s="84">
        <f>IF($E15286="","",IFERROR(VLOOKUP(TRIM(E15286&amp;""),'Référentiel Articles'!$A$2:$F$634,6,FALSE),""))</f>
      </c>
      <c r="J15286" s="90">
        <f>IF(OR($E15286="",$H15286=""),"",$H15286*$I15286)</f>
      </c>
      <c r="K15286" s="87" t="str">
        <v/>
      </c>
    </row>
    <row r="15287">
      <c r="A15287" s="74" t="str">
        <v/>
      </c>
      <c r="B15287" s="74" t="str">
        <v/>
      </c>
      <c r="C15287" s="75">
        <f>IF($E15287="","",IFERROR(VLOOKUP(TRIM(E15287&amp;""),'Référentiel Articles'!$A$2:$F$634,2,FALSE),""))</f>
      </c>
      <c r="D15287" s="75">
        <f>IF($E15287="","",IFERROR(VLOOKUP(TRIM(E15287&amp;""),'Référentiel Articles'!$A$2:$F$634,3,FALSE),""))</f>
      </c>
      <c r="E15287" s="74" t="str">
        <v/>
      </c>
      <c r="F15287" s="75">
        <f>IF($E15287="","",IFERROR(VLOOKUP(TRIM(E15287&amp;""),'Référentiel Articles'!$A$2:$F$634,4,FALSE),""))</f>
      </c>
      <c r="G15287" s="76">
        <f>IF($E15287="","",IFERROR(VLOOKUP(TRIM(E15287&amp;""),'Référentiel Articles'!$A$2:$F$634,5,FALSE),""))</f>
      </c>
      <c r="H15287" s="77" t="str">
        <v/>
      </c>
      <c r="I15287" s="76">
        <f>IF($E15287="","",IFERROR(VLOOKUP(TRIM(E15287&amp;""),'Référentiel Articles'!$A$2:$F$634,6,FALSE),""))</f>
      </c>
      <c r="J15287" s="78">
        <f>IF(OR($E15287="",$H15287=""),"",$H15287*$I15287)</f>
      </c>
      <c r="K15287" s="79" t="str">
        <v/>
      </c>
    </row>
    <row r="15288">
      <c r="A15288" s="81" t="str">
        <v/>
      </c>
      <c r="B15288" s="81" t="str">
        <v/>
      </c>
      <c r="C15288" s="83">
        <f>IF($E15288="","",IFERROR(VLOOKUP(TRIM(E15288&amp;""),'Référentiel Articles'!$A$2:$F$634,2,FALSE),""))</f>
      </c>
      <c r="D15288" s="83">
        <f>IF($E15288="","",IFERROR(VLOOKUP(TRIM(E15288&amp;""),'Référentiel Articles'!$A$2:$F$634,3,FALSE),""))</f>
      </c>
      <c r="E15288" s="81" t="str">
        <v/>
      </c>
      <c r="F15288" s="83">
        <f>IF($E15288="","",IFERROR(VLOOKUP(TRIM(E15288&amp;""),'Référentiel Articles'!$A$2:$F$634,4,FALSE),""))</f>
      </c>
      <c r="G15288" s="84">
        <f>IF($E15288="","",IFERROR(VLOOKUP(TRIM(E15288&amp;""),'Référentiel Articles'!$A$2:$F$634,5,FALSE),""))</f>
      </c>
      <c r="H15288" s="85" t="str">
        <v/>
      </c>
      <c r="I15288" s="84">
        <f>IF($E15288="","",IFERROR(VLOOKUP(TRIM(E15288&amp;""),'Référentiel Articles'!$A$2:$F$634,6,FALSE),""))</f>
      </c>
      <c r="J15288" s="90">
        <f>IF(OR($E15288="",$H15288=""),"",$H15288*$I15288)</f>
      </c>
      <c r="K15288" s="87" t="str">
        <v/>
      </c>
    </row>
    <row r="15289">
      <c r="A15289" s="74" t="str">
        <v/>
      </c>
      <c r="B15289" s="74" t="str">
        <v/>
      </c>
      <c r="C15289" s="75">
        <f>IF($E15289="","",IFERROR(VLOOKUP(TRIM(E15289&amp;""),'Référentiel Articles'!$A$2:$F$634,2,FALSE),""))</f>
      </c>
      <c r="D15289" s="75">
        <f>IF($E15289="","",IFERROR(VLOOKUP(TRIM(E15289&amp;""),'Référentiel Articles'!$A$2:$F$634,3,FALSE),""))</f>
      </c>
      <c r="E15289" s="74" t="str">
        <v/>
      </c>
      <c r="F15289" s="75">
        <f>IF($E15289="","",IFERROR(VLOOKUP(TRIM(E15289&amp;""),'Référentiel Articles'!$A$2:$F$634,4,FALSE),""))</f>
      </c>
      <c r="G15289" s="76">
        <f>IF($E15289="","",IFERROR(VLOOKUP(TRIM(E15289&amp;""),'Référentiel Articles'!$A$2:$F$634,5,FALSE),""))</f>
      </c>
      <c r="H15289" s="77" t="str">
        <v/>
      </c>
      <c r="I15289" s="76">
        <f>IF($E15289="","",IFERROR(VLOOKUP(TRIM(E15289&amp;""),'Référentiel Articles'!$A$2:$F$634,6,FALSE),""))</f>
      </c>
      <c r="J15289" s="78">
        <f>IF(OR($E15289="",$H15289=""),"",$H15289*$I15289)</f>
      </c>
      <c r="K15289" s="79" t="str">
        <v/>
      </c>
    </row>
    <row r="15290">
      <c r="A15290" s="81" t="str">
        <v/>
      </c>
      <c r="B15290" s="81" t="str">
        <v/>
      </c>
      <c r="C15290" s="83">
        <f>IF($E15290="","",IFERROR(VLOOKUP(TRIM(E15290&amp;""),'Référentiel Articles'!$A$2:$F$634,2,FALSE),""))</f>
      </c>
      <c r="D15290" s="83">
        <f>IF($E15290="","",IFERROR(VLOOKUP(TRIM(E15290&amp;""),'Référentiel Articles'!$A$2:$F$634,3,FALSE),""))</f>
      </c>
      <c r="E15290" s="81" t="str">
        <v/>
      </c>
      <c r="F15290" s="83">
        <f>IF($E15290="","",IFERROR(VLOOKUP(TRIM(E15290&amp;""),'Référentiel Articles'!$A$2:$F$634,4,FALSE),""))</f>
      </c>
      <c r="G15290" s="84">
        <f>IF($E15290="","",IFERROR(VLOOKUP(TRIM(E15290&amp;""),'Référentiel Articles'!$A$2:$F$634,5,FALSE),""))</f>
      </c>
      <c r="H15290" s="85" t="str">
        <v/>
      </c>
      <c r="I15290" s="84">
        <f>IF($E15290="","",IFERROR(VLOOKUP(TRIM(E15290&amp;""),'Référentiel Articles'!$A$2:$F$634,6,FALSE),""))</f>
      </c>
      <c r="J15290" s="90">
        <f>IF(OR($E15290="",$H15290=""),"",$H15290*$I15290)</f>
      </c>
      <c r="K15290" s="87" t="str">
        <v/>
      </c>
    </row>
    <row r="15291">
      <c r="A15291" s="74" t="str">
        <v/>
      </c>
      <c r="B15291" s="74" t="str">
        <v/>
      </c>
      <c r="C15291" s="75">
        <f>IF($E15291="","",IFERROR(VLOOKUP(TRIM(E15291&amp;""),'Référentiel Articles'!$A$2:$F$634,2,FALSE),""))</f>
      </c>
      <c r="D15291" s="75">
        <f>IF($E15291="","",IFERROR(VLOOKUP(TRIM(E15291&amp;""),'Référentiel Articles'!$A$2:$F$634,3,FALSE),""))</f>
      </c>
      <c r="E15291" s="74" t="str">
        <v/>
      </c>
      <c r="F15291" s="75">
        <f>IF($E15291="","",IFERROR(VLOOKUP(TRIM(E15291&amp;""),'Référentiel Articles'!$A$2:$F$634,4,FALSE),""))</f>
      </c>
      <c r="G15291" s="76">
        <f>IF($E15291="","",IFERROR(VLOOKUP(TRIM(E15291&amp;""),'Référentiel Articles'!$A$2:$F$634,5,FALSE),""))</f>
      </c>
      <c r="H15291" s="77" t="str">
        <v/>
      </c>
      <c r="I15291" s="76">
        <f>IF($E15291="","",IFERROR(VLOOKUP(TRIM(E15291&amp;""),'Référentiel Articles'!$A$2:$F$634,6,FALSE),""))</f>
      </c>
      <c r="J15291" s="78">
        <f>IF(OR($E15291="",$H15291=""),"",$H15291*$I15291)</f>
      </c>
      <c r="K15291" s="79" t="str">
        <v/>
      </c>
    </row>
    <row r="15292">
      <c r="A15292" s="81" t="str">
        <v/>
      </c>
      <c r="B15292" s="81" t="str">
        <v/>
      </c>
      <c r="C15292" s="83">
        <f>IF($E15292="","",IFERROR(VLOOKUP(TRIM(E15292&amp;""),'Référentiel Articles'!$A$2:$F$634,2,FALSE),""))</f>
      </c>
      <c r="D15292" s="83">
        <f>IF($E15292="","",IFERROR(VLOOKUP(TRIM(E15292&amp;""),'Référentiel Articles'!$A$2:$F$634,3,FALSE),""))</f>
      </c>
      <c r="E15292" s="81" t="str">
        <v/>
      </c>
      <c r="F15292" s="83">
        <f>IF($E15292="","",IFERROR(VLOOKUP(TRIM(E15292&amp;""),'Référentiel Articles'!$A$2:$F$634,4,FALSE),""))</f>
      </c>
      <c r="G15292" s="84">
        <f>IF($E15292="","",IFERROR(VLOOKUP(TRIM(E15292&amp;""),'Référentiel Articles'!$A$2:$F$634,5,FALSE),""))</f>
      </c>
      <c r="H15292" s="85" t="str">
        <v/>
      </c>
      <c r="I15292" s="84">
        <f>IF($E15292="","",IFERROR(VLOOKUP(TRIM(E15292&amp;""),'Référentiel Articles'!$A$2:$F$634,6,FALSE),""))</f>
      </c>
      <c r="J15292" s="90">
        <f>IF(OR($E15292="",$H15292=""),"",$H15292*$I15292)</f>
      </c>
      <c r="K15292" s="87" t="str">
        <v/>
      </c>
    </row>
    <row r="15293">
      <c r="A15293" s="74" t="str">
        <v/>
      </c>
      <c r="B15293" s="74" t="str">
        <v/>
      </c>
      <c r="C15293" s="75">
        <f>IF($E15293="","",IFERROR(VLOOKUP(TRIM(E15293&amp;""),'Référentiel Articles'!$A$2:$F$634,2,FALSE),""))</f>
      </c>
      <c r="D15293" s="75">
        <f>IF($E15293="","",IFERROR(VLOOKUP(TRIM(E15293&amp;""),'Référentiel Articles'!$A$2:$F$634,3,FALSE),""))</f>
      </c>
      <c r="E15293" s="74" t="str">
        <v/>
      </c>
      <c r="F15293" s="75">
        <f>IF($E15293="","",IFERROR(VLOOKUP(TRIM(E15293&amp;""),'Référentiel Articles'!$A$2:$F$634,4,FALSE),""))</f>
      </c>
      <c r="G15293" s="76">
        <f>IF($E15293="","",IFERROR(VLOOKUP(TRIM(E15293&amp;""),'Référentiel Articles'!$A$2:$F$634,5,FALSE),""))</f>
      </c>
      <c r="H15293" s="77" t="str">
        <v/>
      </c>
      <c r="I15293" s="76">
        <f>IF($E15293="","",IFERROR(VLOOKUP(TRIM(E15293&amp;""),'Référentiel Articles'!$A$2:$F$634,6,FALSE),""))</f>
      </c>
      <c r="J15293" s="78">
        <f>IF(OR($E15293="",$H15293=""),"",$H15293*$I15293)</f>
      </c>
      <c r="K15293" s="79" t="str">
        <v/>
      </c>
    </row>
    <row r="15294">
      <c r="A15294" s="81" t="str">
        <v/>
      </c>
      <c r="B15294" s="81" t="str">
        <v/>
      </c>
      <c r="C15294" s="83">
        <f>IF($E15294="","",IFERROR(VLOOKUP(TRIM(E15294&amp;""),'Référentiel Articles'!$A$2:$F$634,2,FALSE),""))</f>
      </c>
      <c r="D15294" s="83">
        <f>IF($E15294="","",IFERROR(VLOOKUP(TRIM(E15294&amp;""),'Référentiel Articles'!$A$2:$F$634,3,FALSE),""))</f>
      </c>
      <c r="E15294" s="81" t="str">
        <v/>
      </c>
      <c r="F15294" s="83">
        <f>IF($E15294="","",IFERROR(VLOOKUP(TRIM(E15294&amp;""),'Référentiel Articles'!$A$2:$F$634,4,FALSE),""))</f>
      </c>
      <c r="G15294" s="84">
        <f>IF($E15294="","",IFERROR(VLOOKUP(TRIM(E15294&amp;""),'Référentiel Articles'!$A$2:$F$634,5,FALSE),""))</f>
      </c>
      <c r="H15294" s="85" t="str">
        <v/>
      </c>
      <c r="I15294" s="84">
        <f>IF($E15294="","",IFERROR(VLOOKUP(TRIM(E15294&amp;""),'Référentiel Articles'!$A$2:$F$634,6,FALSE),""))</f>
      </c>
      <c r="J15294" s="90">
        <f>IF(OR($E15294="",$H15294=""),"",$H15294*$I15294)</f>
      </c>
      <c r="K15294" s="87" t="str">
        <v/>
      </c>
    </row>
    <row r="15295">
      <c r="A15295" s="74" t="str">
        <v/>
      </c>
      <c r="B15295" s="74" t="str">
        <v/>
      </c>
      <c r="C15295" s="75">
        <f>IF($E15295="","",IFERROR(VLOOKUP(TRIM(E15295&amp;""),'Référentiel Articles'!$A$2:$F$634,2,FALSE),""))</f>
      </c>
      <c r="D15295" s="75">
        <f>IF($E15295="","",IFERROR(VLOOKUP(TRIM(E15295&amp;""),'Référentiel Articles'!$A$2:$F$634,3,FALSE),""))</f>
      </c>
      <c r="E15295" s="74" t="str">
        <v/>
      </c>
      <c r="F15295" s="75">
        <f>IF($E15295="","",IFERROR(VLOOKUP(TRIM(E15295&amp;""),'Référentiel Articles'!$A$2:$F$634,4,FALSE),""))</f>
      </c>
      <c r="G15295" s="76">
        <f>IF($E15295="","",IFERROR(VLOOKUP(TRIM(E15295&amp;""),'Référentiel Articles'!$A$2:$F$634,5,FALSE),""))</f>
      </c>
      <c r="H15295" s="77" t="str">
        <v/>
      </c>
      <c r="I15295" s="76">
        <f>IF($E15295="","",IFERROR(VLOOKUP(TRIM(E15295&amp;""),'Référentiel Articles'!$A$2:$F$634,6,FALSE),""))</f>
      </c>
      <c r="J15295" s="78">
        <f>IF(OR($E15295="",$H15295=""),"",$H15295*$I15295)</f>
      </c>
      <c r="K15295" s="79" t="str">
        <v/>
      </c>
    </row>
    <row r="15296">
      <c r="A15296" s="81" t="str">
        <v/>
      </c>
      <c r="B15296" s="81" t="str">
        <v/>
      </c>
      <c r="C15296" s="83">
        <f>IF($E15296="","",IFERROR(VLOOKUP(TRIM(E15296&amp;""),'Référentiel Articles'!$A$2:$F$634,2,FALSE),""))</f>
      </c>
      <c r="D15296" s="83">
        <f>IF($E15296="","",IFERROR(VLOOKUP(TRIM(E15296&amp;""),'Référentiel Articles'!$A$2:$F$634,3,FALSE),""))</f>
      </c>
      <c r="E15296" s="81" t="str">
        <v/>
      </c>
      <c r="F15296" s="83">
        <f>IF($E15296="","",IFERROR(VLOOKUP(TRIM(E15296&amp;""),'Référentiel Articles'!$A$2:$F$634,4,FALSE),""))</f>
      </c>
      <c r="G15296" s="84">
        <f>IF($E15296="","",IFERROR(VLOOKUP(TRIM(E15296&amp;""),'Référentiel Articles'!$A$2:$F$634,5,FALSE),""))</f>
      </c>
      <c r="H15296" s="85" t="str">
        <v/>
      </c>
      <c r="I15296" s="84">
        <f>IF($E15296="","",IFERROR(VLOOKUP(TRIM(E15296&amp;""),'Référentiel Articles'!$A$2:$F$634,6,FALSE),""))</f>
      </c>
      <c r="J15296" s="90">
        <f>IF(OR($E15296="",$H15296=""),"",$H15296*$I15296)</f>
      </c>
      <c r="K15296" s="87" t="str">
        <v/>
      </c>
    </row>
    <row r="15297">
      <c r="A15297" s="74" t="str">
        <v/>
      </c>
      <c r="B15297" s="74" t="str">
        <v/>
      </c>
      <c r="C15297" s="75">
        <f>IF($E15297="","",IFERROR(VLOOKUP(TRIM(E15297&amp;""),'Référentiel Articles'!$A$2:$F$634,2,FALSE),""))</f>
      </c>
      <c r="D15297" s="75">
        <f>IF($E15297="","",IFERROR(VLOOKUP(TRIM(E15297&amp;""),'Référentiel Articles'!$A$2:$F$634,3,FALSE),""))</f>
      </c>
      <c r="E15297" s="74" t="str">
        <v/>
      </c>
      <c r="F15297" s="75">
        <f>IF($E15297="","",IFERROR(VLOOKUP(TRIM(E15297&amp;""),'Référentiel Articles'!$A$2:$F$634,4,FALSE),""))</f>
      </c>
      <c r="G15297" s="76">
        <f>IF($E15297="","",IFERROR(VLOOKUP(TRIM(E15297&amp;""),'Référentiel Articles'!$A$2:$F$634,5,FALSE),""))</f>
      </c>
      <c r="H15297" s="77" t="str">
        <v/>
      </c>
      <c r="I15297" s="76">
        <f>IF($E15297="","",IFERROR(VLOOKUP(TRIM(E15297&amp;""),'Référentiel Articles'!$A$2:$F$634,6,FALSE),""))</f>
      </c>
      <c r="J15297" s="78">
        <f>IF(OR($E15297="",$H15297=""),"",$H15297*$I15297)</f>
      </c>
      <c r="K15297" s="79" t="str">
        <v/>
      </c>
    </row>
    <row r="15298">
      <c r="A15298" s="81" t="str">
        <v/>
      </c>
      <c r="B15298" s="81" t="str">
        <v/>
      </c>
      <c r="C15298" s="83">
        <f>IF($E15298="","",IFERROR(VLOOKUP(TRIM(E15298&amp;""),'Référentiel Articles'!$A$2:$F$634,2,FALSE),""))</f>
      </c>
      <c r="D15298" s="83">
        <f>IF($E15298="","",IFERROR(VLOOKUP(TRIM(E15298&amp;""),'Référentiel Articles'!$A$2:$F$634,3,FALSE),""))</f>
      </c>
      <c r="E15298" s="81" t="str">
        <v/>
      </c>
      <c r="F15298" s="83">
        <f>IF($E15298="","",IFERROR(VLOOKUP(TRIM(E15298&amp;""),'Référentiel Articles'!$A$2:$F$634,4,FALSE),""))</f>
      </c>
      <c r="G15298" s="84">
        <f>IF($E15298="","",IFERROR(VLOOKUP(TRIM(E15298&amp;""),'Référentiel Articles'!$A$2:$F$634,5,FALSE),""))</f>
      </c>
      <c r="H15298" s="85" t="str">
        <v/>
      </c>
      <c r="I15298" s="84">
        <f>IF($E15298="","",IFERROR(VLOOKUP(TRIM(E15298&amp;""),'Référentiel Articles'!$A$2:$F$634,6,FALSE),""))</f>
      </c>
      <c r="J15298" s="90">
        <f>IF(OR($E15298="",$H15298=""),"",$H15298*$I15298)</f>
      </c>
      <c r="K15298" s="87" t="str">
        <v/>
      </c>
    </row>
    <row r="15299">
      <c r="A15299" s="74" t="str">
        <v/>
      </c>
      <c r="B15299" s="74" t="str">
        <v/>
      </c>
      <c r="C15299" s="75">
        <f>IF($E15299="","",IFERROR(VLOOKUP(TRIM(E15299&amp;""),'Référentiel Articles'!$A$2:$F$634,2,FALSE),""))</f>
      </c>
      <c r="D15299" s="75">
        <f>IF($E15299="","",IFERROR(VLOOKUP(TRIM(E15299&amp;""),'Référentiel Articles'!$A$2:$F$634,3,FALSE),""))</f>
      </c>
      <c r="E15299" s="74" t="str">
        <v/>
      </c>
      <c r="F15299" s="75">
        <f>IF($E15299="","",IFERROR(VLOOKUP(TRIM(E15299&amp;""),'Référentiel Articles'!$A$2:$F$634,4,FALSE),""))</f>
      </c>
      <c r="G15299" s="76">
        <f>IF($E15299="","",IFERROR(VLOOKUP(TRIM(E15299&amp;""),'Référentiel Articles'!$A$2:$F$634,5,FALSE),""))</f>
      </c>
      <c r="H15299" s="77" t="str">
        <v/>
      </c>
      <c r="I15299" s="76">
        <f>IF($E15299="","",IFERROR(VLOOKUP(TRIM(E15299&amp;""),'Référentiel Articles'!$A$2:$F$634,6,FALSE),""))</f>
      </c>
      <c r="J15299" s="78">
        <f>IF(OR($E15299="",$H15299=""),"",$H15299*$I15299)</f>
      </c>
      <c r="K15299" s="79" t="str">
        <v/>
      </c>
    </row>
    <row r="15300">
      <c r="A15300" s="81" t="str">
        <v/>
      </c>
      <c r="B15300" s="81" t="str">
        <v/>
      </c>
      <c r="C15300" s="83">
        <f>IF($E15300="","",IFERROR(VLOOKUP(TRIM(E15300&amp;""),'Référentiel Articles'!$A$2:$F$634,2,FALSE),""))</f>
      </c>
      <c r="D15300" s="83">
        <f>IF($E15300="","",IFERROR(VLOOKUP(TRIM(E15300&amp;""),'Référentiel Articles'!$A$2:$F$634,3,FALSE),""))</f>
      </c>
      <c r="E15300" s="81" t="str">
        <v/>
      </c>
      <c r="F15300" s="83">
        <f>IF($E15300="","",IFERROR(VLOOKUP(TRIM(E15300&amp;""),'Référentiel Articles'!$A$2:$F$634,4,FALSE),""))</f>
      </c>
      <c r="G15300" s="84">
        <f>IF($E15300="","",IFERROR(VLOOKUP(TRIM(E15300&amp;""),'Référentiel Articles'!$A$2:$F$634,5,FALSE),""))</f>
      </c>
      <c r="H15300" s="85" t="str">
        <v/>
      </c>
      <c r="I15300" s="84">
        <f>IF($E15300="","",IFERROR(VLOOKUP(TRIM(E15300&amp;""),'Référentiel Articles'!$A$2:$F$634,6,FALSE),""))</f>
      </c>
      <c r="J15300" s="90">
        <f>IF(OR($E15300="",$H15300=""),"",$H15300*$I15300)</f>
      </c>
      <c r="K15300" s="87" t="str">
        <v/>
      </c>
    </row>
    <row r="15301">
      <c r="A15301" s="74" t="str">
        <v/>
      </c>
      <c r="B15301" s="74" t="str">
        <v/>
      </c>
      <c r="C15301" s="75">
        <f>IF($E15301="","",IFERROR(VLOOKUP(TRIM(E15301&amp;""),'Référentiel Articles'!$A$2:$F$634,2,FALSE),""))</f>
      </c>
      <c r="D15301" s="75">
        <f>IF($E15301="","",IFERROR(VLOOKUP(TRIM(E15301&amp;""),'Référentiel Articles'!$A$2:$F$634,3,FALSE),""))</f>
      </c>
      <c r="E15301" s="74" t="str">
        <v/>
      </c>
      <c r="F15301" s="75">
        <f>IF($E15301="","",IFERROR(VLOOKUP(TRIM(E15301&amp;""),'Référentiel Articles'!$A$2:$F$634,4,FALSE),""))</f>
      </c>
      <c r="G15301" s="76">
        <f>IF($E15301="","",IFERROR(VLOOKUP(TRIM(E15301&amp;""),'Référentiel Articles'!$A$2:$F$634,5,FALSE),""))</f>
      </c>
      <c r="H15301" s="77" t="str">
        <v/>
      </c>
      <c r="I15301" s="76">
        <f>IF($E15301="","",IFERROR(VLOOKUP(TRIM(E15301&amp;""),'Référentiel Articles'!$A$2:$F$634,6,FALSE),""))</f>
      </c>
      <c r="J15301" s="78">
        <f>IF(OR($E15301="",$H15301=""),"",$H15301*$I15301)</f>
      </c>
      <c r="K15301" s="79" t="str">
        <v/>
      </c>
    </row>
    <row r="15302">
      <c r="A15302" s="81" t="str">
        <v/>
      </c>
      <c r="B15302" s="81" t="str">
        <v/>
      </c>
      <c r="C15302" s="83">
        <f>IF($E15302="","",IFERROR(VLOOKUP(TRIM(E15302&amp;""),'Référentiel Articles'!$A$2:$F$634,2,FALSE),""))</f>
      </c>
      <c r="D15302" s="83">
        <f>IF($E15302="","",IFERROR(VLOOKUP(TRIM(E15302&amp;""),'Référentiel Articles'!$A$2:$F$634,3,FALSE),""))</f>
      </c>
      <c r="E15302" s="81" t="str">
        <v/>
      </c>
      <c r="F15302" s="83">
        <f>IF($E15302="","",IFERROR(VLOOKUP(TRIM(E15302&amp;""),'Référentiel Articles'!$A$2:$F$634,4,FALSE),""))</f>
      </c>
      <c r="G15302" s="84">
        <f>IF($E15302="","",IFERROR(VLOOKUP(TRIM(E15302&amp;""),'Référentiel Articles'!$A$2:$F$634,5,FALSE),""))</f>
      </c>
      <c r="H15302" s="85" t="str">
        <v/>
      </c>
      <c r="I15302" s="84">
        <f>IF($E15302="","",IFERROR(VLOOKUP(TRIM(E15302&amp;""),'Référentiel Articles'!$A$2:$F$634,6,FALSE),""))</f>
      </c>
      <c r="J15302" s="90">
        <f>IF(OR($E15302="",$H15302=""),"",$H15302*$I15302)</f>
      </c>
      <c r="K15302" s="87" t="str">
        <v/>
      </c>
    </row>
    <row r="15303">
      <c r="A15303" s="74" t="str">
        <v/>
      </c>
      <c r="B15303" s="74" t="str">
        <v/>
      </c>
      <c r="C15303" s="75">
        <f>IF($E15303="","",IFERROR(VLOOKUP(TRIM(E15303&amp;""),'Référentiel Articles'!$A$2:$F$634,2,FALSE),""))</f>
      </c>
      <c r="D15303" s="75">
        <f>IF($E15303="","",IFERROR(VLOOKUP(TRIM(E15303&amp;""),'Référentiel Articles'!$A$2:$F$634,3,FALSE),""))</f>
      </c>
      <c r="E15303" s="74" t="str">
        <v/>
      </c>
      <c r="F15303" s="75">
        <f>IF($E15303="","",IFERROR(VLOOKUP(TRIM(E15303&amp;""),'Référentiel Articles'!$A$2:$F$634,4,FALSE),""))</f>
      </c>
      <c r="G15303" s="76">
        <f>IF($E15303="","",IFERROR(VLOOKUP(TRIM(E15303&amp;""),'Référentiel Articles'!$A$2:$F$634,5,FALSE),""))</f>
      </c>
      <c r="H15303" s="77" t="str">
        <v/>
      </c>
      <c r="I15303" s="76">
        <f>IF($E15303="","",IFERROR(VLOOKUP(TRIM(E15303&amp;""),'Référentiel Articles'!$A$2:$F$634,6,FALSE),""))</f>
      </c>
      <c r="J15303" s="78">
        <f>IF(OR($E15303="",$H15303=""),"",$H15303*$I15303)</f>
      </c>
      <c r="K15303" s="79" t="str">
        <v/>
      </c>
    </row>
    <row r="15304">
      <c r="A15304" s="81" t="str">
        <v/>
      </c>
      <c r="B15304" s="81" t="str">
        <v/>
      </c>
      <c r="C15304" s="83">
        <f>IF($E15304="","",IFERROR(VLOOKUP(TRIM(E15304&amp;""),'Référentiel Articles'!$A$2:$F$634,2,FALSE),""))</f>
      </c>
      <c r="D15304" s="83">
        <f>IF($E15304="","",IFERROR(VLOOKUP(TRIM(E15304&amp;""),'Référentiel Articles'!$A$2:$F$634,3,FALSE),""))</f>
      </c>
      <c r="E15304" s="81" t="str">
        <v/>
      </c>
      <c r="F15304" s="83">
        <f>IF($E15304="","",IFERROR(VLOOKUP(TRIM(E15304&amp;""),'Référentiel Articles'!$A$2:$F$634,4,FALSE),""))</f>
      </c>
      <c r="G15304" s="84">
        <f>IF($E15304="","",IFERROR(VLOOKUP(TRIM(E15304&amp;""),'Référentiel Articles'!$A$2:$F$634,5,FALSE),""))</f>
      </c>
      <c r="H15304" s="85" t="str">
        <v/>
      </c>
      <c r="I15304" s="84">
        <f>IF($E15304="","",IFERROR(VLOOKUP(TRIM(E15304&amp;""),'Référentiel Articles'!$A$2:$F$634,6,FALSE),""))</f>
      </c>
      <c r="J15304" s="90">
        <f>IF(OR($E15304="",$H15304=""),"",$H15304*$I15304)</f>
      </c>
      <c r="K15304" s="87" t="str">
        <v/>
      </c>
    </row>
    <row r="15305">
      <c r="A15305" s="74" t="str">
        <v/>
      </c>
      <c r="B15305" s="74" t="str">
        <v/>
      </c>
      <c r="C15305" s="75">
        <f>IF($E15305="","",IFERROR(VLOOKUP(TRIM(E15305&amp;""),'Référentiel Articles'!$A$2:$F$634,2,FALSE),""))</f>
      </c>
      <c r="D15305" s="75">
        <f>IF($E15305="","",IFERROR(VLOOKUP(TRIM(E15305&amp;""),'Référentiel Articles'!$A$2:$F$634,3,FALSE),""))</f>
      </c>
      <c r="E15305" s="74" t="str">
        <v/>
      </c>
      <c r="F15305" s="75">
        <f>IF($E15305="","",IFERROR(VLOOKUP(TRIM(E15305&amp;""),'Référentiel Articles'!$A$2:$F$634,4,FALSE),""))</f>
      </c>
      <c r="G15305" s="76">
        <f>IF($E15305="","",IFERROR(VLOOKUP(TRIM(E15305&amp;""),'Référentiel Articles'!$A$2:$F$634,5,FALSE),""))</f>
      </c>
      <c r="H15305" s="77" t="str">
        <v/>
      </c>
      <c r="I15305" s="76">
        <f>IF($E15305="","",IFERROR(VLOOKUP(TRIM(E15305&amp;""),'Référentiel Articles'!$A$2:$F$634,6,FALSE),""))</f>
      </c>
      <c r="J15305" s="78">
        <f>IF(OR($E15305="",$H15305=""),"",$H15305*$I15305)</f>
      </c>
      <c r="K15305" s="79" t="str">
        <v/>
      </c>
    </row>
    <row r="15306">
      <c r="A15306" s="81" t="str">
        <v/>
      </c>
      <c r="B15306" s="81" t="str">
        <v/>
      </c>
      <c r="C15306" s="83">
        <f>IF($E15306="","",IFERROR(VLOOKUP(TRIM(E15306&amp;""),'Référentiel Articles'!$A$2:$F$634,2,FALSE),""))</f>
      </c>
      <c r="D15306" s="83">
        <f>IF($E15306="","",IFERROR(VLOOKUP(TRIM(E15306&amp;""),'Référentiel Articles'!$A$2:$F$634,3,FALSE),""))</f>
      </c>
      <c r="E15306" s="81" t="str">
        <v/>
      </c>
      <c r="F15306" s="83">
        <f>IF($E15306="","",IFERROR(VLOOKUP(TRIM(E15306&amp;""),'Référentiel Articles'!$A$2:$F$634,4,FALSE),""))</f>
      </c>
      <c r="G15306" s="84">
        <f>IF($E15306="","",IFERROR(VLOOKUP(TRIM(E15306&amp;""),'Référentiel Articles'!$A$2:$F$634,5,FALSE),""))</f>
      </c>
      <c r="H15306" s="85" t="str">
        <v/>
      </c>
      <c r="I15306" s="84">
        <f>IF($E15306="","",IFERROR(VLOOKUP(TRIM(E15306&amp;""),'Référentiel Articles'!$A$2:$F$634,6,FALSE),""))</f>
      </c>
      <c r="J15306" s="90">
        <f>IF(OR($E15306="",$H15306=""),"",$H15306*$I15306)</f>
      </c>
      <c r="K15306" s="87" t="str">
        <v/>
      </c>
    </row>
    <row r="15307">
      <c r="A15307" s="74" t="str">
        <v/>
      </c>
      <c r="B15307" s="74" t="str">
        <v/>
      </c>
      <c r="C15307" s="75">
        <f>IF($E15307="","",IFERROR(VLOOKUP(TRIM(E15307&amp;""),'Référentiel Articles'!$A$2:$F$634,2,FALSE),""))</f>
      </c>
      <c r="D15307" s="75">
        <f>IF($E15307="","",IFERROR(VLOOKUP(TRIM(E15307&amp;""),'Référentiel Articles'!$A$2:$F$634,3,FALSE),""))</f>
      </c>
      <c r="E15307" s="74" t="str">
        <v/>
      </c>
      <c r="F15307" s="75">
        <f>IF($E15307="","",IFERROR(VLOOKUP(TRIM(E15307&amp;""),'Référentiel Articles'!$A$2:$F$634,4,FALSE),""))</f>
      </c>
      <c r="G15307" s="76">
        <f>IF($E15307="","",IFERROR(VLOOKUP(TRIM(E15307&amp;""),'Référentiel Articles'!$A$2:$F$634,5,FALSE),""))</f>
      </c>
      <c r="H15307" s="77" t="str">
        <v/>
      </c>
      <c r="I15307" s="76">
        <f>IF($E15307="","",IFERROR(VLOOKUP(TRIM(E15307&amp;""),'Référentiel Articles'!$A$2:$F$634,6,FALSE),""))</f>
      </c>
      <c r="J15307" s="78">
        <f>IF(OR($E15307="",$H15307=""),"",$H15307*$I15307)</f>
      </c>
      <c r="K15307" s="79" t="str">
        <v/>
      </c>
    </row>
    <row r="15308">
      <c r="A15308" s="81" t="str">
        <v/>
      </c>
      <c r="B15308" s="81" t="str">
        <v/>
      </c>
      <c r="C15308" s="83">
        <f>IF($E15308="","",IFERROR(VLOOKUP(TRIM(E15308&amp;""),'Référentiel Articles'!$A$2:$F$634,2,FALSE),""))</f>
      </c>
      <c r="D15308" s="83">
        <f>IF($E15308="","",IFERROR(VLOOKUP(TRIM(E15308&amp;""),'Référentiel Articles'!$A$2:$F$634,3,FALSE),""))</f>
      </c>
      <c r="E15308" s="81" t="str">
        <v/>
      </c>
      <c r="F15308" s="83">
        <f>IF($E15308="","",IFERROR(VLOOKUP(TRIM(E15308&amp;""),'Référentiel Articles'!$A$2:$F$634,4,FALSE),""))</f>
      </c>
      <c r="G15308" s="84">
        <f>IF($E15308="","",IFERROR(VLOOKUP(TRIM(E15308&amp;""),'Référentiel Articles'!$A$2:$F$634,5,FALSE),""))</f>
      </c>
      <c r="H15308" s="85" t="str">
        <v/>
      </c>
      <c r="I15308" s="84">
        <f>IF($E15308="","",IFERROR(VLOOKUP(TRIM(E15308&amp;""),'Référentiel Articles'!$A$2:$F$634,6,FALSE),""))</f>
      </c>
      <c r="J15308" s="90">
        <f>IF(OR($E15308="",$H15308=""),"",$H15308*$I15308)</f>
      </c>
      <c r="K15308" s="87" t="str">
        <v/>
      </c>
    </row>
    <row r="15309">
      <c r="A15309" s="74" t="str">
        <v/>
      </c>
      <c r="B15309" s="74" t="str">
        <v/>
      </c>
      <c r="C15309" s="75">
        <f>IF($E15309="","",IFERROR(VLOOKUP(TRIM(E15309&amp;""),'Référentiel Articles'!$A$2:$F$634,2,FALSE),""))</f>
      </c>
      <c r="D15309" s="75">
        <f>IF($E15309="","",IFERROR(VLOOKUP(TRIM(E15309&amp;""),'Référentiel Articles'!$A$2:$F$634,3,FALSE),""))</f>
      </c>
      <c r="E15309" s="74" t="str">
        <v/>
      </c>
      <c r="F15309" s="75">
        <f>IF($E15309="","",IFERROR(VLOOKUP(TRIM(E15309&amp;""),'Référentiel Articles'!$A$2:$F$634,4,FALSE),""))</f>
      </c>
      <c r="G15309" s="76">
        <f>IF($E15309="","",IFERROR(VLOOKUP(TRIM(E15309&amp;""),'Référentiel Articles'!$A$2:$F$634,5,FALSE),""))</f>
      </c>
      <c r="H15309" s="77" t="str">
        <v/>
      </c>
      <c r="I15309" s="76">
        <f>IF($E15309="","",IFERROR(VLOOKUP(TRIM(E15309&amp;""),'Référentiel Articles'!$A$2:$F$634,6,FALSE),""))</f>
      </c>
      <c r="J15309" s="78">
        <f>IF(OR($E15309="",$H15309=""),"",$H15309*$I15309)</f>
      </c>
      <c r="K15309" s="79" t="str">
        <v/>
      </c>
    </row>
    <row r="15310">
      <c r="A15310" s="81" t="str">
        <v/>
      </c>
      <c r="B15310" s="81" t="str">
        <v/>
      </c>
      <c r="C15310" s="83">
        <f>IF($E15310="","",IFERROR(VLOOKUP(TRIM(E15310&amp;""),'Référentiel Articles'!$A$2:$F$634,2,FALSE),""))</f>
      </c>
      <c r="D15310" s="83">
        <f>IF($E15310="","",IFERROR(VLOOKUP(TRIM(E15310&amp;""),'Référentiel Articles'!$A$2:$F$634,3,FALSE),""))</f>
      </c>
      <c r="E15310" s="81" t="str">
        <v/>
      </c>
      <c r="F15310" s="83">
        <f>IF($E15310="","",IFERROR(VLOOKUP(TRIM(E15310&amp;""),'Référentiel Articles'!$A$2:$F$634,4,FALSE),""))</f>
      </c>
      <c r="G15310" s="84">
        <f>IF($E15310="","",IFERROR(VLOOKUP(TRIM(E15310&amp;""),'Référentiel Articles'!$A$2:$F$634,5,FALSE),""))</f>
      </c>
      <c r="H15310" s="85" t="str">
        <v/>
      </c>
      <c r="I15310" s="84">
        <f>IF($E15310="","",IFERROR(VLOOKUP(TRIM(E15310&amp;""),'Référentiel Articles'!$A$2:$F$634,6,FALSE),""))</f>
      </c>
      <c r="J15310" s="90">
        <f>IF(OR($E15310="",$H15310=""),"",$H15310*$I15310)</f>
      </c>
      <c r="K15310" s="87" t="str">
        <v/>
      </c>
    </row>
    <row r="15311">
      <c r="A15311" s="74" t="str">
        <v/>
      </c>
      <c r="B15311" s="74" t="str">
        <v/>
      </c>
      <c r="C15311" s="75">
        <f>IF($E15311="","",IFERROR(VLOOKUP(TRIM(E15311&amp;""),'Référentiel Articles'!$A$2:$F$634,2,FALSE),""))</f>
      </c>
      <c r="D15311" s="75">
        <f>IF($E15311="","",IFERROR(VLOOKUP(TRIM(E15311&amp;""),'Référentiel Articles'!$A$2:$F$634,3,FALSE),""))</f>
      </c>
      <c r="E15311" s="74" t="str">
        <v/>
      </c>
      <c r="F15311" s="75">
        <f>IF($E15311="","",IFERROR(VLOOKUP(TRIM(E15311&amp;""),'Référentiel Articles'!$A$2:$F$634,4,FALSE),""))</f>
      </c>
      <c r="G15311" s="76">
        <f>IF($E15311="","",IFERROR(VLOOKUP(TRIM(E15311&amp;""),'Référentiel Articles'!$A$2:$F$634,5,FALSE),""))</f>
      </c>
      <c r="H15311" s="77" t="str">
        <v/>
      </c>
      <c r="I15311" s="76">
        <f>IF($E15311="","",IFERROR(VLOOKUP(TRIM(E15311&amp;""),'Référentiel Articles'!$A$2:$F$634,6,FALSE),""))</f>
      </c>
      <c r="J15311" s="78">
        <f>IF(OR($E15311="",$H15311=""),"",$H15311*$I15311)</f>
      </c>
      <c r="K15311" s="79" t="str">
        <v/>
      </c>
    </row>
    <row r="15312">
      <c r="A15312" s="81" t="str">
        <v/>
      </c>
      <c r="B15312" s="81" t="str">
        <v/>
      </c>
      <c r="C15312" s="83">
        <f>IF($E15312="","",IFERROR(VLOOKUP(TRIM(E15312&amp;""),'Référentiel Articles'!$A$2:$F$634,2,FALSE),""))</f>
      </c>
      <c r="D15312" s="83">
        <f>IF($E15312="","",IFERROR(VLOOKUP(TRIM(E15312&amp;""),'Référentiel Articles'!$A$2:$F$634,3,FALSE),""))</f>
      </c>
      <c r="E15312" s="81" t="str">
        <v/>
      </c>
      <c r="F15312" s="83">
        <f>IF($E15312="","",IFERROR(VLOOKUP(TRIM(E15312&amp;""),'Référentiel Articles'!$A$2:$F$634,4,FALSE),""))</f>
      </c>
      <c r="G15312" s="84">
        <f>IF($E15312="","",IFERROR(VLOOKUP(TRIM(E15312&amp;""),'Référentiel Articles'!$A$2:$F$634,5,FALSE),""))</f>
      </c>
      <c r="H15312" s="85" t="str">
        <v/>
      </c>
      <c r="I15312" s="84">
        <f>IF($E15312="","",IFERROR(VLOOKUP(TRIM(E15312&amp;""),'Référentiel Articles'!$A$2:$F$634,6,FALSE),""))</f>
      </c>
      <c r="J15312" s="90">
        <f>IF(OR($E15312="",$H15312=""),"",$H15312*$I15312)</f>
      </c>
      <c r="K15312" s="87" t="str">
        <v/>
      </c>
    </row>
    <row r="15313">
      <c r="A15313" s="74" t="str">
        <v/>
      </c>
      <c r="B15313" s="74" t="str">
        <v/>
      </c>
      <c r="C15313" s="75">
        <f>IF($E15313="","",IFERROR(VLOOKUP(TRIM(E15313&amp;""),'Référentiel Articles'!$A$2:$F$634,2,FALSE),""))</f>
      </c>
      <c r="D15313" s="75">
        <f>IF($E15313="","",IFERROR(VLOOKUP(TRIM(E15313&amp;""),'Référentiel Articles'!$A$2:$F$634,3,FALSE),""))</f>
      </c>
      <c r="E15313" s="74" t="str">
        <v/>
      </c>
      <c r="F15313" s="75">
        <f>IF($E15313="","",IFERROR(VLOOKUP(TRIM(E15313&amp;""),'Référentiel Articles'!$A$2:$F$634,4,FALSE),""))</f>
      </c>
      <c r="G15313" s="76">
        <f>IF($E15313="","",IFERROR(VLOOKUP(TRIM(E15313&amp;""),'Référentiel Articles'!$A$2:$F$634,5,FALSE),""))</f>
      </c>
      <c r="H15313" s="77" t="str">
        <v/>
      </c>
      <c r="I15313" s="76">
        <f>IF($E15313="","",IFERROR(VLOOKUP(TRIM(E15313&amp;""),'Référentiel Articles'!$A$2:$F$634,6,FALSE),""))</f>
      </c>
      <c r="J15313" s="78">
        <f>IF(OR($E15313="",$H15313=""),"",$H15313*$I15313)</f>
      </c>
      <c r="K15313" s="79" t="str">
        <v/>
      </c>
    </row>
    <row r="15314">
      <c r="A15314" s="81" t="str">
        <v/>
      </c>
      <c r="B15314" s="81" t="str">
        <v/>
      </c>
      <c r="C15314" s="83">
        <f>IF($E15314="","",IFERROR(VLOOKUP(TRIM(E15314&amp;""),'Référentiel Articles'!$A$2:$F$634,2,FALSE),""))</f>
      </c>
      <c r="D15314" s="83">
        <f>IF($E15314="","",IFERROR(VLOOKUP(TRIM(E15314&amp;""),'Référentiel Articles'!$A$2:$F$634,3,FALSE),""))</f>
      </c>
      <c r="E15314" s="81" t="str">
        <v/>
      </c>
      <c r="F15314" s="83">
        <f>IF($E15314="","",IFERROR(VLOOKUP(TRIM(E15314&amp;""),'Référentiel Articles'!$A$2:$F$634,4,FALSE),""))</f>
      </c>
      <c r="G15314" s="84">
        <f>IF($E15314="","",IFERROR(VLOOKUP(TRIM(E15314&amp;""),'Référentiel Articles'!$A$2:$F$634,5,FALSE),""))</f>
      </c>
      <c r="H15314" s="85" t="str">
        <v/>
      </c>
      <c r="I15314" s="84">
        <f>IF($E15314="","",IFERROR(VLOOKUP(TRIM(E15314&amp;""),'Référentiel Articles'!$A$2:$F$634,6,FALSE),""))</f>
      </c>
      <c r="J15314" s="90">
        <f>IF(OR($E15314="",$H15314=""),"",$H15314*$I15314)</f>
      </c>
      <c r="K15314" s="87" t="str">
        <v/>
      </c>
    </row>
    <row r="15315">
      <c r="A15315" s="74" t="str">
        <v/>
      </c>
      <c r="B15315" s="74" t="str">
        <v/>
      </c>
      <c r="C15315" s="75">
        <f>IF($E15315="","",IFERROR(VLOOKUP(TRIM(E15315&amp;""),'Référentiel Articles'!$A$2:$F$634,2,FALSE),""))</f>
      </c>
      <c r="D15315" s="75">
        <f>IF($E15315="","",IFERROR(VLOOKUP(TRIM(E15315&amp;""),'Référentiel Articles'!$A$2:$F$634,3,FALSE),""))</f>
      </c>
      <c r="E15315" s="74" t="str">
        <v/>
      </c>
      <c r="F15315" s="75">
        <f>IF($E15315="","",IFERROR(VLOOKUP(TRIM(E15315&amp;""),'Référentiel Articles'!$A$2:$F$634,4,FALSE),""))</f>
      </c>
      <c r="G15315" s="76">
        <f>IF($E15315="","",IFERROR(VLOOKUP(TRIM(E15315&amp;""),'Référentiel Articles'!$A$2:$F$634,5,FALSE),""))</f>
      </c>
      <c r="H15315" s="77" t="str">
        <v/>
      </c>
      <c r="I15315" s="76">
        <f>IF($E15315="","",IFERROR(VLOOKUP(TRIM(E15315&amp;""),'Référentiel Articles'!$A$2:$F$634,6,FALSE),""))</f>
      </c>
      <c r="J15315" s="78">
        <f>IF(OR($E15315="",$H15315=""),"",$H15315*$I15315)</f>
      </c>
      <c r="K15315" s="79" t="str">
        <v/>
      </c>
    </row>
    <row r="15316">
      <c r="A15316" s="81" t="str">
        <v/>
      </c>
      <c r="B15316" s="81" t="str">
        <v/>
      </c>
      <c r="C15316" s="83">
        <f>IF($E15316="","",IFERROR(VLOOKUP(TRIM(E15316&amp;""),'Référentiel Articles'!$A$2:$F$634,2,FALSE),""))</f>
      </c>
      <c r="D15316" s="83">
        <f>IF($E15316="","",IFERROR(VLOOKUP(TRIM(E15316&amp;""),'Référentiel Articles'!$A$2:$F$634,3,FALSE),""))</f>
      </c>
      <c r="E15316" s="81" t="str">
        <v/>
      </c>
      <c r="F15316" s="83">
        <f>IF($E15316="","",IFERROR(VLOOKUP(TRIM(E15316&amp;""),'Référentiel Articles'!$A$2:$F$634,4,FALSE),""))</f>
      </c>
      <c r="G15316" s="84">
        <f>IF($E15316="","",IFERROR(VLOOKUP(TRIM(E15316&amp;""),'Référentiel Articles'!$A$2:$F$634,5,FALSE),""))</f>
      </c>
      <c r="H15316" s="85" t="str">
        <v/>
      </c>
      <c r="I15316" s="84">
        <f>IF($E15316="","",IFERROR(VLOOKUP(TRIM(E15316&amp;""),'Référentiel Articles'!$A$2:$F$634,6,FALSE),""))</f>
      </c>
      <c r="J15316" s="90">
        <f>IF(OR($E15316="",$H15316=""),"",$H15316*$I15316)</f>
      </c>
      <c r="K15316" s="87" t="str">
        <v/>
      </c>
    </row>
    <row r="15317">
      <c r="A15317" s="74" t="str">
        <v/>
      </c>
      <c r="B15317" s="74" t="str">
        <v/>
      </c>
      <c r="C15317" s="75">
        <f>IF($E15317="","",IFERROR(VLOOKUP(TRIM(E15317&amp;""),'Référentiel Articles'!$A$2:$F$634,2,FALSE),""))</f>
      </c>
      <c r="D15317" s="75">
        <f>IF($E15317="","",IFERROR(VLOOKUP(TRIM(E15317&amp;""),'Référentiel Articles'!$A$2:$F$634,3,FALSE),""))</f>
      </c>
      <c r="E15317" s="74" t="str">
        <v/>
      </c>
      <c r="F15317" s="75">
        <f>IF($E15317="","",IFERROR(VLOOKUP(TRIM(E15317&amp;""),'Référentiel Articles'!$A$2:$F$634,4,FALSE),""))</f>
      </c>
      <c r="G15317" s="76">
        <f>IF($E15317="","",IFERROR(VLOOKUP(TRIM(E15317&amp;""),'Référentiel Articles'!$A$2:$F$634,5,FALSE),""))</f>
      </c>
      <c r="H15317" s="77" t="str">
        <v/>
      </c>
      <c r="I15317" s="76">
        <f>IF($E15317="","",IFERROR(VLOOKUP(TRIM(E15317&amp;""),'Référentiel Articles'!$A$2:$F$634,6,FALSE),""))</f>
      </c>
      <c r="J15317" s="78">
        <f>IF(OR($E15317="",$H15317=""),"",$H15317*$I15317)</f>
      </c>
      <c r="K15317" s="79" t="str">
        <v/>
      </c>
    </row>
    <row r="15318">
      <c r="A15318" s="81" t="str">
        <v/>
      </c>
      <c r="B15318" s="81" t="str">
        <v/>
      </c>
      <c r="C15318" s="83">
        <f>IF($E15318="","",IFERROR(VLOOKUP(TRIM(E15318&amp;""),'Référentiel Articles'!$A$2:$F$634,2,FALSE),""))</f>
      </c>
      <c r="D15318" s="83">
        <f>IF($E15318="","",IFERROR(VLOOKUP(TRIM(E15318&amp;""),'Référentiel Articles'!$A$2:$F$634,3,FALSE),""))</f>
      </c>
      <c r="E15318" s="81" t="str">
        <v/>
      </c>
      <c r="F15318" s="83">
        <f>IF($E15318="","",IFERROR(VLOOKUP(TRIM(E15318&amp;""),'Référentiel Articles'!$A$2:$F$634,4,FALSE),""))</f>
      </c>
      <c r="G15318" s="84">
        <f>IF($E15318="","",IFERROR(VLOOKUP(TRIM(E15318&amp;""),'Référentiel Articles'!$A$2:$F$634,5,FALSE),""))</f>
      </c>
      <c r="H15318" s="85" t="str">
        <v/>
      </c>
      <c r="I15318" s="84">
        <f>IF($E15318="","",IFERROR(VLOOKUP(TRIM(E15318&amp;""),'Référentiel Articles'!$A$2:$F$634,6,FALSE),""))</f>
      </c>
      <c r="J15318" s="90">
        <f>IF(OR($E15318="",$H15318=""),"",$H15318*$I15318)</f>
      </c>
      <c r="K15318" s="87" t="str">
        <v/>
      </c>
    </row>
    <row r="15319">
      <c r="A15319" s="74" t="str">
        <v/>
      </c>
      <c r="B15319" s="74" t="str">
        <v/>
      </c>
      <c r="C15319" s="75">
        <f>IF($E15319="","",IFERROR(VLOOKUP(TRIM(E15319&amp;""),'Référentiel Articles'!$A$2:$F$634,2,FALSE),""))</f>
      </c>
      <c r="D15319" s="75">
        <f>IF($E15319="","",IFERROR(VLOOKUP(TRIM(E15319&amp;""),'Référentiel Articles'!$A$2:$F$634,3,FALSE),""))</f>
      </c>
      <c r="E15319" s="74" t="str">
        <v/>
      </c>
      <c r="F15319" s="75">
        <f>IF($E15319="","",IFERROR(VLOOKUP(TRIM(E15319&amp;""),'Référentiel Articles'!$A$2:$F$634,4,FALSE),""))</f>
      </c>
      <c r="G15319" s="76">
        <f>IF($E15319="","",IFERROR(VLOOKUP(TRIM(E15319&amp;""),'Référentiel Articles'!$A$2:$F$634,5,FALSE),""))</f>
      </c>
      <c r="H15319" s="77" t="str">
        <v/>
      </c>
      <c r="I15319" s="76">
        <f>IF($E15319="","",IFERROR(VLOOKUP(TRIM(E15319&amp;""),'Référentiel Articles'!$A$2:$F$634,6,FALSE),""))</f>
      </c>
      <c r="J15319" s="78">
        <f>IF(OR($E15319="",$H15319=""),"",$H15319*$I15319)</f>
      </c>
      <c r="K15319" s="79" t="str">
        <v/>
      </c>
    </row>
    <row r="15320">
      <c r="A15320" s="81" t="str">
        <v/>
      </c>
      <c r="B15320" s="81" t="str">
        <v/>
      </c>
      <c r="C15320" s="83">
        <f>IF($E15320="","",IFERROR(VLOOKUP(TRIM(E15320&amp;""),'Référentiel Articles'!$A$2:$F$634,2,FALSE),""))</f>
      </c>
      <c r="D15320" s="83">
        <f>IF($E15320="","",IFERROR(VLOOKUP(TRIM(E15320&amp;""),'Référentiel Articles'!$A$2:$F$634,3,FALSE),""))</f>
      </c>
      <c r="E15320" s="81" t="str">
        <v/>
      </c>
      <c r="F15320" s="83">
        <f>IF($E15320="","",IFERROR(VLOOKUP(TRIM(E15320&amp;""),'Référentiel Articles'!$A$2:$F$634,4,FALSE),""))</f>
      </c>
      <c r="G15320" s="84">
        <f>IF($E15320="","",IFERROR(VLOOKUP(TRIM(E15320&amp;""),'Référentiel Articles'!$A$2:$F$634,5,FALSE),""))</f>
      </c>
      <c r="H15320" s="85" t="str">
        <v/>
      </c>
      <c r="I15320" s="84">
        <f>IF($E15320="","",IFERROR(VLOOKUP(TRIM(E15320&amp;""),'Référentiel Articles'!$A$2:$F$634,6,FALSE),""))</f>
      </c>
      <c r="J15320" s="90">
        <f>IF(OR($E15320="",$H15320=""),"",$H15320*$I15320)</f>
      </c>
      <c r="K15320" s="87" t="str">
        <v/>
      </c>
    </row>
    <row r="15321">
      <c r="A15321" s="74" t="str">
        <v/>
      </c>
      <c r="B15321" s="74" t="str">
        <v/>
      </c>
      <c r="C15321" s="75">
        <f>IF($E15321="","",IFERROR(VLOOKUP(TRIM(E15321&amp;""),'Référentiel Articles'!$A$2:$F$634,2,FALSE),""))</f>
      </c>
      <c r="D15321" s="75">
        <f>IF($E15321="","",IFERROR(VLOOKUP(TRIM(E15321&amp;""),'Référentiel Articles'!$A$2:$F$634,3,FALSE),""))</f>
      </c>
      <c r="E15321" s="74" t="str">
        <v/>
      </c>
      <c r="F15321" s="75">
        <f>IF($E15321="","",IFERROR(VLOOKUP(TRIM(E15321&amp;""),'Référentiel Articles'!$A$2:$F$634,4,FALSE),""))</f>
      </c>
      <c r="G15321" s="76">
        <f>IF($E15321="","",IFERROR(VLOOKUP(TRIM(E15321&amp;""),'Référentiel Articles'!$A$2:$F$634,5,FALSE),""))</f>
      </c>
      <c r="H15321" s="77" t="str">
        <v/>
      </c>
      <c r="I15321" s="76">
        <f>IF($E15321="","",IFERROR(VLOOKUP(TRIM(E15321&amp;""),'Référentiel Articles'!$A$2:$F$634,6,FALSE),""))</f>
      </c>
      <c r="J15321" s="78">
        <f>IF(OR($E15321="",$H15321=""),"",$H15321*$I15321)</f>
      </c>
      <c r="K15321" s="79" t="str">
        <v/>
      </c>
    </row>
    <row r="15322">
      <c r="A15322" s="81" t="str">
        <v/>
      </c>
      <c r="B15322" s="81" t="str">
        <v/>
      </c>
      <c r="C15322" s="83">
        <f>IF($E15322="","",IFERROR(VLOOKUP(TRIM(E15322&amp;""),'Référentiel Articles'!$A$2:$F$634,2,FALSE),""))</f>
      </c>
      <c r="D15322" s="83">
        <f>IF($E15322="","",IFERROR(VLOOKUP(TRIM(E15322&amp;""),'Référentiel Articles'!$A$2:$F$634,3,FALSE),""))</f>
      </c>
      <c r="E15322" s="81" t="str">
        <v/>
      </c>
      <c r="F15322" s="83">
        <f>IF($E15322="","",IFERROR(VLOOKUP(TRIM(E15322&amp;""),'Référentiel Articles'!$A$2:$F$634,4,FALSE),""))</f>
      </c>
      <c r="G15322" s="84">
        <f>IF($E15322="","",IFERROR(VLOOKUP(TRIM(E15322&amp;""),'Référentiel Articles'!$A$2:$F$634,5,FALSE),""))</f>
      </c>
      <c r="H15322" s="85" t="str">
        <v/>
      </c>
      <c r="I15322" s="84">
        <f>IF($E15322="","",IFERROR(VLOOKUP(TRIM(E15322&amp;""),'Référentiel Articles'!$A$2:$F$634,6,FALSE),""))</f>
      </c>
      <c r="J15322" s="90">
        <f>IF(OR($E15322="",$H15322=""),"",$H15322*$I15322)</f>
      </c>
      <c r="K15322" s="87" t="str">
        <v/>
      </c>
    </row>
    <row r="15323">
      <c r="A15323" s="74" t="str">
        <v/>
      </c>
      <c r="B15323" s="74" t="str">
        <v/>
      </c>
      <c r="C15323" s="75">
        <f>IF($E15323="","",IFERROR(VLOOKUP(TRIM(E15323&amp;""),'Référentiel Articles'!$A$2:$F$634,2,FALSE),""))</f>
      </c>
      <c r="D15323" s="75">
        <f>IF($E15323="","",IFERROR(VLOOKUP(TRIM(E15323&amp;""),'Référentiel Articles'!$A$2:$F$634,3,FALSE),""))</f>
      </c>
      <c r="E15323" s="74" t="str">
        <v/>
      </c>
      <c r="F15323" s="75">
        <f>IF($E15323="","",IFERROR(VLOOKUP(TRIM(E15323&amp;""),'Référentiel Articles'!$A$2:$F$634,4,FALSE),""))</f>
      </c>
      <c r="G15323" s="76">
        <f>IF($E15323="","",IFERROR(VLOOKUP(TRIM(E15323&amp;""),'Référentiel Articles'!$A$2:$F$634,5,FALSE),""))</f>
      </c>
      <c r="H15323" s="77" t="str">
        <v/>
      </c>
      <c r="I15323" s="76">
        <f>IF($E15323="","",IFERROR(VLOOKUP(TRIM(E15323&amp;""),'Référentiel Articles'!$A$2:$F$634,6,FALSE),""))</f>
      </c>
      <c r="J15323" s="78">
        <f>IF(OR($E15323="",$H15323=""),"",$H15323*$I15323)</f>
      </c>
      <c r="K15323" s="79" t="str">
        <v/>
      </c>
    </row>
    <row r="15324">
      <c r="A15324" s="81" t="str">
        <v/>
      </c>
      <c r="B15324" s="81" t="str">
        <v/>
      </c>
      <c r="C15324" s="83">
        <f>IF($E15324="","",IFERROR(VLOOKUP(TRIM(E15324&amp;""),'Référentiel Articles'!$A$2:$F$634,2,FALSE),""))</f>
      </c>
      <c r="D15324" s="83">
        <f>IF($E15324="","",IFERROR(VLOOKUP(TRIM(E15324&amp;""),'Référentiel Articles'!$A$2:$F$634,3,FALSE),""))</f>
      </c>
      <c r="E15324" s="81" t="str">
        <v/>
      </c>
      <c r="F15324" s="83">
        <f>IF($E15324="","",IFERROR(VLOOKUP(TRIM(E15324&amp;""),'Référentiel Articles'!$A$2:$F$634,4,FALSE),""))</f>
      </c>
      <c r="G15324" s="84">
        <f>IF($E15324="","",IFERROR(VLOOKUP(TRIM(E15324&amp;""),'Référentiel Articles'!$A$2:$F$634,5,FALSE),""))</f>
      </c>
      <c r="H15324" s="85" t="str">
        <v/>
      </c>
      <c r="I15324" s="84">
        <f>IF($E15324="","",IFERROR(VLOOKUP(TRIM(E15324&amp;""),'Référentiel Articles'!$A$2:$F$634,6,FALSE),""))</f>
      </c>
      <c r="J15324" s="90">
        <f>IF(OR($E15324="",$H15324=""),"",$H15324*$I15324)</f>
      </c>
      <c r="K15324" s="87" t="str">
        <v/>
      </c>
    </row>
    <row r="15325">
      <c r="A15325" s="74" t="str">
        <v/>
      </c>
      <c r="B15325" s="74" t="str">
        <v/>
      </c>
      <c r="C15325" s="75">
        <f>IF($E15325="","",IFERROR(VLOOKUP(TRIM(E15325&amp;""),'Référentiel Articles'!$A$2:$F$634,2,FALSE),""))</f>
      </c>
      <c r="D15325" s="75">
        <f>IF($E15325="","",IFERROR(VLOOKUP(TRIM(E15325&amp;""),'Référentiel Articles'!$A$2:$F$634,3,FALSE),""))</f>
      </c>
      <c r="E15325" s="74" t="str">
        <v/>
      </c>
      <c r="F15325" s="75">
        <f>IF($E15325="","",IFERROR(VLOOKUP(TRIM(E15325&amp;""),'Référentiel Articles'!$A$2:$F$634,4,FALSE),""))</f>
      </c>
      <c r="G15325" s="76">
        <f>IF($E15325="","",IFERROR(VLOOKUP(TRIM(E15325&amp;""),'Référentiel Articles'!$A$2:$F$634,5,FALSE),""))</f>
      </c>
      <c r="H15325" s="77" t="str">
        <v/>
      </c>
      <c r="I15325" s="76">
        <f>IF($E15325="","",IFERROR(VLOOKUP(TRIM(E15325&amp;""),'Référentiel Articles'!$A$2:$F$634,6,FALSE),""))</f>
      </c>
      <c r="J15325" s="78">
        <f>IF(OR($E15325="",$H15325=""),"",$H15325*$I15325)</f>
      </c>
      <c r="K15325" s="79" t="str">
        <v/>
      </c>
    </row>
    <row r="15326">
      <c r="A15326" s="81" t="str">
        <v/>
      </c>
      <c r="B15326" s="81" t="str">
        <v/>
      </c>
      <c r="C15326" s="83">
        <f>IF($E15326="","",IFERROR(VLOOKUP(TRIM(E15326&amp;""),'Référentiel Articles'!$A$2:$F$634,2,FALSE),""))</f>
      </c>
      <c r="D15326" s="83">
        <f>IF($E15326="","",IFERROR(VLOOKUP(TRIM(E15326&amp;""),'Référentiel Articles'!$A$2:$F$634,3,FALSE),""))</f>
      </c>
      <c r="E15326" s="81" t="str">
        <v/>
      </c>
      <c r="F15326" s="83">
        <f>IF($E15326="","",IFERROR(VLOOKUP(TRIM(E15326&amp;""),'Référentiel Articles'!$A$2:$F$634,4,FALSE),""))</f>
      </c>
      <c r="G15326" s="84">
        <f>IF($E15326="","",IFERROR(VLOOKUP(TRIM(E15326&amp;""),'Référentiel Articles'!$A$2:$F$634,5,FALSE),""))</f>
      </c>
      <c r="H15326" s="85" t="str">
        <v/>
      </c>
      <c r="I15326" s="84">
        <f>IF($E15326="","",IFERROR(VLOOKUP(TRIM(E15326&amp;""),'Référentiel Articles'!$A$2:$F$634,6,FALSE),""))</f>
      </c>
      <c r="J15326" s="90">
        <f>IF(OR($E15326="",$H15326=""),"",$H15326*$I15326)</f>
      </c>
      <c r="K15326" s="87" t="str">
        <v/>
      </c>
    </row>
    <row r="15327">
      <c r="A15327" s="74" t="str">
        <v/>
      </c>
      <c r="B15327" s="74" t="str">
        <v/>
      </c>
      <c r="C15327" s="75">
        <f>IF($E15327="","",IFERROR(VLOOKUP(TRIM(E15327&amp;""),'Référentiel Articles'!$A$2:$F$634,2,FALSE),""))</f>
      </c>
      <c r="D15327" s="75">
        <f>IF($E15327="","",IFERROR(VLOOKUP(TRIM(E15327&amp;""),'Référentiel Articles'!$A$2:$F$634,3,FALSE),""))</f>
      </c>
      <c r="E15327" s="74" t="str">
        <v/>
      </c>
      <c r="F15327" s="75">
        <f>IF($E15327="","",IFERROR(VLOOKUP(TRIM(E15327&amp;""),'Référentiel Articles'!$A$2:$F$634,4,FALSE),""))</f>
      </c>
      <c r="G15327" s="76">
        <f>IF($E15327="","",IFERROR(VLOOKUP(TRIM(E15327&amp;""),'Référentiel Articles'!$A$2:$F$634,5,FALSE),""))</f>
      </c>
      <c r="H15327" s="77" t="str">
        <v/>
      </c>
      <c r="I15327" s="76">
        <f>IF($E15327="","",IFERROR(VLOOKUP(TRIM(E15327&amp;""),'Référentiel Articles'!$A$2:$F$634,6,FALSE),""))</f>
      </c>
      <c r="J15327" s="78">
        <f>IF(OR($E15327="",$H15327=""),"",$H15327*$I15327)</f>
      </c>
      <c r="K15327" s="79" t="str">
        <v/>
      </c>
    </row>
    <row r="15328">
      <c r="A15328" s="81" t="str">
        <v/>
      </c>
      <c r="B15328" s="81" t="str">
        <v/>
      </c>
      <c r="C15328" s="83">
        <f>IF($E15328="","",IFERROR(VLOOKUP(TRIM(E15328&amp;""),'Référentiel Articles'!$A$2:$F$634,2,FALSE),""))</f>
      </c>
      <c r="D15328" s="83">
        <f>IF($E15328="","",IFERROR(VLOOKUP(TRIM(E15328&amp;""),'Référentiel Articles'!$A$2:$F$634,3,FALSE),""))</f>
      </c>
      <c r="E15328" s="81" t="str">
        <v/>
      </c>
      <c r="F15328" s="83">
        <f>IF($E15328="","",IFERROR(VLOOKUP(TRIM(E15328&amp;""),'Référentiel Articles'!$A$2:$F$634,4,FALSE),""))</f>
      </c>
      <c r="G15328" s="84">
        <f>IF($E15328="","",IFERROR(VLOOKUP(TRIM(E15328&amp;""),'Référentiel Articles'!$A$2:$F$634,5,FALSE),""))</f>
      </c>
      <c r="H15328" s="85" t="str">
        <v/>
      </c>
      <c r="I15328" s="84">
        <f>IF($E15328="","",IFERROR(VLOOKUP(TRIM(E15328&amp;""),'Référentiel Articles'!$A$2:$F$634,6,FALSE),""))</f>
      </c>
      <c r="J15328" s="90">
        <f>IF(OR($E15328="",$H15328=""),"",$H15328*$I15328)</f>
      </c>
      <c r="K15328" s="87" t="str">
        <v/>
      </c>
    </row>
    <row r="15329">
      <c r="A15329" s="74" t="str">
        <v/>
      </c>
      <c r="B15329" s="74" t="str">
        <v/>
      </c>
      <c r="C15329" s="75">
        <f>IF($E15329="","",IFERROR(VLOOKUP(TRIM(E15329&amp;""),'Référentiel Articles'!$A$2:$F$634,2,FALSE),""))</f>
      </c>
      <c r="D15329" s="75">
        <f>IF($E15329="","",IFERROR(VLOOKUP(TRIM(E15329&amp;""),'Référentiel Articles'!$A$2:$F$634,3,FALSE),""))</f>
      </c>
      <c r="E15329" s="74" t="str">
        <v/>
      </c>
      <c r="F15329" s="75">
        <f>IF($E15329="","",IFERROR(VLOOKUP(TRIM(E15329&amp;""),'Référentiel Articles'!$A$2:$F$634,4,FALSE),""))</f>
      </c>
      <c r="G15329" s="76">
        <f>IF($E15329="","",IFERROR(VLOOKUP(TRIM(E15329&amp;""),'Référentiel Articles'!$A$2:$F$634,5,FALSE),""))</f>
      </c>
      <c r="H15329" s="77" t="str">
        <v/>
      </c>
      <c r="I15329" s="76">
        <f>IF($E15329="","",IFERROR(VLOOKUP(TRIM(E15329&amp;""),'Référentiel Articles'!$A$2:$F$634,6,FALSE),""))</f>
      </c>
      <c r="J15329" s="78">
        <f>IF(OR($E15329="",$H15329=""),"",$H15329*$I15329)</f>
      </c>
      <c r="K15329" s="79" t="str">
        <v/>
      </c>
    </row>
    <row r="15330">
      <c r="A15330" s="81" t="str">
        <v/>
      </c>
      <c r="B15330" s="81" t="str">
        <v/>
      </c>
      <c r="C15330" s="83">
        <f>IF($E15330="","",IFERROR(VLOOKUP(TRIM(E15330&amp;""),'Référentiel Articles'!$A$2:$F$634,2,FALSE),""))</f>
      </c>
      <c r="D15330" s="83">
        <f>IF($E15330="","",IFERROR(VLOOKUP(TRIM(E15330&amp;""),'Référentiel Articles'!$A$2:$F$634,3,FALSE),""))</f>
      </c>
      <c r="E15330" s="81" t="str">
        <v/>
      </c>
      <c r="F15330" s="83">
        <f>IF($E15330="","",IFERROR(VLOOKUP(TRIM(E15330&amp;""),'Référentiel Articles'!$A$2:$F$634,4,FALSE),""))</f>
      </c>
      <c r="G15330" s="84">
        <f>IF($E15330="","",IFERROR(VLOOKUP(TRIM(E15330&amp;""),'Référentiel Articles'!$A$2:$F$634,5,FALSE),""))</f>
      </c>
      <c r="H15330" s="85" t="str">
        <v/>
      </c>
      <c r="I15330" s="84">
        <f>IF($E15330="","",IFERROR(VLOOKUP(TRIM(E15330&amp;""),'Référentiel Articles'!$A$2:$F$634,6,FALSE),""))</f>
      </c>
      <c r="J15330" s="90">
        <f>IF(OR($E15330="",$H15330=""),"",$H15330*$I15330)</f>
      </c>
      <c r="K15330" s="87" t="str">
        <v/>
      </c>
    </row>
    <row r="15331">
      <c r="A15331" s="74" t="str">
        <v/>
      </c>
      <c r="B15331" s="74" t="str">
        <v/>
      </c>
      <c r="C15331" s="75">
        <f>IF($E15331="","",IFERROR(VLOOKUP(TRIM(E15331&amp;""),'Référentiel Articles'!$A$2:$F$634,2,FALSE),""))</f>
      </c>
      <c r="D15331" s="75">
        <f>IF($E15331="","",IFERROR(VLOOKUP(TRIM(E15331&amp;""),'Référentiel Articles'!$A$2:$F$634,3,FALSE),""))</f>
      </c>
      <c r="E15331" s="74" t="str">
        <v/>
      </c>
      <c r="F15331" s="75">
        <f>IF($E15331="","",IFERROR(VLOOKUP(TRIM(E15331&amp;""),'Référentiel Articles'!$A$2:$F$634,4,FALSE),""))</f>
      </c>
      <c r="G15331" s="76">
        <f>IF($E15331="","",IFERROR(VLOOKUP(TRIM(E15331&amp;""),'Référentiel Articles'!$A$2:$F$634,5,FALSE),""))</f>
      </c>
      <c r="H15331" s="77" t="str">
        <v/>
      </c>
      <c r="I15331" s="76">
        <f>IF($E15331="","",IFERROR(VLOOKUP(TRIM(E15331&amp;""),'Référentiel Articles'!$A$2:$F$634,6,FALSE),""))</f>
      </c>
      <c r="J15331" s="78">
        <f>IF(OR($E15331="",$H15331=""),"",$H15331*$I15331)</f>
      </c>
      <c r="K15331" s="79" t="str">
        <v/>
      </c>
    </row>
    <row r="15332">
      <c r="A15332" s="81" t="str">
        <v/>
      </c>
      <c r="B15332" s="81" t="str">
        <v/>
      </c>
      <c r="C15332" s="83">
        <f>IF($E15332="","",IFERROR(VLOOKUP(TRIM(E15332&amp;""),'Référentiel Articles'!$A$2:$F$634,2,FALSE),""))</f>
      </c>
      <c r="D15332" s="83">
        <f>IF($E15332="","",IFERROR(VLOOKUP(TRIM(E15332&amp;""),'Référentiel Articles'!$A$2:$F$634,3,FALSE),""))</f>
      </c>
      <c r="E15332" s="81" t="str">
        <v/>
      </c>
      <c r="F15332" s="83">
        <f>IF($E15332="","",IFERROR(VLOOKUP(TRIM(E15332&amp;""),'Référentiel Articles'!$A$2:$F$634,4,FALSE),""))</f>
      </c>
      <c r="G15332" s="84">
        <f>IF($E15332="","",IFERROR(VLOOKUP(TRIM(E15332&amp;""),'Référentiel Articles'!$A$2:$F$634,5,FALSE),""))</f>
      </c>
      <c r="H15332" s="85" t="str">
        <v/>
      </c>
      <c r="I15332" s="84">
        <f>IF($E15332="","",IFERROR(VLOOKUP(TRIM(E15332&amp;""),'Référentiel Articles'!$A$2:$F$634,6,FALSE),""))</f>
      </c>
      <c r="J15332" s="90">
        <f>IF(OR($E15332="",$H15332=""),"",$H15332*$I15332)</f>
      </c>
      <c r="K15332" s="87" t="str">
        <v/>
      </c>
    </row>
    <row r="15333">
      <c r="A15333" s="74" t="str">
        <v/>
      </c>
      <c r="B15333" s="74" t="str">
        <v/>
      </c>
      <c r="C15333" s="75">
        <f>IF($E15333="","",IFERROR(VLOOKUP(TRIM(E15333&amp;""),'Référentiel Articles'!$A$2:$F$634,2,FALSE),""))</f>
      </c>
      <c r="D15333" s="75">
        <f>IF($E15333="","",IFERROR(VLOOKUP(TRIM(E15333&amp;""),'Référentiel Articles'!$A$2:$F$634,3,FALSE),""))</f>
      </c>
      <c r="E15333" s="74" t="str">
        <v/>
      </c>
      <c r="F15333" s="75">
        <f>IF($E15333="","",IFERROR(VLOOKUP(TRIM(E15333&amp;""),'Référentiel Articles'!$A$2:$F$634,4,FALSE),""))</f>
      </c>
      <c r="G15333" s="76">
        <f>IF($E15333="","",IFERROR(VLOOKUP(TRIM(E15333&amp;""),'Référentiel Articles'!$A$2:$F$634,5,FALSE),""))</f>
      </c>
      <c r="H15333" s="77" t="str">
        <v/>
      </c>
      <c r="I15333" s="76">
        <f>IF($E15333="","",IFERROR(VLOOKUP(TRIM(E15333&amp;""),'Référentiel Articles'!$A$2:$F$634,6,FALSE),""))</f>
      </c>
      <c r="J15333" s="78">
        <f>IF(OR($E15333="",$H15333=""),"",$H15333*$I15333)</f>
      </c>
      <c r="K15333" s="79" t="str">
        <v/>
      </c>
    </row>
    <row r="15334">
      <c r="A15334" s="81" t="str">
        <v/>
      </c>
      <c r="B15334" s="81" t="str">
        <v/>
      </c>
      <c r="C15334" s="83">
        <f>IF($E15334="","",IFERROR(VLOOKUP(TRIM(E15334&amp;""),'Référentiel Articles'!$A$2:$F$634,2,FALSE),""))</f>
      </c>
      <c r="D15334" s="83">
        <f>IF($E15334="","",IFERROR(VLOOKUP(TRIM(E15334&amp;""),'Référentiel Articles'!$A$2:$F$634,3,FALSE),""))</f>
      </c>
      <c r="E15334" s="81" t="str">
        <v/>
      </c>
      <c r="F15334" s="83">
        <f>IF($E15334="","",IFERROR(VLOOKUP(TRIM(E15334&amp;""),'Référentiel Articles'!$A$2:$F$634,4,FALSE),""))</f>
      </c>
      <c r="G15334" s="84">
        <f>IF($E15334="","",IFERROR(VLOOKUP(TRIM(E15334&amp;""),'Référentiel Articles'!$A$2:$F$634,5,FALSE),""))</f>
      </c>
      <c r="H15334" s="85" t="str">
        <v/>
      </c>
      <c r="I15334" s="84">
        <f>IF($E15334="","",IFERROR(VLOOKUP(TRIM(E15334&amp;""),'Référentiel Articles'!$A$2:$F$634,6,FALSE),""))</f>
      </c>
      <c r="J15334" s="90">
        <f>IF(OR($E15334="",$H15334=""),"",$H15334*$I15334)</f>
      </c>
      <c r="K15334" s="87" t="str">
        <v/>
      </c>
    </row>
    <row r="15335">
      <c r="A15335" s="74" t="str">
        <v/>
      </c>
      <c r="B15335" s="74" t="str">
        <v/>
      </c>
      <c r="C15335" s="75">
        <f>IF($E15335="","",IFERROR(VLOOKUP(TRIM(E15335&amp;""),'Référentiel Articles'!$A$2:$F$634,2,FALSE),""))</f>
      </c>
      <c r="D15335" s="75">
        <f>IF($E15335="","",IFERROR(VLOOKUP(TRIM(E15335&amp;""),'Référentiel Articles'!$A$2:$F$634,3,FALSE),""))</f>
      </c>
      <c r="E15335" s="74" t="str">
        <v/>
      </c>
      <c r="F15335" s="75">
        <f>IF($E15335="","",IFERROR(VLOOKUP(TRIM(E15335&amp;""),'Référentiel Articles'!$A$2:$F$634,4,FALSE),""))</f>
      </c>
      <c r="G15335" s="76">
        <f>IF($E15335="","",IFERROR(VLOOKUP(TRIM(E15335&amp;""),'Référentiel Articles'!$A$2:$F$634,5,FALSE),""))</f>
      </c>
      <c r="H15335" s="77" t="str">
        <v/>
      </c>
      <c r="I15335" s="76">
        <f>IF($E15335="","",IFERROR(VLOOKUP(TRIM(E15335&amp;""),'Référentiel Articles'!$A$2:$F$634,6,FALSE),""))</f>
      </c>
      <c r="J15335" s="78">
        <f>IF(OR($E15335="",$H15335=""),"",$H15335*$I15335)</f>
      </c>
      <c r="K15335" s="79" t="str">
        <v/>
      </c>
    </row>
    <row r="15336">
      <c r="A15336" s="81" t="str">
        <v/>
      </c>
      <c r="B15336" s="81" t="str">
        <v/>
      </c>
      <c r="C15336" s="83">
        <f>IF($E15336="","",IFERROR(VLOOKUP(TRIM(E15336&amp;""),'Référentiel Articles'!$A$2:$F$634,2,FALSE),""))</f>
      </c>
      <c r="D15336" s="83">
        <f>IF($E15336="","",IFERROR(VLOOKUP(TRIM(E15336&amp;""),'Référentiel Articles'!$A$2:$F$634,3,FALSE),""))</f>
      </c>
      <c r="E15336" s="81" t="str">
        <v/>
      </c>
      <c r="F15336" s="83">
        <f>IF($E15336="","",IFERROR(VLOOKUP(TRIM(E15336&amp;""),'Référentiel Articles'!$A$2:$F$634,4,FALSE),""))</f>
      </c>
      <c r="G15336" s="84">
        <f>IF($E15336="","",IFERROR(VLOOKUP(TRIM(E15336&amp;""),'Référentiel Articles'!$A$2:$F$634,5,FALSE),""))</f>
      </c>
      <c r="H15336" s="85" t="str">
        <v/>
      </c>
      <c r="I15336" s="84">
        <f>IF($E15336="","",IFERROR(VLOOKUP(TRIM(E15336&amp;""),'Référentiel Articles'!$A$2:$F$634,6,FALSE),""))</f>
      </c>
      <c r="J15336" s="90">
        <f>IF(OR($E15336="",$H15336=""),"",$H15336*$I15336)</f>
      </c>
      <c r="K15336" s="87" t="str">
        <v/>
      </c>
    </row>
    <row r="15337">
      <c r="A15337" s="74" t="str">
        <v/>
      </c>
      <c r="B15337" s="74" t="str">
        <v/>
      </c>
      <c r="C15337" s="75">
        <f>IF($E15337="","",IFERROR(VLOOKUP(TRIM(E15337&amp;""),'Référentiel Articles'!$A$2:$F$634,2,FALSE),""))</f>
      </c>
      <c r="D15337" s="75">
        <f>IF($E15337="","",IFERROR(VLOOKUP(TRIM(E15337&amp;""),'Référentiel Articles'!$A$2:$F$634,3,FALSE),""))</f>
      </c>
      <c r="E15337" s="74" t="str">
        <v/>
      </c>
      <c r="F15337" s="75">
        <f>IF($E15337="","",IFERROR(VLOOKUP(TRIM(E15337&amp;""),'Référentiel Articles'!$A$2:$F$634,4,FALSE),""))</f>
      </c>
      <c r="G15337" s="76">
        <f>IF($E15337="","",IFERROR(VLOOKUP(TRIM(E15337&amp;""),'Référentiel Articles'!$A$2:$F$634,5,FALSE),""))</f>
      </c>
      <c r="H15337" s="77" t="str">
        <v/>
      </c>
      <c r="I15337" s="76">
        <f>IF($E15337="","",IFERROR(VLOOKUP(TRIM(E15337&amp;""),'Référentiel Articles'!$A$2:$F$634,6,FALSE),""))</f>
      </c>
      <c r="J15337" s="78">
        <f>IF(OR($E15337="",$H15337=""),"",$H15337*$I15337)</f>
      </c>
      <c r="K15337" s="79" t="str">
        <v/>
      </c>
    </row>
    <row r="15338">
      <c r="A15338" s="81" t="str">
        <v/>
      </c>
      <c r="B15338" s="81" t="str">
        <v/>
      </c>
      <c r="C15338" s="83">
        <f>IF($E15338="","",IFERROR(VLOOKUP(TRIM(E15338&amp;""),'Référentiel Articles'!$A$2:$F$634,2,FALSE),""))</f>
      </c>
      <c r="D15338" s="83">
        <f>IF($E15338="","",IFERROR(VLOOKUP(TRIM(E15338&amp;""),'Référentiel Articles'!$A$2:$F$634,3,FALSE),""))</f>
      </c>
      <c r="E15338" s="81" t="str">
        <v/>
      </c>
      <c r="F15338" s="83">
        <f>IF($E15338="","",IFERROR(VLOOKUP(TRIM(E15338&amp;""),'Référentiel Articles'!$A$2:$F$634,4,FALSE),""))</f>
      </c>
      <c r="G15338" s="84">
        <f>IF($E15338="","",IFERROR(VLOOKUP(TRIM(E15338&amp;""),'Référentiel Articles'!$A$2:$F$634,5,FALSE),""))</f>
      </c>
      <c r="H15338" s="85" t="str">
        <v/>
      </c>
      <c r="I15338" s="84">
        <f>IF($E15338="","",IFERROR(VLOOKUP(TRIM(E15338&amp;""),'Référentiel Articles'!$A$2:$F$634,6,FALSE),""))</f>
      </c>
      <c r="J15338" s="90">
        <f>IF(OR($E15338="",$H15338=""),"",$H15338*$I15338)</f>
      </c>
      <c r="K15338" s="87" t="str">
        <v/>
      </c>
    </row>
    <row r="15339">
      <c r="A15339" s="74" t="str">
        <v/>
      </c>
      <c r="B15339" s="74" t="str">
        <v/>
      </c>
      <c r="C15339" s="75">
        <f>IF($E15339="","",IFERROR(VLOOKUP(TRIM(E15339&amp;""),'Référentiel Articles'!$A$2:$F$634,2,FALSE),""))</f>
      </c>
      <c r="D15339" s="75">
        <f>IF($E15339="","",IFERROR(VLOOKUP(TRIM(E15339&amp;""),'Référentiel Articles'!$A$2:$F$634,3,FALSE),""))</f>
      </c>
      <c r="E15339" s="74" t="str">
        <v/>
      </c>
      <c r="F15339" s="75">
        <f>IF($E15339="","",IFERROR(VLOOKUP(TRIM(E15339&amp;""),'Référentiel Articles'!$A$2:$F$634,4,FALSE),""))</f>
      </c>
      <c r="G15339" s="76">
        <f>IF($E15339="","",IFERROR(VLOOKUP(TRIM(E15339&amp;""),'Référentiel Articles'!$A$2:$F$634,5,FALSE),""))</f>
      </c>
      <c r="H15339" s="77" t="str">
        <v/>
      </c>
      <c r="I15339" s="76">
        <f>IF($E15339="","",IFERROR(VLOOKUP(TRIM(E15339&amp;""),'Référentiel Articles'!$A$2:$F$634,6,FALSE),""))</f>
      </c>
      <c r="J15339" s="78">
        <f>IF(OR($E15339="",$H15339=""),"",$H15339*$I15339)</f>
      </c>
      <c r="K15339" s="79" t="str">
        <v/>
      </c>
    </row>
    <row r="15340">
      <c r="A15340" s="81" t="str">
        <v/>
      </c>
      <c r="B15340" s="81" t="str">
        <v/>
      </c>
      <c r="C15340" s="83">
        <f>IF($E15340="","",IFERROR(VLOOKUP(TRIM(E15340&amp;""),'Référentiel Articles'!$A$2:$F$634,2,FALSE),""))</f>
      </c>
      <c r="D15340" s="83">
        <f>IF($E15340="","",IFERROR(VLOOKUP(TRIM(E15340&amp;""),'Référentiel Articles'!$A$2:$F$634,3,FALSE),""))</f>
      </c>
      <c r="E15340" s="81" t="str">
        <v/>
      </c>
      <c r="F15340" s="83">
        <f>IF($E15340="","",IFERROR(VLOOKUP(TRIM(E15340&amp;""),'Référentiel Articles'!$A$2:$F$634,4,FALSE),""))</f>
      </c>
      <c r="G15340" s="84">
        <f>IF($E15340="","",IFERROR(VLOOKUP(TRIM(E15340&amp;""),'Référentiel Articles'!$A$2:$F$634,5,FALSE),""))</f>
      </c>
      <c r="H15340" s="85" t="str">
        <v/>
      </c>
      <c r="I15340" s="84">
        <f>IF($E15340="","",IFERROR(VLOOKUP(TRIM(E15340&amp;""),'Référentiel Articles'!$A$2:$F$634,6,FALSE),""))</f>
      </c>
      <c r="J15340" s="90">
        <f>IF(OR($E15340="",$H15340=""),"",$H15340*$I15340)</f>
      </c>
      <c r="K15340" s="87" t="str">
        <v/>
      </c>
    </row>
    <row r="15341">
      <c r="A15341" s="74" t="str">
        <v/>
      </c>
      <c r="B15341" s="74" t="str">
        <v/>
      </c>
      <c r="C15341" s="75">
        <f>IF($E15341="","",IFERROR(VLOOKUP(TRIM(E15341&amp;""),'Référentiel Articles'!$A$2:$F$634,2,FALSE),""))</f>
      </c>
      <c r="D15341" s="75">
        <f>IF($E15341="","",IFERROR(VLOOKUP(TRIM(E15341&amp;""),'Référentiel Articles'!$A$2:$F$634,3,FALSE),""))</f>
      </c>
      <c r="E15341" s="74" t="str">
        <v/>
      </c>
      <c r="F15341" s="75">
        <f>IF($E15341="","",IFERROR(VLOOKUP(TRIM(E15341&amp;""),'Référentiel Articles'!$A$2:$F$634,4,FALSE),""))</f>
      </c>
      <c r="G15341" s="76">
        <f>IF($E15341="","",IFERROR(VLOOKUP(TRIM(E15341&amp;""),'Référentiel Articles'!$A$2:$F$634,5,FALSE),""))</f>
      </c>
      <c r="H15341" s="77" t="str">
        <v/>
      </c>
      <c r="I15341" s="76">
        <f>IF($E15341="","",IFERROR(VLOOKUP(TRIM(E15341&amp;""),'Référentiel Articles'!$A$2:$F$634,6,FALSE),""))</f>
      </c>
      <c r="J15341" s="78">
        <f>IF(OR($E15341="",$H15341=""),"",$H15341*$I15341)</f>
      </c>
      <c r="K15341" s="79" t="str">
        <v/>
      </c>
    </row>
    <row r="15342">
      <c r="A15342" s="81" t="str">
        <v/>
      </c>
      <c r="B15342" s="81" t="str">
        <v/>
      </c>
      <c r="C15342" s="83">
        <f>IF($E15342="","",IFERROR(VLOOKUP(TRIM(E15342&amp;""),'Référentiel Articles'!$A$2:$F$634,2,FALSE),""))</f>
      </c>
      <c r="D15342" s="83">
        <f>IF($E15342="","",IFERROR(VLOOKUP(TRIM(E15342&amp;""),'Référentiel Articles'!$A$2:$F$634,3,FALSE),""))</f>
      </c>
      <c r="E15342" s="81" t="str">
        <v/>
      </c>
      <c r="F15342" s="83">
        <f>IF($E15342="","",IFERROR(VLOOKUP(TRIM(E15342&amp;""),'Référentiel Articles'!$A$2:$F$634,4,FALSE),""))</f>
      </c>
      <c r="G15342" s="84">
        <f>IF($E15342="","",IFERROR(VLOOKUP(TRIM(E15342&amp;""),'Référentiel Articles'!$A$2:$F$634,5,FALSE),""))</f>
      </c>
      <c r="H15342" s="85" t="str">
        <v/>
      </c>
      <c r="I15342" s="84">
        <f>IF($E15342="","",IFERROR(VLOOKUP(TRIM(E15342&amp;""),'Référentiel Articles'!$A$2:$F$634,6,FALSE),""))</f>
      </c>
      <c r="J15342" s="90">
        <f>IF(OR($E15342="",$H15342=""),"",$H15342*$I15342)</f>
      </c>
      <c r="K15342" s="87" t="str">
        <v/>
      </c>
    </row>
    <row r="15343">
      <c r="A15343" s="74" t="str">
        <v/>
      </c>
      <c r="B15343" s="74" t="str">
        <v/>
      </c>
      <c r="C15343" s="75">
        <f>IF($E15343="","",IFERROR(VLOOKUP(TRIM(E15343&amp;""),'Référentiel Articles'!$A$2:$F$634,2,FALSE),""))</f>
      </c>
      <c r="D15343" s="75">
        <f>IF($E15343="","",IFERROR(VLOOKUP(TRIM(E15343&amp;""),'Référentiel Articles'!$A$2:$F$634,3,FALSE),""))</f>
      </c>
      <c r="E15343" s="74" t="str">
        <v/>
      </c>
      <c r="F15343" s="75">
        <f>IF($E15343="","",IFERROR(VLOOKUP(TRIM(E15343&amp;""),'Référentiel Articles'!$A$2:$F$634,4,FALSE),""))</f>
      </c>
      <c r="G15343" s="76">
        <f>IF($E15343="","",IFERROR(VLOOKUP(TRIM(E15343&amp;""),'Référentiel Articles'!$A$2:$F$634,5,FALSE),""))</f>
      </c>
      <c r="H15343" s="77" t="str">
        <v/>
      </c>
      <c r="I15343" s="76">
        <f>IF($E15343="","",IFERROR(VLOOKUP(TRIM(E15343&amp;""),'Référentiel Articles'!$A$2:$F$634,6,FALSE),""))</f>
      </c>
      <c r="J15343" s="78">
        <f>IF(OR($E15343="",$H15343=""),"",$H15343*$I15343)</f>
      </c>
      <c r="K15343" s="79" t="str">
        <v/>
      </c>
    </row>
    <row r="15344">
      <c r="A15344" s="81" t="str">
        <v/>
      </c>
      <c r="B15344" s="81" t="str">
        <v/>
      </c>
      <c r="C15344" s="83">
        <f>IF($E15344="","",IFERROR(VLOOKUP(TRIM(E15344&amp;""),'Référentiel Articles'!$A$2:$F$634,2,FALSE),""))</f>
      </c>
      <c r="D15344" s="83">
        <f>IF($E15344="","",IFERROR(VLOOKUP(TRIM(E15344&amp;""),'Référentiel Articles'!$A$2:$F$634,3,FALSE),""))</f>
      </c>
      <c r="E15344" s="81" t="str">
        <v/>
      </c>
      <c r="F15344" s="83">
        <f>IF($E15344="","",IFERROR(VLOOKUP(TRIM(E15344&amp;""),'Référentiel Articles'!$A$2:$F$634,4,FALSE),""))</f>
      </c>
      <c r="G15344" s="84">
        <f>IF($E15344="","",IFERROR(VLOOKUP(TRIM(E15344&amp;""),'Référentiel Articles'!$A$2:$F$634,5,FALSE),""))</f>
      </c>
      <c r="H15344" s="85" t="str">
        <v/>
      </c>
      <c r="I15344" s="84">
        <f>IF($E15344="","",IFERROR(VLOOKUP(TRIM(E15344&amp;""),'Référentiel Articles'!$A$2:$F$634,6,FALSE),""))</f>
      </c>
      <c r="J15344" s="90">
        <f>IF(OR($E15344="",$H15344=""),"",$H15344*$I15344)</f>
      </c>
      <c r="K15344" s="87" t="str">
        <v/>
      </c>
    </row>
    <row r="15345">
      <c r="A15345" s="74" t="str">
        <v/>
      </c>
      <c r="B15345" s="74" t="str">
        <v/>
      </c>
      <c r="C15345" s="75">
        <f>IF($E15345="","",IFERROR(VLOOKUP(TRIM(E15345&amp;""),'Référentiel Articles'!$A$2:$F$634,2,FALSE),""))</f>
      </c>
      <c r="D15345" s="75">
        <f>IF($E15345="","",IFERROR(VLOOKUP(TRIM(E15345&amp;""),'Référentiel Articles'!$A$2:$F$634,3,FALSE),""))</f>
      </c>
      <c r="E15345" s="74" t="str">
        <v/>
      </c>
      <c r="F15345" s="75">
        <f>IF($E15345="","",IFERROR(VLOOKUP(TRIM(E15345&amp;""),'Référentiel Articles'!$A$2:$F$634,4,FALSE),""))</f>
      </c>
      <c r="G15345" s="76">
        <f>IF($E15345="","",IFERROR(VLOOKUP(TRIM(E15345&amp;""),'Référentiel Articles'!$A$2:$F$634,5,FALSE),""))</f>
      </c>
      <c r="H15345" s="77" t="str">
        <v/>
      </c>
      <c r="I15345" s="76">
        <f>IF($E15345="","",IFERROR(VLOOKUP(TRIM(E15345&amp;""),'Référentiel Articles'!$A$2:$F$634,6,FALSE),""))</f>
      </c>
      <c r="J15345" s="78">
        <f>IF(OR($E15345="",$H15345=""),"",$H15345*$I15345)</f>
      </c>
      <c r="K15345" s="79" t="str">
        <v/>
      </c>
    </row>
    <row r="15346">
      <c r="A15346" s="81" t="str">
        <v/>
      </c>
      <c r="B15346" s="81" t="str">
        <v/>
      </c>
      <c r="C15346" s="83">
        <f>IF($E15346="","",IFERROR(VLOOKUP(TRIM(E15346&amp;""),'Référentiel Articles'!$A$2:$F$634,2,FALSE),""))</f>
      </c>
      <c r="D15346" s="83">
        <f>IF($E15346="","",IFERROR(VLOOKUP(TRIM(E15346&amp;""),'Référentiel Articles'!$A$2:$F$634,3,FALSE),""))</f>
      </c>
      <c r="E15346" s="81" t="str">
        <v/>
      </c>
      <c r="F15346" s="83">
        <f>IF($E15346="","",IFERROR(VLOOKUP(TRIM(E15346&amp;""),'Référentiel Articles'!$A$2:$F$634,4,FALSE),""))</f>
      </c>
      <c r="G15346" s="84">
        <f>IF($E15346="","",IFERROR(VLOOKUP(TRIM(E15346&amp;""),'Référentiel Articles'!$A$2:$F$634,5,FALSE),""))</f>
      </c>
      <c r="H15346" s="85" t="str">
        <v/>
      </c>
      <c r="I15346" s="84">
        <f>IF($E15346="","",IFERROR(VLOOKUP(TRIM(E15346&amp;""),'Référentiel Articles'!$A$2:$F$634,6,FALSE),""))</f>
      </c>
      <c r="J15346" s="90">
        <f>IF(OR($E15346="",$H15346=""),"",$H15346*$I15346)</f>
      </c>
      <c r="K15346" s="87" t="str">
        <v/>
      </c>
    </row>
    <row r="15347">
      <c r="A15347" s="74" t="str">
        <v/>
      </c>
      <c r="B15347" s="74" t="str">
        <v/>
      </c>
      <c r="C15347" s="75">
        <f>IF($E15347="","",IFERROR(VLOOKUP(TRIM(E15347&amp;""),'Référentiel Articles'!$A$2:$F$634,2,FALSE),""))</f>
      </c>
      <c r="D15347" s="75">
        <f>IF($E15347="","",IFERROR(VLOOKUP(TRIM(E15347&amp;""),'Référentiel Articles'!$A$2:$F$634,3,FALSE),""))</f>
      </c>
      <c r="E15347" s="74" t="str">
        <v/>
      </c>
      <c r="F15347" s="75">
        <f>IF($E15347="","",IFERROR(VLOOKUP(TRIM(E15347&amp;""),'Référentiel Articles'!$A$2:$F$634,4,FALSE),""))</f>
      </c>
      <c r="G15347" s="76">
        <f>IF($E15347="","",IFERROR(VLOOKUP(TRIM(E15347&amp;""),'Référentiel Articles'!$A$2:$F$634,5,FALSE),""))</f>
      </c>
      <c r="H15347" s="77" t="str">
        <v/>
      </c>
      <c r="I15347" s="76">
        <f>IF($E15347="","",IFERROR(VLOOKUP(TRIM(E15347&amp;""),'Référentiel Articles'!$A$2:$F$634,6,FALSE),""))</f>
      </c>
      <c r="J15347" s="78">
        <f>IF(OR($E15347="",$H15347=""),"",$H15347*$I15347)</f>
      </c>
      <c r="K15347" s="79" t="str">
        <v/>
      </c>
    </row>
    <row r="15348">
      <c r="A15348" s="81" t="str">
        <v/>
      </c>
      <c r="B15348" s="81" t="str">
        <v/>
      </c>
      <c r="C15348" s="83">
        <f>IF($E15348="","",IFERROR(VLOOKUP(TRIM(E15348&amp;""),'Référentiel Articles'!$A$2:$F$634,2,FALSE),""))</f>
      </c>
      <c r="D15348" s="83">
        <f>IF($E15348="","",IFERROR(VLOOKUP(TRIM(E15348&amp;""),'Référentiel Articles'!$A$2:$F$634,3,FALSE),""))</f>
      </c>
      <c r="E15348" s="81" t="str">
        <v/>
      </c>
      <c r="F15348" s="83">
        <f>IF($E15348="","",IFERROR(VLOOKUP(TRIM(E15348&amp;""),'Référentiel Articles'!$A$2:$F$634,4,FALSE),""))</f>
      </c>
      <c r="G15348" s="84">
        <f>IF($E15348="","",IFERROR(VLOOKUP(TRIM(E15348&amp;""),'Référentiel Articles'!$A$2:$F$634,5,FALSE),""))</f>
      </c>
      <c r="H15348" s="85" t="str">
        <v/>
      </c>
      <c r="I15348" s="84">
        <f>IF($E15348="","",IFERROR(VLOOKUP(TRIM(E15348&amp;""),'Référentiel Articles'!$A$2:$F$634,6,FALSE),""))</f>
      </c>
      <c r="J15348" s="90">
        <f>IF(OR($E15348="",$H15348=""),"",$H15348*$I15348)</f>
      </c>
      <c r="K15348" s="87" t="str">
        <v/>
      </c>
    </row>
    <row r="15349">
      <c r="A15349" s="74" t="str">
        <v/>
      </c>
      <c r="B15349" s="74" t="str">
        <v/>
      </c>
      <c r="C15349" s="75">
        <f>IF($E15349="","",IFERROR(VLOOKUP(TRIM(E15349&amp;""),'Référentiel Articles'!$A$2:$F$634,2,FALSE),""))</f>
      </c>
      <c r="D15349" s="75">
        <f>IF($E15349="","",IFERROR(VLOOKUP(TRIM(E15349&amp;""),'Référentiel Articles'!$A$2:$F$634,3,FALSE),""))</f>
      </c>
      <c r="E15349" s="74" t="str">
        <v/>
      </c>
      <c r="F15349" s="75">
        <f>IF($E15349="","",IFERROR(VLOOKUP(TRIM(E15349&amp;""),'Référentiel Articles'!$A$2:$F$634,4,FALSE),""))</f>
      </c>
      <c r="G15349" s="76">
        <f>IF($E15349="","",IFERROR(VLOOKUP(TRIM(E15349&amp;""),'Référentiel Articles'!$A$2:$F$634,5,FALSE),""))</f>
      </c>
      <c r="H15349" s="77" t="str">
        <v/>
      </c>
      <c r="I15349" s="76">
        <f>IF($E15349="","",IFERROR(VLOOKUP(TRIM(E15349&amp;""),'Référentiel Articles'!$A$2:$F$634,6,FALSE),""))</f>
      </c>
      <c r="J15349" s="78">
        <f>IF(OR($E15349="",$H15349=""),"",$H15349*$I15349)</f>
      </c>
      <c r="K15349" s="79" t="str">
        <v/>
      </c>
    </row>
    <row r="15350">
      <c r="A15350" s="81" t="str">
        <v/>
      </c>
      <c r="B15350" s="81" t="str">
        <v/>
      </c>
      <c r="C15350" s="83">
        <f>IF($E15350="","",IFERROR(VLOOKUP(TRIM(E15350&amp;""),'Référentiel Articles'!$A$2:$F$634,2,FALSE),""))</f>
      </c>
      <c r="D15350" s="83">
        <f>IF($E15350="","",IFERROR(VLOOKUP(TRIM(E15350&amp;""),'Référentiel Articles'!$A$2:$F$634,3,FALSE),""))</f>
      </c>
      <c r="E15350" s="81" t="str">
        <v/>
      </c>
      <c r="F15350" s="83">
        <f>IF($E15350="","",IFERROR(VLOOKUP(TRIM(E15350&amp;""),'Référentiel Articles'!$A$2:$F$634,4,FALSE),""))</f>
      </c>
      <c r="G15350" s="84">
        <f>IF($E15350="","",IFERROR(VLOOKUP(TRIM(E15350&amp;""),'Référentiel Articles'!$A$2:$F$634,5,FALSE),""))</f>
      </c>
      <c r="H15350" s="85" t="str">
        <v/>
      </c>
      <c r="I15350" s="84">
        <f>IF($E15350="","",IFERROR(VLOOKUP(TRIM(E15350&amp;""),'Référentiel Articles'!$A$2:$F$634,6,FALSE),""))</f>
      </c>
      <c r="J15350" s="90">
        <f>IF(OR($E15350="",$H15350=""),"",$H15350*$I15350)</f>
      </c>
      <c r="K15350" s="87" t="str">
        <v/>
      </c>
    </row>
    <row r="15351">
      <c r="A15351" s="74" t="str">
        <v/>
      </c>
      <c r="B15351" s="74" t="str">
        <v/>
      </c>
      <c r="C15351" s="75">
        <f>IF($E15351="","",IFERROR(VLOOKUP(TRIM(E15351&amp;""),'Référentiel Articles'!$A$2:$F$634,2,FALSE),""))</f>
      </c>
      <c r="D15351" s="75">
        <f>IF($E15351="","",IFERROR(VLOOKUP(TRIM(E15351&amp;""),'Référentiel Articles'!$A$2:$F$634,3,FALSE),""))</f>
      </c>
      <c r="E15351" s="74" t="str">
        <v/>
      </c>
      <c r="F15351" s="75">
        <f>IF($E15351="","",IFERROR(VLOOKUP(TRIM(E15351&amp;""),'Référentiel Articles'!$A$2:$F$634,4,FALSE),""))</f>
      </c>
      <c r="G15351" s="76">
        <f>IF($E15351="","",IFERROR(VLOOKUP(TRIM(E15351&amp;""),'Référentiel Articles'!$A$2:$F$634,5,FALSE),""))</f>
      </c>
      <c r="H15351" s="77" t="str">
        <v/>
      </c>
      <c r="I15351" s="76">
        <f>IF($E15351="","",IFERROR(VLOOKUP(TRIM(E15351&amp;""),'Référentiel Articles'!$A$2:$F$634,6,FALSE),""))</f>
      </c>
      <c r="J15351" s="78">
        <f>IF(OR($E15351="",$H15351=""),"",$H15351*$I15351)</f>
      </c>
      <c r="K15351" s="79" t="str">
        <v/>
      </c>
    </row>
    <row r="15352">
      <c r="A15352" s="81" t="str">
        <v/>
      </c>
      <c r="B15352" s="81" t="str">
        <v/>
      </c>
      <c r="C15352" s="83">
        <f>IF($E15352="","",IFERROR(VLOOKUP(TRIM(E15352&amp;""),'Référentiel Articles'!$A$2:$F$634,2,FALSE),""))</f>
      </c>
      <c r="D15352" s="83">
        <f>IF($E15352="","",IFERROR(VLOOKUP(TRIM(E15352&amp;""),'Référentiel Articles'!$A$2:$F$634,3,FALSE),""))</f>
      </c>
      <c r="E15352" s="81" t="str">
        <v/>
      </c>
      <c r="F15352" s="83">
        <f>IF($E15352="","",IFERROR(VLOOKUP(TRIM(E15352&amp;""),'Référentiel Articles'!$A$2:$F$634,4,FALSE),""))</f>
      </c>
      <c r="G15352" s="84">
        <f>IF($E15352="","",IFERROR(VLOOKUP(TRIM(E15352&amp;""),'Référentiel Articles'!$A$2:$F$634,5,FALSE),""))</f>
      </c>
      <c r="H15352" s="85" t="str">
        <v/>
      </c>
      <c r="I15352" s="84">
        <f>IF($E15352="","",IFERROR(VLOOKUP(TRIM(E15352&amp;""),'Référentiel Articles'!$A$2:$F$634,6,FALSE),""))</f>
      </c>
      <c r="J15352" s="90">
        <f>IF(OR($E15352="",$H15352=""),"",$H15352*$I15352)</f>
      </c>
      <c r="K15352" s="87" t="str">
        <v/>
      </c>
    </row>
    <row r="15353">
      <c r="A15353" s="74" t="str">
        <v/>
      </c>
      <c r="B15353" s="74" t="str">
        <v/>
      </c>
      <c r="C15353" s="75">
        <f>IF($E15353="","",IFERROR(VLOOKUP(TRIM(E15353&amp;""),'Référentiel Articles'!$A$2:$F$634,2,FALSE),""))</f>
      </c>
      <c r="D15353" s="75">
        <f>IF($E15353="","",IFERROR(VLOOKUP(TRIM(E15353&amp;""),'Référentiel Articles'!$A$2:$F$634,3,FALSE),""))</f>
      </c>
      <c r="E15353" s="74" t="str">
        <v/>
      </c>
      <c r="F15353" s="75">
        <f>IF($E15353="","",IFERROR(VLOOKUP(TRIM(E15353&amp;""),'Référentiel Articles'!$A$2:$F$634,4,FALSE),""))</f>
      </c>
      <c r="G15353" s="76">
        <f>IF($E15353="","",IFERROR(VLOOKUP(TRIM(E15353&amp;""),'Référentiel Articles'!$A$2:$F$634,5,FALSE),""))</f>
      </c>
      <c r="H15353" s="77" t="str">
        <v/>
      </c>
      <c r="I15353" s="76">
        <f>IF($E15353="","",IFERROR(VLOOKUP(TRIM(E15353&amp;""),'Référentiel Articles'!$A$2:$F$634,6,FALSE),""))</f>
      </c>
      <c r="J15353" s="78">
        <f>IF(OR($E15353="",$H15353=""),"",$H15353*$I15353)</f>
      </c>
      <c r="K15353" s="79" t="str">
        <v/>
      </c>
    </row>
    <row r="15354">
      <c r="A15354" s="81" t="str">
        <v/>
      </c>
      <c r="B15354" s="81" t="str">
        <v/>
      </c>
      <c r="C15354" s="83">
        <f>IF($E15354="","",IFERROR(VLOOKUP(TRIM(E15354&amp;""),'Référentiel Articles'!$A$2:$F$634,2,FALSE),""))</f>
      </c>
      <c r="D15354" s="83">
        <f>IF($E15354="","",IFERROR(VLOOKUP(TRIM(E15354&amp;""),'Référentiel Articles'!$A$2:$F$634,3,FALSE),""))</f>
      </c>
      <c r="E15354" s="81" t="str">
        <v/>
      </c>
      <c r="F15354" s="83">
        <f>IF($E15354="","",IFERROR(VLOOKUP(TRIM(E15354&amp;""),'Référentiel Articles'!$A$2:$F$634,4,FALSE),""))</f>
      </c>
      <c r="G15354" s="84">
        <f>IF($E15354="","",IFERROR(VLOOKUP(TRIM(E15354&amp;""),'Référentiel Articles'!$A$2:$F$634,5,FALSE),""))</f>
      </c>
      <c r="H15354" s="85" t="str">
        <v/>
      </c>
      <c r="I15354" s="84">
        <f>IF($E15354="","",IFERROR(VLOOKUP(TRIM(E15354&amp;""),'Référentiel Articles'!$A$2:$F$634,6,FALSE),""))</f>
      </c>
      <c r="J15354" s="90">
        <f>IF(OR($E15354="",$H15354=""),"",$H15354*$I15354)</f>
      </c>
      <c r="K15354" s="87" t="str">
        <v/>
      </c>
    </row>
    <row r="15355">
      <c r="A15355" s="74" t="str">
        <v/>
      </c>
      <c r="B15355" s="74" t="str">
        <v/>
      </c>
      <c r="C15355" s="75">
        <f>IF($E15355="","",IFERROR(VLOOKUP(TRIM(E15355&amp;""),'Référentiel Articles'!$A$2:$F$634,2,FALSE),""))</f>
      </c>
      <c r="D15355" s="75">
        <f>IF($E15355="","",IFERROR(VLOOKUP(TRIM(E15355&amp;""),'Référentiel Articles'!$A$2:$F$634,3,FALSE),""))</f>
      </c>
      <c r="E15355" s="74" t="str">
        <v/>
      </c>
      <c r="F15355" s="75">
        <f>IF($E15355="","",IFERROR(VLOOKUP(TRIM(E15355&amp;""),'Référentiel Articles'!$A$2:$F$634,4,FALSE),""))</f>
      </c>
      <c r="G15355" s="76">
        <f>IF($E15355="","",IFERROR(VLOOKUP(TRIM(E15355&amp;""),'Référentiel Articles'!$A$2:$F$634,5,FALSE),""))</f>
      </c>
      <c r="H15355" s="77" t="str">
        <v/>
      </c>
      <c r="I15355" s="76">
        <f>IF($E15355="","",IFERROR(VLOOKUP(TRIM(E15355&amp;""),'Référentiel Articles'!$A$2:$F$634,6,FALSE),""))</f>
      </c>
      <c r="J15355" s="78">
        <f>IF(OR($E15355="",$H15355=""),"",$H15355*$I15355)</f>
      </c>
      <c r="K15355" s="79" t="str">
        <v/>
      </c>
    </row>
    <row r="15356">
      <c r="A15356" s="81" t="str">
        <v/>
      </c>
      <c r="B15356" s="81" t="str">
        <v/>
      </c>
      <c r="C15356" s="83">
        <f>IF($E15356="","",IFERROR(VLOOKUP(TRIM(E15356&amp;""),'Référentiel Articles'!$A$2:$F$634,2,FALSE),""))</f>
      </c>
      <c r="D15356" s="83">
        <f>IF($E15356="","",IFERROR(VLOOKUP(TRIM(E15356&amp;""),'Référentiel Articles'!$A$2:$F$634,3,FALSE),""))</f>
      </c>
      <c r="E15356" s="81" t="str">
        <v/>
      </c>
      <c r="F15356" s="83">
        <f>IF($E15356="","",IFERROR(VLOOKUP(TRIM(E15356&amp;""),'Référentiel Articles'!$A$2:$F$634,4,FALSE),""))</f>
      </c>
      <c r="G15356" s="84">
        <f>IF($E15356="","",IFERROR(VLOOKUP(TRIM(E15356&amp;""),'Référentiel Articles'!$A$2:$F$634,5,FALSE),""))</f>
      </c>
      <c r="H15356" s="85" t="str">
        <v/>
      </c>
      <c r="I15356" s="84">
        <f>IF($E15356="","",IFERROR(VLOOKUP(TRIM(E15356&amp;""),'Référentiel Articles'!$A$2:$F$634,6,FALSE),""))</f>
      </c>
      <c r="J15356" s="90">
        <f>IF(OR($E15356="",$H15356=""),"",$H15356*$I15356)</f>
      </c>
      <c r="K15356" s="87" t="str">
        <v/>
      </c>
    </row>
    <row r="15357">
      <c r="A15357" s="74" t="str">
        <v/>
      </c>
      <c r="B15357" s="74" t="str">
        <v/>
      </c>
      <c r="C15357" s="75">
        <f>IF($E15357="","",IFERROR(VLOOKUP(TRIM(E15357&amp;""),'Référentiel Articles'!$A$2:$F$634,2,FALSE),""))</f>
      </c>
      <c r="D15357" s="75">
        <f>IF($E15357="","",IFERROR(VLOOKUP(TRIM(E15357&amp;""),'Référentiel Articles'!$A$2:$F$634,3,FALSE),""))</f>
      </c>
      <c r="E15357" s="74" t="str">
        <v/>
      </c>
      <c r="F15357" s="75">
        <f>IF($E15357="","",IFERROR(VLOOKUP(TRIM(E15357&amp;""),'Référentiel Articles'!$A$2:$F$634,4,FALSE),""))</f>
      </c>
      <c r="G15357" s="76">
        <f>IF($E15357="","",IFERROR(VLOOKUP(TRIM(E15357&amp;""),'Référentiel Articles'!$A$2:$F$634,5,FALSE),""))</f>
      </c>
      <c r="H15357" s="77" t="str">
        <v/>
      </c>
      <c r="I15357" s="76">
        <f>IF($E15357="","",IFERROR(VLOOKUP(TRIM(E15357&amp;""),'Référentiel Articles'!$A$2:$F$634,6,FALSE),""))</f>
      </c>
      <c r="J15357" s="78">
        <f>IF(OR($E15357="",$H15357=""),"",$H15357*$I15357)</f>
      </c>
      <c r="K15357" s="79" t="str">
        <v/>
      </c>
    </row>
    <row r="15358">
      <c r="A15358" s="81" t="str">
        <v/>
      </c>
      <c r="B15358" s="81" t="str">
        <v/>
      </c>
      <c r="C15358" s="83">
        <f>IF($E15358="","",IFERROR(VLOOKUP(TRIM(E15358&amp;""),'Référentiel Articles'!$A$2:$F$634,2,FALSE),""))</f>
      </c>
      <c r="D15358" s="83">
        <f>IF($E15358="","",IFERROR(VLOOKUP(TRIM(E15358&amp;""),'Référentiel Articles'!$A$2:$F$634,3,FALSE),""))</f>
      </c>
      <c r="E15358" s="81" t="str">
        <v/>
      </c>
      <c r="F15358" s="83">
        <f>IF($E15358="","",IFERROR(VLOOKUP(TRIM(E15358&amp;""),'Référentiel Articles'!$A$2:$F$634,4,FALSE),""))</f>
      </c>
      <c r="G15358" s="84">
        <f>IF($E15358="","",IFERROR(VLOOKUP(TRIM(E15358&amp;""),'Référentiel Articles'!$A$2:$F$634,5,FALSE),""))</f>
      </c>
      <c r="H15358" s="85" t="str">
        <v/>
      </c>
      <c r="I15358" s="84">
        <f>IF($E15358="","",IFERROR(VLOOKUP(TRIM(E15358&amp;""),'Référentiel Articles'!$A$2:$F$634,6,FALSE),""))</f>
      </c>
      <c r="J15358" s="90">
        <f>IF(OR($E15358="",$H15358=""),"",$H15358*$I15358)</f>
      </c>
      <c r="K15358" s="87" t="str">
        <v/>
      </c>
    </row>
    <row r="15359">
      <c r="A15359" s="74" t="str">
        <v/>
      </c>
      <c r="B15359" s="74" t="str">
        <v/>
      </c>
      <c r="C15359" s="75">
        <f>IF($E15359="","",IFERROR(VLOOKUP(TRIM(E15359&amp;""),'Référentiel Articles'!$A$2:$F$634,2,FALSE),""))</f>
      </c>
      <c r="D15359" s="75">
        <f>IF($E15359="","",IFERROR(VLOOKUP(TRIM(E15359&amp;""),'Référentiel Articles'!$A$2:$F$634,3,FALSE),""))</f>
      </c>
      <c r="E15359" s="74" t="str">
        <v/>
      </c>
      <c r="F15359" s="75">
        <f>IF($E15359="","",IFERROR(VLOOKUP(TRIM(E15359&amp;""),'Référentiel Articles'!$A$2:$F$634,4,FALSE),""))</f>
      </c>
      <c r="G15359" s="76">
        <f>IF($E15359="","",IFERROR(VLOOKUP(TRIM(E15359&amp;""),'Référentiel Articles'!$A$2:$F$634,5,FALSE),""))</f>
      </c>
      <c r="H15359" s="77" t="str">
        <v/>
      </c>
      <c r="I15359" s="76">
        <f>IF($E15359="","",IFERROR(VLOOKUP(TRIM(E15359&amp;""),'Référentiel Articles'!$A$2:$F$634,6,FALSE),""))</f>
      </c>
      <c r="J15359" s="78">
        <f>IF(OR($E15359="",$H15359=""),"",$H15359*$I15359)</f>
      </c>
      <c r="K15359" s="79" t="str">
        <v/>
      </c>
    </row>
    <row r="15360">
      <c r="A15360" s="81" t="str">
        <v/>
      </c>
      <c r="B15360" s="81" t="str">
        <v/>
      </c>
      <c r="C15360" s="83">
        <f>IF($E15360="","",IFERROR(VLOOKUP(TRIM(E15360&amp;""),'Référentiel Articles'!$A$2:$F$634,2,FALSE),""))</f>
      </c>
      <c r="D15360" s="83">
        <f>IF($E15360="","",IFERROR(VLOOKUP(TRIM(E15360&amp;""),'Référentiel Articles'!$A$2:$F$634,3,FALSE),""))</f>
      </c>
      <c r="E15360" s="81" t="str">
        <v/>
      </c>
      <c r="F15360" s="83">
        <f>IF($E15360="","",IFERROR(VLOOKUP(TRIM(E15360&amp;""),'Référentiel Articles'!$A$2:$F$634,4,FALSE),""))</f>
      </c>
      <c r="G15360" s="84">
        <f>IF($E15360="","",IFERROR(VLOOKUP(TRIM(E15360&amp;""),'Référentiel Articles'!$A$2:$F$634,5,FALSE),""))</f>
      </c>
      <c r="H15360" s="85" t="str">
        <v/>
      </c>
      <c r="I15360" s="84">
        <f>IF($E15360="","",IFERROR(VLOOKUP(TRIM(E15360&amp;""),'Référentiel Articles'!$A$2:$F$634,6,FALSE),""))</f>
      </c>
      <c r="J15360" s="90">
        <f>IF(OR($E15360="",$H15360=""),"",$H15360*$I15360)</f>
      </c>
      <c r="K15360" s="87" t="str">
        <v/>
      </c>
    </row>
    <row r="15361">
      <c r="A15361" s="74" t="str">
        <v/>
      </c>
      <c r="B15361" s="74" t="str">
        <v/>
      </c>
      <c r="C15361" s="75">
        <f>IF($E15361="","",IFERROR(VLOOKUP(TRIM(E15361&amp;""),'Référentiel Articles'!$A$2:$F$634,2,FALSE),""))</f>
      </c>
      <c r="D15361" s="75">
        <f>IF($E15361="","",IFERROR(VLOOKUP(TRIM(E15361&amp;""),'Référentiel Articles'!$A$2:$F$634,3,FALSE),""))</f>
      </c>
      <c r="E15361" s="74" t="str">
        <v/>
      </c>
      <c r="F15361" s="75">
        <f>IF($E15361="","",IFERROR(VLOOKUP(TRIM(E15361&amp;""),'Référentiel Articles'!$A$2:$F$634,4,FALSE),""))</f>
      </c>
      <c r="G15361" s="76">
        <f>IF($E15361="","",IFERROR(VLOOKUP(TRIM(E15361&amp;""),'Référentiel Articles'!$A$2:$F$634,5,FALSE),""))</f>
      </c>
      <c r="H15361" s="77" t="str">
        <v/>
      </c>
      <c r="I15361" s="76">
        <f>IF($E15361="","",IFERROR(VLOOKUP(TRIM(E15361&amp;""),'Référentiel Articles'!$A$2:$F$634,6,FALSE),""))</f>
      </c>
      <c r="J15361" s="78">
        <f>IF(OR($E15361="",$H15361=""),"",$H15361*$I15361)</f>
      </c>
      <c r="K15361" s="79" t="str">
        <v/>
      </c>
    </row>
    <row r="15362">
      <c r="A15362" s="81" t="str">
        <v/>
      </c>
      <c r="B15362" s="81" t="str">
        <v/>
      </c>
      <c r="C15362" s="83">
        <f>IF($E15362="","",IFERROR(VLOOKUP(TRIM(E15362&amp;""),'Référentiel Articles'!$A$2:$F$634,2,FALSE),""))</f>
      </c>
      <c r="D15362" s="83">
        <f>IF($E15362="","",IFERROR(VLOOKUP(TRIM(E15362&amp;""),'Référentiel Articles'!$A$2:$F$634,3,FALSE),""))</f>
      </c>
      <c r="E15362" s="81" t="str">
        <v/>
      </c>
      <c r="F15362" s="83">
        <f>IF($E15362="","",IFERROR(VLOOKUP(TRIM(E15362&amp;""),'Référentiel Articles'!$A$2:$F$634,4,FALSE),""))</f>
      </c>
      <c r="G15362" s="84">
        <f>IF($E15362="","",IFERROR(VLOOKUP(TRIM(E15362&amp;""),'Référentiel Articles'!$A$2:$F$634,5,FALSE),""))</f>
      </c>
      <c r="H15362" s="85" t="str">
        <v/>
      </c>
      <c r="I15362" s="84">
        <f>IF($E15362="","",IFERROR(VLOOKUP(TRIM(E15362&amp;""),'Référentiel Articles'!$A$2:$F$634,6,FALSE),""))</f>
      </c>
      <c r="J15362" s="90">
        <f>IF(OR($E15362="",$H15362=""),"",$H15362*$I15362)</f>
      </c>
      <c r="K15362" s="87" t="str">
        <v/>
      </c>
    </row>
    <row r="15363">
      <c r="A15363" s="74" t="str">
        <v/>
      </c>
      <c r="B15363" s="74" t="str">
        <v/>
      </c>
      <c r="C15363" s="75">
        <f>IF($E15363="","",IFERROR(VLOOKUP(TRIM(E15363&amp;""),'Référentiel Articles'!$A$2:$F$634,2,FALSE),""))</f>
      </c>
      <c r="D15363" s="75">
        <f>IF($E15363="","",IFERROR(VLOOKUP(TRIM(E15363&amp;""),'Référentiel Articles'!$A$2:$F$634,3,FALSE),""))</f>
      </c>
      <c r="E15363" s="74" t="str">
        <v/>
      </c>
      <c r="F15363" s="75">
        <f>IF($E15363="","",IFERROR(VLOOKUP(TRIM(E15363&amp;""),'Référentiel Articles'!$A$2:$F$634,4,FALSE),""))</f>
      </c>
      <c r="G15363" s="76">
        <f>IF($E15363="","",IFERROR(VLOOKUP(TRIM(E15363&amp;""),'Référentiel Articles'!$A$2:$F$634,5,FALSE),""))</f>
      </c>
      <c r="H15363" s="77" t="str">
        <v/>
      </c>
      <c r="I15363" s="76">
        <f>IF($E15363="","",IFERROR(VLOOKUP(TRIM(E15363&amp;""),'Référentiel Articles'!$A$2:$F$634,6,FALSE),""))</f>
      </c>
      <c r="J15363" s="78">
        <f>IF(OR($E15363="",$H15363=""),"",$H15363*$I15363)</f>
      </c>
      <c r="K15363" s="79" t="str">
        <v/>
      </c>
    </row>
    <row r="15364">
      <c r="A15364" s="81" t="str">
        <v/>
      </c>
      <c r="B15364" s="81" t="str">
        <v/>
      </c>
      <c r="C15364" s="83">
        <f>IF($E15364="","",IFERROR(VLOOKUP(TRIM(E15364&amp;""),'Référentiel Articles'!$A$2:$F$634,2,FALSE),""))</f>
      </c>
      <c r="D15364" s="83">
        <f>IF($E15364="","",IFERROR(VLOOKUP(TRIM(E15364&amp;""),'Référentiel Articles'!$A$2:$F$634,3,FALSE),""))</f>
      </c>
      <c r="E15364" s="81" t="str">
        <v/>
      </c>
      <c r="F15364" s="83">
        <f>IF($E15364="","",IFERROR(VLOOKUP(TRIM(E15364&amp;""),'Référentiel Articles'!$A$2:$F$634,4,FALSE),""))</f>
      </c>
      <c r="G15364" s="84">
        <f>IF($E15364="","",IFERROR(VLOOKUP(TRIM(E15364&amp;""),'Référentiel Articles'!$A$2:$F$634,5,FALSE),""))</f>
      </c>
      <c r="H15364" s="85" t="str">
        <v/>
      </c>
      <c r="I15364" s="84">
        <f>IF($E15364="","",IFERROR(VLOOKUP(TRIM(E15364&amp;""),'Référentiel Articles'!$A$2:$F$634,6,FALSE),""))</f>
      </c>
      <c r="J15364" s="90">
        <f>IF(OR($E15364="",$H15364=""),"",$H15364*$I15364)</f>
      </c>
      <c r="K15364" s="87" t="str">
        <v/>
      </c>
    </row>
    <row r="15365">
      <c r="A15365" s="74" t="str">
        <v/>
      </c>
      <c r="B15365" s="74" t="str">
        <v/>
      </c>
      <c r="C15365" s="75">
        <f>IF($E15365="","",IFERROR(VLOOKUP(TRIM(E15365&amp;""),'Référentiel Articles'!$A$2:$F$634,2,FALSE),""))</f>
      </c>
      <c r="D15365" s="75">
        <f>IF($E15365="","",IFERROR(VLOOKUP(TRIM(E15365&amp;""),'Référentiel Articles'!$A$2:$F$634,3,FALSE),""))</f>
      </c>
      <c r="E15365" s="74" t="str">
        <v/>
      </c>
      <c r="F15365" s="75">
        <f>IF($E15365="","",IFERROR(VLOOKUP(TRIM(E15365&amp;""),'Référentiel Articles'!$A$2:$F$634,4,FALSE),""))</f>
      </c>
      <c r="G15365" s="76">
        <f>IF($E15365="","",IFERROR(VLOOKUP(TRIM(E15365&amp;""),'Référentiel Articles'!$A$2:$F$634,5,FALSE),""))</f>
      </c>
      <c r="H15365" s="77" t="str">
        <v/>
      </c>
      <c r="I15365" s="76">
        <f>IF($E15365="","",IFERROR(VLOOKUP(TRIM(E15365&amp;""),'Référentiel Articles'!$A$2:$F$634,6,FALSE),""))</f>
      </c>
      <c r="J15365" s="78">
        <f>IF(OR($E15365="",$H15365=""),"",$H15365*$I15365)</f>
      </c>
      <c r="K15365" s="79" t="str">
        <v/>
      </c>
    </row>
    <row r="15366">
      <c r="A15366" s="81" t="str">
        <v/>
      </c>
      <c r="B15366" s="81" t="str">
        <v/>
      </c>
      <c r="C15366" s="83">
        <f>IF($E15366="","",IFERROR(VLOOKUP(TRIM(E15366&amp;""),'Référentiel Articles'!$A$2:$F$634,2,FALSE),""))</f>
      </c>
      <c r="D15366" s="83">
        <f>IF($E15366="","",IFERROR(VLOOKUP(TRIM(E15366&amp;""),'Référentiel Articles'!$A$2:$F$634,3,FALSE),""))</f>
      </c>
      <c r="E15366" s="81" t="str">
        <v/>
      </c>
      <c r="F15366" s="83">
        <f>IF($E15366="","",IFERROR(VLOOKUP(TRIM(E15366&amp;""),'Référentiel Articles'!$A$2:$F$634,4,FALSE),""))</f>
      </c>
      <c r="G15366" s="84">
        <f>IF($E15366="","",IFERROR(VLOOKUP(TRIM(E15366&amp;""),'Référentiel Articles'!$A$2:$F$634,5,FALSE),""))</f>
      </c>
      <c r="H15366" s="85" t="str">
        <v/>
      </c>
      <c r="I15366" s="84">
        <f>IF($E15366="","",IFERROR(VLOOKUP(TRIM(E15366&amp;""),'Référentiel Articles'!$A$2:$F$634,6,FALSE),""))</f>
      </c>
      <c r="J15366" s="90">
        <f>IF(OR($E15366="",$H15366=""),"",$H15366*$I15366)</f>
      </c>
      <c r="K15366" s="87" t="str">
        <v/>
      </c>
    </row>
    <row r="15367">
      <c r="A15367" s="74" t="str">
        <v/>
      </c>
      <c r="B15367" s="74" t="str">
        <v/>
      </c>
      <c r="C15367" s="75">
        <f>IF($E15367="","",IFERROR(VLOOKUP(TRIM(E15367&amp;""),'Référentiel Articles'!$A$2:$F$634,2,FALSE),""))</f>
      </c>
      <c r="D15367" s="75">
        <f>IF($E15367="","",IFERROR(VLOOKUP(TRIM(E15367&amp;""),'Référentiel Articles'!$A$2:$F$634,3,FALSE),""))</f>
      </c>
      <c r="E15367" s="74" t="str">
        <v/>
      </c>
      <c r="F15367" s="75">
        <f>IF($E15367="","",IFERROR(VLOOKUP(TRIM(E15367&amp;""),'Référentiel Articles'!$A$2:$F$634,4,FALSE),""))</f>
      </c>
      <c r="G15367" s="76">
        <f>IF($E15367="","",IFERROR(VLOOKUP(TRIM(E15367&amp;""),'Référentiel Articles'!$A$2:$F$634,5,FALSE),""))</f>
      </c>
      <c r="H15367" s="77" t="str">
        <v/>
      </c>
      <c r="I15367" s="76">
        <f>IF($E15367="","",IFERROR(VLOOKUP(TRIM(E15367&amp;""),'Référentiel Articles'!$A$2:$F$634,6,FALSE),""))</f>
      </c>
      <c r="J15367" s="78">
        <f>IF(OR($E15367="",$H15367=""),"",$H15367*$I15367)</f>
      </c>
      <c r="K15367" s="79" t="str">
        <v/>
      </c>
    </row>
    <row r="15368">
      <c r="A15368" s="81" t="str">
        <v/>
      </c>
      <c r="B15368" s="81" t="str">
        <v/>
      </c>
      <c r="C15368" s="83">
        <f>IF($E15368="","",IFERROR(VLOOKUP(TRIM(E15368&amp;""),'Référentiel Articles'!$A$2:$F$634,2,FALSE),""))</f>
      </c>
      <c r="D15368" s="83">
        <f>IF($E15368="","",IFERROR(VLOOKUP(TRIM(E15368&amp;""),'Référentiel Articles'!$A$2:$F$634,3,FALSE),""))</f>
      </c>
      <c r="E15368" s="81" t="str">
        <v/>
      </c>
      <c r="F15368" s="83">
        <f>IF($E15368="","",IFERROR(VLOOKUP(TRIM(E15368&amp;""),'Référentiel Articles'!$A$2:$F$634,4,FALSE),""))</f>
      </c>
      <c r="G15368" s="84">
        <f>IF($E15368="","",IFERROR(VLOOKUP(TRIM(E15368&amp;""),'Référentiel Articles'!$A$2:$F$634,5,FALSE),""))</f>
      </c>
      <c r="H15368" s="85" t="str">
        <v/>
      </c>
      <c r="I15368" s="84">
        <f>IF($E15368="","",IFERROR(VLOOKUP(TRIM(E15368&amp;""),'Référentiel Articles'!$A$2:$F$634,6,FALSE),""))</f>
      </c>
      <c r="J15368" s="90">
        <f>IF(OR($E15368="",$H15368=""),"",$H15368*$I15368)</f>
      </c>
      <c r="K15368" s="87" t="str">
        <v/>
      </c>
    </row>
    <row r="15369">
      <c r="A15369" s="74" t="str">
        <v/>
      </c>
      <c r="B15369" s="74" t="str">
        <v/>
      </c>
      <c r="C15369" s="75">
        <f>IF($E15369="","",IFERROR(VLOOKUP(TRIM(E15369&amp;""),'Référentiel Articles'!$A$2:$F$634,2,FALSE),""))</f>
      </c>
      <c r="D15369" s="75">
        <f>IF($E15369="","",IFERROR(VLOOKUP(TRIM(E15369&amp;""),'Référentiel Articles'!$A$2:$F$634,3,FALSE),""))</f>
      </c>
      <c r="E15369" s="74" t="str">
        <v/>
      </c>
      <c r="F15369" s="75">
        <f>IF($E15369="","",IFERROR(VLOOKUP(TRIM(E15369&amp;""),'Référentiel Articles'!$A$2:$F$634,4,FALSE),""))</f>
      </c>
      <c r="G15369" s="76">
        <f>IF($E15369="","",IFERROR(VLOOKUP(TRIM(E15369&amp;""),'Référentiel Articles'!$A$2:$F$634,5,FALSE),""))</f>
      </c>
      <c r="H15369" s="77" t="str">
        <v/>
      </c>
      <c r="I15369" s="76">
        <f>IF($E15369="","",IFERROR(VLOOKUP(TRIM(E15369&amp;""),'Référentiel Articles'!$A$2:$F$634,6,FALSE),""))</f>
      </c>
      <c r="J15369" s="78">
        <f>IF(OR($E15369="",$H15369=""),"",$H15369*$I15369)</f>
      </c>
      <c r="K15369" s="79" t="str">
        <v/>
      </c>
    </row>
    <row r="15370">
      <c r="A15370" s="81" t="str">
        <v/>
      </c>
      <c r="B15370" s="81" t="str">
        <v/>
      </c>
      <c r="C15370" s="83">
        <f>IF($E15370="","",IFERROR(VLOOKUP(TRIM(E15370&amp;""),'Référentiel Articles'!$A$2:$F$634,2,FALSE),""))</f>
      </c>
      <c r="D15370" s="83">
        <f>IF($E15370="","",IFERROR(VLOOKUP(TRIM(E15370&amp;""),'Référentiel Articles'!$A$2:$F$634,3,FALSE),""))</f>
      </c>
      <c r="E15370" s="81" t="str">
        <v/>
      </c>
      <c r="F15370" s="83">
        <f>IF($E15370="","",IFERROR(VLOOKUP(TRIM(E15370&amp;""),'Référentiel Articles'!$A$2:$F$634,4,FALSE),""))</f>
      </c>
      <c r="G15370" s="84">
        <f>IF($E15370="","",IFERROR(VLOOKUP(TRIM(E15370&amp;""),'Référentiel Articles'!$A$2:$F$634,5,FALSE),""))</f>
      </c>
      <c r="H15370" s="85" t="str">
        <v/>
      </c>
      <c r="I15370" s="84">
        <f>IF($E15370="","",IFERROR(VLOOKUP(TRIM(E15370&amp;""),'Référentiel Articles'!$A$2:$F$634,6,FALSE),""))</f>
      </c>
      <c r="J15370" s="90">
        <f>IF(OR($E15370="",$H15370=""),"",$H15370*$I15370)</f>
      </c>
      <c r="K15370" s="87" t="str">
        <v/>
      </c>
    </row>
    <row r="15371">
      <c r="A15371" s="74" t="str">
        <v/>
      </c>
      <c r="B15371" s="74" t="str">
        <v/>
      </c>
      <c r="C15371" s="75">
        <f>IF($E15371="","",IFERROR(VLOOKUP(TRIM(E15371&amp;""),'Référentiel Articles'!$A$2:$F$634,2,FALSE),""))</f>
      </c>
      <c r="D15371" s="75">
        <f>IF($E15371="","",IFERROR(VLOOKUP(TRIM(E15371&amp;""),'Référentiel Articles'!$A$2:$F$634,3,FALSE),""))</f>
      </c>
      <c r="E15371" s="74" t="str">
        <v/>
      </c>
      <c r="F15371" s="75">
        <f>IF($E15371="","",IFERROR(VLOOKUP(TRIM(E15371&amp;""),'Référentiel Articles'!$A$2:$F$634,4,FALSE),""))</f>
      </c>
      <c r="G15371" s="76">
        <f>IF($E15371="","",IFERROR(VLOOKUP(TRIM(E15371&amp;""),'Référentiel Articles'!$A$2:$F$634,5,FALSE),""))</f>
      </c>
      <c r="H15371" s="77" t="str">
        <v/>
      </c>
      <c r="I15371" s="76">
        <f>IF($E15371="","",IFERROR(VLOOKUP(TRIM(E15371&amp;""),'Référentiel Articles'!$A$2:$F$634,6,FALSE),""))</f>
      </c>
      <c r="J15371" s="78">
        <f>IF(OR($E15371="",$H15371=""),"",$H15371*$I15371)</f>
      </c>
      <c r="K15371" s="79" t="str">
        <v/>
      </c>
    </row>
    <row r="15372">
      <c r="A15372" s="81" t="str">
        <v/>
      </c>
      <c r="B15372" s="81" t="str">
        <v/>
      </c>
      <c r="C15372" s="83">
        <f>IF($E15372="","",IFERROR(VLOOKUP(TRIM(E15372&amp;""),'Référentiel Articles'!$A$2:$F$634,2,FALSE),""))</f>
      </c>
      <c r="D15372" s="83">
        <f>IF($E15372="","",IFERROR(VLOOKUP(TRIM(E15372&amp;""),'Référentiel Articles'!$A$2:$F$634,3,FALSE),""))</f>
      </c>
      <c r="E15372" s="81" t="str">
        <v/>
      </c>
      <c r="F15372" s="83">
        <f>IF($E15372="","",IFERROR(VLOOKUP(TRIM(E15372&amp;""),'Référentiel Articles'!$A$2:$F$634,4,FALSE),""))</f>
      </c>
      <c r="G15372" s="84">
        <f>IF($E15372="","",IFERROR(VLOOKUP(TRIM(E15372&amp;""),'Référentiel Articles'!$A$2:$F$634,5,FALSE),""))</f>
      </c>
      <c r="H15372" s="85" t="str">
        <v/>
      </c>
      <c r="I15372" s="84">
        <f>IF($E15372="","",IFERROR(VLOOKUP(TRIM(E15372&amp;""),'Référentiel Articles'!$A$2:$F$634,6,FALSE),""))</f>
      </c>
      <c r="J15372" s="90">
        <f>IF(OR($E15372="",$H15372=""),"",$H15372*$I15372)</f>
      </c>
      <c r="K15372" s="87" t="str">
        <v/>
      </c>
    </row>
    <row r="15373">
      <c r="A15373" s="74" t="str">
        <v/>
      </c>
      <c r="B15373" s="74" t="str">
        <v/>
      </c>
      <c r="C15373" s="75">
        <f>IF($E15373="","",IFERROR(VLOOKUP(TRIM(E15373&amp;""),'Référentiel Articles'!$A$2:$F$634,2,FALSE),""))</f>
      </c>
      <c r="D15373" s="75">
        <f>IF($E15373="","",IFERROR(VLOOKUP(TRIM(E15373&amp;""),'Référentiel Articles'!$A$2:$F$634,3,FALSE),""))</f>
      </c>
      <c r="E15373" s="74" t="str">
        <v/>
      </c>
      <c r="F15373" s="75">
        <f>IF($E15373="","",IFERROR(VLOOKUP(TRIM(E15373&amp;""),'Référentiel Articles'!$A$2:$F$634,4,FALSE),""))</f>
      </c>
      <c r="G15373" s="76">
        <f>IF($E15373="","",IFERROR(VLOOKUP(TRIM(E15373&amp;""),'Référentiel Articles'!$A$2:$F$634,5,FALSE),""))</f>
      </c>
      <c r="H15373" s="77" t="str">
        <v/>
      </c>
      <c r="I15373" s="76">
        <f>IF($E15373="","",IFERROR(VLOOKUP(TRIM(E15373&amp;""),'Référentiel Articles'!$A$2:$F$634,6,FALSE),""))</f>
      </c>
      <c r="J15373" s="78">
        <f>IF(OR($E15373="",$H15373=""),"",$H15373*$I15373)</f>
      </c>
      <c r="K15373" s="79" t="str">
        <v/>
      </c>
    </row>
    <row r="15374">
      <c r="A15374" s="81" t="str">
        <v/>
      </c>
      <c r="B15374" s="81" t="str">
        <v/>
      </c>
      <c r="C15374" s="83">
        <f>IF($E15374="","",IFERROR(VLOOKUP(TRIM(E15374&amp;""),'Référentiel Articles'!$A$2:$F$634,2,FALSE),""))</f>
      </c>
      <c r="D15374" s="83">
        <f>IF($E15374="","",IFERROR(VLOOKUP(TRIM(E15374&amp;""),'Référentiel Articles'!$A$2:$F$634,3,FALSE),""))</f>
      </c>
      <c r="E15374" s="81" t="str">
        <v/>
      </c>
      <c r="F15374" s="83">
        <f>IF($E15374="","",IFERROR(VLOOKUP(TRIM(E15374&amp;""),'Référentiel Articles'!$A$2:$F$634,4,FALSE),""))</f>
      </c>
      <c r="G15374" s="84">
        <f>IF($E15374="","",IFERROR(VLOOKUP(TRIM(E15374&amp;""),'Référentiel Articles'!$A$2:$F$634,5,FALSE),""))</f>
      </c>
      <c r="H15374" s="85" t="str">
        <v/>
      </c>
      <c r="I15374" s="84">
        <f>IF($E15374="","",IFERROR(VLOOKUP(TRIM(E15374&amp;""),'Référentiel Articles'!$A$2:$F$634,6,FALSE),""))</f>
      </c>
      <c r="J15374" s="90">
        <f>IF(OR($E15374="",$H15374=""),"",$H15374*$I15374)</f>
      </c>
      <c r="K15374" s="87" t="str">
        <v/>
      </c>
    </row>
    <row r="15375">
      <c r="A15375" s="74" t="str">
        <v/>
      </c>
      <c r="B15375" s="74" t="str">
        <v/>
      </c>
      <c r="C15375" s="75">
        <f>IF($E15375="","",IFERROR(VLOOKUP(TRIM(E15375&amp;""),'Référentiel Articles'!$A$2:$F$634,2,FALSE),""))</f>
      </c>
      <c r="D15375" s="75">
        <f>IF($E15375="","",IFERROR(VLOOKUP(TRIM(E15375&amp;""),'Référentiel Articles'!$A$2:$F$634,3,FALSE),""))</f>
      </c>
      <c r="E15375" s="74" t="str">
        <v/>
      </c>
      <c r="F15375" s="75">
        <f>IF($E15375="","",IFERROR(VLOOKUP(TRIM(E15375&amp;""),'Référentiel Articles'!$A$2:$F$634,4,FALSE),""))</f>
      </c>
      <c r="G15375" s="76">
        <f>IF($E15375="","",IFERROR(VLOOKUP(TRIM(E15375&amp;""),'Référentiel Articles'!$A$2:$F$634,5,FALSE),""))</f>
      </c>
      <c r="H15375" s="77" t="str">
        <v/>
      </c>
      <c r="I15375" s="76">
        <f>IF($E15375="","",IFERROR(VLOOKUP(TRIM(E15375&amp;""),'Référentiel Articles'!$A$2:$F$634,6,FALSE),""))</f>
      </c>
      <c r="J15375" s="78">
        <f>IF(OR($E15375="",$H15375=""),"",$H15375*$I15375)</f>
      </c>
      <c r="K15375" s="79" t="str">
        <v/>
      </c>
    </row>
    <row r="15376">
      <c r="A15376" s="81" t="str">
        <v/>
      </c>
      <c r="B15376" s="81" t="str">
        <v/>
      </c>
      <c r="C15376" s="83">
        <f>IF($E15376="","",IFERROR(VLOOKUP(TRIM(E15376&amp;""),'Référentiel Articles'!$A$2:$F$634,2,FALSE),""))</f>
      </c>
      <c r="D15376" s="83">
        <f>IF($E15376="","",IFERROR(VLOOKUP(TRIM(E15376&amp;""),'Référentiel Articles'!$A$2:$F$634,3,FALSE),""))</f>
      </c>
      <c r="E15376" s="81" t="str">
        <v/>
      </c>
      <c r="F15376" s="83">
        <f>IF($E15376="","",IFERROR(VLOOKUP(TRIM(E15376&amp;""),'Référentiel Articles'!$A$2:$F$634,4,FALSE),""))</f>
      </c>
      <c r="G15376" s="84">
        <f>IF($E15376="","",IFERROR(VLOOKUP(TRIM(E15376&amp;""),'Référentiel Articles'!$A$2:$F$634,5,FALSE),""))</f>
      </c>
      <c r="H15376" s="85" t="str">
        <v/>
      </c>
      <c r="I15376" s="84">
        <f>IF($E15376="","",IFERROR(VLOOKUP(TRIM(E15376&amp;""),'Référentiel Articles'!$A$2:$F$634,6,FALSE),""))</f>
      </c>
      <c r="J15376" s="90">
        <f>IF(OR($E15376="",$H15376=""),"",$H15376*$I15376)</f>
      </c>
      <c r="K15376" s="87" t="str">
        <v/>
      </c>
    </row>
    <row r="15377">
      <c r="A15377" s="74" t="str">
        <v/>
      </c>
      <c r="B15377" s="74" t="str">
        <v/>
      </c>
      <c r="C15377" s="75">
        <f>IF($E15377="","",IFERROR(VLOOKUP(TRIM(E15377&amp;""),'Référentiel Articles'!$A$2:$F$634,2,FALSE),""))</f>
      </c>
      <c r="D15377" s="75">
        <f>IF($E15377="","",IFERROR(VLOOKUP(TRIM(E15377&amp;""),'Référentiel Articles'!$A$2:$F$634,3,FALSE),""))</f>
      </c>
      <c r="E15377" s="74" t="str">
        <v/>
      </c>
      <c r="F15377" s="75">
        <f>IF($E15377="","",IFERROR(VLOOKUP(TRIM(E15377&amp;""),'Référentiel Articles'!$A$2:$F$634,4,FALSE),""))</f>
      </c>
      <c r="G15377" s="76">
        <f>IF($E15377="","",IFERROR(VLOOKUP(TRIM(E15377&amp;""),'Référentiel Articles'!$A$2:$F$634,5,FALSE),""))</f>
      </c>
      <c r="H15377" s="77" t="str">
        <v/>
      </c>
      <c r="I15377" s="76">
        <f>IF($E15377="","",IFERROR(VLOOKUP(TRIM(E15377&amp;""),'Référentiel Articles'!$A$2:$F$634,6,FALSE),""))</f>
      </c>
      <c r="J15377" s="78">
        <f>IF(OR($E15377="",$H15377=""),"",$H15377*$I15377)</f>
      </c>
      <c r="K15377" s="79" t="str">
        <v/>
      </c>
    </row>
    <row r="15378">
      <c r="A15378" s="81" t="str">
        <v/>
      </c>
      <c r="B15378" s="81" t="str">
        <v/>
      </c>
      <c r="C15378" s="83">
        <f>IF($E15378="","",IFERROR(VLOOKUP(TRIM(E15378&amp;""),'Référentiel Articles'!$A$2:$F$634,2,FALSE),""))</f>
      </c>
      <c r="D15378" s="83">
        <f>IF($E15378="","",IFERROR(VLOOKUP(TRIM(E15378&amp;""),'Référentiel Articles'!$A$2:$F$634,3,FALSE),""))</f>
      </c>
      <c r="E15378" s="81" t="str">
        <v/>
      </c>
      <c r="F15378" s="83">
        <f>IF($E15378="","",IFERROR(VLOOKUP(TRIM(E15378&amp;""),'Référentiel Articles'!$A$2:$F$634,4,FALSE),""))</f>
      </c>
      <c r="G15378" s="84">
        <f>IF($E15378="","",IFERROR(VLOOKUP(TRIM(E15378&amp;""),'Référentiel Articles'!$A$2:$F$634,5,FALSE),""))</f>
      </c>
      <c r="H15378" s="85" t="str">
        <v/>
      </c>
      <c r="I15378" s="84">
        <f>IF($E15378="","",IFERROR(VLOOKUP(TRIM(E15378&amp;""),'Référentiel Articles'!$A$2:$F$634,6,FALSE),""))</f>
      </c>
      <c r="J15378" s="90">
        <f>IF(OR($E15378="",$H15378=""),"",$H15378*$I15378)</f>
      </c>
      <c r="K15378" s="87" t="str">
        <v/>
      </c>
    </row>
    <row r="15379">
      <c r="A15379" s="74" t="str">
        <v/>
      </c>
      <c r="B15379" s="74" t="str">
        <v/>
      </c>
      <c r="C15379" s="75">
        <f>IF($E15379="","",IFERROR(VLOOKUP(TRIM(E15379&amp;""),'Référentiel Articles'!$A$2:$F$634,2,FALSE),""))</f>
      </c>
      <c r="D15379" s="75">
        <f>IF($E15379="","",IFERROR(VLOOKUP(TRIM(E15379&amp;""),'Référentiel Articles'!$A$2:$F$634,3,FALSE),""))</f>
      </c>
      <c r="E15379" s="74" t="str">
        <v/>
      </c>
      <c r="F15379" s="75">
        <f>IF($E15379="","",IFERROR(VLOOKUP(TRIM(E15379&amp;""),'Référentiel Articles'!$A$2:$F$634,4,FALSE),""))</f>
      </c>
      <c r="G15379" s="76">
        <f>IF($E15379="","",IFERROR(VLOOKUP(TRIM(E15379&amp;""),'Référentiel Articles'!$A$2:$F$634,5,FALSE),""))</f>
      </c>
      <c r="H15379" s="77" t="str">
        <v/>
      </c>
      <c r="I15379" s="76">
        <f>IF($E15379="","",IFERROR(VLOOKUP(TRIM(E15379&amp;""),'Référentiel Articles'!$A$2:$F$634,6,FALSE),""))</f>
      </c>
      <c r="J15379" s="78">
        <f>IF(OR($E15379="",$H15379=""),"",$H15379*$I15379)</f>
      </c>
      <c r="K15379" s="79" t="str">
        <v/>
      </c>
    </row>
    <row r="15380">
      <c r="A15380" s="81" t="str">
        <v/>
      </c>
      <c r="B15380" s="81" t="str">
        <v/>
      </c>
      <c r="C15380" s="83">
        <f>IF($E15380="","",IFERROR(VLOOKUP(TRIM(E15380&amp;""),'Référentiel Articles'!$A$2:$F$634,2,FALSE),""))</f>
      </c>
      <c r="D15380" s="83">
        <f>IF($E15380="","",IFERROR(VLOOKUP(TRIM(E15380&amp;""),'Référentiel Articles'!$A$2:$F$634,3,FALSE),""))</f>
      </c>
      <c r="E15380" s="81" t="str">
        <v/>
      </c>
      <c r="F15380" s="83">
        <f>IF($E15380="","",IFERROR(VLOOKUP(TRIM(E15380&amp;""),'Référentiel Articles'!$A$2:$F$634,4,FALSE),""))</f>
      </c>
      <c r="G15380" s="84">
        <f>IF($E15380="","",IFERROR(VLOOKUP(TRIM(E15380&amp;""),'Référentiel Articles'!$A$2:$F$634,5,FALSE),""))</f>
      </c>
      <c r="H15380" s="85" t="str">
        <v/>
      </c>
      <c r="I15380" s="84">
        <f>IF($E15380="","",IFERROR(VLOOKUP(TRIM(E15380&amp;""),'Référentiel Articles'!$A$2:$F$634,6,FALSE),""))</f>
      </c>
      <c r="J15380" s="90">
        <f>IF(OR($E15380="",$H15380=""),"",$H15380*$I15380)</f>
      </c>
      <c r="K15380" s="87" t="str">
        <v/>
      </c>
    </row>
    <row r="15381">
      <c r="A15381" s="74" t="str">
        <v/>
      </c>
      <c r="B15381" s="74" t="str">
        <v/>
      </c>
      <c r="C15381" s="75">
        <f>IF($E15381="","",IFERROR(VLOOKUP(TRIM(E15381&amp;""),'Référentiel Articles'!$A$2:$F$634,2,FALSE),""))</f>
      </c>
      <c r="D15381" s="75">
        <f>IF($E15381="","",IFERROR(VLOOKUP(TRIM(E15381&amp;""),'Référentiel Articles'!$A$2:$F$634,3,FALSE),""))</f>
      </c>
      <c r="E15381" s="74" t="str">
        <v/>
      </c>
      <c r="F15381" s="75">
        <f>IF($E15381="","",IFERROR(VLOOKUP(TRIM(E15381&amp;""),'Référentiel Articles'!$A$2:$F$634,4,FALSE),""))</f>
      </c>
      <c r="G15381" s="76">
        <f>IF($E15381="","",IFERROR(VLOOKUP(TRIM(E15381&amp;""),'Référentiel Articles'!$A$2:$F$634,5,FALSE),""))</f>
      </c>
      <c r="H15381" s="77" t="str">
        <v/>
      </c>
      <c r="I15381" s="76">
        <f>IF($E15381="","",IFERROR(VLOOKUP(TRIM(E15381&amp;""),'Référentiel Articles'!$A$2:$F$634,6,FALSE),""))</f>
      </c>
      <c r="J15381" s="78">
        <f>IF(OR($E15381="",$H15381=""),"",$H15381*$I15381)</f>
      </c>
      <c r="K15381" s="79" t="str">
        <v/>
      </c>
    </row>
    <row r="15382">
      <c r="A15382" s="81" t="str">
        <v/>
      </c>
      <c r="B15382" s="81" t="str">
        <v/>
      </c>
      <c r="C15382" s="83">
        <f>IF($E15382="","",IFERROR(VLOOKUP(TRIM(E15382&amp;""),'Référentiel Articles'!$A$2:$F$634,2,FALSE),""))</f>
      </c>
      <c r="D15382" s="83">
        <f>IF($E15382="","",IFERROR(VLOOKUP(TRIM(E15382&amp;""),'Référentiel Articles'!$A$2:$F$634,3,FALSE),""))</f>
      </c>
      <c r="E15382" s="81" t="str">
        <v/>
      </c>
      <c r="F15382" s="83">
        <f>IF($E15382="","",IFERROR(VLOOKUP(TRIM(E15382&amp;""),'Référentiel Articles'!$A$2:$F$634,4,FALSE),""))</f>
      </c>
      <c r="G15382" s="84">
        <f>IF($E15382="","",IFERROR(VLOOKUP(TRIM(E15382&amp;""),'Référentiel Articles'!$A$2:$F$634,5,FALSE),""))</f>
      </c>
      <c r="H15382" s="85" t="str">
        <v/>
      </c>
      <c r="I15382" s="84">
        <f>IF($E15382="","",IFERROR(VLOOKUP(TRIM(E15382&amp;""),'Référentiel Articles'!$A$2:$F$634,6,FALSE),""))</f>
      </c>
      <c r="J15382" s="90">
        <f>IF(OR($E15382="",$H15382=""),"",$H15382*$I15382)</f>
      </c>
      <c r="K15382" s="87" t="str">
        <v/>
      </c>
    </row>
    <row r="15383">
      <c r="A15383" s="74" t="str">
        <v/>
      </c>
      <c r="B15383" s="74" t="str">
        <v/>
      </c>
      <c r="C15383" s="75">
        <f>IF($E15383="","",IFERROR(VLOOKUP(TRIM(E15383&amp;""),'Référentiel Articles'!$A$2:$F$634,2,FALSE),""))</f>
      </c>
      <c r="D15383" s="75">
        <f>IF($E15383="","",IFERROR(VLOOKUP(TRIM(E15383&amp;""),'Référentiel Articles'!$A$2:$F$634,3,FALSE),""))</f>
      </c>
      <c r="E15383" s="74" t="str">
        <v/>
      </c>
      <c r="F15383" s="75">
        <f>IF($E15383="","",IFERROR(VLOOKUP(TRIM(E15383&amp;""),'Référentiel Articles'!$A$2:$F$634,4,FALSE),""))</f>
      </c>
      <c r="G15383" s="76">
        <f>IF($E15383="","",IFERROR(VLOOKUP(TRIM(E15383&amp;""),'Référentiel Articles'!$A$2:$F$634,5,FALSE),""))</f>
      </c>
      <c r="H15383" s="77" t="str">
        <v/>
      </c>
      <c r="I15383" s="76">
        <f>IF($E15383="","",IFERROR(VLOOKUP(TRIM(E15383&amp;""),'Référentiel Articles'!$A$2:$F$634,6,FALSE),""))</f>
      </c>
      <c r="J15383" s="78">
        <f>IF(OR($E15383="",$H15383=""),"",$H15383*$I15383)</f>
      </c>
      <c r="K15383" s="79" t="str">
        <v/>
      </c>
    </row>
    <row r="15384">
      <c r="A15384" s="81" t="str">
        <v/>
      </c>
      <c r="B15384" s="81" t="str">
        <v/>
      </c>
      <c r="C15384" s="83">
        <f>IF($E15384="","",IFERROR(VLOOKUP(TRIM(E15384&amp;""),'Référentiel Articles'!$A$2:$F$634,2,FALSE),""))</f>
      </c>
      <c r="D15384" s="83">
        <f>IF($E15384="","",IFERROR(VLOOKUP(TRIM(E15384&amp;""),'Référentiel Articles'!$A$2:$F$634,3,FALSE),""))</f>
      </c>
      <c r="E15384" s="81" t="str">
        <v/>
      </c>
      <c r="F15384" s="83">
        <f>IF($E15384="","",IFERROR(VLOOKUP(TRIM(E15384&amp;""),'Référentiel Articles'!$A$2:$F$634,4,FALSE),""))</f>
      </c>
      <c r="G15384" s="84">
        <f>IF($E15384="","",IFERROR(VLOOKUP(TRIM(E15384&amp;""),'Référentiel Articles'!$A$2:$F$634,5,FALSE),""))</f>
      </c>
      <c r="H15384" s="85" t="str">
        <v/>
      </c>
      <c r="I15384" s="84">
        <f>IF($E15384="","",IFERROR(VLOOKUP(TRIM(E15384&amp;""),'Référentiel Articles'!$A$2:$F$634,6,FALSE),""))</f>
      </c>
      <c r="J15384" s="90">
        <f>IF(OR($E15384="",$H15384=""),"",$H15384*$I15384)</f>
      </c>
      <c r="K15384" s="87" t="str">
        <v/>
      </c>
    </row>
    <row r="15385">
      <c r="A15385" s="74" t="str">
        <v/>
      </c>
      <c r="B15385" s="74" t="str">
        <v/>
      </c>
      <c r="C15385" s="75">
        <f>IF($E15385="","",IFERROR(VLOOKUP(TRIM(E15385&amp;""),'Référentiel Articles'!$A$2:$F$634,2,FALSE),""))</f>
      </c>
      <c r="D15385" s="75">
        <f>IF($E15385="","",IFERROR(VLOOKUP(TRIM(E15385&amp;""),'Référentiel Articles'!$A$2:$F$634,3,FALSE),""))</f>
      </c>
      <c r="E15385" s="74" t="str">
        <v/>
      </c>
      <c r="F15385" s="75">
        <f>IF($E15385="","",IFERROR(VLOOKUP(TRIM(E15385&amp;""),'Référentiel Articles'!$A$2:$F$634,4,FALSE),""))</f>
      </c>
      <c r="G15385" s="76">
        <f>IF($E15385="","",IFERROR(VLOOKUP(TRIM(E15385&amp;""),'Référentiel Articles'!$A$2:$F$634,5,FALSE),""))</f>
      </c>
      <c r="H15385" s="77" t="str">
        <v/>
      </c>
      <c r="I15385" s="76">
        <f>IF($E15385="","",IFERROR(VLOOKUP(TRIM(E15385&amp;""),'Référentiel Articles'!$A$2:$F$634,6,FALSE),""))</f>
      </c>
      <c r="J15385" s="78">
        <f>IF(OR($E15385="",$H15385=""),"",$H15385*$I15385)</f>
      </c>
      <c r="K15385" s="79" t="str">
        <v/>
      </c>
    </row>
    <row r="15386">
      <c r="A15386" s="81" t="str">
        <v/>
      </c>
      <c r="B15386" s="81" t="str">
        <v/>
      </c>
      <c r="C15386" s="83">
        <f>IF($E15386="","",IFERROR(VLOOKUP(TRIM(E15386&amp;""),'Référentiel Articles'!$A$2:$F$634,2,FALSE),""))</f>
      </c>
      <c r="D15386" s="83">
        <f>IF($E15386="","",IFERROR(VLOOKUP(TRIM(E15386&amp;""),'Référentiel Articles'!$A$2:$F$634,3,FALSE),""))</f>
      </c>
      <c r="E15386" s="81" t="str">
        <v/>
      </c>
      <c r="F15386" s="83">
        <f>IF($E15386="","",IFERROR(VLOOKUP(TRIM(E15386&amp;""),'Référentiel Articles'!$A$2:$F$634,4,FALSE),""))</f>
      </c>
      <c r="G15386" s="84">
        <f>IF($E15386="","",IFERROR(VLOOKUP(TRIM(E15386&amp;""),'Référentiel Articles'!$A$2:$F$634,5,FALSE),""))</f>
      </c>
      <c r="H15386" s="85" t="str">
        <v/>
      </c>
      <c r="I15386" s="84">
        <f>IF($E15386="","",IFERROR(VLOOKUP(TRIM(E15386&amp;""),'Référentiel Articles'!$A$2:$F$634,6,FALSE),""))</f>
      </c>
      <c r="J15386" s="90">
        <f>IF(OR($E15386="",$H15386=""),"",$H15386*$I15386)</f>
      </c>
      <c r="K15386" s="87" t="str">
        <v/>
      </c>
    </row>
    <row r="15387">
      <c r="A15387" s="74" t="str">
        <v/>
      </c>
      <c r="B15387" s="74" t="str">
        <v/>
      </c>
      <c r="C15387" s="75">
        <f>IF($E15387="","",IFERROR(VLOOKUP(TRIM(E15387&amp;""),'Référentiel Articles'!$A$2:$F$634,2,FALSE),""))</f>
      </c>
      <c r="D15387" s="75">
        <f>IF($E15387="","",IFERROR(VLOOKUP(TRIM(E15387&amp;""),'Référentiel Articles'!$A$2:$F$634,3,FALSE),""))</f>
      </c>
      <c r="E15387" s="74" t="str">
        <v/>
      </c>
      <c r="F15387" s="75">
        <f>IF($E15387="","",IFERROR(VLOOKUP(TRIM(E15387&amp;""),'Référentiel Articles'!$A$2:$F$634,4,FALSE),""))</f>
      </c>
      <c r="G15387" s="76">
        <f>IF($E15387="","",IFERROR(VLOOKUP(TRIM(E15387&amp;""),'Référentiel Articles'!$A$2:$F$634,5,FALSE),""))</f>
      </c>
      <c r="H15387" s="77" t="str">
        <v/>
      </c>
      <c r="I15387" s="76">
        <f>IF($E15387="","",IFERROR(VLOOKUP(TRIM(E15387&amp;""),'Référentiel Articles'!$A$2:$F$634,6,FALSE),""))</f>
      </c>
      <c r="J15387" s="78">
        <f>IF(OR($E15387="",$H15387=""),"",$H15387*$I15387)</f>
      </c>
      <c r="K15387" s="79" t="str">
        <v/>
      </c>
    </row>
    <row r="15388">
      <c r="A15388" s="81" t="str">
        <v/>
      </c>
      <c r="B15388" s="81" t="str">
        <v/>
      </c>
      <c r="C15388" s="83">
        <f>IF($E15388="","",IFERROR(VLOOKUP(TRIM(E15388&amp;""),'Référentiel Articles'!$A$2:$F$634,2,FALSE),""))</f>
      </c>
      <c r="D15388" s="83">
        <f>IF($E15388="","",IFERROR(VLOOKUP(TRIM(E15388&amp;""),'Référentiel Articles'!$A$2:$F$634,3,FALSE),""))</f>
      </c>
      <c r="E15388" s="81" t="str">
        <v/>
      </c>
      <c r="F15388" s="83">
        <f>IF($E15388="","",IFERROR(VLOOKUP(TRIM(E15388&amp;""),'Référentiel Articles'!$A$2:$F$634,4,FALSE),""))</f>
      </c>
      <c r="G15388" s="84">
        <f>IF($E15388="","",IFERROR(VLOOKUP(TRIM(E15388&amp;""),'Référentiel Articles'!$A$2:$F$634,5,FALSE),""))</f>
      </c>
      <c r="H15388" s="85" t="str">
        <v/>
      </c>
      <c r="I15388" s="84">
        <f>IF($E15388="","",IFERROR(VLOOKUP(TRIM(E15388&amp;""),'Référentiel Articles'!$A$2:$F$634,6,FALSE),""))</f>
      </c>
      <c r="J15388" s="90">
        <f>IF(OR($E15388="",$H15388=""),"",$H15388*$I15388)</f>
      </c>
      <c r="K15388" s="87" t="str">
        <v/>
      </c>
    </row>
    <row r="15389">
      <c r="A15389" s="74" t="str">
        <v/>
      </c>
      <c r="B15389" s="74" t="str">
        <v/>
      </c>
      <c r="C15389" s="75">
        <f>IF($E15389="","",IFERROR(VLOOKUP(TRIM(E15389&amp;""),'Référentiel Articles'!$A$2:$F$634,2,FALSE),""))</f>
      </c>
      <c r="D15389" s="75">
        <f>IF($E15389="","",IFERROR(VLOOKUP(TRIM(E15389&amp;""),'Référentiel Articles'!$A$2:$F$634,3,FALSE),""))</f>
      </c>
      <c r="E15389" s="74" t="str">
        <v/>
      </c>
      <c r="F15389" s="75">
        <f>IF($E15389="","",IFERROR(VLOOKUP(TRIM(E15389&amp;""),'Référentiel Articles'!$A$2:$F$634,4,FALSE),""))</f>
      </c>
      <c r="G15389" s="76">
        <f>IF($E15389="","",IFERROR(VLOOKUP(TRIM(E15389&amp;""),'Référentiel Articles'!$A$2:$F$634,5,FALSE),""))</f>
      </c>
      <c r="H15389" s="77" t="str">
        <v/>
      </c>
      <c r="I15389" s="76">
        <f>IF($E15389="","",IFERROR(VLOOKUP(TRIM(E15389&amp;""),'Référentiel Articles'!$A$2:$F$634,6,FALSE),""))</f>
      </c>
      <c r="J15389" s="78">
        <f>IF(OR($E15389="",$H15389=""),"",$H15389*$I15389)</f>
      </c>
      <c r="K15389" s="79" t="str">
        <v/>
      </c>
    </row>
    <row r="15390">
      <c r="A15390" s="81" t="str">
        <v/>
      </c>
      <c r="B15390" s="81" t="str">
        <v/>
      </c>
      <c r="C15390" s="83">
        <f>IF($E15390="","",IFERROR(VLOOKUP(TRIM(E15390&amp;""),'Référentiel Articles'!$A$2:$F$634,2,FALSE),""))</f>
      </c>
      <c r="D15390" s="83">
        <f>IF($E15390="","",IFERROR(VLOOKUP(TRIM(E15390&amp;""),'Référentiel Articles'!$A$2:$F$634,3,FALSE),""))</f>
      </c>
      <c r="E15390" s="81" t="str">
        <v/>
      </c>
      <c r="F15390" s="83">
        <f>IF($E15390="","",IFERROR(VLOOKUP(TRIM(E15390&amp;""),'Référentiel Articles'!$A$2:$F$634,4,FALSE),""))</f>
      </c>
      <c r="G15390" s="84">
        <f>IF($E15390="","",IFERROR(VLOOKUP(TRIM(E15390&amp;""),'Référentiel Articles'!$A$2:$F$634,5,FALSE),""))</f>
      </c>
      <c r="H15390" s="85" t="str">
        <v/>
      </c>
      <c r="I15390" s="84">
        <f>IF($E15390="","",IFERROR(VLOOKUP(TRIM(E15390&amp;""),'Référentiel Articles'!$A$2:$F$634,6,FALSE),""))</f>
      </c>
      <c r="J15390" s="90">
        <f>IF(OR($E15390="",$H15390=""),"",$H15390*$I15390)</f>
      </c>
      <c r="K15390" s="87" t="str">
        <v/>
      </c>
    </row>
    <row r="15391">
      <c r="A15391" s="74" t="str">
        <v/>
      </c>
      <c r="B15391" s="74" t="str">
        <v/>
      </c>
      <c r="C15391" s="75">
        <f>IF($E15391="","",IFERROR(VLOOKUP(TRIM(E15391&amp;""),'Référentiel Articles'!$A$2:$F$634,2,FALSE),""))</f>
      </c>
      <c r="D15391" s="75">
        <f>IF($E15391="","",IFERROR(VLOOKUP(TRIM(E15391&amp;""),'Référentiel Articles'!$A$2:$F$634,3,FALSE),""))</f>
      </c>
      <c r="E15391" s="74" t="str">
        <v/>
      </c>
      <c r="F15391" s="75">
        <f>IF($E15391="","",IFERROR(VLOOKUP(TRIM(E15391&amp;""),'Référentiel Articles'!$A$2:$F$634,4,FALSE),""))</f>
      </c>
      <c r="G15391" s="76">
        <f>IF($E15391="","",IFERROR(VLOOKUP(TRIM(E15391&amp;""),'Référentiel Articles'!$A$2:$F$634,5,FALSE),""))</f>
      </c>
      <c r="H15391" s="77" t="str">
        <v/>
      </c>
      <c r="I15391" s="76">
        <f>IF($E15391="","",IFERROR(VLOOKUP(TRIM(E15391&amp;""),'Référentiel Articles'!$A$2:$F$634,6,FALSE),""))</f>
      </c>
      <c r="J15391" s="78">
        <f>IF(OR($E15391="",$H15391=""),"",$H15391*$I15391)</f>
      </c>
      <c r="K15391" s="79" t="str">
        <v/>
      </c>
    </row>
    <row r="15392">
      <c r="A15392" s="81" t="str">
        <v/>
      </c>
      <c r="B15392" s="81" t="str">
        <v/>
      </c>
      <c r="C15392" s="83">
        <f>IF($E15392="","",IFERROR(VLOOKUP(TRIM(E15392&amp;""),'Référentiel Articles'!$A$2:$F$634,2,FALSE),""))</f>
      </c>
      <c r="D15392" s="83">
        <f>IF($E15392="","",IFERROR(VLOOKUP(TRIM(E15392&amp;""),'Référentiel Articles'!$A$2:$F$634,3,FALSE),""))</f>
      </c>
      <c r="E15392" s="81" t="str">
        <v/>
      </c>
      <c r="F15392" s="83">
        <f>IF($E15392="","",IFERROR(VLOOKUP(TRIM(E15392&amp;""),'Référentiel Articles'!$A$2:$F$634,4,FALSE),""))</f>
      </c>
      <c r="G15392" s="84">
        <f>IF($E15392="","",IFERROR(VLOOKUP(TRIM(E15392&amp;""),'Référentiel Articles'!$A$2:$F$634,5,FALSE),""))</f>
      </c>
      <c r="H15392" s="85" t="str">
        <v/>
      </c>
      <c r="I15392" s="84">
        <f>IF($E15392="","",IFERROR(VLOOKUP(TRIM(E15392&amp;""),'Référentiel Articles'!$A$2:$F$634,6,FALSE),""))</f>
      </c>
      <c r="J15392" s="90">
        <f>IF(OR($E15392="",$H15392=""),"",$H15392*$I15392)</f>
      </c>
      <c r="K15392" s="87" t="str">
        <v/>
      </c>
    </row>
    <row r="15393">
      <c r="A15393" s="74" t="str">
        <v/>
      </c>
      <c r="B15393" s="74" t="str">
        <v/>
      </c>
      <c r="C15393" s="75">
        <f>IF($E15393="","",IFERROR(VLOOKUP(TRIM(E15393&amp;""),'Référentiel Articles'!$A$2:$F$634,2,FALSE),""))</f>
      </c>
      <c r="D15393" s="75">
        <f>IF($E15393="","",IFERROR(VLOOKUP(TRIM(E15393&amp;""),'Référentiel Articles'!$A$2:$F$634,3,FALSE),""))</f>
      </c>
      <c r="E15393" s="74" t="str">
        <v/>
      </c>
      <c r="F15393" s="75">
        <f>IF($E15393="","",IFERROR(VLOOKUP(TRIM(E15393&amp;""),'Référentiel Articles'!$A$2:$F$634,4,FALSE),""))</f>
      </c>
      <c r="G15393" s="76">
        <f>IF($E15393="","",IFERROR(VLOOKUP(TRIM(E15393&amp;""),'Référentiel Articles'!$A$2:$F$634,5,FALSE),""))</f>
      </c>
      <c r="H15393" s="77" t="str">
        <v/>
      </c>
      <c r="I15393" s="76">
        <f>IF($E15393="","",IFERROR(VLOOKUP(TRIM(E15393&amp;""),'Référentiel Articles'!$A$2:$F$634,6,FALSE),""))</f>
      </c>
      <c r="J15393" s="78">
        <f>IF(OR($E15393="",$H15393=""),"",$H15393*$I15393)</f>
      </c>
      <c r="K15393" s="79" t="str">
        <v/>
      </c>
    </row>
    <row r="15394">
      <c r="A15394" s="81" t="str">
        <v/>
      </c>
      <c r="B15394" s="81" t="str">
        <v/>
      </c>
      <c r="C15394" s="83">
        <f>IF($E15394="","",IFERROR(VLOOKUP(TRIM(E15394&amp;""),'Référentiel Articles'!$A$2:$F$634,2,FALSE),""))</f>
      </c>
      <c r="D15394" s="83">
        <f>IF($E15394="","",IFERROR(VLOOKUP(TRIM(E15394&amp;""),'Référentiel Articles'!$A$2:$F$634,3,FALSE),""))</f>
      </c>
      <c r="E15394" s="81" t="str">
        <v/>
      </c>
      <c r="F15394" s="83">
        <f>IF($E15394="","",IFERROR(VLOOKUP(TRIM(E15394&amp;""),'Référentiel Articles'!$A$2:$F$634,4,FALSE),""))</f>
      </c>
      <c r="G15394" s="84">
        <f>IF($E15394="","",IFERROR(VLOOKUP(TRIM(E15394&amp;""),'Référentiel Articles'!$A$2:$F$634,5,FALSE),""))</f>
      </c>
      <c r="H15394" s="85" t="str">
        <v/>
      </c>
      <c r="I15394" s="84">
        <f>IF($E15394="","",IFERROR(VLOOKUP(TRIM(E15394&amp;""),'Référentiel Articles'!$A$2:$F$634,6,FALSE),""))</f>
      </c>
      <c r="J15394" s="90">
        <f>IF(OR($E15394="",$H15394=""),"",$H15394*$I15394)</f>
      </c>
      <c r="K15394" s="87" t="str">
        <v/>
      </c>
    </row>
    <row r="15395">
      <c r="A15395" s="74" t="str">
        <v/>
      </c>
      <c r="B15395" s="74" t="str">
        <v/>
      </c>
      <c r="C15395" s="75">
        <f>IF($E15395="","",IFERROR(VLOOKUP(TRIM(E15395&amp;""),'Référentiel Articles'!$A$2:$F$634,2,FALSE),""))</f>
      </c>
      <c r="D15395" s="75">
        <f>IF($E15395="","",IFERROR(VLOOKUP(TRIM(E15395&amp;""),'Référentiel Articles'!$A$2:$F$634,3,FALSE),""))</f>
      </c>
      <c r="E15395" s="74" t="str">
        <v/>
      </c>
      <c r="F15395" s="75">
        <f>IF($E15395="","",IFERROR(VLOOKUP(TRIM(E15395&amp;""),'Référentiel Articles'!$A$2:$F$634,4,FALSE),""))</f>
      </c>
      <c r="G15395" s="76">
        <f>IF($E15395="","",IFERROR(VLOOKUP(TRIM(E15395&amp;""),'Référentiel Articles'!$A$2:$F$634,5,FALSE),""))</f>
      </c>
      <c r="H15395" s="77" t="str">
        <v/>
      </c>
      <c r="I15395" s="76">
        <f>IF($E15395="","",IFERROR(VLOOKUP(TRIM(E15395&amp;""),'Référentiel Articles'!$A$2:$F$634,6,FALSE),""))</f>
      </c>
      <c r="J15395" s="78">
        <f>IF(OR($E15395="",$H15395=""),"",$H15395*$I15395)</f>
      </c>
      <c r="K15395" s="79" t="str">
        <v/>
      </c>
    </row>
    <row r="15396">
      <c r="A15396" s="81" t="str">
        <v/>
      </c>
      <c r="B15396" s="81" t="str">
        <v/>
      </c>
      <c r="C15396" s="83">
        <f>IF($E15396="","",IFERROR(VLOOKUP(TRIM(E15396&amp;""),'Référentiel Articles'!$A$2:$F$634,2,FALSE),""))</f>
      </c>
      <c r="D15396" s="83">
        <f>IF($E15396="","",IFERROR(VLOOKUP(TRIM(E15396&amp;""),'Référentiel Articles'!$A$2:$F$634,3,FALSE),""))</f>
      </c>
      <c r="E15396" s="81" t="str">
        <v/>
      </c>
      <c r="F15396" s="83">
        <f>IF($E15396="","",IFERROR(VLOOKUP(TRIM(E15396&amp;""),'Référentiel Articles'!$A$2:$F$634,4,FALSE),""))</f>
      </c>
      <c r="G15396" s="84">
        <f>IF($E15396="","",IFERROR(VLOOKUP(TRIM(E15396&amp;""),'Référentiel Articles'!$A$2:$F$634,5,FALSE),""))</f>
      </c>
      <c r="H15396" s="85" t="str">
        <v/>
      </c>
      <c r="I15396" s="84">
        <f>IF($E15396="","",IFERROR(VLOOKUP(TRIM(E15396&amp;""),'Référentiel Articles'!$A$2:$F$634,6,FALSE),""))</f>
      </c>
      <c r="J15396" s="90">
        <f>IF(OR($E15396="",$H15396=""),"",$H15396*$I15396)</f>
      </c>
      <c r="K15396" s="87" t="str">
        <v/>
      </c>
    </row>
    <row r="15397">
      <c r="A15397" s="74" t="str">
        <v/>
      </c>
      <c r="B15397" s="74" t="str">
        <v/>
      </c>
      <c r="C15397" s="75">
        <f>IF($E15397="","",IFERROR(VLOOKUP(TRIM(E15397&amp;""),'Référentiel Articles'!$A$2:$F$634,2,FALSE),""))</f>
      </c>
      <c r="D15397" s="75">
        <f>IF($E15397="","",IFERROR(VLOOKUP(TRIM(E15397&amp;""),'Référentiel Articles'!$A$2:$F$634,3,FALSE),""))</f>
      </c>
      <c r="E15397" s="74" t="str">
        <v/>
      </c>
      <c r="F15397" s="75">
        <f>IF($E15397="","",IFERROR(VLOOKUP(TRIM(E15397&amp;""),'Référentiel Articles'!$A$2:$F$634,4,FALSE),""))</f>
      </c>
      <c r="G15397" s="76">
        <f>IF($E15397="","",IFERROR(VLOOKUP(TRIM(E15397&amp;""),'Référentiel Articles'!$A$2:$F$634,5,FALSE),""))</f>
      </c>
      <c r="H15397" s="77" t="str">
        <v/>
      </c>
      <c r="I15397" s="76">
        <f>IF($E15397="","",IFERROR(VLOOKUP(TRIM(E15397&amp;""),'Référentiel Articles'!$A$2:$F$634,6,FALSE),""))</f>
      </c>
      <c r="J15397" s="78">
        <f>IF(OR($E15397="",$H15397=""),"",$H15397*$I15397)</f>
      </c>
      <c r="K15397" s="79" t="str">
        <v/>
      </c>
    </row>
    <row r="15398">
      <c r="A15398" s="81" t="str">
        <v/>
      </c>
      <c r="B15398" s="81" t="str">
        <v/>
      </c>
      <c r="C15398" s="83">
        <f>IF($E15398="","",IFERROR(VLOOKUP(TRIM(E15398&amp;""),'Référentiel Articles'!$A$2:$F$634,2,FALSE),""))</f>
      </c>
      <c r="D15398" s="83">
        <f>IF($E15398="","",IFERROR(VLOOKUP(TRIM(E15398&amp;""),'Référentiel Articles'!$A$2:$F$634,3,FALSE),""))</f>
      </c>
      <c r="E15398" s="81" t="str">
        <v/>
      </c>
      <c r="F15398" s="83">
        <f>IF($E15398="","",IFERROR(VLOOKUP(TRIM(E15398&amp;""),'Référentiel Articles'!$A$2:$F$634,4,FALSE),""))</f>
      </c>
      <c r="G15398" s="84">
        <f>IF($E15398="","",IFERROR(VLOOKUP(TRIM(E15398&amp;""),'Référentiel Articles'!$A$2:$F$634,5,FALSE),""))</f>
      </c>
      <c r="H15398" s="85" t="str">
        <v/>
      </c>
      <c r="I15398" s="84">
        <f>IF($E15398="","",IFERROR(VLOOKUP(TRIM(E15398&amp;""),'Référentiel Articles'!$A$2:$F$634,6,FALSE),""))</f>
      </c>
      <c r="J15398" s="90">
        <f>IF(OR($E15398="",$H15398=""),"",$H15398*$I15398)</f>
      </c>
      <c r="K15398" s="87" t="str">
        <v/>
      </c>
    </row>
    <row r="15399">
      <c r="A15399" s="74" t="str">
        <v/>
      </c>
      <c r="B15399" s="74" t="str">
        <v/>
      </c>
      <c r="C15399" s="75">
        <f>IF($E15399="","",IFERROR(VLOOKUP(TRIM(E15399&amp;""),'Référentiel Articles'!$A$2:$F$634,2,FALSE),""))</f>
      </c>
      <c r="D15399" s="75">
        <f>IF($E15399="","",IFERROR(VLOOKUP(TRIM(E15399&amp;""),'Référentiel Articles'!$A$2:$F$634,3,FALSE),""))</f>
      </c>
      <c r="E15399" s="74" t="str">
        <v/>
      </c>
      <c r="F15399" s="75">
        <f>IF($E15399="","",IFERROR(VLOOKUP(TRIM(E15399&amp;""),'Référentiel Articles'!$A$2:$F$634,4,FALSE),""))</f>
      </c>
      <c r="G15399" s="76">
        <f>IF($E15399="","",IFERROR(VLOOKUP(TRIM(E15399&amp;""),'Référentiel Articles'!$A$2:$F$634,5,FALSE),""))</f>
      </c>
      <c r="H15399" s="77" t="str">
        <v/>
      </c>
      <c r="I15399" s="76">
        <f>IF($E15399="","",IFERROR(VLOOKUP(TRIM(E15399&amp;""),'Référentiel Articles'!$A$2:$F$634,6,FALSE),""))</f>
      </c>
      <c r="J15399" s="78">
        <f>IF(OR($E15399="",$H15399=""),"",$H15399*$I15399)</f>
      </c>
      <c r="K15399" s="79" t="str">
        <v/>
      </c>
    </row>
    <row r="15400">
      <c r="A15400" s="81" t="str">
        <v/>
      </c>
      <c r="B15400" s="81" t="str">
        <v/>
      </c>
      <c r="C15400" s="83">
        <f>IF($E15400="","",IFERROR(VLOOKUP(TRIM(E15400&amp;""),'Référentiel Articles'!$A$2:$F$634,2,FALSE),""))</f>
      </c>
      <c r="D15400" s="83">
        <f>IF($E15400="","",IFERROR(VLOOKUP(TRIM(E15400&amp;""),'Référentiel Articles'!$A$2:$F$634,3,FALSE),""))</f>
      </c>
      <c r="E15400" s="81" t="str">
        <v/>
      </c>
      <c r="F15400" s="83">
        <f>IF($E15400="","",IFERROR(VLOOKUP(TRIM(E15400&amp;""),'Référentiel Articles'!$A$2:$F$634,4,FALSE),""))</f>
      </c>
      <c r="G15400" s="84">
        <f>IF($E15400="","",IFERROR(VLOOKUP(TRIM(E15400&amp;""),'Référentiel Articles'!$A$2:$F$634,5,FALSE),""))</f>
      </c>
      <c r="H15400" s="85" t="str">
        <v/>
      </c>
      <c r="I15400" s="84">
        <f>IF($E15400="","",IFERROR(VLOOKUP(TRIM(E15400&amp;""),'Référentiel Articles'!$A$2:$F$634,6,FALSE),""))</f>
      </c>
      <c r="J15400" s="90">
        <f>IF(OR($E15400="",$H15400=""),"",$H15400*$I15400)</f>
      </c>
      <c r="K15400" s="87" t="str">
        <v/>
      </c>
    </row>
    <row r="15401">
      <c r="A15401" s="74" t="str">
        <v/>
      </c>
      <c r="B15401" s="74" t="str">
        <v/>
      </c>
      <c r="C15401" s="75">
        <f>IF($E15401="","",IFERROR(VLOOKUP(TRIM(E15401&amp;""),'Référentiel Articles'!$A$2:$F$634,2,FALSE),""))</f>
      </c>
      <c r="D15401" s="75">
        <f>IF($E15401="","",IFERROR(VLOOKUP(TRIM(E15401&amp;""),'Référentiel Articles'!$A$2:$F$634,3,FALSE),""))</f>
      </c>
      <c r="E15401" s="74" t="str">
        <v/>
      </c>
      <c r="F15401" s="75">
        <f>IF($E15401="","",IFERROR(VLOOKUP(TRIM(E15401&amp;""),'Référentiel Articles'!$A$2:$F$634,4,FALSE),""))</f>
      </c>
      <c r="G15401" s="76">
        <f>IF($E15401="","",IFERROR(VLOOKUP(TRIM(E15401&amp;""),'Référentiel Articles'!$A$2:$F$634,5,FALSE),""))</f>
      </c>
      <c r="H15401" s="77" t="str">
        <v/>
      </c>
      <c r="I15401" s="76">
        <f>IF($E15401="","",IFERROR(VLOOKUP(TRIM(E15401&amp;""),'Référentiel Articles'!$A$2:$F$634,6,FALSE),""))</f>
      </c>
      <c r="J15401" s="78">
        <f>IF(OR($E15401="",$H15401=""),"",$H15401*$I15401)</f>
      </c>
      <c r="K15401" s="79" t="str">
        <v/>
      </c>
    </row>
    <row r="15402">
      <c r="A15402" s="81" t="str">
        <v/>
      </c>
      <c r="B15402" s="81" t="str">
        <v/>
      </c>
      <c r="C15402" s="83">
        <f>IF($E15402="","",IFERROR(VLOOKUP(TRIM(E15402&amp;""),'Référentiel Articles'!$A$2:$F$634,2,FALSE),""))</f>
      </c>
      <c r="D15402" s="83">
        <f>IF($E15402="","",IFERROR(VLOOKUP(TRIM(E15402&amp;""),'Référentiel Articles'!$A$2:$F$634,3,FALSE),""))</f>
      </c>
      <c r="E15402" s="81" t="str">
        <v/>
      </c>
      <c r="F15402" s="83">
        <f>IF($E15402="","",IFERROR(VLOOKUP(TRIM(E15402&amp;""),'Référentiel Articles'!$A$2:$F$634,4,FALSE),""))</f>
      </c>
      <c r="G15402" s="84">
        <f>IF($E15402="","",IFERROR(VLOOKUP(TRIM(E15402&amp;""),'Référentiel Articles'!$A$2:$F$634,5,FALSE),""))</f>
      </c>
      <c r="H15402" s="85" t="str">
        <v/>
      </c>
      <c r="I15402" s="84">
        <f>IF($E15402="","",IFERROR(VLOOKUP(TRIM(E15402&amp;""),'Référentiel Articles'!$A$2:$F$634,6,FALSE),""))</f>
      </c>
      <c r="J15402" s="90">
        <f>IF(OR($E15402="",$H15402=""),"",$H15402*$I15402)</f>
      </c>
      <c r="K15402" s="87" t="str">
        <v/>
      </c>
    </row>
    <row r="15403">
      <c r="A15403" s="74" t="str">
        <v/>
      </c>
      <c r="B15403" s="74" t="str">
        <v/>
      </c>
      <c r="C15403" s="75">
        <f>IF($E15403="","",IFERROR(VLOOKUP(TRIM(E15403&amp;""),'Référentiel Articles'!$A$2:$F$634,2,FALSE),""))</f>
      </c>
      <c r="D15403" s="75">
        <f>IF($E15403="","",IFERROR(VLOOKUP(TRIM(E15403&amp;""),'Référentiel Articles'!$A$2:$F$634,3,FALSE),""))</f>
      </c>
      <c r="E15403" s="74" t="str">
        <v/>
      </c>
      <c r="F15403" s="75">
        <f>IF($E15403="","",IFERROR(VLOOKUP(TRIM(E15403&amp;""),'Référentiel Articles'!$A$2:$F$634,4,FALSE),""))</f>
      </c>
      <c r="G15403" s="76">
        <f>IF($E15403="","",IFERROR(VLOOKUP(TRIM(E15403&amp;""),'Référentiel Articles'!$A$2:$F$634,5,FALSE),""))</f>
      </c>
      <c r="H15403" s="77" t="str">
        <v/>
      </c>
      <c r="I15403" s="76">
        <f>IF($E15403="","",IFERROR(VLOOKUP(TRIM(E15403&amp;""),'Référentiel Articles'!$A$2:$F$634,6,FALSE),""))</f>
      </c>
      <c r="J15403" s="78">
        <f>IF(OR($E15403="",$H15403=""),"",$H15403*$I15403)</f>
      </c>
      <c r="K15403" s="79" t="str">
        <v/>
      </c>
    </row>
    <row r="15404">
      <c r="A15404" s="81" t="str">
        <v/>
      </c>
      <c r="B15404" s="81" t="str">
        <v/>
      </c>
      <c r="C15404" s="83">
        <f>IF($E15404="","",IFERROR(VLOOKUP(TRIM(E15404&amp;""),'Référentiel Articles'!$A$2:$F$634,2,FALSE),""))</f>
      </c>
      <c r="D15404" s="83">
        <f>IF($E15404="","",IFERROR(VLOOKUP(TRIM(E15404&amp;""),'Référentiel Articles'!$A$2:$F$634,3,FALSE),""))</f>
      </c>
      <c r="E15404" s="81" t="str">
        <v/>
      </c>
      <c r="F15404" s="83">
        <f>IF($E15404="","",IFERROR(VLOOKUP(TRIM(E15404&amp;""),'Référentiel Articles'!$A$2:$F$634,4,FALSE),""))</f>
      </c>
      <c r="G15404" s="84">
        <f>IF($E15404="","",IFERROR(VLOOKUP(TRIM(E15404&amp;""),'Référentiel Articles'!$A$2:$F$634,5,FALSE),""))</f>
      </c>
      <c r="H15404" s="85" t="str">
        <v/>
      </c>
      <c r="I15404" s="84">
        <f>IF($E15404="","",IFERROR(VLOOKUP(TRIM(E15404&amp;""),'Référentiel Articles'!$A$2:$F$634,6,FALSE),""))</f>
      </c>
      <c r="J15404" s="90">
        <f>IF(OR($E15404="",$H15404=""),"",$H15404*$I15404)</f>
      </c>
      <c r="K15404" s="87" t="str">
        <v/>
      </c>
    </row>
    <row r="15405">
      <c r="A15405" s="74" t="str">
        <v/>
      </c>
      <c r="B15405" s="74" t="str">
        <v/>
      </c>
      <c r="C15405" s="75">
        <f>IF($E15405="","",IFERROR(VLOOKUP(TRIM(E15405&amp;""),'Référentiel Articles'!$A$2:$F$634,2,FALSE),""))</f>
      </c>
      <c r="D15405" s="75">
        <f>IF($E15405="","",IFERROR(VLOOKUP(TRIM(E15405&amp;""),'Référentiel Articles'!$A$2:$F$634,3,FALSE),""))</f>
      </c>
      <c r="E15405" s="74" t="str">
        <v/>
      </c>
      <c r="F15405" s="75">
        <f>IF($E15405="","",IFERROR(VLOOKUP(TRIM(E15405&amp;""),'Référentiel Articles'!$A$2:$F$634,4,FALSE),""))</f>
      </c>
      <c r="G15405" s="76">
        <f>IF($E15405="","",IFERROR(VLOOKUP(TRIM(E15405&amp;""),'Référentiel Articles'!$A$2:$F$634,5,FALSE),""))</f>
      </c>
      <c r="H15405" s="77" t="str">
        <v/>
      </c>
      <c r="I15405" s="76">
        <f>IF($E15405="","",IFERROR(VLOOKUP(TRIM(E15405&amp;""),'Référentiel Articles'!$A$2:$F$634,6,FALSE),""))</f>
      </c>
      <c r="J15405" s="78">
        <f>IF(OR($E15405="",$H15405=""),"",$H15405*$I15405)</f>
      </c>
      <c r="K15405" s="79" t="str">
        <v/>
      </c>
    </row>
    <row r="15406">
      <c r="A15406" s="81" t="str">
        <v/>
      </c>
      <c r="B15406" s="81" t="str">
        <v/>
      </c>
      <c r="C15406" s="83">
        <f>IF($E15406="","",IFERROR(VLOOKUP(TRIM(E15406&amp;""),'Référentiel Articles'!$A$2:$F$634,2,FALSE),""))</f>
      </c>
      <c r="D15406" s="83">
        <f>IF($E15406="","",IFERROR(VLOOKUP(TRIM(E15406&amp;""),'Référentiel Articles'!$A$2:$F$634,3,FALSE),""))</f>
      </c>
      <c r="E15406" s="81" t="str">
        <v/>
      </c>
      <c r="F15406" s="83">
        <f>IF($E15406="","",IFERROR(VLOOKUP(TRIM(E15406&amp;""),'Référentiel Articles'!$A$2:$F$634,4,FALSE),""))</f>
      </c>
      <c r="G15406" s="84">
        <f>IF($E15406="","",IFERROR(VLOOKUP(TRIM(E15406&amp;""),'Référentiel Articles'!$A$2:$F$634,5,FALSE),""))</f>
      </c>
      <c r="H15406" s="85" t="str">
        <v/>
      </c>
      <c r="I15406" s="84">
        <f>IF($E15406="","",IFERROR(VLOOKUP(TRIM(E15406&amp;""),'Référentiel Articles'!$A$2:$F$634,6,FALSE),""))</f>
      </c>
      <c r="J15406" s="90">
        <f>IF(OR($E15406="",$H15406=""),"",$H15406*$I15406)</f>
      </c>
      <c r="K15406" s="87" t="str">
        <v/>
      </c>
    </row>
    <row r="15407">
      <c r="A15407" s="74" t="str">
        <v/>
      </c>
      <c r="B15407" s="74" t="str">
        <v/>
      </c>
      <c r="C15407" s="75">
        <f>IF($E15407="","",IFERROR(VLOOKUP(TRIM(E15407&amp;""),'Référentiel Articles'!$A$2:$F$634,2,FALSE),""))</f>
      </c>
      <c r="D15407" s="75">
        <f>IF($E15407="","",IFERROR(VLOOKUP(TRIM(E15407&amp;""),'Référentiel Articles'!$A$2:$F$634,3,FALSE),""))</f>
      </c>
      <c r="E15407" s="74" t="str">
        <v/>
      </c>
      <c r="F15407" s="75">
        <f>IF($E15407="","",IFERROR(VLOOKUP(TRIM(E15407&amp;""),'Référentiel Articles'!$A$2:$F$634,4,FALSE),""))</f>
      </c>
      <c r="G15407" s="76">
        <f>IF($E15407="","",IFERROR(VLOOKUP(TRIM(E15407&amp;""),'Référentiel Articles'!$A$2:$F$634,5,FALSE),""))</f>
      </c>
      <c r="H15407" s="77" t="str">
        <v/>
      </c>
      <c r="I15407" s="76">
        <f>IF($E15407="","",IFERROR(VLOOKUP(TRIM(E15407&amp;""),'Référentiel Articles'!$A$2:$F$634,6,FALSE),""))</f>
      </c>
      <c r="J15407" s="78">
        <f>IF(OR($E15407="",$H15407=""),"",$H15407*$I15407)</f>
      </c>
      <c r="K15407" s="79" t="str">
        <v/>
      </c>
    </row>
    <row r="15408">
      <c r="A15408" s="81" t="str">
        <v/>
      </c>
      <c r="B15408" s="81" t="str">
        <v/>
      </c>
      <c r="C15408" s="83">
        <f>IF($E15408="","",IFERROR(VLOOKUP(TRIM(E15408&amp;""),'Référentiel Articles'!$A$2:$F$634,2,FALSE),""))</f>
      </c>
      <c r="D15408" s="83">
        <f>IF($E15408="","",IFERROR(VLOOKUP(TRIM(E15408&amp;""),'Référentiel Articles'!$A$2:$F$634,3,FALSE),""))</f>
      </c>
      <c r="E15408" s="81" t="str">
        <v/>
      </c>
      <c r="F15408" s="83">
        <f>IF($E15408="","",IFERROR(VLOOKUP(TRIM(E15408&amp;""),'Référentiel Articles'!$A$2:$F$634,4,FALSE),""))</f>
      </c>
      <c r="G15408" s="84">
        <f>IF($E15408="","",IFERROR(VLOOKUP(TRIM(E15408&amp;""),'Référentiel Articles'!$A$2:$F$634,5,FALSE),""))</f>
      </c>
      <c r="H15408" s="85" t="str">
        <v/>
      </c>
      <c r="I15408" s="84">
        <f>IF($E15408="","",IFERROR(VLOOKUP(TRIM(E15408&amp;""),'Référentiel Articles'!$A$2:$F$634,6,FALSE),""))</f>
      </c>
      <c r="J15408" s="90">
        <f>IF(OR($E15408="",$H15408=""),"",$H15408*$I15408)</f>
      </c>
      <c r="K15408" s="87" t="str">
        <v/>
      </c>
    </row>
    <row r="15409">
      <c r="A15409" s="74" t="str">
        <v/>
      </c>
      <c r="B15409" s="74" t="str">
        <v/>
      </c>
      <c r="C15409" s="75">
        <f>IF($E15409="","",IFERROR(VLOOKUP(TRIM(E15409&amp;""),'Référentiel Articles'!$A$2:$F$634,2,FALSE),""))</f>
      </c>
      <c r="D15409" s="75">
        <f>IF($E15409="","",IFERROR(VLOOKUP(TRIM(E15409&amp;""),'Référentiel Articles'!$A$2:$F$634,3,FALSE),""))</f>
      </c>
      <c r="E15409" s="74" t="str">
        <v/>
      </c>
      <c r="F15409" s="75">
        <f>IF($E15409="","",IFERROR(VLOOKUP(TRIM(E15409&amp;""),'Référentiel Articles'!$A$2:$F$634,4,FALSE),""))</f>
      </c>
      <c r="G15409" s="76">
        <f>IF($E15409="","",IFERROR(VLOOKUP(TRIM(E15409&amp;""),'Référentiel Articles'!$A$2:$F$634,5,FALSE),""))</f>
      </c>
      <c r="H15409" s="77" t="str">
        <v/>
      </c>
      <c r="I15409" s="76">
        <f>IF($E15409="","",IFERROR(VLOOKUP(TRIM(E15409&amp;""),'Référentiel Articles'!$A$2:$F$634,6,FALSE),""))</f>
      </c>
      <c r="J15409" s="78">
        <f>IF(OR($E15409="",$H15409=""),"",$H15409*$I15409)</f>
      </c>
      <c r="K15409" s="79" t="str">
        <v/>
      </c>
    </row>
    <row r="15410">
      <c r="A15410" s="81" t="str">
        <v/>
      </c>
      <c r="B15410" s="81" t="str">
        <v/>
      </c>
      <c r="C15410" s="83">
        <f>IF($E15410="","",IFERROR(VLOOKUP(TRIM(E15410&amp;""),'Référentiel Articles'!$A$2:$F$634,2,FALSE),""))</f>
      </c>
      <c r="D15410" s="83">
        <f>IF($E15410="","",IFERROR(VLOOKUP(TRIM(E15410&amp;""),'Référentiel Articles'!$A$2:$F$634,3,FALSE),""))</f>
      </c>
      <c r="E15410" s="81" t="str">
        <v/>
      </c>
      <c r="F15410" s="83">
        <f>IF($E15410="","",IFERROR(VLOOKUP(TRIM(E15410&amp;""),'Référentiel Articles'!$A$2:$F$634,4,FALSE),""))</f>
      </c>
      <c r="G15410" s="84">
        <f>IF($E15410="","",IFERROR(VLOOKUP(TRIM(E15410&amp;""),'Référentiel Articles'!$A$2:$F$634,5,FALSE),""))</f>
      </c>
      <c r="H15410" s="85" t="str">
        <v/>
      </c>
      <c r="I15410" s="84">
        <f>IF($E15410="","",IFERROR(VLOOKUP(TRIM(E15410&amp;""),'Référentiel Articles'!$A$2:$F$634,6,FALSE),""))</f>
      </c>
      <c r="J15410" s="90">
        <f>IF(OR($E15410="",$H15410=""),"",$H15410*$I15410)</f>
      </c>
      <c r="K15410" s="87" t="str">
        <v/>
      </c>
    </row>
    <row r="15411">
      <c r="A15411" s="74" t="str">
        <v/>
      </c>
      <c r="B15411" s="74" t="str">
        <v/>
      </c>
      <c r="C15411" s="75">
        <f>IF($E15411="","",IFERROR(VLOOKUP(TRIM(E15411&amp;""),'Référentiel Articles'!$A$2:$F$634,2,FALSE),""))</f>
      </c>
      <c r="D15411" s="75">
        <f>IF($E15411="","",IFERROR(VLOOKUP(TRIM(E15411&amp;""),'Référentiel Articles'!$A$2:$F$634,3,FALSE),""))</f>
      </c>
      <c r="E15411" s="74" t="str">
        <v/>
      </c>
      <c r="F15411" s="75">
        <f>IF($E15411="","",IFERROR(VLOOKUP(TRIM(E15411&amp;""),'Référentiel Articles'!$A$2:$F$634,4,FALSE),""))</f>
      </c>
      <c r="G15411" s="76">
        <f>IF($E15411="","",IFERROR(VLOOKUP(TRIM(E15411&amp;""),'Référentiel Articles'!$A$2:$F$634,5,FALSE),""))</f>
      </c>
      <c r="H15411" s="77" t="str">
        <v/>
      </c>
      <c r="I15411" s="76">
        <f>IF($E15411="","",IFERROR(VLOOKUP(TRIM(E15411&amp;""),'Référentiel Articles'!$A$2:$F$634,6,FALSE),""))</f>
      </c>
      <c r="J15411" s="78">
        <f>IF(OR($E15411="",$H15411=""),"",$H15411*$I15411)</f>
      </c>
      <c r="K15411" s="79" t="str">
        <v/>
      </c>
    </row>
    <row r="15412">
      <c r="A15412" s="81" t="str">
        <v/>
      </c>
      <c r="B15412" s="81" t="str">
        <v/>
      </c>
      <c r="C15412" s="83">
        <f>IF($E15412="","",IFERROR(VLOOKUP(TRIM(E15412&amp;""),'Référentiel Articles'!$A$2:$F$634,2,FALSE),""))</f>
      </c>
      <c r="D15412" s="83">
        <f>IF($E15412="","",IFERROR(VLOOKUP(TRIM(E15412&amp;""),'Référentiel Articles'!$A$2:$F$634,3,FALSE),""))</f>
      </c>
      <c r="E15412" s="81" t="str">
        <v/>
      </c>
      <c r="F15412" s="83">
        <f>IF($E15412="","",IFERROR(VLOOKUP(TRIM(E15412&amp;""),'Référentiel Articles'!$A$2:$F$634,4,FALSE),""))</f>
      </c>
      <c r="G15412" s="84">
        <f>IF($E15412="","",IFERROR(VLOOKUP(TRIM(E15412&amp;""),'Référentiel Articles'!$A$2:$F$634,5,FALSE),""))</f>
      </c>
      <c r="H15412" s="85" t="str">
        <v/>
      </c>
      <c r="I15412" s="84">
        <f>IF($E15412="","",IFERROR(VLOOKUP(TRIM(E15412&amp;""),'Référentiel Articles'!$A$2:$F$634,6,FALSE),""))</f>
      </c>
      <c r="J15412" s="90">
        <f>IF(OR($E15412="",$H15412=""),"",$H15412*$I15412)</f>
      </c>
      <c r="K15412" s="87" t="str">
        <v/>
      </c>
    </row>
    <row r="15413">
      <c r="A15413" s="74" t="str">
        <v/>
      </c>
      <c r="B15413" s="74" t="str">
        <v/>
      </c>
      <c r="C15413" s="75">
        <f>IF($E15413="","",IFERROR(VLOOKUP(TRIM(E15413&amp;""),'Référentiel Articles'!$A$2:$F$634,2,FALSE),""))</f>
      </c>
      <c r="D15413" s="75">
        <f>IF($E15413="","",IFERROR(VLOOKUP(TRIM(E15413&amp;""),'Référentiel Articles'!$A$2:$F$634,3,FALSE),""))</f>
      </c>
      <c r="E15413" s="74" t="str">
        <v/>
      </c>
      <c r="F15413" s="75">
        <f>IF($E15413="","",IFERROR(VLOOKUP(TRIM(E15413&amp;""),'Référentiel Articles'!$A$2:$F$634,4,FALSE),""))</f>
      </c>
      <c r="G15413" s="76">
        <f>IF($E15413="","",IFERROR(VLOOKUP(TRIM(E15413&amp;""),'Référentiel Articles'!$A$2:$F$634,5,FALSE),""))</f>
      </c>
      <c r="H15413" s="77" t="str">
        <v/>
      </c>
      <c r="I15413" s="76">
        <f>IF($E15413="","",IFERROR(VLOOKUP(TRIM(E15413&amp;""),'Référentiel Articles'!$A$2:$F$634,6,FALSE),""))</f>
      </c>
      <c r="J15413" s="78">
        <f>IF(OR($E15413="",$H15413=""),"",$H15413*$I15413)</f>
      </c>
      <c r="K15413" s="79" t="str">
        <v/>
      </c>
    </row>
    <row r="15414">
      <c r="A15414" s="81" t="str">
        <v/>
      </c>
      <c r="B15414" s="81" t="str">
        <v/>
      </c>
      <c r="C15414" s="83">
        <f>IF($E15414="","",IFERROR(VLOOKUP(TRIM(E15414&amp;""),'Référentiel Articles'!$A$2:$F$634,2,FALSE),""))</f>
      </c>
      <c r="D15414" s="83">
        <f>IF($E15414="","",IFERROR(VLOOKUP(TRIM(E15414&amp;""),'Référentiel Articles'!$A$2:$F$634,3,FALSE),""))</f>
      </c>
      <c r="E15414" s="81" t="str">
        <v/>
      </c>
      <c r="F15414" s="83">
        <f>IF($E15414="","",IFERROR(VLOOKUP(TRIM(E15414&amp;""),'Référentiel Articles'!$A$2:$F$634,4,FALSE),""))</f>
      </c>
      <c r="G15414" s="84">
        <f>IF($E15414="","",IFERROR(VLOOKUP(TRIM(E15414&amp;""),'Référentiel Articles'!$A$2:$F$634,5,FALSE),""))</f>
      </c>
      <c r="H15414" s="85" t="str">
        <v/>
      </c>
      <c r="I15414" s="84">
        <f>IF($E15414="","",IFERROR(VLOOKUP(TRIM(E15414&amp;""),'Référentiel Articles'!$A$2:$F$634,6,FALSE),""))</f>
      </c>
      <c r="J15414" s="90">
        <f>IF(OR($E15414="",$H15414=""),"",$H15414*$I15414)</f>
      </c>
      <c r="K15414" s="87" t="str">
        <v/>
      </c>
    </row>
    <row r="15415">
      <c r="A15415" s="74" t="str">
        <v/>
      </c>
      <c r="B15415" s="74" t="str">
        <v/>
      </c>
      <c r="C15415" s="75">
        <f>IF($E15415="","",IFERROR(VLOOKUP(TRIM(E15415&amp;""),'Référentiel Articles'!$A$2:$F$634,2,FALSE),""))</f>
      </c>
      <c r="D15415" s="75">
        <f>IF($E15415="","",IFERROR(VLOOKUP(TRIM(E15415&amp;""),'Référentiel Articles'!$A$2:$F$634,3,FALSE),""))</f>
      </c>
      <c r="E15415" s="74" t="str">
        <v/>
      </c>
      <c r="F15415" s="75">
        <f>IF($E15415="","",IFERROR(VLOOKUP(TRIM(E15415&amp;""),'Référentiel Articles'!$A$2:$F$634,4,FALSE),""))</f>
      </c>
      <c r="G15415" s="76">
        <f>IF($E15415="","",IFERROR(VLOOKUP(TRIM(E15415&amp;""),'Référentiel Articles'!$A$2:$F$634,5,FALSE),""))</f>
      </c>
      <c r="H15415" s="77" t="str">
        <v/>
      </c>
      <c r="I15415" s="76">
        <f>IF($E15415="","",IFERROR(VLOOKUP(TRIM(E15415&amp;""),'Référentiel Articles'!$A$2:$F$634,6,FALSE),""))</f>
      </c>
      <c r="J15415" s="78">
        <f>IF(OR($E15415="",$H15415=""),"",$H15415*$I15415)</f>
      </c>
      <c r="K15415" s="79" t="str">
        <v/>
      </c>
    </row>
    <row r="15416">
      <c r="A15416" s="81" t="str">
        <v/>
      </c>
      <c r="B15416" s="81" t="str">
        <v/>
      </c>
      <c r="C15416" s="83">
        <f>IF($E15416="","",IFERROR(VLOOKUP(TRIM(E15416&amp;""),'Référentiel Articles'!$A$2:$F$634,2,FALSE),""))</f>
      </c>
      <c r="D15416" s="83">
        <f>IF($E15416="","",IFERROR(VLOOKUP(TRIM(E15416&amp;""),'Référentiel Articles'!$A$2:$F$634,3,FALSE),""))</f>
      </c>
      <c r="E15416" s="81" t="str">
        <v/>
      </c>
      <c r="F15416" s="83">
        <f>IF($E15416="","",IFERROR(VLOOKUP(TRIM(E15416&amp;""),'Référentiel Articles'!$A$2:$F$634,4,FALSE),""))</f>
      </c>
      <c r="G15416" s="84">
        <f>IF($E15416="","",IFERROR(VLOOKUP(TRIM(E15416&amp;""),'Référentiel Articles'!$A$2:$F$634,5,FALSE),""))</f>
      </c>
      <c r="H15416" s="85" t="str">
        <v/>
      </c>
      <c r="I15416" s="84">
        <f>IF($E15416="","",IFERROR(VLOOKUP(TRIM(E15416&amp;""),'Référentiel Articles'!$A$2:$F$634,6,FALSE),""))</f>
      </c>
      <c r="J15416" s="90">
        <f>IF(OR($E15416="",$H15416=""),"",$H15416*$I15416)</f>
      </c>
      <c r="K15416" s="87" t="str">
        <v/>
      </c>
    </row>
    <row r="15417">
      <c r="A15417" s="74" t="str">
        <v/>
      </c>
      <c r="B15417" s="74" t="str">
        <v/>
      </c>
      <c r="C15417" s="75">
        <f>IF($E15417="","",IFERROR(VLOOKUP(TRIM(E15417&amp;""),'Référentiel Articles'!$A$2:$F$634,2,FALSE),""))</f>
      </c>
      <c r="D15417" s="75">
        <f>IF($E15417="","",IFERROR(VLOOKUP(TRIM(E15417&amp;""),'Référentiel Articles'!$A$2:$F$634,3,FALSE),""))</f>
      </c>
      <c r="E15417" s="74" t="str">
        <v/>
      </c>
      <c r="F15417" s="75">
        <f>IF($E15417="","",IFERROR(VLOOKUP(TRIM(E15417&amp;""),'Référentiel Articles'!$A$2:$F$634,4,FALSE),""))</f>
      </c>
      <c r="G15417" s="76">
        <f>IF($E15417="","",IFERROR(VLOOKUP(TRIM(E15417&amp;""),'Référentiel Articles'!$A$2:$F$634,5,FALSE),""))</f>
      </c>
      <c r="H15417" s="77" t="str">
        <v/>
      </c>
      <c r="I15417" s="76">
        <f>IF($E15417="","",IFERROR(VLOOKUP(TRIM(E15417&amp;""),'Référentiel Articles'!$A$2:$F$634,6,FALSE),""))</f>
      </c>
      <c r="J15417" s="78">
        <f>IF(OR($E15417="",$H15417=""),"",$H15417*$I15417)</f>
      </c>
      <c r="K15417" s="79" t="str">
        <v/>
      </c>
    </row>
    <row r="15418">
      <c r="A15418" s="81" t="str">
        <v/>
      </c>
      <c r="B15418" s="81" t="str">
        <v/>
      </c>
      <c r="C15418" s="83">
        <f>IF($E15418="","",IFERROR(VLOOKUP(TRIM(E15418&amp;""),'Référentiel Articles'!$A$2:$F$634,2,FALSE),""))</f>
      </c>
      <c r="D15418" s="83">
        <f>IF($E15418="","",IFERROR(VLOOKUP(TRIM(E15418&amp;""),'Référentiel Articles'!$A$2:$F$634,3,FALSE),""))</f>
      </c>
      <c r="E15418" s="81" t="str">
        <v/>
      </c>
      <c r="F15418" s="83">
        <f>IF($E15418="","",IFERROR(VLOOKUP(TRIM(E15418&amp;""),'Référentiel Articles'!$A$2:$F$634,4,FALSE),""))</f>
      </c>
      <c r="G15418" s="84">
        <f>IF($E15418="","",IFERROR(VLOOKUP(TRIM(E15418&amp;""),'Référentiel Articles'!$A$2:$F$634,5,FALSE),""))</f>
      </c>
      <c r="H15418" s="85" t="str">
        <v/>
      </c>
      <c r="I15418" s="84">
        <f>IF($E15418="","",IFERROR(VLOOKUP(TRIM(E15418&amp;""),'Référentiel Articles'!$A$2:$F$634,6,FALSE),""))</f>
      </c>
      <c r="J15418" s="90">
        <f>IF(OR($E15418="",$H15418=""),"",$H15418*$I15418)</f>
      </c>
      <c r="K15418" s="87" t="str">
        <v/>
      </c>
    </row>
    <row r="15419">
      <c r="A15419" s="74" t="str">
        <v/>
      </c>
      <c r="B15419" s="74" t="str">
        <v/>
      </c>
      <c r="C15419" s="75">
        <f>IF($E15419="","",IFERROR(VLOOKUP(TRIM(E15419&amp;""),'Référentiel Articles'!$A$2:$F$634,2,FALSE),""))</f>
      </c>
      <c r="D15419" s="75">
        <f>IF($E15419="","",IFERROR(VLOOKUP(TRIM(E15419&amp;""),'Référentiel Articles'!$A$2:$F$634,3,FALSE),""))</f>
      </c>
      <c r="E15419" s="74" t="str">
        <v/>
      </c>
      <c r="F15419" s="75">
        <f>IF($E15419="","",IFERROR(VLOOKUP(TRIM(E15419&amp;""),'Référentiel Articles'!$A$2:$F$634,4,FALSE),""))</f>
      </c>
      <c r="G15419" s="76">
        <f>IF($E15419="","",IFERROR(VLOOKUP(TRIM(E15419&amp;""),'Référentiel Articles'!$A$2:$F$634,5,FALSE),""))</f>
      </c>
      <c r="H15419" s="77" t="str">
        <v/>
      </c>
      <c r="I15419" s="76">
        <f>IF($E15419="","",IFERROR(VLOOKUP(TRIM(E15419&amp;""),'Référentiel Articles'!$A$2:$F$634,6,FALSE),""))</f>
      </c>
      <c r="J15419" s="78">
        <f>IF(OR($E15419="",$H15419=""),"",$H15419*$I15419)</f>
      </c>
      <c r="K15419" s="79" t="str">
        <v/>
      </c>
    </row>
    <row r="15420">
      <c r="A15420" s="81" t="str">
        <v/>
      </c>
      <c r="B15420" s="81" t="str">
        <v/>
      </c>
      <c r="C15420" s="83">
        <f>IF($E15420="","",IFERROR(VLOOKUP(TRIM(E15420&amp;""),'Référentiel Articles'!$A$2:$F$634,2,FALSE),""))</f>
      </c>
      <c r="D15420" s="83">
        <f>IF($E15420="","",IFERROR(VLOOKUP(TRIM(E15420&amp;""),'Référentiel Articles'!$A$2:$F$634,3,FALSE),""))</f>
      </c>
      <c r="E15420" s="81" t="str">
        <v/>
      </c>
      <c r="F15420" s="83">
        <f>IF($E15420="","",IFERROR(VLOOKUP(TRIM(E15420&amp;""),'Référentiel Articles'!$A$2:$F$634,4,FALSE),""))</f>
      </c>
      <c r="G15420" s="84">
        <f>IF($E15420="","",IFERROR(VLOOKUP(TRIM(E15420&amp;""),'Référentiel Articles'!$A$2:$F$634,5,FALSE),""))</f>
      </c>
      <c r="H15420" s="85" t="str">
        <v/>
      </c>
      <c r="I15420" s="84">
        <f>IF($E15420="","",IFERROR(VLOOKUP(TRIM(E15420&amp;""),'Référentiel Articles'!$A$2:$F$634,6,FALSE),""))</f>
      </c>
      <c r="J15420" s="90">
        <f>IF(OR($E15420="",$H15420=""),"",$H15420*$I15420)</f>
      </c>
      <c r="K15420" s="87" t="str">
        <v/>
      </c>
    </row>
    <row r="15421">
      <c r="A15421" s="74" t="str">
        <v/>
      </c>
      <c r="B15421" s="74" t="str">
        <v/>
      </c>
      <c r="C15421" s="75">
        <f>IF($E15421="","",IFERROR(VLOOKUP(TRIM(E15421&amp;""),'Référentiel Articles'!$A$2:$F$634,2,FALSE),""))</f>
      </c>
      <c r="D15421" s="75">
        <f>IF($E15421="","",IFERROR(VLOOKUP(TRIM(E15421&amp;""),'Référentiel Articles'!$A$2:$F$634,3,FALSE),""))</f>
      </c>
      <c r="E15421" s="74" t="str">
        <v/>
      </c>
      <c r="F15421" s="75">
        <f>IF($E15421="","",IFERROR(VLOOKUP(TRIM(E15421&amp;""),'Référentiel Articles'!$A$2:$F$634,4,FALSE),""))</f>
      </c>
      <c r="G15421" s="76">
        <f>IF($E15421="","",IFERROR(VLOOKUP(TRIM(E15421&amp;""),'Référentiel Articles'!$A$2:$F$634,5,FALSE),""))</f>
      </c>
      <c r="H15421" s="77" t="str">
        <v/>
      </c>
      <c r="I15421" s="76">
        <f>IF($E15421="","",IFERROR(VLOOKUP(TRIM(E15421&amp;""),'Référentiel Articles'!$A$2:$F$634,6,FALSE),""))</f>
      </c>
      <c r="J15421" s="78">
        <f>IF(OR($E15421="",$H15421=""),"",$H15421*$I15421)</f>
      </c>
      <c r="K15421" s="79" t="str">
        <v/>
      </c>
    </row>
    <row r="15422">
      <c r="A15422" s="81" t="str">
        <v/>
      </c>
      <c r="B15422" s="81" t="str">
        <v/>
      </c>
      <c r="C15422" s="83">
        <f>IF($E15422="","",IFERROR(VLOOKUP(TRIM(E15422&amp;""),'Référentiel Articles'!$A$2:$F$634,2,FALSE),""))</f>
      </c>
      <c r="D15422" s="83">
        <f>IF($E15422="","",IFERROR(VLOOKUP(TRIM(E15422&amp;""),'Référentiel Articles'!$A$2:$F$634,3,FALSE),""))</f>
      </c>
      <c r="E15422" s="81" t="str">
        <v/>
      </c>
      <c r="F15422" s="83">
        <f>IF($E15422="","",IFERROR(VLOOKUP(TRIM(E15422&amp;""),'Référentiel Articles'!$A$2:$F$634,4,FALSE),""))</f>
      </c>
      <c r="G15422" s="84">
        <f>IF($E15422="","",IFERROR(VLOOKUP(TRIM(E15422&amp;""),'Référentiel Articles'!$A$2:$F$634,5,FALSE),""))</f>
      </c>
      <c r="H15422" s="85" t="str">
        <v/>
      </c>
      <c r="I15422" s="84">
        <f>IF($E15422="","",IFERROR(VLOOKUP(TRIM(E15422&amp;""),'Référentiel Articles'!$A$2:$F$634,6,FALSE),""))</f>
      </c>
      <c r="J15422" s="90">
        <f>IF(OR($E15422="",$H15422=""),"",$H15422*$I15422)</f>
      </c>
      <c r="K15422" s="87" t="str">
        <v/>
      </c>
    </row>
    <row r="15423">
      <c r="A15423" s="74" t="str">
        <v/>
      </c>
      <c r="B15423" s="74" t="str">
        <v/>
      </c>
      <c r="C15423" s="75">
        <f>IF($E15423="","",IFERROR(VLOOKUP(TRIM(E15423&amp;""),'Référentiel Articles'!$A$2:$F$634,2,FALSE),""))</f>
      </c>
      <c r="D15423" s="75">
        <f>IF($E15423="","",IFERROR(VLOOKUP(TRIM(E15423&amp;""),'Référentiel Articles'!$A$2:$F$634,3,FALSE),""))</f>
      </c>
      <c r="E15423" s="74" t="str">
        <v/>
      </c>
      <c r="F15423" s="75">
        <f>IF($E15423="","",IFERROR(VLOOKUP(TRIM(E15423&amp;""),'Référentiel Articles'!$A$2:$F$634,4,FALSE),""))</f>
      </c>
      <c r="G15423" s="76">
        <f>IF($E15423="","",IFERROR(VLOOKUP(TRIM(E15423&amp;""),'Référentiel Articles'!$A$2:$F$634,5,FALSE),""))</f>
      </c>
      <c r="H15423" s="77" t="str">
        <v/>
      </c>
      <c r="I15423" s="76">
        <f>IF($E15423="","",IFERROR(VLOOKUP(TRIM(E15423&amp;""),'Référentiel Articles'!$A$2:$F$634,6,FALSE),""))</f>
      </c>
      <c r="J15423" s="78">
        <f>IF(OR($E15423="",$H15423=""),"",$H15423*$I15423)</f>
      </c>
      <c r="K15423" s="79" t="str">
        <v/>
      </c>
    </row>
    <row r="15424">
      <c r="A15424" s="81" t="str">
        <v/>
      </c>
      <c r="B15424" s="81" t="str">
        <v/>
      </c>
      <c r="C15424" s="83">
        <f>IF($E15424="","",IFERROR(VLOOKUP(TRIM(E15424&amp;""),'Référentiel Articles'!$A$2:$F$634,2,FALSE),""))</f>
      </c>
      <c r="D15424" s="83">
        <f>IF($E15424="","",IFERROR(VLOOKUP(TRIM(E15424&amp;""),'Référentiel Articles'!$A$2:$F$634,3,FALSE),""))</f>
      </c>
      <c r="E15424" s="81" t="str">
        <v/>
      </c>
      <c r="F15424" s="83">
        <f>IF($E15424="","",IFERROR(VLOOKUP(TRIM(E15424&amp;""),'Référentiel Articles'!$A$2:$F$634,4,FALSE),""))</f>
      </c>
      <c r="G15424" s="84">
        <f>IF($E15424="","",IFERROR(VLOOKUP(TRIM(E15424&amp;""),'Référentiel Articles'!$A$2:$F$634,5,FALSE),""))</f>
      </c>
      <c r="H15424" s="85" t="str">
        <v/>
      </c>
      <c r="I15424" s="84">
        <f>IF($E15424="","",IFERROR(VLOOKUP(TRIM(E15424&amp;""),'Référentiel Articles'!$A$2:$F$634,6,FALSE),""))</f>
      </c>
      <c r="J15424" s="90">
        <f>IF(OR($E15424="",$H15424=""),"",$H15424*$I15424)</f>
      </c>
      <c r="K15424" s="87" t="str">
        <v/>
      </c>
    </row>
    <row r="15425">
      <c r="A15425" s="74" t="str">
        <v/>
      </c>
      <c r="B15425" s="74" t="str">
        <v/>
      </c>
      <c r="C15425" s="75">
        <f>IF($E15425="","",IFERROR(VLOOKUP(TRIM(E15425&amp;""),'Référentiel Articles'!$A$2:$F$634,2,FALSE),""))</f>
      </c>
      <c r="D15425" s="75">
        <f>IF($E15425="","",IFERROR(VLOOKUP(TRIM(E15425&amp;""),'Référentiel Articles'!$A$2:$F$634,3,FALSE),""))</f>
      </c>
      <c r="E15425" s="74" t="str">
        <v/>
      </c>
      <c r="F15425" s="75">
        <f>IF($E15425="","",IFERROR(VLOOKUP(TRIM(E15425&amp;""),'Référentiel Articles'!$A$2:$F$634,4,FALSE),""))</f>
      </c>
      <c r="G15425" s="76">
        <f>IF($E15425="","",IFERROR(VLOOKUP(TRIM(E15425&amp;""),'Référentiel Articles'!$A$2:$F$634,5,FALSE),""))</f>
      </c>
      <c r="H15425" s="77" t="str">
        <v/>
      </c>
      <c r="I15425" s="76">
        <f>IF($E15425="","",IFERROR(VLOOKUP(TRIM(E15425&amp;""),'Référentiel Articles'!$A$2:$F$634,6,FALSE),""))</f>
      </c>
      <c r="J15425" s="78">
        <f>IF(OR($E15425="",$H15425=""),"",$H15425*$I15425)</f>
      </c>
      <c r="K15425" s="79" t="str">
        <v/>
      </c>
    </row>
    <row r="15426">
      <c r="A15426" s="81" t="str">
        <v/>
      </c>
      <c r="B15426" s="81" t="str">
        <v/>
      </c>
      <c r="C15426" s="83">
        <f>IF($E15426="","",IFERROR(VLOOKUP(TRIM(E15426&amp;""),'Référentiel Articles'!$A$2:$F$634,2,FALSE),""))</f>
      </c>
      <c r="D15426" s="83">
        <f>IF($E15426="","",IFERROR(VLOOKUP(TRIM(E15426&amp;""),'Référentiel Articles'!$A$2:$F$634,3,FALSE),""))</f>
      </c>
      <c r="E15426" s="81" t="str">
        <v/>
      </c>
      <c r="F15426" s="83">
        <f>IF($E15426="","",IFERROR(VLOOKUP(TRIM(E15426&amp;""),'Référentiel Articles'!$A$2:$F$634,4,FALSE),""))</f>
      </c>
      <c r="G15426" s="84">
        <f>IF($E15426="","",IFERROR(VLOOKUP(TRIM(E15426&amp;""),'Référentiel Articles'!$A$2:$F$634,5,FALSE),""))</f>
      </c>
      <c r="H15426" s="85" t="str">
        <v/>
      </c>
      <c r="I15426" s="84">
        <f>IF($E15426="","",IFERROR(VLOOKUP(TRIM(E15426&amp;""),'Référentiel Articles'!$A$2:$F$634,6,FALSE),""))</f>
      </c>
      <c r="J15426" s="90">
        <f>IF(OR($E15426="",$H15426=""),"",$H15426*$I15426)</f>
      </c>
      <c r="K15426" s="87" t="str">
        <v/>
      </c>
    </row>
    <row r="15427">
      <c r="A15427" s="74" t="str">
        <v/>
      </c>
      <c r="B15427" s="74" t="str">
        <v/>
      </c>
      <c r="C15427" s="75">
        <f>IF($E15427="","",IFERROR(VLOOKUP(TRIM(E15427&amp;""),'Référentiel Articles'!$A$2:$F$634,2,FALSE),""))</f>
      </c>
      <c r="D15427" s="75">
        <f>IF($E15427="","",IFERROR(VLOOKUP(TRIM(E15427&amp;""),'Référentiel Articles'!$A$2:$F$634,3,FALSE),""))</f>
      </c>
      <c r="E15427" s="74" t="str">
        <v/>
      </c>
      <c r="F15427" s="75">
        <f>IF($E15427="","",IFERROR(VLOOKUP(TRIM(E15427&amp;""),'Référentiel Articles'!$A$2:$F$634,4,FALSE),""))</f>
      </c>
      <c r="G15427" s="76">
        <f>IF($E15427="","",IFERROR(VLOOKUP(TRIM(E15427&amp;""),'Référentiel Articles'!$A$2:$F$634,5,FALSE),""))</f>
      </c>
      <c r="H15427" s="77" t="str">
        <v/>
      </c>
      <c r="I15427" s="76">
        <f>IF($E15427="","",IFERROR(VLOOKUP(TRIM(E15427&amp;""),'Référentiel Articles'!$A$2:$F$634,6,FALSE),""))</f>
      </c>
      <c r="J15427" s="78">
        <f>IF(OR($E15427="",$H15427=""),"",$H15427*$I15427)</f>
      </c>
      <c r="K15427" s="79" t="str">
        <v/>
      </c>
    </row>
    <row r="15428">
      <c r="A15428" s="81" t="str">
        <v/>
      </c>
      <c r="B15428" s="81" t="str">
        <v/>
      </c>
      <c r="C15428" s="83">
        <f>IF($E15428="","",IFERROR(VLOOKUP(TRIM(E15428&amp;""),'Référentiel Articles'!$A$2:$F$634,2,FALSE),""))</f>
      </c>
      <c r="D15428" s="83">
        <f>IF($E15428="","",IFERROR(VLOOKUP(TRIM(E15428&amp;""),'Référentiel Articles'!$A$2:$F$634,3,FALSE),""))</f>
      </c>
      <c r="E15428" s="81" t="str">
        <v/>
      </c>
      <c r="F15428" s="83">
        <f>IF($E15428="","",IFERROR(VLOOKUP(TRIM(E15428&amp;""),'Référentiel Articles'!$A$2:$F$634,4,FALSE),""))</f>
      </c>
      <c r="G15428" s="84">
        <f>IF($E15428="","",IFERROR(VLOOKUP(TRIM(E15428&amp;""),'Référentiel Articles'!$A$2:$F$634,5,FALSE),""))</f>
      </c>
      <c r="H15428" s="85" t="str">
        <v/>
      </c>
      <c r="I15428" s="84">
        <f>IF($E15428="","",IFERROR(VLOOKUP(TRIM(E15428&amp;""),'Référentiel Articles'!$A$2:$F$634,6,FALSE),""))</f>
      </c>
      <c r="J15428" s="90">
        <f>IF(OR($E15428="",$H15428=""),"",$H15428*$I15428)</f>
      </c>
      <c r="K15428" s="87" t="str">
        <v/>
      </c>
    </row>
    <row r="15429">
      <c r="A15429" s="74" t="str">
        <v/>
      </c>
      <c r="B15429" s="74" t="str">
        <v/>
      </c>
      <c r="C15429" s="75">
        <f>IF($E15429="","",IFERROR(VLOOKUP(TRIM(E15429&amp;""),'Référentiel Articles'!$A$2:$F$634,2,FALSE),""))</f>
      </c>
      <c r="D15429" s="75">
        <f>IF($E15429="","",IFERROR(VLOOKUP(TRIM(E15429&amp;""),'Référentiel Articles'!$A$2:$F$634,3,FALSE),""))</f>
      </c>
      <c r="E15429" s="74" t="str">
        <v/>
      </c>
      <c r="F15429" s="75">
        <f>IF($E15429="","",IFERROR(VLOOKUP(TRIM(E15429&amp;""),'Référentiel Articles'!$A$2:$F$634,4,FALSE),""))</f>
      </c>
      <c r="G15429" s="76">
        <f>IF($E15429="","",IFERROR(VLOOKUP(TRIM(E15429&amp;""),'Référentiel Articles'!$A$2:$F$634,5,FALSE),""))</f>
      </c>
      <c r="H15429" s="77" t="str">
        <v/>
      </c>
      <c r="I15429" s="76">
        <f>IF($E15429="","",IFERROR(VLOOKUP(TRIM(E15429&amp;""),'Référentiel Articles'!$A$2:$F$634,6,FALSE),""))</f>
      </c>
      <c r="J15429" s="78">
        <f>IF(OR($E15429="",$H15429=""),"",$H15429*$I15429)</f>
      </c>
      <c r="K15429" s="79" t="str">
        <v/>
      </c>
    </row>
    <row r="15430">
      <c r="A15430" s="81" t="str">
        <v/>
      </c>
      <c r="B15430" s="81" t="str">
        <v/>
      </c>
      <c r="C15430" s="83">
        <f>IF($E15430="","",IFERROR(VLOOKUP(TRIM(E15430&amp;""),'Référentiel Articles'!$A$2:$F$634,2,FALSE),""))</f>
      </c>
      <c r="D15430" s="83">
        <f>IF($E15430="","",IFERROR(VLOOKUP(TRIM(E15430&amp;""),'Référentiel Articles'!$A$2:$F$634,3,FALSE),""))</f>
      </c>
      <c r="E15430" s="81" t="str">
        <v/>
      </c>
      <c r="F15430" s="83">
        <f>IF($E15430="","",IFERROR(VLOOKUP(TRIM(E15430&amp;""),'Référentiel Articles'!$A$2:$F$634,4,FALSE),""))</f>
      </c>
      <c r="G15430" s="84">
        <f>IF($E15430="","",IFERROR(VLOOKUP(TRIM(E15430&amp;""),'Référentiel Articles'!$A$2:$F$634,5,FALSE),""))</f>
      </c>
      <c r="H15430" s="85" t="str">
        <v/>
      </c>
      <c r="I15430" s="84">
        <f>IF($E15430="","",IFERROR(VLOOKUP(TRIM(E15430&amp;""),'Référentiel Articles'!$A$2:$F$634,6,FALSE),""))</f>
      </c>
      <c r="J15430" s="90">
        <f>IF(OR($E15430="",$H15430=""),"",$H15430*$I15430)</f>
      </c>
      <c r="K15430" s="87" t="str">
        <v/>
      </c>
    </row>
    <row r="15431">
      <c r="A15431" s="74" t="str">
        <v/>
      </c>
      <c r="B15431" s="74" t="str">
        <v/>
      </c>
      <c r="C15431" s="75">
        <f>IF($E15431="","",IFERROR(VLOOKUP(TRIM(E15431&amp;""),'Référentiel Articles'!$A$2:$F$634,2,FALSE),""))</f>
      </c>
      <c r="D15431" s="75">
        <f>IF($E15431="","",IFERROR(VLOOKUP(TRIM(E15431&amp;""),'Référentiel Articles'!$A$2:$F$634,3,FALSE),""))</f>
      </c>
      <c r="E15431" s="74" t="str">
        <v/>
      </c>
      <c r="F15431" s="75">
        <f>IF($E15431="","",IFERROR(VLOOKUP(TRIM(E15431&amp;""),'Référentiel Articles'!$A$2:$F$634,4,FALSE),""))</f>
      </c>
      <c r="G15431" s="76">
        <f>IF($E15431="","",IFERROR(VLOOKUP(TRIM(E15431&amp;""),'Référentiel Articles'!$A$2:$F$634,5,FALSE),""))</f>
      </c>
      <c r="H15431" s="77" t="str">
        <v/>
      </c>
      <c r="I15431" s="76">
        <f>IF($E15431="","",IFERROR(VLOOKUP(TRIM(E15431&amp;""),'Référentiel Articles'!$A$2:$F$634,6,FALSE),""))</f>
      </c>
      <c r="J15431" s="78">
        <f>IF(OR($E15431="",$H15431=""),"",$H15431*$I15431)</f>
      </c>
      <c r="K15431" s="79" t="str">
        <v/>
      </c>
    </row>
    <row r="15432">
      <c r="A15432" s="81" t="str">
        <v/>
      </c>
      <c r="B15432" s="81" t="str">
        <v/>
      </c>
      <c r="C15432" s="83">
        <f>IF($E15432="","",IFERROR(VLOOKUP(TRIM(E15432&amp;""),'Référentiel Articles'!$A$2:$F$634,2,FALSE),""))</f>
      </c>
      <c r="D15432" s="83">
        <f>IF($E15432="","",IFERROR(VLOOKUP(TRIM(E15432&amp;""),'Référentiel Articles'!$A$2:$F$634,3,FALSE),""))</f>
      </c>
      <c r="E15432" s="81" t="str">
        <v/>
      </c>
      <c r="F15432" s="83">
        <f>IF($E15432="","",IFERROR(VLOOKUP(TRIM(E15432&amp;""),'Référentiel Articles'!$A$2:$F$634,4,FALSE),""))</f>
      </c>
      <c r="G15432" s="84">
        <f>IF($E15432="","",IFERROR(VLOOKUP(TRIM(E15432&amp;""),'Référentiel Articles'!$A$2:$F$634,5,FALSE),""))</f>
      </c>
      <c r="H15432" s="85" t="str">
        <v/>
      </c>
      <c r="I15432" s="84">
        <f>IF($E15432="","",IFERROR(VLOOKUP(TRIM(E15432&amp;""),'Référentiel Articles'!$A$2:$F$634,6,FALSE),""))</f>
      </c>
      <c r="J15432" s="90">
        <f>IF(OR($E15432="",$H15432=""),"",$H15432*$I15432)</f>
      </c>
      <c r="K15432" s="87" t="str">
        <v/>
      </c>
    </row>
    <row r="15433">
      <c r="A15433" s="74" t="str">
        <v/>
      </c>
      <c r="B15433" s="74" t="str">
        <v/>
      </c>
      <c r="C15433" s="75">
        <f>IF($E15433="","",IFERROR(VLOOKUP(TRIM(E15433&amp;""),'Référentiel Articles'!$A$2:$F$634,2,FALSE),""))</f>
      </c>
      <c r="D15433" s="75">
        <f>IF($E15433="","",IFERROR(VLOOKUP(TRIM(E15433&amp;""),'Référentiel Articles'!$A$2:$F$634,3,FALSE),""))</f>
      </c>
      <c r="E15433" s="74" t="str">
        <v/>
      </c>
      <c r="F15433" s="75">
        <f>IF($E15433="","",IFERROR(VLOOKUP(TRIM(E15433&amp;""),'Référentiel Articles'!$A$2:$F$634,4,FALSE),""))</f>
      </c>
      <c r="G15433" s="76">
        <f>IF($E15433="","",IFERROR(VLOOKUP(TRIM(E15433&amp;""),'Référentiel Articles'!$A$2:$F$634,5,FALSE),""))</f>
      </c>
      <c r="H15433" s="77" t="str">
        <v/>
      </c>
      <c r="I15433" s="76">
        <f>IF($E15433="","",IFERROR(VLOOKUP(TRIM(E15433&amp;""),'Référentiel Articles'!$A$2:$F$634,6,FALSE),""))</f>
      </c>
      <c r="J15433" s="78">
        <f>IF(OR($E15433="",$H15433=""),"",$H15433*$I15433)</f>
      </c>
      <c r="K15433" s="79" t="str">
        <v/>
      </c>
    </row>
    <row r="15434">
      <c r="A15434" s="81" t="str">
        <v/>
      </c>
      <c r="B15434" s="81" t="str">
        <v/>
      </c>
      <c r="C15434" s="83">
        <f>IF($E15434="","",IFERROR(VLOOKUP(TRIM(E15434&amp;""),'Référentiel Articles'!$A$2:$F$634,2,FALSE),""))</f>
      </c>
      <c r="D15434" s="83">
        <f>IF($E15434="","",IFERROR(VLOOKUP(TRIM(E15434&amp;""),'Référentiel Articles'!$A$2:$F$634,3,FALSE),""))</f>
      </c>
      <c r="E15434" s="81" t="str">
        <v/>
      </c>
      <c r="F15434" s="83">
        <f>IF($E15434="","",IFERROR(VLOOKUP(TRIM(E15434&amp;""),'Référentiel Articles'!$A$2:$F$634,4,FALSE),""))</f>
      </c>
      <c r="G15434" s="84">
        <f>IF($E15434="","",IFERROR(VLOOKUP(TRIM(E15434&amp;""),'Référentiel Articles'!$A$2:$F$634,5,FALSE),""))</f>
      </c>
      <c r="H15434" s="85" t="str">
        <v/>
      </c>
      <c r="I15434" s="84">
        <f>IF($E15434="","",IFERROR(VLOOKUP(TRIM(E15434&amp;""),'Référentiel Articles'!$A$2:$F$634,6,FALSE),""))</f>
      </c>
      <c r="J15434" s="90">
        <f>IF(OR($E15434="",$H15434=""),"",$H15434*$I15434)</f>
      </c>
      <c r="K15434" s="87" t="str">
        <v/>
      </c>
    </row>
    <row r="15435">
      <c r="A15435" s="74" t="str">
        <v/>
      </c>
      <c r="B15435" s="74" t="str">
        <v/>
      </c>
      <c r="C15435" s="75">
        <f>IF($E15435="","",IFERROR(VLOOKUP(TRIM(E15435&amp;""),'Référentiel Articles'!$A$2:$F$634,2,FALSE),""))</f>
      </c>
      <c r="D15435" s="75">
        <f>IF($E15435="","",IFERROR(VLOOKUP(TRIM(E15435&amp;""),'Référentiel Articles'!$A$2:$F$634,3,FALSE),""))</f>
      </c>
      <c r="E15435" s="74" t="str">
        <v/>
      </c>
      <c r="F15435" s="75">
        <f>IF($E15435="","",IFERROR(VLOOKUP(TRIM(E15435&amp;""),'Référentiel Articles'!$A$2:$F$634,4,FALSE),""))</f>
      </c>
      <c r="G15435" s="76">
        <f>IF($E15435="","",IFERROR(VLOOKUP(TRIM(E15435&amp;""),'Référentiel Articles'!$A$2:$F$634,5,FALSE),""))</f>
      </c>
      <c r="H15435" s="77" t="str">
        <v/>
      </c>
      <c r="I15435" s="76">
        <f>IF($E15435="","",IFERROR(VLOOKUP(TRIM(E15435&amp;""),'Référentiel Articles'!$A$2:$F$634,6,FALSE),""))</f>
      </c>
      <c r="J15435" s="78">
        <f>IF(OR($E15435="",$H15435=""),"",$H15435*$I15435)</f>
      </c>
      <c r="K15435" s="79" t="str">
        <v/>
      </c>
    </row>
    <row r="15436">
      <c r="A15436" s="81" t="str">
        <v/>
      </c>
      <c r="B15436" s="81" t="str">
        <v/>
      </c>
      <c r="C15436" s="83">
        <f>IF($E15436="","",IFERROR(VLOOKUP(TRIM(E15436&amp;""),'Référentiel Articles'!$A$2:$F$634,2,FALSE),""))</f>
      </c>
      <c r="D15436" s="83">
        <f>IF($E15436="","",IFERROR(VLOOKUP(TRIM(E15436&amp;""),'Référentiel Articles'!$A$2:$F$634,3,FALSE),""))</f>
      </c>
      <c r="E15436" s="81" t="str">
        <v/>
      </c>
      <c r="F15436" s="83">
        <f>IF($E15436="","",IFERROR(VLOOKUP(TRIM(E15436&amp;""),'Référentiel Articles'!$A$2:$F$634,4,FALSE),""))</f>
      </c>
      <c r="G15436" s="84">
        <f>IF($E15436="","",IFERROR(VLOOKUP(TRIM(E15436&amp;""),'Référentiel Articles'!$A$2:$F$634,5,FALSE),""))</f>
      </c>
      <c r="H15436" s="85" t="str">
        <v/>
      </c>
      <c r="I15436" s="84">
        <f>IF($E15436="","",IFERROR(VLOOKUP(TRIM(E15436&amp;""),'Référentiel Articles'!$A$2:$F$634,6,FALSE),""))</f>
      </c>
      <c r="J15436" s="90">
        <f>IF(OR($E15436="",$H15436=""),"",$H15436*$I15436)</f>
      </c>
      <c r="K15436" s="87" t="str">
        <v/>
      </c>
    </row>
    <row r="15437">
      <c r="A15437" s="74" t="str">
        <v/>
      </c>
      <c r="B15437" s="74" t="str">
        <v/>
      </c>
      <c r="C15437" s="75">
        <f>IF($E15437="","",IFERROR(VLOOKUP(TRIM(E15437&amp;""),'Référentiel Articles'!$A$2:$F$634,2,FALSE),""))</f>
      </c>
      <c r="D15437" s="75">
        <f>IF($E15437="","",IFERROR(VLOOKUP(TRIM(E15437&amp;""),'Référentiel Articles'!$A$2:$F$634,3,FALSE),""))</f>
      </c>
      <c r="E15437" s="74" t="str">
        <v/>
      </c>
      <c r="F15437" s="75">
        <f>IF($E15437="","",IFERROR(VLOOKUP(TRIM(E15437&amp;""),'Référentiel Articles'!$A$2:$F$634,4,FALSE),""))</f>
      </c>
      <c r="G15437" s="76">
        <f>IF($E15437="","",IFERROR(VLOOKUP(TRIM(E15437&amp;""),'Référentiel Articles'!$A$2:$F$634,5,FALSE),""))</f>
      </c>
      <c r="H15437" s="77" t="str">
        <v/>
      </c>
      <c r="I15437" s="76">
        <f>IF($E15437="","",IFERROR(VLOOKUP(TRIM(E15437&amp;""),'Référentiel Articles'!$A$2:$F$634,6,FALSE),""))</f>
      </c>
      <c r="J15437" s="78">
        <f>IF(OR($E15437="",$H15437=""),"",$H15437*$I15437)</f>
      </c>
      <c r="K15437" s="79" t="str">
        <v/>
      </c>
    </row>
    <row r="15438">
      <c r="A15438" s="81" t="str">
        <v/>
      </c>
      <c r="B15438" s="81" t="str">
        <v/>
      </c>
      <c r="C15438" s="83">
        <f>IF($E15438="","",IFERROR(VLOOKUP(TRIM(E15438&amp;""),'Référentiel Articles'!$A$2:$F$634,2,FALSE),""))</f>
      </c>
      <c r="D15438" s="83">
        <f>IF($E15438="","",IFERROR(VLOOKUP(TRIM(E15438&amp;""),'Référentiel Articles'!$A$2:$F$634,3,FALSE),""))</f>
      </c>
      <c r="E15438" s="81" t="str">
        <v/>
      </c>
      <c r="F15438" s="83">
        <f>IF($E15438="","",IFERROR(VLOOKUP(TRIM(E15438&amp;""),'Référentiel Articles'!$A$2:$F$634,4,FALSE),""))</f>
      </c>
      <c r="G15438" s="84">
        <f>IF($E15438="","",IFERROR(VLOOKUP(TRIM(E15438&amp;""),'Référentiel Articles'!$A$2:$F$634,5,FALSE),""))</f>
      </c>
      <c r="H15438" s="85" t="str">
        <v/>
      </c>
      <c r="I15438" s="84">
        <f>IF($E15438="","",IFERROR(VLOOKUP(TRIM(E15438&amp;""),'Référentiel Articles'!$A$2:$F$634,6,FALSE),""))</f>
      </c>
      <c r="J15438" s="90">
        <f>IF(OR($E15438="",$H15438=""),"",$H15438*$I15438)</f>
      </c>
      <c r="K15438" s="87" t="str">
        <v/>
      </c>
    </row>
    <row r="15439">
      <c r="A15439" s="74" t="str">
        <v/>
      </c>
      <c r="B15439" s="74" t="str">
        <v/>
      </c>
      <c r="C15439" s="75">
        <f>IF($E15439="","",IFERROR(VLOOKUP(TRIM(E15439&amp;""),'Référentiel Articles'!$A$2:$F$634,2,FALSE),""))</f>
      </c>
      <c r="D15439" s="75">
        <f>IF($E15439="","",IFERROR(VLOOKUP(TRIM(E15439&amp;""),'Référentiel Articles'!$A$2:$F$634,3,FALSE),""))</f>
      </c>
      <c r="E15439" s="74" t="str">
        <v/>
      </c>
      <c r="F15439" s="75">
        <f>IF($E15439="","",IFERROR(VLOOKUP(TRIM(E15439&amp;""),'Référentiel Articles'!$A$2:$F$634,4,FALSE),""))</f>
      </c>
      <c r="G15439" s="76">
        <f>IF($E15439="","",IFERROR(VLOOKUP(TRIM(E15439&amp;""),'Référentiel Articles'!$A$2:$F$634,5,FALSE),""))</f>
      </c>
      <c r="H15439" s="77" t="str">
        <v/>
      </c>
      <c r="I15439" s="76">
        <f>IF($E15439="","",IFERROR(VLOOKUP(TRIM(E15439&amp;""),'Référentiel Articles'!$A$2:$F$634,6,FALSE),""))</f>
      </c>
      <c r="J15439" s="78">
        <f>IF(OR($E15439="",$H15439=""),"",$H15439*$I15439)</f>
      </c>
      <c r="K15439" s="79" t="str">
        <v/>
      </c>
    </row>
    <row r="15440">
      <c r="A15440" s="81" t="str">
        <v/>
      </c>
      <c r="B15440" s="81" t="str">
        <v/>
      </c>
      <c r="C15440" s="83">
        <f>IF($E15440="","",IFERROR(VLOOKUP(TRIM(E15440&amp;""),'Référentiel Articles'!$A$2:$F$634,2,FALSE),""))</f>
      </c>
      <c r="D15440" s="83">
        <f>IF($E15440="","",IFERROR(VLOOKUP(TRIM(E15440&amp;""),'Référentiel Articles'!$A$2:$F$634,3,FALSE),""))</f>
      </c>
      <c r="E15440" s="81" t="str">
        <v/>
      </c>
      <c r="F15440" s="83">
        <f>IF($E15440="","",IFERROR(VLOOKUP(TRIM(E15440&amp;""),'Référentiel Articles'!$A$2:$F$634,4,FALSE),""))</f>
      </c>
      <c r="G15440" s="84">
        <f>IF($E15440="","",IFERROR(VLOOKUP(TRIM(E15440&amp;""),'Référentiel Articles'!$A$2:$F$634,5,FALSE),""))</f>
      </c>
      <c r="H15440" s="85" t="str">
        <v/>
      </c>
      <c r="I15440" s="84">
        <f>IF($E15440="","",IFERROR(VLOOKUP(TRIM(E15440&amp;""),'Référentiel Articles'!$A$2:$F$634,6,FALSE),""))</f>
      </c>
      <c r="J15440" s="90">
        <f>IF(OR($E15440="",$H15440=""),"",$H15440*$I15440)</f>
      </c>
      <c r="K15440" s="87" t="str">
        <v/>
      </c>
    </row>
    <row r="15441">
      <c r="A15441" s="74" t="str">
        <v/>
      </c>
      <c r="B15441" s="74" t="str">
        <v/>
      </c>
      <c r="C15441" s="75">
        <f>IF($E15441="","",IFERROR(VLOOKUP(TRIM(E15441&amp;""),'Référentiel Articles'!$A$2:$F$634,2,FALSE),""))</f>
      </c>
      <c r="D15441" s="75">
        <f>IF($E15441="","",IFERROR(VLOOKUP(TRIM(E15441&amp;""),'Référentiel Articles'!$A$2:$F$634,3,FALSE),""))</f>
      </c>
      <c r="E15441" s="74" t="str">
        <v/>
      </c>
      <c r="F15441" s="75">
        <f>IF($E15441="","",IFERROR(VLOOKUP(TRIM(E15441&amp;""),'Référentiel Articles'!$A$2:$F$634,4,FALSE),""))</f>
      </c>
      <c r="G15441" s="76">
        <f>IF($E15441="","",IFERROR(VLOOKUP(TRIM(E15441&amp;""),'Référentiel Articles'!$A$2:$F$634,5,FALSE),""))</f>
      </c>
      <c r="H15441" s="77" t="str">
        <v/>
      </c>
      <c r="I15441" s="76">
        <f>IF($E15441="","",IFERROR(VLOOKUP(TRIM(E15441&amp;""),'Référentiel Articles'!$A$2:$F$634,6,FALSE),""))</f>
      </c>
      <c r="J15441" s="78">
        <f>IF(OR($E15441="",$H15441=""),"",$H15441*$I15441)</f>
      </c>
      <c r="K15441" s="79" t="str">
        <v/>
      </c>
    </row>
    <row r="15442">
      <c r="A15442" s="81" t="str">
        <v/>
      </c>
      <c r="B15442" s="81" t="str">
        <v/>
      </c>
      <c r="C15442" s="83">
        <f>IF($E15442="","",IFERROR(VLOOKUP(TRIM(E15442&amp;""),'Référentiel Articles'!$A$2:$F$634,2,FALSE),""))</f>
      </c>
      <c r="D15442" s="83">
        <f>IF($E15442="","",IFERROR(VLOOKUP(TRIM(E15442&amp;""),'Référentiel Articles'!$A$2:$F$634,3,FALSE),""))</f>
      </c>
      <c r="E15442" s="81" t="str">
        <v/>
      </c>
      <c r="F15442" s="83">
        <f>IF($E15442="","",IFERROR(VLOOKUP(TRIM(E15442&amp;""),'Référentiel Articles'!$A$2:$F$634,4,FALSE),""))</f>
      </c>
      <c r="G15442" s="84">
        <f>IF($E15442="","",IFERROR(VLOOKUP(TRIM(E15442&amp;""),'Référentiel Articles'!$A$2:$F$634,5,FALSE),""))</f>
      </c>
      <c r="H15442" s="85" t="str">
        <v/>
      </c>
      <c r="I15442" s="84">
        <f>IF($E15442="","",IFERROR(VLOOKUP(TRIM(E15442&amp;""),'Référentiel Articles'!$A$2:$F$634,6,FALSE),""))</f>
      </c>
      <c r="J15442" s="90">
        <f>IF(OR($E15442="",$H15442=""),"",$H15442*$I15442)</f>
      </c>
      <c r="K15442" s="87" t="str">
        <v/>
      </c>
    </row>
    <row r="15443">
      <c r="A15443" s="74" t="str">
        <v/>
      </c>
      <c r="B15443" s="74" t="str">
        <v/>
      </c>
      <c r="C15443" s="75">
        <f>IF($E15443="","",IFERROR(VLOOKUP(TRIM(E15443&amp;""),'Référentiel Articles'!$A$2:$F$634,2,FALSE),""))</f>
      </c>
      <c r="D15443" s="75">
        <f>IF($E15443="","",IFERROR(VLOOKUP(TRIM(E15443&amp;""),'Référentiel Articles'!$A$2:$F$634,3,FALSE),""))</f>
      </c>
      <c r="E15443" s="74" t="str">
        <v/>
      </c>
      <c r="F15443" s="75">
        <f>IF($E15443="","",IFERROR(VLOOKUP(TRIM(E15443&amp;""),'Référentiel Articles'!$A$2:$F$634,4,FALSE),""))</f>
      </c>
      <c r="G15443" s="76">
        <f>IF($E15443="","",IFERROR(VLOOKUP(TRIM(E15443&amp;""),'Référentiel Articles'!$A$2:$F$634,5,FALSE),""))</f>
      </c>
      <c r="H15443" s="77" t="str">
        <v/>
      </c>
      <c r="I15443" s="76">
        <f>IF($E15443="","",IFERROR(VLOOKUP(TRIM(E15443&amp;""),'Référentiel Articles'!$A$2:$F$634,6,FALSE),""))</f>
      </c>
      <c r="J15443" s="78">
        <f>IF(OR($E15443="",$H15443=""),"",$H15443*$I15443)</f>
      </c>
      <c r="K15443" s="79" t="str">
        <v/>
      </c>
    </row>
    <row r="15444">
      <c r="A15444" s="81" t="str">
        <v/>
      </c>
      <c r="B15444" s="81" t="str">
        <v/>
      </c>
      <c r="C15444" s="83">
        <f>IF($E15444="","",IFERROR(VLOOKUP(TRIM(E15444&amp;""),'Référentiel Articles'!$A$2:$F$634,2,FALSE),""))</f>
      </c>
      <c r="D15444" s="83">
        <f>IF($E15444="","",IFERROR(VLOOKUP(TRIM(E15444&amp;""),'Référentiel Articles'!$A$2:$F$634,3,FALSE),""))</f>
      </c>
      <c r="E15444" s="81" t="str">
        <v/>
      </c>
      <c r="F15444" s="83">
        <f>IF($E15444="","",IFERROR(VLOOKUP(TRIM(E15444&amp;""),'Référentiel Articles'!$A$2:$F$634,4,FALSE),""))</f>
      </c>
      <c r="G15444" s="84">
        <f>IF($E15444="","",IFERROR(VLOOKUP(TRIM(E15444&amp;""),'Référentiel Articles'!$A$2:$F$634,5,FALSE),""))</f>
      </c>
      <c r="H15444" s="85" t="str">
        <v/>
      </c>
      <c r="I15444" s="84">
        <f>IF($E15444="","",IFERROR(VLOOKUP(TRIM(E15444&amp;""),'Référentiel Articles'!$A$2:$F$634,6,FALSE),""))</f>
      </c>
      <c r="J15444" s="90">
        <f>IF(OR($E15444="",$H15444=""),"",$H15444*$I15444)</f>
      </c>
      <c r="K15444" s="87" t="str">
        <v/>
      </c>
    </row>
    <row r="15445">
      <c r="A15445" s="74" t="str">
        <v/>
      </c>
      <c r="B15445" s="74" t="str">
        <v/>
      </c>
      <c r="C15445" s="75">
        <f>IF($E15445="","",IFERROR(VLOOKUP(TRIM(E15445&amp;""),'Référentiel Articles'!$A$2:$F$634,2,FALSE),""))</f>
      </c>
      <c r="D15445" s="75">
        <f>IF($E15445="","",IFERROR(VLOOKUP(TRIM(E15445&amp;""),'Référentiel Articles'!$A$2:$F$634,3,FALSE),""))</f>
      </c>
      <c r="E15445" s="74" t="str">
        <v/>
      </c>
      <c r="F15445" s="75">
        <f>IF($E15445="","",IFERROR(VLOOKUP(TRIM(E15445&amp;""),'Référentiel Articles'!$A$2:$F$634,4,FALSE),""))</f>
      </c>
      <c r="G15445" s="76">
        <f>IF($E15445="","",IFERROR(VLOOKUP(TRIM(E15445&amp;""),'Référentiel Articles'!$A$2:$F$634,5,FALSE),""))</f>
      </c>
      <c r="H15445" s="77" t="str">
        <v/>
      </c>
      <c r="I15445" s="76">
        <f>IF($E15445="","",IFERROR(VLOOKUP(TRIM(E15445&amp;""),'Référentiel Articles'!$A$2:$F$634,6,FALSE),""))</f>
      </c>
      <c r="J15445" s="78">
        <f>IF(OR($E15445="",$H15445=""),"",$H15445*$I15445)</f>
      </c>
      <c r="K15445" s="79" t="str">
        <v/>
      </c>
    </row>
    <row r="15446">
      <c r="A15446" s="81" t="str">
        <v/>
      </c>
      <c r="B15446" s="81" t="str">
        <v/>
      </c>
      <c r="C15446" s="83">
        <f>IF($E15446="","",IFERROR(VLOOKUP(TRIM(E15446&amp;""),'Référentiel Articles'!$A$2:$F$634,2,FALSE),""))</f>
      </c>
      <c r="D15446" s="83">
        <f>IF($E15446="","",IFERROR(VLOOKUP(TRIM(E15446&amp;""),'Référentiel Articles'!$A$2:$F$634,3,FALSE),""))</f>
      </c>
      <c r="E15446" s="81" t="str">
        <v/>
      </c>
      <c r="F15446" s="83">
        <f>IF($E15446="","",IFERROR(VLOOKUP(TRIM(E15446&amp;""),'Référentiel Articles'!$A$2:$F$634,4,FALSE),""))</f>
      </c>
      <c r="G15446" s="84">
        <f>IF($E15446="","",IFERROR(VLOOKUP(TRIM(E15446&amp;""),'Référentiel Articles'!$A$2:$F$634,5,FALSE),""))</f>
      </c>
      <c r="H15446" s="85" t="str">
        <v/>
      </c>
      <c r="I15446" s="84">
        <f>IF($E15446="","",IFERROR(VLOOKUP(TRIM(E15446&amp;""),'Référentiel Articles'!$A$2:$F$634,6,FALSE),""))</f>
      </c>
      <c r="J15446" s="90">
        <f>IF(OR($E15446="",$H15446=""),"",$H15446*$I15446)</f>
      </c>
      <c r="K15446" s="87" t="str">
        <v/>
      </c>
    </row>
    <row r="15447">
      <c r="A15447" s="74" t="str">
        <v/>
      </c>
      <c r="B15447" s="74" t="str">
        <v/>
      </c>
      <c r="C15447" s="75">
        <f>IF($E15447="","",IFERROR(VLOOKUP(TRIM(E15447&amp;""),'Référentiel Articles'!$A$2:$F$634,2,FALSE),""))</f>
      </c>
      <c r="D15447" s="75">
        <f>IF($E15447="","",IFERROR(VLOOKUP(TRIM(E15447&amp;""),'Référentiel Articles'!$A$2:$F$634,3,FALSE),""))</f>
      </c>
      <c r="E15447" s="74" t="str">
        <v/>
      </c>
      <c r="F15447" s="75">
        <f>IF($E15447="","",IFERROR(VLOOKUP(TRIM(E15447&amp;""),'Référentiel Articles'!$A$2:$F$634,4,FALSE),""))</f>
      </c>
      <c r="G15447" s="76">
        <f>IF($E15447="","",IFERROR(VLOOKUP(TRIM(E15447&amp;""),'Référentiel Articles'!$A$2:$F$634,5,FALSE),""))</f>
      </c>
      <c r="H15447" s="77" t="str">
        <v/>
      </c>
      <c r="I15447" s="76">
        <f>IF($E15447="","",IFERROR(VLOOKUP(TRIM(E15447&amp;""),'Référentiel Articles'!$A$2:$F$634,6,FALSE),""))</f>
      </c>
      <c r="J15447" s="78">
        <f>IF(OR($E15447="",$H15447=""),"",$H15447*$I15447)</f>
      </c>
      <c r="K15447" s="79" t="str">
        <v/>
      </c>
    </row>
    <row r="15448">
      <c r="A15448" s="81" t="str">
        <v/>
      </c>
      <c r="B15448" s="81" t="str">
        <v/>
      </c>
      <c r="C15448" s="83">
        <f>IF($E15448="","",IFERROR(VLOOKUP(TRIM(E15448&amp;""),'Référentiel Articles'!$A$2:$F$634,2,FALSE),""))</f>
      </c>
      <c r="D15448" s="83">
        <f>IF($E15448="","",IFERROR(VLOOKUP(TRIM(E15448&amp;""),'Référentiel Articles'!$A$2:$F$634,3,FALSE),""))</f>
      </c>
      <c r="E15448" s="81" t="str">
        <v/>
      </c>
      <c r="F15448" s="83">
        <f>IF($E15448="","",IFERROR(VLOOKUP(TRIM(E15448&amp;""),'Référentiel Articles'!$A$2:$F$634,4,FALSE),""))</f>
      </c>
      <c r="G15448" s="84">
        <f>IF($E15448="","",IFERROR(VLOOKUP(TRIM(E15448&amp;""),'Référentiel Articles'!$A$2:$F$634,5,FALSE),""))</f>
      </c>
      <c r="H15448" s="85" t="str">
        <v/>
      </c>
      <c r="I15448" s="84">
        <f>IF($E15448="","",IFERROR(VLOOKUP(TRIM(E15448&amp;""),'Référentiel Articles'!$A$2:$F$634,6,FALSE),""))</f>
      </c>
      <c r="J15448" s="90">
        <f>IF(OR($E15448="",$H15448=""),"",$H15448*$I15448)</f>
      </c>
      <c r="K15448" s="87" t="str">
        <v/>
      </c>
    </row>
    <row r="15449">
      <c r="A15449" s="74" t="str">
        <v/>
      </c>
      <c r="B15449" s="74" t="str">
        <v/>
      </c>
      <c r="C15449" s="75">
        <f>IF($E15449="","",IFERROR(VLOOKUP(TRIM(E15449&amp;""),'Référentiel Articles'!$A$2:$F$634,2,FALSE),""))</f>
      </c>
      <c r="D15449" s="75">
        <f>IF($E15449="","",IFERROR(VLOOKUP(TRIM(E15449&amp;""),'Référentiel Articles'!$A$2:$F$634,3,FALSE),""))</f>
      </c>
      <c r="E15449" s="74" t="str">
        <v/>
      </c>
      <c r="F15449" s="75">
        <f>IF($E15449="","",IFERROR(VLOOKUP(TRIM(E15449&amp;""),'Référentiel Articles'!$A$2:$F$634,4,FALSE),""))</f>
      </c>
      <c r="G15449" s="76">
        <f>IF($E15449="","",IFERROR(VLOOKUP(TRIM(E15449&amp;""),'Référentiel Articles'!$A$2:$F$634,5,FALSE),""))</f>
      </c>
      <c r="H15449" s="77" t="str">
        <v/>
      </c>
      <c r="I15449" s="76">
        <f>IF($E15449="","",IFERROR(VLOOKUP(TRIM(E15449&amp;""),'Référentiel Articles'!$A$2:$F$634,6,FALSE),""))</f>
      </c>
      <c r="J15449" s="78">
        <f>IF(OR($E15449="",$H15449=""),"",$H15449*$I15449)</f>
      </c>
      <c r="K15449" s="79" t="str">
        <v/>
      </c>
    </row>
    <row r="15450">
      <c r="A15450" s="81" t="str">
        <v/>
      </c>
      <c r="B15450" s="81" t="str">
        <v/>
      </c>
      <c r="C15450" s="83">
        <f>IF($E15450="","",IFERROR(VLOOKUP(TRIM(E15450&amp;""),'Référentiel Articles'!$A$2:$F$634,2,FALSE),""))</f>
      </c>
      <c r="D15450" s="83">
        <f>IF($E15450="","",IFERROR(VLOOKUP(TRIM(E15450&amp;""),'Référentiel Articles'!$A$2:$F$634,3,FALSE),""))</f>
      </c>
      <c r="E15450" s="81" t="str">
        <v/>
      </c>
      <c r="F15450" s="83">
        <f>IF($E15450="","",IFERROR(VLOOKUP(TRIM(E15450&amp;""),'Référentiel Articles'!$A$2:$F$634,4,FALSE),""))</f>
      </c>
      <c r="G15450" s="84">
        <f>IF($E15450="","",IFERROR(VLOOKUP(TRIM(E15450&amp;""),'Référentiel Articles'!$A$2:$F$634,5,FALSE),""))</f>
      </c>
      <c r="H15450" s="85" t="str">
        <v/>
      </c>
      <c r="I15450" s="84">
        <f>IF($E15450="","",IFERROR(VLOOKUP(TRIM(E15450&amp;""),'Référentiel Articles'!$A$2:$F$634,6,FALSE),""))</f>
      </c>
      <c r="J15450" s="90">
        <f>IF(OR($E15450="",$H15450=""),"",$H15450*$I15450)</f>
      </c>
      <c r="K15450" s="87" t="str">
        <v/>
      </c>
    </row>
    <row r="15451">
      <c r="A15451" s="74" t="str">
        <v/>
      </c>
      <c r="B15451" s="74" t="str">
        <v/>
      </c>
      <c r="C15451" s="75">
        <f>IF($E15451="","",IFERROR(VLOOKUP(TRIM(E15451&amp;""),'Référentiel Articles'!$A$2:$F$634,2,FALSE),""))</f>
      </c>
      <c r="D15451" s="75">
        <f>IF($E15451="","",IFERROR(VLOOKUP(TRIM(E15451&amp;""),'Référentiel Articles'!$A$2:$F$634,3,FALSE),""))</f>
      </c>
      <c r="E15451" s="74" t="str">
        <v/>
      </c>
      <c r="F15451" s="75">
        <f>IF($E15451="","",IFERROR(VLOOKUP(TRIM(E15451&amp;""),'Référentiel Articles'!$A$2:$F$634,4,FALSE),""))</f>
      </c>
      <c r="G15451" s="76">
        <f>IF($E15451="","",IFERROR(VLOOKUP(TRIM(E15451&amp;""),'Référentiel Articles'!$A$2:$F$634,5,FALSE),""))</f>
      </c>
      <c r="H15451" s="77" t="str">
        <v/>
      </c>
      <c r="I15451" s="76">
        <f>IF($E15451="","",IFERROR(VLOOKUP(TRIM(E15451&amp;""),'Référentiel Articles'!$A$2:$F$634,6,FALSE),""))</f>
      </c>
      <c r="J15451" s="78">
        <f>IF(OR($E15451="",$H15451=""),"",$H15451*$I15451)</f>
      </c>
      <c r="K15451" s="79" t="str">
        <v/>
      </c>
    </row>
    <row r="15452">
      <c r="A15452" s="81" t="str">
        <v/>
      </c>
      <c r="B15452" s="81" t="str">
        <v/>
      </c>
      <c r="C15452" s="83">
        <f>IF($E15452="","",IFERROR(VLOOKUP(TRIM(E15452&amp;""),'Référentiel Articles'!$A$2:$F$634,2,FALSE),""))</f>
      </c>
      <c r="D15452" s="83">
        <f>IF($E15452="","",IFERROR(VLOOKUP(TRIM(E15452&amp;""),'Référentiel Articles'!$A$2:$F$634,3,FALSE),""))</f>
      </c>
      <c r="E15452" s="81" t="str">
        <v/>
      </c>
      <c r="F15452" s="83">
        <f>IF($E15452="","",IFERROR(VLOOKUP(TRIM(E15452&amp;""),'Référentiel Articles'!$A$2:$F$634,4,FALSE),""))</f>
      </c>
      <c r="G15452" s="84">
        <f>IF($E15452="","",IFERROR(VLOOKUP(TRIM(E15452&amp;""),'Référentiel Articles'!$A$2:$F$634,5,FALSE),""))</f>
      </c>
      <c r="H15452" s="85" t="str">
        <v/>
      </c>
      <c r="I15452" s="84">
        <f>IF($E15452="","",IFERROR(VLOOKUP(TRIM(E15452&amp;""),'Référentiel Articles'!$A$2:$F$634,6,FALSE),""))</f>
      </c>
      <c r="J15452" s="90">
        <f>IF(OR($E15452="",$H15452=""),"",$H15452*$I15452)</f>
      </c>
      <c r="K15452" s="87" t="str">
        <v/>
      </c>
    </row>
    <row r="15453">
      <c r="A15453" s="74" t="str">
        <v/>
      </c>
      <c r="B15453" s="74" t="str">
        <v/>
      </c>
      <c r="C15453" s="75">
        <f>IF($E15453="","",IFERROR(VLOOKUP(TRIM(E15453&amp;""),'Référentiel Articles'!$A$2:$F$634,2,FALSE),""))</f>
      </c>
      <c r="D15453" s="75">
        <f>IF($E15453="","",IFERROR(VLOOKUP(TRIM(E15453&amp;""),'Référentiel Articles'!$A$2:$F$634,3,FALSE),""))</f>
      </c>
      <c r="E15453" s="74" t="str">
        <v/>
      </c>
      <c r="F15453" s="75">
        <f>IF($E15453="","",IFERROR(VLOOKUP(TRIM(E15453&amp;""),'Référentiel Articles'!$A$2:$F$634,4,FALSE),""))</f>
      </c>
      <c r="G15453" s="76">
        <f>IF($E15453="","",IFERROR(VLOOKUP(TRIM(E15453&amp;""),'Référentiel Articles'!$A$2:$F$634,5,FALSE),""))</f>
      </c>
      <c r="H15453" s="77" t="str">
        <v/>
      </c>
      <c r="I15453" s="76">
        <f>IF($E15453="","",IFERROR(VLOOKUP(TRIM(E15453&amp;""),'Référentiel Articles'!$A$2:$F$634,6,FALSE),""))</f>
      </c>
      <c r="J15453" s="78">
        <f>IF(OR($E15453="",$H15453=""),"",$H15453*$I15453)</f>
      </c>
      <c r="K15453" s="79" t="str">
        <v/>
      </c>
    </row>
    <row r="15454">
      <c r="A15454" s="81" t="str">
        <v/>
      </c>
      <c r="B15454" s="81" t="str">
        <v/>
      </c>
      <c r="C15454" s="83">
        <f>IF($E15454="","",IFERROR(VLOOKUP(TRIM(E15454&amp;""),'Référentiel Articles'!$A$2:$F$634,2,FALSE),""))</f>
      </c>
      <c r="D15454" s="83">
        <f>IF($E15454="","",IFERROR(VLOOKUP(TRIM(E15454&amp;""),'Référentiel Articles'!$A$2:$F$634,3,FALSE),""))</f>
      </c>
      <c r="E15454" s="81" t="str">
        <v/>
      </c>
      <c r="F15454" s="83">
        <f>IF($E15454="","",IFERROR(VLOOKUP(TRIM(E15454&amp;""),'Référentiel Articles'!$A$2:$F$634,4,FALSE),""))</f>
      </c>
      <c r="G15454" s="84">
        <f>IF($E15454="","",IFERROR(VLOOKUP(TRIM(E15454&amp;""),'Référentiel Articles'!$A$2:$F$634,5,FALSE),""))</f>
      </c>
      <c r="H15454" s="85" t="str">
        <v/>
      </c>
      <c r="I15454" s="84">
        <f>IF($E15454="","",IFERROR(VLOOKUP(TRIM(E15454&amp;""),'Référentiel Articles'!$A$2:$F$634,6,FALSE),""))</f>
      </c>
      <c r="J15454" s="90">
        <f>IF(OR($E15454="",$H15454=""),"",$H15454*$I15454)</f>
      </c>
      <c r="K15454" s="87" t="str">
        <v/>
      </c>
    </row>
    <row r="15455">
      <c r="A15455" s="74" t="str">
        <v/>
      </c>
      <c r="B15455" s="74" t="str">
        <v/>
      </c>
      <c r="C15455" s="75">
        <f>IF($E15455="","",IFERROR(VLOOKUP(TRIM(E15455&amp;""),'Référentiel Articles'!$A$2:$F$634,2,FALSE),""))</f>
      </c>
      <c r="D15455" s="75">
        <f>IF($E15455="","",IFERROR(VLOOKUP(TRIM(E15455&amp;""),'Référentiel Articles'!$A$2:$F$634,3,FALSE),""))</f>
      </c>
      <c r="E15455" s="74" t="str">
        <v/>
      </c>
      <c r="F15455" s="75">
        <f>IF($E15455="","",IFERROR(VLOOKUP(TRIM(E15455&amp;""),'Référentiel Articles'!$A$2:$F$634,4,FALSE),""))</f>
      </c>
      <c r="G15455" s="76">
        <f>IF($E15455="","",IFERROR(VLOOKUP(TRIM(E15455&amp;""),'Référentiel Articles'!$A$2:$F$634,5,FALSE),""))</f>
      </c>
      <c r="H15455" s="77" t="str">
        <v/>
      </c>
      <c r="I15455" s="76">
        <f>IF($E15455="","",IFERROR(VLOOKUP(TRIM(E15455&amp;""),'Référentiel Articles'!$A$2:$F$634,6,FALSE),""))</f>
      </c>
      <c r="J15455" s="78">
        <f>IF(OR($E15455="",$H15455=""),"",$H15455*$I15455)</f>
      </c>
      <c r="K15455" s="79" t="str">
        <v/>
      </c>
    </row>
    <row r="15456">
      <c r="A15456" s="81" t="str">
        <v/>
      </c>
      <c r="B15456" s="81" t="str">
        <v/>
      </c>
      <c r="C15456" s="83">
        <f>IF($E15456="","",IFERROR(VLOOKUP(TRIM(E15456&amp;""),'Référentiel Articles'!$A$2:$F$634,2,FALSE),""))</f>
      </c>
      <c r="D15456" s="83">
        <f>IF($E15456="","",IFERROR(VLOOKUP(TRIM(E15456&amp;""),'Référentiel Articles'!$A$2:$F$634,3,FALSE),""))</f>
      </c>
      <c r="E15456" s="81" t="str">
        <v/>
      </c>
      <c r="F15456" s="83">
        <f>IF($E15456="","",IFERROR(VLOOKUP(TRIM(E15456&amp;""),'Référentiel Articles'!$A$2:$F$634,4,FALSE),""))</f>
      </c>
      <c r="G15456" s="84">
        <f>IF($E15456="","",IFERROR(VLOOKUP(TRIM(E15456&amp;""),'Référentiel Articles'!$A$2:$F$634,5,FALSE),""))</f>
      </c>
      <c r="H15456" s="85" t="str">
        <v/>
      </c>
      <c r="I15456" s="84">
        <f>IF($E15456="","",IFERROR(VLOOKUP(TRIM(E15456&amp;""),'Référentiel Articles'!$A$2:$F$634,6,FALSE),""))</f>
      </c>
      <c r="J15456" s="90">
        <f>IF(OR($E15456="",$H15456=""),"",$H15456*$I15456)</f>
      </c>
      <c r="K15456" s="87" t="str">
        <v/>
      </c>
    </row>
    <row r="15457">
      <c r="A15457" s="74" t="str">
        <v/>
      </c>
      <c r="B15457" s="74" t="str">
        <v/>
      </c>
      <c r="C15457" s="75">
        <f>IF($E15457="","",IFERROR(VLOOKUP(TRIM(E15457&amp;""),'Référentiel Articles'!$A$2:$F$634,2,FALSE),""))</f>
      </c>
      <c r="D15457" s="75">
        <f>IF($E15457="","",IFERROR(VLOOKUP(TRIM(E15457&amp;""),'Référentiel Articles'!$A$2:$F$634,3,FALSE),""))</f>
      </c>
      <c r="E15457" s="74" t="str">
        <v/>
      </c>
      <c r="F15457" s="75">
        <f>IF($E15457="","",IFERROR(VLOOKUP(TRIM(E15457&amp;""),'Référentiel Articles'!$A$2:$F$634,4,FALSE),""))</f>
      </c>
      <c r="G15457" s="76">
        <f>IF($E15457="","",IFERROR(VLOOKUP(TRIM(E15457&amp;""),'Référentiel Articles'!$A$2:$F$634,5,FALSE),""))</f>
      </c>
      <c r="H15457" s="77" t="str">
        <v/>
      </c>
      <c r="I15457" s="76">
        <f>IF($E15457="","",IFERROR(VLOOKUP(TRIM(E15457&amp;""),'Référentiel Articles'!$A$2:$F$634,6,FALSE),""))</f>
      </c>
      <c r="J15457" s="78">
        <f>IF(OR($E15457="",$H15457=""),"",$H15457*$I15457)</f>
      </c>
      <c r="K15457" s="79" t="str">
        <v/>
      </c>
    </row>
    <row r="15458">
      <c r="A15458" s="81" t="str">
        <v/>
      </c>
      <c r="B15458" s="81" t="str">
        <v/>
      </c>
      <c r="C15458" s="83">
        <f>IF($E15458="","",IFERROR(VLOOKUP(TRIM(E15458&amp;""),'Référentiel Articles'!$A$2:$F$634,2,FALSE),""))</f>
      </c>
      <c r="D15458" s="83">
        <f>IF($E15458="","",IFERROR(VLOOKUP(TRIM(E15458&amp;""),'Référentiel Articles'!$A$2:$F$634,3,FALSE),""))</f>
      </c>
      <c r="E15458" s="81" t="str">
        <v/>
      </c>
      <c r="F15458" s="83">
        <f>IF($E15458="","",IFERROR(VLOOKUP(TRIM(E15458&amp;""),'Référentiel Articles'!$A$2:$F$634,4,FALSE),""))</f>
      </c>
      <c r="G15458" s="84">
        <f>IF($E15458="","",IFERROR(VLOOKUP(TRIM(E15458&amp;""),'Référentiel Articles'!$A$2:$F$634,5,FALSE),""))</f>
      </c>
      <c r="H15458" s="85" t="str">
        <v/>
      </c>
      <c r="I15458" s="84">
        <f>IF($E15458="","",IFERROR(VLOOKUP(TRIM(E15458&amp;""),'Référentiel Articles'!$A$2:$F$634,6,FALSE),""))</f>
      </c>
      <c r="J15458" s="90">
        <f>IF(OR($E15458="",$H15458=""),"",$H15458*$I15458)</f>
      </c>
      <c r="K15458" s="87" t="str">
        <v/>
      </c>
    </row>
    <row r="15459">
      <c r="A15459" s="74" t="str">
        <v/>
      </c>
      <c r="B15459" s="74" t="str">
        <v/>
      </c>
      <c r="C15459" s="75">
        <f>IF($E15459="","",IFERROR(VLOOKUP(TRIM(E15459&amp;""),'Référentiel Articles'!$A$2:$F$634,2,FALSE),""))</f>
      </c>
      <c r="D15459" s="75">
        <f>IF($E15459="","",IFERROR(VLOOKUP(TRIM(E15459&amp;""),'Référentiel Articles'!$A$2:$F$634,3,FALSE),""))</f>
      </c>
      <c r="E15459" s="74" t="str">
        <v/>
      </c>
      <c r="F15459" s="75">
        <f>IF($E15459="","",IFERROR(VLOOKUP(TRIM(E15459&amp;""),'Référentiel Articles'!$A$2:$F$634,4,FALSE),""))</f>
      </c>
      <c r="G15459" s="76">
        <f>IF($E15459="","",IFERROR(VLOOKUP(TRIM(E15459&amp;""),'Référentiel Articles'!$A$2:$F$634,5,FALSE),""))</f>
      </c>
      <c r="H15459" s="77" t="str">
        <v/>
      </c>
      <c r="I15459" s="76">
        <f>IF($E15459="","",IFERROR(VLOOKUP(TRIM(E15459&amp;""),'Référentiel Articles'!$A$2:$F$634,6,FALSE),""))</f>
      </c>
      <c r="J15459" s="78">
        <f>IF(OR($E15459="",$H15459=""),"",$H15459*$I15459)</f>
      </c>
      <c r="K15459" s="79" t="str">
        <v/>
      </c>
    </row>
    <row r="15460">
      <c r="A15460" s="81" t="str">
        <v/>
      </c>
      <c r="B15460" s="81" t="str">
        <v/>
      </c>
      <c r="C15460" s="83">
        <f>IF($E15460="","",IFERROR(VLOOKUP(TRIM(E15460&amp;""),'Référentiel Articles'!$A$2:$F$634,2,FALSE),""))</f>
      </c>
      <c r="D15460" s="83">
        <f>IF($E15460="","",IFERROR(VLOOKUP(TRIM(E15460&amp;""),'Référentiel Articles'!$A$2:$F$634,3,FALSE),""))</f>
      </c>
      <c r="E15460" s="81" t="str">
        <v/>
      </c>
      <c r="F15460" s="83">
        <f>IF($E15460="","",IFERROR(VLOOKUP(TRIM(E15460&amp;""),'Référentiel Articles'!$A$2:$F$634,4,FALSE),""))</f>
      </c>
      <c r="G15460" s="84">
        <f>IF($E15460="","",IFERROR(VLOOKUP(TRIM(E15460&amp;""),'Référentiel Articles'!$A$2:$F$634,5,FALSE),""))</f>
      </c>
      <c r="H15460" s="85" t="str">
        <v/>
      </c>
      <c r="I15460" s="84">
        <f>IF($E15460="","",IFERROR(VLOOKUP(TRIM(E15460&amp;""),'Référentiel Articles'!$A$2:$F$634,6,FALSE),""))</f>
      </c>
      <c r="J15460" s="90">
        <f>IF(OR($E15460="",$H15460=""),"",$H15460*$I15460)</f>
      </c>
      <c r="K15460" s="87" t="str">
        <v/>
      </c>
    </row>
    <row r="15461">
      <c r="A15461" s="74" t="str">
        <v/>
      </c>
      <c r="B15461" s="74" t="str">
        <v/>
      </c>
      <c r="C15461" s="75">
        <f>IF($E15461="","",IFERROR(VLOOKUP(TRIM(E15461&amp;""),'Référentiel Articles'!$A$2:$F$634,2,FALSE),""))</f>
      </c>
      <c r="D15461" s="75">
        <f>IF($E15461="","",IFERROR(VLOOKUP(TRIM(E15461&amp;""),'Référentiel Articles'!$A$2:$F$634,3,FALSE),""))</f>
      </c>
      <c r="E15461" s="74" t="str">
        <v/>
      </c>
      <c r="F15461" s="75">
        <f>IF($E15461="","",IFERROR(VLOOKUP(TRIM(E15461&amp;""),'Référentiel Articles'!$A$2:$F$634,4,FALSE),""))</f>
      </c>
      <c r="G15461" s="76">
        <f>IF($E15461="","",IFERROR(VLOOKUP(TRIM(E15461&amp;""),'Référentiel Articles'!$A$2:$F$634,5,FALSE),""))</f>
      </c>
      <c r="H15461" s="77" t="str">
        <v/>
      </c>
      <c r="I15461" s="76">
        <f>IF($E15461="","",IFERROR(VLOOKUP(TRIM(E15461&amp;""),'Référentiel Articles'!$A$2:$F$634,6,FALSE),""))</f>
      </c>
      <c r="J15461" s="78">
        <f>IF(OR($E15461="",$H15461=""),"",$H15461*$I15461)</f>
      </c>
      <c r="K15461" s="79" t="str">
        <v/>
      </c>
    </row>
    <row r="15462">
      <c r="A15462" s="81" t="str">
        <v/>
      </c>
      <c r="B15462" s="81" t="str">
        <v/>
      </c>
      <c r="C15462" s="83">
        <f>IF($E15462="","",IFERROR(VLOOKUP(TRIM(E15462&amp;""),'Référentiel Articles'!$A$2:$F$634,2,FALSE),""))</f>
      </c>
      <c r="D15462" s="83">
        <f>IF($E15462="","",IFERROR(VLOOKUP(TRIM(E15462&amp;""),'Référentiel Articles'!$A$2:$F$634,3,FALSE),""))</f>
      </c>
      <c r="E15462" s="81" t="str">
        <v/>
      </c>
      <c r="F15462" s="83">
        <f>IF($E15462="","",IFERROR(VLOOKUP(TRIM(E15462&amp;""),'Référentiel Articles'!$A$2:$F$634,4,FALSE),""))</f>
      </c>
      <c r="G15462" s="84">
        <f>IF($E15462="","",IFERROR(VLOOKUP(TRIM(E15462&amp;""),'Référentiel Articles'!$A$2:$F$634,5,FALSE),""))</f>
      </c>
      <c r="H15462" s="85" t="str">
        <v/>
      </c>
      <c r="I15462" s="84">
        <f>IF($E15462="","",IFERROR(VLOOKUP(TRIM(E15462&amp;""),'Référentiel Articles'!$A$2:$F$634,6,FALSE),""))</f>
      </c>
      <c r="J15462" s="90">
        <f>IF(OR($E15462="",$H15462=""),"",$H15462*$I15462)</f>
      </c>
      <c r="K15462" s="87" t="str">
        <v/>
      </c>
    </row>
    <row r="15463">
      <c r="A15463" s="74" t="str">
        <v/>
      </c>
      <c r="B15463" s="74" t="str">
        <v/>
      </c>
      <c r="C15463" s="75">
        <f>IF($E15463="","",IFERROR(VLOOKUP(TRIM(E15463&amp;""),'Référentiel Articles'!$A$2:$F$634,2,FALSE),""))</f>
      </c>
      <c r="D15463" s="75">
        <f>IF($E15463="","",IFERROR(VLOOKUP(TRIM(E15463&amp;""),'Référentiel Articles'!$A$2:$F$634,3,FALSE),""))</f>
      </c>
      <c r="E15463" s="74" t="str">
        <v/>
      </c>
      <c r="F15463" s="75">
        <f>IF($E15463="","",IFERROR(VLOOKUP(TRIM(E15463&amp;""),'Référentiel Articles'!$A$2:$F$634,4,FALSE),""))</f>
      </c>
      <c r="G15463" s="76">
        <f>IF($E15463="","",IFERROR(VLOOKUP(TRIM(E15463&amp;""),'Référentiel Articles'!$A$2:$F$634,5,FALSE),""))</f>
      </c>
      <c r="H15463" s="77" t="str">
        <v/>
      </c>
      <c r="I15463" s="76">
        <f>IF($E15463="","",IFERROR(VLOOKUP(TRIM(E15463&amp;""),'Référentiel Articles'!$A$2:$F$634,6,FALSE),""))</f>
      </c>
      <c r="J15463" s="78">
        <f>IF(OR($E15463="",$H15463=""),"",$H15463*$I15463)</f>
      </c>
      <c r="K15463" s="79" t="str">
        <v/>
      </c>
    </row>
    <row r="15464">
      <c r="A15464" s="81" t="str">
        <v/>
      </c>
      <c r="B15464" s="81" t="str">
        <v/>
      </c>
      <c r="C15464" s="83">
        <f>IF($E15464="","",IFERROR(VLOOKUP(TRIM(E15464&amp;""),'Référentiel Articles'!$A$2:$F$634,2,FALSE),""))</f>
      </c>
      <c r="D15464" s="83">
        <f>IF($E15464="","",IFERROR(VLOOKUP(TRIM(E15464&amp;""),'Référentiel Articles'!$A$2:$F$634,3,FALSE),""))</f>
      </c>
      <c r="E15464" s="81" t="str">
        <v/>
      </c>
      <c r="F15464" s="83">
        <f>IF($E15464="","",IFERROR(VLOOKUP(TRIM(E15464&amp;""),'Référentiel Articles'!$A$2:$F$634,4,FALSE),""))</f>
      </c>
      <c r="G15464" s="84">
        <f>IF($E15464="","",IFERROR(VLOOKUP(TRIM(E15464&amp;""),'Référentiel Articles'!$A$2:$F$634,5,FALSE),""))</f>
      </c>
      <c r="H15464" s="85" t="str">
        <v/>
      </c>
      <c r="I15464" s="84">
        <f>IF($E15464="","",IFERROR(VLOOKUP(TRIM(E15464&amp;""),'Référentiel Articles'!$A$2:$F$634,6,FALSE),""))</f>
      </c>
      <c r="J15464" s="90">
        <f>IF(OR($E15464="",$H15464=""),"",$H15464*$I15464)</f>
      </c>
      <c r="K15464" s="87" t="str">
        <v/>
      </c>
    </row>
    <row r="15465">
      <c r="A15465" s="74" t="str">
        <v/>
      </c>
      <c r="B15465" s="74" t="str">
        <v/>
      </c>
      <c r="C15465" s="75">
        <f>IF($E15465="","",IFERROR(VLOOKUP(TRIM(E15465&amp;""),'Référentiel Articles'!$A$2:$F$634,2,FALSE),""))</f>
      </c>
      <c r="D15465" s="75">
        <f>IF($E15465="","",IFERROR(VLOOKUP(TRIM(E15465&amp;""),'Référentiel Articles'!$A$2:$F$634,3,FALSE),""))</f>
      </c>
      <c r="E15465" s="74" t="str">
        <v/>
      </c>
      <c r="F15465" s="75">
        <f>IF($E15465="","",IFERROR(VLOOKUP(TRIM(E15465&amp;""),'Référentiel Articles'!$A$2:$F$634,4,FALSE),""))</f>
      </c>
      <c r="G15465" s="76">
        <f>IF($E15465="","",IFERROR(VLOOKUP(TRIM(E15465&amp;""),'Référentiel Articles'!$A$2:$F$634,5,FALSE),""))</f>
      </c>
      <c r="H15465" s="77" t="str">
        <v/>
      </c>
      <c r="I15465" s="76">
        <f>IF($E15465="","",IFERROR(VLOOKUP(TRIM(E15465&amp;""),'Référentiel Articles'!$A$2:$F$634,6,FALSE),""))</f>
      </c>
      <c r="J15465" s="78">
        <f>IF(OR($E15465="",$H15465=""),"",$H15465*$I15465)</f>
      </c>
      <c r="K15465" s="79" t="str">
        <v/>
      </c>
    </row>
    <row r="15466">
      <c r="A15466" s="81" t="str">
        <v/>
      </c>
      <c r="B15466" s="81" t="str">
        <v/>
      </c>
      <c r="C15466" s="83">
        <f>IF($E15466="","",IFERROR(VLOOKUP(TRIM(E15466&amp;""),'Référentiel Articles'!$A$2:$F$634,2,FALSE),""))</f>
      </c>
      <c r="D15466" s="83">
        <f>IF($E15466="","",IFERROR(VLOOKUP(TRIM(E15466&amp;""),'Référentiel Articles'!$A$2:$F$634,3,FALSE),""))</f>
      </c>
      <c r="E15466" s="81" t="str">
        <v/>
      </c>
      <c r="F15466" s="83">
        <f>IF($E15466="","",IFERROR(VLOOKUP(TRIM(E15466&amp;""),'Référentiel Articles'!$A$2:$F$634,4,FALSE),""))</f>
      </c>
      <c r="G15466" s="84">
        <f>IF($E15466="","",IFERROR(VLOOKUP(TRIM(E15466&amp;""),'Référentiel Articles'!$A$2:$F$634,5,FALSE),""))</f>
      </c>
      <c r="H15466" s="85" t="str">
        <v/>
      </c>
      <c r="I15466" s="84">
        <f>IF($E15466="","",IFERROR(VLOOKUP(TRIM(E15466&amp;""),'Référentiel Articles'!$A$2:$F$634,6,FALSE),""))</f>
      </c>
      <c r="J15466" s="90">
        <f>IF(OR($E15466="",$H15466=""),"",$H15466*$I15466)</f>
      </c>
      <c r="K15466" s="87" t="str">
        <v/>
      </c>
    </row>
    <row r="15467">
      <c r="A15467" s="74" t="str">
        <v/>
      </c>
      <c r="B15467" s="74" t="str">
        <v/>
      </c>
      <c r="C15467" s="75">
        <f>IF($E15467="","",IFERROR(VLOOKUP(TRIM(E15467&amp;""),'Référentiel Articles'!$A$2:$F$634,2,FALSE),""))</f>
      </c>
      <c r="D15467" s="75">
        <f>IF($E15467="","",IFERROR(VLOOKUP(TRIM(E15467&amp;""),'Référentiel Articles'!$A$2:$F$634,3,FALSE),""))</f>
      </c>
      <c r="E15467" s="74" t="str">
        <v/>
      </c>
      <c r="F15467" s="75">
        <f>IF($E15467="","",IFERROR(VLOOKUP(TRIM(E15467&amp;""),'Référentiel Articles'!$A$2:$F$634,4,FALSE),""))</f>
      </c>
      <c r="G15467" s="76">
        <f>IF($E15467="","",IFERROR(VLOOKUP(TRIM(E15467&amp;""),'Référentiel Articles'!$A$2:$F$634,5,FALSE),""))</f>
      </c>
      <c r="H15467" s="77" t="str">
        <v/>
      </c>
      <c r="I15467" s="76">
        <f>IF($E15467="","",IFERROR(VLOOKUP(TRIM(E15467&amp;""),'Référentiel Articles'!$A$2:$F$634,6,FALSE),""))</f>
      </c>
      <c r="J15467" s="78">
        <f>IF(OR($E15467="",$H15467=""),"",$H15467*$I15467)</f>
      </c>
      <c r="K15467" s="79" t="str">
        <v/>
      </c>
    </row>
    <row r="15468">
      <c r="A15468" s="81" t="str">
        <v/>
      </c>
      <c r="B15468" s="81" t="str">
        <v/>
      </c>
      <c r="C15468" s="83">
        <f>IF($E15468="","",IFERROR(VLOOKUP(TRIM(E15468&amp;""),'Référentiel Articles'!$A$2:$F$634,2,FALSE),""))</f>
      </c>
      <c r="D15468" s="83">
        <f>IF($E15468="","",IFERROR(VLOOKUP(TRIM(E15468&amp;""),'Référentiel Articles'!$A$2:$F$634,3,FALSE),""))</f>
      </c>
      <c r="E15468" s="81" t="str">
        <v/>
      </c>
      <c r="F15468" s="83">
        <f>IF($E15468="","",IFERROR(VLOOKUP(TRIM(E15468&amp;""),'Référentiel Articles'!$A$2:$F$634,4,FALSE),""))</f>
      </c>
      <c r="G15468" s="84">
        <f>IF($E15468="","",IFERROR(VLOOKUP(TRIM(E15468&amp;""),'Référentiel Articles'!$A$2:$F$634,5,FALSE),""))</f>
      </c>
      <c r="H15468" s="85" t="str">
        <v/>
      </c>
      <c r="I15468" s="84">
        <f>IF($E15468="","",IFERROR(VLOOKUP(TRIM(E15468&amp;""),'Référentiel Articles'!$A$2:$F$634,6,FALSE),""))</f>
      </c>
      <c r="J15468" s="90">
        <f>IF(OR($E15468="",$H15468=""),"",$H15468*$I15468)</f>
      </c>
      <c r="K15468" s="87" t="str">
        <v/>
      </c>
    </row>
    <row r="15469">
      <c r="A15469" s="74" t="str">
        <v/>
      </c>
      <c r="B15469" s="74" t="str">
        <v/>
      </c>
      <c r="C15469" s="75">
        <f>IF($E15469="","",IFERROR(VLOOKUP(TRIM(E15469&amp;""),'Référentiel Articles'!$A$2:$F$634,2,FALSE),""))</f>
      </c>
      <c r="D15469" s="75">
        <f>IF($E15469="","",IFERROR(VLOOKUP(TRIM(E15469&amp;""),'Référentiel Articles'!$A$2:$F$634,3,FALSE),""))</f>
      </c>
      <c r="E15469" s="74" t="str">
        <v/>
      </c>
      <c r="F15469" s="75">
        <f>IF($E15469="","",IFERROR(VLOOKUP(TRIM(E15469&amp;""),'Référentiel Articles'!$A$2:$F$634,4,FALSE),""))</f>
      </c>
      <c r="G15469" s="76">
        <f>IF($E15469="","",IFERROR(VLOOKUP(TRIM(E15469&amp;""),'Référentiel Articles'!$A$2:$F$634,5,FALSE),""))</f>
      </c>
      <c r="H15469" s="77" t="str">
        <v/>
      </c>
      <c r="I15469" s="76">
        <f>IF($E15469="","",IFERROR(VLOOKUP(TRIM(E15469&amp;""),'Référentiel Articles'!$A$2:$F$634,6,FALSE),""))</f>
      </c>
      <c r="J15469" s="78">
        <f>IF(OR($E15469="",$H15469=""),"",$H15469*$I15469)</f>
      </c>
      <c r="K15469" s="79" t="str">
        <v/>
      </c>
    </row>
    <row r="15470">
      <c r="A15470" s="81" t="str">
        <v/>
      </c>
      <c r="B15470" s="81" t="str">
        <v/>
      </c>
      <c r="C15470" s="83">
        <f>IF($E15470="","",IFERROR(VLOOKUP(TRIM(E15470&amp;""),'Référentiel Articles'!$A$2:$F$634,2,FALSE),""))</f>
      </c>
      <c r="D15470" s="83">
        <f>IF($E15470="","",IFERROR(VLOOKUP(TRIM(E15470&amp;""),'Référentiel Articles'!$A$2:$F$634,3,FALSE),""))</f>
      </c>
      <c r="E15470" s="81" t="str">
        <v/>
      </c>
      <c r="F15470" s="83">
        <f>IF($E15470="","",IFERROR(VLOOKUP(TRIM(E15470&amp;""),'Référentiel Articles'!$A$2:$F$634,4,FALSE),""))</f>
      </c>
      <c r="G15470" s="84">
        <f>IF($E15470="","",IFERROR(VLOOKUP(TRIM(E15470&amp;""),'Référentiel Articles'!$A$2:$F$634,5,FALSE),""))</f>
      </c>
      <c r="H15470" s="85" t="str">
        <v/>
      </c>
      <c r="I15470" s="84">
        <f>IF($E15470="","",IFERROR(VLOOKUP(TRIM(E15470&amp;""),'Référentiel Articles'!$A$2:$F$634,6,FALSE),""))</f>
      </c>
      <c r="J15470" s="90">
        <f>IF(OR($E15470="",$H15470=""),"",$H15470*$I15470)</f>
      </c>
      <c r="K15470" s="87" t="str">
        <v/>
      </c>
    </row>
    <row r="15471">
      <c r="A15471" s="74" t="str">
        <v/>
      </c>
      <c r="B15471" s="74" t="str">
        <v/>
      </c>
      <c r="C15471" s="75">
        <f>IF($E15471="","",IFERROR(VLOOKUP(TRIM(E15471&amp;""),'Référentiel Articles'!$A$2:$F$634,2,FALSE),""))</f>
      </c>
      <c r="D15471" s="75">
        <f>IF($E15471="","",IFERROR(VLOOKUP(TRIM(E15471&amp;""),'Référentiel Articles'!$A$2:$F$634,3,FALSE),""))</f>
      </c>
      <c r="E15471" s="74" t="str">
        <v/>
      </c>
      <c r="F15471" s="75">
        <f>IF($E15471="","",IFERROR(VLOOKUP(TRIM(E15471&amp;""),'Référentiel Articles'!$A$2:$F$634,4,FALSE),""))</f>
      </c>
      <c r="G15471" s="76">
        <f>IF($E15471="","",IFERROR(VLOOKUP(TRIM(E15471&amp;""),'Référentiel Articles'!$A$2:$F$634,5,FALSE),""))</f>
      </c>
      <c r="H15471" s="77" t="str">
        <v/>
      </c>
      <c r="I15471" s="76">
        <f>IF($E15471="","",IFERROR(VLOOKUP(TRIM(E15471&amp;""),'Référentiel Articles'!$A$2:$F$634,6,FALSE),""))</f>
      </c>
      <c r="J15471" s="78">
        <f>IF(OR($E15471="",$H15471=""),"",$H15471*$I15471)</f>
      </c>
      <c r="K15471" s="79" t="str">
        <v/>
      </c>
    </row>
    <row r="15472">
      <c r="A15472" s="81" t="str">
        <v/>
      </c>
      <c r="B15472" s="81" t="str">
        <v/>
      </c>
      <c r="C15472" s="83">
        <f>IF($E15472="","",IFERROR(VLOOKUP(TRIM(E15472&amp;""),'Référentiel Articles'!$A$2:$F$634,2,FALSE),""))</f>
      </c>
      <c r="D15472" s="83">
        <f>IF($E15472="","",IFERROR(VLOOKUP(TRIM(E15472&amp;""),'Référentiel Articles'!$A$2:$F$634,3,FALSE),""))</f>
      </c>
      <c r="E15472" s="81" t="str">
        <v/>
      </c>
      <c r="F15472" s="83">
        <f>IF($E15472="","",IFERROR(VLOOKUP(TRIM(E15472&amp;""),'Référentiel Articles'!$A$2:$F$634,4,FALSE),""))</f>
      </c>
      <c r="G15472" s="84">
        <f>IF($E15472="","",IFERROR(VLOOKUP(TRIM(E15472&amp;""),'Référentiel Articles'!$A$2:$F$634,5,FALSE),""))</f>
      </c>
      <c r="H15472" s="85" t="str">
        <v/>
      </c>
      <c r="I15472" s="84">
        <f>IF($E15472="","",IFERROR(VLOOKUP(TRIM(E15472&amp;""),'Référentiel Articles'!$A$2:$F$634,6,FALSE),""))</f>
      </c>
      <c r="J15472" s="90">
        <f>IF(OR($E15472="",$H15472=""),"",$H15472*$I15472)</f>
      </c>
      <c r="K15472" s="87" t="str">
        <v/>
      </c>
    </row>
    <row r="15473">
      <c r="A15473" s="74" t="str">
        <v/>
      </c>
      <c r="B15473" s="74" t="str">
        <v/>
      </c>
      <c r="C15473" s="75">
        <f>IF($E15473="","",IFERROR(VLOOKUP(TRIM(E15473&amp;""),'Référentiel Articles'!$A$2:$F$634,2,FALSE),""))</f>
      </c>
      <c r="D15473" s="75">
        <f>IF($E15473="","",IFERROR(VLOOKUP(TRIM(E15473&amp;""),'Référentiel Articles'!$A$2:$F$634,3,FALSE),""))</f>
      </c>
      <c r="E15473" s="74" t="str">
        <v/>
      </c>
      <c r="F15473" s="75">
        <f>IF($E15473="","",IFERROR(VLOOKUP(TRIM(E15473&amp;""),'Référentiel Articles'!$A$2:$F$634,4,FALSE),""))</f>
      </c>
      <c r="G15473" s="76">
        <f>IF($E15473="","",IFERROR(VLOOKUP(TRIM(E15473&amp;""),'Référentiel Articles'!$A$2:$F$634,5,FALSE),""))</f>
      </c>
      <c r="H15473" s="77" t="str">
        <v/>
      </c>
      <c r="I15473" s="76">
        <f>IF($E15473="","",IFERROR(VLOOKUP(TRIM(E15473&amp;""),'Référentiel Articles'!$A$2:$F$634,6,FALSE),""))</f>
      </c>
      <c r="J15473" s="78">
        <f>IF(OR($E15473="",$H15473=""),"",$H15473*$I15473)</f>
      </c>
      <c r="K15473" s="79" t="str">
        <v/>
      </c>
    </row>
    <row r="15474">
      <c r="A15474" s="81" t="str">
        <v/>
      </c>
      <c r="B15474" s="81" t="str">
        <v/>
      </c>
      <c r="C15474" s="83">
        <f>IF($E15474="","",IFERROR(VLOOKUP(TRIM(E15474&amp;""),'Référentiel Articles'!$A$2:$F$634,2,FALSE),""))</f>
      </c>
      <c r="D15474" s="83">
        <f>IF($E15474="","",IFERROR(VLOOKUP(TRIM(E15474&amp;""),'Référentiel Articles'!$A$2:$F$634,3,FALSE),""))</f>
      </c>
      <c r="E15474" s="81" t="str">
        <v/>
      </c>
      <c r="F15474" s="83">
        <f>IF($E15474="","",IFERROR(VLOOKUP(TRIM(E15474&amp;""),'Référentiel Articles'!$A$2:$F$634,4,FALSE),""))</f>
      </c>
      <c r="G15474" s="84">
        <f>IF($E15474="","",IFERROR(VLOOKUP(TRIM(E15474&amp;""),'Référentiel Articles'!$A$2:$F$634,5,FALSE),""))</f>
      </c>
      <c r="H15474" s="85" t="str">
        <v/>
      </c>
      <c r="I15474" s="84">
        <f>IF($E15474="","",IFERROR(VLOOKUP(TRIM(E15474&amp;""),'Référentiel Articles'!$A$2:$F$634,6,FALSE),""))</f>
      </c>
      <c r="J15474" s="90">
        <f>IF(OR($E15474="",$H15474=""),"",$H15474*$I15474)</f>
      </c>
      <c r="K15474" s="87" t="str">
        <v/>
      </c>
    </row>
    <row r="15475">
      <c r="A15475" s="74" t="str">
        <v/>
      </c>
      <c r="B15475" s="74" t="str">
        <v/>
      </c>
      <c r="C15475" s="75">
        <f>IF($E15475="","",IFERROR(VLOOKUP(TRIM(E15475&amp;""),'Référentiel Articles'!$A$2:$F$634,2,FALSE),""))</f>
      </c>
      <c r="D15475" s="75">
        <f>IF($E15475="","",IFERROR(VLOOKUP(TRIM(E15475&amp;""),'Référentiel Articles'!$A$2:$F$634,3,FALSE),""))</f>
      </c>
      <c r="E15475" s="74" t="str">
        <v/>
      </c>
      <c r="F15475" s="75">
        <f>IF($E15475="","",IFERROR(VLOOKUP(TRIM(E15475&amp;""),'Référentiel Articles'!$A$2:$F$634,4,FALSE),""))</f>
      </c>
      <c r="G15475" s="76">
        <f>IF($E15475="","",IFERROR(VLOOKUP(TRIM(E15475&amp;""),'Référentiel Articles'!$A$2:$F$634,5,FALSE),""))</f>
      </c>
      <c r="H15475" s="77" t="str">
        <v/>
      </c>
      <c r="I15475" s="76">
        <f>IF($E15475="","",IFERROR(VLOOKUP(TRIM(E15475&amp;""),'Référentiel Articles'!$A$2:$F$634,6,FALSE),""))</f>
      </c>
      <c r="J15475" s="78">
        <f>IF(OR($E15475="",$H15475=""),"",$H15475*$I15475)</f>
      </c>
      <c r="K15475" s="79" t="str">
        <v/>
      </c>
    </row>
    <row r="15476">
      <c r="A15476" s="81" t="str">
        <v/>
      </c>
      <c r="B15476" s="81" t="str">
        <v/>
      </c>
      <c r="C15476" s="83">
        <f>IF($E15476="","",IFERROR(VLOOKUP(TRIM(E15476&amp;""),'Référentiel Articles'!$A$2:$F$634,2,FALSE),""))</f>
      </c>
      <c r="D15476" s="83">
        <f>IF($E15476="","",IFERROR(VLOOKUP(TRIM(E15476&amp;""),'Référentiel Articles'!$A$2:$F$634,3,FALSE),""))</f>
      </c>
      <c r="E15476" s="81" t="str">
        <v/>
      </c>
      <c r="F15476" s="83">
        <f>IF($E15476="","",IFERROR(VLOOKUP(TRIM(E15476&amp;""),'Référentiel Articles'!$A$2:$F$634,4,FALSE),""))</f>
      </c>
      <c r="G15476" s="84">
        <f>IF($E15476="","",IFERROR(VLOOKUP(TRIM(E15476&amp;""),'Référentiel Articles'!$A$2:$F$634,5,FALSE),""))</f>
      </c>
      <c r="H15476" s="85" t="str">
        <v/>
      </c>
      <c r="I15476" s="84">
        <f>IF($E15476="","",IFERROR(VLOOKUP(TRIM(E15476&amp;""),'Référentiel Articles'!$A$2:$F$634,6,FALSE),""))</f>
      </c>
      <c r="J15476" s="90">
        <f>IF(OR($E15476="",$H15476=""),"",$H15476*$I15476)</f>
      </c>
      <c r="K15476" s="87" t="str">
        <v/>
      </c>
    </row>
    <row r="15477">
      <c r="A15477" s="74" t="str">
        <v/>
      </c>
      <c r="B15477" s="74" t="str">
        <v/>
      </c>
      <c r="C15477" s="75">
        <f>IF($E15477="","",IFERROR(VLOOKUP(TRIM(E15477&amp;""),'Référentiel Articles'!$A$2:$F$634,2,FALSE),""))</f>
      </c>
      <c r="D15477" s="75">
        <f>IF($E15477="","",IFERROR(VLOOKUP(TRIM(E15477&amp;""),'Référentiel Articles'!$A$2:$F$634,3,FALSE),""))</f>
      </c>
      <c r="E15477" s="74" t="str">
        <v/>
      </c>
      <c r="F15477" s="75">
        <f>IF($E15477="","",IFERROR(VLOOKUP(TRIM(E15477&amp;""),'Référentiel Articles'!$A$2:$F$634,4,FALSE),""))</f>
      </c>
      <c r="G15477" s="76">
        <f>IF($E15477="","",IFERROR(VLOOKUP(TRIM(E15477&amp;""),'Référentiel Articles'!$A$2:$F$634,5,FALSE),""))</f>
      </c>
      <c r="H15477" s="77" t="str">
        <v/>
      </c>
      <c r="I15477" s="76">
        <f>IF($E15477="","",IFERROR(VLOOKUP(TRIM(E15477&amp;""),'Référentiel Articles'!$A$2:$F$634,6,FALSE),""))</f>
      </c>
      <c r="J15477" s="78">
        <f>IF(OR($E15477="",$H15477=""),"",$H15477*$I15477)</f>
      </c>
      <c r="K15477" s="79" t="str">
        <v/>
      </c>
    </row>
    <row r="15478">
      <c r="A15478" s="81" t="str">
        <v/>
      </c>
      <c r="B15478" s="81" t="str">
        <v/>
      </c>
      <c r="C15478" s="83">
        <f>IF($E15478="","",IFERROR(VLOOKUP(TRIM(E15478&amp;""),'Référentiel Articles'!$A$2:$F$634,2,FALSE),""))</f>
      </c>
      <c r="D15478" s="83">
        <f>IF($E15478="","",IFERROR(VLOOKUP(TRIM(E15478&amp;""),'Référentiel Articles'!$A$2:$F$634,3,FALSE),""))</f>
      </c>
      <c r="E15478" s="81" t="str">
        <v/>
      </c>
      <c r="F15478" s="83">
        <f>IF($E15478="","",IFERROR(VLOOKUP(TRIM(E15478&amp;""),'Référentiel Articles'!$A$2:$F$634,4,FALSE),""))</f>
      </c>
      <c r="G15478" s="84">
        <f>IF($E15478="","",IFERROR(VLOOKUP(TRIM(E15478&amp;""),'Référentiel Articles'!$A$2:$F$634,5,FALSE),""))</f>
      </c>
      <c r="H15478" s="85" t="str">
        <v/>
      </c>
      <c r="I15478" s="84">
        <f>IF($E15478="","",IFERROR(VLOOKUP(TRIM(E15478&amp;""),'Référentiel Articles'!$A$2:$F$634,6,FALSE),""))</f>
      </c>
      <c r="J15478" s="90">
        <f>IF(OR($E15478="",$H15478=""),"",$H15478*$I15478)</f>
      </c>
      <c r="K15478" s="87" t="str">
        <v/>
      </c>
    </row>
    <row r="15479">
      <c r="A15479" s="74" t="str">
        <v/>
      </c>
      <c r="B15479" s="74" t="str">
        <v/>
      </c>
      <c r="C15479" s="75">
        <f>IF($E15479="","",IFERROR(VLOOKUP(TRIM(E15479&amp;""),'Référentiel Articles'!$A$2:$F$634,2,FALSE),""))</f>
      </c>
      <c r="D15479" s="75">
        <f>IF($E15479="","",IFERROR(VLOOKUP(TRIM(E15479&amp;""),'Référentiel Articles'!$A$2:$F$634,3,FALSE),""))</f>
      </c>
      <c r="E15479" s="74" t="str">
        <v/>
      </c>
      <c r="F15479" s="75">
        <f>IF($E15479="","",IFERROR(VLOOKUP(TRIM(E15479&amp;""),'Référentiel Articles'!$A$2:$F$634,4,FALSE),""))</f>
      </c>
      <c r="G15479" s="76">
        <f>IF($E15479="","",IFERROR(VLOOKUP(TRIM(E15479&amp;""),'Référentiel Articles'!$A$2:$F$634,5,FALSE),""))</f>
      </c>
      <c r="H15479" s="77" t="str">
        <v/>
      </c>
      <c r="I15479" s="76">
        <f>IF($E15479="","",IFERROR(VLOOKUP(TRIM(E15479&amp;""),'Référentiel Articles'!$A$2:$F$634,6,FALSE),""))</f>
      </c>
      <c r="J15479" s="78">
        <f>IF(OR($E15479="",$H15479=""),"",$H15479*$I15479)</f>
      </c>
      <c r="K15479" s="79" t="str">
        <v/>
      </c>
    </row>
    <row r="15480">
      <c r="A15480" s="81" t="str">
        <v/>
      </c>
      <c r="B15480" s="81" t="str">
        <v/>
      </c>
      <c r="C15480" s="83">
        <f>IF($E15480="","",IFERROR(VLOOKUP(TRIM(E15480&amp;""),'Référentiel Articles'!$A$2:$F$634,2,FALSE),""))</f>
      </c>
      <c r="D15480" s="83">
        <f>IF($E15480="","",IFERROR(VLOOKUP(TRIM(E15480&amp;""),'Référentiel Articles'!$A$2:$F$634,3,FALSE),""))</f>
      </c>
      <c r="E15480" s="81" t="str">
        <v/>
      </c>
      <c r="F15480" s="83">
        <f>IF($E15480="","",IFERROR(VLOOKUP(TRIM(E15480&amp;""),'Référentiel Articles'!$A$2:$F$634,4,FALSE),""))</f>
      </c>
      <c r="G15480" s="84">
        <f>IF($E15480="","",IFERROR(VLOOKUP(TRIM(E15480&amp;""),'Référentiel Articles'!$A$2:$F$634,5,FALSE),""))</f>
      </c>
      <c r="H15480" s="85" t="str">
        <v/>
      </c>
      <c r="I15480" s="84">
        <f>IF($E15480="","",IFERROR(VLOOKUP(TRIM(E15480&amp;""),'Référentiel Articles'!$A$2:$F$634,6,FALSE),""))</f>
      </c>
      <c r="J15480" s="90">
        <f>IF(OR($E15480="",$H15480=""),"",$H15480*$I15480)</f>
      </c>
      <c r="K15480" s="87" t="str">
        <v/>
      </c>
    </row>
    <row r="15481">
      <c r="A15481" s="74" t="str">
        <v/>
      </c>
      <c r="B15481" s="74" t="str">
        <v/>
      </c>
      <c r="C15481" s="75">
        <f>IF($E15481="","",IFERROR(VLOOKUP(TRIM(E15481&amp;""),'Référentiel Articles'!$A$2:$F$634,2,FALSE),""))</f>
      </c>
      <c r="D15481" s="75">
        <f>IF($E15481="","",IFERROR(VLOOKUP(TRIM(E15481&amp;""),'Référentiel Articles'!$A$2:$F$634,3,FALSE),""))</f>
      </c>
      <c r="E15481" s="74" t="str">
        <v/>
      </c>
      <c r="F15481" s="75">
        <f>IF($E15481="","",IFERROR(VLOOKUP(TRIM(E15481&amp;""),'Référentiel Articles'!$A$2:$F$634,4,FALSE),""))</f>
      </c>
      <c r="G15481" s="76">
        <f>IF($E15481="","",IFERROR(VLOOKUP(TRIM(E15481&amp;""),'Référentiel Articles'!$A$2:$F$634,5,FALSE),""))</f>
      </c>
      <c r="H15481" s="77" t="str">
        <v/>
      </c>
      <c r="I15481" s="76">
        <f>IF($E15481="","",IFERROR(VLOOKUP(TRIM(E15481&amp;""),'Référentiel Articles'!$A$2:$F$634,6,FALSE),""))</f>
      </c>
      <c r="J15481" s="78">
        <f>IF(OR($E15481="",$H15481=""),"",$H15481*$I15481)</f>
      </c>
      <c r="K15481" s="79" t="str">
        <v/>
      </c>
    </row>
    <row r="15482">
      <c r="A15482" s="81" t="str">
        <v/>
      </c>
      <c r="B15482" s="81" t="str">
        <v/>
      </c>
      <c r="C15482" s="83">
        <f>IF($E15482="","",IFERROR(VLOOKUP(TRIM(E15482&amp;""),'Référentiel Articles'!$A$2:$F$634,2,FALSE),""))</f>
      </c>
      <c r="D15482" s="83">
        <f>IF($E15482="","",IFERROR(VLOOKUP(TRIM(E15482&amp;""),'Référentiel Articles'!$A$2:$F$634,3,FALSE),""))</f>
      </c>
      <c r="E15482" s="81" t="str">
        <v/>
      </c>
      <c r="F15482" s="83">
        <f>IF($E15482="","",IFERROR(VLOOKUP(TRIM(E15482&amp;""),'Référentiel Articles'!$A$2:$F$634,4,FALSE),""))</f>
      </c>
      <c r="G15482" s="84">
        <f>IF($E15482="","",IFERROR(VLOOKUP(TRIM(E15482&amp;""),'Référentiel Articles'!$A$2:$F$634,5,FALSE),""))</f>
      </c>
      <c r="H15482" s="85" t="str">
        <v/>
      </c>
      <c r="I15482" s="84">
        <f>IF($E15482="","",IFERROR(VLOOKUP(TRIM(E15482&amp;""),'Référentiel Articles'!$A$2:$F$634,6,FALSE),""))</f>
      </c>
      <c r="J15482" s="90">
        <f>IF(OR($E15482="",$H15482=""),"",$H15482*$I15482)</f>
      </c>
      <c r="K15482" s="87" t="str">
        <v/>
      </c>
    </row>
    <row r="15483">
      <c r="A15483" s="74" t="str">
        <v/>
      </c>
      <c r="B15483" s="74" t="str">
        <v/>
      </c>
      <c r="C15483" s="75">
        <f>IF($E15483="","",IFERROR(VLOOKUP(TRIM(E15483&amp;""),'Référentiel Articles'!$A$2:$F$634,2,FALSE),""))</f>
      </c>
      <c r="D15483" s="75">
        <f>IF($E15483="","",IFERROR(VLOOKUP(TRIM(E15483&amp;""),'Référentiel Articles'!$A$2:$F$634,3,FALSE),""))</f>
      </c>
      <c r="E15483" s="74" t="str">
        <v/>
      </c>
      <c r="F15483" s="75">
        <f>IF($E15483="","",IFERROR(VLOOKUP(TRIM(E15483&amp;""),'Référentiel Articles'!$A$2:$F$634,4,FALSE),""))</f>
      </c>
      <c r="G15483" s="76">
        <f>IF($E15483="","",IFERROR(VLOOKUP(TRIM(E15483&amp;""),'Référentiel Articles'!$A$2:$F$634,5,FALSE),""))</f>
      </c>
      <c r="H15483" s="77" t="str">
        <v/>
      </c>
      <c r="I15483" s="76">
        <f>IF($E15483="","",IFERROR(VLOOKUP(TRIM(E15483&amp;""),'Référentiel Articles'!$A$2:$F$634,6,FALSE),""))</f>
      </c>
      <c r="J15483" s="78">
        <f>IF(OR($E15483="",$H15483=""),"",$H15483*$I15483)</f>
      </c>
      <c r="K15483" s="79" t="str">
        <v/>
      </c>
    </row>
    <row r="15484">
      <c r="A15484" s="81" t="str">
        <v/>
      </c>
      <c r="B15484" s="81" t="str">
        <v/>
      </c>
      <c r="C15484" s="83">
        <f>IF($E15484="","",IFERROR(VLOOKUP(TRIM(E15484&amp;""),'Référentiel Articles'!$A$2:$F$634,2,FALSE),""))</f>
      </c>
      <c r="D15484" s="83">
        <f>IF($E15484="","",IFERROR(VLOOKUP(TRIM(E15484&amp;""),'Référentiel Articles'!$A$2:$F$634,3,FALSE),""))</f>
      </c>
      <c r="E15484" s="81" t="str">
        <v/>
      </c>
      <c r="F15484" s="83">
        <f>IF($E15484="","",IFERROR(VLOOKUP(TRIM(E15484&amp;""),'Référentiel Articles'!$A$2:$F$634,4,FALSE),""))</f>
      </c>
      <c r="G15484" s="84">
        <f>IF($E15484="","",IFERROR(VLOOKUP(TRIM(E15484&amp;""),'Référentiel Articles'!$A$2:$F$634,5,FALSE),""))</f>
      </c>
      <c r="H15484" s="85" t="str">
        <v/>
      </c>
      <c r="I15484" s="84">
        <f>IF($E15484="","",IFERROR(VLOOKUP(TRIM(E15484&amp;""),'Référentiel Articles'!$A$2:$F$634,6,FALSE),""))</f>
      </c>
      <c r="J15484" s="90">
        <f>IF(OR($E15484="",$H15484=""),"",$H15484*$I15484)</f>
      </c>
      <c r="K15484" s="87" t="str">
        <v/>
      </c>
    </row>
    <row r="15485">
      <c r="A15485" s="74" t="str">
        <v/>
      </c>
      <c r="B15485" s="74" t="str">
        <v/>
      </c>
      <c r="C15485" s="75">
        <f>IF($E15485="","",IFERROR(VLOOKUP(TRIM(E15485&amp;""),'Référentiel Articles'!$A$2:$F$634,2,FALSE),""))</f>
      </c>
      <c r="D15485" s="75">
        <f>IF($E15485="","",IFERROR(VLOOKUP(TRIM(E15485&amp;""),'Référentiel Articles'!$A$2:$F$634,3,FALSE),""))</f>
      </c>
      <c r="E15485" s="74" t="str">
        <v/>
      </c>
      <c r="F15485" s="75">
        <f>IF($E15485="","",IFERROR(VLOOKUP(TRIM(E15485&amp;""),'Référentiel Articles'!$A$2:$F$634,4,FALSE),""))</f>
      </c>
      <c r="G15485" s="76">
        <f>IF($E15485="","",IFERROR(VLOOKUP(TRIM(E15485&amp;""),'Référentiel Articles'!$A$2:$F$634,5,FALSE),""))</f>
      </c>
      <c r="H15485" s="77" t="str">
        <v/>
      </c>
      <c r="I15485" s="76">
        <f>IF($E15485="","",IFERROR(VLOOKUP(TRIM(E15485&amp;""),'Référentiel Articles'!$A$2:$F$634,6,FALSE),""))</f>
      </c>
      <c r="J15485" s="78">
        <f>IF(OR($E15485="",$H15485=""),"",$H15485*$I15485)</f>
      </c>
      <c r="K15485" s="79" t="str">
        <v/>
      </c>
    </row>
    <row r="15486">
      <c r="A15486" s="81" t="str">
        <v/>
      </c>
      <c r="B15486" s="81" t="str">
        <v/>
      </c>
      <c r="C15486" s="83">
        <f>IF($E15486="","",IFERROR(VLOOKUP(TRIM(E15486&amp;""),'Référentiel Articles'!$A$2:$F$634,2,FALSE),""))</f>
      </c>
      <c r="D15486" s="83">
        <f>IF($E15486="","",IFERROR(VLOOKUP(TRIM(E15486&amp;""),'Référentiel Articles'!$A$2:$F$634,3,FALSE),""))</f>
      </c>
      <c r="E15486" s="81" t="str">
        <v/>
      </c>
      <c r="F15486" s="83">
        <f>IF($E15486="","",IFERROR(VLOOKUP(TRIM(E15486&amp;""),'Référentiel Articles'!$A$2:$F$634,4,FALSE),""))</f>
      </c>
      <c r="G15486" s="84">
        <f>IF($E15486="","",IFERROR(VLOOKUP(TRIM(E15486&amp;""),'Référentiel Articles'!$A$2:$F$634,5,FALSE),""))</f>
      </c>
      <c r="H15486" s="85" t="str">
        <v/>
      </c>
      <c r="I15486" s="84">
        <f>IF($E15486="","",IFERROR(VLOOKUP(TRIM(E15486&amp;""),'Référentiel Articles'!$A$2:$F$634,6,FALSE),""))</f>
      </c>
      <c r="J15486" s="90">
        <f>IF(OR($E15486="",$H15486=""),"",$H15486*$I15486)</f>
      </c>
      <c r="K15486" s="87" t="str">
        <v/>
      </c>
    </row>
    <row r="15487">
      <c r="A15487" s="74" t="str">
        <v/>
      </c>
      <c r="B15487" s="74" t="str">
        <v/>
      </c>
      <c r="C15487" s="75">
        <f>IF($E15487="","",IFERROR(VLOOKUP(TRIM(E15487&amp;""),'Référentiel Articles'!$A$2:$F$634,2,FALSE),""))</f>
      </c>
      <c r="D15487" s="75">
        <f>IF($E15487="","",IFERROR(VLOOKUP(TRIM(E15487&amp;""),'Référentiel Articles'!$A$2:$F$634,3,FALSE),""))</f>
      </c>
      <c r="E15487" s="74" t="str">
        <v/>
      </c>
      <c r="F15487" s="75">
        <f>IF($E15487="","",IFERROR(VLOOKUP(TRIM(E15487&amp;""),'Référentiel Articles'!$A$2:$F$634,4,FALSE),""))</f>
      </c>
      <c r="G15487" s="76">
        <f>IF($E15487="","",IFERROR(VLOOKUP(TRIM(E15487&amp;""),'Référentiel Articles'!$A$2:$F$634,5,FALSE),""))</f>
      </c>
      <c r="H15487" s="77" t="str">
        <v/>
      </c>
      <c r="I15487" s="76">
        <f>IF($E15487="","",IFERROR(VLOOKUP(TRIM(E15487&amp;""),'Référentiel Articles'!$A$2:$F$634,6,FALSE),""))</f>
      </c>
      <c r="J15487" s="78">
        <f>IF(OR($E15487="",$H15487=""),"",$H15487*$I15487)</f>
      </c>
      <c r="K15487" s="79" t="str">
        <v/>
      </c>
    </row>
    <row r="15488">
      <c r="A15488" s="81" t="str">
        <v/>
      </c>
      <c r="B15488" s="81" t="str">
        <v/>
      </c>
      <c r="C15488" s="83">
        <f>IF($E15488="","",IFERROR(VLOOKUP(TRIM(E15488&amp;""),'Référentiel Articles'!$A$2:$F$634,2,FALSE),""))</f>
      </c>
      <c r="D15488" s="83">
        <f>IF($E15488="","",IFERROR(VLOOKUP(TRIM(E15488&amp;""),'Référentiel Articles'!$A$2:$F$634,3,FALSE),""))</f>
      </c>
      <c r="E15488" s="81" t="str">
        <v/>
      </c>
      <c r="F15488" s="83">
        <f>IF($E15488="","",IFERROR(VLOOKUP(TRIM(E15488&amp;""),'Référentiel Articles'!$A$2:$F$634,4,FALSE),""))</f>
      </c>
      <c r="G15488" s="84">
        <f>IF($E15488="","",IFERROR(VLOOKUP(TRIM(E15488&amp;""),'Référentiel Articles'!$A$2:$F$634,5,FALSE),""))</f>
      </c>
      <c r="H15488" s="85" t="str">
        <v/>
      </c>
      <c r="I15488" s="84">
        <f>IF($E15488="","",IFERROR(VLOOKUP(TRIM(E15488&amp;""),'Référentiel Articles'!$A$2:$F$634,6,FALSE),""))</f>
      </c>
      <c r="J15488" s="90">
        <f>IF(OR($E15488="",$H15488=""),"",$H15488*$I15488)</f>
      </c>
      <c r="K15488" s="87" t="str">
        <v/>
      </c>
    </row>
    <row r="15489">
      <c r="A15489" s="74" t="str">
        <v/>
      </c>
      <c r="B15489" s="74" t="str">
        <v/>
      </c>
      <c r="C15489" s="75">
        <f>IF($E15489="","",IFERROR(VLOOKUP(TRIM(E15489&amp;""),'Référentiel Articles'!$A$2:$F$634,2,FALSE),""))</f>
      </c>
      <c r="D15489" s="75">
        <f>IF($E15489="","",IFERROR(VLOOKUP(TRIM(E15489&amp;""),'Référentiel Articles'!$A$2:$F$634,3,FALSE),""))</f>
      </c>
      <c r="E15489" s="74" t="str">
        <v/>
      </c>
      <c r="F15489" s="75">
        <f>IF($E15489="","",IFERROR(VLOOKUP(TRIM(E15489&amp;""),'Référentiel Articles'!$A$2:$F$634,4,FALSE),""))</f>
      </c>
      <c r="G15489" s="76">
        <f>IF($E15489="","",IFERROR(VLOOKUP(TRIM(E15489&amp;""),'Référentiel Articles'!$A$2:$F$634,5,FALSE),""))</f>
      </c>
      <c r="H15489" s="77" t="str">
        <v/>
      </c>
      <c r="I15489" s="76">
        <f>IF($E15489="","",IFERROR(VLOOKUP(TRIM(E15489&amp;""),'Référentiel Articles'!$A$2:$F$634,6,FALSE),""))</f>
      </c>
      <c r="J15489" s="78">
        <f>IF(OR($E15489="",$H15489=""),"",$H15489*$I15489)</f>
      </c>
      <c r="K15489" s="79" t="str">
        <v/>
      </c>
    </row>
    <row r="15490">
      <c r="A15490" s="81" t="str">
        <v/>
      </c>
      <c r="B15490" s="81" t="str">
        <v/>
      </c>
      <c r="C15490" s="83">
        <f>IF($E15490="","",IFERROR(VLOOKUP(TRIM(E15490&amp;""),'Référentiel Articles'!$A$2:$F$634,2,FALSE),""))</f>
      </c>
      <c r="D15490" s="83">
        <f>IF($E15490="","",IFERROR(VLOOKUP(TRIM(E15490&amp;""),'Référentiel Articles'!$A$2:$F$634,3,FALSE),""))</f>
      </c>
      <c r="E15490" s="81" t="str">
        <v/>
      </c>
      <c r="F15490" s="83">
        <f>IF($E15490="","",IFERROR(VLOOKUP(TRIM(E15490&amp;""),'Référentiel Articles'!$A$2:$F$634,4,FALSE),""))</f>
      </c>
      <c r="G15490" s="84">
        <f>IF($E15490="","",IFERROR(VLOOKUP(TRIM(E15490&amp;""),'Référentiel Articles'!$A$2:$F$634,5,FALSE),""))</f>
      </c>
      <c r="H15490" s="85" t="str">
        <v/>
      </c>
      <c r="I15490" s="84">
        <f>IF($E15490="","",IFERROR(VLOOKUP(TRIM(E15490&amp;""),'Référentiel Articles'!$A$2:$F$634,6,FALSE),""))</f>
      </c>
      <c r="J15490" s="90">
        <f>IF(OR($E15490="",$H15490=""),"",$H15490*$I15490)</f>
      </c>
      <c r="K15490" s="87" t="str">
        <v/>
      </c>
    </row>
    <row r="15491">
      <c r="A15491" s="74" t="str">
        <v/>
      </c>
      <c r="B15491" s="74" t="str">
        <v/>
      </c>
      <c r="C15491" s="75">
        <f>IF($E15491="","",IFERROR(VLOOKUP(TRIM(E15491&amp;""),'Référentiel Articles'!$A$2:$F$634,2,FALSE),""))</f>
      </c>
      <c r="D15491" s="75">
        <f>IF($E15491="","",IFERROR(VLOOKUP(TRIM(E15491&amp;""),'Référentiel Articles'!$A$2:$F$634,3,FALSE),""))</f>
      </c>
      <c r="E15491" s="74" t="str">
        <v/>
      </c>
      <c r="F15491" s="75">
        <f>IF($E15491="","",IFERROR(VLOOKUP(TRIM(E15491&amp;""),'Référentiel Articles'!$A$2:$F$634,4,FALSE),""))</f>
      </c>
      <c r="G15491" s="76">
        <f>IF($E15491="","",IFERROR(VLOOKUP(TRIM(E15491&amp;""),'Référentiel Articles'!$A$2:$F$634,5,FALSE),""))</f>
      </c>
      <c r="H15491" s="77" t="str">
        <v/>
      </c>
      <c r="I15491" s="76">
        <f>IF($E15491="","",IFERROR(VLOOKUP(TRIM(E15491&amp;""),'Référentiel Articles'!$A$2:$F$634,6,FALSE),""))</f>
      </c>
      <c r="J15491" s="78">
        <f>IF(OR($E15491="",$H15491=""),"",$H15491*$I15491)</f>
      </c>
      <c r="K15491" s="79" t="str">
        <v/>
      </c>
    </row>
    <row r="15492">
      <c r="A15492" s="81" t="str">
        <v/>
      </c>
      <c r="B15492" s="81" t="str">
        <v/>
      </c>
      <c r="C15492" s="83">
        <f>IF($E15492="","",IFERROR(VLOOKUP(TRIM(E15492&amp;""),'Référentiel Articles'!$A$2:$F$634,2,FALSE),""))</f>
      </c>
      <c r="D15492" s="83">
        <f>IF($E15492="","",IFERROR(VLOOKUP(TRIM(E15492&amp;""),'Référentiel Articles'!$A$2:$F$634,3,FALSE),""))</f>
      </c>
      <c r="E15492" s="81" t="str">
        <v/>
      </c>
      <c r="F15492" s="83">
        <f>IF($E15492="","",IFERROR(VLOOKUP(TRIM(E15492&amp;""),'Référentiel Articles'!$A$2:$F$634,4,FALSE),""))</f>
      </c>
      <c r="G15492" s="84">
        <f>IF($E15492="","",IFERROR(VLOOKUP(TRIM(E15492&amp;""),'Référentiel Articles'!$A$2:$F$634,5,FALSE),""))</f>
      </c>
      <c r="H15492" s="85" t="str">
        <v/>
      </c>
      <c r="I15492" s="84">
        <f>IF($E15492="","",IFERROR(VLOOKUP(TRIM(E15492&amp;""),'Référentiel Articles'!$A$2:$F$634,6,FALSE),""))</f>
      </c>
      <c r="J15492" s="90">
        <f>IF(OR($E15492="",$H15492=""),"",$H15492*$I15492)</f>
      </c>
      <c r="K15492" s="87" t="str">
        <v/>
      </c>
    </row>
    <row r="15493">
      <c r="A15493" s="74" t="str">
        <v/>
      </c>
      <c r="B15493" s="74" t="str">
        <v/>
      </c>
      <c r="C15493" s="75">
        <f>IF($E15493="","",IFERROR(VLOOKUP(TRIM(E15493&amp;""),'Référentiel Articles'!$A$2:$F$634,2,FALSE),""))</f>
      </c>
      <c r="D15493" s="75">
        <f>IF($E15493="","",IFERROR(VLOOKUP(TRIM(E15493&amp;""),'Référentiel Articles'!$A$2:$F$634,3,FALSE),""))</f>
      </c>
      <c r="E15493" s="74" t="str">
        <v/>
      </c>
      <c r="F15493" s="75">
        <f>IF($E15493="","",IFERROR(VLOOKUP(TRIM(E15493&amp;""),'Référentiel Articles'!$A$2:$F$634,4,FALSE),""))</f>
      </c>
      <c r="G15493" s="76">
        <f>IF($E15493="","",IFERROR(VLOOKUP(TRIM(E15493&amp;""),'Référentiel Articles'!$A$2:$F$634,5,FALSE),""))</f>
      </c>
      <c r="H15493" s="77" t="str">
        <v/>
      </c>
      <c r="I15493" s="76">
        <f>IF($E15493="","",IFERROR(VLOOKUP(TRIM(E15493&amp;""),'Référentiel Articles'!$A$2:$F$634,6,FALSE),""))</f>
      </c>
      <c r="J15493" s="78">
        <f>IF(OR($E15493="",$H15493=""),"",$H15493*$I15493)</f>
      </c>
      <c r="K15493" s="79" t="str">
        <v/>
      </c>
    </row>
    <row r="15494">
      <c r="A15494" s="81" t="str">
        <v/>
      </c>
      <c r="B15494" s="81" t="str">
        <v/>
      </c>
      <c r="C15494" s="83">
        <f>IF($E15494="","",IFERROR(VLOOKUP(TRIM(E15494&amp;""),'Référentiel Articles'!$A$2:$F$634,2,FALSE),""))</f>
      </c>
      <c r="D15494" s="83">
        <f>IF($E15494="","",IFERROR(VLOOKUP(TRIM(E15494&amp;""),'Référentiel Articles'!$A$2:$F$634,3,FALSE),""))</f>
      </c>
      <c r="E15494" s="81" t="str">
        <v/>
      </c>
      <c r="F15494" s="83">
        <f>IF($E15494="","",IFERROR(VLOOKUP(TRIM(E15494&amp;""),'Référentiel Articles'!$A$2:$F$634,4,FALSE),""))</f>
      </c>
      <c r="G15494" s="84">
        <f>IF($E15494="","",IFERROR(VLOOKUP(TRIM(E15494&amp;""),'Référentiel Articles'!$A$2:$F$634,5,FALSE),""))</f>
      </c>
      <c r="H15494" s="85" t="str">
        <v/>
      </c>
      <c r="I15494" s="84">
        <f>IF($E15494="","",IFERROR(VLOOKUP(TRIM(E15494&amp;""),'Référentiel Articles'!$A$2:$F$634,6,FALSE),""))</f>
      </c>
      <c r="J15494" s="90">
        <f>IF(OR($E15494="",$H15494=""),"",$H15494*$I15494)</f>
      </c>
      <c r="K15494" s="87" t="str">
        <v/>
      </c>
    </row>
    <row r="15495">
      <c r="A15495" s="74" t="str">
        <v/>
      </c>
      <c r="B15495" s="74" t="str">
        <v/>
      </c>
      <c r="C15495" s="75">
        <f>IF($E15495="","",IFERROR(VLOOKUP(TRIM(E15495&amp;""),'Référentiel Articles'!$A$2:$F$634,2,FALSE),""))</f>
      </c>
      <c r="D15495" s="75">
        <f>IF($E15495="","",IFERROR(VLOOKUP(TRIM(E15495&amp;""),'Référentiel Articles'!$A$2:$F$634,3,FALSE),""))</f>
      </c>
      <c r="E15495" s="74" t="str">
        <v/>
      </c>
      <c r="F15495" s="75">
        <f>IF($E15495="","",IFERROR(VLOOKUP(TRIM(E15495&amp;""),'Référentiel Articles'!$A$2:$F$634,4,FALSE),""))</f>
      </c>
      <c r="G15495" s="76">
        <f>IF($E15495="","",IFERROR(VLOOKUP(TRIM(E15495&amp;""),'Référentiel Articles'!$A$2:$F$634,5,FALSE),""))</f>
      </c>
      <c r="H15495" s="77" t="str">
        <v/>
      </c>
      <c r="I15495" s="76">
        <f>IF($E15495="","",IFERROR(VLOOKUP(TRIM(E15495&amp;""),'Référentiel Articles'!$A$2:$F$634,6,FALSE),""))</f>
      </c>
      <c r="J15495" s="78">
        <f>IF(OR($E15495="",$H15495=""),"",$H15495*$I15495)</f>
      </c>
      <c r="K15495" s="79" t="str">
        <v/>
      </c>
    </row>
    <row r="15496">
      <c r="A15496" s="81" t="str">
        <v/>
      </c>
      <c r="B15496" s="81" t="str">
        <v/>
      </c>
      <c r="C15496" s="83">
        <f>IF($E15496="","",IFERROR(VLOOKUP(TRIM(E15496&amp;""),'Référentiel Articles'!$A$2:$F$634,2,FALSE),""))</f>
      </c>
      <c r="D15496" s="83">
        <f>IF($E15496="","",IFERROR(VLOOKUP(TRIM(E15496&amp;""),'Référentiel Articles'!$A$2:$F$634,3,FALSE),""))</f>
      </c>
      <c r="E15496" s="81" t="str">
        <v/>
      </c>
      <c r="F15496" s="83">
        <f>IF($E15496="","",IFERROR(VLOOKUP(TRIM(E15496&amp;""),'Référentiel Articles'!$A$2:$F$634,4,FALSE),""))</f>
      </c>
      <c r="G15496" s="84">
        <f>IF($E15496="","",IFERROR(VLOOKUP(TRIM(E15496&amp;""),'Référentiel Articles'!$A$2:$F$634,5,FALSE),""))</f>
      </c>
      <c r="H15496" s="85" t="str">
        <v/>
      </c>
      <c r="I15496" s="84">
        <f>IF($E15496="","",IFERROR(VLOOKUP(TRIM(E15496&amp;""),'Référentiel Articles'!$A$2:$F$634,6,FALSE),""))</f>
      </c>
      <c r="J15496" s="90">
        <f>IF(OR($E15496="",$H15496=""),"",$H15496*$I15496)</f>
      </c>
      <c r="K15496" s="87" t="str">
        <v/>
      </c>
    </row>
    <row r="15497">
      <c r="A15497" s="74" t="str">
        <v/>
      </c>
      <c r="B15497" s="74" t="str">
        <v/>
      </c>
      <c r="C15497" s="75">
        <f>IF($E15497="","",IFERROR(VLOOKUP(TRIM(E15497&amp;""),'Référentiel Articles'!$A$2:$F$634,2,FALSE),""))</f>
      </c>
      <c r="D15497" s="75">
        <f>IF($E15497="","",IFERROR(VLOOKUP(TRIM(E15497&amp;""),'Référentiel Articles'!$A$2:$F$634,3,FALSE),""))</f>
      </c>
      <c r="E15497" s="74" t="str">
        <v/>
      </c>
      <c r="F15497" s="75">
        <f>IF($E15497="","",IFERROR(VLOOKUP(TRIM(E15497&amp;""),'Référentiel Articles'!$A$2:$F$634,4,FALSE),""))</f>
      </c>
      <c r="G15497" s="76">
        <f>IF($E15497="","",IFERROR(VLOOKUP(TRIM(E15497&amp;""),'Référentiel Articles'!$A$2:$F$634,5,FALSE),""))</f>
      </c>
      <c r="H15497" s="77" t="str">
        <v/>
      </c>
      <c r="I15497" s="76">
        <f>IF($E15497="","",IFERROR(VLOOKUP(TRIM(E15497&amp;""),'Référentiel Articles'!$A$2:$F$634,6,FALSE),""))</f>
      </c>
      <c r="J15497" s="78">
        <f>IF(OR($E15497="",$H15497=""),"",$H15497*$I15497)</f>
      </c>
      <c r="K15497" s="79" t="str">
        <v/>
      </c>
    </row>
    <row r="15498">
      <c r="A15498" s="81" t="str">
        <v/>
      </c>
      <c r="B15498" s="81" t="str">
        <v/>
      </c>
      <c r="C15498" s="83">
        <f>IF($E15498="","",IFERROR(VLOOKUP(TRIM(E15498&amp;""),'Référentiel Articles'!$A$2:$F$634,2,FALSE),""))</f>
      </c>
      <c r="D15498" s="83">
        <f>IF($E15498="","",IFERROR(VLOOKUP(TRIM(E15498&amp;""),'Référentiel Articles'!$A$2:$F$634,3,FALSE),""))</f>
      </c>
      <c r="E15498" s="81" t="str">
        <v/>
      </c>
      <c r="F15498" s="83">
        <f>IF($E15498="","",IFERROR(VLOOKUP(TRIM(E15498&amp;""),'Référentiel Articles'!$A$2:$F$634,4,FALSE),""))</f>
      </c>
      <c r="G15498" s="84">
        <f>IF($E15498="","",IFERROR(VLOOKUP(TRIM(E15498&amp;""),'Référentiel Articles'!$A$2:$F$634,5,FALSE),""))</f>
      </c>
      <c r="H15498" s="85" t="str">
        <v/>
      </c>
      <c r="I15498" s="84">
        <f>IF($E15498="","",IFERROR(VLOOKUP(TRIM(E15498&amp;""),'Référentiel Articles'!$A$2:$F$634,6,FALSE),""))</f>
      </c>
      <c r="J15498" s="90">
        <f>IF(OR($E15498="",$H15498=""),"",$H15498*$I15498)</f>
      </c>
      <c r="K15498" s="87" t="str">
        <v/>
      </c>
    </row>
    <row r="15499">
      <c r="A15499" s="74" t="str">
        <v/>
      </c>
      <c r="B15499" s="74" t="str">
        <v/>
      </c>
      <c r="C15499" s="75">
        <f>IF($E15499="","",IFERROR(VLOOKUP(TRIM(E15499&amp;""),'Référentiel Articles'!$A$2:$F$634,2,FALSE),""))</f>
      </c>
      <c r="D15499" s="75">
        <f>IF($E15499="","",IFERROR(VLOOKUP(TRIM(E15499&amp;""),'Référentiel Articles'!$A$2:$F$634,3,FALSE),""))</f>
      </c>
      <c r="E15499" s="74" t="str">
        <v/>
      </c>
      <c r="F15499" s="75">
        <f>IF($E15499="","",IFERROR(VLOOKUP(TRIM(E15499&amp;""),'Référentiel Articles'!$A$2:$F$634,4,FALSE),""))</f>
      </c>
      <c r="G15499" s="76">
        <f>IF($E15499="","",IFERROR(VLOOKUP(TRIM(E15499&amp;""),'Référentiel Articles'!$A$2:$F$634,5,FALSE),""))</f>
      </c>
      <c r="H15499" s="77" t="str">
        <v/>
      </c>
      <c r="I15499" s="76">
        <f>IF($E15499="","",IFERROR(VLOOKUP(TRIM(E15499&amp;""),'Référentiel Articles'!$A$2:$F$634,6,FALSE),""))</f>
      </c>
      <c r="J15499" s="78">
        <f>IF(OR($E15499="",$H15499=""),"",$H15499*$I15499)</f>
      </c>
      <c r="K15499" s="79" t="str">
        <v/>
      </c>
    </row>
    <row r="15500">
      <c r="A15500" s="81" t="str">
        <v/>
      </c>
      <c r="B15500" s="81" t="str">
        <v/>
      </c>
      <c r="C15500" s="83">
        <f>IF($E15500="","",IFERROR(VLOOKUP(TRIM(E15500&amp;""),'Référentiel Articles'!$A$2:$F$634,2,FALSE),""))</f>
      </c>
      <c r="D15500" s="83">
        <f>IF($E15500="","",IFERROR(VLOOKUP(TRIM(E15500&amp;""),'Référentiel Articles'!$A$2:$F$634,3,FALSE),""))</f>
      </c>
      <c r="E15500" s="81" t="str">
        <v/>
      </c>
      <c r="F15500" s="83">
        <f>IF($E15500="","",IFERROR(VLOOKUP(TRIM(E15500&amp;""),'Référentiel Articles'!$A$2:$F$634,4,FALSE),""))</f>
      </c>
      <c r="G15500" s="84">
        <f>IF($E15500="","",IFERROR(VLOOKUP(TRIM(E15500&amp;""),'Référentiel Articles'!$A$2:$F$634,5,FALSE),""))</f>
      </c>
      <c r="H15500" s="85" t="str">
        <v/>
      </c>
      <c r="I15500" s="84">
        <f>IF($E15500="","",IFERROR(VLOOKUP(TRIM(E15500&amp;""),'Référentiel Articles'!$A$2:$F$634,6,FALSE),""))</f>
      </c>
      <c r="J15500" s="90">
        <f>IF(OR($E15500="",$H15500=""),"",$H15500*$I15500)</f>
      </c>
      <c r="K15500" s="87" t="str">
        <v/>
      </c>
    </row>
    <row r="15501">
      <c r="A15501" s="74" t="str">
        <v/>
      </c>
      <c r="B15501" s="74" t="str">
        <v/>
      </c>
      <c r="C15501" s="75">
        <f>IF($E15501="","",IFERROR(VLOOKUP(TRIM(E15501&amp;""),'Référentiel Articles'!$A$2:$F$634,2,FALSE),""))</f>
      </c>
      <c r="D15501" s="75">
        <f>IF($E15501="","",IFERROR(VLOOKUP(TRIM(E15501&amp;""),'Référentiel Articles'!$A$2:$F$634,3,FALSE),""))</f>
      </c>
      <c r="E15501" s="74" t="str">
        <v/>
      </c>
      <c r="F15501" s="75">
        <f>IF($E15501="","",IFERROR(VLOOKUP(TRIM(E15501&amp;""),'Référentiel Articles'!$A$2:$F$634,4,FALSE),""))</f>
      </c>
      <c r="G15501" s="76">
        <f>IF($E15501="","",IFERROR(VLOOKUP(TRIM(E15501&amp;""),'Référentiel Articles'!$A$2:$F$634,5,FALSE),""))</f>
      </c>
      <c r="H15501" s="77" t="str">
        <v/>
      </c>
      <c r="I15501" s="76">
        <f>IF($E15501="","",IFERROR(VLOOKUP(TRIM(E15501&amp;""),'Référentiel Articles'!$A$2:$F$634,6,FALSE),""))</f>
      </c>
      <c r="J15501" s="78">
        <f>IF(OR($E15501="",$H15501=""),"",$H15501*$I15501)</f>
      </c>
      <c r="K15501" s="79" t="str">
        <v/>
      </c>
    </row>
    <row r="15502">
      <c r="A15502" s="81" t="str">
        <v/>
      </c>
      <c r="B15502" s="81" t="str">
        <v/>
      </c>
      <c r="C15502" s="83">
        <f>IF($E15502="","",IFERROR(VLOOKUP(TRIM(E15502&amp;""),'Référentiel Articles'!$A$2:$F$634,2,FALSE),""))</f>
      </c>
      <c r="D15502" s="83">
        <f>IF($E15502="","",IFERROR(VLOOKUP(TRIM(E15502&amp;""),'Référentiel Articles'!$A$2:$F$634,3,FALSE),""))</f>
      </c>
      <c r="E15502" s="81" t="str">
        <v/>
      </c>
      <c r="F15502" s="83">
        <f>IF($E15502="","",IFERROR(VLOOKUP(TRIM(E15502&amp;""),'Référentiel Articles'!$A$2:$F$634,4,FALSE),""))</f>
      </c>
      <c r="G15502" s="84">
        <f>IF($E15502="","",IFERROR(VLOOKUP(TRIM(E15502&amp;""),'Référentiel Articles'!$A$2:$F$634,5,FALSE),""))</f>
      </c>
      <c r="H15502" s="85" t="str">
        <v/>
      </c>
      <c r="I15502" s="84">
        <f>IF($E15502="","",IFERROR(VLOOKUP(TRIM(E15502&amp;""),'Référentiel Articles'!$A$2:$F$634,6,FALSE),""))</f>
      </c>
      <c r="J15502" s="90">
        <f>IF(OR($E15502="",$H15502=""),"",$H15502*$I15502)</f>
      </c>
      <c r="K15502" s="87" t="str">
        <v/>
      </c>
    </row>
    <row r="15503">
      <c r="A15503" s="74" t="str">
        <v/>
      </c>
      <c r="B15503" s="74" t="str">
        <v/>
      </c>
      <c r="C15503" s="75">
        <f>IF($E15503="","",IFERROR(VLOOKUP(TRIM(E15503&amp;""),'Référentiel Articles'!$A$2:$F$634,2,FALSE),""))</f>
      </c>
      <c r="D15503" s="75">
        <f>IF($E15503="","",IFERROR(VLOOKUP(TRIM(E15503&amp;""),'Référentiel Articles'!$A$2:$F$634,3,FALSE),""))</f>
      </c>
      <c r="E15503" s="74" t="str">
        <v/>
      </c>
      <c r="F15503" s="75">
        <f>IF($E15503="","",IFERROR(VLOOKUP(TRIM(E15503&amp;""),'Référentiel Articles'!$A$2:$F$634,4,FALSE),""))</f>
      </c>
      <c r="G15503" s="76">
        <f>IF($E15503="","",IFERROR(VLOOKUP(TRIM(E15503&amp;""),'Référentiel Articles'!$A$2:$F$634,5,FALSE),""))</f>
      </c>
      <c r="H15503" s="77" t="str">
        <v/>
      </c>
      <c r="I15503" s="76">
        <f>IF($E15503="","",IFERROR(VLOOKUP(TRIM(E15503&amp;""),'Référentiel Articles'!$A$2:$F$634,6,FALSE),""))</f>
      </c>
      <c r="J15503" s="78">
        <f>IF(OR($E15503="",$H15503=""),"",$H15503*$I15503)</f>
      </c>
      <c r="K15503" s="79" t="str">
        <v/>
      </c>
    </row>
    <row r="15504">
      <c r="A15504" s="81" t="str">
        <v/>
      </c>
      <c r="B15504" s="81" t="str">
        <v/>
      </c>
      <c r="C15504" s="83">
        <f>IF($E15504="","",IFERROR(VLOOKUP(TRIM(E15504&amp;""),'Référentiel Articles'!$A$2:$F$634,2,FALSE),""))</f>
      </c>
      <c r="D15504" s="83">
        <f>IF($E15504="","",IFERROR(VLOOKUP(TRIM(E15504&amp;""),'Référentiel Articles'!$A$2:$F$634,3,FALSE),""))</f>
      </c>
      <c r="E15504" s="81" t="str">
        <v/>
      </c>
      <c r="F15504" s="83">
        <f>IF($E15504="","",IFERROR(VLOOKUP(TRIM(E15504&amp;""),'Référentiel Articles'!$A$2:$F$634,4,FALSE),""))</f>
      </c>
      <c r="G15504" s="84">
        <f>IF($E15504="","",IFERROR(VLOOKUP(TRIM(E15504&amp;""),'Référentiel Articles'!$A$2:$F$634,5,FALSE),""))</f>
      </c>
      <c r="H15504" s="85" t="str">
        <v/>
      </c>
      <c r="I15504" s="84">
        <f>IF($E15504="","",IFERROR(VLOOKUP(TRIM(E15504&amp;""),'Référentiel Articles'!$A$2:$F$634,6,FALSE),""))</f>
      </c>
      <c r="J15504" s="90">
        <f>IF(OR($E15504="",$H15504=""),"",$H15504*$I15504)</f>
      </c>
      <c r="K15504" s="87" t="str">
        <v/>
      </c>
    </row>
    <row r="15505">
      <c r="A15505" s="74" t="str">
        <v/>
      </c>
      <c r="B15505" s="74" t="str">
        <v/>
      </c>
      <c r="C15505" s="75">
        <f>IF($E15505="","",IFERROR(VLOOKUP(TRIM(E15505&amp;""),'Référentiel Articles'!$A$2:$F$634,2,FALSE),""))</f>
      </c>
      <c r="D15505" s="75">
        <f>IF($E15505="","",IFERROR(VLOOKUP(TRIM(E15505&amp;""),'Référentiel Articles'!$A$2:$F$634,3,FALSE),""))</f>
      </c>
      <c r="E15505" s="74" t="str">
        <v/>
      </c>
      <c r="F15505" s="75">
        <f>IF($E15505="","",IFERROR(VLOOKUP(TRIM(E15505&amp;""),'Référentiel Articles'!$A$2:$F$634,4,FALSE),""))</f>
      </c>
      <c r="G15505" s="76">
        <f>IF($E15505="","",IFERROR(VLOOKUP(TRIM(E15505&amp;""),'Référentiel Articles'!$A$2:$F$634,5,FALSE),""))</f>
      </c>
      <c r="H15505" s="77" t="str">
        <v/>
      </c>
      <c r="I15505" s="76">
        <f>IF($E15505="","",IFERROR(VLOOKUP(TRIM(E15505&amp;""),'Référentiel Articles'!$A$2:$F$634,6,FALSE),""))</f>
      </c>
      <c r="J15505" s="78">
        <f>IF(OR($E15505="",$H15505=""),"",$H15505*$I15505)</f>
      </c>
      <c r="K15505" s="79" t="str">
        <v/>
      </c>
    </row>
    <row r="15506">
      <c r="A15506" s="81" t="str">
        <v/>
      </c>
      <c r="B15506" s="81" t="str">
        <v/>
      </c>
      <c r="C15506" s="83">
        <f>IF($E15506="","",IFERROR(VLOOKUP(TRIM(E15506&amp;""),'Référentiel Articles'!$A$2:$F$634,2,FALSE),""))</f>
      </c>
      <c r="D15506" s="83">
        <f>IF($E15506="","",IFERROR(VLOOKUP(TRIM(E15506&amp;""),'Référentiel Articles'!$A$2:$F$634,3,FALSE),""))</f>
      </c>
      <c r="E15506" s="81" t="str">
        <v/>
      </c>
      <c r="F15506" s="83">
        <f>IF($E15506="","",IFERROR(VLOOKUP(TRIM(E15506&amp;""),'Référentiel Articles'!$A$2:$F$634,4,FALSE),""))</f>
      </c>
      <c r="G15506" s="84">
        <f>IF($E15506="","",IFERROR(VLOOKUP(TRIM(E15506&amp;""),'Référentiel Articles'!$A$2:$F$634,5,FALSE),""))</f>
      </c>
      <c r="H15506" s="85" t="str">
        <v/>
      </c>
      <c r="I15506" s="84">
        <f>IF($E15506="","",IFERROR(VLOOKUP(TRIM(E15506&amp;""),'Référentiel Articles'!$A$2:$F$634,6,FALSE),""))</f>
      </c>
      <c r="J15506" s="90">
        <f>IF(OR($E15506="",$H15506=""),"",$H15506*$I15506)</f>
      </c>
      <c r="K15506" s="87" t="str">
        <v/>
      </c>
    </row>
    <row r="15507">
      <c r="A15507" s="74" t="str">
        <v/>
      </c>
      <c r="B15507" s="74" t="str">
        <v/>
      </c>
      <c r="C15507" s="75">
        <f>IF($E15507="","",IFERROR(VLOOKUP(TRIM(E15507&amp;""),'Référentiel Articles'!$A$2:$F$634,2,FALSE),""))</f>
      </c>
      <c r="D15507" s="75">
        <f>IF($E15507="","",IFERROR(VLOOKUP(TRIM(E15507&amp;""),'Référentiel Articles'!$A$2:$F$634,3,FALSE),""))</f>
      </c>
      <c r="E15507" s="74" t="str">
        <v/>
      </c>
      <c r="F15507" s="75">
        <f>IF($E15507="","",IFERROR(VLOOKUP(TRIM(E15507&amp;""),'Référentiel Articles'!$A$2:$F$634,4,FALSE),""))</f>
      </c>
      <c r="G15507" s="76">
        <f>IF($E15507="","",IFERROR(VLOOKUP(TRIM(E15507&amp;""),'Référentiel Articles'!$A$2:$F$634,5,FALSE),""))</f>
      </c>
      <c r="H15507" s="77" t="str">
        <v/>
      </c>
      <c r="I15507" s="76">
        <f>IF($E15507="","",IFERROR(VLOOKUP(TRIM(E15507&amp;""),'Référentiel Articles'!$A$2:$F$634,6,FALSE),""))</f>
      </c>
      <c r="J15507" s="78">
        <f>IF(OR($E15507="",$H15507=""),"",$H15507*$I15507)</f>
      </c>
      <c r="K15507" s="79" t="str">
        <v/>
      </c>
    </row>
    <row r="15508">
      <c r="A15508" s="81" t="str">
        <v/>
      </c>
      <c r="B15508" s="81" t="str">
        <v/>
      </c>
      <c r="C15508" s="83">
        <f>IF($E15508="","",IFERROR(VLOOKUP(TRIM(E15508&amp;""),'Référentiel Articles'!$A$2:$F$634,2,FALSE),""))</f>
      </c>
      <c r="D15508" s="83">
        <f>IF($E15508="","",IFERROR(VLOOKUP(TRIM(E15508&amp;""),'Référentiel Articles'!$A$2:$F$634,3,FALSE),""))</f>
      </c>
      <c r="E15508" s="81" t="str">
        <v/>
      </c>
      <c r="F15508" s="83">
        <f>IF($E15508="","",IFERROR(VLOOKUP(TRIM(E15508&amp;""),'Référentiel Articles'!$A$2:$F$634,4,FALSE),""))</f>
      </c>
      <c r="G15508" s="84">
        <f>IF($E15508="","",IFERROR(VLOOKUP(TRIM(E15508&amp;""),'Référentiel Articles'!$A$2:$F$634,5,FALSE),""))</f>
      </c>
      <c r="H15508" s="85" t="str">
        <v/>
      </c>
      <c r="I15508" s="84">
        <f>IF($E15508="","",IFERROR(VLOOKUP(TRIM(E15508&amp;""),'Référentiel Articles'!$A$2:$F$634,6,FALSE),""))</f>
      </c>
      <c r="J15508" s="90">
        <f>IF(OR($E15508="",$H15508=""),"",$H15508*$I15508)</f>
      </c>
      <c r="K15508" s="87" t="str">
        <v/>
      </c>
    </row>
    <row r="15509">
      <c r="A15509" s="74" t="str">
        <v/>
      </c>
      <c r="B15509" s="74" t="str">
        <v/>
      </c>
      <c r="C15509" s="75">
        <f>IF($E15509="","",IFERROR(VLOOKUP(TRIM(E15509&amp;""),'Référentiel Articles'!$A$2:$F$634,2,FALSE),""))</f>
      </c>
      <c r="D15509" s="75">
        <f>IF($E15509="","",IFERROR(VLOOKUP(TRIM(E15509&amp;""),'Référentiel Articles'!$A$2:$F$634,3,FALSE),""))</f>
      </c>
      <c r="E15509" s="74" t="str">
        <v/>
      </c>
      <c r="F15509" s="75">
        <f>IF($E15509="","",IFERROR(VLOOKUP(TRIM(E15509&amp;""),'Référentiel Articles'!$A$2:$F$634,4,FALSE),""))</f>
      </c>
      <c r="G15509" s="76">
        <f>IF($E15509="","",IFERROR(VLOOKUP(TRIM(E15509&amp;""),'Référentiel Articles'!$A$2:$F$634,5,FALSE),""))</f>
      </c>
      <c r="H15509" s="77" t="str">
        <v/>
      </c>
      <c r="I15509" s="76">
        <f>IF($E15509="","",IFERROR(VLOOKUP(TRIM(E15509&amp;""),'Référentiel Articles'!$A$2:$F$634,6,FALSE),""))</f>
      </c>
      <c r="J15509" s="78">
        <f>IF(OR($E15509="",$H15509=""),"",$H15509*$I15509)</f>
      </c>
      <c r="K15509" s="79" t="str">
        <v/>
      </c>
    </row>
    <row r="15510">
      <c r="A15510" s="81" t="str">
        <v/>
      </c>
      <c r="B15510" s="81" t="str">
        <v/>
      </c>
      <c r="C15510" s="83">
        <f>IF($E15510="","",IFERROR(VLOOKUP(TRIM(E15510&amp;""),'Référentiel Articles'!$A$2:$F$634,2,FALSE),""))</f>
      </c>
      <c r="D15510" s="83">
        <f>IF($E15510="","",IFERROR(VLOOKUP(TRIM(E15510&amp;""),'Référentiel Articles'!$A$2:$F$634,3,FALSE),""))</f>
      </c>
      <c r="E15510" s="81" t="str">
        <v/>
      </c>
      <c r="F15510" s="83">
        <f>IF($E15510="","",IFERROR(VLOOKUP(TRIM(E15510&amp;""),'Référentiel Articles'!$A$2:$F$634,4,FALSE),""))</f>
      </c>
      <c r="G15510" s="84">
        <f>IF($E15510="","",IFERROR(VLOOKUP(TRIM(E15510&amp;""),'Référentiel Articles'!$A$2:$F$634,5,FALSE),""))</f>
      </c>
      <c r="H15510" s="85" t="str">
        <v/>
      </c>
      <c r="I15510" s="84">
        <f>IF($E15510="","",IFERROR(VLOOKUP(TRIM(E15510&amp;""),'Référentiel Articles'!$A$2:$F$634,6,FALSE),""))</f>
      </c>
      <c r="J15510" s="90">
        <f>IF(OR($E15510="",$H15510=""),"",$H15510*$I15510)</f>
      </c>
      <c r="K15510" s="87" t="str">
        <v/>
      </c>
    </row>
    <row r="15511">
      <c r="A15511" s="74" t="str">
        <v/>
      </c>
      <c r="B15511" s="74" t="str">
        <v/>
      </c>
      <c r="C15511" s="75">
        <f>IF($E15511="","",IFERROR(VLOOKUP(TRIM(E15511&amp;""),'Référentiel Articles'!$A$2:$F$634,2,FALSE),""))</f>
      </c>
      <c r="D15511" s="75">
        <f>IF($E15511="","",IFERROR(VLOOKUP(TRIM(E15511&amp;""),'Référentiel Articles'!$A$2:$F$634,3,FALSE),""))</f>
      </c>
      <c r="E15511" s="74" t="str">
        <v/>
      </c>
      <c r="F15511" s="75">
        <f>IF($E15511="","",IFERROR(VLOOKUP(TRIM(E15511&amp;""),'Référentiel Articles'!$A$2:$F$634,4,FALSE),""))</f>
      </c>
      <c r="G15511" s="76">
        <f>IF($E15511="","",IFERROR(VLOOKUP(TRIM(E15511&amp;""),'Référentiel Articles'!$A$2:$F$634,5,FALSE),""))</f>
      </c>
      <c r="H15511" s="77" t="str">
        <v/>
      </c>
      <c r="I15511" s="76">
        <f>IF($E15511="","",IFERROR(VLOOKUP(TRIM(E15511&amp;""),'Référentiel Articles'!$A$2:$F$634,6,FALSE),""))</f>
      </c>
      <c r="J15511" s="78">
        <f>IF(OR($E15511="",$H15511=""),"",$H15511*$I15511)</f>
      </c>
      <c r="K15511" s="79" t="str">
        <v/>
      </c>
    </row>
    <row r="15512">
      <c r="A15512" s="81" t="str">
        <v/>
      </c>
      <c r="B15512" s="81" t="str">
        <v/>
      </c>
      <c r="C15512" s="83">
        <f>IF($E15512="","",IFERROR(VLOOKUP(TRIM(E15512&amp;""),'Référentiel Articles'!$A$2:$F$634,2,FALSE),""))</f>
      </c>
      <c r="D15512" s="83">
        <f>IF($E15512="","",IFERROR(VLOOKUP(TRIM(E15512&amp;""),'Référentiel Articles'!$A$2:$F$634,3,FALSE),""))</f>
      </c>
      <c r="E15512" s="81" t="str">
        <v/>
      </c>
      <c r="F15512" s="83">
        <f>IF($E15512="","",IFERROR(VLOOKUP(TRIM(E15512&amp;""),'Référentiel Articles'!$A$2:$F$634,4,FALSE),""))</f>
      </c>
      <c r="G15512" s="84">
        <f>IF($E15512="","",IFERROR(VLOOKUP(TRIM(E15512&amp;""),'Référentiel Articles'!$A$2:$F$634,5,FALSE),""))</f>
      </c>
      <c r="H15512" s="85" t="str">
        <v/>
      </c>
      <c r="I15512" s="84">
        <f>IF($E15512="","",IFERROR(VLOOKUP(TRIM(E15512&amp;""),'Référentiel Articles'!$A$2:$F$634,6,FALSE),""))</f>
      </c>
      <c r="J15512" s="90">
        <f>IF(OR($E15512="",$H15512=""),"",$H15512*$I15512)</f>
      </c>
      <c r="K15512" s="87" t="str">
        <v/>
      </c>
    </row>
    <row r="15513">
      <c r="A15513" s="74" t="str">
        <v/>
      </c>
      <c r="B15513" s="74" t="str">
        <v/>
      </c>
      <c r="C15513" s="75">
        <f>IF($E15513="","",IFERROR(VLOOKUP(TRIM(E15513&amp;""),'Référentiel Articles'!$A$2:$F$634,2,FALSE),""))</f>
      </c>
      <c r="D15513" s="75">
        <f>IF($E15513="","",IFERROR(VLOOKUP(TRIM(E15513&amp;""),'Référentiel Articles'!$A$2:$F$634,3,FALSE),""))</f>
      </c>
      <c r="E15513" s="74" t="str">
        <v/>
      </c>
      <c r="F15513" s="75">
        <f>IF($E15513="","",IFERROR(VLOOKUP(TRIM(E15513&amp;""),'Référentiel Articles'!$A$2:$F$634,4,FALSE),""))</f>
      </c>
      <c r="G15513" s="76">
        <f>IF($E15513="","",IFERROR(VLOOKUP(TRIM(E15513&amp;""),'Référentiel Articles'!$A$2:$F$634,5,FALSE),""))</f>
      </c>
      <c r="H15513" s="77" t="str">
        <v/>
      </c>
      <c r="I15513" s="76">
        <f>IF($E15513="","",IFERROR(VLOOKUP(TRIM(E15513&amp;""),'Référentiel Articles'!$A$2:$F$634,6,FALSE),""))</f>
      </c>
      <c r="J15513" s="78">
        <f>IF(OR($E15513="",$H15513=""),"",$H15513*$I15513)</f>
      </c>
      <c r="K15513" s="79" t="str">
        <v/>
      </c>
    </row>
    <row r="15514">
      <c r="A15514" s="81" t="str">
        <v/>
      </c>
      <c r="B15514" s="81" t="str">
        <v/>
      </c>
      <c r="C15514" s="83">
        <f>IF($E15514="","",IFERROR(VLOOKUP(TRIM(E15514&amp;""),'Référentiel Articles'!$A$2:$F$634,2,FALSE),""))</f>
      </c>
      <c r="D15514" s="83">
        <f>IF($E15514="","",IFERROR(VLOOKUP(TRIM(E15514&amp;""),'Référentiel Articles'!$A$2:$F$634,3,FALSE),""))</f>
      </c>
      <c r="E15514" s="81" t="str">
        <v/>
      </c>
      <c r="F15514" s="83">
        <f>IF($E15514="","",IFERROR(VLOOKUP(TRIM(E15514&amp;""),'Référentiel Articles'!$A$2:$F$634,4,FALSE),""))</f>
      </c>
      <c r="G15514" s="84">
        <f>IF($E15514="","",IFERROR(VLOOKUP(TRIM(E15514&amp;""),'Référentiel Articles'!$A$2:$F$634,5,FALSE),""))</f>
      </c>
      <c r="H15514" s="85" t="str">
        <v/>
      </c>
      <c r="I15514" s="84">
        <f>IF($E15514="","",IFERROR(VLOOKUP(TRIM(E15514&amp;""),'Référentiel Articles'!$A$2:$F$634,6,FALSE),""))</f>
      </c>
      <c r="J15514" s="90">
        <f>IF(OR($E15514="",$H15514=""),"",$H15514*$I15514)</f>
      </c>
      <c r="K15514" s="87" t="str">
        <v/>
      </c>
    </row>
    <row r="15515">
      <c r="A15515" s="74" t="str">
        <v/>
      </c>
      <c r="B15515" s="74" t="str">
        <v/>
      </c>
      <c r="C15515" s="75">
        <f>IF($E15515="","",IFERROR(VLOOKUP(TRIM(E15515&amp;""),'Référentiel Articles'!$A$2:$F$634,2,FALSE),""))</f>
      </c>
      <c r="D15515" s="75">
        <f>IF($E15515="","",IFERROR(VLOOKUP(TRIM(E15515&amp;""),'Référentiel Articles'!$A$2:$F$634,3,FALSE),""))</f>
      </c>
      <c r="E15515" s="74" t="str">
        <v/>
      </c>
      <c r="F15515" s="75">
        <f>IF($E15515="","",IFERROR(VLOOKUP(TRIM(E15515&amp;""),'Référentiel Articles'!$A$2:$F$634,4,FALSE),""))</f>
      </c>
      <c r="G15515" s="76">
        <f>IF($E15515="","",IFERROR(VLOOKUP(TRIM(E15515&amp;""),'Référentiel Articles'!$A$2:$F$634,5,FALSE),""))</f>
      </c>
      <c r="H15515" s="77" t="str">
        <v/>
      </c>
      <c r="I15515" s="76">
        <f>IF($E15515="","",IFERROR(VLOOKUP(TRIM(E15515&amp;""),'Référentiel Articles'!$A$2:$F$634,6,FALSE),""))</f>
      </c>
      <c r="J15515" s="78">
        <f>IF(OR($E15515="",$H15515=""),"",$H15515*$I15515)</f>
      </c>
      <c r="K15515" s="79" t="str">
        <v/>
      </c>
    </row>
    <row r="15516">
      <c r="A15516" s="81" t="str">
        <v/>
      </c>
      <c r="B15516" s="81" t="str">
        <v/>
      </c>
      <c r="C15516" s="83">
        <f>IF($E15516="","",IFERROR(VLOOKUP(TRIM(E15516&amp;""),'Référentiel Articles'!$A$2:$F$634,2,FALSE),""))</f>
      </c>
      <c r="D15516" s="83">
        <f>IF($E15516="","",IFERROR(VLOOKUP(TRIM(E15516&amp;""),'Référentiel Articles'!$A$2:$F$634,3,FALSE),""))</f>
      </c>
      <c r="E15516" s="81" t="str">
        <v/>
      </c>
      <c r="F15516" s="83">
        <f>IF($E15516="","",IFERROR(VLOOKUP(TRIM(E15516&amp;""),'Référentiel Articles'!$A$2:$F$634,4,FALSE),""))</f>
      </c>
      <c r="G15516" s="84">
        <f>IF($E15516="","",IFERROR(VLOOKUP(TRIM(E15516&amp;""),'Référentiel Articles'!$A$2:$F$634,5,FALSE),""))</f>
      </c>
      <c r="H15516" s="85" t="str">
        <v/>
      </c>
      <c r="I15516" s="84">
        <f>IF($E15516="","",IFERROR(VLOOKUP(TRIM(E15516&amp;""),'Référentiel Articles'!$A$2:$F$634,6,FALSE),""))</f>
      </c>
      <c r="J15516" s="90">
        <f>IF(OR($E15516="",$H15516=""),"",$H15516*$I15516)</f>
      </c>
      <c r="K15516" s="87" t="str">
        <v/>
      </c>
    </row>
    <row r="15517">
      <c r="A15517" s="74" t="str">
        <v/>
      </c>
      <c r="B15517" s="74" t="str">
        <v/>
      </c>
      <c r="C15517" s="75">
        <f>IF($E15517="","",IFERROR(VLOOKUP(TRIM(E15517&amp;""),'Référentiel Articles'!$A$2:$F$634,2,FALSE),""))</f>
      </c>
      <c r="D15517" s="75">
        <f>IF($E15517="","",IFERROR(VLOOKUP(TRIM(E15517&amp;""),'Référentiel Articles'!$A$2:$F$634,3,FALSE),""))</f>
      </c>
      <c r="E15517" s="74" t="str">
        <v/>
      </c>
      <c r="F15517" s="75">
        <f>IF($E15517="","",IFERROR(VLOOKUP(TRIM(E15517&amp;""),'Référentiel Articles'!$A$2:$F$634,4,FALSE),""))</f>
      </c>
      <c r="G15517" s="76">
        <f>IF($E15517="","",IFERROR(VLOOKUP(TRIM(E15517&amp;""),'Référentiel Articles'!$A$2:$F$634,5,FALSE),""))</f>
      </c>
      <c r="H15517" s="77" t="str">
        <v/>
      </c>
      <c r="I15517" s="76">
        <f>IF($E15517="","",IFERROR(VLOOKUP(TRIM(E15517&amp;""),'Référentiel Articles'!$A$2:$F$634,6,FALSE),""))</f>
      </c>
      <c r="J15517" s="78">
        <f>IF(OR($E15517="",$H15517=""),"",$H15517*$I15517)</f>
      </c>
      <c r="K15517" s="79" t="str">
        <v/>
      </c>
    </row>
    <row r="15518">
      <c r="A15518" s="81" t="str">
        <v/>
      </c>
      <c r="B15518" s="81" t="str">
        <v/>
      </c>
      <c r="C15518" s="83">
        <f>IF($E15518="","",IFERROR(VLOOKUP(TRIM(E15518&amp;""),'Référentiel Articles'!$A$2:$F$634,2,FALSE),""))</f>
      </c>
      <c r="D15518" s="83">
        <f>IF($E15518="","",IFERROR(VLOOKUP(TRIM(E15518&amp;""),'Référentiel Articles'!$A$2:$F$634,3,FALSE),""))</f>
      </c>
      <c r="E15518" s="81" t="str">
        <v/>
      </c>
      <c r="F15518" s="83">
        <f>IF($E15518="","",IFERROR(VLOOKUP(TRIM(E15518&amp;""),'Référentiel Articles'!$A$2:$F$634,4,FALSE),""))</f>
      </c>
      <c r="G15518" s="84">
        <f>IF($E15518="","",IFERROR(VLOOKUP(TRIM(E15518&amp;""),'Référentiel Articles'!$A$2:$F$634,5,FALSE),""))</f>
      </c>
      <c r="H15518" s="85" t="str">
        <v/>
      </c>
      <c r="I15518" s="84">
        <f>IF($E15518="","",IFERROR(VLOOKUP(TRIM(E15518&amp;""),'Référentiel Articles'!$A$2:$F$634,6,FALSE),""))</f>
      </c>
      <c r="J15518" s="90">
        <f>IF(OR($E15518="",$H15518=""),"",$H15518*$I15518)</f>
      </c>
      <c r="K15518" s="87" t="str">
        <v/>
      </c>
    </row>
    <row r="15519">
      <c r="A15519" s="74" t="str">
        <v/>
      </c>
      <c r="B15519" s="74" t="str">
        <v/>
      </c>
      <c r="C15519" s="75">
        <f>IF($E15519="","",IFERROR(VLOOKUP(TRIM(E15519&amp;""),'Référentiel Articles'!$A$2:$F$634,2,FALSE),""))</f>
      </c>
      <c r="D15519" s="75">
        <f>IF($E15519="","",IFERROR(VLOOKUP(TRIM(E15519&amp;""),'Référentiel Articles'!$A$2:$F$634,3,FALSE),""))</f>
      </c>
      <c r="E15519" s="74" t="str">
        <v/>
      </c>
      <c r="F15519" s="75">
        <f>IF($E15519="","",IFERROR(VLOOKUP(TRIM(E15519&amp;""),'Référentiel Articles'!$A$2:$F$634,4,FALSE),""))</f>
      </c>
      <c r="G15519" s="76">
        <f>IF($E15519="","",IFERROR(VLOOKUP(TRIM(E15519&amp;""),'Référentiel Articles'!$A$2:$F$634,5,FALSE),""))</f>
      </c>
      <c r="H15519" s="77" t="str">
        <v/>
      </c>
      <c r="I15519" s="76">
        <f>IF($E15519="","",IFERROR(VLOOKUP(TRIM(E15519&amp;""),'Référentiel Articles'!$A$2:$F$634,6,FALSE),""))</f>
      </c>
      <c r="J15519" s="78">
        <f>IF(OR($E15519="",$H15519=""),"",$H15519*$I15519)</f>
      </c>
      <c r="K15519" s="79" t="str">
        <v/>
      </c>
    </row>
    <row r="15520">
      <c r="A15520" s="81" t="str">
        <v/>
      </c>
      <c r="B15520" s="81" t="str">
        <v/>
      </c>
      <c r="C15520" s="83">
        <f>IF($E15520="","",IFERROR(VLOOKUP(TRIM(E15520&amp;""),'Référentiel Articles'!$A$2:$F$634,2,FALSE),""))</f>
      </c>
      <c r="D15520" s="83">
        <f>IF($E15520="","",IFERROR(VLOOKUP(TRIM(E15520&amp;""),'Référentiel Articles'!$A$2:$F$634,3,FALSE),""))</f>
      </c>
      <c r="E15520" s="81" t="str">
        <v/>
      </c>
      <c r="F15520" s="83">
        <f>IF($E15520="","",IFERROR(VLOOKUP(TRIM(E15520&amp;""),'Référentiel Articles'!$A$2:$F$634,4,FALSE),""))</f>
      </c>
      <c r="G15520" s="84">
        <f>IF($E15520="","",IFERROR(VLOOKUP(TRIM(E15520&amp;""),'Référentiel Articles'!$A$2:$F$634,5,FALSE),""))</f>
      </c>
      <c r="H15520" s="85" t="str">
        <v/>
      </c>
      <c r="I15520" s="84">
        <f>IF($E15520="","",IFERROR(VLOOKUP(TRIM(E15520&amp;""),'Référentiel Articles'!$A$2:$F$634,6,FALSE),""))</f>
      </c>
      <c r="J15520" s="90">
        <f>IF(OR($E15520="",$H15520=""),"",$H15520*$I15520)</f>
      </c>
      <c r="K15520" s="87" t="str">
        <v/>
      </c>
    </row>
    <row r="15521">
      <c r="A15521" s="74" t="str">
        <v/>
      </c>
      <c r="B15521" s="74" t="str">
        <v/>
      </c>
      <c r="C15521" s="75">
        <f>IF($E15521="","",IFERROR(VLOOKUP(TRIM(E15521&amp;""),'Référentiel Articles'!$A$2:$F$634,2,FALSE),""))</f>
      </c>
      <c r="D15521" s="75">
        <f>IF($E15521="","",IFERROR(VLOOKUP(TRIM(E15521&amp;""),'Référentiel Articles'!$A$2:$F$634,3,FALSE),""))</f>
      </c>
      <c r="E15521" s="74" t="str">
        <v/>
      </c>
      <c r="F15521" s="75">
        <f>IF($E15521="","",IFERROR(VLOOKUP(TRIM(E15521&amp;""),'Référentiel Articles'!$A$2:$F$634,4,FALSE),""))</f>
      </c>
      <c r="G15521" s="76">
        <f>IF($E15521="","",IFERROR(VLOOKUP(TRIM(E15521&amp;""),'Référentiel Articles'!$A$2:$F$634,5,FALSE),""))</f>
      </c>
      <c r="H15521" s="77" t="str">
        <v/>
      </c>
      <c r="I15521" s="76">
        <f>IF($E15521="","",IFERROR(VLOOKUP(TRIM(E15521&amp;""),'Référentiel Articles'!$A$2:$F$634,6,FALSE),""))</f>
      </c>
      <c r="J15521" s="78">
        <f>IF(OR($E15521="",$H15521=""),"",$H15521*$I15521)</f>
      </c>
      <c r="K15521" s="79" t="str">
        <v/>
      </c>
    </row>
    <row r="15522">
      <c r="A15522" s="81" t="str">
        <v/>
      </c>
      <c r="B15522" s="81" t="str">
        <v/>
      </c>
      <c r="C15522" s="83">
        <f>IF($E15522="","",IFERROR(VLOOKUP(TRIM(E15522&amp;""),'Référentiel Articles'!$A$2:$F$634,2,FALSE),""))</f>
      </c>
      <c r="D15522" s="83">
        <f>IF($E15522="","",IFERROR(VLOOKUP(TRIM(E15522&amp;""),'Référentiel Articles'!$A$2:$F$634,3,FALSE),""))</f>
      </c>
      <c r="E15522" s="81" t="str">
        <v/>
      </c>
      <c r="F15522" s="83">
        <f>IF($E15522="","",IFERROR(VLOOKUP(TRIM(E15522&amp;""),'Référentiel Articles'!$A$2:$F$634,4,FALSE),""))</f>
      </c>
      <c r="G15522" s="84">
        <f>IF($E15522="","",IFERROR(VLOOKUP(TRIM(E15522&amp;""),'Référentiel Articles'!$A$2:$F$634,5,FALSE),""))</f>
      </c>
      <c r="H15522" s="85" t="str">
        <v/>
      </c>
      <c r="I15522" s="84">
        <f>IF($E15522="","",IFERROR(VLOOKUP(TRIM(E15522&amp;""),'Référentiel Articles'!$A$2:$F$634,6,FALSE),""))</f>
      </c>
      <c r="J15522" s="90">
        <f>IF(OR($E15522="",$H15522=""),"",$H15522*$I15522)</f>
      </c>
      <c r="K15522" s="87" t="str">
        <v/>
      </c>
    </row>
    <row r="15523">
      <c r="A15523" s="74" t="str">
        <v/>
      </c>
      <c r="B15523" s="74" t="str">
        <v/>
      </c>
      <c r="C15523" s="75">
        <f>IF($E15523="","",IFERROR(VLOOKUP(TRIM(E15523&amp;""),'Référentiel Articles'!$A$2:$F$634,2,FALSE),""))</f>
      </c>
      <c r="D15523" s="75">
        <f>IF($E15523="","",IFERROR(VLOOKUP(TRIM(E15523&amp;""),'Référentiel Articles'!$A$2:$F$634,3,FALSE),""))</f>
      </c>
      <c r="E15523" s="74" t="str">
        <v/>
      </c>
      <c r="F15523" s="75">
        <f>IF($E15523="","",IFERROR(VLOOKUP(TRIM(E15523&amp;""),'Référentiel Articles'!$A$2:$F$634,4,FALSE),""))</f>
      </c>
      <c r="G15523" s="76">
        <f>IF($E15523="","",IFERROR(VLOOKUP(TRIM(E15523&amp;""),'Référentiel Articles'!$A$2:$F$634,5,FALSE),""))</f>
      </c>
      <c r="H15523" s="77" t="str">
        <v/>
      </c>
      <c r="I15523" s="76">
        <f>IF($E15523="","",IFERROR(VLOOKUP(TRIM(E15523&amp;""),'Référentiel Articles'!$A$2:$F$634,6,FALSE),""))</f>
      </c>
      <c r="J15523" s="78">
        <f>IF(OR($E15523="",$H15523=""),"",$H15523*$I15523)</f>
      </c>
      <c r="K15523" s="79" t="str">
        <v/>
      </c>
    </row>
    <row r="15524">
      <c r="A15524" s="81" t="str">
        <v/>
      </c>
      <c r="B15524" s="81" t="str">
        <v/>
      </c>
      <c r="C15524" s="83">
        <f>IF($E15524="","",IFERROR(VLOOKUP(TRIM(E15524&amp;""),'Référentiel Articles'!$A$2:$F$634,2,FALSE),""))</f>
      </c>
      <c r="D15524" s="83">
        <f>IF($E15524="","",IFERROR(VLOOKUP(TRIM(E15524&amp;""),'Référentiel Articles'!$A$2:$F$634,3,FALSE),""))</f>
      </c>
      <c r="E15524" s="81" t="str">
        <v/>
      </c>
      <c r="F15524" s="83">
        <f>IF($E15524="","",IFERROR(VLOOKUP(TRIM(E15524&amp;""),'Référentiel Articles'!$A$2:$F$634,4,FALSE),""))</f>
      </c>
      <c r="G15524" s="84">
        <f>IF($E15524="","",IFERROR(VLOOKUP(TRIM(E15524&amp;""),'Référentiel Articles'!$A$2:$F$634,5,FALSE),""))</f>
      </c>
      <c r="H15524" s="85" t="str">
        <v/>
      </c>
      <c r="I15524" s="84">
        <f>IF($E15524="","",IFERROR(VLOOKUP(TRIM(E15524&amp;""),'Référentiel Articles'!$A$2:$F$634,6,FALSE),""))</f>
      </c>
      <c r="J15524" s="90">
        <f>IF(OR($E15524="",$H15524=""),"",$H15524*$I15524)</f>
      </c>
      <c r="K15524" s="87" t="str">
        <v/>
      </c>
    </row>
    <row r="15525">
      <c r="A15525" s="74" t="str">
        <v/>
      </c>
      <c r="B15525" s="74" t="str">
        <v/>
      </c>
      <c r="C15525" s="75">
        <f>IF($E15525="","",IFERROR(VLOOKUP(TRIM(E15525&amp;""),'Référentiel Articles'!$A$2:$F$634,2,FALSE),""))</f>
      </c>
      <c r="D15525" s="75">
        <f>IF($E15525="","",IFERROR(VLOOKUP(TRIM(E15525&amp;""),'Référentiel Articles'!$A$2:$F$634,3,FALSE),""))</f>
      </c>
      <c r="E15525" s="74" t="str">
        <v/>
      </c>
      <c r="F15525" s="75">
        <f>IF($E15525="","",IFERROR(VLOOKUP(TRIM(E15525&amp;""),'Référentiel Articles'!$A$2:$F$634,4,FALSE),""))</f>
      </c>
      <c r="G15525" s="76">
        <f>IF($E15525="","",IFERROR(VLOOKUP(TRIM(E15525&amp;""),'Référentiel Articles'!$A$2:$F$634,5,FALSE),""))</f>
      </c>
      <c r="H15525" s="77" t="str">
        <v/>
      </c>
      <c r="I15525" s="76">
        <f>IF($E15525="","",IFERROR(VLOOKUP(TRIM(E15525&amp;""),'Référentiel Articles'!$A$2:$F$634,6,FALSE),""))</f>
      </c>
      <c r="J15525" s="78">
        <f>IF(OR($E15525="",$H15525=""),"",$H15525*$I15525)</f>
      </c>
      <c r="K15525" s="79" t="str">
        <v/>
      </c>
    </row>
    <row r="15526">
      <c r="A15526" s="81" t="str">
        <v/>
      </c>
      <c r="B15526" s="81" t="str">
        <v/>
      </c>
      <c r="C15526" s="83">
        <f>IF($E15526="","",IFERROR(VLOOKUP(TRIM(E15526&amp;""),'Référentiel Articles'!$A$2:$F$634,2,FALSE),""))</f>
      </c>
      <c r="D15526" s="83">
        <f>IF($E15526="","",IFERROR(VLOOKUP(TRIM(E15526&amp;""),'Référentiel Articles'!$A$2:$F$634,3,FALSE),""))</f>
      </c>
      <c r="E15526" s="81" t="str">
        <v/>
      </c>
      <c r="F15526" s="83">
        <f>IF($E15526="","",IFERROR(VLOOKUP(TRIM(E15526&amp;""),'Référentiel Articles'!$A$2:$F$634,4,FALSE),""))</f>
      </c>
      <c r="G15526" s="84">
        <f>IF($E15526="","",IFERROR(VLOOKUP(TRIM(E15526&amp;""),'Référentiel Articles'!$A$2:$F$634,5,FALSE),""))</f>
      </c>
      <c r="H15526" s="85" t="str">
        <v/>
      </c>
      <c r="I15526" s="84">
        <f>IF($E15526="","",IFERROR(VLOOKUP(TRIM(E15526&amp;""),'Référentiel Articles'!$A$2:$F$634,6,FALSE),""))</f>
      </c>
      <c r="J15526" s="90">
        <f>IF(OR($E15526="",$H15526=""),"",$H15526*$I15526)</f>
      </c>
      <c r="K15526" s="87" t="str">
        <v/>
      </c>
    </row>
    <row r="15527">
      <c r="A15527" s="74" t="str">
        <v/>
      </c>
      <c r="B15527" s="74" t="str">
        <v/>
      </c>
      <c r="C15527" s="75">
        <f>IF($E15527="","",IFERROR(VLOOKUP(TRIM(E15527&amp;""),'Référentiel Articles'!$A$2:$F$634,2,FALSE),""))</f>
      </c>
      <c r="D15527" s="75">
        <f>IF($E15527="","",IFERROR(VLOOKUP(TRIM(E15527&amp;""),'Référentiel Articles'!$A$2:$F$634,3,FALSE),""))</f>
      </c>
      <c r="E15527" s="74" t="str">
        <v/>
      </c>
      <c r="F15527" s="75">
        <f>IF($E15527="","",IFERROR(VLOOKUP(TRIM(E15527&amp;""),'Référentiel Articles'!$A$2:$F$634,4,FALSE),""))</f>
      </c>
      <c r="G15527" s="76">
        <f>IF($E15527="","",IFERROR(VLOOKUP(TRIM(E15527&amp;""),'Référentiel Articles'!$A$2:$F$634,5,FALSE),""))</f>
      </c>
      <c r="H15527" s="77" t="str">
        <v/>
      </c>
      <c r="I15527" s="76">
        <f>IF($E15527="","",IFERROR(VLOOKUP(TRIM(E15527&amp;""),'Référentiel Articles'!$A$2:$F$634,6,FALSE),""))</f>
      </c>
      <c r="J15527" s="78">
        <f>IF(OR($E15527="",$H15527=""),"",$H15527*$I15527)</f>
      </c>
      <c r="K15527" s="79" t="str">
        <v/>
      </c>
    </row>
    <row r="15528">
      <c r="A15528" s="81" t="str">
        <v/>
      </c>
      <c r="B15528" s="81" t="str">
        <v/>
      </c>
      <c r="C15528" s="83">
        <f>IF($E15528="","",IFERROR(VLOOKUP(TRIM(E15528&amp;""),'Référentiel Articles'!$A$2:$F$634,2,FALSE),""))</f>
      </c>
      <c r="D15528" s="83">
        <f>IF($E15528="","",IFERROR(VLOOKUP(TRIM(E15528&amp;""),'Référentiel Articles'!$A$2:$F$634,3,FALSE),""))</f>
      </c>
      <c r="E15528" s="81" t="str">
        <v/>
      </c>
      <c r="F15528" s="83">
        <f>IF($E15528="","",IFERROR(VLOOKUP(TRIM(E15528&amp;""),'Référentiel Articles'!$A$2:$F$634,4,FALSE),""))</f>
      </c>
      <c r="G15528" s="84">
        <f>IF($E15528="","",IFERROR(VLOOKUP(TRIM(E15528&amp;""),'Référentiel Articles'!$A$2:$F$634,5,FALSE),""))</f>
      </c>
      <c r="H15528" s="85" t="str">
        <v/>
      </c>
      <c r="I15528" s="84">
        <f>IF($E15528="","",IFERROR(VLOOKUP(TRIM(E15528&amp;""),'Référentiel Articles'!$A$2:$F$634,6,FALSE),""))</f>
      </c>
      <c r="J15528" s="90">
        <f>IF(OR($E15528="",$H15528=""),"",$H15528*$I15528)</f>
      </c>
      <c r="K15528" s="87" t="str">
        <v/>
      </c>
    </row>
    <row r="15529">
      <c r="A15529" s="74" t="str">
        <v/>
      </c>
      <c r="B15529" s="74" t="str">
        <v/>
      </c>
      <c r="C15529" s="75">
        <f>IF($E15529="","",IFERROR(VLOOKUP(TRIM(E15529&amp;""),'Référentiel Articles'!$A$2:$F$634,2,FALSE),""))</f>
      </c>
      <c r="D15529" s="75">
        <f>IF($E15529="","",IFERROR(VLOOKUP(TRIM(E15529&amp;""),'Référentiel Articles'!$A$2:$F$634,3,FALSE),""))</f>
      </c>
      <c r="E15529" s="74" t="str">
        <v/>
      </c>
      <c r="F15529" s="75">
        <f>IF($E15529="","",IFERROR(VLOOKUP(TRIM(E15529&amp;""),'Référentiel Articles'!$A$2:$F$634,4,FALSE),""))</f>
      </c>
      <c r="G15529" s="76">
        <f>IF($E15529="","",IFERROR(VLOOKUP(TRIM(E15529&amp;""),'Référentiel Articles'!$A$2:$F$634,5,FALSE),""))</f>
      </c>
      <c r="H15529" s="77" t="str">
        <v/>
      </c>
      <c r="I15529" s="76">
        <f>IF($E15529="","",IFERROR(VLOOKUP(TRIM(E15529&amp;""),'Référentiel Articles'!$A$2:$F$634,6,FALSE),""))</f>
      </c>
      <c r="J15529" s="78">
        <f>IF(OR($E15529="",$H15529=""),"",$H15529*$I15529)</f>
      </c>
      <c r="K15529" s="79" t="str">
        <v/>
      </c>
    </row>
    <row r="15530">
      <c r="A15530" s="81" t="str">
        <v/>
      </c>
      <c r="B15530" s="81" t="str">
        <v/>
      </c>
      <c r="C15530" s="83">
        <f>IF($E15530="","",IFERROR(VLOOKUP(TRIM(E15530&amp;""),'Référentiel Articles'!$A$2:$F$634,2,FALSE),""))</f>
      </c>
      <c r="D15530" s="83">
        <f>IF($E15530="","",IFERROR(VLOOKUP(TRIM(E15530&amp;""),'Référentiel Articles'!$A$2:$F$634,3,FALSE),""))</f>
      </c>
      <c r="E15530" s="81" t="str">
        <v/>
      </c>
      <c r="F15530" s="83">
        <f>IF($E15530="","",IFERROR(VLOOKUP(TRIM(E15530&amp;""),'Référentiel Articles'!$A$2:$F$634,4,FALSE),""))</f>
      </c>
      <c r="G15530" s="84">
        <f>IF($E15530="","",IFERROR(VLOOKUP(TRIM(E15530&amp;""),'Référentiel Articles'!$A$2:$F$634,5,FALSE),""))</f>
      </c>
      <c r="H15530" s="85" t="str">
        <v/>
      </c>
      <c r="I15530" s="84">
        <f>IF($E15530="","",IFERROR(VLOOKUP(TRIM(E15530&amp;""),'Référentiel Articles'!$A$2:$F$634,6,FALSE),""))</f>
      </c>
      <c r="J15530" s="90">
        <f>IF(OR($E15530="",$H15530=""),"",$H15530*$I15530)</f>
      </c>
      <c r="K15530" s="87" t="str">
        <v/>
      </c>
    </row>
    <row r="15531">
      <c r="A15531" s="74" t="str">
        <v/>
      </c>
      <c r="B15531" s="74" t="str">
        <v/>
      </c>
      <c r="C15531" s="75">
        <f>IF($E15531="","",IFERROR(VLOOKUP(TRIM(E15531&amp;""),'Référentiel Articles'!$A$2:$F$634,2,FALSE),""))</f>
      </c>
      <c r="D15531" s="75">
        <f>IF($E15531="","",IFERROR(VLOOKUP(TRIM(E15531&amp;""),'Référentiel Articles'!$A$2:$F$634,3,FALSE),""))</f>
      </c>
      <c r="E15531" s="74" t="str">
        <v/>
      </c>
      <c r="F15531" s="75">
        <f>IF($E15531="","",IFERROR(VLOOKUP(TRIM(E15531&amp;""),'Référentiel Articles'!$A$2:$F$634,4,FALSE),""))</f>
      </c>
      <c r="G15531" s="76">
        <f>IF($E15531="","",IFERROR(VLOOKUP(TRIM(E15531&amp;""),'Référentiel Articles'!$A$2:$F$634,5,FALSE),""))</f>
      </c>
      <c r="H15531" s="77" t="str">
        <v/>
      </c>
      <c r="I15531" s="76">
        <f>IF($E15531="","",IFERROR(VLOOKUP(TRIM(E15531&amp;""),'Référentiel Articles'!$A$2:$F$634,6,FALSE),""))</f>
      </c>
      <c r="J15531" s="78">
        <f>IF(OR($E15531="",$H15531=""),"",$H15531*$I15531)</f>
      </c>
      <c r="K15531" s="79" t="str">
        <v/>
      </c>
    </row>
    <row r="15532">
      <c r="A15532" s="81" t="str">
        <v/>
      </c>
      <c r="B15532" s="81" t="str">
        <v/>
      </c>
      <c r="C15532" s="83">
        <f>IF($E15532="","",IFERROR(VLOOKUP(TRIM(E15532&amp;""),'Référentiel Articles'!$A$2:$F$634,2,FALSE),""))</f>
      </c>
      <c r="D15532" s="83">
        <f>IF($E15532="","",IFERROR(VLOOKUP(TRIM(E15532&amp;""),'Référentiel Articles'!$A$2:$F$634,3,FALSE),""))</f>
      </c>
      <c r="E15532" s="81" t="str">
        <v/>
      </c>
      <c r="F15532" s="83">
        <f>IF($E15532="","",IFERROR(VLOOKUP(TRIM(E15532&amp;""),'Référentiel Articles'!$A$2:$F$634,4,FALSE),""))</f>
      </c>
      <c r="G15532" s="84">
        <f>IF($E15532="","",IFERROR(VLOOKUP(TRIM(E15532&amp;""),'Référentiel Articles'!$A$2:$F$634,5,FALSE),""))</f>
      </c>
      <c r="H15532" s="85" t="str">
        <v/>
      </c>
      <c r="I15532" s="84">
        <f>IF($E15532="","",IFERROR(VLOOKUP(TRIM(E15532&amp;""),'Référentiel Articles'!$A$2:$F$634,6,FALSE),""))</f>
      </c>
      <c r="J15532" s="90">
        <f>IF(OR($E15532="",$H15532=""),"",$H15532*$I15532)</f>
      </c>
      <c r="K15532" s="87" t="str">
        <v/>
      </c>
    </row>
    <row r="15533">
      <c r="A15533" s="74" t="str">
        <v/>
      </c>
      <c r="B15533" s="74" t="str">
        <v/>
      </c>
      <c r="C15533" s="75">
        <f>IF($E15533="","",IFERROR(VLOOKUP(TRIM(E15533&amp;""),'Référentiel Articles'!$A$2:$F$634,2,FALSE),""))</f>
      </c>
      <c r="D15533" s="75">
        <f>IF($E15533="","",IFERROR(VLOOKUP(TRIM(E15533&amp;""),'Référentiel Articles'!$A$2:$F$634,3,FALSE),""))</f>
      </c>
      <c r="E15533" s="74" t="str">
        <v/>
      </c>
      <c r="F15533" s="75">
        <f>IF($E15533="","",IFERROR(VLOOKUP(TRIM(E15533&amp;""),'Référentiel Articles'!$A$2:$F$634,4,FALSE),""))</f>
      </c>
      <c r="G15533" s="76">
        <f>IF($E15533="","",IFERROR(VLOOKUP(TRIM(E15533&amp;""),'Référentiel Articles'!$A$2:$F$634,5,FALSE),""))</f>
      </c>
      <c r="H15533" s="77" t="str">
        <v/>
      </c>
      <c r="I15533" s="76">
        <f>IF($E15533="","",IFERROR(VLOOKUP(TRIM(E15533&amp;""),'Référentiel Articles'!$A$2:$F$634,6,FALSE),""))</f>
      </c>
      <c r="J15533" s="78">
        <f>IF(OR($E15533="",$H15533=""),"",$H15533*$I15533)</f>
      </c>
      <c r="K15533" s="79" t="str">
        <v/>
      </c>
    </row>
    <row r="15534">
      <c r="A15534" s="81" t="str">
        <v/>
      </c>
      <c r="B15534" s="81" t="str">
        <v/>
      </c>
      <c r="C15534" s="83">
        <f>IF($E15534="","",IFERROR(VLOOKUP(TRIM(E15534&amp;""),'Référentiel Articles'!$A$2:$F$634,2,FALSE),""))</f>
      </c>
      <c r="D15534" s="83">
        <f>IF($E15534="","",IFERROR(VLOOKUP(TRIM(E15534&amp;""),'Référentiel Articles'!$A$2:$F$634,3,FALSE),""))</f>
      </c>
      <c r="E15534" s="81" t="str">
        <v/>
      </c>
      <c r="F15534" s="83">
        <f>IF($E15534="","",IFERROR(VLOOKUP(TRIM(E15534&amp;""),'Référentiel Articles'!$A$2:$F$634,4,FALSE),""))</f>
      </c>
      <c r="G15534" s="84">
        <f>IF($E15534="","",IFERROR(VLOOKUP(TRIM(E15534&amp;""),'Référentiel Articles'!$A$2:$F$634,5,FALSE),""))</f>
      </c>
      <c r="H15534" s="85" t="str">
        <v/>
      </c>
      <c r="I15534" s="84">
        <f>IF($E15534="","",IFERROR(VLOOKUP(TRIM(E15534&amp;""),'Référentiel Articles'!$A$2:$F$634,6,FALSE),""))</f>
      </c>
      <c r="J15534" s="90">
        <f>IF(OR($E15534="",$H15534=""),"",$H15534*$I15534)</f>
      </c>
      <c r="K15534" s="87" t="str">
        <v/>
      </c>
    </row>
    <row r="15535">
      <c r="A15535" s="74" t="str">
        <v/>
      </c>
      <c r="B15535" s="74" t="str">
        <v/>
      </c>
      <c r="C15535" s="75">
        <f>IF($E15535="","",IFERROR(VLOOKUP(TRIM(E15535&amp;""),'Référentiel Articles'!$A$2:$F$634,2,FALSE),""))</f>
      </c>
      <c r="D15535" s="75">
        <f>IF($E15535="","",IFERROR(VLOOKUP(TRIM(E15535&amp;""),'Référentiel Articles'!$A$2:$F$634,3,FALSE),""))</f>
      </c>
      <c r="E15535" s="74" t="str">
        <v/>
      </c>
      <c r="F15535" s="75">
        <f>IF($E15535="","",IFERROR(VLOOKUP(TRIM(E15535&amp;""),'Référentiel Articles'!$A$2:$F$634,4,FALSE),""))</f>
      </c>
      <c r="G15535" s="76">
        <f>IF($E15535="","",IFERROR(VLOOKUP(TRIM(E15535&amp;""),'Référentiel Articles'!$A$2:$F$634,5,FALSE),""))</f>
      </c>
      <c r="H15535" s="77" t="str">
        <v/>
      </c>
      <c r="I15535" s="76">
        <f>IF($E15535="","",IFERROR(VLOOKUP(TRIM(E15535&amp;""),'Référentiel Articles'!$A$2:$F$634,6,FALSE),""))</f>
      </c>
      <c r="J15535" s="78">
        <f>IF(OR($E15535="",$H15535=""),"",$H15535*$I15535)</f>
      </c>
      <c r="K15535" s="79" t="str">
        <v/>
      </c>
    </row>
    <row r="15536">
      <c r="A15536" s="81" t="str">
        <v/>
      </c>
      <c r="B15536" s="81" t="str">
        <v/>
      </c>
      <c r="C15536" s="83">
        <f>IF($E15536="","",IFERROR(VLOOKUP(TRIM(E15536&amp;""),'Référentiel Articles'!$A$2:$F$634,2,FALSE),""))</f>
      </c>
      <c r="D15536" s="83">
        <f>IF($E15536="","",IFERROR(VLOOKUP(TRIM(E15536&amp;""),'Référentiel Articles'!$A$2:$F$634,3,FALSE),""))</f>
      </c>
      <c r="E15536" s="81" t="str">
        <v/>
      </c>
      <c r="F15536" s="83">
        <f>IF($E15536="","",IFERROR(VLOOKUP(TRIM(E15536&amp;""),'Référentiel Articles'!$A$2:$F$634,4,FALSE),""))</f>
      </c>
      <c r="G15536" s="84">
        <f>IF($E15536="","",IFERROR(VLOOKUP(TRIM(E15536&amp;""),'Référentiel Articles'!$A$2:$F$634,5,FALSE),""))</f>
      </c>
      <c r="H15536" s="85" t="str">
        <v/>
      </c>
      <c r="I15536" s="84">
        <f>IF($E15536="","",IFERROR(VLOOKUP(TRIM(E15536&amp;""),'Référentiel Articles'!$A$2:$F$634,6,FALSE),""))</f>
      </c>
      <c r="J15536" s="90">
        <f>IF(OR($E15536="",$H15536=""),"",$H15536*$I15536)</f>
      </c>
      <c r="K15536" s="87" t="str">
        <v/>
      </c>
    </row>
    <row r="15537">
      <c r="A15537" s="74" t="str">
        <v/>
      </c>
      <c r="B15537" s="74" t="str">
        <v/>
      </c>
      <c r="C15537" s="75">
        <f>IF($E15537="","",IFERROR(VLOOKUP(TRIM(E15537&amp;""),'Référentiel Articles'!$A$2:$F$634,2,FALSE),""))</f>
      </c>
      <c r="D15537" s="75">
        <f>IF($E15537="","",IFERROR(VLOOKUP(TRIM(E15537&amp;""),'Référentiel Articles'!$A$2:$F$634,3,FALSE),""))</f>
      </c>
      <c r="E15537" s="74" t="str">
        <v/>
      </c>
      <c r="F15537" s="75">
        <f>IF($E15537="","",IFERROR(VLOOKUP(TRIM(E15537&amp;""),'Référentiel Articles'!$A$2:$F$634,4,FALSE),""))</f>
      </c>
      <c r="G15537" s="76">
        <f>IF($E15537="","",IFERROR(VLOOKUP(TRIM(E15537&amp;""),'Référentiel Articles'!$A$2:$F$634,5,FALSE),""))</f>
      </c>
      <c r="H15537" s="77" t="str">
        <v/>
      </c>
      <c r="I15537" s="76">
        <f>IF($E15537="","",IFERROR(VLOOKUP(TRIM(E15537&amp;""),'Référentiel Articles'!$A$2:$F$634,6,FALSE),""))</f>
      </c>
      <c r="J15537" s="78">
        <f>IF(OR($E15537="",$H15537=""),"",$H15537*$I15537)</f>
      </c>
      <c r="K15537" s="79" t="str">
        <v/>
      </c>
    </row>
    <row r="15538">
      <c r="A15538" s="81" t="str">
        <v/>
      </c>
      <c r="B15538" s="81" t="str">
        <v/>
      </c>
      <c r="C15538" s="83">
        <f>IF($E15538="","",IFERROR(VLOOKUP(TRIM(E15538&amp;""),'Référentiel Articles'!$A$2:$F$634,2,FALSE),""))</f>
      </c>
      <c r="D15538" s="83">
        <f>IF($E15538="","",IFERROR(VLOOKUP(TRIM(E15538&amp;""),'Référentiel Articles'!$A$2:$F$634,3,FALSE),""))</f>
      </c>
      <c r="E15538" s="81" t="str">
        <v/>
      </c>
      <c r="F15538" s="83">
        <f>IF($E15538="","",IFERROR(VLOOKUP(TRIM(E15538&amp;""),'Référentiel Articles'!$A$2:$F$634,4,FALSE),""))</f>
      </c>
      <c r="G15538" s="84">
        <f>IF($E15538="","",IFERROR(VLOOKUP(TRIM(E15538&amp;""),'Référentiel Articles'!$A$2:$F$634,5,FALSE),""))</f>
      </c>
      <c r="H15538" s="85" t="str">
        <v/>
      </c>
      <c r="I15538" s="84">
        <f>IF($E15538="","",IFERROR(VLOOKUP(TRIM(E15538&amp;""),'Référentiel Articles'!$A$2:$F$634,6,FALSE),""))</f>
      </c>
      <c r="J15538" s="90">
        <f>IF(OR($E15538="",$H15538=""),"",$H15538*$I15538)</f>
      </c>
      <c r="K15538" s="87" t="str">
        <v/>
      </c>
    </row>
    <row r="15539">
      <c r="A15539" s="74" t="str">
        <v/>
      </c>
      <c r="B15539" s="74" t="str">
        <v/>
      </c>
      <c r="C15539" s="75">
        <f>IF($E15539="","",IFERROR(VLOOKUP(TRIM(E15539&amp;""),'Référentiel Articles'!$A$2:$F$634,2,FALSE),""))</f>
      </c>
      <c r="D15539" s="75">
        <f>IF($E15539="","",IFERROR(VLOOKUP(TRIM(E15539&amp;""),'Référentiel Articles'!$A$2:$F$634,3,FALSE),""))</f>
      </c>
      <c r="E15539" s="74" t="str">
        <v/>
      </c>
      <c r="F15539" s="75">
        <f>IF($E15539="","",IFERROR(VLOOKUP(TRIM(E15539&amp;""),'Référentiel Articles'!$A$2:$F$634,4,FALSE),""))</f>
      </c>
      <c r="G15539" s="76">
        <f>IF($E15539="","",IFERROR(VLOOKUP(TRIM(E15539&amp;""),'Référentiel Articles'!$A$2:$F$634,5,FALSE),""))</f>
      </c>
      <c r="H15539" s="77" t="str">
        <v/>
      </c>
      <c r="I15539" s="76">
        <f>IF($E15539="","",IFERROR(VLOOKUP(TRIM(E15539&amp;""),'Référentiel Articles'!$A$2:$F$634,6,FALSE),""))</f>
      </c>
      <c r="J15539" s="78">
        <f>IF(OR($E15539="",$H15539=""),"",$H15539*$I15539)</f>
      </c>
      <c r="K15539" s="79" t="str">
        <v/>
      </c>
    </row>
    <row r="15540">
      <c r="A15540" s="81" t="str">
        <v/>
      </c>
      <c r="B15540" s="81" t="str">
        <v/>
      </c>
      <c r="C15540" s="83">
        <f>IF($E15540="","",IFERROR(VLOOKUP(TRIM(E15540&amp;""),'Référentiel Articles'!$A$2:$F$634,2,FALSE),""))</f>
      </c>
      <c r="D15540" s="83">
        <f>IF($E15540="","",IFERROR(VLOOKUP(TRIM(E15540&amp;""),'Référentiel Articles'!$A$2:$F$634,3,FALSE),""))</f>
      </c>
      <c r="E15540" s="81" t="str">
        <v/>
      </c>
      <c r="F15540" s="83">
        <f>IF($E15540="","",IFERROR(VLOOKUP(TRIM(E15540&amp;""),'Référentiel Articles'!$A$2:$F$634,4,FALSE),""))</f>
      </c>
      <c r="G15540" s="84">
        <f>IF($E15540="","",IFERROR(VLOOKUP(TRIM(E15540&amp;""),'Référentiel Articles'!$A$2:$F$634,5,FALSE),""))</f>
      </c>
      <c r="H15540" s="85" t="str">
        <v/>
      </c>
      <c r="I15540" s="84">
        <f>IF($E15540="","",IFERROR(VLOOKUP(TRIM(E15540&amp;""),'Référentiel Articles'!$A$2:$F$634,6,FALSE),""))</f>
      </c>
      <c r="J15540" s="90">
        <f>IF(OR($E15540="",$H15540=""),"",$H15540*$I15540)</f>
      </c>
      <c r="K15540" s="87" t="str">
        <v/>
      </c>
    </row>
    <row r="15541">
      <c r="A15541" s="74" t="str">
        <v/>
      </c>
      <c r="B15541" s="74" t="str">
        <v/>
      </c>
      <c r="C15541" s="75">
        <f>IF($E15541="","",IFERROR(VLOOKUP(TRIM(E15541&amp;""),'Référentiel Articles'!$A$2:$F$634,2,FALSE),""))</f>
      </c>
      <c r="D15541" s="75">
        <f>IF($E15541="","",IFERROR(VLOOKUP(TRIM(E15541&amp;""),'Référentiel Articles'!$A$2:$F$634,3,FALSE),""))</f>
      </c>
      <c r="E15541" s="74" t="str">
        <v/>
      </c>
      <c r="F15541" s="75">
        <f>IF($E15541="","",IFERROR(VLOOKUP(TRIM(E15541&amp;""),'Référentiel Articles'!$A$2:$F$634,4,FALSE),""))</f>
      </c>
      <c r="G15541" s="76">
        <f>IF($E15541="","",IFERROR(VLOOKUP(TRIM(E15541&amp;""),'Référentiel Articles'!$A$2:$F$634,5,FALSE),""))</f>
      </c>
      <c r="H15541" s="77" t="str">
        <v/>
      </c>
      <c r="I15541" s="76">
        <f>IF($E15541="","",IFERROR(VLOOKUP(TRIM(E15541&amp;""),'Référentiel Articles'!$A$2:$F$634,6,FALSE),""))</f>
      </c>
      <c r="J15541" s="78">
        <f>IF(OR($E15541="",$H15541=""),"",$H15541*$I15541)</f>
      </c>
      <c r="K15541" s="79" t="str">
        <v/>
      </c>
    </row>
    <row r="15542">
      <c r="A15542" s="81" t="str">
        <v/>
      </c>
      <c r="B15542" s="81" t="str">
        <v/>
      </c>
      <c r="C15542" s="83">
        <f>IF($E15542="","",IFERROR(VLOOKUP(TRIM(E15542&amp;""),'Référentiel Articles'!$A$2:$F$634,2,FALSE),""))</f>
      </c>
      <c r="D15542" s="83">
        <f>IF($E15542="","",IFERROR(VLOOKUP(TRIM(E15542&amp;""),'Référentiel Articles'!$A$2:$F$634,3,FALSE),""))</f>
      </c>
      <c r="E15542" s="81" t="str">
        <v/>
      </c>
      <c r="F15542" s="83">
        <f>IF($E15542="","",IFERROR(VLOOKUP(TRIM(E15542&amp;""),'Référentiel Articles'!$A$2:$F$634,4,FALSE),""))</f>
      </c>
      <c r="G15542" s="84">
        <f>IF($E15542="","",IFERROR(VLOOKUP(TRIM(E15542&amp;""),'Référentiel Articles'!$A$2:$F$634,5,FALSE),""))</f>
      </c>
      <c r="H15542" s="85" t="str">
        <v/>
      </c>
      <c r="I15542" s="84">
        <f>IF($E15542="","",IFERROR(VLOOKUP(TRIM(E15542&amp;""),'Référentiel Articles'!$A$2:$F$634,6,FALSE),""))</f>
      </c>
      <c r="J15542" s="90">
        <f>IF(OR($E15542="",$H15542=""),"",$H15542*$I15542)</f>
      </c>
      <c r="K15542" s="87" t="str">
        <v/>
      </c>
    </row>
    <row r="15543">
      <c r="A15543" s="74" t="str">
        <v/>
      </c>
      <c r="B15543" s="74" t="str">
        <v/>
      </c>
      <c r="C15543" s="75">
        <f>IF($E15543="","",IFERROR(VLOOKUP(TRIM(E15543&amp;""),'Référentiel Articles'!$A$2:$F$634,2,FALSE),""))</f>
      </c>
      <c r="D15543" s="75">
        <f>IF($E15543="","",IFERROR(VLOOKUP(TRIM(E15543&amp;""),'Référentiel Articles'!$A$2:$F$634,3,FALSE),""))</f>
      </c>
      <c r="E15543" s="74" t="str">
        <v/>
      </c>
      <c r="F15543" s="75">
        <f>IF($E15543="","",IFERROR(VLOOKUP(TRIM(E15543&amp;""),'Référentiel Articles'!$A$2:$F$634,4,FALSE),""))</f>
      </c>
      <c r="G15543" s="76">
        <f>IF($E15543="","",IFERROR(VLOOKUP(TRIM(E15543&amp;""),'Référentiel Articles'!$A$2:$F$634,5,FALSE),""))</f>
      </c>
      <c r="H15543" s="77" t="str">
        <v/>
      </c>
      <c r="I15543" s="76">
        <f>IF($E15543="","",IFERROR(VLOOKUP(TRIM(E15543&amp;""),'Référentiel Articles'!$A$2:$F$634,6,FALSE),""))</f>
      </c>
      <c r="J15543" s="78">
        <f>IF(OR($E15543="",$H15543=""),"",$H15543*$I15543)</f>
      </c>
      <c r="K15543" s="79" t="str">
        <v/>
      </c>
    </row>
    <row r="15544">
      <c r="A15544" s="81" t="str">
        <v/>
      </c>
      <c r="B15544" s="81" t="str">
        <v/>
      </c>
      <c r="C15544" s="83">
        <f>IF($E15544="","",IFERROR(VLOOKUP(TRIM(E15544&amp;""),'Référentiel Articles'!$A$2:$F$634,2,FALSE),""))</f>
      </c>
      <c r="D15544" s="83">
        <f>IF($E15544="","",IFERROR(VLOOKUP(TRIM(E15544&amp;""),'Référentiel Articles'!$A$2:$F$634,3,FALSE),""))</f>
      </c>
      <c r="E15544" s="81" t="str">
        <v/>
      </c>
      <c r="F15544" s="83">
        <f>IF($E15544="","",IFERROR(VLOOKUP(TRIM(E15544&amp;""),'Référentiel Articles'!$A$2:$F$634,4,FALSE),""))</f>
      </c>
      <c r="G15544" s="84">
        <f>IF($E15544="","",IFERROR(VLOOKUP(TRIM(E15544&amp;""),'Référentiel Articles'!$A$2:$F$634,5,FALSE),""))</f>
      </c>
      <c r="H15544" s="85" t="str">
        <v/>
      </c>
      <c r="I15544" s="84">
        <f>IF($E15544="","",IFERROR(VLOOKUP(TRIM(E15544&amp;""),'Référentiel Articles'!$A$2:$F$634,6,FALSE),""))</f>
      </c>
      <c r="J15544" s="90">
        <f>IF(OR($E15544="",$H15544=""),"",$H15544*$I15544)</f>
      </c>
      <c r="K15544" s="87" t="str">
        <v/>
      </c>
    </row>
    <row r="15545">
      <c r="A15545" s="74" t="str">
        <v/>
      </c>
      <c r="B15545" s="74" t="str">
        <v/>
      </c>
      <c r="C15545" s="75">
        <f>IF($E15545="","",IFERROR(VLOOKUP(TRIM(E15545&amp;""),'Référentiel Articles'!$A$2:$F$634,2,FALSE),""))</f>
      </c>
      <c r="D15545" s="75">
        <f>IF($E15545="","",IFERROR(VLOOKUP(TRIM(E15545&amp;""),'Référentiel Articles'!$A$2:$F$634,3,FALSE),""))</f>
      </c>
      <c r="E15545" s="74" t="str">
        <v/>
      </c>
      <c r="F15545" s="75">
        <f>IF($E15545="","",IFERROR(VLOOKUP(TRIM(E15545&amp;""),'Référentiel Articles'!$A$2:$F$634,4,FALSE),""))</f>
      </c>
      <c r="G15545" s="76">
        <f>IF($E15545="","",IFERROR(VLOOKUP(TRIM(E15545&amp;""),'Référentiel Articles'!$A$2:$F$634,5,FALSE),""))</f>
      </c>
      <c r="H15545" s="77" t="str">
        <v/>
      </c>
      <c r="I15545" s="76">
        <f>IF($E15545="","",IFERROR(VLOOKUP(TRIM(E15545&amp;""),'Référentiel Articles'!$A$2:$F$634,6,FALSE),""))</f>
      </c>
      <c r="J15545" s="78">
        <f>IF(OR($E15545="",$H15545=""),"",$H15545*$I15545)</f>
      </c>
      <c r="K15545" s="79" t="str">
        <v/>
      </c>
    </row>
    <row r="15546">
      <c r="A15546" s="81" t="str">
        <v/>
      </c>
      <c r="B15546" s="81" t="str">
        <v/>
      </c>
      <c r="C15546" s="83">
        <f>IF($E15546="","",IFERROR(VLOOKUP(TRIM(E15546&amp;""),'Référentiel Articles'!$A$2:$F$634,2,FALSE),""))</f>
      </c>
      <c r="D15546" s="83">
        <f>IF($E15546="","",IFERROR(VLOOKUP(TRIM(E15546&amp;""),'Référentiel Articles'!$A$2:$F$634,3,FALSE),""))</f>
      </c>
      <c r="E15546" s="81" t="str">
        <v/>
      </c>
      <c r="F15546" s="83">
        <f>IF($E15546="","",IFERROR(VLOOKUP(TRIM(E15546&amp;""),'Référentiel Articles'!$A$2:$F$634,4,FALSE),""))</f>
      </c>
      <c r="G15546" s="84">
        <f>IF($E15546="","",IFERROR(VLOOKUP(TRIM(E15546&amp;""),'Référentiel Articles'!$A$2:$F$634,5,FALSE),""))</f>
      </c>
      <c r="H15546" s="85" t="str">
        <v/>
      </c>
      <c r="I15546" s="84">
        <f>IF($E15546="","",IFERROR(VLOOKUP(TRIM(E15546&amp;""),'Référentiel Articles'!$A$2:$F$634,6,FALSE),""))</f>
      </c>
      <c r="J15546" s="90">
        <f>IF(OR($E15546="",$H15546=""),"",$H15546*$I15546)</f>
      </c>
      <c r="K15546" s="87" t="str">
        <v/>
      </c>
    </row>
    <row r="15547">
      <c r="A15547" s="74" t="str">
        <v/>
      </c>
      <c r="B15547" s="74" t="str">
        <v/>
      </c>
      <c r="C15547" s="75">
        <f>IF($E15547="","",IFERROR(VLOOKUP(TRIM(E15547&amp;""),'Référentiel Articles'!$A$2:$F$634,2,FALSE),""))</f>
      </c>
      <c r="D15547" s="75">
        <f>IF($E15547="","",IFERROR(VLOOKUP(TRIM(E15547&amp;""),'Référentiel Articles'!$A$2:$F$634,3,FALSE),""))</f>
      </c>
      <c r="E15547" s="74" t="str">
        <v/>
      </c>
      <c r="F15547" s="75">
        <f>IF($E15547="","",IFERROR(VLOOKUP(TRIM(E15547&amp;""),'Référentiel Articles'!$A$2:$F$634,4,FALSE),""))</f>
      </c>
      <c r="G15547" s="76">
        <f>IF($E15547="","",IFERROR(VLOOKUP(TRIM(E15547&amp;""),'Référentiel Articles'!$A$2:$F$634,5,FALSE),""))</f>
      </c>
      <c r="H15547" s="77" t="str">
        <v/>
      </c>
      <c r="I15547" s="76">
        <f>IF($E15547="","",IFERROR(VLOOKUP(TRIM(E15547&amp;""),'Référentiel Articles'!$A$2:$F$634,6,FALSE),""))</f>
      </c>
      <c r="J15547" s="78">
        <f>IF(OR($E15547="",$H15547=""),"",$H15547*$I15547)</f>
      </c>
      <c r="K15547" s="79" t="str">
        <v/>
      </c>
    </row>
    <row r="15548">
      <c r="A15548" s="81" t="str">
        <v/>
      </c>
      <c r="B15548" s="81" t="str">
        <v/>
      </c>
      <c r="C15548" s="83">
        <f>IF($E15548="","",IFERROR(VLOOKUP(TRIM(E15548&amp;""),'Référentiel Articles'!$A$2:$F$634,2,FALSE),""))</f>
      </c>
      <c r="D15548" s="83">
        <f>IF($E15548="","",IFERROR(VLOOKUP(TRIM(E15548&amp;""),'Référentiel Articles'!$A$2:$F$634,3,FALSE),""))</f>
      </c>
      <c r="E15548" s="81" t="str">
        <v/>
      </c>
      <c r="F15548" s="83">
        <f>IF($E15548="","",IFERROR(VLOOKUP(TRIM(E15548&amp;""),'Référentiel Articles'!$A$2:$F$634,4,FALSE),""))</f>
      </c>
      <c r="G15548" s="84">
        <f>IF($E15548="","",IFERROR(VLOOKUP(TRIM(E15548&amp;""),'Référentiel Articles'!$A$2:$F$634,5,FALSE),""))</f>
      </c>
      <c r="H15548" s="85" t="str">
        <v/>
      </c>
      <c r="I15548" s="84">
        <f>IF($E15548="","",IFERROR(VLOOKUP(TRIM(E15548&amp;""),'Référentiel Articles'!$A$2:$F$634,6,FALSE),""))</f>
      </c>
      <c r="J15548" s="90">
        <f>IF(OR($E15548="",$H15548=""),"",$H15548*$I15548)</f>
      </c>
      <c r="K15548" s="87" t="str">
        <v/>
      </c>
    </row>
    <row r="15549">
      <c r="A15549" s="74" t="str">
        <v/>
      </c>
      <c r="B15549" s="74" t="str">
        <v/>
      </c>
      <c r="C15549" s="75">
        <f>IF($E15549="","",IFERROR(VLOOKUP(TRIM(E15549&amp;""),'Référentiel Articles'!$A$2:$F$634,2,FALSE),""))</f>
      </c>
      <c r="D15549" s="75">
        <f>IF($E15549="","",IFERROR(VLOOKUP(TRIM(E15549&amp;""),'Référentiel Articles'!$A$2:$F$634,3,FALSE),""))</f>
      </c>
      <c r="E15549" s="74" t="str">
        <v/>
      </c>
      <c r="F15549" s="75">
        <f>IF($E15549="","",IFERROR(VLOOKUP(TRIM(E15549&amp;""),'Référentiel Articles'!$A$2:$F$634,4,FALSE),""))</f>
      </c>
      <c r="G15549" s="76">
        <f>IF($E15549="","",IFERROR(VLOOKUP(TRIM(E15549&amp;""),'Référentiel Articles'!$A$2:$F$634,5,FALSE),""))</f>
      </c>
      <c r="H15549" s="77" t="str">
        <v/>
      </c>
      <c r="I15549" s="76">
        <f>IF($E15549="","",IFERROR(VLOOKUP(TRIM(E15549&amp;""),'Référentiel Articles'!$A$2:$F$634,6,FALSE),""))</f>
      </c>
      <c r="J15549" s="78">
        <f>IF(OR($E15549="",$H15549=""),"",$H15549*$I15549)</f>
      </c>
      <c r="K15549" s="79" t="str">
        <v/>
      </c>
    </row>
    <row r="15550">
      <c r="A15550" s="81" t="str">
        <v/>
      </c>
      <c r="B15550" s="81" t="str">
        <v/>
      </c>
      <c r="C15550" s="83">
        <f>IF($E15550="","",IFERROR(VLOOKUP(TRIM(E15550&amp;""),'Référentiel Articles'!$A$2:$F$634,2,FALSE),""))</f>
      </c>
      <c r="D15550" s="83">
        <f>IF($E15550="","",IFERROR(VLOOKUP(TRIM(E15550&amp;""),'Référentiel Articles'!$A$2:$F$634,3,FALSE),""))</f>
      </c>
      <c r="E15550" s="81" t="str">
        <v/>
      </c>
      <c r="F15550" s="83">
        <f>IF($E15550="","",IFERROR(VLOOKUP(TRIM(E15550&amp;""),'Référentiel Articles'!$A$2:$F$634,4,FALSE),""))</f>
      </c>
      <c r="G15550" s="84">
        <f>IF($E15550="","",IFERROR(VLOOKUP(TRIM(E15550&amp;""),'Référentiel Articles'!$A$2:$F$634,5,FALSE),""))</f>
      </c>
      <c r="H15550" s="85" t="str">
        <v/>
      </c>
      <c r="I15550" s="84">
        <f>IF($E15550="","",IFERROR(VLOOKUP(TRIM(E15550&amp;""),'Référentiel Articles'!$A$2:$F$634,6,FALSE),""))</f>
      </c>
      <c r="J15550" s="90">
        <f>IF(OR($E15550="",$H15550=""),"",$H15550*$I15550)</f>
      </c>
      <c r="K15550" s="87" t="str">
        <v/>
      </c>
    </row>
    <row r="15551">
      <c r="A15551" s="74" t="str">
        <v/>
      </c>
      <c r="B15551" s="74" t="str">
        <v/>
      </c>
      <c r="C15551" s="75">
        <f>IF($E15551="","",IFERROR(VLOOKUP(TRIM(E15551&amp;""),'Référentiel Articles'!$A$2:$F$634,2,FALSE),""))</f>
      </c>
      <c r="D15551" s="75">
        <f>IF($E15551="","",IFERROR(VLOOKUP(TRIM(E15551&amp;""),'Référentiel Articles'!$A$2:$F$634,3,FALSE),""))</f>
      </c>
      <c r="E15551" s="74" t="str">
        <v/>
      </c>
      <c r="F15551" s="75">
        <f>IF($E15551="","",IFERROR(VLOOKUP(TRIM(E15551&amp;""),'Référentiel Articles'!$A$2:$F$634,4,FALSE),""))</f>
      </c>
      <c r="G15551" s="76">
        <f>IF($E15551="","",IFERROR(VLOOKUP(TRIM(E15551&amp;""),'Référentiel Articles'!$A$2:$F$634,5,FALSE),""))</f>
      </c>
      <c r="H15551" s="77" t="str">
        <v/>
      </c>
      <c r="I15551" s="76">
        <f>IF($E15551="","",IFERROR(VLOOKUP(TRIM(E15551&amp;""),'Référentiel Articles'!$A$2:$F$634,6,FALSE),""))</f>
      </c>
      <c r="J15551" s="78">
        <f>IF(OR($E15551="",$H15551=""),"",$H15551*$I15551)</f>
      </c>
      <c r="K15551" s="79" t="str">
        <v/>
      </c>
    </row>
    <row r="15552">
      <c r="A15552" s="81" t="str">
        <v/>
      </c>
      <c r="B15552" s="81" t="str">
        <v/>
      </c>
      <c r="C15552" s="83">
        <f>IF($E15552="","",IFERROR(VLOOKUP(TRIM(E15552&amp;""),'Référentiel Articles'!$A$2:$F$634,2,FALSE),""))</f>
      </c>
      <c r="D15552" s="83">
        <f>IF($E15552="","",IFERROR(VLOOKUP(TRIM(E15552&amp;""),'Référentiel Articles'!$A$2:$F$634,3,FALSE),""))</f>
      </c>
      <c r="E15552" s="81" t="str">
        <v/>
      </c>
      <c r="F15552" s="83">
        <f>IF($E15552="","",IFERROR(VLOOKUP(TRIM(E15552&amp;""),'Référentiel Articles'!$A$2:$F$634,4,FALSE),""))</f>
      </c>
      <c r="G15552" s="84">
        <f>IF($E15552="","",IFERROR(VLOOKUP(TRIM(E15552&amp;""),'Référentiel Articles'!$A$2:$F$634,5,FALSE),""))</f>
      </c>
      <c r="H15552" s="85" t="str">
        <v/>
      </c>
      <c r="I15552" s="84">
        <f>IF($E15552="","",IFERROR(VLOOKUP(TRIM(E15552&amp;""),'Référentiel Articles'!$A$2:$F$634,6,FALSE),""))</f>
      </c>
      <c r="J15552" s="90">
        <f>IF(OR($E15552="",$H15552=""),"",$H15552*$I15552)</f>
      </c>
      <c r="K15552" s="87" t="str">
        <v/>
      </c>
    </row>
    <row r="15553">
      <c r="A15553" s="74" t="str">
        <v/>
      </c>
      <c r="B15553" s="74" t="str">
        <v/>
      </c>
      <c r="C15553" s="75">
        <f>IF($E15553="","",IFERROR(VLOOKUP(TRIM(E15553&amp;""),'Référentiel Articles'!$A$2:$F$634,2,FALSE),""))</f>
      </c>
      <c r="D15553" s="75">
        <f>IF($E15553="","",IFERROR(VLOOKUP(TRIM(E15553&amp;""),'Référentiel Articles'!$A$2:$F$634,3,FALSE),""))</f>
      </c>
      <c r="E15553" s="74" t="str">
        <v/>
      </c>
      <c r="F15553" s="75">
        <f>IF($E15553="","",IFERROR(VLOOKUP(TRIM(E15553&amp;""),'Référentiel Articles'!$A$2:$F$634,4,FALSE),""))</f>
      </c>
      <c r="G15553" s="76">
        <f>IF($E15553="","",IFERROR(VLOOKUP(TRIM(E15553&amp;""),'Référentiel Articles'!$A$2:$F$634,5,FALSE),""))</f>
      </c>
      <c r="H15553" s="77" t="str">
        <v/>
      </c>
      <c r="I15553" s="76">
        <f>IF($E15553="","",IFERROR(VLOOKUP(TRIM(E15553&amp;""),'Référentiel Articles'!$A$2:$F$634,6,FALSE),""))</f>
      </c>
      <c r="J15553" s="78">
        <f>IF(OR($E15553="",$H15553=""),"",$H15553*$I15553)</f>
      </c>
      <c r="K15553" s="79" t="str">
        <v/>
      </c>
    </row>
    <row r="15554">
      <c r="A15554" s="81" t="str">
        <v/>
      </c>
      <c r="B15554" s="81" t="str">
        <v/>
      </c>
      <c r="C15554" s="83">
        <f>IF($E15554="","",IFERROR(VLOOKUP(TRIM(E15554&amp;""),'Référentiel Articles'!$A$2:$F$634,2,FALSE),""))</f>
      </c>
      <c r="D15554" s="83">
        <f>IF($E15554="","",IFERROR(VLOOKUP(TRIM(E15554&amp;""),'Référentiel Articles'!$A$2:$F$634,3,FALSE),""))</f>
      </c>
      <c r="E15554" s="81" t="str">
        <v/>
      </c>
      <c r="F15554" s="83">
        <f>IF($E15554="","",IFERROR(VLOOKUP(TRIM(E15554&amp;""),'Référentiel Articles'!$A$2:$F$634,4,FALSE),""))</f>
      </c>
      <c r="G15554" s="84">
        <f>IF($E15554="","",IFERROR(VLOOKUP(TRIM(E15554&amp;""),'Référentiel Articles'!$A$2:$F$634,5,FALSE),""))</f>
      </c>
      <c r="H15554" s="85" t="str">
        <v/>
      </c>
      <c r="I15554" s="84">
        <f>IF($E15554="","",IFERROR(VLOOKUP(TRIM(E15554&amp;""),'Référentiel Articles'!$A$2:$F$634,6,FALSE),""))</f>
      </c>
      <c r="J15554" s="90">
        <f>IF(OR($E15554="",$H15554=""),"",$H15554*$I15554)</f>
      </c>
      <c r="K15554" s="87" t="str">
        <v/>
      </c>
    </row>
    <row r="15555">
      <c r="A15555" s="74" t="str">
        <v/>
      </c>
      <c r="B15555" s="74" t="str">
        <v/>
      </c>
      <c r="C15555" s="75">
        <f>IF($E15555="","",IFERROR(VLOOKUP(TRIM(E15555&amp;""),'Référentiel Articles'!$A$2:$F$634,2,FALSE),""))</f>
      </c>
      <c r="D15555" s="75">
        <f>IF($E15555="","",IFERROR(VLOOKUP(TRIM(E15555&amp;""),'Référentiel Articles'!$A$2:$F$634,3,FALSE),""))</f>
      </c>
      <c r="E15555" s="74" t="str">
        <v/>
      </c>
      <c r="F15555" s="75">
        <f>IF($E15555="","",IFERROR(VLOOKUP(TRIM(E15555&amp;""),'Référentiel Articles'!$A$2:$F$634,4,FALSE),""))</f>
      </c>
      <c r="G15555" s="76">
        <f>IF($E15555="","",IFERROR(VLOOKUP(TRIM(E15555&amp;""),'Référentiel Articles'!$A$2:$F$634,5,FALSE),""))</f>
      </c>
      <c r="H15555" s="77" t="str">
        <v/>
      </c>
      <c r="I15555" s="76">
        <f>IF($E15555="","",IFERROR(VLOOKUP(TRIM(E15555&amp;""),'Référentiel Articles'!$A$2:$F$634,6,FALSE),""))</f>
      </c>
      <c r="J15555" s="78">
        <f>IF(OR($E15555="",$H15555=""),"",$H15555*$I15555)</f>
      </c>
      <c r="K15555" s="79" t="str">
        <v/>
      </c>
    </row>
    <row r="15556">
      <c r="A15556" s="81" t="str">
        <v/>
      </c>
      <c r="B15556" s="81" t="str">
        <v/>
      </c>
      <c r="C15556" s="83">
        <f>IF($E15556="","",IFERROR(VLOOKUP(TRIM(E15556&amp;""),'Référentiel Articles'!$A$2:$F$634,2,FALSE),""))</f>
      </c>
      <c r="D15556" s="83">
        <f>IF($E15556="","",IFERROR(VLOOKUP(TRIM(E15556&amp;""),'Référentiel Articles'!$A$2:$F$634,3,FALSE),""))</f>
      </c>
      <c r="E15556" s="81" t="str">
        <v/>
      </c>
      <c r="F15556" s="83">
        <f>IF($E15556="","",IFERROR(VLOOKUP(TRIM(E15556&amp;""),'Référentiel Articles'!$A$2:$F$634,4,FALSE),""))</f>
      </c>
      <c r="G15556" s="84">
        <f>IF($E15556="","",IFERROR(VLOOKUP(TRIM(E15556&amp;""),'Référentiel Articles'!$A$2:$F$634,5,FALSE),""))</f>
      </c>
      <c r="H15556" s="85" t="str">
        <v/>
      </c>
      <c r="I15556" s="84">
        <f>IF($E15556="","",IFERROR(VLOOKUP(TRIM(E15556&amp;""),'Référentiel Articles'!$A$2:$F$634,6,FALSE),""))</f>
      </c>
      <c r="J15556" s="90">
        <f>IF(OR($E15556="",$H15556=""),"",$H15556*$I15556)</f>
      </c>
      <c r="K15556" s="87" t="str">
        <v/>
      </c>
    </row>
    <row r="15557">
      <c r="A15557" s="74" t="str">
        <v/>
      </c>
      <c r="B15557" s="74" t="str">
        <v/>
      </c>
      <c r="C15557" s="75">
        <f>IF($E15557="","",IFERROR(VLOOKUP(TRIM(E15557&amp;""),'Référentiel Articles'!$A$2:$F$634,2,FALSE),""))</f>
      </c>
      <c r="D15557" s="75">
        <f>IF($E15557="","",IFERROR(VLOOKUP(TRIM(E15557&amp;""),'Référentiel Articles'!$A$2:$F$634,3,FALSE),""))</f>
      </c>
      <c r="E15557" s="74" t="str">
        <v/>
      </c>
      <c r="F15557" s="75">
        <f>IF($E15557="","",IFERROR(VLOOKUP(TRIM(E15557&amp;""),'Référentiel Articles'!$A$2:$F$634,4,FALSE),""))</f>
      </c>
      <c r="G15557" s="76">
        <f>IF($E15557="","",IFERROR(VLOOKUP(TRIM(E15557&amp;""),'Référentiel Articles'!$A$2:$F$634,5,FALSE),""))</f>
      </c>
      <c r="H15557" s="77" t="str">
        <v/>
      </c>
      <c r="I15557" s="76">
        <f>IF($E15557="","",IFERROR(VLOOKUP(TRIM(E15557&amp;""),'Référentiel Articles'!$A$2:$F$634,6,FALSE),""))</f>
      </c>
      <c r="J15557" s="78">
        <f>IF(OR($E15557="",$H15557=""),"",$H15557*$I15557)</f>
      </c>
      <c r="K15557" s="79" t="str">
        <v/>
      </c>
    </row>
    <row r="15558">
      <c r="A15558" s="81" t="str">
        <v/>
      </c>
      <c r="B15558" s="81" t="str">
        <v/>
      </c>
      <c r="C15558" s="83">
        <f>IF($E15558="","",IFERROR(VLOOKUP(TRIM(E15558&amp;""),'Référentiel Articles'!$A$2:$F$634,2,FALSE),""))</f>
      </c>
      <c r="D15558" s="83">
        <f>IF($E15558="","",IFERROR(VLOOKUP(TRIM(E15558&amp;""),'Référentiel Articles'!$A$2:$F$634,3,FALSE),""))</f>
      </c>
      <c r="E15558" s="81" t="str">
        <v/>
      </c>
      <c r="F15558" s="83">
        <f>IF($E15558="","",IFERROR(VLOOKUP(TRIM(E15558&amp;""),'Référentiel Articles'!$A$2:$F$634,4,FALSE),""))</f>
      </c>
      <c r="G15558" s="84">
        <f>IF($E15558="","",IFERROR(VLOOKUP(TRIM(E15558&amp;""),'Référentiel Articles'!$A$2:$F$634,5,FALSE),""))</f>
      </c>
      <c r="H15558" s="85" t="str">
        <v/>
      </c>
      <c r="I15558" s="84">
        <f>IF($E15558="","",IFERROR(VLOOKUP(TRIM(E15558&amp;""),'Référentiel Articles'!$A$2:$F$634,6,FALSE),""))</f>
      </c>
      <c r="J15558" s="90">
        <f>IF(OR($E15558="",$H15558=""),"",$H15558*$I15558)</f>
      </c>
      <c r="K15558" s="87" t="str">
        <v/>
      </c>
    </row>
    <row r="15559">
      <c r="A15559" s="74" t="str">
        <v/>
      </c>
      <c r="B15559" s="74" t="str">
        <v/>
      </c>
      <c r="C15559" s="75">
        <f>IF($E15559="","",IFERROR(VLOOKUP(TRIM(E15559&amp;""),'Référentiel Articles'!$A$2:$F$634,2,FALSE),""))</f>
      </c>
      <c r="D15559" s="75">
        <f>IF($E15559="","",IFERROR(VLOOKUP(TRIM(E15559&amp;""),'Référentiel Articles'!$A$2:$F$634,3,FALSE),""))</f>
      </c>
      <c r="E15559" s="74" t="str">
        <v/>
      </c>
      <c r="F15559" s="75">
        <f>IF($E15559="","",IFERROR(VLOOKUP(TRIM(E15559&amp;""),'Référentiel Articles'!$A$2:$F$634,4,FALSE),""))</f>
      </c>
      <c r="G15559" s="76">
        <f>IF($E15559="","",IFERROR(VLOOKUP(TRIM(E15559&amp;""),'Référentiel Articles'!$A$2:$F$634,5,FALSE),""))</f>
      </c>
      <c r="H15559" s="77" t="str">
        <v/>
      </c>
      <c r="I15559" s="76">
        <f>IF($E15559="","",IFERROR(VLOOKUP(TRIM(E15559&amp;""),'Référentiel Articles'!$A$2:$F$634,6,FALSE),""))</f>
      </c>
      <c r="J15559" s="78">
        <f>IF(OR($E15559="",$H15559=""),"",$H15559*$I15559)</f>
      </c>
      <c r="K15559" s="79" t="str">
        <v/>
      </c>
    </row>
    <row r="15560">
      <c r="A15560" s="81" t="str">
        <v/>
      </c>
      <c r="B15560" s="81" t="str">
        <v/>
      </c>
      <c r="C15560" s="83">
        <f>IF($E15560="","",IFERROR(VLOOKUP(TRIM(E15560&amp;""),'Référentiel Articles'!$A$2:$F$634,2,FALSE),""))</f>
      </c>
      <c r="D15560" s="83">
        <f>IF($E15560="","",IFERROR(VLOOKUP(TRIM(E15560&amp;""),'Référentiel Articles'!$A$2:$F$634,3,FALSE),""))</f>
      </c>
      <c r="E15560" s="81" t="str">
        <v/>
      </c>
      <c r="F15560" s="83">
        <f>IF($E15560="","",IFERROR(VLOOKUP(TRIM(E15560&amp;""),'Référentiel Articles'!$A$2:$F$634,4,FALSE),""))</f>
      </c>
      <c r="G15560" s="84">
        <f>IF($E15560="","",IFERROR(VLOOKUP(TRIM(E15560&amp;""),'Référentiel Articles'!$A$2:$F$634,5,FALSE),""))</f>
      </c>
      <c r="H15560" s="85" t="str">
        <v/>
      </c>
      <c r="I15560" s="84">
        <f>IF($E15560="","",IFERROR(VLOOKUP(TRIM(E15560&amp;""),'Référentiel Articles'!$A$2:$F$634,6,FALSE),""))</f>
      </c>
      <c r="J15560" s="90">
        <f>IF(OR($E15560="",$H15560=""),"",$H15560*$I15560)</f>
      </c>
      <c r="K15560" s="87" t="str">
        <v/>
      </c>
    </row>
    <row r="15561">
      <c r="A15561" s="74" t="str">
        <v/>
      </c>
      <c r="B15561" s="74" t="str">
        <v/>
      </c>
      <c r="C15561" s="75">
        <f>IF($E15561="","",IFERROR(VLOOKUP(TRIM(E15561&amp;""),'Référentiel Articles'!$A$2:$F$634,2,FALSE),""))</f>
      </c>
      <c r="D15561" s="75">
        <f>IF($E15561="","",IFERROR(VLOOKUP(TRIM(E15561&amp;""),'Référentiel Articles'!$A$2:$F$634,3,FALSE),""))</f>
      </c>
      <c r="E15561" s="74" t="str">
        <v/>
      </c>
      <c r="F15561" s="75">
        <f>IF($E15561="","",IFERROR(VLOOKUP(TRIM(E15561&amp;""),'Référentiel Articles'!$A$2:$F$634,4,FALSE),""))</f>
      </c>
      <c r="G15561" s="76">
        <f>IF($E15561="","",IFERROR(VLOOKUP(TRIM(E15561&amp;""),'Référentiel Articles'!$A$2:$F$634,5,FALSE),""))</f>
      </c>
      <c r="H15561" s="77" t="str">
        <v/>
      </c>
      <c r="I15561" s="76">
        <f>IF($E15561="","",IFERROR(VLOOKUP(TRIM(E15561&amp;""),'Référentiel Articles'!$A$2:$F$634,6,FALSE),""))</f>
      </c>
      <c r="J15561" s="78">
        <f>IF(OR($E15561="",$H15561=""),"",$H15561*$I15561)</f>
      </c>
      <c r="K15561" s="79" t="str">
        <v/>
      </c>
    </row>
    <row r="15562">
      <c r="A15562" s="81" t="str">
        <v/>
      </c>
      <c r="B15562" s="81" t="str">
        <v/>
      </c>
      <c r="C15562" s="83">
        <f>IF($E15562="","",IFERROR(VLOOKUP(TRIM(E15562&amp;""),'Référentiel Articles'!$A$2:$F$634,2,FALSE),""))</f>
      </c>
      <c r="D15562" s="83">
        <f>IF($E15562="","",IFERROR(VLOOKUP(TRIM(E15562&amp;""),'Référentiel Articles'!$A$2:$F$634,3,FALSE),""))</f>
      </c>
      <c r="E15562" s="81" t="str">
        <v/>
      </c>
      <c r="F15562" s="83">
        <f>IF($E15562="","",IFERROR(VLOOKUP(TRIM(E15562&amp;""),'Référentiel Articles'!$A$2:$F$634,4,FALSE),""))</f>
      </c>
      <c r="G15562" s="84">
        <f>IF($E15562="","",IFERROR(VLOOKUP(TRIM(E15562&amp;""),'Référentiel Articles'!$A$2:$F$634,5,FALSE),""))</f>
      </c>
      <c r="H15562" s="85" t="str">
        <v/>
      </c>
      <c r="I15562" s="84">
        <f>IF($E15562="","",IFERROR(VLOOKUP(TRIM(E15562&amp;""),'Référentiel Articles'!$A$2:$F$634,6,FALSE),""))</f>
      </c>
      <c r="J15562" s="90">
        <f>IF(OR($E15562="",$H15562=""),"",$H15562*$I15562)</f>
      </c>
      <c r="K15562" s="87" t="str">
        <v/>
      </c>
    </row>
    <row r="15563">
      <c r="A15563" s="74" t="str">
        <v/>
      </c>
      <c r="B15563" s="74" t="str">
        <v/>
      </c>
      <c r="C15563" s="75">
        <f>IF($E15563="","",IFERROR(VLOOKUP(TRIM(E15563&amp;""),'Référentiel Articles'!$A$2:$F$634,2,FALSE),""))</f>
      </c>
      <c r="D15563" s="75">
        <f>IF($E15563="","",IFERROR(VLOOKUP(TRIM(E15563&amp;""),'Référentiel Articles'!$A$2:$F$634,3,FALSE),""))</f>
      </c>
      <c r="E15563" s="74" t="str">
        <v/>
      </c>
      <c r="F15563" s="75">
        <f>IF($E15563="","",IFERROR(VLOOKUP(TRIM(E15563&amp;""),'Référentiel Articles'!$A$2:$F$634,4,FALSE),""))</f>
      </c>
      <c r="G15563" s="76">
        <f>IF($E15563="","",IFERROR(VLOOKUP(TRIM(E15563&amp;""),'Référentiel Articles'!$A$2:$F$634,5,FALSE),""))</f>
      </c>
      <c r="H15563" s="77" t="str">
        <v/>
      </c>
      <c r="I15563" s="76">
        <f>IF($E15563="","",IFERROR(VLOOKUP(TRIM(E15563&amp;""),'Référentiel Articles'!$A$2:$F$634,6,FALSE),""))</f>
      </c>
      <c r="J15563" s="78">
        <f>IF(OR($E15563="",$H15563=""),"",$H15563*$I15563)</f>
      </c>
      <c r="K15563" s="79" t="str">
        <v/>
      </c>
    </row>
    <row r="15564">
      <c r="A15564" s="81" t="str">
        <v/>
      </c>
      <c r="B15564" s="81" t="str">
        <v/>
      </c>
      <c r="C15564" s="83">
        <f>IF($E15564="","",IFERROR(VLOOKUP(TRIM(E15564&amp;""),'Référentiel Articles'!$A$2:$F$634,2,FALSE),""))</f>
      </c>
      <c r="D15564" s="83">
        <f>IF($E15564="","",IFERROR(VLOOKUP(TRIM(E15564&amp;""),'Référentiel Articles'!$A$2:$F$634,3,FALSE),""))</f>
      </c>
      <c r="E15564" s="81" t="str">
        <v/>
      </c>
      <c r="F15564" s="83">
        <f>IF($E15564="","",IFERROR(VLOOKUP(TRIM(E15564&amp;""),'Référentiel Articles'!$A$2:$F$634,4,FALSE),""))</f>
      </c>
      <c r="G15564" s="84">
        <f>IF($E15564="","",IFERROR(VLOOKUP(TRIM(E15564&amp;""),'Référentiel Articles'!$A$2:$F$634,5,FALSE),""))</f>
      </c>
      <c r="H15564" s="85" t="str">
        <v/>
      </c>
      <c r="I15564" s="84">
        <f>IF($E15564="","",IFERROR(VLOOKUP(TRIM(E15564&amp;""),'Référentiel Articles'!$A$2:$F$634,6,FALSE),""))</f>
      </c>
      <c r="J15564" s="90">
        <f>IF(OR($E15564="",$H15564=""),"",$H15564*$I15564)</f>
      </c>
      <c r="K15564" s="87" t="str">
        <v/>
      </c>
    </row>
    <row r="15565">
      <c r="A15565" s="74" t="str">
        <v/>
      </c>
      <c r="B15565" s="74" t="str">
        <v/>
      </c>
      <c r="C15565" s="75">
        <f>IF($E15565="","",IFERROR(VLOOKUP(TRIM(E15565&amp;""),'Référentiel Articles'!$A$2:$F$634,2,FALSE),""))</f>
      </c>
      <c r="D15565" s="75">
        <f>IF($E15565="","",IFERROR(VLOOKUP(TRIM(E15565&amp;""),'Référentiel Articles'!$A$2:$F$634,3,FALSE),""))</f>
      </c>
      <c r="E15565" s="74" t="str">
        <v/>
      </c>
      <c r="F15565" s="75">
        <f>IF($E15565="","",IFERROR(VLOOKUP(TRIM(E15565&amp;""),'Référentiel Articles'!$A$2:$F$634,4,FALSE),""))</f>
      </c>
      <c r="G15565" s="76">
        <f>IF($E15565="","",IFERROR(VLOOKUP(TRIM(E15565&amp;""),'Référentiel Articles'!$A$2:$F$634,5,FALSE),""))</f>
      </c>
      <c r="H15565" s="77" t="str">
        <v/>
      </c>
      <c r="I15565" s="76">
        <f>IF($E15565="","",IFERROR(VLOOKUP(TRIM(E15565&amp;""),'Référentiel Articles'!$A$2:$F$634,6,FALSE),""))</f>
      </c>
      <c r="J15565" s="78">
        <f>IF(OR($E15565="",$H15565=""),"",$H15565*$I15565)</f>
      </c>
      <c r="K15565" s="79" t="str">
        <v/>
      </c>
    </row>
    <row r="15566">
      <c r="A15566" s="81" t="str">
        <v/>
      </c>
      <c r="B15566" s="81" t="str">
        <v/>
      </c>
      <c r="C15566" s="83">
        <f>IF($E15566="","",IFERROR(VLOOKUP(TRIM(E15566&amp;""),'Référentiel Articles'!$A$2:$F$634,2,FALSE),""))</f>
      </c>
      <c r="D15566" s="83">
        <f>IF($E15566="","",IFERROR(VLOOKUP(TRIM(E15566&amp;""),'Référentiel Articles'!$A$2:$F$634,3,FALSE),""))</f>
      </c>
      <c r="E15566" s="81" t="str">
        <v/>
      </c>
      <c r="F15566" s="83">
        <f>IF($E15566="","",IFERROR(VLOOKUP(TRIM(E15566&amp;""),'Référentiel Articles'!$A$2:$F$634,4,FALSE),""))</f>
      </c>
      <c r="G15566" s="84">
        <f>IF($E15566="","",IFERROR(VLOOKUP(TRIM(E15566&amp;""),'Référentiel Articles'!$A$2:$F$634,5,FALSE),""))</f>
      </c>
      <c r="H15566" s="85" t="str">
        <v/>
      </c>
      <c r="I15566" s="84">
        <f>IF($E15566="","",IFERROR(VLOOKUP(TRIM(E15566&amp;""),'Référentiel Articles'!$A$2:$F$634,6,FALSE),""))</f>
      </c>
      <c r="J15566" s="90">
        <f>IF(OR($E15566="",$H15566=""),"",$H15566*$I15566)</f>
      </c>
      <c r="K15566" s="87" t="str">
        <v/>
      </c>
    </row>
    <row r="15567">
      <c r="A15567" s="74" t="str">
        <v/>
      </c>
      <c r="B15567" s="74" t="str">
        <v/>
      </c>
      <c r="C15567" s="75">
        <f>IF($E15567="","",IFERROR(VLOOKUP(TRIM(E15567&amp;""),'Référentiel Articles'!$A$2:$F$634,2,FALSE),""))</f>
      </c>
      <c r="D15567" s="75">
        <f>IF($E15567="","",IFERROR(VLOOKUP(TRIM(E15567&amp;""),'Référentiel Articles'!$A$2:$F$634,3,FALSE),""))</f>
      </c>
      <c r="E15567" s="74" t="str">
        <v/>
      </c>
      <c r="F15567" s="75">
        <f>IF($E15567="","",IFERROR(VLOOKUP(TRIM(E15567&amp;""),'Référentiel Articles'!$A$2:$F$634,4,FALSE),""))</f>
      </c>
      <c r="G15567" s="76">
        <f>IF($E15567="","",IFERROR(VLOOKUP(TRIM(E15567&amp;""),'Référentiel Articles'!$A$2:$F$634,5,FALSE),""))</f>
      </c>
      <c r="H15567" s="77" t="str">
        <v/>
      </c>
      <c r="I15567" s="76">
        <f>IF($E15567="","",IFERROR(VLOOKUP(TRIM(E15567&amp;""),'Référentiel Articles'!$A$2:$F$634,6,FALSE),""))</f>
      </c>
      <c r="J15567" s="78">
        <f>IF(OR($E15567="",$H15567=""),"",$H15567*$I15567)</f>
      </c>
      <c r="K15567" s="79" t="str">
        <v/>
      </c>
    </row>
    <row r="15568">
      <c r="A15568" s="81" t="str">
        <v/>
      </c>
      <c r="B15568" s="81" t="str">
        <v/>
      </c>
      <c r="C15568" s="83">
        <f>IF($E15568="","",IFERROR(VLOOKUP(TRIM(E15568&amp;""),'Référentiel Articles'!$A$2:$F$634,2,FALSE),""))</f>
      </c>
      <c r="D15568" s="83">
        <f>IF($E15568="","",IFERROR(VLOOKUP(TRIM(E15568&amp;""),'Référentiel Articles'!$A$2:$F$634,3,FALSE),""))</f>
      </c>
      <c r="E15568" s="81" t="str">
        <v/>
      </c>
      <c r="F15568" s="83">
        <f>IF($E15568="","",IFERROR(VLOOKUP(TRIM(E15568&amp;""),'Référentiel Articles'!$A$2:$F$634,4,FALSE),""))</f>
      </c>
      <c r="G15568" s="84">
        <f>IF($E15568="","",IFERROR(VLOOKUP(TRIM(E15568&amp;""),'Référentiel Articles'!$A$2:$F$634,5,FALSE),""))</f>
      </c>
      <c r="H15568" s="85" t="str">
        <v/>
      </c>
      <c r="I15568" s="84">
        <f>IF($E15568="","",IFERROR(VLOOKUP(TRIM(E15568&amp;""),'Référentiel Articles'!$A$2:$F$634,6,FALSE),""))</f>
      </c>
      <c r="J15568" s="90">
        <f>IF(OR($E15568="",$H15568=""),"",$H15568*$I15568)</f>
      </c>
      <c r="K15568" s="87" t="str">
        <v/>
      </c>
    </row>
    <row r="15569">
      <c r="A15569" s="74" t="str">
        <v/>
      </c>
      <c r="B15569" s="74" t="str">
        <v/>
      </c>
      <c r="C15569" s="75">
        <f>IF($E15569="","",IFERROR(VLOOKUP(TRIM(E15569&amp;""),'Référentiel Articles'!$A$2:$F$634,2,FALSE),""))</f>
      </c>
      <c r="D15569" s="75">
        <f>IF($E15569="","",IFERROR(VLOOKUP(TRIM(E15569&amp;""),'Référentiel Articles'!$A$2:$F$634,3,FALSE),""))</f>
      </c>
      <c r="E15569" s="74" t="str">
        <v/>
      </c>
      <c r="F15569" s="75">
        <f>IF($E15569="","",IFERROR(VLOOKUP(TRIM(E15569&amp;""),'Référentiel Articles'!$A$2:$F$634,4,FALSE),""))</f>
      </c>
      <c r="G15569" s="76">
        <f>IF($E15569="","",IFERROR(VLOOKUP(TRIM(E15569&amp;""),'Référentiel Articles'!$A$2:$F$634,5,FALSE),""))</f>
      </c>
      <c r="H15569" s="77" t="str">
        <v/>
      </c>
      <c r="I15569" s="76">
        <f>IF($E15569="","",IFERROR(VLOOKUP(TRIM(E15569&amp;""),'Référentiel Articles'!$A$2:$F$634,6,FALSE),""))</f>
      </c>
      <c r="J15569" s="78">
        <f>IF(OR($E15569="",$H15569=""),"",$H15569*$I15569)</f>
      </c>
      <c r="K15569" s="79" t="str">
        <v/>
      </c>
    </row>
    <row r="15570">
      <c r="A15570" s="81" t="str">
        <v/>
      </c>
      <c r="B15570" s="81" t="str">
        <v/>
      </c>
      <c r="C15570" s="83">
        <f>IF($E15570="","",IFERROR(VLOOKUP(TRIM(E15570&amp;""),'Référentiel Articles'!$A$2:$F$634,2,FALSE),""))</f>
      </c>
      <c r="D15570" s="83">
        <f>IF($E15570="","",IFERROR(VLOOKUP(TRIM(E15570&amp;""),'Référentiel Articles'!$A$2:$F$634,3,FALSE),""))</f>
      </c>
      <c r="E15570" s="81" t="str">
        <v/>
      </c>
      <c r="F15570" s="83">
        <f>IF($E15570="","",IFERROR(VLOOKUP(TRIM(E15570&amp;""),'Référentiel Articles'!$A$2:$F$634,4,FALSE),""))</f>
      </c>
      <c r="G15570" s="84">
        <f>IF($E15570="","",IFERROR(VLOOKUP(TRIM(E15570&amp;""),'Référentiel Articles'!$A$2:$F$634,5,FALSE),""))</f>
      </c>
      <c r="H15570" s="85" t="str">
        <v/>
      </c>
      <c r="I15570" s="84">
        <f>IF($E15570="","",IFERROR(VLOOKUP(TRIM(E15570&amp;""),'Référentiel Articles'!$A$2:$F$634,6,FALSE),""))</f>
      </c>
      <c r="J15570" s="90">
        <f>IF(OR($E15570="",$H15570=""),"",$H15570*$I15570)</f>
      </c>
      <c r="K15570" s="87" t="str">
        <v/>
      </c>
    </row>
    <row r="15571">
      <c r="A15571" s="74" t="str">
        <v/>
      </c>
      <c r="B15571" s="74" t="str">
        <v/>
      </c>
      <c r="C15571" s="75">
        <f>IF($E15571="","",IFERROR(VLOOKUP(TRIM(E15571&amp;""),'Référentiel Articles'!$A$2:$F$634,2,FALSE),""))</f>
      </c>
      <c r="D15571" s="75">
        <f>IF($E15571="","",IFERROR(VLOOKUP(TRIM(E15571&amp;""),'Référentiel Articles'!$A$2:$F$634,3,FALSE),""))</f>
      </c>
      <c r="E15571" s="74" t="str">
        <v/>
      </c>
      <c r="F15571" s="75">
        <f>IF($E15571="","",IFERROR(VLOOKUP(TRIM(E15571&amp;""),'Référentiel Articles'!$A$2:$F$634,4,FALSE),""))</f>
      </c>
      <c r="G15571" s="76">
        <f>IF($E15571="","",IFERROR(VLOOKUP(TRIM(E15571&amp;""),'Référentiel Articles'!$A$2:$F$634,5,FALSE),""))</f>
      </c>
      <c r="H15571" s="77" t="str">
        <v/>
      </c>
      <c r="I15571" s="76">
        <f>IF($E15571="","",IFERROR(VLOOKUP(TRIM(E15571&amp;""),'Référentiel Articles'!$A$2:$F$634,6,FALSE),""))</f>
      </c>
      <c r="J15571" s="78">
        <f>IF(OR($E15571="",$H15571=""),"",$H15571*$I15571)</f>
      </c>
      <c r="K15571" s="79" t="str">
        <v/>
      </c>
    </row>
    <row r="15572">
      <c r="A15572" s="81" t="str">
        <v/>
      </c>
      <c r="B15572" s="81" t="str">
        <v/>
      </c>
      <c r="C15572" s="83">
        <f>IF($E15572="","",IFERROR(VLOOKUP(TRIM(E15572&amp;""),'Référentiel Articles'!$A$2:$F$634,2,FALSE),""))</f>
      </c>
      <c r="D15572" s="83">
        <f>IF($E15572="","",IFERROR(VLOOKUP(TRIM(E15572&amp;""),'Référentiel Articles'!$A$2:$F$634,3,FALSE),""))</f>
      </c>
      <c r="E15572" s="81" t="str">
        <v/>
      </c>
      <c r="F15572" s="83">
        <f>IF($E15572="","",IFERROR(VLOOKUP(TRIM(E15572&amp;""),'Référentiel Articles'!$A$2:$F$634,4,FALSE),""))</f>
      </c>
      <c r="G15572" s="84">
        <f>IF($E15572="","",IFERROR(VLOOKUP(TRIM(E15572&amp;""),'Référentiel Articles'!$A$2:$F$634,5,FALSE),""))</f>
      </c>
      <c r="H15572" s="85" t="str">
        <v/>
      </c>
      <c r="I15572" s="84">
        <f>IF($E15572="","",IFERROR(VLOOKUP(TRIM(E15572&amp;""),'Référentiel Articles'!$A$2:$F$634,6,FALSE),""))</f>
      </c>
      <c r="J15572" s="90">
        <f>IF(OR($E15572="",$H15572=""),"",$H15572*$I15572)</f>
      </c>
      <c r="K15572" s="87" t="str">
        <v/>
      </c>
    </row>
    <row r="15573">
      <c r="A15573" s="74" t="str">
        <v/>
      </c>
      <c r="B15573" s="74" t="str">
        <v/>
      </c>
      <c r="C15573" s="75">
        <f>IF($E15573="","",IFERROR(VLOOKUP(TRIM(E15573&amp;""),'Référentiel Articles'!$A$2:$F$634,2,FALSE),""))</f>
      </c>
      <c r="D15573" s="75">
        <f>IF($E15573="","",IFERROR(VLOOKUP(TRIM(E15573&amp;""),'Référentiel Articles'!$A$2:$F$634,3,FALSE),""))</f>
      </c>
      <c r="E15573" s="74" t="str">
        <v/>
      </c>
      <c r="F15573" s="75">
        <f>IF($E15573="","",IFERROR(VLOOKUP(TRIM(E15573&amp;""),'Référentiel Articles'!$A$2:$F$634,4,FALSE),""))</f>
      </c>
      <c r="G15573" s="76">
        <f>IF($E15573="","",IFERROR(VLOOKUP(TRIM(E15573&amp;""),'Référentiel Articles'!$A$2:$F$634,5,FALSE),""))</f>
      </c>
      <c r="H15573" s="77" t="str">
        <v/>
      </c>
      <c r="I15573" s="76">
        <f>IF($E15573="","",IFERROR(VLOOKUP(TRIM(E15573&amp;""),'Référentiel Articles'!$A$2:$F$634,6,FALSE),""))</f>
      </c>
      <c r="J15573" s="78">
        <f>IF(OR($E15573="",$H15573=""),"",$H15573*$I15573)</f>
      </c>
      <c r="K15573" s="79" t="str">
        <v/>
      </c>
    </row>
    <row r="15574">
      <c r="A15574" s="81" t="str">
        <v/>
      </c>
      <c r="B15574" s="81" t="str">
        <v/>
      </c>
      <c r="C15574" s="83">
        <f>IF($E15574="","",IFERROR(VLOOKUP(TRIM(E15574&amp;""),'Référentiel Articles'!$A$2:$F$634,2,FALSE),""))</f>
      </c>
      <c r="D15574" s="83">
        <f>IF($E15574="","",IFERROR(VLOOKUP(TRIM(E15574&amp;""),'Référentiel Articles'!$A$2:$F$634,3,FALSE),""))</f>
      </c>
      <c r="E15574" s="81" t="str">
        <v/>
      </c>
      <c r="F15574" s="83">
        <f>IF($E15574="","",IFERROR(VLOOKUP(TRIM(E15574&amp;""),'Référentiel Articles'!$A$2:$F$634,4,FALSE),""))</f>
      </c>
      <c r="G15574" s="84">
        <f>IF($E15574="","",IFERROR(VLOOKUP(TRIM(E15574&amp;""),'Référentiel Articles'!$A$2:$F$634,5,FALSE),""))</f>
      </c>
      <c r="H15574" s="85" t="str">
        <v/>
      </c>
      <c r="I15574" s="84">
        <f>IF($E15574="","",IFERROR(VLOOKUP(TRIM(E15574&amp;""),'Référentiel Articles'!$A$2:$F$634,6,FALSE),""))</f>
      </c>
      <c r="J15574" s="90">
        <f>IF(OR($E15574="",$H15574=""),"",$H15574*$I15574)</f>
      </c>
      <c r="K15574" s="87" t="str">
        <v/>
      </c>
    </row>
    <row r="15575">
      <c r="A15575" s="74" t="str">
        <v/>
      </c>
      <c r="B15575" s="74" t="str">
        <v/>
      </c>
      <c r="C15575" s="75">
        <f>IF($E15575="","",IFERROR(VLOOKUP(TRIM(E15575&amp;""),'Référentiel Articles'!$A$2:$F$634,2,FALSE),""))</f>
      </c>
      <c r="D15575" s="75">
        <f>IF($E15575="","",IFERROR(VLOOKUP(TRIM(E15575&amp;""),'Référentiel Articles'!$A$2:$F$634,3,FALSE),""))</f>
      </c>
      <c r="E15575" s="74" t="str">
        <v/>
      </c>
      <c r="F15575" s="75">
        <f>IF($E15575="","",IFERROR(VLOOKUP(TRIM(E15575&amp;""),'Référentiel Articles'!$A$2:$F$634,4,FALSE),""))</f>
      </c>
      <c r="G15575" s="76">
        <f>IF($E15575="","",IFERROR(VLOOKUP(TRIM(E15575&amp;""),'Référentiel Articles'!$A$2:$F$634,5,FALSE),""))</f>
      </c>
      <c r="H15575" s="77" t="str">
        <v/>
      </c>
      <c r="I15575" s="76">
        <f>IF($E15575="","",IFERROR(VLOOKUP(TRIM(E15575&amp;""),'Référentiel Articles'!$A$2:$F$634,6,FALSE),""))</f>
      </c>
      <c r="J15575" s="78">
        <f>IF(OR($E15575="",$H15575=""),"",$H15575*$I15575)</f>
      </c>
      <c r="K15575" s="79" t="str">
        <v/>
      </c>
    </row>
    <row r="15576">
      <c r="A15576" s="81" t="str">
        <v/>
      </c>
      <c r="B15576" s="81" t="str">
        <v/>
      </c>
      <c r="C15576" s="83">
        <f>IF($E15576="","",IFERROR(VLOOKUP(TRIM(E15576&amp;""),'Référentiel Articles'!$A$2:$F$634,2,FALSE),""))</f>
      </c>
      <c r="D15576" s="83">
        <f>IF($E15576="","",IFERROR(VLOOKUP(TRIM(E15576&amp;""),'Référentiel Articles'!$A$2:$F$634,3,FALSE),""))</f>
      </c>
      <c r="E15576" s="81" t="str">
        <v/>
      </c>
      <c r="F15576" s="83">
        <f>IF($E15576="","",IFERROR(VLOOKUP(TRIM(E15576&amp;""),'Référentiel Articles'!$A$2:$F$634,4,FALSE),""))</f>
      </c>
      <c r="G15576" s="84">
        <f>IF($E15576="","",IFERROR(VLOOKUP(TRIM(E15576&amp;""),'Référentiel Articles'!$A$2:$F$634,5,FALSE),""))</f>
      </c>
      <c r="H15576" s="85" t="str">
        <v/>
      </c>
      <c r="I15576" s="84">
        <f>IF($E15576="","",IFERROR(VLOOKUP(TRIM(E15576&amp;""),'Référentiel Articles'!$A$2:$F$634,6,FALSE),""))</f>
      </c>
      <c r="J15576" s="90">
        <f>IF(OR($E15576="",$H15576=""),"",$H15576*$I15576)</f>
      </c>
      <c r="K15576" s="87" t="str">
        <v/>
      </c>
    </row>
    <row r="15577">
      <c r="A15577" s="74" t="str">
        <v/>
      </c>
      <c r="B15577" s="74" t="str">
        <v/>
      </c>
      <c r="C15577" s="75">
        <f>IF($E15577="","",IFERROR(VLOOKUP(TRIM(E15577&amp;""),'Référentiel Articles'!$A$2:$F$634,2,FALSE),""))</f>
      </c>
      <c r="D15577" s="75">
        <f>IF($E15577="","",IFERROR(VLOOKUP(TRIM(E15577&amp;""),'Référentiel Articles'!$A$2:$F$634,3,FALSE),""))</f>
      </c>
      <c r="E15577" s="74" t="str">
        <v/>
      </c>
      <c r="F15577" s="75">
        <f>IF($E15577="","",IFERROR(VLOOKUP(TRIM(E15577&amp;""),'Référentiel Articles'!$A$2:$F$634,4,FALSE),""))</f>
      </c>
      <c r="G15577" s="76">
        <f>IF($E15577="","",IFERROR(VLOOKUP(TRIM(E15577&amp;""),'Référentiel Articles'!$A$2:$F$634,5,FALSE),""))</f>
      </c>
      <c r="H15577" s="77" t="str">
        <v/>
      </c>
      <c r="I15577" s="76">
        <f>IF($E15577="","",IFERROR(VLOOKUP(TRIM(E15577&amp;""),'Référentiel Articles'!$A$2:$F$634,6,FALSE),""))</f>
      </c>
      <c r="J15577" s="78">
        <f>IF(OR($E15577="",$H15577=""),"",$H15577*$I15577)</f>
      </c>
      <c r="K15577" s="79" t="str">
        <v/>
      </c>
    </row>
    <row r="15578">
      <c r="A15578" s="81" t="str">
        <v/>
      </c>
      <c r="B15578" s="81" t="str">
        <v/>
      </c>
      <c r="C15578" s="83">
        <f>IF($E15578="","",IFERROR(VLOOKUP(TRIM(E15578&amp;""),'Référentiel Articles'!$A$2:$F$634,2,FALSE),""))</f>
      </c>
      <c r="D15578" s="83">
        <f>IF($E15578="","",IFERROR(VLOOKUP(TRIM(E15578&amp;""),'Référentiel Articles'!$A$2:$F$634,3,FALSE),""))</f>
      </c>
      <c r="E15578" s="81" t="str">
        <v/>
      </c>
      <c r="F15578" s="83">
        <f>IF($E15578="","",IFERROR(VLOOKUP(TRIM(E15578&amp;""),'Référentiel Articles'!$A$2:$F$634,4,FALSE),""))</f>
      </c>
      <c r="G15578" s="84">
        <f>IF($E15578="","",IFERROR(VLOOKUP(TRIM(E15578&amp;""),'Référentiel Articles'!$A$2:$F$634,5,FALSE),""))</f>
      </c>
      <c r="H15578" s="85" t="str">
        <v/>
      </c>
      <c r="I15578" s="84">
        <f>IF($E15578="","",IFERROR(VLOOKUP(TRIM(E15578&amp;""),'Référentiel Articles'!$A$2:$F$634,6,FALSE),""))</f>
      </c>
      <c r="J15578" s="90">
        <f>IF(OR($E15578="",$H15578=""),"",$H15578*$I15578)</f>
      </c>
      <c r="K15578" s="87" t="str">
        <v/>
      </c>
    </row>
    <row r="15579">
      <c r="A15579" s="74" t="str">
        <v/>
      </c>
      <c r="B15579" s="74" t="str">
        <v/>
      </c>
      <c r="C15579" s="75">
        <f>IF($E15579="","",IFERROR(VLOOKUP(TRIM(E15579&amp;""),'Référentiel Articles'!$A$2:$F$634,2,FALSE),""))</f>
      </c>
      <c r="D15579" s="75">
        <f>IF($E15579="","",IFERROR(VLOOKUP(TRIM(E15579&amp;""),'Référentiel Articles'!$A$2:$F$634,3,FALSE),""))</f>
      </c>
      <c r="E15579" s="74" t="str">
        <v/>
      </c>
      <c r="F15579" s="75">
        <f>IF($E15579="","",IFERROR(VLOOKUP(TRIM(E15579&amp;""),'Référentiel Articles'!$A$2:$F$634,4,FALSE),""))</f>
      </c>
      <c r="G15579" s="76">
        <f>IF($E15579="","",IFERROR(VLOOKUP(TRIM(E15579&amp;""),'Référentiel Articles'!$A$2:$F$634,5,FALSE),""))</f>
      </c>
      <c r="H15579" s="77" t="str">
        <v/>
      </c>
      <c r="I15579" s="76">
        <f>IF($E15579="","",IFERROR(VLOOKUP(TRIM(E15579&amp;""),'Référentiel Articles'!$A$2:$F$634,6,FALSE),""))</f>
      </c>
      <c r="J15579" s="78">
        <f>IF(OR($E15579="",$H15579=""),"",$H15579*$I15579)</f>
      </c>
      <c r="K15579" s="79" t="str">
        <v/>
      </c>
    </row>
    <row r="15580">
      <c r="A15580" s="81" t="str">
        <v/>
      </c>
      <c r="B15580" s="81" t="str">
        <v/>
      </c>
      <c r="C15580" s="83">
        <f>IF($E15580="","",IFERROR(VLOOKUP(TRIM(E15580&amp;""),'Référentiel Articles'!$A$2:$F$634,2,FALSE),""))</f>
      </c>
      <c r="D15580" s="83">
        <f>IF($E15580="","",IFERROR(VLOOKUP(TRIM(E15580&amp;""),'Référentiel Articles'!$A$2:$F$634,3,FALSE),""))</f>
      </c>
      <c r="E15580" s="81" t="str">
        <v/>
      </c>
      <c r="F15580" s="83">
        <f>IF($E15580="","",IFERROR(VLOOKUP(TRIM(E15580&amp;""),'Référentiel Articles'!$A$2:$F$634,4,FALSE),""))</f>
      </c>
      <c r="G15580" s="84">
        <f>IF($E15580="","",IFERROR(VLOOKUP(TRIM(E15580&amp;""),'Référentiel Articles'!$A$2:$F$634,5,FALSE),""))</f>
      </c>
      <c r="H15580" s="85" t="str">
        <v/>
      </c>
      <c r="I15580" s="84">
        <f>IF($E15580="","",IFERROR(VLOOKUP(TRIM(E15580&amp;""),'Référentiel Articles'!$A$2:$F$634,6,FALSE),""))</f>
      </c>
      <c r="J15580" s="90">
        <f>IF(OR($E15580="",$H15580=""),"",$H15580*$I15580)</f>
      </c>
      <c r="K15580" s="87" t="str">
        <v/>
      </c>
    </row>
    <row r="15581">
      <c r="A15581" s="74" t="str">
        <v/>
      </c>
      <c r="B15581" s="74" t="str">
        <v/>
      </c>
      <c r="C15581" s="75">
        <f>IF($E15581="","",IFERROR(VLOOKUP(TRIM(E15581&amp;""),'Référentiel Articles'!$A$2:$F$634,2,FALSE),""))</f>
      </c>
      <c r="D15581" s="75">
        <f>IF($E15581="","",IFERROR(VLOOKUP(TRIM(E15581&amp;""),'Référentiel Articles'!$A$2:$F$634,3,FALSE),""))</f>
      </c>
      <c r="E15581" s="74" t="str">
        <v/>
      </c>
      <c r="F15581" s="75">
        <f>IF($E15581="","",IFERROR(VLOOKUP(TRIM(E15581&amp;""),'Référentiel Articles'!$A$2:$F$634,4,FALSE),""))</f>
      </c>
      <c r="G15581" s="76">
        <f>IF($E15581="","",IFERROR(VLOOKUP(TRIM(E15581&amp;""),'Référentiel Articles'!$A$2:$F$634,5,FALSE),""))</f>
      </c>
      <c r="H15581" s="77" t="str">
        <v/>
      </c>
      <c r="I15581" s="76">
        <f>IF($E15581="","",IFERROR(VLOOKUP(TRIM(E15581&amp;""),'Référentiel Articles'!$A$2:$F$634,6,FALSE),""))</f>
      </c>
      <c r="J15581" s="78">
        <f>IF(OR($E15581="",$H15581=""),"",$H15581*$I15581)</f>
      </c>
      <c r="K15581" s="79" t="str">
        <v/>
      </c>
    </row>
    <row r="15582">
      <c r="A15582" s="81" t="str">
        <v/>
      </c>
      <c r="B15582" s="81" t="str">
        <v/>
      </c>
      <c r="C15582" s="83">
        <f>IF($E15582="","",IFERROR(VLOOKUP(TRIM(E15582&amp;""),'Référentiel Articles'!$A$2:$F$634,2,FALSE),""))</f>
      </c>
      <c r="D15582" s="83">
        <f>IF($E15582="","",IFERROR(VLOOKUP(TRIM(E15582&amp;""),'Référentiel Articles'!$A$2:$F$634,3,FALSE),""))</f>
      </c>
      <c r="E15582" s="81" t="str">
        <v/>
      </c>
      <c r="F15582" s="83">
        <f>IF($E15582="","",IFERROR(VLOOKUP(TRIM(E15582&amp;""),'Référentiel Articles'!$A$2:$F$634,4,FALSE),""))</f>
      </c>
      <c r="G15582" s="84">
        <f>IF($E15582="","",IFERROR(VLOOKUP(TRIM(E15582&amp;""),'Référentiel Articles'!$A$2:$F$634,5,FALSE),""))</f>
      </c>
      <c r="H15582" s="85" t="str">
        <v/>
      </c>
      <c r="I15582" s="84">
        <f>IF($E15582="","",IFERROR(VLOOKUP(TRIM(E15582&amp;""),'Référentiel Articles'!$A$2:$F$634,6,FALSE),""))</f>
      </c>
      <c r="J15582" s="90">
        <f>IF(OR($E15582="",$H15582=""),"",$H15582*$I15582)</f>
      </c>
      <c r="K15582" s="87" t="str">
        <v/>
      </c>
    </row>
    <row r="15583">
      <c r="A15583" s="74" t="str">
        <v/>
      </c>
      <c r="B15583" s="74" t="str">
        <v/>
      </c>
      <c r="C15583" s="75">
        <f>IF($E15583="","",IFERROR(VLOOKUP(TRIM(E15583&amp;""),'Référentiel Articles'!$A$2:$F$634,2,FALSE),""))</f>
      </c>
      <c r="D15583" s="75">
        <f>IF($E15583="","",IFERROR(VLOOKUP(TRIM(E15583&amp;""),'Référentiel Articles'!$A$2:$F$634,3,FALSE),""))</f>
      </c>
      <c r="E15583" s="74" t="str">
        <v/>
      </c>
      <c r="F15583" s="75">
        <f>IF($E15583="","",IFERROR(VLOOKUP(TRIM(E15583&amp;""),'Référentiel Articles'!$A$2:$F$634,4,FALSE),""))</f>
      </c>
      <c r="G15583" s="76">
        <f>IF($E15583="","",IFERROR(VLOOKUP(TRIM(E15583&amp;""),'Référentiel Articles'!$A$2:$F$634,5,FALSE),""))</f>
      </c>
      <c r="H15583" s="77" t="str">
        <v/>
      </c>
      <c r="I15583" s="76">
        <f>IF($E15583="","",IFERROR(VLOOKUP(TRIM(E15583&amp;""),'Référentiel Articles'!$A$2:$F$634,6,FALSE),""))</f>
      </c>
      <c r="J15583" s="78">
        <f>IF(OR($E15583="",$H15583=""),"",$H15583*$I15583)</f>
      </c>
      <c r="K15583" s="79" t="str">
        <v/>
      </c>
    </row>
    <row r="15584">
      <c r="A15584" s="81" t="str">
        <v/>
      </c>
      <c r="B15584" s="81" t="str">
        <v/>
      </c>
      <c r="C15584" s="83">
        <f>IF($E15584="","",IFERROR(VLOOKUP(TRIM(E15584&amp;""),'Référentiel Articles'!$A$2:$F$634,2,FALSE),""))</f>
      </c>
      <c r="D15584" s="83">
        <f>IF($E15584="","",IFERROR(VLOOKUP(TRIM(E15584&amp;""),'Référentiel Articles'!$A$2:$F$634,3,FALSE),""))</f>
      </c>
      <c r="E15584" s="81" t="str">
        <v/>
      </c>
      <c r="F15584" s="83">
        <f>IF($E15584="","",IFERROR(VLOOKUP(TRIM(E15584&amp;""),'Référentiel Articles'!$A$2:$F$634,4,FALSE),""))</f>
      </c>
      <c r="G15584" s="84">
        <f>IF($E15584="","",IFERROR(VLOOKUP(TRIM(E15584&amp;""),'Référentiel Articles'!$A$2:$F$634,5,FALSE),""))</f>
      </c>
      <c r="H15584" s="85" t="str">
        <v/>
      </c>
      <c r="I15584" s="84">
        <f>IF($E15584="","",IFERROR(VLOOKUP(TRIM(E15584&amp;""),'Référentiel Articles'!$A$2:$F$634,6,FALSE),""))</f>
      </c>
      <c r="J15584" s="90">
        <f>IF(OR($E15584="",$H15584=""),"",$H15584*$I15584)</f>
      </c>
      <c r="K15584" s="87" t="str">
        <v/>
      </c>
    </row>
    <row r="15585">
      <c r="A15585" s="74" t="str">
        <v/>
      </c>
      <c r="B15585" s="74" t="str">
        <v/>
      </c>
      <c r="C15585" s="75">
        <f>IF($E15585="","",IFERROR(VLOOKUP(TRIM(E15585&amp;""),'Référentiel Articles'!$A$2:$F$634,2,FALSE),""))</f>
      </c>
      <c r="D15585" s="75">
        <f>IF($E15585="","",IFERROR(VLOOKUP(TRIM(E15585&amp;""),'Référentiel Articles'!$A$2:$F$634,3,FALSE),""))</f>
      </c>
      <c r="E15585" s="74" t="str">
        <v/>
      </c>
      <c r="F15585" s="75">
        <f>IF($E15585="","",IFERROR(VLOOKUP(TRIM(E15585&amp;""),'Référentiel Articles'!$A$2:$F$634,4,FALSE),""))</f>
      </c>
      <c r="G15585" s="76">
        <f>IF($E15585="","",IFERROR(VLOOKUP(TRIM(E15585&amp;""),'Référentiel Articles'!$A$2:$F$634,5,FALSE),""))</f>
      </c>
      <c r="H15585" s="77" t="str">
        <v/>
      </c>
      <c r="I15585" s="76">
        <f>IF($E15585="","",IFERROR(VLOOKUP(TRIM(E15585&amp;""),'Référentiel Articles'!$A$2:$F$634,6,FALSE),""))</f>
      </c>
      <c r="J15585" s="78">
        <f>IF(OR($E15585="",$H15585=""),"",$H15585*$I15585)</f>
      </c>
      <c r="K15585" s="79" t="str">
        <v/>
      </c>
    </row>
    <row r="15586">
      <c r="A15586" s="81" t="str">
        <v/>
      </c>
      <c r="B15586" s="81" t="str">
        <v/>
      </c>
      <c r="C15586" s="83">
        <f>IF($E15586="","",IFERROR(VLOOKUP(TRIM(E15586&amp;""),'Référentiel Articles'!$A$2:$F$634,2,FALSE),""))</f>
      </c>
      <c r="D15586" s="83">
        <f>IF($E15586="","",IFERROR(VLOOKUP(TRIM(E15586&amp;""),'Référentiel Articles'!$A$2:$F$634,3,FALSE),""))</f>
      </c>
      <c r="E15586" s="81" t="str">
        <v/>
      </c>
      <c r="F15586" s="83">
        <f>IF($E15586="","",IFERROR(VLOOKUP(TRIM(E15586&amp;""),'Référentiel Articles'!$A$2:$F$634,4,FALSE),""))</f>
      </c>
      <c r="G15586" s="84">
        <f>IF($E15586="","",IFERROR(VLOOKUP(TRIM(E15586&amp;""),'Référentiel Articles'!$A$2:$F$634,5,FALSE),""))</f>
      </c>
      <c r="H15586" s="85" t="str">
        <v/>
      </c>
      <c r="I15586" s="84">
        <f>IF($E15586="","",IFERROR(VLOOKUP(TRIM(E15586&amp;""),'Référentiel Articles'!$A$2:$F$634,6,FALSE),""))</f>
      </c>
      <c r="J15586" s="90">
        <f>IF(OR($E15586="",$H15586=""),"",$H15586*$I15586)</f>
      </c>
      <c r="K15586" s="87" t="str">
        <v/>
      </c>
    </row>
    <row r="15587">
      <c r="A15587" s="74" t="str">
        <v/>
      </c>
      <c r="B15587" s="74" t="str">
        <v/>
      </c>
      <c r="C15587" s="75">
        <f>IF($E15587="","",IFERROR(VLOOKUP(TRIM(E15587&amp;""),'Référentiel Articles'!$A$2:$F$634,2,FALSE),""))</f>
      </c>
      <c r="D15587" s="75">
        <f>IF($E15587="","",IFERROR(VLOOKUP(TRIM(E15587&amp;""),'Référentiel Articles'!$A$2:$F$634,3,FALSE),""))</f>
      </c>
      <c r="E15587" s="74" t="str">
        <v/>
      </c>
      <c r="F15587" s="75">
        <f>IF($E15587="","",IFERROR(VLOOKUP(TRIM(E15587&amp;""),'Référentiel Articles'!$A$2:$F$634,4,FALSE),""))</f>
      </c>
      <c r="G15587" s="76">
        <f>IF($E15587="","",IFERROR(VLOOKUP(TRIM(E15587&amp;""),'Référentiel Articles'!$A$2:$F$634,5,FALSE),""))</f>
      </c>
      <c r="H15587" s="77" t="str">
        <v/>
      </c>
      <c r="I15587" s="76">
        <f>IF($E15587="","",IFERROR(VLOOKUP(TRIM(E15587&amp;""),'Référentiel Articles'!$A$2:$F$634,6,FALSE),""))</f>
      </c>
      <c r="J15587" s="78">
        <f>IF(OR($E15587="",$H15587=""),"",$H15587*$I15587)</f>
      </c>
      <c r="K15587" s="79" t="str">
        <v/>
      </c>
    </row>
    <row r="15588">
      <c r="A15588" s="81" t="str">
        <v/>
      </c>
      <c r="B15588" s="81" t="str">
        <v/>
      </c>
      <c r="C15588" s="83">
        <f>IF($E15588="","",IFERROR(VLOOKUP(TRIM(E15588&amp;""),'Référentiel Articles'!$A$2:$F$634,2,FALSE),""))</f>
      </c>
      <c r="D15588" s="83">
        <f>IF($E15588="","",IFERROR(VLOOKUP(TRIM(E15588&amp;""),'Référentiel Articles'!$A$2:$F$634,3,FALSE),""))</f>
      </c>
      <c r="E15588" s="81" t="str">
        <v/>
      </c>
      <c r="F15588" s="83">
        <f>IF($E15588="","",IFERROR(VLOOKUP(TRIM(E15588&amp;""),'Référentiel Articles'!$A$2:$F$634,4,FALSE),""))</f>
      </c>
      <c r="G15588" s="84">
        <f>IF($E15588="","",IFERROR(VLOOKUP(TRIM(E15588&amp;""),'Référentiel Articles'!$A$2:$F$634,5,FALSE),""))</f>
      </c>
      <c r="H15588" s="85" t="str">
        <v/>
      </c>
      <c r="I15588" s="84">
        <f>IF($E15588="","",IFERROR(VLOOKUP(TRIM(E15588&amp;""),'Référentiel Articles'!$A$2:$F$634,6,FALSE),""))</f>
      </c>
      <c r="J15588" s="90">
        <f>IF(OR($E15588="",$H15588=""),"",$H15588*$I15588)</f>
      </c>
      <c r="K15588" s="87" t="str">
        <v/>
      </c>
    </row>
    <row r="15589">
      <c r="A15589" s="74" t="str">
        <v/>
      </c>
      <c r="B15589" s="74" t="str">
        <v/>
      </c>
      <c r="C15589" s="75">
        <f>IF($E15589="","",IFERROR(VLOOKUP(TRIM(E15589&amp;""),'Référentiel Articles'!$A$2:$F$634,2,FALSE),""))</f>
      </c>
      <c r="D15589" s="75">
        <f>IF($E15589="","",IFERROR(VLOOKUP(TRIM(E15589&amp;""),'Référentiel Articles'!$A$2:$F$634,3,FALSE),""))</f>
      </c>
      <c r="E15589" s="74" t="str">
        <v/>
      </c>
      <c r="F15589" s="75">
        <f>IF($E15589="","",IFERROR(VLOOKUP(TRIM(E15589&amp;""),'Référentiel Articles'!$A$2:$F$634,4,FALSE),""))</f>
      </c>
      <c r="G15589" s="76">
        <f>IF($E15589="","",IFERROR(VLOOKUP(TRIM(E15589&amp;""),'Référentiel Articles'!$A$2:$F$634,5,FALSE),""))</f>
      </c>
      <c r="H15589" s="77" t="str">
        <v/>
      </c>
      <c r="I15589" s="76">
        <f>IF($E15589="","",IFERROR(VLOOKUP(TRIM(E15589&amp;""),'Référentiel Articles'!$A$2:$F$634,6,FALSE),""))</f>
      </c>
      <c r="J15589" s="78">
        <f>IF(OR($E15589="",$H15589=""),"",$H15589*$I15589)</f>
      </c>
      <c r="K15589" s="79" t="str">
        <v/>
      </c>
    </row>
    <row r="15590">
      <c r="A15590" s="81" t="str">
        <v/>
      </c>
      <c r="B15590" s="81" t="str">
        <v/>
      </c>
      <c r="C15590" s="83">
        <f>IF($E15590="","",IFERROR(VLOOKUP(TRIM(E15590&amp;""),'Référentiel Articles'!$A$2:$F$634,2,FALSE),""))</f>
      </c>
      <c r="D15590" s="83">
        <f>IF($E15590="","",IFERROR(VLOOKUP(TRIM(E15590&amp;""),'Référentiel Articles'!$A$2:$F$634,3,FALSE),""))</f>
      </c>
      <c r="E15590" s="81" t="str">
        <v/>
      </c>
      <c r="F15590" s="83">
        <f>IF($E15590="","",IFERROR(VLOOKUP(TRIM(E15590&amp;""),'Référentiel Articles'!$A$2:$F$634,4,FALSE),""))</f>
      </c>
      <c r="G15590" s="84">
        <f>IF($E15590="","",IFERROR(VLOOKUP(TRIM(E15590&amp;""),'Référentiel Articles'!$A$2:$F$634,5,FALSE),""))</f>
      </c>
      <c r="H15590" s="85" t="str">
        <v/>
      </c>
      <c r="I15590" s="84">
        <f>IF($E15590="","",IFERROR(VLOOKUP(TRIM(E15590&amp;""),'Référentiel Articles'!$A$2:$F$634,6,FALSE),""))</f>
      </c>
      <c r="J15590" s="90">
        <f>IF(OR($E15590="",$H15590=""),"",$H15590*$I15590)</f>
      </c>
      <c r="K15590" s="87" t="str">
        <v/>
      </c>
    </row>
    <row r="15591">
      <c r="A15591" s="74" t="str">
        <v/>
      </c>
      <c r="B15591" s="74" t="str">
        <v/>
      </c>
      <c r="C15591" s="75">
        <f>IF($E15591="","",IFERROR(VLOOKUP(TRIM(E15591&amp;""),'Référentiel Articles'!$A$2:$F$634,2,FALSE),""))</f>
      </c>
      <c r="D15591" s="75">
        <f>IF($E15591="","",IFERROR(VLOOKUP(TRIM(E15591&amp;""),'Référentiel Articles'!$A$2:$F$634,3,FALSE),""))</f>
      </c>
      <c r="E15591" s="74" t="str">
        <v/>
      </c>
      <c r="F15591" s="75">
        <f>IF($E15591="","",IFERROR(VLOOKUP(TRIM(E15591&amp;""),'Référentiel Articles'!$A$2:$F$634,4,FALSE),""))</f>
      </c>
      <c r="G15591" s="76">
        <f>IF($E15591="","",IFERROR(VLOOKUP(TRIM(E15591&amp;""),'Référentiel Articles'!$A$2:$F$634,5,FALSE),""))</f>
      </c>
      <c r="H15591" s="77" t="str">
        <v/>
      </c>
      <c r="I15591" s="76">
        <f>IF($E15591="","",IFERROR(VLOOKUP(TRIM(E15591&amp;""),'Référentiel Articles'!$A$2:$F$634,6,FALSE),""))</f>
      </c>
      <c r="J15591" s="78">
        <f>IF(OR($E15591="",$H15591=""),"",$H15591*$I15591)</f>
      </c>
      <c r="K15591" s="79" t="str">
        <v/>
      </c>
    </row>
    <row r="15592">
      <c r="A15592" s="81" t="str">
        <v/>
      </c>
      <c r="B15592" s="81" t="str">
        <v/>
      </c>
      <c r="C15592" s="83">
        <f>IF($E15592="","",IFERROR(VLOOKUP(TRIM(E15592&amp;""),'Référentiel Articles'!$A$2:$F$634,2,FALSE),""))</f>
      </c>
      <c r="D15592" s="83">
        <f>IF($E15592="","",IFERROR(VLOOKUP(TRIM(E15592&amp;""),'Référentiel Articles'!$A$2:$F$634,3,FALSE),""))</f>
      </c>
      <c r="E15592" s="81" t="str">
        <v/>
      </c>
      <c r="F15592" s="83">
        <f>IF($E15592="","",IFERROR(VLOOKUP(TRIM(E15592&amp;""),'Référentiel Articles'!$A$2:$F$634,4,FALSE),""))</f>
      </c>
      <c r="G15592" s="84">
        <f>IF($E15592="","",IFERROR(VLOOKUP(TRIM(E15592&amp;""),'Référentiel Articles'!$A$2:$F$634,5,FALSE),""))</f>
      </c>
      <c r="H15592" s="85" t="str">
        <v/>
      </c>
      <c r="I15592" s="84">
        <f>IF($E15592="","",IFERROR(VLOOKUP(TRIM(E15592&amp;""),'Référentiel Articles'!$A$2:$F$634,6,FALSE),""))</f>
      </c>
      <c r="J15592" s="90">
        <f>IF(OR($E15592="",$H15592=""),"",$H15592*$I15592)</f>
      </c>
      <c r="K15592" s="87" t="str">
        <v/>
      </c>
    </row>
    <row r="15593">
      <c r="A15593" s="74" t="str">
        <v/>
      </c>
      <c r="B15593" s="74" t="str">
        <v/>
      </c>
      <c r="C15593" s="75">
        <f>IF($E15593="","",IFERROR(VLOOKUP(TRIM(E15593&amp;""),'Référentiel Articles'!$A$2:$F$634,2,FALSE),""))</f>
      </c>
      <c r="D15593" s="75">
        <f>IF($E15593="","",IFERROR(VLOOKUP(TRIM(E15593&amp;""),'Référentiel Articles'!$A$2:$F$634,3,FALSE),""))</f>
      </c>
      <c r="E15593" s="74" t="str">
        <v/>
      </c>
      <c r="F15593" s="75">
        <f>IF($E15593="","",IFERROR(VLOOKUP(TRIM(E15593&amp;""),'Référentiel Articles'!$A$2:$F$634,4,FALSE),""))</f>
      </c>
      <c r="G15593" s="76">
        <f>IF($E15593="","",IFERROR(VLOOKUP(TRIM(E15593&amp;""),'Référentiel Articles'!$A$2:$F$634,5,FALSE),""))</f>
      </c>
      <c r="H15593" s="77" t="str">
        <v/>
      </c>
      <c r="I15593" s="76">
        <f>IF($E15593="","",IFERROR(VLOOKUP(TRIM(E15593&amp;""),'Référentiel Articles'!$A$2:$F$634,6,FALSE),""))</f>
      </c>
      <c r="J15593" s="78">
        <f>IF(OR($E15593="",$H15593=""),"",$H15593*$I15593)</f>
      </c>
      <c r="K15593" s="79" t="str">
        <v/>
      </c>
    </row>
    <row r="15594">
      <c r="A15594" s="81" t="str">
        <v/>
      </c>
      <c r="B15594" s="81" t="str">
        <v/>
      </c>
      <c r="C15594" s="83">
        <f>IF($E15594="","",IFERROR(VLOOKUP(TRIM(E15594&amp;""),'Référentiel Articles'!$A$2:$F$634,2,FALSE),""))</f>
      </c>
      <c r="D15594" s="83">
        <f>IF($E15594="","",IFERROR(VLOOKUP(TRIM(E15594&amp;""),'Référentiel Articles'!$A$2:$F$634,3,FALSE),""))</f>
      </c>
      <c r="E15594" s="81" t="str">
        <v/>
      </c>
      <c r="F15594" s="83">
        <f>IF($E15594="","",IFERROR(VLOOKUP(TRIM(E15594&amp;""),'Référentiel Articles'!$A$2:$F$634,4,FALSE),""))</f>
      </c>
      <c r="G15594" s="84">
        <f>IF($E15594="","",IFERROR(VLOOKUP(TRIM(E15594&amp;""),'Référentiel Articles'!$A$2:$F$634,5,FALSE),""))</f>
      </c>
      <c r="H15594" s="85" t="str">
        <v/>
      </c>
      <c r="I15594" s="84">
        <f>IF($E15594="","",IFERROR(VLOOKUP(TRIM(E15594&amp;""),'Référentiel Articles'!$A$2:$F$634,6,FALSE),""))</f>
      </c>
      <c r="J15594" s="90">
        <f>IF(OR($E15594="",$H15594=""),"",$H15594*$I15594)</f>
      </c>
      <c r="K15594" s="87" t="str">
        <v/>
      </c>
    </row>
    <row r="15595">
      <c r="A15595" s="74" t="str">
        <v/>
      </c>
      <c r="B15595" s="74" t="str">
        <v/>
      </c>
      <c r="C15595" s="75">
        <f>IF($E15595="","",IFERROR(VLOOKUP(TRIM(E15595&amp;""),'Référentiel Articles'!$A$2:$F$634,2,FALSE),""))</f>
      </c>
      <c r="D15595" s="75">
        <f>IF($E15595="","",IFERROR(VLOOKUP(TRIM(E15595&amp;""),'Référentiel Articles'!$A$2:$F$634,3,FALSE),""))</f>
      </c>
      <c r="E15595" s="74" t="str">
        <v/>
      </c>
      <c r="F15595" s="75">
        <f>IF($E15595="","",IFERROR(VLOOKUP(TRIM(E15595&amp;""),'Référentiel Articles'!$A$2:$F$634,4,FALSE),""))</f>
      </c>
      <c r="G15595" s="76">
        <f>IF($E15595="","",IFERROR(VLOOKUP(TRIM(E15595&amp;""),'Référentiel Articles'!$A$2:$F$634,5,FALSE),""))</f>
      </c>
      <c r="H15595" s="77" t="str">
        <v/>
      </c>
      <c r="I15595" s="76">
        <f>IF($E15595="","",IFERROR(VLOOKUP(TRIM(E15595&amp;""),'Référentiel Articles'!$A$2:$F$634,6,FALSE),""))</f>
      </c>
      <c r="J15595" s="78">
        <f>IF(OR($E15595="",$H15595=""),"",$H15595*$I15595)</f>
      </c>
      <c r="K15595" s="79" t="str">
        <v/>
      </c>
    </row>
    <row r="15596">
      <c r="A15596" s="81" t="str">
        <v/>
      </c>
      <c r="B15596" s="81" t="str">
        <v/>
      </c>
      <c r="C15596" s="83">
        <f>IF($E15596="","",IFERROR(VLOOKUP(TRIM(E15596&amp;""),'Référentiel Articles'!$A$2:$F$634,2,FALSE),""))</f>
      </c>
      <c r="D15596" s="83">
        <f>IF($E15596="","",IFERROR(VLOOKUP(TRIM(E15596&amp;""),'Référentiel Articles'!$A$2:$F$634,3,FALSE),""))</f>
      </c>
      <c r="E15596" s="81" t="str">
        <v/>
      </c>
      <c r="F15596" s="83">
        <f>IF($E15596="","",IFERROR(VLOOKUP(TRIM(E15596&amp;""),'Référentiel Articles'!$A$2:$F$634,4,FALSE),""))</f>
      </c>
      <c r="G15596" s="84">
        <f>IF($E15596="","",IFERROR(VLOOKUP(TRIM(E15596&amp;""),'Référentiel Articles'!$A$2:$F$634,5,FALSE),""))</f>
      </c>
      <c r="H15596" s="85" t="str">
        <v/>
      </c>
      <c r="I15596" s="84">
        <f>IF($E15596="","",IFERROR(VLOOKUP(TRIM(E15596&amp;""),'Référentiel Articles'!$A$2:$F$634,6,FALSE),""))</f>
      </c>
      <c r="J15596" s="90">
        <f>IF(OR($E15596="",$H15596=""),"",$H15596*$I15596)</f>
      </c>
      <c r="K15596" s="87" t="str">
        <v/>
      </c>
    </row>
    <row r="15597">
      <c r="A15597" s="74" t="str">
        <v/>
      </c>
      <c r="B15597" s="74" t="str">
        <v/>
      </c>
      <c r="C15597" s="75">
        <f>IF($E15597="","",IFERROR(VLOOKUP(TRIM(E15597&amp;""),'Référentiel Articles'!$A$2:$F$634,2,FALSE),""))</f>
      </c>
      <c r="D15597" s="75">
        <f>IF($E15597="","",IFERROR(VLOOKUP(TRIM(E15597&amp;""),'Référentiel Articles'!$A$2:$F$634,3,FALSE),""))</f>
      </c>
      <c r="E15597" s="74" t="str">
        <v/>
      </c>
      <c r="F15597" s="75">
        <f>IF($E15597="","",IFERROR(VLOOKUP(TRIM(E15597&amp;""),'Référentiel Articles'!$A$2:$F$634,4,FALSE),""))</f>
      </c>
      <c r="G15597" s="76">
        <f>IF($E15597="","",IFERROR(VLOOKUP(TRIM(E15597&amp;""),'Référentiel Articles'!$A$2:$F$634,5,FALSE),""))</f>
      </c>
      <c r="H15597" s="77" t="str">
        <v/>
      </c>
      <c r="I15597" s="76">
        <f>IF($E15597="","",IFERROR(VLOOKUP(TRIM(E15597&amp;""),'Référentiel Articles'!$A$2:$F$634,6,FALSE),""))</f>
      </c>
      <c r="J15597" s="78">
        <f>IF(OR($E15597="",$H15597=""),"",$H15597*$I15597)</f>
      </c>
      <c r="K15597" s="79" t="str">
        <v/>
      </c>
    </row>
    <row r="15598">
      <c r="A15598" s="81" t="str">
        <v/>
      </c>
      <c r="B15598" s="81" t="str">
        <v/>
      </c>
      <c r="C15598" s="83">
        <f>IF($E15598="","",IFERROR(VLOOKUP(TRIM(E15598&amp;""),'Référentiel Articles'!$A$2:$F$634,2,FALSE),""))</f>
      </c>
      <c r="D15598" s="83">
        <f>IF($E15598="","",IFERROR(VLOOKUP(TRIM(E15598&amp;""),'Référentiel Articles'!$A$2:$F$634,3,FALSE),""))</f>
      </c>
      <c r="E15598" s="81" t="str">
        <v/>
      </c>
      <c r="F15598" s="83">
        <f>IF($E15598="","",IFERROR(VLOOKUP(TRIM(E15598&amp;""),'Référentiel Articles'!$A$2:$F$634,4,FALSE),""))</f>
      </c>
      <c r="G15598" s="84">
        <f>IF($E15598="","",IFERROR(VLOOKUP(TRIM(E15598&amp;""),'Référentiel Articles'!$A$2:$F$634,5,FALSE),""))</f>
      </c>
      <c r="H15598" s="85" t="str">
        <v/>
      </c>
      <c r="I15598" s="84">
        <f>IF($E15598="","",IFERROR(VLOOKUP(TRIM(E15598&amp;""),'Référentiel Articles'!$A$2:$F$634,6,FALSE),""))</f>
      </c>
      <c r="J15598" s="90">
        <f>IF(OR($E15598="",$H15598=""),"",$H15598*$I15598)</f>
      </c>
      <c r="K15598" s="87" t="str">
        <v/>
      </c>
    </row>
    <row r="15599">
      <c r="A15599" s="74" t="str">
        <v/>
      </c>
      <c r="B15599" s="74" t="str">
        <v/>
      </c>
      <c r="C15599" s="75">
        <f>IF($E15599="","",IFERROR(VLOOKUP(TRIM(E15599&amp;""),'Référentiel Articles'!$A$2:$F$634,2,FALSE),""))</f>
      </c>
      <c r="D15599" s="75">
        <f>IF($E15599="","",IFERROR(VLOOKUP(TRIM(E15599&amp;""),'Référentiel Articles'!$A$2:$F$634,3,FALSE),""))</f>
      </c>
      <c r="E15599" s="74" t="str">
        <v/>
      </c>
      <c r="F15599" s="75">
        <f>IF($E15599="","",IFERROR(VLOOKUP(TRIM(E15599&amp;""),'Référentiel Articles'!$A$2:$F$634,4,FALSE),""))</f>
      </c>
      <c r="G15599" s="76">
        <f>IF($E15599="","",IFERROR(VLOOKUP(TRIM(E15599&amp;""),'Référentiel Articles'!$A$2:$F$634,5,FALSE),""))</f>
      </c>
      <c r="H15599" s="77" t="str">
        <v/>
      </c>
      <c r="I15599" s="76">
        <f>IF($E15599="","",IFERROR(VLOOKUP(TRIM(E15599&amp;""),'Référentiel Articles'!$A$2:$F$634,6,FALSE),""))</f>
      </c>
      <c r="J15599" s="78">
        <f>IF(OR($E15599="",$H15599=""),"",$H15599*$I15599)</f>
      </c>
      <c r="K15599" s="79" t="str">
        <v/>
      </c>
    </row>
    <row r="15600">
      <c r="A15600" s="81" t="str">
        <v/>
      </c>
      <c r="B15600" s="81" t="str">
        <v/>
      </c>
      <c r="C15600" s="83">
        <f>IF($E15600="","",IFERROR(VLOOKUP(TRIM(E15600&amp;""),'Référentiel Articles'!$A$2:$F$634,2,FALSE),""))</f>
      </c>
      <c r="D15600" s="83">
        <f>IF($E15600="","",IFERROR(VLOOKUP(TRIM(E15600&amp;""),'Référentiel Articles'!$A$2:$F$634,3,FALSE),""))</f>
      </c>
      <c r="E15600" s="81" t="str">
        <v/>
      </c>
      <c r="F15600" s="83">
        <f>IF($E15600="","",IFERROR(VLOOKUP(TRIM(E15600&amp;""),'Référentiel Articles'!$A$2:$F$634,4,FALSE),""))</f>
      </c>
      <c r="G15600" s="84">
        <f>IF($E15600="","",IFERROR(VLOOKUP(TRIM(E15600&amp;""),'Référentiel Articles'!$A$2:$F$634,5,FALSE),""))</f>
      </c>
      <c r="H15600" s="85" t="str">
        <v/>
      </c>
      <c r="I15600" s="84">
        <f>IF($E15600="","",IFERROR(VLOOKUP(TRIM(E15600&amp;""),'Référentiel Articles'!$A$2:$F$634,6,FALSE),""))</f>
      </c>
      <c r="J15600" s="90">
        <f>IF(OR($E15600="",$H15600=""),"",$H15600*$I15600)</f>
      </c>
      <c r="K15600" s="87" t="str">
        <v/>
      </c>
    </row>
    <row r="15601">
      <c r="A15601" s="74" t="str">
        <v/>
      </c>
      <c r="B15601" s="74" t="str">
        <v/>
      </c>
      <c r="C15601" s="75">
        <f>IF($E15601="","",IFERROR(VLOOKUP(TRIM(E15601&amp;""),'Référentiel Articles'!$A$2:$F$634,2,FALSE),""))</f>
      </c>
      <c r="D15601" s="75">
        <f>IF($E15601="","",IFERROR(VLOOKUP(TRIM(E15601&amp;""),'Référentiel Articles'!$A$2:$F$634,3,FALSE),""))</f>
      </c>
      <c r="E15601" s="74" t="str">
        <v/>
      </c>
      <c r="F15601" s="75">
        <f>IF($E15601="","",IFERROR(VLOOKUP(TRIM(E15601&amp;""),'Référentiel Articles'!$A$2:$F$634,4,FALSE),""))</f>
      </c>
      <c r="G15601" s="76">
        <f>IF($E15601="","",IFERROR(VLOOKUP(TRIM(E15601&amp;""),'Référentiel Articles'!$A$2:$F$634,5,FALSE),""))</f>
      </c>
      <c r="H15601" s="77" t="str">
        <v/>
      </c>
      <c r="I15601" s="76">
        <f>IF($E15601="","",IFERROR(VLOOKUP(TRIM(E15601&amp;""),'Référentiel Articles'!$A$2:$F$634,6,FALSE),""))</f>
      </c>
      <c r="J15601" s="78">
        <f>IF(OR($E15601="",$H15601=""),"",$H15601*$I15601)</f>
      </c>
      <c r="K15601" s="79" t="str">
        <v/>
      </c>
    </row>
    <row r="15602">
      <c r="A15602" s="81" t="str">
        <v/>
      </c>
      <c r="B15602" s="81" t="str">
        <v/>
      </c>
      <c r="C15602" s="83">
        <f>IF($E15602="","",IFERROR(VLOOKUP(TRIM(E15602&amp;""),'Référentiel Articles'!$A$2:$F$634,2,FALSE),""))</f>
      </c>
      <c r="D15602" s="83">
        <f>IF($E15602="","",IFERROR(VLOOKUP(TRIM(E15602&amp;""),'Référentiel Articles'!$A$2:$F$634,3,FALSE),""))</f>
      </c>
      <c r="E15602" s="81" t="str">
        <v/>
      </c>
      <c r="F15602" s="83">
        <f>IF($E15602="","",IFERROR(VLOOKUP(TRIM(E15602&amp;""),'Référentiel Articles'!$A$2:$F$634,4,FALSE),""))</f>
      </c>
      <c r="G15602" s="84">
        <f>IF($E15602="","",IFERROR(VLOOKUP(TRIM(E15602&amp;""),'Référentiel Articles'!$A$2:$F$634,5,FALSE),""))</f>
      </c>
      <c r="H15602" s="85" t="str">
        <v/>
      </c>
      <c r="I15602" s="84">
        <f>IF($E15602="","",IFERROR(VLOOKUP(TRIM(E15602&amp;""),'Référentiel Articles'!$A$2:$F$634,6,FALSE),""))</f>
      </c>
      <c r="J15602" s="90">
        <f>IF(OR($E15602="",$H15602=""),"",$H15602*$I15602)</f>
      </c>
      <c r="K15602" s="87" t="str">
        <v/>
      </c>
    </row>
    <row r="15603">
      <c r="A15603" s="74" t="str">
        <v/>
      </c>
      <c r="B15603" s="74" t="str">
        <v/>
      </c>
      <c r="C15603" s="75">
        <f>IF($E15603="","",IFERROR(VLOOKUP(TRIM(E15603&amp;""),'Référentiel Articles'!$A$2:$F$634,2,FALSE),""))</f>
      </c>
      <c r="D15603" s="75">
        <f>IF($E15603="","",IFERROR(VLOOKUP(TRIM(E15603&amp;""),'Référentiel Articles'!$A$2:$F$634,3,FALSE),""))</f>
      </c>
      <c r="E15603" s="74" t="str">
        <v/>
      </c>
      <c r="F15603" s="75">
        <f>IF($E15603="","",IFERROR(VLOOKUP(TRIM(E15603&amp;""),'Référentiel Articles'!$A$2:$F$634,4,FALSE),""))</f>
      </c>
      <c r="G15603" s="76">
        <f>IF($E15603="","",IFERROR(VLOOKUP(TRIM(E15603&amp;""),'Référentiel Articles'!$A$2:$F$634,5,FALSE),""))</f>
      </c>
      <c r="H15603" s="77" t="str">
        <v/>
      </c>
      <c r="I15603" s="76">
        <f>IF($E15603="","",IFERROR(VLOOKUP(TRIM(E15603&amp;""),'Référentiel Articles'!$A$2:$F$634,6,FALSE),""))</f>
      </c>
      <c r="J15603" s="78">
        <f>IF(OR($E15603="",$H15603=""),"",$H15603*$I15603)</f>
      </c>
      <c r="K15603" s="79" t="str">
        <v/>
      </c>
    </row>
    <row r="15604">
      <c r="A15604" s="81" t="str">
        <v/>
      </c>
      <c r="B15604" s="81" t="str">
        <v/>
      </c>
      <c r="C15604" s="83">
        <f>IF($E15604="","",IFERROR(VLOOKUP(TRIM(E15604&amp;""),'Référentiel Articles'!$A$2:$F$634,2,FALSE),""))</f>
      </c>
      <c r="D15604" s="83">
        <f>IF($E15604="","",IFERROR(VLOOKUP(TRIM(E15604&amp;""),'Référentiel Articles'!$A$2:$F$634,3,FALSE),""))</f>
      </c>
      <c r="E15604" s="81" t="str">
        <v/>
      </c>
      <c r="F15604" s="83">
        <f>IF($E15604="","",IFERROR(VLOOKUP(TRIM(E15604&amp;""),'Référentiel Articles'!$A$2:$F$634,4,FALSE),""))</f>
      </c>
      <c r="G15604" s="84">
        <f>IF($E15604="","",IFERROR(VLOOKUP(TRIM(E15604&amp;""),'Référentiel Articles'!$A$2:$F$634,5,FALSE),""))</f>
      </c>
      <c r="H15604" s="85" t="str">
        <v/>
      </c>
      <c r="I15604" s="84">
        <f>IF($E15604="","",IFERROR(VLOOKUP(TRIM(E15604&amp;""),'Référentiel Articles'!$A$2:$F$634,6,FALSE),""))</f>
      </c>
      <c r="J15604" s="90">
        <f>IF(OR($E15604="",$H15604=""),"",$H15604*$I15604)</f>
      </c>
      <c r="K15604" s="87" t="str">
        <v/>
      </c>
    </row>
    <row r="15605">
      <c r="A15605" s="74" t="str">
        <v/>
      </c>
      <c r="B15605" s="74" t="str">
        <v/>
      </c>
      <c r="C15605" s="75">
        <f>IF($E15605="","",IFERROR(VLOOKUP(TRIM(E15605&amp;""),'Référentiel Articles'!$A$2:$F$634,2,FALSE),""))</f>
      </c>
      <c r="D15605" s="75">
        <f>IF($E15605="","",IFERROR(VLOOKUP(TRIM(E15605&amp;""),'Référentiel Articles'!$A$2:$F$634,3,FALSE),""))</f>
      </c>
      <c r="E15605" s="74" t="str">
        <v/>
      </c>
      <c r="F15605" s="75">
        <f>IF($E15605="","",IFERROR(VLOOKUP(TRIM(E15605&amp;""),'Référentiel Articles'!$A$2:$F$634,4,FALSE),""))</f>
      </c>
      <c r="G15605" s="76">
        <f>IF($E15605="","",IFERROR(VLOOKUP(TRIM(E15605&amp;""),'Référentiel Articles'!$A$2:$F$634,5,FALSE),""))</f>
      </c>
      <c r="H15605" s="77" t="str">
        <v/>
      </c>
      <c r="I15605" s="76">
        <f>IF($E15605="","",IFERROR(VLOOKUP(TRIM(E15605&amp;""),'Référentiel Articles'!$A$2:$F$634,6,FALSE),""))</f>
      </c>
      <c r="J15605" s="78">
        <f>IF(OR($E15605="",$H15605=""),"",$H15605*$I15605)</f>
      </c>
      <c r="K15605" s="79" t="str">
        <v/>
      </c>
    </row>
    <row r="15606">
      <c r="A15606" s="81" t="str">
        <v/>
      </c>
      <c r="B15606" s="81" t="str">
        <v/>
      </c>
      <c r="C15606" s="83">
        <f>IF($E15606="","",IFERROR(VLOOKUP(TRIM(E15606&amp;""),'Référentiel Articles'!$A$2:$F$634,2,FALSE),""))</f>
      </c>
      <c r="D15606" s="83">
        <f>IF($E15606="","",IFERROR(VLOOKUP(TRIM(E15606&amp;""),'Référentiel Articles'!$A$2:$F$634,3,FALSE),""))</f>
      </c>
      <c r="E15606" s="81" t="str">
        <v/>
      </c>
      <c r="F15606" s="83">
        <f>IF($E15606="","",IFERROR(VLOOKUP(TRIM(E15606&amp;""),'Référentiel Articles'!$A$2:$F$634,4,FALSE),""))</f>
      </c>
      <c r="G15606" s="84">
        <f>IF($E15606="","",IFERROR(VLOOKUP(TRIM(E15606&amp;""),'Référentiel Articles'!$A$2:$F$634,5,FALSE),""))</f>
      </c>
      <c r="H15606" s="85" t="str">
        <v/>
      </c>
      <c r="I15606" s="84">
        <f>IF($E15606="","",IFERROR(VLOOKUP(TRIM(E15606&amp;""),'Référentiel Articles'!$A$2:$F$634,6,FALSE),""))</f>
      </c>
      <c r="J15606" s="90">
        <f>IF(OR($E15606="",$H15606=""),"",$H15606*$I15606)</f>
      </c>
      <c r="K15606" s="87" t="str">
        <v/>
      </c>
    </row>
    <row r="15607">
      <c r="A15607" s="74" t="str">
        <v/>
      </c>
      <c r="B15607" s="74" t="str">
        <v/>
      </c>
      <c r="C15607" s="75">
        <f>IF($E15607="","",IFERROR(VLOOKUP(TRIM(E15607&amp;""),'Référentiel Articles'!$A$2:$F$634,2,FALSE),""))</f>
      </c>
      <c r="D15607" s="75">
        <f>IF($E15607="","",IFERROR(VLOOKUP(TRIM(E15607&amp;""),'Référentiel Articles'!$A$2:$F$634,3,FALSE),""))</f>
      </c>
      <c r="E15607" s="74" t="str">
        <v/>
      </c>
      <c r="F15607" s="75">
        <f>IF($E15607="","",IFERROR(VLOOKUP(TRIM(E15607&amp;""),'Référentiel Articles'!$A$2:$F$634,4,FALSE),""))</f>
      </c>
      <c r="G15607" s="76">
        <f>IF($E15607="","",IFERROR(VLOOKUP(TRIM(E15607&amp;""),'Référentiel Articles'!$A$2:$F$634,5,FALSE),""))</f>
      </c>
      <c r="H15607" s="77" t="str">
        <v/>
      </c>
      <c r="I15607" s="76">
        <f>IF($E15607="","",IFERROR(VLOOKUP(TRIM(E15607&amp;""),'Référentiel Articles'!$A$2:$F$634,6,FALSE),""))</f>
      </c>
      <c r="J15607" s="78">
        <f>IF(OR($E15607="",$H15607=""),"",$H15607*$I15607)</f>
      </c>
      <c r="K15607" s="79" t="str">
        <v/>
      </c>
    </row>
    <row r="15608">
      <c r="A15608" s="81" t="str">
        <v/>
      </c>
      <c r="B15608" s="81" t="str">
        <v/>
      </c>
      <c r="C15608" s="83">
        <f>IF($E15608="","",IFERROR(VLOOKUP(TRIM(E15608&amp;""),'Référentiel Articles'!$A$2:$F$634,2,FALSE),""))</f>
      </c>
      <c r="D15608" s="83">
        <f>IF($E15608="","",IFERROR(VLOOKUP(TRIM(E15608&amp;""),'Référentiel Articles'!$A$2:$F$634,3,FALSE),""))</f>
      </c>
      <c r="E15608" s="81" t="str">
        <v/>
      </c>
      <c r="F15608" s="83">
        <f>IF($E15608="","",IFERROR(VLOOKUP(TRIM(E15608&amp;""),'Référentiel Articles'!$A$2:$F$634,4,FALSE),""))</f>
      </c>
      <c r="G15608" s="84">
        <f>IF($E15608="","",IFERROR(VLOOKUP(TRIM(E15608&amp;""),'Référentiel Articles'!$A$2:$F$634,5,FALSE),""))</f>
      </c>
      <c r="H15608" s="85" t="str">
        <v/>
      </c>
      <c r="I15608" s="84">
        <f>IF($E15608="","",IFERROR(VLOOKUP(TRIM(E15608&amp;""),'Référentiel Articles'!$A$2:$F$634,6,FALSE),""))</f>
      </c>
      <c r="J15608" s="90">
        <f>IF(OR($E15608="",$H15608=""),"",$H15608*$I15608)</f>
      </c>
      <c r="K15608" s="87" t="str">
        <v/>
      </c>
    </row>
    <row r="15609">
      <c r="A15609" s="74" t="str">
        <v/>
      </c>
      <c r="B15609" s="74" t="str">
        <v/>
      </c>
      <c r="C15609" s="75">
        <f>IF($E15609="","",IFERROR(VLOOKUP(TRIM(E15609&amp;""),'Référentiel Articles'!$A$2:$F$634,2,FALSE),""))</f>
      </c>
      <c r="D15609" s="75">
        <f>IF($E15609="","",IFERROR(VLOOKUP(TRIM(E15609&amp;""),'Référentiel Articles'!$A$2:$F$634,3,FALSE),""))</f>
      </c>
      <c r="E15609" s="74" t="str">
        <v/>
      </c>
      <c r="F15609" s="75">
        <f>IF($E15609="","",IFERROR(VLOOKUP(TRIM(E15609&amp;""),'Référentiel Articles'!$A$2:$F$634,4,FALSE),""))</f>
      </c>
      <c r="G15609" s="76">
        <f>IF($E15609="","",IFERROR(VLOOKUP(TRIM(E15609&amp;""),'Référentiel Articles'!$A$2:$F$634,5,FALSE),""))</f>
      </c>
      <c r="H15609" s="77" t="str">
        <v/>
      </c>
      <c r="I15609" s="76">
        <f>IF($E15609="","",IFERROR(VLOOKUP(TRIM(E15609&amp;""),'Référentiel Articles'!$A$2:$F$634,6,FALSE),""))</f>
      </c>
      <c r="J15609" s="78">
        <f>IF(OR($E15609="",$H15609=""),"",$H15609*$I15609)</f>
      </c>
      <c r="K15609" s="79" t="str">
        <v/>
      </c>
    </row>
    <row r="15610">
      <c r="A15610" s="81" t="str">
        <v/>
      </c>
      <c r="B15610" s="81" t="str">
        <v/>
      </c>
      <c r="C15610" s="83">
        <f>IF($E15610="","",IFERROR(VLOOKUP(TRIM(E15610&amp;""),'Référentiel Articles'!$A$2:$F$634,2,FALSE),""))</f>
      </c>
      <c r="D15610" s="83">
        <f>IF($E15610="","",IFERROR(VLOOKUP(TRIM(E15610&amp;""),'Référentiel Articles'!$A$2:$F$634,3,FALSE),""))</f>
      </c>
      <c r="E15610" s="81" t="str">
        <v/>
      </c>
      <c r="F15610" s="83">
        <f>IF($E15610="","",IFERROR(VLOOKUP(TRIM(E15610&amp;""),'Référentiel Articles'!$A$2:$F$634,4,FALSE),""))</f>
      </c>
      <c r="G15610" s="84">
        <f>IF($E15610="","",IFERROR(VLOOKUP(TRIM(E15610&amp;""),'Référentiel Articles'!$A$2:$F$634,5,FALSE),""))</f>
      </c>
      <c r="H15610" s="85" t="str">
        <v/>
      </c>
      <c r="I15610" s="84">
        <f>IF($E15610="","",IFERROR(VLOOKUP(TRIM(E15610&amp;""),'Référentiel Articles'!$A$2:$F$634,6,FALSE),""))</f>
      </c>
      <c r="J15610" s="90">
        <f>IF(OR($E15610="",$H15610=""),"",$H15610*$I15610)</f>
      </c>
      <c r="K15610" s="87" t="str">
        <v/>
      </c>
    </row>
    <row r="15611">
      <c r="A15611" s="74" t="str">
        <v/>
      </c>
      <c r="B15611" s="74" t="str">
        <v/>
      </c>
      <c r="C15611" s="75">
        <f>IF($E15611="","",IFERROR(VLOOKUP(TRIM(E15611&amp;""),'Référentiel Articles'!$A$2:$F$634,2,FALSE),""))</f>
      </c>
      <c r="D15611" s="75">
        <f>IF($E15611="","",IFERROR(VLOOKUP(TRIM(E15611&amp;""),'Référentiel Articles'!$A$2:$F$634,3,FALSE),""))</f>
      </c>
      <c r="E15611" s="74" t="str">
        <v/>
      </c>
      <c r="F15611" s="75">
        <f>IF($E15611="","",IFERROR(VLOOKUP(TRIM(E15611&amp;""),'Référentiel Articles'!$A$2:$F$634,4,FALSE),""))</f>
      </c>
      <c r="G15611" s="76">
        <f>IF($E15611="","",IFERROR(VLOOKUP(TRIM(E15611&amp;""),'Référentiel Articles'!$A$2:$F$634,5,FALSE),""))</f>
      </c>
      <c r="H15611" s="77" t="str">
        <v/>
      </c>
      <c r="I15611" s="76">
        <f>IF($E15611="","",IFERROR(VLOOKUP(TRIM(E15611&amp;""),'Référentiel Articles'!$A$2:$F$634,6,FALSE),""))</f>
      </c>
      <c r="J15611" s="78">
        <f>IF(OR($E15611="",$H15611=""),"",$H15611*$I15611)</f>
      </c>
      <c r="K15611" s="79" t="str">
        <v/>
      </c>
    </row>
    <row r="15612">
      <c r="A15612" s="81" t="str">
        <v/>
      </c>
      <c r="B15612" s="81" t="str">
        <v/>
      </c>
      <c r="C15612" s="83">
        <f>IF($E15612="","",IFERROR(VLOOKUP(TRIM(E15612&amp;""),'Référentiel Articles'!$A$2:$F$634,2,FALSE),""))</f>
      </c>
      <c r="D15612" s="83">
        <f>IF($E15612="","",IFERROR(VLOOKUP(TRIM(E15612&amp;""),'Référentiel Articles'!$A$2:$F$634,3,FALSE),""))</f>
      </c>
      <c r="E15612" s="81" t="str">
        <v/>
      </c>
      <c r="F15612" s="83">
        <f>IF($E15612="","",IFERROR(VLOOKUP(TRIM(E15612&amp;""),'Référentiel Articles'!$A$2:$F$634,4,FALSE),""))</f>
      </c>
      <c r="G15612" s="84">
        <f>IF($E15612="","",IFERROR(VLOOKUP(TRIM(E15612&amp;""),'Référentiel Articles'!$A$2:$F$634,5,FALSE),""))</f>
      </c>
      <c r="H15612" s="85" t="str">
        <v/>
      </c>
      <c r="I15612" s="84">
        <f>IF($E15612="","",IFERROR(VLOOKUP(TRIM(E15612&amp;""),'Référentiel Articles'!$A$2:$F$634,6,FALSE),""))</f>
      </c>
      <c r="J15612" s="90">
        <f>IF(OR($E15612="",$H15612=""),"",$H15612*$I15612)</f>
      </c>
      <c r="K15612" s="87" t="str">
        <v/>
      </c>
    </row>
    <row r="15613">
      <c r="A15613" s="74" t="str">
        <v/>
      </c>
      <c r="B15613" s="74" t="str">
        <v/>
      </c>
      <c r="C15613" s="75">
        <f>IF($E15613="","",IFERROR(VLOOKUP(TRIM(E15613&amp;""),'Référentiel Articles'!$A$2:$F$634,2,FALSE),""))</f>
      </c>
      <c r="D15613" s="75">
        <f>IF($E15613="","",IFERROR(VLOOKUP(TRIM(E15613&amp;""),'Référentiel Articles'!$A$2:$F$634,3,FALSE),""))</f>
      </c>
      <c r="E15613" s="74" t="str">
        <v/>
      </c>
      <c r="F15613" s="75">
        <f>IF($E15613="","",IFERROR(VLOOKUP(TRIM(E15613&amp;""),'Référentiel Articles'!$A$2:$F$634,4,FALSE),""))</f>
      </c>
      <c r="G15613" s="76">
        <f>IF($E15613="","",IFERROR(VLOOKUP(TRIM(E15613&amp;""),'Référentiel Articles'!$A$2:$F$634,5,FALSE),""))</f>
      </c>
      <c r="H15613" s="77" t="str">
        <v/>
      </c>
      <c r="I15613" s="76">
        <f>IF($E15613="","",IFERROR(VLOOKUP(TRIM(E15613&amp;""),'Référentiel Articles'!$A$2:$F$634,6,FALSE),""))</f>
      </c>
      <c r="J15613" s="78">
        <f>IF(OR($E15613="",$H15613=""),"",$H15613*$I15613)</f>
      </c>
      <c r="K15613" s="79" t="str">
        <v/>
      </c>
    </row>
    <row r="15614">
      <c r="A15614" s="81" t="str">
        <v/>
      </c>
      <c r="B15614" s="81" t="str">
        <v/>
      </c>
      <c r="C15614" s="83">
        <f>IF($E15614="","",IFERROR(VLOOKUP(TRIM(E15614&amp;""),'Référentiel Articles'!$A$2:$F$634,2,FALSE),""))</f>
      </c>
      <c r="D15614" s="83">
        <f>IF($E15614="","",IFERROR(VLOOKUP(TRIM(E15614&amp;""),'Référentiel Articles'!$A$2:$F$634,3,FALSE),""))</f>
      </c>
      <c r="E15614" s="81" t="str">
        <v/>
      </c>
      <c r="F15614" s="83">
        <f>IF($E15614="","",IFERROR(VLOOKUP(TRIM(E15614&amp;""),'Référentiel Articles'!$A$2:$F$634,4,FALSE),""))</f>
      </c>
      <c r="G15614" s="84">
        <f>IF($E15614="","",IFERROR(VLOOKUP(TRIM(E15614&amp;""),'Référentiel Articles'!$A$2:$F$634,5,FALSE),""))</f>
      </c>
      <c r="H15614" s="85" t="str">
        <v/>
      </c>
      <c r="I15614" s="84">
        <f>IF($E15614="","",IFERROR(VLOOKUP(TRIM(E15614&amp;""),'Référentiel Articles'!$A$2:$F$634,6,FALSE),""))</f>
      </c>
      <c r="J15614" s="90">
        <f>IF(OR($E15614="",$H15614=""),"",$H15614*$I15614)</f>
      </c>
      <c r="K15614" s="87" t="str">
        <v/>
      </c>
    </row>
    <row r="15615">
      <c r="A15615" s="74" t="str">
        <v/>
      </c>
      <c r="B15615" s="74" t="str">
        <v/>
      </c>
      <c r="C15615" s="75">
        <f>IF($E15615="","",IFERROR(VLOOKUP(TRIM(E15615&amp;""),'Référentiel Articles'!$A$2:$F$634,2,FALSE),""))</f>
      </c>
      <c r="D15615" s="75">
        <f>IF($E15615="","",IFERROR(VLOOKUP(TRIM(E15615&amp;""),'Référentiel Articles'!$A$2:$F$634,3,FALSE),""))</f>
      </c>
      <c r="E15615" s="74" t="str">
        <v/>
      </c>
      <c r="F15615" s="75">
        <f>IF($E15615="","",IFERROR(VLOOKUP(TRIM(E15615&amp;""),'Référentiel Articles'!$A$2:$F$634,4,FALSE),""))</f>
      </c>
      <c r="G15615" s="76">
        <f>IF($E15615="","",IFERROR(VLOOKUP(TRIM(E15615&amp;""),'Référentiel Articles'!$A$2:$F$634,5,FALSE),""))</f>
      </c>
      <c r="H15615" s="77" t="str">
        <v/>
      </c>
      <c r="I15615" s="76">
        <f>IF($E15615="","",IFERROR(VLOOKUP(TRIM(E15615&amp;""),'Référentiel Articles'!$A$2:$F$634,6,FALSE),""))</f>
      </c>
      <c r="J15615" s="78">
        <f>IF(OR($E15615="",$H15615=""),"",$H15615*$I15615)</f>
      </c>
      <c r="K15615" s="79" t="str">
        <v/>
      </c>
    </row>
    <row r="15616">
      <c r="A15616" s="81" t="str">
        <v/>
      </c>
      <c r="B15616" s="81" t="str">
        <v/>
      </c>
      <c r="C15616" s="83">
        <f>IF($E15616="","",IFERROR(VLOOKUP(TRIM(E15616&amp;""),'Référentiel Articles'!$A$2:$F$634,2,FALSE),""))</f>
      </c>
      <c r="D15616" s="83">
        <f>IF($E15616="","",IFERROR(VLOOKUP(TRIM(E15616&amp;""),'Référentiel Articles'!$A$2:$F$634,3,FALSE),""))</f>
      </c>
      <c r="E15616" s="81" t="str">
        <v/>
      </c>
      <c r="F15616" s="83">
        <f>IF($E15616="","",IFERROR(VLOOKUP(TRIM(E15616&amp;""),'Référentiel Articles'!$A$2:$F$634,4,FALSE),""))</f>
      </c>
      <c r="G15616" s="84">
        <f>IF($E15616="","",IFERROR(VLOOKUP(TRIM(E15616&amp;""),'Référentiel Articles'!$A$2:$F$634,5,FALSE),""))</f>
      </c>
      <c r="H15616" s="85" t="str">
        <v/>
      </c>
      <c r="I15616" s="84">
        <f>IF($E15616="","",IFERROR(VLOOKUP(TRIM(E15616&amp;""),'Référentiel Articles'!$A$2:$F$634,6,FALSE),""))</f>
      </c>
      <c r="J15616" s="90">
        <f>IF(OR($E15616="",$H15616=""),"",$H15616*$I15616)</f>
      </c>
      <c r="K15616" s="87" t="str">
        <v/>
      </c>
    </row>
    <row r="15617">
      <c r="A15617" s="74" t="str">
        <v/>
      </c>
      <c r="B15617" s="74" t="str">
        <v/>
      </c>
      <c r="C15617" s="75">
        <f>IF($E15617="","",IFERROR(VLOOKUP(TRIM(E15617&amp;""),'Référentiel Articles'!$A$2:$F$634,2,FALSE),""))</f>
      </c>
      <c r="D15617" s="75">
        <f>IF($E15617="","",IFERROR(VLOOKUP(TRIM(E15617&amp;""),'Référentiel Articles'!$A$2:$F$634,3,FALSE),""))</f>
      </c>
      <c r="E15617" s="74" t="str">
        <v/>
      </c>
      <c r="F15617" s="75">
        <f>IF($E15617="","",IFERROR(VLOOKUP(TRIM(E15617&amp;""),'Référentiel Articles'!$A$2:$F$634,4,FALSE),""))</f>
      </c>
      <c r="G15617" s="76">
        <f>IF($E15617="","",IFERROR(VLOOKUP(TRIM(E15617&amp;""),'Référentiel Articles'!$A$2:$F$634,5,FALSE),""))</f>
      </c>
      <c r="H15617" s="77" t="str">
        <v/>
      </c>
      <c r="I15617" s="76">
        <f>IF($E15617="","",IFERROR(VLOOKUP(TRIM(E15617&amp;""),'Référentiel Articles'!$A$2:$F$634,6,FALSE),""))</f>
      </c>
      <c r="J15617" s="78">
        <f>IF(OR($E15617="",$H15617=""),"",$H15617*$I15617)</f>
      </c>
      <c r="K15617" s="79" t="str">
        <v/>
      </c>
    </row>
    <row r="15618">
      <c r="A15618" s="81" t="str">
        <v/>
      </c>
      <c r="B15618" s="81" t="str">
        <v/>
      </c>
      <c r="C15618" s="83">
        <f>IF($E15618="","",IFERROR(VLOOKUP(TRIM(E15618&amp;""),'Référentiel Articles'!$A$2:$F$634,2,FALSE),""))</f>
      </c>
      <c r="D15618" s="83">
        <f>IF($E15618="","",IFERROR(VLOOKUP(TRIM(E15618&amp;""),'Référentiel Articles'!$A$2:$F$634,3,FALSE),""))</f>
      </c>
      <c r="E15618" s="81" t="str">
        <v/>
      </c>
      <c r="F15618" s="83">
        <f>IF($E15618="","",IFERROR(VLOOKUP(TRIM(E15618&amp;""),'Référentiel Articles'!$A$2:$F$634,4,FALSE),""))</f>
      </c>
      <c r="G15618" s="84">
        <f>IF($E15618="","",IFERROR(VLOOKUP(TRIM(E15618&amp;""),'Référentiel Articles'!$A$2:$F$634,5,FALSE),""))</f>
      </c>
      <c r="H15618" s="85" t="str">
        <v/>
      </c>
      <c r="I15618" s="84">
        <f>IF($E15618="","",IFERROR(VLOOKUP(TRIM(E15618&amp;""),'Référentiel Articles'!$A$2:$F$634,6,FALSE),""))</f>
      </c>
      <c r="J15618" s="90">
        <f>IF(OR($E15618="",$H15618=""),"",$H15618*$I15618)</f>
      </c>
      <c r="K15618" s="87" t="str">
        <v/>
      </c>
    </row>
    <row r="15619">
      <c r="A15619" s="74" t="str">
        <v/>
      </c>
      <c r="B15619" s="74" t="str">
        <v/>
      </c>
      <c r="C15619" s="75">
        <f>IF($E15619="","",IFERROR(VLOOKUP(TRIM(E15619&amp;""),'Référentiel Articles'!$A$2:$F$634,2,FALSE),""))</f>
      </c>
      <c r="D15619" s="75">
        <f>IF($E15619="","",IFERROR(VLOOKUP(TRIM(E15619&amp;""),'Référentiel Articles'!$A$2:$F$634,3,FALSE),""))</f>
      </c>
      <c r="E15619" s="74" t="str">
        <v/>
      </c>
      <c r="F15619" s="75">
        <f>IF($E15619="","",IFERROR(VLOOKUP(TRIM(E15619&amp;""),'Référentiel Articles'!$A$2:$F$634,4,FALSE),""))</f>
      </c>
      <c r="G15619" s="76">
        <f>IF($E15619="","",IFERROR(VLOOKUP(TRIM(E15619&amp;""),'Référentiel Articles'!$A$2:$F$634,5,FALSE),""))</f>
      </c>
      <c r="H15619" s="77" t="str">
        <v/>
      </c>
      <c r="I15619" s="76">
        <f>IF($E15619="","",IFERROR(VLOOKUP(TRIM(E15619&amp;""),'Référentiel Articles'!$A$2:$F$634,6,FALSE),""))</f>
      </c>
      <c r="J15619" s="78">
        <f>IF(OR($E15619="",$H15619=""),"",$H15619*$I15619)</f>
      </c>
      <c r="K15619" s="79" t="str">
        <v/>
      </c>
    </row>
    <row r="15620">
      <c r="A15620" s="81" t="str">
        <v/>
      </c>
      <c r="B15620" s="81" t="str">
        <v/>
      </c>
      <c r="C15620" s="83">
        <f>IF($E15620="","",IFERROR(VLOOKUP(TRIM(E15620&amp;""),'Référentiel Articles'!$A$2:$F$634,2,FALSE),""))</f>
      </c>
      <c r="D15620" s="83">
        <f>IF($E15620="","",IFERROR(VLOOKUP(TRIM(E15620&amp;""),'Référentiel Articles'!$A$2:$F$634,3,FALSE),""))</f>
      </c>
      <c r="E15620" s="81" t="str">
        <v/>
      </c>
      <c r="F15620" s="83">
        <f>IF($E15620="","",IFERROR(VLOOKUP(TRIM(E15620&amp;""),'Référentiel Articles'!$A$2:$F$634,4,FALSE),""))</f>
      </c>
      <c r="G15620" s="84">
        <f>IF($E15620="","",IFERROR(VLOOKUP(TRIM(E15620&amp;""),'Référentiel Articles'!$A$2:$F$634,5,FALSE),""))</f>
      </c>
      <c r="H15620" s="85" t="str">
        <v/>
      </c>
      <c r="I15620" s="84">
        <f>IF($E15620="","",IFERROR(VLOOKUP(TRIM(E15620&amp;""),'Référentiel Articles'!$A$2:$F$634,6,FALSE),""))</f>
      </c>
      <c r="J15620" s="90">
        <f>IF(OR($E15620="",$H15620=""),"",$H15620*$I15620)</f>
      </c>
      <c r="K15620" s="87" t="str">
        <v/>
      </c>
    </row>
    <row r="15621">
      <c r="A15621" s="74" t="str">
        <v/>
      </c>
      <c r="B15621" s="74" t="str">
        <v/>
      </c>
      <c r="C15621" s="75">
        <f>IF($E15621="","",IFERROR(VLOOKUP(TRIM(E15621&amp;""),'Référentiel Articles'!$A$2:$F$634,2,FALSE),""))</f>
      </c>
      <c r="D15621" s="75">
        <f>IF($E15621="","",IFERROR(VLOOKUP(TRIM(E15621&amp;""),'Référentiel Articles'!$A$2:$F$634,3,FALSE),""))</f>
      </c>
      <c r="E15621" s="74" t="str">
        <v/>
      </c>
      <c r="F15621" s="75">
        <f>IF($E15621="","",IFERROR(VLOOKUP(TRIM(E15621&amp;""),'Référentiel Articles'!$A$2:$F$634,4,FALSE),""))</f>
      </c>
      <c r="G15621" s="76">
        <f>IF($E15621="","",IFERROR(VLOOKUP(TRIM(E15621&amp;""),'Référentiel Articles'!$A$2:$F$634,5,FALSE),""))</f>
      </c>
      <c r="H15621" s="77" t="str">
        <v/>
      </c>
      <c r="I15621" s="76">
        <f>IF($E15621="","",IFERROR(VLOOKUP(TRIM(E15621&amp;""),'Référentiel Articles'!$A$2:$F$634,6,FALSE),""))</f>
      </c>
      <c r="J15621" s="78">
        <f>IF(OR($E15621="",$H15621=""),"",$H15621*$I15621)</f>
      </c>
      <c r="K15621" s="79" t="str">
        <v/>
      </c>
    </row>
    <row r="15622">
      <c r="A15622" s="81" t="str">
        <v/>
      </c>
      <c r="B15622" s="81" t="str">
        <v/>
      </c>
      <c r="C15622" s="83">
        <f>IF($E15622="","",IFERROR(VLOOKUP(TRIM(E15622&amp;""),'Référentiel Articles'!$A$2:$F$634,2,FALSE),""))</f>
      </c>
      <c r="D15622" s="83">
        <f>IF($E15622="","",IFERROR(VLOOKUP(TRIM(E15622&amp;""),'Référentiel Articles'!$A$2:$F$634,3,FALSE),""))</f>
      </c>
      <c r="E15622" s="81" t="str">
        <v/>
      </c>
      <c r="F15622" s="83">
        <f>IF($E15622="","",IFERROR(VLOOKUP(TRIM(E15622&amp;""),'Référentiel Articles'!$A$2:$F$634,4,FALSE),""))</f>
      </c>
      <c r="G15622" s="84">
        <f>IF($E15622="","",IFERROR(VLOOKUP(TRIM(E15622&amp;""),'Référentiel Articles'!$A$2:$F$634,5,FALSE),""))</f>
      </c>
      <c r="H15622" s="85" t="str">
        <v/>
      </c>
      <c r="I15622" s="84">
        <f>IF($E15622="","",IFERROR(VLOOKUP(TRIM(E15622&amp;""),'Référentiel Articles'!$A$2:$F$634,6,FALSE),""))</f>
      </c>
      <c r="J15622" s="90">
        <f>IF(OR($E15622="",$H15622=""),"",$H15622*$I15622)</f>
      </c>
      <c r="K15622" s="87" t="str">
        <v/>
      </c>
    </row>
    <row r="15623">
      <c r="A15623" s="74" t="str">
        <v/>
      </c>
      <c r="B15623" s="74" t="str">
        <v/>
      </c>
      <c r="C15623" s="75">
        <f>IF($E15623="","",IFERROR(VLOOKUP(TRIM(E15623&amp;""),'Référentiel Articles'!$A$2:$F$634,2,FALSE),""))</f>
      </c>
      <c r="D15623" s="75">
        <f>IF($E15623="","",IFERROR(VLOOKUP(TRIM(E15623&amp;""),'Référentiel Articles'!$A$2:$F$634,3,FALSE),""))</f>
      </c>
      <c r="E15623" s="74" t="str">
        <v/>
      </c>
      <c r="F15623" s="75">
        <f>IF($E15623="","",IFERROR(VLOOKUP(TRIM(E15623&amp;""),'Référentiel Articles'!$A$2:$F$634,4,FALSE),""))</f>
      </c>
      <c r="G15623" s="76">
        <f>IF($E15623="","",IFERROR(VLOOKUP(TRIM(E15623&amp;""),'Référentiel Articles'!$A$2:$F$634,5,FALSE),""))</f>
      </c>
      <c r="H15623" s="77" t="str">
        <v/>
      </c>
      <c r="I15623" s="76">
        <f>IF($E15623="","",IFERROR(VLOOKUP(TRIM(E15623&amp;""),'Référentiel Articles'!$A$2:$F$634,6,FALSE),""))</f>
      </c>
      <c r="J15623" s="78">
        <f>IF(OR($E15623="",$H15623=""),"",$H15623*$I15623)</f>
      </c>
      <c r="K15623" s="79" t="str">
        <v/>
      </c>
    </row>
    <row r="15624">
      <c r="A15624" s="81" t="str">
        <v/>
      </c>
      <c r="B15624" s="81" t="str">
        <v/>
      </c>
      <c r="C15624" s="83">
        <f>IF($E15624="","",IFERROR(VLOOKUP(TRIM(E15624&amp;""),'Référentiel Articles'!$A$2:$F$634,2,FALSE),""))</f>
      </c>
      <c r="D15624" s="83">
        <f>IF($E15624="","",IFERROR(VLOOKUP(TRIM(E15624&amp;""),'Référentiel Articles'!$A$2:$F$634,3,FALSE),""))</f>
      </c>
      <c r="E15624" s="81" t="str">
        <v/>
      </c>
      <c r="F15624" s="83">
        <f>IF($E15624="","",IFERROR(VLOOKUP(TRIM(E15624&amp;""),'Référentiel Articles'!$A$2:$F$634,4,FALSE),""))</f>
      </c>
      <c r="G15624" s="84">
        <f>IF($E15624="","",IFERROR(VLOOKUP(TRIM(E15624&amp;""),'Référentiel Articles'!$A$2:$F$634,5,FALSE),""))</f>
      </c>
      <c r="H15624" s="85" t="str">
        <v/>
      </c>
      <c r="I15624" s="84">
        <f>IF($E15624="","",IFERROR(VLOOKUP(TRIM(E15624&amp;""),'Référentiel Articles'!$A$2:$F$634,6,FALSE),""))</f>
      </c>
      <c r="J15624" s="90">
        <f>IF(OR($E15624="",$H15624=""),"",$H15624*$I15624)</f>
      </c>
      <c r="K15624" s="87" t="str">
        <v/>
      </c>
    </row>
    <row r="15625">
      <c r="A15625" s="74" t="str">
        <v/>
      </c>
      <c r="B15625" s="74" t="str">
        <v/>
      </c>
      <c r="C15625" s="75">
        <f>IF($E15625="","",IFERROR(VLOOKUP(TRIM(E15625&amp;""),'Référentiel Articles'!$A$2:$F$634,2,FALSE),""))</f>
      </c>
      <c r="D15625" s="75">
        <f>IF($E15625="","",IFERROR(VLOOKUP(TRIM(E15625&amp;""),'Référentiel Articles'!$A$2:$F$634,3,FALSE),""))</f>
      </c>
      <c r="E15625" s="74" t="str">
        <v/>
      </c>
      <c r="F15625" s="75">
        <f>IF($E15625="","",IFERROR(VLOOKUP(TRIM(E15625&amp;""),'Référentiel Articles'!$A$2:$F$634,4,FALSE),""))</f>
      </c>
      <c r="G15625" s="76">
        <f>IF($E15625="","",IFERROR(VLOOKUP(TRIM(E15625&amp;""),'Référentiel Articles'!$A$2:$F$634,5,FALSE),""))</f>
      </c>
      <c r="H15625" s="77" t="str">
        <v/>
      </c>
      <c r="I15625" s="76">
        <f>IF($E15625="","",IFERROR(VLOOKUP(TRIM(E15625&amp;""),'Référentiel Articles'!$A$2:$F$634,6,FALSE),""))</f>
      </c>
      <c r="J15625" s="78">
        <f>IF(OR($E15625="",$H15625=""),"",$H15625*$I15625)</f>
      </c>
      <c r="K15625" s="79" t="str">
        <v/>
      </c>
    </row>
    <row r="15626">
      <c r="A15626" s="81" t="str">
        <v/>
      </c>
      <c r="B15626" s="81" t="str">
        <v/>
      </c>
      <c r="C15626" s="83">
        <f>IF($E15626="","",IFERROR(VLOOKUP(TRIM(E15626&amp;""),'Référentiel Articles'!$A$2:$F$634,2,FALSE),""))</f>
      </c>
      <c r="D15626" s="83">
        <f>IF($E15626="","",IFERROR(VLOOKUP(TRIM(E15626&amp;""),'Référentiel Articles'!$A$2:$F$634,3,FALSE),""))</f>
      </c>
      <c r="E15626" s="81" t="str">
        <v/>
      </c>
      <c r="F15626" s="83">
        <f>IF($E15626="","",IFERROR(VLOOKUP(TRIM(E15626&amp;""),'Référentiel Articles'!$A$2:$F$634,4,FALSE),""))</f>
      </c>
      <c r="G15626" s="84">
        <f>IF($E15626="","",IFERROR(VLOOKUP(TRIM(E15626&amp;""),'Référentiel Articles'!$A$2:$F$634,5,FALSE),""))</f>
      </c>
      <c r="H15626" s="85" t="str">
        <v/>
      </c>
      <c r="I15626" s="84">
        <f>IF($E15626="","",IFERROR(VLOOKUP(TRIM(E15626&amp;""),'Référentiel Articles'!$A$2:$F$634,6,FALSE),""))</f>
      </c>
      <c r="J15626" s="90">
        <f>IF(OR($E15626="",$H15626=""),"",$H15626*$I15626)</f>
      </c>
      <c r="K15626" s="87" t="str">
        <v/>
      </c>
    </row>
    <row r="15627">
      <c r="A15627" s="74" t="str">
        <v/>
      </c>
      <c r="B15627" s="74" t="str">
        <v/>
      </c>
      <c r="C15627" s="75">
        <f>IF($E15627="","",IFERROR(VLOOKUP(TRIM(E15627&amp;""),'Référentiel Articles'!$A$2:$F$634,2,FALSE),""))</f>
      </c>
      <c r="D15627" s="75">
        <f>IF($E15627="","",IFERROR(VLOOKUP(TRIM(E15627&amp;""),'Référentiel Articles'!$A$2:$F$634,3,FALSE),""))</f>
      </c>
      <c r="E15627" s="74" t="str">
        <v/>
      </c>
      <c r="F15627" s="75">
        <f>IF($E15627="","",IFERROR(VLOOKUP(TRIM(E15627&amp;""),'Référentiel Articles'!$A$2:$F$634,4,FALSE),""))</f>
      </c>
      <c r="G15627" s="76">
        <f>IF($E15627="","",IFERROR(VLOOKUP(TRIM(E15627&amp;""),'Référentiel Articles'!$A$2:$F$634,5,FALSE),""))</f>
      </c>
      <c r="H15627" s="77" t="str">
        <v/>
      </c>
      <c r="I15627" s="76">
        <f>IF($E15627="","",IFERROR(VLOOKUP(TRIM(E15627&amp;""),'Référentiel Articles'!$A$2:$F$634,6,FALSE),""))</f>
      </c>
      <c r="J15627" s="78">
        <f>IF(OR($E15627="",$H15627=""),"",$H15627*$I15627)</f>
      </c>
      <c r="K15627" s="79" t="str">
        <v/>
      </c>
    </row>
    <row r="15628">
      <c r="A15628" s="81" t="str">
        <v/>
      </c>
      <c r="B15628" s="81" t="str">
        <v/>
      </c>
      <c r="C15628" s="83">
        <f>IF($E15628="","",IFERROR(VLOOKUP(TRIM(E15628&amp;""),'Référentiel Articles'!$A$2:$F$634,2,FALSE),""))</f>
      </c>
      <c r="D15628" s="83">
        <f>IF($E15628="","",IFERROR(VLOOKUP(TRIM(E15628&amp;""),'Référentiel Articles'!$A$2:$F$634,3,FALSE),""))</f>
      </c>
      <c r="E15628" s="81" t="str">
        <v/>
      </c>
      <c r="F15628" s="83">
        <f>IF($E15628="","",IFERROR(VLOOKUP(TRIM(E15628&amp;""),'Référentiel Articles'!$A$2:$F$634,4,FALSE),""))</f>
      </c>
      <c r="G15628" s="84">
        <f>IF($E15628="","",IFERROR(VLOOKUP(TRIM(E15628&amp;""),'Référentiel Articles'!$A$2:$F$634,5,FALSE),""))</f>
      </c>
      <c r="H15628" s="85" t="str">
        <v/>
      </c>
      <c r="I15628" s="84">
        <f>IF($E15628="","",IFERROR(VLOOKUP(TRIM(E15628&amp;""),'Référentiel Articles'!$A$2:$F$634,6,FALSE),""))</f>
      </c>
      <c r="J15628" s="90">
        <f>IF(OR($E15628="",$H15628=""),"",$H15628*$I15628)</f>
      </c>
      <c r="K15628" s="87" t="str">
        <v/>
      </c>
    </row>
    <row r="15629">
      <c r="A15629" s="74" t="str">
        <v/>
      </c>
      <c r="B15629" s="74" t="str">
        <v/>
      </c>
      <c r="C15629" s="75">
        <f>IF($E15629="","",IFERROR(VLOOKUP(TRIM(E15629&amp;""),'Référentiel Articles'!$A$2:$F$634,2,FALSE),""))</f>
      </c>
      <c r="D15629" s="75">
        <f>IF($E15629="","",IFERROR(VLOOKUP(TRIM(E15629&amp;""),'Référentiel Articles'!$A$2:$F$634,3,FALSE),""))</f>
      </c>
      <c r="E15629" s="74" t="str">
        <v/>
      </c>
      <c r="F15629" s="75">
        <f>IF($E15629="","",IFERROR(VLOOKUP(TRIM(E15629&amp;""),'Référentiel Articles'!$A$2:$F$634,4,FALSE),""))</f>
      </c>
      <c r="G15629" s="76">
        <f>IF($E15629="","",IFERROR(VLOOKUP(TRIM(E15629&amp;""),'Référentiel Articles'!$A$2:$F$634,5,FALSE),""))</f>
      </c>
      <c r="H15629" s="77" t="str">
        <v/>
      </c>
      <c r="I15629" s="76">
        <f>IF($E15629="","",IFERROR(VLOOKUP(TRIM(E15629&amp;""),'Référentiel Articles'!$A$2:$F$634,6,FALSE),""))</f>
      </c>
      <c r="J15629" s="78">
        <f>IF(OR($E15629="",$H15629=""),"",$H15629*$I15629)</f>
      </c>
      <c r="K15629" s="79" t="str">
        <v/>
      </c>
    </row>
    <row r="15630">
      <c r="A15630" s="81" t="str">
        <v/>
      </c>
      <c r="B15630" s="81" t="str">
        <v/>
      </c>
      <c r="C15630" s="83">
        <f>IF($E15630="","",IFERROR(VLOOKUP(TRIM(E15630&amp;""),'Référentiel Articles'!$A$2:$F$634,2,FALSE),""))</f>
      </c>
      <c r="D15630" s="83">
        <f>IF($E15630="","",IFERROR(VLOOKUP(TRIM(E15630&amp;""),'Référentiel Articles'!$A$2:$F$634,3,FALSE),""))</f>
      </c>
      <c r="E15630" s="81" t="str">
        <v/>
      </c>
      <c r="F15630" s="83">
        <f>IF($E15630="","",IFERROR(VLOOKUP(TRIM(E15630&amp;""),'Référentiel Articles'!$A$2:$F$634,4,FALSE),""))</f>
      </c>
      <c r="G15630" s="84">
        <f>IF($E15630="","",IFERROR(VLOOKUP(TRIM(E15630&amp;""),'Référentiel Articles'!$A$2:$F$634,5,FALSE),""))</f>
      </c>
      <c r="H15630" s="85" t="str">
        <v/>
      </c>
      <c r="I15630" s="84">
        <f>IF($E15630="","",IFERROR(VLOOKUP(TRIM(E15630&amp;""),'Référentiel Articles'!$A$2:$F$634,6,FALSE),""))</f>
      </c>
      <c r="J15630" s="90">
        <f>IF(OR($E15630="",$H15630=""),"",$H15630*$I15630)</f>
      </c>
      <c r="K15630" s="87" t="str">
        <v/>
      </c>
    </row>
    <row r="15631">
      <c r="A15631" s="74" t="str">
        <v/>
      </c>
      <c r="B15631" s="74" t="str">
        <v/>
      </c>
      <c r="C15631" s="75">
        <f>IF($E15631="","",IFERROR(VLOOKUP(TRIM(E15631&amp;""),'Référentiel Articles'!$A$2:$F$634,2,FALSE),""))</f>
      </c>
      <c r="D15631" s="75">
        <f>IF($E15631="","",IFERROR(VLOOKUP(TRIM(E15631&amp;""),'Référentiel Articles'!$A$2:$F$634,3,FALSE),""))</f>
      </c>
      <c r="E15631" s="74" t="str">
        <v/>
      </c>
      <c r="F15631" s="75">
        <f>IF($E15631="","",IFERROR(VLOOKUP(TRIM(E15631&amp;""),'Référentiel Articles'!$A$2:$F$634,4,FALSE),""))</f>
      </c>
      <c r="G15631" s="76">
        <f>IF($E15631="","",IFERROR(VLOOKUP(TRIM(E15631&amp;""),'Référentiel Articles'!$A$2:$F$634,5,FALSE),""))</f>
      </c>
      <c r="H15631" s="77" t="str">
        <v/>
      </c>
      <c r="I15631" s="76">
        <f>IF($E15631="","",IFERROR(VLOOKUP(TRIM(E15631&amp;""),'Référentiel Articles'!$A$2:$F$634,6,FALSE),""))</f>
      </c>
      <c r="J15631" s="78">
        <f>IF(OR($E15631="",$H15631=""),"",$H15631*$I15631)</f>
      </c>
      <c r="K15631" s="79" t="str">
        <v/>
      </c>
    </row>
    <row r="15632">
      <c r="A15632" s="81" t="str">
        <v/>
      </c>
      <c r="B15632" s="81" t="str">
        <v/>
      </c>
      <c r="C15632" s="83">
        <f>IF($E15632="","",IFERROR(VLOOKUP(TRIM(E15632&amp;""),'Référentiel Articles'!$A$2:$F$634,2,FALSE),""))</f>
      </c>
      <c r="D15632" s="83">
        <f>IF($E15632="","",IFERROR(VLOOKUP(TRIM(E15632&amp;""),'Référentiel Articles'!$A$2:$F$634,3,FALSE),""))</f>
      </c>
      <c r="E15632" s="81" t="str">
        <v/>
      </c>
      <c r="F15632" s="83">
        <f>IF($E15632="","",IFERROR(VLOOKUP(TRIM(E15632&amp;""),'Référentiel Articles'!$A$2:$F$634,4,FALSE),""))</f>
      </c>
      <c r="G15632" s="84">
        <f>IF($E15632="","",IFERROR(VLOOKUP(TRIM(E15632&amp;""),'Référentiel Articles'!$A$2:$F$634,5,FALSE),""))</f>
      </c>
      <c r="H15632" s="85" t="str">
        <v/>
      </c>
      <c r="I15632" s="84">
        <f>IF($E15632="","",IFERROR(VLOOKUP(TRIM(E15632&amp;""),'Référentiel Articles'!$A$2:$F$634,6,FALSE),""))</f>
      </c>
      <c r="J15632" s="90">
        <f>IF(OR($E15632="",$H15632=""),"",$H15632*$I15632)</f>
      </c>
      <c r="K15632" s="87" t="str">
        <v/>
      </c>
    </row>
    <row r="15633">
      <c r="A15633" s="74" t="str">
        <v/>
      </c>
      <c r="B15633" s="74" t="str">
        <v/>
      </c>
      <c r="C15633" s="75">
        <f>IF($E15633="","",IFERROR(VLOOKUP(TRIM(E15633&amp;""),'Référentiel Articles'!$A$2:$F$634,2,FALSE),""))</f>
      </c>
      <c r="D15633" s="75">
        <f>IF($E15633="","",IFERROR(VLOOKUP(TRIM(E15633&amp;""),'Référentiel Articles'!$A$2:$F$634,3,FALSE),""))</f>
      </c>
      <c r="E15633" s="74" t="str">
        <v/>
      </c>
      <c r="F15633" s="75">
        <f>IF($E15633="","",IFERROR(VLOOKUP(TRIM(E15633&amp;""),'Référentiel Articles'!$A$2:$F$634,4,FALSE),""))</f>
      </c>
      <c r="G15633" s="76">
        <f>IF($E15633="","",IFERROR(VLOOKUP(TRIM(E15633&amp;""),'Référentiel Articles'!$A$2:$F$634,5,FALSE),""))</f>
      </c>
      <c r="H15633" s="77" t="str">
        <v/>
      </c>
      <c r="I15633" s="76">
        <f>IF($E15633="","",IFERROR(VLOOKUP(TRIM(E15633&amp;""),'Référentiel Articles'!$A$2:$F$634,6,FALSE),""))</f>
      </c>
      <c r="J15633" s="78">
        <f>IF(OR($E15633="",$H15633=""),"",$H15633*$I15633)</f>
      </c>
      <c r="K15633" s="79" t="str">
        <v/>
      </c>
    </row>
    <row r="15634">
      <c r="A15634" s="81" t="str">
        <v/>
      </c>
      <c r="B15634" s="81" t="str">
        <v/>
      </c>
      <c r="C15634" s="83">
        <f>IF($E15634="","",IFERROR(VLOOKUP(TRIM(E15634&amp;""),'Référentiel Articles'!$A$2:$F$634,2,FALSE),""))</f>
      </c>
      <c r="D15634" s="83">
        <f>IF($E15634="","",IFERROR(VLOOKUP(TRIM(E15634&amp;""),'Référentiel Articles'!$A$2:$F$634,3,FALSE),""))</f>
      </c>
      <c r="E15634" s="81" t="str">
        <v/>
      </c>
      <c r="F15634" s="83">
        <f>IF($E15634="","",IFERROR(VLOOKUP(TRIM(E15634&amp;""),'Référentiel Articles'!$A$2:$F$634,4,FALSE),""))</f>
      </c>
      <c r="G15634" s="84">
        <f>IF($E15634="","",IFERROR(VLOOKUP(TRIM(E15634&amp;""),'Référentiel Articles'!$A$2:$F$634,5,FALSE),""))</f>
      </c>
      <c r="H15634" s="85" t="str">
        <v/>
      </c>
      <c r="I15634" s="84">
        <f>IF($E15634="","",IFERROR(VLOOKUP(TRIM(E15634&amp;""),'Référentiel Articles'!$A$2:$F$634,6,FALSE),""))</f>
      </c>
      <c r="J15634" s="90">
        <f>IF(OR($E15634="",$H15634=""),"",$H15634*$I15634)</f>
      </c>
      <c r="K15634" s="87" t="str">
        <v/>
      </c>
    </row>
    <row r="15635">
      <c r="A15635" s="74" t="str">
        <v/>
      </c>
      <c r="B15635" s="74" t="str">
        <v/>
      </c>
      <c r="C15635" s="75">
        <f>IF($E15635="","",IFERROR(VLOOKUP(TRIM(E15635&amp;""),'Référentiel Articles'!$A$2:$F$634,2,FALSE),""))</f>
      </c>
      <c r="D15635" s="75">
        <f>IF($E15635="","",IFERROR(VLOOKUP(TRIM(E15635&amp;""),'Référentiel Articles'!$A$2:$F$634,3,FALSE),""))</f>
      </c>
      <c r="E15635" s="74" t="str">
        <v/>
      </c>
      <c r="F15635" s="75">
        <f>IF($E15635="","",IFERROR(VLOOKUP(TRIM(E15635&amp;""),'Référentiel Articles'!$A$2:$F$634,4,FALSE),""))</f>
      </c>
      <c r="G15635" s="76">
        <f>IF($E15635="","",IFERROR(VLOOKUP(TRIM(E15635&amp;""),'Référentiel Articles'!$A$2:$F$634,5,FALSE),""))</f>
      </c>
      <c r="H15635" s="77" t="str">
        <v/>
      </c>
      <c r="I15635" s="76">
        <f>IF($E15635="","",IFERROR(VLOOKUP(TRIM(E15635&amp;""),'Référentiel Articles'!$A$2:$F$634,6,FALSE),""))</f>
      </c>
      <c r="J15635" s="78">
        <f>IF(OR($E15635="",$H15635=""),"",$H15635*$I15635)</f>
      </c>
      <c r="K15635" s="79" t="str">
        <v/>
      </c>
    </row>
    <row r="15636">
      <c r="A15636" s="81" t="str">
        <v/>
      </c>
      <c r="B15636" s="81" t="str">
        <v/>
      </c>
      <c r="C15636" s="83">
        <f>IF($E15636="","",IFERROR(VLOOKUP(TRIM(E15636&amp;""),'Référentiel Articles'!$A$2:$F$634,2,FALSE),""))</f>
      </c>
      <c r="D15636" s="83">
        <f>IF($E15636="","",IFERROR(VLOOKUP(TRIM(E15636&amp;""),'Référentiel Articles'!$A$2:$F$634,3,FALSE),""))</f>
      </c>
      <c r="E15636" s="81" t="str">
        <v/>
      </c>
      <c r="F15636" s="83">
        <f>IF($E15636="","",IFERROR(VLOOKUP(TRIM(E15636&amp;""),'Référentiel Articles'!$A$2:$F$634,4,FALSE),""))</f>
      </c>
      <c r="G15636" s="84">
        <f>IF($E15636="","",IFERROR(VLOOKUP(TRIM(E15636&amp;""),'Référentiel Articles'!$A$2:$F$634,5,FALSE),""))</f>
      </c>
      <c r="H15636" s="85" t="str">
        <v/>
      </c>
      <c r="I15636" s="84">
        <f>IF($E15636="","",IFERROR(VLOOKUP(TRIM(E15636&amp;""),'Référentiel Articles'!$A$2:$F$634,6,FALSE),""))</f>
      </c>
      <c r="J15636" s="90">
        <f>IF(OR($E15636="",$H15636=""),"",$H15636*$I15636)</f>
      </c>
      <c r="K15636" s="87" t="str">
        <v/>
      </c>
    </row>
    <row r="15637">
      <c r="A15637" s="74" t="str">
        <v/>
      </c>
      <c r="B15637" s="74" t="str">
        <v/>
      </c>
      <c r="C15637" s="75">
        <f>IF($E15637="","",IFERROR(VLOOKUP(TRIM(E15637&amp;""),'Référentiel Articles'!$A$2:$F$634,2,FALSE),""))</f>
      </c>
      <c r="D15637" s="75">
        <f>IF($E15637="","",IFERROR(VLOOKUP(TRIM(E15637&amp;""),'Référentiel Articles'!$A$2:$F$634,3,FALSE),""))</f>
      </c>
      <c r="E15637" s="74" t="str">
        <v/>
      </c>
      <c r="F15637" s="75">
        <f>IF($E15637="","",IFERROR(VLOOKUP(TRIM(E15637&amp;""),'Référentiel Articles'!$A$2:$F$634,4,FALSE),""))</f>
      </c>
      <c r="G15637" s="76">
        <f>IF($E15637="","",IFERROR(VLOOKUP(TRIM(E15637&amp;""),'Référentiel Articles'!$A$2:$F$634,5,FALSE),""))</f>
      </c>
      <c r="H15637" s="77" t="str">
        <v/>
      </c>
      <c r="I15637" s="76">
        <f>IF($E15637="","",IFERROR(VLOOKUP(TRIM(E15637&amp;""),'Référentiel Articles'!$A$2:$F$634,6,FALSE),""))</f>
      </c>
      <c r="J15637" s="78">
        <f>IF(OR($E15637="",$H15637=""),"",$H15637*$I15637)</f>
      </c>
      <c r="K15637" s="79" t="str">
        <v/>
      </c>
    </row>
    <row r="15638">
      <c r="A15638" s="81" t="str">
        <v/>
      </c>
      <c r="B15638" s="81" t="str">
        <v/>
      </c>
      <c r="C15638" s="83">
        <f>IF($E15638="","",IFERROR(VLOOKUP(TRIM(E15638&amp;""),'Référentiel Articles'!$A$2:$F$634,2,FALSE),""))</f>
      </c>
      <c r="D15638" s="83">
        <f>IF($E15638="","",IFERROR(VLOOKUP(TRIM(E15638&amp;""),'Référentiel Articles'!$A$2:$F$634,3,FALSE),""))</f>
      </c>
      <c r="E15638" s="81" t="str">
        <v/>
      </c>
      <c r="F15638" s="83">
        <f>IF($E15638="","",IFERROR(VLOOKUP(TRIM(E15638&amp;""),'Référentiel Articles'!$A$2:$F$634,4,FALSE),""))</f>
      </c>
      <c r="G15638" s="84">
        <f>IF($E15638="","",IFERROR(VLOOKUP(TRIM(E15638&amp;""),'Référentiel Articles'!$A$2:$F$634,5,FALSE),""))</f>
      </c>
      <c r="H15638" s="85" t="str">
        <v/>
      </c>
      <c r="I15638" s="84">
        <f>IF($E15638="","",IFERROR(VLOOKUP(TRIM(E15638&amp;""),'Référentiel Articles'!$A$2:$F$634,6,FALSE),""))</f>
      </c>
      <c r="J15638" s="90">
        <f>IF(OR($E15638="",$H15638=""),"",$H15638*$I15638)</f>
      </c>
      <c r="K15638" s="87" t="str">
        <v/>
      </c>
    </row>
    <row r="15639">
      <c r="A15639" s="74" t="str">
        <v/>
      </c>
      <c r="B15639" s="74" t="str">
        <v/>
      </c>
      <c r="C15639" s="75">
        <f>IF($E15639="","",IFERROR(VLOOKUP(TRIM(E15639&amp;""),'Référentiel Articles'!$A$2:$F$634,2,FALSE),""))</f>
      </c>
      <c r="D15639" s="75">
        <f>IF($E15639="","",IFERROR(VLOOKUP(TRIM(E15639&amp;""),'Référentiel Articles'!$A$2:$F$634,3,FALSE),""))</f>
      </c>
      <c r="E15639" s="74" t="str">
        <v/>
      </c>
      <c r="F15639" s="75">
        <f>IF($E15639="","",IFERROR(VLOOKUP(TRIM(E15639&amp;""),'Référentiel Articles'!$A$2:$F$634,4,FALSE),""))</f>
      </c>
      <c r="G15639" s="76">
        <f>IF($E15639="","",IFERROR(VLOOKUP(TRIM(E15639&amp;""),'Référentiel Articles'!$A$2:$F$634,5,FALSE),""))</f>
      </c>
      <c r="H15639" s="77" t="str">
        <v/>
      </c>
      <c r="I15639" s="76">
        <f>IF($E15639="","",IFERROR(VLOOKUP(TRIM(E15639&amp;""),'Référentiel Articles'!$A$2:$F$634,6,FALSE),""))</f>
      </c>
      <c r="J15639" s="78">
        <f>IF(OR($E15639="",$H15639=""),"",$H15639*$I15639)</f>
      </c>
      <c r="K15639" s="79" t="str">
        <v/>
      </c>
    </row>
    <row r="15640">
      <c r="A15640" s="81" t="str">
        <v/>
      </c>
      <c r="B15640" s="81" t="str">
        <v/>
      </c>
      <c r="C15640" s="83">
        <f>IF($E15640="","",IFERROR(VLOOKUP(TRIM(E15640&amp;""),'Référentiel Articles'!$A$2:$F$634,2,FALSE),""))</f>
      </c>
      <c r="D15640" s="83">
        <f>IF($E15640="","",IFERROR(VLOOKUP(TRIM(E15640&amp;""),'Référentiel Articles'!$A$2:$F$634,3,FALSE),""))</f>
      </c>
      <c r="E15640" s="81" t="str">
        <v/>
      </c>
      <c r="F15640" s="83">
        <f>IF($E15640="","",IFERROR(VLOOKUP(TRIM(E15640&amp;""),'Référentiel Articles'!$A$2:$F$634,4,FALSE),""))</f>
      </c>
      <c r="G15640" s="84">
        <f>IF($E15640="","",IFERROR(VLOOKUP(TRIM(E15640&amp;""),'Référentiel Articles'!$A$2:$F$634,5,FALSE),""))</f>
      </c>
      <c r="H15640" s="85" t="str">
        <v/>
      </c>
      <c r="I15640" s="84">
        <f>IF($E15640="","",IFERROR(VLOOKUP(TRIM(E15640&amp;""),'Référentiel Articles'!$A$2:$F$634,6,FALSE),""))</f>
      </c>
      <c r="J15640" s="90">
        <f>IF(OR($E15640="",$H15640=""),"",$H15640*$I15640)</f>
      </c>
      <c r="K15640" s="87" t="str">
        <v/>
      </c>
    </row>
    <row r="15641">
      <c r="A15641" s="74" t="str">
        <v/>
      </c>
      <c r="B15641" s="74" t="str">
        <v/>
      </c>
      <c r="C15641" s="75">
        <f>IF($E15641="","",IFERROR(VLOOKUP(TRIM(E15641&amp;""),'Référentiel Articles'!$A$2:$F$634,2,FALSE),""))</f>
      </c>
      <c r="D15641" s="75">
        <f>IF($E15641="","",IFERROR(VLOOKUP(TRIM(E15641&amp;""),'Référentiel Articles'!$A$2:$F$634,3,FALSE),""))</f>
      </c>
      <c r="E15641" s="74" t="str">
        <v/>
      </c>
      <c r="F15641" s="75">
        <f>IF($E15641="","",IFERROR(VLOOKUP(TRIM(E15641&amp;""),'Référentiel Articles'!$A$2:$F$634,4,FALSE),""))</f>
      </c>
      <c r="G15641" s="76">
        <f>IF($E15641="","",IFERROR(VLOOKUP(TRIM(E15641&amp;""),'Référentiel Articles'!$A$2:$F$634,5,FALSE),""))</f>
      </c>
      <c r="H15641" s="77" t="str">
        <v/>
      </c>
      <c r="I15641" s="76">
        <f>IF($E15641="","",IFERROR(VLOOKUP(TRIM(E15641&amp;""),'Référentiel Articles'!$A$2:$F$634,6,FALSE),""))</f>
      </c>
      <c r="J15641" s="78">
        <f>IF(OR($E15641="",$H15641=""),"",$H15641*$I15641)</f>
      </c>
      <c r="K15641" s="79" t="str">
        <v/>
      </c>
    </row>
    <row r="15642">
      <c r="A15642" s="81" t="str">
        <v/>
      </c>
      <c r="B15642" s="81" t="str">
        <v/>
      </c>
      <c r="C15642" s="83">
        <f>IF($E15642="","",IFERROR(VLOOKUP(TRIM(E15642&amp;""),'Référentiel Articles'!$A$2:$F$634,2,FALSE),""))</f>
      </c>
      <c r="D15642" s="83">
        <f>IF($E15642="","",IFERROR(VLOOKUP(TRIM(E15642&amp;""),'Référentiel Articles'!$A$2:$F$634,3,FALSE),""))</f>
      </c>
      <c r="E15642" s="81" t="str">
        <v/>
      </c>
      <c r="F15642" s="83">
        <f>IF($E15642="","",IFERROR(VLOOKUP(TRIM(E15642&amp;""),'Référentiel Articles'!$A$2:$F$634,4,FALSE),""))</f>
      </c>
      <c r="G15642" s="84">
        <f>IF($E15642="","",IFERROR(VLOOKUP(TRIM(E15642&amp;""),'Référentiel Articles'!$A$2:$F$634,5,FALSE),""))</f>
      </c>
      <c r="H15642" s="85" t="str">
        <v/>
      </c>
      <c r="I15642" s="84">
        <f>IF($E15642="","",IFERROR(VLOOKUP(TRIM(E15642&amp;""),'Référentiel Articles'!$A$2:$F$634,6,FALSE),""))</f>
      </c>
      <c r="J15642" s="90">
        <f>IF(OR($E15642="",$H15642=""),"",$H15642*$I15642)</f>
      </c>
      <c r="K15642" s="87" t="str">
        <v/>
      </c>
    </row>
    <row r="15643">
      <c r="A15643" s="74" t="str">
        <v/>
      </c>
      <c r="B15643" s="74" t="str">
        <v/>
      </c>
      <c r="C15643" s="75">
        <f>IF($E15643="","",IFERROR(VLOOKUP(TRIM(E15643&amp;""),'Référentiel Articles'!$A$2:$F$634,2,FALSE),""))</f>
      </c>
      <c r="D15643" s="75">
        <f>IF($E15643="","",IFERROR(VLOOKUP(TRIM(E15643&amp;""),'Référentiel Articles'!$A$2:$F$634,3,FALSE),""))</f>
      </c>
      <c r="E15643" s="74" t="str">
        <v/>
      </c>
      <c r="F15643" s="75">
        <f>IF($E15643="","",IFERROR(VLOOKUP(TRIM(E15643&amp;""),'Référentiel Articles'!$A$2:$F$634,4,FALSE),""))</f>
      </c>
      <c r="G15643" s="76">
        <f>IF($E15643="","",IFERROR(VLOOKUP(TRIM(E15643&amp;""),'Référentiel Articles'!$A$2:$F$634,5,FALSE),""))</f>
      </c>
      <c r="H15643" s="77" t="str">
        <v/>
      </c>
      <c r="I15643" s="76">
        <f>IF($E15643="","",IFERROR(VLOOKUP(TRIM(E15643&amp;""),'Référentiel Articles'!$A$2:$F$634,6,FALSE),""))</f>
      </c>
      <c r="J15643" s="78">
        <f>IF(OR($E15643="",$H15643=""),"",$H15643*$I15643)</f>
      </c>
      <c r="K15643" s="79" t="str">
        <v/>
      </c>
    </row>
    <row r="15644">
      <c r="A15644" s="81" t="str">
        <v/>
      </c>
      <c r="B15644" s="81" t="str">
        <v/>
      </c>
      <c r="C15644" s="83">
        <f>IF($E15644="","",IFERROR(VLOOKUP(TRIM(E15644&amp;""),'Référentiel Articles'!$A$2:$F$634,2,FALSE),""))</f>
      </c>
      <c r="D15644" s="83">
        <f>IF($E15644="","",IFERROR(VLOOKUP(TRIM(E15644&amp;""),'Référentiel Articles'!$A$2:$F$634,3,FALSE),""))</f>
      </c>
      <c r="E15644" s="81" t="str">
        <v/>
      </c>
      <c r="F15644" s="83">
        <f>IF($E15644="","",IFERROR(VLOOKUP(TRIM(E15644&amp;""),'Référentiel Articles'!$A$2:$F$634,4,FALSE),""))</f>
      </c>
      <c r="G15644" s="84">
        <f>IF($E15644="","",IFERROR(VLOOKUP(TRIM(E15644&amp;""),'Référentiel Articles'!$A$2:$F$634,5,FALSE),""))</f>
      </c>
      <c r="H15644" s="85" t="str">
        <v/>
      </c>
      <c r="I15644" s="84">
        <f>IF($E15644="","",IFERROR(VLOOKUP(TRIM(E15644&amp;""),'Référentiel Articles'!$A$2:$F$634,6,FALSE),""))</f>
      </c>
      <c r="J15644" s="90">
        <f>IF(OR($E15644="",$H15644=""),"",$H15644*$I15644)</f>
      </c>
      <c r="K15644" s="87" t="str">
        <v/>
      </c>
    </row>
    <row r="15645">
      <c r="A15645" s="74" t="str">
        <v/>
      </c>
      <c r="B15645" s="74" t="str">
        <v/>
      </c>
      <c r="C15645" s="75">
        <f>IF($E15645="","",IFERROR(VLOOKUP(TRIM(E15645&amp;""),'Référentiel Articles'!$A$2:$F$634,2,FALSE),""))</f>
      </c>
      <c r="D15645" s="75">
        <f>IF($E15645="","",IFERROR(VLOOKUP(TRIM(E15645&amp;""),'Référentiel Articles'!$A$2:$F$634,3,FALSE),""))</f>
      </c>
      <c r="E15645" s="74" t="str">
        <v/>
      </c>
      <c r="F15645" s="75">
        <f>IF($E15645="","",IFERROR(VLOOKUP(TRIM(E15645&amp;""),'Référentiel Articles'!$A$2:$F$634,4,FALSE),""))</f>
      </c>
      <c r="G15645" s="76">
        <f>IF($E15645="","",IFERROR(VLOOKUP(TRIM(E15645&amp;""),'Référentiel Articles'!$A$2:$F$634,5,FALSE),""))</f>
      </c>
      <c r="H15645" s="77" t="str">
        <v/>
      </c>
      <c r="I15645" s="76">
        <f>IF($E15645="","",IFERROR(VLOOKUP(TRIM(E15645&amp;""),'Référentiel Articles'!$A$2:$F$634,6,FALSE),""))</f>
      </c>
      <c r="J15645" s="78">
        <f>IF(OR($E15645="",$H15645=""),"",$H15645*$I15645)</f>
      </c>
      <c r="K15645" s="79" t="str">
        <v/>
      </c>
    </row>
    <row r="15646">
      <c r="A15646" s="81" t="str">
        <v/>
      </c>
      <c r="B15646" s="81" t="str">
        <v/>
      </c>
      <c r="C15646" s="83">
        <f>IF($E15646="","",IFERROR(VLOOKUP(TRIM(E15646&amp;""),'Référentiel Articles'!$A$2:$F$634,2,FALSE),""))</f>
      </c>
      <c r="D15646" s="83">
        <f>IF($E15646="","",IFERROR(VLOOKUP(TRIM(E15646&amp;""),'Référentiel Articles'!$A$2:$F$634,3,FALSE),""))</f>
      </c>
      <c r="E15646" s="81" t="str">
        <v/>
      </c>
      <c r="F15646" s="83">
        <f>IF($E15646="","",IFERROR(VLOOKUP(TRIM(E15646&amp;""),'Référentiel Articles'!$A$2:$F$634,4,FALSE),""))</f>
      </c>
      <c r="G15646" s="84">
        <f>IF($E15646="","",IFERROR(VLOOKUP(TRIM(E15646&amp;""),'Référentiel Articles'!$A$2:$F$634,5,FALSE),""))</f>
      </c>
      <c r="H15646" s="85" t="str">
        <v/>
      </c>
      <c r="I15646" s="84">
        <f>IF($E15646="","",IFERROR(VLOOKUP(TRIM(E15646&amp;""),'Référentiel Articles'!$A$2:$F$634,6,FALSE),""))</f>
      </c>
      <c r="J15646" s="90">
        <f>IF(OR($E15646="",$H15646=""),"",$H15646*$I15646)</f>
      </c>
      <c r="K15646" s="87" t="str">
        <v/>
      </c>
    </row>
    <row r="15647">
      <c r="A15647" s="74" t="str">
        <v/>
      </c>
      <c r="B15647" s="74" t="str">
        <v/>
      </c>
      <c r="C15647" s="75">
        <f>IF($E15647="","",IFERROR(VLOOKUP(TRIM(E15647&amp;""),'Référentiel Articles'!$A$2:$F$634,2,FALSE),""))</f>
      </c>
      <c r="D15647" s="75">
        <f>IF($E15647="","",IFERROR(VLOOKUP(TRIM(E15647&amp;""),'Référentiel Articles'!$A$2:$F$634,3,FALSE),""))</f>
      </c>
      <c r="E15647" s="74" t="str">
        <v/>
      </c>
      <c r="F15647" s="75">
        <f>IF($E15647="","",IFERROR(VLOOKUP(TRIM(E15647&amp;""),'Référentiel Articles'!$A$2:$F$634,4,FALSE),""))</f>
      </c>
      <c r="G15647" s="76">
        <f>IF($E15647="","",IFERROR(VLOOKUP(TRIM(E15647&amp;""),'Référentiel Articles'!$A$2:$F$634,5,FALSE),""))</f>
      </c>
      <c r="H15647" s="77" t="str">
        <v/>
      </c>
      <c r="I15647" s="76">
        <f>IF($E15647="","",IFERROR(VLOOKUP(TRIM(E15647&amp;""),'Référentiel Articles'!$A$2:$F$634,6,FALSE),""))</f>
      </c>
      <c r="J15647" s="78">
        <f>IF(OR($E15647="",$H15647=""),"",$H15647*$I15647)</f>
      </c>
      <c r="K15647" s="79" t="str">
        <v/>
      </c>
    </row>
    <row r="15648">
      <c r="A15648" s="81" t="str">
        <v/>
      </c>
      <c r="B15648" s="81" t="str">
        <v/>
      </c>
      <c r="C15648" s="83">
        <f>IF($E15648="","",IFERROR(VLOOKUP(TRIM(E15648&amp;""),'Référentiel Articles'!$A$2:$F$634,2,FALSE),""))</f>
      </c>
      <c r="D15648" s="83">
        <f>IF($E15648="","",IFERROR(VLOOKUP(TRIM(E15648&amp;""),'Référentiel Articles'!$A$2:$F$634,3,FALSE),""))</f>
      </c>
      <c r="E15648" s="81" t="str">
        <v/>
      </c>
      <c r="F15648" s="83">
        <f>IF($E15648="","",IFERROR(VLOOKUP(TRIM(E15648&amp;""),'Référentiel Articles'!$A$2:$F$634,4,FALSE),""))</f>
      </c>
      <c r="G15648" s="84">
        <f>IF($E15648="","",IFERROR(VLOOKUP(TRIM(E15648&amp;""),'Référentiel Articles'!$A$2:$F$634,5,FALSE),""))</f>
      </c>
      <c r="H15648" s="85" t="str">
        <v/>
      </c>
      <c r="I15648" s="84">
        <f>IF($E15648="","",IFERROR(VLOOKUP(TRIM(E15648&amp;""),'Référentiel Articles'!$A$2:$F$634,6,FALSE),""))</f>
      </c>
      <c r="J15648" s="90">
        <f>IF(OR($E15648="",$H15648=""),"",$H15648*$I15648)</f>
      </c>
      <c r="K15648" s="87" t="str">
        <v/>
      </c>
    </row>
    <row r="15649">
      <c r="A15649" s="74" t="str">
        <v/>
      </c>
      <c r="B15649" s="74" t="str">
        <v/>
      </c>
      <c r="C15649" s="75">
        <f>IF($E15649="","",IFERROR(VLOOKUP(TRIM(E15649&amp;""),'Référentiel Articles'!$A$2:$F$634,2,FALSE),""))</f>
      </c>
      <c r="D15649" s="75">
        <f>IF($E15649="","",IFERROR(VLOOKUP(TRIM(E15649&amp;""),'Référentiel Articles'!$A$2:$F$634,3,FALSE),""))</f>
      </c>
      <c r="E15649" s="74" t="str">
        <v/>
      </c>
      <c r="F15649" s="75">
        <f>IF($E15649="","",IFERROR(VLOOKUP(TRIM(E15649&amp;""),'Référentiel Articles'!$A$2:$F$634,4,FALSE),""))</f>
      </c>
      <c r="G15649" s="76">
        <f>IF($E15649="","",IFERROR(VLOOKUP(TRIM(E15649&amp;""),'Référentiel Articles'!$A$2:$F$634,5,FALSE),""))</f>
      </c>
      <c r="H15649" s="77" t="str">
        <v/>
      </c>
      <c r="I15649" s="76">
        <f>IF($E15649="","",IFERROR(VLOOKUP(TRIM(E15649&amp;""),'Référentiel Articles'!$A$2:$F$634,6,FALSE),""))</f>
      </c>
      <c r="J15649" s="78">
        <f>IF(OR($E15649="",$H15649=""),"",$H15649*$I15649)</f>
      </c>
      <c r="K15649" s="79" t="str">
        <v/>
      </c>
    </row>
    <row r="15650">
      <c r="A15650" s="81" t="str">
        <v/>
      </c>
      <c r="B15650" s="81" t="str">
        <v/>
      </c>
      <c r="C15650" s="83">
        <f>IF($E15650="","",IFERROR(VLOOKUP(TRIM(E15650&amp;""),'Référentiel Articles'!$A$2:$F$634,2,FALSE),""))</f>
      </c>
      <c r="D15650" s="83">
        <f>IF($E15650="","",IFERROR(VLOOKUP(TRIM(E15650&amp;""),'Référentiel Articles'!$A$2:$F$634,3,FALSE),""))</f>
      </c>
      <c r="E15650" s="81" t="str">
        <v/>
      </c>
      <c r="F15650" s="83">
        <f>IF($E15650="","",IFERROR(VLOOKUP(TRIM(E15650&amp;""),'Référentiel Articles'!$A$2:$F$634,4,FALSE),""))</f>
      </c>
      <c r="G15650" s="84">
        <f>IF($E15650="","",IFERROR(VLOOKUP(TRIM(E15650&amp;""),'Référentiel Articles'!$A$2:$F$634,5,FALSE),""))</f>
      </c>
      <c r="H15650" s="85" t="str">
        <v/>
      </c>
      <c r="I15650" s="84">
        <f>IF($E15650="","",IFERROR(VLOOKUP(TRIM(E15650&amp;""),'Référentiel Articles'!$A$2:$F$634,6,FALSE),""))</f>
      </c>
      <c r="J15650" s="90">
        <f>IF(OR($E15650="",$H15650=""),"",$H15650*$I15650)</f>
      </c>
      <c r="K15650" s="87" t="str">
        <v/>
      </c>
    </row>
    <row r="15651">
      <c r="A15651" s="74" t="str">
        <v/>
      </c>
      <c r="B15651" s="74" t="str">
        <v/>
      </c>
      <c r="C15651" s="75">
        <f>IF($E15651="","",IFERROR(VLOOKUP(TRIM(E15651&amp;""),'Référentiel Articles'!$A$2:$F$634,2,FALSE),""))</f>
      </c>
      <c r="D15651" s="75">
        <f>IF($E15651="","",IFERROR(VLOOKUP(TRIM(E15651&amp;""),'Référentiel Articles'!$A$2:$F$634,3,FALSE),""))</f>
      </c>
      <c r="E15651" s="74" t="str">
        <v/>
      </c>
      <c r="F15651" s="75">
        <f>IF($E15651="","",IFERROR(VLOOKUP(TRIM(E15651&amp;""),'Référentiel Articles'!$A$2:$F$634,4,FALSE),""))</f>
      </c>
      <c r="G15651" s="76">
        <f>IF($E15651="","",IFERROR(VLOOKUP(TRIM(E15651&amp;""),'Référentiel Articles'!$A$2:$F$634,5,FALSE),""))</f>
      </c>
      <c r="H15651" s="77" t="str">
        <v/>
      </c>
      <c r="I15651" s="76">
        <f>IF($E15651="","",IFERROR(VLOOKUP(TRIM(E15651&amp;""),'Référentiel Articles'!$A$2:$F$634,6,FALSE),""))</f>
      </c>
      <c r="J15651" s="78">
        <f>IF(OR($E15651="",$H15651=""),"",$H15651*$I15651)</f>
      </c>
      <c r="K15651" s="79" t="str">
        <v/>
      </c>
    </row>
    <row r="15652">
      <c r="A15652" s="81" t="str">
        <v/>
      </c>
      <c r="B15652" s="81" t="str">
        <v/>
      </c>
      <c r="C15652" s="83">
        <f>IF($E15652="","",IFERROR(VLOOKUP(TRIM(E15652&amp;""),'Référentiel Articles'!$A$2:$F$634,2,FALSE),""))</f>
      </c>
      <c r="D15652" s="83">
        <f>IF($E15652="","",IFERROR(VLOOKUP(TRIM(E15652&amp;""),'Référentiel Articles'!$A$2:$F$634,3,FALSE),""))</f>
      </c>
      <c r="E15652" s="81" t="str">
        <v/>
      </c>
      <c r="F15652" s="83">
        <f>IF($E15652="","",IFERROR(VLOOKUP(TRIM(E15652&amp;""),'Référentiel Articles'!$A$2:$F$634,4,FALSE),""))</f>
      </c>
      <c r="G15652" s="84">
        <f>IF($E15652="","",IFERROR(VLOOKUP(TRIM(E15652&amp;""),'Référentiel Articles'!$A$2:$F$634,5,FALSE),""))</f>
      </c>
      <c r="H15652" s="85" t="str">
        <v/>
      </c>
      <c r="I15652" s="84">
        <f>IF($E15652="","",IFERROR(VLOOKUP(TRIM(E15652&amp;""),'Référentiel Articles'!$A$2:$F$634,6,FALSE),""))</f>
      </c>
      <c r="J15652" s="90">
        <f>IF(OR($E15652="",$H15652=""),"",$H15652*$I15652)</f>
      </c>
      <c r="K15652" s="87" t="str">
        <v/>
      </c>
    </row>
    <row r="15653">
      <c r="A15653" s="74" t="str">
        <v/>
      </c>
      <c r="B15653" s="74" t="str">
        <v/>
      </c>
      <c r="C15653" s="75">
        <f>IF($E15653="","",IFERROR(VLOOKUP(TRIM(E15653&amp;""),'Référentiel Articles'!$A$2:$F$634,2,FALSE),""))</f>
      </c>
      <c r="D15653" s="75">
        <f>IF($E15653="","",IFERROR(VLOOKUP(TRIM(E15653&amp;""),'Référentiel Articles'!$A$2:$F$634,3,FALSE),""))</f>
      </c>
      <c r="E15653" s="74" t="str">
        <v/>
      </c>
      <c r="F15653" s="75">
        <f>IF($E15653="","",IFERROR(VLOOKUP(TRIM(E15653&amp;""),'Référentiel Articles'!$A$2:$F$634,4,FALSE),""))</f>
      </c>
      <c r="G15653" s="76">
        <f>IF($E15653="","",IFERROR(VLOOKUP(TRIM(E15653&amp;""),'Référentiel Articles'!$A$2:$F$634,5,FALSE),""))</f>
      </c>
      <c r="H15653" s="77" t="str">
        <v/>
      </c>
      <c r="I15653" s="76">
        <f>IF($E15653="","",IFERROR(VLOOKUP(TRIM(E15653&amp;""),'Référentiel Articles'!$A$2:$F$634,6,FALSE),""))</f>
      </c>
      <c r="J15653" s="78">
        <f>IF(OR($E15653="",$H15653=""),"",$H15653*$I15653)</f>
      </c>
      <c r="K15653" s="79" t="str">
        <v/>
      </c>
    </row>
    <row r="15654">
      <c r="A15654" s="81" t="str">
        <v/>
      </c>
      <c r="B15654" s="81" t="str">
        <v/>
      </c>
      <c r="C15654" s="83">
        <f>IF($E15654="","",IFERROR(VLOOKUP(TRIM(E15654&amp;""),'Référentiel Articles'!$A$2:$F$634,2,FALSE),""))</f>
      </c>
      <c r="D15654" s="83">
        <f>IF($E15654="","",IFERROR(VLOOKUP(TRIM(E15654&amp;""),'Référentiel Articles'!$A$2:$F$634,3,FALSE),""))</f>
      </c>
      <c r="E15654" s="81" t="str">
        <v/>
      </c>
      <c r="F15654" s="83">
        <f>IF($E15654="","",IFERROR(VLOOKUP(TRIM(E15654&amp;""),'Référentiel Articles'!$A$2:$F$634,4,FALSE),""))</f>
      </c>
      <c r="G15654" s="84">
        <f>IF($E15654="","",IFERROR(VLOOKUP(TRIM(E15654&amp;""),'Référentiel Articles'!$A$2:$F$634,5,FALSE),""))</f>
      </c>
      <c r="H15654" s="85" t="str">
        <v/>
      </c>
      <c r="I15654" s="84">
        <f>IF($E15654="","",IFERROR(VLOOKUP(TRIM(E15654&amp;""),'Référentiel Articles'!$A$2:$F$634,6,FALSE),""))</f>
      </c>
      <c r="J15654" s="90">
        <f>IF(OR($E15654="",$H15654=""),"",$H15654*$I15654)</f>
      </c>
      <c r="K15654" s="87" t="str">
        <v/>
      </c>
    </row>
    <row r="15655">
      <c r="A15655" s="74" t="str">
        <v/>
      </c>
      <c r="B15655" s="74" t="str">
        <v/>
      </c>
      <c r="C15655" s="75">
        <f>IF($E15655="","",IFERROR(VLOOKUP(TRIM(E15655&amp;""),'Référentiel Articles'!$A$2:$F$634,2,FALSE),""))</f>
      </c>
      <c r="D15655" s="75">
        <f>IF($E15655="","",IFERROR(VLOOKUP(TRIM(E15655&amp;""),'Référentiel Articles'!$A$2:$F$634,3,FALSE),""))</f>
      </c>
      <c r="E15655" s="74" t="str">
        <v/>
      </c>
      <c r="F15655" s="75">
        <f>IF($E15655="","",IFERROR(VLOOKUP(TRIM(E15655&amp;""),'Référentiel Articles'!$A$2:$F$634,4,FALSE),""))</f>
      </c>
      <c r="G15655" s="76">
        <f>IF($E15655="","",IFERROR(VLOOKUP(TRIM(E15655&amp;""),'Référentiel Articles'!$A$2:$F$634,5,FALSE),""))</f>
      </c>
      <c r="H15655" s="77" t="str">
        <v/>
      </c>
      <c r="I15655" s="76">
        <f>IF($E15655="","",IFERROR(VLOOKUP(TRIM(E15655&amp;""),'Référentiel Articles'!$A$2:$F$634,6,FALSE),""))</f>
      </c>
      <c r="J15655" s="78">
        <f>IF(OR($E15655="",$H15655=""),"",$H15655*$I15655)</f>
      </c>
      <c r="K15655" s="79" t="str">
        <v/>
      </c>
    </row>
    <row r="15656">
      <c r="A15656" s="81" t="str">
        <v/>
      </c>
      <c r="B15656" s="81" t="str">
        <v/>
      </c>
      <c r="C15656" s="83">
        <f>IF($E15656="","",IFERROR(VLOOKUP(TRIM(E15656&amp;""),'Référentiel Articles'!$A$2:$F$634,2,FALSE),""))</f>
      </c>
      <c r="D15656" s="83">
        <f>IF($E15656="","",IFERROR(VLOOKUP(TRIM(E15656&amp;""),'Référentiel Articles'!$A$2:$F$634,3,FALSE),""))</f>
      </c>
      <c r="E15656" s="81" t="str">
        <v/>
      </c>
      <c r="F15656" s="83">
        <f>IF($E15656="","",IFERROR(VLOOKUP(TRIM(E15656&amp;""),'Référentiel Articles'!$A$2:$F$634,4,FALSE),""))</f>
      </c>
      <c r="G15656" s="84">
        <f>IF($E15656="","",IFERROR(VLOOKUP(TRIM(E15656&amp;""),'Référentiel Articles'!$A$2:$F$634,5,FALSE),""))</f>
      </c>
      <c r="H15656" s="85" t="str">
        <v/>
      </c>
      <c r="I15656" s="84">
        <f>IF($E15656="","",IFERROR(VLOOKUP(TRIM(E15656&amp;""),'Référentiel Articles'!$A$2:$F$634,6,FALSE),""))</f>
      </c>
      <c r="J15656" s="90">
        <f>IF(OR($E15656="",$H15656=""),"",$H15656*$I15656)</f>
      </c>
      <c r="K15656" s="87" t="str">
        <v/>
      </c>
    </row>
    <row r="15657">
      <c r="A15657" s="74" t="str">
        <v/>
      </c>
      <c r="B15657" s="74" t="str">
        <v/>
      </c>
      <c r="C15657" s="75">
        <f>IF($E15657="","",IFERROR(VLOOKUP(TRIM(E15657&amp;""),'Référentiel Articles'!$A$2:$F$634,2,FALSE),""))</f>
      </c>
      <c r="D15657" s="75">
        <f>IF($E15657="","",IFERROR(VLOOKUP(TRIM(E15657&amp;""),'Référentiel Articles'!$A$2:$F$634,3,FALSE),""))</f>
      </c>
      <c r="E15657" s="74" t="str">
        <v/>
      </c>
      <c r="F15657" s="75">
        <f>IF($E15657="","",IFERROR(VLOOKUP(TRIM(E15657&amp;""),'Référentiel Articles'!$A$2:$F$634,4,FALSE),""))</f>
      </c>
      <c r="G15657" s="76">
        <f>IF($E15657="","",IFERROR(VLOOKUP(TRIM(E15657&amp;""),'Référentiel Articles'!$A$2:$F$634,5,FALSE),""))</f>
      </c>
      <c r="H15657" s="77" t="str">
        <v/>
      </c>
      <c r="I15657" s="76">
        <f>IF($E15657="","",IFERROR(VLOOKUP(TRIM(E15657&amp;""),'Référentiel Articles'!$A$2:$F$634,6,FALSE),""))</f>
      </c>
      <c r="J15657" s="78">
        <f>IF(OR($E15657="",$H15657=""),"",$H15657*$I15657)</f>
      </c>
      <c r="K15657" s="79" t="str">
        <v/>
      </c>
    </row>
    <row r="15658">
      <c r="A15658" s="81" t="str">
        <v/>
      </c>
      <c r="B15658" s="81" t="str">
        <v/>
      </c>
      <c r="C15658" s="83">
        <f>IF($E15658="","",IFERROR(VLOOKUP(TRIM(E15658&amp;""),'Référentiel Articles'!$A$2:$F$634,2,FALSE),""))</f>
      </c>
      <c r="D15658" s="83">
        <f>IF($E15658="","",IFERROR(VLOOKUP(TRIM(E15658&amp;""),'Référentiel Articles'!$A$2:$F$634,3,FALSE),""))</f>
      </c>
      <c r="E15658" s="81" t="str">
        <v/>
      </c>
      <c r="F15658" s="83">
        <f>IF($E15658="","",IFERROR(VLOOKUP(TRIM(E15658&amp;""),'Référentiel Articles'!$A$2:$F$634,4,FALSE),""))</f>
      </c>
      <c r="G15658" s="84">
        <f>IF($E15658="","",IFERROR(VLOOKUP(TRIM(E15658&amp;""),'Référentiel Articles'!$A$2:$F$634,5,FALSE),""))</f>
      </c>
      <c r="H15658" s="85" t="str">
        <v/>
      </c>
      <c r="I15658" s="84">
        <f>IF($E15658="","",IFERROR(VLOOKUP(TRIM(E15658&amp;""),'Référentiel Articles'!$A$2:$F$634,6,FALSE),""))</f>
      </c>
      <c r="J15658" s="90">
        <f>IF(OR($E15658="",$H15658=""),"",$H15658*$I15658)</f>
      </c>
      <c r="K15658" s="87" t="str">
        <v/>
      </c>
    </row>
    <row r="15659">
      <c r="A15659" s="74" t="str">
        <v/>
      </c>
      <c r="B15659" s="74" t="str">
        <v/>
      </c>
      <c r="C15659" s="75">
        <f>IF($E15659="","",IFERROR(VLOOKUP(TRIM(E15659&amp;""),'Référentiel Articles'!$A$2:$F$634,2,FALSE),""))</f>
      </c>
      <c r="D15659" s="75">
        <f>IF($E15659="","",IFERROR(VLOOKUP(TRIM(E15659&amp;""),'Référentiel Articles'!$A$2:$F$634,3,FALSE),""))</f>
      </c>
      <c r="E15659" s="74" t="str">
        <v/>
      </c>
      <c r="F15659" s="75">
        <f>IF($E15659="","",IFERROR(VLOOKUP(TRIM(E15659&amp;""),'Référentiel Articles'!$A$2:$F$634,4,FALSE),""))</f>
      </c>
      <c r="G15659" s="76">
        <f>IF($E15659="","",IFERROR(VLOOKUP(TRIM(E15659&amp;""),'Référentiel Articles'!$A$2:$F$634,5,FALSE),""))</f>
      </c>
      <c r="H15659" s="77" t="str">
        <v/>
      </c>
      <c r="I15659" s="76">
        <f>IF($E15659="","",IFERROR(VLOOKUP(TRIM(E15659&amp;""),'Référentiel Articles'!$A$2:$F$634,6,FALSE),""))</f>
      </c>
      <c r="J15659" s="78">
        <f>IF(OR($E15659="",$H15659=""),"",$H15659*$I15659)</f>
      </c>
      <c r="K15659" s="79" t="str">
        <v/>
      </c>
    </row>
    <row r="15660">
      <c r="A15660" s="81" t="str">
        <v/>
      </c>
      <c r="B15660" s="81" t="str">
        <v/>
      </c>
      <c r="C15660" s="83">
        <f>IF($E15660="","",IFERROR(VLOOKUP(TRIM(E15660&amp;""),'Référentiel Articles'!$A$2:$F$634,2,FALSE),""))</f>
      </c>
      <c r="D15660" s="83">
        <f>IF($E15660="","",IFERROR(VLOOKUP(TRIM(E15660&amp;""),'Référentiel Articles'!$A$2:$F$634,3,FALSE),""))</f>
      </c>
      <c r="E15660" s="81" t="str">
        <v/>
      </c>
      <c r="F15660" s="83">
        <f>IF($E15660="","",IFERROR(VLOOKUP(TRIM(E15660&amp;""),'Référentiel Articles'!$A$2:$F$634,4,FALSE),""))</f>
      </c>
      <c r="G15660" s="84">
        <f>IF($E15660="","",IFERROR(VLOOKUP(TRIM(E15660&amp;""),'Référentiel Articles'!$A$2:$F$634,5,FALSE),""))</f>
      </c>
      <c r="H15660" s="85" t="str">
        <v/>
      </c>
      <c r="I15660" s="84">
        <f>IF($E15660="","",IFERROR(VLOOKUP(TRIM(E15660&amp;""),'Référentiel Articles'!$A$2:$F$634,6,FALSE),""))</f>
      </c>
      <c r="J15660" s="90">
        <f>IF(OR($E15660="",$H15660=""),"",$H15660*$I15660)</f>
      </c>
      <c r="K15660" s="87" t="str">
        <v/>
      </c>
    </row>
    <row r="15661">
      <c r="A15661" s="74" t="str">
        <v/>
      </c>
      <c r="B15661" s="74" t="str">
        <v/>
      </c>
      <c r="C15661" s="75">
        <f>IF($E15661="","",IFERROR(VLOOKUP(TRIM(E15661&amp;""),'Référentiel Articles'!$A$2:$F$634,2,FALSE),""))</f>
      </c>
      <c r="D15661" s="75">
        <f>IF($E15661="","",IFERROR(VLOOKUP(TRIM(E15661&amp;""),'Référentiel Articles'!$A$2:$F$634,3,FALSE),""))</f>
      </c>
      <c r="E15661" s="74" t="str">
        <v/>
      </c>
      <c r="F15661" s="75">
        <f>IF($E15661="","",IFERROR(VLOOKUP(TRIM(E15661&amp;""),'Référentiel Articles'!$A$2:$F$634,4,FALSE),""))</f>
      </c>
      <c r="G15661" s="76">
        <f>IF($E15661="","",IFERROR(VLOOKUP(TRIM(E15661&amp;""),'Référentiel Articles'!$A$2:$F$634,5,FALSE),""))</f>
      </c>
      <c r="H15661" s="77" t="str">
        <v/>
      </c>
      <c r="I15661" s="76">
        <f>IF($E15661="","",IFERROR(VLOOKUP(TRIM(E15661&amp;""),'Référentiel Articles'!$A$2:$F$634,6,FALSE),""))</f>
      </c>
      <c r="J15661" s="78">
        <f>IF(OR($E15661="",$H15661=""),"",$H15661*$I15661)</f>
      </c>
      <c r="K15661" s="79" t="str">
        <v/>
      </c>
    </row>
    <row r="15662">
      <c r="A15662" s="81" t="str">
        <v/>
      </c>
      <c r="B15662" s="81" t="str">
        <v/>
      </c>
      <c r="C15662" s="83">
        <f>IF($E15662="","",IFERROR(VLOOKUP(TRIM(E15662&amp;""),'Référentiel Articles'!$A$2:$F$634,2,FALSE),""))</f>
      </c>
      <c r="D15662" s="83">
        <f>IF($E15662="","",IFERROR(VLOOKUP(TRIM(E15662&amp;""),'Référentiel Articles'!$A$2:$F$634,3,FALSE),""))</f>
      </c>
      <c r="E15662" s="81" t="str">
        <v/>
      </c>
      <c r="F15662" s="83">
        <f>IF($E15662="","",IFERROR(VLOOKUP(TRIM(E15662&amp;""),'Référentiel Articles'!$A$2:$F$634,4,FALSE),""))</f>
      </c>
      <c r="G15662" s="84">
        <f>IF($E15662="","",IFERROR(VLOOKUP(TRIM(E15662&amp;""),'Référentiel Articles'!$A$2:$F$634,5,FALSE),""))</f>
      </c>
      <c r="H15662" s="85" t="str">
        <v/>
      </c>
      <c r="I15662" s="84">
        <f>IF($E15662="","",IFERROR(VLOOKUP(TRIM(E15662&amp;""),'Référentiel Articles'!$A$2:$F$634,6,FALSE),""))</f>
      </c>
      <c r="J15662" s="90">
        <f>IF(OR($E15662="",$H15662=""),"",$H15662*$I15662)</f>
      </c>
      <c r="K15662" s="87" t="str">
        <v/>
      </c>
    </row>
    <row r="15663">
      <c r="A15663" s="74" t="str">
        <v/>
      </c>
      <c r="B15663" s="74" t="str">
        <v/>
      </c>
      <c r="C15663" s="75">
        <f>IF($E15663="","",IFERROR(VLOOKUP(TRIM(E15663&amp;""),'Référentiel Articles'!$A$2:$F$634,2,FALSE),""))</f>
      </c>
      <c r="D15663" s="75">
        <f>IF($E15663="","",IFERROR(VLOOKUP(TRIM(E15663&amp;""),'Référentiel Articles'!$A$2:$F$634,3,FALSE),""))</f>
      </c>
      <c r="E15663" s="74" t="str">
        <v/>
      </c>
      <c r="F15663" s="75">
        <f>IF($E15663="","",IFERROR(VLOOKUP(TRIM(E15663&amp;""),'Référentiel Articles'!$A$2:$F$634,4,FALSE),""))</f>
      </c>
      <c r="G15663" s="76">
        <f>IF($E15663="","",IFERROR(VLOOKUP(TRIM(E15663&amp;""),'Référentiel Articles'!$A$2:$F$634,5,FALSE),""))</f>
      </c>
      <c r="H15663" s="77" t="str">
        <v/>
      </c>
      <c r="I15663" s="76">
        <f>IF($E15663="","",IFERROR(VLOOKUP(TRIM(E15663&amp;""),'Référentiel Articles'!$A$2:$F$634,6,FALSE),""))</f>
      </c>
      <c r="J15663" s="78">
        <f>IF(OR($E15663="",$H15663=""),"",$H15663*$I15663)</f>
      </c>
      <c r="K15663" s="79" t="str">
        <v/>
      </c>
    </row>
    <row r="15664">
      <c r="A15664" s="81" t="str">
        <v/>
      </c>
      <c r="B15664" s="81" t="str">
        <v/>
      </c>
      <c r="C15664" s="83">
        <f>IF($E15664="","",IFERROR(VLOOKUP(TRIM(E15664&amp;""),'Référentiel Articles'!$A$2:$F$634,2,FALSE),""))</f>
      </c>
      <c r="D15664" s="83">
        <f>IF($E15664="","",IFERROR(VLOOKUP(TRIM(E15664&amp;""),'Référentiel Articles'!$A$2:$F$634,3,FALSE),""))</f>
      </c>
      <c r="E15664" s="81" t="str">
        <v/>
      </c>
      <c r="F15664" s="83">
        <f>IF($E15664="","",IFERROR(VLOOKUP(TRIM(E15664&amp;""),'Référentiel Articles'!$A$2:$F$634,4,FALSE),""))</f>
      </c>
      <c r="G15664" s="84">
        <f>IF($E15664="","",IFERROR(VLOOKUP(TRIM(E15664&amp;""),'Référentiel Articles'!$A$2:$F$634,5,FALSE),""))</f>
      </c>
      <c r="H15664" s="85" t="str">
        <v/>
      </c>
      <c r="I15664" s="84">
        <f>IF($E15664="","",IFERROR(VLOOKUP(TRIM(E15664&amp;""),'Référentiel Articles'!$A$2:$F$634,6,FALSE),""))</f>
      </c>
      <c r="J15664" s="90">
        <f>IF(OR($E15664="",$H15664=""),"",$H15664*$I15664)</f>
      </c>
      <c r="K15664" s="87" t="str">
        <v/>
      </c>
    </row>
    <row r="15665">
      <c r="A15665" s="74" t="str">
        <v/>
      </c>
      <c r="B15665" s="74" t="str">
        <v/>
      </c>
      <c r="C15665" s="75">
        <f>IF($E15665="","",IFERROR(VLOOKUP(TRIM(E15665&amp;""),'Référentiel Articles'!$A$2:$F$634,2,FALSE),""))</f>
      </c>
      <c r="D15665" s="75">
        <f>IF($E15665="","",IFERROR(VLOOKUP(TRIM(E15665&amp;""),'Référentiel Articles'!$A$2:$F$634,3,FALSE),""))</f>
      </c>
      <c r="E15665" s="74" t="str">
        <v/>
      </c>
      <c r="F15665" s="75">
        <f>IF($E15665="","",IFERROR(VLOOKUP(TRIM(E15665&amp;""),'Référentiel Articles'!$A$2:$F$634,4,FALSE),""))</f>
      </c>
      <c r="G15665" s="76">
        <f>IF($E15665="","",IFERROR(VLOOKUP(TRIM(E15665&amp;""),'Référentiel Articles'!$A$2:$F$634,5,FALSE),""))</f>
      </c>
      <c r="H15665" s="77" t="str">
        <v/>
      </c>
      <c r="I15665" s="76">
        <f>IF($E15665="","",IFERROR(VLOOKUP(TRIM(E15665&amp;""),'Référentiel Articles'!$A$2:$F$634,6,FALSE),""))</f>
      </c>
      <c r="J15665" s="78">
        <f>IF(OR($E15665="",$H15665=""),"",$H15665*$I15665)</f>
      </c>
      <c r="K15665" s="79" t="str">
        <v/>
      </c>
    </row>
    <row r="15666">
      <c r="A15666" s="81" t="str">
        <v/>
      </c>
      <c r="B15666" s="81" t="str">
        <v/>
      </c>
      <c r="C15666" s="83">
        <f>IF($E15666="","",IFERROR(VLOOKUP(TRIM(E15666&amp;""),'Référentiel Articles'!$A$2:$F$634,2,FALSE),""))</f>
      </c>
      <c r="D15666" s="83">
        <f>IF($E15666="","",IFERROR(VLOOKUP(TRIM(E15666&amp;""),'Référentiel Articles'!$A$2:$F$634,3,FALSE),""))</f>
      </c>
      <c r="E15666" s="81" t="str">
        <v/>
      </c>
      <c r="F15666" s="83">
        <f>IF($E15666="","",IFERROR(VLOOKUP(TRIM(E15666&amp;""),'Référentiel Articles'!$A$2:$F$634,4,FALSE),""))</f>
      </c>
      <c r="G15666" s="84">
        <f>IF($E15666="","",IFERROR(VLOOKUP(TRIM(E15666&amp;""),'Référentiel Articles'!$A$2:$F$634,5,FALSE),""))</f>
      </c>
      <c r="H15666" s="85" t="str">
        <v/>
      </c>
      <c r="I15666" s="84">
        <f>IF($E15666="","",IFERROR(VLOOKUP(TRIM(E15666&amp;""),'Référentiel Articles'!$A$2:$F$634,6,FALSE),""))</f>
      </c>
      <c r="J15666" s="90">
        <f>IF(OR($E15666="",$H15666=""),"",$H15666*$I15666)</f>
      </c>
      <c r="K15666" s="87" t="str">
        <v/>
      </c>
    </row>
    <row r="15667">
      <c r="A15667" s="74" t="str">
        <v/>
      </c>
      <c r="B15667" s="74" t="str">
        <v/>
      </c>
      <c r="C15667" s="75">
        <f>IF($E15667="","",IFERROR(VLOOKUP(TRIM(E15667&amp;""),'Référentiel Articles'!$A$2:$F$634,2,FALSE),""))</f>
      </c>
      <c r="D15667" s="75">
        <f>IF($E15667="","",IFERROR(VLOOKUP(TRIM(E15667&amp;""),'Référentiel Articles'!$A$2:$F$634,3,FALSE),""))</f>
      </c>
      <c r="E15667" s="74" t="str">
        <v/>
      </c>
      <c r="F15667" s="75">
        <f>IF($E15667="","",IFERROR(VLOOKUP(TRIM(E15667&amp;""),'Référentiel Articles'!$A$2:$F$634,4,FALSE),""))</f>
      </c>
      <c r="G15667" s="76">
        <f>IF($E15667="","",IFERROR(VLOOKUP(TRIM(E15667&amp;""),'Référentiel Articles'!$A$2:$F$634,5,FALSE),""))</f>
      </c>
      <c r="H15667" s="77" t="str">
        <v/>
      </c>
      <c r="I15667" s="76">
        <f>IF($E15667="","",IFERROR(VLOOKUP(TRIM(E15667&amp;""),'Référentiel Articles'!$A$2:$F$634,6,FALSE),""))</f>
      </c>
      <c r="J15667" s="78">
        <f>IF(OR($E15667="",$H15667=""),"",$H15667*$I15667)</f>
      </c>
      <c r="K15667" s="79" t="str">
        <v/>
      </c>
    </row>
    <row r="15668">
      <c r="A15668" s="81" t="str">
        <v/>
      </c>
      <c r="B15668" s="81" t="str">
        <v/>
      </c>
      <c r="C15668" s="83">
        <f>IF($E15668="","",IFERROR(VLOOKUP(TRIM(E15668&amp;""),'Référentiel Articles'!$A$2:$F$634,2,FALSE),""))</f>
      </c>
      <c r="D15668" s="83">
        <f>IF($E15668="","",IFERROR(VLOOKUP(TRIM(E15668&amp;""),'Référentiel Articles'!$A$2:$F$634,3,FALSE),""))</f>
      </c>
      <c r="E15668" s="81" t="str">
        <v/>
      </c>
      <c r="F15668" s="83">
        <f>IF($E15668="","",IFERROR(VLOOKUP(TRIM(E15668&amp;""),'Référentiel Articles'!$A$2:$F$634,4,FALSE),""))</f>
      </c>
      <c r="G15668" s="84">
        <f>IF($E15668="","",IFERROR(VLOOKUP(TRIM(E15668&amp;""),'Référentiel Articles'!$A$2:$F$634,5,FALSE),""))</f>
      </c>
      <c r="H15668" s="85" t="str">
        <v/>
      </c>
      <c r="I15668" s="84">
        <f>IF($E15668="","",IFERROR(VLOOKUP(TRIM(E15668&amp;""),'Référentiel Articles'!$A$2:$F$634,6,FALSE),""))</f>
      </c>
      <c r="J15668" s="90">
        <f>IF(OR($E15668="",$H15668=""),"",$H15668*$I15668)</f>
      </c>
      <c r="K15668" s="87" t="str">
        <v/>
      </c>
    </row>
    <row r="15669">
      <c r="A15669" s="74" t="str">
        <v/>
      </c>
      <c r="B15669" s="74" t="str">
        <v/>
      </c>
      <c r="C15669" s="75">
        <f>IF($E15669="","",IFERROR(VLOOKUP(TRIM(E15669&amp;""),'Référentiel Articles'!$A$2:$F$634,2,FALSE),""))</f>
      </c>
      <c r="D15669" s="75">
        <f>IF($E15669="","",IFERROR(VLOOKUP(TRIM(E15669&amp;""),'Référentiel Articles'!$A$2:$F$634,3,FALSE),""))</f>
      </c>
      <c r="E15669" s="74" t="str">
        <v/>
      </c>
      <c r="F15669" s="75">
        <f>IF($E15669="","",IFERROR(VLOOKUP(TRIM(E15669&amp;""),'Référentiel Articles'!$A$2:$F$634,4,FALSE),""))</f>
      </c>
      <c r="G15669" s="76">
        <f>IF($E15669="","",IFERROR(VLOOKUP(TRIM(E15669&amp;""),'Référentiel Articles'!$A$2:$F$634,5,FALSE),""))</f>
      </c>
      <c r="H15669" s="77" t="str">
        <v/>
      </c>
      <c r="I15669" s="76">
        <f>IF($E15669="","",IFERROR(VLOOKUP(TRIM(E15669&amp;""),'Référentiel Articles'!$A$2:$F$634,6,FALSE),""))</f>
      </c>
      <c r="J15669" s="78">
        <f>IF(OR($E15669="",$H15669=""),"",$H15669*$I15669)</f>
      </c>
      <c r="K15669" s="79" t="str">
        <v/>
      </c>
    </row>
    <row r="15670">
      <c r="A15670" s="81" t="str">
        <v/>
      </c>
      <c r="B15670" s="81" t="str">
        <v/>
      </c>
      <c r="C15670" s="83">
        <f>IF($E15670="","",IFERROR(VLOOKUP(TRIM(E15670&amp;""),'Référentiel Articles'!$A$2:$F$634,2,FALSE),""))</f>
      </c>
      <c r="D15670" s="83">
        <f>IF($E15670="","",IFERROR(VLOOKUP(TRIM(E15670&amp;""),'Référentiel Articles'!$A$2:$F$634,3,FALSE),""))</f>
      </c>
      <c r="E15670" s="81" t="str">
        <v/>
      </c>
      <c r="F15670" s="83">
        <f>IF($E15670="","",IFERROR(VLOOKUP(TRIM(E15670&amp;""),'Référentiel Articles'!$A$2:$F$634,4,FALSE),""))</f>
      </c>
      <c r="G15670" s="84">
        <f>IF($E15670="","",IFERROR(VLOOKUP(TRIM(E15670&amp;""),'Référentiel Articles'!$A$2:$F$634,5,FALSE),""))</f>
      </c>
      <c r="H15670" s="85" t="str">
        <v/>
      </c>
      <c r="I15670" s="84">
        <f>IF($E15670="","",IFERROR(VLOOKUP(TRIM(E15670&amp;""),'Référentiel Articles'!$A$2:$F$634,6,FALSE),""))</f>
      </c>
      <c r="J15670" s="90">
        <f>IF(OR($E15670="",$H15670=""),"",$H15670*$I15670)</f>
      </c>
      <c r="K15670" s="87" t="str">
        <v/>
      </c>
    </row>
    <row r="15671">
      <c r="A15671" s="74" t="str">
        <v/>
      </c>
      <c r="B15671" s="74" t="str">
        <v/>
      </c>
      <c r="C15671" s="75">
        <f>IF($E15671="","",IFERROR(VLOOKUP(TRIM(E15671&amp;""),'Référentiel Articles'!$A$2:$F$634,2,FALSE),""))</f>
      </c>
      <c r="D15671" s="75">
        <f>IF($E15671="","",IFERROR(VLOOKUP(TRIM(E15671&amp;""),'Référentiel Articles'!$A$2:$F$634,3,FALSE),""))</f>
      </c>
      <c r="E15671" s="74" t="str">
        <v/>
      </c>
      <c r="F15671" s="75">
        <f>IF($E15671="","",IFERROR(VLOOKUP(TRIM(E15671&amp;""),'Référentiel Articles'!$A$2:$F$634,4,FALSE),""))</f>
      </c>
      <c r="G15671" s="76">
        <f>IF($E15671="","",IFERROR(VLOOKUP(TRIM(E15671&amp;""),'Référentiel Articles'!$A$2:$F$634,5,FALSE),""))</f>
      </c>
      <c r="H15671" s="77" t="str">
        <v/>
      </c>
      <c r="I15671" s="76">
        <f>IF($E15671="","",IFERROR(VLOOKUP(TRIM(E15671&amp;""),'Référentiel Articles'!$A$2:$F$634,6,FALSE),""))</f>
      </c>
      <c r="J15671" s="78">
        <f>IF(OR($E15671="",$H15671=""),"",$H15671*$I15671)</f>
      </c>
      <c r="K15671" s="79" t="str">
        <v/>
      </c>
    </row>
    <row r="15672">
      <c r="A15672" s="81" t="str">
        <v/>
      </c>
      <c r="B15672" s="81" t="str">
        <v/>
      </c>
      <c r="C15672" s="83">
        <f>IF($E15672="","",IFERROR(VLOOKUP(TRIM(E15672&amp;""),'Référentiel Articles'!$A$2:$F$634,2,FALSE),""))</f>
      </c>
      <c r="D15672" s="83">
        <f>IF($E15672="","",IFERROR(VLOOKUP(TRIM(E15672&amp;""),'Référentiel Articles'!$A$2:$F$634,3,FALSE),""))</f>
      </c>
      <c r="E15672" s="81" t="str">
        <v/>
      </c>
      <c r="F15672" s="83">
        <f>IF($E15672="","",IFERROR(VLOOKUP(TRIM(E15672&amp;""),'Référentiel Articles'!$A$2:$F$634,4,FALSE),""))</f>
      </c>
      <c r="G15672" s="84">
        <f>IF($E15672="","",IFERROR(VLOOKUP(TRIM(E15672&amp;""),'Référentiel Articles'!$A$2:$F$634,5,FALSE),""))</f>
      </c>
      <c r="H15672" s="85" t="str">
        <v/>
      </c>
      <c r="I15672" s="84">
        <f>IF($E15672="","",IFERROR(VLOOKUP(TRIM(E15672&amp;""),'Référentiel Articles'!$A$2:$F$634,6,FALSE),""))</f>
      </c>
      <c r="J15672" s="90">
        <f>IF(OR($E15672="",$H15672=""),"",$H15672*$I15672)</f>
      </c>
      <c r="K15672" s="87" t="str">
        <v/>
      </c>
    </row>
    <row r="15673">
      <c r="A15673" s="74" t="str">
        <v/>
      </c>
      <c r="B15673" s="74" t="str">
        <v/>
      </c>
      <c r="C15673" s="75">
        <f>IF($E15673="","",IFERROR(VLOOKUP(TRIM(E15673&amp;""),'Référentiel Articles'!$A$2:$F$634,2,FALSE),""))</f>
      </c>
      <c r="D15673" s="75">
        <f>IF($E15673="","",IFERROR(VLOOKUP(TRIM(E15673&amp;""),'Référentiel Articles'!$A$2:$F$634,3,FALSE),""))</f>
      </c>
      <c r="E15673" s="74" t="str">
        <v/>
      </c>
      <c r="F15673" s="75">
        <f>IF($E15673="","",IFERROR(VLOOKUP(TRIM(E15673&amp;""),'Référentiel Articles'!$A$2:$F$634,4,FALSE),""))</f>
      </c>
      <c r="G15673" s="76">
        <f>IF($E15673="","",IFERROR(VLOOKUP(TRIM(E15673&amp;""),'Référentiel Articles'!$A$2:$F$634,5,FALSE),""))</f>
      </c>
      <c r="H15673" s="77" t="str">
        <v/>
      </c>
      <c r="I15673" s="76">
        <f>IF($E15673="","",IFERROR(VLOOKUP(TRIM(E15673&amp;""),'Référentiel Articles'!$A$2:$F$634,6,FALSE),""))</f>
      </c>
      <c r="J15673" s="78">
        <f>IF(OR($E15673="",$H15673=""),"",$H15673*$I15673)</f>
      </c>
      <c r="K15673" s="79" t="str">
        <v/>
      </c>
    </row>
    <row r="15674">
      <c r="A15674" s="81" t="str">
        <v/>
      </c>
      <c r="B15674" s="81" t="str">
        <v/>
      </c>
      <c r="C15674" s="83">
        <f>IF($E15674="","",IFERROR(VLOOKUP(TRIM(E15674&amp;""),'Référentiel Articles'!$A$2:$F$634,2,FALSE),""))</f>
      </c>
      <c r="D15674" s="83">
        <f>IF($E15674="","",IFERROR(VLOOKUP(TRIM(E15674&amp;""),'Référentiel Articles'!$A$2:$F$634,3,FALSE),""))</f>
      </c>
      <c r="E15674" s="81" t="str">
        <v/>
      </c>
      <c r="F15674" s="83">
        <f>IF($E15674="","",IFERROR(VLOOKUP(TRIM(E15674&amp;""),'Référentiel Articles'!$A$2:$F$634,4,FALSE),""))</f>
      </c>
      <c r="G15674" s="84">
        <f>IF($E15674="","",IFERROR(VLOOKUP(TRIM(E15674&amp;""),'Référentiel Articles'!$A$2:$F$634,5,FALSE),""))</f>
      </c>
      <c r="H15674" s="85" t="str">
        <v/>
      </c>
      <c r="I15674" s="84">
        <f>IF($E15674="","",IFERROR(VLOOKUP(TRIM(E15674&amp;""),'Référentiel Articles'!$A$2:$F$634,6,FALSE),""))</f>
      </c>
      <c r="J15674" s="90">
        <f>IF(OR($E15674="",$H15674=""),"",$H15674*$I15674)</f>
      </c>
      <c r="K15674" s="87" t="str">
        <v/>
      </c>
    </row>
    <row r="15675">
      <c r="A15675" s="74" t="str">
        <v/>
      </c>
      <c r="B15675" s="74" t="str">
        <v/>
      </c>
      <c r="C15675" s="75">
        <f>IF($E15675="","",IFERROR(VLOOKUP(TRIM(E15675&amp;""),'Référentiel Articles'!$A$2:$F$634,2,FALSE),""))</f>
      </c>
      <c r="D15675" s="75">
        <f>IF($E15675="","",IFERROR(VLOOKUP(TRIM(E15675&amp;""),'Référentiel Articles'!$A$2:$F$634,3,FALSE),""))</f>
      </c>
      <c r="E15675" s="74" t="str">
        <v/>
      </c>
      <c r="F15675" s="75">
        <f>IF($E15675="","",IFERROR(VLOOKUP(TRIM(E15675&amp;""),'Référentiel Articles'!$A$2:$F$634,4,FALSE),""))</f>
      </c>
      <c r="G15675" s="76">
        <f>IF($E15675="","",IFERROR(VLOOKUP(TRIM(E15675&amp;""),'Référentiel Articles'!$A$2:$F$634,5,FALSE),""))</f>
      </c>
      <c r="H15675" s="77" t="str">
        <v/>
      </c>
      <c r="I15675" s="76">
        <f>IF($E15675="","",IFERROR(VLOOKUP(TRIM(E15675&amp;""),'Référentiel Articles'!$A$2:$F$634,6,FALSE),""))</f>
      </c>
      <c r="J15675" s="78">
        <f>IF(OR($E15675="",$H15675=""),"",$H15675*$I15675)</f>
      </c>
      <c r="K15675" s="79" t="str">
        <v/>
      </c>
    </row>
    <row r="15676">
      <c r="A15676" s="81" t="str">
        <v/>
      </c>
      <c r="B15676" s="81" t="str">
        <v/>
      </c>
      <c r="C15676" s="83">
        <f>IF($E15676="","",IFERROR(VLOOKUP(TRIM(E15676&amp;""),'Référentiel Articles'!$A$2:$F$634,2,FALSE),""))</f>
      </c>
      <c r="D15676" s="83">
        <f>IF($E15676="","",IFERROR(VLOOKUP(TRIM(E15676&amp;""),'Référentiel Articles'!$A$2:$F$634,3,FALSE),""))</f>
      </c>
      <c r="E15676" s="81" t="str">
        <v/>
      </c>
      <c r="F15676" s="83">
        <f>IF($E15676="","",IFERROR(VLOOKUP(TRIM(E15676&amp;""),'Référentiel Articles'!$A$2:$F$634,4,FALSE),""))</f>
      </c>
      <c r="G15676" s="84">
        <f>IF($E15676="","",IFERROR(VLOOKUP(TRIM(E15676&amp;""),'Référentiel Articles'!$A$2:$F$634,5,FALSE),""))</f>
      </c>
      <c r="H15676" s="85" t="str">
        <v/>
      </c>
      <c r="I15676" s="84">
        <f>IF($E15676="","",IFERROR(VLOOKUP(TRIM(E15676&amp;""),'Référentiel Articles'!$A$2:$F$634,6,FALSE),""))</f>
      </c>
      <c r="J15676" s="90">
        <f>IF(OR($E15676="",$H15676=""),"",$H15676*$I15676)</f>
      </c>
      <c r="K15676" s="87" t="str">
        <v/>
      </c>
    </row>
    <row r="15677">
      <c r="A15677" s="74" t="str">
        <v/>
      </c>
      <c r="B15677" s="74" t="str">
        <v/>
      </c>
      <c r="C15677" s="75">
        <f>IF($E15677="","",IFERROR(VLOOKUP(TRIM(E15677&amp;""),'Référentiel Articles'!$A$2:$F$634,2,FALSE),""))</f>
      </c>
      <c r="D15677" s="75">
        <f>IF($E15677="","",IFERROR(VLOOKUP(TRIM(E15677&amp;""),'Référentiel Articles'!$A$2:$F$634,3,FALSE),""))</f>
      </c>
      <c r="E15677" s="74" t="str">
        <v/>
      </c>
      <c r="F15677" s="75">
        <f>IF($E15677="","",IFERROR(VLOOKUP(TRIM(E15677&amp;""),'Référentiel Articles'!$A$2:$F$634,4,FALSE),""))</f>
      </c>
      <c r="G15677" s="76">
        <f>IF($E15677="","",IFERROR(VLOOKUP(TRIM(E15677&amp;""),'Référentiel Articles'!$A$2:$F$634,5,FALSE),""))</f>
      </c>
      <c r="H15677" s="77" t="str">
        <v/>
      </c>
      <c r="I15677" s="76">
        <f>IF($E15677="","",IFERROR(VLOOKUP(TRIM(E15677&amp;""),'Référentiel Articles'!$A$2:$F$634,6,FALSE),""))</f>
      </c>
      <c r="J15677" s="78">
        <f>IF(OR($E15677="",$H15677=""),"",$H15677*$I15677)</f>
      </c>
      <c r="K15677" s="79" t="str">
        <v/>
      </c>
    </row>
    <row r="15678">
      <c r="A15678" s="81" t="str">
        <v/>
      </c>
      <c r="B15678" s="81" t="str">
        <v/>
      </c>
      <c r="C15678" s="83">
        <f>IF($E15678="","",IFERROR(VLOOKUP(TRIM(E15678&amp;""),'Référentiel Articles'!$A$2:$F$634,2,FALSE),""))</f>
      </c>
      <c r="D15678" s="83">
        <f>IF($E15678="","",IFERROR(VLOOKUP(TRIM(E15678&amp;""),'Référentiel Articles'!$A$2:$F$634,3,FALSE),""))</f>
      </c>
      <c r="E15678" s="81" t="str">
        <v/>
      </c>
      <c r="F15678" s="83">
        <f>IF($E15678="","",IFERROR(VLOOKUP(TRIM(E15678&amp;""),'Référentiel Articles'!$A$2:$F$634,4,FALSE),""))</f>
      </c>
      <c r="G15678" s="84">
        <f>IF($E15678="","",IFERROR(VLOOKUP(TRIM(E15678&amp;""),'Référentiel Articles'!$A$2:$F$634,5,FALSE),""))</f>
      </c>
      <c r="H15678" s="85" t="str">
        <v/>
      </c>
      <c r="I15678" s="84">
        <f>IF($E15678="","",IFERROR(VLOOKUP(TRIM(E15678&amp;""),'Référentiel Articles'!$A$2:$F$634,6,FALSE),""))</f>
      </c>
      <c r="J15678" s="90">
        <f>IF(OR($E15678="",$H15678=""),"",$H15678*$I15678)</f>
      </c>
      <c r="K15678" s="87" t="str">
        <v/>
      </c>
    </row>
    <row r="15679">
      <c r="A15679" s="74" t="str">
        <v/>
      </c>
      <c r="B15679" s="74" t="str">
        <v/>
      </c>
      <c r="C15679" s="75">
        <f>IF($E15679="","",IFERROR(VLOOKUP(TRIM(E15679&amp;""),'Référentiel Articles'!$A$2:$F$634,2,FALSE),""))</f>
      </c>
      <c r="D15679" s="75">
        <f>IF($E15679="","",IFERROR(VLOOKUP(TRIM(E15679&amp;""),'Référentiel Articles'!$A$2:$F$634,3,FALSE),""))</f>
      </c>
      <c r="E15679" s="74" t="str">
        <v/>
      </c>
      <c r="F15679" s="75">
        <f>IF($E15679="","",IFERROR(VLOOKUP(TRIM(E15679&amp;""),'Référentiel Articles'!$A$2:$F$634,4,FALSE),""))</f>
      </c>
      <c r="G15679" s="76">
        <f>IF($E15679="","",IFERROR(VLOOKUP(TRIM(E15679&amp;""),'Référentiel Articles'!$A$2:$F$634,5,FALSE),""))</f>
      </c>
      <c r="H15679" s="77" t="str">
        <v/>
      </c>
      <c r="I15679" s="76">
        <f>IF($E15679="","",IFERROR(VLOOKUP(TRIM(E15679&amp;""),'Référentiel Articles'!$A$2:$F$634,6,FALSE),""))</f>
      </c>
      <c r="J15679" s="78">
        <f>IF(OR($E15679="",$H15679=""),"",$H15679*$I15679)</f>
      </c>
      <c r="K15679" s="79" t="str">
        <v/>
      </c>
    </row>
    <row r="15680">
      <c r="A15680" s="81" t="str">
        <v/>
      </c>
      <c r="B15680" s="81" t="str">
        <v/>
      </c>
      <c r="C15680" s="83">
        <f>IF($E15680="","",IFERROR(VLOOKUP(TRIM(E15680&amp;""),'Référentiel Articles'!$A$2:$F$634,2,FALSE),""))</f>
      </c>
      <c r="D15680" s="83">
        <f>IF($E15680="","",IFERROR(VLOOKUP(TRIM(E15680&amp;""),'Référentiel Articles'!$A$2:$F$634,3,FALSE),""))</f>
      </c>
      <c r="E15680" s="81" t="str">
        <v/>
      </c>
      <c r="F15680" s="83">
        <f>IF($E15680="","",IFERROR(VLOOKUP(TRIM(E15680&amp;""),'Référentiel Articles'!$A$2:$F$634,4,FALSE),""))</f>
      </c>
      <c r="G15680" s="84">
        <f>IF($E15680="","",IFERROR(VLOOKUP(TRIM(E15680&amp;""),'Référentiel Articles'!$A$2:$F$634,5,FALSE),""))</f>
      </c>
      <c r="H15680" s="85" t="str">
        <v/>
      </c>
      <c r="I15680" s="84">
        <f>IF($E15680="","",IFERROR(VLOOKUP(TRIM(E15680&amp;""),'Référentiel Articles'!$A$2:$F$634,6,FALSE),""))</f>
      </c>
      <c r="J15680" s="90">
        <f>IF(OR($E15680="",$H15680=""),"",$H15680*$I15680)</f>
      </c>
      <c r="K15680" s="87" t="str">
        <v/>
      </c>
    </row>
    <row r="15681">
      <c r="A15681" s="74" t="str">
        <v/>
      </c>
      <c r="B15681" s="74" t="str">
        <v/>
      </c>
      <c r="C15681" s="75">
        <f>IF($E15681="","",IFERROR(VLOOKUP(TRIM(E15681&amp;""),'Référentiel Articles'!$A$2:$F$634,2,FALSE),""))</f>
      </c>
      <c r="D15681" s="75">
        <f>IF($E15681="","",IFERROR(VLOOKUP(TRIM(E15681&amp;""),'Référentiel Articles'!$A$2:$F$634,3,FALSE),""))</f>
      </c>
      <c r="E15681" s="74" t="str">
        <v/>
      </c>
      <c r="F15681" s="75">
        <f>IF($E15681="","",IFERROR(VLOOKUP(TRIM(E15681&amp;""),'Référentiel Articles'!$A$2:$F$634,4,FALSE),""))</f>
      </c>
      <c r="G15681" s="76">
        <f>IF($E15681="","",IFERROR(VLOOKUP(TRIM(E15681&amp;""),'Référentiel Articles'!$A$2:$F$634,5,FALSE),""))</f>
      </c>
      <c r="H15681" s="77" t="str">
        <v/>
      </c>
      <c r="I15681" s="76">
        <f>IF($E15681="","",IFERROR(VLOOKUP(TRIM(E15681&amp;""),'Référentiel Articles'!$A$2:$F$634,6,FALSE),""))</f>
      </c>
      <c r="J15681" s="78">
        <f>IF(OR($E15681="",$H15681=""),"",$H15681*$I15681)</f>
      </c>
      <c r="K15681" s="79" t="str">
        <v/>
      </c>
    </row>
    <row r="15682">
      <c r="A15682" s="81" t="str">
        <v/>
      </c>
      <c r="B15682" s="81" t="str">
        <v/>
      </c>
      <c r="C15682" s="83">
        <f>IF($E15682="","",IFERROR(VLOOKUP(TRIM(E15682&amp;""),'Référentiel Articles'!$A$2:$F$634,2,FALSE),""))</f>
      </c>
      <c r="D15682" s="83">
        <f>IF($E15682="","",IFERROR(VLOOKUP(TRIM(E15682&amp;""),'Référentiel Articles'!$A$2:$F$634,3,FALSE),""))</f>
      </c>
      <c r="E15682" s="81" t="str">
        <v/>
      </c>
      <c r="F15682" s="83">
        <f>IF($E15682="","",IFERROR(VLOOKUP(TRIM(E15682&amp;""),'Référentiel Articles'!$A$2:$F$634,4,FALSE),""))</f>
      </c>
      <c r="G15682" s="84">
        <f>IF($E15682="","",IFERROR(VLOOKUP(TRIM(E15682&amp;""),'Référentiel Articles'!$A$2:$F$634,5,FALSE),""))</f>
      </c>
      <c r="H15682" s="85" t="str">
        <v/>
      </c>
      <c r="I15682" s="84">
        <f>IF($E15682="","",IFERROR(VLOOKUP(TRIM(E15682&amp;""),'Référentiel Articles'!$A$2:$F$634,6,FALSE),""))</f>
      </c>
      <c r="J15682" s="90">
        <f>IF(OR($E15682="",$H15682=""),"",$H15682*$I15682)</f>
      </c>
      <c r="K15682" s="87" t="str">
        <v/>
      </c>
    </row>
    <row r="15683">
      <c r="A15683" s="74" t="str">
        <v/>
      </c>
      <c r="B15683" s="74" t="str">
        <v/>
      </c>
      <c r="C15683" s="75">
        <f>IF($E15683="","",IFERROR(VLOOKUP(TRIM(E15683&amp;""),'Référentiel Articles'!$A$2:$F$634,2,FALSE),""))</f>
      </c>
      <c r="D15683" s="75">
        <f>IF($E15683="","",IFERROR(VLOOKUP(TRIM(E15683&amp;""),'Référentiel Articles'!$A$2:$F$634,3,FALSE),""))</f>
      </c>
      <c r="E15683" s="74" t="str">
        <v/>
      </c>
      <c r="F15683" s="75">
        <f>IF($E15683="","",IFERROR(VLOOKUP(TRIM(E15683&amp;""),'Référentiel Articles'!$A$2:$F$634,4,FALSE),""))</f>
      </c>
      <c r="G15683" s="76">
        <f>IF($E15683="","",IFERROR(VLOOKUP(TRIM(E15683&amp;""),'Référentiel Articles'!$A$2:$F$634,5,FALSE),""))</f>
      </c>
      <c r="H15683" s="77" t="str">
        <v/>
      </c>
      <c r="I15683" s="76">
        <f>IF($E15683="","",IFERROR(VLOOKUP(TRIM(E15683&amp;""),'Référentiel Articles'!$A$2:$F$634,6,FALSE),""))</f>
      </c>
      <c r="J15683" s="78">
        <f>IF(OR($E15683="",$H15683=""),"",$H15683*$I15683)</f>
      </c>
      <c r="K15683" s="79" t="str">
        <v/>
      </c>
    </row>
    <row r="15684">
      <c r="A15684" s="81" t="str">
        <v/>
      </c>
      <c r="B15684" s="81" t="str">
        <v/>
      </c>
      <c r="C15684" s="83">
        <f>IF($E15684="","",IFERROR(VLOOKUP(TRIM(E15684&amp;""),'Référentiel Articles'!$A$2:$F$634,2,FALSE),""))</f>
      </c>
      <c r="D15684" s="83">
        <f>IF($E15684="","",IFERROR(VLOOKUP(TRIM(E15684&amp;""),'Référentiel Articles'!$A$2:$F$634,3,FALSE),""))</f>
      </c>
      <c r="E15684" s="81" t="str">
        <v/>
      </c>
      <c r="F15684" s="83">
        <f>IF($E15684="","",IFERROR(VLOOKUP(TRIM(E15684&amp;""),'Référentiel Articles'!$A$2:$F$634,4,FALSE),""))</f>
      </c>
      <c r="G15684" s="84">
        <f>IF($E15684="","",IFERROR(VLOOKUP(TRIM(E15684&amp;""),'Référentiel Articles'!$A$2:$F$634,5,FALSE),""))</f>
      </c>
      <c r="H15684" s="85" t="str">
        <v/>
      </c>
      <c r="I15684" s="84">
        <f>IF($E15684="","",IFERROR(VLOOKUP(TRIM(E15684&amp;""),'Référentiel Articles'!$A$2:$F$634,6,FALSE),""))</f>
      </c>
      <c r="J15684" s="90">
        <f>IF(OR($E15684="",$H15684=""),"",$H15684*$I15684)</f>
      </c>
      <c r="K15684" s="87" t="str">
        <v/>
      </c>
    </row>
    <row r="15685">
      <c r="A15685" s="74" t="str">
        <v/>
      </c>
      <c r="B15685" s="74" t="str">
        <v/>
      </c>
      <c r="C15685" s="75">
        <f>IF($E15685="","",IFERROR(VLOOKUP(TRIM(E15685&amp;""),'Référentiel Articles'!$A$2:$F$634,2,FALSE),""))</f>
      </c>
      <c r="D15685" s="75">
        <f>IF($E15685="","",IFERROR(VLOOKUP(TRIM(E15685&amp;""),'Référentiel Articles'!$A$2:$F$634,3,FALSE),""))</f>
      </c>
      <c r="E15685" s="74" t="str">
        <v/>
      </c>
      <c r="F15685" s="75">
        <f>IF($E15685="","",IFERROR(VLOOKUP(TRIM(E15685&amp;""),'Référentiel Articles'!$A$2:$F$634,4,FALSE),""))</f>
      </c>
      <c r="G15685" s="76">
        <f>IF($E15685="","",IFERROR(VLOOKUP(TRIM(E15685&amp;""),'Référentiel Articles'!$A$2:$F$634,5,FALSE),""))</f>
      </c>
      <c r="H15685" s="77" t="str">
        <v/>
      </c>
      <c r="I15685" s="76">
        <f>IF($E15685="","",IFERROR(VLOOKUP(TRIM(E15685&amp;""),'Référentiel Articles'!$A$2:$F$634,6,FALSE),""))</f>
      </c>
      <c r="J15685" s="78">
        <f>IF(OR($E15685="",$H15685=""),"",$H15685*$I15685)</f>
      </c>
      <c r="K15685" s="79" t="str">
        <v/>
      </c>
    </row>
    <row r="15686">
      <c r="A15686" s="81" t="str">
        <v/>
      </c>
      <c r="B15686" s="81" t="str">
        <v/>
      </c>
      <c r="C15686" s="83">
        <f>IF($E15686="","",IFERROR(VLOOKUP(TRIM(E15686&amp;""),'Référentiel Articles'!$A$2:$F$634,2,FALSE),""))</f>
      </c>
      <c r="D15686" s="83">
        <f>IF($E15686="","",IFERROR(VLOOKUP(TRIM(E15686&amp;""),'Référentiel Articles'!$A$2:$F$634,3,FALSE),""))</f>
      </c>
      <c r="E15686" s="81" t="str">
        <v/>
      </c>
      <c r="F15686" s="83">
        <f>IF($E15686="","",IFERROR(VLOOKUP(TRIM(E15686&amp;""),'Référentiel Articles'!$A$2:$F$634,4,FALSE),""))</f>
      </c>
      <c r="G15686" s="84">
        <f>IF($E15686="","",IFERROR(VLOOKUP(TRIM(E15686&amp;""),'Référentiel Articles'!$A$2:$F$634,5,FALSE),""))</f>
      </c>
      <c r="H15686" s="85" t="str">
        <v/>
      </c>
      <c r="I15686" s="84">
        <f>IF($E15686="","",IFERROR(VLOOKUP(TRIM(E15686&amp;""),'Référentiel Articles'!$A$2:$F$634,6,FALSE),""))</f>
      </c>
      <c r="J15686" s="90">
        <f>IF(OR($E15686="",$H15686=""),"",$H15686*$I15686)</f>
      </c>
      <c r="K15686" s="87" t="str">
        <v/>
      </c>
    </row>
    <row r="15687">
      <c r="A15687" s="74" t="str">
        <v/>
      </c>
      <c r="B15687" s="74" t="str">
        <v/>
      </c>
      <c r="C15687" s="75">
        <f>IF($E15687="","",IFERROR(VLOOKUP(TRIM(E15687&amp;""),'Référentiel Articles'!$A$2:$F$634,2,FALSE),""))</f>
      </c>
      <c r="D15687" s="75">
        <f>IF($E15687="","",IFERROR(VLOOKUP(TRIM(E15687&amp;""),'Référentiel Articles'!$A$2:$F$634,3,FALSE),""))</f>
      </c>
      <c r="E15687" s="74" t="str">
        <v/>
      </c>
      <c r="F15687" s="75">
        <f>IF($E15687="","",IFERROR(VLOOKUP(TRIM(E15687&amp;""),'Référentiel Articles'!$A$2:$F$634,4,FALSE),""))</f>
      </c>
      <c r="G15687" s="76">
        <f>IF($E15687="","",IFERROR(VLOOKUP(TRIM(E15687&amp;""),'Référentiel Articles'!$A$2:$F$634,5,FALSE),""))</f>
      </c>
      <c r="H15687" s="77" t="str">
        <v/>
      </c>
      <c r="I15687" s="76">
        <f>IF($E15687="","",IFERROR(VLOOKUP(TRIM(E15687&amp;""),'Référentiel Articles'!$A$2:$F$634,6,FALSE),""))</f>
      </c>
      <c r="J15687" s="78">
        <f>IF(OR($E15687="",$H15687=""),"",$H15687*$I15687)</f>
      </c>
      <c r="K15687" s="79" t="str">
        <v/>
      </c>
    </row>
    <row r="15688">
      <c r="A15688" s="81" t="str">
        <v/>
      </c>
      <c r="B15688" s="81" t="str">
        <v/>
      </c>
      <c r="C15688" s="83">
        <f>IF($E15688="","",IFERROR(VLOOKUP(TRIM(E15688&amp;""),'Référentiel Articles'!$A$2:$F$634,2,FALSE),""))</f>
      </c>
      <c r="D15688" s="83">
        <f>IF($E15688="","",IFERROR(VLOOKUP(TRIM(E15688&amp;""),'Référentiel Articles'!$A$2:$F$634,3,FALSE),""))</f>
      </c>
      <c r="E15688" s="81" t="str">
        <v/>
      </c>
      <c r="F15688" s="83">
        <f>IF($E15688="","",IFERROR(VLOOKUP(TRIM(E15688&amp;""),'Référentiel Articles'!$A$2:$F$634,4,FALSE),""))</f>
      </c>
      <c r="G15688" s="84">
        <f>IF($E15688="","",IFERROR(VLOOKUP(TRIM(E15688&amp;""),'Référentiel Articles'!$A$2:$F$634,5,FALSE),""))</f>
      </c>
      <c r="H15688" s="85" t="str">
        <v/>
      </c>
      <c r="I15688" s="84">
        <f>IF($E15688="","",IFERROR(VLOOKUP(TRIM(E15688&amp;""),'Référentiel Articles'!$A$2:$F$634,6,FALSE),""))</f>
      </c>
      <c r="J15688" s="90">
        <f>IF(OR($E15688="",$H15688=""),"",$H15688*$I15688)</f>
      </c>
      <c r="K15688" s="87" t="str">
        <v/>
      </c>
    </row>
    <row r="15689">
      <c r="A15689" s="74" t="str">
        <v/>
      </c>
      <c r="B15689" s="74" t="str">
        <v/>
      </c>
      <c r="C15689" s="75">
        <f>IF($E15689="","",IFERROR(VLOOKUP(TRIM(E15689&amp;""),'Référentiel Articles'!$A$2:$F$634,2,FALSE),""))</f>
      </c>
      <c r="D15689" s="75">
        <f>IF($E15689="","",IFERROR(VLOOKUP(TRIM(E15689&amp;""),'Référentiel Articles'!$A$2:$F$634,3,FALSE),""))</f>
      </c>
      <c r="E15689" s="74" t="str">
        <v/>
      </c>
      <c r="F15689" s="75">
        <f>IF($E15689="","",IFERROR(VLOOKUP(TRIM(E15689&amp;""),'Référentiel Articles'!$A$2:$F$634,4,FALSE),""))</f>
      </c>
      <c r="G15689" s="76">
        <f>IF($E15689="","",IFERROR(VLOOKUP(TRIM(E15689&amp;""),'Référentiel Articles'!$A$2:$F$634,5,FALSE),""))</f>
      </c>
      <c r="H15689" s="77" t="str">
        <v/>
      </c>
      <c r="I15689" s="76">
        <f>IF($E15689="","",IFERROR(VLOOKUP(TRIM(E15689&amp;""),'Référentiel Articles'!$A$2:$F$634,6,FALSE),""))</f>
      </c>
      <c r="J15689" s="78">
        <f>IF(OR($E15689="",$H15689=""),"",$H15689*$I15689)</f>
      </c>
      <c r="K15689" s="79" t="str">
        <v/>
      </c>
    </row>
    <row r="15690">
      <c r="A15690" s="81" t="str">
        <v/>
      </c>
      <c r="B15690" s="81" t="str">
        <v/>
      </c>
      <c r="C15690" s="83">
        <f>IF($E15690="","",IFERROR(VLOOKUP(TRIM(E15690&amp;""),'Référentiel Articles'!$A$2:$F$634,2,FALSE),""))</f>
      </c>
      <c r="D15690" s="83">
        <f>IF($E15690="","",IFERROR(VLOOKUP(TRIM(E15690&amp;""),'Référentiel Articles'!$A$2:$F$634,3,FALSE),""))</f>
      </c>
      <c r="E15690" s="81" t="str">
        <v/>
      </c>
      <c r="F15690" s="83">
        <f>IF($E15690="","",IFERROR(VLOOKUP(TRIM(E15690&amp;""),'Référentiel Articles'!$A$2:$F$634,4,FALSE),""))</f>
      </c>
      <c r="G15690" s="84">
        <f>IF($E15690="","",IFERROR(VLOOKUP(TRIM(E15690&amp;""),'Référentiel Articles'!$A$2:$F$634,5,FALSE),""))</f>
      </c>
      <c r="H15690" s="85" t="str">
        <v/>
      </c>
      <c r="I15690" s="84">
        <f>IF($E15690="","",IFERROR(VLOOKUP(TRIM(E15690&amp;""),'Référentiel Articles'!$A$2:$F$634,6,FALSE),""))</f>
      </c>
      <c r="J15690" s="90">
        <f>IF(OR($E15690="",$H15690=""),"",$H15690*$I15690)</f>
      </c>
      <c r="K15690" s="87" t="str">
        <v/>
      </c>
    </row>
    <row r="15691">
      <c r="A15691" s="74" t="str">
        <v/>
      </c>
      <c r="B15691" s="74" t="str">
        <v/>
      </c>
      <c r="C15691" s="75">
        <f>IF($E15691="","",IFERROR(VLOOKUP(TRIM(E15691&amp;""),'Référentiel Articles'!$A$2:$F$634,2,FALSE),""))</f>
      </c>
      <c r="D15691" s="75">
        <f>IF($E15691="","",IFERROR(VLOOKUP(TRIM(E15691&amp;""),'Référentiel Articles'!$A$2:$F$634,3,FALSE),""))</f>
      </c>
      <c r="E15691" s="74" t="str">
        <v/>
      </c>
      <c r="F15691" s="75">
        <f>IF($E15691="","",IFERROR(VLOOKUP(TRIM(E15691&amp;""),'Référentiel Articles'!$A$2:$F$634,4,FALSE),""))</f>
      </c>
      <c r="G15691" s="76">
        <f>IF($E15691="","",IFERROR(VLOOKUP(TRIM(E15691&amp;""),'Référentiel Articles'!$A$2:$F$634,5,FALSE),""))</f>
      </c>
      <c r="H15691" s="77" t="str">
        <v/>
      </c>
      <c r="I15691" s="76">
        <f>IF($E15691="","",IFERROR(VLOOKUP(TRIM(E15691&amp;""),'Référentiel Articles'!$A$2:$F$634,6,FALSE),""))</f>
      </c>
      <c r="J15691" s="78">
        <f>IF(OR($E15691="",$H15691=""),"",$H15691*$I15691)</f>
      </c>
      <c r="K15691" s="79" t="str">
        <v/>
      </c>
    </row>
    <row r="15692">
      <c r="A15692" s="81" t="str">
        <v/>
      </c>
      <c r="B15692" s="81" t="str">
        <v/>
      </c>
      <c r="C15692" s="83">
        <f>IF($E15692="","",IFERROR(VLOOKUP(TRIM(E15692&amp;""),'Référentiel Articles'!$A$2:$F$634,2,FALSE),""))</f>
      </c>
      <c r="D15692" s="83">
        <f>IF($E15692="","",IFERROR(VLOOKUP(TRIM(E15692&amp;""),'Référentiel Articles'!$A$2:$F$634,3,FALSE),""))</f>
      </c>
      <c r="E15692" s="81" t="str">
        <v/>
      </c>
      <c r="F15692" s="83">
        <f>IF($E15692="","",IFERROR(VLOOKUP(TRIM(E15692&amp;""),'Référentiel Articles'!$A$2:$F$634,4,FALSE),""))</f>
      </c>
      <c r="G15692" s="84">
        <f>IF($E15692="","",IFERROR(VLOOKUP(TRIM(E15692&amp;""),'Référentiel Articles'!$A$2:$F$634,5,FALSE),""))</f>
      </c>
      <c r="H15692" s="85" t="str">
        <v/>
      </c>
      <c r="I15692" s="84">
        <f>IF($E15692="","",IFERROR(VLOOKUP(TRIM(E15692&amp;""),'Référentiel Articles'!$A$2:$F$634,6,FALSE),""))</f>
      </c>
      <c r="J15692" s="90">
        <f>IF(OR($E15692="",$H15692=""),"",$H15692*$I15692)</f>
      </c>
      <c r="K15692" s="87" t="str">
        <v/>
      </c>
    </row>
    <row r="15693">
      <c r="A15693" s="74" t="str">
        <v/>
      </c>
      <c r="B15693" s="74" t="str">
        <v/>
      </c>
      <c r="C15693" s="75">
        <f>IF($E15693="","",IFERROR(VLOOKUP(TRIM(E15693&amp;""),'Référentiel Articles'!$A$2:$F$634,2,FALSE),""))</f>
      </c>
      <c r="D15693" s="75">
        <f>IF($E15693="","",IFERROR(VLOOKUP(TRIM(E15693&amp;""),'Référentiel Articles'!$A$2:$F$634,3,FALSE),""))</f>
      </c>
      <c r="E15693" s="74" t="str">
        <v/>
      </c>
      <c r="F15693" s="75">
        <f>IF($E15693="","",IFERROR(VLOOKUP(TRIM(E15693&amp;""),'Référentiel Articles'!$A$2:$F$634,4,FALSE),""))</f>
      </c>
      <c r="G15693" s="76">
        <f>IF($E15693="","",IFERROR(VLOOKUP(TRIM(E15693&amp;""),'Référentiel Articles'!$A$2:$F$634,5,FALSE),""))</f>
      </c>
      <c r="H15693" s="77" t="str">
        <v/>
      </c>
      <c r="I15693" s="76">
        <f>IF($E15693="","",IFERROR(VLOOKUP(TRIM(E15693&amp;""),'Référentiel Articles'!$A$2:$F$634,6,FALSE),""))</f>
      </c>
      <c r="J15693" s="78">
        <f>IF(OR($E15693="",$H15693=""),"",$H15693*$I15693)</f>
      </c>
      <c r="K15693" s="79" t="str">
        <v/>
      </c>
    </row>
    <row r="15694">
      <c r="A15694" s="81" t="str">
        <v/>
      </c>
      <c r="B15694" s="81" t="str">
        <v/>
      </c>
      <c r="C15694" s="83">
        <f>IF($E15694="","",IFERROR(VLOOKUP(TRIM(E15694&amp;""),'Référentiel Articles'!$A$2:$F$634,2,FALSE),""))</f>
      </c>
      <c r="D15694" s="83">
        <f>IF($E15694="","",IFERROR(VLOOKUP(TRIM(E15694&amp;""),'Référentiel Articles'!$A$2:$F$634,3,FALSE),""))</f>
      </c>
      <c r="E15694" s="81" t="str">
        <v/>
      </c>
      <c r="F15694" s="83">
        <f>IF($E15694="","",IFERROR(VLOOKUP(TRIM(E15694&amp;""),'Référentiel Articles'!$A$2:$F$634,4,FALSE),""))</f>
      </c>
      <c r="G15694" s="84">
        <f>IF($E15694="","",IFERROR(VLOOKUP(TRIM(E15694&amp;""),'Référentiel Articles'!$A$2:$F$634,5,FALSE),""))</f>
      </c>
      <c r="H15694" s="85" t="str">
        <v/>
      </c>
      <c r="I15694" s="84">
        <f>IF($E15694="","",IFERROR(VLOOKUP(TRIM(E15694&amp;""),'Référentiel Articles'!$A$2:$F$634,6,FALSE),""))</f>
      </c>
      <c r="J15694" s="90">
        <f>IF(OR($E15694="",$H15694=""),"",$H15694*$I15694)</f>
      </c>
      <c r="K15694" s="87" t="str">
        <v/>
      </c>
    </row>
    <row r="15695">
      <c r="A15695" s="74" t="str">
        <v/>
      </c>
      <c r="B15695" s="74" t="str">
        <v/>
      </c>
      <c r="C15695" s="75">
        <f>IF($E15695="","",IFERROR(VLOOKUP(TRIM(E15695&amp;""),'Référentiel Articles'!$A$2:$F$634,2,FALSE),""))</f>
      </c>
      <c r="D15695" s="75">
        <f>IF($E15695="","",IFERROR(VLOOKUP(TRIM(E15695&amp;""),'Référentiel Articles'!$A$2:$F$634,3,FALSE),""))</f>
      </c>
      <c r="E15695" s="74" t="str">
        <v/>
      </c>
      <c r="F15695" s="75">
        <f>IF($E15695="","",IFERROR(VLOOKUP(TRIM(E15695&amp;""),'Référentiel Articles'!$A$2:$F$634,4,FALSE),""))</f>
      </c>
      <c r="G15695" s="76">
        <f>IF($E15695="","",IFERROR(VLOOKUP(TRIM(E15695&amp;""),'Référentiel Articles'!$A$2:$F$634,5,FALSE),""))</f>
      </c>
      <c r="H15695" s="77" t="str">
        <v/>
      </c>
      <c r="I15695" s="76">
        <f>IF($E15695="","",IFERROR(VLOOKUP(TRIM(E15695&amp;""),'Référentiel Articles'!$A$2:$F$634,6,FALSE),""))</f>
      </c>
      <c r="J15695" s="78">
        <f>IF(OR($E15695="",$H15695=""),"",$H15695*$I15695)</f>
      </c>
      <c r="K15695" s="79" t="str">
        <v/>
      </c>
    </row>
    <row r="15696">
      <c r="A15696" s="81" t="str">
        <v/>
      </c>
      <c r="B15696" s="81" t="str">
        <v/>
      </c>
      <c r="C15696" s="83">
        <f>IF($E15696="","",IFERROR(VLOOKUP(TRIM(E15696&amp;""),'Référentiel Articles'!$A$2:$F$634,2,FALSE),""))</f>
      </c>
      <c r="D15696" s="83">
        <f>IF($E15696="","",IFERROR(VLOOKUP(TRIM(E15696&amp;""),'Référentiel Articles'!$A$2:$F$634,3,FALSE),""))</f>
      </c>
      <c r="E15696" s="81" t="str">
        <v/>
      </c>
      <c r="F15696" s="83">
        <f>IF($E15696="","",IFERROR(VLOOKUP(TRIM(E15696&amp;""),'Référentiel Articles'!$A$2:$F$634,4,FALSE),""))</f>
      </c>
      <c r="G15696" s="84">
        <f>IF($E15696="","",IFERROR(VLOOKUP(TRIM(E15696&amp;""),'Référentiel Articles'!$A$2:$F$634,5,FALSE),""))</f>
      </c>
      <c r="H15696" s="85" t="str">
        <v/>
      </c>
      <c r="I15696" s="84">
        <f>IF($E15696="","",IFERROR(VLOOKUP(TRIM(E15696&amp;""),'Référentiel Articles'!$A$2:$F$634,6,FALSE),""))</f>
      </c>
      <c r="J15696" s="90">
        <f>IF(OR($E15696="",$H15696=""),"",$H15696*$I15696)</f>
      </c>
      <c r="K15696" s="87" t="str">
        <v/>
      </c>
    </row>
    <row r="15697">
      <c r="A15697" s="74" t="str">
        <v/>
      </c>
      <c r="B15697" s="74" t="str">
        <v/>
      </c>
      <c r="C15697" s="75">
        <f>IF($E15697="","",IFERROR(VLOOKUP(TRIM(E15697&amp;""),'Référentiel Articles'!$A$2:$F$634,2,FALSE),""))</f>
      </c>
      <c r="D15697" s="75">
        <f>IF($E15697="","",IFERROR(VLOOKUP(TRIM(E15697&amp;""),'Référentiel Articles'!$A$2:$F$634,3,FALSE),""))</f>
      </c>
      <c r="E15697" s="74" t="str">
        <v/>
      </c>
      <c r="F15697" s="75">
        <f>IF($E15697="","",IFERROR(VLOOKUP(TRIM(E15697&amp;""),'Référentiel Articles'!$A$2:$F$634,4,FALSE),""))</f>
      </c>
      <c r="G15697" s="76">
        <f>IF($E15697="","",IFERROR(VLOOKUP(TRIM(E15697&amp;""),'Référentiel Articles'!$A$2:$F$634,5,FALSE),""))</f>
      </c>
      <c r="H15697" s="77" t="str">
        <v/>
      </c>
      <c r="I15697" s="76">
        <f>IF($E15697="","",IFERROR(VLOOKUP(TRIM(E15697&amp;""),'Référentiel Articles'!$A$2:$F$634,6,FALSE),""))</f>
      </c>
      <c r="J15697" s="78">
        <f>IF(OR($E15697="",$H15697=""),"",$H15697*$I15697)</f>
      </c>
      <c r="K15697" s="79" t="str">
        <v/>
      </c>
    </row>
    <row r="15698">
      <c r="A15698" s="81" t="str">
        <v/>
      </c>
      <c r="B15698" s="81" t="str">
        <v/>
      </c>
      <c r="C15698" s="83">
        <f>IF($E15698="","",IFERROR(VLOOKUP(TRIM(E15698&amp;""),'Référentiel Articles'!$A$2:$F$634,2,FALSE),""))</f>
      </c>
      <c r="D15698" s="83">
        <f>IF($E15698="","",IFERROR(VLOOKUP(TRIM(E15698&amp;""),'Référentiel Articles'!$A$2:$F$634,3,FALSE),""))</f>
      </c>
      <c r="E15698" s="81" t="str">
        <v/>
      </c>
      <c r="F15698" s="83">
        <f>IF($E15698="","",IFERROR(VLOOKUP(TRIM(E15698&amp;""),'Référentiel Articles'!$A$2:$F$634,4,FALSE),""))</f>
      </c>
      <c r="G15698" s="84">
        <f>IF($E15698="","",IFERROR(VLOOKUP(TRIM(E15698&amp;""),'Référentiel Articles'!$A$2:$F$634,5,FALSE),""))</f>
      </c>
      <c r="H15698" s="85" t="str">
        <v/>
      </c>
      <c r="I15698" s="84">
        <f>IF($E15698="","",IFERROR(VLOOKUP(TRIM(E15698&amp;""),'Référentiel Articles'!$A$2:$F$634,6,FALSE),""))</f>
      </c>
      <c r="J15698" s="90">
        <f>IF(OR($E15698="",$H15698=""),"",$H15698*$I15698)</f>
      </c>
      <c r="K15698" s="87" t="str">
        <v/>
      </c>
    </row>
    <row r="15699">
      <c r="A15699" s="74" t="str">
        <v/>
      </c>
      <c r="B15699" s="74" t="str">
        <v/>
      </c>
      <c r="C15699" s="75">
        <f>IF($E15699="","",IFERROR(VLOOKUP(TRIM(E15699&amp;""),'Référentiel Articles'!$A$2:$F$634,2,FALSE),""))</f>
      </c>
      <c r="D15699" s="75">
        <f>IF($E15699="","",IFERROR(VLOOKUP(TRIM(E15699&amp;""),'Référentiel Articles'!$A$2:$F$634,3,FALSE),""))</f>
      </c>
      <c r="E15699" s="74" t="str">
        <v/>
      </c>
      <c r="F15699" s="75">
        <f>IF($E15699="","",IFERROR(VLOOKUP(TRIM(E15699&amp;""),'Référentiel Articles'!$A$2:$F$634,4,FALSE),""))</f>
      </c>
      <c r="G15699" s="76">
        <f>IF($E15699="","",IFERROR(VLOOKUP(TRIM(E15699&amp;""),'Référentiel Articles'!$A$2:$F$634,5,FALSE),""))</f>
      </c>
      <c r="H15699" s="77" t="str">
        <v/>
      </c>
      <c r="I15699" s="76">
        <f>IF($E15699="","",IFERROR(VLOOKUP(TRIM(E15699&amp;""),'Référentiel Articles'!$A$2:$F$634,6,FALSE),""))</f>
      </c>
      <c r="J15699" s="78">
        <f>IF(OR($E15699="",$H15699=""),"",$H15699*$I15699)</f>
      </c>
      <c r="K15699" s="79" t="str">
        <v/>
      </c>
    </row>
    <row r="15700">
      <c r="A15700" s="81" t="str">
        <v/>
      </c>
      <c r="B15700" s="81" t="str">
        <v/>
      </c>
      <c r="C15700" s="83">
        <f>IF($E15700="","",IFERROR(VLOOKUP(TRIM(E15700&amp;""),'Référentiel Articles'!$A$2:$F$634,2,FALSE),""))</f>
      </c>
      <c r="D15700" s="83">
        <f>IF($E15700="","",IFERROR(VLOOKUP(TRIM(E15700&amp;""),'Référentiel Articles'!$A$2:$F$634,3,FALSE),""))</f>
      </c>
      <c r="E15700" s="81" t="str">
        <v/>
      </c>
      <c r="F15700" s="83">
        <f>IF($E15700="","",IFERROR(VLOOKUP(TRIM(E15700&amp;""),'Référentiel Articles'!$A$2:$F$634,4,FALSE),""))</f>
      </c>
      <c r="G15700" s="84">
        <f>IF($E15700="","",IFERROR(VLOOKUP(TRIM(E15700&amp;""),'Référentiel Articles'!$A$2:$F$634,5,FALSE),""))</f>
      </c>
      <c r="H15700" s="85" t="str">
        <v/>
      </c>
      <c r="I15700" s="84">
        <f>IF($E15700="","",IFERROR(VLOOKUP(TRIM(E15700&amp;""),'Référentiel Articles'!$A$2:$F$634,6,FALSE),""))</f>
      </c>
      <c r="J15700" s="90">
        <f>IF(OR($E15700="",$H15700=""),"",$H15700*$I15700)</f>
      </c>
      <c r="K15700" s="87" t="str">
        <v/>
      </c>
    </row>
    <row r="15701">
      <c r="A15701" s="74" t="str">
        <v/>
      </c>
      <c r="B15701" s="74" t="str">
        <v/>
      </c>
      <c r="C15701" s="75">
        <f>IF($E15701="","",IFERROR(VLOOKUP(TRIM(E15701&amp;""),'Référentiel Articles'!$A$2:$F$634,2,FALSE),""))</f>
      </c>
      <c r="D15701" s="75">
        <f>IF($E15701="","",IFERROR(VLOOKUP(TRIM(E15701&amp;""),'Référentiel Articles'!$A$2:$F$634,3,FALSE),""))</f>
      </c>
      <c r="E15701" s="74" t="str">
        <v/>
      </c>
      <c r="F15701" s="75">
        <f>IF($E15701="","",IFERROR(VLOOKUP(TRIM(E15701&amp;""),'Référentiel Articles'!$A$2:$F$634,4,FALSE),""))</f>
      </c>
      <c r="G15701" s="76">
        <f>IF($E15701="","",IFERROR(VLOOKUP(TRIM(E15701&amp;""),'Référentiel Articles'!$A$2:$F$634,5,FALSE),""))</f>
      </c>
      <c r="H15701" s="77" t="str">
        <v/>
      </c>
      <c r="I15701" s="76">
        <f>IF($E15701="","",IFERROR(VLOOKUP(TRIM(E15701&amp;""),'Référentiel Articles'!$A$2:$F$634,6,FALSE),""))</f>
      </c>
      <c r="J15701" s="78">
        <f>IF(OR($E15701="",$H15701=""),"",$H15701*$I15701)</f>
      </c>
      <c r="K15701" s="79" t="str">
        <v/>
      </c>
    </row>
    <row r="15702">
      <c r="A15702" s="81" t="str">
        <v/>
      </c>
      <c r="B15702" s="81" t="str">
        <v/>
      </c>
      <c r="C15702" s="83">
        <f>IF($E15702="","",IFERROR(VLOOKUP(TRIM(E15702&amp;""),'Référentiel Articles'!$A$2:$F$634,2,FALSE),""))</f>
      </c>
      <c r="D15702" s="83">
        <f>IF($E15702="","",IFERROR(VLOOKUP(TRIM(E15702&amp;""),'Référentiel Articles'!$A$2:$F$634,3,FALSE),""))</f>
      </c>
      <c r="E15702" s="81" t="str">
        <v/>
      </c>
      <c r="F15702" s="83">
        <f>IF($E15702="","",IFERROR(VLOOKUP(TRIM(E15702&amp;""),'Référentiel Articles'!$A$2:$F$634,4,FALSE),""))</f>
      </c>
      <c r="G15702" s="84">
        <f>IF($E15702="","",IFERROR(VLOOKUP(TRIM(E15702&amp;""),'Référentiel Articles'!$A$2:$F$634,5,FALSE),""))</f>
      </c>
      <c r="H15702" s="85" t="str">
        <v/>
      </c>
      <c r="I15702" s="84">
        <f>IF($E15702="","",IFERROR(VLOOKUP(TRIM(E15702&amp;""),'Référentiel Articles'!$A$2:$F$634,6,FALSE),""))</f>
      </c>
      <c r="J15702" s="90">
        <f>IF(OR($E15702="",$H15702=""),"",$H15702*$I15702)</f>
      </c>
      <c r="K15702" s="87" t="str">
        <v/>
      </c>
    </row>
    <row r="15703">
      <c r="A15703" s="74" t="str">
        <v/>
      </c>
      <c r="B15703" s="74" t="str">
        <v/>
      </c>
      <c r="C15703" s="75">
        <f>IF($E15703="","",IFERROR(VLOOKUP(TRIM(E15703&amp;""),'Référentiel Articles'!$A$2:$F$634,2,FALSE),""))</f>
      </c>
      <c r="D15703" s="75">
        <f>IF($E15703="","",IFERROR(VLOOKUP(TRIM(E15703&amp;""),'Référentiel Articles'!$A$2:$F$634,3,FALSE),""))</f>
      </c>
      <c r="E15703" s="74" t="str">
        <v/>
      </c>
      <c r="F15703" s="75">
        <f>IF($E15703="","",IFERROR(VLOOKUP(TRIM(E15703&amp;""),'Référentiel Articles'!$A$2:$F$634,4,FALSE),""))</f>
      </c>
      <c r="G15703" s="76">
        <f>IF($E15703="","",IFERROR(VLOOKUP(TRIM(E15703&amp;""),'Référentiel Articles'!$A$2:$F$634,5,FALSE),""))</f>
      </c>
      <c r="H15703" s="77" t="str">
        <v/>
      </c>
      <c r="I15703" s="76">
        <f>IF($E15703="","",IFERROR(VLOOKUP(TRIM(E15703&amp;""),'Référentiel Articles'!$A$2:$F$634,6,FALSE),""))</f>
      </c>
      <c r="J15703" s="78">
        <f>IF(OR($E15703="",$H15703=""),"",$H15703*$I15703)</f>
      </c>
      <c r="K15703" s="79" t="str">
        <v/>
      </c>
    </row>
    <row r="15704">
      <c r="A15704" s="81" t="str">
        <v/>
      </c>
      <c r="B15704" s="81" t="str">
        <v/>
      </c>
      <c r="C15704" s="83">
        <f>IF($E15704="","",IFERROR(VLOOKUP(TRIM(E15704&amp;""),'Référentiel Articles'!$A$2:$F$634,2,FALSE),""))</f>
      </c>
      <c r="D15704" s="83">
        <f>IF($E15704="","",IFERROR(VLOOKUP(TRIM(E15704&amp;""),'Référentiel Articles'!$A$2:$F$634,3,FALSE),""))</f>
      </c>
      <c r="E15704" s="81" t="str">
        <v/>
      </c>
      <c r="F15704" s="83">
        <f>IF($E15704="","",IFERROR(VLOOKUP(TRIM(E15704&amp;""),'Référentiel Articles'!$A$2:$F$634,4,FALSE),""))</f>
      </c>
      <c r="G15704" s="84">
        <f>IF($E15704="","",IFERROR(VLOOKUP(TRIM(E15704&amp;""),'Référentiel Articles'!$A$2:$F$634,5,FALSE),""))</f>
      </c>
      <c r="H15704" s="85" t="str">
        <v/>
      </c>
      <c r="I15704" s="84">
        <f>IF($E15704="","",IFERROR(VLOOKUP(TRIM(E15704&amp;""),'Référentiel Articles'!$A$2:$F$634,6,FALSE),""))</f>
      </c>
      <c r="J15704" s="90">
        <f>IF(OR($E15704="",$H15704=""),"",$H15704*$I15704)</f>
      </c>
      <c r="K15704" s="87" t="str">
        <v/>
      </c>
    </row>
    <row r="15705">
      <c r="A15705" s="74" t="str">
        <v/>
      </c>
      <c r="B15705" s="74" t="str">
        <v/>
      </c>
      <c r="C15705" s="75">
        <f>IF($E15705="","",IFERROR(VLOOKUP(TRIM(E15705&amp;""),'Référentiel Articles'!$A$2:$F$634,2,FALSE),""))</f>
      </c>
      <c r="D15705" s="75">
        <f>IF($E15705="","",IFERROR(VLOOKUP(TRIM(E15705&amp;""),'Référentiel Articles'!$A$2:$F$634,3,FALSE),""))</f>
      </c>
      <c r="E15705" s="74" t="str">
        <v/>
      </c>
      <c r="F15705" s="75">
        <f>IF($E15705="","",IFERROR(VLOOKUP(TRIM(E15705&amp;""),'Référentiel Articles'!$A$2:$F$634,4,FALSE),""))</f>
      </c>
      <c r="G15705" s="76">
        <f>IF($E15705="","",IFERROR(VLOOKUP(TRIM(E15705&amp;""),'Référentiel Articles'!$A$2:$F$634,5,FALSE),""))</f>
      </c>
      <c r="H15705" s="77" t="str">
        <v/>
      </c>
      <c r="I15705" s="76">
        <f>IF($E15705="","",IFERROR(VLOOKUP(TRIM(E15705&amp;""),'Référentiel Articles'!$A$2:$F$634,6,FALSE),""))</f>
      </c>
      <c r="J15705" s="78">
        <f>IF(OR($E15705="",$H15705=""),"",$H15705*$I15705)</f>
      </c>
      <c r="K15705" s="79" t="str">
        <v/>
      </c>
    </row>
    <row r="15706">
      <c r="A15706" s="81" t="str">
        <v/>
      </c>
      <c r="B15706" s="81" t="str">
        <v/>
      </c>
      <c r="C15706" s="83">
        <f>IF($E15706="","",IFERROR(VLOOKUP(TRIM(E15706&amp;""),'Référentiel Articles'!$A$2:$F$634,2,FALSE),""))</f>
      </c>
      <c r="D15706" s="83">
        <f>IF($E15706="","",IFERROR(VLOOKUP(TRIM(E15706&amp;""),'Référentiel Articles'!$A$2:$F$634,3,FALSE),""))</f>
      </c>
      <c r="E15706" s="81" t="str">
        <v/>
      </c>
      <c r="F15706" s="83">
        <f>IF($E15706="","",IFERROR(VLOOKUP(TRIM(E15706&amp;""),'Référentiel Articles'!$A$2:$F$634,4,FALSE),""))</f>
      </c>
      <c r="G15706" s="84">
        <f>IF($E15706="","",IFERROR(VLOOKUP(TRIM(E15706&amp;""),'Référentiel Articles'!$A$2:$F$634,5,FALSE),""))</f>
      </c>
      <c r="H15706" s="85" t="str">
        <v/>
      </c>
      <c r="I15706" s="84">
        <f>IF($E15706="","",IFERROR(VLOOKUP(TRIM(E15706&amp;""),'Référentiel Articles'!$A$2:$F$634,6,FALSE),""))</f>
      </c>
      <c r="J15706" s="90">
        <f>IF(OR($E15706="",$H15706=""),"",$H15706*$I15706)</f>
      </c>
      <c r="K15706" s="87" t="str">
        <v/>
      </c>
    </row>
    <row r="15707">
      <c r="A15707" s="74" t="str">
        <v/>
      </c>
      <c r="B15707" s="74" t="str">
        <v/>
      </c>
      <c r="C15707" s="75">
        <f>IF($E15707="","",IFERROR(VLOOKUP(TRIM(E15707&amp;""),'Référentiel Articles'!$A$2:$F$634,2,FALSE),""))</f>
      </c>
      <c r="D15707" s="75">
        <f>IF($E15707="","",IFERROR(VLOOKUP(TRIM(E15707&amp;""),'Référentiel Articles'!$A$2:$F$634,3,FALSE),""))</f>
      </c>
      <c r="E15707" s="74" t="str">
        <v/>
      </c>
      <c r="F15707" s="75">
        <f>IF($E15707="","",IFERROR(VLOOKUP(TRIM(E15707&amp;""),'Référentiel Articles'!$A$2:$F$634,4,FALSE),""))</f>
      </c>
      <c r="G15707" s="76">
        <f>IF($E15707="","",IFERROR(VLOOKUP(TRIM(E15707&amp;""),'Référentiel Articles'!$A$2:$F$634,5,FALSE),""))</f>
      </c>
      <c r="H15707" s="77" t="str">
        <v/>
      </c>
      <c r="I15707" s="76">
        <f>IF($E15707="","",IFERROR(VLOOKUP(TRIM(E15707&amp;""),'Référentiel Articles'!$A$2:$F$634,6,FALSE),""))</f>
      </c>
      <c r="J15707" s="78">
        <f>IF(OR($E15707="",$H15707=""),"",$H15707*$I15707)</f>
      </c>
      <c r="K15707" s="79" t="str">
        <v/>
      </c>
    </row>
    <row r="15708">
      <c r="A15708" s="81" t="str">
        <v/>
      </c>
      <c r="B15708" s="81" t="str">
        <v/>
      </c>
      <c r="C15708" s="83">
        <f>IF($E15708="","",IFERROR(VLOOKUP(TRIM(E15708&amp;""),'Référentiel Articles'!$A$2:$F$634,2,FALSE),""))</f>
      </c>
      <c r="D15708" s="83">
        <f>IF($E15708="","",IFERROR(VLOOKUP(TRIM(E15708&amp;""),'Référentiel Articles'!$A$2:$F$634,3,FALSE),""))</f>
      </c>
      <c r="E15708" s="81" t="str">
        <v/>
      </c>
      <c r="F15708" s="83">
        <f>IF($E15708="","",IFERROR(VLOOKUP(TRIM(E15708&amp;""),'Référentiel Articles'!$A$2:$F$634,4,FALSE),""))</f>
      </c>
      <c r="G15708" s="84">
        <f>IF($E15708="","",IFERROR(VLOOKUP(TRIM(E15708&amp;""),'Référentiel Articles'!$A$2:$F$634,5,FALSE),""))</f>
      </c>
      <c r="H15708" s="85" t="str">
        <v/>
      </c>
      <c r="I15708" s="84">
        <f>IF($E15708="","",IFERROR(VLOOKUP(TRIM(E15708&amp;""),'Référentiel Articles'!$A$2:$F$634,6,FALSE),""))</f>
      </c>
      <c r="J15708" s="90">
        <f>IF(OR($E15708="",$H15708=""),"",$H15708*$I15708)</f>
      </c>
      <c r="K15708" s="87" t="str">
        <v/>
      </c>
    </row>
    <row r="15709">
      <c r="A15709" s="74" t="str">
        <v/>
      </c>
      <c r="B15709" s="74" t="str">
        <v/>
      </c>
      <c r="C15709" s="75">
        <f>IF($E15709="","",IFERROR(VLOOKUP(TRIM(E15709&amp;""),'Référentiel Articles'!$A$2:$F$634,2,FALSE),""))</f>
      </c>
      <c r="D15709" s="75">
        <f>IF($E15709="","",IFERROR(VLOOKUP(TRIM(E15709&amp;""),'Référentiel Articles'!$A$2:$F$634,3,FALSE),""))</f>
      </c>
      <c r="E15709" s="74" t="str">
        <v/>
      </c>
      <c r="F15709" s="75">
        <f>IF($E15709="","",IFERROR(VLOOKUP(TRIM(E15709&amp;""),'Référentiel Articles'!$A$2:$F$634,4,FALSE),""))</f>
      </c>
      <c r="G15709" s="76">
        <f>IF($E15709="","",IFERROR(VLOOKUP(TRIM(E15709&amp;""),'Référentiel Articles'!$A$2:$F$634,5,FALSE),""))</f>
      </c>
      <c r="H15709" s="77" t="str">
        <v/>
      </c>
      <c r="I15709" s="76">
        <f>IF($E15709="","",IFERROR(VLOOKUP(TRIM(E15709&amp;""),'Référentiel Articles'!$A$2:$F$634,6,FALSE),""))</f>
      </c>
      <c r="J15709" s="78">
        <f>IF(OR($E15709="",$H15709=""),"",$H15709*$I15709)</f>
      </c>
      <c r="K15709" s="79" t="str">
        <v/>
      </c>
    </row>
    <row r="15710">
      <c r="A15710" s="81" t="str">
        <v/>
      </c>
      <c r="B15710" s="81" t="str">
        <v/>
      </c>
      <c r="C15710" s="83">
        <f>IF($E15710="","",IFERROR(VLOOKUP(TRIM(E15710&amp;""),'Référentiel Articles'!$A$2:$F$634,2,FALSE),""))</f>
      </c>
      <c r="D15710" s="83">
        <f>IF($E15710="","",IFERROR(VLOOKUP(TRIM(E15710&amp;""),'Référentiel Articles'!$A$2:$F$634,3,FALSE),""))</f>
      </c>
      <c r="E15710" s="81" t="str">
        <v/>
      </c>
      <c r="F15710" s="83">
        <f>IF($E15710="","",IFERROR(VLOOKUP(TRIM(E15710&amp;""),'Référentiel Articles'!$A$2:$F$634,4,FALSE),""))</f>
      </c>
      <c r="G15710" s="84">
        <f>IF($E15710="","",IFERROR(VLOOKUP(TRIM(E15710&amp;""),'Référentiel Articles'!$A$2:$F$634,5,FALSE),""))</f>
      </c>
      <c r="H15710" s="85" t="str">
        <v/>
      </c>
      <c r="I15710" s="84">
        <f>IF($E15710="","",IFERROR(VLOOKUP(TRIM(E15710&amp;""),'Référentiel Articles'!$A$2:$F$634,6,FALSE),""))</f>
      </c>
      <c r="J15710" s="90">
        <f>IF(OR($E15710="",$H15710=""),"",$H15710*$I15710)</f>
      </c>
      <c r="K15710" s="87" t="str">
        <v/>
      </c>
    </row>
    <row r="15711">
      <c r="A15711" s="74" t="str">
        <v/>
      </c>
      <c r="B15711" s="74" t="str">
        <v/>
      </c>
      <c r="C15711" s="75">
        <f>IF($E15711="","",IFERROR(VLOOKUP(TRIM(E15711&amp;""),'Référentiel Articles'!$A$2:$F$634,2,FALSE),""))</f>
      </c>
      <c r="D15711" s="75">
        <f>IF($E15711="","",IFERROR(VLOOKUP(TRIM(E15711&amp;""),'Référentiel Articles'!$A$2:$F$634,3,FALSE),""))</f>
      </c>
      <c r="E15711" s="74" t="str">
        <v/>
      </c>
      <c r="F15711" s="75">
        <f>IF($E15711="","",IFERROR(VLOOKUP(TRIM(E15711&amp;""),'Référentiel Articles'!$A$2:$F$634,4,FALSE),""))</f>
      </c>
      <c r="G15711" s="76">
        <f>IF($E15711="","",IFERROR(VLOOKUP(TRIM(E15711&amp;""),'Référentiel Articles'!$A$2:$F$634,5,FALSE),""))</f>
      </c>
      <c r="H15711" s="77" t="str">
        <v/>
      </c>
      <c r="I15711" s="76">
        <f>IF($E15711="","",IFERROR(VLOOKUP(TRIM(E15711&amp;""),'Référentiel Articles'!$A$2:$F$634,6,FALSE),""))</f>
      </c>
      <c r="J15711" s="78">
        <f>IF(OR($E15711="",$H15711=""),"",$H15711*$I15711)</f>
      </c>
      <c r="K15711" s="79" t="str">
        <v/>
      </c>
    </row>
    <row r="15712">
      <c r="A15712" s="81" t="str">
        <v/>
      </c>
      <c r="B15712" s="81" t="str">
        <v/>
      </c>
      <c r="C15712" s="83">
        <f>IF($E15712="","",IFERROR(VLOOKUP(TRIM(E15712&amp;""),'Référentiel Articles'!$A$2:$F$634,2,FALSE),""))</f>
      </c>
      <c r="D15712" s="83">
        <f>IF($E15712="","",IFERROR(VLOOKUP(TRIM(E15712&amp;""),'Référentiel Articles'!$A$2:$F$634,3,FALSE),""))</f>
      </c>
      <c r="E15712" s="81" t="str">
        <v/>
      </c>
      <c r="F15712" s="83">
        <f>IF($E15712="","",IFERROR(VLOOKUP(TRIM(E15712&amp;""),'Référentiel Articles'!$A$2:$F$634,4,FALSE),""))</f>
      </c>
      <c r="G15712" s="84">
        <f>IF($E15712="","",IFERROR(VLOOKUP(TRIM(E15712&amp;""),'Référentiel Articles'!$A$2:$F$634,5,FALSE),""))</f>
      </c>
      <c r="H15712" s="85" t="str">
        <v/>
      </c>
      <c r="I15712" s="84">
        <f>IF($E15712="","",IFERROR(VLOOKUP(TRIM(E15712&amp;""),'Référentiel Articles'!$A$2:$F$634,6,FALSE),""))</f>
      </c>
      <c r="J15712" s="90">
        <f>IF(OR($E15712="",$H15712=""),"",$H15712*$I15712)</f>
      </c>
      <c r="K15712" s="87" t="str">
        <v/>
      </c>
    </row>
    <row r="15713">
      <c r="A15713" s="74" t="str">
        <v/>
      </c>
      <c r="B15713" s="74" t="str">
        <v/>
      </c>
      <c r="C15713" s="75">
        <f>IF($E15713="","",IFERROR(VLOOKUP(TRIM(E15713&amp;""),'Référentiel Articles'!$A$2:$F$634,2,FALSE),""))</f>
      </c>
      <c r="D15713" s="75">
        <f>IF($E15713="","",IFERROR(VLOOKUP(TRIM(E15713&amp;""),'Référentiel Articles'!$A$2:$F$634,3,FALSE),""))</f>
      </c>
      <c r="E15713" s="74" t="str">
        <v/>
      </c>
      <c r="F15713" s="75">
        <f>IF($E15713="","",IFERROR(VLOOKUP(TRIM(E15713&amp;""),'Référentiel Articles'!$A$2:$F$634,4,FALSE),""))</f>
      </c>
      <c r="G15713" s="76">
        <f>IF($E15713="","",IFERROR(VLOOKUP(TRIM(E15713&amp;""),'Référentiel Articles'!$A$2:$F$634,5,FALSE),""))</f>
      </c>
      <c r="H15713" s="77" t="str">
        <v/>
      </c>
      <c r="I15713" s="76">
        <f>IF($E15713="","",IFERROR(VLOOKUP(TRIM(E15713&amp;""),'Référentiel Articles'!$A$2:$F$634,6,FALSE),""))</f>
      </c>
      <c r="J15713" s="78">
        <f>IF(OR($E15713="",$H15713=""),"",$H15713*$I15713)</f>
      </c>
      <c r="K15713" s="79" t="str">
        <v/>
      </c>
    </row>
    <row r="15714">
      <c r="A15714" s="81" t="str">
        <v/>
      </c>
      <c r="B15714" s="81" t="str">
        <v/>
      </c>
      <c r="C15714" s="83">
        <f>IF($E15714="","",IFERROR(VLOOKUP(TRIM(E15714&amp;""),'Référentiel Articles'!$A$2:$F$634,2,FALSE),""))</f>
      </c>
      <c r="D15714" s="83">
        <f>IF($E15714="","",IFERROR(VLOOKUP(TRIM(E15714&amp;""),'Référentiel Articles'!$A$2:$F$634,3,FALSE),""))</f>
      </c>
      <c r="E15714" s="81" t="str">
        <v/>
      </c>
      <c r="F15714" s="83">
        <f>IF($E15714="","",IFERROR(VLOOKUP(TRIM(E15714&amp;""),'Référentiel Articles'!$A$2:$F$634,4,FALSE),""))</f>
      </c>
      <c r="G15714" s="84">
        <f>IF($E15714="","",IFERROR(VLOOKUP(TRIM(E15714&amp;""),'Référentiel Articles'!$A$2:$F$634,5,FALSE),""))</f>
      </c>
      <c r="H15714" s="85" t="str">
        <v/>
      </c>
      <c r="I15714" s="84">
        <f>IF($E15714="","",IFERROR(VLOOKUP(TRIM(E15714&amp;""),'Référentiel Articles'!$A$2:$F$634,6,FALSE),""))</f>
      </c>
      <c r="J15714" s="90">
        <f>IF(OR($E15714="",$H15714=""),"",$H15714*$I15714)</f>
      </c>
      <c r="K15714" s="87" t="str">
        <v/>
      </c>
    </row>
    <row r="15715">
      <c r="A15715" s="74" t="str">
        <v/>
      </c>
      <c r="B15715" s="74" t="str">
        <v/>
      </c>
      <c r="C15715" s="75">
        <f>IF($E15715="","",IFERROR(VLOOKUP(TRIM(E15715&amp;""),'Référentiel Articles'!$A$2:$F$634,2,FALSE),""))</f>
      </c>
      <c r="D15715" s="75">
        <f>IF($E15715="","",IFERROR(VLOOKUP(TRIM(E15715&amp;""),'Référentiel Articles'!$A$2:$F$634,3,FALSE),""))</f>
      </c>
      <c r="E15715" s="74" t="str">
        <v/>
      </c>
      <c r="F15715" s="75">
        <f>IF($E15715="","",IFERROR(VLOOKUP(TRIM(E15715&amp;""),'Référentiel Articles'!$A$2:$F$634,4,FALSE),""))</f>
      </c>
      <c r="G15715" s="76">
        <f>IF($E15715="","",IFERROR(VLOOKUP(TRIM(E15715&amp;""),'Référentiel Articles'!$A$2:$F$634,5,FALSE),""))</f>
      </c>
      <c r="H15715" s="77" t="str">
        <v/>
      </c>
      <c r="I15715" s="76">
        <f>IF($E15715="","",IFERROR(VLOOKUP(TRIM(E15715&amp;""),'Référentiel Articles'!$A$2:$F$634,6,FALSE),""))</f>
      </c>
      <c r="J15715" s="78">
        <f>IF(OR($E15715="",$H15715=""),"",$H15715*$I15715)</f>
      </c>
      <c r="K15715" s="79" t="str">
        <v/>
      </c>
    </row>
    <row r="15716">
      <c r="A15716" s="81" t="str">
        <v/>
      </c>
      <c r="B15716" s="81" t="str">
        <v/>
      </c>
      <c r="C15716" s="83">
        <f>IF($E15716="","",IFERROR(VLOOKUP(TRIM(E15716&amp;""),'Référentiel Articles'!$A$2:$F$634,2,FALSE),""))</f>
      </c>
      <c r="D15716" s="83">
        <f>IF($E15716="","",IFERROR(VLOOKUP(TRIM(E15716&amp;""),'Référentiel Articles'!$A$2:$F$634,3,FALSE),""))</f>
      </c>
      <c r="E15716" s="81" t="str">
        <v/>
      </c>
      <c r="F15716" s="83">
        <f>IF($E15716="","",IFERROR(VLOOKUP(TRIM(E15716&amp;""),'Référentiel Articles'!$A$2:$F$634,4,FALSE),""))</f>
      </c>
      <c r="G15716" s="84">
        <f>IF($E15716="","",IFERROR(VLOOKUP(TRIM(E15716&amp;""),'Référentiel Articles'!$A$2:$F$634,5,FALSE),""))</f>
      </c>
      <c r="H15716" s="85" t="str">
        <v/>
      </c>
      <c r="I15716" s="84">
        <f>IF($E15716="","",IFERROR(VLOOKUP(TRIM(E15716&amp;""),'Référentiel Articles'!$A$2:$F$634,6,FALSE),""))</f>
      </c>
      <c r="J15716" s="90">
        <f>IF(OR($E15716="",$H15716=""),"",$H15716*$I15716)</f>
      </c>
      <c r="K15716" s="87" t="str">
        <v/>
      </c>
    </row>
    <row r="15717">
      <c r="A15717" s="74" t="str">
        <v/>
      </c>
      <c r="B15717" s="74" t="str">
        <v/>
      </c>
      <c r="C15717" s="75">
        <f>IF($E15717="","",IFERROR(VLOOKUP(TRIM(E15717&amp;""),'Référentiel Articles'!$A$2:$F$634,2,FALSE),""))</f>
      </c>
      <c r="D15717" s="75">
        <f>IF($E15717="","",IFERROR(VLOOKUP(TRIM(E15717&amp;""),'Référentiel Articles'!$A$2:$F$634,3,FALSE),""))</f>
      </c>
      <c r="E15717" s="74" t="str">
        <v/>
      </c>
      <c r="F15717" s="75">
        <f>IF($E15717="","",IFERROR(VLOOKUP(TRIM(E15717&amp;""),'Référentiel Articles'!$A$2:$F$634,4,FALSE),""))</f>
      </c>
      <c r="G15717" s="76">
        <f>IF($E15717="","",IFERROR(VLOOKUP(TRIM(E15717&amp;""),'Référentiel Articles'!$A$2:$F$634,5,FALSE),""))</f>
      </c>
      <c r="H15717" s="77" t="str">
        <v/>
      </c>
      <c r="I15717" s="76">
        <f>IF($E15717="","",IFERROR(VLOOKUP(TRIM(E15717&amp;""),'Référentiel Articles'!$A$2:$F$634,6,FALSE),""))</f>
      </c>
      <c r="J15717" s="78">
        <f>IF(OR($E15717="",$H15717=""),"",$H15717*$I15717)</f>
      </c>
      <c r="K15717" s="79" t="str">
        <v/>
      </c>
    </row>
    <row r="15718">
      <c r="A15718" s="81" t="str">
        <v/>
      </c>
      <c r="B15718" s="81" t="str">
        <v/>
      </c>
      <c r="C15718" s="83">
        <f>IF($E15718="","",IFERROR(VLOOKUP(TRIM(E15718&amp;""),'Référentiel Articles'!$A$2:$F$634,2,FALSE),""))</f>
      </c>
      <c r="D15718" s="83">
        <f>IF($E15718="","",IFERROR(VLOOKUP(TRIM(E15718&amp;""),'Référentiel Articles'!$A$2:$F$634,3,FALSE),""))</f>
      </c>
      <c r="E15718" s="81" t="str">
        <v/>
      </c>
      <c r="F15718" s="83">
        <f>IF($E15718="","",IFERROR(VLOOKUP(TRIM(E15718&amp;""),'Référentiel Articles'!$A$2:$F$634,4,FALSE),""))</f>
      </c>
      <c r="G15718" s="84">
        <f>IF($E15718="","",IFERROR(VLOOKUP(TRIM(E15718&amp;""),'Référentiel Articles'!$A$2:$F$634,5,FALSE),""))</f>
      </c>
      <c r="H15718" s="85" t="str">
        <v/>
      </c>
      <c r="I15718" s="84">
        <f>IF($E15718="","",IFERROR(VLOOKUP(TRIM(E15718&amp;""),'Référentiel Articles'!$A$2:$F$634,6,FALSE),""))</f>
      </c>
      <c r="J15718" s="90">
        <f>IF(OR($E15718="",$H15718=""),"",$H15718*$I15718)</f>
      </c>
      <c r="K15718" s="87" t="str">
        <v/>
      </c>
    </row>
    <row r="15719">
      <c r="A15719" s="74" t="str">
        <v/>
      </c>
      <c r="B15719" s="74" t="str">
        <v/>
      </c>
      <c r="C15719" s="75">
        <f>IF($E15719="","",IFERROR(VLOOKUP(TRIM(E15719&amp;""),'Référentiel Articles'!$A$2:$F$634,2,FALSE),""))</f>
      </c>
      <c r="D15719" s="75">
        <f>IF($E15719="","",IFERROR(VLOOKUP(TRIM(E15719&amp;""),'Référentiel Articles'!$A$2:$F$634,3,FALSE),""))</f>
      </c>
      <c r="E15719" s="74" t="str">
        <v/>
      </c>
      <c r="F15719" s="75">
        <f>IF($E15719="","",IFERROR(VLOOKUP(TRIM(E15719&amp;""),'Référentiel Articles'!$A$2:$F$634,4,FALSE),""))</f>
      </c>
      <c r="G15719" s="76">
        <f>IF($E15719="","",IFERROR(VLOOKUP(TRIM(E15719&amp;""),'Référentiel Articles'!$A$2:$F$634,5,FALSE),""))</f>
      </c>
      <c r="H15719" s="77" t="str">
        <v/>
      </c>
      <c r="I15719" s="76">
        <f>IF($E15719="","",IFERROR(VLOOKUP(TRIM(E15719&amp;""),'Référentiel Articles'!$A$2:$F$634,6,FALSE),""))</f>
      </c>
      <c r="J15719" s="78">
        <f>IF(OR($E15719="",$H15719=""),"",$H15719*$I15719)</f>
      </c>
      <c r="K15719" s="79" t="str">
        <v/>
      </c>
    </row>
    <row r="15720">
      <c r="A15720" s="81" t="str">
        <v/>
      </c>
      <c r="B15720" s="81" t="str">
        <v/>
      </c>
      <c r="C15720" s="83">
        <f>IF($E15720="","",IFERROR(VLOOKUP(TRIM(E15720&amp;""),'Référentiel Articles'!$A$2:$F$634,2,FALSE),""))</f>
      </c>
      <c r="D15720" s="83">
        <f>IF($E15720="","",IFERROR(VLOOKUP(TRIM(E15720&amp;""),'Référentiel Articles'!$A$2:$F$634,3,FALSE),""))</f>
      </c>
      <c r="E15720" s="81" t="str">
        <v/>
      </c>
      <c r="F15720" s="83">
        <f>IF($E15720="","",IFERROR(VLOOKUP(TRIM(E15720&amp;""),'Référentiel Articles'!$A$2:$F$634,4,FALSE),""))</f>
      </c>
      <c r="G15720" s="84">
        <f>IF($E15720="","",IFERROR(VLOOKUP(TRIM(E15720&amp;""),'Référentiel Articles'!$A$2:$F$634,5,FALSE),""))</f>
      </c>
      <c r="H15720" s="85" t="str">
        <v/>
      </c>
      <c r="I15720" s="84">
        <f>IF($E15720="","",IFERROR(VLOOKUP(TRIM(E15720&amp;""),'Référentiel Articles'!$A$2:$F$634,6,FALSE),""))</f>
      </c>
      <c r="J15720" s="90">
        <f>IF(OR($E15720="",$H15720=""),"",$H15720*$I15720)</f>
      </c>
      <c r="K15720" s="87" t="str">
        <v/>
      </c>
    </row>
    <row r="15721">
      <c r="A15721" s="74" t="str">
        <v/>
      </c>
      <c r="B15721" s="74" t="str">
        <v/>
      </c>
      <c r="C15721" s="75">
        <f>IF($E15721="","",IFERROR(VLOOKUP(TRIM(E15721&amp;""),'Référentiel Articles'!$A$2:$F$634,2,FALSE),""))</f>
      </c>
      <c r="D15721" s="75">
        <f>IF($E15721="","",IFERROR(VLOOKUP(TRIM(E15721&amp;""),'Référentiel Articles'!$A$2:$F$634,3,FALSE),""))</f>
      </c>
      <c r="E15721" s="74" t="str">
        <v/>
      </c>
      <c r="F15721" s="75">
        <f>IF($E15721="","",IFERROR(VLOOKUP(TRIM(E15721&amp;""),'Référentiel Articles'!$A$2:$F$634,4,FALSE),""))</f>
      </c>
      <c r="G15721" s="76">
        <f>IF($E15721="","",IFERROR(VLOOKUP(TRIM(E15721&amp;""),'Référentiel Articles'!$A$2:$F$634,5,FALSE),""))</f>
      </c>
      <c r="H15721" s="77" t="str">
        <v/>
      </c>
      <c r="I15721" s="76">
        <f>IF($E15721="","",IFERROR(VLOOKUP(TRIM(E15721&amp;""),'Référentiel Articles'!$A$2:$F$634,6,FALSE),""))</f>
      </c>
      <c r="J15721" s="78">
        <f>IF(OR($E15721="",$H15721=""),"",$H15721*$I15721)</f>
      </c>
      <c r="K15721" s="79" t="str">
        <v/>
      </c>
    </row>
    <row r="15722">
      <c r="A15722" s="81" t="str">
        <v/>
      </c>
      <c r="B15722" s="81" t="str">
        <v/>
      </c>
      <c r="C15722" s="83">
        <f>IF($E15722="","",IFERROR(VLOOKUP(TRIM(E15722&amp;""),'Référentiel Articles'!$A$2:$F$634,2,FALSE),""))</f>
      </c>
      <c r="D15722" s="83">
        <f>IF($E15722="","",IFERROR(VLOOKUP(TRIM(E15722&amp;""),'Référentiel Articles'!$A$2:$F$634,3,FALSE),""))</f>
      </c>
      <c r="E15722" s="81" t="str">
        <v/>
      </c>
      <c r="F15722" s="83">
        <f>IF($E15722="","",IFERROR(VLOOKUP(TRIM(E15722&amp;""),'Référentiel Articles'!$A$2:$F$634,4,FALSE),""))</f>
      </c>
      <c r="G15722" s="84">
        <f>IF($E15722="","",IFERROR(VLOOKUP(TRIM(E15722&amp;""),'Référentiel Articles'!$A$2:$F$634,5,FALSE),""))</f>
      </c>
      <c r="H15722" s="85" t="str">
        <v/>
      </c>
      <c r="I15722" s="84">
        <f>IF($E15722="","",IFERROR(VLOOKUP(TRIM(E15722&amp;""),'Référentiel Articles'!$A$2:$F$634,6,FALSE),""))</f>
      </c>
      <c r="J15722" s="90">
        <f>IF(OR($E15722="",$H15722=""),"",$H15722*$I15722)</f>
      </c>
      <c r="K15722" s="87" t="str">
        <v/>
      </c>
    </row>
    <row r="15723">
      <c r="A15723" s="74" t="str">
        <v/>
      </c>
      <c r="B15723" s="74" t="str">
        <v/>
      </c>
      <c r="C15723" s="75">
        <f>IF($E15723="","",IFERROR(VLOOKUP(TRIM(E15723&amp;""),'Référentiel Articles'!$A$2:$F$634,2,FALSE),""))</f>
      </c>
      <c r="D15723" s="75">
        <f>IF($E15723="","",IFERROR(VLOOKUP(TRIM(E15723&amp;""),'Référentiel Articles'!$A$2:$F$634,3,FALSE),""))</f>
      </c>
      <c r="E15723" s="74" t="str">
        <v/>
      </c>
      <c r="F15723" s="75">
        <f>IF($E15723="","",IFERROR(VLOOKUP(TRIM(E15723&amp;""),'Référentiel Articles'!$A$2:$F$634,4,FALSE),""))</f>
      </c>
      <c r="G15723" s="76">
        <f>IF($E15723="","",IFERROR(VLOOKUP(TRIM(E15723&amp;""),'Référentiel Articles'!$A$2:$F$634,5,FALSE),""))</f>
      </c>
      <c r="H15723" s="77" t="str">
        <v/>
      </c>
      <c r="I15723" s="76">
        <f>IF($E15723="","",IFERROR(VLOOKUP(TRIM(E15723&amp;""),'Référentiel Articles'!$A$2:$F$634,6,FALSE),""))</f>
      </c>
      <c r="J15723" s="78">
        <f>IF(OR($E15723="",$H15723=""),"",$H15723*$I15723)</f>
      </c>
      <c r="K15723" s="79" t="str">
        <v/>
      </c>
    </row>
    <row r="15724">
      <c r="A15724" s="81" t="str">
        <v/>
      </c>
      <c r="B15724" s="81" t="str">
        <v/>
      </c>
      <c r="C15724" s="83">
        <f>IF($E15724="","",IFERROR(VLOOKUP(TRIM(E15724&amp;""),'Référentiel Articles'!$A$2:$F$634,2,FALSE),""))</f>
      </c>
      <c r="D15724" s="83">
        <f>IF($E15724="","",IFERROR(VLOOKUP(TRIM(E15724&amp;""),'Référentiel Articles'!$A$2:$F$634,3,FALSE),""))</f>
      </c>
      <c r="E15724" s="81" t="str">
        <v/>
      </c>
      <c r="F15724" s="83">
        <f>IF($E15724="","",IFERROR(VLOOKUP(TRIM(E15724&amp;""),'Référentiel Articles'!$A$2:$F$634,4,FALSE),""))</f>
      </c>
      <c r="G15724" s="84">
        <f>IF($E15724="","",IFERROR(VLOOKUP(TRIM(E15724&amp;""),'Référentiel Articles'!$A$2:$F$634,5,FALSE),""))</f>
      </c>
      <c r="H15724" s="85" t="str">
        <v/>
      </c>
      <c r="I15724" s="84">
        <f>IF($E15724="","",IFERROR(VLOOKUP(TRIM(E15724&amp;""),'Référentiel Articles'!$A$2:$F$634,6,FALSE),""))</f>
      </c>
      <c r="J15724" s="90">
        <f>IF(OR($E15724="",$H15724=""),"",$H15724*$I15724)</f>
      </c>
      <c r="K15724" s="87" t="str">
        <v/>
      </c>
    </row>
    <row r="15725">
      <c r="A15725" s="74" t="str">
        <v/>
      </c>
      <c r="B15725" s="74" t="str">
        <v/>
      </c>
      <c r="C15725" s="75">
        <f>IF($E15725="","",IFERROR(VLOOKUP(TRIM(E15725&amp;""),'Référentiel Articles'!$A$2:$F$634,2,FALSE),""))</f>
      </c>
      <c r="D15725" s="75">
        <f>IF($E15725="","",IFERROR(VLOOKUP(TRIM(E15725&amp;""),'Référentiel Articles'!$A$2:$F$634,3,FALSE),""))</f>
      </c>
      <c r="E15725" s="74" t="str">
        <v/>
      </c>
      <c r="F15725" s="75">
        <f>IF($E15725="","",IFERROR(VLOOKUP(TRIM(E15725&amp;""),'Référentiel Articles'!$A$2:$F$634,4,FALSE),""))</f>
      </c>
      <c r="G15725" s="76">
        <f>IF($E15725="","",IFERROR(VLOOKUP(TRIM(E15725&amp;""),'Référentiel Articles'!$A$2:$F$634,5,FALSE),""))</f>
      </c>
      <c r="H15725" s="77" t="str">
        <v/>
      </c>
      <c r="I15725" s="76">
        <f>IF($E15725="","",IFERROR(VLOOKUP(TRIM(E15725&amp;""),'Référentiel Articles'!$A$2:$F$634,6,FALSE),""))</f>
      </c>
      <c r="J15725" s="78">
        <f>IF(OR($E15725="",$H15725=""),"",$H15725*$I15725)</f>
      </c>
      <c r="K15725" s="79" t="str">
        <v/>
      </c>
    </row>
    <row r="15726">
      <c r="A15726" s="81" t="str">
        <v/>
      </c>
      <c r="B15726" s="81" t="str">
        <v/>
      </c>
      <c r="C15726" s="83">
        <f>IF($E15726="","",IFERROR(VLOOKUP(TRIM(E15726&amp;""),'Référentiel Articles'!$A$2:$F$634,2,FALSE),""))</f>
      </c>
      <c r="D15726" s="83">
        <f>IF($E15726="","",IFERROR(VLOOKUP(TRIM(E15726&amp;""),'Référentiel Articles'!$A$2:$F$634,3,FALSE),""))</f>
      </c>
      <c r="E15726" s="81" t="str">
        <v/>
      </c>
      <c r="F15726" s="83">
        <f>IF($E15726="","",IFERROR(VLOOKUP(TRIM(E15726&amp;""),'Référentiel Articles'!$A$2:$F$634,4,FALSE),""))</f>
      </c>
      <c r="G15726" s="84">
        <f>IF($E15726="","",IFERROR(VLOOKUP(TRIM(E15726&amp;""),'Référentiel Articles'!$A$2:$F$634,5,FALSE),""))</f>
      </c>
      <c r="H15726" s="85" t="str">
        <v/>
      </c>
      <c r="I15726" s="84">
        <f>IF($E15726="","",IFERROR(VLOOKUP(TRIM(E15726&amp;""),'Référentiel Articles'!$A$2:$F$634,6,FALSE),""))</f>
      </c>
      <c r="J15726" s="90">
        <f>IF(OR($E15726="",$H15726=""),"",$H15726*$I15726)</f>
      </c>
      <c r="K15726" s="87" t="str">
        <v/>
      </c>
    </row>
    <row r="15727">
      <c r="A15727" s="74" t="str">
        <v/>
      </c>
      <c r="B15727" s="74" t="str">
        <v/>
      </c>
      <c r="C15727" s="75">
        <f>IF($E15727="","",IFERROR(VLOOKUP(TRIM(E15727&amp;""),'Référentiel Articles'!$A$2:$F$634,2,FALSE),""))</f>
      </c>
      <c r="D15727" s="75">
        <f>IF($E15727="","",IFERROR(VLOOKUP(TRIM(E15727&amp;""),'Référentiel Articles'!$A$2:$F$634,3,FALSE),""))</f>
      </c>
      <c r="E15727" s="74" t="str">
        <v/>
      </c>
      <c r="F15727" s="75">
        <f>IF($E15727="","",IFERROR(VLOOKUP(TRIM(E15727&amp;""),'Référentiel Articles'!$A$2:$F$634,4,FALSE),""))</f>
      </c>
      <c r="G15727" s="76">
        <f>IF($E15727="","",IFERROR(VLOOKUP(TRIM(E15727&amp;""),'Référentiel Articles'!$A$2:$F$634,5,FALSE),""))</f>
      </c>
      <c r="H15727" s="77" t="str">
        <v/>
      </c>
      <c r="I15727" s="76">
        <f>IF($E15727="","",IFERROR(VLOOKUP(TRIM(E15727&amp;""),'Référentiel Articles'!$A$2:$F$634,6,FALSE),""))</f>
      </c>
      <c r="J15727" s="78">
        <f>IF(OR($E15727="",$H15727=""),"",$H15727*$I15727)</f>
      </c>
      <c r="K15727" s="79" t="str">
        <v/>
      </c>
    </row>
    <row r="15728">
      <c r="A15728" s="81" t="str">
        <v/>
      </c>
      <c r="B15728" s="81" t="str">
        <v/>
      </c>
      <c r="C15728" s="83">
        <f>IF($E15728="","",IFERROR(VLOOKUP(TRIM(E15728&amp;""),'Référentiel Articles'!$A$2:$F$634,2,FALSE),""))</f>
      </c>
      <c r="D15728" s="83">
        <f>IF($E15728="","",IFERROR(VLOOKUP(TRIM(E15728&amp;""),'Référentiel Articles'!$A$2:$F$634,3,FALSE),""))</f>
      </c>
      <c r="E15728" s="81" t="str">
        <v/>
      </c>
      <c r="F15728" s="83">
        <f>IF($E15728="","",IFERROR(VLOOKUP(TRIM(E15728&amp;""),'Référentiel Articles'!$A$2:$F$634,4,FALSE),""))</f>
      </c>
      <c r="G15728" s="84">
        <f>IF($E15728="","",IFERROR(VLOOKUP(TRIM(E15728&amp;""),'Référentiel Articles'!$A$2:$F$634,5,FALSE),""))</f>
      </c>
      <c r="H15728" s="85" t="str">
        <v/>
      </c>
      <c r="I15728" s="84">
        <f>IF($E15728="","",IFERROR(VLOOKUP(TRIM(E15728&amp;""),'Référentiel Articles'!$A$2:$F$634,6,FALSE),""))</f>
      </c>
      <c r="J15728" s="90">
        <f>IF(OR($E15728="",$H15728=""),"",$H15728*$I15728)</f>
      </c>
      <c r="K15728" s="87" t="str">
        <v/>
      </c>
    </row>
    <row r="15729">
      <c r="A15729" s="74" t="str">
        <v/>
      </c>
      <c r="B15729" s="74" t="str">
        <v/>
      </c>
      <c r="C15729" s="75">
        <f>IF($E15729="","",IFERROR(VLOOKUP(TRIM(E15729&amp;""),'Référentiel Articles'!$A$2:$F$634,2,FALSE),""))</f>
      </c>
      <c r="D15729" s="75">
        <f>IF($E15729="","",IFERROR(VLOOKUP(TRIM(E15729&amp;""),'Référentiel Articles'!$A$2:$F$634,3,FALSE),""))</f>
      </c>
      <c r="E15729" s="74" t="str">
        <v/>
      </c>
      <c r="F15729" s="75">
        <f>IF($E15729="","",IFERROR(VLOOKUP(TRIM(E15729&amp;""),'Référentiel Articles'!$A$2:$F$634,4,FALSE),""))</f>
      </c>
      <c r="G15729" s="76">
        <f>IF($E15729="","",IFERROR(VLOOKUP(TRIM(E15729&amp;""),'Référentiel Articles'!$A$2:$F$634,5,FALSE),""))</f>
      </c>
      <c r="H15729" s="77" t="str">
        <v/>
      </c>
      <c r="I15729" s="76">
        <f>IF($E15729="","",IFERROR(VLOOKUP(TRIM(E15729&amp;""),'Référentiel Articles'!$A$2:$F$634,6,FALSE),""))</f>
      </c>
      <c r="J15729" s="78">
        <f>IF(OR($E15729="",$H15729=""),"",$H15729*$I15729)</f>
      </c>
      <c r="K15729" s="79" t="str">
        <v/>
      </c>
    </row>
    <row r="15730">
      <c r="A15730" s="81" t="str">
        <v/>
      </c>
      <c r="B15730" s="81" t="str">
        <v/>
      </c>
      <c r="C15730" s="83">
        <f>IF($E15730="","",IFERROR(VLOOKUP(TRIM(E15730&amp;""),'Référentiel Articles'!$A$2:$F$634,2,FALSE),""))</f>
      </c>
      <c r="D15730" s="83">
        <f>IF($E15730="","",IFERROR(VLOOKUP(TRIM(E15730&amp;""),'Référentiel Articles'!$A$2:$F$634,3,FALSE),""))</f>
      </c>
      <c r="E15730" s="81" t="str">
        <v/>
      </c>
      <c r="F15730" s="83">
        <f>IF($E15730="","",IFERROR(VLOOKUP(TRIM(E15730&amp;""),'Référentiel Articles'!$A$2:$F$634,4,FALSE),""))</f>
      </c>
      <c r="G15730" s="84">
        <f>IF($E15730="","",IFERROR(VLOOKUP(TRIM(E15730&amp;""),'Référentiel Articles'!$A$2:$F$634,5,FALSE),""))</f>
      </c>
      <c r="H15730" s="85" t="str">
        <v/>
      </c>
      <c r="I15730" s="84">
        <f>IF($E15730="","",IFERROR(VLOOKUP(TRIM(E15730&amp;""),'Référentiel Articles'!$A$2:$F$634,6,FALSE),""))</f>
      </c>
      <c r="J15730" s="90">
        <f>IF(OR($E15730="",$H15730=""),"",$H15730*$I15730)</f>
      </c>
      <c r="K15730" s="87" t="str">
        <v/>
      </c>
    </row>
    <row r="15731">
      <c r="A15731" s="74" t="str">
        <v/>
      </c>
      <c r="B15731" s="74" t="str">
        <v/>
      </c>
      <c r="C15731" s="75">
        <f>IF($E15731="","",IFERROR(VLOOKUP(TRIM(E15731&amp;""),'Référentiel Articles'!$A$2:$F$634,2,FALSE),""))</f>
      </c>
      <c r="D15731" s="75">
        <f>IF($E15731="","",IFERROR(VLOOKUP(TRIM(E15731&amp;""),'Référentiel Articles'!$A$2:$F$634,3,FALSE),""))</f>
      </c>
      <c r="E15731" s="74" t="str">
        <v/>
      </c>
      <c r="F15731" s="75">
        <f>IF($E15731="","",IFERROR(VLOOKUP(TRIM(E15731&amp;""),'Référentiel Articles'!$A$2:$F$634,4,FALSE),""))</f>
      </c>
      <c r="G15731" s="76">
        <f>IF($E15731="","",IFERROR(VLOOKUP(TRIM(E15731&amp;""),'Référentiel Articles'!$A$2:$F$634,5,FALSE),""))</f>
      </c>
      <c r="H15731" s="77" t="str">
        <v/>
      </c>
      <c r="I15731" s="76">
        <f>IF($E15731="","",IFERROR(VLOOKUP(TRIM(E15731&amp;""),'Référentiel Articles'!$A$2:$F$634,6,FALSE),""))</f>
      </c>
      <c r="J15731" s="78">
        <f>IF(OR($E15731="",$H15731=""),"",$H15731*$I15731)</f>
      </c>
      <c r="K15731" s="79" t="str">
        <v/>
      </c>
    </row>
    <row r="15732">
      <c r="A15732" s="81" t="str">
        <v/>
      </c>
      <c r="B15732" s="81" t="str">
        <v/>
      </c>
      <c r="C15732" s="83">
        <f>IF($E15732="","",IFERROR(VLOOKUP(TRIM(E15732&amp;""),'Référentiel Articles'!$A$2:$F$634,2,FALSE),""))</f>
      </c>
      <c r="D15732" s="83">
        <f>IF($E15732="","",IFERROR(VLOOKUP(TRIM(E15732&amp;""),'Référentiel Articles'!$A$2:$F$634,3,FALSE),""))</f>
      </c>
      <c r="E15732" s="81" t="str">
        <v/>
      </c>
      <c r="F15732" s="83">
        <f>IF($E15732="","",IFERROR(VLOOKUP(TRIM(E15732&amp;""),'Référentiel Articles'!$A$2:$F$634,4,FALSE),""))</f>
      </c>
      <c r="G15732" s="84">
        <f>IF($E15732="","",IFERROR(VLOOKUP(TRIM(E15732&amp;""),'Référentiel Articles'!$A$2:$F$634,5,FALSE),""))</f>
      </c>
      <c r="H15732" s="85" t="str">
        <v/>
      </c>
      <c r="I15732" s="84">
        <f>IF($E15732="","",IFERROR(VLOOKUP(TRIM(E15732&amp;""),'Référentiel Articles'!$A$2:$F$634,6,FALSE),""))</f>
      </c>
      <c r="J15732" s="90">
        <f>IF(OR($E15732="",$H15732=""),"",$H15732*$I15732)</f>
      </c>
      <c r="K15732" s="87" t="str">
        <v/>
      </c>
    </row>
    <row r="15733">
      <c r="A15733" s="74" t="str">
        <v/>
      </c>
      <c r="B15733" s="74" t="str">
        <v/>
      </c>
      <c r="C15733" s="75">
        <f>IF($E15733="","",IFERROR(VLOOKUP(TRIM(E15733&amp;""),'Référentiel Articles'!$A$2:$F$634,2,FALSE),""))</f>
      </c>
      <c r="D15733" s="75">
        <f>IF($E15733="","",IFERROR(VLOOKUP(TRIM(E15733&amp;""),'Référentiel Articles'!$A$2:$F$634,3,FALSE),""))</f>
      </c>
      <c r="E15733" s="74" t="str">
        <v/>
      </c>
      <c r="F15733" s="75">
        <f>IF($E15733="","",IFERROR(VLOOKUP(TRIM(E15733&amp;""),'Référentiel Articles'!$A$2:$F$634,4,FALSE),""))</f>
      </c>
      <c r="G15733" s="76">
        <f>IF($E15733="","",IFERROR(VLOOKUP(TRIM(E15733&amp;""),'Référentiel Articles'!$A$2:$F$634,5,FALSE),""))</f>
      </c>
      <c r="H15733" s="77" t="str">
        <v/>
      </c>
      <c r="I15733" s="76">
        <f>IF($E15733="","",IFERROR(VLOOKUP(TRIM(E15733&amp;""),'Référentiel Articles'!$A$2:$F$634,6,FALSE),""))</f>
      </c>
      <c r="J15733" s="78">
        <f>IF(OR($E15733="",$H15733=""),"",$H15733*$I15733)</f>
      </c>
      <c r="K15733" s="79" t="str">
        <v/>
      </c>
    </row>
    <row r="15734">
      <c r="A15734" s="81" t="str">
        <v/>
      </c>
      <c r="B15734" s="81" t="str">
        <v/>
      </c>
      <c r="C15734" s="83">
        <f>IF($E15734="","",IFERROR(VLOOKUP(TRIM(E15734&amp;""),'Référentiel Articles'!$A$2:$F$634,2,FALSE),""))</f>
      </c>
      <c r="D15734" s="83">
        <f>IF($E15734="","",IFERROR(VLOOKUP(TRIM(E15734&amp;""),'Référentiel Articles'!$A$2:$F$634,3,FALSE),""))</f>
      </c>
      <c r="E15734" s="81" t="str">
        <v/>
      </c>
      <c r="F15734" s="83">
        <f>IF($E15734="","",IFERROR(VLOOKUP(TRIM(E15734&amp;""),'Référentiel Articles'!$A$2:$F$634,4,FALSE),""))</f>
      </c>
      <c r="G15734" s="84">
        <f>IF($E15734="","",IFERROR(VLOOKUP(TRIM(E15734&amp;""),'Référentiel Articles'!$A$2:$F$634,5,FALSE),""))</f>
      </c>
      <c r="H15734" s="85" t="str">
        <v/>
      </c>
      <c r="I15734" s="84">
        <f>IF($E15734="","",IFERROR(VLOOKUP(TRIM(E15734&amp;""),'Référentiel Articles'!$A$2:$F$634,6,FALSE),""))</f>
      </c>
      <c r="J15734" s="90">
        <f>IF(OR($E15734="",$H15734=""),"",$H15734*$I15734)</f>
      </c>
      <c r="K15734" s="87" t="str">
        <v/>
      </c>
    </row>
    <row r="15735">
      <c r="A15735" s="74" t="str">
        <v/>
      </c>
      <c r="B15735" s="74" t="str">
        <v/>
      </c>
      <c r="C15735" s="75">
        <f>IF($E15735="","",IFERROR(VLOOKUP(TRIM(E15735&amp;""),'Référentiel Articles'!$A$2:$F$634,2,FALSE),""))</f>
      </c>
      <c r="D15735" s="75">
        <f>IF($E15735="","",IFERROR(VLOOKUP(TRIM(E15735&amp;""),'Référentiel Articles'!$A$2:$F$634,3,FALSE),""))</f>
      </c>
      <c r="E15735" s="74" t="str">
        <v/>
      </c>
      <c r="F15735" s="75">
        <f>IF($E15735="","",IFERROR(VLOOKUP(TRIM(E15735&amp;""),'Référentiel Articles'!$A$2:$F$634,4,FALSE),""))</f>
      </c>
      <c r="G15735" s="76">
        <f>IF($E15735="","",IFERROR(VLOOKUP(TRIM(E15735&amp;""),'Référentiel Articles'!$A$2:$F$634,5,FALSE),""))</f>
      </c>
      <c r="H15735" s="77" t="str">
        <v/>
      </c>
      <c r="I15735" s="76">
        <f>IF($E15735="","",IFERROR(VLOOKUP(TRIM(E15735&amp;""),'Référentiel Articles'!$A$2:$F$634,6,FALSE),""))</f>
      </c>
      <c r="J15735" s="78">
        <f>IF(OR($E15735="",$H15735=""),"",$H15735*$I15735)</f>
      </c>
      <c r="K15735" s="79" t="str">
        <v/>
      </c>
    </row>
    <row r="15736">
      <c r="A15736" s="81" t="str">
        <v/>
      </c>
      <c r="B15736" s="81" t="str">
        <v/>
      </c>
      <c r="C15736" s="83">
        <f>IF($E15736="","",IFERROR(VLOOKUP(TRIM(E15736&amp;""),'Référentiel Articles'!$A$2:$F$634,2,FALSE),""))</f>
      </c>
      <c r="D15736" s="83">
        <f>IF($E15736="","",IFERROR(VLOOKUP(TRIM(E15736&amp;""),'Référentiel Articles'!$A$2:$F$634,3,FALSE),""))</f>
      </c>
      <c r="E15736" s="81" t="str">
        <v/>
      </c>
      <c r="F15736" s="83">
        <f>IF($E15736="","",IFERROR(VLOOKUP(TRIM(E15736&amp;""),'Référentiel Articles'!$A$2:$F$634,4,FALSE),""))</f>
      </c>
      <c r="G15736" s="84">
        <f>IF($E15736="","",IFERROR(VLOOKUP(TRIM(E15736&amp;""),'Référentiel Articles'!$A$2:$F$634,5,FALSE),""))</f>
      </c>
      <c r="H15736" s="85" t="str">
        <v/>
      </c>
      <c r="I15736" s="84">
        <f>IF($E15736="","",IFERROR(VLOOKUP(TRIM(E15736&amp;""),'Référentiel Articles'!$A$2:$F$634,6,FALSE),""))</f>
      </c>
      <c r="J15736" s="90">
        <f>IF(OR($E15736="",$H15736=""),"",$H15736*$I15736)</f>
      </c>
      <c r="K15736" s="87" t="str">
        <v/>
      </c>
    </row>
    <row r="15737">
      <c r="A15737" s="74" t="str">
        <v/>
      </c>
      <c r="B15737" s="74" t="str">
        <v/>
      </c>
      <c r="C15737" s="75">
        <f>IF($E15737="","",IFERROR(VLOOKUP(TRIM(E15737&amp;""),'Référentiel Articles'!$A$2:$F$634,2,FALSE),""))</f>
      </c>
      <c r="D15737" s="75">
        <f>IF($E15737="","",IFERROR(VLOOKUP(TRIM(E15737&amp;""),'Référentiel Articles'!$A$2:$F$634,3,FALSE),""))</f>
      </c>
      <c r="E15737" s="74" t="str">
        <v/>
      </c>
      <c r="F15737" s="75">
        <f>IF($E15737="","",IFERROR(VLOOKUP(TRIM(E15737&amp;""),'Référentiel Articles'!$A$2:$F$634,4,FALSE),""))</f>
      </c>
      <c r="G15737" s="76">
        <f>IF($E15737="","",IFERROR(VLOOKUP(TRIM(E15737&amp;""),'Référentiel Articles'!$A$2:$F$634,5,FALSE),""))</f>
      </c>
      <c r="H15737" s="77" t="str">
        <v/>
      </c>
      <c r="I15737" s="76">
        <f>IF($E15737="","",IFERROR(VLOOKUP(TRIM(E15737&amp;""),'Référentiel Articles'!$A$2:$F$634,6,FALSE),""))</f>
      </c>
      <c r="J15737" s="78">
        <f>IF(OR($E15737="",$H15737=""),"",$H15737*$I15737)</f>
      </c>
      <c r="K15737" s="79" t="str">
        <v/>
      </c>
    </row>
    <row r="15738">
      <c r="A15738" s="81" t="str">
        <v/>
      </c>
      <c r="B15738" s="81" t="str">
        <v/>
      </c>
      <c r="C15738" s="83">
        <f>IF($E15738="","",IFERROR(VLOOKUP(TRIM(E15738&amp;""),'Référentiel Articles'!$A$2:$F$634,2,FALSE),""))</f>
      </c>
      <c r="D15738" s="83">
        <f>IF($E15738="","",IFERROR(VLOOKUP(TRIM(E15738&amp;""),'Référentiel Articles'!$A$2:$F$634,3,FALSE),""))</f>
      </c>
      <c r="E15738" s="81" t="str">
        <v/>
      </c>
      <c r="F15738" s="83">
        <f>IF($E15738="","",IFERROR(VLOOKUP(TRIM(E15738&amp;""),'Référentiel Articles'!$A$2:$F$634,4,FALSE),""))</f>
      </c>
      <c r="G15738" s="84">
        <f>IF($E15738="","",IFERROR(VLOOKUP(TRIM(E15738&amp;""),'Référentiel Articles'!$A$2:$F$634,5,FALSE),""))</f>
      </c>
      <c r="H15738" s="85" t="str">
        <v/>
      </c>
      <c r="I15738" s="84">
        <f>IF($E15738="","",IFERROR(VLOOKUP(TRIM(E15738&amp;""),'Référentiel Articles'!$A$2:$F$634,6,FALSE),""))</f>
      </c>
      <c r="J15738" s="90">
        <f>IF(OR($E15738="",$H15738=""),"",$H15738*$I15738)</f>
      </c>
      <c r="K15738" s="87" t="str">
        <v/>
      </c>
    </row>
    <row r="15739">
      <c r="A15739" s="74" t="str">
        <v/>
      </c>
      <c r="B15739" s="74" t="str">
        <v/>
      </c>
      <c r="C15739" s="75">
        <f>IF($E15739="","",IFERROR(VLOOKUP(TRIM(E15739&amp;""),'Référentiel Articles'!$A$2:$F$634,2,FALSE),""))</f>
      </c>
      <c r="D15739" s="75">
        <f>IF($E15739="","",IFERROR(VLOOKUP(TRIM(E15739&amp;""),'Référentiel Articles'!$A$2:$F$634,3,FALSE),""))</f>
      </c>
      <c r="E15739" s="74" t="str">
        <v/>
      </c>
      <c r="F15739" s="75">
        <f>IF($E15739="","",IFERROR(VLOOKUP(TRIM(E15739&amp;""),'Référentiel Articles'!$A$2:$F$634,4,FALSE),""))</f>
      </c>
      <c r="G15739" s="76">
        <f>IF($E15739="","",IFERROR(VLOOKUP(TRIM(E15739&amp;""),'Référentiel Articles'!$A$2:$F$634,5,FALSE),""))</f>
      </c>
      <c r="H15739" s="77" t="str">
        <v/>
      </c>
      <c r="I15739" s="76">
        <f>IF($E15739="","",IFERROR(VLOOKUP(TRIM(E15739&amp;""),'Référentiel Articles'!$A$2:$F$634,6,FALSE),""))</f>
      </c>
      <c r="J15739" s="78">
        <f>IF(OR($E15739="",$H15739=""),"",$H15739*$I15739)</f>
      </c>
      <c r="K15739" s="79" t="str">
        <v/>
      </c>
    </row>
    <row r="15740">
      <c r="A15740" s="81" t="str">
        <v/>
      </c>
      <c r="B15740" s="81" t="str">
        <v/>
      </c>
      <c r="C15740" s="83">
        <f>IF($E15740="","",IFERROR(VLOOKUP(TRIM(E15740&amp;""),'Référentiel Articles'!$A$2:$F$634,2,FALSE),""))</f>
      </c>
      <c r="D15740" s="83">
        <f>IF($E15740="","",IFERROR(VLOOKUP(TRIM(E15740&amp;""),'Référentiel Articles'!$A$2:$F$634,3,FALSE),""))</f>
      </c>
      <c r="E15740" s="81" t="str">
        <v/>
      </c>
      <c r="F15740" s="83">
        <f>IF($E15740="","",IFERROR(VLOOKUP(TRIM(E15740&amp;""),'Référentiel Articles'!$A$2:$F$634,4,FALSE),""))</f>
      </c>
      <c r="G15740" s="84">
        <f>IF($E15740="","",IFERROR(VLOOKUP(TRIM(E15740&amp;""),'Référentiel Articles'!$A$2:$F$634,5,FALSE),""))</f>
      </c>
      <c r="H15740" s="85" t="str">
        <v/>
      </c>
      <c r="I15740" s="84">
        <f>IF($E15740="","",IFERROR(VLOOKUP(TRIM(E15740&amp;""),'Référentiel Articles'!$A$2:$F$634,6,FALSE),""))</f>
      </c>
      <c r="J15740" s="90">
        <f>IF(OR($E15740="",$H15740=""),"",$H15740*$I15740)</f>
      </c>
      <c r="K15740" s="87" t="str">
        <v/>
      </c>
    </row>
    <row r="15741">
      <c r="A15741" s="74" t="str">
        <v/>
      </c>
      <c r="B15741" s="74" t="str">
        <v/>
      </c>
      <c r="C15741" s="75">
        <f>IF($E15741="","",IFERROR(VLOOKUP(TRIM(E15741&amp;""),'Référentiel Articles'!$A$2:$F$634,2,FALSE),""))</f>
      </c>
      <c r="D15741" s="75">
        <f>IF($E15741="","",IFERROR(VLOOKUP(TRIM(E15741&amp;""),'Référentiel Articles'!$A$2:$F$634,3,FALSE),""))</f>
      </c>
      <c r="E15741" s="74" t="str">
        <v/>
      </c>
      <c r="F15741" s="75">
        <f>IF($E15741="","",IFERROR(VLOOKUP(TRIM(E15741&amp;""),'Référentiel Articles'!$A$2:$F$634,4,FALSE),""))</f>
      </c>
      <c r="G15741" s="76">
        <f>IF($E15741="","",IFERROR(VLOOKUP(TRIM(E15741&amp;""),'Référentiel Articles'!$A$2:$F$634,5,FALSE),""))</f>
      </c>
      <c r="H15741" s="77" t="str">
        <v/>
      </c>
      <c r="I15741" s="76">
        <f>IF($E15741="","",IFERROR(VLOOKUP(TRIM(E15741&amp;""),'Référentiel Articles'!$A$2:$F$634,6,FALSE),""))</f>
      </c>
      <c r="J15741" s="78">
        <f>IF(OR($E15741="",$H15741=""),"",$H15741*$I15741)</f>
      </c>
      <c r="K15741" s="79" t="str">
        <v/>
      </c>
    </row>
    <row r="15742">
      <c r="A15742" s="81" t="str">
        <v/>
      </c>
      <c r="B15742" s="81" t="str">
        <v/>
      </c>
      <c r="C15742" s="83">
        <f>IF($E15742="","",IFERROR(VLOOKUP(TRIM(E15742&amp;""),'Référentiel Articles'!$A$2:$F$634,2,FALSE),""))</f>
      </c>
      <c r="D15742" s="83">
        <f>IF($E15742="","",IFERROR(VLOOKUP(TRIM(E15742&amp;""),'Référentiel Articles'!$A$2:$F$634,3,FALSE),""))</f>
      </c>
      <c r="E15742" s="81" t="str">
        <v/>
      </c>
      <c r="F15742" s="83">
        <f>IF($E15742="","",IFERROR(VLOOKUP(TRIM(E15742&amp;""),'Référentiel Articles'!$A$2:$F$634,4,FALSE),""))</f>
      </c>
      <c r="G15742" s="84">
        <f>IF($E15742="","",IFERROR(VLOOKUP(TRIM(E15742&amp;""),'Référentiel Articles'!$A$2:$F$634,5,FALSE),""))</f>
      </c>
      <c r="H15742" s="85" t="str">
        <v/>
      </c>
      <c r="I15742" s="84">
        <f>IF($E15742="","",IFERROR(VLOOKUP(TRIM(E15742&amp;""),'Référentiel Articles'!$A$2:$F$634,6,FALSE),""))</f>
      </c>
      <c r="J15742" s="90">
        <f>IF(OR($E15742="",$H15742=""),"",$H15742*$I15742)</f>
      </c>
      <c r="K15742" s="87" t="str">
        <v/>
      </c>
    </row>
    <row r="15743">
      <c r="A15743" s="74" t="str">
        <v/>
      </c>
      <c r="B15743" s="74" t="str">
        <v/>
      </c>
      <c r="C15743" s="75">
        <f>IF($E15743="","",IFERROR(VLOOKUP(TRIM(E15743&amp;""),'Référentiel Articles'!$A$2:$F$634,2,FALSE),""))</f>
      </c>
      <c r="D15743" s="75">
        <f>IF($E15743="","",IFERROR(VLOOKUP(TRIM(E15743&amp;""),'Référentiel Articles'!$A$2:$F$634,3,FALSE),""))</f>
      </c>
      <c r="E15743" s="74" t="str">
        <v/>
      </c>
      <c r="F15743" s="75">
        <f>IF($E15743="","",IFERROR(VLOOKUP(TRIM(E15743&amp;""),'Référentiel Articles'!$A$2:$F$634,4,FALSE),""))</f>
      </c>
      <c r="G15743" s="76">
        <f>IF($E15743="","",IFERROR(VLOOKUP(TRIM(E15743&amp;""),'Référentiel Articles'!$A$2:$F$634,5,FALSE),""))</f>
      </c>
      <c r="H15743" s="77" t="str">
        <v/>
      </c>
      <c r="I15743" s="76">
        <f>IF($E15743="","",IFERROR(VLOOKUP(TRIM(E15743&amp;""),'Référentiel Articles'!$A$2:$F$634,6,FALSE),""))</f>
      </c>
      <c r="J15743" s="78">
        <f>IF(OR($E15743="",$H15743=""),"",$H15743*$I15743)</f>
      </c>
      <c r="K15743" s="79" t="str">
        <v/>
      </c>
    </row>
    <row r="15744">
      <c r="A15744" s="81" t="str">
        <v/>
      </c>
      <c r="B15744" s="81" t="str">
        <v/>
      </c>
      <c r="C15744" s="83">
        <f>IF($E15744="","",IFERROR(VLOOKUP(TRIM(E15744&amp;""),'Référentiel Articles'!$A$2:$F$634,2,FALSE),""))</f>
      </c>
      <c r="D15744" s="83">
        <f>IF($E15744="","",IFERROR(VLOOKUP(TRIM(E15744&amp;""),'Référentiel Articles'!$A$2:$F$634,3,FALSE),""))</f>
      </c>
      <c r="E15744" s="81" t="str">
        <v/>
      </c>
      <c r="F15744" s="83">
        <f>IF($E15744="","",IFERROR(VLOOKUP(TRIM(E15744&amp;""),'Référentiel Articles'!$A$2:$F$634,4,FALSE),""))</f>
      </c>
      <c r="G15744" s="84">
        <f>IF($E15744="","",IFERROR(VLOOKUP(TRIM(E15744&amp;""),'Référentiel Articles'!$A$2:$F$634,5,FALSE),""))</f>
      </c>
      <c r="H15744" s="85" t="str">
        <v/>
      </c>
      <c r="I15744" s="84">
        <f>IF($E15744="","",IFERROR(VLOOKUP(TRIM(E15744&amp;""),'Référentiel Articles'!$A$2:$F$634,6,FALSE),""))</f>
      </c>
      <c r="J15744" s="90">
        <f>IF(OR($E15744="",$H15744=""),"",$H15744*$I15744)</f>
      </c>
      <c r="K15744" s="87" t="str">
        <v/>
      </c>
    </row>
    <row r="15745">
      <c r="A15745" s="74" t="str">
        <v/>
      </c>
      <c r="B15745" s="74" t="str">
        <v/>
      </c>
      <c r="C15745" s="75">
        <f>IF($E15745="","",IFERROR(VLOOKUP(TRIM(E15745&amp;""),'Référentiel Articles'!$A$2:$F$634,2,FALSE),""))</f>
      </c>
      <c r="D15745" s="75">
        <f>IF($E15745="","",IFERROR(VLOOKUP(TRIM(E15745&amp;""),'Référentiel Articles'!$A$2:$F$634,3,FALSE),""))</f>
      </c>
      <c r="E15745" s="74" t="str">
        <v/>
      </c>
      <c r="F15745" s="75">
        <f>IF($E15745="","",IFERROR(VLOOKUP(TRIM(E15745&amp;""),'Référentiel Articles'!$A$2:$F$634,4,FALSE),""))</f>
      </c>
      <c r="G15745" s="76">
        <f>IF($E15745="","",IFERROR(VLOOKUP(TRIM(E15745&amp;""),'Référentiel Articles'!$A$2:$F$634,5,FALSE),""))</f>
      </c>
      <c r="H15745" s="77" t="str">
        <v/>
      </c>
      <c r="I15745" s="76">
        <f>IF($E15745="","",IFERROR(VLOOKUP(TRIM(E15745&amp;""),'Référentiel Articles'!$A$2:$F$634,6,FALSE),""))</f>
      </c>
      <c r="J15745" s="78">
        <f>IF(OR($E15745="",$H15745=""),"",$H15745*$I15745)</f>
      </c>
      <c r="K15745" s="79" t="str">
        <v/>
      </c>
    </row>
    <row r="15746">
      <c r="A15746" s="81" t="str">
        <v/>
      </c>
      <c r="B15746" s="81" t="str">
        <v/>
      </c>
      <c r="C15746" s="83">
        <f>IF($E15746="","",IFERROR(VLOOKUP(TRIM(E15746&amp;""),'Référentiel Articles'!$A$2:$F$634,2,FALSE),""))</f>
      </c>
      <c r="D15746" s="83">
        <f>IF($E15746="","",IFERROR(VLOOKUP(TRIM(E15746&amp;""),'Référentiel Articles'!$A$2:$F$634,3,FALSE),""))</f>
      </c>
      <c r="E15746" s="81" t="str">
        <v/>
      </c>
      <c r="F15746" s="83">
        <f>IF($E15746="","",IFERROR(VLOOKUP(TRIM(E15746&amp;""),'Référentiel Articles'!$A$2:$F$634,4,FALSE),""))</f>
      </c>
      <c r="G15746" s="84">
        <f>IF($E15746="","",IFERROR(VLOOKUP(TRIM(E15746&amp;""),'Référentiel Articles'!$A$2:$F$634,5,FALSE),""))</f>
      </c>
      <c r="H15746" s="85" t="str">
        <v/>
      </c>
      <c r="I15746" s="84">
        <f>IF($E15746="","",IFERROR(VLOOKUP(TRIM(E15746&amp;""),'Référentiel Articles'!$A$2:$F$634,6,FALSE),""))</f>
      </c>
      <c r="J15746" s="90">
        <f>IF(OR($E15746="",$H15746=""),"",$H15746*$I15746)</f>
      </c>
      <c r="K15746" s="87" t="str">
        <v/>
      </c>
    </row>
    <row r="15747">
      <c r="A15747" s="74" t="str">
        <v/>
      </c>
      <c r="B15747" s="74" t="str">
        <v/>
      </c>
      <c r="C15747" s="75">
        <f>IF($E15747="","",IFERROR(VLOOKUP(TRIM(E15747&amp;""),'Référentiel Articles'!$A$2:$F$634,2,FALSE),""))</f>
      </c>
      <c r="D15747" s="75">
        <f>IF($E15747="","",IFERROR(VLOOKUP(TRIM(E15747&amp;""),'Référentiel Articles'!$A$2:$F$634,3,FALSE),""))</f>
      </c>
      <c r="E15747" s="74" t="str">
        <v/>
      </c>
      <c r="F15747" s="75">
        <f>IF($E15747="","",IFERROR(VLOOKUP(TRIM(E15747&amp;""),'Référentiel Articles'!$A$2:$F$634,4,FALSE),""))</f>
      </c>
      <c r="G15747" s="76">
        <f>IF($E15747="","",IFERROR(VLOOKUP(TRIM(E15747&amp;""),'Référentiel Articles'!$A$2:$F$634,5,FALSE),""))</f>
      </c>
      <c r="H15747" s="77" t="str">
        <v/>
      </c>
      <c r="I15747" s="76">
        <f>IF($E15747="","",IFERROR(VLOOKUP(TRIM(E15747&amp;""),'Référentiel Articles'!$A$2:$F$634,6,FALSE),""))</f>
      </c>
      <c r="J15747" s="78">
        <f>IF(OR($E15747="",$H15747=""),"",$H15747*$I15747)</f>
      </c>
      <c r="K15747" s="79" t="str">
        <v/>
      </c>
    </row>
    <row r="15748">
      <c r="A15748" s="81" t="str">
        <v/>
      </c>
      <c r="B15748" s="81" t="str">
        <v/>
      </c>
      <c r="C15748" s="83">
        <f>IF($E15748="","",IFERROR(VLOOKUP(TRIM(E15748&amp;""),'Référentiel Articles'!$A$2:$F$634,2,FALSE),""))</f>
      </c>
      <c r="D15748" s="83">
        <f>IF($E15748="","",IFERROR(VLOOKUP(TRIM(E15748&amp;""),'Référentiel Articles'!$A$2:$F$634,3,FALSE),""))</f>
      </c>
      <c r="E15748" s="81" t="str">
        <v/>
      </c>
      <c r="F15748" s="83">
        <f>IF($E15748="","",IFERROR(VLOOKUP(TRIM(E15748&amp;""),'Référentiel Articles'!$A$2:$F$634,4,FALSE),""))</f>
      </c>
      <c r="G15748" s="84">
        <f>IF($E15748="","",IFERROR(VLOOKUP(TRIM(E15748&amp;""),'Référentiel Articles'!$A$2:$F$634,5,FALSE),""))</f>
      </c>
      <c r="H15748" s="85" t="str">
        <v/>
      </c>
      <c r="I15748" s="84">
        <f>IF($E15748="","",IFERROR(VLOOKUP(TRIM(E15748&amp;""),'Référentiel Articles'!$A$2:$F$634,6,FALSE),""))</f>
      </c>
      <c r="J15748" s="90">
        <f>IF(OR($E15748="",$H15748=""),"",$H15748*$I15748)</f>
      </c>
      <c r="K15748" s="87" t="str">
        <v/>
      </c>
    </row>
    <row r="15749">
      <c r="A15749" s="74" t="str">
        <v/>
      </c>
      <c r="B15749" s="74" t="str">
        <v/>
      </c>
      <c r="C15749" s="75">
        <f>IF($E15749="","",IFERROR(VLOOKUP(TRIM(E15749&amp;""),'Référentiel Articles'!$A$2:$F$634,2,FALSE),""))</f>
      </c>
      <c r="D15749" s="75">
        <f>IF($E15749="","",IFERROR(VLOOKUP(TRIM(E15749&amp;""),'Référentiel Articles'!$A$2:$F$634,3,FALSE),""))</f>
      </c>
      <c r="E15749" s="74" t="str">
        <v/>
      </c>
      <c r="F15749" s="75">
        <f>IF($E15749="","",IFERROR(VLOOKUP(TRIM(E15749&amp;""),'Référentiel Articles'!$A$2:$F$634,4,FALSE),""))</f>
      </c>
      <c r="G15749" s="76">
        <f>IF($E15749="","",IFERROR(VLOOKUP(TRIM(E15749&amp;""),'Référentiel Articles'!$A$2:$F$634,5,FALSE),""))</f>
      </c>
      <c r="H15749" s="77" t="str">
        <v/>
      </c>
      <c r="I15749" s="76">
        <f>IF($E15749="","",IFERROR(VLOOKUP(TRIM(E15749&amp;""),'Référentiel Articles'!$A$2:$F$634,6,FALSE),""))</f>
      </c>
      <c r="J15749" s="78">
        <f>IF(OR($E15749="",$H15749=""),"",$H15749*$I15749)</f>
      </c>
      <c r="K15749" s="79" t="str">
        <v/>
      </c>
    </row>
    <row r="15750">
      <c r="A15750" s="81" t="str">
        <v/>
      </c>
      <c r="B15750" s="81" t="str">
        <v/>
      </c>
      <c r="C15750" s="83">
        <f>IF($E15750="","",IFERROR(VLOOKUP(TRIM(E15750&amp;""),'Référentiel Articles'!$A$2:$F$634,2,FALSE),""))</f>
      </c>
      <c r="D15750" s="83">
        <f>IF($E15750="","",IFERROR(VLOOKUP(TRIM(E15750&amp;""),'Référentiel Articles'!$A$2:$F$634,3,FALSE),""))</f>
      </c>
      <c r="E15750" s="81" t="str">
        <v/>
      </c>
      <c r="F15750" s="83">
        <f>IF($E15750="","",IFERROR(VLOOKUP(TRIM(E15750&amp;""),'Référentiel Articles'!$A$2:$F$634,4,FALSE),""))</f>
      </c>
      <c r="G15750" s="84">
        <f>IF($E15750="","",IFERROR(VLOOKUP(TRIM(E15750&amp;""),'Référentiel Articles'!$A$2:$F$634,5,FALSE),""))</f>
      </c>
      <c r="H15750" s="85" t="str">
        <v/>
      </c>
      <c r="I15750" s="84">
        <f>IF($E15750="","",IFERROR(VLOOKUP(TRIM(E15750&amp;""),'Référentiel Articles'!$A$2:$F$634,6,FALSE),""))</f>
      </c>
      <c r="J15750" s="90">
        <f>IF(OR($E15750="",$H15750=""),"",$H15750*$I15750)</f>
      </c>
      <c r="K15750" s="87" t="str">
        <v/>
      </c>
    </row>
    <row r="15751">
      <c r="A15751" s="74" t="str">
        <v/>
      </c>
      <c r="B15751" s="74" t="str">
        <v/>
      </c>
      <c r="C15751" s="75">
        <f>IF($E15751="","",IFERROR(VLOOKUP(TRIM(E15751&amp;""),'Référentiel Articles'!$A$2:$F$634,2,FALSE),""))</f>
      </c>
      <c r="D15751" s="75">
        <f>IF($E15751="","",IFERROR(VLOOKUP(TRIM(E15751&amp;""),'Référentiel Articles'!$A$2:$F$634,3,FALSE),""))</f>
      </c>
      <c r="E15751" s="74" t="str">
        <v/>
      </c>
      <c r="F15751" s="75">
        <f>IF($E15751="","",IFERROR(VLOOKUP(TRIM(E15751&amp;""),'Référentiel Articles'!$A$2:$F$634,4,FALSE),""))</f>
      </c>
      <c r="G15751" s="76">
        <f>IF($E15751="","",IFERROR(VLOOKUP(TRIM(E15751&amp;""),'Référentiel Articles'!$A$2:$F$634,5,FALSE),""))</f>
      </c>
      <c r="H15751" s="77" t="str">
        <v/>
      </c>
      <c r="I15751" s="76">
        <f>IF($E15751="","",IFERROR(VLOOKUP(TRIM(E15751&amp;""),'Référentiel Articles'!$A$2:$F$634,6,FALSE),""))</f>
      </c>
      <c r="J15751" s="78">
        <f>IF(OR($E15751="",$H15751=""),"",$H15751*$I15751)</f>
      </c>
      <c r="K15751" s="79" t="str">
        <v/>
      </c>
    </row>
    <row r="15752">
      <c r="A15752" s="81" t="str">
        <v/>
      </c>
      <c r="B15752" s="81" t="str">
        <v/>
      </c>
      <c r="C15752" s="83">
        <f>IF($E15752="","",IFERROR(VLOOKUP(TRIM(E15752&amp;""),'Référentiel Articles'!$A$2:$F$634,2,FALSE),""))</f>
      </c>
      <c r="D15752" s="83">
        <f>IF($E15752="","",IFERROR(VLOOKUP(TRIM(E15752&amp;""),'Référentiel Articles'!$A$2:$F$634,3,FALSE),""))</f>
      </c>
      <c r="E15752" s="81" t="str">
        <v/>
      </c>
      <c r="F15752" s="83">
        <f>IF($E15752="","",IFERROR(VLOOKUP(TRIM(E15752&amp;""),'Référentiel Articles'!$A$2:$F$634,4,FALSE),""))</f>
      </c>
      <c r="G15752" s="84">
        <f>IF($E15752="","",IFERROR(VLOOKUP(TRIM(E15752&amp;""),'Référentiel Articles'!$A$2:$F$634,5,FALSE),""))</f>
      </c>
      <c r="H15752" s="85" t="str">
        <v/>
      </c>
      <c r="I15752" s="84">
        <f>IF($E15752="","",IFERROR(VLOOKUP(TRIM(E15752&amp;""),'Référentiel Articles'!$A$2:$F$634,6,FALSE),""))</f>
      </c>
      <c r="J15752" s="90">
        <f>IF(OR($E15752="",$H15752=""),"",$H15752*$I15752)</f>
      </c>
      <c r="K15752" s="87" t="str">
        <v/>
      </c>
    </row>
    <row r="15753">
      <c r="A15753" s="74" t="str">
        <v/>
      </c>
      <c r="B15753" s="74" t="str">
        <v/>
      </c>
      <c r="C15753" s="75">
        <f>IF($E15753="","",IFERROR(VLOOKUP(TRIM(E15753&amp;""),'Référentiel Articles'!$A$2:$F$634,2,FALSE),""))</f>
      </c>
      <c r="D15753" s="75">
        <f>IF($E15753="","",IFERROR(VLOOKUP(TRIM(E15753&amp;""),'Référentiel Articles'!$A$2:$F$634,3,FALSE),""))</f>
      </c>
      <c r="E15753" s="74" t="str">
        <v/>
      </c>
      <c r="F15753" s="75">
        <f>IF($E15753="","",IFERROR(VLOOKUP(TRIM(E15753&amp;""),'Référentiel Articles'!$A$2:$F$634,4,FALSE),""))</f>
      </c>
      <c r="G15753" s="76">
        <f>IF($E15753="","",IFERROR(VLOOKUP(TRIM(E15753&amp;""),'Référentiel Articles'!$A$2:$F$634,5,FALSE),""))</f>
      </c>
      <c r="H15753" s="77" t="str">
        <v/>
      </c>
      <c r="I15753" s="76">
        <f>IF($E15753="","",IFERROR(VLOOKUP(TRIM(E15753&amp;""),'Référentiel Articles'!$A$2:$F$634,6,FALSE),""))</f>
      </c>
      <c r="J15753" s="78">
        <f>IF(OR($E15753="",$H15753=""),"",$H15753*$I15753)</f>
      </c>
      <c r="K15753" s="79" t="str">
        <v/>
      </c>
    </row>
    <row r="15754">
      <c r="A15754" s="81" t="str">
        <v/>
      </c>
      <c r="B15754" s="81" t="str">
        <v/>
      </c>
      <c r="C15754" s="83">
        <f>IF($E15754="","",IFERROR(VLOOKUP(TRIM(E15754&amp;""),'Référentiel Articles'!$A$2:$F$634,2,FALSE),""))</f>
      </c>
      <c r="D15754" s="83">
        <f>IF($E15754="","",IFERROR(VLOOKUP(TRIM(E15754&amp;""),'Référentiel Articles'!$A$2:$F$634,3,FALSE),""))</f>
      </c>
      <c r="E15754" s="81" t="str">
        <v/>
      </c>
      <c r="F15754" s="83">
        <f>IF($E15754="","",IFERROR(VLOOKUP(TRIM(E15754&amp;""),'Référentiel Articles'!$A$2:$F$634,4,FALSE),""))</f>
      </c>
      <c r="G15754" s="84">
        <f>IF($E15754="","",IFERROR(VLOOKUP(TRIM(E15754&amp;""),'Référentiel Articles'!$A$2:$F$634,5,FALSE),""))</f>
      </c>
      <c r="H15754" s="85" t="str">
        <v/>
      </c>
      <c r="I15754" s="84">
        <f>IF($E15754="","",IFERROR(VLOOKUP(TRIM(E15754&amp;""),'Référentiel Articles'!$A$2:$F$634,6,FALSE),""))</f>
      </c>
      <c r="J15754" s="90">
        <f>IF(OR($E15754="",$H15754=""),"",$H15754*$I15754)</f>
      </c>
      <c r="K15754" s="87" t="str">
        <v/>
      </c>
    </row>
    <row r="15755">
      <c r="A15755" s="74" t="str">
        <v/>
      </c>
      <c r="B15755" s="74" t="str">
        <v/>
      </c>
      <c r="C15755" s="75">
        <f>IF($E15755="","",IFERROR(VLOOKUP(TRIM(E15755&amp;""),'Référentiel Articles'!$A$2:$F$634,2,FALSE),""))</f>
      </c>
      <c r="D15755" s="75">
        <f>IF($E15755="","",IFERROR(VLOOKUP(TRIM(E15755&amp;""),'Référentiel Articles'!$A$2:$F$634,3,FALSE),""))</f>
      </c>
      <c r="E15755" s="74" t="str">
        <v/>
      </c>
      <c r="F15755" s="75">
        <f>IF($E15755="","",IFERROR(VLOOKUP(TRIM(E15755&amp;""),'Référentiel Articles'!$A$2:$F$634,4,FALSE),""))</f>
      </c>
      <c r="G15755" s="76">
        <f>IF($E15755="","",IFERROR(VLOOKUP(TRIM(E15755&amp;""),'Référentiel Articles'!$A$2:$F$634,5,FALSE),""))</f>
      </c>
      <c r="H15755" s="77" t="str">
        <v/>
      </c>
      <c r="I15755" s="76">
        <f>IF($E15755="","",IFERROR(VLOOKUP(TRIM(E15755&amp;""),'Référentiel Articles'!$A$2:$F$634,6,FALSE),""))</f>
      </c>
      <c r="J15755" s="78">
        <f>IF(OR($E15755="",$H15755=""),"",$H15755*$I15755)</f>
      </c>
      <c r="K15755" s="79" t="str">
        <v/>
      </c>
    </row>
    <row r="15756">
      <c r="A15756" s="81" t="str">
        <v/>
      </c>
      <c r="B15756" s="81" t="str">
        <v/>
      </c>
      <c r="C15756" s="83">
        <f>IF($E15756="","",IFERROR(VLOOKUP(TRIM(E15756&amp;""),'Référentiel Articles'!$A$2:$F$634,2,FALSE),""))</f>
      </c>
      <c r="D15756" s="83">
        <f>IF($E15756="","",IFERROR(VLOOKUP(TRIM(E15756&amp;""),'Référentiel Articles'!$A$2:$F$634,3,FALSE),""))</f>
      </c>
      <c r="E15756" s="81" t="str">
        <v/>
      </c>
      <c r="F15756" s="83">
        <f>IF($E15756="","",IFERROR(VLOOKUP(TRIM(E15756&amp;""),'Référentiel Articles'!$A$2:$F$634,4,FALSE),""))</f>
      </c>
      <c r="G15756" s="84">
        <f>IF($E15756="","",IFERROR(VLOOKUP(TRIM(E15756&amp;""),'Référentiel Articles'!$A$2:$F$634,5,FALSE),""))</f>
      </c>
      <c r="H15756" s="85" t="str">
        <v/>
      </c>
      <c r="I15756" s="84">
        <f>IF($E15756="","",IFERROR(VLOOKUP(TRIM(E15756&amp;""),'Référentiel Articles'!$A$2:$F$634,6,FALSE),""))</f>
      </c>
      <c r="J15756" s="90">
        <f>IF(OR($E15756="",$H15756=""),"",$H15756*$I15756)</f>
      </c>
      <c r="K15756" s="87" t="str">
        <v/>
      </c>
    </row>
    <row r="15757">
      <c r="A15757" s="74" t="str">
        <v/>
      </c>
      <c r="B15757" s="74" t="str">
        <v/>
      </c>
      <c r="C15757" s="75">
        <f>IF($E15757="","",IFERROR(VLOOKUP(TRIM(E15757&amp;""),'Référentiel Articles'!$A$2:$F$634,2,FALSE),""))</f>
      </c>
      <c r="D15757" s="75">
        <f>IF($E15757="","",IFERROR(VLOOKUP(TRIM(E15757&amp;""),'Référentiel Articles'!$A$2:$F$634,3,FALSE),""))</f>
      </c>
      <c r="E15757" s="74" t="str">
        <v/>
      </c>
      <c r="F15757" s="75">
        <f>IF($E15757="","",IFERROR(VLOOKUP(TRIM(E15757&amp;""),'Référentiel Articles'!$A$2:$F$634,4,FALSE),""))</f>
      </c>
      <c r="G15757" s="76">
        <f>IF($E15757="","",IFERROR(VLOOKUP(TRIM(E15757&amp;""),'Référentiel Articles'!$A$2:$F$634,5,FALSE),""))</f>
      </c>
      <c r="H15757" s="77" t="str">
        <v/>
      </c>
      <c r="I15757" s="76">
        <f>IF($E15757="","",IFERROR(VLOOKUP(TRIM(E15757&amp;""),'Référentiel Articles'!$A$2:$F$634,6,FALSE),""))</f>
      </c>
      <c r="J15757" s="78">
        <f>IF(OR($E15757="",$H15757=""),"",$H15757*$I15757)</f>
      </c>
      <c r="K15757" s="79" t="str">
        <v/>
      </c>
    </row>
    <row r="15758">
      <c r="A15758" s="81" t="str">
        <v/>
      </c>
      <c r="B15758" s="81" t="str">
        <v/>
      </c>
      <c r="C15758" s="83">
        <f>IF($E15758="","",IFERROR(VLOOKUP(TRIM(E15758&amp;""),'Référentiel Articles'!$A$2:$F$634,2,FALSE),""))</f>
      </c>
      <c r="D15758" s="83">
        <f>IF($E15758="","",IFERROR(VLOOKUP(TRIM(E15758&amp;""),'Référentiel Articles'!$A$2:$F$634,3,FALSE),""))</f>
      </c>
      <c r="E15758" s="81" t="str">
        <v/>
      </c>
      <c r="F15758" s="83">
        <f>IF($E15758="","",IFERROR(VLOOKUP(TRIM(E15758&amp;""),'Référentiel Articles'!$A$2:$F$634,4,FALSE),""))</f>
      </c>
      <c r="G15758" s="84">
        <f>IF($E15758="","",IFERROR(VLOOKUP(TRIM(E15758&amp;""),'Référentiel Articles'!$A$2:$F$634,5,FALSE),""))</f>
      </c>
      <c r="H15758" s="85" t="str">
        <v/>
      </c>
      <c r="I15758" s="84">
        <f>IF($E15758="","",IFERROR(VLOOKUP(TRIM(E15758&amp;""),'Référentiel Articles'!$A$2:$F$634,6,FALSE),""))</f>
      </c>
      <c r="J15758" s="90">
        <f>IF(OR($E15758="",$H15758=""),"",$H15758*$I15758)</f>
      </c>
      <c r="K15758" s="87" t="str">
        <v/>
      </c>
    </row>
    <row r="15759">
      <c r="A15759" s="74" t="str">
        <v/>
      </c>
      <c r="B15759" s="74" t="str">
        <v/>
      </c>
      <c r="C15759" s="75">
        <f>IF($E15759="","",IFERROR(VLOOKUP(TRIM(E15759&amp;""),'Référentiel Articles'!$A$2:$F$634,2,FALSE),""))</f>
      </c>
      <c r="D15759" s="75">
        <f>IF($E15759="","",IFERROR(VLOOKUP(TRIM(E15759&amp;""),'Référentiel Articles'!$A$2:$F$634,3,FALSE),""))</f>
      </c>
      <c r="E15759" s="74" t="str">
        <v/>
      </c>
      <c r="F15759" s="75">
        <f>IF($E15759="","",IFERROR(VLOOKUP(TRIM(E15759&amp;""),'Référentiel Articles'!$A$2:$F$634,4,FALSE),""))</f>
      </c>
      <c r="G15759" s="76">
        <f>IF($E15759="","",IFERROR(VLOOKUP(TRIM(E15759&amp;""),'Référentiel Articles'!$A$2:$F$634,5,FALSE),""))</f>
      </c>
      <c r="H15759" s="77" t="str">
        <v/>
      </c>
      <c r="I15759" s="76">
        <f>IF($E15759="","",IFERROR(VLOOKUP(TRIM(E15759&amp;""),'Référentiel Articles'!$A$2:$F$634,6,FALSE),""))</f>
      </c>
      <c r="J15759" s="78">
        <f>IF(OR($E15759="",$H15759=""),"",$H15759*$I15759)</f>
      </c>
      <c r="K15759" s="79" t="str">
        <v/>
      </c>
    </row>
    <row r="15760">
      <c r="A15760" s="81" t="str">
        <v/>
      </c>
      <c r="B15760" s="81" t="str">
        <v/>
      </c>
      <c r="C15760" s="83">
        <f>IF($E15760="","",IFERROR(VLOOKUP(TRIM(E15760&amp;""),'Référentiel Articles'!$A$2:$F$634,2,FALSE),""))</f>
      </c>
      <c r="D15760" s="83">
        <f>IF($E15760="","",IFERROR(VLOOKUP(TRIM(E15760&amp;""),'Référentiel Articles'!$A$2:$F$634,3,FALSE),""))</f>
      </c>
      <c r="E15760" s="81" t="str">
        <v/>
      </c>
      <c r="F15760" s="83">
        <f>IF($E15760="","",IFERROR(VLOOKUP(TRIM(E15760&amp;""),'Référentiel Articles'!$A$2:$F$634,4,FALSE),""))</f>
      </c>
      <c r="G15760" s="84">
        <f>IF($E15760="","",IFERROR(VLOOKUP(TRIM(E15760&amp;""),'Référentiel Articles'!$A$2:$F$634,5,FALSE),""))</f>
      </c>
      <c r="H15760" s="85" t="str">
        <v/>
      </c>
      <c r="I15760" s="84">
        <f>IF($E15760="","",IFERROR(VLOOKUP(TRIM(E15760&amp;""),'Référentiel Articles'!$A$2:$F$634,6,FALSE),""))</f>
      </c>
      <c r="J15760" s="90">
        <f>IF(OR($E15760="",$H15760=""),"",$H15760*$I15760)</f>
      </c>
      <c r="K15760" s="87" t="str">
        <v/>
      </c>
    </row>
    <row r="15761">
      <c r="A15761" s="74" t="str">
        <v/>
      </c>
      <c r="B15761" s="74" t="str">
        <v/>
      </c>
      <c r="C15761" s="75">
        <f>IF($E15761="","",IFERROR(VLOOKUP(TRIM(E15761&amp;""),'Référentiel Articles'!$A$2:$F$634,2,FALSE),""))</f>
      </c>
      <c r="D15761" s="75">
        <f>IF($E15761="","",IFERROR(VLOOKUP(TRIM(E15761&amp;""),'Référentiel Articles'!$A$2:$F$634,3,FALSE),""))</f>
      </c>
      <c r="E15761" s="74" t="str">
        <v/>
      </c>
      <c r="F15761" s="75">
        <f>IF($E15761="","",IFERROR(VLOOKUP(TRIM(E15761&amp;""),'Référentiel Articles'!$A$2:$F$634,4,FALSE),""))</f>
      </c>
      <c r="G15761" s="76">
        <f>IF($E15761="","",IFERROR(VLOOKUP(TRIM(E15761&amp;""),'Référentiel Articles'!$A$2:$F$634,5,FALSE),""))</f>
      </c>
      <c r="H15761" s="77" t="str">
        <v/>
      </c>
      <c r="I15761" s="76">
        <f>IF($E15761="","",IFERROR(VLOOKUP(TRIM(E15761&amp;""),'Référentiel Articles'!$A$2:$F$634,6,FALSE),""))</f>
      </c>
      <c r="J15761" s="78">
        <f>IF(OR($E15761="",$H15761=""),"",$H15761*$I15761)</f>
      </c>
      <c r="K15761" s="79" t="str">
        <v/>
      </c>
    </row>
    <row r="15762">
      <c r="A15762" s="81" t="str">
        <v/>
      </c>
      <c r="B15762" s="81" t="str">
        <v/>
      </c>
      <c r="C15762" s="83">
        <f>IF($E15762="","",IFERROR(VLOOKUP(TRIM(E15762&amp;""),'Référentiel Articles'!$A$2:$F$634,2,FALSE),""))</f>
      </c>
      <c r="D15762" s="83">
        <f>IF($E15762="","",IFERROR(VLOOKUP(TRIM(E15762&amp;""),'Référentiel Articles'!$A$2:$F$634,3,FALSE),""))</f>
      </c>
      <c r="E15762" s="81" t="str">
        <v/>
      </c>
      <c r="F15762" s="83">
        <f>IF($E15762="","",IFERROR(VLOOKUP(TRIM(E15762&amp;""),'Référentiel Articles'!$A$2:$F$634,4,FALSE),""))</f>
      </c>
      <c r="G15762" s="84">
        <f>IF($E15762="","",IFERROR(VLOOKUP(TRIM(E15762&amp;""),'Référentiel Articles'!$A$2:$F$634,5,FALSE),""))</f>
      </c>
      <c r="H15762" s="85" t="str">
        <v/>
      </c>
      <c r="I15762" s="84">
        <f>IF($E15762="","",IFERROR(VLOOKUP(TRIM(E15762&amp;""),'Référentiel Articles'!$A$2:$F$634,6,FALSE),""))</f>
      </c>
      <c r="J15762" s="90">
        <f>IF(OR($E15762="",$H15762=""),"",$H15762*$I15762)</f>
      </c>
      <c r="K15762" s="87" t="str">
        <v/>
      </c>
    </row>
    <row r="15763">
      <c r="A15763" s="74" t="str">
        <v/>
      </c>
      <c r="B15763" s="74" t="str">
        <v/>
      </c>
      <c r="C15763" s="75">
        <f>IF($E15763="","",IFERROR(VLOOKUP(TRIM(E15763&amp;""),'Référentiel Articles'!$A$2:$F$634,2,FALSE),""))</f>
      </c>
      <c r="D15763" s="75">
        <f>IF($E15763="","",IFERROR(VLOOKUP(TRIM(E15763&amp;""),'Référentiel Articles'!$A$2:$F$634,3,FALSE),""))</f>
      </c>
      <c r="E15763" s="74" t="str">
        <v/>
      </c>
      <c r="F15763" s="75">
        <f>IF($E15763="","",IFERROR(VLOOKUP(TRIM(E15763&amp;""),'Référentiel Articles'!$A$2:$F$634,4,FALSE),""))</f>
      </c>
      <c r="G15763" s="76">
        <f>IF($E15763="","",IFERROR(VLOOKUP(TRIM(E15763&amp;""),'Référentiel Articles'!$A$2:$F$634,5,FALSE),""))</f>
      </c>
      <c r="H15763" s="77" t="str">
        <v/>
      </c>
      <c r="I15763" s="76">
        <f>IF($E15763="","",IFERROR(VLOOKUP(TRIM(E15763&amp;""),'Référentiel Articles'!$A$2:$F$634,6,FALSE),""))</f>
      </c>
      <c r="J15763" s="78">
        <f>IF(OR($E15763="",$H15763=""),"",$H15763*$I15763)</f>
      </c>
      <c r="K15763" s="79" t="str">
        <v/>
      </c>
    </row>
    <row r="15764">
      <c r="A15764" s="81" t="str">
        <v/>
      </c>
      <c r="B15764" s="81" t="str">
        <v/>
      </c>
      <c r="C15764" s="83">
        <f>IF($E15764="","",IFERROR(VLOOKUP(TRIM(E15764&amp;""),'Référentiel Articles'!$A$2:$F$634,2,FALSE),""))</f>
      </c>
      <c r="D15764" s="83">
        <f>IF($E15764="","",IFERROR(VLOOKUP(TRIM(E15764&amp;""),'Référentiel Articles'!$A$2:$F$634,3,FALSE),""))</f>
      </c>
      <c r="E15764" s="81" t="str">
        <v/>
      </c>
      <c r="F15764" s="83">
        <f>IF($E15764="","",IFERROR(VLOOKUP(TRIM(E15764&amp;""),'Référentiel Articles'!$A$2:$F$634,4,FALSE),""))</f>
      </c>
      <c r="G15764" s="84">
        <f>IF($E15764="","",IFERROR(VLOOKUP(TRIM(E15764&amp;""),'Référentiel Articles'!$A$2:$F$634,5,FALSE),""))</f>
      </c>
      <c r="H15764" s="85" t="str">
        <v/>
      </c>
      <c r="I15764" s="84">
        <f>IF($E15764="","",IFERROR(VLOOKUP(TRIM(E15764&amp;""),'Référentiel Articles'!$A$2:$F$634,6,FALSE),""))</f>
      </c>
      <c r="J15764" s="90">
        <f>IF(OR($E15764="",$H15764=""),"",$H15764*$I15764)</f>
      </c>
      <c r="K15764" s="87" t="str">
        <v/>
      </c>
    </row>
    <row r="15765">
      <c r="A15765" s="74" t="str">
        <v/>
      </c>
      <c r="B15765" s="74" t="str">
        <v/>
      </c>
      <c r="C15765" s="75">
        <f>IF($E15765="","",IFERROR(VLOOKUP(TRIM(E15765&amp;""),'Référentiel Articles'!$A$2:$F$634,2,FALSE),""))</f>
      </c>
      <c r="D15765" s="75">
        <f>IF($E15765="","",IFERROR(VLOOKUP(TRIM(E15765&amp;""),'Référentiel Articles'!$A$2:$F$634,3,FALSE),""))</f>
      </c>
      <c r="E15765" s="74" t="str">
        <v/>
      </c>
      <c r="F15765" s="75">
        <f>IF($E15765="","",IFERROR(VLOOKUP(TRIM(E15765&amp;""),'Référentiel Articles'!$A$2:$F$634,4,FALSE),""))</f>
      </c>
      <c r="G15765" s="76">
        <f>IF($E15765="","",IFERROR(VLOOKUP(TRIM(E15765&amp;""),'Référentiel Articles'!$A$2:$F$634,5,FALSE),""))</f>
      </c>
      <c r="H15765" s="77" t="str">
        <v/>
      </c>
      <c r="I15765" s="76">
        <f>IF($E15765="","",IFERROR(VLOOKUP(TRIM(E15765&amp;""),'Référentiel Articles'!$A$2:$F$634,6,FALSE),""))</f>
      </c>
      <c r="J15765" s="78">
        <f>IF(OR($E15765="",$H15765=""),"",$H15765*$I15765)</f>
      </c>
      <c r="K15765" s="79" t="str">
        <v/>
      </c>
    </row>
    <row r="15766">
      <c r="A15766" s="81" t="str">
        <v/>
      </c>
      <c r="B15766" s="81" t="str">
        <v/>
      </c>
      <c r="C15766" s="83">
        <f>IF($E15766="","",IFERROR(VLOOKUP(TRIM(E15766&amp;""),'Référentiel Articles'!$A$2:$F$634,2,FALSE),""))</f>
      </c>
      <c r="D15766" s="83">
        <f>IF($E15766="","",IFERROR(VLOOKUP(TRIM(E15766&amp;""),'Référentiel Articles'!$A$2:$F$634,3,FALSE),""))</f>
      </c>
      <c r="E15766" s="81" t="str">
        <v/>
      </c>
      <c r="F15766" s="83">
        <f>IF($E15766="","",IFERROR(VLOOKUP(TRIM(E15766&amp;""),'Référentiel Articles'!$A$2:$F$634,4,FALSE),""))</f>
      </c>
      <c r="G15766" s="84">
        <f>IF($E15766="","",IFERROR(VLOOKUP(TRIM(E15766&amp;""),'Référentiel Articles'!$A$2:$F$634,5,FALSE),""))</f>
      </c>
      <c r="H15766" s="85" t="str">
        <v/>
      </c>
      <c r="I15766" s="84">
        <f>IF($E15766="","",IFERROR(VLOOKUP(TRIM(E15766&amp;""),'Référentiel Articles'!$A$2:$F$634,6,FALSE),""))</f>
      </c>
      <c r="J15766" s="90">
        <f>IF(OR($E15766="",$H15766=""),"",$H15766*$I15766)</f>
      </c>
      <c r="K15766" s="87" t="str">
        <v/>
      </c>
    </row>
    <row r="15767">
      <c r="A15767" s="74" t="str">
        <v/>
      </c>
      <c r="B15767" s="74" t="str">
        <v/>
      </c>
      <c r="C15767" s="75">
        <f>IF($E15767="","",IFERROR(VLOOKUP(TRIM(E15767&amp;""),'Référentiel Articles'!$A$2:$F$634,2,FALSE),""))</f>
      </c>
      <c r="D15767" s="75">
        <f>IF($E15767="","",IFERROR(VLOOKUP(TRIM(E15767&amp;""),'Référentiel Articles'!$A$2:$F$634,3,FALSE),""))</f>
      </c>
      <c r="E15767" s="74" t="str">
        <v/>
      </c>
      <c r="F15767" s="75">
        <f>IF($E15767="","",IFERROR(VLOOKUP(TRIM(E15767&amp;""),'Référentiel Articles'!$A$2:$F$634,4,FALSE),""))</f>
      </c>
      <c r="G15767" s="76">
        <f>IF($E15767="","",IFERROR(VLOOKUP(TRIM(E15767&amp;""),'Référentiel Articles'!$A$2:$F$634,5,FALSE),""))</f>
      </c>
      <c r="H15767" s="77" t="str">
        <v/>
      </c>
      <c r="I15767" s="76">
        <f>IF($E15767="","",IFERROR(VLOOKUP(TRIM(E15767&amp;""),'Référentiel Articles'!$A$2:$F$634,6,FALSE),""))</f>
      </c>
      <c r="J15767" s="78">
        <f>IF(OR($E15767="",$H15767=""),"",$H15767*$I15767)</f>
      </c>
      <c r="K15767" s="79" t="str">
        <v/>
      </c>
    </row>
    <row r="15768">
      <c r="A15768" s="81" t="str">
        <v/>
      </c>
      <c r="B15768" s="81" t="str">
        <v/>
      </c>
      <c r="C15768" s="83">
        <f>IF($E15768="","",IFERROR(VLOOKUP(TRIM(E15768&amp;""),'Référentiel Articles'!$A$2:$F$634,2,FALSE),""))</f>
      </c>
      <c r="D15768" s="83">
        <f>IF($E15768="","",IFERROR(VLOOKUP(TRIM(E15768&amp;""),'Référentiel Articles'!$A$2:$F$634,3,FALSE),""))</f>
      </c>
      <c r="E15768" s="81" t="str">
        <v/>
      </c>
      <c r="F15768" s="83">
        <f>IF($E15768="","",IFERROR(VLOOKUP(TRIM(E15768&amp;""),'Référentiel Articles'!$A$2:$F$634,4,FALSE),""))</f>
      </c>
      <c r="G15768" s="84">
        <f>IF($E15768="","",IFERROR(VLOOKUP(TRIM(E15768&amp;""),'Référentiel Articles'!$A$2:$F$634,5,FALSE),""))</f>
      </c>
      <c r="H15768" s="85" t="str">
        <v/>
      </c>
      <c r="I15768" s="84">
        <f>IF($E15768="","",IFERROR(VLOOKUP(TRIM(E15768&amp;""),'Référentiel Articles'!$A$2:$F$634,6,FALSE),""))</f>
      </c>
      <c r="J15768" s="90">
        <f>IF(OR($E15768="",$H15768=""),"",$H15768*$I15768)</f>
      </c>
      <c r="K15768" s="87" t="str">
        <v/>
      </c>
    </row>
    <row r="15769">
      <c r="A15769" s="74" t="str">
        <v/>
      </c>
      <c r="B15769" s="74" t="str">
        <v/>
      </c>
      <c r="C15769" s="75">
        <f>IF($E15769="","",IFERROR(VLOOKUP(TRIM(E15769&amp;""),'Référentiel Articles'!$A$2:$F$634,2,FALSE),""))</f>
      </c>
      <c r="D15769" s="75">
        <f>IF($E15769="","",IFERROR(VLOOKUP(TRIM(E15769&amp;""),'Référentiel Articles'!$A$2:$F$634,3,FALSE),""))</f>
      </c>
      <c r="E15769" s="74" t="str">
        <v/>
      </c>
      <c r="F15769" s="75">
        <f>IF($E15769="","",IFERROR(VLOOKUP(TRIM(E15769&amp;""),'Référentiel Articles'!$A$2:$F$634,4,FALSE),""))</f>
      </c>
      <c r="G15769" s="76">
        <f>IF($E15769="","",IFERROR(VLOOKUP(TRIM(E15769&amp;""),'Référentiel Articles'!$A$2:$F$634,5,FALSE),""))</f>
      </c>
      <c r="H15769" s="77" t="str">
        <v/>
      </c>
      <c r="I15769" s="76">
        <f>IF($E15769="","",IFERROR(VLOOKUP(TRIM(E15769&amp;""),'Référentiel Articles'!$A$2:$F$634,6,FALSE),""))</f>
      </c>
      <c r="J15769" s="78">
        <f>IF(OR($E15769="",$H15769=""),"",$H15769*$I15769)</f>
      </c>
      <c r="K15769" s="79" t="str">
        <v/>
      </c>
    </row>
    <row r="15770">
      <c r="A15770" s="81" t="str">
        <v/>
      </c>
      <c r="B15770" s="81" t="str">
        <v/>
      </c>
      <c r="C15770" s="83">
        <f>IF($E15770="","",IFERROR(VLOOKUP(TRIM(E15770&amp;""),'Référentiel Articles'!$A$2:$F$634,2,FALSE),""))</f>
      </c>
      <c r="D15770" s="83">
        <f>IF($E15770="","",IFERROR(VLOOKUP(TRIM(E15770&amp;""),'Référentiel Articles'!$A$2:$F$634,3,FALSE),""))</f>
      </c>
      <c r="E15770" s="81" t="str">
        <v/>
      </c>
      <c r="F15770" s="83">
        <f>IF($E15770="","",IFERROR(VLOOKUP(TRIM(E15770&amp;""),'Référentiel Articles'!$A$2:$F$634,4,FALSE),""))</f>
      </c>
      <c r="G15770" s="84">
        <f>IF($E15770="","",IFERROR(VLOOKUP(TRIM(E15770&amp;""),'Référentiel Articles'!$A$2:$F$634,5,FALSE),""))</f>
      </c>
      <c r="H15770" s="85" t="str">
        <v/>
      </c>
      <c r="I15770" s="84">
        <f>IF($E15770="","",IFERROR(VLOOKUP(TRIM(E15770&amp;""),'Référentiel Articles'!$A$2:$F$634,6,FALSE),""))</f>
      </c>
      <c r="J15770" s="90">
        <f>IF(OR($E15770="",$H15770=""),"",$H15770*$I15770)</f>
      </c>
      <c r="K15770" s="87" t="str">
        <v/>
      </c>
    </row>
    <row r="15771">
      <c r="A15771" s="74" t="str">
        <v/>
      </c>
      <c r="B15771" s="74" t="str">
        <v/>
      </c>
      <c r="C15771" s="75">
        <f>IF($E15771="","",IFERROR(VLOOKUP(TRIM(E15771&amp;""),'Référentiel Articles'!$A$2:$F$634,2,FALSE),""))</f>
      </c>
      <c r="D15771" s="75">
        <f>IF($E15771="","",IFERROR(VLOOKUP(TRIM(E15771&amp;""),'Référentiel Articles'!$A$2:$F$634,3,FALSE),""))</f>
      </c>
      <c r="E15771" s="74" t="str">
        <v/>
      </c>
      <c r="F15771" s="75">
        <f>IF($E15771="","",IFERROR(VLOOKUP(TRIM(E15771&amp;""),'Référentiel Articles'!$A$2:$F$634,4,FALSE),""))</f>
      </c>
      <c r="G15771" s="76">
        <f>IF($E15771="","",IFERROR(VLOOKUP(TRIM(E15771&amp;""),'Référentiel Articles'!$A$2:$F$634,5,FALSE),""))</f>
      </c>
      <c r="H15771" s="77" t="str">
        <v/>
      </c>
      <c r="I15771" s="76">
        <f>IF($E15771="","",IFERROR(VLOOKUP(TRIM(E15771&amp;""),'Référentiel Articles'!$A$2:$F$634,6,FALSE),""))</f>
      </c>
      <c r="J15771" s="78">
        <f>IF(OR($E15771="",$H15771=""),"",$H15771*$I15771)</f>
      </c>
      <c r="K15771" s="79" t="str">
        <v/>
      </c>
    </row>
    <row r="15772">
      <c r="A15772" s="81" t="str">
        <v/>
      </c>
      <c r="B15772" s="81" t="str">
        <v/>
      </c>
      <c r="C15772" s="83">
        <f>IF($E15772="","",IFERROR(VLOOKUP(TRIM(E15772&amp;""),'Référentiel Articles'!$A$2:$F$634,2,FALSE),""))</f>
      </c>
      <c r="D15772" s="83">
        <f>IF($E15772="","",IFERROR(VLOOKUP(TRIM(E15772&amp;""),'Référentiel Articles'!$A$2:$F$634,3,FALSE),""))</f>
      </c>
      <c r="E15772" s="81" t="str">
        <v/>
      </c>
      <c r="F15772" s="83">
        <f>IF($E15772="","",IFERROR(VLOOKUP(TRIM(E15772&amp;""),'Référentiel Articles'!$A$2:$F$634,4,FALSE),""))</f>
      </c>
      <c r="G15772" s="84">
        <f>IF($E15772="","",IFERROR(VLOOKUP(TRIM(E15772&amp;""),'Référentiel Articles'!$A$2:$F$634,5,FALSE),""))</f>
      </c>
      <c r="H15772" s="85" t="str">
        <v/>
      </c>
      <c r="I15772" s="84">
        <f>IF($E15772="","",IFERROR(VLOOKUP(TRIM(E15772&amp;""),'Référentiel Articles'!$A$2:$F$634,6,FALSE),""))</f>
      </c>
      <c r="J15772" s="90">
        <f>IF(OR($E15772="",$H15772=""),"",$H15772*$I15772)</f>
      </c>
      <c r="K15772" s="87" t="str">
        <v/>
      </c>
    </row>
    <row r="15773">
      <c r="A15773" s="74" t="str">
        <v/>
      </c>
      <c r="B15773" s="74" t="str">
        <v/>
      </c>
      <c r="C15773" s="75">
        <f>IF($E15773="","",IFERROR(VLOOKUP(TRIM(E15773&amp;""),'Référentiel Articles'!$A$2:$F$634,2,FALSE),""))</f>
      </c>
      <c r="D15773" s="75">
        <f>IF($E15773="","",IFERROR(VLOOKUP(TRIM(E15773&amp;""),'Référentiel Articles'!$A$2:$F$634,3,FALSE),""))</f>
      </c>
      <c r="E15773" s="74" t="str">
        <v/>
      </c>
      <c r="F15773" s="75">
        <f>IF($E15773="","",IFERROR(VLOOKUP(TRIM(E15773&amp;""),'Référentiel Articles'!$A$2:$F$634,4,FALSE),""))</f>
      </c>
      <c r="G15773" s="76">
        <f>IF($E15773="","",IFERROR(VLOOKUP(TRIM(E15773&amp;""),'Référentiel Articles'!$A$2:$F$634,5,FALSE),""))</f>
      </c>
      <c r="H15773" s="77" t="str">
        <v/>
      </c>
      <c r="I15773" s="76">
        <f>IF($E15773="","",IFERROR(VLOOKUP(TRIM(E15773&amp;""),'Référentiel Articles'!$A$2:$F$634,6,FALSE),""))</f>
      </c>
      <c r="J15773" s="78">
        <f>IF(OR($E15773="",$H15773=""),"",$H15773*$I15773)</f>
      </c>
      <c r="K15773" s="79" t="str">
        <v/>
      </c>
    </row>
    <row r="15774">
      <c r="A15774" s="81" t="str">
        <v/>
      </c>
      <c r="B15774" s="81" t="str">
        <v/>
      </c>
      <c r="C15774" s="83">
        <f>IF($E15774="","",IFERROR(VLOOKUP(TRIM(E15774&amp;""),'Référentiel Articles'!$A$2:$F$634,2,FALSE),""))</f>
      </c>
      <c r="D15774" s="83">
        <f>IF($E15774="","",IFERROR(VLOOKUP(TRIM(E15774&amp;""),'Référentiel Articles'!$A$2:$F$634,3,FALSE),""))</f>
      </c>
      <c r="E15774" s="81" t="str">
        <v/>
      </c>
      <c r="F15774" s="83">
        <f>IF($E15774="","",IFERROR(VLOOKUP(TRIM(E15774&amp;""),'Référentiel Articles'!$A$2:$F$634,4,FALSE),""))</f>
      </c>
      <c r="G15774" s="84">
        <f>IF($E15774="","",IFERROR(VLOOKUP(TRIM(E15774&amp;""),'Référentiel Articles'!$A$2:$F$634,5,FALSE),""))</f>
      </c>
      <c r="H15774" s="85" t="str">
        <v/>
      </c>
      <c r="I15774" s="84">
        <f>IF($E15774="","",IFERROR(VLOOKUP(TRIM(E15774&amp;""),'Référentiel Articles'!$A$2:$F$634,6,FALSE),""))</f>
      </c>
      <c r="J15774" s="90">
        <f>IF(OR($E15774="",$H15774=""),"",$H15774*$I15774)</f>
      </c>
      <c r="K15774" s="87" t="str">
        <v/>
      </c>
    </row>
    <row r="15775">
      <c r="A15775" s="74" t="str">
        <v/>
      </c>
      <c r="B15775" s="74" t="str">
        <v/>
      </c>
      <c r="C15775" s="75">
        <f>IF($E15775="","",IFERROR(VLOOKUP(TRIM(E15775&amp;""),'Référentiel Articles'!$A$2:$F$634,2,FALSE),""))</f>
      </c>
      <c r="D15775" s="75">
        <f>IF($E15775="","",IFERROR(VLOOKUP(TRIM(E15775&amp;""),'Référentiel Articles'!$A$2:$F$634,3,FALSE),""))</f>
      </c>
      <c r="E15775" s="74" t="str">
        <v/>
      </c>
      <c r="F15775" s="75">
        <f>IF($E15775="","",IFERROR(VLOOKUP(TRIM(E15775&amp;""),'Référentiel Articles'!$A$2:$F$634,4,FALSE),""))</f>
      </c>
      <c r="G15775" s="76">
        <f>IF($E15775="","",IFERROR(VLOOKUP(TRIM(E15775&amp;""),'Référentiel Articles'!$A$2:$F$634,5,FALSE),""))</f>
      </c>
      <c r="H15775" s="77" t="str">
        <v/>
      </c>
      <c r="I15775" s="76">
        <f>IF($E15775="","",IFERROR(VLOOKUP(TRIM(E15775&amp;""),'Référentiel Articles'!$A$2:$F$634,6,FALSE),""))</f>
      </c>
      <c r="J15775" s="78">
        <f>IF(OR($E15775="",$H15775=""),"",$H15775*$I15775)</f>
      </c>
      <c r="K15775" s="79" t="str">
        <v/>
      </c>
    </row>
    <row r="15776">
      <c r="A15776" s="81" t="str">
        <v/>
      </c>
      <c r="B15776" s="81" t="str">
        <v/>
      </c>
      <c r="C15776" s="83">
        <f>IF($E15776="","",IFERROR(VLOOKUP(TRIM(E15776&amp;""),'Référentiel Articles'!$A$2:$F$634,2,FALSE),""))</f>
      </c>
      <c r="D15776" s="83">
        <f>IF($E15776="","",IFERROR(VLOOKUP(TRIM(E15776&amp;""),'Référentiel Articles'!$A$2:$F$634,3,FALSE),""))</f>
      </c>
      <c r="E15776" s="81" t="str">
        <v/>
      </c>
      <c r="F15776" s="83">
        <f>IF($E15776="","",IFERROR(VLOOKUP(TRIM(E15776&amp;""),'Référentiel Articles'!$A$2:$F$634,4,FALSE),""))</f>
      </c>
      <c r="G15776" s="84">
        <f>IF($E15776="","",IFERROR(VLOOKUP(TRIM(E15776&amp;""),'Référentiel Articles'!$A$2:$F$634,5,FALSE),""))</f>
      </c>
      <c r="H15776" s="85" t="str">
        <v/>
      </c>
      <c r="I15776" s="84">
        <f>IF($E15776="","",IFERROR(VLOOKUP(TRIM(E15776&amp;""),'Référentiel Articles'!$A$2:$F$634,6,FALSE),""))</f>
      </c>
      <c r="J15776" s="90">
        <f>IF(OR($E15776="",$H15776=""),"",$H15776*$I15776)</f>
      </c>
      <c r="K15776" s="87" t="str">
        <v/>
      </c>
    </row>
    <row r="15777">
      <c r="A15777" s="74" t="str">
        <v/>
      </c>
      <c r="B15777" s="74" t="str">
        <v/>
      </c>
      <c r="C15777" s="75">
        <f>IF($E15777="","",IFERROR(VLOOKUP(TRIM(E15777&amp;""),'Référentiel Articles'!$A$2:$F$634,2,FALSE),""))</f>
      </c>
      <c r="D15777" s="75">
        <f>IF($E15777="","",IFERROR(VLOOKUP(TRIM(E15777&amp;""),'Référentiel Articles'!$A$2:$F$634,3,FALSE),""))</f>
      </c>
      <c r="E15777" s="74" t="str">
        <v/>
      </c>
      <c r="F15777" s="75">
        <f>IF($E15777="","",IFERROR(VLOOKUP(TRIM(E15777&amp;""),'Référentiel Articles'!$A$2:$F$634,4,FALSE),""))</f>
      </c>
      <c r="G15777" s="76">
        <f>IF($E15777="","",IFERROR(VLOOKUP(TRIM(E15777&amp;""),'Référentiel Articles'!$A$2:$F$634,5,FALSE),""))</f>
      </c>
      <c r="H15777" s="77" t="str">
        <v/>
      </c>
      <c r="I15777" s="76">
        <f>IF($E15777="","",IFERROR(VLOOKUP(TRIM(E15777&amp;""),'Référentiel Articles'!$A$2:$F$634,6,FALSE),""))</f>
      </c>
      <c r="J15777" s="78">
        <f>IF(OR($E15777="",$H15777=""),"",$H15777*$I15777)</f>
      </c>
      <c r="K15777" s="79" t="str">
        <v/>
      </c>
    </row>
    <row r="15778">
      <c r="A15778" s="81" t="str">
        <v/>
      </c>
      <c r="B15778" s="81" t="str">
        <v/>
      </c>
      <c r="C15778" s="83">
        <f>IF($E15778="","",IFERROR(VLOOKUP(TRIM(E15778&amp;""),'Référentiel Articles'!$A$2:$F$634,2,FALSE),""))</f>
      </c>
      <c r="D15778" s="83">
        <f>IF($E15778="","",IFERROR(VLOOKUP(TRIM(E15778&amp;""),'Référentiel Articles'!$A$2:$F$634,3,FALSE),""))</f>
      </c>
      <c r="E15778" s="81" t="str">
        <v/>
      </c>
      <c r="F15778" s="83">
        <f>IF($E15778="","",IFERROR(VLOOKUP(TRIM(E15778&amp;""),'Référentiel Articles'!$A$2:$F$634,4,FALSE),""))</f>
      </c>
      <c r="G15778" s="84">
        <f>IF($E15778="","",IFERROR(VLOOKUP(TRIM(E15778&amp;""),'Référentiel Articles'!$A$2:$F$634,5,FALSE),""))</f>
      </c>
      <c r="H15778" s="85" t="str">
        <v/>
      </c>
      <c r="I15778" s="84">
        <f>IF($E15778="","",IFERROR(VLOOKUP(TRIM(E15778&amp;""),'Référentiel Articles'!$A$2:$F$634,6,FALSE),""))</f>
      </c>
      <c r="J15778" s="90">
        <f>IF(OR($E15778="",$H15778=""),"",$H15778*$I15778)</f>
      </c>
      <c r="K15778" s="87" t="str">
        <v/>
      </c>
    </row>
    <row r="15779">
      <c r="A15779" s="74" t="str">
        <v/>
      </c>
      <c r="B15779" s="74" t="str">
        <v/>
      </c>
      <c r="C15779" s="75">
        <f>IF($E15779="","",IFERROR(VLOOKUP(TRIM(E15779&amp;""),'Référentiel Articles'!$A$2:$F$634,2,FALSE),""))</f>
      </c>
      <c r="D15779" s="75">
        <f>IF($E15779="","",IFERROR(VLOOKUP(TRIM(E15779&amp;""),'Référentiel Articles'!$A$2:$F$634,3,FALSE),""))</f>
      </c>
      <c r="E15779" s="74" t="str">
        <v/>
      </c>
      <c r="F15779" s="75">
        <f>IF($E15779="","",IFERROR(VLOOKUP(TRIM(E15779&amp;""),'Référentiel Articles'!$A$2:$F$634,4,FALSE),""))</f>
      </c>
      <c r="G15779" s="76">
        <f>IF($E15779="","",IFERROR(VLOOKUP(TRIM(E15779&amp;""),'Référentiel Articles'!$A$2:$F$634,5,FALSE),""))</f>
      </c>
      <c r="H15779" s="77" t="str">
        <v/>
      </c>
      <c r="I15779" s="76">
        <f>IF($E15779="","",IFERROR(VLOOKUP(TRIM(E15779&amp;""),'Référentiel Articles'!$A$2:$F$634,6,FALSE),""))</f>
      </c>
      <c r="J15779" s="78">
        <f>IF(OR($E15779="",$H15779=""),"",$H15779*$I15779)</f>
      </c>
      <c r="K15779" s="79" t="str">
        <v/>
      </c>
    </row>
    <row r="15780">
      <c r="A15780" s="81" t="str">
        <v/>
      </c>
      <c r="B15780" s="81" t="str">
        <v/>
      </c>
      <c r="C15780" s="83">
        <f>IF($E15780="","",IFERROR(VLOOKUP(TRIM(E15780&amp;""),'Référentiel Articles'!$A$2:$F$634,2,FALSE),""))</f>
      </c>
      <c r="D15780" s="83">
        <f>IF($E15780="","",IFERROR(VLOOKUP(TRIM(E15780&amp;""),'Référentiel Articles'!$A$2:$F$634,3,FALSE),""))</f>
      </c>
      <c r="E15780" s="81" t="str">
        <v/>
      </c>
      <c r="F15780" s="83">
        <f>IF($E15780="","",IFERROR(VLOOKUP(TRIM(E15780&amp;""),'Référentiel Articles'!$A$2:$F$634,4,FALSE),""))</f>
      </c>
      <c r="G15780" s="84">
        <f>IF($E15780="","",IFERROR(VLOOKUP(TRIM(E15780&amp;""),'Référentiel Articles'!$A$2:$F$634,5,FALSE),""))</f>
      </c>
      <c r="H15780" s="85" t="str">
        <v/>
      </c>
      <c r="I15780" s="84">
        <f>IF($E15780="","",IFERROR(VLOOKUP(TRIM(E15780&amp;""),'Référentiel Articles'!$A$2:$F$634,6,FALSE),""))</f>
      </c>
      <c r="J15780" s="90">
        <f>IF(OR($E15780="",$H15780=""),"",$H15780*$I15780)</f>
      </c>
      <c r="K15780" s="87" t="str">
        <v/>
      </c>
    </row>
    <row r="15781">
      <c r="A15781" s="74" t="str">
        <v/>
      </c>
      <c r="B15781" s="74" t="str">
        <v/>
      </c>
      <c r="C15781" s="75">
        <f>IF($E15781="","",IFERROR(VLOOKUP(TRIM(E15781&amp;""),'Référentiel Articles'!$A$2:$F$634,2,FALSE),""))</f>
      </c>
      <c r="D15781" s="75">
        <f>IF($E15781="","",IFERROR(VLOOKUP(TRIM(E15781&amp;""),'Référentiel Articles'!$A$2:$F$634,3,FALSE),""))</f>
      </c>
      <c r="E15781" s="74" t="str">
        <v/>
      </c>
      <c r="F15781" s="75">
        <f>IF($E15781="","",IFERROR(VLOOKUP(TRIM(E15781&amp;""),'Référentiel Articles'!$A$2:$F$634,4,FALSE),""))</f>
      </c>
      <c r="G15781" s="76">
        <f>IF($E15781="","",IFERROR(VLOOKUP(TRIM(E15781&amp;""),'Référentiel Articles'!$A$2:$F$634,5,FALSE),""))</f>
      </c>
      <c r="H15781" s="77" t="str">
        <v/>
      </c>
      <c r="I15781" s="76">
        <f>IF($E15781="","",IFERROR(VLOOKUP(TRIM(E15781&amp;""),'Référentiel Articles'!$A$2:$F$634,6,FALSE),""))</f>
      </c>
      <c r="J15781" s="78">
        <f>IF(OR($E15781="",$H15781=""),"",$H15781*$I15781)</f>
      </c>
      <c r="K15781" s="79" t="str">
        <v/>
      </c>
    </row>
    <row r="15782">
      <c r="A15782" s="81" t="str">
        <v/>
      </c>
      <c r="B15782" s="81" t="str">
        <v/>
      </c>
      <c r="C15782" s="83">
        <f>IF($E15782="","",IFERROR(VLOOKUP(TRIM(E15782&amp;""),'Référentiel Articles'!$A$2:$F$634,2,FALSE),""))</f>
      </c>
      <c r="D15782" s="83">
        <f>IF($E15782="","",IFERROR(VLOOKUP(TRIM(E15782&amp;""),'Référentiel Articles'!$A$2:$F$634,3,FALSE),""))</f>
      </c>
      <c r="E15782" s="81" t="str">
        <v/>
      </c>
      <c r="F15782" s="83">
        <f>IF($E15782="","",IFERROR(VLOOKUP(TRIM(E15782&amp;""),'Référentiel Articles'!$A$2:$F$634,4,FALSE),""))</f>
      </c>
      <c r="G15782" s="84">
        <f>IF($E15782="","",IFERROR(VLOOKUP(TRIM(E15782&amp;""),'Référentiel Articles'!$A$2:$F$634,5,FALSE),""))</f>
      </c>
      <c r="H15782" s="85" t="str">
        <v/>
      </c>
      <c r="I15782" s="84">
        <f>IF($E15782="","",IFERROR(VLOOKUP(TRIM(E15782&amp;""),'Référentiel Articles'!$A$2:$F$634,6,FALSE),""))</f>
      </c>
      <c r="J15782" s="90">
        <f>IF(OR($E15782="",$H15782=""),"",$H15782*$I15782)</f>
      </c>
      <c r="K15782" s="87" t="str">
        <v/>
      </c>
    </row>
    <row r="15783">
      <c r="A15783" s="74" t="str">
        <v/>
      </c>
      <c r="B15783" s="74" t="str">
        <v/>
      </c>
      <c r="C15783" s="75">
        <f>IF($E15783="","",IFERROR(VLOOKUP(TRIM(E15783&amp;""),'Référentiel Articles'!$A$2:$F$634,2,FALSE),""))</f>
      </c>
      <c r="D15783" s="75">
        <f>IF($E15783="","",IFERROR(VLOOKUP(TRIM(E15783&amp;""),'Référentiel Articles'!$A$2:$F$634,3,FALSE),""))</f>
      </c>
      <c r="E15783" s="74" t="str">
        <v/>
      </c>
      <c r="F15783" s="75">
        <f>IF($E15783="","",IFERROR(VLOOKUP(TRIM(E15783&amp;""),'Référentiel Articles'!$A$2:$F$634,4,FALSE),""))</f>
      </c>
      <c r="G15783" s="76">
        <f>IF($E15783="","",IFERROR(VLOOKUP(TRIM(E15783&amp;""),'Référentiel Articles'!$A$2:$F$634,5,FALSE),""))</f>
      </c>
      <c r="H15783" s="77" t="str">
        <v/>
      </c>
      <c r="I15783" s="76">
        <f>IF($E15783="","",IFERROR(VLOOKUP(TRIM(E15783&amp;""),'Référentiel Articles'!$A$2:$F$634,6,FALSE),""))</f>
      </c>
      <c r="J15783" s="78">
        <f>IF(OR($E15783="",$H15783=""),"",$H15783*$I15783)</f>
      </c>
      <c r="K15783" s="79" t="str">
        <v/>
      </c>
    </row>
    <row r="15784">
      <c r="A15784" s="81" t="str">
        <v/>
      </c>
      <c r="B15784" s="81" t="str">
        <v/>
      </c>
      <c r="C15784" s="83">
        <f>IF($E15784="","",IFERROR(VLOOKUP(TRIM(E15784&amp;""),'Référentiel Articles'!$A$2:$F$634,2,FALSE),""))</f>
      </c>
      <c r="D15784" s="83">
        <f>IF($E15784="","",IFERROR(VLOOKUP(TRIM(E15784&amp;""),'Référentiel Articles'!$A$2:$F$634,3,FALSE),""))</f>
      </c>
      <c r="E15784" s="81" t="str">
        <v/>
      </c>
      <c r="F15784" s="83">
        <f>IF($E15784="","",IFERROR(VLOOKUP(TRIM(E15784&amp;""),'Référentiel Articles'!$A$2:$F$634,4,FALSE),""))</f>
      </c>
      <c r="G15784" s="84">
        <f>IF($E15784="","",IFERROR(VLOOKUP(TRIM(E15784&amp;""),'Référentiel Articles'!$A$2:$F$634,5,FALSE),""))</f>
      </c>
      <c r="H15784" s="85" t="str">
        <v/>
      </c>
      <c r="I15784" s="84">
        <f>IF($E15784="","",IFERROR(VLOOKUP(TRIM(E15784&amp;""),'Référentiel Articles'!$A$2:$F$634,6,FALSE),""))</f>
      </c>
      <c r="J15784" s="90">
        <f>IF(OR($E15784="",$H15784=""),"",$H15784*$I15784)</f>
      </c>
      <c r="K15784" s="87" t="str">
        <v/>
      </c>
    </row>
    <row r="15785">
      <c r="A15785" s="74" t="str">
        <v/>
      </c>
      <c r="B15785" s="74" t="str">
        <v/>
      </c>
      <c r="C15785" s="75">
        <f>IF($E15785="","",IFERROR(VLOOKUP(TRIM(E15785&amp;""),'Référentiel Articles'!$A$2:$F$634,2,FALSE),""))</f>
      </c>
      <c r="D15785" s="75">
        <f>IF($E15785="","",IFERROR(VLOOKUP(TRIM(E15785&amp;""),'Référentiel Articles'!$A$2:$F$634,3,FALSE),""))</f>
      </c>
      <c r="E15785" s="74" t="str">
        <v/>
      </c>
      <c r="F15785" s="75">
        <f>IF($E15785="","",IFERROR(VLOOKUP(TRIM(E15785&amp;""),'Référentiel Articles'!$A$2:$F$634,4,FALSE),""))</f>
      </c>
      <c r="G15785" s="76">
        <f>IF($E15785="","",IFERROR(VLOOKUP(TRIM(E15785&amp;""),'Référentiel Articles'!$A$2:$F$634,5,FALSE),""))</f>
      </c>
      <c r="H15785" s="77" t="str">
        <v/>
      </c>
      <c r="I15785" s="76">
        <f>IF($E15785="","",IFERROR(VLOOKUP(TRIM(E15785&amp;""),'Référentiel Articles'!$A$2:$F$634,6,FALSE),""))</f>
      </c>
      <c r="J15785" s="78">
        <f>IF(OR($E15785="",$H15785=""),"",$H15785*$I15785)</f>
      </c>
      <c r="K15785" s="79" t="str">
        <v/>
      </c>
    </row>
    <row r="15786">
      <c r="A15786" s="81" t="str">
        <v/>
      </c>
      <c r="B15786" s="81" t="str">
        <v/>
      </c>
      <c r="C15786" s="83">
        <f>IF($E15786="","",IFERROR(VLOOKUP(TRIM(E15786&amp;""),'Référentiel Articles'!$A$2:$F$634,2,FALSE),""))</f>
      </c>
      <c r="D15786" s="83">
        <f>IF($E15786="","",IFERROR(VLOOKUP(TRIM(E15786&amp;""),'Référentiel Articles'!$A$2:$F$634,3,FALSE),""))</f>
      </c>
      <c r="E15786" s="81" t="str">
        <v/>
      </c>
      <c r="F15786" s="83">
        <f>IF($E15786="","",IFERROR(VLOOKUP(TRIM(E15786&amp;""),'Référentiel Articles'!$A$2:$F$634,4,FALSE),""))</f>
      </c>
      <c r="G15786" s="84">
        <f>IF($E15786="","",IFERROR(VLOOKUP(TRIM(E15786&amp;""),'Référentiel Articles'!$A$2:$F$634,5,FALSE),""))</f>
      </c>
      <c r="H15786" s="85" t="str">
        <v/>
      </c>
      <c r="I15786" s="84">
        <f>IF($E15786="","",IFERROR(VLOOKUP(TRIM(E15786&amp;""),'Référentiel Articles'!$A$2:$F$634,6,FALSE),""))</f>
      </c>
      <c r="J15786" s="90">
        <f>IF(OR($E15786="",$H15786=""),"",$H15786*$I15786)</f>
      </c>
      <c r="K15786" s="87" t="str">
        <v/>
      </c>
    </row>
    <row r="15787">
      <c r="A15787" s="74" t="str">
        <v/>
      </c>
      <c r="B15787" s="74" t="str">
        <v/>
      </c>
      <c r="C15787" s="75">
        <f>IF($E15787="","",IFERROR(VLOOKUP(TRIM(E15787&amp;""),'Référentiel Articles'!$A$2:$F$634,2,FALSE),""))</f>
      </c>
      <c r="D15787" s="75">
        <f>IF($E15787="","",IFERROR(VLOOKUP(TRIM(E15787&amp;""),'Référentiel Articles'!$A$2:$F$634,3,FALSE),""))</f>
      </c>
      <c r="E15787" s="74" t="str">
        <v/>
      </c>
      <c r="F15787" s="75">
        <f>IF($E15787="","",IFERROR(VLOOKUP(TRIM(E15787&amp;""),'Référentiel Articles'!$A$2:$F$634,4,FALSE),""))</f>
      </c>
      <c r="G15787" s="76">
        <f>IF($E15787="","",IFERROR(VLOOKUP(TRIM(E15787&amp;""),'Référentiel Articles'!$A$2:$F$634,5,FALSE),""))</f>
      </c>
      <c r="H15787" s="77" t="str">
        <v/>
      </c>
      <c r="I15787" s="76">
        <f>IF($E15787="","",IFERROR(VLOOKUP(TRIM(E15787&amp;""),'Référentiel Articles'!$A$2:$F$634,6,FALSE),""))</f>
      </c>
      <c r="J15787" s="78">
        <f>IF(OR($E15787="",$H15787=""),"",$H15787*$I15787)</f>
      </c>
      <c r="K15787" s="79" t="str">
        <v/>
      </c>
    </row>
    <row r="15788">
      <c r="A15788" s="81" t="str">
        <v/>
      </c>
      <c r="B15788" s="81" t="str">
        <v/>
      </c>
      <c r="C15788" s="83">
        <f>IF($E15788="","",IFERROR(VLOOKUP(TRIM(E15788&amp;""),'Référentiel Articles'!$A$2:$F$634,2,FALSE),""))</f>
      </c>
      <c r="D15788" s="83">
        <f>IF($E15788="","",IFERROR(VLOOKUP(TRIM(E15788&amp;""),'Référentiel Articles'!$A$2:$F$634,3,FALSE),""))</f>
      </c>
      <c r="E15788" s="81" t="str">
        <v/>
      </c>
      <c r="F15788" s="83">
        <f>IF($E15788="","",IFERROR(VLOOKUP(TRIM(E15788&amp;""),'Référentiel Articles'!$A$2:$F$634,4,FALSE),""))</f>
      </c>
      <c r="G15788" s="84">
        <f>IF($E15788="","",IFERROR(VLOOKUP(TRIM(E15788&amp;""),'Référentiel Articles'!$A$2:$F$634,5,FALSE),""))</f>
      </c>
      <c r="H15788" s="85" t="str">
        <v/>
      </c>
      <c r="I15788" s="84">
        <f>IF($E15788="","",IFERROR(VLOOKUP(TRIM(E15788&amp;""),'Référentiel Articles'!$A$2:$F$634,6,FALSE),""))</f>
      </c>
      <c r="J15788" s="90">
        <f>IF(OR($E15788="",$H15788=""),"",$H15788*$I15788)</f>
      </c>
      <c r="K15788" s="87" t="str">
        <v/>
      </c>
    </row>
    <row r="15789">
      <c r="A15789" s="74" t="str">
        <v/>
      </c>
      <c r="B15789" s="74" t="str">
        <v/>
      </c>
      <c r="C15789" s="75">
        <f>IF($E15789="","",IFERROR(VLOOKUP(TRIM(E15789&amp;""),'Référentiel Articles'!$A$2:$F$634,2,FALSE),""))</f>
      </c>
      <c r="D15789" s="75">
        <f>IF($E15789="","",IFERROR(VLOOKUP(TRIM(E15789&amp;""),'Référentiel Articles'!$A$2:$F$634,3,FALSE),""))</f>
      </c>
      <c r="E15789" s="74" t="str">
        <v/>
      </c>
      <c r="F15789" s="75">
        <f>IF($E15789="","",IFERROR(VLOOKUP(TRIM(E15789&amp;""),'Référentiel Articles'!$A$2:$F$634,4,FALSE),""))</f>
      </c>
      <c r="G15789" s="76">
        <f>IF($E15789="","",IFERROR(VLOOKUP(TRIM(E15789&amp;""),'Référentiel Articles'!$A$2:$F$634,5,FALSE),""))</f>
      </c>
      <c r="H15789" s="77" t="str">
        <v/>
      </c>
      <c r="I15789" s="76">
        <f>IF($E15789="","",IFERROR(VLOOKUP(TRIM(E15789&amp;""),'Référentiel Articles'!$A$2:$F$634,6,FALSE),""))</f>
      </c>
      <c r="J15789" s="78">
        <f>IF(OR($E15789="",$H15789=""),"",$H15789*$I15789)</f>
      </c>
      <c r="K15789" s="79" t="str">
        <v/>
      </c>
    </row>
    <row r="15790">
      <c r="A15790" s="81" t="str">
        <v/>
      </c>
      <c r="B15790" s="81" t="str">
        <v/>
      </c>
      <c r="C15790" s="83">
        <f>IF($E15790="","",IFERROR(VLOOKUP(TRIM(E15790&amp;""),'Référentiel Articles'!$A$2:$F$634,2,FALSE),""))</f>
      </c>
      <c r="D15790" s="83">
        <f>IF($E15790="","",IFERROR(VLOOKUP(TRIM(E15790&amp;""),'Référentiel Articles'!$A$2:$F$634,3,FALSE),""))</f>
      </c>
      <c r="E15790" s="81" t="str">
        <v/>
      </c>
      <c r="F15790" s="83">
        <f>IF($E15790="","",IFERROR(VLOOKUP(TRIM(E15790&amp;""),'Référentiel Articles'!$A$2:$F$634,4,FALSE),""))</f>
      </c>
      <c r="G15790" s="84">
        <f>IF($E15790="","",IFERROR(VLOOKUP(TRIM(E15790&amp;""),'Référentiel Articles'!$A$2:$F$634,5,FALSE),""))</f>
      </c>
      <c r="H15790" s="85" t="str">
        <v/>
      </c>
      <c r="I15790" s="84">
        <f>IF($E15790="","",IFERROR(VLOOKUP(TRIM(E15790&amp;""),'Référentiel Articles'!$A$2:$F$634,6,FALSE),""))</f>
      </c>
      <c r="J15790" s="90">
        <f>IF(OR($E15790="",$H15790=""),"",$H15790*$I15790)</f>
      </c>
      <c r="K15790" s="87" t="str">
        <v/>
      </c>
    </row>
    <row r="15791">
      <c r="A15791" s="74" t="str">
        <v/>
      </c>
      <c r="B15791" s="74" t="str">
        <v/>
      </c>
      <c r="C15791" s="75">
        <f>IF($E15791="","",IFERROR(VLOOKUP(TRIM(E15791&amp;""),'Référentiel Articles'!$A$2:$F$634,2,FALSE),""))</f>
      </c>
      <c r="D15791" s="75">
        <f>IF($E15791="","",IFERROR(VLOOKUP(TRIM(E15791&amp;""),'Référentiel Articles'!$A$2:$F$634,3,FALSE),""))</f>
      </c>
      <c r="E15791" s="74" t="str">
        <v/>
      </c>
      <c r="F15791" s="75">
        <f>IF($E15791="","",IFERROR(VLOOKUP(TRIM(E15791&amp;""),'Référentiel Articles'!$A$2:$F$634,4,FALSE),""))</f>
      </c>
      <c r="G15791" s="76">
        <f>IF($E15791="","",IFERROR(VLOOKUP(TRIM(E15791&amp;""),'Référentiel Articles'!$A$2:$F$634,5,FALSE),""))</f>
      </c>
      <c r="H15791" s="77" t="str">
        <v/>
      </c>
      <c r="I15791" s="76">
        <f>IF($E15791="","",IFERROR(VLOOKUP(TRIM(E15791&amp;""),'Référentiel Articles'!$A$2:$F$634,6,FALSE),""))</f>
      </c>
      <c r="J15791" s="78">
        <f>IF(OR($E15791="",$H15791=""),"",$H15791*$I15791)</f>
      </c>
      <c r="K15791" s="79" t="str">
        <v/>
      </c>
    </row>
    <row r="15792">
      <c r="A15792" s="81" t="str">
        <v/>
      </c>
      <c r="B15792" s="81" t="str">
        <v/>
      </c>
      <c r="C15792" s="83">
        <f>IF($E15792="","",IFERROR(VLOOKUP(TRIM(E15792&amp;""),'Référentiel Articles'!$A$2:$F$634,2,FALSE),""))</f>
      </c>
      <c r="D15792" s="83">
        <f>IF($E15792="","",IFERROR(VLOOKUP(TRIM(E15792&amp;""),'Référentiel Articles'!$A$2:$F$634,3,FALSE),""))</f>
      </c>
      <c r="E15792" s="81" t="str">
        <v/>
      </c>
      <c r="F15792" s="83">
        <f>IF($E15792="","",IFERROR(VLOOKUP(TRIM(E15792&amp;""),'Référentiel Articles'!$A$2:$F$634,4,FALSE),""))</f>
      </c>
      <c r="G15792" s="84">
        <f>IF($E15792="","",IFERROR(VLOOKUP(TRIM(E15792&amp;""),'Référentiel Articles'!$A$2:$F$634,5,FALSE),""))</f>
      </c>
      <c r="H15792" s="85" t="str">
        <v/>
      </c>
      <c r="I15792" s="84">
        <f>IF($E15792="","",IFERROR(VLOOKUP(TRIM(E15792&amp;""),'Référentiel Articles'!$A$2:$F$634,6,FALSE),""))</f>
      </c>
      <c r="J15792" s="90">
        <f>IF(OR($E15792="",$H15792=""),"",$H15792*$I15792)</f>
      </c>
      <c r="K15792" s="87" t="str">
        <v/>
      </c>
    </row>
    <row r="15793">
      <c r="A15793" s="74" t="str">
        <v/>
      </c>
      <c r="B15793" s="74" t="str">
        <v/>
      </c>
      <c r="C15793" s="75">
        <f>IF($E15793="","",IFERROR(VLOOKUP(TRIM(E15793&amp;""),'Référentiel Articles'!$A$2:$F$634,2,FALSE),""))</f>
      </c>
      <c r="D15793" s="75">
        <f>IF($E15793="","",IFERROR(VLOOKUP(TRIM(E15793&amp;""),'Référentiel Articles'!$A$2:$F$634,3,FALSE),""))</f>
      </c>
      <c r="E15793" s="74" t="str">
        <v/>
      </c>
      <c r="F15793" s="75">
        <f>IF($E15793="","",IFERROR(VLOOKUP(TRIM(E15793&amp;""),'Référentiel Articles'!$A$2:$F$634,4,FALSE),""))</f>
      </c>
      <c r="G15793" s="76">
        <f>IF($E15793="","",IFERROR(VLOOKUP(TRIM(E15793&amp;""),'Référentiel Articles'!$A$2:$F$634,5,FALSE),""))</f>
      </c>
      <c r="H15793" s="77" t="str">
        <v/>
      </c>
      <c r="I15793" s="76">
        <f>IF($E15793="","",IFERROR(VLOOKUP(TRIM(E15793&amp;""),'Référentiel Articles'!$A$2:$F$634,6,FALSE),""))</f>
      </c>
      <c r="J15793" s="78">
        <f>IF(OR($E15793="",$H15793=""),"",$H15793*$I15793)</f>
      </c>
      <c r="K15793" s="79" t="str">
        <v/>
      </c>
    </row>
    <row r="15794">
      <c r="A15794" s="81" t="str">
        <v/>
      </c>
      <c r="B15794" s="81" t="str">
        <v/>
      </c>
      <c r="C15794" s="83">
        <f>IF($E15794="","",IFERROR(VLOOKUP(TRIM(E15794&amp;""),'Référentiel Articles'!$A$2:$F$634,2,FALSE),""))</f>
      </c>
      <c r="D15794" s="83">
        <f>IF($E15794="","",IFERROR(VLOOKUP(TRIM(E15794&amp;""),'Référentiel Articles'!$A$2:$F$634,3,FALSE),""))</f>
      </c>
      <c r="E15794" s="81" t="str">
        <v/>
      </c>
      <c r="F15794" s="83">
        <f>IF($E15794="","",IFERROR(VLOOKUP(TRIM(E15794&amp;""),'Référentiel Articles'!$A$2:$F$634,4,FALSE),""))</f>
      </c>
      <c r="G15794" s="84">
        <f>IF($E15794="","",IFERROR(VLOOKUP(TRIM(E15794&amp;""),'Référentiel Articles'!$A$2:$F$634,5,FALSE),""))</f>
      </c>
      <c r="H15794" s="85" t="str">
        <v/>
      </c>
      <c r="I15794" s="84">
        <f>IF($E15794="","",IFERROR(VLOOKUP(TRIM(E15794&amp;""),'Référentiel Articles'!$A$2:$F$634,6,FALSE),""))</f>
      </c>
      <c r="J15794" s="90">
        <f>IF(OR($E15794="",$H15794=""),"",$H15794*$I15794)</f>
      </c>
      <c r="K15794" s="87" t="str">
        <v/>
      </c>
    </row>
    <row r="15795">
      <c r="A15795" s="74" t="str">
        <v/>
      </c>
      <c r="B15795" s="74" t="str">
        <v/>
      </c>
      <c r="C15795" s="75">
        <f>IF($E15795="","",IFERROR(VLOOKUP(TRIM(E15795&amp;""),'Référentiel Articles'!$A$2:$F$634,2,FALSE),""))</f>
      </c>
      <c r="D15795" s="75">
        <f>IF($E15795="","",IFERROR(VLOOKUP(TRIM(E15795&amp;""),'Référentiel Articles'!$A$2:$F$634,3,FALSE),""))</f>
      </c>
      <c r="E15795" s="74" t="str">
        <v/>
      </c>
      <c r="F15795" s="75">
        <f>IF($E15795="","",IFERROR(VLOOKUP(TRIM(E15795&amp;""),'Référentiel Articles'!$A$2:$F$634,4,FALSE),""))</f>
      </c>
      <c r="G15795" s="76">
        <f>IF($E15795="","",IFERROR(VLOOKUP(TRIM(E15795&amp;""),'Référentiel Articles'!$A$2:$F$634,5,FALSE),""))</f>
      </c>
      <c r="H15795" s="77" t="str">
        <v/>
      </c>
      <c r="I15795" s="76">
        <f>IF($E15795="","",IFERROR(VLOOKUP(TRIM(E15795&amp;""),'Référentiel Articles'!$A$2:$F$634,6,FALSE),""))</f>
      </c>
      <c r="J15795" s="78">
        <f>IF(OR($E15795="",$H15795=""),"",$H15795*$I15795)</f>
      </c>
      <c r="K15795" s="79" t="str">
        <v/>
      </c>
    </row>
    <row r="15796">
      <c r="A15796" s="81" t="str">
        <v/>
      </c>
      <c r="B15796" s="81" t="str">
        <v/>
      </c>
      <c r="C15796" s="83">
        <f>IF($E15796="","",IFERROR(VLOOKUP(TRIM(E15796&amp;""),'Référentiel Articles'!$A$2:$F$634,2,FALSE),""))</f>
      </c>
      <c r="D15796" s="83">
        <f>IF($E15796="","",IFERROR(VLOOKUP(TRIM(E15796&amp;""),'Référentiel Articles'!$A$2:$F$634,3,FALSE),""))</f>
      </c>
      <c r="E15796" s="81" t="str">
        <v/>
      </c>
      <c r="F15796" s="83">
        <f>IF($E15796="","",IFERROR(VLOOKUP(TRIM(E15796&amp;""),'Référentiel Articles'!$A$2:$F$634,4,FALSE),""))</f>
      </c>
      <c r="G15796" s="84">
        <f>IF($E15796="","",IFERROR(VLOOKUP(TRIM(E15796&amp;""),'Référentiel Articles'!$A$2:$F$634,5,FALSE),""))</f>
      </c>
      <c r="H15796" s="85" t="str">
        <v/>
      </c>
      <c r="I15796" s="84">
        <f>IF($E15796="","",IFERROR(VLOOKUP(TRIM(E15796&amp;""),'Référentiel Articles'!$A$2:$F$634,6,FALSE),""))</f>
      </c>
      <c r="J15796" s="90">
        <f>IF(OR($E15796="",$H15796=""),"",$H15796*$I15796)</f>
      </c>
      <c r="K15796" s="87" t="str">
        <v/>
      </c>
    </row>
    <row r="15797">
      <c r="A15797" s="74" t="str">
        <v/>
      </c>
      <c r="B15797" s="74" t="str">
        <v/>
      </c>
      <c r="C15797" s="75">
        <f>IF($E15797="","",IFERROR(VLOOKUP(TRIM(E15797&amp;""),'Référentiel Articles'!$A$2:$F$634,2,FALSE),""))</f>
      </c>
      <c r="D15797" s="75">
        <f>IF($E15797="","",IFERROR(VLOOKUP(TRIM(E15797&amp;""),'Référentiel Articles'!$A$2:$F$634,3,FALSE),""))</f>
      </c>
      <c r="E15797" s="74" t="str">
        <v/>
      </c>
      <c r="F15797" s="75">
        <f>IF($E15797="","",IFERROR(VLOOKUP(TRIM(E15797&amp;""),'Référentiel Articles'!$A$2:$F$634,4,FALSE),""))</f>
      </c>
      <c r="G15797" s="76">
        <f>IF($E15797="","",IFERROR(VLOOKUP(TRIM(E15797&amp;""),'Référentiel Articles'!$A$2:$F$634,5,FALSE),""))</f>
      </c>
      <c r="H15797" s="77" t="str">
        <v/>
      </c>
      <c r="I15797" s="76">
        <f>IF($E15797="","",IFERROR(VLOOKUP(TRIM(E15797&amp;""),'Référentiel Articles'!$A$2:$F$634,6,FALSE),""))</f>
      </c>
      <c r="J15797" s="78">
        <f>IF(OR($E15797="",$H15797=""),"",$H15797*$I15797)</f>
      </c>
      <c r="K15797" s="79" t="str">
        <v/>
      </c>
    </row>
    <row r="15798">
      <c r="A15798" s="81" t="str">
        <v/>
      </c>
      <c r="B15798" s="81" t="str">
        <v/>
      </c>
      <c r="C15798" s="83">
        <f>IF($E15798="","",IFERROR(VLOOKUP(TRIM(E15798&amp;""),'Référentiel Articles'!$A$2:$F$634,2,FALSE),""))</f>
      </c>
      <c r="D15798" s="83">
        <f>IF($E15798="","",IFERROR(VLOOKUP(TRIM(E15798&amp;""),'Référentiel Articles'!$A$2:$F$634,3,FALSE),""))</f>
      </c>
      <c r="E15798" s="81" t="str">
        <v/>
      </c>
      <c r="F15798" s="83">
        <f>IF($E15798="","",IFERROR(VLOOKUP(TRIM(E15798&amp;""),'Référentiel Articles'!$A$2:$F$634,4,FALSE),""))</f>
      </c>
      <c r="G15798" s="84">
        <f>IF($E15798="","",IFERROR(VLOOKUP(TRIM(E15798&amp;""),'Référentiel Articles'!$A$2:$F$634,5,FALSE),""))</f>
      </c>
      <c r="H15798" s="85" t="str">
        <v/>
      </c>
      <c r="I15798" s="84">
        <f>IF($E15798="","",IFERROR(VLOOKUP(TRIM(E15798&amp;""),'Référentiel Articles'!$A$2:$F$634,6,FALSE),""))</f>
      </c>
      <c r="J15798" s="90">
        <f>IF(OR($E15798="",$H15798=""),"",$H15798*$I15798)</f>
      </c>
      <c r="K15798" s="87" t="str">
        <v/>
      </c>
    </row>
    <row r="15799">
      <c r="A15799" s="74" t="str">
        <v/>
      </c>
      <c r="B15799" s="74" t="str">
        <v/>
      </c>
      <c r="C15799" s="75">
        <f>IF($E15799="","",IFERROR(VLOOKUP(TRIM(E15799&amp;""),'Référentiel Articles'!$A$2:$F$634,2,FALSE),""))</f>
      </c>
      <c r="D15799" s="75">
        <f>IF($E15799="","",IFERROR(VLOOKUP(TRIM(E15799&amp;""),'Référentiel Articles'!$A$2:$F$634,3,FALSE),""))</f>
      </c>
      <c r="E15799" s="74" t="str">
        <v/>
      </c>
      <c r="F15799" s="75">
        <f>IF($E15799="","",IFERROR(VLOOKUP(TRIM(E15799&amp;""),'Référentiel Articles'!$A$2:$F$634,4,FALSE),""))</f>
      </c>
      <c r="G15799" s="76">
        <f>IF($E15799="","",IFERROR(VLOOKUP(TRIM(E15799&amp;""),'Référentiel Articles'!$A$2:$F$634,5,FALSE),""))</f>
      </c>
      <c r="H15799" s="77" t="str">
        <v/>
      </c>
      <c r="I15799" s="76">
        <f>IF($E15799="","",IFERROR(VLOOKUP(TRIM(E15799&amp;""),'Référentiel Articles'!$A$2:$F$634,6,FALSE),""))</f>
      </c>
      <c r="J15799" s="78">
        <f>IF(OR($E15799="",$H15799=""),"",$H15799*$I15799)</f>
      </c>
      <c r="K15799" s="79" t="str">
        <v/>
      </c>
    </row>
    <row r="15800">
      <c r="A15800" s="81" t="str">
        <v/>
      </c>
      <c r="B15800" s="81" t="str">
        <v/>
      </c>
      <c r="C15800" s="83">
        <f>IF($E15800="","",IFERROR(VLOOKUP(TRIM(E15800&amp;""),'Référentiel Articles'!$A$2:$F$634,2,FALSE),""))</f>
      </c>
      <c r="D15800" s="83">
        <f>IF($E15800="","",IFERROR(VLOOKUP(TRIM(E15800&amp;""),'Référentiel Articles'!$A$2:$F$634,3,FALSE),""))</f>
      </c>
      <c r="E15800" s="81" t="str">
        <v/>
      </c>
      <c r="F15800" s="83">
        <f>IF($E15800="","",IFERROR(VLOOKUP(TRIM(E15800&amp;""),'Référentiel Articles'!$A$2:$F$634,4,FALSE),""))</f>
      </c>
      <c r="G15800" s="84">
        <f>IF($E15800="","",IFERROR(VLOOKUP(TRIM(E15800&amp;""),'Référentiel Articles'!$A$2:$F$634,5,FALSE),""))</f>
      </c>
      <c r="H15800" s="85" t="str">
        <v/>
      </c>
      <c r="I15800" s="84">
        <f>IF($E15800="","",IFERROR(VLOOKUP(TRIM(E15800&amp;""),'Référentiel Articles'!$A$2:$F$634,6,FALSE),""))</f>
      </c>
      <c r="J15800" s="90">
        <f>IF(OR($E15800="",$H15800=""),"",$H15800*$I15800)</f>
      </c>
      <c r="K15800" s="87" t="str">
        <v/>
      </c>
    </row>
    <row r="15801">
      <c r="A15801" s="74" t="str">
        <v/>
      </c>
      <c r="B15801" s="74" t="str">
        <v/>
      </c>
      <c r="C15801" s="75">
        <f>IF($E15801="","",IFERROR(VLOOKUP(TRIM(E15801&amp;""),'Référentiel Articles'!$A$2:$F$634,2,FALSE),""))</f>
      </c>
      <c r="D15801" s="75">
        <f>IF($E15801="","",IFERROR(VLOOKUP(TRIM(E15801&amp;""),'Référentiel Articles'!$A$2:$F$634,3,FALSE),""))</f>
      </c>
      <c r="E15801" s="74" t="str">
        <v/>
      </c>
      <c r="F15801" s="75">
        <f>IF($E15801="","",IFERROR(VLOOKUP(TRIM(E15801&amp;""),'Référentiel Articles'!$A$2:$F$634,4,FALSE),""))</f>
      </c>
      <c r="G15801" s="76">
        <f>IF($E15801="","",IFERROR(VLOOKUP(TRIM(E15801&amp;""),'Référentiel Articles'!$A$2:$F$634,5,FALSE),""))</f>
      </c>
      <c r="H15801" s="77" t="str">
        <v/>
      </c>
      <c r="I15801" s="76">
        <f>IF($E15801="","",IFERROR(VLOOKUP(TRIM(E15801&amp;""),'Référentiel Articles'!$A$2:$F$634,6,FALSE),""))</f>
      </c>
      <c r="J15801" s="78">
        <f>IF(OR($E15801="",$H15801=""),"",$H15801*$I15801)</f>
      </c>
      <c r="K15801" s="79" t="str">
        <v/>
      </c>
    </row>
    <row r="15802">
      <c r="A15802" s="81" t="str">
        <v/>
      </c>
      <c r="B15802" s="81" t="str">
        <v/>
      </c>
      <c r="C15802" s="83">
        <f>IF($E15802="","",IFERROR(VLOOKUP(TRIM(E15802&amp;""),'Référentiel Articles'!$A$2:$F$634,2,FALSE),""))</f>
      </c>
      <c r="D15802" s="83">
        <f>IF($E15802="","",IFERROR(VLOOKUP(TRIM(E15802&amp;""),'Référentiel Articles'!$A$2:$F$634,3,FALSE),""))</f>
      </c>
      <c r="E15802" s="81" t="str">
        <v/>
      </c>
      <c r="F15802" s="83">
        <f>IF($E15802="","",IFERROR(VLOOKUP(TRIM(E15802&amp;""),'Référentiel Articles'!$A$2:$F$634,4,FALSE),""))</f>
      </c>
      <c r="G15802" s="84">
        <f>IF($E15802="","",IFERROR(VLOOKUP(TRIM(E15802&amp;""),'Référentiel Articles'!$A$2:$F$634,5,FALSE),""))</f>
      </c>
      <c r="H15802" s="85" t="str">
        <v/>
      </c>
      <c r="I15802" s="84">
        <f>IF($E15802="","",IFERROR(VLOOKUP(TRIM(E15802&amp;""),'Référentiel Articles'!$A$2:$F$634,6,FALSE),""))</f>
      </c>
      <c r="J15802" s="90">
        <f>IF(OR($E15802="",$H15802=""),"",$H15802*$I15802)</f>
      </c>
      <c r="K15802" s="87" t="str">
        <v/>
      </c>
    </row>
    <row r="15803">
      <c r="A15803" s="74" t="str">
        <v/>
      </c>
      <c r="B15803" s="74" t="str">
        <v/>
      </c>
      <c r="C15803" s="75">
        <f>IF($E15803="","",IFERROR(VLOOKUP(TRIM(E15803&amp;""),'Référentiel Articles'!$A$2:$F$634,2,FALSE),""))</f>
      </c>
      <c r="D15803" s="75">
        <f>IF($E15803="","",IFERROR(VLOOKUP(TRIM(E15803&amp;""),'Référentiel Articles'!$A$2:$F$634,3,FALSE),""))</f>
      </c>
      <c r="E15803" s="74" t="str">
        <v/>
      </c>
      <c r="F15803" s="75">
        <f>IF($E15803="","",IFERROR(VLOOKUP(TRIM(E15803&amp;""),'Référentiel Articles'!$A$2:$F$634,4,FALSE),""))</f>
      </c>
      <c r="G15803" s="76">
        <f>IF($E15803="","",IFERROR(VLOOKUP(TRIM(E15803&amp;""),'Référentiel Articles'!$A$2:$F$634,5,FALSE),""))</f>
      </c>
      <c r="H15803" s="77" t="str">
        <v/>
      </c>
      <c r="I15803" s="76">
        <f>IF($E15803="","",IFERROR(VLOOKUP(TRIM(E15803&amp;""),'Référentiel Articles'!$A$2:$F$634,6,FALSE),""))</f>
      </c>
      <c r="J15803" s="78">
        <f>IF(OR($E15803="",$H15803=""),"",$H15803*$I15803)</f>
      </c>
      <c r="K15803" s="79" t="str">
        <v/>
      </c>
    </row>
    <row r="15804">
      <c r="A15804" s="81" t="str">
        <v/>
      </c>
      <c r="B15804" s="81" t="str">
        <v/>
      </c>
      <c r="C15804" s="83">
        <f>IF($E15804="","",IFERROR(VLOOKUP(TRIM(E15804&amp;""),'Référentiel Articles'!$A$2:$F$634,2,FALSE),""))</f>
      </c>
      <c r="D15804" s="83">
        <f>IF($E15804="","",IFERROR(VLOOKUP(TRIM(E15804&amp;""),'Référentiel Articles'!$A$2:$F$634,3,FALSE),""))</f>
      </c>
      <c r="E15804" s="81" t="str">
        <v/>
      </c>
      <c r="F15804" s="83">
        <f>IF($E15804="","",IFERROR(VLOOKUP(TRIM(E15804&amp;""),'Référentiel Articles'!$A$2:$F$634,4,FALSE),""))</f>
      </c>
      <c r="G15804" s="84">
        <f>IF($E15804="","",IFERROR(VLOOKUP(TRIM(E15804&amp;""),'Référentiel Articles'!$A$2:$F$634,5,FALSE),""))</f>
      </c>
      <c r="H15804" s="85" t="str">
        <v/>
      </c>
      <c r="I15804" s="84">
        <f>IF($E15804="","",IFERROR(VLOOKUP(TRIM(E15804&amp;""),'Référentiel Articles'!$A$2:$F$634,6,FALSE),""))</f>
      </c>
      <c r="J15804" s="90">
        <f>IF(OR($E15804="",$H15804=""),"",$H15804*$I15804)</f>
      </c>
      <c r="K15804" s="87" t="str">
        <v/>
      </c>
    </row>
    <row r="15805">
      <c r="A15805" s="74" t="str">
        <v/>
      </c>
      <c r="B15805" s="74" t="str">
        <v/>
      </c>
      <c r="C15805" s="75">
        <f>IF($E15805="","",IFERROR(VLOOKUP(TRIM(E15805&amp;""),'Référentiel Articles'!$A$2:$F$634,2,FALSE),""))</f>
      </c>
      <c r="D15805" s="75">
        <f>IF($E15805="","",IFERROR(VLOOKUP(TRIM(E15805&amp;""),'Référentiel Articles'!$A$2:$F$634,3,FALSE),""))</f>
      </c>
      <c r="E15805" s="74" t="str">
        <v/>
      </c>
      <c r="F15805" s="75">
        <f>IF($E15805="","",IFERROR(VLOOKUP(TRIM(E15805&amp;""),'Référentiel Articles'!$A$2:$F$634,4,FALSE),""))</f>
      </c>
      <c r="G15805" s="76">
        <f>IF($E15805="","",IFERROR(VLOOKUP(TRIM(E15805&amp;""),'Référentiel Articles'!$A$2:$F$634,5,FALSE),""))</f>
      </c>
      <c r="H15805" s="77" t="str">
        <v/>
      </c>
      <c r="I15805" s="76">
        <f>IF($E15805="","",IFERROR(VLOOKUP(TRIM(E15805&amp;""),'Référentiel Articles'!$A$2:$F$634,6,FALSE),""))</f>
      </c>
      <c r="J15805" s="78">
        <f>IF(OR($E15805="",$H15805=""),"",$H15805*$I15805)</f>
      </c>
      <c r="K15805" s="79" t="str">
        <v/>
      </c>
    </row>
    <row r="15806">
      <c r="A15806" s="81" t="str">
        <v/>
      </c>
      <c r="B15806" s="81" t="str">
        <v/>
      </c>
      <c r="C15806" s="83">
        <f>IF($E15806="","",IFERROR(VLOOKUP(TRIM(E15806&amp;""),'Référentiel Articles'!$A$2:$F$634,2,FALSE),""))</f>
      </c>
      <c r="D15806" s="83">
        <f>IF($E15806="","",IFERROR(VLOOKUP(TRIM(E15806&amp;""),'Référentiel Articles'!$A$2:$F$634,3,FALSE),""))</f>
      </c>
      <c r="E15806" s="81" t="str">
        <v/>
      </c>
      <c r="F15806" s="83">
        <f>IF($E15806="","",IFERROR(VLOOKUP(TRIM(E15806&amp;""),'Référentiel Articles'!$A$2:$F$634,4,FALSE),""))</f>
      </c>
      <c r="G15806" s="84">
        <f>IF($E15806="","",IFERROR(VLOOKUP(TRIM(E15806&amp;""),'Référentiel Articles'!$A$2:$F$634,5,FALSE),""))</f>
      </c>
      <c r="H15806" s="85" t="str">
        <v/>
      </c>
      <c r="I15806" s="84">
        <f>IF($E15806="","",IFERROR(VLOOKUP(TRIM(E15806&amp;""),'Référentiel Articles'!$A$2:$F$634,6,FALSE),""))</f>
      </c>
      <c r="J15806" s="90">
        <f>IF(OR($E15806="",$H15806=""),"",$H15806*$I15806)</f>
      </c>
      <c r="K15806" s="87" t="str">
        <v/>
      </c>
    </row>
    <row r="15807">
      <c r="A15807" s="74" t="str">
        <v/>
      </c>
      <c r="B15807" s="74" t="str">
        <v/>
      </c>
      <c r="C15807" s="75">
        <f>IF($E15807="","",IFERROR(VLOOKUP(TRIM(E15807&amp;""),'Référentiel Articles'!$A$2:$F$634,2,FALSE),""))</f>
      </c>
      <c r="D15807" s="75">
        <f>IF($E15807="","",IFERROR(VLOOKUP(TRIM(E15807&amp;""),'Référentiel Articles'!$A$2:$F$634,3,FALSE),""))</f>
      </c>
      <c r="E15807" s="74" t="str">
        <v/>
      </c>
      <c r="F15807" s="75">
        <f>IF($E15807="","",IFERROR(VLOOKUP(TRIM(E15807&amp;""),'Référentiel Articles'!$A$2:$F$634,4,FALSE),""))</f>
      </c>
      <c r="G15807" s="76">
        <f>IF($E15807="","",IFERROR(VLOOKUP(TRIM(E15807&amp;""),'Référentiel Articles'!$A$2:$F$634,5,FALSE),""))</f>
      </c>
      <c r="H15807" s="77" t="str">
        <v/>
      </c>
      <c r="I15807" s="76">
        <f>IF($E15807="","",IFERROR(VLOOKUP(TRIM(E15807&amp;""),'Référentiel Articles'!$A$2:$F$634,6,FALSE),""))</f>
      </c>
      <c r="J15807" s="78">
        <f>IF(OR($E15807="",$H15807=""),"",$H15807*$I15807)</f>
      </c>
      <c r="K15807" s="79" t="str">
        <v/>
      </c>
    </row>
    <row r="15808">
      <c r="A15808" s="81" t="str">
        <v/>
      </c>
      <c r="B15808" s="81" t="str">
        <v/>
      </c>
      <c r="C15808" s="83">
        <f>IF($E15808="","",IFERROR(VLOOKUP(TRIM(E15808&amp;""),'Référentiel Articles'!$A$2:$F$634,2,FALSE),""))</f>
      </c>
      <c r="D15808" s="83">
        <f>IF($E15808="","",IFERROR(VLOOKUP(TRIM(E15808&amp;""),'Référentiel Articles'!$A$2:$F$634,3,FALSE),""))</f>
      </c>
      <c r="E15808" s="81" t="str">
        <v/>
      </c>
      <c r="F15808" s="83">
        <f>IF($E15808="","",IFERROR(VLOOKUP(TRIM(E15808&amp;""),'Référentiel Articles'!$A$2:$F$634,4,FALSE),""))</f>
      </c>
      <c r="G15808" s="84">
        <f>IF($E15808="","",IFERROR(VLOOKUP(TRIM(E15808&amp;""),'Référentiel Articles'!$A$2:$F$634,5,FALSE),""))</f>
      </c>
      <c r="H15808" s="85" t="str">
        <v/>
      </c>
      <c r="I15808" s="84">
        <f>IF($E15808="","",IFERROR(VLOOKUP(TRIM(E15808&amp;""),'Référentiel Articles'!$A$2:$F$634,6,FALSE),""))</f>
      </c>
      <c r="J15808" s="90">
        <f>IF(OR($E15808="",$H15808=""),"",$H15808*$I15808)</f>
      </c>
      <c r="K15808" s="87" t="str">
        <v/>
      </c>
    </row>
    <row r="15809">
      <c r="A15809" s="74" t="str">
        <v/>
      </c>
      <c r="B15809" s="74" t="str">
        <v/>
      </c>
      <c r="C15809" s="75">
        <f>IF($E15809="","",IFERROR(VLOOKUP(TRIM(E15809&amp;""),'Référentiel Articles'!$A$2:$F$634,2,FALSE),""))</f>
      </c>
      <c r="D15809" s="75">
        <f>IF($E15809="","",IFERROR(VLOOKUP(TRIM(E15809&amp;""),'Référentiel Articles'!$A$2:$F$634,3,FALSE),""))</f>
      </c>
      <c r="E15809" s="74" t="str">
        <v/>
      </c>
      <c r="F15809" s="75">
        <f>IF($E15809="","",IFERROR(VLOOKUP(TRIM(E15809&amp;""),'Référentiel Articles'!$A$2:$F$634,4,FALSE),""))</f>
      </c>
      <c r="G15809" s="76">
        <f>IF($E15809="","",IFERROR(VLOOKUP(TRIM(E15809&amp;""),'Référentiel Articles'!$A$2:$F$634,5,FALSE),""))</f>
      </c>
      <c r="H15809" s="77" t="str">
        <v/>
      </c>
      <c r="I15809" s="76">
        <f>IF($E15809="","",IFERROR(VLOOKUP(TRIM(E15809&amp;""),'Référentiel Articles'!$A$2:$F$634,6,FALSE),""))</f>
      </c>
      <c r="J15809" s="78">
        <f>IF(OR($E15809="",$H15809=""),"",$H15809*$I15809)</f>
      </c>
      <c r="K15809" s="79" t="str">
        <v/>
      </c>
    </row>
    <row r="15810">
      <c r="A15810" s="81" t="str">
        <v/>
      </c>
      <c r="B15810" s="81" t="str">
        <v/>
      </c>
      <c r="C15810" s="83">
        <f>IF($E15810="","",IFERROR(VLOOKUP(TRIM(E15810&amp;""),'Référentiel Articles'!$A$2:$F$634,2,FALSE),""))</f>
      </c>
      <c r="D15810" s="83">
        <f>IF($E15810="","",IFERROR(VLOOKUP(TRIM(E15810&amp;""),'Référentiel Articles'!$A$2:$F$634,3,FALSE),""))</f>
      </c>
      <c r="E15810" s="81" t="str">
        <v/>
      </c>
      <c r="F15810" s="83">
        <f>IF($E15810="","",IFERROR(VLOOKUP(TRIM(E15810&amp;""),'Référentiel Articles'!$A$2:$F$634,4,FALSE),""))</f>
      </c>
      <c r="G15810" s="84">
        <f>IF($E15810="","",IFERROR(VLOOKUP(TRIM(E15810&amp;""),'Référentiel Articles'!$A$2:$F$634,5,FALSE),""))</f>
      </c>
      <c r="H15810" s="85" t="str">
        <v/>
      </c>
      <c r="I15810" s="84">
        <f>IF($E15810="","",IFERROR(VLOOKUP(TRIM(E15810&amp;""),'Référentiel Articles'!$A$2:$F$634,6,FALSE),""))</f>
      </c>
      <c r="J15810" s="90">
        <f>IF(OR($E15810="",$H15810=""),"",$H15810*$I15810)</f>
      </c>
      <c r="K15810" s="87" t="str">
        <v/>
      </c>
    </row>
    <row r="15811">
      <c r="A15811" s="74" t="str">
        <v/>
      </c>
      <c r="B15811" s="74" t="str">
        <v/>
      </c>
      <c r="C15811" s="75">
        <f>IF($E15811="","",IFERROR(VLOOKUP(TRIM(E15811&amp;""),'Référentiel Articles'!$A$2:$F$634,2,FALSE),""))</f>
      </c>
      <c r="D15811" s="75">
        <f>IF($E15811="","",IFERROR(VLOOKUP(TRIM(E15811&amp;""),'Référentiel Articles'!$A$2:$F$634,3,FALSE),""))</f>
      </c>
      <c r="E15811" s="74" t="str">
        <v/>
      </c>
      <c r="F15811" s="75">
        <f>IF($E15811="","",IFERROR(VLOOKUP(TRIM(E15811&amp;""),'Référentiel Articles'!$A$2:$F$634,4,FALSE),""))</f>
      </c>
      <c r="G15811" s="76">
        <f>IF($E15811="","",IFERROR(VLOOKUP(TRIM(E15811&amp;""),'Référentiel Articles'!$A$2:$F$634,5,FALSE),""))</f>
      </c>
      <c r="H15811" s="77" t="str">
        <v/>
      </c>
      <c r="I15811" s="76">
        <f>IF($E15811="","",IFERROR(VLOOKUP(TRIM(E15811&amp;""),'Référentiel Articles'!$A$2:$F$634,6,FALSE),""))</f>
      </c>
      <c r="J15811" s="78">
        <f>IF(OR($E15811="",$H15811=""),"",$H15811*$I15811)</f>
      </c>
      <c r="K15811" s="79" t="str">
        <v/>
      </c>
    </row>
    <row r="15812">
      <c r="A15812" s="81" t="str">
        <v/>
      </c>
      <c r="B15812" s="81" t="str">
        <v/>
      </c>
      <c r="C15812" s="83">
        <f>IF($E15812="","",IFERROR(VLOOKUP(TRIM(E15812&amp;""),'Référentiel Articles'!$A$2:$F$634,2,FALSE),""))</f>
      </c>
      <c r="D15812" s="83">
        <f>IF($E15812="","",IFERROR(VLOOKUP(TRIM(E15812&amp;""),'Référentiel Articles'!$A$2:$F$634,3,FALSE),""))</f>
      </c>
      <c r="E15812" s="81" t="str">
        <v/>
      </c>
      <c r="F15812" s="83">
        <f>IF($E15812="","",IFERROR(VLOOKUP(TRIM(E15812&amp;""),'Référentiel Articles'!$A$2:$F$634,4,FALSE),""))</f>
      </c>
      <c r="G15812" s="84">
        <f>IF($E15812="","",IFERROR(VLOOKUP(TRIM(E15812&amp;""),'Référentiel Articles'!$A$2:$F$634,5,FALSE),""))</f>
      </c>
      <c r="H15812" s="85" t="str">
        <v/>
      </c>
      <c r="I15812" s="84">
        <f>IF($E15812="","",IFERROR(VLOOKUP(TRIM(E15812&amp;""),'Référentiel Articles'!$A$2:$F$634,6,FALSE),""))</f>
      </c>
      <c r="J15812" s="90">
        <f>IF(OR($E15812="",$H15812=""),"",$H15812*$I15812)</f>
      </c>
      <c r="K15812" s="87" t="str">
        <v/>
      </c>
    </row>
    <row r="15813">
      <c r="A15813" s="74" t="str">
        <v/>
      </c>
      <c r="B15813" s="74" t="str">
        <v/>
      </c>
      <c r="C15813" s="75">
        <f>IF($E15813="","",IFERROR(VLOOKUP(TRIM(E15813&amp;""),'Référentiel Articles'!$A$2:$F$634,2,FALSE),""))</f>
      </c>
      <c r="D15813" s="75">
        <f>IF($E15813="","",IFERROR(VLOOKUP(TRIM(E15813&amp;""),'Référentiel Articles'!$A$2:$F$634,3,FALSE),""))</f>
      </c>
      <c r="E15813" s="74" t="str">
        <v/>
      </c>
      <c r="F15813" s="75">
        <f>IF($E15813="","",IFERROR(VLOOKUP(TRIM(E15813&amp;""),'Référentiel Articles'!$A$2:$F$634,4,FALSE),""))</f>
      </c>
      <c r="G15813" s="76">
        <f>IF($E15813="","",IFERROR(VLOOKUP(TRIM(E15813&amp;""),'Référentiel Articles'!$A$2:$F$634,5,FALSE),""))</f>
      </c>
      <c r="H15813" s="77" t="str">
        <v/>
      </c>
      <c r="I15813" s="76">
        <f>IF($E15813="","",IFERROR(VLOOKUP(TRIM(E15813&amp;""),'Référentiel Articles'!$A$2:$F$634,6,FALSE),""))</f>
      </c>
      <c r="J15813" s="78">
        <f>IF(OR($E15813="",$H15813=""),"",$H15813*$I15813)</f>
      </c>
      <c r="K15813" s="79" t="str">
        <v/>
      </c>
    </row>
    <row r="15814">
      <c r="A15814" s="81" t="str">
        <v/>
      </c>
      <c r="B15814" s="81" t="str">
        <v/>
      </c>
      <c r="C15814" s="83">
        <f>IF($E15814="","",IFERROR(VLOOKUP(TRIM(E15814&amp;""),'Référentiel Articles'!$A$2:$F$634,2,FALSE),""))</f>
      </c>
      <c r="D15814" s="83">
        <f>IF($E15814="","",IFERROR(VLOOKUP(TRIM(E15814&amp;""),'Référentiel Articles'!$A$2:$F$634,3,FALSE),""))</f>
      </c>
      <c r="E15814" s="81" t="str">
        <v/>
      </c>
      <c r="F15814" s="83">
        <f>IF($E15814="","",IFERROR(VLOOKUP(TRIM(E15814&amp;""),'Référentiel Articles'!$A$2:$F$634,4,FALSE),""))</f>
      </c>
      <c r="G15814" s="84">
        <f>IF($E15814="","",IFERROR(VLOOKUP(TRIM(E15814&amp;""),'Référentiel Articles'!$A$2:$F$634,5,FALSE),""))</f>
      </c>
      <c r="H15814" s="85" t="str">
        <v/>
      </c>
      <c r="I15814" s="84">
        <f>IF($E15814="","",IFERROR(VLOOKUP(TRIM(E15814&amp;""),'Référentiel Articles'!$A$2:$F$634,6,FALSE),""))</f>
      </c>
      <c r="J15814" s="90">
        <f>IF(OR($E15814="",$H15814=""),"",$H15814*$I15814)</f>
      </c>
      <c r="K15814" s="87" t="str">
        <v/>
      </c>
    </row>
    <row r="15815">
      <c r="A15815" s="74" t="str">
        <v/>
      </c>
      <c r="B15815" s="74" t="str">
        <v/>
      </c>
      <c r="C15815" s="75">
        <f>IF($E15815="","",IFERROR(VLOOKUP(TRIM(E15815&amp;""),'Référentiel Articles'!$A$2:$F$634,2,FALSE),""))</f>
      </c>
      <c r="D15815" s="75">
        <f>IF($E15815="","",IFERROR(VLOOKUP(TRIM(E15815&amp;""),'Référentiel Articles'!$A$2:$F$634,3,FALSE),""))</f>
      </c>
      <c r="E15815" s="74" t="str">
        <v/>
      </c>
      <c r="F15815" s="75">
        <f>IF($E15815="","",IFERROR(VLOOKUP(TRIM(E15815&amp;""),'Référentiel Articles'!$A$2:$F$634,4,FALSE),""))</f>
      </c>
      <c r="G15815" s="76">
        <f>IF($E15815="","",IFERROR(VLOOKUP(TRIM(E15815&amp;""),'Référentiel Articles'!$A$2:$F$634,5,FALSE),""))</f>
      </c>
      <c r="H15815" s="77" t="str">
        <v/>
      </c>
      <c r="I15815" s="76">
        <f>IF($E15815="","",IFERROR(VLOOKUP(TRIM(E15815&amp;""),'Référentiel Articles'!$A$2:$F$634,6,FALSE),""))</f>
      </c>
      <c r="J15815" s="78">
        <f>IF(OR($E15815="",$H15815=""),"",$H15815*$I15815)</f>
      </c>
      <c r="K15815" s="79" t="str">
        <v/>
      </c>
    </row>
    <row r="15816">
      <c r="A15816" s="81" t="str">
        <v/>
      </c>
      <c r="B15816" s="81" t="str">
        <v/>
      </c>
      <c r="C15816" s="83">
        <f>IF($E15816="","",IFERROR(VLOOKUP(TRIM(E15816&amp;""),'Référentiel Articles'!$A$2:$F$634,2,FALSE),""))</f>
      </c>
      <c r="D15816" s="83">
        <f>IF($E15816="","",IFERROR(VLOOKUP(TRIM(E15816&amp;""),'Référentiel Articles'!$A$2:$F$634,3,FALSE),""))</f>
      </c>
      <c r="E15816" s="81" t="str">
        <v/>
      </c>
      <c r="F15816" s="83">
        <f>IF($E15816="","",IFERROR(VLOOKUP(TRIM(E15816&amp;""),'Référentiel Articles'!$A$2:$F$634,4,FALSE),""))</f>
      </c>
      <c r="G15816" s="84">
        <f>IF($E15816="","",IFERROR(VLOOKUP(TRIM(E15816&amp;""),'Référentiel Articles'!$A$2:$F$634,5,FALSE),""))</f>
      </c>
      <c r="H15816" s="85" t="str">
        <v/>
      </c>
      <c r="I15816" s="84">
        <f>IF($E15816="","",IFERROR(VLOOKUP(TRIM(E15816&amp;""),'Référentiel Articles'!$A$2:$F$634,6,FALSE),""))</f>
      </c>
      <c r="J15816" s="90">
        <f>IF(OR($E15816="",$H15816=""),"",$H15816*$I15816)</f>
      </c>
      <c r="K15816" s="87" t="str">
        <v/>
      </c>
    </row>
    <row r="15817">
      <c r="A15817" s="74" t="str">
        <v/>
      </c>
      <c r="B15817" s="74" t="str">
        <v/>
      </c>
      <c r="C15817" s="75">
        <f>IF($E15817="","",IFERROR(VLOOKUP(TRIM(E15817&amp;""),'Référentiel Articles'!$A$2:$F$634,2,FALSE),""))</f>
      </c>
      <c r="D15817" s="75">
        <f>IF($E15817="","",IFERROR(VLOOKUP(TRIM(E15817&amp;""),'Référentiel Articles'!$A$2:$F$634,3,FALSE),""))</f>
      </c>
      <c r="E15817" s="74" t="str">
        <v/>
      </c>
      <c r="F15817" s="75">
        <f>IF($E15817="","",IFERROR(VLOOKUP(TRIM(E15817&amp;""),'Référentiel Articles'!$A$2:$F$634,4,FALSE),""))</f>
      </c>
      <c r="G15817" s="76">
        <f>IF($E15817="","",IFERROR(VLOOKUP(TRIM(E15817&amp;""),'Référentiel Articles'!$A$2:$F$634,5,FALSE),""))</f>
      </c>
      <c r="H15817" s="77" t="str">
        <v/>
      </c>
      <c r="I15817" s="76">
        <f>IF($E15817="","",IFERROR(VLOOKUP(TRIM(E15817&amp;""),'Référentiel Articles'!$A$2:$F$634,6,FALSE),""))</f>
      </c>
      <c r="J15817" s="78">
        <f>IF(OR($E15817="",$H15817=""),"",$H15817*$I15817)</f>
      </c>
      <c r="K15817" s="79" t="str">
        <v/>
      </c>
    </row>
    <row r="15818">
      <c r="A15818" s="81" t="str">
        <v/>
      </c>
      <c r="B15818" s="81" t="str">
        <v/>
      </c>
      <c r="C15818" s="83">
        <f>IF($E15818="","",IFERROR(VLOOKUP(TRIM(E15818&amp;""),'Référentiel Articles'!$A$2:$F$634,2,FALSE),""))</f>
      </c>
      <c r="D15818" s="83">
        <f>IF($E15818="","",IFERROR(VLOOKUP(TRIM(E15818&amp;""),'Référentiel Articles'!$A$2:$F$634,3,FALSE),""))</f>
      </c>
      <c r="E15818" s="81" t="str">
        <v/>
      </c>
      <c r="F15818" s="83">
        <f>IF($E15818="","",IFERROR(VLOOKUP(TRIM(E15818&amp;""),'Référentiel Articles'!$A$2:$F$634,4,FALSE),""))</f>
      </c>
      <c r="G15818" s="84">
        <f>IF($E15818="","",IFERROR(VLOOKUP(TRIM(E15818&amp;""),'Référentiel Articles'!$A$2:$F$634,5,FALSE),""))</f>
      </c>
      <c r="H15818" s="85" t="str">
        <v/>
      </c>
      <c r="I15818" s="84">
        <f>IF($E15818="","",IFERROR(VLOOKUP(TRIM(E15818&amp;""),'Référentiel Articles'!$A$2:$F$634,6,FALSE),""))</f>
      </c>
      <c r="J15818" s="90">
        <f>IF(OR($E15818="",$H15818=""),"",$H15818*$I15818)</f>
      </c>
      <c r="K15818" s="87" t="str">
        <v/>
      </c>
    </row>
    <row r="15819">
      <c r="A15819" s="74" t="str">
        <v/>
      </c>
      <c r="B15819" s="74" t="str">
        <v/>
      </c>
      <c r="C15819" s="75">
        <f>IF($E15819="","",IFERROR(VLOOKUP(TRIM(E15819&amp;""),'Référentiel Articles'!$A$2:$F$634,2,FALSE),""))</f>
      </c>
      <c r="D15819" s="75">
        <f>IF($E15819="","",IFERROR(VLOOKUP(TRIM(E15819&amp;""),'Référentiel Articles'!$A$2:$F$634,3,FALSE),""))</f>
      </c>
      <c r="E15819" s="74" t="str">
        <v/>
      </c>
      <c r="F15819" s="75">
        <f>IF($E15819="","",IFERROR(VLOOKUP(TRIM(E15819&amp;""),'Référentiel Articles'!$A$2:$F$634,4,FALSE),""))</f>
      </c>
      <c r="G15819" s="76">
        <f>IF($E15819="","",IFERROR(VLOOKUP(TRIM(E15819&amp;""),'Référentiel Articles'!$A$2:$F$634,5,FALSE),""))</f>
      </c>
      <c r="H15819" s="77" t="str">
        <v/>
      </c>
      <c r="I15819" s="76">
        <f>IF($E15819="","",IFERROR(VLOOKUP(TRIM(E15819&amp;""),'Référentiel Articles'!$A$2:$F$634,6,FALSE),""))</f>
      </c>
      <c r="J15819" s="78">
        <f>IF(OR($E15819="",$H15819=""),"",$H15819*$I15819)</f>
      </c>
      <c r="K15819" s="79" t="str">
        <v/>
      </c>
    </row>
    <row r="15820">
      <c r="A15820" s="81" t="str">
        <v/>
      </c>
      <c r="B15820" s="81" t="str">
        <v/>
      </c>
      <c r="C15820" s="83">
        <f>IF($E15820="","",IFERROR(VLOOKUP(TRIM(E15820&amp;""),'Référentiel Articles'!$A$2:$F$634,2,FALSE),""))</f>
      </c>
      <c r="D15820" s="83">
        <f>IF($E15820="","",IFERROR(VLOOKUP(TRIM(E15820&amp;""),'Référentiel Articles'!$A$2:$F$634,3,FALSE),""))</f>
      </c>
      <c r="E15820" s="81" t="str">
        <v/>
      </c>
      <c r="F15820" s="83">
        <f>IF($E15820="","",IFERROR(VLOOKUP(TRIM(E15820&amp;""),'Référentiel Articles'!$A$2:$F$634,4,FALSE),""))</f>
      </c>
      <c r="G15820" s="84">
        <f>IF($E15820="","",IFERROR(VLOOKUP(TRIM(E15820&amp;""),'Référentiel Articles'!$A$2:$F$634,5,FALSE),""))</f>
      </c>
      <c r="H15820" s="85" t="str">
        <v/>
      </c>
      <c r="I15820" s="84">
        <f>IF($E15820="","",IFERROR(VLOOKUP(TRIM(E15820&amp;""),'Référentiel Articles'!$A$2:$F$634,6,FALSE),""))</f>
      </c>
      <c r="J15820" s="90">
        <f>IF(OR($E15820="",$H15820=""),"",$H15820*$I15820)</f>
      </c>
      <c r="K15820" s="87" t="str">
        <v/>
      </c>
    </row>
    <row r="15821">
      <c r="A15821" s="74" t="str">
        <v/>
      </c>
      <c r="B15821" s="74" t="str">
        <v/>
      </c>
      <c r="C15821" s="75">
        <f>IF($E15821="","",IFERROR(VLOOKUP(TRIM(E15821&amp;""),'Référentiel Articles'!$A$2:$F$634,2,FALSE),""))</f>
      </c>
      <c r="D15821" s="75">
        <f>IF($E15821="","",IFERROR(VLOOKUP(TRIM(E15821&amp;""),'Référentiel Articles'!$A$2:$F$634,3,FALSE),""))</f>
      </c>
      <c r="E15821" s="74" t="str">
        <v/>
      </c>
      <c r="F15821" s="75">
        <f>IF($E15821="","",IFERROR(VLOOKUP(TRIM(E15821&amp;""),'Référentiel Articles'!$A$2:$F$634,4,FALSE),""))</f>
      </c>
      <c r="G15821" s="76">
        <f>IF($E15821="","",IFERROR(VLOOKUP(TRIM(E15821&amp;""),'Référentiel Articles'!$A$2:$F$634,5,FALSE),""))</f>
      </c>
      <c r="H15821" s="77" t="str">
        <v/>
      </c>
      <c r="I15821" s="76">
        <f>IF($E15821="","",IFERROR(VLOOKUP(TRIM(E15821&amp;""),'Référentiel Articles'!$A$2:$F$634,6,FALSE),""))</f>
      </c>
      <c r="J15821" s="78">
        <f>IF(OR($E15821="",$H15821=""),"",$H15821*$I15821)</f>
      </c>
      <c r="K15821" s="79" t="str">
        <v/>
      </c>
    </row>
    <row r="15822">
      <c r="A15822" s="81" t="str">
        <v/>
      </c>
      <c r="B15822" s="81" t="str">
        <v/>
      </c>
      <c r="C15822" s="83">
        <f>IF($E15822="","",IFERROR(VLOOKUP(TRIM(E15822&amp;""),'Référentiel Articles'!$A$2:$F$634,2,FALSE),""))</f>
      </c>
      <c r="D15822" s="83">
        <f>IF($E15822="","",IFERROR(VLOOKUP(TRIM(E15822&amp;""),'Référentiel Articles'!$A$2:$F$634,3,FALSE),""))</f>
      </c>
      <c r="E15822" s="81" t="str">
        <v/>
      </c>
      <c r="F15822" s="83">
        <f>IF($E15822="","",IFERROR(VLOOKUP(TRIM(E15822&amp;""),'Référentiel Articles'!$A$2:$F$634,4,FALSE),""))</f>
      </c>
      <c r="G15822" s="84">
        <f>IF($E15822="","",IFERROR(VLOOKUP(TRIM(E15822&amp;""),'Référentiel Articles'!$A$2:$F$634,5,FALSE),""))</f>
      </c>
      <c r="H15822" s="85" t="str">
        <v/>
      </c>
      <c r="I15822" s="84">
        <f>IF($E15822="","",IFERROR(VLOOKUP(TRIM(E15822&amp;""),'Référentiel Articles'!$A$2:$F$634,6,FALSE),""))</f>
      </c>
      <c r="J15822" s="90">
        <f>IF(OR($E15822="",$H15822=""),"",$H15822*$I15822)</f>
      </c>
      <c r="K15822" s="87" t="str">
        <v/>
      </c>
    </row>
    <row r="15823">
      <c r="A15823" s="74" t="str">
        <v/>
      </c>
      <c r="B15823" s="74" t="str">
        <v/>
      </c>
      <c r="C15823" s="75">
        <f>IF($E15823="","",IFERROR(VLOOKUP(TRIM(E15823&amp;""),'Référentiel Articles'!$A$2:$F$634,2,FALSE),""))</f>
      </c>
      <c r="D15823" s="75">
        <f>IF($E15823="","",IFERROR(VLOOKUP(TRIM(E15823&amp;""),'Référentiel Articles'!$A$2:$F$634,3,FALSE),""))</f>
      </c>
      <c r="E15823" s="74" t="str">
        <v/>
      </c>
      <c r="F15823" s="75">
        <f>IF($E15823="","",IFERROR(VLOOKUP(TRIM(E15823&amp;""),'Référentiel Articles'!$A$2:$F$634,4,FALSE),""))</f>
      </c>
      <c r="G15823" s="76">
        <f>IF($E15823="","",IFERROR(VLOOKUP(TRIM(E15823&amp;""),'Référentiel Articles'!$A$2:$F$634,5,FALSE),""))</f>
      </c>
      <c r="H15823" s="77" t="str">
        <v/>
      </c>
      <c r="I15823" s="76">
        <f>IF($E15823="","",IFERROR(VLOOKUP(TRIM(E15823&amp;""),'Référentiel Articles'!$A$2:$F$634,6,FALSE),""))</f>
      </c>
      <c r="J15823" s="78">
        <f>IF(OR($E15823="",$H15823=""),"",$H15823*$I15823)</f>
      </c>
      <c r="K15823" s="79" t="str">
        <v/>
      </c>
    </row>
    <row r="15824">
      <c r="A15824" s="81" t="str">
        <v/>
      </c>
      <c r="B15824" s="81" t="str">
        <v/>
      </c>
      <c r="C15824" s="83">
        <f>IF($E15824="","",IFERROR(VLOOKUP(TRIM(E15824&amp;""),'Référentiel Articles'!$A$2:$F$634,2,FALSE),""))</f>
      </c>
      <c r="D15824" s="83">
        <f>IF($E15824="","",IFERROR(VLOOKUP(TRIM(E15824&amp;""),'Référentiel Articles'!$A$2:$F$634,3,FALSE),""))</f>
      </c>
      <c r="E15824" s="81" t="str">
        <v/>
      </c>
      <c r="F15824" s="83">
        <f>IF($E15824="","",IFERROR(VLOOKUP(TRIM(E15824&amp;""),'Référentiel Articles'!$A$2:$F$634,4,FALSE),""))</f>
      </c>
      <c r="G15824" s="84">
        <f>IF($E15824="","",IFERROR(VLOOKUP(TRIM(E15824&amp;""),'Référentiel Articles'!$A$2:$F$634,5,FALSE),""))</f>
      </c>
      <c r="H15824" s="85" t="str">
        <v/>
      </c>
      <c r="I15824" s="84">
        <f>IF($E15824="","",IFERROR(VLOOKUP(TRIM(E15824&amp;""),'Référentiel Articles'!$A$2:$F$634,6,FALSE),""))</f>
      </c>
      <c r="J15824" s="90">
        <f>IF(OR($E15824="",$H15824=""),"",$H15824*$I15824)</f>
      </c>
      <c r="K15824" s="87" t="str">
        <v/>
      </c>
    </row>
    <row r="15825">
      <c r="A15825" s="74" t="str">
        <v/>
      </c>
      <c r="B15825" s="74" t="str">
        <v/>
      </c>
      <c r="C15825" s="75">
        <f>IF($E15825="","",IFERROR(VLOOKUP(TRIM(E15825&amp;""),'Référentiel Articles'!$A$2:$F$634,2,FALSE),""))</f>
      </c>
      <c r="D15825" s="75">
        <f>IF($E15825="","",IFERROR(VLOOKUP(TRIM(E15825&amp;""),'Référentiel Articles'!$A$2:$F$634,3,FALSE),""))</f>
      </c>
      <c r="E15825" s="74" t="str">
        <v/>
      </c>
      <c r="F15825" s="75">
        <f>IF($E15825="","",IFERROR(VLOOKUP(TRIM(E15825&amp;""),'Référentiel Articles'!$A$2:$F$634,4,FALSE),""))</f>
      </c>
      <c r="G15825" s="76">
        <f>IF($E15825="","",IFERROR(VLOOKUP(TRIM(E15825&amp;""),'Référentiel Articles'!$A$2:$F$634,5,FALSE),""))</f>
      </c>
      <c r="H15825" s="77" t="str">
        <v/>
      </c>
      <c r="I15825" s="76">
        <f>IF($E15825="","",IFERROR(VLOOKUP(TRIM(E15825&amp;""),'Référentiel Articles'!$A$2:$F$634,6,FALSE),""))</f>
      </c>
      <c r="J15825" s="78">
        <f>IF(OR($E15825="",$H15825=""),"",$H15825*$I15825)</f>
      </c>
      <c r="K15825" s="79" t="str">
        <v/>
      </c>
    </row>
    <row r="15826">
      <c r="A15826" s="81" t="str">
        <v/>
      </c>
      <c r="B15826" s="81" t="str">
        <v/>
      </c>
      <c r="C15826" s="83">
        <f>IF($E15826="","",IFERROR(VLOOKUP(TRIM(E15826&amp;""),'Référentiel Articles'!$A$2:$F$634,2,FALSE),""))</f>
      </c>
      <c r="D15826" s="83">
        <f>IF($E15826="","",IFERROR(VLOOKUP(TRIM(E15826&amp;""),'Référentiel Articles'!$A$2:$F$634,3,FALSE),""))</f>
      </c>
      <c r="E15826" s="81" t="str">
        <v/>
      </c>
      <c r="F15826" s="83">
        <f>IF($E15826="","",IFERROR(VLOOKUP(TRIM(E15826&amp;""),'Référentiel Articles'!$A$2:$F$634,4,FALSE),""))</f>
      </c>
      <c r="G15826" s="84">
        <f>IF($E15826="","",IFERROR(VLOOKUP(TRIM(E15826&amp;""),'Référentiel Articles'!$A$2:$F$634,5,FALSE),""))</f>
      </c>
      <c r="H15826" s="85" t="str">
        <v/>
      </c>
      <c r="I15826" s="84">
        <f>IF($E15826="","",IFERROR(VLOOKUP(TRIM(E15826&amp;""),'Référentiel Articles'!$A$2:$F$634,6,FALSE),""))</f>
      </c>
      <c r="J15826" s="90">
        <f>IF(OR($E15826="",$H15826=""),"",$H15826*$I15826)</f>
      </c>
      <c r="K15826" s="87" t="str">
        <v/>
      </c>
    </row>
    <row r="15827">
      <c r="A15827" s="74" t="str">
        <v/>
      </c>
      <c r="B15827" s="74" t="str">
        <v/>
      </c>
      <c r="C15827" s="75">
        <f>IF($E15827="","",IFERROR(VLOOKUP(TRIM(E15827&amp;""),'Référentiel Articles'!$A$2:$F$634,2,FALSE),""))</f>
      </c>
      <c r="D15827" s="75">
        <f>IF($E15827="","",IFERROR(VLOOKUP(TRIM(E15827&amp;""),'Référentiel Articles'!$A$2:$F$634,3,FALSE),""))</f>
      </c>
      <c r="E15827" s="74" t="str">
        <v/>
      </c>
      <c r="F15827" s="75">
        <f>IF($E15827="","",IFERROR(VLOOKUP(TRIM(E15827&amp;""),'Référentiel Articles'!$A$2:$F$634,4,FALSE),""))</f>
      </c>
      <c r="G15827" s="76">
        <f>IF($E15827="","",IFERROR(VLOOKUP(TRIM(E15827&amp;""),'Référentiel Articles'!$A$2:$F$634,5,FALSE),""))</f>
      </c>
      <c r="H15827" s="77" t="str">
        <v/>
      </c>
      <c r="I15827" s="76">
        <f>IF($E15827="","",IFERROR(VLOOKUP(TRIM(E15827&amp;""),'Référentiel Articles'!$A$2:$F$634,6,FALSE),""))</f>
      </c>
      <c r="J15827" s="78">
        <f>IF(OR($E15827="",$H15827=""),"",$H15827*$I15827)</f>
      </c>
      <c r="K15827" s="79" t="str">
        <v/>
      </c>
    </row>
    <row r="15828">
      <c r="A15828" s="81" t="str">
        <v/>
      </c>
      <c r="B15828" s="81" t="str">
        <v/>
      </c>
      <c r="C15828" s="83">
        <f>IF($E15828="","",IFERROR(VLOOKUP(TRIM(E15828&amp;""),'Référentiel Articles'!$A$2:$F$634,2,FALSE),""))</f>
      </c>
      <c r="D15828" s="83">
        <f>IF($E15828="","",IFERROR(VLOOKUP(TRIM(E15828&amp;""),'Référentiel Articles'!$A$2:$F$634,3,FALSE),""))</f>
      </c>
      <c r="E15828" s="81" t="str">
        <v/>
      </c>
      <c r="F15828" s="83">
        <f>IF($E15828="","",IFERROR(VLOOKUP(TRIM(E15828&amp;""),'Référentiel Articles'!$A$2:$F$634,4,FALSE),""))</f>
      </c>
      <c r="G15828" s="84">
        <f>IF($E15828="","",IFERROR(VLOOKUP(TRIM(E15828&amp;""),'Référentiel Articles'!$A$2:$F$634,5,FALSE),""))</f>
      </c>
      <c r="H15828" s="85" t="str">
        <v/>
      </c>
      <c r="I15828" s="84">
        <f>IF($E15828="","",IFERROR(VLOOKUP(TRIM(E15828&amp;""),'Référentiel Articles'!$A$2:$F$634,6,FALSE),""))</f>
      </c>
      <c r="J15828" s="90">
        <f>IF(OR($E15828="",$H15828=""),"",$H15828*$I15828)</f>
      </c>
      <c r="K15828" s="87" t="str">
        <v/>
      </c>
    </row>
    <row r="15829">
      <c r="A15829" s="74" t="str">
        <v/>
      </c>
      <c r="B15829" s="74" t="str">
        <v/>
      </c>
      <c r="C15829" s="75">
        <f>IF($E15829="","",IFERROR(VLOOKUP(TRIM(E15829&amp;""),'Référentiel Articles'!$A$2:$F$634,2,FALSE),""))</f>
      </c>
      <c r="D15829" s="75">
        <f>IF($E15829="","",IFERROR(VLOOKUP(TRIM(E15829&amp;""),'Référentiel Articles'!$A$2:$F$634,3,FALSE),""))</f>
      </c>
      <c r="E15829" s="74" t="str">
        <v/>
      </c>
      <c r="F15829" s="75">
        <f>IF($E15829="","",IFERROR(VLOOKUP(TRIM(E15829&amp;""),'Référentiel Articles'!$A$2:$F$634,4,FALSE),""))</f>
      </c>
      <c r="G15829" s="76">
        <f>IF($E15829="","",IFERROR(VLOOKUP(TRIM(E15829&amp;""),'Référentiel Articles'!$A$2:$F$634,5,FALSE),""))</f>
      </c>
      <c r="H15829" s="77" t="str">
        <v/>
      </c>
      <c r="I15829" s="76">
        <f>IF($E15829="","",IFERROR(VLOOKUP(TRIM(E15829&amp;""),'Référentiel Articles'!$A$2:$F$634,6,FALSE),""))</f>
      </c>
      <c r="J15829" s="78">
        <f>IF(OR($E15829="",$H15829=""),"",$H15829*$I15829)</f>
      </c>
      <c r="K15829" s="79" t="str">
        <v/>
      </c>
    </row>
    <row r="15830">
      <c r="A15830" s="81" t="str">
        <v/>
      </c>
      <c r="B15830" s="81" t="str">
        <v/>
      </c>
      <c r="C15830" s="83">
        <f>IF($E15830="","",IFERROR(VLOOKUP(TRIM(E15830&amp;""),'Référentiel Articles'!$A$2:$F$634,2,FALSE),""))</f>
      </c>
      <c r="D15830" s="83">
        <f>IF($E15830="","",IFERROR(VLOOKUP(TRIM(E15830&amp;""),'Référentiel Articles'!$A$2:$F$634,3,FALSE),""))</f>
      </c>
      <c r="E15830" s="81" t="str">
        <v/>
      </c>
      <c r="F15830" s="83">
        <f>IF($E15830="","",IFERROR(VLOOKUP(TRIM(E15830&amp;""),'Référentiel Articles'!$A$2:$F$634,4,FALSE),""))</f>
      </c>
      <c r="G15830" s="84">
        <f>IF($E15830="","",IFERROR(VLOOKUP(TRIM(E15830&amp;""),'Référentiel Articles'!$A$2:$F$634,5,FALSE),""))</f>
      </c>
      <c r="H15830" s="85" t="str">
        <v/>
      </c>
      <c r="I15830" s="84">
        <f>IF($E15830="","",IFERROR(VLOOKUP(TRIM(E15830&amp;""),'Référentiel Articles'!$A$2:$F$634,6,FALSE),""))</f>
      </c>
      <c r="J15830" s="90">
        <f>IF(OR($E15830="",$H15830=""),"",$H15830*$I15830)</f>
      </c>
      <c r="K15830" s="87" t="str">
        <v/>
      </c>
    </row>
    <row r="15831">
      <c r="A15831" s="74" t="str">
        <v/>
      </c>
      <c r="B15831" s="74" t="str">
        <v/>
      </c>
      <c r="C15831" s="75">
        <f>IF($E15831="","",IFERROR(VLOOKUP(TRIM(E15831&amp;""),'Référentiel Articles'!$A$2:$F$634,2,FALSE),""))</f>
      </c>
      <c r="D15831" s="75">
        <f>IF($E15831="","",IFERROR(VLOOKUP(TRIM(E15831&amp;""),'Référentiel Articles'!$A$2:$F$634,3,FALSE),""))</f>
      </c>
      <c r="E15831" s="74" t="str">
        <v/>
      </c>
      <c r="F15831" s="75">
        <f>IF($E15831="","",IFERROR(VLOOKUP(TRIM(E15831&amp;""),'Référentiel Articles'!$A$2:$F$634,4,FALSE),""))</f>
      </c>
      <c r="G15831" s="76">
        <f>IF($E15831="","",IFERROR(VLOOKUP(TRIM(E15831&amp;""),'Référentiel Articles'!$A$2:$F$634,5,FALSE),""))</f>
      </c>
      <c r="H15831" s="77" t="str">
        <v/>
      </c>
      <c r="I15831" s="76">
        <f>IF($E15831="","",IFERROR(VLOOKUP(TRIM(E15831&amp;""),'Référentiel Articles'!$A$2:$F$634,6,FALSE),""))</f>
      </c>
      <c r="J15831" s="78">
        <f>IF(OR($E15831="",$H15831=""),"",$H15831*$I15831)</f>
      </c>
      <c r="K15831" s="79" t="str">
        <v/>
      </c>
    </row>
    <row r="15832">
      <c r="A15832" s="81" t="str">
        <v/>
      </c>
      <c r="B15832" s="81" t="str">
        <v/>
      </c>
      <c r="C15832" s="83">
        <f>IF($E15832="","",IFERROR(VLOOKUP(TRIM(E15832&amp;""),'Référentiel Articles'!$A$2:$F$634,2,FALSE),""))</f>
      </c>
      <c r="D15832" s="83">
        <f>IF($E15832="","",IFERROR(VLOOKUP(TRIM(E15832&amp;""),'Référentiel Articles'!$A$2:$F$634,3,FALSE),""))</f>
      </c>
      <c r="E15832" s="81" t="str">
        <v/>
      </c>
      <c r="F15832" s="83">
        <f>IF($E15832="","",IFERROR(VLOOKUP(TRIM(E15832&amp;""),'Référentiel Articles'!$A$2:$F$634,4,FALSE),""))</f>
      </c>
      <c r="G15832" s="84">
        <f>IF($E15832="","",IFERROR(VLOOKUP(TRIM(E15832&amp;""),'Référentiel Articles'!$A$2:$F$634,5,FALSE),""))</f>
      </c>
      <c r="H15832" s="85" t="str">
        <v/>
      </c>
      <c r="I15832" s="84">
        <f>IF($E15832="","",IFERROR(VLOOKUP(TRIM(E15832&amp;""),'Référentiel Articles'!$A$2:$F$634,6,FALSE),""))</f>
      </c>
      <c r="J15832" s="90">
        <f>IF(OR($E15832="",$H15832=""),"",$H15832*$I15832)</f>
      </c>
      <c r="K15832" s="87" t="str">
        <v/>
      </c>
    </row>
    <row r="15833">
      <c r="A15833" s="74" t="str">
        <v/>
      </c>
      <c r="B15833" s="74" t="str">
        <v/>
      </c>
      <c r="C15833" s="75">
        <f>IF($E15833="","",IFERROR(VLOOKUP(TRIM(E15833&amp;""),'Référentiel Articles'!$A$2:$F$634,2,FALSE),""))</f>
      </c>
      <c r="D15833" s="75">
        <f>IF($E15833="","",IFERROR(VLOOKUP(TRIM(E15833&amp;""),'Référentiel Articles'!$A$2:$F$634,3,FALSE),""))</f>
      </c>
      <c r="E15833" s="74" t="str">
        <v/>
      </c>
      <c r="F15833" s="75">
        <f>IF($E15833="","",IFERROR(VLOOKUP(TRIM(E15833&amp;""),'Référentiel Articles'!$A$2:$F$634,4,FALSE),""))</f>
      </c>
      <c r="G15833" s="76">
        <f>IF($E15833="","",IFERROR(VLOOKUP(TRIM(E15833&amp;""),'Référentiel Articles'!$A$2:$F$634,5,FALSE),""))</f>
      </c>
      <c r="H15833" s="77" t="str">
        <v/>
      </c>
      <c r="I15833" s="76">
        <f>IF($E15833="","",IFERROR(VLOOKUP(TRIM(E15833&amp;""),'Référentiel Articles'!$A$2:$F$634,6,FALSE),""))</f>
      </c>
      <c r="J15833" s="78">
        <f>IF(OR($E15833="",$H15833=""),"",$H15833*$I15833)</f>
      </c>
      <c r="K15833" s="79" t="str">
        <v/>
      </c>
    </row>
    <row r="15834">
      <c r="A15834" s="81" t="str">
        <v/>
      </c>
      <c r="B15834" s="81" t="str">
        <v/>
      </c>
      <c r="C15834" s="83">
        <f>IF($E15834="","",IFERROR(VLOOKUP(TRIM(E15834&amp;""),'Référentiel Articles'!$A$2:$F$634,2,FALSE),""))</f>
      </c>
      <c r="D15834" s="83">
        <f>IF($E15834="","",IFERROR(VLOOKUP(TRIM(E15834&amp;""),'Référentiel Articles'!$A$2:$F$634,3,FALSE),""))</f>
      </c>
      <c r="E15834" s="81" t="str">
        <v/>
      </c>
      <c r="F15834" s="83">
        <f>IF($E15834="","",IFERROR(VLOOKUP(TRIM(E15834&amp;""),'Référentiel Articles'!$A$2:$F$634,4,FALSE),""))</f>
      </c>
      <c r="G15834" s="84">
        <f>IF($E15834="","",IFERROR(VLOOKUP(TRIM(E15834&amp;""),'Référentiel Articles'!$A$2:$F$634,5,FALSE),""))</f>
      </c>
      <c r="H15834" s="85" t="str">
        <v/>
      </c>
      <c r="I15834" s="84">
        <f>IF($E15834="","",IFERROR(VLOOKUP(TRIM(E15834&amp;""),'Référentiel Articles'!$A$2:$F$634,6,FALSE),""))</f>
      </c>
      <c r="J15834" s="90">
        <f>IF(OR($E15834="",$H15834=""),"",$H15834*$I15834)</f>
      </c>
      <c r="K15834" s="87" t="str">
        <v/>
      </c>
    </row>
    <row r="15835">
      <c r="A15835" s="74" t="str">
        <v/>
      </c>
      <c r="B15835" s="74" t="str">
        <v/>
      </c>
      <c r="C15835" s="75">
        <f>IF($E15835="","",IFERROR(VLOOKUP(TRIM(E15835&amp;""),'Référentiel Articles'!$A$2:$F$634,2,FALSE),""))</f>
      </c>
      <c r="D15835" s="75">
        <f>IF($E15835="","",IFERROR(VLOOKUP(TRIM(E15835&amp;""),'Référentiel Articles'!$A$2:$F$634,3,FALSE),""))</f>
      </c>
      <c r="E15835" s="74" t="str">
        <v/>
      </c>
      <c r="F15835" s="75">
        <f>IF($E15835="","",IFERROR(VLOOKUP(TRIM(E15835&amp;""),'Référentiel Articles'!$A$2:$F$634,4,FALSE),""))</f>
      </c>
      <c r="G15835" s="76">
        <f>IF($E15835="","",IFERROR(VLOOKUP(TRIM(E15835&amp;""),'Référentiel Articles'!$A$2:$F$634,5,FALSE),""))</f>
      </c>
      <c r="H15835" s="77" t="str">
        <v/>
      </c>
      <c r="I15835" s="76">
        <f>IF($E15835="","",IFERROR(VLOOKUP(TRIM(E15835&amp;""),'Référentiel Articles'!$A$2:$F$634,6,FALSE),""))</f>
      </c>
      <c r="J15835" s="78">
        <f>IF(OR($E15835="",$H15835=""),"",$H15835*$I15835)</f>
      </c>
      <c r="K15835" s="79" t="str">
        <v/>
      </c>
    </row>
    <row r="15836">
      <c r="A15836" s="81" t="str">
        <v/>
      </c>
      <c r="B15836" s="81" t="str">
        <v/>
      </c>
      <c r="C15836" s="83">
        <f>IF($E15836="","",IFERROR(VLOOKUP(TRIM(E15836&amp;""),'Référentiel Articles'!$A$2:$F$634,2,FALSE),""))</f>
      </c>
      <c r="D15836" s="83">
        <f>IF($E15836="","",IFERROR(VLOOKUP(TRIM(E15836&amp;""),'Référentiel Articles'!$A$2:$F$634,3,FALSE),""))</f>
      </c>
      <c r="E15836" s="81" t="str">
        <v/>
      </c>
      <c r="F15836" s="83">
        <f>IF($E15836="","",IFERROR(VLOOKUP(TRIM(E15836&amp;""),'Référentiel Articles'!$A$2:$F$634,4,FALSE),""))</f>
      </c>
      <c r="G15836" s="84">
        <f>IF($E15836="","",IFERROR(VLOOKUP(TRIM(E15836&amp;""),'Référentiel Articles'!$A$2:$F$634,5,FALSE),""))</f>
      </c>
      <c r="H15836" s="85" t="str">
        <v/>
      </c>
      <c r="I15836" s="84">
        <f>IF($E15836="","",IFERROR(VLOOKUP(TRIM(E15836&amp;""),'Référentiel Articles'!$A$2:$F$634,6,FALSE),""))</f>
      </c>
      <c r="J15836" s="90">
        <f>IF(OR($E15836="",$H15836=""),"",$H15836*$I15836)</f>
      </c>
      <c r="K15836" s="87" t="str">
        <v/>
      </c>
    </row>
    <row r="15837">
      <c r="A15837" s="74" t="str">
        <v/>
      </c>
      <c r="B15837" s="74" t="str">
        <v/>
      </c>
      <c r="C15837" s="75">
        <f>IF($E15837="","",IFERROR(VLOOKUP(TRIM(E15837&amp;""),'Référentiel Articles'!$A$2:$F$634,2,FALSE),""))</f>
      </c>
      <c r="D15837" s="75">
        <f>IF($E15837="","",IFERROR(VLOOKUP(TRIM(E15837&amp;""),'Référentiel Articles'!$A$2:$F$634,3,FALSE),""))</f>
      </c>
      <c r="E15837" s="74" t="str">
        <v/>
      </c>
      <c r="F15837" s="75">
        <f>IF($E15837="","",IFERROR(VLOOKUP(TRIM(E15837&amp;""),'Référentiel Articles'!$A$2:$F$634,4,FALSE),""))</f>
      </c>
      <c r="G15837" s="76">
        <f>IF($E15837="","",IFERROR(VLOOKUP(TRIM(E15837&amp;""),'Référentiel Articles'!$A$2:$F$634,5,FALSE),""))</f>
      </c>
      <c r="H15837" s="77" t="str">
        <v/>
      </c>
      <c r="I15837" s="76">
        <f>IF($E15837="","",IFERROR(VLOOKUP(TRIM(E15837&amp;""),'Référentiel Articles'!$A$2:$F$634,6,FALSE),""))</f>
      </c>
      <c r="J15837" s="78">
        <f>IF(OR($E15837="",$H15837=""),"",$H15837*$I15837)</f>
      </c>
      <c r="K15837" s="79" t="str">
        <v/>
      </c>
    </row>
    <row r="15838">
      <c r="A15838" s="81" t="str">
        <v/>
      </c>
      <c r="B15838" s="81" t="str">
        <v/>
      </c>
      <c r="C15838" s="83">
        <f>IF($E15838="","",IFERROR(VLOOKUP(TRIM(E15838&amp;""),'Référentiel Articles'!$A$2:$F$634,2,FALSE),""))</f>
      </c>
      <c r="D15838" s="83">
        <f>IF($E15838="","",IFERROR(VLOOKUP(TRIM(E15838&amp;""),'Référentiel Articles'!$A$2:$F$634,3,FALSE),""))</f>
      </c>
      <c r="E15838" s="81" t="str">
        <v/>
      </c>
      <c r="F15838" s="83">
        <f>IF($E15838="","",IFERROR(VLOOKUP(TRIM(E15838&amp;""),'Référentiel Articles'!$A$2:$F$634,4,FALSE),""))</f>
      </c>
      <c r="G15838" s="84">
        <f>IF($E15838="","",IFERROR(VLOOKUP(TRIM(E15838&amp;""),'Référentiel Articles'!$A$2:$F$634,5,FALSE),""))</f>
      </c>
      <c r="H15838" s="85" t="str">
        <v/>
      </c>
      <c r="I15838" s="84">
        <f>IF($E15838="","",IFERROR(VLOOKUP(TRIM(E15838&amp;""),'Référentiel Articles'!$A$2:$F$634,6,FALSE),""))</f>
      </c>
      <c r="J15838" s="90">
        <f>IF(OR($E15838="",$H15838=""),"",$H15838*$I15838)</f>
      </c>
      <c r="K15838" s="87" t="str">
        <v/>
      </c>
    </row>
    <row r="15839">
      <c r="A15839" s="74" t="str">
        <v/>
      </c>
      <c r="B15839" s="74" t="str">
        <v/>
      </c>
      <c r="C15839" s="75">
        <f>IF($E15839="","",IFERROR(VLOOKUP(TRIM(E15839&amp;""),'Référentiel Articles'!$A$2:$F$634,2,FALSE),""))</f>
      </c>
      <c r="D15839" s="75">
        <f>IF($E15839="","",IFERROR(VLOOKUP(TRIM(E15839&amp;""),'Référentiel Articles'!$A$2:$F$634,3,FALSE),""))</f>
      </c>
      <c r="E15839" s="74" t="str">
        <v/>
      </c>
      <c r="F15839" s="75">
        <f>IF($E15839="","",IFERROR(VLOOKUP(TRIM(E15839&amp;""),'Référentiel Articles'!$A$2:$F$634,4,FALSE),""))</f>
      </c>
      <c r="G15839" s="76">
        <f>IF($E15839="","",IFERROR(VLOOKUP(TRIM(E15839&amp;""),'Référentiel Articles'!$A$2:$F$634,5,FALSE),""))</f>
      </c>
      <c r="H15839" s="77" t="str">
        <v/>
      </c>
      <c r="I15839" s="76">
        <f>IF($E15839="","",IFERROR(VLOOKUP(TRIM(E15839&amp;""),'Référentiel Articles'!$A$2:$F$634,6,FALSE),""))</f>
      </c>
      <c r="J15839" s="78">
        <f>IF(OR($E15839="",$H15839=""),"",$H15839*$I15839)</f>
      </c>
      <c r="K15839" s="79" t="str">
        <v/>
      </c>
    </row>
    <row r="15840">
      <c r="A15840" s="81" t="str">
        <v/>
      </c>
      <c r="B15840" s="81" t="str">
        <v/>
      </c>
      <c r="C15840" s="83">
        <f>IF($E15840="","",IFERROR(VLOOKUP(TRIM(E15840&amp;""),'Référentiel Articles'!$A$2:$F$634,2,FALSE),""))</f>
      </c>
      <c r="D15840" s="83">
        <f>IF($E15840="","",IFERROR(VLOOKUP(TRIM(E15840&amp;""),'Référentiel Articles'!$A$2:$F$634,3,FALSE),""))</f>
      </c>
      <c r="E15840" s="81" t="str">
        <v/>
      </c>
      <c r="F15840" s="83">
        <f>IF($E15840="","",IFERROR(VLOOKUP(TRIM(E15840&amp;""),'Référentiel Articles'!$A$2:$F$634,4,FALSE),""))</f>
      </c>
      <c r="G15840" s="84">
        <f>IF($E15840="","",IFERROR(VLOOKUP(TRIM(E15840&amp;""),'Référentiel Articles'!$A$2:$F$634,5,FALSE),""))</f>
      </c>
      <c r="H15840" s="85" t="str">
        <v/>
      </c>
      <c r="I15840" s="84">
        <f>IF($E15840="","",IFERROR(VLOOKUP(TRIM(E15840&amp;""),'Référentiel Articles'!$A$2:$F$634,6,FALSE),""))</f>
      </c>
      <c r="J15840" s="90">
        <f>IF(OR($E15840="",$H15840=""),"",$H15840*$I15840)</f>
      </c>
      <c r="K15840" s="87" t="str">
        <v/>
      </c>
    </row>
    <row r="15841">
      <c r="A15841" s="74" t="str">
        <v/>
      </c>
      <c r="B15841" s="74" t="str">
        <v/>
      </c>
      <c r="C15841" s="75">
        <f>IF($E15841="","",IFERROR(VLOOKUP(TRIM(E15841&amp;""),'Référentiel Articles'!$A$2:$F$634,2,FALSE),""))</f>
      </c>
      <c r="D15841" s="75">
        <f>IF($E15841="","",IFERROR(VLOOKUP(TRIM(E15841&amp;""),'Référentiel Articles'!$A$2:$F$634,3,FALSE),""))</f>
      </c>
      <c r="E15841" s="74" t="str">
        <v/>
      </c>
      <c r="F15841" s="75">
        <f>IF($E15841="","",IFERROR(VLOOKUP(TRIM(E15841&amp;""),'Référentiel Articles'!$A$2:$F$634,4,FALSE),""))</f>
      </c>
      <c r="G15841" s="76">
        <f>IF($E15841="","",IFERROR(VLOOKUP(TRIM(E15841&amp;""),'Référentiel Articles'!$A$2:$F$634,5,FALSE),""))</f>
      </c>
      <c r="H15841" s="77" t="str">
        <v/>
      </c>
      <c r="I15841" s="76">
        <f>IF($E15841="","",IFERROR(VLOOKUP(TRIM(E15841&amp;""),'Référentiel Articles'!$A$2:$F$634,6,FALSE),""))</f>
      </c>
      <c r="J15841" s="78">
        <f>IF(OR($E15841="",$H15841=""),"",$H15841*$I15841)</f>
      </c>
      <c r="K15841" s="79" t="str">
        <v/>
      </c>
    </row>
    <row r="15842">
      <c r="A15842" s="81" t="str">
        <v/>
      </c>
      <c r="B15842" s="81" t="str">
        <v/>
      </c>
      <c r="C15842" s="83">
        <f>IF($E15842="","",IFERROR(VLOOKUP(TRIM(E15842&amp;""),'Référentiel Articles'!$A$2:$F$634,2,FALSE),""))</f>
      </c>
      <c r="D15842" s="83">
        <f>IF($E15842="","",IFERROR(VLOOKUP(TRIM(E15842&amp;""),'Référentiel Articles'!$A$2:$F$634,3,FALSE),""))</f>
      </c>
      <c r="E15842" s="81" t="str">
        <v/>
      </c>
      <c r="F15842" s="83">
        <f>IF($E15842="","",IFERROR(VLOOKUP(TRIM(E15842&amp;""),'Référentiel Articles'!$A$2:$F$634,4,FALSE),""))</f>
      </c>
      <c r="G15842" s="84">
        <f>IF($E15842="","",IFERROR(VLOOKUP(TRIM(E15842&amp;""),'Référentiel Articles'!$A$2:$F$634,5,FALSE),""))</f>
      </c>
      <c r="H15842" s="85" t="str">
        <v/>
      </c>
      <c r="I15842" s="84">
        <f>IF($E15842="","",IFERROR(VLOOKUP(TRIM(E15842&amp;""),'Référentiel Articles'!$A$2:$F$634,6,FALSE),""))</f>
      </c>
      <c r="J15842" s="90">
        <f>IF(OR($E15842="",$H15842=""),"",$H15842*$I15842)</f>
      </c>
      <c r="K15842" s="87" t="str">
        <v/>
      </c>
    </row>
    <row r="15843">
      <c r="A15843" s="74" t="str">
        <v/>
      </c>
      <c r="B15843" s="74" t="str">
        <v/>
      </c>
      <c r="C15843" s="75">
        <f>IF($E15843="","",IFERROR(VLOOKUP(TRIM(E15843&amp;""),'Référentiel Articles'!$A$2:$F$634,2,FALSE),""))</f>
      </c>
      <c r="D15843" s="75">
        <f>IF($E15843="","",IFERROR(VLOOKUP(TRIM(E15843&amp;""),'Référentiel Articles'!$A$2:$F$634,3,FALSE),""))</f>
      </c>
      <c r="E15843" s="74" t="str">
        <v/>
      </c>
      <c r="F15843" s="75">
        <f>IF($E15843="","",IFERROR(VLOOKUP(TRIM(E15843&amp;""),'Référentiel Articles'!$A$2:$F$634,4,FALSE),""))</f>
      </c>
      <c r="G15843" s="76">
        <f>IF($E15843="","",IFERROR(VLOOKUP(TRIM(E15843&amp;""),'Référentiel Articles'!$A$2:$F$634,5,FALSE),""))</f>
      </c>
      <c r="H15843" s="77" t="str">
        <v/>
      </c>
      <c r="I15843" s="76">
        <f>IF($E15843="","",IFERROR(VLOOKUP(TRIM(E15843&amp;""),'Référentiel Articles'!$A$2:$F$634,6,FALSE),""))</f>
      </c>
      <c r="J15843" s="78">
        <f>IF(OR($E15843="",$H15843=""),"",$H15843*$I15843)</f>
      </c>
      <c r="K15843" s="79" t="str">
        <v/>
      </c>
    </row>
    <row r="15844">
      <c r="A15844" s="81" t="str">
        <v/>
      </c>
      <c r="B15844" s="81" t="str">
        <v/>
      </c>
      <c r="C15844" s="83">
        <f>IF($E15844="","",IFERROR(VLOOKUP(TRIM(E15844&amp;""),'Référentiel Articles'!$A$2:$F$634,2,FALSE),""))</f>
      </c>
      <c r="D15844" s="83">
        <f>IF($E15844="","",IFERROR(VLOOKUP(TRIM(E15844&amp;""),'Référentiel Articles'!$A$2:$F$634,3,FALSE),""))</f>
      </c>
      <c r="E15844" s="81" t="str">
        <v/>
      </c>
      <c r="F15844" s="83">
        <f>IF($E15844="","",IFERROR(VLOOKUP(TRIM(E15844&amp;""),'Référentiel Articles'!$A$2:$F$634,4,FALSE),""))</f>
      </c>
      <c r="G15844" s="84">
        <f>IF($E15844="","",IFERROR(VLOOKUP(TRIM(E15844&amp;""),'Référentiel Articles'!$A$2:$F$634,5,FALSE),""))</f>
      </c>
      <c r="H15844" s="85" t="str">
        <v/>
      </c>
      <c r="I15844" s="84">
        <f>IF($E15844="","",IFERROR(VLOOKUP(TRIM(E15844&amp;""),'Référentiel Articles'!$A$2:$F$634,6,FALSE),""))</f>
      </c>
      <c r="J15844" s="90">
        <f>IF(OR($E15844="",$H15844=""),"",$H15844*$I15844)</f>
      </c>
      <c r="K15844" s="87" t="str">
        <v/>
      </c>
    </row>
    <row r="15845">
      <c r="A15845" s="74" t="str">
        <v/>
      </c>
      <c r="B15845" s="74" t="str">
        <v/>
      </c>
      <c r="C15845" s="75">
        <f>IF($E15845="","",IFERROR(VLOOKUP(TRIM(E15845&amp;""),'Référentiel Articles'!$A$2:$F$634,2,FALSE),""))</f>
      </c>
      <c r="D15845" s="75">
        <f>IF($E15845="","",IFERROR(VLOOKUP(TRIM(E15845&amp;""),'Référentiel Articles'!$A$2:$F$634,3,FALSE),""))</f>
      </c>
      <c r="E15845" s="74" t="str">
        <v/>
      </c>
      <c r="F15845" s="75">
        <f>IF($E15845="","",IFERROR(VLOOKUP(TRIM(E15845&amp;""),'Référentiel Articles'!$A$2:$F$634,4,FALSE),""))</f>
      </c>
      <c r="G15845" s="76">
        <f>IF($E15845="","",IFERROR(VLOOKUP(TRIM(E15845&amp;""),'Référentiel Articles'!$A$2:$F$634,5,FALSE),""))</f>
      </c>
      <c r="H15845" s="77" t="str">
        <v/>
      </c>
      <c r="I15845" s="76">
        <f>IF($E15845="","",IFERROR(VLOOKUP(TRIM(E15845&amp;""),'Référentiel Articles'!$A$2:$F$634,6,FALSE),""))</f>
      </c>
      <c r="J15845" s="78">
        <f>IF(OR($E15845="",$H15845=""),"",$H15845*$I15845)</f>
      </c>
      <c r="K15845" s="79" t="str">
        <v/>
      </c>
    </row>
    <row r="15846">
      <c r="A15846" s="81" t="str">
        <v/>
      </c>
      <c r="B15846" s="81" t="str">
        <v/>
      </c>
      <c r="C15846" s="83">
        <f>IF($E15846="","",IFERROR(VLOOKUP(TRIM(E15846&amp;""),'Référentiel Articles'!$A$2:$F$634,2,FALSE),""))</f>
      </c>
      <c r="D15846" s="83">
        <f>IF($E15846="","",IFERROR(VLOOKUP(TRIM(E15846&amp;""),'Référentiel Articles'!$A$2:$F$634,3,FALSE),""))</f>
      </c>
      <c r="E15846" s="81" t="str">
        <v/>
      </c>
      <c r="F15846" s="83">
        <f>IF($E15846="","",IFERROR(VLOOKUP(TRIM(E15846&amp;""),'Référentiel Articles'!$A$2:$F$634,4,FALSE),""))</f>
      </c>
      <c r="G15846" s="84">
        <f>IF($E15846="","",IFERROR(VLOOKUP(TRIM(E15846&amp;""),'Référentiel Articles'!$A$2:$F$634,5,FALSE),""))</f>
      </c>
      <c r="H15846" s="85" t="str">
        <v/>
      </c>
      <c r="I15846" s="84">
        <f>IF($E15846="","",IFERROR(VLOOKUP(TRIM(E15846&amp;""),'Référentiel Articles'!$A$2:$F$634,6,FALSE),""))</f>
      </c>
      <c r="J15846" s="90">
        <f>IF(OR($E15846="",$H15846=""),"",$H15846*$I15846)</f>
      </c>
      <c r="K15846" s="87" t="str">
        <v/>
      </c>
    </row>
    <row r="15847">
      <c r="A15847" s="74" t="str">
        <v/>
      </c>
      <c r="B15847" s="74" t="str">
        <v/>
      </c>
      <c r="C15847" s="75">
        <f>IF($E15847="","",IFERROR(VLOOKUP(TRIM(E15847&amp;""),'Référentiel Articles'!$A$2:$F$634,2,FALSE),""))</f>
      </c>
      <c r="D15847" s="75">
        <f>IF($E15847="","",IFERROR(VLOOKUP(TRIM(E15847&amp;""),'Référentiel Articles'!$A$2:$F$634,3,FALSE),""))</f>
      </c>
      <c r="E15847" s="74" t="str">
        <v/>
      </c>
      <c r="F15847" s="75">
        <f>IF($E15847="","",IFERROR(VLOOKUP(TRIM(E15847&amp;""),'Référentiel Articles'!$A$2:$F$634,4,FALSE),""))</f>
      </c>
      <c r="G15847" s="76">
        <f>IF($E15847="","",IFERROR(VLOOKUP(TRIM(E15847&amp;""),'Référentiel Articles'!$A$2:$F$634,5,FALSE),""))</f>
      </c>
      <c r="H15847" s="77" t="str">
        <v/>
      </c>
      <c r="I15847" s="76">
        <f>IF($E15847="","",IFERROR(VLOOKUP(TRIM(E15847&amp;""),'Référentiel Articles'!$A$2:$F$634,6,FALSE),""))</f>
      </c>
      <c r="J15847" s="78">
        <f>IF(OR($E15847="",$H15847=""),"",$H15847*$I15847)</f>
      </c>
      <c r="K15847" s="79" t="str">
        <v/>
      </c>
    </row>
    <row r="15848">
      <c r="A15848" s="81" t="str">
        <v/>
      </c>
      <c r="B15848" s="81" t="str">
        <v/>
      </c>
      <c r="C15848" s="83">
        <f>IF($E15848="","",IFERROR(VLOOKUP(TRIM(E15848&amp;""),'Référentiel Articles'!$A$2:$F$634,2,FALSE),""))</f>
      </c>
      <c r="D15848" s="83">
        <f>IF($E15848="","",IFERROR(VLOOKUP(TRIM(E15848&amp;""),'Référentiel Articles'!$A$2:$F$634,3,FALSE),""))</f>
      </c>
      <c r="E15848" s="81" t="str">
        <v/>
      </c>
      <c r="F15848" s="83">
        <f>IF($E15848="","",IFERROR(VLOOKUP(TRIM(E15848&amp;""),'Référentiel Articles'!$A$2:$F$634,4,FALSE),""))</f>
      </c>
      <c r="G15848" s="84">
        <f>IF($E15848="","",IFERROR(VLOOKUP(TRIM(E15848&amp;""),'Référentiel Articles'!$A$2:$F$634,5,FALSE),""))</f>
      </c>
      <c r="H15848" s="85" t="str">
        <v/>
      </c>
      <c r="I15848" s="84">
        <f>IF($E15848="","",IFERROR(VLOOKUP(TRIM(E15848&amp;""),'Référentiel Articles'!$A$2:$F$634,6,FALSE),""))</f>
      </c>
      <c r="J15848" s="90">
        <f>IF(OR($E15848="",$H15848=""),"",$H15848*$I15848)</f>
      </c>
      <c r="K15848" s="87" t="str">
        <v/>
      </c>
    </row>
    <row r="15849">
      <c r="A15849" s="74" t="str">
        <v/>
      </c>
      <c r="B15849" s="74" t="str">
        <v/>
      </c>
      <c r="C15849" s="75">
        <f>IF($E15849="","",IFERROR(VLOOKUP(TRIM(E15849&amp;""),'Référentiel Articles'!$A$2:$F$634,2,FALSE),""))</f>
      </c>
      <c r="D15849" s="75">
        <f>IF($E15849="","",IFERROR(VLOOKUP(TRIM(E15849&amp;""),'Référentiel Articles'!$A$2:$F$634,3,FALSE),""))</f>
      </c>
      <c r="E15849" s="74" t="str">
        <v/>
      </c>
      <c r="F15849" s="75">
        <f>IF($E15849="","",IFERROR(VLOOKUP(TRIM(E15849&amp;""),'Référentiel Articles'!$A$2:$F$634,4,FALSE),""))</f>
      </c>
      <c r="G15849" s="76">
        <f>IF($E15849="","",IFERROR(VLOOKUP(TRIM(E15849&amp;""),'Référentiel Articles'!$A$2:$F$634,5,FALSE),""))</f>
      </c>
      <c r="H15849" s="77" t="str">
        <v/>
      </c>
      <c r="I15849" s="76">
        <f>IF($E15849="","",IFERROR(VLOOKUP(TRIM(E15849&amp;""),'Référentiel Articles'!$A$2:$F$634,6,FALSE),""))</f>
      </c>
      <c r="J15849" s="78">
        <f>IF(OR($E15849="",$H15849=""),"",$H15849*$I15849)</f>
      </c>
      <c r="K15849" s="79" t="str">
        <v/>
      </c>
    </row>
    <row r="15850">
      <c r="A15850" s="81" t="str">
        <v/>
      </c>
      <c r="B15850" s="81" t="str">
        <v/>
      </c>
      <c r="C15850" s="83">
        <f>IF($E15850="","",IFERROR(VLOOKUP(TRIM(E15850&amp;""),'Référentiel Articles'!$A$2:$F$634,2,FALSE),""))</f>
      </c>
      <c r="D15850" s="83">
        <f>IF($E15850="","",IFERROR(VLOOKUP(TRIM(E15850&amp;""),'Référentiel Articles'!$A$2:$F$634,3,FALSE),""))</f>
      </c>
      <c r="E15850" s="81" t="str">
        <v/>
      </c>
      <c r="F15850" s="83">
        <f>IF($E15850="","",IFERROR(VLOOKUP(TRIM(E15850&amp;""),'Référentiel Articles'!$A$2:$F$634,4,FALSE),""))</f>
      </c>
      <c r="G15850" s="84">
        <f>IF($E15850="","",IFERROR(VLOOKUP(TRIM(E15850&amp;""),'Référentiel Articles'!$A$2:$F$634,5,FALSE),""))</f>
      </c>
      <c r="H15850" s="85" t="str">
        <v/>
      </c>
      <c r="I15850" s="84">
        <f>IF($E15850="","",IFERROR(VLOOKUP(TRIM(E15850&amp;""),'Référentiel Articles'!$A$2:$F$634,6,FALSE),""))</f>
      </c>
      <c r="J15850" s="90">
        <f>IF(OR($E15850="",$H15850=""),"",$H15850*$I15850)</f>
      </c>
      <c r="K15850" s="87" t="str">
        <v/>
      </c>
    </row>
    <row r="15851">
      <c r="A15851" s="74" t="str">
        <v/>
      </c>
      <c r="B15851" s="74" t="str">
        <v/>
      </c>
      <c r="C15851" s="75">
        <f>IF($E15851="","",IFERROR(VLOOKUP(TRIM(E15851&amp;""),'Référentiel Articles'!$A$2:$F$634,2,FALSE),""))</f>
      </c>
      <c r="D15851" s="75">
        <f>IF($E15851="","",IFERROR(VLOOKUP(TRIM(E15851&amp;""),'Référentiel Articles'!$A$2:$F$634,3,FALSE),""))</f>
      </c>
      <c r="E15851" s="74" t="str">
        <v/>
      </c>
      <c r="F15851" s="75">
        <f>IF($E15851="","",IFERROR(VLOOKUP(TRIM(E15851&amp;""),'Référentiel Articles'!$A$2:$F$634,4,FALSE),""))</f>
      </c>
      <c r="G15851" s="76">
        <f>IF($E15851="","",IFERROR(VLOOKUP(TRIM(E15851&amp;""),'Référentiel Articles'!$A$2:$F$634,5,FALSE),""))</f>
      </c>
      <c r="H15851" s="77" t="str">
        <v/>
      </c>
      <c r="I15851" s="76">
        <f>IF($E15851="","",IFERROR(VLOOKUP(TRIM(E15851&amp;""),'Référentiel Articles'!$A$2:$F$634,6,FALSE),""))</f>
      </c>
      <c r="J15851" s="78">
        <f>IF(OR($E15851="",$H15851=""),"",$H15851*$I15851)</f>
      </c>
      <c r="K15851" s="79" t="str">
        <v/>
      </c>
    </row>
    <row r="15852">
      <c r="A15852" s="81" t="str">
        <v/>
      </c>
      <c r="B15852" s="81" t="str">
        <v/>
      </c>
      <c r="C15852" s="83">
        <f>IF($E15852="","",IFERROR(VLOOKUP(TRIM(E15852&amp;""),'Référentiel Articles'!$A$2:$F$634,2,FALSE),""))</f>
      </c>
      <c r="D15852" s="83">
        <f>IF($E15852="","",IFERROR(VLOOKUP(TRIM(E15852&amp;""),'Référentiel Articles'!$A$2:$F$634,3,FALSE),""))</f>
      </c>
      <c r="E15852" s="81" t="str">
        <v/>
      </c>
      <c r="F15852" s="83">
        <f>IF($E15852="","",IFERROR(VLOOKUP(TRIM(E15852&amp;""),'Référentiel Articles'!$A$2:$F$634,4,FALSE),""))</f>
      </c>
      <c r="G15852" s="84">
        <f>IF($E15852="","",IFERROR(VLOOKUP(TRIM(E15852&amp;""),'Référentiel Articles'!$A$2:$F$634,5,FALSE),""))</f>
      </c>
      <c r="H15852" s="85" t="str">
        <v/>
      </c>
      <c r="I15852" s="84">
        <f>IF($E15852="","",IFERROR(VLOOKUP(TRIM(E15852&amp;""),'Référentiel Articles'!$A$2:$F$634,6,FALSE),""))</f>
      </c>
      <c r="J15852" s="90">
        <f>IF(OR($E15852="",$H15852=""),"",$H15852*$I15852)</f>
      </c>
      <c r="K15852" s="87" t="str">
        <v/>
      </c>
    </row>
    <row r="15853">
      <c r="A15853" s="74" t="str">
        <v/>
      </c>
      <c r="B15853" s="74" t="str">
        <v/>
      </c>
      <c r="C15853" s="75">
        <f>IF($E15853="","",IFERROR(VLOOKUP(TRIM(E15853&amp;""),'Référentiel Articles'!$A$2:$F$634,2,FALSE),""))</f>
      </c>
      <c r="D15853" s="75">
        <f>IF($E15853="","",IFERROR(VLOOKUP(TRIM(E15853&amp;""),'Référentiel Articles'!$A$2:$F$634,3,FALSE),""))</f>
      </c>
      <c r="E15853" s="74" t="str">
        <v/>
      </c>
      <c r="F15853" s="75">
        <f>IF($E15853="","",IFERROR(VLOOKUP(TRIM(E15853&amp;""),'Référentiel Articles'!$A$2:$F$634,4,FALSE),""))</f>
      </c>
      <c r="G15853" s="76">
        <f>IF($E15853="","",IFERROR(VLOOKUP(TRIM(E15853&amp;""),'Référentiel Articles'!$A$2:$F$634,5,FALSE),""))</f>
      </c>
      <c r="H15853" s="77" t="str">
        <v/>
      </c>
      <c r="I15853" s="76">
        <f>IF($E15853="","",IFERROR(VLOOKUP(TRIM(E15853&amp;""),'Référentiel Articles'!$A$2:$F$634,6,FALSE),""))</f>
      </c>
      <c r="J15853" s="78">
        <f>IF(OR($E15853="",$H15853=""),"",$H15853*$I15853)</f>
      </c>
      <c r="K15853" s="79" t="str">
        <v/>
      </c>
    </row>
    <row r="15854">
      <c r="A15854" s="81" t="str">
        <v/>
      </c>
      <c r="B15854" s="81" t="str">
        <v/>
      </c>
      <c r="C15854" s="83">
        <f>IF($E15854="","",IFERROR(VLOOKUP(TRIM(E15854&amp;""),'Référentiel Articles'!$A$2:$F$634,2,FALSE),""))</f>
      </c>
      <c r="D15854" s="83">
        <f>IF($E15854="","",IFERROR(VLOOKUP(TRIM(E15854&amp;""),'Référentiel Articles'!$A$2:$F$634,3,FALSE),""))</f>
      </c>
      <c r="E15854" s="81" t="str">
        <v/>
      </c>
      <c r="F15854" s="83">
        <f>IF($E15854="","",IFERROR(VLOOKUP(TRIM(E15854&amp;""),'Référentiel Articles'!$A$2:$F$634,4,FALSE),""))</f>
      </c>
      <c r="G15854" s="84">
        <f>IF($E15854="","",IFERROR(VLOOKUP(TRIM(E15854&amp;""),'Référentiel Articles'!$A$2:$F$634,5,FALSE),""))</f>
      </c>
      <c r="H15854" s="85" t="str">
        <v/>
      </c>
      <c r="I15854" s="84">
        <f>IF($E15854="","",IFERROR(VLOOKUP(TRIM(E15854&amp;""),'Référentiel Articles'!$A$2:$F$634,6,FALSE),""))</f>
      </c>
      <c r="J15854" s="90">
        <f>IF(OR($E15854="",$H15854=""),"",$H15854*$I15854)</f>
      </c>
      <c r="K15854" s="87" t="str">
        <v/>
      </c>
    </row>
    <row r="15855">
      <c r="A15855" s="74" t="str">
        <v/>
      </c>
      <c r="B15855" s="74" t="str">
        <v/>
      </c>
      <c r="C15855" s="75">
        <f>IF($E15855="","",IFERROR(VLOOKUP(TRIM(E15855&amp;""),'Référentiel Articles'!$A$2:$F$634,2,FALSE),""))</f>
      </c>
      <c r="D15855" s="75">
        <f>IF($E15855="","",IFERROR(VLOOKUP(TRIM(E15855&amp;""),'Référentiel Articles'!$A$2:$F$634,3,FALSE),""))</f>
      </c>
      <c r="E15855" s="74" t="str">
        <v/>
      </c>
      <c r="F15855" s="75">
        <f>IF($E15855="","",IFERROR(VLOOKUP(TRIM(E15855&amp;""),'Référentiel Articles'!$A$2:$F$634,4,FALSE),""))</f>
      </c>
      <c r="G15855" s="76">
        <f>IF($E15855="","",IFERROR(VLOOKUP(TRIM(E15855&amp;""),'Référentiel Articles'!$A$2:$F$634,5,FALSE),""))</f>
      </c>
      <c r="H15855" s="77" t="str">
        <v/>
      </c>
      <c r="I15855" s="76">
        <f>IF($E15855="","",IFERROR(VLOOKUP(TRIM(E15855&amp;""),'Référentiel Articles'!$A$2:$F$634,6,FALSE),""))</f>
      </c>
      <c r="J15855" s="78">
        <f>IF(OR($E15855="",$H15855=""),"",$H15855*$I15855)</f>
      </c>
      <c r="K15855" s="79" t="str">
        <v/>
      </c>
    </row>
    <row r="15856">
      <c r="A15856" s="81" t="str">
        <v/>
      </c>
      <c r="B15856" s="81" t="str">
        <v/>
      </c>
      <c r="C15856" s="83">
        <f>IF($E15856="","",IFERROR(VLOOKUP(TRIM(E15856&amp;""),'Référentiel Articles'!$A$2:$F$634,2,FALSE),""))</f>
      </c>
      <c r="D15856" s="83">
        <f>IF($E15856="","",IFERROR(VLOOKUP(TRIM(E15856&amp;""),'Référentiel Articles'!$A$2:$F$634,3,FALSE),""))</f>
      </c>
      <c r="E15856" s="81" t="str">
        <v/>
      </c>
      <c r="F15856" s="83">
        <f>IF($E15856="","",IFERROR(VLOOKUP(TRIM(E15856&amp;""),'Référentiel Articles'!$A$2:$F$634,4,FALSE),""))</f>
      </c>
      <c r="G15856" s="84">
        <f>IF($E15856="","",IFERROR(VLOOKUP(TRIM(E15856&amp;""),'Référentiel Articles'!$A$2:$F$634,5,FALSE),""))</f>
      </c>
      <c r="H15856" s="85" t="str">
        <v/>
      </c>
      <c r="I15856" s="84">
        <f>IF($E15856="","",IFERROR(VLOOKUP(TRIM(E15856&amp;""),'Référentiel Articles'!$A$2:$F$634,6,FALSE),""))</f>
      </c>
      <c r="J15856" s="90">
        <f>IF(OR($E15856="",$H15856=""),"",$H15856*$I15856)</f>
      </c>
      <c r="K15856" s="87" t="str">
        <v/>
      </c>
    </row>
    <row r="15857">
      <c r="A15857" s="74" t="str">
        <v/>
      </c>
      <c r="B15857" s="74" t="str">
        <v/>
      </c>
      <c r="C15857" s="75">
        <f>IF($E15857="","",IFERROR(VLOOKUP(TRIM(E15857&amp;""),'Référentiel Articles'!$A$2:$F$634,2,FALSE),""))</f>
      </c>
      <c r="D15857" s="75">
        <f>IF($E15857="","",IFERROR(VLOOKUP(TRIM(E15857&amp;""),'Référentiel Articles'!$A$2:$F$634,3,FALSE),""))</f>
      </c>
      <c r="E15857" s="74" t="str">
        <v/>
      </c>
      <c r="F15857" s="75">
        <f>IF($E15857="","",IFERROR(VLOOKUP(TRIM(E15857&amp;""),'Référentiel Articles'!$A$2:$F$634,4,FALSE),""))</f>
      </c>
      <c r="G15857" s="76">
        <f>IF($E15857="","",IFERROR(VLOOKUP(TRIM(E15857&amp;""),'Référentiel Articles'!$A$2:$F$634,5,FALSE),""))</f>
      </c>
      <c r="H15857" s="77" t="str">
        <v/>
      </c>
      <c r="I15857" s="76">
        <f>IF($E15857="","",IFERROR(VLOOKUP(TRIM(E15857&amp;""),'Référentiel Articles'!$A$2:$F$634,6,FALSE),""))</f>
      </c>
      <c r="J15857" s="78">
        <f>IF(OR($E15857="",$H15857=""),"",$H15857*$I15857)</f>
      </c>
      <c r="K15857" s="79" t="str">
        <v/>
      </c>
    </row>
    <row r="15858">
      <c r="A15858" s="81" t="str">
        <v/>
      </c>
      <c r="B15858" s="81" t="str">
        <v/>
      </c>
      <c r="C15858" s="83">
        <f>IF($E15858="","",IFERROR(VLOOKUP(TRIM(E15858&amp;""),'Référentiel Articles'!$A$2:$F$634,2,FALSE),""))</f>
      </c>
      <c r="D15858" s="83">
        <f>IF($E15858="","",IFERROR(VLOOKUP(TRIM(E15858&amp;""),'Référentiel Articles'!$A$2:$F$634,3,FALSE),""))</f>
      </c>
      <c r="E15858" s="81" t="str">
        <v/>
      </c>
      <c r="F15858" s="83">
        <f>IF($E15858="","",IFERROR(VLOOKUP(TRIM(E15858&amp;""),'Référentiel Articles'!$A$2:$F$634,4,FALSE),""))</f>
      </c>
      <c r="G15858" s="84">
        <f>IF($E15858="","",IFERROR(VLOOKUP(TRIM(E15858&amp;""),'Référentiel Articles'!$A$2:$F$634,5,FALSE),""))</f>
      </c>
      <c r="H15858" s="85" t="str">
        <v/>
      </c>
      <c r="I15858" s="84">
        <f>IF($E15858="","",IFERROR(VLOOKUP(TRIM(E15858&amp;""),'Référentiel Articles'!$A$2:$F$634,6,FALSE),""))</f>
      </c>
      <c r="J15858" s="90">
        <f>IF(OR($E15858="",$H15858=""),"",$H15858*$I15858)</f>
      </c>
      <c r="K15858" s="87" t="str">
        <v/>
      </c>
    </row>
    <row r="15859">
      <c r="A15859" s="74" t="str">
        <v/>
      </c>
      <c r="B15859" s="74" t="str">
        <v/>
      </c>
      <c r="C15859" s="75">
        <f>IF($E15859="","",IFERROR(VLOOKUP(TRIM(E15859&amp;""),'Référentiel Articles'!$A$2:$F$634,2,FALSE),""))</f>
      </c>
      <c r="D15859" s="75">
        <f>IF($E15859="","",IFERROR(VLOOKUP(TRIM(E15859&amp;""),'Référentiel Articles'!$A$2:$F$634,3,FALSE),""))</f>
      </c>
      <c r="E15859" s="74" t="str">
        <v/>
      </c>
      <c r="F15859" s="75">
        <f>IF($E15859="","",IFERROR(VLOOKUP(TRIM(E15859&amp;""),'Référentiel Articles'!$A$2:$F$634,4,FALSE),""))</f>
      </c>
      <c r="G15859" s="76">
        <f>IF($E15859="","",IFERROR(VLOOKUP(TRIM(E15859&amp;""),'Référentiel Articles'!$A$2:$F$634,5,FALSE),""))</f>
      </c>
      <c r="H15859" s="77" t="str">
        <v/>
      </c>
      <c r="I15859" s="76">
        <f>IF($E15859="","",IFERROR(VLOOKUP(TRIM(E15859&amp;""),'Référentiel Articles'!$A$2:$F$634,6,FALSE),""))</f>
      </c>
      <c r="J15859" s="78">
        <f>IF(OR($E15859="",$H15859=""),"",$H15859*$I15859)</f>
      </c>
      <c r="K15859" s="79" t="str">
        <v/>
      </c>
    </row>
    <row r="15860">
      <c r="A15860" s="81" t="str">
        <v/>
      </c>
      <c r="B15860" s="81" t="str">
        <v/>
      </c>
      <c r="C15860" s="83">
        <f>IF($E15860="","",IFERROR(VLOOKUP(TRIM(E15860&amp;""),'Référentiel Articles'!$A$2:$F$634,2,FALSE),""))</f>
      </c>
      <c r="D15860" s="83">
        <f>IF($E15860="","",IFERROR(VLOOKUP(TRIM(E15860&amp;""),'Référentiel Articles'!$A$2:$F$634,3,FALSE),""))</f>
      </c>
      <c r="E15860" s="81" t="str">
        <v/>
      </c>
      <c r="F15860" s="83">
        <f>IF($E15860="","",IFERROR(VLOOKUP(TRIM(E15860&amp;""),'Référentiel Articles'!$A$2:$F$634,4,FALSE),""))</f>
      </c>
      <c r="G15860" s="84">
        <f>IF($E15860="","",IFERROR(VLOOKUP(TRIM(E15860&amp;""),'Référentiel Articles'!$A$2:$F$634,5,FALSE),""))</f>
      </c>
      <c r="H15860" s="85" t="str">
        <v/>
      </c>
      <c r="I15860" s="84">
        <f>IF($E15860="","",IFERROR(VLOOKUP(TRIM(E15860&amp;""),'Référentiel Articles'!$A$2:$F$634,6,FALSE),""))</f>
      </c>
      <c r="J15860" s="90">
        <f>IF(OR($E15860="",$H15860=""),"",$H15860*$I15860)</f>
      </c>
      <c r="K15860" s="87" t="str">
        <v/>
      </c>
    </row>
    <row r="15861">
      <c r="A15861" s="74" t="str">
        <v/>
      </c>
      <c r="B15861" s="74" t="str">
        <v/>
      </c>
      <c r="C15861" s="75">
        <f>IF($E15861="","",IFERROR(VLOOKUP(TRIM(E15861&amp;""),'Référentiel Articles'!$A$2:$F$634,2,FALSE),""))</f>
      </c>
      <c r="D15861" s="75">
        <f>IF($E15861="","",IFERROR(VLOOKUP(TRIM(E15861&amp;""),'Référentiel Articles'!$A$2:$F$634,3,FALSE),""))</f>
      </c>
      <c r="E15861" s="74" t="str">
        <v/>
      </c>
      <c r="F15861" s="75">
        <f>IF($E15861="","",IFERROR(VLOOKUP(TRIM(E15861&amp;""),'Référentiel Articles'!$A$2:$F$634,4,FALSE),""))</f>
      </c>
      <c r="G15861" s="76">
        <f>IF($E15861="","",IFERROR(VLOOKUP(TRIM(E15861&amp;""),'Référentiel Articles'!$A$2:$F$634,5,FALSE),""))</f>
      </c>
      <c r="H15861" s="77" t="str">
        <v/>
      </c>
      <c r="I15861" s="76">
        <f>IF($E15861="","",IFERROR(VLOOKUP(TRIM(E15861&amp;""),'Référentiel Articles'!$A$2:$F$634,6,FALSE),""))</f>
      </c>
      <c r="J15861" s="78">
        <f>IF(OR($E15861="",$H15861=""),"",$H15861*$I15861)</f>
      </c>
      <c r="K15861" s="79" t="str">
        <v/>
      </c>
    </row>
    <row r="15862">
      <c r="A15862" s="81" t="str">
        <v/>
      </c>
      <c r="B15862" s="81" t="str">
        <v/>
      </c>
      <c r="C15862" s="83">
        <f>IF($E15862="","",IFERROR(VLOOKUP(TRIM(E15862&amp;""),'Référentiel Articles'!$A$2:$F$634,2,FALSE),""))</f>
      </c>
      <c r="D15862" s="83">
        <f>IF($E15862="","",IFERROR(VLOOKUP(TRIM(E15862&amp;""),'Référentiel Articles'!$A$2:$F$634,3,FALSE),""))</f>
      </c>
      <c r="E15862" s="81" t="str">
        <v/>
      </c>
      <c r="F15862" s="83">
        <f>IF($E15862="","",IFERROR(VLOOKUP(TRIM(E15862&amp;""),'Référentiel Articles'!$A$2:$F$634,4,FALSE),""))</f>
      </c>
      <c r="G15862" s="84">
        <f>IF($E15862="","",IFERROR(VLOOKUP(TRIM(E15862&amp;""),'Référentiel Articles'!$A$2:$F$634,5,FALSE),""))</f>
      </c>
      <c r="H15862" s="85" t="str">
        <v/>
      </c>
      <c r="I15862" s="84">
        <f>IF($E15862="","",IFERROR(VLOOKUP(TRIM(E15862&amp;""),'Référentiel Articles'!$A$2:$F$634,6,FALSE),""))</f>
      </c>
      <c r="J15862" s="90">
        <f>IF(OR($E15862="",$H15862=""),"",$H15862*$I15862)</f>
      </c>
      <c r="K15862" s="87" t="str">
        <v/>
      </c>
    </row>
    <row r="15863">
      <c r="A15863" s="74" t="str">
        <v/>
      </c>
      <c r="B15863" s="74" t="str">
        <v/>
      </c>
      <c r="C15863" s="75">
        <f>IF($E15863="","",IFERROR(VLOOKUP(TRIM(E15863&amp;""),'Référentiel Articles'!$A$2:$F$634,2,FALSE),""))</f>
      </c>
      <c r="D15863" s="75">
        <f>IF($E15863="","",IFERROR(VLOOKUP(TRIM(E15863&amp;""),'Référentiel Articles'!$A$2:$F$634,3,FALSE),""))</f>
      </c>
      <c r="E15863" s="74" t="str">
        <v/>
      </c>
      <c r="F15863" s="75">
        <f>IF($E15863="","",IFERROR(VLOOKUP(TRIM(E15863&amp;""),'Référentiel Articles'!$A$2:$F$634,4,FALSE),""))</f>
      </c>
      <c r="G15863" s="76">
        <f>IF($E15863="","",IFERROR(VLOOKUP(TRIM(E15863&amp;""),'Référentiel Articles'!$A$2:$F$634,5,FALSE),""))</f>
      </c>
      <c r="H15863" s="77" t="str">
        <v/>
      </c>
      <c r="I15863" s="76">
        <f>IF($E15863="","",IFERROR(VLOOKUP(TRIM(E15863&amp;""),'Référentiel Articles'!$A$2:$F$634,6,FALSE),""))</f>
      </c>
      <c r="J15863" s="78">
        <f>IF(OR($E15863="",$H15863=""),"",$H15863*$I15863)</f>
      </c>
      <c r="K15863" s="79" t="str">
        <v/>
      </c>
    </row>
    <row r="15864">
      <c r="A15864" s="81" t="str">
        <v/>
      </c>
      <c r="B15864" s="81" t="str">
        <v/>
      </c>
      <c r="C15864" s="83">
        <f>IF($E15864="","",IFERROR(VLOOKUP(TRIM(E15864&amp;""),'Référentiel Articles'!$A$2:$F$634,2,FALSE),""))</f>
      </c>
      <c r="D15864" s="83">
        <f>IF($E15864="","",IFERROR(VLOOKUP(TRIM(E15864&amp;""),'Référentiel Articles'!$A$2:$F$634,3,FALSE),""))</f>
      </c>
      <c r="E15864" s="81" t="str">
        <v/>
      </c>
      <c r="F15864" s="83">
        <f>IF($E15864="","",IFERROR(VLOOKUP(TRIM(E15864&amp;""),'Référentiel Articles'!$A$2:$F$634,4,FALSE),""))</f>
      </c>
      <c r="G15864" s="84">
        <f>IF($E15864="","",IFERROR(VLOOKUP(TRIM(E15864&amp;""),'Référentiel Articles'!$A$2:$F$634,5,FALSE),""))</f>
      </c>
      <c r="H15864" s="85" t="str">
        <v/>
      </c>
      <c r="I15864" s="84">
        <f>IF($E15864="","",IFERROR(VLOOKUP(TRIM(E15864&amp;""),'Référentiel Articles'!$A$2:$F$634,6,FALSE),""))</f>
      </c>
      <c r="J15864" s="90">
        <f>IF(OR($E15864="",$H15864=""),"",$H15864*$I15864)</f>
      </c>
      <c r="K15864" s="87" t="str">
        <v/>
      </c>
    </row>
    <row r="15865">
      <c r="A15865" s="74" t="str">
        <v/>
      </c>
      <c r="B15865" s="74" t="str">
        <v/>
      </c>
      <c r="C15865" s="75">
        <f>IF($E15865="","",IFERROR(VLOOKUP(TRIM(E15865&amp;""),'Référentiel Articles'!$A$2:$F$634,2,FALSE),""))</f>
      </c>
      <c r="D15865" s="75">
        <f>IF($E15865="","",IFERROR(VLOOKUP(TRIM(E15865&amp;""),'Référentiel Articles'!$A$2:$F$634,3,FALSE),""))</f>
      </c>
      <c r="E15865" s="74" t="str">
        <v/>
      </c>
      <c r="F15865" s="75">
        <f>IF($E15865="","",IFERROR(VLOOKUP(TRIM(E15865&amp;""),'Référentiel Articles'!$A$2:$F$634,4,FALSE),""))</f>
      </c>
      <c r="G15865" s="76">
        <f>IF($E15865="","",IFERROR(VLOOKUP(TRIM(E15865&amp;""),'Référentiel Articles'!$A$2:$F$634,5,FALSE),""))</f>
      </c>
      <c r="H15865" s="77" t="str">
        <v/>
      </c>
      <c r="I15865" s="76">
        <f>IF($E15865="","",IFERROR(VLOOKUP(TRIM(E15865&amp;""),'Référentiel Articles'!$A$2:$F$634,6,FALSE),""))</f>
      </c>
      <c r="J15865" s="78">
        <f>IF(OR($E15865="",$H15865=""),"",$H15865*$I15865)</f>
      </c>
      <c r="K15865" s="79" t="str">
        <v/>
      </c>
    </row>
    <row r="15866">
      <c r="A15866" s="81" t="str">
        <v/>
      </c>
      <c r="B15866" s="81" t="str">
        <v/>
      </c>
      <c r="C15866" s="83">
        <f>IF($E15866="","",IFERROR(VLOOKUP(TRIM(E15866&amp;""),'Référentiel Articles'!$A$2:$F$634,2,FALSE),""))</f>
      </c>
      <c r="D15866" s="83">
        <f>IF($E15866="","",IFERROR(VLOOKUP(TRIM(E15866&amp;""),'Référentiel Articles'!$A$2:$F$634,3,FALSE),""))</f>
      </c>
      <c r="E15866" s="81" t="str">
        <v/>
      </c>
      <c r="F15866" s="83">
        <f>IF($E15866="","",IFERROR(VLOOKUP(TRIM(E15866&amp;""),'Référentiel Articles'!$A$2:$F$634,4,FALSE),""))</f>
      </c>
      <c r="G15866" s="84">
        <f>IF($E15866="","",IFERROR(VLOOKUP(TRIM(E15866&amp;""),'Référentiel Articles'!$A$2:$F$634,5,FALSE),""))</f>
      </c>
      <c r="H15866" s="85" t="str">
        <v/>
      </c>
      <c r="I15866" s="84">
        <f>IF($E15866="","",IFERROR(VLOOKUP(TRIM(E15866&amp;""),'Référentiel Articles'!$A$2:$F$634,6,FALSE),""))</f>
      </c>
      <c r="J15866" s="90">
        <f>IF(OR($E15866="",$H15866=""),"",$H15866*$I15866)</f>
      </c>
      <c r="K15866" s="87" t="str">
        <v/>
      </c>
    </row>
    <row r="15867">
      <c r="A15867" s="74" t="str">
        <v/>
      </c>
      <c r="B15867" s="74" t="str">
        <v/>
      </c>
      <c r="C15867" s="75">
        <f>IF($E15867="","",IFERROR(VLOOKUP(TRIM(E15867&amp;""),'Référentiel Articles'!$A$2:$F$634,2,FALSE),""))</f>
      </c>
      <c r="D15867" s="75">
        <f>IF($E15867="","",IFERROR(VLOOKUP(TRIM(E15867&amp;""),'Référentiel Articles'!$A$2:$F$634,3,FALSE),""))</f>
      </c>
      <c r="E15867" s="74" t="str">
        <v/>
      </c>
      <c r="F15867" s="75">
        <f>IF($E15867="","",IFERROR(VLOOKUP(TRIM(E15867&amp;""),'Référentiel Articles'!$A$2:$F$634,4,FALSE),""))</f>
      </c>
      <c r="G15867" s="76">
        <f>IF($E15867="","",IFERROR(VLOOKUP(TRIM(E15867&amp;""),'Référentiel Articles'!$A$2:$F$634,5,FALSE),""))</f>
      </c>
      <c r="H15867" s="77" t="str">
        <v/>
      </c>
      <c r="I15867" s="76">
        <f>IF($E15867="","",IFERROR(VLOOKUP(TRIM(E15867&amp;""),'Référentiel Articles'!$A$2:$F$634,6,FALSE),""))</f>
      </c>
      <c r="J15867" s="78">
        <f>IF(OR($E15867="",$H15867=""),"",$H15867*$I15867)</f>
      </c>
      <c r="K15867" s="79" t="str">
        <v/>
      </c>
    </row>
    <row r="15868">
      <c r="A15868" s="81" t="str">
        <v/>
      </c>
      <c r="B15868" s="81" t="str">
        <v/>
      </c>
      <c r="C15868" s="83">
        <f>IF($E15868="","",IFERROR(VLOOKUP(TRIM(E15868&amp;""),'Référentiel Articles'!$A$2:$F$634,2,FALSE),""))</f>
      </c>
      <c r="D15868" s="83">
        <f>IF($E15868="","",IFERROR(VLOOKUP(TRIM(E15868&amp;""),'Référentiel Articles'!$A$2:$F$634,3,FALSE),""))</f>
      </c>
      <c r="E15868" s="81" t="str">
        <v/>
      </c>
      <c r="F15868" s="83">
        <f>IF($E15868="","",IFERROR(VLOOKUP(TRIM(E15868&amp;""),'Référentiel Articles'!$A$2:$F$634,4,FALSE),""))</f>
      </c>
      <c r="G15868" s="84">
        <f>IF($E15868="","",IFERROR(VLOOKUP(TRIM(E15868&amp;""),'Référentiel Articles'!$A$2:$F$634,5,FALSE),""))</f>
      </c>
      <c r="H15868" s="85" t="str">
        <v/>
      </c>
      <c r="I15868" s="84">
        <f>IF($E15868="","",IFERROR(VLOOKUP(TRIM(E15868&amp;""),'Référentiel Articles'!$A$2:$F$634,6,FALSE),""))</f>
      </c>
      <c r="J15868" s="90">
        <f>IF(OR($E15868="",$H15868=""),"",$H15868*$I15868)</f>
      </c>
      <c r="K15868" s="87" t="str">
        <v/>
      </c>
    </row>
    <row r="15869">
      <c r="A15869" s="74" t="str">
        <v/>
      </c>
      <c r="B15869" s="74" t="str">
        <v/>
      </c>
      <c r="C15869" s="75">
        <f>IF($E15869="","",IFERROR(VLOOKUP(TRIM(E15869&amp;""),'Référentiel Articles'!$A$2:$F$634,2,FALSE),""))</f>
      </c>
      <c r="D15869" s="75">
        <f>IF($E15869="","",IFERROR(VLOOKUP(TRIM(E15869&amp;""),'Référentiel Articles'!$A$2:$F$634,3,FALSE),""))</f>
      </c>
      <c r="E15869" s="74" t="str">
        <v/>
      </c>
      <c r="F15869" s="75">
        <f>IF($E15869="","",IFERROR(VLOOKUP(TRIM(E15869&amp;""),'Référentiel Articles'!$A$2:$F$634,4,FALSE),""))</f>
      </c>
      <c r="G15869" s="76">
        <f>IF($E15869="","",IFERROR(VLOOKUP(TRIM(E15869&amp;""),'Référentiel Articles'!$A$2:$F$634,5,FALSE),""))</f>
      </c>
      <c r="H15869" s="77" t="str">
        <v/>
      </c>
      <c r="I15869" s="76">
        <f>IF($E15869="","",IFERROR(VLOOKUP(TRIM(E15869&amp;""),'Référentiel Articles'!$A$2:$F$634,6,FALSE),""))</f>
      </c>
      <c r="J15869" s="78">
        <f>IF(OR($E15869="",$H15869=""),"",$H15869*$I15869)</f>
      </c>
      <c r="K15869" s="79" t="str">
        <v/>
      </c>
    </row>
    <row r="15870">
      <c r="A15870" s="81" t="str">
        <v/>
      </c>
      <c r="B15870" s="81" t="str">
        <v/>
      </c>
      <c r="C15870" s="83">
        <f>IF($E15870="","",IFERROR(VLOOKUP(TRIM(E15870&amp;""),'Référentiel Articles'!$A$2:$F$634,2,FALSE),""))</f>
      </c>
      <c r="D15870" s="83">
        <f>IF($E15870="","",IFERROR(VLOOKUP(TRIM(E15870&amp;""),'Référentiel Articles'!$A$2:$F$634,3,FALSE),""))</f>
      </c>
      <c r="E15870" s="81" t="str">
        <v/>
      </c>
      <c r="F15870" s="83">
        <f>IF($E15870="","",IFERROR(VLOOKUP(TRIM(E15870&amp;""),'Référentiel Articles'!$A$2:$F$634,4,FALSE),""))</f>
      </c>
      <c r="G15870" s="84">
        <f>IF($E15870="","",IFERROR(VLOOKUP(TRIM(E15870&amp;""),'Référentiel Articles'!$A$2:$F$634,5,FALSE),""))</f>
      </c>
      <c r="H15870" s="85" t="str">
        <v/>
      </c>
      <c r="I15870" s="84">
        <f>IF($E15870="","",IFERROR(VLOOKUP(TRIM(E15870&amp;""),'Référentiel Articles'!$A$2:$F$634,6,FALSE),""))</f>
      </c>
      <c r="J15870" s="90">
        <f>IF(OR($E15870="",$H15870=""),"",$H15870*$I15870)</f>
      </c>
      <c r="K15870" s="87" t="str">
        <v/>
      </c>
    </row>
    <row r="15871">
      <c r="A15871" s="74" t="str">
        <v/>
      </c>
      <c r="B15871" s="74" t="str">
        <v/>
      </c>
      <c r="C15871" s="75">
        <f>IF($E15871="","",IFERROR(VLOOKUP(TRIM(E15871&amp;""),'Référentiel Articles'!$A$2:$F$634,2,FALSE),""))</f>
      </c>
      <c r="D15871" s="75">
        <f>IF($E15871="","",IFERROR(VLOOKUP(TRIM(E15871&amp;""),'Référentiel Articles'!$A$2:$F$634,3,FALSE),""))</f>
      </c>
      <c r="E15871" s="74" t="str">
        <v/>
      </c>
      <c r="F15871" s="75">
        <f>IF($E15871="","",IFERROR(VLOOKUP(TRIM(E15871&amp;""),'Référentiel Articles'!$A$2:$F$634,4,FALSE),""))</f>
      </c>
      <c r="G15871" s="76">
        <f>IF($E15871="","",IFERROR(VLOOKUP(TRIM(E15871&amp;""),'Référentiel Articles'!$A$2:$F$634,5,FALSE),""))</f>
      </c>
      <c r="H15871" s="77" t="str">
        <v/>
      </c>
      <c r="I15871" s="76">
        <f>IF($E15871="","",IFERROR(VLOOKUP(TRIM(E15871&amp;""),'Référentiel Articles'!$A$2:$F$634,6,FALSE),""))</f>
      </c>
      <c r="J15871" s="78">
        <f>IF(OR($E15871="",$H15871=""),"",$H15871*$I15871)</f>
      </c>
      <c r="K15871" s="79" t="str">
        <v/>
      </c>
    </row>
    <row r="15872">
      <c r="A15872" s="81" t="str">
        <v/>
      </c>
      <c r="B15872" s="81" t="str">
        <v/>
      </c>
      <c r="C15872" s="83">
        <f>IF($E15872="","",IFERROR(VLOOKUP(TRIM(E15872&amp;""),'Référentiel Articles'!$A$2:$F$634,2,FALSE),""))</f>
      </c>
      <c r="D15872" s="83">
        <f>IF($E15872="","",IFERROR(VLOOKUP(TRIM(E15872&amp;""),'Référentiel Articles'!$A$2:$F$634,3,FALSE),""))</f>
      </c>
      <c r="E15872" s="81" t="str">
        <v/>
      </c>
      <c r="F15872" s="83">
        <f>IF($E15872="","",IFERROR(VLOOKUP(TRIM(E15872&amp;""),'Référentiel Articles'!$A$2:$F$634,4,FALSE),""))</f>
      </c>
      <c r="G15872" s="84">
        <f>IF($E15872="","",IFERROR(VLOOKUP(TRIM(E15872&amp;""),'Référentiel Articles'!$A$2:$F$634,5,FALSE),""))</f>
      </c>
      <c r="H15872" s="85" t="str">
        <v/>
      </c>
      <c r="I15872" s="84">
        <f>IF($E15872="","",IFERROR(VLOOKUP(TRIM(E15872&amp;""),'Référentiel Articles'!$A$2:$F$634,6,FALSE),""))</f>
      </c>
      <c r="J15872" s="90">
        <f>IF(OR($E15872="",$H15872=""),"",$H15872*$I15872)</f>
      </c>
      <c r="K15872" s="87" t="str">
        <v/>
      </c>
    </row>
    <row r="15873">
      <c r="A15873" s="74" t="str">
        <v/>
      </c>
      <c r="B15873" s="74" t="str">
        <v/>
      </c>
      <c r="C15873" s="75">
        <f>IF($E15873="","",IFERROR(VLOOKUP(TRIM(E15873&amp;""),'Référentiel Articles'!$A$2:$F$634,2,FALSE),""))</f>
      </c>
      <c r="D15873" s="75">
        <f>IF($E15873="","",IFERROR(VLOOKUP(TRIM(E15873&amp;""),'Référentiel Articles'!$A$2:$F$634,3,FALSE),""))</f>
      </c>
      <c r="E15873" s="74" t="str">
        <v/>
      </c>
      <c r="F15873" s="75">
        <f>IF($E15873="","",IFERROR(VLOOKUP(TRIM(E15873&amp;""),'Référentiel Articles'!$A$2:$F$634,4,FALSE),""))</f>
      </c>
      <c r="G15873" s="76">
        <f>IF($E15873="","",IFERROR(VLOOKUP(TRIM(E15873&amp;""),'Référentiel Articles'!$A$2:$F$634,5,FALSE),""))</f>
      </c>
      <c r="H15873" s="77" t="str">
        <v/>
      </c>
      <c r="I15873" s="76">
        <f>IF($E15873="","",IFERROR(VLOOKUP(TRIM(E15873&amp;""),'Référentiel Articles'!$A$2:$F$634,6,FALSE),""))</f>
      </c>
      <c r="J15873" s="78">
        <f>IF(OR($E15873="",$H15873=""),"",$H15873*$I15873)</f>
      </c>
      <c r="K15873" s="79" t="str">
        <v/>
      </c>
    </row>
    <row r="15874">
      <c r="A15874" s="81" t="str">
        <v/>
      </c>
      <c r="B15874" s="81" t="str">
        <v/>
      </c>
      <c r="C15874" s="83">
        <f>IF($E15874="","",IFERROR(VLOOKUP(TRIM(E15874&amp;""),'Référentiel Articles'!$A$2:$F$634,2,FALSE),""))</f>
      </c>
      <c r="D15874" s="83">
        <f>IF($E15874="","",IFERROR(VLOOKUP(TRIM(E15874&amp;""),'Référentiel Articles'!$A$2:$F$634,3,FALSE),""))</f>
      </c>
      <c r="E15874" s="81" t="str">
        <v/>
      </c>
      <c r="F15874" s="83">
        <f>IF($E15874="","",IFERROR(VLOOKUP(TRIM(E15874&amp;""),'Référentiel Articles'!$A$2:$F$634,4,FALSE),""))</f>
      </c>
      <c r="G15874" s="84">
        <f>IF($E15874="","",IFERROR(VLOOKUP(TRIM(E15874&amp;""),'Référentiel Articles'!$A$2:$F$634,5,FALSE),""))</f>
      </c>
      <c r="H15874" s="85" t="str">
        <v/>
      </c>
      <c r="I15874" s="84">
        <f>IF($E15874="","",IFERROR(VLOOKUP(TRIM(E15874&amp;""),'Référentiel Articles'!$A$2:$F$634,6,FALSE),""))</f>
      </c>
      <c r="J15874" s="90">
        <f>IF(OR($E15874="",$H15874=""),"",$H15874*$I15874)</f>
      </c>
      <c r="K15874" s="87" t="str">
        <v/>
      </c>
    </row>
    <row r="15875">
      <c r="A15875" s="74" t="str">
        <v/>
      </c>
      <c r="B15875" s="74" t="str">
        <v/>
      </c>
      <c r="C15875" s="75">
        <f>IF($E15875="","",IFERROR(VLOOKUP(TRIM(E15875&amp;""),'Référentiel Articles'!$A$2:$F$634,2,FALSE),""))</f>
      </c>
      <c r="D15875" s="75">
        <f>IF($E15875="","",IFERROR(VLOOKUP(TRIM(E15875&amp;""),'Référentiel Articles'!$A$2:$F$634,3,FALSE),""))</f>
      </c>
      <c r="E15875" s="74" t="str">
        <v/>
      </c>
      <c r="F15875" s="75">
        <f>IF($E15875="","",IFERROR(VLOOKUP(TRIM(E15875&amp;""),'Référentiel Articles'!$A$2:$F$634,4,FALSE),""))</f>
      </c>
      <c r="G15875" s="76">
        <f>IF($E15875="","",IFERROR(VLOOKUP(TRIM(E15875&amp;""),'Référentiel Articles'!$A$2:$F$634,5,FALSE),""))</f>
      </c>
      <c r="H15875" s="77" t="str">
        <v/>
      </c>
      <c r="I15875" s="76">
        <f>IF($E15875="","",IFERROR(VLOOKUP(TRIM(E15875&amp;""),'Référentiel Articles'!$A$2:$F$634,6,FALSE),""))</f>
      </c>
      <c r="J15875" s="78">
        <f>IF(OR($E15875="",$H15875=""),"",$H15875*$I15875)</f>
      </c>
      <c r="K15875" s="79" t="str">
        <v/>
      </c>
    </row>
    <row r="15876">
      <c r="A15876" s="81" t="str">
        <v/>
      </c>
      <c r="B15876" s="81" t="str">
        <v/>
      </c>
      <c r="C15876" s="83">
        <f>IF($E15876="","",IFERROR(VLOOKUP(TRIM(E15876&amp;""),'Référentiel Articles'!$A$2:$F$634,2,FALSE),""))</f>
      </c>
      <c r="D15876" s="83">
        <f>IF($E15876="","",IFERROR(VLOOKUP(TRIM(E15876&amp;""),'Référentiel Articles'!$A$2:$F$634,3,FALSE),""))</f>
      </c>
      <c r="E15876" s="81" t="str">
        <v/>
      </c>
      <c r="F15876" s="83">
        <f>IF($E15876="","",IFERROR(VLOOKUP(TRIM(E15876&amp;""),'Référentiel Articles'!$A$2:$F$634,4,FALSE),""))</f>
      </c>
      <c r="G15876" s="84">
        <f>IF($E15876="","",IFERROR(VLOOKUP(TRIM(E15876&amp;""),'Référentiel Articles'!$A$2:$F$634,5,FALSE),""))</f>
      </c>
      <c r="H15876" s="85" t="str">
        <v/>
      </c>
      <c r="I15876" s="84">
        <f>IF($E15876="","",IFERROR(VLOOKUP(TRIM(E15876&amp;""),'Référentiel Articles'!$A$2:$F$634,6,FALSE),""))</f>
      </c>
      <c r="J15876" s="90">
        <f>IF(OR($E15876="",$H15876=""),"",$H15876*$I15876)</f>
      </c>
      <c r="K15876" s="87" t="str">
        <v/>
      </c>
    </row>
    <row r="15877">
      <c r="A15877" s="74" t="str">
        <v/>
      </c>
      <c r="B15877" s="74" t="str">
        <v/>
      </c>
      <c r="C15877" s="75">
        <f>IF($E15877="","",IFERROR(VLOOKUP(TRIM(E15877&amp;""),'Référentiel Articles'!$A$2:$F$634,2,FALSE),""))</f>
      </c>
      <c r="D15877" s="75">
        <f>IF($E15877="","",IFERROR(VLOOKUP(TRIM(E15877&amp;""),'Référentiel Articles'!$A$2:$F$634,3,FALSE),""))</f>
      </c>
      <c r="E15877" s="74" t="str">
        <v/>
      </c>
      <c r="F15877" s="75">
        <f>IF($E15877="","",IFERROR(VLOOKUP(TRIM(E15877&amp;""),'Référentiel Articles'!$A$2:$F$634,4,FALSE),""))</f>
      </c>
      <c r="G15877" s="76">
        <f>IF($E15877="","",IFERROR(VLOOKUP(TRIM(E15877&amp;""),'Référentiel Articles'!$A$2:$F$634,5,FALSE),""))</f>
      </c>
      <c r="H15877" s="77" t="str">
        <v/>
      </c>
      <c r="I15877" s="76">
        <f>IF($E15877="","",IFERROR(VLOOKUP(TRIM(E15877&amp;""),'Référentiel Articles'!$A$2:$F$634,6,FALSE),""))</f>
      </c>
      <c r="J15877" s="78">
        <f>IF(OR($E15877="",$H15877=""),"",$H15877*$I15877)</f>
      </c>
      <c r="K15877" s="79" t="str">
        <v/>
      </c>
    </row>
    <row r="15878">
      <c r="A15878" s="81" t="str">
        <v/>
      </c>
      <c r="B15878" s="81" t="str">
        <v/>
      </c>
      <c r="C15878" s="83">
        <f>IF($E15878="","",IFERROR(VLOOKUP(TRIM(E15878&amp;""),'Référentiel Articles'!$A$2:$F$634,2,FALSE),""))</f>
      </c>
      <c r="D15878" s="83">
        <f>IF($E15878="","",IFERROR(VLOOKUP(TRIM(E15878&amp;""),'Référentiel Articles'!$A$2:$F$634,3,FALSE),""))</f>
      </c>
      <c r="E15878" s="81" t="str">
        <v/>
      </c>
      <c r="F15878" s="83">
        <f>IF($E15878="","",IFERROR(VLOOKUP(TRIM(E15878&amp;""),'Référentiel Articles'!$A$2:$F$634,4,FALSE),""))</f>
      </c>
      <c r="G15878" s="84">
        <f>IF($E15878="","",IFERROR(VLOOKUP(TRIM(E15878&amp;""),'Référentiel Articles'!$A$2:$F$634,5,FALSE),""))</f>
      </c>
      <c r="H15878" s="85" t="str">
        <v/>
      </c>
      <c r="I15878" s="84">
        <f>IF($E15878="","",IFERROR(VLOOKUP(TRIM(E15878&amp;""),'Référentiel Articles'!$A$2:$F$634,6,FALSE),""))</f>
      </c>
      <c r="J15878" s="90">
        <f>IF(OR($E15878="",$H15878=""),"",$H15878*$I15878)</f>
      </c>
      <c r="K15878" s="87" t="str">
        <v/>
      </c>
    </row>
    <row r="15879">
      <c r="A15879" s="74" t="str">
        <v/>
      </c>
      <c r="B15879" s="74" t="str">
        <v/>
      </c>
      <c r="C15879" s="75">
        <f>IF($E15879="","",IFERROR(VLOOKUP(TRIM(E15879&amp;""),'Référentiel Articles'!$A$2:$F$634,2,FALSE),""))</f>
      </c>
      <c r="D15879" s="75">
        <f>IF($E15879="","",IFERROR(VLOOKUP(TRIM(E15879&amp;""),'Référentiel Articles'!$A$2:$F$634,3,FALSE),""))</f>
      </c>
      <c r="E15879" s="74" t="str">
        <v/>
      </c>
      <c r="F15879" s="75">
        <f>IF($E15879="","",IFERROR(VLOOKUP(TRIM(E15879&amp;""),'Référentiel Articles'!$A$2:$F$634,4,FALSE),""))</f>
      </c>
      <c r="G15879" s="76">
        <f>IF($E15879="","",IFERROR(VLOOKUP(TRIM(E15879&amp;""),'Référentiel Articles'!$A$2:$F$634,5,FALSE),""))</f>
      </c>
      <c r="H15879" s="77" t="str">
        <v/>
      </c>
      <c r="I15879" s="76">
        <f>IF($E15879="","",IFERROR(VLOOKUP(TRIM(E15879&amp;""),'Référentiel Articles'!$A$2:$F$634,6,FALSE),""))</f>
      </c>
      <c r="J15879" s="78">
        <f>IF(OR($E15879="",$H15879=""),"",$H15879*$I15879)</f>
      </c>
      <c r="K15879" s="79" t="str">
        <v/>
      </c>
    </row>
    <row r="15880">
      <c r="A15880" s="81" t="str">
        <v/>
      </c>
      <c r="B15880" s="81" t="str">
        <v/>
      </c>
      <c r="C15880" s="83">
        <f>IF($E15880="","",IFERROR(VLOOKUP(TRIM(E15880&amp;""),'Référentiel Articles'!$A$2:$F$634,2,FALSE),""))</f>
      </c>
      <c r="D15880" s="83">
        <f>IF($E15880="","",IFERROR(VLOOKUP(TRIM(E15880&amp;""),'Référentiel Articles'!$A$2:$F$634,3,FALSE),""))</f>
      </c>
      <c r="E15880" s="81" t="str">
        <v/>
      </c>
      <c r="F15880" s="83">
        <f>IF($E15880="","",IFERROR(VLOOKUP(TRIM(E15880&amp;""),'Référentiel Articles'!$A$2:$F$634,4,FALSE),""))</f>
      </c>
      <c r="G15880" s="84">
        <f>IF($E15880="","",IFERROR(VLOOKUP(TRIM(E15880&amp;""),'Référentiel Articles'!$A$2:$F$634,5,FALSE),""))</f>
      </c>
      <c r="H15880" s="85" t="str">
        <v/>
      </c>
      <c r="I15880" s="84">
        <f>IF($E15880="","",IFERROR(VLOOKUP(TRIM(E15880&amp;""),'Référentiel Articles'!$A$2:$F$634,6,FALSE),""))</f>
      </c>
      <c r="J15880" s="90">
        <f>IF(OR($E15880="",$H15880=""),"",$H15880*$I15880)</f>
      </c>
      <c r="K15880" s="87" t="str">
        <v/>
      </c>
    </row>
    <row r="15881">
      <c r="A15881" s="74" t="str">
        <v/>
      </c>
      <c r="B15881" s="74" t="str">
        <v/>
      </c>
      <c r="C15881" s="75">
        <f>IF($E15881="","",IFERROR(VLOOKUP(TRIM(E15881&amp;""),'Référentiel Articles'!$A$2:$F$634,2,FALSE),""))</f>
      </c>
      <c r="D15881" s="75">
        <f>IF($E15881="","",IFERROR(VLOOKUP(TRIM(E15881&amp;""),'Référentiel Articles'!$A$2:$F$634,3,FALSE),""))</f>
      </c>
      <c r="E15881" s="74" t="str">
        <v/>
      </c>
      <c r="F15881" s="75">
        <f>IF($E15881="","",IFERROR(VLOOKUP(TRIM(E15881&amp;""),'Référentiel Articles'!$A$2:$F$634,4,FALSE),""))</f>
      </c>
      <c r="G15881" s="76">
        <f>IF($E15881="","",IFERROR(VLOOKUP(TRIM(E15881&amp;""),'Référentiel Articles'!$A$2:$F$634,5,FALSE),""))</f>
      </c>
      <c r="H15881" s="77" t="str">
        <v/>
      </c>
      <c r="I15881" s="76">
        <f>IF($E15881="","",IFERROR(VLOOKUP(TRIM(E15881&amp;""),'Référentiel Articles'!$A$2:$F$634,6,FALSE),""))</f>
      </c>
      <c r="J15881" s="78">
        <f>IF(OR($E15881="",$H15881=""),"",$H15881*$I15881)</f>
      </c>
      <c r="K15881" s="79" t="str">
        <v/>
      </c>
    </row>
    <row r="15882">
      <c r="A15882" s="81" t="str">
        <v/>
      </c>
      <c r="B15882" s="81" t="str">
        <v/>
      </c>
      <c r="C15882" s="83">
        <f>IF($E15882="","",IFERROR(VLOOKUP(TRIM(E15882&amp;""),'Référentiel Articles'!$A$2:$F$634,2,FALSE),""))</f>
      </c>
      <c r="D15882" s="83">
        <f>IF($E15882="","",IFERROR(VLOOKUP(TRIM(E15882&amp;""),'Référentiel Articles'!$A$2:$F$634,3,FALSE),""))</f>
      </c>
      <c r="E15882" s="81" t="str">
        <v/>
      </c>
      <c r="F15882" s="83">
        <f>IF($E15882="","",IFERROR(VLOOKUP(TRIM(E15882&amp;""),'Référentiel Articles'!$A$2:$F$634,4,FALSE),""))</f>
      </c>
      <c r="G15882" s="84">
        <f>IF($E15882="","",IFERROR(VLOOKUP(TRIM(E15882&amp;""),'Référentiel Articles'!$A$2:$F$634,5,FALSE),""))</f>
      </c>
      <c r="H15882" s="85" t="str">
        <v/>
      </c>
      <c r="I15882" s="84">
        <f>IF($E15882="","",IFERROR(VLOOKUP(TRIM(E15882&amp;""),'Référentiel Articles'!$A$2:$F$634,6,FALSE),""))</f>
      </c>
      <c r="J15882" s="90">
        <f>IF(OR($E15882="",$H15882=""),"",$H15882*$I15882)</f>
      </c>
      <c r="K15882" s="87" t="str">
        <v/>
      </c>
    </row>
    <row r="15883">
      <c r="A15883" s="74" t="str">
        <v/>
      </c>
      <c r="B15883" s="74" t="str">
        <v/>
      </c>
      <c r="C15883" s="75">
        <f>IF($E15883="","",IFERROR(VLOOKUP(TRIM(E15883&amp;""),'Référentiel Articles'!$A$2:$F$634,2,FALSE),""))</f>
      </c>
      <c r="D15883" s="75">
        <f>IF($E15883="","",IFERROR(VLOOKUP(TRIM(E15883&amp;""),'Référentiel Articles'!$A$2:$F$634,3,FALSE),""))</f>
      </c>
      <c r="E15883" s="74" t="str">
        <v/>
      </c>
      <c r="F15883" s="75">
        <f>IF($E15883="","",IFERROR(VLOOKUP(TRIM(E15883&amp;""),'Référentiel Articles'!$A$2:$F$634,4,FALSE),""))</f>
      </c>
      <c r="G15883" s="76">
        <f>IF($E15883="","",IFERROR(VLOOKUP(TRIM(E15883&amp;""),'Référentiel Articles'!$A$2:$F$634,5,FALSE),""))</f>
      </c>
      <c r="H15883" s="77" t="str">
        <v/>
      </c>
      <c r="I15883" s="76">
        <f>IF($E15883="","",IFERROR(VLOOKUP(TRIM(E15883&amp;""),'Référentiel Articles'!$A$2:$F$634,6,FALSE),""))</f>
      </c>
      <c r="J15883" s="78">
        <f>IF(OR($E15883="",$H15883=""),"",$H15883*$I15883)</f>
      </c>
      <c r="K15883" s="79" t="str">
        <v/>
      </c>
    </row>
    <row r="15884">
      <c r="A15884" s="81" t="str">
        <v/>
      </c>
      <c r="B15884" s="81" t="str">
        <v/>
      </c>
      <c r="C15884" s="83">
        <f>IF($E15884="","",IFERROR(VLOOKUP(TRIM(E15884&amp;""),'Référentiel Articles'!$A$2:$F$634,2,FALSE),""))</f>
      </c>
      <c r="D15884" s="83">
        <f>IF($E15884="","",IFERROR(VLOOKUP(TRIM(E15884&amp;""),'Référentiel Articles'!$A$2:$F$634,3,FALSE),""))</f>
      </c>
      <c r="E15884" s="81" t="str">
        <v/>
      </c>
      <c r="F15884" s="83">
        <f>IF($E15884="","",IFERROR(VLOOKUP(TRIM(E15884&amp;""),'Référentiel Articles'!$A$2:$F$634,4,FALSE),""))</f>
      </c>
      <c r="G15884" s="84">
        <f>IF($E15884="","",IFERROR(VLOOKUP(TRIM(E15884&amp;""),'Référentiel Articles'!$A$2:$F$634,5,FALSE),""))</f>
      </c>
      <c r="H15884" s="85" t="str">
        <v/>
      </c>
      <c r="I15884" s="84">
        <f>IF($E15884="","",IFERROR(VLOOKUP(TRIM(E15884&amp;""),'Référentiel Articles'!$A$2:$F$634,6,FALSE),""))</f>
      </c>
      <c r="J15884" s="90">
        <f>IF(OR($E15884="",$H15884=""),"",$H15884*$I15884)</f>
      </c>
      <c r="K15884" s="87" t="str">
        <v/>
      </c>
    </row>
    <row r="15885">
      <c r="A15885" s="74" t="str">
        <v/>
      </c>
      <c r="B15885" s="74" t="str">
        <v/>
      </c>
      <c r="C15885" s="75">
        <f>IF($E15885="","",IFERROR(VLOOKUP(TRIM(E15885&amp;""),'Référentiel Articles'!$A$2:$F$634,2,FALSE),""))</f>
      </c>
      <c r="D15885" s="75">
        <f>IF($E15885="","",IFERROR(VLOOKUP(TRIM(E15885&amp;""),'Référentiel Articles'!$A$2:$F$634,3,FALSE),""))</f>
      </c>
      <c r="E15885" s="74" t="str">
        <v/>
      </c>
      <c r="F15885" s="75">
        <f>IF($E15885="","",IFERROR(VLOOKUP(TRIM(E15885&amp;""),'Référentiel Articles'!$A$2:$F$634,4,FALSE),""))</f>
      </c>
      <c r="G15885" s="76">
        <f>IF($E15885="","",IFERROR(VLOOKUP(TRIM(E15885&amp;""),'Référentiel Articles'!$A$2:$F$634,5,FALSE),""))</f>
      </c>
      <c r="H15885" s="77" t="str">
        <v/>
      </c>
      <c r="I15885" s="76">
        <f>IF($E15885="","",IFERROR(VLOOKUP(TRIM(E15885&amp;""),'Référentiel Articles'!$A$2:$F$634,6,FALSE),""))</f>
      </c>
      <c r="J15885" s="78">
        <f>IF(OR($E15885="",$H15885=""),"",$H15885*$I15885)</f>
      </c>
      <c r="K15885" s="79" t="str">
        <v/>
      </c>
    </row>
    <row r="15886">
      <c r="A15886" s="81" t="str">
        <v/>
      </c>
      <c r="B15886" s="81" t="str">
        <v/>
      </c>
      <c r="C15886" s="83">
        <f>IF($E15886="","",IFERROR(VLOOKUP(TRIM(E15886&amp;""),'Référentiel Articles'!$A$2:$F$634,2,FALSE),""))</f>
      </c>
      <c r="D15886" s="83">
        <f>IF($E15886="","",IFERROR(VLOOKUP(TRIM(E15886&amp;""),'Référentiel Articles'!$A$2:$F$634,3,FALSE),""))</f>
      </c>
      <c r="E15886" s="81" t="str">
        <v/>
      </c>
      <c r="F15886" s="83">
        <f>IF($E15886="","",IFERROR(VLOOKUP(TRIM(E15886&amp;""),'Référentiel Articles'!$A$2:$F$634,4,FALSE),""))</f>
      </c>
      <c r="G15886" s="84">
        <f>IF($E15886="","",IFERROR(VLOOKUP(TRIM(E15886&amp;""),'Référentiel Articles'!$A$2:$F$634,5,FALSE),""))</f>
      </c>
      <c r="H15886" s="85" t="str">
        <v/>
      </c>
      <c r="I15886" s="84">
        <f>IF($E15886="","",IFERROR(VLOOKUP(TRIM(E15886&amp;""),'Référentiel Articles'!$A$2:$F$634,6,FALSE),""))</f>
      </c>
      <c r="J15886" s="90">
        <f>IF(OR($E15886="",$H15886=""),"",$H15886*$I15886)</f>
      </c>
      <c r="K15886" s="87" t="str">
        <v/>
      </c>
    </row>
    <row r="15887">
      <c r="A15887" s="74" t="str">
        <v/>
      </c>
      <c r="B15887" s="74" t="str">
        <v/>
      </c>
      <c r="C15887" s="75">
        <f>IF($E15887="","",IFERROR(VLOOKUP(TRIM(E15887&amp;""),'Référentiel Articles'!$A$2:$F$634,2,FALSE),""))</f>
      </c>
      <c r="D15887" s="75">
        <f>IF($E15887="","",IFERROR(VLOOKUP(TRIM(E15887&amp;""),'Référentiel Articles'!$A$2:$F$634,3,FALSE),""))</f>
      </c>
      <c r="E15887" s="74" t="str">
        <v/>
      </c>
      <c r="F15887" s="75">
        <f>IF($E15887="","",IFERROR(VLOOKUP(TRIM(E15887&amp;""),'Référentiel Articles'!$A$2:$F$634,4,FALSE),""))</f>
      </c>
      <c r="G15887" s="76">
        <f>IF($E15887="","",IFERROR(VLOOKUP(TRIM(E15887&amp;""),'Référentiel Articles'!$A$2:$F$634,5,FALSE),""))</f>
      </c>
      <c r="H15887" s="77" t="str">
        <v/>
      </c>
      <c r="I15887" s="76">
        <f>IF($E15887="","",IFERROR(VLOOKUP(TRIM(E15887&amp;""),'Référentiel Articles'!$A$2:$F$634,6,FALSE),""))</f>
      </c>
      <c r="J15887" s="78">
        <f>IF(OR($E15887="",$H15887=""),"",$H15887*$I15887)</f>
      </c>
      <c r="K15887" s="79" t="str">
        <v/>
      </c>
    </row>
    <row r="15888">
      <c r="A15888" s="81" t="str">
        <v/>
      </c>
      <c r="B15888" s="81" t="str">
        <v/>
      </c>
      <c r="C15888" s="83">
        <f>IF($E15888="","",IFERROR(VLOOKUP(TRIM(E15888&amp;""),'Référentiel Articles'!$A$2:$F$634,2,FALSE),""))</f>
      </c>
      <c r="D15888" s="83">
        <f>IF($E15888="","",IFERROR(VLOOKUP(TRIM(E15888&amp;""),'Référentiel Articles'!$A$2:$F$634,3,FALSE),""))</f>
      </c>
      <c r="E15888" s="81" t="str">
        <v/>
      </c>
      <c r="F15888" s="83">
        <f>IF($E15888="","",IFERROR(VLOOKUP(TRIM(E15888&amp;""),'Référentiel Articles'!$A$2:$F$634,4,FALSE),""))</f>
      </c>
      <c r="G15888" s="84">
        <f>IF($E15888="","",IFERROR(VLOOKUP(TRIM(E15888&amp;""),'Référentiel Articles'!$A$2:$F$634,5,FALSE),""))</f>
      </c>
      <c r="H15888" s="85" t="str">
        <v/>
      </c>
      <c r="I15888" s="84">
        <f>IF($E15888="","",IFERROR(VLOOKUP(TRIM(E15888&amp;""),'Référentiel Articles'!$A$2:$F$634,6,FALSE),""))</f>
      </c>
      <c r="J15888" s="90">
        <f>IF(OR($E15888="",$H15888=""),"",$H15888*$I15888)</f>
      </c>
      <c r="K15888" s="87" t="str">
        <v/>
      </c>
    </row>
    <row r="15889">
      <c r="A15889" s="74" t="str">
        <v/>
      </c>
      <c r="B15889" s="74" t="str">
        <v/>
      </c>
      <c r="C15889" s="75">
        <f>IF($E15889="","",IFERROR(VLOOKUP(TRIM(E15889&amp;""),'Référentiel Articles'!$A$2:$F$634,2,FALSE),""))</f>
      </c>
      <c r="D15889" s="75">
        <f>IF($E15889="","",IFERROR(VLOOKUP(TRIM(E15889&amp;""),'Référentiel Articles'!$A$2:$F$634,3,FALSE),""))</f>
      </c>
      <c r="E15889" s="74" t="str">
        <v/>
      </c>
      <c r="F15889" s="75">
        <f>IF($E15889="","",IFERROR(VLOOKUP(TRIM(E15889&amp;""),'Référentiel Articles'!$A$2:$F$634,4,FALSE),""))</f>
      </c>
      <c r="G15889" s="76">
        <f>IF($E15889="","",IFERROR(VLOOKUP(TRIM(E15889&amp;""),'Référentiel Articles'!$A$2:$F$634,5,FALSE),""))</f>
      </c>
      <c r="H15889" s="77" t="str">
        <v/>
      </c>
      <c r="I15889" s="76">
        <f>IF($E15889="","",IFERROR(VLOOKUP(TRIM(E15889&amp;""),'Référentiel Articles'!$A$2:$F$634,6,FALSE),""))</f>
      </c>
      <c r="J15889" s="78">
        <f>IF(OR($E15889="",$H15889=""),"",$H15889*$I15889)</f>
      </c>
      <c r="K15889" s="79" t="str">
        <v/>
      </c>
    </row>
    <row r="15890">
      <c r="A15890" s="81" t="str">
        <v/>
      </c>
      <c r="B15890" s="81" t="str">
        <v/>
      </c>
      <c r="C15890" s="83">
        <f>IF($E15890="","",IFERROR(VLOOKUP(TRIM(E15890&amp;""),'Référentiel Articles'!$A$2:$F$634,2,FALSE),""))</f>
      </c>
      <c r="D15890" s="83">
        <f>IF($E15890="","",IFERROR(VLOOKUP(TRIM(E15890&amp;""),'Référentiel Articles'!$A$2:$F$634,3,FALSE),""))</f>
      </c>
      <c r="E15890" s="81" t="str">
        <v/>
      </c>
      <c r="F15890" s="83">
        <f>IF($E15890="","",IFERROR(VLOOKUP(TRIM(E15890&amp;""),'Référentiel Articles'!$A$2:$F$634,4,FALSE),""))</f>
      </c>
      <c r="G15890" s="84">
        <f>IF($E15890="","",IFERROR(VLOOKUP(TRIM(E15890&amp;""),'Référentiel Articles'!$A$2:$F$634,5,FALSE),""))</f>
      </c>
      <c r="H15890" s="85" t="str">
        <v/>
      </c>
      <c r="I15890" s="84">
        <f>IF($E15890="","",IFERROR(VLOOKUP(TRIM(E15890&amp;""),'Référentiel Articles'!$A$2:$F$634,6,FALSE),""))</f>
      </c>
      <c r="J15890" s="90">
        <f>IF(OR($E15890="",$H15890=""),"",$H15890*$I15890)</f>
      </c>
      <c r="K15890" s="87" t="str">
        <v/>
      </c>
    </row>
    <row r="15891">
      <c r="A15891" s="74" t="str">
        <v/>
      </c>
      <c r="B15891" s="74" t="str">
        <v/>
      </c>
      <c r="C15891" s="75">
        <f>IF($E15891="","",IFERROR(VLOOKUP(TRIM(E15891&amp;""),'Référentiel Articles'!$A$2:$F$634,2,FALSE),""))</f>
      </c>
      <c r="D15891" s="75">
        <f>IF($E15891="","",IFERROR(VLOOKUP(TRIM(E15891&amp;""),'Référentiel Articles'!$A$2:$F$634,3,FALSE),""))</f>
      </c>
      <c r="E15891" s="74" t="str">
        <v/>
      </c>
      <c r="F15891" s="75">
        <f>IF($E15891="","",IFERROR(VLOOKUP(TRIM(E15891&amp;""),'Référentiel Articles'!$A$2:$F$634,4,FALSE),""))</f>
      </c>
      <c r="G15891" s="76">
        <f>IF($E15891="","",IFERROR(VLOOKUP(TRIM(E15891&amp;""),'Référentiel Articles'!$A$2:$F$634,5,FALSE),""))</f>
      </c>
      <c r="H15891" s="77" t="str">
        <v/>
      </c>
      <c r="I15891" s="76">
        <f>IF($E15891="","",IFERROR(VLOOKUP(TRIM(E15891&amp;""),'Référentiel Articles'!$A$2:$F$634,6,FALSE),""))</f>
      </c>
      <c r="J15891" s="78">
        <f>IF(OR($E15891="",$H15891=""),"",$H15891*$I15891)</f>
      </c>
      <c r="K15891" s="79" t="str">
        <v/>
      </c>
    </row>
    <row r="15892">
      <c r="A15892" s="81" t="str">
        <v/>
      </c>
      <c r="B15892" s="81" t="str">
        <v/>
      </c>
      <c r="C15892" s="83">
        <f>IF($E15892="","",IFERROR(VLOOKUP(TRIM(E15892&amp;""),'Référentiel Articles'!$A$2:$F$634,2,FALSE),""))</f>
      </c>
      <c r="D15892" s="83">
        <f>IF($E15892="","",IFERROR(VLOOKUP(TRIM(E15892&amp;""),'Référentiel Articles'!$A$2:$F$634,3,FALSE),""))</f>
      </c>
      <c r="E15892" s="81" t="str">
        <v/>
      </c>
      <c r="F15892" s="83">
        <f>IF($E15892="","",IFERROR(VLOOKUP(TRIM(E15892&amp;""),'Référentiel Articles'!$A$2:$F$634,4,FALSE),""))</f>
      </c>
      <c r="G15892" s="84">
        <f>IF($E15892="","",IFERROR(VLOOKUP(TRIM(E15892&amp;""),'Référentiel Articles'!$A$2:$F$634,5,FALSE),""))</f>
      </c>
      <c r="H15892" s="85" t="str">
        <v/>
      </c>
      <c r="I15892" s="84">
        <f>IF($E15892="","",IFERROR(VLOOKUP(TRIM(E15892&amp;""),'Référentiel Articles'!$A$2:$F$634,6,FALSE),""))</f>
      </c>
      <c r="J15892" s="90">
        <f>IF(OR($E15892="",$H15892=""),"",$H15892*$I15892)</f>
      </c>
      <c r="K15892" s="87" t="str">
        <v/>
      </c>
    </row>
    <row r="15893">
      <c r="A15893" s="74" t="str">
        <v/>
      </c>
      <c r="B15893" s="74" t="str">
        <v/>
      </c>
      <c r="C15893" s="75">
        <f>IF($E15893="","",IFERROR(VLOOKUP(TRIM(E15893&amp;""),'Référentiel Articles'!$A$2:$F$634,2,FALSE),""))</f>
      </c>
      <c r="D15893" s="75">
        <f>IF($E15893="","",IFERROR(VLOOKUP(TRIM(E15893&amp;""),'Référentiel Articles'!$A$2:$F$634,3,FALSE),""))</f>
      </c>
      <c r="E15893" s="74" t="str">
        <v/>
      </c>
      <c r="F15893" s="75">
        <f>IF($E15893="","",IFERROR(VLOOKUP(TRIM(E15893&amp;""),'Référentiel Articles'!$A$2:$F$634,4,FALSE),""))</f>
      </c>
      <c r="G15893" s="76">
        <f>IF($E15893="","",IFERROR(VLOOKUP(TRIM(E15893&amp;""),'Référentiel Articles'!$A$2:$F$634,5,FALSE),""))</f>
      </c>
      <c r="H15893" s="77" t="str">
        <v/>
      </c>
      <c r="I15893" s="76">
        <f>IF($E15893="","",IFERROR(VLOOKUP(TRIM(E15893&amp;""),'Référentiel Articles'!$A$2:$F$634,6,FALSE),""))</f>
      </c>
      <c r="J15893" s="78">
        <f>IF(OR($E15893="",$H15893=""),"",$H15893*$I15893)</f>
      </c>
      <c r="K15893" s="79" t="str">
        <v/>
      </c>
    </row>
    <row r="15894">
      <c r="A15894" s="81" t="str">
        <v/>
      </c>
      <c r="B15894" s="81" t="str">
        <v/>
      </c>
      <c r="C15894" s="83">
        <f>IF($E15894="","",IFERROR(VLOOKUP(TRIM(E15894&amp;""),'Référentiel Articles'!$A$2:$F$634,2,FALSE),""))</f>
      </c>
      <c r="D15894" s="83">
        <f>IF($E15894="","",IFERROR(VLOOKUP(TRIM(E15894&amp;""),'Référentiel Articles'!$A$2:$F$634,3,FALSE),""))</f>
      </c>
      <c r="E15894" s="81" t="str">
        <v/>
      </c>
      <c r="F15894" s="83">
        <f>IF($E15894="","",IFERROR(VLOOKUP(TRIM(E15894&amp;""),'Référentiel Articles'!$A$2:$F$634,4,FALSE),""))</f>
      </c>
      <c r="G15894" s="84">
        <f>IF($E15894="","",IFERROR(VLOOKUP(TRIM(E15894&amp;""),'Référentiel Articles'!$A$2:$F$634,5,FALSE),""))</f>
      </c>
      <c r="H15894" s="85" t="str">
        <v/>
      </c>
      <c r="I15894" s="84">
        <f>IF($E15894="","",IFERROR(VLOOKUP(TRIM(E15894&amp;""),'Référentiel Articles'!$A$2:$F$634,6,FALSE),""))</f>
      </c>
      <c r="J15894" s="90">
        <f>IF(OR($E15894="",$H15894=""),"",$H15894*$I15894)</f>
      </c>
      <c r="K15894" s="87" t="str">
        <v/>
      </c>
    </row>
    <row r="15895">
      <c r="A15895" s="74" t="str">
        <v/>
      </c>
      <c r="B15895" s="74" t="str">
        <v/>
      </c>
      <c r="C15895" s="75">
        <f>IF($E15895="","",IFERROR(VLOOKUP(TRIM(E15895&amp;""),'Référentiel Articles'!$A$2:$F$634,2,FALSE),""))</f>
      </c>
      <c r="D15895" s="75">
        <f>IF($E15895="","",IFERROR(VLOOKUP(TRIM(E15895&amp;""),'Référentiel Articles'!$A$2:$F$634,3,FALSE),""))</f>
      </c>
      <c r="E15895" s="74" t="str">
        <v/>
      </c>
      <c r="F15895" s="75">
        <f>IF($E15895="","",IFERROR(VLOOKUP(TRIM(E15895&amp;""),'Référentiel Articles'!$A$2:$F$634,4,FALSE),""))</f>
      </c>
      <c r="G15895" s="76">
        <f>IF($E15895="","",IFERROR(VLOOKUP(TRIM(E15895&amp;""),'Référentiel Articles'!$A$2:$F$634,5,FALSE),""))</f>
      </c>
      <c r="H15895" s="77" t="str">
        <v/>
      </c>
      <c r="I15895" s="76">
        <f>IF($E15895="","",IFERROR(VLOOKUP(TRIM(E15895&amp;""),'Référentiel Articles'!$A$2:$F$634,6,FALSE),""))</f>
      </c>
      <c r="J15895" s="78">
        <f>IF(OR($E15895="",$H15895=""),"",$H15895*$I15895)</f>
      </c>
      <c r="K15895" s="79" t="str">
        <v/>
      </c>
    </row>
    <row r="15896">
      <c r="A15896" s="81" t="str">
        <v/>
      </c>
      <c r="B15896" s="81" t="str">
        <v/>
      </c>
      <c r="C15896" s="83">
        <f>IF($E15896="","",IFERROR(VLOOKUP(TRIM(E15896&amp;""),'Référentiel Articles'!$A$2:$F$634,2,FALSE),""))</f>
      </c>
      <c r="D15896" s="83">
        <f>IF($E15896="","",IFERROR(VLOOKUP(TRIM(E15896&amp;""),'Référentiel Articles'!$A$2:$F$634,3,FALSE),""))</f>
      </c>
      <c r="E15896" s="81" t="str">
        <v/>
      </c>
      <c r="F15896" s="83">
        <f>IF($E15896="","",IFERROR(VLOOKUP(TRIM(E15896&amp;""),'Référentiel Articles'!$A$2:$F$634,4,FALSE),""))</f>
      </c>
      <c r="G15896" s="84">
        <f>IF($E15896="","",IFERROR(VLOOKUP(TRIM(E15896&amp;""),'Référentiel Articles'!$A$2:$F$634,5,FALSE),""))</f>
      </c>
      <c r="H15896" s="85" t="str">
        <v/>
      </c>
      <c r="I15896" s="84">
        <f>IF($E15896="","",IFERROR(VLOOKUP(TRIM(E15896&amp;""),'Référentiel Articles'!$A$2:$F$634,6,FALSE),""))</f>
      </c>
      <c r="J15896" s="90">
        <f>IF(OR($E15896="",$H15896=""),"",$H15896*$I15896)</f>
      </c>
      <c r="K15896" s="87" t="str">
        <v/>
      </c>
    </row>
    <row r="15897">
      <c r="A15897" s="74" t="str">
        <v/>
      </c>
      <c r="B15897" s="74" t="str">
        <v/>
      </c>
      <c r="C15897" s="75">
        <f>IF($E15897="","",IFERROR(VLOOKUP(TRIM(E15897&amp;""),'Référentiel Articles'!$A$2:$F$634,2,FALSE),""))</f>
      </c>
      <c r="D15897" s="75">
        <f>IF($E15897="","",IFERROR(VLOOKUP(TRIM(E15897&amp;""),'Référentiel Articles'!$A$2:$F$634,3,FALSE),""))</f>
      </c>
      <c r="E15897" s="74" t="str">
        <v/>
      </c>
      <c r="F15897" s="75">
        <f>IF($E15897="","",IFERROR(VLOOKUP(TRIM(E15897&amp;""),'Référentiel Articles'!$A$2:$F$634,4,FALSE),""))</f>
      </c>
      <c r="G15897" s="76">
        <f>IF($E15897="","",IFERROR(VLOOKUP(TRIM(E15897&amp;""),'Référentiel Articles'!$A$2:$F$634,5,FALSE),""))</f>
      </c>
      <c r="H15897" s="77" t="str">
        <v/>
      </c>
      <c r="I15897" s="76">
        <f>IF($E15897="","",IFERROR(VLOOKUP(TRIM(E15897&amp;""),'Référentiel Articles'!$A$2:$F$634,6,FALSE),""))</f>
      </c>
      <c r="J15897" s="78">
        <f>IF(OR($E15897="",$H15897=""),"",$H15897*$I15897)</f>
      </c>
      <c r="K15897" s="79" t="str">
        <v/>
      </c>
    </row>
    <row r="15898">
      <c r="A15898" s="81" t="str">
        <v/>
      </c>
      <c r="B15898" s="81" t="str">
        <v/>
      </c>
      <c r="C15898" s="83">
        <f>IF($E15898="","",IFERROR(VLOOKUP(TRIM(E15898&amp;""),'Référentiel Articles'!$A$2:$F$634,2,FALSE),""))</f>
      </c>
      <c r="D15898" s="83">
        <f>IF($E15898="","",IFERROR(VLOOKUP(TRIM(E15898&amp;""),'Référentiel Articles'!$A$2:$F$634,3,FALSE),""))</f>
      </c>
      <c r="E15898" s="81" t="str">
        <v/>
      </c>
      <c r="F15898" s="83">
        <f>IF($E15898="","",IFERROR(VLOOKUP(TRIM(E15898&amp;""),'Référentiel Articles'!$A$2:$F$634,4,FALSE),""))</f>
      </c>
      <c r="G15898" s="84">
        <f>IF($E15898="","",IFERROR(VLOOKUP(TRIM(E15898&amp;""),'Référentiel Articles'!$A$2:$F$634,5,FALSE),""))</f>
      </c>
      <c r="H15898" s="85" t="str">
        <v/>
      </c>
      <c r="I15898" s="84">
        <f>IF($E15898="","",IFERROR(VLOOKUP(TRIM(E15898&amp;""),'Référentiel Articles'!$A$2:$F$634,6,FALSE),""))</f>
      </c>
      <c r="J15898" s="90">
        <f>IF(OR($E15898="",$H15898=""),"",$H15898*$I15898)</f>
      </c>
      <c r="K15898" s="87" t="str">
        <v/>
      </c>
    </row>
    <row r="15899">
      <c r="A15899" s="74" t="str">
        <v/>
      </c>
      <c r="B15899" s="74" t="str">
        <v/>
      </c>
      <c r="C15899" s="75">
        <f>IF($E15899="","",IFERROR(VLOOKUP(TRIM(E15899&amp;""),'Référentiel Articles'!$A$2:$F$634,2,FALSE),""))</f>
      </c>
      <c r="D15899" s="75">
        <f>IF($E15899="","",IFERROR(VLOOKUP(TRIM(E15899&amp;""),'Référentiel Articles'!$A$2:$F$634,3,FALSE),""))</f>
      </c>
      <c r="E15899" s="74" t="str">
        <v/>
      </c>
      <c r="F15899" s="75">
        <f>IF($E15899="","",IFERROR(VLOOKUP(TRIM(E15899&amp;""),'Référentiel Articles'!$A$2:$F$634,4,FALSE),""))</f>
      </c>
      <c r="G15899" s="76">
        <f>IF($E15899="","",IFERROR(VLOOKUP(TRIM(E15899&amp;""),'Référentiel Articles'!$A$2:$F$634,5,FALSE),""))</f>
      </c>
      <c r="H15899" s="77" t="str">
        <v/>
      </c>
      <c r="I15899" s="76">
        <f>IF($E15899="","",IFERROR(VLOOKUP(TRIM(E15899&amp;""),'Référentiel Articles'!$A$2:$F$634,6,FALSE),""))</f>
      </c>
      <c r="J15899" s="78">
        <f>IF(OR($E15899="",$H15899=""),"",$H15899*$I15899)</f>
      </c>
      <c r="K15899" s="79" t="str">
        <v/>
      </c>
    </row>
    <row r="15900">
      <c r="A15900" s="81" t="str">
        <v/>
      </c>
      <c r="B15900" s="81" t="str">
        <v/>
      </c>
      <c r="C15900" s="83">
        <f>IF($E15900="","",IFERROR(VLOOKUP(TRIM(E15900&amp;""),'Référentiel Articles'!$A$2:$F$634,2,FALSE),""))</f>
      </c>
      <c r="D15900" s="83">
        <f>IF($E15900="","",IFERROR(VLOOKUP(TRIM(E15900&amp;""),'Référentiel Articles'!$A$2:$F$634,3,FALSE),""))</f>
      </c>
      <c r="E15900" s="81" t="str">
        <v/>
      </c>
      <c r="F15900" s="83">
        <f>IF($E15900="","",IFERROR(VLOOKUP(TRIM(E15900&amp;""),'Référentiel Articles'!$A$2:$F$634,4,FALSE),""))</f>
      </c>
      <c r="G15900" s="84">
        <f>IF($E15900="","",IFERROR(VLOOKUP(TRIM(E15900&amp;""),'Référentiel Articles'!$A$2:$F$634,5,FALSE),""))</f>
      </c>
      <c r="H15900" s="85" t="str">
        <v/>
      </c>
      <c r="I15900" s="84">
        <f>IF($E15900="","",IFERROR(VLOOKUP(TRIM(E15900&amp;""),'Référentiel Articles'!$A$2:$F$634,6,FALSE),""))</f>
      </c>
      <c r="J15900" s="90">
        <f>IF(OR($E15900="",$H15900=""),"",$H15900*$I15900)</f>
      </c>
      <c r="K15900" s="87" t="str">
        <v/>
      </c>
    </row>
    <row r="15901">
      <c r="A15901" s="74" t="str">
        <v/>
      </c>
      <c r="B15901" s="74" t="str">
        <v/>
      </c>
      <c r="C15901" s="75">
        <f>IF($E15901="","",IFERROR(VLOOKUP(TRIM(E15901&amp;""),'Référentiel Articles'!$A$2:$F$634,2,FALSE),""))</f>
      </c>
      <c r="D15901" s="75">
        <f>IF($E15901="","",IFERROR(VLOOKUP(TRIM(E15901&amp;""),'Référentiel Articles'!$A$2:$F$634,3,FALSE),""))</f>
      </c>
      <c r="E15901" s="74" t="str">
        <v/>
      </c>
      <c r="F15901" s="75">
        <f>IF($E15901="","",IFERROR(VLOOKUP(TRIM(E15901&amp;""),'Référentiel Articles'!$A$2:$F$634,4,FALSE),""))</f>
      </c>
      <c r="G15901" s="76">
        <f>IF($E15901="","",IFERROR(VLOOKUP(TRIM(E15901&amp;""),'Référentiel Articles'!$A$2:$F$634,5,FALSE),""))</f>
      </c>
      <c r="H15901" s="77" t="str">
        <v/>
      </c>
      <c r="I15901" s="76">
        <f>IF($E15901="","",IFERROR(VLOOKUP(TRIM(E15901&amp;""),'Référentiel Articles'!$A$2:$F$634,6,FALSE),""))</f>
      </c>
      <c r="J15901" s="78">
        <f>IF(OR($E15901="",$H15901=""),"",$H15901*$I15901)</f>
      </c>
      <c r="K15901" s="79" t="str">
        <v/>
      </c>
    </row>
    <row r="15902">
      <c r="A15902" s="81" t="str">
        <v/>
      </c>
      <c r="B15902" s="81" t="str">
        <v/>
      </c>
      <c r="C15902" s="83">
        <f>IF($E15902="","",IFERROR(VLOOKUP(TRIM(E15902&amp;""),'Référentiel Articles'!$A$2:$F$634,2,FALSE),""))</f>
      </c>
      <c r="D15902" s="83">
        <f>IF($E15902="","",IFERROR(VLOOKUP(TRIM(E15902&amp;""),'Référentiel Articles'!$A$2:$F$634,3,FALSE),""))</f>
      </c>
      <c r="E15902" s="81" t="str">
        <v/>
      </c>
      <c r="F15902" s="83">
        <f>IF($E15902="","",IFERROR(VLOOKUP(TRIM(E15902&amp;""),'Référentiel Articles'!$A$2:$F$634,4,FALSE),""))</f>
      </c>
      <c r="G15902" s="84">
        <f>IF($E15902="","",IFERROR(VLOOKUP(TRIM(E15902&amp;""),'Référentiel Articles'!$A$2:$F$634,5,FALSE),""))</f>
      </c>
      <c r="H15902" s="85" t="str">
        <v/>
      </c>
      <c r="I15902" s="84">
        <f>IF($E15902="","",IFERROR(VLOOKUP(TRIM(E15902&amp;""),'Référentiel Articles'!$A$2:$F$634,6,FALSE),""))</f>
      </c>
      <c r="J15902" s="90">
        <f>IF(OR($E15902="",$H15902=""),"",$H15902*$I15902)</f>
      </c>
      <c r="K15902" s="87" t="str">
        <v/>
      </c>
    </row>
    <row r="15903">
      <c r="A15903" s="74" t="str">
        <v/>
      </c>
      <c r="B15903" s="74" t="str">
        <v/>
      </c>
      <c r="C15903" s="75">
        <f>IF($E15903="","",IFERROR(VLOOKUP(TRIM(E15903&amp;""),'Référentiel Articles'!$A$2:$F$634,2,FALSE),""))</f>
      </c>
      <c r="D15903" s="75">
        <f>IF($E15903="","",IFERROR(VLOOKUP(TRIM(E15903&amp;""),'Référentiel Articles'!$A$2:$F$634,3,FALSE),""))</f>
      </c>
      <c r="E15903" s="74" t="str">
        <v/>
      </c>
      <c r="F15903" s="75">
        <f>IF($E15903="","",IFERROR(VLOOKUP(TRIM(E15903&amp;""),'Référentiel Articles'!$A$2:$F$634,4,FALSE),""))</f>
      </c>
      <c r="G15903" s="76">
        <f>IF($E15903="","",IFERROR(VLOOKUP(TRIM(E15903&amp;""),'Référentiel Articles'!$A$2:$F$634,5,FALSE),""))</f>
      </c>
      <c r="H15903" s="77" t="str">
        <v/>
      </c>
      <c r="I15903" s="76">
        <f>IF($E15903="","",IFERROR(VLOOKUP(TRIM(E15903&amp;""),'Référentiel Articles'!$A$2:$F$634,6,FALSE),""))</f>
      </c>
      <c r="J15903" s="78">
        <f>IF(OR($E15903="",$H15903=""),"",$H15903*$I15903)</f>
      </c>
      <c r="K15903" s="79" t="str">
        <v/>
      </c>
    </row>
    <row r="15904">
      <c r="A15904" s="81" t="str">
        <v/>
      </c>
      <c r="B15904" s="81" t="str">
        <v/>
      </c>
      <c r="C15904" s="83">
        <f>IF($E15904="","",IFERROR(VLOOKUP(TRIM(E15904&amp;""),'Référentiel Articles'!$A$2:$F$634,2,FALSE),""))</f>
      </c>
      <c r="D15904" s="83">
        <f>IF($E15904="","",IFERROR(VLOOKUP(TRIM(E15904&amp;""),'Référentiel Articles'!$A$2:$F$634,3,FALSE),""))</f>
      </c>
      <c r="E15904" s="81" t="str">
        <v/>
      </c>
      <c r="F15904" s="83">
        <f>IF($E15904="","",IFERROR(VLOOKUP(TRIM(E15904&amp;""),'Référentiel Articles'!$A$2:$F$634,4,FALSE),""))</f>
      </c>
      <c r="G15904" s="84">
        <f>IF($E15904="","",IFERROR(VLOOKUP(TRIM(E15904&amp;""),'Référentiel Articles'!$A$2:$F$634,5,FALSE),""))</f>
      </c>
      <c r="H15904" s="85" t="str">
        <v/>
      </c>
      <c r="I15904" s="84">
        <f>IF($E15904="","",IFERROR(VLOOKUP(TRIM(E15904&amp;""),'Référentiel Articles'!$A$2:$F$634,6,FALSE),""))</f>
      </c>
      <c r="J15904" s="90">
        <f>IF(OR($E15904="",$H15904=""),"",$H15904*$I15904)</f>
      </c>
      <c r="K15904" s="87" t="str">
        <v/>
      </c>
    </row>
    <row r="15905">
      <c r="A15905" s="74" t="str">
        <v/>
      </c>
      <c r="B15905" s="74" t="str">
        <v/>
      </c>
      <c r="C15905" s="75">
        <f>IF($E15905="","",IFERROR(VLOOKUP(TRIM(E15905&amp;""),'Référentiel Articles'!$A$2:$F$634,2,FALSE),""))</f>
      </c>
      <c r="D15905" s="75">
        <f>IF($E15905="","",IFERROR(VLOOKUP(TRIM(E15905&amp;""),'Référentiel Articles'!$A$2:$F$634,3,FALSE),""))</f>
      </c>
      <c r="E15905" s="74" t="str">
        <v/>
      </c>
      <c r="F15905" s="75">
        <f>IF($E15905="","",IFERROR(VLOOKUP(TRIM(E15905&amp;""),'Référentiel Articles'!$A$2:$F$634,4,FALSE),""))</f>
      </c>
      <c r="G15905" s="76">
        <f>IF($E15905="","",IFERROR(VLOOKUP(TRIM(E15905&amp;""),'Référentiel Articles'!$A$2:$F$634,5,FALSE),""))</f>
      </c>
      <c r="H15905" s="77" t="str">
        <v/>
      </c>
      <c r="I15905" s="76">
        <f>IF($E15905="","",IFERROR(VLOOKUP(TRIM(E15905&amp;""),'Référentiel Articles'!$A$2:$F$634,6,FALSE),""))</f>
      </c>
      <c r="J15905" s="78">
        <f>IF(OR($E15905="",$H15905=""),"",$H15905*$I15905)</f>
      </c>
      <c r="K15905" s="79" t="str">
        <v/>
      </c>
    </row>
    <row r="15906">
      <c r="A15906" s="81" t="str">
        <v/>
      </c>
      <c r="B15906" s="81" t="str">
        <v/>
      </c>
      <c r="C15906" s="83">
        <f>IF($E15906="","",IFERROR(VLOOKUP(TRIM(E15906&amp;""),'Référentiel Articles'!$A$2:$F$634,2,FALSE),""))</f>
      </c>
      <c r="D15906" s="83">
        <f>IF($E15906="","",IFERROR(VLOOKUP(TRIM(E15906&amp;""),'Référentiel Articles'!$A$2:$F$634,3,FALSE),""))</f>
      </c>
      <c r="E15906" s="81" t="str">
        <v/>
      </c>
      <c r="F15906" s="83">
        <f>IF($E15906="","",IFERROR(VLOOKUP(TRIM(E15906&amp;""),'Référentiel Articles'!$A$2:$F$634,4,FALSE),""))</f>
      </c>
      <c r="G15906" s="84">
        <f>IF($E15906="","",IFERROR(VLOOKUP(TRIM(E15906&amp;""),'Référentiel Articles'!$A$2:$F$634,5,FALSE),""))</f>
      </c>
      <c r="H15906" s="85" t="str">
        <v/>
      </c>
      <c r="I15906" s="84">
        <f>IF($E15906="","",IFERROR(VLOOKUP(TRIM(E15906&amp;""),'Référentiel Articles'!$A$2:$F$634,6,FALSE),""))</f>
      </c>
      <c r="J15906" s="90">
        <f>IF(OR($E15906="",$H15906=""),"",$H15906*$I15906)</f>
      </c>
      <c r="K15906" s="87" t="str">
        <v/>
      </c>
    </row>
    <row r="15907">
      <c r="A15907" s="74" t="str">
        <v/>
      </c>
      <c r="B15907" s="74" t="str">
        <v/>
      </c>
      <c r="C15907" s="75">
        <f>IF($E15907="","",IFERROR(VLOOKUP(TRIM(E15907&amp;""),'Référentiel Articles'!$A$2:$F$634,2,FALSE),""))</f>
      </c>
      <c r="D15907" s="75">
        <f>IF($E15907="","",IFERROR(VLOOKUP(TRIM(E15907&amp;""),'Référentiel Articles'!$A$2:$F$634,3,FALSE),""))</f>
      </c>
      <c r="E15907" s="74" t="str">
        <v/>
      </c>
      <c r="F15907" s="75">
        <f>IF($E15907="","",IFERROR(VLOOKUP(TRIM(E15907&amp;""),'Référentiel Articles'!$A$2:$F$634,4,FALSE),""))</f>
      </c>
      <c r="G15907" s="76">
        <f>IF($E15907="","",IFERROR(VLOOKUP(TRIM(E15907&amp;""),'Référentiel Articles'!$A$2:$F$634,5,FALSE),""))</f>
      </c>
      <c r="H15907" s="77" t="str">
        <v/>
      </c>
      <c r="I15907" s="76">
        <f>IF($E15907="","",IFERROR(VLOOKUP(TRIM(E15907&amp;""),'Référentiel Articles'!$A$2:$F$634,6,FALSE),""))</f>
      </c>
      <c r="J15907" s="78">
        <f>IF(OR($E15907="",$H15907=""),"",$H15907*$I15907)</f>
      </c>
      <c r="K15907" s="79" t="str">
        <v/>
      </c>
    </row>
    <row r="15908">
      <c r="A15908" s="81" t="str">
        <v/>
      </c>
      <c r="B15908" s="81" t="str">
        <v/>
      </c>
      <c r="C15908" s="83">
        <f>IF($E15908="","",IFERROR(VLOOKUP(TRIM(E15908&amp;""),'Référentiel Articles'!$A$2:$F$634,2,FALSE),""))</f>
      </c>
      <c r="D15908" s="83">
        <f>IF($E15908="","",IFERROR(VLOOKUP(TRIM(E15908&amp;""),'Référentiel Articles'!$A$2:$F$634,3,FALSE),""))</f>
      </c>
      <c r="E15908" s="81" t="str">
        <v/>
      </c>
      <c r="F15908" s="83">
        <f>IF($E15908="","",IFERROR(VLOOKUP(TRIM(E15908&amp;""),'Référentiel Articles'!$A$2:$F$634,4,FALSE),""))</f>
      </c>
      <c r="G15908" s="84">
        <f>IF($E15908="","",IFERROR(VLOOKUP(TRIM(E15908&amp;""),'Référentiel Articles'!$A$2:$F$634,5,FALSE),""))</f>
      </c>
      <c r="H15908" s="85" t="str">
        <v/>
      </c>
      <c r="I15908" s="84">
        <f>IF($E15908="","",IFERROR(VLOOKUP(TRIM(E15908&amp;""),'Référentiel Articles'!$A$2:$F$634,6,FALSE),""))</f>
      </c>
      <c r="J15908" s="90">
        <f>IF(OR($E15908="",$H15908=""),"",$H15908*$I15908)</f>
      </c>
      <c r="K15908" s="87" t="str">
        <v/>
      </c>
    </row>
    <row r="15909">
      <c r="A15909" s="74" t="str">
        <v/>
      </c>
      <c r="B15909" s="74" t="str">
        <v/>
      </c>
      <c r="C15909" s="75">
        <f>IF($E15909="","",IFERROR(VLOOKUP(TRIM(E15909&amp;""),'Référentiel Articles'!$A$2:$F$634,2,FALSE),""))</f>
      </c>
      <c r="D15909" s="75">
        <f>IF($E15909="","",IFERROR(VLOOKUP(TRIM(E15909&amp;""),'Référentiel Articles'!$A$2:$F$634,3,FALSE),""))</f>
      </c>
      <c r="E15909" s="74" t="str">
        <v/>
      </c>
      <c r="F15909" s="75">
        <f>IF($E15909="","",IFERROR(VLOOKUP(TRIM(E15909&amp;""),'Référentiel Articles'!$A$2:$F$634,4,FALSE),""))</f>
      </c>
      <c r="G15909" s="76">
        <f>IF($E15909="","",IFERROR(VLOOKUP(TRIM(E15909&amp;""),'Référentiel Articles'!$A$2:$F$634,5,FALSE),""))</f>
      </c>
      <c r="H15909" s="77" t="str">
        <v/>
      </c>
      <c r="I15909" s="76">
        <f>IF($E15909="","",IFERROR(VLOOKUP(TRIM(E15909&amp;""),'Référentiel Articles'!$A$2:$F$634,6,FALSE),""))</f>
      </c>
      <c r="J15909" s="78">
        <f>IF(OR($E15909="",$H15909=""),"",$H15909*$I15909)</f>
      </c>
      <c r="K15909" s="79" t="str">
        <v/>
      </c>
    </row>
    <row r="15910">
      <c r="A15910" s="81" t="str">
        <v/>
      </c>
      <c r="B15910" s="81" t="str">
        <v/>
      </c>
      <c r="C15910" s="83">
        <f>IF($E15910="","",IFERROR(VLOOKUP(TRIM(E15910&amp;""),'Référentiel Articles'!$A$2:$F$634,2,FALSE),""))</f>
      </c>
      <c r="D15910" s="83">
        <f>IF($E15910="","",IFERROR(VLOOKUP(TRIM(E15910&amp;""),'Référentiel Articles'!$A$2:$F$634,3,FALSE),""))</f>
      </c>
      <c r="E15910" s="81" t="str">
        <v/>
      </c>
      <c r="F15910" s="83">
        <f>IF($E15910="","",IFERROR(VLOOKUP(TRIM(E15910&amp;""),'Référentiel Articles'!$A$2:$F$634,4,FALSE),""))</f>
      </c>
      <c r="G15910" s="84">
        <f>IF($E15910="","",IFERROR(VLOOKUP(TRIM(E15910&amp;""),'Référentiel Articles'!$A$2:$F$634,5,FALSE),""))</f>
      </c>
      <c r="H15910" s="85" t="str">
        <v/>
      </c>
      <c r="I15910" s="84">
        <f>IF($E15910="","",IFERROR(VLOOKUP(TRIM(E15910&amp;""),'Référentiel Articles'!$A$2:$F$634,6,FALSE),""))</f>
      </c>
      <c r="J15910" s="90">
        <f>IF(OR($E15910="",$H15910=""),"",$H15910*$I15910)</f>
      </c>
      <c r="K15910" s="87" t="str">
        <v/>
      </c>
    </row>
    <row r="15911">
      <c r="A15911" s="74" t="str">
        <v/>
      </c>
      <c r="B15911" s="74" t="str">
        <v/>
      </c>
      <c r="C15911" s="75">
        <f>IF($E15911="","",IFERROR(VLOOKUP(TRIM(E15911&amp;""),'Référentiel Articles'!$A$2:$F$634,2,FALSE),""))</f>
      </c>
      <c r="D15911" s="75">
        <f>IF($E15911="","",IFERROR(VLOOKUP(TRIM(E15911&amp;""),'Référentiel Articles'!$A$2:$F$634,3,FALSE),""))</f>
      </c>
      <c r="E15911" s="74" t="str">
        <v/>
      </c>
      <c r="F15911" s="75">
        <f>IF($E15911="","",IFERROR(VLOOKUP(TRIM(E15911&amp;""),'Référentiel Articles'!$A$2:$F$634,4,FALSE),""))</f>
      </c>
      <c r="G15911" s="76">
        <f>IF($E15911="","",IFERROR(VLOOKUP(TRIM(E15911&amp;""),'Référentiel Articles'!$A$2:$F$634,5,FALSE),""))</f>
      </c>
      <c r="H15911" s="77" t="str">
        <v/>
      </c>
      <c r="I15911" s="76">
        <f>IF($E15911="","",IFERROR(VLOOKUP(TRIM(E15911&amp;""),'Référentiel Articles'!$A$2:$F$634,6,FALSE),""))</f>
      </c>
      <c r="J15911" s="78">
        <f>IF(OR($E15911="",$H15911=""),"",$H15911*$I15911)</f>
      </c>
      <c r="K15911" s="79" t="str">
        <v/>
      </c>
    </row>
    <row r="15912">
      <c r="A15912" s="81" t="str">
        <v/>
      </c>
      <c r="B15912" s="81" t="str">
        <v/>
      </c>
      <c r="C15912" s="83">
        <f>IF($E15912="","",IFERROR(VLOOKUP(TRIM(E15912&amp;""),'Référentiel Articles'!$A$2:$F$634,2,FALSE),""))</f>
      </c>
      <c r="D15912" s="83">
        <f>IF($E15912="","",IFERROR(VLOOKUP(TRIM(E15912&amp;""),'Référentiel Articles'!$A$2:$F$634,3,FALSE),""))</f>
      </c>
      <c r="E15912" s="81" t="str">
        <v/>
      </c>
      <c r="F15912" s="83">
        <f>IF($E15912="","",IFERROR(VLOOKUP(TRIM(E15912&amp;""),'Référentiel Articles'!$A$2:$F$634,4,FALSE),""))</f>
      </c>
      <c r="G15912" s="84">
        <f>IF($E15912="","",IFERROR(VLOOKUP(TRIM(E15912&amp;""),'Référentiel Articles'!$A$2:$F$634,5,FALSE),""))</f>
      </c>
      <c r="H15912" s="85" t="str">
        <v/>
      </c>
      <c r="I15912" s="84">
        <f>IF($E15912="","",IFERROR(VLOOKUP(TRIM(E15912&amp;""),'Référentiel Articles'!$A$2:$F$634,6,FALSE),""))</f>
      </c>
      <c r="J15912" s="90">
        <f>IF(OR($E15912="",$H15912=""),"",$H15912*$I15912)</f>
      </c>
      <c r="K15912" s="87" t="str">
        <v/>
      </c>
    </row>
    <row r="15913">
      <c r="A15913" s="74" t="str">
        <v/>
      </c>
      <c r="B15913" s="74" t="str">
        <v/>
      </c>
      <c r="C15913" s="75">
        <f>IF($E15913="","",IFERROR(VLOOKUP(TRIM(E15913&amp;""),'Référentiel Articles'!$A$2:$F$634,2,FALSE),""))</f>
      </c>
      <c r="D15913" s="75">
        <f>IF($E15913="","",IFERROR(VLOOKUP(TRIM(E15913&amp;""),'Référentiel Articles'!$A$2:$F$634,3,FALSE),""))</f>
      </c>
      <c r="E15913" s="74" t="str">
        <v/>
      </c>
      <c r="F15913" s="75">
        <f>IF($E15913="","",IFERROR(VLOOKUP(TRIM(E15913&amp;""),'Référentiel Articles'!$A$2:$F$634,4,FALSE),""))</f>
      </c>
      <c r="G15913" s="76">
        <f>IF($E15913="","",IFERROR(VLOOKUP(TRIM(E15913&amp;""),'Référentiel Articles'!$A$2:$F$634,5,FALSE),""))</f>
      </c>
      <c r="H15913" s="77" t="str">
        <v/>
      </c>
      <c r="I15913" s="76">
        <f>IF($E15913="","",IFERROR(VLOOKUP(TRIM(E15913&amp;""),'Référentiel Articles'!$A$2:$F$634,6,FALSE),""))</f>
      </c>
      <c r="J15913" s="78">
        <f>IF(OR($E15913="",$H15913=""),"",$H15913*$I15913)</f>
      </c>
      <c r="K15913" s="79" t="str">
        <v/>
      </c>
    </row>
    <row r="15914">
      <c r="A15914" s="81" t="str">
        <v/>
      </c>
      <c r="B15914" s="81" t="str">
        <v/>
      </c>
      <c r="C15914" s="83">
        <f>IF($E15914="","",IFERROR(VLOOKUP(TRIM(E15914&amp;""),'Référentiel Articles'!$A$2:$F$634,2,FALSE),""))</f>
      </c>
      <c r="D15914" s="83">
        <f>IF($E15914="","",IFERROR(VLOOKUP(TRIM(E15914&amp;""),'Référentiel Articles'!$A$2:$F$634,3,FALSE),""))</f>
      </c>
      <c r="E15914" s="81" t="str">
        <v/>
      </c>
      <c r="F15914" s="83">
        <f>IF($E15914="","",IFERROR(VLOOKUP(TRIM(E15914&amp;""),'Référentiel Articles'!$A$2:$F$634,4,FALSE),""))</f>
      </c>
      <c r="G15914" s="84">
        <f>IF($E15914="","",IFERROR(VLOOKUP(TRIM(E15914&amp;""),'Référentiel Articles'!$A$2:$F$634,5,FALSE),""))</f>
      </c>
      <c r="H15914" s="85" t="str">
        <v/>
      </c>
      <c r="I15914" s="84">
        <f>IF($E15914="","",IFERROR(VLOOKUP(TRIM(E15914&amp;""),'Référentiel Articles'!$A$2:$F$634,6,FALSE),""))</f>
      </c>
      <c r="J15914" s="90">
        <f>IF(OR($E15914="",$H15914=""),"",$H15914*$I15914)</f>
      </c>
      <c r="K15914" s="87" t="str">
        <v/>
      </c>
    </row>
    <row r="15915">
      <c r="A15915" s="74" t="str">
        <v/>
      </c>
      <c r="B15915" s="74" t="str">
        <v/>
      </c>
      <c r="C15915" s="75">
        <f>IF($E15915="","",IFERROR(VLOOKUP(TRIM(E15915&amp;""),'Référentiel Articles'!$A$2:$F$634,2,FALSE),""))</f>
      </c>
      <c r="D15915" s="75">
        <f>IF($E15915="","",IFERROR(VLOOKUP(TRIM(E15915&amp;""),'Référentiel Articles'!$A$2:$F$634,3,FALSE),""))</f>
      </c>
      <c r="E15915" s="74" t="str">
        <v/>
      </c>
      <c r="F15915" s="75">
        <f>IF($E15915="","",IFERROR(VLOOKUP(TRIM(E15915&amp;""),'Référentiel Articles'!$A$2:$F$634,4,FALSE),""))</f>
      </c>
      <c r="G15915" s="76">
        <f>IF($E15915="","",IFERROR(VLOOKUP(TRIM(E15915&amp;""),'Référentiel Articles'!$A$2:$F$634,5,FALSE),""))</f>
      </c>
      <c r="H15915" s="77" t="str">
        <v/>
      </c>
      <c r="I15915" s="76">
        <f>IF($E15915="","",IFERROR(VLOOKUP(TRIM(E15915&amp;""),'Référentiel Articles'!$A$2:$F$634,6,FALSE),""))</f>
      </c>
      <c r="J15915" s="78">
        <f>IF(OR($E15915="",$H15915=""),"",$H15915*$I15915)</f>
      </c>
      <c r="K15915" s="79" t="str">
        <v/>
      </c>
    </row>
    <row r="15916">
      <c r="A15916" s="81" t="str">
        <v/>
      </c>
      <c r="B15916" s="81" t="str">
        <v/>
      </c>
      <c r="C15916" s="83">
        <f>IF($E15916="","",IFERROR(VLOOKUP(TRIM(E15916&amp;""),'Référentiel Articles'!$A$2:$F$634,2,FALSE),""))</f>
      </c>
      <c r="D15916" s="83">
        <f>IF($E15916="","",IFERROR(VLOOKUP(TRIM(E15916&amp;""),'Référentiel Articles'!$A$2:$F$634,3,FALSE),""))</f>
      </c>
      <c r="E15916" s="81" t="str">
        <v/>
      </c>
      <c r="F15916" s="83">
        <f>IF($E15916="","",IFERROR(VLOOKUP(TRIM(E15916&amp;""),'Référentiel Articles'!$A$2:$F$634,4,FALSE),""))</f>
      </c>
      <c r="G15916" s="84">
        <f>IF($E15916="","",IFERROR(VLOOKUP(TRIM(E15916&amp;""),'Référentiel Articles'!$A$2:$F$634,5,FALSE),""))</f>
      </c>
      <c r="H15916" s="85" t="str">
        <v/>
      </c>
      <c r="I15916" s="84">
        <f>IF($E15916="","",IFERROR(VLOOKUP(TRIM(E15916&amp;""),'Référentiel Articles'!$A$2:$F$634,6,FALSE),""))</f>
      </c>
      <c r="J15916" s="90">
        <f>IF(OR($E15916="",$H15916=""),"",$H15916*$I15916)</f>
      </c>
      <c r="K15916" s="87" t="str">
        <v/>
      </c>
    </row>
    <row r="15917">
      <c r="A15917" s="74" t="str">
        <v/>
      </c>
      <c r="B15917" s="74" t="str">
        <v/>
      </c>
      <c r="C15917" s="75">
        <f>IF($E15917="","",IFERROR(VLOOKUP(TRIM(E15917&amp;""),'Référentiel Articles'!$A$2:$F$634,2,FALSE),""))</f>
      </c>
      <c r="D15917" s="75">
        <f>IF($E15917="","",IFERROR(VLOOKUP(TRIM(E15917&amp;""),'Référentiel Articles'!$A$2:$F$634,3,FALSE),""))</f>
      </c>
      <c r="E15917" s="74" t="str">
        <v/>
      </c>
      <c r="F15917" s="75">
        <f>IF($E15917="","",IFERROR(VLOOKUP(TRIM(E15917&amp;""),'Référentiel Articles'!$A$2:$F$634,4,FALSE),""))</f>
      </c>
      <c r="G15917" s="76">
        <f>IF($E15917="","",IFERROR(VLOOKUP(TRIM(E15917&amp;""),'Référentiel Articles'!$A$2:$F$634,5,FALSE),""))</f>
      </c>
      <c r="H15917" s="77" t="str">
        <v/>
      </c>
      <c r="I15917" s="76">
        <f>IF($E15917="","",IFERROR(VLOOKUP(TRIM(E15917&amp;""),'Référentiel Articles'!$A$2:$F$634,6,FALSE),""))</f>
      </c>
      <c r="J15917" s="78">
        <f>IF(OR($E15917="",$H15917=""),"",$H15917*$I15917)</f>
      </c>
      <c r="K15917" s="79" t="str">
        <v/>
      </c>
    </row>
    <row r="15918">
      <c r="A15918" s="81" t="str">
        <v/>
      </c>
      <c r="B15918" s="81" t="str">
        <v/>
      </c>
      <c r="C15918" s="83">
        <f>IF($E15918="","",IFERROR(VLOOKUP(TRIM(E15918&amp;""),'Référentiel Articles'!$A$2:$F$634,2,FALSE),""))</f>
      </c>
      <c r="D15918" s="83">
        <f>IF($E15918="","",IFERROR(VLOOKUP(TRIM(E15918&amp;""),'Référentiel Articles'!$A$2:$F$634,3,FALSE),""))</f>
      </c>
      <c r="E15918" s="81" t="str">
        <v/>
      </c>
      <c r="F15918" s="83">
        <f>IF($E15918="","",IFERROR(VLOOKUP(TRIM(E15918&amp;""),'Référentiel Articles'!$A$2:$F$634,4,FALSE),""))</f>
      </c>
      <c r="G15918" s="84">
        <f>IF($E15918="","",IFERROR(VLOOKUP(TRIM(E15918&amp;""),'Référentiel Articles'!$A$2:$F$634,5,FALSE),""))</f>
      </c>
      <c r="H15918" s="85" t="str">
        <v/>
      </c>
      <c r="I15918" s="84">
        <f>IF($E15918="","",IFERROR(VLOOKUP(TRIM(E15918&amp;""),'Référentiel Articles'!$A$2:$F$634,6,FALSE),""))</f>
      </c>
      <c r="J15918" s="90">
        <f>IF(OR($E15918="",$H15918=""),"",$H15918*$I15918)</f>
      </c>
      <c r="K15918" s="87" t="str">
        <v/>
      </c>
    </row>
    <row r="15919">
      <c r="A15919" s="74" t="str">
        <v/>
      </c>
      <c r="B15919" s="74" t="str">
        <v/>
      </c>
      <c r="C15919" s="75">
        <f>IF($E15919="","",IFERROR(VLOOKUP(TRIM(E15919&amp;""),'Référentiel Articles'!$A$2:$F$634,2,FALSE),""))</f>
      </c>
      <c r="D15919" s="75">
        <f>IF($E15919="","",IFERROR(VLOOKUP(TRIM(E15919&amp;""),'Référentiel Articles'!$A$2:$F$634,3,FALSE),""))</f>
      </c>
      <c r="E15919" s="74" t="str">
        <v/>
      </c>
      <c r="F15919" s="75">
        <f>IF($E15919="","",IFERROR(VLOOKUP(TRIM(E15919&amp;""),'Référentiel Articles'!$A$2:$F$634,4,FALSE),""))</f>
      </c>
      <c r="G15919" s="76">
        <f>IF($E15919="","",IFERROR(VLOOKUP(TRIM(E15919&amp;""),'Référentiel Articles'!$A$2:$F$634,5,FALSE),""))</f>
      </c>
      <c r="H15919" s="77" t="str">
        <v/>
      </c>
      <c r="I15919" s="76">
        <f>IF($E15919="","",IFERROR(VLOOKUP(TRIM(E15919&amp;""),'Référentiel Articles'!$A$2:$F$634,6,FALSE),""))</f>
      </c>
      <c r="J15919" s="78">
        <f>IF(OR($E15919="",$H15919=""),"",$H15919*$I15919)</f>
      </c>
      <c r="K15919" s="79" t="str">
        <v/>
      </c>
    </row>
    <row r="15920">
      <c r="A15920" s="81" t="str">
        <v/>
      </c>
      <c r="B15920" s="81" t="str">
        <v/>
      </c>
      <c r="C15920" s="83">
        <f>IF($E15920="","",IFERROR(VLOOKUP(TRIM(E15920&amp;""),'Référentiel Articles'!$A$2:$F$634,2,FALSE),""))</f>
      </c>
      <c r="D15920" s="83">
        <f>IF($E15920="","",IFERROR(VLOOKUP(TRIM(E15920&amp;""),'Référentiel Articles'!$A$2:$F$634,3,FALSE),""))</f>
      </c>
      <c r="E15920" s="81" t="str">
        <v/>
      </c>
      <c r="F15920" s="83">
        <f>IF($E15920="","",IFERROR(VLOOKUP(TRIM(E15920&amp;""),'Référentiel Articles'!$A$2:$F$634,4,FALSE),""))</f>
      </c>
      <c r="G15920" s="84">
        <f>IF($E15920="","",IFERROR(VLOOKUP(TRIM(E15920&amp;""),'Référentiel Articles'!$A$2:$F$634,5,FALSE),""))</f>
      </c>
      <c r="H15920" s="85" t="str">
        <v/>
      </c>
      <c r="I15920" s="84">
        <f>IF($E15920="","",IFERROR(VLOOKUP(TRIM(E15920&amp;""),'Référentiel Articles'!$A$2:$F$634,6,FALSE),""))</f>
      </c>
      <c r="J15920" s="90">
        <f>IF(OR($E15920="",$H15920=""),"",$H15920*$I15920)</f>
      </c>
      <c r="K15920" s="87" t="str">
        <v/>
      </c>
    </row>
    <row r="15921">
      <c r="A15921" s="74" t="str">
        <v/>
      </c>
      <c r="B15921" s="74" t="str">
        <v/>
      </c>
      <c r="C15921" s="75">
        <f>IF($E15921="","",IFERROR(VLOOKUP(TRIM(E15921&amp;""),'Référentiel Articles'!$A$2:$F$634,2,FALSE),""))</f>
      </c>
      <c r="D15921" s="75">
        <f>IF($E15921="","",IFERROR(VLOOKUP(TRIM(E15921&amp;""),'Référentiel Articles'!$A$2:$F$634,3,FALSE),""))</f>
      </c>
      <c r="E15921" s="74" t="str">
        <v/>
      </c>
      <c r="F15921" s="75">
        <f>IF($E15921="","",IFERROR(VLOOKUP(TRIM(E15921&amp;""),'Référentiel Articles'!$A$2:$F$634,4,FALSE),""))</f>
      </c>
      <c r="G15921" s="76">
        <f>IF($E15921="","",IFERROR(VLOOKUP(TRIM(E15921&amp;""),'Référentiel Articles'!$A$2:$F$634,5,FALSE),""))</f>
      </c>
      <c r="H15921" s="77" t="str">
        <v/>
      </c>
      <c r="I15921" s="76">
        <f>IF($E15921="","",IFERROR(VLOOKUP(TRIM(E15921&amp;""),'Référentiel Articles'!$A$2:$F$634,6,FALSE),""))</f>
      </c>
      <c r="J15921" s="78">
        <f>IF(OR($E15921="",$H15921=""),"",$H15921*$I15921)</f>
      </c>
      <c r="K15921" s="79" t="str">
        <v/>
      </c>
    </row>
    <row r="15922">
      <c r="A15922" s="81" t="str">
        <v/>
      </c>
      <c r="B15922" s="81" t="str">
        <v/>
      </c>
      <c r="C15922" s="83">
        <f>IF($E15922="","",IFERROR(VLOOKUP(TRIM(E15922&amp;""),'Référentiel Articles'!$A$2:$F$634,2,FALSE),""))</f>
      </c>
      <c r="D15922" s="83">
        <f>IF($E15922="","",IFERROR(VLOOKUP(TRIM(E15922&amp;""),'Référentiel Articles'!$A$2:$F$634,3,FALSE),""))</f>
      </c>
      <c r="E15922" s="81" t="str">
        <v/>
      </c>
      <c r="F15922" s="83">
        <f>IF($E15922="","",IFERROR(VLOOKUP(TRIM(E15922&amp;""),'Référentiel Articles'!$A$2:$F$634,4,FALSE),""))</f>
      </c>
      <c r="G15922" s="84">
        <f>IF($E15922="","",IFERROR(VLOOKUP(TRIM(E15922&amp;""),'Référentiel Articles'!$A$2:$F$634,5,FALSE),""))</f>
      </c>
      <c r="H15922" s="85" t="str">
        <v/>
      </c>
      <c r="I15922" s="84">
        <f>IF($E15922="","",IFERROR(VLOOKUP(TRIM(E15922&amp;""),'Référentiel Articles'!$A$2:$F$634,6,FALSE),""))</f>
      </c>
      <c r="J15922" s="90">
        <f>IF(OR($E15922="",$H15922=""),"",$H15922*$I15922)</f>
      </c>
      <c r="K15922" s="87" t="str">
        <v/>
      </c>
    </row>
    <row r="15923">
      <c r="A15923" s="74" t="str">
        <v/>
      </c>
      <c r="B15923" s="74" t="str">
        <v/>
      </c>
      <c r="C15923" s="75">
        <f>IF($E15923="","",IFERROR(VLOOKUP(TRIM(E15923&amp;""),'Référentiel Articles'!$A$2:$F$634,2,FALSE),""))</f>
      </c>
      <c r="D15923" s="75">
        <f>IF($E15923="","",IFERROR(VLOOKUP(TRIM(E15923&amp;""),'Référentiel Articles'!$A$2:$F$634,3,FALSE),""))</f>
      </c>
      <c r="E15923" s="74" t="str">
        <v/>
      </c>
      <c r="F15923" s="75">
        <f>IF($E15923="","",IFERROR(VLOOKUP(TRIM(E15923&amp;""),'Référentiel Articles'!$A$2:$F$634,4,FALSE),""))</f>
      </c>
      <c r="G15923" s="76">
        <f>IF($E15923="","",IFERROR(VLOOKUP(TRIM(E15923&amp;""),'Référentiel Articles'!$A$2:$F$634,5,FALSE),""))</f>
      </c>
      <c r="H15923" s="77" t="str">
        <v/>
      </c>
      <c r="I15923" s="76">
        <f>IF($E15923="","",IFERROR(VLOOKUP(TRIM(E15923&amp;""),'Référentiel Articles'!$A$2:$F$634,6,FALSE),""))</f>
      </c>
      <c r="J15923" s="78">
        <f>IF(OR($E15923="",$H15923=""),"",$H15923*$I15923)</f>
      </c>
      <c r="K15923" s="79" t="str">
        <v/>
      </c>
    </row>
    <row r="15924">
      <c r="A15924" s="81" t="str">
        <v/>
      </c>
      <c r="B15924" s="81" t="str">
        <v/>
      </c>
      <c r="C15924" s="83">
        <f>IF($E15924="","",IFERROR(VLOOKUP(TRIM(E15924&amp;""),'Référentiel Articles'!$A$2:$F$634,2,FALSE),""))</f>
      </c>
      <c r="D15924" s="83">
        <f>IF($E15924="","",IFERROR(VLOOKUP(TRIM(E15924&amp;""),'Référentiel Articles'!$A$2:$F$634,3,FALSE),""))</f>
      </c>
      <c r="E15924" s="81" t="str">
        <v/>
      </c>
      <c r="F15924" s="83">
        <f>IF($E15924="","",IFERROR(VLOOKUP(TRIM(E15924&amp;""),'Référentiel Articles'!$A$2:$F$634,4,FALSE),""))</f>
      </c>
      <c r="G15924" s="84">
        <f>IF($E15924="","",IFERROR(VLOOKUP(TRIM(E15924&amp;""),'Référentiel Articles'!$A$2:$F$634,5,FALSE),""))</f>
      </c>
      <c r="H15924" s="85" t="str">
        <v/>
      </c>
      <c r="I15924" s="84">
        <f>IF($E15924="","",IFERROR(VLOOKUP(TRIM(E15924&amp;""),'Référentiel Articles'!$A$2:$F$634,6,FALSE),""))</f>
      </c>
      <c r="J15924" s="90">
        <f>IF(OR($E15924="",$H15924=""),"",$H15924*$I15924)</f>
      </c>
      <c r="K15924" s="87" t="str">
        <v/>
      </c>
    </row>
    <row r="15925">
      <c r="A15925" s="74" t="str">
        <v/>
      </c>
      <c r="B15925" s="74" t="str">
        <v/>
      </c>
      <c r="C15925" s="75">
        <f>IF($E15925="","",IFERROR(VLOOKUP(TRIM(E15925&amp;""),'Référentiel Articles'!$A$2:$F$634,2,FALSE),""))</f>
      </c>
      <c r="D15925" s="75">
        <f>IF($E15925="","",IFERROR(VLOOKUP(TRIM(E15925&amp;""),'Référentiel Articles'!$A$2:$F$634,3,FALSE),""))</f>
      </c>
      <c r="E15925" s="74" t="str">
        <v/>
      </c>
      <c r="F15925" s="75">
        <f>IF($E15925="","",IFERROR(VLOOKUP(TRIM(E15925&amp;""),'Référentiel Articles'!$A$2:$F$634,4,FALSE),""))</f>
      </c>
      <c r="G15925" s="76">
        <f>IF($E15925="","",IFERROR(VLOOKUP(TRIM(E15925&amp;""),'Référentiel Articles'!$A$2:$F$634,5,FALSE),""))</f>
      </c>
      <c r="H15925" s="77" t="str">
        <v/>
      </c>
      <c r="I15925" s="76">
        <f>IF($E15925="","",IFERROR(VLOOKUP(TRIM(E15925&amp;""),'Référentiel Articles'!$A$2:$F$634,6,FALSE),""))</f>
      </c>
      <c r="J15925" s="78">
        <f>IF(OR($E15925="",$H15925=""),"",$H15925*$I15925)</f>
      </c>
      <c r="K15925" s="79" t="str">
        <v/>
      </c>
    </row>
    <row r="15926">
      <c r="A15926" s="81" t="str">
        <v/>
      </c>
      <c r="B15926" s="81" t="str">
        <v/>
      </c>
      <c r="C15926" s="83">
        <f>IF($E15926="","",IFERROR(VLOOKUP(TRIM(E15926&amp;""),'Référentiel Articles'!$A$2:$F$634,2,FALSE),""))</f>
      </c>
      <c r="D15926" s="83">
        <f>IF($E15926="","",IFERROR(VLOOKUP(TRIM(E15926&amp;""),'Référentiel Articles'!$A$2:$F$634,3,FALSE),""))</f>
      </c>
      <c r="E15926" s="81" t="str">
        <v/>
      </c>
      <c r="F15926" s="83">
        <f>IF($E15926="","",IFERROR(VLOOKUP(TRIM(E15926&amp;""),'Référentiel Articles'!$A$2:$F$634,4,FALSE),""))</f>
      </c>
      <c r="G15926" s="84">
        <f>IF($E15926="","",IFERROR(VLOOKUP(TRIM(E15926&amp;""),'Référentiel Articles'!$A$2:$F$634,5,FALSE),""))</f>
      </c>
      <c r="H15926" s="85" t="str">
        <v/>
      </c>
      <c r="I15926" s="84">
        <f>IF($E15926="","",IFERROR(VLOOKUP(TRIM(E15926&amp;""),'Référentiel Articles'!$A$2:$F$634,6,FALSE),""))</f>
      </c>
      <c r="J15926" s="90">
        <f>IF(OR($E15926="",$H15926=""),"",$H15926*$I15926)</f>
      </c>
      <c r="K15926" s="87" t="str">
        <v/>
      </c>
    </row>
    <row r="15927">
      <c r="A15927" s="74" t="str">
        <v/>
      </c>
      <c r="B15927" s="74" t="str">
        <v/>
      </c>
      <c r="C15927" s="75">
        <f>IF($E15927="","",IFERROR(VLOOKUP(TRIM(E15927&amp;""),'Référentiel Articles'!$A$2:$F$634,2,FALSE),""))</f>
      </c>
      <c r="D15927" s="75">
        <f>IF($E15927="","",IFERROR(VLOOKUP(TRIM(E15927&amp;""),'Référentiel Articles'!$A$2:$F$634,3,FALSE),""))</f>
      </c>
      <c r="E15927" s="74" t="str">
        <v/>
      </c>
      <c r="F15927" s="75">
        <f>IF($E15927="","",IFERROR(VLOOKUP(TRIM(E15927&amp;""),'Référentiel Articles'!$A$2:$F$634,4,FALSE),""))</f>
      </c>
      <c r="G15927" s="76">
        <f>IF($E15927="","",IFERROR(VLOOKUP(TRIM(E15927&amp;""),'Référentiel Articles'!$A$2:$F$634,5,FALSE),""))</f>
      </c>
      <c r="H15927" s="77" t="str">
        <v/>
      </c>
      <c r="I15927" s="76">
        <f>IF($E15927="","",IFERROR(VLOOKUP(TRIM(E15927&amp;""),'Référentiel Articles'!$A$2:$F$634,6,FALSE),""))</f>
      </c>
      <c r="J15927" s="78">
        <f>IF(OR($E15927="",$H15927=""),"",$H15927*$I15927)</f>
      </c>
      <c r="K15927" s="79" t="str">
        <v/>
      </c>
    </row>
    <row r="15928">
      <c r="A15928" s="81" t="str">
        <v/>
      </c>
      <c r="B15928" s="81" t="str">
        <v/>
      </c>
      <c r="C15928" s="83">
        <f>IF($E15928="","",IFERROR(VLOOKUP(TRIM(E15928&amp;""),'Référentiel Articles'!$A$2:$F$634,2,FALSE),""))</f>
      </c>
      <c r="D15928" s="83">
        <f>IF($E15928="","",IFERROR(VLOOKUP(TRIM(E15928&amp;""),'Référentiel Articles'!$A$2:$F$634,3,FALSE),""))</f>
      </c>
      <c r="E15928" s="81" t="str">
        <v/>
      </c>
      <c r="F15928" s="83">
        <f>IF($E15928="","",IFERROR(VLOOKUP(TRIM(E15928&amp;""),'Référentiel Articles'!$A$2:$F$634,4,FALSE),""))</f>
      </c>
      <c r="G15928" s="84">
        <f>IF($E15928="","",IFERROR(VLOOKUP(TRIM(E15928&amp;""),'Référentiel Articles'!$A$2:$F$634,5,FALSE),""))</f>
      </c>
      <c r="H15928" s="85" t="str">
        <v/>
      </c>
      <c r="I15928" s="84">
        <f>IF($E15928="","",IFERROR(VLOOKUP(TRIM(E15928&amp;""),'Référentiel Articles'!$A$2:$F$634,6,FALSE),""))</f>
      </c>
      <c r="J15928" s="90">
        <f>IF(OR($E15928="",$H15928=""),"",$H15928*$I15928)</f>
      </c>
      <c r="K15928" s="87" t="str">
        <v/>
      </c>
    </row>
    <row r="15929">
      <c r="A15929" s="74" t="str">
        <v/>
      </c>
      <c r="B15929" s="74" t="str">
        <v/>
      </c>
      <c r="C15929" s="75">
        <f>IF($E15929="","",IFERROR(VLOOKUP(TRIM(E15929&amp;""),'Référentiel Articles'!$A$2:$F$634,2,FALSE),""))</f>
      </c>
      <c r="D15929" s="75">
        <f>IF($E15929="","",IFERROR(VLOOKUP(TRIM(E15929&amp;""),'Référentiel Articles'!$A$2:$F$634,3,FALSE),""))</f>
      </c>
      <c r="E15929" s="74" t="str">
        <v/>
      </c>
      <c r="F15929" s="75">
        <f>IF($E15929="","",IFERROR(VLOOKUP(TRIM(E15929&amp;""),'Référentiel Articles'!$A$2:$F$634,4,FALSE),""))</f>
      </c>
      <c r="G15929" s="76">
        <f>IF($E15929="","",IFERROR(VLOOKUP(TRIM(E15929&amp;""),'Référentiel Articles'!$A$2:$F$634,5,FALSE),""))</f>
      </c>
      <c r="H15929" s="77" t="str">
        <v/>
      </c>
      <c r="I15929" s="76">
        <f>IF($E15929="","",IFERROR(VLOOKUP(TRIM(E15929&amp;""),'Référentiel Articles'!$A$2:$F$634,6,FALSE),""))</f>
      </c>
      <c r="J15929" s="78">
        <f>IF(OR($E15929="",$H15929=""),"",$H15929*$I15929)</f>
      </c>
      <c r="K15929" s="79" t="str">
        <v/>
      </c>
    </row>
    <row r="15930">
      <c r="A15930" s="81" t="str">
        <v/>
      </c>
      <c r="B15930" s="81" t="str">
        <v/>
      </c>
      <c r="C15930" s="83">
        <f>IF($E15930="","",IFERROR(VLOOKUP(TRIM(E15930&amp;""),'Référentiel Articles'!$A$2:$F$634,2,FALSE),""))</f>
      </c>
      <c r="D15930" s="83">
        <f>IF($E15930="","",IFERROR(VLOOKUP(TRIM(E15930&amp;""),'Référentiel Articles'!$A$2:$F$634,3,FALSE),""))</f>
      </c>
      <c r="E15930" s="81" t="str">
        <v/>
      </c>
      <c r="F15930" s="83">
        <f>IF($E15930="","",IFERROR(VLOOKUP(TRIM(E15930&amp;""),'Référentiel Articles'!$A$2:$F$634,4,FALSE),""))</f>
      </c>
      <c r="G15930" s="84">
        <f>IF($E15930="","",IFERROR(VLOOKUP(TRIM(E15930&amp;""),'Référentiel Articles'!$A$2:$F$634,5,FALSE),""))</f>
      </c>
      <c r="H15930" s="85" t="str">
        <v/>
      </c>
      <c r="I15930" s="84">
        <f>IF($E15930="","",IFERROR(VLOOKUP(TRIM(E15930&amp;""),'Référentiel Articles'!$A$2:$F$634,6,FALSE),""))</f>
      </c>
      <c r="J15930" s="90">
        <f>IF(OR($E15930="",$H15930=""),"",$H15930*$I15930)</f>
      </c>
      <c r="K15930" s="87" t="str">
        <v/>
      </c>
    </row>
    <row r="15931">
      <c r="A15931" s="74" t="str">
        <v/>
      </c>
      <c r="B15931" s="74" t="str">
        <v/>
      </c>
      <c r="C15931" s="75">
        <f>IF($E15931="","",IFERROR(VLOOKUP(TRIM(E15931&amp;""),'Référentiel Articles'!$A$2:$F$634,2,FALSE),""))</f>
      </c>
      <c r="D15931" s="75">
        <f>IF($E15931="","",IFERROR(VLOOKUP(TRIM(E15931&amp;""),'Référentiel Articles'!$A$2:$F$634,3,FALSE),""))</f>
      </c>
      <c r="E15931" s="74" t="str">
        <v/>
      </c>
      <c r="F15931" s="75">
        <f>IF($E15931="","",IFERROR(VLOOKUP(TRIM(E15931&amp;""),'Référentiel Articles'!$A$2:$F$634,4,FALSE),""))</f>
      </c>
      <c r="G15931" s="76">
        <f>IF($E15931="","",IFERROR(VLOOKUP(TRIM(E15931&amp;""),'Référentiel Articles'!$A$2:$F$634,5,FALSE),""))</f>
      </c>
      <c r="H15931" s="77" t="str">
        <v/>
      </c>
      <c r="I15931" s="76">
        <f>IF($E15931="","",IFERROR(VLOOKUP(TRIM(E15931&amp;""),'Référentiel Articles'!$A$2:$F$634,6,FALSE),""))</f>
      </c>
      <c r="J15931" s="78">
        <f>IF(OR($E15931="",$H15931=""),"",$H15931*$I15931)</f>
      </c>
      <c r="K15931" s="79" t="str">
        <v/>
      </c>
    </row>
    <row r="15932">
      <c r="A15932" s="81" t="str">
        <v/>
      </c>
      <c r="B15932" s="81" t="str">
        <v/>
      </c>
      <c r="C15932" s="83">
        <f>IF($E15932="","",IFERROR(VLOOKUP(TRIM(E15932&amp;""),'Référentiel Articles'!$A$2:$F$634,2,FALSE),""))</f>
      </c>
      <c r="D15932" s="83">
        <f>IF($E15932="","",IFERROR(VLOOKUP(TRIM(E15932&amp;""),'Référentiel Articles'!$A$2:$F$634,3,FALSE),""))</f>
      </c>
      <c r="E15932" s="81" t="str">
        <v/>
      </c>
      <c r="F15932" s="83">
        <f>IF($E15932="","",IFERROR(VLOOKUP(TRIM(E15932&amp;""),'Référentiel Articles'!$A$2:$F$634,4,FALSE),""))</f>
      </c>
      <c r="G15932" s="84">
        <f>IF($E15932="","",IFERROR(VLOOKUP(TRIM(E15932&amp;""),'Référentiel Articles'!$A$2:$F$634,5,FALSE),""))</f>
      </c>
      <c r="H15932" s="85" t="str">
        <v/>
      </c>
      <c r="I15932" s="84">
        <f>IF($E15932="","",IFERROR(VLOOKUP(TRIM(E15932&amp;""),'Référentiel Articles'!$A$2:$F$634,6,FALSE),""))</f>
      </c>
      <c r="J15932" s="90">
        <f>IF(OR($E15932="",$H15932=""),"",$H15932*$I15932)</f>
      </c>
      <c r="K15932" s="87" t="str">
        <v/>
      </c>
    </row>
    <row r="15933">
      <c r="A15933" s="74" t="str">
        <v/>
      </c>
      <c r="B15933" s="74" t="str">
        <v/>
      </c>
      <c r="C15933" s="75">
        <f>IF($E15933="","",IFERROR(VLOOKUP(TRIM(E15933&amp;""),'Référentiel Articles'!$A$2:$F$634,2,FALSE),""))</f>
      </c>
      <c r="D15933" s="75">
        <f>IF($E15933="","",IFERROR(VLOOKUP(TRIM(E15933&amp;""),'Référentiel Articles'!$A$2:$F$634,3,FALSE),""))</f>
      </c>
      <c r="E15933" s="74" t="str">
        <v/>
      </c>
      <c r="F15933" s="75">
        <f>IF($E15933="","",IFERROR(VLOOKUP(TRIM(E15933&amp;""),'Référentiel Articles'!$A$2:$F$634,4,FALSE),""))</f>
      </c>
      <c r="G15933" s="76">
        <f>IF($E15933="","",IFERROR(VLOOKUP(TRIM(E15933&amp;""),'Référentiel Articles'!$A$2:$F$634,5,FALSE),""))</f>
      </c>
      <c r="H15933" s="77" t="str">
        <v/>
      </c>
      <c r="I15933" s="76">
        <f>IF($E15933="","",IFERROR(VLOOKUP(TRIM(E15933&amp;""),'Référentiel Articles'!$A$2:$F$634,6,FALSE),""))</f>
      </c>
      <c r="J15933" s="78">
        <f>IF(OR($E15933="",$H15933=""),"",$H15933*$I15933)</f>
      </c>
      <c r="K15933" s="79" t="str">
        <v/>
      </c>
    </row>
    <row r="15934">
      <c r="A15934" s="81" t="str">
        <v/>
      </c>
      <c r="B15934" s="81" t="str">
        <v/>
      </c>
      <c r="C15934" s="83">
        <f>IF($E15934="","",IFERROR(VLOOKUP(TRIM(E15934&amp;""),'Référentiel Articles'!$A$2:$F$634,2,FALSE),""))</f>
      </c>
      <c r="D15934" s="83">
        <f>IF($E15934="","",IFERROR(VLOOKUP(TRIM(E15934&amp;""),'Référentiel Articles'!$A$2:$F$634,3,FALSE),""))</f>
      </c>
      <c r="E15934" s="81" t="str">
        <v/>
      </c>
      <c r="F15934" s="83">
        <f>IF($E15934="","",IFERROR(VLOOKUP(TRIM(E15934&amp;""),'Référentiel Articles'!$A$2:$F$634,4,FALSE),""))</f>
      </c>
      <c r="G15934" s="84">
        <f>IF($E15934="","",IFERROR(VLOOKUP(TRIM(E15934&amp;""),'Référentiel Articles'!$A$2:$F$634,5,FALSE),""))</f>
      </c>
      <c r="H15934" s="85" t="str">
        <v/>
      </c>
      <c r="I15934" s="84">
        <f>IF($E15934="","",IFERROR(VLOOKUP(TRIM(E15934&amp;""),'Référentiel Articles'!$A$2:$F$634,6,FALSE),""))</f>
      </c>
      <c r="J15934" s="90">
        <f>IF(OR($E15934="",$H15934=""),"",$H15934*$I15934)</f>
      </c>
      <c r="K15934" s="87" t="str">
        <v/>
      </c>
    </row>
    <row r="15935">
      <c r="A15935" s="74" t="str">
        <v/>
      </c>
      <c r="B15935" s="74" t="str">
        <v/>
      </c>
      <c r="C15935" s="75">
        <f>IF($E15935="","",IFERROR(VLOOKUP(TRIM(E15935&amp;""),'Référentiel Articles'!$A$2:$F$634,2,FALSE),""))</f>
      </c>
      <c r="D15935" s="75">
        <f>IF($E15935="","",IFERROR(VLOOKUP(TRIM(E15935&amp;""),'Référentiel Articles'!$A$2:$F$634,3,FALSE),""))</f>
      </c>
      <c r="E15935" s="74" t="str">
        <v/>
      </c>
      <c r="F15935" s="75">
        <f>IF($E15935="","",IFERROR(VLOOKUP(TRIM(E15935&amp;""),'Référentiel Articles'!$A$2:$F$634,4,FALSE),""))</f>
      </c>
      <c r="G15935" s="76">
        <f>IF($E15935="","",IFERROR(VLOOKUP(TRIM(E15935&amp;""),'Référentiel Articles'!$A$2:$F$634,5,FALSE),""))</f>
      </c>
      <c r="H15935" s="77" t="str">
        <v/>
      </c>
      <c r="I15935" s="76">
        <f>IF($E15935="","",IFERROR(VLOOKUP(TRIM(E15935&amp;""),'Référentiel Articles'!$A$2:$F$634,6,FALSE),""))</f>
      </c>
      <c r="J15935" s="78">
        <f>IF(OR($E15935="",$H15935=""),"",$H15935*$I15935)</f>
      </c>
      <c r="K15935" s="79" t="str">
        <v/>
      </c>
    </row>
    <row r="15936">
      <c r="A15936" s="81" t="str">
        <v/>
      </c>
      <c r="B15936" s="81" t="str">
        <v/>
      </c>
      <c r="C15936" s="83">
        <f>IF($E15936="","",IFERROR(VLOOKUP(TRIM(E15936&amp;""),'Référentiel Articles'!$A$2:$F$634,2,FALSE),""))</f>
      </c>
      <c r="D15936" s="83">
        <f>IF($E15936="","",IFERROR(VLOOKUP(TRIM(E15936&amp;""),'Référentiel Articles'!$A$2:$F$634,3,FALSE),""))</f>
      </c>
      <c r="E15936" s="81" t="str">
        <v/>
      </c>
      <c r="F15936" s="83">
        <f>IF($E15936="","",IFERROR(VLOOKUP(TRIM(E15936&amp;""),'Référentiel Articles'!$A$2:$F$634,4,FALSE),""))</f>
      </c>
      <c r="G15936" s="84">
        <f>IF($E15936="","",IFERROR(VLOOKUP(TRIM(E15936&amp;""),'Référentiel Articles'!$A$2:$F$634,5,FALSE),""))</f>
      </c>
      <c r="H15936" s="85" t="str">
        <v/>
      </c>
      <c r="I15936" s="84">
        <f>IF($E15936="","",IFERROR(VLOOKUP(TRIM(E15936&amp;""),'Référentiel Articles'!$A$2:$F$634,6,FALSE),""))</f>
      </c>
      <c r="J15936" s="90">
        <f>IF(OR($E15936="",$H15936=""),"",$H15936*$I15936)</f>
      </c>
      <c r="K15936" s="87" t="str">
        <v/>
      </c>
    </row>
    <row r="15937">
      <c r="A15937" s="74" t="str">
        <v/>
      </c>
      <c r="B15937" s="74" t="str">
        <v/>
      </c>
      <c r="C15937" s="75">
        <f>IF($E15937="","",IFERROR(VLOOKUP(TRIM(E15937&amp;""),'Référentiel Articles'!$A$2:$F$634,2,FALSE),""))</f>
      </c>
      <c r="D15937" s="75">
        <f>IF($E15937="","",IFERROR(VLOOKUP(TRIM(E15937&amp;""),'Référentiel Articles'!$A$2:$F$634,3,FALSE),""))</f>
      </c>
      <c r="E15937" s="74" t="str">
        <v/>
      </c>
      <c r="F15937" s="75">
        <f>IF($E15937="","",IFERROR(VLOOKUP(TRIM(E15937&amp;""),'Référentiel Articles'!$A$2:$F$634,4,FALSE),""))</f>
      </c>
      <c r="G15937" s="76">
        <f>IF($E15937="","",IFERROR(VLOOKUP(TRIM(E15937&amp;""),'Référentiel Articles'!$A$2:$F$634,5,FALSE),""))</f>
      </c>
      <c r="H15937" s="77" t="str">
        <v/>
      </c>
      <c r="I15937" s="76">
        <f>IF($E15937="","",IFERROR(VLOOKUP(TRIM(E15937&amp;""),'Référentiel Articles'!$A$2:$F$634,6,FALSE),""))</f>
      </c>
      <c r="J15937" s="78">
        <f>IF(OR($E15937="",$H15937=""),"",$H15937*$I15937)</f>
      </c>
      <c r="K15937" s="79" t="str">
        <v/>
      </c>
    </row>
    <row r="15938">
      <c r="A15938" s="81" t="str">
        <v/>
      </c>
      <c r="B15938" s="81" t="str">
        <v/>
      </c>
      <c r="C15938" s="83">
        <f>IF($E15938="","",IFERROR(VLOOKUP(TRIM(E15938&amp;""),'Référentiel Articles'!$A$2:$F$634,2,FALSE),""))</f>
      </c>
      <c r="D15938" s="83">
        <f>IF($E15938="","",IFERROR(VLOOKUP(TRIM(E15938&amp;""),'Référentiel Articles'!$A$2:$F$634,3,FALSE),""))</f>
      </c>
      <c r="E15938" s="81" t="str">
        <v/>
      </c>
      <c r="F15938" s="83">
        <f>IF($E15938="","",IFERROR(VLOOKUP(TRIM(E15938&amp;""),'Référentiel Articles'!$A$2:$F$634,4,FALSE),""))</f>
      </c>
      <c r="G15938" s="84">
        <f>IF($E15938="","",IFERROR(VLOOKUP(TRIM(E15938&amp;""),'Référentiel Articles'!$A$2:$F$634,5,FALSE),""))</f>
      </c>
      <c r="H15938" s="85" t="str">
        <v/>
      </c>
      <c r="I15938" s="84">
        <f>IF($E15938="","",IFERROR(VLOOKUP(TRIM(E15938&amp;""),'Référentiel Articles'!$A$2:$F$634,6,FALSE),""))</f>
      </c>
      <c r="J15938" s="90">
        <f>IF(OR($E15938="",$H15938=""),"",$H15938*$I15938)</f>
      </c>
      <c r="K15938" s="87" t="str">
        <v/>
      </c>
    </row>
    <row r="15939">
      <c r="A15939" s="74" t="str">
        <v/>
      </c>
      <c r="B15939" s="74" t="str">
        <v/>
      </c>
      <c r="C15939" s="75">
        <f>IF($E15939="","",IFERROR(VLOOKUP(TRIM(E15939&amp;""),'Référentiel Articles'!$A$2:$F$634,2,FALSE),""))</f>
      </c>
      <c r="D15939" s="75">
        <f>IF($E15939="","",IFERROR(VLOOKUP(TRIM(E15939&amp;""),'Référentiel Articles'!$A$2:$F$634,3,FALSE),""))</f>
      </c>
      <c r="E15939" s="74" t="str">
        <v/>
      </c>
      <c r="F15939" s="75">
        <f>IF($E15939="","",IFERROR(VLOOKUP(TRIM(E15939&amp;""),'Référentiel Articles'!$A$2:$F$634,4,FALSE),""))</f>
      </c>
      <c r="G15939" s="76">
        <f>IF($E15939="","",IFERROR(VLOOKUP(TRIM(E15939&amp;""),'Référentiel Articles'!$A$2:$F$634,5,FALSE),""))</f>
      </c>
      <c r="H15939" s="77" t="str">
        <v/>
      </c>
      <c r="I15939" s="76">
        <f>IF($E15939="","",IFERROR(VLOOKUP(TRIM(E15939&amp;""),'Référentiel Articles'!$A$2:$F$634,6,FALSE),""))</f>
      </c>
      <c r="J15939" s="78">
        <f>IF(OR($E15939="",$H15939=""),"",$H15939*$I15939)</f>
      </c>
      <c r="K15939" s="79" t="str">
        <v/>
      </c>
    </row>
    <row r="15940">
      <c r="A15940" s="81" t="str">
        <v/>
      </c>
      <c r="B15940" s="81" t="str">
        <v/>
      </c>
      <c r="C15940" s="83">
        <f>IF($E15940="","",IFERROR(VLOOKUP(TRIM(E15940&amp;""),'Référentiel Articles'!$A$2:$F$634,2,FALSE),""))</f>
      </c>
      <c r="D15940" s="83">
        <f>IF($E15940="","",IFERROR(VLOOKUP(TRIM(E15940&amp;""),'Référentiel Articles'!$A$2:$F$634,3,FALSE),""))</f>
      </c>
      <c r="E15940" s="81" t="str">
        <v/>
      </c>
      <c r="F15940" s="83">
        <f>IF($E15940="","",IFERROR(VLOOKUP(TRIM(E15940&amp;""),'Référentiel Articles'!$A$2:$F$634,4,FALSE),""))</f>
      </c>
      <c r="G15940" s="84">
        <f>IF($E15940="","",IFERROR(VLOOKUP(TRIM(E15940&amp;""),'Référentiel Articles'!$A$2:$F$634,5,FALSE),""))</f>
      </c>
      <c r="H15940" s="85" t="str">
        <v/>
      </c>
      <c r="I15940" s="84">
        <f>IF($E15940="","",IFERROR(VLOOKUP(TRIM(E15940&amp;""),'Référentiel Articles'!$A$2:$F$634,6,FALSE),""))</f>
      </c>
      <c r="J15940" s="90">
        <f>IF(OR($E15940="",$H15940=""),"",$H15940*$I15940)</f>
      </c>
      <c r="K15940" s="87" t="str">
        <v/>
      </c>
    </row>
    <row r="15941">
      <c r="A15941" s="74" t="str">
        <v/>
      </c>
      <c r="B15941" s="74" t="str">
        <v/>
      </c>
      <c r="C15941" s="75">
        <f>IF($E15941="","",IFERROR(VLOOKUP(TRIM(E15941&amp;""),'Référentiel Articles'!$A$2:$F$634,2,FALSE),""))</f>
      </c>
      <c r="D15941" s="75">
        <f>IF($E15941="","",IFERROR(VLOOKUP(TRIM(E15941&amp;""),'Référentiel Articles'!$A$2:$F$634,3,FALSE),""))</f>
      </c>
      <c r="E15941" s="74" t="str">
        <v/>
      </c>
      <c r="F15941" s="75">
        <f>IF($E15941="","",IFERROR(VLOOKUP(TRIM(E15941&amp;""),'Référentiel Articles'!$A$2:$F$634,4,FALSE),""))</f>
      </c>
      <c r="G15941" s="76">
        <f>IF($E15941="","",IFERROR(VLOOKUP(TRIM(E15941&amp;""),'Référentiel Articles'!$A$2:$F$634,5,FALSE),""))</f>
      </c>
      <c r="H15941" s="77" t="str">
        <v/>
      </c>
      <c r="I15941" s="76">
        <f>IF($E15941="","",IFERROR(VLOOKUP(TRIM(E15941&amp;""),'Référentiel Articles'!$A$2:$F$634,6,FALSE),""))</f>
      </c>
      <c r="J15941" s="78">
        <f>IF(OR($E15941="",$H15941=""),"",$H15941*$I15941)</f>
      </c>
      <c r="K15941" s="79" t="str">
        <v/>
      </c>
    </row>
    <row r="15942">
      <c r="A15942" s="81" t="str">
        <v/>
      </c>
      <c r="B15942" s="81" t="str">
        <v/>
      </c>
      <c r="C15942" s="83">
        <f>IF($E15942="","",IFERROR(VLOOKUP(TRIM(E15942&amp;""),'Référentiel Articles'!$A$2:$F$634,2,FALSE),""))</f>
      </c>
      <c r="D15942" s="83">
        <f>IF($E15942="","",IFERROR(VLOOKUP(TRIM(E15942&amp;""),'Référentiel Articles'!$A$2:$F$634,3,FALSE),""))</f>
      </c>
      <c r="E15942" s="81" t="str">
        <v/>
      </c>
      <c r="F15942" s="83">
        <f>IF($E15942="","",IFERROR(VLOOKUP(TRIM(E15942&amp;""),'Référentiel Articles'!$A$2:$F$634,4,FALSE),""))</f>
      </c>
      <c r="G15942" s="84">
        <f>IF($E15942="","",IFERROR(VLOOKUP(TRIM(E15942&amp;""),'Référentiel Articles'!$A$2:$F$634,5,FALSE),""))</f>
      </c>
      <c r="H15942" s="85" t="str">
        <v/>
      </c>
      <c r="I15942" s="84">
        <f>IF($E15942="","",IFERROR(VLOOKUP(TRIM(E15942&amp;""),'Référentiel Articles'!$A$2:$F$634,6,FALSE),""))</f>
      </c>
      <c r="J15942" s="90">
        <f>IF(OR($E15942="",$H15942=""),"",$H15942*$I15942)</f>
      </c>
      <c r="K15942" s="87" t="str">
        <v/>
      </c>
    </row>
    <row r="15943">
      <c r="A15943" s="74" t="str">
        <v/>
      </c>
      <c r="B15943" s="74" t="str">
        <v/>
      </c>
      <c r="C15943" s="75">
        <f>IF($E15943="","",IFERROR(VLOOKUP(TRIM(E15943&amp;""),'Référentiel Articles'!$A$2:$F$634,2,FALSE),""))</f>
      </c>
      <c r="D15943" s="75">
        <f>IF($E15943="","",IFERROR(VLOOKUP(TRIM(E15943&amp;""),'Référentiel Articles'!$A$2:$F$634,3,FALSE),""))</f>
      </c>
      <c r="E15943" s="74" t="str">
        <v/>
      </c>
      <c r="F15943" s="75">
        <f>IF($E15943="","",IFERROR(VLOOKUP(TRIM(E15943&amp;""),'Référentiel Articles'!$A$2:$F$634,4,FALSE),""))</f>
      </c>
      <c r="G15943" s="76">
        <f>IF($E15943="","",IFERROR(VLOOKUP(TRIM(E15943&amp;""),'Référentiel Articles'!$A$2:$F$634,5,FALSE),""))</f>
      </c>
      <c r="H15943" s="77" t="str">
        <v/>
      </c>
      <c r="I15943" s="76">
        <f>IF($E15943="","",IFERROR(VLOOKUP(TRIM(E15943&amp;""),'Référentiel Articles'!$A$2:$F$634,6,FALSE),""))</f>
      </c>
      <c r="J15943" s="78">
        <f>IF(OR($E15943="",$H15943=""),"",$H15943*$I15943)</f>
      </c>
      <c r="K15943" s="79" t="str">
        <v/>
      </c>
    </row>
    <row r="15944">
      <c r="A15944" s="81" t="str">
        <v/>
      </c>
      <c r="B15944" s="81" t="str">
        <v/>
      </c>
      <c r="C15944" s="83">
        <f>IF($E15944="","",IFERROR(VLOOKUP(TRIM(E15944&amp;""),'Référentiel Articles'!$A$2:$F$634,2,FALSE),""))</f>
      </c>
      <c r="D15944" s="83">
        <f>IF($E15944="","",IFERROR(VLOOKUP(TRIM(E15944&amp;""),'Référentiel Articles'!$A$2:$F$634,3,FALSE),""))</f>
      </c>
      <c r="E15944" s="81" t="str">
        <v/>
      </c>
      <c r="F15944" s="83">
        <f>IF($E15944="","",IFERROR(VLOOKUP(TRIM(E15944&amp;""),'Référentiel Articles'!$A$2:$F$634,4,FALSE),""))</f>
      </c>
      <c r="G15944" s="84">
        <f>IF($E15944="","",IFERROR(VLOOKUP(TRIM(E15944&amp;""),'Référentiel Articles'!$A$2:$F$634,5,FALSE),""))</f>
      </c>
      <c r="H15944" s="85" t="str">
        <v/>
      </c>
      <c r="I15944" s="84">
        <f>IF($E15944="","",IFERROR(VLOOKUP(TRIM(E15944&amp;""),'Référentiel Articles'!$A$2:$F$634,6,FALSE),""))</f>
      </c>
      <c r="J15944" s="90">
        <f>IF(OR($E15944="",$H15944=""),"",$H15944*$I15944)</f>
      </c>
      <c r="K15944" s="87" t="str">
        <v/>
      </c>
    </row>
    <row r="15945">
      <c r="A15945" s="74" t="str">
        <v/>
      </c>
      <c r="B15945" s="74" t="str">
        <v/>
      </c>
      <c r="C15945" s="75">
        <f>IF($E15945="","",IFERROR(VLOOKUP(TRIM(E15945&amp;""),'Référentiel Articles'!$A$2:$F$634,2,FALSE),""))</f>
      </c>
      <c r="D15945" s="75">
        <f>IF($E15945="","",IFERROR(VLOOKUP(TRIM(E15945&amp;""),'Référentiel Articles'!$A$2:$F$634,3,FALSE),""))</f>
      </c>
      <c r="E15945" s="74" t="str">
        <v/>
      </c>
      <c r="F15945" s="75">
        <f>IF($E15945="","",IFERROR(VLOOKUP(TRIM(E15945&amp;""),'Référentiel Articles'!$A$2:$F$634,4,FALSE),""))</f>
      </c>
      <c r="G15945" s="76">
        <f>IF($E15945="","",IFERROR(VLOOKUP(TRIM(E15945&amp;""),'Référentiel Articles'!$A$2:$F$634,5,FALSE),""))</f>
      </c>
      <c r="H15945" s="77" t="str">
        <v/>
      </c>
      <c r="I15945" s="76">
        <f>IF($E15945="","",IFERROR(VLOOKUP(TRIM(E15945&amp;""),'Référentiel Articles'!$A$2:$F$634,6,FALSE),""))</f>
      </c>
      <c r="J15945" s="78">
        <f>IF(OR($E15945="",$H15945=""),"",$H15945*$I15945)</f>
      </c>
      <c r="K15945" s="79" t="str">
        <v/>
      </c>
    </row>
    <row r="15946">
      <c r="A15946" s="81" t="str">
        <v/>
      </c>
      <c r="B15946" s="81" t="str">
        <v/>
      </c>
      <c r="C15946" s="83">
        <f>IF($E15946="","",IFERROR(VLOOKUP(TRIM(E15946&amp;""),'Référentiel Articles'!$A$2:$F$634,2,FALSE),""))</f>
      </c>
      <c r="D15946" s="83">
        <f>IF($E15946="","",IFERROR(VLOOKUP(TRIM(E15946&amp;""),'Référentiel Articles'!$A$2:$F$634,3,FALSE),""))</f>
      </c>
      <c r="E15946" s="81" t="str">
        <v/>
      </c>
      <c r="F15946" s="83">
        <f>IF($E15946="","",IFERROR(VLOOKUP(TRIM(E15946&amp;""),'Référentiel Articles'!$A$2:$F$634,4,FALSE),""))</f>
      </c>
      <c r="G15946" s="84">
        <f>IF($E15946="","",IFERROR(VLOOKUP(TRIM(E15946&amp;""),'Référentiel Articles'!$A$2:$F$634,5,FALSE),""))</f>
      </c>
      <c r="H15946" s="85" t="str">
        <v/>
      </c>
      <c r="I15946" s="84">
        <f>IF($E15946="","",IFERROR(VLOOKUP(TRIM(E15946&amp;""),'Référentiel Articles'!$A$2:$F$634,6,FALSE),""))</f>
      </c>
      <c r="J15946" s="90">
        <f>IF(OR($E15946="",$H15946=""),"",$H15946*$I15946)</f>
      </c>
      <c r="K15946" s="87" t="str">
        <v/>
      </c>
    </row>
    <row r="15947">
      <c r="A15947" s="74" t="str">
        <v/>
      </c>
      <c r="B15947" s="74" t="str">
        <v/>
      </c>
      <c r="C15947" s="75">
        <f>IF($E15947="","",IFERROR(VLOOKUP(TRIM(E15947&amp;""),'Référentiel Articles'!$A$2:$F$634,2,FALSE),""))</f>
      </c>
      <c r="D15947" s="75">
        <f>IF($E15947="","",IFERROR(VLOOKUP(TRIM(E15947&amp;""),'Référentiel Articles'!$A$2:$F$634,3,FALSE),""))</f>
      </c>
      <c r="E15947" s="74" t="str">
        <v/>
      </c>
      <c r="F15947" s="75">
        <f>IF($E15947="","",IFERROR(VLOOKUP(TRIM(E15947&amp;""),'Référentiel Articles'!$A$2:$F$634,4,FALSE),""))</f>
      </c>
      <c r="G15947" s="76">
        <f>IF($E15947="","",IFERROR(VLOOKUP(TRIM(E15947&amp;""),'Référentiel Articles'!$A$2:$F$634,5,FALSE),""))</f>
      </c>
      <c r="H15947" s="77" t="str">
        <v/>
      </c>
      <c r="I15947" s="76">
        <f>IF($E15947="","",IFERROR(VLOOKUP(TRIM(E15947&amp;""),'Référentiel Articles'!$A$2:$F$634,6,FALSE),""))</f>
      </c>
      <c r="J15947" s="78">
        <f>IF(OR($E15947="",$H15947=""),"",$H15947*$I15947)</f>
      </c>
      <c r="K15947" s="79" t="str">
        <v/>
      </c>
    </row>
    <row r="15948">
      <c r="A15948" s="81" t="str">
        <v/>
      </c>
      <c r="B15948" s="81" t="str">
        <v/>
      </c>
      <c r="C15948" s="83">
        <f>IF($E15948="","",IFERROR(VLOOKUP(TRIM(E15948&amp;""),'Référentiel Articles'!$A$2:$F$634,2,FALSE),""))</f>
      </c>
      <c r="D15948" s="83">
        <f>IF($E15948="","",IFERROR(VLOOKUP(TRIM(E15948&amp;""),'Référentiel Articles'!$A$2:$F$634,3,FALSE),""))</f>
      </c>
      <c r="E15948" s="81" t="str">
        <v/>
      </c>
      <c r="F15948" s="83">
        <f>IF($E15948="","",IFERROR(VLOOKUP(TRIM(E15948&amp;""),'Référentiel Articles'!$A$2:$F$634,4,FALSE),""))</f>
      </c>
      <c r="G15948" s="84">
        <f>IF($E15948="","",IFERROR(VLOOKUP(TRIM(E15948&amp;""),'Référentiel Articles'!$A$2:$F$634,5,FALSE),""))</f>
      </c>
      <c r="H15948" s="85" t="str">
        <v/>
      </c>
      <c r="I15948" s="84">
        <f>IF($E15948="","",IFERROR(VLOOKUP(TRIM(E15948&amp;""),'Référentiel Articles'!$A$2:$F$634,6,FALSE),""))</f>
      </c>
      <c r="J15948" s="90">
        <f>IF(OR($E15948="",$H15948=""),"",$H15948*$I15948)</f>
      </c>
      <c r="K15948" s="87" t="str">
        <v/>
      </c>
    </row>
    <row r="15949">
      <c r="A15949" s="74" t="str">
        <v/>
      </c>
      <c r="B15949" s="74" t="str">
        <v/>
      </c>
      <c r="C15949" s="75">
        <f>IF($E15949="","",IFERROR(VLOOKUP(TRIM(E15949&amp;""),'Référentiel Articles'!$A$2:$F$634,2,FALSE),""))</f>
      </c>
      <c r="D15949" s="75">
        <f>IF($E15949="","",IFERROR(VLOOKUP(TRIM(E15949&amp;""),'Référentiel Articles'!$A$2:$F$634,3,FALSE),""))</f>
      </c>
      <c r="E15949" s="74" t="str">
        <v/>
      </c>
      <c r="F15949" s="75">
        <f>IF($E15949="","",IFERROR(VLOOKUP(TRIM(E15949&amp;""),'Référentiel Articles'!$A$2:$F$634,4,FALSE),""))</f>
      </c>
      <c r="G15949" s="76">
        <f>IF($E15949="","",IFERROR(VLOOKUP(TRIM(E15949&amp;""),'Référentiel Articles'!$A$2:$F$634,5,FALSE),""))</f>
      </c>
      <c r="H15949" s="77" t="str">
        <v/>
      </c>
      <c r="I15949" s="76">
        <f>IF($E15949="","",IFERROR(VLOOKUP(TRIM(E15949&amp;""),'Référentiel Articles'!$A$2:$F$634,6,FALSE),""))</f>
      </c>
      <c r="J15949" s="78">
        <f>IF(OR($E15949="",$H15949=""),"",$H15949*$I15949)</f>
      </c>
      <c r="K15949" s="79" t="str">
        <v/>
      </c>
    </row>
    <row r="15950">
      <c r="A15950" s="81" t="str">
        <v/>
      </c>
      <c r="B15950" s="81" t="str">
        <v/>
      </c>
      <c r="C15950" s="83">
        <f>IF($E15950="","",IFERROR(VLOOKUP(TRIM(E15950&amp;""),'Référentiel Articles'!$A$2:$F$634,2,FALSE),""))</f>
      </c>
      <c r="D15950" s="83">
        <f>IF($E15950="","",IFERROR(VLOOKUP(TRIM(E15950&amp;""),'Référentiel Articles'!$A$2:$F$634,3,FALSE),""))</f>
      </c>
      <c r="E15950" s="81" t="str">
        <v/>
      </c>
      <c r="F15950" s="83">
        <f>IF($E15950="","",IFERROR(VLOOKUP(TRIM(E15950&amp;""),'Référentiel Articles'!$A$2:$F$634,4,FALSE),""))</f>
      </c>
      <c r="G15950" s="84">
        <f>IF($E15950="","",IFERROR(VLOOKUP(TRIM(E15950&amp;""),'Référentiel Articles'!$A$2:$F$634,5,FALSE),""))</f>
      </c>
      <c r="H15950" s="85" t="str">
        <v/>
      </c>
      <c r="I15950" s="84">
        <f>IF($E15950="","",IFERROR(VLOOKUP(TRIM(E15950&amp;""),'Référentiel Articles'!$A$2:$F$634,6,FALSE),""))</f>
      </c>
      <c r="J15950" s="90">
        <f>IF(OR($E15950="",$H15950=""),"",$H15950*$I15950)</f>
      </c>
      <c r="K15950" s="87" t="str">
        <v/>
      </c>
    </row>
    <row r="15951">
      <c r="A15951" s="74" t="str">
        <v/>
      </c>
      <c r="B15951" s="74" t="str">
        <v/>
      </c>
      <c r="C15951" s="75">
        <f>IF($E15951="","",IFERROR(VLOOKUP(TRIM(E15951&amp;""),'Référentiel Articles'!$A$2:$F$634,2,FALSE),""))</f>
      </c>
      <c r="D15951" s="75">
        <f>IF($E15951="","",IFERROR(VLOOKUP(TRIM(E15951&amp;""),'Référentiel Articles'!$A$2:$F$634,3,FALSE),""))</f>
      </c>
      <c r="E15951" s="74" t="str">
        <v/>
      </c>
      <c r="F15951" s="75">
        <f>IF($E15951="","",IFERROR(VLOOKUP(TRIM(E15951&amp;""),'Référentiel Articles'!$A$2:$F$634,4,FALSE),""))</f>
      </c>
      <c r="G15951" s="76">
        <f>IF($E15951="","",IFERROR(VLOOKUP(TRIM(E15951&amp;""),'Référentiel Articles'!$A$2:$F$634,5,FALSE),""))</f>
      </c>
      <c r="H15951" s="77" t="str">
        <v/>
      </c>
      <c r="I15951" s="76">
        <f>IF($E15951="","",IFERROR(VLOOKUP(TRIM(E15951&amp;""),'Référentiel Articles'!$A$2:$F$634,6,FALSE),""))</f>
      </c>
      <c r="J15951" s="78">
        <f>IF(OR($E15951="",$H15951=""),"",$H15951*$I15951)</f>
      </c>
      <c r="K15951" s="79" t="str">
        <v/>
      </c>
    </row>
    <row r="15952">
      <c r="A15952" s="81" t="str">
        <v/>
      </c>
      <c r="B15952" s="81" t="str">
        <v/>
      </c>
      <c r="C15952" s="83">
        <f>IF($E15952="","",IFERROR(VLOOKUP(TRIM(E15952&amp;""),'Référentiel Articles'!$A$2:$F$634,2,FALSE),""))</f>
      </c>
      <c r="D15952" s="83">
        <f>IF($E15952="","",IFERROR(VLOOKUP(TRIM(E15952&amp;""),'Référentiel Articles'!$A$2:$F$634,3,FALSE),""))</f>
      </c>
      <c r="E15952" s="81" t="str">
        <v/>
      </c>
      <c r="F15952" s="83">
        <f>IF($E15952="","",IFERROR(VLOOKUP(TRIM(E15952&amp;""),'Référentiel Articles'!$A$2:$F$634,4,FALSE),""))</f>
      </c>
      <c r="G15952" s="84">
        <f>IF($E15952="","",IFERROR(VLOOKUP(TRIM(E15952&amp;""),'Référentiel Articles'!$A$2:$F$634,5,FALSE),""))</f>
      </c>
      <c r="H15952" s="85" t="str">
        <v/>
      </c>
      <c r="I15952" s="84">
        <f>IF($E15952="","",IFERROR(VLOOKUP(TRIM(E15952&amp;""),'Référentiel Articles'!$A$2:$F$634,6,FALSE),""))</f>
      </c>
      <c r="J15952" s="90">
        <f>IF(OR($E15952="",$H15952=""),"",$H15952*$I15952)</f>
      </c>
      <c r="K15952" s="87" t="str">
        <v/>
      </c>
    </row>
    <row r="15953">
      <c r="A15953" s="74" t="str">
        <v/>
      </c>
      <c r="B15953" s="74" t="str">
        <v/>
      </c>
      <c r="C15953" s="75">
        <f>IF($E15953="","",IFERROR(VLOOKUP(TRIM(E15953&amp;""),'Référentiel Articles'!$A$2:$F$634,2,FALSE),""))</f>
      </c>
      <c r="D15953" s="75">
        <f>IF($E15953="","",IFERROR(VLOOKUP(TRIM(E15953&amp;""),'Référentiel Articles'!$A$2:$F$634,3,FALSE),""))</f>
      </c>
      <c r="E15953" s="74" t="str">
        <v/>
      </c>
      <c r="F15953" s="75">
        <f>IF($E15953="","",IFERROR(VLOOKUP(TRIM(E15953&amp;""),'Référentiel Articles'!$A$2:$F$634,4,FALSE),""))</f>
      </c>
      <c r="G15953" s="76">
        <f>IF($E15953="","",IFERROR(VLOOKUP(TRIM(E15953&amp;""),'Référentiel Articles'!$A$2:$F$634,5,FALSE),""))</f>
      </c>
      <c r="H15953" s="77" t="str">
        <v/>
      </c>
      <c r="I15953" s="76">
        <f>IF($E15953="","",IFERROR(VLOOKUP(TRIM(E15953&amp;""),'Référentiel Articles'!$A$2:$F$634,6,FALSE),""))</f>
      </c>
      <c r="J15953" s="78">
        <f>IF(OR($E15953="",$H15953=""),"",$H15953*$I15953)</f>
      </c>
      <c r="K15953" s="79" t="str">
        <v/>
      </c>
    </row>
    <row r="15954">
      <c r="A15954" s="81" t="str">
        <v/>
      </c>
      <c r="B15954" s="81" t="str">
        <v/>
      </c>
      <c r="C15954" s="83">
        <f>IF($E15954="","",IFERROR(VLOOKUP(TRIM(E15954&amp;""),'Référentiel Articles'!$A$2:$F$634,2,FALSE),""))</f>
      </c>
      <c r="D15954" s="83">
        <f>IF($E15954="","",IFERROR(VLOOKUP(TRIM(E15954&amp;""),'Référentiel Articles'!$A$2:$F$634,3,FALSE),""))</f>
      </c>
      <c r="E15954" s="81" t="str">
        <v/>
      </c>
      <c r="F15954" s="83">
        <f>IF($E15954="","",IFERROR(VLOOKUP(TRIM(E15954&amp;""),'Référentiel Articles'!$A$2:$F$634,4,FALSE),""))</f>
      </c>
      <c r="G15954" s="84">
        <f>IF($E15954="","",IFERROR(VLOOKUP(TRIM(E15954&amp;""),'Référentiel Articles'!$A$2:$F$634,5,FALSE),""))</f>
      </c>
      <c r="H15954" s="85" t="str">
        <v/>
      </c>
      <c r="I15954" s="84">
        <f>IF($E15954="","",IFERROR(VLOOKUP(TRIM(E15954&amp;""),'Référentiel Articles'!$A$2:$F$634,6,FALSE),""))</f>
      </c>
      <c r="J15954" s="90">
        <f>IF(OR($E15954="",$H15954=""),"",$H15954*$I15954)</f>
      </c>
      <c r="K15954" s="87" t="str">
        <v/>
      </c>
    </row>
    <row r="15955">
      <c r="A15955" s="74" t="str">
        <v/>
      </c>
      <c r="B15955" s="74" t="str">
        <v/>
      </c>
      <c r="C15955" s="75">
        <f>IF($E15955="","",IFERROR(VLOOKUP(TRIM(E15955&amp;""),'Référentiel Articles'!$A$2:$F$634,2,FALSE),""))</f>
      </c>
      <c r="D15955" s="75">
        <f>IF($E15955="","",IFERROR(VLOOKUP(TRIM(E15955&amp;""),'Référentiel Articles'!$A$2:$F$634,3,FALSE),""))</f>
      </c>
      <c r="E15955" s="74" t="str">
        <v/>
      </c>
      <c r="F15955" s="75">
        <f>IF($E15955="","",IFERROR(VLOOKUP(TRIM(E15955&amp;""),'Référentiel Articles'!$A$2:$F$634,4,FALSE),""))</f>
      </c>
      <c r="G15955" s="76">
        <f>IF($E15955="","",IFERROR(VLOOKUP(TRIM(E15955&amp;""),'Référentiel Articles'!$A$2:$F$634,5,FALSE),""))</f>
      </c>
      <c r="H15955" s="77" t="str">
        <v/>
      </c>
      <c r="I15955" s="76">
        <f>IF($E15955="","",IFERROR(VLOOKUP(TRIM(E15955&amp;""),'Référentiel Articles'!$A$2:$F$634,6,FALSE),""))</f>
      </c>
      <c r="J15955" s="78">
        <f>IF(OR($E15955="",$H15955=""),"",$H15955*$I15955)</f>
      </c>
      <c r="K15955" s="79" t="str">
        <v/>
      </c>
    </row>
    <row r="15956">
      <c r="A15956" s="81" t="str">
        <v/>
      </c>
      <c r="B15956" s="81" t="str">
        <v/>
      </c>
      <c r="C15956" s="83">
        <f>IF($E15956="","",IFERROR(VLOOKUP(TRIM(E15956&amp;""),'Référentiel Articles'!$A$2:$F$634,2,FALSE),""))</f>
      </c>
      <c r="D15956" s="83">
        <f>IF($E15956="","",IFERROR(VLOOKUP(TRIM(E15956&amp;""),'Référentiel Articles'!$A$2:$F$634,3,FALSE),""))</f>
      </c>
      <c r="E15956" s="81" t="str">
        <v/>
      </c>
      <c r="F15956" s="83">
        <f>IF($E15956="","",IFERROR(VLOOKUP(TRIM(E15956&amp;""),'Référentiel Articles'!$A$2:$F$634,4,FALSE),""))</f>
      </c>
      <c r="G15956" s="84">
        <f>IF($E15956="","",IFERROR(VLOOKUP(TRIM(E15956&amp;""),'Référentiel Articles'!$A$2:$F$634,5,FALSE),""))</f>
      </c>
      <c r="H15956" s="85" t="str">
        <v/>
      </c>
      <c r="I15956" s="84">
        <f>IF($E15956="","",IFERROR(VLOOKUP(TRIM(E15956&amp;""),'Référentiel Articles'!$A$2:$F$634,6,FALSE),""))</f>
      </c>
      <c r="J15956" s="90">
        <f>IF(OR($E15956="",$H15956=""),"",$H15956*$I15956)</f>
      </c>
      <c r="K15956" s="87" t="str">
        <v/>
      </c>
    </row>
    <row r="15957">
      <c r="A15957" s="74" t="str">
        <v/>
      </c>
      <c r="B15957" s="74" t="str">
        <v/>
      </c>
      <c r="C15957" s="75">
        <f>IF($E15957="","",IFERROR(VLOOKUP(TRIM(E15957&amp;""),'Référentiel Articles'!$A$2:$F$634,2,FALSE),""))</f>
      </c>
      <c r="D15957" s="75">
        <f>IF($E15957="","",IFERROR(VLOOKUP(TRIM(E15957&amp;""),'Référentiel Articles'!$A$2:$F$634,3,FALSE),""))</f>
      </c>
      <c r="E15957" s="74" t="str">
        <v/>
      </c>
      <c r="F15957" s="75">
        <f>IF($E15957="","",IFERROR(VLOOKUP(TRIM(E15957&amp;""),'Référentiel Articles'!$A$2:$F$634,4,FALSE),""))</f>
      </c>
      <c r="G15957" s="76">
        <f>IF($E15957="","",IFERROR(VLOOKUP(TRIM(E15957&amp;""),'Référentiel Articles'!$A$2:$F$634,5,FALSE),""))</f>
      </c>
      <c r="H15957" s="77" t="str">
        <v/>
      </c>
      <c r="I15957" s="76">
        <f>IF($E15957="","",IFERROR(VLOOKUP(TRIM(E15957&amp;""),'Référentiel Articles'!$A$2:$F$634,6,FALSE),""))</f>
      </c>
      <c r="J15957" s="78">
        <f>IF(OR($E15957="",$H15957=""),"",$H15957*$I15957)</f>
      </c>
      <c r="K15957" s="79" t="str">
        <v/>
      </c>
    </row>
    <row r="15958">
      <c r="A15958" s="81" t="str">
        <v/>
      </c>
      <c r="B15958" s="81" t="str">
        <v/>
      </c>
      <c r="C15958" s="83">
        <f>IF($E15958="","",IFERROR(VLOOKUP(TRIM(E15958&amp;""),'Référentiel Articles'!$A$2:$F$634,2,FALSE),""))</f>
      </c>
      <c r="D15958" s="83">
        <f>IF($E15958="","",IFERROR(VLOOKUP(TRIM(E15958&amp;""),'Référentiel Articles'!$A$2:$F$634,3,FALSE),""))</f>
      </c>
      <c r="E15958" s="81" t="str">
        <v/>
      </c>
      <c r="F15958" s="83">
        <f>IF($E15958="","",IFERROR(VLOOKUP(TRIM(E15958&amp;""),'Référentiel Articles'!$A$2:$F$634,4,FALSE),""))</f>
      </c>
      <c r="G15958" s="84">
        <f>IF($E15958="","",IFERROR(VLOOKUP(TRIM(E15958&amp;""),'Référentiel Articles'!$A$2:$F$634,5,FALSE),""))</f>
      </c>
      <c r="H15958" s="85" t="str">
        <v/>
      </c>
      <c r="I15958" s="84">
        <f>IF($E15958="","",IFERROR(VLOOKUP(TRIM(E15958&amp;""),'Référentiel Articles'!$A$2:$F$634,6,FALSE),""))</f>
      </c>
      <c r="J15958" s="90">
        <f>IF(OR($E15958="",$H15958=""),"",$H15958*$I15958)</f>
      </c>
      <c r="K15958" s="87" t="str">
        <v/>
      </c>
    </row>
    <row r="15959">
      <c r="A15959" s="74" t="str">
        <v/>
      </c>
      <c r="B15959" s="74" t="str">
        <v/>
      </c>
      <c r="C15959" s="75">
        <f>IF($E15959="","",IFERROR(VLOOKUP(TRIM(E15959&amp;""),'Référentiel Articles'!$A$2:$F$634,2,FALSE),""))</f>
      </c>
      <c r="D15959" s="75">
        <f>IF($E15959="","",IFERROR(VLOOKUP(TRIM(E15959&amp;""),'Référentiel Articles'!$A$2:$F$634,3,FALSE),""))</f>
      </c>
      <c r="E15959" s="74" t="str">
        <v/>
      </c>
      <c r="F15959" s="75">
        <f>IF($E15959="","",IFERROR(VLOOKUP(TRIM(E15959&amp;""),'Référentiel Articles'!$A$2:$F$634,4,FALSE),""))</f>
      </c>
      <c r="G15959" s="76">
        <f>IF($E15959="","",IFERROR(VLOOKUP(TRIM(E15959&amp;""),'Référentiel Articles'!$A$2:$F$634,5,FALSE),""))</f>
      </c>
      <c r="H15959" s="77" t="str">
        <v/>
      </c>
      <c r="I15959" s="76">
        <f>IF($E15959="","",IFERROR(VLOOKUP(TRIM(E15959&amp;""),'Référentiel Articles'!$A$2:$F$634,6,FALSE),""))</f>
      </c>
      <c r="J15959" s="78">
        <f>IF(OR($E15959="",$H15959=""),"",$H15959*$I15959)</f>
      </c>
      <c r="K15959" s="79" t="str">
        <v/>
      </c>
    </row>
    <row r="15960">
      <c r="A15960" s="81" t="str">
        <v/>
      </c>
      <c r="B15960" s="81" t="str">
        <v/>
      </c>
      <c r="C15960" s="83">
        <f>IF($E15960="","",IFERROR(VLOOKUP(TRIM(E15960&amp;""),'Référentiel Articles'!$A$2:$F$634,2,FALSE),""))</f>
      </c>
      <c r="D15960" s="83">
        <f>IF($E15960="","",IFERROR(VLOOKUP(TRIM(E15960&amp;""),'Référentiel Articles'!$A$2:$F$634,3,FALSE),""))</f>
      </c>
      <c r="E15960" s="81" t="str">
        <v/>
      </c>
      <c r="F15960" s="83">
        <f>IF($E15960="","",IFERROR(VLOOKUP(TRIM(E15960&amp;""),'Référentiel Articles'!$A$2:$F$634,4,FALSE),""))</f>
      </c>
      <c r="G15960" s="84">
        <f>IF($E15960="","",IFERROR(VLOOKUP(TRIM(E15960&amp;""),'Référentiel Articles'!$A$2:$F$634,5,FALSE),""))</f>
      </c>
      <c r="H15960" s="85" t="str">
        <v/>
      </c>
      <c r="I15960" s="84">
        <f>IF($E15960="","",IFERROR(VLOOKUP(TRIM(E15960&amp;""),'Référentiel Articles'!$A$2:$F$634,6,FALSE),""))</f>
      </c>
      <c r="J15960" s="90">
        <f>IF(OR($E15960="",$H15960=""),"",$H15960*$I15960)</f>
      </c>
      <c r="K15960" s="87" t="str">
        <v/>
      </c>
    </row>
    <row r="15961">
      <c r="A15961" s="74" t="str">
        <v/>
      </c>
      <c r="B15961" s="74" t="str">
        <v/>
      </c>
      <c r="C15961" s="75">
        <f>IF($E15961="","",IFERROR(VLOOKUP(TRIM(E15961&amp;""),'Référentiel Articles'!$A$2:$F$634,2,FALSE),""))</f>
      </c>
      <c r="D15961" s="75">
        <f>IF($E15961="","",IFERROR(VLOOKUP(TRIM(E15961&amp;""),'Référentiel Articles'!$A$2:$F$634,3,FALSE),""))</f>
      </c>
      <c r="E15961" s="74" t="str">
        <v/>
      </c>
      <c r="F15961" s="75">
        <f>IF($E15961="","",IFERROR(VLOOKUP(TRIM(E15961&amp;""),'Référentiel Articles'!$A$2:$F$634,4,FALSE),""))</f>
      </c>
      <c r="G15961" s="76">
        <f>IF($E15961="","",IFERROR(VLOOKUP(TRIM(E15961&amp;""),'Référentiel Articles'!$A$2:$F$634,5,FALSE),""))</f>
      </c>
      <c r="H15961" s="77" t="str">
        <v/>
      </c>
      <c r="I15961" s="76">
        <f>IF($E15961="","",IFERROR(VLOOKUP(TRIM(E15961&amp;""),'Référentiel Articles'!$A$2:$F$634,6,FALSE),""))</f>
      </c>
      <c r="J15961" s="78">
        <f>IF(OR($E15961="",$H15961=""),"",$H15961*$I15961)</f>
      </c>
      <c r="K15961" s="79" t="str">
        <v/>
      </c>
    </row>
    <row r="15962">
      <c r="A15962" s="81" t="str">
        <v/>
      </c>
      <c r="B15962" s="81" t="str">
        <v/>
      </c>
      <c r="C15962" s="83">
        <f>IF($E15962="","",IFERROR(VLOOKUP(TRIM(E15962&amp;""),'Référentiel Articles'!$A$2:$F$634,2,FALSE),""))</f>
      </c>
      <c r="D15962" s="83">
        <f>IF($E15962="","",IFERROR(VLOOKUP(TRIM(E15962&amp;""),'Référentiel Articles'!$A$2:$F$634,3,FALSE),""))</f>
      </c>
      <c r="E15962" s="81" t="str">
        <v/>
      </c>
      <c r="F15962" s="83">
        <f>IF($E15962="","",IFERROR(VLOOKUP(TRIM(E15962&amp;""),'Référentiel Articles'!$A$2:$F$634,4,FALSE),""))</f>
      </c>
      <c r="G15962" s="84">
        <f>IF($E15962="","",IFERROR(VLOOKUP(TRIM(E15962&amp;""),'Référentiel Articles'!$A$2:$F$634,5,FALSE),""))</f>
      </c>
      <c r="H15962" s="85" t="str">
        <v/>
      </c>
      <c r="I15962" s="84">
        <f>IF($E15962="","",IFERROR(VLOOKUP(TRIM(E15962&amp;""),'Référentiel Articles'!$A$2:$F$634,6,FALSE),""))</f>
      </c>
      <c r="J15962" s="90">
        <f>IF(OR($E15962="",$H15962=""),"",$H15962*$I15962)</f>
      </c>
      <c r="K15962" s="87" t="str">
        <v/>
      </c>
    </row>
    <row r="15963">
      <c r="A15963" s="74" t="str">
        <v/>
      </c>
      <c r="B15963" s="74" t="str">
        <v/>
      </c>
      <c r="C15963" s="75">
        <f>IF($E15963="","",IFERROR(VLOOKUP(TRIM(E15963&amp;""),'Référentiel Articles'!$A$2:$F$634,2,FALSE),""))</f>
      </c>
      <c r="D15963" s="75">
        <f>IF($E15963="","",IFERROR(VLOOKUP(TRIM(E15963&amp;""),'Référentiel Articles'!$A$2:$F$634,3,FALSE),""))</f>
      </c>
      <c r="E15963" s="74" t="str">
        <v/>
      </c>
      <c r="F15963" s="75">
        <f>IF($E15963="","",IFERROR(VLOOKUP(TRIM(E15963&amp;""),'Référentiel Articles'!$A$2:$F$634,4,FALSE),""))</f>
      </c>
      <c r="G15963" s="76">
        <f>IF($E15963="","",IFERROR(VLOOKUP(TRIM(E15963&amp;""),'Référentiel Articles'!$A$2:$F$634,5,FALSE),""))</f>
      </c>
      <c r="H15963" s="77" t="str">
        <v/>
      </c>
      <c r="I15963" s="76">
        <f>IF($E15963="","",IFERROR(VLOOKUP(TRIM(E15963&amp;""),'Référentiel Articles'!$A$2:$F$634,6,FALSE),""))</f>
      </c>
      <c r="J15963" s="78">
        <f>IF(OR($E15963="",$H15963=""),"",$H15963*$I15963)</f>
      </c>
      <c r="K15963" s="79" t="str">
        <v/>
      </c>
    </row>
    <row r="15964">
      <c r="A15964" s="81" t="str">
        <v/>
      </c>
      <c r="B15964" s="81" t="str">
        <v/>
      </c>
      <c r="C15964" s="83">
        <f>IF($E15964="","",IFERROR(VLOOKUP(TRIM(E15964&amp;""),'Référentiel Articles'!$A$2:$F$634,2,FALSE),""))</f>
      </c>
      <c r="D15964" s="83">
        <f>IF($E15964="","",IFERROR(VLOOKUP(TRIM(E15964&amp;""),'Référentiel Articles'!$A$2:$F$634,3,FALSE),""))</f>
      </c>
      <c r="E15964" s="81" t="str">
        <v/>
      </c>
      <c r="F15964" s="83">
        <f>IF($E15964="","",IFERROR(VLOOKUP(TRIM(E15964&amp;""),'Référentiel Articles'!$A$2:$F$634,4,FALSE),""))</f>
      </c>
      <c r="G15964" s="84">
        <f>IF($E15964="","",IFERROR(VLOOKUP(TRIM(E15964&amp;""),'Référentiel Articles'!$A$2:$F$634,5,FALSE),""))</f>
      </c>
      <c r="H15964" s="85" t="str">
        <v/>
      </c>
      <c r="I15964" s="84">
        <f>IF($E15964="","",IFERROR(VLOOKUP(TRIM(E15964&amp;""),'Référentiel Articles'!$A$2:$F$634,6,FALSE),""))</f>
      </c>
      <c r="J15964" s="90">
        <f>IF(OR($E15964="",$H15964=""),"",$H15964*$I15964)</f>
      </c>
      <c r="K15964" s="87" t="str">
        <v/>
      </c>
    </row>
    <row r="15965">
      <c r="A15965" s="74" t="str">
        <v/>
      </c>
      <c r="B15965" s="74" t="str">
        <v/>
      </c>
      <c r="C15965" s="75">
        <f>IF($E15965="","",IFERROR(VLOOKUP(TRIM(E15965&amp;""),'Référentiel Articles'!$A$2:$F$634,2,FALSE),""))</f>
      </c>
      <c r="D15965" s="75">
        <f>IF($E15965="","",IFERROR(VLOOKUP(TRIM(E15965&amp;""),'Référentiel Articles'!$A$2:$F$634,3,FALSE),""))</f>
      </c>
      <c r="E15965" s="74" t="str">
        <v/>
      </c>
      <c r="F15965" s="75">
        <f>IF($E15965="","",IFERROR(VLOOKUP(TRIM(E15965&amp;""),'Référentiel Articles'!$A$2:$F$634,4,FALSE),""))</f>
      </c>
      <c r="G15965" s="76">
        <f>IF($E15965="","",IFERROR(VLOOKUP(TRIM(E15965&amp;""),'Référentiel Articles'!$A$2:$F$634,5,FALSE),""))</f>
      </c>
      <c r="H15965" s="77" t="str">
        <v/>
      </c>
      <c r="I15965" s="76">
        <f>IF($E15965="","",IFERROR(VLOOKUP(TRIM(E15965&amp;""),'Référentiel Articles'!$A$2:$F$634,6,FALSE),""))</f>
      </c>
      <c r="J15965" s="78">
        <f>IF(OR($E15965="",$H15965=""),"",$H15965*$I15965)</f>
      </c>
      <c r="K15965" s="79" t="str">
        <v/>
      </c>
    </row>
    <row r="15966">
      <c r="A15966" s="81" t="str">
        <v/>
      </c>
      <c r="B15966" s="81" t="str">
        <v/>
      </c>
      <c r="C15966" s="83">
        <f>IF($E15966="","",IFERROR(VLOOKUP(TRIM(E15966&amp;""),'Référentiel Articles'!$A$2:$F$634,2,FALSE),""))</f>
      </c>
      <c r="D15966" s="83">
        <f>IF($E15966="","",IFERROR(VLOOKUP(TRIM(E15966&amp;""),'Référentiel Articles'!$A$2:$F$634,3,FALSE),""))</f>
      </c>
      <c r="E15966" s="81" t="str">
        <v/>
      </c>
      <c r="F15966" s="83">
        <f>IF($E15966="","",IFERROR(VLOOKUP(TRIM(E15966&amp;""),'Référentiel Articles'!$A$2:$F$634,4,FALSE),""))</f>
      </c>
      <c r="G15966" s="84">
        <f>IF($E15966="","",IFERROR(VLOOKUP(TRIM(E15966&amp;""),'Référentiel Articles'!$A$2:$F$634,5,FALSE),""))</f>
      </c>
      <c r="H15966" s="85" t="str">
        <v/>
      </c>
      <c r="I15966" s="84">
        <f>IF($E15966="","",IFERROR(VLOOKUP(TRIM(E15966&amp;""),'Référentiel Articles'!$A$2:$F$634,6,FALSE),""))</f>
      </c>
      <c r="J15966" s="90">
        <f>IF(OR($E15966="",$H15966=""),"",$H15966*$I15966)</f>
      </c>
      <c r="K15966" s="87" t="str">
        <v/>
      </c>
    </row>
    <row r="15967">
      <c r="A15967" s="74" t="str">
        <v/>
      </c>
      <c r="B15967" s="74" t="str">
        <v/>
      </c>
      <c r="C15967" s="75">
        <f>IF($E15967="","",IFERROR(VLOOKUP(TRIM(E15967&amp;""),'Référentiel Articles'!$A$2:$F$634,2,FALSE),""))</f>
      </c>
      <c r="D15967" s="75">
        <f>IF($E15967="","",IFERROR(VLOOKUP(TRIM(E15967&amp;""),'Référentiel Articles'!$A$2:$F$634,3,FALSE),""))</f>
      </c>
      <c r="E15967" s="74" t="str">
        <v/>
      </c>
      <c r="F15967" s="75">
        <f>IF($E15967="","",IFERROR(VLOOKUP(TRIM(E15967&amp;""),'Référentiel Articles'!$A$2:$F$634,4,FALSE),""))</f>
      </c>
      <c r="G15967" s="76">
        <f>IF($E15967="","",IFERROR(VLOOKUP(TRIM(E15967&amp;""),'Référentiel Articles'!$A$2:$F$634,5,FALSE),""))</f>
      </c>
      <c r="H15967" s="77" t="str">
        <v/>
      </c>
      <c r="I15967" s="76">
        <f>IF($E15967="","",IFERROR(VLOOKUP(TRIM(E15967&amp;""),'Référentiel Articles'!$A$2:$F$634,6,FALSE),""))</f>
      </c>
      <c r="J15967" s="78">
        <f>IF(OR($E15967="",$H15967=""),"",$H15967*$I15967)</f>
      </c>
      <c r="K15967" s="79" t="str">
        <v/>
      </c>
    </row>
    <row r="15968">
      <c r="A15968" s="81" t="str">
        <v/>
      </c>
      <c r="B15968" s="81" t="str">
        <v/>
      </c>
      <c r="C15968" s="83">
        <f>IF($E15968="","",IFERROR(VLOOKUP(TRIM(E15968&amp;""),'Référentiel Articles'!$A$2:$F$634,2,FALSE),""))</f>
      </c>
      <c r="D15968" s="83">
        <f>IF($E15968="","",IFERROR(VLOOKUP(TRIM(E15968&amp;""),'Référentiel Articles'!$A$2:$F$634,3,FALSE),""))</f>
      </c>
      <c r="E15968" s="81" t="str">
        <v/>
      </c>
      <c r="F15968" s="83">
        <f>IF($E15968="","",IFERROR(VLOOKUP(TRIM(E15968&amp;""),'Référentiel Articles'!$A$2:$F$634,4,FALSE),""))</f>
      </c>
      <c r="G15968" s="84">
        <f>IF($E15968="","",IFERROR(VLOOKUP(TRIM(E15968&amp;""),'Référentiel Articles'!$A$2:$F$634,5,FALSE),""))</f>
      </c>
      <c r="H15968" s="85" t="str">
        <v/>
      </c>
      <c r="I15968" s="84">
        <f>IF($E15968="","",IFERROR(VLOOKUP(TRIM(E15968&amp;""),'Référentiel Articles'!$A$2:$F$634,6,FALSE),""))</f>
      </c>
      <c r="J15968" s="90">
        <f>IF(OR($E15968="",$H15968=""),"",$H15968*$I15968)</f>
      </c>
      <c r="K15968" s="87" t="str">
        <v/>
      </c>
    </row>
    <row r="15969">
      <c r="A15969" s="74" t="str">
        <v/>
      </c>
      <c r="B15969" s="74" t="str">
        <v/>
      </c>
      <c r="C15969" s="75">
        <f>IF($E15969="","",IFERROR(VLOOKUP(TRIM(E15969&amp;""),'Référentiel Articles'!$A$2:$F$634,2,FALSE),""))</f>
      </c>
      <c r="D15969" s="75">
        <f>IF($E15969="","",IFERROR(VLOOKUP(TRIM(E15969&amp;""),'Référentiel Articles'!$A$2:$F$634,3,FALSE),""))</f>
      </c>
      <c r="E15969" s="74" t="str">
        <v/>
      </c>
      <c r="F15969" s="75">
        <f>IF($E15969="","",IFERROR(VLOOKUP(TRIM(E15969&amp;""),'Référentiel Articles'!$A$2:$F$634,4,FALSE),""))</f>
      </c>
      <c r="G15969" s="76">
        <f>IF($E15969="","",IFERROR(VLOOKUP(TRIM(E15969&amp;""),'Référentiel Articles'!$A$2:$F$634,5,FALSE),""))</f>
      </c>
      <c r="H15969" s="77" t="str">
        <v/>
      </c>
      <c r="I15969" s="76">
        <f>IF($E15969="","",IFERROR(VLOOKUP(TRIM(E15969&amp;""),'Référentiel Articles'!$A$2:$F$634,6,FALSE),""))</f>
      </c>
      <c r="J15969" s="78">
        <f>IF(OR($E15969="",$H15969=""),"",$H15969*$I15969)</f>
      </c>
      <c r="K15969" s="79" t="str">
        <v/>
      </c>
    </row>
    <row r="15970">
      <c r="A15970" s="81" t="str">
        <v/>
      </c>
      <c r="B15970" s="81" t="str">
        <v/>
      </c>
      <c r="C15970" s="83">
        <f>IF($E15970="","",IFERROR(VLOOKUP(TRIM(E15970&amp;""),'Référentiel Articles'!$A$2:$F$634,2,FALSE),""))</f>
      </c>
      <c r="D15970" s="83">
        <f>IF($E15970="","",IFERROR(VLOOKUP(TRIM(E15970&amp;""),'Référentiel Articles'!$A$2:$F$634,3,FALSE),""))</f>
      </c>
      <c r="E15970" s="81" t="str">
        <v/>
      </c>
      <c r="F15970" s="83">
        <f>IF($E15970="","",IFERROR(VLOOKUP(TRIM(E15970&amp;""),'Référentiel Articles'!$A$2:$F$634,4,FALSE),""))</f>
      </c>
      <c r="G15970" s="84">
        <f>IF($E15970="","",IFERROR(VLOOKUP(TRIM(E15970&amp;""),'Référentiel Articles'!$A$2:$F$634,5,FALSE),""))</f>
      </c>
      <c r="H15970" s="85" t="str">
        <v/>
      </c>
      <c r="I15970" s="84">
        <f>IF($E15970="","",IFERROR(VLOOKUP(TRIM(E15970&amp;""),'Référentiel Articles'!$A$2:$F$634,6,FALSE),""))</f>
      </c>
      <c r="J15970" s="90">
        <f>IF(OR($E15970="",$H15970=""),"",$H15970*$I15970)</f>
      </c>
      <c r="K15970" s="87" t="str">
        <v/>
      </c>
    </row>
    <row r="15971">
      <c r="A15971" s="74" t="str">
        <v/>
      </c>
      <c r="B15971" s="74" t="str">
        <v/>
      </c>
      <c r="C15971" s="75">
        <f>IF($E15971="","",IFERROR(VLOOKUP(TRIM(E15971&amp;""),'Référentiel Articles'!$A$2:$F$634,2,FALSE),""))</f>
      </c>
      <c r="D15971" s="75">
        <f>IF($E15971="","",IFERROR(VLOOKUP(TRIM(E15971&amp;""),'Référentiel Articles'!$A$2:$F$634,3,FALSE),""))</f>
      </c>
      <c r="E15971" s="74" t="str">
        <v/>
      </c>
      <c r="F15971" s="75">
        <f>IF($E15971="","",IFERROR(VLOOKUP(TRIM(E15971&amp;""),'Référentiel Articles'!$A$2:$F$634,4,FALSE),""))</f>
      </c>
      <c r="G15971" s="76">
        <f>IF($E15971="","",IFERROR(VLOOKUP(TRIM(E15971&amp;""),'Référentiel Articles'!$A$2:$F$634,5,FALSE),""))</f>
      </c>
      <c r="H15971" s="77" t="str">
        <v/>
      </c>
      <c r="I15971" s="76">
        <f>IF($E15971="","",IFERROR(VLOOKUP(TRIM(E15971&amp;""),'Référentiel Articles'!$A$2:$F$634,6,FALSE),""))</f>
      </c>
      <c r="J15971" s="78">
        <f>IF(OR($E15971="",$H15971=""),"",$H15971*$I15971)</f>
      </c>
      <c r="K15971" s="79" t="str">
        <v/>
      </c>
    </row>
    <row r="15972">
      <c r="A15972" s="81" t="str">
        <v/>
      </c>
      <c r="B15972" s="81" t="str">
        <v/>
      </c>
      <c r="C15972" s="83">
        <f>IF($E15972="","",IFERROR(VLOOKUP(TRIM(E15972&amp;""),'Référentiel Articles'!$A$2:$F$634,2,FALSE),""))</f>
      </c>
      <c r="D15972" s="83">
        <f>IF($E15972="","",IFERROR(VLOOKUP(TRIM(E15972&amp;""),'Référentiel Articles'!$A$2:$F$634,3,FALSE),""))</f>
      </c>
      <c r="E15972" s="81" t="str">
        <v/>
      </c>
      <c r="F15972" s="83">
        <f>IF($E15972="","",IFERROR(VLOOKUP(TRIM(E15972&amp;""),'Référentiel Articles'!$A$2:$F$634,4,FALSE),""))</f>
      </c>
      <c r="G15972" s="84">
        <f>IF($E15972="","",IFERROR(VLOOKUP(TRIM(E15972&amp;""),'Référentiel Articles'!$A$2:$F$634,5,FALSE),""))</f>
      </c>
      <c r="H15972" s="85" t="str">
        <v/>
      </c>
      <c r="I15972" s="84">
        <f>IF($E15972="","",IFERROR(VLOOKUP(TRIM(E15972&amp;""),'Référentiel Articles'!$A$2:$F$634,6,FALSE),""))</f>
      </c>
      <c r="J15972" s="90">
        <f>IF(OR($E15972="",$H15972=""),"",$H15972*$I15972)</f>
      </c>
      <c r="K15972" s="87" t="str">
        <v/>
      </c>
    </row>
    <row r="15973">
      <c r="A15973" s="74" t="str">
        <v/>
      </c>
      <c r="B15973" s="74" t="str">
        <v/>
      </c>
      <c r="C15973" s="75">
        <f>IF($E15973="","",IFERROR(VLOOKUP(TRIM(E15973&amp;""),'Référentiel Articles'!$A$2:$F$634,2,FALSE),""))</f>
      </c>
      <c r="D15973" s="75">
        <f>IF($E15973="","",IFERROR(VLOOKUP(TRIM(E15973&amp;""),'Référentiel Articles'!$A$2:$F$634,3,FALSE),""))</f>
      </c>
      <c r="E15973" s="74" t="str">
        <v/>
      </c>
      <c r="F15973" s="75">
        <f>IF($E15973="","",IFERROR(VLOOKUP(TRIM(E15973&amp;""),'Référentiel Articles'!$A$2:$F$634,4,FALSE),""))</f>
      </c>
      <c r="G15973" s="76">
        <f>IF($E15973="","",IFERROR(VLOOKUP(TRIM(E15973&amp;""),'Référentiel Articles'!$A$2:$F$634,5,FALSE),""))</f>
      </c>
      <c r="H15973" s="77" t="str">
        <v/>
      </c>
      <c r="I15973" s="76">
        <f>IF($E15973="","",IFERROR(VLOOKUP(TRIM(E15973&amp;""),'Référentiel Articles'!$A$2:$F$634,6,FALSE),""))</f>
      </c>
      <c r="J15973" s="78">
        <f>IF(OR($E15973="",$H15973=""),"",$H15973*$I15973)</f>
      </c>
      <c r="K15973" s="79" t="str">
        <v/>
      </c>
    </row>
    <row r="15974">
      <c r="A15974" s="81" t="str">
        <v/>
      </c>
      <c r="B15974" s="81" t="str">
        <v/>
      </c>
      <c r="C15974" s="83">
        <f>IF($E15974="","",IFERROR(VLOOKUP(TRIM(E15974&amp;""),'Référentiel Articles'!$A$2:$F$634,2,FALSE),""))</f>
      </c>
      <c r="D15974" s="83">
        <f>IF($E15974="","",IFERROR(VLOOKUP(TRIM(E15974&amp;""),'Référentiel Articles'!$A$2:$F$634,3,FALSE),""))</f>
      </c>
      <c r="E15974" s="81" t="str">
        <v/>
      </c>
      <c r="F15974" s="83">
        <f>IF($E15974="","",IFERROR(VLOOKUP(TRIM(E15974&amp;""),'Référentiel Articles'!$A$2:$F$634,4,FALSE),""))</f>
      </c>
      <c r="G15974" s="84">
        <f>IF($E15974="","",IFERROR(VLOOKUP(TRIM(E15974&amp;""),'Référentiel Articles'!$A$2:$F$634,5,FALSE),""))</f>
      </c>
      <c r="H15974" s="85" t="str">
        <v/>
      </c>
      <c r="I15974" s="84">
        <f>IF($E15974="","",IFERROR(VLOOKUP(TRIM(E15974&amp;""),'Référentiel Articles'!$A$2:$F$634,6,FALSE),""))</f>
      </c>
      <c r="J15974" s="90">
        <f>IF(OR($E15974="",$H15974=""),"",$H15974*$I15974)</f>
      </c>
      <c r="K15974" s="87" t="str">
        <v/>
      </c>
    </row>
    <row r="15975">
      <c r="A15975" s="74" t="str">
        <v/>
      </c>
      <c r="B15975" s="74" t="str">
        <v/>
      </c>
      <c r="C15975" s="75">
        <f>IF($E15975="","",IFERROR(VLOOKUP(TRIM(E15975&amp;""),'Référentiel Articles'!$A$2:$F$634,2,FALSE),""))</f>
      </c>
      <c r="D15975" s="75">
        <f>IF($E15975="","",IFERROR(VLOOKUP(TRIM(E15975&amp;""),'Référentiel Articles'!$A$2:$F$634,3,FALSE),""))</f>
      </c>
      <c r="E15975" s="74" t="str">
        <v/>
      </c>
      <c r="F15975" s="75">
        <f>IF($E15975="","",IFERROR(VLOOKUP(TRIM(E15975&amp;""),'Référentiel Articles'!$A$2:$F$634,4,FALSE),""))</f>
      </c>
      <c r="G15975" s="76">
        <f>IF($E15975="","",IFERROR(VLOOKUP(TRIM(E15975&amp;""),'Référentiel Articles'!$A$2:$F$634,5,FALSE),""))</f>
      </c>
      <c r="H15975" s="77" t="str">
        <v/>
      </c>
      <c r="I15975" s="76">
        <f>IF($E15975="","",IFERROR(VLOOKUP(TRIM(E15975&amp;""),'Référentiel Articles'!$A$2:$F$634,6,FALSE),""))</f>
      </c>
      <c r="J15975" s="78">
        <f>IF(OR($E15975="",$H15975=""),"",$H15975*$I15975)</f>
      </c>
      <c r="K15975" s="79" t="str">
        <v/>
      </c>
    </row>
    <row r="15976">
      <c r="A15976" s="81" t="str">
        <v/>
      </c>
      <c r="B15976" s="81" t="str">
        <v/>
      </c>
      <c r="C15976" s="83">
        <f>IF($E15976="","",IFERROR(VLOOKUP(TRIM(E15976&amp;""),'Référentiel Articles'!$A$2:$F$634,2,FALSE),""))</f>
      </c>
      <c r="D15976" s="83">
        <f>IF($E15976="","",IFERROR(VLOOKUP(TRIM(E15976&amp;""),'Référentiel Articles'!$A$2:$F$634,3,FALSE),""))</f>
      </c>
      <c r="E15976" s="81" t="str">
        <v/>
      </c>
      <c r="F15976" s="83">
        <f>IF($E15976="","",IFERROR(VLOOKUP(TRIM(E15976&amp;""),'Référentiel Articles'!$A$2:$F$634,4,FALSE),""))</f>
      </c>
      <c r="G15976" s="84">
        <f>IF($E15976="","",IFERROR(VLOOKUP(TRIM(E15976&amp;""),'Référentiel Articles'!$A$2:$F$634,5,FALSE),""))</f>
      </c>
      <c r="H15976" s="85" t="str">
        <v/>
      </c>
      <c r="I15976" s="84">
        <f>IF($E15976="","",IFERROR(VLOOKUP(TRIM(E15976&amp;""),'Référentiel Articles'!$A$2:$F$634,6,FALSE),""))</f>
      </c>
      <c r="J15976" s="90">
        <f>IF(OR($E15976="",$H15976=""),"",$H15976*$I15976)</f>
      </c>
      <c r="K15976" s="87" t="str">
        <v/>
      </c>
    </row>
    <row r="15977">
      <c r="A15977" s="74" t="str">
        <v/>
      </c>
      <c r="B15977" s="74" t="str">
        <v/>
      </c>
      <c r="C15977" s="75">
        <f>IF($E15977="","",IFERROR(VLOOKUP(TRIM(E15977&amp;""),'Référentiel Articles'!$A$2:$F$634,2,FALSE),""))</f>
      </c>
      <c r="D15977" s="75">
        <f>IF($E15977="","",IFERROR(VLOOKUP(TRIM(E15977&amp;""),'Référentiel Articles'!$A$2:$F$634,3,FALSE),""))</f>
      </c>
      <c r="E15977" s="74" t="str">
        <v/>
      </c>
      <c r="F15977" s="75">
        <f>IF($E15977="","",IFERROR(VLOOKUP(TRIM(E15977&amp;""),'Référentiel Articles'!$A$2:$F$634,4,FALSE),""))</f>
      </c>
      <c r="G15977" s="76">
        <f>IF($E15977="","",IFERROR(VLOOKUP(TRIM(E15977&amp;""),'Référentiel Articles'!$A$2:$F$634,5,FALSE),""))</f>
      </c>
      <c r="H15977" s="77" t="str">
        <v/>
      </c>
      <c r="I15977" s="76">
        <f>IF($E15977="","",IFERROR(VLOOKUP(TRIM(E15977&amp;""),'Référentiel Articles'!$A$2:$F$634,6,FALSE),""))</f>
      </c>
      <c r="J15977" s="78">
        <f>IF(OR($E15977="",$H15977=""),"",$H15977*$I15977)</f>
      </c>
      <c r="K15977" s="79" t="str">
        <v/>
      </c>
    </row>
    <row r="15978">
      <c r="A15978" s="81" t="str">
        <v/>
      </c>
      <c r="B15978" s="81" t="str">
        <v/>
      </c>
      <c r="C15978" s="83">
        <f>IF($E15978="","",IFERROR(VLOOKUP(TRIM(E15978&amp;""),'Référentiel Articles'!$A$2:$F$634,2,FALSE),""))</f>
      </c>
      <c r="D15978" s="83">
        <f>IF($E15978="","",IFERROR(VLOOKUP(TRIM(E15978&amp;""),'Référentiel Articles'!$A$2:$F$634,3,FALSE),""))</f>
      </c>
      <c r="E15978" s="81" t="str">
        <v/>
      </c>
      <c r="F15978" s="83">
        <f>IF($E15978="","",IFERROR(VLOOKUP(TRIM(E15978&amp;""),'Référentiel Articles'!$A$2:$F$634,4,FALSE),""))</f>
      </c>
      <c r="G15978" s="84">
        <f>IF($E15978="","",IFERROR(VLOOKUP(TRIM(E15978&amp;""),'Référentiel Articles'!$A$2:$F$634,5,FALSE),""))</f>
      </c>
      <c r="H15978" s="85" t="str">
        <v/>
      </c>
      <c r="I15978" s="84">
        <f>IF($E15978="","",IFERROR(VLOOKUP(TRIM(E15978&amp;""),'Référentiel Articles'!$A$2:$F$634,6,FALSE),""))</f>
      </c>
      <c r="J15978" s="90">
        <f>IF(OR($E15978="",$H15978=""),"",$H15978*$I15978)</f>
      </c>
      <c r="K15978" s="87" t="str">
        <v/>
      </c>
    </row>
    <row r="15979">
      <c r="A15979" s="74" t="str">
        <v/>
      </c>
      <c r="B15979" s="74" t="str">
        <v/>
      </c>
      <c r="C15979" s="75">
        <f>IF($E15979="","",IFERROR(VLOOKUP(TRIM(E15979&amp;""),'Référentiel Articles'!$A$2:$F$634,2,FALSE),""))</f>
      </c>
      <c r="D15979" s="75">
        <f>IF($E15979="","",IFERROR(VLOOKUP(TRIM(E15979&amp;""),'Référentiel Articles'!$A$2:$F$634,3,FALSE),""))</f>
      </c>
      <c r="E15979" s="74" t="str">
        <v/>
      </c>
      <c r="F15979" s="75">
        <f>IF($E15979="","",IFERROR(VLOOKUP(TRIM(E15979&amp;""),'Référentiel Articles'!$A$2:$F$634,4,FALSE),""))</f>
      </c>
      <c r="G15979" s="76">
        <f>IF($E15979="","",IFERROR(VLOOKUP(TRIM(E15979&amp;""),'Référentiel Articles'!$A$2:$F$634,5,FALSE),""))</f>
      </c>
      <c r="H15979" s="77" t="str">
        <v/>
      </c>
      <c r="I15979" s="76">
        <f>IF($E15979="","",IFERROR(VLOOKUP(TRIM(E15979&amp;""),'Référentiel Articles'!$A$2:$F$634,6,FALSE),""))</f>
      </c>
      <c r="J15979" s="78">
        <f>IF(OR($E15979="",$H15979=""),"",$H15979*$I15979)</f>
      </c>
      <c r="K15979" s="79" t="str">
        <v/>
      </c>
    </row>
    <row r="15980">
      <c r="A15980" s="81" t="str">
        <v/>
      </c>
      <c r="B15980" s="81" t="str">
        <v/>
      </c>
      <c r="C15980" s="83">
        <f>IF($E15980="","",IFERROR(VLOOKUP(TRIM(E15980&amp;""),'Référentiel Articles'!$A$2:$F$634,2,FALSE),""))</f>
      </c>
      <c r="D15980" s="83">
        <f>IF($E15980="","",IFERROR(VLOOKUP(TRIM(E15980&amp;""),'Référentiel Articles'!$A$2:$F$634,3,FALSE),""))</f>
      </c>
      <c r="E15980" s="81" t="str">
        <v/>
      </c>
      <c r="F15980" s="83">
        <f>IF($E15980="","",IFERROR(VLOOKUP(TRIM(E15980&amp;""),'Référentiel Articles'!$A$2:$F$634,4,FALSE),""))</f>
      </c>
      <c r="G15980" s="84">
        <f>IF($E15980="","",IFERROR(VLOOKUP(TRIM(E15980&amp;""),'Référentiel Articles'!$A$2:$F$634,5,FALSE),""))</f>
      </c>
      <c r="H15980" s="85" t="str">
        <v/>
      </c>
      <c r="I15980" s="84">
        <f>IF($E15980="","",IFERROR(VLOOKUP(TRIM(E15980&amp;""),'Référentiel Articles'!$A$2:$F$634,6,FALSE),""))</f>
      </c>
      <c r="J15980" s="90">
        <f>IF(OR($E15980="",$H15980=""),"",$H15980*$I15980)</f>
      </c>
      <c r="K15980" s="87" t="str">
        <v/>
      </c>
    </row>
    <row r="15981">
      <c r="A15981" s="74" t="str">
        <v/>
      </c>
      <c r="B15981" s="74" t="str">
        <v/>
      </c>
      <c r="C15981" s="75">
        <f>IF($E15981="","",IFERROR(VLOOKUP(TRIM(E15981&amp;""),'Référentiel Articles'!$A$2:$F$634,2,FALSE),""))</f>
      </c>
      <c r="D15981" s="75">
        <f>IF($E15981="","",IFERROR(VLOOKUP(TRIM(E15981&amp;""),'Référentiel Articles'!$A$2:$F$634,3,FALSE),""))</f>
      </c>
      <c r="E15981" s="74" t="str">
        <v/>
      </c>
      <c r="F15981" s="75">
        <f>IF($E15981="","",IFERROR(VLOOKUP(TRIM(E15981&amp;""),'Référentiel Articles'!$A$2:$F$634,4,FALSE),""))</f>
      </c>
      <c r="G15981" s="76">
        <f>IF($E15981="","",IFERROR(VLOOKUP(TRIM(E15981&amp;""),'Référentiel Articles'!$A$2:$F$634,5,FALSE),""))</f>
      </c>
      <c r="H15981" s="77" t="str">
        <v/>
      </c>
      <c r="I15981" s="76">
        <f>IF($E15981="","",IFERROR(VLOOKUP(TRIM(E15981&amp;""),'Référentiel Articles'!$A$2:$F$634,6,FALSE),""))</f>
      </c>
      <c r="J15981" s="78">
        <f>IF(OR($E15981="",$H15981=""),"",$H15981*$I15981)</f>
      </c>
      <c r="K15981" s="79" t="str">
        <v/>
      </c>
    </row>
    <row r="15982">
      <c r="A15982" s="81" t="str">
        <v/>
      </c>
      <c r="B15982" s="81" t="str">
        <v/>
      </c>
      <c r="C15982" s="83">
        <f>IF($E15982="","",IFERROR(VLOOKUP(TRIM(E15982&amp;""),'Référentiel Articles'!$A$2:$F$634,2,FALSE),""))</f>
      </c>
      <c r="D15982" s="83">
        <f>IF($E15982="","",IFERROR(VLOOKUP(TRIM(E15982&amp;""),'Référentiel Articles'!$A$2:$F$634,3,FALSE),""))</f>
      </c>
      <c r="E15982" s="81" t="str">
        <v/>
      </c>
      <c r="F15982" s="83">
        <f>IF($E15982="","",IFERROR(VLOOKUP(TRIM(E15982&amp;""),'Référentiel Articles'!$A$2:$F$634,4,FALSE),""))</f>
      </c>
      <c r="G15982" s="84">
        <f>IF($E15982="","",IFERROR(VLOOKUP(TRIM(E15982&amp;""),'Référentiel Articles'!$A$2:$F$634,5,FALSE),""))</f>
      </c>
      <c r="H15982" s="85" t="str">
        <v/>
      </c>
      <c r="I15982" s="84">
        <f>IF($E15982="","",IFERROR(VLOOKUP(TRIM(E15982&amp;""),'Référentiel Articles'!$A$2:$F$634,6,FALSE),""))</f>
      </c>
      <c r="J15982" s="90">
        <f>IF(OR($E15982="",$H15982=""),"",$H15982*$I15982)</f>
      </c>
      <c r="K15982" s="87" t="str">
        <v/>
      </c>
    </row>
    <row r="15983">
      <c r="A15983" s="74" t="str">
        <v/>
      </c>
      <c r="B15983" s="74" t="str">
        <v/>
      </c>
      <c r="C15983" s="75">
        <f>IF($E15983="","",IFERROR(VLOOKUP(TRIM(E15983&amp;""),'Référentiel Articles'!$A$2:$F$634,2,FALSE),""))</f>
      </c>
      <c r="D15983" s="75">
        <f>IF($E15983="","",IFERROR(VLOOKUP(TRIM(E15983&amp;""),'Référentiel Articles'!$A$2:$F$634,3,FALSE),""))</f>
      </c>
      <c r="E15983" s="74" t="str">
        <v/>
      </c>
      <c r="F15983" s="75">
        <f>IF($E15983="","",IFERROR(VLOOKUP(TRIM(E15983&amp;""),'Référentiel Articles'!$A$2:$F$634,4,FALSE),""))</f>
      </c>
      <c r="G15983" s="76">
        <f>IF($E15983="","",IFERROR(VLOOKUP(TRIM(E15983&amp;""),'Référentiel Articles'!$A$2:$F$634,5,FALSE),""))</f>
      </c>
      <c r="H15983" s="77" t="str">
        <v/>
      </c>
      <c r="I15983" s="76">
        <f>IF($E15983="","",IFERROR(VLOOKUP(TRIM(E15983&amp;""),'Référentiel Articles'!$A$2:$F$634,6,FALSE),""))</f>
      </c>
      <c r="J15983" s="78">
        <f>IF(OR($E15983="",$H15983=""),"",$H15983*$I15983)</f>
      </c>
      <c r="K15983" s="79" t="str">
        <v/>
      </c>
    </row>
    <row r="15984">
      <c r="A15984" s="81" t="str">
        <v/>
      </c>
      <c r="B15984" s="81" t="str">
        <v/>
      </c>
      <c r="C15984" s="83">
        <f>IF($E15984="","",IFERROR(VLOOKUP(TRIM(E15984&amp;""),'Référentiel Articles'!$A$2:$F$634,2,FALSE),""))</f>
      </c>
      <c r="D15984" s="83">
        <f>IF($E15984="","",IFERROR(VLOOKUP(TRIM(E15984&amp;""),'Référentiel Articles'!$A$2:$F$634,3,FALSE),""))</f>
      </c>
      <c r="E15984" s="81" t="str">
        <v/>
      </c>
      <c r="F15984" s="83">
        <f>IF($E15984="","",IFERROR(VLOOKUP(TRIM(E15984&amp;""),'Référentiel Articles'!$A$2:$F$634,4,FALSE),""))</f>
      </c>
      <c r="G15984" s="84">
        <f>IF($E15984="","",IFERROR(VLOOKUP(TRIM(E15984&amp;""),'Référentiel Articles'!$A$2:$F$634,5,FALSE),""))</f>
      </c>
      <c r="H15984" s="85" t="str">
        <v/>
      </c>
      <c r="I15984" s="84">
        <f>IF($E15984="","",IFERROR(VLOOKUP(TRIM(E15984&amp;""),'Référentiel Articles'!$A$2:$F$634,6,FALSE),""))</f>
      </c>
      <c r="J15984" s="90">
        <f>IF(OR($E15984="",$H15984=""),"",$H15984*$I15984)</f>
      </c>
      <c r="K15984" s="87" t="str">
        <v/>
      </c>
    </row>
    <row r="15985">
      <c r="A15985" s="74" t="str">
        <v/>
      </c>
      <c r="B15985" s="74" t="str">
        <v/>
      </c>
      <c r="C15985" s="75">
        <f>IF($E15985="","",IFERROR(VLOOKUP(TRIM(E15985&amp;""),'Référentiel Articles'!$A$2:$F$634,2,FALSE),""))</f>
      </c>
      <c r="D15985" s="75">
        <f>IF($E15985="","",IFERROR(VLOOKUP(TRIM(E15985&amp;""),'Référentiel Articles'!$A$2:$F$634,3,FALSE),""))</f>
      </c>
      <c r="E15985" s="74" t="str">
        <v/>
      </c>
      <c r="F15985" s="75">
        <f>IF($E15985="","",IFERROR(VLOOKUP(TRIM(E15985&amp;""),'Référentiel Articles'!$A$2:$F$634,4,FALSE),""))</f>
      </c>
      <c r="G15985" s="76">
        <f>IF($E15985="","",IFERROR(VLOOKUP(TRIM(E15985&amp;""),'Référentiel Articles'!$A$2:$F$634,5,FALSE),""))</f>
      </c>
      <c r="H15985" s="77" t="str">
        <v/>
      </c>
      <c r="I15985" s="76">
        <f>IF($E15985="","",IFERROR(VLOOKUP(TRIM(E15985&amp;""),'Référentiel Articles'!$A$2:$F$634,6,FALSE),""))</f>
      </c>
      <c r="J15985" s="78">
        <f>IF(OR($E15985="",$H15985=""),"",$H15985*$I15985)</f>
      </c>
      <c r="K15985" s="79" t="str">
        <v/>
      </c>
    </row>
    <row r="15986">
      <c r="A15986" s="81" t="str">
        <v/>
      </c>
      <c r="B15986" s="81" t="str">
        <v/>
      </c>
      <c r="C15986" s="83">
        <f>IF($E15986="","",IFERROR(VLOOKUP(TRIM(E15986&amp;""),'Référentiel Articles'!$A$2:$F$634,2,FALSE),""))</f>
      </c>
      <c r="D15986" s="83">
        <f>IF($E15986="","",IFERROR(VLOOKUP(TRIM(E15986&amp;""),'Référentiel Articles'!$A$2:$F$634,3,FALSE),""))</f>
      </c>
      <c r="E15986" s="81" t="str">
        <v/>
      </c>
      <c r="F15986" s="83">
        <f>IF($E15986="","",IFERROR(VLOOKUP(TRIM(E15986&amp;""),'Référentiel Articles'!$A$2:$F$634,4,FALSE),""))</f>
      </c>
      <c r="G15986" s="84">
        <f>IF($E15986="","",IFERROR(VLOOKUP(TRIM(E15986&amp;""),'Référentiel Articles'!$A$2:$F$634,5,FALSE),""))</f>
      </c>
      <c r="H15986" s="85" t="str">
        <v/>
      </c>
      <c r="I15986" s="84">
        <f>IF($E15986="","",IFERROR(VLOOKUP(TRIM(E15986&amp;""),'Référentiel Articles'!$A$2:$F$634,6,FALSE),""))</f>
      </c>
      <c r="J15986" s="90">
        <f>IF(OR($E15986="",$H15986=""),"",$H15986*$I15986)</f>
      </c>
      <c r="K15986" s="87" t="str">
        <v/>
      </c>
    </row>
    <row r="15987">
      <c r="A15987" s="74" t="str">
        <v/>
      </c>
      <c r="B15987" s="74" t="str">
        <v/>
      </c>
      <c r="C15987" s="75">
        <f>IF($E15987="","",IFERROR(VLOOKUP(TRIM(E15987&amp;""),'Référentiel Articles'!$A$2:$F$634,2,FALSE),""))</f>
      </c>
      <c r="D15987" s="75">
        <f>IF($E15987="","",IFERROR(VLOOKUP(TRIM(E15987&amp;""),'Référentiel Articles'!$A$2:$F$634,3,FALSE),""))</f>
      </c>
      <c r="E15987" s="74" t="str">
        <v/>
      </c>
      <c r="F15987" s="75">
        <f>IF($E15987="","",IFERROR(VLOOKUP(TRIM(E15987&amp;""),'Référentiel Articles'!$A$2:$F$634,4,FALSE),""))</f>
      </c>
      <c r="G15987" s="76">
        <f>IF($E15987="","",IFERROR(VLOOKUP(TRIM(E15987&amp;""),'Référentiel Articles'!$A$2:$F$634,5,FALSE),""))</f>
      </c>
      <c r="H15987" s="77" t="str">
        <v/>
      </c>
      <c r="I15987" s="76">
        <f>IF($E15987="","",IFERROR(VLOOKUP(TRIM(E15987&amp;""),'Référentiel Articles'!$A$2:$F$634,6,FALSE),""))</f>
      </c>
      <c r="J15987" s="78">
        <f>IF(OR($E15987="",$H15987=""),"",$H15987*$I15987)</f>
      </c>
      <c r="K15987" s="79" t="str">
        <v/>
      </c>
    </row>
    <row r="15988">
      <c r="A15988" s="81" t="str">
        <v/>
      </c>
      <c r="B15988" s="81" t="str">
        <v/>
      </c>
      <c r="C15988" s="83">
        <f>IF($E15988="","",IFERROR(VLOOKUP(TRIM(E15988&amp;""),'Référentiel Articles'!$A$2:$F$634,2,FALSE),""))</f>
      </c>
      <c r="D15988" s="83">
        <f>IF($E15988="","",IFERROR(VLOOKUP(TRIM(E15988&amp;""),'Référentiel Articles'!$A$2:$F$634,3,FALSE),""))</f>
      </c>
      <c r="E15988" s="81" t="str">
        <v/>
      </c>
      <c r="F15988" s="83">
        <f>IF($E15988="","",IFERROR(VLOOKUP(TRIM(E15988&amp;""),'Référentiel Articles'!$A$2:$F$634,4,FALSE),""))</f>
      </c>
      <c r="G15988" s="84">
        <f>IF($E15988="","",IFERROR(VLOOKUP(TRIM(E15988&amp;""),'Référentiel Articles'!$A$2:$F$634,5,FALSE),""))</f>
      </c>
      <c r="H15988" s="85" t="str">
        <v/>
      </c>
      <c r="I15988" s="84">
        <f>IF($E15988="","",IFERROR(VLOOKUP(TRIM(E15988&amp;""),'Référentiel Articles'!$A$2:$F$634,6,FALSE),""))</f>
      </c>
      <c r="J15988" s="90">
        <f>IF(OR($E15988="",$H15988=""),"",$H15988*$I15988)</f>
      </c>
      <c r="K15988" s="87" t="str">
        <v/>
      </c>
    </row>
    <row r="15989">
      <c r="A15989" s="74" t="str">
        <v/>
      </c>
      <c r="B15989" s="74" t="str">
        <v/>
      </c>
      <c r="C15989" s="75">
        <f>IF($E15989="","",IFERROR(VLOOKUP(TRIM(E15989&amp;""),'Référentiel Articles'!$A$2:$F$634,2,FALSE),""))</f>
      </c>
      <c r="D15989" s="75">
        <f>IF($E15989="","",IFERROR(VLOOKUP(TRIM(E15989&amp;""),'Référentiel Articles'!$A$2:$F$634,3,FALSE),""))</f>
      </c>
      <c r="E15989" s="74" t="str">
        <v/>
      </c>
      <c r="F15989" s="75">
        <f>IF($E15989="","",IFERROR(VLOOKUP(TRIM(E15989&amp;""),'Référentiel Articles'!$A$2:$F$634,4,FALSE),""))</f>
      </c>
      <c r="G15989" s="76">
        <f>IF($E15989="","",IFERROR(VLOOKUP(TRIM(E15989&amp;""),'Référentiel Articles'!$A$2:$F$634,5,FALSE),""))</f>
      </c>
      <c r="H15989" s="77" t="str">
        <v/>
      </c>
      <c r="I15989" s="76">
        <f>IF($E15989="","",IFERROR(VLOOKUP(TRIM(E15989&amp;""),'Référentiel Articles'!$A$2:$F$634,6,FALSE),""))</f>
      </c>
      <c r="J15989" s="78">
        <f>IF(OR($E15989="",$H15989=""),"",$H15989*$I15989)</f>
      </c>
      <c r="K15989" s="79" t="str">
        <v/>
      </c>
    </row>
    <row r="15990">
      <c r="A15990" s="81" t="str">
        <v/>
      </c>
      <c r="B15990" s="81" t="str">
        <v/>
      </c>
      <c r="C15990" s="83">
        <f>IF($E15990="","",IFERROR(VLOOKUP(TRIM(E15990&amp;""),'Référentiel Articles'!$A$2:$F$634,2,FALSE),""))</f>
      </c>
      <c r="D15990" s="83">
        <f>IF($E15990="","",IFERROR(VLOOKUP(TRIM(E15990&amp;""),'Référentiel Articles'!$A$2:$F$634,3,FALSE),""))</f>
      </c>
      <c r="E15990" s="81" t="str">
        <v/>
      </c>
      <c r="F15990" s="83">
        <f>IF($E15990="","",IFERROR(VLOOKUP(TRIM(E15990&amp;""),'Référentiel Articles'!$A$2:$F$634,4,FALSE),""))</f>
      </c>
      <c r="G15990" s="84">
        <f>IF($E15990="","",IFERROR(VLOOKUP(TRIM(E15990&amp;""),'Référentiel Articles'!$A$2:$F$634,5,FALSE),""))</f>
      </c>
      <c r="H15990" s="85" t="str">
        <v/>
      </c>
      <c r="I15990" s="84">
        <f>IF($E15990="","",IFERROR(VLOOKUP(TRIM(E15990&amp;""),'Référentiel Articles'!$A$2:$F$634,6,FALSE),""))</f>
      </c>
      <c r="J15990" s="90">
        <f>IF(OR($E15990="",$H15990=""),"",$H15990*$I15990)</f>
      </c>
      <c r="K15990" s="87" t="str">
        <v/>
      </c>
    </row>
    <row r="15991">
      <c r="A15991" s="74" t="str">
        <v/>
      </c>
      <c r="B15991" s="74" t="str">
        <v/>
      </c>
      <c r="C15991" s="75">
        <f>IF($E15991="","",IFERROR(VLOOKUP(TRIM(E15991&amp;""),'Référentiel Articles'!$A$2:$F$634,2,FALSE),""))</f>
      </c>
      <c r="D15991" s="75">
        <f>IF($E15991="","",IFERROR(VLOOKUP(TRIM(E15991&amp;""),'Référentiel Articles'!$A$2:$F$634,3,FALSE),""))</f>
      </c>
      <c r="E15991" s="74" t="str">
        <v/>
      </c>
      <c r="F15991" s="75">
        <f>IF($E15991="","",IFERROR(VLOOKUP(TRIM(E15991&amp;""),'Référentiel Articles'!$A$2:$F$634,4,FALSE),""))</f>
      </c>
      <c r="G15991" s="76">
        <f>IF($E15991="","",IFERROR(VLOOKUP(TRIM(E15991&amp;""),'Référentiel Articles'!$A$2:$F$634,5,FALSE),""))</f>
      </c>
      <c r="H15991" s="77" t="str">
        <v/>
      </c>
      <c r="I15991" s="76">
        <f>IF($E15991="","",IFERROR(VLOOKUP(TRIM(E15991&amp;""),'Référentiel Articles'!$A$2:$F$634,6,FALSE),""))</f>
      </c>
      <c r="J15991" s="78">
        <f>IF(OR($E15991="",$H15991=""),"",$H15991*$I15991)</f>
      </c>
      <c r="K15991" s="79" t="str">
        <v/>
      </c>
    </row>
    <row r="15992">
      <c r="A15992" s="81" t="str">
        <v/>
      </c>
      <c r="B15992" s="81" t="str">
        <v/>
      </c>
      <c r="C15992" s="83">
        <f>IF($E15992="","",IFERROR(VLOOKUP(TRIM(E15992&amp;""),'Référentiel Articles'!$A$2:$F$634,2,FALSE),""))</f>
      </c>
      <c r="D15992" s="83">
        <f>IF($E15992="","",IFERROR(VLOOKUP(TRIM(E15992&amp;""),'Référentiel Articles'!$A$2:$F$634,3,FALSE),""))</f>
      </c>
      <c r="E15992" s="81" t="str">
        <v/>
      </c>
      <c r="F15992" s="83">
        <f>IF($E15992="","",IFERROR(VLOOKUP(TRIM(E15992&amp;""),'Référentiel Articles'!$A$2:$F$634,4,FALSE),""))</f>
      </c>
      <c r="G15992" s="84">
        <f>IF($E15992="","",IFERROR(VLOOKUP(TRIM(E15992&amp;""),'Référentiel Articles'!$A$2:$F$634,5,FALSE),""))</f>
      </c>
      <c r="H15992" s="85" t="str">
        <v/>
      </c>
      <c r="I15992" s="84">
        <f>IF($E15992="","",IFERROR(VLOOKUP(TRIM(E15992&amp;""),'Référentiel Articles'!$A$2:$F$634,6,FALSE),""))</f>
      </c>
      <c r="J15992" s="90">
        <f>IF(OR($E15992="",$H15992=""),"",$H15992*$I15992)</f>
      </c>
      <c r="K15992" s="87" t="str">
        <v/>
      </c>
    </row>
    <row r="15993">
      <c r="A15993" s="74" t="str">
        <v/>
      </c>
      <c r="B15993" s="74" t="str">
        <v/>
      </c>
      <c r="C15993" s="75">
        <f>IF($E15993="","",IFERROR(VLOOKUP(TRIM(E15993&amp;""),'Référentiel Articles'!$A$2:$F$634,2,FALSE),""))</f>
      </c>
      <c r="D15993" s="75">
        <f>IF($E15993="","",IFERROR(VLOOKUP(TRIM(E15993&amp;""),'Référentiel Articles'!$A$2:$F$634,3,FALSE),""))</f>
      </c>
      <c r="E15993" s="74" t="str">
        <v/>
      </c>
      <c r="F15993" s="75">
        <f>IF($E15993="","",IFERROR(VLOOKUP(TRIM(E15993&amp;""),'Référentiel Articles'!$A$2:$F$634,4,FALSE),""))</f>
      </c>
      <c r="G15993" s="76">
        <f>IF($E15993="","",IFERROR(VLOOKUP(TRIM(E15993&amp;""),'Référentiel Articles'!$A$2:$F$634,5,FALSE),""))</f>
      </c>
      <c r="H15993" s="77" t="str">
        <v/>
      </c>
      <c r="I15993" s="76">
        <f>IF($E15993="","",IFERROR(VLOOKUP(TRIM(E15993&amp;""),'Référentiel Articles'!$A$2:$F$634,6,FALSE),""))</f>
      </c>
      <c r="J15993" s="78">
        <f>IF(OR($E15993="",$H15993=""),"",$H15993*$I15993)</f>
      </c>
      <c r="K15993" s="79" t="str">
        <v/>
      </c>
    </row>
    <row r="15994">
      <c r="A15994" s="81" t="str">
        <v/>
      </c>
      <c r="B15994" s="81" t="str">
        <v/>
      </c>
      <c r="C15994" s="83">
        <f>IF($E15994="","",IFERROR(VLOOKUP(TRIM(E15994&amp;""),'Référentiel Articles'!$A$2:$F$634,2,FALSE),""))</f>
      </c>
      <c r="D15994" s="83">
        <f>IF($E15994="","",IFERROR(VLOOKUP(TRIM(E15994&amp;""),'Référentiel Articles'!$A$2:$F$634,3,FALSE),""))</f>
      </c>
      <c r="E15994" s="81" t="str">
        <v/>
      </c>
      <c r="F15994" s="83">
        <f>IF($E15994="","",IFERROR(VLOOKUP(TRIM(E15994&amp;""),'Référentiel Articles'!$A$2:$F$634,4,FALSE),""))</f>
      </c>
      <c r="G15994" s="84">
        <f>IF($E15994="","",IFERROR(VLOOKUP(TRIM(E15994&amp;""),'Référentiel Articles'!$A$2:$F$634,5,FALSE),""))</f>
      </c>
      <c r="H15994" s="85" t="str">
        <v/>
      </c>
      <c r="I15994" s="84">
        <f>IF($E15994="","",IFERROR(VLOOKUP(TRIM(E15994&amp;""),'Référentiel Articles'!$A$2:$F$634,6,FALSE),""))</f>
      </c>
      <c r="J15994" s="90">
        <f>IF(OR($E15994="",$H15994=""),"",$H15994*$I15994)</f>
      </c>
      <c r="K15994" s="87" t="str">
        <v/>
      </c>
    </row>
    <row r="15995">
      <c r="A15995" s="74" t="str">
        <v/>
      </c>
      <c r="B15995" s="74" t="str">
        <v/>
      </c>
      <c r="C15995" s="75">
        <f>IF($E15995="","",IFERROR(VLOOKUP(TRIM(E15995&amp;""),'Référentiel Articles'!$A$2:$F$634,2,FALSE),""))</f>
      </c>
      <c r="D15995" s="75">
        <f>IF($E15995="","",IFERROR(VLOOKUP(TRIM(E15995&amp;""),'Référentiel Articles'!$A$2:$F$634,3,FALSE),""))</f>
      </c>
      <c r="E15995" s="74" t="str">
        <v/>
      </c>
      <c r="F15995" s="75">
        <f>IF($E15995="","",IFERROR(VLOOKUP(TRIM(E15995&amp;""),'Référentiel Articles'!$A$2:$F$634,4,FALSE),""))</f>
      </c>
      <c r="G15995" s="76">
        <f>IF($E15995="","",IFERROR(VLOOKUP(TRIM(E15995&amp;""),'Référentiel Articles'!$A$2:$F$634,5,FALSE),""))</f>
      </c>
      <c r="H15995" s="77" t="str">
        <v/>
      </c>
      <c r="I15995" s="76">
        <f>IF($E15995="","",IFERROR(VLOOKUP(TRIM(E15995&amp;""),'Référentiel Articles'!$A$2:$F$634,6,FALSE),""))</f>
      </c>
      <c r="J15995" s="78">
        <f>IF(OR($E15995="",$H15995=""),"",$H15995*$I15995)</f>
      </c>
      <c r="K15995" s="79" t="str">
        <v/>
      </c>
    </row>
    <row r="15996">
      <c r="A15996" s="81" t="str">
        <v/>
      </c>
      <c r="B15996" s="81" t="str">
        <v/>
      </c>
      <c r="C15996" s="83">
        <f>IF($E15996="","",IFERROR(VLOOKUP(TRIM(E15996&amp;""),'Référentiel Articles'!$A$2:$F$634,2,FALSE),""))</f>
      </c>
      <c r="D15996" s="83">
        <f>IF($E15996="","",IFERROR(VLOOKUP(TRIM(E15996&amp;""),'Référentiel Articles'!$A$2:$F$634,3,FALSE),""))</f>
      </c>
      <c r="E15996" s="81" t="str">
        <v/>
      </c>
      <c r="F15996" s="83">
        <f>IF($E15996="","",IFERROR(VLOOKUP(TRIM(E15996&amp;""),'Référentiel Articles'!$A$2:$F$634,4,FALSE),""))</f>
      </c>
      <c r="G15996" s="84">
        <f>IF($E15996="","",IFERROR(VLOOKUP(TRIM(E15996&amp;""),'Référentiel Articles'!$A$2:$F$634,5,FALSE),""))</f>
      </c>
      <c r="H15996" s="85" t="str">
        <v/>
      </c>
      <c r="I15996" s="84">
        <f>IF($E15996="","",IFERROR(VLOOKUP(TRIM(E15996&amp;""),'Référentiel Articles'!$A$2:$F$634,6,FALSE),""))</f>
      </c>
      <c r="J15996" s="90">
        <f>IF(OR($E15996="",$H15996=""),"",$H15996*$I15996)</f>
      </c>
      <c r="K15996" s="87" t="str">
        <v/>
      </c>
    </row>
    <row r="15997">
      <c r="A15997" s="74" t="str">
        <v/>
      </c>
      <c r="B15997" s="74" t="str">
        <v/>
      </c>
      <c r="C15997" s="75">
        <f>IF($E15997="","",IFERROR(VLOOKUP(TRIM(E15997&amp;""),'Référentiel Articles'!$A$2:$F$634,2,FALSE),""))</f>
      </c>
      <c r="D15997" s="75">
        <f>IF($E15997="","",IFERROR(VLOOKUP(TRIM(E15997&amp;""),'Référentiel Articles'!$A$2:$F$634,3,FALSE),""))</f>
      </c>
      <c r="E15997" s="74" t="str">
        <v/>
      </c>
      <c r="F15997" s="75">
        <f>IF($E15997="","",IFERROR(VLOOKUP(TRIM(E15997&amp;""),'Référentiel Articles'!$A$2:$F$634,4,FALSE),""))</f>
      </c>
      <c r="G15997" s="76">
        <f>IF($E15997="","",IFERROR(VLOOKUP(TRIM(E15997&amp;""),'Référentiel Articles'!$A$2:$F$634,5,FALSE),""))</f>
      </c>
      <c r="H15997" s="77" t="str">
        <v/>
      </c>
      <c r="I15997" s="76">
        <f>IF($E15997="","",IFERROR(VLOOKUP(TRIM(E15997&amp;""),'Référentiel Articles'!$A$2:$F$634,6,FALSE),""))</f>
      </c>
      <c r="J15997" s="78">
        <f>IF(OR($E15997="",$H15997=""),"",$H15997*$I15997)</f>
      </c>
      <c r="K15997" s="79" t="str">
        <v/>
      </c>
    </row>
    <row r="15998">
      <c r="A15998" s="81" t="str">
        <v/>
      </c>
      <c r="B15998" s="81" t="str">
        <v/>
      </c>
      <c r="C15998" s="83">
        <f>IF($E15998="","",IFERROR(VLOOKUP(TRIM(E15998&amp;""),'Référentiel Articles'!$A$2:$F$634,2,FALSE),""))</f>
      </c>
      <c r="D15998" s="83">
        <f>IF($E15998="","",IFERROR(VLOOKUP(TRIM(E15998&amp;""),'Référentiel Articles'!$A$2:$F$634,3,FALSE),""))</f>
      </c>
      <c r="E15998" s="81" t="str">
        <v/>
      </c>
      <c r="F15998" s="83">
        <f>IF($E15998="","",IFERROR(VLOOKUP(TRIM(E15998&amp;""),'Référentiel Articles'!$A$2:$F$634,4,FALSE),""))</f>
      </c>
      <c r="G15998" s="84">
        <f>IF($E15998="","",IFERROR(VLOOKUP(TRIM(E15998&amp;""),'Référentiel Articles'!$A$2:$F$634,5,FALSE),""))</f>
      </c>
      <c r="H15998" s="85" t="str">
        <v/>
      </c>
      <c r="I15998" s="84">
        <f>IF($E15998="","",IFERROR(VLOOKUP(TRIM(E15998&amp;""),'Référentiel Articles'!$A$2:$F$634,6,FALSE),""))</f>
      </c>
      <c r="J15998" s="90">
        <f>IF(OR($E15998="",$H15998=""),"",$H15998*$I15998)</f>
      </c>
      <c r="K15998" s="87" t="str">
        <v/>
      </c>
    </row>
    <row r="15999">
      <c r="A15999" s="74" t="str">
        <v/>
      </c>
      <c r="B15999" s="74" t="str">
        <v/>
      </c>
      <c r="C15999" s="75">
        <f>IF($E15999="","",IFERROR(VLOOKUP(TRIM(E15999&amp;""),'Référentiel Articles'!$A$2:$F$634,2,FALSE),""))</f>
      </c>
      <c r="D15999" s="75">
        <f>IF($E15999="","",IFERROR(VLOOKUP(TRIM(E15999&amp;""),'Référentiel Articles'!$A$2:$F$634,3,FALSE),""))</f>
      </c>
      <c r="E15999" s="74" t="str">
        <v/>
      </c>
      <c r="F15999" s="75">
        <f>IF($E15999="","",IFERROR(VLOOKUP(TRIM(E15999&amp;""),'Référentiel Articles'!$A$2:$F$634,4,FALSE),""))</f>
      </c>
      <c r="G15999" s="76">
        <f>IF($E15999="","",IFERROR(VLOOKUP(TRIM(E15999&amp;""),'Référentiel Articles'!$A$2:$F$634,5,FALSE),""))</f>
      </c>
      <c r="H15999" s="77" t="str">
        <v/>
      </c>
      <c r="I15999" s="76">
        <f>IF($E15999="","",IFERROR(VLOOKUP(TRIM(E15999&amp;""),'Référentiel Articles'!$A$2:$F$634,6,FALSE),""))</f>
      </c>
      <c r="J15999" s="78">
        <f>IF(OR($E15999="",$H15999=""),"",$H15999*$I15999)</f>
      </c>
      <c r="K15999" s="79" t="str">
        <v/>
      </c>
    </row>
    <row r="16000">
      <c r="A16000" s="81" t="str">
        <v/>
      </c>
      <c r="B16000" s="81" t="str">
        <v/>
      </c>
      <c r="C16000" s="83">
        <f>IF($E16000="","",IFERROR(VLOOKUP(TRIM(E16000&amp;""),'Référentiel Articles'!$A$2:$F$634,2,FALSE),""))</f>
      </c>
      <c r="D16000" s="83">
        <f>IF($E16000="","",IFERROR(VLOOKUP(TRIM(E16000&amp;""),'Référentiel Articles'!$A$2:$F$634,3,FALSE),""))</f>
      </c>
      <c r="E16000" s="81" t="str">
        <v/>
      </c>
      <c r="F16000" s="83">
        <f>IF($E16000="","",IFERROR(VLOOKUP(TRIM(E16000&amp;""),'Référentiel Articles'!$A$2:$F$634,4,FALSE),""))</f>
      </c>
      <c r="G16000" s="84">
        <f>IF($E16000="","",IFERROR(VLOOKUP(TRIM(E16000&amp;""),'Référentiel Articles'!$A$2:$F$634,5,FALSE),""))</f>
      </c>
      <c r="H16000" s="85" t="str">
        <v/>
      </c>
      <c r="I16000" s="84">
        <f>IF($E16000="","",IFERROR(VLOOKUP(TRIM(E16000&amp;""),'Référentiel Articles'!$A$2:$F$634,6,FALSE),""))</f>
      </c>
      <c r="J16000" s="90">
        <f>IF(OR($E16000="",$H16000=""),"",$H16000*$I16000)</f>
      </c>
      <c r="K16000" s="87" t="str">
        <v/>
      </c>
    </row>
    <row r="16001">
      <c r="A16001" s="74" t="str">
        <v/>
      </c>
      <c r="B16001" s="74" t="str">
        <v/>
      </c>
      <c r="C16001" s="75">
        <f>IF($E16001="","",IFERROR(VLOOKUP(TRIM(E16001&amp;""),'Référentiel Articles'!$A$2:$F$634,2,FALSE),""))</f>
      </c>
      <c r="D16001" s="75">
        <f>IF($E16001="","",IFERROR(VLOOKUP(TRIM(E16001&amp;""),'Référentiel Articles'!$A$2:$F$634,3,FALSE),""))</f>
      </c>
      <c r="E16001" s="74" t="str">
        <v/>
      </c>
      <c r="F16001" s="75">
        <f>IF($E16001="","",IFERROR(VLOOKUP(TRIM(E16001&amp;""),'Référentiel Articles'!$A$2:$F$634,4,FALSE),""))</f>
      </c>
      <c r="G16001" s="76">
        <f>IF($E16001="","",IFERROR(VLOOKUP(TRIM(E16001&amp;""),'Référentiel Articles'!$A$2:$F$634,5,FALSE),""))</f>
      </c>
      <c r="H16001" s="77" t="str">
        <v/>
      </c>
      <c r="I16001" s="76">
        <f>IF($E16001="","",IFERROR(VLOOKUP(TRIM(E16001&amp;""),'Référentiel Articles'!$A$2:$F$634,6,FALSE),""))</f>
      </c>
      <c r="J16001" s="78">
        <f>IF(OR($E16001="",$H16001=""),"",$H16001*$I16001)</f>
      </c>
      <c r="K16001" s="79" t="str">
        <v/>
      </c>
    </row>
    <row r="16002">
      <c r="A16002" s="81" t="str">
        <v/>
      </c>
      <c r="B16002" s="81" t="str">
        <v/>
      </c>
      <c r="C16002" s="83">
        <f>IF($E16002="","",IFERROR(VLOOKUP(TRIM(E16002&amp;""),'Référentiel Articles'!$A$2:$F$634,2,FALSE),""))</f>
      </c>
      <c r="D16002" s="83">
        <f>IF($E16002="","",IFERROR(VLOOKUP(TRIM(E16002&amp;""),'Référentiel Articles'!$A$2:$F$634,3,FALSE),""))</f>
      </c>
      <c r="E16002" s="81" t="str">
        <v/>
      </c>
      <c r="F16002" s="83">
        <f>IF($E16002="","",IFERROR(VLOOKUP(TRIM(E16002&amp;""),'Référentiel Articles'!$A$2:$F$634,4,FALSE),""))</f>
      </c>
      <c r="G16002" s="84">
        <f>IF($E16002="","",IFERROR(VLOOKUP(TRIM(E16002&amp;""),'Référentiel Articles'!$A$2:$F$634,5,FALSE),""))</f>
      </c>
      <c r="H16002" s="85" t="str">
        <v/>
      </c>
      <c r="I16002" s="84">
        <f>IF($E16002="","",IFERROR(VLOOKUP(TRIM(E16002&amp;""),'Référentiel Articles'!$A$2:$F$634,6,FALSE),""))</f>
      </c>
      <c r="J16002" s="90">
        <f>IF(OR($E16002="",$H16002=""),"",$H16002*$I16002)</f>
      </c>
      <c r="K16002" s="87" t="str">
        <v/>
      </c>
    </row>
    <row r="16003">
      <c r="A16003" s="74" t="str">
        <v/>
      </c>
      <c r="B16003" s="74" t="str">
        <v/>
      </c>
      <c r="C16003" s="75">
        <f>IF($E16003="","",IFERROR(VLOOKUP(TRIM(E16003&amp;""),'Référentiel Articles'!$A$2:$F$634,2,FALSE),""))</f>
      </c>
      <c r="D16003" s="75">
        <f>IF($E16003="","",IFERROR(VLOOKUP(TRIM(E16003&amp;""),'Référentiel Articles'!$A$2:$F$634,3,FALSE),""))</f>
      </c>
      <c r="E16003" s="74" t="str">
        <v/>
      </c>
      <c r="F16003" s="75">
        <f>IF($E16003="","",IFERROR(VLOOKUP(TRIM(E16003&amp;""),'Référentiel Articles'!$A$2:$F$634,4,FALSE),""))</f>
      </c>
      <c r="G16003" s="76">
        <f>IF($E16003="","",IFERROR(VLOOKUP(TRIM(E16003&amp;""),'Référentiel Articles'!$A$2:$F$634,5,FALSE),""))</f>
      </c>
      <c r="H16003" s="77" t="str">
        <v/>
      </c>
      <c r="I16003" s="76">
        <f>IF($E16003="","",IFERROR(VLOOKUP(TRIM(E16003&amp;""),'Référentiel Articles'!$A$2:$F$634,6,FALSE),""))</f>
      </c>
      <c r="J16003" s="78">
        <f>IF(OR($E16003="",$H16003=""),"",$H16003*$I16003)</f>
      </c>
      <c r="K16003" s="79" t="str">
        <v/>
      </c>
    </row>
    <row r="16004">
      <c r="A16004" s="81" t="str">
        <v/>
      </c>
      <c r="B16004" s="81" t="str">
        <v/>
      </c>
      <c r="C16004" s="83">
        <f>IF($E16004="","",IFERROR(VLOOKUP(TRIM(E16004&amp;""),'Référentiel Articles'!$A$2:$F$634,2,FALSE),""))</f>
      </c>
      <c r="D16004" s="83">
        <f>IF($E16004="","",IFERROR(VLOOKUP(TRIM(E16004&amp;""),'Référentiel Articles'!$A$2:$F$634,3,FALSE),""))</f>
      </c>
      <c r="E16004" s="81" t="str">
        <v/>
      </c>
      <c r="F16004" s="83">
        <f>IF($E16004="","",IFERROR(VLOOKUP(TRIM(E16004&amp;""),'Référentiel Articles'!$A$2:$F$634,4,FALSE),""))</f>
      </c>
      <c r="G16004" s="84">
        <f>IF($E16004="","",IFERROR(VLOOKUP(TRIM(E16004&amp;""),'Référentiel Articles'!$A$2:$F$634,5,FALSE),""))</f>
      </c>
      <c r="H16004" s="85" t="str">
        <v/>
      </c>
      <c r="I16004" s="84">
        <f>IF($E16004="","",IFERROR(VLOOKUP(TRIM(E16004&amp;""),'Référentiel Articles'!$A$2:$F$634,6,FALSE),""))</f>
      </c>
      <c r="J16004" s="90">
        <f>IF(OR($E16004="",$H16004=""),"",$H16004*$I16004)</f>
      </c>
      <c r="K16004" s="87" t="str">
        <v/>
      </c>
    </row>
    <row r="16005">
      <c r="A16005" s="74" t="str">
        <v/>
      </c>
      <c r="B16005" s="74" t="str">
        <v/>
      </c>
      <c r="C16005" s="75">
        <f>IF($E16005="","",IFERROR(VLOOKUP(TRIM(E16005&amp;""),'Référentiel Articles'!$A$2:$F$634,2,FALSE),""))</f>
      </c>
      <c r="D16005" s="75">
        <f>IF($E16005="","",IFERROR(VLOOKUP(TRIM(E16005&amp;""),'Référentiel Articles'!$A$2:$F$634,3,FALSE),""))</f>
      </c>
      <c r="E16005" s="74" t="str">
        <v/>
      </c>
      <c r="F16005" s="75">
        <f>IF($E16005="","",IFERROR(VLOOKUP(TRIM(E16005&amp;""),'Référentiel Articles'!$A$2:$F$634,4,FALSE),""))</f>
      </c>
      <c r="G16005" s="76">
        <f>IF($E16005="","",IFERROR(VLOOKUP(TRIM(E16005&amp;""),'Référentiel Articles'!$A$2:$F$634,5,FALSE),""))</f>
      </c>
      <c r="H16005" s="77" t="str">
        <v/>
      </c>
      <c r="I16005" s="76">
        <f>IF($E16005="","",IFERROR(VLOOKUP(TRIM(E16005&amp;""),'Référentiel Articles'!$A$2:$F$634,6,FALSE),""))</f>
      </c>
      <c r="J16005" s="78">
        <f>IF(OR($E16005="",$H16005=""),"",$H16005*$I16005)</f>
      </c>
      <c r="K16005" s="79" t="str">
        <v/>
      </c>
    </row>
    <row r="16006">
      <c r="A16006" s="81" t="str">
        <v/>
      </c>
      <c r="B16006" s="81" t="str">
        <v/>
      </c>
      <c r="C16006" s="83">
        <f>IF($E16006="","",IFERROR(VLOOKUP(TRIM(E16006&amp;""),'Référentiel Articles'!$A$2:$F$634,2,FALSE),""))</f>
      </c>
      <c r="D16006" s="83">
        <f>IF($E16006="","",IFERROR(VLOOKUP(TRIM(E16006&amp;""),'Référentiel Articles'!$A$2:$F$634,3,FALSE),""))</f>
      </c>
      <c r="E16006" s="81" t="str">
        <v/>
      </c>
      <c r="F16006" s="83">
        <f>IF($E16006="","",IFERROR(VLOOKUP(TRIM(E16006&amp;""),'Référentiel Articles'!$A$2:$F$634,4,FALSE),""))</f>
      </c>
      <c r="G16006" s="84">
        <f>IF($E16006="","",IFERROR(VLOOKUP(TRIM(E16006&amp;""),'Référentiel Articles'!$A$2:$F$634,5,FALSE),""))</f>
      </c>
      <c r="H16006" s="85" t="str">
        <v/>
      </c>
      <c r="I16006" s="84">
        <f>IF($E16006="","",IFERROR(VLOOKUP(TRIM(E16006&amp;""),'Référentiel Articles'!$A$2:$F$634,6,FALSE),""))</f>
      </c>
      <c r="J16006" s="90">
        <f>IF(OR($E16006="",$H16006=""),"",$H16006*$I16006)</f>
      </c>
      <c r="K16006" s="87" t="str">
        <v/>
      </c>
    </row>
    <row r="16007">
      <c r="A16007" s="74" t="str">
        <v/>
      </c>
      <c r="B16007" s="74" t="str">
        <v/>
      </c>
      <c r="C16007" s="75">
        <f>IF($E16007="","",IFERROR(VLOOKUP(TRIM(E16007&amp;""),'Référentiel Articles'!$A$2:$F$634,2,FALSE),""))</f>
      </c>
      <c r="D16007" s="75">
        <f>IF($E16007="","",IFERROR(VLOOKUP(TRIM(E16007&amp;""),'Référentiel Articles'!$A$2:$F$634,3,FALSE),""))</f>
      </c>
      <c r="E16007" s="74" t="str">
        <v/>
      </c>
      <c r="F16007" s="75">
        <f>IF($E16007="","",IFERROR(VLOOKUP(TRIM(E16007&amp;""),'Référentiel Articles'!$A$2:$F$634,4,FALSE),""))</f>
      </c>
      <c r="G16007" s="76">
        <f>IF($E16007="","",IFERROR(VLOOKUP(TRIM(E16007&amp;""),'Référentiel Articles'!$A$2:$F$634,5,FALSE),""))</f>
      </c>
      <c r="H16007" s="77" t="str">
        <v/>
      </c>
      <c r="I16007" s="76">
        <f>IF($E16007="","",IFERROR(VLOOKUP(TRIM(E16007&amp;""),'Référentiel Articles'!$A$2:$F$634,6,FALSE),""))</f>
      </c>
      <c r="J16007" s="78">
        <f>IF(OR($E16007="",$H16007=""),"",$H16007*$I16007)</f>
      </c>
      <c r="K16007" s="79" t="str">
        <v/>
      </c>
    </row>
    <row r="16008">
      <c r="A16008" s="81" t="str">
        <v/>
      </c>
      <c r="B16008" s="81" t="str">
        <v/>
      </c>
      <c r="C16008" s="83">
        <f>IF($E16008="","",IFERROR(VLOOKUP(TRIM(E16008&amp;""),'Référentiel Articles'!$A$2:$F$634,2,FALSE),""))</f>
      </c>
      <c r="D16008" s="83">
        <f>IF($E16008="","",IFERROR(VLOOKUP(TRIM(E16008&amp;""),'Référentiel Articles'!$A$2:$F$634,3,FALSE),""))</f>
      </c>
      <c r="E16008" s="81" t="str">
        <v/>
      </c>
      <c r="F16008" s="83">
        <f>IF($E16008="","",IFERROR(VLOOKUP(TRIM(E16008&amp;""),'Référentiel Articles'!$A$2:$F$634,4,FALSE),""))</f>
      </c>
      <c r="G16008" s="84">
        <f>IF($E16008="","",IFERROR(VLOOKUP(TRIM(E16008&amp;""),'Référentiel Articles'!$A$2:$F$634,5,FALSE),""))</f>
      </c>
      <c r="H16008" s="85" t="str">
        <v/>
      </c>
      <c r="I16008" s="84">
        <f>IF($E16008="","",IFERROR(VLOOKUP(TRIM(E16008&amp;""),'Référentiel Articles'!$A$2:$F$634,6,FALSE),""))</f>
      </c>
      <c r="J16008" s="90">
        <f>IF(OR($E16008="",$H16008=""),"",$H16008*$I16008)</f>
      </c>
      <c r="K16008" s="87" t="str">
        <v/>
      </c>
    </row>
    <row r="16009">
      <c r="A16009" s="74" t="str">
        <v/>
      </c>
      <c r="B16009" s="74" t="str">
        <v/>
      </c>
      <c r="C16009" s="75">
        <f>IF($E16009="","",IFERROR(VLOOKUP(TRIM(E16009&amp;""),'Référentiel Articles'!$A$2:$F$634,2,FALSE),""))</f>
      </c>
      <c r="D16009" s="75">
        <f>IF($E16009="","",IFERROR(VLOOKUP(TRIM(E16009&amp;""),'Référentiel Articles'!$A$2:$F$634,3,FALSE),""))</f>
      </c>
      <c r="E16009" s="74" t="str">
        <v/>
      </c>
      <c r="F16009" s="75">
        <f>IF($E16009="","",IFERROR(VLOOKUP(TRIM(E16009&amp;""),'Référentiel Articles'!$A$2:$F$634,4,FALSE),""))</f>
      </c>
      <c r="G16009" s="76">
        <f>IF($E16009="","",IFERROR(VLOOKUP(TRIM(E16009&amp;""),'Référentiel Articles'!$A$2:$F$634,5,FALSE),""))</f>
      </c>
      <c r="H16009" s="77" t="str">
        <v/>
      </c>
      <c r="I16009" s="76">
        <f>IF($E16009="","",IFERROR(VLOOKUP(TRIM(E16009&amp;""),'Référentiel Articles'!$A$2:$F$634,6,FALSE),""))</f>
      </c>
      <c r="J16009" s="78">
        <f>IF(OR($E16009="",$H16009=""),"",$H16009*$I16009)</f>
      </c>
      <c r="K16009" s="79" t="str">
        <v/>
      </c>
    </row>
    <row r="16010">
      <c r="A16010" s="81" t="str">
        <v/>
      </c>
      <c r="B16010" s="81" t="str">
        <v/>
      </c>
      <c r="C16010" s="83">
        <f>IF($E16010="","",IFERROR(VLOOKUP(TRIM(E16010&amp;""),'Référentiel Articles'!$A$2:$F$634,2,FALSE),""))</f>
      </c>
      <c r="D16010" s="83">
        <f>IF($E16010="","",IFERROR(VLOOKUP(TRIM(E16010&amp;""),'Référentiel Articles'!$A$2:$F$634,3,FALSE),""))</f>
      </c>
      <c r="E16010" s="81" t="str">
        <v/>
      </c>
      <c r="F16010" s="83">
        <f>IF($E16010="","",IFERROR(VLOOKUP(TRIM(E16010&amp;""),'Référentiel Articles'!$A$2:$F$634,4,FALSE),""))</f>
      </c>
      <c r="G16010" s="84">
        <f>IF($E16010="","",IFERROR(VLOOKUP(TRIM(E16010&amp;""),'Référentiel Articles'!$A$2:$F$634,5,FALSE),""))</f>
      </c>
      <c r="H16010" s="85" t="str">
        <v/>
      </c>
      <c r="I16010" s="84">
        <f>IF($E16010="","",IFERROR(VLOOKUP(TRIM(E16010&amp;""),'Référentiel Articles'!$A$2:$F$634,6,FALSE),""))</f>
      </c>
      <c r="J16010" s="90">
        <f>IF(OR($E16010="",$H16010=""),"",$H16010*$I16010)</f>
      </c>
      <c r="K16010" s="87" t="str">
        <v/>
      </c>
    </row>
    <row r="16011">
      <c r="A16011" s="74" t="str">
        <v/>
      </c>
      <c r="B16011" s="74" t="str">
        <v/>
      </c>
      <c r="C16011" s="75">
        <f>IF($E16011="","",IFERROR(VLOOKUP(TRIM(E16011&amp;""),'Référentiel Articles'!$A$2:$F$634,2,FALSE),""))</f>
      </c>
      <c r="D16011" s="75">
        <f>IF($E16011="","",IFERROR(VLOOKUP(TRIM(E16011&amp;""),'Référentiel Articles'!$A$2:$F$634,3,FALSE),""))</f>
      </c>
      <c r="E16011" s="74" t="str">
        <v/>
      </c>
      <c r="F16011" s="75">
        <f>IF($E16011="","",IFERROR(VLOOKUP(TRIM(E16011&amp;""),'Référentiel Articles'!$A$2:$F$634,4,FALSE),""))</f>
      </c>
      <c r="G16011" s="76">
        <f>IF($E16011="","",IFERROR(VLOOKUP(TRIM(E16011&amp;""),'Référentiel Articles'!$A$2:$F$634,5,FALSE),""))</f>
      </c>
      <c r="H16011" s="77" t="str">
        <v/>
      </c>
      <c r="I16011" s="76">
        <f>IF($E16011="","",IFERROR(VLOOKUP(TRIM(E16011&amp;""),'Référentiel Articles'!$A$2:$F$634,6,FALSE),""))</f>
      </c>
      <c r="J16011" s="78">
        <f>IF(OR($E16011="",$H16011=""),"",$H16011*$I16011)</f>
      </c>
      <c r="K16011" s="79" t="str">
        <v/>
      </c>
    </row>
    <row r="16012">
      <c r="A16012" s="81" t="str">
        <v/>
      </c>
      <c r="B16012" s="81" t="str">
        <v/>
      </c>
      <c r="C16012" s="83">
        <f>IF($E16012="","",IFERROR(VLOOKUP(TRIM(E16012&amp;""),'Référentiel Articles'!$A$2:$F$634,2,FALSE),""))</f>
      </c>
      <c r="D16012" s="83">
        <f>IF($E16012="","",IFERROR(VLOOKUP(TRIM(E16012&amp;""),'Référentiel Articles'!$A$2:$F$634,3,FALSE),""))</f>
      </c>
      <c r="E16012" s="81" t="str">
        <v/>
      </c>
      <c r="F16012" s="83">
        <f>IF($E16012="","",IFERROR(VLOOKUP(TRIM(E16012&amp;""),'Référentiel Articles'!$A$2:$F$634,4,FALSE),""))</f>
      </c>
      <c r="G16012" s="84">
        <f>IF($E16012="","",IFERROR(VLOOKUP(TRIM(E16012&amp;""),'Référentiel Articles'!$A$2:$F$634,5,FALSE),""))</f>
      </c>
      <c r="H16012" s="85" t="str">
        <v/>
      </c>
      <c r="I16012" s="84">
        <f>IF($E16012="","",IFERROR(VLOOKUP(TRIM(E16012&amp;""),'Référentiel Articles'!$A$2:$F$634,6,FALSE),""))</f>
      </c>
      <c r="J16012" s="90">
        <f>IF(OR($E16012="",$H16012=""),"",$H16012*$I16012)</f>
      </c>
      <c r="K16012" s="87" t="str">
        <v/>
      </c>
    </row>
    <row r="16013">
      <c r="A16013" s="74" t="str">
        <v/>
      </c>
      <c r="B16013" s="74" t="str">
        <v/>
      </c>
      <c r="C16013" s="75">
        <f>IF($E16013="","",IFERROR(VLOOKUP(TRIM(E16013&amp;""),'Référentiel Articles'!$A$2:$F$634,2,FALSE),""))</f>
      </c>
      <c r="D16013" s="75">
        <f>IF($E16013="","",IFERROR(VLOOKUP(TRIM(E16013&amp;""),'Référentiel Articles'!$A$2:$F$634,3,FALSE),""))</f>
      </c>
      <c r="E16013" s="74" t="str">
        <v/>
      </c>
      <c r="F16013" s="75">
        <f>IF($E16013="","",IFERROR(VLOOKUP(TRIM(E16013&amp;""),'Référentiel Articles'!$A$2:$F$634,4,FALSE),""))</f>
      </c>
      <c r="G16013" s="76">
        <f>IF($E16013="","",IFERROR(VLOOKUP(TRIM(E16013&amp;""),'Référentiel Articles'!$A$2:$F$634,5,FALSE),""))</f>
      </c>
      <c r="H16013" s="77" t="str">
        <v/>
      </c>
      <c r="I16013" s="76">
        <f>IF($E16013="","",IFERROR(VLOOKUP(TRIM(E16013&amp;""),'Référentiel Articles'!$A$2:$F$634,6,FALSE),""))</f>
      </c>
      <c r="J16013" s="78">
        <f>IF(OR($E16013="",$H16013=""),"",$H16013*$I16013)</f>
      </c>
      <c r="K16013" s="79" t="str">
        <v/>
      </c>
    </row>
    <row r="16014">
      <c r="A16014" s="81" t="str">
        <v/>
      </c>
      <c r="B16014" s="81" t="str">
        <v/>
      </c>
      <c r="C16014" s="83">
        <f>IF($E16014="","",IFERROR(VLOOKUP(TRIM(E16014&amp;""),'Référentiel Articles'!$A$2:$F$634,2,FALSE),""))</f>
      </c>
      <c r="D16014" s="83">
        <f>IF($E16014="","",IFERROR(VLOOKUP(TRIM(E16014&amp;""),'Référentiel Articles'!$A$2:$F$634,3,FALSE),""))</f>
      </c>
      <c r="E16014" s="81" t="str">
        <v/>
      </c>
      <c r="F16014" s="83">
        <f>IF($E16014="","",IFERROR(VLOOKUP(TRIM(E16014&amp;""),'Référentiel Articles'!$A$2:$F$634,4,FALSE),""))</f>
      </c>
      <c r="G16014" s="84">
        <f>IF($E16014="","",IFERROR(VLOOKUP(TRIM(E16014&amp;""),'Référentiel Articles'!$A$2:$F$634,5,FALSE),""))</f>
      </c>
      <c r="H16014" s="85" t="str">
        <v/>
      </c>
      <c r="I16014" s="84">
        <f>IF($E16014="","",IFERROR(VLOOKUP(TRIM(E16014&amp;""),'Référentiel Articles'!$A$2:$F$634,6,FALSE),""))</f>
      </c>
      <c r="J16014" s="90">
        <f>IF(OR($E16014="",$H16014=""),"",$H16014*$I16014)</f>
      </c>
      <c r="K16014" s="87" t="str">
        <v/>
      </c>
    </row>
    <row r="16015">
      <c r="A16015" s="74" t="str">
        <v/>
      </c>
      <c r="B16015" s="74" t="str">
        <v/>
      </c>
      <c r="C16015" s="75">
        <f>IF($E16015="","",IFERROR(VLOOKUP(TRIM(E16015&amp;""),'Référentiel Articles'!$A$2:$F$634,2,FALSE),""))</f>
      </c>
      <c r="D16015" s="75">
        <f>IF($E16015="","",IFERROR(VLOOKUP(TRIM(E16015&amp;""),'Référentiel Articles'!$A$2:$F$634,3,FALSE),""))</f>
      </c>
      <c r="E16015" s="74" t="str">
        <v/>
      </c>
      <c r="F16015" s="75">
        <f>IF($E16015="","",IFERROR(VLOOKUP(TRIM(E16015&amp;""),'Référentiel Articles'!$A$2:$F$634,4,FALSE),""))</f>
      </c>
      <c r="G16015" s="76">
        <f>IF($E16015="","",IFERROR(VLOOKUP(TRIM(E16015&amp;""),'Référentiel Articles'!$A$2:$F$634,5,FALSE),""))</f>
      </c>
      <c r="H16015" s="77" t="str">
        <v/>
      </c>
      <c r="I16015" s="76">
        <f>IF($E16015="","",IFERROR(VLOOKUP(TRIM(E16015&amp;""),'Référentiel Articles'!$A$2:$F$634,6,FALSE),""))</f>
      </c>
      <c r="J16015" s="78">
        <f>IF(OR($E16015="",$H16015=""),"",$H16015*$I16015)</f>
      </c>
      <c r="K16015" s="79" t="str">
        <v/>
      </c>
    </row>
    <row r="16016">
      <c r="A16016" s="81" t="str">
        <v/>
      </c>
      <c r="B16016" s="81" t="str">
        <v/>
      </c>
      <c r="C16016" s="83">
        <f>IF($E16016="","",IFERROR(VLOOKUP(TRIM(E16016&amp;""),'Référentiel Articles'!$A$2:$F$634,2,FALSE),""))</f>
      </c>
      <c r="D16016" s="83">
        <f>IF($E16016="","",IFERROR(VLOOKUP(TRIM(E16016&amp;""),'Référentiel Articles'!$A$2:$F$634,3,FALSE),""))</f>
      </c>
      <c r="E16016" s="81" t="str">
        <v/>
      </c>
      <c r="F16016" s="83">
        <f>IF($E16016="","",IFERROR(VLOOKUP(TRIM(E16016&amp;""),'Référentiel Articles'!$A$2:$F$634,4,FALSE),""))</f>
      </c>
      <c r="G16016" s="84">
        <f>IF($E16016="","",IFERROR(VLOOKUP(TRIM(E16016&amp;""),'Référentiel Articles'!$A$2:$F$634,5,FALSE),""))</f>
      </c>
      <c r="H16016" s="85" t="str">
        <v/>
      </c>
      <c r="I16016" s="84">
        <f>IF($E16016="","",IFERROR(VLOOKUP(TRIM(E16016&amp;""),'Référentiel Articles'!$A$2:$F$634,6,FALSE),""))</f>
      </c>
      <c r="J16016" s="90">
        <f>IF(OR($E16016="",$H16016=""),"",$H16016*$I16016)</f>
      </c>
      <c r="K16016" s="87" t="str">
        <v/>
      </c>
    </row>
    <row r="16017">
      <c r="A16017" s="74" t="str">
        <v/>
      </c>
      <c r="B16017" s="74" t="str">
        <v/>
      </c>
      <c r="C16017" s="75">
        <f>IF($E16017="","",IFERROR(VLOOKUP(TRIM(E16017&amp;""),'Référentiel Articles'!$A$2:$F$634,2,FALSE),""))</f>
      </c>
      <c r="D16017" s="75">
        <f>IF($E16017="","",IFERROR(VLOOKUP(TRIM(E16017&amp;""),'Référentiel Articles'!$A$2:$F$634,3,FALSE),""))</f>
      </c>
      <c r="E16017" s="74" t="str">
        <v/>
      </c>
      <c r="F16017" s="75">
        <f>IF($E16017="","",IFERROR(VLOOKUP(TRIM(E16017&amp;""),'Référentiel Articles'!$A$2:$F$634,4,FALSE),""))</f>
      </c>
      <c r="G16017" s="76">
        <f>IF($E16017="","",IFERROR(VLOOKUP(TRIM(E16017&amp;""),'Référentiel Articles'!$A$2:$F$634,5,FALSE),""))</f>
      </c>
      <c r="H16017" s="77" t="str">
        <v/>
      </c>
      <c r="I16017" s="76">
        <f>IF($E16017="","",IFERROR(VLOOKUP(TRIM(E16017&amp;""),'Référentiel Articles'!$A$2:$F$634,6,FALSE),""))</f>
      </c>
      <c r="J16017" s="78">
        <f>IF(OR($E16017="",$H16017=""),"",$H16017*$I16017)</f>
      </c>
      <c r="K16017" s="79" t="str">
        <v/>
      </c>
    </row>
    <row r="16018">
      <c r="A16018" s="81" t="str">
        <v/>
      </c>
      <c r="B16018" s="81" t="str">
        <v/>
      </c>
      <c r="C16018" s="83">
        <f>IF($E16018="","",IFERROR(VLOOKUP(TRIM(E16018&amp;""),'Référentiel Articles'!$A$2:$F$634,2,FALSE),""))</f>
      </c>
      <c r="D16018" s="83">
        <f>IF($E16018="","",IFERROR(VLOOKUP(TRIM(E16018&amp;""),'Référentiel Articles'!$A$2:$F$634,3,FALSE),""))</f>
      </c>
      <c r="E16018" s="81" t="str">
        <v/>
      </c>
      <c r="F16018" s="83">
        <f>IF($E16018="","",IFERROR(VLOOKUP(TRIM(E16018&amp;""),'Référentiel Articles'!$A$2:$F$634,4,FALSE),""))</f>
      </c>
      <c r="G16018" s="84">
        <f>IF($E16018="","",IFERROR(VLOOKUP(TRIM(E16018&amp;""),'Référentiel Articles'!$A$2:$F$634,5,FALSE),""))</f>
      </c>
      <c r="H16018" s="85" t="str">
        <v/>
      </c>
      <c r="I16018" s="84">
        <f>IF($E16018="","",IFERROR(VLOOKUP(TRIM(E16018&amp;""),'Référentiel Articles'!$A$2:$F$634,6,FALSE),""))</f>
      </c>
      <c r="J16018" s="90">
        <f>IF(OR($E16018="",$H16018=""),"",$H16018*$I16018)</f>
      </c>
      <c r="K16018" s="87" t="str">
        <v/>
      </c>
    </row>
    <row r="16019">
      <c r="A16019" s="74" t="str">
        <v/>
      </c>
      <c r="B16019" s="74" t="str">
        <v/>
      </c>
      <c r="C16019" s="75">
        <f>IF($E16019="","",IFERROR(VLOOKUP(TRIM(E16019&amp;""),'Référentiel Articles'!$A$2:$F$634,2,FALSE),""))</f>
      </c>
      <c r="D16019" s="75">
        <f>IF($E16019="","",IFERROR(VLOOKUP(TRIM(E16019&amp;""),'Référentiel Articles'!$A$2:$F$634,3,FALSE),""))</f>
      </c>
      <c r="E16019" s="74" t="str">
        <v/>
      </c>
      <c r="F16019" s="75">
        <f>IF($E16019="","",IFERROR(VLOOKUP(TRIM(E16019&amp;""),'Référentiel Articles'!$A$2:$F$634,4,FALSE),""))</f>
      </c>
      <c r="G16019" s="76">
        <f>IF($E16019="","",IFERROR(VLOOKUP(TRIM(E16019&amp;""),'Référentiel Articles'!$A$2:$F$634,5,FALSE),""))</f>
      </c>
      <c r="H16019" s="77" t="str">
        <v/>
      </c>
      <c r="I16019" s="76">
        <f>IF($E16019="","",IFERROR(VLOOKUP(TRIM(E16019&amp;""),'Référentiel Articles'!$A$2:$F$634,6,FALSE),""))</f>
      </c>
      <c r="J16019" s="78">
        <f>IF(OR($E16019="",$H16019=""),"",$H16019*$I16019)</f>
      </c>
      <c r="K16019" s="79" t="str">
        <v/>
      </c>
    </row>
    <row r="16020">
      <c r="A16020" s="81" t="str">
        <v/>
      </c>
      <c r="B16020" s="81" t="str">
        <v/>
      </c>
      <c r="C16020" s="83">
        <f>IF($E16020="","",IFERROR(VLOOKUP(TRIM(E16020&amp;""),'Référentiel Articles'!$A$2:$F$634,2,FALSE),""))</f>
      </c>
      <c r="D16020" s="83">
        <f>IF($E16020="","",IFERROR(VLOOKUP(TRIM(E16020&amp;""),'Référentiel Articles'!$A$2:$F$634,3,FALSE),""))</f>
      </c>
      <c r="E16020" s="81" t="str">
        <v/>
      </c>
      <c r="F16020" s="83">
        <f>IF($E16020="","",IFERROR(VLOOKUP(TRIM(E16020&amp;""),'Référentiel Articles'!$A$2:$F$634,4,FALSE),""))</f>
      </c>
      <c r="G16020" s="84">
        <f>IF($E16020="","",IFERROR(VLOOKUP(TRIM(E16020&amp;""),'Référentiel Articles'!$A$2:$F$634,5,FALSE),""))</f>
      </c>
      <c r="H16020" s="85" t="str">
        <v/>
      </c>
      <c r="I16020" s="84">
        <f>IF($E16020="","",IFERROR(VLOOKUP(TRIM(E16020&amp;""),'Référentiel Articles'!$A$2:$F$634,6,FALSE),""))</f>
      </c>
      <c r="J16020" s="90">
        <f>IF(OR($E16020="",$H16020=""),"",$H16020*$I16020)</f>
      </c>
      <c r="K16020" s="87" t="str">
        <v/>
      </c>
    </row>
    <row r="16021">
      <c r="A16021" s="74" t="str">
        <v/>
      </c>
      <c r="B16021" s="74" t="str">
        <v/>
      </c>
      <c r="C16021" s="75">
        <f>IF($E16021="","",IFERROR(VLOOKUP(TRIM(E16021&amp;""),'Référentiel Articles'!$A$2:$F$634,2,FALSE),""))</f>
      </c>
      <c r="D16021" s="75">
        <f>IF($E16021="","",IFERROR(VLOOKUP(TRIM(E16021&amp;""),'Référentiel Articles'!$A$2:$F$634,3,FALSE),""))</f>
      </c>
      <c r="E16021" s="74" t="str">
        <v/>
      </c>
      <c r="F16021" s="75">
        <f>IF($E16021="","",IFERROR(VLOOKUP(TRIM(E16021&amp;""),'Référentiel Articles'!$A$2:$F$634,4,FALSE),""))</f>
      </c>
      <c r="G16021" s="76">
        <f>IF($E16021="","",IFERROR(VLOOKUP(TRIM(E16021&amp;""),'Référentiel Articles'!$A$2:$F$634,5,FALSE),""))</f>
      </c>
      <c r="H16021" s="77" t="str">
        <v/>
      </c>
      <c r="I16021" s="76">
        <f>IF($E16021="","",IFERROR(VLOOKUP(TRIM(E16021&amp;""),'Référentiel Articles'!$A$2:$F$634,6,FALSE),""))</f>
      </c>
      <c r="J16021" s="78">
        <f>IF(OR($E16021="",$H16021=""),"",$H16021*$I16021)</f>
      </c>
      <c r="K16021" s="79" t="str">
        <v/>
      </c>
    </row>
    <row r="16022">
      <c r="A16022" s="81" t="str">
        <v/>
      </c>
      <c r="B16022" s="81" t="str">
        <v/>
      </c>
      <c r="C16022" s="83">
        <f>IF($E16022="","",IFERROR(VLOOKUP(TRIM(E16022&amp;""),'Référentiel Articles'!$A$2:$F$634,2,FALSE),""))</f>
      </c>
      <c r="D16022" s="83">
        <f>IF($E16022="","",IFERROR(VLOOKUP(TRIM(E16022&amp;""),'Référentiel Articles'!$A$2:$F$634,3,FALSE),""))</f>
      </c>
      <c r="E16022" s="81" t="str">
        <v/>
      </c>
      <c r="F16022" s="83">
        <f>IF($E16022="","",IFERROR(VLOOKUP(TRIM(E16022&amp;""),'Référentiel Articles'!$A$2:$F$634,4,FALSE),""))</f>
      </c>
      <c r="G16022" s="84">
        <f>IF($E16022="","",IFERROR(VLOOKUP(TRIM(E16022&amp;""),'Référentiel Articles'!$A$2:$F$634,5,FALSE),""))</f>
      </c>
      <c r="H16022" s="85" t="str">
        <v/>
      </c>
      <c r="I16022" s="84">
        <f>IF($E16022="","",IFERROR(VLOOKUP(TRIM(E16022&amp;""),'Référentiel Articles'!$A$2:$F$634,6,FALSE),""))</f>
      </c>
      <c r="J16022" s="90">
        <f>IF(OR($E16022="",$H16022=""),"",$H16022*$I16022)</f>
      </c>
      <c r="K16022" s="87" t="str">
        <v/>
      </c>
    </row>
    <row r="16023">
      <c r="A16023" s="74" t="str">
        <v/>
      </c>
      <c r="B16023" s="74" t="str">
        <v/>
      </c>
      <c r="C16023" s="75">
        <f>IF($E16023="","",IFERROR(VLOOKUP(TRIM(E16023&amp;""),'Référentiel Articles'!$A$2:$F$634,2,FALSE),""))</f>
      </c>
      <c r="D16023" s="75">
        <f>IF($E16023="","",IFERROR(VLOOKUP(TRIM(E16023&amp;""),'Référentiel Articles'!$A$2:$F$634,3,FALSE),""))</f>
      </c>
      <c r="E16023" s="74" t="str">
        <v/>
      </c>
      <c r="F16023" s="75">
        <f>IF($E16023="","",IFERROR(VLOOKUP(TRIM(E16023&amp;""),'Référentiel Articles'!$A$2:$F$634,4,FALSE),""))</f>
      </c>
      <c r="G16023" s="76">
        <f>IF($E16023="","",IFERROR(VLOOKUP(TRIM(E16023&amp;""),'Référentiel Articles'!$A$2:$F$634,5,FALSE),""))</f>
      </c>
      <c r="H16023" s="77" t="str">
        <v/>
      </c>
      <c r="I16023" s="76">
        <f>IF($E16023="","",IFERROR(VLOOKUP(TRIM(E16023&amp;""),'Référentiel Articles'!$A$2:$F$634,6,FALSE),""))</f>
      </c>
      <c r="J16023" s="78">
        <f>IF(OR($E16023="",$H16023=""),"",$H16023*$I16023)</f>
      </c>
      <c r="K16023" s="79" t="str">
        <v/>
      </c>
    </row>
    <row r="16024">
      <c r="A16024" s="81" t="str">
        <v/>
      </c>
      <c r="B16024" s="81" t="str">
        <v/>
      </c>
      <c r="C16024" s="83">
        <f>IF($E16024="","",IFERROR(VLOOKUP(TRIM(E16024&amp;""),'Référentiel Articles'!$A$2:$F$634,2,FALSE),""))</f>
      </c>
      <c r="D16024" s="83">
        <f>IF($E16024="","",IFERROR(VLOOKUP(TRIM(E16024&amp;""),'Référentiel Articles'!$A$2:$F$634,3,FALSE),""))</f>
      </c>
      <c r="E16024" s="81" t="str">
        <v/>
      </c>
      <c r="F16024" s="83">
        <f>IF($E16024="","",IFERROR(VLOOKUP(TRIM(E16024&amp;""),'Référentiel Articles'!$A$2:$F$634,4,FALSE),""))</f>
      </c>
      <c r="G16024" s="84">
        <f>IF($E16024="","",IFERROR(VLOOKUP(TRIM(E16024&amp;""),'Référentiel Articles'!$A$2:$F$634,5,FALSE),""))</f>
      </c>
      <c r="H16024" s="85" t="str">
        <v/>
      </c>
      <c r="I16024" s="84">
        <f>IF($E16024="","",IFERROR(VLOOKUP(TRIM(E16024&amp;""),'Référentiel Articles'!$A$2:$F$634,6,FALSE),""))</f>
      </c>
      <c r="J16024" s="90">
        <f>IF(OR($E16024="",$H16024=""),"",$H16024*$I16024)</f>
      </c>
      <c r="K16024" s="87" t="str">
        <v/>
      </c>
    </row>
    <row r="16025">
      <c r="A16025" s="74" t="str">
        <v/>
      </c>
      <c r="B16025" s="74" t="str">
        <v/>
      </c>
      <c r="C16025" s="75">
        <f>IF($E16025="","",IFERROR(VLOOKUP(TRIM(E16025&amp;""),'Référentiel Articles'!$A$2:$F$634,2,FALSE),""))</f>
      </c>
      <c r="D16025" s="75">
        <f>IF($E16025="","",IFERROR(VLOOKUP(TRIM(E16025&amp;""),'Référentiel Articles'!$A$2:$F$634,3,FALSE),""))</f>
      </c>
      <c r="E16025" s="74" t="str">
        <v/>
      </c>
      <c r="F16025" s="75">
        <f>IF($E16025="","",IFERROR(VLOOKUP(TRIM(E16025&amp;""),'Référentiel Articles'!$A$2:$F$634,4,FALSE),""))</f>
      </c>
      <c r="G16025" s="76">
        <f>IF($E16025="","",IFERROR(VLOOKUP(TRIM(E16025&amp;""),'Référentiel Articles'!$A$2:$F$634,5,FALSE),""))</f>
      </c>
      <c r="H16025" s="77" t="str">
        <v/>
      </c>
      <c r="I16025" s="76">
        <f>IF($E16025="","",IFERROR(VLOOKUP(TRIM(E16025&amp;""),'Référentiel Articles'!$A$2:$F$634,6,FALSE),""))</f>
      </c>
      <c r="J16025" s="78">
        <f>IF(OR($E16025="",$H16025=""),"",$H16025*$I16025)</f>
      </c>
      <c r="K16025" s="79" t="str">
        <v/>
      </c>
    </row>
    <row r="16026">
      <c r="A16026" s="81" t="str">
        <v/>
      </c>
      <c r="B16026" s="81" t="str">
        <v/>
      </c>
      <c r="C16026" s="83">
        <f>IF($E16026="","",IFERROR(VLOOKUP(TRIM(E16026&amp;""),'Référentiel Articles'!$A$2:$F$634,2,FALSE),""))</f>
      </c>
      <c r="D16026" s="83">
        <f>IF($E16026="","",IFERROR(VLOOKUP(TRIM(E16026&amp;""),'Référentiel Articles'!$A$2:$F$634,3,FALSE),""))</f>
      </c>
      <c r="E16026" s="81" t="str">
        <v/>
      </c>
      <c r="F16026" s="83">
        <f>IF($E16026="","",IFERROR(VLOOKUP(TRIM(E16026&amp;""),'Référentiel Articles'!$A$2:$F$634,4,FALSE),""))</f>
      </c>
      <c r="G16026" s="84">
        <f>IF($E16026="","",IFERROR(VLOOKUP(TRIM(E16026&amp;""),'Référentiel Articles'!$A$2:$F$634,5,FALSE),""))</f>
      </c>
      <c r="H16026" s="85" t="str">
        <v/>
      </c>
      <c r="I16026" s="84">
        <f>IF($E16026="","",IFERROR(VLOOKUP(TRIM(E16026&amp;""),'Référentiel Articles'!$A$2:$F$634,6,FALSE),""))</f>
      </c>
      <c r="J16026" s="90">
        <f>IF(OR($E16026="",$H16026=""),"",$H16026*$I16026)</f>
      </c>
      <c r="K16026" s="87" t="str">
        <v/>
      </c>
    </row>
    <row r="16027">
      <c r="A16027" s="74" t="str">
        <v/>
      </c>
      <c r="B16027" s="74" t="str">
        <v/>
      </c>
      <c r="C16027" s="75">
        <f>IF($E16027="","",IFERROR(VLOOKUP(TRIM(E16027&amp;""),'Référentiel Articles'!$A$2:$F$634,2,FALSE),""))</f>
      </c>
      <c r="D16027" s="75">
        <f>IF($E16027="","",IFERROR(VLOOKUP(TRIM(E16027&amp;""),'Référentiel Articles'!$A$2:$F$634,3,FALSE),""))</f>
      </c>
      <c r="E16027" s="74" t="str">
        <v/>
      </c>
      <c r="F16027" s="75">
        <f>IF($E16027="","",IFERROR(VLOOKUP(TRIM(E16027&amp;""),'Référentiel Articles'!$A$2:$F$634,4,FALSE),""))</f>
      </c>
      <c r="G16027" s="76">
        <f>IF($E16027="","",IFERROR(VLOOKUP(TRIM(E16027&amp;""),'Référentiel Articles'!$A$2:$F$634,5,FALSE),""))</f>
      </c>
      <c r="H16027" s="77" t="str">
        <v/>
      </c>
      <c r="I16027" s="76">
        <f>IF($E16027="","",IFERROR(VLOOKUP(TRIM(E16027&amp;""),'Référentiel Articles'!$A$2:$F$634,6,FALSE),""))</f>
      </c>
      <c r="J16027" s="78">
        <f>IF(OR($E16027="",$H16027=""),"",$H16027*$I16027)</f>
      </c>
      <c r="K16027" s="79" t="str">
        <v/>
      </c>
    </row>
    <row r="16028">
      <c r="A16028" s="81" t="str">
        <v/>
      </c>
      <c r="B16028" s="81" t="str">
        <v/>
      </c>
      <c r="C16028" s="83">
        <f>IF($E16028="","",IFERROR(VLOOKUP(TRIM(E16028&amp;""),'Référentiel Articles'!$A$2:$F$634,2,FALSE),""))</f>
      </c>
      <c r="D16028" s="83">
        <f>IF($E16028="","",IFERROR(VLOOKUP(TRIM(E16028&amp;""),'Référentiel Articles'!$A$2:$F$634,3,FALSE),""))</f>
      </c>
      <c r="E16028" s="81" t="str">
        <v/>
      </c>
      <c r="F16028" s="83">
        <f>IF($E16028="","",IFERROR(VLOOKUP(TRIM(E16028&amp;""),'Référentiel Articles'!$A$2:$F$634,4,FALSE),""))</f>
      </c>
      <c r="G16028" s="84">
        <f>IF($E16028="","",IFERROR(VLOOKUP(TRIM(E16028&amp;""),'Référentiel Articles'!$A$2:$F$634,5,FALSE),""))</f>
      </c>
      <c r="H16028" s="85" t="str">
        <v/>
      </c>
      <c r="I16028" s="84">
        <f>IF($E16028="","",IFERROR(VLOOKUP(TRIM(E16028&amp;""),'Référentiel Articles'!$A$2:$F$634,6,FALSE),""))</f>
      </c>
      <c r="J16028" s="90">
        <f>IF(OR($E16028="",$H16028=""),"",$H16028*$I16028)</f>
      </c>
      <c r="K16028" s="87" t="str">
        <v/>
      </c>
    </row>
    <row r="16029">
      <c r="A16029" s="74" t="str">
        <v/>
      </c>
      <c r="B16029" s="74" t="str">
        <v/>
      </c>
      <c r="C16029" s="75">
        <f>IF($E16029="","",IFERROR(VLOOKUP(TRIM(E16029&amp;""),'Référentiel Articles'!$A$2:$F$634,2,FALSE),""))</f>
      </c>
      <c r="D16029" s="75">
        <f>IF($E16029="","",IFERROR(VLOOKUP(TRIM(E16029&amp;""),'Référentiel Articles'!$A$2:$F$634,3,FALSE),""))</f>
      </c>
      <c r="E16029" s="74" t="str">
        <v/>
      </c>
      <c r="F16029" s="75">
        <f>IF($E16029="","",IFERROR(VLOOKUP(TRIM(E16029&amp;""),'Référentiel Articles'!$A$2:$F$634,4,FALSE),""))</f>
      </c>
      <c r="G16029" s="76">
        <f>IF($E16029="","",IFERROR(VLOOKUP(TRIM(E16029&amp;""),'Référentiel Articles'!$A$2:$F$634,5,FALSE),""))</f>
      </c>
      <c r="H16029" s="77" t="str">
        <v/>
      </c>
      <c r="I16029" s="76">
        <f>IF($E16029="","",IFERROR(VLOOKUP(TRIM(E16029&amp;""),'Référentiel Articles'!$A$2:$F$634,6,FALSE),""))</f>
      </c>
      <c r="J16029" s="78">
        <f>IF(OR($E16029="",$H16029=""),"",$H16029*$I16029)</f>
      </c>
      <c r="K16029" s="79" t="str">
        <v/>
      </c>
    </row>
    <row r="16030">
      <c r="A16030" s="81" t="str">
        <v/>
      </c>
      <c r="B16030" s="81" t="str">
        <v/>
      </c>
      <c r="C16030" s="83">
        <f>IF($E16030="","",IFERROR(VLOOKUP(TRIM(E16030&amp;""),'Référentiel Articles'!$A$2:$F$634,2,FALSE),""))</f>
      </c>
      <c r="D16030" s="83">
        <f>IF($E16030="","",IFERROR(VLOOKUP(TRIM(E16030&amp;""),'Référentiel Articles'!$A$2:$F$634,3,FALSE),""))</f>
      </c>
      <c r="E16030" s="81" t="str">
        <v/>
      </c>
      <c r="F16030" s="83">
        <f>IF($E16030="","",IFERROR(VLOOKUP(TRIM(E16030&amp;""),'Référentiel Articles'!$A$2:$F$634,4,FALSE),""))</f>
      </c>
      <c r="G16030" s="84">
        <f>IF($E16030="","",IFERROR(VLOOKUP(TRIM(E16030&amp;""),'Référentiel Articles'!$A$2:$F$634,5,FALSE),""))</f>
      </c>
      <c r="H16030" s="85" t="str">
        <v/>
      </c>
      <c r="I16030" s="84">
        <f>IF($E16030="","",IFERROR(VLOOKUP(TRIM(E16030&amp;""),'Référentiel Articles'!$A$2:$F$634,6,FALSE),""))</f>
      </c>
      <c r="J16030" s="90">
        <f>IF(OR($E16030="",$H16030=""),"",$H16030*$I16030)</f>
      </c>
      <c r="K16030" s="87" t="str">
        <v/>
      </c>
    </row>
    <row r="16031">
      <c r="A16031" s="74" t="str">
        <v/>
      </c>
      <c r="B16031" s="74" t="str">
        <v/>
      </c>
      <c r="C16031" s="75">
        <f>IF($E16031="","",IFERROR(VLOOKUP(TRIM(E16031&amp;""),'Référentiel Articles'!$A$2:$F$634,2,FALSE),""))</f>
      </c>
      <c r="D16031" s="75">
        <f>IF($E16031="","",IFERROR(VLOOKUP(TRIM(E16031&amp;""),'Référentiel Articles'!$A$2:$F$634,3,FALSE),""))</f>
      </c>
      <c r="E16031" s="74" t="str">
        <v/>
      </c>
      <c r="F16031" s="75">
        <f>IF($E16031="","",IFERROR(VLOOKUP(TRIM(E16031&amp;""),'Référentiel Articles'!$A$2:$F$634,4,FALSE),""))</f>
      </c>
      <c r="G16031" s="76">
        <f>IF($E16031="","",IFERROR(VLOOKUP(TRIM(E16031&amp;""),'Référentiel Articles'!$A$2:$F$634,5,FALSE),""))</f>
      </c>
      <c r="H16031" s="77" t="str">
        <v/>
      </c>
      <c r="I16031" s="76">
        <f>IF($E16031="","",IFERROR(VLOOKUP(TRIM(E16031&amp;""),'Référentiel Articles'!$A$2:$F$634,6,FALSE),""))</f>
      </c>
      <c r="J16031" s="78">
        <f>IF(OR($E16031="",$H16031=""),"",$H16031*$I16031)</f>
      </c>
      <c r="K16031" s="79" t="str">
        <v/>
      </c>
    </row>
    <row r="16032">
      <c r="A16032" s="81" t="str">
        <v/>
      </c>
      <c r="B16032" s="81" t="str">
        <v/>
      </c>
      <c r="C16032" s="83">
        <f>IF($E16032="","",IFERROR(VLOOKUP(TRIM(E16032&amp;""),'Référentiel Articles'!$A$2:$F$634,2,FALSE),""))</f>
      </c>
      <c r="D16032" s="83">
        <f>IF($E16032="","",IFERROR(VLOOKUP(TRIM(E16032&amp;""),'Référentiel Articles'!$A$2:$F$634,3,FALSE),""))</f>
      </c>
      <c r="E16032" s="81" t="str">
        <v/>
      </c>
      <c r="F16032" s="83">
        <f>IF($E16032="","",IFERROR(VLOOKUP(TRIM(E16032&amp;""),'Référentiel Articles'!$A$2:$F$634,4,FALSE),""))</f>
      </c>
      <c r="G16032" s="84">
        <f>IF($E16032="","",IFERROR(VLOOKUP(TRIM(E16032&amp;""),'Référentiel Articles'!$A$2:$F$634,5,FALSE),""))</f>
      </c>
      <c r="H16032" s="85" t="str">
        <v/>
      </c>
      <c r="I16032" s="84">
        <f>IF($E16032="","",IFERROR(VLOOKUP(TRIM(E16032&amp;""),'Référentiel Articles'!$A$2:$F$634,6,FALSE),""))</f>
      </c>
      <c r="J16032" s="90">
        <f>IF(OR($E16032="",$H16032=""),"",$H16032*$I16032)</f>
      </c>
      <c r="K16032" s="87" t="str">
        <v/>
      </c>
    </row>
    <row r="16033">
      <c r="A16033" s="74" t="str">
        <v/>
      </c>
      <c r="B16033" s="74" t="str">
        <v/>
      </c>
      <c r="C16033" s="75">
        <f>IF($E16033="","",IFERROR(VLOOKUP(TRIM(E16033&amp;""),'Référentiel Articles'!$A$2:$F$634,2,FALSE),""))</f>
      </c>
      <c r="D16033" s="75">
        <f>IF($E16033="","",IFERROR(VLOOKUP(TRIM(E16033&amp;""),'Référentiel Articles'!$A$2:$F$634,3,FALSE),""))</f>
      </c>
      <c r="E16033" s="74" t="str">
        <v/>
      </c>
      <c r="F16033" s="75">
        <f>IF($E16033="","",IFERROR(VLOOKUP(TRIM(E16033&amp;""),'Référentiel Articles'!$A$2:$F$634,4,FALSE),""))</f>
      </c>
      <c r="G16033" s="76">
        <f>IF($E16033="","",IFERROR(VLOOKUP(TRIM(E16033&amp;""),'Référentiel Articles'!$A$2:$F$634,5,FALSE),""))</f>
      </c>
      <c r="H16033" s="77" t="str">
        <v/>
      </c>
      <c r="I16033" s="76">
        <f>IF($E16033="","",IFERROR(VLOOKUP(TRIM(E16033&amp;""),'Référentiel Articles'!$A$2:$F$634,6,FALSE),""))</f>
      </c>
      <c r="J16033" s="78">
        <f>IF(OR($E16033="",$H16033=""),"",$H16033*$I16033)</f>
      </c>
      <c r="K16033" s="79" t="str">
        <v/>
      </c>
    </row>
    <row r="16034">
      <c r="A16034" s="81" t="str">
        <v/>
      </c>
      <c r="B16034" s="81" t="str">
        <v/>
      </c>
      <c r="C16034" s="83">
        <f>IF($E16034="","",IFERROR(VLOOKUP(TRIM(E16034&amp;""),'Référentiel Articles'!$A$2:$F$634,2,FALSE),""))</f>
      </c>
      <c r="D16034" s="83">
        <f>IF($E16034="","",IFERROR(VLOOKUP(TRIM(E16034&amp;""),'Référentiel Articles'!$A$2:$F$634,3,FALSE),""))</f>
      </c>
      <c r="E16034" s="81" t="str">
        <v/>
      </c>
      <c r="F16034" s="83">
        <f>IF($E16034="","",IFERROR(VLOOKUP(TRIM(E16034&amp;""),'Référentiel Articles'!$A$2:$F$634,4,FALSE),""))</f>
      </c>
      <c r="G16034" s="84">
        <f>IF($E16034="","",IFERROR(VLOOKUP(TRIM(E16034&amp;""),'Référentiel Articles'!$A$2:$F$634,5,FALSE),""))</f>
      </c>
      <c r="H16034" s="85" t="str">
        <v/>
      </c>
      <c r="I16034" s="84">
        <f>IF($E16034="","",IFERROR(VLOOKUP(TRIM(E16034&amp;""),'Référentiel Articles'!$A$2:$F$634,6,FALSE),""))</f>
      </c>
      <c r="J16034" s="90">
        <f>IF(OR($E16034="",$H16034=""),"",$H16034*$I16034)</f>
      </c>
      <c r="K16034" s="87" t="str">
        <v/>
      </c>
    </row>
    <row r="16035">
      <c r="A16035" s="74" t="str">
        <v/>
      </c>
      <c r="B16035" s="74" t="str">
        <v/>
      </c>
      <c r="C16035" s="75">
        <f>IF($E16035="","",IFERROR(VLOOKUP(TRIM(E16035&amp;""),'Référentiel Articles'!$A$2:$F$634,2,FALSE),""))</f>
      </c>
      <c r="D16035" s="75">
        <f>IF($E16035="","",IFERROR(VLOOKUP(TRIM(E16035&amp;""),'Référentiel Articles'!$A$2:$F$634,3,FALSE),""))</f>
      </c>
      <c r="E16035" s="74" t="str">
        <v/>
      </c>
      <c r="F16035" s="75">
        <f>IF($E16035="","",IFERROR(VLOOKUP(TRIM(E16035&amp;""),'Référentiel Articles'!$A$2:$F$634,4,FALSE),""))</f>
      </c>
      <c r="G16035" s="76">
        <f>IF($E16035="","",IFERROR(VLOOKUP(TRIM(E16035&amp;""),'Référentiel Articles'!$A$2:$F$634,5,FALSE),""))</f>
      </c>
      <c r="H16035" s="77" t="str">
        <v/>
      </c>
      <c r="I16035" s="76">
        <f>IF($E16035="","",IFERROR(VLOOKUP(TRIM(E16035&amp;""),'Référentiel Articles'!$A$2:$F$634,6,FALSE),""))</f>
      </c>
      <c r="J16035" s="78">
        <f>IF(OR($E16035="",$H16035=""),"",$H16035*$I16035)</f>
      </c>
      <c r="K16035" s="79" t="str">
        <v/>
      </c>
    </row>
    <row r="16036">
      <c r="A16036" s="81" t="str">
        <v/>
      </c>
      <c r="B16036" s="81" t="str">
        <v/>
      </c>
      <c r="C16036" s="83">
        <f>IF($E16036="","",IFERROR(VLOOKUP(TRIM(E16036&amp;""),'Référentiel Articles'!$A$2:$F$634,2,FALSE),""))</f>
      </c>
      <c r="D16036" s="83">
        <f>IF($E16036="","",IFERROR(VLOOKUP(TRIM(E16036&amp;""),'Référentiel Articles'!$A$2:$F$634,3,FALSE),""))</f>
      </c>
      <c r="E16036" s="81" t="str">
        <v/>
      </c>
      <c r="F16036" s="83">
        <f>IF($E16036="","",IFERROR(VLOOKUP(TRIM(E16036&amp;""),'Référentiel Articles'!$A$2:$F$634,4,FALSE),""))</f>
      </c>
      <c r="G16036" s="84">
        <f>IF($E16036="","",IFERROR(VLOOKUP(TRIM(E16036&amp;""),'Référentiel Articles'!$A$2:$F$634,5,FALSE),""))</f>
      </c>
      <c r="H16036" s="85" t="str">
        <v/>
      </c>
      <c r="I16036" s="84">
        <f>IF($E16036="","",IFERROR(VLOOKUP(TRIM(E16036&amp;""),'Référentiel Articles'!$A$2:$F$634,6,FALSE),""))</f>
      </c>
      <c r="J16036" s="90">
        <f>IF(OR($E16036="",$H16036=""),"",$H16036*$I16036)</f>
      </c>
      <c r="K16036" s="87" t="str">
        <v/>
      </c>
    </row>
    <row r="16037">
      <c r="A16037" s="74" t="str">
        <v/>
      </c>
      <c r="B16037" s="74" t="str">
        <v/>
      </c>
      <c r="C16037" s="75">
        <f>IF($E16037="","",IFERROR(VLOOKUP(TRIM(E16037&amp;""),'Référentiel Articles'!$A$2:$F$634,2,FALSE),""))</f>
      </c>
      <c r="D16037" s="75">
        <f>IF($E16037="","",IFERROR(VLOOKUP(TRIM(E16037&amp;""),'Référentiel Articles'!$A$2:$F$634,3,FALSE),""))</f>
      </c>
      <c r="E16037" s="74" t="str">
        <v/>
      </c>
      <c r="F16037" s="75">
        <f>IF($E16037="","",IFERROR(VLOOKUP(TRIM(E16037&amp;""),'Référentiel Articles'!$A$2:$F$634,4,FALSE),""))</f>
      </c>
      <c r="G16037" s="76">
        <f>IF($E16037="","",IFERROR(VLOOKUP(TRIM(E16037&amp;""),'Référentiel Articles'!$A$2:$F$634,5,FALSE),""))</f>
      </c>
      <c r="H16037" s="77" t="str">
        <v/>
      </c>
      <c r="I16037" s="76">
        <f>IF($E16037="","",IFERROR(VLOOKUP(TRIM(E16037&amp;""),'Référentiel Articles'!$A$2:$F$634,6,FALSE),""))</f>
      </c>
      <c r="J16037" s="78">
        <f>IF(OR($E16037="",$H16037=""),"",$H16037*$I16037)</f>
      </c>
      <c r="K16037" s="79" t="str">
        <v/>
      </c>
    </row>
    <row r="16038">
      <c r="A16038" s="81" t="str">
        <v/>
      </c>
      <c r="B16038" s="81" t="str">
        <v/>
      </c>
      <c r="C16038" s="83">
        <f>IF($E16038="","",IFERROR(VLOOKUP(TRIM(E16038&amp;""),'Référentiel Articles'!$A$2:$F$634,2,FALSE),""))</f>
      </c>
      <c r="D16038" s="83">
        <f>IF($E16038="","",IFERROR(VLOOKUP(TRIM(E16038&amp;""),'Référentiel Articles'!$A$2:$F$634,3,FALSE),""))</f>
      </c>
      <c r="E16038" s="81" t="str">
        <v/>
      </c>
      <c r="F16038" s="83">
        <f>IF($E16038="","",IFERROR(VLOOKUP(TRIM(E16038&amp;""),'Référentiel Articles'!$A$2:$F$634,4,FALSE),""))</f>
      </c>
      <c r="G16038" s="84">
        <f>IF($E16038="","",IFERROR(VLOOKUP(TRIM(E16038&amp;""),'Référentiel Articles'!$A$2:$F$634,5,FALSE),""))</f>
      </c>
      <c r="H16038" s="85" t="str">
        <v/>
      </c>
      <c r="I16038" s="84">
        <f>IF($E16038="","",IFERROR(VLOOKUP(TRIM(E16038&amp;""),'Référentiel Articles'!$A$2:$F$634,6,FALSE),""))</f>
      </c>
      <c r="J16038" s="90">
        <f>IF(OR($E16038="",$H16038=""),"",$H16038*$I16038)</f>
      </c>
      <c r="K16038" s="87" t="str">
        <v/>
      </c>
    </row>
    <row r="16039">
      <c r="A16039" s="74" t="str">
        <v/>
      </c>
      <c r="B16039" s="74" t="str">
        <v/>
      </c>
      <c r="C16039" s="75">
        <f>IF($E16039="","",IFERROR(VLOOKUP(TRIM(E16039&amp;""),'Référentiel Articles'!$A$2:$F$634,2,FALSE),""))</f>
      </c>
      <c r="D16039" s="75">
        <f>IF($E16039="","",IFERROR(VLOOKUP(TRIM(E16039&amp;""),'Référentiel Articles'!$A$2:$F$634,3,FALSE),""))</f>
      </c>
      <c r="E16039" s="74" t="str">
        <v/>
      </c>
      <c r="F16039" s="75">
        <f>IF($E16039="","",IFERROR(VLOOKUP(TRIM(E16039&amp;""),'Référentiel Articles'!$A$2:$F$634,4,FALSE),""))</f>
      </c>
      <c r="G16039" s="76">
        <f>IF($E16039="","",IFERROR(VLOOKUP(TRIM(E16039&amp;""),'Référentiel Articles'!$A$2:$F$634,5,FALSE),""))</f>
      </c>
      <c r="H16039" s="77" t="str">
        <v/>
      </c>
      <c r="I16039" s="76">
        <f>IF($E16039="","",IFERROR(VLOOKUP(TRIM(E16039&amp;""),'Référentiel Articles'!$A$2:$F$634,6,FALSE),""))</f>
      </c>
      <c r="J16039" s="78">
        <f>IF(OR($E16039="",$H16039=""),"",$H16039*$I16039)</f>
      </c>
      <c r="K16039" s="79" t="str">
        <v/>
      </c>
    </row>
    <row r="16040">
      <c r="A16040" s="81" t="str">
        <v/>
      </c>
      <c r="B16040" s="81" t="str">
        <v/>
      </c>
      <c r="C16040" s="83">
        <f>IF($E16040="","",IFERROR(VLOOKUP(TRIM(E16040&amp;""),'Référentiel Articles'!$A$2:$F$634,2,FALSE),""))</f>
      </c>
      <c r="D16040" s="83">
        <f>IF($E16040="","",IFERROR(VLOOKUP(TRIM(E16040&amp;""),'Référentiel Articles'!$A$2:$F$634,3,FALSE),""))</f>
      </c>
      <c r="E16040" s="81" t="str">
        <v/>
      </c>
      <c r="F16040" s="83">
        <f>IF($E16040="","",IFERROR(VLOOKUP(TRIM(E16040&amp;""),'Référentiel Articles'!$A$2:$F$634,4,FALSE),""))</f>
      </c>
      <c r="G16040" s="84">
        <f>IF($E16040="","",IFERROR(VLOOKUP(TRIM(E16040&amp;""),'Référentiel Articles'!$A$2:$F$634,5,FALSE),""))</f>
      </c>
      <c r="H16040" s="85" t="str">
        <v/>
      </c>
      <c r="I16040" s="84">
        <f>IF($E16040="","",IFERROR(VLOOKUP(TRIM(E16040&amp;""),'Référentiel Articles'!$A$2:$F$634,6,FALSE),""))</f>
      </c>
      <c r="J16040" s="90">
        <f>IF(OR($E16040="",$H16040=""),"",$H16040*$I16040)</f>
      </c>
      <c r="K16040" s="87" t="str">
        <v/>
      </c>
    </row>
    <row r="16041">
      <c r="A16041" s="74" t="str">
        <v/>
      </c>
      <c r="B16041" s="74" t="str">
        <v/>
      </c>
      <c r="C16041" s="75">
        <f>IF($E16041="","",IFERROR(VLOOKUP(TRIM(E16041&amp;""),'Référentiel Articles'!$A$2:$F$634,2,FALSE),""))</f>
      </c>
      <c r="D16041" s="75">
        <f>IF($E16041="","",IFERROR(VLOOKUP(TRIM(E16041&amp;""),'Référentiel Articles'!$A$2:$F$634,3,FALSE),""))</f>
      </c>
      <c r="E16041" s="74" t="str">
        <v/>
      </c>
      <c r="F16041" s="75">
        <f>IF($E16041="","",IFERROR(VLOOKUP(TRIM(E16041&amp;""),'Référentiel Articles'!$A$2:$F$634,4,FALSE),""))</f>
      </c>
      <c r="G16041" s="76">
        <f>IF($E16041="","",IFERROR(VLOOKUP(TRIM(E16041&amp;""),'Référentiel Articles'!$A$2:$F$634,5,FALSE),""))</f>
      </c>
      <c r="H16041" s="77" t="str">
        <v/>
      </c>
      <c r="I16041" s="76">
        <f>IF($E16041="","",IFERROR(VLOOKUP(TRIM(E16041&amp;""),'Référentiel Articles'!$A$2:$F$634,6,FALSE),""))</f>
      </c>
      <c r="J16041" s="78">
        <f>IF(OR($E16041="",$H16041=""),"",$H16041*$I16041)</f>
      </c>
      <c r="K16041" s="79" t="str">
        <v/>
      </c>
    </row>
    <row r="16042">
      <c r="A16042" s="81" t="str">
        <v/>
      </c>
      <c r="B16042" s="81" t="str">
        <v/>
      </c>
      <c r="C16042" s="83">
        <f>IF($E16042="","",IFERROR(VLOOKUP(TRIM(E16042&amp;""),'Référentiel Articles'!$A$2:$F$634,2,FALSE),""))</f>
      </c>
      <c r="D16042" s="83">
        <f>IF($E16042="","",IFERROR(VLOOKUP(TRIM(E16042&amp;""),'Référentiel Articles'!$A$2:$F$634,3,FALSE),""))</f>
      </c>
      <c r="E16042" s="81" t="str">
        <v/>
      </c>
      <c r="F16042" s="83">
        <f>IF($E16042="","",IFERROR(VLOOKUP(TRIM(E16042&amp;""),'Référentiel Articles'!$A$2:$F$634,4,FALSE),""))</f>
      </c>
      <c r="G16042" s="84">
        <f>IF($E16042="","",IFERROR(VLOOKUP(TRIM(E16042&amp;""),'Référentiel Articles'!$A$2:$F$634,5,FALSE),""))</f>
      </c>
      <c r="H16042" s="85" t="str">
        <v/>
      </c>
      <c r="I16042" s="84">
        <f>IF($E16042="","",IFERROR(VLOOKUP(TRIM(E16042&amp;""),'Référentiel Articles'!$A$2:$F$634,6,FALSE),""))</f>
      </c>
      <c r="J16042" s="90">
        <f>IF(OR($E16042="",$H16042=""),"",$H16042*$I16042)</f>
      </c>
      <c r="K16042" s="87" t="str">
        <v/>
      </c>
    </row>
    <row r="16043">
      <c r="A16043" s="74" t="str">
        <v/>
      </c>
      <c r="B16043" s="74" t="str">
        <v/>
      </c>
      <c r="C16043" s="75">
        <f>IF($E16043="","",IFERROR(VLOOKUP(TRIM(E16043&amp;""),'Référentiel Articles'!$A$2:$F$634,2,FALSE),""))</f>
      </c>
      <c r="D16043" s="75">
        <f>IF($E16043="","",IFERROR(VLOOKUP(TRIM(E16043&amp;""),'Référentiel Articles'!$A$2:$F$634,3,FALSE),""))</f>
      </c>
      <c r="E16043" s="74" t="str">
        <v/>
      </c>
      <c r="F16043" s="75">
        <f>IF($E16043="","",IFERROR(VLOOKUP(TRIM(E16043&amp;""),'Référentiel Articles'!$A$2:$F$634,4,FALSE),""))</f>
      </c>
      <c r="G16043" s="76">
        <f>IF($E16043="","",IFERROR(VLOOKUP(TRIM(E16043&amp;""),'Référentiel Articles'!$A$2:$F$634,5,FALSE),""))</f>
      </c>
      <c r="H16043" s="77" t="str">
        <v/>
      </c>
      <c r="I16043" s="76">
        <f>IF($E16043="","",IFERROR(VLOOKUP(TRIM(E16043&amp;""),'Référentiel Articles'!$A$2:$F$634,6,FALSE),""))</f>
      </c>
      <c r="J16043" s="78">
        <f>IF(OR($E16043="",$H16043=""),"",$H16043*$I16043)</f>
      </c>
      <c r="K16043" s="79" t="str">
        <v/>
      </c>
    </row>
    <row r="16044">
      <c r="A16044" s="81" t="str">
        <v/>
      </c>
      <c r="B16044" s="81" t="str">
        <v/>
      </c>
      <c r="C16044" s="83">
        <f>IF($E16044="","",IFERROR(VLOOKUP(TRIM(E16044&amp;""),'Référentiel Articles'!$A$2:$F$634,2,FALSE),""))</f>
      </c>
      <c r="D16044" s="83">
        <f>IF($E16044="","",IFERROR(VLOOKUP(TRIM(E16044&amp;""),'Référentiel Articles'!$A$2:$F$634,3,FALSE),""))</f>
      </c>
      <c r="E16044" s="81" t="str">
        <v/>
      </c>
      <c r="F16044" s="83">
        <f>IF($E16044="","",IFERROR(VLOOKUP(TRIM(E16044&amp;""),'Référentiel Articles'!$A$2:$F$634,4,FALSE),""))</f>
      </c>
      <c r="G16044" s="84">
        <f>IF($E16044="","",IFERROR(VLOOKUP(TRIM(E16044&amp;""),'Référentiel Articles'!$A$2:$F$634,5,FALSE),""))</f>
      </c>
      <c r="H16044" s="85" t="str">
        <v/>
      </c>
      <c r="I16044" s="84">
        <f>IF($E16044="","",IFERROR(VLOOKUP(TRIM(E16044&amp;""),'Référentiel Articles'!$A$2:$F$634,6,FALSE),""))</f>
      </c>
      <c r="J16044" s="90">
        <f>IF(OR($E16044="",$H16044=""),"",$H16044*$I16044)</f>
      </c>
      <c r="K16044" s="87" t="str">
        <v/>
      </c>
    </row>
    <row r="16045">
      <c r="A16045" s="74" t="str">
        <v/>
      </c>
      <c r="B16045" s="74" t="str">
        <v/>
      </c>
      <c r="C16045" s="75">
        <f>IF($E16045="","",IFERROR(VLOOKUP(TRIM(E16045&amp;""),'Référentiel Articles'!$A$2:$F$634,2,FALSE),""))</f>
      </c>
      <c r="D16045" s="75">
        <f>IF($E16045="","",IFERROR(VLOOKUP(TRIM(E16045&amp;""),'Référentiel Articles'!$A$2:$F$634,3,FALSE),""))</f>
      </c>
      <c r="E16045" s="74" t="str">
        <v/>
      </c>
      <c r="F16045" s="75">
        <f>IF($E16045="","",IFERROR(VLOOKUP(TRIM(E16045&amp;""),'Référentiel Articles'!$A$2:$F$634,4,FALSE),""))</f>
      </c>
      <c r="G16045" s="76">
        <f>IF($E16045="","",IFERROR(VLOOKUP(TRIM(E16045&amp;""),'Référentiel Articles'!$A$2:$F$634,5,FALSE),""))</f>
      </c>
      <c r="H16045" s="77" t="str">
        <v/>
      </c>
      <c r="I16045" s="76">
        <f>IF($E16045="","",IFERROR(VLOOKUP(TRIM(E16045&amp;""),'Référentiel Articles'!$A$2:$F$634,6,FALSE),""))</f>
      </c>
      <c r="J16045" s="78">
        <f>IF(OR($E16045="",$H16045=""),"",$H16045*$I16045)</f>
      </c>
      <c r="K16045" s="79" t="str">
        <v/>
      </c>
    </row>
    <row r="16046">
      <c r="A16046" s="81" t="str">
        <v/>
      </c>
      <c r="B16046" s="81" t="str">
        <v/>
      </c>
      <c r="C16046" s="83">
        <f>IF($E16046="","",IFERROR(VLOOKUP(TRIM(E16046&amp;""),'Référentiel Articles'!$A$2:$F$634,2,FALSE),""))</f>
      </c>
      <c r="D16046" s="83">
        <f>IF($E16046="","",IFERROR(VLOOKUP(TRIM(E16046&amp;""),'Référentiel Articles'!$A$2:$F$634,3,FALSE),""))</f>
      </c>
      <c r="E16046" s="81" t="str">
        <v/>
      </c>
      <c r="F16046" s="83">
        <f>IF($E16046="","",IFERROR(VLOOKUP(TRIM(E16046&amp;""),'Référentiel Articles'!$A$2:$F$634,4,FALSE),""))</f>
      </c>
      <c r="G16046" s="84">
        <f>IF($E16046="","",IFERROR(VLOOKUP(TRIM(E16046&amp;""),'Référentiel Articles'!$A$2:$F$634,5,FALSE),""))</f>
      </c>
      <c r="H16046" s="85" t="str">
        <v/>
      </c>
      <c r="I16046" s="84">
        <f>IF($E16046="","",IFERROR(VLOOKUP(TRIM(E16046&amp;""),'Référentiel Articles'!$A$2:$F$634,6,FALSE),""))</f>
      </c>
      <c r="J16046" s="90">
        <f>IF(OR($E16046="",$H16046=""),"",$H16046*$I16046)</f>
      </c>
      <c r="K16046" s="87" t="str">
        <v/>
      </c>
    </row>
    <row r="16047">
      <c r="A16047" s="74" t="str">
        <v/>
      </c>
      <c r="B16047" s="74" t="str">
        <v/>
      </c>
      <c r="C16047" s="75">
        <f>IF($E16047="","",IFERROR(VLOOKUP(TRIM(E16047&amp;""),'Référentiel Articles'!$A$2:$F$634,2,FALSE),""))</f>
      </c>
      <c r="D16047" s="75">
        <f>IF($E16047="","",IFERROR(VLOOKUP(TRIM(E16047&amp;""),'Référentiel Articles'!$A$2:$F$634,3,FALSE),""))</f>
      </c>
      <c r="E16047" s="74" t="str">
        <v/>
      </c>
      <c r="F16047" s="75">
        <f>IF($E16047="","",IFERROR(VLOOKUP(TRIM(E16047&amp;""),'Référentiel Articles'!$A$2:$F$634,4,FALSE),""))</f>
      </c>
      <c r="G16047" s="76">
        <f>IF($E16047="","",IFERROR(VLOOKUP(TRIM(E16047&amp;""),'Référentiel Articles'!$A$2:$F$634,5,FALSE),""))</f>
      </c>
      <c r="H16047" s="77" t="str">
        <v/>
      </c>
      <c r="I16047" s="76">
        <f>IF($E16047="","",IFERROR(VLOOKUP(TRIM(E16047&amp;""),'Référentiel Articles'!$A$2:$F$634,6,FALSE),""))</f>
      </c>
      <c r="J16047" s="78">
        <f>IF(OR($E16047="",$H16047=""),"",$H16047*$I16047)</f>
      </c>
      <c r="K16047" s="79" t="str">
        <v/>
      </c>
    </row>
    <row r="16048">
      <c r="A16048" s="81" t="str">
        <v/>
      </c>
      <c r="B16048" s="81" t="str">
        <v/>
      </c>
      <c r="C16048" s="83">
        <f>IF($E16048="","",IFERROR(VLOOKUP(TRIM(E16048&amp;""),'Référentiel Articles'!$A$2:$F$634,2,FALSE),""))</f>
      </c>
      <c r="D16048" s="83">
        <f>IF($E16048="","",IFERROR(VLOOKUP(TRIM(E16048&amp;""),'Référentiel Articles'!$A$2:$F$634,3,FALSE),""))</f>
      </c>
      <c r="E16048" s="81" t="str">
        <v/>
      </c>
      <c r="F16048" s="83">
        <f>IF($E16048="","",IFERROR(VLOOKUP(TRIM(E16048&amp;""),'Référentiel Articles'!$A$2:$F$634,4,FALSE),""))</f>
      </c>
      <c r="G16048" s="84">
        <f>IF($E16048="","",IFERROR(VLOOKUP(TRIM(E16048&amp;""),'Référentiel Articles'!$A$2:$F$634,5,FALSE),""))</f>
      </c>
      <c r="H16048" s="85" t="str">
        <v/>
      </c>
      <c r="I16048" s="84">
        <f>IF($E16048="","",IFERROR(VLOOKUP(TRIM(E16048&amp;""),'Référentiel Articles'!$A$2:$F$634,6,FALSE),""))</f>
      </c>
      <c r="J16048" s="90">
        <f>IF(OR($E16048="",$H16048=""),"",$H16048*$I16048)</f>
      </c>
      <c r="K16048" s="87" t="str">
        <v/>
      </c>
    </row>
    <row r="16049">
      <c r="A16049" s="74" t="str">
        <v/>
      </c>
      <c r="B16049" s="74" t="str">
        <v/>
      </c>
      <c r="C16049" s="75">
        <f>IF($E16049="","",IFERROR(VLOOKUP(TRIM(E16049&amp;""),'Référentiel Articles'!$A$2:$F$634,2,FALSE),""))</f>
      </c>
      <c r="D16049" s="75">
        <f>IF($E16049="","",IFERROR(VLOOKUP(TRIM(E16049&amp;""),'Référentiel Articles'!$A$2:$F$634,3,FALSE),""))</f>
      </c>
      <c r="E16049" s="74" t="str">
        <v/>
      </c>
      <c r="F16049" s="75">
        <f>IF($E16049="","",IFERROR(VLOOKUP(TRIM(E16049&amp;""),'Référentiel Articles'!$A$2:$F$634,4,FALSE),""))</f>
      </c>
      <c r="G16049" s="76">
        <f>IF($E16049="","",IFERROR(VLOOKUP(TRIM(E16049&amp;""),'Référentiel Articles'!$A$2:$F$634,5,FALSE),""))</f>
      </c>
      <c r="H16049" s="77" t="str">
        <v/>
      </c>
      <c r="I16049" s="76">
        <f>IF($E16049="","",IFERROR(VLOOKUP(TRIM(E16049&amp;""),'Référentiel Articles'!$A$2:$F$634,6,FALSE),""))</f>
      </c>
      <c r="J16049" s="78">
        <f>IF(OR($E16049="",$H16049=""),"",$H16049*$I16049)</f>
      </c>
      <c r="K16049" s="79" t="str">
        <v/>
      </c>
    </row>
    <row r="16050">
      <c r="A16050" s="81" t="str">
        <v/>
      </c>
      <c r="B16050" s="81" t="str">
        <v/>
      </c>
      <c r="C16050" s="83">
        <f>IF($E16050="","",IFERROR(VLOOKUP(TRIM(E16050&amp;""),'Référentiel Articles'!$A$2:$F$634,2,FALSE),""))</f>
      </c>
      <c r="D16050" s="83">
        <f>IF($E16050="","",IFERROR(VLOOKUP(TRIM(E16050&amp;""),'Référentiel Articles'!$A$2:$F$634,3,FALSE),""))</f>
      </c>
      <c r="E16050" s="81" t="str">
        <v/>
      </c>
      <c r="F16050" s="83">
        <f>IF($E16050="","",IFERROR(VLOOKUP(TRIM(E16050&amp;""),'Référentiel Articles'!$A$2:$F$634,4,FALSE),""))</f>
      </c>
      <c r="G16050" s="84">
        <f>IF($E16050="","",IFERROR(VLOOKUP(TRIM(E16050&amp;""),'Référentiel Articles'!$A$2:$F$634,5,FALSE),""))</f>
      </c>
      <c r="H16050" s="85" t="str">
        <v/>
      </c>
      <c r="I16050" s="84">
        <f>IF($E16050="","",IFERROR(VLOOKUP(TRIM(E16050&amp;""),'Référentiel Articles'!$A$2:$F$634,6,FALSE),""))</f>
      </c>
      <c r="J16050" s="90">
        <f>IF(OR($E16050="",$H16050=""),"",$H16050*$I16050)</f>
      </c>
      <c r="K16050" s="87" t="str">
        <v/>
      </c>
    </row>
    <row r="16051">
      <c r="A16051" s="74" t="str">
        <v/>
      </c>
      <c r="B16051" s="74" t="str">
        <v/>
      </c>
      <c r="C16051" s="75">
        <f>IF($E16051="","",IFERROR(VLOOKUP(TRIM(E16051&amp;""),'Référentiel Articles'!$A$2:$F$634,2,FALSE),""))</f>
      </c>
      <c r="D16051" s="75">
        <f>IF($E16051="","",IFERROR(VLOOKUP(TRIM(E16051&amp;""),'Référentiel Articles'!$A$2:$F$634,3,FALSE),""))</f>
      </c>
      <c r="E16051" s="74" t="str">
        <v/>
      </c>
      <c r="F16051" s="75">
        <f>IF($E16051="","",IFERROR(VLOOKUP(TRIM(E16051&amp;""),'Référentiel Articles'!$A$2:$F$634,4,FALSE),""))</f>
      </c>
      <c r="G16051" s="76">
        <f>IF($E16051="","",IFERROR(VLOOKUP(TRIM(E16051&amp;""),'Référentiel Articles'!$A$2:$F$634,5,FALSE),""))</f>
      </c>
      <c r="H16051" s="77" t="str">
        <v/>
      </c>
      <c r="I16051" s="76">
        <f>IF($E16051="","",IFERROR(VLOOKUP(TRIM(E16051&amp;""),'Référentiel Articles'!$A$2:$F$634,6,FALSE),""))</f>
      </c>
      <c r="J16051" s="78">
        <f>IF(OR($E16051="",$H16051=""),"",$H16051*$I16051)</f>
      </c>
      <c r="K16051" s="79" t="str">
        <v/>
      </c>
    </row>
    <row r="16052">
      <c r="A16052" s="81" t="str">
        <v/>
      </c>
      <c r="B16052" s="81" t="str">
        <v/>
      </c>
      <c r="C16052" s="83">
        <f>IF($E16052="","",IFERROR(VLOOKUP(TRIM(E16052&amp;""),'Référentiel Articles'!$A$2:$F$634,2,FALSE),""))</f>
      </c>
      <c r="D16052" s="83">
        <f>IF($E16052="","",IFERROR(VLOOKUP(TRIM(E16052&amp;""),'Référentiel Articles'!$A$2:$F$634,3,FALSE),""))</f>
      </c>
      <c r="E16052" s="81" t="str">
        <v/>
      </c>
      <c r="F16052" s="83">
        <f>IF($E16052="","",IFERROR(VLOOKUP(TRIM(E16052&amp;""),'Référentiel Articles'!$A$2:$F$634,4,FALSE),""))</f>
      </c>
      <c r="G16052" s="84">
        <f>IF($E16052="","",IFERROR(VLOOKUP(TRIM(E16052&amp;""),'Référentiel Articles'!$A$2:$F$634,5,FALSE),""))</f>
      </c>
      <c r="H16052" s="85" t="str">
        <v/>
      </c>
      <c r="I16052" s="84">
        <f>IF($E16052="","",IFERROR(VLOOKUP(TRIM(E16052&amp;""),'Référentiel Articles'!$A$2:$F$634,6,FALSE),""))</f>
      </c>
      <c r="J16052" s="90">
        <f>IF(OR($E16052="",$H16052=""),"",$H16052*$I16052)</f>
      </c>
      <c r="K16052" s="87" t="str">
        <v/>
      </c>
    </row>
    <row r="16053">
      <c r="A16053" s="74" t="str">
        <v/>
      </c>
      <c r="B16053" s="74" t="str">
        <v/>
      </c>
      <c r="C16053" s="75">
        <f>IF($E16053="","",IFERROR(VLOOKUP(TRIM(E16053&amp;""),'Référentiel Articles'!$A$2:$F$634,2,FALSE),""))</f>
      </c>
      <c r="D16053" s="75">
        <f>IF($E16053="","",IFERROR(VLOOKUP(TRIM(E16053&amp;""),'Référentiel Articles'!$A$2:$F$634,3,FALSE),""))</f>
      </c>
      <c r="E16053" s="74" t="str">
        <v/>
      </c>
      <c r="F16053" s="75">
        <f>IF($E16053="","",IFERROR(VLOOKUP(TRIM(E16053&amp;""),'Référentiel Articles'!$A$2:$F$634,4,FALSE),""))</f>
      </c>
      <c r="G16053" s="76">
        <f>IF($E16053="","",IFERROR(VLOOKUP(TRIM(E16053&amp;""),'Référentiel Articles'!$A$2:$F$634,5,FALSE),""))</f>
      </c>
      <c r="H16053" s="77" t="str">
        <v/>
      </c>
      <c r="I16053" s="76">
        <f>IF($E16053="","",IFERROR(VLOOKUP(TRIM(E16053&amp;""),'Référentiel Articles'!$A$2:$F$634,6,FALSE),""))</f>
      </c>
      <c r="J16053" s="78">
        <f>IF(OR($E16053="",$H16053=""),"",$H16053*$I16053)</f>
      </c>
      <c r="K16053" s="79" t="str">
        <v/>
      </c>
    </row>
    <row r="16054">
      <c r="A16054" s="81" t="str">
        <v/>
      </c>
      <c r="B16054" s="81" t="str">
        <v/>
      </c>
      <c r="C16054" s="83">
        <f>IF($E16054="","",IFERROR(VLOOKUP(TRIM(E16054&amp;""),'Référentiel Articles'!$A$2:$F$634,2,FALSE),""))</f>
      </c>
      <c r="D16054" s="83">
        <f>IF($E16054="","",IFERROR(VLOOKUP(TRIM(E16054&amp;""),'Référentiel Articles'!$A$2:$F$634,3,FALSE),""))</f>
      </c>
      <c r="E16054" s="81" t="str">
        <v/>
      </c>
      <c r="F16054" s="83">
        <f>IF($E16054="","",IFERROR(VLOOKUP(TRIM(E16054&amp;""),'Référentiel Articles'!$A$2:$F$634,4,FALSE),""))</f>
      </c>
      <c r="G16054" s="84">
        <f>IF($E16054="","",IFERROR(VLOOKUP(TRIM(E16054&amp;""),'Référentiel Articles'!$A$2:$F$634,5,FALSE),""))</f>
      </c>
      <c r="H16054" s="85" t="str">
        <v/>
      </c>
      <c r="I16054" s="84">
        <f>IF($E16054="","",IFERROR(VLOOKUP(TRIM(E16054&amp;""),'Référentiel Articles'!$A$2:$F$634,6,FALSE),""))</f>
      </c>
      <c r="J16054" s="90">
        <f>IF(OR($E16054="",$H16054=""),"",$H16054*$I16054)</f>
      </c>
      <c r="K16054" s="87" t="str">
        <v/>
      </c>
    </row>
    <row r="16055">
      <c r="A16055" s="74" t="str">
        <v/>
      </c>
      <c r="B16055" s="74" t="str">
        <v/>
      </c>
      <c r="C16055" s="75">
        <f>IF($E16055="","",IFERROR(VLOOKUP(TRIM(E16055&amp;""),'Référentiel Articles'!$A$2:$F$634,2,FALSE),""))</f>
      </c>
      <c r="D16055" s="75">
        <f>IF($E16055="","",IFERROR(VLOOKUP(TRIM(E16055&amp;""),'Référentiel Articles'!$A$2:$F$634,3,FALSE),""))</f>
      </c>
      <c r="E16055" s="74" t="str">
        <v/>
      </c>
      <c r="F16055" s="75">
        <f>IF($E16055="","",IFERROR(VLOOKUP(TRIM(E16055&amp;""),'Référentiel Articles'!$A$2:$F$634,4,FALSE),""))</f>
      </c>
      <c r="G16055" s="76">
        <f>IF($E16055="","",IFERROR(VLOOKUP(TRIM(E16055&amp;""),'Référentiel Articles'!$A$2:$F$634,5,FALSE),""))</f>
      </c>
      <c r="H16055" s="77" t="str">
        <v/>
      </c>
      <c r="I16055" s="76">
        <f>IF($E16055="","",IFERROR(VLOOKUP(TRIM(E16055&amp;""),'Référentiel Articles'!$A$2:$F$634,6,FALSE),""))</f>
      </c>
      <c r="J16055" s="78">
        <f>IF(OR($E16055="",$H16055=""),"",$H16055*$I16055)</f>
      </c>
      <c r="K16055" s="79" t="str">
        <v/>
      </c>
    </row>
    <row r="16056">
      <c r="A16056" s="81" t="str">
        <v/>
      </c>
      <c r="B16056" s="81" t="str">
        <v/>
      </c>
      <c r="C16056" s="83">
        <f>IF($E16056="","",IFERROR(VLOOKUP(TRIM(E16056&amp;""),'Référentiel Articles'!$A$2:$F$634,2,FALSE),""))</f>
      </c>
      <c r="D16056" s="83">
        <f>IF($E16056="","",IFERROR(VLOOKUP(TRIM(E16056&amp;""),'Référentiel Articles'!$A$2:$F$634,3,FALSE),""))</f>
      </c>
      <c r="E16056" s="81" t="str">
        <v/>
      </c>
      <c r="F16056" s="83">
        <f>IF($E16056="","",IFERROR(VLOOKUP(TRIM(E16056&amp;""),'Référentiel Articles'!$A$2:$F$634,4,FALSE),""))</f>
      </c>
      <c r="G16056" s="84">
        <f>IF($E16056="","",IFERROR(VLOOKUP(TRIM(E16056&amp;""),'Référentiel Articles'!$A$2:$F$634,5,FALSE),""))</f>
      </c>
      <c r="H16056" s="85" t="str">
        <v/>
      </c>
      <c r="I16056" s="84">
        <f>IF($E16056="","",IFERROR(VLOOKUP(TRIM(E16056&amp;""),'Référentiel Articles'!$A$2:$F$634,6,FALSE),""))</f>
      </c>
      <c r="J16056" s="90">
        <f>IF(OR($E16056="",$H16056=""),"",$H16056*$I16056)</f>
      </c>
      <c r="K16056" s="87" t="str">
        <v/>
      </c>
    </row>
    <row r="16057">
      <c r="A16057" s="74" t="str">
        <v/>
      </c>
      <c r="B16057" s="74" t="str">
        <v/>
      </c>
      <c r="C16057" s="75">
        <f>IF($E16057="","",IFERROR(VLOOKUP(TRIM(E16057&amp;""),'Référentiel Articles'!$A$2:$F$634,2,FALSE),""))</f>
      </c>
      <c r="D16057" s="75">
        <f>IF($E16057="","",IFERROR(VLOOKUP(TRIM(E16057&amp;""),'Référentiel Articles'!$A$2:$F$634,3,FALSE),""))</f>
      </c>
      <c r="E16057" s="74" t="str">
        <v/>
      </c>
      <c r="F16057" s="75">
        <f>IF($E16057="","",IFERROR(VLOOKUP(TRIM(E16057&amp;""),'Référentiel Articles'!$A$2:$F$634,4,FALSE),""))</f>
      </c>
      <c r="G16057" s="76">
        <f>IF($E16057="","",IFERROR(VLOOKUP(TRIM(E16057&amp;""),'Référentiel Articles'!$A$2:$F$634,5,FALSE),""))</f>
      </c>
      <c r="H16057" s="77" t="str">
        <v/>
      </c>
      <c r="I16057" s="76">
        <f>IF($E16057="","",IFERROR(VLOOKUP(TRIM(E16057&amp;""),'Référentiel Articles'!$A$2:$F$634,6,FALSE),""))</f>
      </c>
      <c r="J16057" s="78">
        <f>IF(OR($E16057="",$H16057=""),"",$H16057*$I16057)</f>
      </c>
      <c r="K16057" s="79" t="str">
        <v/>
      </c>
    </row>
    <row r="16058">
      <c r="A16058" s="81" t="str">
        <v/>
      </c>
      <c r="B16058" s="81" t="str">
        <v/>
      </c>
      <c r="C16058" s="83">
        <f>IF($E16058="","",IFERROR(VLOOKUP(TRIM(E16058&amp;""),'Référentiel Articles'!$A$2:$F$634,2,FALSE),""))</f>
      </c>
      <c r="D16058" s="83">
        <f>IF($E16058="","",IFERROR(VLOOKUP(TRIM(E16058&amp;""),'Référentiel Articles'!$A$2:$F$634,3,FALSE),""))</f>
      </c>
      <c r="E16058" s="81" t="str">
        <v/>
      </c>
      <c r="F16058" s="83">
        <f>IF($E16058="","",IFERROR(VLOOKUP(TRIM(E16058&amp;""),'Référentiel Articles'!$A$2:$F$634,4,FALSE),""))</f>
      </c>
      <c r="G16058" s="84">
        <f>IF($E16058="","",IFERROR(VLOOKUP(TRIM(E16058&amp;""),'Référentiel Articles'!$A$2:$F$634,5,FALSE),""))</f>
      </c>
      <c r="H16058" s="85" t="str">
        <v/>
      </c>
      <c r="I16058" s="84">
        <f>IF($E16058="","",IFERROR(VLOOKUP(TRIM(E16058&amp;""),'Référentiel Articles'!$A$2:$F$634,6,FALSE),""))</f>
      </c>
      <c r="J16058" s="90">
        <f>IF(OR($E16058="",$H16058=""),"",$H16058*$I16058)</f>
      </c>
      <c r="K16058" s="87" t="str">
        <v/>
      </c>
    </row>
    <row r="16059">
      <c r="A16059" s="74" t="str">
        <v/>
      </c>
      <c r="B16059" s="74" t="str">
        <v/>
      </c>
      <c r="C16059" s="75">
        <f>IF($E16059="","",IFERROR(VLOOKUP(TRIM(E16059&amp;""),'Référentiel Articles'!$A$2:$F$634,2,FALSE),""))</f>
      </c>
      <c r="D16059" s="75">
        <f>IF($E16059="","",IFERROR(VLOOKUP(TRIM(E16059&amp;""),'Référentiel Articles'!$A$2:$F$634,3,FALSE),""))</f>
      </c>
      <c r="E16059" s="74" t="str">
        <v/>
      </c>
      <c r="F16059" s="75">
        <f>IF($E16059="","",IFERROR(VLOOKUP(TRIM(E16059&amp;""),'Référentiel Articles'!$A$2:$F$634,4,FALSE),""))</f>
      </c>
      <c r="G16059" s="76">
        <f>IF($E16059="","",IFERROR(VLOOKUP(TRIM(E16059&amp;""),'Référentiel Articles'!$A$2:$F$634,5,FALSE),""))</f>
      </c>
      <c r="H16059" s="77" t="str">
        <v/>
      </c>
      <c r="I16059" s="76">
        <f>IF($E16059="","",IFERROR(VLOOKUP(TRIM(E16059&amp;""),'Référentiel Articles'!$A$2:$F$634,6,FALSE),""))</f>
      </c>
      <c r="J16059" s="78">
        <f>IF(OR($E16059="",$H16059=""),"",$H16059*$I16059)</f>
      </c>
      <c r="K16059" s="79" t="str">
        <v/>
      </c>
    </row>
    <row r="16060">
      <c r="A16060" s="81" t="str">
        <v/>
      </c>
      <c r="B16060" s="81" t="str">
        <v/>
      </c>
      <c r="C16060" s="83">
        <f>IF($E16060="","",IFERROR(VLOOKUP(TRIM(E16060&amp;""),'Référentiel Articles'!$A$2:$F$634,2,FALSE),""))</f>
      </c>
      <c r="D16060" s="83">
        <f>IF($E16060="","",IFERROR(VLOOKUP(TRIM(E16060&amp;""),'Référentiel Articles'!$A$2:$F$634,3,FALSE),""))</f>
      </c>
      <c r="E16060" s="81" t="str">
        <v/>
      </c>
      <c r="F16060" s="83">
        <f>IF($E16060="","",IFERROR(VLOOKUP(TRIM(E16060&amp;""),'Référentiel Articles'!$A$2:$F$634,4,FALSE),""))</f>
      </c>
      <c r="G16060" s="84">
        <f>IF($E16060="","",IFERROR(VLOOKUP(TRIM(E16060&amp;""),'Référentiel Articles'!$A$2:$F$634,5,FALSE),""))</f>
      </c>
      <c r="H16060" s="85" t="str">
        <v/>
      </c>
      <c r="I16060" s="84">
        <f>IF($E16060="","",IFERROR(VLOOKUP(TRIM(E16060&amp;""),'Référentiel Articles'!$A$2:$F$634,6,FALSE),""))</f>
      </c>
      <c r="J16060" s="90">
        <f>IF(OR($E16060="",$H16060=""),"",$H16060*$I16060)</f>
      </c>
      <c r="K16060" s="87" t="str">
        <v/>
      </c>
    </row>
    <row r="16061">
      <c r="A16061" s="74" t="str">
        <v/>
      </c>
      <c r="B16061" s="74" t="str">
        <v/>
      </c>
      <c r="C16061" s="75">
        <f>IF($E16061="","",IFERROR(VLOOKUP(TRIM(E16061&amp;""),'Référentiel Articles'!$A$2:$F$634,2,FALSE),""))</f>
      </c>
      <c r="D16061" s="75">
        <f>IF($E16061="","",IFERROR(VLOOKUP(TRIM(E16061&amp;""),'Référentiel Articles'!$A$2:$F$634,3,FALSE),""))</f>
      </c>
      <c r="E16061" s="74" t="str">
        <v/>
      </c>
      <c r="F16061" s="75">
        <f>IF($E16061="","",IFERROR(VLOOKUP(TRIM(E16061&amp;""),'Référentiel Articles'!$A$2:$F$634,4,FALSE),""))</f>
      </c>
      <c r="G16061" s="76">
        <f>IF($E16061="","",IFERROR(VLOOKUP(TRIM(E16061&amp;""),'Référentiel Articles'!$A$2:$F$634,5,FALSE),""))</f>
      </c>
      <c r="H16061" s="77" t="str">
        <v/>
      </c>
      <c r="I16061" s="76">
        <f>IF($E16061="","",IFERROR(VLOOKUP(TRIM(E16061&amp;""),'Référentiel Articles'!$A$2:$F$634,6,FALSE),""))</f>
      </c>
      <c r="J16061" s="78">
        <f>IF(OR($E16061="",$H16061=""),"",$H16061*$I16061)</f>
      </c>
      <c r="K16061" s="79" t="str">
        <v/>
      </c>
    </row>
    <row r="16062">
      <c r="A16062" s="81" t="str">
        <v/>
      </c>
      <c r="B16062" s="81" t="str">
        <v/>
      </c>
      <c r="C16062" s="83">
        <f>IF($E16062="","",IFERROR(VLOOKUP(TRIM(E16062&amp;""),'Référentiel Articles'!$A$2:$F$634,2,FALSE),""))</f>
      </c>
      <c r="D16062" s="83">
        <f>IF($E16062="","",IFERROR(VLOOKUP(TRIM(E16062&amp;""),'Référentiel Articles'!$A$2:$F$634,3,FALSE),""))</f>
      </c>
      <c r="E16062" s="81" t="str">
        <v/>
      </c>
      <c r="F16062" s="83">
        <f>IF($E16062="","",IFERROR(VLOOKUP(TRIM(E16062&amp;""),'Référentiel Articles'!$A$2:$F$634,4,FALSE),""))</f>
      </c>
      <c r="G16062" s="84">
        <f>IF($E16062="","",IFERROR(VLOOKUP(TRIM(E16062&amp;""),'Référentiel Articles'!$A$2:$F$634,5,FALSE),""))</f>
      </c>
      <c r="H16062" s="85" t="str">
        <v/>
      </c>
      <c r="I16062" s="84">
        <f>IF($E16062="","",IFERROR(VLOOKUP(TRIM(E16062&amp;""),'Référentiel Articles'!$A$2:$F$634,6,FALSE),""))</f>
      </c>
      <c r="J16062" s="90">
        <f>IF(OR($E16062="",$H16062=""),"",$H16062*$I16062)</f>
      </c>
      <c r="K16062" s="87" t="str">
        <v/>
      </c>
    </row>
    <row r="16063">
      <c r="A16063" s="74" t="str">
        <v/>
      </c>
      <c r="B16063" s="74" t="str">
        <v/>
      </c>
      <c r="C16063" s="75">
        <f>IF($E16063="","",IFERROR(VLOOKUP(TRIM(E16063&amp;""),'Référentiel Articles'!$A$2:$F$634,2,FALSE),""))</f>
      </c>
      <c r="D16063" s="75">
        <f>IF($E16063="","",IFERROR(VLOOKUP(TRIM(E16063&amp;""),'Référentiel Articles'!$A$2:$F$634,3,FALSE),""))</f>
      </c>
      <c r="E16063" s="74" t="str">
        <v/>
      </c>
      <c r="F16063" s="75">
        <f>IF($E16063="","",IFERROR(VLOOKUP(TRIM(E16063&amp;""),'Référentiel Articles'!$A$2:$F$634,4,FALSE),""))</f>
      </c>
      <c r="G16063" s="76">
        <f>IF($E16063="","",IFERROR(VLOOKUP(TRIM(E16063&amp;""),'Référentiel Articles'!$A$2:$F$634,5,FALSE),""))</f>
      </c>
      <c r="H16063" s="77" t="str">
        <v/>
      </c>
      <c r="I16063" s="76">
        <f>IF($E16063="","",IFERROR(VLOOKUP(TRIM(E16063&amp;""),'Référentiel Articles'!$A$2:$F$634,6,FALSE),""))</f>
      </c>
      <c r="J16063" s="78">
        <f>IF(OR($E16063="",$H16063=""),"",$H16063*$I16063)</f>
      </c>
      <c r="K16063" s="79" t="str">
        <v/>
      </c>
    </row>
    <row r="16064">
      <c r="A16064" s="81" t="str">
        <v/>
      </c>
      <c r="B16064" s="81" t="str">
        <v/>
      </c>
      <c r="C16064" s="83">
        <f>IF($E16064="","",IFERROR(VLOOKUP(TRIM(E16064&amp;""),'Référentiel Articles'!$A$2:$F$634,2,FALSE),""))</f>
      </c>
      <c r="D16064" s="83">
        <f>IF($E16064="","",IFERROR(VLOOKUP(TRIM(E16064&amp;""),'Référentiel Articles'!$A$2:$F$634,3,FALSE),""))</f>
      </c>
      <c r="E16064" s="81" t="str">
        <v/>
      </c>
      <c r="F16064" s="83">
        <f>IF($E16064="","",IFERROR(VLOOKUP(TRIM(E16064&amp;""),'Référentiel Articles'!$A$2:$F$634,4,FALSE),""))</f>
      </c>
      <c r="G16064" s="84">
        <f>IF($E16064="","",IFERROR(VLOOKUP(TRIM(E16064&amp;""),'Référentiel Articles'!$A$2:$F$634,5,FALSE),""))</f>
      </c>
      <c r="H16064" s="85" t="str">
        <v/>
      </c>
      <c r="I16064" s="84">
        <f>IF($E16064="","",IFERROR(VLOOKUP(TRIM(E16064&amp;""),'Référentiel Articles'!$A$2:$F$634,6,FALSE),""))</f>
      </c>
      <c r="J16064" s="90">
        <f>IF(OR($E16064="",$H16064=""),"",$H16064*$I16064)</f>
      </c>
      <c r="K16064" s="87" t="str">
        <v/>
      </c>
    </row>
    <row r="16065">
      <c r="A16065" s="74" t="str">
        <v/>
      </c>
      <c r="B16065" s="74" t="str">
        <v/>
      </c>
      <c r="C16065" s="75">
        <f>IF($E16065="","",IFERROR(VLOOKUP(TRIM(E16065&amp;""),'Référentiel Articles'!$A$2:$F$634,2,FALSE),""))</f>
      </c>
      <c r="D16065" s="75">
        <f>IF($E16065="","",IFERROR(VLOOKUP(TRIM(E16065&amp;""),'Référentiel Articles'!$A$2:$F$634,3,FALSE),""))</f>
      </c>
      <c r="E16065" s="74" t="str">
        <v/>
      </c>
      <c r="F16065" s="75">
        <f>IF($E16065="","",IFERROR(VLOOKUP(TRIM(E16065&amp;""),'Référentiel Articles'!$A$2:$F$634,4,FALSE),""))</f>
      </c>
      <c r="G16065" s="76">
        <f>IF($E16065="","",IFERROR(VLOOKUP(TRIM(E16065&amp;""),'Référentiel Articles'!$A$2:$F$634,5,FALSE),""))</f>
      </c>
      <c r="H16065" s="77" t="str">
        <v/>
      </c>
      <c r="I16065" s="76">
        <f>IF($E16065="","",IFERROR(VLOOKUP(TRIM(E16065&amp;""),'Référentiel Articles'!$A$2:$F$634,6,FALSE),""))</f>
      </c>
      <c r="J16065" s="78">
        <f>IF(OR($E16065="",$H16065=""),"",$H16065*$I16065)</f>
      </c>
      <c r="K16065" s="79" t="str">
        <v/>
      </c>
    </row>
    <row r="16066">
      <c r="A16066" s="81" t="str">
        <v/>
      </c>
      <c r="B16066" s="81" t="str">
        <v/>
      </c>
      <c r="C16066" s="83">
        <f>IF($E16066="","",IFERROR(VLOOKUP(TRIM(E16066&amp;""),'Référentiel Articles'!$A$2:$F$634,2,FALSE),""))</f>
      </c>
      <c r="D16066" s="83">
        <f>IF($E16066="","",IFERROR(VLOOKUP(TRIM(E16066&amp;""),'Référentiel Articles'!$A$2:$F$634,3,FALSE),""))</f>
      </c>
      <c r="E16066" s="81" t="str">
        <v/>
      </c>
      <c r="F16066" s="83">
        <f>IF($E16066="","",IFERROR(VLOOKUP(TRIM(E16066&amp;""),'Référentiel Articles'!$A$2:$F$634,4,FALSE),""))</f>
      </c>
      <c r="G16066" s="84">
        <f>IF($E16066="","",IFERROR(VLOOKUP(TRIM(E16066&amp;""),'Référentiel Articles'!$A$2:$F$634,5,FALSE),""))</f>
      </c>
      <c r="H16066" s="85" t="str">
        <v/>
      </c>
      <c r="I16066" s="84">
        <f>IF($E16066="","",IFERROR(VLOOKUP(TRIM(E16066&amp;""),'Référentiel Articles'!$A$2:$F$634,6,FALSE),""))</f>
      </c>
      <c r="J16066" s="90">
        <f>IF(OR($E16066="",$H16066=""),"",$H16066*$I16066)</f>
      </c>
      <c r="K16066" s="87" t="str">
        <v/>
      </c>
    </row>
    <row r="16067">
      <c r="A16067" s="74" t="str">
        <v/>
      </c>
      <c r="B16067" s="74" t="str">
        <v/>
      </c>
      <c r="C16067" s="75">
        <f>IF($E16067="","",IFERROR(VLOOKUP(TRIM(E16067&amp;""),'Référentiel Articles'!$A$2:$F$634,2,FALSE),""))</f>
      </c>
      <c r="D16067" s="75">
        <f>IF($E16067="","",IFERROR(VLOOKUP(TRIM(E16067&amp;""),'Référentiel Articles'!$A$2:$F$634,3,FALSE),""))</f>
      </c>
      <c r="E16067" s="74" t="str">
        <v/>
      </c>
      <c r="F16067" s="75">
        <f>IF($E16067="","",IFERROR(VLOOKUP(TRIM(E16067&amp;""),'Référentiel Articles'!$A$2:$F$634,4,FALSE),""))</f>
      </c>
      <c r="G16067" s="76">
        <f>IF($E16067="","",IFERROR(VLOOKUP(TRIM(E16067&amp;""),'Référentiel Articles'!$A$2:$F$634,5,FALSE),""))</f>
      </c>
      <c r="H16067" s="77" t="str">
        <v/>
      </c>
      <c r="I16067" s="76">
        <f>IF($E16067="","",IFERROR(VLOOKUP(TRIM(E16067&amp;""),'Référentiel Articles'!$A$2:$F$634,6,FALSE),""))</f>
      </c>
      <c r="J16067" s="78">
        <f>IF(OR($E16067="",$H16067=""),"",$H16067*$I16067)</f>
      </c>
      <c r="K16067" s="79" t="str">
        <v/>
      </c>
    </row>
    <row r="16068">
      <c r="A16068" s="81" t="str">
        <v/>
      </c>
      <c r="B16068" s="81" t="str">
        <v/>
      </c>
      <c r="C16068" s="83">
        <f>IF($E16068="","",IFERROR(VLOOKUP(TRIM(E16068&amp;""),'Référentiel Articles'!$A$2:$F$634,2,FALSE),""))</f>
      </c>
      <c r="D16068" s="83">
        <f>IF($E16068="","",IFERROR(VLOOKUP(TRIM(E16068&amp;""),'Référentiel Articles'!$A$2:$F$634,3,FALSE),""))</f>
      </c>
      <c r="E16068" s="81" t="str">
        <v/>
      </c>
      <c r="F16068" s="83">
        <f>IF($E16068="","",IFERROR(VLOOKUP(TRIM(E16068&amp;""),'Référentiel Articles'!$A$2:$F$634,4,FALSE),""))</f>
      </c>
      <c r="G16068" s="84">
        <f>IF($E16068="","",IFERROR(VLOOKUP(TRIM(E16068&amp;""),'Référentiel Articles'!$A$2:$F$634,5,FALSE),""))</f>
      </c>
      <c r="H16068" s="85" t="str">
        <v/>
      </c>
      <c r="I16068" s="84">
        <f>IF($E16068="","",IFERROR(VLOOKUP(TRIM(E16068&amp;""),'Référentiel Articles'!$A$2:$F$634,6,FALSE),""))</f>
      </c>
      <c r="J16068" s="90">
        <f>IF(OR($E16068="",$H16068=""),"",$H16068*$I16068)</f>
      </c>
      <c r="K16068" s="87" t="str">
        <v/>
      </c>
    </row>
    <row r="16069">
      <c r="A16069" s="74" t="str">
        <v/>
      </c>
      <c r="B16069" s="74" t="str">
        <v/>
      </c>
      <c r="C16069" s="75">
        <f>IF($E16069="","",IFERROR(VLOOKUP(TRIM(E16069&amp;""),'Référentiel Articles'!$A$2:$F$634,2,FALSE),""))</f>
      </c>
      <c r="D16069" s="75">
        <f>IF($E16069="","",IFERROR(VLOOKUP(TRIM(E16069&amp;""),'Référentiel Articles'!$A$2:$F$634,3,FALSE),""))</f>
      </c>
      <c r="E16069" s="74" t="str">
        <v/>
      </c>
      <c r="F16069" s="75">
        <f>IF($E16069="","",IFERROR(VLOOKUP(TRIM(E16069&amp;""),'Référentiel Articles'!$A$2:$F$634,4,FALSE),""))</f>
      </c>
      <c r="G16069" s="76">
        <f>IF($E16069="","",IFERROR(VLOOKUP(TRIM(E16069&amp;""),'Référentiel Articles'!$A$2:$F$634,5,FALSE),""))</f>
      </c>
      <c r="H16069" s="77" t="str">
        <v/>
      </c>
      <c r="I16069" s="76">
        <f>IF($E16069="","",IFERROR(VLOOKUP(TRIM(E16069&amp;""),'Référentiel Articles'!$A$2:$F$634,6,FALSE),""))</f>
      </c>
      <c r="J16069" s="78">
        <f>IF(OR($E16069="",$H16069=""),"",$H16069*$I16069)</f>
      </c>
      <c r="K16069" s="79" t="str">
        <v/>
      </c>
    </row>
    <row r="16070">
      <c r="A16070" s="81" t="str">
        <v/>
      </c>
      <c r="B16070" s="81" t="str">
        <v/>
      </c>
      <c r="C16070" s="83">
        <f>IF($E16070="","",IFERROR(VLOOKUP(TRIM(E16070&amp;""),'Référentiel Articles'!$A$2:$F$634,2,FALSE),""))</f>
      </c>
      <c r="D16070" s="83">
        <f>IF($E16070="","",IFERROR(VLOOKUP(TRIM(E16070&amp;""),'Référentiel Articles'!$A$2:$F$634,3,FALSE),""))</f>
      </c>
      <c r="E16070" s="81" t="str">
        <v/>
      </c>
      <c r="F16070" s="83">
        <f>IF($E16070="","",IFERROR(VLOOKUP(TRIM(E16070&amp;""),'Référentiel Articles'!$A$2:$F$634,4,FALSE),""))</f>
      </c>
      <c r="G16070" s="84">
        <f>IF($E16070="","",IFERROR(VLOOKUP(TRIM(E16070&amp;""),'Référentiel Articles'!$A$2:$F$634,5,FALSE),""))</f>
      </c>
      <c r="H16070" s="85" t="str">
        <v/>
      </c>
      <c r="I16070" s="84">
        <f>IF($E16070="","",IFERROR(VLOOKUP(TRIM(E16070&amp;""),'Référentiel Articles'!$A$2:$F$634,6,FALSE),""))</f>
      </c>
      <c r="J16070" s="90">
        <f>IF(OR($E16070="",$H16070=""),"",$H16070*$I16070)</f>
      </c>
      <c r="K16070" s="87" t="str">
        <v/>
      </c>
    </row>
    <row r="16071">
      <c r="A16071" s="74" t="str">
        <v/>
      </c>
      <c r="B16071" s="74" t="str">
        <v/>
      </c>
      <c r="C16071" s="75">
        <f>IF($E16071="","",IFERROR(VLOOKUP(TRIM(E16071&amp;""),'Référentiel Articles'!$A$2:$F$634,2,FALSE),""))</f>
      </c>
      <c r="D16071" s="75">
        <f>IF($E16071="","",IFERROR(VLOOKUP(TRIM(E16071&amp;""),'Référentiel Articles'!$A$2:$F$634,3,FALSE),""))</f>
      </c>
      <c r="E16071" s="74" t="str">
        <v/>
      </c>
      <c r="F16071" s="75">
        <f>IF($E16071="","",IFERROR(VLOOKUP(TRIM(E16071&amp;""),'Référentiel Articles'!$A$2:$F$634,4,FALSE),""))</f>
      </c>
      <c r="G16071" s="76">
        <f>IF($E16071="","",IFERROR(VLOOKUP(TRIM(E16071&amp;""),'Référentiel Articles'!$A$2:$F$634,5,FALSE),""))</f>
      </c>
      <c r="H16071" s="77" t="str">
        <v/>
      </c>
      <c r="I16071" s="76">
        <f>IF($E16071="","",IFERROR(VLOOKUP(TRIM(E16071&amp;""),'Référentiel Articles'!$A$2:$F$634,6,FALSE),""))</f>
      </c>
      <c r="J16071" s="78">
        <f>IF(OR($E16071="",$H16071=""),"",$H16071*$I16071)</f>
      </c>
      <c r="K16071" s="79" t="str">
        <v/>
      </c>
    </row>
    <row r="16072">
      <c r="A16072" s="81" t="str">
        <v/>
      </c>
      <c r="B16072" s="81" t="str">
        <v/>
      </c>
      <c r="C16072" s="83">
        <f>IF($E16072="","",IFERROR(VLOOKUP(TRIM(E16072&amp;""),'Référentiel Articles'!$A$2:$F$634,2,FALSE),""))</f>
      </c>
      <c r="D16072" s="83">
        <f>IF($E16072="","",IFERROR(VLOOKUP(TRIM(E16072&amp;""),'Référentiel Articles'!$A$2:$F$634,3,FALSE),""))</f>
      </c>
      <c r="E16072" s="81" t="str">
        <v/>
      </c>
      <c r="F16072" s="83">
        <f>IF($E16072="","",IFERROR(VLOOKUP(TRIM(E16072&amp;""),'Référentiel Articles'!$A$2:$F$634,4,FALSE),""))</f>
      </c>
      <c r="G16072" s="84">
        <f>IF($E16072="","",IFERROR(VLOOKUP(TRIM(E16072&amp;""),'Référentiel Articles'!$A$2:$F$634,5,FALSE),""))</f>
      </c>
      <c r="H16072" s="85" t="str">
        <v/>
      </c>
      <c r="I16072" s="84">
        <f>IF($E16072="","",IFERROR(VLOOKUP(TRIM(E16072&amp;""),'Référentiel Articles'!$A$2:$F$634,6,FALSE),""))</f>
      </c>
      <c r="J16072" s="90">
        <f>IF(OR($E16072="",$H16072=""),"",$H16072*$I16072)</f>
      </c>
      <c r="K16072" s="87" t="str">
        <v/>
      </c>
    </row>
    <row r="16073">
      <c r="A16073" s="74" t="str">
        <v/>
      </c>
      <c r="B16073" s="74" t="str">
        <v/>
      </c>
      <c r="C16073" s="75">
        <f>IF($E16073="","",IFERROR(VLOOKUP(TRIM(E16073&amp;""),'Référentiel Articles'!$A$2:$F$634,2,FALSE),""))</f>
      </c>
      <c r="D16073" s="75">
        <f>IF($E16073="","",IFERROR(VLOOKUP(TRIM(E16073&amp;""),'Référentiel Articles'!$A$2:$F$634,3,FALSE),""))</f>
      </c>
      <c r="E16073" s="74" t="str">
        <v/>
      </c>
      <c r="F16073" s="75">
        <f>IF($E16073="","",IFERROR(VLOOKUP(TRIM(E16073&amp;""),'Référentiel Articles'!$A$2:$F$634,4,FALSE),""))</f>
      </c>
      <c r="G16073" s="76">
        <f>IF($E16073="","",IFERROR(VLOOKUP(TRIM(E16073&amp;""),'Référentiel Articles'!$A$2:$F$634,5,FALSE),""))</f>
      </c>
      <c r="H16073" s="77" t="str">
        <v/>
      </c>
      <c r="I16073" s="76">
        <f>IF($E16073="","",IFERROR(VLOOKUP(TRIM(E16073&amp;""),'Référentiel Articles'!$A$2:$F$634,6,FALSE),""))</f>
      </c>
      <c r="J16073" s="78">
        <f>IF(OR($E16073="",$H16073=""),"",$H16073*$I16073)</f>
      </c>
      <c r="K16073" s="79" t="str">
        <v/>
      </c>
    </row>
    <row r="16074">
      <c r="A16074" s="81" t="str">
        <v/>
      </c>
      <c r="B16074" s="81" t="str">
        <v/>
      </c>
      <c r="C16074" s="83">
        <f>IF($E16074="","",IFERROR(VLOOKUP(TRIM(E16074&amp;""),'Référentiel Articles'!$A$2:$F$634,2,FALSE),""))</f>
      </c>
      <c r="D16074" s="83">
        <f>IF($E16074="","",IFERROR(VLOOKUP(TRIM(E16074&amp;""),'Référentiel Articles'!$A$2:$F$634,3,FALSE),""))</f>
      </c>
      <c r="E16074" s="81" t="str">
        <v/>
      </c>
      <c r="F16074" s="83">
        <f>IF($E16074="","",IFERROR(VLOOKUP(TRIM(E16074&amp;""),'Référentiel Articles'!$A$2:$F$634,4,FALSE),""))</f>
      </c>
      <c r="G16074" s="84">
        <f>IF($E16074="","",IFERROR(VLOOKUP(TRIM(E16074&amp;""),'Référentiel Articles'!$A$2:$F$634,5,FALSE),""))</f>
      </c>
      <c r="H16074" s="85" t="str">
        <v/>
      </c>
      <c r="I16074" s="84">
        <f>IF($E16074="","",IFERROR(VLOOKUP(TRIM(E16074&amp;""),'Référentiel Articles'!$A$2:$F$634,6,FALSE),""))</f>
      </c>
      <c r="J16074" s="90">
        <f>IF(OR($E16074="",$H16074=""),"",$H16074*$I16074)</f>
      </c>
      <c r="K16074" s="87" t="str">
        <v/>
      </c>
    </row>
    <row r="16075">
      <c r="A16075" s="74" t="str">
        <v/>
      </c>
      <c r="B16075" s="74" t="str">
        <v/>
      </c>
      <c r="C16075" s="75">
        <f>IF($E16075="","",IFERROR(VLOOKUP(TRIM(E16075&amp;""),'Référentiel Articles'!$A$2:$F$634,2,FALSE),""))</f>
      </c>
      <c r="D16075" s="75">
        <f>IF($E16075="","",IFERROR(VLOOKUP(TRIM(E16075&amp;""),'Référentiel Articles'!$A$2:$F$634,3,FALSE),""))</f>
      </c>
      <c r="E16075" s="74" t="str">
        <v/>
      </c>
      <c r="F16075" s="75">
        <f>IF($E16075="","",IFERROR(VLOOKUP(TRIM(E16075&amp;""),'Référentiel Articles'!$A$2:$F$634,4,FALSE),""))</f>
      </c>
      <c r="G16075" s="76">
        <f>IF($E16075="","",IFERROR(VLOOKUP(TRIM(E16075&amp;""),'Référentiel Articles'!$A$2:$F$634,5,FALSE),""))</f>
      </c>
      <c r="H16075" s="77" t="str">
        <v/>
      </c>
      <c r="I16075" s="76">
        <f>IF($E16075="","",IFERROR(VLOOKUP(TRIM(E16075&amp;""),'Référentiel Articles'!$A$2:$F$634,6,FALSE),""))</f>
      </c>
      <c r="J16075" s="78">
        <f>IF(OR($E16075="",$H16075=""),"",$H16075*$I16075)</f>
      </c>
      <c r="K16075" s="79" t="str">
        <v/>
      </c>
    </row>
    <row r="16076">
      <c r="A16076" s="81" t="str">
        <v/>
      </c>
      <c r="B16076" s="81" t="str">
        <v/>
      </c>
      <c r="C16076" s="83">
        <f>IF($E16076="","",IFERROR(VLOOKUP(TRIM(E16076&amp;""),'Référentiel Articles'!$A$2:$F$634,2,FALSE),""))</f>
      </c>
      <c r="D16076" s="83">
        <f>IF($E16076="","",IFERROR(VLOOKUP(TRIM(E16076&amp;""),'Référentiel Articles'!$A$2:$F$634,3,FALSE),""))</f>
      </c>
      <c r="E16076" s="81" t="str">
        <v/>
      </c>
      <c r="F16076" s="83">
        <f>IF($E16076="","",IFERROR(VLOOKUP(TRIM(E16076&amp;""),'Référentiel Articles'!$A$2:$F$634,4,FALSE),""))</f>
      </c>
      <c r="G16076" s="84">
        <f>IF($E16076="","",IFERROR(VLOOKUP(TRIM(E16076&amp;""),'Référentiel Articles'!$A$2:$F$634,5,FALSE),""))</f>
      </c>
      <c r="H16076" s="85" t="str">
        <v/>
      </c>
      <c r="I16076" s="84">
        <f>IF($E16076="","",IFERROR(VLOOKUP(TRIM(E16076&amp;""),'Référentiel Articles'!$A$2:$F$634,6,FALSE),""))</f>
      </c>
      <c r="J16076" s="90">
        <f>IF(OR($E16076="",$H16076=""),"",$H16076*$I16076)</f>
      </c>
      <c r="K16076" s="87" t="str">
        <v/>
      </c>
    </row>
    <row r="16077">
      <c r="A16077" s="74" t="str">
        <v/>
      </c>
      <c r="B16077" s="74" t="str">
        <v/>
      </c>
      <c r="C16077" s="75">
        <f>IF($E16077="","",IFERROR(VLOOKUP(TRIM(E16077&amp;""),'Référentiel Articles'!$A$2:$F$634,2,FALSE),""))</f>
      </c>
      <c r="D16077" s="75">
        <f>IF($E16077="","",IFERROR(VLOOKUP(TRIM(E16077&amp;""),'Référentiel Articles'!$A$2:$F$634,3,FALSE),""))</f>
      </c>
      <c r="E16077" s="74" t="str">
        <v/>
      </c>
      <c r="F16077" s="75">
        <f>IF($E16077="","",IFERROR(VLOOKUP(TRIM(E16077&amp;""),'Référentiel Articles'!$A$2:$F$634,4,FALSE),""))</f>
      </c>
      <c r="G16077" s="76">
        <f>IF($E16077="","",IFERROR(VLOOKUP(TRIM(E16077&amp;""),'Référentiel Articles'!$A$2:$F$634,5,FALSE),""))</f>
      </c>
      <c r="H16077" s="77" t="str">
        <v/>
      </c>
      <c r="I16077" s="76">
        <f>IF($E16077="","",IFERROR(VLOOKUP(TRIM(E16077&amp;""),'Référentiel Articles'!$A$2:$F$634,6,FALSE),""))</f>
      </c>
      <c r="J16077" s="78">
        <f>IF(OR($E16077="",$H16077=""),"",$H16077*$I16077)</f>
      </c>
      <c r="K16077" s="79" t="str">
        <v/>
      </c>
    </row>
    <row r="16078">
      <c r="A16078" s="81" t="str">
        <v/>
      </c>
      <c r="B16078" s="81" t="str">
        <v/>
      </c>
      <c r="C16078" s="83">
        <f>IF($E16078="","",IFERROR(VLOOKUP(TRIM(E16078&amp;""),'Référentiel Articles'!$A$2:$F$634,2,FALSE),""))</f>
      </c>
      <c r="D16078" s="83">
        <f>IF($E16078="","",IFERROR(VLOOKUP(TRIM(E16078&amp;""),'Référentiel Articles'!$A$2:$F$634,3,FALSE),""))</f>
      </c>
      <c r="E16078" s="81" t="str">
        <v/>
      </c>
      <c r="F16078" s="83">
        <f>IF($E16078="","",IFERROR(VLOOKUP(TRIM(E16078&amp;""),'Référentiel Articles'!$A$2:$F$634,4,FALSE),""))</f>
      </c>
      <c r="G16078" s="84">
        <f>IF($E16078="","",IFERROR(VLOOKUP(TRIM(E16078&amp;""),'Référentiel Articles'!$A$2:$F$634,5,FALSE),""))</f>
      </c>
      <c r="H16078" s="85" t="str">
        <v/>
      </c>
      <c r="I16078" s="84">
        <f>IF($E16078="","",IFERROR(VLOOKUP(TRIM(E16078&amp;""),'Référentiel Articles'!$A$2:$F$634,6,FALSE),""))</f>
      </c>
      <c r="J16078" s="90">
        <f>IF(OR($E16078="",$H16078=""),"",$H16078*$I16078)</f>
      </c>
      <c r="K16078" s="87" t="str">
        <v/>
      </c>
    </row>
    <row r="16079">
      <c r="A16079" s="74" t="str">
        <v/>
      </c>
      <c r="B16079" s="74" t="str">
        <v/>
      </c>
      <c r="C16079" s="75">
        <f>IF($E16079="","",IFERROR(VLOOKUP(TRIM(E16079&amp;""),'Référentiel Articles'!$A$2:$F$634,2,FALSE),""))</f>
      </c>
      <c r="D16079" s="75">
        <f>IF($E16079="","",IFERROR(VLOOKUP(TRIM(E16079&amp;""),'Référentiel Articles'!$A$2:$F$634,3,FALSE),""))</f>
      </c>
      <c r="E16079" s="74" t="str">
        <v/>
      </c>
      <c r="F16079" s="75">
        <f>IF($E16079="","",IFERROR(VLOOKUP(TRIM(E16079&amp;""),'Référentiel Articles'!$A$2:$F$634,4,FALSE),""))</f>
      </c>
      <c r="G16079" s="76">
        <f>IF($E16079="","",IFERROR(VLOOKUP(TRIM(E16079&amp;""),'Référentiel Articles'!$A$2:$F$634,5,FALSE),""))</f>
      </c>
      <c r="H16079" s="77" t="str">
        <v/>
      </c>
      <c r="I16079" s="76">
        <f>IF($E16079="","",IFERROR(VLOOKUP(TRIM(E16079&amp;""),'Référentiel Articles'!$A$2:$F$634,6,FALSE),""))</f>
      </c>
      <c r="J16079" s="78">
        <f>IF(OR($E16079="",$H16079=""),"",$H16079*$I16079)</f>
      </c>
      <c r="K16079" s="79" t="str">
        <v/>
      </c>
    </row>
    <row r="16080">
      <c r="A16080" s="81" t="str">
        <v/>
      </c>
      <c r="B16080" s="81" t="str">
        <v/>
      </c>
      <c r="C16080" s="83">
        <f>IF($E16080="","",IFERROR(VLOOKUP(TRIM(E16080&amp;""),'Référentiel Articles'!$A$2:$F$634,2,FALSE),""))</f>
      </c>
      <c r="D16080" s="83">
        <f>IF($E16080="","",IFERROR(VLOOKUP(TRIM(E16080&amp;""),'Référentiel Articles'!$A$2:$F$634,3,FALSE),""))</f>
      </c>
      <c r="E16080" s="81" t="str">
        <v/>
      </c>
      <c r="F16080" s="83">
        <f>IF($E16080="","",IFERROR(VLOOKUP(TRIM(E16080&amp;""),'Référentiel Articles'!$A$2:$F$634,4,FALSE),""))</f>
      </c>
      <c r="G16080" s="84">
        <f>IF($E16080="","",IFERROR(VLOOKUP(TRIM(E16080&amp;""),'Référentiel Articles'!$A$2:$F$634,5,FALSE),""))</f>
      </c>
      <c r="H16080" s="85" t="str">
        <v/>
      </c>
      <c r="I16080" s="84">
        <f>IF($E16080="","",IFERROR(VLOOKUP(TRIM(E16080&amp;""),'Référentiel Articles'!$A$2:$F$634,6,FALSE),""))</f>
      </c>
      <c r="J16080" s="90">
        <f>IF(OR($E16080="",$H16080=""),"",$H16080*$I16080)</f>
      </c>
      <c r="K16080" s="87" t="str">
        <v/>
      </c>
    </row>
    <row r="16081">
      <c r="A16081" s="74" t="str">
        <v/>
      </c>
      <c r="B16081" s="74" t="str">
        <v/>
      </c>
      <c r="C16081" s="75">
        <f>IF($E16081="","",IFERROR(VLOOKUP(TRIM(E16081&amp;""),'Référentiel Articles'!$A$2:$F$634,2,FALSE),""))</f>
      </c>
      <c r="D16081" s="75">
        <f>IF($E16081="","",IFERROR(VLOOKUP(TRIM(E16081&amp;""),'Référentiel Articles'!$A$2:$F$634,3,FALSE),""))</f>
      </c>
      <c r="E16081" s="74" t="str">
        <v/>
      </c>
      <c r="F16081" s="75">
        <f>IF($E16081="","",IFERROR(VLOOKUP(TRIM(E16081&amp;""),'Référentiel Articles'!$A$2:$F$634,4,FALSE),""))</f>
      </c>
      <c r="G16081" s="76">
        <f>IF($E16081="","",IFERROR(VLOOKUP(TRIM(E16081&amp;""),'Référentiel Articles'!$A$2:$F$634,5,FALSE),""))</f>
      </c>
      <c r="H16081" s="77" t="str">
        <v/>
      </c>
      <c r="I16081" s="76">
        <f>IF($E16081="","",IFERROR(VLOOKUP(TRIM(E16081&amp;""),'Référentiel Articles'!$A$2:$F$634,6,FALSE),""))</f>
      </c>
      <c r="J16081" s="78">
        <f>IF(OR($E16081="",$H16081=""),"",$H16081*$I16081)</f>
      </c>
      <c r="K16081" s="79" t="str">
        <v/>
      </c>
    </row>
    <row r="16082">
      <c r="A16082" s="81" t="str">
        <v/>
      </c>
      <c r="B16082" s="81" t="str">
        <v/>
      </c>
      <c r="C16082" s="83">
        <f>IF($E16082="","",IFERROR(VLOOKUP(TRIM(E16082&amp;""),'Référentiel Articles'!$A$2:$F$634,2,FALSE),""))</f>
      </c>
      <c r="D16082" s="83">
        <f>IF($E16082="","",IFERROR(VLOOKUP(TRIM(E16082&amp;""),'Référentiel Articles'!$A$2:$F$634,3,FALSE),""))</f>
      </c>
      <c r="E16082" s="81" t="str">
        <v/>
      </c>
      <c r="F16082" s="83">
        <f>IF($E16082="","",IFERROR(VLOOKUP(TRIM(E16082&amp;""),'Référentiel Articles'!$A$2:$F$634,4,FALSE),""))</f>
      </c>
      <c r="G16082" s="84">
        <f>IF($E16082="","",IFERROR(VLOOKUP(TRIM(E16082&amp;""),'Référentiel Articles'!$A$2:$F$634,5,FALSE),""))</f>
      </c>
      <c r="H16082" s="85" t="str">
        <v/>
      </c>
      <c r="I16082" s="84">
        <f>IF($E16082="","",IFERROR(VLOOKUP(TRIM(E16082&amp;""),'Référentiel Articles'!$A$2:$F$634,6,FALSE),""))</f>
      </c>
      <c r="J16082" s="90">
        <f>IF(OR($E16082="",$H16082=""),"",$H16082*$I16082)</f>
      </c>
      <c r="K16082" s="87" t="str">
        <v/>
      </c>
    </row>
    <row r="16083">
      <c r="A16083" s="74" t="str">
        <v/>
      </c>
      <c r="B16083" s="74" t="str">
        <v/>
      </c>
      <c r="C16083" s="75">
        <f>IF($E16083="","",IFERROR(VLOOKUP(TRIM(E16083&amp;""),'Référentiel Articles'!$A$2:$F$634,2,FALSE),""))</f>
      </c>
      <c r="D16083" s="75">
        <f>IF($E16083="","",IFERROR(VLOOKUP(TRIM(E16083&amp;""),'Référentiel Articles'!$A$2:$F$634,3,FALSE),""))</f>
      </c>
      <c r="E16083" s="74" t="str">
        <v/>
      </c>
      <c r="F16083" s="75">
        <f>IF($E16083="","",IFERROR(VLOOKUP(TRIM(E16083&amp;""),'Référentiel Articles'!$A$2:$F$634,4,FALSE),""))</f>
      </c>
      <c r="G16083" s="76">
        <f>IF($E16083="","",IFERROR(VLOOKUP(TRIM(E16083&amp;""),'Référentiel Articles'!$A$2:$F$634,5,FALSE),""))</f>
      </c>
      <c r="H16083" s="77" t="str">
        <v/>
      </c>
      <c r="I16083" s="76">
        <f>IF($E16083="","",IFERROR(VLOOKUP(TRIM(E16083&amp;""),'Référentiel Articles'!$A$2:$F$634,6,FALSE),""))</f>
      </c>
      <c r="J16083" s="78">
        <f>IF(OR($E16083="",$H16083=""),"",$H16083*$I16083)</f>
      </c>
      <c r="K16083" s="79" t="str">
        <v/>
      </c>
    </row>
    <row r="16084">
      <c r="A16084" s="81" t="str">
        <v/>
      </c>
      <c r="B16084" s="81" t="str">
        <v/>
      </c>
      <c r="C16084" s="83">
        <f>IF($E16084="","",IFERROR(VLOOKUP(TRIM(E16084&amp;""),'Référentiel Articles'!$A$2:$F$634,2,FALSE),""))</f>
      </c>
      <c r="D16084" s="83">
        <f>IF($E16084="","",IFERROR(VLOOKUP(TRIM(E16084&amp;""),'Référentiel Articles'!$A$2:$F$634,3,FALSE),""))</f>
      </c>
      <c r="E16084" s="81" t="str">
        <v/>
      </c>
      <c r="F16084" s="83">
        <f>IF($E16084="","",IFERROR(VLOOKUP(TRIM(E16084&amp;""),'Référentiel Articles'!$A$2:$F$634,4,FALSE),""))</f>
      </c>
      <c r="G16084" s="84">
        <f>IF($E16084="","",IFERROR(VLOOKUP(TRIM(E16084&amp;""),'Référentiel Articles'!$A$2:$F$634,5,FALSE),""))</f>
      </c>
      <c r="H16084" s="85" t="str">
        <v/>
      </c>
      <c r="I16084" s="84">
        <f>IF($E16084="","",IFERROR(VLOOKUP(TRIM(E16084&amp;""),'Référentiel Articles'!$A$2:$F$634,6,FALSE),""))</f>
      </c>
      <c r="J16084" s="90">
        <f>IF(OR($E16084="",$H16084=""),"",$H16084*$I16084)</f>
      </c>
      <c r="K16084" s="87" t="str">
        <v/>
      </c>
    </row>
    <row r="16085">
      <c r="A16085" s="74" t="str">
        <v/>
      </c>
      <c r="B16085" s="74" t="str">
        <v/>
      </c>
      <c r="C16085" s="75">
        <f>IF($E16085="","",IFERROR(VLOOKUP(TRIM(E16085&amp;""),'Référentiel Articles'!$A$2:$F$634,2,FALSE),""))</f>
      </c>
      <c r="D16085" s="75">
        <f>IF($E16085="","",IFERROR(VLOOKUP(TRIM(E16085&amp;""),'Référentiel Articles'!$A$2:$F$634,3,FALSE),""))</f>
      </c>
      <c r="E16085" s="74" t="str">
        <v/>
      </c>
      <c r="F16085" s="75">
        <f>IF($E16085="","",IFERROR(VLOOKUP(TRIM(E16085&amp;""),'Référentiel Articles'!$A$2:$F$634,4,FALSE),""))</f>
      </c>
      <c r="G16085" s="76">
        <f>IF($E16085="","",IFERROR(VLOOKUP(TRIM(E16085&amp;""),'Référentiel Articles'!$A$2:$F$634,5,FALSE),""))</f>
      </c>
      <c r="H16085" s="77" t="str">
        <v/>
      </c>
      <c r="I16085" s="76">
        <f>IF($E16085="","",IFERROR(VLOOKUP(TRIM(E16085&amp;""),'Référentiel Articles'!$A$2:$F$634,6,FALSE),""))</f>
      </c>
      <c r="J16085" s="78">
        <f>IF(OR($E16085="",$H16085=""),"",$H16085*$I16085)</f>
      </c>
      <c r="K16085" s="79" t="str">
        <v/>
      </c>
    </row>
    <row r="16086">
      <c r="A16086" s="81" t="str">
        <v/>
      </c>
      <c r="B16086" s="81" t="str">
        <v/>
      </c>
      <c r="C16086" s="83">
        <f>IF($E16086="","",IFERROR(VLOOKUP(TRIM(E16086&amp;""),'Référentiel Articles'!$A$2:$F$634,2,FALSE),""))</f>
      </c>
      <c r="D16086" s="83">
        <f>IF($E16086="","",IFERROR(VLOOKUP(TRIM(E16086&amp;""),'Référentiel Articles'!$A$2:$F$634,3,FALSE),""))</f>
      </c>
      <c r="E16086" s="81" t="str">
        <v/>
      </c>
      <c r="F16086" s="83">
        <f>IF($E16086="","",IFERROR(VLOOKUP(TRIM(E16086&amp;""),'Référentiel Articles'!$A$2:$F$634,4,FALSE),""))</f>
      </c>
      <c r="G16086" s="84">
        <f>IF($E16086="","",IFERROR(VLOOKUP(TRIM(E16086&amp;""),'Référentiel Articles'!$A$2:$F$634,5,FALSE),""))</f>
      </c>
      <c r="H16086" s="85" t="str">
        <v/>
      </c>
      <c r="I16086" s="84">
        <f>IF($E16086="","",IFERROR(VLOOKUP(TRIM(E16086&amp;""),'Référentiel Articles'!$A$2:$F$634,6,FALSE),""))</f>
      </c>
      <c r="J16086" s="90">
        <f>IF(OR($E16086="",$H16086=""),"",$H16086*$I16086)</f>
      </c>
      <c r="K16086" s="87" t="str">
        <v/>
      </c>
    </row>
    <row r="16087">
      <c r="A16087" s="74" t="str">
        <v/>
      </c>
      <c r="B16087" s="74" t="str">
        <v/>
      </c>
      <c r="C16087" s="75">
        <f>IF($E16087="","",IFERROR(VLOOKUP(TRIM(E16087&amp;""),'Référentiel Articles'!$A$2:$F$634,2,FALSE),""))</f>
      </c>
      <c r="D16087" s="75">
        <f>IF($E16087="","",IFERROR(VLOOKUP(TRIM(E16087&amp;""),'Référentiel Articles'!$A$2:$F$634,3,FALSE),""))</f>
      </c>
      <c r="E16087" s="74" t="str">
        <v/>
      </c>
      <c r="F16087" s="75">
        <f>IF($E16087="","",IFERROR(VLOOKUP(TRIM(E16087&amp;""),'Référentiel Articles'!$A$2:$F$634,4,FALSE),""))</f>
      </c>
      <c r="G16087" s="76">
        <f>IF($E16087="","",IFERROR(VLOOKUP(TRIM(E16087&amp;""),'Référentiel Articles'!$A$2:$F$634,5,FALSE),""))</f>
      </c>
      <c r="H16087" s="77" t="str">
        <v/>
      </c>
      <c r="I16087" s="76">
        <f>IF($E16087="","",IFERROR(VLOOKUP(TRIM(E16087&amp;""),'Référentiel Articles'!$A$2:$F$634,6,FALSE),""))</f>
      </c>
      <c r="J16087" s="78">
        <f>IF(OR($E16087="",$H16087=""),"",$H16087*$I16087)</f>
      </c>
      <c r="K16087" s="79" t="str">
        <v/>
      </c>
    </row>
    <row r="16088">
      <c r="A16088" s="81" t="str">
        <v/>
      </c>
      <c r="B16088" s="81" t="str">
        <v/>
      </c>
      <c r="C16088" s="83">
        <f>IF($E16088="","",IFERROR(VLOOKUP(TRIM(E16088&amp;""),'Référentiel Articles'!$A$2:$F$634,2,FALSE),""))</f>
      </c>
      <c r="D16088" s="83">
        <f>IF($E16088="","",IFERROR(VLOOKUP(TRIM(E16088&amp;""),'Référentiel Articles'!$A$2:$F$634,3,FALSE),""))</f>
      </c>
      <c r="E16088" s="81" t="str">
        <v/>
      </c>
      <c r="F16088" s="83">
        <f>IF($E16088="","",IFERROR(VLOOKUP(TRIM(E16088&amp;""),'Référentiel Articles'!$A$2:$F$634,4,FALSE),""))</f>
      </c>
      <c r="G16088" s="84">
        <f>IF($E16088="","",IFERROR(VLOOKUP(TRIM(E16088&amp;""),'Référentiel Articles'!$A$2:$F$634,5,FALSE),""))</f>
      </c>
      <c r="H16088" s="85" t="str">
        <v/>
      </c>
      <c r="I16088" s="84">
        <f>IF($E16088="","",IFERROR(VLOOKUP(TRIM(E16088&amp;""),'Référentiel Articles'!$A$2:$F$634,6,FALSE),""))</f>
      </c>
      <c r="J16088" s="90">
        <f>IF(OR($E16088="",$H16088=""),"",$H16088*$I16088)</f>
      </c>
      <c r="K16088" s="87" t="str">
        <v/>
      </c>
    </row>
    <row r="16089">
      <c r="A16089" s="74" t="str">
        <v/>
      </c>
      <c r="B16089" s="74" t="str">
        <v/>
      </c>
      <c r="C16089" s="75">
        <f>IF($E16089="","",IFERROR(VLOOKUP(TRIM(E16089&amp;""),'Référentiel Articles'!$A$2:$F$634,2,FALSE),""))</f>
      </c>
      <c r="D16089" s="75">
        <f>IF($E16089="","",IFERROR(VLOOKUP(TRIM(E16089&amp;""),'Référentiel Articles'!$A$2:$F$634,3,FALSE),""))</f>
      </c>
      <c r="E16089" s="74" t="str">
        <v/>
      </c>
      <c r="F16089" s="75">
        <f>IF($E16089="","",IFERROR(VLOOKUP(TRIM(E16089&amp;""),'Référentiel Articles'!$A$2:$F$634,4,FALSE),""))</f>
      </c>
      <c r="G16089" s="76">
        <f>IF($E16089="","",IFERROR(VLOOKUP(TRIM(E16089&amp;""),'Référentiel Articles'!$A$2:$F$634,5,FALSE),""))</f>
      </c>
      <c r="H16089" s="77" t="str">
        <v/>
      </c>
      <c r="I16089" s="76">
        <f>IF($E16089="","",IFERROR(VLOOKUP(TRIM(E16089&amp;""),'Référentiel Articles'!$A$2:$F$634,6,FALSE),""))</f>
      </c>
      <c r="J16089" s="78">
        <f>IF(OR($E16089="",$H16089=""),"",$H16089*$I16089)</f>
      </c>
      <c r="K16089" s="79" t="str">
        <v/>
      </c>
    </row>
    <row r="16090">
      <c r="A16090" s="81" t="str">
        <v/>
      </c>
      <c r="B16090" s="81" t="str">
        <v/>
      </c>
      <c r="C16090" s="83">
        <f>IF($E16090="","",IFERROR(VLOOKUP(TRIM(E16090&amp;""),'Référentiel Articles'!$A$2:$F$634,2,FALSE),""))</f>
      </c>
      <c r="D16090" s="83">
        <f>IF($E16090="","",IFERROR(VLOOKUP(TRIM(E16090&amp;""),'Référentiel Articles'!$A$2:$F$634,3,FALSE),""))</f>
      </c>
      <c r="E16090" s="81" t="str">
        <v/>
      </c>
      <c r="F16090" s="83">
        <f>IF($E16090="","",IFERROR(VLOOKUP(TRIM(E16090&amp;""),'Référentiel Articles'!$A$2:$F$634,4,FALSE),""))</f>
      </c>
      <c r="G16090" s="84">
        <f>IF($E16090="","",IFERROR(VLOOKUP(TRIM(E16090&amp;""),'Référentiel Articles'!$A$2:$F$634,5,FALSE),""))</f>
      </c>
      <c r="H16090" s="85" t="str">
        <v/>
      </c>
      <c r="I16090" s="84">
        <f>IF($E16090="","",IFERROR(VLOOKUP(TRIM(E16090&amp;""),'Référentiel Articles'!$A$2:$F$634,6,FALSE),""))</f>
      </c>
      <c r="J16090" s="90">
        <f>IF(OR($E16090="",$H16090=""),"",$H16090*$I16090)</f>
      </c>
      <c r="K16090" s="87" t="str">
        <v/>
      </c>
    </row>
    <row r="16091">
      <c r="A16091" s="74" t="str">
        <v/>
      </c>
      <c r="B16091" s="74" t="str">
        <v/>
      </c>
      <c r="C16091" s="75">
        <f>IF($E16091="","",IFERROR(VLOOKUP(TRIM(E16091&amp;""),'Référentiel Articles'!$A$2:$F$634,2,FALSE),""))</f>
      </c>
      <c r="D16091" s="75">
        <f>IF($E16091="","",IFERROR(VLOOKUP(TRIM(E16091&amp;""),'Référentiel Articles'!$A$2:$F$634,3,FALSE),""))</f>
      </c>
      <c r="E16091" s="74" t="str">
        <v/>
      </c>
      <c r="F16091" s="75">
        <f>IF($E16091="","",IFERROR(VLOOKUP(TRIM(E16091&amp;""),'Référentiel Articles'!$A$2:$F$634,4,FALSE),""))</f>
      </c>
      <c r="G16091" s="76">
        <f>IF($E16091="","",IFERROR(VLOOKUP(TRIM(E16091&amp;""),'Référentiel Articles'!$A$2:$F$634,5,FALSE),""))</f>
      </c>
      <c r="H16091" s="77" t="str">
        <v/>
      </c>
      <c r="I16091" s="76">
        <f>IF($E16091="","",IFERROR(VLOOKUP(TRIM(E16091&amp;""),'Référentiel Articles'!$A$2:$F$634,6,FALSE),""))</f>
      </c>
      <c r="J16091" s="78">
        <f>IF(OR($E16091="",$H16091=""),"",$H16091*$I16091)</f>
      </c>
      <c r="K16091" s="79" t="str">
        <v/>
      </c>
    </row>
    <row r="16092">
      <c r="A16092" s="81" t="str">
        <v/>
      </c>
      <c r="B16092" s="81" t="str">
        <v/>
      </c>
      <c r="C16092" s="83">
        <f>IF($E16092="","",IFERROR(VLOOKUP(TRIM(E16092&amp;""),'Référentiel Articles'!$A$2:$F$634,2,FALSE),""))</f>
      </c>
      <c r="D16092" s="83">
        <f>IF($E16092="","",IFERROR(VLOOKUP(TRIM(E16092&amp;""),'Référentiel Articles'!$A$2:$F$634,3,FALSE),""))</f>
      </c>
      <c r="E16092" s="81" t="str">
        <v/>
      </c>
      <c r="F16092" s="83">
        <f>IF($E16092="","",IFERROR(VLOOKUP(TRIM(E16092&amp;""),'Référentiel Articles'!$A$2:$F$634,4,FALSE),""))</f>
      </c>
      <c r="G16092" s="84">
        <f>IF($E16092="","",IFERROR(VLOOKUP(TRIM(E16092&amp;""),'Référentiel Articles'!$A$2:$F$634,5,FALSE),""))</f>
      </c>
      <c r="H16092" s="85" t="str">
        <v/>
      </c>
      <c r="I16092" s="84">
        <f>IF($E16092="","",IFERROR(VLOOKUP(TRIM(E16092&amp;""),'Référentiel Articles'!$A$2:$F$634,6,FALSE),""))</f>
      </c>
      <c r="J16092" s="90">
        <f>IF(OR($E16092="",$H16092=""),"",$H16092*$I16092)</f>
      </c>
      <c r="K16092" s="87" t="str">
        <v/>
      </c>
    </row>
    <row r="16093">
      <c r="A16093" s="74" t="str">
        <v/>
      </c>
      <c r="B16093" s="74" t="str">
        <v/>
      </c>
      <c r="C16093" s="75">
        <f>IF($E16093="","",IFERROR(VLOOKUP(TRIM(E16093&amp;""),'Référentiel Articles'!$A$2:$F$634,2,FALSE),""))</f>
      </c>
      <c r="D16093" s="75">
        <f>IF($E16093="","",IFERROR(VLOOKUP(TRIM(E16093&amp;""),'Référentiel Articles'!$A$2:$F$634,3,FALSE),""))</f>
      </c>
      <c r="E16093" s="74" t="str">
        <v/>
      </c>
      <c r="F16093" s="75">
        <f>IF($E16093="","",IFERROR(VLOOKUP(TRIM(E16093&amp;""),'Référentiel Articles'!$A$2:$F$634,4,FALSE),""))</f>
      </c>
      <c r="G16093" s="76">
        <f>IF($E16093="","",IFERROR(VLOOKUP(TRIM(E16093&amp;""),'Référentiel Articles'!$A$2:$F$634,5,FALSE),""))</f>
      </c>
      <c r="H16093" s="77" t="str">
        <v/>
      </c>
      <c r="I16093" s="76">
        <f>IF($E16093="","",IFERROR(VLOOKUP(TRIM(E16093&amp;""),'Référentiel Articles'!$A$2:$F$634,6,FALSE),""))</f>
      </c>
      <c r="J16093" s="78">
        <f>IF(OR($E16093="",$H16093=""),"",$H16093*$I16093)</f>
      </c>
      <c r="K16093" s="79" t="str">
        <v/>
      </c>
    </row>
    <row r="16094">
      <c r="A16094" s="81" t="str">
        <v/>
      </c>
      <c r="B16094" s="81" t="str">
        <v/>
      </c>
      <c r="C16094" s="83">
        <f>IF($E16094="","",IFERROR(VLOOKUP(TRIM(E16094&amp;""),'Référentiel Articles'!$A$2:$F$634,2,FALSE),""))</f>
      </c>
      <c r="D16094" s="83">
        <f>IF($E16094="","",IFERROR(VLOOKUP(TRIM(E16094&amp;""),'Référentiel Articles'!$A$2:$F$634,3,FALSE),""))</f>
      </c>
      <c r="E16094" s="81" t="str">
        <v/>
      </c>
      <c r="F16094" s="83">
        <f>IF($E16094="","",IFERROR(VLOOKUP(TRIM(E16094&amp;""),'Référentiel Articles'!$A$2:$F$634,4,FALSE),""))</f>
      </c>
      <c r="G16094" s="84">
        <f>IF($E16094="","",IFERROR(VLOOKUP(TRIM(E16094&amp;""),'Référentiel Articles'!$A$2:$F$634,5,FALSE),""))</f>
      </c>
      <c r="H16094" s="85" t="str">
        <v/>
      </c>
      <c r="I16094" s="84">
        <f>IF($E16094="","",IFERROR(VLOOKUP(TRIM(E16094&amp;""),'Référentiel Articles'!$A$2:$F$634,6,FALSE),""))</f>
      </c>
      <c r="J16094" s="90">
        <f>IF(OR($E16094="",$H16094=""),"",$H16094*$I16094)</f>
      </c>
      <c r="K16094" s="87" t="str">
        <v/>
      </c>
    </row>
    <row r="16095">
      <c r="A16095" s="74" t="str">
        <v/>
      </c>
      <c r="B16095" s="74" t="str">
        <v/>
      </c>
      <c r="C16095" s="75">
        <f>IF($E16095="","",IFERROR(VLOOKUP(TRIM(E16095&amp;""),'Référentiel Articles'!$A$2:$F$634,2,FALSE),""))</f>
      </c>
      <c r="D16095" s="75">
        <f>IF($E16095="","",IFERROR(VLOOKUP(TRIM(E16095&amp;""),'Référentiel Articles'!$A$2:$F$634,3,FALSE),""))</f>
      </c>
      <c r="E16095" s="74" t="str">
        <v/>
      </c>
      <c r="F16095" s="75">
        <f>IF($E16095="","",IFERROR(VLOOKUP(TRIM(E16095&amp;""),'Référentiel Articles'!$A$2:$F$634,4,FALSE),""))</f>
      </c>
      <c r="G16095" s="76">
        <f>IF($E16095="","",IFERROR(VLOOKUP(TRIM(E16095&amp;""),'Référentiel Articles'!$A$2:$F$634,5,FALSE),""))</f>
      </c>
      <c r="H16095" s="77" t="str">
        <v/>
      </c>
      <c r="I16095" s="76">
        <f>IF($E16095="","",IFERROR(VLOOKUP(TRIM(E16095&amp;""),'Référentiel Articles'!$A$2:$F$634,6,FALSE),""))</f>
      </c>
      <c r="J16095" s="78">
        <f>IF(OR($E16095="",$H16095=""),"",$H16095*$I16095)</f>
      </c>
      <c r="K16095" s="79" t="str">
        <v/>
      </c>
    </row>
    <row r="16096">
      <c r="A16096" s="81" t="str">
        <v/>
      </c>
      <c r="B16096" s="81" t="str">
        <v/>
      </c>
      <c r="C16096" s="83">
        <f>IF($E16096="","",IFERROR(VLOOKUP(TRIM(E16096&amp;""),'Référentiel Articles'!$A$2:$F$634,2,FALSE),""))</f>
      </c>
      <c r="D16096" s="83">
        <f>IF($E16096="","",IFERROR(VLOOKUP(TRIM(E16096&amp;""),'Référentiel Articles'!$A$2:$F$634,3,FALSE),""))</f>
      </c>
      <c r="E16096" s="81" t="str">
        <v/>
      </c>
      <c r="F16096" s="83">
        <f>IF($E16096="","",IFERROR(VLOOKUP(TRIM(E16096&amp;""),'Référentiel Articles'!$A$2:$F$634,4,FALSE),""))</f>
      </c>
      <c r="G16096" s="84">
        <f>IF($E16096="","",IFERROR(VLOOKUP(TRIM(E16096&amp;""),'Référentiel Articles'!$A$2:$F$634,5,FALSE),""))</f>
      </c>
      <c r="H16096" s="85" t="str">
        <v/>
      </c>
      <c r="I16096" s="84">
        <f>IF($E16096="","",IFERROR(VLOOKUP(TRIM(E16096&amp;""),'Référentiel Articles'!$A$2:$F$634,6,FALSE),""))</f>
      </c>
      <c r="J16096" s="90">
        <f>IF(OR($E16096="",$H16096=""),"",$H16096*$I16096)</f>
      </c>
      <c r="K16096" s="87" t="str">
        <v/>
      </c>
    </row>
    <row r="16097">
      <c r="A16097" s="74" t="str">
        <v/>
      </c>
      <c r="B16097" s="74" t="str">
        <v/>
      </c>
      <c r="C16097" s="75">
        <f>IF($E16097="","",IFERROR(VLOOKUP(TRIM(E16097&amp;""),'Référentiel Articles'!$A$2:$F$634,2,FALSE),""))</f>
      </c>
      <c r="D16097" s="75">
        <f>IF($E16097="","",IFERROR(VLOOKUP(TRIM(E16097&amp;""),'Référentiel Articles'!$A$2:$F$634,3,FALSE),""))</f>
      </c>
      <c r="E16097" s="74" t="str">
        <v/>
      </c>
      <c r="F16097" s="75">
        <f>IF($E16097="","",IFERROR(VLOOKUP(TRIM(E16097&amp;""),'Référentiel Articles'!$A$2:$F$634,4,FALSE),""))</f>
      </c>
      <c r="G16097" s="76">
        <f>IF($E16097="","",IFERROR(VLOOKUP(TRIM(E16097&amp;""),'Référentiel Articles'!$A$2:$F$634,5,FALSE),""))</f>
      </c>
      <c r="H16097" s="77" t="str">
        <v/>
      </c>
      <c r="I16097" s="76">
        <f>IF($E16097="","",IFERROR(VLOOKUP(TRIM(E16097&amp;""),'Référentiel Articles'!$A$2:$F$634,6,FALSE),""))</f>
      </c>
      <c r="J16097" s="78">
        <f>IF(OR($E16097="",$H16097=""),"",$H16097*$I16097)</f>
      </c>
      <c r="K16097" s="79" t="str">
        <v/>
      </c>
    </row>
    <row r="16098">
      <c r="A16098" s="81" t="str">
        <v/>
      </c>
      <c r="B16098" s="81" t="str">
        <v/>
      </c>
      <c r="C16098" s="83">
        <f>IF($E16098="","",IFERROR(VLOOKUP(TRIM(E16098&amp;""),'Référentiel Articles'!$A$2:$F$634,2,FALSE),""))</f>
      </c>
      <c r="D16098" s="83">
        <f>IF($E16098="","",IFERROR(VLOOKUP(TRIM(E16098&amp;""),'Référentiel Articles'!$A$2:$F$634,3,FALSE),""))</f>
      </c>
      <c r="E16098" s="81" t="str">
        <v/>
      </c>
      <c r="F16098" s="83">
        <f>IF($E16098="","",IFERROR(VLOOKUP(TRIM(E16098&amp;""),'Référentiel Articles'!$A$2:$F$634,4,FALSE),""))</f>
      </c>
      <c r="G16098" s="84">
        <f>IF($E16098="","",IFERROR(VLOOKUP(TRIM(E16098&amp;""),'Référentiel Articles'!$A$2:$F$634,5,FALSE),""))</f>
      </c>
      <c r="H16098" s="85" t="str">
        <v/>
      </c>
      <c r="I16098" s="84">
        <f>IF($E16098="","",IFERROR(VLOOKUP(TRIM(E16098&amp;""),'Référentiel Articles'!$A$2:$F$634,6,FALSE),""))</f>
      </c>
      <c r="J16098" s="90">
        <f>IF(OR($E16098="",$H16098=""),"",$H16098*$I16098)</f>
      </c>
      <c r="K16098" s="87" t="str">
        <v/>
      </c>
    </row>
    <row r="16099">
      <c r="A16099" s="74" t="str">
        <v/>
      </c>
      <c r="B16099" s="74" t="str">
        <v/>
      </c>
      <c r="C16099" s="75">
        <f>IF($E16099="","",IFERROR(VLOOKUP(TRIM(E16099&amp;""),'Référentiel Articles'!$A$2:$F$634,2,FALSE),""))</f>
      </c>
      <c r="D16099" s="75">
        <f>IF($E16099="","",IFERROR(VLOOKUP(TRIM(E16099&amp;""),'Référentiel Articles'!$A$2:$F$634,3,FALSE),""))</f>
      </c>
      <c r="E16099" s="74" t="str">
        <v/>
      </c>
      <c r="F16099" s="75">
        <f>IF($E16099="","",IFERROR(VLOOKUP(TRIM(E16099&amp;""),'Référentiel Articles'!$A$2:$F$634,4,FALSE),""))</f>
      </c>
      <c r="G16099" s="76">
        <f>IF($E16099="","",IFERROR(VLOOKUP(TRIM(E16099&amp;""),'Référentiel Articles'!$A$2:$F$634,5,FALSE),""))</f>
      </c>
      <c r="H16099" s="77" t="str">
        <v/>
      </c>
      <c r="I16099" s="76">
        <f>IF($E16099="","",IFERROR(VLOOKUP(TRIM(E16099&amp;""),'Référentiel Articles'!$A$2:$F$634,6,FALSE),""))</f>
      </c>
      <c r="J16099" s="78">
        <f>IF(OR($E16099="",$H16099=""),"",$H16099*$I16099)</f>
      </c>
      <c r="K16099" s="79" t="str">
        <v/>
      </c>
    </row>
    <row r="16100">
      <c r="A16100" s="81" t="str">
        <v/>
      </c>
      <c r="B16100" s="81" t="str">
        <v/>
      </c>
      <c r="C16100" s="83">
        <f>IF($E16100="","",IFERROR(VLOOKUP(TRIM(E16100&amp;""),'Référentiel Articles'!$A$2:$F$634,2,FALSE),""))</f>
      </c>
      <c r="D16100" s="83">
        <f>IF($E16100="","",IFERROR(VLOOKUP(TRIM(E16100&amp;""),'Référentiel Articles'!$A$2:$F$634,3,FALSE),""))</f>
      </c>
      <c r="E16100" s="81" t="str">
        <v/>
      </c>
      <c r="F16100" s="83">
        <f>IF($E16100="","",IFERROR(VLOOKUP(TRIM(E16100&amp;""),'Référentiel Articles'!$A$2:$F$634,4,FALSE),""))</f>
      </c>
      <c r="G16100" s="84">
        <f>IF($E16100="","",IFERROR(VLOOKUP(TRIM(E16100&amp;""),'Référentiel Articles'!$A$2:$F$634,5,FALSE),""))</f>
      </c>
      <c r="H16100" s="85" t="str">
        <v/>
      </c>
      <c r="I16100" s="84">
        <f>IF($E16100="","",IFERROR(VLOOKUP(TRIM(E16100&amp;""),'Référentiel Articles'!$A$2:$F$634,6,FALSE),""))</f>
      </c>
      <c r="J16100" s="90">
        <f>IF(OR($E16100="",$H16100=""),"",$H16100*$I16100)</f>
      </c>
      <c r="K16100" s="87" t="str">
        <v/>
      </c>
    </row>
    <row r="16101">
      <c r="A16101" s="74" t="str">
        <v/>
      </c>
      <c r="B16101" s="74" t="str">
        <v/>
      </c>
      <c r="C16101" s="75">
        <f>IF($E16101="","",IFERROR(VLOOKUP(TRIM(E16101&amp;""),'Référentiel Articles'!$A$2:$F$634,2,FALSE),""))</f>
      </c>
      <c r="D16101" s="75">
        <f>IF($E16101="","",IFERROR(VLOOKUP(TRIM(E16101&amp;""),'Référentiel Articles'!$A$2:$F$634,3,FALSE),""))</f>
      </c>
      <c r="E16101" s="74" t="str">
        <v/>
      </c>
      <c r="F16101" s="75">
        <f>IF($E16101="","",IFERROR(VLOOKUP(TRIM(E16101&amp;""),'Référentiel Articles'!$A$2:$F$634,4,FALSE),""))</f>
      </c>
      <c r="G16101" s="76">
        <f>IF($E16101="","",IFERROR(VLOOKUP(TRIM(E16101&amp;""),'Référentiel Articles'!$A$2:$F$634,5,FALSE),""))</f>
      </c>
      <c r="H16101" s="77" t="str">
        <v/>
      </c>
      <c r="I16101" s="76">
        <f>IF($E16101="","",IFERROR(VLOOKUP(TRIM(E16101&amp;""),'Référentiel Articles'!$A$2:$F$634,6,FALSE),""))</f>
      </c>
      <c r="J16101" s="78">
        <f>IF(OR($E16101="",$H16101=""),"",$H16101*$I16101)</f>
      </c>
      <c r="K16101" s="79" t="str">
        <v/>
      </c>
    </row>
    <row r="16102">
      <c r="A16102" s="81" t="str">
        <v/>
      </c>
      <c r="B16102" s="81" t="str">
        <v/>
      </c>
      <c r="C16102" s="83">
        <f>IF($E16102="","",IFERROR(VLOOKUP(TRIM(E16102&amp;""),'Référentiel Articles'!$A$2:$F$634,2,FALSE),""))</f>
      </c>
      <c r="D16102" s="83">
        <f>IF($E16102="","",IFERROR(VLOOKUP(TRIM(E16102&amp;""),'Référentiel Articles'!$A$2:$F$634,3,FALSE),""))</f>
      </c>
      <c r="E16102" s="81" t="str">
        <v/>
      </c>
      <c r="F16102" s="83">
        <f>IF($E16102="","",IFERROR(VLOOKUP(TRIM(E16102&amp;""),'Référentiel Articles'!$A$2:$F$634,4,FALSE),""))</f>
      </c>
      <c r="G16102" s="84">
        <f>IF($E16102="","",IFERROR(VLOOKUP(TRIM(E16102&amp;""),'Référentiel Articles'!$A$2:$F$634,5,FALSE),""))</f>
      </c>
      <c r="H16102" s="85" t="str">
        <v/>
      </c>
      <c r="I16102" s="84">
        <f>IF($E16102="","",IFERROR(VLOOKUP(TRIM(E16102&amp;""),'Référentiel Articles'!$A$2:$F$634,6,FALSE),""))</f>
      </c>
      <c r="J16102" s="90">
        <f>IF(OR($E16102="",$H16102=""),"",$H16102*$I16102)</f>
      </c>
      <c r="K16102" s="87" t="str">
        <v/>
      </c>
    </row>
    <row r="16103">
      <c r="A16103" s="74" t="str">
        <v/>
      </c>
      <c r="B16103" s="74" t="str">
        <v/>
      </c>
      <c r="C16103" s="75">
        <f>IF($E16103="","",IFERROR(VLOOKUP(TRIM(E16103&amp;""),'Référentiel Articles'!$A$2:$F$634,2,FALSE),""))</f>
      </c>
      <c r="D16103" s="75">
        <f>IF($E16103="","",IFERROR(VLOOKUP(TRIM(E16103&amp;""),'Référentiel Articles'!$A$2:$F$634,3,FALSE),""))</f>
      </c>
      <c r="E16103" s="74" t="str">
        <v/>
      </c>
      <c r="F16103" s="75">
        <f>IF($E16103="","",IFERROR(VLOOKUP(TRIM(E16103&amp;""),'Référentiel Articles'!$A$2:$F$634,4,FALSE),""))</f>
      </c>
      <c r="G16103" s="76">
        <f>IF($E16103="","",IFERROR(VLOOKUP(TRIM(E16103&amp;""),'Référentiel Articles'!$A$2:$F$634,5,FALSE),""))</f>
      </c>
      <c r="H16103" s="77" t="str">
        <v/>
      </c>
      <c r="I16103" s="76">
        <f>IF($E16103="","",IFERROR(VLOOKUP(TRIM(E16103&amp;""),'Référentiel Articles'!$A$2:$F$634,6,FALSE),""))</f>
      </c>
      <c r="J16103" s="78">
        <f>IF(OR($E16103="",$H16103=""),"",$H16103*$I16103)</f>
      </c>
      <c r="K16103" s="79" t="str">
        <v/>
      </c>
    </row>
    <row r="16104">
      <c r="A16104" s="81" t="str">
        <v/>
      </c>
      <c r="B16104" s="81" t="str">
        <v/>
      </c>
      <c r="C16104" s="83">
        <f>IF($E16104="","",IFERROR(VLOOKUP(TRIM(E16104&amp;""),'Référentiel Articles'!$A$2:$F$634,2,FALSE),""))</f>
      </c>
      <c r="D16104" s="83">
        <f>IF($E16104="","",IFERROR(VLOOKUP(TRIM(E16104&amp;""),'Référentiel Articles'!$A$2:$F$634,3,FALSE),""))</f>
      </c>
      <c r="E16104" s="81" t="str">
        <v/>
      </c>
      <c r="F16104" s="83">
        <f>IF($E16104="","",IFERROR(VLOOKUP(TRIM(E16104&amp;""),'Référentiel Articles'!$A$2:$F$634,4,FALSE),""))</f>
      </c>
      <c r="G16104" s="84">
        <f>IF($E16104="","",IFERROR(VLOOKUP(TRIM(E16104&amp;""),'Référentiel Articles'!$A$2:$F$634,5,FALSE),""))</f>
      </c>
      <c r="H16104" s="85" t="str">
        <v/>
      </c>
      <c r="I16104" s="84">
        <f>IF($E16104="","",IFERROR(VLOOKUP(TRIM(E16104&amp;""),'Référentiel Articles'!$A$2:$F$634,6,FALSE),""))</f>
      </c>
      <c r="J16104" s="90">
        <f>IF(OR($E16104="",$H16104=""),"",$H16104*$I16104)</f>
      </c>
      <c r="K16104" s="87" t="str">
        <v/>
      </c>
    </row>
    <row r="16105">
      <c r="A16105" s="74" t="str">
        <v/>
      </c>
      <c r="B16105" s="74" t="str">
        <v/>
      </c>
      <c r="C16105" s="75">
        <f>IF($E16105="","",IFERROR(VLOOKUP(TRIM(E16105&amp;""),'Référentiel Articles'!$A$2:$F$634,2,FALSE),""))</f>
      </c>
      <c r="D16105" s="75">
        <f>IF($E16105="","",IFERROR(VLOOKUP(TRIM(E16105&amp;""),'Référentiel Articles'!$A$2:$F$634,3,FALSE),""))</f>
      </c>
      <c r="E16105" s="74" t="str">
        <v/>
      </c>
      <c r="F16105" s="75">
        <f>IF($E16105="","",IFERROR(VLOOKUP(TRIM(E16105&amp;""),'Référentiel Articles'!$A$2:$F$634,4,FALSE),""))</f>
      </c>
      <c r="G16105" s="76">
        <f>IF($E16105="","",IFERROR(VLOOKUP(TRIM(E16105&amp;""),'Référentiel Articles'!$A$2:$F$634,5,FALSE),""))</f>
      </c>
      <c r="H16105" s="77" t="str">
        <v/>
      </c>
      <c r="I16105" s="76">
        <f>IF($E16105="","",IFERROR(VLOOKUP(TRIM(E16105&amp;""),'Référentiel Articles'!$A$2:$F$634,6,FALSE),""))</f>
      </c>
      <c r="J16105" s="78">
        <f>IF(OR($E16105="",$H16105=""),"",$H16105*$I16105)</f>
      </c>
      <c r="K16105" s="79" t="str">
        <v/>
      </c>
    </row>
    <row r="16106">
      <c r="A16106" s="81" t="str">
        <v/>
      </c>
      <c r="B16106" s="81" t="str">
        <v/>
      </c>
      <c r="C16106" s="83">
        <f>IF($E16106="","",IFERROR(VLOOKUP(TRIM(E16106&amp;""),'Référentiel Articles'!$A$2:$F$634,2,FALSE),""))</f>
      </c>
      <c r="D16106" s="83">
        <f>IF($E16106="","",IFERROR(VLOOKUP(TRIM(E16106&amp;""),'Référentiel Articles'!$A$2:$F$634,3,FALSE),""))</f>
      </c>
      <c r="E16106" s="81" t="str">
        <v/>
      </c>
      <c r="F16106" s="83">
        <f>IF($E16106="","",IFERROR(VLOOKUP(TRIM(E16106&amp;""),'Référentiel Articles'!$A$2:$F$634,4,FALSE),""))</f>
      </c>
      <c r="G16106" s="84">
        <f>IF($E16106="","",IFERROR(VLOOKUP(TRIM(E16106&amp;""),'Référentiel Articles'!$A$2:$F$634,5,FALSE),""))</f>
      </c>
      <c r="H16106" s="85" t="str">
        <v/>
      </c>
      <c r="I16106" s="84">
        <f>IF($E16106="","",IFERROR(VLOOKUP(TRIM(E16106&amp;""),'Référentiel Articles'!$A$2:$F$634,6,FALSE),""))</f>
      </c>
      <c r="J16106" s="90">
        <f>IF(OR($E16106="",$H16106=""),"",$H16106*$I16106)</f>
      </c>
      <c r="K16106" s="87" t="str">
        <v/>
      </c>
    </row>
    <row r="16107">
      <c r="A16107" s="74" t="str">
        <v/>
      </c>
      <c r="B16107" s="74" t="str">
        <v/>
      </c>
      <c r="C16107" s="75">
        <f>IF($E16107="","",IFERROR(VLOOKUP(TRIM(E16107&amp;""),'Référentiel Articles'!$A$2:$F$634,2,FALSE),""))</f>
      </c>
      <c r="D16107" s="75">
        <f>IF($E16107="","",IFERROR(VLOOKUP(TRIM(E16107&amp;""),'Référentiel Articles'!$A$2:$F$634,3,FALSE),""))</f>
      </c>
      <c r="E16107" s="74" t="str">
        <v/>
      </c>
      <c r="F16107" s="75">
        <f>IF($E16107="","",IFERROR(VLOOKUP(TRIM(E16107&amp;""),'Référentiel Articles'!$A$2:$F$634,4,FALSE),""))</f>
      </c>
      <c r="G16107" s="76">
        <f>IF($E16107="","",IFERROR(VLOOKUP(TRIM(E16107&amp;""),'Référentiel Articles'!$A$2:$F$634,5,FALSE),""))</f>
      </c>
      <c r="H16107" s="77" t="str">
        <v/>
      </c>
      <c r="I16107" s="76">
        <f>IF($E16107="","",IFERROR(VLOOKUP(TRIM(E16107&amp;""),'Référentiel Articles'!$A$2:$F$634,6,FALSE),""))</f>
      </c>
      <c r="J16107" s="78">
        <f>IF(OR($E16107="",$H16107=""),"",$H16107*$I16107)</f>
      </c>
      <c r="K16107" s="79" t="str">
        <v/>
      </c>
    </row>
    <row r="16108">
      <c r="A16108" s="81" t="str">
        <v/>
      </c>
      <c r="B16108" s="81" t="str">
        <v/>
      </c>
      <c r="C16108" s="83">
        <f>IF($E16108="","",IFERROR(VLOOKUP(TRIM(E16108&amp;""),'Référentiel Articles'!$A$2:$F$634,2,FALSE),""))</f>
      </c>
      <c r="D16108" s="83">
        <f>IF($E16108="","",IFERROR(VLOOKUP(TRIM(E16108&amp;""),'Référentiel Articles'!$A$2:$F$634,3,FALSE),""))</f>
      </c>
      <c r="E16108" s="81" t="str">
        <v/>
      </c>
      <c r="F16108" s="83">
        <f>IF($E16108="","",IFERROR(VLOOKUP(TRIM(E16108&amp;""),'Référentiel Articles'!$A$2:$F$634,4,FALSE),""))</f>
      </c>
      <c r="G16108" s="84">
        <f>IF($E16108="","",IFERROR(VLOOKUP(TRIM(E16108&amp;""),'Référentiel Articles'!$A$2:$F$634,5,FALSE),""))</f>
      </c>
      <c r="H16108" s="85" t="str">
        <v/>
      </c>
      <c r="I16108" s="84">
        <f>IF($E16108="","",IFERROR(VLOOKUP(TRIM(E16108&amp;""),'Référentiel Articles'!$A$2:$F$634,6,FALSE),""))</f>
      </c>
      <c r="J16108" s="90">
        <f>IF(OR($E16108="",$H16108=""),"",$H16108*$I16108)</f>
      </c>
      <c r="K16108" s="87" t="str">
        <v/>
      </c>
    </row>
    <row r="16109">
      <c r="A16109" s="74" t="str">
        <v/>
      </c>
      <c r="B16109" s="74" t="str">
        <v/>
      </c>
      <c r="C16109" s="75">
        <f>IF($E16109="","",IFERROR(VLOOKUP(TRIM(E16109&amp;""),'Référentiel Articles'!$A$2:$F$634,2,FALSE),""))</f>
      </c>
      <c r="D16109" s="75">
        <f>IF($E16109="","",IFERROR(VLOOKUP(TRIM(E16109&amp;""),'Référentiel Articles'!$A$2:$F$634,3,FALSE),""))</f>
      </c>
      <c r="E16109" s="74" t="str">
        <v/>
      </c>
      <c r="F16109" s="75">
        <f>IF($E16109="","",IFERROR(VLOOKUP(TRIM(E16109&amp;""),'Référentiel Articles'!$A$2:$F$634,4,FALSE),""))</f>
      </c>
      <c r="G16109" s="76">
        <f>IF($E16109="","",IFERROR(VLOOKUP(TRIM(E16109&amp;""),'Référentiel Articles'!$A$2:$F$634,5,FALSE),""))</f>
      </c>
      <c r="H16109" s="77" t="str">
        <v/>
      </c>
      <c r="I16109" s="76">
        <f>IF($E16109="","",IFERROR(VLOOKUP(TRIM(E16109&amp;""),'Référentiel Articles'!$A$2:$F$634,6,FALSE),""))</f>
      </c>
      <c r="J16109" s="78">
        <f>IF(OR($E16109="",$H16109=""),"",$H16109*$I16109)</f>
      </c>
      <c r="K16109" s="79" t="str">
        <v/>
      </c>
    </row>
    <row r="16110">
      <c r="A16110" s="81" t="str">
        <v/>
      </c>
      <c r="B16110" s="81" t="str">
        <v/>
      </c>
      <c r="C16110" s="83">
        <f>IF($E16110="","",IFERROR(VLOOKUP(TRIM(E16110&amp;""),'Référentiel Articles'!$A$2:$F$634,2,FALSE),""))</f>
      </c>
      <c r="D16110" s="83">
        <f>IF($E16110="","",IFERROR(VLOOKUP(TRIM(E16110&amp;""),'Référentiel Articles'!$A$2:$F$634,3,FALSE),""))</f>
      </c>
      <c r="E16110" s="81" t="str">
        <v/>
      </c>
      <c r="F16110" s="83">
        <f>IF($E16110="","",IFERROR(VLOOKUP(TRIM(E16110&amp;""),'Référentiel Articles'!$A$2:$F$634,4,FALSE),""))</f>
      </c>
      <c r="G16110" s="84">
        <f>IF($E16110="","",IFERROR(VLOOKUP(TRIM(E16110&amp;""),'Référentiel Articles'!$A$2:$F$634,5,FALSE),""))</f>
      </c>
      <c r="H16110" s="85" t="str">
        <v/>
      </c>
      <c r="I16110" s="84">
        <f>IF($E16110="","",IFERROR(VLOOKUP(TRIM(E16110&amp;""),'Référentiel Articles'!$A$2:$F$634,6,FALSE),""))</f>
      </c>
      <c r="J16110" s="90">
        <f>IF(OR($E16110="",$H16110=""),"",$H16110*$I16110)</f>
      </c>
      <c r="K16110" s="87" t="str">
        <v/>
      </c>
    </row>
    <row r="16111">
      <c r="A16111" s="74" t="str">
        <v/>
      </c>
      <c r="B16111" s="74" t="str">
        <v/>
      </c>
      <c r="C16111" s="75">
        <f>IF($E16111="","",IFERROR(VLOOKUP(TRIM(E16111&amp;""),'Référentiel Articles'!$A$2:$F$634,2,FALSE),""))</f>
      </c>
      <c r="D16111" s="75">
        <f>IF($E16111="","",IFERROR(VLOOKUP(TRIM(E16111&amp;""),'Référentiel Articles'!$A$2:$F$634,3,FALSE),""))</f>
      </c>
      <c r="E16111" s="74" t="str">
        <v/>
      </c>
      <c r="F16111" s="75">
        <f>IF($E16111="","",IFERROR(VLOOKUP(TRIM(E16111&amp;""),'Référentiel Articles'!$A$2:$F$634,4,FALSE),""))</f>
      </c>
      <c r="G16111" s="76">
        <f>IF($E16111="","",IFERROR(VLOOKUP(TRIM(E16111&amp;""),'Référentiel Articles'!$A$2:$F$634,5,FALSE),""))</f>
      </c>
      <c r="H16111" s="77" t="str">
        <v/>
      </c>
      <c r="I16111" s="76">
        <f>IF($E16111="","",IFERROR(VLOOKUP(TRIM(E16111&amp;""),'Référentiel Articles'!$A$2:$F$634,6,FALSE),""))</f>
      </c>
      <c r="J16111" s="78">
        <f>IF(OR($E16111="",$H16111=""),"",$H16111*$I16111)</f>
      </c>
      <c r="K16111" s="79" t="str">
        <v/>
      </c>
    </row>
    <row r="16112">
      <c r="A16112" s="81" t="str">
        <v/>
      </c>
      <c r="B16112" s="81" t="str">
        <v/>
      </c>
      <c r="C16112" s="83">
        <f>IF($E16112="","",IFERROR(VLOOKUP(TRIM(E16112&amp;""),'Référentiel Articles'!$A$2:$F$634,2,FALSE),""))</f>
      </c>
      <c r="D16112" s="83">
        <f>IF($E16112="","",IFERROR(VLOOKUP(TRIM(E16112&amp;""),'Référentiel Articles'!$A$2:$F$634,3,FALSE),""))</f>
      </c>
      <c r="E16112" s="81" t="str">
        <v/>
      </c>
      <c r="F16112" s="83">
        <f>IF($E16112="","",IFERROR(VLOOKUP(TRIM(E16112&amp;""),'Référentiel Articles'!$A$2:$F$634,4,FALSE),""))</f>
      </c>
      <c r="G16112" s="84">
        <f>IF($E16112="","",IFERROR(VLOOKUP(TRIM(E16112&amp;""),'Référentiel Articles'!$A$2:$F$634,5,FALSE),""))</f>
      </c>
      <c r="H16112" s="85" t="str">
        <v/>
      </c>
      <c r="I16112" s="84">
        <f>IF($E16112="","",IFERROR(VLOOKUP(TRIM(E16112&amp;""),'Référentiel Articles'!$A$2:$F$634,6,FALSE),""))</f>
      </c>
      <c r="J16112" s="90">
        <f>IF(OR($E16112="",$H16112=""),"",$H16112*$I16112)</f>
      </c>
      <c r="K16112" s="87" t="str">
        <v/>
      </c>
    </row>
    <row r="16113">
      <c r="A16113" s="74" t="str">
        <v/>
      </c>
      <c r="B16113" s="74" t="str">
        <v/>
      </c>
      <c r="C16113" s="75">
        <f>IF($E16113="","",IFERROR(VLOOKUP(TRIM(E16113&amp;""),'Référentiel Articles'!$A$2:$F$634,2,FALSE),""))</f>
      </c>
      <c r="D16113" s="75">
        <f>IF($E16113="","",IFERROR(VLOOKUP(TRIM(E16113&amp;""),'Référentiel Articles'!$A$2:$F$634,3,FALSE),""))</f>
      </c>
      <c r="E16113" s="74" t="str">
        <v/>
      </c>
      <c r="F16113" s="75">
        <f>IF($E16113="","",IFERROR(VLOOKUP(TRIM(E16113&amp;""),'Référentiel Articles'!$A$2:$F$634,4,FALSE),""))</f>
      </c>
      <c r="G16113" s="76">
        <f>IF($E16113="","",IFERROR(VLOOKUP(TRIM(E16113&amp;""),'Référentiel Articles'!$A$2:$F$634,5,FALSE),""))</f>
      </c>
      <c r="H16113" s="77" t="str">
        <v/>
      </c>
      <c r="I16113" s="76">
        <f>IF($E16113="","",IFERROR(VLOOKUP(TRIM(E16113&amp;""),'Référentiel Articles'!$A$2:$F$634,6,FALSE),""))</f>
      </c>
      <c r="J16113" s="78">
        <f>IF(OR($E16113="",$H16113=""),"",$H16113*$I16113)</f>
      </c>
      <c r="K16113" s="79" t="str">
        <v/>
      </c>
    </row>
    <row r="16114">
      <c r="A16114" s="81" t="str">
        <v/>
      </c>
      <c r="B16114" s="81" t="str">
        <v/>
      </c>
      <c r="C16114" s="83">
        <f>IF($E16114="","",IFERROR(VLOOKUP(TRIM(E16114&amp;""),'Référentiel Articles'!$A$2:$F$634,2,FALSE),""))</f>
      </c>
      <c r="D16114" s="83">
        <f>IF($E16114="","",IFERROR(VLOOKUP(TRIM(E16114&amp;""),'Référentiel Articles'!$A$2:$F$634,3,FALSE),""))</f>
      </c>
      <c r="E16114" s="81" t="str">
        <v/>
      </c>
      <c r="F16114" s="83">
        <f>IF($E16114="","",IFERROR(VLOOKUP(TRIM(E16114&amp;""),'Référentiel Articles'!$A$2:$F$634,4,FALSE),""))</f>
      </c>
      <c r="G16114" s="84">
        <f>IF($E16114="","",IFERROR(VLOOKUP(TRIM(E16114&amp;""),'Référentiel Articles'!$A$2:$F$634,5,FALSE),""))</f>
      </c>
      <c r="H16114" s="85" t="str">
        <v/>
      </c>
      <c r="I16114" s="84">
        <f>IF($E16114="","",IFERROR(VLOOKUP(TRIM(E16114&amp;""),'Référentiel Articles'!$A$2:$F$634,6,FALSE),""))</f>
      </c>
      <c r="J16114" s="90">
        <f>IF(OR($E16114="",$H16114=""),"",$H16114*$I16114)</f>
      </c>
      <c r="K16114" s="87" t="str">
        <v/>
      </c>
    </row>
    <row r="16115">
      <c r="A16115" s="74" t="str">
        <v/>
      </c>
      <c r="B16115" s="74" t="str">
        <v/>
      </c>
      <c r="C16115" s="75">
        <f>IF($E16115="","",IFERROR(VLOOKUP(TRIM(E16115&amp;""),'Référentiel Articles'!$A$2:$F$634,2,FALSE),""))</f>
      </c>
      <c r="D16115" s="75">
        <f>IF($E16115="","",IFERROR(VLOOKUP(TRIM(E16115&amp;""),'Référentiel Articles'!$A$2:$F$634,3,FALSE),""))</f>
      </c>
      <c r="E16115" s="74" t="str">
        <v/>
      </c>
      <c r="F16115" s="75">
        <f>IF($E16115="","",IFERROR(VLOOKUP(TRIM(E16115&amp;""),'Référentiel Articles'!$A$2:$F$634,4,FALSE),""))</f>
      </c>
      <c r="G16115" s="76">
        <f>IF($E16115="","",IFERROR(VLOOKUP(TRIM(E16115&amp;""),'Référentiel Articles'!$A$2:$F$634,5,FALSE),""))</f>
      </c>
      <c r="H16115" s="77" t="str">
        <v/>
      </c>
      <c r="I16115" s="76">
        <f>IF($E16115="","",IFERROR(VLOOKUP(TRIM(E16115&amp;""),'Référentiel Articles'!$A$2:$F$634,6,FALSE),""))</f>
      </c>
      <c r="J16115" s="78">
        <f>IF(OR($E16115="",$H16115=""),"",$H16115*$I16115)</f>
      </c>
      <c r="K16115" s="79" t="str">
        <v/>
      </c>
    </row>
    <row r="16116">
      <c r="A16116" s="81" t="str">
        <v/>
      </c>
      <c r="B16116" s="81" t="str">
        <v/>
      </c>
      <c r="C16116" s="83">
        <f>IF($E16116="","",IFERROR(VLOOKUP(TRIM(E16116&amp;""),'Référentiel Articles'!$A$2:$F$634,2,FALSE),""))</f>
      </c>
      <c r="D16116" s="83">
        <f>IF($E16116="","",IFERROR(VLOOKUP(TRIM(E16116&amp;""),'Référentiel Articles'!$A$2:$F$634,3,FALSE),""))</f>
      </c>
      <c r="E16116" s="81" t="str">
        <v/>
      </c>
      <c r="F16116" s="83">
        <f>IF($E16116="","",IFERROR(VLOOKUP(TRIM(E16116&amp;""),'Référentiel Articles'!$A$2:$F$634,4,FALSE),""))</f>
      </c>
      <c r="G16116" s="84">
        <f>IF($E16116="","",IFERROR(VLOOKUP(TRIM(E16116&amp;""),'Référentiel Articles'!$A$2:$F$634,5,FALSE),""))</f>
      </c>
      <c r="H16116" s="85" t="str">
        <v/>
      </c>
      <c r="I16116" s="84">
        <f>IF($E16116="","",IFERROR(VLOOKUP(TRIM(E16116&amp;""),'Référentiel Articles'!$A$2:$F$634,6,FALSE),""))</f>
      </c>
      <c r="J16116" s="90">
        <f>IF(OR($E16116="",$H16116=""),"",$H16116*$I16116)</f>
      </c>
      <c r="K16116" s="87" t="str">
        <v/>
      </c>
    </row>
    <row r="16117">
      <c r="A16117" s="74" t="str">
        <v/>
      </c>
      <c r="B16117" s="74" t="str">
        <v/>
      </c>
      <c r="C16117" s="75">
        <f>IF($E16117="","",IFERROR(VLOOKUP(TRIM(E16117&amp;""),'Référentiel Articles'!$A$2:$F$634,2,FALSE),""))</f>
      </c>
      <c r="D16117" s="75">
        <f>IF($E16117="","",IFERROR(VLOOKUP(TRIM(E16117&amp;""),'Référentiel Articles'!$A$2:$F$634,3,FALSE),""))</f>
      </c>
      <c r="E16117" s="74" t="str">
        <v/>
      </c>
      <c r="F16117" s="75">
        <f>IF($E16117="","",IFERROR(VLOOKUP(TRIM(E16117&amp;""),'Référentiel Articles'!$A$2:$F$634,4,FALSE),""))</f>
      </c>
      <c r="G16117" s="76">
        <f>IF($E16117="","",IFERROR(VLOOKUP(TRIM(E16117&amp;""),'Référentiel Articles'!$A$2:$F$634,5,FALSE),""))</f>
      </c>
      <c r="H16117" s="77" t="str">
        <v/>
      </c>
      <c r="I16117" s="76">
        <f>IF($E16117="","",IFERROR(VLOOKUP(TRIM(E16117&amp;""),'Référentiel Articles'!$A$2:$F$634,6,FALSE),""))</f>
      </c>
      <c r="J16117" s="78">
        <f>IF(OR($E16117="",$H16117=""),"",$H16117*$I16117)</f>
      </c>
      <c r="K16117" s="79" t="str">
        <v/>
      </c>
    </row>
    <row r="16118">
      <c r="A16118" s="81" t="str">
        <v/>
      </c>
      <c r="B16118" s="81" t="str">
        <v/>
      </c>
      <c r="C16118" s="83">
        <f>IF($E16118="","",IFERROR(VLOOKUP(TRIM(E16118&amp;""),'Référentiel Articles'!$A$2:$F$634,2,FALSE),""))</f>
      </c>
      <c r="D16118" s="83">
        <f>IF($E16118="","",IFERROR(VLOOKUP(TRIM(E16118&amp;""),'Référentiel Articles'!$A$2:$F$634,3,FALSE),""))</f>
      </c>
      <c r="E16118" s="81" t="str">
        <v/>
      </c>
      <c r="F16118" s="83">
        <f>IF($E16118="","",IFERROR(VLOOKUP(TRIM(E16118&amp;""),'Référentiel Articles'!$A$2:$F$634,4,FALSE),""))</f>
      </c>
      <c r="G16118" s="84">
        <f>IF($E16118="","",IFERROR(VLOOKUP(TRIM(E16118&amp;""),'Référentiel Articles'!$A$2:$F$634,5,FALSE),""))</f>
      </c>
      <c r="H16118" s="85" t="str">
        <v/>
      </c>
      <c r="I16118" s="84">
        <f>IF($E16118="","",IFERROR(VLOOKUP(TRIM(E16118&amp;""),'Référentiel Articles'!$A$2:$F$634,6,FALSE),""))</f>
      </c>
      <c r="J16118" s="90">
        <f>IF(OR($E16118="",$H16118=""),"",$H16118*$I16118)</f>
      </c>
      <c r="K16118" s="87" t="str">
        <v/>
      </c>
    </row>
    <row r="16119">
      <c r="A16119" s="74" t="str">
        <v/>
      </c>
      <c r="B16119" s="74" t="str">
        <v/>
      </c>
      <c r="C16119" s="75">
        <f>IF($E16119="","",IFERROR(VLOOKUP(TRIM(E16119&amp;""),'Référentiel Articles'!$A$2:$F$634,2,FALSE),""))</f>
      </c>
      <c r="D16119" s="75">
        <f>IF($E16119="","",IFERROR(VLOOKUP(TRIM(E16119&amp;""),'Référentiel Articles'!$A$2:$F$634,3,FALSE),""))</f>
      </c>
      <c r="E16119" s="74" t="str">
        <v/>
      </c>
      <c r="F16119" s="75">
        <f>IF($E16119="","",IFERROR(VLOOKUP(TRIM(E16119&amp;""),'Référentiel Articles'!$A$2:$F$634,4,FALSE),""))</f>
      </c>
      <c r="G16119" s="76">
        <f>IF($E16119="","",IFERROR(VLOOKUP(TRIM(E16119&amp;""),'Référentiel Articles'!$A$2:$F$634,5,FALSE),""))</f>
      </c>
      <c r="H16119" s="77" t="str">
        <v/>
      </c>
      <c r="I16119" s="76">
        <f>IF($E16119="","",IFERROR(VLOOKUP(TRIM(E16119&amp;""),'Référentiel Articles'!$A$2:$F$634,6,FALSE),""))</f>
      </c>
      <c r="J16119" s="78">
        <f>IF(OR($E16119="",$H16119=""),"",$H16119*$I16119)</f>
      </c>
      <c r="K16119" s="79" t="str">
        <v/>
      </c>
    </row>
    <row r="16120">
      <c r="A16120" s="81" t="str">
        <v/>
      </c>
      <c r="B16120" s="81" t="str">
        <v/>
      </c>
      <c r="C16120" s="83">
        <f>IF($E16120="","",IFERROR(VLOOKUP(TRIM(E16120&amp;""),'Référentiel Articles'!$A$2:$F$634,2,FALSE),""))</f>
      </c>
      <c r="D16120" s="83">
        <f>IF($E16120="","",IFERROR(VLOOKUP(TRIM(E16120&amp;""),'Référentiel Articles'!$A$2:$F$634,3,FALSE),""))</f>
      </c>
      <c r="E16120" s="81" t="str">
        <v/>
      </c>
      <c r="F16120" s="83">
        <f>IF($E16120="","",IFERROR(VLOOKUP(TRIM(E16120&amp;""),'Référentiel Articles'!$A$2:$F$634,4,FALSE),""))</f>
      </c>
      <c r="G16120" s="84">
        <f>IF($E16120="","",IFERROR(VLOOKUP(TRIM(E16120&amp;""),'Référentiel Articles'!$A$2:$F$634,5,FALSE),""))</f>
      </c>
      <c r="H16120" s="85" t="str">
        <v/>
      </c>
      <c r="I16120" s="84">
        <f>IF($E16120="","",IFERROR(VLOOKUP(TRIM(E16120&amp;""),'Référentiel Articles'!$A$2:$F$634,6,FALSE),""))</f>
      </c>
      <c r="J16120" s="90">
        <f>IF(OR($E16120="",$H16120=""),"",$H16120*$I16120)</f>
      </c>
      <c r="K16120" s="87" t="str">
        <v/>
      </c>
    </row>
    <row r="16121">
      <c r="A16121" s="74" t="str">
        <v/>
      </c>
      <c r="B16121" s="74" t="str">
        <v/>
      </c>
      <c r="C16121" s="75">
        <f>IF($E16121="","",IFERROR(VLOOKUP(TRIM(E16121&amp;""),'Référentiel Articles'!$A$2:$F$634,2,FALSE),""))</f>
      </c>
      <c r="D16121" s="75">
        <f>IF($E16121="","",IFERROR(VLOOKUP(TRIM(E16121&amp;""),'Référentiel Articles'!$A$2:$F$634,3,FALSE),""))</f>
      </c>
      <c r="E16121" s="74" t="str">
        <v/>
      </c>
      <c r="F16121" s="75">
        <f>IF($E16121="","",IFERROR(VLOOKUP(TRIM(E16121&amp;""),'Référentiel Articles'!$A$2:$F$634,4,FALSE),""))</f>
      </c>
      <c r="G16121" s="76">
        <f>IF($E16121="","",IFERROR(VLOOKUP(TRIM(E16121&amp;""),'Référentiel Articles'!$A$2:$F$634,5,FALSE),""))</f>
      </c>
      <c r="H16121" s="77" t="str">
        <v/>
      </c>
      <c r="I16121" s="76">
        <f>IF($E16121="","",IFERROR(VLOOKUP(TRIM(E16121&amp;""),'Référentiel Articles'!$A$2:$F$634,6,FALSE),""))</f>
      </c>
      <c r="J16121" s="78">
        <f>IF(OR($E16121="",$H16121=""),"",$H16121*$I16121)</f>
      </c>
      <c r="K16121" s="79" t="str">
        <v/>
      </c>
    </row>
    <row r="16122">
      <c r="A16122" s="81" t="str">
        <v/>
      </c>
      <c r="B16122" s="81" t="str">
        <v/>
      </c>
      <c r="C16122" s="83">
        <f>IF($E16122="","",IFERROR(VLOOKUP(TRIM(E16122&amp;""),'Référentiel Articles'!$A$2:$F$634,2,FALSE),""))</f>
      </c>
      <c r="D16122" s="83">
        <f>IF($E16122="","",IFERROR(VLOOKUP(TRIM(E16122&amp;""),'Référentiel Articles'!$A$2:$F$634,3,FALSE),""))</f>
      </c>
      <c r="E16122" s="81" t="str">
        <v/>
      </c>
      <c r="F16122" s="83">
        <f>IF($E16122="","",IFERROR(VLOOKUP(TRIM(E16122&amp;""),'Référentiel Articles'!$A$2:$F$634,4,FALSE),""))</f>
      </c>
      <c r="G16122" s="84">
        <f>IF($E16122="","",IFERROR(VLOOKUP(TRIM(E16122&amp;""),'Référentiel Articles'!$A$2:$F$634,5,FALSE),""))</f>
      </c>
      <c r="H16122" s="85" t="str">
        <v/>
      </c>
      <c r="I16122" s="84">
        <f>IF($E16122="","",IFERROR(VLOOKUP(TRIM(E16122&amp;""),'Référentiel Articles'!$A$2:$F$634,6,FALSE),""))</f>
      </c>
      <c r="J16122" s="90">
        <f>IF(OR($E16122="",$H16122=""),"",$H16122*$I16122)</f>
      </c>
      <c r="K16122" s="87" t="str">
        <v/>
      </c>
    </row>
    <row r="16123">
      <c r="A16123" s="74" t="str">
        <v/>
      </c>
      <c r="B16123" s="74" t="str">
        <v/>
      </c>
      <c r="C16123" s="75">
        <f>IF($E16123="","",IFERROR(VLOOKUP(TRIM(E16123&amp;""),'Référentiel Articles'!$A$2:$F$634,2,FALSE),""))</f>
      </c>
      <c r="D16123" s="75">
        <f>IF($E16123="","",IFERROR(VLOOKUP(TRIM(E16123&amp;""),'Référentiel Articles'!$A$2:$F$634,3,FALSE),""))</f>
      </c>
      <c r="E16123" s="74" t="str">
        <v/>
      </c>
      <c r="F16123" s="75">
        <f>IF($E16123="","",IFERROR(VLOOKUP(TRIM(E16123&amp;""),'Référentiel Articles'!$A$2:$F$634,4,FALSE),""))</f>
      </c>
      <c r="G16123" s="76">
        <f>IF($E16123="","",IFERROR(VLOOKUP(TRIM(E16123&amp;""),'Référentiel Articles'!$A$2:$F$634,5,FALSE),""))</f>
      </c>
      <c r="H16123" s="77" t="str">
        <v/>
      </c>
      <c r="I16123" s="76">
        <f>IF($E16123="","",IFERROR(VLOOKUP(TRIM(E16123&amp;""),'Référentiel Articles'!$A$2:$F$634,6,FALSE),""))</f>
      </c>
      <c r="J16123" s="78">
        <f>IF(OR($E16123="",$H16123=""),"",$H16123*$I16123)</f>
      </c>
      <c r="K16123" s="79" t="str">
        <v/>
      </c>
    </row>
    <row r="16124">
      <c r="A16124" s="81" t="str">
        <v/>
      </c>
      <c r="B16124" s="81" t="str">
        <v/>
      </c>
      <c r="C16124" s="83">
        <f>IF($E16124="","",IFERROR(VLOOKUP(TRIM(E16124&amp;""),'Référentiel Articles'!$A$2:$F$634,2,FALSE),""))</f>
      </c>
      <c r="D16124" s="83">
        <f>IF($E16124="","",IFERROR(VLOOKUP(TRIM(E16124&amp;""),'Référentiel Articles'!$A$2:$F$634,3,FALSE),""))</f>
      </c>
      <c r="E16124" s="81" t="str">
        <v/>
      </c>
      <c r="F16124" s="83">
        <f>IF($E16124="","",IFERROR(VLOOKUP(TRIM(E16124&amp;""),'Référentiel Articles'!$A$2:$F$634,4,FALSE),""))</f>
      </c>
      <c r="G16124" s="84">
        <f>IF($E16124="","",IFERROR(VLOOKUP(TRIM(E16124&amp;""),'Référentiel Articles'!$A$2:$F$634,5,FALSE),""))</f>
      </c>
      <c r="H16124" s="85" t="str">
        <v/>
      </c>
      <c r="I16124" s="84">
        <f>IF($E16124="","",IFERROR(VLOOKUP(TRIM(E16124&amp;""),'Référentiel Articles'!$A$2:$F$634,6,FALSE),""))</f>
      </c>
      <c r="J16124" s="90">
        <f>IF(OR($E16124="",$H16124=""),"",$H16124*$I16124)</f>
      </c>
      <c r="K16124" s="87" t="str">
        <v/>
      </c>
    </row>
    <row r="16125">
      <c r="A16125" s="74" t="str">
        <v/>
      </c>
      <c r="B16125" s="74" t="str">
        <v/>
      </c>
      <c r="C16125" s="75">
        <f>IF($E16125="","",IFERROR(VLOOKUP(TRIM(E16125&amp;""),'Référentiel Articles'!$A$2:$F$634,2,FALSE),""))</f>
      </c>
      <c r="D16125" s="75">
        <f>IF($E16125="","",IFERROR(VLOOKUP(TRIM(E16125&amp;""),'Référentiel Articles'!$A$2:$F$634,3,FALSE),""))</f>
      </c>
      <c r="E16125" s="74" t="str">
        <v/>
      </c>
      <c r="F16125" s="75">
        <f>IF($E16125="","",IFERROR(VLOOKUP(TRIM(E16125&amp;""),'Référentiel Articles'!$A$2:$F$634,4,FALSE),""))</f>
      </c>
      <c r="G16125" s="76">
        <f>IF($E16125="","",IFERROR(VLOOKUP(TRIM(E16125&amp;""),'Référentiel Articles'!$A$2:$F$634,5,FALSE),""))</f>
      </c>
      <c r="H16125" s="77" t="str">
        <v/>
      </c>
      <c r="I16125" s="76">
        <f>IF($E16125="","",IFERROR(VLOOKUP(TRIM(E16125&amp;""),'Référentiel Articles'!$A$2:$F$634,6,FALSE),""))</f>
      </c>
      <c r="J16125" s="78">
        <f>IF(OR($E16125="",$H16125=""),"",$H16125*$I16125)</f>
      </c>
      <c r="K16125" s="79" t="str">
        <v/>
      </c>
    </row>
    <row r="16126">
      <c r="A16126" s="81" t="str">
        <v/>
      </c>
      <c r="B16126" s="81" t="str">
        <v/>
      </c>
      <c r="C16126" s="83">
        <f>IF($E16126="","",IFERROR(VLOOKUP(TRIM(E16126&amp;""),'Référentiel Articles'!$A$2:$F$634,2,FALSE),""))</f>
      </c>
      <c r="D16126" s="83">
        <f>IF($E16126="","",IFERROR(VLOOKUP(TRIM(E16126&amp;""),'Référentiel Articles'!$A$2:$F$634,3,FALSE),""))</f>
      </c>
      <c r="E16126" s="81" t="str">
        <v/>
      </c>
      <c r="F16126" s="83">
        <f>IF($E16126="","",IFERROR(VLOOKUP(TRIM(E16126&amp;""),'Référentiel Articles'!$A$2:$F$634,4,FALSE),""))</f>
      </c>
      <c r="G16126" s="84">
        <f>IF($E16126="","",IFERROR(VLOOKUP(TRIM(E16126&amp;""),'Référentiel Articles'!$A$2:$F$634,5,FALSE),""))</f>
      </c>
      <c r="H16126" s="85" t="str">
        <v/>
      </c>
      <c r="I16126" s="84">
        <f>IF($E16126="","",IFERROR(VLOOKUP(TRIM(E16126&amp;""),'Référentiel Articles'!$A$2:$F$634,6,FALSE),""))</f>
      </c>
      <c r="J16126" s="90">
        <f>IF(OR($E16126="",$H16126=""),"",$H16126*$I16126)</f>
      </c>
      <c r="K16126" s="87" t="str">
        <v/>
      </c>
    </row>
    <row r="16127">
      <c r="A16127" s="74" t="str">
        <v/>
      </c>
      <c r="B16127" s="74" t="str">
        <v/>
      </c>
      <c r="C16127" s="75">
        <f>IF($E16127="","",IFERROR(VLOOKUP(TRIM(E16127&amp;""),'Référentiel Articles'!$A$2:$F$634,2,FALSE),""))</f>
      </c>
      <c r="D16127" s="75">
        <f>IF($E16127="","",IFERROR(VLOOKUP(TRIM(E16127&amp;""),'Référentiel Articles'!$A$2:$F$634,3,FALSE),""))</f>
      </c>
      <c r="E16127" s="74" t="str">
        <v/>
      </c>
      <c r="F16127" s="75">
        <f>IF($E16127="","",IFERROR(VLOOKUP(TRIM(E16127&amp;""),'Référentiel Articles'!$A$2:$F$634,4,FALSE),""))</f>
      </c>
      <c r="G16127" s="76">
        <f>IF($E16127="","",IFERROR(VLOOKUP(TRIM(E16127&amp;""),'Référentiel Articles'!$A$2:$F$634,5,FALSE),""))</f>
      </c>
      <c r="H16127" s="77" t="str">
        <v/>
      </c>
      <c r="I16127" s="76">
        <f>IF($E16127="","",IFERROR(VLOOKUP(TRIM(E16127&amp;""),'Référentiel Articles'!$A$2:$F$634,6,FALSE),""))</f>
      </c>
      <c r="J16127" s="78">
        <f>IF(OR($E16127="",$H16127=""),"",$H16127*$I16127)</f>
      </c>
      <c r="K16127" s="79" t="str">
        <v/>
      </c>
    </row>
    <row r="16128">
      <c r="A16128" s="81" t="str">
        <v/>
      </c>
      <c r="B16128" s="81" t="str">
        <v/>
      </c>
      <c r="C16128" s="83">
        <f>IF($E16128="","",IFERROR(VLOOKUP(TRIM(E16128&amp;""),'Référentiel Articles'!$A$2:$F$634,2,FALSE),""))</f>
      </c>
      <c r="D16128" s="83">
        <f>IF($E16128="","",IFERROR(VLOOKUP(TRIM(E16128&amp;""),'Référentiel Articles'!$A$2:$F$634,3,FALSE),""))</f>
      </c>
      <c r="E16128" s="81" t="str">
        <v/>
      </c>
      <c r="F16128" s="83">
        <f>IF($E16128="","",IFERROR(VLOOKUP(TRIM(E16128&amp;""),'Référentiel Articles'!$A$2:$F$634,4,FALSE),""))</f>
      </c>
      <c r="G16128" s="84">
        <f>IF($E16128="","",IFERROR(VLOOKUP(TRIM(E16128&amp;""),'Référentiel Articles'!$A$2:$F$634,5,FALSE),""))</f>
      </c>
      <c r="H16128" s="85" t="str">
        <v/>
      </c>
      <c r="I16128" s="84">
        <f>IF($E16128="","",IFERROR(VLOOKUP(TRIM(E16128&amp;""),'Référentiel Articles'!$A$2:$F$634,6,FALSE),""))</f>
      </c>
      <c r="J16128" s="90">
        <f>IF(OR($E16128="",$H16128=""),"",$H16128*$I16128)</f>
      </c>
      <c r="K16128" s="87" t="str">
        <v/>
      </c>
    </row>
    <row r="16129">
      <c r="A16129" s="74" t="str">
        <v/>
      </c>
      <c r="B16129" s="74" t="str">
        <v/>
      </c>
      <c r="C16129" s="75">
        <f>IF($E16129="","",IFERROR(VLOOKUP(TRIM(E16129&amp;""),'Référentiel Articles'!$A$2:$F$634,2,FALSE),""))</f>
      </c>
      <c r="D16129" s="75">
        <f>IF($E16129="","",IFERROR(VLOOKUP(TRIM(E16129&amp;""),'Référentiel Articles'!$A$2:$F$634,3,FALSE),""))</f>
      </c>
      <c r="E16129" s="74" t="str">
        <v/>
      </c>
      <c r="F16129" s="75">
        <f>IF($E16129="","",IFERROR(VLOOKUP(TRIM(E16129&amp;""),'Référentiel Articles'!$A$2:$F$634,4,FALSE),""))</f>
      </c>
      <c r="G16129" s="76">
        <f>IF($E16129="","",IFERROR(VLOOKUP(TRIM(E16129&amp;""),'Référentiel Articles'!$A$2:$F$634,5,FALSE),""))</f>
      </c>
      <c r="H16129" s="77" t="str">
        <v/>
      </c>
      <c r="I16129" s="76">
        <f>IF($E16129="","",IFERROR(VLOOKUP(TRIM(E16129&amp;""),'Référentiel Articles'!$A$2:$F$634,6,FALSE),""))</f>
      </c>
      <c r="J16129" s="78">
        <f>IF(OR($E16129="",$H16129=""),"",$H16129*$I16129)</f>
      </c>
      <c r="K16129" s="79" t="str">
        <v/>
      </c>
    </row>
    <row r="16130">
      <c r="A16130" s="81" t="str">
        <v/>
      </c>
      <c r="B16130" s="81" t="str">
        <v/>
      </c>
      <c r="C16130" s="83">
        <f>IF($E16130="","",IFERROR(VLOOKUP(TRIM(E16130&amp;""),'Référentiel Articles'!$A$2:$F$634,2,FALSE),""))</f>
      </c>
      <c r="D16130" s="83">
        <f>IF($E16130="","",IFERROR(VLOOKUP(TRIM(E16130&amp;""),'Référentiel Articles'!$A$2:$F$634,3,FALSE),""))</f>
      </c>
      <c r="E16130" s="81" t="str">
        <v/>
      </c>
      <c r="F16130" s="83">
        <f>IF($E16130="","",IFERROR(VLOOKUP(TRIM(E16130&amp;""),'Référentiel Articles'!$A$2:$F$634,4,FALSE),""))</f>
      </c>
      <c r="G16130" s="84">
        <f>IF($E16130="","",IFERROR(VLOOKUP(TRIM(E16130&amp;""),'Référentiel Articles'!$A$2:$F$634,5,FALSE),""))</f>
      </c>
      <c r="H16130" s="85" t="str">
        <v/>
      </c>
      <c r="I16130" s="84">
        <f>IF($E16130="","",IFERROR(VLOOKUP(TRIM(E16130&amp;""),'Référentiel Articles'!$A$2:$F$634,6,FALSE),""))</f>
      </c>
      <c r="J16130" s="90">
        <f>IF(OR($E16130="",$H16130=""),"",$H16130*$I16130)</f>
      </c>
      <c r="K16130" s="87" t="str">
        <v/>
      </c>
    </row>
    <row r="16131">
      <c r="A16131" s="74" t="str">
        <v/>
      </c>
      <c r="B16131" s="74" t="str">
        <v/>
      </c>
      <c r="C16131" s="75">
        <f>IF($E16131="","",IFERROR(VLOOKUP(TRIM(E16131&amp;""),'Référentiel Articles'!$A$2:$F$634,2,FALSE),""))</f>
      </c>
      <c r="D16131" s="75">
        <f>IF($E16131="","",IFERROR(VLOOKUP(TRIM(E16131&amp;""),'Référentiel Articles'!$A$2:$F$634,3,FALSE),""))</f>
      </c>
      <c r="E16131" s="74" t="str">
        <v/>
      </c>
      <c r="F16131" s="75">
        <f>IF($E16131="","",IFERROR(VLOOKUP(TRIM(E16131&amp;""),'Référentiel Articles'!$A$2:$F$634,4,FALSE),""))</f>
      </c>
      <c r="G16131" s="76">
        <f>IF($E16131="","",IFERROR(VLOOKUP(TRIM(E16131&amp;""),'Référentiel Articles'!$A$2:$F$634,5,FALSE),""))</f>
      </c>
      <c r="H16131" s="77" t="str">
        <v/>
      </c>
      <c r="I16131" s="76">
        <f>IF($E16131="","",IFERROR(VLOOKUP(TRIM(E16131&amp;""),'Référentiel Articles'!$A$2:$F$634,6,FALSE),""))</f>
      </c>
      <c r="J16131" s="78">
        <f>IF(OR($E16131="",$H16131=""),"",$H16131*$I16131)</f>
      </c>
      <c r="K16131" s="79" t="str">
        <v/>
      </c>
    </row>
    <row r="16132">
      <c r="A16132" s="81" t="str">
        <v/>
      </c>
      <c r="B16132" s="81" t="str">
        <v/>
      </c>
      <c r="C16132" s="83">
        <f>IF($E16132="","",IFERROR(VLOOKUP(TRIM(E16132&amp;""),'Référentiel Articles'!$A$2:$F$634,2,FALSE),""))</f>
      </c>
      <c r="D16132" s="83">
        <f>IF($E16132="","",IFERROR(VLOOKUP(TRIM(E16132&amp;""),'Référentiel Articles'!$A$2:$F$634,3,FALSE),""))</f>
      </c>
      <c r="E16132" s="81" t="str">
        <v/>
      </c>
      <c r="F16132" s="83">
        <f>IF($E16132="","",IFERROR(VLOOKUP(TRIM(E16132&amp;""),'Référentiel Articles'!$A$2:$F$634,4,FALSE),""))</f>
      </c>
      <c r="G16132" s="84">
        <f>IF($E16132="","",IFERROR(VLOOKUP(TRIM(E16132&amp;""),'Référentiel Articles'!$A$2:$F$634,5,FALSE),""))</f>
      </c>
      <c r="H16132" s="85" t="str">
        <v/>
      </c>
      <c r="I16132" s="84">
        <f>IF($E16132="","",IFERROR(VLOOKUP(TRIM(E16132&amp;""),'Référentiel Articles'!$A$2:$F$634,6,FALSE),""))</f>
      </c>
      <c r="J16132" s="90">
        <f>IF(OR($E16132="",$H16132=""),"",$H16132*$I16132)</f>
      </c>
      <c r="K16132" s="87" t="str">
        <v/>
      </c>
    </row>
    <row r="16133">
      <c r="A16133" s="74" t="str">
        <v/>
      </c>
      <c r="B16133" s="74" t="str">
        <v/>
      </c>
      <c r="C16133" s="75">
        <f>IF($E16133="","",IFERROR(VLOOKUP(TRIM(E16133&amp;""),'Référentiel Articles'!$A$2:$F$634,2,FALSE),""))</f>
      </c>
      <c r="D16133" s="75">
        <f>IF($E16133="","",IFERROR(VLOOKUP(TRIM(E16133&amp;""),'Référentiel Articles'!$A$2:$F$634,3,FALSE),""))</f>
      </c>
      <c r="E16133" s="74" t="str">
        <v/>
      </c>
      <c r="F16133" s="75">
        <f>IF($E16133="","",IFERROR(VLOOKUP(TRIM(E16133&amp;""),'Référentiel Articles'!$A$2:$F$634,4,FALSE),""))</f>
      </c>
      <c r="G16133" s="76">
        <f>IF($E16133="","",IFERROR(VLOOKUP(TRIM(E16133&amp;""),'Référentiel Articles'!$A$2:$F$634,5,FALSE),""))</f>
      </c>
      <c r="H16133" s="77" t="str">
        <v/>
      </c>
      <c r="I16133" s="76">
        <f>IF($E16133="","",IFERROR(VLOOKUP(TRIM(E16133&amp;""),'Référentiel Articles'!$A$2:$F$634,6,FALSE),""))</f>
      </c>
      <c r="J16133" s="78">
        <f>IF(OR($E16133="",$H16133=""),"",$H16133*$I16133)</f>
      </c>
      <c r="K16133" s="79" t="str">
        <v/>
      </c>
    </row>
    <row r="16134">
      <c r="A16134" s="81" t="str">
        <v/>
      </c>
      <c r="B16134" s="81" t="str">
        <v/>
      </c>
      <c r="C16134" s="83">
        <f>IF($E16134="","",IFERROR(VLOOKUP(TRIM(E16134&amp;""),'Référentiel Articles'!$A$2:$F$634,2,FALSE),""))</f>
      </c>
      <c r="D16134" s="83">
        <f>IF($E16134="","",IFERROR(VLOOKUP(TRIM(E16134&amp;""),'Référentiel Articles'!$A$2:$F$634,3,FALSE),""))</f>
      </c>
      <c r="E16134" s="81" t="str">
        <v/>
      </c>
      <c r="F16134" s="83">
        <f>IF($E16134="","",IFERROR(VLOOKUP(TRIM(E16134&amp;""),'Référentiel Articles'!$A$2:$F$634,4,FALSE),""))</f>
      </c>
      <c r="G16134" s="84">
        <f>IF($E16134="","",IFERROR(VLOOKUP(TRIM(E16134&amp;""),'Référentiel Articles'!$A$2:$F$634,5,FALSE),""))</f>
      </c>
      <c r="H16134" s="85" t="str">
        <v/>
      </c>
      <c r="I16134" s="84">
        <f>IF($E16134="","",IFERROR(VLOOKUP(TRIM(E16134&amp;""),'Référentiel Articles'!$A$2:$F$634,6,FALSE),""))</f>
      </c>
      <c r="J16134" s="90">
        <f>IF(OR($E16134="",$H16134=""),"",$H16134*$I16134)</f>
      </c>
      <c r="K16134" s="87" t="str">
        <v/>
      </c>
    </row>
    <row r="16135">
      <c r="A16135" s="74" t="str">
        <v/>
      </c>
      <c r="B16135" s="74" t="str">
        <v/>
      </c>
      <c r="C16135" s="75">
        <f>IF($E16135="","",IFERROR(VLOOKUP(TRIM(E16135&amp;""),'Référentiel Articles'!$A$2:$F$634,2,FALSE),""))</f>
      </c>
      <c r="D16135" s="75">
        <f>IF($E16135="","",IFERROR(VLOOKUP(TRIM(E16135&amp;""),'Référentiel Articles'!$A$2:$F$634,3,FALSE),""))</f>
      </c>
      <c r="E16135" s="74" t="str">
        <v/>
      </c>
      <c r="F16135" s="75">
        <f>IF($E16135="","",IFERROR(VLOOKUP(TRIM(E16135&amp;""),'Référentiel Articles'!$A$2:$F$634,4,FALSE),""))</f>
      </c>
      <c r="G16135" s="76">
        <f>IF($E16135="","",IFERROR(VLOOKUP(TRIM(E16135&amp;""),'Référentiel Articles'!$A$2:$F$634,5,FALSE),""))</f>
      </c>
      <c r="H16135" s="77" t="str">
        <v/>
      </c>
      <c r="I16135" s="76">
        <f>IF($E16135="","",IFERROR(VLOOKUP(TRIM(E16135&amp;""),'Référentiel Articles'!$A$2:$F$634,6,FALSE),""))</f>
      </c>
      <c r="J16135" s="78">
        <f>IF(OR($E16135="",$H16135=""),"",$H16135*$I16135)</f>
      </c>
      <c r="K16135" s="79" t="str">
        <v/>
      </c>
    </row>
    <row r="16136">
      <c r="A16136" s="81" t="str">
        <v/>
      </c>
      <c r="B16136" s="81" t="str">
        <v/>
      </c>
      <c r="C16136" s="83">
        <f>IF($E16136="","",IFERROR(VLOOKUP(TRIM(E16136&amp;""),'Référentiel Articles'!$A$2:$F$634,2,FALSE),""))</f>
      </c>
      <c r="D16136" s="83">
        <f>IF($E16136="","",IFERROR(VLOOKUP(TRIM(E16136&amp;""),'Référentiel Articles'!$A$2:$F$634,3,FALSE),""))</f>
      </c>
      <c r="E16136" s="81" t="str">
        <v/>
      </c>
      <c r="F16136" s="83">
        <f>IF($E16136="","",IFERROR(VLOOKUP(TRIM(E16136&amp;""),'Référentiel Articles'!$A$2:$F$634,4,FALSE),""))</f>
      </c>
      <c r="G16136" s="84">
        <f>IF($E16136="","",IFERROR(VLOOKUP(TRIM(E16136&amp;""),'Référentiel Articles'!$A$2:$F$634,5,FALSE),""))</f>
      </c>
      <c r="H16136" s="85" t="str">
        <v/>
      </c>
      <c r="I16136" s="84">
        <f>IF($E16136="","",IFERROR(VLOOKUP(TRIM(E16136&amp;""),'Référentiel Articles'!$A$2:$F$634,6,FALSE),""))</f>
      </c>
      <c r="J16136" s="90">
        <f>IF(OR($E16136="",$H16136=""),"",$H16136*$I16136)</f>
      </c>
      <c r="K16136" s="87" t="str">
        <v/>
      </c>
    </row>
    <row r="16137">
      <c r="A16137" s="74" t="str">
        <v/>
      </c>
      <c r="B16137" s="74" t="str">
        <v/>
      </c>
      <c r="C16137" s="75">
        <f>IF($E16137="","",IFERROR(VLOOKUP(TRIM(E16137&amp;""),'Référentiel Articles'!$A$2:$F$634,2,FALSE),""))</f>
      </c>
      <c r="D16137" s="75">
        <f>IF($E16137="","",IFERROR(VLOOKUP(TRIM(E16137&amp;""),'Référentiel Articles'!$A$2:$F$634,3,FALSE),""))</f>
      </c>
      <c r="E16137" s="74" t="str">
        <v/>
      </c>
      <c r="F16137" s="75">
        <f>IF($E16137="","",IFERROR(VLOOKUP(TRIM(E16137&amp;""),'Référentiel Articles'!$A$2:$F$634,4,FALSE),""))</f>
      </c>
      <c r="G16137" s="76">
        <f>IF($E16137="","",IFERROR(VLOOKUP(TRIM(E16137&amp;""),'Référentiel Articles'!$A$2:$F$634,5,FALSE),""))</f>
      </c>
      <c r="H16137" s="77" t="str">
        <v/>
      </c>
      <c r="I16137" s="76">
        <f>IF($E16137="","",IFERROR(VLOOKUP(TRIM(E16137&amp;""),'Référentiel Articles'!$A$2:$F$634,6,FALSE),""))</f>
      </c>
      <c r="J16137" s="78">
        <f>IF(OR($E16137="",$H16137=""),"",$H16137*$I16137)</f>
      </c>
      <c r="K16137" s="79" t="str">
        <v/>
      </c>
    </row>
    <row r="16138">
      <c r="A16138" s="81" t="str">
        <v/>
      </c>
      <c r="B16138" s="81" t="str">
        <v/>
      </c>
      <c r="C16138" s="83">
        <f>IF($E16138="","",IFERROR(VLOOKUP(TRIM(E16138&amp;""),'Référentiel Articles'!$A$2:$F$634,2,FALSE),""))</f>
      </c>
      <c r="D16138" s="83">
        <f>IF($E16138="","",IFERROR(VLOOKUP(TRIM(E16138&amp;""),'Référentiel Articles'!$A$2:$F$634,3,FALSE),""))</f>
      </c>
      <c r="E16138" s="81" t="str">
        <v/>
      </c>
      <c r="F16138" s="83">
        <f>IF($E16138="","",IFERROR(VLOOKUP(TRIM(E16138&amp;""),'Référentiel Articles'!$A$2:$F$634,4,FALSE),""))</f>
      </c>
      <c r="G16138" s="84">
        <f>IF($E16138="","",IFERROR(VLOOKUP(TRIM(E16138&amp;""),'Référentiel Articles'!$A$2:$F$634,5,FALSE),""))</f>
      </c>
      <c r="H16138" s="85" t="str">
        <v/>
      </c>
      <c r="I16138" s="84">
        <f>IF($E16138="","",IFERROR(VLOOKUP(TRIM(E16138&amp;""),'Référentiel Articles'!$A$2:$F$634,6,FALSE),""))</f>
      </c>
      <c r="J16138" s="90">
        <f>IF(OR($E16138="",$H16138=""),"",$H16138*$I16138)</f>
      </c>
      <c r="K16138" s="87" t="str">
        <v/>
      </c>
    </row>
    <row r="16139">
      <c r="A16139" s="74" t="str">
        <v/>
      </c>
      <c r="B16139" s="74" t="str">
        <v/>
      </c>
      <c r="C16139" s="75">
        <f>IF($E16139="","",IFERROR(VLOOKUP(TRIM(E16139&amp;""),'Référentiel Articles'!$A$2:$F$634,2,FALSE),""))</f>
      </c>
      <c r="D16139" s="75">
        <f>IF($E16139="","",IFERROR(VLOOKUP(TRIM(E16139&amp;""),'Référentiel Articles'!$A$2:$F$634,3,FALSE),""))</f>
      </c>
      <c r="E16139" s="74" t="str">
        <v/>
      </c>
      <c r="F16139" s="75">
        <f>IF($E16139="","",IFERROR(VLOOKUP(TRIM(E16139&amp;""),'Référentiel Articles'!$A$2:$F$634,4,FALSE),""))</f>
      </c>
      <c r="G16139" s="76">
        <f>IF($E16139="","",IFERROR(VLOOKUP(TRIM(E16139&amp;""),'Référentiel Articles'!$A$2:$F$634,5,FALSE),""))</f>
      </c>
      <c r="H16139" s="77" t="str">
        <v/>
      </c>
      <c r="I16139" s="76">
        <f>IF($E16139="","",IFERROR(VLOOKUP(TRIM(E16139&amp;""),'Référentiel Articles'!$A$2:$F$634,6,FALSE),""))</f>
      </c>
      <c r="J16139" s="78">
        <f>IF(OR($E16139="",$H16139=""),"",$H16139*$I16139)</f>
      </c>
      <c r="K16139" s="79" t="str">
        <v/>
      </c>
    </row>
    <row r="16140">
      <c r="A16140" s="81" t="str">
        <v/>
      </c>
      <c r="B16140" s="81" t="str">
        <v/>
      </c>
      <c r="C16140" s="83">
        <f>IF($E16140="","",IFERROR(VLOOKUP(TRIM(E16140&amp;""),'Référentiel Articles'!$A$2:$F$634,2,FALSE),""))</f>
      </c>
      <c r="D16140" s="83">
        <f>IF($E16140="","",IFERROR(VLOOKUP(TRIM(E16140&amp;""),'Référentiel Articles'!$A$2:$F$634,3,FALSE),""))</f>
      </c>
      <c r="E16140" s="81" t="str">
        <v/>
      </c>
      <c r="F16140" s="83">
        <f>IF($E16140="","",IFERROR(VLOOKUP(TRIM(E16140&amp;""),'Référentiel Articles'!$A$2:$F$634,4,FALSE),""))</f>
      </c>
      <c r="G16140" s="84">
        <f>IF($E16140="","",IFERROR(VLOOKUP(TRIM(E16140&amp;""),'Référentiel Articles'!$A$2:$F$634,5,FALSE),""))</f>
      </c>
      <c r="H16140" s="85" t="str">
        <v/>
      </c>
      <c r="I16140" s="84">
        <f>IF($E16140="","",IFERROR(VLOOKUP(TRIM(E16140&amp;""),'Référentiel Articles'!$A$2:$F$634,6,FALSE),""))</f>
      </c>
      <c r="J16140" s="90">
        <f>IF(OR($E16140="",$H16140=""),"",$H16140*$I16140)</f>
      </c>
      <c r="K16140" s="87" t="str">
        <v/>
      </c>
    </row>
    <row r="16141">
      <c r="A16141" s="74" t="str">
        <v/>
      </c>
      <c r="B16141" s="74" t="str">
        <v/>
      </c>
      <c r="C16141" s="75">
        <f>IF($E16141="","",IFERROR(VLOOKUP(TRIM(E16141&amp;""),'Référentiel Articles'!$A$2:$F$634,2,FALSE),""))</f>
      </c>
      <c r="D16141" s="75">
        <f>IF($E16141="","",IFERROR(VLOOKUP(TRIM(E16141&amp;""),'Référentiel Articles'!$A$2:$F$634,3,FALSE),""))</f>
      </c>
      <c r="E16141" s="74" t="str">
        <v/>
      </c>
      <c r="F16141" s="75">
        <f>IF($E16141="","",IFERROR(VLOOKUP(TRIM(E16141&amp;""),'Référentiel Articles'!$A$2:$F$634,4,FALSE),""))</f>
      </c>
      <c r="G16141" s="76">
        <f>IF($E16141="","",IFERROR(VLOOKUP(TRIM(E16141&amp;""),'Référentiel Articles'!$A$2:$F$634,5,FALSE),""))</f>
      </c>
      <c r="H16141" s="77" t="str">
        <v/>
      </c>
      <c r="I16141" s="76">
        <f>IF($E16141="","",IFERROR(VLOOKUP(TRIM(E16141&amp;""),'Référentiel Articles'!$A$2:$F$634,6,FALSE),""))</f>
      </c>
      <c r="J16141" s="78">
        <f>IF(OR($E16141="",$H16141=""),"",$H16141*$I16141)</f>
      </c>
      <c r="K16141" s="79" t="str">
        <v/>
      </c>
    </row>
    <row r="16142">
      <c r="A16142" s="81" t="str">
        <v/>
      </c>
      <c r="B16142" s="81" t="str">
        <v/>
      </c>
      <c r="C16142" s="83">
        <f>IF($E16142="","",IFERROR(VLOOKUP(TRIM(E16142&amp;""),'Référentiel Articles'!$A$2:$F$634,2,FALSE),""))</f>
      </c>
      <c r="D16142" s="83">
        <f>IF($E16142="","",IFERROR(VLOOKUP(TRIM(E16142&amp;""),'Référentiel Articles'!$A$2:$F$634,3,FALSE),""))</f>
      </c>
      <c r="E16142" s="81" t="str">
        <v/>
      </c>
      <c r="F16142" s="83">
        <f>IF($E16142="","",IFERROR(VLOOKUP(TRIM(E16142&amp;""),'Référentiel Articles'!$A$2:$F$634,4,FALSE),""))</f>
      </c>
      <c r="G16142" s="84">
        <f>IF($E16142="","",IFERROR(VLOOKUP(TRIM(E16142&amp;""),'Référentiel Articles'!$A$2:$F$634,5,FALSE),""))</f>
      </c>
      <c r="H16142" s="85" t="str">
        <v/>
      </c>
      <c r="I16142" s="84">
        <f>IF($E16142="","",IFERROR(VLOOKUP(TRIM(E16142&amp;""),'Référentiel Articles'!$A$2:$F$634,6,FALSE),""))</f>
      </c>
      <c r="J16142" s="90">
        <f>IF(OR($E16142="",$H16142=""),"",$H16142*$I16142)</f>
      </c>
      <c r="K16142" s="87" t="str">
        <v/>
      </c>
    </row>
    <row r="16143">
      <c r="A16143" s="74" t="str">
        <v/>
      </c>
      <c r="B16143" s="74" t="str">
        <v/>
      </c>
      <c r="C16143" s="75">
        <f>IF($E16143="","",IFERROR(VLOOKUP(TRIM(E16143&amp;""),'Référentiel Articles'!$A$2:$F$634,2,FALSE),""))</f>
      </c>
      <c r="D16143" s="75">
        <f>IF($E16143="","",IFERROR(VLOOKUP(TRIM(E16143&amp;""),'Référentiel Articles'!$A$2:$F$634,3,FALSE),""))</f>
      </c>
      <c r="E16143" s="74" t="str">
        <v/>
      </c>
      <c r="F16143" s="75">
        <f>IF($E16143="","",IFERROR(VLOOKUP(TRIM(E16143&amp;""),'Référentiel Articles'!$A$2:$F$634,4,FALSE),""))</f>
      </c>
      <c r="G16143" s="76">
        <f>IF($E16143="","",IFERROR(VLOOKUP(TRIM(E16143&amp;""),'Référentiel Articles'!$A$2:$F$634,5,FALSE),""))</f>
      </c>
      <c r="H16143" s="77" t="str">
        <v/>
      </c>
      <c r="I16143" s="76">
        <f>IF($E16143="","",IFERROR(VLOOKUP(TRIM(E16143&amp;""),'Référentiel Articles'!$A$2:$F$634,6,FALSE),""))</f>
      </c>
      <c r="J16143" s="78">
        <f>IF(OR($E16143="",$H16143=""),"",$H16143*$I16143)</f>
      </c>
      <c r="K16143" s="79" t="str">
        <v/>
      </c>
    </row>
    <row r="16144">
      <c r="A16144" s="81" t="str">
        <v/>
      </c>
      <c r="B16144" s="81" t="str">
        <v/>
      </c>
      <c r="C16144" s="83">
        <f>IF($E16144="","",IFERROR(VLOOKUP(TRIM(E16144&amp;""),'Référentiel Articles'!$A$2:$F$634,2,FALSE),""))</f>
      </c>
      <c r="D16144" s="83">
        <f>IF($E16144="","",IFERROR(VLOOKUP(TRIM(E16144&amp;""),'Référentiel Articles'!$A$2:$F$634,3,FALSE),""))</f>
      </c>
      <c r="E16144" s="81" t="str">
        <v/>
      </c>
      <c r="F16144" s="83">
        <f>IF($E16144="","",IFERROR(VLOOKUP(TRIM(E16144&amp;""),'Référentiel Articles'!$A$2:$F$634,4,FALSE),""))</f>
      </c>
      <c r="G16144" s="84">
        <f>IF($E16144="","",IFERROR(VLOOKUP(TRIM(E16144&amp;""),'Référentiel Articles'!$A$2:$F$634,5,FALSE),""))</f>
      </c>
      <c r="H16144" s="85" t="str">
        <v/>
      </c>
      <c r="I16144" s="84">
        <f>IF($E16144="","",IFERROR(VLOOKUP(TRIM(E16144&amp;""),'Référentiel Articles'!$A$2:$F$634,6,FALSE),""))</f>
      </c>
      <c r="J16144" s="90">
        <f>IF(OR($E16144="",$H16144=""),"",$H16144*$I16144)</f>
      </c>
      <c r="K16144" s="87" t="str">
        <v/>
      </c>
    </row>
    <row r="16145">
      <c r="A16145" s="74" t="str">
        <v/>
      </c>
      <c r="B16145" s="74" t="str">
        <v/>
      </c>
      <c r="C16145" s="75">
        <f>IF($E16145="","",IFERROR(VLOOKUP(TRIM(E16145&amp;""),'Référentiel Articles'!$A$2:$F$634,2,FALSE),""))</f>
      </c>
      <c r="D16145" s="75">
        <f>IF($E16145="","",IFERROR(VLOOKUP(TRIM(E16145&amp;""),'Référentiel Articles'!$A$2:$F$634,3,FALSE),""))</f>
      </c>
      <c r="E16145" s="74" t="str">
        <v/>
      </c>
      <c r="F16145" s="75">
        <f>IF($E16145="","",IFERROR(VLOOKUP(TRIM(E16145&amp;""),'Référentiel Articles'!$A$2:$F$634,4,FALSE),""))</f>
      </c>
      <c r="G16145" s="76">
        <f>IF($E16145="","",IFERROR(VLOOKUP(TRIM(E16145&amp;""),'Référentiel Articles'!$A$2:$F$634,5,FALSE),""))</f>
      </c>
      <c r="H16145" s="77" t="str">
        <v/>
      </c>
      <c r="I16145" s="76">
        <f>IF($E16145="","",IFERROR(VLOOKUP(TRIM(E16145&amp;""),'Référentiel Articles'!$A$2:$F$634,6,FALSE),""))</f>
      </c>
      <c r="J16145" s="78">
        <f>IF(OR($E16145="",$H16145=""),"",$H16145*$I16145)</f>
      </c>
      <c r="K16145" s="79" t="str">
        <v/>
      </c>
    </row>
    <row r="16146">
      <c r="A16146" s="81" t="str">
        <v/>
      </c>
      <c r="B16146" s="81" t="str">
        <v/>
      </c>
      <c r="C16146" s="83">
        <f>IF($E16146="","",IFERROR(VLOOKUP(TRIM(E16146&amp;""),'Référentiel Articles'!$A$2:$F$634,2,FALSE),""))</f>
      </c>
      <c r="D16146" s="83">
        <f>IF($E16146="","",IFERROR(VLOOKUP(TRIM(E16146&amp;""),'Référentiel Articles'!$A$2:$F$634,3,FALSE),""))</f>
      </c>
      <c r="E16146" s="81" t="str">
        <v/>
      </c>
      <c r="F16146" s="83">
        <f>IF($E16146="","",IFERROR(VLOOKUP(TRIM(E16146&amp;""),'Référentiel Articles'!$A$2:$F$634,4,FALSE),""))</f>
      </c>
      <c r="G16146" s="84">
        <f>IF($E16146="","",IFERROR(VLOOKUP(TRIM(E16146&amp;""),'Référentiel Articles'!$A$2:$F$634,5,FALSE),""))</f>
      </c>
      <c r="H16146" s="85" t="str">
        <v/>
      </c>
      <c r="I16146" s="84">
        <f>IF($E16146="","",IFERROR(VLOOKUP(TRIM(E16146&amp;""),'Référentiel Articles'!$A$2:$F$634,6,FALSE),""))</f>
      </c>
      <c r="J16146" s="90">
        <f>IF(OR($E16146="",$H16146=""),"",$H16146*$I16146)</f>
      </c>
      <c r="K16146" s="87" t="str">
        <v/>
      </c>
    </row>
    <row r="16147">
      <c r="A16147" s="74" t="str">
        <v/>
      </c>
      <c r="B16147" s="74" t="str">
        <v/>
      </c>
      <c r="C16147" s="75">
        <f>IF($E16147="","",IFERROR(VLOOKUP(TRIM(E16147&amp;""),'Référentiel Articles'!$A$2:$F$634,2,FALSE),""))</f>
      </c>
      <c r="D16147" s="75">
        <f>IF($E16147="","",IFERROR(VLOOKUP(TRIM(E16147&amp;""),'Référentiel Articles'!$A$2:$F$634,3,FALSE),""))</f>
      </c>
      <c r="E16147" s="74" t="str">
        <v/>
      </c>
      <c r="F16147" s="75">
        <f>IF($E16147="","",IFERROR(VLOOKUP(TRIM(E16147&amp;""),'Référentiel Articles'!$A$2:$F$634,4,FALSE),""))</f>
      </c>
      <c r="G16147" s="76">
        <f>IF($E16147="","",IFERROR(VLOOKUP(TRIM(E16147&amp;""),'Référentiel Articles'!$A$2:$F$634,5,FALSE),""))</f>
      </c>
      <c r="H16147" s="77" t="str">
        <v/>
      </c>
      <c r="I16147" s="76">
        <f>IF($E16147="","",IFERROR(VLOOKUP(TRIM(E16147&amp;""),'Référentiel Articles'!$A$2:$F$634,6,FALSE),""))</f>
      </c>
      <c r="J16147" s="78">
        <f>IF(OR($E16147="",$H16147=""),"",$H16147*$I16147)</f>
      </c>
      <c r="K16147" s="79" t="str">
        <v/>
      </c>
    </row>
    <row r="16148">
      <c r="A16148" s="81" t="str">
        <v/>
      </c>
      <c r="B16148" s="81" t="str">
        <v/>
      </c>
      <c r="C16148" s="83">
        <f>IF($E16148="","",IFERROR(VLOOKUP(TRIM(E16148&amp;""),'Référentiel Articles'!$A$2:$F$634,2,FALSE),""))</f>
      </c>
      <c r="D16148" s="83">
        <f>IF($E16148="","",IFERROR(VLOOKUP(TRIM(E16148&amp;""),'Référentiel Articles'!$A$2:$F$634,3,FALSE),""))</f>
      </c>
      <c r="E16148" s="81" t="str">
        <v/>
      </c>
      <c r="F16148" s="83">
        <f>IF($E16148="","",IFERROR(VLOOKUP(TRIM(E16148&amp;""),'Référentiel Articles'!$A$2:$F$634,4,FALSE),""))</f>
      </c>
      <c r="G16148" s="84">
        <f>IF($E16148="","",IFERROR(VLOOKUP(TRIM(E16148&amp;""),'Référentiel Articles'!$A$2:$F$634,5,FALSE),""))</f>
      </c>
      <c r="H16148" s="85" t="str">
        <v/>
      </c>
      <c r="I16148" s="84">
        <f>IF($E16148="","",IFERROR(VLOOKUP(TRIM(E16148&amp;""),'Référentiel Articles'!$A$2:$F$634,6,FALSE),""))</f>
      </c>
      <c r="J16148" s="90">
        <f>IF(OR($E16148="",$H16148=""),"",$H16148*$I16148)</f>
      </c>
      <c r="K16148" s="87" t="str">
        <v/>
      </c>
    </row>
    <row r="16149">
      <c r="A16149" s="74" t="str">
        <v/>
      </c>
      <c r="B16149" s="74" t="str">
        <v/>
      </c>
      <c r="C16149" s="75">
        <f>IF($E16149="","",IFERROR(VLOOKUP(TRIM(E16149&amp;""),'Référentiel Articles'!$A$2:$F$634,2,FALSE),""))</f>
      </c>
      <c r="D16149" s="75">
        <f>IF($E16149="","",IFERROR(VLOOKUP(TRIM(E16149&amp;""),'Référentiel Articles'!$A$2:$F$634,3,FALSE),""))</f>
      </c>
      <c r="E16149" s="74" t="str">
        <v/>
      </c>
      <c r="F16149" s="75">
        <f>IF($E16149="","",IFERROR(VLOOKUP(TRIM(E16149&amp;""),'Référentiel Articles'!$A$2:$F$634,4,FALSE),""))</f>
      </c>
      <c r="G16149" s="76">
        <f>IF($E16149="","",IFERROR(VLOOKUP(TRIM(E16149&amp;""),'Référentiel Articles'!$A$2:$F$634,5,FALSE),""))</f>
      </c>
      <c r="H16149" s="77" t="str">
        <v/>
      </c>
      <c r="I16149" s="76">
        <f>IF($E16149="","",IFERROR(VLOOKUP(TRIM(E16149&amp;""),'Référentiel Articles'!$A$2:$F$634,6,FALSE),""))</f>
      </c>
      <c r="J16149" s="78">
        <f>IF(OR($E16149="",$H16149=""),"",$H16149*$I16149)</f>
      </c>
      <c r="K16149" s="79" t="str">
        <v/>
      </c>
    </row>
    <row r="16150">
      <c r="A16150" s="81" t="str">
        <v/>
      </c>
      <c r="B16150" s="81" t="str">
        <v/>
      </c>
      <c r="C16150" s="83">
        <f>IF($E16150="","",IFERROR(VLOOKUP(TRIM(E16150&amp;""),'Référentiel Articles'!$A$2:$F$634,2,FALSE),""))</f>
      </c>
      <c r="D16150" s="83">
        <f>IF($E16150="","",IFERROR(VLOOKUP(TRIM(E16150&amp;""),'Référentiel Articles'!$A$2:$F$634,3,FALSE),""))</f>
      </c>
      <c r="E16150" s="81" t="str">
        <v/>
      </c>
      <c r="F16150" s="83">
        <f>IF($E16150="","",IFERROR(VLOOKUP(TRIM(E16150&amp;""),'Référentiel Articles'!$A$2:$F$634,4,FALSE),""))</f>
      </c>
      <c r="G16150" s="84">
        <f>IF($E16150="","",IFERROR(VLOOKUP(TRIM(E16150&amp;""),'Référentiel Articles'!$A$2:$F$634,5,FALSE),""))</f>
      </c>
      <c r="H16150" s="85" t="str">
        <v/>
      </c>
      <c r="I16150" s="84">
        <f>IF($E16150="","",IFERROR(VLOOKUP(TRIM(E16150&amp;""),'Référentiel Articles'!$A$2:$F$634,6,FALSE),""))</f>
      </c>
      <c r="J16150" s="90">
        <f>IF(OR($E16150="",$H16150=""),"",$H16150*$I16150)</f>
      </c>
      <c r="K16150" s="87" t="str">
        <v/>
      </c>
    </row>
    <row r="16151">
      <c r="A16151" s="74" t="str">
        <v/>
      </c>
      <c r="B16151" s="74" t="str">
        <v/>
      </c>
      <c r="C16151" s="75">
        <f>IF($E16151="","",IFERROR(VLOOKUP(TRIM(E16151&amp;""),'Référentiel Articles'!$A$2:$F$634,2,FALSE),""))</f>
      </c>
      <c r="D16151" s="75">
        <f>IF($E16151="","",IFERROR(VLOOKUP(TRIM(E16151&amp;""),'Référentiel Articles'!$A$2:$F$634,3,FALSE),""))</f>
      </c>
      <c r="E16151" s="74" t="str">
        <v/>
      </c>
      <c r="F16151" s="75">
        <f>IF($E16151="","",IFERROR(VLOOKUP(TRIM(E16151&amp;""),'Référentiel Articles'!$A$2:$F$634,4,FALSE),""))</f>
      </c>
      <c r="G16151" s="76">
        <f>IF($E16151="","",IFERROR(VLOOKUP(TRIM(E16151&amp;""),'Référentiel Articles'!$A$2:$F$634,5,FALSE),""))</f>
      </c>
      <c r="H16151" s="77" t="str">
        <v/>
      </c>
      <c r="I16151" s="76">
        <f>IF($E16151="","",IFERROR(VLOOKUP(TRIM(E16151&amp;""),'Référentiel Articles'!$A$2:$F$634,6,FALSE),""))</f>
      </c>
      <c r="J16151" s="78">
        <f>IF(OR($E16151="",$H16151=""),"",$H16151*$I16151)</f>
      </c>
      <c r="K16151" s="79" t="str">
        <v/>
      </c>
    </row>
    <row r="16152">
      <c r="A16152" s="81" t="str">
        <v/>
      </c>
      <c r="B16152" s="81" t="str">
        <v/>
      </c>
      <c r="C16152" s="83">
        <f>IF($E16152="","",IFERROR(VLOOKUP(TRIM(E16152&amp;""),'Référentiel Articles'!$A$2:$F$634,2,FALSE),""))</f>
      </c>
      <c r="D16152" s="83">
        <f>IF($E16152="","",IFERROR(VLOOKUP(TRIM(E16152&amp;""),'Référentiel Articles'!$A$2:$F$634,3,FALSE),""))</f>
      </c>
      <c r="E16152" s="81" t="str">
        <v/>
      </c>
      <c r="F16152" s="83">
        <f>IF($E16152="","",IFERROR(VLOOKUP(TRIM(E16152&amp;""),'Référentiel Articles'!$A$2:$F$634,4,FALSE),""))</f>
      </c>
      <c r="G16152" s="84">
        <f>IF($E16152="","",IFERROR(VLOOKUP(TRIM(E16152&amp;""),'Référentiel Articles'!$A$2:$F$634,5,FALSE),""))</f>
      </c>
      <c r="H16152" s="85" t="str">
        <v/>
      </c>
      <c r="I16152" s="84">
        <f>IF($E16152="","",IFERROR(VLOOKUP(TRIM(E16152&amp;""),'Référentiel Articles'!$A$2:$F$634,6,FALSE),""))</f>
      </c>
      <c r="J16152" s="90">
        <f>IF(OR($E16152="",$H16152=""),"",$H16152*$I16152)</f>
      </c>
      <c r="K16152" s="87" t="str">
        <v/>
      </c>
    </row>
    <row r="16153">
      <c r="A16153" s="74" t="str">
        <v/>
      </c>
      <c r="B16153" s="74" t="str">
        <v/>
      </c>
      <c r="C16153" s="75">
        <f>IF($E16153="","",IFERROR(VLOOKUP(TRIM(E16153&amp;""),'Référentiel Articles'!$A$2:$F$634,2,FALSE),""))</f>
      </c>
      <c r="D16153" s="75">
        <f>IF($E16153="","",IFERROR(VLOOKUP(TRIM(E16153&amp;""),'Référentiel Articles'!$A$2:$F$634,3,FALSE),""))</f>
      </c>
      <c r="E16153" s="74" t="str">
        <v/>
      </c>
      <c r="F16153" s="75">
        <f>IF($E16153="","",IFERROR(VLOOKUP(TRIM(E16153&amp;""),'Référentiel Articles'!$A$2:$F$634,4,FALSE),""))</f>
      </c>
      <c r="G16153" s="76">
        <f>IF($E16153="","",IFERROR(VLOOKUP(TRIM(E16153&amp;""),'Référentiel Articles'!$A$2:$F$634,5,FALSE),""))</f>
      </c>
      <c r="H16153" s="77" t="str">
        <v/>
      </c>
      <c r="I16153" s="76">
        <f>IF($E16153="","",IFERROR(VLOOKUP(TRIM(E16153&amp;""),'Référentiel Articles'!$A$2:$F$634,6,FALSE),""))</f>
      </c>
      <c r="J16153" s="78">
        <f>IF(OR($E16153="",$H16153=""),"",$H16153*$I16153)</f>
      </c>
      <c r="K16153" s="79" t="str">
        <v/>
      </c>
    </row>
    <row r="16154">
      <c r="A16154" s="81" t="str">
        <v/>
      </c>
      <c r="B16154" s="81" t="str">
        <v/>
      </c>
      <c r="C16154" s="83">
        <f>IF($E16154="","",IFERROR(VLOOKUP(TRIM(E16154&amp;""),'Référentiel Articles'!$A$2:$F$634,2,FALSE),""))</f>
      </c>
      <c r="D16154" s="83">
        <f>IF($E16154="","",IFERROR(VLOOKUP(TRIM(E16154&amp;""),'Référentiel Articles'!$A$2:$F$634,3,FALSE),""))</f>
      </c>
      <c r="E16154" s="81" t="str">
        <v/>
      </c>
      <c r="F16154" s="83">
        <f>IF($E16154="","",IFERROR(VLOOKUP(TRIM(E16154&amp;""),'Référentiel Articles'!$A$2:$F$634,4,FALSE),""))</f>
      </c>
      <c r="G16154" s="84">
        <f>IF($E16154="","",IFERROR(VLOOKUP(TRIM(E16154&amp;""),'Référentiel Articles'!$A$2:$F$634,5,FALSE),""))</f>
      </c>
      <c r="H16154" s="85" t="str">
        <v/>
      </c>
      <c r="I16154" s="84">
        <f>IF($E16154="","",IFERROR(VLOOKUP(TRIM(E16154&amp;""),'Référentiel Articles'!$A$2:$F$634,6,FALSE),""))</f>
      </c>
      <c r="J16154" s="90">
        <f>IF(OR($E16154="",$H16154=""),"",$H16154*$I16154)</f>
      </c>
      <c r="K16154" s="87" t="str">
        <v/>
      </c>
    </row>
    <row r="16155">
      <c r="A16155" s="74" t="str">
        <v/>
      </c>
      <c r="B16155" s="74" t="str">
        <v/>
      </c>
      <c r="C16155" s="75">
        <f>IF($E16155="","",IFERROR(VLOOKUP(TRIM(E16155&amp;""),'Référentiel Articles'!$A$2:$F$634,2,FALSE),""))</f>
      </c>
      <c r="D16155" s="75">
        <f>IF($E16155="","",IFERROR(VLOOKUP(TRIM(E16155&amp;""),'Référentiel Articles'!$A$2:$F$634,3,FALSE),""))</f>
      </c>
      <c r="E16155" s="74" t="str">
        <v/>
      </c>
      <c r="F16155" s="75">
        <f>IF($E16155="","",IFERROR(VLOOKUP(TRIM(E16155&amp;""),'Référentiel Articles'!$A$2:$F$634,4,FALSE),""))</f>
      </c>
      <c r="G16155" s="76">
        <f>IF($E16155="","",IFERROR(VLOOKUP(TRIM(E16155&amp;""),'Référentiel Articles'!$A$2:$F$634,5,FALSE),""))</f>
      </c>
      <c r="H16155" s="77" t="str">
        <v/>
      </c>
      <c r="I16155" s="76">
        <f>IF($E16155="","",IFERROR(VLOOKUP(TRIM(E16155&amp;""),'Référentiel Articles'!$A$2:$F$634,6,FALSE),""))</f>
      </c>
      <c r="J16155" s="78">
        <f>IF(OR($E16155="",$H16155=""),"",$H16155*$I16155)</f>
      </c>
      <c r="K16155" s="79" t="str">
        <v/>
      </c>
    </row>
    <row r="16156">
      <c r="A16156" s="81" t="str">
        <v/>
      </c>
      <c r="B16156" s="81" t="str">
        <v/>
      </c>
      <c r="C16156" s="83">
        <f>IF($E16156="","",IFERROR(VLOOKUP(TRIM(E16156&amp;""),'Référentiel Articles'!$A$2:$F$634,2,FALSE),""))</f>
      </c>
      <c r="D16156" s="83">
        <f>IF($E16156="","",IFERROR(VLOOKUP(TRIM(E16156&amp;""),'Référentiel Articles'!$A$2:$F$634,3,FALSE),""))</f>
      </c>
      <c r="E16156" s="81" t="str">
        <v/>
      </c>
      <c r="F16156" s="83">
        <f>IF($E16156="","",IFERROR(VLOOKUP(TRIM(E16156&amp;""),'Référentiel Articles'!$A$2:$F$634,4,FALSE),""))</f>
      </c>
      <c r="G16156" s="84">
        <f>IF($E16156="","",IFERROR(VLOOKUP(TRIM(E16156&amp;""),'Référentiel Articles'!$A$2:$F$634,5,FALSE),""))</f>
      </c>
      <c r="H16156" s="85" t="str">
        <v/>
      </c>
      <c r="I16156" s="84">
        <f>IF($E16156="","",IFERROR(VLOOKUP(TRIM(E16156&amp;""),'Référentiel Articles'!$A$2:$F$634,6,FALSE),""))</f>
      </c>
      <c r="J16156" s="90">
        <f>IF(OR($E16156="",$H16156=""),"",$H16156*$I16156)</f>
      </c>
      <c r="K16156" s="87" t="str">
        <v/>
      </c>
    </row>
    <row r="16157">
      <c r="A16157" s="74" t="str">
        <v/>
      </c>
      <c r="B16157" s="74" t="str">
        <v/>
      </c>
      <c r="C16157" s="75">
        <f>IF($E16157="","",IFERROR(VLOOKUP(TRIM(E16157&amp;""),'Référentiel Articles'!$A$2:$F$634,2,FALSE),""))</f>
      </c>
      <c r="D16157" s="75">
        <f>IF($E16157="","",IFERROR(VLOOKUP(TRIM(E16157&amp;""),'Référentiel Articles'!$A$2:$F$634,3,FALSE),""))</f>
      </c>
      <c r="E16157" s="74" t="str">
        <v/>
      </c>
      <c r="F16157" s="75">
        <f>IF($E16157="","",IFERROR(VLOOKUP(TRIM(E16157&amp;""),'Référentiel Articles'!$A$2:$F$634,4,FALSE),""))</f>
      </c>
      <c r="G16157" s="76">
        <f>IF($E16157="","",IFERROR(VLOOKUP(TRIM(E16157&amp;""),'Référentiel Articles'!$A$2:$F$634,5,FALSE),""))</f>
      </c>
      <c r="H16157" s="77" t="str">
        <v/>
      </c>
      <c r="I16157" s="76">
        <f>IF($E16157="","",IFERROR(VLOOKUP(TRIM(E16157&amp;""),'Référentiel Articles'!$A$2:$F$634,6,FALSE),""))</f>
      </c>
      <c r="J16157" s="78">
        <f>IF(OR($E16157="",$H16157=""),"",$H16157*$I16157)</f>
      </c>
      <c r="K16157" s="79" t="str">
        <v/>
      </c>
    </row>
    <row r="16158">
      <c r="A16158" s="81" t="str">
        <v/>
      </c>
      <c r="B16158" s="81" t="str">
        <v/>
      </c>
      <c r="C16158" s="83">
        <f>IF($E16158="","",IFERROR(VLOOKUP(TRIM(E16158&amp;""),'Référentiel Articles'!$A$2:$F$634,2,FALSE),""))</f>
      </c>
      <c r="D16158" s="83">
        <f>IF($E16158="","",IFERROR(VLOOKUP(TRIM(E16158&amp;""),'Référentiel Articles'!$A$2:$F$634,3,FALSE),""))</f>
      </c>
      <c r="E16158" s="81" t="str">
        <v/>
      </c>
      <c r="F16158" s="83">
        <f>IF($E16158="","",IFERROR(VLOOKUP(TRIM(E16158&amp;""),'Référentiel Articles'!$A$2:$F$634,4,FALSE),""))</f>
      </c>
      <c r="G16158" s="84">
        <f>IF($E16158="","",IFERROR(VLOOKUP(TRIM(E16158&amp;""),'Référentiel Articles'!$A$2:$F$634,5,FALSE),""))</f>
      </c>
      <c r="H16158" s="85" t="str">
        <v/>
      </c>
      <c r="I16158" s="84">
        <f>IF($E16158="","",IFERROR(VLOOKUP(TRIM(E16158&amp;""),'Référentiel Articles'!$A$2:$F$634,6,FALSE),""))</f>
      </c>
      <c r="J16158" s="90">
        <f>IF(OR($E16158="",$H16158=""),"",$H16158*$I16158)</f>
      </c>
      <c r="K16158" s="87" t="str">
        <v/>
      </c>
    </row>
    <row r="16159">
      <c r="A16159" s="74" t="str">
        <v/>
      </c>
      <c r="B16159" s="74" t="str">
        <v/>
      </c>
      <c r="C16159" s="75">
        <f>IF($E16159="","",IFERROR(VLOOKUP(TRIM(E16159&amp;""),'Référentiel Articles'!$A$2:$F$634,2,FALSE),""))</f>
      </c>
      <c r="D16159" s="75">
        <f>IF($E16159="","",IFERROR(VLOOKUP(TRIM(E16159&amp;""),'Référentiel Articles'!$A$2:$F$634,3,FALSE),""))</f>
      </c>
      <c r="E16159" s="74" t="str">
        <v/>
      </c>
      <c r="F16159" s="75">
        <f>IF($E16159="","",IFERROR(VLOOKUP(TRIM(E16159&amp;""),'Référentiel Articles'!$A$2:$F$634,4,FALSE),""))</f>
      </c>
      <c r="G16159" s="76">
        <f>IF($E16159="","",IFERROR(VLOOKUP(TRIM(E16159&amp;""),'Référentiel Articles'!$A$2:$F$634,5,FALSE),""))</f>
      </c>
      <c r="H16159" s="77" t="str">
        <v/>
      </c>
      <c r="I16159" s="76">
        <f>IF($E16159="","",IFERROR(VLOOKUP(TRIM(E16159&amp;""),'Référentiel Articles'!$A$2:$F$634,6,FALSE),""))</f>
      </c>
      <c r="J16159" s="78">
        <f>IF(OR($E16159="",$H16159=""),"",$H16159*$I16159)</f>
      </c>
      <c r="K16159" s="79" t="str">
        <v/>
      </c>
    </row>
    <row r="16160">
      <c r="A16160" s="81" t="str">
        <v/>
      </c>
      <c r="B16160" s="81" t="str">
        <v/>
      </c>
      <c r="C16160" s="83">
        <f>IF($E16160="","",IFERROR(VLOOKUP(TRIM(E16160&amp;""),'Référentiel Articles'!$A$2:$F$634,2,FALSE),""))</f>
      </c>
      <c r="D16160" s="83">
        <f>IF($E16160="","",IFERROR(VLOOKUP(TRIM(E16160&amp;""),'Référentiel Articles'!$A$2:$F$634,3,FALSE),""))</f>
      </c>
      <c r="E16160" s="81" t="str">
        <v/>
      </c>
      <c r="F16160" s="83">
        <f>IF($E16160="","",IFERROR(VLOOKUP(TRIM(E16160&amp;""),'Référentiel Articles'!$A$2:$F$634,4,FALSE),""))</f>
      </c>
      <c r="G16160" s="84">
        <f>IF($E16160="","",IFERROR(VLOOKUP(TRIM(E16160&amp;""),'Référentiel Articles'!$A$2:$F$634,5,FALSE),""))</f>
      </c>
      <c r="H16160" s="85" t="str">
        <v/>
      </c>
      <c r="I16160" s="84">
        <f>IF($E16160="","",IFERROR(VLOOKUP(TRIM(E16160&amp;""),'Référentiel Articles'!$A$2:$F$634,6,FALSE),""))</f>
      </c>
      <c r="J16160" s="90">
        <f>IF(OR($E16160="",$H16160=""),"",$H16160*$I16160)</f>
      </c>
      <c r="K16160" s="87" t="str">
        <v/>
      </c>
    </row>
    <row r="16161">
      <c r="A16161" s="74" t="str">
        <v/>
      </c>
      <c r="B16161" s="74" t="str">
        <v/>
      </c>
      <c r="C16161" s="75">
        <f>IF($E16161="","",IFERROR(VLOOKUP(TRIM(E16161&amp;""),'Référentiel Articles'!$A$2:$F$634,2,FALSE),""))</f>
      </c>
      <c r="D16161" s="75">
        <f>IF($E16161="","",IFERROR(VLOOKUP(TRIM(E16161&amp;""),'Référentiel Articles'!$A$2:$F$634,3,FALSE),""))</f>
      </c>
      <c r="E16161" s="74" t="str">
        <v/>
      </c>
      <c r="F16161" s="75">
        <f>IF($E16161="","",IFERROR(VLOOKUP(TRIM(E16161&amp;""),'Référentiel Articles'!$A$2:$F$634,4,FALSE),""))</f>
      </c>
      <c r="G16161" s="76">
        <f>IF($E16161="","",IFERROR(VLOOKUP(TRIM(E16161&amp;""),'Référentiel Articles'!$A$2:$F$634,5,FALSE),""))</f>
      </c>
      <c r="H16161" s="77" t="str">
        <v/>
      </c>
      <c r="I16161" s="76">
        <f>IF($E16161="","",IFERROR(VLOOKUP(TRIM(E16161&amp;""),'Référentiel Articles'!$A$2:$F$634,6,FALSE),""))</f>
      </c>
      <c r="J16161" s="78">
        <f>IF(OR($E16161="",$H16161=""),"",$H16161*$I16161)</f>
      </c>
      <c r="K16161" s="79" t="str">
        <v/>
      </c>
    </row>
    <row r="16162">
      <c r="A16162" s="81" t="str">
        <v/>
      </c>
      <c r="B16162" s="81" t="str">
        <v/>
      </c>
      <c r="C16162" s="83">
        <f>IF($E16162="","",IFERROR(VLOOKUP(TRIM(E16162&amp;""),'Référentiel Articles'!$A$2:$F$634,2,FALSE),""))</f>
      </c>
      <c r="D16162" s="83">
        <f>IF($E16162="","",IFERROR(VLOOKUP(TRIM(E16162&amp;""),'Référentiel Articles'!$A$2:$F$634,3,FALSE),""))</f>
      </c>
      <c r="E16162" s="81" t="str">
        <v/>
      </c>
      <c r="F16162" s="83">
        <f>IF($E16162="","",IFERROR(VLOOKUP(TRIM(E16162&amp;""),'Référentiel Articles'!$A$2:$F$634,4,FALSE),""))</f>
      </c>
      <c r="G16162" s="84">
        <f>IF($E16162="","",IFERROR(VLOOKUP(TRIM(E16162&amp;""),'Référentiel Articles'!$A$2:$F$634,5,FALSE),""))</f>
      </c>
      <c r="H16162" s="85" t="str">
        <v/>
      </c>
      <c r="I16162" s="84">
        <f>IF($E16162="","",IFERROR(VLOOKUP(TRIM(E16162&amp;""),'Référentiel Articles'!$A$2:$F$634,6,FALSE),""))</f>
      </c>
      <c r="J16162" s="90">
        <f>IF(OR($E16162="",$H16162=""),"",$H16162*$I16162)</f>
      </c>
      <c r="K16162" s="87" t="str">
        <v/>
      </c>
    </row>
    <row r="16163">
      <c r="A16163" s="74" t="str">
        <v/>
      </c>
      <c r="B16163" s="74" t="str">
        <v/>
      </c>
      <c r="C16163" s="75">
        <f>IF($E16163="","",IFERROR(VLOOKUP(TRIM(E16163&amp;""),'Référentiel Articles'!$A$2:$F$634,2,FALSE),""))</f>
      </c>
      <c r="D16163" s="75">
        <f>IF($E16163="","",IFERROR(VLOOKUP(TRIM(E16163&amp;""),'Référentiel Articles'!$A$2:$F$634,3,FALSE),""))</f>
      </c>
      <c r="E16163" s="74" t="str">
        <v/>
      </c>
      <c r="F16163" s="75">
        <f>IF($E16163="","",IFERROR(VLOOKUP(TRIM(E16163&amp;""),'Référentiel Articles'!$A$2:$F$634,4,FALSE),""))</f>
      </c>
      <c r="G16163" s="76">
        <f>IF($E16163="","",IFERROR(VLOOKUP(TRIM(E16163&amp;""),'Référentiel Articles'!$A$2:$F$634,5,FALSE),""))</f>
      </c>
      <c r="H16163" s="77" t="str">
        <v/>
      </c>
      <c r="I16163" s="76">
        <f>IF($E16163="","",IFERROR(VLOOKUP(TRIM(E16163&amp;""),'Référentiel Articles'!$A$2:$F$634,6,FALSE),""))</f>
      </c>
      <c r="J16163" s="78">
        <f>IF(OR($E16163="",$H16163=""),"",$H16163*$I16163)</f>
      </c>
      <c r="K16163" s="79" t="str">
        <v/>
      </c>
    </row>
    <row r="16164">
      <c r="A16164" s="81" t="str">
        <v/>
      </c>
      <c r="B16164" s="81" t="str">
        <v/>
      </c>
      <c r="C16164" s="83">
        <f>IF($E16164="","",IFERROR(VLOOKUP(TRIM(E16164&amp;""),'Référentiel Articles'!$A$2:$F$634,2,FALSE),""))</f>
      </c>
      <c r="D16164" s="83">
        <f>IF($E16164="","",IFERROR(VLOOKUP(TRIM(E16164&amp;""),'Référentiel Articles'!$A$2:$F$634,3,FALSE),""))</f>
      </c>
      <c r="E16164" s="81" t="str">
        <v/>
      </c>
      <c r="F16164" s="83">
        <f>IF($E16164="","",IFERROR(VLOOKUP(TRIM(E16164&amp;""),'Référentiel Articles'!$A$2:$F$634,4,FALSE),""))</f>
      </c>
      <c r="G16164" s="84">
        <f>IF($E16164="","",IFERROR(VLOOKUP(TRIM(E16164&amp;""),'Référentiel Articles'!$A$2:$F$634,5,FALSE),""))</f>
      </c>
      <c r="H16164" s="85" t="str">
        <v/>
      </c>
      <c r="I16164" s="84">
        <f>IF($E16164="","",IFERROR(VLOOKUP(TRIM(E16164&amp;""),'Référentiel Articles'!$A$2:$F$634,6,FALSE),""))</f>
      </c>
      <c r="J16164" s="90">
        <f>IF(OR($E16164="",$H16164=""),"",$H16164*$I16164)</f>
      </c>
      <c r="K16164" s="87" t="str">
        <v/>
      </c>
    </row>
    <row r="16165">
      <c r="A16165" s="74" t="str">
        <v/>
      </c>
      <c r="B16165" s="74" t="str">
        <v/>
      </c>
      <c r="C16165" s="75">
        <f>IF($E16165="","",IFERROR(VLOOKUP(TRIM(E16165&amp;""),'Référentiel Articles'!$A$2:$F$634,2,FALSE),""))</f>
      </c>
      <c r="D16165" s="75">
        <f>IF($E16165="","",IFERROR(VLOOKUP(TRIM(E16165&amp;""),'Référentiel Articles'!$A$2:$F$634,3,FALSE),""))</f>
      </c>
      <c r="E16165" s="74" t="str">
        <v/>
      </c>
      <c r="F16165" s="75">
        <f>IF($E16165="","",IFERROR(VLOOKUP(TRIM(E16165&amp;""),'Référentiel Articles'!$A$2:$F$634,4,FALSE),""))</f>
      </c>
      <c r="G16165" s="76">
        <f>IF($E16165="","",IFERROR(VLOOKUP(TRIM(E16165&amp;""),'Référentiel Articles'!$A$2:$F$634,5,FALSE),""))</f>
      </c>
      <c r="H16165" s="77" t="str">
        <v/>
      </c>
      <c r="I16165" s="76">
        <f>IF($E16165="","",IFERROR(VLOOKUP(TRIM(E16165&amp;""),'Référentiel Articles'!$A$2:$F$634,6,FALSE),""))</f>
      </c>
      <c r="J16165" s="78">
        <f>IF(OR($E16165="",$H16165=""),"",$H16165*$I16165)</f>
      </c>
      <c r="K16165" s="79" t="str">
        <v/>
      </c>
    </row>
    <row r="16166">
      <c r="A16166" s="81" t="str">
        <v/>
      </c>
      <c r="B16166" s="81" t="str">
        <v/>
      </c>
      <c r="C16166" s="83">
        <f>IF($E16166="","",IFERROR(VLOOKUP(TRIM(E16166&amp;""),'Référentiel Articles'!$A$2:$F$634,2,FALSE),""))</f>
      </c>
      <c r="D16166" s="83">
        <f>IF($E16166="","",IFERROR(VLOOKUP(TRIM(E16166&amp;""),'Référentiel Articles'!$A$2:$F$634,3,FALSE),""))</f>
      </c>
      <c r="E16166" s="81" t="str">
        <v/>
      </c>
      <c r="F16166" s="83">
        <f>IF($E16166="","",IFERROR(VLOOKUP(TRIM(E16166&amp;""),'Référentiel Articles'!$A$2:$F$634,4,FALSE),""))</f>
      </c>
      <c r="G16166" s="84">
        <f>IF($E16166="","",IFERROR(VLOOKUP(TRIM(E16166&amp;""),'Référentiel Articles'!$A$2:$F$634,5,FALSE),""))</f>
      </c>
      <c r="H16166" s="85" t="str">
        <v/>
      </c>
      <c r="I16166" s="84">
        <f>IF($E16166="","",IFERROR(VLOOKUP(TRIM(E16166&amp;""),'Référentiel Articles'!$A$2:$F$634,6,FALSE),""))</f>
      </c>
      <c r="J16166" s="90">
        <f>IF(OR($E16166="",$H16166=""),"",$H16166*$I16166)</f>
      </c>
      <c r="K16166" s="87" t="str">
        <v/>
      </c>
    </row>
    <row r="16167">
      <c r="A16167" s="74" t="str">
        <v/>
      </c>
      <c r="B16167" s="74" t="str">
        <v/>
      </c>
      <c r="C16167" s="75">
        <f>IF($E16167="","",IFERROR(VLOOKUP(TRIM(E16167&amp;""),'Référentiel Articles'!$A$2:$F$634,2,FALSE),""))</f>
      </c>
      <c r="D16167" s="75">
        <f>IF($E16167="","",IFERROR(VLOOKUP(TRIM(E16167&amp;""),'Référentiel Articles'!$A$2:$F$634,3,FALSE),""))</f>
      </c>
      <c r="E16167" s="74" t="str">
        <v/>
      </c>
      <c r="F16167" s="75">
        <f>IF($E16167="","",IFERROR(VLOOKUP(TRIM(E16167&amp;""),'Référentiel Articles'!$A$2:$F$634,4,FALSE),""))</f>
      </c>
      <c r="G16167" s="76">
        <f>IF($E16167="","",IFERROR(VLOOKUP(TRIM(E16167&amp;""),'Référentiel Articles'!$A$2:$F$634,5,FALSE),""))</f>
      </c>
      <c r="H16167" s="77" t="str">
        <v/>
      </c>
      <c r="I16167" s="76">
        <f>IF($E16167="","",IFERROR(VLOOKUP(TRIM(E16167&amp;""),'Référentiel Articles'!$A$2:$F$634,6,FALSE),""))</f>
      </c>
      <c r="J16167" s="78">
        <f>IF(OR($E16167="",$H16167=""),"",$H16167*$I16167)</f>
      </c>
      <c r="K16167" s="79" t="str">
        <v/>
      </c>
    </row>
    <row r="16168">
      <c r="A16168" s="81" t="str">
        <v/>
      </c>
      <c r="B16168" s="81" t="str">
        <v/>
      </c>
      <c r="C16168" s="83">
        <f>IF($E16168="","",IFERROR(VLOOKUP(TRIM(E16168&amp;""),'Référentiel Articles'!$A$2:$F$634,2,FALSE),""))</f>
      </c>
      <c r="D16168" s="83">
        <f>IF($E16168="","",IFERROR(VLOOKUP(TRIM(E16168&amp;""),'Référentiel Articles'!$A$2:$F$634,3,FALSE),""))</f>
      </c>
      <c r="E16168" s="81" t="str">
        <v/>
      </c>
      <c r="F16168" s="83">
        <f>IF($E16168="","",IFERROR(VLOOKUP(TRIM(E16168&amp;""),'Référentiel Articles'!$A$2:$F$634,4,FALSE),""))</f>
      </c>
      <c r="G16168" s="84">
        <f>IF($E16168="","",IFERROR(VLOOKUP(TRIM(E16168&amp;""),'Référentiel Articles'!$A$2:$F$634,5,FALSE),""))</f>
      </c>
      <c r="H16168" s="85" t="str">
        <v/>
      </c>
      <c r="I16168" s="84">
        <f>IF($E16168="","",IFERROR(VLOOKUP(TRIM(E16168&amp;""),'Référentiel Articles'!$A$2:$F$634,6,FALSE),""))</f>
      </c>
      <c r="J16168" s="90">
        <f>IF(OR($E16168="",$H16168=""),"",$H16168*$I16168)</f>
      </c>
      <c r="K16168" s="87" t="str">
        <v/>
      </c>
    </row>
    <row r="16169">
      <c r="A16169" s="74" t="str">
        <v/>
      </c>
      <c r="B16169" s="74" t="str">
        <v/>
      </c>
      <c r="C16169" s="75">
        <f>IF($E16169="","",IFERROR(VLOOKUP(TRIM(E16169&amp;""),'Référentiel Articles'!$A$2:$F$634,2,FALSE),""))</f>
      </c>
      <c r="D16169" s="75">
        <f>IF($E16169="","",IFERROR(VLOOKUP(TRIM(E16169&amp;""),'Référentiel Articles'!$A$2:$F$634,3,FALSE),""))</f>
      </c>
      <c r="E16169" s="74" t="str">
        <v/>
      </c>
      <c r="F16169" s="75">
        <f>IF($E16169="","",IFERROR(VLOOKUP(TRIM(E16169&amp;""),'Référentiel Articles'!$A$2:$F$634,4,FALSE),""))</f>
      </c>
      <c r="G16169" s="76">
        <f>IF($E16169="","",IFERROR(VLOOKUP(TRIM(E16169&amp;""),'Référentiel Articles'!$A$2:$F$634,5,FALSE),""))</f>
      </c>
      <c r="H16169" s="77" t="str">
        <v/>
      </c>
      <c r="I16169" s="76">
        <f>IF($E16169="","",IFERROR(VLOOKUP(TRIM(E16169&amp;""),'Référentiel Articles'!$A$2:$F$634,6,FALSE),""))</f>
      </c>
      <c r="J16169" s="78">
        <f>IF(OR($E16169="",$H16169=""),"",$H16169*$I16169)</f>
      </c>
      <c r="K16169" s="79" t="str">
        <v/>
      </c>
    </row>
    <row r="16170">
      <c r="A16170" s="81" t="str">
        <v/>
      </c>
      <c r="B16170" s="81" t="str">
        <v/>
      </c>
      <c r="C16170" s="83">
        <f>IF($E16170="","",IFERROR(VLOOKUP(TRIM(E16170&amp;""),'Référentiel Articles'!$A$2:$F$634,2,FALSE),""))</f>
      </c>
      <c r="D16170" s="83">
        <f>IF($E16170="","",IFERROR(VLOOKUP(TRIM(E16170&amp;""),'Référentiel Articles'!$A$2:$F$634,3,FALSE),""))</f>
      </c>
      <c r="E16170" s="81" t="str">
        <v/>
      </c>
      <c r="F16170" s="83">
        <f>IF($E16170="","",IFERROR(VLOOKUP(TRIM(E16170&amp;""),'Référentiel Articles'!$A$2:$F$634,4,FALSE),""))</f>
      </c>
      <c r="G16170" s="84">
        <f>IF($E16170="","",IFERROR(VLOOKUP(TRIM(E16170&amp;""),'Référentiel Articles'!$A$2:$F$634,5,FALSE),""))</f>
      </c>
      <c r="H16170" s="85" t="str">
        <v/>
      </c>
      <c r="I16170" s="84">
        <f>IF($E16170="","",IFERROR(VLOOKUP(TRIM(E16170&amp;""),'Référentiel Articles'!$A$2:$F$634,6,FALSE),""))</f>
      </c>
      <c r="J16170" s="90">
        <f>IF(OR($E16170="",$H16170=""),"",$H16170*$I16170)</f>
      </c>
      <c r="K16170" s="87" t="str">
        <v/>
      </c>
    </row>
    <row r="16171">
      <c r="A16171" s="74" t="str">
        <v/>
      </c>
      <c r="B16171" s="74" t="str">
        <v/>
      </c>
      <c r="C16171" s="75">
        <f>IF($E16171="","",IFERROR(VLOOKUP(TRIM(E16171&amp;""),'Référentiel Articles'!$A$2:$F$634,2,FALSE),""))</f>
      </c>
      <c r="D16171" s="75">
        <f>IF($E16171="","",IFERROR(VLOOKUP(TRIM(E16171&amp;""),'Référentiel Articles'!$A$2:$F$634,3,FALSE),""))</f>
      </c>
      <c r="E16171" s="74" t="str">
        <v/>
      </c>
      <c r="F16171" s="75">
        <f>IF($E16171="","",IFERROR(VLOOKUP(TRIM(E16171&amp;""),'Référentiel Articles'!$A$2:$F$634,4,FALSE),""))</f>
      </c>
      <c r="G16171" s="76">
        <f>IF($E16171="","",IFERROR(VLOOKUP(TRIM(E16171&amp;""),'Référentiel Articles'!$A$2:$F$634,5,FALSE),""))</f>
      </c>
      <c r="H16171" s="77" t="str">
        <v/>
      </c>
      <c r="I16171" s="76">
        <f>IF($E16171="","",IFERROR(VLOOKUP(TRIM(E16171&amp;""),'Référentiel Articles'!$A$2:$F$634,6,FALSE),""))</f>
      </c>
      <c r="J16171" s="78">
        <f>IF(OR($E16171="",$H16171=""),"",$H16171*$I16171)</f>
      </c>
      <c r="K16171" s="79" t="str">
        <v/>
      </c>
    </row>
    <row r="16172">
      <c r="A16172" s="81" t="str">
        <v/>
      </c>
      <c r="B16172" s="81" t="str">
        <v/>
      </c>
      <c r="C16172" s="83">
        <f>IF($E16172="","",IFERROR(VLOOKUP(TRIM(E16172&amp;""),'Référentiel Articles'!$A$2:$F$634,2,FALSE),""))</f>
      </c>
      <c r="D16172" s="83">
        <f>IF($E16172="","",IFERROR(VLOOKUP(TRIM(E16172&amp;""),'Référentiel Articles'!$A$2:$F$634,3,FALSE),""))</f>
      </c>
      <c r="E16172" s="81" t="str">
        <v/>
      </c>
      <c r="F16172" s="83">
        <f>IF($E16172="","",IFERROR(VLOOKUP(TRIM(E16172&amp;""),'Référentiel Articles'!$A$2:$F$634,4,FALSE),""))</f>
      </c>
      <c r="G16172" s="84">
        <f>IF($E16172="","",IFERROR(VLOOKUP(TRIM(E16172&amp;""),'Référentiel Articles'!$A$2:$F$634,5,FALSE),""))</f>
      </c>
      <c r="H16172" s="85" t="str">
        <v/>
      </c>
      <c r="I16172" s="84">
        <f>IF($E16172="","",IFERROR(VLOOKUP(TRIM(E16172&amp;""),'Référentiel Articles'!$A$2:$F$634,6,FALSE),""))</f>
      </c>
      <c r="J16172" s="90">
        <f>IF(OR($E16172="",$H16172=""),"",$H16172*$I16172)</f>
      </c>
      <c r="K16172" s="87" t="str">
        <v/>
      </c>
    </row>
    <row r="16173">
      <c r="A16173" s="74" t="str">
        <v/>
      </c>
      <c r="B16173" s="74" t="str">
        <v/>
      </c>
      <c r="C16173" s="75">
        <f>IF($E16173="","",IFERROR(VLOOKUP(TRIM(E16173&amp;""),'Référentiel Articles'!$A$2:$F$634,2,FALSE),""))</f>
      </c>
      <c r="D16173" s="75">
        <f>IF($E16173="","",IFERROR(VLOOKUP(TRIM(E16173&amp;""),'Référentiel Articles'!$A$2:$F$634,3,FALSE),""))</f>
      </c>
      <c r="E16173" s="74" t="str">
        <v/>
      </c>
      <c r="F16173" s="75">
        <f>IF($E16173="","",IFERROR(VLOOKUP(TRIM(E16173&amp;""),'Référentiel Articles'!$A$2:$F$634,4,FALSE),""))</f>
      </c>
      <c r="G16173" s="76">
        <f>IF($E16173="","",IFERROR(VLOOKUP(TRIM(E16173&amp;""),'Référentiel Articles'!$A$2:$F$634,5,FALSE),""))</f>
      </c>
      <c r="H16173" s="77" t="str">
        <v/>
      </c>
      <c r="I16173" s="76">
        <f>IF($E16173="","",IFERROR(VLOOKUP(TRIM(E16173&amp;""),'Référentiel Articles'!$A$2:$F$634,6,FALSE),""))</f>
      </c>
      <c r="J16173" s="78">
        <f>IF(OR($E16173="",$H16173=""),"",$H16173*$I16173)</f>
      </c>
      <c r="K16173" s="79" t="str">
        <v/>
      </c>
    </row>
    <row r="16174">
      <c r="A16174" s="81" t="str">
        <v/>
      </c>
      <c r="B16174" s="81" t="str">
        <v/>
      </c>
      <c r="C16174" s="83">
        <f>IF($E16174="","",IFERROR(VLOOKUP(TRIM(E16174&amp;""),'Référentiel Articles'!$A$2:$F$634,2,FALSE),""))</f>
      </c>
      <c r="D16174" s="83">
        <f>IF($E16174="","",IFERROR(VLOOKUP(TRIM(E16174&amp;""),'Référentiel Articles'!$A$2:$F$634,3,FALSE),""))</f>
      </c>
      <c r="E16174" s="81" t="str">
        <v/>
      </c>
      <c r="F16174" s="83">
        <f>IF($E16174="","",IFERROR(VLOOKUP(TRIM(E16174&amp;""),'Référentiel Articles'!$A$2:$F$634,4,FALSE),""))</f>
      </c>
      <c r="G16174" s="84">
        <f>IF($E16174="","",IFERROR(VLOOKUP(TRIM(E16174&amp;""),'Référentiel Articles'!$A$2:$F$634,5,FALSE),""))</f>
      </c>
      <c r="H16174" s="85" t="str">
        <v/>
      </c>
      <c r="I16174" s="84">
        <f>IF($E16174="","",IFERROR(VLOOKUP(TRIM(E16174&amp;""),'Référentiel Articles'!$A$2:$F$634,6,FALSE),""))</f>
      </c>
      <c r="J16174" s="90">
        <f>IF(OR($E16174="",$H16174=""),"",$H16174*$I16174)</f>
      </c>
      <c r="K16174" s="87" t="str">
        <v/>
      </c>
    </row>
    <row r="16175">
      <c r="A16175" s="74" t="str">
        <v/>
      </c>
      <c r="B16175" s="74" t="str">
        <v/>
      </c>
      <c r="C16175" s="75">
        <f>IF($E16175="","",IFERROR(VLOOKUP(TRIM(E16175&amp;""),'Référentiel Articles'!$A$2:$F$634,2,FALSE),""))</f>
      </c>
      <c r="D16175" s="75">
        <f>IF($E16175="","",IFERROR(VLOOKUP(TRIM(E16175&amp;""),'Référentiel Articles'!$A$2:$F$634,3,FALSE),""))</f>
      </c>
      <c r="E16175" s="74" t="str">
        <v/>
      </c>
      <c r="F16175" s="75">
        <f>IF($E16175="","",IFERROR(VLOOKUP(TRIM(E16175&amp;""),'Référentiel Articles'!$A$2:$F$634,4,FALSE),""))</f>
      </c>
      <c r="G16175" s="76">
        <f>IF($E16175="","",IFERROR(VLOOKUP(TRIM(E16175&amp;""),'Référentiel Articles'!$A$2:$F$634,5,FALSE),""))</f>
      </c>
      <c r="H16175" s="77" t="str">
        <v/>
      </c>
      <c r="I16175" s="76">
        <f>IF($E16175="","",IFERROR(VLOOKUP(TRIM(E16175&amp;""),'Référentiel Articles'!$A$2:$F$634,6,FALSE),""))</f>
      </c>
      <c r="J16175" s="78">
        <f>IF(OR($E16175="",$H16175=""),"",$H16175*$I16175)</f>
      </c>
      <c r="K16175" s="79" t="str">
        <v/>
      </c>
    </row>
    <row r="16176">
      <c r="A16176" s="81" t="str">
        <v/>
      </c>
      <c r="B16176" s="81" t="str">
        <v/>
      </c>
      <c r="C16176" s="83">
        <f>IF($E16176="","",IFERROR(VLOOKUP(TRIM(E16176&amp;""),'Référentiel Articles'!$A$2:$F$634,2,FALSE),""))</f>
      </c>
      <c r="D16176" s="83">
        <f>IF($E16176="","",IFERROR(VLOOKUP(TRIM(E16176&amp;""),'Référentiel Articles'!$A$2:$F$634,3,FALSE),""))</f>
      </c>
      <c r="E16176" s="81" t="str">
        <v/>
      </c>
      <c r="F16176" s="83">
        <f>IF($E16176="","",IFERROR(VLOOKUP(TRIM(E16176&amp;""),'Référentiel Articles'!$A$2:$F$634,4,FALSE),""))</f>
      </c>
      <c r="G16176" s="84">
        <f>IF($E16176="","",IFERROR(VLOOKUP(TRIM(E16176&amp;""),'Référentiel Articles'!$A$2:$F$634,5,FALSE),""))</f>
      </c>
      <c r="H16176" s="85" t="str">
        <v/>
      </c>
      <c r="I16176" s="84">
        <f>IF($E16176="","",IFERROR(VLOOKUP(TRIM(E16176&amp;""),'Référentiel Articles'!$A$2:$F$634,6,FALSE),""))</f>
      </c>
      <c r="J16176" s="90">
        <f>IF(OR($E16176="",$H16176=""),"",$H16176*$I16176)</f>
      </c>
      <c r="K16176" s="87" t="str">
        <v/>
      </c>
    </row>
    <row r="16177">
      <c r="A16177" s="74" t="str">
        <v/>
      </c>
      <c r="B16177" s="74" t="str">
        <v/>
      </c>
      <c r="C16177" s="75">
        <f>IF($E16177="","",IFERROR(VLOOKUP(TRIM(E16177&amp;""),'Référentiel Articles'!$A$2:$F$634,2,FALSE),""))</f>
      </c>
      <c r="D16177" s="75">
        <f>IF($E16177="","",IFERROR(VLOOKUP(TRIM(E16177&amp;""),'Référentiel Articles'!$A$2:$F$634,3,FALSE),""))</f>
      </c>
      <c r="E16177" s="74" t="str">
        <v/>
      </c>
      <c r="F16177" s="75">
        <f>IF($E16177="","",IFERROR(VLOOKUP(TRIM(E16177&amp;""),'Référentiel Articles'!$A$2:$F$634,4,FALSE),""))</f>
      </c>
      <c r="G16177" s="76">
        <f>IF($E16177="","",IFERROR(VLOOKUP(TRIM(E16177&amp;""),'Référentiel Articles'!$A$2:$F$634,5,FALSE),""))</f>
      </c>
      <c r="H16177" s="77" t="str">
        <v/>
      </c>
      <c r="I16177" s="76">
        <f>IF($E16177="","",IFERROR(VLOOKUP(TRIM(E16177&amp;""),'Référentiel Articles'!$A$2:$F$634,6,FALSE),""))</f>
      </c>
      <c r="J16177" s="78">
        <f>IF(OR($E16177="",$H16177=""),"",$H16177*$I16177)</f>
      </c>
      <c r="K16177" s="79" t="str">
        <v/>
      </c>
    </row>
    <row r="16178">
      <c r="A16178" s="81" t="str">
        <v/>
      </c>
      <c r="B16178" s="81" t="str">
        <v/>
      </c>
      <c r="C16178" s="83">
        <f>IF($E16178="","",IFERROR(VLOOKUP(TRIM(E16178&amp;""),'Référentiel Articles'!$A$2:$F$634,2,FALSE),""))</f>
      </c>
      <c r="D16178" s="83">
        <f>IF($E16178="","",IFERROR(VLOOKUP(TRIM(E16178&amp;""),'Référentiel Articles'!$A$2:$F$634,3,FALSE),""))</f>
      </c>
      <c r="E16178" s="81" t="str">
        <v/>
      </c>
      <c r="F16178" s="83">
        <f>IF($E16178="","",IFERROR(VLOOKUP(TRIM(E16178&amp;""),'Référentiel Articles'!$A$2:$F$634,4,FALSE),""))</f>
      </c>
      <c r="G16178" s="84">
        <f>IF($E16178="","",IFERROR(VLOOKUP(TRIM(E16178&amp;""),'Référentiel Articles'!$A$2:$F$634,5,FALSE),""))</f>
      </c>
      <c r="H16178" s="85" t="str">
        <v/>
      </c>
      <c r="I16178" s="84">
        <f>IF($E16178="","",IFERROR(VLOOKUP(TRIM(E16178&amp;""),'Référentiel Articles'!$A$2:$F$634,6,FALSE),""))</f>
      </c>
      <c r="J16178" s="90">
        <f>IF(OR($E16178="",$H16178=""),"",$H16178*$I16178)</f>
      </c>
      <c r="K16178" s="87" t="str">
        <v/>
      </c>
    </row>
    <row r="16179">
      <c r="A16179" s="74" t="str">
        <v/>
      </c>
      <c r="B16179" s="74" t="str">
        <v/>
      </c>
      <c r="C16179" s="75">
        <f>IF($E16179="","",IFERROR(VLOOKUP(TRIM(E16179&amp;""),'Référentiel Articles'!$A$2:$F$634,2,FALSE),""))</f>
      </c>
      <c r="D16179" s="75">
        <f>IF($E16179="","",IFERROR(VLOOKUP(TRIM(E16179&amp;""),'Référentiel Articles'!$A$2:$F$634,3,FALSE),""))</f>
      </c>
      <c r="E16179" s="74" t="str">
        <v/>
      </c>
      <c r="F16179" s="75">
        <f>IF($E16179="","",IFERROR(VLOOKUP(TRIM(E16179&amp;""),'Référentiel Articles'!$A$2:$F$634,4,FALSE),""))</f>
      </c>
      <c r="G16179" s="76">
        <f>IF($E16179="","",IFERROR(VLOOKUP(TRIM(E16179&amp;""),'Référentiel Articles'!$A$2:$F$634,5,FALSE),""))</f>
      </c>
      <c r="H16179" s="77" t="str">
        <v/>
      </c>
      <c r="I16179" s="76">
        <f>IF($E16179="","",IFERROR(VLOOKUP(TRIM(E16179&amp;""),'Référentiel Articles'!$A$2:$F$634,6,FALSE),""))</f>
      </c>
      <c r="J16179" s="78">
        <f>IF(OR($E16179="",$H16179=""),"",$H16179*$I16179)</f>
      </c>
      <c r="K16179" s="79" t="str">
        <v/>
      </c>
    </row>
    <row r="16180">
      <c r="A16180" s="81" t="str">
        <v/>
      </c>
      <c r="B16180" s="81" t="str">
        <v/>
      </c>
      <c r="C16180" s="83">
        <f>IF($E16180="","",IFERROR(VLOOKUP(TRIM(E16180&amp;""),'Référentiel Articles'!$A$2:$F$634,2,FALSE),""))</f>
      </c>
      <c r="D16180" s="83">
        <f>IF($E16180="","",IFERROR(VLOOKUP(TRIM(E16180&amp;""),'Référentiel Articles'!$A$2:$F$634,3,FALSE),""))</f>
      </c>
      <c r="E16180" s="81" t="str">
        <v/>
      </c>
      <c r="F16180" s="83">
        <f>IF($E16180="","",IFERROR(VLOOKUP(TRIM(E16180&amp;""),'Référentiel Articles'!$A$2:$F$634,4,FALSE),""))</f>
      </c>
      <c r="G16180" s="84">
        <f>IF($E16180="","",IFERROR(VLOOKUP(TRIM(E16180&amp;""),'Référentiel Articles'!$A$2:$F$634,5,FALSE),""))</f>
      </c>
      <c r="H16180" s="85" t="str">
        <v/>
      </c>
      <c r="I16180" s="84">
        <f>IF($E16180="","",IFERROR(VLOOKUP(TRIM(E16180&amp;""),'Référentiel Articles'!$A$2:$F$634,6,FALSE),""))</f>
      </c>
      <c r="J16180" s="90">
        <f>IF(OR($E16180="",$H16180=""),"",$H16180*$I16180)</f>
      </c>
      <c r="K16180" s="87" t="str">
        <v/>
      </c>
    </row>
    <row r="16181">
      <c r="A16181" s="74" t="str">
        <v/>
      </c>
      <c r="B16181" s="74" t="str">
        <v/>
      </c>
      <c r="C16181" s="75">
        <f>IF($E16181="","",IFERROR(VLOOKUP(TRIM(E16181&amp;""),'Référentiel Articles'!$A$2:$F$634,2,FALSE),""))</f>
      </c>
      <c r="D16181" s="75">
        <f>IF($E16181="","",IFERROR(VLOOKUP(TRIM(E16181&amp;""),'Référentiel Articles'!$A$2:$F$634,3,FALSE),""))</f>
      </c>
      <c r="E16181" s="74" t="str">
        <v/>
      </c>
      <c r="F16181" s="75">
        <f>IF($E16181="","",IFERROR(VLOOKUP(TRIM(E16181&amp;""),'Référentiel Articles'!$A$2:$F$634,4,FALSE),""))</f>
      </c>
      <c r="G16181" s="76">
        <f>IF($E16181="","",IFERROR(VLOOKUP(TRIM(E16181&amp;""),'Référentiel Articles'!$A$2:$F$634,5,FALSE),""))</f>
      </c>
      <c r="H16181" s="77" t="str">
        <v/>
      </c>
      <c r="I16181" s="76">
        <f>IF($E16181="","",IFERROR(VLOOKUP(TRIM(E16181&amp;""),'Référentiel Articles'!$A$2:$F$634,6,FALSE),""))</f>
      </c>
      <c r="J16181" s="78">
        <f>IF(OR($E16181="",$H16181=""),"",$H16181*$I16181)</f>
      </c>
      <c r="K16181" s="79" t="str">
        <v/>
      </c>
    </row>
    <row r="16182">
      <c r="A16182" s="81" t="str">
        <v/>
      </c>
      <c r="B16182" s="81" t="str">
        <v/>
      </c>
      <c r="C16182" s="83">
        <f>IF($E16182="","",IFERROR(VLOOKUP(TRIM(E16182&amp;""),'Référentiel Articles'!$A$2:$F$634,2,FALSE),""))</f>
      </c>
      <c r="D16182" s="83">
        <f>IF($E16182="","",IFERROR(VLOOKUP(TRIM(E16182&amp;""),'Référentiel Articles'!$A$2:$F$634,3,FALSE),""))</f>
      </c>
      <c r="E16182" s="81" t="str">
        <v/>
      </c>
      <c r="F16182" s="83">
        <f>IF($E16182="","",IFERROR(VLOOKUP(TRIM(E16182&amp;""),'Référentiel Articles'!$A$2:$F$634,4,FALSE),""))</f>
      </c>
      <c r="G16182" s="84">
        <f>IF($E16182="","",IFERROR(VLOOKUP(TRIM(E16182&amp;""),'Référentiel Articles'!$A$2:$F$634,5,FALSE),""))</f>
      </c>
      <c r="H16182" s="85" t="str">
        <v/>
      </c>
      <c r="I16182" s="84">
        <f>IF($E16182="","",IFERROR(VLOOKUP(TRIM(E16182&amp;""),'Référentiel Articles'!$A$2:$F$634,6,FALSE),""))</f>
      </c>
      <c r="J16182" s="90">
        <f>IF(OR($E16182="",$H16182=""),"",$H16182*$I16182)</f>
      </c>
      <c r="K16182" s="87" t="str">
        <v/>
      </c>
    </row>
    <row r="16183">
      <c r="A16183" s="74" t="str">
        <v/>
      </c>
      <c r="B16183" s="74" t="str">
        <v/>
      </c>
      <c r="C16183" s="75">
        <f>IF($E16183="","",IFERROR(VLOOKUP(TRIM(E16183&amp;""),'Référentiel Articles'!$A$2:$F$634,2,FALSE),""))</f>
      </c>
      <c r="D16183" s="75">
        <f>IF($E16183="","",IFERROR(VLOOKUP(TRIM(E16183&amp;""),'Référentiel Articles'!$A$2:$F$634,3,FALSE),""))</f>
      </c>
      <c r="E16183" s="74" t="str">
        <v/>
      </c>
      <c r="F16183" s="75">
        <f>IF($E16183="","",IFERROR(VLOOKUP(TRIM(E16183&amp;""),'Référentiel Articles'!$A$2:$F$634,4,FALSE),""))</f>
      </c>
      <c r="G16183" s="76">
        <f>IF($E16183="","",IFERROR(VLOOKUP(TRIM(E16183&amp;""),'Référentiel Articles'!$A$2:$F$634,5,FALSE),""))</f>
      </c>
      <c r="H16183" s="77" t="str">
        <v/>
      </c>
      <c r="I16183" s="76">
        <f>IF($E16183="","",IFERROR(VLOOKUP(TRIM(E16183&amp;""),'Référentiel Articles'!$A$2:$F$634,6,FALSE),""))</f>
      </c>
      <c r="J16183" s="78">
        <f>IF(OR($E16183="",$H16183=""),"",$H16183*$I16183)</f>
      </c>
      <c r="K16183" s="79" t="str">
        <v/>
      </c>
    </row>
    <row r="16184">
      <c r="A16184" s="81" t="str">
        <v/>
      </c>
      <c r="B16184" s="81" t="str">
        <v/>
      </c>
      <c r="C16184" s="83">
        <f>IF($E16184="","",IFERROR(VLOOKUP(TRIM(E16184&amp;""),'Référentiel Articles'!$A$2:$F$634,2,FALSE),""))</f>
      </c>
      <c r="D16184" s="83">
        <f>IF($E16184="","",IFERROR(VLOOKUP(TRIM(E16184&amp;""),'Référentiel Articles'!$A$2:$F$634,3,FALSE),""))</f>
      </c>
      <c r="E16184" s="81" t="str">
        <v/>
      </c>
      <c r="F16184" s="83">
        <f>IF($E16184="","",IFERROR(VLOOKUP(TRIM(E16184&amp;""),'Référentiel Articles'!$A$2:$F$634,4,FALSE),""))</f>
      </c>
      <c r="G16184" s="84">
        <f>IF($E16184="","",IFERROR(VLOOKUP(TRIM(E16184&amp;""),'Référentiel Articles'!$A$2:$F$634,5,FALSE),""))</f>
      </c>
      <c r="H16184" s="85" t="str">
        <v/>
      </c>
      <c r="I16184" s="84">
        <f>IF($E16184="","",IFERROR(VLOOKUP(TRIM(E16184&amp;""),'Référentiel Articles'!$A$2:$F$634,6,FALSE),""))</f>
      </c>
      <c r="J16184" s="90">
        <f>IF(OR($E16184="",$H16184=""),"",$H16184*$I16184)</f>
      </c>
      <c r="K16184" s="87" t="str">
        <v/>
      </c>
    </row>
    <row r="16185">
      <c r="A16185" s="74" t="str">
        <v/>
      </c>
      <c r="B16185" s="74" t="str">
        <v/>
      </c>
      <c r="C16185" s="75">
        <f>IF($E16185="","",IFERROR(VLOOKUP(TRIM(E16185&amp;""),'Référentiel Articles'!$A$2:$F$634,2,FALSE),""))</f>
      </c>
      <c r="D16185" s="75">
        <f>IF($E16185="","",IFERROR(VLOOKUP(TRIM(E16185&amp;""),'Référentiel Articles'!$A$2:$F$634,3,FALSE),""))</f>
      </c>
      <c r="E16185" s="74" t="str">
        <v/>
      </c>
      <c r="F16185" s="75">
        <f>IF($E16185="","",IFERROR(VLOOKUP(TRIM(E16185&amp;""),'Référentiel Articles'!$A$2:$F$634,4,FALSE),""))</f>
      </c>
      <c r="G16185" s="76">
        <f>IF($E16185="","",IFERROR(VLOOKUP(TRIM(E16185&amp;""),'Référentiel Articles'!$A$2:$F$634,5,FALSE),""))</f>
      </c>
      <c r="H16185" s="77" t="str">
        <v/>
      </c>
      <c r="I16185" s="76">
        <f>IF($E16185="","",IFERROR(VLOOKUP(TRIM(E16185&amp;""),'Référentiel Articles'!$A$2:$F$634,6,FALSE),""))</f>
      </c>
      <c r="J16185" s="78">
        <f>IF(OR($E16185="",$H16185=""),"",$H16185*$I16185)</f>
      </c>
      <c r="K16185" s="79" t="str">
        <v/>
      </c>
    </row>
    <row r="16186">
      <c r="A16186" s="81" t="str">
        <v/>
      </c>
      <c r="B16186" s="81" t="str">
        <v/>
      </c>
      <c r="C16186" s="83">
        <f>IF($E16186="","",IFERROR(VLOOKUP(TRIM(E16186&amp;""),'Référentiel Articles'!$A$2:$F$634,2,FALSE),""))</f>
      </c>
      <c r="D16186" s="83">
        <f>IF($E16186="","",IFERROR(VLOOKUP(TRIM(E16186&amp;""),'Référentiel Articles'!$A$2:$F$634,3,FALSE),""))</f>
      </c>
      <c r="E16186" s="81" t="str">
        <v/>
      </c>
      <c r="F16186" s="83">
        <f>IF($E16186="","",IFERROR(VLOOKUP(TRIM(E16186&amp;""),'Référentiel Articles'!$A$2:$F$634,4,FALSE),""))</f>
      </c>
      <c r="G16186" s="84">
        <f>IF($E16186="","",IFERROR(VLOOKUP(TRIM(E16186&amp;""),'Référentiel Articles'!$A$2:$F$634,5,FALSE),""))</f>
      </c>
      <c r="H16186" s="85" t="str">
        <v/>
      </c>
      <c r="I16186" s="84">
        <f>IF($E16186="","",IFERROR(VLOOKUP(TRIM(E16186&amp;""),'Référentiel Articles'!$A$2:$F$634,6,FALSE),""))</f>
      </c>
      <c r="J16186" s="90">
        <f>IF(OR($E16186="",$H16186=""),"",$H16186*$I16186)</f>
      </c>
      <c r="K16186" s="87" t="str">
        <v/>
      </c>
    </row>
    <row r="16187">
      <c r="A16187" s="74" t="str">
        <v/>
      </c>
      <c r="B16187" s="74" t="str">
        <v/>
      </c>
      <c r="C16187" s="75">
        <f>IF($E16187="","",IFERROR(VLOOKUP(TRIM(E16187&amp;""),'Référentiel Articles'!$A$2:$F$634,2,FALSE),""))</f>
      </c>
      <c r="D16187" s="75">
        <f>IF($E16187="","",IFERROR(VLOOKUP(TRIM(E16187&amp;""),'Référentiel Articles'!$A$2:$F$634,3,FALSE),""))</f>
      </c>
      <c r="E16187" s="74" t="str">
        <v/>
      </c>
      <c r="F16187" s="75">
        <f>IF($E16187="","",IFERROR(VLOOKUP(TRIM(E16187&amp;""),'Référentiel Articles'!$A$2:$F$634,4,FALSE),""))</f>
      </c>
      <c r="G16187" s="76">
        <f>IF($E16187="","",IFERROR(VLOOKUP(TRIM(E16187&amp;""),'Référentiel Articles'!$A$2:$F$634,5,FALSE),""))</f>
      </c>
      <c r="H16187" s="77" t="str">
        <v/>
      </c>
      <c r="I16187" s="76">
        <f>IF($E16187="","",IFERROR(VLOOKUP(TRIM(E16187&amp;""),'Référentiel Articles'!$A$2:$F$634,6,FALSE),""))</f>
      </c>
      <c r="J16187" s="78">
        <f>IF(OR($E16187="",$H16187=""),"",$H16187*$I16187)</f>
      </c>
      <c r="K16187" s="79" t="str">
        <v/>
      </c>
    </row>
    <row r="16188">
      <c r="A16188" s="81" t="str">
        <v/>
      </c>
      <c r="B16188" s="81" t="str">
        <v/>
      </c>
      <c r="C16188" s="83">
        <f>IF($E16188="","",IFERROR(VLOOKUP(TRIM(E16188&amp;""),'Référentiel Articles'!$A$2:$F$634,2,FALSE),""))</f>
      </c>
      <c r="D16188" s="83">
        <f>IF($E16188="","",IFERROR(VLOOKUP(TRIM(E16188&amp;""),'Référentiel Articles'!$A$2:$F$634,3,FALSE),""))</f>
      </c>
      <c r="E16188" s="81" t="str">
        <v/>
      </c>
      <c r="F16188" s="83">
        <f>IF($E16188="","",IFERROR(VLOOKUP(TRIM(E16188&amp;""),'Référentiel Articles'!$A$2:$F$634,4,FALSE),""))</f>
      </c>
      <c r="G16188" s="84">
        <f>IF($E16188="","",IFERROR(VLOOKUP(TRIM(E16188&amp;""),'Référentiel Articles'!$A$2:$F$634,5,FALSE),""))</f>
      </c>
      <c r="H16188" s="85" t="str">
        <v/>
      </c>
      <c r="I16188" s="84">
        <f>IF($E16188="","",IFERROR(VLOOKUP(TRIM(E16188&amp;""),'Référentiel Articles'!$A$2:$F$634,6,FALSE),""))</f>
      </c>
      <c r="J16188" s="90">
        <f>IF(OR($E16188="",$H16188=""),"",$H16188*$I16188)</f>
      </c>
      <c r="K16188" s="87" t="str">
        <v/>
      </c>
    </row>
    <row r="16189">
      <c r="A16189" s="74" t="str">
        <v/>
      </c>
      <c r="B16189" s="74" t="str">
        <v/>
      </c>
      <c r="C16189" s="75">
        <f>IF($E16189="","",IFERROR(VLOOKUP(TRIM(E16189&amp;""),'Référentiel Articles'!$A$2:$F$634,2,FALSE),""))</f>
      </c>
      <c r="D16189" s="75">
        <f>IF($E16189="","",IFERROR(VLOOKUP(TRIM(E16189&amp;""),'Référentiel Articles'!$A$2:$F$634,3,FALSE),""))</f>
      </c>
      <c r="E16189" s="74" t="str">
        <v/>
      </c>
      <c r="F16189" s="75">
        <f>IF($E16189="","",IFERROR(VLOOKUP(TRIM(E16189&amp;""),'Référentiel Articles'!$A$2:$F$634,4,FALSE),""))</f>
      </c>
      <c r="G16189" s="76">
        <f>IF($E16189="","",IFERROR(VLOOKUP(TRIM(E16189&amp;""),'Référentiel Articles'!$A$2:$F$634,5,FALSE),""))</f>
      </c>
      <c r="H16189" s="77" t="str">
        <v/>
      </c>
      <c r="I16189" s="76">
        <f>IF($E16189="","",IFERROR(VLOOKUP(TRIM(E16189&amp;""),'Référentiel Articles'!$A$2:$F$634,6,FALSE),""))</f>
      </c>
      <c r="J16189" s="78">
        <f>IF(OR($E16189="",$H16189=""),"",$H16189*$I16189)</f>
      </c>
      <c r="K16189" s="79" t="str">
        <v/>
      </c>
    </row>
    <row r="16190">
      <c r="A16190" s="81" t="str">
        <v/>
      </c>
      <c r="B16190" s="81" t="str">
        <v/>
      </c>
      <c r="C16190" s="83">
        <f>IF($E16190="","",IFERROR(VLOOKUP(TRIM(E16190&amp;""),'Référentiel Articles'!$A$2:$F$634,2,FALSE),""))</f>
      </c>
      <c r="D16190" s="83">
        <f>IF($E16190="","",IFERROR(VLOOKUP(TRIM(E16190&amp;""),'Référentiel Articles'!$A$2:$F$634,3,FALSE),""))</f>
      </c>
      <c r="E16190" s="81" t="str">
        <v/>
      </c>
      <c r="F16190" s="83">
        <f>IF($E16190="","",IFERROR(VLOOKUP(TRIM(E16190&amp;""),'Référentiel Articles'!$A$2:$F$634,4,FALSE),""))</f>
      </c>
      <c r="G16190" s="84">
        <f>IF($E16190="","",IFERROR(VLOOKUP(TRIM(E16190&amp;""),'Référentiel Articles'!$A$2:$F$634,5,FALSE),""))</f>
      </c>
      <c r="H16190" s="85" t="str">
        <v/>
      </c>
      <c r="I16190" s="84">
        <f>IF($E16190="","",IFERROR(VLOOKUP(TRIM(E16190&amp;""),'Référentiel Articles'!$A$2:$F$634,6,FALSE),""))</f>
      </c>
      <c r="J16190" s="90">
        <f>IF(OR($E16190="",$H16190=""),"",$H16190*$I16190)</f>
      </c>
      <c r="K16190" s="87" t="str">
        <v/>
      </c>
    </row>
    <row r="16191">
      <c r="A16191" s="74" t="str">
        <v/>
      </c>
      <c r="B16191" s="74" t="str">
        <v/>
      </c>
      <c r="C16191" s="75">
        <f>IF($E16191="","",IFERROR(VLOOKUP(TRIM(E16191&amp;""),'Référentiel Articles'!$A$2:$F$634,2,FALSE),""))</f>
      </c>
      <c r="D16191" s="75">
        <f>IF($E16191="","",IFERROR(VLOOKUP(TRIM(E16191&amp;""),'Référentiel Articles'!$A$2:$F$634,3,FALSE),""))</f>
      </c>
      <c r="E16191" s="74" t="str">
        <v/>
      </c>
      <c r="F16191" s="75">
        <f>IF($E16191="","",IFERROR(VLOOKUP(TRIM(E16191&amp;""),'Référentiel Articles'!$A$2:$F$634,4,FALSE),""))</f>
      </c>
      <c r="G16191" s="76">
        <f>IF($E16191="","",IFERROR(VLOOKUP(TRIM(E16191&amp;""),'Référentiel Articles'!$A$2:$F$634,5,FALSE),""))</f>
      </c>
      <c r="H16191" s="77" t="str">
        <v/>
      </c>
      <c r="I16191" s="76">
        <f>IF($E16191="","",IFERROR(VLOOKUP(TRIM(E16191&amp;""),'Référentiel Articles'!$A$2:$F$634,6,FALSE),""))</f>
      </c>
      <c r="J16191" s="78">
        <f>IF(OR($E16191="",$H16191=""),"",$H16191*$I16191)</f>
      </c>
      <c r="K16191" s="79" t="str">
        <v/>
      </c>
    </row>
    <row r="16192">
      <c r="A16192" s="81" t="str">
        <v/>
      </c>
      <c r="B16192" s="81" t="str">
        <v/>
      </c>
      <c r="C16192" s="83">
        <f>IF($E16192="","",IFERROR(VLOOKUP(TRIM(E16192&amp;""),'Référentiel Articles'!$A$2:$F$634,2,FALSE),""))</f>
      </c>
      <c r="D16192" s="83">
        <f>IF($E16192="","",IFERROR(VLOOKUP(TRIM(E16192&amp;""),'Référentiel Articles'!$A$2:$F$634,3,FALSE),""))</f>
      </c>
      <c r="E16192" s="81" t="str">
        <v/>
      </c>
      <c r="F16192" s="83">
        <f>IF($E16192="","",IFERROR(VLOOKUP(TRIM(E16192&amp;""),'Référentiel Articles'!$A$2:$F$634,4,FALSE),""))</f>
      </c>
      <c r="G16192" s="84">
        <f>IF($E16192="","",IFERROR(VLOOKUP(TRIM(E16192&amp;""),'Référentiel Articles'!$A$2:$F$634,5,FALSE),""))</f>
      </c>
      <c r="H16192" s="85" t="str">
        <v/>
      </c>
      <c r="I16192" s="84">
        <f>IF($E16192="","",IFERROR(VLOOKUP(TRIM(E16192&amp;""),'Référentiel Articles'!$A$2:$F$634,6,FALSE),""))</f>
      </c>
      <c r="J16192" s="90">
        <f>IF(OR($E16192="",$H16192=""),"",$H16192*$I16192)</f>
      </c>
      <c r="K16192" s="87" t="str">
        <v/>
      </c>
    </row>
    <row r="16193">
      <c r="A16193" s="74" t="str">
        <v/>
      </c>
      <c r="B16193" s="74" t="str">
        <v/>
      </c>
      <c r="C16193" s="75">
        <f>IF($E16193="","",IFERROR(VLOOKUP(TRIM(E16193&amp;""),'Référentiel Articles'!$A$2:$F$634,2,FALSE),""))</f>
      </c>
      <c r="D16193" s="75">
        <f>IF($E16193="","",IFERROR(VLOOKUP(TRIM(E16193&amp;""),'Référentiel Articles'!$A$2:$F$634,3,FALSE),""))</f>
      </c>
      <c r="E16193" s="74" t="str">
        <v/>
      </c>
      <c r="F16193" s="75">
        <f>IF($E16193="","",IFERROR(VLOOKUP(TRIM(E16193&amp;""),'Référentiel Articles'!$A$2:$F$634,4,FALSE),""))</f>
      </c>
      <c r="G16193" s="76">
        <f>IF($E16193="","",IFERROR(VLOOKUP(TRIM(E16193&amp;""),'Référentiel Articles'!$A$2:$F$634,5,FALSE),""))</f>
      </c>
      <c r="H16193" s="77" t="str">
        <v/>
      </c>
      <c r="I16193" s="76">
        <f>IF($E16193="","",IFERROR(VLOOKUP(TRIM(E16193&amp;""),'Référentiel Articles'!$A$2:$F$634,6,FALSE),""))</f>
      </c>
      <c r="J16193" s="78">
        <f>IF(OR($E16193="",$H16193=""),"",$H16193*$I16193)</f>
      </c>
      <c r="K16193" s="79" t="str">
        <v/>
      </c>
    </row>
    <row r="16194">
      <c r="A16194" s="81" t="str">
        <v/>
      </c>
      <c r="B16194" s="81" t="str">
        <v/>
      </c>
      <c r="C16194" s="83">
        <f>IF($E16194="","",IFERROR(VLOOKUP(TRIM(E16194&amp;""),'Référentiel Articles'!$A$2:$F$634,2,FALSE),""))</f>
      </c>
      <c r="D16194" s="83">
        <f>IF($E16194="","",IFERROR(VLOOKUP(TRIM(E16194&amp;""),'Référentiel Articles'!$A$2:$F$634,3,FALSE),""))</f>
      </c>
      <c r="E16194" s="81" t="str">
        <v/>
      </c>
      <c r="F16194" s="83">
        <f>IF($E16194="","",IFERROR(VLOOKUP(TRIM(E16194&amp;""),'Référentiel Articles'!$A$2:$F$634,4,FALSE),""))</f>
      </c>
      <c r="G16194" s="84">
        <f>IF($E16194="","",IFERROR(VLOOKUP(TRIM(E16194&amp;""),'Référentiel Articles'!$A$2:$F$634,5,FALSE),""))</f>
      </c>
      <c r="H16194" s="85" t="str">
        <v/>
      </c>
      <c r="I16194" s="84">
        <f>IF($E16194="","",IFERROR(VLOOKUP(TRIM(E16194&amp;""),'Référentiel Articles'!$A$2:$F$634,6,FALSE),""))</f>
      </c>
      <c r="J16194" s="90">
        <f>IF(OR($E16194="",$H16194=""),"",$H16194*$I16194)</f>
      </c>
      <c r="K16194" s="87" t="str">
        <v/>
      </c>
    </row>
    <row r="16195">
      <c r="A16195" s="74" t="str">
        <v/>
      </c>
      <c r="B16195" s="74" t="str">
        <v/>
      </c>
      <c r="C16195" s="75">
        <f>IF($E16195="","",IFERROR(VLOOKUP(TRIM(E16195&amp;""),'Référentiel Articles'!$A$2:$F$634,2,FALSE),""))</f>
      </c>
      <c r="D16195" s="75">
        <f>IF($E16195="","",IFERROR(VLOOKUP(TRIM(E16195&amp;""),'Référentiel Articles'!$A$2:$F$634,3,FALSE),""))</f>
      </c>
      <c r="E16195" s="74" t="str">
        <v/>
      </c>
      <c r="F16195" s="75">
        <f>IF($E16195="","",IFERROR(VLOOKUP(TRIM(E16195&amp;""),'Référentiel Articles'!$A$2:$F$634,4,FALSE),""))</f>
      </c>
      <c r="G16195" s="76">
        <f>IF($E16195="","",IFERROR(VLOOKUP(TRIM(E16195&amp;""),'Référentiel Articles'!$A$2:$F$634,5,FALSE),""))</f>
      </c>
      <c r="H16195" s="77" t="str">
        <v/>
      </c>
      <c r="I16195" s="76">
        <f>IF($E16195="","",IFERROR(VLOOKUP(TRIM(E16195&amp;""),'Référentiel Articles'!$A$2:$F$634,6,FALSE),""))</f>
      </c>
      <c r="J16195" s="78">
        <f>IF(OR($E16195="",$H16195=""),"",$H16195*$I16195)</f>
      </c>
      <c r="K16195" s="79" t="str">
        <v/>
      </c>
    </row>
    <row r="16196">
      <c r="A16196" s="81" t="str">
        <v/>
      </c>
      <c r="B16196" s="81" t="str">
        <v/>
      </c>
      <c r="C16196" s="83">
        <f>IF($E16196="","",IFERROR(VLOOKUP(TRIM(E16196&amp;""),'Référentiel Articles'!$A$2:$F$634,2,FALSE),""))</f>
      </c>
      <c r="D16196" s="83">
        <f>IF($E16196="","",IFERROR(VLOOKUP(TRIM(E16196&amp;""),'Référentiel Articles'!$A$2:$F$634,3,FALSE),""))</f>
      </c>
      <c r="E16196" s="81" t="str">
        <v/>
      </c>
      <c r="F16196" s="83">
        <f>IF($E16196="","",IFERROR(VLOOKUP(TRIM(E16196&amp;""),'Référentiel Articles'!$A$2:$F$634,4,FALSE),""))</f>
      </c>
      <c r="G16196" s="84">
        <f>IF($E16196="","",IFERROR(VLOOKUP(TRIM(E16196&amp;""),'Référentiel Articles'!$A$2:$F$634,5,FALSE),""))</f>
      </c>
      <c r="H16196" s="85" t="str">
        <v/>
      </c>
      <c r="I16196" s="84">
        <f>IF($E16196="","",IFERROR(VLOOKUP(TRIM(E16196&amp;""),'Référentiel Articles'!$A$2:$F$634,6,FALSE),""))</f>
      </c>
      <c r="J16196" s="90">
        <f>IF(OR($E16196="",$H16196=""),"",$H16196*$I16196)</f>
      </c>
      <c r="K16196" s="87" t="str">
        <v/>
      </c>
    </row>
    <row r="16197">
      <c r="A16197" s="74" t="str">
        <v/>
      </c>
      <c r="B16197" s="74" t="str">
        <v/>
      </c>
      <c r="C16197" s="75">
        <f>IF($E16197="","",IFERROR(VLOOKUP(TRIM(E16197&amp;""),'Référentiel Articles'!$A$2:$F$634,2,FALSE),""))</f>
      </c>
      <c r="D16197" s="75">
        <f>IF($E16197="","",IFERROR(VLOOKUP(TRIM(E16197&amp;""),'Référentiel Articles'!$A$2:$F$634,3,FALSE),""))</f>
      </c>
      <c r="E16197" s="74" t="str">
        <v/>
      </c>
      <c r="F16197" s="75">
        <f>IF($E16197="","",IFERROR(VLOOKUP(TRIM(E16197&amp;""),'Référentiel Articles'!$A$2:$F$634,4,FALSE),""))</f>
      </c>
      <c r="G16197" s="76">
        <f>IF($E16197="","",IFERROR(VLOOKUP(TRIM(E16197&amp;""),'Référentiel Articles'!$A$2:$F$634,5,FALSE),""))</f>
      </c>
      <c r="H16197" s="77" t="str">
        <v/>
      </c>
      <c r="I16197" s="76">
        <f>IF($E16197="","",IFERROR(VLOOKUP(TRIM(E16197&amp;""),'Référentiel Articles'!$A$2:$F$634,6,FALSE),""))</f>
      </c>
      <c r="J16197" s="78">
        <f>IF(OR($E16197="",$H16197=""),"",$H16197*$I16197)</f>
      </c>
      <c r="K16197" s="79" t="str">
        <v/>
      </c>
    </row>
    <row r="16198">
      <c r="A16198" s="81" t="str">
        <v/>
      </c>
      <c r="B16198" s="81" t="str">
        <v/>
      </c>
      <c r="C16198" s="83">
        <f>IF($E16198="","",IFERROR(VLOOKUP(TRIM(E16198&amp;""),'Référentiel Articles'!$A$2:$F$634,2,FALSE),""))</f>
      </c>
      <c r="D16198" s="83">
        <f>IF($E16198="","",IFERROR(VLOOKUP(TRIM(E16198&amp;""),'Référentiel Articles'!$A$2:$F$634,3,FALSE),""))</f>
      </c>
      <c r="E16198" s="81" t="str">
        <v/>
      </c>
      <c r="F16198" s="83">
        <f>IF($E16198="","",IFERROR(VLOOKUP(TRIM(E16198&amp;""),'Référentiel Articles'!$A$2:$F$634,4,FALSE),""))</f>
      </c>
      <c r="G16198" s="84">
        <f>IF($E16198="","",IFERROR(VLOOKUP(TRIM(E16198&amp;""),'Référentiel Articles'!$A$2:$F$634,5,FALSE),""))</f>
      </c>
      <c r="H16198" s="85" t="str">
        <v/>
      </c>
      <c r="I16198" s="84">
        <f>IF($E16198="","",IFERROR(VLOOKUP(TRIM(E16198&amp;""),'Référentiel Articles'!$A$2:$F$634,6,FALSE),""))</f>
      </c>
      <c r="J16198" s="90">
        <f>IF(OR($E16198="",$H16198=""),"",$H16198*$I16198)</f>
      </c>
      <c r="K16198" s="87" t="str">
        <v/>
      </c>
    </row>
    <row r="16199">
      <c r="A16199" s="74" t="str">
        <v/>
      </c>
      <c r="B16199" s="74" t="str">
        <v/>
      </c>
      <c r="C16199" s="75">
        <f>IF($E16199="","",IFERROR(VLOOKUP(TRIM(E16199&amp;""),'Référentiel Articles'!$A$2:$F$634,2,FALSE),""))</f>
      </c>
      <c r="D16199" s="75">
        <f>IF($E16199="","",IFERROR(VLOOKUP(TRIM(E16199&amp;""),'Référentiel Articles'!$A$2:$F$634,3,FALSE),""))</f>
      </c>
      <c r="E16199" s="74" t="str">
        <v/>
      </c>
      <c r="F16199" s="75">
        <f>IF($E16199="","",IFERROR(VLOOKUP(TRIM(E16199&amp;""),'Référentiel Articles'!$A$2:$F$634,4,FALSE),""))</f>
      </c>
      <c r="G16199" s="76">
        <f>IF($E16199="","",IFERROR(VLOOKUP(TRIM(E16199&amp;""),'Référentiel Articles'!$A$2:$F$634,5,FALSE),""))</f>
      </c>
      <c r="H16199" s="77" t="str">
        <v/>
      </c>
      <c r="I16199" s="76">
        <f>IF($E16199="","",IFERROR(VLOOKUP(TRIM(E16199&amp;""),'Référentiel Articles'!$A$2:$F$634,6,FALSE),""))</f>
      </c>
      <c r="J16199" s="78">
        <f>IF(OR($E16199="",$H16199=""),"",$H16199*$I16199)</f>
      </c>
      <c r="K16199" s="79" t="str">
        <v/>
      </c>
    </row>
    <row r="16200">
      <c r="A16200" s="81" t="str">
        <v/>
      </c>
      <c r="B16200" s="81" t="str">
        <v/>
      </c>
      <c r="C16200" s="83">
        <f>IF($E16200="","",IFERROR(VLOOKUP(TRIM(E16200&amp;""),'Référentiel Articles'!$A$2:$F$634,2,FALSE),""))</f>
      </c>
      <c r="D16200" s="83">
        <f>IF($E16200="","",IFERROR(VLOOKUP(TRIM(E16200&amp;""),'Référentiel Articles'!$A$2:$F$634,3,FALSE),""))</f>
      </c>
      <c r="E16200" s="81" t="str">
        <v/>
      </c>
      <c r="F16200" s="83">
        <f>IF($E16200="","",IFERROR(VLOOKUP(TRIM(E16200&amp;""),'Référentiel Articles'!$A$2:$F$634,4,FALSE),""))</f>
      </c>
      <c r="G16200" s="84">
        <f>IF($E16200="","",IFERROR(VLOOKUP(TRIM(E16200&amp;""),'Référentiel Articles'!$A$2:$F$634,5,FALSE),""))</f>
      </c>
      <c r="H16200" s="85" t="str">
        <v/>
      </c>
      <c r="I16200" s="84">
        <f>IF($E16200="","",IFERROR(VLOOKUP(TRIM(E16200&amp;""),'Référentiel Articles'!$A$2:$F$634,6,FALSE),""))</f>
      </c>
      <c r="J16200" s="90">
        <f>IF(OR($E16200="",$H16200=""),"",$H16200*$I16200)</f>
      </c>
      <c r="K16200" s="87" t="str">
        <v/>
      </c>
    </row>
    <row r="16201">
      <c r="A16201" s="74" t="str">
        <v/>
      </c>
      <c r="B16201" s="74" t="str">
        <v/>
      </c>
      <c r="C16201" s="75">
        <f>IF($E16201="","",IFERROR(VLOOKUP(TRIM(E16201&amp;""),'Référentiel Articles'!$A$2:$F$634,2,FALSE),""))</f>
      </c>
      <c r="D16201" s="75">
        <f>IF($E16201="","",IFERROR(VLOOKUP(TRIM(E16201&amp;""),'Référentiel Articles'!$A$2:$F$634,3,FALSE),""))</f>
      </c>
      <c r="E16201" s="74" t="str">
        <v/>
      </c>
      <c r="F16201" s="75">
        <f>IF($E16201="","",IFERROR(VLOOKUP(TRIM(E16201&amp;""),'Référentiel Articles'!$A$2:$F$634,4,FALSE),""))</f>
      </c>
      <c r="G16201" s="76">
        <f>IF($E16201="","",IFERROR(VLOOKUP(TRIM(E16201&amp;""),'Référentiel Articles'!$A$2:$F$634,5,FALSE),""))</f>
      </c>
      <c r="H16201" s="77" t="str">
        <v/>
      </c>
      <c r="I16201" s="76">
        <f>IF($E16201="","",IFERROR(VLOOKUP(TRIM(E16201&amp;""),'Référentiel Articles'!$A$2:$F$634,6,FALSE),""))</f>
      </c>
      <c r="J16201" s="78">
        <f>IF(OR($E16201="",$H16201=""),"",$H16201*$I16201)</f>
      </c>
      <c r="K16201" s="79" t="str">
        <v/>
      </c>
    </row>
    <row r="16202">
      <c r="A16202" s="81" t="str">
        <v/>
      </c>
      <c r="B16202" s="81" t="str">
        <v/>
      </c>
      <c r="C16202" s="83">
        <f>IF($E16202="","",IFERROR(VLOOKUP(TRIM(E16202&amp;""),'Référentiel Articles'!$A$2:$F$634,2,FALSE),""))</f>
      </c>
      <c r="D16202" s="83">
        <f>IF($E16202="","",IFERROR(VLOOKUP(TRIM(E16202&amp;""),'Référentiel Articles'!$A$2:$F$634,3,FALSE),""))</f>
      </c>
      <c r="E16202" s="81" t="str">
        <v/>
      </c>
      <c r="F16202" s="83">
        <f>IF($E16202="","",IFERROR(VLOOKUP(TRIM(E16202&amp;""),'Référentiel Articles'!$A$2:$F$634,4,FALSE),""))</f>
      </c>
      <c r="G16202" s="84">
        <f>IF($E16202="","",IFERROR(VLOOKUP(TRIM(E16202&amp;""),'Référentiel Articles'!$A$2:$F$634,5,FALSE),""))</f>
      </c>
      <c r="H16202" s="85" t="str">
        <v/>
      </c>
      <c r="I16202" s="84">
        <f>IF($E16202="","",IFERROR(VLOOKUP(TRIM(E16202&amp;""),'Référentiel Articles'!$A$2:$F$634,6,FALSE),""))</f>
      </c>
      <c r="J16202" s="90">
        <f>IF(OR($E16202="",$H16202=""),"",$H16202*$I16202)</f>
      </c>
      <c r="K16202" s="87" t="str">
        <v/>
      </c>
    </row>
    <row r="16203">
      <c r="A16203" s="74" t="str">
        <v/>
      </c>
      <c r="B16203" s="74" t="str">
        <v/>
      </c>
      <c r="C16203" s="75">
        <f>IF($E16203="","",IFERROR(VLOOKUP(TRIM(E16203&amp;""),'Référentiel Articles'!$A$2:$F$634,2,FALSE),""))</f>
      </c>
      <c r="D16203" s="75">
        <f>IF($E16203="","",IFERROR(VLOOKUP(TRIM(E16203&amp;""),'Référentiel Articles'!$A$2:$F$634,3,FALSE),""))</f>
      </c>
      <c r="E16203" s="74" t="str">
        <v/>
      </c>
      <c r="F16203" s="75">
        <f>IF($E16203="","",IFERROR(VLOOKUP(TRIM(E16203&amp;""),'Référentiel Articles'!$A$2:$F$634,4,FALSE),""))</f>
      </c>
      <c r="G16203" s="76">
        <f>IF($E16203="","",IFERROR(VLOOKUP(TRIM(E16203&amp;""),'Référentiel Articles'!$A$2:$F$634,5,FALSE),""))</f>
      </c>
      <c r="H16203" s="77" t="str">
        <v/>
      </c>
      <c r="I16203" s="76">
        <f>IF($E16203="","",IFERROR(VLOOKUP(TRIM(E16203&amp;""),'Référentiel Articles'!$A$2:$F$634,6,FALSE),""))</f>
      </c>
      <c r="J16203" s="78">
        <f>IF(OR($E16203="",$H16203=""),"",$H16203*$I16203)</f>
      </c>
      <c r="K16203" s="79" t="str">
        <v/>
      </c>
    </row>
    <row r="16204">
      <c r="A16204" s="81" t="str">
        <v/>
      </c>
      <c r="B16204" s="81" t="str">
        <v/>
      </c>
      <c r="C16204" s="83">
        <f>IF($E16204="","",IFERROR(VLOOKUP(TRIM(E16204&amp;""),'Référentiel Articles'!$A$2:$F$634,2,FALSE),""))</f>
      </c>
      <c r="D16204" s="83">
        <f>IF($E16204="","",IFERROR(VLOOKUP(TRIM(E16204&amp;""),'Référentiel Articles'!$A$2:$F$634,3,FALSE),""))</f>
      </c>
      <c r="E16204" s="81" t="str">
        <v/>
      </c>
      <c r="F16204" s="83">
        <f>IF($E16204="","",IFERROR(VLOOKUP(TRIM(E16204&amp;""),'Référentiel Articles'!$A$2:$F$634,4,FALSE),""))</f>
      </c>
      <c r="G16204" s="84">
        <f>IF($E16204="","",IFERROR(VLOOKUP(TRIM(E16204&amp;""),'Référentiel Articles'!$A$2:$F$634,5,FALSE),""))</f>
      </c>
      <c r="H16204" s="85" t="str">
        <v/>
      </c>
      <c r="I16204" s="84">
        <f>IF($E16204="","",IFERROR(VLOOKUP(TRIM(E16204&amp;""),'Référentiel Articles'!$A$2:$F$634,6,FALSE),""))</f>
      </c>
      <c r="J16204" s="90">
        <f>IF(OR($E16204="",$H16204=""),"",$H16204*$I16204)</f>
      </c>
      <c r="K16204" s="87" t="str">
        <v/>
      </c>
    </row>
    <row r="16205">
      <c r="A16205" s="74" t="str">
        <v/>
      </c>
      <c r="B16205" s="74" t="str">
        <v/>
      </c>
      <c r="C16205" s="75">
        <f>IF($E16205="","",IFERROR(VLOOKUP(TRIM(E16205&amp;""),'Référentiel Articles'!$A$2:$F$634,2,FALSE),""))</f>
      </c>
      <c r="D16205" s="75">
        <f>IF($E16205="","",IFERROR(VLOOKUP(TRIM(E16205&amp;""),'Référentiel Articles'!$A$2:$F$634,3,FALSE),""))</f>
      </c>
      <c r="E16205" s="74" t="str">
        <v/>
      </c>
      <c r="F16205" s="75">
        <f>IF($E16205="","",IFERROR(VLOOKUP(TRIM(E16205&amp;""),'Référentiel Articles'!$A$2:$F$634,4,FALSE),""))</f>
      </c>
      <c r="G16205" s="76">
        <f>IF($E16205="","",IFERROR(VLOOKUP(TRIM(E16205&amp;""),'Référentiel Articles'!$A$2:$F$634,5,FALSE),""))</f>
      </c>
      <c r="H16205" s="77" t="str">
        <v/>
      </c>
      <c r="I16205" s="76">
        <f>IF($E16205="","",IFERROR(VLOOKUP(TRIM(E16205&amp;""),'Référentiel Articles'!$A$2:$F$634,6,FALSE),""))</f>
      </c>
      <c r="J16205" s="78">
        <f>IF(OR($E16205="",$H16205=""),"",$H16205*$I16205)</f>
      </c>
      <c r="K16205" s="79" t="str">
        <v/>
      </c>
    </row>
    <row r="16206">
      <c r="A16206" s="81" t="str">
        <v/>
      </c>
      <c r="B16206" s="81" t="str">
        <v/>
      </c>
      <c r="C16206" s="83">
        <f>IF($E16206="","",IFERROR(VLOOKUP(TRIM(E16206&amp;""),'Référentiel Articles'!$A$2:$F$634,2,FALSE),""))</f>
      </c>
      <c r="D16206" s="83">
        <f>IF($E16206="","",IFERROR(VLOOKUP(TRIM(E16206&amp;""),'Référentiel Articles'!$A$2:$F$634,3,FALSE),""))</f>
      </c>
      <c r="E16206" s="81" t="str">
        <v/>
      </c>
      <c r="F16206" s="83">
        <f>IF($E16206="","",IFERROR(VLOOKUP(TRIM(E16206&amp;""),'Référentiel Articles'!$A$2:$F$634,4,FALSE),""))</f>
      </c>
      <c r="G16206" s="84">
        <f>IF($E16206="","",IFERROR(VLOOKUP(TRIM(E16206&amp;""),'Référentiel Articles'!$A$2:$F$634,5,FALSE),""))</f>
      </c>
      <c r="H16206" s="85" t="str">
        <v/>
      </c>
      <c r="I16206" s="84">
        <f>IF($E16206="","",IFERROR(VLOOKUP(TRIM(E16206&amp;""),'Référentiel Articles'!$A$2:$F$634,6,FALSE),""))</f>
      </c>
      <c r="J16206" s="90">
        <f>IF(OR($E16206="",$H16206=""),"",$H16206*$I16206)</f>
      </c>
      <c r="K16206" s="87" t="str">
        <v/>
      </c>
    </row>
    <row r="16207">
      <c r="A16207" s="74" t="str">
        <v/>
      </c>
      <c r="B16207" s="74" t="str">
        <v/>
      </c>
      <c r="C16207" s="75">
        <f>IF($E16207="","",IFERROR(VLOOKUP(TRIM(E16207&amp;""),'Référentiel Articles'!$A$2:$F$634,2,FALSE),""))</f>
      </c>
      <c r="D16207" s="75">
        <f>IF($E16207="","",IFERROR(VLOOKUP(TRIM(E16207&amp;""),'Référentiel Articles'!$A$2:$F$634,3,FALSE),""))</f>
      </c>
      <c r="E16207" s="74" t="str">
        <v/>
      </c>
      <c r="F16207" s="75">
        <f>IF($E16207="","",IFERROR(VLOOKUP(TRIM(E16207&amp;""),'Référentiel Articles'!$A$2:$F$634,4,FALSE),""))</f>
      </c>
      <c r="G16207" s="76">
        <f>IF($E16207="","",IFERROR(VLOOKUP(TRIM(E16207&amp;""),'Référentiel Articles'!$A$2:$F$634,5,FALSE),""))</f>
      </c>
      <c r="H16207" s="77" t="str">
        <v/>
      </c>
      <c r="I16207" s="76">
        <f>IF($E16207="","",IFERROR(VLOOKUP(TRIM(E16207&amp;""),'Référentiel Articles'!$A$2:$F$634,6,FALSE),""))</f>
      </c>
      <c r="J16207" s="78">
        <f>IF(OR($E16207="",$H16207=""),"",$H16207*$I16207)</f>
      </c>
      <c r="K16207" s="79" t="str">
        <v/>
      </c>
    </row>
    <row r="16208">
      <c r="A16208" s="81" t="str">
        <v/>
      </c>
      <c r="B16208" s="81" t="str">
        <v/>
      </c>
      <c r="C16208" s="83">
        <f>IF($E16208="","",IFERROR(VLOOKUP(TRIM(E16208&amp;""),'Référentiel Articles'!$A$2:$F$634,2,FALSE),""))</f>
      </c>
      <c r="D16208" s="83">
        <f>IF($E16208="","",IFERROR(VLOOKUP(TRIM(E16208&amp;""),'Référentiel Articles'!$A$2:$F$634,3,FALSE),""))</f>
      </c>
      <c r="E16208" s="81" t="str">
        <v/>
      </c>
      <c r="F16208" s="83">
        <f>IF($E16208="","",IFERROR(VLOOKUP(TRIM(E16208&amp;""),'Référentiel Articles'!$A$2:$F$634,4,FALSE),""))</f>
      </c>
      <c r="G16208" s="84">
        <f>IF($E16208="","",IFERROR(VLOOKUP(TRIM(E16208&amp;""),'Référentiel Articles'!$A$2:$F$634,5,FALSE),""))</f>
      </c>
      <c r="H16208" s="85" t="str">
        <v/>
      </c>
      <c r="I16208" s="84">
        <f>IF($E16208="","",IFERROR(VLOOKUP(TRIM(E16208&amp;""),'Référentiel Articles'!$A$2:$F$634,6,FALSE),""))</f>
      </c>
      <c r="J16208" s="90">
        <f>IF(OR($E16208="",$H16208=""),"",$H16208*$I16208)</f>
      </c>
      <c r="K16208" s="87" t="str">
        <v/>
      </c>
    </row>
    <row r="16209">
      <c r="A16209" s="74" t="str">
        <v/>
      </c>
      <c r="B16209" s="74" t="str">
        <v/>
      </c>
      <c r="C16209" s="75">
        <f>IF($E16209="","",IFERROR(VLOOKUP(TRIM(E16209&amp;""),'Référentiel Articles'!$A$2:$F$634,2,FALSE),""))</f>
      </c>
      <c r="D16209" s="75">
        <f>IF($E16209="","",IFERROR(VLOOKUP(TRIM(E16209&amp;""),'Référentiel Articles'!$A$2:$F$634,3,FALSE),""))</f>
      </c>
      <c r="E16209" s="74" t="str">
        <v/>
      </c>
      <c r="F16209" s="75">
        <f>IF($E16209="","",IFERROR(VLOOKUP(TRIM(E16209&amp;""),'Référentiel Articles'!$A$2:$F$634,4,FALSE),""))</f>
      </c>
      <c r="G16209" s="76">
        <f>IF($E16209="","",IFERROR(VLOOKUP(TRIM(E16209&amp;""),'Référentiel Articles'!$A$2:$F$634,5,FALSE),""))</f>
      </c>
      <c r="H16209" s="77" t="str">
        <v/>
      </c>
      <c r="I16209" s="76">
        <f>IF($E16209="","",IFERROR(VLOOKUP(TRIM(E16209&amp;""),'Référentiel Articles'!$A$2:$F$634,6,FALSE),""))</f>
      </c>
      <c r="J16209" s="78">
        <f>IF(OR($E16209="",$H16209=""),"",$H16209*$I16209)</f>
      </c>
      <c r="K16209" s="79" t="str">
        <v/>
      </c>
    </row>
    <row r="16210">
      <c r="A16210" s="81" t="str">
        <v/>
      </c>
      <c r="B16210" s="81" t="str">
        <v/>
      </c>
      <c r="C16210" s="83">
        <f>IF($E16210="","",IFERROR(VLOOKUP(TRIM(E16210&amp;""),'Référentiel Articles'!$A$2:$F$634,2,FALSE),""))</f>
      </c>
      <c r="D16210" s="83">
        <f>IF($E16210="","",IFERROR(VLOOKUP(TRIM(E16210&amp;""),'Référentiel Articles'!$A$2:$F$634,3,FALSE),""))</f>
      </c>
      <c r="E16210" s="81" t="str">
        <v/>
      </c>
      <c r="F16210" s="83">
        <f>IF($E16210="","",IFERROR(VLOOKUP(TRIM(E16210&amp;""),'Référentiel Articles'!$A$2:$F$634,4,FALSE),""))</f>
      </c>
      <c r="G16210" s="84">
        <f>IF($E16210="","",IFERROR(VLOOKUP(TRIM(E16210&amp;""),'Référentiel Articles'!$A$2:$F$634,5,FALSE),""))</f>
      </c>
      <c r="H16210" s="85" t="str">
        <v/>
      </c>
      <c r="I16210" s="84">
        <f>IF($E16210="","",IFERROR(VLOOKUP(TRIM(E16210&amp;""),'Référentiel Articles'!$A$2:$F$634,6,FALSE),""))</f>
      </c>
      <c r="J16210" s="90">
        <f>IF(OR($E16210="",$H16210=""),"",$H16210*$I16210)</f>
      </c>
      <c r="K16210" s="87" t="str">
        <v/>
      </c>
    </row>
    <row r="16211">
      <c r="A16211" s="74" t="str">
        <v/>
      </c>
      <c r="B16211" s="74" t="str">
        <v/>
      </c>
      <c r="C16211" s="75">
        <f>IF($E16211="","",IFERROR(VLOOKUP(TRIM(E16211&amp;""),'Référentiel Articles'!$A$2:$F$634,2,FALSE),""))</f>
      </c>
      <c r="D16211" s="75">
        <f>IF($E16211="","",IFERROR(VLOOKUP(TRIM(E16211&amp;""),'Référentiel Articles'!$A$2:$F$634,3,FALSE),""))</f>
      </c>
      <c r="E16211" s="74" t="str">
        <v/>
      </c>
      <c r="F16211" s="75">
        <f>IF($E16211="","",IFERROR(VLOOKUP(TRIM(E16211&amp;""),'Référentiel Articles'!$A$2:$F$634,4,FALSE),""))</f>
      </c>
      <c r="G16211" s="76">
        <f>IF($E16211="","",IFERROR(VLOOKUP(TRIM(E16211&amp;""),'Référentiel Articles'!$A$2:$F$634,5,FALSE),""))</f>
      </c>
      <c r="H16211" s="77" t="str">
        <v/>
      </c>
      <c r="I16211" s="76">
        <f>IF($E16211="","",IFERROR(VLOOKUP(TRIM(E16211&amp;""),'Référentiel Articles'!$A$2:$F$634,6,FALSE),""))</f>
      </c>
      <c r="J16211" s="78">
        <f>IF(OR($E16211="",$H16211=""),"",$H16211*$I16211)</f>
      </c>
      <c r="K16211" s="79" t="str">
        <v/>
      </c>
    </row>
    <row r="16212">
      <c r="A16212" s="81" t="str">
        <v/>
      </c>
      <c r="B16212" s="81" t="str">
        <v/>
      </c>
      <c r="C16212" s="83">
        <f>IF($E16212="","",IFERROR(VLOOKUP(TRIM(E16212&amp;""),'Référentiel Articles'!$A$2:$F$634,2,FALSE),""))</f>
      </c>
      <c r="D16212" s="83">
        <f>IF($E16212="","",IFERROR(VLOOKUP(TRIM(E16212&amp;""),'Référentiel Articles'!$A$2:$F$634,3,FALSE),""))</f>
      </c>
      <c r="E16212" s="81" t="str">
        <v/>
      </c>
      <c r="F16212" s="83">
        <f>IF($E16212="","",IFERROR(VLOOKUP(TRIM(E16212&amp;""),'Référentiel Articles'!$A$2:$F$634,4,FALSE),""))</f>
      </c>
      <c r="G16212" s="84">
        <f>IF($E16212="","",IFERROR(VLOOKUP(TRIM(E16212&amp;""),'Référentiel Articles'!$A$2:$F$634,5,FALSE),""))</f>
      </c>
      <c r="H16212" s="85" t="str">
        <v/>
      </c>
      <c r="I16212" s="84">
        <f>IF($E16212="","",IFERROR(VLOOKUP(TRIM(E16212&amp;""),'Référentiel Articles'!$A$2:$F$634,6,FALSE),""))</f>
      </c>
      <c r="J16212" s="90">
        <f>IF(OR($E16212="",$H16212=""),"",$H16212*$I16212)</f>
      </c>
      <c r="K16212" s="87" t="str">
        <v/>
      </c>
    </row>
    <row r="16213">
      <c r="A16213" s="74" t="str">
        <v/>
      </c>
      <c r="B16213" s="74" t="str">
        <v/>
      </c>
      <c r="C16213" s="75">
        <f>IF($E16213="","",IFERROR(VLOOKUP(TRIM(E16213&amp;""),'Référentiel Articles'!$A$2:$F$634,2,FALSE),""))</f>
      </c>
      <c r="D16213" s="75">
        <f>IF($E16213="","",IFERROR(VLOOKUP(TRIM(E16213&amp;""),'Référentiel Articles'!$A$2:$F$634,3,FALSE),""))</f>
      </c>
      <c r="E16213" s="74" t="str">
        <v/>
      </c>
      <c r="F16213" s="75">
        <f>IF($E16213="","",IFERROR(VLOOKUP(TRIM(E16213&amp;""),'Référentiel Articles'!$A$2:$F$634,4,FALSE),""))</f>
      </c>
      <c r="G16213" s="76">
        <f>IF($E16213="","",IFERROR(VLOOKUP(TRIM(E16213&amp;""),'Référentiel Articles'!$A$2:$F$634,5,FALSE),""))</f>
      </c>
      <c r="H16213" s="77" t="str">
        <v/>
      </c>
      <c r="I16213" s="76">
        <f>IF($E16213="","",IFERROR(VLOOKUP(TRIM(E16213&amp;""),'Référentiel Articles'!$A$2:$F$634,6,FALSE),""))</f>
      </c>
      <c r="J16213" s="78">
        <f>IF(OR($E16213="",$H16213=""),"",$H16213*$I16213)</f>
      </c>
      <c r="K16213" s="79" t="str">
        <v/>
      </c>
    </row>
    <row r="16214">
      <c r="A16214" s="81" t="str">
        <v/>
      </c>
      <c r="B16214" s="81" t="str">
        <v/>
      </c>
      <c r="C16214" s="83">
        <f>IF($E16214="","",IFERROR(VLOOKUP(TRIM(E16214&amp;""),'Référentiel Articles'!$A$2:$F$634,2,FALSE),""))</f>
      </c>
      <c r="D16214" s="83">
        <f>IF($E16214="","",IFERROR(VLOOKUP(TRIM(E16214&amp;""),'Référentiel Articles'!$A$2:$F$634,3,FALSE),""))</f>
      </c>
      <c r="E16214" s="81" t="str">
        <v/>
      </c>
      <c r="F16214" s="83">
        <f>IF($E16214="","",IFERROR(VLOOKUP(TRIM(E16214&amp;""),'Référentiel Articles'!$A$2:$F$634,4,FALSE),""))</f>
      </c>
      <c r="G16214" s="84">
        <f>IF($E16214="","",IFERROR(VLOOKUP(TRIM(E16214&amp;""),'Référentiel Articles'!$A$2:$F$634,5,FALSE),""))</f>
      </c>
      <c r="H16214" s="85" t="str">
        <v/>
      </c>
      <c r="I16214" s="84">
        <f>IF($E16214="","",IFERROR(VLOOKUP(TRIM(E16214&amp;""),'Référentiel Articles'!$A$2:$F$634,6,FALSE),""))</f>
      </c>
      <c r="J16214" s="90">
        <f>IF(OR($E16214="",$H16214=""),"",$H16214*$I16214)</f>
      </c>
      <c r="K16214" s="87" t="str">
        <v/>
      </c>
    </row>
    <row r="16215">
      <c r="A16215" s="74" t="str">
        <v/>
      </c>
      <c r="B16215" s="74" t="str">
        <v/>
      </c>
      <c r="C16215" s="75">
        <f>IF($E16215="","",IFERROR(VLOOKUP(TRIM(E16215&amp;""),'Référentiel Articles'!$A$2:$F$634,2,FALSE),""))</f>
      </c>
      <c r="D16215" s="75">
        <f>IF($E16215="","",IFERROR(VLOOKUP(TRIM(E16215&amp;""),'Référentiel Articles'!$A$2:$F$634,3,FALSE),""))</f>
      </c>
      <c r="E16215" s="74" t="str">
        <v/>
      </c>
      <c r="F16215" s="75">
        <f>IF($E16215="","",IFERROR(VLOOKUP(TRIM(E16215&amp;""),'Référentiel Articles'!$A$2:$F$634,4,FALSE),""))</f>
      </c>
      <c r="G16215" s="76">
        <f>IF($E16215="","",IFERROR(VLOOKUP(TRIM(E16215&amp;""),'Référentiel Articles'!$A$2:$F$634,5,FALSE),""))</f>
      </c>
      <c r="H16215" s="77" t="str">
        <v/>
      </c>
      <c r="I16215" s="76">
        <f>IF($E16215="","",IFERROR(VLOOKUP(TRIM(E16215&amp;""),'Référentiel Articles'!$A$2:$F$634,6,FALSE),""))</f>
      </c>
      <c r="J16215" s="78">
        <f>IF(OR($E16215="",$H16215=""),"",$H16215*$I16215)</f>
      </c>
      <c r="K16215" s="79" t="str">
        <v/>
      </c>
    </row>
    <row r="16216">
      <c r="A16216" s="81" t="str">
        <v/>
      </c>
      <c r="B16216" s="81" t="str">
        <v/>
      </c>
      <c r="C16216" s="83">
        <f>IF($E16216="","",IFERROR(VLOOKUP(TRIM(E16216&amp;""),'Référentiel Articles'!$A$2:$F$634,2,FALSE),""))</f>
      </c>
      <c r="D16216" s="83">
        <f>IF($E16216="","",IFERROR(VLOOKUP(TRIM(E16216&amp;""),'Référentiel Articles'!$A$2:$F$634,3,FALSE),""))</f>
      </c>
      <c r="E16216" s="81" t="str">
        <v/>
      </c>
      <c r="F16216" s="83">
        <f>IF($E16216="","",IFERROR(VLOOKUP(TRIM(E16216&amp;""),'Référentiel Articles'!$A$2:$F$634,4,FALSE),""))</f>
      </c>
      <c r="G16216" s="84">
        <f>IF($E16216="","",IFERROR(VLOOKUP(TRIM(E16216&amp;""),'Référentiel Articles'!$A$2:$F$634,5,FALSE),""))</f>
      </c>
      <c r="H16216" s="85" t="str">
        <v/>
      </c>
      <c r="I16216" s="84">
        <f>IF($E16216="","",IFERROR(VLOOKUP(TRIM(E16216&amp;""),'Référentiel Articles'!$A$2:$F$634,6,FALSE),""))</f>
      </c>
      <c r="J16216" s="90">
        <f>IF(OR($E16216="",$H16216=""),"",$H16216*$I16216)</f>
      </c>
      <c r="K16216" s="87" t="str">
        <v/>
      </c>
    </row>
    <row r="16217">
      <c r="A16217" s="74" t="str">
        <v/>
      </c>
      <c r="B16217" s="74" t="str">
        <v/>
      </c>
      <c r="C16217" s="75">
        <f>IF($E16217="","",IFERROR(VLOOKUP(TRIM(E16217&amp;""),'Référentiel Articles'!$A$2:$F$634,2,FALSE),""))</f>
      </c>
      <c r="D16217" s="75">
        <f>IF($E16217="","",IFERROR(VLOOKUP(TRIM(E16217&amp;""),'Référentiel Articles'!$A$2:$F$634,3,FALSE),""))</f>
      </c>
      <c r="E16217" s="74" t="str">
        <v/>
      </c>
      <c r="F16217" s="75">
        <f>IF($E16217="","",IFERROR(VLOOKUP(TRIM(E16217&amp;""),'Référentiel Articles'!$A$2:$F$634,4,FALSE),""))</f>
      </c>
      <c r="G16217" s="76">
        <f>IF($E16217="","",IFERROR(VLOOKUP(TRIM(E16217&amp;""),'Référentiel Articles'!$A$2:$F$634,5,FALSE),""))</f>
      </c>
      <c r="H16217" s="77" t="str">
        <v/>
      </c>
      <c r="I16217" s="76">
        <f>IF($E16217="","",IFERROR(VLOOKUP(TRIM(E16217&amp;""),'Référentiel Articles'!$A$2:$F$634,6,FALSE),""))</f>
      </c>
      <c r="J16217" s="78">
        <f>IF(OR($E16217="",$H16217=""),"",$H16217*$I16217)</f>
      </c>
      <c r="K16217" s="79" t="str">
        <v/>
      </c>
    </row>
    <row r="16218">
      <c r="A16218" s="81" t="str">
        <v/>
      </c>
      <c r="B16218" s="81" t="str">
        <v/>
      </c>
      <c r="C16218" s="83">
        <f>IF($E16218="","",IFERROR(VLOOKUP(TRIM(E16218&amp;""),'Référentiel Articles'!$A$2:$F$634,2,FALSE),""))</f>
      </c>
      <c r="D16218" s="83">
        <f>IF($E16218="","",IFERROR(VLOOKUP(TRIM(E16218&amp;""),'Référentiel Articles'!$A$2:$F$634,3,FALSE),""))</f>
      </c>
      <c r="E16218" s="81" t="str">
        <v/>
      </c>
      <c r="F16218" s="83">
        <f>IF($E16218="","",IFERROR(VLOOKUP(TRIM(E16218&amp;""),'Référentiel Articles'!$A$2:$F$634,4,FALSE),""))</f>
      </c>
      <c r="G16218" s="84">
        <f>IF($E16218="","",IFERROR(VLOOKUP(TRIM(E16218&amp;""),'Référentiel Articles'!$A$2:$F$634,5,FALSE),""))</f>
      </c>
      <c r="H16218" s="85" t="str">
        <v/>
      </c>
      <c r="I16218" s="84">
        <f>IF($E16218="","",IFERROR(VLOOKUP(TRIM(E16218&amp;""),'Référentiel Articles'!$A$2:$F$634,6,FALSE),""))</f>
      </c>
      <c r="J16218" s="90">
        <f>IF(OR($E16218="",$H16218=""),"",$H16218*$I16218)</f>
      </c>
      <c r="K16218" s="87" t="str">
        <v/>
      </c>
    </row>
    <row r="16219">
      <c r="A16219" s="74" t="str">
        <v/>
      </c>
      <c r="B16219" s="74" t="str">
        <v/>
      </c>
      <c r="C16219" s="75">
        <f>IF($E16219="","",IFERROR(VLOOKUP(TRIM(E16219&amp;""),'Référentiel Articles'!$A$2:$F$634,2,FALSE),""))</f>
      </c>
      <c r="D16219" s="75">
        <f>IF($E16219="","",IFERROR(VLOOKUP(TRIM(E16219&amp;""),'Référentiel Articles'!$A$2:$F$634,3,FALSE),""))</f>
      </c>
      <c r="E16219" s="74" t="str">
        <v/>
      </c>
      <c r="F16219" s="75">
        <f>IF($E16219="","",IFERROR(VLOOKUP(TRIM(E16219&amp;""),'Référentiel Articles'!$A$2:$F$634,4,FALSE),""))</f>
      </c>
      <c r="G16219" s="76">
        <f>IF($E16219="","",IFERROR(VLOOKUP(TRIM(E16219&amp;""),'Référentiel Articles'!$A$2:$F$634,5,FALSE),""))</f>
      </c>
      <c r="H16219" s="77" t="str">
        <v/>
      </c>
      <c r="I16219" s="76">
        <f>IF($E16219="","",IFERROR(VLOOKUP(TRIM(E16219&amp;""),'Référentiel Articles'!$A$2:$F$634,6,FALSE),""))</f>
      </c>
      <c r="J16219" s="78">
        <f>IF(OR($E16219="",$H16219=""),"",$H16219*$I16219)</f>
      </c>
      <c r="K16219" s="79" t="str">
        <v/>
      </c>
    </row>
    <row r="16220">
      <c r="A16220" s="81" t="str">
        <v/>
      </c>
      <c r="B16220" s="81" t="str">
        <v/>
      </c>
      <c r="C16220" s="83">
        <f>IF($E16220="","",IFERROR(VLOOKUP(TRIM(E16220&amp;""),'Référentiel Articles'!$A$2:$F$634,2,FALSE),""))</f>
      </c>
      <c r="D16220" s="83">
        <f>IF($E16220="","",IFERROR(VLOOKUP(TRIM(E16220&amp;""),'Référentiel Articles'!$A$2:$F$634,3,FALSE),""))</f>
      </c>
      <c r="E16220" s="81" t="str">
        <v/>
      </c>
      <c r="F16220" s="83">
        <f>IF($E16220="","",IFERROR(VLOOKUP(TRIM(E16220&amp;""),'Référentiel Articles'!$A$2:$F$634,4,FALSE),""))</f>
      </c>
      <c r="G16220" s="84">
        <f>IF($E16220="","",IFERROR(VLOOKUP(TRIM(E16220&amp;""),'Référentiel Articles'!$A$2:$F$634,5,FALSE),""))</f>
      </c>
      <c r="H16220" s="85" t="str">
        <v/>
      </c>
      <c r="I16220" s="84">
        <f>IF($E16220="","",IFERROR(VLOOKUP(TRIM(E16220&amp;""),'Référentiel Articles'!$A$2:$F$634,6,FALSE),""))</f>
      </c>
      <c r="J16220" s="90">
        <f>IF(OR($E16220="",$H16220=""),"",$H16220*$I16220)</f>
      </c>
      <c r="K16220" s="87" t="str">
        <v/>
      </c>
    </row>
    <row r="16221">
      <c r="A16221" s="74" t="str">
        <v/>
      </c>
      <c r="B16221" s="74" t="str">
        <v/>
      </c>
      <c r="C16221" s="75">
        <f>IF($E16221="","",IFERROR(VLOOKUP(TRIM(E16221&amp;""),'Référentiel Articles'!$A$2:$F$634,2,FALSE),""))</f>
      </c>
      <c r="D16221" s="75">
        <f>IF($E16221="","",IFERROR(VLOOKUP(TRIM(E16221&amp;""),'Référentiel Articles'!$A$2:$F$634,3,FALSE),""))</f>
      </c>
      <c r="E16221" s="74" t="str">
        <v/>
      </c>
      <c r="F16221" s="75">
        <f>IF($E16221="","",IFERROR(VLOOKUP(TRIM(E16221&amp;""),'Référentiel Articles'!$A$2:$F$634,4,FALSE),""))</f>
      </c>
      <c r="G16221" s="76">
        <f>IF($E16221="","",IFERROR(VLOOKUP(TRIM(E16221&amp;""),'Référentiel Articles'!$A$2:$F$634,5,FALSE),""))</f>
      </c>
      <c r="H16221" s="77" t="str">
        <v/>
      </c>
      <c r="I16221" s="76">
        <f>IF($E16221="","",IFERROR(VLOOKUP(TRIM(E16221&amp;""),'Référentiel Articles'!$A$2:$F$634,6,FALSE),""))</f>
      </c>
      <c r="J16221" s="78">
        <f>IF(OR($E16221="",$H16221=""),"",$H16221*$I16221)</f>
      </c>
      <c r="K16221" s="79" t="str">
        <v/>
      </c>
    </row>
    <row r="16222">
      <c r="A16222" s="81" t="str">
        <v/>
      </c>
      <c r="B16222" s="81" t="str">
        <v/>
      </c>
      <c r="C16222" s="83">
        <f>IF($E16222="","",IFERROR(VLOOKUP(TRIM(E16222&amp;""),'Référentiel Articles'!$A$2:$F$634,2,FALSE),""))</f>
      </c>
      <c r="D16222" s="83">
        <f>IF($E16222="","",IFERROR(VLOOKUP(TRIM(E16222&amp;""),'Référentiel Articles'!$A$2:$F$634,3,FALSE),""))</f>
      </c>
      <c r="E16222" s="81" t="str">
        <v/>
      </c>
      <c r="F16222" s="83">
        <f>IF($E16222="","",IFERROR(VLOOKUP(TRIM(E16222&amp;""),'Référentiel Articles'!$A$2:$F$634,4,FALSE),""))</f>
      </c>
      <c r="G16222" s="84">
        <f>IF($E16222="","",IFERROR(VLOOKUP(TRIM(E16222&amp;""),'Référentiel Articles'!$A$2:$F$634,5,FALSE),""))</f>
      </c>
      <c r="H16222" s="85" t="str">
        <v/>
      </c>
      <c r="I16222" s="84">
        <f>IF($E16222="","",IFERROR(VLOOKUP(TRIM(E16222&amp;""),'Référentiel Articles'!$A$2:$F$634,6,FALSE),""))</f>
      </c>
      <c r="J16222" s="90">
        <f>IF(OR($E16222="",$H16222=""),"",$H16222*$I16222)</f>
      </c>
      <c r="K16222" s="87" t="str">
        <v/>
      </c>
    </row>
    <row r="16223">
      <c r="A16223" s="74" t="str">
        <v/>
      </c>
      <c r="B16223" s="74" t="str">
        <v/>
      </c>
      <c r="C16223" s="75">
        <f>IF($E16223="","",IFERROR(VLOOKUP(TRIM(E16223&amp;""),'Référentiel Articles'!$A$2:$F$634,2,FALSE),""))</f>
      </c>
      <c r="D16223" s="75">
        <f>IF($E16223="","",IFERROR(VLOOKUP(TRIM(E16223&amp;""),'Référentiel Articles'!$A$2:$F$634,3,FALSE),""))</f>
      </c>
      <c r="E16223" s="74" t="str">
        <v/>
      </c>
      <c r="F16223" s="75">
        <f>IF($E16223="","",IFERROR(VLOOKUP(TRIM(E16223&amp;""),'Référentiel Articles'!$A$2:$F$634,4,FALSE),""))</f>
      </c>
      <c r="G16223" s="76">
        <f>IF($E16223="","",IFERROR(VLOOKUP(TRIM(E16223&amp;""),'Référentiel Articles'!$A$2:$F$634,5,FALSE),""))</f>
      </c>
      <c r="H16223" s="77" t="str">
        <v/>
      </c>
      <c r="I16223" s="76">
        <f>IF($E16223="","",IFERROR(VLOOKUP(TRIM(E16223&amp;""),'Référentiel Articles'!$A$2:$F$634,6,FALSE),""))</f>
      </c>
      <c r="J16223" s="78">
        <f>IF(OR($E16223="",$H16223=""),"",$H16223*$I16223)</f>
      </c>
      <c r="K16223" s="79" t="str">
        <v/>
      </c>
    </row>
    <row r="16224">
      <c r="A16224" s="81" t="str">
        <v/>
      </c>
      <c r="B16224" s="81" t="str">
        <v/>
      </c>
      <c r="C16224" s="83">
        <f>IF($E16224="","",IFERROR(VLOOKUP(TRIM(E16224&amp;""),'Référentiel Articles'!$A$2:$F$634,2,FALSE),""))</f>
      </c>
      <c r="D16224" s="83">
        <f>IF($E16224="","",IFERROR(VLOOKUP(TRIM(E16224&amp;""),'Référentiel Articles'!$A$2:$F$634,3,FALSE),""))</f>
      </c>
      <c r="E16224" s="81" t="str">
        <v/>
      </c>
      <c r="F16224" s="83">
        <f>IF($E16224="","",IFERROR(VLOOKUP(TRIM(E16224&amp;""),'Référentiel Articles'!$A$2:$F$634,4,FALSE),""))</f>
      </c>
      <c r="G16224" s="84">
        <f>IF($E16224="","",IFERROR(VLOOKUP(TRIM(E16224&amp;""),'Référentiel Articles'!$A$2:$F$634,5,FALSE),""))</f>
      </c>
      <c r="H16224" s="85" t="str">
        <v/>
      </c>
      <c r="I16224" s="84">
        <f>IF($E16224="","",IFERROR(VLOOKUP(TRIM(E16224&amp;""),'Référentiel Articles'!$A$2:$F$634,6,FALSE),""))</f>
      </c>
      <c r="J16224" s="90">
        <f>IF(OR($E16224="",$H16224=""),"",$H16224*$I16224)</f>
      </c>
      <c r="K16224" s="87" t="str">
        <v/>
      </c>
    </row>
    <row r="16225">
      <c r="A16225" s="74" t="str">
        <v/>
      </c>
      <c r="B16225" s="74" t="str">
        <v/>
      </c>
      <c r="C16225" s="75">
        <f>IF($E16225="","",IFERROR(VLOOKUP(TRIM(E16225&amp;""),'Référentiel Articles'!$A$2:$F$634,2,FALSE),""))</f>
      </c>
      <c r="D16225" s="75">
        <f>IF($E16225="","",IFERROR(VLOOKUP(TRIM(E16225&amp;""),'Référentiel Articles'!$A$2:$F$634,3,FALSE),""))</f>
      </c>
      <c r="E16225" s="74" t="str">
        <v/>
      </c>
      <c r="F16225" s="75">
        <f>IF($E16225="","",IFERROR(VLOOKUP(TRIM(E16225&amp;""),'Référentiel Articles'!$A$2:$F$634,4,FALSE),""))</f>
      </c>
      <c r="G16225" s="76">
        <f>IF($E16225="","",IFERROR(VLOOKUP(TRIM(E16225&amp;""),'Référentiel Articles'!$A$2:$F$634,5,FALSE),""))</f>
      </c>
      <c r="H16225" s="77" t="str">
        <v/>
      </c>
      <c r="I16225" s="76">
        <f>IF($E16225="","",IFERROR(VLOOKUP(TRIM(E16225&amp;""),'Référentiel Articles'!$A$2:$F$634,6,FALSE),""))</f>
      </c>
      <c r="J16225" s="78">
        <f>IF(OR($E16225="",$H16225=""),"",$H16225*$I16225)</f>
      </c>
      <c r="K16225" s="79" t="str">
        <v/>
      </c>
    </row>
    <row r="16226">
      <c r="A16226" s="81" t="str">
        <v/>
      </c>
      <c r="B16226" s="81" t="str">
        <v/>
      </c>
      <c r="C16226" s="83">
        <f>IF($E16226="","",IFERROR(VLOOKUP(TRIM(E16226&amp;""),'Référentiel Articles'!$A$2:$F$634,2,FALSE),""))</f>
      </c>
      <c r="D16226" s="83">
        <f>IF($E16226="","",IFERROR(VLOOKUP(TRIM(E16226&amp;""),'Référentiel Articles'!$A$2:$F$634,3,FALSE),""))</f>
      </c>
      <c r="E16226" s="81" t="str">
        <v/>
      </c>
      <c r="F16226" s="83">
        <f>IF($E16226="","",IFERROR(VLOOKUP(TRIM(E16226&amp;""),'Référentiel Articles'!$A$2:$F$634,4,FALSE),""))</f>
      </c>
      <c r="G16226" s="84">
        <f>IF($E16226="","",IFERROR(VLOOKUP(TRIM(E16226&amp;""),'Référentiel Articles'!$A$2:$F$634,5,FALSE),""))</f>
      </c>
      <c r="H16226" s="85" t="str">
        <v/>
      </c>
      <c r="I16226" s="84">
        <f>IF($E16226="","",IFERROR(VLOOKUP(TRIM(E16226&amp;""),'Référentiel Articles'!$A$2:$F$634,6,FALSE),""))</f>
      </c>
      <c r="J16226" s="90">
        <f>IF(OR($E16226="",$H16226=""),"",$H16226*$I16226)</f>
      </c>
      <c r="K16226" s="87" t="str">
        <v/>
      </c>
    </row>
    <row r="16227">
      <c r="A16227" s="74" t="str">
        <v/>
      </c>
      <c r="B16227" s="74" t="str">
        <v/>
      </c>
      <c r="C16227" s="75">
        <f>IF($E16227="","",IFERROR(VLOOKUP(TRIM(E16227&amp;""),'Référentiel Articles'!$A$2:$F$634,2,FALSE),""))</f>
      </c>
      <c r="D16227" s="75">
        <f>IF($E16227="","",IFERROR(VLOOKUP(TRIM(E16227&amp;""),'Référentiel Articles'!$A$2:$F$634,3,FALSE),""))</f>
      </c>
      <c r="E16227" s="74" t="str">
        <v/>
      </c>
      <c r="F16227" s="75">
        <f>IF($E16227="","",IFERROR(VLOOKUP(TRIM(E16227&amp;""),'Référentiel Articles'!$A$2:$F$634,4,FALSE),""))</f>
      </c>
      <c r="G16227" s="76">
        <f>IF($E16227="","",IFERROR(VLOOKUP(TRIM(E16227&amp;""),'Référentiel Articles'!$A$2:$F$634,5,FALSE),""))</f>
      </c>
      <c r="H16227" s="77" t="str">
        <v/>
      </c>
      <c r="I16227" s="76">
        <f>IF($E16227="","",IFERROR(VLOOKUP(TRIM(E16227&amp;""),'Référentiel Articles'!$A$2:$F$634,6,FALSE),""))</f>
      </c>
      <c r="J16227" s="78">
        <f>IF(OR($E16227="",$H16227=""),"",$H16227*$I16227)</f>
      </c>
      <c r="K16227" s="79" t="str">
        <v/>
      </c>
    </row>
    <row r="16228">
      <c r="A16228" s="81" t="str">
        <v/>
      </c>
      <c r="B16228" s="81" t="str">
        <v/>
      </c>
      <c r="C16228" s="83">
        <f>IF($E16228="","",IFERROR(VLOOKUP(TRIM(E16228&amp;""),'Référentiel Articles'!$A$2:$F$634,2,FALSE),""))</f>
      </c>
      <c r="D16228" s="83">
        <f>IF($E16228="","",IFERROR(VLOOKUP(TRIM(E16228&amp;""),'Référentiel Articles'!$A$2:$F$634,3,FALSE),""))</f>
      </c>
      <c r="E16228" s="81" t="str">
        <v/>
      </c>
      <c r="F16228" s="83">
        <f>IF($E16228="","",IFERROR(VLOOKUP(TRIM(E16228&amp;""),'Référentiel Articles'!$A$2:$F$634,4,FALSE),""))</f>
      </c>
      <c r="G16228" s="84">
        <f>IF($E16228="","",IFERROR(VLOOKUP(TRIM(E16228&amp;""),'Référentiel Articles'!$A$2:$F$634,5,FALSE),""))</f>
      </c>
      <c r="H16228" s="85" t="str">
        <v/>
      </c>
      <c r="I16228" s="84">
        <f>IF($E16228="","",IFERROR(VLOOKUP(TRIM(E16228&amp;""),'Référentiel Articles'!$A$2:$F$634,6,FALSE),""))</f>
      </c>
      <c r="J16228" s="90">
        <f>IF(OR($E16228="",$H16228=""),"",$H16228*$I16228)</f>
      </c>
      <c r="K16228" s="87" t="str">
        <v/>
      </c>
    </row>
    <row r="16229">
      <c r="A16229" s="74" t="str">
        <v/>
      </c>
      <c r="B16229" s="74" t="str">
        <v/>
      </c>
      <c r="C16229" s="75">
        <f>IF($E16229="","",IFERROR(VLOOKUP(TRIM(E16229&amp;""),'Référentiel Articles'!$A$2:$F$634,2,FALSE),""))</f>
      </c>
      <c r="D16229" s="75">
        <f>IF($E16229="","",IFERROR(VLOOKUP(TRIM(E16229&amp;""),'Référentiel Articles'!$A$2:$F$634,3,FALSE),""))</f>
      </c>
      <c r="E16229" s="74" t="str">
        <v/>
      </c>
      <c r="F16229" s="75">
        <f>IF($E16229="","",IFERROR(VLOOKUP(TRIM(E16229&amp;""),'Référentiel Articles'!$A$2:$F$634,4,FALSE),""))</f>
      </c>
      <c r="G16229" s="76">
        <f>IF($E16229="","",IFERROR(VLOOKUP(TRIM(E16229&amp;""),'Référentiel Articles'!$A$2:$F$634,5,FALSE),""))</f>
      </c>
      <c r="H16229" s="77" t="str">
        <v/>
      </c>
      <c r="I16229" s="76">
        <f>IF($E16229="","",IFERROR(VLOOKUP(TRIM(E16229&amp;""),'Référentiel Articles'!$A$2:$F$634,6,FALSE),""))</f>
      </c>
      <c r="J16229" s="78">
        <f>IF(OR($E16229="",$H16229=""),"",$H16229*$I16229)</f>
      </c>
      <c r="K16229" s="79" t="str">
        <v/>
      </c>
    </row>
    <row r="16230">
      <c r="A16230" s="81" t="str">
        <v/>
      </c>
      <c r="B16230" s="81" t="str">
        <v/>
      </c>
      <c r="C16230" s="83">
        <f>IF($E16230="","",IFERROR(VLOOKUP(TRIM(E16230&amp;""),'Référentiel Articles'!$A$2:$F$634,2,FALSE),""))</f>
      </c>
      <c r="D16230" s="83">
        <f>IF($E16230="","",IFERROR(VLOOKUP(TRIM(E16230&amp;""),'Référentiel Articles'!$A$2:$F$634,3,FALSE),""))</f>
      </c>
      <c r="E16230" s="81" t="str">
        <v/>
      </c>
      <c r="F16230" s="83">
        <f>IF($E16230="","",IFERROR(VLOOKUP(TRIM(E16230&amp;""),'Référentiel Articles'!$A$2:$F$634,4,FALSE),""))</f>
      </c>
      <c r="G16230" s="84">
        <f>IF($E16230="","",IFERROR(VLOOKUP(TRIM(E16230&amp;""),'Référentiel Articles'!$A$2:$F$634,5,FALSE),""))</f>
      </c>
      <c r="H16230" s="85" t="str">
        <v/>
      </c>
      <c r="I16230" s="84">
        <f>IF($E16230="","",IFERROR(VLOOKUP(TRIM(E16230&amp;""),'Référentiel Articles'!$A$2:$F$634,6,FALSE),""))</f>
      </c>
      <c r="J16230" s="90">
        <f>IF(OR($E16230="",$H16230=""),"",$H16230*$I16230)</f>
      </c>
      <c r="K16230" s="87" t="str">
        <v/>
      </c>
    </row>
    <row r="16231">
      <c r="A16231" s="74" t="str">
        <v/>
      </c>
      <c r="B16231" s="74" t="str">
        <v/>
      </c>
      <c r="C16231" s="75">
        <f>IF($E16231="","",IFERROR(VLOOKUP(TRIM(E16231&amp;""),'Référentiel Articles'!$A$2:$F$634,2,FALSE),""))</f>
      </c>
      <c r="D16231" s="75">
        <f>IF($E16231="","",IFERROR(VLOOKUP(TRIM(E16231&amp;""),'Référentiel Articles'!$A$2:$F$634,3,FALSE),""))</f>
      </c>
      <c r="E16231" s="74" t="str">
        <v/>
      </c>
      <c r="F16231" s="75">
        <f>IF($E16231="","",IFERROR(VLOOKUP(TRIM(E16231&amp;""),'Référentiel Articles'!$A$2:$F$634,4,FALSE),""))</f>
      </c>
      <c r="G16231" s="76">
        <f>IF($E16231="","",IFERROR(VLOOKUP(TRIM(E16231&amp;""),'Référentiel Articles'!$A$2:$F$634,5,FALSE),""))</f>
      </c>
      <c r="H16231" s="77" t="str">
        <v/>
      </c>
      <c r="I16231" s="76">
        <f>IF($E16231="","",IFERROR(VLOOKUP(TRIM(E16231&amp;""),'Référentiel Articles'!$A$2:$F$634,6,FALSE),""))</f>
      </c>
      <c r="J16231" s="78">
        <f>IF(OR($E16231="",$H16231=""),"",$H16231*$I16231)</f>
      </c>
      <c r="K16231" s="79" t="str">
        <v/>
      </c>
    </row>
    <row r="16232">
      <c r="A16232" s="81" t="str">
        <v/>
      </c>
      <c r="B16232" s="81" t="str">
        <v/>
      </c>
      <c r="C16232" s="83">
        <f>IF($E16232="","",IFERROR(VLOOKUP(TRIM(E16232&amp;""),'Référentiel Articles'!$A$2:$F$634,2,FALSE),""))</f>
      </c>
      <c r="D16232" s="83">
        <f>IF($E16232="","",IFERROR(VLOOKUP(TRIM(E16232&amp;""),'Référentiel Articles'!$A$2:$F$634,3,FALSE),""))</f>
      </c>
      <c r="E16232" s="81" t="str">
        <v/>
      </c>
      <c r="F16232" s="83">
        <f>IF($E16232="","",IFERROR(VLOOKUP(TRIM(E16232&amp;""),'Référentiel Articles'!$A$2:$F$634,4,FALSE),""))</f>
      </c>
      <c r="G16232" s="84">
        <f>IF($E16232="","",IFERROR(VLOOKUP(TRIM(E16232&amp;""),'Référentiel Articles'!$A$2:$F$634,5,FALSE),""))</f>
      </c>
      <c r="H16232" s="85" t="str">
        <v/>
      </c>
      <c r="I16232" s="84">
        <f>IF($E16232="","",IFERROR(VLOOKUP(TRIM(E16232&amp;""),'Référentiel Articles'!$A$2:$F$634,6,FALSE),""))</f>
      </c>
      <c r="J16232" s="90">
        <f>IF(OR($E16232="",$H16232=""),"",$H16232*$I16232)</f>
      </c>
      <c r="K16232" s="87" t="str">
        <v/>
      </c>
    </row>
    <row r="16233">
      <c r="A16233" s="74" t="str">
        <v/>
      </c>
      <c r="B16233" s="74" t="str">
        <v/>
      </c>
      <c r="C16233" s="75">
        <f>IF($E16233="","",IFERROR(VLOOKUP(TRIM(E16233&amp;""),'Référentiel Articles'!$A$2:$F$634,2,FALSE),""))</f>
      </c>
      <c r="D16233" s="75">
        <f>IF($E16233="","",IFERROR(VLOOKUP(TRIM(E16233&amp;""),'Référentiel Articles'!$A$2:$F$634,3,FALSE),""))</f>
      </c>
      <c r="E16233" s="74" t="str">
        <v/>
      </c>
      <c r="F16233" s="75">
        <f>IF($E16233="","",IFERROR(VLOOKUP(TRIM(E16233&amp;""),'Référentiel Articles'!$A$2:$F$634,4,FALSE),""))</f>
      </c>
      <c r="G16233" s="76">
        <f>IF($E16233="","",IFERROR(VLOOKUP(TRIM(E16233&amp;""),'Référentiel Articles'!$A$2:$F$634,5,FALSE),""))</f>
      </c>
      <c r="H16233" s="77" t="str">
        <v/>
      </c>
      <c r="I16233" s="76">
        <f>IF($E16233="","",IFERROR(VLOOKUP(TRIM(E16233&amp;""),'Référentiel Articles'!$A$2:$F$634,6,FALSE),""))</f>
      </c>
      <c r="J16233" s="78">
        <f>IF(OR($E16233="",$H16233=""),"",$H16233*$I16233)</f>
      </c>
      <c r="K16233" s="79" t="str">
        <v/>
      </c>
    </row>
    <row r="16234">
      <c r="A16234" s="81" t="str">
        <v/>
      </c>
      <c r="B16234" s="81" t="str">
        <v/>
      </c>
      <c r="C16234" s="83">
        <f>IF($E16234="","",IFERROR(VLOOKUP(TRIM(E16234&amp;""),'Référentiel Articles'!$A$2:$F$634,2,FALSE),""))</f>
      </c>
      <c r="D16234" s="83">
        <f>IF($E16234="","",IFERROR(VLOOKUP(TRIM(E16234&amp;""),'Référentiel Articles'!$A$2:$F$634,3,FALSE),""))</f>
      </c>
      <c r="E16234" s="81" t="str">
        <v/>
      </c>
      <c r="F16234" s="83">
        <f>IF($E16234="","",IFERROR(VLOOKUP(TRIM(E16234&amp;""),'Référentiel Articles'!$A$2:$F$634,4,FALSE),""))</f>
      </c>
      <c r="G16234" s="84">
        <f>IF($E16234="","",IFERROR(VLOOKUP(TRIM(E16234&amp;""),'Référentiel Articles'!$A$2:$F$634,5,FALSE),""))</f>
      </c>
      <c r="H16234" s="85" t="str">
        <v/>
      </c>
      <c r="I16234" s="84">
        <f>IF($E16234="","",IFERROR(VLOOKUP(TRIM(E16234&amp;""),'Référentiel Articles'!$A$2:$F$634,6,FALSE),""))</f>
      </c>
      <c r="J16234" s="90">
        <f>IF(OR($E16234="",$H16234=""),"",$H16234*$I16234)</f>
      </c>
      <c r="K16234" s="87" t="str">
        <v/>
      </c>
    </row>
    <row r="16235">
      <c r="A16235" s="74" t="str">
        <v/>
      </c>
      <c r="B16235" s="74" t="str">
        <v/>
      </c>
      <c r="C16235" s="75">
        <f>IF($E16235="","",IFERROR(VLOOKUP(TRIM(E16235&amp;""),'Référentiel Articles'!$A$2:$F$634,2,FALSE),""))</f>
      </c>
      <c r="D16235" s="75">
        <f>IF($E16235="","",IFERROR(VLOOKUP(TRIM(E16235&amp;""),'Référentiel Articles'!$A$2:$F$634,3,FALSE),""))</f>
      </c>
      <c r="E16235" s="74" t="str">
        <v/>
      </c>
      <c r="F16235" s="75">
        <f>IF($E16235="","",IFERROR(VLOOKUP(TRIM(E16235&amp;""),'Référentiel Articles'!$A$2:$F$634,4,FALSE),""))</f>
      </c>
      <c r="G16235" s="76">
        <f>IF($E16235="","",IFERROR(VLOOKUP(TRIM(E16235&amp;""),'Référentiel Articles'!$A$2:$F$634,5,FALSE),""))</f>
      </c>
      <c r="H16235" s="77" t="str">
        <v/>
      </c>
      <c r="I16235" s="76">
        <f>IF($E16235="","",IFERROR(VLOOKUP(TRIM(E16235&amp;""),'Référentiel Articles'!$A$2:$F$634,6,FALSE),""))</f>
      </c>
      <c r="J16235" s="78">
        <f>IF(OR($E16235="",$H16235=""),"",$H16235*$I16235)</f>
      </c>
      <c r="K16235" s="79" t="str">
        <v/>
      </c>
    </row>
    <row r="16236">
      <c r="A16236" s="81" t="str">
        <v/>
      </c>
      <c r="B16236" s="81" t="str">
        <v/>
      </c>
      <c r="C16236" s="83">
        <f>IF($E16236="","",IFERROR(VLOOKUP(TRIM(E16236&amp;""),'Référentiel Articles'!$A$2:$F$634,2,FALSE),""))</f>
      </c>
      <c r="D16236" s="83">
        <f>IF($E16236="","",IFERROR(VLOOKUP(TRIM(E16236&amp;""),'Référentiel Articles'!$A$2:$F$634,3,FALSE),""))</f>
      </c>
      <c r="E16236" s="81" t="str">
        <v/>
      </c>
      <c r="F16236" s="83">
        <f>IF($E16236="","",IFERROR(VLOOKUP(TRIM(E16236&amp;""),'Référentiel Articles'!$A$2:$F$634,4,FALSE),""))</f>
      </c>
      <c r="G16236" s="84">
        <f>IF($E16236="","",IFERROR(VLOOKUP(TRIM(E16236&amp;""),'Référentiel Articles'!$A$2:$F$634,5,FALSE),""))</f>
      </c>
      <c r="H16236" s="85" t="str">
        <v/>
      </c>
      <c r="I16236" s="84">
        <f>IF($E16236="","",IFERROR(VLOOKUP(TRIM(E16236&amp;""),'Référentiel Articles'!$A$2:$F$634,6,FALSE),""))</f>
      </c>
      <c r="J16236" s="90">
        <f>IF(OR($E16236="",$H16236=""),"",$H16236*$I16236)</f>
      </c>
      <c r="K16236" s="87" t="str">
        <v/>
      </c>
    </row>
    <row r="16237">
      <c r="A16237" s="74" t="str">
        <v/>
      </c>
      <c r="B16237" s="74" t="str">
        <v/>
      </c>
      <c r="C16237" s="75">
        <f>IF($E16237="","",IFERROR(VLOOKUP(TRIM(E16237&amp;""),'Référentiel Articles'!$A$2:$F$634,2,FALSE),""))</f>
      </c>
      <c r="D16237" s="75">
        <f>IF($E16237="","",IFERROR(VLOOKUP(TRIM(E16237&amp;""),'Référentiel Articles'!$A$2:$F$634,3,FALSE),""))</f>
      </c>
      <c r="E16237" s="74" t="str">
        <v/>
      </c>
      <c r="F16237" s="75">
        <f>IF($E16237="","",IFERROR(VLOOKUP(TRIM(E16237&amp;""),'Référentiel Articles'!$A$2:$F$634,4,FALSE),""))</f>
      </c>
      <c r="G16237" s="76">
        <f>IF($E16237="","",IFERROR(VLOOKUP(TRIM(E16237&amp;""),'Référentiel Articles'!$A$2:$F$634,5,FALSE),""))</f>
      </c>
      <c r="H16237" s="77" t="str">
        <v/>
      </c>
      <c r="I16237" s="76">
        <f>IF($E16237="","",IFERROR(VLOOKUP(TRIM(E16237&amp;""),'Référentiel Articles'!$A$2:$F$634,6,FALSE),""))</f>
      </c>
      <c r="J16237" s="78">
        <f>IF(OR($E16237="",$H16237=""),"",$H16237*$I16237)</f>
      </c>
      <c r="K16237" s="79" t="str">
        <v/>
      </c>
    </row>
    <row r="16238">
      <c r="A16238" s="81" t="str">
        <v/>
      </c>
      <c r="B16238" s="81" t="str">
        <v/>
      </c>
      <c r="C16238" s="83">
        <f>IF($E16238="","",IFERROR(VLOOKUP(TRIM(E16238&amp;""),'Référentiel Articles'!$A$2:$F$634,2,FALSE),""))</f>
      </c>
      <c r="D16238" s="83">
        <f>IF($E16238="","",IFERROR(VLOOKUP(TRIM(E16238&amp;""),'Référentiel Articles'!$A$2:$F$634,3,FALSE),""))</f>
      </c>
      <c r="E16238" s="81" t="str">
        <v/>
      </c>
      <c r="F16238" s="83">
        <f>IF($E16238="","",IFERROR(VLOOKUP(TRIM(E16238&amp;""),'Référentiel Articles'!$A$2:$F$634,4,FALSE),""))</f>
      </c>
      <c r="G16238" s="84">
        <f>IF($E16238="","",IFERROR(VLOOKUP(TRIM(E16238&amp;""),'Référentiel Articles'!$A$2:$F$634,5,FALSE),""))</f>
      </c>
      <c r="H16238" s="85" t="str">
        <v/>
      </c>
      <c r="I16238" s="84">
        <f>IF($E16238="","",IFERROR(VLOOKUP(TRIM(E16238&amp;""),'Référentiel Articles'!$A$2:$F$634,6,FALSE),""))</f>
      </c>
      <c r="J16238" s="90">
        <f>IF(OR($E16238="",$H16238=""),"",$H16238*$I16238)</f>
      </c>
      <c r="K16238" s="87" t="str">
        <v/>
      </c>
    </row>
    <row r="16239">
      <c r="A16239" s="74" t="str">
        <v/>
      </c>
      <c r="B16239" s="74" t="str">
        <v/>
      </c>
      <c r="C16239" s="75">
        <f>IF($E16239="","",IFERROR(VLOOKUP(TRIM(E16239&amp;""),'Référentiel Articles'!$A$2:$F$634,2,FALSE),""))</f>
      </c>
      <c r="D16239" s="75">
        <f>IF($E16239="","",IFERROR(VLOOKUP(TRIM(E16239&amp;""),'Référentiel Articles'!$A$2:$F$634,3,FALSE),""))</f>
      </c>
      <c r="E16239" s="74" t="str">
        <v/>
      </c>
      <c r="F16239" s="75">
        <f>IF($E16239="","",IFERROR(VLOOKUP(TRIM(E16239&amp;""),'Référentiel Articles'!$A$2:$F$634,4,FALSE),""))</f>
      </c>
      <c r="G16239" s="76">
        <f>IF($E16239="","",IFERROR(VLOOKUP(TRIM(E16239&amp;""),'Référentiel Articles'!$A$2:$F$634,5,FALSE),""))</f>
      </c>
      <c r="H16239" s="77" t="str">
        <v/>
      </c>
      <c r="I16239" s="76">
        <f>IF($E16239="","",IFERROR(VLOOKUP(TRIM(E16239&amp;""),'Référentiel Articles'!$A$2:$F$634,6,FALSE),""))</f>
      </c>
      <c r="J16239" s="78">
        <f>IF(OR($E16239="",$H16239=""),"",$H16239*$I16239)</f>
      </c>
      <c r="K16239" s="79" t="str">
        <v/>
      </c>
    </row>
    <row r="16240">
      <c r="A16240" s="81" t="str">
        <v/>
      </c>
      <c r="B16240" s="81" t="str">
        <v/>
      </c>
      <c r="C16240" s="83">
        <f>IF($E16240="","",IFERROR(VLOOKUP(TRIM(E16240&amp;""),'Référentiel Articles'!$A$2:$F$634,2,FALSE),""))</f>
      </c>
      <c r="D16240" s="83">
        <f>IF($E16240="","",IFERROR(VLOOKUP(TRIM(E16240&amp;""),'Référentiel Articles'!$A$2:$F$634,3,FALSE),""))</f>
      </c>
      <c r="E16240" s="81" t="str">
        <v/>
      </c>
      <c r="F16240" s="83">
        <f>IF($E16240="","",IFERROR(VLOOKUP(TRIM(E16240&amp;""),'Référentiel Articles'!$A$2:$F$634,4,FALSE),""))</f>
      </c>
      <c r="G16240" s="84">
        <f>IF($E16240="","",IFERROR(VLOOKUP(TRIM(E16240&amp;""),'Référentiel Articles'!$A$2:$F$634,5,FALSE),""))</f>
      </c>
      <c r="H16240" s="85" t="str">
        <v/>
      </c>
      <c r="I16240" s="84">
        <f>IF($E16240="","",IFERROR(VLOOKUP(TRIM(E16240&amp;""),'Référentiel Articles'!$A$2:$F$634,6,FALSE),""))</f>
      </c>
      <c r="J16240" s="90">
        <f>IF(OR($E16240="",$H16240=""),"",$H16240*$I16240)</f>
      </c>
      <c r="K16240" s="87" t="str">
        <v/>
      </c>
    </row>
    <row r="16241">
      <c r="A16241" s="74" t="str">
        <v/>
      </c>
      <c r="B16241" s="74" t="str">
        <v/>
      </c>
      <c r="C16241" s="75">
        <f>IF($E16241="","",IFERROR(VLOOKUP(TRIM(E16241&amp;""),'Référentiel Articles'!$A$2:$F$634,2,FALSE),""))</f>
      </c>
      <c r="D16241" s="75">
        <f>IF($E16241="","",IFERROR(VLOOKUP(TRIM(E16241&amp;""),'Référentiel Articles'!$A$2:$F$634,3,FALSE),""))</f>
      </c>
      <c r="E16241" s="74" t="str">
        <v/>
      </c>
      <c r="F16241" s="75">
        <f>IF($E16241="","",IFERROR(VLOOKUP(TRIM(E16241&amp;""),'Référentiel Articles'!$A$2:$F$634,4,FALSE),""))</f>
      </c>
      <c r="G16241" s="76">
        <f>IF($E16241="","",IFERROR(VLOOKUP(TRIM(E16241&amp;""),'Référentiel Articles'!$A$2:$F$634,5,FALSE),""))</f>
      </c>
      <c r="H16241" s="77" t="str">
        <v/>
      </c>
      <c r="I16241" s="76">
        <f>IF($E16241="","",IFERROR(VLOOKUP(TRIM(E16241&amp;""),'Référentiel Articles'!$A$2:$F$634,6,FALSE),""))</f>
      </c>
      <c r="J16241" s="78">
        <f>IF(OR($E16241="",$H16241=""),"",$H16241*$I16241)</f>
      </c>
      <c r="K16241" s="79" t="str">
        <v/>
      </c>
    </row>
    <row r="16242">
      <c r="A16242" s="81" t="str">
        <v/>
      </c>
      <c r="B16242" s="81" t="str">
        <v/>
      </c>
      <c r="C16242" s="83">
        <f>IF($E16242="","",IFERROR(VLOOKUP(TRIM(E16242&amp;""),'Référentiel Articles'!$A$2:$F$634,2,FALSE),""))</f>
      </c>
      <c r="D16242" s="83">
        <f>IF($E16242="","",IFERROR(VLOOKUP(TRIM(E16242&amp;""),'Référentiel Articles'!$A$2:$F$634,3,FALSE),""))</f>
      </c>
      <c r="E16242" s="81" t="str">
        <v/>
      </c>
      <c r="F16242" s="83">
        <f>IF($E16242="","",IFERROR(VLOOKUP(TRIM(E16242&amp;""),'Référentiel Articles'!$A$2:$F$634,4,FALSE),""))</f>
      </c>
      <c r="G16242" s="84">
        <f>IF($E16242="","",IFERROR(VLOOKUP(TRIM(E16242&amp;""),'Référentiel Articles'!$A$2:$F$634,5,FALSE),""))</f>
      </c>
      <c r="H16242" s="85" t="str">
        <v/>
      </c>
      <c r="I16242" s="84">
        <f>IF($E16242="","",IFERROR(VLOOKUP(TRIM(E16242&amp;""),'Référentiel Articles'!$A$2:$F$634,6,FALSE),""))</f>
      </c>
      <c r="J16242" s="90">
        <f>IF(OR($E16242="",$H16242=""),"",$H16242*$I16242)</f>
      </c>
      <c r="K16242" s="87" t="str">
        <v/>
      </c>
    </row>
    <row r="16243">
      <c r="A16243" s="74" t="str">
        <v/>
      </c>
      <c r="B16243" s="74" t="str">
        <v/>
      </c>
      <c r="C16243" s="75">
        <f>IF($E16243="","",IFERROR(VLOOKUP(TRIM(E16243&amp;""),'Référentiel Articles'!$A$2:$F$634,2,FALSE),""))</f>
      </c>
      <c r="D16243" s="75">
        <f>IF($E16243="","",IFERROR(VLOOKUP(TRIM(E16243&amp;""),'Référentiel Articles'!$A$2:$F$634,3,FALSE),""))</f>
      </c>
      <c r="E16243" s="74" t="str">
        <v/>
      </c>
      <c r="F16243" s="75">
        <f>IF($E16243="","",IFERROR(VLOOKUP(TRIM(E16243&amp;""),'Référentiel Articles'!$A$2:$F$634,4,FALSE),""))</f>
      </c>
      <c r="G16243" s="76">
        <f>IF($E16243="","",IFERROR(VLOOKUP(TRIM(E16243&amp;""),'Référentiel Articles'!$A$2:$F$634,5,FALSE),""))</f>
      </c>
      <c r="H16243" s="77" t="str">
        <v/>
      </c>
      <c r="I16243" s="76">
        <f>IF($E16243="","",IFERROR(VLOOKUP(TRIM(E16243&amp;""),'Référentiel Articles'!$A$2:$F$634,6,FALSE),""))</f>
      </c>
      <c r="J16243" s="78">
        <f>IF(OR($E16243="",$H16243=""),"",$H16243*$I16243)</f>
      </c>
      <c r="K16243" s="79" t="str">
        <v/>
      </c>
    </row>
    <row r="16244">
      <c r="A16244" s="81" t="str">
        <v/>
      </c>
      <c r="B16244" s="81" t="str">
        <v/>
      </c>
      <c r="C16244" s="83">
        <f>IF($E16244="","",IFERROR(VLOOKUP(TRIM(E16244&amp;""),'Référentiel Articles'!$A$2:$F$634,2,FALSE),""))</f>
      </c>
      <c r="D16244" s="83">
        <f>IF($E16244="","",IFERROR(VLOOKUP(TRIM(E16244&amp;""),'Référentiel Articles'!$A$2:$F$634,3,FALSE),""))</f>
      </c>
      <c r="E16244" s="81" t="str">
        <v/>
      </c>
      <c r="F16244" s="83">
        <f>IF($E16244="","",IFERROR(VLOOKUP(TRIM(E16244&amp;""),'Référentiel Articles'!$A$2:$F$634,4,FALSE),""))</f>
      </c>
      <c r="G16244" s="84">
        <f>IF($E16244="","",IFERROR(VLOOKUP(TRIM(E16244&amp;""),'Référentiel Articles'!$A$2:$F$634,5,FALSE),""))</f>
      </c>
      <c r="H16244" s="85" t="str">
        <v/>
      </c>
      <c r="I16244" s="84">
        <f>IF($E16244="","",IFERROR(VLOOKUP(TRIM(E16244&amp;""),'Référentiel Articles'!$A$2:$F$634,6,FALSE),""))</f>
      </c>
      <c r="J16244" s="90">
        <f>IF(OR($E16244="",$H16244=""),"",$H16244*$I16244)</f>
      </c>
      <c r="K16244" s="87" t="str">
        <v/>
      </c>
    </row>
    <row r="16245">
      <c r="A16245" s="74" t="str">
        <v/>
      </c>
      <c r="B16245" s="74" t="str">
        <v/>
      </c>
      <c r="C16245" s="75">
        <f>IF($E16245="","",IFERROR(VLOOKUP(TRIM(E16245&amp;""),'Référentiel Articles'!$A$2:$F$634,2,FALSE),""))</f>
      </c>
      <c r="D16245" s="75">
        <f>IF($E16245="","",IFERROR(VLOOKUP(TRIM(E16245&amp;""),'Référentiel Articles'!$A$2:$F$634,3,FALSE),""))</f>
      </c>
      <c r="E16245" s="74" t="str">
        <v/>
      </c>
      <c r="F16245" s="75">
        <f>IF($E16245="","",IFERROR(VLOOKUP(TRIM(E16245&amp;""),'Référentiel Articles'!$A$2:$F$634,4,FALSE),""))</f>
      </c>
      <c r="G16245" s="76">
        <f>IF($E16245="","",IFERROR(VLOOKUP(TRIM(E16245&amp;""),'Référentiel Articles'!$A$2:$F$634,5,FALSE),""))</f>
      </c>
      <c r="H16245" s="77" t="str">
        <v/>
      </c>
      <c r="I16245" s="76">
        <f>IF($E16245="","",IFERROR(VLOOKUP(TRIM(E16245&amp;""),'Référentiel Articles'!$A$2:$F$634,6,FALSE),""))</f>
      </c>
      <c r="J16245" s="78">
        <f>IF(OR($E16245="",$H16245=""),"",$H16245*$I16245)</f>
      </c>
      <c r="K16245" s="79" t="str">
        <v/>
      </c>
    </row>
    <row r="16246">
      <c r="A16246" s="81" t="str">
        <v/>
      </c>
      <c r="B16246" s="81" t="str">
        <v/>
      </c>
      <c r="C16246" s="83">
        <f>IF($E16246="","",IFERROR(VLOOKUP(TRIM(E16246&amp;""),'Référentiel Articles'!$A$2:$F$634,2,FALSE),""))</f>
      </c>
      <c r="D16246" s="83">
        <f>IF($E16246="","",IFERROR(VLOOKUP(TRIM(E16246&amp;""),'Référentiel Articles'!$A$2:$F$634,3,FALSE),""))</f>
      </c>
      <c r="E16246" s="81" t="str">
        <v/>
      </c>
      <c r="F16246" s="83">
        <f>IF($E16246="","",IFERROR(VLOOKUP(TRIM(E16246&amp;""),'Référentiel Articles'!$A$2:$F$634,4,FALSE),""))</f>
      </c>
      <c r="G16246" s="84">
        <f>IF($E16246="","",IFERROR(VLOOKUP(TRIM(E16246&amp;""),'Référentiel Articles'!$A$2:$F$634,5,FALSE),""))</f>
      </c>
      <c r="H16246" s="85" t="str">
        <v/>
      </c>
      <c r="I16246" s="84">
        <f>IF($E16246="","",IFERROR(VLOOKUP(TRIM(E16246&amp;""),'Référentiel Articles'!$A$2:$F$634,6,FALSE),""))</f>
      </c>
      <c r="J16246" s="90">
        <f>IF(OR($E16246="",$H16246=""),"",$H16246*$I16246)</f>
      </c>
      <c r="K16246" s="87" t="str">
        <v/>
      </c>
    </row>
    <row r="16247">
      <c r="A16247" s="74" t="str">
        <v/>
      </c>
      <c r="B16247" s="74" t="str">
        <v/>
      </c>
      <c r="C16247" s="75">
        <f>IF($E16247="","",IFERROR(VLOOKUP(TRIM(E16247&amp;""),'Référentiel Articles'!$A$2:$F$634,2,FALSE),""))</f>
      </c>
      <c r="D16247" s="75">
        <f>IF($E16247="","",IFERROR(VLOOKUP(TRIM(E16247&amp;""),'Référentiel Articles'!$A$2:$F$634,3,FALSE),""))</f>
      </c>
      <c r="E16247" s="74" t="str">
        <v/>
      </c>
      <c r="F16247" s="75">
        <f>IF($E16247="","",IFERROR(VLOOKUP(TRIM(E16247&amp;""),'Référentiel Articles'!$A$2:$F$634,4,FALSE),""))</f>
      </c>
      <c r="G16247" s="76">
        <f>IF($E16247="","",IFERROR(VLOOKUP(TRIM(E16247&amp;""),'Référentiel Articles'!$A$2:$F$634,5,FALSE),""))</f>
      </c>
      <c r="H16247" s="77" t="str">
        <v/>
      </c>
      <c r="I16247" s="76">
        <f>IF($E16247="","",IFERROR(VLOOKUP(TRIM(E16247&amp;""),'Référentiel Articles'!$A$2:$F$634,6,FALSE),""))</f>
      </c>
      <c r="J16247" s="78">
        <f>IF(OR($E16247="",$H16247=""),"",$H16247*$I16247)</f>
      </c>
      <c r="K16247" s="79" t="str">
        <v/>
      </c>
    </row>
    <row r="16248">
      <c r="A16248" s="81" t="str">
        <v/>
      </c>
      <c r="B16248" s="81" t="str">
        <v/>
      </c>
      <c r="C16248" s="83">
        <f>IF($E16248="","",IFERROR(VLOOKUP(TRIM(E16248&amp;""),'Référentiel Articles'!$A$2:$F$634,2,FALSE),""))</f>
      </c>
      <c r="D16248" s="83">
        <f>IF($E16248="","",IFERROR(VLOOKUP(TRIM(E16248&amp;""),'Référentiel Articles'!$A$2:$F$634,3,FALSE),""))</f>
      </c>
      <c r="E16248" s="81" t="str">
        <v/>
      </c>
      <c r="F16248" s="83">
        <f>IF($E16248="","",IFERROR(VLOOKUP(TRIM(E16248&amp;""),'Référentiel Articles'!$A$2:$F$634,4,FALSE),""))</f>
      </c>
      <c r="G16248" s="84">
        <f>IF($E16248="","",IFERROR(VLOOKUP(TRIM(E16248&amp;""),'Référentiel Articles'!$A$2:$F$634,5,FALSE),""))</f>
      </c>
      <c r="H16248" s="85" t="str">
        <v/>
      </c>
      <c r="I16248" s="84">
        <f>IF($E16248="","",IFERROR(VLOOKUP(TRIM(E16248&amp;""),'Référentiel Articles'!$A$2:$F$634,6,FALSE),""))</f>
      </c>
      <c r="J16248" s="90">
        <f>IF(OR($E16248="",$H16248=""),"",$H16248*$I16248)</f>
      </c>
      <c r="K16248" s="87" t="str">
        <v/>
      </c>
    </row>
    <row r="16249">
      <c r="A16249" s="74" t="str">
        <v/>
      </c>
      <c r="B16249" s="74" t="str">
        <v/>
      </c>
      <c r="C16249" s="75">
        <f>IF($E16249="","",IFERROR(VLOOKUP(TRIM(E16249&amp;""),'Référentiel Articles'!$A$2:$F$634,2,FALSE),""))</f>
      </c>
      <c r="D16249" s="75">
        <f>IF($E16249="","",IFERROR(VLOOKUP(TRIM(E16249&amp;""),'Référentiel Articles'!$A$2:$F$634,3,FALSE),""))</f>
      </c>
      <c r="E16249" s="74" t="str">
        <v/>
      </c>
      <c r="F16249" s="75">
        <f>IF($E16249="","",IFERROR(VLOOKUP(TRIM(E16249&amp;""),'Référentiel Articles'!$A$2:$F$634,4,FALSE),""))</f>
      </c>
      <c r="G16249" s="76">
        <f>IF($E16249="","",IFERROR(VLOOKUP(TRIM(E16249&amp;""),'Référentiel Articles'!$A$2:$F$634,5,FALSE),""))</f>
      </c>
      <c r="H16249" s="77" t="str">
        <v/>
      </c>
      <c r="I16249" s="76">
        <f>IF($E16249="","",IFERROR(VLOOKUP(TRIM(E16249&amp;""),'Référentiel Articles'!$A$2:$F$634,6,FALSE),""))</f>
      </c>
      <c r="J16249" s="78">
        <f>IF(OR($E16249="",$H16249=""),"",$H16249*$I16249)</f>
      </c>
      <c r="K16249" s="79" t="str">
        <v/>
      </c>
    </row>
    <row r="16250">
      <c r="A16250" s="81" t="str">
        <v/>
      </c>
      <c r="B16250" s="81" t="str">
        <v/>
      </c>
      <c r="C16250" s="83">
        <f>IF($E16250="","",IFERROR(VLOOKUP(TRIM(E16250&amp;""),'Référentiel Articles'!$A$2:$F$634,2,FALSE),""))</f>
      </c>
      <c r="D16250" s="83">
        <f>IF($E16250="","",IFERROR(VLOOKUP(TRIM(E16250&amp;""),'Référentiel Articles'!$A$2:$F$634,3,FALSE),""))</f>
      </c>
      <c r="E16250" s="81" t="str">
        <v/>
      </c>
      <c r="F16250" s="83">
        <f>IF($E16250="","",IFERROR(VLOOKUP(TRIM(E16250&amp;""),'Référentiel Articles'!$A$2:$F$634,4,FALSE),""))</f>
      </c>
      <c r="G16250" s="84">
        <f>IF($E16250="","",IFERROR(VLOOKUP(TRIM(E16250&amp;""),'Référentiel Articles'!$A$2:$F$634,5,FALSE),""))</f>
      </c>
      <c r="H16250" s="85" t="str">
        <v/>
      </c>
      <c r="I16250" s="84">
        <f>IF($E16250="","",IFERROR(VLOOKUP(TRIM(E16250&amp;""),'Référentiel Articles'!$A$2:$F$634,6,FALSE),""))</f>
      </c>
      <c r="J16250" s="90">
        <f>IF(OR($E16250="",$H16250=""),"",$H16250*$I16250)</f>
      </c>
      <c r="K16250" s="87" t="str">
        <v/>
      </c>
    </row>
    <row r="16251">
      <c r="A16251" s="74" t="str">
        <v/>
      </c>
      <c r="B16251" s="74" t="str">
        <v/>
      </c>
      <c r="C16251" s="75">
        <f>IF($E16251="","",IFERROR(VLOOKUP(TRIM(E16251&amp;""),'Référentiel Articles'!$A$2:$F$634,2,FALSE),""))</f>
      </c>
      <c r="D16251" s="75">
        <f>IF($E16251="","",IFERROR(VLOOKUP(TRIM(E16251&amp;""),'Référentiel Articles'!$A$2:$F$634,3,FALSE),""))</f>
      </c>
      <c r="E16251" s="74" t="str">
        <v/>
      </c>
      <c r="F16251" s="75">
        <f>IF($E16251="","",IFERROR(VLOOKUP(TRIM(E16251&amp;""),'Référentiel Articles'!$A$2:$F$634,4,FALSE),""))</f>
      </c>
      <c r="G16251" s="76">
        <f>IF($E16251="","",IFERROR(VLOOKUP(TRIM(E16251&amp;""),'Référentiel Articles'!$A$2:$F$634,5,FALSE),""))</f>
      </c>
      <c r="H16251" s="77" t="str">
        <v/>
      </c>
      <c r="I16251" s="76">
        <f>IF($E16251="","",IFERROR(VLOOKUP(TRIM(E16251&amp;""),'Référentiel Articles'!$A$2:$F$634,6,FALSE),""))</f>
      </c>
      <c r="J16251" s="78">
        <f>IF(OR($E16251="",$H16251=""),"",$H16251*$I16251)</f>
      </c>
      <c r="K16251" s="79" t="str">
        <v/>
      </c>
    </row>
    <row r="16252">
      <c r="A16252" s="81" t="str">
        <v/>
      </c>
      <c r="B16252" s="81" t="str">
        <v/>
      </c>
      <c r="C16252" s="83">
        <f>IF($E16252="","",IFERROR(VLOOKUP(TRIM(E16252&amp;""),'Référentiel Articles'!$A$2:$F$634,2,FALSE),""))</f>
      </c>
      <c r="D16252" s="83">
        <f>IF($E16252="","",IFERROR(VLOOKUP(TRIM(E16252&amp;""),'Référentiel Articles'!$A$2:$F$634,3,FALSE),""))</f>
      </c>
      <c r="E16252" s="81" t="str">
        <v/>
      </c>
      <c r="F16252" s="83">
        <f>IF($E16252="","",IFERROR(VLOOKUP(TRIM(E16252&amp;""),'Référentiel Articles'!$A$2:$F$634,4,FALSE),""))</f>
      </c>
      <c r="G16252" s="84">
        <f>IF($E16252="","",IFERROR(VLOOKUP(TRIM(E16252&amp;""),'Référentiel Articles'!$A$2:$F$634,5,FALSE),""))</f>
      </c>
      <c r="H16252" s="85" t="str">
        <v/>
      </c>
      <c r="I16252" s="84">
        <f>IF($E16252="","",IFERROR(VLOOKUP(TRIM(E16252&amp;""),'Référentiel Articles'!$A$2:$F$634,6,FALSE),""))</f>
      </c>
      <c r="J16252" s="90">
        <f>IF(OR($E16252="",$H16252=""),"",$H16252*$I16252)</f>
      </c>
      <c r="K16252" s="87" t="str">
        <v/>
      </c>
    </row>
    <row r="16253">
      <c r="A16253" s="74" t="str">
        <v/>
      </c>
      <c r="B16253" s="74" t="str">
        <v/>
      </c>
      <c r="C16253" s="75">
        <f>IF($E16253="","",IFERROR(VLOOKUP(TRIM(E16253&amp;""),'Référentiel Articles'!$A$2:$F$634,2,FALSE),""))</f>
      </c>
      <c r="D16253" s="75">
        <f>IF($E16253="","",IFERROR(VLOOKUP(TRIM(E16253&amp;""),'Référentiel Articles'!$A$2:$F$634,3,FALSE),""))</f>
      </c>
      <c r="E16253" s="74" t="str">
        <v/>
      </c>
      <c r="F16253" s="75">
        <f>IF($E16253="","",IFERROR(VLOOKUP(TRIM(E16253&amp;""),'Référentiel Articles'!$A$2:$F$634,4,FALSE),""))</f>
      </c>
      <c r="G16253" s="76">
        <f>IF($E16253="","",IFERROR(VLOOKUP(TRIM(E16253&amp;""),'Référentiel Articles'!$A$2:$F$634,5,FALSE),""))</f>
      </c>
      <c r="H16253" s="77" t="str">
        <v/>
      </c>
      <c r="I16253" s="76">
        <f>IF($E16253="","",IFERROR(VLOOKUP(TRIM(E16253&amp;""),'Référentiel Articles'!$A$2:$F$634,6,FALSE),""))</f>
      </c>
      <c r="J16253" s="78">
        <f>IF(OR($E16253="",$H16253=""),"",$H16253*$I16253)</f>
      </c>
      <c r="K16253" s="79" t="str">
        <v/>
      </c>
    </row>
    <row r="16254">
      <c r="A16254" s="81" t="str">
        <v/>
      </c>
      <c r="B16254" s="81" t="str">
        <v/>
      </c>
      <c r="C16254" s="83">
        <f>IF($E16254="","",IFERROR(VLOOKUP(TRIM(E16254&amp;""),'Référentiel Articles'!$A$2:$F$634,2,FALSE),""))</f>
      </c>
      <c r="D16254" s="83">
        <f>IF($E16254="","",IFERROR(VLOOKUP(TRIM(E16254&amp;""),'Référentiel Articles'!$A$2:$F$634,3,FALSE),""))</f>
      </c>
      <c r="E16254" s="81" t="str">
        <v/>
      </c>
      <c r="F16254" s="83">
        <f>IF($E16254="","",IFERROR(VLOOKUP(TRIM(E16254&amp;""),'Référentiel Articles'!$A$2:$F$634,4,FALSE),""))</f>
      </c>
      <c r="G16254" s="84">
        <f>IF($E16254="","",IFERROR(VLOOKUP(TRIM(E16254&amp;""),'Référentiel Articles'!$A$2:$F$634,5,FALSE),""))</f>
      </c>
      <c r="H16254" s="85" t="str">
        <v/>
      </c>
      <c r="I16254" s="84">
        <f>IF($E16254="","",IFERROR(VLOOKUP(TRIM(E16254&amp;""),'Référentiel Articles'!$A$2:$F$634,6,FALSE),""))</f>
      </c>
      <c r="J16254" s="90">
        <f>IF(OR($E16254="",$H16254=""),"",$H16254*$I16254)</f>
      </c>
      <c r="K16254" s="87" t="str">
        <v/>
      </c>
    </row>
    <row r="16255">
      <c r="A16255" s="74" t="str">
        <v/>
      </c>
      <c r="B16255" s="74" t="str">
        <v/>
      </c>
      <c r="C16255" s="75">
        <f>IF($E16255="","",IFERROR(VLOOKUP(TRIM(E16255&amp;""),'Référentiel Articles'!$A$2:$F$634,2,FALSE),""))</f>
      </c>
      <c r="D16255" s="75">
        <f>IF($E16255="","",IFERROR(VLOOKUP(TRIM(E16255&amp;""),'Référentiel Articles'!$A$2:$F$634,3,FALSE),""))</f>
      </c>
      <c r="E16255" s="74" t="str">
        <v/>
      </c>
      <c r="F16255" s="75">
        <f>IF($E16255="","",IFERROR(VLOOKUP(TRIM(E16255&amp;""),'Référentiel Articles'!$A$2:$F$634,4,FALSE),""))</f>
      </c>
      <c r="G16255" s="76">
        <f>IF($E16255="","",IFERROR(VLOOKUP(TRIM(E16255&amp;""),'Référentiel Articles'!$A$2:$F$634,5,FALSE),""))</f>
      </c>
      <c r="H16255" s="77" t="str">
        <v/>
      </c>
      <c r="I16255" s="76">
        <f>IF($E16255="","",IFERROR(VLOOKUP(TRIM(E16255&amp;""),'Référentiel Articles'!$A$2:$F$634,6,FALSE),""))</f>
      </c>
      <c r="J16255" s="78">
        <f>IF(OR($E16255="",$H16255=""),"",$H16255*$I16255)</f>
      </c>
      <c r="K16255" s="79" t="str">
        <v/>
      </c>
    </row>
    <row r="16256">
      <c r="A16256" s="81" t="str">
        <v/>
      </c>
      <c r="B16256" s="81" t="str">
        <v/>
      </c>
      <c r="C16256" s="83">
        <f>IF($E16256="","",IFERROR(VLOOKUP(TRIM(E16256&amp;""),'Référentiel Articles'!$A$2:$F$634,2,FALSE),""))</f>
      </c>
      <c r="D16256" s="83">
        <f>IF($E16256="","",IFERROR(VLOOKUP(TRIM(E16256&amp;""),'Référentiel Articles'!$A$2:$F$634,3,FALSE),""))</f>
      </c>
      <c r="E16256" s="81" t="str">
        <v/>
      </c>
      <c r="F16256" s="83">
        <f>IF($E16256="","",IFERROR(VLOOKUP(TRIM(E16256&amp;""),'Référentiel Articles'!$A$2:$F$634,4,FALSE),""))</f>
      </c>
      <c r="G16256" s="84">
        <f>IF($E16256="","",IFERROR(VLOOKUP(TRIM(E16256&amp;""),'Référentiel Articles'!$A$2:$F$634,5,FALSE),""))</f>
      </c>
      <c r="H16256" s="85" t="str">
        <v/>
      </c>
      <c r="I16256" s="84">
        <f>IF($E16256="","",IFERROR(VLOOKUP(TRIM(E16256&amp;""),'Référentiel Articles'!$A$2:$F$634,6,FALSE),""))</f>
      </c>
      <c r="J16256" s="90">
        <f>IF(OR($E16256="",$H16256=""),"",$H16256*$I16256)</f>
      </c>
      <c r="K16256" s="87" t="str">
        <v/>
      </c>
    </row>
    <row r="16257">
      <c r="A16257" s="74" t="str">
        <v/>
      </c>
      <c r="B16257" s="74" t="str">
        <v/>
      </c>
      <c r="C16257" s="75">
        <f>IF($E16257="","",IFERROR(VLOOKUP(TRIM(E16257&amp;""),'Référentiel Articles'!$A$2:$F$634,2,FALSE),""))</f>
      </c>
      <c r="D16257" s="75">
        <f>IF($E16257="","",IFERROR(VLOOKUP(TRIM(E16257&amp;""),'Référentiel Articles'!$A$2:$F$634,3,FALSE),""))</f>
      </c>
      <c r="E16257" s="74" t="str">
        <v/>
      </c>
      <c r="F16257" s="75">
        <f>IF($E16257="","",IFERROR(VLOOKUP(TRIM(E16257&amp;""),'Référentiel Articles'!$A$2:$F$634,4,FALSE),""))</f>
      </c>
      <c r="G16257" s="76">
        <f>IF($E16257="","",IFERROR(VLOOKUP(TRIM(E16257&amp;""),'Référentiel Articles'!$A$2:$F$634,5,FALSE),""))</f>
      </c>
      <c r="H16257" s="77" t="str">
        <v/>
      </c>
      <c r="I16257" s="76">
        <f>IF($E16257="","",IFERROR(VLOOKUP(TRIM(E16257&amp;""),'Référentiel Articles'!$A$2:$F$634,6,FALSE),""))</f>
      </c>
      <c r="J16257" s="78">
        <f>IF(OR($E16257="",$H16257=""),"",$H16257*$I16257)</f>
      </c>
      <c r="K16257" s="79" t="str">
        <v/>
      </c>
    </row>
    <row r="16258">
      <c r="A16258" s="81" t="str">
        <v/>
      </c>
      <c r="B16258" s="81" t="str">
        <v/>
      </c>
      <c r="C16258" s="83">
        <f>IF($E16258="","",IFERROR(VLOOKUP(TRIM(E16258&amp;""),'Référentiel Articles'!$A$2:$F$634,2,FALSE),""))</f>
      </c>
      <c r="D16258" s="83">
        <f>IF($E16258="","",IFERROR(VLOOKUP(TRIM(E16258&amp;""),'Référentiel Articles'!$A$2:$F$634,3,FALSE),""))</f>
      </c>
      <c r="E16258" s="81" t="str">
        <v/>
      </c>
      <c r="F16258" s="83">
        <f>IF($E16258="","",IFERROR(VLOOKUP(TRIM(E16258&amp;""),'Référentiel Articles'!$A$2:$F$634,4,FALSE),""))</f>
      </c>
      <c r="G16258" s="84">
        <f>IF($E16258="","",IFERROR(VLOOKUP(TRIM(E16258&amp;""),'Référentiel Articles'!$A$2:$F$634,5,FALSE),""))</f>
      </c>
      <c r="H16258" s="85" t="str">
        <v/>
      </c>
      <c r="I16258" s="84">
        <f>IF($E16258="","",IFERROR(VLOOKUP(TRIM(E16258&amp;""),'Référentiel Articles'!$A$2:$F$634,6,FALSE),""))</f>
      </c>
      <c r="J16258" s="90">
        <f>IF(OR($E16258="",$H16258=""),"",$H16258*$I16258)</f>
      </c>
      <c r="K16258" s="87" t="str">
        <v/>
      </c>
    </row>
    <row r="16259">
      <c r="A16259" s="74" t="str">
        <v/>
      </c>
      <c r="B16259" s="74" t="str">
        <v/>
      </c>
      <c r="C16259" s="75">
        <f>IF($E16259="","",IFERROR(VLOOKUP(TRIM(E16259&amp;""),'Référentiel Articles'!$A$2:$F$634,2,FALSE),""))</f>
      </c>
      <c r="D16259" s="75">
        <f>IF($E16259="","",IFERROR(VLOOKUP(TRIM(E16259&amp;""),'Référentiel Articles'!$A$2:$F$634,3,FALSE),""))</f>
      </c>
      <c r="E16259" s="74" t="str">
        <v/>
      </c>
      <c r="F16259" s="75">
        <f>IF($E16259="","",IFERROR(VLOOKUP(TRIM(E16259&amp;""),'Référentiel Articles'!$A$2:$F$634,4,FALSE),""))</f>
      </c>
      <c r="G16259" s="76">
        <f>IF($E16259="","",IFERROR(VLOOKUP(TRIM(E16259&amp;""),'Référentiel Articles'!$A$2:$F$634,5,FALSE),""))</f>
      </c>
      <c r="H16259" s="77" t="str">
        <v/>
      </c>
      <c r="I16259" s="76">
        <f>IF($E16259="","",IFERROR(VLOOKUP(TRIM(E16259&amp;""),'Référentiel Articles'!$A$2:$F$634,6,FALSE),""))</f>
      </c>
      <c r="J16259" s="78">
        <f>IF(OR($E16259="",$H16259=""),"",$H16259*$I16259)</f>
      </c>
      <c r="K16259" s="79" t="str">
        <v/>
      </c>
    </row>
    <row r="16260">
      <c r="A16260" s="81" t="str">
        <v/>
      </c>
      <c r="B16260" s="81" t="str">
        <v/>
      </c>
      <c r="C16260" s="83">
        <f>IF($E16260="","",IFERROR(VLOOKUP(TRIM(E16260&amp;""),'Référentiel Articles'!$A$2:$F$634,2,FALSE),""))</f>
      </c>
      <c r="D16260" s="83">
        <f>IF($E16260="","",IFERROR(VLOOKUP(TRIM(E16260&amp;""),'Référentiel Articles'!$A$2:$F$634,3,FALSE),""))</f>
      </c>
      <c r="E16260" s="81" t="str">
        <v/>
      </c>
      <c r="F16260" s="83">
        <f>IF($E16260="","",IFERROR(VLOOKUP(TRIM(E16260&amp;""),'Référentiel Articles'!$A$2:$F$634,4,FALSE),""))</f>
      </c>
      <c r="G16260" s="84">
        <f>IF($E16260="","",IFERROR(VLOOKUP(TRIM(E16260&amp;""),'Référentiel Articles'!$A$2:$F$634,5,FALSE),""))</f>
      </c>
      <c r="H16260" s="85" t="str">
        <v/>
      </c>
      <c r="I16260" s="84">
        <f>IF($E16260="","",IFERROR(VLOOKUP(TRIM(E16260&amp;""),'Référentiel Articles'!$A$2:$F$634,6,FALSE),""))</f>
      </c>
      <c r="J16260" s="90">
        <f>IF(OR($E16260="",$H16260=""),"",$H16260*$I16260)</f>
      </c>
      <c r="K16260" s="87" t="str">
        <v/>
      </c>
    </row>
    <row r="16261">
      <c r="A16261" s="74" t="str">
        <v/>
      </c>
      <c r="B16261" s="74" t="str">
        <v/>
      </c>
      <c r="C16261" s="75">
        <f>IF($E16261="","",IFERROR(VLOOKUP(TRIM(E16261&amp;""),'Référentiel Articles'!$A$2:$F$634,2,FALSE),""))</f>
      </c>
      <c r="D16261" s="75">
        <f>IF($E16261="","",IFERROR(VLOOKUP(TRIM(E16261&amp;""),'Référentiel Articles'!$A$2:$F$634,3,FALSE),""))</f>
      </c>
      <c r="E16261" s="74" t="str">
        <v/>
      </c>
      <c r="F16261" s="75">
        <f>IF($E16261="","",IFERROR(VLOOKUP(TRIM(E16261&amp;""),'Référentiel Articles'!$A$2:$F$634,4,FALSE),""))</f>
      </c>
      <c r="G16261" s="76">
        <f>IF($E16261="","",IFERROR(VLOOKUP(TRIM(E16261&amp;""),'Référentiel Articles'!$A$2:$F$634,5,FALSE),""))</f>
      </c>
      <c r="H16261" s="77" t="str">
        <v/>
      </c>
      <c r="I16261" s="76">
        <f>IF($E16261="","",IFERROR(VLOOKUP(TRIM(E16261&amp;""),'Référentiel Articles'!$A$2:$F$634,6,FALSE),""))</f>
      </c>
      <c r="J16261" s="78">
        <f>IF(OR($E16261="",$H16261=""),"",$H16261*$I16261)</f>
      </c>
      <c r="K16261" s="79" t="str">
        <v/>
      </c>
    </row>
    <row r="16262">
      <c r="A16262" s="81" t="str">
        <v/>
      </c>
      <c r="B16262" s="81" t="str">
        <v/>
      </c>
      <c r="C16262" s="83">
        <f>IF($E16262="","",IFERROR(VLOOKUP(TRIM(E16262&amp;""),'Référentiel Articles'!$A$2:$F$634,2,FALSE),""))</f>
      </c>
      <c r="D16262" s="83">
        <f>IF($E16262="","",IFERROR(VLOOKUP(TRIM(E16262&amp;""),'Référentiel Articles'!$A$2:$F$634,3,FALSE),""))</f>
      </c>
      <c r="E16262" s="81" t="str">
        <v/>
      </c>
      <c r="F16262" s="83">
        <f>IF($E16262="","",IFERROR(VLOOKUP(TRIM(E16262&amp;""),'Référentiel Articles'!$A$2:$F$634,4,FALSE),""))</f>
      </c>
      <c r="G16262" s="84">
        <f>IF($E16262="","",IFERROR(VLOOKUP(TRIM(E16262&amp;""),'Référentiel Articles'!$A$2:$F$634,5,FALSE),""))</f>
      </c>
      <c r="H16262" s="85" t="str">
        <v/>
      </c>
      <c r="I16262" s="84">
        <f>IF($E16262="","",IFERROR(VLOOKUP(TRIM(E16262&amp;""),'Référentiel Articles'!$A$2:$F$634,6,FALSE),""))</f>
      </c>
      <c r="J16262" s="90">
        <f>IF(OR($E16262="",$H16262=""),"",$H16262*$I16262)</f>
      </c>
      <c r="K16262" s="87" t="str">
        <v/>
      </c>
    </row>
    <row r="16263">
      <c r="A16263" s="74" t="str">
        <v/>
      </c>
      <c r="B16263" s="74" t="str">
        <v/>
      </c>
      <c r="C16263" s="75">
        <f>IF($E16263="","",IFERROR(VLOOKUP(TRIM(E16263&amp;""),'Référentiel Articles'!$A$2:$F$634,2,FALSE),""))</f>
      </c>
      <c r="D16263" s="75">
        <f>IF($E16263="","",IFERROR(VLOOKUP(TRIM(E16263&amp;""),'Référentiel Articles'!$A$2:$F$634,3,FALSE),""))</f>
      </c>
      <c r="E16263" s="74" t="str">
        <v/>
      </c>
      <c r="F16263" s="75">
        <f>IF($E16263="","",IFERROR(VLOOKUP(TRIM(E16263&amp;""),'Référentiel Articles'!$A$2:$F$634,4,FALSE),""))</f>
      </c>
      <c r="G16263" s="76">
        <f>IF($E16263="","",IFERROR(VLOOKUP(TRIM(E16263&amp;""),'Référentiel Articles'!$A$2:$F$634,5,FALSE),""))</f>
      </c>
      <c r="H16263" s="77" t="str">
        <v/>
      </c>
      <c r="I16263" s="76">
        <f>IF($E16263="","",IFERROR(VLOOKUP(TRIM(E16263&amp;""),'Référentiel Articles'!$A$2:$F$634,6,FALSE),""))</f>
      </c>
      <c r="J16263" s="78">
        <f>IF(OR($E16263="",$H16263=""),"",$H16263*$I16263)</f>
      </c>
      <c r="K16263" s="79" t="str">
        <v/>
      </c>
    </row>
    <row r="16264">
      <c r="A16264" s="81" t="str">
        <v/>
      </c>
      <c r="B16264" s="81" t="str">
        <v/>
      </c>
      <c r="C16264" s="83">
        <f>IF($E16264="","",IFERROR(VLOOKUP(TRIM(E16264&amp;""),'Référentiel Articles'!$A$2:$F$634,2,FALSE),""))</f>
      </c>
      <c r="D16264" s="83">
        <f>IF($E16264="","",IFERROR(VLOOKUP(TRIM(E16264&amp;""),'Référentiel Articles'!$A$2:$F$634,3,FALSE),""))</f>
      </c>
      <c r="E16264" s="81" t="str">
        <v/>
      </c>
      <c r="F16264" s="83">
        <f>IF($E16264="","",IFERROR(VLOOKUP(TRIM(E16264&amp;""),'Référentiel Articles'!$A$2:$F$634,4,FALSE),""))</f>
      </c>
      <c r="G16264" s="84">
        <f>IF($E16264="","",IFERROR(VLOOKUP(TRIM(E16264&amp;""),'Référentiel Articles'!$A$2:$F$634,5,FALSE),""))</f>
      </c>
      <c r="H16264" s="85" t="str">
        <v/>
      </c>
      <c r="I16264" s="84">
        <f>IF($E16264="","",IFERROR(VLOOKUP(TRIM(E16264&amp;""),'Référentiel Articles'!$A$2:$F$634,6,FALSE),""))</f>
      </c>
      <c r="J16264" s="90">
        <f>IF(OR($E16264="",$H16264=""),"",$H16264*$I16264)</f>
      </c>
      <c r="K16264" s="87" t="str">
        <v/>
      </c>
    </row>
    <row r="16265">
      <c r="A16265" s="74" t="str">
        <v/>
      </c>
      <c r="B16265" s="74" t="str">
        <v/>
      </c>
      <c r="C16265" s="75">
        <f>IF($E16265="","",IFERROR(VLOOKUP(TRIM(E16265&amp;""),'Référentiel Articles'!$A$2:$F$634,2,FALSE),""))</f>
      </c>
      <c r="D16265" s="75">
        <f>IF($E16265="","",IFERROR(VLOOKUP(TRIM(E16265&amp;""),'Référentiel Articles'!$A$2:$F$634,3,FALSE),""))</f>
      </c>
      <c r="E16265" s="74" t="str">
        <v/>
      </c>
      <c r="F16265" s="75">
        <f>IF($E16265="","",IFERROR(VLOOKUP(TRIM(E16265&amp;""),'Référentiel Articles'!$A$2:$F$634,4,FALSE),""))</f>
      </c>
      <c r="G16265" s="76">
        <f>IF($E16265="","",IFERROR(VLOOKUP(TRIM(E16265&amp;""),'Référentiel Articles'!$A$2:$F$634,5,FALSE),""))</f>
      </c>
      <c r="H16265" s="77" t="str">
        <v/>
      </c>
      <c r="I16265" s="76">
        <f>IF($E16265="","",IFERROR(VLOOKUP(TRIM(E16265&amp;""),'Référentiel Articles'!$A$2:$F$634,6,FALSE),""))</f>
      </c>
      <c r="J16265" s="78">
        <f>IF(OR($E16265="",$H16265=""),"",$H16265*$I16265)</f>
      </c>
      <c r="K16265" s="79" t="str">
        <v/>
      </c>
    </row>
    <row r="16266">
      <c r="A16266" s="81" t="str">
        <v/>
      </c>
      <c r="B16266" s="81" t="str">
        <v/>
      </c>
      <c r="C16266" s="83">
        <f>IF($E16266="","",IFERROR(VLOOKUP(TRIM(E16266&amp;""),'Référentiel Articles'!$A$2:$F$634,2,FALSE),""))</f>
      </c>
      <c r="D16266" s="83">
        <f>IF($E16266="","",IFERROR(VLOOKUP(TRIM(E16266&amp;""),'Référentiel Articles'!$A$2:$F$634,3,FALSE),""))</f>
      </c>
      <c r="E16266" s="81" t="str">
        <v/>
      </c>
      <c r="F16266" s="83">
        <f>IF($E16266="","",IFERROR(VLOOKUP(TRIM(E16266&amp;""),'Référentiel Articles'!$A$2:$F$634,4,FALSE),""))</f>
      </c>
      <c r="G16266" s="84">
        <f>IF($E16266="","",IFERROR(VLOOKUP(TRIM(E16266&amp;""),'Référentiel Articles'!$A$2:$F$634,5,FALSE),""))</f>
      </c>
      <c r="H16266" s="85" t="str">
        <v/>
      </c>
      <c r="I16266" s="84">
        <f>IF($E16266="","",IFERROR(VLOOKUP(TRIM(E16266&amp;""),'Référentiel Articles'!$A$2:$F$634,6,FALSE),""))</f>
      </c>
      <c r="J16266" s="90">
        <f>IF(OR($E16266="",$H16266=""),"",$H16266*$I16266)</f>
      </c>
      <c r="K16266" s="87" t="str">
        <v/>
      </c>
    </row>
    <row r="16267">
      <c r="A16267" s="74" t="str">
        <v/>
      </c>
      <c r="B16267" s="74" t="str">
        <v/>
      </c>
      <c r="C16267" s="75">
        <f>IF($E16267="","",IFERROR(VLOOKUP(TRIM(E16267&amp;""),'Référentiel Articles'!$A$2:$F$634,2,FALSE),""))</f>
      </c>
      <c r="D16267" s="75">
        <f>IF($E16267="","",IFERROR(VLOOKUP(TRIM(E16267&amp;""),'Référentiel Articles'!$A$2:$F$634,3,FALSE),""))</f>
      </c>
      <c r="E16267" s="74" t="str">
        <v/>
      </c>
      <c r="F16267" s="75">
        <f>IF($E16267="","",IFERROR(VLOOKUP(TRIM(E16267&amp;""),'Référentiel Articles'!$A$2:$F$634,4,FALSE),""))</f>
      </c>
      <c r="G16267" s="76">
        <f>IF($E16267="","",IFERROR(VLOOKUP(TRIM(E16267&amp;""),'Référentiel Articles'!$A$2:$F$634,5,FALSE),""))</f>
      </c>
      <c r="H16267" s="77" t="str">
        <v/>
      </c>
      <c r="I16267" s="76">
        <f>IF($E16267="","",IFERROR(VLOOKUP(TRIM(E16267&amp;""),'Référentiel Articles'!$A$2:$F$634,6,FALSE),""))</f>
      </c>
      <c r="J16267" s="78">
        <f>IF(OR($E16267="",$H16267=""),"",$H16267*$I16267)</f>
      </c>
      <c r="K16267" s="79" t="str">
        <v/>
      </c>
    </row>
    <row r="16268">
      <c r="A16268" s="81" t="str">
        <v/>
      </c>
      <c r="B16268" s="81" t="str">
        <v/>
      </c>
      <c r="C16268" s="83">
        <f>IF($E16268="","",IFERROR(VLOOKUP(TRIM(E16268&amp;""),'Référentiel Articles'!$A$2:$F$634,2,FALSE),""))</f>
      </c>
      <c r="D16268" s="83">
        <f>IF($E16268="","",IFERROR(VLOOKUP(TRIM(E16268&amp;""),'Référentiel Articles'!$A$2:$F$634,3,FALSE),""))</f>
      </c>
      <c r="E16268" s="81" t="str">
        <v/>
      </c>
      <c r="F16268" s="83">
        <f>IF($E16268="","",IFERROR(VLOOKUP(TRIM(E16268&amp;""),'Référentiel Articles'!$A$2:$F$634,4,FALSE),""))</f>
      </c>
      <c r="G16268" s="84">
        <f>IF($E16268="","",IFERROR(VLOOKUP(TRIM(E16268&amp;""),'Référentiel Articles'!$A$2:$F$634,5,FALSE),""))</f>
      </c>
      <c r="H16268" s="85" t="str">
        <v/>
      </c>
      <c r="I16268" s="84">
        <f>IF($E16268="","",IFERROR(VLOOKUP(TRIM(E16268&amp;""),'Référentiel Articles'!$A$2:$F$634,6,FALSE),""))</f>
      </c>
      <c r="J16268" s="90">
        <f>IF(OR($E16268="",$H16268=""),"",$H16268*$I16268)</f>
      </c>
      <c r="K16268" s="87" t="str">
        <v/>
      </c>
    </row>
    <row r="16269">
      <c r="A16269" s="74" t="str">
        <v/>
      </c>
      <c r="B16269" s="74" t="str">
        <v/>
      </c>
      <c r="C16269" s="75">
        <f>IF($E16269="","",IFERROR(VLOOKUP(TRIM(E16269&amp;""),'Référentiel Articles'!$A$2:$F$634,2,FALSE),""))</f>
      </c>
      <c r="D16269" s="75">
        <f>IF($E16269="","",IFERROR(VLOOKUP(TRIM(E16269&amp;""),'Référentiel Articles'!$A$2:$F$634,3,FALSE),""))</f>
      </c>
      <c r="E16269" s="74" t="str">
        <v/>
      </c>
      <c r="F16269" s="75">
        <f>IF($E16269="","",IFERROR(VLOOKUP(TRIM(E16269&amp;""),'Référentiel Articles'!$A$2:$F$634,4,FALSE),""))</f>
      </c>
      <c r="G16269" s="76">
        <f>IF($E16269="","",IFERROR(VLOOKUP(TRIM(E16269&amp;""),'Référentiel Articles'!$A$2:$F$634,5,FALSE),""))</f>
      </c>
      <c r="H16269" s="77" t="str">
        <v/>
      </c>
      <c r="I16269" s="76">
        <f>IF($E16269="","",IFERROR(VLOOKUP(TRIM(E16269&amp;""),'Référentiel Articles'!$A$2:$F$634,6,FALSE),""))</f>
      </c>
      <c r="J16269" s="78">
        <f>IF(OR($E16269="",$H16269=""),"",$H16269*$I16269)</f>
      </c>
      <c r="K16269" s="79" t="str">
        <v/>
      </c>
    </row>
    <row r="16270">
      <c r="A16270" s="81" t="str">
        <v/>
      </c>
      <c r="B16270" s="81" t="str">
        <v/>
      </c>
      <c r="C16270" s="83">
        <f>IF($E16270="","",IFERROR(VLOOKUP(TRIM(E16270&amp;""),'Référentiel Articles'!$A$2:$F$634,2,FALSE),""))</f>
      </c>
      <c r="D16270" s="83">
        <f>IF($E16270="","",IFERROR(VLOOKUP(TRIM(E16270&amp;""),'Référentiel Articles'!$A$2:$F$634,3,FALSE),""))</f>
      </c>
      <c r="E16270" s="81" t="str">
        <v/>
      </c>
      <c r="F16270" s="83">
        <f>IF($E16270="","",IFERROR(VLOOKUP(TRIM(E16270&amp;""),'Référentiel Articles'!$A$2:$F$634,4,FALSE),""))</f>
      </c>
      <c r="G16270" s="84">
        <f>IF($E16270="","",IFERROR(VLOOKUP(TRIM(E16270&amp;""),'Référentiel Articles'!$A$2:$F$634,5,FALSE),""))</f>
      </c>
      <c r="H16270" s="85" t="str">
        <v/>
      </c>
      <c r="I16270" s="84">
        <f>IF($E16270="","",IFERROR(VLOOKUP(TRIM(E16270&amp;""),'Référentiel Articles'!$A$2:$F$634,6,FALSE),""))</f>
      </c>
      <c r="J16270" s="90">
        <f>IF(OR($E16270="",$H16270=""),"",$H16270*$I16270)</f>
      </c>
      <c r="K16270" s="87" t="str">
        <v/>
      </c>
    </row>
    <row r="16271">
      <c r="A16271" s="74" t="str">
        <v/>
      </c>
      <c r="B16271" s="74" t="str">
        <v/>
      </c>
      <c r="C16271" s="75">
        <f>IF($E16271="","",IFERROR(VLOOKUP(TRIM(E16271&amp;""),'Référentiel Articles'!$A$2:$F$634,2,FALSE),""))</f>
      </c>
      <c r="D16271" s="75">
        <f>IF($E16271="","",IFERROR(VLOOKUP(TRIM(E16271&amp;""),'Référentiel Articles'!$A$2:$F$634,3,FALSE),""))</f>
      </c>
      <c r="E16271" s="74" t="str">
        <v/>
      </c>
      <c r="F16271" s="75">
        <f>IF($E16271="","",IFERROR(VLOOKUP(TRIM(E16271&amp;""),'Référentiel Articles'!$A$2:$F$634,4,FALSE),""))</f>
      </c>
      <c r="G16271" s="76">
        <f>IF($E16271="","",IFERROR(VLOOKUP(TRIM(E16271&amp;""),'Référentiel Articles'!$A$2:$F$634,5,FALSE),""))</f>
      </c>
      <c r="H16271" s="77" t="str">
        <v/>
      </c>
      <c r="I16271" s="76">
        <f>IF($E16271="","",IFERROR(VLOOKUP(TRIM(E16271&amp;""),'Référentiel Articles'!$A$2:$F$634,6,FALSE),""))</f>
      </c>
      <c r="J16271" s="78">
        <f>IF(OR($E16271="",$H16271=""),"",$H16271*$I16271)</f>
      </c>
      <c r="K16271" s="79" t="str">
        <v/>
      </c>
    </row>
    <row r="16272">
      <c r="A16272" s="81" t="str">
        <v/>
      </c>
      <c r="B16272" s="81" t="str">
        <v/>
      </c>
      <c r="C16272" s="83">
        <f>IF($E16272="","",IFERROR(VLOOKUP(TRIM(E16272&amp;""),'Référentiel Articles'!$A$2:$F$634,2,FALSE),""))</f>
      </c>
      <c r="D16272" s="83">
        <f>IF($E16272="","",IFERROR(VLOOKUP(TRIM(E16272&amp;""),'Référentiel Articles'!$A$2:$F$634,3,FALSE),""))</f>
      </c>
      <c r="E16272" s="81" t="str">
        <v/>
      </c>
      <c r="F16272" s="83">
        <f>IF($E16272="","",IFERROR(VLOOKUP(TRIM(E16272&amp;""),'Référentiel Articles'!$A$2:$F$634,4,FALSE),""))</f>
      </c>
      <c r="G16272" s="84">
        <f>IF($E16272="","",IFERROR(VLOOKUP(TRIM(E16272&amp;""),'Référentiel Articles'!$A$2:$F$634,5,FALSE),""))</f>
      </c>
      <c r="H16272" s="85" t="str">
        <v/>
      </c>
      <c r="I16272" s="84">
        <f>IF($E16272="","",IFERROR(VLOOKUP(TRIM(E16272&amp;""),'Référentiel Articles'!$A$2:$F$634,6,FALSE),""))</f>
      </c>
      <c r="J16272" s="90">
        <f>IF(OR($E16272="",$H16272=""),"",$H16272*$I16272)</f>
      </c>
      <c r="K16272" s="87" t="str">
        <v/>
      </c>
    </row>
    <row r="16273">
      <c r="A16273" s="74" t="str">
        <v/>
      </c>
      <c r="B16273" s="74" t="str">
        <v/>
      </c>
      <c r="C16273" s="75">
        <f>IF($E16273="","",IFERROR(VLOOKUP(TRIM(E16273&amp;""),'Référentiel Articles'!$A$2:$F$634,2,FALSE),""))</f>
      </c>
      <c r="D16273" s="75">
        <f>IF($E16273="","",IFERROR(VLOOKUP(TRIM(E16273&amp;""),'Référentiel Articles'!$A$2:$F$634,3,FALSE),""))</f>
      </c>
      <c r="E16273" s="74" t="str">
        <v/>
      </c>
      <c r="F16273" s="75">
        <f>IF($E16273="","",IFERROR(VLOOKUP(TRIM(E16273&amp;""),'Référentiel Articles'!$A$2:$F$634,4,FALSE),""))</f>
      </c>
      <c r="G16273" s="76">
        <f>IF($E16273="","",IFERROR(VLOOKUP(TRIM(E16273&amp;""),'Référentiel Articles'!$A$2:$F$634,5,FALSE),""))</f>
      </c>
      <c r="H16273" s="77" t="str">
        <v/>
      </c>
      <c r="I16273" s="76">
        <f>IF($E16273="","",IFERROR(VLOOKUP(TRIM(E16273&amp;""),'Référentiel Articles'!$A$2:$F$634,6,FALSE),""))</f>
      </c>
      <c r="J16273" s="78">
        <f>IF(OR($E16273="",$H16273=""),"",$H16273*$I16273)</f>
      </c>
      <c r="K16273" s="79" t="str">
        <v/>
      </c>
    </row>
    <row r="16274">
      <c r="A16274" s="81" t="str">
        <v/>
      </c>
      <c r="B16274" s="81" t="str">
        <v/>
      </c>
      <c r="C16274" s="83">
        <f>IF($E16274="","",IFERROR(VLOOKUP(TRIM(E16274&amp;""),'Référentiel Articles'!$A$2:$F$634,2,FALSE),""))</f>
      </c>
      <c r="D16274" s="83">
        <f>IF($E16274="","",IFERROR(VLOOKUP(TRIM(E16274&amp;""),'Référentiel Articles'!$A$2:$F$634,3,FALSE),""))</f>
      </c>
      <c r="E16274" s="81" t="str">
        <v/>
      </c>
      <c r="F16274" s="83">
        <f>IF($E16274="","",IFERROR(VLOOKUP(TRIM(E16274&amp;""),'Référentiel Articles'!$A$2:$F$634,4,FALSE),""))</f>
      </c>
      <c r="G16274" s="84">
        <f>IF($E16274="","",IFERROR(VLOOKUP(TRIM(E16274&amp;""),'Référentiel Articles'!$A$2:$F$634,5,FALSE),""))</f>
      </c>
      <c r="H16274" s="85" t="str">
        <v/>
      </c>
      <c r="I16274" s="84">
        <f>IF($E16274="","",IFERROR(VLOOKUP(TRIM(E16274&amp;""),'Référentiel Articles'!$A$2:$F$634,6,FALSE),""))</f>
      </c>
      <c r="J16274" s="90">
        <f>IF(OR($E16274="",$H16274=""),"",$H16274*$I16274)</f>
      </c>
      <c r="K16274" s="87" t="str">
        <v/>
      </c>
    </row>
    <row r="16275">
      <c r="A16275" s="74" t="str">
        <v/>
      </c>
      <c r="B16275" s="74" t="str">
        <v/>
      </c>
      <c r="C16275" s="75">
        <f>IF($E16275="","",IFERROR(VLOOKUP(TRIM(E16275&amp;""),'Référentiel Articles'!$A$2:$F$634,2,FALSE),""))</f>
      </c>
      <c r="D16275" s="75">
        <f>IF($E16275="","",IFERROR(VLOOKUP(TRIM(E16275&amp;""),'Référentiel Articles'!$A$2:$F$634,3,FALSE),""))</f>
      </c>
      <c r="E16275" s="74" t="str">
        <v/>
      </c>
      <c r="F16275" s="75">
        <f>IF($E16275="","",IFERROR(VLOOKUP(TRIM(E16275&amp;""),'Référentiel Articles'!$A$2:$F$634,4,FALSE),""))</f>
      </c>
      <c r="G16275" s="76">
        <f>IF($E16275="","",IFERROR(VLOOKUP(TRIM(E16275&amp;""),'Référentiel Articles'!$A$2:$F$634,5,FALSE),""))</f>
      </c>
      <c r="H16275" s="77" t="str">
        <v/>
      </c>
      <c r="I16275" s="76">
        <f>IF($E16275="","",IFERROR(VLOOKUP(TRIM(E16275&amp;""),'Référentiel Articles'!$A$2:$F$634,6,FALSE),""))</f>
      </c>
      <c r="J16275" s="78">
        <f>IF(OR($E16275="",$H16275=""),"",$H16275*$I16275)</f>
      </c>
      <c r="K16275" s="79" t="str">
        <v/>
      </c>
    </row>
    <row r="16276">
      <c r="A16276" s="81" t="str">
        <v/>
      </c>
      <c r="B16276" s="81" t="str">
        <v/>
      </c>
      <c r="C16276" s="83">
        <f>IF($E16276="","",IFERROR(VLOOKUP(TRIM(E16276&amp;""),'Référentiel Articles'!$A$2:$F$634,2,FALSE),""))</f>
      </c>
      <c r="D16276" s="83">
        <f>IF($E16276="","",IFERROR(VLOOKUP(TRIM(E16276&amp;""),'Référentiel Articles'!$A$2:$F$634,3,FALSE),""))</f>
      </c>
      <c r="E16276" s="81" t="str">
        <v/>
      </c>
      <c r="F16276" s="83">
        <f>IF($E16276="","",IFERROR(VLOOKUP(TRIM(E16276&amp;""),'Référentiel Articles'!$A$2:$F$634,4,FALSE),""))</f>
      </c>
      <c r="G16276" s="84">
        <f>IF($E16276="","",IFERROR(VLOOKUP(TRIM(E16276&amp;""),'Référentiel Articles'!$A$2:$F$634,5,FALSE),""))</f>
      </c>
      <c r="H16276" s="85" t="str">
        <v/>
      </c>
      <c r="I16276" s="84">
        <f>IF($E16276="","",IFERROR(VLOOKUP(TRIM(E16276&amp;""),'Référentiel Articles'!$A$2:$F$634,6,FALSE),""))</f>
      </c>
      <c r="J16276" s="90">
        <f>IF(OR($E16276="",$H16276=""),"",$H16276*$I16276)</f>
      </c>
      <c r="K16276" s="87" t="str">
        <v/>
      </c>
    </row>
    <row r="16277">
      <c r="A16277" s="74" t="str">
        <v/>
      </c>
      <c r="B16277" s="74" t="str">
        <v/>
      </c>
      <c r="C16277" s="75">
        <f>IF($E16277="","",IFERROR(VLOOKUP(TRIM(E16277&amp;""),'Référentiel Articles'!$A$2:$F$634,2,FALSE),""))</f>
      </c>
      <c r="D16277" s="75">
        <f>IF($E16277="","",IFERROR(VLOOKUP(TRIM(E16277&amp;""),'Référentiel Articles'!$A$2:$F$634,3,FALSE),""))</f>
      </c>
      <c r="E16277" s="74" t="str">
        <v/>
      </c>
      <c r="F16277" s="75">
        <f>IF($E16277="","",IFERROR(VLOOKUP(TRIM(E16277&amp;""),'Référentiel Articles'!$A$2:$F$634,4,FALSE),""))</f>
      </c>
      <c r="G16277" s="76">
        <f>IF($E16277="","",IFERROR(VLOOKUP(TRIM(E16277&amp;""),'Référentiel Articles'!$A$2:$F$634,5,FALSE),""))</f>
      </c>
      <c r="H16277" s="77" t="str">
        <v/>
      </c>
      <c r="I16277" s="76">
        <f>IF($E16277="","",IFERROR(VLOOKUP(TRIM(E16277&amp;""),'Référentiel Articles'!$A$2:$F$634,6,FALSE),""))</f>
      </c>
      <c r="J16277" s="78">
        <f>IF(OR($E16277="",$H16277=""),"",$H16277*$I16277)</f>
      </c>
      <c r="K16277" s="79" t="str">
        <v/>
      </c>
    </row>
    <row r="16278">
      <c r="A16278" s="81" t="str">
        <v/>
      </c>
      <c r="B16278" s="81" t="str">
        <v/>
      </c>
      <c r="C16278" s="83">
        <f>IF($E16278="","",IFERROR(VLOOKUP(TRIM(E16278&amp;""),'Référentiel Articles'!$A$2:$F$634,2,FALSE),""))</f>
      </c>
      <c r="D16278" s="83">
        <f>IF($E16278="","",IFERROR(VLOOKUP(TRIM(E16278&amp;""),'Référentiel Articles'!$A$2:$F$634,3,FALSE),""))</f>
      </c>
      <c r="E16278" s="81" t="str">
        <v/>
      </c>
      <c r="F16278" s="83">
        <f>IF($E16278="","",IFERROR(VLOOKUP(TRIM(E16278&amp;""),'Référentiel Articles'!$A$2:$F$634,4,FALSE),""))</f>
      </c>
      <c r="G16278" s="84">
        <f>IF($E16278="","",IFERROR(VLOOKUP(TRIM(E16278&amp;""),'Référentiel Articles'!$A$2:$F$634,5,FALSE),""))</f>
      </c>
      <c r="H16278" s="85" t="str">
        <v/>
      </c>
      <c r="I16278" s="84">
        <f>IF($E16278="","",IFERROR(VLOOKUP(TRIM(E16278&amp;""),'Référentiel Articles'!$A$2:$F$634,6,FALSE),""))</f>
      </c>
      <c r="J16278" s="90">
        <f>IF(OR($E16278="",$H16278=""),"",$H16278*$I16278)</f>
      </c>
      <c r="K16278" s="87" t="str">
        <v/>
      </c>
    </row>
    <row r="16279">
      <c r="A16279" s="74" t="str">
        <v/>
      </c>
      <c r="B16279" s="74" t="str">
        <v/>
      </c>
      <c r="C16279" s="75">
        <f>IF($E16279="","",IFERROR(VLOOKUP(TRIM(E16279&amp;""),'Référentiel Articles'!$A$2:$F$634,2,FALSE),""))</f>
      </c>
      <c r="D16279" s="75">
        <f>IF($E16279="","",IFERROR(VLOOKUP(TRIM(E16279&amp;""),'Référentiel Articles'!$A$2:$F$634,3,FALSE),""))</f>
      </c>
      <c r="E16279" s="74" t="str">
        <v/>
      </c>
      <c r="F16279" s="75">
        <f>IF($E16279="","",IFERROR(VLOOKUP(TRIM(E16279&amp;""),'Référentiel Articles'!$A$2:$F$634,4,FALSE),""))</f>
      </c>
      <c r="G16279" s="76">
        <f>IF($E16279="","",IFERROR(VLOOKUP(TRIM(E16279&amp;""),'Référentiel Articles'!$A$2:$F$634,5,FALSE),""))</f>
      </c>
      <c r="H16279" s="77" t="str">
        <v/>
      </c>
      <c r="I16279" s="76">
        <f>IF($E16279="","",IFERROR(VLOOKUP(TRIM(E16279&amp;""),'Référentiel Articles'!$A$2:$F$634,6,FALSE),""))</f>
      </c>
      <c r="J16279" s="78">
        <f>IF(OR($E16279="",$H16279=""),"",$H16279*$I16279)</f>
      </c>
      <c r="K16279" s="79" t="str">
        <v/>
      </c>
    </row>
    <row r="16280">
      <c r="A16280" s="81" t="str">
        <v/>
      </c>
      <c r="B16280" s="81" t="str">
        <v/>
      </c>
      <c r="C16280" s="83">
        <f>IF($E16280="","",IFERROR(VLOOKUP(TRIM(E16280&amp;""),'Référentiel Articles'!$A$2:$F$634,2,FALSE),""))</f>
      </c>
      <c r="D16280" s="83">
        <f>IF($E16280="","",IFERROR(VLOOKUP(TRIM(E16280&amp;""),'Référentiel Articles'!$A$2:$F$634,3,FALSE),""))</f>
      </c>
      <c r="E16280" s="81" t="str">
        <v/>
      </c>
      <c r="F16280" s="83">
        <f>IF($E16280="","",IFERROR(VLOOKUP(TRIM(E16280&amp;""),'Référentiel Articles'!$A$2:$F$634,4,FALSE),""))</f>
      </c>
      <c r="G16280" s="84">
        <f>IF($E16280="","",IFERROR(VLOOKUP(TRIM(E16280&amp;""),'Référentiel Articles'!$A$2:$F$634,5,FALSE),""))</f>
      </c>
      <c r="H16280" s="85" t="str">
        <v/>
      </c>
      <c r="I16280" s="84">
        <f>IF($E16280="","",IFERROR(VLOOKUP(TRIM(E16280&amp;""),'Référentiel Articles'!$A$2:$F$634,6,FALSE),""))</f>
      </c>
      <c r="J16280" s="90">
        <f>IF(OR($E16280="",$H16280=""),"",$H16280*$I16280)</f>
      </c>
      <c r="K16280" s="87" t="str">
        <v/>
      </c>
    </row>
    <row r="16281">
      <c r="A16281" s="74" t="str">
        <v/>
      </c>
      <c r="B16281" s="74" t="str">
        <v/>
      </c>
      <c r="C16281" s="75">
        <f>IF($E16281="","",IFERROR(VLOOKUP(TRIM(E16281&amp;""),'Référentiel Articles'!$A$2:$F$634,2,FALSE),""))</f>
      </c>
      <c r="D16281" s="75">
        <f>IF($E16281="","",IFERROR(VLOOKUP(TRIM(E16281&amp;""),'Référentiel Articles'!$A$2:$F$634,3,FALSE),""))</f>
      </c>
      <c r="E16281" s="74" t="str">
        <v/>
      </c>
      <c r="F16281" s="75">
        <f>IF($E16281="","",IFERROR(VLOOKUP(TRIM(E16281&amp;""),'Référentiel Articles'!$A$2:$F$634,4,FALSE),""))</f>
      </c>
      <c r="G16281" s="76">
        <f>IF($E16281="","",IFERROR(VLOOKUP(TRIM(E16281&amp;""),'Référentiel Articles'!$A$2:$F$634,5,FALSE),""))</f>
      </c>
      <c r="H16281" s="77" t="str">
        <v/>
      </c>
      <c r="I16281" s="76">
        <f>IF($E16281="","",IFERROR(VLOOKUP(TRIM(E16281&amp;""),'Référentiel Articles'!$A$2:$F$634,6,FALSE),""))</f>
      </c>
      <c r="J16281" s="78">
        <f>IF(OR($E16281="",$H16281=""),"",$H16281*$I16281)</f>
      </c>
      <c r="K16281" s="79" t="str">
        <v/>
      </c>
    </row>
    <row r="16282">
      <c r="A16282" s="81" t="str">
        <v/>
      </c>
      <c r="B16282" s="81" t="str">
        <v/>
      </c>
      <c r="C16282" s="83">
        <f>IF($E16282="","",IFERROR(VLOOKUP(TRIM(E16282&amp;""),'Référentiel Articles'!$A$2:$F$634,2,FALSE),""))</f>
      </c>
      <c r="D16282" s="83">
        <f>IF($E16282="","",IFERROR(VLOOKUP(TRIM(E16282&amp;""),'Référentiel Articles'!$A$2:$F$634,3,FALSE),""))</f>
      </c>
      <c r="E16282" s="81" t="str">
        <v/>
      </c>
      <c r="F16282" s="83">
        <f>IF($E16282="","",IFERROR(VLOOKUP(TRIM(E16282&amp;""),'Référentiel Articles'!$A$2:$F$634,4,FALSE),""))</f>
      </c>
      <c r="G16282" s="84">
        <f>IF($E16282="","",IFERROR(VLOOKUP(TRIM(E16282&amp;""),'Référentiel Articles'!$A$2:$F$634,5,FALSE),""))</f>
      </c>
      <c r="H16282" s="85" t="str">
        <v/>
      </c>
      <c r="I16282" s="84">
        <f>IF($E16282="","",IFERROR(VLOOKUP(TRIM(E16282&amp;""),'Référentiel Articles'!$A$2:$F$634,6,FALSE),""))</f>
      </c>
      <c r="J16282" s="90">
        <f>IF(OR($E16282="",$H16282=""),"",$H16282*$I16282)</f>
      </c>
      <c r="K16282" s="87" t="str">
        <v/>
      </c>
    </row>
    <row r="16283">
      <c r="A16283" s="74" t="str">
        <v/>
      </c>
      <c r="B16283" s="74" t="str">
        <v/>
      </c>
      <c r="C16283" s="75">
        <f>IF($E16283="","",IFERROR(VLOOKUP(TRIM(E16283&amp;""),'Référentiel Articles'!$A$2:$F$634,2,FALSE),""))</f>
      </c>
      <c r="D16283" s="75">
        <f>IF($E16283="","",IFERROR(VLOOKUP(TRIM(E16283&amp;""),'Référentiel Articles'!$A$2:$F$634,3,FALSE),""))</f>
      </c>
      <c r="E16283" s="74" t="str">
        <v/>
      </c>
      <c r="F16283" s="75">
        <f>IF($E16283="","",IFERROR(VLOOKUP(TRIM(E16283&amp;""),'Référentiel Articles'!$A$2:$F$634,4,FALSE),""))</f>
      </c>
      <c r="G16283" s="76">
        <f>IF($E16283="","",IFERROR(VLOOKUP(TRIM(E16283&amp;""),'Référentiel Articles'!$A$2:$F$634,5,FALSE),""))</f>
      </c>
      <c r="H16283" s="77" t="str">
        <v/>
      </c>
      <c r="I16283" s="76">
        <f>IF($E16283="","",IFERROR(VLOOKUP(TRIM(E16283&amp;""),'Référentiel Articles'!$A$2:$F$634,6,FALSE),""))</f>
      </c>
      <c r="J16283" s="78">
        <f>IF(OR($E16283="",$H16283=""),"",$H16283*$I16283)</f>
      </c>
      <c r="K16283" s="79" t="str">
        <v/>
      </c>
    </row>
    <row r="16284">
      <c r="A16284" s="81" t="str">
        <v/>
      </c>
      <c r="B16284" s="81" t="str">
        <v/>
      </c>
      <c r="C16284" s="83">
        <f>IF($E16284="","",IFERROR(VLOOKUP(TRIM(E16284&amp;""),'Référentiel Articles'!$A$2:$F$634,2,FALSE),""))</f>
      </c>
      <c r="D16284" s="83">
        <f>IF($E16284="","",IFERROR(VLOOKUP(TRIM(E16284&amp;""),'Référentiel Articles'!$A$2:$F$634,3,FALSE),""))</f>
      </c>
      <c r="E16284" s="81" t="str">
        <v/>
      </c>
      <c r="F16284" s="83">
        <f>IF($E16284="","",IFERROR(VLOOKUP(TRIM(E16284&amp;""),'Référentiel Articles'!$A$2:$F$634,4,FALSE),""))</f>
      </c>
      <c r="G16284" s="84">
        <f>IF($E16284="","",IFERROR(VLOOKUP(TRIM(E16284&amp;""),'Référentiel Articles'!$A$2:$F$634,5,FALSE),""))</f>
      </c>
      <c r="H16284" s="85" t="str">
        <v/>
      </c>
      <c r="I16284" s="84">
        <f>IF($E16284="","",IFERROR(VLOOKUP(TRIM(E16284&amp;""),'Référentiel Articles'!$A$2:$F$634,6,FALSE),""))</f>
      </c>
      <c r="J16284" s="90">
        <f>IF(OR($E16284="",$H16284=""),"",$H16284*$I16284)</f>
      </c>
      <c r="K16284" s="87" t="str">
        <v/>
      </c>
    </row>
    <row r="16285">
      <c r="A16285" s="74" t="str">
        <v/>
      </c>
      <c r="B16285" s="74" t="str">
        <v/>
      </c>
      <c r="C16285" s="75">
        <f>IF($E16285="","",IFERROR(VLOOKUP(TRIM(E16285&amp;""),'Référentiel Articles'!$A$2:$F$634,2,FALSE),""))</f>
      </c>
      <c r="D16285" s="75">
        <f>IF($E16285="","",IFERROR(VLOOKUP(TRIM(E16285&amp;""),'Référentiel Articles'!$A$2:$F$634,3,FALSE),""))</f>
      </c>
      <c r="E16285" s="74" t="str">
        <v/>
      </c>
      <c r="F16285" s="75">
        <f>IF($E16285="","",IFERROR(VLOOKUP(TRIM(E16285&amp;""),'Référentiel Articles'!$A$2:$F$634,4,FALSE),""))</f>
      </c>
      <c r="G16285" s="76">
        <f>IF($E16285="","",IFERROR(VLOOKUP(TRIM(E16285&amp;""),'Référentiel Articles'!$A$2:$F$634,5,FALSE),""))</f>
      </c>
      <c r="H16285" s="77" t="str">
        <v/>
      </c>
      <c r="I16285" s="76">
        <f>IF($E16285="","",IFERROR(VLOOKUP(TRIM(E16285&amp;""),'Référentiel Articles'!$A$2:$F$634,6,FALSE),""))</f>
      </c>
      <c r="J16285" s="78">
        <f>IF(OR($E16285="",$H16285=""),"",$H16285*$I16285)</f>
      </c>
      <c r="K16285" s="79" t="str">
        <v/>
      </c>
    </row>
    <row r="16286">
      <c r="A16286" s="81" t="str">
        <v/>
      </c>
      <c r="B16286" s="81" t="str">
        <v/>
      </c>
      <c r="C16286" s="83">
        <f>IF($E16286="","",IFERROR(VLOOKUP(TRIM(E16286&amp;""),'Référentiel Articles'!$A$2:$F$634,2,FALSE),""))</f>
      </c>
      <c r="D16286" s="83">
        <f>IF($E16286="","",IFERROR(VLOOKUP(TRIM(E16286&amp;""),'Référentiel Articles'!$A$2:$F$634,3,FALSE),""))</f>
      </c>
      <c r="E16286" s="81" t="str">
        <v/>
      </c>
      <c r="F16286" s="83">
        <f>IF($E16286="","",IFERROR(VLOOKUP(TRIM(E16286&amp;""),'Référentiel Articles'!$A$2:$F$634,4,FALSE),""))</f>
      </c>
      <c r="G16286" s="84">
        <f>IF($E16286="","",IFERROR(VLOOKUP(TRIM(E16286&amp;""),'Référentiel Articles'!$A$2:$F$634,5,FALSE),""))</f>
      </c>
      <c r="H16286" s="85" t="str">
        <v/>
      </c>
      <c r="I16286" s="84">
        <f>IF($E16286="","",IFERROR(VLOOKUP(TRIM(E16286&amp;""),'Référentiel Articles'!$A$2:$F$634,6,FALSE),""))</f>
      </c>
      <c r="J16286" s="90">
        <f>IF(OR($E16286="",$H16286=""),"",$H16286*$I16286)</f>
      </c>
      <c r="K16286" s="87" t="str">
        <v/>
      </c>
    </row>
    <row r="16287">
      <c r="A16287" s="74" t="str">
        <v/>
      </c>
      <c r="B16287" s="74" t="str">
        <v/>
      </c>
      <c r="C16287" s="75">
        <f>IF($E16287="","",IFERROR(VLOOKUP(TRIM(E16287&amp;""),'Référentiel Articles'!$A$2:$F$634,2,FALSE),""))</f>
      </c>
      <c r="D16287" s="75">
        <f>IF($E16287="","",IFERROR(VLOOKUP(TRIM(E16287&amp;""),'Référentiel Articles'!$A$2:$F$634,3,FALSE),""))</f>
      </c>
      <c r="E16287" s="74" t="str">
        <v/>
      </c>
      <c r="F16287" s="75">
        <f>IF($E16287="","",IFERROR(VLOOKUP(TRIM(E16287&amp;""),'Référentiel Articles'!$A$2:$F$634,4,FALSE),""))</f>
      </c>
      <c r="G16287" s="76">
        <f>IF($E16287="","",IFERROR(VLOOKUP(TRIM(E16287&amp;""),'Référentiel Articles'!$A$2:$F$634,5,FALSE),""))</f>
      </c>
      <c r="H16287" s="77" t="str">
        <v/>
      </c>
      <c r="I16287" s="76">
        <f>IF($E16287="","",IFERROR(VLOOKUP(TRIM(E16287&amp;""),'Référentiel Articles'!$A$2:$F$634,6,FALSE),""))</f>
      </c>
      <c r="J16287" s="78">
        <f>IF(OR($E16287="",$H16287=""),"",$H16287*$I16287)</f>
      </c>
      <c r="K16287" s="79" t="str">
        <v/>
      </c>
    </row>
    <row r="16288">
      <c r="A16288" s="81" t="str">
        <v/>
      </c>
      <c r="B16288" s="81" t="str">
        <v/>
      </c>
      <c r="C16288" s="83">
        <f>IF($E16288="","",IFERROR(VLOOKUP(TRIM(E16288&amp;""),'Référentiel Articles'!$A$2:$F$634,2,FALSE),""))</f>
      </c>
      <c r="D16288" s="83">
        <f>IF($E16288="","",IFERROR(VLOOKUP(TRIM(E16288&amp;""),'Référentiel Articles'!$A$2:$F$634,3,FALSE),""))</f>
      </c>
      <c r="E16288" s="81" t="str">
        <v/>
      </c>
      <c r="F16288" s="83">
        <f>IF($E16288="","",IFERROR(VLOOKUP(TRIM(E16288&amp;""),'Référentiel Articles'!$A$2:$F$634,4,FALSE),""))</f>
      </c>
      <c r="G16288" s="84">
        <f>IF($E16288="","",IFERROR(VLOOKUP(TRIM(E16288&amp;""),'Référentiel Articles'!$A$2:$F$634,5,FALSE),""))</f>
      </c>
      <c r="H16288" s="85" t="str">
        <v/>
      </c>
      <c r="I16288" s="84">
        <f>IF($E16288="","",IFERROR(VLOOKUP(TRIM(E16288&amp;""),'Référentiel Articles'!$A$2:$F$634,6,FALSE),""))</f>
      </c>
      <c r="J16288" s="90">
        <f>IF(OR($E16288="",$H16288=""),"",$H16288*$I16288)</f>
      </c>
      <c r="K16288" s="87" t="str">
        <v/>
      </c>
    </row>
    <row r="16289">
      <c r="A16289" s="74" t="str">
        <v/>
      </c>
      <c r="B16289" s="74" t="str">
        <v/>
      </c>
      <c r="C16289" s="75">
        <f>IF($E16289="","",IFERROR(VLOOKUP(TRIM(E16289&amp;""),'Référentiel Articles'!$A$2:$F$634,2,FALSE),""))</f>
      </c>
      <c r="D16289" s="75">
        <f>IF($E16289="","",IFERROR(VLOOKUP(TRIM(E16289&amp;""),'Référentiel Articles'!$A$2:$F$634,3,FALSE),""))</f>
      </c>
      <c r="E16289" s="74" t="str">
        <v/>
      </c>
      <c r="F16289" s="75">
        <f>IF($E16289="","",IFERROR(VLOOKUP(TRIM(E16289&amp;""),'Référentiel Articles'!$A$2:$F$634,4,FALSE),""))</f>
      </c>
      <c r="G16289" s="76">
        <f>IF($E16289="","",IFERROR(VLOOKUP(TRIM(E16289&amp;""),'Référentiel Articles'!$A$2:$F$634,5,FALSE),""))</f>
      </c>
      <c r="H16289" s="77" t="str">
        <v/>
      </c>
      <c r="I16289" s="76">
        <f>IF($E16289="","",IFERROR(VLOOKUP(TRIM(E16289&amp;""),'Référentiel Articles'!$A$2:$F$634,6,FALSE),""))</f>
      </c>
      <c r="J16289" s="78">
        <f>IF(OR($E16289="",$H16289=""),"",$H16289*$I16289)</f>
      </c>
      <c r="K16289" s="79" t="str">
        <v/>
      </c>
    </row>
    <row r="16290">
      <c r="A16290" s="81" t="str">
        <v/>
      </c>
      <c r="B16290" s="81" t="str">
        <v/>
      </c>
      <c r="C16290" s="83">
        <f>IF($E16290="","",IFERROR(VLOOKUP(TRIM(E16290&amp;""),'Référentiel Articles'!$A$2:$F$634,2,FALSE),""))</f>
      </c>
      <c r="D16290" s="83">
        <f>IF($E16290="","",IFERROR(VLOOKUP(TRIM(E16290&amp;""),'Référentiel Articles'!$A$2:$F$634,3,FALSE),""))</f>
      </c>
      <c r="E16290" s="81" t="str">
        <v/>
      </c>
      <c r="F16290" s="83">
        <f>IF($E16290="","",IFERROR(VLOOKUP(TRIM(E16290&amp;""),'Référentiel Articles'!$A$2:$F$634,4,FALSE),""))</f>
      </c>
      <c r="G16290" s="84">
        <f>IF($E16290="","",IFERROR(VLOOKUP(TRIM(E16290&amp;""),'Référentiel Articles'!$A$2:$F$634,5,FALSE),""))</f>
      </c>
      <c r="H16290" s="85" t="str">
        <v/>
      </c>
      <c r="I16290" s="84">
        <f>IF($E16290="","",IFERROR(VLOOKUP(TRIM(E16290&amp;""),'Référentiel Articles'!$A$2:$F$634,6,FALSE),""))</f>
      </c>
      <c r="J16290" s="90">
        <f>IF(OR($E16290="",$H16290=""),"",$H16290*$I16290)</f>
      </c>
      <c r="K16290" s="87" t="str">
        <v/>
      </c>
    </row>
    <row r="16291">
      <c r="A16291" s="74" t="str">
        <v/>
      </c>
      <c r="B16291" s="74" t="str">
        <v/>
      </c>
      <c r="C16291" s="75">
        <f>IF($E16291="","",IFERROR(VLOOKUP(TRIM(E16291&amp;""),'Référentiel Articles'!$A$2:$F$634,2,FALSE),""))</f>
      </c>
      <c r="D16291" s="75">
        <f>IF($E16291="","",IFERROR(VLOOKUP(TRIM(E16291&amp;""),'Référentiel Articles'!$A$2:$F$634,3,FALSE),""))</f>
      </c>
      <c r="E16291" s="74" t="str">
        <v/>
      </c>
      <c r="F16291" s="75">
        <f>IF($E16291="","",IFERROR(VLOOKUP(TRIM(E16291&amp;""),'Référentiel Articles'!$A$2:$F$634,4,FALSE),""))</f>
      </c>
      <c r="G16291" s="76">
        <f>IF($E16291="","",IFERROR(VLOOKUP(TRIM(E16291&amp;""),'Référentiel Articles'!$A$2:$F$634,5,FALSE),""))</f>
      </c>
      <c r="H16291" s="77" t="str">
        <v/>
      </c>
      <c r="I16291" s="76">
        <f>IF($E16291="","",IFERROR(VLOOKUP(TRIM(E16291&amp;""),'Référentiel Articles'!$A$2:$F$634,6,FALSE),""))</f>
      </c>
      <c r="J16291" s="78">
        <f>IF(OR($E16291="",$H16291=""),"",$H16291*$I16291)</f>
      </c>
      <c r="K16291" s="79" t="str">
        <v/>
      </c>
    </row>
    <row r="16292">
      <c r="A16292" s="81" t="str">
        <v/>
      </c>
      <c r="B16292" s="81" t="str">
        <v/>
      </c>
      <c r="C16292" s="83">
        <f>IF($E16292="","",IFERROR(VLOOKUP(TRIM(E16292&amp;""),'Référentiel Articles'!$A$2:$F$634,2,FALSE),""))</f>
      </c>
      <c r="D16292" s="83">
        <f>IF($E16292="","",IFERROR(VLOOKUP(TRIM(E16292&amp;""),'Référentiel Articles'!$A$2:$F$634,3,FALSE),""))</f>
      </c>
      <c r="E16292" s="81" t="str">
        <v/>
      </c>
      <c r="F16292" s="83">
        <f>IF($E16292="","",IFERROR(VLOOKUP(TRIM(E16292&amp;""),'Référentiel Articles'!$A$2:$F$634,4,FALSE),""))</f>
      </c>
      <c r="G16292" s="84">
        <f>IF($E16292="","",IFERROR(VLOOKUP(TRIM(E16292&amp;""),'Référentiel Articles'!$A$2:$F$634,5,FALSE),""))</f>
      </c>
      <c r="H16292" s="85" t="str">
        <v/>
      </c>
      <c r="I16292" s="84">
        <f>IF($E16292="","",IFERROR(VLOOKUP(TRIM(E16292&amp;""),'Référentiel Articles'!$A$2:$F$634,6,FALSE),""))</f>
      </c>
      <c r="J16292" s="90">
        <f>IF(OR($E16292="",$H16292=""),"",$H16292*$I16292)</f>
      </c>
      <c r="K16292" s="87" t="str">
        <v/>
      </c>
    </row>
    <row r="16293">
      <c r="A16293" s="74" t="str">
        <v/>
      </c>
      <c r="B16293" s="74" t="str">
        <v/>
      </c>
      <c r="C16293" s="75">
        <f>IF($E16293="","",IFERROR(VLOOKUP(TRIM(E16293&amp;""),'Référentiel Articles'!$A$2:$F$634,2,FALSE),""))</f>
      </c>
      <c r="D16293" s="75">
        <f>IF($E16293="","",IFERROR(VLOOKUP(TRIM(E16293&amp;""),'Référentiel Articles'!$A$2:$F$634,3,FALSE),""))</f>
      </c>
      <c r="E16293" s="74" t="str">
        <v/>
      </c>
      <c r="F16293" s="75">
        <f>IF($E16293="","",IFERROR(VLOOKUP(TRIM(E16293&amp;""),'Référentiel Articles'!$A$2:$F$634,4,FALSE),""))</f>
      </c>
      <c r="G16293" s="76">
        <f>IF($E16293="","",IFERROR(VLOOKUP(TRIM(E16293&amp;""),'Référentiel Articles'!$A$2:$F$634,5,FALSE),""))</f>
      </c>
      <c r="H16293" s="77" t="str">
        <v/>
      </c>
      <c r="I16293" s="76">
        <f>IF($E16293="","",IFERROR(VLOOKUP(TRIM(E16293&amp;""),'Référentiel Articles'!$A$2:$F$634,6,FALSE),""))</f>
      </c>
      <c r="J16293" s="78">
        <f>IF(OR($E16293="",$H16293=""),"",$H16293*$I16293)</f>
      </c>
      <c r="K16293" s="79" t="str">
        <v/>
      </c>
    </row>
    <row r="16294">
      <c r="A16294" s="81" t="str">
        <v/>
      </c>
      <c r="B16294" s="81" t="str">
        <v/>
      </c>
      <c r="C16294" s="83">
        <f>IF($E16294="","",IFERROR(VLOOKUP(TRIM(E16294&amp;""),'Référentiel Articles'!$A$2:$F$634,2,FALSE),""))</f>
      </c>
      <c r="D16294" s="83">
        <f>IF($E16294="","",IFERROR(VLOOKUP(TRIM(E16294&amp;""),'Référentiel Articles'!$A$2:$F$634,3,FALSE),""))</f>
      </c>
      <c r="E16294" s="81" t="str">
        <v/>
      </c>
      <c r="F16294" s="83">
        <f>IF($E16294="","",IFERROR(VLOOKUP(TRIM(E16294&amp;""),'Référentiel Articles'!$A$2:$F$634,4,FALSE),""))</f>
      </c>
      <c r="G16294" s="84">
        <f>IF($E16294="","",IFERROR(VLOOKUP(TRIM(E16294&amp;""),'Référentiel Articles'!$A$2:$F$634,5,FALSE),""))</f>
      </c>
      <c r="H16294" s="85" t="str">
        <v/>
      </c>
      <c r="I16294" s="84">
        <f>IF($E16294="","",IFERROR(VLOOKUP(TRIM(E16294&amp;""),'Référentiel Articles'!$A$2:$F$634,6,FALSE),""))</f>
      </c>
      <c r="J16294" s="90">
        <f>IF(OR($E16294="",$H16294=""),"",$H16294*$I16294)</f>
      </c>
      <c r="K16294" s="87" t="str">
        <v/>
      </c>
    </row>
    <row r="16295">
      <c r="A16295" s="74" t="str">
        <v/>
      </c>
      <c r="B16295" s="74" t="str">
        <v/>
      </c>
      <c r="C16295" s="75">
        <f>IF($E16295="","",IFERROR(VLOOKUP(TRIM(E16295&amp;""),'Référentiel Articles'!$A$2:$F$634,2,FALSE),""))</f>
      </c>
      <c r="D16295" s="75">
        <f>IF($E16295="","",IFERROR(VLOOKUP(TRIM(E16295&amp;""),'Référentiel Articles'!$A$2:$F$634,3,FALSE),""))</f>
      </c>
      <c r="E16295" s="74" t="str">
        <v/>
      </c>
      <c r="F16295" s="75">
        <f>IF($E16295="","",IFERROR(VLOOKUP(TRIM(E16295&amp;""),'Référentiel Articles'!$A$2:$F$634,4,FALSE),""))</f>
      </c>
      <c r="G16295" s="76">
        <f>IF($E16295="","",IFERROR(VLOOKUP(TRIM(E16295&amp;""),'Référentiel Articles'!$A$2:$F$634,5,FALSE),""))</f>
      </c>
      <c r="H16295" s="77" t="str">
        <v/>
      </c>
      <c r="I16295" s="76">
        <f>IF($E16295="","",IFERROR(VLOOKUP(TRIM(E16295&amp;""),'Référentiel Articles'!$A$2:$F$634,6,FALSE),""))</f>
      </c>
      <c r="J16295" s="78">
        <f>IF(OR($E16295="",$H16295=""),"",$H16295*$I16295)</f>
      </c>
      <c r="K16295" s="79" t="str">
        <v/>
      </c>
    </row>
    <row r="16296">
      <c r="A16296" s="81" t="str">
        <v/>
      </c>
      <c r="B16296" s="81" t="str">
        <v/>
      </c>
      <c r="C16296" s="83">
        <f>IF($E16296="","",IFERROR(VLOOKUP(TRIM(E16296&amp;""),'Référentiel Articles'!$A$2:$F$634,2,FALSE),""))</f>
      </c>
      <c r="D16296" s="83">
        <f>IF($E16296="","",IFERROR(VLOOKUP(TRIM(E16296&amp;""),'Référentiel Articles'!$A$2:$F$634,3,FALSE),""))</f>
      </c>
      <c r="E16296" s="81" t="str">
        <v/>
      </c>
      <c r="F16296" s="83">
        <f>IF($E16296="","",IFERROR(VLOOKUP(TRIM(E16296&amp;""),'Référentiel Articles'!$A$2:$F$634,4,FALSE),""))</f>
      </c>
      <c r="G16296" s="84">
        <f>IF($E16296="","",IFERROR(VLOOKUP(TRIM(E16296&amp;""),'Référentiel Articles'!$A$2:$F$634,5,FALSE),""))</f>
      </c>
      <c r="H16296" s="85" t="str">
        <v/>
      </c>
      <c r="I16296" s="84">
        <f>IF($E16296="","",IFERROR(VLOOKUP(TRIM(E16296&amp;""),'Référentiel Articles'!$A$2:$F$634,6,FALSE),""))</f>
      </c>
      <c r="J16296" s="90">
        <f>IF(OR($E16296="",$H16296=""),"",$H16296*$I16296)</f>
      </c>
      <c r="K16296" s="87" t="str">
        <v/>
      </c>
    </row>
    <row r="16297">
      <c r="A16297" s="74" t="str">
        <v/>
      </c>
      <c r="B16297" s="74" t="str">
        <v/>
      </c>
      <c r="C16297" s="75">
        <f>IF($E16297="","",IFERROR(VLOOKUP(TRIM(E16297&amp;""),'Référentiel Articles'!$A$2:$F$634,2,FALSE),""))</f>
      </c>
      <c r="D16297" s="75">
        <f>IF($E16297="","",IFERROR(VLOOKUP(TRIM(E16297&amp;""),'Référentiel Articles'!$A$2:$F$634,3,FALSE),""))</f>
      </c>
      <c r="E16297" s="74" t="str">
        <v/>
      </c>
      <c r="F16297" s="75">
        <f>IF($E16297="","",IFERROR(VLOOKUP(TRIM(E16297&amp;""),'Référentiel Articles'!$A$2:$F$634,4,FALSE),""))</f>
      </c>
      <c r="G16297" s="76">
        <f>IF($E16297="","",IFERROR(VLOOKUP(TRIM(E16297&amp;""),'Référentiel Articles'!$A$2:$F$634,5,FALSE),""))</f>
      </c>
      <c r="H16297" s="77" t="str">
        <v/>
      </c>
      <c r="I16297" s="76">
        <f>IF($E16297="","",IFERROR(VLOOKUP(TRIM(E16297&amp;""),'Référentiel Articles'!$A$2:$F$634,6,FALSE),""))</f>
      </c>
      <c r="J16297" s="78">
        <f>IF(OR($E16297="",$H16297=""),"",$H16297*$I16297)</f>
      </c>
      <c r="K16297" s="79" t="str">
        <v/>
      </c>
    </row>
    <row r="16298">
      <c r="A16298" s="81" t="str">
        <v/>
      </c>
      <c r="B16298" s="81" t="str">
        <v/>
      </c>
      <c r="C16298" s="83">
        <f>IF($E16298="","",IFERROR(VLOOKUP(TRIM(E16298&amp;""),'Référentiel Articles'!$A$2:$F$634,2,FALSE),""))</f>
      </c>
      <c r="D16298" s="83">
        <f>IF($E16298="","",IFERROR(VLOOKUP(TRIM(E16298&amp;""),'Référentiel Articles'!$A$2:$F$634,3,FALSE),""))</f>
      </c>
      <c r="E16298" s="81" t="str">
        <v/>
      </c>
      <c r="F16298" s="83">
        <f>IF($E16298="","",IFERROR(VLOOKUP(TRIM(E16298&amp;""),'Référentiel Articles'!$A$2:$F$634,4,FALSE),""))</f>
      </c>
      <c r="G16298" s="84">
        <f>IF($E16298="","",IFERROR(VLOOKUP(TRIM(E16298&amp;""),'Référentiel Articles'!$A$2:$F$634,5,FALSE),""))</f>
      </c>
      <c r="H16298" s="85" t="str">
        <v/>
      </c>
      <c r="I16298" s="84">
        <f>IF($E16298="","",IFERROR(VLOOKUP(TRIM(E16298&amp;""),'Référentiel Articles'!$A$2:$F$634,6,FALSE),""))</f>
      </c>
      <c r="J16298" s="90">
        <f>IF(OR($E16298="",$H16298=""),"",$H16298*$I16298)</f>
      </c>
      <c r="K16298" s="87" t="str">
        <v/>
      </c>
    </row>
    <row r="16299">
      <c r="A16299" s="74" t="str">
        <v/>
      </c>
      <c r="B16299" s="74" t="str">
        <v/>
      </c>
      <c r="C16299" s="75">
        <f>IF($E16299="","",IFERROR(VLOOKUP(TRIM(E16299&amp;""),'Référentiel Articles'!$A$2:$F$634,2,FALSE),""))</f>
      </c>
      <c r="D16299" s="75">
        <f>IF($E16299="","",IFERROR(VLOOKUP(TRIM(E16299&amp;""),'Référentiel Articles'!$A$2:$F$634,3,FALSE),""))</f>
      </c>
      <c r="E16299" s="74" t="str">
        <v/>
      </c>
      <c r="F16299" s="75">
        <f>IF($E16299="","",IFERROR(VLOOKUP(TRIM(E16299&amp;""),'Référentiel Articles'!$A$2:$F$634,4,FALSE),""))</f>
      </c>
      <c r="G16299" s="76">
        <f>IF($E16299="","",IFERROR(VLOOKUP(TRIM(E16299&amp;""),'Référentiel Articles'!$A$2:$F$634,5,FALSE),""))</f>
      </c>
      <c r="H16299" s="77" t="str">
        <v/>
      </c>
      <c r="I16299" s="76">
        <f>IF($E16299="","",IFERROR(VLOOKUP(TRIM(E16299&amp;""),'Référentiel Articles'!$A$2:$F$634,6,FALSE),""))</f>
      </c>
      <c r="J16299" s="78">
        <f>IF(OR($E16299="",$H16299=""),"",$H16299*$I16299)</f>
      </c>
      <c r="K16299" s="79" t="str">
        <v/>
      </c>
    </row>
    <row r="16300">
      <c r="A16300" s="81" t="str">
        <v/>
      </c>
      <c r="B16300" s="81" t="str">
        <v/>
      </c>
      <c r="C16300" s="83">
        <f>IF($E16300="","",IFERROR(VLOOKUP(TRIM(E16300&amp;""),'Référentiel Articles'!$A$2:$F$634,2,FALSE),""))</f>
      </c>
      <c r="D16300" s="83">
        <f>IF($E16300="","",IFERROR(VLOOKUP(TRIM(E16300&amp;""),'Référentiel Articles'!$A$2:$F$634,3,FALSE),""))</f>
      </c>
      <c r="E16300" s="81" t="str">
        <v/>
      </c>
      <c r="F16300" s="83">
        <f>IF($E16300="","",IFERROR(VLOOKUP(TRIM(E16300&amp;""),'Référentiel Articles'!$A$2:$F$634,4,FALSE),""))</f>
      </c>
      <c r="G16300" s="84">
        <f>IF($E16300="","",IFERROR(VLOOKUP(TRIM(E16300&amp;""),'Référentiel Articles'!$A$2:$F$634,5,FALSE),""))</f>
      </c>
      <c r="H16300" s="85" t="str">
        <v/>
      </c>
      <c r="I16300" s="84">
        <f>IF($E16300="","",IFERROR(VLOOKUP(TRIM(E16300&amp;""),'Référentiel Articles'!$A$2:$F$634,6,FALSE),""))</f>
      </c>
      <c r="J16300" s="90">
        <f>IF(OR($E16300="",$H16300=""),"",$H16300*$I16300)</f>
      </c>
      <c r="K16300" s="87" t="str">
        <v/>
      </c>
    </row>
    <row r="16301">
      <c r="A16301" s="74" t="str">
        <v/>
      </c>
      <c r="B16301" s="74" t="str">
        <v/>
      </c>
      <c r="C16301" s="75">
        <f>IF($E16301="","",IFERROR(VLOOKUP(TRIM(E16301&amp;""),'Référentiel Articles'!$A$2:$F$634,2,FALSE),""))</f>
      </c>
      <c r="D16301" s="75">
        <f>IF($E16301="","",IFERROR(VLOOKUP(TRIM(E16301&amp;""),'Référentiel Articles'!$A$2:$F$634,3,FALSE),""))</f>
      </c>
      <c r="E16301" s="74" t="str">
        <v/>
      </c>
      <c r="F16301" s="75">
        <f>IF($E16301="","",IFERROR(VLOOKUP(TRIM(E16301&amp;""),'Référentiel Articles'!$A$2:$F$634,4,FALSE),""))</f>
      </c>
      <c r="G16301" s="76">
        <f>IF($E16301="","",IFERROR(VLOOKUP(TRIM(E16301&amp;""),'Référentiel Articles'!$A$2:$F$634,5,FALSE),""))</f>
      </c>
      <c r="H16301" s="77" t="str">
        <v/>
      </c>
      <c r="I16301" s="76">
        <f>IF($E16301="","",IFERROR(VLOOKUP(TRIM(E16301&amp;""),'Référentiel Articles'!$A$2:$F$634,6,FALSE),""))</f>
      </c>
      <c r="J16301" s="78">
        <f>IF(OR($E16301="",$H16301=""),"",$H16301*$I16301)</f>
      </c>
      <c r="K16301" s="79" t="str">
        <v/>
      </c>
    </row>
    <row r="16302">
      <c r="A16302" s="81" t="str">
        <v/>
      </c>
      <c r="B16302" s="81" t="str">
        <v/>
      </c>
      <c r="C16302" s="83">
        <f>IF($E16302="","",IFERROR(VLOOKUP(TRIM(E16302&amp;""),'Référentiel Articles'!$A$2:$F$634,2,FALSE),""))</f>
      </c>
      <c r="D16302" s="83">
        <f>IF($E16302="","",IFERROR(VLOOKUP(TRIM(E16302&amp;""),'Référentiel Articles'!$A$2:$F$634,3,FALSE),""))</f>
      </c>
      <c r="E16302" s="81" t="str">
        <v/>
      </c>
      <c r="F16302" s="83">
        <f>IF($E16302="","",IFERROR(VLOOKUP(TRIM(E16302&amp;""),'Référentiel Articles'!$A$2:$F$634,4,FALSE),""))</f>
      </c>
      <c r="G16302" s="84">
        <f>IF($E16302="","",IFERROR(VLOOKUP(TRIM(E16302&amp;""),'Référentiel Articles'!$A$2:$F$634,5,FALSE),""))</f>
      </c>
      <c r="H16302" s="85" t="str">
        <v/>
      </c>
      <c r="I16302" s="84">
        <f>IF($E16302="","",IFERROR(VLOOKUP(TRIM(E16302&amp;""),'Référentiel Articles'!$A$2:$F$634,6,FALSE),""))</f>
      </c>
      <c r="J16302" s="90">
        <f>IF(OR($E16302="",$H16302=""),"",$H16302*$I16302)</f>
      </c>
      <c r="K16302" s="87" t="str">
        <v/>
      </c>
    </row>
    <row r="16303">
      <c r="A16303" s="74" t="str">
        <v/>
      </c>
      <c r="B16303" s="74" t="str">
        <v/>
      </c>
      <c r="C16303" s="75">
        <f>IF($E16303="","",IFERROR(VLOOKUP(TRIM(E16303&amp;""),'Référentiel Articles'!$A$2:$F$634,2,FALSE),""))</f>
      </c>
      <c r="D16303" s="75">
        <f>IF($E16303="","",IFERROR(VLOOKUP(TRIM(E16303&amp;""),'Référentiel Articles'!$A$2:$F$634,3,FALSE),""))</f>
      </c>
      <c r="E16303" s="74" t="str">
        <v/>
      </c>
      <c r="F16303" s="75">
        <f>IF($E16303="","",IFERROR(VLOOKUP(TRIM(E16303&amp;""),'Référentiel Articles'!$A$2:$F$634,4,FALSE),""))</f>
      </c>
      <c r="G16303" s="76">
        <f>IF($E16303="","",IFERROR(VLOOKUP(TRIM(E16303&amp;""),'Référentiel Articles'!$A$2:$F$634,5,FALSE),""))</f>
      </c>
      <c r="H16303" s="77" t="str">
        <v/>
      </c>
      <c r="I16303" s="76">
        <f>IF($E16303="","",IFERROR(VLOOKUP(TRIM(E16303&amp;""),'Référentiel Articles'!$A$2:$F$634,6,FALSE),""))</f>
      </c>
      <c r="J16303" s="78">
        <f>IF(OR($E16303="",$H16303=""),"",$H16303*$I16303)</f>
      </c>
      <c r="K16303" s="79" t="str">
        <v/>
      </c>
    </row>
    <row r="16304">
      <c r="A16304" s="81" t="str">
        <v/>
      </c>
      <c r="B16304" s="81" t="str">
        <v/>
      </c>
      <c r="C16304" s="83">
        <f>IF($E16304="","",IFERROR(VLOOKUP(TRIM(E16304&amp;""),'Référentiel Articles'!$A$2:$F$634,2,FALSE),""))</f>
      </c>
      <c r="D16304" s="83">
        <f>IF($E16304="","",IFERROR(VLOOKUP(TRIM(E16304&amp;""),'Référentiel Articles'!$A$2:$F$634,3,FALSE),""))</f>
      </c>
      <c r="E16304" s="81" t="str">
        <v/>
      </c>
      <c r="F16304" s="83">
        <f>IF($E16304="","",IFERROR(VLOOKUP(TRIM(E16304&amp;""),'Référentiel Articles'!$A$2:$F$634,4,FALSE),""))</f>
      </c>
      <c r="G16304" s="84">
        <f>IF($E16304="","",IFERROR(VLOOKUP(TRIM(E16304&amp;""),'Référentiel Articles'!$A$2:$F$634,5,FALSE),""))</f>
      </c>
      <c r="H16304" s="85" t="str">
        <v/>
      </c>
      <c r="I16304" s="84">
        <f>IF($E16304="","",IFERROR(VLOOKUP(TRIM(E16304&amp;""),'Référentiel Articles'!$A$2:$F$634,6,FALSE),""))</f>
      </c>
      <c r="J16304" s="90">
        <f>IF(OR($E16304="",$H16304=""),"",$H16304*$I16304)</f>
      </c>
      <c r="K16304" s="87" t="str">
        <v/>
      </c>
    </row>
    <row r="16305">
      <c r="A16305" s="74" t="str">
        <v/>
      </c>
      <c r="B16305" s="74" t="str">
        <v/>
      </c>
      <c r="C16305" s="75">
        <f>IF($E16305="","",IFERROR(VLOOKUP(TRIM(E16305&amp;""),'Référentiel Articles'!$A$2:$F$634,2,FALSE),""))</f>
      </c>
      <c r="D16305" s="75">
        <f>IF($E16305="","",IFERROR(VLOOKUP(TRIM(E16305&amp;""),'Référentiel Articles'!$A$2:$F$634,3,FALSE),""))</f>
      </c>
      <c r="E16305" s="74" t="str">
        <v/>
      </c>
      <c r="F16305" s="75">
        <f>IF($E16305="","",IFERROR(VLOOKUP(TRIM(E16305&amp;""),'Référentiel Articles'!$A$2:$F$634,4,FALSE),""))</f>
      </c>
      <c r="G16305" s="76">
        <f>IF($E16305="","",IFERROR(VLOOKUP(TRIM(E16305&amp;""),'Référentiel Articles'!$A$2:$F$634,5,FALSE),""))</f>
      </c>
      <c r="H16305" s="77" t="str">
        <v/>
      </c>
      <c r="I16305" s="76">
        <f>IF($E16305="","",IFERROR(VLOOKUP(TRIM(E16305&amp;""),'Référentiel Articles'!$A$2:$F$634,6,FALSE),""))</f>
      </c>
      <c r="J16305" s="78">
        <f>IF(OR($E16305="",$H16305=""),"",$H16305*$I16305)</f>
      </c>
      <c r="K16305" s="79" t="str">
        <v/>
      </c>
    </row>
    <row r="16306">
      <c r="A16306" s="81" t="str">
        <v/>
      </c>
      <c r="B16306" s="81" t="str">
        <v/>
      </c>
      <c r="C16306" s="83">
        <f>IF($E16306="","",IFERROR(VLOOKUP(TRIM(E16306&amp;""),'Référentiel Articles'!$A$2:$F$634,2,FALSE),""))</f>
      </c>
      <c r="D16306" s="83">
        <f>IF($E16306="","",IFERROR(VLOOKUP(TRIM(E16306&amp;""),'Référentiel Articles'!$A$2:$F$634,3,FALSE),""))</f>
      </c>
      <c r="E16306" s="81" t="str">
        <v/>
      </c>
      <c r="F16306" s="83">
        <f>IF($E16306="","",IFERROR(VLOOKUP(TRIM(E16306&amp;""),'Référentiel Articles'!$A$2:$F$634,4,FALSE),""))</f>
      </c>
      <c r="G16306" s="84">
        <f>IF($E16306="","",IFERROR(VLOOKUP(TRIM(E16306&amp;""),'Référentiel Articles'!$A$2:$F$634,5,FALSE),""))</f>
      </c>
      <c r="H16306" s="85" t="str">
        <v/>
      </c>
      <c r="I16306" s="84">
        <f>IF($E16306="","",IFERROR(VLOOKUP(TRIM(E16306&amp;""),'Référentiel Articles'!$A$2:$F$634,6,FALSE),""))</f>
      </c>
      <c r="J16306" s="90">
        <f>IF(OR($E16306="",$H16306=""),"",$H16306*$I16306)</f>
      </c>
      <c r="K16306" s="87" t="str">
        <v/>
      </c>
    </row>
    <row r="16307">
      <c r="A16307" s="74" t="str">
        <v/>
      </c>
      <c r="B16307" s="74" t="str">
        <v/>
      </c>
      <c r="C16307" s="75">
        <f>IF($E16307="","",IFERROR(VLOOKUP(TRIM(E16307&amp;""),'Référentiel Articles'!$A$2:$F$634,2,FALSE),""))</f>
      </c>
      <c r="D16307" s="75">
        <f>IF($E16307="","",IFERROR(VLOOKUP(TRIM(E16307&amp;""),'Référentiel Articles'!$A$2:$F$634,3,FALSE),""))</f>
      </c>
      <c r="E16307" s="74" t="str">
        <v/>
      </c>
      <c r="F16307" s="75">
        <f>IF($E16307="","",IFERROR(VLOOKUP(TRIM(E16307&amp;""),'Référentiel Articles'!$A$2:$F$634,4,FALSE),""))</f>
      </c>
      <c r="G16307" s="76">
        <f>IF($E16307="","",IFERROR(VLOOKUP(TRIM(E16307&amp;""),'Référentiel Articles'!$A$2:$F$634,5,FALSE),""))</f>
      </c>
      <c r="H16307" s="77" t="str">
        <v/>
      </c>
      <c r="I16307" s="76">
        <f>IF($E16307="","",IFERROR(VLOOKUP(TRIM(E16307&amp;""),'Référentiel Articles'!$A$2:$F$634,6,FALSE),""))</f>
      </c>
      <c r="J16307" s="78">
        <f>IF(OR($E16307="",$H16307=""),"",$H16307*$I16307)</f>
      </c>
      <c r="K16307" s="79" t="str">
        <v/>
      </c>
    </row>
    <row r="16308">
      <c r="A16308" s="81" t="str">
        <v/>
      </c>
      <c r="B16308" s="81" t="str">
        <v/>
      </c>
      <c r="C16308" s="83">
        <f>IF($E16308="","",IFERROR(VLOOKUP(TRIM(E16308&amp;""),'Référentiel Articles'!$A$2:$F$634,2,FALSE),""))</f>
      </c>
      <c r="D16308" s="83">
        <f>IF($E16308="","",IFERROR(VLOOKUP(TRIM(E16308&amp;""),'Référentiel Articles'!$A$2:$F$634,3,FALSE),""))</f>
      </c>
      <c r="E16308" s="81" t="str">
        <v/>
      </c>
      <c r="F16308" s="83">
        <f>IF($E16308="","",IFERROR(VLOOKUP(TRIM(E16308&amp;""),'Référentiel Articles'!$A$2:$F$634,4,FALSE),""))</f>
      </c>
      <c r="G16308" s="84">
        <f>IF($E16308="","",IFERROR(VLOOKUP(TRIM(E16308&amp;""),'Référentiel Articles'!$A$2:$F$634,5,FALSE),""))</f>
      </c>
      <c r="H16308" s="85" t="str">
        <v/>
      </c>
      <c r="I16308" s="84">
        <f>IF($E16308="","",IFERROR(VLOOKUP(TRIM(E16308&amp;""),'Référentiel Articles'!$A$2:$F$634,6,FALSE),""))</f>
      </c>
      <c r="J16308" s="90">
        <f>IF(OR($E16308="",$H16308=""),"",$H16308*$I16308)</f>
      </c>
      <c r="K16308" s="87" t="str">
        <v/>
      </c>
    </row>
    <row r="16309">
      <c r="A16309" s="74" t="str">
        <v/>
      </c>
      <c r="B16309" s="74" t="str">
        <v/>
      </c>
      <c r="C16309" s="75">
        <f>IF($E16309="","",IFERROR(VLOOKUP(TRIM(E16309&amp;""),'Référentiel Articles'!$A$2:$F$634,2,FALSE),""))</f>
      </c>
      <c r="D16309" s="75">
        <f>IF($E16309="","",IFERROR(VLOOKUP(TRIM(E16309&amp;""),'Référentiel Articles'!$A$2:$F$634,3,FALSE),""))</f>
      </c>
      <c r="E16309" s="74" t="str">
        <v/>
      </c>
      <c r="F16309" s="75">
        <f>IF($E16309="","",IFERROR(VLOOKUP(TRIM(E16309&amp;""),'Référentiel Articles'!$A$2:$F$634,4,FALSE),""))</f>
      </c>
      <c r="G16309" s="76">
        <f>IF($E16309="","",IFERROR(VLOOKUP(TRIM(E16309&amp;""),'Référentiel Articles'!$A$2:$F$634,5,FALSE),""))</f>
      </c>
      <c r="H16309" s="77" t="str">
        <v/>
      </c>
      <c r="I16309" s="76">
        <f>IF($E16309="","",IFERROR(VLOOKUP(TRIM(E16309&amp;""),'Référentiel Articles'!$A$2:$F$634,6,FALSE),""))</f>
      </c>
      <c r="J16309" s="78">
        <f>IF(OR($E16309="",$H16309=""),"",$H16309*$I16309)</f>
      </c>
      <c r="K16309" s="79" t="str">
        <v/>
      </c>
    </row>
    <row r="16310">
      <c r="A16310" s="81" t="str">
        <v/>
      </c>
      <c r="B16310" s="81" t="str">
        <v/>
      </c>
      <c r="C16310" s="83">
        <f>IF($E16310="","",IFERROR(VLOOKUP(TRIM(E16310&amp;""),'Référentiel Articles'!$A$2:$F$634,2,FALSE),""))</f>
      </c>
      <c r="D16310" s="83">
        <f>IF($E16310="","",IFERROR(VLOOKUP(TRIM(E16310&amp;""),'Référentiel Articles'!$A$2:$F$634,3,FALSE),""))</f>
      </c>
      <c r="E16310" s="81" t="str">
        <v/>
      </c>
      <c r="F16310" s="83">
        <f>IF($E16310="","",IFERROR(VLOOKUP(TRIM(E16310&amp;""),'Référentiel Articles'!$A$2:$F$634,4,FALSE),""))</f>
      </c>
      <c r="G16310" s="84">
        <f>IF($E16310="","",IFERROR(VLOOKUP(TRIM(E16310&amp;""),'Référentiel Articles'!$A$2:$F$634,5,FALSE),""))</f>
      </c>
      <c r="H16310" s="85" t="str">
        <v/>
      </c>
      <c r="I16310" s="84">
        <f>IF($E16310="","",IFERROR(VLOOKUP(TRIM(E16310&amp;""),'Référentiel Articles'!$A$2:$F$634,6,FALSE),""))</f>
      </c>
      <c r="J16310" s="90">
        <f>IF(OR($E16310="",$H16310=""),"",$H16310*$I16310)</f>
      </c>
      <c r="K16310" s="87" t="str">
        <v/>
      </c>
    </row>
    <row r="16311">
      <c r="A16311" s="74" t="str">
        <v/>
      </c>
      <c r="B16311" s="74" t="str">
        <v/>
      </c>
      <c r="C16311" s="75">
        <f>IF($E16311="","",IFERROR(VLOOKUP(TRIM(E16311&amp;""),'Référentiel Articles'!$A$2:$F$634,2,FALSE),""))</f>
      </c>
      <c r="D16311" s="75">
        <f>IF($E16311="","",IFERROR(VLOOKUP(TRIM(E16311&amp;""),'Référentiel Articles'!$A$2:$F$634,3,FALSE),""))</f>
      </c>
      <c r="E16311" s="74" t="str">
        <v/>
      </c>
      <c r="F16311" s="75">
        <f>IF($E16311="","",IFERROR(VLOOKUP(TRIM(E16311&amp;""),'Référentiel Articles'!$A$2:$F$634,4,FALSE),""))</f>
      </c>
      <c r="G16311" s="76">
        <f>IF($E16311="","",IFERROR(VLOOKUP(TRIM(E16311&amp;""),'Référentiel Articles'!$A$2:$F$634,5,FALSE),""))</f>
      </c>
      <c r="H16311" s="77" t="str">
        <v/>
      </c>
      <c r="I16311" s="76">
        <f>IF($E16311="","",IFERROR(VLOOKUP(TRIM(E16311&amp;""),'Référentiel Articles'!$A$2:$F$634,6,FALSE),""))</f>
      </c>
      <c r="J16311" s="78">
        <f>IF(OR($E16311="",$H16311=""),"",$H16311*$I16311)</f>
      </c>
      <c r="K16311" s="79" t="str">
        <v/>
      </c>
    </row>
    <row r="16312">
      <c r="A16312" s="81" t="str">
        <v/>
      </c>
      <c r="B16312" s="81" t="str">
        <v/>
      </c>
      <c r="C16312" s="83">
        <f>IF($E16312="","",IFERROR(VLOOKUP(TRIM(E16312&amp;""),'Référentiel Articles'!$A$2:$F$634,2,FALSE),""))</f>
      </c>
      <c r="D16312" s="83">
        <f>IF($E16312="","",IFERROR(VLOOKUP(TRIM(E16312&amp;""),'Référentiel Articles'!$A$2:$F$634,3,FALSE),""))</f>
      </c>
      <c r="E16312" s="81" t="str">
        <v/>
      </c>
      <c r="F16312" s="83">
        <f>IF($E16312="","",IFERROR(VLOOKUP(TRIM(E16312&amp;""),'Référentiel Articles'!$A$2:$F$634,4,FALSE),""))</f>
      </c>
      <c r="G16312" s="84">
        <f>IF($E16312="","",IFERROR(VLOOKUP(TRIM(E16312&amp;""),'Référentiel Articles'!$A$2:$F$634,5,FALSE),""))</f>
      </c>
      <c r="H16312" s="85" t="str">
        <v/>
      </c>
      <c r="I16312" s="84">
        <f>IF($E16312="","",IFERROR(VLOOKUP(TRIM(E16312&amp;""),'Référentiel Articles'!$A$2:$F$634,6,FALSE),""))</f>
      </c>
      <c r="J16312" s="90">
        <f>IF(OR($E16312="",$H16312=""),"",$H16312*$I16312)</f>
      </c>
      <c r="K16312" s="87" t="str">
        <v/>
      </c>
    </row>
    <row r="16313">
      <c r="A16313" s="74" t="str">
        <v/>
      </c>
      <c r="B16313" s="74" t="str">
        <v/>
      </c>
      <c r="C16313" s="75">
        <f>IF($E16313="","",IFERROR(VLOOKUP(TRIM(E16313&amp;""),'Référentiel Articles'!$A$2:$F$634,2,FALSE),""))</f>
      </c>
      <c r="D16313" s="75">
        <f>IF($E16313="","",IFERROR(VLOOKUP(TRIM(E16313&amp;""),'Référentiel Articles'!$A$2:$F$634,3,FALSE),""))</f>
      </c>
      <c r="E16313" s="74" t="str">
        <v/>
      </c>
      <c r="F16313" s="75">
        <f>IF($E16313="","",IFERROR(VLOOKUP(TRIM(E16313&amp;""),'Référentiel Articles'!$A$2:$F$634,4,FALSE),""))</f>
      </c>
      <c r="G16313" s="76">
        <f>IF($E16313="","",IFERROR(VLOOKUP(TRIM(E16313&amp;""),'Référentiel Articles'!$A$2:$F$634,5,FALSE),""))</f>
      </c>
      <c r="H16313" s="77" t="str">
        <v/>
      </c>
      <c r="I16313" s="76">
        <f>IF($E16313="","",IFERROR(VLOOKUP(TRIM(E16313&amp;""),'Référentiel Articles'!$A$2:$F$634,6,FALSE),""))</f>
      </c>
      <c r="J16313" s="78">
        <f>IF(OR($E16313="",$H16313=""),"",$H16313*$I16313)</f>
      </c>
      <c r="K16313" s="79" t="str">
        <v/>
      </c>
    </row>
    <row r="16314">
      <c r="A16314" s="81" t="str">
        <v/>
      </c>
      <c r="B16314" s="81" t="str">
        <v/>
      </c>
      <c r="C16314" s="83">
        <f>IF($E16314="","",IFERROR(VLOOKUP(TRIM(E16314&amp;""),'Référentiel Articles'!$A$2:$F$634,2,FALSE),""))</f>
      </c>
      <c r="D16314" s="83">
        <f>IF($E16314="","",IFERROR(VLOOKUP(TRIM(E16314&amp;""),'Référentiel Articles'!$A$2:$F$634,3,FALSE),""))</f>
      </c>
      <c r="E16314" s="81" t="str">
        <v/>
      </c>
      <c r="F16314" s="83">
        <f>IF($E16314="","",IFERROR(VLOOKUP(TRIM(E16314&amp;""),'Référentiel Articles'!$A$2:$F$634,4,FALSE),""))</f>
      </c>
      <c r="G16314" s="84">
        <f>IF($E16314="","",IFERROR(VLOOKUP(TRIM(E16314&amp;""),'Référentiel Articles'!$A$2:$F$634,5,FALSE),""))</f>
      </c>
      <c r="H16314" s="85" t="str">
        <v/>
      </c>
      <c r="I16314" s="84">
        <f>IF($E16314="","",IFERROR(VLOOKUP(TRIM(E16314&amp;""),'Référentiel Articles'!$A$2:$F$634,6,FALSE),""))</f>
      </c>
      <c r="J16314" s="90">
        <f>IF(OR($E16314="",$H16314=""),"",$H16314*$I16314)</f>
      </c>
      <c r="K16314" s="87" t="str">
        <v/>
      </c>
    </row>
    <row r="16315">
      <c r="A16315" s="74" t="str">
        <v/>
      </c>
      <c r="B16315" s="74" t="str">
        <v/>
      </c>
      <c r="C16315" s="75">
        <f>IF($E16315="","",IFERROR(VLOOKUP(TRIM(E16315&amp;""),'Référentiel Articles'!$A$2:$F$634,2,FALSE),""))</f>
      </c>
      <c r="D16315" s="75">
        <f>IF($E16315="","",IFERROR(VLOOKUP(TRIM(E16315&amp;""),'Référentiel Articles'!$A$2:$F$634,3,FALSE),""))</f>
      </c>
      <c r="E16315" s="74" t="str">
        <v/>
      </c>
      <c r="F16315" s="75">
        <f>IF($E16315="","",IFERROR(VLOOKUP(TRIM(E16315&amp;""),'Référentiel Articles'!$A$2:$F$634,4,FALSE),""))</f>
      </c>
      <c r="G16315" s="76">
        <f>IF($E16315="","",IFERROR(VLOOKUP(TRIM(E16315&amp;""),'Référentiel Articles'!$A$2:$F$634,5,FALSE),""))</f>
      </c>
      <c r="H16315" s="77" t="str">
        <v/>
      </c>
      <c r="I16315" s="76">
        <f>IF($E16315="","",IFERROR(VLOOKUP(TRIM(E16315&amp;""),'Référentiel Articles'!$A$2:$F$634,6,FALSE),""))</f>
      </c>
      <c r="J16315" s="78">
        <f>IF(OR($E16315="",$H16315=""),"",$H16315*$I16315)</f>
      </c>
      <c r="K16315" s="79" t="str">
        <v/>
      </c>
    </row>
    <row r="16316">
      <c r="A16316" s="81" t="str">
        <v/>
      </c>
      <c r="B16316" s="81" t="str">
        <v/>
      </c>
      <c r="C16316" s="83">
        <f>IF($E16316="","",IFERROR(VLOOKUP(TRIM(E16316&amp;""),'Référentiel Articles'!$A$2:$F$634,2,FALSE),""))</f>
      </c>
      <c r="D16316" s="83">
        <f>IF($E16316="","",IFERROR(VLOOKUP(TRIM(E16316&amp;""),'Référentiel Articles'!$A$2:$F$634,3,FALSE),""))</f>
      </c>
      <c r="E16316" s="81" t="str">
        <v/>
      </c>
      <c r="F16316" s="83">
        <f>IF($E16316="","",IFERROR(VLOOKUP(TRIM(E16316&amp;""),'Référentiel Articles'!$A$2:$F$634,4,FALSE),""))</f>
      </c>
      <c r="G16316" s="84">
        <f>IF($E16316="","",IFERROR(VLOOKUP(TRIM(E16316&amp;""),'Référentiel Articles'!$A$2:$F$634,5,FALSE),""))</f>
      </c>
      <c r="H16316" s="85" t="str">
        <v/>
      </c>
      <c r="I16316" s="84">
        <f>IF($E16316="","",IFERROR(VLOOKUP(TRIM(E16316&amp;""),'Référentiel Articles'!$A$2:$F$634,6,FALSE),""))</f>
      </c>
      <c r="J16316" s="90">
        <f>IF(OR($E16316="",$H16316=""),"",$H16316*$I16316)</f>
      </c>
      <c r="K16316" s="87" t="str">
        <v/>
      </c>
    </row>
    <row r="16317">
      <c r="A16317" s="74" t="str">
        <v/>
      </c>
      <c r="B16317" s="74" t="str">
        <v/>
      </c>
      <c r="C16317" s="75">
        <f>IF($E16317="","",IFERROR(VLOOKUP(TRIM(E16317&amp;""),'Référentiel Articles'!$A$2:$F$634,2,FALSE),""))</f>
      </c>
      <c r="D16317" s="75">
        <f>IF($E16317="","",IFERROR(VLOOKUP(TRIM(E16317&amp;""),'Référentiel Articles'!$A$2:$F$634,3,FALSE),""))</f>
      </c>
      <c r="E16317" s="74" t="str">
        <v/>
      </c>
      <c r="F16317" s="75">
        <f>IF($E16317="","",IFERROR(VLOOKUP(TRIM(E16317&amp;""),'Référentiel Articles'!$A$2:$F$634,4,FALSE),""))</f>
      </c>
      <c r="G16317" s="76">
        <f>IF($E16317="","",IFERROR(VLOOKUP(TRIM(E16317&amp;""),'Référentiel Articles'!$A$2:$F$634,5,FALSE),""))</f>
      </c>
      <c r="H16317" s="77" t="str">
        <v/>
      </c>
      <c r="I16317" s="76">
        <f>IF($E16317="","",IFERROR(VLOOKUP(TRIM(E16317&amp;""),'Référentiel Articles'!$A$2:$F$634,6,FALSE),""))</f>
      </c>
      <c r="J16317" s="78">
        <f>IF(OR($E16317="",$H16317=""),"",$H16317*$I16317)</f>
      </c>
      <c r="K16317" s="79" t="str">
        <v/>
      </c>
    </row>
    <row r="16318">
      <c r="A16318" s="81" t="str">
        <v/>
      </c>
      <c r="B16318" s="81" t="str">
        <v/>
      </c>
      <c r="C16318" s="83">
        <f>IF($E16318="","",IFERROR(VLOOKUP(TRIM(E16318&amp;""),'Référentiel Articles'!$A$2:$F$634,2,FALSE),""))</f>
      </c>
      <c r="D16318" s="83">
        <f>IF($E16318="","",IFERROR(VLOOKUP(TRIM(E16318&amp;""),'Référentiel Articles'!$A$2:$F$634,3,FALSE),""))</f>
      </c>
      <c r="E16318" s="81" t="str">
        <v/>
      </c>
      <c r="F16318" s="83">
        <f>IF($E16318="","",IFERROR(VLOOKUP(TRIM(E16318&amp;""),'Référentiel Articles'!$A$2:$F$634,4,FALSE),""))</f>
      </c>
      <c r="G16318" s="84">
        <f>IF($E16318="","",IFERROR(VLOOKUP(TRIM(E16318&amp;""),'Référentiel Articles'!$A$2:$F$634,5,FALSE),""))</f>
      </c>
      <c r="H16318" s="85" t="str">
        <v/>
      </c>
      <c r="I16318" s="84">
        <f>IF($E16318="","",IFERROR(VLOOKUP(TRIM(E16318&amp;""),'Référentiel Articles'!$A$2:$F$634,6,FALSE),""))</f>
      </c>
      <c r="J16318" s="90">
        <f>IF(OR($E16318="",$H16318=""),"",$H16318*$I16318)</f>
      </c>
      <c r="K16318" s="87" t="str">
        <v/>
      </c>
    </row>
    <row r="16319">
      <c r="A16319" s="74" t="str">
        <v/>
      </c>
      <c r="B16319" s="74" t="str">
        <v/>
      </c>
      <c r="C16319" s="75">
        <f>IF($E16319="","",IFERROR(VLOOKUP(TRIM(E16319&amp;""),'Référentiel Articles'!$A$2:$F$634,2,FALSE),""))</f>
      </c>
      <c r="D16319" s="75">
        <f>IF($E16319="","",IFERROR(VLOOKUP(TRIM(E16319&amp;""),'Référentiel Articles'!$A$2:$F$634,3,FALSE),""))</f>
      </c>
      <c r="E16319" s="74" t="str">
        <v/>
      </c>
      <c r="F16319" s="75">
        <f>IF($E16319="","",IFERROR(VLOOKUP(TRIM(E16319&amp;""),'Référentiel Articles'!$A$2:$F$634,4,FALSE),""))</f>
      </c>
      <c r="G16319" s="76">
        <f>IF($E16319="","",IFERROR(VLOOKUP(TRIM(E16319&amp;""),'Référentiel Articles'!$A$2:$F$634,5,FALSE),""))</f>
      </c>
      <c r="H16319" s="77" t="str">
        <v/>
      </c>
      <c r="I16319" s="76">
        <f>IF($E16319="","",IFERROR(VLOOKUP(TRIM(E16319&amp;""),'Référentiel Articles'!$A$2:$F$634,6,FALSE),""))</f>
      </c>
      <c r="J16319" s="78">
        <f>IF(OR($E16319="",$H16319=""),"",$H16319*$I16319)</f>
      </c>
      <c r="K16319" s="79" t="str">
        <v/>
      </c>
    </row>
    <row r="16320">
      <c r="A16320" s="81" t="str">
        <v/>
      </c>
      <c r="B16320" s="81" t="str">
        <v/>
      </c>
      <c r="C16320" s="83">
        <f>IF($E16320="","",IFERROR(VLOOKUP(TRIM(E16320&amp;""),'Référentiel Articles'!$A$2:$F$634,2,FALSE),""))</f>
      </c>
      <c r="D16320" s="83">
        <f>IF($E16320="","",IFERROR(VLOOKUP(TRIM(E16320&amp;""),'Référentiel Articles'!$A$2:$F$634,3,FALSE),""))</f>
      </c>
      <c r="E16320" s="81" t="str">
        <v/>
      </c>
      <c r="F16320" s="83">
        <f>IF($E16320="","",IFERROR(VLOOKUP(TRIM(E16320&amp;""),'Référentiel Articles'!$A$2:$F$634,4,FALSE),""))</f>
      </c>
      <c r="G16320" s="84">
        <f>IF($E16320="","",IFERROR(VLOOKUP(TRIM(E16320&amp;""),'Référentiel Articles'!$A$2:$F$634,5,FALSE),""))</f>
      </c>
      <c r="H16320" s="85" t="str">
        <v/>
      </c>
      <c r="I16320" s="84">
        <f>IF($E16320="","",IFERROR(VLOOKUP(TRIM(E16320&amp;""),'Référentiel Articles'!$A$2:$F$634,6,FALSE),""))</f>
      </c>
      <c r="J16320" s="90">
        <f>IF(OR($E16320="",$H16320=""),"",$H16320*$I16320)</f>
      </c>
      <c r="K16320" s="87" t="str">
        <v/>
      </c>
    </row>
    <row r="16321">
      <c r="A16321" s="74" t="str">
        <v/>
      </c>
      <c r="B16321" s="74" t="str">
        <v/>
      </c>
      <c r="C16321" s="75">
        <f>IF($E16321="","",IFERROR(VLOOKUP(TRIM(E16321&amp;""),'Référentiel Articles'!$A$2:$F$634,2,FALSE),""))</f>
      </c>
      <c r="D16321" s="75">
        <f>IF($E16321="","",IFERROR(VLOOKUP(TRIM(E16321&amp;""),'Référentiel Articles'!$A$2:$F$634,3,FALSE),""))</f>
      </c>
      <c r="E16321" s="74" t="str">
        <v/>
      </c>
      <c r="F16321" s="75">
        <f>IF($E16321="","",IFERROR(VLOOKUP(TRIM(E16321&amp;""),'Référentiel Articles'!$A$2:$F$634,4,FALSE),""))</f>
      </c>
      <c r="G16321" s="76">
        <f>IF($E16321="","",IFERROR(VLOOKUP(TRIM(E16321&amp;""),'Référentiel Articles'!$A$2:$F$634,5,FALSE),""))</f>
      </c>
      <c r="H16321" s="77" t="str">
        <v/>
      </c>
      <c r="I16321" s="76">
        <f>IF($E16321="","",IFERROR(VLOOKUP(TRIM(E16321&amp;""),'Référentiel Articles'!$A$2:$F$634,6,FALSE),""))</f>
      </c>
      <c r="J16321" s="78">
        <f>IF(OR($E16321="",$H16321=""),"",$H16321*$I16321)</f>
      </c>
      <c r="K16321" s="79" t="str">
        <v/>
      </c>
    </row>
    <row r="16322">
      <c r="A16322" s="81" t="str">
        <v/>
      </c>
      <c r="B16322" s="81" t="str">
        <v/>
      </c>
      <c r="C16322" s="83">
        <f>IF($E16322="","",IFERROR(VLOOKUP(TRIM(E16322&amp;""),'Référentiel Articles'!$A$2:$F$634,2,FALSE),""))</f>
      </c>
      <c r="D16322" s="83">
        <f>IF($E16322="","",IFERROR(VLOOKUP(TRIM(E16322&amp;""),'Référentiel Articles'!$A$2:$F$634,3,FALSE),""))</f>
      </c>
      <c r="E16322" s="81" t="str">
        <v/>
      </c>
      <c r="F16322" s="83">
        <f>IF($E16322="","",IFERROR(VLOOKUP(TRIM(E16322&amp;""),'Référentiel Articles'!$A$2:$F$634,4,FALSE),""))</f>
      </c>
      <c r="G16322" s="84">
        <f>IF($E16322="","",IFERROR(VLOOKUP(TRIM(E16322&amp;""),'Référentiel Articles'!$A$2:$F$634,5,FALSE),""))</f>
      </c>
      <c r="H16322" s="85" t="str">
        <v/>
      </c>
      <c r="I16322" s="84">
        <f>IF($E16322="","",IFERROR(VLOOKUP(TRIM(E16322&amp;""),'Référentiel Articles'!$A$2:$F$634,6,FALSE),""))</f>
      </c>
      <c r="J16322" s="90">
        <f>IF(OR($E16322="",$H16322=""),"",$H16322*$I16322)</f>
      </c>
      <c r="K16322" s="87" t="str">
        <v/>
      </c>
    </row>
    <row r="16323">
      <c r="A16323" s="74" t="str">
        <v/>
      </c>
      <c r="B16323" s="74" t="str">
        <v/>
      </c>
      <c r="C16323" s="75">
        <f>IF($E16323="","",IFERROR(VLOOKUP(TRIM(E16323&amp;""),'Référentiel Articles'!$A$2:$F$634,2,FALSE),""))</f>
      </c>
      <c r="D16323" s="75">
        <f>IF($E16323="","",IFERROR(VLOOKUP(TRIM(E16323&amp;""),'Référentiel Articles'!$A$2:$F$634,3,FALSE),""))</f>
      </c>
      <c r="E16323" s="74" t="str">
        <v/>
      </c>
      <c r="F16323" s="75">
        <f>IF($E16323="","",IFERROR(VLOOKUP(TRIM(E16323&amp;""),'Référentiel Articles'!$A$2:$F$634,4,FALSE),""))</f>
      </c>
      <c r="G16323" s="76">
        <f>IF($E16323="","",IFERROR(VLOOKUP(TRIM(E16323&amp;""),'Référentiel Articles'!$A$2:$F$634,5,FALSE),""))</f>
      </c>
      <c r="H16323" s="77" t="str">
        <v/>
      </c>
      <c r="I16323" s="76">
        <f>IF($E16323="","",IFERROR(VLOOKUP(TRIM(E16323&amp;""),'Référentiel Articles'!$A$2:$F$634,6,FALSE),""))</f>
      </c>
      <c r="J16323" s="78">
        <f>IF(OR($E16323="",$H16323=""),"",$H16323*$I16323)</f>
      </c>
      <c r="K16323" s="79" t="str">
        <v/>
      </c>
    </row>
    <row r="16324">
      <c r="A16324" s="81" t="str">
        <v/>
      </c>
      <c r="B16324" s="81" t="str">
        <v/>
      </c>
      <c r="C16324" s="83">
        <f>IF($E16324="","",IFERROR(VLOOKUP(TRIM(E16324&amp;""),'Référentiel Articles'!$A$2:$F$634,2,FALSE),""))</f>
      </c>
      <c r="D16324" s="83">
        <f>IF($E16324="","",IFERROR(VLOOKUP(TRIM(E16324&amp;""),'Référentiel Articles'!$A$2:$F$634,3,FALSE),""))</f>
      </c>
      <c r="E16324" s="81" t="str">
        <v/>
      </c>
      <c r="F16324" s="83">
        <f>IF($E16324="","",IFERROR(VLOOKUP(TRIM(E16324&amp;""),'Référentiel Articles'!$A$2:$F$634,4,FALSE),""))</f>
      </c>
      <c r="G16324" s="84">
        <f>IF($E16324="","",IFERROR(VLOOKUP(TRIM(E16324&amp;""),'Référentiel Articles'!$A$2:$F$634,5,FALSE),""))</f>
      </c>
      <c r="H16324" s="85" t="str">
        <v/>
      </c>
      <c r="I16324" s="84">
        <f>IF($E16324="","",IFERROR(VLOOKUP(TRIM(E16324&amp;""),'Référentiel Articles'!$A$2:$F$634,6,FALSE),""))</f>
      </c>
      <c r="J16324" s="90">
        <f>IF(OR($E16324="",$H16324=""),"",$H16324*$I16324)</f>
      </c>
      <c r="K16324" s="87" t="str">
        <v/>
      </c>
    </row>
    <row r="16325">
      <c r="A16325" s="74" t="str">
        <v/>
      </c>
      <c r="B16325" s="74" t="str">
        <v/>
      </c>
      <c r="C16325" s="75">
        <f>IF($E16325="","",IFERROR(VLOOKUP(TRIM(E16325&amp;""),'Référentiel Articles'!$A$2:$F$634,2,FALSE),""))</f>
      </c>
      <c r="D16325" s="75">
        <f>IF($E16325="","",IFERROR(VLOOKUP(TRIM(E16325&amp;""),'Référentiel Articles'!$A$2:$F$634,3,FALSE),""))</f>
      </c>
      <c r="E16325" s="74" t="str">
        <v/>
      </c>
      <c r="F16325" s="75">
        <f>IF($E16325="","",IFERROR(VLOOKUP(TRIM(E16325&amp;""),'Référentiel Articles'!$A$2:$F$634,4,FALSE),""))</f>
      </c>
      <c r="G16325" s="76">
        <f>IF($E16325="","",IFERROR(VLOOKUP(TRIM(E16325&amp;""),'Référentiel Articles'!$A$2:$F$634,5,FALSE),""))</f>
      </c>
      <c r="H16325" s="77" t="str">
        <v/>
      </c>
      <c r="I16325" s="76">
        <f>IF($E16325="","",IFERROR(VLOOKUP(TRIM(E16325&amp;""),'Référentiel Articles'!$A$2:$F$634,6,FALSE),""))</f>
      </c>
      <c r="J16325" s="78">
        <f>IF(OR($E16325="",$H16325=""),"",$H16325*$I16325)</f>
      </c>
      <c r="K16325" s="79" t="str">
        <v/>
      </c>
    </row>
    <row r="16326">
      <c r="A16326" s="81" t="str">
        <v/>
      </c>
      <c r="B16326" s="81" t="str">
        <v/>
      </c>
      <c r="C16326" s="83">
        <f>IF($E16326="","",IFERROR(VLOOKUP(TRIM(E16326&amp;""),'Référentiel Articles'!$A$2:$F$634,2,FALSE),""))</f>
      </c>
      <c r="D16326" s="83">
        <f>IF($E16326="","",IFERROR(VLOOKUP(TRIM(E16326&amp;""),'Référentiel Articles'!$A$2:$F$634,3,FALSE),""))</f>
      </c>
      <c r="E16326" s="81" t="str">
        <v/>
      </c>
      <c r="F16326" s="83">
        <f>IF($E16326="","",IFERROR(VLOOKUP(TRIM(E16326&amp;""),'Référentiel Articles'!$A$2:$F$634,4,FALSE),""))</f>
      </c>
      <c r="G16326" s="84">
        <f>IF($E16326="","",IFERROR(VLOOKUP(TRIM(E16326&amp;""),'Référentiel Articles'!$A$2:$F$634,5,FALSE),""))</f>
      </c>
      <c r="H16326" s="85" t="str">
        <v/>
      </c>
      <c r="I16326" s="84">
        <f>IF($E16326="","",IFERROR(VLOOKUP(TRIM(E16326&amp;""),'Référentiel Articles'!$A$2:$F$634,6,FALSE),""))</f>
      </c>
      <c r="J16326" s="90">
        <f>IF(OR($E16326="",$H16326=""),"",$H16326*$I16326)</f>
      </c>
      <c r="K16326" s="87" t="str">
        <v/>
      </c>
    </row>
    <row r="16327">
      <c r="A16327" s="74" t="str">
        <v/>
      </c>
      <c r="B16327" s="74" t="str">
        <v/>
      </c>
      <c r="C16327" s="75">
        <f>IF($E16327="","",IFERROR(VLOOKUP(TRIM(E16327&amp;""),'Référentiel Articles'!$A$2:$F$634,2,FALSE),""))</f>
      </c>
      <c r="D16327" s="75">
        <f>IF($E16327="","",IFERROR(VLOOKUP(TRIM(E16327&amp;""),'Référentiel Articles'!$A$2:$F$634,3,FALSE),""))</f>
      </c>
      <c r="E16327" s="74" t="str">
        <v/>
      </c>
      <c r="F16327" s="75">
        <f>IF($E16327="","",IFERROR(VLOOKUP(TRIM(E16327&amp;""),'Référentiel Articles'!$A$2:$F$634,4,FALSE),""))</f>
      </c>
      <c r="G16327" s="76">
        <f>IF($E16327="","",IFERROR(VLOOKUP(TRIM(E16327&amp;""),'Référentiel Articles'!$A$2:$F$634,5,FALSE),""))</f>
      </c>
      <c r="H16327" s="77" t="str">
        <v/>
      </c>
      <c r="I16327" s="76">
        <f>IF($E16327="","",IFERROR(VLOOKUP(TRIM(E16327&amp;""),'Référentiel Articles'!$A$2:$F$634,6,FALSE),""))</f>
      </c>
      <c r="J16327" s="78">
        <f>IF(OR($E16327="",$H16327=""),"",$H16327*$I16327)</f>
      </c>
      <c r="K16327" s="79" t="str">
        <v/>
      </c>
    </row>
    <row r="16328">
      <c r="A16328" s="81" t="str">
        <v/>
      </c>
      <c r="B16328" s="81" t="str">
        <v/>
      </c>
      <c r="C16328" s="83">
        <f>IF($E16328="","",IFERROR(VLOOKUP(TRIM(E16328&amp;""),'Référentiel Articles'!$A$2:$F$634,2,FALSE),""))</f>
      </c>
      <c r="D16328" s="83">
        <f>IF($E16328="","",IFERROR(VLOOKUP(TRIM(E16328&amp;""),'Référentiel Articles'!$A$2:$F$634,3,FALSE),""))</f>
      </c>
      <c r="E16328" s="81" t="str">
        <v/>
      </c>
      <c r="F16328" s="83">
        <f>IF($E16328="","",IFERROR(VLOOKUP(TRIM(E16328&amp;""),'Référentiel Articles'!$A$2:$F$634,4,FALSE),""))</f>
      </c>
      <c r="G16328" s="84">
        <f>IF($E16328="","",IFERROR(VLOOKUP(TRIM(E16328&amp;""),'Référentiel Articles'!$A$2:$F$634,5,FALSE),""))</f>
      </c>
      <c r="H16328" s="85" t="str">
        <v/>
      </c>
      <c r="I16328" s="84">
        <f>IF($E16328="","",IFERROR(VLOOKUP(TRIM(E16328&amp;""),'Référentiel Articles'!$A$2:$F$634,6,FALSE),""))</f>
      </c>
      <c r="J16328" s="90">
        <f>IF(OR($E16328="",$H16328=""),"",$H16328*$I16328)</f>
      </c>
      <c r="K16328" s="87" t="str">
        <v/>
      </c>
    </row>
    <row r="16329">
      <c r="A16329" s="74" t="str">
        <v/>
      </c>
      <c r="B16329" s="74" t="str">
        <v/>
      </c>
      <c r="C16329" s="75">
        <f>IF($E16329="","",IFERROR(VLOOKUP(TRIM(E16329&amp;""),'Référentiel Articles'!$A$2:$F$634,2,FALSE),""))</f>
      </c>
      <c r="D16329" s="75">
        <f>IF($E16329="","",IFERROR(VLOOKUP(TRIM(E16329&amp;""),'Référentiel Articles'!$A$2:$F$634,3,FALSE),""))</f>
      </c>
      <c r="E16329" s="74" t="str">
        <v/>
      </c>
      <c r="F16329" s="75">
        <f>IF($E16329="","",IFERROR(VLOOKUP(TRIM(E16329&amp;""),'Référentiel Articles'!$A$2:$F$634,4,FALSE),""))</f>
      </c>
      <c r="G16329" s="76">
        <f>IF($E16329="","",IFERROR(VLOOKUP(TRIM(E16329&amp;""),'Référentiel Articles'!$A$2:$F$634,5,FALSE),""))</f>
      </c>
      <c r="H16329" s="77" t="str">
        <v/>
      </c>
      <c r="I16329" s="76">
        <f>IF($E16329="","",IFERROR(VLOOKUP(TRIM(E16329&amp;""),'Référentiel Articles'!$A$2:$F$634,6,FALSE),""))</f>
      </c>
      <c r="J16329" s="78">
        <f>IF(OR($E16329="",$H16329=""),"",$H16329*$I16329)</f>
      </c>
      <c r="K16329" s="79" t="str">
        <v/>
      </c>
    </row>
    <row r="16330">
      <c r="A16330" s="81" t="str">
        <v/>
      </c>
      <c r="B16330" s="81" t="str">
        <v/>
      </c>
      <c r="C16330" s="83">
        <f>IF($E16330="","",IFERROR(VLOOKUP(TRIM(E16330&amp;""),'Référentiel Articles'!$A$2:$F$634,2,FALSE),""))</f>
      </c>
      <c r="D16330" s="83">
        <f>IF($E16330="","",IFERROR(VLOOKUP(TRIM(E16330&amp;""),'Référentiel Articles'!$A$2:$F$634,3,FALSE),""))</f>
      </c>
      <c r="E16330" s="81" t="str">
        <v/>
      </c>
      <c r="F16330" s="83">
        <f>IF($E16330="","",IFERROR(VLOOKUP(TRIM(E16330&amp;""),'Référentiel Articles'!$A$2:$F$634,4,FALSE),""))</f>
      </c>
      <c r="G16330" s="84">
        <f>IF($E16330="","",IFERROR(VLOOKUP(TRIM(E16330&amp;""),'Référentiel Articles'!$A$2:$F$634,5,FALSE),""))</f>
      </c>
      <c r="H16330" s="85" t="str">
        <v/>
      </c>
      <c r="I16330" s="84">
        <f>IF($E16330="","",IFERROR(VLOOKUP(TRIM(E16330&amp;""),'Référentiel Articles'!$A$2:$F$634,6,FALSE),""))</f>
      </c>
      <c r="J16330" s="90">
        <f>IF(OR($E16330="",$H16330=""),"",$H16330*$I16330)</f>
      </c>
      <c r="K16330" s="87" t="str">
        <v/>
      </c>
    </row>
    <row r="16331">
      <c r="A16331" s="74" t="str">
        <v/>
      </c>
      <c r="B16331" s="74" t="str">
        <v/>
      </c>
      <c r="C16331" s="75">
        <f>IF($E16331="","",IFERROR(VLOOKUP(TRIM(E16331&amp;""),'Référentiel Articles'!$A$2:$F$634,2,FALSE),""))</f>
      </c>
      <c r="D16331" s="75">
        <f>IF($E16331="","",IFERROR(VLOOKUP(TRIM(E16331&amp;""),'Référentiel Articles'!$A$2:$F$634,3,FALSE),""))</f>
      </c>
      <c r="E16331" s="74" t="str">
        <v/>
      </c>
      <c r="F16331" s="75">
        <f>IF($E16331="","",IFERROR(VLOOKUP(TRIM(E16331&amp;""),'Référentiel Articles'!$A$2:$F$634,4,FALSE),""))</f>
      </c>
      <c r="G16331" s="76">
        <f>IF($E16331="","",IFERROR(VLOOKUP(TRIM(E16331&amp;""),'Référentiel Articles'!$A$2:$F$634,5,FALSE),""))</f>
      </c>
      <c r="H16331" s="77" t="str">
        <v/>
      </c>
      <c r="I16331" s="76">
        <f>IF($E16331="","",IFERROR(VLOOKUP(TRIM(E16331&amp;""),'Référentiel Articles'!$A$2:$F$634,6,FALSE),""))</f>
      </c>
      <c r="J16331" s="78">
        <f>IF(OR($E16331="",$H16331=""),"",$H16331*$I16331)</f>
      </c>
      <c r="K16331" s="79" t="str">
        <v/>
      </c>
    </row>
    <row r="16332">
      <c r="A16332" s="81" t="str">
        <v/>
      </c>
      <c r="B16332" s="81" t="str">
        <v/>
      </c>
      <c r="C16332" s="83">
        <f>IF($E16332="","",IFERROR(VLOOKUP(TRIM(E16332&amp;""),'Référentiel Articles'!$A$2:$F$634,2,FALSE),""))</f>
      </c>
      <c r="D16332" s="83">
        <f>IF($E16332="","",IFERROR(VLOOKUP(TRIM(E16332&amp;""),'Référentiel Articles'!$A$2:$F$634,3,FALSE),""))</f>
      </c>
      <c r="E16332" s="81" t="str">
        <v/>
      </c>
      <c r="F16332" s="83">
        <f>IF($E16332="","",IFERROR(VLOOKUP(TRIM(E16332&amp;""),'Référentiel Articles'!$A$2:$F$634,4,FALSE),""))</f>
      </c>
      <c r="G16332" s="84">
        <f>IF($E16332="","",IFERROR(VLOOKUP(TRIM(E16332&amp;""),'Référentiel Articles'!$A$2:$F$634,5,FALSE),""))</f>
      </c>
      <c r="H16332" s="85" t="str">
        <v/>
      </c>
      <c r="I16332" s="84">
        <f>IF($E16332="","",IFERROR(VLOOKUP(TRIM(E16332&amp;""),'Référentiel Articles'!$A$2:$F$634,6,FALSE),""))</f>
      </c>
      <c r="J16332" s="90">
        <f>IF(OR($E16332="",$H16332=""),"",$H16332*$I16332)</f>
      </c>
      <c r="K16332" s="87" t="str">
        <v/>
      </c>
    </row>
    <row r="16333">
      <c r="A16333" s="74" t="str">
        <v/>
      </c>
      <c r="B16333" s="74" t="str">
        <v/>
      </c>
      <c r="C16333" s="75">
        <f>IF($E16333="","",IFERROR(VLOOKUP(TRIM(E16333&amp;""),'Référentiel Articles'!$A$2:$F$634,2,FALSE),""))</f>
      </c>
      <c r="D16333" s="75">
        <f>IF($E16333="","",IFERROR(VLOOKUP(TRIM(E16333&amp;""),'Référentiel Articles'!$A$2:$F$634,3,FALSE),""))</f>
      </c>
      <c r="E16333" s="74" t="str">
        <v/>
      </c>
      <c r="F16333" s="75">
        <f>IF($E16333="","",IFERROR(VLOOKUP(TRIM(E16333&amp;""),'Référentiel Articles'!$A$2:$F$634,4,FALSE),""))</f>
      </c>
      <c r="G16333" s="76">
        <f>IF($E16333="","",IFERROR(VLOOKUP(TRIM(E16333&amp;""),'Référentiel Articles'!$A$2:$F$634,5,FALSE),""))</f>
      </c>
      <c r="H16333" s="77" t="str">
        <v/>
      </c>
      <c r="I16333" s="76">
        <f>IF($E16333="","",IFERROR(VLOOKUP(TRIM(E16333&amp;""),'Référentiel Articles'!$A$2:$F$634,6,FALSE),""))</f>
      </c>
      <c r="J16333" s="78">
        <f>IF(OR($E16333="",$H16333=""),"",$H16333*$I16333)</f>
      </c>
      <c r="K16333" s="79" t="str">
        <v/>
      </c>
    </row>
    <row r="16334">
      <c r="A16334" s="81" t="str">
        <v/>
      </c>
      <c r="B16334" s="81" t="str">
        <v/>
      </c>
      <c r="C16334" s="83">
        <f>IF($E16334="","",IFERROR(VLOOKUP(TRIM(E16334&amp;""),'Référentiel Articles'!$A$2:$F$634,2,FALSE),""))</f>
      </c>
      <c r="D16334" s="83">
        <f>IF($E16334="","",IFERROR(VLOOKUP(TRIM(E16334&amp;""),'Référentiel Articles'!$A$2:$F$634,3,FALSE),""))</f>
      </c>
      <c r="E16334" s="81" t="str">
        <v/>
      </c>
      <c r="F16334" s="83">
        <f>IF($E16334="","",IFERROR(VLOOKUP(TRIM(E16334&amp;""),'Référentiel Articles'!$A$2:$F$634,4,FALSE),""))</f>
      </c>
      <c r="G16334" s="84">
        <f>IF($E16334="","",IFERROR(VLOOKUP(TRIM(E16334&amp;""),'Référentiel Articles'!$A$2:$F$634,5,FALSE),""))</f>
      </c>
      <c r="H16334" s="85" t="str">
        <v/>
      </c>
      <c r="I16334" s="84">
        <f>IF($E16334="","",IFERROR(VLOOKUP(TRIM(E16334&amp;""),'Référentiel Articles'!$A$2:$F$634,6,FALSE),""))</f>
      </c>
      <c r="J16334" s="90">
        <f>IF(OR($E16334="",$H16334=""),"",$H16334*$I16334)</f>
      </c>
      <c r="K16334" s="87" t="str">
        <v/>
      </c>
    </row>
    <row r="16335">
      <c r="A16335" s="74" t="str">
        <v/>
      </c>
      <c r="B16335" s="74" t="str">
        <v/>
      </c>
      <c r="C16335" s="75">
        <f>IF($E16335="","",IFERROR(VLOOKUP(TRIM(E16335&amp;""),'Référentiel Articles'!$A$2:$F$634,2,FALSE),""))</f>
      </c>
      <c r="D16335" s="75">
        <f>IF($E16335="","",IFERROR(VLOOKUP(TRIM(E16335&amp;""),'Référentiel Articles'!$A$2:$F$634,3,FALSE),""))</f>
      </c>
      <c r="E16335" s="74" t="str">
        <v/>
      </c>
      <c r="F16335" s="75">
        <f>IF($E16335="","",IFERROR(VLOOKUP(TRIM(E16335&amp;""),'Référentiel Articles'!$A$2:$F$634,4,FALSE),""))</f>
      </c>
      <c r="G16335" s="76">
        <f>IF($E16335="","",IFERROR(VLOOKUP(TRIM(E16335&amp;""),'Référentiel Articles'!$A$2:$F$634,5,FALSE),""))</f>
      </c>
      <c r="H16335" s="77" t="str">
        <v/>
      </c>
      <c r="I16335" s="76">
        <f>IF($E16335="","",IFERROR(VLOOKUP(TRIM(E16335&amp;""),'Référentiel Articles'!$A$2:$F$634,6,FALSE),""))</f>
      </c>
      <c r="J16335" s="78">
        <f>IF(OR($E16335="",$H16335=""),"",$H16335*$I16335)</f>
      </c>
      <c r="K16335" s="79" t="str">
        <v/>
      </c>
    </row>
    <row r="16336">
      <c r="A16336" s="81" t="str">
        <v/>
      </c>
      <c r="B16336" s="81" t="str">
        <v/>
      </c>
      <c r="C16336" s="83">
        <f>IF($E16336="","",IFERROR(VLOOKUP(TRIM(E16336&amp;""),'Référentiel Articles'!$A$2:$F$634,2,FALSE),""))</f>
      </c>
      <c r="D16336" s="83">
        <f>IF($E16336="","",IFERROR(VLOOKUP(TRIM(E16336&amp;""),'Référentiel Articles'!$A$2:$F$634,3,FALSE),""))</f>
      </c>
      <c r="E16336" s="81" t="str">
        <v/>
      </c>
      <c r="F16336" s="83">
        <f>IF($E16336="","",IFERROR(VLOOKUP(TRIM(E16336&amp;""),'Référentiel Articles'!$A$2:$F$634,4,FALSE),""))</f>
      </c>
      <c r="G16336" s="84">
        <f>IF($E16336="","",IFERROR(VLOOKUP(TRIM(E16336&amp;""),'Référentiel Articles'!$A$2:$F$634,5,FALSE),""))</f>
      </c>
      <c r="H16336" s="85" t="str">
        <v/>
      </c>
      <c r="I16336" s="84">
        <f>IF($E16336="","",IFERROR(VLOOKUP(TRIM(E16336&amp;""),'Référentiel Articles'!$A$2:$F$634,6,FALSE),""))</f>
      </c>
      <c r="J16336" s="90">
        <f>IF(OR($E16336="",$H16336=""),"",$H16336*$I16336)</f>
      </c>
      <c r="K16336" s="87" t="str">
        <v/>
      </c>
    </row>
    <row r="16337">
      <c r="A16337" s="74" t="str">
        <v/>
      </c>
      <c r="B16337" s="74" t="str">
        <v/>
      </c>
      <c r="C16337" s="75">
        <f>IF($E16337="","",IFERROR(VLOOKUP(TRIM(E16337&amp;""),'Référentiel Articles'!$A$2:$F$634,2,FALSE),""))</f>
      </c>
      <c r="D16337" s="75">
        <f>IF($E16337="","",IFERROR(VLOOKUP(TRIM(E16337&amp;""),'Référentiel Articles'!$A$2:$F$634,3,FALSE),""))</f>
      </c>
      <c r="E16337" s="74" t="str">
        <v/>
      </c>
      <c r="F16337" s="75">
        <f>IF($E16337="","",IFERROR(VLOOKUP(TRIM(E16337&amp;""),'Référentiel Articles'!$A$2:$F$634,4,FALSE),""))</f>
      </c>
      <c r="G16337" s="76">
        <f>IF($E16337="","",IFERROR(VLOOKUP(TRIM(E16337&amp;""),'Référentiel Articles'!$A$2:$F$634,5,FALSE),""))</f>
      </c>
      <c r="H16337" s="77" t="str">
        <v/>
      </c>
      <c r="I16337" s="76">
        <f>IF($E16337="","",IFERROR(VLOOKUP(TRIM(E16337&amp;""),'Référentiel Articles'!$A$2:$F$634,6,FALSE),""))</f>
      </c>
      <c r="J16337" s="78">
        <f>IF(OR($E16337="",$H16337=""),"",$H16337*$I16337)</f>
      </c>
      <c r="K16337" s="79" t="str">
        <v/>
      </c>
    </row>
    <row r="16338">
      <c r="A16338" s="81" t="str">
        <v/>
      </c>
      <c r="B16338" s="81" t="str">
        <v/>
      </c>
      <c r="C16338" s="83">
        <f>IF($E16338="","",IFERROR(VLOOKUP(TRIM(E16338&amp;""),'Référentiel Articles'!$A$2:$F$634,2,FALSE),""))</f>
      </c>
      <c r="D16338" s="83">
        <f>IF($E16338="","",IFERROR(VLOOKUP(TRIM(E16338&amp;""),'Référentiel Articles'!$A$2:$F$634,3,FALSE),""))</f>
      </c>
      <c r="E16338" s="81" t="str">
        <v/>
      </c>
      <c r="F16338" s="83">
        <f>IF($E16338="","",IFERROR(VLOOKUP(TRIM(E16338&amp;""),'Référentiel Articles'!$A$2:$F$634,4,FALSE),""))</f>
      </c>
      <c r="G16338" s="84">
        <f>IF($E16338="","",IFERROR(VLOOKUP(TRIM(E16338&amp;""),'Référentiel Articles'!$A$2:$F$634,5,FALSE),""))</f>
      </c>
      <c r="H16338" s="85" t="str">
        <v/>
      </c>
      <c r="I16338" s="84">
        <f>IF($E16338="","",IFERROR(VLOOKUP(TRIM(E16338&amp;""),'Référentiel Articles'!$A$2:$F$634,6,FALSE),""))</f>
      </c>
      <c r="J16338" s="90">
        <f>IF(OR($E16338="",$H16338=""),"",$H16338*$I16338)</f>
      </c>
      <c r="K16338" s="87" t="str">
        <v/>
      </c>
    </row>
    <row r="16339">
      <c r="A16339" s="74" t="str">
        <v/>
      </c>
      <c r="B16339" s="74" t="str">
        <v/>
      </c>
      <c r="C16339" s="75">
        <f>IF($E16339="","",IFERROR(VLOOKUP(TRIM(E16339&amp;""),'Référentiel Articles'!$A$2:$F$634,2,FALSE),""))</f>
      </c>
      <c r="D16339" s="75">
        <f>IF($E16339="","",IFERROR(VLOOKUP(TRIM(E16339&amp;""),'Référentiel Articles'!$A$2:$F$634,3,FALSE),""))</f>
      </c>
      <c r="E16339" s="74" t="str">
        <v/>
      </c>
      <c r="F16339" s="75">
        <f>IF($E16339="","",IFERROR(VLOOKUP(TRIM(E16339&amp;""),'Référentiel Articles'!$A$2:$F$634,4,FALSE),""))</f>
      </c>
      <c r="G16339" s="76">
        <f>IF($E16339="","",IFERROR(VLOOKUP(TRIM(E16339&amp;""),'Référentiel Articles'!$A$2:$F$634,5,FALSE),""))</f>
      </c>
      <c r="H16339" s="77" t="str">
        <v/>
      </c>
      <c r="I16339" s="76">
        <f>IF($E16339="","",IFERROR(VLOOKUP(TRIM(E16339&amp;""),'Référentiel Articles'!$A$2:$F$634,6,FALSE),""))</f>
      </c>
      <c r="J16339" s="78">
        <f>IF(OR($E16339="",$H16339=""),"",$H16339*$I16339)</f>
      </c>
      <c r="K16339" s="79" t="str">
        <v/>
      </c>
    </row>
    <row r="16340">
      <c r="A16340" s="81" t="str">
        <v/>
      </c>
      <c r="B16340" s="81" t="str">
        <v/>
      </c>
      <c r="C16340" s="83">
        <f>IF($E16340="","",IFERROR(VLOOKUP(TRIM(E16340&amp;""),'Référentiel Articles'!$A$2:$F$634,2,FALSE),""))</f>
      </c>
      <c r="D16340" s="83">
        <f>IF($E16340="","",IFERROR(VLOOKUP(TRIM(E16340&amp;""),'Référentiel Articles'!$A$2:$F$634,3,FALSE),""))</f>
      </c>
      <c r="E16340" s="81" t="str">
        <v/>
      </c>
      <c r="F16340" s="83">
        <f>IF($E16340="","",IFERROR(VLOOKUP(TRIM(E16340&amp;""),'Référentiel Articles'!$A$2:$F$634,4,FALSE),""))</f>
      </c>
      <c r="G16340" s="84">
        <f>IF($E16340="","",IFERROR(VLOOKUP(TRIM(E16340&amp;""),'Référentiel Articles'!$A$2:$F$634,5,FALSE),""))</f>
      </c>
      <c r="H16340" s="85" t="str">
        <v/>
      </c>
      <c r="I16340" s="84">
        <f>IF($E16340="","",IFERROR(VLOOKUP(TRIM(E16340&amp;""),'Référentiel Articles'!$A$2:$F$634,6,FALSE),""))</f>
      </c>
      <c r="J16340" s="90">
        <f>IF(OR($E16340="",$H16340=""),"",$H16340*$I16340)</f>
      </c>
      <c r="K16340" s="87" t="str">
        <v/>
      </c>
    </row>
    <row r="16341">
      <c r="A16341" s="74" t="str">
        <v/>
      </c>
      <c r="B16341" s="74" t="str">
        <v/>
      </c>
      <c r="C16341" s="75">
        <f>IF($E16341="","",IFERROR(VLOOKUP(TRIM(E16341&amp;""),'Référentiel Articles'!$A$2:$F$634,2,FALSE),""))</f>
      </c>
      <c r="D16341" s="75">
        <f>IF($E16341="","",IFERROR(VLOOKUP(TRIM(E16341&amp;""),'Référentiel Articles'!$A$2:$F$634,3,FALSE),""))</f>
      </c>
      <c r="E16341" s="74" t="str">
        <v/>
      </c>
      <c r="F16341" s="75">
        <f>IF($E16341="","",IFERROR(VLOOKUP(TRIM(E16341&amp;""),'Référentiel Articles'!$A$2:$F$634,4,FALSE),""))</f>
      </c>
      <c r="G16341" s="76">
        <f>IF($E16341="","",IFERROR(VLOOKUP(TRIM(E16341&amp;""),'Référentiel Articles'!$A$2:$F$634,5,FALSE),""))</f>
      </c>
      <c r="H16341" s="77" t="str">
        <v/>
      </c>
      <c r="I16341" s="76">
        <f>IF($E16341="","",IFERROR(VLOOKUP(TRIM(E16341&amp;""),'Référentiel Articles'!$A$2:$F$634,6,FALSE),""))</f>
      </c>
      <c r="J16341" s="78">
        <f>IF(OR($E16341="",$H16341=""),"",$H16341*$I16341)</f>
      </c>
      <c r="K16341" s="79" t="str">
        <v/>
      </c>
    </row>
    <row r="16342">
      <c r="A16342" s="81" t="str">
        <v/>
      </c>
      <c r="B16342" s="81" t="str">
        <v/>
      </c>
      <c r="C16342" s="83">
        <f>IF($E16342="","",IFERROR(VLOOKUP(TRIM(E16342&amp;""),'Référentiel Articles'!$A$2:$F$634,2,FALSE),""))</f>
      </c>
      <c r="D16342" s="83">
        <f>IF($E16342="","",IFERROR(VLOOKUP(TRIM(E16342&amp;""),'Référentiel Articles'!$A$2:$F$634,3,FALSE),""))</f>
      </c>
      <c r="E16342" s="81" t="str">
        <v/>
      </c>
      <c r="F16342" s="83">
        <f>IF($E16342="","",IFERROR(VLOOKUP(TRIM(E16342&amp;""),'Référentiel Articles'!$A$2:$F$634,4,FALSE),""))</f>
      </c>
      <c r="G16342" s="84">
        <f>IF($E16342="","",IFERROR(VLOOKUP(TRIM(E16342&amp;""),'Référentiel Articles'!$A$2:$F$634,5,FALSE),""))</f>
      </c>
      <c r="H16342" s="85" t="str">
        <v/>
      </c>
      <c r="I16342" s="84">
        <f>IF($E16342="","",IFERROR(VLOOKUP(TRIM(E16342&amp;""),'Référentiel Articles'!$A$2:$F$634,6,FALSE),""))</f>
      </c>
      <c r="J16342" s="90">
        <f>IF(OR($E16342="",$H16342=""),"",$H16342*$I16342)</f>
      </c>
      <c r="K16342" s="87" t="str">
        <v/>
      </c>
    </row>
    <row r="16343">
      <c r="A16343" s="74" t="str">
        <v/>
      </c>
      <c r="B16343" s="74" t="str">
        <v/>
      </c>
      <c r="C16343" s="75">
        <f>IF($E16343="","",IFERROR(VLOOKUP(TRIM(E16343&amp;""),'Référentiel Articles'!$A$2:$F$634,2,FALSE),""))</f>
      </c>
      <c r="D16343" s="75">
        <f>IF($E16343="","",IFERROR(VLOOKUP(TRIM(E16343&amp;""),'Référentiel Articles'!$A$2:$F$634,3,FALSE),""))</f>
      </c>
      <c r="E16343" s="74" t="str">
        <v/>
      </c>
      <c r="F16343" s="75">
        <f>IF($E16343="","",IFERROR(VLOOKUP(TRIM(E16343&amp;""),'Référentiel Articles'!$A$2:$F$634,4,FALSE),""))</f>
      </c>
      <c r="G16343" s="76">
        <f>IF($E16343="","",IFERROR(VLOOKUP(TRIM(E16343&amp;""),'Référentiel Articles'!$A$2:$F$634,5,FALSE),""))</f>
      </c>
      <c r="H16343" s="77" t="str">
        <v/>
      </c>
      <c r="I16343" s="76">
        <f>IF($E16343="","",IFERROR(VLOOKUP(TRIM(E16343&amp;""),'Référentiel Articles'!$A$2:$F$634,6,FALSE),""))</f>
      </c>
      <c r="J16343" s="78">
        <f>IF(OR($E16343="",$H16343=""),"",$H16343*$I16343)</f>
      </c>
      <c r="K16343" s="79" t="str">
        <v/>
      </c>
    </row>
    <row r="16344">
      <c r="A16344" s="81" t="str">
        <v/>
      </c>
      <c r="B16344" s="81" t="str">
        <v/>
      </c>
      <c r="C16344" s="83">
        <f>IF($E16344="","",IFERROR(VLOOKUP(TRIM(E16344&amp;""),'Référentiel Articles'!$A$2:$F$634,2,FALSE),""))</f>
      </c>
      <c r="D16344" s="83">
        <f>IF($E16344="","",IFERROR(VLOOKUP(TRIM(E16344&amp;""),'Référentiel Articles'!$A$2:$F$634,3,FALSE),""))</f>
      </c>
      <c r="E16344" s="81" t="str">
        <v/>
      </c>
      <c r="F16344" s="83">
        <f>IF($E16344="","",IFERROR(VLOOKUP(TRIM(E16344&amp;""),'Référentiel Articles'!$A$2:$F$634,4,FALSE),""))</f>
      </c>
      <c r="G16344" s="84">
        <f>IF($E16344="","",IFERROR(VLOOKUP(TRIM(E16344&amp;""),'Référentiel Articles'!$A$2:$F$634,5,FALSE),""))</f>
      </c>
      <c r="H16344" s="85" t="str">
        <v/>
      </c>
      <c r="I16344" s="84">
        <f>IF($E16344="","",IFERROR(VLOOKUP(TRIM(E16344&amp;""),'Référentiel Articles'!$A$2:$F$634,6,FALSE),""))</f>
      </c>
      <c r="J16344" s="90">
        <f>IF(OR($E16344="",$H16344=""),"",$H16344*$I16344)</f>
      </c>
      <c r="K16344" s="87" t="str">
        <v/>
      </c>
    </row>
    <row r="16345">
      <c r="A16345" s="74" t="str">
        <v/>
      </c>
      <c r="B16345" s="74" t="str">
        <v/>
      </c>
      <c r="C16345" s="75">
        <f>IF($E16345="","",IFERROR(VLOOKUP(TRIM(E16345&amp;""),'Référentiel Articles'!$A$2:$F$634,2,FALSE),""))</f>
      </c>
      <c r="D16345" s="75">
        <f>IF($E16345="","",IFERROR(VLOOKUP(TRIM(E16345&amp;""),'Référentiel Articles'!$A$2:$F$634,3,FALSE),""))</f>
      </c>
      <c r="E16345" s="74" t="str">
        <v/>
      </c>
      <c r="F16345" s="75">
        <f>IF($E16345="","",IFERROR(VLOOKUP(TRIM(E16345&amp;""),'Référentiel Articles'!$A$2:$F$634,4,FALSE),""))</f>
      </c>
      <c r="G16345" s="76">
        <f>IF($E16345="","",IFERROR(VLOOKUP(TRIM(E16345&amp;""),'Référentiel Articles'!$A$2:$F$634,5,FALSE),""))</f>
      </c>
      <c r="H16345" s="77" t="str">
        <v/>
      </c>
      <c r="I16345" s="76">
        <f>IF($E16345="","",IFERROR(VLOOKUP(TRIM(E16345&amp;""),'Référentiel Articles'!$A$2:$F$634,6,FALSE),""))</f>
      </c>
      <c r="J16345" s="78">
        <f>IF(OR($E16345="",$H16345=""),"",$H16345*$I16345)</f>
      </c>
      <c r="K16345" s="79" t="str">
        <v/>
      </c>
    </row>
    <row r="16346">
      <c r="A16346" s="81" t="str">
        <v/>
      </c>
      <c r="B16346" s="81" t="str">
        <v/>
      </c>
      <c r="C16346" s="83">
        <f>IF($E16346="","",IFERROR(VLOOKUP(TRIM(E16346&amp;""),'Référentiel Articles'!$A$2:$F$634,2,FALSE),""))</f>
      </c>
      <c r="D16346" s="83">
        <f>IF($E16346="","",IFERROR(VLOOKUP(TRIM(E16346&amp;""),'Référentiel Articles'!$A$2:$F$634,3,FALSE),""))</f>
      </c>
      <c r="E16346" s="81" t="str">
        <v/>
      </c>
      <c r="F16346" s="83">
        <f>IF($E16346="","",IFERROR(VLOOKUP(TRIM(E16346&amp;""),'Référentiel Articles'!$A$2:$F$634,4,FALSE),""))</f>
      </c>
      <c r="G16346" s="84">
        <f>IF($E16346="","",IFERROR(VLOOKUP(TRIM(E16346&amp;""),'Référentiel Articles'!$A$2:$F$634,5,FALSE),""))</f>
      </c>
      <c r="H16346" s="85" t="str">
        <v/>
      </c>
      <c r="I16346" s="84">
        <f>IF($E16346="","",IFERROR(VLOOKUP(TRIM(E16346&amp;""),'Référentiel Articles'!$A$2:$F$634,6,FALSE),""))</f>
      </c>
      <c r="J16346" s="90">
        <f>IF(OR($E16346="",$H16346=""),"",$H16346*$I16346)</f>
      </c>
      <c r="K16346" s="87" t="str">
        <v/>
      </c>
    </row>
    <row r="16347">
      <c r="A16347" s="74" t="str">
        <v/>
      </c>
      <c r="B16347" s="74" t="str">
        <v/>
      </c>
      <c r="C16347" s="75">
        <f>IF($E16347="","",IFERROR(VLOOKUP(TRIM(E16347&amp;""),'Référentiel Articles'!$A$2:$F$634,2,FALSE),""))</f>
      </c>
      <c r="D16347" s="75">
        <f>IF($E16347="","",IFERROR(VLOOKUP(TRIM(E16347&amp;""),'Référentiel Articles'!$A$2:$F$634,3,FALSE),""))</f>
      </c>
      <c r="E16347" s="74" t="str">
        <v/>
      </c>
      <c r="F16347" s="75">
        <f>IF($E16347="","",IFERROR(VLOOKUP(TRIM(E16347&amp;""),'Référentiel Articles'!$A$2:$F$634,4,FALSE),""))</f>
      </c>
      <c r="G16347" s="76">
        <f>IF($E16347="","",IFERROR(VLOOKUP(TRIM(E16347&amp;""),'Référentiel Articles'!$A$2:$F$634,5,FALSE),""))</f>
      </c>
      <c r="H16347" s="77" t="str">
        <v/>
      </c>
      <c r="I16347" s="76">
        <f>IF($E16347="","",IFERROR(VLOOKUP(TRIM(E16347&amp;""),'Référentiel Articles'!$A$2:$F$634,6,FALSE),""))</f>
      </c>
      <c r="J16347" s="78">
        <f>IF(OR($E16347="",$H16347=""),"",$H16347*$I16347)</f>
      </c>
      <c r="K16347" s="79" t="str">
        <v/>
      </c>
    </row>
    <row r="16348">
      <c r="A16348" s="81" t="str">
        <v/>
      </c>
      <c r="B16348" s="81" t="str">
        <v/>
      </c>
      <c r="C16348" s="83">
        <f>IF($E16348="","",IFERROR(VLOOKUP(TRIM(E16348&amp;""),'Référentiel Articles'!$A$2:$F$634,2,FALSE),""))</f>
      </c>
      <c r="D16348" s="83">
        <f>IF($E16348="","",IFERROR(VLOOKUP(TRIM(E16348&amp;""),'Référentiel Articles'!$A$2:$F$634,3,FALSE),""))</f>
      </c>
      <c r="E16348" s="81" t="str">
        <v/>
      </c>
      <c r="F16348" s="83">
        <f>IF($E16348="","",IFERROR(VLOOKUP(TRIM(E16348&amp;""),'Référentiel Articles'!$A$2:$F$634,4,FALSE),""))</f>
      </c>
      <c r="G16348" s="84">
        <f>IF($E16348="","",IFERROR(VLOOKUP(TRIM(E16348&amp;""),'Référentiel Articles'!$A$2:$F$634,5,FALSE),""))</f>
      </c>
      <c r="H16348" s="85" t="str">
        <v/>
      </c>
      <c r="I16348" s="84">
        <f>IF($E16348="","",IFERROR(VLOOKUP(TRIM(E16348&amp;""),'Référentiel Articles'!$A$2:$F$634,6,FALSE),""))</f>
      </c>
      <c r="J16348" s="90">
        <f>IF(OR($E16348="",$H16348=""),"",$H16348*$I16348)</f>
      </c>
      <c r="K16348" s="87" t="str">
        <v/>
      </c>
    </row>
    <row r="16349">
      <c r="A16349" s="74" t="str">
        <v/>
      </c>
      <c r="B16349" s="74" t="str">
        <v/>
      </c>
      <c r="C16349" s="75">
        <f>IF($E16349="","",IFERROR(VLOOKUP(TRIM(E16349&amp;""),'Référentiel Articles'!$A$2:$F$634,2,FALSE),""))</f>
      </c>
      <c r="D16349" s="75">
        <f>IF($E16349="","",IFERROR(VLOOKUP(TRIM(E16349&amp;""),'Référentiel Articles'!$A$2:$F$634,3,FALSE),""))</f>
      </c>
      <c r="E16349" s="74" t="str">
        <v/>
      </c>
      <c r="F16349" s="75">
        <f>IF($E16349="","",IFERROR(VLOOKUP(TRIM(E16349&amp;""),'Référentiel Articles'!$A$2:$F$634,4,FALSE),""))</f>
      </c>
      <c r="G16349" s="76">
        <f>IF($E16349="","",IFERROR(VLOOKUP(TRIM(E16349&amp;""),'Référentiel Articles'!$A$2:$F$634,5,FALSE),""))</f>
      </c>
      <c r="H16349" s="77" t="str">
        <v/>
      </c>
      <c r="I16349" s="76">
        <f>IF($E16349="","",IFERROR(VLOOKUP(TRIM(E16349&amp;""),'Référentiel Articles'!$A$2:$F$634,6,FALSE),""))</f>
      </c>
      <c r="J16349" s="78">
        <f>IF(OR($E16349="",$H16349=""),"",$H16349*$I16349)</f>
      </c>
      <c r="K16349" s="79" t="str">
        <v/>
      </c>
    </row>
    <row r="16350">
      <c r="A16350" s="81" t="str">
        <v/>
      </c>
      <c r="B16350" s="81" t="str">
        <v/>
      </c>
      <c r="C16350" s="83">
        <f>IF($E16350="","",IFERROR(VLOOKUP(TRIM(E16350&amp;""),'Référentiel Articles'!$A$2:$F$634,2,FALSE),""))</f>
      </c>
      <c r="D16350" s="83">
        <f>IF($E16350="","",IFERROR(VLOOKUP(TRIM(E16350&amp;""),'Référentiel Articles'!$A$2:$F$634,3,FALSE),""))</f>
      </c>
      <c r="E16350" s="81" t="str">
        <v/>
      </c>
      <c r="F16350" s="83">
        <f>IF($E16350="","",IFERROR(VLOOKUP(TRIM(E16350&amp;""),'Référentiel Articles'!$A$2:$F$634,4,FALSE),""))</f>
      </c>
      <c r="G16350" s="84">
        <f>IF($E16350="","",IFERROR(VLOOKUP(TRIM(E16350&amp;""),'Référentiel Articles'!$A$2:$F$634,5,FALSE),""))</f>
      </c>
      <c r="H16350" s="85" t="str">
        <v/>
      </c>
      <c r="I16350" s="84">
        <f>IF($E16350="","",IFERROR(VLOOKUP(TRIM(E16350&amp;""),'Référentiel Articles'!$A$2:$F$634,6,FALSE),""))</f>
      </c>
      <c r="J16350" s="90">
        <f>IF(OR($E16350="",$H16350=""),"",$H16350*$I16350)</f>
      </c>
      <c r="K16350" s="87" t="str">
        <v/>
      </c>
    </row>
    <row r="16351">
      <c r="A16351" s="74" t="str">
        <v/>
      </c>
      <c r="B16351" s="74" t="str">
        <v/>
      </c>
      <c r="C16351" s="75">
        <f>IF($E16351="","",IFERROR(VLOOKUP(TRIM(E16351&amp;""),'Référentiel Articles'!$A$2:$F$634,2,FALSE),""))</f>
      </c>
      <c r="D16351" s="75">
        <f>IF($E16351="","",IFERROR(VLOOKUP(TRIM(E16351&amp;""),'Référentiel Articles'!$A$2:$F$634,3,FALSE),""))</f>
      </c>
      <c r="E16351" s="74" t="str">
        <v/>
      </c>
      <c r="F16351" s="75">
        <f>IF($E16351="","",IFERROR(VLOOKUP(TRIM(E16351&amp;""),'Référentiel Articles'!$A$2:$F$634,4,FALSE),""))</f>
      </c>
      <c r="G16351" s="76">
        <f>IF($E16351="","",IFERROR(VLOOKUP(TRIM(E16351&amp;""),'Référentiel Articles'!$A$2:$F$634,5,FALSE),""))</f>
      </c>
      <c r="H16351" s="77" t="str">
        <v/>
      </c>
      <c r="I16351" s="76">
        <f>IF($E16351="","",IFERROR(VLOOKUP(TRIM(E16351&amp;""),'Référentiel Articles'!$A$2:$F$634,6,FALSE),""))</f>
      </c>
      <c r="J16351" s="78">
        <f>IF(OR($E16351="",$H16351=""),"",$H16351*$I16351)</f>
      </c>
      <c r="K16351" s="79" t="str">
        <v/>
      </c>
    </row>
    <row r="16352">
      <c r="A16352" s="81" t="str">
        <v/>
      </c>
      <c r="B16352" s="81" t="str">
        <v/>
      </c>
      <c r="C16352" s="83">
        <f>IF($E16352="","",IFERROR(VLOOKUP(TRIM(E16352&amp;""),'Référentiel Articles'!$A$2:$F$634,2,FALSE),""))</f>
      </c>
      <c r="D16352" s="83">
        <f>IF($E16352="","",IFERROR(VLOOKUP(TRIM(E16352&amp;""),'Référentiel Articles'!$A$2:$F$634,3,FALSE),""))</f>
      </c>
      <c r="E16352" s="81" t="str">
        <v/>
      </c>
      <c r="F16352" s="83">
        <f>IF($E16352="","",IFERROR(VLOOKUP(TRIM(E16352&amp;""),'Référentiel Articles'!$A$2:$F$634,4,FALSE),""))</f>
      </c>
      <c r="G16352" s="84">
        <f>IF($E16352="","",IFERROR(VLOOKUP(TRIM(E16352&amp;""),'Référentiel Articles'!$A$2:$F$634,5,FALSE),""))</f>
      </c>
      <c r="H16352" s="85" t="str">
        <v/>
      </c>
      <c r="I16352" s="84">
        <f>IF($E16352="","",IFERROR(VLOOKUP(TRIM(E16352&amp;""),'Référentiel Articles'!$A$2:$F$634,6,FALSE),""))</f>
      </c>
      <c r="J16352" s="90">
        <f>IF(OR($E16352="",$H16352=""),"",$H16352*$I16352)</f>
      </c>
      <c r="K16352" s="87" t="str">
        <v/>
      </c>
    </row>
    <row r="16353">
      <c r="A16353" s="74" t="str">
        <v/>
      </c>
      <c r="B16353" s="74" t="str">
        <v/>
      </c>
      <c r="C16353" s="75">
        <f>IF($E16353="","",IFERROR(VLOOKUP(TRIM(E16353&amp;""),'Référentiel Articles'!$A$2:$F$634,2,FALSE),""))</f>
      </c>
      <c r="D16353" s="75">
        <f>IF($E16353="","",IFERROR(VLOOKUP(TRIM(E16353&amp;""),'Référentiel Articles'!$A$2:$F$634,3,FALSE),""))</f>
      </c>
      <c r="E16353" s="74" t="str">
        <v/>
      </c>
      <c r="F16353" s="75">
        <f>IF($E16353="","",IFERROR(VLOOKUP(TRIM(E16353&amp;""),'Référentiel Articles'!$A$2:$F$634,4,FALSE),""))</f>
      </c>
      <c r="G16353" s="76">
        <f>IF($E16353="","",IFERROR(VLOOKUP(TRIM(E16353&amp;""),'Référentiel Articles'!$A$2:$F$634,5,FALSE),""))</f>
      </c>
      <c r="H16353" s="77" t="str">
        <v/>
      </c>
      <c r="I16353" s="76">
        <f>IF($E16353="","",IFERROR(VLOOKUP(TRIM(E16353&amp;""),'Référentiel Articles'!$A$2:$F$634,6,FALSE),""))</f>
      </c>
      <c r="J16353" s="78">
        <f>IF(OR($E16353="",$H16353=""),"",$H16353*$I16353)</f>
      </c>
      <c r="K16353" s="79" t="str">
        <v/>
      </c>
    </row>
    <row r="16354">
      <c r="A16354" s="81" t="str">
        <v/>
      </c>
      <c r="B16354" s="81" t="str">
        <v/>
      </c>
      <c r="C16354" s="83">
        <f>IF($E16354="","",IFERROR(VLOOKUP(TRIM(E16354&amp;""),'Référentiel Articles'!$A$2:$F$634,2,FALSE),""))</f>
      </c>
      <c r="D16354" s="83">
        <f>IF($E16354="","",IFERROR(VLOOKUP(TRIM(E16354&amp;""),'Référentiel Articles'!$A$2:$F$634,3,FALSE),""))</f>
      </c>
      <c r="E16354" s="81" t="str">
        <v/>
      </c>
      <c r="F16354" s="83">
        <f>IF($E16354="","",IFERROR(VLOOKUP(TRIM(E16354&amp;""),'Référentiel Articles'!$A$2:$F$634,4,FALSE),""))</f>
      </c>
      <c r="G16354" s="84">
        <f>IF($E16354="","",IFERROR(VLOOKUP(TRIM(E16354&amp;""),'Référentiel Articles'!$A$2:$F$634,5,FALSE),""))</f>
      </c>
      <c r="H16354" s="85" t="str">
        <v/>
      </c>
      <c r="I16354" s="84">
        <f>IF($E16354="","",IFERROR(VLOOKUP(TRIM(E16354&amp;""),'Référentiel Articles'!$A$2:$F$634,6,FALSE),""))</f>
      </c>
      <c r="J16354" s="90">
        <f>IF(OR($E16354="",$H16354=""),"",$H16354*$I16354)</f>
      </c>
      <c r="K16354" s="87" t="str">
        <v/>
      </c>
    </row>
    <row r="16355">
      <c r="A16355" s="74" t="str">
        <v/>
      </c>
      <c r="B16355" s="74" t="str">
        <v/>
      </c>
      <c r="C16355" s="75">
        <f>IF($E16355="","",IFERROR(VLOOKUP(TRIM(E16355&amp;""),'Référentiel Articles'!$A$2:$F$634,2,FALSE),""))</f>
      </c>
      <c r="D16355" s="75">
        <f>IF($E16355="","",IFERROR(VLOOKUP(TRIM(E16355&amp;""),'Référentiel Articles'!$A$2:$F$634,3,FALSE),""))</f>
      </c>
      <c r="E16355" s="74" t="str">
        <v/>
      </c>
      <c r="F16355" s="75">
        <f>IF($E16355="","",IFERROR(VLOOKUP(TRIM(E16355&amp;""),'Référentiel Articles'!$A$2:$F$634,4,FALSE),""))</f>
      </c>
      <c r="G16355" s="76">
        <f>IF($E16355="","",IFERROR(VLOOKUP(TRIM(E16355&amp;""),'Référentiel Articles'!$A$2:$F$634,5,FALSE),""))</f>
      </c>
      <c r="H16355" s="77" t="str">
        <v/>
      </c>
      <c r="I16355" s="76">
        <f>IF($E16355="","",IFERROR(VLOOKUP(TRIM(E16355&amp;""),'Référentiel Articles'!$A$2:$F$634,6,FALSE),""))</f>
      </c>
      <c r="J16355" s="78">
        <f>IF(OR($E16355="",$H16355=""),"",$H16355*$I16355)</f>
      </c>
      <c r="K16355" s="79" t="str">
        <v/>
      </c>
    </row>
    <row r="16356">
      <c r="A16356" s="81" t="str">
        <v/>
      </c>
      <c r="B16356" s="81" t="str">
        <v/>
      </c>
      <c r="C16356" s="83">
        <f>IF($E16356="","",IFERROR(VLOOKUP(TRIM(E16356&amp;""),'Référentiel Articles'!$A$2:$F$634,2,FALSE),""))</f>
      </c>
      <c r="D16356" s="83">
        <f>IF($E16356="","",IFERROR(VLOOKUP(TRIM(E16356&amp;""),'Référentiel Articles'!$A$2:$F$634,3,FALSE),""))</f>
      </c>
      <c r="E16356" s="81" t="str">
        <v/>
      </c>
      <c r="F16356" s="83">
        <f>IF($E16356="","",IFERROR(VLOOKUP(TRIM(E16356&amp;""),'Référentiel Articles'!$A$2:$F$634,4,FALSE),""))</f>
      </c>
      <c r="G16356" s="84">
        <f>IF($E16356="","",IFERROR(VLOOKUP(TRIM(E16356&amp;""),'Référentiel Articles'!$A$2:$F$634,5,FALSE),""))</f>
      </c>
      <c r="H16356" s="85" t="str">
        <v/>
      </c>
      <c r="I16356" s="84">
        <f>IF($E16356="","",IFERROR(VLOOKUP(TRIM(E16356&amp;""),'Référentiel Articles'!$A$2:$F$634,6,FALSE),""))</f>
      </c>
      <c r="J16356" s="90">
        <f>IF(OR($E16356="",$H16356=""),"",$H16356*$I16356)</f>
      </c>
      <c r="K16356" s="87" t="str">
        <v/>
      </c>
    </row>
    <row r="16357">
      <c r="A16357" s="74" t="str">
        <v/>
      </c>
      <c r="B16357" s="74" t="str">
        <v/>
      </c>
      <c r="C16357" s="75">
        <f>IF($E16357="","",IFERROR(VLOOKUP(TRIM(E16357&amp;""),'Référentiel Articles'!$A$2:$F$634,2,FALSE),""))</f>
      </c>
      <c r="D16357" s="75">
        <f>IF($E16357="","",IFERROR(VLOOKUP(TRIM(E16357&amp;""),'Référentiel Articles'!$A$2:$F$634,3,FALSE),""))</f>
      </c>
      <c r="E16357" s="74" t="str">
        <v/>
      </c>
      <c r="F16357" s="75">
        <f>IF($E16357="","",IFERROR(VLOOKUP(TRIM(E16357&amp;""),'Référentiel Articles'!$A$2:$F$634,4,FALSE),""))</f>
      </c>
      <c r="G16357" s="76">
        <f>IF($E16357="","",IFERROR(VLOOKUP(TRIM(E16357&amp;""),'Référentiel Articles'!$A$2:$F$634,5,FALSE),""))</f>
      </c>
      <c r="H16357" s="77" t="str">
        <v/>
      </c>
      <c r="I16357" s="76">
        <f>IF($E16357="","",IFERROR(VLOOKUP(TRIM(E16357&amp;""),'Référentiel Articles'!$A$2:$F$634,6,FALSE),""))</f>
      </c>
      <c r="J16357" s="78">
        <f>IF(OR($E16357="",$H16357=""),"",$H16357*$I16357)</f>
      </c>
      <c r="K16357" s="79" t="str">
        <v/>
      </c>
    </row>
    <row r="16358">
      <c r="A16358" s="81" t="str">
        <v/>
      </c>
      <c r="B16358" s="81" t="str">
        <v/>
      </c>
      <c r="C16358" s="83">
        <f>IF($E16358="","",IFERROR(VLOOKUP(TRIM(E16358&amp;""),'Référentiel Articles'!$A$2:$F$634,2,FALSE),""))</f>
      </c>
      <c r="D16358" s="83">
        <f>IF($E16358="","",IFERROR(VLOOKUP(TRIM(E16358&amp;""),'Référentiel Articles'!$A$2:$F$634,3,FALSE),""))</f>
      </c>
      <c r="E16358" s="81" t="str">
        <v/>
      </c>
      <c r="F16358" s="83">
        <f>IF($E16358="","",IFERROR(VLOOKUP(TRIM(E16358&amp;""),'Référentiel Articles'!$A$2:$F$634,4,FALSE),""))</f>
      </c>
      <c r="G16358" s="84">
        <f>IF($E16358="","",IFERROR(VLOOKUP(TRIM(E16358&amp;""),'Référentiel Articles'!$A$2:$F$634,5,FALSE),""))</f>
      </c>
      <c r="H16358" s="85" t="str">
        <v/>
      </c>
      <c r="I16358" s="84">
        <f>IF($E16358="","",IFERROR(VLOOKUP(TRIM(E16358&amp;""),'Référentiel Articles'!$A$2:$F$634,6,FALSE),""))</f>
      </c>
      <c r="J16358" s="90">
        <f>IF(OR($E16358="",$H16358=""),"",$H16358*$I16358)</f>
      </c>
      <c r="K16358" s="87" t="str">
        <v/>
      </c>
    </row>
    <row r="16359">
      <c r="A16359" s="74" t="str">
        <v/>
      </c>
      <c r="B16359" s="74" t="str">
        <v/>
      </c>
      <c r="C16359" s="75">
        <f>IF($E16359="","",IFERROR(VLOOKUP(TRIM(E16359&amp;""),'Référentiel Articles'!$A$2:$F$634,2,FALSE),""))</f>
      </c>
      <c r="D16359" s="75">
        <f>IF($E16359="","",IFERROR(VLOOKUP(TRIM(E16359&amp;""),'Référentiel Articles'!$A$2:$F$634,3,FALSE),""))</f>
      </c>
      <c r="E16359" s="74" t="str">
        <v/>
      </c>
      <c r="F16359" s="75">
        <f>IF($E16359="","",IFERROR(VLOOKUP(TRIM(E16359&amp;""),'Référentiel Articles'!$A$2:$F$634,4,FALSE),""))</f>
      </c>
      <c r="G16359" s="76">
        <f>IF($E16359="","",IFERROR(VLOOKUP(TRIM(E16359&amp;""),'Référentiel Articles'!$A$2:$F$634,5,FALSE),""))</f>
      </c>
      <c r="H16359" s="77" t="str">
        <v/>
      </c>
      <c r="I16359" s="76">
        <f>IF($E16359="","",IFERROR(VLOOKUP(TRIM(E16359&amp;""),'Référentiel Articles'!$A$2:$F$634,6,FALSE),""))</f>
      </c>
      <c r="J16359" s="78">
        <f>IF(OR($E16359="",$H16359=""),"",$H16359*$I16359)</f>
      </c>
      <c r="K16359" s="79" t="str">
        <v/>
      </c>
    </row>
    <row r="16360">
      <c r="A16360" s="81" t="str">
        <v/>
      </c>
      <c r="B16360" s="81" t="str">
        <v/>
      </c>
      <c r="C16360" s="83">
        <f>IF($E16360="","",IFERROR(VLOOKUP(TRIM(E16360&amp;""),'Référentiel Articles'!$A$2:$F$634,2,FALSE),""))</f>
      </c>
      <c r="D16360" s="83">
        <f>IF($E16360="","",IFERROR(VLOOKUP(TRIM(E16360&amp;""),'Référentiel Articles'!$A$2:$F$634,3,FALSE),""))</f>
      </c>
      <c r="E16360" s="81" t="str">
        <v/>
      </c>
      <c r="F16360" s="83">
        <f>IF($E16360="","",IFERROR(VLOOKUP(TRIM(E16360&amp;""),'Référentiel Articles'!$A$2:$F$634,4,FALSE),""))</f>
      </c>
      <c r="G16360" s="84">
        <f>IF($E16360="","",IFERROR(VLOOKUP(TRIM(E16360&amp;""),'Référentiel Articles'!$A$2:$F$634,5,FALSE),""))</f>
      </c>
      <c r="H16360" s="85" t="str">
        <v/>
      </c>
      <c r="I16360" s="84">
        <f>IF($E16360="","",IFERROR(VLOOKUP(TRIM(E16360&amp;""),'Référentiel Articles'!$A$2:$F$634,6,FALSE),""))</f>
      </c>
      <c r="J16360" s="90">
        <f>IF(OR($E16360="",$H16360=""),"",$H16360*$I16360)</f>
      </c>
      <c r="K16360" s="87" t="str">
        <v/>
      </c>
    </row>
    <row r="16361">
      <c r="A16361" s="74" t="str">
        <v/>
      </c>
      <c r="B16361" s="74" t="str">
        <v/>
      </c>
      <c r="C16361" s="75">
        <f>IF($E16361="","",IFERROR(VLOOKUP(TRIM(E16361&amp;""),'Référentiel Articles'!$A$2:$F$634,2,FALSE),""))</f>
      </c>
      <c r="D16361" s="75">
        <f>IF($E16361="","",IFERROR(VLOOKUP(TRIM(E16361&amp;""),'Référentiel Articles'!$A$2:$F$634,3,FALSE),""))</f>
      </c>
      <c r="E16361" s="74" t="str">
        <v/>
      </c>
      <c r="F16361" s="75">
        <f>IF($E16361="","",IFERROR(VLOOKUP(TRIM(E16361&amp;""),'Référentiel Articles'!$A$2:$F$634,4,FALSE),""))</f>
      </c>
      <c r="G16361" s="76">
        <f>IF($E16361="","",IFERROR(VLOOKUP(TRIM(E16361&amp;""),'Référentiel Articles'!$A$2:$F$634,5,FALSE),""))</f>
      </c>
      <c r="H16361" s="77" t="str">
        <v/>
      </c>
      <c r="I16361" s="76">
        <f>IF($E16361="","",IFERROR(VLOOKUP(TRIM(E16361&amp;""),'Référentiel Articles'!$A$2:$F$634,6,FALSE),""))</f>
      </c>
      <c r="J16361" s="78">
        <f>IF(OR($E16361="",$H16361=""),"",$H16361*$I16361)</f>
      </c>
      <c r="K16361" s="79" t="str">
        <v/>
      </c>
    </row>
    <row r="16362">
      <c r="A16362" s="81" t="str">
        <v/>
      </c>
      <c r="B16362" s="81" t="str">
        <v/>
      </c>
      <c r="C16362" s="83">
        <f>IF($E16362="","",IFERROR(VLOOKUP(TRIM(E16362&amp;""),'Référentiel Articles'!$A$2:$F$634,2,FALSE),""))</f>
      </c>
      <c r="D16362" s="83">
        <f>IF($E16362="","",IFERROR(VLOOKUP(TRIM(E16362&amp;""),'Référentiel Articles'!$A$2:$F$634,3,FALSE),""))</f>
      </c>
      <c r="E16362" s="81" t="str">
        <v/>
      </c>
      <c r="F16362" s="83">
        <f>IF($E16362="","",IFERROR(VLOOKUP(TRIM(E16362&amp;""),'Référentiel Articles'!$A$2:$F$634,4,FALSE),""))</f>
      </c>
      <c r="G16362" s="84">
        <f>IF($E16362="","",IFERROR(VLOOKUP(TRIM(E16362&amp;""),'Référentiel Articles'!$A$2:$F$634,5,FALSE),""))</f>
      </c>
      <c r="H16362" s="85" t="str">
        <v/>
      </c>
      <c r="I16362" s="84">
        <f>IF($E16362="","",IFERROR(VLOOKUP(TRIM(E16362&amp;""),'Référentiel Articles'!$A$2:$F$634,6,FALSE),""))</f>
      </c>
      <c r="J16362" s="90">
        <f>IF(OR($E16362="",$H16362=""),"",$H16362*$I16362)</f>
      </c>
      <c r="K16362" s="87" t="str">
        <v/>
      </c>
    </row>
    <row r="16363">
      <c r="A16363" s="74" t="str">
        <v/>
      </c>
      <c r="B16363" s="74" t="str">
        <v/>
      </c>
      <c r="C16363" s="75">
        <f>IF($E16363="","",IFERROR(VLOOKUP(TRIM(E16363&amp;""),'Référentiel Articles'!$A$2:$F$634,2,FALSE),""))</f>
      </c>
      <c r="D16363" s="75">
        <f>IF($E16363="","",IFERROR(VLOOKUP(TRIM(E16363&amp;""),'Référentiel Articles'!$A$2:$F$634,3,FALSE),""))</f>
      </c>
      <c r="E16363" s="74" t="str">
        <v/>
      </c>
      <c r="F16363" s="75">
        <f>IF($E16363="","",IFERROR(VLOOKUP(TRIM(E16363&amp;""),'Référentiel Articles'!$A$2:$F$634,4,FALSE),""))</f>
      </c>
      <c r="G16363" s="76">
        <f>IF($E16363="","",IFERROR(VLOOKUP(TRIM(E16363&amp;""),'Référentiel Articles'!$A$2:$F$634,5,FALSE),""))</f>
      </c>
      <c r="H16363" s="77" t="str">
        <v/>
      </c>
      <c r="I16363" s="76">
        <f>IF($E16363="","",IFERROR(VLOOKUP(TRIM(E16363&amp;""),'Référentiel Articles'!$A$2:$F$634,6,FALSE),""))</f>
      </c>
      <c r="J16363" s="78">
        <f>IF(OR($E16363="",$H16363=""),"",$H16363*$I16363)</f>
      </c>
      <c r="K16363" s="79" t="str">
        <v/>
      </c>
    </row>
    <row r="16364">
      <c r="A16364" s="81" t="str">
        <v/>
      </c>
      <c r="B16364" s="81" t="str">
        <v/>
      </c>
      <c r="C16364" s="83">
        <f>IF($E16364="","",IFERROR(VLOOKUP(TRIM(E16364&amp;""),'Référentiel Articles'!$A$2:$F$634,2,FALSE),""))</f>
      </c>
      <c r="D16364" s="83">
        <f>IF($E16364="","",IFERROR(VLOOKUP(TRIM(E16364&amp;""),'Référentiel Articles'!$A$2:$F$634,3,FALSE),""))</f>
      </c>
      <c r="E16364" s="81" t="str">
        <v/>
      </c>
      <c r="F16364" s="83">
        <f>IF($E16364="","",IFERROR(VLOOKUP(TRIM(E16364&amp;""),'Référentiel Articles'!$A$2:$F$634,4,FALSE),""))</f>
      </c>
      <c r="G16364" s="84">
        <f>IF($E16364="","",IFERROR(VLOOKUP(TRIM(E16364&amp;""),'Référentiel Articles'!$A$2:$F$634,5,FALSE),""))</f>
      </c>
      <c r="H16364" s="85" t="str">
        <v/>
      </c>
      <c r="I16364" s="84">
        <f>IF($E16364="","",IFERROR(VLOOKUP(TRIM(E16364&amp;""),'Référentiel Articles'!$A$2:$F$634,6,FALSE),""))</f>
      </c>
      <c r="J16364" s="90">
        <f>IF(OR($E16364="",$H16364=""),"",$H16364*$I16364)</f>
      </c>
      <c r="K16364" s="87" t="str">
        <v/>
      </c>
    </row>
    <row r="16365">
      <c r="A16365" s="74" t="str">
        <v/>
      </c>
      <c r="B16365" s="74" t="str">
        <v/>
      </c>
      <c r="C16365" s="75">
        <f>IF($E16365="","",IFERROR(VLOOKUP(TRIM(E16365&amp;""),'Référentiel Articles'!$A$2:$F$634,2,FALSE),""))</f>
      </c>
      <c r="D16365" s="75">
        <f>IF($E16365="","",IFERROR(VLOOKUP(TRIM(E16365&amp;""),'Référentiel Articles'!$A$2:$F$634,3,FALSE),""))</f>
      </c>
      <c r="E16365" s="74" t="str">
        <v/>
      </c>
      <c r="F16365" s="75">
        <f>IF($E16365="","",IFERROR(VLOOKUP(TRIM(E16365&amp;""),'Référentiel Articles'!$A$2:$F$634,4,FALSE),""))</f>
      </c>
      <c r="G16365" s="76">
        <f>IF($E16365="","",IFERROR(VLOOKUP(TRIM(E16365&amp;""),'Référentiel Articles'!$A$2:$F$634,5,FALSE),""))</f>
      </c>
      <c r="H16365" s="77" t="str">
        <v/>
      </c>
      <c r="I16365" s="76">
        <f>IF($E16365="","",IFERROR(VLOOKUP(TRIM(E16365&amp;""),'Référentiel Articles'!$A$2:$F$634,6,FALSE),""))</f>
      </c>
      <c r="J16365" s="78">
        <f>IF(OR($E16365="",$H16365=""),"",$H16365*$I16365)</f>
      </c>
      <c r="K16365" s="79" t="str">
        <v/>
      </c>
    </row>
    <row r="16366">
      <c r="A16366" s="81" t="str">
        <v/>
      </c>
      <c r="B16366" s="81" t="str">
        <v/>
      </c>
      <c r="C16366" s="83">
        <f>IF($E16366="","",IFERROR(VLOOKUP(TRIM(E16366&amp;""),'Référentiel Articles'!$A$2:$F$634,2,FALSE),""))</f>
      </c>
      <c r="D16366" s="83">
        <f>IF($E16366="","",IFERROR(VLOOKUP(TRIM(E16366&amp;""),'Référentiel Articles'!$A$2:$F$634,3,FALSE),""))</f>
      </c>
      <c r="E16366" s="81" t="str">
        <v/>
      </c>
      <c r="F16366" s="83">
        <f>IF($E16366="","",IFERROR(VLOOKUP(TRIM(E16366&amp;""),'Référentiel Articles'!$A$2:$F$634,4,FALSE),""))</f>
      </c>
      <c r="G16366" s="84">
        <f>IF($E16366="","",IFERROR(VLOOKUP(TRIM(E16366&amp;""),'Référentiel Articles'!$A$2:$F$634,5,FALSE),""))</f>
      </c>
      <c r="H16366" s="85" t="str">
        <v/>
      </c>
      <c r="I16366" s="84">
        <f>IF($E16366="","",IFERROR(VLOOKUP(TRIM(E16366&amp;""),'Référentiel Articles'!$A$2:$F$634,6,FALSE),""))</f>
      </c>
      <c r="J16366" s="90">
        <f>IF(OR($E16366="",$H16366=""),"",$H16366*$I16366)</f>
      </c>
      <c r="K16366" s="87" t="str">
        <v/>
      </c>
    </row>
    <row r="16367">
      <c r="A16367" s="74" t="str">
        <v/>
      </c>
      <c r="B16367" s="74" t="str">
        <v/>
      </c>
      <c r="C16367" s="75">
        <f>IF($E16367="","",IFERROR(VLOOKUP(TRIM(E16367&amp;""),'Référentiel Articles'!$A$2:$F$634,2,FALSE),""))</f>
      </c>
      <c r="D16367" s="75">
        <f>IF($E16367="","",IFERROR(VLOOKUP(TRIM(E16367&amp;""),'Référentiel Articles'!$A$2:$F$634,3,FALSE),""))</f>
      </c>
      <c r="E16367" s="74" t="str">
        <v/>
      </c>
      <c r="F16367" s="75">
        <f>IF($E16367="","",IFERROR(VLOOKUP(TRIM(E16367&amp;""),'Référentiel Articles'!$A$2:$F$634,4,FALSE),""))</f>
      </c>
      <c r="G16367" s="76">
        <f>IF($E16367="","",IFERROR(VLOOKUP(TRIM(E16367&amp;""),'Référentiel Articles'!$A$2:$F$634,5,FALSE),""))</f>
      </c>
      <c r="H16367" s="77" t="str">
        <v/>
      </c>
      <c r="I16367" s="76">
        <f>IF($E16367="","",IFERROR(VLOOKUP(TRIM(E16367&amp;""),'Référentiel Articles'!$A$2:$F$634,6,FALSE),""))</f>
      </c>
      <c r="J16367" s="78">
        <f>IF(OR($E16367="",$H16367=""),"",$H16367*$I16367)</f>
      </c>
      <c r="K16367" s="79" t="str">
        <v/>
      </c>
    </row>
    <row r="16368">
      <c r="A16368" s="81" t="str">
        <v/>
      </c>
      <c r="B16368" s="81" t="str">
        <v/>
      </c>
      <c r="C16368" s="83">
        <f>IF($E16368="","",IFERROR(VLOOKUP(TRIM(E16368&amp;""),'Référentiel Articles'!$A$2:$F$634,2,FALSE),""))</f>
      </c>
      <c r="D16368" s="83">
        <f>IF($E16368="","",IFERROR(VLOOKUP(TRIM(E16368&amp;""),'Référentiel Articles'!$A$2:$F$634,3,FALSE),""))</f>
      </c>
      <c r="E16368" s="81" t="str">
        <v/>
      </c>
      <c r="F16368" s="83">
        <f>IF($E16368="","",IFERROR(VLOOKUP(TRIM(E16368&amp;""),'Référentiel Articles'!$A$2:$F$634,4,FALSE),""))</f>
      </c>
      <c r="G16368" s="84">
        <f>IF($E16368="","",IFERROR(VLOOKUP(TRIM(E16368&amp;""),'Référentiel Articles'!$A$2:$F$634,5,FALSE),""))</f>
      </c>
      <c r="H16368" s="85" t="str">
        <v/>
      </c>
      <c r="I16368" s="84">
        <f>IF($E16368="","",IFERROR(VLOOKUP(TRIM(E16368&amp;""),'Référentiel Articles'!$A$2:$F$634,6,FALSE),""))</f>
      </c>
      <c r="J16368" s="90">
        <f>IF(OR($E16368="",$H16368=""),"",$H16368*$I16368)</f>
      </c>
      <c r="K16368" s="87" t="str">
        <v/>
      </c>
    </row>
    <row r="16369">
      <c r="A16369" s="74" t="str">
        <v/>
      </c>
      <c r="B16369" s="74" t="str">
        <v/>
      </c>
      <c r="C16369" s="75">
        <f>IF($E16369="","",IFERROR(VLOOKUP(TRIM(E16369&amp;""),'Référentiel Articles'!$A$2:$F$634,2,FALSE),""))</f>
      </c>
      <c r="D16369" s="75">
        <f>IF($E16369="","",IFERROR(VLOOKUP(TRIM(E16369&amp;""),'Référentiel Articles'!$A$2:$F$634,3,FALSE),""))</f>
      </c>
      <c r="E16369" s="74" t="str">
        <v/>
      </c>
      <c r="F16369" s="75">
        <f>IF($E16369="","",IFERROR(VLOOKUP(TRIM(E16369&amp;""),'Référentiel Articles'!$A$2:$F$634,4,FALSE),""))</f>
      </c>
      <c r="G16369" s="76">
        <f>IF($E16369="","",IFERROR(VLOOKUP(TRIM(E16369&amp;""),'Référentiel Articles'!$A$2:$F$634,5,FALSE),""))</f>
      </c>
      <c r="H16369" s="77" t="str">
        <v/>
      </c>
      <c r="I16369" s="76">
        <f>IF($E16369="","",IFERROR(VLOOKUP(TRIM(E16369&amp;""),'Référentiel Articles'!$A$2:$F$634,6,FALSE),""))</f>
      </c>
      <c r="J16369" s="78">
        <f>IF(OR($E16369="",$H16369=""),"",$H16369*$I16369)</f>
      </c>
      <c r="K16369" s="79" t="str">
        <v/>
      </c>
    </row>
    <row r="16370">
      <c r="A16370" s="81" t="str">
        <v/>
      </c>
      <c r="B16370" s="81" t="str">
        <v/>
      </c>
      <c r="C16370" s="83">
        <f>IF($E16370="","",IFERROR(VLOOKUP(TRIM(E16370&amp;""),'Référentiel Articles'!$A$2:$F$634,2,FALSE),""))</f>
      </c>
      <c r="D16370" s="83">
        <f>IF($E16370="","",IFERROR(VLOOKUP(TRIM(E16370&amp;""),'Référentiel Articles'!$A$2:$F$634,3,FALSE),""))</f>
      </c>
      <c r="E16370" s="81" t="str">
        <v/>
      </c>
      <c r="F16370" s="83">
        <f>IF($E16370="","",IFERROR(VLOOKUP(TRIM(E16370&amp;""),'Référentiel Articles'!$A$2:$F$634,4,FALSE),""))</f>
      </c>
      <c r="G16370" s="84">
        <f>IF($E16370="","",IFERROR(VLOOKUP(TRIM(E16370&amp;""),'Référentiel Articles'!$A$2:$F$634,5,FALSE),""))</f>
      </c>
      <c r="H16370" s="85" t="str">
        <v/>
      </c>
      <c r="I16370" s="84">
        <f>IF($E16370="","",IFERROR(VLOOKUP(TRIM(E16370&amp;""),'Référentiel Articles'!$A$2:$F$634,6,FALSE),""))</f>
      </c>
      <c r="J16370" s="90">
        <f>IF(OR($E16370="",$H16370=""),"",$H16370*$I16370)</f>
      </c>
      <c r="K16370" s="87" t="str">
        <v/>
      </c>
    </row>
    <row r="16371">
      <c r="A16371" s="74" t="str">
        <v/>
      </c>
      <c r="B16371" s="74" t="str">
        <v/>
      </c>
      <c r="C16371" s="75">
        <f>IF($E16371="","",IFERROR(VLOOKUP(TRIM(E16371&amp;""),'Référentiel Articles'!$A$2:$F$634,2,FALSE),""))</f>
      </c>
      <c r="D16371" s="75">
        <f>IF($E16371="","",IFERROR(VLOOKUP(TRIM(E16371&amp;""),'Référentiel Articles'!$A$2:$F$634,3,FALSE),""))</f>
      </c>
      <c r="E16371" s="74" t="str">
        <v/>
      </c>
      <c r="F16371" s="75">
        <f>IF($E16371="","",IFERROR(VLOOKUP(TRIM(E16371&amp;""),'Référentiel Articles'!$A$2:$F$634,4,FALSE),""))</f>
      </c>
      <c r="G16371" s="76">
        <f>IF($E16371="","",IFERROR(VLOOKUP(TRIM(E16371&amp;""),'Référentiel Articles'!$A$2:$F$634,5,FALSE),""))</f>
      </c>
      <c r="H16371" s="77" t="str">
        <v/>
      </c>
      <c r="I16371" s="76">
        <f>IF($E16371="","",IFERROR(VLOOKUP(TRIM(E16371&amp;""),'Référentiel Articles'!$A$2:$F$634,6,FALSE),""))</f>
      </c>
      <c r="J16371" s="78">
        <f>IF(OR($E16371="",$H16371=""),"",$H16371*$I16371)</f>
      </c>
      <c r="K16371" s="79" t="str">
        <v/>
      </c>
    </row>
    <row r="16372">
      <c r="A16372" s="81" t="str">
        <v/>
      </c>
      <c r="B16372" s="81" t="str">
        <v/>
      </c>
      <c r="C16372" s="83">
        <f>IF($E16372="","",IFERROR(VLOOKUP(TRIM(E16372&amp;""),'Référentiel Articles'!$A$2:$F$634,2,FALSE),""))</f>
      </c>
      <c r="D16372" s="83">
        <f>IF($E16372="","",IFERROR(VLOOKUP(TRIM(E16372&amp;""),'Référentiel Articles'!$A$2:$F$634,3,FALSE),""))</f>
      </c>
      <c r="E16372" s="81" t="str">
        <v/>
      </c>
      <c r="F16372" s="83">
        <f>IF($E16372="","",IFERROR(VLOOKUP(TRIM(E16372&amp;""),'Référentiel Articles'!$A$2:$F$634,4,FALSE),""))</f>
      </c>
      <c r="G16372" s="84">
        <f>IF($E16372="","",IFERROR(VLOOKUP(TRIM(E16372&amp;""),'Référentiel Articles'!$A$2:$F$634,5,FALSE),""))</f>
      </c>
      <c r="H16372" s="85" t="str">
        <v/>
      </c>
      <c r="I16372" s="84">
        <f>IF($E16372="","",IFERROR(VLOOKUP(TRIM(E16372&amp;""),'Référentiel Articles'!$A$2:$F$634,6,FALSE),""))</f>
      </c>
      <c r="J16372" s="90">
        <f>IF(OR($E16372="",$H16372=""),"",$H16372*$I16372)</f>
      </c>
      <c r="K16372" s="87" t="str">
        <v/>
      </c>
    </row>
    <row r="16373">
      <c r="A16373" s="74" t="str">
        <v/>
      </c>
      <c r="B16373" s="74" t="str">
        <v/>
      </c>
      <c r="C16373" s="75">
        <f>IF($E16373="","",IFERROR(VLOOKUP(TRIM(E16373&amp;""),'Référentiel Articles'!$A$2:$F$634,2,FALSE),""))</f>
      </c>
      <c r="D16373" s="75">
        <f>IF($E16373="","",IFERROR(VLOOKUP(TRIM(E16373&amp;""),'Référentiel Articles'!$A$2:$F$634,3,FALSE),""))</f>
      </c>
      <c r="E16373" s="74" t="str">
        <v/>
      </c>
      <c r="F16373" s="75">
        <f>IF($E16373="","",IFERROR(VLOOKUP(TRIM(E16373&amp;""),'Référentiel Articles'!$A$2:$F$634,4,FALSE),""))</f>
      </c>
      <c r="G16373" s="76">
        <f>IF($E16373="","",IFERROR(VLOOKUP(TRIM(E16373&amp;""),'Référentiel Articles'!$A$2:$F$634,5,FALSE),""))</f>
      </c>
      <c r="H16373" s="77" t="str">
        <v/>
      </c>
      <c r="I16373" s="76">
        <f>IF($E16373="","",IFERROR(VLOOKUP(TRIM(E16373&amp;""),'Référentiel Articles'!$A$2:$F$634,6,FALSE),""))</f>
      </c>
      <c r="J16373" s="78">
        <f>IF(OR($E16373="",$H16373=""),"",$H16373*$I16373)</f>
      </c>
      <c r="K16373" s="79" t="str">
        <v/>
      </c>
    </row>
    <row r="16374">
      <c r="A16374" s="81" t="str">
        <v/>
      </c>
      <c r="B16374" s="81" t="str">
        <v/>
      </c>
      <c r="C16374" s="83">
        <f>IF($E16374="","",IFERROR(VLOOKUP(TRIM(E16374&amp;""),'Référentiel Articles'!$A$2:$F$634,2,FALSE),""))</f>
      </c>
      <c r="D16374" s="83">
        <f>IF($E16374="","",IFERROR(VLOOKUP(TRIM(E16374&amp;""),'Référentiel Articles'!$A$2:$F$634,3,FALSE),""))</f>
      </c>
      <c r="E16374" s="81" t="str">
        <v/>
      </c>
      <c r="F16374" s="83">
        <f>IF($E16374="","",IFERROR(VLOOKUP(TRIM(E16374&amp;""),'Référentiel Articles'!$A$2:$F$634,4,FALSE),""))</f>
      </c>
      <c r="G16374" s="84">
        <f>IF($E16374="","",IFERROR(VLOOKUP(TRIM(E16374&amp;""),'Référentiel Articles'!$A$2:$F$634,5,FALSE),""))</f>
      </c>
      <c r="H16374" s="85" t="str">
        <v/>
      </c>
      <c r="I16374" s="84">
        <f>IF($E16374="","",IFERROR(VLOOKUP(TRIM(E16374&amp;""),'Référentiel Articles'!$A$2:$F$634,6,FALSE),""))</f>
      </c>
      <c r="J16374" s="90">
        <f>IF(OR($E16374="",$H16374=""),"",$H16374*$I16374)</f>
      </c>
      <c r="K16374" s="87" t="str">
        <v/>
      </c>
    </row>
    <row r="16375">
      <c r="A16375" s="74" t="str">
        <v/>
      </c>
      <c r="B16375" s="74" t="str">
        <v/>
      </c>
      <c r="C16375" s="75">
        <f>IF($E16375="","",IFERROR(VLOOKUP(TRIM(E16375&amp;""),'Référentiel Articles'!$A$2:$F$634,2,FALSE),""))</f>
      </c>
      <c r="D16375" s="75">
        <f>IF($E16375="","",IFERROR(VLOOKUP(TRIM(E16375&amp;""),'Référentiel Articles'!$A$2:$F$634,3,FALSE),""))</f>
      </c>
      <c r="E16375" s="74" t="str">
        <v/>
      </c>
      <c r="F16375" s="75">
        <f>IF($E16375="","",IFERROR(VLOOKUP(TRIM(E16375&amp;""),'Référentiel Articles'!$A$2:$F$634,4,FALSE),""))</f>
      </c>
      <c r="G16375" s="76">
        <f>IF($E16375="","",IFERROR(VLOOKUP(TRIM(E16375&amp;""),'Référentiel Articles'!$A$2:$F$634,5,FALSE),""))</f>
      </c>
      <c r="H16375" s="77" t="str">
        <v/>
      </c>
      <c r="I16375" s="76">
        <f>IF($E16375="","",IFERROR(VLOOKUP(TRIM(E16375&amp;""),'Référentiel Articles'!$A$2:$F$634,6,FALSE),""))</f>
      </c>
      <c r="J16375" s="78">
        <f>IF(OR($E16375="",$H16375=""),"",$H16375*$I16375)</f>
      </c>
      <c r="K16375" s="79" t="str">
        <v/>
      </c>
    </row>
    <row r="16376">
      <c r="A16376" s="81" t="str">
        <v/>
      </c>
      <c r="B16376" s="81" t="str">
        <v/>
      </c>
      <c r="C16376" s="83">
        <f>IF($E16376="","",IFERROR(VLOOKUP(TRIM(E16376&amp;""),'Référentiel Articles'!$A$2:$F$634,2,FALSE),""))</f>
      </c>
      <c r="D16376" s="83">
        <f>IF($E16376="","",IFERROR(VLOOKUP(TRIM(E16376&amp;""),'Référentiel Articles'!$A$2:$F$634,3,FALSE),""))</f>
      </c>
      <c r="E16376" s="81" t="str">
        <v/>
      </c>
      <c r="F16376" s="83">
        <f>IF($E16376="","",IFERROR(VLOOKUP(TRIM(E16376&amp;""),'Référentiel Articles'!$A$2:$F$634,4,FALSE),""))</f>
      </c>
      <c r="G16376" s="84">
        <f>IF($E16376="","",IFERROR(VLOOKUP(TRIM(E16376&amp;""),'Référentiel Articles'!$A$2:$F$634,5,FALSE),""))</f>
      </c>
      <c r="H16376" s="85" t="str">
        <v/>
      </c>
      <c r="I16376" s="84">
        <f>IF($E16376="","",IFERROR(VLOOKUP(TRIM(E16376&amp;""),'Référentiel Articles'!$A$2:$F$634,6,FALSE),""))</f>
      </c>
      <c r="J16376" s="90">
        <f>IF(OR($E16376="",$H16376=""),"",$H16376*$I16376)</f>
      </c>
      <c r="K16376" s="87" t="str">
        <v/>
      </c>
    </row>
    <row r="16377">
      <c r="A16377" s="74" t="str">
        <v/>
      </c>
      <c r="B16377" s="74" t="str">
        <v/>
      </c>
      <c r="C16377" s="75">
        <f>IF($E16377="","",IFERROR(VLOOKUP(TRIM(E16377&amp;""),'Référentiel Articles'!$A$2:$F$634,2,FALSE),""))</f>
      </c>
      <c r="D16377" s="75">
        <f>IF($E16377="","",IFERROR(VLOOKUP(TRIM(E16377&amp;""),'Référentiel Articles'!$A$2:$F$634,3,FALSE),""))</f>
      </c>
      <c r="E16377" s="74" t="str">
        <v/>
      </c>
      <c r="F16377" s="75">
        <f>IF($E16377="","",IFERROR(VLOOKUP(TRIM(E16377&amp;""),'Référentiel Articles'!$A$2:$F$634,4,FALSE),""))</f>
      </c>
      <c r="G16377" s="76">
        <f>IF($E16377="","",IFERROR(VLOOKUP(TRIM(E16377&amp;""),'Référentiel Articles'!$A$2:$F$634,5,FALSE),""))</f>
      </c>
      <c r="H16377" s="77" t="str">
        <v/>
      </c>
      <c r="I16377" s="76">
        <f>IF($E16377="","",IFERROR(VLOOKUP(TRIM(E16377&amp;""),'Référentiel Articles'!$A$2:$F$634,6,FALSE),""))</f>
      </c>
      <c r="J16377" s="78">
        <f>IF(OR($E16377="",$H16377=""),"",$H16377*$I16377)</f>
      </c>
      <c r="K16377" s="79" t="str">
        <v/>
      </c>
    </row>
    <row r="16378">
      <c r="A16378" s="81" t="str">
        <v/>
      </c>
      <c r="B16378" s="81" t="str">
        <v/>
      </c>
      <c r="C16378" s="83">
        <f>IF($E16378="","",IFERROR(VLOOKUP(TRIM(E16378&amp;""),'Référentiel Articles'!$A$2:$F$634,2,FALSE),""))</f>
      </c>
      <c r="D16378" s="83">
        <f>IF($E16378="","",IFERROR(VLOOKUP(TRIM(E16378&amp;""),'Référentiel Articles'!$A$2:$F$634,3,FALSE),""))</f>
      </c>
      <c r="E16378" s="81" t="str">
        <v/>
      </c>
      <c r="F16378" s="83">
        <f>IF($E16378="","",IFERROR(VLOOKUP(TRIM(E16378&amp;""),'Référentiel Articles'!$A$2:$F$634,4,FALSE),""))</f>
      </c>
      <c r="G16378" s="84">
        <f>IF($E16378="","",IFERROR(VLOOKUP(TRIM(E16378&amp;""),'Référentiel Articles'!$A$2:$F$634,5,FALSE),""))</f>
      </c>
      <c r="H16378" s="85" t="str">
        <v/>
      </c>
      <c r="I16378" s="84">
        <f>IF($E16378="","",IFERROR(VLOOKUP(TRIM(E16378&amp;""),'Référentiel Articles'!$A$2:$F$634,6,FALSE),""))</f>
      </c>
      <c r="J16378" s="90">
        <f>IF(OR($E16378="",$H16378=""),"",$H16378*$I16378)</f>
      </c>
      <c r="K16378" s="87" t="str">
        <v/>
      </c>
    </row>
    <row r="16379">
      <c r="A16379" s="74" t="str">
        <v/>
      </c>
      <c r="B16379" s="74" t="str">
        <v/>
      </c>
      <c r="C16379" s="75">
        <f>IF($E16379="","",IFERROR(VLOOKUP(TRIM(E16379&amp;""),'Référentiel Articles'!$A$2:$F$634,2,FALSE),""))</f>
      </c>
      <c r="D16379" s="75">
        <f>IF($E16379="","",IFERROR(VLOOKUP(TRIM(E16379&amp;""),'Référentiel Articles'!$A$2:$F$634,3,FALSE),""))</f>
      </c>
      <c r="E16379" s="74" t="str">
        <v/>
      </c>
      <c r="F16379" s="75">
        <f>IF($E16379="","",IFERROR(VLOOKUP(TRIM(E16379&amp;""),'Référentiel Articles'!$A$2:$F$634,4,FALSE),""))</f>
      </c>
      <c r="G16379" s="76">
        <f>IF($E16379="","",IFERROR(VLOOKUP(TRIM(E16379&amp;""),'Référentiel Articles'!$A$2:$F$634,5,FALSE),""))</f>
      </c>
      <c r="H16379" s="77" t="str">
        <v/>
      </c>
      <c r="I16379" s="76">
        <f>IF($E16379="","",IFERROR(VLOOKUP(TRIM(E16379&amp;""),'Référentiel Articles'!$A$2:$F$634,6,FALSE),""))</f>
      </c>
      <c r="J16379" s="78">
        <f>IF(OR($E16379="",$H16379=""),"",$H16379*$I16379)</f>
      </c>
      <c r="K16379" s="79" t="str">
        <v/>
      </c>
    </row>
    <row r="16380">
      <c r="A16380" s="81" t="str">
        <v/>
      </c>
      <c r="B16380" s="81" t="str">
        <v/>
      </c>
      <c r="C16380" s="83">
        <f>IF($E16380="","",IFERROR(VLOOKUP(TRIM(E16380&amp;""),'Référentiel Articles'!$A$2:$F$634,2,FALSE),""))</f>
      </c>
      <c r="D16380" s="83">
        <f>IF($E16380="","",IFERROR(VLOOKUP(TRIM(E16380&amp;""),'Référentiel Articles'!$A$2:$F$634,3,FALSE),""))</f>
      </c>
      <c r="E16380" s="81" t="str">
        <v/>
      </c>
      <c r="F16380" s="83">
        <f>IF($E16380="","",IFERROR(VLOOKUP(TRIM(E16380&amp;""),'Référentiel Articles'!$A$2:$F$634,4,FALSE),""))</f>
      </c>
      <c r="G16380" s="84">
        <f>IF($E16380="","",IFERROR(VLOOKUP(TRIM(E16380&amp;""),'Référentiel Articles'!$A$2:$F$634,5,FALSE),""))</f>
      </c>
      <c r="H16380" s="85" t="str">
        <v/>
      </c>
      <c r="I16380" s="84">
        <f>IF($E16380="","",IFERROR(VLOOKUP(TRIM(E16380&amp;""),'Référentiel Articles'!$A$2:$F$634,6,FALSE),""))</f>
      </c>
      <c r="J16380" s="90">
        <f>IF(OR($E16380="",$H16380=""),"",$H16380*$I16380)</f>
      </c>
      <c r="K16380" s="87" t="str">
        <v/>
      </c>
    </row>
    <row r="16381">
      <c r="A16381" s="74" t="str">
        <v/>
      </c>
      <c r="B16381" s="74" t="str">
        <v/>
      </c>
      <c r="C16381" s="75">
        <f>IF($E16381="","",IFERROR(VLOOKUP(TRIM(E16381&amp;""),'Référentiel Articles'!$A$2:$F$634,2,FALSE),""))</f>
      </c>
      <c r="D16381" s="75">
        <f>IF($E16381="","",IFERROR(VLOOKUP(TRIM(E16381&amp;""),'Référentiel Articles'!$A$2:$F$634,3,FALSE),""))</f>
      </c>
      <c r="E16381" s="74" t="str">
        <v/>
      </c>
      <c r="F16381" s="75">
        <f>IF($E16381="","",IFERROR(VLOOKUP(TRIM(E16381&amp;""),'Référentiel Articles'!$A$2:$F$634,4,FALSE),""))</f>
      </c>
      <c r="G16381" s="76">
        <f>IF($E16381="","",IFERROR(VLOOKUP(TRIM(E16381&amp;""),'Référentiel Articles'!$A$2:$F$634,5,FALSE),""))</f>
      </c>
      <c r="H16381" s="77" t="str">
        <v/>
      </c>
      <c r="I16381" s="76">
        <f>IF($E16381="","",IFERROR(VLOOKUP(TRIM(E16381&amp;""),'Référentiel Articles'!$A$2:$F$634,6,FALSE),""))</f>
      </c>
      <c r="J16381" s="78">
        <f>IF(OR($E16381="",$H16381=""),"",$H16381*$I16381)</f>
      </c>
      <c r="K16381" s="79" t="str">
        <v/>
      </c>
    </row>
    <row r="16382">
      <c r="A16382" s="81" t="str">
        <v/>
      </c>
      <c r="B16382" s="81" t="str">
        <v/>
      </c>
      <c r="C16382" s="83">
        <f>IF($E16382="","",IFERROR(VLOOKUP(TRIM(E16382&amp;""),'Référentiel Articles'!$A$2:$F$634,2,FALSE),""))</f>
      </c>
      <c r="D16382" s="83">
        <f>IF($E16382="","",IFERROR(VLOOKUP(TRIM(E16382&amp;""),'Référentiel Articles'!$A$2:$F$634,3,FALSE),""))</f>
      </c>
      <c r="E16382" s="81" t="str">
        <v/>
      </c>
      <c r="F16382" s="83">
        <f>IF($E16382="","",IFERROR(VLOOKUP(TRIM(E16382&amp;""),'Référentiel Articles'!$A$2:$F$634,4,FALSE),""))</f>
      </c>
      <c r="G16382" s="84">
        <f>IF($E16382="","",IFERROR(VLOOKUP(TRIM(E16382&amp;""),'Référentiel Articles'!$A$2:$F$634,5,FALSE),""))</f>
      </c>
      <c r="H16382" s="85" t="str">
        <v/>
      </c>
      <c r="I16382" s="84">
        <f>IF($E16382="","",IFERROR(VLOOKUP(TRIM(E16382&amp;""),'Référentiel Articles'!$A$2:$F$634,6,FALSE),""))</f>
      </c>
      <c r="J16382" s="90">
        <f>IF(OR($E16382="",$H16382=""),"",$H16382*$I16382)</f>
      </c>
      <c r="K16382" s="87" t="str">
        <v/>
      </c>
    </row>
    <row r="16383">
      <c r="A16383" s="74" t="str">
        <v/>
      </c>
      <c r="B16383" s="74" t="str">
        <v/>
      </c>
      <c r="C16383" s="75">
        <f>IF($E16383="","",IFERROR(VLOOKUP(TRIM(E16383&amp;""),'Référentiel Articles'!$A$2:$F$634,2,FALSE),""))</f>
      </c>
      <c r="D16383" s="75">
        <f>IF($E16383="","",IFERROR(VLOOKUP(TRIM(E16383&amp;""),'Référentiel Articles'!$A$2:$F$634,3,FALSE),""))</f>
      </c>
      <c r="E16383" s="74" t="str">
        <v/>
      </c>
      <c r="F16383" s="75">
        <f>IF($E16383="","",IFERROR(VLOOKUP(TRIM(E16383&amp;""),'Référentiel Articles'!$A$2:$F$634,4,FALSE),""))</f>
      </c>
      <c r="G16383" s="76">
        <f>IF($E16383="","",IFERROR(VLOOKUP(TRIM(E16383&amp;""),'Référentiel Articles'!$A$2:$F$634,5,FALSE),""))</f>
      </c>
      <c r="H16383" s="77" t="str">
        <v/>
      </c>
      <c r="I16383" s="76">
        <f>IF($E16383="","",IFERROR(VLOOKUP(TRIM(E16383&amp;""),'Référentiel Articles'!$A$2:$F$634,6,FALSE),""))</f>
      </c>
      <c r="J16383" s="78">
        <f>IF(OR($E16383="",$H16383=""),"",$H16383*$I16383)</f>
      </c>
      <c r="K16383" s="79" t="str">
        <v/>
      </c>
    </row>
    <row r="16384">
      <c r="A16384" s="81" t="str">
        <v/>
      </c>
      <c r="B16384" s="81" t="str">
        <v/>
      </c>
      <c r="C16384" s="83">
        <f>IF($E16384="","",IFERROR(VLOOKUP(TRIM(E16384&amp;""),'Référentiel Articles'!$A$2:$F$634,2,FALSE),""))</f>
      </c>
      <c r="D16384" s="83">
        <f>IF($E16384="","",IFERROR(VLOOKUP(TRIM(E16384&amp;""),'Référentiel Articles'!$A$2:$F$634,3,FALSE),""))</f>
      </c>
      <c r="E16384" s="81" t="str">
        <v/>
      </c>
      <c r="F16384" s="83">
        <f>IF($E16384="","",IFERROR(VLOOKUP(TRIM(E16384&amp;""),'Référentiel Articles'!$A$2:$F$634,4,FALSE),""))</f>
      </c>
      <c r="G16384" s="84">
        <f>IF($E16384="","",IFERROR(VLOOKUP(TRIM(E16384&amp;""),'Référentiel Articles'!$A$2:$F$634,5,FALSE),""))</f>
      </c>
      <c r="H16384" s="85" t="str">
        <v/>
      </c>
      <c r="I16384" s="84">
        <f>IF($E16384="","",IFERROR(VLOOKUP(TRIM(E16384&amp;""),'Référentiel Articles'!$A$2:$F$634,6,FALSE),""))</f>
      </c>
      <c r="J16384" s="90">
        <f>IF(OR($E16384="",$H16384=""),"",$H16384*$I16384)</f>
      </c>
      <c r="K16384" s="87" t="str">
        <v/>
      </c>
    </row>
    <row r="16385">
      <c r="A16385" s="74" t="str">
        <v/>
      </c>
      <c r="B16385" s="74" t="str">
        <v/>
      </c>
      <c r="C16385" s="75">
        <f>IF($E16385="","",IFERROR(VLOOKUP(TRIM(E16385&amp;""),'Référentiel Articles'!$A$2:$F$634,2,FALSE),""))</f>
      </c>
      <c r="D16385" s="75">
        <f>IF($E16385="","",IFERROR(VLOOKUP(TRIM(E16385&amp;""),'Référentiel Articles'!$A$2:$F$634,3,FALSE),""))</f>
      </c>
      <c r="E16385" s="74" t="str">
        <v/>
      </c>
      <c r="F16385" s="75">
        <f>IF($E16385="","",IFERROR(VLOOKUP(TRIM(E16385&amp;""),'Référentiel Articles'!$A$2:$F$634,4,FALSE),""))</f>
      </c>
      <c r="G16385" s="76">
        <f>IF($E16385="","",IFERROR(VLOOKUP(TRIM(E16385&amp;""),'Référentiel Articles'!$A$2:$F$634,5,FALSE),""))</f>
      </c>
      <c r="H16385" s="77" t="str">
        <v/>
      </c>
      <c r="I16385" s="76">
        <f>IF($E16385="","",IFERROR(VLOOKUP(TRIM(E16385&amp;""),'Référentiel Articles'!$A$2:$F$634,6,FALSE),""))</f>
      </c>
      <c r="J16385" s="78">
        <f>IF(OR($E16385="",$H16385=""),"",$H16385*$I16385)</f>
      </c>
      <c r="K16385" s="79" t="str">
        <v/>
      </c>
    </row>
    <row r="16386">
      <c r="A16386" s="81" t="str">
        <v/>
      </c>
      <c r="B16386" s="81" t="str">
        <v/>
      </c>
      <c r="C16386" s="83">
        <f>IF($E16386="","",IFERROR(VLOOKUP(TRIM(E16386&amp;""),'Référentiel Articles'!$A$2:$F$634,2,FALSE),""))</f>
      </c>
      <c r="D16386" s="83">
        <f>IF($E16386="","",IFERROR(VLOOKUP(TRIM(E16386&amp;""),'Référentiel Articles'!$A$2:$F$634,3,FALSE),""))</f>
      </c>
      <c r="E16386" s="81" t="str">
        <v/>
      </c>
      <c r="F16386" s="83">
        <f>IF($E16386="","",IFERROR(VLOOKUP(TRIM(E16386&amp;""),'Référentiel Articles'!$A$2:$F$634,4,FALSE),""))</f>
      </c>
      <c r="G16386" s="84">
        <f>IF($E16386="","",IFERROR(VLOOKUP(TRIM(E16386&amp;""),'Référentiel Articles'!$A$2:$F$634,5,FALSE),""))</f>
      </c>
      <c r="H16386" s="85" t="str">
        <v/>
      </c>
      <c r="I16386" s="84">
        <f>IF($E16386="","",IFERROR(VLOOKUP(TRIM(E16386&amp;""),'Référentiel Articles'!$A$2:$F$634,6,FALSE),""))</f>
      </c>
      <c r="J16386" s="90">
        <f>IF(OR($E16386="",$H16386=""),"",$H16386*$I16386)</f>
      </c>
      <c r="K16386" s="87" t="str">
        <v/>
      </c>
    </row>
    <row r="16387">
      <c r="A16387" s="74" t="str">
        <v/>
      </c>
      <c r="B16387" s="74" t="str">
        <v/>
      </c>
      <c r="C16387" s="75">
        <f>IF($E16387="","",IFERROR(VLOOKUP(TRIM(E16387&amp;""),'Référentiel Articles'!$A$2:$F$634,2,FALSE),""))</f>
      </c>
      <c r="D16387" s="75">
        <f>IF($E16387="","",IFERROR(VLOOKUP(TRIM(E16387&amp;""),'Référentiel Articles'!$A$2:$F$634,3,FALSE),""))</f>
      </c>
      <c r="E16387" s="74" t="str">
        <v/>
      </c>
      <c r="F16387" s="75">
        <f>IF($E16387="","",IFERROR(VLOOKUP(TRIM(E16387&amp;""),'Référentiel Articles'!$A$2:$F$634,4,FALSE),""))</f>
      </c>
      <c r="G16387" s="76">
        <f>IF($E16387="","",IFERROR(VLOOKUP(TRIM(E16387&amp;""),'Référentiel Articles'!$A$2:$F$634,5,FALSE),""))</f>
      </c>
      <c r="H16387" s="77" t="str">
        <v/>
      </c>
      <c r="I16387" s="76">
        <f>IF($E16387="","",IFERROR(VLOOKUP(TRIM(E16387&amp;""),'Référentiel Articles'!$A$2:$F$634,6,FALSE),""))</f>
      </c>
      <c r="J16387" s="78">
        <f>IF(OR($E16387="",$H16387=""),"",$H16387*$I16387)</f>
      </c>
      <c r="K16387" s="79" t="str">
        <v/>
      </c>
    </row>
    <row r="16388">
      <c r="A16388" s="81" t="str">
        <v/>
      </c>
      <c r="B16388" s="81" t="str">
        <v/>
      </c>
      <c r="C16388" s="83">
        <f>IF($E16388="","",IFERROR(VLOOKUP(TRIM(E16388&amp;""),'Référentiel Articles'!$A$2:$F$634,2,FALSE),""))</f>
      </c>
      <c r="D16388" s="83">
        <f>IF($E16388="","",IFERROR(VLOOKUP(TRIM(E16388&amp;""),'Référentiel Articles'!$A$2:$F$634,3,FALSE),""))</f>
      </c>
      <c r="E16388" s="81" t="str">
        <v/>
      </c>
      <c r="F16388" s="83">
        <f>IF($E16388="","",IFERROR(VLOOKUP(TRIM(E16388&amp;""),'Référentiel Articles'!$A$2:$F$634,4,FALSE),""))</f>
      </c>
      <c r="G16388" s="84">
        <f>IF($E16388="","",IFERROR(VLOOKUP(TRIM(E16388&amp;""),'Référentiel Articles'!$A$2:$F$634,5,FALSE),""))</f>
      </c>
      <c r="H16388" s="85" t="str">
        <v/>
      </c>
      <c r="I16388" s="84">
        <f>IF($E16388="","",IFERROR(VLOOKUP(TRIM(E16388&amp;""),'Référentiel Articles'!$A$2:$F$634,6,FALSE),""))</f>
      </c>
      <c r="J16388" s="90">
        <f>IF(OR($E16388="",$H16388=""),"",$H16388*$I16388)</f>
      </c>
      <c r="K16388" s="87" t="str">
        <v/>
      </c>
    </row>
    <row r="16389">
      <c r="A16389" s="74" t="str">
        <v/>
      </c>
      <c r="B16389" s="74" t="str">
        <v/>
      </c>
      <c r="C16389" s="75">
        <f>IF($E16389="","",IFERROR(VLOOKUP(TRIM(E16389&amp;""),'Référentiel Articles'!$A$2:$F$634,2,FALSE),""))</f>
      </c>
      <c r="D16389" s="75">
        <f>IF($E16389="","",IFERROR(VLOOKUP(TRIM(E16389&amp;""),'Référentiel Articles'!$A$2:$F$634,3,FALSE),""))</f>
      </c>
      <c r="E16389" s="74" t="str">
        <v/>
      </c>
      <c r="F16389" s="75">
        <f>IF($E16389="","",IFERROR(VLOOKUP(TRIM(E16389&amp;""),'Référentiel Articles'!$A$2:$F$634,4,FALSE),""))</f>
      </c>
      <c r="G16389" s="76">
        <f>IF($E16389="","",IFERROR(VLOOKUP(TRIM(E16389&amp;""),'Référentiel Articles'!$A$2:$F$634,5,FALSE),""))</f>
      </c>
      <c r="H16389" s="77" t="str">
        <v/>
      </c>
      <c r="I16389" s="76">
        <f>IF($E16389="","",IFERROR(VLOOKUP(TRIM(E16389&amp;""),'Référentiel Articles'!$A$2:$F$634,6,FALSE),""))</f>
      </c>
      <c r="J16389" s="78">
        <f>IF(OR($E16389="",$H16389=""),"",$H16389*$I16389)</f>
      </c>
      <c r="K16389" s="79" t="str">
        <v/>
      </c>
    </row>
    <row r="16390">
      <c r="A16390" s="81" t="str">
        <v/>
      </c>
      <c r="B16390" s="81" t="str">
        <v/>
      </c>
      <c r="C16390" s="83">
        <f>IF($E16390="","",IFERROR(VLOOKUP(TRIM(E16390&amp;""),'Référentiel Articles'!$A$2:$F$634,2,FALSE),""))</f>
      </c>
      <c r="D16390" s="83">
        <f>IF($E16390="","",IFERROR(VLOOKUP(TRIM(E16390&amp;""),'Référentiel Articles'!$A$2:$F$634,3,FALSE),""))</f>
      </c>
      <c r="E16390" s="81" t="str">
        <v/>
      </c>
      <c r="F16390" s="83">
        <f>IF($E16390="","",IFERROR(VLOOKUP(TRIM(E16390&amp;""),'Référentiel Articles'!$A$2:$F$634,4,FALSE),""))</f>
      </c>
      <c r="G16390" s="84">
        <f>IF($E16390="","",IFERROR(VLOOKUP(TRIM(E16390&amp;""),'Référentiel Articles'!$A$2:$F$634,5,FALSE),""))</f>
      </c>
      <c r="H16390" s="85" t="str">
        <v/>
      </c>
      <c r="I16390" s="84">
        <f>IF($E16390="","",IFERROR(VLOOKUP(TRIM(E16390&amp;""),'Référentiel Articles'!$A$2:$F$634,6,FALSE),""))</f>
      </c>
      <c r="J16390" s="90">
        <f>IF(OR($E16390="",$H16390=""),"",$H16390*$I16390)</f>
      </c>
      <c r="K16390" s="87" t="str">
        <v/>
      </c>
    </row>
    <row r="16391">
      <c r="A16391" s="74" t="str">
        <v/>
      </c>
      <c r="B16391" s="74" t="str">
        <v/>
      </c>
      <c r="C16391" s="75">
        <f>IF($E16391="","",IFERROR(VLOOKUP(TRIM(E16391&amp;""),'Référentiel Articles'!$A$2:$F$634,2,FALSE),""))</f>
      </c>
      <c r="D16391" s="75">
        <f>IF($E16391="","",IFERROR(VLOOKUP(TRIM(E16391&amp;""),'Référentiel Articles'!$A$2:$F$634,3,FALSE),""))</f>
      </c>
      <c r="E16391" s="74" t="str">
        <v/>
      </c>
      <c r="F16391" s="75">
        <f>IF($E16391="","",IFERROR(VLOOKUP(TRIM(E16391&amp;""),'Référentiel Articles'!$A$2:$F$634,4,FALSE),""))</f>
      </c>
      <c r="G16391" s="76">
        <f>IF($E16391="","",IFERROR(VLOOKUP(TRIM(E16391&amp;""),'Référentiel Articles'!$A$2:$F$634,5,FALSE),""))</f>
      </c>
      <c r="H16391" s="77" t="str">
        <v/>
      </c>
      <c r="I16391" s="76">
        <f>IF($E16391="","",IFERROR(VLOOKUP(TRIM(E16391&amp;""),'Référentiel Articles'!$A$2:$F$634,6,FALSE),""))</f>
      </c>
      <c r="J16391" s="78">
        <f>IF(OR($E16391="",$H16391=""),"",$H16391*$I16391)</f>
      </c>
      <c r="K16391" s="79" t="str">
        <v/>
      </c>
    </row>
    <row r="16392">
      <c r="A16392" s="81" t="str">
        <v/>
      </c>
      <c r="B16392" s="81" t="str">
        <v/>
      </c>
      <c r="C16392" s="83">
        <f>IF($E16392="","",IFERROR(VLOOKUP(TRIM(E16392&amp;""),'Référentiel Articles'!$A$2:$F$634,2,FALSE),""))</f>
      </c>
      <c r="D16392" s="83">
        <f>IF($E16392="","",IFERROR(VLOOKUP(TRIM(E16392&amp;""),'Référentiel Articles'!$A$2:$F$634,3,FALSE),""))</f>
      </c>
      <c r="E16392" s="81" t="str">
        <v/>
      </c>
      <c r="F16392" s="83">
        <f>IF($E16392="","",IFERROR(VLOOKUP(TRIM(E16392&amp;""),'Référentiel Articles'!$A$2:$F$634,4,FALSE),""))</f>
      </c>
      <c r="G16392" s="84">
        <f>IF($E16392="","",IFERROR(VLOOKUP(TRIM(E16392&amp;""),'Référentiel Articles'!$A$2:$F$634,5,FALSE),""))</f>
      </c>
      <c r="H16392" s="85" t="str">
        <v/>
      </c>
      <c r="I16392" s="84">
        <f>IF($E16392="","",IFERROR(VLOOKUP(TRIM(E16392&amp;""),'Référentiel Articles'!$A$2:$F$634,6,FALSE),""))</f>
      </c>
      <c r="J16392" s="90">
        <f>IF(OR($E16392="",$H16392=""),"",$H16392*$I16392)</f>
      </c>
      <c r="K16392" s="87" t="str">
        <v/>
      </c>
    </row>
    <row r="16393">
      <c r="A16393" s="74" t="str">
        <v/>
      </c>
      <c r="B16393" s="74" t="str">
        <v/>
      </c>
      <c r="C16393" s="75">
        <f>IF($E16393="","",IFERROR(VLOOKUP(TRIM(E16393&amp;""),'Référentiel Articles'!$A$2:$F$634,2,FALSE),""))</f>
      </c>
      <c r="D16393" s="75">
        <f>IF($E16393="","",IFERROR(VLOOKUP(TRIM(E16393&amp;""),'Référentiel Articles'!$A$2:$F$634,3,FALSE),""))</f>
      </c>
      <c r="E16393" s="74" t="str">
        <v/>
      </c>
      <c r="F16393" s="75">
        <f>IF($E16393="","",IFERROR(VLOOKUP(TRIM(E16393&amp;""),'Référentiel Articles'!$A$2:$F$634,4,FALSE),""))</f>
      </c>
      <c r="G16393" s="76">
        <f>IF($E16393="","",IFERROR(VLOOKUP(TRIM(E16393&amp;""),'Référentiel Articles'!$A$2:$F$634,5,FALSE),""))</f>
      </c>
      <c r="H16393" s="77" t="str">
        <v/>
      </c>
      <c r="I16393" s="76">
        <f>IF($E16393="","",IFERROR(VLOOKUP(TRIM(E16393&amp;""),'Référentiel Articles'!$A$2:$F$634,6,FALSE),""))</f>
      </c>
      <c r="J16393" s="78">
        <f>IF(OR($E16393="",$H16393=""),"",$H16393*$I16393)</f>
      </c>
      <c r="K16393" s="79" t="str">
        <v/>
      </c>
    </row>
    <row r="16394">
      <c r="A16394" s="81" t="str">
        <v/>
      </c>
      <c r="B16394" s="81" t="str">
        <v/>
      </c>
      <c r="C16394" s="83">
        <f>IF($E16394="","",IFERROR(VLOOKUP(TRIM(E16394&amp;""),'Référentiel Articles'!$A$2:$F$634,2,FALSE),""))</f>
      </c>
      <c r="D16394" s="83">
        <f>IF($E16394="","",IFERROR(VLOOKUP(TRIM(E16394&amp;""),'Référentiel Articles'!$A$2:$F$634,3,FALSE),""))</f>
      </c>
      <c r="E16394" s="81" t="str">
        <v/>
      </c>
      <c r="F16394" s="83">
        <f>IF($E16394="","",IFERROR(VLOOKUP(TRIM(E16394&amp;""),'Référentiel Articles'!$A$2:$F$634,4,FALSE),""))</f>
      </c>
      <c r="G16394" s="84">
        <f>IF($E16394="","",IFERROR(VLOOKUP(TRIM(E16394&amp;""),'Référentiel Articles'!$A$2:$F$634,5,FALSE),""))</f>
      </c>
      <c r="H16394" s="85" t="str">
        <v/>
      </c>
      <c r="I16394" s="84">
        <f>IF($E16394="","",IFERROR(VLOOKUP(TRIM(E16394&amp;""),'Référentiel Articles'!$A$2:$F$634,6,FALSE),""))</f>
      </c>
      <c r="J16394" s="90">
        <f>IF(OR($E16394="",$H16394=""),"",$H16394*$I16394)</f>
      </c>
      <c r="K16394" s="87" t="str">
        <v/>
      </c>
    </row>
    <row r="16395">
      <c r="A16395" s="74" t="str">
        <v/>
      </c>
      <c r="B16395" s="74" t="str">
        <v/>
      </c>
      <c r="C16395" s="75">
        <f>IF($E16395="","",IFERROR(VLOOKUP(TRIM(E16395&amp;""),'Référentiel Articles'!$A$2:$F$634,2,FALSE),""))</f>
      </c>
      <c r="D16395" s="75">
        <f>IF($E16395="","",IFERROR(VLOOKUP(TRIM(E16395&amp;""),'Référentiel Articles'!$A$2:$F$634,3,FALSE),""))</f>
      </c>
      <c r="E16395" s="74" t="str">
        <v/>
      </c>
      <c r="F16395" s="75">
        <f>IF($E16395="","",IFERROR(VLOOKUP(TRIM(E16395&amp;""),'Référentiel Articles'!$A$2:$F$634,4,FALSE),""))</f>
      </c>
      <c r="G16395" s="76">
        <f>IF($E16395="","",IFERROR(VLOOKUP(TRIM(E16395&amp;""),'Référentiel Articles'!$A$2:$F$634,5,FALSE),""))</f>
      </c>
      <c r="H16395" s="77" t="str">
        <v/>
      </c>
      <c r="I16395" s="76">
        <f>IF($E16395="","",IFERROR(VLOOKUP(TRIM(E16395&amp;""),'Référentiel Articles'!$A$2:$F$634,6,FALSE),""))</f>
      </c>
      <c r="J16395" s="78">
        <f>IF(OR($E16395="",$H16395=""),"",$H16395*$I16395)</f>
      </c>
      <c r="K16395" s="79" t="str">
        <v/>
      </c>
    </row>
    <row r="16396">
      <c r="A16396" s="81" t="str">
        <v/>
      </c>
      <c r="B16396" s="81" t="str">
        <v/>
      </c>
      <c r="C16396" s="83">
        <f>IF($E16396="","",IFERROR(VLOOKUP(TRIM(E16396&amp;""),'Référentiel Articles'!$A$2:$F$634,2,FALSE),""))</f>
      </c>
      <c r="D16396" s="83">
        <f>IF($E16396="","",IFERROR(VLOOKUP(TRIM(E16396&amp;""),'Référentiel Articles'!$A$2:$F$634,3,FALSE),""))</f>
      </c>
      <c r="E16396" s="81" t="str">
        <v/>
      </c>
      <c r="F16396" s="83">
        <f>IF($E16396="","",IFERROR(VLOOKUP(TRIM(E16396&amp;""),'Référentiel Articles'!$A$2:$F$634,4,FALSE),""))</f>
      </c>
      <c r="G16396" s="84">
        <f>IF($E16396="","",IFERROR(VLOOKUP(TRIM(E16396&amp;""),'Référentiel Articles'!$A$2:$F$634,5,FALSE),""))</f>
      </c>
      <c r="H16396" s="85" t="str">
        <v/>
      </c>
      <c r="I16396" s="84">
        <f>IF($E16396="","",IFERROR(VLOOKUP(TRIM(E16396&amp;""),'Référentiel Articles'!$A$2:$F$634,6,FALSE),""))</f>
      </c>
      <c r="J16396" s="90">
        <f>IF(OR($E16396="",$H16396=""),"",$H16396*$I16396)</f>
      </c>
      <c r="K16396" s="87" t="str">
        <v/>
      </c>
    </row>
    <row r="16397">
      <c r="A16397" s="74" t="str">
        <v/>
      </c>
      <c r="B16397" s="74" t="str">
        <v/>
      </c>
      <c r="C16397" s="75">
        <f>IF($E16397="","",IFERROR(VLOOKUP(TRIM(E16397&amp;""),'Référentiel Articles'!$A$2:$F$634,2,FALSE),""))</f>
      </c>
      <c r="D16397" s="75">
        <f>IF($E16397="","",IFERROR(VLOOKUP(TRIM(E16397&amp;""),'Référentiel Articles'!$A$2:$F$634,3,FALSE),""))</f>
      </c>
      <c r="E16397" s="74" t="str">
        <v/>
      </c>
      <c r="F16397" s="75">
        <f>IF($E16397="","",IFERROR(VLOOKUP(TRIM(E16397&amp;""),'Référentiel Articles'!$A$2:$F$634,4,FALSE),""))</f>
      </c>
      <c r="G16397" s="76">
        <f>IF($E16397="","",IFERROR(VLOOKUP(TRIM(E16397&amp;""),'Référentiel Articles'!$A$2:$F$634,5,FALSE),""))</f>
      </c>
      <c r="H16397" s="77" t="str">
        <v/>
      </c>
      <c r="I16397" s="76">
        <f>IF($E16397="","",IFERROR(VLOOKUP(TRIM(E16397&amp;""),'Référentiel Articles'!$A$2:$F$634,6,FALSE),""))</f>
      </c>
      <c r="J16397" s="78">
        <f>IF(OR($E16397="",$H16397=""),"",$H16397*$I16397)</f>
      </c>
      <c r="K16397" s="79" t="str">
        <v/>
      </c>
    </row>
    <row r="16398">
      <c r="A16398" s="81" t="str">
        <v/>
      </c>
      <c r="B16398" s="81" t="str">
        <v/>
      </c>
      <c r="C16398" s="83">
        <f>IF($E16398="","",IFERROR(VLOOKUP(TRIM(E16398&amp;""),'Référentiel Articles'!$A$2:$F$634,2,FALSE),""))</f>
      </c>
      <c r="D16398" s="83">
        <f>IF($E16398="","",IFERROR(VLOOKUP(TRIM(E16398&amp;""),'Référentiel Articles'!$A$2:$F$634,3,FALSE),""))</f>
      </c>
      <c r="E16398" s="81" t="str">
        <v/>
      </c>
      <c r="F16398" s="83">
        <f>IF($E16398="","",IFERROR(VLOOKUP(TRIM(E16398&amp;""),'Référentiel Articles'!$A$2:$F$634,4,FALSE),""))</f>
      </c>
      <c r="G16398" s="84">
        <f>IF($E16398="","",IFERROR(VLOOKUP(TRIM(E16398&amp;""),'Référentiel Articles'!$A$2:$F$634,5,FALSE),""))</f>
      </c>
      <c r="H16398" s="85" t="str">
        <v/>
      </c>
      <c r="I16398" s="84">
        <f>IF($E16398="","",IFERROR(VLOOKUP(TRIM(E16398&amp;""),'Référentiel Articles'!$A$2:$F$634,6,FALSE),""))</f>
      </c>
      <c r="J16398" s="90">
        <f>IF(OR($E16398="",$H16398=""),"",$H16398*$I16398)</f>
      </c>
      <c r="K16398" s="87" t="str">
        <v/>
      </c>
    </row>
    <row r="16399">
      <c r="A16399" s="74" t="str">
        <v/>
      </c>
      <c r="B16399" s="74" t="str">
        <v/>
      </c>
      <c r="C16399" s="75">
        <f>IF($E16399="","",IFERROR(VLOOKUP(TRIM(E16399&amp;""),'Référentiel Articles'!$A$2:$F$634,2,FALSE),""))</f>
      </c>
      <c r="D16399" s="75">
        <f>IF($E16399="","",IFERROR(VLOOKUP(TRIM(E16399&amp;""),'Référentiel Articles'!$A$2:$F$634,3,FALSE),""))</f>
      </c>
      <c r="E16399" s="74" t="str">
        <v/>
      </c>
      <c r="F16399" s="75">
        <f>IF($E16399="","",IFERROR(VLOOKUP(TRIM(E16399&amp;""),'Référentiel Articles'!$A$2:$F$634,4,FALSE),""))</f>
      </c>
      <c r="G16399" s="76">
        <f>IF($E16399="","",IFERROR(VLOOKUP(TRIM(E16399&amp;""),'Référentiel Articles'!$A$2:$F$634,5,FALSE),""))</f>
      </c>
      <c r="H16399" s="77" t="str">
        <v/>
      </c>
      <c r="I16399" s="76">
        <f>IF($E16399="","",IFERROR(VLOOKUP(TRIM(E16399&amp;""),'Référentiel Articles'!$A$2:$F$634,6,FALSE),""))</f>
      </c>
      <c r="J16399" s="78">
        <f>IF(OR($E16399="",$H16399=""),"",$H16399*$I16399)</f>
      </c>
      <c r="K16399" s="79" t="str">
        <v/>
      </c>
    </row>
    <row r="16400">
      <c r="A16400" s="81" t="str">
        <v/>
      </c>
      <c r="B16400" s="81" t="str">
        <v/>
      </c>
      <c r="C16400" s="83">
        <f>IF($E16400="","",IFERROR(VLOOKUP(TRIM(E16400&amp;""),'Référentiel Articles'!$A$2:$F$634,2,FALSE),""))</f>
      </c>
      <c r="D16400" s="83">
        <f>IF($E16400="","",IFERROR(VLOOKUP(TRIM(E16400&amp;""),'Référentiel Articles'!$A$2:$F$634,3,FALSE),""))</f>
      </c>
      <c r="E16400" s="81" t="str">
        <v/>
      </c>
      <c r="F16400" s="83">
        <f>IF($E16400="","",IFERROR(VLOOKUP(TRIM(E16400&amp;""),'Référentiel Articles'!$A$2:$F$634,4,FALSE),""))</f>
      </c>
      <c r="G16400" s="84">
        <f>IF($E16400="","",IFERROR(VLOOKUP(TRIM(E16400&amp;""),'Référentiel Articles'!$A$2:$F$634,5,FALSE),""))</f>
      </c>
      <c r="H16400" s="85" t="str">
        <v/>
      </c>
      <c r="I16400" s="84">
        <f>IF($E16400="","",IFERROR(VLOOKUP(TRIM(E16400&amp;""),'Référentiel Articles'!$A$2:$F$634,6,FALSE),""))</f>
      </c>
      <c r="J16400" s="90">
        <f>IF(OR($E16400="",$H16400=""),"",$H16400*$I16400)</f>
      </c>
      <c r="K16400" s="87" t="str">
        <v/>
      </c>
    </row>
    <row r="16401">
      <c r="A16401" s="74" t="str">
        <v/>
      </c>
      <c r="B16401" s="74" t="str">
        <v/>
      </c>
      <c r="C16401" s="75">
        <f>IF($E16401="","",IFERROR(VLOOKUP(TRIM(E16401&amp;""),'Référentiel Articles'!$A$2:$F$634,2,FALSE),""))</f>
      </c>
      <c r="D16401" s="75">
        <f>IF($E16401="","",IFERROR(VLOOKUP(TRIM(E16401&amp;""),'Référentiel Articles'!$A$2:$F$634,3,FALSE),""))</f>
      </c>
      <c r="E16401" s="74" t="str">
        <v/>
      </c>
      <c r="F16401" s="75">
        <f>IF($E16401="","",IFERROR(VLOOKUP(TRIM(E16401&amp;""),'Référentiel Articles'!$A$2:$F$634,4,FALSE),""))</f>
      </c>
      <c r="G16401" s="76">
        <f>IF($E16401="","",IFERROR(VLOOKUP(TRIM(E16401&amp;""),'Référentiel Articles'!$A$2:$F$634,5,FALSE),""))</f>
      </c>
      <c r="H16401" s="77" t="str">
        <v/>
      </c>
      <c r="I16401" s="76">
        <f>IF($E16401="","",IFERROR(VLOOKUP(TRIM(E16401&amp;""),'Référentiel Articles'!$A$2:$F$634,6,FALSE),""))</f>
      </c>
      <c r="J16401" s="78">
        <f>IF(OR($E16401="",$H16401=""),"",$H16401*$I16401)</f>
      </c>
      <c r="K16401" s="79" t="str">
        <v/>
      </c>
    </row>
    <row r="16402">
      <c r="A16402" s="81" t="str">
        <v/>
      </c>
      <c r="B16402" s="81" t="str">
        <v/>
      </c>
      <c r="C16402" s="83">
        <f>IF($E16402="","",IFERROR(VLOOKUP(TRIM(E16402&amp;""),'Référentiel Articles'!$A$2:$F$634,2,FALSE),""))</f>
      </c>
      <c r="D16402" s="83">
        <f>IF($E16402="","",IFERROR(VLOOKUP(TRIM(E16402&amp;""),'Référentiel Articles'!$A$2:$F$634,3,FALSE),""))</f>
      </c>
      <c r="E16402" s="81" t="str">
        <v/>
      </c>
      <c r="F16402" s="83">
        <f>IF($E16402="","",IFERROR(VLOOKUP(TRIM(E16402&amp;""),'Référentiel Articles'!$A$2:$F$634,4,FALSE),""))</f>
      </c>
      <c r="G16402" s="84">
        <f>IF($E16402="","",IFERROR(VLOOKUP(TRIM(E16402&amp;""),'Référentiel Articles'!$A$2:$F$634,5,FALSE),""))</f>
      </c>
      <c r="H16402" s="85" t="str">
        <v/>
      </c>
      <c r="I16402" s="84">
        <f>IF($E16402="","",IFERROR(VLOOKUP(TRIM(E16402&amp;""),'Référentiel Articles'!$A$2:$F$634,6,FALSE),""))</f>
      </c>
      <c r="J16402" s="90">
        <f>IF(OR($E16402="",$H16402=""),"",$H16402*$I16402)</f>
      </c>
      <c r="K16402" s="87" t="str">
        <v/>
      </c>
    </row>
    <row r="16403">
      <c r="A16403" s="74" t="str">
        <v/>
      </c>
      <c r="B16403" s="74" t="str">
        <v/>
      </c>
      <c r="C16403" s="75">
        <f>IF($E16403="","",IFERROR(VLOOKUP(TRIM(E16403&amp;""),'Référentiel Articles'!$A$2:$F$634,2,FALSE),""))</f>
      </c>
      <c r="D16403" s="75">
        <f>IF($E16403="","",IFERROR(VLOOKUP(TRIM(E16403&amp;""),'Référentiel Articles'!$A$2:$F$634,3,FALSE),""))</f>
      </c>
      <c r="E16403" s="74" t="str">
        <v/>
      </c>
      <c r="F16403" s="75">
        <f>IF($E16403="","",IFERROR(VLOOKUP(TRIM(E16403&amp;""),'Référentiel Articles'!$A$2:$F$634,4,FALSE),""))</f>
      </c>
      <c r="G16403" s="76">
        <f>IF($E16403="","",IFERROR(VLOOKUP(TRIM(E16403&amp;""),'Référentiel Articles'!$A$2:$F$634,5,FALSE),""))</f>
      </c>
      <c r="H16403" s="77" t="str">
        <v/>
      </c>
      <c r="I16403" s="76">
        <f>IF($E16403="","",IFERROR(VLOOKUP(TRIM(E16403&amp;""),'Référentiel Articles'!$A$2:$F$634,6,FALSE),""))</f>
      </c>
      <c r="J16403" s="78">
        <f>IF(OR($E16403="",$H16403=""),"",$H16403*$I16403)</f>
      </c>
      <c r="K16403" s="79" t="str">
        <v/>
      </c>
    </row>
    <row r="16404">
      <c r="A16404" s="81" t="str">
        <v/>
      </c>
      <c r="B16404" s="81" t="str">
        <v/>
      </c>
      <c r="C16404" s="83">
        <f>IF($E16404="","",IFERROR(VLOOKUP(TRIM(E16404&amp;""),'Référentiel Articles'!$A$2:$F$634,2,FALSE),""))</f>
      </c>
      <c r="D16404" s="83">
        <f>IF($E16404="","",IFERROR(VLOOKUP(TRIM(E16404&amp;""),'Référentiel Articles'!$A$2:$F$634,3,FALSE),""))</f>
      </c>
      <c r="E16404" s="81" t="str">
        <v/>
      </c>
      <c r="F16404" s="83">
        <f>IF($E16404="","",IFERROR(VLOOKUP(TRIM(E16404&amp;""),'Référentiel Articles'!$A$2:$F$634,4,FALSE),""))</f>
      </c>
      <c r="G16404" s="84">
        <f>IF($E16404="","",IFERROR(VLOOKUP(TRIM(E16404&amp;""),'Référentiel Articles'!$A$2:$F$634,5,FALSE),""))</f>
      </c>
      <c r="H16404" s="85" t="str">
        <v/>
      </c>
      <c r="I16404" s="84">
        <f>IF($E16404="","",IFERROR(VLOOKUP(TRIM(E16404&amp;""),'Référentiel Articles'!$A$2:$F$634,6,FALSE),""))</f>
      </c>
      <c r="J16404" s="90">
        <f>IF(OR($E16404="",$H16404=""),"",$H16404*$I16404)</f>
      </c>
      <c r="K16404" s="87" t="str">
        <v/>
      </c>
    </row>
    <row r="16405">
      <c r="A16405" s="74" t="str">
        <v/>
      </c>
      <c r="B16405" s="74" t="str">
        <v/>
      </c>
      <c r="C16405" s="75">
        <f>IF($E16405="","",IFERROR(VLOOKUP(TRIM(E16405&amp;""),'Référentiel Articles'!$A$2:$F$634,2,FALSE),""))</f>
      </c>
      <c r="D16405" s="75">
        <f>IF($E16405="","",IFERROR(VLOOKUP(TRIM(E16405&amp;""),'Référentiel Articles'!$A$2:$F$634,3,FALSE),""))</f>
      </c>
      <c r="E16405" s="74" t="str">
        <v/>
      </c>
      <c r="F16405" s="75">
        <f>IF($E16405="","",IFERROR(VLOOKUP(TRIM(E16405&amp;""),'Référentiel Articles'!$A$2:$F$634,4,FALSE),""))</f>
      </c>
      <c r="G16405" s="76">
        <f>IF($E16405="","",IFERROR(VLOOKUP(TRIM(E16405&amp;""),'Référentiel Articles'!$A$2:$F$634,5,FALSE),""))</f>
      </c>
      <c r="H16405" s="77" t="str">
        <v/>
      </c>
      <c r="I16405" s="76">
        <f>IF($E16405="","",IFERROR(VLOOKUP(TRIM(E16405&amp;""),'Référentiel Articles'!$A$2:$F$634,6,FALSE),""))</f>
      </c>
      <c r="J16405" s="78">
        <f>IF(OR($E16405="",$H16405=""),"",$H16405*$I16405)</f>
      </c>
      <c r="K16405" s="79" t="str">
        <v/>
      </c>
    </row>
    <row r="16406">
      <c r="A16406" s="81" t="str">
        <v/>
      </c>
      <c r="B16406" s="81" t="str">
        <v/>
      </c>
      <c r="C16406" s="83">
        <f>IF($E16406="","",IFERROR(VLOOKUP(TRIM(E16406&amp;""),'Référentiel Articles'!$A$2:$F$634,2,FALSE),""))</f>
      </c>
      <c r="D16406" s="83">
        <f>IF($E16406="","",IFERROR(VLOOKUP(TRIM(E16406&amp;""),'Référentiel Articles'!$A$2:$F$634,3,FALSE),""))</f>
      </c>
      <c r="E16406" s="81" t="str">
        <v/>
      </c>
      <c r="F16406" s="83">
        <f>IF($E16406="","",IFERROR(VLOOKUP(TRIM(E16406&amp;""),'Référentiel Articles'!$A$2:$F$634,4,FALSE),""))</f>
      </c>
      <c r="G16406" s="84">
        <f>IF($E16406="","",IFERROR(VLOOKUP(TRIM(E16406&amp;""),'Référentiel Articles'!$A$2:$F$634,5,FALSE),""))</f>
      </c>
      <c r="H16406" s="85" t="str">
        <v/>
      </c>
      <c r="I16406" s="84">
        <f>IF($E16406="","",IFERROR(VLOOKUP(TRIM(E16406&amp;""),'Référentiel Articles'!$A$2:$F$634,6,FALSE),""))</f>
      </c>
      <c r="J16406" s="90">
        <f>IF(OR($E16406="",$H16406=""),"",$H16406*$I16406)</f>
      </c>
      <c r="K16406" s="87" t="str">
        <v/>
      </c>
    </row>
    <row r="16407">
      <c r="A16407" s="74" t="str">
        <v/>
      </c>
      <c r="B16407" s="74" t="str">
        <v/>
      </c>
      <c r="C16407" s="75">
        <f>IF($E16407="","",IFERROR(VLOOKUP(TRIM(E16407&amp;""),'Référentiel Articles'!$A$2:$F$634,2,FALSE),""))</f>
      </c>
      <c r="D16407" s="75">
        <f>IF($E16407="","",IFERROR(VLOOKUP(TRIM(E16407&amp;""),'Référentiel Articles'!$A$2:$F$634,3,FALSE),""))</f>
      </c>
      <c r="E16407" s="74" t="str">
        <v/>
      </c>
      <c r="F16407" s="75">
        <f>IF($E16407="","",IFERROR(VLOOKUP(TRIM(E16407&amp;""),'Référentiel Articles'!$A$2:$F$634,4,FALSE),""))</f>
      </c>
      <c r="G16407" s="76">
        <f>IF($E16407="","",IFERROR(VLOOKUP(TRIM(E16407&amp;""),'Référentiel Articles'!$A$2:$F$634,5,FALSE),""))</f>
      </c>
      <c r="H16407" s="77" t="str">
        <v/>
      </c>
      <c r="I16407" s="76">
        <f>IF($E16407="","",IFERROR(VLOOKUP(TRIM(E16407&amp;""),'Référentiel Articles'!$A$2:$F$634,6,FALSE),""))</f>
      </c>
      <c r="J16407" s="78">
        <f>IF(OR($E16407="",$H16407=""),"",$H16407*$I16407)</f>
      </c>
      <c r="K16407" s="79" t="str">
        <v/>
      </c>
    </row>
    <row r="16408">
      <c r="A16408" s="81" t="str">
        <v/>
      </c>
      <c r="B16408" s="81" t="str">
        <v/>
      </c>
      <c r="C16408" s="83">
        <f>IF($E16408="","",IFERROR(VLOOKUP(TRIM(E16408&amp;""),'Référentiel Articles'!$A$2:$F$634,2,FALSE),""))</f>
      </c>
      <c r="D16408" s="83">
        <f>IF($E16408="","",IFERROR(VLOOKUP(TRIM(E16408&amp;""),'Référentiel Articles'!$A$2:$F$634,3,FALSE),""))</f>
      </c>
      <c r="E16408" s="81" t="str">
        <v/>
      </c>
      <c r="F16408" s="83">
        <f>IF($E16408="","",IFERROR(VLOOKUP(TRIM(E16408&amp;""),'Référentiel Articles'!$A$2:$F$634,4,FALSE),""))</f>
      </c>
      <c r="G16408" s="84">
        <f>IF($E16408="","",IFERROR(VLOOKUP(TRIM(E16408&amp;""),'Référentiel Articles'!$A$2:$F$634,5,FALSE),""))</f>
      </c>
      <c r="H16408" s="85" t="str">
        <v/>
      </c>
      <c r="I16408" s="84">
        <f>IF($E16408="","",IFERROR(VLOOKUP(TRIM(E16408&amp;""),'Référentiel Articles'!$A$2:$F$634,6,FALSE),""))</f>
      </c>
      <c r="J16408" s="90">
        <f>IF(OR($E16408="",$H16408=""),"",$H16408*$I16408)</f>
      </c>
      <c r="K16408" s="87" t="str">
        <v/>
      </c>
    </row>
    <row r="16409">
      <c r="A16409" s="74" t="str">
        <v/>
      </c>
      <c r="B16409" s="74" t="str">
        <v/>
      </c>
      <c r="C16409" s="75">
        <f>IF($E16409="","",IFERROR(VLOOKUP(TRIM(E16409&amp;""),'Référentiel Articles'!$A$2:$F$634,2,FALSE),""))</f>
      </c>
      <c r="D16409" s="75">
        <f>IF($E16409="","",IFERROR(VLOOKUP(TRIM(E16409&amp;""),'Référentiel Articles'!$A$2:$F$634,3,FALSE),""))</f>
      </c>
      <c r="E16409" s="74" t="str">
        <v/>
      </c>
      <c r="F16409" s="75">
        <f>IF($E16409="","",IFERROR(VLOOKUP(TRIM(E16409&amp;""),'Référentiel Articles'!$A$2:$F$634,4,FALSE),""))</f>
      </c>
      <c r="G16409" s="76">
        <f>IF($E16409="","",IFERROR(VLOOKUP(TRIM(E16409&amp;""),'Référentiel Articles'!$A$2:$F$634,5,FALSE),""))</f>
      </c>
      <c r="H16409" s="77" t="str">
        <v/>
      </c>
      <c r="I16409" s="76">
        <f>IF($E16409="","",IFERROR(VLOOKUP(TRIM(E16409&amp;""),'Référentiel Articles'!$A$2:$F$634,6,FALSE),""))</f>
      </c>
      <c r="J16409" s="78">
        <f>IF(OR($E16409="",$H16409=""),"",$H16409*$I16409)</f>
      </c>
      <c r="K16409" s="79" t="str">
        <v/>
      </c>
    </row>
    <row r="16410">
      <c r="A16410" s="81" t="str">
        <v/>
      </c>
      <c r="B16410" s="81" t="str">
        <v/>
      </c>
      <c r="C16410" s="83">
        <f>IF($E16410="","",IFERROR(VLOOKUP(TRIM(E16410&amp;""),'Référentiel Articles'!$A$2:$F$634,2,FALSE),""))</f>
      </c>
      <c r="D16410" s="83">
        <f>IF($E16410="","",IFERROR(VLOOKUP(TRIM(E16410&amp;""),'Référentiel Articles'!$A$2:$F$634,3,FALSE),""))</f>
      </c>
      <c r="E16410" s="81" t="str">
        <v/>
      </c>
      <c r="F16410" s="83">
        <f>IF($E16410="","",IFERROR(VLOOKUP(TRIM(E16410&amp;""),'Référentiel Articles'!$A$2:$F$634,4,FALSE),""))</f>
      </c>
      <c r="G16410" s="84">
        <f>IF($E16410="","",IFERROR(VLOOKUP(TRIM(E16410&amp;""),'Référentiel Articles'!$A$2:$F$634,5,FALSE),""))</f>
      </c>
      <c r="H16410" s="85" t="str">
        <v/>
      </c>
      <c r="I16410" s="84">
        <f>IF($E16410="","",IFERROR(VLOOKUP(TRIM(E16410&amp;""),'Référentiel Articles'!$A$2:$F$634,6,FALSE),""))</f>
      </c>
      <c r="J16410" s="90">
        <f>IF(OR($E16410="",$H16410=""),"",$H16410*$I16410)</f>
      </c>
      <c r="K16410" s="87" t="str">
        <v/>
      </c>
    </row>
    <row r="16411">
      <c r="A16411" s="74" t="str">
        <v/>
      </c>
      <c r="B16411" s="74" t="str">
        <v/>
      </c>
      <c r="C16411" s="75">
        <f>IF($E16411="","",IFERROR(VLOOKUP(TRIM(E16411&amp;""),'Référentiel Articles'!$A$2:$F$634,2,FALSE),""))</f>
      </c>
      <c r="D16411" s="75">
        <f>IF($E16411="","",IFERROR(VLOOKUP(TRIM(E16411&amp;""),'Référentiel Articles'!$A$2:$F$634,3,FALSE),""))</f>
      </c>
      <c r="E16411" s="74" t="str">
        <v/>
      </c>
      <c r="F16411" s="75">
        <f>IF($E16411="","",IFERROR(VLOOKUP(TRIM(E16411&amp;""),'Référentiel Articles'!$A$2:$F$634,4,FALSE),""))</f>
      </c>
      <c r="G16411" s="76">
        <f>IF($E16411="","",IFERROR(VLOOKUP(TRIM(E16411&amp;""),'Référentiel Articles'!$A$2:$F$634,5,FALSE),""))</f>
      </c>
      <c r="H16411" s="77" t="str">
        <v/>
      </c>
      <c r="I16411" s="76">
        <f>IF($E16411="","",IFERROR(VLOOKUP(TRIM(E16411&amp;""),'Référentiel Articles'!$A$2:$F$634,6,FALSE),""))</f>
      </c>
      <c r="J16411" s="78">
        <f>IF(OR($E16411="",$H16411=""),"",$H16411*$I16411)</f>
      </c>
      <c r="K16411" s="79" t="str">
        <v/>
      </c>
    </row>
    <row r="16412">
      <c r="A16412" s="81" t="str">
        <v/>
      </c>
      <c r="B16412" s="81" t="str">
        <v/>
      </c>
      <c r="C16412" s="83">
        <f>IF($E16412="","",IFERROR(VLOOKUP(TRIM(E16412&amp;""),'Référentiel Articles'!$A$2:$F$634,2,FALSE),""))</f>
      </c>
      <c r="D16412" s="83">
        <f>IF($E16412="","",IFERROR(VLOOKUP(TRIM(E16412&amp;""),'Référentiel Articles'!$A$2:$F$634,3,FALSE),""))</f>
      </c>
      <c r="E16412" s="81" t="str">
        <v/>
      </c>
      <c r="F16412" s="83">
        <f>IF($E16412="","",IFERROR(VLOOKUP(TRIM(E16412&amp;""),'Référentiel Articles'!$A$2:$F$634,4,FALSE),""))</f>
      </c>
      <c r="G16412" s="84">
        <f>IF($E16412="","",IFERROR(VLOOKUP(TRIM(E16412&amp;""),'Référentiel Articles'!$A$2:$F$634,5,FALSE),""))</f>
      </c>
      <c r="H16412" s="85" t="str">
        <v/>
      </c>
      <c r="I16412" s="84">
        <f>IF($E16412="","",IFERROR(VLOOKUP(TRIM(E16412&amp;""),'Référentiel Articles'!$A$2:$F$634,6,FALSE),""))</f>
      </c>
      <c r="J16412" s="90">
        <f>IF(OR($E16412="",$H16412=""),"",$H16412*$I16412)</f>
      </c>
      <c r="K16412" s="87" t="str">
        <v/>
      </c>
    </row>
    <row r="16413">
      <c r="A16413" s="74" t="str">
        <v/>
      </c>
      <c r="B16413" s="74" t="str">
        <v/>
      </c>
      <c r="C16413" s="75">
        <f>IF($E16413="","",IFERROR(VLOOKUP(TRIM(E16413&amp;""),'Référentiel Articles'!$A$2:$F$634,2,FALSE),""))</f>
      </c>
      <c r="D16413" s="75">
        <f>IF($E16413="","",IFERROR(VLOOKUP(TRIM(E16413&amp;""),'Référentiel Articles'!$A$2:$F$634,3,FALSE),""))</f>
      </c>
      <c r="E16413" s="74" t="str">
        <v/>
      </c>
      <c r="F16413" s="75">
        <f>IF($E16413="","",IFERROR(VLOOKUP(TRIM(E16413&amp;""),'Référentiel Articles'!$A$2:$F$634,4,FALSE),""))</f>
      </c>
      <c r="G16413" s="76">
        <f>IF($E16413="","",IFERROR(VLOOKUP(TRIM(E16413&amp;""),'Référentiel Articles'!$A$2:$F$634,5,FALSE),""))</f>
      </c>
      <c r="H16413" s="77" t="str">
        <v/>
      </c>
      <c r="I16413" s="76">
        <f>IF($E16413="","",IFERROR(VLOOKUP(TRIM(E16413&amp;""),'Référentiel Articles'!$A$2:$F$634,6,FALSE),""))</f>
      </c>
      <c r="J16413" s="78">
        <f>IF(OR($E16413="",$H16413=""),"",$H16413*$I16413)</f>
      </c>
      <c r="K16413" s="79" t="str">
        <v/>
      </c>
    </row>
    <row r="16414">
      <c r="A16414" s="81" t="str">
        <v/>
      </c>
      <c r="B16414" s="81" t="str">
        <v/>
      </c>
      <c r="C16414" s="83">
        <f>IF($E16414="","",IFERROR(VLOOKUP(TRIM(E16414&amp;""),'Référentiel Articles'!$A$2:$F$634,2,FALSE),""))</f>
      </c>
      <c r="D16414" s="83">
        <f>IF($E16414="","",IFERROR(VLOOKUP(TRIM(E16414&amp;""),'Référentiel Articles'!$A$2:$F$634,3,FALSE),""))</f>
      </c>
      <c r="E16414" s="81" t="str">
        <v/>
      </c>
      <c r="F16414" s="83">
        <f>IF($E16414="","",IFERROR(VLOOKUP(TRIM(E16414&amp;""),'Référentiel Articles'!$A$2:$F$634,4,FALSE),""))</f>
      </c>
      <c r="G16414" s="84">
        <f>IF($E16414="","",IFERROR(VLOOKUP(TRIM(E16414&amp;""),'Référentiel Articles'!$A$2:$F$634,5,FALSE),""))</f>
      </c>
      <c r="H16414" s="85" t="str">
        <v/>
      </c>
      <c r="I16414" s="84">
        <f>IF($E16414="","",IFERROR(VLOOKUP(TRIM(E16414&amp;""),'Référentiel Articles'!$A$2:$F$634,6,FALSE),""))</f>
      </c>
      <c r="J16414" s="90">
        <f>IF(OR($E16414="",$H16414=""),"",$H16414*$I16414)</f>
      </c>
      <c r="K16414" s="87" t="str">
        <v/>
      </c>
    </row>
    <row r="16415">
      <c r="A16415" s="74" t="str">
        <v/>
      </c>
      <c r="B16415" s="74" t="str">
        <v/>
      </c>
      <c r="C16415" s="75">
        <f>IF($E16415="","",IFERROR(VLOOKUP(TRIM(E16415&amp;""),'Référentiel Articles'!$A$2:$F$634,2,FALSE),""))</f>
      </c>
      <c r="D16415" s="75">
        <f>IF($E16415="","",IFERROR(VLOOKUP(TRIM(E16415&amp;""),'Référentiel Articles'!$A$2:$F$634,3,FALSE),""))</f>
      </c>
      <c r="E16415" s="74" t="str">
        <v/>
      </c>
      <c r="F16415" s="75">
        <f>IF($E16415="","",IFERROR(VLOOKUP(TRIM(E16415&amp;""),'Référentiel Articles'!$A$2:$F$634,4,FALSE),""))</f>
      </c>
      <c r="G16415" s="76">
        <f>IF($E16415="","",IFERROR(VLOOKUP(TRIM(E16415&amp;""),'Référentiel Articles'!$A$2:$F$634,5,FALSE),""))</f>
      </c>
      <c r="H16415" s="77" t="str">
        <v/>
      </c>
      <c r="I16415" s="76">
        <f>IF($E16415="","",IFERROR(VLOOKUP(TRIM(E16415&amp;""),'Référentiel Articles'!$A$2:$F$634,6,FALSE),""))</f>
      </c>
      <c r="J16415" s="78">
        <f>IF(OR($E16415="",$H16415=""),"",$H16415*$I16415)</f>
      </c>
      <c r="K16415" s="79" t="str">
        <v/>
      </c>
    </row>
    <row r="16416">
      <c r="A16416" s="81" t="str">
        <v/>
      </c>
      <c r="B16416" s="81" t="str">
        <v/>
      </c>
      <c r="C16416" s="83">
        <f>IF($E16416="","",IFERROR(VLOOKUP(TRIM(E16416&amp;""),'Référentiel Articles'!$A$2:$F$634,2,FALSE),""))</f>
      </c>
      <c r="D16416" s="83">
        <f>IF($E16416="","",IFERROR(VLOOKUP(TRIM(E16416&amp;""),'Référentiel Articles'!$A$2:$F$634,3,FALSE),""))</f>
      </c>
      <c r="E16416" s="81" t="str">
        <v/>
      </c>
      <c r="F16416" s="83">
        <f>IF($E16416="","",IFERROR(VLOOKUP(TRIM(E16416&amp;""),'Référentiel Articles'!$A$2:$F$634,4,FALSE),""))</f>
      </c>
      <c r="G16416" s="84">
        <f>IF($E16416="","",IFERROR(VLOOKUP(TRIM(E16416&amp;""),'Référentiel Articles'!$A$2:$F$634,5,FALSE),""))</f>
      </c>
      <c r="H16416" s="85" t="str">
        <v/>
      </c>
      <c r="I16416" s="84">
        <f>IF($E16416="","",IFERROR(VLOOKUP(TRIM(E16416&amp;""),'Référentiel Articles'!$A$2:$F$634,6,FALSE),""))</f>
      </c>
      <c r="J16416" s="90">
        <f>IF(OR($E16416="",$H16416=""),"",$H16416*$I16416)</f>
      </c>
      <c r="K16416" s="87" t="str">
        <v/>
      </c>
    </row>
    <row r="16417">
      <c r="A16417" s="74" t="str">
        <v/>
      </c>
      <c r="B16417" s="74" t="str">
        <v/>
      </c>
      <c r="C16417" s="75">
        <f>IF($E16417="","",IFERROR(VLOOKUP(TRIM(E16417&amp;""),'Référentiel Articles'!$A$2:$F$634,2,FALSE),""))</f>
      </c>
      <c r="D16417" s="75">
        <f>IF($E16417="","",IFERROR(VLOOKUP(TRIM(E16417&amp;""),'Référentiel Articles'!$A$2:$F$634,3,FALSE),""))</f>
      </c>
      <c r="E16417" s="74" t="str">
        <v/>
      </c>
      <c r="F16417" s="75">
        <f>IF($E16417="","",IFERROR(VLOOKUP(TRIM(E16417&amp;""),'Référentiel Articles'!$A$2:$F$634,4,FALSE),""))</f>
      </c>
      <c r="G16417" s="76">
        <f>IF($E16417="","",IFERROR(VLOOKUP(TRIM(E16417&amp;""),'Référentiel Articles'!$A$2:$F$634,5,FALSE),""))</f>
      </c>
      <c r="H16417" s="77" t="str">
        <v/>
      </c>
      <c r="I16417" s="76">
        <f>IF($E16417="","",IFERROR(VLOOKUP(TRIM(E16417&amp;""),'Référentiel Articles'!$A$2:$F$634,6,FALSE),""))</f>
      </c>
      <c r="J16417" s="78">
        <f>IF(OR($E16417="",$H16417=""),"",$H16417*$I16417)</f>
      </c>
      <c r="K16417" s="79" t="str">
        <v/>
      </c>
    </row>
    <row r="16418">
      <c r="A16418" s="81" t="str">
        <v/>
      </c>
      <c r="B16418" s="81" t="str">
        <v/>
      </c>
      <c r="C16418" s="83">
        <f>IF($E16418="","",IFERROR(VLOOKUP(TRIM(E16418&amp;""),'Référentiel Articles'!$A$2:$F$634,2,FALSE),""))</f>
      </c>
      <c r="D16418" s="83">
        <f>IF($E16418="","",IFERROR(VLOOKUP(TRIM(E16418&amp;""),'Référentiel Articles'!$A$2:$F$634,3,FALSE),""))</f>
      </c>
      <c r="E16418" s="81" t="str">
        <v/>
      </c>
      <c r="F16418" s="83">
        <f>IF($E16418="","",IFERROR(VLOOKUP(TRIM(E16418&amp;""),'Référentiel Articles'!$A$2:$F$634,4,FALSE),""))</f>
      </c>
      <c r="G16418" s="84">
        <f>IF($E16418="","",IFERROR(VLOOKUP(TRIM(E16418&amp;""),'Référentiel Articles'!$A$2:$F$634,5,FALSE),""))</f>
      </c>
      <c r="H16418" s="85" t="str">
        <v/>
      </c>
      <c r="I16418" s="84">
        <f>IF($E16418="","",IFERROR(VLOOKUP(TRIM(E16418&amp;""),'Référentiel Articles'!$A$2:$F$634,6,FALSE),""))</f>
      </c>
      <c r="J16418" s="90">
        <f>IF(OR($E16418="",$H16418=""),"",$H16418*$I16418)</f>
      </c>
      <c r="K16418" s="87" t="str">
        <v/>
      </c>
    </row>
    <row r="16419">
      <c r="A16419" s="74" t="str">
        <v/>
      </c>
      <c r="B16419" s="74" t="str">
        <v/>
      </c>
      <c r="C16419" s="75">
        <f>IF($E16419="","",IFERROR(VLOOKUP(TRIM(E16419&amp;""),'Référentiel Articles'!$A$2:$F$634,2,FALSE),""))</f>
      </c>
      <c r="D16419" s="75">
        <f>IF($E16419="","",IFERROR(VLOOKUP(TRIM(E16419&amp;""),'Référentiel Articles'!$A$2:$F$634,3,FALSE),""))</f>
      </c>
      <c r="E16419" s="74" t="str">
        <v/>
      </c>
      <c r="F16419" s="75">
        <f>IF($E16419="","",IFERROR(VLOOKUP(TRIM(E16419&amp;""),'Référentiel Articles'!$A$2:$F$634,4,FALSE),""))</f>
      </c>
      <c r="G16419" s="76">
        <f>IF($E16419="","",IFERROR(VLOOKUP(TRIM(E16419&amp;""),'Référentiel Articles'!$A$2:$F$634,5,FALSE),""))</f>
      </c>
      <c r="H16419" s="77" t="str">
        <v/>
      </c>
      <c r="I16419" s="76">
        <f>IF($E16419="","",IFERROR(VLOOKUP(TRIM(E16419&amp;""),'Référentiel Articles'!$A$2:$F$634,6,FALSE),""))</f>
      </c>
      <c r="J16419" s="78">
        <f>IF(OR($E16419="",$H16419=""),"",$H16419*$I16419)</f>
      </c>
      <c r="K16419" s="79" t="str">
        <v/>
      </c>
    </row>
    <row r="16420">
      <c r="A16420" s="81" t="str">
        <v/>
      </c>
      <c r="B16420" s="81" t="str">
        <v/>
      </c>
      <c r="C16420" s="83">
        <f>IF($E16420="","",IFERROR(VLOOKUP(TRIM(E16420&amp;""),'Référentiel Articles'!$A$2:$F$634,2,FALSE),""))</f>
      </c>
      <c r="D16420" s="83">
        <f>IF($E16420="","",IFERROR(VLOOKUP(TRIM(E16420&amp;""),'Référentiel Articles'!$A$2:$F$634,3,FALSE),""))</f>
      </c>
      <c r="E16420" s="81" t="str">
        <v/>
      </c>
      <c r="F16420" s="83">
        <f>IF($E16420="","",IFERROR(VLOOKUP(TRIM(E16420&amp;""),'Référentiel Articles'!$A$2:$F$634,4,FALSE),""))</f>
      </c>
      <c r="G16420" s="84">
        <f>IF($E16420="","",IFERROR(VLOOKUP(TRIM(E16420&amp;""),'Référentiel Articles'!$A$2:$F$634,5,FALSE),""))</f>
      </c>
      <c r="H16420" s="85" t="str">
        <v/>
      </c>
      <c r="I16420" s="84">
        <f>IF($E16420="","",IFERROR(VLOOKUP(TRIM(E16420&amp;""),'Référentiel Articles'!$A$2:$F$634,6,FALSE),""))</f>
      </c>
      <c r="J16420" s="90">
        <f>IF(OR($E16420="",$H16420=""),"",$H16420*$I16420)</f>
      </c>
      <c r="K16420" s="87" t="str">
        <v/>
      </c>
    </row>
    <row r="16421">
      <c r="A16421" s="74" t="str">
        <v/>
      </c>
      <c r="B16421" s="74" t="str">
        <v/>
      </c>
      <c r="C16421" s="75">
        <f>IF($E16421="","",IFERROR(VLOOKUP(TRIM(E16421&amp;""),'Référentiel Articles'!$A$2:$F$634,2,FALSE),""))</f>
      </c>
      <c r="D16421" s="75">
        <f>IF($E16421="","",IFERROR(VLOOKUP(TRIM(E16421&amp;""),'Référentiel Articles'!$A$2:$F$634,3,FALSE),""))</f>
      </c>
      <c r="E16421" s="74" t="str">
        <v/>
      </c>
      <c r="F16421" s="75">
        <f>IF($E16421="","",IFERROR(VLOOKUP(TRIM(E16421&amp;""),'Référentiel Articles'!$A$2:$F$634,4,FALSE),""))</f>
      </c>
      <c r="G16421" s="76">
        <f>IF($E16421="","",IFERROR(VLOOKUP(TRIM(E16421&amp;""),'Référentiel Articles'!$A$2:$F$634,5,FALSE),""))</f>
      </c>
      <c r="H16421" s="77" t="str">
        <v/>
      </c>
      <c r="I16421" s="76">
        <f>IF($E16421="","",IFERROR(VLOOKUP(TRIM(E16421&amp;""),'Référentiel Articles'!$A$2:$F$634,6,FALSE),""))</f>
      </c>
      <c r="J16421" s="78">
        <f>IF(OR($E16421="",$H16421=""),"",$H16421*$I16421)</f>
      </c>
      <c r="K16421" s="79" t="str">
        <v/>
      </c>
    </row>
    <row r="16422">
      <c r="A16422" s="81" t="str">
        <v/>
      </c>
      <c r="B16422" s="81" t="str">
        <v/>
      </c>
      <c r="C16422" s="83">
        <f>IF($E16422="","",IFERROR(VLOOKUP(TRIM(E16422&amp;""),'Référentiel Articles'!$A$2:$F$634,2,FALSE),""))</f>
      </c>
      <c r="D16422" s="83">
        <f>IF($E16422="","",IFERROR(VLOOKUP(TRIM(E16422&amp;""),'Référentiel Articles'!$A$2:$F$634,3,FALSE),""))</f>
      </c>
      <c r="E16422" s="81" t="str">
        <v/>
      </c>
      <c r="F16422" s="83">
        <f>IF($E16422="","",IFERROR(VLOOKUP(TRIM(E16422&amp;""),'Référentiel Articles'!$A$2:$F$634,4,FALSE),""))</f>
      </c>
      <c r="G16422" s="84">
        <f>IF($E16422="","",IFERROR(VLOOKUP(TRIM(E16422&amp;""),'Référentiel Articles'!$A$2:$F$634,5,FALSE),""))</f>
      </c>
      <c r="H16422" s="85" t="str">
        <v/>
      </c>
      <c r="I16422" s="84">
        <f>IF($E16422="","",IFERROR(VLOOKUP(TRIM(E16422&amp;""),'Référentiel Articles'!$A$2:$F$634,6,FALSE),""))</f>
      </c>
      <c r="J16422" s="90">
        <f>IF(OR($E16422="",$H16422=""),"",$H16422*$I16422)</f>
      </c>
      <c r="K16422" s="87" t="str">
        <v/>
      </c>
    </row>
    <row r="16423">
      <c r="A16423" s="74" t="str">
        <v/>
      </c>
      <c r="B16423" s="74" t="str">
        <v/>
      </c>
      <c r="C16423" s="75">
        <f>IF($E16423="","",IFERROR(VLOOKUP(TRIM(E16423&amp;""),'Référentiel Articles'!$A$2:$F$634,2,FALSE),""))</f>
      </c>
      <c r="D16423" s="75">
        <f>IF($E16423="","",IFERROR(VLOOKUP(TRIM(E16423&amp;""),'Référentiel Articles'!$A$2:$F$634,3,FALSE),""))</f>
      </c>
      <c r="E16423" s="74" t="str">
        <v/>
      </c>
      <c r="F16423" s="75">
        <f>IF($E16423="","",IFERROR(VLOOKUP(TRIM(E16423&amp;""),'Référentiel Articles'!$A$2:$F$634,4,FALSE),""))</f>
      </c>
      <c r="G16423" s="76">
        <f>IF($E16423="","",IFERROR(VLOOKUP(TRIM(E16423&amp;""),'Référentiel Articles'!$A$2:$F$634,5,FALSE),""))</f>
      </c>
      <c r="H16423" s="77" t="str">
        <v/>
      </c>
      <c r="I16423" s="76">
        <f>IF($E16423="","",IFERROR(VLOOKUP(TRIM(E16423&amp;""),'Référentiel Articles'!$A$2:$F$634,6,FALSE),""))</f>
      </c>
      <c r="J16423" s="78">
        <f>IF(OR($E16423="",$H16423=""),"",$H16423*$I16423)</f>
      </c>
      <c r="K16423" s="79" t="str">
        <v/>
      </c>
    </row>
    <row r="16424">
      <c r="A16424" s="81" t="str">
        <v/>
      </c>
      <c r="B16424" s="81" t="str">
        <v/>
      </c>
      <c r="C16424" s="83">
        <f>IF($E16424="","",IFERROR(VLOOKUP(TRIM(E16424&amp;""),'Référentiel Articles'!$A$2:$F$634,2,FALSE),""))</f>
      </c>
      <c r="D16424" s="83">
        <f>IF($E16424="","",IFERROR(VLOOKUP(TRIM(E16424&amp;""),'Référentiel Articles'!$A$2:$F$634,3,FALSE),""))</f>
      </c>
      <c r="E16424" s="81" t="str">
        <v/>
      </c>
      <c r="F16424" s="83">
        <f>IF($E16424="","",IFERROR(VLOOKUP(TRIM(E16424&amp;""),'Référentiel Articles'!$A$2:$F$634,4,FALSE),""))</f>
      </c>
      <c r="G16424" s="84">
        <f>IF($E16424="","",IFERROR(VLOOKUP(TRIM(E16424&amp;""),'Référentiel Articles'!$A$2:$F$634,5,FALSE),""))</f>
      </c>
      <c r="H16424" s="85" t="str">
        <v/>
      </c>
      <c r="I16424" s="84">
        <f>IF($E16424="","",IFERROR(VLOOKUP(TRIM(E16424&amp;""),'Référentiel Articles'!$A$2:$F$634,6,FALSE),""))</f>
      </c>
      <c r="J16424" s="90">
        <f>IF(OR($E16424="",$H16424=""),"",$H16424*$I16424)</f>
      </c>
      <c r="K16424" s="87" t="str">
        <v/>
      </c>
    </row>
    <row r="16425">
      <c r="A16425" s="74" t="str">
        <v/>
      </c>
      <c r="B16425" s="74" t="str">
        <v/>
      </c>
      <c r="C16425" s="75">
        <f>IF($E16425="","",IFERROR(VLOOKUP(TRIM(E16425&amp;""),'Référentiel Articles'!$A$2:$F$634,2,FALSE),""))</f>
      </c>
      <c r="D16425" s="75">
        <f>IF($E16425="","",IFERROR(VLOOKUP(TRIM(E16425&amp;""),'Référentiel Articles'!$A$2:$F$634,3,FALSE),""))</f>
      </c>
      <c r="E16425" s="74" t="str">
        <v/>
      </c>
      <c r="F16425" s="75">
        <f>IF($E16425="","",IFERROR(VLOOKUP(TRIM(E16425&amp;""),'Référentiel Articles'!$A$2:$F$634,4,FALSE),""))</f>
      </c>
      <c r="G16425" s="76">
        <f>IF($E16425="","",IFERROR(VLOOKUP(TRIM(E16425&amp;""),'Référentiel Articles'!$A$2:$F$634,5,FALSE),""))</f>
      </c>
      <c r="H16425" s="77" t="str">
        <v/>
      </c>
      <c r="I16425" s="76">
        <f>IF($E16425="","",IFERROR(VLOOKUP(TRIM(E16425&amp;""),'Référentiel Articles'!$A$2:$F$634,6,FALSE),""))</f>
      </c>
      <c r="J16425" s="78">
        <f>IF(OR($E16425="",$H16425=""),"",$H16425*$I16425)</f>
      </c>
      <c r="K16425" s="79" t="str">
        <v/>
      </c>
    </row>
    <row r="16426">
      <c r="A16426" s="81" t="str">
        <v/>
      </c>
      <c r="B16426" s="81" t="str">
        <v/>
      </c>
      <c r="C16426" s="83">
        <f>IF($E16426="","",IFERROR(VLOOKUP(TRIM(E16426&amp;""),'Référentiel Articles'!$A$2:$F$634,2,FALSE),""))</f>
      </c>
      <c r="D16426" s="83">
        <f>IF($E16426="","",IFERROR(VLOOKUP(TRIM(E16426&amp;""),'Référentiel Articles'!$A$2:$F$634,3,FALSE),""))</f>
      </c>
      <c r="E16426" s="81" t="str">
        <v/>
      </c>
      <c r="F16426" s="83">
        <f>IF($E16426="","",IFERROR(VLOOKUP(TRIM(E16426&amp;""),'Référentiel Articles'!$A$2:$F$634,4,FALSE),""))</f>
      </c>
      <c r="G16426" s="84">
        <f>IF($E16426="","",IFERROR(VLOOKUP(TRIM(E16426&amp;""),'Référentiel Articles'!$A$2:$F$634,5,FALSE),""))</f>
      </c>
      <c r="H16426" s="85" t="str">
        <v/>
      </c>
      <c r="I16426" s="84">
        <f>IF($E16426="","",IFERROR(VLOOKUP(TRIM(E16426&amp;""),'Référentiel Articles'!$A$2:$F$634,6,FALSE),""))</f>
      </c>
      <c r="J16426" s="90">
        <f>IF(OR($E16426="",$H16426=""),"",$H16426*$I16426)</f>
      </c>
      <c r="K16426" s="87" t="str">
        <v/>
      </c>
    </row>
    <row r="16427">
      <c r="A16427" s="74" t="str">
        <v/>
      </c>
      <c r="B16427" s="74" t="str">
        <v/>
      </c>
      <c r="C16427" s="75">
        <f>IF($E16427="","",IFERROR(VLOOKUP(TRIM(E16427&amp;""),'Référentiel Articles'!$A$2:$F$634,2,FALSE),""))</f>
      </c>
      <c r="D16427" s="75">
        <f>IF($E16427="","",IFERROR(VLOOKUP(TRIM(E16427&amp;""),'Référentiel Articles'!$A$2:$F$634,3,FALSE),""))</f>
      </c>
      <c r="E16427" s="74" t="str">
        <v/>
      </c>
      <c r="F16427" s="75">
        <f>IF($E16427="","",IFERROR(VLOOKUP(TRIM(E16427&amp;""),'Référentiel Articles'!$A$2:$F$634,4,FALSE),""))</f>
      </c>
      <c r="G16427" s="76">
        <f>IF($E16427="","",IFERROR(VLOOKUP(TRIM(E16427&amp;""),'Référentiel Articles'!$A$2:$F$634,5,FALSE),""))</f>
      </c>
      <c r="H16427" s="77" t="str">
        <v/>
      </c>
      <c r="I16427" s="76">
        <f>IF($E16427="","",IFERROR(VLOOKUP(TRIM(E16427&amp;""),'Référentiel Articles'!$A$2:$F$634,6,FALSE),""))</f>
      </c>
      <c r="J16427" s="78">
        <f>IF(OR($E16427="",$H16427=""),"",$H16427*$I16427)</f>
      </c>
      <c r="K16427" s="79" t="str">
        <v/>
      </c>
    </row>
    <row r="16428">
      <c r="A16428" s="81" t="str">
        <v/>
      </c>
      <c r="B16428" s="81" t="str">
        <v/>
      </c>
      <c r="C16428" s="83">
        <f>IF($E16428="","",IFERROR(VLOOKUP(TRIM(E16428&amp;""),'Référentiel Articles'!$A$2:$F$634,2,FALSE),""))</f>
      </c>
      <c r="D16428" s="83">
        <f>IF($E16428="","",IFERROR(VLOOKUP(TRIM(E16428&amp;""),'Référentiel Articles'!$A$2:$F$634,3,FALSE),""))</f>
      </c>
      <c r="E16428" s="81" t="str">
        <v/>
      </c>
      <c r="F16428" s="83">
        <f>IF($E16428="","",IFERROR(VLOOKUP(TRIM(E16428&amp;""),'Référentiel Articles'!$A$2:$F$634,4,FALSE),""))</f>
      </c>
      <c r="G16428" s="84">
        <f>IF($E16428="","",IFERROR(VLOOKUP(TRIM(E16428&amp;""),'Référentiel Articles'!$A$2:$F$634,5,FALSE),""))</f>
      </c>
      <c r="H16428" s="85" t="str">
        <v/>
      </c>
      <c r="I16428" s="84">
        <f>IF($E16428="","",IFERROR(VLOOKUP(TRIM(E16428&amp;""),'Référentiel Articles'!$A$2:$F$634,6,FALSE),""))</f>
      </c>
      <c r="J16428" s="90">
        <f>IF(OR($E16428="",$H16428=""),"",$H16428*$I16428)</f>
      </c>
      <c r="K16428" s="87" t="str">
        <v/>
      </c>
    </row>
    <row r="16429">
      <c r="A16429" s="74" t="str">
        <v/>
      </c>
      <c r="B16429" s="74" t="str">
        <v/>
      </c>
      <c r="C16429" s="75">
        <f>IF($E16429="","",IFERROR(VLOOKUP(TRIM(E16429&amp;""),'Référentiel Articles'!$A$2:$F$634,2,FALSE),""))</f>
      </c>
      <c r="D16429" s="75">
        <f>IF($E16429="","",IFERROR(VLOOKUP(TRIM(E16429&amp;""),'Référentiel Articles'!$A$2:$F$634,3,FALSE),""))</f>
      </c>
      <c r="E16429" s="74" t="str">
        <v/>
      </c>
      <c r="F16429" s="75">
        <f>IF($E16429="","",IFERROR(VLOOKUP(TRIM(E16429&amp;""),'Référentiel Articles'!$A$2:$F$634,4,FALSE),""))</f>
      </c>
      <c r="G16429" s="76">
        <f>IF($E16429="","",IFERROR(VLOOKUP(TRIM(E16429&amp;""),'Référentiel Articles'!$A$2:$F$634,5,FALSE),""))</f>
      </c>
      <c r="H16429" s="77" t="str">
        <v/>
      </c>
      <c r="I16429" s="76">
        <f>IF($E16429="","",IFERROR(VLOOKUP(TRIM(E16429&amp;""),'Référentiel Articles'!$A$2:$F$634,6,FALSE),""))</f>
      </c>
      <c r="J16429" s="78">
        <f>IF(OR($E16429="",$H16429=""),"",$H16429*$I16429)</f>
      </c>
      <c r="K16429" s="79" t="str">
        <v/>
      </c>
    </row>
    <row r="16430">
      <c r="A16430" s="81" t="str">
        <v/>
      </c>
      <c r="B16430" s="81" t="str">
        <v/>
      </c>
      <c r="C16430" s="83">
        <f>IF($E16430="","",IFERROR(VLOOKUP(TRIM(E16430&amp;""),'Référentiel Articles'!$A$2:$F$634,2,FALSE),""))</f>
      </c>
      <c r="D16430" s="83">
        <f>IF($E16430="","",IFERROR(VLOOKUP(TRIM(E16430&amp;""),'Référentiel Articles'!$A$2:$F$634,3,FALSE),""))</f>
      </c>
      <c r="E16430" s="81" t="str">
        <v/>
      </c>
      <c r="F16430" s="83">
        <f>IF($E16430="","",IFERROR(VLOOKUP(TRIM(E16430&amp;""),'Référentiel Articles'!$A$2:$F$634,4,FALSE),""))</f>
      </c>
      <c r="G16430" s="84">
        <f>IF($E16430="","",IFERROR(VLOOKUP(TRIM(E16430&amp;""),'Référentiel Articles'!$A$2:$F$634,5,FALSE),""))</f>
      </c>
      <c r="H16430" s="85" t="str">
        <v/>
      </c>
      <c r="I16430" s="84">
        <f>IF($E16430="","",IFERROR(VLOOKUP(TRIM(E16430&amp;""),'Référentiel Articles'!$A$2:$F$634,6,FALSE),""))</f>
      </c>
      <c r="J16430" s="90">
        <f>IF(OR($E16430="",$H16430=""),"",$H16430*$I16430)</f>
      </c>
      <c r="K16430" s="87" t="str">
        <v/>
      </c>
    </row>
    <row r="16431">
      <c r="A16431" s="74" t="str">
        <v/>
      </c>
      <c r="B16431" s="74" t="str">
        <v/>
      </c>
      <c r="C16431" s="75">
        <f>IF($E16431="","",IFERROR(VLOOKUP(TRIM(E16431&amp;""),'Référentiel Articles'!$A$2:$F$634,2,FALSE),""))</f>
      </c>
      <c r="D16431" s="75">
        <f>IF($E16431="","",IFERROR(VLOOKUP(TRIM(E16431&amp;""),'Référentiel Articles'!$A$2:$F$634,3,FALSE),""))</f>
      </c>
      <c r="E16431" s="74" t="str">
        <v/>
      </c>
      <c r="F16431" s="75">
        <f>IF($E16431="","",IFERROR(VLOOKUP(TRIM(E16431&amp;""),'Référentiel Articles'!$A$2:$F$634,4,FALSE),""))</f>
      </c>
      <c r="G16431" s="76">
        <f>IF($E16431="","",IFERROR(VLOOKUP(TRIM(E16431&amp;""),'Référentiel Articles'!$A$2:$F$634,5,FALSE),""))</f>
      </c>
      <c r="H16431" s="77" t="str">
        <v/>
      </c>
      <c r="I16431" s="76">
        <f>IF($E16431="","",IFERROR(VLOOKUP(TRIM(E16431&amp;""),'Référentiel Articles'!$A$2:$F$634,6,FALSE),""))</f>
      </c>
      <c r="J16431" s="78">
        <f>IF(OR($E16431="",$H16431=""),"",$H16431*$I16431)</f>
      </c>
      <c r="K16431" s="79" t="str">
        <v/>
      </c>
    </row>
    <row r="16432">
      <c r="A16432" s="81" t="str">
        <v/>
      </c>
      <c r="B16432" s="81" t="str">
        <v/>
      </c>
      <c r="C16432" s="83">
        <f>IF($E16432="","",IFERROR(VLOOKUP(TRIM(E16432&amp;""),'Référentiel Articles'!$A$2:$F$634,2,FALSE),""))</f>
      </c>
      <c r="D16432" s="83">
        <f>IF($E16432="","",IFERROR(VLOOKUP(TRIM(E16432&amp;""),'Référentiel Articles'!$A$2:$F$634,3,FALSE),""))</f>
      </c>
      <c r="E16432" s="81" t="str">
        <v/>
      </c>
      <c r="F16432" s="83">
        <f>IF($E16432="","",IFERROR(VLOOKUP(TRIM(E16432&amp;""),'Référentiel Articles'!$A$2:$F$634,4,FALSE),""))</f>
      </c>
      <c r="G16432" s="84">
        <f>IF($E16432="","",IFERROR(VLOOKUP(TRIM(E16432&amp;""),'Référentiel Articles'!$A$2:$F$634,5,FALSE),""))</f>
      </c>
      <c r="H16432" s="85" t="str">
        <v/>
      </c>
      <c r="I16432" s="84">
        <f>IF($E16432="","",IFERROR(VLOOKUP(TRIM(E16432&amp;""),'Référentiel Articles'!$A$2:$F$634,6,FALSE),""))</f>
      </c>
      <c r="J16432" s="90">
        <f>IF(OR($E16432="",$H16432=""),"",$H16432*$I16432)</f>
      </c>
      <c r="K16432" s="87" t="str">
        <v/>
      </c>
    </row>
    <row r="16433">
      <c r="A16433" s="74" t="str">
        <v/>
      </c>
      <c r="B16433" s="74" t="str">
        <v/>
      </c>
      <c r="C16433" s="75">
        <f>IF($E16433="","",IFERROR(VLOOKUP(TRIM(E16433&amp;""),'Référentiel Articles'!$A$2:$F$634,2,FALSE),""))</f>
      </c>
      <c r="D16433" s="75">
        <f>IF($E16433="","",IFERROR(VLOOKUP(TRIM(E16433&amp;""),'Référentiel Articles'!$A$2:$F$634,3,FALSE),""))</f>
      </c>
      <c r="E16433" s="74" t="str">
        <v/>
      </c>
      <c r="F16433" s="75">
        <f>IF($E16433="","",IFERROR(VLOOKUP(TRIM(E16433&amp;""),'Référentiel Articles'!$A$2:$F$634,4,FALSE),""))</f>
      </c>
      <c r="G16433" s="76">
        <f>IF($E16433="","",IFERROR(VLOOKUP(TRIM(E16433&amp;""),'Référentiel Articles'!$A$2:$F$634,5,FALSE),""))</f>
      </c>
      <c r="H16433" s="77" t="str">
        <v/>
      </c>
      <c r="I16433" s="76">
        <f>IF($E16433="","",IFERROR(VLOOKUP(TRIM(E16433&amp;""),'Référentiel Articles'!$A$2:$F$634,6,FALSE),""))</f>
      </c>
      <c r="J16433" s="78">
        <f>IF(OR($E16433="",$H16433=""),"",$H16433*$I16433)</f>
      </c>
      <c r="K16433" s="79" t="str">
        <v/>
      </c>
    </row>
    <row r="16434">
      <c r="A16434" s="81" t="str">
        <v/>
      </c>
      <c r="B16434" s="81" t="str">
        <v/>
      </c>
      <c r="C16434" s="83">
        <f>IF($E16434="","",IFERROR(VLOOKUP(TRIM(E16434&amp;""),'Référentiel Articles'!$A$2:$F$634,2,FALSE),""))</f>
      </c>
      <c r="D16434" s="83">
        <f>IF($E16434="","",IFERROR(VLOOKUP(TRIM(E16434&amp;""),'Référentiel Articles'!$A$2:$F$634,3,FALSE),""))</f>
      </c>
      <c r="E16434" s="81" t="str">
        <v/>
      </c>
      <c r="F16434" s="83">
        <f>IF($E16434="","",IFERROR(VLOOKUP(TRIM(E16434&amp;""),'Référentiel Articles'!$A$2:$F$634,4,FALSE),""))</f>
      </c>
      <c r="G16434" s="84">
        <f>IF($E16434="","",IFERROR(VLOOKUP(TRIM(E16434&amp;""),'Référentiel Articles'!$A$2:$F$634,5,FALSE),""))</f>
      </c>
      <c r="H16434" s="85" t="str">
        <v/>
      </c>
      <c r="I16434" s="84">
        <f>IF($E16434="","",IFERROR(VLOOKUP(TRIM(E16434&amp;""),'Référentiel Articles'!$A$2:$F$634,6,FALSE),""))</f>
      </c>
      <c r="J16434" s="90">
        <f>IF(OR($E16434="",$H16434=""),"",$H16434*$I16434)</f>
      </c>
      <c r="K16434" s="87" t="str">
        <v/>
      </c>
    </row>
    <row r="16435">
      <c r="A16435" s="74" t="str">
        <v/>
      </c>
      <c r="B16435" s="74" t="str">
        <v/>
      </c>
      <c r="C16435" s="75">
        <f>IF($E16435="","",IFERROR(VLOOKUP(TRIM(E16435&amp;""),'Référentiel Articles'!$A$2:$F$634,2,FALSE),""))</f>
      </c>
      <c r="D16435" s="75">
        <f>IF($E16435="","",IFERROR(VLOOKUP(TRIM(E16435&amp;""),'Référentiel Articles'!$A$2:$F$634,3,FALSE),""))</f>
      </c>
      <c r="E16435" s="74" t="str">
        <v/>
      </c>
      <c r="F16435" s="75">
        <f>IF($E16435="","",IFERROR(VLOOKUP(TRIM(E16435&amp;""),'Référentiel Articles'!$A$2:$F$634,4,FALSE),""))</f>
      </c>
      <c r="G16435" s="76">
        <f>IF($E16435="","",IFERROR(VLOOKUP(TRIM(E16435&amp;""),'Référentiel Articles'!$A$2:$F$634,5,FALSE),""))</f>
      </c>
      <c r="H16435" s="77" t="str">
        <v/>
      </c>
      <c r="I16435" s="76">
        <f>IF($E16435="","",IFERROR(VLOOKUP(TRIM(E16435&amp;""),'Référentiel Articles'!$A$2:$F$634,6,FALSE),""))</f>
      </c>
      <c r="J16435" s="78">
        <f>IF(OR($E16435="",$H16435=""),"",$H16435*$I16435)</f>
      </c>
      <c r="K16435" s="79" t="str">
        <v/>
      </c>
    </row>
    <row r="16436">
      <c r="A16436" s="81" t="str">
        <v/>
      </c>
      <c r="B16436" s="81" t="str">
        <v/>
      </c>
      <c r="C16436" s="83">
        <f>IF($E16436="","",IFERROR(VLOOKUP(TRIM(E16436&amp;""),'Référentiel Articles'!$A$2:$F$634,2,FALSE),""))</f>
      </c>
      <c r="D16436" s="83">
        <f>IF($E16436="","",IFERROR(VLOOKUP(TRIM(E16436&amp;""),'Référentiel Articles'!$A$2:$F$634,3,FALSE),""))</f>
      </c>
      <c r="E16436" s="81" t="str">
        <v/>
      </c>
      <c r="F16436" s="83">
        <f>IF($E16436="","",IFERROR(VLOOKUP(TRIM(E16436&amp;""),'Référentiel Articles'!$A$2:$F$634,4,FALSE),""))</f>
      </c>
      <c r="G16436" s="84">
        <f>IF($E16436="","",IFERROR(VLOOKUP(TRIM(E16436&amp;""),'Référentiel Articles'!$A$2:$F$634,5,FALSE),""))</f>
      </c>
      <c r="H16436" s="85" t="str">
        <v/>
      </c>
      <c r="I16436" s="84">
        <f>IF($E16436="","",IFERROR(VLOOKUP(TRIM(E16436&amp;""),'Référentiel Articles'!$A$2:$F$634,6,FALSE),""))</f>
      </c>
      <c r="J16436" s="90">
        <f>IF(OR($E16436="",$H16436=""),"",$H16436*$I16436)</f>
      </c>
      <c r="K16436" s="87" t="str">
        <v/>
      </c>
    </row>
    <row r="16437">
      <c r="A16437" s="74" t="str">
        <v/>
      </c>
      <c r="B16437" s="74" t="str">
        <v/>
      </c>
      <c r="C16437" s="75">
        <f>IF($E16437="","",IFERROR(VLOOKUP(TRIM(E16437&amp;""),'Référentiel Articles'!$A$2:$F$634,2,FALSE),""))</f>
      </c>
      <c r="D16437" s="75">
        <f>IF($E16437="","",IFERROR(VLOOKUP(TRIM(E16437&amp;""),'Référentiel Articles'!$A$2:$F$634,3,FALSE),""))</f>
      </c>
      <c r="E16437" s="74" t="str">
        <v/>
      </c>
      <c r="F16437" s="75">
        <f>IF($E16437="","",IFERROR(VLOOKUP(TRIM(E16437&amp;""),'Référentiel Articles'!$A$2:$F$634,4,FALSE),""))</f>
      </c>
      <c r="G16437" s="76">
        <f>IF($E16437="","",IFERROR(VLOOKUP(TRIM(E16437&amp;""),'Référentiel Articles'!$A$2:$F$634,5,FALSE),""))</f>
      </c>
      <c r="H16437" s="77" t="str">
        <v/>
      </c>
      <c r="I16437" s="76">
        <f>IF($E16437="","",IFERROR(VLOOKUP(TRIM(E16437&amp;""),'Référentiel Articles'!$A$2:$F$634,6,FALSE),""))</f>
      </c>
      <c r="J16437" s="78">
        <f>IF(OR($E16437="",$H16437=""),"",$H16437*$I16437)</f>
      </c>
      <c r="K16437" s="79" t="str">
        <v/>
      </c>
    </row>
    <row r="16438">
      <c r="A16438" s="81" t="str">
        <v/>
      </c>
      <c r="B16438" s="81" t="str">
        <v/>
      </c>
      <c r="C16438" s="83">
        <f>IF($E16438="","",IFERROR(VLOOKUP(TRIM(E16438&amp;""),'Référentiel Articles'!$A$2:$F$634,2,FALSE),""))</f>
      </c>
      <c r="D16438" s="83">
        <f>IF($E16438="","",IFERROR(VLOOKUP(TRIM(E16438&amp;""),'Référentiel Articles'!$A$2:$F$634,3,FALSE),""))</f>
      </c>
      <c r="E16438" s="81" t="str">
        <v/>
      </c>
      <c r="F16438" s="83">
        <f>IF($E16438="","",IFERROR(VLOOKUP(TRIM(E16438&amp;""),'Référentiel Articles'!$A$2:$F$634,4,FALSE),""))</f>
      </c>
      <c r="G16438" s="84">
        <f>IF($E16438="","",IFERROR(VLOOKUP(TRIM(E16438&amp;""),'Référentiel Articles'!$A$2:$F$634,5,FALSE),""))</f>
      </c>
      <c r="H16438" s="85" t="str">
        <v/>
      </c>
      <c r="I16438" s="84">
        <f>IF($E16438="","",IFERROR(VLOOKUP(TRIM(E16438&amp;""),'Référentiel Articles'!$A$2:$F$634,6,FALSE),""))</f>
      </c>
      <c r="J16438" s="90">
        <f>IF(OR($E16438="",$H16438=""),"",$H16438*$I16438)</f>
      </c>
      <c r="K16438" s="87" t="str">
        <v/>
      </c>
    </row>
    <row r="16439">
      <c r="A16439" s="74" t="str">
        <v/>
      </c>
      <c r="B16439" s="74" t="str">
        <v/>
      </c>
      <c r="C16439" s="75">
        <f>IF($E16439="","",IFERROR(VLOOKUP(TRIM(E16439&amp;""),'Référentiel Articles'!$A$2:$F$634,2,FALSE),""))</f>
      </c>
      <c r="D16439" s="75">
        <f>IF($E16439="","",IFERROR(VLOOKUP(TRIM(E16439&amp;""),'Référentiel Articles'!$A$2:$F$634,3,FALSE),""))</f>
      </c>
      <c r="E16439" s="74" t="str">
        <v/>
      </c>
      <c r="F16439" s="75">
        <f>IF($E16439="","",IFERROR(VLOOKUP(TRIM(E16439&amp;""),'Référentiel Articles'!$A$2:$F$634,4,FALSE),""))</f>
      </c>
      <c r="G16439" s="76">
        <f>IF($E16439="","",IFERROR(VLOOKUP(TRIM(E16439&amp;""),'Référentiel Articles'!$A$2:$F$634,5,FALSE),""))</f>
      </c>
      <c r="H16439" s="77" t="str">
        <v/>
      </c>
      <c r="I16439" s="76">
        <f>IF($E16439="","",IFERROR(VLOOKUP(TRIM(E16439&amp;""),'Référentiel Articles'!$A$2:$F$634,6,FALSE),""))</f>
      </c>
      <c r="J16439" s="78">
        <f>IF(OR($E16439="",$H16439=""),"",$H16439*$I16439)</f>
      </c>
      <c r="K16439" s="79" t="str">
        <v/>
      </c>
    </row>
    <row r="16440">
      <c r="A16440" s="81" t="str">
        <v/>
      </c>
      <c r="B16440" s="81" t="str">
        <v/>
      </c>
      <c r="C16440" s="83">
        <f>IF($E16440="","",IFERROR(VLOOKUP(TRIM(E16440&amp;""),'Référentiel Articles'!$A$2:$F$634,2,FALSE),""))</f>
      </c>
      <c r="D16440" s="83">
        <f>IF($E16440="","",IFERROR(VLOOKUP(TRIM(E16440&amp;""),'Référentiel Articles'!$A$2:$F$634,3,FALSE),""))</f>
      </c>
      <c r="E16440" s="81" t="str">
        <v/>
      </c>
      <c r="F16440" s="83">
        <f>IF($E16440="","",IFERROR(VLOOKUP(TRIM(E16440&amp;""),'Référentiel Articles'!$A$2:$F$634,4,FALSE),""))</f>
      </c>
      <c r="G16440" s="84">
        <f>IF($E16440="","",IFERROR(VLOOKUP(TRIM(E16440&amp;""),'Référentiel Articles'!$A$2:$F$634,5,FALSE),""))</f>
      </c>
      <c r="H16440" s="85" t="str">
        <v/>
      </c>
      <c r="I16440" s="84">
        <f>IF($E16440="","",IFERROR(VLOOKUP(TRIM(E16440&amp;""),'Référentiel Articles'!$A$2:$F$634,6,FALSE),""))</f>
      </c>
      <c r="J16440" s="90">
        <f>IF(OR($E16440="",$H16440=""),"",$H16440*$I16440)</f>
      </c>
      <c r="K16440" s="87" t="str">
        <v/>
      </c>
    </row>
    <row r="16441">
      <c r="A16441" s="74" t="str">
        <v/>
      </c>
      <c r="B16441" s="74" t="str">
        <v/>
      </c>
      <c r="C16441" s="75">
        <f>IF($E16441="","",IFERROR(VLOOKUP(TRIM(E16441&amp;""),'Référentiel Articles'!$A$2:$F$634,2,FALSE),""))</f>
      </c>
      <c r="D16441" s="75">
        <f>IF($E16441="","",IFERROR(VLOOKUP(TRIM(E16441&amp;""),'Référentiel Articles'!$A$2:$F$634,3,FALSE),""))</f>
      </c>
      <c r="E16441" s="74" t="str">
        <v/>
      </c>
      <c r="F16441" s="75">
        <f>IF($E16441="","",IFERROR(VLOOKUP(TRIM(E16441&amp;""),'Référentiel Articles'!$A$2:$F$634,4,FALSE),""))</f>
      </c>
      <c r="G16441" s="76">
        <f>IF($E16441="","",IFERROR(VLOOKUP(TRIM(E16441&amp;""),'Référentiel Articles'!$A$2:$F$634,5,FALSE),""))</f>
      </c>
      <c r="H16441" s="77" t="str">
        <v/>
      </c>
      <c r="I16441" s="76">
        <f>IF($E16441="","",IFERROR(VLOOKUP(TRIM(E16441&amp;""),'Référentiel Articles'!$A$2:$F$634,6,FALSE),""))</f>
      </c>
      <c r="J16441" s="78">
        <f>IF(OR($E16441="",$H16441=""),"",$H16441*$I16441)</f>
      </c>
      <c r="K16441" s="79" t="str">
        <v/>
      </c>
    </row>
    <row r="16442">
      <c r="A16442" s="81" t="str">
        <v/>
      </c>
      <c r="B16442" s="81" t="str">
        <v/>
      </c>
      <c r="C16442" s="83">
        <f>IF($E16442="","",IFERROR(VLOOKUP(TRIM(E16442&amp;""),'Référentiel Articles'!$A$2:$F$634,2,FALSE),""))</f>
      </c>
      <c r="D16442" s="83">
        <f>IF($E16442="","",IFERROR(VLOOKUP(TRIM(E16442&amp;""),'Référentiel Articles'!$A$2:$F$634,3,FALSE),""))</f>
      </c>
      <c r="E16442" s="81" t="str">
        <v/>
      </c>
      <c r="F16442" s="83">
        <f>IF($E16442="","",IFERROR(VLOOKUP(TRIM(E16442&amp;""),'Référentiel Articles'!$A$2:$F$634,4,FALSE),""))</f>
      </c>
      <c r="G16442" s="84">
        <f>IF($E16442="","",IFERROR(VLOOKUP(TRIM(E16442&amp;""),'Référentiel Articles'!$A$2:$F$634,5,FALSE),""))</f>
      </c>
      <c r="H16442" s="85" t="str">
        <v/>
      </c>
      <c r="I16442" s="84">
        <f>IF($E16442="","",IFERROR(VLOOKUP(TRIM(E16442&amp;""),'Référentiel Articles'!$A$2:$F$634,6,FALSE),""))</f>
      </c>
      <c r="J16442" s="90">
        <f>IF(OR($E16442="",$H16442=""),"",$H16442*$I16442)</f>
      </c>
      <c r="K16442" s="87" t="str">
        <v/>
      </c>
    </row>
    <row r="16443">
      <c r="A16443" s="74" t="str">
        <v/>
      </c>
      <c r="B16443" s="74" t="str">
        <v/>
      </c>
      <c r="C16443" s="75">
        <f>IF($E16443="","",IFERROR(VLOOKUP(TRIM(E16443&amp;""),'Référentiel Articles'!$A$2:$F$634,2,FALSE),""))</f>
      </c>
      <c r="D16443" s="75">
        <f>IF($E16443="","",IFERROR(VLOOKUP(TRIM(E16443&amp;""),'Référentiel Articles'!$A$2:$F$634,3,FALSE),""))</f>
      </c>
      <c r="E16443" s="74" t="str">
        <v/>
      </c>
      <c r="F16443" s="75">
        <f>IF($E16443="","",IFERROR(VLOOKUP(TRIM(E16443&amp;""),'Référentiel Articles'!$A$2:$F$634,4,FALSE),""))</f>
      </c>
      <c r="G16443" s="76">
        <f>IF($E16443="","",IFERROR(VLOOKUP(TRIM(E16443&amp;""),'Référentiel Articles'!$A$2:$F$634,5,FALSE),""))</f>
      </c>
      <c r="H16443" s="77" t="str">
        <v/>
      </c>
      <c r="I16443" s="76">
        <f>IF($E16443="","",IFERROR(VLOOKUP(TRIM(E16443&amp;""),'Référentiel Articles'!$A$2:$F$634,6,FALSE),""))</f>
      </c>
      <c r="J16443" s="78">
        <f>IF(OR($E16443="",$H16443=""),"",$H16443*$I16443)</f>
      </c>
      <c r="K16443" s="79" t="str">
        <v/>
      </c>
    </row>
    <row r="16444">
      <c r="A16444" s="81" t="str">
        <v/>
      </c>
      <c r="B16444" s="81" t="str">
        <v/>
      </c>
      <c r="C16444" s="83">
        <f>IF($E16444="","",IFERROR(VLOOKUP(TRIM(E16444&amp;""),'Référentiel Articles'!$A$2:$F$634,2,FALSE),""))</f>
      </c>
      <c r="D16444" s="83">
        <f>IF($E16444="","",IFERROR(VLOOKUP(TRIM(E16444&amp;""),'Référentiel Articles'!$A$2:$F$634,3,FALSE),""))</f>
      </c>
      <c r="E16444" s="81" t="str">
        <v/>
      </c>
      <c r="F16444" s="83">
        <f>IF($E16444="","",IFERROR(VLOOKUP(TRIM(E16444&amp;""),'Référentiel Articles'!$A$2:$F$634,4,FALSE),""))</f>
      </c>
      <c r="G16444" s="84">
        <f>IF($E16444="","",IFERROR(VLOOKUP(TRIM(E16444&amp;""),'Référentiel Articles'!$A$2:$F$634,5,FALSE),""))</f>
      </c>
      <c r="H16444" s="85" t="str">
        <v/>
      </c>
      <c r="I16444" s="84">
        <f>IF($E16444="","",IFERROR(VLOOKUP(TRIM(E16444&amp;""),'Référentiel Articles'!$A$2:$F$634,6,FALSE),""))</f>
      </c>
      <c r="J16444" s="90">
        <f>IF(OR($E16444="",$H16444=""),"",$H16444*$I16444)</f>
      </c>
      <c r="K16444" s="87" t="str">
        <v/>
      </c>
    </row>
    <row r="16445">
      <c r="A16445" s="74" t="str">
        <v/>
      </c>
      <c r="B16445" s="74" t="str">
        <v/>
      </c>
      <c r="C16445" s="75">
        <f>IF($E16445="","",IFERROR(VLOOKUP(TRIM(E16445&amp;""),'Référentiel Articles'!$A$2:$F$634,2,FALSE),""))</f>
      </c>
      <c r="D16445" s="75">
        <f>IF($E16445="","",IFERROR(VLOOKUP(TRIM(E16445&amp;""),'Référentiel Articles'!$A$2:$F$634,3,FALSE),""))</f>
      </c>
      <c r="E16445" s="74" t="str">
        <v/>
      </c>
      <c r="F16445" s="75">
        <f>IF($E16445="","",IFERROR(VLOOKUP(TRIM(E16445&amp;""),'Référentiel Articles'!$A$2:$F$634,4,FALSE),""))</f>
      </c>
      <c r="G16445" s="76">
        <f>IF($E16445="","",IFERROR(VLOOKUP(TRIM(E16445&amp;""),'Référentiel Articles'!$A$2:$F$634,5,FALSE),""))</f>
      </c>
      <c r="H16445" s="77" t="str">
        <v/>
      </c>
      <c r="I16445" s="76">
        <f>IF($E16445="","",IFERROR(VLOOKUP(TRIM(E16445&amp;""),'Référentiel Articles'!$A$2:$F$634,6,FALSE),""))</f>
      </c>
      <c r="J16445" s="78">
        <f>IF(OR($E16445="",$H16445=""),"",$H16445*$I16445)</f>
      </c>
      <c r="K16445" s="79" t="str">
        <v/>
      </c>
    </row>
    <row r="16446">
      <c r="A16446" s="81" t="str">
        <v/>
      </c>
      <c r="B16446" s="81" t="str">
        <v/>
      </c>
      <c r="C16446" s="83">
        <f>IF($E16446="","",IFERROR(VLOOKUP(TRIM(E16446&amp;""),'Référentiel Articles'!$A$2:$F$634,2,FALSE),""))</f>
      </c>
      <c r="D16446" s="83">
        <f>IF($E16446="","",IFERROR(VLOOKUP(TRIM(E16446&amp;""),'Référentiel Articles'!$A$2:$F$634,3,FALSE),""))</f>
      </c>
      <c r="E16446" s="81" t="str">
        <v/>
      </c>
      <c r="F16446" s="83">
        <f>IF($E16446="","",IFERROR(VLOOKUP(TRIM(E16446&amp;""),'Référentiel Articles'!$A$2:$F$634,4,FALSE),""))</f>
      </c>
      <c r="G16446" s="84">
        <f>IF($E16446="","",IFERROR(VLOOKUP(TRIM(E16446&amp;""),'Référentiel Articles'!$A$2:$F$634,5,FALSE),""))</f>
      </c>
      <c r="H16446" s="85" t="str">
        <v/>
      </c>
      <c r="I16446" s="84">
        <f>IF($E16446="","",IFERROR(VLOOKUP(TRIM(E16446&amp;""),'Référentiel Articles'!$A$2:$F$634,6,FALSE),""))</f>
      </c>
      <c r="J16446" s="90">
        <f>IF(OR($E16446="",$H16446=""),"",$H16446*$I16446)</f>
      </c>
      <c r="K16446" s="87" t="str">
        <v/>
      </c>
    </row>
    <row r="16447">
      <c r="A16447" s="74" t="str">
        <v/>
      </c>
      <c r="B16447" s="74" t="str">
        <v/>
      </c>
      <c r="C16447" s="75">
        <f>IF($E16447="","",IFERROR(VLOOKUP(TRIM(E16447&amp;""),'Référentiel Articles'!$A$2:$F$634,2,FALSE),""))</f>
      </c>
      <c r="D16447" s="75">
        <f>IF($E16447="","",IFERROR(VLOOKUP(TRIM(E16447&amp;""),'Référentiel Articles'!$A$2:$F$634,3,FALSE),""))</f>
      </c>
      <c r="E16447" s="74" t="str">
        <v/>
      </c>
      <c r="F16447" s="75">
        <f>IF($E16447="","",IFERROR(VLOOKUP(TRIM(E16447&amp;""),'Référentiel Articles'!$A$2:$F$634,4,FALSE),""))</f>
      </c>
      <c r="G16447" s="76">
        <f>IF($E16447="","",IFERROR(VLOOKUP(TRIM(E16447&amp;""),'Référentiel Articles'!$A$2:$F$634,5,FALSE),""))</f>
      </c>
      <c r="H16447" s="77" t="str">
        <v/>
      </c>
      <c r="I16447" s="76">
        <f>IF($E16447="","",IFERROR(VLOOKUP(TRIM(E16447&amp;""),'Référentiel Articles'!$A$2:$F$634,6,FALSE),""))</f>
      </c>
      <c r="J16447" s="78">
        <f>IF(OR($E16447="",$H16447=""),"",$H16447*$I16447)</f>
      </c>
      <c r="K16447" s="79" t="str">
        <v/>
      </c>
    </row>
    <row r="16448">
      <c r="A16448" s="81" t="str">
        <v/>
      </c>
      <c r="B16448" s="81" t="str">
        <v/>
      </c>
      <c r="C16448" s="83">
        <f>IF($E16448="","",IFERROR(VLOOKUP(TRIM(E16448&amp;""),'Référentiel Articles'!$A$2:$F$634,2,FALSE),""))</f>
      </c>
      <c r="D16448" s="83">
        <f>IF($E16448="","",IFERROR(VLOOKUP(TRIM(E16448&amp;""),'Référentiel Articles'!$A$2:$F$634,3,FALSE),""))</f>
      </c>
      <c r="E16448" s="81" t="str">
        <v/>
      </c>
      <c r="F16448" s="83">
        <f>IF($E16448="","",IFERROR(VLOOKUP(TRIM(E16448&amp;""),'Référentiel Articles'!$A$2:$F$634,4,FALSE),""))</f>
      </c>
      <c r="G16448" s="84">
        <f>IF($E16448="","",IFERROR(VLOOKUP(TRIM(E16448&amp;""),'Référentiel Articles'!$A$2:$F$634,5,FALSE),""))</f>
      </c>
      <c r="H16448" s="85" t="str">
        <v/>
      </c>
      <c r="I16448" s="84">
        <f>IF($E16448="","",IFERROR(VLOOKUP(TRIM(E16448&amp;""),'Référentiel Articles'!$A$2:$F$634,6,FALSE),""))</f>
      </c>
      <c r="J16448" s="90">
        <f>IF(OR($E16448="",$H16448=""),"",$H16448*$I16448)</f>
      </c>
      <c r="K16448" s="87" t="str">
        <v/>
      </c>
    </row>
    <row r="16449">
      <c r="A16449" s="74" t="str">
        <v/>
      </c>
      <c r="B16449" s="74" t="str">
        <v/>
      </c>
      <c r="C16449" s="75">
        <f>IF($E16449="","",IFERROR(VLOOKUP(TRIM(E16449&amp;""),'Référentiel Articles'!$A$2:$F$634,2,FALSE),""))</f>
      </c>
      <c r="D16449" s="75">
        <f>IF($E16449="","",IFERROR(VLOOKUP(TRIM(E16449&amp;""),'Référentiel Articles'!$A$2:$F$634,3,FALSE),""))</f>
      </c>
      <c r="E16449" s="74" t="str">
        <v/>
      </c>
      <c r="F16449" s="75">
        <f>IF($E16449="","",IFERROR(VLOOKUP(TRIM(E16449&amp;""),'Référentiel Articles'!$A$2:$F$634,4,FALSE),""))</f>
      </c>
      <c r="G16449" s="76">
        <f>IF($E16449="","",IFERROR(VLOOKUP(TRIM(E16449&amp;""),'Référentiel Articles'!$A$2:$F$634,5,FALSE),""))</f>
      </c>
      <c r="H16449" s="77" t="str">
        <v/>
      </c>
      <c r="I16449" s="76">
        <f>IF($E16449="","",IFERROR(VLOOKUP(TRIM(E16449&amp;""),'Référentiel Articles'!$A$2:$F$634,6,FALSE),""))</f>
      </c>
      <c r="J16449" s="78">
        <f>IF(OR($E16449="",$H16449=""),"",$H16449*$I16449)</f>
      </c>
      <c r="K16449" s="79" t="str">
        <v/>
      </c>
    </row>
    <row r="16450">
      <c r="A16450" s="81" t="str">
        <v/>
      </c>
      <c r="B16450" s="81" t="str">
        <v/>
      </c>
      <c r="C16450" s="83">
        <f>IF($E16450="","",IFERROR(VLOOKUP(TRIM(E16450&amp;""),'Référentiel Articles'!$A$2:$F$634,2,FALSE),""))</f>
      </c>
      <c r="D16450" s="83">
        <f>IF($E16450="","",IFERROR(VLOOKUP(TRIM(E16450&amp;""),'Référentiel Articles'!$A$2:$F$634,3,FALSE),""))</f>
      </c>
      <c r="E16450" s="81" t="str">
        <v/>
      </c>
      <c r="F16450" s="83">
        <f>IF($E16450="","",IFERROR(VLOOKUP(TRIM(E16450&amp;""),'Référentiel Articles'!$A$2:$F$634,4,FALSE),""))</f>
      </c>
      <c r="G16450" s="84">
        <f>IF($E16450="","",IFERROR(VLOOKUP(TRIM(E16450&amp;""),'Référentiel Articles'!$A$2:$F$634,5,FALSE),""))</f>
      </c>
      <c r="H16450" s="85" t="str">
        <v/>
      </c>
      <c r="I16450" s="84">
        <f>IF($E16450="","",IFERROR(VLOOKUP(TRIM(E16450&amp;""),'Référentiel Articles'!$A$2:$F$634,6,FALSE),""))</f>
      </c>
      <c r="J16450" s="90">
        <f>IF(OR($E16450="",$H16450=""),"",$H16450*$I16450)</f>
      </c>
      <c r="K16450" s="87" t="str">
        <v/>
      </c>
    </row>
    <row r="16451">
      <c r="A16451" s="74" t="str">
        <v/>
      </c>
      <c r="B16451" s="74" t="str">
        <v/>
      </c>
      <c r="C16451" s="75">
        <f>IF($E16451="","",IFERROR(VLOOKUP(TRIM(E16451&amp;""),'Référentiel Articles'!$A$2:$F$634,2,FALSE),""))</f>
      </c>
      <c r="D16451" s="75">
        <f>IF($E16451="","",IFERROR(VLOOKUP(TRIM(E16451&amp;""),'Référentiel Articles'!$A$2:$F$634,3,FALSE),""))</f>
      </c>
      <c r="E16451" s="74" t="str">
        <v/>
      </c>
      <c r="F16451" s="75">
        <f>IF($E16451="","",IFERROR(VLOOKUP(TRIM(E16451&amp;""),'Référentiel Articles'!$A$2:$F$634,4,FALSE),""))</f>
      </c>
      <c r="G16451" s="76">
        <f>IF($E16451="","",IFERROR(VLOOKUP(TRIM(E16451&amp;""),'Référentiel Articles'!$A$2:$F$634,5,FALSE),""))</f>
      </c>
      <c r="H16451" s="77" t="str">
        <v/>
      </c>
      <c r="I16451" s="76">
        <f>IF($E16451="","",IFERROR(VLOOKUP(TRIM(E16451&amp;""),'Référentiel Articles'!$A$2:$F$634,6,FALSE),""))</f>
      </c>
      <c r="J16451" s="78">
        <f>IF(OR($E16451="",$H16451=""),"",$H16451*$I16451)</f>
      </c>
      <c r="K16451" s="79" t="str">
        <v/>
      </c>
    </row>
    <row r="16452">
      <c r="A16452" s="81" t="str">
        <v/>
      </c>
      <c r="B16452" s="81" t="str">
        <v/>
      </c>
      <c r="C16452" s="83">
        <f>IF($E16452="","",IFERROR(VLOOKUP(TRIM(E16452&amp;""),'Référentiel Articles'!$A$2:$F$634,2,FALSE),""))</f>
      </c>
      <c r="D16452" s="83">
        <f>IF($E16452="","",IFERROR(VLOOKUP(TRIM(E16452&amp;""),'Référentiel Articles'!$A$2:$F$634,3,FALSE),""))</f>
      </c>
      <c r="E16452" s="81" t="str">
        <v/>
      </c>
      <c r="F16452" s="83">
        <f>IF($E16452="","",IFERROR(VLOOKUP(TRIM(E16452&amp;""),'Référentiel Articles'!$A$2:$F$634,4,FALSE),""))</f>
      </c>
      <c r="G16452" s="84">
        <f>IF($E16452="","",IFERROR(VLOOKUP(TRIM(E16452&amp;""),'Référentiel Articles'!$A$2:$F$634,5,FALSE),""))</f>
      </c>
      <c r="H16452" s="85" t="str">
        <v/>
      </c>
      <c r="I16452" s="84">
        <f>IF($E16452="","",IFERROR(VLOOKUP(TRIM(E16452&amp;""),'Référentiel Articles'!$A$2:$F$634,6,FALSE),""))</f>
      </c>
      <c r="J16452" s="90">
        <f>IF(OR($E16452="",$H16452=""),"",$H16452*$I16452)</f>
      </c>
      <c r="K16452" s="87" t="str">
        <v/>
      </c>
    </row>
    <row r="16453">
      <c r="A16453" s="74" t="str">
        <v/>
      </c>
      <c r="B16453" s="74" t="str">
        <v/>
      </c>
      <c r="C16453" s="75">
        <f>IF($E16453="","",IFERROR(VLOOKUP(TRIM(E16453&amp;""),'Référentiel Articles'!$A$2:$F$634,2,FALSE),""))</f>
      </c>
      <c r="D16453" s="75">
        <f>IF($E16453="","",IFERROR(VLOOKUP(TRIM(E16453&amp;""),'Référentiel Articles'!$A$2:$F$634,3,FALSE),""))</f>
      </c>
      <c r="E16453" s="74" t="str">
        <v/>
      </c>
      <c r="F16453" s="75">
        <f>IF($E16453="","",IFERROR(VLOOKUP(TRIM(E16453&amp;""),'Référentiel Articles'!$A$2:$F$634,4,FALSE),""))</f>
      </c>
      <c r="G16453" s="76">
        <f>IF($E16453="","",IFERROR(VLOOKUP(TRIM(E16453&amp;""),'Référentiel Articles'!$A$2:$F$634,5,FALSE),""))</f>
      </c>
      <c r="H16453" s="77" t="str">
        <v/>
      </c>
      <c r="I16453" s="76">
        <f>IF($E16453="","",IFERROR(VLOOKUP(TRIM(E16453&amp;""),'Référentiel Articles'!$A$2:$F$634,6,FALSE),""))</f>
      </c>
      <c r="J16453" s="78">
        <f>IF(OR($E16453="",$H16453=""),"",$H16453*$I16453)</f>
      </c>
      <c r="K16453" s="79" t="str">
        <v/>
      </c>
    </row>
    <row r="16454">
      <c r="A16454" s="81" t="str">
        <v/>
      </c>
      <c r="B16454" s="81" t="str">
        <v/>
      </c>
      <c r="C16454" s="83">
        <f>IF($E16454="","",IFERROR(VLOOKUP(TRIM(E16454&amp;""),'Référentiel Articles'!$A$2:$F$634,2,FALSE),""))</f>
      </c>
      <c r="D16454" s="83">
        <f>IF($E16454="","",IFERROR(VLOOKUP(TRIM(E16454&amp;""),'Référentiel Articles'!$A$2:$F$634,3,FALSE),""))</f>
      </c>
      <c r="E16454" s="81" t="str">
        <v/>
      </c>
      <c r="F16454" s="83">
        <f>IF($E16454="","",IFERROR(VLOOKUP(TRIM(E16454&amp;""),'Référentiel Articles'!$A$2:$F$634,4,FALSE),""))</f>
      </c>
      <c r="G16454" s="84">
        <f>IF($E16454="","",IFERROR(VLOOKUP(TRIM(E16454&amp;""),'Référentiel Articles'!$A$2:$F$634,5,FALSE),""))</f>
      </c>
      <c r="H16454" s="85" t="str">
        <v/>
      </c>
      <c r="I16454" s="84">
        <f>IF($E16454="","",IFERROR(VLOOKUP(TRIM(E16454&amp;""),'Référentiel Articles'!$A$2:$F$634,6,FALSE),""))</f>
      </c>
      <c r="J16454" s="90">
        <f>IF(OR($E16454="",$H16454=""),"",$H16454*$I16454)</f>
      </c>
      <c r="K16454" s="87" t="str">
        <v/>
      </c>
    </row>
    <row r="16455">
      <c r="A16455" s="74" t="str">
        <v/>
      </c>
      <c r="B16455" s="74" t="str">
        <v/>
      </c>
      <c r="C16455" s="75">
        <f>IF($E16455="","",IFERROR(VLOOKUP(TRIM(E16455&amp;""),'Référentiel Articles'!$A$2:$F$634,2,FALSE),""))</f>
      </c>
      <c r="D16455" s="75">
        <f>IF($E16455="","",IFERROR(VLOOKUP(TRIM(E16455&amp;""),'Référentiel Articles'!$A$2:$F$634,3,FALSE),""))</f>
      </c>
      <c r="E16455" s="74" t="str">
        <v/>
      </c>
      <c r="F16455" s="75">
        <f>IF($E16455="","",IFERROR(VLOOKUP(TRIM(E16455&amp;""),'Référentiel Articles'!$A$2:$F$634,4,FALSE),""))</f>
      </c>
      <c r="G16455" s="76">
        <f>IF($E16455="","",IFERROR(VLOOKUP(TRIM(E16455&amp;""),'Référentiel Articles'!$A$2:$F$634,5,FALSE),""))</f>
      </c>
      <c r="H16455" s="77" t="str">
        <v/>
      </c>
      <c r="I16455" s="76">
        <f>IF($E16455="","",IFERROR(VLOOKUP(TRIM(E16455&amp;""),'Référentiel Articles'!$A$2:$F$634,6,FALSE),""))</f>
      </c>
      <c r="J16455" s="78">
        <f>IF(OR($E16455="",$H16455=""),"",$H16455*$I16455)</f>
      </c>
      <c r="K16455" s="79" t="str">
        <v/>
      </c>
    </row>
    <row r="16456">
      <c r="A16456" s="81" t="str">
        <v/>
      </c>
      <c r="B16456" s="81" t="str">
        <v/>
      </c>
      <c r="C16456" s="83">
        <f>IF($E16456="","",IFERROR(VLOOKUP(TRIM(E16456&amp;""),'Référentiel Articles'!$A$2:$F$634,2,FALSE),""))</f>
      </c>
      <c r="D16456" s="83">
        <f>IF($E16456="","",IFERROR(VLOOKUP(TRIM(E16456&amp;""),'Référentiel Articles'!$A$2:$F$634,3,FALSE),""))</f>
      </c>
      <c r="E16456" s="81" t="str">
        <v/>
      </c>
      <c r="F16456" s="83">
        <f>IF($E16456="","",IFERROR(VLOOKUP(TRIM(E16456&amp;""),'Référentiel Articles'!$A$2:$F$634,4,FALSE),""))</f>
      </c>
      <c r="G16456" s="84">
        <f>IF($E16456="","",IFERROR(VLOOKUP(TRIM(E16456&amp;""),'Référentiel Articles'!$A$2:$F$634,5,FALSE),""))</f>
      </c>
      <c r="H16456" s="85" t="str">
        <v/>
      </c>
      <c r="I16456" s="84">
        <f>IF($E16456="","",IFERROR(VLOOKUP(TRIM(E16456&amp;""),'Référentiel Articles'!$A$2:$F$634,6,FALSE),""))</f>
      </c>
      <c r="J16456" s="90">
        <f>IF(OR($E16456="",$H16456=""),"",$H16456*$I16456)</f>
      </c>
      <c r="K16456" s="87" t="str">
        <v/>
      </c>
    </row>
    <row r="16457">
      <c r="A16457" s="74" t="str">
        <v/>
      </c>
      <c r="B16457" s="74" t="str">
        <v/>
      </c>
      <c r="C16457" s="75">
        <f>IF($E16457="","",IFERROR(VLOOKUP(TRIM(E16457&amp;""),'Référentiel Articles'!$A$2:$F$634,2,FALSE),""))</f>
      </c>
      <c r="D16457" s="75">
        <f>IF($E16457="","",IFERROR(VLOOKUP(TRIM(E16457&amp;""),'Référentiel Articles'!$A$2:$F$634,3,FALSE),""))</f>
      </c>
      <c r="E16457" s="74" t="str">
        <v/>
      </c>
      <c r="F16457" s="75">
        <f>IF($E16457="","",IFERROR(VLOOKUP(TRIM(E16457&amp;""),'Référentiel Articles'!$A$2:$F$634,4,FALSE),""))</f>
      </c>
      <c r="G16457" s="76">
        <f>IF($E16457="","",IFERROR(VLOOKUP(TRIM(E16457&amp;""),'Référentiel Articles'!$A$2:$F$634,5,FALSE),""))</f>
      </c>
      <c r="H16457" s="77" t="str">
        <v/>
      </c>
      <c r="I16457" s="76">
        <f>IF($E16457="","",IFERROR(VLOOKUP(TRIM(E16457&amp;""),'Référentiel Articles'!$A$2:$F$634,6,FALSE),""))</f>
      </c>
      <c r="J16457" s="78">
        <f>IF(OR($E16457="",$H16457=""),"",$H16457*$I16457)</f>
      </c>
      <c r="K16457" s="79" t="str">
        <v/>
      </c>
    </row>
    <row r="16458">
      <c r="A16458" s="81" t="str">
        <v/>
      </c>
      <c r="B16458" s="81" t="str">
        <v/>
      </c>
      <c r="C16458" s="83">
        <f>IF($E16458="","",IFERROR(VLOOKUP(TRIM(E16458&amp;""),'Référentiel Articles'!$A$2:$F$634,2,FALSE),""))</f>
      </c>
      <c r="D16458" s="83">
        <f>IF($E16458="","",IFERROR(VLOOKUP(TRIM(E16458&amp;""),'Référentiel Articles'!$A$2:$F$634,3,FALSE),""))</f>
      </c>
      <c r="E16458" s="81" t="str">
        <v/>
      </c>
      <c r="F16458" s="83">
        <f>IF($E16458="","",IFERROR(VLOOKUP(TRIM(E16458&amp;""),'Référentiel Articles'!$A$2:$F$634,4,FALSE),""))</f>
      </c>
      <c r="G16458" s="84">
        <f>IF($E16458="","",IFERROR(VLOOKUP(TRIM(E16458&amp;""),'Référentiel Articles'!$A$2:$F$634,5,FALSE),""))</f>
      </c>
      <c r="H16458" s="85" t="str">
        <v/>
      </c>
      <c r="I16458" s="84">
        <f>IF($E16458="","",IFERROR(VLOOKUP(TRIM(E16458&amp;""),'Référentiel Articles'!$A$2:$F$634,6,FALSE),""))</f>
      </c>
      <c r="J16458" s="90">
        <f>IF(OR($E16458="",$H16458=""),"",$H16458*$I16458)</f>
      </c>
      <c r="K16458" s="87" t="str">
        <v/>
      </c>
    </row>
    <row r="16459">
      <c r="A16459" s="74" t="str">
        <v/>
      </c>
      <c r="B16459" s="74" t="str">
        <v/>
      </c>
      <c r="C16459" s="75">
        <f>IF($E16459="","",IFERROR(VLOOKUP(TRIM(E16459&amp;""),'Référentiel Articles'!$A$2:$F$634,2,FALSE),""))</f>
      </c>
      <c r="D16459" s="75">
        <f>IF($E16459="","",IFERROR(VLOOKUP(TRIM(E16459&amp;""),'Référentiel Articles'!$A$2:$F$634,3,FALSE),""))</f>
      </c>
      <c r="E16459" s="74" t="str">
        <v/>
      </c>
      <c r="F16459" s="75">
        <f>IF($E16459="","",IFERROR(VLOOKUP(TRIM(E16459&amp;""),'Référentiel Articles'!$A$2:$F$634,4,FALSE),""))</f>
      </c>
      <c r="G16459" s="76">
        <f>IF($E16459="","",IFERROR(VLOOKUP(TRIM(E16459&amp;""),'Référentiel Articles'!$A$2:$F$634,5,FALSE),""))</f>
      </c>
      <c r="H16459" s="77" t="str">
        <v/>
      </c>
      <c r="I16459" s="76">
        <f>IF($E16459="","",IFERROR(VLOOKUP(TRIM(E16459&amp;""),'Référentiel Articles'!$A$2:$F$634,6,FALSE),""))</f>
      </c>
      <c r="J16459" s="78">
        <f>IF(OR($E16459="",$H16459=""),"",$H16459*$I16459)</f>
      </c>
      <c r="K16459" s="79" t="str">
        <v/>
      </c>
    </row>
    <row r="16460">
      <c r="A16460" s="81" t="str">
        <v/>
      </c>
      <c r="B16460" s="81" t="str">
        <v/>
      </c>
      <c r="C16460" s="83">
        <f>IF($E16460="","",IFERROR(VLOOKUP(TRIM(E16460&amp;""),'Référentiel Articles'!$A$2:$F$634,2,FALSE),""))</f>
      </c>
      <c r="D16460" s="83">
        <f>IF($E16460="","",IFERROR(VLOOKUP(TRIM(E16460&amp;""),'Référentiel Articles'!$A$2:$F$634,3,FALSE),""))</f>
      </c>
      <c r="E16460" s="81" t="str">
        <v/>
      </c>
      <c r="F16460" s="83">
        <f>IF($E16460="","",IFERROR(VLOOKUP(TRIM(E16460&amp;""),'Référentiel Articles'!$A$2:$F$634,4,FALSE),""))</f>
      </c>
      <c r="G16460" s="84">
        <f>IF($E16460="","",IFERROR(VLOOKUP(TRIM(E16460&amp;""),'Référentiel Articles'!$A$2:$F$634,5,FALSE),""))</f>
      </c>
      <c r="H16460" s="85" t="str">
        <v/>
      </c>
      <c r="I16460" s="84">
        <f>IF($E16460="","",IFERROR(VLOOKUP(TRIM(E16460&amp;""),'Référentiel Articles'!$A$2:$F$634,6,FALSE),""))</f>
      </c>
      <c r="J16460" s="90">
        <f>IF(OR($E16460="",$H16460=""),"",$H16460*$I16460)</f>
      </c>
      <c r="K16460" s="87" t="str">
        <v/>
      </c>
    </row>
    <row r="16461">
      <c r="A16461" s="74" t="str">
        <v/>
      </c>
      <c r="B16461" s="74" t="str">
        <v/>
      </c>
      <c r="C16461" s="75">
        <f>IF($E16461="","",IFERROR(VLOOKUP(TRIM(E16461&amp;""),'Référentiel Articles'!$A$2:$F$634,2,FALSE),""))</f>
      </c>
      <c r="D16461" s="75">
        <f>IF($E16461="","",IFERROR(VLOOKUP(TRIM(E16461&amp;""),'Référentiel Articles'!$A$2:$F$634,3,FALSE),""))</f>
      </c>
      <c r="E16461" s="74" t="str">
        <v/>
      </c>
      <c r="F16461" s="75">
        <f>IF($E16461="","",IFERROR(VLOOKUP(TRIM(E16461&amp;""),'Référentiel Articles'!$A$2:$F$634,4,FALSE),""))</f>
      </c>
      <c r="G16461" s="76">
        <f>IF($E16461="","",IFERROR(VLOOKUP(TRIM(E16461&amp;""),'Référentiel Articles'!$A$2:$F$634,5,FALSE),""))</f>
      </c>
      <c r="H16461" s="77" t="str">
        <v/>
      </c>
      <c r="I16461" s="76">
        <f>IF($E16461="","",IFERROR(VLOOKUP(TRIM(E16461&amp;""),'Référentiel Articles'!$A$2:$F$634,6,FALSE),""))</f>
      </c>
      <c r="J16461" s="78">
        <f>IF(OR($E16461="",$H16461=""),"",$H16461*$I16461)</f>
      </c>
      <c r="K16461" s="79" t="str">
        <v/>
      </c>
    </row>
    <row r="16462">
      <c r="A16462" s="81" t="str">
        <v/>
      </c>
      <c r="B16462" s="81" t="str">
        <v/>
      </c>
      <c r="C16462" s="83">
        <f>IF($E16462="","",IFERROR(VLOOKUP(TRIM(E16462&amp;""),'Référentiel Articles'!$A$2:$F$634,2,FALSE),""))</f>
      </c>
      <c r="D16462" s="83">
        <f>IF($E16462="","",IFERROR(VLOOKUP(TRIM(E16462&amp;""),'Référentiel Articles'!$A$2:$F$634,3,FALSE),""))</f>
      </c>
      <c r="E16462" s="81" t="str">
        <v/>
      </c>
      <c r="F16462" s="83">
        <f>IF($E16462="","",IFERROR(VLOOKUP(TRIM(E16462&amp;""),'Référentiel Articles'!$A$2:$F$634,4,FALSE),""))</f>
      </c>
      <c r="G16462" s="84">
        <f>IF($E16462="","",IFERROR(VLOOKUP(TRIM(E16462&amp;""),'Référentiel Articles'!$A$2:$F$634,5,FALSE),""))</f>
      </c>
      <c r="H16462" s="85" t="str">
        <v/>
      </c>
      <c r="I16462" s="84">
        <f>IF($E16462="","",IFERROR(VLOOKUP(TRIM(E16462&amp;""),'Référentiel Articles'!$A$2:$F$634,6,FALSE),""))</f>
      </c>
      <c r="J16462" s="90">
        <f>IF(OR($E16462="",$H16462=""),"",$H16462*$I16462)</f>
      </c>
      <c r="K16462" s="87" t="str">
        <v/>
      </c>
    </row>
    <row r="16463">
      <c r="A16463" s="74" t="str">
        <v/>
      </c>
      <c r="B16463" s="74" t="str">
        <v/>
      </c>
      <c r="C16463" s="75">
        <f>IF($E16463="","",IFERROR(VLOOKUP(TRIM(E16463&amp;""),'Référentiel Articles'!$A$2:$F$634,2,FALSE),""))</f>
      </c>
      <c r="D16463" s="75">
        <f>IF($E16463="","",IFERROR(VLOOKUP(TRIM(E16463&amp;""),'Référentiel Articles'!$A$2:$F$634,3,FALSE),""))</f>
      </c>
      <c r="E16463" s="74" t="str">
        <v/>
      </c>
      <c r="F16463" s="75">
        <f>IF($E16463="","",IFERROR(VLOOKUP(TRIM(E16463&amp;""),'Référentiel Articles'!$A$2:$F$634,4,FALSE),""))</f>
      </c>
      <c r="G16463" s="76">
        <f>IF($E16463="","",IFERROR(VLOOKUP(TRIM(E16463&amp;""),'Référentiel Articles'!$A$2:$F$634,5,FALSE),""))</f>
      </c>
      <c r="H16463" s="77" t="str">
        <v/>
      </c>
      <c r="I16463" s="76">
        <f>IF($E16463="","",IFERROR(VLOOKUP(TRIM(E16463&amp;""),'Référentiel Articles'!$A$2:$F$634,6,FALSE),""))</f>
      </c>
      <c r="J16463" s="78">
        <f>IF(OR($E16463="",$H16463=""),"",$H16463*$I16463)</f>
      </c>
      <c r="K16463" s="79" t="str">
        <v/>
      </c>
    </row>
    <row r="16464">
      <c r="A16464" s="81" t="str">
        <v/>
      </c>
      <c r="B16464" s="81" t="str">
        <v/>
      </c>
      <c r="C16464" s="83">
        <f>IF($E16464="","",IFERROR(VLOOKUP(TRIM(E16464&amp;""),'Référentiel Articles'!$A$2:$F$634,2,FALSE),""))</f>
      </c>
      <c r="D16464" s="83">
        <f>IF($E16464="","",IFERROR(VLOOKUP(TRIM(E16464&amp;""),'Référentiel Articles'!$A$2:$F$634,3,FALSE),""))</f>
      </c>
      <c r="E16464" s="81" t="str">
        <v/>
      </c>
      <c r="F16464" s="83">
        <f>IF($E16464="","",IFERROR(VLOOKUP(TRIM(E16464&amp;""),'Référentiel Articles'!$A$2:$F$634,4,FALSE),""))</f>
      </c>
      <c r="G16464" s="84">
        <f>IF($E16464="","",IFERROR(VLOOKUP(TRIM(E16464&amp;""),'Référentiel Articles'!$A$2:$F$634,5,FALSE),""))</f>
      </c>
      <c r="H16464" s="85" t="str">
        <v/>
      </c>
      <c r="I16464" s="84">
        <f>IF($E16464="","",IFERROR(VLOOKUP(TRIM(E16464&amp;""),'Référentiel Articles'!$A$2:$F$634,6,FALSE),""))</f>
      </c>
      <c r="J16464" s="90">
        <f>IF(OR($E16464="",$H16464=""),"",$H16464*$I16464)</f>
      </c>
      <c r="K16464" s="87" t="str">
        <v/>
      </c>
    </row>
    <row r="16465">
      <c r="A16465" s="74" t="str">
        <v/>
      </c>
      <c r="B16465" s="74" t="str">
        <v/>
      </c>
      <c r="C16465" s="75">
        <f>IF($E16465="","",IFERROR(VLOOKUP(TRIM(E16465&amp;""),'Référentiel Articles'!$A$2:$F$634,2,FALSE),""))</f>
      </c>
      <c r="D16465" s="75">
        <f>IF($E16465="","",IFERROR(VLOOKUP(TRIM(E16465&amp;""),'Référentiel Articles'!$A$2:$F$634,3,FALSE),""))</f>
      </c>
      <c r="E16465" s="74" t="str">
        <v/>
      </c>
      <c r="F16465" s="75">
        <f>IF($E16465="","",IFERROR(VLOOKUP(TRIM(E16465&amp;""),'Référentiel Articles'!$A$2:$F$634,4,FALSE),""))</f>
      </c>
      <c r="G16465" s="76">
        <f>IF($E16465="","",IFERROR(VLOOKUP(TRIM(E16465&amp;""),'Référentiel Articles'!$A$2:$F$634,5,FALSE),""))</f>
      </c>
      <c r="H16465" s="77" t="str">
        <v/>
      </c>
      <c r="I16465" s="76">
        <f>IF($E16465="","",IFERROR(VLOOKUP(TRIM(E16465&amp;""),'Référentiel Articles'!$A$2:$F$634,6,FALSE),""))</f>
      </c>
      <c r="J16465" s="78">
        <f>IF(OR($E16465="",$H16465=""),"",$H16465*$I16465)</f>
      </c>
      <c r="K16465" s="79" t="str">
        <v/>
      </c>
    </row>
    <row r="16466">
      <c r="A16466" s="81" t="str">
        <v/>
      </c>
      <c r="B16466" s="81" t="str">
        <v/>
      </c>
      <c r="C16466" s="83">
        <f>IF($E16466="","",IFERROR(VLOOKUP(TRIM(E16466&amp;""),'Référentiel Articles'!$A$2:$F$634,2,FALSE),""))</f>
      </c>
      <c r="D16466" s="83">
        <f>IF($E16466="","",IFERROR(VLOOKUP(TRIM(E16466&amp;""),'Référentiel Articles'!$A$2:$F$634,3,FALSE),""))</f>
      </c>
      <c r="E16466" s="81" t="str">
        <v/>
      </c>
      <c r="F16466" s="83">
        <f>IF($E16466="","",IFERROR(VLOOKUP(TRIM(E16466&amp;""),'Référentiel Articles'!$A$2:$F$634,4,FALSE),""))</f>
      </c>
      <c r="G16466" s="84">
        <f>IF($E16466="","",IFERROR(VLOOKUP(TRIM(E16466&amp;""),'Référentiel Articles'!$A$2:$F$634,5,FALSE),""))</f>
      </c>
      <c r="H16466" s="85" t="str">
        <v/>
      </c>
      <c r="I16466" s="84">
        <f>IF($E16466="","",IFERROR(VLOOKUP(TRIM(E16466&amp;""),'Référentiel Articles'!$A$2:$F$634,6,FALSE),""))</f>
      </c>
      <c r="J16466" s="90">
        <f>IF(OR($E16466="",$H16466=""),"",$H16466*$I16466)</f>
      </c>
      <c r="K16466" s="87" t="str">
        <v/>
      </c>
    </row>
    <row r="16467">
      <c r="A16467" s="74" t="str">
        <v/>
      </c>
      <c r="B16467" s="74" t="str">
        <v/>
      </c>
      <c r="C16467" s="75">
        <f>IF($E16467="","",IFERROR(VLOOKUP(TRIM(E16467&amp;""),'Référentiel Articles'!$A$2:$F$634,2,FALSE),""))</f>
      </c>
      <c r="D16467" s="75">
        <f>IF($E16467="","",IFERROR(VLOOKUP(TRIM(E16467&amp;""),'Référentiel Articles'!$A$2:$F$634,3,FALSE),""))</f>
      </c>
      <c r="E16467" s="74" t="str">
        <v/>
      </c>
      <c r="F16467" s="75">
        <f>IF($E16467="","",IFERROR(VLOOKUP(TRIM(E16467&amp;""),'Référentiel Articles'!$A$2:$F$634,4,FALSE),""))</f>
      </c>
      <c r="G16467" s="76">
        <f>IF($E16467="","",IFERROR(VLOOKUP(TRIM(E16467&amp;""),'Référentiel Articles'!$A$2:$F$634,5,FALSE),""))</f>
      </c>
      <c r="H16467" s="77" t="str">
        <v/>
      </c>
      <c r="I16467" s="76">
        <f>IF($E16467="","",IFERROR(VLOOKUP(TRIM(E16467&amp;""),'Référentiel Articles'!$A$2:$F$634,6,FALSE),""))</f>
      </c>
      <c r="J16467" s="78">
        <f>IF(OR($E16467="",$H16467=""),"",$H16467*$I16467)</f>
      </c>
      <c r="K16467" s="79" t="str">
        <v/>
      </c>
    </row>
    <row r="16468">
      <c r="A16468" s="81" t="str">
        <v/>
      </c>
      <c r="B16468" s="81" t="str">
        <v/>
      </c>
      <c r="C16468" s="83">
        <f>IF($E16468="","",IFERROR(VLOOKUP(TRIM(E16468&amp;""),'Référentiel Articles'!$A$2:$F$634,2,FALSE),""))</f>
      </c>
      <c r="D16468" s="83">
        <f>IF($E16468="","",IFERROR(VLOOKUP(TRIM(E16468&amp;""),'Référentiel Articles'!$A$2:$F$634,3,FALSE),""))</f>
      </c>
      <c r="E16468" s="81" t="str">
        <v/>
      </c>
      <c r="F16468" s="83">
        <f>IF($E16468="","",IFERROR(VLOOKUP(TRIM(E16468&amp;""),'Référentiel Articles'!$A$2:$F$634,4,FALSE),""))</f>
      </c>
      <c r="G16468" s="84">
        <f>IF($E16468="","",IFERROR(VLOOKUP(TRIM(E16468&amp;""),'Référentiel Articles'!$A$2:$F$634,5,FALSE),""))</f>
      </c>
      <c r="H16468" s="85" t="str">
        <v/>
      </c>
      <c r="I16468" s="84">
        <f>IF($E16468="","",IFERROR(VLOOKUP(TRIM(E16468&amp;""),'Référentiel Articles'!$A$2:$F$634,6,FALSE),""))</f>
      </c>
      <c r="J16468" s="90">
        <f>IF(OR($E16468="",$H16468=""),"",$H16468*$I16468)</f>
      </c>
      <c r="K16468" s="87" t="str">
        <v/>
      </c>
    </row>
    <row r="16469">
      <c r="A16469" s="74" t="str">
        <v/>
      </c>
      <c r="B16469" s="74" t="str">
        <v/>
      </c>
      <c r="C16469" s="75">
        <f>IF($E16469="","",IFERROR(VLOOKUP(TRIM(E16469&amp;""),'Référentiel Articles'!$A$2:$F$634,2,FALSE),""))</f>
      </c>
      <c r="D16469" s="75">
        <f>IF($E16469="","",IFERROR(VLOOKUP(TRIM(E16469&amp;""),'Référentiel Articles'!$A$2:$F$634,3,FALSE),""))</f>
      </c>
      <c r="E16469" s="74" t="str">
        <v/>
      </c>
      <c r="F16469" s="75">
        <f>IF($E16469="","",IFERROR(VLOOKUP(TRIM(E16469&amp;""),'Référentiel Articles'!$A$2:$F$634,4,FALSE),""))</f>
      </c>
      <c r="G16469" s="76">
        <f>IF($E16469="","",IFERROR(VLOOKUP(TRIM(E16469&amp;""),'Référentiel Articles'!$A$2:$F$634,5,FALSE),""))</f>
      </c>
      <c r="H16469" s="77" t="str">
        <v/>
      </c>
      <c r="I16469" s="76">
        <f>IF($E16469="","",IFERROR(VLOOKUP(TRIM(E16469&amp;""),'Référentiel Articles'!$A$2:$F$634,6,FALSE),""))</f>
      </c>
      <c r="J16469" s="78">
        <f>IF(OR($E16469="",$H16469=""),"",$H16469*$I16469)</f>
      </c>
      <c r="K16469" s="79" t="str">
        <v/>
      </c>
    </row>
    <row r="16470">
      <c r="A16470" s="81" t="str">
        <v/>
      </c>
      <c r="B16470" s="81" t="str">
        <v/>
      </c>
      <c r="C16470" s="83">
        <f>IF($E16470="","",IFERROR(VLOOKUP(TRIM(E16470&amp;""),'Référentiel Articles'!$A$2:$F$634,2,FALSE),""))</f>
      </c>
      <c r="D16470" s="83">
        <f>IF($E16470="","",IFERROR(VLOOKUP(TRIM(E16470&amp;""),'Référentiel Articles'!$A$2:$F$634,3,FALSE),""))</f>
      </c>
      <c r="E16470" s="81" t="str">
        <v/>
      </c>
      <c r="F16470" s="83">
        <f>IF($E16470="","",IFERROR(VLOOKUP(TRIM(E16470&amp;""),'Référentiel Articles'!$A$2:$F$634,4,FALSE),""))</f>
      </c>
      <c r="G16470" s="84">
        <f>IF($E16470="","",IFERROR(VLOOKUP(TRIM(E16470&amp;""),'Référentiel Articles'!$A$2:$F$634,5,FALSE),""))</f>
      </c>
      <c r="H16470" s="85" t="str">
        <v/>
      </c>
      <c r="I16470" s="84">
        <f>IF($E16470="","",IFERROR(VLOOKUP(TRIM(E16470&amp;""),'Référentiel Articles'!$A$2:$F$634,6,FALSE),""))</f>
      </c>
      <c r="J16470" s="90">
        <f>IF(OR($E16470="",$H16470=""),"",$H16470*$I16470)</f>
      </c>
      <c r="K16470" s="87" t="str">
        <v/>
      </c>
    </row>
    <row r="16471">
      <c r="A16471" s="74" t="str">
        <v/>
      </c>
      <c r="B16471" s="74" t="str">
        <v/>
      </c>
      <c r="C16471" s="75">
        <f>IF($E16471="","",IFERROR(VLOOKUP(TRIM(E16471&amp;""),'Référentiel Articles'!$A$2:$F$634,2,FALSE),""))</f>
      </c>
      <c r="D16471" s="75">
        <f>IF($E16471="","",IFERROR(VLOOKUP(TRIM(E16471&amp;""),'Référentiel Articles'!$A$2:$F$634,3,FALSE),""))</f>
      </c>
      <c r="E16471" s="74" t="str">
        <v/>
      </c>
      <c r="F16471" s="75">
        <f>IF($E16471="","",IFERROR(VLOOKUP(TRIM(E16471&amp;""),'Référentiel Articles'!$A$2:$F$634,4,FALSE),""))</f>
      </c>
      <c r="G16471" s="76">
        <f>IF($E16471="","",IFERROR(VLOOKUP(TRIM(E16471&amp;""),'Référentiel Articles'!$A$2:$F$634,5,FALSE),""))</f>
      </c>
      <c r="H16471" s="77" t="str">
        <v/>
      </c>
      <c r="I16471" s="76">
        <f>IF($E16471="","",IFERROR(VLOOKUP(TRIM(E16471&amp;""),'Référentiel Articles'!$A$2:$F$634,6,FALSE),""))</f>
      </c>
      <c r="J16471" s="78">
        <f>IF(OR($E16471="",$H16471=""),"",$H16471*$I16471)</f>
      </c>
      <c r="K16471" s="79" t="str">
        <v/>
      </c>
    </row>
    <row r="16472">
      <c r="A16472" s="81" t="str">
        <v/>
      </c>
      <c r="B16472" s="81" t="str">
        <v/>
      </c>
      <c r="C16472" s="83">
        <f>IF($E16472="","",IFERROR(VLOOKUP(TRIM(E16472&amp;""),'Référentiel Articles'!$A$2:$F$634,2,FALSE),""))</f>
      </c>
      <c r="D16472" s="83">
        <f>IF($E16472="","",IFERROR(VLOOKUP(TRIM(E16472&amp;""),'Référentiel Articles'!$A$2:$F$634,3,FALSE),""))</f>
      </c>
      <c r="E16472" s="81" t="str">
        <v/>
      </c>
      <c r="F16472" s="83">
        <f>IF($E16472="","",IFERROR(VLOOKUP(TRIM(E16472&amp;""),'Référentiel Articles'!$A$2:$F$634,4,FALSE),""))</f>
      </c>
      <c r="G16472" s="84">
        <f>IF($E16472="","",IFERROR(VLOOKUP(TRIM(E16472&amp;""),'Référentiel Articles'!$A$2:$F$634,5,FALSE),""))</f>
      </c>
      <c r="H16472" s="85" t="str">
        <v/>
      </c>
      <c r="I16472" s="84">
        <f>IF($E16472="","",IFERROR(VLOOKUP(TRIM(E16472&amp;""),'Référentiel Articles'!$A$2:$F$634,6,FALSE),""))</f>
      </c>
      <c r="J16472" s="90">
        <f>IF(OR($E16472="",$H16472=""),"",$H16472*$I16472)</f>
      </c>
      <c r="K16472" s="87" t="str">
        <v/>
      </c>
    </row>
    <row r="16473">
      <c r="A16473" s="74" t="str">
        <v/>
      </c>
      <c r="B16473" s="74" t="str">
        <v/>
      </c>
      <c r="C16473" s="75">
        <f>IF($E16473="","",IFERROR(VLOOKUP(TRIM(E16473&amp;""),'Référentiel Articles'!$A$2:$F$634,2,FALSE),""))</f>
      </c>
      <c r="D16473" s="75">
        <f>IF($E16473="","",IFERROR(VLOOKUP(TRIM(E16473&amp;""),'Référentiel Articles'!$A$2:$F$634,3,FALSE),""))</f>
      </c>
      <c r="E16473" s="74" t="str">
        <v/>
      </c>
      <c r="F16473" s="75">
        <f>IF($E16473="","",IFERROR(VLOOKUP(TRIM(E16473&amp;""),'Référentiel Articles'!$A$2:$F$634,4,FALSE),""))</f>
      </c>
      <c r="G16473" s="76">
        <f>IF($E16473="","",IFERROR(VLOOKUP(TRIM(E16473&amp;""),'Référentiel Articles'!$A$2:$F$634,5,FALSE),""))</f>
      </c>
      <c r="H16473" s="77" t="str">
        <v/>
      </c>
      <c r="I16473" s="76">
        <f>IF($E16473="","",IFERROR(VLOOKUP(TRIM(E16473&amp;""),'Référentiel Articles'!$A$2:$F$634,6,FALSE),""))</f>
      </c>
      <c r="J16473" s="78">
        <f>IF(OR($E16473="",$H16473=""),"",$H16473*$I16473)</f>
      </c>
      <c r="K16473" s="79" t="str">
        <v/>
      </c>
    </row>
    <row r="16474">
      <c r="A16474" s="81" t="str">
        <v/>
      </c>
      <c r="B16474" s="81" t="str">
        <v/>
      </c>
      <c r="C16474" s="83">
        <f>IF($E16474="","",IFERROR(VLOOKUP(TRIM(E16474&amp;""),'Référentiel Articles'!$A$2:$F$634,2,FALSE),""))</f>
      </c>
      <c r="D16474" s="83">
        <f>IF($E16474="","",IFERROR(VLOOKUP(TRIM(E16474&amp;""),'Référentiel Articles'!$A$2:$F$634,3,FALSE),""))</f>
      </c>
      <c r="E16474" s="81" t="str">
        <v/>
      </c>
      <c r="F16474" s="83">
        <f>IF($E16474="","",IFERROR(VLOOKUP(TRIM(E16474&amp;""),'Référentiel Articles'!$A$2:$F$634,4,FALSE),""))</f>
      </c>
      <c r="G16474" s="84">
        <f>IF($E16474="","",IFERROR(VLOOKUP(TRIM(E16474&amp;""),'Référentiel Articles'!$A$2:$F$634,5,FALSE),""))</f>
      </c>
      <c r="H16474" s="85" t="str">
        <v/>
      </c>
      <c r="I16474" s="84">
        <f>IF($E16474="","",IFERROR(VLOOKUP(TRIM(E16474&amp;""),'Référentiel Articles'!$A$2:$F$634,6,FALSE),""))</f>
      </c>
      <c r="J16474" s="90">
        <f>IF(OR($E16474="",$H16474=""),"",$H16474*$I16474)</f>
      </c>
      <c r="K16474" s="87" t="str">
        <v/>
      </c>
    </row>
    <row r="16475">
      <c r="A16475" s="74" t="str">
        <v/>
      </c>
      <c r="B16475" s="74" t="str">
        <v/>
      </c>
      <c r="C16475" s="75">
        <f>IF($E16475="","",IFERROR(VLOOKUP(TRIM(E16475&amp;""),'Référentiel Articles'!$A$2:$F$634,2,FALSE),""))</f>
      </c>
      <c r="D16475" s="75">
        <f>IF($E16475="","",IFERROR(VLOOKUP(TRIM(E16475&amp;""),'Référentiel Articles'!$A$2:$F$634,3,FALSE),""))</f>
      </c>
      <c r="E16475" s="74" t="str">
        <v/>
      </c>
      <c r="F16475" s="75">
        <f>IF($E16475="","",IFERROR(VLOOKUP(TRIM(E16475&amp;""),'Référentiel Articles'!$A$2:$F$634,4,FALSE),""))</f>
      </c>
      <c r="G16475" s="76">
        <f>IF($E16475="","",IFERROR(VLOOKUP(TRIM(E16475&amp;""),'Référentiel Articles'!$A$2:$F$634,5,FALSE),""))</f>
      </c>
      <c r="H16475" s="77" t="str">
        <v/>
      </c>
      <c r="I16475" s="76">
        <f>IF($E16475="","",IFERROR(VLOOKUP(TRIM(E16475&amp;""),'Référentiel Articles'!$A$2:$F$634,6,FALSE),""))</f>
      </c>
      <c r="J16475" s="78">
        <f>IF(OR($E16475="",$H16475=""),"",$H16475*$I16475)</f>
      </c>
      <c r="K16475" s="79" t="str">
        <v/>
      </c>
    </row>
    <row r="16476">
      <c r="A16476" s="81" t="str">
        <v/>
      </c>
      <c r="B16476" s="81" t="str">
        <v/>
      </c>
      <c r="C16476" s="83">
        <f>IF($E16476="","",IFERROR(VLOOKUP(TRIM(E16476&amp;""),'Référentiel Articles'!$A$2:$F$634,2,FALSE),""))</f>
      </c>
      <c r="D16476" s="83">
        <f>IF($E16476="","",IFERROR(VLOOKUP(TRIM(E16476&amp;""),'Référentiel Articles'!$A$2:$F$634,3,FALSE),""))</f>
      </c>
      <c r="E16476" s="81" t="str">
        <v/>
      </c>
      <c r="F16476" s="83">
        <f>IF($E16476="","",IFERROR(VLOOKUP(TRIM(E16476&amp;""),'Référentiel Articles'!$A$2:$F$634,4,FALSE),""))</f>
      </c>
      <c r="G16476" s="84">
        <f>IF($E16476="","",IFERROR(VLOOKUP(TRIM(E16476&amp;""),'Référentiel Articles'!$A$2:$F$634,5,FALSE),""))</f>
      </c>
      <c r="H16476" s="85" t="str">
        <v/>
      </c>
      <c r="I16476" s="84">
        <f>IF($E16476="","",IFERROR(VLOOKUP(TRIM(E16476&amp;""),'Référentiel Articles'!$A$2:$F$634,6,FALSE),""))</f>
      </c>
      <c r="J16476" s="90">
        <f>IF(OR($E16476="",$H16476=""),"",$H16476*$I16476)</f>
      </c>
      <c r="K16476" s="87" t="str">
        <v/>
      </c>
    </row>
    <row r="16477">
      <c r="A16477" s="74" t="str">
        <v/>
      </c>
      <c r="B16477" s="74" t="str">
        <v/>
      </c>
      <c r="C16477" s="75">
        <f>IF($E16477="","",IFERROR(VLOOKUP(TRIM(E16477&amp;""),'Référentiel Articles'!$A$2:$F$634,2,FALSE),""))</f>
      </c>
      <c r="D16477" s="75">
        <f>IF($E16477="","",IFERROR(VLOOKUP(TRIM(E16477&amp;""),'Référentiel Articles'!$A$2:$F$634,3,FALSE),""))</f>
      </c>
      <c r="E16477" s="74" t="str">
        <v/>
      </c>
      <c r="F16477" s="75">
        <f>IF($E16477="","",IFERROR(VLOOKUP(TRIM(E16477&amp;""),'Référentiel Articles'!$A$2:$F$634,4,FALSE),""))</f>
      </c>
      <c r="G16477" s="76">
        <f>IF($E16477="","",IFERROR(VLOOKUP(TRIM(E16477&amp;""),'Référentiel Articles'!$A$2:$F$634,5,FALSE),""))</f>
      </c>
      <c r="H16477" s="77" t="str">
        <v/>
      </c>
      <c r="I16477" s="76">
        <f>IF($E16477="","",IFERROR(VLOOKUP(TRIM(E16477&amp;""),'Référentiel Articles'!$A$2:$F$634,6,FALSE),""))</f>
      </c>
      <c r="J16477" s="78">
        <f>IF(OR($E16477="",$H16477=""),"",$H16477*$I16477)</f>
      </c>
      <c r="K16477" s="79" t="str">
        <v/>
      </c>
    </row>
    <row r="16478">
      <c r="A16478" s="81" t="str">
        <v/>
      </c>
      <c r="B16478" s="81" t="str">
        <v/>
      </c>
      <c r="C16478" s="83">
        <f>IF($E16478="","",IFERROR(VLOOKUP(TRIM(E16478&amp;""),'Référentiel Articles'!$A$2:$F$634,2,FALSE),""))</f>
      </c>
      <c r="D16478" s="83">
        <f>IF($E16478="","",IFERROR(VLOOKUP(TRIM(E16478&amp;""),'Référentiel Articles'!$A$2:$F$634,3,FALSE),""))</f>
      </c>
      <c r="E16478" s="81" t="str">
        <v/>
      </c>
      <c r="F16478" s="83">
        <f>IF($E16478="","",IFERROR(VLOOKUP(TRIM(E16478&amp;""),'Référentiel Articles'!$A$2:$F$634,4,FALSE),""))</f>
      </c>
      <c r="G16478" s="84">
        <f>IF($E16478="","",IFERROR(VLOOKUP(TRIM(E16478&amp;""),'Référentiel Articles'!$A$2:$F$634,5,FALSE),""))</f>
      </c>
      <c r="H16478" s="85" t="str">
        <v/>
      </c>
      <c r="I16478" s="84">
        <f>IF($E16478="","",IFERROR(VLOOKUP(TRIM(E16478&amp;""),'Référentiel Articles'!$A$2:$F$634,6,FALSE),""))</f>
      </c>
      <c r="J16478" s="90">
        <f>IF(OR($E16478="",$H16478=""),"",$H16478*$I16478)</f>
      </c>
      <c r="K16478" s="87" t="str">
        <v/>
      </c>
    </row>
    <row r="16479">
      <c r="A16479" s="74" t="str">
        <v/>
      </c>
      <c r="B16479" s="74" t="str">
        <v/>
      </c>
      <c r="C16479" s="75">
        <f>IF($E16479="","",IFERROR(VLOOKUP(TRIM(E16479&amp;""),'Référentiel Articles'!$A$2:$F$634,2,FALSE),""))</f>
      </c>
      <c r="D16479" s="75">
        <f>IF($E16479="","",IFERROR(VLOOKUP(TRIM(E16479&amp;""),'Référentiel Articles'!$A$2:$F$634,3,FALSE),""))</f>
      </c>
      <c r="E16479" s="74" t="str">
        <v/>
      </c>
      <c r="F16479" s="75">
        <f>IF($E16479="","",IFERROR(VLOOKUP(TRIM(E16479&amp;""),'Référentiel Articles'!$A$2:$F$634,4,FALSE),""))</f>
      </c>
      <c r="G16479" s="76">
        <f>IF($E16479="","",IFERROR(VLOOKUP(TRIM(E16479&amp;""),'Référentiel Articles'!$A$2:$F$634,5,FALSE),""))</f>
      </c>
      <c r="H16479" s="77" t="str">
        <v/>
      </c>
      <c r="I16479" s="76">
        <f>IF($E16479="","",IFERROR(VLOOKUP(TRIM(E16479&amp;""),'Référentiel Articles'!$A$2:$F$634,6,FALSE),""))</f>
      </c>
      <c r="J16479" s="78">
        <f>IF(OR($E16479="",$H16479=""),"",$H16479*$I16479)</f>
      </c>
      <c r="K16479" s="79" t="str">
        <v/>
      </c>
    </row>
    <row r="16480">
      <c r="A16480" s="81" t="str">
        <v/>
      </c>
      <c r="B16480" s="81" t="str">
        <v/>
      </c>
      <c r="C16480" s="83">
        <f>IF($E16480="","",IFERROR(VLOOKUP(TRIM(E16480&amp;""),'Référentiel Articles'!$A$2:$F$634,2,FALSE),""))</f>
      </c>
      <c r="D16480" s="83">
        <f>IF($E16480="","",IFERROR(VLOOKUP(TRIM(E16480&amp;""),'Référentiel Articles'!$A$2:$F$634,3,FALSE),""))</f>
      </c>
      <c r="E16480" s="81" t="str">
        <v/>
      </c>
      <c r="F16480" s="83">
        <f>IF($E16480="","",IFERROR(VLOOKUP(TRIM(E16480&amp;""),'Référentiel Articles'!$A$2:$F$634,4,FALSE),""))</f>
      </c>
      <c r="G16480" s="84">
        <f>IF($E16480="","",IFERROR(VLOOKUP(TRIM(E16480&amp;""),'Référentiel Articles'!$A$2:$F$634,5,FALSE),""))</f>
      </c>
      <c r="H16480" s="85" t="str">
        <v/>
      </c>
      <c r="I16480" s="84">
        <f>IF($E16480="","",IFERROR(VLOOKUP(TRIM(E16480&amp;""),'Référentiel Articles'!$A$2:$F$634,6,FALSE),""))</f>
      </c>
      <c r="J16480" s="90">
        <f>IF(OR($E16480="",$H16480=""),"",$H16480*$I16480)</f>
      </c>
      <c r="K16480" s="87" t="str">
        <v/>
      </c>
    </row>
    <row r="16481">
      <c r="A16481" s="74" t="str">
        <v/>
      </c>
      <c r="B16481" s="74" t="str">
        <v/>
      </c>
      <c r="C16481" s="75">
        <f>IF($E16481="","",IFERROR(VLOOKUP(TRIM(E16481&amp;""),'Référentiel Articles'!$A$2:$F$634,2,FALSE),""))</f>
      </c>
      <c r="D16481" s="75">
        <f>IF($E16481="","",IFERROR(VLOOKUP(TRIM(E16481&amp;""),'Référentiel Articles'!$A$2:$F$634,3,FALSE),""))</f>
      </c>
      <c r="E16481" s="74" t="str">
        <v/>
      </c>
      <c r="F16481" s="75">
        <f>IF($E16481="","",IFERROR(VLOOKUP(TRIM(E16481&amp;""),'Référentiel Articles'!$A$2:$F$634,4,FALSE),""))</f>
      </c>
      <c r="G16481" s="76">
        <f>IF($E16481="","",IFERROR(VLOOKUP(TRIM(E16481&amp;""),'Référentiel Articles'!$A$2:$F$634,5,FALSE),""))</f>
      </c>
      <c r="H16481" s="77" t="str">
        <v/>
      </c>
      <c r="I16481" s="76">
        <f>IF($E16481="","",IFERROR(VLOOKUP(TRIM(E16481&amp;""),'Référentiel Articles'!$A$2:$F$634,6,FALSE),""))</f>
      </c>
      <c r="J16481" s="78">
        <f>IF(OR($E16481="",$H16481=""),"",$H16481*$I16481)</f>
      </c>
      <c r="K16481" s="79" t="str">
        <v/>
      </c>
    </row>
    <row r="16482">
      <c r="A16482" s="81" t="str">
        <v/>
      </c>
      <c r="B16482" s="81" t="str">
        <v/>
      </c>
      <c r="C16482" s="83">
        <f>IF($E16482="","",IFERROR(VLOOKUP(TRIM(E16482&amp;""),'Référentiel Articles'!$A$2:$F$634,2,FALSE),""))</f>
      </c>
      <c r="D16482" s="83">
        <f>IF($E16482="","",IFERROR(VLOOKUP(TRIM(E16482&amp;""),'Référentiel Articles'!$A$2:$F$634,3,FALSE),""))</f>
      </c>
      <c r="E16482" s="81" t="str">
        <v/>
      </c>
      <c r="F16482" s="83">
        <f>IF($E16482="","",IFERROR(VLOOKUP(TRIM(E16482&amp;""),'Référentiel Articles'!$A$2:$F$634,4,FALSE),""))</f>
      </c>
      <c r="G16482" s="84">
        <f>IF($E16482="","",IFERROR(VLOOKUP(TRIM(E16482&amp;""),'Référentiel Articles'!$A$2:$F$634,5,FALSE),""))</f>
      </c>
      <c r="H16482" s="85" t="str">
        <v/>
      </c>
      <c r="I16482" s="84">
        <f>IF($E16482="","",IFERROR(VLOOKUP(TRIM(E16482&amp;""),'Référentiel Articles'!$A$2:$F$634,6,FALSE),""))</f>
      </c>
      <c r="J16482" s="90">
        <f>IF(OR($E16482="",$H16482=""),"",$H16482*$I16482)</f>
      </c>
      <c r="K16482" s="87" t="str">
        <v/>
      </c>
    </row>
    <row r="16483">
      <c r="A16483" s="74" t="str">
        <v/>
      </c>
      <c r="B16483" s="74" t="str">
        <v/>
      </c>
      <c r="C16483" s="75">
        <f>IF($E16483="","",IFERROR(VLOOKUP(TRIM(E16483&amp;""),'Référentiel Articles'!$A$2:$F$634,2,FALSE),""))</f>
      </c>
      <c r="D16483" s="75">
        <f>IF($E16483="","",IFERROR(VLOOKUP(TRIM(E16483&amp;""),'Référentiel Articles'!$A$2:$F$634,3,FALSE),""))</f>
      </c>
      <c r="E16483" s="74" t="str">
        <v/>
      </c>
      <c r="F16483" s="75">
        <f>IF($E16483="","",IFERROR(VLOOKUP(TRIM(E16483&amp;""),'Référentiel Articles'!$A$2:$F$634,4,FALSE),""))</f>
      </c>
      <c r="G16483" s="76">
        <f>IF($E16483="","",IFERROR(VLOOKUP(TRIM(E16483&amp;""),'Référentiel Articles'!$A$2:$F$634,5,FALSE),""))</f>
      </c>
      <c r="H16483" s="77" t="str">
        <v/>
      </c>
      <c r="I16483" s="76">
        <f>IF($E16483="","",IFERROR(VLOOKUP(TRIM(E16483&amp;""),'Référentiel Articles'!$A$2:$F$634,6,FALSE),""))</f>
      </c>
      <c r="J16483" s="78">
        <f>IF(OR($E16483="",$H16483=""),"",$H16483*$I16483)</f>
      </c>
      <c r="K16483" s="79" t="str">
        <v/>
      </c>
    </row>
    <row r="16484">
      <c r="A16484" s="81" t="str">
        <v/>
      </c>
      <c r="B16484" s="81" t="str">
        <v/>
      </c>
      <c r="C16484" s="83">
        <f>IF($E16484="","",IFERROR(VLOOKUP(TRIM(E16484&amp;""),'Référentiel Articles'!$A$2:$F$634,2,FALSE),""))</f>
      </c>
      <c r="D16484" s="83">
        <f>IF($E16484="","",IFERROR(VLOOKUP(TRIM(E16484&amp;""),'Référentiel Articles'!$A$2:$F$634,3,FALSE),""))</f>
      </c>
      <c r="E16484" s="81" t="str">
        <v/>
      </c>
      <c r="F16484" s="83">
        <f>IF($E16484="","",IFERROR(VLOOKUP(TRIM(E16484&amp;""),'Référentiel Articles'!$A$2:$F$634,4,FALSE),""))</f>
      </c>
      <c r="G16484" s="84">
        <f>IF($E16484="","",IFERROR(VLOOKUP(TRIM(E16484&amp;""),'Référentiel Articles'!$A$2:$F$634,5,FALSE),""))</f>
      </c>
      <c r="H16484" s="85" t="str">
        <v/>
      </c>
      <c r="I16484" s="84">
        <f>IF($E16484="","",IFERROR(VLOOKUP(TRIM(E16484&amp;""),'Référentiel Articles'!$A$2:$F$634,6,FALSE),""))</f>
      </c>
      <c r="J16484" s="90">
        <f>IF(OR($E16484="",$H16484=""),"",$H16484*$I16484)</f>
      </c>
      <c r="K16484" s="87" t="str">
        <v/>
      </c>
    </row>
    <row r="16485">
      <c r="A16485" s="74" t="str">
        <v/>
      </c>
      <c r="B16485" s="74" t="str">
        <v/>
      </c>
      <c r="C16485" s="75">
        <f>IF($E16485="","",IFERROR(VLOOKUP(TRIM(E16485&amp;""),'Référentiel Articles'!$A$2:$F$634,2,FALSE),""))</f>
      </c>
      <c r="D16485" s="75">
        <f>IF($E16485="","",IFERROR(VLOOKUP(TRIM(E16485&amp;""),'Référentiel Articles'!$A$2:$F$634,3,FALSE),""))</f>
      </c>
      <c r="E16485" s="74" t="str">
        <v/>
      </c>
      <c r="F16485" s="75">
        <f>IF($E16485="","",IFERROR(VLOOKUP(TRIM(E16485&amp;""),'Référentiel Articles'!$A$2:$F$634,4,FALSE),""))</f>
      </c>
      <c r="G16485" s="76">
        <f>IF($E16485="","",IFERROR(VLOOKUP(TRIM(E16485&amp;""),'Référentiel Articles'!$A$2:$F$634,5,FALSE),""))</f>
      </c>
      <c r="H16485" s="77" t="str">
        <v/>
      </c>
      <c r="I16485" s="76">
        <f>IF($E16485="","",IFERROR(VLOOKUP(TRIM(E16485&amp;""),'Référentiel Articles'!$A$2:$F$634,6,FALSE),""))</f>
      </c>
      <c r="J16485" s="78">
        <f>IF(OR($E16485="",$H16485=""),"",$H16485*$I16485)</f>
      </c>
      <c r="K16485" s="79" t="str">
        <v/>
      </c>
    </row>
    <row r="16486">
      <c r="A16486" s="81" t="str">
        <v/>
      </c>
      <c r="B16486" s="81" t="str">
        <v/>
      </c>
      <c r="C16486" s="83">
        <f>IF($E16486="","",IFERROR(VLOOKUP(TRIM(E16486&amp;""),'Référentiel Articles'!$A$2:$F$634,2,FALSE),""))</f>
      </c>
      <c r="D16486" s="83">
        <f>IF($E16486="","",IFERROR(VLOOKUP(TRIM(E16486&amp;""),'Référentiel Articles'!$A$2:$F$634,3,FALSE),""))</f>
      </c>
      <c r="E16486" s="81" t="str">
        <v/>
      </c>
      <c r="F16486" s="83">
        <f>IF($E16486="","",IFERROR(VLOOKUP(TRIM(E16486&amp;""),'Référentiel Articles'!$A$2:$F$634,4,FALSE),""))</f>
      </c>
      <c r="G16486" s="84">
        <f>IF($E16486="","",IFERROR(VLOOKUP(TRIM(E16486&amp;""),'Référentiel Articles'!$A$2:$F$634,5,FALSE),""))</f>
      </c>
      <c r="H16486" s="85" t="str">
        <v/>
      </c>
      <c r="I16486" s="84">
        <f>IF($E16486="","",IFERROR(VLOOKUP(TRIM(E16486&amp;""),'Référentiel Articles'!$A$2:$F$634,6,FALSE),""))</f>
      </c>
      <c r="J16486" s="90">
        <f>IF(OR($E16486="",$H16486=""),"",$H16486*$I16486)</f>
      </c>
      <c r="K16486" s="87" t="str">
        <v/>
      </c>
    </row>
    <row r="16487">
      <c r="A16487" s="74" t="str">
        <v/>
      </c>
      <c r="B16487" s="74" t="str">
        <v/>
      </c>
      <c r="C16487" s="75">
        <f>IF($E16487="","",IFERROR(VLOOKUP(TRIM(E16487&amp;""),'Référentiel Articles'!$A$2:$F$634,2,FALSE),""))</f>
      </c>
      <c r="D16487" s="75">
        <f>IF($E16487="","",IFERROR(VLOOKUP(TRIM(E16487&amp;""),'Référentiel Articles'!$A$2:$F$634,3,FALSE),""))</f>
      </c>
      <c r="E16487" s="74" t="str">
        <v/>
      </c>
      <c r="F16487" s="75">
        <f>IF($E16487="","",IFERROR(VLOOKUP(TRIM(E16487&amp;""),'Référentiel Articles'!$A$2:$F$634,4,FALSE),""))</f>
      </c>
      <c r="G16487" s="76">
        <f>IF($E16487="","",IFERROR(VLOOKUP(TRIM(E16487&amp;""),'Référentiel Articles'!$A$2:$F$634,5,FALSE),""))</f>
      </c>
      <c r="H16487" s="77" t="str">
        <v/>
      </c>
      <c r="I16487" s="76">
        <f>IF($E16487="","",IFERROR(VLOOKUP(TRIM(E16487&amp;""),'Référentiel Articles'!$A$2:$F$634,6,FALSE),""))</f>
      </c>
      <c r="J16487" s="78">
        <f>IF(OR($E16487="",$H16487=""),"",$H16487*$I16487)</f>
      </c>
      <c r="K16487" s="79" t="str">
        <v/>
      </c>
    </row>
    <row r="16488">
      <c r="A16488" s="81" t="str">
        <v/>
      </c>
      <c r="B16488" s="81" t="str">
        <v/>
      </c>
      <c r="C16488" s="83">
        <f>IF($E16488="","",IFERROR(VLOOKUP(TRIM(E16488&amp;""),'Référentiel Articles'!$A$2:$F$634,2,FALSE),""))</f>
      </c>
      <c r="D16488" s="83">
        <f>IF($E16488="","",IFERROR(VLOOKUP(TRIM(E16488&amp;""),'Référentiel Articles'!$A$2:$F$634,3,FALSE),""))</f>
      </c>
      <c r="E16488" s="81" t="str">
        <v/>
      </c>
      <c r="F16488" s="83">
        <f>IF($E16488="","",IFERROR(VLOOKUP(TRIM(E16488&amp;""),'Référentiel Articles'!$A$2:$F$634,4,FALSE),""))</f>
      </c>
      <c r="G16488" s="84">
        <f>IF($E16488="","",IFERROR(VLOOKUP(TRIM(E16488&amp;""),'Référentiel Articles'!$A$2:$F$634,5,FALSE),""))</f>
      </c>
      <c r="H16488" s="85" t="str">
        <v/>
      </c>
      <c r="I16488" s="84">
        <f>IF($E16488="","",IFERROR(VLOOKUP(TRIM(E16488&amp;""),'Référentiel Articles'!$A$2:$F$634,6,FALSE),""))</f>
      </c>
      <c r="J16488" s="90">
        <f>IF(OR($E16488="",$H16488=""),"",$H16488*$I16488)</f>
      </c>
      <c r="K16488" s="87" t="str">
        <v/>
      </c>
    </row>
    <row r="16489">
      <c r="A16489" s="74" t="str">
        <v/>
      </c>
      <c r="B16489" s="74" t="str">
        <v/>
      </c>
      <c r="C16489" s="75">
        <f>IF($E16489="","",IFERROR(VLOOKUP(TRIM(E16489&amp;""),'Référentiel Articles'!$A$2:$F$634,2,FALSE),""))</f>
      </c>
      <c r="D16489" s="75">
        <f>IF($E16489="","",IFERROR(VLOOKUP(TRIM(E16489&amp;""),'Référentiel Articles'!$A$2:$F$634,3,FALSE),""))</f>
      </c>
      <c r="E16489" s="74" t="str">
        <v/>
      </c>
      <c r="F16489" s="75">
        <f>IF($E16489="","",IFERROR(VLOOKUP(TRIM(E16489&amp;""),'Référentiel Articles'!$A$2:$F$634,4,FALSE),""))</f>
      </c>
      <c r="G16489" s="76">
        <f>IF($E16489="","",IFERROR(VLOOKUP(TRIM(E16489&amp;""),'Référentiel Articles'!$A$2:$F$634,5,FALSE),""))</f>
      </c>
      <c r="H16489" s="77" t="str">
        <v/>
      </c>
      <c r="I16489" s="76">
        <f>IF($E16489="","",IFERROR(VLOOKUP(TRIM(E16489&amp;""),'Référentiel Articles'!$A$2:$F$634,6,FALSE),""))</f>
      </c>
      <c r="J16489" s="78">
        <f>IF(OR($E16489="",$H16489=""),"",$H16489*$I16489)</f>
      </c>
      <c r="K16489" s="79" t="str">
        <v/>
      </c>
    </row>
    <row r="16490">
      <c r="A16490" s="81" t="str">
        <v/>
      </c>
      <c r="B16490" s="81" t="str">
        <v/>
      </c>
      <c r="C16490" s="83">
        <f>IF($E16490="","",IFERROR(VLOOKUP(TRIM(E16490&amp;""),'Référentiel Articles'!$A$2:$F$634,2,FALSE),""))</f>
      </c>
      <c r="D16490" s="83">
        <f>IF($E16490="","",IFERROR(VLOOKUP(TRIM(E16490&amp;""),'Référentiel Articles'!$A$2:$F$634,3,FALSE),""))</f>
      </c>
      <c r="E16490" s="81" t="str">
        <v/>
      </c>
      <c r="F16490" s="83">
        <f>IF($E16490="","",IFERROR(VLOOKUP(TRIM(E16490&amp;""),'Référentiel Articles'!$A$2:$F$634,4,FALSE),""))</f>
      </c>
      <c r="G16490" s="84">
        <f>IF($E16490="","",IFERROR(VLOOKUP(TRIM(E16490&amp;""),'Référentiel Articles'!$A$2:$F$634,5,FALSE),""))</f>
      </c>
      <c r="H16490" s="85" t="str">
        <v/>
      </c>
      <c r="I16490" s="84">
        <f>IF($E16490="","",IFERROR(VLOOKUP(TRIM(E16490&amp;""),'Référentiel Articles'!$A$2:$F$634,6,FALSE),""))</f>
      </c>
      <c r="J16490" s="90">
        <f>IF(OR($E16490="",$H16490=""),"",$H16490*$I16490)</f>
      </c>
      <c r="K16490" s="87" t="str">
        <v/>
      </c>
    </row>
    <row r="16491">
      <c r="A16491" s="74" t="str">
        <v/>
      </c>
      <c r="B16491" s="74" t="str">
        <v/>
      </c>
      <c r="C16491" s="75">
        <f>IF($E16491="","",IFERROR(VLOOKUP(TRIM(E16491&amp;""),'Référentiel Articles'!$A$2:$F$634,2,FALSE),""))</f>
      </c>
      <c r="D16491" s="75">
        <f>IF($E16491="","",IFERROR(VLOOKUP(TRIM(E16491&amp;""),'Référentiel Articles'!$A$2:$F$634,3,FALSE),""))</f>
      </c>
      <c r="E16491" s="74" t="str">
        <v/>
      </c>
      <c r="F16491" s="75">
        <f>IF($E16491="","",IFERROR(VLOOKUP(TRIM(E16491&amp;""),'Référentiel Articles'!$A$2:$F$634,4,FALSE),""))</f>
      </c>
      <c r="G16491" s="76">
        <f>IF($E16491="","",IFERROR(VLOOKUP(TRIM(E16491&amp;""),'Référentiel Articles'!$A$2:$F$634,5,FALSE),""))</f>
      </c>
      <c r="H16491" s="77" t="str">
        <v/>
      </c>
      <c r="I16491" s="76">
        <f>IF($E16491="","",IFERROR(VLOOKUP(TRIM(E16491&amp;""),'Référentiel Articles'!$A$2:$F$634,6,FALSE),""))</f>
      </c>
      <c r="J16491" s="78">
        <f>IF(OR($E16491="",$H16491=""),"",$H16491*$I16491)</f>
      </c>
      <c r="K16491" s="79" t="str">
        <v/>
      </c>
    </row>
    <row r="16492">
      <c r="A16492" s="81" t="str">
        <v/>
      </c>
      <c r="B16492" s="81" t="str">
        <v/>
      </c>
      <c r="C16492" s="83">
        <f>IF($E16492="","",IFERROR(VLOOKUP(TRIM(E16492&amp;""),'Référentiel Articles'!$A$2:$F$634,2,FALSE),""))</f>
      </c>
      <c r="D16492" s="83">
        <f>IF($E16492="","",IFERROR(VLOOKUP(TRIM(E16492&amp;""),'Référentiel Articles'!$A$2:$F$634,3,FALSE),""))</f>
      </c>
      <c r="E16492" s="81" t="str">
        <v/>
      </c>
      <c r="F16492" s="83">
        <f>IF($E16492="","",IFERROR(VLOOKUP(TRIM(E16492&amp;""),'Référentiel Articles'!$A$2:$F$634,4,FALSE),""))</f>
      </c>
      <c r="G16492" s="84">
        <f>IF($E16492="","",IFERROR(VLOOKUP(TRIM(E16492&amp;""),'Référentiel Articles'!$A$2:$F$634,5,FALSE),""))</f>
      </c>
      <c r="H16492" s="85" t="str">
        <v/>
      </c>
      <c r="I16492" s="84">
        <f>IF($E16492="","",IFERROR(VLOOKUP(TRIM(E16492&amp;""),'Référentiel Articles'!$A$2:$F$634,6,FALSE),""))</f>
      </c>
      <c r="J16492" s="90">
        <f>IF(OR($E16492="",$H16492=""),"",$H16492*$I16492)</f>
      </c>
      <c r="K16492" s="87" t="str">
        <v/>
      </c>
    </row>
    <row r="16493">
      <c r="A16493" s="74" t="str">
        <v/>
      </c>
      <c r="B16493" s="74" t="str">
        <v/>
      </c>
      <c r="C16493" s="75">
        <f>IF($E16493="","",IFERROR(VLOOKUP(TRIM(E16493&amp;""),'Référentiel Articles'!$A$2:$F$634,2,FALSE),""))</f>
      </c>
      <c r="D16493" s="75">
        <f>IF($E16493="","",IFERROR(VLOOKUP(TRIM(E16493&amp;""),'Référentiel Articles'!$A$2:$F$634,3,FALSE),""))</f>
      </c>
      <c r="E16493" s="74" t="str">
        <v/>
      </c>
      <c r="F16493" s="75">
        <f>IF($E16493="","",IFERROR(VLOOKUP(TRIM(E16493&amp;""),'Référentiel Articles'!$A$2:$F$634,4,FALSE),""))</f>
      </c>
      <c r="G16493" s="76">
        <f>IF($E16493="","",IFERROR(VLOOKUP(TRIM(E16493&amp;""),'Référentiel Articles'!$A$2:$F$634,5,FALSE),""))</f>
      </c>
      <c r="H16493" s="77" t="str">
        <v/>
      </c>
      <c r="I16493" s="76">
        <f>IF($E16493="","",IFERROR(VLOOKUP(TRIM(E16493&amp;""),'Référentiel Articles'!$A$2:$F$634,6,FALSE),""))</f>
      </c>
      <c r="J16493" s="78">
        <f>IF(OR($E16493="",$H16493=""),"",$H16493*$I16493)</f>
      </c>
      <c r="K16493" s="79" t="str">
        <v/>
      </c>
    </row>
    <row r="16494">
      <c r="A16494" s="81" t="str">
        <v/>
      </c>
      <c r="B16494" s="81" t="str">
        <v/>
      </c>
      <c r="C16494" s="83">
        <f>IF($E16494="","",IFERROR(VLOOKUP(TRIM(E16494&amp;""),'Référentiel Articles'!$A$2:$F$634,2,FALSE),""))</f>
      </c>
      <c r="D16494" s="83">
        <f>IF($E16494="","",IFERROR(VLOOKUP(TRIM(E16494&amp;""),'Référentiel Articles'!$A$2:$F$634,3,FALSE),""))</f>
      </c>
      <c r="E16494" s="81" t="str">
        <v/>
      </c>
      <c r="F16494" s="83">
        <f>IF($E16494="","",IFERROR(VLOOKUP(TRIM(E16494&amp;""),'Référentiel Articles'!$A$2:$F$634,4,FALSE),""))</f>
      </c>
      <c r="G16494" s="84">
        <f>IF($E16494="","",IFERROR(VLOOKUP(TRIM(E16494&amp;""),'Référentiel Articles'!$A$2:$F$634,5,FALSE),""))</f>
      </c>
      <c r="H16494" s="85" t="str">
        <v/>
      </c>
      <c r="I16494" s="84">
        <f>IF($E16494="","",IFERROR(VLOOKUP(TRIM(E16494&amp;""),'Référentiel Articles'!$A$2:$F$634,6,FALSE),""))</f>
      </c>
      <c r="J16494" s="90">
        <f>IF(OR($E16494="",$H16494=""),"",$H16494*$I16494)</f>
      </c>
      <c r="K16494" s="87" t="str">
        <v/>
      </c>
    </row>
    <row r="16495">
      <c r="A16495" s="74" t="str">
        <v/>
      </c>
      <c r="B16495" s="74" t="str">
        <v/>
      </c>
      <c r="C16495" s="75">
        <f>IF($E16495="","",IFERROR(VLOOKUP(TRIM(E16495&amp;""),'Référentiel Articles'!$A$2:$F$634,2,FALSE),""))</f>
      </c>
      <c r="D16495" s="75">
        <f>IF($E16495="","",IFERROR(VLOOKUP(TRIM(E16495&amp;""),'Référentiel Articles'!$A$2:$F$634,3,FALSE),""))</f>
      </c>
      <c r="E16495" s="74" t="str">
        <v/>
      </c>
      <c r="F16495" s="75">
        <f>IF($E16495="","",IFERROR(VLOOKUP(TRIM(E16495&amp;""),'Référentiel Articles'!$A$2:$F$634,4,FALSE),""))</f>
      </c>
      <c r="G16495" s="76">
        <f>IF($E16495="","",IFERROR(VLOOKUP(TRIM(E16495&amp;""),'Référentiel Articles'!$A$2:$F$634,5,FALSE),""))</f>
      </c>
      <c r="H16495" s="77" t="str">
        <v/>
      </c>
      <c r="I16495" s="76">
        <f>IF($E16495="","",IFERROR(VLOOKUP(TRIM(E16495&amp;""),'Référentiel Articles'!$A$2:$F$634,6,FALSE),""))</f>
      </c>
      <c r="J16495" s="78">
        <f>IF(OR($E16495="",$H16495=""),"",$H16495*$I16495)</f>
      </c>
      <c r="K16495" s="79" t="str">
        <v/>
      </c>
    </row>
    <row r="16496">
      <c r="A16496" s="81" t="str">
        <v/>
      </c>
      <c r="B16496" s="81" t="str">
        <v/>
      </c>
      <c r="C16496" s="83">
        <f>IF($E16496="","",IFERROR(VLOOKUP(TRIM(E16496&amp;""),'Référentiel Articles'!$A$2:$F$634,2,FALSE),""))</f>
      </c>
      <c r="D16496" s="83">
        <f>IF($E16496="","",IFERROR(VLOOKUP(TRIM(E16496&amp;""),'Référentiel Articles'!$A$2:$F$634,3,FALSE),""))</f>
      </c>
      <c r="E16496" s="81" t="str">
        <v/>
      </c>
      <c r="F16496" s="83">
        <f>IF($E16496="","",IFERROR(VLOOKUP(TRIM(E16496&amp;""),'Référentiel Articles'!$A$2:$F$634,4,FALSE),""))</f>
      </c>
      <c r="G16496" s="84">
        <f>IF($E16496="","",IFERROR(VLOOKUP(TRIM(E16496&amp;""),'Référentiel Articles'!$A$2:$F$634,5,FALSE),""))</f>
      </c>
      <c r="H16496" s="85" t="str">
        <v/>
      </c>
      <c r="I16496" s="84">
        <f>IF($E16496="","",IFERROR(VLOOKUP(TRIM(E16496&amp;""),'Référentiel Articles'!$A$2:$F$634,6,FALSE),""))</f>
      </c>
      <c r="J16496" s="90">
        <f>IF(OR($E16496="",$H16496=""),"",$H16496*$I16496)</f>
      </c>
      <c r="K16496" s="87" t="str">
        <v/>
      </c>
    </row>
    <row r="16497">
      <c r="A16497" s="74" t="str">
        <v/>
      </c>
      <c r="B16497" s="74" t="str">
        <v/>
      </c>
      <c r="C16497" s="75">
        <f>IF($E16497="","",IFERROR(VLOOKUP(TRIM(E16497&amp;""),'Référentiel Articles'!$A$2:$F$634,2,FALSE),""))</f>
      </c>
      <c r="D16497" s="75">
        <f>IF($E16497="","",IFERROR(VLOOKUP(TRIM(E16497&amp;""),'Référentiel Articles'!$A$2:$F$634,3,FALSE),""))</f>
      </c>
      <c r="E16497" s="74" t="str">
        <v/>
      </c>
      <c r="F16497" s="75">
        <f>IF($E16497="","",IFERROR(VLOOKUP(TRIM(E16497&amp;""),'Référentiel Articles'!$A$2:$F$634,4,FALSE),""))</f>
      </c>
      <c r="G16497" s="76">
        <f>IF($E16497="","",IFERROR(VLOOKUP(TRIM(E16497&amp;""),'Référentiel Articles'!$A$2:$F$634,5,FALSE),""))</f>
      </c>
      <c r="H16497" s="77" t="str">
        <v/>
      </c>
      <c r="I16497" s="76">
        <f>IF($E16497="","",IFERROR(VLOOKUP(TRIM(E16497&amp;""),'Référentiel Articles'!$A$2:$F$634,6,FALSE),""))</f>
      </c>
      <c r="J16497" s="78">
        <f>IF(OR($E16497="",$H16497=""),"",$H16497*$I16497)</f>
      </c>
      <c r="K16497" s="79" t="str">
        <v/>
      </c>
    </row>
    <row r="16498">
      <c r="A16498" s="81" t="str">
        <v/>
      </c>
      <c r="B16498" s="81" t="str">
        <v/>
      </c>
      <c r="C16498" s="83">
        <f>IF($E16498="","",IFERROR(VLOOKUP(TRIM(E16498&amp;""),'Référentiel Articles'!$A$2:$F$634,2,FALSE),""))</f>
      </c>
      <c r="D16498" s="83">
        <f>IF($E16498="","",IFERROR(VLOOKUP(TRIM(E16498&amp;""),'Référentiel Articles'!$A$2:$F$634,3,FALSE),""))</f>
      </c>
      <c r="E16498" s="81" t="str">
        <v/>
      </c>
      <c r="F16498" s="83">
        <f>IF($E16498="","",IFERROR(VLOOKUP(TRIM(E16498&amp;""),'Référentiel Articles'!$A$2:$F$634,4,FALSE),""))</f>
      </c>
      <c r="G16498" s="84">
        <f>IF($E16498="","",IFERROR(VLOOKUP(TRIM(E16498&amp;""),'Référentiel Articles'!$A$2:$F$634,5,FALSE),""))</f>
      </c>
      <c r="H16498" s="85" t="str">
        <v/>
      </c>
      <c r="I16498" s="84">
        <f>IF($E16498="","",IFERROR(VLOOKUP(TRIM(E16498&amp;""),'Référentiel Articles'!$A$2:$F$634,6,FALSE),""))</f>
      </c>
      <c r="J16498" s="90">
        <f>IF(OR($E16498="",$H16498=""),"",$H16498*$I16498)</f>
      </c>
      <c r="K16498" s="87" t="str">
        <v/>
      </c>
    </row>
    <row r="16499">
      <c r="A16499" s="74" t="str">
        <v/>
      </c>
      <c r="B16499" s="74" t="str">
        <v/>
      </c>
      <c r="C16499" s="75">
        <f>IF($E16499="","",IFERROR(VLOOKUP(TRIM(E16499&amp;""),'Référentiel Articles'!$A$2:$F$634,2,FALSE),""))</f>
      </c>
      <c r="D16499" s="75">
        <f>IF($E16499="","",IFERROR(VLOOKUP(TRIM(E16499&amp;""),'Référentiel Articles'!$A$2:$F$634,3,FALSE),""))</f>
      </c>
      <c r="E16499" s="74" t="str">
        <v/>
      </c>
      <c r="F16499" s="75">
        <f>IF($E16499="","",IFERROR(VLOOKUP(TRIM(E16499&amp;""),'Référentiel Articles'!$A$2:$F$634,4,FALSE),""))</f>
      </c>
      <c r="G16499" s="76">
        <f>IF($E16499="","",IFERROR(VLOOKUP(TRIM(E16499&amp;""),'Référentiel Articles'!$A$2:$F$634,5,FALSE),""))</f>
      </c>
      <c r="H16499" s="77" t="str">
        <v/>
      </c>
      <c r="I16499" s="76">
        <f>IF($E16499="","",IFERROR(VLOOKUP(TRIM(E16499&amp;""),'Référentiel Articles'!$A$2:$F$634,6,FALSE),""))</f>
      </c>
      <c r="J16499" s="78">
        <f>IF(OR($E16499="",$H16499=""),"",$H16499*$I16499)</f>
      </c>
      <c r="K16499" s="79" t="str">
        <v/>
      </c>
    </row>
    <row r="16500">
      <c r="A16500" s="81" t="str">
        <v/>
      </c>
      <c r="B16500" s="81" t="str">
        <v/>
      </c>
      <c r="C16500" s="83">
        <f>IF($E16500="","",IFERROR(VLOOKUP(TRIM(E16500&amp;""),'Référentiel Articles'!$A$2:$F$634,2,FALSE),""))</f>
      </c>
      <c r="D16500" s="83">
        <f>IF($E16500="","",IFERROR(VLOOKUP(TRIM(E16500&amp;""),'Référentiel Articles'!$A$2:$F$634,3,FALSE),""))</f>
      </c>
      <c r="E16500" s="81" t="str">
        <v/>
      </c>
      <c r="F16500" s="83">
        <f>IF($E16500="","",IFERROR(VLOOKUP(TRIM(E16500&amp;""),'Référentiel Articles'!$A$2:$F$634,4,FALSE),""))</f>
      </c>
      <c r="G16500" s="84">
        <f>IF($E16500="","",IFERROR(VLOOKUP(TRIM(E16500&amp;""),'Référentiel Articles'!$A$2:$F$634,5,FALSE),""))</f>
      </c>
      <c r="H16500" s="85" t="str">
        <v/>
      </c>
      <c r="I16500" s="84">
        <f>IF($E16500="","",IFERROR(VLOOKUP(TRIM(E16500&amp;""),'Référentiel Articles'!$A$2:$F$634,6,FALSE),""))</f>
      </c>
      <c r="J16500" s="90">
        <f>IF(OR($E16500="",$H16500=""),"",$H16500*$I16500)</f>
      </c>
      <c r="K16500" s="87" t="str">
        <v/>
      </c>
    </row>
    <row r="16501">
      <c r="A16501" s="74" t="str">
        <v/>
      </c>
      <c r="B16501" s="74" t="str">
        <v/>
      </c>
      <c r="C16501" s="75">
        <f>IF($E16501="","",IFERROR(VLOOKUP(TRIM(E16501&amp;""),'Référentiel Articles'!$A$2:$F$634,2,FALSE),""))</f>
      </c>
      <c r="D16501" s="75">
        <f>IF($E16501="","",IFERROR(VLOOKUP(TRIM(E16501&amp;""),'Référentiel Articles'!$A$2:$F$634,3,FALSE),""))</f>
      </c>
      <c r="E16501" s="74" t="str">
        <v/>
      </c>
      <c r="F16501" s="75">
        <f>IF($E16501="","",IFERROR(VLOOKUP(TRIM(E16501&amp;""),'Référentiel Articles'!$A$2:$F$634,4,FALSE),""))</f>
      </c>
      <c r="G16501" s="76">
        <f>IF($E16501="","",IFERROR(VLOOKUP(TRIM(E16501&amp;""),'Référentiel Articles'!$A$2:$F$634,5,FALSE),""))</f>
      </c>
      <c r="H16501" s="77" t="str">
        <v/>
      </c>
      <c r="I16501" s="76">
        <f>IF($E16501="","",IFERROR(VLOOKUP(TRIM(E16501&amp;""),'Référentiel Articles'!$A$2:$F$634,6,FALSE),""))</f>
      </c>
      <c r="J16501" s="78">
        <f>IF(OR($E16501="",$H16501=""),"",$H16501*$I16501)</f>
      </c>
      <c r="K16501" s="79" t="str">
        <v/>
      </c>
    </row>
    <row r="16502">
      <c r="A16502" s="81" t="str">
        <v/>
      </c>
      <c r="B16502" s="81" t="str">
        <v/>
      </c>
      <c r="C16502" s="83">
        <f>IF($E16502="","",IFERROR(VLOOKUP(TRIM(E16502&amp;""),'Référentiel Articles'!$A$2:$F$634,2,FALSE),""))</f>
      </c>
      <c r="D16502" s="83">
        <f>IF($E16502="","",IFERROR(VLOOKUP(TRIM(E16502&amp;""),'Référentiel Articles'!$A$2:$F$634,3,FALSE),""))</f>
      </c>
      <c r="E16502" s="81" t="str">
        <v/>
      </c>
      <c r="F16502" s="83">
        <f>IF($E16502="","",IFERROR(VLOOKUP(TRIM(E16502&amp;""),'Référentiel Articles'!$A$2:$F$634,4,FALSE),""))</f>
      </c>
      <c r="G16502" s="84">
        <f>IF($E16502="","",IFERROR(VLOOKUP(TRIM(E16502&amp;""),'Référentiel Articles'!$A$2:$F$634,5,FALSE),""))</f>
      </c>
      <c r="H16502" s="85" t="str">
        <v/>
      </c>
      <c r="I16502" s="84">
        <f>IF($E16502="","",IFERROR(VLOOKUP(TRIM(E16502&amp;""),'Référentiel Articles'!$A$2:$F$634,6,FALSE),""))</f>
      </c>
      <c r="J16502" s="90">
        <f>IF(OR($E16502="",$H16502=""),"",$H16502*$I16502)</f>
      </c>
      <c r="K16502" s="87" t="str">
        <v/>
      </c>
    </row>
    <row r="16503">
      <c r="A16503" s="74" t="str">
        <v/>
      </c>
      <c r="B16503" s="74" t="str">
        <v/>
      </c>
      <c r="C16503" s="75">
        <f>IF($E16503="","",IFERROR(VLOOKUP(TRIM(E16503&amp;""),'Référentiel Articles'!$A$2:$F$634,2,FALSE),""))</f>
      </c>
      <c r="D16503" s="75">
        <f>IF($E16503="","",IFERROR(VLOOKUP(TRIM(E16503&amp;""),'Référentiel Articles'!$A$2:$F$634,3,FALSE),""))</f>
      </c>
      <c r="E16503" s="74" t="str">
        <v/>
      </c>
      <c r="F16503" s="75">
        <f>IF($E16503="","",IFERROR(VLOOKUP(TRIM(E16503&amp;""),'Référentiel Articles'!$A$2:$F$634,4,FALSE),""))</f>
      </c>
      <c r="G16503" s="76">
        <f>IF($E16503="","",IFERROR(VLOOKUP(TRIM(E16503&amp;""),'Référentiel Articles'!$A$2:$F$634,5,FALSE),""))</f>
      </c>
      <c r="H16503" s="77" t="str">
        <v/>
      </c>
      <c r="I16503" s="76">
        <f>IF($E16503="","",IFERROR(VLOOKUP(TRIM(E16503&amp;""),'Référentiel Articles'!$A$2:$F$634,6,FALSE),""))</f>
      </c>
      <c r="J16503" s="78">
        <f>IF(OR($E16503="",$H16503=""),"",$H16503*$I16503)</f>
      </c>
      <c r="K16503" s="79" t="str">
        <v/>
      </c>
    </row>
    <row r="16504">
      <c r="A16504" s="81" t="str">
        <v/>
      </c>
      <c r="B16504" s="81" t="str">
        <v/>
      </c>
      <c r="C16504" s="83">
        <f>IF($E16504="","",IFERROR(VLOOKUP(TRIM(E16504&amp;""),'Référentiel Articles'!$A$2:$F$634,2,FALSE),""))</f>
      </c>
      <c r="D16504" s="83">
        <f>IF($E16504="","",IFERROR(VLOOKUP(TRIM(E16504&amp;""),'Référentiel Articles'!$A$2:$F$634,3,FALSE),""))</f>
      </c>
      <c r="E16504" s="81" t="str">
        <v/>
      </c>
      <c r="F16504" s="83">
        <f>IF($E16504="","",IFERROR(VLOOKUP(TRIM(E16504&amp;""),'Référentiel Articles'!$A$2:$F$634,4,FALSE),""))</f>
      </c>
      <c r="G16504" s="84">
        <f>IF($E16504="","",IFERROR(VLOOKUP(TRIM(E16504&amp;""),'Référentiel Articles'!$A$2:$F$634,5,FALSE),""))</f>
      </c>
      <c r="H16504" s="85" t="str">
        <v/>
      </c>
      <c r="I16504" s="84">
        <f>IF($E16504="","",IFERROR(VLOOKUP(TRIM(E16504&amp;""),'Référentiel Articles'!$A$2:$F$634,6,FALSE),""))</f>
      </c>
      <c r="J16504" s="90">
        <f>IF(OR($E16504="",$H16504=""),"",$H16504*$I16504)</f>
      </c>
      <c r="K16504" s="87" t="str">
        <v/>
      </c>
    </row>
    <row r="16505">
      <c r="A16505" s="74" t="str">
        <v/>
      </c>
      <c r="B16505" s="74" t="str">
        <v/>
      </c>
      <c r="C16505" s="75">
        <f>IF($E16505="","",IFERROR(VLOOKUP(TRIM(E16505&amp;""),'Référentiel Articles'!$A$2:$F$634,2,FALSE),""))</f>
      </c>
      <c r="D16505" s="75">
        <f>IF($E16505="","",IFERROR(VLOOKUP(TRIM(E16505&amp;""),'Référentiel Articles'!$A$2:$F$634,3,FALSE),""))</f>
      </c>
      <c r="E16505" s="74" t="str">
        <v/>
      </c>
      <c r="F16505" s="75">
        <f>IF($E16505="","",IFERROR(VLOOKUP(TRIM(E16505&amp;""),'Référentiel Articles'!$A$2:$F$634,4,FALSE),""))</f>
      </c>
      <c r="G16505" s="76">
        <f>IF($E16505="","",IFERROR(VLOOKUP(TRIM(E16505&amp;""),'Référentiel Articles'!$A$2:$F$634,5,FALSE),""))</f>
      </c>
      <c r="H16505" s="77" t="str">
        <v/>
      </c>
      <c r="I16505" s="76">
        <f>IF($E16505="","",IFERROR(VLOOKUP(TRIM(E16505&amp;""),'Référentiel Articles'!$A$2:$F$634,6,FALSE),""))</f>
      </c>
      <c r="J16505" s="78">
        <f>IF(OR($E16505="",$H16505=""),"",$H16505*$I16505)</f>
      </c>
      <c r="K16505" s="79" t="str">
        <v/>
      </c>
    </row>
    <row r="16506">
      <c r="A16506" s="81" t="str">
        <v/>
      </c>
      <c r="B16506" s="81" t="str">
        <v/>
      </c>
      <c r="C16506" s="83">
        <f>IF($E16506="","",IFERROR(VLOOKUP(TRIM(E16506&amp;""),'Référentiel Articles'!$A$2:$F$634,2,FALSE),""))</f>
      </c>
      <c r="D16506" s="83">
        <f>IF($E16506="","",IFERROR(VLOOKUP(TRIM(E16506&amp;""),'Référentiel Articles'!$A$2:$F$634,3,FALSE),""))</f>
      </c>
      <c r="E16506" s="81" t="str">
        <v/>
      </c>
      <c r="F16506" s="83">
        <f>IF($E16506="","",IFERROR(VLOOKUP(TRIM(E16506&amp;""),'Référentiel Articles'!$A$2:$F$634,4,FALSE),""))</f>
      </c>
      <c r="G16506" s="84">
        <f>IF($E16506="","",IFERROR(VLOOKUP(TRIM(E16506&amp;""),'Référentiel Articles'!$A$2:$F$634,5,FALSE),""))</f>
      </c>
      <c r="H16506" s="85" t="str">
        <v/>
      </c>
      <c r="I16506" s="84">
        <f>IF($E16506="","",IFERROR(VLOOKUP(TRIM(E16506&amp;""),'Référentiel Articles'!$A$2:$F$634,6,FALSE),""))</f>
      </c>
      <c r="J16506" s="90">
        <f>IF(OR($E16506="",$H16506=""),"",$H16506*$I16506)</f>
      </c>
      <c r="K16506" s="87" t="str">
        <v/>
      </c>
    </row>
    <row r="16507">
      <c r="A16507" s="74" t="str">
        <v/>
      </c>
      <c r="B16507" s="74" t="str">
        <v/>
      </c>
      <c r="C16507" s="75">
        <f>IF($E16507="","",IFERROR(VLOOKUP(TRIM(E16507&amp;""),'Référentiel Articles'!$A$2:$F$634,2,FALSE),""))</f>
      </c>
      <c r="D16507" s="75">
        <f>IF($E16507="","",IFERROR(VLOOKUP(TRIM(E16507&amp;""),'Référentiel Articles'!$A$2:$F$634,3,FALSE),""))</f>
      </c>
      <c r="E16507" s="74" t="str">
        <v/>
      </c>
      <c r="F16507" s="75">
        <f>IF($E16507="","",IFERROR(VLOOKUP(TRIM(E16507&amp;""),'Référentiel Articles'!$A$2:$F$634,4,FALSE),""))</f>
      </c>
      <c r="G16507" s="76">
        <f>IF($E16507="","",IFERROR(VLOOKUP(TRIM(E16507&amp;""),'Référentiel Articles'!$A$2:$F$634,5,FALSE),""))</f>
      </c>
      <c r="H16507" s="77" t="str">
        <v/>
      </c>
      <c r="I16507" s="76">
        <f>IF($E16507="","",IFERROR(VLOOKUP(TRIM(E16507&amp;""),'Référentiel Articles'!$A$2:$F$634,6,FALSE),""))</f>
      </c>
      <c r="J16507" s="78">
        <f>IF(OR($E16507="",$H16507=""),"",$H16507*$I16507)</f>
      </c>
      <c r="K16507" s="79" t="str">
        <v/>
      </c>
    </row>
    <row r="16508">
      <c r="A16508" s="81" t="str">
        <v/>
      </c>
      <c r="B16508" s="81" t="str">
        <v/>
      </c>
      <c r="C16508" s="83">
        <f>IF($E16508="","",IFERROR(VLOOKUP(TRIM(E16508&amp;""),'Référentiel Articles'!$A$2:$F$634,2,FALSE),""))</f>
      </c>
      <c r="D16508" s="83">
        <f>IF($E16508="","",IFERROR(VLOOKUP(TRIM(E16508&amp;""),'Référentiel Articles'!$A$2:$F$634,3,FALSE),""))</f>
      </c>
      <c r="E16508" s="81" t="str">
        <v/>
      </c>
      <c r="F16508" s="83">
        <f>IF($E16508="","",IFERROR(VLOOKUP(TRIM(E16508&amp;""),'Référentiel Articles'!$A$2:$F$634,4,FALSE),""))</f>
      </c>
      <c r="G16508" s="84">
        <f>IF($E16508="","",IFERROR(VLOOKUP(TRIM(E16508&amp;""),'Référentiel Articles'!$A$2:$F$634,5,FALSE),""))</f>
      </c>
      <c r="H16508" s="85" t="str">
        <v/>
      </c>
      <c r="I16508" s="84">
        <f>IF($E16508="","",IFERROR(VLOOKUP(TRIM(E16508&amp;""),'Référentiel Articles'!$A$2:$F$634,6,FALSE),""))</f>
      </c>
      <c r="J16508" s="90">
        <f>IF(OR($E16508="",$H16508=""),"",$H16508*$I16508)</f>
      </c>
      <c r="K16508" s="87" t="str">
        <v/>
      </c>
    </row>
    <row r="16509">
      <c r="A16509" s="74" t="str">
        <v/>
      </c>
      <c r="B16509" s="74" t="str">
        <v/>
      </c>
      <c r="C16509" s="75">
        <f>IF($E16509="","",IFERROR(VLOOKUP(TRIM(E16509&amp;""),'Référentiel Articles'!$A$2:$F$634,2,FALSE),""))</f>
      </c>
      <c r="D16509" s="75">
        <f>IF($E16509="","",IFERROR(VLOOKUP(TRIM(E16509&amp;""),'Référentiel Articles'!$A$2:$F$634,3,FALSE),""))</f>
      </c>
      <c r="E16509" s="74" t="str">
        <v/>
      </c>
      <c r="F16509" s="75">
        <f>IF($E16509="","",IFERROR(VLOOKUP(TRIM(E16509&amp;""),'Référentiel Articles'!$A$2:$F$634,4,FALSE),""))</f>
      </c>
      <c r="G16509" s="76">
        <f>IF($E16509="","",IFERROR(VLOOKUP(TRIM(E16509&amp;""),'Référentiel Articles'!$A$2:$F$634,5,FALSE),""))</f>
      </c>
      <c r="H16509" s="77" t="str">
        <v/>
      </c>
      <c r="I16509" s="76">
        <f>IF($E16509="","",IFERROR(VLOOKUP(TRIM(E16509&amp;""),'Référentiel Articles'!$A$2:$F$634,6,FALSE),""))</f>
      </c>
      <c r="J16509" s="78">
        <f>IF(OR($E16509="",$H16509=""),"",$H16509*$I16509)</f>
      </c>
      <c r="K16509" s="79" t="str">
        <v/>
      </c>
    </row>
    <row r="16510">
      <c r="A16510" s="81" t="str">
        <v/>
      </c>
      <c r="B16510" s="81" t="str">
        <v/>
      </c>
      <c r="C16510" s="83">
        <f>IF($E16510="","",IFERROR(VLOOKUP(TRIM(E16510&amp;""),'Référentiel Articles'!$A$2:$F$634,2,FALSE),""))</f>
      </c>
      <c r="D16510" s="83">
        <f>IF($E16510="","",IFERROR(VLOOKUP(TRIM(E16510&amp;""),'Référentiel Articles'!$A$2:$F$634,3,FALSE),""))</f>
      </c>
      <c r="E16510" s="81" t="str">
        <v/>
      </c>
      <c r="F16510" s="83">
        <f>IF($E16510="","",IFERROR(VLOOKUP(TRIM(E16510&amp;""),'Référentiel Articles'!$A$2:$F$634,4,FALSE),""))</f>
      </c>
      <c r="G16510" s="84">
        <f>IF($E16510="","",IFERROR(VLOOKUP(TRIM(E16510&amp;""),'Référentiel Articles'!$A$2:$F$634,5,FALSE),""))</f>
      </c>
      <c r="H16510" s="85" t="str">
        <v/>
      </c>
      <c r="I16510" s="84">
        <f>IF($E16510="","",IFERROR(VLOOKUP(TRIM(E16510&amp;""),'Référentiel Articles'!$A$2:$F$634,6,FALSE),""))</f>
      </c>
      <c r="J16510" s="90">
        <f>IF(OR($E16510="",$H16510=""),"",$H16510*$I16510)</f>
      </c>
      <c r="K16510" s="87" t="str">
        <v/>
      </c>
    </row>
    <row r="16511">
      <c r="A16511" s="74" t="str">
        <v/>
      </c>
      <c r="B16511" s="74" t="str">
        <v/>
      </c>
      <c r="C16511" s="75">
        <f>IF($E16511="","",IFERROR(VLOOKUP(TRIM(E16511&amp;""),'Référentiel Articles'!$A$2:$F$634,2,FALSE),""))</f>
      </c>
      <c r="D16511" s="75">
        <f>IF($E16511="","",IFERROR(VLOOKUP(TRIM(E16511&amp;""),'Référentiel Articles'!$A$2:$F$634,3,FALSE),""))</f>
      </c>
      <c r="E16511" s="74" t="str">
        <v/>
      </c>
      <c r="F16511" s="75">
        <f>IF($E16511="","",IFERROR(VLOOKUP(TRIM(E16511&amp;""),'Référentiel Articles'!$A$2:$F$634,4,FALSE),""))</f>
      </c>
      <c r="G16511" s="76">
        <f>IF($E16511="","",IFERROR(VLOOKUP(TRIM(E16511&amp;""),'Référentiel Articles'!$A$2:$F$634,5,FALSE),""))</f>
      </c>
      <c r="H16511" s="77" t="str">
        <v/>
      </c>
      <c r="I16511" s="76">
        <f>IF($E16511="","",IFERROR(VLOOKUP(TRIM(E16511&amp;""),'Référentiel Articles'!$A$2:$F$634,6,FALSE),""))</f>
      </c>
      <c r="J16511" s="78">
        <f>IF(OR($E16511="",$H16511=""),"",$H16511*$I16511)</f>
      </c>
      <c r="K16511" s="79" t="str">
        <v/>
      </c>
    </row>
    <row r="16512">
      <c r="A16512" s="81" t="str">
        <v/>
      </c>
      <c r="B16512" s="81" t="str">
        <v/>
      </c>
      <c r="C16512" s="83">
        <f>IF($E16512="","",IFERROR(VLOOKUP(TRIM(E16512&amp;""),'Référentiel Articles'!$A$2:$F$634,2,FALSE),""))</f>
      </c>
      <c r="D16512" s="83">
        <f>IF($E16512="","",IFERROR(VLOOKUP(TRIM(E16512&amp;""),'Référentiel Articles'!$A$2:$F$634,3,FALSE),""))</f>
      </c>
      <c r="E16512" s="81" t="str">
        <v/>
      </c>
      <c r="F16512" s="83">
        <f>IF($E16512="","",IFERROR(VLOOKUP(TRIM(E16512&amp;""),'Référentiel Articles'!$A$2:$F$634,4,FALSE),""))</f>
      </c>
      <c r="G16512" s="84">
        <f>IF($E16512="","",IFERROR(VLOOKUP(TRIM(E16512&amp;""),'Référentiel Articles'!$A$2:$F$634,5,FALSE),""))</f>
      </c>
      <c r="H16512" s="85" t="str">
        <v/>
      </c>
      <c r="I16512" s="84">
        <f>IF($E16512="","",IFERROR(VLOOKUP(TRIM(E16512&amp;""),'Référentiel Articles'!$A$2:$F$634,6,FALSE),""))</f>
      </c>
      <c r="J16512" s="90">
        <f>IF(OR($E16512="",$H16512=""),"",$H16512*$I16512)</f>
      </c>
      <c r="K16512" s="87" t="str">
        <v/>
      </c>
    </row>
    <row r="16513">
      <c r="A16513" s="74" t="str">
        <v/>
      </c>
      <c r="B16513" s="74" t="str">
        <v/>
      </c>
      <c r="C16513" s="75">
        <f>IF($E16513="","",IFERROR(VLOOKUP(TRIM(E16513&amp;""),'Référentiel Articles'!$A$2:$F$634,2,FALSE),""))</f>
      </c>
      <c r="D16513" s="75">
        <f>IF($E16513="","",IFERROR(VLOOKUP(TRIM(E16513&amp;""),'Référentiel Articles'!$A$2:$F$634,3,FALSE),""))</f>
      </c>
      <c r="E16513" s="74" t="str">
        <v/>
      </c>
      <c r="F16513" s="75">
        <f>IF($E16513="","",IFERROR(VLOOKUP(TRIM(E16513&amp;""),'Référentiel Articles'!$A$2:$F$634,4,FALSE),""))</f>
      </c>
      <c r="G16513" s="76">
        <f>IF($E16513="","",IFERROR(VLOOKUP(TRIM(E16513&amp;""),'Référentiel Articles'!$A$2:$F$634,5,FALSE),""))</f>
      </c>
      <c r="H16513" s="77" t="str">
        <v/>
      </c>
      <c r="I16513" s="76">
        <f>IF($E16513="","",IFERROR(VLOOKUP(TRIM(E16513&amp;""),'Référentiel Articles'!$A$2:$F$634,6,FALSE),""))</f>
      </c>
      <c r="J16513" s="78">
        <f>IF(OR($E16513="",$H16513=""),"",$H16513*$I16513)</f>
      </c>
      <c r="K16513" s="79" t="str">
        <v/>
      </c>
    </row>
    <row r="16514">
      <c r="A16514" s="81" t="str">
        <v/>
      </c>
      <c r="B16514" s="81" t="str">
        <v/>
      </c>
      <c r="C16514" s="83">
        <f>IF($E16514="","",IFERROR(VLOOKUP(TRIM(E16514&amp;""),'Référentiel Articles'!$A$2:$F$634,2,FALSE),""))</f>
      </c>
      <c r="D16514" s="83">
        <f>IF($E16514="","",IFERROR(VLOOKUP(TRIM(E16514&amp;""),'Référentiel Articles'!$A$2:$F$634,3,FALSE),""))</f>
      </c>
      <c r="E16514" s="81" t="str">
        <v/>
      </c>
      <c r="F16514" s="83">
        <f>IF($E16514="","",IFERROR(VLOOKUP(TRIM(E16514&amp;""),'Référentiel Articles'!$A$2:$F$634,4,FALSE),""))</f>
      </c>
      <c r="G16514" s="84">
        <f>IF($E16514="","",IFERROR(VLOOKUP(TRIM(E16514&amp;""),'Référentiel Articles'!$A$2:$F$634,5,FALSE),""))</f>
      </c>
      <c r="H16514" s="85" t="str">
        <v/>
      </c>
      <c r="I16514" s="84">
        <f>IF($E16514="","",IFERROR(VLOOKUP(TRIM(E16514&amp;""),'Référentiel Articles'!$A$2:$F$634,6,FALSE),""))</f>
      </c>
      <c r="J16514" s="90">
        <f>IF(OR($E16514="",$H16514=""),"",$H16514*$I16514)</f>
      </c>
      <c r="K16514" s="87" t="str">
        <v/>
      </c>
    </row>
    <row r="16515">
      <c r="A16515" s="74" t="str">
        <v/>
      </c>
      <c r="B16515" s="74" t="str">
        <v/>
      </c>
      <c r="C16515" s="75">
        <f>IF($E16515="","",IFERROR(VLOOKUP(TRIM(E16515&amp;""),'Référentiel Articles'!$A$2:$F$634,2,FALSE),""))</f>
      </c>
      <c r="D16515" s="75">
        <f>IF($E16515="","",IFERROR(VLOOKUP(TRIM(E16515&amp;""),'Référentiel Articles'!$A$2:$F$634,3,FALSE),""))</f>
      </c>
      <c r="E16515" s="74" t="str">
        <v/>
      </c>
      <c r="F16515" s="75">
        <f>IF($E16515="","",IFERROR(VLOOKUP(TRIM(E16515&amp;""),'Référentiel Articles'!$A$2:$F$634,4,FALSE),""))</f>
      </c>
      <c r="G16515" s="76">
        <f>IF($E16515="","",IFERROR(VLOOKUP(TRIM(E16515&amp;""),'Référentiel Articles'!$A$2:$F$634,5,FALSE),""))</f>
      </c>
      <c r="H16515" s="77" t="str">
        <v/>
      </c>
      <c r="I16515" s="76">
        <f>IF($E16515="","",IFERROR(VLOOKUP(TRIM(E16515&amp;""),'Référentiel Articles'!$A$2:$F$634,6,FALSE),""))</f>
      </c>
      <c r="J16515" s="78">
        <f>IF(OR($E16515="",$H16515=""),"",$H16515*$I16515)</f>
      </c>
      <c r="K16515" s="79" t="str">
        <v/>
      </c>
    </row>
    <row r="16516">
      <c r="A16516" s="81" t="str">
        <v/>
      </c>
      <c r="B16516" s="81" t="str">
        <v/>
      </c>
      <c r="C16516" s="83">
        <f>IF($E16516="","",IFERROR(VLOOKUP(TRIM(E16516&amp;""),'Référentiel Articles'!$A$2:$F$634,2,FALSE),""))</f>
      </c>
      <c r="D16516" s="83">
        <f>IF($E16516="","",IFERROR(VLOOKUP(TRIM(E16516&amp;""),'Référentiel Articles'!$A$2:$F$634,3,FALSE),""))</f>
      </c>
      <c r="E16516" s="81" t="str">
        <v/>
      </c>
      <c r="F16516" s="83">
        <f>IF($E16516="","",IFERROR(VLOOKUP(TRIM(E16516&amp;""),'Référentiel Articles'!$A$2:$F$634,4,FALSE),""))</f>
      </c>
      <c r="G16516" s="84">
        <f>IF($E16516="","",IFERROR(VLOOKUP(TRIM(E16516&amp;""),'Référentiel Articles'!$A$2:$F$634,5,FALSE),""))</f>
      </c>
      <c r="H16516" s="85" t="str">
        <v/>
      </c>
      <c r="I16516" s="84">
        <f>IF($E16516="","",IFERROR(VLOOKUP(TRIM(E16516&amp;""),'Référentiel Articles'!$A$2:$F$634,6,FALSE),""))</f>
      </c>
      <c r="J16516" s="90">
        <f>IF(OR($E16516="",$H16516=""),"",$H16516*$I16516)</f>
      </c>
      <c r="K16516" s="87" t="str">
        <v/>
      </c>
    </row>
    <row r="16517">
      <c r="A16517" s="74" t="str">
        <v/>
      </c>
      <c r="B16517" s="74" t="str">
        <v/>
      </c>
      <c r="C16517" s="75">
        <f>IF($E16517="","",IFERROR(VLOOKUP(TRIM(E16517&amp;""),'Référentiel Articles'!$A$2:$F$634,2,FALSE),""))</f>
      </c>
      <c r="D16517" s="75">
        <f>IF($E16517="","",IFERROR(VLOOKUP(TRIM(E16517&amp;""),'Référentiel Articles'!$A$2:$F$634,3,FALSE),""))</f>
      </c>
      <c r="E16517" s="74" t="str">
        <v/>
      </c>
      <c r="F16517" s="75">
        <f>IF($E16517="","",IFERROR(VLOOKUP(TRIM(E16517&amp;""),'Référentiel Articles'!$A$2:$F$634,4,FALSE),""))</f>
      </c>
      <c r="G16517" s="76">
        <f>IF($E16517="","",IFERROR(VLOOKUP(TRIM(E16517&amp;""),'Référentiel Articles'!$A$2:$F$634,5,FALSE),""))</f>
      </c>
      <c r="H16517" s="77" t="str">
        <v/>
      </c>
      <c r="I16517" s="76">
        <f>IF($E16517="","",IFERROR(VLOOKUP(TRIM(E16517&amp;""),'Référentiel Articles'!$A$2:$F$634,6,FALSE),""))</f>
      </c>
      <c r="J16517" s="78">
        <f>IF(OR($E16517="",$H16517=""),"",$H16517*$I16517)</f>
      </c>
      <c r="K16517" s="79" t="str">
        <v/>
      </c>
    </row>
    <row r="16518">
      <c r="A16518" s="81" t="str">
        <v/>
      </c>
      <c r="B16518" s="81" t="str">
        <v/>
      </c>
      <c r="C16518" s="83">
        <f>IF($E16518="","",IFERROR(VLOOKUP(TRIM(E16518&amp;""),'Référentiel Articles'!$A$2:$F$634,2,FALSE),""))</f>
      </c>
      <c r="D16518" s="83">
        <f>IF($E16518="","",IFERROR(VLOOKUP(TRIM(E16518&amp;""),'Référentiel Articles'!$A$2:$F$634,3,FALSE),""))</f>
      </c>
      <c r="E16518" s="81" t="str">
        <v/>
      </c>
      <c r="F16518" s="83">
        <f>IF($E16518="","",IFERROR(VLOOKUP(TRIM(E16518&amp;""),'Référentiel Articles'!$A$2:$F$634,4,FALSE),""))</f>
      </c>
      <c r="G16518" s="84">
        <f>IF($E16518="","",IFERROR(VLOOKUP(TRIM(E16518&amp;""),'Référentiel Articles'!$A$2:$F$634,5,FALSE),""))</f>
      </c>
      <c r="H16518" s="85" t="str">
        <v/>
      </c>
      <c r="I16518" s="84">
        <f>IF($E16518="","",IFERROR(VLOOKUP(TRIM(E16518&amp;""),'Référentiel Articles'!$A$2:$F$634,6,FALSE),""))</f>
      </c>
      <c r="J16518" s="90">
        <f>IF(OR($E16518="",$H16518=""),"",$H16518*$I16518)</f>
      </c>
      <c r="K16518" s="87" t="str">
        <v/>
      </c>
    </row>
    <row r="16519">
      <c r="A16519" s="74" t="str">
        <v/>
      </c>
      <c r="B16519" s="74" t="str">
        <v/>
      </c>
      <c r="C16519" s="75">
        <f>IF($E16519="","",IFERROR(VLOOKUP(TRIM(E16519&amp;""),'Référentiel Articles'!$A$2:$F$634,2,FALSE),""))</f>
      </c>
      <c r="D16519" s="75">
        <f>IF($E16519="","",IFERROR(VLOOKUP(TRIM(E16519&amp;""),'Référentiel Articles'!$A$2:$F$634,3,FALSE),""))</f>
      </c>
      <c r="E16519" s="74" t="str">
        <v/>
      </c>
      <c r="F16519" s="75">
        <f>IF($E16519="","",IFERROR(VLOOKUP(TRIM(E16519&amp;""),'Référentiel Articles'!$A$2:$F$634,4,FALSE),""))</f>
      </c>
      <c r="G16519" s="76">
        <f>IF($E16519="","",IFERROR(VLOOKUP(TRIM(E16519&amp;""),'Référentiel Articles'!$A$2:$F$634,5,FALSE),""))</f>
      </c>
      <c r="H16519" s="77" t="str">
        <v/>
      </c>
      <c r="I16519" s="76">
        <f>IF($E16519="","",IFERROR(VLOOKUP(TRIM(E16519&amp;""),'Référentiel Articles'!$A$2:$F$634,6,FALSE),""))</f>
      </c>
      <c r="J16519" s="78">
        <f>IF(OR($E16519="",$H16519=""),"",$H16519*$I16519)</f>
      </c>
      <c r="K16519" s="79" t="str">
        <v/>
      </c>
    </row>
    <row r="16520">
      <c r="A16520" s="81" t="str">
        <v/>
      </c>
      <c r="B16520" s="81" t="str">
        <v/>
      </c>
      <c r="C16520" s="83">
        <f>IF($E16520="","",IFERROR(VLOOKUP(TRIM(E16520&amp;""),'Référentiel Articles'!$A$2:$F$634,2,FALSE),""))</f>
      </c>
      <c r="D16520" s="83">
        <f>IF($E16520="","",IFERROR(VLOOKUP(TRIM(E16520&amp;""),'Référentiel Articles'!$A$2:$F$634,3,FALSE),""))</f>
      </c>
      <c r="E16520" s="81" t="str">
        <v/>
      </c>
      <c r="F16520" s="83">
        <f>IF($E16520="","",IFERROR(VLOOKUP(TRIM(E16520&amp;""),'Référentiel Articles'!$A$2:$F$634,4,FALSE),""))</f>
      </c>
      <c r="G16520" s="84">
        <f>IF($E16520="","",IFERROR(VLOOKUP(TRIM(E16520&amp;""),'Référentiel Articles'!$A$2:$F$634,5,FALSE),""))</f>
      </c>
      <c r="H16520" s="85" t="str">
        <v/>
      </c>
      <c r="I16520" s="84">
        <f>IF($E16520="","",IFERROR(VLOOKUP(TRIM(E16520&amp;""),'Référentiel Articles'!$A$2:$F$634,6,FALSE),""))</f>
      </c>
      <c r="J16520" s="90">
        <f>IF(OR($E16520="",$H16520=""),"",$H16520*$I16520)</f>
      </c>
      <c r="K16520" s="87" t="str">
        <v/>
      </c>
    </row>
    <row r="16521">
      <c r="A16521" s="74" t="str">
        <v/>
      </c>
      <c r="B16521" s="74" t="str">
        <v/>
      </c>
      <c r="C16521" s="75">
        <f>IF($E16521="","",IFERROR(VLOOKUP(TRIM(E16521&amp;""),'Référentiel Articles'!$A$2:$F$634,2,FALSE),""))</f>
      </c>
      <c r="D16521" s="75">
        <f>IF($E16521="","",IFERROR(VLOOKUP(TRIM(E16521&amp;""),'Référentiel Articles'!$A$2:$F$634,3,FALSE),""))</f>
      </c>
      <c r="E16521" s="74" t="str">
        <v/>
      </c>
      <c r="F16521" s="75">
        <f>IF($E16521="","",IFERROR(VLOOKUP(TRIM(E16521&amp;""),'Référentiel Articles'!$A$2:$F$634,4,FALSE),""))</f>
      </c>
      <c r="G16521" s="76">
        <f>IF($E16521="","",IFERROR(VLOOKUP(TRIM(E16521&amp;""),'Référentiel Articles'!$A$2:$F$634,5,FALSE),""))</f>
      </c>
      <c r="H16521" s="77" t="str">
        <v/>
      </c>
      <c r="I16521" s="76">
        <f>IF($E16521="","",IFERROR(VLOOKUP(TRIM(E16521&amp;""),'Référentiel Articles'!$A$2:$F$634,6,FALSE),""))</f>
      </c>
      <c r="J16521" s="78">
        <f>IF(OR($E16521="",$H16521=""),"",$H16521*$I16521)</f>
      </c>
      <c r="K16521" s="79" t="str">
        <v/>
      </c>
    </row>
    <row r="16522">
      <c r="A16522" s="81" t="str">
        <v/>
      </c>
      <c r="B16522" s="81" t="str">
        <v/>
      </c>
      <c r="C16522" s="83">
        <f>IF($E16522="","",IFERROR(VLOOKUP(TRIM(E16522&amp;""),'Référentiel Articles'!$A$2:$F$634,2,FALSE),""))</f>
      </c>
      <c r="D16522" s="83">
        <f>IF($E16522="","",IFERROR(VLOOKUP(TRIM(E16522&amp;""),'Référentiel Articles'!$A$2:$F$634,3,FALSE),""))</f>
      </c>
      <c r="E16522" s="81" t="str">
        <v/>
      </c>
      <c r="F16522" s="83">
        <f>IF($E16522="","",IFERROR(VLOOKUP(TRIM(E16522&amp;""),'Référentiel Articles'!$A$2:$F$634,4,FALSE),""))</f>
      </c>
      <c r="G16522" s="84">
        <f>IF($E16522="","",IFERROR(VLOOKUP(TRIM(E16522&amp;""),'Référentiel Articles'!$A$2:$F$634,5,FALSE),""))</f>
      </c>
      <c r="H16522" s="85" t="str">
        <v/>
      </c>
      <c r="I16522" s="84">
        <f>IF($E16522="","",IFERROR(VLOOKUP(TRIM(E16522&amp;""),'Référentiel Articles'!$A$2:$F$634,6,FALSE),""))</f>
      </c>
      <c r="J16522" s="90">
        <f>IF(OR($E16522="",$H16522=""),"",$H16522*$I16522)</f>
      </c>
      <c r="K16522" s="87" t="str">
        <v/>
      </c>
    </row>
    <row r="16523">
      <c r="A16523" s="74" t="str">
        <v/>
      </c>
      <c r="B16523" s="74" t="str">
        <v/>
      </c>
      <c r="C16523" s="75">
        <f>IF($E16523="","",IFERROR(VLOOKUP(TRIM(E16523&amp;""),'Référentiel Articles'!$A$2:$F$634,2,FALSE),""))</f>
      </c>
      <c r="D16523" s="75">
        <f>IF($E16523="","",IFERROR(VLOOKUP(TRIM(E16523&amp;""),'Référentiel Articles'!$A$2:$F$634,3,FALSE),""))</f>
      </c>
      <c r="E16523" s="74" t="str">
        <v/>
      </c>
      <c r="F16523" s="75">
        <f>IF($E16523="","",IFERROR(VLOOKUP(TRIM(E16523&amp;""),'Référentiel Articles'!$A$2:$F$634,4,FALSE),""))</f>
      </c>
      <c r="G16523" s="76">
        <f>IF($E16523="","",IFERROR(VLOOKUP(TRIM(E16523&amp;""),'Référentiel Articles'!$A$2:$F$634,5,FALSE),""))</f>
      </c>
      <c r="H16523" s="77" t="str">
        <v/>
      </c>
      <c r="I16523" s="76">
        <f>IF($E16523="","",IFERROR(VLOOKUP(TRIM(E16523&amp;""),'Référentiel Articles'!$A$2:$F$634,6,FALSE),""))</f>
      </c>
      <c r="J16523" s="78">
        <f>IF(OR($E16523="",$H16523=""),"",$H16523*$I16523)</f>
      </c>
      <c r="K16523" s="79" t="str">
        <v/>
      </c>
    </row>
    <row r="16524">
      <c r="A16524" s="81" t="str">
        <v/>
      </c>
      <c r="B16524" s="81" t="str">
        <v/>
      </c>
      <c r="C16524" s="83">
        <f>IF($E16524="","",IFERROR(VLOOKUP(TRIM(E16524&amp;""),'Référentiel Articles'!$A$2:$F$634,2,FALSE),""))</f>
      </c>
      <c r="D16524" s="83">
        <f>IF($E16524="","",IFERROR(VLOOKUP(TRIM(E16524&amp;""),'Référentiel Articles'!$A$2:$F$634,3,FALSE),""))</f>
      </c>
      <c r="E16524" s="81" t="str">
        <v/>
      </c>
      <c r="F16524" s="83">
        <f>IF($E16524="","",IFERROR(VLOOKUP(TRIM(E16524&amp;""),'Référentiel Articles'!$A$2:$F$634,4,FALSE),""))</f>
      </c>
      <c r="G16524" s="84">
        <f>IF($E16524="","",IFERROR(VLOOKUP(TRIM(E16524&amp;""),'Référentiel Articles'!$A$2:$F$634,5,FALSE),""))</f>
      </c>
      <c r="H16524" s="85" t="str">
        <v/>
      </c>
      <c r="I16524" s="84">
        <f>IF($E16524="","",IFERROR(VLOOKUP(TRIM(E16524&amp;""),'Référentiel Articles'!$A$2:$F$634,6,FALSE),""))</f>
      </c>
      <c r="J16524" s="90">
        <f>IF(OR($E16524="",$H16524=""),"",$H16524*$I16524)</f>
      </c>
      <c r="K16524" s="87" t="str">
        <v/>
      </c>
    </row>
    <row r="16525">
      <c r="A16525" s="74" t="str">
        <v/>
      </c>
      <c r="B16525" s="74" t="str">
        <v/>
      </c>
      <c r="C16525" s="75">
        <f>IF($E16525="","",IFERROR(VLOOKUP(TRIM(E16525&amp;""),'Référentiel Articles'!$A$2:$F$634,2,FALSE),""))</f>
      </c>
      <c r="D16525" s="75">
        <f>IF($E16525="","",IFERROR(VLOOKUP(TRIM(E16525&amp;""),'Référentiel Articles'!$A$2:$F$634,3,FALSE),""))</f>
      </c>
      <c r="E16525" s="74" t="str">
        <v/>
      </c>
      <c r="F16525" s="75">
        <f>IF($E16525="","",IFERROR(VLOOKUP(TRIM(E16525&amp;""),'Référentiel Articles'!$A$2:$F$634,4,FALSE),""))</f>
      </c>
      <c r="G16525" s="76">
        <f>IF($E16525="","",IFERROR(VLOOKUP(TRIM(E16525&amp;""),'Référentiel Articles'!$A$2:$F$634,5,FALSE),""))</f>
      </c>
      <c r="H16525" s="77" t="str">
        <v/>
      </c>
      <c r="I16525" s="76">
        <f>IF($E16525="","",IFERROR(VLOOKUP(TRIM(E16525&amp;""),'Référentiel Articles'!$A$2:$F$634,6,FALSE),""))</f>
      </c>
      <c r="J16525" s="78">
        <f>IF(OR($E16525="",$H16525=""),"",$H16525*$I16525)</f>
      </c>
      <c r="K16525" s="79" t="str">
        <v/>
      </c>
    </row>
    <row r="16526">
      <c r="A16526" s="81" t="str">
        <v/>
      </c>
      <c r="B16526" s="81" t="str">
        <v/>
      </c>
      <c r="C16526" s="83">
        <f>IF($E16526="","",IFERROR(VLOOKUP(TRIM(E16526&amp;""),'Référentiel Articles'!$A$2:$F$634,2,FALSE),""))</f>
      </c>
      <c r="D16526" s="83">
        <f>IF($E16526="","",IFERROR(VLOOKUP(TRIM(E16526&amp;""),'Référentiel Articles'!$A$2:$F$634,3,FALSE),""))</f>
      </c>
      <c r="E16526" s="81" t="str">
        <v/>
      </c>
      <c r="F16526" s="83">
        <f>IF($E16526="","",IFERROR(VLOOKUP(TRIM(E16526&amp;""),'Référentiel Articles'!$A$2:$F$634,4,FALSE),""))</f>
      </c>
      <c r="G16526" s="84">
        <f>IF($E16526="","",IFERROR(VLOOKUP(TRIM(E16526&amp;""),'Référentiel Articles'!$A$2:$F$634,5,FALSE),""))</f>
      </c>
      <c r="H16526" s="85" t="str">
        <v/>
      </c>
      <c r="I16526" s="84">
        <f>IF($E16526="","",IFERROR(VLOOKUP(TRIM(E16526&amp;""),'Référentiel Articles'!$A$2:$F$634,6,FALSE),""))</f>
      </c>
      <c r="J16526" s="90">
        <f>IF(OR($E16526="",$H16526=""),"",$H16526*$I16526)</f>
      </c>
      <c r="K16526" s="87" t="str">
        <v/>
      </c>
    </row>
    <row r="16527">
      <c r="A16527" s="74" t="str">
        <v/>
      </c>
      <c r="B16527" s="74" t="str">
        <v/>
      </c>
      <c r="C16527" s="75">
        <f>IF($E16527="","",IFERROR(VLOOKUP(TRIM(E16527&amp;""),'Référentiel Articles'!$A$2:$F$634,2,FALSE),""))</f>
      </c>
      <c r="D16527" s="75">
        <f>IF($E16527="","",IFERROR(VLOOKUP(TRIM(E16527&amp;""),'Référentiel Articles'!$A$2:$F$634,3,FALSE),""))</f>
      </c>
      <c r="E16527" s="74" t="str">
        <v/>
      </c>
      <c r="F16527" s="75">
        <f>IF($E16527="","",IFERROR(VLOOKUP(TRIM(E16527&amp;""),'Référentiel Articles'!$A$2:$F$634,4,FALSE),""))</f>
      </c>
      <c r="G16527" s="76">
        <f>IF($E16527="","",IFERROR(VLOOKUP(TRIM(E16527&amp;""),'Référentiel Articles'!$A$2:$F$634,5,FALSE),""))</f>
      </c>
      <c r="H16527" s="77" t="str">
        <v/>
      </c>
      <c r="I16527" s="76">
        <f>IF($E16527="","",IFERROR(VLOOKUP(TRIM(E16527&amp;""),'Référentiel Articles'!$A$2:$F$634,6,FALSE),""))</f>
      </c>
      <c r="J16527" s="78">
        <f>IF(OR($E16527="",$H16527=""),"",$H16527*$I16527)</f>
      </c>
      <c r="K16527" s="79" t="str">
        <v/>
      </c>
    </row>
    <row r="16528">
      <c r="A16528" s="81" t="str">
        <v/>
      </c>
      <c r="B16528" s="81" t="str">
        <v/>
      </c>
      <c r="C16528" s="83">
        <f>IF($E16528="","",IFERROR(VLOOKUP(TRIM(E16528&amp;""),'Référentiel Articles'!$A$2:$F$634,2,FALSE),""))</f>
      </c>
      <c r="D16528" s="83">
        <f>IF($E16528="","",IFERROR(VLOOKUP(TRIM(E16528&amp;""),'Référentiel Articles'!$A$2:$F$634,3,FALSE),""))</f>
      </c>
      <c r="E16528" s="81" t="str">
        <v/>
      </c>
      <c r="F16528" s="83">
        <f>IF($E16528="","",IFERROR(VLOOKUP(TRIM(E16528&amp;""),'Référentiel Articles'!$A$2:$F$634,4,FALSE),""))</f>
      </c>
      <c r="G16528" s="84">
        <f>IF($E16528="","",IFERROR(VLOOKUP(TRIM(E16528&amp;""),'Référentiel Articles'!$A$2:$F$634,5,FALSE),""))</f>
      </c>
      <c r="H16528" s="85" t="str">
        <v/>
      </c>
      <c r="I16528" s="84">
        <f>IF($E16528="","",IFERROR(VLOOKUP(TRIM(E16528&amp;""),'Référentiel Articles'!$A$2:$F$634,6,FALSE),""))</f>
      </c>
      <c r="J16528" s="90">
        <f>IF(OR($E16528="",$H16528=""),"",$H16528*$I16528)</f>
      </c>
      <c r="K16528" s="87" t="str">
        <v/>
      </c>
    </row>
    <row r="16529">
      <c r="A16529" s="74" t="str">
        <v/>
      </c>
      <c r="B16529" s="74" t="str">
        <v/>
      </c>
      <c r="C16529" s="75">
        <f>IF($E16529="","",IFERROR(VLOOKUP(TRIM(E16529&amp;""),'Référentiel Articles'!$A$2:$F$634,2,FALSE),""))</f>
      </c>
      <c r="D16529" s="75">
        <f>IF($E16529="","",IFERROR(VLOOKUP(TRIM(E16529&amp;""),'Référentiel Articles'!$A$2:$F$634,3,FALSE),""))</f>
      </c>
      <c r="E16529" s="74" t="str">
        <v/>
      </c>
      <c r="F16529" s="75">
        <f>IF($E16529="","",IFERROR(VLOOKUP(TRIM(E16529&amp;""),'Référentiel Articles'!$A$2:$F$634,4,FALSE),""))</f>
      </c>
      <c r="G16529" s="76">
        <f>IF($E16529="","",IFERROR(VLOOKUP(TRIM(E16529&amp;""),'Référentiel Articles'!$A$2:$F$634,5,FALSE),""))</f>
      </c>
      <c r="H16529" s="77" t="str">
        <v/>
      </c>
      <c r="I16529" s="76">
        <f>IF($E16529="","",IFERROR(VLOOKUP(TRIM(E16529&amp;""),'Référentiel Articles'!$A$2:$F$634,6,FALSE),""))</f>
      </c>
      <c r="J16529" s="78">
        <f>IF(OR($E16529="",$H16529=""),"",$H16529*$I16529)</f>
      </c>
      <c r="K16529" s="79" t="str">
        <v/>
      </c>
    </row>
    <row r="16530">
      <c r="A16530" s="81" t="str">
        <v/>
      </c>
      <c r="B16530" s="81" t="str">
        <v/>
      </c>
      <c r="C16530" s="83">
        <f>IF($E16530="","",IFERROR(VLOOKUP(TRIM(E16530&amp;""),'Référentiel Articles'!$A$2:$F$634,2,FALSE),""))</f>
      </c>
      <c r="D16530" s="83">
        <f>IF($E16530="","",IFERROR(VLOOKUP(TRIM(E16530&amp;""),'Référentiel Articles'!$A$2:$F$634,3,FALSE),""))</f>
      </c>
      <c r="E16530" s="81" t="str">
        <v/>
      </c>
      <c r="F16530" s="83">
        <f>IF($E16530="","",IFERROR(VLOOKUP(TRIM(E16530&amp;""),'Référentiel Articles'!$A$2:$F$634,4,FALSE),""))</f>
      </c>
      <c r="G16530" s="84">
        <f>IF($E16530="","",IFERROR(VLOOKUP(TRIM(E16530&amp;""),'Référentiel Articles'!$A$2:$F$634,5,FALSE),""))</f>
      </c>
      <c r="H16530" s="85" t="str">
        <v/>
      </c>
      <c r="I16530" s="84">
        <f>IF($E16530="","",IFERROR(VLOOKUP(TRIM(E16530&amp;""),'Référentiel Articles'!$A$2:$F$634,6,FALSE),""))</f>
      </c>
      <c r="J16530" s="90">
        <f>IF(OR($E16530="",$H16530=""),"",$H16530*$I16530)</f>
      </c>
      <c r="K16530" s="87" t="str">
        <v/>
      </c>
    </row>
    <row r="16531">
      <c r="A16531" s="74" t="str">
        <v/>
      </c>
      <c r="B16531" s="74" t="str">
        <v/>
      </c>
      <c r="C16531" s="75">
        <f>IF($E16531="","",IFERROR(VLOOKUP(TRIM(E16531&amp;""),'Référentiel Articles'!$A$2:$F$634,2,FALSE),""))</f>
      </c>
      <c r="D16531" s="75">
        <f>IF($E16531="","",IFERROR(VLOOKUP(TRIM(E16531&amp;""),'Référentiel Articles'!$A$2:$F$634,3,FALSE),""))</f>
      </c>
      <c r="E16531" s="74" t="str">
        <v/>
      </c>
      <c r="F16531" s="75">
        <f>IF($E16531="","",IFERROR(VLOOKUP(TRIM(E16531&amp;""),'Référentiel Articles'!$A$2:$F$634,4,FALSE),""))</f>
      </c>
      <c r="G16531" s="76">
        <f>IF($E16531="","",IFERROR(VLOOKUP(TRIM(E16531&amp;""),'Référentiel Articles'!$A$2:$F$634,5,FALSE),""))</f>
      </c>
      <c r="H16531" s="77" t="str">
        <v/>
      </c>
      <c r="I16531" s="76">
        <f>IF($E16531="","",IFERROR(VLOOKUP(TRIM(E16531&amp;""),'Référentiel Articles'!$A$2:$F$634,6,FALSE),""))</f>
      </c>
      <c r="J16531" s="78">
        <f>IF(OR($E16531="",$H16531=""),"",$H16531*$I16531)</f>
      </c>
      <c r="K16531" s="79" t="str">
        <v/>
      </c>
    </row>
    <row r="16532">
      <c r="A16532" s="81" t="str">
        <v/>
      </c>
      <c r="B16532" s="81" t="str">
        <v/>
      </c>
      <c r="C16532" s="83">
        <f>IF($E16532="","",IFERROR(VLOOKUP(TRIM(E16532&amp;""),'Référentiel Articles'!$A$2:$F$634,2,FALSE),""))</f>
      </c>
      <c r="D16532" s="83">
        <f>IF($E16532="","",IFERROR(VLOOKUP(TRIM(E16532&amp;""),'Référentiel Articles'!$A$2:$F$634,3,FALSE),""))</f>
      </c>
      <c r="E16532" s="81" t="str">
        <v/>
      </c>
      <c r="F16532" s="83">
        <f>IF($E16532="","",IFERROR(VLOOKUP(TRIM(E16532&amp;""),'Référentiel Articles'!$A$2:$F$634,4,FALSE),""))</f>
      </c>
      <c r="G16532" s="84">
        <f>IF($E16532="","",IFERROR(VLOOKUP(TRIM(E16532&amp;""),'Référentiel Articles'!$A$2:$F$634,5,FALSE),""))</f>
      </c>
      <c r="H16532" s="85" t="str">
        <v/>
      </c>
      <c r="I16532" s="84">
        <f>IF($E16532="","",IFERROR(VLOOKUP(TRIM(E16532&amp;""),'Référentiel Articles'!$A$2:$F$634,6,FALSE),""))</f>
      </c>
      <c r="J16532" s="90">
        <f>IF(OR($E16532="",$H16532=""),"",$H16532*$I16532)</f>
      </c>
      <c r="K16532" s="87" t="str">
        <v/>
      </c>
    </row>
    <row r="16533">
      <c r="A16533" s="74" t="str">
        <v/>
      </c>
      <c r="B16533" s="74" t="str">
        <v/>
      </c>
      <c r="C16533" s="75">
        <f>IF($E16533="","",IFERROR(VLOOKUP(TRIM(E16533&amp;""),'Référentiel Articles'!$A$2:$F$634,2,FALSE),""))</f>
      </c>
      <c r="D16533" s="75">
        <f>IF($E16533="","",IFERROR(VLOOKUP(TRIM(E16533&amp;""),'Référentiel Articles'!$A$2:$F$634,3,FALSE),""))</f>
      </c>
      <c r="E16533" s="74" t="str">
        <v/>
      </c>
      <c r="F16533" s="75">
        <f>IF($E16533="","",IFERROR(VLOOKUP(TRIM(E16533&amp;""),'Référentiel Articles'!$A$2:$F$634,4,FALSE),""))</f>
      </c>
      <c r="G16533" s="76">
        <f>IF($E16533="","",IFERROR(VLOOKUP(TRIM(E16533&amp;""),'Référentiel Articles'!$A$2:$F$634,5,FALSE),""))</f>
      </c>
      <c r="H16533" s="77" t="str">
        <v/>
      </c>
      <c r="I16533" s="76">
        <f>IF($E16533="","",IFERROR(VLOOKUP(TRIM(E16533&amp;""),'Référentiel Articles'!$A$2:$F$634,6,FALSE),""))</f>
      </c>
      <c r="J16533" s="78">
        <f>IF(OR($E16533="",$H16533=""),"",$H16533*$I16533)</f>
      </c>
      <c r="K16533" s="79" t="str">
        <v/>
      </c>
    </row>
    <row r="16534">
      <c r="A16534" s="81" t="str">
        <v/>
      </c>
      <c r="B16534" s="81" t="str">
        <v/>
      </c>
      <c r="C16534" s="83">
        <f>IF($E16534="","",IFERROR(VLOOKUP(TRIM(E16534&amp;""),'Référentiel Articles'!$A$2:$F$634,2,FALSE),""))</f>
      </c>
      <c r="D16534" s="83">
        <f>IF($E16534="","",IFERROR(VLOOKUP(TRIM(E16534&amp;""),'Référentiel Articles'!$A$2:$F$634,3,FALSE),""))</f>
      </c>
      <c r="E16534" s="81" t="str">
        <v/>
      </c>
      <c r="F16534" s="83">
        <f>IF($E16534="","",IFERROR(VLOOKUP(TRIM(E16534&amp;""),'Référentiel Articles'!$A$2:$F$634,4,FALSE),""))</f>
      </c>
      <c r="G16534" s="84">
        <f>IF($E16534="","",IFERROR(VLOOKUP(TRIM(E16534&amp;""),'Référentiel Articles'!$A$2:$F$634,5,FALSE),""))</f>
      </c>
      <c r="H16534" s="85" t="str">
        <v/>
      </c>
      <c r="I16534" s="84">
        <f>IF($E16534="","",IFERROR(VLOOKUP(TRIM(E16534&amp;""),'Référentiel Articles'!$A$2:$F$634,6,FALSE),""))</f>
      </c>
      <c r="J16534" s="90">
        <f>IF(OR($E16534="",$H16534=""),"",$H16534*$I16534)</f>
      </c>
      <c r="K16534" s="87" t="str">
        <v/>
      </c>
    </row>
    <row r="16535">
      <c r="A16535" s="74" t="str">
        <v/>
      </c>
      <c r="B16535" s="74" t="str">
        <v/>
      </c>
      <c r="C16535" s="75">
        <f>IF($E16535="","",IFERROR(VLOOKUP(TRIM(E16535&amp;""),'Référentiel Articles'!$A$2:$F$634,2,FALSE),""))</f>
      </c>
      <c r="D16535" s="75">
        <f>IF($E16535="","",IFERROR(VLOOKUP(TRIM(E16535&amp;""),'Référentiel Articles'!$A$2:$F$634,3,FALSE),""))</f>
      </c>
      <c r="E16535" s="74" t="str">
        <v/>
      </c>
      <c r="F16535" s="75">
        <f>IF($E16535="","",IFERROR(VLOOKUP(TRIM(E16535&amp;""),'Référentiel Articles'!$A$2:$F$634,4,FALSE),""))</f>
      </c>
      <c r="G16535" s="76">
        <f>IF($E16535="","",IFERROR(VLOOKUP(TRIM(E16535&amp;""),'Référentiel Articles'!$A$2:$F$634,5,FALSE),""))</f>
      </c>
      <c r="H16535" s="77" t="str">
        <v/>
      </c>
      <c r="I16535" s="76">
        <f>IF($E16535="","",IFERROR(VLOOKUP(TRIM(E16535&amp;""),'Référentiel Articles'!$A$2:$F$634,6,FALSE),""))</f>
      </c>
      <c r="J16535" s="78">
        <f>IF(OR($E16535="",$H16535=""),"",$H16535*$I16535)</f>
      </c>
      <c r="K16535" s="79" t="str">
        <v/>
      </c>
    </row>
    <row r="16536">
      <c r="A16536" s="81" t="str">
        <v/>
      </c>
      <c r="B16536" s="81" t="str">
        <v/>
      </c>
      <c r="C16536" s="83">
        <f>IF($E16536="","",IFERROR(VLOOKUP(TRIM(E16536&amp;""),'Référentiel Articles'!$A$2:$F$634,2,FALSE),""))</f>
      </c>
      <c r="D16536" s="83">
        <f>IF($E16536="","",IFERROR(VLOOKUP(TRIM(E16536&amp;""),'Référentiel Articles'!$A$2:$F$634,3,FALSE),""))</f>
      </c>
      <c r="E16536" s="81" t="str">
        <v/>
      </c>
      <c r="F16536" s="83">
        <f>IF($E16536="","",IFERROR(VLOOKUP(TRIM(E16536&amp;""),'Référentiel Articles'!$A$2:$F$634,4,FALSE),""))</f>
      </c>
      <c r="G16536" s="84">
        <f>IF($E16536="","",IFERROR(VLOOKUP(TRIM(E16536&amp;""),'Référentiel Articles'!$A$2:$F$634,5,FALSE),""))</f>
      </c>
      <c r="H16536" s="85" t="str">
        <v/>
      </c>
      <c r="I16536" s="84">
        <f>IF($E16536="","",IFERROR(VLOOKUP(TRIM(E16536&amp;""),'Référentiel Articles'!$A$2:$F$634,6,FALSE),""))</f>
      </c>
      <c r="J16536" s="90">
        <f>IF(OR($E16536="",$H16536=""),"",$H16536*$I16536)</f>
      </c>
      <c r="K16536" s="87" t="str">
        <v/>
      </c>
    </row>
    <row r="16537">
      <c r="A16537" s="74" t="str">
        <v/>
      </c>
      <c r="B16537" s="74" t="str">
        <v/>
      </c>
      <c r="C16537" s="75">
        <f>IF($E16537="","",IFERROR(VLOOKUP(TRIM(E16537&amp;""),'Référentiel Articles'!$A$2:$F$634,2,FALSE),""))</f>
      </c>
      <c r="D16537" s="75">
        <f>IF($E16537="","",IFERROR(VLOOKUP(TRIM(E16537&amp;""),'Référentiel Articles'!$A$2:$F$634,3,FALSE),""))</f>
      </c>
      <c r="E16537" s="74" t="str">
        <v/>
      </c>
      <c r="F16537" s="75">
        <f>IF($E16537="","",IFERROR(VLOOKUP(TRIM(E16537&amp;""),'Référentiel Articles'!$A$2:$F$634,4,FALSE),""))</f>
      </c>
      <c r="G16537" s="76">
        <f>IF($E16537="","",IFERROR(VLOOKUP(TRIM(E16537&amp;""),'Référentiel Articles'!$A$2:$F$634,5,FALSE),""))</f>
      </c>
      <c r="H16537" s="77" t="str">
        <v/>
      </c>
      <c r="I16537" s="76">
        <f>IF($E16537="","",IFERROR(VLOOKUP(TRIM(E16537&amp;""),'Référentiel Articles'!$A$2:$F$634,6,FALSE),""))</f>
      </c>
      <c r="J16537" s="78">
        <f>IF(OR($E16537="",$H16537=""),"",$H16537*$I16537)</f>
      </c>
      <c r="K16537" s="79" t="str">
        <v/>
      </c>
    </row>
    <row r="16538">
      <c r="A16538" s="81" t="str">
        <v/>
      </c>
      <c r="B16538" s="81" t="str">
        <v/>
      </c>
      <c r="C16538" s="83">
        <f>IF($E16538="","",IFERROR(VLOOKUP(TRIM(E16538&amp;""),'Référentiel Articles'!$A$2:$F$634,2,FALSE),""))</f>
      </c>
      <c r="D16538" s="83">
        <f>IF($E16538="","",IFERROR(VLOOKUP(TRIM(E16538&amp;""),'Référentiel Articles'!$A$2:$F$634,3,FALSE),""))</f>
      </c>
      <c r="E16538" s="81" t="str">
        <v/>
      </c>
      <c r="F16538" s="83">
        <f>IF($E16538="","",IFERROR(VLOOKUP(TRIM(E16538&amp;""),'Référentiel Articles'!$A$2:$F$634,4,FALSE),""))</f>
      </c>
      <c r="G16538" s="84">
        <f>IF($E16538="","",IFERROR(VLOOKUP(TRIM(E16538&amp;""),'Référentiel Articles'!$A$2:$F$634,5,FALSE),""))</f>
      </c>
      <c r="H16538" s="85" t="str">
        <v/>
      </c>
      <c r="I16538" s="84">
        <f>IF($E16538="","",IFERROR(VLOOKUP(TRIM(E16538&amp;""),'Référentiel Articles'!$A$2:$F$634,6,FALSE),""))</f>
      </c>
      <c r="J16538" s="90">
        <f>IF(OR($E16538="",$H16538=""),"",$H16538*$I16538)</f>
      </c>
      <c r="K16538" s="87" t="str">
        <v/>
      </c>
    </row>
    <row r="16539">
      <c r="A16539" s="74" t="str">
        <v/>
      </c>
      <c r="B16539" s="74" t="str">
        <v/>
      </c>
      <c r="C16539" s="75">
        <f>IF($E16539="","",IFERROR(VLOOKUP(TRIM(E16539&amp;""),'Référentiel Articles'!$A$2:$F$634,2,FALSE),""))</f>
      </c>
      <c r="D16539" s="75">
        <f>IF($E16539="","",IFERROR(VLOOKUP(TRIM(E16539&amp;""),'Référentiel Articles'!$A$2:$F$634,3,FALSE),""))</f>
      </c>
      <c r="E16539" s="74" t="str">
        <v/>
      </c>
      <c r="F16539" s="75">
        <f>IF($E16539="","",IFERROR(VLOOKUP(TRIM(E16539&amp;""),'Référentiel Articles'!$A$2:$F$634,4,FALSE),""))</f>
      </c>
      <c r="G16539" s="76">
        <f>IF($E16539="","",IFERROR(VLOOKUP(TRIM(E16539&amp;""),'Référentiel Articles'!$A$2:$F$634,5,FALSE),""))</f>
      </c>
      <c r="H16539" s="77" t="str">
        <v/>
      </c>
      <c r="I16539" s="76">
        <f>IF($E16539="","",IFERROR(VLOOKUP(TRIM(E16539&amp;""),'Référentiel Articles'!$A$2:$F$634,6,FALSE),""))</f>
      </c>
      <c r="J16539" s="78">
        <f>IF(OR($E16539="",$H16539=""),"",$H16539*$I16539)</f>
      </c>
      <c r="K16539" s="79" t="str">
        <v/>
      </c>
    </row>
    <row r="16540">
      <c r="A16540" s="81" t="str">
        <v/>
      </c>
      <c r="B16540" s="81" t="str">
        <v/>
      </c>
      <c r="C16540" s="83">
        <f>IF($E16540="","",IFERROR(VLOOKUP(TRIM(E16540&amp;""),'Référentiel Articles'!$A$2:$F$634,2,FALSE),""))</f>
      </c>
      <c r="D16540" s="83">
        <f>IF($E16540="","",IFERROR(VLOOKUP(TRIM(E16540&amp;""),'Référentiel Articles'!$A$2:$F$634,3,FALSE),""))</f>
      </c>
      <c r="E16540" s="81" t="str">
        <v/>
      </c>
      <c r="F16540" s="83">
        <f>IF($E16540="","",IFERROR(VLOOKUP(TRIM(E16540&amp;""),'Référentiel Articles'!$A$2:$F$634,4,FALSE),""))</f>
      </c>
      <c r="G16540" s="84">
        <f>IF($E16540="","",IFERROR(VLOOKUP(TRIM(E16540&amp;""),'Référentiel Articles'!$A$2:$F$634,5,FALSE),""))</f>
      </c>
      <c r="H16540" s="85" t="str">
        <v/>
      </c>
      <c r="I16540" s="84">
        <f>IF($E16540="","",IFERROR(VLOOKUP(TRIM(E16540&amp;""),'Référentiel Articles'!$A$2:$F$634,6,FALSE),""))</f>
      </c>
      <c r="J16540" s="90">
        <f>IF(OR($E16540="",$H16540=""),"",$H16540*$I16540)</f>
      </c>
      <c r="K16540" s="87" t="str">
        <v/>
      </c>
    </row>
    <row r="16541">
      <c r="A16541" s="74" t="str">
        <v/>
      </c>
      <c r="B16541" s="74" t="str">
        <v/>
      </c>
      <c r="C16541" s="75">
        <f>IF($E16541="","",IFERROR(VLOOKUP(TRIM(E16541&amp;""),'Référentiel Articles'!$A$2:$F$634,2,FALSE),""))</f>
      </c>
      <c r="D16541" s="75">
        <f>IF($E16541="","",IFERROR(VLOOKUP(TRIM(E16541&amp;""),'Référentiel Articles'!$A$2:$F$634,3,FALSE),""))</f>
      </c>
      <c r="E16541" s="74" t="str">
        <v/>
      </c>
      <c r="F16541" s="75">
        <f>IF($E16541="","",IFERROR(VLOOKUP(TRIM(E16541&amp;""),'Référentiel Articles'!$A$2:$F$634,4,FALSE),""))</f>
      </c>
      <c r="G16541" s="76">
        <f>IF($E16541="","",IFERROR(VLOOKUP(TRIM(E16541&amp;""),'Référentiel Articles'!$A$2:$F$634,5,FALSE),""))</f>
      </c>
      <c r="H16541" s="77" t="str">
        <v/>
      </c>
      <c r="I16541" s="76">
        <f>IF($E16541="","",IFERROR(VLOOKUP(TRIM(E16541&amp;""),'Référentiel Articles'!$A$2:$F$634,6,FALSE),""))</f>
      </c>
      <c r="J16541" s="78">
        <f>IF(OR($E16541="",$H16541=""),"",$H16541*$I16541)</f>
      </c>
      <c r="K16541" s="79" t="str">
        <v/>
      </c>
    </row>
    <row r="16542">
      <c r="A16542" s="81" t="str">
        <v/>
      </c>
      <c r="B16542" s="81" t="str">
        <v/>
      </c>
      <c r="C16542" s="83">
        <f>IF($E16542="","",IFERROR(VLOOKUP(TRIM(E16542&amp;""),'Référentiel Articles'!$A$2:$F$634,2,FALSE),""))</f>
      </c>
      <c r="D16542" s="83">
        <f>IF($E16542="","",IFERROR(VLOOKUP(TRIM(E16542&amp;""),'Référentiel Articles'!$A$2:$F$634,3,FALSE),""))</f>
      </c>
      <c r="E16542" s="81" t="str">
        <v/>
      </c>
      <c r="F16542" s="83">
        <f>IF($E16542="","",IFERROR(VLOOKUP(TRIM(E16542&amp;""),'Référentiel Articles'!$A$2:$F$634,4,FALSE),""))</f>
      </c>
      <c r="G16542" s="84">
        <f>IF($E16542="","",IFERROR(VLOOKUP(TRIM(E16542&amp;""),'Référentiel Articles'!$A$2:$F$634,5,FALSE),""))</f>
      </c>
      <c r="H16542" s="85" t="str">
        <v/>
      </c>
      <c r="I16542" s="84">
        <f>IF($E16542="","",IFERROR(VLOOKUP(TRIM(E16542&amp;""),'Référentiel Articles'!$A$2:$F$634,6,FALSE),""))</f>
      </c>
      <c r="J16542" s="90">
        <f>IF(OR($E16542="",$H16542=""),"",$H16542*$I16542)</f>
      </c>
      <c r="K16542" s="87" t="str">
        <v/>
      </c>
    </row>
    <row r="16543">
      <c r="A16543" s="74" t="str">
        <v/>
      </c>
      <c r="B16543" s="74" t="str">
        <v/>
      </c>
      <c r="C16543" s="75">
        <f>IF($E16543="","",IFERROR(VLOOKUP(TRIM(E16543&amp;""),'Référentiel Articles'!$A$2:$F$634,2,FALSE),""))</f>
      </c>
      <c r="D16543" s="75">
        <f>IF($E16543="","",IFERROR(VLOOKUP(TRIM(E16543&amp;""),'Référentiel Articles'!$A$2:$F$634,3,FALSE),""))</f>
      </c>
      <c r="E16543" s="74" t="str">
        <v/>
      </c>
      <c r="F16543" s="75">
        <f>IF($E16543="","",IFERROR(VLOOKUP(TRIM(E16543&amp;""),'Référentiel Articles'!$A$2:$F$634,4,FALSE),""))</f>
      </c>
      <c r="G16543" s="76">
        <f>IF($E16543="","",IFERROR(VLOOKUP(TRIM(E16543&amp;""),'Référentiel Articles'!$A$2:$F$634,5,FALSE),""))</f>
      </c>
      <c r="H16543" s="77" t="str">
        <v/>
      </c>
      <c r="I16543" s="76">
        <f>IF($E16543="","",IFERROR(VLOOKUP(TRIM(E16543&amp;""),'Référentiel Articles'!$A$2:$F$634,6,FALSE),""))</f>
      </c>
      <c r="J16543" s="78">
        <f>IF(OR($E16543="",$H16543=""),"",$H16543*$I16543)</f>
      </c>
      <c r="K16543" s="79" t="str">
        <v/>
      </c>
    </row>
    <row r="16544">
      <c r="A16544" s="81" t="str">
        <v/>
      </c>
      <c r="B16544" s="81" t="str">
        <v/>
      </c>
      <c r="C16544" s="83">
        <f>IF($E16544="","",IFERROR(VLOOKUP(TRIM(E16544&amp;""),'Référentiel Articles'!$A$2:$F$634,2,FALSE),""))</f>
      </c>
      <c r="D16544" s="83">
        <f>IF($E16544="","",IFERROR(VLOOKUP(TRIM(E16544&amp;""),'Référentiel Articles'!$A$2:$F$634,3,FALSE),""))</f>
      </c>
      <c r="E16544" s="81" t="str">
        <v/>
      </c>
      <c r="F16544" s="83">
        <f>IF($E16544="","",IFERROR(VLOOKUP(TRIM(E16544&amp;""),'Référentiel Articles'!$A$2:$F$634,4,FALSE),""))</f>
      </c>
      <c r="G16544" s="84">
        <f>IF($E16544="","",IFERROR(VLOOKUP(TRIM(E16544&amp;""),'Référentiel Articles'!$A$2:$F$634,5,FALSE),""))</f>
      </c>
      <c r="H16544" s="85" t="str">
        <v/>
      </c>
      <c r="I16544" s="84">
        <f>IF($E16544="","",IFERROR(VLOOKUP(TRIM(E16544&amp;""),'Référentiel Articles'!$A$2:$F$634,6,FALSE),""))</f>
      </c>
      <c r="J16544" s="90">
        <f>IF(OR($E16544="",$H16544=""),"",$H16544*$I16544)</f>
      </c>
      <c r="K16544" s="87" t="str">
        <v/>
      </c>
    </row>
    <row r="16545">
      <c r="A16545" s="74" t="str">
        <v/>
      </c>
      <c r="B16545" s="74" t="str">
        <v/>
      </c>
      <c r="C16545" s="75">
        <f>IF($E16545="","",IFERROR(VLOOKUP(TRIM(E16545&amp;""),'Référentiel Articles'!$A$2:$F$634,2,FALSE),""))</f>
      </c>
      <c r="D16545" s="75">
        <f>IF($E16545="","",IFERROR(VLOOKUP(TRIM(E16545&amp;""),'Référentiel Articles'!$A$2:$F$634,3,FALSE),""))</f>
      </c>
      <c r="E16545" s="74" t="str">
        <v/>
      </c>
      <c r="F16545" s="75">
        <f>IF($E16545="","",IFERROR(VLOOKUP(TRIM(E16545&amp;""),'Référentiel Articles'!$A$2:$F$634,4,FALSE),""))</f>
      </c>
      <c r="G16545" s="76">
        <f>IF($E16545="","",IFERROR(VLOOKUP(TRIM(E16545&amp;""),'Référentiel Articles'!$A$2:$F$634,5,FALSE),""))</f>
      </c>
      <c r="H16545" s="77" t="str">
        <v/>
      </c>
      <c r="I16545" s="76">
        <f>IF($E16545="","",IFERROR(VLOOKUP(TRIM(E16545&amp;""),'Référentiel Articles'!$A$2:$F$634,6,FALSE),""))</f>
      </c>
      <c r="J16545" s="78">
        <f>IF(OR($E16545="",$H16545=""),"",$H16545*$I16545)</f>
      </c>
      <c r="K16545" s="79" t="str">
        <v/>
      </c>
    </row>
    <row r="16546">
      <c r="A16546" s="81" t="str">
        <v/>
      </c>
      <c r="B16546" s="81" t="str">
        <v/>
      </c>
      <c r="C16546" s="83">
        <f>IF($E16546="","",IFERROR(VLOOKUP(TRIM(E16546&amp;""),'Référentiel Articles'!$A$2:$F$634,2,FALSE),""))</f>
      </c>
      <c r="D16546" s="83">
        <f>IF($E16546="","",IFERROR(VLOOKUP(TRIM(E16546&amp;""),'Référentiel Articles'!$A$2:$F$634,3,FALSE),""))</f>
      </c>
      <c r="E16546" s="81" t="str">
        <v/>
      </c>
      <c r="F16546" s="83">
        <f>IF($E16546="","",IFERROR(VLOOKUP(TRIM(E16546&amp;""),'Référentiel Articles'!$A$2:$F$634,4,FALSE),""))</f>
      </c>
      <c r="G16546" s="84">
        <f>IF($E16546="","",IFERROR(VLOOKUP(TRIM(E16546&amp;""),'Référentiel Articles'!$A$2:$F$634,5,FALSE),""))</f>
      </c>
      <c r="H16546" s="85" t="str">
        <v/>
      </c>
      <c r="I16546" s="84">
        <f>IF($E16546="","",IFERROR(VLOOKUP(TRIM(E16546&amp;""),'Référentiel Articles'!$A$2:$F$634,6,FALSE),""))</f>
      </c>
      <c r="J16546" s="90">
        <f>IF(OR($E16546="",$H16546=""),"",$H16546*$I16546)</f>
      </c>
      <c r="K16546" s="87" t="str">
        <v/>
      </c>
    </row>
    <row r="16547">
      <c r="A16547" s="74" t="str">
        <v/>
      </c>
      <c r="B16547" s="74" t="str">
        <v/>
      </c>
      <c r="C16547" s="75">
        <f>IF($E16547="","",IFERROR(VLOOKUP(TRIM(E16547&amp;""),'Référentiel Articles'!$A$2:$F$634,2,FALSE),""))</f>
      </c>
      <c r="D16547" s="75">
        <f>IF($E16547="","",IFERROR(VLOOKUP(TRIM(E16547&amp;""),'Référentiel Articles'!$A$2:$F$634,3,FALSE),""))</f>
      </c>
      <c r="E16547" s="74" t="str">
        <v/>
      </c>
      <c r="F16547" s="75">
        <f>IF($E16547="","",IFERROR(VLOOKUP(TRIM(E16547&amp;""),'Référentiel Articles'!$A$2:$F$634,4,FALSE),""))</f>
      </c>
      <c r="G16547" s="76">
        <f>IF($E16547="","",IFERROR(VLOOKUP(TRIM(E16547&amp;""),'Référentiel Articles'!$A$2:$F$634,5,FALSE),""))</f>
      </c>
      <c r="H16547" s="77" t="str">
        <v/>
      </c>
      <c r="I16547" s="76">
        <f>IF($E16547="","",IFERROR(VLOOKUP(TRIM(E16547&amp;""),'Référentiel Articles'!$A$2:$F$634,6,FALSE),""))</f>
      </c>
      <c r="J16547" s="78">
        <f>IF(OR($E16547="",$H16547=""),"",$H16547*$I16547)</f>
      </c>
      <c r="K16547" s="79" t="str">
        <v/>
      </c>
    </row>
    <row r="16548">
      <c r="A16548" s="81" t="str">
        <v/>
      </c>
      <c r="B16548" s="81" t="str">
        <v/>
      </c>
      <c r="C16548" s="83">
        <f>IF($E16548="","",IFERROR(VLOOKUP(TRIM(E16548&amp;""),'Référentiel Articles'!$A$2:$F$634,2,FALSE),""))</f>
      </c>
      <c r="D16548" s="83">
        <f>IF($E16548="","",IFERROR(VLOOKUP(TRIM(E16548&amp;""),'Référentiel Articles'!$A$2:$F$634,3,FALSE),""))</f>
      </c>
      <c r="E16548" s="81" t="str">
        <v/>
      </c>
      <c r="F16548" s="83">
        <f>IF($E16548="","",IFERROR(VLOOKUP(TRIM(E16548&amp;""),'Référentiel Articles'!$A$2:$F$634,4,FALSE),""))</f>
      </c>
      <c r="G16548" s="84">
        <f>IF($E16548="","",IFERROR(VLOOKUP(TRIM(E16548&amp;""),'Référentiel Articles'!$A$2:$F$634,5,FALSE),""))</f>
      </c>
      <c r="H16548" s="85" t="str">
        <v/>
      </c>
      <c r="I16548" s="84">
        <f>IF($E16548="","",IFERROR(VLOOKUP(TRIM(E16548&amp;""),'Référentiel Articles'!$A$2:$F$634,6,FALSE),""))</f>
      </c>
      <c r="J16548" s="90">
        <f>IF(OR($E16548="",$H16548=""),"",$H16548*$I16548)</f>
      </c>
      <c r="K16548" s="87" t="str">
        <v/>
      </c>
    </row>
    <row r="16549">
      <c r="A16549" s="74" t="str">
        <v/>
      </c>
      <c r="B16549" s="74" t="str">
        <v/>
      </c>
      <c r="C16549" s="75">
        <f>IF($E16549="","",IFERROR(VLOOKUP(TRIM(E16549&amp;""),'Référentiel Articles'!$A$2:$F$634,2,FALSE),""))</f>
      </c>
      <c r="D16549" s="75">
        <f>IF($E16549="","",IFERROR(VLOOKUP(TRIM(E16549&amp;""),'Référentiel Articles'!$A$2:$F$634,3,FALSE),""))</f>
      </c>
      <c r="E16549" s="74" t="str">
        <v/>
      </c>
      <c r="F16549" s="75">
        <f>IF($E16549="","",IFERROR(VLOOKUP(TRIM(E16549&amp;""),'Référentiel Articles'!$A$2:$F$634,4,FALSE),""))</f>
      </c>
      <c r="G16549" s="76">
        <f>IF($E16549="","",IFERROR(VLOOKUP(TRIM(E16549&amp;""),'Référentiel Articles'!$A$2:$F$634,5,FALSE),""))</f>
      </c>
      <c r="H16549" s="77" t="str">
        <v/>
      </c>
      <c r="I16549" s="76">
        <f>IF($E16549="","",IFERROR(VLOOKUP(TRIM(E16549&amp;""),'Référentiel Articles'!$A$2:$F$634,6,FALSE),""))</f>
      </c>
      <c r="J16549" s="78">
        <f>IF(OR($E16549="",$H16549=""),"",$H16549*$I16549)</f>
      </c>
      <c r="K16549" s="79" t="str">
        <v/>
      </c>
    </row>
    <row r="16550">
      <c r="A16550" s="81" t="str">
        <v/>
      </c>
      <c r="B16550" s="81" t="str">
        <v/>
      </c>
      <c r="C16550" s="83">
        <f>IF($E16550="","",IFERROR(VLOOKUP(TRIM(E16550&amp;""),'Référentiel Articles'!$A$2:$F$634,2,FALSE),""))</f>
      </c>
      <c r="D16550" s="83">
        <f>IF($E16550="","",IFERROR(VLOOKUP(TRIM(E16550&amp;""),'Référentiel Articles'!$A$2:$F$634,3,FALSE),""))</f>
      </c>
      <c r="E16550" s="81" t="str">
        <v/>
      </c>
      <c r="F16550" s="83">
        <f>IF($E16550="","",IFERROR(VLOOKUP(TRIM(E16550&amp;""),'Référentiel Articles'!$A$2:$F$634,4,FALSE),""))</f>
      </c>
      <c r="G16550" s="84">
        <f>IF($E16550="","",IFERROR(VLOOKUP(TRIM(E16550&amp;""),'Référentiel Articles'!$A$2:$F$634,5,FALSE),""))</f>
      </c>
      <c r="H16550" s="85" t="str">
        <v/>
      </c>
      <c r="I16550" s="84">
        <f>IF($E16550="","",IFERROR(VLOOKUP(TRIM(E16550&amp;""),'Référentiel Articles'!$A$2:$F$634,6,FALSE),""))</f>
      </c>
      <c r="J16550" s="90">
        <f>IF(OR($E16550="",$H16550=""),"",$H16550*$I16550)</f>
      </c>
      <c r="K16550" s="87" t="str">
        <v/>
      </c>
    </row>
    <row r="16551">
      <c r="A16551" s="74" t="str">
        <v/>
      </c>
      <c r="B16551" s="74" t="str">
        <v/>
      </c>
      <c r="C16551" s="75">
        <f>IF($E16551="","",IFERROR(VLOOKUP(TRIM(E16551&amp;""),'Référentiel Articles'!$A$2:$F$634,2,FALSE),""))</f>
      </c>
      <c r="D16551" s="75">
        <f>IF($E16551="","",IFERROR(VLOOKUP(TRIM(E16551&amp;""),'Référentiel Articles'!$A$2:$F$634,3,FALSE),""))</f>
      </c>
      <c r="E16551" s="74" t="str">
        <v/>
      </c>
      <c r="F16551" s="75">
        <f>IF($E16551="","",IFERROR(VLOOKUP(TRIM(E16551&amp;""),'Référentiel Articles'!$A$2:$F$634,4,FALSE),""))</f>
      </c>
      <c r="G16551" s="76">
        <f>IF($E16551="","",IFERROR(VLOOKUP(TRIM(E16551&amp;""),'Référentiel Articles'!$A$2:$F$634,5,FALSE),""))</f>
      </c>
      <c r="H16551" s="77" t="str">
        <v/>
      </c>
      <c r="I16551" s="76">
        <f>IF($E16551="","",IFERROR(VLOOKUP(TRIM(E16551&amp;""),'Référentiel Articles'!$A$2:$F$634,6,FALSE),""))</f>
      </c>
      <c r="J16551" s="78">
        <f>IF(OR($E16551="",$H16551=""),"",$H16551*$I16551)</f>
      </c>
      <c r="K16551" s="79" t="str">
        <v/>
      </c>
    </row>
    <row r="16552">
      <c r="A16552" s="81" t="str">
        <v/>
      </c>
      <c r="B16552" s="81" t="str">
        <v/>
      </c>
      <c r="C16552" s="83">
        <f>IF($E16552="","",IFERROR(VLOOKUP(TRIM(E16552&amp;""),'Référentiel Articles'!$A$2:$F$634,2,FALSE),""))</f>
      </c>
      <c r="D16552" s="83">
        <f>IF($E16552="","",IFERROR(VLOOKUP(TRIM(E16552&amp;""),'Référentiel Articles'!$A$2:$F$634,3,FALSE),""))</f>
      </c>
      <c r="E16552" s="81" t="str">
        <v/>
      </c>
      <c r="F16552" s="83">
        <f>IF($E16552="","",IFERROR(VLOOKUP(TRIM(E16552&amp;""),'Référentiel Articles'!$A$2:$F$634,4,FALSE),""))</f>
      </c>
      <c r="G16552" s="84">
        <f>IF($E16552="","",IFERROR(VLOOKUP(TRIM(E16552&amp;""),'Référentiel Articles'!$A$2:$F$634,5,FALSE),""))</f>
      </c>
      <c r="H16552" s="85" t="str">
        <v/>
      </c>
      <c r="I16552" s="84">
        <f>IF($E16552="","",IFERROR(VLOOKUP(TRIM(E16552&amp;""),'Référentiel Articles'!$A$2:$F$634,6,FALSE),""))</f>
      </c>
      <c r="J16552" s="90">
        <f>IF(OR($E16552="",$H16552=""),"",$H16552*$I16552)</f>
      </c>
      <c r="K16552" s="87" t="str">
        <v/>
      </c>
    </row>
    <row r="16553">
      <c r="A16553" s="74" t="str">
        <v/>
      </c>
      <c r="B16553" s="74" t="str">
        <v/>
      </c>
      <c r="C16553" s="75">
        <f>IF($E16553="","",IFERROR(VLOOKUP(TRIM(E16553&amp;""),'Référentiel Articles'!$A$2:$F$634,2,FALSE),""))</f>
      </c>
      <c r="D16553" s="75">
        <f>IF($E16553="","",IFERROR(VLOOKUP(TRIM(E16553&amp;""),'Référentiel Articles'!$A$2:$F$634,3,FALSE),""))</f>
      </c>
      <c r="E16553" s="74" t="str">
        <v/>
      </c>
      <c r="F16553" s="75">
        <f>IF($E16553="","",IFERROR(VLOOKUP(TRIM(E16553&amp;""),'Référentiel Articles'!$A$2:$F$634,4,FALSE),""))</f>
      </c>
      <c r="G16553" s="76">
        <f>IF($E16553="","",IFERROR(VLOOKUP(TRIM(E16553&amp;""),'Référentiel Articles'!$A$2:$F$634,5,FALSE),""))</f>
      </c>
      <c r="H16553" s="77" t="str">
        <v/>
      </c>
      <c r="I16553" s="76">
        <f>IF($E16553="","",IFERROR(VLOOKUP(TRIM(E16553&amp;""),'Référentiel Articles'!$A$2:$F$634,6,FALSE),""))</f>
      </c>
      <c r="J16553" s="78">
        <f>IF(OR($E16553="",$H16553=""),"",$H16553*$I16553)</f>
      </c>
      <c r="K16553" s="79" t="str">
        <v/>
      </c>
    </row>
    <row r="16554">
      <c r="A16554" s="81" t="str">
        <v/>
      </c>
      <c r="B16554" s="81" t="str">
        <v/>
      </c>
      <c r="C16554" s="83">
        <f>IF($E16554="","",IFERROR(VLOOKUP(TRIM(E16554&amp;""),'Référentiel Articles'!$A$2:$F$634,2,FALSE),""))</f>
      </c>
      <c r="D16554" s="83">
        <f>IF($E16554="","",IFERROR(VLOOKUP(TRIM(E16554&amp;""),'Référentiel Articles'!$A$2:$F$634,3,FALSE),""))</f>
      </c>
      <c r="E16554" s="81" t="str">
        <v/>
      </c>
      <c r="F16554" s="83">
        <f>IF($E16554="","",IFERROR(VLOOKUP(TRIM(E16554&amp;""),'Référentiel Articles'!$A$2:$F$634,4,FALSE),""))</f>
      </c>
      <c r="G16554" s="84">
        <f>IF($E16554="","",IFERROR(VLOOKUP(TRIM(E16554&amp;""),'Référentiel Articles'!$A$2:$F$634,5,FALSE),""))</f>
      </c>
      <c r="H16554" s="85" t="str">
        <v/>
      </c>
      <c r="I16554" s="84">
        <f>IF($E16554="","",IFERROR(VLOOKUP(TRIM(E16554&amp;""),'Référentiel Articles'!$A$2:$F$634,6,FALSE),""))</f>
      </c>
      <c r="J16554" s="90">
        <f>IF(OR($E16554="",$H16554=""),"",$H16554*$I16554)</f>
      </c>
      <c r="K16554" s="87" t="str">
        <v/>
      </c>
    </row>
    <row r="16555">
      <c r="A16555" s="74" t="str">
        <v/>
      </c>
      <c r="B16555" s="74" t="str">
        <v/>
      </c>
      <c r="C16555" s="75">
        <f>IF($E16555="","",IFERROR(VLOOKUP(TRIM(E16555&amp;""),'Référentiel Articles'!$A$2:$F$634,2,FALSE),""))</f>
      </c>
      <c r="D16555" s="75">
        <f>IF($E16555="","",IFERROR(VLOOKUP(TRIM(E16555&amp;""),'Référentiel Articles'!$A$2:$F$634,3,FALSE),""))</f>
      </c>
      <c r="E16555" s="74" t="str">
        <v/>
      </c>
      <c r="F16555" s="75">
        <f>IF($E16555="","",IFERROR(VLOOKUP(TRIM(E16555&amp;""),'Référentiel Articles'!$A$2:$F$634,4,FALSE),""))</f>
      </c>
      <c r="G16555" s="76">
        <f>IF($E16555="","",IFERROR(VLOOKUP(TRIM(E16555&amp;""),'Référentiel Articles'!$A$2:$F$634,5,FALSE),""))</f>
      </c>
      <c r="H16555" s="77" t="str">
        <v/>
      </c>
      <c r="I16555" s="76">
        <f>IF($E16555="","",IFERROR(VLOOKUP(TRIM(E16555&amp;""),'Référentiel Articles'!$A$2:$F$634,6,FALSE),""))</f>
      </c>
      <c r="J16555" s="78">
        <f>IF(OR($E16555="",$H16555=""),"",$H16555*$I16555)</f>
      </c>
      <c r="K16555" s="79" t="str">
        <v/>
      </c>
    </row>
    <row r="16556">
      <c r="A16556" s="81" t="str">
        <v/>
      </c>
      <c r="B16556" s="81" t="str">
        <v/>
      </c>
      <c r="C16556" s="83">
        <f>IF($E16556="","",IFERROR(VLOOKUP(TRIM(E16556&amp;""),'Référentiel Articles'!$A$2:$F$634,2,FALSE),""))</f>
      </c>
      <c r="D16556" s="83">
        <f>IF($E16556="","",IFERROR(VLOOKUP(TRIM(E16556&amp;""),'Référentiel Articles'!$A$2:$F$634,3,FALSE),""))</f>
      </c>
      <c r="E16556" s="81" t="str">
        <v/>
      </c>
      <c r="F16556" s="83">
        <f>IF($E16556="","",IFERROR(VLOOKUP(TRIM(E16556&amp;""),'Référentiel Articles'!$A$2:$F$634,4,FALSE),""))</f>
      </c>
      <c r="G16556" s="84">
        <f>IF($E16556="","",IFERROR(VLOOKUP(TRIM(E16556&amp;""),'Référentiel Articles'!$A$2:$F$634,5,FALSE),""))</f>
      </c>
      <c r="H16556" s="85" t="str">
        <v/>
      </c>
      <c r="I16556" s="84">
        <f>IF($E16556="","",IFERROR(VLOOKUP(TRIM(E16556&amp;""),'Référentiel Articles'!$A$2:$F$634,6,FALSE),""))</f>
      </c>
      <c r="J16556" s="90">
        <f>IF(OR($E16556="",$H16556=""),"",$H16556*$I16556)</f>
      </c>
      <c r="K16556" s="87" t="str">
        <v/>
      </c>
    </row>
    <row r="16557">
      <c r="A16557" s="74" t="str">
        <v/>
      </c>
      <c r="B16557" s="74" t="str">
        <v/>
      </c>
      <c r="C16557" s="75">
        <f>IF($E16557="","",IFERROR(VLOOKUP(TRIM(E16557&amp;""),'Référentiel Articles'!$A$2:$F$634,2,FALSE),""))</f>
      </c>
      <c r="D16557" s="75">
        <f>IF($E16557="","",IFERROR(VLOOKUP(TRIM(E16557&amp;""),'Référentiel Articles'!$A$2:$F$634,3,FALSE),""))</f>
      </c>
      <c r="E16557" s="74" t="str">
        <v/>
      </c>
      <c r="F16557" s="75">
        <f>IF($E16557="","",IFERROR(VLOOKUP(TRIM(E16557&amp;""),'Référentiel Articles'!$A$2:$F$634,4,FALSE),""))</f>
      </c>
      <c r="G16557" s="76">
        <f>IF($E16557="","",IFERROR(VLOOKUP(TRIM(E16557&amp;""),'Référentiel Articles'!$A$2:$F$634,5,FALSE),""))</f>
      </c>
      <c r="H16557" s="77" t="str">
        <v/>
      </c>
      <c r="I16557" s="76">
        <f>IF($E16557="","",IFERROR(VLOOKUP(TRIM(E16557&amp;""),'Référentiel Articles'!$A$2:$F$634,6,FALSE),""))</f>
      </c>
      <c r="J16557" s="78">
        <f>IF(OR($E16557="",$H16557=""),"",$H16557*$I16557)</f>
      </c>
      <c r="K16557" s="79" t="str">
        <v/>
      </c>
    </row>
    <row r="16558">
      <c r="A16558" s="81" t="str">
        <v/>
      </c>
      <c r="B16558" s="81" t="str">
        <v/>
      </c>
      <c r="C16558" s="83">
        <f>IF($E16558="","",IFERROR(VLOOKUP(TRIM(E16558&amp;""),'Référentiel Articles'!$A$2:$F$634,2,FALSE),""))</f>
      </c>
      <c r="D16558" s="83">
        <f>IF($E16558="","",IFERROR(VLOOKUP(TRIM(E16558&amp;""),'Référentiel Articles'!$A$2:$F$634,3,FALSE),""))</f>
      </c>
      <c r="E16558" s="81" t="str">
        <v/>
      </c>
      <c r="F16558" s="83">
        <f>IF($E16558="","",IFERROR(VLOOKUP(TRIM(E16558&amp;""),'Référentiel Articles'!$A$2:$F$634,4,FALSE),""))</f>
      </c>
      <c r="G16558" s="84">
        <f>IF($E16558="","",IFERROR(VLOOKUP(TRIM(E16558&amp;""),'Référentiel Articles'!$A$2:$F$634,5,FALSE),""))</f>
      </c>
      <c r="H16558" s="85" t="str">
        <v/>
      </c>
      <c r="I16558" s="84">
        <f>IF($E16558="","",IFERROR(VLOOKUP(TRIM(E16558&amp;""),'Référentiel Articles'!$A$2:$F$634,6,FALSE),""))</f>
      </c>
      <c r="J16558" s="90">
        <f>IF(OR($E16558="",$H16558=""),"",$H16558*$I16558)</f>
      </c>
      <c r="K16558" s="87" t="str">
        <v/>
      </c>
    </row>
    <row r="16559">
      <c r="A16559" s="74" t="str">
        <v/>
      </c>
      <c r="B16559" s="74" t="str">
        <v/>
      </c>
      <c r="C16559" s="75">
        <f>IF($E16559="","",IFERROR(VLOOKUP(TRIM(E16559&amp;""),'Référentiel Articles'!$A$2:$F$634,2,FALSE),""))</f>
      </c>
      <c r="D16559" s="75">
        <f>IF($E16559="","",IFERROR(VLOOKUP(TRIM(E16559&amp;""),'Référentiel Articles'!$A$2:$F$634,3,FALSE),""))</f>
      </c>
      <c r="E16559" s="74" t="str">
        <v/>
      </c>
      <c r="F16559" s="75">
        <f>IF($E16559="","",IFERROR(VLOOKUP(TRIM(E16559&amp;""),'Référentiel Articles'!$A$2:$F$634,4,FALSE),""))</f>
      </c>
      <c r="G16559" s="76">
        <f>IF($E16559="","",IFERROR(VLOOKUP(TRIM(E16559&amp;""),'Référentiel Articles'!$A$2:$F$634,5,FALSE),""))</f>
      </c>
      <c r="H16559" s="77" t="str">
        <v/>
      </c>
      <c r="I16559" s="76">
        <f>IF($E16559="","",IFERROR(VLOOKUP(TRIM(E16559&amp;""),'Référentiel Articles'!$A$2:$F$634,6,FALSE),""))</f>
      </c>
      <c r="J16559" s="78">
        <f>IF(OR($E16559="",$H16559=""),"",$H16559*$I16559)</f>
      </c>
      <c r="K16559" s="79" t="str">
        <v/>
      </c>
    </row>
    <row r="16560">
      <c r="A16560" s="81" t="str">
        <v/>
      </c>
      <c r="B16560" s="81" t="str">
        <v/>
      </c>
      <c r="C16560" s="83">
        <f>IF($E16560="","",IFERROR(VLOOKUP(TRIM(E16560&amp;""),'Référentiel Articles'!$A$2:$F$634,2,FALSE),""))</f>
      </c>
      <c r="D16560" s="83">
        <f>IF($E16560="","",IFERROR(VLOOKUP(TRIM(E16560&amp;""),'Référentiel Articles'!$A$2:$F$634,3,FALSE),""))</f>
      </c>
      <c r="E16560" s="81" t="str">
        <v/>
      </c>
      <c r="F16560" s="83">
        <f>IF($E16560="","",IFERROR(VLOOKUP(TRIM(E16560&amp;""),'Référentiel Articles'!$A$2:$F$634,4,FALSE),""))</f>
      </c>
      <c r="G16560" s="84">
        <f>IF($E16560="","",IFERROR(VLOOKUP(TRIM(E16560&amp;""),'Référentiel Articles'!$A$2:$F$634,5,FALSE),""))</f>
      </c>
      <c r="H16560" s="85" t="str">
        <v/>
      </c>
      <c r="I16560" s="84">
        <f>IF($E16560="","",IFERROR(VLOOKUP(TRIM(E16560&amp;""),'Référentiel Articles'!$A$2:$F$634,6,FALSE),""))</f>
      </c>
      <c r="J16560" s="90">
        <f>IF(OR($E16560="",$H16560=""),"",$H16560*$I16560)</f>
      </c>
      <c r="K16560" s="87" t="str">
        <v/>
      </c>
    </row>
    <row r="16561">
      <c r="A16561" s="74" t="str">
        <v/>
      </c>
      <c r="B16561" s="74" t="str">
        <v/>
      </c>
      <c r="C16561" s="75">
        <f>IF($E16561="","",IFERROR(VLOOKUP(TRIM(E16561&amp;""),'Référentiel Articles'!$A$2:$F$634,2,FALSE),""))</f>
      </c>
      <c r="D16561" s="75">
        <f>IF($E16561="","",IFERROR(VLOOKUP(TRIM(E16561&amp;""),'Référentiel Articles'!$A$2:$F$634,3,FALSE),""))</f>
      </c>
      <c r="E16561" s="74" t="str">
        <v/>
      </c>
      <c r="F16561" s="75">
        <f>IF($E16561="","",IFERROR(VLOOKUP(TRIM(E16561&amp;""),'Référentiel Articles'!$A$2:$F$634,4,FALSE),""))</f>
      </c>
      <c r="G16561" s="76">
        <f>IF($E16561="","",IFERROR(VLOOKUP(TRIM(E16561&amp;""),'Référentiel Articles'!$A$2:$F$634,5,FALSE),""))</f>
      </c>
      <c r="H16561" s="77" t="str">
        <v/>
      </c>
      <c r="I16561" s="76">
        <f>IF($E16561="","",IFERROR(VLOOKUP(TRIM(E16561&amp;""),'Référentiel Articles'!$A$2:$F$634,6,FALSE),""))</f>
      </c>
      <c r="J16561" s="78">
        <f>IF(OR($E16561="",$H16561=""),"",$H16561*$I16561)</f>
      </c>
      <c r="K16561" s="79" t="str">
        <v/>
      </c>
    </row>
    <row r="16562">
      <c r="A16562" s="81" t="str">
        <v/>
      </c>
      <c r="B16562" s="81" t="str">
        <v/>
      </c>
      <c r="C16562" s="83">
        <f>IF($E16562="","",IFERROR(VLOOKUP(TRIM(E16562&amp;""),'Référentiel Articles'!$A$2:$F$634,2,FALSE),""))</f>
      </c>
      <c r="D16562" s="83">
        <f>IF($E16562="","",IFERROR(VLOOKUP(TRIM(E16562&amp;""),'Référentiel Articles'!$A$2:$F$634,3,FALSE),""))</f>
      </c>
      <c r="E16562" s="81" t="str">
        <v/>
      </c>
      <c r="F16562" s="83">
        <f>IF($E16562="","",IFERROR(VLOOKUP(TRIM(E16562&amp;""),'Référentiel Articles'!$A$2:$F$634,4,FALSE),""))</f>
      </c>
      <c r="G16562" s="84">
        <f>IF($E16562="","",IFERROR(VLOOKUP(TRIM(E16562&amp;""),'Référentiel Articles'!$A$2:$F$634,5,FALSE),""))</f>
      </c>
      <c r="H16562" s="85" t="str">
        <v/>
      </c>
      <c r="I16562" s="84">
        <f>IF($E16562="","",IFERROR(VLOOKUP(TRIM(E16562&amp;""),'Référentiel Articles'!$A$2:$F$634,6,FALSE),""))</f>
      </c>
      <c r="J16562" s="90">
        <f>IF(OR($E16562="",$H16562=""),"",$H16562*$I16562)</f>
      </c>
      <c r="K16562" s="87" t="str">
        <v/>
      </c>
    </row>
    <row r="16563">
      <c r="A16563" s="74" t="str">
        <v/>
      </c>
      <c r="B16563" s="74" t="str">
        <v/>
      </c>
      <c r="C16563" s="75">
        <f>IF($E16563="","",IFERROR(VLOOKUP(TRIM(E16563&amp;""),'Référentiel Articles'!$A$2:$F$634,2,FALSE),""))</f>
      </c>
      <c r="D16563" s="75">
        <f>IF($E16563="","",IFERROR(VLOOKUP(TRIM(E16563&amp;""),'Référentiel Articles'!$A$2:$F$634,3,FALSE),""))</f>
      </c>
      <c r="E16563" s="74" t="str">
        <v/>
      </c>
      <c r="F16563" s="75">
        <f>IF($E16563="","",IFERROR(VLOOKUP(TRIM(E16563&amp;""),'Référentiel Articles'!$A$2:$F$634,4,FALSE),""))</f>
      </c>
      <c r="G16563" s="76">
        <f>IF($E16563="","",IFERROR(VLOOKUP(TRIM(E16563&amp;""),'Référentiel Articles'!$A$2:$F$634,5,FALSE),""))</f>
      </c>
      <c r="H16563" s="77" t="str">
        <v/>
      </c>
      <c r="I16563" s="76">
        <f>IF($E16563="","",IFERROR(VLOOKUP(TRIM(E16563&amp;""),'Référentiel Articles'!$A$2:$F$634,6,FALSE),""))</f>
      </c>
      <c r="J16563" s="78">
        <f>IF(OR($E16563="",$H16563=""),"",$H16563*$I16563)</f>
      </c>
      <c r="K16563" s="79" t="str">
        <v/>
      </c>
    </row>
    <row r="16564">
      <c r="A16564" s="81" t="str">
        <v/>
      </c>
      <c r="B16564" s="81" t="str">
        <v/>
      </c>
      <c r="C16564" s="83">
        <f>IF($E16564="","",IFERROR(VLOOKUP(TRIM(E16564&amp;""),'Référentiel Articles'!$A$2:$F$634,2,FALSE),""))</f>
      </c>
      <c r="D16564" s="83">
        <f>IF($E16564="","",IFERROR(VLOOKUP(TRIM(E16564&amp;""),'Référentiel Articles'!$A$2:$F$634,3,FALSE),""))</f>
      </c>
      <c r="E16564" s="81" t="str">
        <v/>
      </c>
      <c r="F16564" s="83">
        <f>IF($E16564="","",IFERROR(VLOOKUP(TRIM(E16564&amp;""),'Référentiel Articles'!$A$2:$F$634,4,FALSE),""))</f>
      </c>
      <c r="G16564" s="84">
        <f>IF($E16564="","",IFERROR(VLOOKUP(TRIM(E16564&amp;""),'Référentiel Articles'!$A$2:$F$634,5,FALSE),""))</f>
      </c>
      <c r="H16564" s="85" t="str">
        <v/>
      </c>
      <c r="I16564" s="84">
        <f>IF($E16564="","",IFERROR(VLOOKUP(TRIM(E16564&amp;""),'Référentiel Articles'!$A$2:$F$634,6,FALSE),""))</f>
      </c>
      <c r="J16564" s="90">
        <f>IF(OR($E16564="",$H16564=""),"",$H16564*$I16564)</f>
      </c>
      <c r="K16564" s="87" t="str">
        <v/>
      </c>
    </row>
    <row r="16565">
      <c r="A16565" s="74" t="str">
        <v/>
      </c>
      <c r="B16565" s="74" t="str">
        <v/>
      </c>
      <c r="C16565" s="75">
        <f>IF($E16565="","",IFERROR(VLOOKUP(TRIM(E16565&amp;""),'Référentiel Articles'!$A$2:$F$634,2,FALSE),""))</f>
      </c>
      <c r="D16565" s="75">
        <f>IF($E16565="","",IFERROR(VLOOKUP(TRIM(E16565&amp;""),'Référentiel Articles'!$A$2:$F$634,3,FALSE),""))</f>
      </c>
      <c r="E16565" s="74" t="str">
        <v/>
      </c>
      <c r="F16565" s="75">
        <f>IF($E16565="","",IFERROR(VLOOKUP(TRIM(E16565&amp;""),'Référentiel Articles'!$A$2:$F$634,4,FALSE),""))</f>
      </c>
      <c r="G16565" s="76">
        <f>IF($E16565="","",IFERROR(VLOOKUP(TRIM(E16565&amp;""),'Référentiel Articles'!$A$2:$F$634,5,FALSE),""))</f>
      </c>
      <c r="H16565" s="77" t="str">
        <v/>
      </c>
      <c r="I16565" s="76">
        <f>IF($E16565="","",IFERROR(VLOOKUP(TRIM(E16565&amp;""),'Référentiel Articles'!$A$2:$F$634,6,FALSE),""))</f>
      </c>
      <c r="J16565" s="78">
        <f>IF(OR($E16565="",$H16565=""),"",$H16565*$I16565)</f>
      </c>
      <c r="K16565" s="79" t="str">
        <v/>
      </c>
    </row>
    <row r="16566">
      <c r="A16566" s="81" t="str">
        <v/>
      </c>
      <c r="B16566" s="81" t="str">
        <v/>
      </c>
      <c r="C16566" s="83">
        <f>IF($E16566="","",IFERROR(VLOOKUP(TRIM(E16566&amp;""),'Référentiel Articles'!$A$2:$F$634,2,FALSE),""))</f>
      </c>
      <c r="D16566" s="83">
        <f>IF($E16566="","",IFERROR(VLOOKUP(TRIM(E16566&amp;""),'Référentiel Articles'!$A$2:$F$634,3,FALSE),""))</f>
      </c>
      <c r="E16566" s="81" t="str">
        <v/>
      </c>
      <c r="F16566" s="83">
        <f>IF($E16566="","",IFERROR(VLOOKUP(TRIM(E16566&amp;""),'Référentiel Articles'!$A$2:$F$634,4,FALSE),""))</f>
      </c>
      <c r="G16566" s="84">
        <f>IF($E16566="","",IFERROR(VLOOKUP(TRIM(E16566&amp;""),'Référentiel Articles'!$A$2:$F$634,5,FALSE),""))</f>
      </c>
      <c r="H16566" s="85" t="str">
        <v/>
      </c>
      <c r="I16566" s="84">
        <f>IF($E16566="","",IFERROR(VLOOKUP(TRIM(E16566&amp;""),'Référentiel Articles'!$A$2:$F$634,6,FALSE),""))</f>
      </c>
      <c r="J16566" s="90">
        <f>IF(OR($E16566="",$H16566=""),"",$H16566*$I16566)</f>
      </c>
      <c r="K16566" s="87" t="str">
        <v/>
      </c>
    </row>
    <row r="16567">
      <c r="A16567" s="74" t="str">
        <v/>
      </c>
      <c r="B16567" s="74" t="str">
        <v/>
      </c>
      <c r="C16567" s="75">
        <f>IF($E16567="","",IFERROR(VLOOKUP(TRIM(E16567&amp;""),'Référentiel Articles'!$A$2:$F$634,2,FALSE),""))</f>
      </c>
      <c r="D16567" s="75">
        <f>IF($E16567="","",IFERROR(VLOOKUP(TRIM(E16567&amp;""),'Référentiel Articles'!$A$2:$F$634,3,FALSE),""))</f>
      </c>
      <c r="E16567" s="74" t="str">
        <v/>
      </c>
      <c r="F16567" s="75">
        <f>IF($E16567="","",IFERROR(VLOOKUP(TRIM(E16567&amp;""),'Référentiel Articles'!$A$2:$F$634,4,FALSE),""))</f>
      </c>
      <c r="G16567" s="76">
        <f>IF($E16567="","",IFERROR(VLOOKUP(TRIM(E16567&amp;""),'Référentiel Articles'!$A$2:$F$634,5,FALSE),""))</f>
      </c>
      <c r="H16567" s="77" t="str">
        <v/>
      </c>
      <c r="I16567" s="76">
        <f>IF($E16567="","",IFERROR(VLOOKUP(TRIM(E16567&amp;""),'Référentiel Articles'!$A$2:$F$634,6,FALSE),""))</f>
      </c>
      <c r="J16567" s="78">
        <f>IF(OR($E16567="",$H16567=""),"",$H16567*$I16567)</f>
      </c>
      <c r="K16567" s="79" t="str">
        <v/>
      </c>
    </row>
    <row r="16568">
      <c r="A16568" s="81" t="str">
        <v/>
      </c>
      <c r="B16568" s="81" t="str">
        <v/>
      </c>
      <c r="C16568" s="83">
        <f>IF($E16568="","",IFERROR(VLOOKUP(TRIM(E16568&amp;""),'Référentiel Articles'!$A$2:$F$634,2,FALSE),""))</f>
      </c>
      <c r="D16568" s="83">
        <f>IF($E16568="","",IFERROR(VLOOKUP(TRIM(E16568&amp;""),'Référentiel Articles'!$A$2:$F$634,3,FALSE),""))</f>
      </c>
      <c r="E16568" s="81" t="str">
        <v/>
      </c>
      <c r="F16568" s="83">
        <f>IF($E16568="","",IFERROR(VLOOKUP(TRIM(E16568&amp;""),'Référentiel Articles'!$A$2:$F$634,4,FALSE),""))</f>
      </c>
      <c r="G16568" s="84">
        <f>IF($E16568="","",IFERROR(VLOOKUP(TRIM(E16568&amp;""),'Référentiel Articles'!$A$2:$F$634,5,FALSE),""))</f>
      </c>
      <c r="H16568" s="85" t="str">
        <v/>
      </c>
      <c r="I16568" s="84">
        <f>IF($E16568="","",IFERROR(VLOOKUP(TRIM(E16568&amp;""),'Référentiel Articles'!$A$2:$F$634,6,FALSE),""))</f>
      </c>
      <c r="J16568" s="90">
        <f>IF(OR($E16568="",$H16568=""),"",$H16568*$I16568)</f>
      </c>
      <c r="K16568" s="87" t="str">
        <v/>
      </c>
    </row>
    <row r="16569">
      <c r="A16569" s="74" t="str">
        <v/>
      </c>
      <c r="B16569" s="74" t="str">
        <v/>
      </c>
      <c r="C16569" s="75">
        <f>IF($E16569="","",IFERROR(VLOOKUP(TRIM(E16569&amp;""),'Référentiel Articles'!$A$2:$F$634,2,FALSE),""))</f>
      </c>
      <c r="D16569" s="75">
        <f>IF($E16569="","",IFERROR(VLOOKUP(TRIM(E16569&amp;""),'Référentiel Articles'!$A$2:$F$634,3,FALSE),""))</f>
      </c>
      <c r="E16569" s="74" t="str">
        <v/>
      </c>
      <c r="F16569" s="75">
        <f>IF($E16569="","",IFERROR(VLOOKUP(TRIM(E16569&amp;""),'Référentiel Articles'!$A$2:$F$634,4,FALSE),""))</f>
      </c>
      <c r="G16569" s="76">
        <f>IF($E16569="","",IFERROR(VLOOKUP(TRIM(E16569&amp;""),'Référentiel Articles'!$A$2:$F$634,5,FALSE),""))</f>
      </c>
      <c r="H16569" s="77" t="str">
        <v/>
      </c>
      <c r="I16569" s="76">
        <f>IF($E16569="","",IFERROR(VLOOKUP(TRIM(E16569&amp;""),'Référentiel Articles'!$A$2:$F$634,6,FALSE),""))</f>
      </c>
      <c r="J16569" s="78">
        <f>IF(OR($E16569="",$H16569=""),"",$H16569*$I16569)</f>
      </c>
      <c r="K16569" s="79" t="str">
        <v/>
      </c>
    </row>
    <row r="16570">
      <c r="A16570" s="81" t="str">
        <v/>
      </c>
      <c r="B16570" s="81" t="str">
        <v/>
      </c>
      <c r="C16570" s="83">
        <f>IF($E16570="","",IFERROR(VLOOKUP(TRIM(E16570&amp;""),'Référentiel Articles'!$A$2:$F$634,2,FALSE),""))</f>
      </c>
      <c r="D16570" s="83">
        <f>IF($E16570="","",IFERROR(VLOOKUP(TRIM(E16570&amp;""),'Référentiel Articles'!$A$2:$F$634,3,FALSE),""))</f>
      </c>
      <c r="E16570" s="81" t="str">
        <v/>
      </c>
      <c r="F16570" s="83">
        <f>IF($E16570="","",IFERROR(VLOOKUP(TRIM(E16570&amp;""),'Référentiel Articles'!$A$2:$F$634,4,FALSE),""))</f>
      </c>
      <c r="G16570" s="84">
        <f>IF($E16570="","",IFERROR(VLOOKUP(TRIM(E16570&amp;""),'Référentiel Articles'!$A$2:$F$634,5,FALSE),""))</f>
      </c>
      <c r="H16570" s="85" t="str">
        <v/>
      </c>
      <c r="I16570" s="84">
        <f>IF($E16570="","",IFERROR(VLOOKUP(TRIM(E16570&amp;""),'Référentiel Articles'!$A$2:$F$634,6,FALSE),""))</f>
      </c>
      <c r="J16570" s="90">
        <f>IF(OR($E16570="",$H16570=""),"",$H16570*$I16570)</f>
      </c>
      <c r="K16570" s="87" t="str">
        <v/>
      </c>
    </row>
    <row r="16571">
      <c r="A16571" s="74" t="str">
        <v/>
      </c>
      <c r="B16571" s="74" t="str">
        <v/>
      </c>
      <c r="C16571" s="75">
        <f>IF($E16571="","",IFERROR(VLOOKUP(TRIM(E16571&amp;""),'Référentiel Articles'!$A$2:$F$634,2,FALSE),""))</f>
      </c>
      <c r="D16571" s="75">
        <f>IF($E16571="","",IFERROR(VLOOKUP(TRIM(E16571&amp;""),'Référentiel Articles'!$A$2:$F$634,3,FALSE),""))</f>
      </c>
      <c r="E16571" s="74" t="str">
        <v/>
      </c>
      <c r="F16571" s="75">
        <f>IF($E16571="","",IFERROR(VLOOKUP(TRIM(E16571&amp;""),'Référentiel Articles'!$A$2:$F$634,4,FALSE),""))</f>
      </c>
      <c r="G16571" s="76">
        <f>IF($E16571="","",IFERROR(VLOOKUP(TRIM(E16571&amp;""),'Référentiel Articles'!$A$2:$F$634,5,FALSE),""))</f>
      </c>
      <c r="H16571" s="77" t="str">
        <v/>
      </c>
      <c r="I16571" s="76">
        <f>IF($E16571="","",IFERROR(VLOOKUP(TRIM(E16571&amp;""),'Référentiel Articles'!$A$2:$F$634,6,FALSE),""))</f>
      </c>
      <c r="J16571" s="78">
        <f>IF(OR($E16571="",$H16571=""),"",$H16571*$I16571)</f>
      </c>
      <c r="K16571" s="79" t="str">
        <v/>
      </c>
    </row>
    <row r="16572">
      <c r="A16572" s="81" t="str">
        <v/>
      </c>
      <c r="B16572" s="81" t="str">
        <v/>
      </c>
      <c r="C16572" s="83">
        <f>IF($E16572="","",IFERROR(VLOOKUP(TRIM(E16572&amp;""),'Référentiel Articles'!$A$2:$F$634,2,FALSE),""))</f>
      </c>
      <c r="D16572" s="83">
        <f>IF($E16572="","",IFERROR(VLOOKUP(TRIM(E16572&amp;""),'Référentiel Articles'!$A$2:$F$634,3,FALSE),""))</f>
      </c>
      <c r="E16572" s="81" t="str">
        <v/>
      </c>
      <c r="F16572" s="83">
        <f>IF($E16572="","",IFERROR(VLOOKUP(TRIM(E16572&amp;""),'Référentiel Articles'!$A$2:$F$634,4,FALSE),""))</f>
      </c>
      <c r="G16572" s="84">
        <f>IF($E16572="","",IFERROR(VLOOKUP(TRIM(E16572&amp;""),'Référentiel Articles'!$A$2:$F$634,5,FALSE),""))</f>
      </c>
      <c r="H16572" s="85" t="str">
        <v/>
      </c>
      <c r="I16572" s="84">
        <f>IF($E16572="","",IFERROR(VLOOKUP(TRIM(E16572&amp;""),'Référentiel Articles'!$A$2:$F$634,6,FALSE),""))</f>
      </c>
      <c r="J16572" s="90">
        <f>IF(OR($E16572="",$H16572=""),"",$H16572*$I16572)</f>
      </c>
      <c r="K16572" s="87" t="str">
        <v/>
      </c>
    </row>
    <row r="16573">
      <c r="A16573" s="74" t="str">
        <v/>
      </c>
      <c r="B16573" s="74" t="str">
        <v/>
      </c>
      <c r="C16573" s="75">
        <f>IF($E16573="","",IFERROR(VLOOKUP(TRIM(E16573&amp;""),'Référentiel Articles'!$A$2:$F$634,2,FALSE),""))</f>
      </c>
      <c r="D16573" s="75">
        <f>IF($E16573="","",IFERROR(VLOOKUP(TRIM(E16573&amp;""),'Référentiel Articles'!$A$2:$F$634,3,FALSE),""))</f>
      </c>
      <c r="E16573" s="74" t="str">
        <v/>
      </c>
      <c r="F16573" s="75">
        <f>IF($E16573="","",IFERROR(VLOOKUP(TRIM(E16573&amp;""),'Référentiel Articles'!$A$2:$F$634,4,FALSE),""))</f>
      </c>
      <c r="G16573" s="76">
        <f>IF($E16573="","",IFERROR(VLOOKUP(TRIM(E16573&amp;""),'Référentiel Articles'!$A$2:$F$634,5,FALSE),""))</f>
      </c>
      <c r="H16573" s="77" t="str">
        <v/>
      </c>
      <c r="I16573" s="76">
        <f>IF($E16573="","",IFERROR(VLOOKUP(TRIM(E16573&amp;""),'Référentiel Articles'!$A$2:$F$634,6,FALSE),""))</f>
      </c>
      <c r="J16573" s="78">
        <f>IF(OR($E16573="",$H16573=""),"",$H16573*$I16573)</f>
      </c>
      <c r="K16573" s="79" t="str">
        <v/>
      </c>
    </row>
    <row r="16574">
      <c r="A16574" s="81" t="str">
        <v/>
      </c>
      <c r="B16574" s="81" t="str">
        <v/>
      </c>
      <c r="C16574" s="83">
        <f>IF($E16574="","",IFERROR(VLOOKUP(TRIM(E16574&amp;""),'Référentiel Articles'!$A$2:$F$634,2,FALSE),""))</f>
      </c>
      <c r="D16574" s="83">
        <f>IF($E16574="","",IFERROR(VLOOKUP(TRIM(E16574&amp;""),'Référentiel Articles'!$A$2:$F$634,3,FALSE),""))</f>
      </c>
      <c r="E16574" s="81" t="str">
        <v/>
      </c>
      <c r="F16574" s="83">
        <f>IF($E16574="","",IFERROR(VLOOKUP(TRIM(E16574&amp;""),'Référentiel Articles'!$A$2:$F$634,4,FALSE),""))</f>
      </c>
      <c r="G16574" s="84">
        <f>IF($E16574="","",IFERROR(VLOOKUP(TRIM(E16574&amp;""),'Référentiel Articles'!$A$2:$F$634,5,FALSE),""))</f>
      </c>
      <c r="H16574" s="85" t="str">
        <v/>
      </c>
      <c r="I16574" s="84">
        <f>IF($E16574="","",IFERROR(VLOOKUP(TRIM(E16574&amp;""),'Référentiel Articles'!$A$2:$F$634,6,FALSE),""))</f>
      </c>
      <c r="J16574" s="90">
        <f>IF(OR($E16574="",$H16574=""),"",$H16574*$I16574)</f>
      </c>
      <c r="K16574" s="87" t="str">
        <v/>
      </c>
    </row>
    <row r="16575">
      <c r="A16575" s="74" t="str">
        <v/>
      </c>
      <c r="B16575" s="74" t="str">
        <v/>
      </c>
      <c r="C16575" s="75">
        <f>IF($E16575="","",IFERROR(VLOOKUP(TRIM(E16575&amp;""),'Référentiel Articles'!$A$2:$F$634,2,FALSE),""))</f>
      </c>
      <c r="D16575" s="75">
        <f>IF($E16575="","",IFERROR(VLOOKUP(TRIM(E16575&amp;""),'Référentiel Articles'!$A$2:$F$634,3,FALSE),""))</f>
      </c>
      <c r="E16575" s="74" t="str">
        <v/>
      </c>
      <c r="F16575" s="75">
        <f>IF($E16575="","",IFERROR(VLOOKUP(TRIM(E16575&amp;""),'Référentiel Articles'!$A$2:$F$634,4,FALSE),""))</f>
      </c>
      <c r="G16575" s="76">
        <f>IF($E16575="","",IFERROR(VLOOKUP(TRIM(E16575&amp;""),'Référentiel Articles'!$A$2:$F$634,5,FALSE),""))</f>
      </c>
      <c r="H16575" s="77" t="str">
        <v/>
      </c>
      <c r="I16575" s="76">
        <f>IF($E16575="","",IFERROR(VLOOKUP(TRIM(E16575&amp;""),'Référentiel Articles'!$A$2:$F$634,6,FALSE),""))</f>
      </c>
      <c r="J16575" s="78">
        <f>IF(OR($E16575="",$H16575=""),"",$H16575*$I16575)</f>
      </c>
      <c r="K16575" s="79" t="str">
        <v/>
      </c>
    </row>
    <row r="16576">
      <c r="A16576" s="81" t="str">
        <v/>
      </c>
      <c r="B16576" s="81" t="str">
        <v/>
      </c>
      <c r="C16576" s="83">
        <f>IF($E16576="","",IFERROR(VLOOKUP(TRIM(E16576&amp;""),'Référentiel Articles'!$A$2:$F$634,2,FALSE),""))</f>
      </c>
      <c r="D16576" s="83">
        <f>IF($E16576="","",IFERROR(VLOOKUP(TRIM(E16576&amp;""),'Référentiel Articles'!$A$2:$F$634,3,FALSE),""))</f>
      </c>
      <c r="E16576" s="81" t="str">
        <v/>
      </c>
      <c r="F16576" s="83">
        <f>IF($E16576="","",IFERROR(VLOOKUP(TRIM(E16576&amp;""),'Référentiel Articles'!$A$2:$F$634,4,FALSE),""))</f>
      </c>
      <c r="G16576" s="84">
        <f>IF($E16576="","",IFERROR(VLOOKUP(TRIM(E16576&amp;""),'Référentiel Articles'!$A$2:$F$634,5,FALSE),""))</f>
      </c>
      <c r="H16576" s="85" t="str">
        <v/>
      </c>
      <c r="I16576" s="84">
        <f>IF($E16576="","",IFERROR(VLOOKUP(TRIM(E16576&amp;""),'Référentiel Articles'!$A$2:$F$634,6,FALSE),""))</f>
      </c>
      <c r="J16576" s="90">
        <f>IF(OR($E16576="",$H16576=""),"",$H16576*$I16576)</f>
      </c>
      <c r="K16576" s="87" t="str">
        <v/>
      </c>
    </row>
    <row r="16577">
      <c r="A16577" s="74" t="str">
        <v/>
      </c>
      <c r="B16577" s="74" t="str">
        <v/>
      </c>
      <c r="C16577" s="75">
        <f>IF($E16577="","",IFERROR(VLOOKUP(TRIM(E16577&amp;""),'Référentiel Articles'!$A$2:$F$634,2,FALSE),""))</f>
      </c>
      <c r="D16577" s="75">
        <f>IF($E16577="","",IFERROR(VLOOKUP(TRIM(E16577&amp;""),'Référentiel Articles'!$A$2:$F$634,3,FALSE),""))</f>
      </c>
      <c r="E16577" s="74" t="str">
        <v/>
      </c>
      <c r="F16577" s="75">
        <f>IF($E16577="","",IFERROR(VLOOKUP(TRIM(E16577&amp;""),'Référentiel Articles'!$A$2:$F$634,4,FALSE),""))</f>
      </c>
      <c r="G16577" s="76">
        <f>IF($E16577="","",IFERROR(VLOOKUP(TRIM(E16577&amp;""),'Référentiel Articles'!$A$2:$F$634,5,FALSE),""))</f>
      </c>
      <c r="H16577" s="77" t="str">
        <v/>
      </c>
      <c r="I16577" s="76">
        <f>IF($E16577="","",IFERROR(VLOOKUP(TRIM(E16577&amp;""),'Référentiel Articles'!$A$2:$F$634,6,FALSE),""))</f>
      </c>
      <c r="J16577" s="78">
        <f>IF(OR($E16577="",$H16577=""),"",$H16577*$I16577)</f>
      </c>
      <c r="K16577" s="79" t="str">
        <v/>
      </c>
    </row>
    <row r="16578">
      <c r="A16578" s="81" t="str">
        <v/>
      </c>
      <c r="B16578" s="81" t="str">
        <v/>
      </c>
      <c r="C16578" s="83">
        <f>IF($E16578="","",IFERROR(VLOOKUP(TRIM(E16578&amp;""),'Référentiel Articles'!$A$2:$F$634,2,FALSE),""))</f>
      </c>
      <c r="D16578" s="83">
        <f>IF($E16578="","",IFERROR(VLOOKUP(TRIM(E16578&amp;""),'Référentiel Articles'!$A$2:$F$634,3,FALSE),""))</f>
      </c>
      <c r="E16578" s="81" t="str">
        <v/>
      </c>
      <c r="F16578" s="83">
        <f>IF($E16578="","",IFERROR(VLOOKUP(TRIM(E16578&amp;""),'Référentiel Articles'!$A$2:$F$634,4,FALSE),""))</f>
      </c>
      <c r="G16578" s="84">
        <f>IF($E16578="","",IFERROR(VLOOKUP(TRIM(E16578&amp;""),'Référentiel Articles'!$A$2:$F$634,5,FALSE),""))</f>
      </c>
      <c r="H16578" s="85" t="str">
        <v/>
      </c>
      <c r="I16578" s="84">
        <f>IF($E16578="","",IFERROR(VLOOKUP(TRIM(E16578&amp;""),'Référentiel Articles'!$A$2:$F$634,6,FALSE),""))</f>
      </c>
      <c r="J16578" s="90">
        <f>IF(OR($E16578="",$H16578=""),"",$H16578*$I16578)</f>
      </c>
      <c r="K16578" s="87" t="str">
        <v/>
      </c>
    </row>
    <row r="16579">
      <c r="A16579" s="74" t="str">
        <v/>
      </c>
      <c r="B16579" s="74" t="str">
        <v/>
      </c>
      <c r="C16579" s="75">
        <f>IF($E16579="","",IFERROR(VLOOKUP(TRIM(E16579&amp;""),'Référentiel Articles'!$A$2:$F$634,2,FALSE),""))</f>
      </c>
      <c r="D16579" s="75">
        <f>IF($E16579="","",IFERROR(VLOOKUP(TRIM(E16579&amp;""),'Référentiel Articles'!$A$2:$F$634,3,FALSE),""))</f>
      </c>
      <c r="E16579" s="74" t="str">
        <v/>
      </c>
      <c r="F16579" s="75">
        <f>IF($E16579="","",IFERROR(VLOOKUP(TRIM(E16579&amp;""),'Référentiel Articles'!$A$2:$F$634,4,FALSE),""))</f>
      </c>
      <c r="G16579" s="76">
        <f>IF($E16579="","",IFERROR(VLOOKUP(TRIM(E16579&amp;""),'Référentiel Articles'!$A$2:$F$634,5,FALSE),""))</f>
      </c>
      <c r="H16579" s="77" t="str">
        <v/>
      </c>
      <c r="I16579" s="76">
        <f>IF($E16579="","",IFERROR(VLOOKUP(TRIM(E16579&amp;""),'Référentiel Articles'!$A$2:$F$634,6,FALSE),""))</f>
      </c>
      <c r="J16579" s="78">
        <f>IF(OR($E16579="",$H16579=""),"",$H16579*$I16579)</f>
      </c>
      <c r="K16579" s="79" t="str">
        <v/>
      </c>
    </row>
    <row r="16580">
      <c r="A16580" s="81" t="str">
        <v/>
      </c>
      <c r="B16580" s="81" t="str">
        <v/>
      </c>
      <c r="C16580" s="83">
        <f>IF($E16580="","",IFERROR(VLOOKUP(TRIM(E16580&amp;""),'Référentiel Articles'!$A$2:$F$634,2,FALSE),""))</f>
      </c>
      <c r="D16580" s="83">
        <f>IF($E16580="","",IFERROR(VLOOKUP(TRIM(E16580&amp;""),'Référentiel Articles'!$A$2:$F$634,3,FALSE),""))</f>
      </c>
      <c r="E16580" s="81" t="str">
        <v/>
      </c>
      <c r="F16580" s="83">
        <f>IF($E16580="","",IFERROR(VLOOKUP(TRIM(E16580&amp;""),'Référentiel Articles'!$A$2:$F$634,4,FALSE),""))</f>
      </c>
      <c r="G16580" s="84">
        <f>IF($E16580="","",IFERROR(VLOOKUP(TRIM(E16580&amp;""),'Référentiel Articles'!$A$2:$F$634,5,FALSE),""))</f>
      </c>
      <c r="H16580" s="85" t="str">
        <v/>
      </c>
      <c r="I16580" s="84">
        <f>IF($E16580="","",IFERROR(VLOOKUP(TRIM(E16580&amp;""),'Référentiel Articles'!$A$2:$F$634,6,FALSE),""))</f>
      </c>
      <c r="J16580" s="90">
        <f>IF(OR($E16580="",$H16580=""),"",$H16580*$I16580)</f>
      </c>
      <c r="K16580" s="87" t="str">
        <v/>
      </c>
    </row>
    <row r="16581">
      <c r="A16581" s="74" t="str">
        <v/>
      </c>
      <c r="B16581" s="74" t="str">
        <v/>
      </c>
      <c r="C16581" s="75">
        <f>IF($E16581="","",IFERROR(VLOOKUP(TRIM(E16581&amp;""),'Référentiel Articles'!$A$2:$F$634,2,FALSE),""))</f>
      </c>
      <c r="D16581" s="75">
        <f>IF($E16581="","",IFERROR(VLOOKUP(TRIM(E16581&amp;""),'Référentiel Articles'!$A$2:$F$634,3,FALSE),""))</f>
      </c>
      <c r="E16581" s="74" t="str">
        <v/>
      </c>
      <c r="F16581" s="75">
        <f>IF($E16581="","",IFERROR(VLOOKUP(TRIM(E16581&amp;""),'Référentiel Articles'!$A$2:$F$634,4,FALSE),""))</f>
      </c>
      <c r="G16581" s="76">
        <f>IF($E16581="","",IFERROR(VLOOKUP(TRIM(E16581&amp;""),'Référentiel Articles'!$A$2:$F$634,5,FALSE),""))</f>
      </c>
      <c r="H16581" s="77" t="str">
        <v/>
      </c>
      <c r="I16581" s="76">
        <f>IF($E16581="","",IFERROR(VLOOKUP(TRIM(E16581&amp;""),'Référentiel Articles'!$A$2:$F$634,6,FALSE),""))</f>
      </c>
      <c r="J16581" s="78">
        <f>IF(OR($E16581="",$H16581=""),"",$H16581*$I16581)</f>
      </c>
      <c r="K16581" s="79" t="str">
        <v/>
      </c>
    </row>
    <row r="16582">
      <c r="A16582" s="81" t="str">
        <v/>
      </c>
      <c r="B16582" s="81" t="str">
        <v/>
      </c>
      <c r="C16582" s="83">
        <f>IF($E16582="","",IFERROR(VLOOKUP(TRIM(E16582&amp;""),'Référentiel Articles'!$A$2:$F$634,2,FALSE),""))</f>
      </c>
      <c r="D16582" s="83">
        <f>IF($E16582="","",IFERROR(VLOOKUP(TRIM(E16582&amp;""),'Référentiel Articles'!$A$2:$F$634,3,FALSE),""))</f>
      </c>
      <c r="E16582" s="81" t="str">
        <v/>
      </c>
      <c r="F16582" s="83">
        <f>IF($E16582="","",IFERROR(VLOOKUP(TRIM(E16582&amp;""),'Référentiel Articles'!$A$2:$F$634,4,FALSE),""))</f>
      </c>
      <c r="G16582" s="84">
        <f>IF($E16582="","",IFERROR(VLOOKUP(TRIM(E16582&amp;""),'Référentiel Articles'!$A$2:$F$634,5,FALSE),""))</f>
      </c>
      <c r="H16582" s="85" t="str">
        <v/>
      </c>
      <c r="I16582" s="84">
        <f>IF($E16582="","",IFERROR(VLOOKUP(TRIM(E16582&amp;""),'Référentiel Articles'!$A$2:$F$634,6,FALSE),""))</f>
      </c>
      <c r="J16582" s="90">
        <f>IF(OR($E16582="",$H16582=""),"",$H16582*$I16582)</f>
      </c>
      <c r="K16582" s="87" t="str">
        <v/>
      </c>
    </row>
    <row r="16583">
      <c r="A16583" s="74" t="str">
        <v/>
      </c>
      <c r="B16583" s="74" t="str">
        <v/>
      </c>
      <c r="C16583" s="75">
        <f>IF($E16583="","",IFERROR(VLOOKUP(TRIM(E16583&amp;""),'Référentiel Articles'!$A$2:$F$634,2,FALSE),""))</f>
      </c>
      <c r="D16583" s="75">
        <f>IF($E16583="","",IFERROR(VLOOKUP(TRIM(E16583&amp;""),'Référentiel Articles'!$A$2:$F$634,3,FALSE),""))</f>
      </c>
      <c r="E16583" s="74" t="str">
        <v/>
      </c>
      <c r="F16583" s="75">
        <f>IF($E16583="","",IFERROR(VLOOKUP(TRIM(E16583&amp;""),'Référentiel Articles'!$A$2:$F$634,4,FALSE),""))</f>
      </c>
      <c r="G16583" s="76">
        <f>IF($E16583="","",IFERROR(VLOOKUP(TRIM(E16583&amp;""),'Référentiel Articles'!$A$2:$F$634,5,FALSE),""))</f>
      </c>
      <c r="H16583" s="77" t="str">
        <v/>
      </c>
      <c r="I16583" s="76">
        <f>IF($E16583="","",IFERROR(VLOOKUP(TRIM(E16583&amp;""),'Référentiel Articles'!$A$2:$F$634,6,FALSE),""))</f>
      </c>
      <c r="J16583" s="78">
        <f>IF(OR($E16583="",$H16583=""),"",$H16583*$I16583)</f>
      </c>
      <c r="K16583" s="79" t="str">
        <v/>
      </c>
    </row>
    <row r="16584">
      <c r="A16584" s="81" t="str">
        <v/>
      </c>
      <c r="B16584" s="81" t="str">
        <v/>
      </c>
      <c r="C16584" s="83">
        <f>IF($E16584="","",IFERROR(VLOOKUP(TRIM(E16584&amp;""),'Référentiel Articles'!$A$2:$F$634,2,FALSE),""))</f>
      </c>
      <c r="D16584" s="83">
        <f>IF($E16584="","",IFERROR(VLOOKUP(TRIM(E16584&amp;""),'Référentiel Articles'!$A$2:$F$634,3,FALSE),""))</f>
      </c>
      <c r="E16584" s="81" t="str">
        <v/>
      </c>
      <c r="F16584" s="83">
        <f>IF($E16584="","",IFERROR(VLOOKUP(TRIM(E16584&amp;""),'Référentiel Articles'!$A$2:$F$634,4,FALSE),""))</f>
      </c>
      <c r="G16584" s="84">
        <f>IF($E16584="","",IFERROR(VLOOKUP(TRIM(E16584&amp;""),'Référentiel Articles'!$A$2:$F$634,5,FALSE),""))</f>
      </c>
      <c r="H16584" s="85" t="str">
        <v/>
      </c>
      <c r="I16584" s="84">
        <f>IF($E16584="","",IFERROR(VLOOKUP(TRIM(E16584&amp;""),'Référentiel Articles'!$A$2:$F$634,6,FALSE),""))</f>
      </c>
      <c r="J16584" s="90">
        <f>IF(OR($E16584="",$H16584=""),"",$H16584*$I16584)</f>
      </c>
      <c r="K16584" s="87" t="str">
        <v/>
      </c>
    </row>
    <row r="16585">
      <c r="A16585" s="74" t="str">
        <v/>
      </c>
      <c r="B16585" s="74" t="str">
        <v/>
      </c>
      <c r="C16585" s="75">
        <f>IF($E16585="","",IFERROR(VLOOKUP(TRIM(E16585&amp;""),'Référentiel Articles'!$A$2:$F$634,2,FALSE),""))</f>
      </c>
      <c r="D16585" s="75">
        <f>IF($E16585="","",IFERROR(VLOOKUP(TRIM(E16585&amp;""),'Référentiel Articles'!$A$2:$F$634,3,FALSE),""))</f>
      </c>
      <c r="E16585" s="74" t="str">
        <v/>
      </c>
      <c r="F16585" s="75">
        <f>IF($E16585="","",IFERROR(VLOOKUP(TRIM(E16585&amp;""),'Référentiel Articles'!$A$2:$F$634,4,FALSE),""))</f>
      </c>
      <c r="G16585" s="76">
        <f>IF($E16585="","",IFERROR(VLOOKUP(TRIM(E16585&amp;""),'Référentiel Articles'!$A$2:$F$634,5,FALSE),""))</f>
      </c>
      <c r="H16585" s="77" t="str">
        <v/>
      </c>
      <c r="I16585" s="76">
        <f>IF($E16585="","",IFERROR(VLOOKUP(TRIM(E16585&amp;""),'Référentiel Articles'!$A$2:$F$634,6,FALSE),""))</f>
      </c>
      <c r="J16585" s="78">
        <f>IF(OR($E16585="",$H16585=""),"",$H16585*$I16585)</f>
      </c>
      <c r="K16585" s="79" t="str">
        <v/>
      </c>
    </row>
    <row r="16586">
      <c r="A16586" s="81" t="str">
        <v/>
      </c>
      <c r="B16586" s="81" t="str">
        <v/>
      </c>
      <c r="C16586" s="83">
        <f>IF($E16586="","",IFERROR(VLOOKUP(TRIM(E16586&amp;""),'Référentiel Articles'!$A$2:$F$634,2,FALSE),""))</f>
      </c>
      <c r="D16586" s="83">
        <f>IF($E16586="","",IFERROR(VLOOKUP(TRIM(E16586&amp;""),'Référentiel Articles'!$A$2:$F$634,3,FALSE),""))</f>
      </c>
      <c r="E16586" s="81" t="str">
        <v/>
      </c>
      <c r="F16586" s="83">
        <f>IF($E16586="","",IFERROR(VLOOKUP(TRIM(E16586&amp;""),'Référentiel Articles'!$A$2:$F$634,4,FALSE),""))</f>
      </c>
      <c r="G16586" s="84">
        <f>IF($E16586="","",IFERROR(VLOOKUP(TRIM(E16586&amp;""),'Référentiel Articles'!$A$2:$F$634,5,FALSE),""))</f>
      </c>
      <c r="H16586" s="85" t="str">
        <v/>
      </c>
      <c r="I16586" s="84">
        <f>IF($E16586="","",IFERROR(VLOOKUP(TRIM(E16586&amp;""),'Référentiel Articles'!$A$2:$F$634,6,FALSE),""))</f>
      </c>
      <c r="J16586" s="90">
        <f>IF(OR($E16586="",$H16586=""),"",$H16586*$I16586)</f>
      </c>
      <c r="K16586" s="87" t="str">
        <v/>
      </c>
    </row>
    <row r="16587">
      <c r="A16587" s="74" t="str">
        <v/>
      </c>
      <c r="B16587" s="74" t="str">
        <v/>
      </c>
      <c r="C16587" s="75">
        <f>IF($E16587="","",IFERROR(VLOOKUP(TRIM(E16587&amp;""),'Référentiel Articles'!$A$2:$F$634,2,FALSE),""))</f>
      </c>
      <c r="D16587" s="75">
        <f>IF($E16587="","",IFERROR(VLOOKUP(TRIM(E16587&amp;""),'Référentiel Articles'!$A$2:$F$634,3,FALSE),""))</f>
      </c>
      <c r="E16587" s="74" t="str">
        <v/>
      </c>
      <c r="F16587" s="75">
        <f>IF($E16587="","",IFERROR(VLOOKUP(TRIM(E16587&amp;""),'Référentiel Articles'!$A$2:$F$634,4,FALSE),""))</f>
      </c>
      <c r="G16587" s="76">
        <f>IF($E16587="","",IFERROR(VLOOKUP(TRIM(E16587&amp;""),'Référentiel Articles'!$A$2:$F$634,5,FALSE),""))</f>
      </c>
      <c r="H16587" s="77" t="str">
        <v/>
      </c>
      <c r="I16587" s="76">
        <f>IF($E16587="","",IFERROR(VLOOKUP(TRIM(E16587&amp;""),'Référentiel Articles'!$A$2:$F$634,6,FALSE),""))</f>
      </c>
      <c r="J16587" s="78">
        <f>IF(OR($E16587="",$H16587=""),"",$H16587*$I16587)</f>
      </c>
      <c r="K16587" s="79" t="str">
        <v/>
      </c>
    </row>
    <row r="16588">
      <c r="A16588" s="81" t="str">
        <v/>
      </c>
      <c r="B16588" s="81" t="str">
        <v/>
      </c>
      <c r="C16588" s="83">
        <f>IF($E16588="","",IFERROR(VLOOKUP(TRIM(E16588&amp;""),'Référentiel Articles'!$A$2:$F$634,2,FALSE),""))</f>
      </c>
      <c r="D16588" s="83">
        <f>IF($E16588="","",IFERROR(VLOOKUP(TRIM(E16588&amp;""),'Référentiel Articles'!$A$2:$F$634,3,FALSE),""))</f>
      </c>
      <c r="E16588" s="81" t="str">
        <v/>
      </c>
      <c r="F16588" s="83">
        <f>IF($E16588="","",IFERROR(VLOOKUP(TRIM(E16588&amp;""),'Référentiel Articles'!$A$2:$F$634,4,FALSE),""))</f>
      </c>
      <c r="G16588" s="84">
        <f>IF($E16588="","",IFERROR(VLOOKUP(TRIM(E16588&amp;""),'Référentiel Articles'!$A$2:$F$634,5,FALSE),""))</f>
      </c>
      <c r="H16588" s="85" t="str">
        <v/>
      </c>
      <c r="I16588" s="84">
        <f>IF($E16588="","",IFERROR(VLOOKUP(TRIM(E16588&amp;""),'Référentiel Articles'!$A$2:$F$634,6,FALSE),""))</f>
      </c>
      <c r="J16588" s="90">
        <f>IF(OR($E16588="",$H16588=""),"",$H16588*$I16588)</f>
      </c>
      <c r="K16588" s="87" t="str">
        <v/>
      </c>
    </row>
    <row r="16589">
      <c r="A16589" s="74" t="str">
        <v/>
      </c>
      <c r="B16589" s="74" t="str">
        <v/>
      </c>
      <c r="C16589" s="75">
        <f>IF($E16589="","",IFERROR(VLOOKUP(TRIM(E16589&amp;""),'Référentiel Articles'!$A$2:$F$634,2,FALSE),""))</f>
      </c>
      <c r="D16589" s="75">
        <f>IF($E16589="","",IFERROR(VLOOKUP(TRIM(E16589&amp;""),'Référentiel Articles'!$A$2:$F$634,3,FALSE),""))</f>
      </c>
      <c r="E16589" s="74" t="str">
        <v/>
      </c>
      <c r="F16589" s="75">
        <f>IF($E16589="","",IFERROR(VLOOKUP(TRIM(E16589&amp;""),'Référentiel Articles'!$A$2:$F$634,4,FALSE),""))</f>
      </c>
      <c r="G16589" s="76">
        <f>IF($E16589="","",IFERROR(VLOOKUP(TRIM(E16589&amp;""),'Référentiel Articles'!$A$2:$F$634,5,FALSE),""))</f>
      </c>
      <c r="H16589" s="77" t="str">
        <v/>
      </c>
      <c r="I16589" s="76">
        <f>IF($E16589="","",IFERROR(VLOOKUP(TRIM(E16589&amp;""),'Référentiel Articles'!$A$2:$F$634,6,FALSE),""))</f>
      </c>
      <c r="J16589" s="78">
        <f>IF(OR($E16589="",$H16589=""),"",$H16589*$I16589)</f>
      </c>
      <c r="K16589" s="79" t="str">
        <v/>
      </c>
    </row>
    <row r="16590">
      <c r="A16590" s="81" t="str">
        <v/>
      </c>
      <c r="B16590" s="81" t="str">
        <v/>
      </c>
      <c r="C16590" s="83">
        <f>IF($E16590="","",IFERROR(VLOOKUP(TRIM(E16590&amp;""),'Référentiel Articles'!$A$2:$F$634,2,FALSE),""))</f>
      </c>
      <c r="D16590" s="83">
        <f>IF($E16590="","",IFERROR(VLOOKUP(TRIM(E16590&amp;""),'Référentiel Articles'!$A$2:$F$634,3,FALSE),""))</f>
      </c>
      <c r="E16590" s="81" t="str">
        <v/>
      </c>
      <c r="F16590" s="83">
        <f>IF($E16590="","",IFERROR(VLOOKUP(TRIM(E16590&amp;""),'Référentiel Articles'!$A$2:$F$634,4,FALSE),""))</f>
      </c>
      <c r="G16590" s="84">
        <f>IF($E16590="","",IFERROR(VLOOKUP(TRIM(E16590&amp;""),'Référentiel Articles'!$A$2:$F$634,5,FALSE),""))</f>
      </c>
      <c r="H16590" s="85" t="str">
        <v/>
      </c>
      <c r="I16590" s="84">
        <f>IF($E16590="","",IFERROR(VLOOKUP(TRIM(E16590&amp;""),'Référentiel Articles'!$A$2:$F$634,6,FALSE),""))</f>
      </c>
      <c r="J16590" s="90">
        <f>IF(OR($E16590="",$H16590=""),"",$H16590*$I16590)</f>
      </c>
      <c r="K16590" s="87" t="str">
        <v/>
      </c>
    </row>
    <row r="16591">
      <c r="A16591" s="74" t="str">
        <v/>
      </c>
      <c r="B16591" s="74" t="str">
        <v/>
      </c>
      <c r="C16591" s="75">
        <f>IF($E16591="","",IFERROR(VLOOKUP(TRIM(E16591&amp;""),'Référentiel Articles'!$A$2:$F$634,2,FALSE),""))</f>
      </c>
      <c r="D16591" s="75">
        <f>IF($E16591="","",IFERROR(VLOOKUP(TRIM(E16591&amp;""),'Référentiel Articles'!$A$2:$F$634,3,FALSE),""))</f>
      </c>
      <c r="E16591" s="74" t="str">
        <v/>
      </c>
      <c r="F16591" s="75">
        <f>IF($E16591="","",IFERROR(VLOOKUP(TRIM(E16591&amp;""),'Référentiel Articles'!$A$2:$F$634,4,FALSE),""))</f>
      </c>
      <c r="G16591" s="76">
        <f>IF($E16591="","",IFERROR(VLOOKUP(TRIM(E16591&amp;""),'Référentiel Articles'!$A$2:$F$634,5,FALSE),""))</f>
      </c>
      <c r="H16591" s="77" t="str">
        <v/>
      </c>
      <c r="I16591" s="76">
        <f>IF($E16591="","",IFERROR(VLOOKUP(TRIM(E16591&amp;""),'Référentiel Articles'!$A$2:$F$634,6,FALSE),""))</f>
      </c>
      <c r="J16591" s="78">
        <f>IF(OR($E16591="",$H16591=""),"",$H16591*$I16591)</f>
      </c>
      <c r="K16591" s="79" t="str">
        <v/>
      </c>
    </row>
    <row r="16592">
      <c r="A16592" s="81" t="str">
        <v/>
      </c>
      <c r="B16592" s="81" t="str">
        <v/>
      </c>
      <c r="C16592" s="83">
        <f>IF($E16592="","",IFERROR(VLOOKUP(TRIM(E16592&amp;""),'Référentiel Articles'!$A$2:$F$634,2,FALSE),""))</f>
      </c>
      <c r="D16592" s="83">
        <f>IF($E16592="","",IFERROR(VLOOKUP(TRIM(E16592&amp;""),'Référentiel Articles'!$A$2:$F$634,3,FALSE),""))</f>
      </c>
      <c r="E16592" s="81" t="str">
        <v/>
      </c>
      <c r="F16592" s="83">
        <f>IF($E16592="","",IFERROR(VLOOKUP(TRIM(E16592&amp;""),'Référentiel Articles'!$A$2:$F$634,4,FALSE),""))</f>
      </c>
      <c r="G16592" s="84">
        <f>IF($E16592="","",IFERROR(VLOOKUP(TRIM(E16592&amp;""),'Référentiel Articles'!$A$2:$F$634,5,FALSE),""))</f>
      </c>
      <c r="H16592" s="85" t="str">
        <v/>
      </c>
      <c r="I16592" s="84">
        <f>IF($E16592="","",IFERROR(VLOOKUP(TRIM(E16592&amp;""),'Référentiel Articles'!$A$2:$F$634,6,FALSE),""))</f>
      </c>
      <c r="J16592" s="90">
        <f>IF(OR($E16592="",$H16592=""),"",$H16592*$I16592)</f>
      </c>
      <c r="K16592" s="87" t="str">
        <v/>
      </c>
    </row>
    <row r="16593">
      <c r="A16593" s="74" t="str">
        <v/>
      </c>
      <c r="B16593" s="74" t="str">
        <v/>
      </c>
      <c r="C16593" s="75">
        <f>IF($E16593="","",IFERROR(VLOOKUP(TRIM(E16593&amp;""),'Référentiel Articles'!$A$2:$F$634,2,FALSE),""))</f>
      </c>
      <c r="D16593" s="75">
        <f>IF($E16593="","",IFERROR(VLOOKUP(TRIM(E16593&amp;""),'Référentiel Articles'!$A$2:$F$634,3,FALSE),""))</f>
      </c>
      <c r="E16593" s="74" t="str">
        <v/>
      </c>
      <c r="F16593" s="75">
        <f>IF($E16593="","",IFERROR(VLOOKUP(TRIM(E16593&amp;""),'Référentiel Articles'!$A$2:$F$634,4,FALSE),""))</f>
      </c>
      <c r="G16593" s="76">
        <f>IF($E16593="","",IFERROR(VLOOKUP(TRIM(E16593&amp;""),'Référentiel Articles'!$A$2:$F$634,5,FALSE),""))</f>
      </c>
      <c r="H16593" s="77" t="str">
        <v/>
      </c>
      <c r="I16593" s="76">
        <f>IF($E16593="","",IFERROR(VLOOKUP(TRIM(E16593&amp;""),'Référentiel Articles'!$A$2:$F$634,6,FALSE),""))</f>
      </c>
      <c r="J16593" s="78">
        <f>IF(OR($E16593="",$H16593=""),"",$H16593*$I16593)</f>
      </c>
      <c r="K16593" s="79" t="str">
        <v/>
      </c>
    </row>
    <row r="16594">
      <c r="A16594" s="81" t="str">
        <v/>
      </c>
      <c r="B16594" s="81" t="str">
        <v/>
      </c>
      <c r="C16594" s="83">
        <f>IF($E16594="","",IFERROR(VLOOKUP(TRIM(E16594&amp;""),'Référentiel Articles'!$A$2:$F$634,2,FALSE),""))</f>
      </c>
      <c r="D16594" s="83">
        <f>IF($E16594="","",IFERROR(VLOOKUP(TRIM(E16594&amp;""),'Référentiel Articles'!$A$2:$F$634,3,FALSE),""))</f>
      </c>
      <c r="E16594" s="81" t="str">
        <v/>
      </c>
      <c r="F16594" s="83">
        <f>IF($E16594="","",IFERROR(VLOOKUP(TRIM(E16594&amp;""),'Référentiel Articles'!$A$2:$F$634,4,FALSE),""))</f>
      </c>
      <c r="G16594" s="84">
        <f>IF($E16594="","",IFERROR(VLOOKUP(TRIM(E16594&amp;""),'Référentiel Articles'!$A$2:$F$634,5,FALSE),""))</f>
      </c>
      <c r="H16594" s="85" t="str">
        <v/>
      </c>
      <c r="I16594" s="84">
        <f>IF($E16594="","",IFERROR(VLOOKUP(TRIM(E16594&amp;""),'Référentiel Articles'!$A$2:$F$634,6,FALSE),""))</f>
      </c>
      <c r="J16594" s="90">
        <f>IF(OR($E16594="",$H16594=""),"",$H16594*$I16594)</f>
      </c>
      <c r="K16594" s="87" t="str">
        <v/>
      </c>
    </row>
    <row r="16595">
      <c r="A16595" s="74" t="str">
        <v/>
      </c>
      <c r="B16595" s="74" t="str">
        <v/>
      </c>
      <c r="C16595" s="75">
        <f>IF($E16595="","",IFERROR(VLOOKUP(TRIM(E16595&amp;""),'Référentiel Articles'!$A$2:$F$634,2,FALSE),""))</f>
      </c>
      <c r="D16595" s="75">
        <f>IF($E16595="","",IFERROR(VLOOKUP(TRIM(E16595&amp;""),'Référentiel Articles'!$A$2:$F$634,3,FALSE),""))</f>
      </c>
      <c r="E16595" s="74" t="str">
        <v/>
      </c>
      <c r="F16595" s="75">
        <f>IF($E16595="","",IFERROR(VLOOKUP(TRIM(E16595&amp;""),'Référentiel Articles'!$A$2:$F$634,4,FALSE),""))</f>
      </c>
      <c r="G16595" s="76">
        <f>IF($E16595="","",IFERROR(VLOOKUP(TRIM(E16595&amp;""),'Référentiel Articles'!$A$2:$F$634,5,FALSE),""))</f>
      </c>
      <c r="H16595" s="77" t="str">
        <v/>
      </c>
      <c r="I16595" s="76">
        <f>IF($E16595="","",IFERROR(VLOOKUP(TRIM(E16595&amp;""),'Référentiel Articles'!$A$2:$F$634,6,FALSE),""))</f>
      </c>
      <c r="J16595" s="78">
        <f>IF(OR($E16595="",$H16595=""),"",$H16595*$I16595)</f>
      </c>
      <c r="K16595" s="79" t="str">
        <v/>
      </c>
    </row>
    <row r="16596">
      <c r="A16596" s="81" t="str">
        <v/>
      </c>
      <c r="B16596" s="81" t="str">
        <v/>
      </c>
      <c r="C16596" s="83">
        <f>IF($E16596="","",IFERROR(VLOOKUP(TRIM(E16596&amp;""),'Référentiel Articles'!$A$2:$F$634,2,FALSE),""))</f>
      </c>
      <c r="D16596" s="83">
        <f>IF($E16596="","",IFERROR(VLOOKUP(TRIM(E16596&amp;""),'Référentiel Articles'!$A$2:$F$634,3,FALSE),""))</f>
      </c>
      <c r="E16596" s="81" t="str">
        <v/>
      </c>
      <c r="F16596" s="83">
        <f>IF($E16596="","",IFERROR(VLOOKUP(TRIM(E16596&amp;""),'Référentiel Articles'!$A$2:$F$634,4,FALSE),""))</f>
      </c>
      <c r="G16596" s="84">
        <f>IF($E16596="","",IFERROR(VLOOKUP(TRIM(E16596&amp;""),'Référentiel Articles'!$A$2:$F$634,5,FALSE),""))</f>
      </c>
      <c r="H16596" s="85" t="str">
        <v/>
      </c>
      <c r="I16596" s="84">
        <f>IF($E16596="","",IFERROR(VLOOKUP(TRIM(E16596&amp;""),'Référentiel Articles'!$A$2:$F$634,6,FALSE),""))</f>
      </c>
      <c r="J16596" s="90">
        <f>IF(OR($E16596="",$H16596=""),"",$H16596*$I16596)</f>
      </c>
      <c r="K16596" s="87" t="str">
        <v/>
      </c>
    </row>
    <row r="16597">
      <c r="A16597" s="74" t="str">
        <v/>
      </c>
      <c r="B16597" s="74" t="str">
        <v/>
      </c>
      <c r="C16597" s="75">
        <f>IF($E16597="","",IFERROR(VLOOKUP(TRIM(E16597&amp;""),'Référentiel Articles'!$A$2:$F$634,2,FALSE),""))</f>
      </c>
      <c r="D16597" s="75">
        <f>IF($E16597="","",IFERROR(VLOOKUP(TRIM(E16597&amp;""),'Référentiel Articles'!$A$2:$F$634,3,FALSE),""))</f>
      </c>
      <c r="E16597" s="74" t="str">
        <v/>
      </c>
      <c r="F16597" s="75">
        <f>IF($E16597="","",IFERROR(VLOOKUP(TRIM(E16597&amp;""),'Référentiel Articles'!$A$2:$F$634,4,FALSE),""))</f>
      </c>
      <c r="G16597" s="76">
        <f>IF($E16597="","",IFERROR(VLOOKUP(TRIM(E16597&amp;""),'Référentiel Articles'!$A$2:$F$634,5,FALSE),""))</f>
      </c>
      <c r="H16597" s="77" t="str">
        <v/>
      </c>
      <c r="I16597" s="76">
        <f>IF($E16597="","",IFERROR(VLOOKUP(TRIM(E16597&amp;""),'Référentiel Articles'!$A$2:$F$634,6,FALSE),""))</f>
      </c>
      <c r="J16597" s="78">
        <f>IF(OR($E16597="",$H16597=""),"",$H16597*$I16597)</f>
      </c>
      <c r="K16597" s="79" t="str">
        <v/>
      </c>
    </row>
    <row r="16598">
      <c r="A16598" s="81" t="str">
        <v/>
      </c>
      <c r="B16598" s="81" t="str">
        <v/>
      </c>
      <c r="C16598" s="83">
        <f>IF($E16598="","",IFERROR(VLOOKUP(TRIM(E16598&amp;""),'Référentiel Articles'!$A$2:$F$634,2,FALSE),""))</f>
      </c>
      <c r="D16598" s="83">
        <f>IF($E16598="","",IFERROR(VLOOKUP(TRIM(E16598&amp;""),'Référentiel Articles'!$A$2:$F$634,3,FALSE),""))</f>
      </c>
      <c r="E16598" s="81" t="str">
        <v/>
      </c>
      <c r="F16598" s="83">
        <f>IF($E16598="","",IFERROR(VLOOKUP(TRIM(E16598&amp;""),'Référentiel Articles'!$A$2:$F$634,4,FALSE),""))</f>
      </c>
      <c r="G16598" s="84">
        <f>IF($E16598="","",IFERROR(VLOOKUP(TRIM(E16598&amp;""),'Référentiel Articles'!$A$2:$F$634,5,FALSE),""))</f>
      </c>
      <c r="H16598" s="85" t="str">
        <v/>
      </c>
      <c r="I16598" s="84">
        <f>IF($E16598="","",IFERROR(VLOOKUP(TRIM(E16598&amp;""),'Référentiel Articles'!$A$2:$F$634,6,FALSE),""))</f>
      </c>
      <c r="J16598" s="90">
        <f>IF(OR($E16598="",$H16598=""),"",$H16598*$I16598)</f>
      </c>
      <c r="K16598" s="87" t="str">
        <v/>
      </c>
    </row>
    <row r="16599">
      <c r="A16599" s="74" t="str">
        <v/>
      </c>
      <c r="B16599" s="74" t="str">
        <v/>
      </c>
      <c r="C16599" s="75">
        <f>IF($E16599="","",IFERROR(VLOOKUP(TRIM(E16599&amp;""),'Référentiel Articles'!$A$2:$F$634,2,FALSE),""))</f>
      </c>
      <c r="D16599" s="75">
        <f>IF($E16599="","",IFERROR(VLOOKUP(TRIM(E16599&amp;""),'Référentiel Articles'!$A$2:$F$634,3,FALSE),""))</f>
      </c>
      <c r="E16599" s="74" t="str">
        <v/>
      </c>
      <c r="F16599" s="75">
        <f>IF($E16599="","",IFERROR(VLOOKUP(TRIM(E16599&amp;""),'Référentiel Articles'!$A$2:$F$634,4,FALSE),""))</f>
      </c>
      <c r="G16599" s="76">
        <f>IF($E16599="","",IFERROR(VLOOKUP(TRIM(E16599&amp;""),'Référentiel Articles'!$A$2:$F$634,5,FALSE),""))</f>
      </c>
      <c r="H16599" s="77" t="str">
        <v/>
      </c>
      <c r="I16599" s="76">
        <f>IF($E16599="","",IFERROR(VLOOKUP(TRIM(E16599&amp;""),'Référentiel Articles'!$A$2:$F$634,6,FALSE),""))</f>
      </c>
      <c r="J16599" s="78">
        <f>IF(OR($E16599="",$H16599=""),"",$H16599*$I16599)</f>
      </c>
      <c r="K16599" s="79" t="str">
        <v/>
      </c>
    </row>
    <row r="16600">
      <c r="A16600" s="81" t="str">
        <v/>
      </c>
      <c r="B16600" s="81" t="str">
        <v/>
      </c>
      <c r="C16600" s="83">
        <f>IF($E16600="","",IFERROR(VLOOKUP(TRIM(E16600&amp;""),'Référentiel Articles'!$A$2:$F$634,2,FALSE),""))</f>
      </c>
      <c r="D16600" s="83">
        <f>IF($E16600="","",IFERROR(VLOOKUP(TRIM(E16600&amp;""),'Référentiel Articles'!$A$2:$F$634,3,FALSE),""))</f>
      </c>
      <c r="E16600" s="81" t="str">
        <v/>
      </c>
      <c r="F16600" s="83">
        <f>IF($E16600="","",IFERROR(VLOOKUP(TRIM(E16600&amp;""),'Référentiel Articles'!$A$2:$F$634,4,FALSE),""))</f>
      </c>
      <c r="G16600" s="84">
        <f>IF($E16600="","",IFERROR(VLOOKUP(TRIM(E16600&amp;""),'Référentiel Articles'!$A$2:$F$634,5,FALSE),""))</f>
      </c>
      <c r="H16600" s="85" t="str">
        <v/>
      </c>
      <c r="I16600" s="84">
        <f>IF($E16600="","",IFERROR(VLOOKUP(TRIM(E16600&amp;""),'Référentiel Articles'!$A$2:$F$634,6,FALSE),""))</f>
      </c>
      <c r="J16600" s="90">
        <f>IF(OR($E16600="",$H16600=""),"",$H16600*$I16600)</f>
      </c>
      <c r="K16600" s="87" t="str">
        <v/>
      </c>
    </row>
    <row r="16601">
      <c r="A16601" s="74" t="str">
        <v/>
      </c>
      <c r="B16601" s="74" t="str">
        <v/>
      </c>
      <c r="C16601" s="75">
        <f>IF($E16601="","",IFERROR(VLOOKUP(TRIM(E16601&amp;""),'Référentiel Articles'!$A$2:$F$634,2,FALSE),""))</f>
      </c>
      <c r="D16601" s="75">
        <f>IF($E16601="","",IFERROR(VLOOKUP(TRIM(E16601&amp;""),'Référentiel Articles'!$A$2:$F$634,3,FALSE),""))</f>
      </c>
      <c r="E16601" s="74" t="str">
        <v/>
      </c>
      <c r="F16601" s="75">
        <f>IF($E16601="","",IFERROR(VLOOKUP(TRIM(E16601&amp;""),'Référentiel Articles'!$A$2:$F$634,4,FALSE),""))</f>
      </c>
      <c r="G16601" s="76">
        <f>IF($E16601="","",IFERROR(VLOOKUP(TRIM(E16601&amp;""),'Référentiel Articles'!$A$2:$F$634,5,FALSE),""))</f>
      </c>
      <c r="H16601" s="77" t="str">
        <v/>
      </c>
      <c r="I16601" s="76">
        <f>IF($E16601="","",IFERROR(VLOOKUP(TRIM(E16601&amp;""),'Référentiel Articles'!$A$2:$F$634,6,FALSE),""))</f>
      </c>
      <c r="J16601" s="78">
        <f>IF(OR($E16601="",$H16601=""),"",$H16601*$I16601)</f>
      </c>
      <c r="K16601" s="79" t="str">
        <v/>
      </c>
    </row>
    <row r="16602">
      <c r="A16602" s="81" t="str">
        <v/>
      </c>
      <c r="B16602" s="81" t="str">
        <v/>
      </c>
      <c r="C16602" s="83">
        <f>IF($E16602="","",IFERROR(VLOOKUP(TRIM(E16602&amp;""),'Référentiel Articles'!$A$2:$F$634,2,FALSE),""))</f>
      </c>
      <c r="D16602" s="83">
        <f>IF($E16602="","",IFERROR(VLOOKUP(TRIM(E16602&amp;""),'Référentiel Articles'!$A$2:$F$634,3,FALSE),""))</f>
      </c>
      <c r="E16602" s="81" t="str">
        <v/>
      </c>
      <c r="F16602" s="83">
        <f>IF($E16602="","",IFERROR(VLOOKUP(TRIM(E16602&amp;""),'Référentiel Articles'!$A$2:$F$634,4,FALSE),""))</f>
      </c>
      <c r="G16602" s="84">
        <f>IF($E16602="","",IFERROR(VLOOKUP(TRIM(E16602&amp;""),'Référentiel Articles'!$A$2:$F$634,5,FALSE),""))</f>
      </c>
      <c r="H16602" s="85" t="str">
        <v/>
      </c>
      <c r="I16602" s="84">
        <f>IF($E16602="","",IFERROR(VLOOKUP(TRIM(E16602&amp;""),'Référentiel Articles'!$A$2:$F$634,6,FALSE),""))</f>
      </c>
      <c r="J16602" s="90">
        <f>IF(OR($E16602="",$H16602=""),"",$H16602*$I16602)</f>
      </c>
      <c r="K16602" s="87" t="str">
        <v/>
      </c>
    </row>
    <row r="16603">
      <c r="A16603" s="74" t="str">
        <v/>
      </c>
      <c r="B16603" s="74" t="str">
        <v/>
      </c>
      <c r="C16603" s="75">
        <f>IF($E16603="","",IFERROR(VLOOKUP(TRIM(E16603&amp;""),'Référentiel Articles'!$A$2:$F$634,2,FALSE),""))</f>
      </c>
      <c r="D16603" s="75">
        <f>IF($E16603="","",IFERROR(VLOOKUP(TRIM(E16603&amp;""),'Référentiel Articles'!$A$2:$F$634,3,FALSE),""))</f>
      </c>
      <c r="E16603" s="74" t="str">
        <v/>
      </c>
      <c r="F16603" s="75">
        <f>IF($E16603="","",IFERROR(VLOOKUP(TRIM(E16603&amp;""),'Référentiel Articles'!$A$2:$F$634,4,FALSE),""))</f>
      </c>
      <c r="G16603" s="76">
        <f>IF($E16603="","",IFERROR(VLOOKUP(TRIM(E16603&amp;""),'Référentiel Articles'!$A$2:$F$634,5,FALSE),""))</f>
      </c>
      <c r="H16603" s="77" t="str">
        <v/>
      </c>
      <c r="I16603" s="76">
        <f>IF($E16603="","",IFERROR(VLOOKUP(TRIM(E16603&amp;""),'Référentiel Articles'!$A$2:$F$634,6,FALSE),""))</f>
      </c>
      <c r="J16603" s="78">
        <f>IF(OR($E16603="",$H16603=""),"",$H16603*$I16603)</f>
      </c>
      <c r="K16603" s="79" t="str">
        <v/>
      </c>
    </row>
    <row r="16604">
      <c r="A16604" s="81" t="str">
        <v/>
      </c>
      <c r="B16604" s="81" t="str">
        <v/>
      </c>
      <c r="C16604" s="83">
        <f>IF($E16604="","",IFERROR(VLOOKUP(TRIM(E16604&amp;""),'Référentiel Articles'!$A$2:$F$634,2,FALSE),""))</f>
      </c>
      <c r="D16604" s="83">
        <f>IF($E16604="","",IFERROR(VLOOKUP(TRIM(E16604&amp;""),'Référentiel Articles'!$A$2:$F$634,3,FALSE),""))</f>
      </c>
      <c r="E16604" s="81" t="str">
        <v/>
      </c>
      <c r="F16604" s="83">
        <f>IF($E16604="","",IFERROR(VLOOKUP(TRIM(E16604&amp;""),'Référentiel Articles'!$A$2:$F$634,4,FALSE),""))</f>
      </c>
      <c r="G16604" s="84">
        <f>IF($E16604="","",IFERROR(VLOOKUP(TRIM(E16604&amp;""),'Référentiel Articles'!$A$2:$F$634,5,FALSE),""))</f>
      </c>
      <c r="H16604" s="85" t="str">
        <v/>
      </c>
      <c r="I16604" s="84">
        <f>IF($E16604="","",IFERROR(VLOOKUP(TRIM(E16604&amp;""),'Référentiel Articles'!$A$2:$F$634,6,FALSE),""))</f>
      </c>
      <c r="J16604" s="90">
        <f>IF(OR($E16604="",$H16604=""),"",$H16604*$I16604)</f>
      </c>
      <c r="K16604" s="87" t="str">
        <v/>
      </c>
    </row>
    <row r="16605">
      <c r="A16605" s="74" t="str">
        <v/>
      </c>
      <c r="B16605" s="74" t="str">
        <v/>
      </c>
      <c r="C16605" s="75">
        <f>IF($E16605="","",IFERROR(VLOOKUP(TRIM(E16605&amp;""),'Référentiel Articles'!$A$2:$F$634,2,FALSE),""))</f>
      </c>
      <c r="D16605" s="75">
        <f>IF($E16605="","",IFERROR(VLOOKUP(TRIM(E16605&amp;""),'Référentiel Articles'!$A$2:$F$634,3,FALSE),""))</f>
      </c>
      <c r="E16605" s="74" t="str">
        <v/>
      </c>
      <c r="F16605" s="75">
        <f>IF($E16605="","",IFERROR(VLOOKUP(TRIM(E16605&amp;""),'Référentiel Articles'!$A$2:$F$634,4,FALSE),""))</f>
      </c>
      <c r="G16605" s="76">
        <f>IF($E16605="","",IFERROR(VLOOKUP(TRIM(E16605&amp;""),'Référentiel Articles'!$A$2:$F$634,5,FALSE),""))</f>
      </c>
      <c r="H16605" s="77" t="str">
        <v/>
      </c>
      <c r="I16605" s="76">
        <f>IF($E16605="","",IFERROR(VLOOKUP(TRIM(E16605&amp;""),'Référentiel Articles'!$A$2:$F$634,6,FALSE),""))</f>
      </c>
      <c r="J16605" s="78">
        <f>IF(OR($E16605="",$H16605=""),"",$H16605*$I16605)</f>
      </c>
      <c r="K16605" s="79" t="str">
        <v/>
      </c>
    </row>
    <row r="16606">
      <c r="A16606" s="81" t="str">
        <v/>
      </c>
      <c r="B16606" s="81" t="str">
        <v/>
      </c>
      <c r="C16606" s="83">
        <f>IF($E16606="","",IFERROR(VLOOKUP(TRIM(E16606&amp;""),'Référentiel Articles'!$A$2:$F$634,2,FALSE),""))</f>
      </c>
      <c r="D16606" s="83">
        <f>IF($E16606="","",IFERROR(VLOOKUP(TRIM(E16606&amp;""),'Référentiel Articles'!$A$2:$F$634,3,FALSE),""))</f>
      </c>
      <c r="E16606" s="81" t="str">
        <v/>
      </c>
      <c r="F16606" s="83">
        <f>IF($E16606="","",IFERROR(VLOOKUP(TRIM(E16606&amp;""),'Référentiel Articles'!$A$2:$F$634,4,FALSE),""))</f>
      </c>
      <c r="G16606" s="84">
        <f>IF($E16606="","",IFERROR(VLOOKUP(TRIM(E16606&amp;""),'Référentiel Articles'!$A$2:$F$634,5,FALSE),""))</f>
      </c>
      <c r="H16606" s="85" t="str">
        <v/>
      </c>
      <c r="I16606" s="84">
        <f>IF($E16606="","",IFERROR(VLOOKUP(TRIM(E16606&amp;""),'Référentiel Articles'!$A$2:$F$634,6,FALSE),""))</f>
      </c>
      <c r="J16606" s="90">
        <f>IF(OR($E16606="",$H16606=""),"",$H16606*$I16606)</f>
      </c>
      <c r="K16606" s="87" t="str">
        <v/>
      </c>
    </row>
    <row r="16607">
      <c r="A16607" s="74" t="str">
        <v/>
      </c>
      <c r="B16607" s="74" t="str">
        <v/>
      </c>
      <c r="C16607" s="75">
        <f>IF($E16607="","",IFERROR(VLOOKUP(TRIM(E16607&amp;""),'Référentiel Articles'!$A$2:$F$634,2,FALSE),""))</f>
      </c>
      <c r="D16607" s="75">
        <f>IF($E16607="","",IFERROR(VLOOKUP(TRIM(E16607&amp;""),'Référentiel Articles'!$A$2:$F$634,3,FALSE),""))</f>
      </c>
      <c r="E16607" s="74" t="str">
        <v/>
      </c>
      <c r="F16607" s="75">
        <f>IF($E16607="","",IFERROR(VLOOKUP(TRIM(E16607&amp;""),'Référentiel Articles'!$A$2:$F$634,4,FALSE),""))</f>
      </c>
      <c r="G16607" s="76">
        <f>IF($E16607="","",IFERROR(VLOOKUP(TRIM(E16607&amp;""),'Référentiel Articles'!$A$2:$F$634,5,FALSE),""))</f>
      </c>
      <c r="H16607" s="77" t="str">
        <v/>
      </c>
      <c r="I16607" s="76">
        <f>IF($E16607="","",IFERROR(VLOOKUP(TRIM(E16607&amp;""),'Référentiel Articles'!$A$2:$F$634,6,FALSE),""))</f>
      </c>
      <c r="J16607" s="78">
        <f>IF(OR($E16607="",$H16607=""),"",$H16607*$I16607)</f>
      </c>
      <c r="K16607" s="79" t="str">
        <v/>
      </c>
    </row>
    <row r="16608">
      <c r="A16608" s="81" t="str">
        <v/>
      </c>
      <c r="B16608" s="81" t="str">
        <v/>
      </c>
      <c r="C16608" s="83">
        <f>IF($E16608="","",IFERROR(VLOOKUP(TRIM(E16608&amp;""),'Référentiel Articles'!$A$2:$F$634,2,FALSE),""))</f>
      </c>
      <c r="D16608" s="83">
        <f>IF($E16608="","",IFERROR(VLOOKUP(TRIM(E16608&amp;""),'Référentiel Articles'!$A$2:$F$634,3,FALSE),""))</f>
      </c>
      <c r="E16608" s="81" t="str">
        <v/>
      </c>
      <c r="F16608" s="83">
        <f>IF($E16608="","",IFERROR(VLOOKUP(TRIM(E16608&amp;""),'Référentiel Articles'!$A$2:$F$634,4,FALSE),""))</f>
      </c>
      <c r="G16608" s="84">
        <f>IF($E16608="","",IFERROR(VLOOKUP(TRIM(E16608&amp;""),'Référentiel Articles'!$A$2:$F$634,5,FALSE),""))</f>
      </c>
      <c r="H16608" s="85" t="str">
        <v/>
      </c>
      <c r="I16608" s="84">
        <f>IF($E16608="","",IFERROR(VLOOKUP(TRIM(E16608&amp;""),'Référentiel Articles'!$A$2:$F$634,6,FALSE),""))</f>
      </c>
      <c r="J16608" s="90">
        <f>IF(OR($E16608="",$H16608=""),"",$H16608*$I16608)</f>
      </c>
      <c r="K16608" s="87" t="str">
        <v/>
      </c>
    </row>
    <row r="16609">
      <c r="A16609" s="74" t="str">
        <v/>
      </c>
      <c r="B16609" s="74" t="str">
        <v/>
      </c>
      <c r="C16609" s="75">
        <f>IF($E16609="","",IFERROR(VLOOKUP(TRIM(E16609&amp;""),'Référentiel Articles'!$A$2:$F$634,2,FALSE),""))</f>
      </c>
      <c r="D16609" s="75">
        <f>IF($E16609="","",IFERROR(VLOOKUP(TRIM(E16609&amp;""),'Référentiel Articles'!$A$2:$F$634,3,FALSE),""))</f>
      </c>
      <c r="E16609" s="74" t="str">
        <v/>
      </c>
      <c r="F16609" s="75">
        <f>IF($E16609="","",IFERROR(VLOOKUP(TRIM(E16609&amp;""),'Référentiel Articles'!$A$2:$F$634,4,FALSE),""))</f>
      </c>
      <c r="G16609" s="76">
        <f>IF($E16609="","",IFERROR(VLOOKUP(TRIM(E16609&amp;""),'Référentiel Articles'!$A$2:$F$634,5,FALSE),""))</f>
      </c>
      <c r="H16609" s="77" t="str">
        <v/>
      </c>
      <c r="I16609" s="76">
        <f>IF($E16609="","",IFERROR(VLOOKUP(TRIM(E16609&amp;""),'Référentiel Articles'!$A$2:$F$634,6,FALSE),""))</f>
      </c>
      <c r="J16609" s="78">
        <f>IF(OR($E16609="",$H16609=""),"",$H16609*$I16609)</f>
      </c>
      <c r="K16609" s="79" t="str">
        <v/>
      </c>
    </row>
    <row r="16610">
      <c r="A16610" s="81" t="str">
        <v/>
      </c>
      <c r="B16610" s="81" t="str">
        <v/>
      </c>
      <c r="C16610" s="83">
        <f>IF($E16610="","",IFERROR(VLOOKUP(TRIM(E16610&amp;""),'Référentiel Articles'!$A$2:$F$634,2,FALSE),""))</f>
      </c>
      <c r="D16610" s="83">
        <f>IF($E16610="","",IFERROR(VLOOKUP(TRIM(E16610&amp;""),'Référentiel Articles'!$A$2:$F$634,3,FALSE),""))</f>
      </c>
      <c r="E16610" s="81" t="str">
        <v/>
      </c>
      <c r="F16610" s="83">
        <f>IF($E16610="","",IFERROR(VLOOKUP(TRIM(E16610&amp;""),'Référentiel Articles'!$A$2:$F$634,4,FALSE),""))</f>
      </c>
      <c r="G16610" s="84">
        <f>IF($E16610="","",IFERROR(VLOOKUP(TRIM(E16610&amp;""),'Référentiel Articles'!$A$2:$F$634,5,FALSE),""))</f>
      </c>
      <c r="H16610" s="85" t="str">
        <v/>
      </c>
      <c r="I16610" s="84">
        <f>IF($E16610="","",IFERROR(VLOOKUP(TRIM(E16610&amp;""),'Référentiel Articles'!$A$2:$F$634,6,FALSE),""))</f>
      </c>
      <c r="J16610" s="90">
        <f>IF(OR($E16610="",$H16610=""),"",$H16610*$I16610)</f>
      </c>
      <c r="K16610" s="87" t="str">
        <v/>
      </c>
    </row>
    <row r="16611">
      <c r="A16611" s="74" t="str">
        <v/>
      </c>
      <c r="B16611" s="74" t="str">
        <v/>
      </c>
      <c r="C16611" s="75">
        <f>IF($E16611="","",IFERROR(VLOOKUP(TRIM(E16611&amp;""),'Référentiel Articles'!$A$2:$F$634,2,FALSE),""))</f>
      </c>
      <c r="D16611" s="75">
        <f>IF($E16611="","",IFERROR(VLOOKUP(TRIM(E16611&amp;""),'Référentiel Articles'!$A$2:$F$634,3,FALSE),""))</f>
      </c>
      <c r="E16611" s="74" t="str">
        <v/>
      </c>
      <c r="F16611" s="75">
        <f>IF($E16611="","",IFERROR(VLOOKUP(TRIM(E16611&amp;""),'Référentiel Articles'!$A$2:$F$634,4,FALSE),""))</f>
      </c>
      <c r="G16611" s="76">
        <f>IF($E16611="","",IFERROR(VLOOKUP(TRIM(E16611&amp;""),'Référentiel Articles'!$A$2:$F$634,5,FALSE),""))</f>
      </c>
      <c r="H16611" s="77" t="str">
        <v/>
      </c>
      <c r="I16611" s="76">
        <f>IF($E16611="","",IFERROR(VLOOKUP(TRIM(E16611&amp;""),'Référentiel Articles'!$A$2:$F$634,6,FALSE),""))</f>
      </c>
      <c r="J16611" s="78">
        <f>IF(OR($E16611="",$H16611=""),"",$H16611*$I16611)</f>
      </c>
      <c r="K16611" s="79" t="str">
        <v/>
      </c>
    </row>
    <row r="16612">
      <c r="A16612" s="81" t="str">
        <v/>
      </c>
      <c r="B16612" s="81" t="str">
        <v/>
      </c>
      <c r="C16612" s="83">
        <f>IF($E16612="","",IFERROR(VLOOKUP(TRIM(E16612&amp;""),'Référentiel Articles'!$A$2:$F$634,2,FALSE),""))</f>
      </c>
      <c r="D16612" s="83">
        <f>IF($E16612="","",IFERROR(VLOOKUP(TRIM(E16612&amp;""),'Référentiel Articles'!$A$2:$F$634,3,FALSE),""))</f>
      </c>
      <c r="E16612" s="81" t="str">
        <v/>
      </c>
      <c r="F16612" s="83">
        <f>IF($E16612="","",IFERROR(VLOOKUP(TRIM(E16612&amp;""),'Référentiel Articles'!$A$2:$F$634,4,FALSE),""))</f>
      </c>
      <c r="G16612" s="84">
        <f>IF($E16612="","",IFERROR(VLOOKUP(TRIM(E16612&amp;""),'Référentiel Articles'!$A$2:$F$634,5,FALSE),""))</f>
      </c>
      <c r="H16612" s="85" t="str">
        <v/>
      </c>
      <c r="I16612" s="84">
        <f>IF($E16612="","",IFERROR(VLOOKUP(TRIM(E16612&amp;""),'Référentiel Articles'!$A$2:$F$634,6,FALSE),""))</f>
      </c>
      <c r="J16612" s="90">
        <f>IF(OR($E16612="",$H16612=""),"",$H16612*$I16612)</f>
      </c>
      <c r="K16612" s="87" t="str">
        <v/>
      </c>
    </row>
    <row r="16613">
      <c r="A16613" s="74" t="str">
        <v/>
      </c>
      <c r="B16613" s="74" t="str">
        <v/>
      </c>
      <c r="C16613" s="75">
        <f>IF($E16613="","",IFERROR(VLOOKUP(TRIM(E16613&amp;""),'Référentiel Articles'!$A$2:$F$634,2,FALSE),""))</f>
      </c>
      <c r="D16613" s="75">
        <f>IF($E16613="","",IFERROR(VLOOKUP(TRIM(E16613&amp;""),'Référentiel Articles'!$A$2:$F$634,3,FALSE),""))</f>
      </c>
      <c r="E16613" s="74" t="str">
        <v/>
      </c>
      <c r="F16613" s="75">
        <f>IF($E16613="","",IFERROR(VLOOKUP(TRIM(E16613&amp;""),'Référentiel Articles'!$A$2:$F$634,4,FALSE),""))</f>
      </c>
      <c r="G16613" s="76">
        <f>IF($E16613="","",IFERROR(VLOOKUP(TRIM(E16613&amp;""),'Référentiel Articles'!$A$2:$F$634,5,FALSE),""))</f>
      </c>
      <c r="H16613" s="77" t="str">
        <v/>
      </c>
      <c r="I16613" s="76">
        <f>IF($E16613="","",IFERROR(VLOOKUP(TRIM(E16613&amp;""),'Référentiel Articles'!$A$2:$F$634,6,FALSE),""))</f>
      </c>
      <c r="J16613" s="78">
        <f>IF(OR($E16613="",$H16613=""),"",$H16613*$I16613)</f>
      </c>
      <c r="K16613" s="79" t="str">
        <v/>
      </c>
    </row>
    <row r="16614">
      <c r="A16614" s="81" t="str">
        <v/>
      </c>
      <c r="B16614" s="81" t="str">
        <v/>
      </c>
      <c r="C16614" s="83">
        <f>IF($E16614="","",IFERROR(VLOOKUP(TRIM(E16614&amp;""),'Référentiel Articles'!$A$2:$F$634,2,FALSE),""))</f>
      </c>
      <c r="D16614" s="83">
        <f>IF($E16614="","",IFERROR(VLOOKUP(TRIM(E16614&amp;""),'Référentiel Articles'!$A$2:$F$634,3,FALSE),""))</f>
      </c>
      <c r="E16614" s="81" t="str">
        <v/>
      </c>
      <c r="F16614" s="83">
        <f>IF($E16614="","",IFERROR(VLOOKUP(TRIM(E16614&amp;""),'Référentiel Articles'!$A$2:$F$634,4,FALSE),""))</f>
      </c>
      <c r="G16614" s="84">
        <f>IF($E16614="","",IFERROR(VLOOKUP(TRIM(E16614&amp;""),'Référentiel Articles'!$A$2:$F$634,5,FALSE),""))</f>
      </c>
      <c r="H16614" s="85" t="str">
        <v/>
      </c>
      <c r="I16614" s="84">
        <f>IF($E16614="","",IFERROR(VLOOKUP(TRIM(E16614&amp;""),'Référentiel Articles'!$A$2:$F$634,6,FALSE),""))</f>
      </c>
      <c r="J16614" s="90">
        <f>IF(OR($E16614="",$H16614=""),"",$H16614*$I16614)</f>
      </c>
      <c r="K16614" s="87" t="str">
        <v/>
      </c>
    </row>
    <row r="16615">
      <c r="A16615" s="74" t="str">
        <v/>
      </c>
      <c r="B16615" s="74" t="str">
        <v/>
      </c>
      <c r="C16615" s="75">
        <f>IF($E16615="","",IFERROR(VLOOKUP(TRIM(E16615&amp;""),'Référentiel Articles'!$A$2:$F$634,2,FALSE),""))</f>
      </c>
      <c r="D16615" s="75">
        <f>IF($E16615="","",IFERROR(VLOOKUP(TRIM(E16615&amp;""),'Référentiel Articles'!$A$2:$F$634,3,FALSE),""))</f>
      </c>
      <c r="E16615" s="74" t="str">
        <v/>
      </c>
      <c r="F16615" s="75">
        <f>IF($E16615="","",IFERROR(VLOOKUP(TRIM(E16615&amp;""),'Référentiel Articles'!$A$2:$F$634,4,FALSE),""))</f>
      </c>
      <c r="G16615" s="76">
        <f>IF($E16615="","",IFERROR(VLOOKUP(TRIM(E16615&amp;""),'Référentiel Articles'!$A$2:$F$634,5,FALSE),""))</f>
      </c>
      <c r="H16615" s="77" t="str">
        <v/>
      </c>
      <c r="I16615" s="76">
        <f>IF($E16615="","",IFERROR(VLOOKUP(TRIM(E16615&amp;""),'Référentiel Articles'!$A$2:$F$634,6,FALSE),""))</f>
      </c>
      <c r="J16615" s="78">
        <f>IF(OR($E16615="",$H16615=""),"",$H16615*$I16615)</f>
      </c>
      <c r="K16615" s="79" t="str">
        <v/>
      </c>
    </row>
    <row r="16616">
      <c r="A16616" s="81" t="str">
        <v/>
      </c>
      <c r="B16616" s="81" t="str">
        <v/>
      </c>
      <c r="C16616" s="83">
        <f>IF($E16616="","",IFERROR(VLOOKUP(TRIM(E16616&amp;""),'Référentiel Articles'!$A$2:$F$634,2,FALSE),""))</f>
      </c>
      <c r="D16616" s="83">
        <f>IF($E16616="","",IFERROR(VLOOKUP(TRIM(E16616&amp;""),'Référentiel Articles'!$A$2:$F$634,3,FALSE),""))</f>
      </c>
      <c r="E16616" s="81" t="str">
        <v/>
      </c>
      <c r="F16616" s="83">
        <f>IF($E16616="","",IFERROR(VLOOKUP(TRIM(E16616&amp;""),'Référentiel Articles'!$A$2:$F$634,4,FALSE),""))</f>
      </c>
      <c r="G16616" s="84">
        <f>IF($E16616="","",IFERROR(VLOOKUP(TRIM(E16616&amp;""),'Référentiel Articles'!$A$2:$F$634,5,FALSE),""))</f>
      </c>
      <c r="H16616" s="85" t="str">
        <v/>
      </c>
      <c r="I16616" s="84">
        <f>IF($E16616="","",IFERROR(VLOOKUP(TRIM(E16616&amp;""),'Référentiel Articles'!$A$2:$F$634,6,FALSE),""))</f>
      </c>
      <c r="J16616" s="90">
        <f>IF(OR($E16616="",$H16616=""),"",$H16616*$I16616)</f>
      </c>
      <c r="K16616" s="87" t="str">
        <v/>
      </c>
    </row>
    <row r="16617">
      <c r="A16617" s="74" t="str">
        <v/>
      </c>
      <c r="B16617" s="74" t="str">
        <v/>
      </c>
      <c r="C16617" s="75">
        <f>IF($E16617="","",IFERROR(VLOOKUP(TRIM(E16617&amp;""),'Référentiel Articles'!$A$2:$F$634,2,FALSE),""))</f>
      </c>
      <c r="D16617" s="75">
        <f>IF($E16617="","",IFERROR(VLOOKUP(TRIM(E16617&amp;""),'Référentiel Articles'!$A$2:$F$634,3,FALSE),""))</f>
      </c>
      <c r="E16617" s="74" t="str">
        <v/>
      </c>
      <c r="F16617" s="75">
        <f>IF($E16617="","",IFERROR(VLOOKUP(TRIM(E16617&amp;""),'Référentiel Articles'!$A$2:$F$634,4,FALSE),""))</f>
      </c>
      <c r="G16617" s="76">
        <f>IF($E16617="","",IFERROR(VLOOKUP(TRIM(E16617&amp;""),'Référentiel Articles'!$A$2:$F$634,5,FALSE),""))</f>
      </c>
      <c r="H16617" s="77" t="str">
        <v/>
      </c>
      <c r="I16617" s="76">
        <f>IF($E16617="","",IFERROR(VLOOKUP(TRIM(E16617&amp;""),'Référentiel Articles'!$A$2:$F$634,6,FALSE),""))</f>
      </c>
      <c r="J16617" s="78">
        <f>IF(OR($E16617="",$H16617=""),"",$H16617*$I16617)</f>
      </c>
      <c r="K16617" s="79" t="str">
        <v/>
      </c>
    </row>
    <row r="16618">
      <c r="A16618" s="81" t="str">
        <v/>
      </c>
      <c r="B16618" s="81" t="str">
        <v/>
      </c>
      <c r="C16618" s="83">
        <f>IF($E16618="","",IFERROR(VLOOKUP(TRIM(E16618&amp;""),'Référentiel Articles'!$A$2:$F$634,2,FALSE),""))</f>
      </c>
      <c r="D16618" s="83">
        <f>IF($E16618="","",IFERROR(VLOOKUP(TRIM(E16618&amp;""),'Référentiel Articles'!$A$2:$F$634,3,FALSE),""))</f>
      </c>
      <c r="E16618" s="81" t="str">
        <v/>
      </c>
      <c r="F16618" s="83">
        <f>IF($E16618="","",IFERROR(VLOOKUP(TRIM(E16618&amp;""),'Référentiel Articles'!$A$2:$F$634,4,FALSE),""))</f>
      </c>
      <c r="G16618" s="84">
        <f>IF($E16618="","",IFERROR(VLOOKUP(TRIM(E16618&amp;""),'Référentiel Articles'!$A$2:$F$634,5,FALSE),""))</f>
      </c>
      <c r="H16618" s="85" t="str">
        <v/>
      </c>
      <c r="I16618" s="84">
        <f>IF($E16618="","",IFERROR(VLOOKUP(TRIM(E16618&amp;""),'Référentiel Articles'!$A$2:$F$634,6,FALSE),""))</f>
      </c>
      <c r="J16618" s="90">
        <f>IF(OR($E16618="",$H16618=""),"",$H16618*$I16618)</f>
      </c>
      <c r="K16618" s="87" t="str">
        <v/>
      </c>
    </row>
    <row r="16619">
      <c r="A16619" s="74" t="str">
        <v/>
      </c>
      <c r="B16619" s="74" t="str">
        <v/>
      </c>
      <c r="C16619" s="75">
        <f>IF($E16619="","",IFERROR(VLOOKUP(TRIM(E16619&amp;""),'Référentiel Articles'!$A$2:$F$634,2,FALSE),""))</f>
      </c>
      <c r="D16619" s="75">
        <f>IF($E16619="","",IFERROR(VLOOKUP(TRIM(E16619&amp;""),'Référentiel Articles'!$A$2:$F$634,3,FALSE),""))</f>
      </c>
      <c r="E16619" s="74" t="str">
        <v/>
      </c>
      <c r="F16619" s="75">
        <f>IF($E16619="","",IFERROR(VLOOKUP(TRIM(E16619&amp;""),'Référentiel Articles'!$A$2:$F$634,4,FALSE),""))</f>
      </c>
      <c r="G16619" s="76">
        <f>IF($E16619="","",IFERROR(VLOOKUP(TRIM(E16619&amp;""),'Référentiel Articles'!$A$2:$F$634,5,FALSE),""))</f>
      </c>
      <c r="H16619" s="77" t="str">
        <v/>
      </c>
      <c r="I16619" s="76">
        <f>IF($E16619="","",IFERROR(VLOOKUP(TRIM(E16619&amp;""),'Référentiel Articles'!$A$2:$F$634,6,FALSE),""))</f>
      </c>
      <c r="J16619" s="78">
        <f>IF(OR($E16619="",$H16619=""),"",$H16619*$I16619)</f>
      </c>
      <c r="K16619" s="79" t="str">
        <v/>
      </c>
    </row>
    <row r="16620">
      <c r="A16620" s="81" t="str">
        <v/>
      </c>
      <c r="B16620" s="81" t="str">
        <v/>
      </c>
      <c r="C16620" s="83">
        <f>IF($E16620="","",IFERROR(VLOOKUP(TRIM(E16620&amp;""),'Référentiel Articles'!$A$2:$F$634,2,FALSE),""))</f>
      </c>
      <c r="D16620" s="83">
        <f>IF($E16620="","",IFERROR(VLOOKUP(TRIM(E16620&amp;""),'Référentiel Articles'!$A$2:$F$634,3,FALSE),""))</f>
      </c>
      <c r="E16620" s="81" t="str">
        <v/>
      </c>
      <c r="F16620" s="83">
        <f>IF($E16620="","",IFERROR(VLOOKUP(TRIM(E16620&amp;""),'Référentiel Articles'!$A$2:$F$634,4,FALSE),""))</f>
      </c>
      <c r="G16620" s="84">
        <f>IF($E16620="","",IFERROR(VLOOKUP(TRIM(E16620&amp;""),'Référentiel Articles'!$A$2:$F$634,5,FALSE),""))</f>
      </c>
      <c r="H16620" s="85" t="str">
        <v/>
      </c>
      <c r="I16620" s="84">
        <f>IF($E16620="","",IFERROR(VLOOKUP(TRIM(E16620&amp;""),'Référentiel Articles'!$A$2:$F$634,6,FALSE),""))</f>
      </c>
      <c r="J16620" s="90">
        <f>IF(OR($E16620="",$H16620=""),"",$H16620*$I16620)</f>
      </c>
      <c r="K16620" s="87" t="str">
        <v/>
      </c>
    </row>
    <row r="16621">
      <c r="A16621" s="74" t="str">
        <v/>
      </c>
      <c r="B16621" s="74" t="str">
        <v/>
      </c>
      <c r="C16621" s="75">
        <f>IF($E16621="","",IFERROR(VLOOKUP(TRIM(E16621&amp;""),'Référentiel Articles'!$A$2:$F$634,2,FALSE),""))</f>
      </c>
      <c r="D16621" s="75">
        <f>IF($E16621="","",IFERROR(VLOOKUP(TRIM(E16621&amp;""),'Référentiel Articles'!$A$2:$F$634,3,FALSE),""))</f>
      </c>
      <c r="E16621" s="74" t="str">
        <v/>
      </c>
      <c r="F16621" s="75">
        <f>IF($E16621="","",IFERROR(VLOOKUP(TRIM(E16621&amp;""),'Référentiel Articles'!$A$2:$F$634,4,FALSE),""))</f>
      </c>
      <c r="G16621" s="76">
        <f>IF($E16621="","",IFERROR(VLOOKUP(TRIM(E16621&amp;""),'Référentiel Articles'!$A$2:$F$634,5,FALSE),""))</f>
      </c>
      <c r="H16621" s="77" t="str">
        <v/>
      </c>
      <c r="I16621" s="76">
        <f>IF($E16621="","",IFERROR(VLOOKUP(TRIM(E16621&amp;""),'Référentiel Articles'!$A$2:$F$634,6,FALSE),""))</f>
      </c>
      <c r="J16621" s="78">
        <f>IF(OR($E16621="",$H16621=""),"",$H16621*$I16621)</f>
      </c>
      <c r="K16621" s="79" t="str">
        <v/>
      </c>
    </row>
    <row r="16622">
      <c r="A16622" s="81" t="str">
        <v/>
      </c>
      <c r="B16622" s="81" t="str">
        <v/>
      </c>
      <c r="C16622" s="83">
        <f>IF($E16622="","",IFERROR(VLOOKUP(TRIM(E16622&amp;""),'Référentiel Articles'!$A$2:$F$634,2,FALSE),""))</f>
      </c>
      <c r="D16622" s="83">
        <f>IF($E16622="","",IFERROR(VLOOKUP(TRIM(E16622&amp;""),'Référentiel Articles'!$A$2:$F$634,3,FALSE),""))</f>
      </c>
      <c r="E16622" s="81" t="str">
        <v/>
      </c>
      <c r="F16622" s="83">
        <f>IF($E16622="","",IFERROR(VLOOKUP(TRIM(E16622&amp;""),'Référentiel Articles'!$A$2:$F$634,4,FALSE),""))</f>
      </c>
      <c r="G16622" s="84">
        <f>IF($E16622="","",IFERROR(VLOOKUP(TRIM(E16622&amp;""),'Référentiel Articles'!$A$2:$F$634,5,FALSE),""))</f>
      </c>
      <c r="H16622" s="85" t="str">
        <v/>
      </c>
      <c r="I16622" s="84">
        <f>IF($E16622="","",IFERROR(VLOOKUP(TRIM(E16622&amp;""),'Référentiel Articles'!$A$2:$F$634,6,FALSE),""))</f>
      </c>
      <c r="J16622" s="90">
        <f>IF(OR($E16622="",$H16622=""),"",$H16622*$I16622)</f>
      </c>
      <c r="K16622" s="87" t="str">
        <v/>
      </c>
    </row>
    <row r="16623">
      <c r="A16623" s="74" t="str">
        <v/>
      </c>
      <c r="B16623" s="74" t="str">
        <v/>
      </c>
      <c r="C16623" s="75">
        <f>IF($E16623="","",IFERROR(VLOOKUP(TRIM(E16623&amp;""),'Référentiel Articles'!$A$2:$F$634,2,FALSE),""))</f>
      </c>
      <c r="D16623" s="75">
        <f>IF($E16623="","",IFERROR(VLOOKUP(TRIM(E16623&amp;""),'Référentiel Articles'!$A$2:$F$634,3,FALSE),""))</f>
      </c>
      <c r="E16623" s="74" t="str">
        <v/>
      </c>
      <c r="F16623" s="75">
        <f>IF($E16623="","",IFERROR(VLOOKUP(TRIM(E16623&amp;""),'Référentiel Articles'!$A$2:$F$634,4,FALSE),""))</f>
      </c>
      <c r="G16623" s="76">
        <f>IF($E16623="","",IFERROR(VLOOKUP(TRIM(E16623&amp;""),'Référentiel Articles'!$A$2:$F$634,5,FALSE),""))</f>
      </c>
      <c r="H16623" s="77" t="str">
        <v/>
      </c>
      <c r="I16623" s="76">
        <f>IF($E16623="","",IFERROR(VLOOKUP(TRIM(E16623&amp;""),'Référentiel Articles'!$A$2:$F$634,6,FALSE),""))</f>
      </c>
      <c r="J16623" s="78">
        <f>IF(OR($E16623="",$H16623=""),"",$H16623*$I16623)</f>
      </c>
      <c r="K16623" s="79" t="str">
        <v/>
      </c>
    </row>
    <row r="16624">
      <c r="A16624" s="81" t="str">
        <v/>
      </c>
      <c r="B16624" s="81" t="str">
        <v/>
      </c>
      <c r="C16624" s="83">
        <f>IF($E16624="","",IFERROR(VLOOKUP(TRIM(E16624&amp;""),'Référentiel Articles'!$A$2:$F$634,2,FALSE),""))</f>
      </c>
      <c r="D16624" s="83">
        <f>IF($E16624="","",IFERROR(VLOOKUP(TRIM(E16624&amp;""),'Référentiel Articles'!$A$2:$F$634,3,FALSE),""))</f>
      </c>
      <c r="E16624" s="81" t="str">
        <v/>
      </c>
      <c r="F16624" s="83">
        <f>IF($E16624="","",IFERROR(VLOOKUP(TRIM(E16624&amp;""),'Référentiel Articles'!$A$2:$F$634,4,FALSE),""))</f>
      </c>
      <c r="G16624" s="84">
        <f>IF($E16624="","",IFERROR(VLOOKUP(TRIM(E16624&amp;""),'Référentiel Articles'!$A$2:$F$634,5,FALSE),""))</f>
      </c>
      <c r="H16624" s="85" t="str">
        <v/>
      </c>
      <c r="I16624" s="84">
        <f>IF($E16624="","",IFERROR(VLOOKUP(TRIM(E16624&amp;""),'Référentiel Articles'!$A$2:$F$634,6,FALSE),""))</f>
      </c>
      <c r="J16624" s="90">
        <f>IF(OR($E16624="",$H16624=""),"",$H16624*$I16624)</f>
      </c>
      <c r="K16624" s="87" t="str">
        <v/>
      </c>
    </row>
    <row r="16625">
      <c r="A16625" s="74" t="str">
        <v/>
      </c>
      <c r="B16625" s="74" t="str">
        <v/>
      </c>
      <c r="C16625" s="75">
        <f>IF($E16625="","",IFERROR(VLOOKUP(TRIM(E16625&amp;""),'Référentiel Articles'!$A$2:$F$634,2,FALSE),""))</f>
      </c>
      <c r="D16625" s="75">
        <f>IF($E16625="","",IFERROR(VLOOKUP(TRIM(E16625&amp;""),'Référentiel Articles'!$A$2:$F$634,3,FALSE),""))</f>
      </c>
      <c r="E16625" s="74" t="str">
        <v/>
      </c>
      <c r="F16625" s="75">
        <f>IF($E16625="","",IFERROR(VLOOKUP(TRIM(E16625&amp;""),'Référentiel Articles'!$A$2:$F$634,4,FALSE),""))</f>
      </c>
      <c r="G16625" s="76">
        <f>IF($E16625="","",IFERROR(VLOOKUP(TRIM(E16625&amp;""),'Référentiel Articles'!$A$2:$F$634,5,FALSE),""))</f>
      </c>
      <c r="H16625" s="77" t="str">
        <v/>
      </c>
      <c r="I16625" s="76">
        <f>IF($E16625="","",IFERROR(VLOOKUP(TRIM(E16625&amp;""),'Référentiel Articles'!$A$2:$F$634,6,FALSE),""))</f>
      </c>
      <c r="J16625" s="78">
        <f>IF(OR($E16625="",$H16625=""),"",$H16625*$I16625)</f>
      </c>
      <c r="K16625" s="79" t="str">
        <v/>
      </c>
    </row>
    <row r="16626">
      <c r="A16626" s="81" t="str">
        <v/>
      </c>
      <c r="B16626" s="81" t="str">
        <v/>
      </c>
      <c r="C16626" s="83">
        <f>IF($E16626="","",IFERROR(VLOOKUP(TRIM(E16626&amp;""),'Référentiel Articles'!$A$2:$F$634,2,FALSE),""))</f>
      </c>
      <c r="D16626" s="83">
        <f>IF($E16626="","",IFERROR(VLOOKUP(TRIM(E16626&amp;""),'Référentiel Articles'!$A$2:$F$634,3,FALSE),""))</f>
      </c>
      <c r="E16626" s="81" t="str">
        <v/>
      </c>
      <c r="F16626" s="83">
        <f>IF($E16626="","",IFERROR(VLOOKUP(TRIM(E16626&amp;""),'Référentiel Articles'!$A$2:$F$634,4,FALSE),""))</f>
      </c>
      <c r="G16626" s="84">
        <f>IF($E16626="","",IFERROR(VLOOKUP(TRIM(E16626&amp;""),'Référentiel Articles'!$A$2:$F$634,5,FALSE),""))</f>
      </c>
      <c r="H16626" s="85" t="str">
        <v/>
      </c>
      <c r="I16626" s="84">
        <f>IF($E16626="","",IFERROR(VLOOKUP(TRIM(E16626&amp;""),'Référentiel Articles'!$A$2:$F$634,6,FALSE),""))</f>
      </c>
      <c r="J16626" s="90">
        <f>IF(OR($E16626="",$H16626=""),"",$H16626*$I16626)</f>
      </c>
      <c r="K16626" s="87" t="str">
        <v/>
      </c>
    </row>
    <row r="16627">
      <c r="A16627" s="74" t="str">
        <v/>
      </c>
      <c r="B16627" s="74" t="str">
        <v/>
      </c>
      <c r="C16627" s="75">
        <f>IF($E16627="","",IFERROR(VLOOKUP(TRIM(E16627&amp;""),'Référentiel Articles'!$A$2:$F$634,2,FALSE),""))</f>
      </c>
      <c r="D16627" s="75">
        <f>IF($E16627="","",IFERROR(VLOOKUP(TRIM(E16627&amp;""),'Référentiel Articles'!$A$2:$F$634,3,FALSE),""))</f>
      </c>
      <c r="E16627" s="74" t="str">
        <v/>
      </c>
      <c r="F16627" s="75">
        <f>IF($E16627="","",IFERROR(VLOOKUP(TRIM(E16627&amp;""),'Référentiel Articles'!$A$2:$F$634,4,FALSE),""))</f>
      </c>
      <c r="G16627" s="76">
        <f>IF($E16627="","",IFERROR(VLOOKUP(TRIM(E16627&amp;""),'Référentiel Articles'!$A$2:$F$634,5,FALSE),""))</f>
      </c>
      <c r="H16627" s="77" t="str">
        <v/>
      </c>
      <c r="I16627" s="76">
        <f>IF($E16627="","",IFERROR(VLOOKUP(TRIM(E16627&amp;""),'Référentiel Articles'!$A$2:$F$634,6,FALSE),""))</f>
      </c>
      <c r="J16627" s="78">
        <f>IF(OR($E16627="",$H16627=""),"",$H16627*$I16627)</f>
      </c>
      <c r="K16627" s="79" t="str">
        <v/>
      </c>
    </row>
    <row r="16628">
      <c r="A16628" s="81" t="str">
        <v/>
      </c>
      <c r="B16628" s="81" t="str">
        <v/>
      </c>
      <c r="C16628" s="83">
        <f>IF($E16628="","",IFERROR(VLOOKUP(TRIM(E16628&amp;""),'Référentiel Articles'!$A$2:$F$634,2,FALSE),""))</f>
      </c>
      <c r="D16628" s="83">
        <f>IF($E16628="","",IFERROR(VLOOKUP(TRIM(E16628&amp;""),'Référentiel Articles'!$A$2:$F$634,3,FALSE),""))</f>
      </c>
      <c r="E16628" s="81" t="str">
        <v/>
      </c>
      <c r="F16628" s="83">
        <f>IF($E16628="","",IFERROR(VLOOKUP(TRIM(E16628&amp;""),'Référentiel Articles'!$A$2:$F$634,4,FALSE),""))</f>
      </c>
      <c r="G16628" s="84">
        <f>IF($E16628="","",IFERROR(VLOOKUP(TRIM(E16628&amp;""),'Référentiel Articles'!$A$2:$F$634,5,FALSE),""))</f>
      </c>
      <c r="H16628" s="85" t="str">
        <v/>
      </c>
      <c r="I16628" s="84">
        <f>IF($E16628="","",IFERROR(VLOOKUP(TRIM(E16628&amp;""),'Référentiel Articles'!$A$2:$F$634,6,FALSE),""))</f>
      </c>
      <c r="J16628" s="90">
        <f>IF(OR($E16628="",$H16628=""),"",$H16628*$I16628)</f>
      </c>
      <c r="K16628" s="87" t="str">
        <v/>
      </c>
    </row>
    <row r="16629">
      <c r="A16629" s="74" t="str">
        <v/>
      </c>
      <c r="B16629" s="74" t="str">
        <v/>
      </c>
      <c r="C16629" s="75">
        <f>IF($E16629="","",IFERROR(VLOOKUP(TRIM(E16629&amp;""),'Référentiel Articles'!$A$2:$F$634,2,FALSE),""))</f>
      </c>
      <c r="D16629" s="75">
        <f>IF($E16629="","",IFERROR(VLOOKUP(TRIM(E16629&amp;""),'Référentiel Articles'!$A$2:$F$634,3,FALSE),""))</f>
      </c>
      <c r="E16629" s="74" t="str">
        <v/>
      </c>
      <c r="F16629" s="75">
        <f>IF($E16629="","",IFERROR(VLOOKUP(TRIM(E16629&amp;""),'Référentiel Articles'!$A$2:$F$634,4,FALSE),""))</f>
      </c>
      <c r="G16629" s="76">
        <f>IF($E16629="","",IFERROR(VLOOKUP(TRIM(E16629&amp;""),'Référentiel Articles'!$A$2:$F$634,5,FALSE),""))</f>
      </c>
      <c r="H16629" s="77" t="str">
        <v/>
      </c>
      <c r="I16629" s="76">
        <f>IF($E16629="","",IFERROR(VLOOKUP(TRIM(E16629&amp;""),'Référentiel Articles'!$A$2:$F$634,6,FALSE),""))</f>
      </c>
      <c r="J16629" s="78">
        <f>IF(OR($E16629="",$H16629=""),"",$H16629*$I16629)</f>
      </c>
      <c r="K16629" s="79" t="str">
        <v/>
      </c>
    </row>
    <row r="16630">
      <c r="A16630" s="81" t="str">
        <v/>
      </c>
      <c r="B16630" s="81" t="str">
        <v/>
      </c>
      <c r="C16630" s="83">
        <f>IF($E16630="","",IFERROR(VLOOKUP(TRIM(E16630&amp;""),'Référentiel Articles'!$A$2:$F$634,2,FALSE),""))</f>
      </c>
      <c r="D16630" s="83">
        <f>IF($E16630="","",IFERROR(VLOOKUP(TRIM(E16630&amp;""),'Référentiel Articles'!$A$2:$F$634,3,FALSE),""))</f>
      </c>
      <c r="E16630" s="81" t="str">
        <v/>
      </c>
      <c r="F16630" s="83">
        <f>IF($E16630="","",IFERROR(VLOOKUP(TRIM(E16630&amp;""),'Référentiel Articles'!$A$2:$F$634,4,FALSE),""))</f>
      </c>
      <c r="G16630" s="84">
        <f>IF($E16630="","",IFERROR(VLOOKUP(TRIM(E16630&amp;""),'Référentiel Articles'!$A$2:$F$634,5,FALSE),""))</f>
      </c>
      <c r="H16630" s="85" t="str">
        <v/>
      </c>
      <c r="I16630" s="84">
        <f>IF($E16630="","",IFERROR(VLOOKUP(TRIM(E16630&amp;""),'Référentiel Articles'!$A$2:$F$634,6,FALSE),""))</f>
      </c>
      <c r="J16630" s="90">
        <f>IF(OR($E16630="",$H16630=""),"",$H16630*$I16630)</f>
      </c>
      <c r="K16630" s="87" t="str">
        <v/>
      </c>
    </row>
    <row r="16631">
      <c r="A16631" s="74" t="str">
        <v/>
      </c>
      <c r="B16631" s="74" t="str">
        <v/>
      </c>
      <c r="C16631" s="75">
        <f>IF($E16631="","",IFERROR(VLOOKUP(TRIM(E16631&amp;""),'Référentiel Articles'!$A$2:$F$634,2,FALSE),""))</f>
      </c>
      <c r="D16631" s="75">
        <f>IF($E16631="","",IFERROR(VLOOKUP(TRIM(E16631&amp;""),'Référentiel Articles'!$A$2:$F$634,3,FALSE),""))</f>
      </c>
      <c r="E16631" s="74" t="str">
        <v/>
      </c>
      <c r="F16631" s="75">
        <f>IF($E16631="","",IFERROR(VLOOKUP(TRIM(E16631&amp;""),'Référentiel Articles'!$A$2:$F$634,4,FALSE),""))</f>
      </c>
      <c r="G16631" s="76">
        <f>IF($E16631="","",IFERROR(VLOOKUP(TRIM(E16631&amp;""),'Référentiel Articles'!$A$2:$F$634,5,FALSE),""))</f>
      </c>
      <c r="H16631" s="77" t="str">
        <v/>
      </c>
      <c r="I16631" s="76">
        <f>IF($E16631="","",IFERROR(VLOOKUP(TRIM(E16631&amp;""),'Référentiel Articles'!$A$2:$F$634,6,FALSE),""))</f>
      </c>
      <c r="J16631" s="78">
        <f>IF(OR($E16631="",$H16631=""),"",$H16631*$I16631)</f>
      </c>
      <c r="K16631" s="79" t="str">
        <v/>
      </c>
    </row>
    <row r="16632">
      <c r="A16632" s="81" t="str">
        <v/>
      </c>
      <c r="B16632" s="81" t="str">
        <v/>
      </c>
      <c r="C16632" s="83">
        <f>IF($E16632="","",IFERROR(VLOOKUP(TRIM(E16632&amp;""),'Référentiel Articles'!$A$2:$F$634,2,FALSE),""))</f>
      </c>
      <c r="D16632" s="83">
        <f>IF($E16632="","",IFERROR(VLOOKUP(TRIM(E16632&amp;""),'Référentiel Articles'!$A$2:$F$634,3,FALSE),""))</f>
      </c>
      <c r="E16632" s="81" t="str">
        <v/>
      </c>
      <c r="F16632" s="83">
        <f>IF($E16632="","",IFERROR(VLOOKUP(TRIM(E16632&amp;""),'Référentiel Articles'!$A$2:$F$634,4,FALSE),""))</f>
      </c>
      <c r="G16632" s="84">
        <f>IF($E16632="","",IFERROR(VLOOKUP(TRIM(E16632&amp;""),'Référentiel Articles'!$A$2:$F$634,5,FALSE),""))</f>
      </c>
      <c r="H16632" s="85" t="str">
        <v/>
      </c>
      <c r="I16632" s="84">
        <f>IF($E16632="","",IFERROR(VLOOKUP(TRIM(E16632&amp;""),'Référentiel Articles'!$A$2:$F$634,6,FALSE),""))</f>
      </c>
      <c r="J16632" s="90">
        <f>IF(OR($E16632="",$H16632=""),"",$H16632*$I16632)</f>
      </c>
      <c r="K16632" s="87" t="str">
        <v/>
      </c>
    </row>
    <row r="16633">
      <c r="A16633" s="74" t="str">
        <v/>
      </c>
      <c r="B16633" s="74" t="str">
        <v/>
      </c>
      <c r="C16633" s="75">
        <f>IF($E16633="","",IFERROR(VLOOKUP(TRIM(E16633&amp;""),'Référentiel Articles'!$A$2:$F$634,2,FALSE),""))</f>
      </c>
      <c r="D16633" s="75">
        <f>IF($E16633="","",IFERROR(VLOOKUP(TRIM(E16633&amp;""),'Référentiel Articles'!$A$2:$F$634,3,FALSE),""))</f>
      </c>
      <c r="E16633" s="74" t="str">
        <v/>
      </c>
      <c r="F16633" s="75">
        <f>IF($E16633="","",IFERROR(VLOOKUP(TRIM(E16633&amp;""),'Référentiel Articles'!$A$2:$F$634,4,FALSE),""))</f>
      </c>
      <c r="G16633" s="76">
        <f>IF($E16633="","",IFERROR(VLOOKUP(TRIM(E16633&amp;""),'Référentiel Articles'!$A$2:$F$634,5,FALSE),""))</f>
      </c>
      <c r="H16633" s="77" t="str">
        <v/>
      </c>
      <c r="I16633" s="76">
        <f>IF($E16633="","",IFERROR(VLOOKUP(TRIM(E16633&amp;""),'Référentiel Articles'!$A$2:$F$634,6,FALSE),""))</f>
      </c>
      <c r="J16633" s="78">
        <f>IF(OR($E16633="",$H16633=""),"",$H16633*$I16633)</f>
      </c>
      <c r="K16633" s="79" t="str">
        <v/>
      </c>
    </row>
    <row r="16634">
      <c r="A16634" s="81" t="str">
        <v/>
      </c>
      <c r="B16634" s="81" t="str">
        <v/>
      </c>
      <c r="C16634" s="83">
        <f>IF($E16634="","",IFERROR(VLOOKUP(TRIM(E16634&amp;""),'Référentiel Articles'!$A$2:$F$634,2,FALSE),""))</f>
      </c>
      <c r="D16634" s="83">
        <f>IF($E16634="","",IFERROR(VLOOKUP(TRIM(E16634&amp;""),'Référentiel Articles'!$A$2:$F$634,3,FALSE),""))</f>
      </c>
      <c r="E16634" s="81" t="str">
        <v/>
      </c>
      <c r="F16634" s="83">
        <f>IF($E16634="","",IFERROR(VLOOKUP(TRIM(E16634&amp;""),'Référentiel Articles'!$A$2:$F$634,4,FALSE),""))</f>
      </c>
      <c r="G16634" s="84">
        <f>IF($E16634="","",IFERROR(VLOOKUP(TRIM(E16634&amp;""),'Référentiel Articles'!$A$2:$F$634,5,FALSE),""))</f>
      </c>
      <c r="H16634" s="85" t="str">
        <v/>
      </c>
      <c r="I16634" s="84">
        <f>IF($E16634="","",IFERROR(VLOOKUP(TRIM(E16634&amp;""),'Référentiel Articles'!$A$2:$F$634,6,FALSE),""))</f>
      </c>
      <c r="J16634" s="90">
        <f>IF(OR($E16634="",$H16634=""),"",$H16634*$I16634)</f>
      </c>
      <c r="K16634" s="87" t="str">
        <v/>
      </c>
    </row>
    <row r="16635">
      <c r="A16635" s="74" t="str">
        <v/>
      </c>
      <c r="B16635" s="74" t="str">
        <v/>
      </c>
      <c r="C16635" s="75">
        <f>IF($E16635="","",IFERROR(VLOOKUP(TRIM(E16635&amp;""),'Référentiel Articles'!$A$2:$F$634,2,FALSE),""))</f>
      </c>
      <c r="D16635" s="75">
        <f>IF($E16635="","",IFERROR(VLOOKUP(TRIM(E16635&amp;""),'Référentiel Articles'!$A$2:$F$634,3,FALSE),""))</f>
      </c>
      <c r="E16635" s="74" t="str">
        <v/>
      </c>
      <c r="F16635" s="75">
        <f>IF($E16635="","",IFERROR(VLOOKUP(TRIM(E16635&amp;""),'Référentiel Articles'!$A$2:$F$634,4,FALSE),""))</f>
      </c>
      <c r="G16635" s="76">
        <f>IF($E16635="","",IFERROR(VLOOKUP(TRIM(E16635&amp;""),'Référentiel Articles'!$A$2:$F$634,5,FALSE),""))</f>
      </c>
      <c r="H16635" s="77" t="str">
        <v/>
      </c>
      <c r="I16635" s="76">
        <f>IF($E16635="","",IFERROR(VLOOKUP(TRIM(E16635&amp;""),'Référentiel Articles'!$A$2:$F$634,6,FALSE),""))</f>
      </c>
      <c r="J16635" s="78">
        <f>IF(OR($E16635="",$H16635=""),"",$H16635*$I16635)</f>
      </c>
      <c r="K16635" s="79" t="str">
        <v/>
      </c>
    </row>
    <row r="16636">
      <c r="A16636" s="81" t="str">
        <v/>
      </c>
      <c r="B16636" s="81" t="str">
        <v/>
      </c>
      <c r="C16636" s="83">
        <f>IF($E16636="","",IFERROR(VLOOKUP(TRIM(E16636&amp;""),'Référentiel Articles'!$A$2:$F$634,2,FALSE),""))</f>
      </c>
      <c r="D16636" s="83">
        <f>IF($E16636="","",IFERROR(VLOOKUP(TRIM(E16636&amp;""),'Référentiel Articles'!$A$2:$F$634,3,FALSE),""))</f>
      </c>
      <c r="E16636" s="81" t="str">
        <v/>
      </c>
      <c r="F16636" s="83">
        <f>IF($E16636="","",IFERROR(VLOOKUP(TRIM(E16636&amp;""),'Référentiel Articles'!$A$2:$F$634,4,FALSE),""))</f>
      </c>
      <c r="G16636" s="84">
        <f>IF($E16636="","",IFERROR(VLOOKUP(TRIM(E16636&amp;""),'Référentiel Articles'!$A$2:$F$634,5,FALSE),""))</f>
      </c>
      <c r="H16636" s="85" t="str">
        <v/>
      </c>
      <c r="I16636" s="84">
        <f>IF($E16636="","",IFERROR(VLOOKUP(TRIM(E16636&amp;""),'Référentiel Articles'!$A$2:$F$634,6,FALSE),""))</f>
      </c>
      <c r="J16636" s="90">
        <f>IF(OR($E16636="",$H16636=""),"",$H16636*$I16636)</f>
      </c>
      <c r="K16636" s="87" t="str">
        <v/>
      </c>
    </row>
    <row r="16637">
      <c r="A16637" s="74" t="str">
        <v/>
      </c>
      <c r="B16637" s="74" t="str">
        <v/>
      </c>
      <c r="C16637" s="75">
        <f>IF($E16637="","",IFERROR(VLOOKUP(TRIM(E16637&amp;""),'Référentiel Articles'!$A$2:$F$634,2,FALSE),""))</f>
      </c>
      <c r="D16637" s="75">
        <f>IF($E16637="","",IFERROR(VLOOKUP(TRIM(E16637&amp;""),'Référentiel Articles'!$A$2:$F$634,3,FALSE),""))</f>
      </c>
      <c r="E16637" s="74" t="str">
        <v/>
      </c>
      <c r="F16637" s="75">
        <f>IF($E16637="","",IFERROR(VLOOKUP(TRIM(E16637&amp;""),'Référentiel Articles'!$A$2:$F$634,4,FALSE),""))</f>
      </c>
      <c r="G16637" s="76">
        <f>IF($E16637="","",IFERROR(VLOOKUP(TRIM(E16637&amp;""),'Référentiel Articles'!$A$2:$F$634,5,FALSE),""))</f>
      </c>
      <c r="H16637" s="77" t="str">
        <v/>
      </c>
      <c r="I16637" s="76">
        <f>IF($E16637="","",IFERROR(VLOOKUP(TRIM(E16637&amp;""),'Référentiel Articles'!$A$2:$F$634,6,FALSE),""))</f>
      </c>
      <c r="J16637" s="78">
        <f>IF(OR($E16637="",$H16637=""),"",$H16637*$I16637)</f>
      </c>
      <c r="K16637" s="79" t="str">
        <v/>
      </c>
    </row>
    <row r="16638">
      <c r="A16638" s="81" t="str">
        <v/>
      </c>
      <c r="B16638" s="81" t="str">
        <v/>
      </c>
      <c r="C16638" s="83">
        <f>IF($E16638="","",IFERROR(VLOOKUP(TRIM(E16638&amp;""),'Référentiel Articles'!$A$2:$F$634,2,FALSE),""))</f>
      </c>
      <c r="D16638" s="83">
        <f>IF($E16638="","",IFERROR(VLOOKUP(TRIM(E16638&amp;""),'Référentiel Articles'!$A$2:$F$634,3,FALSE),""))</f>
      </c>
      <c r="E16638" s="81" t="str">
        <v/>
      </c>
      <c r="F16638" s="83">
        <f>IF($E16638="","",IFERROR(VLOOKUP(TRIM(E16638&amp;""),'Référentiel Articles'!$A$2:$F$634,4,FALSE),""))</f>
      </c>
      <c r="G16638" s="84">
        <f>IF($E16638="","",IFERROR(VLOOKUP(TRIM(E16638&amp;""),'Référentiel Articles'!$A$2:$F$634,5,FALSE),""))</f>
      </c>
      <c r="H16638" s="85" t="str">
        <v/>
      </c>
      <c r="I16638" s="84">
        <f>IF($E16638="","",IFERROR(VLOOKUP(TRIM(E16638&amp;""),'Référentiel Articles'!$A$2:$F$634,6,FALSE),""))</f>
      </c>
      <c r="J16638" s="90">
        <f>IF(OR($E16638="",$H16638=""),"",$H16638*$I16638)</f>
      </c>
      <c r="K16638" s="87" t="str">
        <v/>
      </c>
    </row>
    <row r="16639">
      <c r="A16639" s="74" t="str">
        <v/>
      </c>
      <c r="B16639" s="74" t="str">
        <v/>
      </c>
      <c r="C16639" s="75">
        <f>IF($E16639="","",IFERROR(VLOOKUP(TRIM(E16639&amp;""),'Référentiel Articles'!$A$2:$F$634,2,FALSE),""))</f>
      </c>
      <c r="D16639" s="75">
        <f>IF($E16639="","",IFERROR(VLOOKUP(TRIM(E16639&amp;""),'Référentiel Articles'!$A$2:$F$634,3,FALSE),""))</f>
      </c>
      <c r="E16639" s="74" t="str">
        <v/>
      </c>
      <c r="F16639" s="75">
        <f>IF($E16639="","",IFERROR(VLOOKUP(TRIM(E16639&amp;""),'Référentiel Articles'!$A$2:$F$634,4,FALSE),""))</f>
      </c>
      <c r="G16639" s="76">
        <f>IF($E16639="","",IFERROR(VLOOKUP(TRIM(E16639&amp;""),'Référentiel Articles'!$A$2:$F$634,5,FALSE),""))</f>
      </c>
      <c r="H16639" s="77" t="str">
        <v/>
      </c>
      <c r="I16639" s="76">
        <f>IF($E16639="","",IFERROR(VLOOKUP(TRIM(E16639&amp;""),'Référentiel Articles'!$A$2:$F$634,6,FALSE),""))</f>
      </c>
      <c r="J16639" s="78">
        <f>IF(OR($E16639="",$H16639=""),"",$H16639*$I16639)</f>
      </c>
      <c r="K16639" s="79" t="str">
        <v/>
      </c>
    </row>
    <row r="16640">
      <c r="A16640" s="81" t="str">
        <v/>
      </c>
      <c r="B16640" s="81" t="str">
        <v/>
      </c>
      <c r="C16640" s="83">
        <f>IF($E16640="","",IFERROR(VLOOKUP(TRIM(E16640&amp;""),'Référentiel Articles'!$A$2:$F$634,2,FALSE),""))</f>
      </c>
      <c r="D16640" s="83">
        <f>IF($E16640="","",IFERROR(VLOOKUP(TRIM(E16640&amp;""),'Référentiel Articles'!$A$2:$F$634,3,FALSE),""))</f>
      </c>
      <c r="E16640" s="81" t="str">
        <v/>
      </c>
      <c r="F16640" s="83">
        <f>IF($E16640="","",IFERROR(VLOOKUP(TRIM(E16640&amp;""),'Référentiel Articles'!$A$2:$F$634,4,FALSE),""))</f>
      </c>
      <c r="G16640" s="84">
        <f>IF($E16640="","",IFERROR(VLOOKUP(TRIM(E16640&amp;""),'Référentiel Articles'!$A$2:$F$634,5,FALSE),""))</f>
      </c>
      <c r="H16640" s="85" t="str">
        <v/>
      </c>
      <c r="I16640" s="84">
        <f>IF($E16640="","",IFERROR(VLOOKUP(TRIM(E16640&amp;""),'Référentiel Articles'!$A$2:$F$634,6,FALSE),""))</f>
      </c>
      <c r="J16640" s="90">
        <f>IF(OR($E16640="",$H16640=""),"",$H16640*$I16640)</f>
      </c>
      <c r="K16640" s="87" t="str">
        <v/>
      </c>
    </row>
    <row r="16641">
      <c r="A16641" s="74" t="str">
        <v/>
      </c>
      <c r="B16641" s="74" t="str">
        <v/>
      </c>
      <c r="C16641" s="75">
        <f>IF($E16641="","",IFERROR(VLOOKUP(TRIM(E16641&amp;""),'Référentiel Articles'!$A$2:$F$634,2,FALSE),""))</f>
      </c>
      <c r="D16641" s="75">
        <f>IF($E16641="","",IFERROR(VLOOKUP(TRIM(E16641&amp;""),'Référentiel Articles'!$A$2:$F$634,3,FALSE),""))</f>
      </c>
      <c r="E16641" s="74" t="str">
        <v/>
      </c>
      <c r="F16641" s="75">
        <f>IF($E16641="","",IFERROR(VLOOKUP(TRIM(E16641&amp;""),'Référentiel Articles'!$A$2:$F$634,4,FALSE),""))</f>
      </c>
      <c r="G16641" s="76">
        <f>IF($E16641="","",IFERROR(VLOOKUP(TRIM(E16641&amp;""),'Référentiel Articles'!$A$2:$F$634,5,FALSE),""))</f>
      </c>
      <c r="H16641" s="77" t="str">
        <v/>
      </c>
      <c r="I16641" s="76">
        <f>IF($E16641="","",IFERROR(VLOOKUP(TRIM(E16641&amp;""),'Référentiel Articles'!$A$2:$F$634,6,FALSE),""))</f>
      </c>
      <c r="J16641" s="78">
        <f>IF(OR($E16641="",$H16641=""),"",$H16641*$I16641)</f>
      </c>
      <c r="K16641" s="79" t="str">
        <v/>
      </c>
    </row>
    <row r="16642">
      <c r="A16642" s="81" t="str">
        <v/>
      </c>
      <c r="B16642" s="81" t="str">
        <v/>
      </c>
      <c r="C16642" s="83">
        <f>IF($E16642="","",IFERROR(VLOOKUP(TRIM(E16642&amp;""),'Référentiel Articles'!$A$2:$F$634,2,FALSE),""))</f>
      </c>
      <c r="D16642" s="83">
        <f>IF($E16642="","",IFERROR(VLOOKUP(TRIM(E16642&amp;""),'Référentiel Articles'!$A$2:$F$634,3,FALSE),""))</f>
      </c>
      <c r="E16642" s="81" t="str">
        <v/>
      </c>
      <c r="F16642" s="83">
        <f>IF($E16642="","",IFERROR(VLOOKUP(TRIM(E16642&amp;""),'Référentiel Articles'!$A$2:$F$634,4,FALSE),""))</f>
      </c>
      <c r="G16642" s="84">
        <f>IF($E16642="","",IFERROR(VLOOKUP(TRIM(E16642&amp;""),'Référentiel Articles'!$A$2:$F$634,5,FALSE),""))</f>
      </c>
      <c r="H16642" s="85" t="str">
        <v/>
      </c>
      <c r="I16642" s="84">
        <f>IF($E16642="","",IFERROR(VLOOKUP(TRIM(E16642&amp;""),'Référentiel Articles'!$A$2:$F$634,6,FALSE),""))</f>
      </c>
      <c r="J16642" s="90">
        <f>IF(OR($E16642="",$H16642=""),"",$H16642*$I16642)</f>
      </c>
      <c r="K16642" s="87" t="str">
        <v/>
      </c>
    </row>
    <row r="16643">
      <c r="A16643" s="74" t="str">
        <v/>
      </c>
      <c r="B16643" s="74" t="str">
        <v/>
      </c>
      <c r="C16643" s="75">
        <f>IF($E16643="","",IFERROR(VLOOKUP(TRIM(E16643&amp;""),'Référentiel Articles'!$A$2:$F$634,2,FALSE),""))</f>
      </c>
      <c r="D16643" s="75">
        <f>IF($E16643="","",IFERROR(VLOOKUP(TRIM(E16643&amp;""),'Référentiel Articles'!$A$2:$F$634,3,FALSE),""))</f>
      </c>
      <c r="E16643" s="74" t="str">
        <v/>
      </c>
      <c r="F16643" s="75">
        <f>IF($E16643="","",IFERROR(VLOOKUP(TRIM(E16643&amp;""),'Référentiel Articles'!$A$2:$F$634,4,FALSE),""))</f>
      </c>
      <c r="G16643" s="76">
        <f>IF($E16643="","",IFERROR(VLOOKUP(TRIM(E16643&amp;""),'Référentiel Articles'!$A$2:$F$634,5,FALSE),""))</f>
      </c>
      <c r="H16643" s="77" t="str">
        <v/>
      </c>
      <c r="I16643" s="76">
        <f>IF($E16643="","",IFERROR(VLOOKUP(TRIM(E16643&amp;""),'Référentiel Articles'!$A$2:$F$634,6,FALSE),""))</f>
      </c>
      <c r="J16643" s="78">
        <f>IF(OR($E16643="",$H16643=""),"",$H16643*$I16643)</f>
      </c>
      <c r="K16643" s="79" t="str">
        <v/>
      </c>
    </row>
    <row r="16644">
      <c r="A16644" s="81" t="str">
        <v/>
      </c>
      <c r="B16644" s="81" t="str">
        <v/>
      </c>
      <c r="C16644" s="83">
        <f>IF($E16644="","",IFERROR(VLOOKUP(TRIM(E16644&amp;""),'Référentiel Articles'!$A$2:$F$634,2,FALSE),""))</f>
      </c>
      <c r="D16644" s="83">
        <f>IF($E16644="","",IFERROR(VLOOKUP(TRIM(E16644&amp;""),'Référentiel Articles'!$A$2:$F$634,3,FALSE),""))</f>
      </c>
      <c r="E16644" s="81" t="str">
        <v/>
      </c>
      <c r="F16644" s="83">
        <f>IF($E16644="","",IFERROR(VLOOKUP(TRIM(E16644&amp;""),'Référentiel Articles'!$A$2:$F$634,4,FALSE),""))</f>
      </c>
      <c r="G16644" s="84">
        <f>IF($E16644="","",IFERROR(VLOOKUP(TRIM(E16644&amp;""),'Référentiel Articles'!$A$2:$F$634,5,FALSE),""))</f>
      </c>
      <c r="H16644" s="85" t="str">
        <v/>
      </c>
      <c r="I16644" s="84">
        <f>IF($E16644="","",IFERROR(VLOOKUP(TRIM(E16644&amp;""),'Référentiel Articles'!$A$2:$F$634,6,FALSE),""))</f>
      </c>
      <c r="J16644" s="90">
        <f>IF(OR($E16644="",$H16644=""),"",$H16644*$I16644)</f>
      </c>
      <c r="K16644" s="87" t="str">
        <v/>
      </c>
    </row>
    <row r="16645">
      <c r="A16645" s="74" t="str">
        <v/>
      </c>
      <c r="B16645" s="74" t="str">
        <v/>
      </c>
      <c r="C16645" s="75">
        <f>IF($E16645="","",IFERROR(VLOOKUP(TRIM(E16645&amp;""),'Référentiel Articles'!$A$2:$F$634,2,FALSE),""))</f>
      </c>
      <c r="D16645" s="75">
        <f>IF($E16645="","",IFERROR(VLOOKUP(TRIM(E16645&amp;""),'Référentiel Articles'!$A$2:$F$634,3,FALSE),""))</f>
      </c>
      <c r="E16645" s="74" t="str">
        <v/>
      </c>
      <c r="F16645" s="75">
        <f>IF($E16645="","",IFERROR(VLOOKUP(TRIM(E16645&amp;""),'Référentiel Articles'!$A$2:$F$634,4,FALSE),""))</f>
      </c>
      <c r="G16645" s="76">
        <f>IF($E16645="","",IFERROR(VLOOKUP(TRIM(E16645&amp;""),'Référentiel Articles'!$A$2:$F$634,5,FALSE),""))</f>
      </c>
      <c r="H16645" s="77" t="str">
        <v/>
      </c>
      <c r="I16645" s="76">
        <f>IF($E16645="","",IFERROR(VLOOKUP(TRIM(E16645&amp;""),'Référentiel Articles'!$A$2:$F$634,6,FALSE),""))</f>
      </c>
      <c r="J16645" s="78">
        <f>IF(OR($E16645="",$H16645=""),"",$H16645*$I16645)</f>
      </c>
      <c r="K16645" s="79" t="str">
        <v/>
      </c>
    </row>
    <row r="16646">
      <c r="A16646" s="81" t="str">
        <v/>
      </c>
      <c r="B16646" s="81" t="str">
        <v/>
      </c>
      <c r="C16646" s="83">
        <f>IF($E16646="","",IFERROR(VLOOKUP(TRIM(E16646&amp;""),'Référentiel Articles'!$A$2:$F$634,2,FALSE),""))</f>
      </c>
      <c r="D16646" s="83">
        <f>IF($E16646="","",IFERROR(VLOOKUP(TRIM(E16646&amp;""),'Référentiel Articles'!$A$2:$F$634,3,FALSE),""))</f>
      </c>
      <c r="E16646" s="81" t="str">
        <v/>
      </c>
      <c r="F16646" s="83">
        <f>IF($E16646="","",IFERROR(VLOOKUP(TRIM(E16646&amp;""),'Référentiel Articles'!$A$2:$F$634,4,FALSE),""))</f>
      </c>
      <c r="G16646" s="84">
        <f>IF($E16646="","",IFERROR(VLOOKUP(TRIM(E16646&amp;""),'Référentiel Articles'!$A$2:$F$634,5,FALSE),""))</f>
      </c>
      <c r="H16646" s="85" t="str">
        <v/>
      </c>
      <c r="I16646" s="84">
        <f>IF($E16646="","",IFERROR(VLOOKUP(TRIM(E16646&amp;""),'Référentiel Articles'!$A$2:$F$634,6,FALSE),""))</f>
      </c>
      <c r="J16646" s="90">
        <f>IF(OR($E16646="",$H16646=""),"",$H16646*$I16646)</f>
      </c>
      <c r="K16646" s="87" t="str">
        <v/>
      </c>
    </row>
    <row r="16647">
      <c r="A16647" s="74" t="str">
        <v/>
      </c>
      <c r="B16647" s="74" t="str">
        <v/>
      </c>
      <c r="C16647" s="75">
        <f>IF($E16647="","",IFERROR(VLOOKUP(TRIM(E16647&amp;""),'Référentiel Articles'!$A$2:$F$634,2,FALSE),""))</f>
      </c>
      <c r="D16647" s="75">
        <f>IF($E16647="","",IFERROR(VLOOKUP(TRIM(E16647&amp;""),'Référentiel Articles'!$A$2:$F$634,3,FALSE),""))</f>
      </c>
      <c r="E16647" s="74" t="str">
        <v/>
      </c>
      <c r="F16647" s="75">
        <f>IF($E16647="","",IFERROR(VLOOKUP(TRIM(E16647&amp;""),'Référentiel Articles'!$A$2:$F$634,4,FALSE),""))</f>
      </c>
      <c r="G16647" s="76">
        <f>IF($E16647="","",IFERROR(VLOOKUP(TRIM(E16647&amp;""),'Référentiel Articles'!$A$2:$F$634,5,FALSE),""))</f>
      </c>
      <c r="H16647" s="77" t="str">
        <v/>
      </c>
      <c r="I16647" s="76">
        <f>IF($E16647="","",IFERROR(VLOOKUP(TRIM(E16647&amp;""),'Référentiel Articles'!$A$2:$F$634,6,FALSE),""))</f>
      </c>
      <c r="J16647" s="78">
        <f>IF(OR($E16647="",$H16647=""),"",$H16647*$I16647)</f>
      </c>
      <c r="K16647" s="79" t="str">
        <v/>
      </c>
    </row>
    <row r="16648">
      <c r="A16648" s="81" t="str">
        <v/>
      </c>
      <c r="B16648" s="81" t="str">
        <v/>
      </c>
      <c r="C16648" s="83">
        <f>IF($E16648="","",IFERROR(VLOOKUP(TRIM(E16648&amp;""),'Référentiel Articles'!$A$2:$F$634,2,FALSE),""))</f>
      </c>
      <c r="D16648" s="83">
        <f>IF($E16648="","",IFERROR(VLOOKUP(TRIM(E16648&amp;""),'Référentiel Articles'!$A$2:$F$634,3,FALSE),""))</f>
      </c>
      <c r="E16648" s="81" t="str">
        <v/>
      </c>
      <c r="F16648" s="83">
        <f>IF($E16648="","",IFERROR(VLOOKUP(TRIM(E16648&amp;""),'Référentiel Articles'!$A$2:$F$634,4,FALSE),""))</f>
      </c>
      <c r="G16648" s="84">
        <f>IF($E16648="","",IFERROR(VLOOKUP(TRIM(E16648&amp;""),'Référentiel Articles'!$A$2:$F$634,5,FALSE),""))</f>
      </c>
      <c r="H16648" s="85" t="str">
        <v/>
      </c>
      <c r="I16648" s="84">
        <f>IF($E16648="","",IFERROR(VLOOKUP(TRIM(E16648&amp;""),'Référentiel Articles'!$A$2:$F$634,6,FALSE),""))</f>
      </c>
      <c r="J16648" s="90">
        <f>IF(OR($E16648="",$H16648=""),"",$H16648*$I16648)</f>
      </c>
      <c r="K16648" s="87" t="str">
        <v/>
      </c>
    </row>
    <row r="16649">
      <c r="A16649" s="74" t="str">
        <v/>
      </c>
      <c r="B16649" s="74" t="str">
        <v/>
      </c>
      <c r="C16649" s="75">
        <f>IF($E16649="","",IFERROR(VLOOKUP(TRIM(E16649&amp;""),'Référentiel Articles'!$A$2:$F$634,2,FALSE),""))</f>
      </c>
      <c r="D16649" s="75">
        <f>IF($E16649="","",IFERROR(VLOOKUP(TRIM(E16649&amp;""),'Référentiel Articles'!$A$2:$F$634,3,FALSE),""))</f>
      </c>
      <c r="E16649" s="74" t="str">
        <v/>
      </c>
      <c r="F16649" s="75">
        <f>IF($E16649="","",IFERROR(VLOOKUP(TRIM(E16649&amp;""),'Référentiel Articles'!$A$2:$F$634,4,FALSE),""))</f>
      </c>
      <c r="G16649" s="76">
        <f>IF($E16649="","",IFERROR(VLOOKUP(TRIM(E16649&amp;""),'Référentiel Articles'!$A$2:$F$634,5,FALSE),""))</f>
      </c>
      <c r="H16649" s="77" t="str">
        <v/>
      </c>
      <c r="I16649" s="76">
        <f>IF($E16649="","",IFERROR(VLOOKUP(TRIM(E16649&amp;""),'Référentiel Articles'!$A$2:$F$634,6,FALSE),""))</f>
      </c>
      <c r="J16649" s="78">
        <f>IF(OR($E16649="",$H16649=""),"",$H16649*$I16649)</f>
      </c>
      <c r="K16649" s="79" t="str">
        <v/>
      </c>
    </row>
    <row r="16650">
      <c r="A16650" s="81" t="str">
        <v/>
      </c>
      <c r="B16650" s="81" t="str">
        <v/>
      </c>
      <c r="C16650" s="83">
        <f>IF($E16650="","",IFERROR(VLOOKUP(TRIM(E16650&amp;""),'Référentiel Articles'!$A$2:$F$634,2,FALSE),""))</f>
      </c>
      <c r="D16650" s="83">
        <f>IF($E16650="","",IFERROR(VLOOKUP(TRIM(E16650&amp;""),'Référentiel Articles'!$A$2:$F$634,3,FALSE),""))</f>
      </c>
      <c r="E16650" s="81" t="str">
        <v/>
      </c>
      <c r="F16650" s="83">
        <f>IF($E16650="","",IFERROR(VLOOKUP(TRIM(E16650&amp;""),'Référentiel Articles'!$A$2:$F$634,4,FALSE),""))</f>
      </c>
      <c r="G16650" s="84">
        <f>IF($E16650="","",IFERROR(VLOOKUP(TRIM(E16650&amp;""),'Référentiel Articles'!$A$2:$F$634,5,FALSE),""))</f>
      </c>
      <c r="H16650" s="85" t="str">
        <v/>
      </c>
      <c r="I16650" s="84">
        <f>IF($E16650="","",IFERROR(VLOOKUP(TRIM(E16650&amp;""),'Référentiel Articles'!$A$2:$F$634,6,FALSE),""))</f>
      </c>
      <c r="J16650" s="90">
        <f>IF(OR($E16650="",$H16650=""),"",$H16650*$I16650)</f>
      </c>
      <c r="K16650" s="87" t="str">
        <v/>
      </c>
    </row>
    <row r="16651">
      <c r="A16651" s="74" t="str">
        <v/>
      </c>
      <c r="B16651" s="74" t="str">
        <v/>
      </c>
      <c r="C16651" s="75">
        <f>IF($E16651="","",IFERROR(VLOOKUP(TRIM(E16651&amp;""),'Référentiel Articles'!$A$2:$F$634,2,FALSE),""))</f>
      </c>
      <c r="D16651" s="75">
        <f>IF($E16651="","",IFERROR(VLOOKUP(TRIM(E16651&amp;""),'Référentiel Articles'!$A$2:$F$634,3,FALSE),""))</f>
      </c>
      <c r="E16651" s="74" t="str">
        <v/>
      </c>
      <c r="F16651" s="75">
        <f>IF($E16651="","",IFERROR(VLOOKUP(TRIM(E16651&amp;""),'Référentiel Articles'!$A$2:$F$634,4,FALSE),""))</f>
      </c>
      <c r="G16651" s="76">
        <f>IF($E16651="","",IFERROR(VLOOKUP(TRIM(E16651&amp;""),'Référentiel Articles'!$A$2:$F$634,5,FALSE),""))</f>
      </c>
      <c r="H16651" s="77" t="str">
        <v/>
      </c>
      <c r="I16651" s="76">
        <f>IF($E16651="","",IFERROR(VLOOKUP(TRIM(E16651&amp;""),'Référentiel Articles'!$A$2:$F$634,6,FALSE),""))</f>
      </c>
      <c r="J16651" s="78">
        <f>IF(OR($E16651="",$H16651=""),"",$H16651*$I16651)</f>
      </c>
      <c r="K16651" s="79" t="str">
        <v/>
      </c>
    </row>
    <row r="16652">
      <c r="A16652" s="81" t="str">
        <v/>
      </c>
      <c r="B16652" s="81" t="str">
        <v/>
      </c>
      <c r="C16652" s="83">
        <f>IF($E16652="","",IFERROR(VLOOKUP(TRIM(E16652&amp;""),'Référentiel Articles'!$A$2:$F$634,2,FALSE),""))</f>
      </c>
      <c r="D16652" s="83">
        <f>IF($E16652="","",IFERROR(VLOOKUP(TRIM(E16652&amp;""),'Référentiel Articles'!$A$2:$F$634,3,FALSE),""))</f>
      </c>
      <c r="E16652" s="81" t="str">
        <v/>
      </c>
      <c r="F16652" s="83">
        <f>IF($E16652="","",IFERROR(VLOOKUP(TRIM(E16652&amp;""),'Référentiel Articles'!$A$2:$F$634,4,FALSE),""))</f>
      </c>
      <c r="G16652" s="84">
        <f>IF($E16652="","",IFERROR(VLOOKUP(TRIM(E16652&amp;""),'Référentiel Articles'!$A$2:$F$634,5,FALSE),""))</f>
      </c>
      <c r="H16652" s="85" t="str">
        <v/>
      </c>
      <c r="I16652" s="84">
        <f>IF($E16652="","",IFERROR(VLOOKUP(TRIM(E16652&amp;""),'Référentiel Articles'!$A$2:$F$634,6,FALSE),""))</f>
      </c>
      <c r="J16652" s="90">
        <f>IF(OR($E16652="",$H16652=""),"",$H16652*$I16652)</f>
      </c>
      <c r="K16652" s="87" t="str">
        <v/>
      </c>
    </row>
    <row r="16653">
      <c r="A16653" s="74" t="str">
        <v/>
      </c>
      <c r="B16653" s="74" t="str">
        <v/>
      </c>
      <c r="C16653" s="75">
        <f>IF($E16653="","",IFERROR(VLOOKUP(TRIM(E16653&amp;""),'Référentiel Articles'!$A$2:$F$634,2,FALSE),""))</f>
      </c>
      <c r="D16653" s="75">
        <f>IF($E16653="","",IFERROR(VLOOKUP(TRIM(E16653&amp;""),'Référentiel Articles'!$A$2:$F$634,3,FALSE),""))</f>
      </c>
      <c r="E16653" s="74" t="str">
        <v/>
      </c>
      <c r="F16653" s="75">
        <f>IF($E16653="","",IFERROR(VLOOKUP(TRIM(E16653&amp;""),'Référentiel Articles'!$A$2:$F$634,4,FALSE),""))</f>
      </c>
      <c r="G16653" s="76">
        <f>IF($E16653="","",IFERROR(VLOOKUP(TRIM(E16653&amp;""),'Référentiel Articles'!$A$2:$F$634,5,FALSE),""))</f>
      </c>
      <c r="H16653" s="77" t="str">
        <v/>
      </c>
      <c r="I16653" s="76">
        <f>IF($E16653="","",IFERROR(VLOOKUP(TRIM(E16653&amp;""),'Référentiel Articles'!$A$2:$F$634,6,FALSE),""))</f>
      </c>
      <c r="J16653" s="78">
        <f>IF(OR($E16653="",$H16653=""),"",$H16653*$I16653)</f>
      </c>
      <c r="K16653" s="79" t="str">
        <v/>
      </c>
    </row>
    <row r="16654">
      <c r="A16654" s="81" t="str">
        <v/>
      </c>
      <c r="B16654" s="81" t="str">
        <v/>
      </c>
      <c r="C16654" s="83">
        <f>IF($E16654="","",IFERROR(VLOOKUP(TRIM(E16654&amp;""),'Référentiel Articles'!$A$2:$F$634,2,FALSE),""))</f>
      </c>
      <c r="D16654" s="83">
        <f>IF($E16654="","",IFERROR(VLOOKUP(TRIM(E16654&amp;""),'Référentiel Articles'!$A$2:$F$634,3,FALSE),""))</f>
      </c>
      <c r="E16654" s="81" t="str">
        <v/>
      </c>
      <c r="F16654" s="83">
        <f>IF($E16654="","",IFERROR(VLOOKUP(TRIM(E16654&amp;""),'Référentiel Articles'!$A$2:$F$634,4,FALSE),""))</f>
      </c>
      <c r="G16654" s="84">
        <f>IF($E16654="","",IFERROR(VLOOKUP(TRIM(E16654&amp;""),'Référentiel Articles'!$A$2:$F$634,5,FALSE),""))</f>
      </c>
      <c r="H16654" s="85" t="str">
        <v/>
      </c>
      <c r="I16654" s="84">
        <f>IF($E16654="","",IFERROR(VLOOKUP(TRIM(E16654&amp;""),'Référentiel Articles'!$A$2:$F$634,6,FALSE),""))</f>
      </c>
      <c r="J16654" s="90">
        <f>IF(OR($E16654="",$H16654=""),"",$H16654*$I16654)</f>
      </c>
      <c r="K16654" s="87" t="str">
        <v/>
      </c>
    </row>
    <row r="16655">
      <c r="A16655" s="74" t="str">
        <v/>
      </c>
      <c r="B16655" s="74" t="str">
        <v/>
      </c>
      <c r="C16655" s="75">
        <f>IF($E16655="","",IFERROR(VLOOKUP(TRIM(E16655&amp;""),'Référentiel Articles'!$A$2:$F$634,2,FALSE),""))</f>
      </c>
      <c r="D16655" s="75">
        <f>IF($E16655="","",IFERROR(VLOOKUP(TRIM(E16655&amp;""),'Référentiel Articles'!$A$2:$F$634,3,FALSE),""))</f>
      </c>
      <c r="E16655" s="74" t="str">
        <v/>
      </c>
      <c r="F16655" s="75">
        <f>IF($E16655="","",IFERROR(VLOOKUP(TRIM(E16655&amp;""),'Référentiel Articles'!$A$2:$F$634,4,FALSE),""))</f>
      </c>
      <c r="G16655" s="76">
        <f>IF($E16655="","",IFERROR(VLOOKUP(TRIM(E16655&amp;""),'Référentiel Articles'!$A$2:$F$634,5,FALSE),""))</f>
      </c>
      <c r="H16655" s="77" t="str">
        <v/>
      </c>
      <c r="I16655" s="76">
        <f>IF($E16655="","",IFERROR(VLOOKUP(TRIM(E16655&amp;""),'Référentiel Articles'!$A$2:$F$634,6,FALSE),""))</f>
      </c>
      <c r="J16655" s="78">
        <f>IF(OR($E16655="",$H16655=""),"",$H16655*$I16655)</f>
      </c>
      <c r="K16655" s="79" t="str">
        <v/>
      </c>
    </row>
    <row r="16656">
      <c r="A16656" s="81" t="str">
        <v/>
      </c>
      <c r="B16656" s="81" t="str">
        <v/>
      </c>
      <c r="C16656" s="83">
        <f>IF($E16656="","",IFERROR(VLOOKUP(TRIM(E16656&amp;""),'Référentiel Articles'!$A$2:$F$634,2,FALSE),""))</f>
      </c>
      <c r="D16656" s="83">
        <f>IF($E16656="","",IFERROR(VLOOKUP(TRIM(E16656&amp;""),'Référentiel Articles'!$A$2:$F$634,3,FALSE),""))</f>
      </c>
      <c r="E16656" s="81" t="str">
        <v/>
      </c>
      <c r="F16656" s="83">
        <f>IF($E16656="","",IFERROR(VLOOKUP(TRIM(E16656&amp;""),'Référentiel Articles'!$A$2:$F$634,4,FALSE),""))</f>
      </c>
      <c r="G16656" s="84">
        <f>IF($E16656="","",IFERROR(VLOOKUP(TRIM(E16656&amp;""),'Référentiel Articles'!$A$2:$F$634,5,FALSE),""))</f>
      </c>
      <c r="H16656" s="85" t="str">
        <v/>
      </c>
      <c r="I16656" s="84">
        <f>IF($E16656="","",IFERROR(VLOOKUP(TRIM(E16656&amp;""),'Référentiel Articles'!$A$2:$F$634,6,FALSE),""))</f>
      </c>
      <c r="J16656" s="90">
        <f>IF(OR($E16656="",$H16656=""),"",$H16656*$I16656)</f>
      </c>
      <c r="K16656" s="87" t="str">
        <v/>
      </c>
    </row>
    <row r="16657">
      <c r="A16657" s="74" t="str">
        <v/>
      </c>
      <c r="B16657" s="74" t="str">
        <v/>
      </c>
      <c r="C16657" s="75">
        <f>IF($E16657="","",IFERROR(VLOOKUP(TRIM(E16657&amp;""),'Référentiel Articles'!$A$2:$F$634,2,FALSE),""))</f>
      </c>
      <c r="D16657" s="75">
        <f>IF($E16657="","",IFERROR(VLOOKUP(TRIM(E16657&amp;""),'Référentiel Articles'!$A$2:$F$634,3,FALSE),""))</f>
      </c>
      <c r="E16657" s="74" t="str">
        <v/>
      </c>
      <c r="F16657" s="75">
        <f>IF($E16657="","",IFERROR(VLOOKUP(TRIM(E16657&amp;""),'Référentiel Articles'!$A$2:$F$634,4,FALSE),""))</f>
      </c>
      <c r="G16657" s="76">
        <f>IF($E16657="","",IFERROR(VLOOKUP(TRIM(E16657&amp;""),'Référentiel Articles'!$A$2:$F$634,5,FALSE),""))</f>
      </c>
      <c r="H16657" s="77" t="str">
        <v/>
      </c>
      <c r="I16657" s="76">
        <f>IF($E16657="","",IFERROR(VLOOKUP(TRIM(E16657&amp;""),'Référentiel Articles'!$A$2:$F$634,6,FALSE),""))</f>
      </c>
      <c r="J16657" s="78">
        <f>IF(OR($E16657="",$H16657=""),"",$H16657*$I16657)</f>
      </c>
      <c r="K16657" s="79" t="str">
        <v/>
      </c>
    </row>
    <row r="16658">
      <c r="A16658" s="81" t="str">
        <v/>
      </c>
      <c r="B16658" s="81" t="str">
        <v/>
      </c>
      <c r="C16658" s="83">
        <f>IF($E16658="","",IFERROR(VLOOKUP(TRIM(E16658&amp;""),'Référentiel Articles'!$A$2:$F$634,2,FALSE),""))</f>
      </c>
      <c r="D16658" s="83">
        <f>IF($E16658="","",IFERROR(VLOOKUP(TRIM(E16658&amp;""),'Référentiel Articles'!$A$2:$F$634,3,FALSE),""))</f>
      </c>
      <c r="E16658" s="81" t="str">
        <v/>
      </c>
      <c r="F16658" s="83">
        <f>IF($E16658="","",IFERROR(VLOOKUP(TRIM(E16658&amp;""),'Référentiel Articles'!$A$2:$F$634,4,FALSE),""))</f>
      </c>
      <c r="G16658" s="84">
        <f>IF($E16658="","",IFERROR(VLOOKUP(TRIM(E16658&amp;""),'Référentiel Articles'!$A$2:$F$634,5,FALSE),""))</f>
      </c>
      <c r="H16658" s="85" t="str">
        <v/>
      </c>
      <c r="I16658" s="84">
        <f>IF($E16658="","",IFERROR(VLOOKUP(TRIM(E16658&amp;""),'Référentiel Articles'!$A$2:$F$634,6,FALSE),""))</f>
      </c>
      <c r="J16658" s="90">
        <f>IF(OR($E16658="",$H16658=""),"",$H16658*$I16658)</f>
      </c>
      <c r="K16658" s="87" t="str">
        <v/>
      </c>
    </row>
    <row r="16659">
      <c r="A16659" s="74" t="str">
        <v/>
      </c>
      <c r="B16659" s="74" t="str">
        <v/>
      </c>
      <c r="C16659" s="75">
        <f>IF($E16659="","",IFERROR(VLOOKUP(TRIM(E16659&amp;""),'Référentiel Articles'!$A$2:$F$634,2,FALSE),""))</f>
      </c>
      <c r="D16659" s="75">
        <f>IF($E16659="","",IFERROR(VLOOKUP(TRIM(E16659&amp;""),'Référentiel Articles'!$A$2:$F$634,3,FALSE),""))</f>
      </c>
      <c r="E16659" s="74" t="str">
        <v/>
      </c>
      <c r="F16659" s="75">
        <f>IF($E16659="","",IFERROR(VLOOKUP(TRIM(E16659&amp;""),'Référentiel Articles'!$A$2:$F$634,4,FALSE),""))</f>
      </c>
      <c r="G16659" s="76">
        <f>IF($E16659="","",IFERROR(VLOOKUP(TRIM(E16659&amp;""),'Référentiel Articles'!$A$2:$F$634,5,FALSE),""))</f>
      </c>
      <c r="H16659" s="77" t="str">
        <v/>
      </c>
      <c r="I16659" s="76">
        <f>IF($E16659="","",IFERROR(VLOOKUP(TRIM(E16659&amp;""),'Référentiel Articles'!$A$2:$F$634,6,FALSE),""))</f>
      </c>
      <c r="J16659" s="78">
        <f>IF(OR($E16659="",$H16659=""),"",$H16659*$I16659)</f>
      </c>
      <c r="K16659" s="79" t="str">
        <v/>
      </c>
    </row>
    <row r="16660">
      <c r="A16660" s="81" t="str">
        <v/>
      </c>
      <c r="B16660" s="81" t="str">
        <v/>
      </c>
      <c r="C16660" s="83">
        <f>IF($E16660="","",IFERROR(VLOOKUP(TRIM(E16660&amp;""),'Référentiel Articles'!$A$2:$F$634,2,FALSE),""))</f>
      </c>
      <c r="D16660" s="83">
        <f>IF($E16660="","",IFERROR(VLOOKUP(TRIM(E16660&amp;""),'Référentiel Articles'!$A$2:$F$634,3,FALSE),""))</f>
      </c>
      <c r="E16660" s="81" t="str">
        <v/>
      </c>
      <c r="F16660" s="83">
        <f>IF($E16660="","",IFERROR(VLOOKUP(TRIM(E16660&amp;""),'Référentiel Articles'!$A$2:$F$634,4,FALSE),""))</f>
      </c>
      <c r="G16660" s="84">
        <f>IF($E16660="","",IFERROR(VLOOKUP(TRIM(E16660&amp;""),'Référentiel Articles'!$A$2:$F$634,5,FALSE),""))</f>
      </c>
      <c r="H16660" s="85" t="str">
        <v/>
      </c>
      <c r="I16660" s="84">
        <f>IF($E16660="","",IFERROR(VLOOKUP(TRIM(E16660&amp;""),'Référentiel Articles'!$A$2:$F$634,6,FALSE),""))</f>
      </c>
      <c r="J16660" s="90">
        <f>IF(OR($E16660="",$H16660=""),"",$H16660*$I16660)</f>
      </c>
      <c r="K16660" s="87" t="str">
        <v/>
      </c>
    </row>
    <row r="16661">
      <c r="A16661" s="74" t="str">
        <v/>
      </c>
      <c r="B16661" s="74" t="str">
        <v/>
      </c>
      <c r="C16661" s="75">
        <f>IF($E16661="","",IFERROR(VLOOKUP(TRIM(E16661&amp;""),'Référentiel Articles'!$A$2:$F$634,2,FALSE),""))</f>
      </c>
      <c r="D16661" s="75">
        <f>IF($E16661="","",IFERROR(VLOOKUP(TRIM(E16661&amp;""),'Référentiel Articles'!$A$2:$F$634,3,FALSE),""))</f>
      </c>
      <c r="E16661" s="74" t="str">
        <v/>
      </c>
      <c r="F16661" s="75">
        <f>IF($E16661="","",IFERROR(VLOOKUP(TRIM(E16661&amp;""),'Référentiel Articles'!$A$2:$F$634,4,FALSE),""))</f>
      </c>
      <c r="G16661" s="76">
        <f>IF($E16661="","",IFERROR(VLOOKUP(TRIM(E16661&amp;""),'Référentiel Articles'!$A$2:$F$634,5,FALSE),""))</f>
      </c>
      <c r="H16661" s="77" t="str">
        <v/>
      </c>
      <c r="I16661" s="76">
        <f>IF($E16661="","",IFERROR(VLOOKUP(TRIM(E16661&amp;""),'Référentiel Articles'!$A$2:$F$634,6,FALSE),""))</f>
      </c>
      <c r="J16661" s="78">
        <f>IF(OR($E16661="",$H16661=""),"",$H16661*$I16661)</f>
      </c>
      <c r="K16661" s="79" t="str">
        <v/>
      </c>
    </row>
    <row r="16662">
      <c r="A16662" s="81" t="str">
        <v/>
      </c>
      <c r="B16662" s="81" t="str">
        <v/>
      </c>
      <c r="C16662" s="83">
        <f>IF($E16662="","",IFERROR(VLOOKUP(TRIM(E16662&amp;""),'Référentiel Articles'!$A$2:$F$634,2,FALSE),""))</f>
      </c>
      <c r="D16662" s="83">
        <f>IF($E16662="","",IFERROR(VLOOKUP(TRIM(E16662&amp;""),'Référentiel Articles'!$A$2:$F$634,3,FALSE),""))</f>
      </c>
      <c r="E16662" s="81" t="str">
        <v/>
      </c>
      <c r="F16662" s="83">
        <f>IF($E16662="","",IFERROR(VLOOKUP(TRIM(E16662&amp;""),'Référentiel Articles'!$A$2:$F$634,4,FALSE),""))</f>
      </c>
      <c r="G16662" s="84">
        <f>IF($E16662="","",IFERROR(VLOOKUP(TRIM(E16662&amp;""),'Référentiel Articles'!$A$2:$F$634,5,FALSE),""))</f>
      </c>
      <c r="H16662" s="85" t="str">
        <v/>
      </c>
      <c r="I16662" s="84">
        <f>IF($E16662="","",IFERROR(VLOOKUP(TRIM(E16662&amp;""),'Référentiel Articles'!$A$2:$F$634,6,FALSE),""))</f>
      </c>
      <c r="J16662" s="90">
        <f>IF(OR($E16662="",$H16662=""),"",$H16662*$I16662)</f>
      </c>
      <c r="K16662" s="87" t="str">
        <v/>
      </c>
    </row>
    <row r="16663">
      <c r="A16663" s="74" t="str">
        <v/>
      </c>
      <c r="B16663" s="74" t="str">
        <v/>
      </c>
      <c r="C16663" s="75">
        <f>IF($E16663="","",IFERROR(VLOOKUP(TRIM(E16663&amp;""),'Référentiel Articles'!$A$2:$F$634,2,FALSE),""))</f>
      </c>
      <c r="D16663" s="75">
        <f>IF($E16663="","",IFERROR(VLOOKUP(TRIM(E16663&amp;""),'Référentiel Articles'!$A$2:$F$634,3,FALSE),""))</f>
      </c>
      <c r="E16663" s="74" t="str">
        <v/>
      </c>
      <c r="F16663" s="75">
        <f>IF($E16663="","",IFERROR(VLOOKUP(TRIM(E16663&amp;""),'Référentiel Articles'!$A$2:$F$634,4,FALSE),""))</f>
      </c>
      <c r="G16663" s="76">
        <f>IF($E16663="","",IFERROR(VLOOKUP(TRIM(E16663&amp;""),'Référentiel Articles'!$A$2:$F$634,5,FALSE),""))</f>
      </c>
      <c r="H16663" s="77" t="str">
        <v/>
      </c>
      <c r="I16663" s="76">
        <f>IF($E16663="","",IFERROR(VLOOKUP(TRIM(E16663&amp;""),'Référentiel Articles'!$A$2:$F$634,6,FALSE),""))</f>
      </c>
      <c r="J16663" s="78">
        <f>IF(OR($E16663="",$H16663=""),"",$H16663*$I16663)</f>
      </c>
      <c r="K16663" s="79" t="str">
        <v/>
      </c>
    </row>
    <row r="16664">
      <c r="A16664" s="81" t="str">
        <v/>
      </c>
      <c r="B16664" s="81" t="str">
        <v/>
      </c>
      <c r="C16664" s="83">
        <f>IF($E16664="","",IFERROR(VLOOKUP(TRIM(E16664&amp;""),'Référentiel Articles'!$A$2:$F$634,2,FALSE),""))</f>
      </c>
      <c r="D16664" s="83">
        <f>IF($E16664="","",IFERROR(VLOOKUP(TRIM(E16664&amp;""),'Référentiel Articles'!$A$2:$F$634,3,FALSE),""))</f>
      </c>
      <c r="E16664" s="81" t="str">
        <v/>
      </c>
      <c r="F16664" s="83">
        <f>IF($E16664="","",IFERROR(VLOOKUP(TRIM(E16664&amp;""),'Référentiel Articles'!$A$2:$F$634,4,FALSE),""))</f>
      </c>
      <c r="G16664" s="84">
        <f>IF($E16664="","",IFERROR(VLOOKUP(TRIM(E16664&amp;""),'Référentiel Articles'!$A$2:$F$634,5,FALSE),""))</f>
      </c>
      <c r="H16664" s="85" t="str">
        <v/>
      </c>
      <c r="I16664" s="84">
        <f>IF($E16664="","",IFERROR(VLOOKUP(TRIM(E16664&amp;""),'Référentiel Articles'!$A$2:$F$634,6,FALSE),""))</f>
      </c>
      <c r="J16664" s="90">
        <f>IF(OR($E16664="",$H16664=""),"",$H16664*$I16664)</f>
      </c>
      <c r="K16664" s="87" t="str">
        <v/>
      </c>
    </row>
    <row r="16665">
      <c r="A16665" s="74" t="str">
        <v/>
      </c>
      <c r="B16665" s="74" t="str">
        <v/>
      </c>
      <c r="C16665" s="75">
        <f>IF($E16665="","",IFERROR(VLOOKUP(TRIM(E16665&amp;""),'Référentiel Articles'!$A$2:$F$634,2,FALSE),""))</f>
      </c>
      <c r="D16665" s="75">
        <f>IF($E16665="","",IFERROR(VLOOKUP(TRIM(E16665&amp;""),'Référentiel Articles'!$A$2:$F$634,3,FALSE),""))</f>
      </c>
      <c r="E16665" s="74" t="str">
        <v/>
      </c>
      <c r="F16665" s="75">
        <f>IF($E16665="","",IFERROR(VLOOKUP(TRIM(E16665&amp;""),'Référentiel Articles'!$A$2:$F$634,4,FALSE),""))</f>
      </c>
      <c r="G16665" s="76">
        <f>IF($E16665="","",IFERROR(VLOOKUP(TRIM(E16665&amp;""),'Référentiel Articles'!$A$2:$F$634,5,FALSE),""))</f>
      </c>
      <c r="H16665" s="77" t="str">
        <v/>
      </c>
      <c r="I16665" s="76">
        <f>IF($E16665="","",IFERROR(VLOOKUP(TRIM(E16665&amp;""),'Référentiel Articles'!$A$2:$F$634,6,FALSE),""))</f>
      </c>
      <c r="J16665" s="78">
        <f>IF(OR($E16665="",$H16665=""),"",$H16665*$I16665)</f>
      </c>
      <c r="K16665" s="79" t="str">
        <v/>
      </c>
    </row>
    <row r="16666">
      <c r="A16666" s="81" t="str">
        <v/>
      </c>
      <c r="B16666" s="81" t="str">
        <v/>
      </c>
      <c r="C16666" s="83">
        <f>IF($E16666="","",IFERROR(VLOOKUP(TRIM(E16666&amp;""),'Référentiel Articles'!$A$2:$F$634,2,FALSE),""))</f>
      </c>
      <c r="D16666" s="83">
        <f>IF($E16666="","",IFERROR(VLOOKUP(TRIM(E16666&amp;""),'Référentiel Articles'!$A$2:$F$634,3,FALSE),""))</f>
      </c>
      <c r="E16666" s="81" t="str">
        <v/>
      </c>
      <c r="F16666" s="83">
        <f>IF($E16666="","",IFERROR(VLOOKUP(TRIM(E16666&amp;""),'Référentiel Articles'!$A$2:$F$634,4,FALSE),""))</f>
      </c>
      <c r="G16666" s="84">
        <f>IF($E16666="","",IFERROR(VLOOKUP(TRIM(E16666&amp;""),'Référentiel Articles'!$A$2:$F$634,5,FALSE),""))</f>
      </c>
      <c r="H16666" s="85" t="str">
        <v/>
      </c>
      <c r="I16666" s="84">
        <f>IF($E16666="","",IFERROR(VLOOKUP(TRIM(E16666&amp;""),'Référentiel Articles'!$A$2:$F$634,6,FALSE),""))</f>
      </c>
      <c r="J16666" s="90">
        <f>IF(OR($E16666="",$H16666=""),"",$H16666*$I16666)</f>
      </c>
      <c r="K16666" s="87" t="str">
        <v/>
      </c>
    </row>
    <row r="16667">
      <c r="A16667" s="74" t="str">
        <v/>
      </c>
      <c r="B16667" s="74" t="str">
        <v/>
      </c>
      <c r="C16667" s="75">
        <f>IF($E16667="","",IFERROR(VLOOKUP(TRIM(E16667&amp;""),'Référentiel Articles'!$A$2:$F$634,2,FALSE),""))</f>
      </c>
      <c r="D16667" s="75">
        <f>IF($E16667="","",IFERROR(VLOOKUP(TRIM(E16667&amp;""),'Référentiel Articles'!$A$2:$F$634,3,FALSE),""))</f>
      </c>
      <c r="E16667" s="74" t="str">
        <v/>
      </c>
      <c r="F16667" s="75">
        <f>IF($E16667="","",IFERROR(VLOOKUP(TRIM(E16667&amp;""),'Référentiel Articles'!$A$2:$F$634,4,FALSE),""))</f>
      </c>
      <c r="G16667" s="76">
        <f>IF($E16667="","",IFERROR(VLOOKUP(TRIM(E16667&amp;""),'Référentiel Articles'!$A$2:$F$634,5,FALSE),""))</f>
      </c>
      <c r="H16667" s="77" t="str">
        <v/>
      </c>
      <c r="I16667" s="76">
        <f>IF($E16667="","",IFERROR(VLOOKUP(TRIM(E16667&amp;""),'Référentiel Articles'!$A$2:$F$634,6,FALSE),""))</f>
      </c>
      <c r="J16667" s="78">
        <f>IF(OR($E16667="",$H16667=""),"",$H16667*$I16667)</f>
      </c>
      <c r="K16667" s="79" t="str">
        <v/>
      </c>
    </row>
    <row r="16668">
      <c r="A16668" s="81" t="str">
        <v/>
      </c>
      <c r="B16668" s="81" t="str">
        <v/>
      </c>
      <c r="C16668" s="83">
        <f>IF($E16668="","",IFERROR(VLOOKUP(TRIM(E16668&amp;""),'Référentiel Articles'!$A$2:$F$634,2,FALSE),""))</f>
      </c>
      <c r="D16668" s="83">
        <f>IF($E16668="","",IFERROR(VLOOKUP(TRIM(E16668&amp;""),'Référentiel Articles'!$A$2:$F$634,3,FALSE),""))</f>
      </c>
      <c r="E16668" s="81" t="str">
        <v/>
      </c>
      <c r="F16668" s="83">
        <f>IF($E16668="","",IFERROR(VLOOKUP(TRIM(E16668&amp;""),'Référentiel Articles'!$A$2:$F$634,4,FALSE),""))</f>
      </c>
      <c r="G16668" s="84">
        <f>IF($E16668="","",IFERROR(VLOOKUP(TRIM(E16668&amp;""),'Référentiel Articles'!$A$2:$F$634,5,FALSE),""))</f>
      </c>
      <c r="H16668" s="85" t="str">
        <v/>
      </c>
      <c r="I16668" s="84">
        <f>IF($E16668="","",IFERROR(VLOOKUP(TRIM(E16668&amp;""),'Référentiel Articles'!$A$2:$F$634,6,FALSE),""))</f>
      </c>
      <c r="J16668" s="90">
        <f>IF(OR($E16668="",$H16668=""),"",$H16668*$I16668)</f>
      </c>
      <c r="K16668" s="87" t="str">
        <v/>
      </c>
    </row>
    <row r="16669">
      <c r="A16669" s="74" t="str">
        <v/>
      </c>
      <c r="B16669" s="74" t="str">
        <v/>
      </c>
      <c r="C16669" s="75">
        <f>IF($E16669="","",IFERROR(VLOOKUP(TRIM(E16669&amp;""),'Référentiel Articles'!$A$2:$F$634,2,FALSE),""))</f>
      </c>
      <c r="D16669" s="75">
        <f>IF($E16669="","",IFERROR(VLOOKUP(TRIM(E16669&amp;""),'Référentiel Articles'!$A$2:$F$634,3,FALSE),""))</f>
      </c>
      <c r="E16669" s="74" t="str">
        <v/>
      </c>
      <c r="F16669" s="75">
        <f>IF($E16669="","",IFERROR(VLOOKUP(TRIM(E16669&amp;""),'Référentiel Articles'!$A$2:$F$634,4,FALSE),""))</f>
      </c>
      <c r="G16669" s="76">
        <f>IF($E16669="","",IFERROR(VLOOKUP(TRIM(E16669&amp;""),'Référentiel Articles'!$A$2:$F$634,5,FALSE),""))</f>
      </c>
      <c r="H16669" s="77" t="str">
        <v/>
      </c>
      <c r="I16669" s="76">
        <f>IF($E16669="","",IFERROR(VLOOKUP(TRIM(E16669&amp;""),'Référentiel Articles'!$A$2:$F$634,6,FALSE),""))</f>
      </c>
      <c r="J16669" s="78">
        <f>IF(OR($E16669="",$H16669=""),"",$H16669*$I16669)</f>
      </c>
      <c r="K16669" s="79" t="str">
        <v/>
      </c>
    </row>
    <row r="16670">
      <c r="A16670" s="81" t="str">
        <v/>
      </c>
      <c r="B16670" s="81" t="str">
        <v/>
      </c>
      <c r="C16670" s="83">
        <f>IF($E16670="","",IFERROR(VLOOKUP(TRIM(E16670&amp;""),'Référentiel Articles'!$A$2:$F$634,2,FALSE),""))</f>
      </c>
      <c r="D16670" s="83">
        <f>IF($E16670="","",IFERROR(VLOOKUP(TRIM(E16670&amp;""),'Référentiel Articles'!$A$2:$F$634,3,FALSE),""))</f>
      </c>
      <c r="E16670" s="81" t="str">
        <v/>
      </c>
      <c r="F16670" s="83">
        <f>IF($E16670="","",IFERROR(VLOOKUP(TRIM(E16670&amp;""),'Référentiel Articles'!$A$2:$F$634,4,FALSE),""))</f>
      </c>
      <c r="G16670" s="84">
        <f>IF($E16670="","",IFERROR(VLOOKUP(TRIM(E16670&amp;""),'Référentiel Articles'!$A$2:$F$634,5,FALSE),""))</f>
      </c>
      <c r="H16670" s="85" t="str">
        <v/>
      </c>
      <c r="I16670" s="84">
        <f>IF($E16670="","",IFERROR(VLOOKUP(TRIM(E16670&amp;""),'Référentiel Articles'!$A$2:$F$634,6,FALSE),""))</f>
      </c>
      <c r="J16670" s="90">
        <f>IF(OR($E16670="",$H16670=""),"",$H16670*$I16670)</f>
      </c>
      <c r="K16670" s="87" t="str">
        <v/>
      </c>
    </row>
    <row r="16671">
      <c r="A16671" s="74" t="str">
        <v/>
      </c>
      <c r="B16671" s="74" t="str">
        <v/>
      </c>
      <c r="C16671" s="75">
        <f>IF($E16671="","",IFERROR(VLOOKUP(TRIM(E16671&amp;""),'Référentiel Articles'!$A$2:$F$634,2,FALSE),""))</f>
      </c>
      <c r="D16671" s="75">
        <f>IF($E16671="","",IFERROR(VLOOKUP(TRIM(E16671&amp;""),'Référentiel Articles'!$A$2:$F$634,3,FALSE),""))</f>
      </c>
      <c r="E16671" s="74" t="str">
        <v/>
      </c>
      <c r="F16671" s="75">
        <f>IF($E16671="","",IFERROR(VLOOKUP(TRIM(E16671&amp;""),'Référentiel Articles'!$A$2:$F$634,4,FALSE),""))</f>
      </c>
      <c r="G16671" s="76">
        <f>IF($E16671="","",IFERROR(VLOOKUP(TRIM(E16671&amp;""),'Référentiel Articles'!$A$2:$F$634,5,FALSE),""))</f>
      </c>
      <c r="H16671" s="77" t="str">
        <v/>
      </c>
      <c r="I16671" s="76">
        <f>IF($E16671="","",IFERROR(VLOOKUP(TRIM(E16671&amp;""),'Référentiel Articles'!$A$2:$F$634,6,FALSE),""))</f>
      </c>
      <c r="J16671" s="78">
        <f>IF(OR($E16671="",$H16671=""),"",$H16671*$I16671)</f>
      </c>
      <c r="K16671" s="79" t="str">
        <v/>
      </c>
    </row>
    <row r="16672">
      <c r="A16672" s="81" t="str">
        <v/>
      </c>
      <c r="B16672" s="81" t="str">
        <v/>
      </c>
      <c r="C16672" s="83">
        <f>IF($E16672="","",IFERROR(VLOOKUP(TRIM(E16672&amp;""),'Référentiel Articles'!$A$2:$F$634,2,FALSE),""))</f>
      </c>
      <c r="D16672" s="83">
        <f>IF($E16672="","",IFERROR(VLOOKUP(TRIM(E16672&amp;""),'Référentiel Articles'!$A$2:$F$634,3,FALSE),""))</f>
      </c>
      <c r="E16672" s="81" t="str">
        <v/>
      </c>
      <c r="F16672" s="83">
        <f>IF($E16672="","",IFERROR(VLOOKUP(TRIM(E16672&amp;""),'Référentiel Articles'!$A$2:$F$634,4,FALSE),""))</f>
      </c>
      <c r="G16672" s="84">
        <f>IF($E16672="","",IFERROR(VLOOKUP(TRIM(E16672&amp;""),'Référentiel Articles'!$A$2:$F$634,5,FALSE),""))</f>
      </c>
      <c r="H16672" s="85" t="str">
        <v/>
      </c>
      <c r="I16672" s="84">
        <f>IF($E16672="","",IFERROR(VLOOKUP(TRIM(E16672&amp;""),'Référentiel Articles'!$A$2:$F$634,6,FALSE),""))</f>
      </c>
      <c r="J16672" s="90">
        <f>IF(OR($E16672="",$H16672=""),"",$H16672*$I16672)</f>
      </c>
      <c r="K16672" s="87" t="str">
        <v/>
      </c>
    </row>
    <row r="16673">
      <c r="A16673" s="74" t="str">
        <v/>
      </c>
      <c r="B16673" s="74" t="str">
        <v/>
      </c>
      <c r="C16673" s="75">
        <f>IF($E16673="","",IFERROR(VLOOKUP(TRIM(E16673&amp;""),'Référentiel Articles'!$A$2:$F$634,2,FALSE),""))</f>
      </c>
      <c r="D16673" s="75">
        <f>IF($E16673="","",IFERROR(VLOOKUP(TRIM(E16673&amp;""),'Référentiel Articles'!$A$2:$F$634,3,FALSE),""))</f>
      </c>
      <c r="E16673" s="74" t="str">
        <v/>
      </c>
      <c r="F16673" s="75">
        <f>IF($E16673="","",IFERROR(VLOOKUP(TRIM(E16673&amp;""),'Référentiel Articles'!$A$2:$F$634,4,FALSE),""))</f>
      </c>
      <c r="G16673" s="76">
        <f>IF($E16673="","",IFERROR(VLOOKUP(TRIM(E16673&amp;""),'Référentiel Articles'!$A$2:$F$634,5,FALSE),""))</f>
      </c>
      <c r="H16673" s="77" t="str">
        <v/>
      </c>
      <c r="I16673" s="76">
        <f>IF($E16673="","",IFERROR(VLOOKUP(TRIM(E16673&amp;""),'Référentiel Articles'!$A$2:$F$634,6,FALSE),""))</f>
      </c>
      <c r="J16673" s="78">
        <f>IF(OR($E16673="",$H16673=""),"",$H16673*$I16673)</f>
      </c>
      <c r="K16673" s="79" t="str">
        <v/>
      </c>
    </row>
    <row r="16674">
      <c r="A16674" s="81" t="str">
        <v/>
      </c>
      <c r="B16674" s="81" t="str">
        <v/>
      </c>
      <c r="C16674" s="83">
        <f>IF($E16674="","",IFERROR(VLOOKUP(TRIM(E16674&amp;""),'Référentiel Articles'!$A$2:$F$634,2,FALSE),""))</f>
      </c>
      <c r="D16674" s="83">
        <f>IF($E16674="","",IFERROR(VLOOKUP(TRIM(E16674&amp;""),'Référentiel Articles'!$A$2:$F$634,3,FALSE),""))</f>
      </c>
      <c r="E16674" s="81" t="str">
        <v/>
      </c>
      <c r="F16674" s="83">
        <f>IF($E16674="","",IFERROR(VLOOKUP(TRIM(E16674&amp;""),'Référentiel Articles'!$A$2:$F$634,4,FALSE),""))</f>
      </c>
      <c r="G16674" s="84">
        <f>IF($E16674="","",IFERROR(VLOOKUP(TRIM(E16674&amp;""),'Référentiel Articles'!$A$2:$F$634,5,FALSE),""))</f>
      </c>
      <c r="H16674" s="85" t="str">
        <v/>
      </c>
      <c r="I16674" s="84">
        <f>IF($E16674="","",IFERROR(VLOOKUP(TRIM(E16674&amp;""),'Référentiel Articles'!$A$2:$F$634,6,FALSE),""))</f>
      </c>
      <c r="J16674" s="90">
        <f>IF(OR($E16674="",$H16674=""),"",$H16674*$I16674)</f>
      </c>
      <c r="K16674" s="87" t="str">
        <v/>
      </c>
    </row>
    <row r="16675">
      <c r="A16675" s="74" t="str">
        <v/>
      </c>
      <c r="B16675" s="74" t="str">
        <v/>
      </c>
      <c r="C16675" s="75">
        <f>IF($E16675="","",IFERROR(VLOOKUP(TRIM(E16675&amp;""),'Référentiel Articles'!$A$2:$F$634,2,FALSE),""))</f>
      </c>
      <c r="D16675" s="75">
        <f>IF($E16675="","",IFERROR(VLOOKUP(TRIM(E16675&amp;""),'Référentiel Articles'!$A$2:$F$634,3,FALSE),""))</f>
      </c>
      <c r="E16675" s="74" t="str">
        <v/>
      </c>
      <c r="F16675" s="75">
        <f>IF($E16675="","",IFERROR(VLOOKUP(TRIM(E16675&amp;""),'Référentiel Articles'!$A$2:$F$634,4,FALSE),""))</f>
      </c>
      <c r="G16675" s="76">
        <f>IF($E16675="","",IFERROR(VLOOKUP(TRIM(E16675&amp;""),'Référentiel Articles'!$A$2:$F$634,5,FALSE),""))</f>
      </c>
      <c r="H16675" s="77" t="str">
        <v/>
      </c>
      <c r="I16675" s="76">
        <f>IF($E16675="","",IFERROR(VLOOKUP(TRIM(E16675&amp;""),'Référentiel Articles'!$A$2:$F$634,6,FALSE),""))</f>
      </c>
      <c r="J16675" s="78">
        <f>IF(OR($E16675="",$H16675=""),"",$H16675*$I16675)</f>
      </c>
      <c r="K16675" s="79" t="str">
        <v/>
      </c>
    </row>
    <row r="16676">
      <c r="A16676" s="81" t="str">
        <v/>
      </c>
      <c r="B16676" s="81" t="str">
        <v/>
      </c>
      <c r="C16676" s="83">
        <f>IF($E16676="","",IFERROR(VLOOKUP(TRIM(E16676&amp;""),'Référentiel Articles'!$A$2:$F$634,2,FALSE),""))</f>
      </c>
      <c r="D16676" s="83">
        <f>IF($E16676="","",IFERROR(VLOOKUP(TRIM(E16676&amp;""),'Référentiel Articles'!$A$2:$F$634,3,FALSE),""))</f>
      </c>
      <c r="E16676" s="81" t="str">
        <v/>
      </c>
      <c r="F16676" s="83">
        <f>IF($E16676="","",IFERROR(VLOOKUP(TRIM(E16676&amp;""),'Référentiel Articles'!$A$2:$F$634,4,FALSE),""))</f>
      </c>
      <c r="G16676" s="84">
        <f>IF($E16676="","",IFERROR(VLOOKUP(TRIM(E16676&amp;""),'Référentiel Articles'!$A$2:$F$634,5,FALSE),""))</f>
      </c>
      <c r="H16676" s="85" t="str">
        <v/>
      </c>
      <c r="I16676" s="84">
        <f>IF($E16676="","",IFERROR(VLOOKUP(TRIM(E16676&amp;""),'Référentiel Articles'!$A$2:$F$634,6,FALSE),""))</f>
      </c>
      <c r="J16676" s="90">
        <f>IF(OR($E16676="",$H16676=""),"",$H16676*$I16676)</f>
      </c>
      <c r="K16676" s="87" t="str">
        <v/>
      </c>
    </row>
    <row r="16677">
      <c r="A16677" s="74" t="str">
        <v/>
      </c>
      <c r="B16677" s="74" t="str">
        <v/>
      </c>
      <c r="C16677" s="75">
        <f>IF($E16677="","",IFERROR(VLOOKUP(TRIM(E16677&amp;""),'Référentiel Articles'!$A$2:$F$634,2,FALSE),""))</f>
      </c>
      <c r="D16677" s="75">
        <f>IF($E16677="","",IFERROR(VLOOKUP(TRIM(E16677&amp;""),'Référentiel Articles'!$A$2:$F$634,3,FALSE),""))</f>
      </c>
      <c r="E16677" s="74" t="str">
        <v/>
      </c>
      <c r="F16677" s="75">
        <f>IF($E16677="","",IFERROR(VLOOKUP(TRIM(E16677&amp;""),'Référentiel Articles'!$A$2:$F$634,4,FALSE),""))</f>
      </c>
      <c r="G16677" s="76">
        <f>IF($E16677="","",IFERROR(VLOOKUP(TRIM(E16677&amp;""),'Référentiel Articles'!$A$2:$F$634,5,FALSE),""))</f>
      </c>
      <c r="H16677" s="77" t="str">
        <v/>
      </c>
      <c r="I16677" s="76">
        <f>IF($E16677="","",IFERROR(VLOOKUP(TRIM(E16677&amp;""),'Référentiel Articles'!$A$2:$F$634,6,FALSE),""))</f>
      </c>
      <c r="J16677" s="78">
        <f>IF(OR($E16677="",$H16677=""),"",$H16677*$I16677)</f>
      </c>
      <c r="K16677" s="79" t="str">
        <v/>
      </c>
    </row>
    <row r="16678">
      <c r="A16678" s="81" t="str">
        <v/>
      </c>
      <c r="B16678" s="81" t="str">
        <v/>
      </c>
      <c r="C16678" s="83">
        <f>IF($E16678="","",IFERROR(VLOOKUP(TRIM(E16678&amp;""),'Référentiel Articles'!$A$2:$F$634,2,FALSE),""))</f>
      </c>
      <c r="D16678" s="83">
        <f>IF($E16678="","",IFERROR(VLOOKUP(TRIM(E16678&amp;""),'Référentiel Articles'!$A$2:$F$634,3,FALSE),""))</f>
      </c>
      <c r="E16678" s="81" t="str">
        <v/>
      </c>
      <c r="F16678" s="83">
        <f>IF($E16678="","",IFERROR(VLOOKUP(TRIM(E16678&amp;""),'Référentiel Articles'!$A$2:$F$634,4,FALSE),""))</f>
      </c>
      <c r="G16678" s="84">
        <f>IF($E16678="","",IFERROR(VLOOKUP(TRIM(E16678&amp;""),'Référentiel Articles'!$A$2:$F$634,5,FALSE),""))</f>
      </c>
      <c r="H16678" s="85" t="str">
        <v/>
      </c>
      <c r="I16678" s="84">
        <f>IF($E16678="","",IFERROR(VLOOKUP(TRIM(E16678&amp;""),'Référentiel Articles'!$A$2:$F$634,6,FALSE),""))</f>
      </c>
      <c r="J16678" s="90">
        <f>IF(OR($E16678="",$H16678=""),"",$H16678*$I16678)</f>
      </c>
      <c r="K16678" s="87" t="str">
        <v/>
      </c>
    </row>
    <row r="16679">
      <c r="A16679" s="74" t="str">
        <v/>
      </c>
      <c r="B16679" s="74" t="str">
        <v/>
      </c>
      <c r="C16679" s="75">
        <f>IF($E16679="","",IFERROR(VLOOKUP(TRIM(E16679&amp;""),'Référentiel Articles'!$A$2:$F$634,2,FALSE),""))</f>
      </c>
      <c r="D16679" s="75">
        <f>IF($E16679="","",IFERROR(VLOOKUP(TRIM(E16679&amp;""),'Référentiel Articles'!$A$2:$F$634,3,FALSE),""))</f>
      </c>
      <c r="E16679" s="74" t="str">
        <v/>
      </c>
      <c r="F16679" s="75">
        <f>IF($E16679="","",IFERROR(VLOOKUP(TRIM(E16679&amp;""),'Référentiel Articles'!$A$2:$F$634,4,FALSE),""))</f>
      </c>
      <c r="G16679" s="76">
        <f>IF($E16679="","",IFERROR(VLOOKUP(TRIM(E16679&amp;""),'Référentiel Articles'!$A$2:$F$634,5,FALSE),""))</f>
      </c>
      <c r="H16679" s="77" t="str">
        <v/>
      </c>
      <c r="I16679" s="76">
        <f>IF($E16679="","",IFERROR(VLOOKUP(TRIM(E16679&amp;""),'Référentiel Articles'!$A$2:$F$634,6,FALSE),""))</f>
      </c>
      <c r="J16679" s="78">
        <f>IF(OR($E16679="",$H16679=""),"",$H16679*$I16679)</f>
      </c>
      <c r="K16679" s="79" t="str">
        <v/>
      </c>
    </row>
    <row r="16680">
      <c r="A16680" s="81" t="str">
        <v/>
      </c>
      <c r="B16680" s="81" t="str">
        <v/>
      </c>
      <c r="C16680" s="83">
        <f>IF($E16680="","",IFERROR(VLOOKUP(TRIM(E16680&amp;""),'Référentiel Articles'!$A$2:$F$634,2,FALSE),""))</f>
      </c>
      <c r="D16680" s="83">
        <f>IF($E16680="","",IFERROR(VLOOKUP(TRIM(E16680&amp;""),'Référentiel Articles'!$A$2:$F$634,3,FALSE),""))</f>
      </c>
      <c r="E16680" s="81" t="str">
        <v/>
      </c>
      <c r="F16680" s="83">
        <f>IF($E16680="","",IFERROR(VLOOKUP(TRIM(E16680&amp;""),'Référentiel Articles'!$A$2:$F$634,4,FALSE),""))</f>
      </c>
      <c r="G16680" s="84">
        <f>IF($E16680="","",IFERROR(VLOOKUP(TRIM(E16680&amp;""),'Référentiel Articles'!$A$2:$F$634,5,FALSE),""))</f>
      </c>
      <c r="H16680" s="85" t="str">
        <v/>
      </c>
      <c r="I16680" s="84">
        <f>IF($E16680="","",IFERROR(VLOOKUP(TRIM(E16680&amp;""),'Référentiel Articles'!$A$2:$F$634,6,FALSE),""))</f>
      </c>
      <c r="J16680" s="90">
        <f>IF(OR($E16680="",$H16680=""),"",$H16680*$I16680)</f>
      </c>
      <c r="K16680" s="87" t="str">
        <v/>
      </c>
    </row>
    <row r="16681">
      <c r="A16681" s="74" t="str">
        <v/>
      </c>
      <c r="B16681" s="74" t="str">
        <v/>
      </c>
      <c r="C16681" s="75">
        <f>IF($E16681="","",IFERROR(VLOOKUP(TRIM(E16681&amp;""),'Référentiel Articles'!$A$2:$F$634,2,FALSE),""))</f>
      </c>
      <c r="D16681" s="75">
        <f>IF($E16681="","",IFERROR(VLOOKUP(TRIM(E16681&amp;""),'Référentiel Articles'!$A$2:$F$634,3,FALSE),""))</f>
      </c>
      <c r="E16681" s="74" t="str">
        <v/>
      </c>
      <c r="F16681" s="75">
        <f>IF($E16681="","",IFERROR(VLOOKUP(TRIM(E16681&amp;""),'Référentiel Articles'!$A$2:$F$634,4,FALSE),""))</f>
      </c>
      <c r="G16681" s="76">
        <f>IF($E16681="","",IFERROR(VLOOKUP(TRIM(E16681&amp;""),'Référentiel Articles'!$A$2:$F$634,5,FALSE),""))</f>
      </c>
      <c r="H16681" s="77" t="str">
        <v/>
      </c>
      <c r="I16681" s="76">
        <f>IF($E16681="","",IFERROR(VLOOKUP(TRIM(E16681&amp;""),'Référentiel Articles'!$A$2:$F$634,6,FALSE),""))</f>
      </c>
      <c r="J16681" s="78">
        <f>IF(OR($E16681="",$H16681=""),"",$H16681*$I16681)</f>
      </c>
      <c r="K16681" s="79" t="str">
        <v/>
      </c>
    </row>
    <row r="16682">
      <c r="A16682" s="81" t="str">
        <v/>
      </c>
      <c r="B16682" s="81" t="str">
        <v/>
      </c>
      <c r="C16682" s="83">
        <f>IF($E16682="","",IFERROR(VLOOKUP(TRIM(E16682&amp;""),'Référentiel Articles'!$A$2:$F$634,2,FALSE),""))</f>
      </c>
      <c r="D16682" s="83">
        <f>IF($E16682="","",IFERROR(VLOOKUP(TRIM(E16682&amp;""),'Référentiel Articles'!$A$2:$F$634,3,FALSE),""))</f>
      </c>
      <c r="E16682" s="81" t="str">
        <v/>
      </c>
      <c r="F16682" s="83">
        <f>IF($E16682="","",IFERROR(VLOOKUP(TRIM(E16682&amp;""),'Référentiel Articles'!$A$2:$F$634,4,FALSE),""))</f>
      </c>
      <c r="G16682" s="84">
        <f>IF($E16682="","",IFERROR(VLOOKUP(TRIM(E16682&amp;""),'Référentiel Articles'!$A$2:$F$634,5,FALSE),""))</f>
      </c>
      <c r="H16682" s="85" t="str">
        <v/>
      </c>
      <c r="I16682" s="84">
        <f>IF($E16682="","",IFERROR(VLOOKUP(TRIM(E16682&amp;""),'Référentiel Articles'!$A$2:$F$634,6,FALSE),""))</f>
      </c>
      <c r="J16682" s="90">
        <f>IF(OR($E16682="",$H16682=""),"",$H16682*$I16682)</f>
      </c>
      <c r="K16682" s="87" t="str">
        <v/>
      </c>
    </row>
    <row r="16683">
      <c r="A16683" s="74" t="str">
        <v/>
      </c>
      <c r="B16683" s="74" t="str">
        <v/>
      </c>
      <c r="C16683" s="75">
        <f>IF($E16683="","",IFERROR(VLOOKUP(TRIM(E16683&amp;""),'Référentiel Articles'!$A$2:$F$634,2,FALSE),""))</f>
      </c>
      <c r="D16683" s="75">
        <f>IF($E16683="","",IFERROR(VLOOKUP(TRIM(E16683&amp;""),'Référentiel Articles'!$A$2:$F$634,3,FALSE),""))</f>
      </c>
      <c r="E16683" s="74" t="str">
        <v/>
      </c>
      <c r="F16683" s="75">
        <f>IF($E16683="","",IFERROR(VLOOKUP(TRIM(E16683&amp;""),'Référentiel Articles'!$A$2:$F$634,4,FALSE),""))</f>
      </c>
      <c r="G16683" s="76">
        <f>IF($E16683="","",IFERROR(VLOOKUP(TRIM(E16683&amp;""),'Référentiel Articles'!$A$2:$F$634,5,FALSE),""))</f>
      </c>
      <c r="H16683" s="77" t="str">
        <v/>
      </c>
      <c r="I16683" s="76">
        <f>IF($E16683="","",IFERROR(VLOOKUP(TRIM(E16683&amp;""),'Référentiel Articles'!$A$2:$F$634,6,FALSE),""))</f>
      </c>
      <c r="J16683" s="78">
        <f>IF(OR($E16683="",$H16683=""),"",$H16683*$I16683)</f>
      </c>
      <c r="K16683" s="79" t="str">
        <v/>
      </c>
    </row>
    <row r="16684">
      <c r="A16684" s="81" t="str">
        <v/>
      </c>
      <c r="B16684" s="81" t="str">
        <v/>
      </c>
      <c r="C16684" s="83">
        <f>IF($E16684="","",IFERROR(VLOOKUP(TRIM(E16684&amp;""),'Référentiel Articles'!$A$2:$F$634,2,FALSE),""))</f>
      </c>
      <c r="D16684" s="83">
        <f>IF($E16684="","",IFERROR(VLOOKUP(TRIM(E16684&amp;""),'Référentiel Articles'!$A$2:$F$634,3,FALSE),""))</f>
      </c>
      <c r="E16684" s="81" t="str">
        <v/>
      </c>
      <c r="F16684" s="83">
        <f>IF($E16684="","",IFERROR(VLOOKUP(TRIM(E16684&amp;""),'Référentiel Articles'!$A$2:$F$634,4,FALSE),""))</f>
      </c>
      <c r="G16684" s="84">
        <f>IF($E16684="","",IFERROR(VLOOKUP(TRIM(E16684&amp;""),'Référentiel Articles'!$A$2:$F$634,5,FALSE),""))</f>
      </c>
      <c r="H16684" s="85" t="str">
        <v/>
      </c>
      <c r="I16684" s="84">
        <f>IF($E16684="","",IFERROR(VLOOKUP(TRIM(E16684&amp;""),'Référentiel Articles'!$A$2:$F$634,6,FALSE),""))</f>
      </c>
      <c r="J16684" s="90">
        <f>IF(OR($E16684="",$H16684=""),"",$H16684*$I16684)</f>
      </c>
      <c r="K16684" s="87" t="str">
        <v/>
      </c>
    </row>
    <row r="16685">
      <c r="A16685" s="74" t="str">
        <v/>
      </c>
      <c r="B16685" s="74" t="str">
        <v/>
      </c>
      <c r="C16685" s="75">
        <f>IF($E16685="","",IFERROR(VLOOKUP(TRIM(E16685&amp;""),'Référentiel Articles'!$A$2:$F$634,2,FALSE),""))</f>
      </c>
      <c r="D16685" s="75">
        <f>IF($E16685="","",IFERROR(VLOOKUP(TRIM(E16685&amp;""),'Référentiel Articles'!$A$2:$F$634,3,FALSE),""))</f>
      </c>
      <c r="E16685" s="74" t="str">
        <v/>
      </c>
      <c r="F16685" s="75">
        <f>IF($E16685="","",IFERROR(VLOOKUP(TRIM(E16685&amp;""),'Référentiel Articles'!$A$2:$F$634,4,FALSE),""))</f>
      </c>
      <c r="G16685" s="76">
        <f>IF($E16685="","",IFERROR(VLOOKUP(TRIM(E16685&amp;""),'Référentiel Articles'!$A$2:$F$634,5,FALSE),""))</f>
      </c>
      <c r="H16685" s="77" t="str">
        <v/>
      </c>
      <c r="I16685" s="76">
        <f>IF($E16685="","",IFERROR(VLOOKUP(TRIM(E16685&amp;""),'Référentiel Articles'!$A$2:$F$634,6,FALSE),""))</f>
      </c>
      <c r="J16685" s="78">
        <f>IF(OR($E16685="",$H16685=""),"",$H16685*$I16685)</f>
      </c>
      <c r="K16685" s="79" t="str">
        <v/>
      </c>
    </row>
    <row r="16686">
      <c r="A16686" s="81" t="str">
        <v/>
      </c>
      <c r="B16686" s="81" t="str">
        <v/>
      </c>
      <c r="C16686" s="83">
        <f>IF($E16686="","",IFERROR(VLOOKUP(TRIM(E16686&amp;""),'Référentiel Articles'!$A$2:$F$634,2,FALSE),""))</f>
      </c>
      <c r="D16686" s="83">
        <f>IF($E16686="","",IFERROR(VLOOKUP(TRIM(E16686&amp;""),'Référentiel Articles'!$A$2:$F$634,3,FALSE),""))</f>
      </c>
      <c r="E16686" s="81" t="str">
        <v/>
      </c>
      <c r="F16686" s="83">
        <f>IF($E16686="","",IFERROR(VLOOKUP(TRIM(E16686&amp;""),'Référentiel Articles'!$A$2:$F$634,4,FALSE),""))</f>
      </c>
      <c r="G16686" s="84">
        <f>IF($E16686="","",IFERROR(VLOOKUP(TRIM(E16686&amp;""),'Référentiel Articles'!$A$2:$F$634,5,FALSE),""))</f>
      </c>
      <c r="H16686" s="85" t="str">
        <v/>
      </c>
      <c r="I16686" s="84">
        <f>IF($E16686="","",IFERROR(VLOOKUP(TRIM(E16686&amp;""),'Référentiel Articles'!$A$2:$F$634,6,FALSE),""))</f>
      </c>
      <c r="J16686" s="90">
        <f>IF(OR($E16686="",$H16686=""),"",$H16686*$I16686)</f>
      </c>
      <c r="K16686" s="87" t="str">
        <v/>
      </c>
    </row>
    <row r="16687">
      <c r="A16687" s="74" t="str">
        <v/>
      </c>
      <c r="B16687" s="74" t="str">
        <v/>
      </c>
      <c r="C16687" s="75">
        <f>IF($E16687="","",IFERROR(VLOOKUP(TRIM(E16687&amp;""),'Référentiel Articles'!$A$2:$F$634,2,FALSE),""))</f>
      </c>
      <c r="D16687" s="75">
        <f>IF($E16687="","",IFERROR(VLOOKUP(TRIM(E16687&amp;""),'Référentiel Articles'!$A$2:$F$634,3,FALSE),""))</f>
      </c>
      <c r="E16687" s="74" t="str">
        <v/>
      </c>
      <c r="F16687" s="75">
        <f>IF($E16687="","",IFERROR(VLOOKUP(TRIM(E16687&amp;""),'Référentiel Articles'!$A$2:$F$634,4,FALSE),""))</f>
      </c>
      <c r="G16687" s="76">
        <f>IF($E16687="","",IFERROR(VLOOKUP(TRIM(E16687&amp;""),'Référentiel Articles'!$A$2:$F$634,5,FALSE),""))</f>
      </c>
      <c r="H16687" s="77" t="str">
        <v/>
      </c>
      <c r="I16687" s="76">
        <f>IF($E16687="","",IFERROR(VLOOKUP(TRIM(E16687&amp;""),'Référentiel Articles'!$A$2:$F$634,6,FALSE),""))</f>
      </c>
      <c r="J16687" s="78">
        <f>IF(OR($E16687="",$H16687=""),"",$H16687*$I16687)</f>
      </c>
      <c r="K16687" s="79" t="str">
        <v/>
      </c>
    </row>
    <row r="16688">
      <c r="A16688" s="81" t="str">
        <v/>
      </c>
      <c r="B16688" s="81" t="str">
        <v/>
      </c>
      <c r="C16688" s="83">
        <f>IF($E16688="","",IFERROR(VLOOKUP(TRIM(E16688&amp;""),'Référentiel Articles'!$A$2:$F$634,2,FALSE),""))</f>
      </c>
      <c r="D16688" s="83">
        <f>IF($E16688="","",IFERROR(VLOOKUP(TRIM(E16688&amp;""),'Référentiel Articles'!$A$2:$F$634,3,FALSE),""))</f>
      </c>
      <c r="E16688" s="81" t="str">
        <v/>
      </c>
      <c r="F16688" s="83">
        <f>IF($E16688="","",IFERROR(VLOOKUP(TRIM(E16688&amp;""),'Référentiel Articles'!$A$2:$F$634,4,FALSE),""))</f>
      </c>
      <c r="G16688" s="84">
        <f>IF($E16688="","",IFERROR(VLOOKUP(TRIM(E16688&amp;""),'Référentiel Articles'!$A$2:$F$634,5,FALSE),""))</f>
      </c>
      <c r="H16688" s="85" t="str">
        <v/>
      </c>
      <c r="I16688" s="84">
        <f>IF($E16688="","",IFERROR(VLOOKUP(TRIM(E16688&amp;""),'Référentiel Articles'!$A$2:$F$634,6,FALSE),""))</f>
      </c>
      <c r="J16688" s="90">
        <f>IF(OR($E16688="",$H16688=""),"",$H16688*$I16688)</f>
      </c>
      <c r="K16688" s="87" t="str">
        <v/>
      </c>
    </row>
    <row r="16689">
      <c r="A16689" s="74" t="str">
        <v/>
      </c>
      <c r="B16689" s="74" t="str">
        <v/>
      </c>
      <c r="C16689" s="75">
        <f>IF($E16689="","",IFERROR(VLOOKUP(TRIM(E16689&amp;""),'Référentiel Articles'!$A$2:$F$634,2,FALSE),""))</f>
      </c>
      <c r="D16689" s="75">
        <f>IF($E16689="","",IFERROR(VLOOKUP(TRIM(E16689&amp;""),'Référentiel Articles'!$A$2:$F$634,3,FALSE),""))</f>
      </c>
      <c r="E16689" s="74" t="str">
        <v/>
      </c>
      <c r="F16689" s="75">
        <f>IF($E16689="","",IFERROR(VLOOKUP(TRIM(E16689&amp;""),'Référentiel Articles'!$A$2:$F$634,4,FALSE),""))</f>
      </c>
      <c r="G16689" s="76">
        <f>IF($E16689="","",IFERROR(VLOOKUP(TRIM(E16689&amp;""),'Référentiel Articles'!$A$2:$F$634,5,FALSE),""))</f>
      </c>
      <c r="H16689" s="77" t="str">
        <v/>
      </c>
      <c r="I16689" s="76">
        <f>IF($E16689="","",IFERROR(VLOOKUP(TRIM(E16689&amp;""),'Référentiel Articles'!$A$2:$F$634,6,FALSE),""))</f>
      </c>
      <c r="J16689" s="78">
        <f>IF(OR($E16689="",$H16689=""),"",$H16689*$I16689)</f>
      </c>
      <c r="K16689" s="79" t="str">
        <v/>
      </c>
    </row>
    <row r="16690">
      <c r="A16690" s="81" t="str">
        <v/>
      </c>
      <c r="B16690" s="81" t="str">
        <v/>
      </c>
      <c r="C16690" s="83">
        <f>IF($E16690="","",IFERROR(VLOOKUP(TRIM(E16690&amp;""),'Référentiel Articles'!$A$2:$F$634,2,FALSE),""))</f>
      </c>
      <c r="D16690" s="83">
        <f>IF($E16690="","",IFERROR(VLOOKUP(TRIM(E16690&amp;""),'Référentiel Articles'!$A$2:$F$634,3,FALSE),""))</f>
      </c>
      <c r="E16690" s="81" t="str">
        <v/>
      </c>
      <c r="F16690" s="83">
        <f>IF($E16690="","",IFERROR(VLOOKUP(TRIM(E16690&amp;""),'Référentiel Articles'!$A$2:$F$634,4,FALSE),""))</f>
      </c>
      <c r="G16690" s="84">
        <f>IF($E16690="","",IFERROR(VLOOKUP(TRIM(E16690&amp;""),'Référentiel Articles'!$A$2:$F$634,5,FALSE),""))</f>
      </c>
      <c r="H16690" s="85" t="str">
        <v/>
      </c>
      <c r="I16690" s="84">
        <f>IF($E16690="","",IFERROR(VLOOKUP(TRIM(E16690&amp;""),'Référentiel Articles'!$A$2:$F$634,6,FALSE),""))</f>
      </c>
      <c r="J16690" s="90">
        <f>IF(OR($E16690="",$H16690=""),"",$H16690*$I16690)</f>
      </c>
      <c r="K16690" s="87" t="str">
        <v/>
      </c>
    </row>
    <row r="16691">
      <c r="A16691" s="74" t="str">
        <v/>
      </c>
      <c r="B16691" s="74" t="str">
        <v/>
      </c>
      <c r="C16691" s="75">
        <f>IF($E16691="","",IFERROR(VLOOKUP(TRIM(E16691&amp;""),'Référentiel Articles'!$A$2:$F$634,2,FALSE),""))</f>
      </c>
      <c r="D16691" s="75">
        <f>IF($E16691="","",IFERROR(VLOOKUP(TRIM(E16691&amp;""),'Référentiel Articles'!$A$2:$F$634,3,FALSE),""))</f>
      </c>
      <c r="E16691" s="74" t="str">
        <v/>
      </c>
      <c r="F16691" s="75">
        <f>IF($E16691="","",IFERROR(VLOOKUP(TRIM(E16691&amp;""),'Référentiel Articles'!$A$2:$F$634,4,FALSE),""))</f>
      </c>
      <c r="G16691" s="76">
        <f>IF($E16691="","",IFERROR(VLOOKUP(TRIM(E16691&amp;""),'Référentiel Articles'!$A$2:$F$634,5,FALSE),""))</f>
      </c>
      <c r="H16691" s="77" t="str">
        <v/>
      </c>
      <c r="I16691" s="76">
        <f>IF($E16691="","",IFERROR(VLOOKUP(TRIM(E16691&amp;""),'Référentiel Articles'!$A$2:$F$634,6,FALSE),""))</f>
      </c>
      <c r="J16691" s="78">
        <f>IF(OR($E16691="",$H16691=""),"",$H16691*$I16691)</f>
      </c>
      <c r="K16691" s="79" t="str">
        <v/>
      </c>
    </row>
    <row r="16692">
      <c r="A16692" s="81" t="str">
        <v/>
      </c>
      <c r="B16692" s="81" t="str">
        <v/>
      </c>
      <c r="C16692" s="83">
        <f>IF($E16692="","",IFERROR(VLOOKUP(TRIM(E16692&amp;""),'Référentiel Articles'!$A$2:$F$634,2,FALSE),""))</f>
      </c>
      <c r="D16692" s="83">
        <f>IF($E16692="","",IFERROR(VLOOKUP(TRIM(E16692&amp;""),'Référentiel Articles'!$A$2:$F$634,3,FALSE),""))</f>
      </c>
      <c r="E16692" s="81" t="str">
        <v/>
      </c>
      <c r="F16692" s="83">
        <f>IF($E16692="","",IFERROR(VLOOKUP(TRIM(E16692&amp;""),'Référentiel Articles'!$A$2:$F$634,4,FALSE),""))</f>
      </c>
      <c r="G16692" s="84">
        <f>IF($E16692="","",IFERROR(VLOOKUP(TRIM(E16692&amp;""),'Référentiel Articles'!$A$2:$F$634,5,FALSE),""))</f>
      </c>
      <c r="H16692" s="85" t="str">
        <v/>
      </c>
      <c r="I16692" s="84">
        <f>IF($E16692="","",IFERROR(VLOOKUP(TRIM(E16692&amp;""),'Référentiel Articles'!$A$2:$F$634,6,FALSE),""))</f>
      </c>
      <c r="J16692" s="90">
        <f>IF(OR($E16692="",$H16692=""),"",$H16692*$I16692)</f>
      </c>
      <c r="K16692" s="87" t="str">
        <v/>
      </c>
    </row>
    <row r="16693">
      <c r="A16693" s="74" t="str">
        <v/>
      </c>
      <c r="B16693" s="74" t="str">
        <v/>
      </c>
      <c r="C16693" s="75">
        <f>IF($E16693="","",IFERROR(VLOOKUP(TRIM(E16693&amp;""),'Référentiel Articles'!$A$2:$F$634,2,FALSE),""))</f>
      </c>
      <c r="D16693" s="75">
        <f>IF($E16693="","",IFERROR(VLOOKUP(TRIM(E16693&amp;""),'Référentiel Articles'!$A$2:$F$634,3,FALSE),""))</f>
      </c>
      <c r="E16693" s="74" t="str">
        <v/>
      </c>
      <c r="F16693" s="75">
        <f>IF($E16693="","",IFERROR(VLOOKUP(TRIM(E16693&amp;""),'Référentiel Articles'!$A$2:$F$634,4,FALSE),""))</f>
      </c>
      <c r="G16693" s="76">
        <f>IF($E16693="","",IFERROR(VLOOKUP(TRIM(E16693&amp;""),'Référentiel Articles'!$A$2:$F$634,5,FALSE),""))</f>
      </c>
      <c r="H16693" s="77" t="str">
        <v/>
      </c>
      <c r="I16693" s="76">
        <f>IF($E16693="","",IFERROR(VLOOKUP(TRIM(E16693&amp;""),'Référentiel Articles'!$A$2:$F$634,6,FALSE),""))</f>
      </c>
      <c r="J16693" s="78">
        <f>IF(OR($E16693="",$H16693=""),"",$H16693*$I16693)</f>
      </c>
      <c r="K16693" s="79" t="str">
        <v/>
      </c>
    </row>
    <row r="16694">
      <c r="A16694" s="81" t="str">
        <v/>
      </c>
      <c r="B16694" s="81" t="str">
        <v/>
      </c>
      <c r="C16694" s="83">
        <f>IF($E16694="","",IFERROR(VLOOKUP(TRIM(E16694&amp;""),'Référentiel Articles'!$A$2:$F$634,2,FALSE),""))</f>
      </c>
      <c r="D16694" s="83">
        <f>IF($E16694="","",IFERROR(VLOOKUP(TRIM(E16694&amp;""),'Référentiel Articles'!$A$2:$F$634,3,FALSE),""))</f>
      </c>
      <c r="E16694" s="81" t="str">
        <v/>
      </c>
      <c r="F16694" s="83">
        <f>IF($E16694="","",IFERROR(VLOOKUP(TRIM(E16694&amp;""),'Référentiel Articles'!$A$2:$F$634,4,FALSE),""))</f>
      </c>
      <c r="G16694" s="84">
        <f>IF($E16694="","",IFERROR(VLOOKUP(TRIM(E16694&amp;""),'Référentiel Articles'!$A$2:$F$634,5,FALSE),""))</f>
      </c>
      <c r="H16694" s="85" t="str">
        <v/>
      </c>
      <c r="I16694" s="84">
        <f>IF($E16694="","",IFERROR(VLOOKUP(TRIM(E16694&amp;""),'Référentiel Articles'!$A$2:$F$634,6,FALSE),""))</f>
      </c>
      <c r="J16694" s="90">
        <f>IF(OR($E16694="",$H16694=""),"",$H16694*$I16694)</f>
      </c>
      <c r="K16694" s="87" t="str">
        <v/>
      </c>
    </row>
    <row r="16695">
      <c r="A16695" s="74" t="str">
        <v/>
      </c>
      <c r="B16695" s="74" t="str">
        <v/>
      </c>
      <c r="C16695" s="75">
        <f>IF($E16695="","",IFERROR(VLOOKUP(TRIM(E16695&amp;""),'Référentiel Articles'!$A$2:$F$634,2,FALSE),""))</f>
      </c>
      <c r="D16695" s="75">
        <f>IF($E16695="","",IFERROR(VLOOKUP(TRIM(E16695&amp;""),'Référentiel Articles'!$A$2:$F$634,3,FALSE),""))</f>
      </c>
      <c r="E16695" s="74" t="str">
        <v/>
      </c>
      <c r="F16695" s="75">
        <f>IF($E16695="","",IFERROR(VLOOKUP(TRIM(E16695&amp;""),'Référentiel Articles'!$A$2:$F$634,4,FALSE),""))</f>
      </c>
      <c r="G16695" s="76">
        <f>IF($E16695="","",IFERROR(VLOOKUP(TRIM(E16695&amp;""),'Référentiel Articles'!$A$2:$F$634,5,FALSE),""))</f>
      </c>
      <c r="H16695" s="77" t="str">
        <v/>
      </c>
      <c r="I16695" s="76">
        <f>IF($E16695="","",IFERROR(VLOOKUP(TRIM(E16695&amp;""),'Référentiel Articles'!$A$2:$F$634,6,FALSE),""))</f>
      </c>
      <c r="J16695" s="78">
        <f>IF(OR($E16695="",$H16695=""),"",$H16695*$I16695)</f>
      </c>
      <c r="K16695" s="79" t="str">
        <v/>
      </c>
    </row>
    <row r="16696">
      <c r="A16696" s="81" t="str">
        <v/>
      </c>
      <c r="B16696" s="81" t="str">
        <v/>
      </c>
      <c r="C16696" s="83">
        <f>IF($E16696="","",IFERROR(VLOOKUP(TRIM(E16696&amp;""),'Référentiel Articles'!$A$2:$F$634,2,FALSE),""))</f>
      </c>
      <c r="D16696" s="83">
        <f>IF($E16696="","",IFERROR(VLOOKUP(TRIM(E16696&amp;""),'Référentiel Articles'!$A$2:$F$634,3,FALSE),""))</f>
      </c>
      <c r="E16696" s="81" t="str">
        <v/>
      </c>
      <c r="F16696" s="83">
        <f>IF($E16696="","",IFERROR(VLOOKUP(TRIM(E16696&amp;""),'Référentiel Articles'!$A$2:$F$634,4,FALSE),""))</f>
      </c>
      <c r="G16696" s="84">
        <f>IF($E16696="","",IFERROR(VLOOKUP(TRIM(E16696&amp;""),'Référentiel Articles'!$A$2:$F$634,5,FALSE),""))</f>
      </c>
      <c r="H16696" s="85" t="str">
        <v/>
      </c>
      <c r="I16696" s="84">
        <f>IF($E16696="","",IFERROR(VLOOKUP(TRIM(E16696&amp;""),'Référentiel Articles'!$A$2:$F$634,6,FALSE),""))</f>
      </c>
      <c r="J16696" s="90">
        <f>IF(OR($E16696="",$H16696=""),"",$H16696*$I16696)</f>
      </c>
      <c r="K16696" s="87" t="str">
        <v/>
      </c>
    </row>
    <row r="16697">
      <c r="A16697" s="74" t="str">
        <v/>
      </c>
      <c r="B16697" s="74" t="str">
        <v/>
      </c>
      <c r="C16697" s="75">
        <f>IF($E16697="","",IFERROR(VLOOKUP(TRIM(E16697&amp;""),'Référentiel Articles'!$A$2:$F$634,2,FALSE),""))</f>
      </c>
      <c r="D16697" s="75">
        <f>IF($E16697="","",IFERROR(VLOOKUP(TRIM(E16697&amp;""),'Référentiel Articles'!$A$2:$F$634,3,FALSE),""))</f>
      </c>
      <c r="E16697" s="74" t="str">
        <v/>
      </c>
      <c r="F16697" s="75">
        <f>IF($E16697="","",IFERROR(VLOOKUP(TRIM(E16697&amp;""),'Référentiel Articles'!$A$2:$F$634,4,FALSE),""))</f>
      </c>
      <c r="G16697" s="76">
        <f>IF($E16697="","",IFERROR(VLOOKUP(TRIM(E16697&amp;""),'Référentiel Articles'!$A$2:$F$634,5,FALSE),""))</f>
      </c>
      <c r="H16697" s="77" t="str">
        <v/>
      </c>
      <c r="I16697" s="76">
        <f>IF($E16697="","",IFERROR(VLOOKUP(TRIM(E16697&amp;""),'Référentiel Articles'!$A$2:$F$634,6,FALSE),""))</f>
      </c>
      <c r="J16697" s="78">
        <f>IF(OR($E16697="",$H16697=""),"",$H16697*$I16697)</f>
      </c>
      <c r="K16697" s="79" t="str">
        <v/>
      </c>
    </row>
    <row r="16698">
      <c r="A16698" s="81" t="str">
        <v/>
      </c>
      <c r="B16698" s="81" t="str">
        <v/>
      </c>
      <c r="C16698" s="83">
        <f>IF($E16698="","",IFERROR(VLOOKUP(TRIM(E16698&amp;""),'Référentiel Articles'!$A$2:$F$634,2,FALSE),""))</f>
      </c>
      <c r="D16698" s="83">
        <f>IF($E16698="","",IFERROR(VLOOKUP(TRIM(E16698&amp;""),'Référentiel Articles'!$A$2:$F$634,3,FALSE),""))</f>
      </c>
      <c r="E16698" s="81" t="str">
        <v/>
      </c>
      <c r="F16698" s="83">
        <f>IF($E16698="","",IFERROR(VLOOKUP(TRIM(E16698&amp;""),'Référentiel Articles'!$A$2:$F$634,4,FALSE),""))</f>
      </c>
      <c r="G16698" s="84">
        <f>IF($E16698="","",IFERROR(VLOOKUP(TRIM(E16698&amp;""),'Référentiel Articles'!$A$2:$F$634,5,FALSE),""))</f>
      </c>
      <c r="H16698" s="85" t="str">
        <v/>
      </c>
      <c r="I16698" s="84">
        <f>IF($E16698="","",IFERROR(VLOOKUP(TRIM(E16698&amp;""),'Référentiel Articles'!$A$2:$F$634,6,FALSE),""))</f>
      </c>
      <c r="J16698" s="90">
        <f>IF(OR($E16698="",$H16698=""),"",$H16698*$I16698)</f>
      </c>
      <c r="K16698" s="87" t="str">
        <v/>
      </c>
    </row>
    <row r="16699">
      <c r="A16699" s="74" t="str">
        <v/>
      </c>
      <c r="B16699" s="74" t="str">
        <v/>
      </c>
      <c r="C16699" s="75">
        <f>IF($E16699="","",IFERROR(VLOOKUP(TRIM(E16699&amp;""),'Référentiel Articles'!$A$2:$F$634,2,FALSE),""))</f>
      </c>
      <c r="D16699" s="75">
        <f>IF($E16699="","",IFERROR(VLOOKUP(TRIM(E16699&amp;""),'Référentiel Articles'!$A$2:$F$634,3,FALSE),""))</f>
      </c>
      <c r="E16699" s="74" t="str">
        <v/>
      </c>
      <c r="F16699" s="75">
        <f>IF($E16699="","",IFERROR(VLOOKUP(TRIM(E16699&amp;""),'Référentiel Articles'!$A$2:$F$634,4,FALSE),""))</f>
      </c>
      <c r="G16699" s="76">
        <f>IF($E16699="","",IFERROR(VLOOKUP(TRIM(E16699&amp;""),'Référentiel Articles'!$A$2:$F$634,5,FALSE),""))</f>
      </c>
      <c r="H16699" s="77" t="str">
        <v/>
      </c>
      <c r="I16699" s="76">
        <f>IF($E16699="","",IFERROR(VLOOKUP(TRIM(E16699&amp;""),'Référentiel Articles'!$A$2:$F$634,6,FALSE),""))</f>
      </c>
      <c r="J16699" s="78">
        <f>IF(OR($E16699="",$H16699=""),"",$H16699*$I16699)</f>
      </c>
      <c r="K16699" s="79" t="str">
        <v/>
      </c>
    </row>
    <row r="16700">
      <c r="A16700" s="81" t="str">
        <v/>
      </c>
      <c r="B16700" s="81" t="str">
        <v/>
      </c>
      <c r="C16700" s="83">
        <f>IF($E16700="","",IFERROR(VLOOKUP(TRIM(E16700&amp;""),'Référentiel Articles'!$A$2:$F$634,2,FALSE),""))</f>
      </c>
      <c r="D16700" s="83">
        <f>IF($E16700="","",IFERROR(VLOOKUP(TRIM(E16700&amp;""),'Référentiel Articles'!$A$2:$F$634,3,FALSE),""))</f>
      </c>
      <c r="E16700" s="81" t="str">
        <v/>
      </c>
      <c r="F16700" s="83">
        <f>IF($E16700="","",IFERROR(VLOOKUP(TRIM(E16700&amp;""),'Référentiel Articles'!$A$2:$F$634,4,FALSE),""))</f>
      </c>
      <c r="G16700" s="84">
        <f>IF($E16700="","",IFERROR(VLOOKUP(TRIM(E16700&amp;""),'Référentiel Articles'!$A$2:$F$634,5,FALSE),""))</f>
      </c>
      <c r="H16700" s="85" t="str">
        <v/>
      </c>
      <c r="I16700" s="84">
        <f>IF($E16700="","",IFERROR(VLOOKUP(TRIM(E16700&amp;""),'Référentiel Articles'!$A$2:$F$634,6,FALSE),""))</f>
      </c>
      <c r="J16700" s="90">
        <f>IF(OR($E16700="",$H16700=""),"",$H16700*$I16700)</f>
      </c>
      <c r="K16700" s="87" t="str">
        <v/>
      </c>
    </row>
    <row r="16701">
      <c r="A16701" s="74" t="str">
        <v/>
      </c>
      <c r="B16701" s="74" t="str">
        <v/>
      </c>
      <c r="C16701" s="75">
        <f>IF($E16701="","",IFERROR(VLOOKUP(TRIM(E16701&amp;""),'Référentiel Articles'!$A$2:$F$634,2,FALSE),""))</f>
      </c>
      <c r="D16701" s="75">
        <f>IF($E16701="","",IFERROR(VLOOKUP(TRIM(E16701&amp;""),'Référentiel Articles'!$A$2:$F$634,3,FALSE),""))</f>
      </c>
      <c r="E16701" s="74" t="str">
        <v/>
      </c>
      <c r="F16701" s="75">
        <f>IF($E16701="","",IFERROR(VLOOKUP(TRIM(E16701&amp;""),'Référentiel Articles'!$A$2:$F$634,4,FALSE),""))</f>
      </c>
      <c r="G16701" s="76">
        <f>IF($E16701="","",IFERROR(VLOOKUP(TRIM(E16701&amp;""),'Référentiel Articles'!$A$2:$F$634,5,FALSE),""))</f>
      </c>
      <c r="H16701" s="77" t="str">
        <v/>
      </c>
      <c r="I16701" s="76">
        <f>IF($E16701="","",IFERROR(VLOOKUP(TRIM(E16701&amp;""),'Référentiel Articles'!$A$2:$F$634,6,FALSE),""))</f>
      </c>
      <c r="J16701" s="78">
        <f>IF(OR($E16701="",$H16701=""),"",$H16701*$I16701)</f>
      </c>
      <c r="K16701" s="79" t="str">
        <v/>
      </c>
    </row>
    <row r="16702">
      <c r="A16702" s="81" t="str">
        <v/>
      </c>
      <c r="B16702" s="81" t="str">
        <v/>
      </c>
      <c r="C16702" s="83">
        <f>IF($E16702="","",IFERROR(VLOOKUP(TRIM(E16702&amp;""),'Référentiel Articles'!$A$2:$F$634,2,FALSE),""))</f>
      </c>
      <c r="D16702" s="83">
        <f>IF($E16702="","",IFERROR(VLOOKUP(TRIM(E16702&amp;""),'Référentiel Articles'!$A$2:$F$634,3,FALSE),""))</f>
      </c>
      <c r="E16702" s="81" t="str">
        <v/>
      </c>
      <c r="F16702" s="83">
        <f>IF($E16702="","",IFERROR(VLOOKUP(TRIM(E16702&amp;""),'Référentiel Articles'!$A$2:$F$634,4,FALSE),""))</f>
      </c>
      <c r="G16702" s="84">
        <f>IF($E16702="","",IFERROR(VLOOKUP(TRIM(E16702&amp;""),'Référentiel Articles'!$A$2:$F$634,5,FALSE),""))</f>
      </c>
      <c r="H16702" s="85" t="str">
        <v/>
      </c>
      <c r="I16702" s="84">
        <f>IF($E16702="","",IFERROR(VLOOKUP(TRIM(E16702&amp;""),'Référentiel Articles'!$A$2:$F$634,6,FALSE),""))</f>
      </c>
      <c r="J16702" s="90">
        <f>IF(OR($E16702="",$H16702=""),"",$H16702*$I16702)</f>
      </c>
      <c r="K16702" s="87" t="str">
        <v/>
      </c>
    </row>
    <row r="16703">
      <c r="A16703" s="74" t="str">
        <v/>
      </c>
      <c r="B16703" s="74" t="str">
        <v/>
      </c>
      <c r="C16703" s="75">
        <f>IF($E16703="","",IFERROR(VLOOKUP(TRIM(E16703&amp;""),'Référentiel Articles'!$A$2:$F$634,2,FALSE),""))</f>
      </c>
      <c r="D16703" s="75">
        <f>IF($E16703="","",IFERROR(VLOOKUP(TRIM(E16703&amp;""),'Référentiel Articles'!$A$2:$F$634,3,FALSE),""))</f>
      </c>
      <c r="E16703" s="74" t="str">
        <v/>
      </c>
      <c r="F16703" s="75">
        <f>IF($E16703="","",IFERROR(VLOOKUP(TRIM(E16703&amp;""),'Référentiel Articles'!$A$2:$F$634,4,FALSE),""))</f>
      </c>
      <c r="G16703" s="76">
        <f>IF($E16703="","",IFERROR(VLOOKUP(TRIM(E16703&amp;""),'Référentiel Articles'!$A$2:$F$634,5,FALSE),""))</f>
      </c>
      <c r="H16703" s="77" t="str">
        <v/>
      </c>
      <c r="I16703" s="76">
        <f>IF($E16703="","",IFERROR(VLOOKUP(TRIM(E16703&amp;""),'Référentiel Articles'!$A$2:$F$634,6,FALSE),""))</f>
      </c>
      <c r="J16703" s="78">
        <f>IF(OR($E16703="",$H16703=""),"",$H16703*$I16703)</f>
      </c>
      <c r="K16703" s="79" t="str">
        <v/>
      </c>
    </row>
    <row r="16704">
      <c r="A16704" s="81" t="str">
        <v/>
      </c>
      <c r="B16704" s="81" t="str">
        <v/>
      </c>
      <c r="C16704" s="83">
        <f>IF($E16704="","",IFERROR(VLOOKUP(TRIM(E16704&amp;""),'Référentiel Articles'!$A$2:$F$634,2,FALSE),""))</f>
      </c>
      <c r="D16704" s="83">
        <f>IF($E16704="","",IFERROR(VLOOKUP(TRIM(E16704&amp;""),'Référentiel Articles'!$A$2:$F$634,3,FALSE),""))</f>
      </c>
      <c r="E16704" s="81" t="str">
        <v/>
      </c>
      <c r="F16704" s="83">
        <f>IF($E16704="","",IFERROR(VLOOKUP(TRIM(E16704&amp;""),'Référentiel Articles'!$A$2:$F$634,4,FALSE),""))</f>
      </c>
      <c r="G16704" s="84">
        <f>IF($E16704="","",IFERROR(VLOOKUP(TRIM(E16704&amp;""),'Référentiel Articles'!$A$2:$F$634,5,FALSE),""))</f>
      </c>
      <c r="H16704" s="85" t="str">
        <v/>
      </c>
      <c r="I16704" s="84">
        <f>IF($E16704="","",IFERROR(VLOOKUP(TRIM(E16704&amp;""),'Référentiel Articles'!$A$2:$F$634,6,FALSE),""))</f>
      </c>
      <c r="J16704" s="90">
        <f>IF(OR($E16704="",$H16704=""),"",$H16704*$I16704)</f>
      </c>
      <c r="K16704" s="87" t="str">
        <v/>
      </c>
    </row>
    <row r="16705">
      <c r="A16705" s="74" t="str">
        <v/>
      </c>
      <c r="B16705" s="74" t="str">
        <v/>
      </c>
      <c r="C16705" s="75">
        <f>IF($E16705="","",IFERROR(VLOOKUP(TRIM(E16705&amp;""),'Référentiel Articles'!$A$2:$F$634,2,FALSE),""))</f>
      </c>
      <c r="D16705" s="75">
        <f>IF($E16705="","",IFERROR(VLOOKUP(TRIM(E16705&amp;""),'Référentiel Articles'!$A$2:$F$634,3,FALSE),""))</f>
      </c>
      <c r="E16705" s="74" t="str">
        <v/>
      </c>
      <c r="F16705" s="75">
        <f>IF($E16705="","",IFERROR(VLOOKUP(TRIM(E16705&amp;""),'Référentiel Articles'!$A$2:$F$634,4,FALSE),""))</f>
      </c>
      <c r="G16705" s="76">
        <f>IF($E16705="","",IFERROR(VLOOKUP(TRIM(E16705&amp;""),'Référentiel Articles'!$A$2:$F$634,5,FALSE),""))</f>
      </c>
      <c r="H16705" s="77" t="str">
        <v/>
      </c>
      <c r="I16705" s="76">
        <f>IF($E16705="","",IFERROR(VLOOKUP(TRIM(E16705&amp;""),'Référentiel Articles'!$A$2:$F$634,6,FALSE),""))</f>
      </c>
      <c r="J16705" s="78">
        <f>IF(OR($E16705="",$H16705=""),"",$H16705*$I16705)</f>
      </c>
      <c r="K16705" s="79" t="str">
        <v/>
      </c>
    </row>
    <row r="16706">
      <c r="A16706" s="81" t="str">
        <v/>
      </c>
      <c r="B16706" s="81" t="str">
        <v/>
      </c>
      <c r="C16706" s="83">
        <f>IF($E16706="","",IFERROR(VLOOKUP(TRIM(E16706&amp;""),'Référentiel Articles'!$A$2:$F$634,2,FALSE),""))</f>
      </c>
      <c r="D16706" s="83">
        <f>IF($E16706="","",IFERROR(VLOOKUP(TRIM(E16706&amp;""),'Référentiel Articles'!$A$2:$F$634,3,FALSE),""))</f>
      </c>
      <c r="E16706" s="81" t="str">
        <v/>
      </c>
      <c r="F16706" s="83">
        <f>IF($E16706="","",IFERROR(VLOOKUP(TRIM(E16706&amp;""),'Référentiel Articles'!$A$2:$F$634,4,FALSE),""))</f>
      </c>
      <c r="G16706" s="84">
        <f>IF($E16706="","",IFERROR(VLOOKUP(TRIM(E16706&amp;""),'Référentiel Articles'!$A$2:$F$634,5,FALSE),""))</f>
      </c>
      <c r="H16706" s="85" t="str">
        <v/>
      </c>
      <c r="I16706" s="84">
        <f>IF($E16706="","",IFERROR(VLOOKUP(TRIM(E16706&amp;""),'Référentiel Articles'!$A$2:$F$634,6,FALSE),""))</f>
      </c>
      <c r="J16706" s="90">
        <f>IF(OR($E16706="",$H16706=""),"",$H16706*$I16706)</f>
      </c>
      <c r="K16706" s="87" t="str">
        <v/>
      </c>
    </row>
    <row r="16707">
      <c r="A16707" s="74" t="str">
        <v/>
      </c>
      <c r="B16707" s="74" t="str">
        <v/>
      </c>
      <c r="C16707" s="75">
        <f>IF($E16707="","",IFERROR(VLOOKUP(TRIM(E16707&amp;""),'Référentiel Articles'!$A$2:$F$634,2,FALSE),""))</f>
      </c>
      <c r="D16707" s="75">
        <f>IF($E16707="","",IFERROR(VLOOKUP(TRIM(E16707&amp;""),'Référentiel Articles'!$A$2:$F$634,3,FALSE),""))</f>
      </c>
      <c r="E16707" s="74" t="str">
        <v/>
      </c>
      <c r="F16707" s="75">
        <f>IF($E16707="","",IFERROR(VLOOKUP(TRIM(E16707&amp;""),'Référentiel Articles'!$A$2:$F$634,4,FALSE),""))</f>
      </c>
      <c r="G16707" s="76">
        <f>IF($E16707="","",IFERROR(VLOOKUP(TRIM(E16707&amp;""),'Référentiel Articles'!$A$2:$F$634,5,FALSE),""))</f>
      </c>
      <c r="H16707" s="77" t="str">
        <v/>
      </c>
      <c r="I16707" s="76">
        <f>IF($E16707="","",IFERROR(VLOOKUP(TRIM(E16707&amp;""),'Référentiel Articles'!$A$2:$F$634,6,FALSE),""))</f>
      </c>
      <c r="J16707" s="78">
        <f>IF(OR($E16707="",$H16707=""),"",$H16707*$I16707)</f>
      </c>
      <c r="K16707" s="79" t="str">
        <v/>
      </c>
    </row>
    <row r="16708">
      <c r="A16708" s="81" t="str">
        <v/>
      </c>
      <c r="B16708" s="81" t="str">
        <v/>
      </c>
      <c r="C16708" s="83">
        <f>IF($E16708="","",IFERROR(VLOOKUP(TRIM(E16708&amp;""),'Référentiel Articles'!$A$2:$F$634,2,FALSE),""))</f>
      </c>
      <c r="D16708" s="83">
        <f>IF($E16708="","",IFERROR(VLOOKUP(TRIM(E16708&amp;""),'Référentiel Articles'!$A$2:$F$634,3,FALSE),""))</f>
      </c>
      <c r="E16708" s="81" t="str">
        <v/>
      </c>
      <c r="F16708" s="83">
        <f>IF($E16708="","",IFERROR(VLOOKUP(TRIM(E16708&amp;""),'Référentiel Articles'!$A$2:$F$634,4,FALSE),""))</f>
      </c>
      <c r="G16708" s="84">
        <f>IF($E16708="","",IFERROR(VLOOKUP(TRIM(E16708&amp;""),'Référentiel Articles'!$A$2:$F$634,5,FALSE),""))</f>
      </c>
      <c r="H16708" s="85" t="str">
        <v/>
      </c>
      <c r="I16708" s="84">
        <f>IF($E16708="","",IFERROR(VLOOKUP(TRIM(E16708&amp;""),'Référentiel Articles'!$A$2:$F$634,6,FALSE),""))</f>
      </c>
      <c r="J16708" s="90">
        <f>IF(OR($E16708="",$H16708=""),"",$H16708*$I16708)</f>
      </c>
      <c r="K16708" s="87" t="str">
        <v/>
      </c>
    </row>
    <row r="16709">
      <c r="A16709" s="74" t="str">
        <v/>
      </c>
      <c r="B16709" s="74" t="str">
        <v/>
      </c>
      <c r="C16709" s="75">
        <f>IF($E16709="","",IFERROR(VLOOKUP(TRIM(E16709&amp;""),'Référentiel Articles'!$A$2:$F$634,2,FALSE),""))</f>
      </c>
      <c r="D16709" s="75">
        <f>IF($E16709="","",IFERROR(VLOOKUP(TRIM(E16709&amp;""),'Référentiel Articles'!$A$2:$F$634,3,FALSE),""))</f>
      </c>
      <c r="E16709" s="74" t="str">
        <v/>
      </c>
      <c r="F16709" s="75">
        <f>IF($E16709="","",IFERROR(VLOOKUP(TRIM(E16709&amp;""),'Référentiel Articles'!$A$2:$F$634,4,FALSE),""))</f>
      </c>
      <c r="G16709" s="76">
        <f>IF($E16709="","",IFERROR(VLOOKUP(TRIM(E16709&amp;""),'Référentiel Articles'!$A$2:$F$634,5,FALSE),""))</f>
      </c>
      <c r="H16709" s="77" t="str">
        <v/>
      </c>
      <c r="I16709" s="76">
        <f>IF($E16709="","",IFERROR(VLOOKUP(TRIM(E16709&amp;""),'Référentiel Articles'!$A$2:$F$634,6,FALSE),""))</f>
      </c>
      <c r="J16709" s="78">
        <f>IF(OR($E16709="",$H16709=""),"",$H16709*$I16709)</f>
      </c>
      <c r="K16709" s="79" t="str">
        <v/>
      </c>
    </row>
    <row r="16710">
      <c r="A16710" s="81" t="str">
        <v/>
      </c>
      <c r="B16710" s="81" t="str">
        <v/>
      </c>
      <c r="C16710" s="83">
        <f>IF($E16710="","",IFERROR(VLOOKUP(TRIM(E16710&amp;""),'Référentiel Articles'!$A$2:$F$634,2,FALSE),""))</f>
      </c>
      <c r="D16710" s="83">
        <f>IF($E16710="","",IFERROR(VLOOKUP(TRIM(E16710&amp;""),'Référentiel Articles'!$A$2:$F$634,3,FALSE),""))</f>
      </c>
      <c r="E16710" s="81" t="str">
        <v/>
      </c>
      <c r="F16710" s="83">
        <f>IF($E16710="","",IFERROR(VLOOKUP(TRIM(E16710&amp;""),'Référentiel Articles'!$A$2:$F$634,4,FALSE),""))</f>
      </c>
      <c r="G16710" s="84">
        <f>IF($E16710="","",IFERROR(VLOOKUP(TRIM(E16710&amp;""),'Référentiel Articles'!$A$2:$F$634,5,FALSE),""))</f>
      </c>
      <c r="H16710" s="85" t="str">
        <v/>
      </c>
      <c r="I16710" s="84">
        <f>IF($E16710="","",IFERROR(VLOOKUP(TRIM(E16710&amp;""),'Référentiel Articles'!$A$2:$F$634,6,FALSE),""))</f>
      </c>
      <c r="J16710" s="90">
        <f>IF(OR($E16710="",$H16710=""),"",$H16710*$I16710)</f>
      </c>
      <c r="K16710" s="87" t="str">
        <v/>
      </c>
    </row>
    <row r="16711">
      <c r="A16711" s="74" t="str">
        <v/>
      </c>
      <c r="B16711" s="74" t="str">
        <v/>
      </c>
      <c r="C16711" s="75">
        <f>IF($E16711="","",IFERROR(VLOOKUP(TRIM(E16711&amp;""),'Référentiel Articles'!$A$2:$F$634,2,FALSE),""))</f>
      </c>
      <c r="D16711" s="75">
        <f>IF($E16711="","",IFERROR(VLOOKUP(TRIM(E16711&amp;""),'Référentiel Articles'!$A$2:$F$634,3,FALSE),""))</f>
      </c>
      <c r="E16711" s="74" t="str">
        <v/>
      </c>
      <c r="F16711" s="75">
        <f>IF($E16711="","",IFERROR(VLOOKUP(TRIM(E16711&amp;""),'Référentiel Articles'!$A$2:$F$634,4,FALSE),""))</f>
      </c>
      <c r="G16711" s="76">
        <f>IF($E16711="","",IFERROR(VLOOKUP(TRIM(E16711&amp;""),'Référentiel Articles'!$A$2:$F$634,5,FALSE),""))</f>
      </c>
      <c r="H16711" s="77" t="str">
        <v/>
      </c>
      <c r="I16711" s="76">
        <f>IF($E16711="","",IFERROR(VLOOKUP(TRIM(E16711&amp;""),'Référentiel Articles'!$A$2:$F$634,6,FALSE),""))</f>
      </c>
      <c r="J16711" s="78">
        <f>IF(OR($E16711="",$H16711=""),"",$H16711*$I16711)</f>
      </c>
      <c r="K16711" s="79" t="str">
        <v/>
      </c>
    </row>
    <row r="16712">
      <c r="A16712" s="81" t="str">
        <v/>
      </c>
      <c r="B16712" s="81" t="str">
        <v/>
      </c>
      <c r="C16712" s="83">
        <f>IF($E16712="","",IFERROR(VLOOKUP(TRIM(E16712&amp;""),'Référentiel Articles'!$A$2:$F$634,2,FALSE),""))</f>
      </c>
      <c r="D16712" s="83">
        <f>IF($E16712="","",IFERROR(VLOOKUP(TRIM(E16712&amp;""),'Référentiel Articles'!$A$2:$F$634,3,FALSE),""))</f>
      </c>
      <c r="E16712" s="81" t="str">
        <v/>
      </c>
      <c r="F16712" s="83">
        <f>IF($E16712="","",IFERROR(VLOOKUP(TRIM(E16712&amp;""),'Référentiel Articles'!$A$2:$F$634,4,FALSE),""))</f>
      </c>
      <c r="G16712" s="84">
        <f>IF($E16712="","",IFERROR(VLOOKUP(TRIM(E16712&amp;""),'Référentiel Articles'!$A$2:$F$634,5,FALSE),""))</f>
      </c>
      <c r="H16712" s="85" t="str">
        <v/>
      </c>
      <c r="I16712" s="84">
        <f>IF($E16712="","",IFERROR(VLOOKUP(TRIM(E16712&amp;""),'Référentiel Articles'!$A$2:$F$634,6,FALSE),""))</f>
      </c>
      <c r="J16712" s="90">
        <f>IF(OR($E16712="",$H16712=""),"",$H16712*$I16712)</f>
      </c>
      <c r="K16712" s="87" t="str">
        <v/>
      </c>
    </row>
    <row r="16713">
      <c r="A16713" s="74" t="str">
        <v/>
      </c>
      <c r="B16713" s="74" t="str">
        <v/>
      </c>
      <c r="C16713" s="75">
        <f>IF($E16713="","",IFERROR(VLOOKUP(TRIM(E16713&amp;""),'Référentiel Articles'!$A$2:$F$634,2,FALSE),""))</f>
      </c>
      <c r="D16713" s="75">
        <f>IF($E16713="","",IFERROR(VLOOKUP(TRIM(E16713&amp;""),'Référentiel Articles'!$A$2:$F$634,3,FALSE),""))</f>
      </c>
      <c r="E16713" s="74" t="str">
        <v/>
      </c>
      <c r="F16713" s="75">
        <f>IF($E16713="","",IFERROR(VLOOKUP(TRIM(E16713&amp;""),'Référentiel Articles'!$A$2:$F$634,4,FALSE),""))</f>
      </c>
      <c r="G16713" s="76">
        <f>IF($E16713="","",IFERROR(VLOOKUP(TRIM(E16713&amp;""),'Référentiel Articles'!$A$2:$F$634,5,FALSE),""))</f>
      </c>
      <c r="H16713" s="77" t="str">
        <v/>
      </c>
      <c r="I16713" s="76">
        <f>IF($E16713="","",IFERROR(VLOOKUP(TRIM(E16713&amp;""),'Référentiel Articles'!$A$2:$F$634,6,FALSE),""))</f>
      </c>
      <c r="J16713" s="78">
        <f>IF(OR($E16713="",$H16713=""),"",$H16713*$I16713)</f>
      </c>
      <c r="K16713" s="79" t="str">
        <v/>
      </c>
    </row>
    <row r="16714">
      <c r="A16714" s="81" t="str">
        <v/>
      </c>
      <c r="B16714" s="81" t="str">
        <v/>
      </c>
      <c r="C16714" s="83">
        <f>IF($E16714="","",IFERROR(VLOOKUP(TRIM(E16714&amp;""),'Référentiel Articles'!$A$2:$F$634,2,FALSE),""))</f>
      </c>
      <c r="D16714" s="83">
        <f>IF($E16714="","",IFERROR(VLOOKUP(TRIM(E16714&amp;""),'Référentiel Articles'!$A$2:$F$634,3,FALSE),""))</f>
      </c>
      <c r="E16714" s="81" t="str">
        <v/>
      </c>
      <c r="F16714" s="83">
        <f>IF($E16714="","",IFERROR(VLOOKUP(TRIM(E16714&amp;""),'Référentiel Articles'!$A$2:$F$634,4,FALSE),""))</f>
      </c>
      <c r="G16714" s="84">
        <f>IF($E16714="","",IFERROR(VLOOKUP(TRIM(E16714&amp;""),'Référentiel Articles'!$A$2:$F$634,5,FALSE),""))</f>
      </c>
      <c r="H16714" s="85" t="str">
        <v/>
      </c>
      <c r="I16714" s="84">
        <f>IF($E16714="","",IFERROR(VLOOKUP(TRIM(E16714&amp;""),'Référentiel Articles'!$A$2:$F$634,6,FALSE),""))</f>
      </c>
      <c r="J16714" s="90">
        <f>IF(OR($E16714="",$H16714=""),"",$H16714*$I16714)</f>
      </c>
      <c r="K16714" s="87" t="str">
        <v/>
      </c>
    </row>
    <row r="16715">
      <c r="A16715" s="74" t="str">
        <v/>
      </c>
      <c r="B16715" s="74" t="str">
        <v/>
      </c>
      <c r="C16715" s="75">
        <f>IF($E16715="","",IFERROR(VLOOKUP(TRIM(E16715&amp;""),'Référentiel Articles'!$A$2:$F$634,2,FALSE),""))</f>
      </c>
      <c r="D16715" s="75">
        <f>IF($E16715="","",IFERROR(VLOOKUP(TRIM(E16715&amp;""),'Référentiel Articles'!$A$2:$F$634,3,FALSE),""))</f>
      </c>
      <c r="E16715" s="74" t="str">
        <v/>
      </c>
      <c r="F16715" s="75">
        <f>IF($E16715="","",IFERROR(VLOOKUP(TRIM(E16715&amp;""),'Référentiel Articles'!$A$2:$F$634,4,FALSE),""))</f>
      </c>
      <c r="G16715" s="76">
        <f>IF($E16715="","",IFERROR(VLOOKUP(TRIM(E16715&amp;""),'Référentiel Articles'!$A$2:$F$634,5,FALSE),""))</f>
      </c>
      <c r="H16715" s="77" t="str">
        <v/>
      </c>
      <c r="I16715" s="76">
        <f>IF($E16715="","",IFERROR(VLOOKUP(TRIM(E16715&amp;""),'Référentiel Articles'!$A$2:$F$634,6,FALSE),""))</f>
      </c>
      <c r="J16715" s="78">
        <f>IF(OR($E16715="",$H16715=""),"",$H16715*$I16715)</f>
      </c>
      <c r="K16715" s="79" t="str">
        <v/>
      </c>
    </row>
    <row r="16716">
      <c r="A16716" s="81" t="str">
        <v/>
      </c>
      <c r="B16716" s="81" t="str">
        <v/>
      </c>
      <c r="C16716" s="83">
        <f>IF($E16716="","",IFERROR(VLOOKUP(TRIM(E16716&amp;""),'Référentiel Articles'!$A$2:$F$634,2,FALSE),""))</f>
      </c>
      <c r="D16716" s="83">
        <f>IF($E16716="","",IFERROR(VLOOKUP(TRIM(E16716&amp;""),'Référentiel Articles'!$A$2:$F$634,3,FALSE),""))</f>
      </c>
      <c r="E16716" s="81" t="str">
        <v/>
      </c>
      <c r="F16716" s="83">
        <f>IF($E16716="","",IFERROR(VLOOKUP(TRIM(E16716&amp;""),'Référentiel Articles'!$A$2:$F$634,4,FALSE),""))</f>
      </c>
      <c r="G16716" s="84">
        <f>IF($E16716="","",IFERROR(VLOOKUP(TRIM(E16716&amp;""),'Référentiel Articles'!$A$2:$F$634,5,FALSE),""))</f>
      </c>
      <c r="H16716" s="85" t="str">
        <v/>
      </c>
      <c r="I16716" s="84">
        <f>IF($E16716="","",IFERROR(VLOOKUP(TRIM(E16716&amp;""),'Référentiel Articles'!$A$2:$F$634,6,FALSE),""))</f>
      </c>
      <c r="J16716" s="90">
        <f>IF(OR($E16716="",$H16716=""),"",$H16716*$I16716)</f>
      </c>
      <c r="K16716" s="87" t="str">
        <v/>
      </c>
    </row>
    <row r="16717">
      <c r="A16717" s="74" t="str">
        <v/>
      </c>
      <c r="B16717" s="74" t="str">
        <v/>
      </c>
      <c r="C16717" s="75">
        <f>IF($E16717="","",IFERROR(VLOOKUP(TRIM(E16717&amp;""),'Référentiel Articles'!$A$2:$F$634,2,FALSE),""))</f>
      </c>
      <c r="D16717" s="75">
        <f>IF($E16717="","",IFERROR(VLOOKUP(TRIM(E16717&amp;""),'Référentiel Articles'!$A$2:$F$634,3,FALSE),""))</f>
      </c>
      <c r="E16717" s="74" t="str">
        <v/>
      </c>
      <c r="F16717" s="75">
        <f>IF($E16717="","",IFERROR(VLOOKUP(TRIM(E16717&amp;""),'Référentiel Articles'!$A$2:$F$634,4,FALSE),""))</f>
      </c>
      <c r="G16717" s="76">
        <f>IF($E16717="","",IFERROR(VLOOKUP(TRIM(E16717&amp;""),'Référentiel Articles'!$A$2:$F$634,5,FALSE),""))</f>
      </c>
      <c r="H16717" s="77" t="str">
        <v/>
      </c>
      <c r="I16717" s="76">
        <f>IF($E16717="","",IFERROR(VLOOKUP(TRIM(E16717&amp;""),'Référentiel Articles'!$A$2:$F$634,6,FALSE),""))</f>
      </c>
      <c r="J16717" s="78">
        <f>IF(OR($E16717="",$H16717=""),"",$H16717*$I16717)</f>
      </c>
      <c r="K16717" s="79" t="str">
        <v/>
      </c>
    </row>
    <row r="16718">
      <c r="A16718" s="81" t="str">
        <v/>
      </c>
      <c r="B16718" s="81" t="str">
        <v/>
      </c>
      <c r="C16718" s="83">
        <f>IF($E16718="","",IFERROR(VLOOKUP(TRIM(E16718&amp;""),'Référentiel Articles'!$A$2:$F$634,2,FALSE),""))</f>
      </c>
      <c r="D16718" s="83">
        <f>IF($E16718="","",IFERROR(VLOOKUP(TRIM(E16718&amp;""),'Référentiel Articles'!$A$2:$F$634,3,FALSE),""))</f>
      </c>
      <c r="E16718" s="81" t="str">
        <v/>
      </c>
      <c r="F16718" s="83">
        <f>IF($E16718="","",IFERROR(VLOOKUP(TRIM(E16718&amp;""),'Référentiel Articles'!$A$2:$F$634,4,FALSE),""))</f>
      </c>
      <c r="G16718" s="84">
        <f>IF($E16718="","",IFERROR(VLOOKUP(TRIM(E16718&amp;""),'Référentiel Articles'!$A$2:$F$634,5,FALSE),""))</f>
      </c>
      <c r="H16718" s="85" t="str">
        <v/>
      </c>
      <c r="I16718" s="84">
        <f>IF($E16718="","",IFERROR(VLOOKUP(TRIM(E16718&amp;""),'Référentiel Articles'!$A$2:$F$634,6,FALSE),""))</f>
      </c>
      <c r="J16718" s="90">
        <f>IF(OR($E16718="",$H16718=""),"",$H16718*$I16718)</f>
      </c>
      <c r="K16718" s="87" t="str">
        <v/>
      </c>
    </row>
    <row r="16719">
      <c r="A16719" s="74" t="str">
        <v/>
      </c>
      <c r="B16719" s="74" t="str">
        <v/>
      </c>
      <c r="C16719" s="75">
        <f>IF($E16719="","",IFERROR(VLOOKUP(TRIM(E16719&amp;""),'Référentiel Articles'!$A$2:$F$634,2,FALSE),""))</f>
      </c>
      <c r="D16719" s="75">
        <f>IF($E16719="","",IFERROR(VLOOKUP(TRIM(E16719&amp;""),'Référentiel Articles'!$A$2:$F$634,3,FALSE),""))</f>
      </c>
      <c r="E16719" s="74" t="str">
        <v/>
      </c>
      <c r="F16719" s="75">
        <f>IF($E16719="","",IFERROR(VLOOKUP(TRIM(E16719&amp;""),'Référentiel Articles'!$A$2:$F$634,4,FALSE),""))</f>
      </c>
      <c r="G16719" s="76">
        <f>IF($E16719="","",IFERROR(VLOOKUP(TRIM(E16719&amp;""),'Référentiel Articles'!$A$2:$F$634,5,FALSE),""))</f>
      </c>
      <c r="H16719" s="77" t="str">
        <v/>
      </c>
      <c r="I16719" s="76">
        <f>IF($E16719="","",IFERROR(VLOOKUP(TRIM(E16719&amp;""),'Référentiel Articles'!$A$2:$F$634,6,FALSE),""))</f>
      </c>
      <c r="J16719" s="78">
        <f>IF(OR($E16719="",$H16719=""),"",$H16719*$I16719)</f>
      </c>
      <c r="K16719" s="79" t="str">
        <v/>
      </c>
    </row>
    <row r="16720">
      <c r="A16720" s="81" t="str">
        <v/>
      </c>
      <c r="B16720" s="81" t="str">
        <v/>
      </c>
      <c r="C16720" s="83">
        <f>IF($E16720="","",IFERROR(VLOOKUP(TRIM(E16720&amp;""),'Référentiel Articles'!$A$2:$F$634,2,FALSE),""))</f>
      </c>
      <c r="D16720" s="83">
        <f>IF($E16720="","",IFERROR(VLOOKUP(TRIM(E16720&amp;""),'Référentiel Articles'!$A$2:$F$634,3,FALSE),""))</f>
      </c>
      <c r="E16720" s="81" t="str">
        <v/>
      </c>
      <c r="F16720" s="83">
        <f>IF($E16720="","",IFERROR(VLOOKUP(TRIM(E16720&amp;""),'Référentiel Articles'!$A$2:$F$634,4,FALSE),""))</f>
      </c>
      <c r="G16720" s="84">
        <f>IF($E16720="","",IFERROR(VLOOKUP(TRIM(E16720&amp;""),'Référentiel Articles'!$A$2:$F$634,5,FALSE),""))</f>
      </c>
      <c r="H16720" s="85" t="str">
        <v/>
      </c>
      <c r="I16720" s="84">
        <f>IF($E16720="","",IFERROR(VLOOKUP(TRIM(E16720&amp;""),'Référentiel Articles'!$A$2:$F$634,6,FALSE),""))</f>
      </c>
      <c r="J16720" s="90">
        <f>IF(OR($E16720="",$H16720=""),"",$H16720*$I16720)</f>
      </c>
      <c r="K16720" s="87" t="str">
        <v/>
      </c>
    </row>
    <row r="16721">
      <c r="A16721" s="74" t="str">
        <v/>
      </c>
      <c r="B16721" s="74" t="str">
        <v/>
      </c>
      <c r="C16721" s="75">
        <f>IF($E16721="","",IFERROR(VLOOKUP(TRIM(E16721&amp;""),'Référentiel Articles'!$A$2:$F$634,2,FALSE),""))</f>
      </c>
      <c r="D16721" s="75">
        <f>IF($E16721="","",IFERROR(VLOOKUP(TRIM(E16721&amp;""),'Référentiel Articles'!$A$2:$F$634,3,FALSE),""))</f>
      </c>
      <c r="E16721" s="74" t="str">
        <v/>
      </c>
      <c r="F16721" s="75">
        <f>IF($E16721="","",IFERROR(VLOOKUP(TRIM(E16721&amp;""),'Référentiel Articles'!$A$2:$F$634,4,FALSE),""))</f>
      </c>
      <c r="G16721" s="76">
        <f>IF($E16721="","",IFERROR(VLOOKUP(TRIM(E16721&amp;""),'Référentiel Articles'!$A$2:$F$634,5,FALSE),""))</f>
      </c>
      <c r="H16721" s="77" t="str">
        <v/>
      </c>
      <c r="I16721" s="76">
        <f>IF($E16721="","",IFERROR(VLOOKUP(TRIM(E16721&amp;""),'Référentiel Articles'!$A$2:$F$634,6,FALSE),""))</f>
      </c>
      <c r="J16721" s="78">
        <f>IF(OR($E16721="",$H16721=""),"",$H16721*$I16721)</f>
      </c>
      <c r="K16721" s="79" t="str">
        <v/>
      </c>
    </row>
    <row r="16722">
      <c r="A16722" s="81" t="str">
        <v/>
      </c>
      <c r="B16722" s="81" t="str">
        <v/>
      </c>
      <c r="C16722" s="83">
        <f>IF($E16722="","",IFERROR(VLOOKUP(TRIM(E16722&amp;""),'Référentiel Articles'!$A$2:$F$634,2,FALSE),""))</f>
      </c>
      <c r="D16722" s="83">
        <f>IF($E16722="","",IFERROR(VLOOKUP(TRIM(E16722&amp;""),'Référentiel Articles'!$A$2:$F$634,3,FALSE),""))</f>
      </c>
      <c r="E16722" s="81" t="str">
        <v/>
      </c>
      <c r="F16722" s="83">
        <f>IF($E16722="","",IFERROR(VLOOKUP(TRIM(E16722&amp;""),'Référentiel Articles'!$A$2:$F$634,4,FALSE),""))</f>
      </c>
      <c r="G16722" s="84">
        <f>IF($E16722="","",IFERROR(VLOOKUP(TRIM(E16722&amp;""),'Référentiel Articles'!$A$2:$F$634,5,FALSE),""))</f>
      </c>
      <c r="H16722" s="85" t="str">
        <v/>
      </c>
      <c r="I16722" s="84">
        <f>IF($E16722="","",IFERROR(VLOOKUP(TRIM(E16722&amp;""),'Référentiel Articles'!$A$2:$F$634,6,FALSE),""))</f>
      </c>
      <c r="J16722" s="90">
        <f>IF(OR($E16722="",$H16722=""),"",$H16722*$I16722)</f>
      </c>
      <c r="K16722" s="87" t="str">
        <v/>
      </c>
    </row>
    <row r="16723">
      <c r="A16723" s="74" t="str">
        <v/>
      </c>
      <c r="B16723" s="74" t="str">
        <v/>
      </c>
      <c r="C16723" s="75">
        <f>IF($E16723="","",IFERROR(VLOOKUP(TRIM(E16723&amp;""),'Référentiel Articles'!$A$2:$F$634,2,FALSE),""))</f>
      </c>
      <c r="D16723" s="75">
        <f>IF($E16723="","",IFERROR(VLOOKUP(TRIM(E16723&amp;""),'Référentiel Articles'!$A$2:$F$634,3,FALSE),""))</f>
      </c>
      <c r="E16723" s="74" t="str">
        <v/>
      </c>
      <c r="F16723" s="75">
        <f>IF($E16723="","",IFERROR(VLOOKUP(TRIM(E16723&amp;""),'Référentiel Articles'!$A$2:$F$634,4,FALSE),""))</f>
      </c>
      <c r="G16723" s="76">
        <f>IF($E16723="","",IFERROR(VLOOKUP(TRIM(E16723&amp;""),'Référentiel Articles'!$A$2:$F$634,5,FALSE),""))</f>
      </c>
      <c r="H16723" s="77" t="str">
        <v/>
      </c>
      <c r="I16723" s="76">
        <f>IF($E16723="","",IFERROR(VLOOKUP(TRIM(E16723&amp;""),'Référentiel Articles'!$A$2:$F$634,6,FALSE),""))</f>
      </c>
      <c r="J16723" s="78">
        <f>IF(OR($E16723="",$H16723=""),"",$H16723*$I16723)</f>
      </c>
      <c r="K16723" s="79" t="str">
        <v/>
      </c>
    </row>
    <row r="16724">
      <c r="A16724" s="81" t="str">
        <v/>
      </c>
      <c r="B16724" s="81" t="str">
        <v/>
      </c>
      <c r="C16724" s="83">
        <f>IF($E16724="","",IFERROR(VLOOKUP(TRIM(E16724&amp;""),'Référentiel Articles'!$A$2:$F$634,2,FALSE),""))</f>
      </c>
      <c r="D16724" s="83">
        <f>IF($E16724="","",IFERROR(VLOOKUP(TRIM(E16724&amp;""),'Référentiel Articles'!$A$2:$F$634,3,FALSE),""))</f>
      </c>
      <c r="E16724" s="81" t="str">
        <v/>
      </c>
      <c r="F16724" s="83">
        <f>IF($E16724="","",IFERROR(VLOOKUP(TRIM(E16724&amp;""),'Référentiel Articles'!$A$2:$F$634,4,FALSE),""))</f>
      </c>
      <c r="G16724" s="84">
        <f>IF($E16724="","",IFERROR(VLOOKUP(TRIM(E16724&amp;""),'Référentiel Articles'!$A$2:$F$634,5,FALSE),""))</f>
      </c>
      <c r="H16724" s="85" t="str">
        <v/>
      </c>
      <c r="I16724" s="84">
        <f>IF($E16724="","",IFERROR(VLOOKUP(TRIM(E16724&amp;""),'Référentiel Articles'!$A$2:$F$634,6,FALSE),""))</f>
      </c>
      <c r="J16724" s="90">
        <f>IF(OR($E16724="",$H16724=""),"",$H16724*$I16724)</f>
      </c>
      <c r="K16724" s="87" t="str">
        <v/>
      </c>
    </row>
    <row r="16725">
      <c r="A16725" s="74" t="str">
        <v/>
      </c>
      <c r="B16725" s="74" t="str">
        <v/>
      </c>
      <c r="C16725" s="75">
        <f>IF($E16725="","",IFERROR(VLOOKUP(TRIM(E16725&amp;""),'Référentiel Articles'!$A$2:$F$634,2,FALSE),""))</f>
      </c>
      <c r="D16725" s="75">
        <f>IF($E16725="","",IFERROR(VLOOKUP(TRIM(E16725&amp;""),'Référentiel Articles'!$A$2:$F$634,3,FALSE),""))</f>
      </c>
      <c r="E16725" s="74" t="str">
        <v/>
      </c>
      <c r="F16725" s="75">
        <f>IF($E16725="","",IFERROR(VLOOKUP(TRIM(E16725&amp;""),'Référentiel Articles'!$A$2:$F$634,4,FALSE),""))</f>
      </c>
      <c r="G16725" s="76">
        <f>IF($E16725="","",IFERROR(VLOOKUP(TRIM(E16725&amp;""),'Référentiel Articles'!$A$2:$F$634,5,FALSE),""))</f>
      </c>
      <c r="H16725" s="77" t="str">
        <v/>
      </c>
      <c r="I16725" s="76">
        <f>IF($E16725="","",IFERROR(VLOOKUP(TRIM(E16725&amp;""),'Référentiel Articles'!$A$2:$F$634,6,FALSE),""))</f>
      </c>
      <c r="J16725" s="78">
        <f>IF(OR($E16725="",$H16725=""),"",$H16725*$I16725)</f>
      </c>
      <c r="K16725" s="79" t="str">
        <v/>
      </c>
    </row>
    <row r="16726">
      <c r="A16726" s="81" t="str">
        <v/>
      </c>
      <c r="B16726" s="81" t="str">
        <v/>
      </c>
      <c r="C16726" s="83">
        <f>IF($E16726="","",IFERROR(VLOOKUP(TRIM(E16726&amp;""),'Référentiel Articles'!$A$2:$F$634,2,FALSE),""))</f>
      </c>
      <c r="D16726" s="83">
        <f>IF($E16726="","",IFERROR(VLOOKUP(TRIM(E16726&amp;""),'Référentiel Articles'!$A$2:$F$634,3,FALSE),""))</f>
      </c>
      <c r="E16726" s="81" t="str">
        <v/>
      </c>
      <c r="F16726" s="83">
        <f>IF($E16726="","",IFERROR(VLOOKUP(TRIM(E16726&amp;""),'Référentiel Articles'!$A$2:$F$634,4,FALSE),""))</f>
      </c>
      <c r="G16726" s="84">
        <f>IF($E16726="","",IFERROR(VLOOKUP(TRIM(E16726&amp;""),'Référentiel Articles'!$A$2:$F$634,5,FALSE),""))</f>
      </c>
      <c r="H16726" s="85" t="str">
        <v/>
      </c>
      <c r="I16726" s="84">
        <f>IF($E16726="","",IFERROR(VLOOKUP(TRIM(E16726&amp;""),'Référentiel Articles'!$A$2:$F$634,6,FALSE),""))</f>
      </c>
      <c r="J16726" s="90">
        <f>IF(OR($E16726="",$H16726=""),"",$H16726*$I16726)</f>
      </c>
      <c r="K16726" s="87" t="str">
        <v/>
      </c>
    </row>
    <row r="16727">
      <c r="A16727" s="74" t="str">
        <v/>
      </c>
      <c r="B16727" s="74" t="str">
        <v/>
      </c>
      <c r="C16727" s="75">
        <f>IF($E16727="","",IFERROR(VLOOKUP(TRIM(E16727&amp;""),'Référentiel Articles'!$A$2:$F$634,2,FALSE),""))</f>
      </c>
      <c r="D16727" s="75">
        <f>IF($E16727="","",IFERROR(VLOOKUP(TRIM(E16727&amp;""),'Référentiel Articles'!$A$2:$F$634,3,FALSE),""))</f>
      </c>
      <c r="E16727" s="74" t="str">
        <v/>
      </c>
      <c r="F16727" s="75">
        <f>IF($E16727="","",IFERROR(VLOOKUP(TRIM(E16727&amp;""),'Référentiel Articles'!$A$2:$F$634,4,FALSE),""))</f>
      </c>
      <c r="G16727" s="76">
        <f>IF($E16727="","",IFERROR(VLOOKUP(TRIM(E16727&amp;""),'Référentiel Articles'!$A$2:$F$634,5,FALSE),""))</f>
      </c>
      <c r="H16727" s="77" t="str">
        <v/>
      </c>
      <c r="I16727" s="76">
        <f>IF($E16727="","",IFERROR(VLOOKUP(TRIM(E16727&amp;""),'Référentiel Articles'!$A$2:$F$634,6,FALSE),""))</f>
      </c>
      <c r="J16727" s="78">
        <f>IF(OR($E16727="",$H16727=""),"",$H16727*$I16727)</f>
      </c>
      <c r="K16727" s="79" t="str">
        <v/>
      </c>
    </row>
    <row r="16728">
      <c r="A16728" s="81" t="str">
        <v/>
      </c>
      <c r="B16728" s="81" t="str">
        <v/>
      </c>
      <c r="C16728" s="83">
        <f>IF($E16728="","",IFERROR(VLOOKUP(TRIM(E16728&amp;""),'Référentiel Articles'!$A$2:$F$634,2,FALSE),""))</f>
      </c>
      <c r="D16728" s="83">
        <f>IF($E16728="","",IFERROR(VLOOKUP(TRIM(E16728&amp;""),'Référentiel Articles'!$A$2:$F$634,3,FALSE),""))</f>
      </c>
      <c r="E16728" s="81" t="str">
        <v/>
      </c>
      <c r="F16728" s="83">
        <f>IF($E16728="","",IFERROR(VLOOKUP(TRIM(E16728&amp;""),'Référentiel Articles'!$A$2:$F$634,4,FALSE),""))</f>
      </c>
      <c r="G16728" s="84">
        <f>IF($E16728="","",IFERROR(VLOOKUP(TRIM(E16728&amp;""),'Référentiel Articles'!$A$2:$F$634,5,FALSE),""))</f>
      </c>
      <c r="H16728" s="85" t="str">
        <v/>
      </c>
      <c r="I16728" s="84">
        <f>IF($E16728="","",IFERROR(VLOOKUP(TRIM(E16728&amp;""),'Référentiel Articles'!$A$2:$F$634,6,FALSE),""))</f>
      </c>
      <c r="J16728" s="90">
        <f>IF(OR($E16728="",$H16728=""),"",$H16728*$I16728)</f>
      </c>
      <c r="K16728" s="87" t="str">
        <v/>
      </c>
    </row>
    <row r="16729">
      <c r="A16729" s="74" t="str">
        <v/>
      </c>
      <c r="B16729" s="74" t="str">
        <v/>
      </c>
      <c r="C16729" s="75">
        <f>IF($E16729="","",IFERROR(VLOOKUP(TRIM(E16729&amp;""),'Référentiel Articles'!$A$2:$F$634,2,FALSE),""))</f>
      </c>
      <c r="D16729" s="75">
        <f>IF($E16729="","",IFERROR(VLOOKUP(TRIM(E16729&amp;""),'Référentiel Articles'!$A$2:$F$634,3,FALSE),""))</f>
      </c>
      <c r="E16729" s="74" t="str">
        <v/>
      </c>
      <c r="F16729" s="75">
        <f>IF($E16729="","",IFERROR(VLOOKUP(TRIM(E16729&amp;""),'Référentiel Articles'!$A$2:$F$634,4,FALSE),""))</f>
      </c>
      <c r="G16729" s="76">
        <f>IF($E16729="","",IFERROR(VLOOKUP(TRIM(E16729&amp;""),'Référentiel Articles'!$A$2:$F$634,5,FALSE),""))</f>
      </c>
      <c r="H16729" s="77" t="str">
        <v/>
      </c>
      <c r="I16729" s="76">
        <f>IF($E16729="","",IFERROR(VLOOKUP(TRIM(E16729&amp;""),'Référentiel Articles'!$A$2:$F$634,6,FALSE),""))</f>
      </c>
      <c r="J16729" s="78">
        <f>IF(OR($E16729="",$H16729=""),"",$H16729*$I16729)</f>
      </c>
      <c r="K16729" s="79" t="str">
        <v/>
      </c>
    </row>
    <row r="16730">
      <c r="A16730" s="81" t="str">
        <v/>
      </c>
      <c r="B16730" s="81" t="str">
        <v/>
      </c>
      <c r="C16730" s="83">
        <f>IF($E16730="","",IFERROR(VLOOKUP(TRIM(E16730&amp;""),'Référentiel Articles'!$A$2:$F$634,2,FALSE),""))</f>
      </c>
      <c r="D16730" s="83">
        <f>IF($E16730="","",IFERROR(VLOOKUP(TRIM(E16730&amp;""),'Référentiel Articles'!$A$2:$F$634,3,FALSE),""))</f>
      </c>
      <c r="E16730" s="81" t="str">
        <v/>
      </c>
      <c r="F16730" s="83">
        <f>IF($E16730="","",IFERROR(VLOOKUP(TRIM(E16730&amp;""),'Référentiel Articles'!$A$2:$F$634,4,FALSE),""))</f>
      </c>
      <c r="G16730" s="84">
        <f>IF($E16730="","",IFERROR(VLOOKUP(TRIM(E16730&amp;""),'Référentiel Articles'!$A$2:$F$634,5,FALSE),""))</f>
      </c>
      <c r="H16730" s="85" t="str">
        <v/>
      </c>
      <c r="I16730" s="84">
        <f>IF($E16730="","",IFERROR(VLOOKUP(TRIM(E16730&amp;""),'Référentiel Articles'!$A$2:$F$634,6,FALSE),""))</f>
      </c>
      <c r="J16730" s="90">
        <f>IF(OR($E16730="",$H16730=""),"",$H16730*$I16730)</f>
      </c>
      <c r="K16730" s="87" t="str">
        <v/>
      </c>
    </row>
    <row r="16731">
      <c r="A16731" s="74" t="str">
        <v/>
      </c>
      <c r="B16731" s="74" t="str">
        <v/>
      </c>
      <c r="C16731" s="75">
        <f>IF($E16731="","",IFERROR(VLOOKUP(TRIM(E16731&amp;""),'Référentiel Articles'!$A$2:$F$634,2,FALSE),""))</f>
      </c>
      <c r="D16731" s="75">
        <f>IF($E16731="","",IFERROR(VLOOKUP(TRIM(E16731&amp;""),'Référentiel Articles'!$A$2:$F$634,3,FALSE),""))</f>
      </c>
      <c r="E16731" s="74" t="str">
        <v/>
      </c>
      <c r="F16731" s="75">
        <f>IF($E16731="","",IFERROR(VLOOKUP(TRIM(E16731&amp;""),'Référentiel Articles'!$A$2:$F$634,4,FALSE),""))</f>
      </c>
      <c r="G16731" s="76">
        <f>IF($E16731="","",IFERROR(VLOOKUP(TRIM(E16731&amp;""),'Référentiel Articles'!$A$2:$F$634,5,FALSE),""))</f>
      </c>
      <c r="H16731" s="77" t="str">
        <v/>
      </c>
      <c r="I16731" s="76">
        <f>IF($E16731="","",IFERROR(VLOOKUP(TRIM(E16731&amp;""),'Référentiel Articles'!$A$2:$F$634,6,FALSE),""))</f>
      </c>
      <c r="J16731" s="78">
        <f>IF(OR($E16731="",$H16731=""),"",$H16731*$I16731)</f>
      </c>
      <c r="K16731" s="79" t="str">
        <v/>
      </c>
    </row>
    <row r="16732">
      <c r="A16732" s="81" t="str">
        <v/>
      </c>
      <c r="B16732" s="81" t="str">
        <v/>
      </c>
      <c r="C16732" s="83">
        <f>IF($E16732="","",IFERROR(VLOOKUP(TRIM(E16732&amp;""),'Référentiel Articles'!$A$2:$F$634,2,FALSE),""))</f>
      </c>
      <c r="D16732" s="83">
        <f>IF($E16732="","",IFERROR(VLOOKUP(TRIM(E16732&amp;""),'Référentiel Articles'!$A$2:$F$634,3,FALSE),""))</f>
      </c>
      <c r="E16732" s="81" t="str">
        <v/>
      </c>
      <c r="F16732" s="83">
        <f>IF($E16732="","",IFERROR(VLOOKUP(TRIM(E16732&amp;""),'Référentiel Articles'!$A$2:$F$634,4,FALSE),""))</f>
      </c>
      <c r="G16732" s="84">
        <f>IF($E16732="","",IFERROR(VLOOKUP(TRIM(E16732&amp;""),'Référentiel Articles'!$A$2:$F$634,5,FALSE),""))</f>
      </c>
      <c r="H16732" s="85" t="str">
        <v/>
      </c>
      <c r="I16732" s="84">
        <f>IF($E16732="","",IFERROR(VLOOKUP(TRIM(E16732&amp;""),'Référentiel Articles'!$A$2:$F$634,6,FALSE),""))</f>
      </c>
      <c r="J16732" s="90">
        <f>IF(OR($E16732="",$H16732=""),"",$H16732*$I16732)</f>
      </c>
      <c r="K16732" s="87" t="str">
        <v/>
      </c>
    </row>
    <row r="16733">
      <c r="A16733" s="74" t="str">
        <v/>
      </c>
      <c r="B16733" s="74" t="str">
        <v/>
      </c>
      <c r="C16733" s="75">
        <f>IF($E16733="","",IFERROR(VLOOKUP(TRIM(E16733&amp;""),'Référentiel Articles'!$A$2:$F$634,2,FALSE),""))</f>
      </c>
      <c r="D16733" s="75">
        <f>IF($E16733="","",IFERROR(VLOOKUP(TRIM(E16733&amp;""),'Référentiel Articles'!$A$2:$F$634,3,FALSE),""))</f>
      </c>
      <c r="E16733" s="74" t="str">
        <v/>
      </c>
      <c r="F16733" s="75">
        <f>IF($E16733="","",IFERROR(VLOOKUP(TRIM(E16733&amp;""),'Référentiel Articles'!$A$2:$F$634,4,FALSE),""))</f>
      </c>
      <c r="G16733" s="76">
        <f>IF($E16733="","",IFERROR(VLOOKUP(TRIM(E16733&amp;""),'Référentiel Articles'!$A$2:$F$634,5,FALSE),""))</f>
      </c>
      <c r="H16733" s="77" t="str">
        <v/>
      </c>
      <c r="I16733" s="76">
        <f>IF($E16733="","",IFERROR(VLOOKUP(TRIM(E16733&amp;""),'Référentiel Articles'!$A$2:$F$634,6,FALSE),""))</f>
      </c>
      <c r="J16733" s="78">
        <f>IF(OR($E16733="",$H16733=""),"",$H16733*$I16733)</f>
      </c>
      <c r="K16733" s="79" t="str">
        <v/>
      </c>
    </row>
    <row r="16734">
      <c r="A16734" s="81" t="str">
        <v/>
      </c>
      <c r="B16734" s="81" t="str">
        <v/>
      </c>
      <c r="C16734" s="83">
        <f>IF($E16734="","",IFERROR(VLOOKUP(TRIM(E16734&amp;""),'Référentiel Articles'!$A$2:$F$634,2,FALSE),""))</f>
      </c>
      <c r="D16734" s="83">
        <f>IF($E16734="","",IFERROR(VLOOKUP(TRIM(E16734&amp;""),'Référentiel Articles'!$A$2:$F$634,3,FALSE),""))</f>
      </c>
      <c r="E16734" s="81" t="str">
        <v/>
      </c>
      <c r="F16734" s="83">
        <f>IF($E16734="","",IFERROR(VLOOKUP(TRIM(E16734&amp;""),'Référentiel Articles'!$A$2:$F$634,4,FALSE),""))</f>
      </c>
      <c r="G16734" s="84">
        <f>IF($E16734="","",IFERROR(VLOOKUP(TRIM(E16734&amp;""),'Référentiel Articles'!$A$2:$F$634,5,FALSE),""))</f>
      </c>
      <c r="H16734" s="85" t="str">
        <v/>
      </c>
      <c r="I16734" s="84">
        <f>IF($E16734="","",IFERROR(VLOOKUP(TRIM(E16734&amp;""),'Référentiel Articles'!$A$2:$F$634,6,FALSE),""))</f>
      </c>
      <c r="J16734" s="90">
        <f>IF(OR($E16734="",$H16734=""),"",$H16734*$I16734)</f>
      </c>
      <c r="K16734" s="87" t="str">
        <v/>
      </c>
    </row>
    <row r="16735">
      <c r="A16735" s="74" t="str">
        <v/>
      </c>
      <c r="B16735" s="74" t="str">
        <v/>
      </c>
      <c r="C16735" s="75">
        <f>IF($E16735="","",IFERROR(VLOOKUP(TRIM(E16735&amp;""),'Référentiel Articles'!$A$2:$F$634,2,FALSE),""))</f>
      </c>
      <c r="D16735" s="75">
        <f>IF($E16735="","",IFERROR(VLOOKUP(TRIM(E16735&amp;""),'Référentiel Articles'!$A$2:$F$634,3,FALSE),""))</f>
      </c>
      <c r="E16735" s="74" t="str">
        <v/>
      </c>
      <c r="F16735" s="75">
        <f>IF($E16735="","",IFERROR(VLOOKUP(TRIM(E16735&amp;""),'Référentiel Articles'!$A$2:$F$634,4,FALSE),""))</f>
      </c>
      <c r="G16735" s="76">
        <f>IF($E16735="","",IFERROR(VLOOKUP(TRIM(E16735&amp;""),'Référentiel Articles'!$A$2:$F$634,5,FALSE),""))</f>
      </c>
      <c r="H16735" s="77" t="str">
        <v/>
      </c>
      <c r="I16735" s="76">
        <f>IF($E16735="","",IFERROR(VLOOKUP(TRIM(E16735&amp;""),'Référentiel Articles'!$A$2:$F$634,6,FALSE),""))</f>
      </c>
      <c r="J16735" s="78">
        <f>IF(OR($E16735="",$H16735=""),"",$H16735*$I16735)</f>
      </c>
      <c r="K16735" s="79" t="str">
        <v/>
      </c>
    </row>
    <row r="16736">
      <c r="A16736" s="81" t="str">
        <v/>
      </c>
      <c r="B16736" s="81" t="str">
        <v/>
      </c>
      <c r="C16736" s="83">
        <f>IF($E16736="","",IFERROR(VLOOKUP(TRIM(E16736&amp;""),'Référentiel Articles'!$A$2:$F$634,2,FALSE),""))</f>
      </c>
      <c r="D16736" s="83">
        <f>IF($E16736="","",IFERROR(VLOOKUP(TRIM(E16736&amp;""),'Référentiel Articles'!$A$2:$F$634,3,FALSE),""))</f>
      </c>
      <c r="E16736" s="81" t="str">
        <v/>
      </c>
      <c r="F16736" s="83">
        <f>IF($E16736="","",IFERROR(VLOOKUP(TRIM(E16736&amp;""),'Référentiel Articles'!$A$2:$F$634,4,FALSE),""))</f>
      </c>
      <c r="G16736" s="84">
        <f>IF($E16736="","",IFERROR(VLOOKUP(TRIM(E16736&amp;""),'Référentiel Articles'!$A$2:$F$634,5,FALSE),""))</f>
      </c>
      <c r="H16736" s="85" t="str">
        <v/>
      </c>
      <c r="I16736" s="84">
        <f>IF($E16736="","",IFERROR(VLOOKUP(TRIM(E16736&amp;""),'Référentiel Articles'!$A$2:$F$634,6,FALSE),""))</f>
      </c>
      <c r="J16736" s="90">
        <f>IF(OR($E16736="",$H16736=""),"",$H16736*$I16736)</f>
      </c>
      <c r="K16736" s="87" t="str">
        <v/>
      </c>
    </row>
    <row r="16737">
      <c r="A16737" s="74" t="str">
        <v/>
      </c>
      <c r="B16737" s="74" t="str">
        <v/>
      </c>
      <c r="C16737" s="75">
        <f>IF($E16737="","",IFERROR(VLOOKUP(TRIM(E16737&amp;""),'Référentiel Articles'!$A$2:$F$634,2,FALSE),""))</f>
      </c>
      <c r="D16737" s="75">
        <f>IF($E16737="","",IFERROR(VLOOKUP(TRIM(E16737&amp;""),'Référentiel Articles'!$A$2:$F$634,3,FALSE),""))</f>
      </c>
      <c r="E16737" s="74" t="str">
        <v/>
      </c>
      <c r="F16737" s="75">
        <f>IF($E16737="","",IFERROR(VLOOKUP(TRIM(E16737&amp;""),'Référentiel Articles'!$A$2:$F$634,4,FALSE),""))</f>
      </c>
      <c r="G16737" s="76">
        <f>IF($E16737="","",IFERROR(VLOOKUP(TRIM(E16737&amp;""),'Référentiel Articles'!$A$2:$F$634,5,FALSE),""))</f>
      </c>
      <c r="H16737" s="77" t="str">
        <v/>
      </c>
      <c r="I16737" s="76">
        <f>IF($E16737="","",IFERROR(VLOOKUP(TRIM(E16737&amp;""),'Référentiel Articles'!$A$2:$F$634,6,FALSE),""))</f>
      </c>
      <c r="J16737" s="78">
        <f>IF(OR($E16737="",$H16737=""),"",$H16737*$I16737)</f>
      </c>
      <c r="K16737" s="79" t="str">
        <v/>
      </c>
    </row>
    <row r="16738">
      <c r="A16738" s="81" t="str">
        <v/>
      </c>
      <c r="B16738" s="81" t="str">
        <v/>
      </c>
      <c r="C16738" s="83">
        <f>IF($E16738="","",IFERROR(VLOOKUP(TRIM(E16738&amp;""),'Référentiel Articles'!$A$2:$F$634,2,FALSE),""))</f>
      </c>
      <c r="D16738" s="83">
        <f>IF($E16738="","",IFERROR(VLOOKUP(TRIM(E16738&amp;""),'Référentiel Articles'!$A$2:$F$634,3,FALSE),""))</f>
      </c>
      <c r="E16738" s="81" t="str">
        <v/>
      </c>
      <c r="F16738" s="83">
        <f>IF($E16738="","",IFERROR(VLOOKUP(TRIM(E16738&amp;""),'Référentiel Articles'!$A$2:$F$634,4,FALSE),""))</f>
      </c>
      <c r="G16738" s="84">
        <f>IF($E16738="","",IFERROR(VLOOKUP(TRIM(E16738&amp;""),'Référentiel Articles'!$A$2:$F$634,5,FALSE),""))</f>
      </c>
      <c r="H16738" s="85" t="str">
        <v/>
      </c>
      <c r="I16738" s="84">
        <f>IF($E16738="","",IFERROR(VLOOKUP(TRIM(E16738&amp;""),'Référentiel Articles'!$A$2:$F$634,6,FALSE),""))</f>
      </c>
      <c r="J16738" s="90">
        <f>IF(OR($E16738="",$H16738=""),"",$H16738*$I16738)</f>
      </c>
      <c r="K16738" s="87" t="str">
        <v/>
      </c>
    </row>
    <row r="16739">
      <c r="A16739" s="74" t="str">
        <v/>
      </c>
      <c r="B16739" s="74" t="str">
        <v/>
      </c>
      <c r="C16739" s="75">
        <f>IF($E16739="","",IFERROR(VLOOKUP(TRIM(E16739&amp;""),'Référentiel Articles'!$A$2:$F$634,2,FALSE),""))</f>
      </c>
      <c r="D16739" s="75">
        <f>IF($E16739="","",IFERROR(VLOOKUP(TRIM(E16739&amp;""),'Référentiel Articles'!$A$2:$F$634,3,FALSE),""))</f>
      </c>
      <c r="E16739" s="74" t="str">
        <v/>
      </c>
      <c r="F16739" s="75">
        <f>IF($E16739="","",IFERROR(VLOOKUP(TRIM(E16739&amp;""),'Référentiel Articles'!$A$2:$F$634,4,FALSE),""))</f>
      </c>
      <c r="G16739" s="76">
        <f>IF($E16739="","",IFERROR(VLOOKUP(TRIM(E16739&amp;""),'Référentiel Articles'!$A$2:$F$634,5,FALSE),""))</f>
      </c>
      <c r="H16739" s="77" t="str">
        <v/>
      </c>
      <c r="I16739" s="76">
        <f>IF($E16739="","",IFERROR(VLOOKUP(TRIM(E16739&amp;""),'Référentiel Articles'!$A$2:$F$634,6,FALSE),""))</f>
      </c>
      <c r="J16739" s="78">
        <f>IF(OR($E16739="",$H16739=""),"",$H16739*$I16739)</f>
      </c>
      <c r="K16739" s="79" t="str">
        <v/>
      </c>
    </row>
    <row r="16740">
      <c r="A16740" s="81" t="str">
        <v/>
      </c>
      <c r="B16740" s="81" t="str">
        <v/>
      </c>
      <c r="C16740" s="83">
        <f>IF($E16740="","",IFERROR(VLOOKUP(TRIM(E16740&amp;""),'Référentiel Articles'!$A$2:$F$634,2,FALSE),""))</f>
      </c>
      <c r="D16740" s="83">
        <f>IF($E16740="","",IFERROR(VLOOKUP(TRIM(E16740&amp;""),'Référentiel Articles'!$A$2:$F$634,3,FALSE),""))</f>
      </c>
      <c r="E16740" s="81" t="str">
        <v/>
      </c>
      <c r="F16740" s="83">
        <f>IF($E16740="","",IFERROR(VLOOKUP(TRIM(E16740&amp;""),'Référentiel Articles'!$A$2:$F$634,4,FALSE),""))</f>
      </c>
      <c r="G16740" s="84">
        <f>IF($E16740="","",IFERROR(VLOOKUP(TRIM(E16740&amp;""),'Référentiel Articles'!$A$2:$F$634,5,FALSE),""))</f>
      </c>
      <c r="H16740" s="85" t="str">
        <v/>
      </c>
      <c r="I16740" s="84">
        <f>IF($E16740="","",IFERROR(VLOOKUP(TRIM(E16740&amp;""),'Référentiel Articles'!$A$2:$F$634,6,FALSE),""))</f>
      </c>
      <c r="J16740" s="90">
        <f>IF(OR($E16740="",$H16740=""),"",$H16740*$I16740)</f>
      </c>
      <c r="K16740" s="87" t="str">
        <v/>
      </c>
    </row>
    <row r="16741">
      <c r="A16741" s="74" t="str">
        <v/>
      </c>
      <c r="B16741" s="74" t="str">
        <v/>
      </c>
      <c r="C16741" s="75">
        <f>IF($E16741="","",IFERROR(VLOOKUP(TRIM(E16741&amp;""),'Référentiel Articles'!$A$2:$F$634,2,FALSE),""))</f>
      </c>
      <c r="D16741" s="75">
        <f>IF($E16741="","",IFERROR(VLOOKUP(TRIM(E16741&amp;""),'Référentiel Articles'!$A$2:$F$634,3,FALSE),""))</f>
      </c>
      <c r="E16741" s="74" t="str">
        <v/>
      </c>
      <c r="F16741" s="75">
        <f>IF($E16741="","",IFERROR(VLOOKUP(TRIM(E16741&amp;""),'Référentiel Articles'!$A$2:$F$634,4,FALSE),""))</f>
      </c>
      <c r="G16741" s="76">
        <f>IF($E16741="","",IFERROR(VLOOKUP(TRIM(E16741&amp;""),'Référentiel Articles'!$A$2:$F$634,5,FALSE),""))</f>
      </c>
      <c r="H16741" s="77" t="str">
        <v/>
      </c>
      <c r="I16741" s="76">
        <f>IF($E16741="","",IFERROR(VLOOKUP(TRIM(E16741&amp;""),'Référentiel Articles'!$A$2:$F$634,6,FALSE),""))</f>
      </c>
      <c r="J16741" s="78">
        <f>IF(OR($E16741="",$H16741=""),"",$H16741*$I16741)</f>
      </c>
      <c r="K16741" s="79" t="str">
        <v/>
      </c>
    </row>
    <row r="16742">
      <c r="A16742" s="81" t="str">
        <v/>
      </c>
      <c r="B16742" s="81" t="str">
        <v/>
      </c>
      <c r="C16742" s="83">
        <f>IF($E16742="","",IFERROR(VLOOKUP(TRIM(E16742&amp;""),'Référentiel Articles'!$A$2:$F$634,2,FALSE),""))</f>
      </c>
      <c r="D16742" s="83">
        <f>IF($E16742="","",IFERROR(VLOOKUP(TRIM(E16742&amp;""),'Référentiel Articles'!$A$2:$F$634,3,FALSE),""))</f>
      </c>
      <c r="E16742" s="81" t="str">
        <v/>
      </c>
      <c r="F16742" s="83">
        <f>IF($E16742="","",IFERROR(VLOOKUP(TRIM(E16742&amp;""),'Référentiel Articles'!$A$2:$F$634,4,FALSE),""))</f>
      </c>
      <c r="G16742" s="84">
        <f>IF($E16742="","",IFERROR(VLOOKUP(TRIM(E16742&amp;""),'Référentiel Articles'!$A$2:$F$634,5,FALSE),""))</f>
      </c>
      <c r="H16742" s="85" t="str">
        <v/>
      </c>
      <c r="I16742" s="84">
        <f>IF($E16742="","",IFERROR(VLOOKUP(TRIM(E16742&amp;""),'Référentiel Articles'!$A$2:$F$634,6,FALSE),""))</f>
      </c>
      <c r="J16742" s="90">
        <f>IF(OR($E16742="",$H16742=""),"",$H16742*$I16742)</f>
      </c>
      <c r="K16742" s="87" t="str">
        <v/>
      </c>
    </row>
    <row r="16743">
      <c r="A16743" s="74" t="str">
        <v/>
      </c>
      <c r="B16743" s="74" t="str">
        <v/>
      </c>
      <c r="C16743" s="75">
        <f>IF($E16743="","",IFERROR(VLOOKUP(TRIM(E16743&amp;""),'Référentiel Articles'!$A$2:$F$634,2,FALSE),""))</f>
      </c>
      <c r="D16743" s="75">
        <f>IF($E16743="","",IFERROR(VLOOKUP(TRIM(E16743&amp;""),'Référentiel Articles'!$A$2:$F$634,3,FALSE),""))</f>
      </c>
      <c r="E16743" s="74" t="str">
        <v/>
      </c>
      <c r="F16743" s="75">
        <f>IF($E16743="","",IFERROR(VLOOKUP(TRIM(E16743&amp;""),'Référentiel Articles'!$A$2:$F$634,4,FALSE),""))</f>
      </c>
      <c r="G16743" s="76">
        <f>IF($E16743="","",IFERROR(VLOOKUP(TRIM(E16743&amp;""),'Référentiel Articles'!$A$2:$F$634,5,FALSE),""))</f>
      </c>
      <c r="H16743" s="77" t="str">
        <v/>
      </c>
      <c r="I16743" s="76">
        <f>IF($E16743="","",IFERROR(VLOOKUP(TRIM(E16743&amp;""),'Référentiel Articles'!$A$2:$F$634,6,FALSE),""))</f>
      </c>
      <c r="J16743" s="78">
        <f>IF(OR($E16743="",$H16743=""),"",$H16743*$I16743)</f>
      </c>
      <c r="K16743" s="79" t="str">
        <v/>
      </c>
    </row>
    <row r="16744">
      <c r="A16744" s="81" t="str">
        <v/>
      </c>
      <c r="B16744" s="81" t="str">
        <v/>
      </c>
      <c r="C16744" s="83">
        <f>IF($E16744="","",IFERROR(VLOOKUP(TRIM(E16744&amp;""),'Référentiel Articles'!$A$2:$F$634,2,FALSE),""))</f>
      </c>
      <c r="D16744" s="83">
        <f>IF($E16744="","",IFERROR(VLOOKUP(TRIM(E16744&amp;""),'Référentiel Articles'!$A$2:$F$634,3,FALSE),""))</f>
      </c>
      <c r="E16744" s="81" t="str">
        <v/>
      </c>
      <c r="F16744" s="83">
        <f>IF($E16744="","",IFERROR(VLOOKUP(TRIM(E16744&amp;""),'Référentiel Articles'!$A$2:$F$634,4,FALSE),""))</f>
      </c>
      <c r="G16744" s="84">
        <f>IF($E16744="","",IFERROR(VLOOKUP(TRIM(E16744&amp;""),'Référentiel Articles'!$A$2:$F$634,5,FALSE),""))</f>
      </c>
      <c r="H16744" s="85" t="str">
        <v/>
      </c>
      <c r="I16744" s="84">
        <f>IF($E16744="","",IFERROR(VLOOKUP(TRIM(E16744&amp;""),'Référentiel Articles'!$A$2:$F$634,6,FALSE),""))</f>
      </c>
      <c r="J16744" s="90">
        <f>IF(OR($E16744="",$H16744=""),"",$H16744*$I16744)</f>
      </c>
      <c r="K16744" s="87" t="str">
        <v/>
      </c>
    </row>
    <row r="16745">
      <c r="A16745" s="74" t="str">
        <v/>
      </c>
      <c r="B16745" s="74" t="str">
        <v/>
      </c>
      <c r="C16745" s="75">
        <f>IF($E16745="","",IFERROR(VLOOKUP(TRIM(E16745&amp;""),'Référentiel Articles'!$A$2:$F$634,2,FALSE),""))</f>
      </c>
      <c r="D16745" s="75">
        <f>IF($E16745="","",IFERROR(VLOOKUP(TRIM(E16745&amp;""),'Référentiel Articles'!$A$2:$F$634,3,FALSE),""))</f>
      </c>
      <c r="E16745" s="74" t="str">
        <v/>
      </c>
      <c r="F16745" s="75">
        <f>IF($E16745="","",IFERROR(VLOOKUP(TRIM(E16745&amp;""),'Référentiel Articles'!$A$2:$F$634,4,FALSE),""))</f>
      </c>
      <c r="G16745" s="76">
        <f>IF($E16745="","",IFERROR(VLOOKUP(TRIM(E16745&amp;""),'Référentiel Articles'!$A$2:$F$634,5,FALSE),""))</f>
      </c>
      <c r="H16745" s="77" t="str">
        <v/>
      </c>
      <c r="I16745" s="76">
        <f>IF($E16745="","",IFERROR(VLOOKUP(TRIM(E16745&amp;""),'Référentiel Articles'!$A$2:$F$634,6,FALSE),""))</f>
      </c>
      <c r="J16745" s="78">
        <f>IF(OR($E16745="",$H16745=""),"",$H16745*$I16745)</f>
      </c>
      <c r="K16745" s="79" t="str">
        <v/>
      </c>
    </row>
    <row r="16746">
      <c r="A16746" s="81" t="str">
        <v/>
      </c>
      <c r="B16746" s="81" t="str">
        <v/>
      </c>
      <c r="C16746" s="83">
        <f>IF($E16746="","",IFERROR(VLOOKUP(TRIM(E16746&amp;""),'Référentiel Articles'!$A$2:$F$634,2,FALSE),""))</f>
      </c>
      <c r="D16746" s="83">
        <f>IF($E16746="","",IFERROR(VLOOKUP(TRIM(E16746&amp;""),'Référentiel Articles'!$A$2:$F$634,3,FALSE),""))</f>
      </c>
      <c r="E16746" s="81" t="str">
        <v/>
      </c>
      <c r="F16746" s="83">
        <f>IF($E16746="","",IFERROR(VLOOKUP(TRIM(E16746&amp;""),'Référentiel Articles'!$A$2:$F$634,4,FALSE),""))</f>
      </c>
      <c r="G16746" s="84">
        <f>IF($E16746="","",IFERROR(VLOOKUP(TRIM(E16746&amp;""),'Référentiel Articles'!$A$2:$F$634,5,FALSE),""))</f>
      </c>
      <c r="H16746" s="85" t="str">
        <v/>
      </c>
      <c r="I16746" s="84">
        <f>IF($E16746="","",IFERROR(VLOOKUP(TRIM(E16746&amp;""),'Référentiel Articles'!$A$2:$F$634,6,FALSE),""))</f>
      </c>
      <c r="J16746" s="90">
        <f>IF(OR($E16746="",$H16746=""),"",$H16746*$I16746)</f>
      </c>
      <c r="K16746" s="87" t="str">
        <v/>
      </c>
    </row>
    <row r="16747">
      <c r="A16747" s="74" t="str">
        <v/>
      </c>
      <c r="B16747" s="74" t="str">
        <v/>
      </c>
      <c r="C16747" s="75">
        <f>IF($E16747="","",IFERROR(VLOOKUP(TRIM(E16747&amp;""),'Référentiel Articles'!$A$2:$F$634,2,FALSE),""))</f>
      </c>
      <c r="D16747" s="75">
        <f>IF($E16747="","",IFERROR(VLOOKUP(TRIM(E16747&amp;""),'Référentiel Articles'!$A$2:$F$634,3,FALSE),""))</f>
      </c>
      <c r="E16747" s="74" t="str">
        <v/>
      </c>
      <c r="F16747" s="75">
        <f>IF($E16747="","",IFERROR(VLOOKUP(TRIM(E16747&amp;""),'Référentiel Articles'!$A$2:$F$634,4,FALSE),""))</f>
      </c>
      <c r="G16747" s="76">
        <f>IF($E16747="","",IFERROR(VLOOKUP(TRIM(E16747&amp;""),'Référentiel Articles'!$A$2:$F$634,5,FALSE),""))</f>
      </c>
      <c r="H16747" s="77" t="str">
        <v/>
      </c>
      <c r="I16747" s="76">
        <f>IF($E16747="","",IFERROR(VLOOKUP(TRIM(E16747&amp;""),'Référentiel Articles'!$A$2:$F$634,6,FALSE),""))</f>
      </c>
      <c r="J16747" s="78">
        <f>IF(OR($E16747="",$H16747=""),"",$H16747*$I16747)</f>
      </c>
      <c r="K16747" s="79" t="str">
        <v/>
      </c>
    </row>
    <row r="16748">
      <c r="A16748" s="81" t="str">
        <v/>
      </c>
      <c r="B16748" s="81" t="str">
        <v/>
      </c>
      <c r="C16748" s="83">
        <f>IF($E16748="","",IFERROR(VLOOKUP(TRIM(E16748&amp;""),'Référentiel Articles'!$A$2:$F$634,2,FALSE),""))</f>
      </c>
      <c r="D16748" s="83">
        <f>IF($E16748="","",IFERROR(VLOOKUP(TRIM(E16748&amp;""),'Référentiel Articles'!$A$2:$F$634,3,FALSE),""))</f>
      </c>
      <c r="E16748" s="81" t="str">
        <v/>
      </c>
      <c r="F16748" s="83">
        <f>IF($E16748="","",IFERROR(VLOOKUP(TRIM(E16748&amp;""),'Référentiel Articles'!$A$2:$F$634,4,FALSE),""))</f>
      </c>
      <c r="G16748" s="84">
        <f>IF($E16748="","",IFERROR(VLOOKUP(TRIM(E16748&amp;""),'Référentiel Articles'!$A$2:$F$634,5,FALSE),""))</f>
      </c>
      <c r="H16748" s="85" t="str">
        <v/>
      </c>
      <c r="I16748" s="84">
        <f>IF($E16748="","",IFERROR(VLOOKUP(TRIM(E16748&amp;""),'Référentiel Articles'!$A$2:$F$634,6,FALSE),""))</f>
      </c>
      <c r="J16748" s="90">
        <f>IF(OR($E16748="",$H16748=""),"",$H16748*$I16748)</f>
      </c>
      <c r="K16748" s="87" t="str">
        <v/>
      </c>
    </row>
    <row r="16749">
      <c r="A16749" s="74" t="str">
        <v/>
      </c>
      <c r="B16749" s="74" t="str">
        <v/>
      </c>
      <c r="C16749" s="75">
        <f>IF($E16749="","",IFERROR(VLOOKUP(TRIM(E16749&amp;""),'Référentiel Articles'!$A$2:$F$634,2,FALSE),""))</f>
      </c>
      <c r="D16749" s="75">
        <f>IF($E16749="","",IFERROR(VLOOKUP(TRIM(E16749&amp;""),'Référentiel Articles'!$A$2:$F$634,3,FALSE),""))</f>
      </c>
      <c r="E16749" s="74" t="str">
        <v/>
      </c>
      <c r="F16749" s="75">
        <f>IF($E16749="","",IFERROR(VLOOKUP(TRIM(E16749&amp;""),'Référentiel Articles'!$A$2:$F$634,4,FALSE),""))</f>
      </c>
      <c r="G16749" s="76">
        <f>IF($E16749="","",IFERROR(VLOOKUP(TRIM(E16749&amp;""),'Référentiel Articles'!$A$2:$F$634,5,FALSE),""))</f>
      </c>
      <c r="H16749" s="77" t="str">
        <v/>
      </c>
      <c r="I16749" s="76">
        <f>IF($E16749="","",IFERROR(VLOOKUP(TRIM(E16749&amp;""),'Référentiel Articles'!$A$2:$F$634,6,FALSE),""))</f>
      </c>
      <c r="J16749" s="78">
        <f>IF(OR($E16749="",$H16749=""),"",$H16749*$I16749)</f>
      </c>
      <c r="K16749" s="79" t="str">
        <v/>
      </c>
    </row>
    <row r="16750">
      <c r="A16750" s="81" t="str">
        <v/>
      </c>
      <c r="B16750" s="81" t="str">
        <v/>
      </c>
      <c r="C16750" s="83">
        <f>IF($E16750="","",IFERROR(VLOOKUP(TRIM(E16750&amp;""),'Référentiel Articles'!$A$2:$F$634,2,FALSE),""))</f>
      </c>
      <c r="D16750" s="83">
        <f>IF($E16750="","",IFERROR(VLOOKUP(TRIM(E16750&amp;""),'Référentiel Articles'!$A$2:$F$634,3,FALSE),""))</f>
      </c>
      <c r="E16750" s="81" t="str">
        <v/>
      </c>
      <c r="F16750" s="83">
        <f>IF($E16750="","",IFERROR(VLOOKUP(TRIM(E16750&amp;""),'Référentiel Articles'!$A$2:$F$634,4,FALSE),""))</f>
      </c>
      <c r="G16750" s="84">
        <f>IF($E16750="","",IFERROR(VLOOKUP(TRIM(E16750&amp;""),'Référentiel Articles'!$A$2:$F$634,5,FALSE),""))</f>
      </c>
      <c r="H16750" s="85" t="str">
        <v/>
      </c>
      <c r="I16750" s="84">
        <f>IF($E16750="","",IFERROR(VLOOKUP(TRIM(E16750&amp;""),'Référentiel Articles'!$A$2:$F$634,6,FALSE),""))</f>
      </c>
      <c r="J16750" s="90">
        <f>IF(OR($E16750="",$H16750=""),"",$H16750*$I16750)</f>
      </c>
      <c r="K16750" s="87" t="str">
        <v/>
      </c>
    </row>
    <row r="16751">
      <c r="A16751" s="74" t="str">
        <v/>
      </c>
      <c r="B16751" s="74" t="str">
        <v/>
      </c>
      <c r="C16751" s="75">
        <f>IF($E16751="","",IFERROR(VLOOKUP(TRIM(E16751&amp;""),'Référentiel Articles'!$A$2:$F$634,2,FALSE),""))</f>
      </c>
      <c r="D16751" s="75">
        <f>IF($E16751="","",IFERROR(VLOOKUP(TRIM(E16751&amp;""),'Référentiel Articles'!$A$2:$F$634,3,FALSE),""))</f>
      </c>
      <c r="E16751" s="74" t="str">
        <v/>
      </c>
      <c r="F16751" s="75">
        <f>IF($E16751="","",IFERROR(VLOOKUP(TRIM(E16751&amp;""),'Référentiel Articles'!$A$2:$F$634,4,FALSE),""))</f>
      </c>
      <c r="G16751" s="76">
        <f>IF($E16751="","",IFERROR(VLOOKUP(TRIM(E16751&amp;""),'Référentiel Articles'!$A$2:$F$634,5,FALSE),""))</f>
      </c>
      <c r="H16751" s="77" t="str">
        <v/>
      </c>
      <c r="I16751" s="76">
        <f>IF($E16751="","",IFERROR(VLOOKUP(TRIM(E16751&amp;""),'Référentiel Articles'!$A$2:$F$634,6,FALSE),""))</f>
      </c>
      <c r="J16751" s="78">
        <f>IF(OR($E16751="",$H16751=""),"",$H16751*$I16751)</f>
      </c>
      <c r="K16751" s="79" t="str">
        <v/>
      </c>
    </row>
    <row r="16752">
      <c r="A16752" s="81" t="str">
        <v/>
      </c>
      <c r="B16752" s="81" t="str">
        <v/>
      </c>
      <c r="C16752" s="83">
        <f>IF($E16752="","",IFERROR(VLOOKUP(TRIM(E16752&amp;""),'Référentiel Articles'!$A$2:$F$634,2,FALSE),""))</f>
      </c>
      <c r="D16752" s="83">
        <f>IF($E16752="","",IFERROR(VLOOKUP(TRIM(E16752&amp;""),'Référentiel Articles'!$A$2:$F$634,3,FALSE),""))</f>
      </c>
      <c r="E16752" s="81" t="str">
        <v/>
      </c>
      <c r="F16752" s="83">
        <f>IF($E16752="","",IFERROR(VLOOKUP(TRIM(E16752&amp;""),'Référentiel Articles'!$A$2:$F$634,4,FALSE),""))</f>
      </c>
      <c r="G16752" s="84">
        <f>IF($E16752="","",IFERROR(VLOOKUP(TRIM(E16752&amp;""),'Référentiel Articles'!$A$2:$F$634,5,FALSE),""))</f>
      </c>
      <c r="H16752" s="85" t="str">
        <v/>
      </c>
      <c r="I16752" s="84">
        <f>IF($E16752="","",IFERROR(VLOOKUP(TRIM(E16752&amp;""),'Référentiel Articles'!$A$2:$F$634,6,FALSE),""))</f>
      </c>
      <c r="J16752" s="90">
        <f>IF(OR($E16752="",$H16752=""),"",$H16752*$I16752)</f>
      </c>
      <c r="K16752" s="87" t="str">
        <v/>
      </c>
    </row>
    <row r="16753">
      <c r="A16753" s="74" t="str">
        <v/>
      </c>
      <c r="B16753" s="74" t="str">
        <v/>
      </c>
      <c r="C16753" s="75">
        <f>IF($E16753="","",IFERROR(VLOOKUP(TRIM(E16753&amp;""),'Référentiel Articles'!$A$2:$F$634,2,FALSE),""))</f>
      </c>
      <c r="D16753" s="75">
        <f>IF($E16753="","",IFERROR(VLOOKUP(TRIM(E16753&amp;""),'Référentiel Articles'!$A$2:$F$634,3,FALSE),""))</f>
      </c>
      <c r="E16753" s="74" t="str">
        <v/>
      </c>
      <c r="F16753" s="75">
        <f>IF($E16753="","",IFERROR(VLOOKUP(TRIM(E16753&amp;""),'Référentiel Articles'!$A$2:$F$634,4,FALSE),""))</f>
      </c>
      <c r="G16753" s="76">
        <f>IF($E16753="","",IFERROR(VLOOKUP(TRIM(E16753&amp;""),'Référentiel Articles'!$A$2:$F$634,5,FALSE),""))</f>
      </c>
      <c r="H16753" s="77" t="str">
        <v/>
      </c>
      <c r="I16753" s="76">
        <f>IF($E16753="","",IFERROR(VLOOKUP(TRIM(E16753&amp;""),'Référentiel Articles'!$A$2:$F$634,6,FALSE),""))</f>
      </c>
      <c r="J16753" s="78">
        <f>IF(OR($E16753="",$H16753=""),"",$H16753*$I16753)</f>
      </c>
      <c r="K16753" s="79" t="str">
        <v/>
      </c>
    </row>
    <row r="16754">
      <c r="A16754" s="81" t="str">
        <v/>
      </c>
      <c r="B16754" s="81" t="str">
        <v/>
      </c>
      <c r="C16754" s="83">
        <f>IF($E16754="","",IFERROR(VLOOKUP(TRIM(E16754&amp;""),'Référentiel Articles'!$A$2:$F$634,2,FALSE),""))</f>
      </c>
      <c r="D16754" s="83">
        <f>IF($E16754="","",IFERROR(VLOOKUP(TRIM(E16754&amp;""),'Référentiel Articles'!$A$2:$F$634,3,FALSE),""))</f>
      </c>
      <c r="E16754" s="81" t="str">
        <v/>
      </c>
      <c r="F16754" s="83">
        <f>IF($E16754="","",IFERROR(VLOOKUP(TRIM(E16754&amp;""),'Référentiel Articles'!$A$2:$F$634,4,FALSE),""))</f>
      </c>
      <c r="G16754" s="84">
        <f>IF($E16754="","",IFERROR(VLOOKUP(TRIM(E16754&amp;""),'Référentiel Articles'!$A$2:$F$634,5,FALSE),""))</f>
      </c>
      <c r="H16754" s="85" t="str">
        <v/>
      </c>
      <c r="I16754" s="84">
        <f>IF($E16754="","",IFERROR(VLOOKUP(TRIM(E16754&amp;""),'Référentiel Articles'!$A$2:$F$634,6,FALSE),""))</f>
      </c>
      <c r="J16754" s="90">
        <f>IF(OR($E16754="",$H16754=""),"",$H16754*$I16754)</f>
      </c>
      <c r="K16754" s="87" t="str">
        <v/>
      </c>
    </row>
    <row r="16755">
      <c r="A16755" s="74" t="str">
        <v/>
      </c>
      <c r="B16755" s="74" t="str">
        <v/>
      </c>
      <c r="C16755" s="75">
        <f>IF($E16755="","",IFERROR(VLOOKUP(TRIM(E16755&amp;""),'Référentiel Articles'!$A$2:$F$634,2,FALSE),""))</f>
      </c>
      <c r="D16755" s="75">
        <f>IF($E16755="","",IFERROR(VLOOKUP(TRIM(E16755&amp;""),'Référentiel Articles'!$A$2:$F$634,3,FALSE),""))</f>
      </c>
      <c r="E16755" s="74" t="str">
        <v/>
      </c>
      <c r="F16755" s="75">
        <f>IF($E16755="","",IFERROR(VLOOKUP(TRIM(E16755&amp;""),'Référentiel Articles'!$A$2:$F$634,4,FALSE),""))</f>
      </c>
      <c r="G16755" s="76">
        <f>IF($E16755="","",IFERROR(VLOOKUP(TRIM(E16755&amp;""),'Référentiel Articles'!$A$2:$F$634,5,FALSE),""))</f>
      </c>
      <c r="H16755" s="77" t="str">
        <v/>
      </c>
      <c r="I16755" s="76">
        <f>IF($E16755="","",IFERROR(VLOOKUP(TRIM(E16755&amp;""),'Référentiel Articles'!$A$2:$F$634,6,FALSE),""))</f>
      </c>
      <c r="J16755" s="78">
        <f>IF(OR($E16755="",$H16755=""),"",$H16755*$I16755)</f>
      </c>
      <c r="K16755" s="79" t="str">
        <v/>
      </c>
    </row>
    <row r="16756">
      <c r="A16756" s="81" t="str">
        <v/>
      </c>
      <c r="B16756" s="81" t="str">
        <v/>
      </c>
      <c r="C16756" s="83">
        <f>IF($E16756="","",IFERROR(VLOOKUP(TRIM(E16756&amp;""),'Référentiel Articles'!$A$2:$F$634,2,FALSE),""))</f>
      </c>
      <c r="D16756" s="83">
        <f>IF($E16756="","",IFERROR(VLOOKUP(TRIM(E16756&amp;""),'Référentiel Articles'!$A$2:$F$634,3,FALSE),""))</f>
      </c>
      <c r="E16756" s="81" t="str">
        <v/>
      </c>
      <c r="F16756" s="83">
        <f>IF($E16756="","",IFERROR(VLOOKUP(TRIM(E16756&amp;""),'Référentiel Articles'!$A$2:$F$634,4,FALSE),""))</f>
      </c>
      <c r="G16756" s="84">
        <f>IF($E16756="","",IFERROR(VLOOKUP(TRIM(E16756&amp;""),'Référentiel Articles'!$A$2:$F$634,5,FALSE),""))</f>
      </c>
      <c r="H16756" s="85" t="str">
        <v/>
      </c>
      <c r="I16756" s="84">
        <f>IF($E16756="","",IFERROR(VLOOKUP(TRIM(E16756&amp;""),'Référentiel Articles'!$A$2:$F$634,6,FALSE),""))</f>
      </c>
      <c r="J16756" s="90">
        <f>IF(OR($E16756="",$H16756=""),"",$H16756*$I16756)</f>
      </c>
      <c r="K16756" s="87" t="str">
        <v/>
      </c>
    </row>
    <row r="16757">
      <c r="A16757" s="74" t="str">
        <v/>
      </c>
      <c r="B16757" s="74" t="str">
        <v/>
      </c>
      <c r="C16757" s="75">
        <f>IF($E16757="","",IFERROR(VLOOKUP(TRIM(E16757&amp;""),'Référentiel Articles'!$A$2:$F$634,2,FALSE),""))</f>
      </c>
      <c r="D16757" s="75">
        <f>IF($E16757="","",IFERROR(VLOOKUP(TRIM(E16757&amp;""),'Référentiel Articles'!$A$2:$F$634,3,FALSE),""))</f>
      </c>
      <c r="E16757" s="74" t="str">
        <v/>
      </c>
      <c r="F16757" s="75">
        <f>IF($E16757="","",IFERROR(VLOOKUP(TRIM(E16757&amp;""),'Référentiel Articles'!$A$2:$F$634,4,FALSE),""))</f>
      </c>
      <c r="G16757" s="76">
        <f>IF($E16757="","",IFERROR(VLOOKUP(TRIM(E16757&amp;""),'Référentiel Articles'!$A$2:$F$634,5,FALSE),""))</f>
      </c>
      <c r="H16757" s="77" t="str">
        <v/>
      </c>
      <c r="I16757" s="76">
        <f>IF($E16757="","",IFERROR(VLOOKUP(TRIM(E16757&amp;""),'Référentiel Articles'!$A$2:$F$634,6,FALSE),""))</f>
      </c>
      <c r="J16757" s="78">
        <f>IF(OR($E16757="",$H16757=""),"",$H16757*$I16757)</f>
      </c>
      <c r="K16757" s="79" t="str">
        <v/>
      </c>
    </row>
    <row r="16758">
      <c r="A16758" s="81" t="str">
        <v/>
      </c>
      <c r="B16758" s="81" t="str">
        <v/>
      </c>
      <c r="C16758" s="83">
        <f>IF($E16758="","",IFERROR(VLOOKUP(TRIM(E16758&amp;""),'Référentiel Articles'!$A$2:$F$634,2,FALSE),""))</f>
      </c>
      <c r="D16758" s="83">
        <f>IF($E16758="","",IFERROR(VLOOKUP(TRIM(E16758&amp;""),'Référentiel Articles'!$A$2:$F$634,3,FALSE),""))</f>
      </c>
      <c r="E16758" s="81" t="str">
        <v/>
      </c>
      <c r="F16758" s="83">
        <f>IF($E16758="","",IFERROR(VLOOKUP(TRIM(E16758&amp;""),'Référentiel Articles'!$A$2:$F$634,4,FALSE),""))</f>
      </c>
      <c r="G16758" s="84">
        <f>IF($E16758="","",IFERROR(VLOOKUP(TRIM(E16758&amp;""),'Référentiel Articles'!$A$2:$F$634,5,FALSE),""))</f>
      </c>
      <c r="H16758" s="85" t="str">
        <v/>
      </c>
      <c r="I16758" s="84">
        <f>IF($E16758="","",IFERROR(VLOOKUP(TRIM(E16758&amp;""),'Référentiel Articles'!$A$2:$F$634,6,FALSE),""))</f>
      </c>
      <c r="J16758" s="90">
        <f>IF(OR($E16758="",$H16758=""),"",$H16758*$I16758)</f>
      </c>
      <c r="K16758" s="87" t="str">
        <v/>
      </c>
    </row>
    <row r="16759">
      <c r="A16759" s="74" t="str">
        <v/>
      </c>
      <c r="B16759" s="74" t="str">
        <v/>
      </c>
      <c r="C16759" s="75">
        <f>IF($E16759="","",IFERROR(VLOOKUP(TRIM(E16759&amp;""),'Référentiel Articles'!$A$2:$F$634,2,FALSE),""))</f>
      </c>
      <c r="D16759" s="75">
        <f>IF($E16759="","",IFERROR(VLOOKUP(TRIM(E16759&amp;""),'Référentiel Articles'!$A$2:$F$634,3,FALSE),""))</f>
      </c>
      <c r="E16759" s="74" t="str">
        <v/>
      </c>
      <c r="F16759" s="75">
        <f>IF($E16759="","",IFERROR(VLOOKUP(TRIM(E16759&amp;""),'Référentiel Articles'!$A$2:$F$634,4,FALSE),""))</f>
      </c>
      <c r="G16759" s="76">
        <f>IF($E16759="","",IFERROR(VLOOKUP(TRIM(E16759&amp;""),'Référentiel Articles'!$A$2:$F$634,5,FALSE),""))</f>
      </c>
      <c r="H16759" s="77" t="str">
        <v/>
      </c>
      <c r="I16759" s="76">
        <f>IF($E16759="","",IFERROR(VLOOKUP(TRIM(E16759&amp;""),'Référentiel Articles'!$A$2:$F$634,6,FALSE),""))</f>
      </c>
      <c r="J16759" s="78">
        <f>IF(OR($E16759="",$H16759=""),"",$H16759*$I16759)</f>
      </c>
      <c r="K16759" s="79" t="str">
        <v/>
      </c>
    </row>
    <row r="16760">
      <c r="A16760" s="81" t="str">
        <v/>
      </c>
      <c r="B16760" s="81" t="str">
        <v/>
      </c>
      <c r="C16760" s="83">
        <f>IF($E16760="","",IFERROR(VLOOKUP(TRIM(E16760&amp;""),'Référentiel Articles'!$A$2:$F$634,2,FALSE),""))</f>
      </c>
      <c r="D16760" s="83">
        <f>IF($E16760="","",IFERROR(VLOOKUP(TRIM(E16760&amp;""),'Référentiel Articles'!$A$2:$F$634,3,FALSE),""))</f>
      </c>
      <c r="E16760" s="81" t="str">
        <v/>
      </c>
      <c r="F16760" s="83">
        <f>IF($E16760="","",IFERROR(VLOOKUP(TRIM(E16760&amp;""),'Référentiel Articles'!$A$2:$F$634,4,FALSE),""))</f>
      </c>
      <c r="G16760" s="84">
        <f>IF($E16760="","",IFERROR(VLOOKUP(TRIM(E16760&amp;""),'Référentiel Articles'!$A$2:$F$634,5,FALSE),""))</f>
      </c>
      <c r="H16760" s="85" t="str">
        <v/>
      </c>
      <c r="I16760" s="84">
        <f>IF($E16760="","",IFERROR(VLOOKUP(TRIM(E16760&amp;""),'Référentiel Articles'!$A$2:$F$634,6,FALSE),""))</f>
      </c>
      <c r="J16760" s="90">
        <f>IF(OR($E16760="",$H16760=""),"",$H16760*$I16760)</f>
      </c>
      <c r="K16760" s="87" t="str">
        <v/>
      </c>
    </row>
    <row r="16761">
      <c r="A16761" s="74" t="str">
        <v/>
      </c>
      <c r="B16761" s="74" t="str">
        <v/>
      </c>
      <c r="C16761" s="75">
        <f>IF($E16761="","",IFERROR(VLOOKUP(TRIM(E16761&amp;""),'Référentiel Articles'!$A$2:$F$634,2,FALSE),""))</f>
      </c>
      <c r="D16761" s="75">
        <f>IF($E16761="","",IFERROR(VLOOKUP(TRIM(E16761&amp;""),'Référentiel Articles'!$A$2:$F$634,3,FALSE),""))</f>
      </c>
      <c r="E16761" s="74" t="str">
        <v/>
      </c>
      <c r="F16761" s="75">
        <f>IF($E16761="","",IFERROR(VLOOKUP(TRIM(E16761&amp;""),'Référentiel Articles'!$A$2:$F$634,4,FALSE),""))</f>
      </c>
      <c r="G16761" s="76">
        <f>IF($E16761="","",IFERROR(VLOOKUP(TRIM(E16761&amp;""),'Référentiel Articles'!$A$2:$F$634,5,FALSE),""))</f>
      </c>
      <c r="H16761" s="77" t="str">
        <v/>
      </c>
      <c r="I16761" s="76">
        <f>IF($E16761="","",IFERROR(VLOOKUP(TRIM(E16761&amp;""),'Référentiel Articles'!$A$2:$F$634,6,FALSE),""))</f>
      </c>
      <c r="J16761" s="78">
        <f>IF(OR($E16761="",$H16761=""),"",$H16761*$I16761)</f>
      </c>
      <c r="K16761" s="79" t="str">
        <v/>
      </c>
    </row>
    <row r="16762">
      <c r="A16762" s="81" t="str">
        <v/>
      </c>
      <c r="B16762" s="81" t="str">
        <v/>
      </c>
      <c r="C16762" s="83">
        <f>IF($E16762="","",IFERROR(VLOOKUP(TRIM(E16762&amp;""),'Référentiel Articles'!$A$2:$F$634,2,FALSE),""))</f>
      </c>
      <c r="D16762" s="83">
        <f>IF($E16762="","",IFERROR(VLOOKUP(TRIM(E16762&amp;""),'Référentiel Articles'!$A$2:$F$634,3,FALSE),""))</f>
      </c>
      <c r="E16762" s="81" t="str">
        <v/>
      </c>
      <c r="F16762" s="83">
        <f>IF($E16762="","",IFERROR(VLOOKUP(TRIM(E16762&amp;""),'Référentiel Articles'!$A$2:$F$634,4,FALSE),""))</f>
      </c>
      <c r="G16762" s="84">
        <f>IF($E16762="","",IFERROR(VLOOKUP(TRIM(E16762&amp;""),'Référentiel Articles'!$A$2:$F$634,5,FALSE),""))</f>
      </c>
      <c r="H16762" s="85" t="str">
        <v/>
      </c>
      <c r="I16762" s="84">
        <f>IF($E16762="","",IFERROR(VLOOKUP(TRIM(E16762&amp;""),'Référentiel Articles'!$A$2:$F$634,6,FALSE),""))</f>
      </c>
      <c r="J16762" s="90">
        <f>IF(OR($E16762="",$H16762=""),"",$H16762*$I16762)</f>
      </c>
      <c r="K16762" s="87" t="str">
        <v/>
      </c>
    </row>
    <row r="16763">
      <c r="A16763" s="74" t="str">
        <v/>
      </c>
      <c r="B16763" s="74" t="str">
        <v/>
      </c>
      <c r="C16763" s="75">
        <f>IF($E16763="","",IFERROR(VLOOKUP(TRIM(E16763&amp;""),'Référentiel Articles'!$A$2:$F$634,2,FALSE),""))</f>
      </c>
      <c r="D16763" s="75">
        <f>IF($E16763="","",IFERROR(VLOOKUP(TRIM(E16763&amp;""),'Référentiel Articles'!$A$2:$F$634,3,FALSE),""))</f>
      </c>
      <c r="E16763" s="74" t="str">
        <v/>
      </c>
      <c r="F16763" s="75">
        <f>IF($E16763="","",IFERROR(VLOOKUP(TRIM(E16763&amp;""),'Référentiel Articles'!$A$2:$F$634,4,FALSE),""))</f>
      </c>
      <c r="G16763" s="76">
        <f>IF($E16763="","",IFERROR(VLOOKUP(TRIM(E16763&amp;""),'Référentiel Articles'!$A$2:$F$634,5,FALSE),""))</f>
      </c>
      <c r="H16763" s="77" t="str">
        <v/>
      </c>
      <c r="I16763" s="76">
        <f>IF($E16763="","",IFERROR(VLOOKUP(TRIM(E16763&amp;""),'Référentiel Articles'!$A$2:$F$634,6,FALSE),""))</f>
      </c>
      <c r="J16763" s="78">
        <f>IF(OR($E16763="",$H16763=""),"",$H16763*$I16763)</f>
      </c>
      <c r="K16763" s="79" t="str">
        <v/>
      </c>
    </row>
    <row r="16764">
      <c r="A16764" s="81" t="str">
        <v/>
      </c>
      <c r="B16764" s="81" t="str">
        <v/>
      </c>
      <c r="C16764" s="83">
        <f>IF($E16764="","",IFERROR(VLOOKUP(TRIM(E16764&amp;""),'Référentiel Articles'!$A$2:$F$634,2,FALSE),""))</f>
      </c>
      <c r="D16764" s="83">
        <f>IF($E16764="","",IFERROR(VLOOKUP(TRIM(E16764&amp;""),'Référentiel Articles'!$A$2:$F$634,3,FALSE),""))</f>
      </c>
      <c r="E16764" s="81" t="str">
        <v/>
      </c>
      <c r="F16764" s="83">
        <f>IF($E16764="","",IFERROR(VLOOKUP(TRIM(E16764&amp;""),'Référentiel Articles'!$A$2:$F$634,4,FALSE),""))</f>
      </c>
      <c r="G16764" s="84">
        <f>IF($E16764="","",IFERROR(VLOOKUP(TRIM(E16764&amp;""),'Référentiel Articles'!$A$2:$F$634,5,FALSE),""))</f>
      </c>
      <c r="H16764" s="85" t="str">
        <v/>
      </c>
      <c r="I16764" s="84">
        <f>IF($E16764="","",IFERROR(VLOOKUP(TRIM(E16764&amp;""),'Référentiel Articles'!$A$2:$F$634,6,FALSE),""))</f>
      </c>
      <c r="J16764" s="90">
        <f>IF(OR($E16764="",$H16764=""),"",$H16764*$I16764)</f>
      </c>
      <c r="K16764" s="87" t="str">
        <v/>
      </c>
    </row>
    <row r="16765">
      <c r="A16765" s="74" t="str">
        <v/>
      </c>
      <c r="B16765" s="74" t="str">
        <v/>
      </c>
      <c r="C16765" s="75">
        <f>IF($E16765="","",IFERROR(VLOOKUP(TRIM(E16765&amp;""),'Référentiel Articles'!$A$2:$F$634,2,FALSE),""))</f>
      </c>
      <c r="D16765" s="75">
        <f>IF($E16765="","",IFERROR(VLOOKUP(TRIM(E16765&amp;""),'Référentiel Articles'!$A$2:$F$634,3,FALSE),""))</f>
      </c>
      <c r="E16765" s="74" t="str">
        <v/>
      </c>
      <c r="F16765" s="75">
        <f>IF($E16765="","",IFERROR(VLOOKUP(TRIM(E16765&amp;""),'Référentiel Articles'!$A$2:$F$634,4,FALSE),""))</f>
      </c>
      <c r="G16765" s="76">
        <f>IF($E16765="","",IFERROR(VLOOKUP(TRIM(E16765&amp;""),'Référentiel Articles'!$A$2:$F$634,5,FALSE),""))</f>
      </c>
      <c r="H16765" s="77" t="str">
        <v/>
      </c>
      <c r="I16765" s="76">
        <f>IF($E16765="","",IFERROR(VLOOKUP(TRIM(E16765&amp;""),'Référentiel Articles'!$A$2:$F$634,6,FALSE),""))</f>
      </c>
      <c r="J16765" s="78">
        <f>IF(OR($E16765="",$H16765=""),"",$H16765*$I16765)</f>
      </c>
      <c r="K16765" s="79" t="str">
        <v/>
      </c>
    </row>
    <row r="16766">
      <c r="A16766" s="81" t="str">
        <v/>
      </c>
      <c r="B16766" s="81" t="str">
        <v/>
      </c>
      <c r="C16766" s="83">
        <f>IF($E16766="","",IFERROR(VLOOKUP(TRIM(E16766&amp;""),'Référentiel Articles'!$A$2:$F$634,2,FALSE),""))</f>
      </c>
      <c r="D16766" s="83">
        <f>IF($E16766="","",IFERROR(VLOOKUP(TRIM(E16766&amp;""),'Référentiel Articles'!$A$2:$F$634,3,FALSE),""))</f>
      </c>
      <c r="E16766" s="81" t="str">
        <v/>
      </c>
      <c r="F16766" s="83">
        <f>IF($E16766="","",IFERROR(VLOOKUP(TRIM(E16766&amp;""),'Référentiel Articles'!$A$2:$F$634,4,FALSE),""))</f>
      </c>
      <c r="G16766" s="84">
        <f>IF($E16766="","",IFERROR(VLOOKUP(TRIM(E16766&amp;""),'Référentiel Articles'!$A$2:$F$634,5,FALSE),""))</f>
      </c>
      <c r="H16766" s="85" t="str">
        <v/>
      </c>
      <c r="I16766" s="84">
        <f>IF($E16766="","",IFERROR(VLOOKUP(TRIM(E16766&amp;""),'Référentiel Articles'!$A$2:$F$634,6,FALSE),""))</f>
      </c>
      <c r="J16766" s="90">
        <f>IF(OR($E16766="",$H16766=""),"",$H16766*$I16766)</f>
      </c>
      <c r="K16766" s="87" t="str">
        <v/>
      </c>
    </row>
    <row r="16767">
      <c r="A16767" s="74" t="str">
        <v/>
      </c>
      <c r="B16767" s="74" t="str">
        <v/>
      </c>
      <c r="C16767" s="75">
        <f>IF($E16767="","",IFERROR(VLOOKUP(TRIM(E16767&amp;""),'Référentiel Articles'!$A$2:$F$634,2,FALSE),""))</f>
      </c>
      <c r="D16767" s="75">
        <f>IF($E16767="","",IFERROR(VLOOKUP(TRIM(E16767&amp;""),'Référentiel Articles'!$A$2:$F$634,3,FALSE),""))</f>
      </c>
      <c r="E16767" s="74" t="str">
        <v/>
      </c>
      <c r="F16767" s="75">
        <f>IF($E16767="","",IFERROR(VLOOKUP(TRIM(E16767&amp;""),'Référentiel Articles'!$A$2:$F$634,4,FALSE),""))</f>
      </c>
      <c r="G16767" s="76">
        <f>IF($E16767="","",IFERROR(VLOOKUP(TRIM(E16767&amp;""),'Référentiel Articles'!$A$2:$F$634,5,FALSE),""))</f>
      </c>
      <c r="H16767" s="77" t="str">
        <v/>
      </c>
      <c r="I16767" s="76">
        <f>IF($E16767="","",IFERROR(VLOOKUP(TRIM(E16767&amp;""),'Référentiel Articles'!$A$2:$F$634,6,FALSE),""))</f>
      </c>
      <c r="J16767" s="78">
        <f>IF(OR($E16767="",$H16767=""),"",$H16767*$I16767)</f>
      </c>
      <c r="K16767" s="79" t="str">
        <v/>
      </c>
    </row>
    <row r="16768">
      <c r="A16768" s="81" t="str">
        <v/>
      </c>
      <c r="B16768" s="81" t="str">
        <v/>
      </c>
      <c r="C16768" s="83">
        <f>IF($E16768="","",IFERROR(VLOOKUP(TRIM(E16768&amp;""),'Référentiel Articles'!$A$2:$F$634,2,FALSE),""))</f>
      </c>
      <c r="D16768" s="83">
        <f>IF($E16768="","",IFERROR(VLOOKUP(TRIM(E16768&amp;""),'Référentiel Articles'!$A$2:$F$634,3,FALSE),""))</f>
      </c>
      <c r="E16768" s="81" t="str">
        <v/>
      </c>
      <c r="F16768" s="83">
        <f>IF($E16768="","",IFERROR(VLOOKUP(TRIM(E16768&amp;""),'Référentiel Articles'!$A$2:$F$634,4,FALSE),""))</f>
      </c>
      <c r="G16768" s="84">
        <f>IF($E16768="","",IFERROR(VLOOKUP(TRIM(E16768&amp;""),'Référentiel Articles'!$A$2:$F$634,5,FALSE),""))</f>
      </c>
      <c r="H16768" s="85" t="str">
        <v/>
      </c>
      <c r="I16768" s="84">
        <f>IF($E16768="","",IFERROR(VLOOKUP(TRIM(E16768&amp;""),'Référentiel Articles'!$A$2:$F$634,6,FALSE),""))</f>
      </c>
      <c r="J16768" s="90">
        <f>IF(OR($E16768="",$H16768=""),"",$H16768*$I16768)</f>
      </c>
      <c r="K16768" s="87" t="str">
        <v/>
      </c>
    </row>
    <row r="16769">
      <c r="A16769" s="74" t="str">
        <v/>
      </c>
      <c r="B16769" s="74" t="str">
        <v/>
      </c>
      <c r="C16769" s="75">
        <f>IF($E16769="","",IFERROR(VLOOKUP(TRIM(E16769&amp;""),'Référentiel Articles'!$A$2:$F$634,2,FALSE),""))</f>
      </c>
      <c r="D16769" s="75">
        <f>IF($E16769="","",IFERROR(VLOOKUP(TRIM(E16769&amp;""),'Référentiel Articles'!$A$2:$F$634,3,FALSE),""))</f>
      </c>
      <c r="E16769" s="74" t="str">
        <v/>
      </c>
      <c r="F16769" s="75">
        <f>IF($E16769="","",IFERROR(VLOOKUP(TRIM(E16769&amp;""),'Référentiel Articles'!$A$2:$F$634,4,FALSE),""))</f>
      </c>
      <c r="G16769" s="76">
        <f>IF($E16769="","",IFERROR(VLOOKUP(TRIM(E16769&amp;""),'Référentiel Articles'!$A$2:$F$634,5,FALSE),""))</f>
      </c>
      <c r="H16769" s="77" t="str">
        <v/>
      </c>
      <c r="I16769" s="76">
        <f>IF($E16769="","",IFERROR(VLOOKUP(TRIM(E16769&amp;""),'Référentiel Articles'!$A$2:$F$634,6,FALSE),""))</f>
      </c>
      <c r="J16769" s="78">
        <f>IF(OR($E16769="",$H16769=""),"",$H16769*$I16769)</f>
      </c>
      <c r="K16769" s="79" t="str">
        <v/>
      </c>
    </row>
    <row r="16770">
      <c r="A16770" s="81" t="str">
        <v/>
      </c>
      <c r="B16770" s="81" t="str">
        <v/>
      </c>
      <c r="C16770" s="83">
        <f>IF($E16770="","",IFERROR(VLOOKUP(TRIM(E16770&amp;""),'Référentiel Articles'!$A$2:$F$634,2,FALSE),""))</f>
      </c>
      <c r="D16770" s="83">
        <f>IF($E16770="","",IFERROR(VLOOKUP(TRIM(E16770&amp;""),'Référentiel Articles'!$A$2:$F$634,3,FALSE),""))</f>
      </c>
      <c r="E16770" s="81" t="str">
        <v/>
      </c>
      <c r="F16770" s="83">
        <f>IF($E16770="","",IFERROR(VLOOKUP(TRIM(E16770&amp;""),'Référentiel Articles'!$A$2:$F$634,4,FALSE),""))</f>
      </c>
      <c r="G16770" s="84">
        <f>IF($E16770="","",IFERROR(VLOOKUP(TRIM(E16770&amp;""),'Référentiel Articles'!$A$2:$F$634,5,FALSE),""))</f>
      </c>
      <c r="H16770" s="85" t="str">
        <v/>
      </c>
      <c r="I16770" s="84">
        <f>IF($E16770="","",IFERROR(VLOOKUP(TRIM(E16770&amp;""),'Référentiel Articles'!$A$2:$F$634,6,FALSE),""))</f>
      </c>
      <c r="J16770" s="90">
        <f>IF(OR($E16770="",$H16770=""),"",$H16770*$I16770)</f>
      </c>
      <c r="K16770" s="87" t="str">
        <v/>
      </c>
    </row>
    <row r="16771">
      <c r="A16771" s="74" t="str">
        <v/>
      </c>
      <c r="B16771" s="74" t="str">
        <v/>
      </c>
      <c r="C16771" s="75">
        <f>IF($E16771="","",IFERROR(VLOOKUP(TRIM(E16771&amp;""),'Référentiel Articles'!$A$2:$F$634,2,FALSE),""))</f>
      </c>
      <c r="D16771" s="75">
        <f>IF($E16771="","",IFERROR(VLOOKUP(TRIM(E16771&amp;""),'Référentiel Articles'!$A$2:$F$634,3,FALSE),""))</f>
      </c>
      <c r="E16771" s="74" t="str">
        <v/>
      </c>
      <c r="F16771" s="75">
        <f>IF($E16771="","",IFERROR(VLOOKUP(TRIM(E16771&amp;""),'Référentiel Articles'!$A$2:$F$634,4,FALSE),""))</f>
      </c>
      <c r="G16771" s="76">
        <f>IF($E16771="","",IFERROR(VLOOKUP(TRIM(E16771&amp;""),'Référentiel Articles'!$A$2:$F$634,5,FALSE),""))</f>
      </c>
      <c r="H16771" s="77" t="str">
        <v/>
      </c>
      <c r="I16771" s="76">
        <f>IF($E16771="","",IFERROR(VLOOKUP(TRIM(E16771&amp;""),'Référentiel Articles'!$A$2:$F$634,6,FALSE),""))</f>
      </c>
      <c r="J16771" s="78">
        <f>IF(OR($E16771="",$H16771=""),"",$H16771*$I16771)</f>
      </c>
      <c r="K16771" s="79" t="str">
        <v/>
      </c>
    </row>
    <row r="16772">
      <c r="A16772" s="81" t="str">
        <v/>
      </c>
      <c r="B16772" s="81" t="str">
        <v/>
      </c>
      <c r="C16772" s="83">
        <f>IF($E16772="","",IFERROR(VLOOKUP(TRIM(E16772&amp;""),'Référentiel Articles'!$A$2:$F$634,2,FALSE),""))</f>
      </c>
      <c r="D16772" s="83">
        <f>IF($E16772="","",IFERROR(VLOOKUP(TRIM(E16772&amp;""),'Référentiel Articles'!$A$2:$F$634,3,FALSE),""))</f>
      </c>
      <c r="E16772" s="81" t="str">
        <v/>
      </c>
      <c r="F16772" s="83">
        <f>IF($E16772="","",IFERROR(VLOOKUP(TRIM(E16772&amp;""),'Référentiel Articles'!$A$2:$F$634,4,FALSE),""))</f>
      </c>
      <c r="G16772" s="84">
        <f>IF($E16772="","",IFERROR(VLOOKUP(TRIM(E16772&amp;""),'Référentiel Articles'!$A$2:$F$634,5,FALSE),""))</f>
      </c>
      <c r="H16772" s="85" t="str">
        <v/>
      </c>
      <c r="I16772" s="84">
        <f>IF($E16772="","",IFERROR(VLOOKUP(TRIM(E16772&amp;""),'Référentiel Articles'!$A$2:$F$634,6,FALSE),""))</f>
      </c>
      <c r="J16772" s="90">
        <f>IF(OR($E16772="",$H16772=""),"",$H16772*$I16772)</f>
      </c>
      <c r="K16772" s="87" t="str">
        <v/>
      </c>
    </row>
    <row r="16773">
      <c r="A16773" s="74" t="str">
        <v/>
      </c>
      <c r="B16773" s="74" t="str">
        <v/>
      </c>
      <c r="C16773" s="75">
        <f>IF($E16773="","",IFERROR(VLOOKUP(TRIM(E16773&amp;""),'Référentiel Articles'!$A$2:$F$634,2,FALSE),""))</f>
      </c>
      <c r="D16773" s="75">
        <f>IF($E16773="","",IFERROR(VLOOKUP(TRIM(E16773&amp;""),'Référentiel Articles'!$A$2:$F$634,3,FALSE),""))</f>
      </c>
      <c r="E16773" s="74" t="str">
        <v/>
      </c>
      <c r="F16773" s="75">
        <f>IF($E16773="","",IFERROR(VLOOKUP(TRIM(E16773&amp;""),'Référentiel Articles'!$A$2:$F$634,4,FALSE),""))</f>
      </c>
      <c r="G16773" s="76">
        <f>IF($E16773="","",IFERROR(VLOOKUP(TRIM(E16773&amp;""),'Référentiel Articles'!$A$2:$F$634,5,FALSE),""))</f>
      </c>
      <c r="H16773" s="77" t="str">
        <v/>
      </c>
      <c r="I16773" s="76">
        <f>IF($E16773="","",IFERROR(VLOOKUP(TRIM(E16773&amp;""),'Référentiel Articles'!$A$2:$F$634,6,FALSE),""))</f>
      </c>
      <c r="J16773" s="78">
        <f>IF(OR($E16773="",$H16773=""),"",$H16773*$I16773)</f>
      </c>
      <c r="K16773" s="79" t="str">
        <v/>
      </c>
    </row>
    <row r="16774">
      <c r="A16774" s="81" t="str">
        <v/>
      </c>
      <c r="B16774" s="81" t="str">
        <v/>
      </c>
      <c r="C16774" s="83">
        <f>IF($E16774="","",IFERROR(VLOOKUP(TRIM(E16774&amp;""),'Référentiel Articles'!$A$2:$F$634,2,FALSE),""))</f>
      </c>
      <c r="D16774" s="83">
        <f>IF($E16774="","",IFERROR(VLOOKUP(TRIM(E16774&amp;""),'Référentiel Articles'!$A$2:$F$634,3,FALSE),""))</f>
      </c>
      <c r="E16774" s="81" t="str">
        <v/>
      </c>
      <c r="F16774" s="83">
        <f>IF($E16774="","",IFERROR(VLOOKUP(TRIM(E16774&amp;""),'Référentiel Articles'!$A$2:$F$634,4,FALSE),""))</f>
      </c>
      <c r="G16774" s="84">
        <f>IF($E16774="","",IFERROR(VLOOKUP(TRIM(E16774&amp;""),'Référentiel Articles'!$A$2:$F$634,5,FALSE),""))</f>
      </c>
      <c r="H16774" s="85" t="str">
        <v/>
      </c>
      <c r="I16774" s="84">
        <f>IF($E16774="","",IFERROR(VLOOKUP(TRIM(E16774&amp;""),'Référentiel Articles'!$A$2:$F$634,6,FALSE),""))</f>
      </c>
      <c r="J16774" s="90">
        <f>IF(OR($E16774="",$H16774=""),"",$H16774*$I16774)</f>
      </c>
      <c r="K16774" s="87" t="str">
        <v/>
      </c>
    </row>
    <row r="16775">
      <c r="A16775" s="74" t="str">
        <v/>
      </c>
      <c r="B16775" s="74" t="str">
        <v/>
      </c>
      <c r="C16775" s="75">
        <f>IF($E16775="","",IFERROR(VLOOKUP(TRIM(E16775&amp;""),'Référentiel Articles'!$A$2:$F$634,2,FALSE),""))</f>
      </c>
      <c r="D16775" s="75">
        <f>IF($E16775="","",IFERROR(VLOOKUP(TRIM(E16775&amp;""),'Référentiel Articles'!$A$2:$F$634,3,FALSE),""))</f>
      </c>
      <c r="E16775" s="74" t="str">
        <v/>
      </c>
      <c r="F16775" s="75">
        <f>IF($E16775="","",IFERROR(VLOOKUP(TRIM(E16775&amp;""),'Référentiel Articles'!$A$2:$F$634,4,FALSE),""))</f>
      </c>
      <c r="G16775" s="76">
        <f>IF($E16775="","",IFERROR(VLOOKUP(TRIM(E16775&amp;""),'Référentiel Articles'!$A$2:$F$634,5,FALSE),""))</f>
      </c>
      <c r="H16775" s="77" t="str">
        <v/>
      </c>
      <c r="I16775" s="76">
        <f>IF($E16775="","",IFERROR(VLOOKUP(TRIM(E16775&amp;""),'Référentiel Articles'!$A$2:$F$634,6,FALSE),""))</f>
      </c>
      <c r="J16775" s="78">
        <f>IF(OR($E16775="",$H16775=""),"",$H16775*$I16775)</f>
      </c>
      <c r="K16775" s="79" t="str">
        <v/>
      </c>
    </row>
    <row r="16776">
      <c r="A16776" s="81" t="str">
        <v/>
      </c>
      <c r="B16776" s="81" t="str">
        <v/>
      </c>
      <c r="C16776" s="83">
        <f>IF($E16776="","",IFERROR(VLOOKUP(TRIM(E16776&amp;""),'Référentiel Articles'!$A$2:$F$634,2,FALSE),""))</f>
      </c>
      <c r="D16776" s="83">
        <f>IF($E16776="","",IFERROR(VLOOKUP(TRIM(E16776&amp;""),'Référentiel Articles'!$A$2:$F$634,3,FALSE),""))</f>
      </c>
      <c r="E16776" s="81" t="str">
        <v/>
      </c>
      <c r="F16776" s="83">
        <f>IF($E16776="","",IFERROR(VLOOKUP(TRIM(E16776&amp;""),'Référentiel Articles'!$A$2:$F$634,4,FALSE),""))</f>
      </c>
      <c r="G16776" s="84">
        <f>IF($E16776="","",IFERROR(VLOOKUP(TRIM(E16776&amp;""),'Référentiel Articles'!$A$2:$F$634,5,FALSE),""))</f>
      </c>
      <c r="H16776" s="85" t="str">
        <v/>
      </c>
      <c r="I16776" s="84">
        <f>IF($E16776="","",IFERROR(VLOOKUP(TRIM(E16776&amp;""),'Référentiel Articles'!$A$2:$F$634,6,FALSE),""))</f>
      </c>
      <c r="J16776" s="90">
        <f>IF(OR($E16776="",$H16776=""),"",$H16776*$I16776)</f>
      </c>
      <c r="K16776" s="87" t="str">
        <v/>
      </c>
    </row>
    <row r="16777">
      <c r="A16777" s="74" t="str">
        <v/>
      </c>
      <c r="B16777" s="74" t="str">
        <v/>
      </c>
      <c r="C16777" s="75">
        <f>IF($E16777="","",IFERROR(VLOOKUP(TRIM(E16777&amp;""),'Référentiel Articles'!$A$2:$F$634,2,FALSE),""))</f>
      </c>
      <c r="D16777" s="75">
        <f>IF($E16777="","",IFERROR(VLOOKUP(TRIM(E16777&amp;""),'Référentiel Articles'!$A$2:$F$634,3,FALSE),""))</f>
      </c>
      <c r="E16777" s="74" t="str">
        <v/>
      </c>
      <c r="F16777" s="75">
        <f>IF($E16777="","",IFERROR(VLOOKUP(TRIM(E16777&amp;""),'Référentiel Articles'!$A$2:$F$634,4,FALSE),""))</f>
      </c>
      <c r="G16777" s="76">
        <f>IF($E16777="","",IFERROR(VLOOKUP(TRIM(E16777&amp;""),'Référentiel Articles'!$A$2:$F$634,5,FALSE),""))</f>
      </c>
      <c r="H16777" s="77" t="str">
        <v/>
      </c>
      <c r="I16777" s="76">
        <f>IF($E16777="","",IFERROR(VLOOKUP(TRIM(E16777&amp;""),'Référentiel Articles'!$A$2:$F$634,6,FALSE),""))</f>
      </c>
      <c r="J16777" s="78">
        <f>IF(OR($E16777="",$H16777=""),"",$H16777*$I16777)</f>
      </c>
      <c r="K16777" s="79" t="str">
        <v/>
      </c>
    </row>
    <row r="16778">
      <c r="A16778" s="81" t="str">
        <v/>
      </c>
      <c r="B16778" s="81" t="str">
        <v/>
      </c>
      <c r="C16778" s="83">
        <f>IF($E16778="","",IFERROR(VLOOKUP(TRIM(E16778&amp;""),'Référentiel Articles'!$A$2:$F$634,2,FALSE),""))</f>
      </c>
      <c r="D16778" s="83">
        <f>IF($E16778="","",IFERROR(VLOOKUP(TRIM(E16778&amp;""),'Référentiel Articles'!$A$2:$F$634,3,FALSE),""))</f>
      </c>
      <c r="E16778" s="81" t="str">
        <v/>
      </c>
      <c r="F16778" s="83">
        <f>IF($E16778="","",IFERROR(VLOOKUP(TRIM(E16778&amp;""),'Référentiel Articles'!$A$2:$F$634,4,FALSE),""))</f>
      </c>
      <c r="G16778" s="84">
        <f>IF($E16778="","",IFERROR(VLOOKUP(TRIM(E16778&amp;""),'Référentiel Articles'!$A$2:$F$634,5,FALSE),""))</f>
      </c>
      <c r="H16778" s="85" t="str">
        <v/>
      </c>
      <c r="I16778" s="84">
        <f>IF($E16778="","",IFERROR(VLOOKUP(TRIM(E16778&amp;""),'Référentiel Articles'!$A$2:$F$634,6,FALSE),""))</f>
      </c>
      <c r="J16778" s="90">
        <f>IF(OR($E16778="",$H16778=""),"",$H16778*$I16778)</f>
      </c>
      <c r="K16778" s="87" t="str">
        <v/>
      </c>
    </row>
    <row r="16779">
      <c r="A16779" s="74" t="str">
        <v/>
      </c>
      <c r="B16779" s="74" t="str">
        <v/>
      </c>
      <c r="C16779" s="75">
        <f>IF($E16779="","",IFERROR(VLOOKUP(TRIM(E16779&amp;""),'Référentiel Articles'!$A$2:$F$634,2,FALSE),""))</f>
      </c>
      <c r="D16779" s="75">
        <f>IF($E16779="","",IFERROR(VLOOKUP(TRIM(E16779&amp;""),'Référentiel Articles'!$A$2:$F$634,3,FALSE),""))</f>
      </c>
      <c r="E16779" s="74" t="str">
        <v/>
      </c>
      <c r="F16779" s="75">
        <f>IF($E16779="","",IFERROR(VLOOKUP(TRIM(E16779&amp;""),'Référentiel Articles'!$A$2:$F$634,4,FALSE),""))</f>
      </c>
      <c r="G16779" s="76">
        <f>IF($E16779="","",IFERROR(VLOOKUP(TRIM(E16779&amp;""),'Référentiel Articles'!$A$2:$F$634,5,FALSE),""))</f>
      </c>
      <c r="H16779" s="77" t="str">
        <v/>
      </c>
      <c r="I16779" s="76">
        <f>IF($E16779="","",IFERROR(VLOOKUP(TRIM(E16779&amp;""),'Référentiel Articles'!$A$2:$F$634,6,FALSE),""))</f>
      </c>
      <c r="J16779" s="78">
        <f>IF(OR($E16779="",$H16779=""),"",$H16779*$I16779)</f>
      </c>
      <c r="K16779" s="79" t="str">
        <v/>
      </c>
    </row>
    <row r="16780">
      <c r="A16780" s="81" t="str">
        <v/>
      </c>
      <c r="B16780" s="81" t="str">
        <v/>
      </c>
      <c r="C16780" s="83">
        <f>IF($E16780="","",IFERROR(VLOOKUP(TRIM(E16780&amp;""),'Référentiel Articles'!$A$2:$F$634,2,FALSE),""))</f>
      </c>
      <c r="D16780" s="83">
        <f>IF($E16780="","",IFERROR(VLOOKUP(TRIM(E16780&amp;""),'Référentiel Articles'!$A$2:$F$634,3,FALSE),""))</f>
      </c>
      <c r="E16780" s="81" t="str">
        <v/>
      </c>
      <c r="F16780" s="83">
        <f>IF($E16780="","",IFERROR(VLOOKUP(TRIM(E16780&amp;""),'Référentiel Articles'!$A$2:$F$634,4,FALSE),""))</f>
      </c>
      <c r="G16780" s="84">
        <f>IF($E16780="","",IFERROR(VLOOKUP(TRIM(E16780&amp;""),'Référentiel Articles'!$A$2:$F$634,5,FALSE),""))</f>
      </c>
      <c r="H16780" s="85" t="str">
        <v/>
      </c>
      <c r="I16780" s="84">
        <f>IF($E16780="","",IFERROR(VLOOKUP(TRIM(E16780&amp;""),'Référentiel Articles'!$A$2:$F$634,6,FALSE),""))</f>
      </c>
      <c r="J16780" s="90">
        <f>IF(OR($E16780="",$H16780=""),"",$H16780*$I16780)</f>
      </c>
      <c r="K16780" s="87" t="str">
        <v/>
      </c>
    </row>
    <row r="16781">
      <c r="A16781" s="74" t="str">
        <v/>
      </c>
      <c r="B16781" s="74" t="str">
        <v/>
      </c>
      <c r="C16781" s="75">
        <f>IF($E16781="","",IFERROR(VLOOKUP(TRIM(E16781&amp;""),'Référentiel Articles'!$A$2:$F$634,2,FALSE),""))</f>
      </c>
      <c r="D16781" s="75">
        <f>IF($E16781="","",IFERROR(VLOOKUP(TRIM(E16781&amp;""),'Référentiel Articles'!$A$2:$F$634,3,FALSE),""))</f>
      </c>
      <c r="E16781" s="74" t="str">
        <v/>
      </c>
      <c r="F16781" s="75">
        <f>IF($E16781="","",IFERROR(VLOOKUP(TRIM(E16781&amp;""),'Référentiel Articles'!$A$2:$F$634,4,FALSE),""))</f>
      </c>
      <c r="G16781" s="76">
        <f>IF($E16781="","",IFERROR(VLOOKUP(TRIM(E16781&amp;""),'Référentiel Articles'!$A$2:$F$634,5,FALSE),""))</f>
      </c>
      <c r="H16781" s="77" t="str">
        <v/>
      </c>
      <c r="I16781" s="76">
        <f>IF($E16781="","",IFERROR(VLOOKUP(TRIM(E16781&amp;""),'Référentiel Articles'!$A$2:$F$634,6,FALSE),""))</f>
      </c>
      <c r="J16781" s="78">
        <f>IF(OR($E16781="",$H16781=""),"",$H16781*$I16781)</f>
      </c>
      <c r="K16781" s="79" t="str">
        <v/>
      </c>
    </row>
    <row r="16782">
      <c r="A16782" s="81" t="str">
        <v/>
      </c>
      <c r="B16782" s="81" t="str">
        <v/>
      </c>
      <c r="C16782" s="83">
        <f>IF($E16782="","",IFERROR(VLOOKUP(TRIM(E16782&amp;""),'Référentiel Articles'!$A$2:$F$634,2,FALSE),""))</f>
      </c>
      <c r="D16782" s="83">
        <f>IF($E16782="","",IFERROR(VLOOKUP(TRIM(E16782&amp;""),'Référentiel Articles'!$A$2:$F$634,3,FALSE),""))</f>
      </c>
      <c r="E16782" s="81" t="str">
        <v/>
      </c>
      <c r="F16782" s="83">
        <f>IF($E16782="","",IFERROR(VLOOKUP(TRIM(E16782&amp;""),'Référentiel Articles'!$A$2:$F$634,4,FALSE),""))</f>
      </c>
      <c r="G16782" s="84">
        <f>IF($E16782="","",IFERROR(VLOOKUP(TRIM(E16782&amp;""),'Référentiel Articles'!$A$2:$F$634,5,FALSE),""))</f>
      </c>
      <c r="H16782" s="85" t="str">
        <v/>
      </c>
      <c r="I16782" s="84">
        <f>IF($E16782="","",IFERROR(VLOOKUP(TRIM(E16782&amp;""),'Référentiel Articles'!$A$2:$F$634,6,FALSE),""))</f>
      </c>
      <c r="J16782" s="90">
        <f>IF(OR($E16782="",$H16782=""),"",$H16782*$I16782)</f>
      </c>
      <c r="K16782" s="87" t="str">
        <v/>
      </c>
    </row>
    <row r="16783">
      <c r="A16783" s="74" t="str">
        <v/>
      </c>
      <c r="B16783" s="74" t="str">
        <v/>
      </c>
      <c r="C16783" s="75">
        <f>IF($E16783="","",IFERROR(VLOOKUP(TRIM(E16783&amp;""),'Référentiel Articles'!$A$2:$F$634,2,FALSE),""))</f>
      </c>
      <c r="D16783" s="75">
        <f>IF($E16783="","",IFERROR(VLOOKUP(TRIM(E16783&amp;""),'Référentiel Articles'!$A$2:$F$634,3,FALSE),""))</f>
      </c>
      <c r="E16783" s="74" t="str">
        <v/>
      </c>
      <c r="F16783" s="75">
        <f>IF($E16783="","",IFERROR(VLOOKUP(TRIM(E16783&amp;""),'Référentiel Articles'!$A$2:$F$634,4,FALSE),""))</f>
      </c>
      <c r="G16783" s="76">
        <f>IF($E16783="","",IFERROR(VLOOKUP(TRIM(E16783&amp;""),'Référentiel Articles'!$A$2:$F$634,5,FALSE),""))</f>
      </c>
      <c r="H16783" s="77" t="str">
        <v/>
      </c>
      <c r="I16783" s="76">
        <f>IF($E16783="","",IFERROR(VLOOKUP(TRIM(E16783&amp;""),'Référentiel Articles'!$A$2:$F$634,6,FALSE),""))</f>
      </c>
      <c r="J16783" s="78">
        <f>IF(OR($E16783="",$H16783=""),"",$H16783*$I16783)</f>
      </c>
      <c r="K16783" s="79" t="str">
        <v/>
      </c>
    </row>
    <row r="16784">
      <c r="A16784" s="81" t="str">
        <v/>
      </c>
      <c r="B16784" s="81" t="str">
        <v/>
      </c>
      <c r="C16784" s="83">
        <f>IF($E16784="","",IFERROR(VLOOKUP(TRIM(E16784&amp;""),'Référentiel Articles'!$A$2:$F$634,2,FALSE),""))</f>
      </c>
      <c r="D16784" s="83">
        <f>IF($E16784="","",IFERROR(VLOOKUP(TRIM(E16784&amp;""),'Référentiel Articles'!$A$2:$F$634,3,FALSE),""))</f>
      </c>
      <c r="E16784" s="81" t="str">
        <v/>
      </c>
      <c r="F16784" s="83">
        <f>IF($E16784="","",IFERROR(VLOOKUP(TRIM(E16784&amp;""),'Référentiel Articles'!$A$2:$F$634,4,FALSE),""))</f>
      </c>
      <c r="G16784" s="84">
        <f>IF($E16784="","",IFERROR(VLOOKUP(TRIM(E16784&amp;""),'Référentiel Articles'!$A$2:$F$634,5,FALSE),""))</f>
      </c>
      <c r="H16784" s="85" t="str">
        <v/>
      </c>
      <c r="I16784" s="84">
        <f>IF($E16784="","",IFERROR(VLOOKUP(TRIM(E16784&amp;""),'Référentiel Articles'!$A$2:$F$634,6,FALSE),""))</f>
      </c>
      <c r="J16784" s="90">
        <f>IF(OR($E16784="",$H16784=""),"",$H16784*$I16784)</f>
      </c>
      <c r="K16784" s="87" t="str">
        <v/>
      </c>
    </row>
    <row r="16785">
      <c r="A16785" s="74" t="str">
        <v/>
      </c>
      <c r="B16785" s="74" t="str">
        <v/>
      </c>
      <c r="C16785" s="75">
        <f>IF($E16785="","",IFERROR(VLOOKUP(TRIM(E16785&amp;""),'Référentiel Articles'!$A$2:$F$634,2,FALSE),""))</f>
      </c>
      <c r="D16785" s="75">
        <f>IF($E16785="","",IFERROR(VLOOKUP(TRIM(E16785&amp;""),'Référentiel Articles'!$A$2:$F$634,3,FALSE),""))</f>
      </c>
      <c r="E16785" s="74" t="str">
        <v/>
      </c>
      <c r="F16785" s="75">
        <f>IF($E16785="","",IFERROR(VLOOKUP(TRIM(E16785&amp;""),'Référentiel Articles'!$A$2:$F$634,4,FALSE),""))</f>
      </c>
      <c r="G16785" s="76">
        <f>IF($E16785="","",IFERROR(VLOOKUP(TRIM(E16785&amp;""),'Référentiel Articles'!$A$2:$F$634,5,FALSE),""))</f>
      </c>
      <c r="H16785" s="77" t="str">
        <v/>
      </c>
      <c r="I16785" s="76">
        <f>IF($E16785="","",IFERROR(VLOOKUP(TRIM(E16785&amp;""),'Référentiel Articles'!$A$2:$F$634,6,FALSE),""))</f>
      </c>
      <c r="J16785" s="78">
        <f>IF(OR($E16785="",$H16785=""),"",$H16785*$I16785)</f>
      </c>
      <c r="K16785" s="79" t="str">
        <v/>
      </c>
    </row>
    <row r="16786">
      <c r="A16786" s="81" t="str">
        <v/>
      </c>
      <c r="B16786" s="81" t="str">
        <v/>
      </c>
      <c r="C16786" s="83">
        <f>IF($E16786="","",IFERROR(VLOOKUP(TRIM(E16786&amp;""),'Référentiel Articles'!$A$2:$F$634,2,FALSE),""))</f>
      </c>
      <c r="D16786" s="83">
        <f>IF($E16786="","",IFERROR(VLOOKUP(TRIM(E16786&amp;""),'Référentiel Articles'!$A$2:$F$634,3,FALSE),""))</f>
      </c>
      <c r="E16786" s="81" t="str">
        <v/>
      </c>
      <c r="F16786" s="83">
        <f>IF($E16786="","",IFERROR(VLOOKUP(TRIM(E16786&amp;""),'Référentiel Articles'!$A$2:$F$634,4,FALSE),""))</f>
      </c>
      <c r="G16786" s="84">
        <f>IF($E16786="","",IFERROR(VLOOKUP(TRIM(E16786&amp;""),'Référentiel Articles'!$A$2:$F$634,5,FALSE),""))</f>
      </c>
      <c r="H16786" s="85" t="str">
        <v/>
      </c>
      <c r="I16786" s="84">
        <f>IF($E16786="","",IFERROR(VLOOKUP(TRIM(E16786&amp;""),'Référentiel Articles'!$A$2:$F$634,6,FALSE),""))</f>
      </c>
      <c r="J16786" s="90">
        <f>IF(OR($E16786="",$H16786=""),"",$H16786*$I16786)</f>
      </c>
      <c r="K16786" s="87" t="str">
        <v/>
      </c>
    </row>
    <row r="16787">
      <c r="A16787" s="74" t="str">
        <v/>
      </c>
      <c r="B16787" s="74" t="str">
        <v/>
      </c>
      <c r="C16787" s="75">
        <f>IF($E16787="","",IFERROR(VLOOKUP(TRIM(E16787&amp;""),'Référentiel Articles'!$A$2:$F$634,2,FALSE),""))</f>
      </c>
      <c r="D16787" s="75">
        <f>IF($E16787="","",IFERROR(VLOOKUP(TRIM(E16787&amp;""),'Référentiel Articles'!$A$2:$F$634,3,FALSE),""))</f>
      </c>
      <c r="E16787" s="74" t="str">
        <v/>
      </c>
      <c r="F16787" s="75">
        <f>IF($E16787="","",IFERROR(VLOOKUP(TRIM(E16787&amp;""),'Référentiel Articles'!$A$2:$F$634,4,FALSE),""))</f>
      </c>
      <c r="G16787" s="76">
        <f>IF($E16787="","",IFERROR(VLOOKUP(TRIM(E16787&amp;""),'Référentiel Articles'!$A$2:$F$634,5,FALSE),""))</f>
      </c>
      <c r="H16787" s="77" t="str">
        <v/>
      </c>
      <c r="I16787" s="76">
        <f>IF($E16787="","",IFERROR(VLOOKUP(TRIM(E16787&amp;""),'Référentiel Articles'!$A$2:$F$634,6,FALSE),""))</f>
      </c>
      <c r="J16787" s="78">
        <f>IF(OR($E16787="",$H16787=""),"",$H16787*$I16787)</f>
      </c>
      <c r="K16787" s="79" t="str">
        <v/>
      </c>
    </row>
    <row r="16788">
      <c r="A16788" s="81" t="str">
        <v/>
      </c>
      <c r="B16788" s="81" t="str">
        <v/>
      </c>
      <c r="C16788" s="83">
        <f>IF($E16788="","",IFERROR(VLOOKUP(TRIM(E16788&amp;""),'Référentiel Articles'!$A$2:$F$634,2,FALSE),""))</f>
      </c>
      <c r="D16788" s="83">
        <f>IF($E16788="","",IFERROR(VLOOKUP(TRIM(E16788&amp;""),'Référentiel Articles'!$A$2:$F$634,3,FALSE),""))</f>
      </c>
      <c r="E16788" s="81" t="str">
        <v/>
      </c>
      <c r="F16788" s="83">
        <f>IF($E16788="","",IFERROR(VLOOKUP(TRIM(E16788&amp;""),'Référentiel Articles'!$A$2:$F$634,4,FALSE),""))</f>
      </c>
      <c r="G16788" s="84">
        <f>IF($E16788="","",IFERROR(VLOOKUP(TRIM(E16788&amp;""),'Référentiel Articles'!$A$2:$F$634,5,FALSE),""))</f>
      </c>
      <c r="H16788" s="85" t="str">
        <v/>
      </c>
      <c r="I16788" s="84">
        <f>IF($E16788="","",IFERROR(VLOOKUP(TRIM(E16788&amp;""),'Référentiel Articles'!$A$2:$F$634,6,FALSE),""))</f>
      </c>
      <c r="J16788" s="90">
        <f>IF(OR($E16788="",$H16788=""),"",$H16788*$I16788)</f>
      </c>
      <c r="K16788" s="87" t="str">
        <v/>
      </c>
    </row>
    <row r="16789">
      <c r="A16789" s="74" t="str">
        <v/>
      </c>
      <c r="B16789" s="74" t="str">
        <v/>
      </c>
      <c r="C16789" s="75">
        <f>IF($E16789="","",IFERROR(VLOOKUP(TRIM(E16789&amp;""),'Référentiel Articles'!$A$2:$F$634,2,FALSE),""))</f>
      </c>
      <c r="D16789" s="75">
        <f>IF($E16789="","",IFERROR(VLOOKUP(TRIM(E16789&amp;""),'Référentiel Articles'!$A$2:$F$634,3,FALSE),""))</f>
      </c>
      <c r="E16789" s="74" t="str">
        <v/>
      </c>
      <c r="F16789" s="75">
        <f>IF($E16789="","",IFERROR(VLOOKUP(TRIM(E16789&amp;""),'Référentiel Articles'!$A$2:$F$634,4,FALSE),""))</f>
      </c>
      <c r="G16789" s="76">
        <f>IF($E16789="","",IFERROR(VLOOKUP(TRIM(E16789&amp;""),'Référentiel Articles'!$A$2:$F$634,5,FALSE),""))</f>
      </c>
      <c r="H16789" s="77" t="str">
        <v/>
      </c>
      <c r="I16789" s="76">
        <f>IF($E16789="","",IFERROR(VLOOKUP(TRIM(E16789&amp;""),'Référentiel Articles'!$A$2:$F$634,6,FALSE),""))</f>
      </c>
      <c r="J16789" s="78">
        <f>IF(OR($E16789="",$H16789=""),"",$H16789*$I16789)</f>
      </c>
      <c r="K16789" s="79" t="str">
        <v/>
      </c>
    </row>
    <row r="16790">
      <c r="A16790" s="81" t="str">
        <v/>
      </c>
      <c r="B16790" s="81" t="str">
        <v/>
      </c>
      <c r="C16790" s="83">
        <f>IF($E16790="","",IFERROR(VLOOKUP(TRIM(E16790&amp;""),'Référentiel Articles'!$A$2:$F$634,2,FALSE),""))</f>
      </c>
      <c r="D16790" s="83">
        <f>IF($E16790="","",IFERROR(VLOOKUP(TRIM(E16790&amp;""),'Référentiel Articles'!$A$2:$F$634,3,FALSE),""))</f>
      </c>
      <c r="E16790" s="81" t="str">
        <v/>
      </c>
      <c r="F16790" s="83">
        <f>IF($E16790="","",IFERROR(VLOOKUP(TRIM(E16790&amp;""),'Référentiel Articles'!$A$2:$F$634,4,FALSE),""))</f>
      </c>
      <c r="G16790" s="84">
        <f>IF($E16790="","",IFERROR(VLOOKUP(TRIM(E16790&amp;""),'Référentiel Articles'!$A$2:$F$634,5,FALSE),""))</f>
      </c>
      <c r="H16790" s="85" t="str">
        <v/>
      </c>
      <c r="I16790" s="84">
        <f>IF($E16790="","",IFERROR(VLOOKUP(TRIM(E16790&amp;""),'Référentiel Articles'!$A$2:$F$634,6,FALSE),""))</f>
      </c>
      <c r="J16790" s="90">
        <f>IF(OR($E16790="",$H16790=""),"",$H16790*$I16790)</f>
      </c>
      <c r="K16790" s="87" t="str">
        <v/>
      </c>
    </row>
    <row r="16791">
      <c r="A16791" s="74" t="str">
        <v/>
      </c>
      <c r="B16791" s="74" t="str">
        <v/>
      </c>
      <c r="C16791" s="75">
        <f>IF($E16791="","",IFERROR(VLOOKUP(TRIM(E16791&amp;""),'Référentiel Articles'!$A$2:$F$634,2,FALSE),""))</f>
      </c>
      <c r="D16791" s="75">
        <f>IF($E16791="","",IFERROR(VLOOKUP(TRIM(E16791&amp;""),'Référentiel Articles'!$A$2:$F$634,3,FALSE),""))</f>
      </c>
      <c r="E16791" s="74" t="str">
        <v/>
      </c>
      <c r="F16791" s="75">
        <f>IF($E16791="","",IFERROR(VLOOKUP(TRIM(E16791&amp;""),'Référentiel Articles'!$A$2:$F$634,4,FALSE),""))</f>
      </c>
      <c r="G16791" s="76">
        <f>IF($E16791="","",IFERROR(VLOOKUP(TRIM(E16791&amp;""),'Référentiel Articles'!$A$2:$F$634,5,FALSE),""))</f>
      </c>
      <c r="H16791" s="77" t="str">
        <v/>
      </c>
      <c r="I16791" s="76">
        <f>IF($E16791="","",IFERROR(VLOOKUP(TRIM(E16791&amp;""),'Référentiel Articles'!$A$2:$F$634,6,FALSE),""))</f>
      </c>
      <c r="J16791" s="78">
        <f>IF(OR($E16791="",$H16791=""),"",$H16791*$I16791)</f>
      </c>
      <c r="K16791" s="79" t="str">
        <v/>
      </c>
    </row>
    <row r="16792">
      <c r="A16792" s="81" t="str">
        <v/>
      </c>
      <c r="B16792" s="81" t="str">
        <v/>
      </c>
      <c r="C16792" s="83">
        <f>IF($E16792="","",IFERROR(VLOOKUP(TRIM(E16792&amp;""),'Référentiel Articles'!$A$2:$F$634,2,FALSE),""))</f>
      </c>
      <c r="D16792" s="83">
        <f>IF($E16792="","",IFERROR(VLOOKUP(TRIM(E16792&amp;""),'Référentiel Articles'!$A$2:$F$634,3,FALSE),""))</f>
      </c>
      <c r="E16792" s="81" t="str">
        <v/>
      </c>
      <c r="F16792" s="83">
        <f>IF($E16792="","",IFERROR(VLOOKUP(TRIM(E16792&amp;""),'Référentiel Articles'!$A$2:$F$634,4,FALSE),""))</f>
      </c>
      <c r="G16792" s="84">
        <f>IF($E16792="","",IFERROR(VLOOKUP(TRIM(E16792&amp;""),'Référentiel Articles'!$A$2:$F$634,5,FALSE),""))</f>
      </c>
      <c r="H16792" s="85" t="str">
        <v/>
      </c>
      <c r="I16792" s="84">
        <f>IF($E16792="","",IFERROR(VLOOKUP(TRIM(E16792&amp;""),'Référentiel Articles'!$A$2:$F$634,6,FALSE),""))</f>
      </c>
      <c r="J16792" s="90">
        <f>IF(OR($E16792="",$H16792=""),"",$H16792*$I16792)</f>
      </c>
      <c r="K16792" s="87" t="str">
        <v/>
      </c>
    </row>
    <row r="16793">
      <c r="A16793" s="74" t="str">
        <v/>
      </c>
      <c r="B16793" s="74" t="str">
        <v/>
      </c>
      <c r="C16793" s="75">
        <f>IF($E16793="","",IFERROR(VLOOKUP(TRIM(E16793&amp;""),'Référentiel Articles'!$A$2:$F$634,2,FALSE),""))</f>
      </c>
      <c r="D16793" s="75">
        <f>IF($E16793="","",IFERROR(VLOOKUP(TRIM(E16793&amp;""),'Référentiel Articles'!$A$2:$F$634,3,FALSE),""))</f>
      </c>
      <c r="E16793" s="74" t="str">
        <v/>
      </c>
      <c r="F16793" s="75">
        <f>IF($E16793="","",IFERROR(VLOOKUP(TRIM(E16793&amp;""),'Référentiel Articles'!$A$2:$F$634,4,FALSE),""))</f>
      </c>
      <c r="G16793" s="76">
        <f>IF($E16793="","",IFERROR(VLOOKUP(TRIM(E16793&amp;""),'Référentiel Articles'!$A$2:$F$634,5,FALSE),""))</f>
      </c>
      <c r="H16793" s="77" t="str">
        <v/>
      </c>
      <c r="I16793" s="76">
        <f>IF($E16793="","",IFERROR(VLOOKUP(TRIM(E16793&amp;""),'Référentiel Articles'!$A$2:$F$634,6,FALSE),""))</f>
      </c>
      <c r="J16793" s="78">
        <f>IF(OR($E16793="",$H16793=""),"",$H16793*$I16793)</f>
      </c>
      <c r="K16793" s="79" t="str">
        <v/>
      </c>
    </row>
    <row r="16794">
      <c r="A16794" s="81" t="str">
        <v/>
      </c>
      <c r="B16794" s="81" t="str">
        <v/>
      </c>
      <c r="C16794" s="83">
        <f>IF($E16794="","",IFERROR(VLOOKUP(TRIM(E16794&amp;""),'Référentiel Articles'!$A$2:$F$634,2,FALSE),""))</f>
      </c>
      <c r="D16794" s="83">
        <f>IF($E16794="","",IFERROR(VLOOKUP(TRIM(E16794&amp;""),'Référentiel Articles'!$A$2:$F$634,3,FALSE),""))</f>
      </c>
      <c r="E16794" s="81" t="str">
        <v/>
      </c>
      <c r="F16794" s="83">
        <f>IF($E16794="","",IFERROR(VLOOKUP(TRIM(E16794&amp;""),'Référentiel Articles'!$A$2:$F$634,4,FALSE),""))</f>
      </c>
      <c r="G16794" s="84">
        <f>IF($E16794="","",IFERROR(VLOOKUP(TRIM(E16794&amp;""),'Référentiel Articles'!$A$2:$F$634,5,FALSE),""))</f>
      </c>
      <c r="H16794" s="85" t="str">
        <v/>
      </c>
      <c r="I16794" s="84">
        <f>IF($E16794="","",IFERROR(VLOOKUP(TRIM(E16794&amp;""),'Référentiel Articles'!$A$2:$F$634,6,FALSE),""))</f>
      </c>
      <c r="J16794" s="90">
        <f>IF(OR($E16794="",$H16794=""),"",$H16794*$I16794)</f>
      </c>
      <c r="K16794" s="87" t="str">
        <v/>
      </c>
    </row>
    <row r="16795">
      <c r="A16795" s="74" t="str">
        <v/>
      </c>
      <c r="B16795" s="74" t="str">
        <v/>
      </c>
      <c r="C16795" s="75">
        <f>IF($E16795="","",IFERROR(VLOOKUP(TRIM(E16795&amp;""),'Référentiel Articles'!$A$2:$F$634,2,FALSE),""))</f>
      </c>
      <c r="D16795" s="75">
        <f>IF($E16795="","",IFERROR(VLOOKUP(TRIM(E16795&amp;""),'Référentiel Articles'!$A$2:$F$634,3,FALSE),""))</f>
      </c>
      <c r="E16795" s="74" t="str">
        <v/>
      </c>
      <c r="F16795" s="75">
        <f>IF($E16795="","",IFERROR(VLOOKUP(TRIM(E16795&amp;""),'Référentiel Articles'!$A$2:$F$634,4,FALSE),""))</f>
      </c>
      <c r="G16795" s="76">
        <f>IF($E16795="","",IFERROR(VLOOKUP(TRIM(E16795&amp;""),'Référentiel Articles'!$A$2:$F$634,5,FALSE),""))</f>
      </c>
      <c r="H16795" s="77" t="str">
        <v/>
      </c>
      <c r="I16795" s="76">
        <f>IF($E16795="","",IFERROR(VLOOKUP(TRIM(E16795&amp;""),'Référentiel Articles'!$A$2:$F$634,6,FALSE),""))</f>
      </c>
      <c r="J16795" s="78">
        <f>IF(OR($E16795="",$H16795=""),"",$H16795*$I16795)</f>
      </c>
      <c r="K16795" s="79" t="str">
        <v/>
      </c>
    </row>
    <row r="16796">
      <c r="A16796" s="81" t="str">
        <v/>
      </c>
      <c r="B16796" s="81" t="str">
        <v/>
      </c>
      <c r="C16796" s="83">
        <f>IF($E16796="","",IFERROR(VLOOKUP(TRIM(E16796&amp;""),'Référentiel Articles'!$A$2:$F$634,2,FALSE),""))</f>
      </c>
      <c r="D16796" s="83">
        <f>IF($E16796="","",IFERROR(VLOOKUP(TRIM(E16796&amp;""),'Référentiel Articles'!$A$2:$F$634,3,FALSE),""))</f>
      </c>
      <c r="E16796" s="81" t="str">
        <v/>
      </c>
      <c r="F16796" s="83">
        <f>IF($E16796="","",IFERROR(VLOOKUP(TRIM(E16796&amp;""),'Référentiel Articles'!$A$2:$F$634,4,FALSE),""))</f>
      </c>
      <c r="G16796" s="84">
        <f>IF($E16796="","",IFERROR(VLOOKUP(TRIM(E16796&amp;""),'Référentiel Articles'!$A$2:$F$634,5,FALSE),""))</f>
      </c>
      <c r="H16796" s="85" t="str">
        <v/>
      </c>
      <c r="I16796" s="84">
        <f>IF($E16796="","",IFERROR(VLOOKUP(TRIM(E16796&amp;""),'Référentiel Articles'!$A$2:$F$634,6,FALSE),""))</f>
      </c>
      <c r="J16796" s="90">
        <f>IF(OR($E16796="",$H16796=""),"",$H16796*$I16796)</f>
      </c>
      <c r="K16796" s="87" t="str">
        <v/>
      </c>
    </row>
    <row r="16797">
      <c r="A16797" s="74" t="str">
        <v/>
      </c>
      <c r="B16797" s="74" t="str">
        <v/>
      </c>
      <c r="C16797" s="75">
        <f>IF($E16797="","",IFERROR(VLOOKUP(TRIM(E16797&amp;""),'Référentiel Articles'!$A$2:$F$634,2,FALSE),""))</f>
      </c>
      <c r="D16797" s="75">
        <f>IF($E16797="","",IFERROR(VLOOKUP(TRIM(E16797&amp;""),'Référentiel Articles'!$A$2:$F$634,3,FALSE),""))</f>
      </c>
      <c r="E16797" s="74" t="str">
        <v/>
      </c>
      <c r="F16797" s="75">
        <f>IF($E16797="","",IFERROR(VLOOKUP(TRIM(E16797&amp;""),'Référentiel Articles'!$A$2:$F$634,4,FALSE),""))</f>
      </c>
      <c r="G16797" s="76">
        <f>IF($E16797="","",IFERROR(VLOOKUP(TRIM(E16797&amp;""),'Référentiel Articles'!$A$2:$F$634,5,FALSE),""))</f>
      </c>
      <c r="H16797" s="77" t="str">
        <v/>
      </c>
      <c r="I16797" s="76">
        <f>IF($E16797="","",IFERROR(VLOOKUP(TRIM(E16797&amp;""),'Référentiel Articles'!$A$2:$F$634,6,FALSE),""))</f>
      </c>
      <c r="J16797" s="78">
        <f>IF(OR($E16797="",$H16797=""),"",$H16797*$I16797)</f>
      </c>
      <c r="K16797" s="79" t="str">
        <v/>
      </c>
    </row>
    <row r="16798">
      <c r="A16798" s="81" t="str">
        <v/>
      </c>
      <c r="B16798" s="81" t="str">
        <v/>
      </c>
      <c r="C16798" s="83">
        <f>IF($E16798="","",IFERROR(VLOOKUP(TRIM(E16798&amp;""),'Référentiel Articles'!$A$2:$F$634,2,FALSE),""))</f>
      </c>
      <c r="D16798" s="83">
        <f>IF($E16798="","",IFERROR(VLOOKUP(TRIM(E16798&amp;""),'Référentiel Articles'!$A$2:$F$634,3,FALSE),""))</f>
      </c>
      <c r="E16798" s="81" t="str">
        <v/>
      </c>
      <c r="F16798" s="83">
        <f>IF($E16798="","",IFERROR(VLOOKUP(TRIM(E16798&amp;""),'Référentiel Articles'!$A$2:$F$634,4,FALSE),""))</f>
      </c>
      <c r="G16798" s="84">
        <f>IF($E16798="","",IFERROR(VLOOKUP(TRIM(E16798&amp;""),'Référentiel Articles'!$A$2:$F$634,5,FALSE),""))</f>
      </c>
      <c r="H16798" s="85" t="str">
        <v/>
      </c>
      <c r="I16798" s="84">
        <f>IF($E16798="","",IFERROR(VLOOKUP(TRIM(E16798&amp;""),'Référentiel Articles'!$A$2:$F$634,6,FALSE),""))</f>
      </c>
      <c r="J16798" s="90">
        <f>IF(OR($E16798="",$H16798=""),"",$H16798*$I16798)</f>
      </c>
      <c r="K16798" s="87" t="str">
        <v/>
      </c>
    </row>
    <row r="16799">
      <c r="A16799" s="74" t="str">
        <v/>
      </c>
      <c r="B16799" s="74" t="str">
        <v/>
      </c>
      <c r="C16799" s="75">
        <f>IF($E16799="","",IFERROR(VLOOKUP(TRIM(E16799&amp;""),'Référentiel Articles'!$A$2:$F$634,2,FALSE),""))</f>
      </c>
      <c r="D16799" s="75">
        <f>IF($E16799="","",IFERROR(VLOOKUP(TRIM(E16799&amp;""),'Référentiel Articles'!$A$2:$F$634,3,FALSE),""))</f>
      </c>
      <c r="E16799" s="74" t="str">
        <v/>
      </c>
      <c r="F16799" s="75">
        <f>IF($E16799="","",IFERROR(VLOOKUP(TRIM(E16799&amp;""),'Référentiel Articles'!$A$2:$F$634,4,FALSE),""))</f>
      </c>
      <c r="G16799" s="76">
        <f>IF($E16799="","",IFERROR(VLOOKUP(TRIM(E16799&amp;""),'Référentiel Articles'!$A$2:$F$634,5,FALSE),""))</f>
      </c>
      <c r="H16799" s="77" t="str">
        <v/>
      </c>
      <c r="I16799" s="76">
        <f>IF($E16799="","",IFERROR(VLOOKUP(TRIM(E16799&amp;""),'Référentiel Articles'!$A$2:$F$634,6,FALSE),""))</f>
      </c>
      <c r="J16799" s="78">
        <f>IF(OR($E16799="",$H16799=""),"",$H16799*$I16799)</f>
      </c>
      <c r="K16799" s="79" t="str">
        <v/>
      </c>
    </row>
    <row r="16800">
      <c r="A16800" s="81" t="str">
        <v/>
      </c>
      <c r="B16800" s="81" t="str">
        <v/>
      </c>
      <c r="C16800" s="83">
        <f>IF($E16800="","",IFERROR(VLOOKUP(TRIM(E16800&amp;""),'Référentiel Articles'!$A$2:$F$634,2,FALSE),""))</f>
      </c>
      <c r="D16800" s="83">
        <f>IF($E16800="","",IFERROR(VLOOKUP(TRIM(E16800&amp;""),'Référentiel Articles'!$A$2:$F$634,3,FALSE),""))</f>
      </c>
      <c r="E16800" s="81" t="str">
        <v/>
      </c>
      <c r="F16800" s="83">
        <f>IF($E16800="","",IFERROR(VLOOKUP(TRIM(E16800&amp;""),'Référentiel Articles'!$A$2:$F$634,4,FALSE),""))</f>
      </c>
      <c r="G16800" s="84">
        <f>IF($E16800="","",IFERROR(VLOOKUP(TRIM(E16800&amp;""),'Référentiel Articles'!$A$2:$F$634,5,FALSE),""))</f>
      </c>
      <c r="H16800" s="85" t="str">
        <v/>
      </c>
      <c r="I16800" s="84">
        <f>IF($E16800="","",IFERROR(VLOOKUP(TRIM(E16800&amp;""),'Référentiel Articles'!$A$2:$F$634,6,FALSE),""))</f>
      </c>
      <c r="J16800" s="90">
        <f>IF(OR($E16800="",$H16800=""),"",$H16800*$I16800)</f>
      </c>
      <c r="K16800" s="87" t="str">
        <v/>
      </c>
    </row>
    <row r="16801">
      <c r="A16801" s="74" t="str">
        <v/>
      </c>
      <c r="B16801" s="74" t="str">
        <v/>
      </c>
      <c r="C16801" s="75">
        <f>IF($E16801="","",IFERROR(VLOOKUP(TRIM(E16801&amp;""),'Référentiel Articles'!$A$2:$F$634,2,FALSE),""))</f>
      </c>
      <c r="D16801" s="75">
        <f>IF($E16801="","",IFERROR(VLOOKUP(TRIM(E16801&amp;""),'Référentiel Articles'!$A$2:$F$634,3,FALSE),""))</f>
      </c>
      <c r="E16801" s="74" t="str">
        <v/>
      </c>
      <c r="F16801" s="75">
        <f>IF($E16801="","",IFERROR(VLOOKUP(TRIM(E16801&amp;""),'Référentiel Articles'!$A$2:$F$634,4,FALSE),""))</f>
      </c>
      <c r="G16801" s="76">
        <f>IF($E16801="","",IFERROR(VLOOKUP(TRIM(E16801&amp;""),'Référentiel Articles'!$A$2:$F$634,5,FALSE),""))</f>
      </c>
      <c r="H16801" s="77" t="str">
        <v/>
      </c>
      <c r="I16801" s="76">
        <f>IF($E16801="","",IFERROR(VLOOKUP(TRIM(E16801&amp;""),'Référentiel Articles'!$A$2:$F$634,6,FALSE),""))</f>
      </c>
      <c r="J16801" s="78">
        <f>IF(OR($E16801="",$H16801=""),"",$H16801*$I16801)</f>
      </c>
      <c r="K16801" s="79" t="str">
        <v/>
      </c>
    </row>
    <row r="16802">
      <c r="A16802" s="81" t="str">
        <v/>
      </c>
      <c r="B16802" s="81" t="str">
        <v/>
      </c>
      <c r="C16802" s="83">
        <f>IF($E16802="","",IFERROR(VLOOKUP(TRIM(E16802&amp;""),'Référentiel Articles'!$A$2:$F$634,2,FALSE),""))</f>
      </c>
      <c r="D16802" s="83">
        <f>IF($E16802="","",IFERROR(VLOOKUP(TRIM(E16802&amp;""),'Référentiel Articles'!$A$2:$F$634,3,FALSE),""))</f>
      </c>
      <c r="E16802" s="81" t="str">
        <v/>
      </c>
      <c r="F16802" s="83">
        <f>IF($E16802="","",IFERROR(VLOOKUP(TRIM(E16802&amp;""),'Référentiel Articles'!$A$2:$F$634,4,FALSE),""))</f>
      </c>
      <c r="G16802" s="84">
        <f>IF($E16802="","",IFERROR(VLOOKUP(TRIM(E16802&amp;""),'Référentiel Articles'!$A$2:$F$634,5,FALSE),""))</f>
      </c>
      <c r="H16802" s="85" t="str">
        <v/>
      </c>
      <c r="I16802" s="84">
        <f>IF($E16802="","",IFERROR(VLOOKUP(TRIM(E16802&amp;""),'Référentiel Articles'!$A$2:$F$634,6,FALSE),""))</f>
      </c>
      <c r="J16802" s="90">
        <f>IF(OR($E16802="",$H16802=""),"",$H16802*$I16802)</f>
      </c>
      <c r="K16802" s="87" t="str">
        <v/>
      </c>
    </row>
    <row r="16803">
      <c r="A16803" s="74" t="str">
        <v/>
      </c>
      <c r="B16803" s="74" t="str">
        <v/>
      </c>
      <c r="C16803" s="75">
        <f>IF($E16803="","",IFERROR(VLOOKUP(TRIM(E16803&amp;""),'Référentiel Articles'!$A$2:$F$634,2,FALSE),""))</f>
      </c>
      <c r="D16803" s="75">
        <f>IF($E16803="","",IFERROR(VLOOKUP(TRIM(E16803&amp;""),'Référentiel Articles'!$A$2:$F$634,3,FALSE),""))</f>
      </c>
      <c r="E16803" s="74" t="str">
        <v/>
      </c>
      <c r="F16803" s="75">
        <f>IF($E16803="","",IFERROR(VLOOKUP(TRIM(E16803&amp;""),'Référentiel Articles'!$A$2:$F$634,4,FALSE),""))</f>
      </c>
      <c r="G16803" s="76">
        <f>IF($E16803="","",IFERROR(VLOOKUP(TRIM(E16803&amp;""),'Référentiel Articles'!$A$2:$F$634,5,FALSE),""))</f>
      </c>
      <c r="H16803" s="77" t="str">
        <v/>
      </c>
      <c r="I16803" s="76">
        <f>IF($E16803="","",IFERROR(VLOOKUP(TRIM(E16803&amp;""),'Référentiel Articles'!$A$2:$F$634,6,FALSE),""))</f>
      </c>
      <c r="J16803" s="78">
        <f>IF(OR($E16803="",$H16803=""),"",$H16803*$I16803)</f>
      </c>
      <c r="K16803" s="79" t="str">
        <v/>
      </c>
    </row>
    <row r="16804">
      <c r="A16804" s="81" t="str">
        <v/>
      </c>
      <c r="B16804" s="81" t="str">
        <v/>
      </c>
      <c r="C16804" s="83">
        <f>IF($E16804="","",IFERROR(VLOOKUP(TRIM(E16804&amp;""),'Référentiel Articles'!$A$2:$F$634,2,FALSE),""))</f>
      </c>
      <c r="D16804" s="83">
        <f>IF($E16804="","",IFERROR(VLOOKUP(TRIM(E16804&amp;""),'Référentiel Articles'!$A$2:$F$634,3,FALSE),""))</f>
      </c>
      <c r="E16804" s="81" t="str">
        <v/>
      </c>
      <c r="F16804" s="83">
        <f>IF($E16804="","",IFERROR(VLOOKUP(TRIM(E16804&amp;""),'Référentiel Articles'!$A$2:$F$634,4,FALSE),""))</f>
      </c>
      <c r="G16804" s="84">
        <f>IF($E16804="","",IFERROR(VLOOKUP(TRIM(E16804&amp;""),'Référentiel Articles'!$A$2:$F$634,5,FALSE),""))</f>
      </c>
      <c r="H16804" s="85" t="str">
        <v/>
      </c>
      <c r="I16804" s="84">
        <f>IF($E16804="","",IFERROR(VLOOKUP(TRIM(E16804&amp;""),'Référentiel Articles'!$A$2:$F$634,6,FALSE),""))</f>
      </c>
      <c r="J16804" s="90">
        <f>IF(OR($E16804="",$H16804=""),"",$H16804*$I16804)</f>
      </c>
      <c r="K16804" s="87" t="str">
        <v/>
      </c>
    </row>
    <row r="16805">
      <c r="A16805" s="74" t="str">
        <v/>
      </c>
      <c r="B16805" s="74" t="str">
        <v/>
      </c>
      <c r="C16805" s="75">
        <f>IF($E16805="","",IFERROR(VLOOKUP(TRIM(E16805&amp;""),'Référentiel Articles'!$A$2:$F$634,2,FALSE),""))</f>
      </c>
      <c r="D16805" s="75">
        <f>IF($E16805="","",IFERROR(VLOOKUP(TRIM(E16805&amp;""),'Référentiel Articles'!$A$2:$F$634,3,FALSE),""))</f>
      </c>
      <c r="E16805" s="74" t="str">
        <v/>
      </c>
      <c r="F16805" s="75">
        <f>IF($E16805="","",IFERROR(VLOOKUP(TRIM(E16805&amp;""),'Référentiel Articles'!$A$2:$F$634,4,FALSE),""))</f>
      </c>
      <c r="G16805" s="76">
        <f>IF($E16805="","",IFERROR(VLOOKUP(TRIM(E16805&amp;""),'Référentiel Articles'!$A$2:$F$634,5,FALSE),""))</f>
      </c>
      <c r="H16805" s="77" t="str">
        <v/>
      </c>
      <c r="I16805" s="76">
        <f>IF($E16805="","",IFERROR(VLOOKUP(TRIM(E16805&amp;""),'Référentiel Articles'!$A$2:$F$634,6,FALSE),""))</f>
      </c>
      <c r="J16805" s="78">
        <f>IF(OR($E16805="",$H16805=""),"",$H16805*$I16805)</f>
      </c>
      <c r="K16805" s="79" t="str">
        <v/>
      </c>
    </row>
    <row r="16806">
      <c r="A16806" s="81" t="str">
        <v/>
      </c>
      <c r="B16806" s="81" t="str">
        <v/>
      </c>
      <c r="C16806" s="83">
        <f>IF($E16806="","",IFERROR(VLOOKUP(TRIM(E16806&amp;""),'Référentiel Articles'!$A$2:$F$634,2,FALSE),""))</f>
      </c>
      <c r="D16806" s="83">
        <f>IF($E16806="","",IFERROR(VLOOKUP(TRIM(E16806&amp;""),'Référentiel Articles'!$A$2:$F$634,3,FALSE),""))</f>
      </c>
      <c r="E16806" s="81" t="str">
        <v/>
      </c>
      <c r="F16806" s="83">
        <f>IF($E16806="","",IFERROR(VLOOKUP(TRIM(E16806&amp;""),'Référentiel Articles'!$A$2:$F$634,4,FALSE),""))</f>
      </c>
      <c r="G16806" s="84">
        <f>IF($E16806="","",IFERROR(VLOOKUP(TRIM(E16806&amp;""),'Référentiel Articles'!$A$2:$F$634,5,FALSE),""))</f>
      </c>
      <c r="H16806" s="85" t="str">
        <v/>
      </c>
      <c r="I16806" s="84">
        <f>IF($E16806="","",IFERROR(VLOOKUP(TRIM(E16806&amp;""),'Référentiel Articles'!$A$2:$F$634,6,FALSE),""))</f>
      </c>
      <c r="J16806" s="90">
        <f>IF(OR($E16806="",$H16806=""),"",$H16806*$I16806)</f>
      </c>
      <c r="K16806" s="87" t="str">
        <v/>
      </c>
    </row>
    <row r="16807">
      <c r="A16807" s="74" t="str">
        <v/>
      </c>
      <c r="B16807" s="74" t="str">
        <v/>
      </c>
      <c r="C16807" s="75">
        <f>IF($E16807="","",IFERROR(VLOOKUP(TRIM(E16807&amp;""),'Référentiel Articles'!$A$2:$F$634,2,FALSE),""))</f>
      </c>
      <c r="D16807" s="75">
        <f>IF($E16807="","",IFERROR(VLOOKUP(TRIM(E16807&amp;""),'Référentiel Articles'!$A$2:$F$634,3,FALSE),""))</f>
      </c>
      <c r="E16807" s="74" t="str">
        <v/>
      </c>
      <c r="F16807" s="75">
        <f>IF($E16807="","",IFERROR(VLOOKUP(TRIM(E16807&amp;""),'Référentiel Articles'!$A$2:$F$634,4,FALSE),""))</f>
      </c>
      <c r="G16807" s="76">
        <f>IF($E16807="","",IFERROR(VLOOKUP(TRIM(E16807&amp;""),'Référentiel Articles'!$A$2:$F$634,5,FALSE),""))</f>
      </c>
      <c r="H16807" s="77" t="str">
        <v/>
      </c>
      <c r="I16807" s="76">
        <f>IF($E16807="","",IFERROR(VLOOKUP(TRIM(E16807&amp;""),'Référentiel Articles'!$A$2:$F$634,6,FALSE),""))</f>
      </c>
      <c r="J16807" s="78">
        <f>IF(OR($E16807="",$H16807=""),"",$H16807*$I16807)</f>
      </c>
      <c r="K16807" s="79" t="str">
        <v/>
      </c>
    </row>
    <row r="16808">
      <c r="A16808" s="81" t="str">
        <v/>
      </c>
      <c r="B16808" s="81" t="str">
        <v/>
      </c>
      <c r="C16808" s="83">
        <f>IF($E16808="","",IFERROR(VLOOKUP(TRIM(E16808&amp;""),'Référentiel Articles'!$A$2:$F$634,2,FALSE),""))</f>
      </c>
      <c r="D16808" s="83">
        <f>IF($E16808="","",IFERROR(VLOOKUP(TRIM(E16808&amp;""),'Référentiel Articles'!$A$2:$F$634,3,FALSE),""))</f>
      </c>
      <c r="E16808" s="81" t="str">
        <v/>
      </c>
      <c r="F16808" s="83">
        <f>IF($E16808="","",IFERROR(VLOOKUP(TRIM(E16808&amp;""),'Référentiel Articles'!$A$2:$F$634,4,FALSE),""))</f>
      </c>
      <c r="G16808" s="84">
        <f>IF($E16808="","",IFERROR(VLOOKUP(TRIM(E16808&amp;""),'Référentiel Articles'!$A$2:$F$634,5,FALSE),""))</f>
      </c>
      <c r="H16808" s="85" t="str">
        <v/>
      </c>
      <c r="I16808" s="84">
        <f>IF($E16808="","",IFERROR(VLOOKUP(TRIM(E16808&amp;""),'Référentiel Articles'!$A$2:$F$634,6,FALSE),""))</f>
      </c>
      <c r="J16808" s="90">
        <f>IF(OR($E16808="",$H16808=""),"",$H16808*$I16808)</f>
      </c>
      <c r="K16808" s="87" t="str">
        <v/>
      </c>
    </row>
    <row r="16809">
      <c r="A16809" s="74" t="str">
        <v/>
      </c>
      <c r="B16809" s="74" t="str">
        <v/>
      </c>
      <c r="C16809" s="75">
        <f>IF($E16809="","",IFERROR(VLOOKUP(TRIM(E16809&amp;""),'Référentiel Articles'!$A$2:$F$634,2,FALSE),""))</f>
      </c>
      <c r="D16809" s="75">
        <f>IF($E16809="","",IFERROR(VLOOKUP(TRIM(E16809&amp;""),'Référentiel Articles'!$A$2:$F$634,3,FALSE),""))</f>
      </c>
      <c r="E16809" s="74" t="str">
        <v/>
      </c>
      <c r="F16809" s="75">
        <f>IF($E16809="","",IFERROR(VLOOKUP(TRIM(E16809&amp;""),'Référentiel Articles'!$A$2:$F$634,4,FALSE),""))</f>
      </c>
      <c r="G16809" s="76">
        <f>IF($E16809="","",IFERROR(VLOOKUP(TRIM(E16809&amp;""),'Référentiel Articles'!$A$2:$F$634,5,FALSE),""))</f>
      </c>
      <c r="H16809" s="77" t="str">
        <v/>
      </c>
      <c r="I16809" s="76">
        <f>IF($E16809="","",IFERROR(VLOOKUP(TRIM(E16809&amp;""),'Référentiel Articles'!$A$2:$F$634,6,FALSE),""))</f>
      </c>
      <c r="J16809" s="78">
        <f>IF(OR($E16809="",$H16809=""),"",$H16809*$I16809)</f>
      </c>
      <c r="K16809" s="79" t="str">
        <v/>
      </c>
    </row>
    <row r="16810">
      <c r="A16810" s="81" t="str">
        <v/>
      </c>
      <c r="B16810" s="81" t="str">
        <v/>
      </c>
      <c r="C16810" s="83">
        <f>IF($E16810="","",IFERROR(VLOOKUP(TRIM(E16810&amp;""),'Référentiel Articles'!$A$2:$F$634,2,FALSE),""))</f>
      </c>
      <c r="D16810" s="83">
        <f>IF($E16810="","",IFERROR(VLOOKUP(TRIM(E16810&amp;""),'Référentiel Articles'!$A$2:$F$634,3,FALSE),""))</f>
      </c>
      <c r="E16810" s="81" t="str">
        <v/>
      </c>
      <c r="F16810" s="83">
        <f>IF($E16810="","",IFERROR(VLOOKUP(TRIM(E16810&amp;""),'Référentiel Articles'!$A$2:$F$634,4,FALSE),""))</f>
      </c>
      <c r="G16810" s="84">
        <f>IF($E16810="","",IFERROR(VLOOKUP(TRIM(E16810&amp;""),'Référentiel Articles'!$A$2:$F$634,5,FALSE),""))</f>
      </c>
      <c r="H16810" s="85" t="str">
        <v/>
      </c>
      <c r="I16810" s="84">
        <f>IF($E16810="","",IFERROR(VLOOKUP(TRIM(E16810&amp;""),'Référentiel Articles'!$A$2:$F$634,6,FALSE),""))</f>
      </c>
      <c r="J16810" s="90">
        <f>IF(OR($E16810="",$H16810=""),"",$H16810*$I16810)</f>
      </c>
      <c r="K16810" s="87" t="str">
        <v/>
      </c>
    </row>
    <row r="16811">
      <c r="A16811" s="74" t="str">
        <v/>
      </c>
      <c r="B16811" s="74" t="str">
        <v/>
      </c>
      <c r="C16811" s="75">
        <f>IF($E16811="","",IFERROR(VLOOKUP(TRIM(E16811&amp;""),'Référentiel Articles'!$A$2:$F$634,2,FALSE),""))</f>
      </c>
      <c r="D16811" s="75">
        <f>IF($E16811="","",IFERROR(VLOOKUP(TRIM(E16811&amp;""),'Référentiel Articles'!$A$2:$F$634,3,FALSE),""))</f>
      </c>
      <c r="E16811" s="74" t="str">
        <v/>
      </c>
      <c r="F16811" s="75">
        <f>IF($E16811="","",IFERROR(VLOOKUP(TRIM(E16811&amp;""),'Référentiel Articles'!$A$2:$F$634,4,FALSE),""))</f>
      </c>
      <c r="G16811" s="76">
        <f>IF($E16811="","",IFERROR(VLOOKUP(TRIM(E16811&amp;""),'Référentiel Articles'!$A$2:$F$634,5,FALSE),""))</f>
      </c>
      <c r="H16811" s="77" t="str">
        <v/>
      </c>
      <c r="I16811" s="76">
        <f>IF($E16811="","",IFERROR(VLOOKUP(TRIM(E16811&amp;""),'Référentiel Articles'!$A$2:$F$634,6,FALSE),""))</f>
      </c>
      <c r="J16811" s="78">
        <f>IF(OR($E16811="",$H16811=""),"",$H16811*$I16811)</f>
      </c>
      <c r="K16811" s="79" t="str">
        <v/>
      </c>
    </row>
    <row r="16812">
      <c r="A16812" s="81" t="str">
        <v/>
      </c>
      <c r="B16812" s="81" t="str">
        <v/>
      </c>
      <c r="C16812" s="83">
        <f>IF($E16812="","",IFERROR(VLOOKUP(TRIM(E16812&amp;""),'Référentiel Articles'!$A$2:$F$634,2,FALSE),""))</f>
      </c>
      <c r="D16812" s="83">
        <f>IF($E16812="","",IFERROR(VLOOKUP(TRIM(E16812&amp;""),'Référentiel Articles'!$A$2:$F$634,3,FALSE),""))</f>
      </c>
      <c r="E16812" s="81" t="str">
        <v/>
      </c>
      <c r="F16812" s="83">
        <f>IF($E16812="","",IFERROR(VLOOKUP(TRIM(E16812&amp;""),'Référentiel Articles'!$A$2:$F$634,4,FALSE),""))</f>
      </c>
      <c r="G16812" s="84">
        <f>IF($E16812="","",IFERROR(VLOOKUP(TRIM(E16812&amp;""),'Référentiel Articles'!$A$2:$F$634,5,FALSE),""))</f>
      </c>
      <c r="H16812" s="85" t="str">
        <v/>
      </c>
      <c r="I16812" s="84">
        <f>IF($E16812="","",IFERROR(VLOOKUP(TRIM(E16812&amp;""),'Référentiel Articles'!$A$2:$F$634,6,FALSE),""))</f>
      </c>
      <c r="J16812" s="90">
        <f>IF(OR($E16812="",$H16812=""),"",$H16812*$I16812)</f>
      </c>
      <c r="K16812" s="87" t="str">
        <v/>
      </c>
    </row>
    <row r="16813">
      <c r="A16813" s="74" t="str">
        <v/>
      </c>
      <c r="B16813" s="74" t="str">
        <v/>
      </c>
      <c r="C16813" s="75">
        <f>IF($E16813="","",IFERROR(VLOOKUP(TRIM(E16813&amp;""),'Référentiel Articles'!$A$2:$F$634,2,FALSE),""))</f>
      </c>
      <c r="D16813" s="75">
        <f>IF($E16813="","",IFERROR(VLOOKUP(TRIM(E16813&amp;""),'Référentiel Articles'!$A$2:$F$634,3,FALSE),""))</f>
      </c>
      <c r="E16813" s="74" t="str">
        <v/>
      </c>
      <c r="F16813" s="75">
        <f>IF($E16813="","",IFERROR(VLOOKUP(TRIM(E16813&amp;""),'Référentiel Articles'!$A$2:$F$634,4,FALSE),""))</f>
      </c>
      <c r="G16813" s="76">
        <f>IF($E16813="","",IFERROR(VLOOKUP(TRIM(E16813&amp;""),'Référentiel Articles'!$A$2:$F$634,5,FALSE),""))</f>
      </c>
      <c r="H16813" s="77" t="str">
        <v/>
      </c>
      <c r="I16813" s="76">
        <f>IF($E16813="","",IFERROR(VLOOKUP(TRIM(E16813&amp;""),'Référentiel Articles'!$A$2:$F$634,6,FALSE),""))</f>
      </c>
      <c r="J16813" s="78">
        <f>IF(OR($E16813="",$H16813=""),"",$H16813*$I16813)</f>
      </c>
      <c r="K16813" s="79" t="str">
        <v/>
      </c>
    </row>
    <row r="16814">
      <c r="A16814" s="81" t="str">
        <v/>
      </c>
      <c r="B16814" s="81" t="str">
        <v/>
      </c>
      <c r="C16814" s="83">
        <f>IF($E16814="","",IFERROR(VLOOKUP(TRIM(E16814&amp;""),'Référentiel Articles'!$A$2:$F$634,2,FALSE),""))</f>
      </c>
      <c r="D16814" s="83">
        <f>IF($E16814="","",IFERROR(VLOOKUP(TRIM(E16814&amp;""),'Référentiel Articles'!$A$2:$F$634,3,FALSE),""))</f>
      </c>
      <c r="E16814" s="81" t="str">
        <v/>
      </c>
      <c r="F16814" s="83">
        <f>IF($E16814="","",IFERROR(VLOOKUP(TRIM(E16814&amp;""),'Référentiel Articles'!$A$2:$F$634,4,FALSE),""))</f>
      </c>
      <c r="G16814" s="84">
        <f>IF($E16814="","",IFERROR(VLOOKUP(TRIM(E16814&amp;""),'Référentiel Articles'!$A$2:$F$634,5,FALSE),""))</f>
      </c>
      <c r="H16814" s="85" t="str">
        <v/>
      </c>
      <c r="I16814" s="84">
        <f>IF($E16814="","",IFERROR(VLOOKUP(TRIM(E16814&amp;""),'Référentiel Articles'!$A$2:$F$634,6,FALSE),""))</f>
      </c>
      <c r="J16814" s="90">
        <f>IF(OR($E16814="",$H16814=""),"",$H16814*$I16814)</f>
      </c>
      <c r="K16814" s="87" t="str">
        <v/>
      </c>
    </row>
    <row r="16815">
      <c r="A16815" s="74" t="str">
        <v/>
      </c>
      <c r="B16815" s="74" t="str">
        <v/>
      </c>
      <c r="C16815" s="75">
        <f>IF($E16815="","",IFERROR(VLOOKUP(TRIM(E16815&amp;""),'Référentiel Articles'!$A$2:$F$634,2,FALSE),""))</f>
      </c>
      <c r="D16815" s="75">
        <f>IF($E16815="","",IFERROR(VLOOKUP(TRIM(E16815&amp;""),'Référentiel Articles'!$A$2:$F$634,3,FALSE),""))</f>
      </c>
      <c r="E16815" s="74" t="str">
        <v/>
      </c>
      <c r="F16815" s="75">
        <f>IF($E16815="","",IFERROR(VLOOKUP(TRIM(E16815&amp;""),'Référentiel Articles'!$A$2:$F$634,4,FALSE),""))</f>
      </c>
      <c r="G16815" s="76">
        <f>IF($E16815="","",IFERROR(VLOOKUP(TRIM(E16815&amp;""),'Référentiel Articles'!$A$2:$F$634,5,FALSE),""))</f>
      </c>
      <c r="H16815" s="77" t="str">
        <v/>
      </c>
      <c r="I16815" s="76">
        <f>IF($E16815="","",IFERROR(VLOOKUP(TRIM(E16815&amp;""),'Référentiel Articles'!$A$2:$F$634,6,FALSE),""))</f>
      </c>
      <c r="J16815" s="78">
        <f>IF(OR($E16815="",$H16815=""),"",$H16815*$I16815)</f>
      </c>
      <c r="K16815" s="79" t="str">
        <v/>
      </c>
    </row>
    <row r="16816">
      <c r="A16816" s="81" t="str">
        <v/>
      </c>
      <c r="B16816" s="81" t="str">
        <v/>
      </c>
      <c r="C16816" s="83">
        <f>IF($E16816="","",IFERROR(VLOOKUP(TRIM(E16816&amp;""),'Référentiel Articles'!$A$2:$F$634,2,FALSE),""))</f>
      </c>
      <c r="D16816" s="83">
        <f>IF($E16816="","",IFERROR(VLOOKUP(TRIM(E16816&amp;""),'Référentiel Articles'!$A$2:$F$634,3,FALSE),""))</f>
      </c>
      <c r="E16816" s="81" t="str">
        <v/>
      </c>
      <c r="F16816" s="83">
        <f>IF($E16816="","",IFERROR(VLOOKUP(TRIM(E16816&amp;""),'Référentiel Articles'!$A$2:$F$634,4,FALSE),""))</f>
      </c>
      <c r="G16816" s="84">
        <f>IF($E16816="","",IFERROR(VLOOKUP(TRIM(E16816&amp;""),'Référentiel Articles'!$A$2:$F$634,5,FALSE),""))</f>
      </c>
      <c r="H16816" s="85" t="str">
        <v/>
      </c>
      <c r="I16816" s="84">
        <f>IF($E16816="","",IFERROR(VLOOKUP(TRIM(E16816&amp;""),'Référentiel Articles'!$A$2:$F$634,6,FALSE),""))</f>
      </c>
      <c r="J16816" s="90">
        <f>IF(OR($E16816="",$H16816=""),"",$H16816*$I16816)</f>
      </c>
      <c r="K16816" s="87" t="str">
        <v/>
      </c>
    </row>
    <row r="16817">
      <c r="A16817" s="74" t="str">
        <v/>
      </c>
      <c r="B16817" s="74" t="str">
        <v/>
      </c>
      <c r="C16817" s="75">
        <f>IF($E16817="","",IFERROR(VLOOKUP(TRIM(E16817&amp;""),'Référentiel Articles'!$A$2:$F$634,2,FALSE),""))</f>
      </c>
      <c r="D16817" s="75">
        <f>IF($E16817="","",IFERROR(VLOOKUP(TRIM(E16817&amp;""),'Référentiel Articles'!$A$2:$F$634,3,FALSE),""))</f>
      </c>
      <c r="E16817" s="74" t="str">
        <v/>
      </c>
      <c r="F16817" s="75">
        <f>IF($E16817="","",IFERROR(VLOOKUP(TRIM(E16817&amp;""),'Référentiel Articles'!$A$2:$F$634,4,FALSE),""))</f>
      </c>
      <c r="G16817" s="76">
        <f>IF($E16817="","",IFERROR(VLOOKUP(TRIM(E16817&amp;""),'Référentiel Articles'!$A$2:$F$634,5,FALSE),""))</f>
      </c>
      <c r="H16817" s="77" t="str">
        <v/>
      </c>
      <c r="I16817" s="76">
        <f>IF($E16817="","",IFERROR(VLOOKUP(TRIM(E16817&amp;""),'Référentiel Articles'!$A$2:$F$634,6,FALSE),""))</f>
      </c>
      <c r="J16817" s="78">
        <f>IF(OR($E16817="",$H16817=""),"",$H16817*$I16817)</f>
      </c>
      <c r="K16817" s="79" t="str">
        <v/>
      </c>
    </row>
    <row r="16818">
      <c r="A16818" s="81" t="str">
        <v/>
      </c>
      <c r="B16818" s="81" t="str">
        <v/>
      </c>
      <c r="C16818" s="83">
        <f>IF($E16818="","",IFERROR(VLOOKUP(TRIM(E16818&amp;""),'Référentiel Articles'!$A$2:$F$634,2,FALSE),""))</f>
      </c>
      <c r="D16818" s="83">
        <f>IF($E16818="","",IFERROR(VLOOKUP(TRIM(E16818&amp;""),'Référentiel Articles'!$A$2:$F$634,3,FALSE),""))</f>
      </c>
      <c r="E16818" s="81" t="str">
        <v/>
      </c>
      <c r="F16818" s="83">
        <f>IF($E16818="","",IFERROR(VLOOKUP(TRIM(E16818&amp;""),'Référentiel Articles'!$A$2:$F$634,4,FALSE),""))</f>
      </c>
      <c r="G16818" s="84">
        <f>IF($E16818="","",IFERROR(VLOOKUP(TRIM(E16818&amp;""),'Référentiel Articles'!$A$2:$F$634,5,FALSE),""))</f>
      </c>
      <c r="H16818" s="85" t="str">
        <v/>
      </c>
      <c r="I16818" s="84">
        <f>IF($E16818="","",IFERROR(VLOOKUP(TRIM(E16818&amp;""),'Référentiel Articles'!$A$2:$F$634,6,FALSE),""))</f>
      </c>
      <c r="J16818" s="90">
        <f>IF(OR($E16818="",$H16818=""),"",$H16818*$I16818)</f>
      </c>
      <c r="K16818" s="87" t="str">
        <v/>
      </c>
    </row>
    <row r="16819">
      <c r="A16819" s="74" t="str">
        <v/>
      </c>
      <c r="B16819" s="74" t="str">
        <v/>
      </c>
      <c r="C16819" s="75">
        <f>IF($E16819="","",IFERROR(VLOOKUP(TRIM(E16819&amp;""),'Référentiel Articles'!$A$2:$F$634,2,FALSE),""))</f>
      </c>
      <c r="D16819" s="75">
        <f>IF($E16819="","",IFERROR(VLOOKUP(TRIM(E16819&amp;""),'Référentiel Articles'!$A$2:$F$634,3,FALSE),""))</f>
      </c>
      <c r="E16819" s="74" t="str">
        <v/>
      </c>
      <c r="F16819" s="75">
        <f>IF($E16819="","",IFERROR(VLOOKUP(TRIM(E16819&amp;""),'Référentiel Articles'!$A$2:$F$634,4,FALSE),""))</f>
      </c>
      <c r="G16819" s="76">
        <f>IF($E16819="","",IFERROR(VLOOKUP(TRIM(E16819&amp;""),'Référentiel Articles'!$A$2:$F$634,5,FALSE),""))</f>
      </c>
      <c r="H16819" s="77" t="str">
        <v/>
      </c>
      <c r="I16819" s="76">
        <f>IF($E16819="","",IFERROR(VLOOKUP(TRIM(E16819&amp;""),'Référentiel Articles'!$A$2:$F$634,6,FALSE),""))</f>
      </c>
      <c r="J16819" s="78">
        <f>IF(OR($E16819="",$H16819=""),"",$H16819*$I16819)</f>
      </c>
      <c r="K16819" s="79" t="str">
        <v/>
      </c>
    </row>
    <row r="16820">
      <c r="A16820" s="81" t="str">
        <v/>
      </c>
      <c r="B16820" s="81" t="str">
        <v/>
      </c>
      <c r="C16820" s="83">
        <f>IF($E16820="","",IFERROR(VLOOKUP(TRIM(E16820&amp;""),'Référentiel Articles'!$A$2:$F$634,2,FALSE),""))</f>
      </c>
      <c r="D16820" s="83">
        <f>IF($E16820="","",IFERROR(VLOOKUP(TRIM(E16820&amp;""),'Référentiel Articles'!$A$2:$F$634,3,FALSE),""))</f>
      </c>
      <c r="E16820" s="81" t="str">
        <v/>
      </c>
      <c r="F16820" s="83">
        <f>IF($E16820="","",IFERROR(VLOOKUP(TRIM(E16820&amp;""),'Référentiel Articles'!$A$2:$F$634,4,FALSE),""))</f>
      </c>
      <c r="G16820" s="84">
        <f>IF($E16820="","",IFERROR(VLOOKUP(TRIM(E16820&amp;""),'Référentiel Articles'!$A$2:$F$634,5,FALSE),""))</f>
      </c>
      <c r="H16820" s="85" t="str">
        <v/>
      </c>
      <c r="I16820" s="84">
        <f>IF($E16820="","",IFERROR(VLOOKUP(TRIM(E16820&amp;""),'Référentiel Articles'!$A$2:$F$634,6,FALSE),""))</f>
      </c>
      <c r="J16820" s="90">
        <f>IF(OR($E16820="",$H16820=""),"",$H16820*$I16820)</f>
      </c>
      <c r="K16820" s="87" t="str">
        <v/>
      </c>
    </row>
    <row r="16821">
      <c r="A16821" s="74" t="str">
        <v/>
      </c>
      <c r="B16821" s="74" t="str">
        <v/>
      </c>
      <c r="C16821" s="75">
        <f>IF($E16821="","",IFERROR(VLOOKUP(TRIM(E16821&amp;""),'Référentiel Articles'!$A$2:$F$634,2,FALSE),""))</f>
      </c>
      <c r="D16821" s="75">
        <f>IF($E16821="","",IFERROR(VLOOKUP(TRIM(E16821&amp;""),'Référentiel Articles'!$A$2:$F$634,3,FALSE),""))</f>
      </c>
      <c r="E16821" s="74" t="str">
        <v/>
      </c>
      <c r="F16821" s="75">
        <f>IF($E16821="","",IFERROR(VLOOKUP(TRIM(E16821&amp;""),'Référentiel Articles'!$A$2:$F$634,4,FALSE),""))</f>
      </c>
      <c r="G16821" s="76">
        <f>IF($E16821="","",IFERROR(VLOOKUP(TRIM(E16821&amp;""),'Référentiel Articles'!$A$2:$F$634,5,FALSE),""))</f>
      </c>
      <c r="H16821" s="77" t="str">
        <v/>
      </c>
      <c r="I16821" s="76">
        <f>IF($E16821="","",IFERROR(VLOOKUP(TRIM(E16821&amp;""),'Référentiel Articles'!$A$2:$F$634,6,FALSE),""))</f>
      </c>
      <c r="J16821" s="78">
        <f>IF(OR($E16821="",$H16821=""),"",$H16821*$I16821)</f>
      </c>
      <c r="K16821" s="79" t="str">
        <v/>
      </c>
    </row>
    <row r="16822">
      <c r="A16822" s="81" t="str">
        <v/>
      </c>
      <c r="B16822" s="81" t="str">
        <v/>
      </c>
      <c r="C16822" s="83">
        <f>IF($E16822="","",IFERROR(VLOOKUP(TRIM(E16822&amp;""),'Référentiel Articles'!$A$2:$F$634,2,FALSE),""))</f>
      </c>
      <c r="D16822" s="83">
        <f>IF($E16822="","",IFERROR(VLOOKUP(TRIM(E16822&amp;""),'Référentiel Articles'!$A$2:$F$634,3,FALSE),""))</f>
      </c>
      <c r="E16822" s="81" t="str">
        <v/>
      </c>
      <c r="F16822" s="83">
        <f>IF($E16822="","",IFERROR(VLOOKUP(TRIM(E16822&amp;""),'Référentiel Articles'!$A$2:$F$634,4,FALSE),""))</f>
      </c>
      <c r="G16822" s="84">
        <f>IF($E16822="","",IFERROR(VLOOKUP(TRIM(E16822&amp;""),'Référentiel Articles'!$A$2:$F$634,5,FALSE),""))</f>
      </c>
      <c r="H16822" s="85" t="str">
        <v/>
      </c>
      <c r="I16822" s="84">
        <f>IF($E16822="","",IFERROR(VLOOKUP(TRIM(E16822&amp;""),'Référentiel Articles'!$A$2:$F$634,6,FALSE),""))</f>
      </c>
      <c r="J16822" s="90">
        <f>IF(OR($E16822="",$H16822=""),"",$H16822*$I16822)</f>
      </c>
      <c r="K16822" s="87" t="str">
        <v/>
      </c>
    </row>
    <row r="16823">
      <c r="A16823" s="74" t="str">
        <v/>
      </c>
      <c r="B16823" s="74" t="str">
        <v/>
      </c>
      <c r="C16823" s="75">
        <f>IF($E16823="","",IFERROR(VLOOKUP(TRIM(E16823&amp;""),'Référentiel Articles'!$A$2:$F$634,2,FALSE),""))</f>
      </c>
      <c r="D16823" s="75">
        <f>IF($E16823="","",IFERROR(VLOOKUP(TRIM(E16823&amp;""),'Référentiel Articles'!$A$2:$F$634,3,FALSE),""))</f>
      </c>
      <c r="E16823" s="74" t="str">
        <v/>
      </c>
      <c r="F16823" s="75">
        <f>IF($E16823="","",IFERROR(VLOOKUP(TRIM(E16823&amp;""),'Référentiel Articles'!$A$2:$F$634,4,FALSE),""))</f>
      </c>
      <c r="G16823" s="76">
        <f>IF($E16823="","",IFERROR(VLOOKUP(TRIM(E16823&amp;""),'Référentiel Articles'!$A$2:$F$634,5,FALSE),""))</f>
      </c>
      <c r="H16823" s="77" t="str">
        <v/>
      </c>
      <c r="I16823" s="76">
        <f>IF($E16823="","",IFERROR(VLOOKUP(TRIM(E16823&amp;""),'Référentiel Articles'!$A$2:$F$634,6,FALSE),""))</f>
      </c>
      <c r="J16823" s="78">
        <f>IF(OR($E16823="",$H16823=""),"",$H16823*$I16823)</f>
      </c>
      <c r="K16823" s="79" t="str">
        <v/>
      </c>
    </row>
    <row r="16824">
      <c r="A16824" s="81" t="str">
        <v/>
      </c>
      <c r="B16824" s="81" t="str">
        <v/>
      </c>
      <c r="C16824" s="83">
        <f>IF($E16824="","",IFERROR(VLOOKUP(TRIM(E16824&amp;""),'Référentiel Articles'!$A$2:$F$634,2,FALSE),""))</f>
      </c>
      <c r="D16824" s="83">
        <f>IF($E16824="","",IFERROR(VLOOKUP(TRIM(E16824&amp;""),'Référentiel Articles'!$A$2:$F$634,3,FALSE),""))</f>
      </c>
      <c r="E16824" s="81" t="str">
        <v/>
      </c>
      <c r="F16824" s="83">
        <f>IF($E16824="","",IFERROR(VLOOKUP(TRIM(E16824&amp;""),'Référentiel Articles'!$A$2:$F$634,4,FALSE),""))</f>
      </c>
      <c r="G16824" s="84">
        <f>IF($E16824="","",IFERROR(VLOOKUP(TRIM(E16824&amp;""),'Référentiel Articles'!$A$2:$F$634,5,FALSE),""))</f>
      </c>
      <c r="H16824" s="85" t="str">
        <v/>
      </c>
      <c r="I16824" s="84">
        <f>IF($E16824="","",IFERROR(VLOOKUP(TRIM(E16824&amp;""),'Référentiel Articles'!$A$2:$F$634,6,FALSE),""))</f>
      </c>
      <c r="J16824" s="90">
        <f>IF(OR($E16824="",$H16824=""),"",$H16824*$I16824)</f>
      </c>
      <c r="K16824" s="87" t="str">
        <v/>
      </c>
    </row>
    <row r="16825">
      <c r="A16825" s="74" t="str">
        <v/>
      </c>
      <c r="B16825" s="74" t="str">
        <v/>
      </c>
      <c r="C16825" s="75">
        <f>IF($E16825="","",IFERROR(VLOOKUP(TRIM(E16825&amp;""),'Référentiel Articles'!$A$2:$F$634,2,FALSE),""))</f>
      </c>
      <c r="D16825" s="75">
        <f>IF($E16825="","",IFERROR(VLOOKUP(TRIM(E16825&amp;""),'Référentiel Articles'!$A$2:$F$634,3,FALSE),""))</f>
      </c>
      <c r="E16825" s="74" t="str">
        <v/>
      </c>
      <c r="F16825" s="75">
        <f>IF($E16825="","",IFERROR(VLOOKUP(TRIM(E16825&amp;""),'Référentiel Articles'!$A$2:$F$634,4,FALSE),""))</f>
      </c>
      <c r="G16825" s="76">
        <f>IF($E16825="","",IFERROR(VLOOKUP(TRIM(E16825&amp;""),'Référentiel Articles'!$A$2:$F$634,5,FALSE),""))</f>
      </c>
      <c r="H16825" s="77" t="str">
        <v/>
      </c>
      <c r="I16825" s="76">
        <f>IF($E16825="","",IFERROR(VLOOKUP(TRIM(E16825&amp;""),'Référentiel Articles'!$A$2:$F$634,6,FALSE),""))</f>
      </c>
      <c r="J16825" s="78">
        <f>IF(OR($E16825="",$H16825=""),"",$H16825*$I16825)</f>
      </c>
      <c r="K16825" s="79" t="str">
        <v/>
      </c>
    </row>
    <row r="16826">
      <c r="A16826" s="81" t="str">
        <v/>
      </c>
      <c r="B16826" s="81" t="str">
        <v/>
      </c>
      <c r="C16826" s="83">
        <f>IF($E16826="","",IFERROR(VLOOKUP(TRIM(E16826&amp;""),'Référentiel Articles'!$A$2:$F$634,2,FALSE),""))</f>
      </c>
      <c r="D16826" s="83">
        <f>IF($E16826="","",IFERROR(VLOOKUP(TRIM(E16826&amp;""),'Référentiel Articles'!$A$2:$F$634,3,FALSE),""))</f>
      </c>
      <c r="E16826" s="81" t="str">
        <v/>
      </c>
      <c r="F16826" s="83">
        <f>IF($E16826="","",IFERROR(VLOOKUP(TRIM(E16826&amp;""),'Référentiel Articles'!$A$2:$F$634,4,FALSE),""))</f>
      </c>
      <c r="G16826" s="84">
        <f>IF($E16826="","",IFERROR(VLOOKUP(TRIM(E16826&amp;""),'Référentiel Articles'!$A$2:$F$634,5,FALSE),""))</f>
      </c>
      <c r="H16826" s="85" t="str">
        <v/>
      </c>
      <c r="I16826" s="84">
        <f>IF($E16826="","",IFERROR(VLOOKUP(TRIM(E16826&amp;""),'Référentiel Articles'!$A$2:$F$634,6,FALSE),""))</f>
      </c>
      <c r="J16826" s="90">
        <f>IF(OR($E16826="",$H16826=""),"",$H16826*$I16826)</f>
      </c>
      <c r="K16826" s="87" t="str">
        <v/>
      </c>
    </row>
    <row r="16827">
      <c r="A16827" s="74" t="str">
        <v/>
      </c>
      <c r="B16827" s="74" t="str">
        <v/>
      </c>
      <c r="C16827" s="75">
        <f>IF($E16827="","",IFERROR(VLOOKUP(TRIM(E16827&amp;""),'Référentiel Articles'!$A$2:$F$634,2,FALSE),""))</f>
      </c>
      <c r="D16827" s="75">
        <f>IF($E16827="","",IFERROR(VLOOKUP(TRIM(E16827&amp;""),'Référentiel Articles'!$A$2:$F$634,3,FALSE),""))</f>
      </c>
      <c r="E16827" s="74" t="str">
        <v/>
      </c>
      <c r="F16827" s="75">
        <f>IF($E16827="","",IFERROR(VLOOKUP(TRIM(E16827&amp;""),'Référentiel Articles'!$A$2:$F$634,4,FALSE),""))</f>
      </c>
      <c r="G16827" s="76">
        <f>IF($E16827="","",IFERROR(VLOOKUP(TRIM(E16827&amp;""),'Référentiel Articles'!$A$2:$F$634,5,FALSE),""))</f>
      </c>
      <c r="H16827" s="77" t="str">
        <v/>
      </c>
      <c r="I16827" s="76">
        <f>IF($E16827="","",IFERROR(VLOOKUP(TRIM(E16827&amp;""),'Référentiel Articles'!$A$2:$F$634,6,FALSE),""))</f>
      </c>
      <c r="J16827" s="78">
        <f>IF(OR($E16827="",$H16827=""),"",$H16827*$I16827)</f>
      </c>
      <c r="K16827" s="79" t="str">
        <v/>
      </c>
    </row>
    <row r="16828">
      <c r="A16828" s="81" t="str">
        <v/>
      </c>
      <c r="B16828" s="81" t="str">
        <v/>
      </c>
      <c r="C16828" s="83">
        <f>IF($E16828="","",IFERROR(VLOOKUP(TRIM(E16828&amp;""),'Référentiel Articles'!$A$2:$F$634,2,FALSE),""))</f>
      </c>
      <c r="D16828" s="83">
        <f>IF($E16828="","",IFERROR(VLOOKUP(TRIM(E16828&amp;""),'Référentiel Articles'!$A$2:$F$634,3,FALSE),""))</f>
      </c>
      <c r="E16828" s="81" t="str">
        <v/>
      </c>
      <c r="F16828" s="83">
        <f>IF($E16828="","",IFERROR(VLOOKUP(TRIM(E16828&amp;""),'Référentiel Articles'!$A$2:$F$634,4,FALSE),""))</f>
      </c>
      <c r="G16828" s="84">
        <f>IF($E16828="","",IFERROR(VLOOKUP(TRIM(E16828&amp;""),'Référentiel Articles'!$A$2:$F$634,5,FALSE),""))</f>
      </c>
      <c r="H16828" s="85" t="str">
        <v/>
      </c>
      <c r="I16828" s="84">
        <f>IF($E16828="","",IFERROR(VLOOKUP(TRIM(E16828&amp;""),'Référentiel Articles'!$A$2:$F$634,6,FALSE),""))</f>
      </c>
      <c r="J16828" s="90">
        <f>IF(OR($E16828="",$H16828=""),"",$H16828*$I16828)</f>
      </c>
      <c r="K16828" s="87" t="str">
        <v/>
      </c>
    </row>
    <row r="16829">
      <c r="A16829" s="74" t="str">
        <v/>
      </c>
      <c r="B16829" s="74" t="str">
        <v/>
      </c>
      <c r="C16829" s="75">
        <f>IF($E16829="","",IFERROR(VLOOKUP(TRIM(E16829&amp;""),'Référentiel Articles'!$A$2:$F$634,2,FALSE),""))</f>
      </c>
      <c r="D16829" s="75">
        <f>IF($E16829="","",IFERROR(VLOOKUP(TRIM(E16829&amp;""),'Référentiel Articles'!$A$2:$F$634,3,FALSE),""))</f>
      </c>
      <c r="E16829" s="74" t="str">
        <v/>
      </c>
      <c r="F16829" s="75">
        <f>IF($E16829="","",IFERROR(VLOOKUP(TRIM(E16829&amp;""),'Référentiel Articles'!$A$2:$F$634,4,FALSE),""))</f>
      </c>
      <c r="G16829" s="76">
        <f>IF($E16829="","",IFERROR(VLOOKUP(TRIM(E16829&amp;""),'Référentiel Articles'!$A$2:$F$634,5,FALSE),""))</f>
      </c>
      <c r="H16829" s="77" t="str">
        <v/>
      </c>
      <c r="I16829" s="76">
        <f>IF($E16829="","",IFERROR(VLOOKUP(TRIM(E16829&amp;""),'Référentiel Articles'!$A$2:$F$634,6,FALSE),""))</f>
      </c>
      <c r="J16829" s="78">
        <f>IF(OR($E16829="",$H16829=""),"",$H16829*$I16829)</f>
      </c>
      <c r="K16829" s="79" t="str">
        <v/>
      </c>
    </row>
    <row r="16830">
      <c r="A16830" s="81" t="str">
        <v/>
      </c>
      <c r="B16830" s="81" t="str">
        <v/>
      </c>
      <c r="C16830" s="83">
        <f>IF($E16830="","",IFERROR(VLOOKUP(TRIM(E16830&amp;""),'Référentiel Articles'!$A$2:$F$634,2,FALSE),""))</f>
      </c>
      <c r="D16830" s="83">
        <f>IF($E16830="","",IFERROR(VLOOKUP(TRIM(E16830&amp;""),'Référentiel Articles'!$A$2:$F$634,3,FALSE),""))</f>
      </c>
      <c r="E16830" s="81" t="str">
        <v/>
      </c>
      <c r="F16830" s="83">
        <f>IF($E16830="","",IFERROR(VLOOKUP(TRIM(E16830&amp;""),'Référentiel Articles'!$A$2:$F$634,4,FALSE),""))</f>
      </c>
      <c r="G16830" s="84">
        <f>IF($E16830="","",IFERROR(VLOOKUP(TRIM(E16830&amp;""),'Référentiel Articles'!$A$2:$F$634,5,FALSE),""))</f>
      </c>
      <c r="H16830" s="85" t="str">
        <v/>
      </c>
      <c r="I16830" s="84">
        <f>IF($E16830="","",IFERROR(VLOOKUP(TRIM(E16830&amp;""),'Référentiel Articles'!$A$2:$F$634,6,FALSE),""))</f>
      </c>
      <c r="J16830" s="90">
        <f>IF(OR($E16830="",$H16830=""),"",$H16830*$I16830)</f>
      </c>
      <c r="K16830" s="87" t="str">
        <v/>
      </c>
    </row>
    <row r="16831">
      <c r="A16831" s="74" t="str">
        <v/>
      </c>
      <c r="B16831" s="74" t="str">
        <v/>
      </c>
      <c r="C16831" s="75">
        <f>IF($E16831="","",IFERROR(VLOOKUP(TRIM(E16831&amp;""),'Référentiel Articles'!$A$2:$F$634,2,FALSE),""))</f>
      </c>
      <c r="D16831" s="75">
        <f>IF($E16831="","",IFERROR(VLOOKUP(TRIM(E16831&amp;""),'Référentiel Articles'!$A$2:$F$634,3,FALSE),""))</f>
      </c>
      <c r="E16831" s="74" t="str">
        <v/>
      </c>
      <c r="F16831" s="75">
        <f>IF($E16831="","",IFERROR(VLOOKUP(TRIM(E16831&amp;""),'Référentiel Articles'!$A$2:$F$634,4,FALSE),""))</f>
      </c>
      <c r="G16831" s="76">
        <f>IF($E16831="","",IFERROR(VLOOKUP(TRIM(E16831&amp;""),'Référentiel Articles'!$A$2:$F$634,5,FALSE),""))</f>
      </c>
      <c r="H16831" s="77" t="str">
        <v/>
      </c>
      <c r="I16831" s="76">
        <f>IF($E16831="","",IFERROR(VLOOKUP(TRIM(E16831&amp;""),'Référentiel Articles'!$A$2:$F$634,6,FALSE),""))</f>
      </c>
      <c r="J16831" s="78">
        <f>IF(OR($E16831="",$H16831=""),"",$H16831*$I16831)</f>
      </c>
      <c r="K16831" s="79" t="str">
        <v/>
      </c>
    </row>
    <row r="16832">
      <c r="A16832" s="81" t="str">
        <v/>
      </c>
      <c r="B16832" s="81" t="str">
        <v/>
      </c>
      <c r="C16832" s="83">
        <f>IF($E16832="","",IFERROR(VLOOKUP(TRIM(E16832&amp;""),'Référentiel Articles'!$A$2:$F$634,2,FALSE),""))</f>
      </c>
      <c r="D16832" s="83">
        <f>IF($E16832="","",IFERROR(VLOOKUP(TRIM(E16832&amp;""),'Référentiel Articles'!$A$2:$F$634,3,FALSE),""))</f>
      </c>
      <c r="E16832" s="81" t="str">
        <v/>
      </c>
      <c r="F16832" s="83">
        <f>IF($E16832="","",IFERROR(VLOOKUP(TRIM(E16832&amp;""),'Référentiel Articles'!$A$2:$F$634,4,FALSE),""))</f>
      </c>
      <c r="G16832" s="84">
        <f>IF($E16832="","",IFERROR(VLOOKUP(TRIM(E16832&amp;""),'Référentiel Articles'!$A$2:$F$634,5,FALSE),""))</f>
      </c>
      <c r="H16832" s="85" t="str">
        <v/>
      </c>
      <c r="I16832" s="84">
        <f>IF($E16832="","",IFERROR(VLOOKUP(TRIM(E16832&amp;""),'Référentiel Articles'!$A$2:$F$634,6,FALSE),""))</f>
      </c>
      <c r="J16832" s="90">
        <f>IF(OR($E16832="",$H16832=""),"",$H16832*$I16832)</f>
      </c>
      <c r="K16832" s="87" t="str">
        <v/>
      </c>
    </row>
    <row r="16833">
      <c r="A16833" s="74" t="str">
        <v/>
      </c>
      <c r="B16833" s="74" t="str">
        <v/>
      </c>
      <c r="C16833" s="75">
        <f>IF($E16833="","",IFERROR(VLOOKUP(TRIM(E16833&amp;""),'Référentiel Articles'!$A$2:$F$634,2,FALSE),""))</f>
      </c>
      <c r="D16833" s="75">
        <f>IF($E16833="","",IFERROR(VLOOKUP(TRIM(E16833&amp;""),'Référentiel Articles'!$A$2:$F$634,3,FALSE),""))</f>
      </c>
      <c r="E16833" s="74" t="str">
        <v/>
      </c>
      <c r="F16833" s="75">
        <f>IF($E16833="","",IFERROR(VLOOKUP(TRIM(E16833&amp;""),'Référentiel Articles'!$A$2:$F$634,4,FALSE),""))</f>
      </c>
      <c r="G16833" s="76">
        <f>IF($E16833="","",IFERROR(VLOOKUP(TRIM(E16833&amp;""),'Référentiel Articles'!$A$2:$F$634,5,FALSE),""))</f>
      </c>
      <c r="H16833" s="77" t="str">
        <v/>
      </c>
      <c r="I16833" s="76">
        <f>IF($E16833="","",IFERROR(VLOOKUP(TRIM(E16833&amp;""),'Référentiel Articles'!$A$2:$F$634,6,FALSE),""))</f>
      </c>
      <c r="J16833" s="78">
        <f>IF(OR($E16833="",$H16833=""),"",$H16833*$I16833)</f>
      </c>
      <c r="K16833" s="79" t="str">
        <v/>
      </c>
    </row>
    <row r="16834">
      <c r="A16834" s="81" t="str">
        <v/>
      </c>
      <c r="B16834" s="81" t="str">
        <v/>
      </c>
      <c r="C16834" s="83">
        <f>IF($E16834="","",IFERROR(VLOOKUP(TRIM(E16834&amp;""),'Référentiel Articles'!$A$2:$F$634,2,FALSE),""))</f>
      </c>
      <c r="D16834" s="83">
        <f>IF($E16834="","",IFERROR(VLOOKUP(TRIM(E16834&amp;""),'Référentiel Articles'!$A$2:$F$634,3,FALSE),""))</f>
      </c>
      <c r="E16834" s="81" t="str">
        <v/>
      </c>
      <c r="F16834" s="83">
        <f>IF($E16834="","",IFERROR(VLOOKUP(TRIM(E16834&amp;""),'Référentiel Articles'!$A$2:$F$634,4,FALSE),""))</f>
      </c>
      <c r="G16834" s="84">
        <f>IF($E16834="","",IFERROR(VLOOKUP(TRIM(E16834&amp;""),'Référentiel Articles'!$A$2:$F$634,5,FALSE),""))</f>
      </c>
      <c r="H16834" s="85" t="str">
        <v/>
      </c>
      <c r="I16834" s="84">
        <f>IF($E16834="","",IFERROR(VLOOKUP(TRIM(E16834&amp;""),'Référentiel Articles'!$A$2:$F$634,6,FALSE),""))</f>
      </c>
      <c r="J16834" s="90">
        <f>IF(OR($E16834="",$H16834=""),"",$H16834*$I16834)</f>
      </c>
      <c r="K16834" s="87" t="str">
        <v/>
      </c>
    </row>
    <row r="16835">
      <c r="A16835" s="74" t="str">
        <v/>
      </c>
      <c r="B16835" s="74" t="str">
        <v/>
      </c>
      <c r="C16835" s="75">
        <f>IF($E16835="","",IFERROR(VLOOKUP(TRIM(E16835&amp;""),'Référentiel Articles'!$A$2:$F$634,2,FALSE),""))</f>
      </c>
      <c r="D16835" s="75">
        <f>IF($E16835="","",IFERROR(VLOOKUP(TRIM(E16835&amp;""),'Référentiel Articles'!$A$2:$F$634,3,FALSE),""))</f>
      </c>
      <c r="E16835" s="74" t="str">
        <v/>
      </c>
      <c r="F16835" s="75">
        <f>IF($E16835="","",IFERROR(VLOOKUP(TRIM(E16835&amp;""),'Référentiel Articles'!$A$2:$F$634,4,FALSE),""))</f>
      </c>
      <c r="G16835" s="76">
        <f>IF($E16835="","",IFERROR(VLOOKUP(TRIM(E16835&amp;""),'Référentiel Articles'!$A$2:$F$634,5,FALSE),""))</f>
      </c>
      <c r="H16835" s="77" t="str">
        <v/>
      </c>
      <c r="I16835" s="76">
        <f>IF($E16835="","",IFERROR(VLOOKUP(TRIM(E16835&amp;""),'Référentiel Articles'!$A$2:$F$634,6,FALSE),""))</f>
      </c>
      <c r="J16835" s="78">
        <f>IF(OR($E16835="",$H16835=""),"",$H16835*$I16835)</f>
      </c>
      <c r="K16835" s="79" t="str">
        <v/>
      </c>
    </row>
    <row r="16836">
      <c r="A16836" s="81" t="str">
        <v/>
      </c>
      <c r="B16836" s="81" t="str">
        <v/>
      </c>
      <c r="C16836" s="83">
        <f>IF($E16836="","",IFERROR(VLOOKUP(TRIM(E16836&amp;""),'Référentiel Articles'!$A$2:$F$634,2,FALSE),""))</f>
      </c>
      <c r="D16836" s="83">
        <f>IF($E16836="","",IFERROR(VLOOKUP(TRIM(E16836&amp;""),'Référentiel Articles'!$A$2:$F$634,3,FALSE),""))</f>
      </c>
      <c r="E16836" s="81" t="str">
        <v/>
      </c>
      <c r="F16836" s="83">
        <f>IF($E16836="","",IFERROR(VLOOKUP(TRIM(E16836&amp;""),'Référentiel Articles'!$A$2:$F$634,4,FALSE),""))</f>
      </c>
      <c r="G16836" s="84">
        <f>IF($E16836="","",IFERROR(VLOOKUP(TRIM(E16836&amp;""),'Référentiel Articles'!$A$2:$F$634,5,FALSE),""))</f>
      </c>
      <c r="H16836" s="85" t="str">
        <v/>
      </c>
      <c r="I16836" s="84">
        <f>IF($E16836="","",IFERROR(VLOOKUP(TRIM(E16836&amp;""),'Référentiel Articles'!$A$2:$F$634,6,FALSE),""))</f>
      </c>
      <c r="J16836" s="90">
        <f>IF(OR($E16836="",$H16836=""),"",$H16836*$I16836)</f>
      </c>
      <c r="K16836" s="87" t="str">
        <v/>
      </c>
    </row>
    <row r="16837">
      <c r="A16837" s="74" t="str">
        <v/>
      </c>
      <c r="B16837" s="74" t="str">
        <v/>
      </c>
      <c r="C16837" s="75">
        <f>IF($E16837="","",IFERROR(VLOOKUP(TRIM(E16837&amp;""),'Référentiel Articles'!$A$2:$F$634,2,FALSE),""))</f>
      </c>
      <c r="D16837" s="75">
        <f>IF($E16837="","",IFERROR(VLOOKUP(TRIM(E16837&amp;""),'Référentiel Articles'!$A$2:$F$634,3,FALSE),""))</f>
      </c>
      <c r="E16837" s="74" t="str">
        <v/>
      </c>
      <c r="F16837" s="75">
        <f>IF($E16837="","",IFERROR(VLOOKUP(TRIM(E16837&amp;""),'Référentiel Articles'!$A$2:$F$634,4,FALSE),""))</f>
      </c>
      <c r="G16837" s="76">
        <f>IF($E16837="","",IFERROR(VLOOKUP(TRIM(E16837&amp;""),'Référentiel Articles'!$A$2:$F$634,5,FALSE),""))</f>
      </c>
      <c r="H16837" s="77" t="str">
        <v/>
      </c>
      <c r="I16837" s="76">
        <f>IF($E16837="","",IFERROR(VLOOKUP(TRIM(E16837&amp;""),'Référentiel Articles'!$A$2:$F$634,6,FALSE),""))</f>
      </c>
      <c r="J16837" s="78">
        <f>IF(OR($E16837="",$H16837=""),"",$H16837*$I16837)</f>
      </c>
      <c r="K16837" s="79" t="str">
        <v/>
      </c>
    </row>
    <row r="16838">
      <c r="A16838" s="81" t="str">
        <v/>
      </c>
      <c r="B16838" s="81" t="str">
        <v/>
      </c>
      <c r="C16838" s="83">
        <f>IF($E16838="","",IFERROR(VLOOKUP(TRIM(E16838&amp;""),'Référentiel Articles'!$A$2:$F$634,2,FALSE),""))</f>
      </c>
      <c r="D16838" s="83">
        <f>IF($E16838="","",IFERROR(VLOOKUP(TRIM(E16838&amp;""),'Référentiel Articles'!$A$2:$F$634,3,FALSE),""))</f>
      </c>
      <c r="E16838" s="81" t="str">
        <v/>
      </c>
      <c r="F16838" s="83">
        <f>IF($E16838="","",IFERROR(VLOOKUP(TRIM(E16838&amp;""),'Référentiel Articles'!$A$2:$F$634,4,FALSE),""))</f>
      </c>
      <c r="G16838" s="84">
        <f>IF($E16838="","",IFERROR(VLOOKUP(TRIM(E16838&amp;""),'Référentiel Articles'!$A$2:$F$634,5,FALSE),""))</f>
      </c>
      <c r="H16838" s="85" t="str">
        <v/>
      </c>
      <c r="I16838" s="84">
        <f>IF($E16838="","",IFERROR(VLOOKUP(TRIM(E16838&amp;""),'Référentiel Articles'!$A$2:$F$634,6,FALSE),""))</f>
      </c>
      <c r="J16838" s="90">
        <f>IF(OR($E16838="",$H16838=""),"",$H16838*$I16838)</f>
      </c>
      <c r="K16838" s="87" t="str">
        <v/>
      </c>
    </row>
    <row r="16839">
      <c r="A16839" s="74" t="str">
        <v/>
      </c>
      <c r="B16839" s="74" t="str">
        <v/>
      </c>
      <c r="C16839" s="75">
        <f>IF($E16839="","",IFERROR(VLOOKUP(TRIM(E16839&amp;""),'Référentiel Articles'!$A$2:$F$634,2,FALSE),""))</f>
      </c>
      <c r="D16839" s="75">
        <f>IF($E16839="","",IFERROR(VLOOKUP(TRIM(E16839&amp;""),'Référentiel Articles'!$A$2:$F$634,3,FALSE),""))</f>
      </c>
      <c r="E16839" s="74" t="str">
        <v/>
      </c>
      <c r="F16839" s="75">
        <f>IF($E16839="","",IFERROR(VLOOKUP(TRIM(E16839&amp;""),'Référentiel Articles'!$A$2:$F$634,4,FALSE),""))</f>
      </c>
      <c r="G16839" s="76">
        <f>IF($E16839="","",IFERROR(VLOOKUP(TRIM(E16839&amp;""),'Référentiel Articles'!$A$2:$F$634,5,FALSE),""))</f>
      </c>
      <c r="H16839" s="77" t="str">
        <v/>
      </c>
      <c r="I16839" s="76">
        <f>IF($E16839="","",IFERROR(VLOOKUP(TRIM(E16839&amp;""),'Référentiel Articles'!$A$2:$F$634,6,FALSE),""))</f>
      </c>
      <c r="J16839" s="78">
        <f>IF(OR($E16839="",$H16839=""),"",$H16839*$I16839)</f>
      </c>
      <c r="K16839" s="79" t="str">
        <v/>
      </c>
    </row>
    <row r="16840">
      <c r="A16840" s="81" t="str">
        <v/>
      </c>
      <c r="B16840" s="81" t="str">
        <v/>
      </c>
      <c r="C16840" s="83">
        <f>IF($E16840="","",IFERROR(VLOOKUP(TRIM(E16840&amp;""),'Référentiel Articles'!$A$2:$F$634,2,FALSE),""))</f>
      </c>
      <c r="D16840" s="83">
        <f>IF($E16840="","",IFERROR(VLOOKUP(TRIM(E16840&amp;""),'Référentiel Articles'!$A$2:$F$634,3,FALSE),""))</f>
      </c>
      <c r="E16840" s="81" t="str">
        <v/>
      </c>
      <c r="F16840" s="83">
        <f>IF($E16840="","",IFERROR(VLOOKUP(TRIM(E16840&amp;""),'Référentiel Articles'!$A$2:$F$634,4,FALSE),""))</f>
      </c>
      <c r="G16840" s="84">
        <f>IF($E16840="","",IFERROR(VLOOKUP(TRIM(E16840&amp;""),'Référentiel Articles'!$A$2:$F$634,5,FALSE),""))</f>
      </c>
      <c r="H16840" s="85" t="str">
        <v/>
      </c>
      <c r="I16840" s="84">
        <f>IF($E16840="","",IFERROR(VLOOKUP(TRIM(E16840&amp;""),'Référentiel Articles'!$A$2:$F$634,6,FALSE),""))</f>
      </c>
      <c r="J16840" s="90">
        <f>IF(OR($E16840="",$H16840=""),"",$H16840*$I16840)</f>
      </c>
      <c r="K16840" s="87" t="str">
        <v/>
      </c>
    </row>
    <row r="16841">
      <c r="A16841" s="74" t="str">
        <v/>
      </c>
      <c r="B16841" s="74" t="str">
        <v/>
      </c>
      <c r="C16841" s="75">
        <f>IF($E16841="","",IFERROR(VLOOKUP(TRIM(E16841&amp;""),'Référentiel Articles'!$A$2:$F$634,2,FALSE),""))</f>
      </c>
      <c r="D16841" s="75">
        <f>IF($E16841="","",IFERROR(VLOOKUP(TRIM(E16841&amp;""),'Référentiel Articles'!$A$2:$F$634,3,FALSE),""))</f>
      </c>
      <c r="E16841" s="74" t="str">
        <v/>
      </c>
      <c r="F16841" s="75">
        <f>IF($E16841="","",IFERROR(VLOOKUP(TRIM(E16841&amp;""),'Référentiel Articles'!$A$2:$F$634,4,FALSE),""))</f>
      </c>
      <c r="G16841" s="76">
        <f>IF($E16841="","",IFERROR(VLOOKUP(TRIM(E16841&amp;""),'Référentiel Articles'!$A$2:$F$634,5,FALSE),""))</f>
      </c>
      <c r="H16841" s="77" t="str">
        <v/>
      </c>
      <c r="I16841" s="76">
        <f>IF($E16841="","",IFERROR(VLOOKUP(TRIM(E16841&amp;""),'Référentiel Articles'!$A$2:$F$634,6,FALSE),""))</f>
      </c>
      <c r="J16841" s="78">
        <f>IF(OR($E16841="",$H16841=""),"",$H16841*$I16841)</f>
      </c>
      <c r="K16841" s="79" t="str">
        <v/>
      </c>
    </row>
    <row r="16842">
      <c r="A16842" s="81" t="str">
        <v/>
      </c>
      <c r="B16842" s="81" t="str">
        <v/>
      </c>
      <c r="C16842" s="83">
        <f>IF($E16842="","",IFERROR(VLOOKUP(TRIM(E16842&amp;""),'Référentiel Articles'!$A$2:$F$634,2,FALSE),""))</f>
      </c>
      <c r="D16842" s="83">
        <f>IF($E16842="","",IFERROR(VLOOKUP(TRIM(E16842&amp;""),'Référentiel Articles'!$A$2:$F$634,3,FALSE),""))</f>
      </c>
      <c r="E16842" s="81" t="str">
        <v/>
      </c>
      <c r="F16842" s="83">
        <f>IF($E16842="","",IFERROR(VLOOKUP(TRIM(E16842&amp;""),'Référentiel Articles'!$A$2:$F$634,4,FALSE),""))</f>
      </c>
      <c r="G16842" s="84">
        <f>IF($E16842="","",IFERROR(VLOOKUP(TRIM(E16842&amp;""),'Référentiel Articles'!$A$2:$F$634,5,FALSE),""))</f>
      </c>
      <c r="H16842" s="85" t="str">
        <v/>
      </c>
      <c r="I16842" s="84">
        <f>IF($E16842="","",IFERROR(VLOOKUP(TRIM(E16842&amp;""),'Référentiel Articles'!$A$2:$F$634,6,FALSE),""))</f>
      </c>
      <c r="J16842" s="90">
        <f>IF(OR($E16842="",$H16842=""),"",$H16842*$I16842)</f>
      </c>
      <c r="K16842" s="87" t="str">
        <v/>
      </c>
    </row>
    <row r="16843">
      <c r="A16843" s="74" t="str">
        <v/>
      </c>
      <c r="B16843" s="74" t="str">
        <v/>
      </c>
      <c r="C16843" s="75">
        <f>IF($E16843="","",IFERROR(VLOOKUP(TRIM(E16843&amp;""),'Référentiel Articles'!$A$2:$F$634,2,FALSE),""))</f>
      </c>
      <c r="D16843" s="75">
        <f>IF($E16843="","",IFERROR(VLOOKUP(TRIM(E16843&amp;""),'Référentiel Articles'!$A$2:$F$634,3,FALSE),""))</f>
      </c>
      <c r="E16843" s="74" t="str">
        <v/>
      </c>
      <c r="F16843" s="75">
        <f>IF($E16843="","",IFERROR(VLOOKUP(TRIM(E16843&amp;""),'Référentiel Articles'!$A$2:$F$634,4,FALSE),""))</f>
      </c>
      <c r="G16843" s="76">
        <f>IF($E16843="","",IFERROR(VLOOKUP(TRIM(E16843&amp;""),'Référentiel Articles'!$A$2:$F$634,5,FALSE),""))</f>
      </c>
      <c r="H16843" s="77" t="str">
        <v/>
      </c>
      <c r="I16843" s="76">
        <f>IF($E16843="","",IFERROR(VLOOKUP(TRIM(E16843&amp;""),'Référentiel Articles'!$A$2:$F$634,6,FALSE),""))</f>
      </c>
      <c r="J16843" s="78">
        <f>IF(OR($E16843="",$H16843=""),"",$H16843*$I16843)</f>
      </c>
      <c r="K16843" s="79" t="str">
        <v/>
      </c>
    </row>
    <row r="16844">
      <c r="A16844" s="81" t="str">
        <v/>
      </c>
      <c r="B16844" s="81" t="str">
        <v/>
      </c>
      <c r="C16844" s="83">
        <f>IF($E16844="","",IFERROR(VLOOKUP(TRIM(E16844&amp;""),'Référentiel Articles'!$A$2:$F$634,2,FALSE),""))</f>
      </c>
      <c r="D16844" s="83">
        <f>IF($E16844="","",IFERROR(VLOOKUP(TRIM(E16844&amp;""),'Référentiel Articles'!$A$2:$F$634,3,FALSE),""))</f>
      </c>
      <c r="E16844" s="81" t="str">
        <v/>
      </c>
      <c r="F16844" s="83">
        <f>IF($E16844="","",IFERROR(VLOOKUP(TRIM(E16844&amp;""),'Référentiel Articles'!$A$2:$F$634,4,FALSE),""))</f>
      </c>
      <c r="G16844" s="84">
        <f>IF($E16844="","",IFERROR(VLOOKUP(TRIM(E16844&amp;""),'Référentiel Articles'!$A$2:$F$634,5,FALSE),""))</f>
      </c>
      <c r="H16844" s="85" t="str">
        <v/>
      </c>
      <c r="I16844" s="84">
        <f>IF($E16844="","",IFERROR(VLOOKUP(TRIM(E16844&amp;""),'Référentiel Articles'!$A$2:$F$634,6,FALSE),""))</f>
      </c>
      <c r="J16844" s="90">
        <f>IF(OR($E16844="",$H16844=""),"",$H16844*$I16844)</f>
      </c>
      <c r="K16844" s="87" t="str">
        <v/>
      </c>
    </row>
    <row r="16845">
      <c r="A16845" s="74" t="str">
        <v/>
      </c>
      <c r="B16845" s="74" t="str">
        <v/>
      </c>
      <c r="C16845" s="75">
        <f>IF($E16845="","",IFERROR(VLOOKUP(TRIM(E16845&amp;""),'Référentiel Articles'!$A$2:$F$634,2,FALSE),""))</f>
      </c>
      <c r="D16845" s="75">
        <f>IF($E16845="","",IFERROR(VLOOKUP(TRIM(E16845&amp;""),'Référentiel Articles'!$A$2:$F$634,3,FALSE),""))</f>
      </c>
      <c r="E16845" s="74" t="str">
        <v/>
      </c>
      <c r="F16845" s="75">
        <f>IF($E16845="","",IFERROR(VLOOKUP(TRIM(E16845&amp;""),'Référentiel Articles'!$A$2:$F$634,4,FALSE),""))</f>
      </c>
      <c r="G16845" s="76">
        <f>IF($E16845="","",IFERROR(VLOOKUP(TRIM(E16845&amp;""),'Référentiel Articles'!$A$2:$F$634,5,FALSE),""))</f>
      </c>
      <c r="H16845" s="77" t="str">
        <v/>
      </c>
      <c r="I16845" s="76">
        <f>IF($E16845="","",IFERROR(VLOOKUP(TRIM(E16845&amp;""),'Référentiel Articles'!$A$2:$F$634,6,FALSE),""))</f>
      </c>
      <c r="J16845" s="78">
        <f>IF(OR($E16845="",$H16845=""),"",$H16845*$I16845)</f>
      </c>
      <c r="K16845" s="79" t="str">
        <v/>
      </c>
    </row>
    <row r="16846">
      <c r="A16846" s="81" t="str">
        <v/>
      </c>
      <c r="B16846" s="81" t="str">
        <v/>
      </c>
      <c r="C16846" s="83">
        <f>IF($E16846="","",IFERROR(VLOOKUP(TRIM(E16846&amp;""),'Référentiel Articles'!$A$2:$F$634,2,FALSE),""))</f>
      </c>
      <c r="D16846" s="83">
        <f>IF($E16846="","",IFERROR(VLOOKUP(TRIM(E16846&amp;""),'Référentiel Articles'!$A$2:$F$634,3,FALSE),""))</f>
      </c>
      <c r="E16846" s="81" t="str">
        <v/>
      </c>
      <c r="F16846" s="83">
        <f>IF($E16846="","",IFERROR(VLOOKUP(TRIM(E16846&amp;""),'Référentiel Articles'!$A$2:$F$634,4,FALSE),""))</f>
      </c>
      <c r="G16846" s="84">
        <f>IF($E16846="","",IFERROR(VLOOKUP(TRIM(E16846&amp;""),'Référentiel Articles'!$A$2:$F$634,5,FALSE),""))</f>
      </c>
      <c r="H16846" s="85" t="str">
        <v/>
      </c>
      <c r="I16846" s="84">
        <f>IF($E16846="","",IFERROR(VLOOKUP(TRIM(E16846&amp;""),'Référentiel Articles'!$A$2:$F$634,6,FALSE),""))</f>
      </c>
      <c r="J16846" s="90">
        <f>IF(OR($E16846="",$H16846=""),"",$H16846*$I16846)</f>
      </c>
      <c r="K16846" s="87" t="str">
        <v/>
      </c>
    </row>
    <row r="16847">
      <c r="A16847" s="74" t="str">
        <v/>
      </c>
      <c r="B16847" s="74" t="str">
        <v/>
      </c>
      <c r="C16847" s="75">
        <f>IF($E16847="","",IFERROR(VLOOKUP(TRIM(E16847&amp;""),'Référentiel Articles'!$A$2:$F$634,2,FALSE),""))</f>
      </c>
      <c r="D16847" s="75">
        <f>IF($E16847="","",IFERROR(VLOOKUP(TRIM(E16847&amp;""),'Référentiel Articles'!$A$2:$F$634,3,FALSE),""))</f>
      </c>
      <c r="E16847" s="74" t="str">
        <v/>
      </c>
      <c r="F16847" s="75">
        <f>IF($E16847="","",IFERROR(VLOOKUP(TRIM(E16847&amp;""),'Référentiel Articles'!$A$2:$F$634,4,FALSE),""))</f>
      </c>
      <c r="G16847" s="76">
        <f>IF($E16847="","",IFERROR(VLOOKUP(TRIM(E16847&amp;""),'Référentiel Articles'!$A$2:$F$634,5,FALSE),""))</f>
      </c>
      <c r="H16847" s="77" t="str">
        <v/>
      </c>
      <c r="I16847" s="76">
        <f>IF($E16847="","",IFERROR(VLOOKUP(TRIM(E16847&amp;""),'Référentiel Articles'!$A$2:$F$634,6,FALSE),""))</f>
      </c>
      <c r="J16847" s="78">
        <f>IF(OR($E16847="",$H16847=""),"",$H16847*$I16847)</f>
      </c>
      <c r="K16847" s="79" t="str">
        <v/>
      </c>
    </row>
    <row r="16848">
      <c r="A16848" s="81" t="str">
        <v/>
      </c>
      <c r="B16848" s="81" t="str">
        <v/>
      </c>
      <c r="C16848" s="83">
        <f>IF($E16848="","",IFERROR(VLOOKUP(TRIM(E16848&amp;""),'Référentiel Articles'!$A$2:$F$634,2,FALSE),""))</f>
      </c>
      <c r="D16848" s="83">
        <f>IF($E16848="","",IFERROR(VLOOKUP(TRIM(E16848&amp;""),'Référentiel Articles'!$A$2:$F$634,3,FALSE),""))</f>
      </c>
      <c r="E16848" s="81" t="str">
        <v/>
      </c>
      <c r="F16848" s="83">
        <f>IF($E16848="","",IFERROR(VLOOKUP(TRIM(E16848&amp;""),'Référentiel Articles'!$A$2:$F$634,4,FALSE),""))</f>
      </c>
      <c r="G16848" s="84">
        <f>IF($E16848="","",IFERROR(VLOOKUP(TRIM(E16848&amp;""),'Référentiel Articles'!$A$2:$F$634,5,FALSE),""))</f>
      </c>
      <c r="H16848" s="85" t="str">
        <v/>
      </c>
      <c r="I16848" s="84">
        <f>IF($E16848="","",IFERROR(VLOOKUP(TRIM(E16848&amp;""),'Référentiel Articles'!$A$2:$F$634,6,FALSE),""))</f>
      </c>
      <c r="J16848" s="90">
        <f>IF(OR($E16848="",$H16848=""),"",$H16848*$I16848)</f>
      </c>
      <c r="K16848" s="87" t="str">
        <v/>
      </c>
    </row>
    <row r="16849">
      <c r="A16849" s="74" t="str">
        <v/>
      </c>
      <c r="B16849" s="74" t="str">
        <v/>
      </c>
      <c r="C16849" s="75">
        <f>IF($E16849="","",IFERROR(VLOOKUP(TRIM(E16849&amp;""),'Référentiel Articles'!$A$2:$F$634,2,FALSE),""))</f>
      </c>
      <c r="D16849" s="75">
        <f>IF($E16849="","",IFERROR(VLOOKUP(TRIM(E16849&amp;""),'Référentiel Articles'!$A$2:$F$634,3,FALSE),""))</f>
      </c>
      <c r="E16849" s="74" t="str">
        <v/>
      </c>
      <c r="F16849" s="75">
        <f>IF($E16849="","",IFERROR(VLOOKUP(TRIM(E16849&amp;""),'Référentiel Articles'!$A$2:$F$634,4,FALSE),""))</f>
      </c>
      <c r="G16849" s="76">
        <f>IF($E16849="","",IFERROR(VLOOKUP(TRIM(E16849&amp;""),'Référentiel Articles'!$A$2:$F$634,5,FALSE),""))</f>
      </c>
      <c r="H16849" s="77" t="str">
        <v/>
      </c>
      <c r="I16849" s="76">
        <f>IF($E16849="","",IFERROR(VLOOKUP(TRIM(E16849&amp;""),'Référentiel Articles'!$A$2:$F$634,6,FALSE),""))</f>
      </c>
      <c r="J16849" s="78">
        <f>IF(OR($E16849="",$H16849=""),"",$H16849*$I16849)</f>
      </c>
      <c r="K16849" s="79" t="str">
        <v/>
      </c>
    </row>
    <row r="16850">
      <c r="A16850" s="81" t="str">
        <v/>
      </c>
      <c r="B16850" s="81" t="str">
        <v/>
      </c>
      <c r="C16850" s="83">
        <f>IF($E16850="","",IFERROR(VLOOKUP(TRIM(E16850&amp;""),'Référentiel Articles'!$A$2:$F$634,2,FALSE),""))</f>
      </c>
      <c r="D16850" s="83">
        <f>IF($E16850="","",IFERROR(VLOOKUP(TRIM(E16850&amp;""),'Référentiel Articles'!$A$2:$F$634,3,FALSE),""))</f>
      </c>
      <c r="E16850" s="81" t="str">
        <v/>
      </c>
      <c r="F16850" s="83">
        <f>IF($E16850="","",IFERROR(VLOOKUP(TRIM(E16850&amp;""),'Référentiel Articles'!$A$2:$F$634,4,FALSE),""))</f>
      </c>
      <c r="G16850" s="84">
        <f>IF($E16850="","",IFERROR(VLOOKUP(TRIM(E16850&amp;""),'Référentiel Articles'!$A$2:$F$634,5,FALSE),""))</f>
      </c>
      <c r="H16850" s="85" t="str">
        <v/>
      </c>
      <c r="I16850" s="84">
        <f>IF($E16850="","",IFERROR(VLOOKUP(TRIM(E16850&amp;""),'Référentiel Articles'!$A$2:$F$634,6,FALSE),""))</f>
      </c>
      <c r="J16850" s="90">
        <f>IF(OR($E16850="",$H16850=""),"",$H16850*$I16850)</f>
      </c>
      <c r="K16850" s="87" t="str">
        <v/>
      </c>
    </row>
    <row r="16851">
      <c r="A16851" s="74" t="str">
        <v/>
      </c>
      <c r="B16851" s="74" t="str">
        <v/>
      </c>
      <c r="C16851" s="75">
        <f>IF($E16851="","",IFERROR(VLOOKUP(TRIM(E16851&amp;""),'Référentiel Articles'!$A$2:$F$634,2,FALSE),""))</f>
      </c>
      <c r="D16851" s="75">
        <f>IF($E16851="","",IFERROR(VLOOKUP(TRIM(E16851&amp;""),'Référentiel Articles'!$A$2:$F$634,3,FALSE),""))</f>
      </c>
      <c r="E16851" s="74" t="str">
        <v/>
      </c>
      <c r="F16851" s="75">
        <f>IF($E16851="","",IFERROR(VLOOKUP(TRIM(E16851&amp;""),'Référentiel Articles'!$A$2:$F$634,4,FALSE),""))</f>
      </c>
      <c r="G16851" s="76">
        <f>IF($E16851="","",IFERROR(VLOOKUP(TRIM(E16851&amp;""),'Référentiel Articles'!$A$2:$F$634,5,FALSE),""))</f>
      </c>
      <c r="H16851" s="77" t="str">
        <v/>
      </c>
      <c r="I16851" s="76">
        <f>IF($E16851="","",IFERROR(VLOOKUP(TRIM(E16851&amp;""),'Référentiel Articles'!$A$2:$F$634,6,FALSE),""))</f>
      </c>
      <c r="J16851" s="78">
        <f>IF(OR($E16851="",$H16851=""),"",$H16851*$I16851)</f>
      </c>
      <c r="K16851" s="79" t="str">
        <v/>
      </c>
    </row>
    <row r="16852">
      <c r="A16852" s="81" t="str">
        <v/>
      </c>
      <c r="B16852" s="81" t="str">
        <v/>
      </c>
      <c r="C16852" s="83">
        <f>IF($E16852="","",IFERROR(VLOOKUP(TRIM(E16852&amp;""),'Référentiel Articles'!$A$2:$F$634,2,FALSE),""))</f>
      </c>
      <c r="D16852" s="83">
        <f>IF($E16852="","",IFERROR(VLOOKUP(TRIM(E16852&amp;""),'Référentiel Articles'!$A$2:$F$634,3,FALSE),""))</f>
      </c>
      <c r="E16852" s="81" t="str">
        <v/>
      </c>
      <c r="F16852" s="83">
        <f>IF($E16852="","",IFERROR(VLOOKUP(TRIM(E16852&amp;""),'Référentiel Articles'!$A$2:$F$634,4,FALSE),""))</f>
      </c>
      <c r="G16852" s="84">
        <f>IF($E16852="","",IFERROR(VLOOKUP(TRIM(E16852&amp;""),'Référentiel Articles'!$A$2:$F$634,5,FALSE),""))</f>
      </c>
      <c r="H16852" s="85" t="str">
        <v/>
      </c>
      <c r="I16852" s="84">
        <f>IF($E16852="","",IFERROR(VLOOKUP(TRIM(E16852&amp;""),'Référentiel Articles'!$A$2:$F$634,6,FALSE),""))</f>
      </c>
      <c r="J16852" s="90">
        <f>IF(OR($E16852="",$H16852=""),"",$H16852*$I16852)</f>
      </c>
      <c r="K16852" s="87" t="str">
        <v/>
      </c>
    </row>
    <row r="16853">
      <c r="A16853" s="74" t="str">
        <v/>
      </c>
      <c r="B16853" s="74" t="str">
        <v/>
      </c>
      <c r="C16853" s="75">
        <f>IF($E16853="","",IFERROR(VLOOKUP(TRIM(E16853&amp;""),'Référentiel Articles'!$A$2:$F$634,2,FALSE),""))</f>
      </c>
      <c r="D16853" s="75">
        <f>IF($E16853="","",IFERROR(VLOOKUP(TRIM(E16853&amp;""),'Référentiel Articles'!$A$2:$F$634,3,FALSE),""))</f>
      </c>
      <c r="E16853" s="74" t="str">
        <v/>
      </c>
      <c r="F16853" s="75">
        <f>IF($E16853="","",IFERROR(VLOOKUP(TRIM(E16853&amp;""),'Référentiel Articles'!$A$2:$F$634,4,FALSE),""))</f>
      </c>
      <c r="G16853" s="76">
        <f>IF($E16853="","",IFERROR(VLOOKUP(TRIM(E16853&amp;""),'Référentiel Articles'!$A$2:$F$634,5,FALSE),""))</f>
      </c>
      <c r="H16853" s="77" t="str">
        <v/>
      </c>
      <c r="I16853" s="76">
        <f>IF($E16853="","",IFERROR(VLOOKUP(TRIM(E16853&amp;""),'Référentiel Articles'!$A$2:$F$634,6,FALSE),""))</f>
      </c>
      <c r="J16853" s="78">
        <f>IF(OR($E16853="",$H16853=""),"",$H16853*$I16853)</f>
      </c>
      <c r="K16853" s="79" t="str">
        <v/>
      </c>
    </row>
    <row r="16854">
      <c r="A16854" s="81" t="str">
        <v/>
      </c>
      <c r="B16854" s="81" t="str">
        <v/>
      </c>
      <c r="C16854" s="83">
        <f>IF($E16854="","",IFERROR(VLOOKUP(TRIM(E16854&amp;""),'Référentiel Articles'!$A$2:$F$634,2,FALSE),""))</f>
      </c>
      <c r="D16854" s="83">
        <f>IF($E16854="","",IFERROR(VLOOKUP(TRIM(E16854&amp;""),'Référentiel Articles'!$A$2:$F$634,3,FALSE),""))</f>
      </c>
      <c r="E16854" s="81" t="str">
        <v/>
      </c>
      <c r="F16854" s="83">
        <f>IF($E16854="","",IFERROR(VLOOKUP(TRIM(E16854&amp;""),'Référentiel Articles'!$A$2:$F$634,4,FALSE),""))</f>
      </c>
      <c r="G16854" s="84">
        <f>IF($E16854="","",IFERROR(VLOOKUP(TRIM(E16854&amp;""),'Référentiel Articles'!$A$2:$F$634,5,FALSE),""))</f>
      </c>
      <c r="H16854" s="85" t="str">
        <v/>
      </c>
      <c r="I16854" s="84">
        <f>IF($E16854="","",IFERROR(VLOOKUP(TRIM(E16854&amp;""),'Référentiel Articles'!$A$2:$F$634,6,FALSE),""))</f>
      </c>
      <c r="J16854" s="90">
        <f>IF(OR($E16854="",$H16854=""),"",$H16854*$I16854)</f>
      </c>
      <c r="K16854" s="87" t="str">
        <v/>
      </c>
    </row>
    <row r="16855">
      <c r="A16855" s="74" t="str">
        <v/>
      </c>
      <c r="B16855" s="74" t="str">
        <v/>
      </c>
      <c r="C16855" s="75">
        <f>IF($E16855="","",IFERROR(VLOOKUP(TRIM(E16855&amp;""),'Référentiel Articles'!$A$2:$F$634,2,FALSE),""))</f>
      </c>
      <c r="D16855" s="75">
        <f>IF($E16855="","",IFERROR(VLOOKUP(TRIM(E16855&amp;""),'Référentiel Articles'!$A$2:$F$634,3,FALSE),""))</f>
      </c>
      <c r="E16855" s="74" t="str">
        <v/>
      </c>
      <c r="F16855" s="75">
        <f>IF($E16855="","",IFERROR(VLOOKUP(TRIM(E16855&amp;""),'Référentiel Articles'!$A$2:$F$634,4,FALSE),""))</f>
      </c>
      <c r="G16855" s="76">
        <f>IF($E16855="","",IFERROR(VLOOKUP(TRIM(E16855&amp;""),'Référentiel Articles'!$A$2:$F$634,5,FALSE),""))</f>
      </c>
      <c r="H16855" s="77" t="str">
        <v/>
      </c>
      <c r="I16855" s="76">
        <f>IF($E16855="","",IFERROR(VLOOKUP(TRIM(E16855&amp;""),'Référentiel Articles'!$A$2:$F$634,6,FALSE),""))</f>
      </c>
      <c r="J16855" s="78">
        <f>IF(OR($E16855="",$H16855=""),"",$H16855*$I16855)</f>
      </c>
      <c r="K16855" s="79" t="str">
        <v/>
      </c>
    </row>
    <row r="16856">
      <c r="A16856" s="81" t="str">
        <v/>
      </c>
      <c r="B16856" s="81" t="str">
        <v/>
      </c>
      <c r="C16856" s="83">
        <f>IF($E16856="","",IFERROR(VLOOKUP(TRIM(E16856&amp;""),'Référentiel Articles'!$A$2:$F$634,2,FALSE),""))</f>
      </c>
      <c r="D16856" s="83">
        <f>IF($E16856="","",IFERROR(VLOOKUP(TRIM(E16856&amp;""),'Référentiel Articles'!$A$2:$F$634,3,FALSE),""))</f>
      </c>
      <c r="E16856" s="81" t="str">
        <v/>
      </c>
      <c r="F16856" s="83">
        <f>IF($E16856="","",IFERROR(VLOOKUP(TRIM(E16856&amp;""),'Référentiel Articles'!$A$2:$F$634,4,FALSE),""))</f>
      </c>
      <c r="G16856" s="84">
        <f>IF($E16856="","",IFERROR(VLOOKUP(TRIM(E16856&amp;""),'Référentiel Articles'!$A$2:$F$634,5,FALSE),""))</f>
      </c>
      <c r="H16856" s="85" t="str">
        <v/>
      </c>
      <c r="I16856" s="84">
        <f>IF($E16856="","",IFERROR(VLOOKUP(TRIM(E16856&amp;""),'Référentiel Articles'!$A$2:$F$634,6,FALSE),""))</f>
      </c>
      <c r="J16856" s="90">
        <f>IF(OR($E16856="",$H16856=""),"",$H16856*$I16856)</f>
      </c>
      <c r="K16856" s="87" t="str">
        <v/>
      </c>
    </row>
    <row r="16857">
      <c r="A16857" s="74" t="str">
        <v/>
      </c>
      <c r="B16857" s="74" t="str">
        <v/>
      </c>
      <c r="C16857" s="75">
        <f>IF($E16857="","",IFERROR(VLOOKUP(TRIM(E16857&amp;""),'Référentiel Articles'!$A$2:$F$634,2,FALSE),""))</f>
      </c>
      <c r="D16857" s="75">
        <f>IF($E16857="","",IFERROR(VLOOKUP(TRIM(E16857&amp;""),'Référentiel Articles'!$A$2:$F$634,3,FALSE),""))</f>
      </c>
      <c r="E16857" s="74" t="str">
        <v/>
      </c>
      <c r="F16857" s="75">
        <f>IF($E16857="","",IFERROR(VLOOKUP(TRIM(E16857&amp;""),'Référentiel Articles'!$A$2:$F$634,4,FALSE),""))</f>
      </c>
      <c r="G16857" s="76">
        <f>IF($E16857="","",IFERROR(VLOOKUP(TRIM(E16857&amp;""),'Référentiel Articles'!$A$2:$F$634,5,FALSE),""))</f>
      </c>
      <c r="H16857" s="77" t="str">
        <v/>
      </c>
      <c r="I16857" s="76">
        <f>IF($E16857="","",IFERROR(VLOOKUP(TRIM(E16857&amp;""),'Référentiel Articles'!$A$2:$F$634,6,FALSE),""))</f>
      </c>
      <c r="J16857" s="78">
        <f>IF(OR($E16857="",$H16857=""),"",$H16857*$I16857)</f>
      </c>
      <c r="K16857" s="79" t="str">
        <v/>
      </c>
    </row>
    <row r="16858">
      <c r="A16858" s="81" t="str">
        <v/>
      </c>
      <c r="B16858" s="81" t="str">
        <v/>
      </c>
      <c r="C16858" s="83">
        <f>IF($E16858="","",IFERROR(VLOOKUP(TRIM(E16858&amp;""),'Référentiel Articles'!$A$2:$F$634,2,FALSE),""))</f>
      </c>
      <c r="D16858" s="83">
        <f>IF($E16858="","",IFERROR(VLOOKUP(TRIM(E16858&amp;""),'Référentiel Articles'!$A$2:$F$634,3,FALSE),""))</f>
      </c>
      <c r="E16858" s="81" t="str">
        <v/>
      </c>
      <c r="F16858" s="83">
        <f>IF($E16858="","",IFERROR(VLOOKUP(TRIM(E16858&amp;""),'Référentiel Articles'!$A$2:$F$634,4,FALSE),""))</f>
      </c>
      <c r="G16858" s="84">
        <f>IF($E16858="","",IFERROR(VLOOKUP(TRIM(E16858&amp;""),'Référentiel Articles'!$A$2:$F$634,5,FALSE),""))</f>
      </c>
      <c r="H16858" s="85" t="str">
        <v/>
      </c>
      <c r="I16858" s="84">
        <f>IF($E16858="","",IFERROR(VLOOKUP(TRIM(E16858&amp;""),'Référentiel Articles'!$A$2:$F$634,6,FALSE),""))</f>
      </c>
      <c r="J16858" s="90">
        <f>IF(OR($E16858="",$H16858=""),"",$H16858*$I16858)</f>
      </c>
      <c r="K16858" s="87" t="str">
        <v/>
      </c>
    </row>
    <row r="16859">
      <c r="A16859" s="74" t="str">
        <v/>
      </c>
      <c r="B16859" s="74" t="str">
        <v/>
      </c>
      <c r="C16859" s="75">
        <f>IF($E16859="","",IFERROR(VLOOKUP(TRIM(E16859&amp;""),'Référentiel Articles'!$A$2:$F$634,2,FALSE),""))</f>
      </c>
      <c r="D16859" s="75">
        <f>IF($E16859="","",IFERROR(VLOOKUP(TRIM(E16859&amp;""),'Référentiel Articles'!$A$2:$F$634,3,FALSE),""))</f>
      </c>
      <c r="E16859" s="74" t="str">
        <v/>
      </c>
      <c r="F16859" s="75">
        <f>IF($E16859="","",IFERROR(VLOOKUP(TRIM(E16859&amp;""),'Référentiel Articles'!$A$2:$F$634,4,FALSE),""))</f>
      </c>
      <c r="G16859" s="76">
        <f>IF($E16859="","",IFERROR(VLOOKUP(TRIM(E16859&amp;""),'Référentiel Articles'!$A$2:$F$634,5,FALSE),""))</f>
      </c>
      <c r="H16859" s="77" t="str">
        <v/>
      </c>
      <c r="I16859" s="76">
        <f>IF($E16859="","",IFERROR(VLOOKUP(TRIM(E16859&amp;""),'Référentiel Articles'!$A$2:$F$634,6,FALSE),""))</f>
      </c>
      <c r="J16859" s="78">
        <f>IF(OR($E16859="",$H16859=""),"",$H16859*$I16859)</f>
      </c>
      <c r="K16859" s="79" t="str">
        <v/>
      </c>
    </row>
    <row r="16860">
      <c r="A16860" s="81" t="str">
        <v/>
      </c>
      <c r="B16860" s="81" t="str">
        <v/>
      </c>
      <c r="C16860" s="83">
        <f>IF($E16860="","",IFERROR(VLOOKUP(TRIM(E16860&amp;""),'Référentiel Articles'!$A$2:$F$634,2,FALSE),""))</f>
      </c>
      <c r="D16860" s="83">
        <f>IF($E16860="","",IFERROR(VLOOKUP(TRIM(E16860&amp;""),'Référentiel Articles'!$A$2:$F$634,3,FALSE),""))</f>
      </c>
      <c r="E16860" s="81" t="str">
        <v/>
      </c>
      <c r="F16860" s="83">
        <f>IF($E16860="","",IFERROR(VLOOKUP(TRIM(E16860&amp;""),'Référentiel Articles'!$A$2:$F$634,4,FALSE),""))</f>
      </c>
      <c r="G16860" s="84">
        <f>IF($E16860="","",IFERROR(VLOOKUP(TRIM(E16860&amp;""),'Référentiel Articles'!$A$2:$F$634,5,FALSE),""))</f>
      </c>
      <c r="H16860" s="85" t="str">
        <v/>
      </c>
      <c r="I16860" s="84">
        <f>IF($E16860="","",IFERROR(VLOOKUP(TRIM(E16860&amp;""),'Référentiel Articles'!$A$2:$F$634,6,FALSE),""))</f>
      </c>
      <c r="J16860" s="90">
        <f>IF(OR($E16860="",$H16860=""),"",$H16860*$I16860)</f>
      </c>
      <c r="K16860" s="87" t="str">
        <v/>
      </c>
    </row>
    <row r="16861">
      <c r="A16861" s="74" t="str">
        <v/>
      </c>
      <c r="B16861" s="74" t="str">
        <v/>
      </c>
      <c r="C16861" s="75">
        <f>IF($E16861="","",IFERROR(VLOOKUP(TRIM(E16861&amp;""),'Référentiel Articles'!$A$2:$F$634,2,FALSE),""))</f>
      </c>
      <c r="D16861" s="75">
        <f>IF($E16861="","",IFERROR(VLOOKUP(TRIM(E16861&amp;""),'Référentiel Articles'!$A$2:$F$634,3,FALSE),""))</f>
      </c>
      <c r="E16861" s="74" t="str">
        <v/>
      </c>
      <c r="F16861" s="75">
        <f>IF($E16861="","",IFERROR(VLOOKUP(TRIM(E16861&amp;""),'Référentiel Articles'!$A$2:$F$634,4,FALSE),""))</f>
      </c>
      <c r="G16861" s="76">
        <f>IF($E16861="","",IFERROR(VLOOKUP(TRIM(E16861&amp;""),'Référentiel Articles'!$A$2:$F$634,5,FALSE),""))</f>
      </c>
      <c r="H16861" s="77" t="str">
        <v/>
      </c>
      <c r="I16861" s="76">
        <f>IF($E16861="","",IFERROR(VLOOKUP(TRIM(E16861&amp;""),'Référentiel Articles'!$A$2:$F$634,6,FALSE),""))</f>
      </c>
      <c r="J16861" s="78">
        <f>IF(OR($E16861="",$H16861=""),"",$H16861*$I16861)</f>
      </c>
      <c r="K16861" s="79" t="str">
        <v/>
      </c>
    </row>
    <row r="16862">
      <c r="A16862" s="81" t="str">
        <v/>
      </c>
      <c r="B16862" s="81" t="str">
        <v/>
      </c>
      <c r="C16862" s="83">
        <f>IF($E16862="","",IFERROR(VLOOKUP(TRIM(E16862&amp;""),'Référentiel Articles'!$A$2:$F$634,2,FALSE),""))</f>
      </c>
      <c r="D16862" s="83">
        <f>IF($E16862="","",IFERROR(VLOOKUP(TRIM(E16862&amp;""),'Référentiel Articles'!$A$2:$F$634,3,FALSE),""))</f>
      </c>
      <c r="E16862" s="81" t="str">
        <v/>
      </c>
      <c r="F16862" s="83">
        <f>IF($E16862="","",IFERROR(VLOOKUP(TRIM(E16862&amp;""),'Référentiel Articles'!$A$2:$F$634,4,FALSE),""))</f>
      </c>
      <c r="G16862" s="84">
        <f>IF($E16862="","",IFERROR(VLOOKUP(TRIM(E16862&amp;""),'Référentiel Articles'!$A$2:$F$634,5,FALSE),""))</f>
      </c>
      <c r="H16862" s="85" t="str">
        <v/>
      </c>
      <c r="I16862" s="84">
        <f>IF($E16862="","",IFERROR(VLOOKUP(TRIM(E16862&amp;""),'Référentiel Articles'!$A$2:$F$634,6,FALSE),""))</f>
      </c>
      <c r="J16862" s="90">
        <f>IF(OR($E16862="",$H16862=""),"",$H16862*$I16862)</f>
      </c>
      <c r="K16862" s="87" t="str">
        <v/>
      </c>
    </row>
    <row r="16863">
      <c r="A16863" s="74" t="str">
        <v/>
      </c>
      <c r="B16863" s="74" t="str">
        <v/>
      </c>
      <c r="C16863" s="75">
        <f>IF($E16863="","",IFERROR(VLOOKUP(TRIM(E16863&amp;""),'Référentiel Articles'!$A$2:$F$634,2,FALSE),""))</f>
      </c>
      <c r="D16863" s="75">
        <f>IF($E16863="","",IFERROR(VLOOKUP(TRIM(E16863&amp;""),'Référentiel Articles'!$A$2:$F$634,3,FALSE),""))</f>
      </c>
      <c r="E16863" s="74" t="str">
        <v/>
      </c>
      <c r="F16863" s="75">
        <f>IF($E16863="","",IFERROR(VLOOKUP(TRIM(E16863&amp;""),'Référentiel Articles'!$A$2:$F$634,4,FALSE),""))</f>
      </c>
      <c r="G16863" s="76">
        <f>IF($E16863="","",IFERROR(VLOOKUP(TRIM(E16863&amp;""),'Référentiel Articles'!$A$2:$F$634,5,FALSE),""))</f>
      </c>
      <c r="H16863" s="77" t="str">
        <v/>
      </c>
      <c r="I16863" s="76">
        <f>IF($E16863="","",IFERROR(VLOOKUP(TRIM(E16863&amp;""),'Référentiel Articles'!$A$2:$F$634,6,FALSE),""))</f>
      </c>
      <c r="J16863" s="78">
        <f>IF(OR($E16863="",$H16863=""),"",$H16863*$I16863)</f>
      </c>
      <c r="K16863" s="79" t="str">
        <v/>
      </c>
    </row>
    <row r="16864">
      <c r="A16864" s="81" t="str">
        <v/>
      </c>
      <c r="B16864" s="81" t="str">
        <v/>
      </c>
      <c r="C16864" s="83">
        <f>IF($E16864="","",IFERROR(VLOOKUP(TRIM(E16864&amp;""),'Référentiel Articles'!$A$2:$F$634,2,FALSE),""))</f>
      </c>
      <c r="D16864" s="83">
        <f>IF($E16864="","",IFERROR(VLOOKUP(TRIM(E16864&amp;""),'Référentiel Articles'!$A$2:$F$634,3,FALSE),""))</f>
      </c>
      <c r="E16864" s="81" t="str">
        <v/>
      </c>
      <c r="F16864" s="83">
        <f>IF($E16864="","",IFERROR(VLOOKUP(TRIM(E16864&amp;""),'Référentiel Articles'!$A$2:$F$634,4,FALSE),""))</f>
      </c>
      <c r="G16864" s="84">
        <f>IF($E16864="","",IFERROR(VLOOKUP(TRIM(E16864&amp;""),'Référentiel Articles'!$A$2:$F$634,5,FALSE),""))</f>
      </c>
      <c r="H16864" s="85" t="str">
        <v/>
      </c>
      <c r="I16864" s="84">
        <f>IF($E16864="","",IFERROR(VLOOKUP(TRIM(E16864&amp;""),'Référentiel Articles'!$A$2:$F$634,6,FALSE),""))</f>
      </c>
      <c r="J16864" s="90">
        <f>IF(OR($E16864="",$H16864=""),"",$H16864*$I16864)</f>
      </c>
      <c r="K16864" s="87" t="str">
        <v/>
      </c>
    </row>
    <row r="16865">
      <c r="A16865" s="74" t="str">
        <v/>
      </c>
      <c r="B16865" s="74" t="str">
        <v/>
      </c>
      <c r="C16865" s="75">
        <f>IF($E16865="","",IFERROR(VLOOKUP(TRIM(E16865&amp;""),'Référentiel Articles'!$A$2:$F$634,2,FALSE),""))</f>
      </c>
      <c r="D16865" s="75">
        <f>IF($E16865="","",IFERROR(VLOOKUP(TRIM(E16865&amp;""),'Référentiel Articles'!$A$2:$F$634,3,FALSE),""))</f>
      </c>
      <c r="E16865" s="74" t="str">
        <v/>
      </c>
      <c r="F16865" s="75">
        <f>IF($E16865="","",IFERROR(VLOOKUP(TRIM(E16865&amp;""),'Référentiel Articles'!$A$2:$F$634,4,FALSE),""))</f>
      </c>
      <c r="G16865" s="76">
        <f>IF($E16865="","",IFERROR(VLOOKUP(TRIM(E16865&amp;""),'Référentiel Articles'!$A$2:$F$634,5,FALSE),""))</f>
      </c>
      <c r="H16865" s="77" t="str">
        <v/>
      </c>
      <c r="I16865" s="76">
        <f>IF($E16865="","",IFERROR(VLOOKUP(TRIM(E16865&amp;""),'Référentiel Articles'!$A$2:$F$634,6,FALSE),""))</f>
      </c>
      <c r="J16865" s="78">
        <f>IF(OR($E16865="",$H16865=""),"",$H16865*$I16865)</f>
      </c>
      <c r="K16865" s="79" t="str">
        <v/>
      </c>
    </row>
    <row r="16866">
      <c r="A16866" s="81" t="str">
        <v/>
      </c>
      <c r="B16866" s="81" t="str">
        <v/>
      </c>
      <c r="C16866" s="83">
        <f>IF($E16866="","",IFERROR(VLOOKUP(TRIM(E16866&amp;""),'Référentiel Articles'!$A$2:$F$634,2,FALSE),""))</f>
      </c>
      <c r="D16866" s="83">
        <f>IF($E16866="","",IFERROR(VLOOKUP(TRIM(E16866&amp;""),'Référentiel Articles'!$A$2:$F$634,3,FALSE),""))</f>
      </c>
      <c r="E16866" s="81" t="str">
        <v/>
      </c>
      <c r="F16866" s="83">
        <f>IF($E16866="","",IFERROR(VLOOKUP(TRIM(E16866&amp;""),'Référentiel Articles'!$A$2:$F$634,4,FALSE),""))</f>
      </c>
      <c r="G16866" s="84">
        <f>IF($E16866="","",IFERROR(VLOOKUP(TRIM(E16866&amp;""),'Référentiel Articles'!$A$2:$F$634,5,FALSE),""))</f>
      </c>
      <c r="H16866" s="85" t="str">
        <v/>
      </c>
      <c r="I16866" s="84">
        <f>IF($E16866="","",IFERROR(VLOOKUP(TRIM(E16866&amp;""),'Référentiel Articles'!$A$2:$F$634,6,FALSE),""))</f>
      </c>
      <c r="J16866" s="90">
        <f>IF(OR($E16866="",$H16866=""),"",$H16866*$I16866)</f>
      </c>
      <c r="K16866" s="87" t="str">
        <v/>
      </c>
    </row>
    <row r="16867">
      <c r="A16867" s="74" t="str">
        <v/>
      </c>
      <c r="B16867" s="74" t="str">
        <v/>
      </c>
      <c r="C16867" s="75">
        <f>IF($E16867="","",IFERROR(VLOOKUP(TRIM(E16867&amp;""),'Référentiel Articles'!$A$2:$F$634,2,FALSE),""))</f>
      </c>
      <c r="D16867" s="75">
        <f>IF($E16867="","",IFERROR(VLOOKUP(TRIM(E16867&amp;""),'Référentiel Articles'!$A$2:$F$634,3,FALSE),""))</f>
      </c>
      <c r="E16867" s="74" t="str">
        <v/>
      </c>
      <c r="F16867" s="75">
        <f>IF($E16867="","",IFERROR(VLOOKUP(TRIM(E16867&amp;""),'Référentiel Articles'!$A$2:$F$634,4,FALSE),""))</f>
      </c>
      <c r="G16867" s="76">
        <f>IF($E16867="","",IFERROR(VLOOKUP(TRIM(E16867&amp;""),'Référentiel Articles'!$A$2:$F$634,5,FALSE),""))</f>
      </c>
      <c r="H16867" s="77" t="str">
        <v/>
      </c>
      <c r="I16867" s="76">
        <f>IF($E16867="","",IFERROR(VLOOKUP(TRIM(E16867&amp;""),'Référentiel Articles'!$A$2:$F$634,6,FALSE),""))</f>
      </c>
      <c r="J16867" s="78">
        <f>IF(OR($E16867="",$H16867=""),"",$H16867*$I16867)</f>
      </c>
      <c r="K16867" s="79" t="str">
        <v/>
      </c>
    </row>
    <row r="16868">
      <c r="A16868" s="81" t="str">
        <v/>
      </c>
      <c r="B16868" s="81" t="str">
        <v/>
      </c>
      <c r="C16868" s="83">
        <f>IF($E16868="","",IFERROR(VLOOKUP(TRIM(E16868&amp;""),'Référentiel Articles'!$A$2:$F$634,2,FALSE),""))</f>
      </c>
      <c r="D16868" s="83">
        <f>IF($E16868="","",IFERROR(VLOOKUP(TRIM(E16868&amp;""),'Référentiel Articles'!$A$2:$F$634,3,FALSE),""))</f>
      </c>
      <c r="E16868" s="81" t="str">
        <v/>
      </c>
      <c r="F16868" s="83">
        <f>IF($E16868="","",IFERROR(VLOOKUP(TRIM(E16868&amp;""),'Référentiel Articles'!$A$2:$F$634,4,FALSE),""))</f>
      </c>
      <c r="G16868" s="84">
        <f>IF($E16868="","",IFERROR(VLOOKUP(TRIM(E16868&amp;""),'Référentiel Articles'!$A$2:$F$634,5,FALSE),""))</f>
      </c>
      <c r="H16868" s="85" t="str">
        <v/>
      </c>
      <c r="I16868" s="84">
        <f>IF($E16868="","",IFERROR(VLOOKUP(TRIM(E16868&amp;""),'Référentiel Articles'!$A$2:$F$634,6,FALSE),""))</f>
      </c>
      <c r="J16868" s="90">
        <f>IF(OR($E16868="",$H16868=""),"",$H16868*$I16868)</f>
      </c>
      <c r="K16868" s="87" t="str">
        <v/>
      </c>
    </row>
    <row r="16869">
      <c r="A16869" s="74" t="str">
        <v/>
      </c>
      <c r="B16869" s="74" t="str">
        <v/>
      </c>
      <c r="C16869" s="75">
        <f>IF($E16869="","",IFERROR(VLOOKUP(TRIM(E16869&amp;""),'Référentiel Articles'!$A$2:$F$634,2,FALSE),""))</f>
      </c>
      <c r="D16869" s="75">
        <f>IF($E16869="","",IFERROR(VLOOKUP(TRIM(E16869&amp;""),'Référentiel Articles'!$A$2:$F$634,3,FALSE),""))</f>
      </c>
      <c r="E16869" s="74" t="str">
        <v/>
      </c>
      <c r="F16869" s="75">
        <f>IF($E16869="","",IFERROR(VLOOKUP(TRIM(E16869&amp;""),'Référentiel Articles'!$A$2:$F$634,4,FALSE),""))</f>
      </c>
      <c r="G16869" s="76">
        <f>IF($E16869="","",IFERROR(VLOOKUP(TRIM(E16869&amp;""),'Référentiel Articles'!$A$2:$F$634,5,FALSE),""))</f>
      </c>
      <c r="H16869" s="77" t="str">
        <v/>
      </c>
      <c r="I16869" s="76">
        <f>IF($E16869="","",IFERROR(VLOOKUP(TRIM(E16869&amp;""),'Référentiel Articles'!$A$2:$F$634,6,FALSE),""))</f>
      </c>
      <c r="J16869" s="78">
        <f>IF(OR($E16869="",$H16869=""),"",$H16869*$I16869)</f>
      </c>
      <c r="K16869" s="79" t="str">
        <v/>
      </c>
    </row>
    <row r="16870">
      <c r="A16870" s="81" t="str">
        <v/>
      </c>
      <c r="B16870" s="81" t="str">
        <v/>
      </c>
      <c r="C16870" s="83">
        <f>IF($E16870="","",IFERROR(VLOOKUP(TRIM(E16870&amp;""),'Référentiel Articles'!$A$2:$F$634,2,FALSE),""))</f>
      </c>
      <c r="D16870" s="83">
        <f>IF($E16870="","",IFERROR(VLOOKUP(TRIM(E16870&amp;""),'Référentiel Articles'!$A$2:$F$634,3,FALSE),""))</f>
      </c>
      <c r="E16870" s="81" t="str">
        <v/>
      </c>
      <c r="F16870" s="83">
        <f>IF($E16870="","",IFERROR(VLOOKUP(TRIM(E16870&amp;""),'Référentiel Articles'!$A$2:$F$634,4,FALSE),""))</f>
      </c>
      <c r="G16870" s="84">
        <f>IF($E16870="","",IFERROR(VLOOKUP(TRIM(E16870&amp;""),'Référentiel Articles'!$A$2:$F$634,5,FALSE),""))</f>
      </c>
      <c r="H16870" s="85" t="str">
        <v/>
      </c>
      <c r="I16870" s="84">
        <f>IF($E16870="","",IFERROR(VLOOKUP(TRIM(E16870&amp;""),'Référentiel Articles'!$A$2:$F$634,6,FALSE),""))</f>
      </c>
      <c r="J16870" s="90">
        <f>IF(OR($E16870="",$H16870=""),"",$H16870*$I16870)</f>
      </c>
      <c r="K16870" s="87" t="str">
        <v/>
      </c>
    </row>
    <row r="16871">
      <c r="A16871" s="74" t="str">
        <v/>
      </c>
      <c r="B16871" s="74" t="str">
        <v/>
      </c>
      <c r="C16871" s="75">
        <f>IF($E16871="","",IFERROR(VLOOKUP(TRIM(E16871&amp;""),'Référentiel Articles'!$A$2:$F$634,2,FALSE),""))</f>
      </c>
      <c r="D16871" s="75">
        <f>IF($E16871="","",IFERROR(VLOOKUP(TRIM(E16871&amp;""),'Référentiel Articles'!$A$2:$F$634,3,FALSE),""))</f>
      </c>
      <c r="E16871" s="74" t="str">
        <v/>
      </c>
      <c r="F16871" s="75">
        <f>IF($E16871="","",IFERROR(VLOOKUP(TRIM(E16871&amp;""),'Référentiel Articles'!$A$2:$F$634,4,FALSE),""))</f>
      </c>
      <c r="G16871" s="76">
        <f>IF($E16871="","",IFERROR(VLOOKUP(TRIM(E16871&amp;""),'Référentiel Articles'!$A$2:$F$634,5,FALSE),""))</f>
      </c>
      <c r="H16871" s="77" t="str">
        <v/>
      </c>
      <c r="I16871" s="76">
        <f>IF($E16871="","",IFERROR(VLOOKUP(TRIM(E16871&amp;""),'Référentiel Articles'!$A$2:$F$634,6,FALSE),""))</f>
      </c>
      <c r="J16871" s="78">
        <f>IF(OR($E16871="",$H16871=""),"",$H16871*$I16871)</f>
      </c>
      <c r="K16871" s="79" t="str">
        <v/>
      </c>
    </row>
    <row r="16872">
      <c r="A16872" s="81" t="str">
        <v/>
      </c>
      <c r="B16872" s="81" t="str">
        <v/>
      </c>
      <c r="C16872" s="83">
        <f>IF($E16872="","",IFERROR(VLOOKUP(TRIM(E16872&amp;""),'Référentiel Articles'!$A$2:$F$634,2,FALSE),""))</f>
      </c>
      <c r="D16872" s="83">
        <f>IF($E16872="","",IFERROR(VLOOKUP(TRIM(E16872&amp;""),'Référentiel Articles'!$A$2:$F$634,3,FALSE),""))</f>
      </c>
      <c r="E16872" s="81" t="str">
        <v/>
      </c>
      <c r="F16872" s="83">
        <f>IF($E16872="","",IFERROR(VLOOKUP(TRIM(E16872&amp;""),'Référentiel Articles'!$A$2:$F$634,4,FALSE),""))</f>
      </c>
      <c r="G16872" s="84">
        <f>IF($E16872="","",IFERROR(VLOOKUP(TRIM(E16872&amp;""),'Référentiel Articles'!$A$2:$F$634,5,FALSE),""))</f>
      </c>
      <c r="H16872" s="85" t="str">
        <v/>
      </c>
      <c r="I16872" s="84">
        <f>IF($E16872="","",IFERROR(VLOOKUP(TRIM(E16872&amp;""),'Référentiel Articles'!$A$2:$F$634,6,FALSE),""))</f>
      </c>
      <c r="J16872" s="90">
        <f>IF(OR($E16872="",$H16872=""),"",$H16872*$I16872)</f>
      </c>
      <c r="K16872" s="87" t="str">
        <v/>
      </c>
    </row>
    <row r="16873">
      <c r="A16873" s="74" t="str">
        <v/>
      </c>
      <c r="B16873" s="74" t="str">
        <v/>
      </c>
      <c r="C16873" s="75">
        <f>IF($E16873="","",IFERROR(VLOOKUP(TRIM(E16873&amp;""),'Référentiel Articles'!$A$2:$F$634,2,FALSE),""))</f>
      </c>
      <c r="D16873" s="75">
        <f>IF($E16873="","",IFERROR(VLOOKUP(TRIM(E16873&amp;""),'Référentiel Articles'!$A$2:$F$634,3,FALSE),""))</f>
      </c>
      <c r="E16873" s="74" t="str">
        <v/>
      </c>
      <c r="F16873" s="75">
        <f>IF($E16873="","",IFERROR(VLOOKUP(TRIM(E16873&amp;""),'Référentiel Articles'!$A$2:$F$634,4,FALSE),""))</f>
      </c>
      <c r="G16873" s="76">
        <f>IF($E16873="","",IFERROR(VLOOKUP(TRIM(E16873&amp;""),'Référentiel Articles'!$A$2:$F$634,5,FALSE),""))</f>
      </c>
      <c r="H16873" s="77" t="str">
        <v/>
      </c>
      <c r="I16873" s="76">
        <f>IF($E16873="","",IFERROR(VLOOKUP(TRIM(E16873&amp;""),'Référentiel Articles'!$A$2:$F$634,6,FALSE),""))</f>
      </c>
      <c r="J16873" s="78">
        <f>IF(OR($E16873="",$H16873=""),"",$H16873*$I16873)</f>
      </c>
      <c r="K16873" s="79" t="str">
        <v/>
      </c>
    </row>
    <row r="16874">
      <c r="A16874" s="81" t="str">
        <v/>
      </c>
      <c r="B16874" s="81" t="str">
        <v/>
      </c>
      <c r="C16874" s="83">
        <f>IF($E16874="","",IFERROR(VLOOKUP(TRIM(E16874&amp;""),'Référentiel Articles'!$A$2:$F$634,2,FALSE),""))</f>
      </c>
      <c r="D16874" s="83">
        <f>IF($E16874="","",IFERROR(VLOOKUP(TRIM(E16874&amp;""),'Référentiel Articles'!$A$2:$F$634,3,FALSE),""))</f>
      </c>
      <c r="E16874" s="81" t="str">
        <v/>
      </c>
      <c r="F16874" s="83">
        <f>IF($E16874="","",IFERROR(VLOOKUP(TRIM(E16874&amp;""),'Référentiel Articles'!$A$2:$F$634,4,FALSE),""))</f>
      </c>
      <c r="G16874" s="84">
        <f>IF($E16874="","",IFERROR(VLOOKUP(TRIM(E16874&amp;""),'Référentiel Articles'!$A$2:$F$634,5,FALSE),""))</f>
      </c>
      <c r="H16874" s="85" t="str">
        <v/>
      </c>
      <c r="I16874" s="84">
        <f>IF($E16874="","",IFERROR(VLOOKUP(TRIM(E16874&amp;""),'Référentiel Articles'!$A$2:$F$634,6,FALSE),""))</f>
      </c>
      <c r="J16874" s="90">
        <f>IF(OR($E16874="",$H16874=""),"",$H16874*$I16874)</f>
      </c>
      <c r="K16874" s="87" t="str">
        <v/>
      </c>
    </row>
    <row r="16875">
      <c r="A16875" s="74" t="str">
        <v/>
      </c>
      <c r="B16875" s="74" t="str">
        <v/>
      </c>
      <c r="C16875" s="75">
        <f>IF($E16875="","",IFERROR(VLOOKUP(TRIM(E16875&amp;""),'Référentiel Articles'!$A$2:$F$634,2,FALSE),""))</f>
      </c>
      <c r="D16875" s="75">
        <f>IF($E16875="","",IFERROR(VLOOKUP(TRIM(E16875&amp;""),'Référentiel Articles'!$A$2:$F$634,3,FALSE),""))</f>
      </c>
      <c r="E16875" s="74" t="str">
        <v/>
      </c>
      <c r="F16875" s="75">
        <f>IF($E16875="","",IFERROR(VLOOKUP(TRIM(E16875&amp;""),'Référentiel Articles'!$A$2:$F$634,4,FALSE),""))</f>
      </c>
      <c r="G16875" s="76">
        <f>IF($E16875="","",IFERROR(VLOOKUP(TRIM(E16875&amp;""),'Référentiel Articles'!$A$2:$F$634,5,FALSE),""))</f>
      </c>
      <c r="H16875" s="77" t="str">
        <v/>
      </c>
      <c r="I16875" s="76">
        <f>IF($E16875="","",IFERROR(VLOOKUP(TRIM(E16875&amp;""),'Référentiel Articles'!$A$2:$F$634,6,FALSE),""))</f>
      </c>
      <c r="J16875" s="78">
        <f>IF(OR($E16875="",$H16875=""),"",$H16875*$I16875)</f>
      </c>
      <c r="K16875" s="79" t="str">
        <v/>
      </c>
    </row>
    <row r="16876">
      <c r="A16876" s="81" t="str">
        <v/>
      </c>
      <c r="B16876" s="81" t="str">
        <v/>
      </c>
      <c r="C16876" s="83">
        <f>IF($E16876="","",IFERROR(VLOOKUP(TRIM(E16876&amp;""),'Référentiel Articles'!$A$2:$F$634,2,FALSE),""))</f>
      </c>
      <c r="D16876" s="83">
        <f>IF($E16876="","",IFERROR(VLOOKUP(TRIM(E16876&amp;""),'Référentiel Articles'!$A$2:$F$634,3,FALSE),""))</f>
      </c>
      <c r="E16876" s="81" t="str">
        <v/>
      </c>
      <c r="F16876" s="83">
        <f>IF($E16876="","",IFERROR(VLOOKUP(TRIM(E16876&amp;""),'Référentiel Articles'!$A$2:$F$634,4,FALSE),""))</f>
      </c>
      <c r="G16876" s="84">
        <f>IF($E16876="","",IFERROR(VLOOKUP(TRIM(E16876&amp;""),'Référentiel Articles'!$A$2:$F$634,5,FALSE),""))</f>
      </c>
      <c r="H16876" s="85" t="str">
        <v/>
      </c>
      <c r="I16876" s="84">
        <f>IF($E16876="","",IFERROR(VLOOKUP(TRIM(E16876&amp;""),'Référentiel Articles'!$A$2:$F$634,6,FALSE),""))</f>
      </c>
      <c r="J16876" s="90">
        <f>IF(OR($E16876="",$H16876=""),"",$H16876*$I16876)</f>
      </c>
      <c r="K16876" s="87" t="str">
        <v/>
      </c>
    </row>
    <row r="16877">
      <c r="A16877" s="74" t="str">
        <v/>
      </c>
      <c r="B16877" s="74" t="str">
        <v/>
      </c>
      <c r="C16877" s="75">
        <f>IF($E16877="","",IFERROR(VLOOKUP(TRIM(E16877&amp;""),'Référentiel Articles'!$A$2:$F$634,2,FALSE),""))</f>
      </c>
      <c r="D16877" s="75">
        <f>IF($E16877="","",IFERROR(VLOOKUP(TRIM(E16877&amp;""),'Référentiel Articles'!$A$2:$F$634,3,FALSE),""))</f>
      </c>
      <c r="E16877" s="74" t="str">
        <v/>
      </c>
      <c r="F16877" s="75">
        <f>IF($E16877="","",IFERROR(VLOOKUP(TRIM(E16877&amp;""),'Référentiel Articles'!$A$2:$F$634,4,FALSE),""))</f>
      </c>
      <c r="G16877" s="76">
        <f>IF($E16877="","",IFERROR(VLOOKUP(TRIM(E16877&amp;""),'Référentiel Articles'!$A$2:$F$634,5,FALSE),""))</f>
      </c>
      <c r="H16877" s="77" t="str">
        <v/>
      </c>
      <c r="I16877" s="76">
        <f>IF($E16877="","",IFERROR(VLOOKUP(TRIM(E16877&amp;""),'Référentiel Articles'!$A$2:$F$634,6,FALSE),""))</f>
      </c>
      <c r="J16877" s="78">
        <f>IF(OR($E16877="",$H16877=""),"",$H16877*$I16877)</f>
      </c>
      <c r="K16877" s="79" t="str">
        <v/>
      </c>
    </row>
    <row r="16878">
      <c r="A16878" s="81" t="str">
        <v/>
      </c>
      <c r="B16878" s="81" t="str">
        <v/>
      </c>
      <c r="C16878" s="83">
        <f>IF($E16878="","",IFERROR(VLOOKUP(TRIM(E16878&amp;""),'Référentiel Articles'!$A$2:$F$634,2,FALSE),""))</f>
      </c>
      <c r="D16878" s="83">
        <f>IF($E16878="","",IFERROR(VLOOKUP(TRIM(E16878&amp;""),'Référentiel Articles'!$A$2:$F$634,3,FALSE),""))</f>
      </c>
      <c r="E16878" s="81" t="str">
        <v/>
      </c>
      <c r="F16878" s="83">
        <f>IF($E16878="","",IFERROR(VLOOKUP(TRIM(E16878&amp;""),'Référentiel Articles'!$A$2:$F$634,4,FALSE),""))</f>
      </c>
      <c r="G16878" s="84">
        <f>IF($E16878="","",IFERROR(VLOOKUP(TRIM(E16878&amp;""),'Référentiel Articles'!$A$2:$F$634,5,FALSE),""))</f>
      </c>
      <c r="H16878" s="85" t="str">
        <v/>
      </c>
      <c r="I16878" s="84">
        <f>IF($E16878="","",IFERROR(VLOOKUP(TRIM(E16878&amp;""),'Référentiel Articles'!$A$2:$F$634,6,FALSE),""))</f>
      </c>
      <c r="J16878" s="90">
        <f>IF(OR($E16878="",$H16878=""),"",$H16878*$I16878)</f>
      </c>
      <c r="K16878" s="87" t="str">
        <v/>
      </c>
    </row>
    <row r="16879">
      <c r="A16879" s="74" t="str">
        <v/>
      </c>
      <c r="B16879" s="74" t="str">
        <v/>
      </c>
      <c r="C16879" s="75">
        <f>IF($E16879="","",IFERROR(VLOOKUP(TRIM(E16879&amp;""),'Référentiel Articles'!$A$2:$F$634,2,FALSE),""))</f>
      </c>
      <c r="D16879" s="75">
        <f>IF($E16879="","",IFERROR(VLOOKUP(TRIM(E16879&amp;""),'Référentiel Articles'!$A$2:$F$634,3,FALSE),""))</f>
      </c>
      <c r="E16879" s="74" t="str">
        <v/>
      </c>
      <c r="F16879" s="75">
        <f>IF($E16879="","",IFERROR(VLOOKUP(TRIM(E16879&amp;""),'Référentiel Articles'!$A$2:$F$634,4,FALSE),""))</f>
      </c>
      <c r="G16879" s="76">
        <f>IF($E16879="","",IFERROR(VLOOKUP(TRIM(E16879&amp;""),'Référentiel Articles'!$A$2:$F$634,5,FALSE),""))</f>
      </c>
      <c r="H16879" s="77" t="str">
        <v/>
      </c>
      <c r="I16879" s="76">
        <f>IF($E16879="","",IFERROR(VLOOKUP(TRIM(E16879&amp;""),'Référentiel Articles'!$A$2:$F$634,6,FALSE),""))</f>
      </c>
      <c r="J16879" s="78">
        <f>IF(OR($E16879="",$H16879=""),"",$H16879*$I16879)</f>
      </c>
      <c r="K16879" s="79" t="str">
        <v/>
      </c>
    </row>
    <row r="16880">
      <c r="A16880" s="81" t="str">
        <v/>
      </c>
      <c r="B16880" s="81" t="str">
        <v/>
      </c>
      <c r="C16880" s="83">
        <f>IF($E16880="","",IFERROR(VLOOKUP(TRIM(E16880&amp;""),'Référentiel Articles'!$A$2:$F$634,2,FALSE),""))</f>
      </c>
      <c r="D16880" s="83">
        <f>IF($E16880="","",IFERROR(VLOOKUP(TRIM(E16880&amp;""),'Référentiel Articles'!$A$2:$F$634,3,FALSE),""))</f>
      </c>
      <c r="E16880" s="81" t="str">
        <v/>
      </c>
      <c r="F16880" s="83">
        <f>IF($E16880="","",IFERROR(VLOOKUP(TRIM(E16880&amp;""),'Référentiel Articles'!$A$2:$F$634,4,FALSE),""))</f>
      </c>
      <c r="G16880" s="84">
        <f>IF($E16880="","",IFERROR(VLOOKUP(TRIM(E16880&amp;""),'Référentiel Articles'!$A$2:$F$634,5,FALSE),""))</f>
      </c>
      <c r="H16880" s="85" t="str">
        <v/>
      </c>
      <c r="I16880" s="84">
        <f>IF($E16880="","",IFERROR(VLOOKUP(TRIM(E16880&amp;""),'Référentiel Articles'!$A$2:$F$634,6,FALSE),""))</f>
      </c>
      <c r="J16880" s="90">
        <f>IF(OR($E16880="",$H16880=""),"",$H16880*$I16880)</f>
      </c>
      <c r="K16880" s="87" t="str">
        <v/>
      </c>
    </row>
    <row r="16881">
      <c r="A16881" s="74" t="str">
        <v/>
      </c>
      <c r="B16881" s="74" t="str">
        <v/>
      </c>
      <c r="C16881" s="75">
        <f>IF($E16881="","",IFERROR(VLOOKUP(TRIM(E16881&amp;""),'Référentiel Articles'!$A$2:$F$634,2,FALSE),""))</f>
      </c>
      <c r="D16881" s="75">
        <f>IF($E16881="","",IFERROR(VLOOKUP(TRIM(E16881&amp;""),'Référentiel Articles'!$A$2:$F$634,3,FALSE),""))</f>
      </c>
      <c r="E16881" s="74" t="str">
        <v/>
      </c>
      <c r="F16881" s="75">
        <f>IF($E16881="","",IFERROR(VLOOKUP(TRIM(E16881&amp;""),'Référentiel Articles'!$A$2:$F$634,4,FALSE),""))</f>
      </c>
      <c r="G16881" s="76">
        <f>IF($E16881="","",IFERROR(VLOOKUP(TRIM(E16881&amp;""),'Référentiel Articles'!$A$2:$F$634,5,FALSE),""))</f>
      </c>
      <c r="H16881" s="77" t="str">
        <v/>
      </c>
      <c r="I16881" s="76">
        <f>IF($E16881="","",IFERROR(VLOOKUP(TRIM(E16881&amp;""),'Référentiel Articles'!$A$2:$F$634,6,FALSE),""))</f>
      </c>
      <c r="J16881" s="78">
        <f>IF(OR($E16881="",$H16881=""),"",$H16881*$I16881)</f>
      </c>
      <c r="K16881" s="79" t="str">
        <v/>
      </c>
    </row>
    <row r="16882">
      <c r="A16882" s="81" t="str">
        <v/>
      </c>
      <c r="B16882" s="81" t="str">
        <v/>
      </c>
      <c r="C16882" s="83">
        <f>IF($E16882="","",IFERROR(VLOOKUP(TRIM(E16882&amp;""),'Référentiel Articles'!$A$2:$F$634,2,FALSE),""))</f>
      </c>
      <c r="D16882" s="83">
        <f>IF($E16882="","",IFERROR(VLOOKUP(TRIM(E16882&amp;""),'Référentiel Articles'!$A$2:$F$634,3,FALSE),""))</f>
      </c>
      <c r="E16882" s="81" t="str">
        <v/>
      </c>
      <c r="F16882" s="83">
        <f>IF($E16882="","",IFERROR(VLOOKUP(TRIM(E16882&amp;""),'Référentiel Articles'!$A$2:$F$634,4,FALSE),""))</f>
      </c>
      <c r="G16882" s="84">
        <f>IF($E16882="","",IFERROR(VLOOKUP(TRIM(E16882&amp;""),'Référentiel Articles'!$A$2:$F$634,5,FALSE),""))</f>
      </c>
      <c r="H16882" s="85" t="str">
        <v/>
      </c>
      <c r="I16882" s="84">
        <f>IF($E16882="","",IFERROR(VLOOKUP(TRIM(E16882&amp;""),'Référentiel Articles'!$A$2:$F$634,6,FALSE),""))</f>
      </c>
      <c r="J16882" s="90">
        <f>IF(OR($E16882="",$H16882=""),"",$H16882*$I16882)</f>
      </c>
      <c r="K16882" s="87" t="str">
        <v/>
      </c>
    </row>
    <row r="16883">
      <c r="A16883" s="74" t="str">
        <v/>
      </c>
      <c r="B16883" s="74" t="str">
        <v/>
      </c>
      <c r="C16883" s="75">
        <f>IF($E16883="","",IFERROR(VLOOKUP(TRIM(E16883&amp;""),'Référentiel Articles'!$A$2:$F$634,2,FALSE),""))</f>
      </c>
      <c r="D16883" s="75">
        <f>IF($E16883="","",IFERROR(VLOOKUP(TRIM(E16883&amp;""),'Référentiel Articles'!$A$2:$F$634,3,FALSE),""))</f>
      </c>
      <c r="E16883" s="74" t="str">
        <v/>
      </c>
      <c r="F16883" s="75">
        <f>IF($E16883="","",IFERROR(VLOOKUP(TRIM(E16883&amp;""),'Référentiel Articles'!$A$2:$F$634,4,FALSE),""))</f>
      </c>
      <c r="G16883" s="76">
        <f>IF($E16883="","",IFERROR(VLOOKUP(TRIM(E16883&amp;""),'Référentiel Articles'!$A$2:$F$634,5,FALSE),""))</f>
      </c>
      <c r="H16883" s="77" t="str">
        <v/>
      </c>
      <c r="I16883" s="76">
        <f>IF($E16883="","",IFERROR(VLOOKUP(TRIM(E16883&amp;""),'Référentiel Articles'!$A$2:$F$634,6,FALSE),""))</f>
      </c>
      <c r="J16883" s="78">
        <f>IF(OR($E16883="",$H16883=""),"",$H16883*$I16883)</f>
      </c>
      <c r="K16883" s="79" t="str">
        <v/>
      </c>
    </row>
    <row r="16884">
      <c r="A16884" s="81" t="str">
        <v/>
      </c>
      <c r="B16884" s="81" t="str">
        <v/>
      </c>
      <c r="C16884" s="83">
        <f>IF($E16884="","",IFERROR(VLOOKUP(TRIM(E16884&amp;""),'Référentiel Articles'!$A$2:$F$634,2,FALSE),""))</f>
      </c>
      <c r="D16884" s="83">
        <f>IF($E16884="","",IFERROR(VLOOKUP(TRIM(E16884&amp;""),'Référentiel Articles'!$A$2:$F$634,3,FALSE),""))</f>
      </c>
      <c r="E16884" s="81" t="str">
        <v/>
      </c>
      <c r="F16884" s="83">
        <f>IF($E16884="","",IFERROR(VLOOKUP(TRIM(E16884&amp;""),'Référentiel Articles'!$A$2:$F$634,4,FALSE),""))</f>
      </c>
      <c r="G16884" s="84">
        <f>IF($E16884="","",IFERROR(VLOOKUP(TRIM(E16884&amp;""),'Référentiel Articles'!$A$2:$F$634,5,FALSE),""))</f>
      </c>
      <c r="H16884" s="85" t="str">
        <v/>
      </c>
      <c r="I16884" s="84">
        <f>IF($E16884="","",IFERROR(VLOOKUP(TRIM(E16884&amp;""),'Référentiel Articles'!$A$2:$F$634,6,FALSE),""))</f>
      </c>
      <c r="J16884" s="90">
        <f>IF(OR($E16884="",$H16884=""),"",$H16884*$I16884)</f>
      </c>
      <c r="K16884" s="87" t="str">
        <v/>
      </c>
    </row>
    <row r="16885">
      <c r="A16885" s="74" t="str">
        <v/>
      </c>
      <c r="B16885" s="74" t="str">
        <v/>
      </c>
      <c r="C16885" s="75">
        <f>IF($E16885="","",IFERROR(VLOOKUP(TRIM(E16885&amp;""),'Référentiel Articles'!$A$2:$F$634,2,FALSE),""))</f>
      </c>
      <c r="D16885" s="75">
        <f>IF($E16885="","",IFERROR(VLOOKUP(TRIM(E16885&amp;""),'Référentiel Articles'!$A$2:$F$634,3,FALSE),""))</f>
      </c>
      <c r="E16885" s="74" t="str">
        <v/>
      </c>
      <c r="F16885" s="75">
        <f>IF($E16885="","",IFERROR(VLOOKUP(TRIM(E16885&amp;""),'Référentiel Articles'!$A$2:$F$634,4,FALSE),""))</f>
      </c>
      <c r="G16885" s="76">
        <f>IF($E16885="","",IFERROR(VLOOKUP(TRIM(E16885&amp;""),'Référentiel Articles'!$A$2:$F$634,5,FALSE),""))</f>
      </c>
      <c r="H16885" s="77" t="str">
        <v/>
      </c>
      <c r="I16885" s="76">
        <f>IF($E16885="","",IFERROR(VLOOKUP(TRIM(E16885&amp;""),'Référentiel Articles'!$A$2:$F$634,6,FALSE),""))</f>
      </c>
      <c r="J16885" s="78">
        <f>IF(OR($E16885="",$H16885=""),"",$H16885*$I16885)</f>
      </c>
      <c r="K16885" s="79" t="str">
        <v/>
      </c>
    </row>
    <row r="16886">
      <c r="A16886" s="81" t="str">
        <v/>
      </c>
      <c r="B16886" s="81" t="str">
        <v/>
      </c>
      <c r="C16886" s="83">
        <f>IF($E16886="","",IFERROR(VLOOKUP(TRIM(E16886&amp;""),'Référentiel Articles'!$A$2:$F$634,2,FALSE),""))</f>
      </c>
      <c r="D16886" s="83">
        <f>IF($E16886="","",IFERROR(VLOOKUP(TRIM(E16886&amp;""),'Référentiel Articles'!$A$2:$F$634,3,FALSE),""))</f>
      </c>
      <c r="E16886" s="81" t="str">
        <v/>
      </c>
      <c r="F16886" s="83">
        <f>IF($E16886="","",IFERROR(VLOOKUP(TRIM(E16886&amp;""),'Référentiel Articles'!$A$2:$F$634,4,FALSE),""))</f>
      </c>
      <c r="G16886" s="84">
        <f>IF($E16886="","",IFERROR(VLOOKUP(TRIM(E16886&amp;""),'Référentiel Articles'!$A$2:$F$634,5,FALSE),""))</f>
      </c>
      <c r="H16886" s="85" t="str">
        <v/>
      </c>
      <c r="I16886" s="84">
        <f>IF($E16886="","",IFERROR(VLOOKUP(TRIM(E16886&amp;""),'Référentiel Articles'!$A$2:$F$634,6,FALSE),""))</f>
      </c>
      <c r="J16886" s="90">
        <f>IF(OR($E16886="",$H16886=""),"",$H16886*$I16886)</f>
      </c>
      <c r="K16886" s="87" t="str">
        <v/>
      </c>
    </row>
    <row r="16887">
      <c r="A16887" s="74" t="str">
        <v/>
      </c>
      <c r="B16887" s="74" t="str">
        <v/>
      </c>
      <c r="C16887" s="75">
        <f>IF($E16887="","",IFERROR(VLOOKUP(TRIM(E16887&amp;""),'Référentiel Articles'!$A$2:$F$634,2,FALSE),""))</f>
      </c>
      <c r="D16887" s="75">
        <f>IF($E16887="","",IFERROR(VLOOKUP(TRIM(E16887&amp;""),'Référentiel Articles'!$A$2:$F$634,3,FALSE),""))</f>
      </c>
      <c r="E16887" s="74" t="str">
        <v/>
      </c>
      <c r="F16887" s="75">
        <f>IF($E16887="","",IFERROR(VLOOKUP(TRIM(E16887&amp;""),'Référentiel Articles'!$A$2:$F$634,4,FALSE),""))</f>
      </c>
      <c r="G16887" s="76">
        <f>IF($E16887="","",IFERROR(VLOOKUP(TRIM(E16887&amp;""),'Référentiel Articles'!$A$2:$F$634,5,FALSE),""))</f>
      </c>
      <c r="H16887" s="77" t="str">
        <v/>
      </c>
      <c r="I16887" s="76">
        <f>IF($E16887="","",IFERROR(VLOOKUP(TRIM(E16887&amp;""),'Référentiel Articles'!$A$2:$F$634,6,FALSE),""))</f>
      </c>
      <c r="J16887" s="78">
        <f>IF(OR($E16887="",$H16887=""),"",$H16887*$I16887)</f>
      </c>
      <c r="K16887" s="79" t="str">
        <v/>
      </c>
    </row>
    <row r="16888">
      <c r="A16888" s="81" t="str">
        <v/>
      </c>
      <c r="B16888" s="81" t="str">
        <v/>
      </c>
      <c r="C16888" s="83">
        <f>IF($E16888="","",IFERROR(VLOOKUP(TRIM(E16888&amp;""),'Référentiel Articles'!$A$2:$F$634,2,FALSE),""))</f>
      </c>
      <c r="D16888" s="83">
        <f>IF($E16888="","",IFERROR(VLOOKUP(TRIM(E16888&amp;""),'Référentiel Articles'!$A$2:$F$634,3,FALSE),""))</f>
      </c>
      <c r="E16888" s="81" t="str">
        <v/>
      </c>
      <c r="F16888" s="83">
        <f>IF($E16888="","",IFERROR(VLOOKUP(TRIM(E16888&amp;""),'Référentiel Articles'!$A$2:$F$634,4,FALSE),""))</f>
      </c>
      <c r="G16888" s="84">
        <f>IF($E16888="","",IFERROR(VLOOKUP(TRIM(E16888&amp;""),'Référentiel Articles'!$A$2:$F$634,5,FALSE),""))</f>
      </c>
      <c r="H16888" s="85" t="str">
        <v/>
      </c>
      <c r="I16888" s="84">
        <f>IF($E16888="","",IFERROR(VLOOKUP(TRIM(E16888&amp;""),'Référentiel Articles'!$A$2:$F$634,6,FALSE),""))</f>
      </c>
      <c r="J16888" s="90">
        <f>IF(OR($E16888="",$H16888=""),"",$H16888*$I16888)</f>
      </c>
      <c r="K16888" s="87" t="str">
        <v/>
      </c>
    </row>
    <row r="16889">
      <c r="A16889" s="74" t="str">
        <v/>
      </c>
      <c r="B16889" s="74" t="str">
        <v/>
      </c>
      <c r="C16889" s="75">
        <f>IF($E16889="","",IFERROR(VLOOKUP(TRIM(E16889&amp;""),'Référentiel Articles'!$A$2:$F$634,2,FALSE),""))</f>
      </c>
      <c r="D16889" s="75">
        <f>IF($E16889="","",IFERROR(VLOOKUP(TRIM(E16889&amp;""),'Référentiel Articles'!$A$2:$F$634,3,FALSE),""))</f>
      </c>
      <c r="E16889" s="74" t="str">
        <v/>
      </c>
      <c r="F16889" s="75">
        <f>IF($E16889="","",IFERROR(VLOOKUP(TRIM(E16889&amp;""),'Référentiel Articles'!$A$2:$F$634,4,FALSE),""))</f>
      </c>
      <c r="G16889" s="76">
        <f>IF($E16889="","",IFERROR(VLOOKUP(TRIM(E16889&amp;""),'Référentiel Articles'!$A$2:$F$634,5,FALSE),""))</f>
      </c>
      <c r="H16889" s="77" t="str">
        <v/>
      </c>
      <c r="I16889" s="76">
        <f>IF($E16889="","",IFERROR(VLOOKUP(TRIM(E16889&amp;""),'Référentiel Articles'!$A$2:$F$634,6,FALSE),""))</f>
      </c>
      <c r="J16889" s="78">
        <f>IF(OR($E16889="",$H16889=""),"",$H16889*$I16889)</f>
      </c>
      <c r="K16889" s="79" t="str">
        <v/>
      </c>
    </row>
    <row r="16890">
      <c r="A16890" s="81" t="str">
        <v/>
      </c>
      <c r="B16890" s="81" t="str">
        <v/>
      </c>
      <c r="C16890" s="83">
        <f>IF($E16890="","",IFERROR(VLOOKUP(TRIM(E16890&amp;""),'Référentiel Articles'!$A$2:$F$634,2,FALSE),""))</f>
      </c>
      <c r="D16890" s="83">
        <f>IF($E16890="","",IFERROR(VLOOKUP(TRIM(E16890&amp;""),'Référentiel Articles'!$A$2:$F$634,3,FALSE),""))</f>
      </c>
      <c r="E16890" s="81" t="str">
        <v/>
      </c>
      <c r="F16890" s="83">
        <f>IF($E16890="","",IFERROR(VLOOKUP(TRIM(E16890&amp;""),'Référentiel Articles'!$A$2:$F$634,4,FALSE),""))</f>
      </c>
      <c r="G16890" s="84">
        <f>IF($E16890="","",IFERROR(VLOOKUP(TRIM(E16890&amp;""),'Référentiel Articles'!$A$2:$F$634,5,FALSE),""))</f>
      </c>
      <c r="H16890" s="85" t="str">
        <v/>
      </c>
      <c r="I16890" s="84">
        <f>IF($E16890="","",IFERROR(VLOOKUP(TRIM(E16890&amp;""),'Référentiel Articles'!$A$2:$F$634,6,FALSE),""))</f>
      </c>
      <c r="J16890" s="90">
        <f>IF(OR($E16890="",$H16890=""),"",$H16890*$I16890)</f>
      </c>
      <c r="K16890" s="87" t="str">
        <v/>
      </c>
    </row>
    <row r="16891">
      <c r="A16891" s="74" t="str">
        <v/>
      </c>
      <c r="B16891" s="74" t="str">
        <v/>
      </c>
      <c r="C16891" s="75">
        <f>IF($E16891="","",IFERROR(VLOOKUP(TRIM(E16891&amp;""),'Référentiel Articles'!$A$2:$F$634,2,FALSE),""))</f>
      </c>
      <c r="D16891" s="75">
        <f>IF($E16891="","",IFERROR(VLOOKUP(TRIM(E16891&amp;""),'Référentiel Articles'!$A$2:$F$634,3,FALSE),""))</f>
      </c>
      <c r="E16891" s="74" t="str">
        <v/>
      </c>
      <c r="F16891" s="75">
        <f>IF($E16891="","",IFERROR(VLOOKUP(TRIM(E16891&amp;""),'Référentiel Articles'!$A$2:$F$634,4,FALSE),""))</f>
      </c>
      <c r="G16891" s="76">
        <f>IF($E16891="","",IFERROR(VLOOKUP(TRIM(E16891&amp;""),'Référentiel Articles'!$A$2:$F$634,5,FALSE),""))</f>
      </c>
      <c r="H16891" s="77" t="str">
        <v/>
      </c>
      <c r="I16891" s="76">
        <f>IF($E16891="","",IFERROR(VLOOKUP(TRIM(E16891&amp;""),'Référentiel Articles'!$A$2:$F$634,6,FALSE),""))</f>
      </c>
      <c r="J16891" s="78">
        <f>IF(OR($E16891="",$H16891=""),"",$H16891*$I16891)</f>
      </c>
      <c r="K16891" s="79" t="str">
        <v/>
      </c>
    </row>
    <row r="16892">
      <c r="A16892" s="81" t="str">
        <v/>
      </c>
      <c r="B16892" s="81" t="str">
        <v/>
      </c>
      <c r="C16892" s="83">
        <f>IF($E16892="","",IFERROR(VLOOKUP(TRIM(E16892&amp;""),'Référentiel Articles'!$A$2:$F$634,2,FALSE),""))</f>
      </c>
      <c r="D16892" s="83">
        <f>IF($E16892="","",IFERROR(VLOOKUP(TRIM(E16892&amp;""),'Référentiel Articles'!$A$2:$F$634,3,FALSE),""))</f>
      </c>
      <c r="E16892" s="81" t="str">
        <v/>
      </c>
      <c r="F16892" s="83">
        <f>IF($E16892="","",IFERROR(VLOOKUP(TRIM(E16892&amp;""),'Référentiel Articles'!$A$2:$F$634,4,FALSE),""))</f>
      </c>
      <c r="G16892" s="84">
        <f>IF($E16892="","",IFERROR(VLOOKUP(TRIM(E16892&amp;""),'Référentiel Articles'!$A$2:$F$634,5,FALSE),""))</f>
      </c>
      <c r="H16892" s="85" t="str">
        <v/>
      </c>
      <c r="I16892" s="84">
        <f>IF($E16892="","",IFERROR(VLOOKUP(TRIM(E16892&amp;""),'Référentiel Articles'!$A$2:$F$634,6,FALSE),""))</f>
      </c>
      <c r="J16892" s="90">
        <f>IF(OR($E16892="",$H16892=""),"",$H16892*$I16892)</f>
      </c>
      <c r="K16892" s="87" t="str">
        <v/>
      </c>
    </row>
    <row r="16893">
      <c r="A16893" s="74" t="str">
        <v/>
      </c>
      <c r="B16893" s="74" t="str">
        <v/>
      </c>
      <c r="C16893" s="75">
        <f>IF($E16893="","",IFERROR(VLOOKUP(TRIM(E16893&amp;""),'Référentiel Articles'!$A$2:$F$634,2,FALSE),""))</f>
      </c>
      <c r="D16893" s="75">
        <f>IF($E16893="","",IFERROR(VLOOKUP(TRIM(E16893&amp;""),'Référentiel Articles'!$A$2:$F$634,3,FALSE),""))</f>
      </c>
      <c r="E16893" s="74" t="str">
        <v/>
      </c>
      <c r="F16893" s="75">
        <f>IF($E16893="","",IFERROR(VLOOKUP(TRIM(E16893&amp;""),'Référentiel Articles'!$A$2:$F$634,4,FALSE),""))</f>
      </c>
      <c r="G16893" s="76">
        <f>IF($E16893="","",IFERROR(VLOOKUP(TRIM(E16893&amp;""),'Référentiel Articles'!$A$2:$F$634,5,FALSE),""))</f>
      </c>
      <c r="H16893" s="77" t="str">
        <v/>
      </c>
      <c r="I16893" s="76">
        <f>IF($E16893="","",IFERROR(VLOOKUP(TRIM(E16893&amp;""),'Référentiel Articles'!$A$2:$F$634,6,FALSE),""))</f>
      </c>
      <c r="J16893" s="78">
        <f>IF(OR($E16893="",$H16893=""),"",$H16893*$I16893)</f>
      </c>
      <c r="K16893" s="79" t="str">
        <v/>
      </c>
    </row>
    <row r="16894">
      <c r="A16894" s="81" t="str">
        <v/>
      </c>
      <c r="B16894" s="81" t="str">
        <v/>
      </c>
      <c r="C16894" s="83">
        <f>IF($E16894="","",IFERROR(VLOOKUP(TRIM(E16894&amp;""),'Référentiel Articles'!$A$2:$F$634,2,FALSE),""))</f>
      </c>
      <c r="D16894" s="83">
        <f>IF($E16894="","",IFERROR(VLOOKUP(TRIM(E16894&amp;""),'Référentiel Articles'!$A$2:$F$634,3,FALSE),""))</f>
      </c>
      <c r="E16894" s="81" t="str">
        <v/>
      </c>
      <c r="F16894" s="83">
        <f>IF($E16894="","",IFERROR(VLOOKUP(TRIM(E16894&amp;""),'Référentiel Articles'!$A$2:$F$634,4,FALSE),""))</f>
      </c>
      <c r="G16894" s="84">
        <f>IF($E16894="","",IFERROR(VLOOKUP(TRIM(E16894&amp;""),'Référentiel Articles'!$A$2:$F$634,5,FALSE),""))</f>
      </c>
      <c r="H16894" s="85" t="str">
        <v/>
      </c>
      <c r="I16894" s="84">
        <f>IF($E16894="","",IFERROR(VLOOKUP(TRIM(E16894&amp;""),'Référentiel Articles'!$A$2:$F$634,6,FALSE),""))</f>
      </c>
      <c r="J16894" s="90">
        <f>IF(OR($E16894="",$H16894=""),"",$H16894*$I16894)</f>
      </c>
      <c r="K16894" s="87" t="str">
        <v/>
      </c>
    </row>
    <row r="16895">
      <c r="A16895" s="74" t="str">
        <v/>
      </c>
      <c r="B16895" s="74" t="str">
        <v/>
      </c>
      <c r="C16895" s="75">
        <f>IF($E16895="","",IFERROR(VLOOKUP(TRIM(E16895&amp;""),'Référentiel Articles'!$A$2:$F$634,2,FALSE),""))</f>
      </c>
      <c r="D16895" s="75">
        <f>IF($E16895="","",IFERROR(VLOOKUP(TRIM(E16895&amp;""),'Référentiel Articles'!$A$2:$F$634,3,FALSE),""))</f>
      </c>
      <c r="E16895" s="74" t="str">
        <v/>
      </c>
      <c r="F16895" s="75">
        <f>IF($E16895="","",IFERROR(VLOOKUP(TRIM(E16895&amp;""),'Référentiel Articles'!$A$2:$F$634,4,FALSE),""))</f>
      </c>
      <c r="G16895" s="76">
        <f>IF($E16895="","",IFERROR(VLOOKUP(TRIM(E16895&amp;""),'Référentiel Articles'!$A$2:$F$634,5,FALSE),""))</f>
      </c>
      <c r="H16895" s="77" t="str">
        <v/>
      </c>
      <c r="I16895" s="76">
        <f>IF($E16895="","",IFERROR(VLOOKUP(TRIM(E16895&amp;""),'Référentiel Articles'!$A$2:$F$634,6,FALSE),""))</f>
      </c>
      <c r="J16895" s="78">
        <f>IF(OR($E16895="",$H16895=""),"",$H16895*$I16895)</f>
      </c>
      <c r="K16895" s="79" t="str">
        <v/>
      </c>
    </row>
    <row r="16896">
      <c r="A16896" s="81" t="str">
        <v/>
      </c>
      <c r="B16896" s="81" t="str">
        <v/>
      </c>
      <c r="C16896" s="83">
        <f>IF($E16896="","",IFERROR(VLOOKUP(TRIM(E16896&amp;""),'Référentiel Articles'!$A$2:$F$634,2,FALSE),""))</f>
      </c>
      <c r="D16896" s="83">
        <f>IF($E16896="","",IFERROR(VLOOKUP(TRIM(E16896&amp;""),'Référentiel Articles'!$A$2:$F$634,3,FALSE),""))</f>
      </c>
      <c r="E16896" s="81" t="str">
        <v/>
      </c>
      <c r="F16896" s="83">
        <f>IF($E16896="","",IFERROR(VLOOKUP(TRIM(E16896&amp;""),'Référentiel Articles'!$A$2:$F$634,4,FALSE),""))</f>
      </c>
      <c r="G16896" s="84">
        <f>IF($E16896="","",IFERROR(VLOOKUP(TRIM(E16896&amp;""),'Référentiel Articles'!$A$2:$F$634,5,FALSE),""))</f>
      </c>
      <c r="H16896" s="85" t="str">
        <v/>
      </c>
      <c r="I16896" s="84">
        <f>IF($E16896="","",IFERROR(VLOOKUP(TRIM(E16896&amp;""),'Référentiel Articles'!$A$2:$F$634,6,FALSE),""))</f>
      </c>
      <c r="J16896" s="90">
        <f>IF(OR($E16896="",$H16896=""),"",$H16896*$I16896)</f>
      </c>
      <c r="K16896" s="87" t="str">
        <v/>
      </c>
    </row>
    <row r="16897">
      <c r="A16897" s="74" t="str">
        <v/>
      </c>
      <c r="B16897" s="74" t="str">
        <v/>
      </c>
      <c r="C16897" s="75">
        <f>IF($E16897="","",IFERROR(VLOOKUP(TRIM(E16897&amp;""),'Référentiel Articles'!$A$2:$F$634,2,FALSE),""))</f>
      </c>
      <c r="D16897" s="75">
        <f>IF($E16897="","",IFERROR(VLOOKUP(TRIM(E16897&amp;""),'Référentiel Articles'!$A$2:$F$634,3,FALSE),""))</f>
      </c>
      <c r="E16897" s="74" t="str">
        <v/>
      </c>
      <c r="F16897" s="75">
        <f>IF($E16897="","",IFERROR(VLOOKUP(TRIM(E16897&amp;""),'Référentiel Articles'!$A$2:$F$634,4,FALSE),""))</f>
      </c>
      <c r="G16897" s="76">
        <f>IF($E16897="","",IFERROR(VLOOKUP(TRIM(E16897&amp;""),'Référentiel Articles'!$A$2:$F$634,5,FALSE),""))</f>
      </c>
      <c r="H16897" s="77" t="str">
        <v/>
      </c>
      <c r="I16897" s="76">
        <f>IF($E16897="","",IFERROR(VLOOKUP(TRIM(E16897&amp;""),'Référentiel Articles'!$A$2:$F$634,6,FALSE),""))</f>
      </c>
      <c r="J16897" s="78">
        <f>IF(OR($E16897="",$H16897=""),"",$H16897*$I16897)</f>
      </c>
      <c r="K16897" s="79" t="str">
        <v/>
      </c>
    </row>
    <row r="16898">
      <c r="A16898" s="81" t="str">
        <v/>
      </c>
      <c r="B16898" s="81" t="str">
        <v/>
      </c>
      <c r="C16898" s="83">
        <f>IF($E16898="","",IFERROR(VLOOKUP(TRIM(E16898&amp;""),'Référentiel Articles'!$A$2:$F$634,2,FALSE),""))</f>
      </c>
      <c r="D16898" s="83">
        <f>IF($E16898="","",IFERROR(VLOOKUP(TRIM(E16898&amp;""),'Référentiel Articles'!$A$2:$F$634,3,FALSE),""))</f>
      </c>
      <c r="E16898" s="81" t="str">
        <v/>
      </c>
      <c r="F16898" s="83">
        <f>IF($E16898="","",IFERROR(VLOOKUP(TRIM(E16898&amp;""),'Référentiel Articles'!$A$2:$F$634,4,FALSE),""))</f>
      </c>
      <c r="G16898" s="84">
        <f>IF($E16898="","",IFERROR(VLOOKUP(TRIM(E16898&amp;""),'Référentiel Articles'!$A$2:$F$634,5,FALSE),""))</f>
      </c>
      <c r="H16898" s="85" t="str">
        <v/>
      </c>
      <c r="I16898" s="84">
        <f>IF($E16898="","",IFERROR(VLOOKUP(TRIM(E16898&amp;""),'Référentiel Articles'!$A$2:$F$634,6,FALSE),""))</f>
      </c>
      <c r="J16898" s="90">
        <f>IF(OR($E16898="",$H16898=""),"",$H16898*$I16898)</f>
      </c>
      <c r="K16898" s="87" t="str">
        <v/>
      </c>
    </row>
    <row r="16899">
      <c r="A16899" s="74" t="str">
        <v/>
      </c>
      <c r="B16899" s="74" t="str">
        <v/>
      </c>
      <c r="C16899" s="75">
        <f>IF($E16899="","",IFERROR(VLOOKUP(TRIM(E16899&amp;""),'Référentiel Articles'!$A$2:$F$634,2,FALSE),""))</f>
      </c>
      <c r="D16899" s="75">
        <f>IF($E16899="","",IFERROR(VLOOKUP(TRIM(E16899&amp;""),'Référentiel Articles'!$A$2:$F$634,3,FALSE),""))</f>
      </c>
      <c r="E16899" s="74" t="str">
        <v/>
      </c>
      <c r="F16899" s="75">
        <f>IF($E16899="","",IFERROR(VLOOKUP(TRIM(E16899&amp;""),'Référentiel Articles'!$A$2:$F$634,4,FALSE),""))</f>
      </c>
      <c r="G16899" s="76">
        <f>IF($E16899="","",IFERROR(VLOOKUP(TRIM(E16899&amp;""),'Référentiel Articles'!$A$2:$F$634,5,FALSE),""))</f>
      </c>
      <c r="H16899" s="77" t="str">
        <v/>
      </c>
      <c r="I16899" s="76">
        <f>IF($E16899="","",IFERROR(VLOOKUP(TRIM(E16899&amp;""),'Référentiel Articles'!$A$2:$F$634,6,FALSE),""))</f>
      </c>
      <c r="J16899" s="78">
        <f>IF(OR($E16899="",$H16899=""),"",$H16899*$I16899)</f>
      </c>
      <c r="K16899" s="79" t="str">
        <v/>
      </c>
    </row>
    <row r="16900">
      <c r="A16900" s="81" t="str">
        <v/>
      </c>
      <c r="B16900" s="81" t="str">
        <v/>
      </c>
      <c r="C16900" s="83">
        <f>IF($E16900="","",IFERROR(VLOOKUP(TRIM(E16900&amp;""),'Référentiel Articles'!$A$2:$F$634,2,FALSE),""))</f>
      </c>
      <c r="D16900" s="83">
        <f>IF($E16900="","",IFERROR(VLOOKUP(TRIM(E16900&amp;""),'Référentiel Articles'!$A$2:$F$634,3,FALSE),""))</f>
      </c>
      <c r="E16900" s="81" t="str">
        <v/>
      </c>
      <c r="F16900" s="83">
        <f>IF($E16900="","",IFERROR(VLOOKUP(TRIM(E16900&amp;""),'Référentiel Articles'!$A$2:$F$634,4,FALSE),""))</f>
      </c>
      <c r="G16900" s="84">
        <f>IF($E16900="","",IFERROR(VLOOKUP(TRIM(E16900&amp;""),'Référentiel Articles'!$A$2:$F$634,5,FALSE),""))</f>
      </c>
      <c r="H16900" s="85" t="str">
        <v/>
      </c>
      <c r="I16900" s="84">
        <f>IF($E16900="","",IFERROR(VLOOKUP(TRIM(E16900&amp;""),'Référentiel Articles'!$A$2:$F$634,6,FALSE),""))</f>
      </c>
      <c r="J16900" s="90">
        <f>IF(OR($E16900="",$H16900=""),"",$H16900*$I16900)</f>
      </c>
      <c r="K16900" s="87" t="str">
        <v/>
      </c>
    </row>
    <row r="16901">
      <c r="A16901" s="74" t="str">
        <v/>
      </c>
      <c r="B16901" s="74" t="str">
        <v/>
      </c>
      <c r="C16901" s="75">
        <f>IF($E16901="","",IFERROR(VLOOKUP(TRIM(E16901&amp;""),'Référentiel Articles'!$A$2:$F$634,2,FALSE),""))</f>
      </c>
      <c r="D16901" s="75">
        <f>IF($E16901="","",IFERROR(VLOOKUP(TRIM(E16901&amp;""),'Référentiel Articles'!$A$2:$F$634,3,FALSE),""))</f>
      </c>
      <c r="E16901" s="74" t="str">
        <v/>
      </c>
      <c r="F16901" s="75">
        <f>IF($E16901="","",IFERROR(VLOOKUP(TRIM(E16901&amp;""),'Référentiel Articles'!$A$2:$F$634,4,FALSE),""))</f>
      </c>
      <c r="G16901" s="76">
        <f>IF($E16901="","",IFERROR(VLOOKUP(TRIM(E16901&amp;""),'Référentiel Articles'!$A$2:$F$634,5,FALSE),""))</f>
      </c>
      <c r="H16901" s="77" t="str">
        <v/>
      </c>
      <c r="I16901" s="76">
        <f>IF($E16901="","",IFERROR(VLOOKUP(TRIM(E16901&amp;""),'Référentiel Articles'!$A$2:$F$634,6,FALSE),""))</f>
      </c>
      <c r="J16901" s="78">
        <f>IF(OR($E16901="",$H16901=""),"",$H16901*$I16901)</f>
      </c>
      <c r="K16901" s="79" t="str">
        <v/>
      </c>
    </row>
    <row r="16902">
      <c r="A16902" s="81" t="str">
        <v/>
      </c>
      <c r="B16902" s="81" t="str">
        <v/>
      </c>
      <c r="C16902" s="83">
        <f>IF($E16902="","",IFERROR(VLOOKUP(TRIM(E16902&amp;""),'Référentiel Articles'!$A$2:$F$634,2,FALSE),""))</f>
      </c>
      <c r="D16902" s="83">
        <f>IF($E16902="","",IFERROR(VLOOKUP(TRIM(E16902&amp;""),'Référentiel Articles'!$A$2:$F$634,3,FALSE),""))</f>
      </c>
      <c r="E16902" s="81" t="str">
        <v/>
      </c>
      <c r="F16902" s="83">
        <f>IF($E16902="","",IFERROR(VLOOKUP(TRIM(E16902&amp;""),'Référentiel Articles'!$A$2:$F$634,4,FALSE),""))</f>
      </c>
      <c r="G16902" s="84">
        <f>IF($E16902="","",IFERROR(VLOOKUP(TRIM(E16902&amp;""),'Référentiel Articles'!$A$2:$F$634,5,FALSE),""))</f>
      </c>
      <c r="H16902" s="85" t="str">
        <v/>
      </c>
      <c r="I16902" s="84">
        <f>IF($E16902="","",IFERROR(VLOOKUP(TRIM(E16902&amp;""),'Référentiel Articles'!$A$2:$F$634,6,FALSE),""))</f>
      </c>
      <c r="J16902" s="90">
        <f>IF(OR($E16902="",$H16902=""),"",$H16902*$I16902)</f>
      </c>
      <c r="K16902" s="87" t="str">
        <v/>
      </c>
    </row>
    <row r="16903">
      <c r="A16903" s="74" t="str">
        <v/>
      </c>
      <c r="B16903" s="74" t="str">
        <v/>
      </c>
      <c r="C16903" s="75">
        <f>IF($E16903="","",IFERROR(VLOOKUP(TRIM(E16903&amp;""),'Référentiel Articles'!$A$2:$F$634,2,FALSE),""))</f>
      </c>
      <c r="D16903" s="75">
        <f>IF($E16903="","",IFERROR(VLOOKUP(TRIM(E16903&amp;""),'Référentiel Articles'!$A$2:$F$634,3,FALSE),""))</f>
      </c>
      <c r="E16903" s="74" t="str">
        <v/>
      </c>
      <c r="F16903" s="75">
        <f>IF($E16903="","",IFERROR(VLOOKUP(TRIM(E16903&amp;""),'Référentiel Articles'!$A$2:$F$634,4,FALSE),""))</f>
      </c>
      <c r="G16903" s="76">
        <f>IF($E16903="","",IFERROR(VLOOKUP(TRIM(E16903&amp;""),'Référentiel Articles'!$A$2:$F$634,5,FALSE),""))</f>
      </c>
      <c r="H16903" s="77" t="str">
        <v/>
      </c>
      <c r="I16903" s="76">
        <f>IF($E16903="","",IFERROR(VLOOKUP(TRIM(E16903&amp;""),'Référentiel Articles'!$A$2:$F$634,6,FALSE),""))</f>
      </c>
      <c r="J16903" s="78">
        <f>IF(OR($E16903="",$H16903=""),"",$H16903*$I16903)</f>
      </c>
      <c r="K16903" s="79" t="str">
        <v/>
      </c>
    </row>
    <row r="16904">
      <c r="A16904" s="81" t="str">
        <v/>
      </c>
      <c r="B16904" s="81" t="str">
        <v/>
      </c>
      <c r="C16904" s="83">
        <f>IF($E16904="","",IFERROR(VLOOKUP(TRIM(E16904&amp;""),'Référentiel Articles'!$A$2:$F$634,2,FALSE),""))</f>
      </c>
      <c r="D16904" s="83">
        <f>IF($E16904="","",IFERROR(VLOOKUP(TRIM(E16904&amp;""),'Référentiel Articles'!$A$2:$F$634,3,FALSE),""))</f>
      </c>
      <c r="E16904" s="81" t="str">
        <v/>
      </c>
      <c r="F16904" s="83">
        <f>IF($E16904="","",IFERROR(VLOOKUP(TRIM(E16904&amp;""),'Référentiel Articles'!$A$2:$F$634,4,FALSE),""))</f>
      </c>
      <c r="G16904" s="84">
        <f>IF($E16904="","",IFERROR(VLOOKUP(TRIM(E16904&amp;""),'Référentiel Articles'!$A$2:$F$634,5,FALSE),""))</f>
      </c>
      <c r="H16904" s="85" t="str">
        <v/>
      </c>
      <c r="I16904" s="84">
        <f>IF($E16904="","",IFERROR(VLOOKUP(TRIM(E16904&amp;""),'Référentiel Articles'!$A$2:$F$634,6,FALSE),""))</f>
      </c>
      <c r="J16904" s="90">
        <f>IF(OR($E16904="",$H16904=""),"",$H16904*$I16904)</f>
      </c>
      <c r="K16904" s="87" t="str">
        <v/>
      </c>
    </row>
    <row r="16905">
      <c r="A16905" s="74" t="str">
        <v/>
      </c>
      <c r="B16905" s="74" t="str">
        <v/>
      </c>
      <c r="C16905" s="75">
        <f>IF($E16905="","",IFERROR(VLOOKUP(TRIM(E16905&amp;""),'Référentiel Articles'!$A$2:$F$634,2,FALSE),""))</f>
      </c>
      <c r="D16905" s="75">
        <f>IF($E16905="","",IFERROR(VLOOKUP(TRIM(E16905&amp;""),'Référentiel Articles'!$A$2:$F$634,3,FALSE),""))</f>
      </c>
      <c r="E16905" s="74" t="str">
        <v/>
      </c>
      <c r="F16905" s="75">
        <f>IF($E16905="","",IFERROR(VLOOKUP(TRIM(E16905&amp;""),'Référentiel Articles'!$A$2:$F$634,4,FALSE),""))</f>
      </c>
      <c r="G16905" s="76">
        <f>IF($E16905="","",IFERROR(VLOOKUP(TRIM(E16905&amp;""),'Référentiel Articles'!$A$2:$F$634,5,FALSE),""))</f>
      </c>
      <c r="H16905" s="77" t="str">
        <v/>
      </c>
      <c r="I16905" s="76">
        <f>IF($E16905="","",IFERROR(VLOOKUP(TRIM(E16905&amp;""),'Référentiel Articles'!$A$2:$F$634,6,FALSE),""))</f>
      </c>
      <c r="J16905" s="78">
        <f>IF(OR($E16905="",$H16905=""),"",$H16905*$I16905)</f>
      </c>
      <c r="K16905" s="79" t="str">
        <v/>
      </c>
    </row>
    <row r="16906">
      <c r="A16906" s="81" t="str">
        <v/>
      </c>
      <c r="B16906" s="81" t="str">
        <v/>
      </c>
      <c r="C16906" s="83">
        <f>IF($E16906="","",IFERROR(VLOOKUP(TRIM(E16906&amp;""),'Référentiel Articles'!$A$2:$F$634,2,FALSE),""))</f>
      </c>
      <c r="D16906" s="83">
        <f>IF($E16906="","",IFERROR(VLOOKUP(TRIM(E16906&amp;""),'Référentiel Articles'!$A$2:$F$634,3,FALSE),""))</f>
      </c>
      <c r="E16906" s="81" t="str">
        <v/>
      </c>
      <c r="F16906" s="83">
        <f>IF($E16906="","",IFERROR(VLOOKUP(TRIM(E16906&amp;""),'Référentiel Articles'!$A$2:$F$634,4,FALSE),""))</f>
      </c>
      <c r="G16906" s="84">
        <f>IF($E16906="","",IFERROR(VLOOKUP(TRIM(E16906&amp;""),'Référentiel Articles'!$A$2:$F$634,5,FALSE),""))</f>
      </c>
      <c r="H16906" s="85" t="str">
        <v/>
      </c>
      <c r="I16906" s="84">
        <f>IF($E16906="","",IFERROR(VLOOKUP(TRIM(E16906&amp;""),'Référentiel Articles'!$A$2:$F$634,6,FALSE),""))</f>
      </c>
      <c r="J16906" s="90">
        <f>IF(OR($E16906="",$H16906=""),"",$H16906*$I16906)</f>
      </c>
      <c r="K16906" s="87" t="str">
        <v/>
      </c>
    </row>
    <row r="16907">
      <c r="A16907" s="74" t="str">
        <v/>
      </c>
      <c r="B16907" s="74" t="str">
        <v/>
      </c>
      <c r="C16907" s="75">
        <f>IF($E16907="","",IFERROR(VLOOKUP(TRIM(E16907&amp;""),'Référentiel Articles'!$A$2:$F$634,2,FALSE),""))</f>
      </c>
      <c r="D16907" s="75">
        <f>IF($E16907="","",IFERROR(VLOOKUP(TRIM(E16907&amp;""),'Référentiel Articles'!$A$2:$F$634,3,FALSE),""))</f>
      </c>
      <c r="E16907" s="74" t="str">
        <v/>
      </c>
      <c r="F16907" s="75">
        <f>IF($E16907="","",IFERROR(VLOOKUP(TRIM(E16907&amp;""),'Référentiel Articles'!$A$2:$F$634,4,FALSE),""))</f>
      </c>
      <c r="G16907" s="76">
        <f>IF($E16907="","",IFERROR(VLOOKUP(TRIM(E16907&amp;""),'Référentiel Articles'!$A$2:$F$634,5,FALSE),""))</f>
      </c>
      <c r="H16907" s="77" t="str">
        <v/>
      </c>
      <c r="I16907" s="76">
        <f>IF($E16907="","",IFERROR(VLOOKUP(TRIM(E16907&amp;""),'Référentiel Articles'!$A$2:$F$634,6,FALSE),""))</f>
      </c>
      <c r="J16907" s="78">
        <f>IF(OR($E16907="",$H16907=""),"",$H16907*$I16907)</f>
      </c>
      <c r="K16907" s="79" t="str">
        <v/>
      </c>
    </row>
    <row r="16908">
      <c r="A16908" s="81" t="str">
        <v/>
      </c>
      <c r="B16908" s="81" t="str">
        <v/>
      </c>
      <c r="C16908" s="83">
        <f>IF($E16908="","",IFERROR(VLOOKUP(TRIM(E16908&amp;""),'Référentiel Articles'!$A$2:$F$634,2,FALSE),""))</f>
      </c>
      <c r="D16908" s="83">
        <f>IF($E16908="","",IFERROR(VLOOKUP(TRIM(E16908&amp;""),'Référentiel Articles'!$A$2:$F$634,3,FALSE),""))</f>
      </c>
      <c r="E16908" s="81" t="str">
        <v/>
      </c>
      <c r="F16908" s="83">
        <f>IF($E16908="","",IFERROR(VLOOKUP(TRIM(E16908&amp;""),'Référentiel Articles'!$A$2:$F$634,4,FALSE),""))</f>
      </c>
      <c r="G16908" s="84">
        <f>IF($E16908="","",IFERROR(VLOOKUP(TRIM(E16908&amp;""),'Référentiel Articles'!$A$2:$F$634,5,FALSE),""))</f>
      </c>
      <c r="H16908" s="85" t="str">
        <v/>
      </c>
      <c r="I16908" s="84">
        <f>IF($E16908="","",IFERROR(VLOOKUP(TRIM(E16908&amp;""),'Référentiel Articles'!$A$2:$F$634,6,FALSE),""))</f>
      </c>
      <c r="J16908" s="90">
        <f>IF(OR($E16908="",$H16908=""),"",$H16908*$I16908)</f>
      </c>
      <c r="K16908" s="87" t="str">
        <v/>
      </c>
    </row>
    <row r="16909">
      <c r="A16909" s="74" t="str">
        <v/>
      </c>
      <c r="B16909" s="74" t="str">
        <v/>
      </c>
      <c r="C16909" s="75">
        <f>IF($E16909="","",IFERROR(VLOOKUP(TRIM(E16909&amp;""),'Référentiel Articles'!$A$2:$F$634,2,FALSE),""))</f>
      </c>
      <c r="D16909" s="75">
        <f>IF($E16909="","",IFERROR(VLOOKUP(TRIM(E16909&amp;""),'Référentiel Articles'!$A$2:$F$634,3,FALSE),""))</f>
      </c>
      <c r="E16909" s="74" t="str">
        <v/>
      </c>
      <c r="F16909" s="75">
        <f>IF($E16909="","",IFERROR(VLOOKUP(TRIM(E16909&amp;""),'Référentiel Articles'!$A$2:$F$634,4,FALSE),""))</f>
      </c>
      <c r="G16909" s="76">
        <f>IF($E16909="","",IFERROR(VLOOKUP(TRIM(E16909&amp;""),'Référentiel Articles'!$A$2:$F$634,5,FALSE),""))</f>
      </c>
      <c r="H16909" s="77" t="str">
        <v/>
      </c>
      <c r="I16909" s="76">
        <f>IF($E16909="","",IFERROR(VLOOKUP(TRIM(E16909&amp;""),'Référentiel Articles'!$A$2:$F$634,6,FALSE),""))</f>
      </c>
      <c r="J16909" s="78">
        <f>IF(OR($E16909="",$H16909=""),"",$H16909*$I16909)</f>
      </c>
      <c r="K16909" s="79" t="str">
        <v/>
      </c>
    </row>
    <row r="16910">
      <c r="A16910" s="81" t="str">
        <v/>
      </c>
      <c r="B16910" s="81" t="str">
        <v/>
      </c>
      <c r="C16910" s="83">
        <f>IF($E16910="","",IFERROR(VLOOKUP(TRIM(E16910&amp;""),'Référentiel Articles'!$A$2:$F$634,2,FALSE),""))</f>
      </c>
      <c r="D16910" s="83">
        <f>IF($E16910="","",IFERROR(VLOOKUP(TRIM(E16910&amp;""),'Référentiel Articles'!$A$2:$F$634,3,FALSE),""))</f>
      </c>
      <c r="E16910" s="81" t="str">
        <v/>
      </c>
      <c r="F16910" s="83">
        <f>IF($E16910="","",IFERROR(VLOOKUP(TRIM(E16910&amp;""),'Référentiel Articles'!$A$2:$F$634,4,FALSE),""))</f>
      </c>
      <c r="G16910" s="84">
        <f>IF($E16910="","",IFERROR(VLOOKUP(TRIM(E16910&amp;""),'Référentiel Articles'!$A$2:$F$634,5,FALSE),""))</f>
      </c>
      <c r="H16910" s="85" t="str">
        <v/>
      </c>
      <c r="I16910" s="84">
        <f>IF($E16910="","",IFERROR(VLOOKUP(TRIM(E16910&amp;""),'Référentiel Articles'!$A$2:$F$634,6,FALSE),""))</f>
      </c>
      <c r="J16910" s="90">
        <f>IF(OR($E16910="",$H16910=""),"",$H16910*$I16910)</f>
      </c>
      <c r="K16910" s="87" t="str">
        <v/>
      </c>
    </row>
    <row r="16911">
      <c r="A16911" s="74" t="str">
        <v/>
      </c>
      <c r="B16911" s="74" t="str">
        <v/>
      </c>
      <c r="C16911" s="75">
        <f>IF($E16911="","",IFERROR(VLOOKUP(TRIM(E16911&amp;""),'Référentiel Articles'!$A$2:$F$634,2,FALSE),""))</f>
      </c>
      <c r="D16911" s="75">
        <f>IF($E16911="","",IFERROR(VLOOKUP(TRIM(E16911&amp;""),'Référentiel Articles'!$A$2:$F$634,3,FALSE),""))</f>
      </c>
      <c r="E16911" s="74" t="str">
        <v/>
      </c>
      <c r="F16911" s="75">
        <f>IF($E16911="","",IFERROR(VLOOKUP(TRIM(E16911&amp;""),'Référentiel Articles'!$A$2:$F$634,4,FALSE),""))</f>
      </c>
      <c r="G16911" s="76">
        <f>IF($E16911="","",IFERROR(VLOOKUP(TRIM(E16911&amp;""),'Référentiel Articles'!$A$2:$F$634,5,FALSE),""))</f>
      </c>
      <c r="H16911" s="77" t="str">
        <v/>
      </c>
      <c r="I16911" s="76">
        <f>IF($E16911="","",IFERROR(VLOOKUP(TRIM(E16911&amp;""),'Référentiel Articles'!$A$2:$F$634,6,FALSE),""))</f>
      </c>
      <c r="J16911" s="78">
        <f>IF(OR($E16911="",$H16911=""),"",$H16911*$I16911)</f>
      </c>
      <c r="K16911" s="79" t="str">
        <v/>
      </c>
    </row>
    <row r="16912">
      <c r="A16912" s="81" t="str">
        <v/>
      </c>
      <c r="B16912" s="81" t="str">
        <v/>
      </c>
      <c r="C16912" s="83">
        <f>IF($E16912="","",IFERROR(VLOOKUP(TRIM(E16912&amp;""),'Référentiel Articles'!$A$2:$F$634,2,FALSE),""))</f>
      </c>
      <c r="D16912" s="83">
        <f>IF($E16912="","",IFERROR(VLOOKUP(TRIM(E16912&amp;""),'Référentiel Articles'!$A$2:$F$634,3,FALSE),""))</f>
      </c>
      <c r="E16912" s="81" t="str">
        <v/>
      </c>
      <c r="F16912" s="83">
        <f>IF($E16912="","",IFERROR(VLOOKUP(TRIM(E16912&amp;""),'Référentiel Articles'!$A$2:$F$634,4,FALSE),""))</f>
      </c>
      <c r="G16912" s="84">
        <f>IF($E16912="","",IFERROR(VLOOKUP(TRIM(E16912&amp;""),'Référentiel Articles'!$A$2:$F$634,5,FALSE),""))</f>
      </c>
      <c r="H16912" s="85" t="str">
        <v/>
      </c>
      <c r="I16912" s="84">
        <f>IF($E16912="","",IFERROR(VLOOKUP(TRIM(E16912&amp;""),'Référentiel Articles'!$A$2:$F$634,6,FALSE),""))</f>
      </c>
      <c r="J16912" s="90">
        <f>IF(OR($E16912="",$H16912=""),"",$H16912*$I16912)</f>
      </c>
      <c r="K16912" s="87" t="str">
        <v/>
      </c>
    </row>
    <row r="16913">
      <c r="A16913" s="74" t="str">
        <v/>
      </c>
      <c r="B16913" s="74" t="str">
        <v/>
      </c>
      <c r="C16913" s="75">
        <f>IF($E16913="","",IFERROR(VLOOKUP(TRIM(E16913&amp;""),'Référentiel Articles'!$A$2:$F$634,2,FALSE),""))</f>
      </c>
      <c r="D16913" s="75">
        <f>IF($E16913="","",IFERROR(VLOOKUP(TRIM(E16913&amp;""),'Référentiel Articles'!$A$2:$F$634,3,FALSE),""))</f>
      </c>
      <c r="E16913" s="74" t="str">
        <v/>
      </c>
      <c r="F16913" s="75">
        <f>IF($E16913="","",IFERROR(VLOOKUP(TRIM(E16913&amp;""),'Référentiel Articles'!$A$2:$F$634,4,FALSE),""))</f>
      </c>
      <c r="G16913" s="76">
        <f>IF($E16913="","",IFERROR(VLOOKUP(TRIM(E16913&amp;""),'Référentiel Articles'!$A$2:$F$634,5,FALSE),""))</f>
      </c>
      <c r="H16913" s="77" t="str">
        <v/>
      </c>
      <c r="I16913" s="76">
        <f>IF($E16913="","",IFERROR(VLOOKUP(TRIM(E16913&amp;""),'Référentiel Articles'!$A$2:$F$634,6,FALSE),""))</f>
      </c>
      <c r="J16913" s="78">
        <f>IF(OR($E16913="",$H16913=""),"",$H16913*$I16913)</f>
      </c>
      <c r="K16913" s="79" t="str">
        <v/>
      </c>
    </row>
    <row r="16914">
      <c r="A16914" s="81" t="str">
        <v/>
      </c>
      <c r="B16914" s="81" t="str">
        <v/>
      </c>
      <c r="C16914" s="83">
        <f>IF($E16914="","",IFERROR(VLOOKUP(TRIM(E16914&amp;""),'Référentiel Articles'!$A$2:$F$634,2,FALSE),""))</f>
      </c>
      <c r="D16914" s="83">
        <f>IF($E16914="","",IFERROR(VLOOKUP(TRIM(E16914&amp;""),'Référentiel Articles'!$A$2:$F$634,3,FALSE),""))</f>
      </c>
      <c r="E16914" s="81" t="str">
        <v/>
      </c>
      <c r="F16914" s="83">
        <f>IF($E16914="","",IFERROR(VLOOKUP(TRIM(E16914&amp;""),'Référentiel Articles'!$A$2:$F$634,4,FALSE),""))</f>
      </c>
      <c r="G16914" s="84">
        <f>IF($E16914="","",IFERROR(VLOOKUP(TRIM(E16914&amp;""),'Référentiel Articles'!$A$2:$F$634,5,FALSE),""))</f>
      </c>
      <c r="H16914" s="85" t="str">
        <v/>
      </c>
      <c r="I16914" s="84">
        <f>IF($E16914="","",IFERROR(VLOOKUP(TRIM(E16914&amp;""),'Référentiel Articles'!$A$2:$F$634,6,FALSE),""))</f>
      </c>
      <c r="J16914" s="90">
        <f>IF(OR($E16914="",$H16914=""),"",$H16914*$I16914)</f>
      </c>
      <c r="K16914" s="87" t="str">
        <v/>
      </c>
    </row>
    <row r="16915">
      <c r="A16915" s="74" t="str">
        <v/>
      </c>
      <c r="B16915" s="74" t="str">
        <v/>
      </c>
      <c r="C16915" s="75">
        <f>IF($E16915="","",IFERROR(VLOOKUP(TRIM(E16915&amp;""),'Référentiel Articles'!$A$2:$F$634,2,FALSE),""))</f>
      </c>
      <c r="D16915" s="75">
        <f>IF($E16915="","",IFERROR(VLOOKUP(TRIM(E16915&amp;""),'Référentiel Articles'!$A$2:$F$634,3,FALSE),""))</f>
      </c>
      <c r="E16915" s="74" t="str">
        <v/>
      </c>
      <c r="F16915" s="75">
        <f>IF($E16915="","",IFERROR(VLOOKUP(TRIM(E16915&amp;""),'Référentiel Articles'!$A$2:$F$634,4,FALSE),""))</f>
      </c>
      <c r="G16915" s="76">
        <f>IF($E16915="","",IFERROR(VLOOKUP(TRIM(E16915&amp;""),'Référentiel Articles'!$A$2:$F$634,5,FALSE),""))</f>
      </c>
      <c r="H16915" s="77" t="str">
        <v/>
      </c>
      <c r="I16915" s="76">
        <f>IF($E16915="","",IFERROR(VLOOKUP(TRIM(E16915&amp;""),'Référentiel Articles'!$A$2:$F$634,6,FALSE),""))</f>
      </c>
      <c r="J16915" s="78">
        <f>IF(OR($E16915="",$H16915=""),"",$H16915*$I16915)</f>
      </c>
      <c r="K16915" s="79" t="str">
        <v/>
      </c>
    </row>
    <row r="16916">
      <c r="A16916" s="81" t="str">
        <v/>
      </c>
      <c r="B16916" s="81" t="str">
        <v/>
      </c>
      <c r="C16916" s="83">
        <f>IF($E16916="","",IFERROR(VLOOKUP(TRIM(E16916&amp;""),'Référentiel Articles'!$A$2:$F$634,2,FALSE),""))</f>
      </c>
      <c r="D16916" s="83">
        <f>IF($E16916="","",IFERROR(VLOOKUP(TRIM(E16916&amp;""),'Référentiel Articles'!$A$2:$F$634,3,FALSE),""))</f>
      </c>
      <c r="E16916" s="81" t="str">
        <v/>
      </c>
      <c r="F16916" s="83">
        <f>IF($E16916="","",IFERROR(VLOOKUP(TRIM(E16916&amp;""),'Référentiel Articles'!$A$2:$F$634,4,FALSE),""))</f>
      </c>
      <c r="G16916" s="84">
        <f>IF($E16916="","",IFERROR(VLOOKUP(TRIM(E16916&amp;""),'Référentiel Articles'!$A$2:$F$634,5,FALSE),""))</f>
      </c>
      <c r="H16916" s="85" t="str">
        <v/>
      </c>
      <c r="I16916" s="84">
        <f>IF($E16916="","",IFERROR(VLOOKUP(TRIM(E16916&amp;""),'Référentiel Articles'!$A$2:$F$634,6,FALSE),""))</f>
      </c>
      <c r="J16916" s="90">
        <f>IF(OR($E16916="",$H16916=""),"",$H16916*$I16916)</f>
      </c>
      <c r="K16916" s="87" t="str">
        <v/>
      </c>
    </row>
    <row r="16917">
      <c r="A16917" s="74" t="str">
        <v/>
      </c>
      <c r="B16917" s="74" t="str">
        <v/>
      </c>
      <c r="C16917" s="75">
        <f>IF($E16917="","",IFERROR(VLOOKUP(TRIM(E16917&amp;""),'Référentiel Articles'!$A$2:$F$634,2,FALSE),""))</f>
      </c>
      <c r="D16917" s="75">
        <f>IF($E16917="","",IFERROR(VLOOKUP(TRIM(E16917&amp;""),'Référentiel Articles'!$A$2:$F$634,3,FALSE),""))</f>
      </c>
      <c r="E16917" s="74" t="str">
        <v/>
      </c>
      <c r="F16917" s="75">
        <f>IF($E16917="","",IFERROR(VLOOKUP(TRIM(E16917&amp;""),'Référentiel Articles'!$A$2:$F$634,4,FALSE),""))</f>
      </c>
      <c r="G16917" s="76">
        <f>IF($E16917="","",IFERROR(VLOOKUP(TRIM(E16917&amp;""),'Référentiel Articles'!$A$2:$F$634,5,FALSE),""))</f>
      </c>
      <c r="H16917" s="77" t="str">
        <v/>
      </c>
      <c r="I16917" s="76">
        <f>IF($E16917="","",IFERROR(VLOOKUP(TRIM(E16917&amp;""),'Référentiel Articles'!$A$2:$F$634,6,FALSE),""))</f>
      </c>
      <c r="J16917" s="78">
        <f>IF(OR($E16917="",$H16917=""),"",$H16917*$I16917)</f>
      </c>
      <c r="K16917" s="79" t="str">
        <v/>
      </c>
    </row>
    <row r="16918">
      <c r="A16918" s="81" t="str">
        <v/>
      </c>
      <c r="B16918" s="81" t="str">
        <v/>
      </c>
      <c r="C16918" s="83">
        <f>IF($E16918="","",IFERROR(VLOOKUP(TRIM(E16918&amp;""),'Référentiel Articles'!$A$2:$F$634,2,FALSE),""))</f>
      </c>
      <c r="D16918" s="83">
        <f>IF($E16918="","",IFERROR(VLOOKUP(TRIM(E16918&amp;""),'Référentiel Articles'!$A$2:$F$634,3,FALSE),""))</f>
      </c>
      <c r="E16918" s="81" t="str">
        <v/>
      </c>
      <c r="F16918" s="83">
        <f>IF($E16918="","",IFERROR(VLOOKUP(TRIM(E16918&amp;""),'Référentiel Articles'!$A$2:$F$634,4,FALSE),""))</f>
      </c>
      <c r="G16918" s="84">
        <f>IF($E16918="","",IFERROR(VLOOKUP(TRIM(E16918&amp;""),'Référentiel Articles'!$A$2:$F$634,5,FALSE),""))</f>
      </c>
      <c r="H16918" s="85" t="str">
        <v/>
      </c>
      <c r="I16918" s="84">
        <f>IF($E16918="","",IFERROR(VLOOKUP(TRIM(E16918&amp;""),'Référentiel Articles'!$A$2:$F$634,6,FALSE),""))</f>
      </c>
      <c r="J16918" s="90">
        <f>IF(OR($E16918="",$H16918=""),"",$H16918*$I16918)</f>
      </c>
      <c r="K16918" s="87" t="str">
        <v/>
      </c>
    </row>
    <row r="16919">
      <c r="A16919" s="74" t="str">
        <v/>
      </c>
      <c r="B16919" s="74" t="str">
        <v/>
      </c>
      <c r="C16919" s="75">
        <f>IF($E16919="","",IFERROR(VLOOKUP(TRIM(E16919&amp;""),'Référentiel Articles'!$A$2:$F$634,2,FALSE),""))</f>
      </c>
      <c r="D16919" s="75">
        <f>IF($E16919="","",IFERROR(VLOOKUP(TRIM(E16919&amp;""),'Référentiel Articles'!$A$2:$F$634,3,FALSE),""))</f>
      </c>
      <c r="E16919" s="74" t="str">
        <v/>
      </c>
      <c r="F16919" s="75">
        <f>IF($E16919="","",IFERROR(VLOOKUP(TRIM(E16919&amp;""),'Référentiel Articles'!$A$2:$F$634,4,FALSE),""))</f>
      </c>
      <c r="G16919" s="76">
        <f>IF($E16919="","",IFERROR(VLOOKUP(TRIM(E16919&amp;""),'Référentiel Articles'!$A$2:$F$634,5,FALSE),""))</f>
      </c>
      <c r="H16919" s="77" t="str">
        <v/>
      </c>
      <c r="I16919" s="76">
        <f>IF($E16919="","",IFERROR(VLOOKUP(TRIM(E16919&amp;""),'Référentiel Articles'!$A$2:$F$634,6,FALSE),""))</f>
      </c>
      <c r="J16919" s="78">
        <f>IF(OR($E16919="",$H16919=""),"",$H16919*$I16919)</f>
      </c>
      <c r="K16919" s="79" t="str">
        <v/>
      </c>
    </row>
    <row r="16920">
      <c r="A16920" s="81" t="str">
        <v/>
      </c>
      <c r="B16920" s="81" t="str">
        <v/>
      </c>
      <c r="C16920" s="83">
        <f>IF($E16920="","",IFERROR(VLOOKUP(TRIM(E16920&amp;""),'Référentiel Articles'!$A$2:$F$634,2,FALSE),""))</f>
      </c>
      <c r="D16920" s="83">
        <f>IF($E16920="","",IFERROR(VLOOKUP(TRIM(E16920&amp;""),'Référentiel Articles'!$A$2:$F$634,3,FALSE),""))</f>
      </c>
      <c r="E16920" s="81" t="str">
        <v/>
      </c>
      <c r="F16920" s="83">
        <f>IF($E16920="","",IFERROR(VLOOKUP(TRIM(E16920&amp;""),'Référentiel Articles'!$A$2:$F$634,4,FALSE),""))</f>
      </c>
      <c r="G16920" s="84">
        <f>IF($E16920="","",IFERROR(VLOOKUP(TRIM(E16920&amp;""),'Référentiel Articles'!$A$2:$F$634,5,FALSE),""))</f>
      </c>
      <c r="H16920" s="85" t="str">
        <v/>
      </c>
      <c r="I16920" s="84">
        <f>IF($E16920="","",IFERROR(VLOOKUP(TRIM(E16920&amp;""),'Référentiel Articles'!$A$2:$F$634,6,FALSE),""))</f>
      </c>
      <c r="J16920" s="90">
        <f>IF(OR($E16920="",$H16920=""),"",$H16920*$I16920)</f>
      </c>
      <c r="K16920" s="87" t="str">
        <v/>
      </c>
    </row>
    <row r="16921">
      <c r="A16921" s="74" t="str">
        <v/>
      </c>
      <c r="B16921" s="74" t="str">
        <v/>
      </c>
      <c r="C16921" s="75">
        <f>IF($E16921="","",IFERROR(VLOOKUP(TRIM(E16921&amp;""),'Référentiel Articles'!$A$2:$F$634,2,FALSE),""))</f>
      </c>
      <c r="D16921" s="75">
        <f>IF($E16921="","",IFERROR(VLOOKUP(TRIM(E16921&amp;""),'Référentiel Articles'!$A$2:$F$634,3,FALSE),""))</f>
      </c>
      <c r="E16921" s="74" t="str">
        <v/>
      </c>
      <c r="F16921" s="75">
        <f>IF($E16921="","",IFERROR(VLOOKUP(TRIM(E16921&amp;""),'Référentiel Articles'!$A$2:$F$634,4,FALSE),""))</f>
      </c>
      <c r="G16921" s="76">
        <f>IF($E16921="","",IFERROR(VLOOKUP(TRIM(E16921&amp;""),'Référentiel Articles'!$A$2:$F$634,5,FALSE),""))</f>
      </c>
      <c r="H16921" s="77" t="str">
        <v/>
      </c>
      <c r="I16921" s="76">
        <f>IF($E16921="","",IFERROR(VLOOKUP(TRIM(E16921&amp;""),'Référentiel Articles'!$A$2:$F$634,6,FALSE),""))</f>
      </c>
      <c r="J16921" s="78">
        <f>IF(OR($E16921="",$H16921=""),"",$H16921*$I16921)</f>
      </c>
      <c r="K16921" s="79" t="str">
        <v/>
      </c>
    </row>
    <row r="16922">
      <c r="A16922" s="81" t="str">
        <v/>
      </c>
      <c r="B16922" s="81" t="str">
        <v/>
      </c>
      <c r="C16922" s="83">
        <f>IF($E16922="","",IFERROR(VLOOKUP(TRIM(E16922&amp;""),'Référentiel Articles'!$A$2:$F$634,2,FALSE),""))</f>
      </c>
      <c r="D16922" s="83">
        <f>IF($E16922="","",IFERROR(VLOOKUP(TRIM(E16922&amp;""),'Référentiel Articles'!$A$2:$F$634,3,FALSE),""))</f>
      </c>
      <c r="E16922" s="81" t="str">
        <v/>
      </c>
      <c r="F16922" s="83">
        <f>IF($E16922="","",IFERROR(VLOOKUP(TRIM(E16922&amp;""),'Référentiel Articles'!$A$2:$F$634,4,FALSE),""))</f>
      </c>
      <c r="G16922" s="84">
        <f>IF($E16922="","",IFERROR(VLOOKUP(TRIM(E16922&amp;""),'Référentiel Articles'!$A$2:$F$634,5,FALSE),""))</f>
      </c>
      <c r="H16922" s="85" t="str">
        <v/>
      </c>
      <c r="I16922" s="84">
        <f>IF($E16922="","",IFERROR(VLOOKUP(TRIM(E16922&amp;""),'Référentiel Articles'!$A$2:$F$634,6,FALSE),""))</f>
      </c>
      <c r="J16922" s="90">
        <f>IF(OR($E16922="",$H16922=""),"",$H16922*$I16922)</f>
      </c>
      <c r="K16922" s="87" t="str">
        <v/>
      </c>
    </row>
    <row r="16923">
      <c r="A16923" s="74" t="str">
        <v/>
      </c>
      <c r="B16923" s="74" t="str">
        <v/>
      </c>
      <c r="C16923" s="75">
        <f>IF($E16923="","",IFERROR(VLOOKUP(TRIM(E16923&amp;""),'Référentiel Articles'!$A$2:$F$634,2,FALSE),""))</f>
      </c>
      <c r="D16923" s="75">
        <f>IF($E16923="","",IFERROR(VLOOKUP(TRIM(E16923&amp;""),'Référentiel Articles'!$A$2:$F$634,3,FALSE),""))</f>
      </c>
      <c r="E16923" s="74" t="str">
        <v/>
      </c>
      <c r="F16923" s="75">
        <f>IF($E16923="","",IFERROR(VLOOKUP(TRIM(E16923&amp;""),'Référentiel Articles'!$A$2:$F$634,4,FALSE),""))</f>
      </c>
      <c r="G16923" s="76">
        <f>IF($E16923="","",IFERROR(VLOOKUP(TRIM(E16923&amp;""),'Référentiel Articles'!$A$2:$F$634,5,FALSE),""))</f>
      </c>
      <c r="H16923" s="77" t="str">
        <v/>
      </c>
      <c r="I16923" s="76">
        <f>IF($E16923="","",IFERROR(VLOOKUP(TRIM(E16923&amp;""),'Référentiel Articles'!$A$2:$F$634,6,FALSE),""))</f>
      </c>
      <c r="J16923" s="78">
        <f>IF(OR($E16923="",$H16923=""),"",$H16923*$I16923)</f>
      </c>
      <c r="K16923" s="79" t="str">
        <v/>
      </c>
    </row>
    <row r="16924">
      <c r="A16924" s="81" t="str">
        <v/>
      </c>
      <c r="B16924" s="81" t="str">
        <v/>
      </c>
      <c r="C16924" s="83">
        <f>IF($E16924="","",IFERROR(VLOOKUP(TRIM(E16924&amp;""),'Référentiel Articles'!$A$2:$F$634,2,FALSE),""))</f>
      </c>
      <c r="D16924" s="83">
        <f>IF($E16924="","",IFERROR(VLOOKUP(TRIM(E16924&amp;""),'Référentiel Articles'!$A$2:$F$634,3,FALSE),""))</f>
      </c>
      <c r="E16924" s="81" t="str">
        <v/>
      </c>
      <c r="F16924" s="83">
        <f>IF($E16924="","",IFERROR(VLOOKUP(TRIM(E16924&amp;""),'Référentiel Articles'!$A$2:$F$634,4,FALSE),""))</f>
      </c>
      <c r="G16924" s="84">
        <f>IF($E16924="","",IFERROR(VLOOKUP(TRIM(E16924&amp;""),'Référentiel Articles'!$A$2:$F$634,5,FALSE),""))</f>
      </c>
      <c r="H16924" s="85" t="str">
        <v/>
      </c>
      <c r="I16924" s="84">
        <f>IF($E16924="","",IFERROR(VLOOKUP(TRIM(E16924&amp;""),'Référentiel Articles'!$A$2:$F$634,6,FALSE),""))</f>
      </c>
      <c r="J16924" s="90">
        <f>IF(OR($E16924="",$H16924=""),"",$H16924*$I16924)</f>
      </c>
      <c r="K16924" s="87" t="str">
        <v/>
      </c>
    </row>
    <row r="16925">
      <c r="A16925" s="74" t="str">
        <v/>
      </c>
      <c r="B16925" s="74" t="str">
        <v/>
      </c>
      <c r="C16925" s="75">
        <f>IF($E16925="","",IFERROR(VLOOKUP(TRIM(E16925&amp;""),'Référentiel Articles'!$A$2:$F$634,2,FALSE),""))</f>
      </c>
      <c r="D16925" s="75">
        <f>IF($E16925="","",IFERROR(VLOOKUP(TRIM(E16925&amp;""),'Référentiel Articles'!$A$2:$F$634,3,FALSE),""))</f>
      </c>
      <c r="E16925" s="74" t="str">
        <v/>
      </c>
      <c r="F16925" s="75">
        <f>IF($E16925="","",IFERROR(VLOOKUP(TRIM(E16925&amp;""),'Référentiel Articles'!$A$2:$F$634,4,FALSE),""))</f>
      </c>
      <c r="G16925" s="76">
        <f>IF($E16925="","",IFERROR(VLOOKUP(TRIM(E16925&amp;""),'Référentiel Articles'!$A$2:$F$634,5,FALSE),""))</f>
      </c>
      <c r="H16925" s="77" t="str">
        <v/>
      </c>
      <c r="I16925" s="76">
        <f>IF($E16925="","",IFERROR(VLOOKUP(TRIM(E16925&amp;""),'Référentiel Articles'!$A$2:$F$634,6,FALSE),""))</f>
      </c>
      <c r="J16925" s="78">
        <f>IF(OR($E16925="",$H16925=""),"",$H16925*$I16925)</f>
      </c>
      <c r="K16925" s="79" t="str">
        <v/>
      </c>
    </row>
    <row r="16926">
      <c r="A16926" s="81" t="str">
        <v/>
      </c>
      <c r="B16926" s="81" t="str">
        <v/>
      </c>
      <c r="C16926" s="83">
        <f>IF($E16926="","",IFERROR(VLOOKUP(TRIM(E16926&amp;""),'Référentiel Articles'!$A$2:$F$634,2,FALSE),""))</f>
      </c>
      <c r="D16926" s="83">
        <f>IF($E16926="","",IFERROR(VLOOKUP(TRIM(E16926&amp;""),'Référentiel Articles'!$A$2:$F$634,3,FALSE),""))</f>
      </c>
      <c r="E16926" s="81" t="str">
        <v/>
      </c>
      <c r="F16926" s="83">
        <f>IF($E16926="","",IFERROR(VLOOKUP(TRIM(E16926&amp;""),'Référentiel Articles'!$A$2:$F$634,4,FALSE),""))</f>
      </c>
      <c r="G16926" s="84">
        <f>IF($E16926="","",IFERROR(VLOOKUP(TRIM(E16926&amp;""),'Référentiel Articles'!$A$2:$F$634,5,FALSE),""))</f>
      </c>
      <c r="H16926" s="85" t="str">
        <v/>
      </c>
      <c r="I16926" s="84">
        <f>IF($E16926="","",IFERROR(VLOOKUP(TRIM(E16926&amp;""),'Référentiel Articles'!$A$2:$F$634,6,FALSE),""))</f>
      </c>
      <c r="J16926" s="90">
        <f>IF(OR($E16926="",$H16926=""),"",$H16926*$I16926)</f>
      </c>
      <c r="K16926" s="87" t="str">
        <v/>
      </c>
    </row>
    <row r="16927">
      <c r="A16927" s="74" t="str">
        <v/>
      </c>
      <c r="B16927" s="74" t="str">
        <v/>
      </c>
      <c r="C16927" s="75">
        <f>IF($E16927="","",IFERROR(VLOOKUP(TRIM(E16927&amp;""),'Référentiel Articles'!$A$2:$F$634,2,FALSE),""))</f>
      </c>
      <c r="D16927" s="75">
        <f>IF($E16927="","",IFERROR(VLOOKUP(TRIM(E16927&amp;""),'Référentiel Articles'!$A$2:$F$634,3,FALSE),""))</f>
      </c>
      <c r="E16927" s="74" t="str">
        <v/>
      </c>
      <c r="F16927" s="75">
        <f>IF($E16927="","",IFERROR(VLOOKUP(TRIM(E16927&amp;""),'Référentiel Articles'!$A$2:$F$634,4,FALSE),""))</f>
      </c>
      <c r="G16927" s="76">
        <f>IF($E16927="","",IFERROR(VLOOKUP(TRIM(E16927&amp;""),'Référentiel Articles'!$A$2:$F$634,5,FALSE),""))</f>
      </c>
      <c r="H16927" s="77" t="str">
        <v/>
      </c>
      <c r="I16927" s="76">
        <f>IF($E16927="","",IFERROR(VLOOKUP(TRIM(E16927&amp;""),'Référentiel Articles'!$A$2:$F$634,6,FALSE),""))</f>
      </c>
      <c r="J16927" s="78">
        <f>IF(OR($E16927="",$H16927=""),"",$H16927*$I16927)</f>
      </c>
      <c r="K16927" s="79" t="str">
        <v/>
      </c>
    </row>
    <row r="16928">
      <c r="A16928" s="81" t="str">
        <v/>
      </c>
      <c r="B16928" s="81" t="str">
        <v/>
      </c>
      <c r="C16928" s="83">
        <f>IF($E16928="","",IFERROR(VLOOKUP(TRIM(E16928&amp;""),'Référentiel Articles'!$A$2:$F$634,2,FALSE),""))</f>
      </c>
      <c r="D16928" s="83">
        <f>IF($E16928="","",IFERROR(VLOOKUP(TRIM(E16928&amp;""),'Référentiel Articles'!$A$2:$F$634,3,FALSE),""))</f>
      </c>
      <c r="E16928" s="81" t="str">
        <v/>
      </c>
      <c r="F16928" s="83">
        <f>IF($E16928="","",IFERROR(VLOOKUP(TRIM(E16928&amp;""),'Référentiel Articles'!$A$2:$F$634,4,FALSE),""))</f>
      </c>
      <c r="G16928" s="84">
        <f>IF($E16928="","",IFERROR(VLOOKUP(TRIM(E16928&amp;""),'Référentiel Articles'!$A$2:$F$634,5,FALSE),""))</f>
      </c>
      <c r="H16928" s="85" t="str">
        <v/>
      </c>
      <c r="I16928" s="84">
        <f>IF($E16928="","",IFERROR(VLOOKUP(TRIM(E16928&amp;""),'Référentiel Articles'!$A$2:$F$634,6,FALSE),""))</f>
      </c>
      <c r="J16928" s="90">
        <f>IF(OR($E16928="",$H16928=""),"",$H16928*$I16928)</f>
      </c>
      <c r="K16928" s="87" t="str">
        <v/>
      </c>
    </row>
    <row r="16929">
      <c r="A16929" s="74" t="str">
        <v/>
      </c>
      <c r="B16929" s="74" t="str">
        <v/>
      </c>
      <c r="C16929" s="75">
        <f>IF($E16929="","",IFERROR(VLOOKUP(TRIM(E16929&amp;""),'Référentiel Articles'!$A$2:$F$634,2,FALSE),""))</f>
      </c>
      <c r="D16929" s="75">
        <f>IF($E16929="","",IFERROR(VLOOKUP(TRIM(E16929&amp;""),'Référentiel Articles'!$A$2:$F$634,3,FALSE),""))</f>
      </c>
      <c r="E16929" s="74" t="str">
        <v/>
      </c>
      <c r="F16929" s="75">
        <f>IF($E16929="","",IFERROR(VLOOKUP(TRIM(E16929&amp;""),'Référentiel Articles'!$A$2:$F$634,4,FALSE),""))</f>
      </c>
      <c r="G16929" s="76">
        <f>IF($E16929="","",IFERROR(VLOOKUP(TRIM(E16929&amp;""),'Référentiel Articles'!$A$2:$F$634,5,FALSE),""))</f>
      </c>
      <c r="H16929" s="77" t="str">
        <v/>
      </c>
      <c r="I16929" s="76">
        <f>IF($E16929="","",IFERROR(VLOOKUP(TRIM(E16929&amp;""),'Référentiel Articles'!$A$2:$F$634,6,FALSE),""))</f>
      </c>
      <c r="J16929" s="78">
        <f>IF(OR($E16929="",$H16929=""),"",$H16929*$I16929)</f>
      </c>
      <c r="K16929" s="79" t="str">
        <v/>
      </c>
    </row>
    <row r="16930">
      <c r="A16930" s="81" t="str">
        <v/>
      </c>
      <c r="B16930" s="81" t="str">
        <v/>
      </c>
      <c r="C16930" s="83">
        <f>IF($E16930="","",IFERROR(VLOOKUP(TRIM(E16930&amp;""),'Référentiel Articles'!$A$2:$F$634,2,FALSE),""))</f>
      </c>
      <c r="D16930" s="83">
        <f>IF($E16930="","",IFERROR(VLOOKUP(TRIM(E16930&amp;""),'Référentiel Articles'!$A$2:$F$634,3,FALSE),""))</f>
      </c>
      <c r="E16930" s="81" t="str">
        <v/>
      </c>
      <c r="F16930" s="83">
        <f>IF($E16930="","",IFERROR(VLOOKUP(TRIM(E16930&amp;""),'Référentiel Articles'!$A$2:$F$634,4,FALSE),""))</f>
      </c>
      <c r="G16930" s="84">
        <f>IF($E16930="","",IFERROR(VLOOKUP(TRIM(E16930&amp;""),'Référentiel Articles'!$A$2:$F$634,5,FALSE),""))</f>
      </c>
      <c r="H16930" s="85" t="str">
        <v/>
      </c>
      <c r="I16930" s="84">
        <f>IF($E16930="","",IFERROR(VLOOKUP(TRIM(E16930&amp;""),'Référentiel Articles'!$A$2:$F$634,6,FALSE),""))</f>
      </c>
      <c r="J16930" s="90">
        <f>IF(OR($E16930="",$H16930=""),"",$H16930*$I16930)</f>
      </c>
      <c r="K16930" s="87" t="str">
        <v/>
      </c>
    </row>
    <row r="16931">
      <c r="A16931" s="74" t="str">
        <v/>
      </c>
      <c r="B16931" s="74" t="str">
        <v/>
      </c>
      <c r="C16931" s="75">
        <f>IF($E16931="","",IFERROR(VLOOKUP(TRIM(E16931&amp;""),'Référentiel Articles'!$A$2:$F$634,2,FALSE),""))</f>
      </c>
      <c r="D16931" s="75">
        <f>IF($E16931="","",IFERROR(VLOOKUP(TRIM(E16931&amp;""),'Référentiel Articles'!$A$2:$F$634,3,FALSE),""))</f>
      </c>
      <c r="E16931" s="74" t="str">
        <v/>
      </c>
      <c r="F16931" s="75">
        <f>IF($E16931="","",IFERROR(VLOOKUP(TRIM(E16931&amp;""),'Référentiel Articles'!$A$2:$F$634,4,FALSE),""))</f>
      </c>
      <c r="G16931" s="76">
        <f>IF($E16931="","",IFERROR(VLOOKUP(TRIM(E16931&amp;""),'Référentiel Articles'!$A$2:$F$634,5,FALSE),""))</f>
      </c>
      <c r="H16931" s="77" t="str">
        <v/>
      </c>
      <c r="I16931" s="76">
        <f>IF($E16931="","",IFERROR(VLOOKUP(TRIM(E16931&amp;""),'Référentiel Articles'!$A$2:$F$634,6,FALSE),""))</f>
      </c>
      <c r="J16931" s="78">
        <f>IF(OR($E16931="",$H16931=""),"",$H16931*$I16931)</f>
      </c>
      <c r="K16931" s="79" t="str">
        <v/>
      </c>
    </row>
    <row r="16932">
      <c r="A16932" s="81" t="str">
        <v/>
      </c>
      <c r="B16932" s="81" t="str">
        <v/>
      </c>
      <c r="C16932" s="83">
        <f>IF($E16932="","",IFERROR(VLOOKUP(TRIM(E16932&amp;""),'Référentiel Articles'!$A$2:$F$634,2,FALSE),""))</f>
      </c>
      <c r="D16932" s="83">
        <f>IF($E16932="","",IFERROR(VLOOKUP(TRIM(E16932&amp;""),'Référentiel Articles'!$A$2:$F$634,3,FALSE),""))</f>
      </c>
      <c r="E16932" s="81" t="str">
        <v/>
      </c>
      <c r="F16932" s="83">
        <f>IF($E16932="","",IFERROR(VLOOKUP(TRIM(E16932&amp;""),'Référentiel Articles'!$A$2:$F$634,4,FALSE),""))</f>
      </c>
      <c r="G16932" s="84">
        <f>IF($E16932="","",IFERROR(VLOOKUP(TRIM(E16932&amp;""),'Référentiel Articles'!$A$2:$F$634,5,FALSE),""))</f>
      </c>
      <c r="H16932" s="85" t="str">
        <v/>
      </c>
      <c r="I16932" s="84">
        <f>IF($E16932="","",IFERROR(VLOOKUP(TRIM(E16932&amp;""),'Référentiel Articles'!$A$2:$F$634,6,FALSE),""))</f>
      </c>
      <c r="J16932" s="90">
        <f>IF(OR($E16932="",$H16932=""),"",$H16932*$I16932)</f>
      </c>
      <c r="K16932" s="87" t="str">
        <v/>
      </c>
    </row>
    <row r="16933">
      <c r="A16933" s="74" t="str">
        <v/>
      </c>
      <c r="B16933" s="74" t="str">
        <v/>
      </c>
      <c r="C16933" s="75">
        <f>IF($E16933="","",IFERROR(VLOOKUP(TRIM(E16933&amp;""),'Référentiel Articles'!$A$2:$F$634,2,FALSE),""))</f>
      </c>
      <c r="D16933" s="75">
        <f>IF($E16933="","",IFERROR(VLOOKUP(TRIM(E16933&amp;""),'Référentiel Articles'!$A$2:$F$634,3,FALSE),""))</f>
      </c>
      <c r="E16933" s="74" t="str">
        <v/>
      </c>
      <c r="F16933" s="75">
        <f>IF($E16933="","",IFERROR(VLOOKUP(TRIM(E16933&amp;""),'Référentiel Articles'!$A$2:$F$634,4,FALSE),""))</f>
      </c>
      <c r="G16933" s="76">
        <f>IF($E16933="","",IFERROR(VLOOKUP(TRIM(E16933&amp;""),'Référentiel Articles'!$A$2:$F$634,5,FALSE),""))</f>
      </c>
      <c r="H16933" s="77" t="str">
        <v/>
      </c>
      <c r="I16933" s="76">
        <f>IF($E16933="","",IFERROR(VLOOKUP(TRIM(E16933&amp;""),'Référentiel Articles'!$A$2:$F$634,6,FALSE),""))</f>
      </c>
      <c r="J16933" s="78">
        <f>IF(OR($E16933="",$H16933=""),"",$H16933*$I16933)</f>
      </c>
      <c r="K16933" s="79" t="str">
        <v/>
      </c>
    </row>
    <row r="16934">
      <c r="A16934" s="81" t="str">
        <v/>
      </c>
      <c r="B16934" s="81" t="str">
        <v/>
      </c>
      <c r="C16934" s="83">
        <f>IF($E16934="","",IFERROR(VLOOKUP(TRIM(E16934&amp;""),'Référentiel Articles'!$A$2:$F$634,2,FALSE),""))</f>
      </c>
      <c r="D16934" s="83">
        <f>IF($E16934="","",IFERROR(VLOOKUP(TRIM(E16934&amp;""),'Référentiel Articles'!$A$2:$F$634,3,FALSE),""))</f>
      </c>
      <c r="E16934" s="81" t="str">
        <v/>
      </c>
      <c r="F16934" s="83">
        <f>IF($E16934="","",IFERROR(VLOOKUP(TRIM(E16934&amp;""),'Référentiel Articles'!$A$2:$F$634,4,FALSE),""))</f>
      </c>
      <c r="G16934" s="84">
        <f>IF($E16934="","",IFERROR(VLOOKUP(TRIM(E16934&amp;""),'Référentiel Articles'!$A$2:$F$634,5,FALSE),""))</f>
      </c>
      <c r="H16934" s="85" t="str">
        <v/>
      </c>
      <c r="I16934" s="84">
        <f>IF($E16934="","",IFERROR(VLOOKUP(TRIM(E16934&amp;""),'Référentiel Articles'!$A$2:$F$634,6,FALSE),""))</f>
      </c>
      <c r="J16934" s="90">
        <f>IF(OR($E16934="",$H16934=""),"",$H16934*$I16934)</f>
      </c>
      <c r="K16934" s="87" t="str">
        <v/>
      </c>
    </row>
    <row r="16935">
      <c r="A16935" s="74" t="str">
        <v/>
      </c>
      <c r="B16935" s="74" t="str">
        <v/>
      </c>
      <c r="C16935" s="75">
        <f>IF($E16935="","",IFERROR(VLOOKUP(TRIM(E16935&amp;""),'Référentiel Articles'!$A$2:$F$634,2,FALSE),""))</f>
      </c>
      <c r="D16935" s="75">
        <f>IF($E16935="","",IFERROR(VLOOKUP(TRIM(E16935&amp;""),'Référentiel Articles'!$A$2:$F$634,3,FALSE),""))</f>
      </c>
      <c r="E16935" s="74" t="str">
        <v/>
      </c>
      <c r="F16935" s="75">
        <f>IF($E16935="","",IFERROR(VLOOKUP(TRIM(E16935&amp;""),'Référentiel Articles'!$A$2:$F$634,4,FALSE),""))</f>
      </c>
      <c r="G16935" s="76">
        <f>IF($E16935="","",IFERROR(VLOOKUP(TRIM(E16935&amp;""),'Référentiel Articles'!$A$2:$F$634,5,FALSE),""))</f>
      </c>
      <c r="H16935" s="77" t="str">
        <v/>
      </c>
      <c r="I16935" s="76">
        <f>IF($E16935="","",IFERROR(VLOOKUP(TRIM(E16935&amp;""),'Référentiel Articles'!$A$2:$F$634,6,FALSE),""))</f>
      </c>
      <c r="J16935" s="78">
        <f>IF(OR($E16935="",$H16935=""),"",$H16935*$I16935)</f>
      </c>
      <c r="K16935" s="79" t="str">
        <v/>
      </c>
    </row>
    <row r="16936">
      <c r="A16936" s="81" t="str">
        <v/>
      </c>
      <c r="B16936" s="81" t="str">
        <v/>
      </c>
      <c r="C16936" s="83">
        <f>IF($E16936="","",IFERROR(VLOOKUP(TRIM(E16936&amp;""),'Référentiel Articles'!$A$2:$F$634,2,FALSE),""))</f>
      </c>
      <c r="D16936" s="83">
        <f>IF($E16936="","",IFERROR(VLOOKUP(TRIM(E16936&amp;""),'Référentiel Articles'!$A$2:$F$634,3,FALSE),""))</f>
      </c>
      <c r="E16936" s="81" t="str">
        <v/>
      </c>
      <c r="F16936" s="83">
        <f>IF($E16936="","",IFERROR(VLOOKUP(TRIM(E16936&amp;""),'Référentiel Articles'!$A$2:$F$634,4,FALSE),""))</f>
      </c>
      <c r="G16936" s="84">
        <f>IF($E16936="","",IFERROR(VLOOKUP(TRIM(E16936&amp;""),'Référentiel Articles'!$A$2:$F$634,5,FALSE),""))</f>
      </c>
      <c r="H16936" s="85" t="str">
        <v/>
      </c>
      <c r="I16936" s="84">
        <f>IF($E16936="","",IFERROR(VLOOKUP(TRIM(E16936&amp;""),'Référentiel Articles'!$A$2:$F$634,6,FALSE),""))</f>
      </c>
      <c r="J16936" s="90">
        <f>IF(OR($E16936="",$H16936=""),"",$H16936*$I16936)</f>
      </c>
      <c r="K16936" s="87" t="str">
        <v/>
      </c>
    </row>
    <row r="16937">
      <c r="A16937" s="74" t="str">
        <v/>
      </c>
      <c r="B16937" s="74" t="str">
        <v/>
      </c>
      <c r="C16937" s="75">
        <f>IF($E16937="","",IFERROR(VLOOKUP(TRIM(E16937&amp;""),'Référentiel Articles'!$A$2:$F$634,2,FALSE),""))</f>
      </c>
      <c r="D16937" s="75">
        <f>IF($E16937="","",IFERROR(VLOOKUP(TRIM(E16937&amp;""),'Référentiel Articles'!$A$2:$F$634,3,FALSE),""))</f>
      </c>
      <c r="E16937" s="74" t="str">
        <v/>
      </c>
      <c r="F16937" s="75">
        <f>IF($E16937="","",IFERROR(VLOOKUP(TRIM(E16937&amp;""),'Référentiel Articles'!$A$2:$F$634,4,FALSE),""))</f>
      </c>
      <c r="G16937" s="76">
        <f>IF($E16937="","",IFERROR(VLOOKUP(TRIM(E16937&amp;""),'Référentiel Articles'!$A$2:$F$634,5,FALSE),""))</f>
      </c>
      <c r="H16937" s="77" t="str">
        <v/>
      </c>
      <c r="I16937" s="76">
        <f>IF($E16937="","",IFERROR(VLOOKUP(TRIM(E16937&amp;""),'Référentiel Articles'!$A$2:$F$634,6,FALSE),""))</f>
      </c>
      <c r="J16937" s="78">
        <f>IF(OR($E16937="",$H16937=""),"",$H16937*$I16937)</f>
      </c>
      <c r="K16937" s="79" t="str">
        <v/>
      </c>
    </row>
    <row r="16938">
      <c r="A16938" s="81" t="str">
        <v/>
      </c>
      <c r="B16938" s="81" t="str">
        <v/>
      </c>
      <c r="C16938" s="83">
        <f>IF($E16938="","",IFERROR(VLOOKUP(TRIM(E16938&amp;""),'Référentiel Articles'!$A$2:$F$634,2,FALSE),""))</f>
      </c>
      <c r="D16938" s="83">
        <f>IF($E16938="","",IFERROR(VLOOKUP(TRIM(E16938&amp;""),'Référentiel Articles'!$A$2:$F$634,3,FALSE),""))</f>
      </c>
      <c r="E16938" s="81" t="str">
        <v/>
      </c>
      <c r="F16938" s="83">
        <f>IF($E16938="","",IFERROR(VLOOKUP(TRIM(E16938&amp;""),'Référentiel Articles'!$A$2:$F$634,4,FALSE),""))</f>
      </c>
      <c r="G16938" s="84">
        <f>IF($E16938="","",IFERROR(VLOOKUP(TRIM(E16938&amp;""),'Référentiel Articles'!$A$2:$F$634,5,FALSE),""))</f>
      </c>
      <c r="H16938" s="85" t="str">
        <v/>
      </c>
      <c r="I16938" s="84">
        <f>IF($E16938="","",IFERROR(VLOOKUP(TRIM(E16938&amp;""),'Référentiel Articles'!$A$2:$F$634,6,FALSE),""))</f>
      </c>
      <c r="J16938" s="90">
        <f>IF(OR($E16938="",$H16938=""),"",$H16938*$I16938)</f>
      </c>
      <c r="K16938" s="87" t="str">
        <v/>
      </c>
    </row>
    <row r="16939">
      <c r="A16939" s="74" t="str">
        <v/>
      </c>
      <c r="B16939" s="74" t="str">
        <v/>
      </c>
      <c r="C16939" s="75">
        <f>IF($E16939="","",IFERROR(VLOOKUP(TRIM(E16939&amp;""),'Référentiel Articles'!$A$2:$F$634,2,FALSE),""))</f>
      </c>
      <c r="D16939" s="75">
        <f>IF($E16939="","",IFERROR(VLOOKUP(TRIM(E16939&amp;""),'Référentiel Articles'!$A$2:$F$634,3,FALSE),""))</f>
      </c>
      <c r="E16939" s="74" t="str">
        <v/>
      </c>
      <c r="F16939" s="75">
        <f>IF($E16939="","",IFERROR(VLOOKUP(TRIM(E16939&amp;""),'Référentiel Articles'!$A$2:$F$634,4,FALSE),""))</f>
      </c>
      <c r="G16939" s="76">
        <f>IF($E16939="","",IFERROR(VLOOKUP(TRIM(E16939&amp;""),'Référentiel Articles'!$A$2:$F$634,5,FALSE),""))</f>
      </c>
      <c r="H16939" s="77" t="str">
        <v/>
      </c>
      <c r="I16939" s="76">
        <f>IF($E16939="","",IFERROR(VLOOKUP(TRIM(E16939&amp;""),'Référentiel Articles'!$A$2:$F$634,6,FALSE),""))</f>
      </c>
      <c r="J16939" s="78">
        <f>IF(OR($E16939="",$H16939=""),"",$H16939*$I16939)</f>
      </c>
      <c r="K16939" s="79" t="str">
        <v/>
      </c>
    </row>
    <row r="16940">
      <c r="A16940" s="81" t="str">
        <v/>
      </c>
      <c r="B16940" s="81" t="str">
        <v/>
      </c>
      <c r="C16940" s="83">
        <f>IF($E16940="","",IFERROR(VLOOKUP(TRIM(E16940&amp;""),'Référentiel Articles'!$A$2:$F$634,2,FALSE),""))</f>
      </c>
      <c r="D16940" s="83">
        <f>IF($E16940="","",IFERROR(VLOOKUP(TRIM(E16940&amp;""),'Référentiel Articles'!$A$2:$F$634,3,FALSE),""))</f>
      </c>
      <c r="E16940" s="81" t="str">
        <v/>
      </c>
      <c r="F16940" s="83">
        <f>IF($E16940="","",IFERROR(VLOOKUP(TRIM(E16940&amp;""),'Référentiel Articles'!$A$2:$F$634,4,FALSE),""))</f>
      </c>
      <c r="G16940" s="84">
        <f>IF($E16940="","",IFERROR(VLOOKUP(TRIM(E16940&amp;""),'Référentiel Articles'!$A$2:$F$634,5,FALSE),""))</f>
      </c>
      <c r="H16940" s="85" t="str">
        <v/>
      </c>
      <c r="I16940" s="84">
        <f>IF($E16940="","",IFERROR(VLOOKUP(TRIM(E16940&amp;""),'Référentiel Articles'!$A$2:$F$634,6,FALSE),""))</f>
      </c>
      <c r="J16940" s="90">
        <f>IF(OR($E16940="",$H16940=""),"",$H16940*$I16940)</f>
      </c>
      <c r="K16940" s="87" t="str">
        <v/>
      </c>
    </row>
    <row r="16941">
      <c r="A16941" s="74" t="str">
        <v/>
      </c>
      <c r="B16941" s="74" t="str">
        <v/>
      </c>
      <c r="C16941" s="75">
        <f>IF($E16941="","",IFERROR(VLOOKUP(TRIM(E16941&amp;""),'Référentiel Articles'!$A$2:$F$634,2,FALSE),""))</f>
      </c>
      <c r="D16941" s="75">
        <f>IF($E16941="","",IFERROR(VLOOKUP(TRIM(E16941&amp;""),'Référentiel Articles'!$A$2:$F$634,3,FALSE),""))</f>
      </c>
      <c r="E16941" s="74" t="str">
        <v/>
      </c>
      <c r="F16941" s="75">
        <f>IF($E16941="","",IFERROR(VLOOKUP(TRIM(E16941&amp;""),'Référentiel Articles'!$A$2:$F$634,4,FALSE),""))</f>
      </c>
      <c r="G16941" s="76">
        <f>IF($E16941="","",IFERROR(VLOOKUP(TRIM(E16941&amp;""),'Référentiel Articles'!$A$2:$F$634,5,FALSE),""))</f>
      </c>
      <c r="H16941" s="77" t="str">
        <v/>
      </c>
      <c r="I16941" s="76">
        <f>IF($E16941="","",IFERROR(VLOOKUP(TRIM(E16941&amp;""),'Référentiel Articles'!$A$2:$F$634,6,FALSE),""))</f>
      </c>
      <c r="J16941" s="78">
        <f>IF(OR($E16941="",$H16941=""),"",$H16941*$I16941)</f>
      </c>
      <c r="K16941" s="79" t="str">
        <v/>
      </c>
    </row>
    <row r="16942">
      <c r="A16942" s="81" t="str">
        <v/>
      </c>
      <c r="B16942" s="81" t="str">
        <v/>
      </c>
      <c r="C16942" s="83">
        <f>IF($E16942="","",IFERROR(VLOOKUP(TRIM(E16942&amp;""),'Référentiel Articles'!$A$2:$F$634,2,FALSE),""))</f>
      </c>
      <c r="D16942" s="83">
        <f>IF($E16942="","",IFERROR(VLOOKUP(TRIM(E16942&amp;""),'Référentiel Articles'!$A$2:$F$634,3,FALSE),""))</f>
      </c>
      <c r="E16942" s="81" t="str">
        <v/>
      </c>
      <c r="F16942" s="83">
        <f>IF($E16942="","",IFERROR(VLOOKUP(TRIM(E16942&amp;""),'Référentiel Articles'!$A$2:$F$634,4,FALSE),""))</f>
      </c>
      <c r="G16942" s="84">
        <f>IF($E16942="","",IFERROR(VLOOKUP(TRIM(E16942&amp;""),'Référentiel Articles'!$A$2:$F$634,5,FALSE),""))</f>
      </c>
      <c r="H16942" s="85" t="str">
        <v/>
      </c>
      <c r="I16942" s="84">
        <f>IF($E16942="","",IFERROR(VLOOKUP(TRIM(E16942&amp;""),'Référentiel Articles'!$A$2:$F$634,6,FALSE),""))</f>
      </c>
      <c r="J16942" s="90">
        <f>IF(OR($E16942="",$H16942=""),"",$H16942*$I16942)</f>
      </c>
      <c r="K16942" s="87" t="str">
        <v/>
      </c>
    </row>
    <row r="16943">
      <c r="A16943" s="74" t="str">
        <v/>
      </c>
      <c r="B16943" s="74" t="str">
        <v/>
      </c>
      <c r="C16943" s="75">
        <f>IF($E16943="","",IFERROR(VLOOKUP(TRIM(E16943&amp;""),'Référentiel Articles'!$A$2:$F$634,2,FALSE),""))</f>
      </c>
      <c r="D16943" s="75">
        <f>IF($E16943="","",IFERROR(VLOOKUP(TRIM(E16943&amp;""),'Référentiel Articles'!$A$2:$F$634,3,FALSE),""))</f>
      </c>
      <c r="E16943" s="74" t="str">
        <v/>
      </c>
      <c r="F16943" s="75">
        <f>IF($E16943="","",IFERROR(VLOOKUP(TRIM(E16943&amp;""),'Référentiel Articles'!$A$2:$F$634,4,FALSE),""))</f>
      </c>
      <c r="G16943" s="76">
        <f>IF($E16943="","",IFERROR(VLOOKUP(TRIM(E16943&amp;""),'Référentiel Articles'!$A$2:$F$634,5,FALSE),""))</f>
      </c>
      <c r="H16943" s="77" t="str">
        <v/>
      </c>
      <c r="I16943" s="76">
        <f>IF($E16943="","",IFERROR(VLOOKUP(TRIM(E16943&amp;""),'Référentiel Articles'!$A$2:$F$634,6,FALSE),""))</f>
      </c>
      <c r="J16943" s="78">
        <f>IF(OR($E16943="",$H16943=""),"",$H16943*$I16943)</f>
      </c>
      <c r="K16943" s="79" t="str">
        <v/>
      </c>
    </row>
    <row r="16944">
      <c r="A16944" s="81" t="str">
        <v/>
      </c>
      <c r="B16944" s="81" t="str">
        <v/>
      </c>
      <c r="C16944" s="83">
        <f>IF($E16944="","",IFERROR(VLOOKUP(TRIM(E16944&amp;""),'Référentiel Articles'!$A$2:$F$634,2,FALSE),""))</f>
      </c>
      <c r="D16944" s="83">
        <f>IF($E16944="","",IFERROR(VLOOKUP(TRIM(E16944&amp;""),'Référentiel Articles'!$A$2:$F$634,3,FALSE),""))</f>
      </c>
      <c r="E16944" s="81" t="str">
        <v/>
      </c>
      <c r="F16944" s="83">
        <f>IF($E16944="","",IFERROR(VLOOKUP(TRIM(E16944&amp;""),'Référentiel Articles'!$A$2:$F$634,4,FALSE),""))</f>
      </c>
      <c r="G16944" s="84">
        <f>IF($E16944="","",IFERROR(VLOOKUP(TRIM(E16944&amp;""),'Référentiel Articles'!$A$2:$F$634,5,FALSE),""))</f>
      </c>
      <c r="H16944" s="85" t="str">
        <v/>
      </c>
      <c r="I16944" s="84">
        <f>IF($E16944="","",IFERROR(VLOOKUP(TRIM(E16944&amp;""),'Référentiel Articles'!$A$2:$F$634,6,FALSE),""))</f>
      </c>
      <c r="J16944" s="90">
        <f>IF(OR($E16944="",$H16944=""),"",$H16944*$I16944)</f>
      </c>
      <c r="K16944" s="87" t="str">
        <v/>
      </c>
    </row>
    <row r="16945">
      <c r="A16945" s="74" t="str">
        <v/>
      </c>
      <c r="B16945" s="74" t="str">
        <v/>
      </c>
      <c r="C16945" s="75">
        <f>IF($E16945="","",IFERROR(VLOOKUP(TRIM(E16945&amp;""),'Référentiel Articles'!$A$2:$F$634,2,FALSE),""))</f>
      </c>
      <c r="D16945" s="75">
        <f>IF($E16945="","",IFERROR(VLOOKUP(TRIM(E16945&amp;""),'Référentiel Articles'!$A$2:$F$634,3,FALSE),""))</f>
      </c>
      <c r="E16945" s="74" t="str">
        <v/>
      </c>
      <c r="F16945" s="75">
        <f>IF($E16945="","",IFERROR(VLOOKUP(TRIM(E16945&amp;""),'Référentiel Articles'!$A$2:$F$634,4,FALSE),""))</f>
      </c>
      <c r="G16945" s="76">
        <f>IF($E16945="","",IFERROR(VLOOKUP(TRIM(E16945&amp;""),'Référentiel Articles'!$A$2:$F$634,5,FALSE),""))</f>
      </c>
      <c r="H16945" s="77" t="str">
        <v/>
      </c>
      <c r="I16945" s="76">
        <f>IF($E16945="","",IFERROR(VLOOKUP(TRIM(E16945&amp;""),'Référentiel Articles'!$A$2:$F$634,6,FALSE),""))</f>
      </c>
      <c r="J16945" s="78">
        <f>IF(OR($E16945="",$H16945=""),"",$H16945*$I16945)</f>
      </c>
      <c r="K16945" s="79" t="str">
        <v/>
      </c>
    </row>
    <row r="16946">
      <c r="A16946" s="81" t="str">
        <v/>
      </c>
      <c r="B16946" s="81" t="str">
        <v/>
      </c>
      <c r="C16946" s="83">
        <f>IF($E16946="","",IFERROR(VLOOKUP(TRIM(E16946&amp;""),'Référentiel Articles'!$A$2:$F$634,2,FALSE),""))</f>
      </c>
      <c r="D16946" s="83">
        <f>IF($E16946="","",IFERROR(VLOOKUP(TRIM(E16946&amp;""),'Référentiel Articles'!$A$2:$F$634,3,FALSE),""))</f>
      </c>
      <c r="E16946" s="81" t="str">
        <v/>
      </c>
      <c r="F16946" s="83">
        <f>IF($E16946="","",IFERROR(VLOOKUP(TRIM(E16946&amp;""),'Référentiel Articles'!$A$2:$F$634,4,FALSE),""))</f>
      </c>
      <c r="G16946" s="84">
        <f>IF($E16946="","",IFERROR(VLOOKUP(TRIM(E16946&amp;""),'Référentiel Articles'!$A$2:$F$634,5,FALSE),""))</f>
      </c>
      <c r="H16946" s="85" t="str">
        <v/>
      </c>
      <c r="I16946" s="84">
        <f>IF($E16946="","",IFERROR(VLOOKUP(TRIM(E16946&amp;""),'Référentiel Articles'!$A$2:$F$634,6,FALSE),""))</f>
      </c>
      <c r="J16946" s="90">
        <f>IF(OR($E16946="",$H16946=""),"",$H16946*$I16946)</f>
      </c>
      <c r="K16946" s="87" t="str">
        <v/>
      </c>
    </row>
    <row r="16947">
      <c r="A16947" s="74" t="str">
        <v/>
      </c>
      <c r="B16947" s="74" t="str">
        <v/>
      </c>
      <c r="C16947" s="75">
        <f>IF($E16947="","",IFERROR(VLOOKUP(TRIM(E16947&amp;""),'Référentiel Articles'!$A$2:$F$634,2,FALSE),""))</f>
      </c>
      <c r="D16947" s="75">
        <f>IF($E16947="","",IFERROR(VLOOKUP(TRIM(E16947&amp;""),'Référentiel Articles'!$A$2:$F$634,3,FALSE),""))</f>
      </c>
      <c r="E16947" s="74" t="str">
        <v/>
      </c>
      <c r="F16947" s="75">
        <f>IF($E16947="","",IFERROR(VLOOKUP(TRIM(E16947&amp;""),'Référentiel Articles'!$A$2:$F$634,4,FALSE),""))</f>
      </c>
      <c r="G16947" s="76">
        <f>IF($E16947="","",IFERROR(VLOOKUP(TRIM(E16947&amp;""),'Référentiel Articles'!$A$2:$F$634,5,FALSE),""))</f>
      </c>
      <c r="H16947" s="77" t="str">
        <v/>
      </c>
      <c r="I16947" s="76">
        <f>IF($E16947="","",IFERROR(VLOOKUP(TRIM(E16947&amp;""),'Référentiel Articles'!$A$2:$F$634,6,FALSE),""))</f>
      </c>
      <c r="J16947" s="78">
        <f>IF(OR($E16947="",$H16947=""),"",$H16947*$I16947)</f>
      </c>
      <c r="K16947" s="79" t="str">
        <v/>
      </c>
    </row>
    <row r="16948">
      <c r="A16948" s="81" t="str">
        <v/>
      </c>
      <c r="B16948" s="81" t="str">
        <v/>
      </c>
      <c r="C16948" s="83">
        <f>IF($E16948="","",IFERROR(VLOOKUP(TRIM(E16948&amp;""),'Référentiel Articles'!$A$2:$F$634,2,FALSE),""))</f>
      </c>
      <c r="D16948" s="83">
        <f>IF($E16948="","",IFERROR(VLOOKUP(TRIM(E16948&amp;""),'Référentiel Articles'!$A$2:$F$634,3,FALSE),""))</f>
      </c>
      <c r="E16948" s="81" t="str">
        <v/>
      </c>
      <c r="F16948" s="83">
        <f>IF($E16948="","",IFERROR(VLOOKUP(TRIM(E16948&amp;""),'Référentiel Articles'!$A$2:$F$634,4,FALSE),""))</f>
      </c>
      <c r="G16948" s="84">
        <f>IF($E16948="","",IFERROR(VLOOKUP(TRIM(E16948&amp;""),'Référentiel Articles'!$A$2:$F$634,5,FALSE),""))</f>
      </c>
      <c r="H16948" s="85" t="str">
        <v/>
      </c>
      <c r="I16948" s="84">
        <f>IF($E16948="","",IFERROR(VLOOKUP(TRIM(E16948&amp;""),'Référentiel Articles'!$A$2:$F$634,6,FALSE),""))</f>
      </c>
      <c r="J16948" s="90">
        <f>IF(OR($E16948="",$H16948=""),"",$H16948*$I16948)</f>
      </c>
      <c r="K16948" s="87" t="str">
        <v/>
      </c>
    </row>
    <row r="16949">
      <c r="A16949" s="74" t="str">
        <v/>
      </c>
      <c r="B16949" s="74" t="str">
        <v/>
      </c>
      <c r="C16949" s="75">
        <f>IF($E16949="","",IFERROR(VLOOKUP(TRIM(E16949&amp;""),'Référentiel Articles'!$A$2:$F$634,2,FALSE),""))</f>
      </c>
      <c r="D16949" s="75">
        <f>IF($E16949="","",IFERROR(VLOOKUP(TRIM(E16949&amp;""),'Référentiel Articles'!$A$2:$F$634,3,FALSE),""))</f>
      </c>
      <c r="E16949" s="74" t="str">
        <v/>
      </c>
      <c r="F16949" s="75">
        <f>IF($E16949="","",IFERROR(VLOOKUP(TRIM(E16949&amp;""),'Référentiel Articles'!$A$2:$F$634,4,FALSE),""))</f>
      </c>
      <c r="G16949" s="76">
        <f>IF($E16949="","",IFERROR(VLOOKUP(TRIM(E16949&amp;""),'Référentiel Articles'!$A$2:$F$634,5,FALSE),""))</f>
      </c>
      <c r="H16949" s="77" t="str">
        <v/>
      </c>
      <c r="I16949" s="76">
        <f>IF($E16949="","",IFERROR(VLOOKUP(TRIM(E16949&amp;""),'Référentiel Articles'!$A$2:$F$634,6,FALSE),""))</f>
      </c>
      <c r="J16949" s="78">
        <f>IF(OR($E16949="",$H16949=""),"",$H16949*$I16949)</f>
      </c>
      <c r="K16949" s="79" t="str">
        <v/>
      </c>
    </row>
    <row r="16950">
      <c r="A16950" s="81" t="str">
        <v/>
      </c>
      <c r="B16950" s="81" t="str">
        <v/>
      </c>
      <c r="C16950" s="83">
        <f>IF($E16950="","",IFERROR(VLOOKUP(TRIM(E16950&amp;""),'Référentiel Articles'!$A$2:$F$634,2,FALSE),""))</f>
      </c>
      <c r="D16950" s="83">
        <f>IF($E16950="","",IFERROR(VLOOKUP(TRIM(E16950&amp;""),'Référentiel Articles'!$A$2:$F$634,3,FALSE),""))</f>
      </c>
      <c r="E16950" s="81" t="str">
        <v/>
      </c>
      <c r="F16950" s="83">
        <f>IF($E16950="","",IFERROR(VLOOKUP(TRIM(E16950&amp;""),'Référentiel Articles'!$A$2:$F$634,4,FALSE),""))</f>
      </c>
      <c r="G16950" s="84">
        <f>IF($E16950="","",IFERROR(VLOOKUP(TRIM(E16950&amp;""),'Référentiel Articles'!$A$2:$F$634,5,FALSE),""))</f>
      </c>
      <c r="H16950" s="85" t="str">
        <v/>
      </c>
      <c r="I16950" s="84">
        <f>IF($E16950="","",IFERROR(VLOOKUP(TRIM(E16950&amp;""),'Référentiel Articles'!$A$2:$F$634,6,FALSE),""))</f>
      </c>
      <c r="J16950" s="90">
        <f>IF(OR($E16950="",$H16950=""),"",$H16950*$I16950)</f>
      </c>
      <c r="K16950" s="87" t="str">
        <v/>
      </c>
    </row>
    <row r="16951">
      <c r="A16951" s="74" t="str">
        <v/>
      </c>
      <c r="B16951" s="74" t="str">
        <v/>
      </c>
      <c r="C16951" s="75">
        <f>IF($E16951="","",IFERROR(VLOOKUP(TRIM(E16951&amp;""),'Référentiel Articles'!$A$2:$F$634,2,FALSE),""))</f>
      </c>
      <c r="D16951" s="75">
        <f>IF($E16951="","",IFERROR(VLOOKUP(TRIM(E16951&amp;""),'Référentiel Articles'!$A$2:$F$634,3,FALSE),""))</f>
      </c>
      <c r="E16951" s="74" t="str">
        <v/>
      </c>
      <c r="F16951" s="75">
        <f>IF($E16951="","",IFERROR(VLOOKUP(TRIM(E16951&amp;""),'Référentiel Articles'!$A$2:$F$634,4,FALSE),""))</f>
      </c>
      <c r="G16951" s="76">
        <f>IF($E16951="","",IFERROR(VLOOKUP(TRIM(E16951&amp;""),'Référentiel Articles'!$A$2:$F$634,5,FALSE),""))</f>
      </c>
      <c r="H16951" s="77" t="str">
        <v/>
      </c>
      <c r="I16951" s="76">
        <f>IF($E16951="","",IFERROR(VLOOKUP(TRIM(E16951&amp;""),'Référentiel Articles'!$A$2:$F$634,6,FALSE),""))</f>
      </c>
      <c r="J16951" s="78">
        <f>IF(OR($E16951="",$H16951=""),"",$H16951*$I16951)</f>
      </c>
      <c r="K16951" s="79" t="str">
        <v/>
      </c>
    </row>
    <row r="16952">
      <c r="A16952" s="81" t="str">
        <v/>
      </c>
      <c r="B16952" s="81" t="str">
        <v/>
      </c>
      <c r="C16952" s="83">
        <f>IF($E16952="","",IFERROR(VLOOKUP(TRIM(E16952&amp;""),'Référentiel Articles'!$A$2:$F$634,2,FALSE),""))</f>
      </c>
      <c r="D16952" s="83">
        <f>IF($E16952="","",IFERROR(VLOOKUP(TRIM(E16952&amp;""),'Référentiel Articles'!$A$2:$F$634,3,FALSE),""))</f>
      </c>
      <c r="E16952" s="81" t="str">
        <v/>
      </c>
      <c r="F16952" s="83">
        <f>IF($E16952="","",IFERROR(VLOOKUP(TRIM(E16952&amp;""),'Référentiel Articles'!$A$2:$F$634,4,FALSE),""))</f>
      </c>
      <c r="G16952" s="84">
        <f>IF($E16952="","",IFERROR(VLOOKUP(TRIM(E16952&amp;""),'Référentiel Articles'!$A$2:$F$634,5,FALSE),""))</f>
      </c>
      <c r="H16952" s="85" t="str">
        <v/>
      </c>
      <c r="I16952" s="84">
        <f>IF($E16952="","",IFERROR(VLOOKUP(TRIM(E16952&amp;""),'Référentiel Articles'!$A$2:$F$634,6,FALSE),""))</f>
      </c>
      <c r="J16952" s="90">
        <f>IF(OR($E16952="",$H16952=""),"",$H16952*$I16952)</f>
      </c>
      <c r="K16952" s="87" t="str">
        <v/>
      </c>
    </row>
    <row r="16953">
      <c r="A16953" s="74" t="str">
        <v/>
      </c>
      <c r="B16953" s="74" t="str">
        <v/>
      </c>
      <c r="C16953" s="75">
        <f>IF($E16953="","",IFERROR(VLOOKUP(TRIM(E16953&amp;""),'Référentiel Articles'!$A$2:$F$634,2,FALSE),""))</f>
      </c>
      <c r="D16953" s="75">
        <f>IF($E16953="","",IFERROR(VLOOKUP(TRIM(E16953&amp;""),'Référentiel Articles'!$A$2:$F$634,3,FALSE),""))</f>
      </c>
      <c r="E16953" s="74" t="str">
        <v/>
      </c>
      <c r="F16953" s="75">
        <f>IF($E16953="","",IFERROR(VLOOKUP(TRIM(E16953&amp;""),'Référentiel Articles'!$A$2:$F$634,4,FALSE),""))</f>
      </c>
      <c r="G16953" s="76">
        <f>IF($E16953="","",IFERROR(VLOOKUP(TRIM(E16953&amp;""),'Référentiel Articles'!$A$2:$F$634,5,FALSE),""))</f>
      </c>
      <c r="H16953" s="77" t="str">
        <v/>
      </c>
      <c r="I16953" s="76">
        <f>IF($E16953="","",IFERROR(VLOOKUP(TRIM(E16953&amp;""),'Référentiel Articles'!$A$2:$F$634,6,FALSE),""))</f>
      </c>
      <c r="J16953" s="78">
        <f>IF(OR($E16953="",$H16953=""),"",$H16953*$I16953)</f>
      </c>
      <c r="K16953" s="79" t="str">
        <v/>
      </c>
    </row>
    <row r="16954">
      <c r="A16954" s="81" t="str">
        <v/>
      </c>
      <c r="B16954" s="81" t="str">
        <v/>
      </c>
      <c r="C16954" s="83">
        <f>IF($E16954="","",IFERROR(VLOOKUP(TRIM(E16954&amp;""),'Référentiel Articles'!$A$2:$F$634,2,FALSE),""))</f>
      </c>
      <c r="D16954" s="83">
        <f>IF($E16954="","",IFERROR(VLOOKUP(TRIM(E16954&amp;""),'Référentiel Articles'!$A$2:$F$634,3,FALSE),""))</f>
      </c>
      <c r="E16954" s="81" t="str">
        <v/>
      </c>
      <c r="F16954" s="83">
        <f>IF($E16954="","",IFERROR(VLOOKUP(TRIM(E16954&amp;""),'Référentiel Articles'!$A$2:$F$634,4,FALSE),""))</f>
      </c>
      <c r="G16954" s="84">
        <f>IF($E16954="","",IFERROR(VLOOKUP(TRIM(E16954&amp;""),'Référentiel Articles'!$A$2:$F$634,5,FALSE),""))</f>
      </c>
      <c r="H16954" s="85" t="str">
        <v/>
      </c>
      <c r="I16954" s="84">
        <f>IF($E16954="","",IFERROR(VLOOKUP(TRIM(E16954&amp;""),'Référentiel Articles'!$A$2:$F$634,6,FALSE),""))</f>
      </c>
      <c r="J16954" s="90">
        <f>IF(OR($E16954="",$H16954=""),"",$H16954*$I16954)</f>
      </c>
      <c r="K16954" s="87" t="str">
        <v/>
      </c>
    </row>
    <row r="16955">
      <c r="A16955" s="74" t="str">
        <v/>
      </c>
      <c r="B16955" s="74" t="str">
        <v/>
      </c>
      <c r="C16955" s="75">
        <f>IF($E16955="","",IFERROR(VLOOKUP(TRIM(E16955&amp;""),'Référentiel Articles'!$A$2:$F$634,2,FALSE),""))</f>
      </c>
      <c r="D16955" s="75">
        <f>IF($E16955="","",IFERROR(VLOOKUP(TRIM(E16955&amp;""),'Référentiel Articles'!$A$2:$F$634,3,FALSE),""))</f>
      </c>
      <c r="E16955" s="74" t="str">
        <v/>
      </c>
      <c r="F16955" s="75">
        <f>IF($E16955="","",IFERROR(VLOOKUP(TRIM(E16955&amp;""),'Référentiel Articles'!$A$2:$F$634,4,FALSE),""))</f>
      </c>
      <c r="G16955" s="76">
        <f>IF($E16955="","",IFERROR(VLOOKUP(TRIM(E16955&amp;""),'Référentiel Articles'!$A$2:$F$634,5,FALSE),""))</f>
      </c>
      <c r="H16955" s="77" t="str">
        <v/>
      </c>
      <c r="I16955" s="76">
        <f>IF($E16955="","",IFERROR(VLOOKUP(TRIM(E16955&amp;""),'Référentiel Articles'!$A$2:$F$634,6,FALSE),""))</f>
      </c>
      <c r="J16955" s="78">
        <f>IF(OR($E16955="",$H16955=""),"",$H16955*$I16955)</f>
      </c>
      <c r="K16955" s="79" t="str">
        <v/>
      </c>
    </row>
    <row r="16956">
      <c r="A16956" s="81" t="str">
        <v/>
      </c>
      <c r="B16956" s="81" t="str">
        <v/>
      </c>
      <c r="C16956" s="83">
        <f>IF($E16956="","",IFERROR(VLOOKUP(TRIM(E16956&amp;""),'Référentiel Articles'!$A$2:$F$634,2,FALSE),""))</f>
      </c>
      <c r="D16956" s="83">
        <f>IF($E16956="","",IFERROR(VLOOKUP(TRIM(E16956&amp;""),'Référentiel Articles'!$A$2:$F$634,3,FALSE),""))</f>
      </c>
      <c r="E16956" s="81" t="str">
        <v/>
      </c>
      <c r="F16956" s="83">
        <f>IF($E16956="","",IFERROR(VLOOKUP(TRIM(E16956&amp;""),'Référentiel Articles'!$A$2:$F$634,4,FALSE),""))</f>
      </c>
      <c r="G16956" s="84">
        <f>IF($E16956="","",IFERROR(VLOOKUP(TRIM(E16956&amp;""),'Référentiel Articles'!$A$2:$F$634,5,FALSE),""))</f>
      </c>
      <c r="H16956" s="85" t="str">
        <v/>
      </c>
      <c r="I16956" s="84">
        <f>IF($E16956="","",IFERROR(VLOOKUP(TRIM(E16956&amp;""),'Référentiel Articles'!$A$2:$F$634,6,FALSE),""))</f>
      </c>
      <c r="J16956" s="90">
        <f>IF(OR($E16956="",$H16956=""),"",$H16956*$I16956)</f>
      </c>
      <c r="K16956" s="87" t="str">
        <v/>
      </c>
    </row>
    <row r="16957">
      <c r="A16957" s="74" t="str">
        <v/>
      </c>
      <c r="B16957" s="74" t="str">
        <v/>
      </c>
      <c r="C16957" s="75">
        <f>IF($E16957="","",IFERROR(VLOOKUP(TRIM(E16957&amp;""),'Référentiel Articles'!$A$2:$F$634,2,FALSE),""))</f>
      </c>
      <c r="D16957" s="75">
        <f>IF($E16957="","",IFERROR(VLOOKUP(TRIM(E16957&amp;""),'Référentiel Articles'!$A$2:$F$634,3,FALSE),""))</f>
      </c>
      <c r="E16957" s="74" t="str">
        <v/>
      </c>
      <c r="F16957" s="75">
        <f>IF($E16957="","",IFERROR(VLOOKUP(TRIM(E16957&amp;""),'Référentiel Articles'!$A$2:$F$634,4,FALSE),""))</f>
      </c>
      <c r="G16957" s="76">
        <f>IF($E16957="","",IFERROR(VLOOKUP(TRIM(E16957&amp;""),'Référentiel Articles'!$A$2:$F$634,5,FALSE),""))</f>
      </c>
      <c r="H16957" s="77" t="str">
        <v/>
      </c>
      <c r="I16957" s="76">
        <f>IF($E16957="","",IFERROR(VLOOKUP(TRIM(E16957&amp;""),'Référentiel Articles'!$A$2:$F$634,6,FALSE),""))</f>
      </c>
      <c r="J16957" s="78">
        <f>IF(OR($E16957="",$H16957=""),"",$H16957*$I16957)</f>
      </c>
      <c r="K16957" s="79" t="str">
        <v/>
      </c>
    </row>
    <row r="16958">
      <c r="A16958" s="81" t="str">
        <v/>
      </c>
      <c r="B16958" s="81" t="str">
        <v/>
      </c>
      <c r="C16958" s="83">
        <f>IF($E16958="","",IFERROR(VLOOKUP(TRIM(E16958&amp;""),'Référentiel Articles'!$A$2:$F$634,2,FALSE),""))</f>
      </c>
      <c r="D16958" s="83">
        <f>IF($E16958="","",IFERROR(VLOOKUP(TRIM(E16958&amp;""),'Référentiel Articles'!$A$2:$F$634,3,FALSE),""))</f>
      </c>
      <c r="E16958" s="81" t="str">
        <v/>
      </c>
      <c r="F16958" s="83">
        <f>IF($E16958="","",IFERROR(VLOOKUP(TRIM(E16958&amp;""),'Référentiel Articles'!$A$2:$F$634,4,FALSE),""))</f>
      </c>
      <c r="G16958" s="84">
        <f>IF($E16958="","",IFERROR(VLOOKUP(TRIM(E16958&amp;""),'Référentiel Articles'!$A$2:$F$634,5,FALSE),""))</f>
      </c>
      <c r="H16958" s="85" t="str">
        <v/>
      </c>
      <c r="I16958" s="84">
        <f>IF($E16958="","",IFERROR(VLOOKUP(TRIM(E16958&amp;""),'Référentiel Articles'!$A$2:$F$634,6,FALSE),""))</f>
      </c>
      <c r="J16958" s="90">
        <f>IF(OR($E16958="",$H16958=""),"",$H16958*$I16958)</f>
      </c>
      <c r="K16958" s="87" t="str">
        <v/>
      </c>
    </row>
    <row r="16959">
      <c r="A16959" s="74" t="str">
        <v/>
      </c>
      <c r="B16959" s="74" t="str">
        <v/>
      </c>
      <c r="C16959" s="75">
        <f>IF($E16959="","",IFERROR(VLOOKUP(TRIM(E16959&amp;""),'Référentiel Articles'!$A$2:$F$634,2,FALSE),""))</f>
      </c>
      <c r="D16959" s="75">
        <f>IF($E16959="","",IFERROR(VLOOKUP(TRIM(E16959&amp;""),'Référentiel Articles'!$A$2:$F$634,3,FALSE),""))</f>
      </c>
      <c r="E16959" s="74" t="str">
        <v/>
      </c>
      <c r="F16959" s="75">
        <f>IF($E16959="","",IFERROR(VLOOKUP(TRIM(E16959&amp;""),'Référentiel Articles'!$A$2:$F$634,4,FALSE),""))</f>
      </c>
      <c r="G16959" s="76">
        <f>IF($E16959="","",IFERROR(VLOOKUP(TRIM(E16959&amp;""),'Référentiel Articles'!$A$2:$F$634,5,FALSE),""))</f>
      </c>
      <c r="H16959" s="77" t="str">
        <v/>
      </c>
      <c r="I16959" s="76">
        <f>IF($E16959="","",IFERROR(VLOOKUP(TRIM(E16959&amp;""),'Référentiel Articles'!$A$2:$F$634,6,FALSE),""))</f>
      </c>
      <c r="J16959" s="78">
        <f>IF(OR($E16959="",$H16959=""),"",$H16959*$I16959)</f>
      </c>
      <c r="K16959" s="79" t="str">
        <v/>
      </c>
    </row>
    <row r="16960">
      <c r="A16960" s="81" t="str">
        <v/>
      </c>
      <c r="B16960" s="81" t="str">
        <v/>
      </c>
      <c r="C16960" s="83">
        <f>IF($E16960="","",IFERROR(VLOOKUP(TRIM(E16960&amp;""),'Référentiel Articles'!$A$2:$F$634,2,FALSE),""))</f>
      </c>
      <c r="D16960" s="83">
        <f>IF($E16960="","",IFERROR(VLOOKUP(TRIM(E16960&amp;""),'Référentiel Articles'!$A$2:$F$634,3,FALSE),""))</f>
      </c>
      <c r="E16960" s="81" t="str">
        <v/>
      </c>
      <c r="F16960" s="83">
        <f>IF($E16960="","",IFERROR(VLOOKUP(TRIM(E16960&amp;""),'Référentiel Articles'!$A$2:$F$634,4,FALSE),""))</f>
      </c>
      <c r="G16960" s="84">
        <f>IF($E16960="","",IFERROR(VLOOKUP(TRIM(E16960&amp;""),'Référentiel Articles'!$A$2:$F$634,5,FALSE),""))</f>
      </c>
      <c r="H16960" s="85" t="str">
        <v/>
      </c>
      <c r="I16960" s="84">
        <f>IF($E16960="","",IFERROR(VLOOKUP(TRIM(E16960&amp;""),'Référentiel Articles'!$A$2:$F$634,6,FALSE),""))</f>
      </c>
      <c r="J16960" s="90">
        <f>IF(OR($E16960="",$H16960=""),"",$H16960*$I16960)</f>
      </c>
      <c r="K16960" s="87" t="str">
        <v/>
      </c>
    </row>
    <row r="16961">
      <c r="A16961" s="74" t="str">
        <v/>
      </c>
      <c r="B16961" s="74" t="str">
        <v/>
      </c>
      <c r="C16961" s="75">
        <f>IF($E16961="","",IFERROR(VLOOKUP(TRIM(E16961&amp;""),'Référentiel Articles'!$A$2:$F$634,2,FALSE),""))</f>
      </c>
      <c r="D16961" s="75">
        <f>IF($E16961="","",IFERROR(VLOOKUP(TRIM(E16961&amp;""),'Référentiel Articles'!$A$2:$F$634,3,FALSE),""))</f>
      </c>
      <c r="E16961" s="74" t="str">
        <v/>
      </c>
      <c r="F16961" s="75">
        <f>IF($E16961="","",IFERROR(VLOOKUP(TRIM(E16961&amp;""),'Référentiel Articles'!$A$2:$F$634,4,FALSE),""))</f>
      </c>
      <c r="G16961" s="76">
        <f>IF($E16961="","",IFERROR(VLOOKUP(TRIM(E16961&amp;""),'Référentiel Articles'!$A$2:$F$634,5,FALSE),""))</f>
      </c>
      <c r="H16961" s="77" t="str">
        <v/>
      </c>
      <c r="I16961" s="76">
        <f>IF($E16961="","",IFERROR(VLOOKUP(TRIM(E16961&amp;""),'Référentiel Articles'!$A$2:$F$634,6,FALSE),""))</f>
      </c>
      <c r="J16961" s="78">
        <f>IF(OR($E16961="",$H16961=""),"",$H16961*$I16961)</f>
      </c>
      <c r="K16961" s="79" t="str">
        <v/>
      </c>
    </row>
    <row r="16962">
      <c r="A16962" s="81" t="str">
        <v/>
      </c>
      <c r="B16962" s="81" t="str">
        <v/>
      </c>
      <c r="C16962" s="83">
        <f>IF($E16962="","",IFERROR(VLOOKUP(TRIM(E16962&amp;""),'Référentiel Articles'!$A$2:$F$634,2,FALSE),""))</f>
      </c>
      <c r="D16962" s="83">
        <f>IF($E16962="","",IFERROR(VLOOKUP(TRIM(E16962&amp;""),'Référentiel Articles'!$A$2:$F$634,3,FALSE),""))</f>
      </c>
      <c r="E16962" s="81" t="str">
        <v/>
      </c>
      <c r="F16962" s="83">
        <f>IF($E16962="","",IFERROR(VLOOKUP(TRIM(E16962&amp;""),'Référentiel Articles'!$A$2:$F$634,4,FALSE),""))</f>
      </c>
      <c r="G16962" s="84">
        <f>IF($E16962="","",IFERROR(VLOOKUP(TRIM(E16962&amp;""),'Référentiel Articles'!$A$2:$F$634,5,FALSE),""))</f>
      </c>
      <c r="H16962" s="85" t="str">
        <v/>
      </c>
      <c r="I16962" s="84">
        <f>IF($E16962="","",IFERROR(VLOOKUP(TRIM(E16962&amp;""),'Référentiel Articles'!$A$2:$F$634,6,FALSE),""))</f>
      </c>
      <c r="J16962" s="90">
        <f>IF(OR($E16962="",$H16962=""),"",$H16962*$I16962)</f>
      </c>
      <c r="K16962" s="87" t="str">
        <v/>
      </c>
    </row>
    <row r="16963">
      <c r="A16963" s="74" t="str">
        <v/>
      </c>
      <c r="B16963" s="74" t="str">
        <v/>
      </c>
      <c r="C16963" s="75">
        <f>IF($E16963="","",IFERROR(VLOOKUP(TRIM(E16963&amp;""),'Référentiel Articles'!$A$2:$F$634,2,FALSE),""))</f>
      </c>
      <c r="D16963" s="75">
        <f>IF($E16963="","",IFERROR(VLOOKUP(TRIM(E16963&amp;""),'Référentiel Articles'!$A$2:$F$634,3,FALSE),""))</f>
      </c>
      <c r="E16963" s="74" t="str">
        <v/>
      </c>
      <c r="F16963" s="75">
        <f>IF($E16963="","",IFERROR(VLOOKUP(TRIM(E16963&amp;""),'Référentiel Articles'!$A$2:$F$634,4,FALSE),""))</f>
      </c>
      <c r="G16963" s="76">
        <f>IF($E16963="","",IFERROR(VLOOKUP(TRIM(E16963&amp;""),'Référentiel Articles'!$A$2:$F$634,5,FALSE),""))</f>
      </c>
      <c r="H16963" s="77" t="str">
        <v/>
      </c>
      <c r="I16963" s="76">
        <f>IF($E16963="","",IFERROR(VLOOKUP(TRIM(E16963&amp;""),'Référentiel Articles'!$A$2:$F$634,6,FALSE),""))</f>
      </c>
      <c r="J16963" s="78">
        <f>IF(OR($E16963="",$H16963=""),"",$H16963*$I16963)</f>
      </c>
      <c r="K16963" s="79" t="str">
        <v/>
      </c>
    </row>
    <row r="16964">
      <c r="A16964" s="81" t="str">
        <v/>
      </c>
      <c r="B16964" s="81" t="str">
        <v/>
      </c>
      <c r="C16964" s="83">
        <f>IF($E16964="","",IFERROR(VLOOKUP(TRIM(E16964&amp;""),'Référentiel Articles'!$A$2:$F$634,2,FALSE),""))</f>
      </c>
      <c r="D16964" s="83">
        <f>IF($E16964="","",IFERROR(VLOOKUP(TRIM(E16964&amp;""),'Référentiel Articles'!$A$2:$F$634,3,FALSE),""))</f>
      </c>
      <c r="E16964" s="81" t="str">
        <v/>
      </c>
      <c r="F16964" s="83">
        <f>IF($E16964="","",IFERROR(VLOOKUP(TRIM(E16964&amp;""),'Référentiel Articles'!$A$2:$F$634,4,FALSE),""))</f>
      </c>
      <c r="G16964" s="84">
        <f>IF($E16964="","",IFERROR(VLOOKUP(TRIM(E16964&amp;""),'Référentiel Articles'!$A$2:$F$634,5,FALSE),""))</f>
      </c>
      <c r="H16964" s="85" t="str">
        <v/>
      </c>
      <c r="I16964" s="84">
        <f>IF($E16964="","",IFERROR(VLOOKUP(TRIM(E16964&amp;""),'Référentiel Articles'!$A$2:$F$634,6,FALSE),""))</f>
      </c>
      <c r="J16964" s="90">
        <f>IF(OR($E16964="",$H16964=""),"",$H16964*$I16964)</f>
      </c>
      <c r="K16964" s="87" t="str">
        <v/>
      </c>
    </row>
    <row r="16965">
      <c r="A16965" s="74" t="str">
        <v/>
      </c>
      <c r="B16965" s="74" t="str">
        <v/>
      </c>
      <c r="C16965" s="75">
        <f>IF($E16965="","",IFERROR(VLOOKUP(TRIM(E16965&amp;""),'Référentiel Articles'!$A$2:$F$634,2,FALSE),""))</f>
      </c>
      <c r="D16965" s="75">
        <f>IF($E16965="","",IFERROR(VLOOKUP(TRIM(E16965&amp;""),'Référentiel Articles'!$A$2:$F$634,3,FALSE),""))</f>
      </c>
      <c r="E16965" s="74" t="str">
        <v/>
      </c>
      <c r="F16965" s="75">
        <f>IF($E16965="","",IFERROR(VLOOKUP(TRIM(E16965&amp;""),'Référentiel Articles'!$A$2:$F$634,4,FALSE),""))</f>
      </c>
      <c r="G16965" s="76">
        <f>IF($E16965="","",IFERROR(VLOOKUP(TRIM(E16965&amp;""),'Référentiel Articles'!$A$2:$F$634,5,FALSE),""))</f>
      </c>
      <c r="H16965" s="77" t="str">
        <v/>
      </c>
      <c r="I16965" s="76">
        <f>IF($E16965="","",IFERROR(VLOOKUP(TRIM(E16965&amp;""),'Référentiel Articles'!$A$2:$F$634,6,FALSE),""))</f>
      </c>
      <c r="J16965" s="78">
        <f>IF(OR($E16965="",$H16965=""),"",$H16965*$I16965)</f>
      </c>
      <c r="K16965" s="79" t="str">
        <v/>
      </c>
    </row>
    <row r="16966">
      <c r="A16966" s="81" t="str">
        <v/>
      </c>
      <c r="B16966" s="81" t="str">
        <v/>
      </c>
      <c r="C16966" s="83">
        <f>IF($E16966="","",IFERROR(VLOOKUP(TRIM(E16966&amp;""),'Référentiel Articles'!$A$2:$F$634,2,FALSE),""))</f>
      </c>
      <c r="D16966" s="83">
        <f>IF($E16966="","",IFERROR(VLOOKUP(TRIM(E16966&amp;""),'Référentiel Articles'!$A$2:$F$634,3,FALSE),""))</f>
      </c>
      <c r="E16966" s="81" t="str">
        <v/>
      </c>
      <c r="F16966" s="83">
        <f>IF($E16966="","",IFERROR(VLOOKUP(TRIM(E16966&amp;""),'Référentiel Articles'!$A$2:$F$634,4,FALSE),""))</f>
      </c>
      <c r="G16966" s="84">
        <f>IF($E16966="","",IFERROR(VLOOKUP(TRIM(E16966&amp;""),'Référentiel Articles'!$A$2:$F$634,5,FALSE),""))</f>
      </c>
      <c r="H16966" s="85" t="str">
        <v/>
      </c>
      <c r="I16966" s="84">
        <f>IF($E16966="","",IFERROR(VLOOKUP(TRIM(E16966&amp;""),'Référentiel Articles'!$A$2:$F$634,6,FALSE),""))</f>
      </c>
      <c r="J16966" s="90">
        <f>IF(OR($E16966="",$H16966=""),"",$H16966*$I16966)</f>
      </c>
      <c r="K16966" s="87" t="str">
        <v/>
      </c>
    </row>
    <row r="16967">
      <c r="A16967" s="74" t="str">
        <v/>
      </c>
      <c r="B16967" s="74" t="str">
        <v/>
      </c>
      <c r="C16967" s="75">
        <f>IF($E16967="","",IFERROR(VLOOKUP(TRIM(E16967&amp;""),'Référentiel Articles'!$A$2:$F$634,2,FALSE),""))</f>
      </c>
      <c r="D16967" s="75">
        <f>IF($E16967="","",IFERROR(VLOOKUP(TRIM(E16967&amp;""),'Référentiel Articles'!$A$2:$F$634,3,FALSE),""))</f>
      </c>
      <c r="E16967" s="74" t="str">
        <v/>
      </c>
      <c r="F16967" s="75">
        <f>IF($E16967="","",IFERROR(VLOOKUP(TRIM(E16967&amp;""),'Référentiel Articles'!$A$2:$F$634,4,FALSE),""))</f>
      </c>
      <c r="G16967" s="76">
        <f>IF($E16967="","",IFERROR(VLOOKUP(TRIM(E16967&amp;""),'Référentiel Articles'!$A$2:$F$634,5,FALSE),""))</f>
      </c>
      <c r="H16967" s="77" t="str">
        <v/>
      </c>
      <c r="I16967" s="76">
        <f>IF($E16967="","",IFERROR(VLOOKUP(TRIM(E16967&amp;""),'Référentiel Articles'!$A$2:$F$634,6,FALSE),""))</f>
      </c>
      <c r="J16967" s="78">
        <f>IF(OR($E16967="",$H16967=""),"",$H16967*$I16967)</f>
      </c>
      <c r="K16967" s="79" t="str">
        <v/>
      </c>
    </row>
    <row r="16968">
      <c r="A16968" s="81" t="str">
        <v/>
      </c>
      <c r="B16968" s="81" t="str">
        <v/>
      </c>
      <c r="C16968" s="83">
        <f>IF($E16968="","",IFERROR(VLOOKUP(TRIM(E16968&amp;""),'Référentiel Articles'!$A$2:$F$634,2,FALSE),""))</f>
      </c>
      <c r="D16968" s="83">
        <f>IF($E16968="","",IFERROR(VLOOKUP(TRIM(E16968&amp;""),'Référentiel Articles'!$A$2:$F$634,3,FALSE),""))</f>
      </c>
      <c r="E16968" s="81" t="str">
        <v/>
      </c>
      <c r="F16968" s="83">
        <f>IF($E16968="","",IFERROR(VLOOKUP(TRIM(E16968&amp;""),'Référentiel Articles'!$A$2:$F$634,4,FALSE),""))</f>
      </c>
      <c r="G16968" s="84">
        <f>IF($E16968="","",IFERROR(VLOOKUP(TRIM(E16968&amp;""),'Référentiel Articles'!$A$2:$F$634,5,FALSE),""))</f>
      </c>
      <c r="H16968" s="85" t="str">
        <v/>
      </c>
      <c r="I16968" s="84">
        <f>IF($E16968="","",IFERROR(VLOOKUP(TRIM(E16968&amp;""),'Référentiel Articles'!$A$2:$F$634,6,FALSE),""))</f>
      </c>
      <c r="J16968" s="90">
        <f>IF(OR($E16968="",$H16968=""),"",$H16968*$I16968)</f>
      </c>
      <c r="K16968" s="87" t="str">
        <v/>
      </c>
    </row>
    <row r="16969">
      <c r="A16969" s="74" t="str">
        <v/>
      </c>
      <c r="B16969" s="74" t="str">
        <v/>
      </c>
      <c r="C16969" s="75">
        <f>IF($E16969="","",IFERROR(VLOOKUP(TRIM(E16969&amp;""),'Référentiel Articles'!$A$2:$F$634,2,FALSE),""))</f>
      </c>
      <c r="D16969" s="75">
        <f>IF($E16969="","",IFERROR(VLOOKUP(TRIM(E16969&amp;""),'Référentiel Articles'!$A$2:$F$634,3,FALSE),""))</f>
      </c>
      <c r="E16969" s="74" t="str">
        <v/>
      </c>
      <c r="F16969" s="75">
        <f>IF($E16969="","",IFERROR(VLOOKUP(TRIM(E16969&amp;""),'Référentiel Articles'!$A$2:$F$634,4,FALSE),""))</f>
      </c>
      <c r="G16969" s="76">
        <f>IF($E16969="","",IFERROR(VLOOKUP(TRIM(E16969&amp;""),'Référentiel Articles'!$A$2:$F$634,5,FALSE),""))</f>
      </c>
      <c r="H16969" s="77" t="str">
        <v/>
      </c>
      <c r="I16969" s="76">
        <f>IF($E16969="","",IFERROR(VLOOKUP(TRIM(E16969&amp;""),'Référentiel Articles'!$A$2:$F$634,6,FALSE),""))</f>
      </c>
      <c r="J16969" s="78">
        <f>IF(OR($E16969="",$H16969=""),"",$H16969*$I16969)</f>
      </c>
      <c r="K16969" s="79" t="str">
        <v/>
      </c>
    </row>
    <row r="16970">
      <c r="A16970" s="81" t="str">
        <v/>
      </c>
      <c r="B16970" s="81" t="str">
        <v/>
      </c>
      <c r="C16970" s="83">
        <f>IF($E16970="","",IFERROR(VLOOKUP(TRIM(E16970&amp;""),'Référentiel Articles'!$A$2:$F$634,2,FALSE),""))</f>
      </c>
      <c r="D16970" s="83">
        <f>IF($E16970="","",IFERROR(VLOOKUP(TRIM(E16970&amp;""),'Référentiel Articles'!$A$2:$F$634,3,FALSE),""))</f>
      </c>
      <c r="E16970" s="81" t="str">
        <v/>
      </c>
      <c r="F16970" s="83">
        <f>IF($E16970="","",IFERROR(VLOOKUP(TRIM(E16970&amp;""),'Référentiel Articles'!$A$2:$F$634,4,FALSE),""))</f>
      </c>
      <c r="G16970" s="84">
        <f>IF($E16970="","",IFERROR(VLOOKUP(TRIM(E16970&amp;""),'Référentiel Articles'!$A$2:$F$634,5,FALSE),""))</f>
      </c>
      <c r="H16970" s="85" t="str">
        <v/>
      </c>
      <c r="I16970" s="84">
        <f>IF($E16970="","",IFERROR(VLOOKUP(TRIM(E16970&amp;""),'Référentiel Articles'!$A$2:$F$634,6,FALSE),""))</f>
      </c>
      <c r="J16970" s="90">
        <f>IF(OR($E16970="",$H16970=""),"",$H16970*$I16970)</f>
      </c>
      <c r="K16970" s="87" t="str">
        <v/>
      </c>
    </row>
    <row r="16971">
      <c r="A16971" s="74" t="str">
        <v/>
      </c>
      <c r="B16971" s="74" t="str">
        <v/>
      </c>
      <c r="C16971" s="75">
        <f>IF($E16971="","",IFERROR(VLOOKUP(TRIM(E16971&amp;""),'Référentiel Articles'!$A$2:$F$634,2,FALSE),""))</f>
      </c>
      <c r="D16971" s="75">
        <f>IF($E16971="","",IFERROR(VLOOKUP(TRIM(E16971&amp;""),'Référentiel Articles'!$A$2:$F$634,3,FALSE),""))</f>
      </c>
      <c r="E16971" s="74" t="str">
        <v/>
      </c>
      <c r="F16971" s="75">
        <f>IF($E16971="","",IFERROR(VLOOKUP(TRIM(E16971&amp;""),'Référentiel Articles'!$A$2:$F$634,4,FALSE),""))</f>
      </c>
      <c r="G16971" s="76">
        <f>IF($E16971="","",IFERROR(VLOOKUP(TRIM(E16971&amp;""),'Référentiel Articles'!$A$2:$F$634,5,FALSE),""))</f>
      </c>
      <c r="H16971" s="77" t="str">
        <v/>
      </c>
      <c r="I16971" s="76">
        <f>IF($E16971="","",IFERROR(VLOOKUP(TRIM(E16971&amp;""),'Référentiel Articles'!$A$2:$F$634,6,FALSE),""))</f>
      </c>
      <c r="J16971" s="78">
        <f>IF(OR($E16971="",$H16971=""),"",$H16971*$I16971)</f>
      </c>
      <c r="K16971" s="79" t="str">
        <v/>
      </c>
    </row>
    <row r="16972">
      <c r="A16972" s="81" t="str">
        <v/>
      </c>
      <c r="B16972" s="81" t="str">
        <v/>
      </c>
      <c r="C16972" s="83">
        <f>IF($E16972="","",IFERROR(VLOOKUP(TRIM(E16972&amp;""),'Référentiel Articles'!$A$2:$F$634,2,FALSE),""))</f>
      </c>
      <c r="D16972" s="83">
        <f>IF($E16972="","",IFERROR(VLOOKUP(TRIM(E16972&amp;""),'Référentiel Articles'!$A$2:$F$634,3,FALSE),""))</f>
      </c>
      <c r="E16972" s="81" t="str">
        <v/>
      </c>
      <c r="F16972" s="83">
        <f>IF($E16972="","",IFERROR(VLOOKUP(TRIM(E16972&amp;""),'Référentiel Articles'!$A$2:$F$634,4,FALSE),""))</f>
      </c>
      <c r="G16972" s="84">
        <f>IF($E16972="","",IFERROR(VLOOKUP(TRIM(E16972&amp;""),'Référentiel Articles'!$A$2:$F$634,5,FALSE),""))</f>
      </c>
      <c r="H16972" s="85" t="str">
        <v/>
      </c>
      <c r="I16972" s="84">
        <f>IF($E16972="","",IFERROR(VLOOKUP(TRIM(E16972&amp;""),'Référentiel Articles'!$A$2:$F$634,6,FALSE),""))</f>
      </c>
      <c r="J16972" s="90">
        <f>IF(OR($E16972="",$H16972=""),"",$H16972*$I16972)</f>
      </c>
      <c r="K16972" s="87" t="str">
        <v/>
      </c>
    </row>
    <row r="16973">
      <c r="A16973" s="74" t="str">
        <v/>
      </c>
      <c r="B16973" s="74" t="str">
        <v/>
      </c>
      <c r="C16973" s="75">
        <f>IF($E16973="","",IFERROR(VLOOKUP(TRIM(E16973&amp;""),'Référentiel Articles'!$A$2:$F$634,2,FALSE),""))</f>
      </c>
      <c r="D16973" s="75">
        <f>IF($E16973="","",IFERROR(VLOOKUP(TRIM(E16973&amp;""),'Référentiel Articles'!$A$2:$F$634,3,FALSE),""))</f>
      </c>
      <c r="E16973" s="74" t="str">
        <v/>
      </c>
      <c r="F16973" s="75">
        <f>IF($E16973="","",IFERROR(VLOOKUP(TRIM(E16973&amp;""),'Référentiel Articles'!$A$2:$F$634,4,FALSE),""))</f>
      </c>
      <c r="G16973" s="76">
        <f>IF($E16973="","",IFERROR(VLOOKUP(TRIM(E16973&amp;""),'Référentiel Articles'!$A$2:$F$634,5,FALSE),""))</f>
      </c>
      <c r="H16973" s="77" t="str">
        <v/>
      </c>
      <c r="I16973" s="76">
        <f>IF($E16973="","",IFERROR(VLOOKUP(TRIM(E16973&amp;""),'Référentiel Articles'!$A$2:$F$634,6,FALSE),""))</f>
      </c>
      <c r="J16973" s="78">
        <f>IF(OR($E16973="",$H16973=""),"",$H16973*$I16973)</f>
      </c>
      <c r="K16973" s="79" t="str">
        <v/>
      </c>
    </row>
    <row r="16974">
      <c r="A16974" s="81" t="str">
        <v/>
      </c>
      <c r="B16974" s="81" t="str">
        <v/>
      </c>
      <c r="C16974" s="83">
        <f>IF($E16974="","",IFERROR(VLOOKUP(TRIM(E16974&amp;""),'Référentiel Articles'!$A$2:$F$634,2,FALSE),""))</f>
      </c>
      <c r="D16974" s="83">
        <f>IF($E16974="","",IFERROR(VLOOKUP(TRIM(E16974&amp;""),'Référentiel Articles'!$A$2:$F$634,3,FALSE),""))</f>
      </c>
      <c r="E16974" s="81" t="str">
        <v/>
      </c>
      <c r="F16974" s="83">
        <f>IF($E16974="","",IFERROR(VLOOKUP(TRIM(E16974&amp;""),'Référentiel Articles'!$A$2:$F$634,4,FALSE),""))</f>
      </c>
      <c r="G16974" s="84">
        <f>IF($E16974="","",IFERROR(VLOOKUP(TRIM(E16974&amp;""),'Référentiel Articles'!$A$2:$F$634,5,FALSE),""))</f>
      </c>
      <c r="H16974" s="85" t="str">
        <v/>
      </c>
      <c r="I16974" s="84">
        <f>IF($E16974="","",IFERROR(VLOOKUP(TRIM(E16974&amp;""),'Référentiel Articles'!$A$2:$F$634,6,FALSE),""))</f>
      </c>
      <c r="J16974" s="90">
        <f>IF(OR($E16974="",$H16974=""),"",$H16974*$I16974)</f>
      </c>
      <c r="K16974" s="87" t="str">
        <v/>
      </c>
    </row>
    <row r="16975">
      <c r="A16975" s="74" t="str">
        <v/>
      </c>
      <c r="B16975" s="74" t="str">
        <v/>
      </c>
      <c r="C16975" s="75">
        <f>IF($E16975="","",IFERROR(VLOOKUP(TRIM(E16975&amp;""),'Référentiel Articles'!$A$2:$F$634,2,FALSE),""))</f>
      </c>
      <c r="D16975" s="75">
        <f>IF($E16975="","",IFERROR(VLOOKUP(TRIM(E16975&amp;""),'Référentiel Articles'!$A$2:$F$634,3,FALSE),""))</f>
      </c>
      <c r="E16975" s="74" t="str">
        <v/>
      </c>
      <c r="F16975" s="75">
        <f>IF($E16975="","",IFERROR(VLOOKUP(TRIM(E16975&amp;""),'Référentiel Articles'!$A$2:$F$634,4,FALSE),""))</f>
      </c>
      <c r="G16975" s="76">
        <f>IF($E16975="","",IFERROR(VLOOKUP(TRIM(E16975&amp;""),'Référentiel Articles'!$A$2:$F$634,5,FALSE),""))</f>
      </c>
      <c r="H16975" s="77" t="str">
        <v/>
      </c>
      <c r="I16975" s="76">
        <f>IF($E16975="","",IFERROR(VLOOKUP(TRIM(E16975&amp;""),'Référentiel Articles'!$A$2:$F$634,6,FALSE),""))</f>
      </c>
      <c r="J16975" s="78">
        <f>IF(OR($E16975="",$H16975=""),"",$H16975*$I16975)</f>
      </c>
      <c r="K16975" s="79" t="str">
        <v/>
      </c>
    </row>
    <row r="16976">
      <c r="A16976" s="81" t="str">
        <v/>
      </c>
      <c r="B16976" s="81" t="str">
        <v/>
      </c>
      <c r="C16976" s="83">
        <f>IF($E16976="","",IFERROR(VLOOKUP(TRIM(E16976&amp;""),'Référentiel Articles'!$A$2:$F$634,2,FALSE),""))</f>
      </c>
      <c r="D16976" s="83">
        <f>IF($E16976="","",IFERROR(VLOOKUP(TRIM(E16976&amp;""),'Référentiel Articles'!$A$2:$F$634,3,FALSE),""))</f>
      </c>
      <c r="E16976" s="81" t="str">
        <v/>
      </c>
      <c r="F16976" s="83">
        <f>IF($E16976="","",IFERROR(VLOOKUP(TRIM(E16976&amp;""),'Référentiel Articles'!$A$2:$F$634,4,FALSE),""))</f>
      </c>
      <c r="G16976" s="84">
        <f>IF($E16976="","",IFERROR(VLOOKUP(TRIM(E16976&amp;""),'Référentiel Articles'!$A$2:$F$634,5,FALSE),""))</f>
      </c>
      <c r="H16976" s="85" t="str">
        <v/>
      </c>
      <c r="I16976" s="84">
        <f>IF($E16976="","",IFERROR(VLOOKUP(TRIM(E16976&amp;""),'Référentiel Articles'!$A$2:$F$634,6,FALSE),""))</f>
      </c>
      <c r="J16976" s="90">
        <f>IF(OR($E16976="",$H16976=""),"",$H16976*$I16976)</f>
      </c>
      <c r="K16976" s="87" t="str">
        <v/>
      </c>
    </row>
    <row r="16977">
      <c r="A16977" s="74" t="str">
        <v/>
      </c>
      <c r="B16977" s="74" t="str">
        <v/>
      </c>
      <c r="C16977" s="75">
        <f>IF($E16977="","",IFERROR(VLOOKUP(TRIM(E16977&amp;""),'Référentiel Articles'!$A$2:$F$634,2,FALSE),""))</f>
      </c>
      <c r="D16977" s="75">
        <f>IF($E16977="","",IFERROR(VLOOKUP(TRIM(E16977&amp;""),'Référentiel Articles'!$A$2:$F$634,3,FALSE),""))</f>
      </c>
      <c r="E16977" s="74" t="str">
        <v/>
      </c>
      <c r="F16977" s="75">
        <f>IF($E16977="","",IFERROR(VLOOKUP(TRIM(E16977&amp;""),'Référentiel Articles'!$A$2:$F$634,4,FALSE),""))</f>
      </c>
      <c r="G16977" s="76">
        <f>IF($E16977="","",IFERROR(VLOOKUP(TRIM(E16977&amp;""),'Référentiel Articles'!$A$2:$F$634,5,FALSE),""))</f>
      </c>
      <c r="H16977" s="77" t="str">
        <v/>
      </c>
      <c r="I16977" s="76">
        <f>IF($E16977="","",IFERROR(VLOOKUP(TRIM(E16977&amp;""),'Référentiel Articles'!$A$2:$F$634,6,FALSE),""))</f>
      </c>
      <c r="J16977" s="78">
        <f>IF(OR($E16977="",$H16977=""),"",$H16977*$I16977)</f>
      </c>
      <c r="K16977" s="79" t="str">
        <v/>
      </c>
    </row>
    <row r="16978">
      <c r="A16978" s="81" t="str">
        <v/>
      </c>
      <c r="B16978" s="81" t="str">
        <v/>
      </c>
      <c r="C16978" s="83">
        <f>IF($E16978="","",IFERROR(VLOOKUP(TRIM(E16978&amp;""),'Référentiel Articles'!$A$2:$F$634,2,FALSE),""))</f>
      </c>
      <c r="D16978" s="83">
        <f>IF($E16978="","",IFERROR(VLOOKUP(TRIM(E16978&amp;""),'Référentiel Articles'!$A$2:$F$634,3,FALSE),""))</f>
      </c>
      <c r="E16978" s="81" t="str">
        <v/>
      </c>
      <c r="F16978" s="83">
        <f>IF($E16978="","",IFERROR(VLOOKUP(TRIM(E16978&amp;""),'Référentiel Articles'!$A$2:$F$634,4,FALSE),""))</f>
      </c>
      <c r="G16978" s="84">
        <f>IF($E16978="","",IFERROR(VLOOKUP(TRIM(E16978&amp;""),'Référentiel Articles'!$A$2:$F$634,5,FALSE),""))</f>
      </c>
      <c r="H16978" s="85" t="str">
        <v/>
      </c>
      <c r="I16978" s="84">
        <f>IF($E16978="","",IFERROR(VLOOKUP(TRIM(E16978&amp;""),'Référentiel Articles'!$A$2:$F$634,6,FALSE),""))</f>
      </c>
      <c r="J16978" s="90">
        <f>IF(OR($E16978="",$H16978=""),"",$H16978*$I16978)</f>
      </c>
      <c r="K16978" s="87" t="str">
        <v/>
      </c>
    </row>
    <row r="16979">
      <c r="A16979" s="74" t="str">
        <v/>
      </c>
      <c r="B16979" s="74" t="str">
        <v/>
      </c>
      <c r="C16979" s="75">
        <f>IF($E16979="","",IFERROR(VLOOKUP(TRIM(E16979&amp;""),'Référentiel Articles'!$A$2:$F$634,2,FALSE),""))</f>
      </c>
      <c r="D16979" s="75">
        <f>IF($E16979="","",IFERROR(VLOOKUP(TRIM(E16979&amp;""),'Référentiel Articles'!$A$2:$F$634,3,FALSE),""))</f>
      </c>
      <c r="E16979" s="74" t="str">
        <v/>
      </c>
      <c r="F16979" s="75">
        <f>IF($E16979="","",IFERROR(VLOOKUP(TRIM(E16979&amp;""),'Référentiel Articles'!$A$2:$F$634,4,FALSE),""))</f>
      </c>
      <c r="G16979" s="76">
        <f>IF($E16979="","",IFERROR(VLOOKUP(TRIM(E16979&amp;""),'Référentiel Articles'!$A$2:$F$634,5,FALSE),""))</f>
      </c>
      <c r="H16979" s="77" t="str">
        <v/>
      </c>
      <c r="I16979" s="76">
        <f>IF($E16979="","",IFERROR(VLOOKUP(TRIM(E16979&amp;""),'Référentiel Articles'!$A$2:$F$634,6,FALSE),""))</f>
      </c>
      <c r="J16979" s="78">
        <f>IF(OR($E16979="",$H16979=""),"",$H16979*$I16979)</f>
      </c>
      <c r="K16979" s="79" t="str">
        <v/>
      </c>
    </row>
    <row r="16980">
      <c r="A16980" s="81" t="str">
        <v/>
      </c>
      <c r="B16980" s="81" t="str">
        <v/>
      </c>
      <c r="C16980" s="83">
        <f>IF($E16980="","",IFERROR(VLOOKUP(TRIM(E16980&amp;""),'Référentiel Articles'!$A$2:$F$634,2,FALSE),""))</f>
      </c>
      <c r="D16980" s="83">
        <f>IF($E16980="","",IFERROR(VLOOKUP(TRIM(E16980&amp;""),'Référentiel Articles'!$A$2:$F$634,3,FALSE),""))</f>
      </c>
      <c r="E16980" s="81" t="str">
        <v/>
      </c>
      <c r="F16980" s="83">
        <f>IF($E16980="","",IFERROR(VLOOKUP(TRIM(E16980&amp;""),'Référentiel Articles'!$A$2:$F$634,4,FALSE),""))</f>
      </c>
      <c r="G16980" s="84">
        <f>IF($E16980="","",IFERROR(VLOOKUP(TRIM(E16980&amp;""),'Référentiel Articles'!$A$2:$F$634,5,FALSE),""))</f>
      </c>
      <c r="H16980" s="85" t="str">
        <v/>
      </c>
      <c r="I16980" s="84">
        <f>IF($E16980="","",IFERROR(VLOOKUP(TRIM(E16980&amp;""),'Référentiel Articles'!$A$2:$F$634,6,FALSE),""))</f>
      </c>
      <c r="J16980" s="90">
        <f>IF(OR($E16980="",$H16980=""),"",$H16980*$I16980)</f>
      </c>
      <c r="K16980" s="87" t="str">
        <v/>
      </c>
    </row>
    <row r="16981">
      <c r="A16981" s="74" t="str">
        <v/>
      </c>
      <c r="B16981" s="74" t="str">
        <v/>
      </c>
      <c r="C16981" s="75">
        <f>IF($E16981="","",IFERROR(VLOOKUP(TRIM(E16981&amp;""),'Référentiel Articles'!$A$2:$F$634,2,FALSE),""))</f>
      </c>
      <c r="D16981" s="75">
        <f>IF($E16981="","",IFERROR(VLOOKUP(TRIM(E16981&amp;""),'Référentiel Articles'!$A$2:$F$634,3,FALSE),""))</f>
      </c>
      <c r="E16981" s="74" t="str">
        <v/>
      </c>
      <c r="F16981" s="75">
        <f>IF($E16981="","",IFERROR(VLOOKUP(TRIM(E16981&amp;""),'Référentiel Articles'!$A$2:$F$634,4,FALSE),""))</f>
      </c>
      <c r="G16981" s="76">
        <f>IF($E16981="","",IFERROR(VLOOKUP(TRIM(E16981&amp;""),'Référentiel Articles'!$A$2:$F$634,5,FALSE),""))</f>
      </c>
      <c r="H16981" s="77" t="str">
        <v/>
      </c>
      <c r="I16981" s="76">
        <f>IF($E16981="","",IFERROR(VLOOKUP(TRIM(E16981&amp;""),'Référentiel Articles'!$A$2:$F$634,6,FALSE),""))</f>
      </c>
      <c r="J16981" s="78">
        <f>IF(OR($E16981="",$H16981=""),"",$H16981*$I16981)</f>
      </c>
      <c r="K16981" s="79" t="str">
        <v/>
      </c>
    </row>
    <row r="16982">
      <c r="A16982" s="81" t="str">
        <v/>
      </c>
      <c r="B16982" s="81" t="str">
        <v/>
      </c>
      <c r="C16982" s="83">
        <f>IF($E16982="","",IFERROR(VLOOKUP(TRIM(E16982&amp;""),'Référentiel Articles'!$A$2:$F$634,2,FALSE),""))</f>
      </c>
      <c r="D16982" s="83">
        <f>IF($E16982="","",IFERROR(VLOOKUP(TRIM(E16982&amp;""),'Référentiel Articles'!$A$2:$F$634,3,FALSE),""))</f>
      </c>
      <c r="E16982" s="81" t="str">
        <v/>
      </c>
      <c r="F16982" s="83">
        <f>IF($E16982="","",IFERROR(VLOOKUP(TRIM(E16982&amp;""),'Référentiel Articles'!$A$2:$F$634,4,FALSE),""))</f>
      </c>
      <c r="G16982" s="84">
        <f>IF($E16982="","",IFERROR(VLOOKUP(TRIM(E16982&amp;""),'Référentiel Articles'!$A$2:$F$634,5,FALSE),""))</f>
      </c>
      <c r="H16982" s="85" t="str">
        <v/>
      </c>
      <c r="I16982" s="84">
        <f>IF($E16982="","",IFERROR(VLOOKUP(TRIM(E16982&amp;""),'Référentiel Articles'!$A$2:$F$634,6,FALSE),""))</f>
      </c>
      <c r="J16982" s="90">
        <f>IF(OR($E16982="",$H16982=""),"",$H16982*$I16982)</f>
      </c>
      <c r="K16982" s="87" t="str">
        <v/>
      </c>
    </row>
    <row r="16983">
      <c r="A16983" s="74" t="str">
        <v/>
      </c>
      <c r="B16983" s="74" t="str">
        <v/>
      </c>
      <c r="C16983" s="75">
        <f>IF($E16983="","",IFERROR(VLOOKUP(TRIM(E16983&amp;""),'Référentiel Articles'!$A$2:$F$634,2,FALSE),""))</f>
      </c>
      <c r="D16983" s="75">
        <f>IF($E16983="","",IFERROR(VLOOKUP(TRIM(E16983&amp;""),'Référentiel Articles'!$A$2:$F$634,3,FALSE),""))</f>
      </c>
      <c r="E16983" s="74" t="str">
        <v/>
      </c>
      <c r="F16983" s="75">
        <f>IF($E16983="","",IFERROR(VLOOKUP(TRIM(E16983&amp;""),'Référentiel Articles'!$A$2:$F$634,4,FALSE),""))</f>
      </c>
      <c r="G16983" s="76">
        <f>IF($E16983="","",IFERROR(VLOOKUP(TRIM(E16983&amp;""),'Référentiel Articles'!$A$2:$F$634,5,FALSE),""))</f>
      </c>
      <c r="H16983" s="77" t="str">
        <v/>
      </c>
      <c r="I16983" s="76">
        <f>IF($E16983="","",IFERROR(VLOOKUP(TRIM(E16983&amp;""),'Référentiel Articles'!$A$2:$F$634,6,FALSE),""))</f>
      </c>
      <c r="J16983" s="78">
        <f>IF(OR($E16983="",$H16983=""),"",$H16983*$I16983)</f>
      </c>
      <c r="K16983" s="79" t="str">
        <v/>
      </c>
    </row>
    <row r="16984">
      <c r="A16984" s="81" t="str">
        <v/>
      </c>
      <c r="B16984" s="81" t="str">
        <v/>
      </c>
      <c r="C16984" s="83">
        <f>IF($E16984="","",IFERROR(VLOOKUP(TRIM(E16984&amp;""),'Référentiel Articles'!$A$2:$F$634,2,FALSE),""))</f>
      </c>
      <c r="D16984" s="83">
        <f>IF($E16984="","",IFERROR(VLOOKUP(TRIM(E16984&amp;""),'Référentiel Articles'!$A$2:$F$634,3,FALSE),""))</f>
      </c>
      <c r="E16984" s="81" t="str">
        <v/>
      </c>
      <c r="F16984" s="83">
        <f>IF($E16984="","",IFERROR(VLOOKUP(TRIM(E16984&amp;""),'Référentiel Articles'!$A$2:$F$634,4,FALSE),""))</f>
      </c>
      <c r="G16984" s="84">
        <f>IF($E16984="","",IFERROR(VLOOKUP(TRIM(E16984&amp;""),'Référentiel Articles'!$A$2:$F$634,5,FALSE),""))</f>
      </c>
      <c r="H16984" s="85" t="str">
        <v/>
      </c>
      <c r="I16984" s="84">
        <f>IF($E16984="","",IFERROR(VLOOKUP(TRIM(E16984&amp;""),'Référentiel Articles'!$A$2:$F$634,6,FALSE),""))</f>
      </c>
      <c r="J16984" s="90">
        <f>IF(OR($E16984="",$H16984=""),"",$H16984*$I16984)</f>
      </c>
      <c r="K16984" s="87" t="str">
        <v/>
      </c>
    </row>
    <row r="16985">
      <c r="A16985" s="74" t="str">
        <v/>
      </c>
      <c r="B16985" s="74" t="str">
        <v/>
      </c>
      <c r="C16985" s="75">
        <f>IF($E16985="","",IFERROR(VLOOKUP(TRIM(E16985&amp;""),'Référentiel Articles'!$A$2:$F$634,2,FALSE),""))</f>
      </c>
      <c r="D16985" s="75">
        <f>IF($E16985="","",IFERROR(VLOOKUP(TRIM(E16985&amp;""),'Référentiel Articles'!$A$2:$F$634,3,FALSE),""))</f>
      </c>
      <c r="E16985" s="74" t="str">
        <v/>
      </c>
      <c r="F16985" s="75">
        <f>IF($E16985="","",IFERROR(VLOOKUP(TRIM(E16985&amp;""),'Référentiel Articles'!$A$2:$F$634,4,FALSE),""))</f>
      </c>
      <c r="G16985" s="76">
        <f>IF($E16985="","",IFERROR(VLOOKUP(TRIM(E16985&amp;""),'Référentiel Articles'!$A$2:$F$634,5,FALSE),""))</f>
      </c>
      <c r="H16985" s="77" t="str">
        <v/>
      </c>
      <c r="I16985" s="76">
        <f>IF($E16985="","",IFERROR(VLOOKUP(TRIM(E16985&amp;""),'Référentiel Articles'!$A$2:$F$634,6,FALSE),""))</f>
      </c>
      <c r="J16985" s="78">
        <f>IF(OR($E16985="",$H16985=""),"",$H16985*$I16985)</f>
      </c>
      <c r="K16985" s="79" t="str">
        <v/>
      </c>
    </row>
    <row r="16986">
      <c r="A16986" s="81" t="str">
        <v/>
      </c>
      <c r="B16986" s="81" t="str">
        <v/>
      </c>
      <c r="C16986" s="83">
        <f>IF($E16986="","",IFERROR(VLOOKUP(TRIM(E16986&amp;""),'Référentiel Articles'!$A$2:$F$634,2,FALSE),""))</f>
      </c>
      <c r="D16986" s="83">
        <f>IF($E16986="","",IFERROR(VLOOKUP(TRIM(E16986&amp;""),'Référentiel Articles'!$A$2:$F$634,3,FALSE),""))</f>
      </c>
      <c r="E16986" s="81" t="str">
        <v/>
      </c>
      <c r="F16986" s="83">
        <f>IF($E16986="","",IFERROR(VLOOKUP(TRIM(E16986&amp;""),'Référentiel Articles'!$A$2:$F$634,4,FALSE),""))</f>
      </c>
      <c r="G16986" s="84">
        <f>IF($E16986="","",IFERROR(VLOOKUP(TRIM(E16986&amp;""),'Référentiel Articles'!$A$2:$F$634,5,FALSE),""))</f>
      </c>
      <c r="H16986" s="85" t="str">
        <v/>
      </c>
      <c r="I16986" s="84">
        <f>IF($E16986="","",IFERROR(VLOOKUP(TRIM(E16986&amp;""),'Référentiel Articles'!$A$2:$F$634,6,FALSE),""))</f>
      </c>
      <c r="J16986" s="90">
        <f>IF(OR($E16986="",$H16986=""),"",$H16986*$I16986)</f>
      </c>
      <c r="K16986" s="87" t="str">
        <v/>
      </c>
    </row>
    <row r="16987">
      <c r="A16987" s="74" t="str">
        <v/>
      </c>
      <c r="B16987" s="74" t="str">
        <v/>
      </c>
      <c r="C16987" s="75">
        <f>IF($E16987="","",IFERROR(VLOOKUP(TRIM(E16987&amp;""),'Référentiel Articles'!$A$2:$F$634,2,FALSE),""))</f>
      </c>
      <c r="D16987" s="75">
        <f>IF($E16987="","",IFERROR(VLOOKUP(TRIM(E16987&amp;""),'Référentiel Articles'!$A$2:$F$634,3,FALSE),""))</f>
      </c>
      <c r="E16987" s="74" t="str">
        <v/>
      </c>
      <c r="F16987" s="75">
        <f>IF($E16987="","",IFERROR(VLOOKUP(TRIM(E16987&amp;""),'Référentiel Articles'!$A$2:$F$634,4,FALSE),""))</f>
      </c>
      <c r="G16987" s="76">
        <f>IF($E16987="","",IFERROR(VLOOKUP(TRIM(E16987&amp;""),'Référentiel Articles'!$A$2:$F$634,5,FALSE),""))</f>
      </c>
      <c r="H16987" s="77" t="str">
        <v/>
      </c>
      <c r="I16987" s="76">
        <f>IF($E16987="","",IFERROR(VLOOKUP(TRIM(E16987&amp;""),'Référentiel Articles'!$A$2:$F$634,6,FALSE),""))</f>
      </c>
      <c r="J16987" s="78">
        <f>IF(OR($E16987="",$H16987=""),"",$H16987*$I16987)</f>
      </c>
      <c r="K16987" s="79" t="str">
        <v/>
      </c>
    </row>
    <row r="16988">
      <c r="A16988" s="81" t="str">
        <v/>
      </c>
      <c r="B16988" s="81" t="str">
        <v/>
      </c>
      <c r="C16988" s="83">
        <f>IF($E16988="","",IFERROR(VLOOKUP(TRIM(E16988&amp;""),'Référentiel Articles'!$A$2:$F$634,2,FALSE),""))</f>
      </c>
      <c r="D16988" s="83">
        <f>IF($E16988="","",IFERROR(VLOOKUP(TRIM(E16988&amp;""),'Référentiel Articles'!$A$2:$F$634,3,FALSE),""))</f>
      </c>
      <c r="E16988" s="81" t="str">
        <v/>
      </c>
      <c r="F16988" s="83">
        <f>IF($E16988="","",IFERROR(VLOOKUP(TRIM(E16988&amp;""),'Référentiel Articles'!$A$2:$F$634,4,FALSE),""))</f>
      </c>
      <c r="G16988" s="84">
        <f>IF($E16988="","",IFERROR(VLOOKUP(TRIM(E16988&amp;""),'Référentiel Articles'!$A$2:$F$634,5,FALSE),""))</f>
      </c>
      <c r="H16988" s="85" t="str">
        <v/>
      </c>
      <c r="I16988" s="84">
        <f>IF($E16988="","",IFERROR(VLOOKUP(TRIM(E16988&amp;""),'Référentiel Articles'!$A$2:$F$634,6,FALSE),""))</f>
      </c>
      <c r="J16988" s="90">
        <f>IF(OR($E16988="",$H16988=""),"",$H16988*$I16988)</f>
      </c>
      <c r="K16988" s="87" t="str">
        <v/>
      </c>
    </row>
    <row r="16989">
      <c r="A16989" s="74" t="str">
        <v/>
      </c>
      <c r="B16989" s="74" t="str">
        <v/>
      </c>
      <c r="C16989" s="75">
        <f>IF($E16989="","",IFERROR(VLOOKUP(TRIM(E16989&amp;""),'Référentiel Articles'!$A$2:$F$634,2,FALSE),""))</f>
      </c>
      <c r="D16989" s="75">
        <f>IF($E16989="","",IFERROR(VLOOKUP(TRIM(E16989&amp;""),'Référentiel Articles'!$A$2:$F$634,3,FALSE),""))</f>
      </c>
      <c r="E16989" s="74" t="str">
        <v/>
      </c>
      <c r="F16989" s="75">
        <f>IF($E16989="","",IFERROR(VLOOKUP(TRIM(E16989&amp;""),'Référentiel Articles'!$A$2:$F$634,4,FALSE),""))</f>
      </c>
      <c r="G16989" s="76">
        <f>IF($E16989="","",IFERROR(VLOOKUP(TRIM(E16989&amp;""),'Référentiel Articles'!$A$2:$F$634,5,FALSE),""))</f>
      </c>
      <c r="H16989" s="77" t="str">
        <v/>
      </c>
      <c r="I16989" s="76">
        <f>IF($E16989="","",IFERROR(VLOOKUP(TRIM(E16989&amp;""),'Référentiel Articles'!$A$2:$F$634,6,FALSE),""))</f>
      </c>
      <c r="J16989" s="78">
        <f>IF(OR($E16989="",$H16989=""),"",$H16989*$I16989)</f>
      </c>
      <c r="K16989" s="79" t="str">
        <v/>
      </c>
    </row>
    <row r="16990">
      <c r="A16990" s="81" t="str">
        <v/>
      </c>
      <c r="B16990" s="81" t="str">
        <v/>
      </c>
      <c r="C16990" s="83">
        <f>IF($E16990="","",IFERROR(VLOOKUP(TRIM(E16990&amp;""),'Référentiel Articles'!$A$2:$F$634,2,FALSE),""))</f>
      </c>
      <c r="D16990" s="83">
        <f>IF($E16990="","",IFERROR(VLOOKUP(TRIM(E16990&amp;""),'Référentiel Articles'!$A$2:$F$634,3,FALSE),""))</f>
      </c>
      <c r="E16990" s="81" t="str">
        <v/>
      </c>
      <c r="F16990" s="83">
        <f>IF($E16990="","",IFERROR(VLOOKUP(TRIM(E16990&amp;""),'Référentiel Articles'!$A$2:$F$634,4,FALSE),""))</f>
      </c>
      <c r="G16990" s="84">
        <f>IF($E16990="","",IFERROR(VLOOKUP(TRIM(E16990&amp;""),'Référentiel Articles'!$A$2:$F$634,5,FALSE),""))</f>
      </c>
      <c r="H16990" s="85" t="str">
        <v/>
      </c>
      <c r="I16990" s="84">
        <f>IF($E16990="","",IFERROR(VLOOKUP(TRIM(E16990&amp;""),'Référentiel Articles'!$A$2:$F$634,6,FALSE),""))</f>
      </c>
      <c r="J16990" s="90">
        <f>IF(OR($E16990="",$H16990=""),"",$H16990*$I16990)</f>
      </c>
      <c r="K16990" s="87" t="str">
        <v/>
      </c>
    </row>
    <row r="16991">
      <c r="A16991" s="74" t="str">
        <v/>
      </c>
      <c r="B16991" s="74" t="str">
        <v/>
      </c>
      <c r="C16991" s="75">
        <f>IF($E16991="","",IFERROR(VLOOKUP(TRIM(E16991&amp;""),'Référentiel Articles'!$A$2:$F$634,2,FALSE),""))</f>
      </c>
      <c r="D16991" s="75">
        <f>IF($E16991="","",IFERROR(VLOOKUP(TRIM(E16991&amp;""),'Référentiel Articles'!$A$2:$F$634,3,FALSE),""))</f>
      </c>
      <c r="E16991" s="74" t="str">
        <v/>
      </c>
      <c r="F16991" s="75">
        <f>IF($E16991="","",IFERROR(VLOOKUP(TRIM(E16991&amp;""),'Référentiel Articles'!$A$2:$F$634,4,FALSE),""))</f>
      </c>
      <c r="G16991" s="76">
        <f>IF($E16991="","",IFERROR(VLOOKUP(TRIM(E16991&amp;""),'Référentiel Articles'!$A$2:$F$634,5,FALSE),""))</f>
      </c>
      <c r="H16991" s="77" t="str">
        <v/>
      </c>
      <c r="I16991" s="76">
        <f>IF($E16991="","",IFERROR(VLOOKUP(TRIM(E16991&amp;""),'Référentiel Articles'!$A$2:$F$634,6,FALSE),""))</f>
      </c>
      <c r="J16991" s="78">
        <f>IF(OR($E16991="",$H16991=""),"",$H16991*$I16991)</f>
      </c>
      <c r="K16991" s="79" t="str">
        <v/>
      </c>
    </row>
    <row r="16992">
      <c r="A16992" s="81" t="str">
        <v/>
      </c>
      <c r="B16992" s="81" t="str">
        <v/>
      </c>
      <c r="C16992" s="83">
        <f>IF($E16992="","",IFERROR(VLOOKUP(TRIM(E16992&amp;""),'Référentiel Articles'!$A$2:$F$634,2,FALSE),""))</f>
      </c>
      <c r="D16992" s="83">
        <f>IF($E16992="","",IFERROR(VLOOKUP(TRIM(E16992&amp;""),'Référentiel Articles'!$A$2:$F$634,3,FALSE),""))</f>
      </c>
      <c r="E16992" s="81" t="str">
        <v/>
      </c>
      <c r="F16992" s="83">
        <f>IF($E16992="","",IFERROR(VLOOKUP(TRIM(E16992&amp;""),'Référentiel Articles'!$A$2:$F$634,4,FALSE),""))</f>
      </c>
      <c r="G16992" s="84">
        <f>IF($E16992="","",IFERROR(VLOOKUP(TRIM(E16992&amp;""),'Référentiel Articles'!$A$2:$F$634,5,FALSE),""))</f>
      </c>
      <c r="H16992" s="85" t="str">
        <v/>
      </c>
      <c r="I16992" s="84">
        <f>IF($E16992="","",IFERROR(VLOOKUP(TRIM(E16992&amp;""),'Référentiel Articles'!$A$2:$F$634,6,FALSE),""))</f>
      </c>
      <c r="J16992" s="90">
        <f>IF(OR($E16992="",$H16992=""),"",$H16992*$I16992)</f>
      </c>
      <c r="K16992" s="87" t="str">
        <v/>
      </c>
    </row>
    <row r="16993">
      <c r="A16993" s="74" t="str">
        <v/>
      </c>
      <c r="B16993" s="74" t="str">
        <v/>
      </c>
      <c r="C16993" s="75">
        <f>IF($E16993="","",IFERROR(VLOOKUP(TRIM(E16993&amp;""),'Référentiel Articles'!$A$2:$F$634,2,FALSE),""))</f>
      </c>
      <c r="D16993" s="75">
        <f>IF($E16993="","",IFERROR(VLOOKUP(TRIM(E16993&amp;""),'Référentiel Articles'!$A$2:$F$634,3,FALSE),""))</f>
      </c>
      <c r="E16993" s="74" t="str">
        <v/>
      </c>
      <c r="F16993" s="75">
        <f>IF($E16993="","",IFERROR(VLOOKUP(TRIM(E16993&amp;""),'Référentiel Articles'!$A$2:$F$634,4,FALSE),""))</f>
      </c>
      <c r="G16993" s="76">
        <f>IF($E16993="","",IFERROR(VLOOKUP(TRIM(E16993&amp;""),'Référentiel Articles'!$A$2:$F$634,5,FALSE),""))</f>
      </c>
      <c r="H16993" s="77" t="str">
        <v/>
      </c>
      <c r="I16993" s="76">
        <f>IF($E16993="","",IFERROR(VLOOKUP(TRIM(E16993&amp;""),'Référentiel Articles'!$A$2:$F$634,6,FALSE),""))</f>
      </c>
      <c r="J16993" s="78">
        <f>IF(OR($E16993="",$H16993=""),"",$H16993*$I16993)</f>
      </c>
      <c r="K16993" s="79" t="str">
        <v/>
      </c>
    </row>
    <row r="16994">
      <c r="A16994" s="81" t="str">
        <v/>
      </c>
      <c r="B16994" s="81" t="str">
        <v/>
      </c>
      <c r="C16994" s="83">
        <f>IF($E16994="","",IFERROR(VLOOKUP(TRIM(E16994&amp;""),'Référentiel Articles'!$A$2:$F$634,2,FALSE),""))</f>
      </c>
      <c r="D16994" s="83">
        <f>IF($E16994="","",IFERROR(VLOOKUP(TRIM(E16994&amp;""),'Référentiel Articles'!$A$2:$F$634,3,FALSE),""))</f>
      </c>
      <c r="E16994" s="81" t="str">
        <v/>
      </c>
      <c r="F16994" s="83">
        <f>IF($E16994="","",IFERROR(VLOOKUP(TRIM(E16994&amp;""),'Référentiel Articles'!$A$2:$F$634,4,FALSE),""))</f>
      </c>
      <c r="G16994" s="84">
        <f>IF($E16994="","",IFERROR(VLOOKUP(TRIM(E16994&amp;""),'Référentiel Articles'!$A$2:$F$634,5,FALSE),""))</f>
      </c>
      <c r="H16994" s="85" t="str">
        <v/>
      </c>
      <c r="I16994" s="84">
        <f>IF($E16994="","",IFERROR(VLOOKUP(TRIM(E16994&amp;""),'Référentiel Articles'!$A$2:$F$634,6,FALSE),""))</f>
      </c>
      <c r="J16994" s="90">
        <f>IF(OR($E16994="",$H16994=""),"",$H16994*$I16994)</f>
      </c>
      <c r="K16994" s="87" t="str">
        <v/>
      </c>
    </row>
    <row r="16995">
      <c r="A16995" s="74" t="str">
        <v/>
      </c>
      <c r="B16995" s="74" t="str">
        <v/>
      </c>
      <c r="C16995" s="75">
        <f>IF($E16995="","",IFERROR(VLOOKUP(TRIM(E16995&amp;""),'Référentiel Articles'!$A$2:$F$634,2,FALSE),""))</f>
      </c>
      <c r="D16995" s="75">
        <f>IF($E16995="","",IFERROR(VLOOKUP(TRIM(E16995&amp;""),'Référentiel Articles'!$A$2:$F$634,3,FALSE),""))</f>
      </c>
      <c r="E16995" s="74" t="str">
        <v/>
      </c>
      <c r="F16995" s="75">
        <f>IF($E16995="","",IFERROR(VLOOKUP(TRIM(E16995&amp;""),'Référentiel Articles'!$A$2:$F$634,4,FALSE),""))</f>
      </c>
      <c r="G16995" s="76">
        <f>IF($E16995="","",IFERROR(VLOOKUP(TRIM(E16995&amp;""),'Référentiel Articles'!$A$2:$F$634,5,FALSE),""))</f>
      </c>
      <c r="H16995" s="77" t="str">
        <v/>
      </c>
      <c r="I16995" s="76">
        <f>IF($E16995="","",IFERROR(VLOOKUP(TRIM(E16995&amp;""),'Référentiel Articles'!$A$2:$F$634,6,FALSE),""))</f>
      </c>
      <c r="J16995" s="78">
        <f>IF(OR($E16995="",$H16995=""),"",$H16995*$I16995)</f>
      </c>
      <c r="K16995" s="79" t="str">
        <v/>
      </c>
    </row>
    <row r="16996">
      <c r="A16996" s="81" t="str">
        <v/>
      </c>
      <c r="B16996" s="81" t="str">
        <v/>
      </c>
      <c r="C16996" s="83">
        <f>IF($E16996="","",IFERROR(VLOOKUP(TRIM(E16996&amp;""),'Référentiel Articles'!$A$2:$F$634,2,FALSE),""))</f>
      </c>
      <c r="D16996" s="83">
        <f>IF($E16996="","",IFERROR(VLOOKUP(TRIM(E16996&amp;""),'Référentiel Articles'!$A$2:$F$634,3,FALSE),""))</f>
      </c>
      <c r="E16996" s="81" t="str">
        <v/>
      </c>
      <c r="F16996" s="83">
        <f>IF($E16996="","",IFERROR(VLOOKUP(TRIM(E16996&amp;""),'Référentiel Articles'!$A$2:$F$634,4,FALSE),""))</f>
      </c>
      <c r="G16996" s="84">
        <f>IF($E16996="","",IFERROR(VLOOKUP(TRIM(E16996&amp;""),'Référentiel Articles'!$A$2:$F$634,5,FALSE),""))</f>
      </c>
      <c r="H16996" s="85" t="str">
        <v/>
      </c>
      <c r="I16996" s="84">
        <f>IF($E16996="","",IFERROR(VLOOKUP(TRIM(E16996&amp;""),'Référentiel Articles'!$A$2:$F$634,6,FALSE),""))</f>
      </c>
      <c r="J16996" s="90">
        <f>IF(OR($E16996="",$H16996=""),"",$H16996*$I16996)</f>
      </c>
      <c r="K16996" s="87" t="str">
        <v/>
      </c>
    </row>
    <row r="16997">
      <c r="A16997" s="74" t="str">
        <v/>
      </c>
      <c r="B16997" s="74" t="str">
        <v/>
      </c>
      <c r="C16997" s="75">
        <f>IF($E16997="","",IFERROR(VLOOKUP(TRIM(E16997&amp;""),'Référentiel Articles'!$A$2:$F$634,2,FALSE),""))</f>
      </c>
      <c r="D16997" s="75">
        <f>IF($E16997="","",IFERROR(VLOOKUP(TRIM(E16997&amp;""),'Référentiel Articles'!$A$2:$F$634,3,FALSE),""))</f>
      </c>
      <c r="E16997" s="74" t="str">
        <v/>
      </c>
      <c r="F16997" s="75">
        <f>IF($E16997="","",IFERROR(VLOOKUP(TRIM(E16997&amp;""),'Référentiel Articles'!$A$2:$F$634,4,FALSE),""))</f>
      </c>
      <c r="G16997" s="76">
        <f>IF($E16997="","",IFERROR(VLOOKUP(TRIM(E16997&amp;""),'Référentiel Articles'!$A$2:$F$634,5,FALSE),""))</f>
      </c>
      <c r="H16997" s="77" t="str">
        <v/>
      </c>
      <c r="I16997" s="76">
        <f>IF($E16997="","",IFERROR(VLOOKUP(TRIM(E16997&amp;""),'Référentiel Articles'!$A$2:$F$634,6,FALSE),""))</f>
      </c>
      <c r="J16997" s="78">
        <f>IF(OR($E16997="",$H16997=""),"",$H16997*$I16997)</f>
      </c>
      <c r="K16997" s="79" t="str">
        <v/>
      </c>
    </row>
    <row r="16998">
      <c r="A16998" s="81" t="str">
        <v/>
      </c>
      <c r="B16998" s="81" t="str">
        <v/>
      </c>
      <c r="C16998" s="83">
        <f>IF($E16998="","",IFERROR(VLOOKUP(TRIM(E16998&amp;""),'Référentiel Articles'!$A$2:$F$634,2,FALSE),""))</f>
      </c>
      <c r="D16998" s="83">
        <f>IF($E16998="","",IFERROR(VLOOKUP(TRIM(E16998&amp;""),'Référentiel Articles'!$A$2:$F$634,3,FALSE),""))</f>
      </c>
      <c r="E16998" s="81" t="str">
        <v/>
      </c>
      <c r="F16998" s="83">
        <f>IF($E16998="","",IFERROR(VLOOKUP(TRIM(E16998&amp;""),'Référentiel Articles'!$A$2:$F$634,4,FALSE),""))</f>
      </c>
      <c r="G16998" s="84">
        <f>IF($E16998="","",IFERROR(VLOOKUP(TRIM(E16998&amp;""),'Référentiel Articles'!$A$2:$F$634,5,FALSE),""))</f>
      </c>
      <c r="H16998" s="85" t="str">
        <v/>
      </c>
      <c r="I16998" s="84">
        <f>IF($E16998="","",IFERROR(VLOOKUP(TRIM(E16998&amp;""),'Référentiel Articles'!$A$2:$F$634,6,FALSE),""))</f>
      </c>
      <c r="J16998" s="90">
        <f>IF(OR($E16998="",$H16998=""),"",$H16998*$I16998)</f>
      </c>
      <c r="K16998" s="87" t="str">
        <v/>
      </c>
    </row>
    <row r="16999">
      <c r="A16999" s="74" t="str">
        <v/>
      </c>
      <c r="B16999" s="74" t="str">
        <v/>
      </c>
      <c r="C16999" s="75">
        <f>IF($E16999="","",IFERROR(VLOOKUP(TRIM(E16999&amp;""),'Référentiel Articles'!$A$2:$F$634,2,FALSE),""))</f>
      </c>
      <c r="D16999" s="75">
        <f>IF($E16999="","",IFERROR(VLOOKUP(TRIM(E16999&amp;""),'Référentiel Articles'!$A$2:$F$634,3,FALSE),""))</f>
      </c>
      <c r="E16999" s="74" t="str">
        <v/>
      </c>
      <c r="F16999" s="75">
        <f>IF($E16999="","",IFERROR(VLOOKUP(TRIM(E16999&amp;""),'Référentiel Articles'!$A$2:$F$634,4,FALSE),""))</f>
      </c>
      <c r="G16999" s="76">
        <f>IF($E16999="","",IFERROR(VLOOKUP(TRIM(E16999&amp;""),'Référentiel Articles'!$A$2:$F$634,5,FALSE),""))</f>
      </c>
      <c r="H16999" s="77" t="str">
        <v/>
      </c>
      <c r="I16999" s="76">
        <f>IF($E16999="","",IFERROR(VLOOKUP(TRIM(E16999&amp;""),'Référentiel Articles'!$A$2:$F$634,6,FALSE),""))</f>
      </c>
      <c r="J16999" s="78">
        <f>IF(OR($E16999="",$H16999=""),"",$H16999*$I16999)</f>
      </c>
      <c r="K16999" s="79" t="str">
        <v/>
      </c>
    </row>
    <row r="17000">
      <c r="A17000" s="81" t="str">
        <v/>
      </c>
      <c r="B17000" s="81" t="str">
        <v/>
      </c>
      <c r="C17000" s="83">
        <f>IF($E17000="","",IFERROR(VLOOKUP(TRIM(E17000&amp;""),'Référentiel Articles'!$A$2:$F$634,2,FALSE),""))</f>
      </c>
      <c r="D17000" s="83">
        <f>IF($E17000="","",IFERROR(VLOOKUP(TRIM(E17000&amp;""),'Référentiel Articles'!$A$2:$F$634,3,FALSE),""))</f>
      </c>
      <c r="E17000" s="81" t="str">
        <v/>
      </c>
      <c r="F17000" s="83">
        <f>IF($E17000="","",IFERROR(VLOOKUP(TRIM(E17000&amp;""),'Référentiel Articles'!$A$2:$F$634,4,FALSE),""))</f>
      </c>
      <c r="G17000" s="84">
        <f>IF($E17000="","",IFERROR(VLOOKUP(TRIM(E17000&amp;""),'Référentiel Articles'!$A$2:$F$634,5,FALSE),""))</f>
      </c>
      <c r="H17000" s="85" t="str">
        <v/>
      </c>
      <c r="I17000" s="84">
        <f>IF($E17000="","",IFERROR(VLOOKUP(TRIM(E17000&amp;""),'Référentiel Articles'!$A$2:$F$634,6,FALSE),""))</f>
      </c>
      <c r="J17000" s="90">
        <f>IF(OR($E17000="",$H17000=""),"",$H17000*$I17000)</f>
      </c>
      <c r="K17000" s="87" t="str">
        <v/>
      </c>
    </row>
    <row r="17001">
      <c r="A17001" s="74" t="str">
        <v/>
      </c>
      <c r="B17001" s="74" t="str">
        <v/>
      </c>
      <c r="C17001" s="75">
        <f>IF($E17001="","",IFERROR(VLOOKUP(TRIM(E17001&amp;""),'Référentiel Articles'!$A$2:$F$634,2,FALSE),""))</f>
      </c>
      <c r="D17001" s="75">
        <f>IF($E17001="","",IFERROR(VLOOKUP(TRIM(E17001&amp;""),'Référentiel Articles'!$A$2:$F$634,3,FALSE),""))</f>
      </c>
      <c r="E17001" s="74" t="str">
        <v/>
      </c>
      <c r="F17001" s="75">
        <f>IF($E17001="","",IFERROR(VLOOKUP(TRIM(E17001&amp;""),'Référentiel Articles'!$A$2:$F$634,4,FALSE),""))</f>
      </c>
      <c r="G17001" s="76">
        <f>IF($E17001="","",IFERROR(VLOOKUP(TRIM(E17001&amp;""),'Référentiel Articles'!$A$2:$F$634,5,FALSE),""))</f>
      </c>
      <c r="H17001" s="77" t="str">
        <v/>
      </c>
      <c r="I17001" s="76">
        <f>IF($E17001="","",IFERROR(VLOOKUP(TRIM(E17001&amp;""),'Référentiel Articles'!$A$2:$F$634,6,FALSE),""))</f>
      </c>
      <c r="J17001" s="78">
        <f>IF(OR($E17001="",$H17001=""),"",$H17001*$I17001)</f>
      </c>
      <c r="K17001" s="79" t="str">
        <v/>
      </c>
    </row>
    <row r="17002">
      <c r="A17002" s="81" t="str">
        <v/>
      </c>
      <c r="B17002" s="81" t="str">
        <v/>
      </c>
      <c r="C17002" s="83">
        <f>IF($E17002="","",IFERROR(VLOOKUP(TRIM(E17002&amp;""),'Référentiel Articles'!$A$2:$F$634,2,FALSE),""))</f>
      </c>
      <c r="D17002" s="83">
        <f>IF($E17002="","",IFERROR(VLOOKUP(TRIM(E17002&amp;""),'Référentiel Articles'!$A$2:$F$634,3,FALSE),""))</f>
      </c>
      <c r="E17002" s="81" t="str">
        <v/>
      </c>
      <c r="F17002" s="83">
        <f>IF($E17002="","",IFERROR(VLOOKUP(TRIM(E17002&amp;""),'Référentiel Articles'!$A$2:$F$634,4,FALSE),""))</f>
      </c>
      <c r="G17002" s="84">
        <f>IF($E17002="","",IFERROR(VLOOKUP(TRIM(E17002&amp;""),'Référentiel Articles'!$A$2:$F$634,5,FALSE),""))</f>
      </c>
      <c r="H17002" s="85" t="str">
        <v/>
      </c>
      <c r="I17002" s="84">
        <f>IF($E17002="","",IFERROR(VLOOKUP(TRIM(E17002&amp;""),'Référentiel Articles'!$A$2:$F$634,6,FALSE),""))</f>
      </c>
      <c r="J17002" s="90">
        <f>IF(OR($E17002="",$H17002=""),"",$H17002*$I17002)</f>
      </c>
      <c r="K17002" s="87" t="str">
        <v/>
      </c>
    </row>
    <row r="17003">
      <c r="A17003" s="74" t="str">
        <v/>
      </c>
      <c r="B17003" s="74" t="str">
        <v/>
      </c>
      <c r="C17003" s="75">
        <f>IF($E17003="","",IFERROR(VLOOKUP(TRIM(E17003&amp;""),'Référentiel Articles'!$A$2:$F$634,2,FALSE),""))</f>
      </c>
      <c r="D17003" s="75">
        <f>IF($E17003="","",IFERROR(VLOOKUP(TRIM(E17003&amp;""),'Référentiel Articles'!$A$2:$F$634,3,FALSE),""))</f>
      </c>
      <c r="E17003" s="74" t="str">
        <v/>
      </c>
      <c r="F17003" s="75">
        <f>IF($E17003="","",IFERROR(VLOOKUP(TRIM(E17003&amp;""),'Référentiel Articles'!$A$2:$F$634,4,FALSE),""))</f>
      </c>
      <c r="G17003" s="76">
        <f>IF($E17003="","",IFERROR(VLOOKUP(TRIM(E17003&amp;""),'Référentiel Articles'!$A$2:$F$634,5,FALSE),""))</f>
      </c>
      <c r="H17003" s="77" t="str">
        <v/>
      </c>
      <c r="I17003" s="76">
        <f>IF($E17003="","",IFERROR(VLOOKUP(TRIM(E17003&amp;""),'Référentiel Articles'!$A$2:$F$634,6,FALSE),""))</f>
      </c>
      <c r="J17003" s="78">
        <f>IF(OR($E17003="",$H17003=""),"",$H17003*$I17003)</f>
      </c>
      <c r="K17003" s="79" t="str">
        <v/>
      </c>
    </row>
    <row r="17004">
      <c r="A17004" s="81" t="str">
        <v/>
      </c>
      <c r="B17004" s="81" t="str">
        <v/>
      </c>
      <c r="C17004" s="83">
        <f>IF($E17004="","",IFERROR(VLOOKUP(TRIM(E17004&amp;""),'Référentiel Articles'!$A$2:$F$634,2,FALSE),""))</f>
      </c>
      <c r="D17004" s="83">
        <f>IF($E17004="","",IFERROR(VLOOKUP(TRIM(E17004&amp;""),'Référentiel Articles'!$A$2:$F$634,3,FALSE),""))</f>
      </c>
      <c r="E17004" s="81" t="str">
        <v/>
      </c>
      <c r="F17004" s="83">
        <f>IF($E17004="","",IFERROR(VLOOKUP(TRIM(E17004&amp;""),'Référentiel Articles'!$A$2:$F$634,4,FALSE),""))</f>
      </c>
      <c r="G17004" s="84">
        <f>IF($E17004="","",IFERROR(VLOOKUP(TRIM(E17004&amp;""),'Référentiel Articles'!$A$2:$F$634,5,FALSE),""))</f>
      </c>
      <c r="H17004" s="85" t="str">
        <v/>
      </c>
      <c r="I17004" s="84">
        <f>IF($E17004="","",IFERROR(VLOOKUP(TRIM(E17004&amp;""),'Référentiel Articles'!$A$2:$F$634,6,FALSE),""))</f>
      </c>
      <c r="J17004" s="90">
        <f>IF(OR($E17004="",$H17004=""),"",$H17004*$I17004)</f>
      </c>
      <c r="K17004" s="87" t="str">
        <v/>
      </c>
    </row>
    <row r="17005">
      <c r="A17005" s="74" t="str">
        <v/>
      </c>
      <c r="B17005" s="74" t="str">
        <v/>
      </c>
      <c r="C17005" s="75">
        <f>IF($E17005="","",IFERROR(VLOOKUP(TRIM(E17005&amp;""),'Référentiel Articles'!$A$2:$F$634,2,FALSE),""))</f>
      </c>
      <c r="D17005" s="75">
        <f>IF($E17005="","",IFERROR(VLOOKUP(TRIM(E17005&amp;""),'Référentiel Articles'!$A$2:$F$634,3,FALSE),""))</f>
      </c>
      <c r="E17005" s="74" t="str">
        <v/>
      </c>
      <c r="F17005" s="75">
        <f>IF($E17005="","",IFERROR(VLOOKUP(TRIM(E17005&amp;""),'Référentiel Articles'!$A$2:$F$634,4,FALSE),""))</f>
      </c>
      <c r="G17005" s="76">
        <f>IF($E17005="","",IFERROR(VLOOKUP(TRIM(E17005&amp;""),'Référentiel Articles'!$A$2:$F$634,5,FALSE),""))</f>
      </c>
      <c r="H17005" s="77" t="str">
        <v/>
      </c>
      <c r="I17005" s="76">
        <f>IF($E17005="","",IFERROR(VLOOKUP(TRIM(E17005&amp;""),'Référentiel Articles'!$A$2:$F$634,6,FALSE),""))</f>
      </c>
      <c r="J17005" s="78">
        <f>IF(OR($E17005="",$H17005=""),"",$H17005*$I17005)</f>
      </c>
      <c r="K17005" s="79" t="str">
        <v/>
      </c>
    </row>
    <row r="17006">
      <c r="A17006" s="81" t="str">
        <v/>
      </c>
      <c r="B17006" s="81" t="str">
        <v/>
      </c>
      <c r="C17006" s="83">
        <f>IF($E17006="","",IFERROR(VLOOKUP(TRIM(E17006&amp;""),'Référentiel Articles'!$A$2:$F$634,2,FALSE),""))</f>
      </c>
      <c r="D17006" s="83">
        <f>IF($E17006="","",IFERROR(VLOOKUP(TRIM(E17006&amp;""),'Référentiel Articles'!$A$2:$F$634,3,FALSE),""))</f>
      </c>
      <c r="E17006" s="81" t="str">
        <v/>
      </c>
      <c r="F17006" s="83">
        <f>IF($E17006="","",IFERROR(VLOOKUP(TRIM(E17006&amp;""),'Référentiel Articles'!$A$2:$F$634,4,FALSE),""))</f>
      </c>
      <c r="G17006" s="84">
        <f>IF($E17006="","",IFERROR(VLOOKUP(TRIM(E17006&amp;""),'Référentiel Articles'!$A$2:$F$634,5,FALSE),""))</f>
      </c>
      <c r="H17006" s="85" t="str">
        <v/>
      </c>
      <c r="I17006" s="84">
        <f>IF($E17006="","",IFERROR(VLOOKUP(TRIM(E17006&amp;""),'Référentiel Articles'!$A$2:$F$634,6,FALSE),""))</f>
      </c>
      <c r="J17006" s="90">
        <f>IF(OR($E17006="",$H17006=""),"",$H17006*$I17006)</f>
      </c>
      <c r="K17006" s="87" t="str">
        <v/>
      </c>
    </row>
    <row r="17007">
      <c r="A17007" s="74" t="str">
        <v/>
      </c>
      <c r="B17007" s="74" t="str">
        <v/>
      </c>
      <c r="C17007" s="75">
        <f>IF($E17007="","",IFERROR(VLOOKUP(TRIM(E17007&amp;""),'Référentiel Articles'!$A$2:$F$634,2,FALSE),""))</f>
      </c>
      <c r="D17007" s="75">
        <f>IF($E17007="","",IFERROR(VLOOKUP(TRIM(E17007&amp;""),'Référentiel Articles'!$A$2:$F$634,3,FALSE),""))</f>
      </c>
      <c r="E17007" s="74" t="str">
        <v/>
      </c>
      <c r="F17007" s="75">
        <f>IF($E17007="","",IFERROR(VLOOKUP(TRIM(E17007&amp;""),'Référentiel Articles'!$A$2:$F$634,4,FALSE),""))</f>
      </c>
      <c r="G17007" s="76">
        <f>IF($E17007="","",IFERROR(VLOOKUP(TRIM(E17007&amp;""),'Référentiel Articles'!$A$2:$F$634,5,FALSE),""))</f>
      </c>
      <c r="H17007" s="77" t="str">
        <v/>
      </c>
      <c r="I17007" s="76">
        <f>IF($E17007="","",IFERROR(VLOOKUP(TRIM(E17007&amp;""),'Référentiel Articles'!$A$2:$F$634,6,FALSE),""))</f>
      </c>
      <c r="J17007" s="78">
        <f>IF(OR($E17007="",$H17007=""),"",$H17007*$I17007)</f>
      </c>
      <c r="K17007" s="79" t="str">
        <v/>
      </c>
    </row>
    <row r="17008">
      <c r="A17008" s="81" t="str">
        <v/>
      </c>
      <c r="B17008" s="81" t="str">
        <v/>
      </c>
      <c r="C17008" s="83">
        <f>IF($E17008="","",IFERROR(VLOOKUP(TRIM(E17008&amp;""),'Référentiel Articles'!$A$2:$F$634,2,FALSE),""))</f>
      </c>
      <c r="D17008" s="83">
        <f>IF($E17008="","",IFERROR(VLOOKUP(TRIM(E17008&amp;""),'Référentiel Articles'!$A$2:$F$634,3,FALSE),""))</f>
      </c>
      <c r="E17008" s="81" t="str">
        <v/>
      </c>
      <c r="F17008" s="83">
        <f>IF($E17008="","",IFERROR(VLOOKUP(TRIM(E17008&amp;""),'Référentiel Articles'!$A$2:$F$634,4,FALSE),""))</f>
      </c>
      <c r="G17008" s="84">
        <f>IF($E17008="","",IFERROR(VLOOKUP(TRIM(E17008&amp;""),'Référentiel Articles'!$A$2:$F$634,5,FALSE),""))</f>
      </c>
      <c r="H17008" s="85" t="str">
        <v/>
      </c>
      <c r="I17008" s="84">
        <f>IF($E17008="","",IFERROR(VLOOKUP(TRIM(E17008&amp;""),'Référentiel Articles'!$A$2:$F$634,6,FALSE),""))</f>
      </c>
      <c r="J17008" s="90">
        <f>IF(OR($E17008="",$H17008=""),"",$H17008*$I17008)</f>
      </c>
      <c r="K17008" s="87" t="str">
        <v/>
      </c>
    </row>
    <row r="17009">
      <c r="A17009" s="74" t="str">
        <v/>
      </c>
      <c r="B17009" s="74" t="str">
        <v/>
      </c>
      <c r="C17009" s="75">
        <f>IF($E17009="","",IFERROR(VLOOKUP(TRIM(E17009&amp;""),'Référentiel Articles'!$A$2:$F$634,2,FALSE),""))</f>
      </c>
      <c r="D17009" s="75">
        <f>IF($E17009="","",IFERROR(VLOOKUP(TRIM(E17009&amp;""),'Référentiel Articles'!$A$2:$F$634,3,FALSE),""))</f>
      </c>
      <c r="E17009" s="74" t="str">
        <v/>
      </c>
      <c r="F17009" s="75">
        <f>IF($E17009="","",IFERROR(VLOOKUP(TRIM(E17009&amp;""),'Référentiel Articles'!$A$2:$F$634,4,FALSE),""))</f>
      </c>
      <c r="G17009" s="76">
        <f>IF($E17009="","",IFERROR(VLOOKUP(TRIM(E17009&amp;""),'Référentiel Articles'!$A$2:$F$634,5,FALSE),""))</f>
      </c>
      <c r="H17009" s="77" t="str">
        <v/>
      </c>
      <c r="I17009" s="76">
        <f>IF($E17009="","",IFERROR(VLOOKUP(TRIM(E17009&amp;""),'Référentiel Articles'!$A$2:$F$634,6,FALSE),""))</f>
      </c>
      <c r="J17009" s="78">
        <f>IF(OR($E17009="",$H17009=""),"",$H17009*$I17009)</f>
      </c>
      <c r="K17009" s="79" t="str">
        <v/>
      </c>
    </row>
    <row r="17010">
      <c r="A17010" s="81" t="str">
        <v/>
      </c>
      <c r="B17010" s="81" t="str">
        <v/>
      </c>
      <c r="C17010" s="83">
        <f>IF($E17010="","",IFERROR(VLOOKUP(TRIM(E17010&amp;""),'Référentiel Articles'!$A$2:$F$634,2,FALSE),""))</f>
      </c>
      <c r="D17010" s="83">
        <f>IF($E17010="","",IFERROR(VLOOKUP(TRIM(E17010&amp;""),'Référentiel Articles'!$A$2:$F$634,3,FALSE),""))</f>
      </c>
      <c r="E17010" s="81" t="str">
        <v/>
      </c>
      <c r="F17010" s="83">
        <f>IF($E17010="","",IFERROR(VLOOKUP(TRIM(E17010&amp;""),'Référentiel Articles'!$A$2:$F$634,4,FALSE),""))</f>
      </c>
      <c r="G17010" s="84">
        <f>IF($E17010="","",IFERROR(VLOOKUP(TRIM(E17010&amp;""),'Référentiel Articles'!$A$2:$F$634,5,FALSE),""))</f>
      </c>
      <c r="H17010" s="85" t="str">
        <v/>
      </c>
      <c r="I17010" s="84">
        <f>IF($E17010="","",IFERROR(VLOOKUP(TRIM(E17010&amp;""),'Référentiel Articles'!$A$2:$F$634,6,FALSE),""))</f>
      </c>
      <c r="J17010" s="90">
        <f>IF(OR($E17010="",$H17010=""),"",$H17010*$I17010)</f>
      </c>
      <c r="K17010" s="87" t="str">
        <v/>
      </c>
    </row>
    <row r="17011">
      <c r="A17011" s="74" t="str">
        <v/>
      </c>
      <c r="B17011" s="74" t="str">
        <v/>
      </c>
      <c r="C17011" s="75">
        <f>IF($E17011="","",IFERROR(VLOOKUP(TRIM(E17011&amp;""),'Référentiel Articles'!$A$2:$F$634,2,FALSE),""))</f>
      </c>
      <c r="D17011" s="75">
        <f>IF($E17011="","",IFERROR(VLOOKUP(TRIM(E17011&amp;""),'Référentiel Articles'!$A$2:$F$634,3,FALSE),""))</f>
      </c>
      <c r="E17011" s="74" t="str">
        <v/>
      </c>
      <c r="F17011" s="75">
        <f>IF($E17011="","",IFERROR(VLOOKUP(TRIM(E17011&amp;""),'Référentiel Articles'!$A$2:$F$634,4,FALSE),""))</f>
      </c>
      <c r="G17011" s="76">
        <f>IF($E17011="","",IFERROR(VLOOKUP(TRIM(E17011&amp;""),'Référentiel Articles'!$A$2:$F$634,5,FALSE),""))</f>
      </c>
      <c r="H17011" s="77" t="str">
        <v/>
      </c>
      <c r="I17011" s="76">
        <f>IF($E17011="","",IFERROR(VLOOKUP(TRIM(E17011&amp;""),'Référentiel Articles'!$A$2:$F$634,6,FALSE),""))</f>
      </c>
      <c r="J17011" s="78">
        <f>IF(OR($E17011="",$H17011=""),"",$H17011*$I17011)</f>
      </c>
      <c r="K17011" s="79" t="str">
        <v/>
      </c>
    </row>
    <row r="17012">
      <c r="A17012" s="81" t="str">
        <v/>
      </c>
      <c r="B17012" s="81" t="str">
        <v/>
      </c>
      <c r="C17012" s="83">
        <f>IF($E17012="","",IFERROR(VLOOKUP(TRIM(E17012&amp;""),'Référentiel Articles'!$A$2:$F$634,2,FALSE),""))</f>
      </c>
      <c r="D17012" s="83">
        <f>IF($E17012="","",IFERROR(VLOOKUP(TRIM(E17012&amp;""),'Référentiel Articles'!$A$2:$F$634,3,FALSE),""))</f>
      </c>
      <c r="E17012" s="81" t="str">
        <v/>
      </c>
      <c r="F17012" s="83">
        <f>IF($E17012="","",IFERROR(VLOOKUP(TRIM(E17012&amp;""),'Référentiel Articles'!$A$2:$F$634,4,FALSE),""))</f>
      </c>
      <c r="G17012" s="84">
        <f>IF($E17012="","",IFERROR(VLOOKUP(TRIM(E17012&amp;""),'Référentiel Articles'!$A$2:$F$634,5,FALSE),""))</f>
      </c>
      <c r="H17012" s="85" t="str">
        <v/>
      </c>
      <c r="I17012" s="84">
        <f>IF($E17012="","",IFERROR(VLOOKUP(TRIM(E17012&amp;""),'Référentiel Articles'!$A$2:$F$634,6,FALSE),""))</f>
      </c>
      <c r="J17012" s="90">
        <f>IF(OR($E17012="",$H17012=""),"",$H17012*$I17012)</f>
      </c>
      <c r="K17012" s="87" t="str">
        <v/>
      </c>
    </row>
    <row r="17013">
      <c r="A17013" s="74" t="str">
        <v/>
      </c>
      <c r="B17013" s="74" t="str">
        <v/>
      </c>
      <c r="C17013" s="75">
        <f>IF($E17013="","",IFERROR(VLOOKUP(TRIM(E17013&amp;""),'Référentiel Articles'!$A$2:$F$634,2,FALSE),""))</f>
      </c>
      <c r="D17013" s="75">
        <f>IF($E17013="","",IFERROR(VLOOKUP(TRIM(E17013&amp;""),'Référentiel Articles'!$A$2:$F$634,3,FALSE),""))</f>
      </c>
      <c r="E17013" s="74" t="str">
        <v/>
      </c>
      <c r="F17013" s="75">
        <f>IF($E17013="","",IFERROR(VLOOKUP(TRIM(E17013&amp;""),'Référentiel Articles'!$A$2:$F$634,4,FALSE),""))</f>
      </c>
      <c r="G17013" s="76">
        <f>IF($E17013="","",IFERROR(VLOOKUP(TRIM(E17013&amp;""),'Référentiel Articles'!$A$2:$F$634,5,FALSE),""))</f>
      </c>
      <c r="H17013" s="77" t="str">
        <v/>
      </c>
      <c r="I17013" s="76">
        <f>IF($E17013="","",IFERROR(VLOOKUP(TRIM(E17013&amp;""),'Référentiel Articles'!$A$2:$F$634,6,FALSE),""))</f>
      </c>
      <c r="J17013" s="78">
        <f>IF(OR($E17013="",$H17013=""),"",$H17013*$I17013)</f>
      </c>
      <c r="K17013" s="79" t="str">
        <v/>
      </c>
    </row>
    <row r="17014">
      <c r="A17014" s="81" t="str">
        <v/>
      </c>
      <c r="B17014" s="81" t="str">
        <v/>
      </c>
      <c r="C17014" s="83">
        <f>IF($E17014="","",IFERROR(VLOOKUP(TRIM(E17014&amp;""),'Référentiel Articles'!$A$2:$F$634,2,FALSE),""))</f>
      </c>
      <c r="D17014" s="83">
        <f>IF($E17014="","",IFERROR(VLOOKUP(TRIM(E17014&amp;""),'Référentiel Articles'!$A$2:$F$634,3,FALSE),""))</f>
      </c>
      <c r="E17014" s="81" t="str">
        <v/>
      </c>
      <c r="F17014" s="83">
        <f>IF($E17014="","",IFERROR(VLOOKUP(TRIM(E17014&amp;""),'Référentiel Articles'!$A$2:$F$634,4,FALSE),""))</f>
      </c>
      <c r="G17014" s="84">
        <f>IF($E17014="","",IFERROR(VLOOKUP(TRIM(E17014&amp;""),'Référentiel Articles'!$A$2:$F$634,5,FALSE),""))</f>
      </c>
      <c r="H17014" s="85" t="str">
        <v/>
      </c>
      <c r="I17014" s="84">
        <f>IF($E17014="","",IFERROR(VLOOKUP(TRIM(E17014&amp;""),'Référentiel Articles'!$A$2:$F$634,6,FALSE),""))</f>
      </c>
      <c r="J17014" s="90">
        <f>IF(OR($E17014="",$H17014=""),"",$H17014*$I17014)</f>
      </c>
      <c r="K17014" s="87" t="str">
        <v/>
      </c>
    </row>
    <row r="17015">
      <c r="A17015" s="74" t="str">
        <v/>
      </c>
      <c r="B17015" s="74" t="str">
        <v/>
      </c>
      <c r="C17015" s="75">
        <f>IF($E17015="","",IFERROR(VLOOKUP(TRIM(E17015&amp;""),'Référentiel Articles'!$A$2:$F$634,2,FALSE),""))</f>
      </c>
      <c r="D17015" s="75">
        <f>IF($E17015="","",IFERROR(VLOOKUP(TRIM(E17015&amp;""),'Référentiel Articles'!$A$2:$F$634,3,FALSE),""))</f>
      </c>
      <c r="E17015" s="74" t="str">
        <v/>
      </c>
      <c r="F17015" s="75">
        <f>IF($E17015="","",IFERROR(VLOOKUP(TRIM(E17015&amp;""),'Référentiel Articles'!$A$2:$F$634,4,FALSE),""))</f>
      </c>
      <c r="G17015" s="76">
        <f>IF($E17015="","",IFERROR(VLOOKUP(TRIM(E17015&amp;""),'Référentiel Articles'!$A$2:$F$634,5,FALSE),""))</f>
      </c>
      <c r="H17015" s="77" t="str">
        <v/>
      </c>
      <c r="I17015" s="76">
        <f>IF($E17015="","",IFERROR(VLOOKUP(TRIM(E17015&amp;""),'Référentiel Articles'!$A$2:$F$634,6,FALSE),""))</f>
      </c>
      <c r="J17015" s="78">
        <f>IF(OR($E17015="",$H17015=""),"",$H17015*$I17015)</f>
      </c>
      <c r="K17015" s="79" t="str">
        <v/>
      </c>
    </row>
    <row r="17016">
      <c r="A17016" s="81" t="str">
        <v/>
      </c>
      <c r="B17016" s="81" t="str">
        <v/>
      </c>
      <c r="C17016" s="83">
        <f>IF($E17016="","",IFERROR(VLOOKUP(TRIM(E17016&amp;""),'Référentiel Articles'!$A$2:$F$634,2,FALSE),""))</f>
      </c>
      <c r="D17016" s="83">
        <f>IF($E17016="","",IFERROR(VLOOKUP(TRIM(E17016&amp;""),'Référentiel Articles'!$A$2:$F$634,3,FALSE),""))</f>
      </c>
      <c r="E17016" s="81" t="str">
        <v/>
      </c>
      <c r="F17016" s="83">
        <f>IF($E17016="","",IFERROR(VLOOKUP(TRIM(E17016&amp;""),'Référentiel Articles'!$A$2:$F$634,4,FALSE),""))</f>
      </c>
      <c r="G17016" s="84">
        <f>IF($E17016="","",IFERROR(VLOOKUP(TRIM(E17016&amp;""),'Référentiel Articles'!$A$2:$F$634,5,FALSE),""))</f>
      </c>
      <c r="H17016" s="85" t="str">
        <v/>
      </c>
      <c r="I17016" s="84">
        <f>IF($E17016="","",IFERROR(VLOOKUP(TRIM(E17016&amp;""),'Référentiel Articles'!$A$2:$F$634,6,FALSE),""))</f>
      </c>
      <c r="J17016" s="90">
        <f>IF(OR($E17016="",$H17016=""),"",$H17016*$I17016)</f>
      </c>
      <c r="K17016" s="87" t="str">
        <v/>
      </c>
    </row>
    <row r="17017">
      <c r="A17017" s="74" t="str">
        <v/>
      </c>
      <c r="B17017" s="74" t="str">
        <v/>
      </c>
      <c r="C17017" s="75">
        <f>IF($E17017="","",IFERROR(VLOOKUP(TRIM(E17017&amp;""),'Référentiel Articles'!$A$2:$F$634,2,FALSE),""))</f>
      </c>
      <c r="D17017" s="75">
        <f>IF($E17017="","",IFERROR(VLOOKUP(TRIM(E17017&amp;""),'Référentiel Articles'!$A$2:$F$634,3,FALSE),""))</f>
      </c>
      <c r="E17017" s="74" t="str">
        <v/>
      </c>
      <c r="F17017" s="75">
        <f>IF($E17017="","",IFERROR(VLOOKUP(TRIM(E17017&amp;""),'Référentiel Articles'!$A$2:$F$634,4,FALSE),""))</f>
      </c>
      <c r="G17017" s="76">
        <f>IF($E17017="","",IFERROR(VLOOKUP(TRIM(E17017&amp;""),'Référentiel Articles'!$A$2:$F$634,5,FALSE),""))</f>
      </c>
      <c r="H17017" s="77" t="str">
        <v/>
      </c>
      <c r="I17017" s="76">
        <f>IF($E17017="","",IFERROR(VLOOKUP(TRIM(E17017&amp;""),'Référentiel Articles'!$A$2:$F$634,6,FALSE),""))</f>
      </c>
      <c r="J17017" s="78">
        <f>IF(OR($E17017="",$H17017=""),"",$H17017*$I17017)</f>
      </c>
      <c r="K17017" s="79" t="str">
        <v/>
      </c>
    </row>
    <row r="17018">
      <c r="A17018" s="81" t="str">
        <v/>
      </c>
      <c r="B17018" s="81" t="str">
        <v/>
      </c>
      <c r="C17018" s="83">
        <f>IF($E17018="","",IFERROR(VLOOKUP(TRIM(E17018&amp;""),'Référentiel Articles'!$A$2:$F$634,2,FALSE),""))</f>
      </c>
      <c r="D17018" s="83">
        <f>IF($E17018="","",IFERROR(VLOOKUP(TRIM(E17018&amp;""),'Référentiel Articles'!$A$2:$F$634,3,FALSE),""))</f>
      </c>
      <c r="E17018" s="81" t="str">
        <v/>
      </c>
      <c r="F17018" s="83">
        <f>IF($E17018="","",IFERROR(VLOOKUP(TRIM(E17018&amp;""),'Référentiel Articles'!$A$2:$F$634,4,FALSE),""))</f>
      </c>
      <c r="G17018" s="84">
        <f>IF($E17018="","",IFERROR(VLOOKUP(TRIM(E17018&amp;""),'Référentiel Articles'!$A$2:$F$634,5,FALSE),""))</f>
      </c>
      <c r="H17018" s="85" t="str">
        <v/>
      </c>
      <c r="I17018" s="84">
        <f>IF($E17018="","",IFERROR(VLOOKUP(TRIM(E17018&amp;""),'Référentiel Articles'!$A$2:$F$634,6,FALSE),""))</f>
      </c>
      <c r="J17018" s="90">
        <f>IF(OR($E17018="",$H17018=""),"",$H17018*$I17018)</f>
      </c>
      <c r="K17018" s="87" t="str">
        <v/>
      </c>
    </row>
    <row r="17019">
      <c r="A17019" s="74" t="str">
        <v/>
      </c>
      <c r="B17019" s="74" t="str">
        <v/>
      </c>
      <c r="C17019" s="75">
        <f>IF($E17019="","",IFERROR(VLOOKUP(TRIM(E17019&amp;""),'Référentiel Articles'!$A$2:$F$634,2,FALSE),""))</f>
      </c>
      <c r="D17019" s="75">
        <f>IF($E17019="","",IFERROR(VLOOKUP(TRIM(E17019&amp;""),'Référentiel Articles'!$A$2:$F$634,3,FALSE),""))</f>
      </c>
      <c r="E17019" s="74" t="str">
        <v/>
      </c>
      <c r="F17019" s="75">
        <f>IF($E17019="","",IFERROR(VLOOKUP(TRIM(E17019&amp;""),'Référentiel Articles'!$A$2:$F$634,4,FALSE),""))</f>
      </c>
      <c r="G17019" s="76">
        <f>IF($E17019="","",IFERROR(VLOOKUP(TRIM(E17019&amp;""),'Référentiel Articles'!$A$2:$F$634,5,FALSE),""))</f>
      </c>
      <c r="H17019" s="77" t="str">
        <v/>
      </c>
      <c r="I17019" s="76">
        <f>IF($E17019="","",IFERROR(VLOOKUP(TRIM(E17019&amp;""),'Référentiel Articles'!$A$2:$F$634,6,FALSE),""))</f>
      </c>
      <c r="J17019" s="78">
        <f>IF(OR($E17019="",$H17019=""),"",$H17019*$I17019)</f>
      </c>
      <c r="K17019" s="79" t="str">
        <v/>
      </c>
    </row>
    <row r="17020">
      <c r="A17020" s="81" t="str">
        <v/>
      </c>
      <c r="B17020" s="81" t="str">
        <v/>
      </c>
      <c r="C17020" s="83">
        <f>IF($E17020="","",IFERROR(VLOOKUP(TRIM(E17020&amp;""),'Référentiel Articles'!$A$2:$F$634,2,FALSE),""))</f>
      </c>
      <c r="D17020" s="83">
        <f>IF($E17020="","",IFERROR(VLOOKUP(TRIM(E17020&amp;""),'Référentiel Articles'!$A$2:$F$634,3,FALSE),""))</f>
      </c>
      <c r="E17020" s="81" t="str">
        <v/>
      </c>
      <c r="F17020" s="83">
        <f>IF($E17020="","",IFERROR(VLOOKUP(TRIM(E17020&amp;""),'Référentiel Articles'!$A$2:$F$634,4,FALSE),""))</f>
      </c>
      <c r="G17020" s="84">
        <f>IF($E17020="","",IFERROR(VLOOKUP(TRIM(E17020&amp;""),'Référentiel Articles'!$A$2:$F$634,5,FALSE),""))</f>
      </c>
      <c r="H17020" s="85" t="str">
        <v/>
      </c>
      <c r="I17020" s="84">
        <f>IF($E17020="","",IFERROR(VLOOKUP(TRIM(E17020&amp;""),'Référentiel Articles'!$A$2:$F$634,6,FALSE),""))</f>
      </c>
      <c r="J17020" s="90">
        <f>IF(OR($E17020="",$H17020=""),"",$H17020*$I17020)</f>
      </c>
      <c r="K17020" s="87" t="str">
        <v/>
      </c>
    </row>
    <row r="17021">
      <c r="A17021" s="74" t="str">
        <v/>
      </c>
      <c r="B17021" s="74" t="str">
        <v/>
      </c>
      <c r="C17021" s="75">
        <f>IF($E17021="","",IFERROR(VLOOKUP(TRIM(E17021&amp;""),'Référentiel Articles'!$A$2:$F$634,2,FALSE),""))</f>
      </c>
      <c r="D17021" s="75">
        <f>IF($E17021="","",IFERROR(VLOOKUP(TRIM(E17021&amp;""),'Référentiel Articles'!$A$2:$F$634,3,FALSE),""))</f>
      </c>
      <c r="E17021" s="74" t="str">
        <v/>
      </c>
      <c r="F17021" s="75">
        <f>IF($E17021="","",IFERROR(VLOOKUP(TRIM(E17021&amp;""),'Référentiel Articles'!$A$2:$F$634,4,FALSE),""))</f>
      </c>
      <c r="G17021" s="76">
        <f>IF($E17021="","",IFERROR(VLOOKUP(TRIM(E17021&amp;""),'Référentiel Articles'!$A$2:$F$634,5,FALSE),""))</f>
      </c>
      <c r="H17021" s="77" t="str">
        <v/>
      </c>
      <c r="I17021" s="76">
        <f>IF($E17021="","",IFERROR(VLOOKUP(TRIM(E17021&amp;""),'Référentiel Articles'!$A$2:$F$634,6,FALSE),""))</f>
      </c>
      <c r="J17021" s="78">
        <f>IF(OR($E17021="",$H17021=""),"",$H17021*$I17021)</f>
      </c>
      <c r="K17021" s="79" t="str">
        <v/>
      </c>
    </row>
    <row r="17022">
      <c r="A17022" s="81" t="str">
        <v/>
      </c>
      <c r="B17022" s="81" t="str">
        <v/>
      </c>
      <c r="C17022" s="83">
        <f>IF($E17022="","",IFERROR(VLOOKUP(TRIM(E17022&amp;""),'Référentiel Articles'!$A$2:$F$634,2,FALSE),""))</f>
      </c>
      <c r="D17022" s="83">
        <f>IF($E17022="","",IFERROR(VLOOKUP(TRIM(E17022&amp;""),'Référentiel Articles'!$A$2:$F$634,3,FALSE),""))</f>
      </c>
      <c r="E17022" s="81" t="str">
        <v/>
      </c>
      <c r="F17022" s="83">
        <f>IF($E17022="","",IFERROR(VLOOKUP(TRIM(E17022&amp;""),'Référentiel Articles'!$A$2:$F$634,4,FALSE),""))</f>
      </c>
      <c r="G17022" s="84">
        <f>IF($E17022="","",IFERROR(VLOOKUP(TRIM(E17022&amp;""),'Référentiel Articles'!$A$2:$F$634,5,FALSE),""))</f>
      </c>
      <c r="H17022" s="85" t="str">
        <v/>
      </c>
      <c r="I17022" s="84">
        <f>IF($E17022="","",IFERROR(VLOOKUP(TRIM(E17022&amp;""),'Référentiel Articles'!$A$2:$F$634,6,FALSE),""))</f>
      </c>
      <c r="J17022" s="90">
        <f>IF(OR($E17022="",$H17022=""),"",$H17022*$I17022)</f>
      </c>
      <c r="K17022" s="87" t="str">
        <v/>
      </c>
    </row>
    <row r="17023">
      <c r="A17023" s="74" t="str">
        <v/>
      </c>
      <c r="B17023" s="74" t="str">
        <v/>
      </c>
      <c r="C17023" s="75">
        <f>IF($E17023="","",IFERROR(VLOOKUP(TRIM(E17023&amp;""),'Référentiel Articles'!$A$2:$F$634,2,FALSE),""))</f>
      </c>
      <c r="D17023" s="75">
        <f>IF($E17023="","",IFERROR(VLOOKUP(TRIM(E17023&amp;""),'Référentiel Articles'!$A$2:$F$634,3,FALSE),""))</f>
      </c>
      <c r="E17023" s="74" t="str">
        <v/>
      </c>
      <c r="F17023" s="75">
        <f>IF($E17023="","",IFERROR(VLOOKUP(TRIM(E17023&amp;""),'Référentiel Articles'!$A$2:$F$634,4,FALSE),""))</f>
      </c>
      <c r="G17023" s="76">
        <f>IF($E17023="","",IFERROR(VLOOKUP(TRIM(E17023&amp;""),'Référentiel Articles'!$A$2:$F$634,5,FALSE),""))</f>
      </c>
      <c r="H17023" s="77" t="str">
        <v/>
      </c>
      <c r="I17023" s="76">
        <f>IF($E17023="","",IFERROR(VLOOKUP(TRIM(E17023&amp;""),'Référentiel Articles'!$A$2:$F$634,6,FALSE),""))</f>
      </c>
      <c r="J17023" s="78">
        <f>IF(OR($E17023="",$H17023=""),"",$H17023*$I17023)</f>
      </c>
      <c r="K17023" s="79" t="str">
        <v/>
      </c>
    </row>
    <row r="17024">
      <c r="A17024" s="81" t="str">
        <v/>
      </c>
      <c r="B17024" s="81" t="str">
        <v/>
      </c>
      <c r="C17024" s="83">
        <f>IF($E17024="","",IFERROR(VLOOKUP(TRIM(E17024&amp;""),'Référentiel Articles'!$A$2:$F$634,2,FALSE),""))</f>
      </c>
      <c r="D17024" s="83">
        <f>IF($E17024="","",IFERROR(VLOOKUP(TRIM(E17024&amp;""),'Référentiel Articles'!$A$2:$F$634,3,FALSE),""))</f>
      </c>
      <c r="E17024" s="81" t="str">
        <v/>
      </c>
      <c r="F17024" s="83">
        <f>IF($E17024="","",IFERROR(VLOOKUP(TRIM(E17024&amp;""),'Référentiel Articles'!$A$2:$F$634,4,FALSE),""))</f>
      </c>
      <c r="G17024" s="84">
        <f>IF($E17024="","",IFERROR(VLOOKUP(TRIM(E17024&amp;""),'Référentiel Articles'!$A$2:$F$634,5,FALSE),""))</f>
      </c>
      <c r="H17024" s="85" t="str">
        <v/>
      </c>
      <c r="I17024" s="84">
        <f>IF($E17024="","",IFERROR(VLOOKUP(TRIM(E17024&amp;""),'Référentiel Articles'!$A$2:$F$634,6,FALSE),""))</f>
      </c>
      <c r="J17024" s="90">
        <f>IF(OR($E17024="",$H17024=""),"",$H17024*$I17024)</f>
      </c>
      <c r="K17024" s="87" t="str">
        <v/>
      </c>
    </row>
    <row r="17025">
      <c r="A17025" s="74" t="str">
        <v/>
      </c>
      <c r="B17025" s="74" t="str">
        <v/>
      </c>
      <c r="C17025" s="75">
        <f>IF($E17025="","",IFERROR(VLOOKUP(TRIM(E17025&amp;""),'Référentiel Articles'!$A$2:$F$634,2,FALSE),""))</f>
      </c>
      <c r="D17025" s="75">
        <f>IF($E17025="","",IFERROR(VLOOKUP(TRIM(E17025&amp;""),'Référentiel Articles'!$A$2:$F$634,3,FALSE),""))</f>
      </c>
      <c r="E17025" s="74" t="str">
        <v/>
      </c>
      <c r="F17025" s="75">
        <f>IF($E17025="","",IFERROR(VLOOKUP(TRIM(E17025&amp;""),'Référentiel Articles'!$A$2:$F$634,4,FALSE),""))</f>
      </c>
      <c r="G17025" s="76">
        <f>IF($E17025="","",IFERROR(VLOOKUP(TRIM(E17025&amp;""),'Référentiel Articles'!$A$2:$F$634,5,FALSE),""))</f>
      </c>
      <c r="H17025" s="77" t="str">
        <v/>
      </c>
      <c r="I17025" s="76">
        <f>IF($E17025="","",IFERROR(VLOOKUP(TRIM(E17025&amp;""),'Référentiel Articles'!$A$2:$F$634,6,FALSE),""))</f>
      </c>
      <c r="J17025" s="78">
        <f>IF(OR($E17025="",$H17025=""),"",$H17025*$I17025)</f>
      </c>
      <c r="K17025" s="79" t="str">
        <v/>
      </c>
    </row>
    <row r="17026">
      <c r="A17026" s="81" t="str">
        <v/>
      </c>
      <c r="B17026" s="81" t="str">
        <v/>
      </c>
      <c r="C17026" s="83">
        <f>IF($E17026="","",IFERROR(VLOOKUP(TRIM(E17026&amp;""),'Référentiel Articles'!$A$2:$F$634,2,FALSE),""))</f>
      </c>
      <c r="D17026" s="83">
        <f>IF($E17026="","",IFERROR(VLOOKUP(TRIM(E17026&amp;""),'Référentiel Articles'!$A$2:$F$634,3,FALSE),""))</f>
      </c>
      <c r="E17026" s="81" t="str">
        <v/>
      </c>
      <c r="F17026" s="83">
        <f>IF($E17026="","",IFERROR(VLOOKUP(TRIM(E17026&amp;""),'Référentiel Articles'!$A$2:$F$634,4,FALSE),""))</f>
      </c>
      <c r="G17026" s="84">
        <f>IF($E17026="","",IFERROR(VLOOKUP(TRIM(E17026&amp;""),'Référentiel Articles'!$A$2:$F$634,5,FALSE),""))</f>
      </c>
      <c r="H17026" s="85" t="str">
        <v/>
      </c>
      <c r="I17026" s="84">
        <f>IF($E17026="","",IFERROR(VLOOKUP(TRIM(E17026&amp;""),'Référentiel Articles'!$A$2:$F$634,6,FALSE),""))</f>
      </c>
      <c r="J17026" s="90">
        <f>IF(OR($E17026="",$H17026=""),"",$H17026*$I17026)</f>
      </c>
      <c r="K17026" s="87" t="str">
        <v/>
      </c>
    </row>
    <row r="17027">
      <c r="A17027" s="74" t="str">
        <v/>
      </c>
      <c r="B17027" s="74" t="str">
        <v/>
      </c>
      <c r="C17027" s="75">
        <f>IF($E17027="","",IFERROR(VLOOKUP(TRIM(E17027&amp;""),'Référentiel Articles'!$A$2:$F$634,2,FALSE),""))</f>
      </c>
      <c r="D17027" s="75">
        <f>IF($E17027="","",IFERROR(VLOOKUP(TRIM(E17027&amp;""),'Référentiel Articles'!$A$2:$F$634,3,FALSE),""))</f>
      </c>
      <c r="E17027" s="74" t="str">
        <v/>
      </c>
      <c r="F17027" s="75">
        <f>IF($E17027="","",IFERROR(VLOOKUP(TRIM(E17027&amp;""),'Référentiel Articles'!$A$2:$F$634,4,FALSE),""))</f>
      </c>
      <c r="G17027" s="76">
        <f>IF($E17027="","",IFERROR(VLOOKUP(TRIM(E17027&amp;""),'Référentiel Articles'!$A$2:$F$634,5,FALSE),""))</f>
      </c>
      <c r="H17027" s="77" t="str">
        <v/>
      </c>
      <c r="I17027" s="76">
        <f>IF($E17027="","",IFERROR(VLOOKUP(TRIM(E17027&amp;""),'Référentiel Articles'!$A$2:$F$634,6,FALSE),""))</f>
      </c>
      <c r="J17027" s="78">
        <f>IF(OR($E17027="",$H17027=""),"",$H17027*$I17027)</f>
      </c>
      <c r="K17027" s="79" t="str">
        <v/>
      </c>
    </row>
    <row r="17028">
      <c r="A17028" s="81" t="str">
        <v/>
      </c>
      <c r="B17028" s="81" t="str">
        <v/>
      </c>
      <c r="C17028" s="83">
        <f>IF($E17028="","",IFERROR(VLOOKUP(TRIM(E17028&amp;""),'Référentiel Articles'!$A$2:$F$634,2,FALSE),""))</f>
      </c>
      <c r="D17028" s="83">
        <f>IF($E17028="","",IFERROR(VLOOKUP(TRIM(E17028&amp;""),'Référentiel Articles'!$A$2:$F$634,3,FALSE),""))</f>
      </c>
      <c r="E17028" s="81" t="str">
        <v/>
      </c>
      <c r="F17028" s="83">
        <f>IF($E17028="","",IFERROR(VLOOKUP(TRIM(E17028&amp;""),'Référentiel Articles'!$A$2:$F$634,4,FALSE),""))</f>
      </c>
      <c r="G17028" s="84">
        <f>IF($E17028="","",IFERROR(VLOOKUP(TRIM(E17028&amp;""),'Référentiel Articles'!$A$2:$F$634,5,FALSE),""))</f>
      </c>
      <c r="H17028" s="85" t="str">
        <v/>
      </c>
      <c r="I17028" s="84">
        <f>IF($E17028="","",IFERROR(VLOOKUP(TRIM(E17028&amp;""),'Référentiel Articles'!$A$2:$F$634,6,FALSE),""))</f>
      </c>
      <c r="J17028" s="90">
        <f>IF(OR($E17028="",$H17028=""),"",$H17028*$I17028)</f>
      </c>
      <c r="K17028" s="87" t="str">
        <v/>
      </c>
    </row>
    <row r="17029">
      <c r="A17029" s="74" t="str">
        <v/>
      </c>
      <c r="B17029" s="74" t="str">
        <v/>
      </c>
      <c r="C17029" s="75">
        <f>IF($E17029="","",IFERROR(VLOOKUP(TRIM(E17029&amp;""),'Référentiel Articles'!$A$2:$F$634,2,FALSE),""))</f>
      </c>
      <c r="D17029" s="75">
        <f>IF($E17029="","",IFERROR(VLOOKUP(TRIM(E17029&amp;""),'Référentiel Articles'!$A$2:$F$634,3,FALSE),""))</f>
      </c>
      <c r="E17029" s="74" t="str">
        <v/>
      </c>
      <c r="F17029" s="75">
        <f>IF($E17029="","",IFERROR(VLOOKUP(TRIM(E17029&amp;""),'Référentiel Articles'!$A$2:$F$634,4,FALSE),""))</f>
      </c>
      <c r="G17029" s="76">
        <f>IF($E17029="","",IFERROR(VLOOKUP(TRIM(E17029&amp;""),'Référentiel Articles'!$A$2:$F$634,5,FALSE),""))</f>
      </c>
      <c r="H17029" s="77" t="str">
        <v/>
      </c>
      <c r="I17029" s="76">
        <f>IF($E17029="","",IFERROR(VLOOKUP(TRIM(E17029&amp;""),'Référentiel Articles'!$A$2:$F$634,6,FALSE),""))</f>
      </c>
      <c r="J17029" s="78">
        <f>IF(OR($E17029="",$H17029=""),"",$H17029*$I17029)</f>
      </c>
      <c r="K17029" s="79" t="str">
        <v/>
      </c>
    </row>
    <row r="17030">
      <c r="A17030" s="81" t="str">
        <v/>
      </c>
      <c r="B17030" s="81" t="str">
        <v/>
      </c>
      <c r="C17030" s="83">
        <f>IF($E17030="","",IFERROR(VLOOKUP(TRIM(E17030&amp;""),'Référentiel Articles'!$A$2:$F$634,2,FALSE),""))</f>
      </c>
      <c r="D17030" s="83">
        <f>IF($E17030="","",IFERROR(VLOOKUP(TRIM(E17030&amp;""),'Référentiel Articles'!$A$2:$F$634,3,FALSE),""))</f>
      </c>
      <c r="E17030" s="81" t="str">
        <v/>
      </c>
      <c r="F17030" s="83">
        <f>IF($E17030="","",IFERROR(VLOOKUP(TRIM(E17030&amp;""),'Référentiel Articles'!$A$2:$F$634,4,FALSE),""))</f>
      </c>
      <c r="G17030" s="84">
        <f>IF($E17030="","",IFERROR(VLOOKUP(TRIM(E17030&amp;""),'Référentiel Articles'!$A$2:$F$634,5,FALSE),""))</f>
      </c>
      <c r="H17030" s="85" t="str">
        <v/>
      </c>
      <c r="I17030" s="84">
        <f>IF($E17030="","",IFERROR(VLOOKUP(TRIM(E17030&amp;""),'Référentiel Articles'!$A$2:$F$634,6,FALSE),""))</f>
      </c>
      <c r="J17030" s="90">
        <f>IF(OR($E17030="",$H17030=""),"",$H17030*$I17030)</f>
      </c>
      <c r="K17030" s="87" t="str">
        <v/>
      </c>
    </row>
    <row r="17031">
      <c r="A17031" s="74" t="str">
        <v/>
      </c>
      <c r="B17031" s="74" t="str">
        <v/>
      </c>
      <c r="C17031" s="75">
        <f>IF($E17031="","",IFERROR(VLOOKUP(TRIM(E17031&amp;""),'Référentiel Articles'!$A$2:$F$634,2,FALSE),""))</f>
      </c>
      <c r="D17031" s="75">
        <f>IF($E17031="","",IFERROR(VLOOKUP(TRIM(E17031&amp;""),'Référentiel Articles'!$A$2:$F$634,3,FALSE),""))</f>
      </c>
      <c r="E17031" s="74" t="str">
        <v/>
      </c>
      <c r="F17031" s="75">
        <f>IF($E17031="","",IFERROR(VLOOKUP(TRIM(E17031&amp;""),'Référentiel Articles'!$A$2:$F$634,4,FALSE),""))</f>
      </c>
      <c r="G17031" s="76">
        <f>IF($E17031="","",IFERROR(VLOOKUP(TRIM(E17031&amp;""),'Référentiel Articles'!$A$2:$F$634,5,FALSE),""))</f>
      </c>
      <c r="H17031" s="77" t="str">
        <v/>
      </c>
      <c r="I17031" s="76">
        <f>IF($E17031="","",IFERROR(VLOOKUP(TRIM(E17031&amp;""),'Référentiel Articles'!$A$2:$F$634,6,FALSE),""))</f>
      </c>
      <c r="J17031" s="78">
        <f>IF(OR($E17031="",$H17031=""),"",$H17031*$I17031)</f>
      </c>
      <c r="K17031" s="79" t="str">
        <v/>
      </c>
    </row>
    <row r="17032">
      <c r="A17032" s="81" t="str">
        <v/>
      </c>
      <c r="B17032" s="81" t="str">
        <v/>
      </c>
      <c r="C17032" s="83">
        <f>IF($E17032="","",IFERROR(VLOOKUP(TRIM(E17032&amp;""),'Référentiel Articles'!$A$2:$F$634,2,FALSE),""))</f>
      </c>
      <c r="D17032" s="83">
        <f>IF($E17032="","",IFERROR(VLOOKUP(TRIM(E17032&amp;""),'Référentiel Articles'!$A$2:$F$634,3,FALSE),""))</f>
      </c>
      <c r="E17032" s="81" t="str">
        <v/>
      </c>
      <c r="F17032" s="83">
        <f>IF($E17032="","",IFERROR(VLOOKUP(TRIM(E17032&amp;""),'Référentiel Articles'!$A$2:$F$634,4,FALSE),""))</f>
      </c>
      <c r="G17032" s="84">
        <f>IF($E17032="","",IFERROR(VLOOKUP(TRIM(E17032&amp;""),'Référentiel Articles'!$A$2:$F$634,5,FALSE),""))</f>
      </c>
      <c r="H17032" s="85" t="str">
        <v/>
      </c>
      <c r="I17032" s="84">
        <f>IF($E17032="","",IFERROR(VLOOKUP(TRIM(E17032&amp;""),'Référentiel Articles'!$A$2:$F$634,6,FALSE),""))</f>
      </c>
      <c r="J17032" s="90">
        <f>IF(OR($E17032="",$H17032=""),"",$H17032*$I17032)</f>
      </c>
      <c r="K17032" s="87" t="str">
        <v/>
      </c>
    </row>
    <row r="17033">
      <c r="A17033" s="74" t="str">
        <v/>
      </c>
      <c r="B17033" s="74" t="str">
        <v/>
      </c>
      <c r="C17033" s="75">
        <f>IF($E17033="","",IFERROR(VLOOKUP(TRIM(E17033&amp;""),'Référentiel Articles'!$A$2:$F$634,2,FALSE),""))</f>
      </c>
      <c r="D17033" s="75">
        <f>IF($E17033="","",IFERROR(VLOOKUP(TRIM(E17033&amp;""),'Référentiel Articles'!$A$2:$F$634,3,FALSE),""))</f>
      </c>
      <c r="E17033" s="74" t="str">
        <v/>
      </c>
      <c r="F17033" s="75">
        <f>IF($E17033="","",IFERROR(VLOOKUP(TRIM(E17033&amp;""),'Référentiel Articles'!$A$2:$F$634,4,FALSE),""))</f>
      </c>
      <c r="G17033" s="76">
        <f>IF($E17033="","",IFERROR(VLOOKUP(TRIM(E17033&amp;""),'Référentiel Articles'!$A$2:$F$634,5,FALSE),""))</f>
      </c>
      <c r="H17033" s="77" t="str">
        <v/>
      </c>
      <c r="I17033" s="76">
        <f>IF($E17033="","",IFERROR(VLOOKUP(TRIM(E17033&amp;""),'Référentiel Articles'!$A$2:$F$634,6,FALSE),""))</f>
      </c>
      <c r="J17033" s="78">
        <f>IF(OR($E17033="",$H17033=""),"",$H17033*$I17033)</f>
      </c>
      <c r="K17033" s="79" t="str">
        <v/>
      </c>
    </row>
    <row r="17034">
      <c r="A17034" s="81" t="str">
        <v/>
      </c>
      <c r="B17034" s="81" t="str">
        <v/>
      </c>
      <c r="C17034" s="83">
        <f>IF($E17034="","",IFERROR(VLOOKUP(TRIM(E17034&amp;""),'Référentiel Articles'!$A$2:$F$634,2,FALSE),""))</f>
      </c>
      <c r="D17034" s="83">
        <f>IF($E17034="","",IFERROR(VLOOKUP(TRIM(E17034&amp;""),'Référentiel Articles'!$A$2:$F$634,3,FALSE),""))</f>
      </c>
      <c r="E17034" s="81" t="str">
        <v/>
      </c>
      <c r="F17034" s="83">
        <f>IF($E17034="","",IFERROR(VLOOKUP(TRIM(E17034&amp;""),'Référentiel Articles'!$A$2:$F$634,4,FALSE),""))</f>
      </c>
      <c r="G17034" s="84">
        <f>IF($E17034="","",IFERROR(VLOOKUP(TRIM(E17034&amp;""),'Référentiel Articles'!$A$2:$F$634,5,FALSE),""))</f>
      </c>
      <c r="H17034" s="85" t="str">
        <v/>
      </c>
      <c r="I17034" s="84">
        <f>IF($E17034="","",IFERROR(VLOOKUP(TRIM(E17034&amp;""),'Référentiel Articles'!$A$2:$F$634,6,FALSE),""))</f>
      </c>
      <c r="J17034" s="90">
        <f>IF(OR($E17034="",$H17034=""),"",$H17034*$I17034)</f>
      </c>
      <c r="K17034" s="87" t="str">
        <v/>
      </c>
    </row>
    <row r="17035">
      <c r="A17035" s="74" t="str">
        <v/>
      </c>
      <c r="B17035" s="74" t="str">
        <v/>
      </c>
      <c r="C17035" s="75">
        <f>IF($E17035="","",IFERROR(VLOOKUP(TRIM(E17035&amp;""),'Référentiel Articles'!$A$2:$F$634,2,FALSE),""))</f>
      </c>
      <c r="D17035" s="75">
        <f>IF($E17035="","",IFERROR(VLOOKUP(TRIM(E17035&amp;""),'Référentiel Articles'!$A$2:$F$634,3,FALSE),""))</f>
      </c>
      <c r="E17035" s="74" t="str">
        <v/>
      </c>
      <c r="F17035" s="75">
        <f>IF($E17035="","",IFERROR(VLOOKUP(TRIM(E17035&amp;""),'Référentiel Articles'!$A$2:$F$634,4,FALSE),""))</f>
      </c>
      <c r="G17035" s="76">
        <f>IF($E17035="","",IFERROR(VLOOKUP(TRIM(E17035&amp;""),'Référentiel Articles'!$A$2:$F$634,5,FALSE),""))</f>
      </c>
      <c r="H17035" s="77" t="str">
        <v/>
      </c>
      <c r="I17035" s="76">
        <f>IF($E17035="","",IFERROR(VLOOKUP(TRIM(E17035&amp;""),'Référentiel Articles'!$A$2:$F$634,6,FALSE),""))</f>
      </c>
      <c r="J17035" s="78">
        <f>IF(OR($E17035="",$H17035=""),"",$H17035*$I17035)</f>
      </c>
      <c r="K17035" s="79" t="str">
        <v/>
      </c>
    </row>
    <row r="17036">
      <c r="A17036" s="81" t="str">
        <v/>
      </c>
      <c r="B17036" s="81" t="str">
        <v/>
      </c>
      <c r="C17036" s="83">
        <f>IF($E17036="","",IFERROR(VLOOKUP(TRIM(E17036&amp;""),'Référentiel Articles'!$A$2:$F$634,2,FALSE),""))</f>
      </c>
      <c r="D17036" s="83">
        <f>IF($E17036="","",IFERROR(VLOOKUP(TRIM(E17036&amp;""),'Référentiel Articles'!$A$2:$F$634,3,FALSE),""))</f>
      </c>
      <c r="E17036" s="81" t="str">
        <v/>
      </c>
      <c r="F17036" s="83">
        <f>IF($E17036="","",IFERROR(VLOOKUP(TRIM(E17036&amp;""),'Référentiel Articles'!$A$2:$F$634,4,FALSE),""))</f>
      </c>
      <c r="G17036" s="84">
        <f>IF($E17036="","",IFERROR(VLOOKUP(TRIM(E17036&amp;""),'Référentiel Articles'!$A$2:$F$634,5,FALSE),""))</f>
      </c>
      <c r="H17036" s="85" t="str">
        <v/>
      </c>
      <c r="I17036" s="84">
        <f>IF($E17036="","",IFERROR(VLOOKUP(TRIM(E17036&amp;""),'Référentiel Articles'!$A$2:$F$634,6,FALSE),""))</f>
      </c>
      <c r="J17036" s="90">
        <f>IF(OR($E17036="",$H17036=""),"",$H17036*$I17036)</f>
      </c>
      <c r="K17036" s="87" t="str">
        <v/>
      </c>
    </row>
    <row r="17037">
      <c r="A17037" s="74" t="str">
        <v/>
      </c>
      <c r="B17037" s="74" t="str">
        <v/>
      </c>
      <c r="C17037" s="75">
        <f>IF($E17037="","",IFERROR(VLOOKUP(TRIM(E17037&amp;""),'Référentiel Articles'!$A$2:$F$634,2,FALSE),""))</f>
      </c>
      <c r="D17037" s="75">
        <f>IF($E17037="","",IFERROR(VLOOKUP(TRIM(E17037&amp;""),'Référentiel Articles'!$A$2:$F$634,3,FALSE),""))</f>
      </c>
      <c r="E17037" s="74" t="str">
        <v/>
      </c>
      <c r="F17037" s="75">
        <f>IF($E17037="","",IFERROR(VLOOKUP(TRIM(E17037&amp;""),'Référentiel Articles'!$A$2:$F$634,4,FALSE),""))</f>
      </c>
      <c r="G17037" s="76">
        <f>IF($E17037="","",IFERROR(VLOOKUP(TRIM(E17037&amp;""),'Référentiel Articles'!$A$2:$F$634,5,FALSE),""))</f>
      </c>
      <c r="H17037" s="77" t="str">
        <v/>
      </c>
      <c r="I17037" s="76">
        <f>IF($E17037="","",IFERROR(VLOOKUP(TRIM(E17037&amp;""),'Référentiel Articles'!$A$2:$F$634,6,FALSE),""))</f>
      </c>
      <c r="J17037" s="78">
        <f>IF(OR($E17037="",$H17037=""),"",$H17037*$I17037)</f>
      </c>
      <c r="K17037" s="79" t="str">
        <v/>
      </c>
    </row>
    <row r="17038">
      <c r="A17038" s="81" t="str">
        <v/>
      </c>
      <c r="B17038" s="81" t="str">
        <v/>
      </c>
      <c r="C17038" s="83">
        <f>IF($E17038="","",IFERROR(VLOOKUP(TRIM(E17038&amp;""),'Référentiel Articles'!$A$2:$F$634,2,FALSE),""))</f>
      </c>
      <c r="D17038" s="83">
        <f>IF($E17038="","",IFERROR(VLOOKUP(TRIM(E17038&amp;""),'Référentiel Articles'!$A$2:$F$634,3,FALSE),""))</f>
      </c>
      <c r="E17038" s="81" t="str">
        <v/>
      </c>
      <c r="F17038" s="83">
        <f>IF($E17038="","",IFERROR(VLOOKUP(TRIM(E17038&amp;""),'Référentiel Articles'!$A$2:$F$634,4,FALSE),""))</f>
      </c>
      <c r="G17038" s="84">
        <f>IF($E17038="","",IFERROR(VLOOKUP(TRIM(E17038&amp;""),'Référentiel Articles'!$A$2:$F$634,5,FALSE),""))</f>
      </c>
      <c r="H17038" s="85" t="str">
        <v/>
      </c>
      <c r="I17038" s="84">
        <f>IF($E17038="","",IFERROR(VLOOKUP(TRIM(E17038&amp;""),'Référentiel Articles'!$A$2:$F$634,6,FALSE),""))</f>
      </c>
      <c r="J17038" s="90">
        <f>IF(OR($E17038="",$H17038=""),"",$H17038*$I17038)</f>
      </c>
      <c r="K17038" s="87" t="str">
        <v/>
      </c>
    </row>
    <row r="17039">
      <c r="A17039" s="74" t="str">
        <v/>
      </c>
      <c r="B17039" s="74" t="str">
        <v/>
      </c>
      <c r="C17039" s="75">
        <f>IF($E17039="","",IFERROR(VLOOKUP(TRIM(E17039&amp;""),'Référentiel Articles'!$A$2:$F$634,2,FALSE),""))</f>
      </c>
      <c r="D17039" s="75">
        <f>IF($E17039="","",IFERROR(VLOOKUP(TRIM(E17039&amp;""),'Référentiel Articles'!$A$2:$F$634,3,FALSE),""))</f>
      </c>
      <c r="E17039" s="74" t="str">
        <v/>
      </c>
      <c r="F17039" s="75">
        <f>IF($E17039="","",IFERROR(VLOOKUP(TRIM(E17039&amp;""),'Référentiel Articles'!$A$2:$F$634,4,FALSE),""))</f>
      </c>
      <c r="G17039" s="76">
        <f>IF($E17039="","",IFERROR(VLOOKUP(TRIM(E17039&amp;""),'Référentiel Articles'!$A$2:$F$634,5,FALSE),""))</f>
      </c>
      <c r="H17039" s="77" t="str">
        <v/>
      </c>
      <c r="I17039" s="76">
        <f>IF($E17039="","",IFERROR(VLOOKUP(TRIM(E17039&amp;""),'Référentiel Articles'!$A$2:$F$634,6,FALSE),""))</f>
      </c>
      <c r="J17039" s="78">
        <f>IF(OR($E17039="",$H17039=""),"",$H17039*$I17039)</f>
      </c>
      <c r="K17039" s="79" t="str">
        <v/>
      </c>
    </row>
    <row r="17040">
      <c r="A17040" s="81" t="str">
        <v/>
      </c>
      <c r="B17040" s="81" t="str">
        <v/>
      </c>
      <c r="C17040" s="83">
        <f>IF($E17040="","",IFERROR(VLOOKUP(TRIM(E17040&amp;""),'Référentiel Articles'!$A$2:$F$634,2,FALSE),""))</f>
      </c>
      <c r="D17040" s="83">
        <f>IF($E17040="","",IFERROR(VLOOKUP(TRIM(E17040&amp;""),'Référentiel Articles'!$A$2:$F$634,3,FALSE),""))</f>
      </c>
      <c r="E17040" s="81" t="str">
        <v/>
      </c>
      <c r="F17040" s="83">
        <f>IF($E17040="","",IFERROR(VLOOKUP(TRIM(E17040&amp;""),'Référentiel Articles'!$A$2:$F$634,4,FALSE),""))</f>
      </c>
      <c r="G17040" s="84">
        <f>IF($E17040="","",IFERROR(VLOOKUP(TRIM(E17040&amp;""),'Référentiel Articles'!$A$2:$F$634,5,FALSE),""))</f>
      </c>
      <c r="H17040" s="85" t="str">
        <v/>
      </c>
      <c r="I17040" s="84">
        <f>IF($E17040="","",IFERROR(VLOOKUP(TRIM(E17040&amp;""),'Référentiel Articles'!$A$2:$F$634,6,FALSE),""))</f>
      </c>
      <c r="J17040" s="90">
        <f>IF(OR($E17040="",$H17040=""),"",$H17040*$I17040)</f>
      </c>
      <c r="K17040" s="87" t="str">
        <v/>
      </c>
    </row>
    <row r="17041">
      <c r="A17041" s="74" t="str">
        <v/>
      </c>
      <c r="B17041" s="74" t="str">
        <v/>
      </c>
      <c r="C17041" s="75">
        <f>IF($E17041="","",IFERROR(VLOOKUP(TRIM(E17041&amp;""),'Référentiel Articles'!$A$2:$F$634,2,FALSE),""))</f>
      </c>
      <c r="D17041" s="75">
        <f>IF($E17041="","",IFERROR(VLOOKUP(TRIM(E17041&amp;""),'Référentiel Articles'!$A$2:$F$634,3,FALSE),""))</f>
      </c>
      <c r="E17041" s="74" t="str">
        <v/>
      </c>
      <c r="F17041" s="75">
        <f>IF($E17041="","",IFERROR(VLOOKUP(TRIM(E17041&amp;""),'Référentiel Articles'!$A$2:$F$634,4,FALSE),""))</f>
      </c>
      <c r="G17041" s="76">
        <f>IF($E17041="","",IFERROR(VLOOKUP(TRIM(E17041&amp;""),'Référentiel Articles'!$A$2:$F$634,5,FALSE),""))</f>
      </c>
      <c r="H17041" s="77" t="str">
        <v/>
      </c>
      <c r="I17041" s="76">
        <f>IF($E17041="","",IFERROR(VLOOKUP(TRIM(E17041&amp;""),'Référentiel Articles'!$A$2:$F$634,6,FALSE),""))</f>
      </c>
      <c r="J17041" s="78">
        <f>IF(OR($E17041="",$H17041=""),"",$H17041*$I17041)</f>
      </c>
      <c r="K17041" s="79" t="str">
        <v/>
      </c>
    </row>
    <row r="17042">
      <c r="A17042" s="81" t="str">
        <v/>
      </c>
      <c r="B17042" s="81" t="str">
        <v/>
      </c>
      <c r="C17042" s="83">
        <f>IF($E17042="","",IFERROR(VLOOKUP(TRIM(E17042&amp;""),'Référentiel Articles'!$A$2:$F$634,2,FALSE),""))</f>
      </c>
      <c r="D17042" s="83">
        <f>IF($E17042="","",IFERROR(VLOOKUP(TRIM(E17042&amp;""),'Référentiel Articles'!$A$2:$F$634,3,FALSE),""))</f>
      </c>
      <c r="E17042" s="81" t="str">
        <v/>
      </c>
      <c r="F17042" s="83">
        <f>IF($E17042="","",IFERROR(VLOOKUP(TRIM(E17042&amp;""),'Référentiel Articles'!$A$2:$F$634,4,FALSE),""))</f>
      </c>
      <c r="G17042" s="84">
        <f>IF($E17042="","",IFERROR(VLOOKUP(TRIM(E17042&amp;""),'Référentiel Articles'!$A$2:$F$634,5,FALSE),""))</f>
      </c>
      <c r="H17042" s="85" t="str">
        <v/>
      </c>
      <c r="I17042" s="84">
        <f>IF($E17042="","",IFERROR(VLOOKUP(TRIM(E17042&amp;""),'Référentiel Articles'!$A$2:$F$634,6,FALSE),""))</f>
      </c>
      <c r="J17042" s="90">
        <f>IF(OR($E17042="",$H17042=""),"",$H17042*$I17042)</f>
      </c>
      <c r="K17042" s="87" t="str">
        <v/>
      </c>
    </row>
    <row r="17043">
      <c r="A17043" s="74" t="str">
        <v/>
      </c>
      <c r="B17043" s="74" t="str">
        <v/>
      </c>
      <c r="C17043" s="75">
        <f>IF($E17043="","",IFERROR(VLOOKUP(TRIM(E17043&amp;""),'Référentiel Articles'!$A$2:$F$634,2,FALSE),""))</f>
      </c>
      <c r="D17043" s="75">
        <f>IF($E17043="","",IFERROR(VLOOKUP(TRIM(E17043&amp;""),'Référentiel Articles'!$A$2:$F$634,3,FALSE),""))</f>
      </c>
      <c r="E17043" s="74" t="str">
        <v/>
      </c>
      <c r="F17043" s="75">
        <f>IF($E17043="","",IFERROR(VLOOKUP(TRIM(E17043&amp;""),'Référentiel Articles'!$A$2:$F$634,4,FALSE),""))</f>
      </c>
      <c r="G17043" s="76">
        <f>IF($E17043="","",IFERROR(VLOOKUP(TRIM(E17043&amp;""),'Référentiel Articles'!$A$2:$F$634,5,FALSE),""))</f>
      </c>
      <c r="H17043" s="77" t="str">
        <v/>
      </c>
      <c r="I17043" s="76">
        <f>IF($E17043="","",IFERROR(VLOOKUP(TRIM(E17043&amp;""),'Référentiel Articles'!$A$2:$F$634,6,FALSE),""))</f>
      </c>
      <c r="J17043" s="78">
        <f>IF(OR($E17043="",$H17043=""),"",$H17043*$I17043)</f>
      </c>
      <c r="K17043" s="79" t="str">
        <v/>
      </c>
    </row>
    <row r="17044">
      <c r="A17044" s="81" t="str">
        <v/>
      </c>
      <c r="B17044" s="81" t="str">
        <v/>
      </c>
      <c r="C17044" s="83">
        <f>IF($E17044="","",IFERROR(VLOOKUP(TRIM(E17044&amp;""),'Référentiel Articles'!$A$2:$F$634,2,FALSE),""))</f>
      </c>
      <c r="D17044" s="83">
        <f>IF($E17044="","",IFERROR(VLOOKUP(TRIM(E17044&amp;""),'Référentiel Articles'!$A$2:$F$634,3,FALSE),""))</f>
      </c>
      <c r="E17044" s="81" t="str">
        <v/>
      </c>
      <c r="F17044" s="83">
        <f>IF($E17044="","",IFERROR(VLOOKUP(TRIM(E17044&amp;""),'Référentiel Articles'!$A$2:$F$634,4,FALSE),""))</f>
      </c>
      <c r="G17044" s="84">
        <f>IF($E17044="","",IFERROR(VLOOKUP(TRIM(E17044&amp;""),'Référentiel Articles'!$A$2:$F$634,5,FALSE),""))</f>
      </c>
      <c r="H17044" s="85" t="str">
        <v/>
      </c>
      <c r="I17044" s="84">
        <f>IF($E17044="","",IFERROR(VLOOKUP(TRIM(E17044&amp;""),'Référentiel Articles'!$A$2:$F$634,6,FALSE),""))</f>
      </c>
      <c r="J17044" s="90">
        <f>IF(OR($E17044="",$H17044=""),"",$H17044*$I17044)</f>
      </c>
      <c r="K17044" s="87" t="str">
        <v/>
      </c>
    </row>
    <row r="17045">
      <c r="A17045" s="74" t="str">
        <v/>
      </c>
      <c r="B17045" s="74" t="str">
        <v/>
      </c>
      <c r="C17045" s="75">
        <f>IF($E17045="","",IFERROR(VLOOKUP(TRIM(E17045&amp;""),'Référentiel Articles'!$A$2:$F$634,2,FALSE),""))</f>
      </c>
      <c r="D17045" s="75">
        <f>IF($E17045="","",IFERROR(VLOOKUP(TRIM(E17045&amp;""),'Référentiel Articles'!$A$2:$F$634,3,FALSE),""))</f>
      </c>
      <c r="E17045" s="74" t="str">
        <v/>
      </c>
      <c r="F17045" s="75">
        <f>IF($E17045="","",IFERROR(VLOOKUP(TRIM(E17045&amp;""),'Référentiel Articles'!$A$2:$F$634,4,FALSE),""))</f>
      </c>
      <c r="G17045" s="76">
        <f>IF($E17045="","",IFERROR(VLOOKUP(TRIM(E17045&amp;""),'Référentiel Articles'!$A$2:$F$634,5,FALSE),""))</f>
      </c>
      <c r="H17045" s="77" t="str">
        <v/>
      </c>
      <c r="I17045" s="76">
        <f>IF($E17045="","",IFERROR(VLOOKUP(TRIM(E17045&amp;""),'Référentiel Articles'!$A$2:$F$634,6,FALSE),""))</f>
      </c>
      <c r="J17045" s="78">
        <f>IF(OR($E17045="",$H17045=""),"",$H17045*$I17045)</f>
      </c>
      <c r="K17045" s="79" t="str">
        <v/>
      </c>
    </row>
    <row r="17046">
      <c r="A17046" s="81" t="str">
        <v/>
      </c>
      <c r="B17046" s="81" t="str">
        <v/>
      </c>
      <c r="C17046" s="83">
        <f>IF($E17046="","",IFERROR(VLOOKUP(TRIM(E17046&amp;""),'Référentiel Articles'!$A$2:$F$634,2,FALSE),""))</f>
      </c>
      <c r="D17046" s="83">
        <f>IF($E17046="","",IFERROR(VLOOKUP(TRIM(E17046&amp;""),'Référentiel Articles'!$A$2:$F$634,3,FALSE),""))</f>
      </c>
      <c r="E17046" s="81" t="str">
        <v/>
      </c>
      <c r="F17046" s="83">
        <f>IF($E17046="","",IFERROR(VLOOKUP(TRIM(E17046&amp;""),'Référentiel Articles'!$A$2:$F$634,4,FALSE),""))</f>
      </c>
      <c r="G17046" s="84">
        <f>IF($E17046="","",IFERROR(VLOOKUP(TRIM(E17046&amp;""),'Référentiel Articles'!$A$2:$F$634,5,FALSE),""))</f>
      </c>
      <c r="H17046" s="85" t="str">
        <v/>
      </c>
      <c r="I17046" s="84">
        <f>IF($E17046="","",IFERROR(VLOOKUP(TRIM(E17046&amp;""),'Référentiel Articles'!$A$2:$F$634,6,FALSE),""))</f>
      </c>
      <c r="J17046" s="90">
        <f>IF(OR($E17046="",$H17046=""),"",$H17046*$I17046)</f>
      </c>
      <c r="K17046" s="87" t="str">
        <v/>
      </c>
    </row>
    <row r="17047">
      <c r="A17047" s="74" t="str">
        <v/>
      </c>
      <c r="B17047" s="74" t="str">
        <v/>
      </c>
      <c r="C17047" s="75">
        <f>IF($E17047="","",IFERROR(VLOOKUP(TRIM(E17047&amp;""),'Référentiel Articles'!$A$2:$F$634,2,FALSE),""))</f>
      </c>
      <c r="D17047" s="75">
        <f>IF($E17047="","",IFERROR(VLOOKUP(TRIM(E17047&amp;""),'Référentiel Articles'!$A$2:$F$634,3,FALSE),""))</f>
      </c>
      <c r="E17047" s="74" t="str">
        <v/>
      </c>
      <c r="F17047" s="75">
        <f>IF($E17047="","",IFERROR(VLOOKUP(TRIM(E17047&amp;""),'Référentiel Articles'!$A$2:$F$634,4,FALSE),""))</f>
      </c>
      <c r="G17047" s="76">
        <f>IF($E17047="","",IFERROR(VLOOKUP(TRIM(E17047&amp;""),'Référentiel Articles'!$A$2:$F$634,5,FALSE),""))</f>
      </c>
      <c r="H17047" s="77" t="str">
        <v/>
      </c>
      <c r="I17047" s="76">
        <f>IF($E17047="","",IFERROR(VLOOKUP(TRIM(E17047&amp;""),'Référentiel Articles'!$A$2:$F$634,6,FALSE),""))</f>
      </c>
      <c r="J17047" s="78">
        <f>IF(OR($E17047="",$H17047=""),"",$H17047*$I17047)</f>
      </c>
      <c r="K17047" s="79" t="str">
        <v/>
      </c>
    </row>
    <row r="17048">
      <c r="A17048" s="81" t="str">
        <v/>
      </c>
      <c r="B17048" s="81" t="str">
        <v/>
      </c>
      <c r="C17048" s="83">
        <f>IF($E17048="","",IFERROR(VLOOKUP(TRIM(E17048&amp;""),'Référentiel Articles'!$A$2:$F$634,2,FALSE),""))</f>
      </c>
      <c r="D17048" s="83">
        <f>IF($E17048="","",IFERROR(VLOOKUP(TRIM(E17048&amp;""),'Référentiel Articles'!$A$2:$F$634,3,FALSE),""))</f>
      </c>
      <c r="E17048" s="81" t="str">
        <v/>
      </c>
      <c r="F17048" s="83">
        <f>IF($E17048="","",IFERROR(VLOOKUP(TRIM(E17048&amp;""),'Référentiel Articles'!$A$2:$F$634,4,FALSE),""))</f>
      </c>
      <c r="G17048" s="84">
        <f>IF($E17048="","",IFERROR(VLOOKUP(TRIM(E17048&amp;""),'Référentiel Articles'!$A$2:$F$634,5,FALSE),""))</f>
      </c>
      <c r="H17048" s="85" t="str">
        <v/>
      </c>
      <c r="I17048" s="84">
        <f>IF($E17048="","",IFERROR(VLOOKUP(TRIM(E17048&amp;""),'Référentiel Articles'!$A$2:$F$634,6,FALSE),""))</f>
      </c>
      <c r="J17048" s="90">
        <f>IF(OR($E17048="",$H17048=""),"",$H17048*$I17048)</f>
      </c>
      <c r="K17048" s="87" t="str">
        <v/>
      </c>
    </row>
    <row r="17049">
      <c r="A17049" s="74" t="str">
        <v/>
      </c>
      <c r="B17049" s="74" t="str">
        <v/>
      </c>
      <c r="C17049" s="75">
        <f>IF($E17049="","",IFERROR(VLOOKUP(TRIM(E17049&amp;""),'Référentiel Articles'!$A$2:$F$634,2,FALSE),""))</f>
      </c>
      <c r="D17049" s="75">
        <f>IF($E17049="","",IFERROR(VLOOKUP(TRIM(E17049&amp;""),'Référentiel Articles'!$A$2:$F$634,3,FALSE),""))</f>
      </c>
      <c r="E17049" s="74" t="str">
        <v/>
      </c>
      <c r="F17049" s="75">
        <f>IF($E17049="","",IFERROR(VLOOKUP(TRIM(E17049&amp;""),'Référentiel Articles'!$A$2:$F$634,4,FALSE),""))</f>
      </c>
      <c r="G17049" s="76">
        <f>IF($E17049="","",IFERROR(VLOOKUP(TRIM(E17049&amp;""),'Référentiel Articles'!$A$2:$F$634,5,FALSE),""))</f>
      </c>
      <c r="H17049" s="77" t="str">
        <v/>
      </c>
      <c r="I17049" s="76">
        <f>IF($E17049="","",IFERROR(VLOOKUP(TRIM(E17049&amp;""),'Référentiel Articles'!$A$2:$F$634,6,FALSE),""))</f>
      </c>
      <c r="J17049" s="78">
        <f>IF(OR($E17049="",$H17049=""),"",$H17049*$I17049)</f>
      </c>
      <c r="K17049" s="79" t="str">
        <v/>
      </c>
    </row>
    <row r="17050">
      <c r="A17050" s="81" t="str">
        <v/>
      </c>
      <c r="B17050" s="81" t="str">
        <v/>
      </c>
      <c r="C17050" s="83">
        <f>IF($E17050="","",IFERROR(VLOOKUP(TRIM(E17050&amp;""),'Référentiel Articles'!$A$2:$F$634,2,FALSE),""))</f>
      </c>
      <c r="D17050" s="83">
        <f>IF($E17050="","",IFERROR(VLOOKUP(TRIM(E17050&amp;""),'Référentiel Articles'!$A$2:$F$634,3,FALSE),""))</f>
      </c>
      <c r="E17050" s="81" t="str">
        <v/>
      </c>
      <c r="F17050" s="83">
        <f>IF($E17050="","",IFERROR(VLOOKUP(TRIM(E17050&amp;""),'Référentiel Articles'!$A$2:$F$634,4,FALSE),""))</f>
      </c>
      <c r="G17050" s="84">
        <f>IF($E17050="","",IFERROR(VLOOKUP(TRIM(E17050&amp;""),'Référentiel Articles'!$A$2:$F$634,5,FALSE),""))</f>
      </c>
      <c r="H17050" s="85" t="str">
        <v/>
      </c>
      <c r="I17050" s="84">
        <f>IF($E17050="","",IFERROR(VLOOKUP(TRIM(E17050&amp;""),'Référentiel Articles'!$A$2:$F$634,6,FALSE),""))</f>
      </c>
      <c r="J17050" s="90">
        <f>IF(OR($E17050="",$H17050=""),"",$H17050*$I17050)</f>
      </c>
      <c r="K17050" s="87" t="str">
        <v/>
      </c>
    </row>
    <row r="17051">
      <c r="A17051" s="74" t="str">
        <v/>
      </c>
      <c r="B17051" s="74" t="str">
        <v/>
      </c>
      <c r="C17051" s="75">
        <f>IF($E17051="","",IFERROR(VLOOKUP(TRIM(E17051&amp;""),'Référentiel Articles'!$A$2:$F$634,2,FALSE),""))</f>
      </c>
      <c r="D17051" s="75">
        <f>IF($E17051="","",IFERROR(VLOOKUP(TRIM(E17051&amp;""),'Référentiel Articles'!$A$2:$F$634,3,FALSE),""))</f>
      </c>
      <c r="E17051" s="74" t="str">
        <v/>
      </c>
      <c r="F17051" s="75">
        <f>IF($E17051="","",IFERROR(VLOOKUP(TRIM(E17051&amp;""),'Référentiel Articles'!$A$2:$F$634,4,FALSE),""))</f>
      </c>
      <c r="G17051" s="76">
        <f>IF($E17051="","",IFERROR(VLOOKUP(TRIM(E17051&amp;""),'Référentiel Articles'!$A$2:$F$634,5,FALSE),""))</f>
      </c>
      <c r="H17051" s="77" t="str">
        <v/>
      </c>
      <c r="I17051" s="76">
        <f>IF($E17051="","",IFERROR(VLOOKUP(TRIM(E17051&amp;""),'Référentiel Articles'!$A$2:$F$634,6,FALSE),""))</f>
      </c>
      <c r="J17051" s="78">
        <f>IF(OR($E17051="",$H17051=""),"",$H17051*$I17051)</f>
      </c>
      <c r="K17051" s="79" t="str">
        <v/>
      </c>
    </row>
    <row r="17052">
      <c r="A17052" s="81" t="str">
        <v/>
      </c>
      <c r="B17052" s="81" t="str">
        <v/>
      </c>
      <c r="C17052" s="83">
        <f>IF($E17052="","",IFERROR(VLOOKUP(TRIM(E17052&amp;""),'Référentiel Articles'!$A$2:$F$634,2,FALSE),""))</f>
      </c>
      <c r="D17052" s="83">
        <f>IF($E17052="","",IFERROR(VLOOKUP(TRIM(E17052&amp;""),'Référentiel Articles'!$A$2:$F$634,3,FALSE),""))</f>
      </c>
      <c r="E17052" s="81" t="str">
        <v/>
      </c>
      <c r="F17052" s="83">
        <f>IF($E17052="","",IFERROR(VLOOKUP(TRIM(E17052&amp;""),'Référentiel Articles'!$A$2:$F$634,4,FALSE),""))</f>
      </c>
      <c r="G17052" s="84">
        <f>IF($E17052="","",IFERROR(VLOOKUP(TRIM(E17052&amp;""),'Référentiel Articles'!$A$2:$F$634,5,FALSE),""))</f>
      </c>
      <c r="H17052" s="85" t="str">
        <v/>
      </c>
      <c r="I17052" s="84">
        <f>IF($E17052="","",IFERROR(VLOOKUP(TRIM(E17052&amp;""),'Référentiel Articles'!$A$2:$F$634,6,FALSE),""))</f>
      </c>
      <c r="J17052" s="90">
        <f>IF(OR($E17052="",$H17052=""),"",$H17052*$I17052)</f>
      </c>
      <c r="K17052" s="87" t="str">
        <v/>
      </c>
    </row>
    <row r="17053">
      <c r="A17053" s="74" t="str">
        <v/>
      </c>
      <c r="B17053" s="74" t="str">
        <v/>
      </c>
      <c r="C17053" s="75">
        <f>IF($E17053="","",IFERROR(VLOOKUP(TRIM(E17053&amp;""),'Référentiel Articles'!$A$2:$F$634,2,FALSE),""))</f>
      </c>
      <c r="D17053" s="75">
        <f>IF($E17053="","",IFERROR(VLOOKUP(TRIM(E17053&amp;""),'Référentiel Articles'!$A$2:$F$634,3,FALSE),""))</f>
      </c>
      <c r="E17053" s="74" t="str">
        <v/>
      </c>
      <c r="F17053" s="75">
        <f>IF($E17053="","",IFERROR(VLOOKUP(TRIM(E17053&amp;""),'Référentiel Articles'!$A$2:$F$634,4,FALSE),""))</f>
      </c>
      <c r="G17053" s="76">
        <f>IF($E17053="","",IFERROR(VLOOKUP(TRIM(E17053&amp;""),'Référentiel Articles'!$A$2:$F$634,5,FALSE),""))</f>
      </c>
      <c r="H17053" s="77" t="str">
        <v/>
      </c>
      <c r="I17053" s="76">
        <f>IF($E17053="","",IFERROR(VLOOKUP(TRIM(E17053&amp;""),'Référentiel Articles'!$A$2:$F$634,6,FALSE),""))</f>
      </c>
      <c r="J17053" s="78">
        <f>IF(OR($E17053="",$H17053=""),"",$H17053*$I17053)</f>
      </c>
      <c r="K17053" s="79" t="str">
        <v/>
      </c>
    </row>
    <row r="17054">
      <c r="A17054" s="81" t="str">
        <v/>
      </c>
      <c r="B17054" s="81" t="str">
        <v/>
      </c>
      <c r="C17054" s="83">
        <f>IF($E17054="","",IFERROR(VLOOKUP(TRIM(E17054&amp;""),'Référentiel Articles'!$A$2:$F$634,2,FALSE),""))</f>
      </c>
      <c r="D17054" s="83">
        <f>IF($E17054="","",IFERROR(VLOOKUP(TRIM(E17054&amp;""),'Référentiel Articles'!$A$2:$F$634,3,FALSE),""))</f>
      </c>
      <c r="E17054" s="81" t="str">
        <v/>
      </c>
      <c r="F17054" s="83">
        <f>IF($E17054="","",IFERROR(VLOOKUP(TRIM(E17054&amp;""),'Référentiel Articles'!$A$2:$F$634,4,FALSE),""))</f>
      </c>
      <c r="G17054" s="84">
        <f>IF($E17054="","",IFERROR(VLOOKUP(TRIM(E17054&amp;""),'Référentiel Articles'!$A$2:$F$634,5,FALSE),""))</f>
      </c>
      <c r="H17054" s="85" t="str">
        <v/>
      </c>
      <c r="I17054" s="84">
        <f>IF($E17054="","",IFERROR(VLOOKUP(TRIM(E17054&amp;""),'Référentiel Articles'!$A$2:$F$634,6,FALSE),""))</f>
      </c>
      <c r="J17054" s="90">
        <f>IF(OR($E17054="",$H17054=""),"",$H17054*$I17054)</f>
      </c>
      <c r="K17054" s="87" t="str">
        <v/>
      </c>
    </row>
    <row r="17055">
      <c r="A17055" s="74" t="str">
        <v/>
      </c>
      <c r="B17055" s="74" t="str">
        <v/>
      </c>
      <c r="C17055" s="75">
        <f>IF($E17055="","",IFERROR(VLOOKUP(TRIM(E17055&amp;""),'Référentiel Articles'!$A$2:$F$634,2,FALSE),""))</f>
      </c>
      <c r="D17055" s="75">
        <f>IF($E17055="","",IFERROR(VLOOKUP(TRIM(E17055&amp;""),'Référentiel Articles'!$A$2:$F$634,3,FALSE),""))</f>
      </c>
      <c r="E17055" s="74" t="str">
        <v/>
      </c>
      <c r="F17055" s="75">
        <f>IF($E17055="","",IFERROR(VLOOKUP(TRIM(E17055&amp;""),'Référentiel Articles'!$A$2:$F$634,4,FALSE),""))</f>
      </c>
      <c r="G17055" s="76">
        <f>IF($E17055="","",IFERROR(VLOOKUP(TRIM(E17055&amp;""),'Référentiel Articles'!$A$2:$F$634,5,FALSE),""))</f>
      </c>
      <c r="H17055" s="77" t="str">
        <v/>
      </c>
      <c r="I17055" s="76">
        <f>IF($E17055="","",IFERROR(VLOOKUP(TRIM(E17055&amp;""),'Référentiel Articles'!$A$2:$F$634,6,FALSE),""))</f>
      </c>
      <c r="J17055" s="78">
        <f>IF(OR($E17055="",$H17055=""),"",$H17055*$I17055)</f>
      </c>
      <c r="K17055" s="79" t="str">
        <v/>
      </c>
    </row>
    <row r="17056">
      <c r="A17056" s="81" t="str">
        <v/>
      </c>
      <c r="B17056" s="81" t="str">
        <v/>
      </c>
      <c r="C17056" s="83">
        <f>IF($E17056="","",IFERROR(VLOOKUP(TRIM(E17056&amp;""),'Référentiel Articles'!$A$2:$F$634,2,FALSE),""))</f>
      </c>
      <c r="D17056" s="83">
        <f>IF($E17056="","",IFERROR(VLOOKUP(TRIM(E17056&amp;""),'Référentiel Articles'!$A$2:$F$634,3,FALSE),""))</f>
      </c>
      <c r="E17056" s="81" t="str">
        <v/>
      </c>
      <c r="F17056" s="83">
        <f>IF($E17056="","",IFERROR(VLOOKUP(TRIM(E17056&amp;""),'Référentiel Articles'!$A$2:$F$634,4,FALSE),""))</f>
      </c>
      <c r="G17056" s="84">
        <f>IF($E17056="","",IFERROR(VLOOKUP(TRIM(E17056&amp;""),'Référentiel Articles'!$A$2:$F$634,5,FALSE),""))</f>
      </c>
      <c r="H17056" s="85" t="str">
        <v/>
      </c>
      <c r="I17056" s="84">
        <f>IF($E17056="","",IFERROR(VLOOKUP(TRIM(E17056&amp;""),'Référentiel Articles'!$A$2:$F$634,6,FALSE),""))</f>
      </c>
      <c r="J17056" s="90">
        <f>IF(OR($E17056="",$H17056=""),"",$H17056*$I17056)</f>
      </c>
      <c r="K17056" s="87" t="str">
        <v/>
      </c>
    </row>
    <row r="17057">
      <c r="A17057" s="74" t="str">
        <v/>
      </c>
      <c r="B17057" s="74" t="str">
        <v/>
      </c>
      <c r="C17057" s="75">
        <f>IF($E17057="","",IFERROR(VLOOKUP(TRIM(E17057&amp;""),'Référentiel Articles'!$A$2:$F$634,2,FALSE),""))</f>
      </c>
      <c r="D17057" s="75">
        <f>IF($E17057="","",IFERROR(VLOOKUP(TRIM(E17057&amp;""),'Référentiel Articles'!$A$2:$F$634,3,FALSE),""))</f>
      </c>
      <c r="E17057" s="74" t="str">
        <v/>
      </c>
      <c r="F17057" s="75">
        <f>IF($E17057="","",IFERROR(VLOOKUP(TRIM(E17057&amp;""),'Référentiel Articles'!$A$2:$F$634,4,FALSE),""))</f>
      </c>
      <c r="G17057" s="76">
        <f>IF($E17057="","",IFERROR(VLOOKUP(TRIM(E17057&amp;""),'Référentiel Articles'!$A$2:$F$634,5,FALSE),""))</f>
      </c>
      <c r="H17057" s="77" t="str">
        <v/>
      </c>
      <c r="I17057" s="76">
        <f>IF($E17057="","",IFERROR(VLOOKUP(TRIM(E17057&amp;""),'Référentiel Articles'!$A$2:$F$634,6,FALSE),""))</f>
      </c>
      <c r="J17057" s="78">
        <f>IF(OR($E17057="",$H17057=""),"",$H17057*$I17057)</f>
      </c>
      <c r="K17057" s="79" t="str">
        <v/>
      </c>
    </row>
    <row r="17058">
      <c r="A17058" s="81" t="str">
        <v/>
      </c>
      <c r="B17058" s="81" t="str">
        <v/>
      </c>
      <c r="C17058" s="83">
        <f>IF($E17058="","",IFERROR(VLOOKUP(TRIM(E17058&amp;""),'Référentiel Articles'!$A$2:$F$634,2,FALSE),""))</f>
      </c>
      <c r="D17058" s="83">
        <f>IF($E17058="","",IFERROR(VLOOKUP(TRIM(E17058&amp;""),'Référentiel Articles'!$A$2:$F$634,3,FALSE),""))</f>
      </c>
      <c r="E17058" s="81" t="str">
        <v/>
      </c>
      <c r="F17058" s="83">
        <f>IF($E17058="","",IFERROR(VLOOKUP(TRIM(E17058&amp;""),'Référentiel Articles'!$A$2:$F$634,4,FALSE),""))</f>
      </c>
      <c r="G17058" s="84">
        <f>IF($E17058="","",IFERROR(VLOOKUP(TRIM(E17058&amp;""),'Référentiel Articles'!$A$2:$F$634,5,FALSE),""))</f>
      </c>
      <c r="H17058" s="85" t="str">
        <v/>
      </c>
      <c r="I17058" s="84">
        <f>IF($E17058="","",IFERROR(VLOOKUP(TRIM(E17058&amp;""),'Référentiel Articles'!$A$2:$F$634,6,FALSE),""))</f>
      </c>
      <c r="J17058" s="90">
        <f>IF(OR($E17058="",$H17058=""),"",$H17058*$I17058)</f>
      </c>
      <c r="K17058" s="87" t="str">
        <v/>
      </c>
    </row>
    <row r="17059">
      <c r="A17059" s="74" t="str">
        <v/>
      </c>
      <c r="B17059" s="74" t="str">
        <v/>
      </c>
      <c r="C17059" s="75">
        <f>IF($E17059="","",IFERROR(VLOOKUP(TRIM(E17059&amp;""),'Référentiel Articles'!$A$2:$F$634,2,FALSE),""))</f>
      </c>
      <c r="D17059" s="75">
        <f>IF($E17059="","",IFERROR(VLOOKUP(TRIM(E17059&amp;""),'Référentiel Articles'!$A$2:$F$634,3,FALSE),""))</f>
      </c>
      <c r="E17059" s="74" t="str">
        <v/>
      </c>
      <c r="F17059" s="75">
        <f>IF($E17059="","",IFERROR(VLOOKUP(TRIM(E17059&amp;""),'Référentiel Articles'!$A$2:$F$634,4,FALSE),""))</f>
      </c>
      <c r="G17059" s="76">
        <f>IF($E17059="","",IFERROR(VLOOKUP(TRIM(E17059&amp;""),'Référentiel Articles'!$A$2:$F$634,5,FALSE),""))</f>
      </c>
      <c r="H17059" s="77" t="str">
        <v/>
      </c>
      <c r="I17059" s="76">
        <f>IF($E17059="","",IFERROR(VLOOKUP(TRIM(E17059&amp;""),'Référentiel Articles'!$A$2:$F$634,6,FALSE),""))</f>
      </c>
      <c r="J17059" s="78">
        <f>IF(OR($E17059="",$H17059=""),"",$H17059*$I17059)</f>
      </c>
      <c r="K17059" s="79" t="str">
        <v/>
      </c>
    </row>
    <row r="17060">
      <c r="A17060" s="81" t="str">
        <v/>
      </c>
      <c r="B17060" s="81" t="str">
        <v/>
      </c>
      <c r="C17060" s="83">
        <f>IF($E17060="","",IFERROR(VLOOKUP(TRIM(E17060&amp;""),'Référentiel Articles'!$A$2:$F$634,2,FALSE),""))</f>
      </c>
      <c r="D17060" s="83">
        <f>IF($E17060="","",IFERROR(VLOOKUP(TRIM(E17060&amp;""),'Référentiel Articles'!$A$2:$F$634,3,FALSE),""))</f>
      </c>
      <c r="E17060" s="81" t="str">
        <v/>
      </c>
      <c r="F17060" s="83">
        <f>IF($E17060="","",IFERROR(VLOOKUP(TRIM(E17060&amp;""),'Référentiel Articles'!$A$2:$F$634,4,FALSE),""))</f>
      </c>
      <c r="G17060" s="84">
        <f>IF($E17060="","",IFERROR(VLOOKUP(TRIM(E17060&amp;""),'Référentiel Articles'!$A$2:$F$634,5,FALSE),""))</f>
      </c>
      <c r="H17060" s="85" t="str">
        <v/>
      </c>
      <c r="I17060" s="84">
        <f>IF($E17060="","",IFERROR(VLOOKUP(TRIM(E17060&amp;""),'Référentiel Articles'!$A$2:$F$634,6,FALSE),""))</f>
      </c>
      <c r="J17060" s="90">
        <f>IF(OR($E17060="",$H17060=""),"",$H17060*$I17060)</f>
      </c>
      <c r="K17060" s="87" t="str">
        <v/>
      </c>
    </row>
    <row r="17061">
      <c r="A17061" s="74" t="str">
        <v/>
      </c>
      <c r="B17061" s="74" t="str">
        <v/>
      </c>
      <c r="C17061" s="75">
        <f>IF($E17061="","",IFERROR(VLOOKUP(TRIM(E17061&amp;""),'Référentiel Articles'!$A$2:$F$634,2,FALSE),""))</f>
      </c>
      <c r="D17061" s="75">
        <f>IF($E17061="","",IFERROR(VLOOKUP(TRIM(E17061&amp;""),'Référentiel Articles'!$A$2:$F$634,3,FALSE),""))</f>
      </c>
      <c r="E17061" s="74" t="str">
        <v/>
      </c>
      <c r="F17061" s="75">
        <f>IF($E17061="","",IFERROR(VLOOKUP(TRIM(E17061&amp;""),'Référentiel Articles'!$A$2:$F$634,4,FALSE),""))</f>
      </c>
      <c r="G17061" s="76">
        <f>IF($E17061="","",IFERROR(VLOOKUP(TRIM(E17061&amp;""),'Référentiel Articles'!$A$2:$F$634,5,FALSE),""))</f>
      </c>
      <c r="H17061" s="77" t="str">
        <v/>
      </c>
      <c r="I17061" s="76">
        <f>IF($E17061="","",IFERROR(VLOOKUP(TRIM(E17061&amp;""),'Référentiel Articles'!$A$2:$F$634,6,FALSE),""))</f>
      </c>
      <c r="J17061" s="78">
        <f>IF(OR($E17061="",$H17061=""),"",$H17061*$I17061)</f>
      </c>
      <c r="K17061" s="79" t="str">
        <v/>
      </c>
    </row>
    <row r="17062">
      <c r="A17062" s="81" t="str">
        <v/>
      </c>
      <c r="B17062" s="81" t="str">
        <v/>
      </c>
      <c r="C17062" s="83">
        <f>IF($E17062="","",IFERROR(VLOOKUP(TRIM(E17062&amp;""),'Référentiel Articles'!$A$2:$F$634,2,FALSE),""))</f>
      </c>
      <c r="D17062" s="83">
        <f>IF($E17062="","",IFERROR(VLOOKUP(TRIM(E17062&amp;""),'Référentiel Articles'!$A$2:$F$634,3,FALSE),""))</f>
      </c>
      <c r="E17062" s="81" t="str">
        <v/>
      </c>
      <c r="F17062" s="83">
        <f>IF($E17062="","",IFERROR(VLOOKUP(TRIM(E17062&amp;""),'Référentiel Articles'!$A$2:$F$634,4,FALSE),""))</f>
      </c>
      <c r="G17062" s="84">
        <f>IF($E17062="","",IFERROR(VLOOKUP(TRIM(E17062&amp;""),'Référentiel Articles'!$A$2:$F$634,5,FALSE),""))</f>
      </c>
      <c r="H17062" s="85" t="str">
        <v/>
      </c>
      <c r="I17062" s="84">
        <f>IF($E17062="","",IFERROR(VLOOKUP(TRIM(E17062&amp;""),'Référentiel Articles'!$A$2:$F$634,6,FALSE),""))</f>
      </c>
      <c r="J17062" s="90">
        <f>IF(OR($E17062="",$H17062=""),"",$H17062*$I17062)</f>
      </c>
      <c r="K17062" s="87" t="str">
        <v/>
      </c>
    </row>
    <row r="17063">
      <c r="A17063" s="74" t="str">
        <v/>
      </c>
      <c r="B17063" s="74" t="str">
        <v/>
      </c>
      <c r="C17063" s="75">
        <f>IF($E17063="","",IFERROR(VLOOKUP(TRIM(E17063&amp;""),'Référentiel Articles'!$A$2:$F$634,2,FALSE),""))</f>
      </c>
      <c r="D17063" s="75">
        <f>IF($E17063="","",IFERROR(VLOOKUP(TRIM(E17063&amp;""),'Référentiel Articles'!$A$2:$F$634,3,FALSE),""))</f>
      </c>
      <c r="E17063" s="74" t="str">
        <v/>
      </c>
      <c r="F17063" s="75">
        <f>IF($E17063="","",IFERROR(VLOOKUP(TRIM(E17063&amp;""),'Référentiel Articles'!$A$2:$F$634,4,FALSE),""))</f>
      </c>
      <c r="G17063" s="76">
        <f>IF($E17063="","",IFERROR(VLOOKUP(TRIM(E17063&amp;""),'Référentiel Articles'!$A$2:$F$634,5,FALSE),""))</f>
      </c>
      <c r="H17063" s="77" t="str">
        <v/>
      </c>
      <c r="I17063" s="76">
        <f>IF($E17063="","",IFERROR(VLOOKUP(TRIM(E17063&amp;""),'Référentiel Articles'!$A$2:$F$634,6,FALSE),""))</f>
      </c>
      <c r="J17063" s="78">
        <f>IF(OR($E17063="",$H17063=""),"",$H17063*$I17063)</f>
      </c>
      <c r="K17063" s="79" t="str">
        <v/>
      </c>
    </row>
    <row r="17064">
      <c r="A17064" s="81" t="str">
        <v/>
      </c>
      <c r="B17064" s="81" t="str">
        <v/>
      </c>
      <c r="C17064" s="83">
        <f>IF($E17064="","",IFERROR(VLOOKUP(TRIM(E17064&amp;""),'Référentiel Articles'!$A$2:$F$634,2,FALSE),""))</f>
      </c>
      <c r="D17064" s="83">
        <f>IF($E17064="","",IFERROR(VLOOKUP(TRIM(E17064&amp;""),'Référentiel Articles'!$A$2:$F$634,3,FALSE),""))</f>
      </c>
      <c r="E17064" s="81" t="str">
        <v/>
      </c>
      <c r="F17064" s="83">
        <f>IF($E17064="","",IFERROR(VLOOKUP(TRIM(E17064&amp;""),'Référentiel Articles'!$A$2:$F$634,4,FALSE),""))</f>
      </c>
      <c r="G17064" s="84">
        <f>IF($E17064="","",IFERROR(VLOOKUP(TRIM(E17064&amp;""),'Référentiel Articles'!$A$2:$F$634,5,FALSE),""))</f>
      </c>
      <c r="H17064" s="85" t="str">
        <v/>
      </c>
      <c r="I17064" s="84">
        <f>IF($E17064="","",IFERROR(VLOOKUP(TRIM(E17064&amp;""),'Référentiel Articles'!$A$2:$F$634,6,FALSE),""))</f>
      </c>
      <c r="J17064" s="90">
        <f>IF(OR($E17064="",$H17064=""),"",$H17064*$I17064)</f>
      </c>
      <c r="K17064" s="87" t="str">
        <v/>
      </c>
    </row>
    <row r="17065">
      <c r="A17065" s="74" t="str">
        <v/>
      </c>
      <c r="B17065" s="74" t="str">
        <v/>
      </c>
      <c r="C17065" s="75">
        <f>IF($E17065="","",IFERROR(VLOOKUP(TRIM(E17065&amp;""),'Référentiel Articles'!$A$2:$F$634,2,FALSE),""))</f>
      </c>
      <c r="D17065" s="75">
        <f>IF($E17065="","",IFERROR(VLOOKUP(TRIM(E17065&amp;""),'Référentiel Articles'!$A$2:$F$634,3,FALSE),""))</f>
      </c>
      <c r="E17065" s="74" t="str">
        <v/>
      </c>
      <c r="F17065" s="75">
        <f>IF($E17065="","",IFERROR(VLOOKUP(TRIM(E17065&amp;""),'Référentiel Articles'!$A$2:$F$634,4,FALSE),""))</f>
      </c>
      <c r="G17065" s="76">
        <f>IF($E17065="","",IFERROR(VLOOKUP(TRIM(E17065&amp;""),'Référentiel Articles'!$A$2:$F$634,5,FALSE),""))</f>
      </c>
      <c r="H17065" s="77" t="str">
        <v/>
      </c>
      <c r="I17065" s="76">
        <f>IF($E17065="","",IFERROR(VLOOKUP(TRIM(E17065&amp;""),'Référentiel Articles'!$A$2:$F$634,6,FALSE),""))</f>
      </c>
      <c r="J17065" s="78">
        <f>IF(OR($E17065="",$H17065=""),"",$H17065*$I17065)</f>
      </c>
      <c r="K17065" s="79" t="str">
        <v/>
      </c>
    </row>
    <row r="17066">
      <c r="A17066" s="81" t="str">
        <v/>
      </c>
      <c r="B17066" s="81" t="str">
        <v/>
      </c>
      <c r="C17066" s="83">
        <f>IF($E17066="","",IFERROR(VLOOKUP(TRIM(E17066&amp;""),'Référentiel Articles'!$A$2:$F$634,2,FALSE),""))</f>
      </c>
      <c r="D17066" s="83">
        <f>IF($E17066="","",IFERROR(VLOOKUP(TRIM(E17066&amp;""),'Référentiel Articles'!$A$2:$F$634,3,FALSE),""))</f>
      </c>
      <c r="E17066" s="81" t="str">
        <v/>
      </c>
      <c r="F17066" s="83">
        <f>IF($E17066="","",IFERROR(VLOOKUP(TRIM(E17066&amp;""),'Référentiel Articles'!$A$2:$F$634,4,FALSE),""))</f>
      </c>
      <c r="G17066" s="84">
        <f>IF($E17066="","",IFERROR(VLOOKUP(TRIM(E17066&amp;""),'Référentiel Articles'!$A$2:$F$634,5,FALSE),""))</f>
      </c>
      <c r="H17066" s="85" t="str">
        <v/>
      </c>
      <c r="I17066" s="84">
        <f>IF($E17066="","",IFERROR(VLOOKUP(TRIM(E17066&amp;""),'Référentiel Articles'!$A$2:$F$634,6,FALSE),""))</f>
      </c>
      <c r="J17066" s="90">
        <f>IF(OR($E17066="",$H17066=""),"",$H17066*$I17066)</f>
      </c>
      <c r="K17066" s="87" t="str">
        <v/>
      </c>
    </row>
    <row r="17067">
      <c r="A17067" s="74" t="str">
        <v/>
      </c>
      <c r="B17067" s="74" t="str">
        <v/>
      </c>
      <c r="C17067" s="75">
        <f>IF($E17067="","",IFERROR(VLOOKUP(TRIM(E17067&amp;""),'Référentiel Articles'!$A$2:$F$634,2,FALSE),""))</f>
      </c>
      <c r="D17067" s="75">
        <f>IF($E17067="","",IFERROR(VLOOKUP(TRIM(E17067&amp;""),'Référentiel Articles'!$A$2:$F$634,3,FALSE),""))</f>
      </c>
      <c r="E17067" s="74" t="str">
        <v/>
      </c>
      <c r="F17067" s="75">
        <f>IF($E17067="","",IFERROR(VLOOKUP(TRIM(E17067&amp;""),'Référentiel Articles'!$A$2:$F$634,4,FALSE),""))</f>
      </c>
      <c r="G17067" s="76">
        <f>IF($E17067="","",IFERROR(VLOOKUP(TRIM(E17067&amp;""),'Référentiel Articles'!$A$2:$F$634,5,FALSE),""))</f>
      </c>
      <c r="H17067" s="77" t="str">
        <v/>
      </c>
      <c r="I17067" s="76">
        <f>IF($E17067="","",IFERROR(VLOOKUP(TRIM(E17067&amp;""),'Référentiel Articles'!$A$2:$F$634,6,FALSE),""))</f>
      </c>
      <c r="J17067" s="78">
        <f>IF(OR($E17067="",$H17067=""),"",$H17067*$I17067)</f>
      </c>
      <c r="K17067" s="79" t="str">
        <v/>
      </c>
    </row>
    <row r="17068">
      <c r="A17068" s="81" t="str">
        <v/>
      </c>
      <c r="B17068" s="81" t="str">
        <v/>
      </c>
      <c r="C17068" s="83">
        <f>IF($E17068="","",IFERROR(VLOOKUP(TRIM(E17068&amp;""),'Référentiel Articles'!$A$2:$F$634,2,FALSE),""))</f>
      </c>
      <c r="D17068" s="83">
        <f>IF($E17068="","",IFERROR(VLOOKUP(TRIM(E17068&amp;""),'Référentiel Articles'!$A$2:$F$634,3,FALSE),""))</f>
      </c>
      <c r="E17068" s="81" t="str">
        <v/>
      </c>
      <c r="F17068" s="83">
        <f>IF($E17068="","",IFERROR(VLOOKUP(TRIM(E17068&amp;""),'Référentiel Articles'!$A$2:$F$634,4,FALSE),""))</f>
      </c>
      <c r="G17068" s="84">
        <f>IF($E17068="","",IFERROR(VLOOKUP(TRIM(E17068&amp;""),'Référentiel Articles'!$A$2:$F$634,5,FALSE),""))</f>
      </c>
      <c r="H17068" s="85" t="str">
        <v/>
      </c>
      <c r="I17068" s="84">
        <f>IF($E17068="","",IFERROR(VLOOKUP(TRIM(E17068&amp;""),'Référentiel Articles'!$A$2:$F$634,6,FALSE),""))</f>
      </c>
      <c r="J17068" s="90">
        <f>IF(OR($E17068="",$H17068=""),"",$H17068*$I17068)</f>
      </c>
      <c r="K17068" s="87" t="str">
        <v/>
      </c>
    </row>
    <row r="17069">
      <c r="A17069" s="74" t="str">
        <v/>
      </c>
      <c r="B17069" s="74" t="str">
        <v/>
      </c>
      <c r="C17069" s="75">
        <f>IF($E17069="","",IFERROR(VLOOKUP(TRIM(E17069&amp;""),'Référentiel Articles'!$A$2:$F$634,2,FALSE),""))</f>
      </c>
      <c r="D17069" s="75">
        <f>IF($E17069="","",IFERROR(VLOOKUP(TRIM(E17069&amp;""),'Référentiel Articles'!$A$2:$F$634,3,FALSE),""))</f>
      </c>
      <c r="E17069" s="74" t="str">
        <v/>
      </c>
      <c r="F17069" s="75">
        <f>IF($E17069="","",IFERROR(VLOOKUP(TRIM(E17069&amp;""),'Référentiel Articles'!$A$2:$F$634,4,FALSE),""))</f>
      </c>
      <c r="G17069" s="76">
        <f>IF($E17069="","",IFERROR(VLOOKUP(TRIM(E17069&amp;""),'Référentiel Articles'!$A$2:$F$634,5,FALSE),""))</f>
      </c>
      <c r="H17069" s="77" t="str">
        <v/>
      </c>
      <c r="I17069" s="76">
        <f>IF($E17069="","",IFERROR(VLOOKUP(TRIM(E17069&amp;""),'Référentiel Articles'!$A$2:$F$634,6,FALSE),""))</f>
      </c>
      <c r="J17069" s="78">
        <f>IF(OR($E17069="",$H17069=""),"",$H17069*$I17069)</f>
      </c>
      <c r="K17069" s="79" t="str">
        <v/>
      </c>
    </row>
    <row r="17070">
      <c r="A17070" s="81" t="str">
        <v/>
      </c>
      <c r="B17070" s="81" t="str">
        <v/>
      </c>
      <c r="C17070" s="83">
        <f>IF($E17070="","",IFERROR(VLOOKUP(TRIM(E17070&amp;""),'Référentiel Articles'!$A$2:$F$634,2,FALSE),""))</f>
      </c>
      <c r="D17070" s="83">
        <f>IF($E17070="","",IFERROR(VLOOKUP(TRIM(E17070&amp;""),'Référentiel Articles'!$A$2:$F$634,3,FALSE),""))</f>
      </c>
      <c r="E17070" s="81" t="str">
        <v/>
      </c>
      <c r="F17070" s="83">
        <f>IF($E17070="","",IFERROR(VLOOKUP(TRIM(E17070&amp;""),'Référentiel Articles'!$A$2:$F$634,4,FALSE),""))</f>
      </c>
      <c r="G17070" s="84">
        <f>IF($E17070="","",IFERROR(VLOOKUP(TRIM(E17070&amp;""),'Référentiel Articles'!$A$2:$F$634,5,FALSE),""))</f>
      </c>
      <c r="H17070" s="85" t="str">
        <v/>
      </c>
      <c r="I17070" s="84">
        <f>IF($E17070="","",IFERROR(VLOOKUP(TRIM(E17070&amp;""),'Référentiel Articles'!$A$2:$F$634,6,FALSE),""))</f>
      </c>
      <c r="J17070" s="90">
        <f>IF(OR($E17070="",$H17070=""),"",$H17070*$I17070)</f>
      </c>
      <c r="K17070" s="87" t="str">
        <v/>
      </c>
    </row>
    <row r="17071">
      <c r="A17071" s="74" t="str">
        <v/>
      </c>
      <c r="B17071" s="74" t="str">
        <v/>
      </c>
      <c r="C17071" s="75">
        <f>IF($E17071="","",IFERROR(VLOOKUP(TRIM(E17071&amp;""),'Référentiel Articles'!$A$2:$F$634,2,FALSE),""))</f>
      </c>
      <c r="D17071" s="75">
        <f>IF($E17071="","",IFERROR(VLOOKUP(TRIM(E17071&amp;""),'Référentiel Articles'!$A$2:$F$634,3,FALSE),""))</f>
      </c>
      <c r="E17071" s="74" t="str">
        <v/>
      </c>
      <c r="F17071" s="75">
        <f>IF($E17071="","",IFERROR(VLOOKUP(TRIM(E17071&amp;""),'Référentiel Articles'!$A$2:$F$634,4,FALSE),""))</f>
      </c>
      <c r="G17071" s="76">
        <f>IF($E17071="","",IFERROR(VLOOKUP(TRIM(E17071&amp;""),'Référentiel Articles'!$A$2:$F$634,5,FALSE),""))</f>
      </c>
      <c r="H17071" s="77" t="str">
        <v/>
      </c>
      <c r="I17071" s="76">
        <f>IF($E17071="","",IFERROR(VLOOKUP(TRIM(E17071&amp;""),'Référentiel Articles'!$A$2:$F$634,6,FALSE),""))</f>
      </c>
      <c r="J17071" s="78">
        <f>IF(OR($E17071="",$H17071=""),"",$H17071*$I17071)</f>
      </c>
      <c r="K17071" s="79" t="str">
        <v/>
      </c>
    </row>
    <row r="17072">
      <c r="A17072" s="81" t="str">
        <v/>
      </c>
      <c r="B17072" s="81" t="str">
        <v/>
      </c>
      <c r="C17072" s="83">
        <f>IF($E17072="","",IFERROR(VLOOKUP(TRIM(E17072&amp;""),'Référentiel Articles'!$A$2:$F$634,2,FALSE),""))</f>
      </c>
      <c r="D17072" s="83">
        <f>IF($E17072="","",IFERROR(VLOOKUP(TRIM(E17072&amp;""),'Référentiel Articles'!$A$2:$F$634,3,FALSE),""))</f>
      </c>
      <c r="E17072" s="81" t="str">
        <v/>
      </c>
      <c r="F17072" s="83">
        <f>IF($E17072="","",IFERROR(VLOOKUP(TRIM(E17072&amp;""),'Référentiel Articles'!$A$2:$F$634,4,FALSE),""))</f>
      </c>
      <c r="G17072" s="84">
        <f>IF($E17072="","",IFERROR(VLOOKUP(TRIM(E17072&amp;""),'Référentiel Articles'!$A$2:$F$634,5,FALSE),""))</f>
      </c>
      <c r="H17072" s="85" t="str">
        <v/>
      </c>
      <c r="I17072" s="84">
        <f>IF($E17072="","",IFERROR(VLOOKUP(TRIM(E17072&amp;""),'Référentiel Articles'!$A$2:$F$634,6,FALSE),""))</f>
      </c>
      <c r="J17072" s="90">
        <f>IF(OR($E17072="",$H17072=""),"",$H17072*$I17072)</f>
      </c>
      <c r="K17072" s="87" t="str">
        <v/>
      </c>
    </row>
    <row r="17073">
      <c r="A17073" s="74" t="str">
        <v/>
      </c>
      <c r="B17073" s="74" t="str">
        <v/>
      </c>
      <c r="C17073" s="75">
        <f>IF($E17073="","",IFERROR(VLOOKUP(TRIM(E17073&amp;""),'Référentiel Articles'!$A$2:$F$634,2,FALSE),""))</f>
      </c>
      <c r="D17073" s="75">
        <f>IF($E17073="","",IFERROR(VLOOKUP(TRIM(E17073&amp;""),'Référentiel Articles'!$A$2:$F$634,3,FALSE),""))</f>
      </c>
      <c r="E17073" s="74" t="str">
        <v/>
      </c>
      <c r="F17073" s="75">
        <f>IF($E17073="","",IFERROR(VLOOKUP(TRIM(E17073&amp;""),'Référentiel Articles'!$A$2:$F$634,4,FALSE),""))</f>
      </c>
      <c r="G17073" s="76">
        <f>IF($E17073="","",IFERROR(VLOOKUP(TRIM(E17073&amp;""),'Référentiel Articles'!$A$2:$F$634,5,FALSE),""))</f>
      </c>
      <c r="H17073" s="77" t="str">
        <v/>
      </c>
      <c r="I17073" s="76">
        <f>IF($E17073="","",IFERROR(VLOOKUP(TRIM(E17073&amp;""),'Référentiel Articles'!$A$2:$F$634,6,FALSE),""))</f>
      </c>
      <c r="J17073" s="78">
        <f>IF(OR($E17073="",$H17073=""),"",$H17073*$I17073)</f>
      </c>
      <c r="K17073" s="79" t="str">
        <v/>
      </c>
    </row>
    <row r="17074">
      <c r="A17074" s="81" t="str">
        <v/>
      </c>
      <c r="B17074" s="81" t="str">
        <v/>
      </c>
      <c r="C17074" s="83">
        <f>IF($E17074="","",IFERROR(VLOOKUP(TRIM(E17074&amp;""),'Référentiel Articles'!$A$2:$F$634,2,FALSE),""))</f>
      </c>
      <c r="D17074" s="83">
        <f>IF($E17074="","",IFERROR(VLOOKUP(TRIM(E17074&amp;""),'Référentiel Articles'!$A$2:$F$634,3,FALSE),""))</f>
      </c>
      <c r="E17074" s="81" t="str">
        <v/>
      </c>
      <c r="F17074" s="83">
        <f>IF($E17074="","",IFERROR(VLOOKUP(TRIM(E17074&amp;""),'Référentiel Articles'!$A$2:$F$634,4,FALSE),""))</f>
      </c>
      <c r="G17074" s="84">
        <f>IF($E17074="","",IFERROR(VLOOKUP(TRIM(E17074&amp;""),'Référentiel Articles'!$A$2:$F$634,5,FALSE),""))</f>
      </c>
      <c r="H17074" s="85" t="str">
        <v/>
      </c>
      <c r="I17074" s="84">
        <f>IF($E17074="","",IFERROR(VLOOKUP(TRIM(E17074&amp;""),'Référentiel Articles'!$A$2:$F$634,6,FALSE),""))</f>
      </c>
      <c r="J17074" s="90">
        <f>IF(OR($E17074="",$H17074=""),"",$H17074*$I17074)</f>
      </c>
      <c r="K17074" s="87" t="str">
        <v/>
      </c>
    </row>
    <row r="17075">
      <c r="A17075" s="74" t="str">
        <v/>
      </c>
      <c r="B17075" s="74" t="str">
        <v/>
      </c>
      <c r="C17075" s="75">
        <f>IF($E17075="","",IFERROR(VLOOKUP(TRIM(E17075&amp;""),'Référentiel Articles'!$A$2:$F$634,2,FALSE),""))</f>
      </c>
      <c r="D17075" s="75">
        <f>IF($E17075="","",IFERROR(VLOOKUP(TRIM(E17075&amp;""),'Référentiel Articles'!$A$2:$F$634,3,FALSE),""))</f>
      </c>
      <c r="E17075" s="74" t="str">
        <v/>
      </c>
      <c r="F17075" s="75">
        <f>IF($E17075="","",IFERROR(VLOOKUP(TRIM(E17075&amp;""),'Référentiel Articles'!$A$2:$F$634,4,FALSE),""))</f>
      </c>
      <c r="G17075" s="76">
        <f>IF($E17075="","",IFERROR(VLOOKUP(TRIM(E17075&amp;""),'Référentiel Articles'!$A$2:$F$634,5,FALSE),""))</f>
      </c>
      <c r="H17075" s="77" t="str">
        <v/>
      </c>
      <c r="I17075" s="76">
        <f>IF($E17075="","",IFERROR(VLOOKUP(TRIM(E17075&amp;""),'Référentiel Articles'!$A$2:$F$634,6,FALSE),""))</f>
      </c>
      <c r="J17075" s="78">
        <f>IF(OR($E17075="",$H17075=""),"",$H17075*$I17075)</f>
      </c>
      <c r="K17075" s="79" t="str">
        <v/>
      </c>
    </row>
    <row r="17076">
      <c r="A17076" s="81" t="str">
        <v/>
      </c>
      <c r="B17076" s="81" t="str">
        <v/>
      </c>
      <c r="C17076" s="83">
        <f>IF($E17076="","",IFERROR(VLOOKUP(TRIM(E17076&amp;""),'Référentiel Articles'!$A$2:$F$634,2,FALSE),""))</f>
      </c>
      <c r="D17076" s="83">
        <f>IF($E17076="","",IFERROR(VLOOKUP(TRIM(E17076&amp;""),'Référentiel Articles'!$A$2:$F$634,3,FALSE),""))</f>
      </c>
      <c r="E17076" s="81" t="str">
        <v/>
      </c>
      <c r="F17076" s="83">
        <f>IF($E17076="","",IFERROR(VLOOKUP(TRIM(E17076&amp;""),'Référentiel Articles'!$A$2:$F$634,4,FALSE),""))</f>
      </c>
      <c r="G17076" s="84">
        <f>IF($E17076="","",IFERROR(VLOOKUP(TRIM(E17076&amp;""),'Référentiel Articles'!$A$2:$F$634,5,FALSE),""))</f>
      </c>
      <c r="H17076" s="85" t="str">
        <v/>
      </c>
      <c r="I17076" s="84">
        <f>IF($E17076="","",IFERROR(VLOOKUP(TRIM(E17076&amp;""),'Référentiel Articles'!$A$2:$F$634,6,FALSE),""))</f>
      </c>
      <c r="J17076" s="90">
        <f>IF(OR($E17076="",$H17076=""),"",$H17076*$I17076)</f>
      </c>
      <c r="K17076" s="87" t="str">
        <v/>
      </c>
    </row>
    <row r="17077">
      <c r="A17077" s="74" t="str">
        <v/>
      </c>
      <c r="B17077" s="74" t="str">
        <v/>
      </c>
      <c r="C17077" s="75">
        <f>IF($E17077="","",IFERROR(VLOOKUP(TRIM(E17077&amp;""),'Référentiel Articles'!$A$2:$F$634,2,FALSE),""))</f>
      </c>
      <c r="D17077" s="75">
        <f>IF($E17077="","",IFERROR(VLOOKUP(TRIM(E17077&amp;""),'Référentiel Articles'!$A$2:$F$634,3,FALSE),""))</f>
      </c>
      <c r="E17077" s="74" t="str">
        <v/>
      </c>
      <c r="F17077" s="75">
        <f>IF($E17077="","",IFERROR(VLOOKUP(TRIM(E17077&amp;""),'Référentiel Articles'!$A$2:$F$634,4,FALSE),""))</f>
      </c>
      <c r="G17077" s="76">
        <f>IF($E17077="","",IFERROR(VLOOKUP(TRIM(E17077&amp;""),'Référentiel Articles'!$A$2:$F$634,5,FALSE),""))</f>
      </c>
      <c r="H17077" s="77" t="str">
        <v/>
      </c>
      <c r="I17077" s="76">
        <f>IF($E17077="","",IFERROR(VLOOKUP(TRIM(E17077&amp;""),'Référentiel Articles'!$A$2:$F$634,6,FALSE),""))</f>
      </c>
      <c r="J17077" s="78">
        <f>IF(OR($E17077="",$H17077=""),"",$H17077*$I17077)</f>
      </c>
      <c r="K17077" s="79" t="str">
        <v/>
      </c>
    </row>
    <row r="17078">
      <c r="A17078" s="81" t="str">
        <v/>
      </c>
      <c r="B17078" s="81" t="str">
        <v/>
      </c>
      <c r="C17078" s="83">
        <f>IF($E17078="","",IFERROR(VLOOKUP(TRIM(E17078&amp;""),'Référentiel Articles'!$A$2:$F$634,2,FALSE),""))</f>
      </c>
      <c r="D17078" s="83">
        <f>IF($E17078="","",IFERROR(VLOOKUP(TRIM(E17078&amp;""),'Référentiel Articles'!$A$2:$F$634,3,FALSE),""))</f>
      </c>
      <c r="E17078" s="81" t="str">
        <v/>
      </c>
      <c r="F17078" s="83">
        <f>IF($E17078="","",IFERROR(VLOOKUP(TRIM(E17078&amp;""),'Référentiel Articles'!$A$2:$F$634,4,FALSE),""))</f>
      </c>
      <c r="G17078" s="84">
        <f>IF($E17078="","",IFERROR(VLOOKUP(TRIM(E17078&amp;""),'Référentiel Articles'!$A$2:$F$634,5,FALSE),""))</f>
      </c>
      <c r="H17078" s="85" t="str">
        <v/>
      </c>
      <c r="I17078" s="84">
        <f>IF($E17078="","",IFERROR(VLOOKUP(TRIM(E17078&amp;""),'Référentiel Articles'!$A$2:$F$634,6,FALSE),""))</f>
      </c>
      <c r="J17078" s="90">
        <f>IF(OR($E17078="",$H17078=""),"",$H17078*$I17078)</f>
      </c>
      <c r="K17078" s="87" t="str">
        <v/>
      </c>
    </row>
    <row r="17079">
      <c r="A17079" s="74" t="str">
        <v/>
      </c>
      <c r="B17079" s="74" t="str">
        <v/>
      </c>
      <c r="C17079" s="75">
        <f>IF($E17079="","",IFERROR(VLOOKUP(TRIM(E17079&amp;""),'Référentiel Articles'!$A$2:$F$634,2,FALSE),""))</f>
      </c>
      <c r="D17079" s="75">
        <f>IF($E17079="","",IFERROR(VLOOKUP(TRIM(E17079&amp;""),'Référentiel Articles'!$A$2:$F$634,3,FALSE),""))</f>
      </c>
      <c r="E17079" s="74" t="str">
        <v/>
      </c>
      <c r="F17079" s="75">
        <f>IF($E17079="","",IFERROR(VLOOKUP(TRIM(E17079&amp;""),'Référentiel Articles'!$A$2:$F$634,4,FALSE),""))</f>
      </c>
      <c r="G17079" s="76">
        <f>IF($E17079="","",IFERROR(VLOOKUP(TRIM(E17079&amp;""),'Référentiel Articles'!$A$2:$F$634,5,FALSE),""))</f>
      </c>
      <c r="H17079" s="77" t="str">
        <v/>
      </c>
      <c r="I17079" s="76">
        <f>IF($E17079="","",IFERROR(VLOOKUP(TRIM(E17079&amp;""),'Référentiel Articles'!$A$2:$F$634,6,FALSE),""))</f>
      </c>
      <c r="J17079" s="78">
        <f>IF(OR($E17079="",$H17079=""),"",$H17079*$I17079)</f>
      </c>
      <c r="K17079" s="79" t="str">
        <v/>
      </c>
    </row>
    <row r="17080">
      <c r="A17080" s="81" t="str">
        <v/>
      </c>
      <c r="B17080" s="81" t="str">
        <v/>
      </c>
      <c r="C17080" s="83">
        <f>IF($E17080="","",IFERROR(VLOOKUP(TRIM(E17080&amp;""),'Référentiel Articles'!$A$2:$F$634,2,FALSE),""))</f>
      </c>
      <c r="D17080" s="83">
        <f>IF($E17080="","",IFERROR(VLOOKUP(TRIM(E17080&amp;""),'Référentiel Articles'!$A$2:$F$634,3,FALSE),""))</f>
      </c>
      <c r="E17080" s="81" t="str">
        <v/>
      </c>
      <c r="F17080" s="83">
        <f>IF($E17080="","",IFERROR(VLOOKUP(TRIM(E17080&amp;""),'Référentiel Articles'!$A$2:$F$634,4,FALSE),""))</f>
      </c>
      <c r="G17080" s="84">
        <f>IF($E17080="","",IFERROR(VLOOKUP(TRIM(E17080&amp;""),'Référentiel Articles'!$A$2:$F$634,5,FALSE),""))</f>
      </c>
      <c r="H17080" s="85" t="str">
        <v/>
      </c>
      <c r="I17080" s="84">
        <f>IF($E17080="","",IFERROR(VLOOKUP(TRIM(E17080&amp;""),'Référentiel Articles'!$A$2:$F$634,6,FALSE),""))</f>
      </c>
      <c r="J17080" s="90">
        <f>IF(OR($E17080="",$H17080=""),"",$H17080*$I17080)</f>
      </c>
      <c r="K17080" s="87" t="str">
        <v/>
      </c>
    </row>
    <row r="17081">
      <c r="A17081" s="74" t="str">
        <v/>
      </c>
      <c r="B17081" s="74" t="str">
        <v/>
      </c>
      <c r="C17081" s="75">
        <f>IF($E17081="","",IFERROR(VLOOKUP(TRIM(E17081&amp;""),'Référentiel Articles'!$A$2:$F$634,2,FALSE),""))</f>
      </c>
      <c r="D17081" s="75">
        <f>IF($E17081="","",IFERROR(VLOOKUP(TRIM(E17081&amp;""),'Référentiel Articles'!$A$2:$F$634,3,FALSE),""))</f>
      </c>
      <c r="E17081" s="74" t="str">
        <v/>
      </c>
      <c r="F17081" s="75">
        <f>IF($E17081="","",IFERROR(VLOOKUP(TRIM(E17081&amp;""),'Référentiel Articles'!$A$2:$F$634,4,FALSE),""))</f>
      </c>
      <c r="G17081" s="76">
        <f>IF($E17081="","",IFERROR(VLOOKUP(TRIM(E17081&amp;""),'Référentiel Articles'!$A$2:$F$634,5,FALSE),""))</f>
      </c>
      <c r="H17081" s="77" t="str">
        <v/>
      </c>
      <c r="I17081" s="76">
        <f>IF($E17081="","",IFERROR(VLOOKUP(TRIM(E17081&amp;""),'Référentiel Articles'!$A$2:$F$634,6,FALSE),""))</f>
      </c>
      <c r="J17081" s="78">
        <f>IF(OR($E17081="",$H17081=""),"",$H17081*$I17081)</f>
      </c>
      <c r="K17081" s="79" t="str">
        <v/>
      </c>
    </row>
    <row r="17082">
      <c r="A17082" s="81" t="str">
        <v/>
      </c>
      <c r="B17082" s="81" t="str">
        <v/>
      </c>
      <c r="C17082" s="83">
        <f>IF($E17082="","",IFERROR(VLOOKUP(TRIM(E17082&amp;""),'Référentiel Articles'!$A$2:$F$634,2,FALSE),""))</f>
      </c>
      <c r="D17082" s="83">
        <f>IF($E17082="","",IFERROR(VLOOKUP(TRIM(E17082&amp;""),'Référentiel Articles'!$A$2:$F$634,3,FALSE),""))</f>
      </c>
      <c r="E17082" s="81" t="str">
        <v/>
      </c>
      <c r="F17082" s="83">
        <f>IF($E17082="","",IFERROR(VLOOKUP(TRIM(E17082&amp;""),'Référentiel Articles'!$A$2:$F$634,4,FALSE),""))</f>
      </c>
      <c r="G17082" s="84">
        <f>IF($E17082="","",IFERROR(VLOOKUP(TRIM(E17082&amp;""),'Référentiel Articles'!$A$2:$F$634,5,FALSE),""))</f>
      </c>
      <c r="H17082" s="85" t="str">
        <v/>
      </c>
      <c r="I17082" s="84">
        <f>IF($E17082="","",IFERROR(VLOOKUP(TRIM(E17082&amp;""),'Référentiel Articles'!$A$2:$F$634,6,FALSE),""))</f>
      </c>
      <c r="J17082" s="90">
        <f>IF(OR($E17082="",$H17082=""),"",$H17082*$I17082)</f>
      </c>
      <c r="K17082" s="87" t="str">
        <v/>
      </c>
    </row>
    <row r="17083">
      <c r="A17083" s="74" t="str">
        <v/>
      </c>
      <c r="B17083" s="74" t="str">
        <v/>
      </c>
      <c r="C17083" s="75">
        <f>IF($E17083="","",IFERROR(VLOOKUP(TRIM(E17083&amp;""),'Référentiel Articles'!$A$2:$F$634,2,FALSE),""))</f>
      </c>
      <c r="D17083" s="75">
        <f>IF($E17083="","",IFERROR(VLOOKUP(TRIM(E17083&amp;""),'Référentiel Articles'!$A$2:$F$634,3,FALSE),""))</f>
      </c>
      <c r="E17083" s="74" t="str">
        <v/>
      </c>
      <c r="F17083" s="75">
        <f>IF($E17083="","",IFERROR(VLOOKUP(TRIM(E17083&amp;""),'Référentiel Articles'!$A$2:$F$634,4,FALSE),""))</f>
      </c>
      <c r="G17083" s="76">
        <f>IF($E17083="","",IFERROR(VLOOKUP(TRIM(E17083&amp;""),'Référentiel Articles'!$A$2:$F$634,5,FALSE),""))</f>
      </c>
      <c r="H17083" s="77" t="str">
        <v/>
      </c>
      <c r="I17083" s="76">
        <f>IF($E17083="","",IFERROR(VLOOKUP(TRIM(E17083&amp;""),'Référentiel Articles'!$A$2:$F$634,6,FALSE),""))</f>
      </c>
      <c r="J17083" s="78">
        <f>IF(OR($E17083="",$H17083=""),"",$H17083*$I17083)</f>
      </c>
      <c r="K17083" s="79" t="str">
        <v/>
      </c>
    </row>
    <row r="17084">
      <c r="A17084" s="81" t="str">
        <v/>
      </c>
      <c r="B17084" s="81" t="str">
        <v/>
      </c>
      <c r="C17084" s="83">
        <f>IF($E17084="","",IFERROR(VLOOKUP(TRIM(E17084&amp;""),'Référentiel Articles'!$A$2:$F$634,2,FALSE),""))</f>
      </c>
      <c r="D17084" s="83">
        <f>IF($E17084="","",IFERROR(VLOOKUP(TRIM(E17084&amp;""),'Référentiel Articles'!$A$2:$F$634,3,FALSE),""))</f>
      </c>
      <c r="E17084" s="81" t="str">
        <v/>
      </c>
      <c r="F17084" s="83">
        <f>IF($E17084="","",IFERROR(VLOOKUP(TRIM(E17084&amp;""),'Référentiel Articles'!$A$2:$F$634,4,FALSE),""))</f>
      </c>
      <c r="G17084" s="84">
        <f>IF($E17084="","",IFERROR(VLOOKUP(TRIM(E17084&amp;""),'Référentiel Articles'!$A$2:$F$634,5,FALSE),""))</f>
      </c>
      <c r="H17084" s="85" t="str">
        <v/>
      </c>
      <c r="I17084" s="84">
        <f>IF($E17084="","",IFERROR(VLOOKUP(TRIM(E17084&amp;""),'Référentiel Articles'!$A$2:$F$634,6,FALSE),""))</f>
      </c>
      <c r="J17084" s="90">
        <f>IF(OR($E17084="",$H17084=""),"",$H17084*$I17084)</f>
      </c>
      <c r="K17084" s="87" t="str">
        <v/>
      </c>
    </row>
    <row r="17085">
      <c r="A17085" s="74" t="str">
        <v/>
      </c>
      <c r="B17085" s="74" t="str">
        <v/>
      </c>
      <c r="C17085" s="75">
        <f>IF($E17085="","",IFERROR(VLOOKUP(TRIM(E17085&amp;""),'Référentiel Articles'!$A$2:$F$634,2,FALSE),""))</f>
      </c>
      <c r="D17085" s="75">
        <f>IF($E17085="","",IFERROR(VLOOKUP(TRIM(E17085&amp;""),'Référentiel Articles'!$A$2:$F$634,3,FALSE),""))</f>
      </c>
      <c r="E17085" s="74" t="str">
        <v/>
      </c>
      <c r="F17085" s="75">
        <f>IF($E17085="","",IFERROR(VLOOKUP(TRIM(E17085&amp;""),'Référentiel Articles'!$A$2:$F$634,4,FALSE),""))</f>
      </c>
      <c r="G17085" s="76">
        <f>IF($E17085="","",IFERROR(VLOOKUP(TRIM(E17085&amp;""),'Référentiel Articles'!$A$2:$F$634,5,FALSE),""))</f>
      </c>
      <c r="H17085" s="77" t="str">
        <v/>
      </c>
      <c r="I17085" s="76">
        <f>IF($E17085="","",IFERROR(VLOOKUP(TRIM(E17085&amp;""),'Référentiel Articles'!$A$2:$F$634,6,FALSE),""))</f>
      </c>
      <c r="J17085" s="78">
        <f>IF(OR($E17085="",$H17085=""),"",$H17085*$I17085)</f>
      </c>
      <c r="K17085" s="79" t="str">
        <v/>
      </c>
    </row>
    <row r="17086">
      <c r="A17086" s="81" t="str">
        <v/>
      </c>
      <c r="B17086" s="81" t="str">
        <v/>
      </c>
      <c r="C17086" s="83">
        <f>IF($E17086="","",IFERROR(VLOOKUP(TRIM(E17086&amp;""),'Référentiel Articles'!$A$2:$F$634,2,FALSE),""))</f>
      </c>
      <c r="D17086" s="83">
        <f>IF($E17086="","",IFERROR(VLOOKUP(TRIM(E17086&amp;""),'Référentiel Articles'!$A$2:$F$634,3,FALSE),""))</f>
      </c>
      <c r="E17086" s="81" t="str">
        <v/>
      </c>
      <c r="F17086" s="83">
        <f>IF($E17086="","",IFERROR(VLOOKUP(TRIM(E17086&amp;""),'Référentiel Articles'!$A$2:$F$634,4,FALSE),""))</f>
      </c>
      <c r="G17086" s="84">
        <f>IF($E17086="","",IFERROR(VLOOKUP(TRIM(E17086&amp;""),'Référentiel Articles'!$A$2:$F$634,5,FALSE),""))</f>
      </c>
      <c r="H17086" s="85" t="str">
        <v/>
      </c>
      <c r="I17086" s="84">
        <f>IF($E17086="","",IFERROR(VLOOKUP(TRIM(E17086&amp;""),'Référentiel Articles'!$A$2:$F$634,6,FALSE),""))</f>
      </c>
      <c r="J17086" s="90">
        <f>IF(OR($E17086="",$H17086=""),"",$H17086*$I17086)</f>
      </c>
      <c r="K17086" s="87" t="str">
        <v/>
      </c>
    </row>
    <row r="17087">
      <c r="A17087" s="74" t="str">
        <v/>
      </c>
      <c r="B17087" s="74" t="str">
        <v/>
      </c>
      <c r="C17087" s="75">
        <f>IF($E17087="","",IFERROR(VLOOKUP(TRIM(E17087&amp;""),'Référentiel Articles'!$A$2:$F$634,2,FALSE),""))</f>
      </c>
      <c r="D17087" s="75">
        <f>IF($E17087="","",IFERROR(VLOOKUP(TRIM(E17087&amp;""),'Référentiel Articles'!$A$2:$F$634,3,FALSE),""))</f>
      </c>
      <c r="E17087" s="74" t="str">
        <v/>
      </c>
      <c r="F17087" s="75">
        <f>IF($E17087="","",IFERROR(VLOOKUP(TRIM(E17087&amp;""),'Référentiel Articles'!$A$2:$F$634,4,FALSE),""))</f>
      </c>
      <c r="G17087" s="76">
        <f>IF($E17087="","",IFERROR(VLOOKUP(TRIM(E17087&amp;""),'Référentiel Articles'!$A$2:$F$634,5,FALSE),""))</f>
      </c>
      <c r="H17087" s="77" t="str">
        <v/>
      </c>
      <c r="I17087" s="76">
        <f>IF($E17087="","",IFERROR(VLOOKUP(TRIM(E17087&amp;""),'Référentiel Articles'!$A$2:$F$634,6,FALSE),""))</f>
      </c>
      <c r="J17087" s="78">
        <f>IF(OR($E17087="",$H17087=""),"",$H17087*$I17087)</f>
      </c>
      <c r="K17087" s="79" t="str">
        <v/>
      </c>
    </row>
    <row r="17088">
      <c r="A17088" s="81" t="str">
        <v/>
      </c>
      <c r="B17088" s="81" t="str">
        <v/>
      </c>
      <c r="C17088" s="83">
        <f>IF($E17088="","",IFERROR(VLOOKUP(TRIM(E17088&amp;""),'Référentiel Articles'!$A$2:$F$634,2,FALSE),""))</f>
      </c>
      <c r="D17088" s="83">
        <f>IF($E17088="","",IFERROR(VLOOKUP(TRIM(E17088&amp;""),'Référentiel Articles'!$A$2:$F$634,3,FALSE),""))</f>
      </c>
      <c r="E17088" s="81" t="str">
        <v/>
      </c>
      <c r="F17088" s="83">
        <f>IF($E17088="","",IFERROR(VLOOKUP(TRIM(E17088&amp;""),'Référentiel Articles'!$A$2:$F$634,4,FALSE),""))</f>
      </c>
      <c r="G17088" s="84">
        <f>IF($E17088="","",IFERROR(VLOOKUP(TRIM(E17088&amp;""),'Référentiel Articles'!$A$2:$F$634,5,FALSE),""))</f>
      </c>
      <c r="H17088" s="85" t="str">
        <v/>
      </c>
      <c r="I17088" s="84">
        <f>IF($E17088="","",IFERROR(VLOOKUP(TRIM(E17088&amp;""),'Référentiel Articles'!$A$2:$F$634,6,FALSE),""))</f>
      </c>
      <c r="J17088" s="90">
        <f>IF(OR($E17088="",$H17088=""),"",$H17088*$I17088)</f>
      </c>
      <c r="K17088" s="87" t="str">
        <v/>
      </c>
    </row>
    <row r="17089">
      <c r="A17089" s="74" t="str">
        <v/>
      </c>
      <c r="B17089" s="74" t="str">
        <v/>
      </c>
      <c r="C17089" s="75">
        <f>IF($E17089="","",IFERROR(VLOOKUP(TRIM(E17089&amp;""),'Référentiel Articles'!$A$2:$F$634,2,FALSE),""))</f>
      </c>
      <c r="D17089" s="75">
        <f>IF($E17089="","",IFERROR(VLOOKUP(TRIM(E17089&amp;""),'Référentiel Articles'!$A$2:$F$634,3,FALSE),""))</f>
      </c>
      <c r="E17089" s="74" t="str">
        <v/>
      </c>
      <c r="F17089" s="75">
        <f>IF($E17089="","",IFERROR(VLOOKUP(TRIM(E17089&amp;""),'Référentiel Articles'!$A$2:$F$634,4,FALSE),""))</f>
      </c>
      <c r="G17089" s="76">
        <f>IF($E17089="","",IFERROR(VLOOKUP(TRIM(E17089&amp;""),'Référentiel Articles'!$A$2:$F$634,5,FALSE),""))</f>
      </c>
      <c r="H17089" s="77" t="str">
        <v/>
      </c>
      <c r="I17089" s="76">
        <f>IF($E17089="","",IFERROR(VLOOKUP(TRIM(E17089&amp;""),'Référentiel Articles'!$A$2:$F$634,6,FALSE),""))</f>
      </c>
      <c r="J17089" s="78">
        <f>IF(OR($E17089="",$H17089=""),"",$H17089*$I17089)</f>
      </c>
      <c r="K17089" s="79" t="str">
        <v/>
      </c>
    </row>
    <row r="17090">
      <c r="A17090" s="81" t="str">
        <v/>
      </c>
      <c r="B17090" s="81" t="str">
        <v/>
      </c>
      <c r="C17090" s="83">
        <f>IF($E17090="","",IFERROR(VLOOKUP(TRIM(E17090&amp;""),'Référentiel Articles'!$A$2:$F$634,2,FALSE),""))</f>
      </c>
      <c r="D17090" s="83">
        <f>IF($E17090="","",IFERROR(VLOOKUP(TRIM(E17090&amp;""),'Référentiel Articles'!$A$2:$F$634,3,FALSE),""))</f>
      </c>
      <c r="E17090" s="81" t="str">
        <v/>
      </c>
      <c r="F17090" s="83">
        <f>IF($E17090="","",IFERROR(VLOOKUP(TRIM(E17090&amp;""),'Référentiel Articles'!$A$2:$F$634,4,FALSE),""))</f>
      </c>
      <c r="G17090" s="84">
        <f>IF($E17090="","",IFERROR(VLOOKUP(TRIM(E17090&amp;""),'Référentiel Articles'!$A$2:$F$634,5,FALSE),""))</f>
      </c>
      <c r="H17090" s="85" t="str">
        <v/>
      </c>
      <c r="I17090" s="84">
        <f>IF($E17090="","",IFERROR(VLOOKUP(TRIM(E17090&amp;""),'Référentiel Articles'!$A$2:$F$634,6,FALSE),""))</f>
      </c>
      <c r="J17090" s="90">
        <f>IF(OR($E17090="",$H17090=""),"",$H17090*$I17090)</f>
      </c>
      <c r="K17090" s="87" t="str">
        <v/>
      </c>
    </row>
    <row r="17091">
      <c r="A17091" s="74" t="str">
        <v/>
      </c>
      <c r="B17091" s="74" t="str">
        <v/>
      </c>
      <c r="C17091" s="75">
        <f>IF($E17091="","",IFERROR(VLOOKUP(TRIM(E17091&amp;""),'Référentiel Articles'!$A$2:$F$634,2,FALSE),""))</f>
      </c>
      <c r="D17091" s="75">
        <f>IF($E17091="","",IFERROR(VLOOKUP(TRIM(E17091&amp;""),'Référentiel Articles'!$A$2:$F$634,3,FALSE),""))</f>
      </c>
      <c r="E17091" s="74" t="str">
        <v/>
      </c>
      <c r="F17091" s="75">
        <f>IF($E17091="","",IFERROR(VLOOKUP(TRIM(E17091&amp;""),'Référentiel Articles'!$A$2:$F$634,4,FALSE),""))</f>
      </c>
      <c r="G17091" s="76">
        <f>IF($E17091="","",IFERROR(VLOOKUP(TRIM(E17091&amp;""),'Référentiel Articles'!$A$2:$F$634,5,FALSE),""))</f>
      </c>
      <c r="H17091" s="77" t="str">
        <v/>
      </c>
      <c r="I17091" s="76">
        <f>IF($E17091="","",IFERROR(VLOOKUP(TRIM(E17091&amp;""),'Référentiel Articles'!$A$2:$F$634,6,FALSE),""))</f>
      </c>
      <c r="J17091" s="78">
        <f>IF(OR($E17091="",$H17091=""),"",$H17091*$I17091)</f>
      </c>
      <c r="K17091" s="79" t="str">
        <v/>
      </c>
    </row>
    <row r="17092">
      <c r="A17092" s="81" t="str">
        <v/>
      </c>
      <c r="B17092" s="81" t="str">
        <v/>
      </c>
      <c r="C17092" s="83">
        <f>IF($E17092="","",IFERROR(VLOOKUP(TRIM(E17092&amp;""),'Référentiel Articles'!$A$2:$F$634,2,FALSE),""))</f>
      </c>
      <c r="D17092" s="83">
        <f>IF($E17092="","",IFERROR(VLOOKUP(TRIM(E17092&amp;""),'Référentiel Articles'!$A$2:$F$634,3,FALSE),""))</f>
      </c>
      <c r="E17092" s="81" t="str">
        <v/>
      </c>
      <c r="F17092" s="83">
        <f>IF($E17092="","",IFERROR(VLOOKUP(TRIM(E17092&amp;""),'Référentiel Articles'!$A$2:$F$634,4,FALSE),""))</f>
      </c>
      <c r="G17092" s="84">
        <f>IF($E17092="","",IFERROR(VLOOKUP(TRIM(E17092&amp;""),'Référentiel Articles'!$A$2:$F$634,5,FALSE),""))</f>
      </c>
      <c r="H17092" s="85" t="str">
        <v/>
      </c>
      <c r="I17092" s="84">
        <f>IF($E17092="","",IFERROR(VLOOKUP(TRIM(E17092&amp;""),'Référentiel Articles'!$A$2:$F$634,6,FALSE),""))</f>
      </c>
      <c r="J17092" s="90">
        <f>IF(OR($E17092="",$H17092=""),"",$H17092*$I17092)</f>
      </c>
      <c r="K17092" s="87" t="str">
        <v/>
      </c>
    </row>
    <row r="17093">
      <c r="A17093" s="74" t="str">
        <v/>
      </c>
      <c r="B17093" s="74" t="str">
        <v/>
      </c>
      <c r="C17093" s="75">
        <f>IF($E17093="","",IFERROR(VLOOKUP(TRIM(E17093&amp;""),'Référentiel Articles'!$A$2:$F$634,2,FALSE),""))</f>
      </c>
      <c r="D17093" s="75">
        <f>IF($E17093="","",IFERROR(VLOOKUP(TRIM(E17093&amp;""),'Référentiel Articles'!$A$2:$F$634,3,FALSE),""))</f>
      </c>
      <c r="E17093" s="74" t="str">
        <v/>
      </c>
      <c r="F17093" s="75">
        <f>IF($E17093="","",IFERROR(VLOOKUP(TRIM(E17093&amp;""),'Référentiel Articles'!$A$2:$F$634,4,FALSE),""))</f>
      </c>
      <c r="G17093" s="76">
        <f>IF($E17093="","",IFERROR(VLOOKUP(TRIM(E17093&amp;""),'Référentiel Articles'!$A$2:$F$634,5,FALSE),""))</f>
      </c>
      <c r="H17093" s="77" t="str">
        <v/>
      </c>
      <c r="I17093" s="76">
        <f>IF($E17093="","",IFERROR(VLOOKUP(TRIM(E17093&amp;""),'Référentiel Articles'!$A$2:$F$634,6,FALSE),""))</f>
      </c>
      <c r="J17093" s="78">
        <f>IF(OR($E17093="",$H17093=""),"",$H17093*$I17093)</f>
      </c>
      <c r="K17093" s="79" t="str">
        <v/>
      </c>
    </row>
    <row r="17094">
      <c r="A17094" s="81" t="str">
        <v/>
      </c>
      <c r="B17094" s="81" t="str">
        <v/>
      </c>
      <c r="C17094" s="83">
        <f>IF($E17094="","",IFERROR(VLOOKUP(TRIM(E17094&amp;""),'Référentiel Articles'!$A$2:$F$634,2,FALSE),""))</f>
      </c>
      <c r="D17094" s="83">
        <f>IF($E17094="","",IFERROR(VLOOKUP(TRIM(E17094&amp;""),'Référentiel Articles'!$A$2:$F$634,3,FALSE),""))</f>
      </c>
      <c r="E17094" s="81" t="str">
        <v/>
      </c>
      <c r="F17094" s="83">
        <f>IF($E17094="","",IFERROR(VLOOKUP(TRIM(E17094&amp;""),'Référentiel Articles'!$A$2:$F$634,4,FALSE),""))</f>
      </c>
      <c r="G17094" s="84">
        <f>IF($E17094="","",IFERROR(VLOOKUP(TRIM(E17094&amp;""),'Référentiel Articles'!$A$2:$F$634,5,FALSE),""))</f>
      </c>
      <c r="H17094" s="85" t="str">
        <v/>
      </c>
      <c r="I17094" s="84">
        <f>IF($E17094="","",IFERROR(VLOOKUP(TRIM(E17094&amp;""),'Référentiel Articles'!$A$2:$F$634,6,FALSE),""))</f>
      </c>
      <c r="J17094" s="90">
        <f>IF(OR($E17094="",$H17094=""),"",$H17094*$I17094)</f>
      </c>
      <c r="K17094" s="87" t="str">
        <v/>
      </c>
    </row>
    <row r="17095">
      <c r="A17095" s="74" t="str">
        <v/>
      </c>
      <c r="B17095" s="74" t="str">
        <v/>
      </c>
      <c r="C17095" s="75">
        <f>IF($E17095="","",IFERROR(VLOOKUP(TRIM(E17095&amp;""),'Référentiel Articles'!$A$2:$F$634,2,FALSE),""))</f>
      </c>
      <c r="D17095" s="75">
        <f>IF($E17095="","",IFERROR(VLOOKUP(TRIM(E17095&amp;""),'Référentiel Articles'!$A$2:$F$634,3,FALSE),""))</f>
      </c>
      <c r="E17095" s="74" t="str">
        <v/>
      </c>
      <c r="F17095" s="75">
        <f>IF($E17095="","",IFERROR(VLOOKUP(TRIM(E17095&amp;""),'Référentiel Articles'!$A$2:$F$634,4,FALSE),""))</f>
      </c>
      <c r="G17095" s="76">
        <f>IF($E17095="","",IFERROR(VLOOKUP(TRIM(E17095&amp;""),'Référentiel Articles'!$A$2:$F$634,5,FALSE),""))</f>
      </c>
      <c r="H17095" s="77" t="str">
        <v/>
      </c>
      <c r="I17095" s="76">
        <f>IF($E17095="","",IFERROR(VLOOKUP(TRIM(E17095&amp;""),'Référentiel Articles'!$A$2:$F$634,6,FALSE),""))</f>
      </c>
      <c r="J17095" s="78">
        <f>IF(OR($E17095="",$H17095=""),"",$H17095*$I17095)</f>
      </c>
      <c r="K17095" s="79" t="str">
        <v/>
      </c>
    </row>
    <row r="17096">
      <c r="A17096" s="81" t="str">
        <v/>
      </c>
      <c r="B17096" s="81" t="str">
        <v/>
      </c>
      <c r="C17096" s="83">
        <f>IF($E17096="","",IFERROR(VLOOKUP(TRIM(E17096&amp;""),'Référentiel Articles'!$A$2:$F$634,2,FALSE),""))</f>
      </c>
      <c r="D17096" s="83">
        <f>IF($E17096="","",IFERROR(VLOOKUP(TRIM(E17096&amp;""),'Référentiel Articles'!$A$2:$F$634,3,FALSE),""))</f>
      </c>
      <c r="E17096" s="81" t="str">
        <v/>
      </c>
      <c r="F17096" s="83">
        <f>IF($E17096="","",IFERROR(VLOOKUP(TRIM(E17096&amp;""),'Référentiel Articles'!$A$2:$F$634,4,FALSE),""))</f>
      </c>
      <c r="G17096" s="84">
        <f>IF($E17096="","",IFERROR(VLOOKUP(TRIM(E17096&amp;""),'Référentiel Articles'!$A$2:$F$634,5,FALSE),""))</f>
      </c>
      <c r="H17096" s="85" t="str">
        <v/>
      </c>
      <c r="I17096" s="84">
        <f>IF($E17096="","",IFERROR(VLOOKUP(TRIM(E17096&amp;""),'Référentiel Articles'!$A$2:$F$634,6,FALSE),""))</f>
      </c>
      <c r="J17096" s="90">
        <f>IF(OR($E17096="",$H17096=""),"",$H17096*$I17096)</f>
      </c>
      <c r="K17096" s="87" t="str">
        <v/>
      </c>
    </row>
    <row r="17097">
      <c r="A17097" s="74" t="str">
        <v/>
      </c>
      <c r="B17097" s="74" t="str">
        <v/>
      </c>
      <c r="C17097" s="75">
        <f>IF($E17097="","",IFERROR(VLOOKUP(TRIM(E17097&amp;""),'Référentiel Articles'!$A$2:$F$634,2,FALSE),""))</f>
      </c>
      <c r="D17097" s="75">
        <f>IF($E17097="","",IFERROR(VLOOKUP(TRIM(E17097&amp;""),'Référentiel Articles'!$A$2:$F$634,3,FALSE),""))</f>
      </c>
      <c r="E17097" s="74" t="str">
        <v/>
      </c>
      <c r="F17097" s="75">
        <f>IF($E17097="","",IFERROR(VLOOKUP(TRIM(E17097&amp;""),'Référentiel Articles'!$A$2:$F$634,4,FALSE),""))</f>
      </c>
      <c r="G17097" s="76">
        <f>IF($E17097="","",IFERROR(VLOOKUP(TRIM(E17097&amp;""),'Référentiel Articles'!$A$2:$F$634,5,FALSE),""))</f>
      </c>
      <c r="H17097" s="77" t="str">
        <v/>
      </c>
      <c r="I17097" s="76">
        <f>IF($E17097="","",IFERROR(VLOOKUP(TRIM(E17097&amp;""),'Référentiel Articles'!$A$2:$F$634,6,FALSE),""))</f>
      </c>
      <c r="J17097" s="78">
        <f>IF(OR($E17097="",$H17097=""),"",$H17097*$I17097)</f>
      </c>
      <c r="K17097" s="79" t="str">
        <v/>
      </c>
    </row>
    <row r="17098">
      <c r="A17098" s="81" t="str">
        <v/>
      </c>
      <c r="B17098" s="81" t="str">
        <v/>
      </c>
      <c r="C17098" s="83">
        <f>IF($E17098="","",IFERROR(VLOOKUP(TRIM(E17098&amp;""),'Référentiel Articles'!$A$2:$F$634,2,FALSE),""))</f>
      </c>
      <c r="D17098" s="83">
        <f>IF($E17098="","",IFERROR(VLOOKUP(TRIM(E17098&amp;""),'Référentiel Articles'!$A$2:$F$634,3,FALSE),""))</f>
      </c>
      <c r="E17098" s="81" t="str">
        <v/>
      </c>
      <c r="F17098" s="83">
        <f>IF($E17098="","",IFERROR(VLOOKUP(TRIM(E17098&amp;""),'Référentiel Articles'!$A$2:$F$634,4,FALSE),""))</f>
      </c>
      <c r="G17098" s="84">
        <f>IF($E17098="","",IFERROR(VLOOKUP(TRIM(E17098&amp;""),'Référentiel Articles'!$A$2:$F$634,5,FALSE),""))</f>
      </c>
      <c r="H17098" s="85" t="str">
        <v/>
      </c>
      <c r="I17098" s="84">
        <f>IF($E17098="","",IFERROR(VLOOKUP(TRIM(E17098&amp;""),'Référentiel Articles'!$A$2:$F$634,6,FALSE),""))</f>
      </c>
      <c r="J17098" s="90">
        <f>IF(OR($E17098="",$H17098=""),"",$H17098*$I17098)</f>
      </c>
      <c r="K17098" s="87" t="str">
        <v/>
      </c>
    </row>
    <row r="17099">
      <c r="A17099" s="74" t="str">
        <v/>
      </c>
      <c r="B17099" s="74" t="str">
        <v/>
      </c>
      <c r="C17099" s="75">
        <f>IF($E17099="","",IFERROR(VLOOKUP(TRIM(E17099&amp;""),'Référentiel Articles'!$A$2:$F$634,2,FALSE),""))</f>
      </c>
      <c r="D17099" s="75">
        <f>IF($E17099="","",IFERROR(VLOOKUP(TRIM(E17099&amp;""),'Référentiel Articles'!$A$2:$F$634,3,FALSE),""))</f>
      </c>
      <c r="E17099" s="74" t="str">
        <v/>
      </c>
      <c r="F17099" s="75">
        <f>IF($E17099="","",IFERROR(VLOOKUP(TRIM(E17099&amp;""),'Référentiel Articles'!$A$2:$F$634,4,FALSE),""))</f>
      </c>
      <c r="G17099" s="76">
        <f>IF($E17099="","",IFERROR(VLOOKUP(TRIM(E17099&amp;""),'Référentiel Articles'!$A$2:$F$634,5,FALSE),""))</f>
      </c>
      <c r="H17099" s="77" t="str">
        <v/>
      </c>
      <c r="I17099" s="76">
        <f>IF($E17099="","",IFERROR(VLOOKUP(TRIM(E17099&amp;""),'Référentiel Articles'!$A$2:$F$634,6,FALSE),""))</f>
      </c>
      <c r="J17099" s="78">
        <f>IF(OR($E17099="",$H17099=""),"",$H17099*$I17099)</f>
      </c>
      <c r="K17099" s="79" t="str">
        <v/>
      </c>
    </row>
    <row r="17100">
      <c r="A17100" s="81" t="str">
        <v/>
      </c>
      <c r="B17100" s="81" t="str">
        <v/>
      </c>
      <c r="C17100" s="83">
        <f>IF($E17100="","",IFERROR(VLOOKUP(TRIM(E17100&amp;""),'Référentiel Articles'!$A$2:$F$634,2,FALSE),""))</f>
      </c>
      <c r="D17100" s="83">
        <f>IF($E17100="","",IFERROR(VLOOKUP(TRIM(E17100&amp;""),'Référentiel Articles'!$A$2:$F$634,3,FALSE),""))</f>
      </c>
      <c r="E17100" s="81" t="str">
        <v/>
      </c>
      <c r="F17100" s="83">
        <f>IF($E17100="","",IFERROR(VLOOKUP(TRIM(E17100&amp;""),'Référentiel Articles'!$A$2:$F$634,4,FALSE),""))</f>
      </c>
      <c r="G17100" s="84">
        <f>IF($E17100="","",IFERROR(VLOOKUP(TRIM(E17100&amp;""),'Référentiel Articles'!$A$2:$F$634,5,FALSE),""))</f>
      </c>
      <c r="H17100" s="85" t="str">
        <v/>
      </c>
      <c r="I17100" s="84">
        <f>IF($E17100="","",IFERROR(VLOOKUP(TRIM(E17100&amp;""),'Référentiel Articles'!$A$2:$F$634,6,FALSE),""))</f>
      </c>
      <c r="J17100" s="90">
        <f>IF(OR($E17100="",$H17100=""),"",$H17100*$I17100)</f>
      </c>
      <c r="K17100" s="87" t="str">
        <v/>
      </c>
    </row>
    <row r="17101">
      <c r="A17101" s="74" t="str">
        <v/>
      </c>
      <c r="B17101" s="74" t="str">
        <v/>
      </c>
      <c r="C17101" s="75">
        <f>IF($E17101="","",IFERROR(VLOOKUP(TRIM(E17101&amp;""),'Référentiel Articles'!$A$2:$F$634,2,FALSE),""))</f>
      </c>
      <c r="D17101" s="75">
        <f>IF($E17101="","",IFERROR(VLOOKUP(TRIM(E17101&amp;""),'Référentiel Articles'!$A$2:$F$634,3,FALSE),""))</f>
      </c>
      <c r="E17101" s="74" t="str">
        <v/>
      </c>
      <c r="F17101" s="75">
        <f>IF($E17101="","",IFERROR(VLOOKUP(TRIM(E17101&amp;""),'Référentiel Articles'!$A$2:$F$634,4,FALSE),""))</f>
      </c>
      <c r="G17101" s="76">
        <f>IF($E17101="","",IFERROR(VLOOKUP(TRIM(E17101&amp;""),'Référentiel Articles'!$A$2:$F$634,5,FALSE),""))</f>
      </c>
      <c r="H17101" s="77" t="str">
        <v/>
      </c>
      <c r="I17101" s="76">
        <f>IF($E17101="","",IFERROR(VLOOKUP(TRIM(E17101&amp;""),'Référentiel Articles'!$A$2:$F$634,6,FALSE),""))</f>
      </c>
      <c r="J17101" s="78">
        <f>IF(OR($E17101="",$H17101=""),"",$H17101*$I17101)</f>
      </c>
      <c r="K17101" s="79" t="str">
        <v/>
      </c>
    </row>
    <row r="17102">
      <c r="A17102" s="81" t="str">
        <v/>
      </c>
      <c r="B17102" s="81" t="str">
        <v/>
      </c>
      <c r="C17102" s="83">
        <f>IF($E17102="","",IFERROR(VLOOKUP(TRIM(E17102&amp;""),'Référentiel Articles'!$A$2:$F$634,2,FALSE),""))</f>
      </c>
      <c r="D17102" s="83">
        <f>IF($E17102="","",IFERROR(VLOOKUP(TRIM(E17102&amp;""),'Référentiel Articles'!$A$2:$F$634,3,FALSE),""))</f>
      </c>
      <c r="E17102" s="81" t="str">
        <v/>
      </c>
      <c r="F17102" s="83">
        <f>IF($E17102="","",IFERROR(VLOOKUP(TRIM(E17102&amp;""),'Référentiel Articles'!$A$2:$F$634,4,FALSE),""))</f>
      </c>
      <c r="G17102" s="84">
        <f>IF($E17102="","",IFERROR(VLOOKUP(TRIM(E17102&amp;""),'Référentiel Articles'!$A$2:$F$634,5,FALSE),""))</f>
      </c>
      <c r="H17102" s="85" t="str">
        <v/>
      </c>
      <c r="I17102" s="84">
        <f>IF($E17102="","",IFERROR(VLOOKUP(TRIM(E17102&amp;""),'Référentiel Articles'!$A$2:$F$634,6,FALSE),""))</f>
      </c>
      <c r="J17102" s="90">
        <f>IF(OR($E17102="",$H17102=""),"",$H17102*$I17102)</f>
      </c>
      <c r="K17102" s="87" t="str">
        <v/>
      </c>
    </row>
    <row r="17103">
      <c r="A17103" s="74" t="str">
        <v/>
      </c>
      <c r="B17103" s="74" t="str">
        <v/>
      </c>
      <c r="C17103" s="75">
        <f>IF($E17103="","",IFERROR(VLOOKUP(TRIM(E17103&amp;""),'Référentiel Articles'!$A$2:$F$634,2,FALSE),""))</f>
      </c>
      <c r="D17103" s="75">
        <f>IF($E17103="","",IFERROR(VLOOKUP(TRIM(E17103&amp;""),'Référentiel Articles'!$A$2:$F$634,3,FALSE),""))</f>
      </c>
      <c r="E17103" s="74" t="str">
        <v/>
      </c>
      <c r="F17103" s="75">
        <f>IF($E17103="","",IFERROR(VLOOKUP(TRIM(E17103&amp;""),'Référentiel Articles'!$A$2:$F$634,4,FALSE),""))</f>
      </c>
      <c r="G17103" s="76">
        <f>IF($E17103="","",IFERROR(VLOOKUP(TRIM(E17103&amp;""),'Référentiel Articles'!$A$2:$F$634,5,FALSE),""))</f>
      </c>
      <c r="H17103" s="77" t="str">
        <v/>
      </c>
      <c r="I17103" s="76">
        <f>IF($E17103="","",IFERROR(VLOOKUP(TRIM(E17103&amp;""),'Référentiel Articles'!$A$2:$F$634,6,FALSE),""))</f>
      </c>
      <c r="J17103" s="78">
        <f>IF(OR($E17103="",$H17103=""),"",$H17103*$I17103)</f>
      </c>
      <c r="K17103" s="79" t="str">
        <v/>
      </c>
    </row>
    <row r="17104">
      <c r="A17104" s="81" t="str">
        <v/>
      </c>
      <c r="B17104" s="81" t="str">
        <v/>
      </c>
      <c r="C17104" s="83">
        <f>IF($E17104="","",IFERROR(VLOOKUP(TRIM(E17104&amp;""),'Référentiel Articles'!$A$2:$F$634,2,FALSE),""))</f>
      </c>
      <c r="D17104" s="83">
        <f>IF($E17104="","",IFERROR(VLOOKUP(TRIM(E17104&amp;""),'Référentiel Articles'!$A$2:$F$634,3,FALSE),""))</f>
      </c>
      <c r="E17104" s="81" t="str">
        <v/>
      </c>
      <c r="F17104" s="83">
        <f>IF($E17104="","",IFERROR(VLOOKUP(TRIM(E17104&amp;""),'Référentiel Articles'!$A$2:$F$634,4,FALSE),""))</f>
      </c>
      <c r="G17104" s="84">
        <f>IF($E17104="","",IFERROR(VLOOKUP(TRIM(E17104&amp;""),'Référentiel Articles'!$A$2:$F$634,5,FALSE),""))</f>
      </c>
      <c r="H17104" s="85" t="str">
        <v/>
      </c>
      <c r="I17104" s="84">
        <f>IF($E17104="","",IFERROR(VLOOKUP(TRIM(E17104&amp;""),'Référentiel Articles'!$A$2:$F$634,6,FALSE),""))</f>
      </c>
      <c r="J17104" s="90">
        <f>IF(OR($E17104="",$H17104=""),"",$H17104*$I17104)</f>
      </c>
      <c r="K17104" s="87" t="str">
        <v/>
      </c>
    </row>
    <row r="17105">
      <c r="A17105" s="74" t="str">
        <v/>
      </c>
      <c r="B17105" s="74" t="str">
        <v/>
      </c>
      <c r="C17105" s="75">
        <f>IF($E17105="","",IFERROR(VLOOKUP(TRIM(E17105&amp;""),'Référentiel Articles'!$A$2:$F$634,2,FALSE),""))</f>
      </c>
      <c r="D17105" s="75">
        <f>IF($E17105="","",IFERROR(VLOOKUP(TRIM(E17105&amp;""),'Référentiel Articles'!$A$2:$F$634,3,FALSE),""))</f>
      </c>
      <c r="E17105" s="74" t="str">
        <v/>
      </c>
      <c r="F17105" s="75">
        <f>IF($E17105="","",IFERROR(VLOOKUP(TRIM(E17105&amp;""),'Référentiel Articles'!$A$2:$F$634,4,FALSE),""))</f>
      </c>
      <c r="G17105" s="76">
        <f>IF($E17105="","",IFERROR(VLOOKUP(TRIM(E17105&amp;""),'Référentiel Articles'!$A$2:$F$634,5,FALSE),""))</f>
      </c>
      <c r="H17105" s="77" t="str">
        <v/>
      </c>
      <c r="I17105" s="76">
        <f>IF($E17105="","",IFERROR(VLOOKUP(TRIM(E17105&amp;""),'Référentiel Articles'!$A$2:$F$634,6,FALSE),""))</f>
      </c>
      <c r="J17105" s="78">
        <f>IF(OR($E17105="",$H17105=""),"",$H17105*$I17105)</f>
      </c>
      <c r="K17105" s="79" t="str">
        <v/>
      </c>
    </row>
    <row r="17106">
      <c r="A17106" s="81" t="str">
        <v/>
      </c>
      <c r="B17106" s="81" t="str">
        <v/>
      </c>
      <c r="C17106" s="83">
        <f>IF($E17106="","",IFERROR(VLOOKUP(TRIM(E17106&amp;""),'Référentiel Articles'!$A$2:$F$634,2,FALSE),""))</f>
      </c>
      <c r="D17106" s="83">
        <f>IF($E17106="","",IFERROR(VLOOKUP(TRIM(E17106&amp;""),'Référentiel Articles'!$A$2:$F$634,3,FALSE),""))</f>
      </c>
      <c r="E17106" s="81" t="str">
        <v/>
      </c>
      <c r="F17106" s="83">
        <f>IF($E17106="","",IFERROR(VLOOKUP(TRIM(E17106&amp;""),'Référentiel Articles'!$A$2:$F$634,4,FALSE),""))</f>
      </c>
      <c r="G17106" s="84">
        <f>IF($E17106="","",IFERROR(VLOOKUP(TRIM(E17106&amp;""),'Référentiel Articles'!$A$2:$F$634,5,FALSE),""))</f>
      </c>
      <c r="H17106" s="85" t="str">
        <v/>
      </c>
      <c r="I17106" s="84">
        <f>IF($E17106="","",IFERROR(VLOOKUP(TRIM(E17106&amp;""),'Référentiel Articles'!$A$2:$F$634,6,FALSE),""))</f>
      </c>
      <c r="J17106" s="90">
        <f>IF(OR($E17106="",$H17106=""),"",$H17106*$I17106)</f>
      </c>
      <c r="K17106" s="87" t="str">
        <v/>
      </c>
    </row>
    <row r="17107">
      <c r="A17107" s="74" t="str">
        <v/>
      </c>
      <c r="B17107" s="74" t="str">
        <v/>
      </c>
      <c r="C17107" s="75">
        <f>IF($E17107="","",IFERROR(VLOOKUP(TRIM(E17107&amp;""),'Référentiel Articles'!$A$2:$F$634,2,FALSE),""))</f>
      </c>
      <c r="D17107" s="75">
        <f>IF($E17107="","",IFERROR(VLOOKUP(TRIM(E17107&amp;""),'Référentiel Articles'!$A$2:$F$634,3,FALSE),""))</f>
      </c>
      <c r="E17107" s="74" t="str">
        <v/>
      </c>
      <c r="F17107" s="75">
        <f>IF($E17107="","",IFERROR(VLOOKUP(TRIM(E17107&amp;""),'Référentiel Articles'!$A$2:$F$634,4,FALSE),""))</f>
      </c>
      <c r="G17107" s="76">
        <f>IF($E17107="","",IFERROR(VLOOKUP(TRIM(E17107&amp;""),'Référentiel Articles'!$A$2:$F$634,5,FALSE),""))</f>
      </c>
      <c r="H17107" s="77" t="str">
        <v/>
      </c>
      <c r="I17107" s="76">
        <f>IF($E17107="","",IFERROR(VLOOKUP(TRIM(E17107&amp;""),'Référentiel Articles'!$A$2:$F$634,6,FALSE),""))</f>
      </c>
      <c r="J17107" s="78">
        <f>IF(OR($E17107="",$H17107=""),"",$H17107*$I17107)</f>
      </c>
      <c r="K17107" s="79" t="str">
        <v/>
      </c>
    </row>
    <row r="17108">
      <c r="A17108" s="81" t="str">
        <v/>
      </c>
      <c r="B17108" s="81" t="str">
        <v/>
      </c>
      <c r="C17108" s="83">
        <f>IF($E17108="","",IFERROR(VLOOKUP(TRIM(E17108&amp;""),'Référentiel Articles'!$A$2:$F$634,2,FALSE),""))</f>
      </c>
      <c r="D17108" s="83">
        <f>IF($E17108="","",IFERROR(VLOOKUP(TRIM(E17108&amp;""),'Référentiel Articles'!$A$2:$F$634,3,FALSE),""))</f>
      </c>
      <c r="E17108" s="81" t="str">
        <v/>
      </c>
      <c r="F17108" s="83">
        <f>IF($E17108="","",IFERROR(VLOOKUP(TRIM(E17108&amp;""),'Référentiel Articles'!$A$2:$F$634,4,FALSE),""))</f>
      </c>
      <c r="G17108" s="84">
        <f>IF($E17108="","",IFERROR(VLOOKUP(TRIM(E17108&amp;""),'Référentiel Articles'!$A$2:$F$634,5,FALSE),""))</f>
      </c>
      <c r="H17108" s="85" t="str">
        <v/>
      </c>
      <c r="I17108" s="84">
        <f>IF($E17108="","",IFERROR(VLOOKUP(TRIM(E17108&amp;""),'Référentiel Articles'!$A$2:$F$634,6,FALSE),""))</f>
      </c>
      <c r="J17108" s="90">
        <f>IF(OR($E17108="",$H17108=""),"",$H17108*$I17108)</f>
      </c>
      <c r="K17108" s="87" t="str">
        <v/>
      </c>
    </row>
    <row r="17109">
      <c r="A17109" s="74" t="str">
        <v/>
      </c>
      <c r="B17109" s="74" t="str">
        <v/>
      </c>
      <c r="C17109" s="75">
        <f>IF($E17109="","",IFERROR(VLOOKUP(TRIM(E17109&amp;""),'Référentiel Articles'!$A$2:$F$634,2,FALSE),""))</f>
      </c>
      <c r="D17109" s="75">
        <f>IF($E17109="","",IFERROR(VLOOKUP(TRIM(E17109&amp;""),'Référentiel Articles'!$A$2:$F$634,3,FALSE),""))</f>
      </c>
      <c r="E17109" s="74" t="str">
        <v/>
      </c>
      <c r="F17109" s="75">
        <f>IF($E17109="","",IFERROR(VLOOKUP(TRIM(E17109&amp;""),'Référentiel Articles'!$A$2:$F$634,4,FALSE),""))</f>
      </c>
      <c r="G17109" s="76">
        <f>IF($E17109="","",IFERROR(VLOOKUP(TRIM(E17109&amp;""),'Référentiel Articles'!$A$2:$F$634,5,FALSE),""))</f>
      </c>
      <c r="H17109" s="77" t="str">
        <v/>
      </c>
      <c r="I17109" s="76">
        <f>IF($E17109="","",IFERROR(VLOOKUP(TRIM(E17109&amp;""),'Référentiel Articles'!$A$2:$F$634,6,FALSE),""))</f>
      </c>
      <c r="J17109" s="78">
        <f>IF(OR($E17109="",$H17109=""),"",$H17109*$I17109)</f>
      </c>
      <c r="K17109" s="79" t="str">
        <v/>
      </c>
    </row>
    <row r="17110">
      <c r="A17110" s="81" t="str">
        <v/>
      </c>
      <c r="B17110" s="81" t="str">
        <v/>
      </c>
      <c r="C17110" s="83">
        <f>IF($E17110="","",IFERROR(VLOOKUP(TRIM(E17110&amp;""),'Référentiel Articles'!$A$2:$F$634,2,FALSE),""))</f>
      </c>
      <c r="D17110" s="83">
        <f>IF($E17110="","",IFERROR(VLOOKUP(TRIM(E17110&amp;""),'Référentiel Articles'!$A$2:$F$634,3,FALSE),""))</f>
      </c>
      <c r="E17110" s="81" t="str">
        <v/>
      </c>
      <c r="F17110" s="83">
        <f>IF($E17110="","",IFERROR(VLOOKUP(TRIM(E17110&amp;""),'Référentiel Articles'!$A$2:$F$634,4,FALSE),""))</f>
      </c>
      <c r="G17110" s="84">
        <f>IF($E17110="","",IFERROR(VLOOKUP(TRIM(E17110&amp;""),'Référentiel Articles'!$A$2:$F$634,5,FALSE),""))</f>
      </c>
      <c r="H17110" s="85" t="str">
        <v/>
      </c>
      <c r="I17110" s="84">
        <f>IF($E17110="","",IFERROR(VLOOKUP(TRIM(E17110&amp;""),'Référentiel Articles'!$A$2:$F$634,6,FALSE),""))</f>
      </c>
      <c r="J17110" s="90">
        <f>IF(OR($E17110="",$H17110=""),"",$H17110*$I17110)</f>
      </c>
      <c r="K17110" s="87" t="str">
        <v/>
      </c>
    </row>
    <row r="17111">
      <c r="A17111" s="74" t="str">
        <v/>
      </c>
      <c r="B17111" s="74" t="str">
        <v/>
      </c>
      <c r="C17111" s="75">
        <f>IF($E17111="","",IFERROR(VLOOKUP(TRIM(E17111&amp;""),'Référentiel Articles'!$A$2:$F$634,2,FALSE),""))</f>
      </c>
      <c r="D17111" s="75">
        <f>IF($E17111="","",IFERROR(VLOOKUP(TRIM(E17111&amp;""),'Référentiel Articles'!$A$2:$F$634,3,FALSE),""))</f>
      </c>
      <c r="E17111" s="74" t="str">
        <v/>
      </c>
      <c r="F17111" s="75">
        <f>IF($E17111="","",IFERROR(VLOOKUP(TRIM(E17111&amp;""),'Référentiel Articles'!$A$2:$F$634,4,FALSE),""))</f>
      </c>
      <c r="G17111" s="76">
        <f>IF($E17111="","",IFERROR(VLOOKUP(TRIM(E17111&amp;""),'Référentiel Articles'!$A$2:$F$634,5,FALSE),""))</f>
      </c>
      <c r="H17111" s="77" t="str">
        <v/>
      </c>
      <c r="I17111" s="76">
        <f>IF($E17111="","",IFERROR(VLOOKUP(TRIM(E17111&amp;""),'Référentiel Articles'!$A$2:$F$634,6,FALSE),""))</f>
      </c>
      <c r="J17111" s="78">
        <f>IF(OR($E17111="",$H17111=""),"",$H17111*$I17111)</f>
      </c>
      <c r="K17111" s="79" t="str">
        <v/>
      </c>
    </row>
    <row r="17112">
      <c r="A17112" s="81" t="str">
        <v/>
      </c>
      <c r="B17112" s="81" t="str">
        <v/>
      </c>
      <c r="C17112" s="83">
        <f>IF($E17112="","",IFERROR(VLOOKUP(TRIM(E17112&amp;""),'Référentiel Articles'!$A$2:$F$634,2,FALSE),""))</f>
      </c>
      <c r="D17112" s="83">
        <f>IF($E17112="","",IFERROR(VLOOKUP(TRIM(E17112&amp;""),'Référentiel Articles'!$A$2:$F$634,3,FALSE),""))</f>
      </c>
      <c r="E17112" s="81" t="str">
        <v/>
      </c>
      <c r="F17112" s="83">
        <f>IF($E17112="","",IFERROR(VLOOKUP(TRIM(E17112&amp;""),'Référentiel Articles'!$A$2:$F$634,4,FALSE),""))</f>
      </c>
      <c r="G17112" s="84">
        <f>IF($E17112="","",IFERROR(VLOOKUP(TRIM(E17112&amp;""),'Référentiel Articles'!$A$2:$F$634,5,FALSE),""))</f>
      </c>
      <c r="H17112" s="85" t="str">
        <v/>
      </c>
      <c r="I17112" s="84">
        <f>IF($E17112="","",IFERROR(VLOOKUP(TRIM(E17112&amp;""),'Référentiel Articles'!$A$2:$F$634,6,FALSE),""))</f>
      </c>
      <c r="J17112" s="90">
        <f>IF(OR($E17112="",$H17112=""),"",$H17112*$I17112)</f>
      </c>
      <c r="K17112" s="87" t="str">
        <v/>
      </c>
    </row>
    <row r="17113">
      <c r="A17113" s="74" t="str">
        <v/>
      </c>
      <c r="B17113" s="74" t="str">
        <v/>
      </c>
      <c r="C17113" s="75">
        <f>IF($E17113="","",IFERROR(VLOOKUP(TRIM(E17113&amp;""),'Référentiel Articles'!$A$2:$F$634,2,FALSE),""))</f>
      </c>
      <c r="D17113" s="75">
        <f>IF($E17113="","",IFERROR(VLOOKUP(TRIM(E17113&amp;""),'Référentiel Articles'!$A$2:$F$634,3,FALSE),""))</f>
      </c>
      <c r="E17113" s="74" t="str">
        <v/>
      </c>
      <c r="F17113" s="75">
        <f>IF($E17113="","",IFERROR(VLOOKUP(TRIM(E17113&amp;""),'Référentiel Articles'!$A$2:$F$634,4,FALSE),""))</f>
      </c>
      <c r="G17113" s="76">
        <f>IF($E17113="","",IFERROR(VLOOKUP(TRIM(E17113&amp;""),'Référentiel Articles'!$A$2:$F$634,5,FALSE),""))</f>
      </c>
      <c r="H17113" s="77" t="str">
        <v/>
      </c>
      <c r="I17113" s="76">
        <f>IF($E17113="","",IFERROR(VLOOKUP(TRIM(E17113&amp;""),'Référentiel Articles'!$A$2:$F$634,6,FALSE),""))</f>
      </c>
      <c r="J17113" s="78">
        <f>IF(OR($E17113="",$H17113=""),"",$H17113*$I17113)</f>
      </c>
      <c r="K17113" s="79" t="str">
        <v/>
      </c>
    </row>
    <row r="17114">
      <c r="A17114" s="81" t="str">
        <v/>
      </c>
      <c r="B17114" s="81" t="str">
        <v/>
      </c>
      <c r="C17114" s="83">
        <f>IF($E17114="","",IFERROR(VLOOKUP(TRIM(E17114&amp;""),'Référentiel Articles'!$A$2:$F$634,2,FALSE),""))</f>
      </c>
      <c r="D17114" s="83">
        <f>IF($E17114="","",IFERROR(VLOOKUP(TRIM(E17114&amp;""),'Référentiel Articles'!$A$2:$F$634,3,FALSE),""))</f>
      </c>
      <c r="E17114" s="81" t="str">
        <v/>
      </c>
      <c r="F17114" s="83">
        <f>IF($E17114="","",IFERROR(VLOOKUP(TRIM(E17114&amp;""),'Référentiel Articles'!$A$2:$F$634,4,FALSE),""))</f>
      </c>
      <c r="G17114" s="84">
        <f>IF($E17114="","",IFERROR(VLOOKUP(TRIM(E17114&amp;""),'Référentiel Articles'!$A$2:$F$634,5,FALSE),""))</f>
      </c>
      <c r="H17114" s="85" t="str">
        <v/>
      </c>
      <c r="I17114" s="84">
        <f>IF($E17114="","",IFERROR(VLOOKUP(TRIM(E17114&amp;""),'Référentiel Articles'!$A$2:$F$634,6,FALSE),""))</f>
      </c>
      <c r="J17114" s="90">
        <f>IF(OR($E17114="",$H17114=""),"",$H17114*$I17114)</f>
      </c>
      <c r="K17114" s="87" t="str">
        <v/>
      </c>
    </row>
    <row r="17115">
      <c r="A17115" s="74" t="str">
        <v/>
      </c>
      <c r="B17115" s="74" t="str">
        <v/>
      </c>
      <c r="C17115" s="75">
        <f>IF($E17115="","",IFERROR(VLOOKUP(TRIM(E17115&amp;""),'Référentiel Articles'!$A$2:$F$634,2,FALSE),""))</f>
      </c>
      <c r="D17115" s="75">
        <f>IF($E17115="","",IFERROR(VLOOKUP(TRIM(E17115&amp;""),'Référentiel Articles'!$A$2:$F$634,3,FALSE),""))</f>
      </c>
      <c r="E17115" s="74" t="str">
        <v/>
      </c>
      <c r="F17115" s="75">
        <f>IF($E17115="","",IFERROR(VLOOKUP(TRIM(E17115&amp;""),'Référentiel Articles'!$A$2:$F$634,4,FALSE),""))</f>
      </c>
      <c r="G17115" s="76">
        <f>IF($E17115="","",IFERROR(VLOOKUP(TRIM(E17115&amp;""),'Référentiel Articles'!$A$2:$F$634,5,FALSE),""))</f>
      </c>
      <c r="H17115" s="77" t="str">
        <v/>
      </c>
      <c r="I17115" s="76">
        <f>IF($E17115="","",IFERROR(VLOOKUP(TRIM(E17115&amp;""),'Référentiel Articles'!$A$2:$F$634,6,FALSE),""))</f>
      </c>
      <c r="J17115" s="78">
        <f>IF(OR($E17115="",$H17115=""),"",$H17115*$I17115)</f>
      </c>
      <c r="K17115" s="79" t="str">
        <v/>
      </c>
    </row>
    <row r="17116">
      <c r="A17116" s="81" t="str">
        <v/>
      </c>
      <c r="B17116" s="81" t="str">
        <v/>
      </c>
      <c r="C17116" s="83">
        <f>IF($E17116="","",IFERROR(VLOOKUP(TRIM(E17116&amp;""),'Référentiel Articles'!$A$2:$F$634,2,FALSE),""))</f>
      </c>
      <c r="D17116" s="83">
        <f>IF($E17116="","",IFERROR(VLOOKUP(TRIM(E17116&amp;""),'Référentiel Articles'!$A$2:$F$634,3,FALSE),""))</f>
      </c>
      <c r="E17116" s="81" t="str">
        <v/>
      </c>
      <c r="F17116" s="83">
        <f>IF($E17116="","",IFERROR(VLOOKUP(TRIM(E17116&amp;""),'Référentiel Articles'!$A$2:$F$634,4,FALSE),""))</f>
      </c>
      <c r="G17116" s="84">
        <f>IF($E17116="","",IFERROR(VLOOKUP(TRIM(E17116&amp;""),'Référentiel Articles'!$A$2:$F$634,5,FALSE),""))</f>
      </c>
      <c r="H17116" s="85" t="str">
        <v/>
      </c>
      <c r="I17116" s="84">
        <f>IF($E17116="","",IFERROR(VLOOKUP(TRIM(E17116&amp;""),'Référentiel Articles'!$A$2:$F$634,6,FALSE),""))</f>
      </c>
      <c r="J17116" s="90">
        <f>IF(OR($E17116="",$H17116=""),"",$H17116*$I17116)</f>
      </c>
      <c r="K17116" s="87" t="str">
        <v/>
      </c>
    </row>
    <row r="17117">
      <c r="A17117" s="74" t="str">
        <v/>
      </c>
      <c r="B17117" s="74" t="str">
        <v/>
      </c>
      <c r="C17117" s="75">
        <f>IF($E17117="","",IFERROR(VLOOKUP(TRIM(E17117&amp;""),'Référentiel Articles'!$A$2:$F$634,2,FALSE),""))</f>
      </c>
      <c r="D17117" s="75">
        <f>IF($E17117="","",IFERROR(VLOOKUP(TRIM(E17117&amp;""),'Référentiel Articles'!$A$2:$F$634,3,FALSE),""))</f>
      </c>
      <c r="E17117" s="74" t="str">
        <v/>
      </c>
      <c r="F17117" s="75">
        <f>IF($E17117="","",IFERROR(VLOOKUP(TRIM(E17117&amp;""),'Référentiel Articles'!$A$2:$F$634,4,FALSE),""))</f>
      </c>
      <c r="G17117" s="76">
        <f>IF($E17117="","",IFERROR(VLOOKUP(TRIM(E17117&amp;""),'Référentiel Articles'!$A$2:$F$634,5,FALSE),""))</f>
      </c>
      <c r="H17117" s="77" t="str">
        <v/>
      </c>
      <c r="I17117" s="76">
        <f>IF($E17117="","",IFERROR(VLOOKUP(TRIM(E17117&amp;""),'Référentiel Articles'!$A$2:$F$634,6,FALSE),""))</f>
      </c>
      <c r="J17117" s="78">
        <f>IF(OR($E17117="",$H17117=""),"",$H17117*$I17117)</f>
      </c>
      <c r="K17117" s="79" t="str">
        <v/>
      </c>
    </row>
    <row r="17118">
      <c r="A17118" s="81" t="str">
        <v/>
      </c>
      <c r="B17118" s="81" t="str">
        <v/>
      </c>
      <c r="C17118" s="83">
        <f>IF($E17118="","",IFERROR(VLOOKUP(TRIM(E17118&amp;""),'Référentiel Articles'!$A$2:$F$634,2,FALSE),""))</f>
      </c>
      <c r="D17118" s="83">
        <f>IF($E17118="","",IFERROR(VLOOKUP(TRIM(E17118&amp;""),'Référentiel Articles'!$A$2:$F$634,3,FALSE),""))</f>
      </c>
      <c r="E17118" s="81" t="str">
        <v/>
      </c>
      <c r="F17118" s="83">
        <f>IF($E17118="","",IFERROR(VLOOKUP(TRIM(E17118&amp;""),'Référentiel Articles'!$A$2:$F$634,4,FALSE),""))</f>
      </c>
      <c r="G17118" s="84">
        <f>IF($E17118="","",IFERROR(VLOOKUP(TRIM(E17118&amp;""),'Référentiel Articles'!$A$2:$F$634,5,FALSE),""))</f>
      </c>
      <c r="H17118" s="85" t="str">
        <v/>
      </c>
      <c r="I17118" s="84">
        <f>IF($E17118="","",IFERROR(VLOOKUP(TRIM(E17118&amp;""),'Référentiel Articles'!$A$2:$F$634,6,FALSE),""))</f>
      </c>
      <c r="J17118" s="90">
        <f>IF(OR($E17118="",$H17118=""),"",$H17118*$I17118)</f>
      </c>
      <c r="K17118" s="87" t="str">
        <v/>
      </c>
    </row>
    <row r="17119">
      <c r="A17119" s="74" t="str">
        <v/>
      </c>
      <c r="B17119" s="74" t="str">
        <v/>
      </c>
      <c r="C17119" s="75">
        <f>IF($E17119="","",IFERROR(VLOOKUP(TRIM(E17119&amp;""),'Référentiel Articles'!$A$2:$F$634,2,FALSE),""))</f>
      </c>
      <c r="D17119" s="75">
        <f>IF($E17119="","",IFERROR(VLOOKUP(TRIM(E17119&amp;""),'Référentiel Articles'!$A$2:$F$634,3,FALSE),""))</f>
      </c>
      <c r="E17119" s="74" t="str">
        <v/>
      </c>
      <c r="F17119" s="75">
        <f>IF($E17119="","",IFERROR(VLOOKUP(TRIM(E17119&amp;""),'Référentiel Articles'!$A$2:$F$634,4,FALSE),""))</f>
      </c>
      <c r="G17119" s="76">
        <f>IF($E17119="","",IFERROR(VLOOKUP(TRIM(E17119&amp;""),'Référentiel Articles'!$A$2:$F$634,5,FALSE),""))</f>
      </c>
      <c r="H17119" s="77" t="str">
        <v/>
      </c>
      <c r="I17119" s="76">
        <f>IF($E17119="","",IFERROR(VLOOKUP(TRIM(E17119&amp;""),'Référentiel Articles'!$A$2:$F$634,6,FALSE),""))</f>
      </c>
      <c r="J17119" s="78">
        <f>IF(OR($E17119="",$H17119=""),"",$H17119*$I17119)</f>
      </c>
      <c r="K17119" s="79" t="str">
        <v/>
      </c>
    </row>
    <row r="17120">
      <c r="A17120" s="81" t="str">
        <v/>
      </c>
      <c r="B17120" s="81" t="str">
        <v/>
      </c>
      <c r="C17120" s="83">
        <f>IF($E17120="","",IFERROR(VLOOKUP(TRIM(E17120&amp;""),'Référentiel Articles'!$A$2:$F$634,2,FALSE),""))</f>
      </c>
      <c r="D17120" s="83">
        <f>IF($E17120="","",IFERROR(VLOOKUP(TRIM(E17120&amp;""),'Référentiel Articles'!$A$2:$F$634,3,FALSE),""))</f>
      </c>
      <c r="E17120" s="81" t="str">
        <v/>
      </c>
      <c r="F17120" s="83">
        <f>IF($E17120="","",IFERROR(VLOOKUP(TRIM(E17120&amp;""),'Référentiel Articles'!$A$2:$F$634,4,FALSE),""))</f>
      </c>
      <c r="G17120" s="84">
        <f>IF($E17120="","",IFERROR(VLOOKUP(TRIM(E17120&amp;""),'Référentiel Articles'!$A$2:$F$634,5,FALSE),""))</f>
      </c>
      <c r="H17120" s="85" t="str">
        <v/>
      </c>
      <c r="I17120" s="84">
        <f>IF($E17120="","",IFERROR(VLOOKUP(TRIM(E17120&amp;""),'Référentiel Articles'!$A$2:$F$634,6,FALSE),""))</f>
      </c>
      <c r="J17120" s="90">
        <f>IF(OR($E17120="",$H17120=""),"",$H17120*$I17120)</f>
      </c>
      <c r="K17120" s="87" t="str">
        <v/>
      </c>
    </row>
    <row r="17121">
      <c r="A17121" s="74" t="str">
        <v/>
      </c>
      <c r="B17121" s="74" t="str">
        <v/>
      </c>
      <c r="C17121" s="75">
        <f>IF($E17121="","",IFERROR(VLOOKUP(TRIM(E17121&amp;""),'Référentiel Articles'!$A$2:$F$634,2,FALSE),""))</f>
      </c>
      <c r="D17121" s="75">
        <f>IF($E17121="","",IFERROR(VLOOKUP(TRIM(E17121&amp;""),'Référentiel Articles'!$A$2:$F$634,3,FALSE),""))</f>
      </c>
      <c r="E17121" s="74" t="str">
        <v/>
      </c>
      <c r="F17121" s="75">
        <f>IF($E17121="","",IFERROR(VLOOKUP(TRIM(E17121&amp;""),'Référentiel Articles'!$A$2:$F$634,4,FALSE),""))</f>
      </c>
      <c r="G17121" s="76">
        <f>IF($E17121="","",IFERROR(VLOOKUP(TRIM(E17121&amp;""),'Référentiel Articles'!$A$2:$F$634,5,FALSE),""))</f>
      </c>
      <c r="H17121" s="77" t="str">
        <v/>
      </c>
      <c r="I17121" s="76">
        <f>IF($E17121="","",IFERROR(VLOOKUP(TRIM(E17121&amp;""),'Référentiel Articles'!$A$2:$F$634,6,FALSE),""))</f>
      </c>
      <c r="J17121" s="78">
        <f>IF(OR($E17121="",$H17121=""),"",$H17121*$I17121)</f>
      </c>
      <c r="K17121" s="79" t="str">
        <v/>
      </c>
    </row>
    <row r="17122">
      <c r="A17122" s="81" t="str">
        <v/>
      </c>
      <c r="B17122" s="81" t="str">
        <v/>
      </c>
      <c r="C17122" s="83">
        <f>IF($E17122="","",IFERROR(VLOOKUP(TRIM(E17122&amp;""),'Référentiel Articles'!$A$2:$F$634,2,FALSE),""))</f>
      </c>
      <c r="D17122" s="83">
        <f>IF($E17122="","",IFERROR(VLOOKUP(TRIM(E17122&amp;""),'Référentiel Articles'!$A$2:$F$634,3,FALSE),""))</f>
      </c>
      <c r="E17122" s="81" t="str">
        <v/>
      </c>
      <c r="F17122" s="83">
        <f>IF($E17122="","",IFERROR(VLOOKUP(TRIM(E17122&amp;""),'Référentiel Articles'!$A$2:$F$634,4,FALSE),""))</f>
      </c>
      <c r="G17122" s="84">
        <f>IF($E17122="","",IFERROR(VLOOKUP(TRIM(E17122&amp;""),'Référentiel Articles'!$A$2:$F$634,5,FALSE),""))</f>
      </c>
      <c r="H17122" s="85" t="str">
        <v/>
      </c>
      <c r="I17122" s="84">
        <f>IF($E17122="","",IFERROR(VLOOKUP(TRIM(E17122&amp;""),'Référentiel Articles'!$A$2:$F$634,6,FALSE),""))</f>
      </c>
      <c r="J17122" s="90">
        <f>IF(OR($E17122="",$H17122=""),"",$H17122*$I17122)</f>
      </c>
      <c r="K17122" s="87" t="str">
        <v/>
      </c>
    </row>
    <row r="17123">
      <c r="A17123" s="74" t="str">
        <v/>
      </c>
      <c r="B17123" s="74" t="str">
        <v/>
      </c>
      <c r="C17123" s="75">
        <f>IF($E17123="","",IFERROR(VLOOKUP(TRIM(E17123&amp;""),'Référentiel Articles'!$A$2:$F$634,2,FALSE),""))</f>
      </c>
      <c r="D17123" s="75">
        <f>IF($E17123="","",IFERROR(VLOOKUP(TRIM(E17123&amp;""),'Référentiel Articles'!$A$2:$F$634,3,FALSE),""))</f>
      </c>
      <c r="E17123" s="74" t="str">
        <v/>
      </c>
      <c r="F17123" s="75">
        <f>IF($E17123="","",IFERROR(VLOOKUP(TRIM(E17123&amp;""),'Référentiel Articles'!$A$2:$F$634,4,FALSE),""))</f>
      </c>
      <c r="G17123" s="76">
        <f>IF($E17123="","",IFERROR(VLOOKUP(TRIM(E17123&amp;""),'Référentiel Articles'!$A$2:$F$634,5,FALSE),""))</f>
      </c>
      <c r="H17123" s="77" t="str">
        <v/>
      </c>
      <c r="I17123" s="76">
        <f>IF($E17123="","",IFERROR(VLOOKUP(TRIM(E17123&amp;""),'Référentiel Articles'!$A$2:$F$634,6,FALSE),""))</f>
      </c>
      <c r="J17123" s="78">
        <f>IF(OR($E17123="",$H17123=""),"",$H17123*$I17123)</f>
      </c>
      <c r="K17123" s="79" t="str">
        <v/>
      </c>
    </row>
    <row r="17124">
      <c r="A17124" s="81" t="str">
        <v/>
      </c>
      <c r="B17124" s="81" t="str">
        <v/>
      </c>
      <c r="C17124" s="83">
        <f>IF($E17124="","",IFERROR(VLOOKUP(TRIM(E17124&amp;""),'Référentiel Articles'!$A$2:$F$634,2,FALSE),""))</f>
      </c>
      <c r="D17124" s="83">
        <f>IF($E17124="","",IFERROR(VLOOKUP(TRIM(E17124&amp;""),'Référentiel Articles'!$A$2:$F$634,3,FALSE),""))</f>
      </c>
      <c r="E17124" s="81" t="str">
        <v/>
      </c>
      <c r="F17124" s="83">
        <f>IF($E17124="","",IFERROR(VLOOKUP(TRIM(E17124&amp;""),'Référentiel Articles'!$A$2:$F$634,4,FALSE),""))</f>
      </c>
      <c r="G17124" s="84">
        <f>IF($E17124="","",IFERROR(VLOOKUP(TRIM(E17124&amp;""),'Référentiel Articles'!$A$2:$F$634,5,FALSE),""))</f>
      </c>
      <c r="H17124" s="85" t="str">
        <v/>
      </c>
      <c r="I17124" s="84">
        <f>IF($E17124="","",IFERROR(VLOOKUP(TRIM(E17124&amp;""),'Référentiel Articles'!$A$2:$F$634,6,FALSE),""))</f>
      </c>
      <c r="J17124" s="90">
        <f>IF(OR($E17124="",$H17124=""),"",$H17124*$I17124)</f>
      </c>
      <c r="K17124" s="87" t="str">
        <v/>
      </c>
    </row>
    <row r="17125">
      <c r="A17125" s="74" t="str">
        <v/>
      </c>
      <c r="B17125" s="74" t="str">
        <v/>
      </c>
      <c r="C17125" s="75">
        <f>IF($E17125="","",IFERROR(VLOOKUP(TRIM(E17125&amp;""),'Référentiel Articles'!$A$2:$F$634,2,FALSE),""))</f>
      </c>
      <c r="D17125" s="75">
        <f>IF($E17125="","",IFERROR(VLOOKUP(TRIM(E17125&amp;""),'Référentiel Articles'!$A$2:$F$634,3,FALSE),""))</f>
      </c>
      <c r="E17125" s="74" t="str">
        <v/>
      </c>
      <c r="F17125" s="75">
        <f>IF($E17125="","",IFERROR(VLOOKUP(TRIM(E17125&amp;""),'Référentiel Articles'!$A$2:$F$634,4,FALSE),""))</f>
      </c>
      <c r="G17125" s="76">
        <f>IF($E17125="","",IFERROR(VLOOKUP(TRIM(E17125&amp;""),'Référentiel Articles'!$A$2:$F$634,5,FALSE),""))</f>
      </c>
      <c r="H17125" s="77" t="str">
        <v/>
      </c>
      <c r="I17125" s="76">
        <f>IF($E17125="","",IFERROR(VLOOKUP(TRIM(E17125&amp;""),'Référentiel Articles'!$A$2:$F$634,6,FALSE),""))</f>
      </c>
      <c r="J17125" s="78">
        <f>IF(OR($E17125="",$H17125=""),"",$H17125*$I17125)</f>
      </c>
      <c r="K17125" s="79" t="str">
        <v/>
      </c>
    </row>
    <row r="17126">
      <c r="A17126" s="81" t="str">
        <v/>
      </c>
      <c r="B17126" s="81" t="str">
        <v/>
      </c>
      <c r="C17126" s="83">
        <f>IF($E17126="","",IFERROR(VLOOKUP(TRIM(E17126&amp;""),'Référentiel Articles'!$A$2:$F$634,2,FALSE),""))</f>
      </c>
      <c r="D17126" s="83">
        <f>IF($E17126="","",IFERROR(VLOOKUP(TRIM(E17126&amp;""),'Référentiel Articles'!$A$2:$F$634,3,FALSE),""))</f>
      </c>
      <c r="E17126" s="81" t="str">
        <v/>
      </c>
      <c r="F17126" s="83">
        <f>IF($E17126="","",IFERROR(VLOOKUP(TRIM(E17126&amp;""),'Référentiel Articles'!$A$2:$F$634,4,FALSE),""))</f>
      </c>
      <c r="G17126" s="84">
        <f>IF($E17126="","",IFERROR(VLOOKUP(TRIM(E17126&amp;""),'Référentiel Articles'!$A$2:$F$634,5,FALSE),""))</f>
      </c>
      <c r="H17126" s="85" t="str">
        <v/>
      </c>
      <c r="I17126" s="84">
        <f>IF($E17126="","",IFERROR(VLOOKUP(TRIM(E17126&amp;""),'Référentiel Articles'!$A$2:$F$634,6,FALSE),""))</f>
      </c>
      <c r="J17126" s="90">
        <f>IF(OR($E17126="",$H17126=""),"",$H17126*$I17126)</f>
      </c>
      <c r="K17126" s="87" t="str">
        <v/>
      </c>
    </row>
    <row r="17127">
      <c r="A17127" s="74" t="str">
        <v/>
      </c>
      <c r="B17127" s="74" t="str">
        <v/>
      </c>
      <c r="C17127" s="75">
        <f>IF($E17127="","",IFERROR(VLOOKUP(TRIM(E17127&amp;""),'Référentiel Articles'!$A$2:$F$634,2,FALSE),""))</f>
      </c>
      <c r="D17127" s="75">
        <f>IF($E17127="","",IFERROR(VLOOKUP(TRIM(E17127&amp;""),'Référentiel Articles'!$A$2:$F$634,3,FALSE),""))</f>
      </c>
      <c r="E17127" s="74" t="str">
        <v/>
      </c>
      <c r="F17127" s="75">
        <f>IF($E17127="","",IFERROR(VLOOKUP(TRIM(E17127&amp;""),'Référentiel Articles'!$A$2:$F$634,4,FALSE),""))</f>
      </c>
      <c r="G17127" s="76">
        <f>IF($E17127="","",IFERROR(VLOOKUP(TRIM(E17127&amp;""),'Référentiel Articles'!$A$2:$F$634,5,FALSE),""))</f>
      </c>
      <c r="H17127" s="77" t="str">
        <v/>
      </c>
      <c r="I17127" s="76">
        <f>IF($E17127="","",IFERROR(VLOOKUP(TRIM(E17127&amp;""),'Référentiel Articles'!$A$2:$F$634,6,FALSE),""))</f>
      </c>
      <c r="J17127" s="78">
        <f>IF(OR($E17127="",$H17127=""),"",$H17127*$I17127)</f>
      </c>
      <c r="K17127" s="79" t="str">
        <v/>
      </c>
    </row>
    <row r="17128">
      <c r="A17128" s="81" t="str">
        <v/>
      </c>
      <c r="B17128" s="81" t="str">
        <v/>
      </c>
      <c r="C17128" s="83">
        <f>IF($E17128="","",IFERROR(VLOOKUP(TRIM(E17128&amp;""),'Référentiel Articles'!$A$2:$F$634,2,FALSE),""))</f>
      </c>
      <c r="D17128" s="83">
        <f>IF($E17128="","",IFERROR(VLOOKUP(TRIM(E17128&amp;""),'Référentiel Articles'!$A$2:$F$634,3,FALSE),""))</f>
      </c>
      <c r="E17128" s="81" t="str">
        <v/>
      </c>
      <c r="F17128" s="83">
        <f>IF($E17128="","",IFERROR(VLOOKUP(TRIM(E17128&amp;""),'Référentiel Articles'!$A$2:$F$634,4,FALSE),""))</f>
      </c>
      <c r="G17128" s="84">
        <f>IF($E17128="","",IFERROR(VLOOKUP(TRIM(E17128&amp;""),'Référentiel Articles'!$A$2:$F$634,5,FALSE),""))</f>
      </c>
      <c r="H17128" s="85" t="str">
        <v/>
      </c>
      <c r="I17128" s="84">
        <f>IF($E17128="","",IFERROR(VLOOKUP(TRIM(E17128&amp;""),'Référentiel Articles'!$A$2:$F$634,6,FALSE),""))</f>
      </c>
      <c r="J17128" s="90">
        <f>IF(OR($E17128="",$H17128=""),"",$H17128*$I17128)</f>
      </c>
      <c r="K17128" s="87" t="str">
        <v/>
      </c>
    </row>
    <row r="17129">
      <c r="A17129" s="74" t="str">
        <v/>
      </c>
      <c r="B17129" s="74" t="str">
        <v/>
      </c>
      <c r="C17129" s="75">
        <f>IF($E17129="","",IFERROR(VLOOKUP(TRIM(E17129&amp;""),'Référentiel Articles'!$A$2:$F$634,2,FALSE),""))</f>
      </c>
      <c r="D17129" s="75">
        <f>IF($E17129="","",IFERROR(VLOOKUP(TRIM(E17129&amp;""),'Référentiel Articles'!$A$2:$F$634,3,FALSE),""))</f>
      </c>
      <c r="E17129" s="74" t="str">
        <v/>
      </c>
      <c r="F17129" s="75">
        <f>IF($E17129="","",IFERROR(VLOOKUP(TRIM(E17129&amp;""),'Référentiel Articles'!$A$2:$F$634,4,FALSE),""))</f>
      </c>
      <c r="G17129" s="76">
        <f>IF($E17129="","",IFERROR(VLOOKUP(TRIM(E17129&amp;""),'Référentiel Articles'!$A$2:$F$634,5,FALSE),""))</f>
      </c>
      <c r="H17129" s="77" t="str">
        <v/>
      </c>
      <c r="I17129" s="76">
        <f>IF($E17129="","",IFERROR(VLOOKUP(TRIM(E17129&amp;""),'Référentiel Articles'!$A$2:$F$634,6,FALSE),""))</f>
      </c>
      <c r="J17129" s="78">
        <f>IF(OR($E17129="",$H17129=""),"",$H17129*$I17129)</f>
      </c>
      <c r="K17129" s="79" t="str">
        <v/>
      </c>
    </row>
    <row r="17130">
      <c r="A17130" s="81" t="str">
        <v/>
      </c>
      <c r="B17130" s="81" t="str">
        <v/>
      </c>
      <c r="C17130" s="83">
        <f>IF($E17130="","",IFERROR(VLOOKUP(TRIM(E17130&amp;""),'Référentiel Articles'!$A$2:$F$634,2,FALSE),""))</f>
      </c>
      <c r="D17130" s="83">
        <f>IF($E17130="","",IFERROR(VLOOKUP(TRIM(E17130&amp;""),'Référentiel Articles'!$A$2:$F$634,3,FALSE),""))</f>
      </c>
      <c r="E17130" s="81" t="str">
        <v/>
      </c>
      <c r="F17130" s="83">
        <f>IF($E17130="","",IFERROR(VLOOKUP(TRIM(E17130&amp;""),'Référentiel Articles'!$A$2:$F$634,4,FALSE),""))</f>
      </c>
      <c r="G17130" s="84">
        <f>IF($E17130="","",IFERROR(VLOOKUP(TRIM(E17130&amp;""),'Référentiel Articles'!$A$2:$F$634,5,FALSE),""))</f>
      </c>
      <c r="H17130" s="85" t="str">
        <v/>
      </c>
      <c r="I17130" s="84">
        <f>IF($E17130="","",IFERROR(VLOOKUP(TRIM(E17130&amp;""),'Référentiel Articles'!$A$2:$F$634,6,FALSE),""))</f>
      </c>
      <c r="J17130" s="90">
        <f>IF(OR($E17130="",$H17130=""),"",$H17130*$I17130)</f>
      </c>
      <c r="K17130" s="87" t="str">
        <v/>
      </c>
    </row>
    <row r="17131">
      <c r="A17131" s="74" t="str">
        <v/>
      </c>
      <c r="B17131" s="74" t="str">
        <v/>
      </c>
      <c r="C17131" s="75">
        <f>IF($E17131="","",IFERROR(VLOOKUP(TRIM(E17131&amp;""),'Référentiel Articles'!$A$2:$F$634,2,FALSE),""))</f>
      </c>
      <c r="D17131" s="75">
        <f>IF($E17131="","",IFERROR(VLOOKUP(TRIM(E17131&amp;""),'Référentiel Articles'!$A$2:$F$634,3,FALSE),""))</f>
      </c>
      <c r="E17131" s="74" t="str">
        <v/>
      </c>
      <c r="F17131" s="75">
        <f>IF($E17131="","",IFERROR(VLOOKUP(TRIM(E17131&amp;""),'Référentiel Articles'!$A$2:$F$634,4,FALSE),""))</f>
      </c>
      <c r="G17131" s="76">
        <f>IF($E17131="","",IFERROR(VLOOKUP(TRIM(E17131&amp;""),'Référentiel Articles'!$A$2:$F$634,5,FALSE),""))</f>
      </c>
      <c r="H17131" s="77" t="str">
        <v/>
      </c>
      <c r="I17131" s="76">
        <f>IF($E17131="","",IFERROR(VLOOKUP(TRIM(E17131&amp;""),'Référentiel Articles'!$A$2:$F$634,6,FALSE),""))</f>
      </c>
      <c r="J17131" s="78">
        <f>IF(OR($E17131="",$H17131=""),"",$H17131*$I17131)</f>
      </c>
      <c r="K17131" s="79" t="str">
        <v/>
      </c>
    </row>
    <row r="17132">
      <c r="A17132" s="81" t="str">
        <v/>
      </c>
      <c r="B17132" s="81" t="str">
        <v/>
      </c>
      <c r="C17132" s="83">
        <f>IF($E17132="","",IFERROR(VLOOKUP(TRIM(E17132&amp;""),'Référentiel Articles'!$A$2:$F$634,2,FALSE),""))</f>
      </c>
      <c r="D17132" s="83">
        <f>IF($E17132="","",IFERROR(VLOOKUP(TRIM(E17132&amp;""),'Référentiel Articles'!$A$2:$F$634,3,FALSE),""))</f>
      </c>
      <c r="E17132" s="81" t="str">
        <v/>
      </c>
      <c r="F17132" s="83">
        <f>IF($E17132="","",IFERROR(VLOOKUP(TRIM(E17132&amp;""),'Référentiel Articles'!$A$2:$F$634,4,FALSE),""))</f>
      </c>
      <c r="G17132" s="84">
        <f>IF($E17132="","",IFERROR(VLOOKUP(TRIM(E17132&amp;""),'Référentiel Articles'!$A$2:$F$634,5,FALSE),""))</f>
      </c>
      <c r="H17132" s="85" t="str">
        <v/>
      </c>
      <c r="I17132" s="84">
        <f>IF($E17132="","",IFERROR(VLOOKUP(TRIM(E17132&amp;""),'Référentiel Articles'!$A$2:$F$634,6,FALSE),""))</f>
      </c>
      <c r="J17132" s="90">
        <f>IF(OR($E17132="",$H17132=""),"",$H17132*$I17132)</f>
      </c>
      <c r="K17132" s="87" t="str">
        <v/>
      </c>
    </row>
    <row r="17133">
      <c r="A17133" s="74" t="str">
        <v/>
      </c>
      <c r="B17133" s="74" t="str">
        <v/>
      </c>
      <c r="C17133" s="75">
        <f>IF($E17133="","",IFERROR(VLOOKUP(TRIM(E17133&amp;""),'Référentiel Articles'!$A$2:$F$634,2,FALSE),""))</f>
      </c>
      <c r="D17133" s="75">
        <f>IF($E17133="","",IFERROR(VLOOKUP(TRIM(E17133&amp;""),'Référentiel Articles'!$A$2:$F$634,3,FALSE),""))</f>
      </c>
      <c r="E17133" s="74" t="str">
        <v/>
      </c>
      <c r="F17133" s="75">
        <f>IF($E17133="","",IFERROR(VLOOKUP(TRIM(E17133&amp;""),'Référentiel Articles'!$A$2:$F$634,4,FALSE),""))</f>
      </c>
      <c r="G17133" s="76">
        <f>IF($E17133="","",IFERROR(VLOOKUP(TRIM(E17133&amp;""),'Référentiel Articles'!$A$2:$F$634,5,FALSE),""))</f>
      </c>
      <c r="H17133" s="77" t="str">
        <v/>
      </c>
      <c r="I17133" s="76">
        <f>IF($E17133="","",IFERROR(VLOOKUP(TRIM(E17133&amp;""),'Référentiel Articles'!$A$2:$F$634,6,FALSE),""))</f>
      </c>
      <c r="J17133" s="78">
        <f>IF(OR($E17133="",$H17133=""),"",$H17133*$I17133)</f>
      </c>
      <c r="K17133" s="79" t="str">
        <v/>
      </c>
    </row>
    <row r="17134">
      <c r="A17134" s="81" t="str">
        <v/>
      </c>
      <c r="B17134" s="81" t="str">
        <v/>
      </c>
      <c r="C17134" s="83">
        <f>IF($E17134="","",IFERROR(VLOOKUP(TRIM(E17134&amp;""),'Référentiel Articles'!$A$2:$F$634,2,FALSE),""))</f>
      </c>
      <c r="D17134" s="83">
        <f>IF($E17134="","",IFERROR(VLOOKUP(TRIM(E17134&amp;""),'Référentiel Articles'!$A$2:$F$634,3,FALSE),""))</f>
      </c>
      <c r="E17134" s="81" t="str">
        <v/>
      </c>
      <c r="F17134" s="83">
        <f>IF($E17134="","",IFERROR(VLOOKUP(TRIM(E17134&amp;""),'Référentiel Articles'!$A$2:$F$634,4,FALSE),""))</f>
      </c>
      <c r="G17134" s="84">
        <f>IF($E17134="","",IFERROR(VLOOKUP(TRIM(E17134&amp;""),'Référentiel Articles'!$A$2:$F$634,5,FALSE),""))</f>
      </c>
      <c r="H17134" s="85" t="str">
        <v/>
      </c>
      <c r="I17134" s="84">
        <f>IF($E17134="","",IFERROR(VLOOKUP(TRIM(E17134&amp;""),'Référentiel Articles'!$A$2:$F$634,6,FALSE),""))</f>
      </c>
      <c r="J17134" s="90">
        <f>IF(OR($E17134="",$H17134=""),"",$H17134*$I17134)</f>
      </c>
      <c r="K17134" s="87" t="str">
        <v/>
      </c>
    </row>
    <row r="17135">
      <c r="A17135" s="74" t="str">
        <v/>
      </c>
      <c r="B17135" s="74" t="str">
        <v/>
      </c>
      <c r="C17135" s="75">
        <f>IF($E17135="","",IFERROR(VLOOKUP(TRIM(E17135&amp;""),'Référentiel Articles'!$A$2:$F$634,2,FALSE),""))</f>
      </c>
      <c r="D17135" s="75">
        <f>IF($E17135="","",IFERROR(VLOOKUP(TRIM(E17135&amp;""),'Référentiel Articles'!$A$2:$F$634,3,FALSE),""))</f>
      </c>
      <c r="E17135" s="74" t="str">
        <v/>
      </c>
      <c r="F17135" s="75">
        <f>IF($E17135="","",IFERROR(VLOOKUP(TRIM(E17135&amp;""),'Référentiel Articles'!$A$2:$F$634,4,FALSE),""))</f>
      </c>
      <c r="G17135" s="76">
        <f>IF($E17135="","",IFERROR(VLOOKUP(TRIM(E17135&amp;""),'Référentiel Articles'!$A$2:$F$634,5,FALSE),""))</f>
      </c>
      <c r="H17135" s="77" t="str">
        <v/>
      </c>
      <c r="I17135" s="76">
        <f>IF($E17135="","",IFERROR(VLOOKUP(TRIM(E17135&amp;""),'Référentiel Articles'!$A$2:$F$634,6,FALSE),""))</f>
      </c>
      <c r="J17135" s="78">
        <f>IF(OR($E17135="",$H17135=""),"",$H17135*$I17135)</f>
      </c>
      <c r="K17135" s="79" t="str">
        <v/>
      </c>
    </row>
    <row r="17136">
      <c r="A17136" s="81" t="str">
        <v/>
      </c>
      <c r="B17136" s="81" t="str">
        <v/>
      </c>
      <c r="C17136" s="83">
        <f>IF($E17136="","",IFERROR(VLOOKUP(TRIM(E17136&amp;""),'Référentiel Articles'!$A$2:$F$634,2,FALSE),""))</f>
      </c>
      <c r="D17136" s="83">
        <f>IF($E17136="","",IFERROR(VLOOKUP(TRIM(E17136&amp;""),'Référentiel Articles'!$A$2:$F$634,3,FALSE),""))</f>
      </c>
      <c r="E17136" s="81" t="str">
        <v/>
      </c>
      <c r="F17136" s="83">
        <f>IF($E17136="","",IFERROR(VLOOKUP(TRIM(E17136&amp;""),'Référentiel Articles'!$A$2:$F$634,4,FALSE),""))</f>
      </c>
      <c r="G17136" s="84">
        <f>IF($E17136="","",IFERROR(VLOOKUP(TRIM(E17136&amp;""),'Référentiel Articles'!$A$2:$F$634,5,FALSE),""))</f>
      </c>
      <c r="H17136" s="85" t="str">
        <v/>
      </c>
      <c r="I17136" s="84">
        <f>IF($E17136="","",IFERROR(VLOOKUP(TRIM(E17136&amp;""),'Référentiel Articles'!$A$2:$F$634,6,FALSE),""))</f>
      </c>
      <c r="J17136" s="90">
        <f>IF(OR($E17136="",$H17136=""),"",$H17136*$I17136)</f>
      </c>
      <c r="K17136" s="87" t="str">
        <v/>
      </c>
    </row>
    <row r="17137">
      <c r="A17137" s="74" t="str">
        <v/>
      </c>
      <c r="B17137" s="74" t="str">
        <v/>
      </c>
      <c r="C17137" s="75">
        <f>IF($E17137="","",IFERROR(VLOOKUP(TRIM(E17137&amp;""),'Référentiel Articles'!$A$2:$F$634,2,FALSE),""))</f>
      </c>
      <c r="D17137" s="75">
        <f>IF($E17137="","",IFERROR(VLOOKUP(TRIM(E17137&amp;""),'Référentiel Articles'!$A$2:$F$634,3,FALSE),""))</f>
      </c>
      <c r="E17137" s="74" t="str">
        <v/>
      </c>
      <c r="F17137" s="75">
        <f>IF($E17137="","",IFERROR(VLOOKUP(TRIM(E17137&amp;""),'Référentiel Articles'!$A$2:$F$634,4,FALSE),""))</f>
      </c>
      <c r="G17137" s="76">
        <f>IF($E17137="","",IFERROR(VLOOKUP(TRIM(E17137&amp;""),'Référentiel Articles'!$A$2:$F$634,5,FALSE),""))</f>
      </c>
      <c r="H17137" s="77" t="str">
        <v/>
      </c>
      <c r="I17137" s="76">
        <f>IF($E17137="","",IFERROR(VLOOKUP(TRIM(E17137&amp;""),'Référentiel Articles'!$A$2:$F$634,6,FALSE),""))</f>
      </c>
      <c r="J17137" s="78">
        <f>IF(OR($E17137="",$H17137=""),"",$H17137*$I17137)</f>
      </c>
      <c r="K17137" s="79" t="str">
        <v/>
      </c>
    </row>
    <row r="17138">
      <c r="A17138" s="81" t="str">
        <v/>
      </c>
      <c r="B17138" s="81" t="str">
        <v/>
      </c>
      <c r="C17138" s="83">
        <f>IF($E17138="","",IFERROR(VLOOKUP(TRIM(E17138&amp;""),'Référentiel Articles'!$A$2:$F$634,2,FALSE),""))</f>
      </c>
      <c r="D17138" s="83">
        <f>IF($E17138="","",IFERROR(VLOOKUP(TRIM(E17138&amp;""),'Référentiel Articles'!$A$2:$F$634,3,FALSE),""))</f>
      </c>
      <c r="E17138" s="81" t="str">
        <v/>
      </c>
      <c r="F17138" s="83">
        <f>IF($E17138="","",IFERROR(VLOOKUP(TRIM(E17138&amp;""),'Référentiel Articles'!$A$2:$F$634,4,FALSE),""))</f>
      </c>
      <c r="G17138" s="84">
        <f>IF($E17138="","",IFERROR(VLOOKUP(TRIM(E17138&amp;""),'Référentiel Articles'!$A$2:$F$634,5,FALSE),""))</f>
      </c>
      <c r="H17138" s="85" t="str">
        <v/>
      </c>
      <c r="I17138" s="84">
        <f>IF($E17138="","",IFERROR(VLOOKUP(TRIM(E17138&amp;""),'Référentiel Articles'!$A$2:$F$634,6,FALSE),""))</f>
      </c>
      <c r="J17138" s="90">
        <f>IF(OR($E17138="",$H17138=""),"",$H17138*$I17138)</f>
      </c>
      <c r="K17138" s="87" t="str">
        <v/>
      </c>
    </row>
    <row r="17139">
      <c r="A17139" s="74" t="str">
        <v/>
      </c>
      <c r="B17139" s="74" t="str">
        <v/>
      </c>
      <c r="C17139" s="75">
        <f>IF($E17139="","",IFERROR(VLOOKUP(TRIM(E17139&amp;""),'Référentiel Articles'!$A$2:$F$634,2,FALSE),""))</f>
      </c>
      <c r="D17139" s="75">
        <f>IF($E17139="","",IFERROR(VLOOKUP(TRIM(E17139&amp;""),'Référentiel Articles'!$A$2:$F$634,3,FALSE),""))</f>
      </c>
      <c r="E17139" s="74" t="str">
        <v/>
      </c>
      <c r="F17139" s="75">
        <f>IF($E17139="","",IFERROR(VLOOKUP(TRIM(E17139&amp;""),'Référentiel Articles'!$A$2:$F$634,4,FALSE),""))</f>
      </c>
      <c r="G17139" s="76">
        <f>IF($E17139="","",IFERROR(VLOOKUP(TRIM(E17139&amp;""),'Référentiel Articles'!$A$2:$F$634,5,FALSE),""))</f>
      </c>
      <c r="H17139" s="77" t="str">
        <v/>
      </c>
      <c r="I17139" s="76">
        <f>IF($E17139="","",IFERROR(VLOOKUP(TRIM(E17139&amp;""),'Référentiel Articles'!$A$2:$F$634,6,FALSE),""))</f>
      </c>
      <c r="J17139" s="78">
        <f>IF(OR($E17139="",$H17139=""),"",$H17139*$I17139)</f>
      </c>
      <c r="K17139" s="79" t="str">
        <v/>
      </c>
    </row>
    <row r="17140">
      <c r="A17140" s="81" t="str">
        <v/>
      </c>
      <c r="B17140" s="81" t="str">
        <v/>
      </c>
      <c r="C17140" s="83">
        <f>IF($E17140="","",IFERROR(VLOOKUP(TRIM(E17140&amp;""),'Référentiel Articles'!$A$2:$F$634,2,FALSE),""))</f>
      </c>
      <c r="D17140" s="83">
        <f>IF($E17140="","",IFERROR(VLOOKUP(TRIM(E17140&amp;""),'Référentiel Articles'!$A$2:$F$634,3,FALSE),""))</f>
      </c>
      <c r="E17140" s="81" t="str">
        <v/>
      </c>
      <c r="F17140" s="83">
        <f>IF($E17140="","",IFERROR(VLOOKUP(TRIM(E17140&amp;""),'Référentiel Articles'!$A$2:$F$634,4,FALSE),""))</f>
      </c>
      <c r="G17140" s="84">
        <f>IF($E17140="","",IFERROR(VLOOKUP(TRIM(E17140&amp;""),'Référentiel Articles'!$A$2:$F$634,5,FALSE),""))</f>
      </c>
      <c r="H17140" s="85" t="str">
        <v/>
      </c>
      <c r="I17140" s="84">
        <f>IF($E17140="","",IFERROR(VLOOKUP(TRIM(E17140&amp;""),'Référentiel Articles'!$A$2:$F$634,6,FALSE),""))</f>
      </c>
      <c r="J17140" s="90">
        <f>IF(OR($E17140="",$H17140=""),"",$H17140*$I17140)</f>
      </c>
      <c r="K17140" s="87" t="str">
        <v/>
      </c>
    </row>
    <row r="17141">
      <c r="A17141" s="74" t="str">
        <v/>
      </c>
      <c r="B17141" s="74" t="str">
        <v/>
      </c>
      <c r="C17141" s="75">
        <f>IF($E17141="","",IFERROR(VLOOKUP(TRIM(E17141&amp;""),'Référentiel Articles'!$A$2:$F$634,2,FALSE),""))</f>
      </c>
      <c r="D17141" s="75">
        <f>IF($E17141="","",IFERROR(VLOOKUP(TRIM(E17141&amp;""),'Référentiel Articles'!$A$2:$F$634,3,FALSE),""))</f>
      </c>
      <c r="E17141" s="74" t="str">
        <v/>
      </c>
      <c r="F17141" s="75">
        <f>IF($E17141="","",IFERROR(VLOOKUP(TRIM(E17141&amp;""),'Référentiel Articles'!$A$2:$F$634,4,FALSE),""))</f>
      </c>
      <c r="G17141" s="76">
        <f>IF($E17141="","",IFERROR(VLOOKUP(TRIM(E17141&amp;""),'Référentiel Articles'!$A$2:$F$634,5,FALSE),""))</f>
      </c>
      <c r="H17141" s="77" t="str">
        <v/>
      </c>
      <c r="I17141" s="76">
        <f>IF($E17141="","",IFERROR(VLOOKUP(TRIM(E17141&amp;""),'Référentiel Articles'!$A$2:$F$634,6,FALSE),""))</f>
      </c>
      <c r="J17141" s="78">
        <f>IF(OR($E17141="",$H17141=""),"",$H17141*$I17141)</f>
      </c>
      <c r="K17141" s="79" t="str">
        <v/>
      </c>
    </row>
    <row r="17142">
      <c r="A17142" s="81" t="str">
        <v/>
      </c>
      <c r="B17142" s="81" t="str">
        <v/>
      </c>
      <c r="C17142" s="83">
        <f>IF($E17142="","",IFERROR(VLOOKUP(TRIM(E17142&amp;""),'Référentiel Articles'!$A$2:$F$634,2,FALSE),""))</f>
      </c>
      <c r="D17142" s="83">
        <f>IF($E17142="","",IFERROR(VLOOKUP(TRIM(E17142&amp;""),'Référentiel Articles'!$A$2:$F$634,3,FALSE),""))</f>
      </c>
      <c r="E17142" s="81" t="str">
        <v/>
      </c>
      <c r="F17142" s="83">
        <f>IF($E17142="","",IFERROR(VLOOKUP(TRIM(E17142&amp;""),'Référentiel Articles'!$A$2:$F$634,4,FALSE),""))</f>
      </c>
      <c r="G17142" s="84">
        <f>IF($E17142="","",IFERROR(VLOOKUP(TRIM(E17142&amp;""),'Référentiel Articles'!$A$2:$F$634,5,FALSE),""))</f>
      </c>
      <c r="H17142" s="85" t="str">
        <v/>
      </c>
      <c r="I17142" s="84">
        <f>IF($E17142="","",IFERROR(VLOOKUP(TRIM(E17142&amp;""),'Référentiel Articles'!$A$2:$F$634,6,FALSE),""))</f>
      </c>
      <c r="J17142" s="90">
        <f>IF(OR($E17142="",$H17142=""),"",$H17142*$I17142)</f>
      </c>
      <c r="K17142" s="87" t="str">
        <v/>
      </c>
    </row>
    <row r="17143">
      <c r="A17143" s="74" t="str">
        <v/>
      </c>
      <c r="B17143" s="74" t="str">
        <v/>
      </c>
      <c r="C17143" s="75">
        <f>IF($E17143="","",IFERROR(VLOOKUP(TRIM(E17143&amp;""),'Référentiel Articles'!$A$2:$F$634,2,FALSE),""))</f>
      </c>
      <c r="D17143" s="75">
        <f>IF($E17143="","",IFERROR(VLOOKUP(TRIM(E17143&amp;""),'Référentiel Articles'!$A$2:$F$634,3,FALSE),""))</f>
      </c>
      <c r="E17143" s="74" t="str">
        <v/>
      </c>
      <c r="F17143" s="75">
        <f>IF($E17143="","",IFERROR(VLOOKUP(TRIM(E17143&amp;""),'Référentiel Articles'!$A$2:$F$634,4,FALSE),""))</f>
      </c>
      <c r="G17143" s="76">
        <f>IF($E17143="","",IFERROR(VLOOKUP(TRIM(E17143&amp;""),'Référentiel Articles'!$A$2:$F$634,5,FALSE),""))</f>
      </c>
      <c r="H17143" s="77" t="str">
        <v/>
      </c>
      <c r="I17143" s="76">
        <f>IF($E17143="","",IFERROR(VLOOKUP(TRIM(E17143&amp;""),'Référentiel Articles'!$A$2:$F$634,6,FALSE),""))</f>
      </c>
      <c r="J17143" s="78">
        <f>IF(OR($E17143="",$H17143=""),"",$H17143*$I17143)</f>
      </c>
      <c r="K17143" s="79" t="str">
        <v/>
      </c>
    </row>
    <row r="17144">
      <c r="A17144" s="81" t="str">
        <v/>
      </c>
      <c r="B17144" s="81" t="str">
        <v/>
      </c>
      <c r="C17144" s="83">
        <f>IF($E17144="","",IFERROR(VLOOKUP(TRIM(E17144&amp;""),'Référentiel Articles'!$A$2:$F$634,2,FALSE),""))</f>
      </c>
      <c r="D17144" s="83">
        <f>IF($E17144="","",IFERROR(VLOOKUP(TRIM(E17144&amp;""),'Référentiel Articles'!$A$2:$F$634,3,FALSE),""))</f>
      </c>
      <c r="E17144" s="81" t="str">
        <v/>
      </c>
      <c r="F17144" s="83">
        <f>IF($E17144="","",IFERROR(VLOOKUP(TRIM(E17144&amp;""),'Référentiel Articles'!$A$2:$F$634,4,FALSE),""))</f>
      </c>
      <c r="G17144" s="84">
        <f>IF($E17144="","",IFERROR(VLOOKUP(TRIM(E17144&amp;""),'Référentiel Articles'!$A$2:$F$634,5,FALSE),""))</f>
      </c>
      <c r="H17144" s="85" t="str">
        <v/>
      </c>
      <c r="I17144" s="84">
        <f>IF($E17144="","",IFERROR(VLOOKUP(TRIM(E17144&amp;""),'Référentiel Articles'!$A$2:$F$634,6,FALSE),""))</f>
      </c>
      <c r="J17144" s="90">
        <f>IF(OR($E17144="",$H17144=""),"",$H17144*$I17144)</f>
      </c>
      <c r="K17144" s="87" t="str">
        <v/>
      </c>
    </row>
    <row r="17145">
      <c r="A17145" s="74" t="str">
        <v/>
      </c>
      <c r="B17145" s="74" t="str">
        <v/>
      </c>
      <c r="C17145" s="75">
        <f>IF($E17145="","",IFERROR(VLOOKUP(TRIM(E17145&amp;""),'Référentiel Articles'!$A$2:$F$634,2,FALSE),""))</f>
      </c>
      <c r="D17145" s="75">
        <f>IF($E17145="","",IFERROR(VLOOKUP(TRIM(E17145&amp;""),'Référentiel Articles'!$A$2:$F$634,3,FALSE),""))</f>
      </c>
      <c r="E17145" s="74" t="str">
        <v/>
      </c>
      <c r="F17145" s="75">
        <f>IF($E17145="","",IFERROR(VLOOKUP(TRIM(E17145&amp;""),'Référentiel Articles'!$A$2:$F$634,4,FALSE),""))</f>
      </c>
      <c r="G17145" s="76">
        <f>IF($E17145="","",IFERROR(VLOOKUP(TRIM(E17145&amp;""),'Référentiel Articles'!$A$2:$F$634,5,FALSE),""))</f>
      </c>
      <c r="H17145" s="77" t="str">
        <v/>
      </c>
      <c r="I17145" s="76">
        <f>IF($E17145="","",IFERROR(VLOOKUP(TRIM(E17145&amp;""),'Référentiel Articles'!$A$2:$F$634,6,FALSE),""))</f>
      </c>
      <c r="J17145" s="78">
        <f>IF(OR($E17145="",$H17145=""),"",$H17145*$I17145)</f>
      </c>
      <c r="K17145" s="79" t="str">
        <v/>
      </c>
    </row>
    <row r="17146">
      <c r="A17146" s="81" t="str">
        <v/>
      </c>
      <c r="B17146" s="81" t="str">
        <v/>
      </c>
      <c r="C17146" s="83">
        <f>IF($E17146="","",IFERROR(VLOOKUP(TRIM(E17146&amp;""),'Référentiel Articles'!$A$2:$F$634,2,FALSE),""))</f>
      </c>
      <c r="D17146" s="83">
        <f>IF($E17146="","",IFERROR(VLOOKUP(TRIM(E17146&amp;""),'Référentiel Articles'!$A$2:$F$634,3,FALSE),""))</f>
      </c>
      <c r="E17146" s="81" t="str">
        <v/>
      </c>
      <c r="F17146" s="83">
        <f>IF($E17146="","",IFERROR(VLOOKUP(TRIM(E17146&amp;""),'Référentiel Articles'!$A$2:$F$634,4,FALSE),""))</f>
      </c>
      <c r="G17146" s="84">
        <f>IF($E17146="","",IFERROR(VLOOKUP(TRIM(E17146&amp;""),'Référentiel Articles'!$A$2:$F$634,5,FALSE),""))</f>
      </c>
      <c r="H17146" s="85" t="str">
        <v/>
      </c>
      <c r="I17146" s="84">
        <f>IF($E17146="","",IFERROR(VLOOKUP(TRIM(E17146&amp;""),'Référentiel Articles'!$A$2:$F$634,6,FALSE),""))</f>
      </c>
      <c r="J17146" s="90">
        <f>IF(OR($E17146="",$H17146=""),"",$H17146*$I17146)</f>
      </c>
      <c r="K17146" s="87" t="str">
        <v/>
      </c>
    </row>
    <row r="17147">
      <c r="A17147" s="74" t="str">
        <v/>
      </c>
      <c r="B17147" s="74" t="str">
        <v/>
      </c>
      <c r="C17147" s="75">
        <f>IF($E17147="","",IFERROR(VLOOKUP(TRIM(E17147&amp;""),'Référentiel Articles'!$A$2:$F$634,2,FALSE),""))</f>
      </c>
      <c r="D17147" s="75">
        <f>IF($E17147="","",IFERROR(VLOOKUP(TRIM(E17147&amp;""),'Référentiel Articles'!$A$2:$F$634,3,FALSE),""))</f>
      </c>
      <c r="E17147" s="74" t="str">
        <v/>
      </c>
      <c r="F17147" s="75">
        <f>IF($E17147="","",IFERROR(VLOOKUP(TRIM(E17147&amp;""),'Référentiel Articles'!$A$2:$F$634,4,FALSE),""))</f>
      </c>
      <c r="G17147" s="76">
        <f>IF($E17147="","",IFERROR(VLOOKUP(TRIM(E17147&amp;""),'Référentiel Articles'!$A$2:$F$634,5,FALSE),""))</f>
      </c>
      <c r="H17147" s="77" t="str">
        <v/>
      </c>
      <c r="I17147" s="76">
        <f>IF($E17147="","",IFERROR(VLOOKUP(TRIM(E17147&amp;""),'Référentiel Articles'!$A$2:$F$634,6,FALSE),""))</f>
      </c>
      <c r="J17147" s="78">
        <f>IF(OR($E17147="",$H17147=""),"",$H17147*$I17147)</f>
      </c>
      <c r="K17147" s="79" t="str">
        <v/>
      </c>
    </row>
    <row r="17148">
      <c r="A17148" s="81" t="str">
        <v/>
      </c>
      <c r="B17148" s="81" t="str">
        <v/>
      </c>
      <c r="C17148" s="83">
        <f>IF($E17148="","",IFERROR(VLOOKUP(TRIM(E17148&amp;""),'Référentiel Articles'!$A$2:$F$634,2,FALSE),""))</f>
      </c>
      <c r="D17148" s="83">
        <f>IF($E17148="","",IFERROR(VLOOKUP(TRIM(E17148&amp;""),'Référentiel Articles'!$A$2:$F$634,3,FALSE),""))</f>
      </c>
      <c r="E17148" s="81" t="str">
        <v/>
      </c>
      <c r="F17148" s="83">
        <f>IF($E17148="","",IFERROR(VLOOKUP(TRIM(E17148&amp;""),'Référentiel Articles'!$A$2:$F$634,4,FALSE),""))</f>
      </c>
      <c r="G17148" s="84">
        <f>IF($E17148="","",IFERROR(VLOOKUP(TRIM(E17148&amp;""),'Référentiel Articles'!$A$2:$F$634,5,FALSE),""))</f>
      </c>
      <c r="H17148" s="85" t="str">
        <v/>
      </c>
      <c r="I17148" s="84">
        <f>IF($E17148="","",IFERROR(VLOOKUP(TRIM(E17148&amp;""),'Référentiel Articles'!$A$2:$F$634,6,FALSE),""))</f>
      </c>
      <c r="J17148" s="90">
        <f>IF(OR($E17148="",$H17148=""),"",$H17148*$I17148)</f>
      </c>
      <c r="K17148" s="87" t="str">
        <v/>
      </c>
    </row>
    <row r="17149">
      <c r="A17149" s="74" t="str">
        <v/>
      </c>
      <c r="B17149" s="74" t="str">
        <v/>
      </c>
      <c r="C17149" s="75">
        <f>IF($E17149="","",IFERROR(VLOOKUP(TRIM(E17149&amp;""),'Référentiel Articles'!$A$2:$F$634,2,FALSE),""))</f>
      </c>
      <c r="D17149" s="75">
        <f>IF($E17149="","",IFERROR(VLOOKUP(TRIM(E17149&amp;""),'Référentiel Articles'!$A$2:$F$634,3,FALSE),""))</f>
      </c>
      <c r="E17149" s="74" t="str">
        <v/>
      </c>
      <c r="F17149" s="75">
        <f>IF($E17149="","",IFERROR(VLOOKUP(TRIM(E17149&amp;""),'Référentiel Articles'!$A$2:$F$634,4,FALSE),""))</f>
      </c>
      <c r="G17149" s="76">
        <f>IF($E17149="","",IFERROR(VLOOKUP(TRIM(E17149&amp;""),'Référentiel Articles'!$A$2:$F$634,5,FALSE),""))</f>
      </c>
      <c r="H17149" s="77" t="str">
        <v/>
      </c>
      <c r="I17149" s="76">
        <f>IF($E17149="","",IFERROR(VLOOKUP(TRIM(E17149&amp;""),'Référentiel Articles'!$A$2:$F$634,6,FALSE),""))</f>
      </c>
      <c r="J17149" s="78">
        <f>IF(OR($E17149="",$H17149=""),"",$H17149*$I17149)</f>
      </c>
      <c r="K17149" s="79" t="str">
        <v/>
      </c>
    </row>
    <row r="17150">
      <c r="A17150" s="81" t="str">
        <v/>
      </c>
      <c r="B17150" s="81" t="str">
        <v/>
      </c>
      <c r="C17150" s="83">
        <f>IF($E17150="","",IFERROR(VLOOKUP(TRIM(E17150&amp;""),'Référentiel Articles'!$A$2:$F$634,2,FALSE),""))</f>
      </c>
      <c r="D17150" s="83">
        <f>IF($E17150="","",IFERROR(VLOOKUP(TRIM(E17150&amp;""),'Référentiel Articles'!$A$2:$F$634,3,FALSE),""))</f>
      </c>
      <c r="E17150" s="81" t="str">
        <v/>
      </c>
      <c r="F17150" s="83">
        <f>IF($E17150="","",IFERROR(VLOOKUP(TRIM(E17150&amp;""),'Référentiel Articles'!$A$2:$F$634,4,FALSE),""))</f>
      </c>
      <c r="G17150" s="84">
        <f>IF($E17150="","",IFERROR(VLOOKUP(TRIM(E17150&amp;""),'Référentiel Articles'!$A$2:$F$634,5,FALSE),""))</f>
      </c>
      <c r="H17150" s="85" t="str">
        <v/>
      </c>
      <c r="I17150" s="84">
        <f>IF($E17150="","",IFERROR(VLOOKUP(TRIM(E17150&amp;""),'Référentiel Articles'!$A$2:$F$634,6,FALSE),""))</f>
      </c>
      <c r="J17150" s="90">
        <f>IF(OR($E17150="",$H17150=""),"",$H17150*$I17150)</f>
      </c>
      <c r="K17150" s="87" t="str">
        <v/>
      </c>
    </row>
    <row r="17151">
      <c r="A17151" s="74" t="str">
        <v/>
      </c>
      <c r="B17151" s="74" t="str">
        <v/>
      </c>
      <c r="C17151" s="75">
        <f>IF($E17151="","",IFERROR(VLOOKUP(TRIM(E17151&amp;""),'Référentiel Articles'!$A$2:$F$634,2,FALSE),""))</f>
      </c>
      <c r="D17151" s="75">
        <f>IF($E17151="","",IFERROR(VLOOKUP(TRIM(E17151&amp;""),'Référentiel Articles'!$A$2:$F$634,3,FALSE),""))</f>
      </c>
      <c r="E17151" s="74" t="str">
        <v/>
      </c>
      <c r="F17151" s="75">
        <f>IF($E17151="","",IFERROR(VLOOKUP(TRIM(E17151&amp;""),'Référentiel Articles'!$A$2:$F$634,4,FALSE),""))</f>
      </c>
      <c r="G17151" s="76">
        <f>IF($E17151="","",IFERROR(VLOOKUP(TRIM(E17151&amp;""),'Référentiel Articles'!$A$2:$F$634,5,FALSE),""))</f>
      </c>
      <c r="H17151" s="77" t="str">
        <v/>
      </c>
      <c r="I17151" s="76">
        <f>IF($E17151="","",IFERROR(VLOOKUP(TRIM(E17151&amp;""),'Référentiel Articles'!$A$2:$F$634,6,FALSE),""))</f>
      </c>
      <c r="J17151" s="78">
        <f>IF(OR($E17151="",$H17151=""),"",$H17151*$I17151)</f>
      </c>
      <c r="K17151" s="79" t="str">
        <v/>
      </c>
    </row>
    <row r="17152">
      <c r="A17152" s="81" t="str">
        <v/>
      </c>
      <c r="B17152" s="81" t="str">
        <v/>
      </c>
      <c r="C17152" s="83">
        <f>IF($E17152="","",IFERROR(VLOOKUP(TRIM(E17152&amp;""),'Référentiel Articles'!$A$2:$F$634,2,FALSE),""))</f>
      </c>
      <c r="D17152" s="83">
        <f>IF($E17152="","",IFERROR(VLOOKUP(TRIM(E17152&amp;""),'Référentiel Articles'!$A$2:$F$634,3,FALSE),""))</f>
      </c>
      <c r="E17152" s="81" t="str">
        <v/>
      </c>
      <c r="F17152" s="83">
        <f>IF($E17152="","",IFERROR(VLOOKUP(TRIM(E17152&amp;""),'Référentiel Articles'!$A$2:$F$634,4,FALSE),""))</f>
      </c>
      <c r="G17152" s="84">
        <f>IF($E17152="","",IFERROR(VLOOKUP(TRIM(E17152&amp;""),'Référentiel Articles'!$A$2:$F$634,5,FALSE),""))</f>
      </c>
      <c r="H17152" s="85" t="str">
        <v/>
      </c>
      <c r="I17152" s="84">
        <f>IF($E17152="","",IFERROR(VLOOKUP(TRIM(E17152&amp;""),'Référentiel Articles'!$A$2:$F$634,6,FALSE),""))</f>
      </c>
      <c r="J17152" s="90">
        <f>IF(OR($E17152="",$H17152=""),"",$H17152*$I17152)</f>
      </c>
      <c r="K17152" s="87" t="str">
        <v/>
      </c>
    </row>
    <row r="17153">
      <c r="A17153" s="74" t="str">
        <v/>
      </c>
      <c r="B17153" s="74" t="str">
        <v/>
      </c>
      <c r="C17153" s="75">
        <f>IF($E17153="","",IFERROR(VLOOKUP(TRIM(E17153&amp;""),'Référentiel Articles'!$A$2:$F$634,2,FALSE),""))</f>
      </c>
      <c r="D17153" s="75">
        <f>IF($E17153="","",IFERROR(VLOOKUP(TRIM(E17153&amp;""),'Référentiel Articles'!$A$2:$F$634,3,FALSE),""))</f>
      </c>
      <c r="E17153" s="74" t="str">
        <v/>
      </c>
      <c r="F17153" s="75">
        <f>IF($E17153="","",IFERROR(VLOOKUP(TRIM(E17153&amp;""),'Référentiel Articles'!$A$2:$F$634,4,FALSE),""))</f>
      </c>
      <c r="G17153" s="76">
        <f>IF($E17153="","",IFERROR(VLOOKUP(TRIM(E17153&amp;""),'Référentiel Articles'!$A$2:$F$634,5,FALSE),""))</f>
      </c>
      <c r="H17153" s="77" t="str">
        <v/>
      </c>
      <c r="I17153" s="76">
        <f>IF($E17153="","",IFERROR(VLOOKUP(TRIM(E17153&amp;""),'Référentiel Articles'!$A$2:$F$634,6,FALSE),""))</f>
      </c>
      <c r="J17153" s="78">
        <f>IF(OR($E17153="",$H17153=""),"",$H17153*$I17153)</f>
      </c>
      <c r="K17153" s="79" t="str">
        <v/>
      </c>
    </row>
    <row r="17154">
      <c r="A17154" s="81" t="str">
        <v/>
      </c>
      <c r="B17154" s="81" t="str">
        <v/>
      </c>
      <c r="C17154" s="83">
        <f>IF($E17154="","",IFERROR(VLOOKUP(TRIM(E17154&amp;""),'Référentiel Articles'!$A$2:$F$634,2,FALSE),""))</f>
      </c>
      <c r="D17154" s="83">
        <f>IF($E17154="","",IFERROR(VLOOKUP(TRIM(E17154&amp;""),'Référentiel Articles'!$A$2:$F$634,3,FALSE),""))</f>
      </c>
      <c r="E17154" s="81" t="str">
        <v/>
      </c>
      <c r="F17154" s="83">
        <f>IF($E17154="","",IFERROR(VLOOKUP(TRIM(E17154&amp;""),'Référentiel Articles'!$A$2:$F$634,4,FALSE),""))</f>
      </c>
      <c r="G17154" s="84">
        <f>IF($E17154="","",IFERROR(VLOOKUP(TRIM(E17154&amp;""),'Référentiel Articles'!$A$2:$F$634,5,FALSE),""))</f>
      </c>
      <c r="H17154" s="85" t="str">
        <v/>
      </c>
      <c r="I17154" s="84">
        <f>IF($E17154="","",IFERROR(VLOOKUP(TRIM(E17154&amp;""),'Référentiel Articles'!$A$2:$F$634,6,FALSE),""))</f>
      </c>
      <c r="J17154" s="90">
        <f>IF(OR($E17154="",$H17154=""),"",$H17154*$I17154)</f>
      </c>
      <c r="K17154" s="87" t="str">
        <v/>
      </c>
    </row>
    <row r="17155">
      <c r="A17155" s="74" t="str">
        <v/>
      </c>
      <c r="B17155" s="74" t="str">
        <v/>
      </c>
      <c r="C17155" s="75">
        <f>IF($E17155="","",IFERROR(VLOOKUP(TRIM(E17155&amp;""),'Référentiel Articles'!$A$2:$F$634,2,FALSE),""))</f>
      </c>
      <c r="D17155" s="75">
        <f>IF($E17155="","",IFERROR(VLOOKUP(TRIM(E17155&amp;""),'Référentiel Articles'!$A$2:$F$634,3,FALSE),""))</f>
      </c>
      <c r="E17155" s="74" t="str">
        <v/>
      </c>
      <c r="F17155" s="75">
        <f>IF($E17155="","",IFERROR(VLOOKUP(TRIM(E17155&amp;""),'Référentiel Articles'!$A$2:$F$634,4,FALSE),""))</f>
      </c>
      <c r="G17155" s="76">
        <f>IF($E17155="","",IFERROR(VLOOKUP(TRIM(E17155&amp;""),'Référentiel Articles'!$A$2:$F$634,5,FALSE),""))</f>
      </c>
      <c r="H17155" s="77" t="str">
        <v/>
      </c>
      <c r="I17155" s="76">
        <f>IF($E17155="","",IFERROR(VLOOKUP(TRIM(E17155&amp;""),'Référentiel Articles'!$A$2:$F$634,6,FALSE),""))</f>
      </c>
      <c r="J17155" s="78">
        <f>IF(OR($E17155="",$H17155=""),"",$H17155*$I17155)</f>
      </c>
      <c r="K17155" s="79" t="str">
        <v/>
      </c>
    </row>
    <row r="17156">
      <c r="A17156" s="81" t="str">
        <v/>
      </c>
      <c r="B17156" s="81" t="str">
        <v/>
      </c>
      <c r="C17156" s="83">
        <f>IF($E17156="","",IFERROR(VLOOKUP(TRIM(E17156&amp;""),'Référentiel Articles'!$A$2:$F$634,2,FALSE),""))</f>
      </c>
      <c r="D17156" s="83">
        <f>IF($E17156="","",IFERROR(VLOOKUP(TRIM(E17156&amp;""),'Référentiel Articles'!$A$2:$F$634,3,FALSE),""))</f>
      </c>
      <c r="E17156" s="81" t="str">
        <v/>
      </c>
      <c r="F17156" s="83">
        <f>IF($E17156="","",IFERROR(VLOOKUP(TRIM(E17156&amp;""),'Référentiel Articles'!$A$2:$F$634,4,FALSE),""))</f>
      </c>
      <c r="G17156" s="84">
        <f>IF($E17156="","",IFERROR(VLOOKUP(TRIM(E17156&amp;""),'Référentiel Articles'!$A$2:$F$634,5,FALSE),""))</f>
      </c>
      <c r="H17156" s="85" t="str">
        <v/>
      </c>
      <c r="I17156" s="84">
        <f>IF($E17156="","",IFERROR(VLOOKUP(TRIM(E17156&amp;""),'Référentiel Articles'!$A$2:$F$634,6,FALSE),""))</f>
      </c>
      <c r="J17156" s="90">
        <f>IF(OR($E17156="",$H17156=""),"",$H17156*$I17156)</f>
      </c>
      <c r="K17156" s="87" t="str">
        <v/>
      </c>
    </row>
    <row r="17157">
      <c r="A17157" s="74" t="str">
        <v/>
      </c>
      <c r="B17157" s="74" t="str">
        <v/>
      </c>
      <c r="C17157" s="75">
        <f>IF($E17157="","",IFERROR(VLOOKUP(TRIM(E17157&amp;""),'Référentiel Articles'!$A$2:$F$634,2,FALSE),""))</f>
      </c>
      <c r="D17157" s="75">
        <f>IF($E17157="","",IFERROR(VLOOKUP(TRIM(E17157&amp;""),'Référentiel Articles'!$A$2:$F$634,3,FALSE),""))</f>
      </c>
      <c r="E17157" s="74" t="str">
        <v/>
      </c>
      <c r="F17157" s="75">
        <f>IF($E17157="","",IFERROR(VLOOKUP(TRIM(E17157&amp;""),'Référentiel Articles'!$A$2:$F$634,4,FALSE),""))</f>
      </c>
      <c r="G17157" s="76">
        <f>IF($E17157="","",IFERROR(VLOOKUP(TRIM(E17157&amp;""),'Référentiel Articles'!$A$2:$F$634,5,FALSE),""))</f>
      </c>
      <c r="H17157" s="77" t="str">
        <v/>
      </c>
      <c r="I17157" s="76">
        <f>IF($E17157="","",IFERROR(VLOOKUP(TRIM(E17157&amp;""),'Référentiel Articles'!$A$2:$F$634,6,FALSE),""))</f>
      </c>
      <c r="J17157" s="78">
        <f>IF(OR($E17157="",$H17157=""),"",$H17157*$I17157)</f>
      </c>
      <c r="K17157" s="79" t="str">
        <v/>
      </c>
    </row>
    <row r="17158">
      <c r="A17158" s="81" t="str">
        <v/>
      </c>
      <c r="B17158" s="81" t="str">
        <v/>
      </c>
      <c r="C17158" s="83">
        <f>IF($E17158="","",IFERROR(VLOOKUP(TRIM(E17158&amp;""),'Référentiel Articles'!$A$2:$F$634,2,FALSE),""))</f>
      </c>
      <c r="D17158" s="83">
        <f>IF($E17158="","",IFERROR(VLOOKUP(TRIM(E17158&amp;""),'Référentiel Articles'!$A$2:$F$634,3,FALSE),""))</f>
      </c>
      <c r="E17158" s="81" t="str">
        <v/>
      </c>
      <c r="F17158" s="83">
        <f>IF($E17158="","",IFERROR(VLOOKUP(TRIM(E17158&amp;""),'Référentiel Articles'!$A$2:$F$634,4,FALSE),""))</f>
      </c>
      <c r="G17158" s="84">
        <f>IF($E17158="","",IFERROR(VLOOKUP(TRIM(E17158&amp;""),'Référentiel Articles'!$A$2:$F$634,5,FALSE),""))</f>
      </c>
      <c r="H17158" s="85" t="str">
        <v/>
      </c>
      <c r="I17158" s="84">
        <f>IF($E17158="","",IFERROR(VLOOKUP(TRIM(E17158&amp;""),'Référentiel Articles'!$A$2:$F$634,6,FALSE),""))</f>
      </c>
      <c r="J17158" s="90">
        <f>IF(OR($E17158="",$H17158=""),"",$H17158*$I17158)</f>
      </c>
      <c r="K17158" s="87" t="str">
        <v/>
      </c>
    </row>
    <row r="17159">
      <c r="A17159" s="74" t="str">
        <v/>
      </c>
      <c r="B17159" s="74" t="str">
        <v/>
      </c>
      <c r="C17159" s="75">
        <f>IF($E17159="","",IFERROR(VLOOKUP(TRIM(E17159&amp;""),'Référentiel Articles'!$A$2:$F$634,2,FALSE),""))</f>
      </c>
      <c r="D17159" s="75">
        <f>IF($E17159="","",IFERROR(VLOOKUP(TRIM(E17159&amp;""),'Référentiel Articles'!$A$2:$F$634,3,FALSE),""))</f>
      </c>
      <c r="E17159" s="74" t="str">
        <v/>
      </c>
      <c r="F17159" s="75">
        <f>IF($E17159="","",IFERROR(VLOOKUP(TRIM(E17159&amp;""),'Référentiel Articles'!$A$2:$F$634,4,FALSE),""))</f>
      </c>
      <c r="G17159" s="76">
        <f>IF($E17159="","",IFERROR(VLOOKUP(TRIM(E17159&amp;""),'Référentiel Articles'!$A$2:$F$634,5,FALSE),""))</f>
      </c>
      <c r="H17159" s="77" t="str">
        <v/>
      </c>
      <c r="I17159" s="76">
        <f>IF($E17159="","",IFERROR(VLOOKUP(TRIM(E17159&amp;""),'Référentiel Articles'!$A$2:$F$634,6,FALSE),""))</f>
      </c>
      <c r="J17159" s="78">
        <f>IF(OR($E17159="",$H17159=""),"",$H17159*$I17159)</f>
      </c>
      <c r="K17159" s="79" t="str">
        <v/>
      </c>
    </row>
    <row r="17160">
      <c r="A17160" s="81" t="str">
        <v/>
      </c>
      <c r="B17160" s="81" t="str">
        <v/>
      </c>
      <c r="C17160" s="83">
        <f>IF($E17160="","",IFERROR(VLOOKUP(TRIM(E17160&amp;""),'Référentiel Articles'!$A$2:$F$634,2,FALSE),""))</f>
      </c>
      <c r="D17160" s="83">
        <f>IF($E17160="","",IFERROR(VLOOKUP(TRIM(E17160&amp;""),'Référentiel Articles'!$A$2:$F$634,3,FALSE),""))</f>
      </c>
      <c r="E17160" s="81" t="str">
        <v/>
      </c>
      <c r="F17160" s="83">
        <f>IF($E17160="","",IFERROR(VLOOKUP(TRIM(E17160&amp;""),'Référentiel Articles'!$A$2:$F$634,4,FALSE),""))</f>
      </c>
      <c r="G17160" s="84">
        <f>IF($E17160="","",IFERROR(VLOOKUP(TRIM(E17160&amp;""),'Référentiel Articles'!$A$2:$F$634,5,FALSE),""))</f>
      </c>
      <c r="H17160" s="85" t="str">
        <v/>
      </c>
      <c r="I17160" s="84">
        <f>IF($E17160="","",IFERROR(VLOOKUP(TRIM(E17160&amp;""),'Référentiel Articles'!$A$2:$F$634,6,FALSE),""))</f>
      </c>
      <c r="J17160" s="90">
        <f>IF(OR($E17160="",$H17160=""),"",$H17160*$I17160)</f>
      </c>
      <c r="K17160" s="87" t="str">
        <v/>
      </c>
    </row>
    <row r="17161">
      <c r="A17161" s="74" t="str">
        <v/>
      </c>
      <c r="B17161" s="74" t="str">
        <v/>
      </c>
      <c r="C17161" s="75">
        <f>IF($E17161="","",IFERROR(VLOOKUP(TRIM(E17161&amp;""),'Référentiel Articles'!$A$2:$F$634,2,FALSE),""))</f>
      </c>
      <c r="D17161" s="75">
        <f>IF($E17161="","",IFERROR(VLOOKUP(TRIM(E17161&amp;""),'Référentiel Articles'!$A$2:$F$634,3,FALSE),""))</f>
      </c>
      <c r="E17161" s="74" t="str">
        <v/>
      </c>
      <c r="F17161" s="75">
        <f>IF($E17161="","",IFERROR(VLOOKUP(TRIM(E17161&amp;""),'Référentiel Articles'!$A$2:$F$634,4,FALSE),""))</f>
      </c>
      <c r="G17161" s="76">
        <f>IF($E17161="","",IFERROR(VLOOKUP(TRIM(E17161&amp;""),'Référentiel Articles'!$A$2:$F$634,5,FALSE),""))</f>
      </c>
      <c r="H17161" s="77" t="str">
        <v/>
      </c>
      <c r="I17161" s="76">
        <f>IF($E17161="","",IFERROR(VLOOKUP(TRIM(E17161&amp;""),'Référentiel Articles'!$A$2:$F$634,6,FALSE),""))</f>
      </c>
      <c r="J17161" s="78">
        <f>IF(OR($E17161="",$H17161=""),"",$H17161*$I17161)</f>
      </c>
      <c r="K17161" s="79" t="str">
        <v/>
      </c>
    </row>
    <row r="17162">
      <c r="A17162" s="81" t="str">
        <v/>
      </c>
      <c r="B17162" s="81" t="str">
        <v/>
      </c>
      <c r="C17162" s="83">
        <f>IF($E17162="","",IFERROR(VLOOKUP(TRIM(E17162&amp;""),'Référentiel Articles'!$A$2:$F$634,2,FALSE),""))</f>
      </c>
      <c r="D17162" s="83">
        <f>IF($E17162="","",IFERROR(VLOOKUP(TRIM(E17162&amp;""),'Référentiel Articles'!$A$2:$F$634,3,FALSE),""))</f>
      </c>
      <c r="E17162" s="81" t="str">
        <v/>
      </c>
      <c r="F17162" s="83">
        <f>IF($E17162="","",IFERROR(VLOOKUP(TRIM(E17162&amp;""),'Référentiel Articles'!$A$2:$F$634,4,FALSE),""))</f>
      </c>
      <c r="G17162" s="84">
        <f>IF($E17162="","",IFERROR(VLOOKUP(TRIM(E17162&amp;""),'Référentiel Articles'!$A$2:$F$634,5,FALSE),""))</f>
      </c>
      <c r="H17162" s="85" t="str">
        <v/>
      </c>
      <c r="I17162" s="84">
        <f>IF($E17162="","",IFERROR(VLOOKUP(TRIM(E17162&amp;""),'Référentiel Articles'!$A$2:$F$634,6,FALSE),""))</f>
      </c>
      <c r="J17162" s="90">
        <f>IF(OR($E17162="",$H17162=""),"",$H17162*$I17162)</f>
      </c>
      <c r="K17162" s="87" t="str">
        <v/>
      </c>
    </row>
    <row r="17163">
      <c r="A17163" s="74" t="str">
        <v/>
      </c>
      <c r="B17163" s="74" t="str">
        <v/>
      </c>
      <c r="C17163" s="75">
        <f>IF($E17163="","",IFERROR(VLOOKUP(TRIM(E17163&amp;""),'Référentiel Articles'!$A$2:$F$634,2,FALSE),""))</f>
      </c>
      <c r="D17163" s="75">
        <f>IF($E17163="","",IFERROR(VLOOKUP(TRIM(E17163&amp;""),'Référentiel Articles'!$A$2:$F$634,3,FALSE),""))</f>
      </c>
      <c r="E17163" s="74" t="str">
        <v/>
      </c>
      <c r="F17163" s="75">
        <f>IF($E17163="","",IFERROR(VLOOKUP(TRIM(E17163&amp;""),'Référentiel Articles'!$A$2:$F$634,4,FALSE),""))</f>
      </c>
      <c r="G17163" s="76">
        <f>IF($E17163="","",IFERROR(VLOOKUP(TRIM(E17163&amp;""),'Référentiel Articles'!$A$2:$F$634,5,FALSE),""))</f>
      </c>
      <c r="H17163" s="77" t="str">
        <v/>
      </c>
      <c r="I17163" s="76">
        <f>IF($E17163="","",IFERROR(VLOOKUP(TRIM(E17163&amp;""),'Référentiel Articles'!$A$2:$F$634,6,FALSE),""))</f>
      </c>
      <c r="J17163" s="78">
        <f>IF(OR($E17163="",$H17163=""),"",$H17163*$I17163)</f>
      </c>
      <c r="K17163" s="79" t="str">
        <v/>
      </c>
    </row>
    <row r="17164">
      <c r="A17164" s="81" t="str">
        <v/>
      </c>
      <c r="B17164" s="81" t="str">
        <v/>
      </c>
      <c r="C17164" s="83">
        <f>IF($E17164="","",IFERROR(VLOOKUP(TRIM(E17164&amp;""),'Référentiel Articles'!$A$2:$F$634,2,FALSE),""))</f>
      </c>
      <c r="D17164" s="83">
        <f>IF($E17164="","",IFERROR(VLOOKUP(TRIM(E17164&amp;""),'Référentiel Articles'!$A$2:$F$634,3,FALSE),""))</f>
      </c>
      <c r="E17164" s="81" t="str">
        <v/>
      </c>
      <c r="F17164" s="83">
        <f>IF($E17164="","",IFERROR(VLOOKUP(TRIM(E17164&amp;""),'Référentiel Articles'!$A$2:$F$634,4,FALSE),""))</f>
      </c>
      <c r="G17164" s="84">
        <f>IF($E17164="","",IFERROR(VLOOKUP(TRIM(E17164&amp;""),'Référentiel Articles'!$A$2:$F$634,5,FALSE),""))</f>
      </c>
      <c r="H17164" s="85" t="str">
        <v/>
      </c>
      <c r="I17164" s="84">
        <f>IF($E17164="","",IFERROR(VLOOKUP(TRIM(E17164&amp;""),'Référentiel Articles'!$A$2:$F$634,6,FALSE),""))</f>
      </c>
      <c r="J17164" s="90">
        <f>IF(OR($E17164="",$H17164=""),"",$H17164*$I17164)</f>
      </c>
      <c r="K17164" s="87" t="str">
        <v/>
      </c>
    </row>
    <row r="17165">
      <c r="A17165" s="74" t="str">
        <v/>
      </c>
      <c r="B17165" s="74" t="str">
        <v/>
      </c>
      <c r="C17165" s="75">
        <f>IF($E17165="","",IFERROR(VLOOKUP(TRIM(E17165&amp;""),'Référentiel Articles'!$A$2:$F$634,2,FALSE),""))</f>
      </c>
      <c r="D17165" s="75">
        <f>IF($E17165="","",IFERROR(VLOOKUP(TRIM(E17165&amp;""),'Référentiel Articles'!$A$2:$F$634,3,FALSE),""))</f>
      </c>
      <c r="E17165" s="74" t="str">
        <v/>
      </c>
      <c r="F17165" s="75">
        <f>IF($E17165="","",IFERROR(VLOOKUP(TRIM(E17165&amp;""),'Référentiel Articles'!$A$2:$F$634,4,FALSE),""))</f>
      </c>
      <c r="G17165" s="76">
        <f>IF($E17165="","",IFERROR(VLOOKUP(TRIM(E17165&amp;""),'Référentiel Articles'!$A$2:$F$634,5,FALSE),""))</f>
      </c>
      <c r="H17165" s="77" t="str">
        <v/>
      </c>
      <c r="I17165" s="76">
        <f>IF($E17165="","",IFERROR(VLOOKUP(TRIM(E17165&amp;""),'Référentiel Articles'!$A$2:$F$634,6,FALSE),""))</f>
      </c>
      <c r="J17165" s="78">
        <f>IF(OR($E17165="",$H17165=""),"",$H17165*$I17165)</f>
      </c>
      <c r="K17165" s="79" t="str">
        <v/>
      </c>
    </row>
    <row r="17166">
      <c r="A17166" s="81" t="str">
        <v/>
      </c>
      <c r="B17166" s="81" t="str">
        <v/>
      </c>
      <c r="C17166" s="83">
        <f>IF($E17166="","",IFERROR(VLOOKUP(TRIM(E17166&amp;""),'Référentiel Articles'!$A$2:$F$634,2,FALSE),""))</f>
      </c>
      <c r="D17166" s="83">
        <f>IF($E17166="","",IFERROR(VLOOKUP(TRIM(E17166&amp;""),'Référentiel Articles'!$A$2:$F$634,3,FALSE),""))</f>
      </c>
      <c r="E17166" s="81" t="str">
        <v/>
      </c>
      <c r="F17166" s="83">
        <f>IF($E17166="","",IFERROR(VLOOKUP(TRIM(E17166&amp;""),'Référentiel Articles'!$A$2:$F$634,4,FALSE),""))</f>
      </c>
      <c r="G17166" s="84">
        <f>IF($E17166="","",IFERROR(VLOOKUP(TRIM(E17166&amp;""),'Référentiel Articles'!$A$2:$F$634,5,FALSE),""))</f>
      </c>
      <c r="H17166" s="85" t="str">
        <v/>
      </c>
      <c r="I17166" s="84">
        <f>IF($E17166="","",IFERROR(VLOOKUP(TRIM(E17166&amp;""),'Référentiel Articles'!$A$2:$F$634,6,FALSE),""))</f>
      </c>
      <c r="J17166" s="90">
        <f>IF(OR($E17166="",$H17166=""),"",$H17166*$I17166)</f>
      </c>
      <c r="K17166" s="87" t="str">
        <v/>
      </c>
    </row>
    <row r="17167">
      <c r="A17167" s="74" t="str">
        <v/>
      </c>
      <c r="B17167" s="74" t="str">
        <v/>
      </c>
      <c r="C17167" s="75">
        <f>IF($E17167="","",IFERROR(VLOOKUP(TRIM(E17167&amp;""),'Référentiel Articles'!$A$2:$F$634,2,FALSE),""))</f>
      </c>
      <c r="D17167" s="75">
        <f>IF($E17167="","",IFERROR(VLOOKUP(TRIM(E17167&amp;""),'Référentiel Articles'!$A$2:$F$634,3,FALSE),""))</f>
      </c>
      <c r="E17167" s="74" t="str">
        <v/>
      </c>
      <c r="F17167" s="75">
        <f>IF($E17167="","",IFERROR(VLOOKUP(TRIM(E17167&amp;""),'Référentiel Articles'!$A$2:$F$634,4,FALSE),""))</f>
      </c>
      <c r="G17167" s="76">
        <f>IF($E17167="","",IFERROR(VLOOKUP(TRIM(E17167&amp;""),'Référentiel Articles'!$A$2:$F$634,5,FALSE),""))</f>
      </c>
      <c r="H17167" s="77" t="str">
        <v/>
      </c>
      <c r="I17167" s="76">
        <f>IF($E17167="","",IFERROR(VLOOKUP(TRIM(E17167&amp;""),'Référentiel Articles'!$A$2:$F$634,6,FALSE),""))</f>
      </c>
      <c r="J17167" s="78">
        <f>IF(OR($E17167="",$H17167=""),"",$H17167*$I17167)</f>
      </c>
      <c r="K17167" s="79" t="str">
        <v/>
      </c>
    </row>
    <row r="17168">
      <c r="A17168" s="81" t="str">
        <v/>
      </c>
      <c r="B17168" s="81" t="str">
        <v/>
      </c>
      <c r="C17168" s="83">
        <f>IF($E17168="","",IFERROR(VLOOKUP(TRIM(E17168&amp;""),'Référentiel Articles'!$A$2:$F$634,2,FALSE),""))</f>
      </c>
      <c r="D17168" s="83">
        <f>IF($E17168="","",IFERROR(VLOOKUP(TRIM(E17168&amp;""),'Référentiel Articles'!$A$2:$F$634,3,FALSE),""))</f>
      </c>
      <c r="E17168" s="81" t="str">
        <v/>
      </c>
      <c r="F17168" s="83">
        <f>IF($E17168="","",IFERROR(VLOOKUP(TRIM(E17168&amp;""),'Référentiel Articles'!$A$2:$F$634,4,FALSE),""))</f>
      </c>
      <c r="G17168" s="84">
        <f>IF($E17168="","",IFERROR(VLOOKUP(TRIM(E17168&amp;""),'Référentiel Articles'!$A$2:$F$634,5,FALSE),""))</f>
      </c>
      <c r="H17168" s="85" t="str">
        <v/>
      </c>
      <c r="I17168" s="84">
        <f>IF($E17168="","",IFERROR(VLOOKUP(TRIM(E17168&amp;""),'Référentiel Articles'!$A$2:$F$634,6,FALSE),""))</f>
      </c>
      <c r="J17168" s="90">
        <f>IF(OR($E17168="",$H17168=""),"",$H17168*$I17168)</f>
      </c>
      <c r="K17168" s="87" t="str">
        <v/>
      </c>
    </row>
    <row r="17169">
      <c r="A17169" s="74" t="str">
        <v/>
      </c>
      <c r="B17169" s="74" t="str">
        <v/>
      </c>
      <c r="C17169" s="75">
        <f>IF($E17169="","",IFERROR(VLOOKUP(TRIM(E17169&amp;""),'Référentiel Articles'!$A$2:$F$634,2,FALSE),""))</f>
      </c>
      <c r="D17169" s="75">
        <f>IF($E17169="","",IFERROR(VLOOKUP(TRIM(E17169&amp;""),'Référentiel Articles'!$A$2:$F$634,3,FALSE),""))</f>
      </c>
      <c r="E17169" s="74" t="str">
        <v/>
      </c>
      <c r="F17169" s="75">
        <f>IF($E17169="","",IFERROR(VLOOKUP(TRIM(E17169&amp;""),'Référentiel Articles'!$A$2:$F$634,4,FALSE),""))</f>
      </c>
      <c r="G17169" s="76">
        <f>IF($E17169="","",IFERROR(VLOOKUP(TRIM(E17169&amp;""),'Référentiel Articles'!$A$2:$F$634,5,FALSE),""))</f>
      </c>
      <c r="H17169" s="77" t="str">
        <v/>
      </c>
      <c r="I17169" s="76">
        <f>IF($E17169="","",IFERROR(VLOOKUP(TRIM(E17169&amp;""),'Référentiel Articles'!$A$2:$F$634,6,FALSE),""))</f>
      </c>
      <c r="J17169" s="78">
        <f>IF(OR($E17169="",$H17169=""),"",$H17169*$I17169)</f>
      </c>
      <c r="K17169" s="79" t="str">
        <v/>
      </c>
    </row>
    <row r="17170">
      <c r="A17170" s="81" t="str">
        <v/>
      </c>
      <c r="B17170" s="81" t="str">
        <v/>
      </c>
      <c r="C17170" s="83">
        <f>IF($E17170="","",IFERROR(VLOOKUP(TRIM(E17170&amp;""),'Référentiel Articles'!$A$2:$F$634,2,FALSE),""))</f>
      </c>
      <c r="D17170" s="83">
        <f>IF($E17170="","",IFERROR(VLOOKUP(TRIM(E17170&amp;""),'Référentiel Articles'!$A$2:$F$634,3,FALSE),""))</f>
      </c>
      <c r="E17170" s="81" t="str">
        <v/>
      </c>
      <c r="F17170" s="83">
        <f>IF($E17170="","",IFERROR(VLOOKUP(TRIM(E17170&amp;""),'Référentiel Articles'!$A$2:$F$634,4,FALSE),""))</f>
      </c>
      <c r="G17170" s="84">
        <f>IF($E17170="","",IFERROR(VLOOKUP(TRIM(E17170&amp;""),'Référentiel Articles'!$A$2:$F$634,5,FALSE),""))</f>
      </c>
      <c r="H17170" s="85" t="str">
        <v/>
      </c>
      <c r="I17170" s="84">
        <f>IF($E17170="","",IFERROR(VLOOKUP(TRIM(E17170&amp;""),'Référentiel Articles'!$A$2:$F$634,6,FALSE),""))</f>
      </c>
      <c r="J17170" s="90">
        <f>IF(OR($E17170="",$H17170=""),"",$H17170*$I17170)</f>
      </c>
      <c r="K17170" s="87" t="str">
        <v/>
      </c>
    </row>
    <row r="17171">
      <c r="A17171" s="74" t="str">
        <v/>
      </c>
      <c r="B17171" s="74" t="str">
        <v/>
      </c>
      <c r="C17171" s="75">
        <f>IF($E17171="","",IFERROR(VLOOKUP(TRIM(E17171&amp;""),'Référentiel Articles'!$A$2:$F$634,2,FALSE),""))</f>
      </c>
      <c r="D17171" s="75">
        <f>IF($E17171="","",IFERROR(VLOOKUP(TRIM(E17171&amp;""),'Référentiel Articles'!$A$2:$F$634,3,FALSE),""))</f>
      </c>
      <c r="E17171" s="74" t="str">
        <v/>
      </c>
      <c r="F17171" s="75">
        <f>IF($E17171="","",IFERROR(VLOOKUP(TRIM(E17171&amp;""),'Référentiel Articles'!$A$2:$F$634,4,FALSE),""))</f>
      </c>
      <c r="G17171" s="76">
        <f>IF($E17171="","",IFERROR(VLOOKUP(TRIM(E17171&amp;""),'Référentiel Articles'!$A$2:$F$634,5,FALSE),""))</f>
      </c>
      <c r="H17171" s="77" t="str">
        <v/>
      </c>
      <c r="I17171" s="76">
        <f>IF($E17171="","",IFERROR(VLOOKUP(TRIM(E17171&amp;""),'Référentiel Articles'!$A$2:$F$634,6,FALSE),""))</f>
      </c>
      <c r="J17171" s="78">
        <f>IF(OR($E17171="",$H17171=""),"",$H17171*$I17171)</f>
      </c>
      <c r="K17171" s="79" t="str">
        <v/>
      </c>
    </row>
    <row r="17172">
      <c r="A17172" s="81" t="str">
        <v/>
      </c>
      <c r="B17172" s="81" t="str">
        <v/>
      </c>
      <c r="C17172" s="83">
        <f>IF($E17172="","",IFERROR(VLOOKUP(TRIM(E17172&amp;""),'Référentiel Articles'!$A$2:$F$634,2,FALSE),""))</f>
      </c>
      <c r="D17172" s="83">
        <f>IF($E17172="","",IFERROR(VLOOKUP(TRIM(E17172&amp;""),'Référentiel Articles'!$A$2:$F$634,3,FALSE),""))</f>
      </c>
      <c r="E17172" s="81" t="str">
        <v/>
      </c>
      <c r="F17172" s="83">
        <f>IF($E17172="","",IFERROR(VLOOKUP(TRIM(E17172&amp;""),'Référentiel Articles'!$A$2:$F$634,4,FALSE),""))</f>
      </c>
      <c r="G17172" s="84">
        <f>IF($E17172="","",IFERROR(VLOOKUP(TRIM(E17172&amp;""),'Référentiel Articles'!$A$2:$F$634,5,FALSE),""))</f>
      </c>
      <c r="H17172" s="85" t="str">
        <v/>
      </c>
      <c r="I17172" s="84">
        <f>IF($E17172="","",IFERROR(VLOOKUP(TRIM(E17172&amp;""),'Référentiel Articles'!$A$2:$F$634,6,FALSE),""))</f>
      </c>
      <c r="J17172" s="90">
        <f>IF(OR($E17172="",$H17172=""),"",$H17172*$I17172)</f>
      </c>
      <c r="K17172" s="87" t="str">
        <v/>
      </c>
    </row>
    <row r="17173">
      <c r="A17173" s="74" t="str">
        <v/>
      </c>
      <c r="B17173" s="74" t="str">
        <v/>
      </c>
      <c r="C17173" s="75">
        <f>IF($E17173="","",IFERROR(VLOOKUP(TRIM(E17173&amp;""),'Référentiel Articles'!$A$2:$F$634,2,FALSE),""))</f>
      </c>
      <c r="D17173" s="75">
        <f>IF($E17173="","",IFERROR(VLOOKUP(TRIM(E17173&amp;""),'Référentiel Articles'!$A$2:$F$634,3,FALSE),""))</f>
      </c>
      <c r="E17173" s="74" t="str">
        <v/>
      </c>
      <c r="F17173" s="75">
        <f>IF($E17173="","",IFERROR(VLOOKUP(TRIM(E17173&amp;""),'Référentiel Articles'!$A$2:$F$634,4,FALSE),""))</f>
      </c>
      <c r="G17173" s="76">
        <f>IF($E17173="","",IFERROR(VLOOKUP(TRIM(E17173&amp;""),'Référentiel Articles'!$A$2:$F$634,5,FALSE),""))</f>
      </c>
      <c r="H17173" s="77" t="str">
        <v/>
      </c>
      <c r="I17173" s="76">
        <f>IF($E17173="","",IFERROR(VLOOKUP(TRIM(E17173&amp;""),'Référentiel Articles'!$A$2:$F$634,6,FALSE),""))</f>
      </c>
      <c r="J17173" s="78">
        <f>IF(OR($E17173="",$H17173=""),"",$H17173*$I17173)</f>
      </c>
      <c r="K17173" s="79" t="str">
        <v/>
      </c>
    </row>
    <row r="17174">
      <c r="A17174" s="81" t="str">
        <v/>
      </c>
      <c r="B17174" s="81" t="str">
        <v/>
      </c>
      <c r="C17174" s="83">
        <f>IF($E17174="","",IFERROR(VLOOKUP(TRIM(E17174&amp;""),'Référentiel Articles'!$A$2:$F$634,2,FALSE),""))</f>
      </c>
      <c r="D17174" s="83">
        <f>IF($E17174="","",IFERROR(VLOOKUP(TRIM(E17174&amp;""),'Référentiel Articles'!$A$2:$F$634,3,FALSE),""))</f>
      </c>
      <c r="E17174" s="81" t="str">
        <v/>
      </c>
      <c r="F17174" s="83">
        <f>IF($E17174="","",IFERROR(VLOOKUP(TRIM(E17174&amp;""),'Référentiel Articles'!$A$2:$F$634,4,FALSE),""))</f>
      </c>
      <c r="G17174" s="84">
        <f>IF($E17174="","",IFERROR(VLOOKUP(TRIM(E17174&amp;""),'Référentiel Articles'!$A$2:$F$634,5,FALSE),""))</f>
      </c>
      <c r="H17174" s="85" t="str">
        <v/>
      </c>
      <c r="I17174" s="84">
        <f>IF($E17174="","",IFERROR(VLOOKUP(TRIM(E17174&amp;""),'Référentiel Articles'!$A$2:$F$634,6,FALSE),""))</f>
      </c>
      <c r="J17174" s="90">
        <f>IF(OR($E17174="",$H17174=""),"",$H17174*$I17174)</f>
      </c>
      <c r="K17174" s="87" t="str">
        <v/>
      </c>
    </row>
    <row r="17175">
      <c r="A17175" s="74" t="str">
        <v/>
      </c>
      <c r="B17175" s="74" t="str">
        <v/>
      </c>
      <c r="C17175" s="75">
        <f>IF($E17175="","",IFERROR(VLOOKUP(TRIM(E17175&amp;""),'Référentiel Articles'!$A$2:$F$634,2,FALSE),""))</f>
      </c>
      <c r="D17175" s="75">
        <f>IF($E17175="","",IFERROR(VLOOKUP(TRIM(E17175&amp;""),'Référentiel Articles'!$A$2:$F$634,3,FALSE),""))</f>
      </c>
      <c r="E17175" s="74" t="str">
        <v/>
      </c>
      <c r="F17175" s="75">
        <f>IF($E17175="","",IFERROR(VLOOKUP(TRIM(E17175&amp;""),'Référentiel Articles'!$A$2:$F$634,4,FALSE),""))</f>
      </c>
      <c r="G17175" s="76">
        <f>IF($E17175="","",IFERROR(VLOOKUP(TRIM(E17175&amp;""),'Référentiel Articles'!$A$2:$F$634,5,FALSE),""))</f>
      </c>
      <c r="H17175" s="77" t="str">
        <v/>
      </c>
      <c r="I17175" s="76">
        <f>IF($E17175="","",IFERROR(VLOOKUP(TRIM(E17175&amp;""),'Référentiel Articles'!$A$2:$F$634,6,FALSE),""))</f>
      </c>
      <c r="J17175" s="78">
        <f>IF(OR($E17175="",$H17175=""),"",$H17175*$I17175)</f>
      </c>
      <c r="K17175" s="79" t="str">
        <v/>
      </c>
    </row>
    <row r="17176">
      <c r="A17176" s="81" t="str">
        <v/>
      </c>
      <c r="B17176" s="81" t="str">
        <v/>
      </c>
      <c r="C17176" s="83">
        <f>IF($E17176="","",IFERROR(VLOOKUP(TRIM(E17176&amp;""),'Référentiel Articles'!$A$2:$F$634,2,FALSE),""))</f>
      </c>
      <c r="D17176" s="83">
        <f>IF($E17176="","",IFERROR(VLOOKUP(TRIM(E17176&amp;""),'Référentiel Articles'!$A$2:$F$634,3,FALSE),""))</f>
      </c>
      <c r="E17176" s="81" t="str">
        <v/>
      </c>
      <c r="F17176" s="83">
        <f>IF($E17176="","",IFERROR(VLOOKUP(TRIM(E17176&amp;""),'Référentiel Articles'!$A$2:$F$634,4,FALSE),""))</f>
      </c>
      <c r="G17176" s="84">
        <f>IF($E17176="","",IFERROR(VLOOKUP(TRIM(E17176&amp;""),'Référentiel Articles'!$A$2:$F$634,5,FALSE),""))</f>
      </c>
      <c r="H17176" s="85" t="str">
        <v/>
      </c>
      <c r="I17176" s="84">
        <f>IF($E17176="","",IFERROR(VLOOKUP(TRIM(E17176&amp;""),'Référentiel Articles'!$A$2:$F$634,6,FALSE),""))</f>
      </c>
      <c r="J17176" s="90">
        <f>IF(OR($E17176="",$H17176=""),"",$H17176*$I17176)</f>
      </c>
      <c r="K17176" s="87" t="str">
        <v/>
      </c>
    </row>
    <row r="17177">
      <c r="A17177" s="74" t="str">
        <v/>
      </c>
      <c r="B17177" s="74" t="str">
        <v/>
      </c>
      <c r="C17177" s="75">
        <f>IF($E17177="","",IFERROR(VLOOKUP(TRIM(E17177&amp;""),'Référentiel Articles'!$A$2:$F$634,2,FALSE),""))</f>
      </c>
      <c r="D17177" s="75">
        <f>IF($E17177="","",IFERROR(VLOOKUP(TRIM(E17177&amp;""),'Référentiel Articles'!$A$2:$F$634,3,FALSE),""))</f>
      </c>
      <c r="E17177" s="74" t="str">
        <v/>
      </c>
      <c r="F17177" s="75">
        <f>IF($E17177="","",IFERROR(VLOOKUP(TRIM(E17177&amp;""),'Référentiel Articles'!$A$2:$F$634,4,FALSE),""))</f>
      </c>
      <c r="G17177" s="76">
        <f>IF($E17177="","",IFERROR(VLOOKUP(TRIM(E17177&amp;""),'Référentiel Articles'!$A$2:$F$634,5,FALSE),""))</f>
      </c>
      <c r="H17177" s="77" t="str">
        <v/>
      </c>
      <c r="I17177" s="76">
        <f>IF($E17177="","",IFERROR(VLOOKUP(TRIM(E17177&amp;""),'Référentiel Articles'!$A$2:$F$634,6,FALSE),""))</f>
      </c>
      <c r="J17177" s="78">
        <f>IF(OR($E17177="",$H17177=""),"",$H17177*$I17177)</f>
      </c>
      <c r="K17177" s="79" t="str">
        <v/>
      </c>
    </row>
    <row r="17178">
      <c r="A17178" s="81" t="str">
        <v/>
      </c>
      <c r="B17178" s="81" t="str">
        <v/>
      </c>
      <c r="C17178" s="83">
        <f>IF($E17178="","",IFERROR(VLOOKUP(TRIM(E17178&amp;""),'Référentiel Articles'!$A$2:$F$634,2,FALSE),""))</f>
      </c>
      <c r="D17178" s="83">
        <f>IF($E17178="","",IFERROR(VLOOKUP(TRIM(E17178&amp;""),'Référentiel Articles'!$A$2:$F$634,3,FALSE),""))</f>
      </c>
      <c r="E17178" s="81" t="str">
        <v/>
      </c>
      <c r="F17178" s="83">
        <f>IF($E17178="","",IFERROR(VLOOKUP(TRIM(E17178&amp;""),'Référentiel Articles'!$A$2:$F$634,4,FALSE),""))</f>
      </c>
      <c r="G17178" s="84">
        <f>IF($E17178="","",IFERROR(VLOOKUP(TRIM(E17178&amp;""),'Référentiel Articles'!$A$2:$F$634,5,FALSE),""))</f>
      </c>
      <c r="H17178" s="85" t="str">
        <v/>
      </c>
      <c r="I17178" s="84">
        <f>IF($E17178="","",IFERROR(VLOOKUP(TRIM(E17178&amp;""),'Référentiel Articles'!$A$2:$F$634,6,FALSE),""))</f>
      </c>
      <c r="J17178" s="90">
        <f>IF(OR($E17178="",$H17178=""),"",$H17178*$I17178)</f>
      </c>
      <c r="K17178" s="87" t="str">
        <v/>
      </c>
    </row>
    <row r="17179">
      <c r="A17179" s="74" t="str">
        <v/>
      </c>
      <c r="B17179" s="74" t="str">
        <v/>
      </c>
      <c r="C17179" s="75">
        <f>IF($E17179="","",IFERROR(VLOOKUP(TRIM(E17179&amp;""),'Référentiel Articles'!$A$2:$F$634,2,FALSE),""))</f>
      </c>
      <c r="D17179" s="75">
        <f>IF($E17179="","",IFERROR(VLOOKUP(TRIM(E17179&amp;""),'Référentiel Articles'!$A$2:$F$634,3,FALSE),""))</f>
      </c>
      <c r="E17179" s="74" t="str">
        <v/>
      </c>
      <c r="F17179" s="75">
        <f>IF($E17179="","",IFERROR(VLOOKUP(TRIM(E17179&amp;""),'Référentiel Articles'!$A$2:$F$634,4,FALSE),""))</f>
      </c>
      <c r="G17179" s="76">
        <f>IF($E17179="","",IFERROR(VLOOKUP(TRIM(E17179&amp;""),'Référentiel Articles'!$A$2:$F$634,5,FALSE),""))</f>
      </c>
      <c r="H17179" s="77" t="str">
        <v/>
      </c>
      <c r="I17179" s="76">
        <f>IF($E17179="","",IFERROR(VLOOKUP(TRIM(E17179&amp;""),'Référentiel Articles'!$A$2:$F$634,6,FALSE),""))</f>
      </c>
      <c r="J17179" s="78">
        <f>IF(OR($E17179="",$H17179=""),"",$H17179*$I17179)</f>
      </c>
      <c r="K17179" s="79" t="str">
        <v/>
      </c>
    </row>
    <row r="17180">
      <c r="A17180" s="81" t="str">
        <v/>
      </c>
      <c r="B17180" s="81" t="str">
        <v/>
      </c>
      <c r="C17180" s="83">
        <f>IF($E17180="","",IFERROR(VLOOKUP(TRIM(E17180&amp;""),'Référentiel Articles'!$A$2:$F$634,2,FALSE),""))</f>
      </c>
      <c r="D17180" s="83">
        <f>IF($E17180="","",IFERROR(VLOOKUP(TRIM(E17180&amp;""),'Référentiel Articles'!$A$2:$F$634,3,FALSE),""))</f>
      </c>
      <c r="E17180" s="81" t="str">
        <v/>
      </c>
      <c r="F17180" s="83">
        <f>IF($E17180="","",IFERROR(VLOOKUP(TRIM(E17180&amp;""),'Référentiel Articles'!$A$2:$F$634,4,FALSE),""))</f>
      </c>
      <c r="G17180" s="84">
        <f>IF($E17180="","",IFERROR(VLOOKUP(TRIM(E17180&amp;""),'Référentiel Articles'!$A$2:$F$634,5,FALSE),""))</f>
      </c>
      <c r="H17180" s="85" t="str">
        <v/>
      </c>
      <c r="I17180" s="84">
        <f>IF($E17180="","",IFERROR(VLOOKUP(TRIM(E17180&amp;""),'Référentiel Articles'!$A$2:$F$634,6,FALSE),""))</f>
      </c>
      <c r="J17180" s="90">
        <f>IF(OR($E17180="",$H17180=""),"",$H17180*$I17180)</f>
      </c>
      <c r="K17180" s="87" t="str">
        <v/>
      </c>
    </row>
    <row r="17181">
      <c r="A17181" s="74" t="str">
        <v/>
      </c>
      <c r="B17181" s="74" t="str">
        <v/>
      </c>
      <c r="C17181" s="75">
        <f>IF($E17181="","",IFERROR(VLOOKUP(TRIM(E17181&amp;""),'Référentiel Articles'!$A$2:$F$634,2,FALSE),""))</f>
      </c>
      <c r="D17181" s="75">
        <f>IF($E17181="","",IFERROR(VLOOKUP(TRIM(E17181&amp;""),'Référentiel Articles'!$A$2:$F$634,3,FALSE),""))</f>
      </c>
      <c r="E17181" s="74" t="str">
        <v/>
      </c>
      <c r="F17181" s="75">
        <f>IF($E17181="","",IFERROR(VLOOKUP(TRIM(E17181&amp;""),'Référentiel Articles'!$A$2:$F$634,4,FALSE),""))</f>
      </c>
      <c r="G17181" s="76">
        <f>IF($E17181="","",IFERROR(VLOOKUP(TRIM(E17181&amp;""),'Référentiel Articles'!$A$2:$F$634,5,FALSE),""))</f>
      </c>
      <c r="H17181" s="77" t="str">
        <v/>
      </c>
      <c r="I17181" s="76">
        <f>IF($E17181="","",IFERROR(VLOOKUP(TRIM(E17181&amp;""),'Référentiel Articles'!$A$2:$F$634,6,FALSE),""))</f>
      </c>
      <c r="J17181" s="78">
        <f>IF(OR($E17181="",$H17181=""),"",$H17181*$I17181)</f>
      </c>
      <c r="K17181" s="79" t="str">
        <v/>
      </c>
    </row>
    <row r="17182">
      <c r="A17182" s="81" t="str">
        <v/>
      </c>
      <c r="B17182" s="81" t="str">
        <v/>
      </c>
      <c r="C17182" s="83">
        <f>IF($E17182="","",IFERROR(VLOOKUP(TRIM(E17182&amp;""),'Référentiel Articles'!$A$2:$F$634,2,FALSE),""))</f>
      </c>
      <c r="D17182" s="83">
        <f>IF($E17182="","",IFERROR(VLOOKUP(TRIM(E17182&amp;""),'Référentiel Articles'!$A$2:$F$634,3,FALSE),""))</f>
      </c>
      <c r="E17182" s="81" t="str">
        <v/>
      </c>
      <c r="F17182" s="83">
        <f>IF($E17182="","",IFERROR(VLOOKUP(TRIM(E17182&amp;""),'Référentiel Articles'!$A$2:$F$634,4,FALSE),""))</f>
      </c>
      <c r="G17182" s="84">
        <f>IF($E17182="","",IFERROR(VLOOKUP(TRIM(E17182&amp;""),'Référentiel Articles'!$A$2:$F$634,5,FALSE),""))</f>
      </c>
      <c r="H17182" s="85" t="str">
        <v/>
      </c>
      <c r="I17182" s="84">
        <f>IF($E17182="","",IFERROR(VLOOKUP(TRIM(E17182&amp;""),'Référentiel Articles'!$A$2:$F$634,6,FALSE),""))</f>
      </c>
      <c r="J17182" s="90">
        <f>IF(OR($E17182="",$H17182=""),"",$H17182*$I17182)</f>
      </c>
      <c r="K17182" s="87" t="str">
        <v/>
      </c>
    </row>
    <row r="17183">
      <c r="A17183" s="74" t="str">
        <v/>
      </c>
      <c r="B17183" s="74" t="str">
        <v/>
      </c>
      <c r="C17183" s="75">
        <f>IF($E17183="","",IFERROR(VLOOKUP(TRIM(E17183&amp;""),'Référentiel Articles'!$A$2:$F$634,2,FALSE),""))</f>
      </c>
      <c r="D17183" s="75">
        <f>IF($E17183="","",IFERROR(VLOOKUP(TRIM(E17183&amp;""),'Référentiel Articles'!$A$2:$F$634,3,FALSE),""))</f>
      </c>
      <c r="E17183" s="74" t="str">
        <v/>
      </c>
      <c r="F17183" s="75">
        <f>IF($E17183="","",IFERROR(VLOOKUP(TRIM(E17183&amp;""),'Référentiel Articles'!$A$2:$F$634,4,FALSE),""))</f>
      </c>
      <c r="G17183" s="76">
        <f>IF($E17183="","",IFERROR(VLOOKUP(TRIM(E17183&amp;""),'Référentiel Articles'!$A$2:$F$634,5,FALSE),""))</f>
      </c>
      <c r="H17183" s="77" t="str">
        <v/>
      </c>
      <c r="I17183" s="76">
        <f>IF($E17183="","",IFERROR(VLOOKUP(TRIM(E17183&amp;""),'Référentiel Articles'!$A$2:$F$634,6,FALSE),""))</f>
      </c>
      <c r="J17183" s="78">
        <f>IF(OR($E17183="",$H17183=""),"",$H17183*$I17183)</f>
      </c>
      <c r="K17183" s="79" t="str">
        <v/>
      </c>
    </row>
    <row r="17184">
      <c r="A17184" s="81" t="str">
        <v/>
      </c>
      <c r="B17184" s="81" t="str">
        <v/>
      </c>
      <c r="C17184" s="83">
        <f>IF($E17184="","",IFERROR(VLOOKUP(TRIM(E17184&amp;""),'Référentiel Articles'!$A$2:$F$634,2,FALSE),""))</f>
      </c>
      <c r="D17184" s="83">
        <f>IF($E17184="","",IFERROR(VLOOKUP(TRIM(E17184&amp;""),'Référentiel Articles'!$A$2:$F$634,3,FALSE),""))</f>
      </c>
      <c r="E17184" s="81" t="str">
        <v/>
      </c>
      <c r="F17184" s="83">
        <f>IF($E17184="","",IFERROR(VLOOKUP(TRIM(E17184&amp;""),'Référentiel Articles'!$A$2:$F$634,4,FALSE),""))</f>
      </c>
      <c r="G17184" s="84">
        <f>IF($E17184="","",IFERROR(VLOOKUP(TRIM(E17184&amp;""),'Référentiel Articles'!$A$2:$F$634,5,FALSE),""))</f>
      </c>
      <c r="H17184" s="85" t="str">
        <v/>
      </c>
      <c r="I17184" s="84">
        <f>IF($E17184="","",IFERROR(VLOOKUP(TRIM(E17184&amp;""),'Référentiel Articles'!$A$2:$F$634,6,FALSE),""))</f>
      </c>
      <c r="J17184" s="90">
        <f>IF(OR($E17184="",$H17184=""),"",$H17184*$I17184)</f>
      </c>
      <c r="K17184" s="87" t="str">
        <v/>
      </c>
    </row>
    <row r="17185">
      <c r="A17185" s="74" t="str">
        <v/>
      </c>
      <c r="B17185" s="74" t="str">
        <v/>
      </c>
      <c r="C17185" s="75">
        <f>IF($E17185="","",IFERROR(VLOOKUP(TRIM(E17185&amp;""),'Référentiel Articles'!$A$2:$F$634,2,FALSE),""))</f>
      </c>
      <c r="D17185" s="75">
        <f>IF($E17185="","",IFERROR(VLOOKUP(TRIM(E17185&amp;""),'Référentiel Articles'!$A$2:$F$634,3,FALSE),""))</f>
      </c>
      <c r="E17185" s="74" t="str">
        <v/>
      </c>
      <c r="F17185" s="75">
        <f>IF($E17185="","",IFERROR(VLOOKUP(TRIM(E17185&amp;""),'Référentiel Articles'!$A$2:$F$634,4,FALSE),""))</f>
      </c>
      <c r="G17185" s="76">
        <f>IF($E17185="","",IFERROR(VLOOKUP(TRIM(E17185&amp;""),'Référentiel Articles'!$A$2:$F$634,5,FALSE),""))</f>
      </c>
      <c r="H17185" s="77" t="str">
        <v/>
      </c>
      <c r="I17185" s="76">
        <f>IF($E17185="","",IFERROR(VLOOKUP(TRIM(E17185&amp;""),'Référentiel Articles'!$A$2:$F$634,6,FALSE),""))</f>
      </c>
      <c r="J17185" s="78">
        <f>IF(OR($E17185="",$H17185=""),"",$H17185*$I17185)</f>
      </c>
      <c r="K17185" s="79" t="str">
        <v/>
      </c>
    </row>
    <row r="17186">
      <c r="A17186" s="81" t="str">
        <v/>
      </c>
      <c r="B17186" s="81" t="str">
        <v/>
      </c>
      <c r="C17186" s="83">
        <f>IF($E17186="","",IFERROR(VLOOKUP(TRIM(E17186&amp;""),'Référentiel Articles'!$A$2:$F$634,2,FALSE),""))</f>
      </c>
      <c r="D17186" s="83">
        <f>IF($E17186="","",IFERROR(VLOOKUP(TRIM(E17186&amp;""),'Référentiel Articles'!$A$2:$F$634,3,FALSE),""))</f>
      </c>
      <c r="E17186" s="81" t="str">
        <v/>
      </c>
      <c r="F17186" s="83">
        <f>IF($E17186="","",IFERROR(VLOOKUP(TRIM(E17186&amp;""),'Référentiel Articles'!$A$2:$F$634,4,FALSE),""))</f>
      </c>
      <c r="G17186" s="84">
        <f>IF($E17186="","",IFERROR(VLOOKUP(TRIM(E17186&amp;""),'Référentiel Articles'!$A$2:$F$634,5,FALSE),""))</f>
      </c>
      <c r="H17186" s="85" t="str">
        <v/>
      </c>
      <c r="I17186" s="84">
        <f>IF($E17186="","",IFERROR(VLOOKUP(TRIM(E17186&amp;""),'Référentiel Articles'!$A$2:$F$634,6,FALSE),""))</f>
      </c>
      <c r="J17186" s="90">
        <f>IF(OR($E17186="",$H17186=""),"",$H17186*$I17186)</f>
      </c>
      <c r="K17186" s="87" t="str">
        <v/>
      </c>
    </row>
    <row r="17187">
      <c r="A17187" s="74" t="str">
        <v/>
      </c>
      <c r="B17187" s="74" t="str">
        <v/>
      </c>
      <c r="C17187" s="75">
        <f>IF($E17187="","",IFERROR(VLOOKUP(TRIM(E17187&amp;""),'Référentiel Articles'!$A$2:$F$634,2,FALSE),""))</f>
      </c>
      <c r="D17187" s="75">
        <f>IF($E17187="","",IFERROR(VLOOKUP(TRIM(E17187&amp;""),'Référentiel Articles'!$A$2:$F$634,3,FALSE),""))</f>
      </c>
      <c r="E17187" s="74" t="str">
        <v/>
      </c>
      <c r="F17187" s="75">
        <f>IF($E17187="","",IFERROR(VLOOKUP(TRIM(E17187&amp;""),'Référentiel Articles'!$A$2:$F$634,4,FALSE),""))</f>
      </c>
      <c r="G17187" s="76">
        <f>IF($E17187="","",IFERROR(VLOOKUP(TRIM(E17187&amp;""),'Référentiel Articles'!$A$2:$F$634,5,FALSE),""))</f>
      </c>
      <c r="H17187" s="77" t="str">
        <v/>
      </c>
      <c r="I17187" s="76">
        <f>IF($E17187="","",IFERROR(VLOOKUP(TRIM(E17187&amp;""),'Référentiel Articles'!$A$2:$F$634,6,FALSE),""))</f>
      </c>
      <c r="J17187" s="78">
        <f>IF(OR($E17187="",$H17187=""),"",$H17187*$I17187)</f>
      </c>
      <c r="K17187" s="79" t="str">
        <v/>
      </c>
    </row>
    <row r="17188">
      <c r="A17188" s="81" t="str">
        <v/>
      </c>
      <c r="B17188" s="81" t="str">
        <v/>
      </c>
      <c r="C17188" s="83">
        <f>IF($E17188="","",IFERROR(VLOOKUP(TRIM(E17188&amp;""),'Référentiel Articles'!$A$2:$F$634,2,FALSE),""))</f>
      </c>
      <c r="D17188" s="83">
        <f>IF($E17188="","",IFERROR(VLOOKUP(TRIM(E17188&amp;""),'Référentiel Articles'!$A$2:$F$634,3,FALSE),""))</f>
      </c>
      <c r="E17188" s="81" t="str">
        <v/>
      </c>
      <c r="F17188" s="83">
        <f>IF($E17188="","",IFERROR(VLOOKUP(TRIM(E17188&amp;""),'Référentiel Articles'!$A$2:$F$634,4,FALSE),""))</f>
      </c>
      <c r="G17188" s="84">
        <f>IF($E17188="","",IFERROR(VLOOKUP(TRIM(E17188&amp;""),'Référentiel Articles'!$A$2:$F$634,5,FALSE),""))</f>
      </c>
      <c r="H17188" s="85" t="str">
        <v/>
      </c>
      <c r="I17188" s="84">
        <f>IF($E17188="","",IFERROR(VLOOKUP(TRIM(E17188&amp;""),'Référentiel Articles'!$A$2:$F$634,6,FALSE),""))</f>
      </c>
      <c r="J17188" s="90">
        <f>IF(OR($E17188="",$H17188=""),"",$H17188*$I17188)</f>
      </c>
      <c r="K17188" s="87" t="str">
        <v/>
      </c>
    </row>
    <row r="17189">
      <c r="A17189" s="74" t="str">
        <v/>
      </c>
      <c r="B17189" s="74" t="str">
        <v/>
      </c>
      <c r="C17189" s="75">
        <f>IF($E17189="","",IFERROR(VLOOKUP(TRIM(E17189&amp;""),'Référentiel Articles'!$A$2:$F$634,2,FALSE),""))</f>
      </c>
      <c r="D17189" s="75">
        <f>IF($E17189="","",IFERROR(VLOOKUP(TRIM(E17189&amp;""),'Référentiel Articles'!$A$2:$F$634,3,FALSE),""))</f>
      </c>
      <c r="E17189" s="74" t="str">
        <v/>
      </c>
      <c r="F17189" s="75">
        <f>IF($E17189="","",IFERROR(VLOOKUP(TRIM(E17189&amp;""),'Référentiel Articles'!$A$2:$F$634,4,FALSE),""))</f>
      </c>
      <c r="G17189" s="76">
        <f>IF($E17189="","",IFERROR(VLOOKUP(TRIM(E17189&amp;""),'Référentiel Articles'!$A$2:$F$634,5,FALSE),""))</f>
      </c>
      <c r="H17189" s="77" t="str">
        <v/>
      </c>
      <c r="I17189" s="76">
        <f>IF($E17189="","",IFERROR(VLOOKUP(TRIM(E17189&amp;""),'Référentiel Articles'!$A$2:$F$634,6,FALSE),""))</f>
      </c>
      <c r="J17189" s="78">
        <f>IF(OR($E17189="",$H17189=""),"",$H17189*$I17189)</f>
      </c>
      <c r="K17189" s="79" t="str">
        <v/>
      </c>
    </row>
    <row r="17190">
      <c r="A17190" s="81" t="str">
        <v/>
      </c>
      <c r="B17190" s="81" t="str">
        <v/>
      </c>
      <c r="C17190" s="83">
        <f>IF($E17190="","",IFERROR(VLOOKUP(TRIM(E17190&amp;""),'Référentiel Articles'!$A$2:$F$634,2,FALSE),""))</f>
      </c>
      <c r="D17190" s="83">
        <f>IF($E17190="","",IFERROR(VLOOKUP(TRIM(E17190&amp;""),'Référentiel Articles'!$A$2:$F$634,3,FALSE),""))</f>
      </c>
      <c r="E17190" s="81" t="str">
        <v/>
      </c>
      <c r="F17190" s="83">
        <f>IF($E17190="","",IFERROR(VLOOKUP(TRIM(E17190&amp;""),'Référentiel Articles'!$A$2:$F$634,4,FALSE),""))</f>
      </c>
      <c r="G17190" s="84">
        <f>IF($E17190="","",IFERROR(VLOOKUP(TRIM(E17190&amp;""),'Référentiel Articles'!$A$2:$F$634,5,FALSE),""))</f>
      </c>
      <c r="H17190" s="85" t="str">
        <v/>
      </c>
      <c r="I17190" s="84">
        <f>IF($E17190="","",IFERROR(VLOOKUP(TRIM(E17190&amp;""),'Référentiel Articles'!$A$2:$F$634,6,FALSE),""))</f>
      </c>
      <c r="J17190" s="90">
        <f>IF(OR($E17190="",$H17190=""),"",$H17190*$I17190)</f>
      </c>
      <c r="K17190" s="87" t="str">
        <v/>
      </c>
    </row>
    <row r="17191">
      <c r="A17191" s="74" t="str">
        <v/>
      </c>
      <c r="B17191" s="74" t="str">
        <v/>
      </c>
      <c r="C17191" s="75">
        <f>IF($E17191="","",IFERROR(VLOOKUP(TRIM(E17191&amp;""),'Référentiel Articles'!$A$2:$F$634,2,FALSE),""))</f>
      </c>
      <c r="D17191" s="75">
        <f>IF($E17191="","",IFERROR(VLOOKUP(TRIM(E17191&amp;""),'Référentiel Articles'!$A$2:$F$634,3,FALSE),""))</f>
      </c>
      <c r="E17191" s="74" t="str">
        <v/>
      </c>
      <c r="F17191" s="75">
        <f>IF($E17191="","",IFERROR(VLOOKUP(TRIM(E17191&amp;""),'Référentiel Articles'!$A$2:$F$634,4,FALSE),""))</f>
      </c>
      <c r="G17191" s="76">
        <f>IF($E17191="","",IFERROR(VLOOKUP(TRIM(E17191&amp;""),'Référentiel Articles'!$A$2:$F$634,5,FALSE),""))</f>
      </c>
      <c r="H17191" s="77" t="str">
        <v/>
      </c>
      <c r="I17191" s="76">
        <f>IF($E17191="","",IFERROR(VLOOKUP(TRIM(E17191&amp;""),'Référentiel Articles'!$A$2:$F$634,6,FALSE),""))</f>
      </c>
      <c r="J17191" s="78">
        <f>IF(OR($E17191="",$H17191=""),"",$H17191*$I17191)</f>
      </c>
      <c r="K17191" s="79" t="str">
        <v/>
      </c>
    </row>
    <row r="17192">
      <c r="A17192" s="81" t="str">
        <v/>
      </c>
      <c r="B17192" s="81" t="str">
        <v/>
      </c>
      <c r="C17192" s="83">
        <f>IF($E17192="","",IFERROR(VLOOKUP(TRIM(E17192&amp;""),'Référentiel Articles'!$A$2:$F$634,2,FALSE),""))</f>
      </c>
      <c r="D17192" s="83">
        <f>IF($E17192="","",IFERROR(VLOOKUP(TRIM(E17192&amp;""),'Référentiel Articles'!$A$2:$F$634,3,FALSE),""))</f>
      </c>
      <c r="E17192" s="81" t="str">
        <v/>
      </c>
      <c r="F17192" s="83">
        <f>IF($E17192="","",IFERROR(VLOOKUP(TRIM(E17192&amp;""),'Référentiel Articles'!$A$2:$F$634,4,FALSE),""))</f>
      </c>
      <c r="G17192" s="84">
        <f>IF($E17192="","",IFERROR(VLOOKUP(TRIM(E17192&amp;""),'Référentiel Articles'!$A$2:$F$634,5,FALSE),""))</f>
      </c>
      <c r="H17192" s="85" t="str">
        <v/>
      </c>
      <c r="I17192" s="84">
        <f>IF($E17192="","",IFERROR(VLOOKUP(TRIM(E17192&amp;""),'Référentiel Articles'!$A$2:$F$634,6,FALSE),""))</f>
      </c>
      <c r="J17192" s="90">
        <f>IF(OR($E17192="",$H17192=""),"",$H17192*$I17192)</f>
      </c>
      <c r="K17192" s="87" t="str">
        <v/>
      </c>
    </row>
    <row r="17193">
      <c r="A17193" s="74" t="str">
        <v/>
      </c>
      <c r="B17193" s="74" t="str">
        <v/>
      </c>
      <c r="C17193" s="75">
        <f>IF($E17193="","",IFERROR(VLOOKUP(TRIM(E17193&amp;""),'Référentiel Articles'!$A$2:$F$634,2,FALSE),""))</f>
      </c>
      <c r="D17193" s="75">
        <f>IF($E17193="","",IFERROR(VLOOKUP(TRIM(E17193&amp;""),'Référentiel Articles'!$A$2:$F$634,3,FALSE),""))</f>
      </c>
      <c r="E17193" s="74" t="str">
        <v/>
      </c>
      <c r="F17193" s="75">
        <f>IF($E17193="","",IFERROR(VLOOKUP(TRIM(E17193&amp;""),'Référentiel Articles'!$A$2:$F$634,4,FALSE),""))</f>
      </c>
      <c r="G17193" s="76">
        <f>IF($E17193="","",IFERROR(VLOOKUP(TRIM(E17193&amp;""),'Référentiel Articles'!$A$2:$F$634,5,FALSE),""))</f>
      </c>
      <c r="H17193" s="77" t="str">
        <v/>
      </c>
      <c r="I17193" s="76">
        <f>IF($E17193="","",IFERROR(VLOOKUP(TRIM(E17193&amp;""),'Référentiel Articles'!$A$2:$F$634,6,FALSE),""))</f>
      </c>
      <c r="J17193" s="78">
        <f>IF(OR($E17193="",$H17193=""),"",$H17193*$I17193)</f>
      </c>
      <c r="K17193" s="79" t="str">
        <v/>
      </c>
    </row>
    <row r="17194">
      <c r="A17194" s="81" t="str">
        <v/>
      </c>
      <c r="B17194" s="81" t="str">
        <v/>
      </c>
      <c r="C17194" s="83">
        <f>IF($E17194="","",IFERROR(VLOOKUP(TRIM(E17194&amp;""),'Référentiel Articles'!$A$2:$F$634,2,FALSE),""))</f>
      </c>
      <c r="D17194" s="83">
        <f>IF($E17194="","",IFERROR(VLOOKUP(TRIM(E17194&amp;""),'Référentiel Articles'!$A$2:$F$634,3,FALSE),""))</f>
      </c>
      <c r="E17194" s="81" t="str">
        <v/>
      </c>
      <c r="F17194" s="83">
        <f>IF($E17194="","",IFERROR(VLOOKUP(TRIM(E17194&amp;""),'Référentiel Articles'!$A$2:$F$634,4,FALSE),""))</f>
      </c>
      <c r="G17194" s="84">
        <f>IF($E17194="","",IFERROR(VLOOKUP(TRIM(E17194&amp;""),'Référentiel Articles'!$A$2:$F$634,5,FALSE),""))</f>
      </c>
      <c r="H17194" s="85" t="str">
        <v/>
      </c>
      <c r="I17194" s="84">
        <f>IF($E17194="","",IFERROR(VLOOKUP(TRIM(E17194&amp;""),'Référentiel Articles'!$A$2:$F$634,6,FALSE),""))</f>
      </c>
      <c r="J17194" s="90">
        <f>IF(OR($E17194="",$H17194=""),"",$H17194*$I17194)</f>
      </c>
      <c r="K17194" s="87" t="str">
        <v/>
      </c>
    </row>
    <row r="17195">
      <c r="A17195" s="74" t="str">
        <v/>
      </c>
      <c r="B17195" s="74" t="str">
        <v/>
      </c>
      <c r="C17195" s="75">
        <f>IF($E17195="","",IFERROR(VLOOKUP(TRIM(E17195&amp;""),'Référentiel Articles'!$A$2:$F$634,2,FALSE),""))</f>
      </c>
      <c r="D17195" s="75">
        <f>IF($E17195="","",IFERROR(VLOOKUP(TRIM(E17195&amp;""),'Référentiel Articles'!$A$2:$F$634,3,FALSE),""))</f>
      </c>
      <c r="E17195" s="74" t="str">
        <v/>
      </c>
      <c r="F17195" s="75">
        <f>IF($E17195="","",IFERROR(VLOOKUP(TRIM(E17195&amp;""),'Référentiel Articles'!$A$2:$F$634,4,FALSE),""))</f>
      </c>
      <c r="G17195" s="76">
        <f>IF($E17195="","",IFERROR(VLOOKUP(TRIM(E17195&amp;""),'Référentiel Articles'!$A$2:$F$634,5,FALSE),""))</f>
      </c>
      <c r="H17195" s="77" t="str">
        <v/>
      </c>
      <c r="I17195" s="76">
        <f>IF($E17195="","",IFERROR(VLOOKUP(TRIM(E17195&amp;""),'Référentiel Articles'!$A$2:$F$634,6,FALSE),""))</f>
      </c>
      <c r="J17195" s="78">
        <f>IF(OR($E17195="",$H17195=""),"",$H17195*$I17195)</f>
      </c>
      <c r="K17195" s="79" t="str">
        <v/>
      </c>
    </row>
    <row r="17196">
      <c r="A17196" s="81" t="str">
        <v/>
      </c>
      <c r="B17196" s="81" t="str">
        <v/>
      </c>
      <c r="C17196" s="83">
        <f>IF($E17196="","",IFERROR(VLOOKUP(TRIM(E17196&amp;""),'Référentiel Articles'!$A$2:$F$634,2,FALSE),""))</f>
      </c>
      <c r="D17196" s="83">
        <f>IF($E17196="","",IFERROR(VLOOKUP(TRIM(E17196&amp;""),'Référentiel Articles'!$A$2:$F$634,3,FALSE),""))</f>
      </c>
      <c r="E17196" s="81" t="str">
        <v/>
      </c>
      <c r="F17196" s="83">
        <f>IF($E17196="","",IFERROR(VLOOKUP(TRIM(E17196&amp;""),'Référentiel Articles'!$A$2:$F$634,4,FALSE),""))</f>
      </c>
      <c r="G17196" s="84">
        <f>IF($E17196="","",IFERROR(VLOOKUP(TRIM(E17196&amp;""),'Référentiel Articles'!$A$2:$F$634,5,FALSE),""))</f>
      </c>
      <c r="H17196" s="85" t="str">
        <v/>
      </c>
      <c r="I17196" s="84">
        <f>IF($E17196="","",IFERROR(VLOOKUP(TRIM(E17196&amp;""),'Référentiel Articles'!$A$2:$F$634,6,FALSE),""))</f>
      </c>
      <c r="J17196" s="90">
        <f>IF(OR($E17196="",$H17196=""),"",$H17196*$I17196)</f>
      </c>
      <c r="K17196" s="87" t="str">
        <v/>
      </c>
    </row>
    <row r="17197">
      <c r="A17197" s="74" t="str">
        <v/>
      </c>
      <c r="B17197" s="74" t="str">
        <v/>
      </c>
      <c r="C17197" s="75">
        <f>IF($E17197="","",IFERROR(VLOOKUP(TRIM(E17197&amp;""),'Référentiel Articles'!$A$2:$F$634,2,FALSE),""))</f>
      </c>
      <c r="D17197" s="75">
        <f>IF($E17197="","",IFERROR(VLOOKUP(TRIM(E17197&amp;""),'Référentiel Articles'!$A$2:$F$634,3,FALSE),""))</f>
      </c>
      <c r="E17197" s="74" t="str">
        <v/>
      </c>
      <c r="F17197" s="75">
        <f>IF($E17197="","",IFERROR(VLOOKUP(TRIM(E17197&amp;""),'Référentiel Articles'!$A$2:$F$634,4,FALSE),""))</f>
      </c>
      <c r="G17197" s="76">
        <f>IF($E17197="","",IFERROR(VLOOKUP(TRIM(E17197&amp;""),'Référentiel Articles'!$A$2:$F$634,5,FALSE),""))</f>
      </c>
      <c r="H17197" s="77" t="str">
        <v/>
      </c>
      <c r="I17197" s="76">
        <f>IF($E17197="","",IFERROR(VLOOKUP(TRIM(E17197&amp;""),'Référentiel Articles'!$A$2:$F$634,6,FALSE),""))</f>
      </c>
      <c r="J17197" s="78">
        <f>IF(OR($E17197="",$H17197=""),"",$H17197*$I17197)</f>
      </c>
      <c r="K17197" s="79" t="str">
        <v/>
      </c>
    </row>
    <row r="17198">
      <c r="A17198" s="81" t="str">
        <v/>
      </c>
      <c r="B17198" s="81" t="str">
        <v/>
      </c>
      <c r="C17198" s="83">
        <f>IF($E17198="","",IFERROR(VLOOKUP(TRIM(E17198&amp;""),'Référentiel Articles'!$A$2:$F$634,2,FALSE),""))</f>
      </c>
      <c r="D17198" s="83">
        <f>IF($E17198="","",IFERROR(VLOOKUP(TRIM(E17198&amp;""),'Référentiel Articles'!$A$2:$F$634,3,FALSE),""))</f>
      </c>
      <c r="E17198" s="81" t="str">
        <v/>
      </c>
      <c r="F17198" s="83">
        <f>IF($E17198="","",IFERROR(VLOOKUP(TRIM(E17198&amp;""),'Référentiel Articles'!$A$2:$F$634,4,FALSE),""))</f>
      </c>
      <c r="G17198" s="84">
        <f>IF($E17198="","",IFERROR(VLOOKUP(TRIM(E17198&amp;""),'Référentiel Articles'!$A$2:$F$634,5,FALSE),""))</f>
      </c>
      <c r="H17198" s="85" t="str">
        <v/>
      </c>
      <c r="I17198" s="84">
        <f>IF($E17198="","",IFERROR(VLOOKUP(TRIM(E17198&amp;""),'Référentiel Articles'!$A$2:$F$634,6,FALSE),""))</f>
      </c>
      <c r="J17198" s="90">
        <f>IF(OR($E17198="",$H17198=""),"",$H17198*$I17198)</f>
      </c>
      <c r="K17198" s="87" t="str">
        <v/>
      </c>
    </row>
    <row r="17199">
      <c r="A17199" s="74" t="str">
        <v/>
      </c>
      <c r="B17199" s="74" t="str">
        <v/>
      </c>
      <c r="C17199" s="75">
        <f>IF($E17199="","",IFERROR(VLOOKUP(TRIM(E17199&amp;""),'Référentiel Articles'!$A$2:$F$634,2,FALSE),""))</f>
      </c>
      <c r="D17199" s="75">
        <f>IF($E17199="","",IFERROR(VLOOKUP(TRIM(E17199&amp;""),'Référentiel Articles'!$A$2:$F$634,3,FALSE),""))</f>
      </c>
      <c r="E17199" s="74" t="str">
        <v/>
      </c>
      <c r="F17199" s="75">
        <f>IF($E17199="","",IFERROR(VLOOKUP(TRIM(E17199&amp;""),'Référentiel Articles'!$A$2:$F$634,4,FALSE),""))</f>
      </c>
      <c r="G17199" s="76">
        <f>IF($E17199="","",IFERROR(VLOOKUP(TRIM(E17199&amp;""),'Référentiel Articles'!$A$2:$F$634,5,FALSE),""))</f>
      </c>
      <c r="H17199" s="77" t="str">
        <v/>
      </c>
      <c r="I17199" s="76">
        <f>IF($E17199="","",IFERROR(VLOOKUP(TRIM(E17199&amp;""),'Référentiel Articles'!$A$2:$F$634,6,FALSE),""))</f>
      </c>
      <c r="J17199" s="78">
        <f>IF(OR($E17199="",$H17199=""),"",$H17199*$I17199)</f>
      </c>
      <c r="K17199" s="79" t="str">
        <v/>
      </c>
    </row>
    <row r="17200">
      <c r="A17200" s="81" t="str">
        <v/>
      </c>
      <c r="B17200" s="81" t="str">
        <v/>
      </c>
      <c r="C17200" s="83">
        <f>IF($E17200="","",IFERROR(VLOOKUP(TRIM(E17200&amp;""),'Référentiel Articles'!$A$2:$F$634,2,FALSE),""))</f>
      </c>
      <c r="D17200" s="83">
        <f>IF($E17200="","",IFERROR(VLOOKUP(TRIM(E17200&amp;""),'Référentiel Articles'!$A$2:$F$634,3,FALSE),""))</f>
      </c>
      <c r="E17200" s="81" t="str">
        <v/>
      </c>
      <c r="F17200" s="83">
        <f>IF($E17200="","",IFERROR(VLOOKUP(TRIM(E17200&amp;""),'Référentiel Articles'!$A$2:$F$634,4,FALSE),""))</f>
      </c>
      <c r="G17200" s="84">
        <f>IF($E17200="","",IFERROR(VLOOKUP(TRIM(E17200&amp;""),'Référentiel Articles'!$A$2:$F$634,5,FALSE),""))</f>
      </c>
      <c r="H17200" s="85" t="str">
        <v/>
      </c>
      <c r="I17200" s="84">
        <f>IF($E17200="","",IFERROR(VLOOKUP(TRIM(E17200&amp;""),'Référentiel Articles'!$A$2:$F$634,6,FALSE),""))</f>
      </c>
      <c r="J17200" s="90">
        <f>IF(OR($E17200="",$H17200=""),"",$H17200*$I17200)</f>
      </c>
      <c r="K17200" s="87" t="str">
        <v/>
      </c>
    </row>
    <row r="17201">
      <c r="A17201" s="74" t="str">
        <v/>
      </c>
      <c r="B17201" s="74" t="str">
        <v/>
      </c>
      <c r="C17201" s="75">
        <f>IF($E17201="","",IFERROR(VLOOKUP(TRIM(E17201&amp;""),'Référentiel Articles'!$A$2:$F$634,2,FALSE),""))</f>
      </c>
      <c r="D17201" s="75">
        <f>IF($E17201="","",IFERROR(VLOOKUP(TRIM(E17201&amp;""),'Référentiel Articles'!$A$2:$F$634,3,FALSE),""))</f>
      </c>
      <c r="E17201" s="74" t="str">
        <v/>
      </c>
      <c r="F17201" s="75">
        <f>IF($E17201="","",IFERROR(VLOOKUP(TRIM(E17201&amp;""),'Référentiel Articles'!$A$2:$F$634,4,FALSE),""))</f>
      </c>
      <c r="G17201" s="76">
        <f>IF($E17201="","",IFERROR(VLOOKUP(TRIM(E17201&amp;""),'Référentiel Articles'!$A$2:$F$634,5,FALSE),""))</f>
      </c>
      <c r="H17201" s="77" t="str">
        <v/>
      </c>
      <c r="I17201" s="76">
        <f>IF($E17201="","",IFERROR(VLOOKUP(TRIM(E17201&amp;""),'Référentiel Articles'!$A$2:$F$634,6,FALSE),""))</f>
      </c>
      <c r="J17201" s="78">
        <f>IF(OR($E17201="",$H17201=""),"",$H17201*$I17201)</f>
      </c>
      <c r="K17201" s="79" t="str">
        <v/>
      </c>
    </row>
    <row r="17202">
      <c r="A17202" s="81" t="str">
        <v/>
      </c>
      <c r="B17202" s="81" t="str">
        <v/>
      </c>
      <c r="C17202" s="83">
        <f>IF($E17202="","",IFERROR(VLOOKUP(TRIM(E17202&amp;""),'Référentiel Articles'!$A$2:$F$634,2,FALSE),""))</f>
      </c>
      <c r="D17202" s="83">
        <f>IF($E17202="","",IFERROR(VLOOKUP(TRIM(E17202&amp;""),'Référentiel Articles'!$A$2:$F$634,3,FALSE),""))</f>
      </c>
      <c r="E17202" s="81" t="str">
        <v/>
      </c>
      <c r="F17202" s="83">
        <f>IF($E17202="","",IFERROR(VLOOKUP(TRIM(E17202&amp;""),'Référentiel Articles'!$A$2:$F$634,4,FALSE),""))</f>
      </c>
      <c r="G17202" s="84">
        <f>IF($E17202="","",IFERROR(VLOOKUP(TRIM(E17202&amp;""),'Référentiel Articles'!$A$2:$F$634,5,FALSE),""))</f>
      </c>
      <c r="H17202" s="85" t="str">
        <v/>
      </c>
      <c r="I17202" s="84">
        <f>IF($E17202="","",IFERROR(VLOOKUP(TRIM(E17202&amp;""),'Référentiel Articles'!$A$2:$F$634,6,FALSE),""))</f>
      </c>
      <c r="J17202" s="90">
        <f>IF(OR($E17202="",$H17202=""),"",$H17202*$I17202)</f>
      </c>
      <c r="K17202" s="87" t="str">
        <v/>
      </c>
    </row>
    <row r="17203">
      <c r="A17203" s="74" t="str">
        <v/>
      </c>
      <c r="B17203" s="74" t="str">
        <v/>
      </c>
      <c r="C17203" s="75">
        <f>IF($E17203="","",IFERROR(VLOOKUP(TRIM(E17203&amp;""),'Référentiel Articles'!$A$2:$F$634,2,FALSE),""))</f>
      </c>
      <c r="D17203" s="75">
        <f>IF($E17203="","",IFERROR(VLOOKUP(TRIM(E17203&amp;""),'Référentiel Articles'!$A$2:$F$634,3,FALSE),""))</f>
      </c>
      <c r="E17203" s="74" t="str">
        <v/>
      </c>
      <c r="F17203" s="75">
        <f>IF($E17203="","",IFERROR(VLOOKUP(TRIM(E17203&amp;""),'Référentiel Articles'!$A$2:$F$634,4,FALSE),""))</f>
      </c>
      <c r="G17203" s="76">
        <f>IF($E17203="","",IFERROR(VLOOKUP(TRIM(E17203&amp;""),'Référentiel Articles'!$A$2:$F$634,5,FALSE),""))</f>
      </c>
      <c r="H17203" s="77" t="str">
        <v/>
      </c>
      <c r="I17203" s="76">
        <f>IF($E17203="","",IFERROR(VLOOKUP(TRIM(E17203&amp;""),'Référentiel Articles'!$A$2:$F$634,6,FALSE),""))</f>
      </c>
      <c r="J17203" s="78">
        <f>IF(OR($E17203="",$H17203=""),"",$H17203*$I17203)</f>
      </c>
      <c r="K17203" s="79" t="str">
        <v/>
      </c>
    </row>
    <row r="17204">
      <c r="A17204" s="81" t="str">
        <v/>
      </c>
      <c r="B17204" s="81" t="str">
        <v/>
      </c>
      <c r="C17204" s="83">
        <f>IF($E17204="","",IFERROR(VLOOKUP(TRIM(E17204&amp;""),'Référentiel Articles'!$A$2:$F$634,2,FALSE),""))</f>
      </c>
      <c r="D17204" s="83">
        <f>IF($E17204="","",IFERROR(VLOOKUP(TRIM(E17204&amp;""),'Référentiel Articles'!$A$2:$F$634,3,FALSE),""))</f>
      </c>
      <c r="E17204" s="81" t="str">
        <v/>
      </c>
      <c r="F17204" s="83">
        <f>IF($E17204="","",IFERROR(VLOOKUP(TRIM(E17204&amp;""),'Référentiel Articles'!$A$2:$F$634,4,FALSE),""))</f>
      </c>
      <c r="G17204" s="84">
        <f>IF($E17204="","",IFERROR(VLOOKUP(TRIM(E17204&amp;""),'Référentiel Articles'!$A$2:$F$634,5,FALSE),""))</f>
      </c>
      <c r="H17204" s="85" t="str">
        <v/>
      </c>
      <c r="I17204" s="84">
        <f>IF($E17204="","",IFERROR(VLOOKUP(TRIM(E17204&amp;""),'Référentiel Articles'!$A$2:$F$634,6,FALSE),""))</f>
      </c>
      <c r="J17204" s="90">
        <f>IF(OR($E17204="",$H17204=""),"",$H17204*$I17204)</f>
      </c>
      <c r="K17204" s="87" t="str">
        <v/>
      </c>
    </row>
    <row r="17205">
      <c r="A17205" s="74" t="str">
        <v/>
      </c>
      <c r="B17205" s="74" t="str">
        <v/>
      </c>
      <c r="C17205" s="75">
        <f>IF($E17205="","",IFERROR(VLOOKUP(TRIM(E17205&amp;""),'Référentiel Articles'!$A$2:$F$634,2,FALSE),""))</f>
      </c>
      <c r="D17205" s="75">
        <f>IF($E17205="","",IFERROR(VLOOKUP(TRIM(E17205&amp;""),'Référentiel Articles'!$A$2:$F$634,3,FALSE),""))</f>
      </c>
      <c r="E17205" s="74" t="str">
        <v/>
      </c>
      <c r="F17205" s="75">
        <f>IF($E17205="","",IFERROR(VLOOKUP(TRIM(E17205&amp;""),'Référentiel Articles'!$A$2:$F$634,4,FALSE),""))</f>
      </c>
      <c r="G17205" s="76">
        <f>IF($E17205="","",IFERROR(VLOOKUP(TRIM(E17205&amp;""),'Référentiel Articles'!$A$2:$F$634,5,FALSE),""))</f>
      </c>
      <c r="H17205" s="77" t="str">
        <v/>
      </c>
      <c r="I17205" s="76">
        <f>IF($E17205="","",IFERROR(VLOOKUP(TRIM(E17205&amp;""),'Référentiel Articles'!$A$2:$F$634,6,FALSE),""))</f>
      </c>
      <c r="J17205" s="78">
        <f>IF(OR($E17205="",$H17205=""),"",$H17205*$I17205)</f>
      </c>
      <c r="K17205" s="79" t="str">
        <v/>
      </c>
    </row>
    <row r="17206">
      <c r="A17206" s="81" t="str">
        <v/>
      </c>
      <c r="B17206" s="81" t="str">
        <v/>
      </c>
      <c r="C17206" s="83">
        <f>IF($E17206="","",IFERROR(VLOOKUP(TRIM(E17206&amp;""),'Référentiel Articles'!$A$2:$F$634,2,FALSE),""))</f>
      </c>
      <c r="D17206" s="83">
        <f>IF($E17206="","",IFERROR(VLOOKUP(TRIM(E17206&amp;""),'Référentiel Articles'!$A$2:$F$634,3,FALSE),""))</f>
      </c>
      <c r="E17206" s="81" t="str">
        <v/>
      </c>
      <c r="F17206" s="83">
        <f>IF($E17206="","",IFERROR(VLOOKUP(TRIM(E17206&amp;""),'Référentiel Articles'!$A$2:$F$634,4,FALSE),""))</f>
      </c>
      <c r="G17206" s="84">
        <f>IF($E17206="","",IFERROR(VLOOKUP(TRIM(E17206&amp;""),'Référentiel Articles'!$A$2:$F$634,5,FALSE),""))</f>
      </c>
      <c r="H17206" s="85" t="str">
        <v/>
      </c>
      <c r="I17206" s="84">
        <f>IF($E17206="","",IFERROR(VLOOKUP(TRIM(E17206&amp;""),'Référentiel Articles'!$A$2:$F$634,6,FALSE),""))</f>
      </c>
      <c r="J17206" s="90">
        <f>IF(OR($E17206="",$H17206=""),"",$H17206*$I17206)</f>
      </c>
      <c r="K17206" s="87" t="str">
        <v/>
      </c>
    </row>
    <row r="17207">
      <c r="A17207" s="74" t="str">
        <v/>
      </c>
      <c r="B17207" s="74" t="str">
        <v/>
      </c>
      <c r="C17207" s="75">
        <f>IF($E17207="","",IFERROR(VLOOKUP(TRIM(E17207&amp;""),'Référentiel Articles'!$A$2:$F$634,2,FALSE),""))</f>
      </c>
      <c r="D17207" s="75">
        <f>IF($E17207="","",IFERROR(VLOOKUP(TRIM(E17207&amp;""),'Référentiel Articles'!$A$2:$F$634,3,FALSE),""))</f>
      </c>
      <c r="E17207" s="74" t="str">
        <v/>
      </c>
      <c r="F17207" s="75">
        <f>IF($E17207="","",IFERROR(VLOOKUP(TRIM(E17207&amp;""),'Référentiel Articles'!$A$2:$F$634,4,FALSE),""))</f>
      </c>
      <c r="G17207" s="76">
        <f>IF($E17207="","",IFERROR(VLOOKUP(TRIM(E17207&amp;""),'Référentiel Articles'!$A$2:$F$634,5,FALSE),""))</f>
      </c>
      <c r="H17207" s="77" t="str">
        <v/>
      </c>
      <c r="I17207" s="76">
        <f>IF($E17207="","",IFERROR(VLOOKUP(TRIM(E17207&amp;""),'Référentiel Articles'!$A$2:$F$634,6,FALSE),""))</f>
      </c>
      <c r="J17207" s="78">
        <f>IF(OR($E17207="",$H17207=""),"",$H17207*$I17207)</f>
      </c>
      <c r="K17207" s="79" t="str">
        <v/>
      </c>
    </row>
    <row r="17208">
      <c r="A17208" s="81" t="str">
        <v/>
      </c>
      <c r="B17208" s="81" t="str">
        <v/>
      </c>
      <c r="C17208" s="83">
        <f>IF($E17208="","",IFERROR(VLOOKUP(TRIM(E17208&amp;""),'Référentiel Articles'!$A$2:$F$634,2,FALSE),""))</f>
      </c>
      <c r="D17208" s="83">
        <f>IF($E17208="","",IFERROR(VLOOKUP(TRIM(E17208&amp;""),'Référentiel Articles'!$A$2:$F$634,3,FALSE),""))</f>
      </c>
      <c r="E17208" s="81" t="str">
        <v/>
      </c>
      <c r="F17208" s="83">
        <f>IF($E17208="","",IFERROR(VLOOKUP(TRIM(E17208&amp;""),'Référentiel Articles'!$A$2:$F$634,4,FALSE),""))</f>
      </c>
      <c r="G17208" s="84">
        <f>IF($E17208="","",IFERROR(VLOOKUP(TRIM(E17208&amp;""),'Référentiel Articles'!$A$2:$F$634,5,FALSE),""))</f>
      </c>
      <c r="H17208" s="85" t="str">
        <v/>
      </c>
      <c r="I17208" s="84">
        <f>IF($E17208="","",IFERROR(VLOOKUP(TRIM(E17208&amp;""),'Référentiel Articles'!$A$2:$F$634,6,FALSE),""))</f>
      </c>
      <c r="J17208" s="90">
        <f>IF(OR($E17208="",$H17208=""),"",$H17208*$I17208)</f>
      </c>
      <c r="K17208" s="87" t="str">
        <v/>
      </c>
    </row>
    <row r="17209">
      <c r="A17209" s="74" t="str">
        <v/>
      </c>
      <c r="B17209" s="74" t="str">
        <v/>
      </c>
      <c r="C17209" s="75">
        <f>IF($E17209="","",IFERROR(VLOOKUP(TRIM(E17209&amp;""),'Référentiel Articles'!$A$2:$F$634,2,FALSE),""))</f>
      </c>
      <c r="D17209" s="75">
        <f>IF($E17209="","",IFERROR(VLOOKUP(TRIM(E17209&amp;""),'Référentiel Articles'!$A$2:$F$634,3,FALSE),""))</f>
      </c>
      <c r="E17209" s="74" t="str">
        <v/>
      </c>
      <c r="F17209" s="75">
        <f>IF($E17209="","",IFERROR(VLOOKUP(TRIM(E17209&amp;""),'Référentiel Articles'!$A$2:$F$634,4,FALSE),""))</f>
      </c>
      <c r="G17209" s="76">
        <f>IF($E17209="","",IFERROR(VLOOKUP(TRIM(E17209&amp;""),'Référentiel Articles'!$A$2:$F$634,5,FALSE),""))</f>
      </c>
      <c r="H17209" s="77" t="str">
        <v/>
      </c>
      <c r="I17209" s="76">
        <f>IF($E17209="","",IFERROR(VLOOKUP(TRIM(E17209&amp;""),'Référentiel Articles'!$A$2:$F$634,6,FALSE),""))</f>
      </c>
      <c r="J17209" s="78">
        <f>IF(OR($E17209="",$H17209=""),"",$H17209*$I17209)</f>
      </c>
      <c r="K17209" s="79" t="str">
        <v/>
      </c>
    </row>
    <row r="17210">
      <c r="A17210" s="81" t="str">
        <v/>
      </c>
      <c r="B17210" s="81" t="str">
        <v/>
      </c>
      <c r="C17210" s="83">
        <f>IF($E17210="","",IFERROR(VLOOKUP(TRIM(E17210&amp;""),'Référentiel Articles'!$A$2:$F$634,2,FALSE),""))</f>
      </c>
      <c r="D17210" s="83">
        <f>IF($E17210="","",IFERROR(VLOOKUP(TRIM(E17210&amp;""),'Référentiel Articles'!$A$2:$F$634,3,FALSE),""))</f>
      </c>
      <c r="E17210" s="81" t="str">
        <v/>
      </c>
      <c r="F17210" s="83">
        <f>IF($E17210="","",IFERROR(VLOOKUP(TRIM(E17210&amp;""),'Référentiel Articles'!$A$2:$F$634,4,FALSE),""))</f>
      </c>
      <c r="G17210" s="84">
        <f>IF($E17210="","",IFERROR(VLOOKUP(TRIM(E17210&amp;""),'Référentiel Articles'!$A$2:$F$634,5,FALSE),""))</f>
      </c>
      <c r="H17210" s="85" t="str">
        <v/>
      </c>
      <c r="I17210" s="84">
        <f>IF($E17210="","",IFERROR(VLOOKUP(TRIM(E17210&amp;""),'Référentiel Articles'!$A$2:$F$634,6,FALSE),""))</f>
      </c>
      <c r="J17210" s="90">
        <f>IF(OR($E17210="",$H17210=""),"",$H17210*$I17210)</f>
      </c>
      <c r="K17210" s="87" t="str">
        <v/>
      </c>
    </row>
    <row r="17211">
      <c r="A17211" s="74" t="str">
        <v/>
      </c>
      <c r="B17211" s="74" t="str">
        <v/>
      </c>
      <c r="C17211" s="75">
        <f>IF($E17211="","",IFERROR(VLOOKUP(TRIM(E17211&amp;""),'Référentiel Articles'!$A$2:$F$634,2,FALSE),""))</f>
      </c>
      <c r="D17211" s="75">
        <f>IF($E17211="","",IFERROR(VLOOKUP(TRIM(E17211&amp;""),'Référentiel Articles'!$A$2:$F$634,3,FALSE),""))</f>
      </c>
      <c r="E17211" s="74" t="str">
        <v/>
      </c>
      <c r="F17211" s="75">
        <f>IF($E17211="","",IFERROR(VLOOKUP(TRIM(E17211&amp;""),'Référentiel Articles'!$A$2:$F$634,4,FALSE),""))</f>
      </c>
      <c r="G17211" s="76">
        <f>IF($E17211="","",IFERROR(VLOOKUP(TRIM(E17211&amp;""),'Référentiel Articles'!$A$2:$F$634,5,FALSE),""))</f>
      </c>
      <c r="H17211" s="77" t="str">
        <v/>
      </c>
      <c r="I17211" s="76">
        <f>IF($E17211="","",IFERROR(VLOOKUP(TRIM(E17211&amp;""),'Référentiel Articles'!$A$2:$F$634,6,FALSE),""))</f>
      </c>
      <c r="J17211" s="78">
        <f>IF(OR($E17211="",$H17211=""),"",$H17211*$I17211)</f>
      </c>
      <c r="K17211" s="79" t="str">
        <v/>
      </c>
    </row>
    <row r="17212">
      <c r="A17212" s="81" t="str">
        <v/>
      </c>
      <c r="B17212" s="81" t="str">
        <v/>
      </c>
      <c r="C17212" s="83">
        <f>IF($E17212="","",IFERROR(VLOOKUP(TRIM(E17212&amp;""),'Référentiel Articles'!$A$2:$F$634,2,FALSE),""))</f>
      </c>
      <c r="D17212" s="83">
        <f>IF($E17212="","",IFERROR(VLOOKUP(TRIM(E17212&amp;""),'Référentiel Articles'!$A$2:$F$634,3,FALSE),""))</f>
      </c>
      <c r="E17212" s="81" t="str">
        <v/>
      </c>
      <c r="F17212" s="83">
        <f>IF($E17212="","",IFERROR(VLOOKUP(TRIM(E17212&amp;""),'Référentiel Articles'!$A$2:$F$634,4,FALSE),""))</f>
      </c>
      <c r="G17212" s="84">
        <f>IF($E17212="","",IFERROR(VLOOKUP(TRIM(E17212&amp;""),'Référentiel Articles'!$A$2:$F$634,5,FALSE),""))</f>
      </c>
      <c r="H17212" s="85" t="str">
        <v/>
      </c>
      <c r="I17212" s="84">
        <f>IF($E17212="","",IFERROR(VLOOKUP(TRIM(E17212&amp;""),'Référentiel Articles'!$A$2:$F$634,6,FALSE),""))</f>
      </c>
      <c r="J17212" s="90">
        <f>IF(OR($E17212="",$H17212=""),"",$H17212*$I17212)</f>
      </c>
      <c r="K17212" s="87" t="str">
        <v/>
      </c>
    </row>
    <row r="17213">
      <c r="A17213" s="74" t="str">
        <v/>
      </c>
      <c r="B17213" s="74" t="str">
        <v/>
      </c>
      <c r="C17213" s="75">
        <f>IF($E17213="","",IFERROR(VLOOKUP(TRIM(E17213&amp;""),'Référentiel Articles'!$A$2:$F$634,2,FALSE),""))</f>
      </c>
      <c r="D17213" s="75">
        <f>IF($E17213="","",IFERROR(VLOOKUP(TRIM(E17213&amp;""),'Référentiel Articles'!$A$2:$F$634,3,FALSE),""))</f>
      </c>
      <c r="E17213" s="74" t="str">
        <v/>
      </c>
      <c r="F17213" s="75">
        <f>IF($E17213="","",IFERROR(VLOOKUP(TRIM(E17213&amp;""),'Référentiel Articles'!$A$2:$F$634,4,FALSE),""))</f>
      </c>
      <c r="G17213" s="76">
        <f>IF($E17213="","",IFERROR(VLOOKUP(TRIM(E17213&amp;""),'Référentiel Articles'!$A$2:$F$634,5,FALSE),""))</f>
      </c>
      <c r="H17213" s="77" t="str">
        <v/>
      </c>
      <c r="I17213" s="76">
        <f>IF($E17213="","",IFERROR(VLOOKUP(TRIM(E17213&amp;""),'Référentiel Articles'!$A$2:$F$634,6,FALSE),""))</f>
      </c>
      <c r="J17213" s="78">
        <f>IF(OR($E17213="",$H17213=""),"",$H17213*$I17213)</f>
      </c>
      <c r="K17213" s="79" t="str">
        <v/>
      </c>
    </row>
    <row r="17214">
      <c r="A17214" s="81" t="str">
        <v/>
      </c>
      <c r="B17214" s="81" t="str">
        <v/>
      </c>
      <c r="C17214" s="83">
        <f>IF($E17214="","",IFERROR(VLOOKUP(TRIM(E17214&amp;""),'Référentiel Articles'!$A$2:$F$634,2,FALSE),""))</f>
      </c>
      <c r="D17214" s="83">
        <f>IF($E17214="","",IFERROR(VLOOKUP(TRIM(E17214&amp;""),'Référentiel Articles'!$A$2:$F$634,3,FALSE),""))</f>
      </c>
      <c r="E17214" s="81" t="str">
        <v/>
      </c>
      <c r="F17214" s="83">
        <f>IF($E17214="","",IFERROR(VLOOKUP(TRIM(E17214&amp;""),'Référentiel Articles'!$A$2:$F$634,4,FALSE),""))</f>
      </c>
      <c r="G17214" s="84">
        <f>IF($E17214="","",IFERROR(VLOOKUP(TRIM(E17214&amp;""),'Référentiel Articles'!$A$2:$F$634,5,FALSE),""))</f>
      </c>
      <c r="H17214" s="85" t="str">
        <v/>
      </c>
      <c r="I17214" s="84">
        <f>IF($E17214="","",IFERROR(VLOOKUP(TRIM(E17214&amp;""),'Référentiel Articles'!$A$2:$F$634,6,FALSE),""))</f>
      </c>
      <c r="J17214" s="90">
        <f>IF(OR($E17214="",$H17214=""),"",$H17214*$I17214)</f>
      </c>
      <c r="K17214" s="87" t="str">
        <v/>
      </c>
    </row>
    <row r="17215">
      <c r="A17215" s="74" t="str">
        <v/>
      </c>
      <c r="B17215" s="74" t="str">
        <v/>
      </c>
      <c r="C17215" s="75">
        <f>IF($E17215="","",IFERROR(VLOOKUP(TRIM(E17215&amp;""),'Référentiel Articles'!$A$2:$F$634,2,FALSE),""))</f>
      </c>
      <c r="D17215" s="75">
        <f>IF($E17215="","",IFERROR(VLOOKUP(TRIM(E17215&amp;""),'Référentiel Articles'!$A$2:$F$634,3,FALSE),""))</f>
      </c>
      <c r="E17215" s="74" t="str">
        <v/>
      </c>
      <c r="F17215" s="75">
        <f>IF($E17215="","",IFERROR(VLOOKUP(TRIM(E17215&amp;""),'Référentiel Articles'!$A$2:$F$634,4,FALSE),""))</f>
      </c>
      <c r="G17215" s="76">
        <f>IF($E17215="","",IFERROR(VLOOKUP(TRIM(E17215&amp;""),'Référentiel Articles'!$A$2:$F$634,5,FALSE),""))</f>
      </c>
      <c r="H17215" s="77" t="str">
        <v/>
      </c>
      <c r="I17215" s="76">
        <f>IF($E17215="","",IFERROR(VLOOKUP(TRIM(E17215&amp;""),'Référentiel Articles'!$A$2:$F$634,6,FALSE),""))</f>
      </c>
      <c r="J17215" s="78">
        <f>IF(OR($E17215="",$H17215=""),"",$H17215*$I17215)</f>
      </c>
      <c r="K17215" s="79" t="str">
        <v/>
      </c>
    </row>
    <row r="17216">
      <c r="A17216" s="81" t="str">
        <v/>
      </c>
      <c r="B17216" s="81" t="str">
        <v/>
      </c>
      <c r="C17216" s="83">
        <f>IF($E17216="","",IFERROR(VLOOKUP(TRIM(E17216&amp;""),'Référentiel Articles'!$A$2:$F$634,2,FALSE),""))</f>
      </c>
      <c r="D17216" s="83">
        <f>IF($E17216="","",IFERROR(VLOOKUP(TRIM(E17216&amp;""),'Référentiel Articles'!$A$2:$F$634,3,FALSE),""))</f>
      </c>
      <c r="E17216" s="81" t="str">
        <v/>
      </c>
      <c r="F17216" s="83">
        <f>IF($E17216="","",IFERROR(VLOOKUP(TRIM(E17216&amp;""),'Référentiel Articles'!$A$2:$F$634,4,FALSE),""))</f>
      </c>
      <c r="G17216" s="84">
        <f>IF($E17216="","",IFERROR(VLOOKUP(TRIM(E17216&amp;""),'Référentiel Articles'!$A$2:$F$634,5,FALSE),""))</f>
      </c>
      <c r="H17216" s="85" t="str">
        <v/>
      </c>
      <c r="I17216" s="84">
        <f>IF($E17216="","",IFERROR(VLOOKUP(TRIM(E17216&amp;""),'Référentiel Articles'!$A$2:$F$634,6,FALSE),""))</f>
      </c>
      <c r="J17216" s="90">
        <f>IF(OR($E17216="",$H17216=""),"",$H17216*$I17216)</f>
      </c>
      <c r="K17216" s="87" t="str">
        <v/>
      </c>
    </row>
    <row r="17217">
      <c r="A17217" s="74" t="str">
        <v/>
      </c>
      <c r="B17217" s="74" t="str">
        <v/>
      </c>
      <c r="C17217" s="75">
        <f>IF($E17217="","",IFERROR(VLOOKUP(TRIM(E17217&amp;""),'Référentiel Articles'!$A$2:$F$634,2,FALSE),""))</f>
      </c>
      <c r="D17217" s="75">
        <f>IF($E17217="","",IFERROR(VLOOKUP(TRIM(E17217&amp;""),'Référentiel Articles'!$A$2:$F$634,3,FALSE),""))</f>
      </c>
      <c r="E17217" s="74" t="str">
        <v/>
      </c>
      <c r="F17217" s="75">
        <f>IF($E17217="","",IFERROR(VLOOKUP(TRIM(E17217&amp;""),'Référentiel Articles'!$A$2:$F$634,4,FALSE),""))</f>
      </c>
      <c r="G17217" s="76">
        <f>IF($E17217="","",IFERROR(VLOOKUP(TRIM(E17217&amp;""),'Référentiel Articles'!$A$2:$F$634,5,FALSE),""))</f>
      </c>
      <c r="H17217" s="77" t="str">
        <v/>
      </c>
      <c r="I17217" s="76">
        <f>IF($E17217="","",IFERROR(VLOOKUP(TRIM(E17217&amp;""),'Référentiel Articles'!$A$2:$F$634,6,FALSE),""))</f>
      </c>
      <c r="J17217" s="78">
        <f>IF(OR($E17217="",$H17217=""),"",$H17217*$I17217)</f>
      </c>
      <c r="K17217" s="79" t="str">
        <v/>
      </c>
    </row>
    <row r="17218">
      <c r="A17218" s="81" t="str">
        <v/>
      </c>
      <c r="B17218" s="81" t="str">
        <v/>
      </c>
      <c r="C17218" s="83">
        <f>IF($E17218="","",IFERROR(VLOOKUP(TRIM(E17218&amp;""),'Référentiel Articles'!$A$2:$F$634,2,FALSE),""))</f>
      </c>
      <c r="D17218" s="83">
        <f>IF($E17218="","",IFERROR(VLOOKUP(TRIM(E17218&amp;""),'Référentiel Articles'!$A$2:$F$634,3,FALSE),""))</f>
      </c>
      <c r="E17218" s="81" t="str">
        <v/>
      </c>
      <c r="F17218" s="83">
        <f>IF($E17218="","",IFERROR(VLOOKUP(TRIM(E17218&amp;""),'Référentiel Articles'!$A$2:$F$634,4,FALSE),""))</f>
      </c>
      <c r="G17218" s="84">
        <f>IF($E17218="","",IFERROR(VLOOKUP(TRIM(E17218&amp;""),'Référentiel Articles'!$A$2:$F$634,5,FALSE),""))</f>
      </c>
      <c r="H17218" s="85" t="str">
        <v/>
      </c>
      <c r="I17218" s="84">
        <f>IF($E17218="","",IFERROR(VLOOKUP(TRIM(E17218&amp;""),'Référentiel Articles'!$A$2:$F$634,6,FALSE),""))</f>
      </c>
      <c r="J17218" s="90">
        <f>IF(OR($E17218="",$H17218=""),"",$H17218*$I17218)</f>
      </c>
      <c r="K17218" s="87" t="str">
        <v/>
      </c>
    </row>
    <row r="17219">
      <c r="A17219" s="74" t="str">
        <v/>
      </c>
      <c r="B17219" s="74" t="str">
        <v/>
      </c>
      <c r="C17219" s="75">
        <f>IF($E17219="","",IFERROR(VLOOKUP(TRIM(E17219&amp;""),'Référentiel Articles'!$A$2:$F$634,2,FALSE),""))</f>
      </c>
      <c r="D17219" s="75">
        <f>IF($E17219="","",IFERROR(VLOOKUP(TRIM(E17219&amp;""),'Référentiel Articles'!$A$2:$F$634,3,FALSE),""))</f>
      </c>
      <c r="E17219" s="74" t="str">
        <v/>
      </c>
      <c r="F17219" s="75">
        <f>IF($E17219="","",IFERROR(VLOOKUP(TRIM(E17219&amp;""),'Référentiel Articles'!$A$2:$F$634,4,FALSE),""))</f>
      </c>
      <c r="G17219" s="76">
        <f>IF($E17219="","",IFERROR(VLOOKUP(TRIM(E17219&amp;""),'Référentiel Articles'!$A$2:$F$634,5,FALSE),""))</f>
      </c>
      <c r="H17219" s="77" t="str">
        <v/>
      </c>
      <c r="I17219" s="76">
        <f>IF($E17219="","",IFERROR(VLOOKUP(TRIM(E17219&amp;""),'Référentiel Articles'!$A$2:$F$634,6,FALSE),""))</f>
      </c>
      <c r="J17219" s="78">
        <f>IF(OR($E17219="",$H17219=""),"",$H17219*$I17219)</f>
      </c>
      <c r="K17219" s="79" t="str">
        <v/>
      </c>
    </row>
    <row r="17220">
      <c r="A17220" s="81" t="str">
        <v/>
      </c>
      <c r="B17220" s="81" t="str">
        <v/>
      </c>
      <c r="C17220" s="83">
        <f>IF($E17220="","",IFERROR(VLOOKUP(TRIM(E17220&amp;""),'Référentiel Articles'!$A$2:$F$634,2,FALSE),""))</f>
      </c>
      <c r="D17220" s="83">
        <f>IF($E17220="","",IFERROR(VLOOKUP(TRIM(E17220&amp;""),'Référentiel Articles'!$A$2:$F$634,3,FALSE),""))</f>
      </c>
      <c r="E17220" s="81" t="str">
        <v/>
      </c>
      <c r="F17220" s="83">
        <f>IF($E17220="","",IFERROR(VLOOKUP(TRIM(E17220&amp;""),'Référentiel Articles'!$A$2:$F$634,4,FALSE),""))</f>
      </c>
      <c r="G17220" s="84">
        <f>IF($E17220="","",IFERROR(VLOOKUP(TRIM(E17220&amp;""),'Référentiel Articles'!$A$2:$F$634,5,FALSE),""))</f>
      </c>
      <c r="H17220" s="85" t="str">
        <v/>
      </c>
      <c r="I17220" s="84">
        <f>IF($E17220="","",IFERROR(VLOOKUP(TRIM(E17220&amp;""),'Référentiel Articles'!$A$2:$F$634,6,FALSE),""))</f>
      </c>
      <c r="J17220" s="90">
        <f>IF(OR($E17220="",$H17220=""),"",$H17220*$I17220)</f>
      </c>
      <c r="K17220" s="87" t="str">
        <v/>
      </c>
    </row>
    <row r="17221">
      <c r="A17221" s="74" t="str">
        <v/>
      </c>
      <c r="B17221" s="74" t="str">
        <v/>
      </c>
      <c r="C17221" s="75">
        <f>IF($E17221="","",IFERROR(VLOOKUP(TRIM(E17221&amp;""),'Référentiel Articles'!$A$2:$F$634,2,FALSE),""))</f>
      </c>
      <c r="D17221" s="75">
        <f>IF($E17221="","",IFERROR(VLOOKUP(TRIM(E17221&amp;""),'Référentiel Articles'!$A$2:$F$634,3,FALSE),""))</f>
      </c>
      <c r="E17221" s="74" t="str">
        <v/>
      </c>
      <c r="F17221" s="75">
        <f>IF($E17221="","",IFERROR(VLOOKUP(TRIM(E17221&amp;""),'Référentiel Articles'!$A$2:$F$634,4,FALSE),""))</f>
      </c>
      <c r="G17221" s="76">
        <f>IF($E17221="","",IFERROR(VLOOKUP(TRIM(E17221&amp;""),'Référentiel Articles'!$A$2:$F$634,5,FALSE),""))</f>
      </c>
      <c r="H17221" s="77" t="str">
        <v/>
      </c>
      <c r="I17221" s="76">
        <f>IF($E17221="","",IFERROR(VLOOKUP(TRIM(E17221&amp;""),'Référentiel Articles'!$A$2:$F$634,6,FALSE),""))</f>
      </c>
      <c r="J17221" s="78">
        <f>IF(OR($E17221="",$H17221=""),"",$H17221*$I17221)</f>
      </c>
      <c r="K17221" s="79" t="str">
        <v/>
      </c>
    </row>
    <row r="17222">
      <c r="A17222" s="81" t="str">
        <v/>
      </c>
      <c r="B17222" s="81" t="str">
        <v/>
      </c>
      <c r="C17222" s="83">
        <f>IF($E17222="","",IFERROR(VLOOKUP(TRIM(E17222&amp;""),'Référentiel Articles'!$A$2:$F$634,2,FALSE),""))</f>
      </c>
      <c r="D17222" s="83">
        <f>IF($E17222="","",IFERROR(VLOOKUP(TRIM(E17222&amp;""),'Référentiel Articles'!$A$2:$F$634,3,FALSE),""))</f>
      </c>
      <c r="E17222" s="81" t="str">
        <v/>
      </c>
      <c r="F17222" s="83">
        <f>IF($E17222="","",IFERROR(VLOOKUP(TRIM(E17222&amp;""),'Référentiel Articles'!$A$2:$F$634,4,FALSE),""))</f>
      </c>
      <c r="G17222" s="84">
        <f>IF($E17222="","",IFERROR(VLOOKUP(TRIM(E17222&amp;""),'Référentiel Articles'!$A$2:$F$634,5,FALSE),""))</f>
      </c>
      <c r="H17222" s="85" t="str">
        <v/>
      </c>
      <c r="I17222" s="84">
        <f>IF($E17222="","",IFERROR(VLOOKUP(TRIM(E17222&amp;""),'Référentiel Articles'!$A$2:$F$634,6,FALSE),""))</f>
      </c>
      <c r="J17222" s="90">
        <f>IF(OR($E17222="",$H17222=""),"",$H17222*$I17222)</f>
      </c>
      <c r="K17222" s="87" t="str">
        <v/>
      </c>
    </row>
    <row r="17223">
      <c r="A17223" s="74" t="str">
        <v/>
      </c>
      <c r="B17223" s="74" t="str">
        <v/>
      </c>
      <c r="C17223" s="75">
        <f>IF($E17223="","",IFERROR(VLOOKUP(TRIM(E17223&amp;""),'Référentiel Articles'!$A$2:$F$634,2,FALSE),""))</f>
      </c>
      <c r="D17223" s="75">
        <f>IF($E17223="","",IFERROR(VLOOKUP(TRIM(E17223&amp;""),'Référentiel Articles'!$A$2:$F$634,3,FALSE),""))</f>
      </c>
      <c r="E17223" s="74" t="str">
        <v/>
      </c>
      <c r="F17223" s="75">
        <f>IF($E17223="","",IFERROR(VLOOKUP(TRIM(E17223&amp;""),'Référentiel Articles'!$A$2:$F$634,4,FALSE),""))</f>
      </c>
      <c r="G17223" s="76">
        <f>IF($E17223="","",IFERROR(VLOOKUP(TRIM(E17223&amp;""),'Référentiel Articles'!$A$2:$F$634,5,FALSE),""))</f>
      </c>
      <c r="H17223" s="77" t="str">
        <v/>
      </c>
      <c r="I17223" s="76">
        <f>IF($E17223="","",IFERROR(VLOOKUP(TRIM(E17223&amp;""),'Référentiel Articles'!$A$2:$F$634,6,FALSE),""))</f>
      </c>
      <c r="J17223" s="78">
        <f>IF(OR($E17223="",$H17223=""),"",$H17223*$I17223)</f>
      </c>
      <c r="K17223" s="79" t="str">
        <v/>
      </c>
    </row>
    <row r="17224">
      <c r="A17224" s="81" t="str">
        <v/>
      </c>
      <c r="B17224" s="81" t="str">
        <v/>
      </c>
      <c r="C17224" s="83">
        <f>IF($E17224="","",IFERROR(VLOOKUP(TRIM(E17224&amp;""),'Référentiel Articles'!$A$2:$F$634,2,FALSE),""))</f>
      </c>
      <c r="D17224" s="83">
        <f>IF($E17224="","",IFERROR(VLOOKUP(TRIM(E17224&amp;""),'Référentiel Articles'!$A$2:$F$634,3,FALSE),""))</f>
      </c>
      <c r="E17224" s="81" t="str">
        <v/>
      </c>
      <c r="F17224" s="83">
        <f>IF($E17224="","",IFERROR(VLOOKUP(TRIM(E17224&amp;""),'Référentiel Articles'!$A$2:$F$634,4,FALSE),""))</f>
      </c>
      <c r="G17224" s="84">
        <f>IF($E17224="","",IFERROR(VLOOKUP(TRIM(E17224&amp;""),'Référentiel Articles'!$A$2:$F$634,5,FALSE),""))</f>
      </c>
      <c r="H17224" s="85" t="str">
        <v/>
      </c>
      <c r="I17224" s="84">
        <f>IF($E17224="","",IFERROR(VLOOKUP(TRIM(E17224&amp;""),'Référentiel Articles'!$A$2:$F$634,6,FALSE),""))</f>
      </c>
      <c r="J17224" s="90">
        <f>IF(OR($E17224="",$H17224=""),"",$H17224*$I17224)</f>
      </c>
      <c r="K17224" s="87" t="str">
        <v/>
      </c>
    </row>
    <row r="17225">
      <c r="A17225" s="74" t="str">
        <v/>
      </c>
      <c r="B17225" s="74" t="str">
        <v/>
      </c>
      <c r="C17225" s="75">
        <f>IF($E17225="","",IFERROR(VLOOKUP(TRIM(E17225&amp;""),'Référentiel Articles'!$A$2:$F$634,2,FALSE),""))</f>
      </c>
      <c r="D17225" s="75">
        <f>IF($E17225="","",IFERROR(VLOOKUP(TRIM(E17225&amp;""),'Référentiel Articles'!$A$2:$F$634,3,FALSE),""))</f>
      </c>
      <c r="E17225" s="74" t="str">
        <v/>
      </c>
      <c r="F17225" s="75">
        <f>IF($E17225="","",IFERROR(VLOOKUP(TRIM(E17225&amp;""),'Référentiel Articles'!$A$2:$F$634,4,FALSE),""))</f>
      </c>
      <c r="G17225" s="76">
        <f>IF($E17225="","",IFERROR(VLOOKUP(TRIM(E17225&amp;""),'Référentiel Articles'!$A$2:$F$634,5,FALSE),""))</f>
      </c>
      <c r="H17225" s="77" t="str">
        <v/>
      </c>
      <c r="I17225" s="76">
        <f>IF($E17225="","",IFERROR(VLOOKUP(TRIM(E17225&amp;""),'Référentiel Articles'!$A$2:$F$634,6,FALSE),""))</f>
      </c>
      <c r="J17225" s="78">
        <f>IF(OR($E17225="",$H17225=""),"",$H17225*$I17225)</f>
      </c>
      <c r="K17225" s="79" t="str">
        <v/>
      </c>
    </row>
    <row r="17226">
      <c r="A17226" s="81" t="str">
        <v/>
      </c>
      <c r="B17226" s="81" t="str">
        <v/>
      </c>
      <c r="C17226" s="83">
        <f>IF($E17226="","",IFERROR(VLOOKUP(TRIM(E17226&amp;""),'Référentiel Articles'!$A$2:$F$634,2,FALSE),""))</f>
      </c>
      <c r="D17226" s="83">
        <f>IF($E17226="","",IFERROR(VLOOKUP(TRIM(E17226&amp;""),'Référentiel Articles'!$A$2:$F$634,3,FALSE),""))</f>
      </c>
      <c r="E17226" s="81" t="str">
        <v/>
      </c>
      <c r="F17226" s="83">
        <f>IF($E17226="","",IFERROR(VLOOKUP(TRIM(E17226&amp;""),'Référentiel Articles'!$A$2:$F$634,4,FALSE),""))</f>
      </c>
      <c r="G17226" s="84">
        <f>IF($E17226="","",IFERROR(VLOOKUP(TRIM(E17226&amp;""),'Référentiel Articles'!$A$2:$F$634,5,FALSE),""))</f>
      </c>
      <c r="H17226" s="85" t="str">
        <v/>
      </c>
      <c r="I17226" s="84">
        <f>IF($E17226="","",IFERROR(VLOOKUP(TRIM(E17226&amp;""),'Référentiel Articles'!$A$2:$F$634,6,FALSE),""))</f>
      </c>
      <c r="J17226" s="90">
        <f>IF(OR($E17226="",$H17226=""),"",$H17226*$I17226)</f>
      </c>
      <c r="K17226" s="87" t="str">
        <v/>
      </c>
    </row>
    <row r="17227">
      <c r="A17227" s="74" t="str">
        <v/>
      </c>
      <c r="B17227" s="74" t="str">
        <v/>
      </c>
      <c r="C17227" s="75">
        <f>IF($E17227="","",IFERROR(VLOOKUP(TRIM(E17227&amp;""),'Référentiel Articles'!$A$2:$F$634,2,FALSE),""))</f>
      </c>
      <c r="D17227" s="75">
        <f>IF($E17227="","",IFERROR(VLOOKUP(TRIM(E17227&amp;""),'Référentiel Articles'!$A$2:$F$634,3,FALSE),""))</f>
      </c>
      <c r="E17227" s="74" t="str">
        <v/>
      </c>
      <c r="F17227" s="75">
        <f>IF($E17227="","",IFERROR(VLOOKUP(TRIM(E17227&amp;""),'Référentiel Articles'!$A$2:$F$634,4,FALSE),""))</f>
      </c>
      <c r="G17227" s="76">
        <f>IF($E17227="","",IFERROR(VLOOKUP(TRIM(E17227&amp;""),'Référentiel Articles'!$A$2:$F$634,5,FALSE),""))</f>
      </c>
      <c r="H17227" s="77" t="str">
        <v/>
      </c>
      <c r="I17227" s="76">
        <f>IF($E17227="","",IFERROR(VLOOKUP(TRIM(E17227&amp;""),'Référentiel Articles'!$A$2:$F$634,6,FALSE),""))</f>
      </c>
      <c r="J17227" s="78">
        <f>IF(OR($E17227="",$H17227=""),"",$H17227*$I17227)</f>
      </c>
      <c r="K17227" s="79" t="str">
        <v/>
      </c>
    </row>
    <row r="17228">
      <c r="A17228" s="81" t="str">
        <v/>
      </c>
      <c r="B17228" s="81" t="str">
        <v/>
      </c>
      <c r="C17228" s="83">
        <f>IF($E17228="","",IFERROR(VLOOKUP(TRIM(E17228&amp;""),'Référentiel Articles'!$A$2:$F$634,2,FALSE),""))</f>
      </c>
      <c r="D17228" s="83">
        <f>IF($E17228="","",IFERROR(VLOOKUP(TRIM(E17228&amp;""),'Référentiel Articles'!$A$2:$F$634,3,FALSE),""))</f>
      </c>
      <c r="E17228" s="81" t="str">
        <v/>
      </c>
      <c r="F17228" s="83">
        <f>IF($E17228="","",IFERROR(VLOOKUP(TRIM(E17228&amp;""),'Référentiel Articles'!$A$2:$F$634,4,FALSE),""))</f>
      </c>
      <c r="G17228" s="84">
        <f>IF($E17228="","",IFERROR(VLOOKUP(TRIM(E17228&amp;""),'Référentiel Articles'!$A$2:$F$634,5,FALSE),""))</f>
      </c>
      <c r="H17228" s="85" t="str">
        <v/>
      </c>
      <c r="I17228" s="84">
        <f>IF($E17228="","",IFERROR(VLOOKUP(TRIM(E17228&amp;""),'Référentiel Articles'!$A$2:$F$634,6,FALSE),""))</f>
      </c>
      <c r="J17228" s="90">
        <f>IF(OR($E17228="",$H17228=""),"",$H17228*$I17228)</f>
      </c>
      <c r="K17228" s="87" t="str">
        <v/>
      </c>
    </row>
    <row r="17229">
      <c r="A17229" s="74" t="str">
        <v/>
      </c>
      <c r="B17229" s="74" t="str">
        <v/>
      </c>
      <c r="C17229" s="75">
        <f>IF($E17229="","",IFERROR(VLOOKUP(TRIM(E17229&amp;""),'Référentiel Articles'!$A$2:$F$634,2,FALSE),""))</f>
      </c>
      <c r="D17229" s="75">
        <f>IF($E17229="","",IFERROR(VLOOKUP(TRIM(E17229&amp;""),'Référentiel Articles'!$A$2:$F$634,3,FALSE),""))</f>
      </c>
      <c r="E17229" s="74" t="str">
        <v/>
      </c>
      <c r="F17229" s="75">
        <f>IF($E17229="","",IFERROR(VLOOKUP(TRIM(E17229&amp;""),'Référentiel Articles'!$A$2:$F$634,4,FALSE),""))</f>
      </c>
      <c r="G17229" s="76">
        <f>IF($E17229="","",IFERROR(VLOOKUP(TRIM(E17229&amp;""),'Référentiel Articles'!$A$2:$F$634,5,FALSE),""))</f>
      </c>
      <c r="H17229" s="77" t="str">
        <v/>
      </c>
      <c r="I17229" s="76">
        <f>IF($E17229="","",IFERROR(VLOOKUP(TRIM(E17229&amp;""),'Référentiel Articles'!$A$2:$F$634,6,FALSE),""))</f>
      </c>
      <c r="J17229" s="78">
        <f>IF(OR($E17229="",$H17229=""),"",$H17229*$I17229)</f>
      </c>
      <c r="K17229" s="79" t="str">
        <v/>
      </c>
    </row>
    <row r="17230">
      <c r="A17230" s="81" t="str">
        <v/>
      </c>
      <c r="B17230" s="81" t="str">
        <v/>
      </c>
      <c r="C17230" s="83">
        <f>IF($E17230="","",IFERROR(VLOOKUP(TRIM(E17230&amp;""),'Référentiel Articles'!$A$2:$F$634,2,FALSE),""))</f>
      </c>
      <c r="D17230" s="83">
        <f>IF($E17230="","",IFERROR(VLOOKUP(TRIM(E17230&amp;""),'Référentiel Articles'!$A$2:$F$634,3,FALSE),""))</f>
      </c>
      <c r="E17230" s="81" t="str">
        <v/>
      </c>
      <c r="F17230" s="83">
        <f>IF($E17230="","",IFERROR(VLOOKUP(TRIM(E17230&amp;""),'Référentiel Articles'!$A$2:$F$634,4,FALSE),""))</f>
      </c>
      <c r="G17230" s="84">
        <f>IF($E17230="","",IFERROR(VLOOKUP(TRIM(E17230&amp;""),'Référentiel Articles'!$A$2:$F$634,5,FALSE),""))</f>
      </c>
      <c r="H17230" s="85" t="str">
        <v/>
      </c>
      <c r="I17230" s="84">
        <f>IF($E17230="","",IFERROR(VLOOKUP(TRIM(E17230&amp;""),'Référentiel Articles'!$A$2:$F$634,6,FALSE),""))</f>
      </c>
      <c r="J17230" s="90">
        <f>IF(OR($E17230="",$H17230=""),"",$H17230*$I17230)</f>
      </c>
      <c r="K17230" s="87" t="str">
        <v/>
      </c>
    </row>
    <row r="17231">
      <c r="A17231" s="74" t="str">
        <v/>
      </c>
      <c r="B17231" s="74" t="str">
        <v/>
      </c>
      <c r="C17231" s="75">
        <f>IF($E17231="","",IFERROR(VLOOKUP(TRIM(E17231&amp;""),'Référentiel Articles'!$A$2:$F$634,2,FALSE),""))</f>
      </c>
      <c r="D17231" s="75">
        <f>IF($E17231="","",IFERROR(VLOOKUP(TRIM(E17231&amp;""),'Référentiel Articles'!$A$2:$F$634,3,FALSE),""))</f>
      </c>
      <c r="E17231" s="74" t="str">
        <v/>
      </c>
      <c r="F17231" s="75">
        <f>IF($E17231="","",IFERROR(VLOOKUP(TRIM(E17231&amp;""),'Référentiel Articles'!$A$2:$F$634,4,FALSE),""))</f>
      </c>
      <c r="G17231" s="76">
        <f>IF($E17231="","",IFERROR(VLOOKUP(TRIM(E17231&amp;""),'Référentiel Articles'!$A$2:$F$634,5,FALSE),""))</f>
      </c>
      <c r="H17231" s="77" t="str">
        <v/>
      </c>
      <c r="I17231" s="76">
        <f>IF($E17231="","",IFERROR(VLOOKUP(TRIM(E17231&amp;""),'Référentiel Articles'!$A$2:$F$634,6,FALSE),""))</f>
      </c>
      <c r="J17231" s="78">
        <f>IF(OR($E17231="",$H17231=""),"",$H17231*$I17231)</f>
      </c>
      <c r="K17231" s="79" t="str">
        <v/>
      </c>
    </row>
    <row r="17232">
      <c r="A17232" s="81" t="str">
        <v/>
      </c>
      <c r="B17232" s="81" t="str">
        <v/>
      </c>
      <c r="C17232" s="83">
        <f>IF($E17232="","",IFERROR(VLOOKUP(TRIM(E17232&amp;""),'Référentiel Articles'!$A$2:$F$634,2,FALSE),""))</f>
      </c>
      <c r="D17232" s="83">
        <f>IF($E17232="","",IFERROR(VLOOKUP(TRIM(E17232&amp;""),'Référentiel Articles'!$A$2:$F$634,3,FALSE),""))</f>
      </c>
      <c r="E17232" s="81" t="str">
        <v/>
      </c>
      <c r="F17232" s="83">
        <f>IF($E17232="","",IFERROR(VLOOKUP(TRIM(E17232&amp;""),'Référentiel Articles'!$A$2:$F$634,4,FALSE),""))</f>
      </c>
      <c r="G17232" s="84">
        <f>IF($E17232="","",IFERROR(VLOOKUP(TRIM(E17232&amp;""),'Référentiel Articles'!$A$2:$F$634,5,FALSE),""))</f>
      </c>
      <c r="H17232" s="85" t="str">
        <v/>
      </c>
      <c r="I17232" s="84">
        <f>IF($E17232="","",IFERROR(VLOOKUP(TRIM(E17232&amp;""),'Référentiel Articles'!$A$2:$F$634,6,FALSE),""))</f>
      </c>
      <c r="J17232" s="90">
        <f>IF(OR($E17232="",$H17232=""),"",$H17232*$I17232)</f>
      </c>
      <c r="K17232" s="87" t="str">
        <v/>
      </c>
    </row>
    <row r="17233">
      <c r="A17233" s="74" t="str">
        <v/>
      </c>
      <c r="B17233" s="74" t="str">
        <v/>
      </c>
      <c r="C17233" s="75">
        <f>IF($E17233="","",IFERROR(VLOOKUP(TRIM(E17233&amp;""),'Référentiel Articles'!$A$2:$F$634,2,FALSE),""))</f>
      </c>
      <c r="D17233" s="75">
        <f>IF($E17233="","",IFERROR(VLOOKUP(TRIM(E17233&amp;""),'Référentiel Articles'!$A$2:$F$634,3,FALSE),""))</f>
      </c>
      <c r="E17233" s="74" t="str">
        <v/>
      </c>
      <c r="F17233" s="75">
        <f>IF($E17233="","",IFERROR(VLOOKUP(TRIM(E17233&amp;""),'Référentiel Articles'!$A$2:$F$634,4,FALSE),""))</f>
      </c>
      <c r="G17233" s="76">
        <f>IF($E17233="","",IFERROR(VLOOKUP(TRIM(E17233&amp;""),'Référentiel Articles'!$A$2:$F$634,5,FALSE),""))</f>
      </c>
      <c r="H17233" s="77" t="str">
        <v/>
      </c>
      <c r="I17233" s="76">
        <f>IF($E17233="","",IFERROR(VLOOKUP(TRIM(E17233&amp;""),'Référentiel Articles'!$A$2:$F$634,6,FALSE),""))</f>
      </c>
      <c r="J17233" s="78">
        <f>IF(OR($E17233="",$H17233=""),"",$H17233*$I17233)</f>
      </c>
      <c r="K17233" s="79" t="str">
        <v/>
      </c>
    </row>
    <row r="17234">
      <c r="A17234" s="81" t="str">
        <v/>
      </c>
      <c r="B17234" s="81" t="str">
        <v/>
      </c>
      <c r="C17234" s="83">
        <f>IF($E17234="","",IFERROR(VLOOKUP(TRIM(E17234&amp;""),'Référentiel Articles'!$A$2:$F$634,2,FALSE),""))</f>
      </c>
      <c r="D17234" s="83">
        <f>IF($E17234="","",IFERROR(VLOOKUP(TRIM(E17234&amp;""),'Référentiel Articles'!$A$2:$F$634,3,FALSE),""))</f>
      </c>
      <c r="E17234" s="81" t="str">
        <v/>
      </c>
      <c r="F17234" s="83">
        <f>IF($E17234="","",IFERROR(VLOOKUP(TRIM(E17234&amp;""),'Référentiel Articles'!$A$2:$F$634,4,FALSE),""))</f>
      </c>
      <c r="G17234" s="84">
        <f>IF($E17234="","",IFERROR(VLOOKUP(TRIM(E17234&amp;""),'Référentiel Articles'!$A$2:$F$634,5,FALSE),""))</f>
      </c>
      <c r="H17234" s="85" t="str">
        <v/>
      </c>
      <c r="I17234" s="84">
        <f>IF($E17234="","",IFERROR(VLOOKUP(TRIM(E17234&amp;""),'Référentiel Articles'!$A$2:$F$634,6,FALSE),""))</f>
      </c>
      <c r="J17234" s="90">
        <f>IF(OR($E17234="",$H17234=""),"",$H17234*$I17234)</f>
      </c>
      <c r="K17234" s="87" t="str">
        <v/>
      </c>
    </row>
    <row r="17235">
      <c r="A17235" s="74" t="str">
        <v/>
      </c>
      <c r="B17235" s="74" t="str">
        <v/>
      </c>
      <c r="C17235" s="75">
        <f>IF($E17235="","",IFERROR(VLOOKUP(TRIM(E17235&amp;""),'Référentiel Articles'!$A$2:$F$634,2,FALSE),""))</f>
      </c>
      <c r="D17235" s="75">
        <f>IF($E17235="","",IFERROR(VLOOKUP(TRIM(E17235&amp;""),'Référentiel Articles'!$A$2:$F$634,3,FALSE),""))</f>
      </c>
      <c r="E17235" s="74" t="str">
        <v/>
      </c>
      <c r="F17235" s="75">
        <f>IF($E17235="","",IFERROR(VLOOKUP(TRIM(E17235&amp;""),'Référentiel Articles'!$A$2:$F$634,4,FALSE),""))</f>
      </c>
      <c r="G17235" s="76">
        <f>IF($E17235="","",IFERROR(VLOOKUP(TRIM(E17235&amp;""),'Référentiel Articles'!$A$2:$F$634,5,FALSE),""))</f>
      </c>
      <c r="H17235" s="77" t="str">
        <v/>
      </c>
      <c r="I17235" s="76">
        <f>IF($E17235="","",IFERROR(VLOOKUP(TRIM(E17235&amp;""),'Référentiel Articles'!$A$2:$F$634,6,FALSE),""))</f>
      </c>
      <c r="J17235" s="78">
        <f>IF(OR($E17235="",$H17235=""),"",$H17235*$I17235)</f>
      </c>
      <c r="K17235" s="79" t="str">
        <v/>
      </c>
    </row>
    <row r="17236">
      <c r="A17236" s="81" t="str">
        <v/>
      </c>
      <c r="B17236" s="81" t="str">
        <v/>
      </c>
      <c r="C17236" s="83">
        <f>IF($E17236="","",IFERROR(VLOOKUP(TRIM(E17236&amp;""),'Référentiel Articles'!$A$2:$F$634,2,FALSE),""))</f>
      </c>
      <c r="D17236" s="83">
        <f>IF($E17236="","",IFERROR(VLOOKUP(TRIM(E17236&amp;""),'Référentiel Articles'!$A$2:$F$634,3,FALSE),""))</f>
      </c>
      <c r="E17236" s="81" t="str">
        <v/>
      </c>
      <c r="F17236" s="83">
        <f>IF($E17236="","",IFERROR(VLOOKUP(TRIM(E17236&amp;""),'Référentiel Articles'!$A$2:$F$634,4,FALSE),""))</f>
      </c>
      <c r="G17236" s="84">
        <f>IF($E17236="","",IFERROR(VLOOKUP(TRIM(E17236&amp;""),'Référentiel Articles'!$A$2:$F$634,5,FALSE),""))</f>
      </c>
      <c r="H17236" s="85" t="str">
        <v/>
      </c>
      <c r="I17236" s="84">
        <f>IF($E17236="","",IFERROR(VLOOKUP(TRIM(E17236&amp;""),'Référentiel Articles'!$A$2:$F$634,6,FALSE),""))</f>
      </c>
      <c r="J17236" s="90">
        <f>IF(OR($E17236="",$H17236=""),"",$H17236*$I17236)</f>
      </c>
      <c r="K17236" s="87" t="str">
        <v/>
      </c>
    </row>
    <row r="17237">
      <c r="A17237" s="74" t="str">
        <v/>
      </c>
      <c r="B17237" s="74" t="str">
        <v/>
      </c>
      <c r="C17237" s="75">
        <f>IF($E17237="","",IFERROR(VLOOKUP(TRIM(E17237&amp;""),'Référentiel Articles'!$A$2:$F$634,2,FALSE),""))</f>
      </c>
      <c r="D17237" s="75">
        <f>IF($E17237="","",IFERROR(VLOOKUP(TRIM(E17237&amp;""),'Référentiel Articles'!$A$2:$F$634,3,FALSE),""))</f>
      </c>
      <c r="E17237" s="74" t="str">
        <v/>
      </c>
      <c r="F17237" s="75">
        <f>IF($E17237="","",IFERROR(VLOOKUP(TRIM(E17237&amp;""),'Référentiel Articles'!$A$2:$F$634,4,FALSE),""))</f>
      </c>
      <c r="G17237" s="76">
        <f>IF($E17237="","",IFERROR(VLOOKUP(TRIM(E17237&amp;""),'Référentiel Articles'!$A$2:$F$634,5,FALSE),""))</f>
      </c>
      <c r="H17237" s="77" t="str">
        <v/>
      </c>
      <c r="I17237" s="76">
        <f>IF($E17237="","",IFERROR(VLOOKUP(TRIM(E17237&amp;""),'Référentiel Articles'!$A$2:$F$634,6,FALSE),""))</f>
      </c>
      <c r="J17237" s="78">
        <f>IF(OR($E17237="",$H17237=""),"",$H17237*$I17237)</f>
      </c>
      <c r="K17237" s="79" t="str">
        <v/>
      </c>
    </row>
    <row r="17238">
      <c r="A17238" s="81" t="str">
        <v/>
      </c>
      <c r="B17238" s="81" t="str">
        <v/>
      </c>
      <c r="C17238" s="83">
        <f>IF($E17238="","",IFERROR(VLOOKUP(TRIM(E17238&amp;""),'Référentiel Articles'!$A$2:$F$634,2,FALSE),""))</f>
      </c>
      <c r="D17238" s="83">
        <f>IF($E17238="","",IFERROR(VLOOKUP(TRIM(E17238&amp;""),'Référentiel Articles'!$A$2:$F$634,3,FALSE),""))</f>
      </c>
      <c r="E17238" s="81" t="str">
        <v/>
      </c>
      <c r="F17238" s="83">
        <f>IF($E17238="","",IFERROR(VLOOKUP(TRIM(E17238&amp;""),'Référentiel Articles'!$A$2:$F$634,4,FALSE),""))</f>
      </c>
      <c r="G17238" s="84">
        <f>IF($E17238="","",IFERROR(VLOOKUP(TRIM(E17238&amp;""),'Référentiel Articles'!$A$2:$F$634,5,FALSE),""))</f>
      </c>
      <c r="H17238" s="85" t="str">
        <v/>
      </c>
      <c r="I17238" s="84">
        <f>IF($E17238="","",IFERROR(VLOOKUP(TRIM(E17238&amp;""),'Référentiel Articles'!$A$2:$F$634,6,FALSE),""))</f>
      </c>
      <c r="J17238" s="90">
        <f>IF(OR($E17238="",$H17238=""),"",$H17238*$I17238)</f>
      </c>
      <c r="K17238" s="87" t="str">
        <v/>
      </c>
    </row>
    <row r="17239">
      <c r="A17239" s="74" t="str">
        <v/>
      </c>
      <c r="B17239" s="74" t="str">
        <v/>
      </c>
      <c r="C17239" s="75">
        <f>IF($E17239="","",IFERROR(VLOOKUP(TRIM(E17239&amp;""),'Référentiel Articles'!$A$2:$F$634,2,FALSE),""))</f>
      </c>
      <c r="D17239" s="75">
        <f>IF($E17239="","",IFERROR(VLOOKUP(TRIM(E17239&amp;""),'Référentiel Articles'!$A$2:$F$634,3,FALSE),""))</f>
      </c>
      <c r="E17239" s="74" t="str">
        <v/>
      </c>
      <c r="F17239" s="75">
        <f>IF($E17239="","",IFERROR(VLOOKUP(TRIM(E17239&amp;""),'Référentiel Articles'!$A$2:$F$634,4,FALSE),""))</f>
      </c>
      <c r="G17239" s="76">
        <f>IF($E17239="","",IFERROR(VLOOKUP(TRIM(E17239&amp;""),'Référentiel Articles'!$A$2:$F$634,5,FALSE),""))</f>
      </c>
      <c r="H17239" s="77" t="str">
        <v/>
      </c>
      <c r="I17239" s="76">
        <f>IF($E17239="","",IFERROR(VLOOKUP(TRIM(E17239&amp;""),'Référentiel Articles'!$A$2:$F$634,6,FALSE),""))</f>
      </c>
      <c r="J17239" s="78">
        <f>IF(OR($E17239="",$H17239=""),"",$H17239*$I17239)</f>
      </c>
      <c r="K17239" s="79" t="str">
        <v/>
      </c>
    </row>
    <row r="17240">
      <c r="A17240" s="81" t="str">
        <v/>
      </c>
      <c r="B17240" s="81" t="str">
        <v/>
      </c>
      <c r="C17240" s="83">
        <f>IF($E17240="","",IFERROR(VLOOKUP(TRIM(E17240&amp;""),'Référentiel Articles'!$A$2:$F$634,2,FALSE),""))</f>
      </c>
      <c r="D17240" s="83">
        <f>IF($E17240="","",IFERROR(VLOOKUP(TRIM(E17240&amp;""),'Référentiel Articles'!$A$2:$F$634,3,FALSE),""))</f>
      </c>
      <c r="E17240" s="81" t="str">
        <v/>
      </c>
      <c r="F17240" s="83">
        <f>IF($E17240="","",IFERROR(VLOOKUP(TRIM(E17240&amp;""),'Référentiel Articles'!$A$2:$F$634,4,FALSE),""))</f>
      </c>
      <c r="G17240" s="84">
        <f>IF($E17240="","",IFERROR(VLOOKUP(TRIM(E17240&amp;""),'Référentiel Articles'!$A$2:$F$634,5,FALSE),""))</f>
      </c>
      <c r="H17240" s="85" t="str">
        <v/>
      </c>
      <c r="I17240" s="84">
        <f>IF($E17240="","",IFERROR(VLOOKUP(TRIM(E17240&amp;""),'Référentiel Articles'!$A$2:$F$634,6,FALSE),""))</f>
      </c>
      <c r="J17240" s="90">
        <f>IF(OR($E17240="",$H17240=""),"",$H17240*$I17240)</f>
      </c>
      <c r="K17240" s="87" t="str">
        <v/>
      </c>
    </row>
    <row r="17241">
      <c r="A17241" s="74" t="str">
        <v/>
      </c>
      <c r="B17241" s="74" t="str">
        <v/>
      </c>
      <c r="C17241" s="75">
        <f>IF($E17241="","",IFERROR(VLOOKUP(TRIM(E17241&amp;""),'Référentiel Articles'!$A$2:$F$634,2,FALSE),""))</f>
      </c>
      <c r="D17241" s="75">
        <f>IF($E17241="","",IFERROR(VLOOKUP(TRIM(E17241&amp;""),'Référentiel Articles'!$A$2:$F$634,3,FALSE),""))</f>
      </c>
      <c r="E17241" s="74" t="str">
        <v/>
      </c>
      <c r="F17241" s="75">
        <f>IF($E17241="","",IFERROR(VLOOKUP(TRIM(E17241&amp;""),'Référentiel Articles'!$A$2:$F$634,4,FALSE),""))</f>
      </c>
      <c r="G17241" s="76">
        <f>IF($E17241="","",IFERROR(VLOOKUP(TRIM(E17241&amp;""),'Référentiel Articles'!$A$2:$F$634,5,FALSE),""))</f>
      </c>
      <c r="H17241" s="77" t="str">
        <v/>
      </c>
      <c r="I17241" s="76">
        <f>IF($E17241="","",IFERROR(VLOOKUP(TRIM(E17241&amp;""),'Référentiel Articles'!$A$2:$F$634,6,FALSE),""))</f>
      </c>
      <c r="J17241" s="78">
        <f>IF(OR($E17241="",$H17241=""),"",$H17241*$I17241)</f>
      </c>
      <c r="K17241" s="79" t="str">
        <v/>
      </c>
    </row>
    <row r="17242">
      <c r="A17242" s="81" t="str">
        <v/>
      </c>
      <c r="B17242" s="81" t="str">
        <v/>
      </c>
      <c r="C17242" s="83">
        <f>IF($E17242="","",IFERROR(VLOOKUP(TRIM(E17242&amp;""),'Référentiel Articles'!$A$2:$F$634,2,FALSE),""))</f>
      </c>
      <c r="D17242" s="83">
        <f>IF($E17242="","",IFERROR(VLOOKUP(TRIM(E17242&amp;""),'Référentiel Articles'!$A$2:$F$634,3,FALSE),""))</f>
      </c>
      <c r="E17242" s="81" t="str">
        <v/>
      </c>
      <c r="F17242" s="83">
        <f>IF($E17242="","",IFERROR(VLOOKUP(TRIM(E17242&amp;""),'Référentiel Articles'!$A$2:$F$634,4,FALSE),""))</f>
      </c>
      <c r="G17242" s="84">
        <f>IF($E17242="","",IFERROR(VLOOKUP(TRIM(E17242&amp;""),'Référentiel Articles'!$A$2:$F$634,5,FALSE),""))</f>
      </c>
      <c r="H17242" s="85" t="str">
        <v/>
      </c>
      <c r="I17242" s="84">
        <f>IF($E17242="","",IFERROR(VLOOKUP(TRIM(E17242&amp;""),'Référentiel Articles'!$A$2:$F$634,6,FALSE),""))</f>
      </c>
      <c r="J17242" s="90">
        <f>IF(OR($E17242="",$H17242=""),"",$H17242*$I17242)</f>
      </c>
      <c r="K17242" s="87" t="str">
        <v/>
      </c>
    </row>
    <row r="17243">
      <c r="A17243" s="74" t="str">
        <v/>
      </c>
      <c r="B17243" s="74" t="str">
        <v/>
      </c>
      <c r="C17243" s="75">
        <f>IF($E17243="","",IFERROR(VLOOKUP(TRIM(E17243&amp;""),'Référentiel Articles'!$A$2:$F$634,2,FALSE),""))</f>
      </c>
      <c r="D17243" s="75">
        <f>IF($E17243="","",IFERROR(VLOOKUP(TRIM(E17243&amp;""),'Référentiel Articles'!$A$2:$F$634,3,FALSE),""))</f>
      </c>
      <c r="E17243" s="74" t="str">
        <v/>
      </c>
      <c r="F17243" s="75">
        <f>IF($E17243="","",IFERROR(VLOOKUP(TRIM(E17243&amp;""),'Référentiel Articles'!$A$2:$F$634,4,FALSE),""))</f>
      </c>
      <c r="G17243" s="76">
        <f>IF($E17243="","",IFERROR(VLOOKUP(TRIM(E17243&amp;""),'Référentiel Articles'!$A$2:$F$634,5,FALSE),""))</f>
      </c>
      <c r="H17243" s="77" t="str">
        <v/>
      </c>
      <c r="I17243" s="76">
        <f>IF($E17243="","",IFERROR(VLOOKUP(TRIM(E17243&amp;""),'Référentiel Articles'!$A$2:$F$634,6,FALSE),""))</f>
      </c>
      <c r="J17243" s="78">
        <f>IF(OR($E17243="",$H17243=""),"",$H17243*$I17243)</f>
      </c>
      <c r="K17243" s="79" t="str">
        <v/>
      </c>
    </row>
    <row r="17244">
      <c r="A17244" s="81" t="str">
        <v/>
      </c>
      <c r="B17244" s="81" t="str">
        <v/>
      </c>
      <c r="C17244" s="83">
        <f>IF($E17244="","",IFERROR(VLOOKUP(TRIM(E17244&amp;""),'Référentiel Articles'!$A$2:$F$634,2,FALSE),""))</f>
      </c>
      <c r="D17244" s="83">
        <f>IF($E17244="","",IFERROR(VLOOKUP(TRIM(E17244&amp;""),'Référentiel Articles'!$A$2:$F$634,3,FALSE),""))</f>
      </c>
      <c r="E17244" s="81" t="str">
        <v/>
      </c>
      <c r="F17244" s="83">
        <f>IF($E17244="","",IFERROR(VLOOKUP(TRIM(E17244&amp;""),'Référentiel Articles'!$A$2:$F$634,4,FALSE),""))</f>
      </c>
      <c r="G17244" s="84">
        <f>IF($E17244="","",IFERROR(VLOOKUP(TRIM(E17244&amp;""),'Référentiel Articles'!$A$2:$F$634,5,FALSE),""))</f>
      </c>
      <c r="H17244" s="85" t="str">
        <v/>
      </c>
      <c r="I17244" s="84">
        <f>IF($E17244="","",IFERROR(VLOOKUP(TRIM(E17244&amp;""),'Référentiel Articles'!$A$2:$F$634,6,FALSE),""))</f>
      </c>
      <c r="J17244" s="90">
        <f>IF(OR($E17244="",$H17244=""),"",$H17244*$I17244)</f>
      </c>
      <c r="K17244" s="87" t="str">
        <v/>
      </c>
    </row>
    <row r="17245">
      <c r="A17245" s="74" t="str">
        <v/>
      </c>
      <c r="B17245" s="74" t="str">
        <v/>
      </c>
      <c r="C17245" s="75">
        <f>IF($E17245="","",IFERROR(VLOOKUP(TRIM(E17245&amp;""),'Référentiel Articles'!$A$2:$F$634,2,FALSE),""))</f>
      </c>
      <c r="D17245" s="75">
        <f>IF($E17245="","",IFERROR(VLOOKUP(TRIM(E17245&amp;""),'Référentiel Articles'!$A$2:$F$634,3,FALSE),""))</f>
      </c>
      <c r="E17245" s="74" t="str">
        <v/>
      </c>
      <c r="F17245" s="75">
        <f>IF($E17245="","",IFERROR(VLOOKUP(TRIM(E17245&amp;""),'Référentiel Articles'!$A$2:$F$634,4,FALSE),""))</f>
      </c>
      <c r="G17245" s="76">
        <f>IF($E17245="","",IFERROR(VLOOKUP(TRIM(E17245&amp;""),'Référentiel Articles'!$A$2:$F$634,5,FALSE),""))</f>
      </c>
      <c r="H17245" s="77" t="str">
        <v/>
      </c>
      <c r="I17245" s="76">
        <f>IF($E17245="","",IFERROR(VLOOKUP(TRIM(E17245&amp;""),'Référentiel Articles'!$A$2:$F$634,6,FALSE),""))</f>
      </c>
      <c r="J17245" s="78">
        <f>IF(OR($E17245="",$H17245=""),"",$H17245*$I17245)</f>
      </c>
      <c r="K17245" s="79" t="str">
        <v/>
      </c>
    </row>
    <row r="17246">
      <c r="A17246" s="81" t="str">
        <v/>
      </c>
      <c r="B17246" s="81" t="str">
        <v/>
      </c>
      <c r="C17246" s="83">
        <f>IF($E17246="","",IFERROR(VLOOKUP(TRIM(E17246&amp;""),'Référentiel Articles'!$A$2:$F$634,2,FALSE),""))</f>
      </c>
      <c r="D17246" s="83">
        <f>IF($E17246="","",IFERROR(VLOOKUP(TRIM(E17246&amp;""),'Référentiel Articles'!$A$2:$F$634,3,FALSE),""))</f>
      </c>
      <c r="E17246" s="81" t="str">
        <v/>
      </c>
      <c r="F17246" s="83">
        <f>IF($E17246="","",IFERROR(VLOOKUP(TRIM(E17246&amp;""),'Référentiel Articles'!$A$2:$F$634,4,FALSE),""))</f>
      </c>
      <c r="G17246" s="84">
        <f>IF($E17246="","",IFERROR(VLOOKUP(TRIM(E17246&amp;""),'Référentiel Articles'!$A$2:$F$634,5,FALSE),""))</f>
      </c>
      <c r="H17246" s="85" t="str">
        <v/>
      </c>
      <c r="I17246" s="84">
        <f>IF($E17246="","",IFERROR(VLOOKUP(TRIM(E17246&amp;""),'Référentiel Articles'!$A$2:$F$634,6,FALSE),""))</f>
      </c>
      <c r="J17246" s="90">
        <f>IF(OR($E17246="",$H17246=""),"",$H17246*$I17246)</f>
      </c>
      <c r="K17246" s="87" t="str">
        <v/>
      </c>
    </row>
    <row r="17247">
      <c r="A17247" s="74" t="str">
        <v/>
      </c>
      <c r="B17247" s="74" t="str">
        <v/>
      </c>
      <c r="C17247" s="75">
        <f>IF($E17247="","",IFERROR(VLOOKUP(TRIM(E17247&amp;""),'Référentiel Articles'!$A$2:$F$634,2,FALSE),""))</f>
      </c>
      <c r="D17247" s="75">
        <f>IF($E17247="","",IFERROR(VLOOKUP(TRIM(E17247&amp;""),'Référentiel Articles'!$A$2:$F$634,3,FALSE),""))</f>
      </c>
      <c r="E17247" s="74" t="str">
        <v/>
      </c>
      <c r="F17247" s="75">
        <f>IF($E17247="","",IFERROR(VLOOKUP(TRIM(E17247&amp;""),'Référentiel Articles'!$A$2:$F$634,4,FALSE),""))</f>
      </c>
      <c r="G17247" s="76">
        <f>IF($E17247="","",IFERROR(VLOOKUP(TRIM(E17247&amp;""),'Référentiel Articles'!$A$2:$F$634,5,FALSE),""))</f>
      </c>
      <c r="H17247" s="77" t="str">
        <v/>
      </c>
      <c r="I17247" s="76">
        <f>IF($E17247="","",IFERROR(VLOOKUP(TRIM(E17247&amp;""),'Référentiel Articles'!$A$2:$F$634,6,FALSE),""))</f>
      </c>
      <c r="J17247" s="78">
        <f>IF(OR($E17247="",$H17247=""),"",$H17247*$I17247)</f>
      </c>
      <c r="K17247" s="79" t="str">
        <v/>
      </c>
    </row>
    <row r="17248">
      <c r="A17248" s="81" t="str">
        <v/>
      </c>
      <c r="B17248" s="81" t="str">
        <v/>
      </c>
      <c r="C17248" s="83">
        <f>IF($E17248="","",IFERROR(VLOOKUP(TRIM(E17248&amp;""),'Référentiel Articles'!$A$2:$F$634,2,FALSE),""))</f>
      </c>
      <c r="D17248" s="83">
        <f>IF($E17248="","",IFERROR(VLOOKUP(TRIM(E17248&amp;""),'Référentiel Articles'!$A$2:$F$634,3,FALSE),""))</f>
      </c>
      <c r="E17248" s="81" t="str">
        <v/>
      </c>
      <c r="F17248" s="83">
        <f>IF($E17248="","",IFERROR(VLOOKUP(TRIM(E17248&amp;""),'Référentiel Articles'!$A$2:$F$634,4,FALSE),""))</f>
      </c>
      <c r="G17248" s="84">
        <f>IF($E17248="","",IFERROR(VLOOKUP(TRIM(E17248&amp;""),'Référentiel Articles'!$A$2:$F$634,5,FALSE),""))</f>
      </c>
      <c r="H17248" s="85" t="str">
        <v/>
      </c>
      <c r="I17248" s="84">
        <f>IF($E17248="","",IFERROR(VLOOKUP(TRIM(E17248&amp;""),'Référentiel Articles'!$A$2:$F$634,6,FALSE),""))</f>
      </c>
      <c r="J17248" s="90">
        <f>IF(OR($E17248="",$H17248=""),"",$H17248*$I17248)</f>
      </c>
      <c r="K17248" s="87" t="str">
        <v/>
      </c>
    </row>
    <row r="17249">
      <c r="A17249" s="74" t="str">
        <v/>
      </c>
      <c r="B17249" s="74" t="str">
        <v/>
      </c>
      <c r="C17249" s="75">
        <f>IF($E17249="","",IFERROR(VLOOKUP(TRIM(E17249&amp;""),'Référentiel Articles'!$A$2:$F$634,2,FALSE),""))</f>
      </c>
      <c r="D17249" s="75">
        <f>IF($E17249="","",IFERROR(VLOOKUP(TRIM(E17249&amp;""),'Référentiel Articles'!$A$2:$F$634,3,FALSE),""))</f>
      </c>
      <c r="E17249" s="74" t="str">
        <v/>
      </c>
      <c r="F17249" s="75">
        <f>IF($E17249="","",IFERROR(VLOOKUP(TRIM(E17249&amp;""),'Référentiel Articles'!$A$2:$F$634,4,FALSE),""))</f>
      </c>
      <c r="G17249" s="76">
        <f>IF($E17249="","",IFERROR(VLOOKUP(TRIM(E17249&amp;""),'Référentiel Articles'!$A$2:$F$634,5,FALSE),""))</f>
      </c>
      <c r="H17249" s="77" t="str">
        <v/>
      </c>
      <c r="I17249" s="76">
        <f>IF($E17249="","",IFERROR(VLOOKUP(TRIM(E17249&amp;""),'Référentiel Articles'!$A$2:$F$634,6,FALSE),""))</f>
      </c>
      <c r="J17249" s="78">
        <f>IF(OR($E17249="",$H17249=""),"",$H17249*$I17249)</f>
      </c>
      <c r="K17249" s="79" t="str">
        <v/>
      </c>
    </row>
    <row r="17250">
      <c r="A17250" s="81" t="str">
        <v/>
      </c>
      <c r="B17250" s="81" t="str">
        <v/>
      </c>
      <c r="C17250" s="83">
        <f>IF($E17250="","",IFERROR(VLOOKUP(TRIM(E17250&amp;""),'Référentiel Articles'!$A$2:$F$634,2,FALSE),""))</f>
      </c>
      <c r="D17250" s="83">
        <f>IF($E17250="","",IFERROR(VLOOKUP(TRIM(E17250&amp;""),'Référentiel Articles'!$A$2:$F$634,3,FALSE),""))</f>
      </c>
      <c r="E17250" s="81" t="str">
        <v/>
      </c>
      <c r="F17250" s="83">
        <f>IF($E17250="","",IFERROR(VLOOKUP(TRIM(E17250&amp;""),'Référentiel Articles'!$A$2:$F$634,4,FALSE),""))</f>
      </c>
      <c r="G17250" s="84">
        <f>IF($E17250="","",IFERROR(VLOOKUP(TRIM(E17250&amp;""),'Référentiel Articles'!$A$2:$F$634,5,FALSE),""))</f>
      </c>
      <c r="H17250" s="85" t="str">
        <v/>
      </c>
      <c r="I17250" s="84">
        <f>IF($E17250="","",IFERROR(VLOOKUP(TRIM(E17250&amp;""),'Référentiel Articles'!$A$2:$F$634,6,FALSE),""))</f>
      </c>
      <c r="J17250" s="90">
        <f>IF(OR($E17250="",$H17250=""),"",$H17250*$I17250)</f>
      </c>
      <c r="K17250" s="87" t="str">
        <v/>
      </c>
    </row>
    <row r="17251">
      <c r="A17251" s="74" t="str">
        <v/>
      </c>
      <c r="B17251" s="74" t="str">
        <v/>
      </c>
      <c r="C17251" s="75">
        <f>IF($E17251="","",IFERROR(VLOOKUP(TRIM(E17251&amp;""),'Référentiel Articles'!$A$2:$F$634,2,FALSE),""))</f>
      </c>
      <c r="D17251" s="75">
        <f>IF($E17251="","",IFERROR(VLOOKUP(TRIM(E17251&amp;""),'Référentiel Articles'!$A$2:$F$634,3,FALSE),""))</f>
      </c>
      <c r="E17251" s="74" t="str">
        <v/>
      </c>
      <c r="F17251" s="75">
        <f>IF($E17251="","",IFERROR(VLOOKUP(TRIM(E17251&amp;""),'Référentiel Articles'!$A$2:$F$634,4,FALSE),""))</f>
      </c>
      <c r="G17251" s="76">
        <f>IF($E17251="","",IFERROR(VLOOKUP(TRIM(E17251&amp;""),'Référentiel Articles'!$A$2:$F$634,5,FALSE),""))</f>
      </c>
      <c r="H17251" s="77" t="str">
        <v/>
      </c>
      <c r="I17251" s="76">
        <f>IF($E17251="","",IFERROR(VLOOKUP(TRIM(E17251&amp;""),'Référentiel Articles'!$A$2:$F$634,6,FALSE),""))</f>
      </c>
      <c r="J17251" s="78">
        <f>IF(OR($E17251="",$H17251=""),"",$H17251*$I17251)</f>
      </c>
      <c r="K17251" s="79" t="str">
        <v/>
      </c>
    </row>
    <row r="17252">
      <c r="A17252" s="81" t="str">
        <v/>
      </c>
      <c r="B17252" s="81" t="str">
        <v/>
      </c>
      <c r="C17252" s="83">
        <f>IF($E17252="","",IFERROR(VLOOKUP(TRIM(E17252&amp;""),'Référentiel Articles'!$A$2:$F$634,2,FALSE),""))</f>
      </c>
      <c r="D17252" s="83">
        <f>IF($E17252="","",IFERROR(VLOOKUP(TRIM(E17252&amp;""),'Référentiel Articles'!$A$2:$F$634,3,FALSE),""))</f>
      </c>
      <c r="E17252" s="81" t="str">
        <v/>
      </c>
      <c r="F17252" s="83">
        <f>IF($E17252="","",IFERROR(VLOOKUP(TRIM(E17252&amp;""),'Référentiel Articles'!$A$2:$F$634,4,FALSE),""))</f>
      </c>
      <c r="G17252" s="84">
        <f>IF($E17252="","",IFERROR(VLOOKUP(TRIM(E17252&amp;""),'Référentiel Articles'!$A$2:$F$634,5,FALSE),""))</f>
      </c>
      <c r="H17252" s="85" t="str">
        <v/>
      </c>
      <c r="I17252" s="84">
        <f>IF($E17252="","",IFERROR(VLOOKUP(TRIM(E17252&amp;""),'Référentiel Articles'!$A$2:$F$634,6,FALSE),""))</f>
      </c>
      <c r="J17252" s="90">
        <f>IF(OR($E17252="",$H17252=""),"",$H17252*$I17252)</f>
      </c>
      <c r="K17252" s="87" t="str">
        <v/>
      </c>
    </row>
    <row r="17253">
      <c r="A17253" s="74" t="str">
        <v/>
      </c>
      <c r="B17253" s="74" t="str">
        <v/>
      </c>
      <c r="C17253" s="75">
        <f>IF($E17253="","",IFERROR(VLOOKUP(TRIM(E17253&amp;""),'Référentiel Articles'!$A$2:$F$634,2,FALSE),""))</f>
      </c>
      <c r="D17253" s="75">
        <f>IF($E17253="","",IFERROR(VLOOKUP(TRIM(E17253&amp;""),'Référentiel Articles'!$A$2:$F$634,3,FALSE),""))</f>
      </c>
      <c r="E17253" s="74" t="str">
        <v/>
      </c>
      <c r="F17253" s="75">
        <f>IF($E17253="","",IFERROR(VLOOKUP(TRIM(E17253&amp;""),'Référentiel Articles'!$A$2:$F$634,4,FALSE),""))</f>
      </c>
      <c r="G17253" s="76">
        <f>IF($E17253="","",IFERROR(VLOOKUP(TRIM(E17253&amp;""),'Référentiel Articles'!$A$2:$F$634,5,FALSE),""))</f>
      </c>
      <c r="H17253" s="77" t="str">
        <v/>
      </c>
      <c r="I17253" s="76">
        <f>IF($E17253="","",IFERROR(VLOOKUP(TRIM(E17253&amp;""),'Référentiel Articles'!$A$2:$F$634,6,FALSE),""))</f>
      </c>
      <c r="J17253" s="78">
        <f>IF(OR($E17253="",$H17253=""),"",$H17253*$I17253)</f>
      </c>
      <c r="K17253" s="79" t="str">
        <v/>
      </c>
    </row>
    <row r="17254">
      <c r="A17254" s="81" t="str">
        <v/>
      </c>
      <c r="B17254" s="81" t="str">
        <v/>
      </c>
      <c r="C17254" s="83">
        <f>IF($E17254="","",IFERROR(VLOOKUP(TRIM(E17254&amp;""),'Référentiel Articles'!$A$2:$F$634,2,FALSE),""))</f>
      </c>
      <c r="D17254" s="83">
        <f>IF($E17254="","",IFERROR(VLOOKUP(TRIM(E17254&amp;""),'Référentiel Articles'!$A$2:$F$634,3,FALSE),""))</f>
      </c>
      <c r="E17254" s="81" t="str">
        <v/>
      </c>
      <c r="F17254" s="83">
        <f>IF($E17254="","",IFERROR(VLOOKUP(TRIM(E17254&amp;""),'Référentiel Articles'!$A$2:$F$634,4,FALSE),""))</f>
      </c>
      <c r="G17254" s="84">
        <f>IF($E17254="","",IFERROR(VLOOKUP(TRIM(E17254&amp;""),'Référentiel Articles'!$A$2:$F$634,5,FALSE),""))</f>
      </c>
      <c r="H17254" s="85" t="str">
        <v/>
      </c>
      <c r="I17254" s="84">
        <f>IF($E17254="","",IFERROR(VLOOKUP(TRIM(E17254&amp;""),'Référentiel Articles'!$A$2:$F$634,6,FALSE),""))</f>
      </c>
      <c r="J17254" s="90">
        <f>IF(OR($E17254="",$H17254=""),"",$H17254*$I17254)</f>
      </c>
      <c r="K17254" s="87" t="str">
        <v/>
      </c>
    </row>
    <row r="17255">
      <c r="A17255" s="74" t="str">
        <v/>
      </c>
      <c r="B17255" s="74" t="str">
        <v/>
      </c>
      <c r="C17255" s="75">
        <f>IF($E17255="","",IFERROR(VLOOKUP(TRIM(E17255&amp;""),'Référentiel Articles'!$A$2:$F$634,2,FALSE),""))</f>
      </c>
      <c r="D17255" s="75">
        <f>IF($E17255="","",IFERROR(VLOOKUP(TRIM(E17255&amp;""),'Référentiel Articles'!$A$2:$F$634,3,FALSE),""))</f>
      </c>
      <c r="E17255" s="74" t="str">
        <v/>
      </c>
      <c r="F17255" s="75">
        <f>IF($E17255="","",IFERROR(VLOOKUP(TRIM(E17255&amp;""),'Référentiel Articles'!$A$2:$F$634,4,FALSE),""))</f>
      </c>
      <c r="G17255" s="76">
        <f>IF($E17255="","",IFERROR(VLOOKUP(TRIM(E17255&amp;""),'Référentiel Articles'!$A$2:$F$634,5,FALSE),""))</f>
      </c>
      <c r="H17255" s="77" t="str">
        <v/>
      </c>
      <c r="I17255" s="76">
        <f>IF($E17255="","",IFERROR(VLOOKUP(TRIM(E17255&amp;""),'Référentiel Articles'!$A$2:$F$634,6,FALSE),""))</f>
      </c>
      <c r="J17255" s="78">
        <f>IF(OR($E17255="",$H17255=""),"",$H17255*$I17255)</f>
      </c>
      <c r="K17255" s="79" t="str">
        <v/>
      </c>
    </row>
    <row r="17256">
      <c r="A17256" s="81" t="str">
        <v/>
      </c>
      <c r="B17256" s="81" t="str">
        <v/>
      </c>
      <c r="C17256" s="83">
        <f>IF($E17256="","",IFERROR(VLOOKUP(TRIM(E17256&amp;""),'Référentiel Articles'!$A$2:$F$634,2,FALSE),""))</f>
      </c>
      <c r="D17256" s="83">
        <f>IF($E17256="","",IFERROR(VLOOKUP(TRIM(E17256&amp;""),'Référentiel Articles'!$A$2:$F$634,3,FALSE),""))</f>
      </c>
      <c r="E17256" s="81" t="str">
        <v/>
      </c>
      <c r="F17256" s="83">
        <f>IF($E17256="","",IFERROR(VLOOKUP(TRIM(E17256&amp;""),'Référentiel Articles'!$A$2:$F$634,4,FALSE),""))</f>
      </c>
      <c r="G17256" s="84">
        <f>IF($E17256="","",IFERROR(VLOOKUP(TRIM(E17256&amp;""),'Référentiel Articles'!$A$2:$F$634,5,FALSE),""))</f>
      </c>
      <c r="H17256" s="85" t="str">
        <v/>
      </c>
      <c r="I17256" s="84">
        <f>IF($E17256="","",IFERROR(VLOOKUP(TRIM(E17256&amp;""),'Référentiel Articles'!$A$2:$F$634,6,FALSE),""))</f>
      </c>
      <c r="J17256" s="90">
        <f>IF(OR($E17256="",$H17256=""),"",$H17256*$I17256)</f>
      </c>
      <c r="K17256" s="87" t="str">
        <v/>
      </c>
    </row>
    <row r="17257">
      <c r="A17257" s="74" t="str">
        <v/>
      </c>
      <c r="B17257" s="74" t="str">
        <v/>
      </c>
      <c r="C17257" s="75">
        <f>IF($E17257="","",IFERROR(VLOOKUP(TRIM(E17257&amp;""),'Référentiel Articles'!$A$2:$F$634,2,FALSE),""))</f>
      </c>
      <c r="D17257" s="75">
        <f>IF($E17257="","",IFERROR(VLOOKUP(TRIM(E17257&amp;""),'Référentiel Articles'!$A$2:$F$634,3,FALSE),""))</f>
      </c>
      <c r="E17257" s="74" t="str">
        <v/>
      </c>
      <c r="F17257" s="75">
        <f>IF($E17257="","",IFERROR(VLOOKUP(TRIM(E17257&amp;""),'Référentiel Articles'!$A$2:$F$634,4,FALSE),""))</f>
      </c>
      <c r="G17257" s="76">
        <f>IF($E17257="","",IFERROR(VLOOKUP(TRIM(E17257&amp;""),'Référentiel Articles'!$A$2:$F$634,5,FALSE),""))</f>
      </c>
      <c r="H17257" s="77" t="str">
        <v/>
      </c>
      <c r="I17257" s="76">
        <f>IF($E17257="","",IFERROR(VLOOKUP(TRIM(E17257&amp;""),'Référentiel Articles'!$A$2:$F$634,6,FALSE),""))</f>
      </c>
      <c r="J17257" s="78">
        <f>IF(OR($E17257="",$H17257=""),"",$H17257*$I17257)</f>
      </c>
      <c r="K17257" s="79" t="str">
        <v/>
      </c>
    </row>
    <row r="17258">
      <c r="A17258" s="81" t="str">
        <v/>
      </c>
      <c r="B17258" s="81" t="str">
        <v/>
      </c>
      <c r="C17258" s="83">
        <f>IF($E17258="","",IFERROR(VLOOKUP(TRIM(E17258&amp;""),'Référentiel Articles'!$A$2:$F$634,2,FALSE),""))</f>
      </c>
      <c r="D17258" s="83">
        <f>IF($E17258="","",IFERROR(VLOOKUP(TRIM(E17258&amp;""),'Référentiel Articles'!$A$2:$F$634,3,FALSE),""))</f>
      </c>
      <c r="E17258" s="81" t="str">
        <v/>
      </c>
      <c r="F17258" s="83">
        <f>IF($E17258="","",IFERROR(VLOOKUP(TRIM(E17258&amp;""),'Référentiel Articles'!$A$2:$F$634,4,FALSE),""))</f>
      </c>
      <c r="G17258" s="84">
        <f>IF($E17258="","",IFERROR(VLOOKUP(TRIM(E17258&amp;""),'Référentiel Articles'!$A$2:$F$634,5,FALSE),""))</f>
      </c>
      <c r="H17258" s="85" t="str">
        <v/>
      </c>
      <c r="I17258" s="84">
        <f>IF($E17258="","",IFERROR(VLOOKUP(TRIM(E17258&amp;""),'Référentiel Articles'!$A$2:$F$634,6,FALSE),""))</f>
      </c>
      <c r="J17258" s="90">
        <f>IF(OR($E17258="",$H17258=""),"",$H17258*$I17258)</f>
      </c>
      <c r="K17258" s="87" t="str">
        <v/>
      </c>
    </row>
    <row r="17259">
      <c r="A17259" s="74" t="str">
        <v/>
      </c>
      <c r="B17259" s="74" t="str">
        <v/>
      </c>
      <c r="C17259" s="75">
        <f>IF($E17259="","",IFERROR(VLOOKUP(TRIM(E17259&amp;""),'Référentiel Articles'!$A$2:$F$634,2,FALSE),""))</f>
      </c>
      <c r="D17259" s="75">
        <f>IF($E17259="","",IFERROR(VLOOKUP(TRIM(E17259&amp;""),'Référentiel Articles'!$A$2:$F$634,3,FALSE),""))</f>
      </c>
      <c r="E17259" s="74" t="str">
        <v/>
      </c>
      <c r="F17259" s="75">
        <f>IF($E17259="","",IFERROR(VLOOKUP(TRIM(E17259&amp;""),'Référentiel Articles'!$A$2:$F$634,4,FALSE),""))</f>
      </c>
      <c r="G17259" s="76">
        <f>IF($E17259="","",IFERROR(VLOOKUP(TRIM(E17259&amp;""),'Référentiel Articles'!$A$2:$F$634,5,FALSE),""))</f>
      </c>
      <c r="H17259" s="77" t="str">
        <v/>
      </c>
      <c r="I17259" s="76">
        <f>IF($E17259="","",IFERROR(VLOOKUP(TRIM(E17259&amp;""),'Référentiel Articles'!$A$2:$F$634,6,FALSE),""))</f>
      </c>
      <c r="J17259" s="78">
        <f>IF(OR($E17259="",$H17259=""),"",$H17259*$I17259)</f>
      </c>
      <c r="K17259" s="79" t="str">
        <v/>
      </c>
    </row>
    <row r="17260">
      <c r="A17260" s="81" t="str">
        <v/>
      </c>
      <c r="B17260" s="81" t="str">
        <v/>
      </c>
      <c r="C17260" s="83">
        <f>IF($E17260="","",IFERROR(VLOOKUP(TRIM(E17260&amp;""),'Référentiel Articles'!$A$2:$F$634,2,FALSE),""))</f>
      </c>
      <c r="D17260" s="83">
        <f>IF($E17260="","",IFERROR(VLOOKUP(TRIM(E17260&amp;""),'Référentiel Articles'!$A$2:$F$634,3,FALSE),""))</f>
      </c>
      <c r="E17260" s="81" t="str">
        <v/>
      </c>
      <c r="F17260" s="83">
        <f>IF($E17260="","",IFERROR(VLOOKUP(TRIM(E17260&amp;""),'Référentiel Articles'!$A$2:$F$634,4,FALSE),""))</f>
      </c>
      <c r="G17260" s="84">
        <f>IF($E17260="","",IFERROR(VLOOKUP(TRIM(E17260&amp;""),'Référentiel Articles'!$A$2:$F$634,5,FALSE),""))</f>
      </c>
      <c r="H17260" s="85" t="str">
        <v/>
      </c>
      <c r="I17260" s="84">
        <f>IF($E17260="","",IFERROR(VLOOKUP(TRIM(E17260&amp;""),'Référentiel Articles'!$A$2:$F$634,6,FALSE),""))</f>
      </c>
      <c r="J17260" s="90">
        <f>IF(OR($E17260="",$H17260=""),"",$H17260*$I17260)</f>
      </c>
      <c r="K17260" s="87" t="str">
        <v/>
      </c>
    </row>
    <row r="17261">
      <c r="A17261" s="74" t="str">
        <v/>
      </c>
      <c r="B17261" s="74" t="str">
        <v/>
      </c>
      <c r="C17261" s="75">
        <f>IF($E17261="","",IFERROR(VLOOKUP(TRIM(E17261&amp;""),'Référentiel Articles'!$A$2:$F$634,2,FALSE),""))</f>
      </c>
      <c r="D17261" s="75">
        <f>IF($E17261="","",IFERROR(VLOOKUP(TRIM(E17261&amp;""),'Référentiel Articles'!$A$2:$F$634,3,FALSE),""))</f>
      </c>
      <c r="E17261" s="74" t="str">
        <v/>
      </c>
      <c r="F17261" s="75">
        <f>IF($E17261="","",IFERROR(VLOOKUP(TRIM(E17261&amp;""),'Référentiel Articles'!$A$2:$F$634,4,FALSE),""))</f>
      </c>
      <c r="G17261" s="76">
        <f>IF($E17261="","",IFERROR(VLOOKUP(TRIM(E17261&amp;""),'Référentiel Articles'!$A$2:$F$634,5,FALSE),""))</f>
      </c>
      <c r="H17261" s="77" t="str">
        <v/>
      </c>
      <c r="I17261" s="76">
        <f>IF($E17261="","",IFERROR(VLOOKUP(TRIM(E17261&amp;""),'Référentiel Articles'!$A$2:$F$634,6,FALSE),""))</f>
      </c>
      <c r="J17261" s="78">
        <f>IF(OR($E17261="",$H17261=""),"",$H17261*$I17261)</f>
      </c>
      <c r="K17261" s="79" t="str">
        <v/>
      </c>
    </row>
    <row r="17262">
      <c r="A17262" s="81" t="str">
        <v/>
      </c>
      <c r="B17262" s="81" t="str">
        <v/>
      </c>
      <c r="C17262" s="83">
        <f>IF($E17262="","",IFERROR(VLOOKUP(TRIM(E17262&amp;""),'Référentiel Articles'!$A$2:$F$634,2,FALSE),""))</f>
      </c>
      <c r="D17262" s="83">
        <f>IF($E17262="","",IFERROR(VLOOKUP(TRIM(E17262&amp;""),'Référentiel Articles'!$A$2:$F$634,3,FALSE),""))</f>
      </c>
      <c r="E17262" s="81" t="str">
        <v/>
      </c>
      <c r="F17262" s="83">
        <f>IF($E17262="","",IFERROR(VLOOKUP(TRIM(E17262&amp;""),'Référentiel Articles'!$A$2:$F$634,4,FALSE),""))</f>
      </c>
      <c r="G17262" s="84">
        <f>IF($E17262="","",IFERROR(VLOOKUP(TRIM(E17262&amp;""),'Référentiel Articles'!$A$2:$F$634,5,FALSE),""))</f>
      </c>
      <c r="H17262" s="85" t="str">
        <v/>
      </c>
      <c r="I17262" s="84">
        <f>IF($E17262="","",IFERROR(VLOOKUP(TRIM(E17262&amp;""),'Référentiel Articles'!$A$2:$F$634,6,FALSE),""))</f>
      </c>
      <c r="J17262" s="90">
        <f>IF(OR($E17262="",$H17262=""),"",$H17262*$I17262)</f>
      </c>
      <c r="K17262" s="87" t="str">
        <v/>
      </c>
    </row>
    <row r="17263">
      <c r="A17263" s="74" t="str">
        <v/>
      </c>
      <c r="B17263" s="74" t="str">
        <v/>
      </c>
      <c r="C17263" s="75">
        <f>IF($E17263="","",IFERROR(VLOOKUP(TRIM(E17263&amp;""),'Référentiel Articles'!$A$2:$F$634,2,FALSE),""))</f>
      </c>
      <c r="D17263" s="75">
        <f>IF($E17263="","",IFERROR(VLOOKUP(TRIM(E17263&amp;""),'Référentiel Articles'!$A$2:$F$634,3,FALSE),""))</f>
      </c>
      <c r="E17263" s="74" t="str">
        <v/>
      </c>
      <c r="F17263" s="75">
        <f>IF($E17263="","",IFERROR(VLOOKUP(TRIM(E17263&amp;""),'Référentiel Articles'!$A$2:$F$634,4,FALSE),""))</f>
      </c>
      <c r="G17263" s="76">
        <f>IF($E17263="","",IFERROR(VLOOKUP(TRIM(E17263&amp;""),'Référentiel Articles'!$A$2:$F$634,5,FALSE),""))</f>
      </c>
      <c r="H17263" s="77" t="str">
        <v/>
      </c>
      <c r="I17263" s="76">
        <f>IF($E17263="","",IFERROR(VLOOKUP(TRIM(E17263&amp;""),'Référentiel Articles'!$A$2:$F$634,6,FALSE),""))</f>
      </c>
      <c r="J17263" s="78">
        <f>IF(OR($E17263="",$H17263=""),"",$H17263*$I17263)</f>
      </c>
      <c r="K17263" s="79" t="str">
        <v/>
      </c>
    </row>
    <row r="17264">
      <c r="A17264" s="81" t="str">
        <v/>
      </c>
      <c r="B17264" s="81" t="str">
        <v/>
      </c>
      <c r="C17264" s="83">
        <f>IF($E17264="","",IFERROR(VLOOKUP(TRIM(E17264&amp;""),'Référentiel Articles'!$A$2:$F$634,2,FALSE),""))</f>
      </c>
      <c r="D17264" s="83">
        <f>IF($E17264="","",IFERROR(VLOOKUP(TRIM(E17264&amp;""),'Référentiel Articles'!$A$2:$F$634,3,FALSE),""))</f>
      </c>
      <c r="E17264" s="81" t="str">
        <v/>
      </c>
      <c r="F17264" s="83">
        <f>IF($E17264="","",IFERROR(VLOOKUP(TRIM(E17264&amp;""),'Référentiel Articles'!$A$2:$F$634,4,FALSE),""))</f>
      </c>
      <c r="G17264" s="84">
        <f>IF($E17264="","",IFERROR(VLOOKUP(TRIM(E17264&amp;""),'Référentiel Articles'!$A$2:$F$634,5,FALSE),""))</f>
      </c>
      <c r="H17264" s="85" t="str">
        <v/>
      </c>
      <c r="I17264" s="84">
        <f>IF($E17264="","",IFERROR(VLOOKUP(TRIM(E17264&amp;""),'Référentiel Articles'!$A$2:$F$634,6,FALSE),""))</f>
      </c>
      <c r="J17264" s="90">
        <f>IF(OR($E17264="",$H17264=""),"",$H17264*$I17264)</f>
      </c>
      <c r="K17264" s="87" t="str">
        <v/>
      </c>
    </row>
    <row r="17265">
      <c r="A17265" s="74" t="str">
        <v/>
      </c>
      <c r="B17265" s="74" t="str">
        <v/>
      </c>
      <c r="C17265" s="75">
        <f>IF($E17265="","",IFERROR(VLOOKUP(TRIM(E17265&amp;""),'Référentiel Articles'!$A$2:$F$634,2,FALSE),""))</f>
      </c>
      <c r="D17265" s="75">
        <f>IF($E17265="","",IFERROR(VLOOKUP(TRIM(E17265&amp;""),'Référentiel Articles'!$A$2:$F$634,3,FALSE),""))</f>
      </c>
      <c r="E17265" s="74" t="str">
        <v/>
      </c>
      <c r="F17265" s="75">
        <f>IF($E17265="","",IFERROR(VLOOKUP(TRIM(E17265&amp;""),'Référentiel Articles'!$A$2:$F$634,4,FALSE),""))</f>
      </c>
      <c r="G17265" s="76">
        <f>IF($E17265="","",IFERROR(VLOOKUP(TRIM(E17265&amp;""),'Référentiel Articles'!$A$2:$F$634,5,FALSE),""))</f>
      </c>
      <c r="H17265" s="77" t="str">
        <v/>
      </c>
      <c r="I17265" s="76">
        <f>IF($E17265="","",IFERROR(VLOOKUP(TRIM(E17265&amp;""),'Référentiel Articles'!$A$2:$F$634,6,FALSE),""))</f>
      </c>
      <c r="J17265" s="78">
        <f>IF(OR($E17265="",$H17265=""),"",$H17265*$I17265)</f>
      </c>
      <c r="K17265" s="79" t="str">
        <v/>
      </c>
    </row>
    <row r="17266">
      <c r="A17266" s="81" t="str">
        <v/>
      </c>
      <c r="B17266" s="81" t="str">
        <v/>
      </c>
      <c r="C17266" s="83">
        <f>IF($E17266="","",IFERROR(VLOOKUP(TRIM(E17266&amp;""),'Référentiel Articles'!$A$2:$F$634,2,FALSE),""))</f>
      </c>
      <c r="D17266" s="83">
        <f>IF($E17266="","",IFERROR(VLOOKUP(TRIM(E17266&amp;""),'Référentiel Articles'!$A$2:$F$634,3,FALSE),""))</f>
      </c>
      <c r="E17266" s="81" t="str">
        <v/>
      </c>
      <c r="F17266" s="83">
        <f>IF($E17266="","",IFERROR(VLOOKUP(TRIM(E17266&amp;""),'Référentiel Articles'!$A$2:$F$634,4,FALSE),""))</f>
      </c>
      <c r="G17266" s="84">
        <f>IF($E17266="","",IFERROR(VLOOKUP(TRIM(E17266&amp;""),'Référentiel Articles'!$A$2:$F$634,5,FALSE),""))</f>
      </c>
      <c r="H17266" s="85" t="str">
        <v/>
      </c>
      <c r="I17266" s="84">
        <f>IF($E17266="","",IFERROR(VLOOKUP(TRIM(E17266&amp;""),'Référentiel Articles'!$A$2:$F$634,6,FALSE),""))</f>
      </c>
      <c r="J17266" s="90">
        <f>IF(OR($E17266="",$H17266=""),"",$H17266*$I17266)</f>
      </c>
      <c r="K17266" s="87" t="str">
        <v/>
      </c>
    </row>
    <row r="17267">
      <c r="A17267" s="74" t="str">
        <v/>
      </c>
      <c r="B17267" s="74" t="str">
        <v/>
      </c>
      <c r="C17267" s="75">
        <f>IF($E17267="","",IFERROR(VLOOKUP(TRIM(E17267&amp;""),'Référentiel Articles'!$A$2:$F$634,2,FALSE),""))</f>
      </c>
      <c r="D17267" s="75">
        <f>IF($E17267="","",IFERROR(VLOOKUP(TRIM(E17267&amp;""),'Référentiel Articles'!$A$2:$F$634,3,FALSE),""))</f>
      </c>
      <c r="E17267" s="74" t="str">
        <v/>
      </c>
      <c r="F17267" s="75">
        <f>IF($E17267="","",IFERROR(VLOOKUP(TRIM(E17267&amp;""),'Référentiel Articles'!$A$2:$F$634,4,FALSE),""))</f>
      </c>
      <c r="G17267" s="76">
        <f>IF($E17267="","",IFERROR(VLOOKUP(TRIM(E17267&amp;""),'Référentiel Articles'!$A$2:$F$634,5,FALSE),""))</f>
      </c>
      <c r="H17267" s="77" t="str">
        <v/>
      </c>
      <c r="I17267" s="76">
        <f>IF($E17267="","",IFERROR(VLOOKUP(TRIM(E17267&amp;""),'Référentiel Articles'!$A$2:$F$634,6,FALSE),""))</f>
      </c>
      <c r="J17267" s="78">
        <f>IF(OR($E17267="",$H17267=""),"",$H17267*$I17267)</f>
      </c>
      <c r="K17267" s="79" t="str">
        <v/>
      </c>
    </row>
    <row r="17268">
      <c r="A17268" s="81" t="str">
        <v/>
      </c>
      <c r="B17268" s="81" t="str">
        <v/>
      </c>
      <c r="C17268" s="83">
        <f>IF($E17268="","",IFERROR(VLOOKUP(TRIM(E17268&amp;""),'Référentiel Articles'!$A$2:$F$634,2,FALSE),""))</f>
      </c>
      <c r="D17268" s="83">
        <f>IF($E17268="","",IFERROR(VLOOKUP(TRIM(E17268&amp;""),'Référentiel Articles'!$A$2:$F$634,3,FALSE),""))</f>
      </c>
      <c r="E17268" s="81" t="str">
        <v/>
      </c>
      <c r="F17268" s="83">
        <f>IF($E17268="","",IFERROR(VLOOKUP(TRIM(E17268&amp;""),'Référentiel Articles'!$A$2:$F$634,4,FALSE),""))</f>
      </c>
      <c r="G17268" s="84">
        <f>IF($E17268="","",IFERROR(VLOOKUP(TRIM(E17268&amp;""),'Référentiel Articles'!$A$2:$F$634,5,FALSE),""))</f>
      </c>
      <c r="H17268" s="85" t="str">
        <v/>
      </c>
      <c r="I17268" s="84">
        <f>IF($E17268="","",IFERROR(VLOOKUP(TRIM(E17268&amp;""),'Référentiel Articles'!$A$2:$F$634,6,FALSE),""))</f>
      </c>
      <c r="J17268" s="90">
        <f>IF(OR($E17268="",$H17268=""),"",$H17268*$I17268)</f>
      </c>
      <c r="K17268" s="87" t="str">
        <v/>
      </c>
    </row>
    <row r="17269">
      <c r="A17269" s="74" t="str">
        <v/>
      </c>
      <c r="B17269" s="74" t="str">
        <v/>
      </c>
      <c r="C17269" s="75">
        <f>IF($E17269="","",IFERROR(VLOOKUP(TRIM(E17269&amp;""),'Référentiel Articles'!$A$2:$F$634,2,FALSE),""))</f>
      </c>
      <c r="D17269" s="75">
        <f>IF($E17269="","",IFERROR(VLOOKUP(TRIM(E17269&amp;""),'Référentiel Articles'!$A$2:$F$634,3,FALSE),""))</f>
      </c>
      <c r="E17269" s="74" t="str">
        <v/>
      </c>
      <c r="F17269" s="75">
        <f>IF($E17269="","",IFERROR(VLOOKUP(TRIM(E17269&amp;""),'Référentiel Articles'!$A$2:$F$634,4,FALSE),""))</f>
      </c>
      <c r="G17269" s="76">
        <f>IF($E17269="","",IFERROR(VLOOKUP(TRIM(E17269&amp;""),'Référentiel Articles'!$A$2:$F$634,5,FALSE),""))</f>
      </c>
      <c r="H17269" s="77" t="str">
        <v/>
      </c>
      <c r="I17269" s="76">
        <f>IF($E17269="","",IFERROR(VLOOKUP(TRIM(E17269&amp;""),'Référentiel Articles'!$A$2:$F$634,6,FALSE),""))</f>
      </c>
      <c r="J17269" s="78">
        <f>IF(OR($E17269="",$H17269=""),"",$H17269*$I17269)</f>
      </c>
      <c r="K17269" s="79" t="str">
        <v/>
      </c>
    </row>
    <row r="17270">
      <c r="A17270" s="81" t="str">
        <v/>
      </c>
      <c r="B17270" s="81" t="str">
        <v/>
      </c>
      <c r="C17270" s="83">
        <f>IF($E17270="","",IFERROR(VLOOKUP(TRIM(E17270&amp;""),'Référentiel Articles'!$A$2:$F$634,2,FALSE),""))</f>
      </c>
      <c r="D17270" s="83">
        <f>IF($E17270="","",IFERROR(VLOOKUP(TRIM(E17270&amp;""),'Référentiel Articles'!$A$2:$F$634,3,FALSE),""))</f>
      </c>
      <c r="E17270" s="81" t="str">
        <v/>
      </c>
      <c r="F17270" s="83">
        <f>IF($E17270="","",IFERROR(VLOOKUP(TRIM(E17270&amp;""),'Référentiel Articles'!$A$2:$F$634,4,FALSE),""))</f>
      </c>
      <c r="G17270" s="84">
        <f>IF($E17270="","",IFERROR(VLOOKUP(TRIM(E17270&amp;""),'Référentiel Articles'!$A$2:$F$634,5,FALSE),""))</f>
      </c>
      <c r="H17270" s="85" t="str">
        <v/>
      </c>
      <c r="I17270" s="84">
        <f>IF($E17270="","",IFERROR(VLOOKUP(TRIM(E17270&amp;""),'Référentiel Articles'!$A$2:$F$634,6,FALSE),""))</f>
      </c>
      <c r="J17270" s="90">
        <f>IF(OR($E17270="",$H17270=""),"",$H17270*$I17270)</f>
      </c>
      <c r="K17270" s="87" t="str">
        <v/>
      </c>
    </row>
    <row r="17271">
      <c r="A17271" s="74" t="str">
        <v/>
      </c>
      <c r="B17271" s="74" t="str">
        <v/>
      </c>
      <c r="C17271" s="75">
        <f>IF($E17271="","",IFERROR(VLOOKUP(TRIM(E17271&amp;""),'Référentiel Articles'!$A$2:$F$634,2,FALSE),""))</f>
      </c>
      <c r="D17271" s="75">
        <f>IF($E17271="","",IFERROR(VLOOKUP(TRIM(E17271&amp;""),'Référentiel Articles'!$A$2:$F$634,3,FALSE),""))</f>
      </c>
      <c r="E17271" s="74" t="str">
        <v/>
      </c>
      <c r="F17271" s="75">
        <f>IF($E17271="","",IFERROR(VLOOKUP(TRIM(E17271&amp;""),'Référentiel Articles'!$A$2:$F$634,4,FALSE),""))</f>
      </c>
      <c r="G17271" s="76">
        <f>IF($E17271="","",IFERROR(VLOOKUP(TRIM(E17271&amp;""),'Référentiel Articles'!$A$2:$F$634,5,FALSE),""))</f>
      </c>
      <c r="H17271" s="77" t="str">
        <v/>
      </c>
      <c r="I17271" s="76">
        <f>IF($E17271="","",IFERROR(VLOOKUP(TRIM(E17271&amp;""),'Référentiel Articles'!$A$2:$F$634,6,FALSE),""))</f>
      </c>
      <c r="J17271" s="78">
        <f>IF(OR($E17271="",$H17271=""),"",$H17271*$I17271)</f>
      </c>
      <c r="K17271" s="79" t="str">
        <v/>
      </c>
    </row>
    <row r="17272">
      <c r="A17272" s="81" t="str">
        <v/>
      </c>
      <c r="B17272" s="81" t="str">
        <v/>
      </c>
      <c r="C17272" s="83">
        <f>IF($E17272="","",IFERROR(VLOOKUP(TRIM(E17272&amp;""),'Référentiel Articles'!$A$2:$F$634,2,FALSE),""))</f>
      </c>
      <c r="D17272" s="83">
        <f>IF($E17272="","",IFERROR(VLOOKUP(TRIM(E17272&amp;""),'Référentiel Articles'!$A$2:$F$634,3,FALSE),""))</f>
      </c>
      <c r="E17272" s="81" t="str">
        <v/>
      </c>
      <c r="F17272" s="83">
        <f>IF($E17272="","",IFERROR(VLOOKUP(TRIM(E17272&amp;""),'Référentiel Articles'!$A$2:$F$634,4,FALSE),""))</f>
      </c>
      <c r="G17272" s="84">
        <f>IF($E17272="","",IFERROR(VLOOKUP(TRIM(E17272&amp;""),'Référentiel Articles'!$A$2:$F$634,5,FALSE),""))</f>
      </c>
      <c r="H17272" s="85" t="str">
        <v/>
      </c>
      <c r="I17272" s="84">
        <f>IF($E17272="","",IFERROR(VLOOKUP(TRIM(E17272&amp;""),'Référentiel Articles'!$A$2:$F$634,6,FALSE),""))</f>
      </c>
      <c r="J17272" s="90">
        <f>IF(OR($E17272="",$H17272=""),"",$H17272*$I17272)</f>
      </c>
      <c r="K17272" s="87" t="str">
        <v/>
      </c>
    </row>
    <row r="17273">
      <c r="A17273" s="74" t="str">
        <v/>
      </c>
      <c r="B17273" s="74" t="str">
        <v/>
      </c>
      <c r="C17273" s="75">
        <f>IF($E17273="","",IFERROR(VLOOKUP(TRIM(E17273&amp;""),'Référentiel Articles'!$A$2:$F$634,2,FALSE),""))</f>
      </c>
      <c r="D17273" s="75">
        <f>IF($E17273="","",IFERROR(VLOOKUP(TRIM(E17273&amp;""),'Référentiel Articles'!$A$2:$F$634,3,FALSE),""))</f>
      </c>
      <c r="E17273" s="74" t="str">
        <v/>
      </c>
      <c r="F17273" s="75">
        <f>IF($E17273="","",IFERROR(VLOOKUP(TRIM(E17273&amp;""),'Référentiel Articles'!$A$2:$F$634,4,FALSE),""))</f>
      </c>
      <c r="G17273" s="76">
        <f>IF($E17273="","",IFERROR(VLOOKUP(TRIM(E17273&amp;""),'Référentiel Articles'!$A$2:$F$634,5,FALSE),""))</f>
      </c>
      <c r="H17273" s="77" t="str">
        <v/>
      </c>
      <c r="I17273" s="76">
        <f>IF($E17273="","",IFERROR(VLOOKUP(TRIM(E17273&amp;""),'Référentiel Articles'!$A$2:$F$634,6,FALSE),""))</f>
      </c>
      <c r="J17273" s="78">
        <f>IF(OR($E17273="",$H17273=""),"",$H17273*$I17273)</f>
      </c>
      <c r="K17273" s="79" t="str">
        <v/>
      </c>
    </row>
    <row r="17274">
      <c r="A17274" s="81" t="str">
        <v/>
      </c>
      <c r="B17274" s="81" t="str">
        <v/>
      </c>
      <c r="C17274" s="83">
        <f>IF($E17274="","",IFERROR(VLOOKUP(TRIM(E17274&amp;""),'Référentiel Articles'!$A$2:$F$634,2,FALSE),""))</f>
      </c>
      <c r="D17274" s="83">
        <f>IF($E17274="","",IFERROR(VLOOKUP(TRIM(E17274&amp;""),'Référentiel Articles'!$A$2:$F$634,3,FALSE),""))</f>
      </c>
      <c r="E17274" s="81" t="str">
        <v/>
      </c>
      <c r="F17274" s="83">
        <f>IF($E17274="","",IFERROR(VLOOKUP(TRIM(E17274&amp;""),'Référentiel Articles'!$A$2:$F$634,4,FALSE),""))</f>
      </c>
      <c r="G17274" s="84">
        <f>IF($E17274="","",IFERROR(VLOOKUP(TRIM(E17274&amp;""),'Référentiel Articles'!$A$2:$F$634,5,FALSE),""))</f>
      </c>
      <c r="H17274" s="85" t="str">
        <v/>
      </c>
      <c r="I17274" s="84">
        <f>IF($E17274="","",IFERROR(VLOOKUP(TRIM(E17274&amp;""),'Référentiel Articles'!$A$2:$F$634,6,FALSE),""))</f>
      </c>
      <c r="J17274" s="90">
        <f>IF(OR($E17274="",$H17274=""),"",$H17274*$I17274)</f>
      </c>
      <c r="K17274" s="87" t="str">
        <v/>
      </c>
    </row>
    <row r="17275">
      <c r="A17275" s="74" t="str">
        <v/>
      </c>
      <c r="B17275" s="74" t="str">
        <v/>
      </c>
      <c r="C17275" s="75">
        <f>IF($E17275="","",IFERROR(VLOOKUP(TRIM(E17275&amp;""),'Référentiel Articles'!$A$2:$F$634,2,FALSE),""))</f>
      </c>
      <c r="D17275" s="75">
        <f>IF($E17275="","",IFERROR(VLOOKUP(TRIM(E17275&amp;""),'Référentiel Articles'!$A$2:$F$634,3,FALSE),""))</f>
      </c>
      <c r="E17275" s="74" t="str">
        <v/>
      </c>
      <c r="F17275" s="75">
        <f>IF($E17275="","",IFERROR(VLOOKUP(TRIM(E17275&amp;""),'Référentiel Articles'!$A$2:$F$634,4,FALSE),""))</f>
      </c>
      <c r="G17275" s="76">
        <f>IF($E17275="","",IFERROR(VLOOKUP(TRIM(E17275&amp;""),'Référentiel Articles'!$A$2:$F$634,5,FALSE),""))</f>
      </c>
      <c r="H17275" s="77" t="str">
        <v/>
      </c>
      <c r="I17275" s="76">
        <f>IF($E17275="","",IFERROR(VLOOKUP(TRIM(E17275&amp;""),'Référentiel Articles'!$A$2:$F$634,6,FALSE),""))</f>
      </c>
      <c r="J17275" s="78">
        <f>IF(OR($E17275="",$H17275=""),"",$H17275*$I17275)</f>
      </c>
      <c r="K17275" s="79" t="str">
        <v/>
      </c>
    </row>
    <row r="17276">
      <c r="A17276" s="81" t="str">
        <v/>
      </c>
      <c r="B17276" s="81" t="str">
        <v/>
      </c>
      <c r="C17276" s="83">
        <f>IF($E17276="","",IFERROR(VLOOKUP(TRIM(E17276&amp;""),'Référentiel Articles'!$A$2:$F$634,2,FALSE),""))</f>
      </c>
      <c r="D17276" s="83">
        <f>IF($E17276="","",IFERROR(VLOOKUP(TRIM(E17276&amp;""),'Référentiel Articles'!$A$2:$F$634,3,FALSE),""))</f>
      </c>
      <c r="E17276" s="81" t="str">
        <v/>
      </c>
      <c r="F17276" s="83">
        <f>IF($E17276="","",IFERROR(VLOOKUP(TRIM(E17276&amp;""),'Référentiel Articles'!$A$2:$F$634,4,FALSE),""))</f>
      </c>
      <c r="G17276" s="84">
        <f>IF($E17276="","",IFERROR(VLOOKUP(TRIM(E17276&amp;""),'Référentiel Articles'!$A$2:$F$634,5,FALSE),""))</f>
      </c>
      <c r="H17276" s="85" t="str">
        <v/>
      </c>
      <c r="I17276" s="84">
        <f>IF($E17276="","",IFERROR(VLOOKUP(TRIM(E17276&amp;""),'Référentiel Articles'!$A$2:$F$634,6,FALSE),""))</f>
      </c>
      <c r="J17276" s="90">
        <f>IF(OR($E17276="",$H17276=""),"",$H17276*$I17276)</f>
      </c>
      <c r="K17276" s="87" t="str">
        <v/>
      </c>
    </row>
    <row r="17277">
      <c r="A17277" s="74" t="str">
        <v/>
      </c>
      <c r="B17277" s="74" t="str">
        <v/>
      </c>
      <c r="C17277" s="75">
        <f>IF($E17277="","",IFERROR(VLOOKUP(TRIM(E17277&amp;""),'Référentiel Articles'!$A$2:$F$634,2,FALSE),""))</f>
      </c>
      <c r="D17277" s="75">
        <f>IF($E17277="","",IFERROR(VLOOKUP(TRIM(E17277&amp;""),'Référentiel Articles'!$A$2:$F$634,3,FALSE),""))</f>
      </c>
      <c r="E17277" s="74" t="str">
        <v/>
      </c>
      <c r="F17277" s="75">
        <f>IF($E17277="","",IFERROR(VLOOKUP(TRIM(E17277&amp;""),'Référentiel Articles'!$A$2:$F$634,4,FALSE),""))</f>
      </c>
      <c r="G17277" s="76">
        <f>IF($E17277="","",IFERROR(VLOOKUP(TRIM(E17277&amp;""),'Référentiel Articles'!$A$2:$F$634,5,FALSE),""))</f>
      </c>
      <c r="H17277" s="77" t="str">
        <v/>
      </c>
      <c r="I17277" s="76">
        <f>IF($E17277="","",IFERROR(VLOOKUP(TRIM(E17277&amp;""),'Référentiel Articles'!$A$2:$F$634,6,FALSE),""))</f>
      </c>
      <c r="J17277" s="78">
        <f>IF(OR($E17277="",$H17277=""),"",$H17277*$I17277)</f>
      </c>
      <c r="K17277" s="79" t="str">
        <v/>
      </c>
    </row>
    <row r="17278">
      <c r="A17278" s="81" t="str">
        <v/>
      </c>
      <c r="B17278" s="81" t="str">
        <v/>
      </c>
      <c r="C17278" s="83">
        <f>IF($E17278="","",IFERROR(VLOOKUP(TRIM(E17278&amp;""),'Référentiel Articles'!$A$2:$F$634,2,FALSE),""))</f>
      </c>
      <c r="D17278" s="83">
        <f>IF($E17278="","",IFERROR(VLOOKUP(TRIM(E17278&amp;""),'Référentiel Articles'!$A$2:$F$634,3,FALSE),""))</f>
      </c>
      <c r="E17278" s="81" t="str">
        <v/>
      </c>
      <c r="F17278" s="83">
        <f>IF($E17278="","",IFERROR(VLOOKUP(TRIM(E17278&amp;""),'Référentiel Articles'!$A$2:$F$634,4,FALSE),""))</f>
      </c>
      <c r="G17278" s="84">
        <f>IF($E17278="","",IFERROR(VLOOKUP(TRIM(E17278&amp;""),'Référentiel Articles'!$A$2:$F$634,5,FALSE),""))</f>
      </c>
      <c r="H17278" s="85" t="str">
        <v/>
      </c>
      <c r="I17278" s="84">
        <f>IF($E17278="","",IFERROR(VLOOKUP(TRIM(E17278&amp;""),'Référentiel Articles'!$A$2:$F$634,6,FALSE),""))</f>
      </c>
      <c r="J17278" s="90">
        <f>IF(OR($E17278="",$H17278=""),"",$H17278*$I17278)</f>
      </c>
      <c r="K17278" s="87" t="str">
        <v/>
      </c>
    </row>
    <row r="17279">
      <c r="A17279" s="74" t="str">
        <v/>
      </c>
      <c r="B17279" s="74" t="str">
        <v/>
      </c>
      <c r="C17279" s="75">
        <f>IF($E17279="","",IFERROR(VLOOKUP(TRIM(E17279&amp;""),'Référentiel Articles'!$A$2:$F$634,2,FALSE),""))</f>
      </c>
      <c r="D17279" s="75">
        <f>IF($E17279="","",IFERROR(VLOOKUP(TRIM(E17279&amp;""),'Référentiel Articles'!$A$2:$F$634,3,FALSE),""))</f>
      </c>
      <c r="E17279" s="74" t="str">
        <v/>
      </c>
      <c r="F17279" s="75">
        <f>IF($E17279="","",IFERROR(VLOOKUP(TRIM(E17279&amp;""),'Référentiel Articles'!$A$2:$F$634,4,FALSE),""))</f>
      </c>
      <c r="G17279" s="76">
        <f>IF($E17279="","",IFERROR(VLOOKUP(TRIM(E17279&amp;""),'Référentiel Articles'!$A$2:$F$634,5,FALSE),""))</f>
      </c>
      <c r="H17279" s="77" t="str">
        <v/>
      </c>
      <c r="I17279" s="76">
        <f>IF($E17279="","",IFERROR(VLOOKUP(TRIM(E17279&amp;""),'Référentiel Articles'!$A$2:$F$634,6,FALSE),""))</f>
      </c>
      <c r="J17279" s="78">
        <f>IF(OR($E17279="",$H17279=""),"",$H17279*$I17279)</f>
      </c>
      <c r="K17279" s="79" t="str">
        <v/>
      </c>
    </row>
    <row r="17280">
      <c r="A17280" s="81" t="str">
        <v/>
      </c>
      <c r="B17280" s="81" t="str">
        <v/>
      </c>
      <c r="C17280" s="83">
        <f>IF($E17280="","",IFERROR(VLOOKUP(TRIM(E17280&amp;""),'Référentiel Articles'!$A$2:$F$634,2,FALSE),""))</f>
      </c>
      <c r="D17280" s="83">
        <f>IF($E17280="","",IFERROR(VLOOKUP(TRIM(E17280&amp;""),'Référentiel Articles'!$A$2:$F$634,3,FALSE),""))</f>
      </c>
      <c r="E17280" s="81" t="str">
        <v/>
      </c>
      <c r="F17280" s="83">
        <f>IF($E17280="","",IFERROR(VLOOKUP(TRIM(E17280&amp;""),'Référentiel Articles'!$A$2:$F$634,4,FALSE),""))</f>
      </c>
      <c r="G17280" s="84">
        <f>IF($E17280="","",IFERROR(VLOOKUP(TRIM(E17280&amp;""),'Référentiel Articles'!$A$2:$F$634,5,FALSE),""))</f>
      </c>
      <c r="H17280" s="85" t="str">
        <v/>
      </c>
      <c r="I17280" s="84">
        <f>IF($E17280="","",IFERROR(VLOOKUP(TRIM(E17280&amp;""),'Référentiel Articles'!$A$2:$F$634,6,FALSE),""))</f>
      </c>
      <c r="J17280" s="90">
        <f>IF(OR($E17280="",$H17280=""),"",$H17280*$I17280)</f>
      </c>
      <c r="K17280" s="87" t="str">
        <v/>
      </c>
    </row>
    <row r="17281">
      <c r="A17281" s="74" t="str">
        <v/>
      </c>
      <c r="B17281" s="74" t="str">
        <v/>
      </c>
      <c r="C17281" s="75">
        <f>IF($E17281="","",IFERROR(VLOOKUP(TRIM(E17281&amp;""),'Référentiel Articles'!$A$2:$F$634,2,FALSE),""))</f>
      </c>
      <c r="D17281" s="75">
        <f>IF($E17281="","",IFERROR(VLOOKUP(TRIM(E17281&amp;""),'Référentiel Articles'!$A$2:$F$634,3,FALSE),""))</f>
      </c>
      <c r="E17281" s="74" t="str">
        <v/>
      </c>
      <c r="F17281" s="75">
        <f>IF($E17281="","",IFERROR(VLOOKUP(TRIM(E17281&amp;""),'Référentiel Articles'!$A$2:$F$634,4,FALSE),""))</f>
      </c>
      <c r="G17281" s="76">
        <f>IF($E17281="","",IFERROR(VLOOKUP(TRIM(E17281&amp;""),'Référentiel Articles'!$A$2:$F$634,5,FALSE),""))</f>
      </c>
      <c r="H17281" s="77" t="str">
        <v/>
      </c>
      <c r="I17281" s="76">
        <f>IF($E17281="","",IFERROR(VLOOKUP(TRIM(E17281&amp;""),'Référentiel Articles'!$A$2:$F$634,6,FALSE),""))</f>
      </c>
      <c r="J17281" s="78">
        <f>IF(OR($E17281="",$H17281=""),"",$H17281*$I17281)</f>
      </c>
      <c r="K17281" s="79" t="str">
        <v/>
      </c>
    </row>
    <row r="17282">
      <c r="A17282" s="81" t="str">
        <v/>
      </c>
      <c r="B17282" s="81" t="str">
        <v/>
      </c>
      <c r="C17282" s="83">
        <f>IF($E17282="","",IFERROR(VLOOKUP(TRIM(E17282&amp;""),'Référentiel Articles'!$A$2:$F$634,2,FALSE),""))</f>
      </c>
      <c r="D17282" s="83">
        <f>IF($E17282="","",IFERROR(VLOOKUP(TRIM(E17282&amp;""),'Référentiel Articles'!$A$2:$F$634,3,FALSE),""))</f>
      </c>
      <c r="E17282" s="81" t="str">
        <v/>
      </c>
      <c r="F17282" s="83">
        <f>IF($E17282="","",IFERROR(VLOOKUP(TRIM(E17282&amp;""),'Référentiel Articles'!$A$2:$F$634,4,FALSE),""))</f>
      </c>
      <c r="G17282" s="84">
        <f>IF($E17282="","",IFERROR(VLOOKUP(TRIM(E17282&amp;""),'Référentiel Articles'!$A$2:$F$634,5,FALSE),""))</f>
      </c>
      <c r="H17282" s="85" t="str">
        <v/>
      </c>
      <c r="I17282" s="84">
        <f>IF($E17282="","",IFERROR(VLOOKUP(TRIM(E17282&amp;""),'Référentiel Articles'!$A$2:$F$634,6,FALSE),""))</f>
      </c>
      <c r="J17282" s="90">
        <f>IF(OR($E17282="",$H17282=""),"",$H17282*$I17282)</f>
      </c>
      <c r="K17282" s="87" t="str">
        <v/>
      </c>
    </row>
    <row r="17283">
      <c r="A17283" s="74" t="str">
        <v/>
      </c>
      <c r="B17283" s="74" t="str">
        <v/>
      </c>
      <c r="C17283" s="75">
        <f>IF($E17283="","",IFERROR(VLOOKUP(TRIM(E17283&amp;""),'Référentiel Articles'!$A$2:$F$634,2,FALSE),""))</f>
      </c>
      <c r="D17283" s="75">
        <f>IF($E17283="","",IFERROR(VLOOKUP(TRIM(E17283&amp;""),'Référentiel Articles'!$A$2:$F$634,3,FALSE),""))</f>
      </c>
      <c r="E17283" s="74" t="str">
        <v/>
      </c>
      <c r="F17283" s="75">
        <f>IF($E17283="","",IFERROR(VLOOKUP(TRIM(E17283&amp;""),'Référentiel Articles'!$A$2:$F$634,4,FALSE),""))</f>
      </c>
      <c r="G17283" s="76">
        <f>IF($E17283="","",IFERROR(VLOOKUP(TRIM(E17283&amp;""),'Référentiel Articles'!$A$2:$F$634,5,FALSE),""))</f>
      </c>
      <c r="H17283" s="77" t="str">
        <v/>
      </c>
      <c r="I17283" s="76">
        <f>IF($E17283="","",IFERROR(VLOOKUP(TRIM(E17283&amp;""),'Référentiel Articles'!$A$2:$F$634,6,FALSE),""))</f>
      </c>
      <c r="J17283" s="78">
        <f>IF(OR($E17283="",$H17283=""),"",$H17283*$I17283)</f>
      </c>
      <c r="K17283" s="79" t="str">
        <v/>
      </c>
    </row>
    <row r="17284">
      <c r="A17284" s="81" t="str">
        <v/>
      </c>
      <c r="B17284" s="81" t="str">
        <v/>
      </c>
      <c r="C17284" s="83">
        <f>IF($E17284="","",IFERROR(VLOOKUP(TRIM(E17284&amp;""),'Référentiel Articles'!$A$2:$F$634,2,FALSE),""))</f>
      </c>
      <c r="D17284" s="83">
        <f>IF($E17284="","",IFERROR(VLOOKUP(TRIM(E17284&amp;""),'Référentiel Articles'!$A$2:$F$634,3,FALSE),""))</f>
      </c>
      <c r="E17284" s="81" t="str">
        <v/>
      </c>
      <c r="F17284" s="83">
        <f>IF($E17284="","",IFERROR(VLOOKUP(TRIM(E17284&amp;""),'Référentiel Articles'!$A$2:$F$634,4,FALSE),""))</f>
      </c>
      <c r="G17284" s="84">
        <f>IF($E17284="","",IFERROR(VLOOKUP(TRIM(E17284&amp;""),'Référentiel Articles'!$A$2:$F$634,5,FALSE),""))</f>
      </c>
      <c r="H17284" s="85" t="str">
        <v/>
      </c>
      <c r="I17284" s="84">
        <f>IF($E17284="","",IFERROR(VLOOKUP(TRIM(E17284&amp;""),'Référentiel Articles'!$A$2:$F$634,6,FALSE),""))</f>
      </c>
      <c r="J17284" s="90">
        <f>IF(OR($E17284="",$H17284=""),"",$H17284*$I17284)</f>
      </c>
      <c r="K17284" s="87" t="str">
        <v/>
      </c>
    </row>
    <row r="17285">
      <c r="A17285" s="74" t="str">
        <v/>
      </c>
      <c r="B17285" s="74" t="str">
        <v/>
      </c>
      <c r="C17285" s="75">
        <f>IF($E17285="","",IFERROR(VLOOKUP(TRIM(E17285&amp;""),'Référentiel Articles'!$A$2:$F$634,2,FALSE),""))</f>
      </c>
      <c r="D17285" s="75">
        <f>IF($E17285="","",IFERROR(VLOOKUP(TRIM(E17285&amp;""),'Référentiel Articles'!$A$2:$F$634,3,FALSE),""))</f>
      </c>
      <c r="E17285" s="74" t="str">
        <v/>
      </c>
      <c r="F17285" s="75">
        <f>IF($E17285="","",IFERROR(VLOOKUP(TRIM(E17285&amp;""),'Référentiel Articles'!$A$2:$F$634,4,FALSE),""))</f>
      </c>
      <c r="G17285" s="76">
        <f>IF($E17285="","",IFERROR(VLOOKUP(TRIM(E17285&amp;""),'Référentiel Articles'!$A$2:$F$634,5,FALSE),""))</f>
      </c>
      <c r="H17285" s="77" t="str">
        <v/>
      </c>
      <c r="I17285" s="76">
        <f>IF($E17285="","",IFERROR(VLOOKUP(TRIM(E17285&amp;""),'Référentiel Articles'!$A$2:$F$634,6,FALSE),""))</f>
      </c>
      <c r="J17285" s="78">
        <f>IF(OR($E17285="",$H17285=""),"",$H17285*$I17285)</f>
      </c>
      <c r="K17285" s="79" t="str">
        <v/>
      </c>
    </row>
    <row r="17286">
      <c r="A17286" s="81" t="str">
        <v/>
      </c>
      <c r="B17286" s="81" t="str">
        <v/>
      </c>
      <c r="C17286" s="83">
        <f>IF($E17286="","",IFERROR(VLOOKUP(TRIM(E17286&amp;""),'Référentiel Articles'!$A$2:$F$634,2,FALSE),""))</f>
      </c>
      <c r="D17286" s="83">
        <f>IF($E17286="","",IFERROR(VLOOKUP(TRIM(E17286&amp;""),'Référentiel Articles'!$A$2:$F$634,3,FALSE),""))</f>
      </c>
      <c r="E17286" s="81" t="str">
        <v/>
      </c>
      <c r="F17286" s="83">
        <f>IF($E17286="","",IFERROR(VLOOKUP(TRIM(E17286&amp;""),'Référentiel Articles'!$A$2:$F$634,4,FALSE),""))</f>
      </c>
      <c r="G17286" s="84">
        <f>IF($E17286="","",IFERROR(VLOOKUP(TRIM(E17286&amp;""),'Référentiel Articles'!$A$2:$F$634,5,FALSE),""))</f>
      </c>
      <c r="H17286" s="85" t="str">
        <v/>
      </c>
      <c r="I17286" s="84">
        <f>IF($E17286="","",IFERROR(VLOOKUP(TRIM(E17286&amp;""),'Référentiel Articles'!$A$2:$F$634,6,FALSE),""))</f>
      </c>
      <c r="J17286" s="90">
        <f>IF(OR($E17286="",$H17286=""),"",$H17286*$I17286)</f>
      </c>
      <c r="K17286" s="87" t="str">
        <v/>
      </c>
    </row>
    <row r="17287">
      <c r="A17287" s="74" t="str">
        <v/>
      </c>
      <c r="B17287" s="74" t="str">
        <v/>
      </c>
      <c r="C17287" s="75">
        <f>IF($E17287="","",IFERROR(VLOOKUP(TRIM(E17287&amp;""),'Référentiel Articles'!$A$2:$F$634,2,FALSE),""))</f>
      </c>
      <c r="D17287" s="75">
        <f>IF($E17287="","",IFERROR(VLOOKUP(TRIM(E17287&amp;""),'Référentiel Articles'!$A$2:$F$634,3,FALSE),""))</f>
      </c>
      <c r="E17287" s="74" t="str">
        <v/>
      </c>
      <c r="F17287" s="75">
        <f>IF($E17287="","",IFERROR(VLOOKUP(TRIM(E17287&amp;""),'Référentiel Articles'!$A$2:$F$634,4,FALSE),""))</f>
      </c>
      <c r="G17287" s="76">
        <f>IF($E17287="","",IFERROR(VLOOKUP(TRIM(E17287&amp;""),'Référentiel Articles'!$A$2:$F$634,5,FALSE),""))</f>
      </c>
      <c r="H17287" s="77" t="str">
        <v/>
      </c>
      <c r="I17287" s="76">
        <f>IF($E17287="","",IFERROR(VLOOKUP(TRIM(E17287&amp;""),'Référentiel Articles'!$A$2:$F$634,6,FALSE),""))</f>
      </c>
      <c r="J17287" s="78">
        <f>IF(OR($E17287="",$H17287=""),"",$H17287*$I17287)</f>
      </c>
      <c r="K17287" s="79" t="str">
        <v/>
      </c>
    </row>
    <row r="17288">
      <c r="A17288" s="81" t="str">
        <v/>
      </c>
      <c r="B17288" s="81" t="str">
        <v/>
      </c>
      <c r="C17288" s="83">
        <f>IF($E17288="","",IFERROR(VLOOKUP(TRIM(E17288&amp;""),'Référentiel Articles'!$A$2:$F$634,2,FALSE),""))</f>
      </c>
      <c r="D17288" s="83">
        <f>IF($E17288="","",IFERROR(VLOOKUP(TRIM(E17288&amp;""),'Référentiel Articles'!$A$2:$F$634,3,FALSE),""))</f>
      </c>
      <c r="E17288" s="81" t="str">
        <v/>
      </c>
      <c r="F17288" s="83">
        <f>IF($E17288="","",IFERROR(VLOOKUP(TRIM(E17288&amp;""),'Référentiel Articles'!$A$2:$F$634,4,FALSE),""))</f>
      </c>
      <c r="G17288" s="84">
        <f>IF($E17288="","",IFERROR(VLOOKUP(TRIM(E17288&amp;""),'Référentiel Articles'!$A$2:$F$634,5,FALSE),""))</f>
      </c>
      <c r="H17288" s="85" t="str">
        <v/>
      </c>
      <c r="I17288" s="84">
        <f>IF($E17288="","",IFERROR(VLOOKUP(TRIM(E17288&amp;""),'Référentiel Articles'!$A$2:$F$634,6,FALSE),""))</f>
      </c>
      <c r="J17288" s="90">
        <f>IF(OR($E17288="",$H17288=""),"",$H17288*$I17288)</f>
      </c>
      <c r="K17288" s="87" t="str">
        <v/>
      </c>
    </row>
    <row r="17289">
      <c r="A17289" s="74" t="str">
        <v/>
      </c>
      <c r="B17289" s="74" t="str">
        <v/>
      </c>
      <c r="C17289" s="75">
        <f>IF($E17289="","",IFERROR(VLOOKUP(TRIM(E17289&amp;""),'Référentiel Articles'!$A$2:$F$634,2,FALSE),""))</f>
      </c>
      <c r="D17289" s="75">
        <f>IF($E17289="","",IFERROR(VLOOKUP(TRIM(E17289&amp;""),'Référentiel Articles'!$A$2:$F$634,3,FALSE),""))</f>
      </c>
      <c r="E17289" s="74" t="str">
        <v/>
      </c>
      <c r="F17289" s="75">
        <f>IF($E17289="","",IFERROR(VLOOKUP(TRIM(E17289&amp;""),'Référentiel Articles'!$A$2:$F$634,4,FALSE),""))</f>
      </c>
      <c r="G17289" s="76">
        <f>IF($E17289="","",IFERROR(VLOOKUP(TRIM(E17289&amp;""),'Référentiel Articles'!$A$2:$F$634,5,FALSE),""))</f>
      </c>
      <c r="H17289" s="77" t="str">
        <v/>
      </c>
      <c r="I17289" s="76">
        <f>IF($E17289="","",IFERROR(VLOOKUP(TRIM(E17289&amp;""),'Référentiel Articles'!$A$2:$F$634,6,FALSE),""))</f>
      </c>
      <c r="J17289" s="78">
        <f>IF(OR($E17289="",$H17289=""),"",$H17289*$I17289)</f>
      </c>
      <c r="K17289" s="79" t="str">
        <v/>
      </c>
    </row>
    <row r="17290">
      <c r="A17290" s="81" t="str">
        <v/>
      </c>
      <c r="B17290" s="81" t="str">
        <v/>
      </c>
      <c r="C17290" s="83">
        <f>IF($E17290="","",IFERROR(VLOOKUP(TRIM(E17290&amp;""),'Référentiel Articles'!$A$2:$F$634,2,FALSE),""))</f>
      </c>
      <c r="D17290" s="83">
        <f>IF($E17290="","",IFERROR(VLOOKUP(TRIM(E17290&amp;""),'Référentiel Articles'!$A$2:$F$634,3,FALSE),""))</f>
      </c>
      <c r="E17290" s="81" t="str">
        <v/>
      </c>
      <c r="F17290" s="83">
        <f>IF($E17290="","",IFERROR(VLOOKUP(TRIM(E17290&amp;""),'Référentiel Articles'!$A$2:$F$634,4,FALSE),""))</f>
      </c>
      <c r="G17290" s="84">
        <f>IF($E17290="","",IFERROR(VLOOKUP(TRIM(E17290&amp;""),'Référentiel Articles'!$A$2:$F$634,5,FALSE),""))</f>
      </c>
      <c r="H17290" s="85" t="str">
        <v/>
      </c>
      <c r="I17290" s="84">
        <f>IF($E17290="","",IFERROR(VLOOKUP(TRIM(E17290&amp;""),'Référentiel Articles'!$A$2:$F$634,6,FALSE),""))</f>
      </c>
      <c r="J17290" s="90">
        <f>IF(OR($E17290="",$H17290=""),"",$H17290*$I17290)</f>
      </c>
      <c r="K17290" s="87" t="str">
        <v/>
      </c>
    </row>
    <row r="17291">
      <c r="A17291" s="74" t="str">
        <v/>
      </c>
      <c r="B17291" s="74" t="str">
        <v/>
      </c>
      <c r="C17291" s="75">
        <f>IF($E17291="","",IFERROR(VLOOKUP(TRIM(E17291&amp;""),'Référentiel Articles'!$A$2:$F$634,2,FALSE),""))</f>
      </c>
      <c r="D17291" s="75">
        <f>IF($E17291="","",IFERROR(VLOOKUP(TRIM(E17291&amp;""),'Référentiel Articles'!$A$2:$F$634,3,FALSE),""))</f>
      </c>
      <c r="E17291" s="74" t="str">
        <v/>
      </c>
      <c r="F17291" s="75">
        <f>IF($E17291="","",IFERROR(VLOOKUP(TRIM(E17291&amp;""),'Référentiel Articles'!$A$2:$F$634,4,FALSE),""))</f>
      </c>
      <c r="G17291" s="76">
        <f>IF($E17291="","",IFERROR(VLOOKUP(TRIM(E17291&amp;""),'Référentiel Articles'!$A$2:$F$634,5,FALSE),""))</f>
      </c>
      <c r="H17291" s="77" t="str">
        <v/>
      </c>
      <c r="I17291" s="76">
        <f>IF($E17291="","",IFERROR(VLOOKUP(TRIM(E17291&amp;""),'Référentiel Articles'!$A$2:$F$634,6,FALSE),""))</f>
      </c>
      <c r="J17291" s="78">
        <f>IF(OR($E17291="",$H17291=""),"",$H17291*$I17291)</f>
      </c>
      <c r="K17291" s="79" t="str">
        <v/>
      </c>
    </row>
    <row r="17292">
      <c r="A17292" s="81" t="str">
        <v/>
      </c>
      <c r="B17292" s="81" t="str">
        <v/>
      </c>
      <c r="C17292" s="83">
        <f>IF($E17292="","",IFERROR(VLOOKUP(TRIM(E17292&amp;""),'Référentiel Articles'!$A$2:$F$634,2,FALSE),""))</f>
      </c>
      <c r="D17292" s="83">
        <f>IF($E17292="","",IFERROR(VLOOKUP(TRIM(E17292&amp;""),'Référentiel Articles'!$A$2:$F$634,3,FALSE),""))</f>
      </c>
      <c r="E17292" s="81" t="str">
        <v/>
      </c>
      <c r="F17292" s="83">
        <f>IF($E17292="","",IFERROR(VLOOKUP(TRIM(E17292&amp;""),'Référentiel Articles'!$A$2:$F$634,4,FALSE),""))</f>
      </c>
      <c r="G17292" s="84">
        <f>IF($E17292="","",IFERROR(VLOOKUP(TRIM(E17292&amp;""),'Référentiel Articles'!$A$2:$F$634,5,FALSE),""))</f>
      </c>
      <c r="H17292" s="85" t="str">
        <v/>
      </c>
      <c r="I17292" s="84">
        <f>IF($E17292="","",IFERROR(VLOOKUP(TRIM(E17292&amp;""),'Référentiel Articles'!$A$2:$F$634,6,FALSE),""))</f>
      </c>
      <c r="J17292" s="90">
        <f>IF(OR($E17292="",$H17292=""),"",$H17292*$I17292)</f>
      </c>
      <c r="K17292" s="87" t="str">
        <v/>
      </c>
    </row>
    <row r="17293">
      <c r="A17293" s="74" t="str">
        <v/>
      </c>
      <c r="B17293" s="74" t="str">
        <v/>
      </c>
      <c r="C17293" s="75">
        <f>IF($E17293="","",IFERROR(VLOOKUP(TRIM(E17293&amp;""),'Référentiel Articles'!$A$2:$F$634,2,FALSE),""))</f>
      </c>
      <c r="D17293" s="75">
        <f>IF($E17293="","",IFERROR(VLOOKUP(TRIM(E17293&amp;""),'Référentiel Articles'!$A$2:$F$634,3,FALSE),""))</f>
      </c>
      <c r="E17293" s="74" t="str">
        <v/>
      </c>
      <c r="F17293" s="75">
        <f>IF($E17293="","",IFERROR(VLOOKUP(TRIM(E17293&amp;""),'Référentiel Articles'!$A$2:$F$634,4,FALSE),""))</f>
      </c>
      <c r="G17293" s="76">
        <f>IF($E17293="","",IFERROR(VLOOKUP(TRIM(E17293&amp;""),'Référentiel Articles'!$A$2:$F$634,5,FALSE),""))</f>
      </c>
      <c r="H17293" s="77" t="str">
        <v/>
      </c>
      <c r="I17293" s="76">
        <f>IF($E17293="","",IFERROR(VLOOKUP(TRIM(E17293&amp;""),'Référentiel Articles'!$A$2:$F$634,6,FALSE),""))</f>
      </c>
      <c r="J17293" s="78">
        <f>IF(OR($E17293="",$H17293=""),"",$H17293*$I17293)</f>
      </c>
      <c r="K17293" s="79" t="str">
        <v/>
      </c>
    </row>
    <row r="17294">
      <c r="A17294" s="81" t="str">
        <v/>
      </c>
      <c r="B17294" s="81" t="str">
        <v/>
      </c>
      <c r="C17294" s="83">
        <f>IF($E17294="","",IFERROR(VLOOKUP(TRIM(E17294&amp;""),'Référentiel Articles'!$A$2:$F$634,2,FALSE),""))</f>
      </c>
      <c r="D17294" s="83">
        <f>IF($E17294="","",IFERROR(VLOOKUP(TRIM(E17294&amp;""),'Référentiel Articles'!$A$2:$F$634,3,FALSE),""))</f>
      </c>
      <c r="E17294" s="81" t="str">
        <v/>
      </c>
      <c r="F17294" s="83">
        <f>IF($E17294="","",IFERROR(VLOOKUP(TRIM(E17294&amp;""),'Référentiel Articles'!$A$2:$F$634,4,FALSE),""))</f>
      </c>
      <c r="G17294" s="84">
        <f>IF($E17294="","",IFERROR(VLOOKUP(TRIM(E17294&amp;""),'Référentiel Articles'!$A$2:$F$634,5,FALSE),""))</f>
      </c>
      <c r="H17294" s="85" t="str">
        <v/>
      </c>
      <c r="I17294" s="84">
        <f>IF($E17294="","",IFERROR(VLOOKUP(TRIM(E17294&amp;""),'Référentiel Articles'!$A$2:$F$634,6,FALSE),""))</f>
      </c>
      <c r="J17294" s="90">
        <f>IF(OR($E17294="",$H17294=""),"",$H17294*$I17294)</f>
      </c>
      <c r="K17294" s="87" t="str">
        <v/>
      </c>
    </row>
    <row r="17295">
      <c r="A17295" s="74" t="str">
        <v/>
      </c>
      <c r="B17295" s="74" t="str">
        <v/>
      </c>
      <c r="C17295" s="75">
        <f>IF($E17295="","",IFERROR(VLOOKUP(TRIM(E17295&amp;""),'Référentiel Articles'!$A$2:$F$634,2,FALSE),""))</f>
      </c>
      <c r="D17295" s="75">
        <f>IF($E17295="","",IFERROR(VLOOKUP(TRIM(E17295&amp;""),'Référentiel Articles'!$A$2:$F$634,3,FALSE),""))</f>
      </c>
      <c r="E17295" s="74" t="str">
        <v/>
      </c>
      <c r="F17295" s="75">
        <f>IF($E17295="","",IFERROR(VLOOKUP(TRIM(E17295&amp;""),'Référentiel Articles'!$A$2:$F$634,4,FALSE),""))</f>
      </c>
      <c r="G17295" s="76">
        <f>IF($E17295="","",IFERROR(VLOOKUP(TRIM(E17295&amp;""),'Référentiel Articles'!$A$2:$F$634,5,FALSE),""))</f>
      </c>
      <c r="H17295" s="77" t="str">
        <v/>
      </c>
      <c r="I17295" s="76">
        <f>IF($E17295="","",IFERROR(VLOOKUP(TRIM(E17295&amp;""),'Référentiel Articles'!$A$2:$F$634,6,FALSE),""))</f>
      </c>
      <c r="J17295" s="78">
        <f>IF(OR($E17295="",$H17295=""),"",$H17295*$I17295)</f>
      </c>
      <c r="K17295" s="79" t="str">
        <v/>
      </c>
    </row>
    <row r="17296">
      <c r="A17296" s="81" t="str">
        <v/>
      </c>
      <c r="B17296" s="81" t="str">
        <v/>
      </c>
      <c r="C17296" s="83">
        <f>IF($E17296="","",IFERROR(VLOOKUP(TRIM(E17296&amp;""),'Référentiel Articles'!$A$2:$F$634,2,FALSE),""))</f>
      </c>
      <c r="D17296" s="83">
        <f>IF($E17296="","",IFERROR(VLOOKUP(TRIM(E17296&amp;""),'Référentiel Articles'!$A$2:$F$634,3,FALSE),""))</f>
      </c>
      <c r="E17296" s="81" t="str">
        <v/>
      </c>
      <c r="F17296" s="83">
        <f>IF($E17296="","",IFERROR(VLOOKUP(TRIM(E17296&amp;""),'Référentiel Articles'!$A$2:$F$634,4,FALSE),""))</f>
      </c>
      <c r="G17296" s="84">
        <f>IF($E17296="","",IFERROR(VLOOKUP(TRIM(E17296&amp;""),'Référentiel Articles'!$A$2:$F$634,5,FALSE),""))</f>
      </c>
      <c r="H17296" s="85" t="str">
        <v/>
      </c>
      <c r="I17296" s="84">
        <f>IF($E17296="","",IFERROR(VLOOKUP(TRIM(E17296&amp;""),'Référentiel Articles'!$A$2:$F$634,6,FALSE),""))</f>
      </c>
      <c r="J17296" s="90">
        <f>IF(OR($E17296="",$H17296=""),"",$H17296*$I17296)</f>
      </c>
      <c r="K17296" s="87" t="str">
        <v/>
      </c>
    </row>
    <row r="17297">
      <c r="A17297" s="74" t="str">
        <v/>
      </c>
      <c r="B17297" s="74" t="str">
        <v/>
      </c>
      <c r="C17297" s="75">
        <f>IF($E17297="","",IFERROR(VLOOKUP(TRIM(E17297&amp;""),'Référentiel Articles'!$A$2:$F$634,2,FALSE),""))</f>
      </c>
      <c r="D17297" s="75">
        <f>IF($E17297="","",IFERROR(VLOOKUP(TRIM(E17297&amp;""),'Référentiel Articles'!$A$2:$F$634,3,FALSE),""))</f>
      </c>
      <c r="E17297" s="74" t="str">
        <v/>
      </c>
      <c r="F17297" s="75">
        <f>IF($E17297="","",IFERROR(VLOOKUP(TRIM(E17297&amp;""),'Référentiel Articles'!$A$2:$F$634,4,FALSE),""))</f>
      </c>
      <c r="G17297" s="76">
        <f>IF($E17297="","",IFERROR(VLOOKUP(TRIM(E17297&amp;""),'Référentiel Articles'!$A$2:$F$634,5,FALSE),""))</f>
      </c>
      <c r="H17297" s="77" t="str">
        <v/>
      </c>
      <c r="I17297" s="76">
        <f>IF($E17297="","",IFERROR(VLOOKUP(TRIM(E17297&amp;""),'Référentiel Articles'!$A$2:$F$634,6,FALSE),""))</f>
      </c>
      <c r="J17297" s="78">
        <f>IF(OR($E17297="",$H17297=""),"",$H17297*$I17297)</f>
      </c>
      <c r="K17297" s="79" t="str">
        <v/>
      </c>
    </row>
    <row r="17298">
      <c r="A17298" s="81" t="str">
        <v/>
      </c>
      <c r="B17298" s="81" t="str">
        <v/>
      </c>
      <c r="C17298" s="83">
        <f>IF($E17298="","",IFERROR(VLOOKUP(TRIM(E17298&amp;""),'Référentiel Articles'!$A$2:$F$634,2,FALSE),""))</f>
      </c>
      <c r="D17298" s="83">
        <f>IF($E17298="","",IFERROR(VLOOKUP(TRIM(E17298&amp;""),'Référentiel Articles'!$A$2:$F$634,3,FALSE),""))</f>
      </c>
      <c r="E17298" s="81" t="str">
        <v/>
      </c>
      <c r="F17298" s="83">
        <f>IF($E17298="","",IFERROR(VLOOKUP(TRIM(E17298&amp;""),'Référentiel Articles'!$A$2:$F$634,4,FALSE),""))</f>
      </c>
      <c r="G17298" s="84">
        <f>IF($E17298="","",IFERROR(VLOOKUP(TRIM(E17298&amp;""),'Référentiel Articles'!$A$2:$F$634,5,FALSE),""))</f>
      </c>
      <c r="H17298" s="85" t="str">
        <v/>
      </c>
      <c r="I17298" s="84">
        <f>IF($E17298="","",IFERROR(VLOOKUP(TRIM(E17298&amp;""),'Référentiel Articles'!$A$2:$F$634,6,FALSE),""))</f>
      </c>
      <c r="J17298" s="90">
        <f>IF(OR($E17298="",$H17298=""),"",$H17298*$I17298)</f>
      </c>
      <c r="K17298" s="87" t="str">
        <v/>
      </c>
    </row>
    <row r="17299">
      <c r="A17299" s="74" t="str">
        <v/>
      </c>
      <c r="B17299" s="74" t="str">
        <v/>
      </c>
      <c r="C17299" s="75">
        <f>IF($E17299="","",IFERROR(VLOOKUP(TRIM(E17299&amp;""),'Référentiel Articles'!$A$2:$F$634,2,FALSE),""))</f>
      </c>
      <c r="D17299" s="75">
        <f>IF($E17299="","",IFERROR(VLOOKUP(TRIM(E17299&amp;""),'Référentiel Articles'!$A$2:$F$634,3,FALSE),""))</f>
      </c>
      <c r="E17299" s="74" t="str">
        <v/>
      </c>
      <c r="F17299" s="75">
        <f>IF($E17299="","",IFERROR(VLOOKUP(TRIM(E17299&amp;""),'Référentiel Articles'!$A$2:$F$634,4,FALSE),""))</f>
      </c>
      <c r="G17299" s="76">
        <f>IF($E17299="","",IFERROR(VLOOKUP(TRIM(E17299&amp;""),'Référentiel Articles'!$A$2:$F$634,5,FALSE),""))</f>
      </c>
      <c r="H17299" s="77" t="str">
        <v/>
      </c>
      <c r="I17299" s="76">
        <f>IF($E17299="","",IFERROR(VLOOKUP(TRIM(E17299&amp;""),'Référentiel Articles'!$A$2:$F$634,6,FALSE),""))</f>
      </c>
      <c r="J17299" s="78">
        <f>IF(OR($E17299="",$H17299=""),"",$H17299*$I17299)</f>
      </c>
      <c r="K17299" s="79" t="str">
        <v/>
      </c>
    </row>
    <row r="17300">
      <c r="A17300" s="81" t="str">
        <v/>
      </c>
      <c r="B17300" s="81" t="str">
        <v/>
      </c>
      <c r="C17300" s="83">
        <f>IF($E17300="","",IFERROR(VLOOKUP(TRIM(E17300&amp;""),'Référentiel Articles'!$A$2:$F$634,2,FALSE),""))</f>
      </c>
      <c r="D17300" s="83">
        <f>IF($E17300="","",IFERROR(VLOOKUP(TRIM(E17300&amp;""),'Référentiel Articles'!$A$2:$F$634,3,FALSE),""))</f>
      </c>
      <c r="E17300" s="81" t="str">
        <v/>
      </c>
      <c r="F17300" s="83">
        <f>IF($E17300="","",IFERROR(VLOOKUP(TRIM(E17300&amp;""),'Référentiel Articles'!$A$2:$F$634,4,FALSE),""))</f>
      </c>
      <c r="G17300" s="84">
        <f>IF($E17300="","",IFERROR(VLOOKUP(TRIM(E17300&amp;""),'Référentiel Articles'!$A$2:$F$634,5,FALSE),""))</f>
      </c>
      <c r="H17300" s="85" t="str">
        <v/>
      </c>
      <c r="I17300" s="84">
        <f>IF($E17300="","",IFERROR(VLOOKUP(TRIM(E17300&amp;""),'Référentiel Articles'!$A$2:$F$634,6,FALSE),""))</f>
      </c>
      <c r="J17300" s="90">
        <f>IF(OR($E17300="",$H17300=""),"",$H17300*$I17300)</f>
      </c>
      <c r="K17300" s="87" t="str">
        <v/>
      </c>
    </row>
    <row r="17301">
      <c r="A17301" s="74" t="str">
        <v/>
      </c>
      <c r="B17301" s="74" t="str">
        <v/>
      </c>
      <c r="C17301" s="75">
        <f>IF($E17301="","",IFERROR(VLOOKUP(TRIM(E17301&amp;""),'Référentiel Articles'!$A$2:$F$634,2,FALSE),""))</f>
      </c>
      <c r="D17301" s="75">
        <f>IF($E17301="","",IFERROR(VLOOKUP(TRIM(E17301&amp;""),'Référentiel Articles'!$A$2:$F$634,3,FALSE),""))</f>
      </c>
      <c r="E17301" s="74" t="str">
        <v/>
      </c>
      <c r="F17301" s="75">
        <f>IF($E17301="","",IFERROR(VLOOKUP(TRIM(E17301&amp;""),'Référentiel Articles'!$A$2:$F$634,4,FALSE),""))</f>
      </c>
      <c r="G17301" s="76">
        <f>IF($E17301="","",IFERROR(VLOOKUP(TRIM(E17301&amp;""),'Référentiel Articles'!$A$2:$F$634,5,FALSE),""))</f>
      </c>
      <c r="H17301" s="77" t="str">
        <v/>
      </c>
      <c r="I17301" s="76">
        <f>IF($E17301="","",IFERROR(VLOOKUP(TRIM(E17301&amp;""),'Référentiel Articles'!$A$2:$F$634,6,FALSE),""))</f>
      </c>
      <c r="J17301" s="78">
        <f>IF(OR($E17301="",$H17301=""),"",$H17301*$I17301)</f>
      </c>
      <c r="K17301" s="79" t="str">
        <v/>
      </c>
    </row>
    <row r="17302">
      <c r="A17302" s="81" t="str">
        <v/>
      </c>
      <c r="B17302" s="81" t="str">
        <v/>
      </c>
      <c r="C17302" s="83">
        <f>IF($E17302="","",IFERROR(VLOOKUP(TRIM(E17302&amp;""),'Référentiel Articles'!$A$2:$F$634,2,FALSE),""))</f>
      </c>
      <c r="D17302" s="83">
        <f>IF($E17302="","",IFERROR(VLOOKUP(TRIM(E17302&amp;""),'Référentiel Articles'!$A$2:$F$634,3,FALSE),""))</f>
      </c>
      <c r="E17302" s="81" t="str">
        <v/>
      </c>
      <c r="F17302" s="83">
        <f>IF($E17302="","",IFERROR(VLOOKUP(TRIM(E17302&amp;""),'Référentiel Articles'!$A$2:$F$634,4,FALSE),""))</f>
      </c>
      <c r="G17302" s="84">
        <f>IF($E17302="","",IFERROR(VLOOKUP(TRIM(E17302&amp;""),'Référentiel Articles'!$A$2:$F$634,5,FALSE),""))</f>
      </c>
      <c r="H17302" s="85" t="str">
        <v/>
      </c>
      <c r="I17302" s="84">
        <f>IF($E17302="","",IFERROR(VLOOKUP(TRIM(E17302&amp;""),'Référentiel Articles'!$A$2:$F$634,6,FALSE),""))</f>
      </c>
      <c r="J17302" s="90">
        <f>IF(OR($E17302="",$H17302=""),"",$H17302*$I17302)</f>
      </c>
      <c r="K17302" s="87" t="str">
        <v/>
      </c>
    </row>
    <row r="17303">
      <c r="A17303" s="74" t="str">
        <v/>
      </c>
      <c r="B17303" s="74" t="str">
        <v/>
      </c>
      <c r="C17303" s="75">
        <f>IF($E17303="","",IFERROR(VLOOKUP(TRIM(E17303&amp;""),'Référentiel Articles'!$A$2:$F$634,2,FALSE),""))</f>
      </c>
      <c r="D17303" s="75">
        <f>IF($E17303="","",IFERROR(VLOOKUP(TRIM(E17303&amp;""),'Référentiel Articles'!$A$2:$F$634,3,FALSE),""))</f>
      </c>
      <c r="E17303" s="74" t="str">
        <v/>
      </c>
      <c r="F17303" s="75">
        <f>IF($E17303="","",IFERROR(VLOOKUP(TRIM(E17303&amp;""),'Référentiel Articles'!$A$2:$F$634,4,FALSE),""))</f>
      </c>
      <c r="G17303" s="76">
        <f>IF($E17303="","",IFERROR(VLOOKUP(TRIM(E17303&amp;""),'Référentiel Articles'!$A$2:$F$634,5,FALSE),""))</f>
      </c>
      <c r="H17303" s="77" t="str">
        <v/>
      </c>
      <c r="I17303" s="76">
        <f>IF($E17303="","",IFERROR(VLOOKUP(TRIM(E17303&amp;""),'Référentiel Articles'!$A$2:$F$634,6,FALSE),""))</f>
      </c>
      <c r="J17303" s="78">
        <f>IF(OR($E17303="",$H17303=""),"",$H17303*$I17303)</f>
      </c>
      <c r="K17303" s="79" t="str">
        <v/>
      </c>
    </row>
    <row r="17304">
      <c r="A17304" s="81" t="str">
        <v/>
      </c>
      <c r="B17304" s="81" t="str">
        <v/>
      </c>
      <c r="C17304" s="83">
        <f>IF($E17304="","",IFERROR(VLOOKUP(TRIM(E17304&amp;""),'Référentiel Articles'!$A$2:$F$634,2,FALSE),""))</f>
      </c>
      <c r="D17304" s="83">
        <f>IF($E17304="","",IFERROR(VLOOKUP(TRIM(E17304&amp;""),'Référentiel Articles'!$A$2:$F$634,3,FALSE),""))</f>
      </c>
      <c r="E17304" s="81" t="str">
        <v/>
      </c>
      <c r="F17304" s="83">
        <f>IF($E17304="","",IFERROR(VLOOKUP(TRIM(E17304&amp;""),'Référentiel Articles'!$A$2:$F$634,4,FALSE),""))</f>
      </c>
      <c r="G17304" s="84">
        <f>IF($E17304="","",IFERROR(VLOOKUP(TRIM(E17304&amp;""),'Référentiel Articles'!$A$2:$F$634,5,FALSE),""))</f>
      </c>
      <c r="H17304" s="85" t="str">
        <v/>
      </c>
      <c r="I17304" s="84">
        <f>IF($E17304="","",IFERROR(VLOOKUP(TRIM(E17304&amp;""),'Référentiel Articles'!$A$2:$F$634,6,FALSE),""))</f>
      </c>
      <c r="J17304" s="90">
        <f>IF(OR($E17304="",$H17304=""),"",$H17304*$I17304)</f>
      </c>
      <c r="K17304" s="87" t="str">
        <v/>
      </c>
    </row>
    <row r="17305">
      <c r="A17305" s="74" t="str">
        <v/>
      </c>
      <c r="B17305" s="74" t="str">
        <v/>
      </c>
      <c r="C17305" s="75">
        <f>IF($E17305="","",IFERROR(VLOOKUP(TRIM(E17305&amp;""),'Référentiel Articles'!$A$2:$F$634,2,FALSE),""))</f>
      </c>
      <c r="D17305" s="75">
        <f>IF($E17305="","",IFERROR(VLOOKUP(TRIM(E17305&amp;""),'Référentiel Articles'!$A$2:$F$634,3,FALSE),""))</f>
      </c>
      <c r="E17305" s="74" t="str">
        <v/>
      </c>
      <c r="F17305" s="75">
        <f>IF($E17305="","",IFERROR(VLOOKUP(TRIM(E17305&amp;""),'Référentiel Articles'!$A$2:$F$634,4,FALSE),""))</f>
      </c>
      <c r="G17305" s="76">
        <f>IF($E17305="","",IFERROR(VLOOKUP(TRIM(E17305&amp;""),'Référentiel Articles'!$A$2:$F$634,5,FALSE),""))</f>
      </c>
      <c r="H17305" s="77" t="str">
        <v/>
      </c>
      <c r="I17305" s="76">
        <f>IF($E17305="","",IFERROR(VLOOKUP(TRIM(E17305&amp;""),'Référentiel Articles'!$A$2:$F$634,6,FALSE),""))</f>
      </c>
      <c r="J17305" s="78">
        <f>IF(OR($E17305="",$H17305=""),"",$H17305*$I17305)</f>
      </c>
      <c r="K17305" s="79" t="str">
        <v/>
      </c>
    </row>
    <row r="17306">
      <c r="A17306" s="81" t="str">
        <v/>
      </c>
      <c r="B17306" s="81" t="str">
        <v/>
      </c>
      <c r="C17306" s="83">
        <f>IF($E17306="","",IFERROR(VLOOKUP(TRIM(E17306&amp;""),'Référentiel Articles'!$A$2:$F$634,2,FALSE),""))</f>
      </c>
      <c r="D17306" s="83">
        <f>IF($E17306="","",IFERROR(VLOOKUP(TRIM(E17306&amp;""),'Référentiel Articles'!$A$2:$F$634,3,FALSE),""))</f>
      </c>
      <c r="E17306" s="81" t="str">
        <v/>
      </c>
      <c r="F17306" s="83">
        <f>IF($E17306="","",IFERROR(VLOOKUP(TRIM(E17306&amp;""),'Référentiel Articles'!$A$2:$F$634,4,FALSE),""))</f>
      </c>
      <c r="G17306" s="84">
        <f>IF($E17306="","",IFERROR(VLOOKUP(TRIM(E17306&amp;""),'Référentiel Articles'!$A$2:$F$634,5,FALSE),""))</f>
      </c>
      <c r="H17306" s="85" t="str">
        <v/>
      </c>
      <c r="I17306" s="84">
        <f>IF($E17306="","",IFERROR(VLOOKUP(TRIM(E17306&amp;""),'Référentiel Articles'!$A$2:$F$634,6,FALSE),""))</f>
      </c>
      <c r="J17306" s="90">
        <f>IF(OR($E17306="",$H17306=""),"",$H17306*$I17306)</f>
      </c>
      <c r="K17306" s="87" t="str">
        <v/>
      </c>
    </row>
    <row r="17307">
      <c r="A17307" s="74" t="str">
        <v/>
      </c>
      <c r="B17307" s="74" t="str">
        <v/>
      </c>
      <c r="C17307" s="75">
        <f>IF($E17307="","",IFERROR(VLOOKUP(TRIM(E17307&amp;""),'Référentiel Articles'!$A$2:$F$634,2,FALSE),""))</f>
      </c>
      <c r="D17307" s="75">
        <f>IF($E17307="","",IFERROR(VLOOKUP(TRIM(E17307&amp;""),'Référentiel Articles'!$A$2:$F$634,3,FALSE),""))</f>
      </c>
      <c r="E17307" s="74" t="str">
        <v/>
      </c>
      <c r="F17307" s="75">
        <f>IF($E17307="","",IFERROR(VLOOKUP(TRIM(E17307&amp;""),'Référentiel Articles'!$A$2:$F$634,4,FALSE),""))</f>
      </c>
      <c r="G17307" s="76">
        <f>IF($E17307="","",IFERROR(VLOOKUP(TRIM(E17307&amp;""),'Référentiel Articles'!$A$2:$F$634,5,FALSE),""))</f>
      </c>
      <c r="H17307" s="77" t="str">
        <v/>
      </c>
      <c r="I17307" s="76">
        <f>IF($E17307="","",IFERROR(VLOOKUP(TRIM(E17307&amp;""),'Référentiel Articles'!$A$2:$F$634,6,FALSE),""))</f>
      </c>
      <c r="J17307" s="78">
        <f>IF(OR($E17307="",$H17307=""),"",$H17307*$I17307)</f>
      </c>
      <c r="K17307" s="79" t="str">
        <v/>
      </c>
    </row>
    <row r="17308">
      <c r="A17308" s="81" t="str">
        <v/>
      </c>
      <c r="B17308" s="81" t="str">
        <v/>
      </c>
      <c r="C17308" s="83">
        <f>IF($E17308="","",IFERROR(VLOOKUP(TRIM(E17308&amp;""),'Référentiel Articles'!$A$2:$F$634,2,FALSE),""))</f>
      </c>
      <c r="D17308" s="83">
        <f>IF($E17308="","",IFERROR(VLOOKUP(TRIM(E17308&amp;""),'Référentiel Articles'!$A$2:$F$634,3,FALSE),""))</f>
      </c>
      <c r="E17308" s="81" t="str">
        <v/>
      </c>
      <c r="F17308" s="83">
        <f>IF($E17308="","",IFERROR(VLOOKUP(TRIM(E17308&amp;""),'Référentiel Articles'!$A$2:$F$634,4,FALSE),""))</f>
      </c>
      <c r="G17308" s="84">
        <f>IF($E17308="","",IFERROR(VLOOKUP(TRIM(E17308&amp;""),'Référentiel Articles'!$A$2:$F$634,5,FALSE),""))</f>
      </c>
      <c r="H17308" s="85" t="str">
        <v/>
      </c>
      <c r="I17308" s="84">
        <f>IF($E17308="","",IFERROR(VLOOKUP(TRIM(E17308&amp;""),'Référentiel Articles'!$A$2:$F$634,6,FALSE),""))</f>
      </c>
      <c r="J17308" s="90">
        <f>IF(OR($E17308="",$H17308=""),"",$H17308*$I17308)</f>
      </c>
      <c r="K17308" s="87" t="str">
        <v/>
      </c>
    </row>
    <row r="17309">
      <c r="A17309" s="74" t="str">
        <v/>
      </c>
      <c r="B17309" s="74" t="str">
        <v/>
      </c>
      <c r="C17309" s="75">
        <f>IF($E17309="","",IFERROR(VLOOKUP(TRIM(E17309&amp;""),'Référentiel Articles'!$A$2:$F$634,2,FALSE),""))</f>
      </c>
      <c r="D17309" s="75">
        <f>IF($E17309="","",IFERROR(VLOOKUP(TRIM(E17309&amp;""),'Référentiel Articles'!$A$2:$F$634,3,FALSE),""))</f>
      </c>
      <c r="E17309" s="74" t="str">
        <v/>
      </c>
      <c r="F17309" s="75">
        <f>IF($E17309="","",IFERROR(VLOOKUP(TRIM(E17309&amp;""),'Référentiel Articles'!$A$2:$F$634,4,FALSE),""))</f>
      </c>
      <c r="G17309" s="76">
        <f>IF($E17309="","",IFERROR(VLOOKUP(TRIM(E17309&amp;""),'Référentiel Articles'!$A$2:$F$634,5,FALSE),""))</f>
      </c>
      <c r="H17309" s="77" t="str">
        <v/>
      </c>
      <c r="I17309" s="76">
        <f>IF($E17309="","",IFERROR(VLOOKUP(TRIM(E17309&amp;""),'Référentiel Articles'!$A$2:$F$634,6,FALSE),""))</f>
      </c>
      <c r="J17309" s="78">
        <f>IF(OR($E17309="",$H17309=""),"",$H17309*$I17309)</f>
      </c>
      <c r="K17309" s="79" t="str">
        <v/>
      </c>
    </row>
    <row r="17310">
      <c r="A17310" s="81" t="str">
        <v/>
      </c>
      <c r="B17310" s="81" t="str">
        <v/>
      </c>
      <c r="C17310" s="83">
        <f>IF($E17310="","",IFERROR(VLOOKUP(TRIM(E17310&amp;""),'Référentiel Articles'!$A$2:$F$634,2,FALSE),""))</f>
      </c>
      <c r="D17310" s="83">
        <f>IF($E17310="","",IFERROR(VLOOKUP(TRIM(E17310&amp;""),'Référentiel Articles'!$A$2:$F$634,3,FALSE),""))</f>
      </c>
      <c r="E17310" s="81" t="str">
        <v/>
      </c>
      <c r="F17310" s="83">
        <f>IF($E17310="","",IFERROR(VLOOKUP(TRIM(E17310&amp;""),'Référentiel Articles'!$A$2:$F$634,4,FALSE),""))</f>
      </c>
      <c r="G17310" s="84">
        <f>IF($E17310="","",IFERROR(VLOOKUP(TRIM(E17310&amp;""),'Référentiel Articles'!$A$2:$F$634,5,FALSE),""))</f>
      </c>
      <c r="H17310" s="85" t="str">
        <v/>
      </c>
      <c r="I17310" s="84">
        <f>IF($E17310="","",IFERROR(VLOOKUP(TRIM(E17310&amp;""),'Référentiel Articles'!$A$2:$F$634,6,FALSE),""))</f>
      </c>
      <c r="J17310" s="90">
        <f>IF(OR($E17310="",$H17310=""),"",$H17310*$I17310)</f>
      </c>
      <c r="K17310" s="87" t="str">
        <v/>
      </c>
    </row>
    <row r="17311">
      <c r="A17311" s="74" t="str">
        <v/>
      </c>
      <c r="B17311" s="74" t="str">
        <v/>
      </c>
      <c r="C17311" s="75">
        <f>IF($E17311="","",IFERROR(VLOOKUP(TRIM(E17311&amp;""),'Référentiel Articles'!$A$2:$F$634,2,FALSE),""))</f>
      </c>
      <c r="D17311" s="75">
        <f>IF($E17311="","",IFERROR(VLOOKUP(TRIM(E17311&amp;""),'Référentiel Articles'!$A$2:$F$634,3,FALSE),""))</f>
      </c>
      <c r="E17311" s="74" t="str">
        <v/>
      </c>
      <c r="F17311" s="75">
        <f>IF($E17311="","",IFERROR(VLOOKUP(TRIM(E17311&amp;""),'Référentiel Articles'!$A$2:$F$634,4,FALSE),""))</f>
      </c>
      <c r="G17311" s="76">
        <f>IF($E17311="","",IFERROR(VLOOKUP(TRIM(E17311&amp;""),'Référentiel Articles'!$A$2:$F$634,5,FALSE),""))</f>
      </c>
      <c r="H17311" s="77" t="str">
        <v/>
      </c>
      <c r="I17311" s="76">
        <f>IF($E17311="","",IFERROR(VLOOKUP(TRIM(E17311&amp;""),'Référentiel Articles'!$A$2:$F$634,6,FALSE),""))</f>
      </c>
      <c r="J17311" s="78">
        <f>IF(OR($E17311="",$H17311=""),"",$H17311*$I17311)</f>
      </c>
      <c r="K17311" s="79" t="str">
        <v/>
      </c>
    </row>
    <row r="17312">
      <c r="A17312" s="81" t="str">
        <v/>
      </c>
      <c r="B17312" s="81" t="str">
        <v/>
      </c>
      <c r="C17312" s="83">
        <f>IF($E17312="","",IFERROR(VLOOKUP(TRIM(E17312&amp;""),'Référentiel Articles'!$A$2:$F$634,2,FALSE),""))</f>
      </c>
      <c r="D17312" s="83">
        <f>IF($E17312="","",IFERROR(VLOOKUP(TRIM(E17312&amp;""),'Référentiel Articles'!$A$2:$F$634,3,FALSE),""))</f>
      </c>
      <c r="E17312" s="81" t="str">
        <v/>
      </c>
      <c r="F17312" s="83">
        <f>IF($E17312="","",IFERROR(VLOOKUP(TRIM(E17312&amp;""),'Référentiel Articles'!$A$2:$F$634,4,FALSE),""))</f>
      </c>
      <c r="G17312" s="84">
        <f>IF($E17312="","",IFERROR(VLOOKUP(TRIM(E17312&amp;""),'Référentiel Articles'!$A$2:$F$634,5,FALSE),""))</f>
      </c>
      <c r="H17312" s="85" t="str">
        <v/>
      </c>
      <c r="I17312" s="84">
        <f>IF($E17312="","",IFERROR(VLOOKUP(TRIM(E17312&amp;""),'Référentiel Articles'!$A$2:$F$634,6,FALSE),""))</f>
      </c>
      <c r="J17312" s="90">
        <f>IF(OR($E17312="",$H17312=""),"",$H17312*$I17312)</f>
      </c>
      <c r="K17312" s="87" t="str">
        <v/>
      </c>
    </row>
    <row r="17313">
      <c r="A17313" s="74" t="str">
        <v/>
      </c>
      <c r="B17313" s="74" t="str">
        <v/>
      </c>
      <c r="C17313" s="75">
        <f>IF($E17313="","",IFERROR(VLOOKUP(TRIM(E17313&amp;""),'Référentiel Articles'!$A$2:$F$634,2,FALSE),""))</f>
      </c>
      <c r="D17313" s="75">
        <f>IF($E17313="","",IFERROR(VLOOKUP(TRIM(E17313&amp;""),'Référentiel Articles'!$A$2:$F$634,3,FALSE),""))</f>
      </c>
      <c r="E17313" s="74" t="str">
        <v/>
      </c>
      <c r="F17313" s="75">
        <f>IF($E17313="","",IFERROR(VLOOKUP(TRIM(E17313&amp;""),'Référentiel Articles'!$A$2:$F$634,4,FALSE),""))</f>
      </c>
      <c r="G17313" s="76">
        <f>IF($E17313="","",IFERROR(VLOOKUP(TRIM(E17313&amp;""),'Référentiel Articles'!$A$2:$F$634,5,FALSE),""))</f>
      </c>
      <c r="H17313" s="77" t="str">
        <v/>
      </c>
      <c r="I17313" s="76">
        <f>IF($E17313="","",IFERROR(VLOOKUP(TRIM(E17313&amp;""),'Référentiel Articles'!$A$2:$F$634,6,FALSE),""))</f>
      </c>
      <c r="J17313" s="78">
        <f>IF(OR($E17313="",$H17313=""),"",$H17313*$I17313)</f>
      </c>
      <c r="K17313" s="79" t="str">
        <v/>
      </c>
    </row>
    <row r="17314">
      <c r="A17314" s="81" t="str">
        <v/>
      </c>
      <c r="B17314" s="81" t="str">
        <v/>
      </c>
      <c r="C17314" s="83">
        <f>IF($E17314="","",IFERROR(VLOOKUP(TRIM(E17314&amp;""),'Référentiel Articles'!$A$2:$F$634,2,FALSE),""))</f>
      </c>
      <c r="D17314" s="83">
        <f>IF($E17314="","",IFERROR(VLOOKUP(TRIM(E17314&amp;""),'Référentiel Articles'!$A$2:$F$634,3,FALSE),""))</f>
      </c>
      <c r="E17314" s="81" t="str">
        <v/>
      </c>
      <c r="F17314" s="83">
        <f>IF($E17314="","",IFERROR(VLOOKUP(TRIM(E17314&amp;""),'Référentiel Articles'!$A$2:$F$634,4,FALSE),""))</f>
      </c>
      <c r="G17314" s="84">
        <f>IF($E17314="","",IFERROR(VLOOKUP(TRIM(E17314&amp;""),'Référentiel Articles'!$A$2:$F$634,5,FALSE),""))</f>
      </c>
      <c r="H17314" s="85" t="str">
        <v/>
      </c>
      <c r="I17314" s="84">
        <f>IF($E17314="","",IFERROR(VLOOKUP(TRIM(E17314&amp;""),'Référentiel Articles'!$A$2:$F$634,6,FALSE),""))</f>
      </c>
      <c r="J17314" s="90">
        <f>IF(OR($E17314="",$H17314=""),"",$H17314*$I17314)</f>
      </c>
      <c r="K17314" s="87" t="str">
        <v/>
      </c>
    </row>
    <row r="17315">
      <c r="A17315" s="74" t="str">
        <v/>
      </c>
      <c r="B17315" s="74" t="str">
        <v/>
      </c>
      <c r="C17315" s="75">
        <f>IF($E17315="","",IFERROR(VLOOKUP(TRIM(E17315&amp;""),'Référentiel Articles'!$A$2:$F$634,2,FALSE),""))</f>
      </c>
      <c r="D17315" s="75">
        <f>IF($E17315="","",IFERROR(VLOOKUP(TRIM(E17315&amp;""),'Référentiel Articles'!$A$2:$F$634,3,FALSE),""))</f>
      </c>
      <c r="E17315" s="74" t="str">
        <v/>
      </c>
      <c r="F17315" s="75">
        <f>IF($E17315="","",IFERROR(VLOOKUP(TRIM(E17315&amp;""),'Référentiel Articles'!$A$2:$F$634,4,FALSE),""))</f>
      </c>
      <c r="G17315" s="76">
        <f>IF($E17315="","",IFERROR(VLOOKUP(TRIM(E17315&amp;""),'Référentiel Articles'!$A$2:$F$634,5,FALSE),""))</f>
      </c>
      <c r="H17315" s="77" t="str">
        <v/>
      </c>
      <c r="I17315" s="76">
        <f>IF($E17315="","",IFERROR(VLOOKUP(TRIM(E17315&amp;""),'Référentiel Articles'!$A$2:$F$634,6,FALSE),""))</f>
      </c>
      <c r="J17315" s="78">
        <f>IF(OR($E17315="",$H17315=""),"",$H17315*$I17315)</f>
      </c>
      <c r="K17315" s="79" t="str">
        <v/>
      </c>
    </row>
    <row r="17316">
      <c r="A17316" s="81" t="str">
        <v/>
      </c>
      <c r="B17316" s="81" t="str">
        <v/>
      </c>
      <c r="C17316" s="83">
        <f>IF($E17316="","",IFERROR(VLOOKUP(TRIM(E17316&amp;""),'Référentiel Articles'!$A$2:$F$634,2,FALSE),""))</f>
      </c>
      <c r="D17316" s="83">
        <f>IF($E17316="","",IFERROR(VLOOKUP(TRIM(E17316&amp;""),'Référentiel Articles'!$A$2:$F$634,3,FALSE),""))</f>
      </c>
      <c r="E17316" s="81" t="str">
        <v/>
      </c>
      <c r="F17316" s="83">
        <f>IF($E17316="","",IFERROR(VLOOKUP(TRIM(E17316&amp;""),'Référentiel Articles'!$A$2:$F$634,4,FALSE),""))</f>
      </c>
      <c r="G17316" s="84">
        <f>IF($E17316="","",IFERROR(VLOOKUP(TRIM(E17316&amp;""),'Référentiel Articles'!$A$2:$F$634,5,FALSE),""))</f>
      </c>
      <c r="H17316" s="85" t="str">
        <v/>
      </c>
      <c r="I17316" s="84">
        <f>IF($E17316="","",IFERROR(VLOOKUP(TRIM(E17316&amp;""),'Référentiel Articles'!$A$2:$F$634,6,FALSE),""))</f>
      </c>
      <c r="J17316" s="90">
        <f>IF(OR($E17316="",$H17316=""),"",$H17316*$I17316)</f>
      </c>
      <c r="K17316" s="87" t="str">
        <v/>
      </c>
    </row>
    <row r="17317">
      <c r="A17317" s="74" t="str">
        <v/>
      </c>
      <c r="B17317" s="74" t="str">
        <v/>
      </c>
      <c r="C17317" s="75">
        <f>IF($E17317="","",IFERROR(VLOOKUP(TRIM(E17317&amp;""),'Référentiel Articles'!$A$2:$F$634,2,FALSE),""))</f>
      </c>
      <c r="D17317" s="75">
        <f>IF($E17317="","",IFERROR(VLOOKUP(TRIM(E17317&amp;""),'Référentiel Articles'!$A$2:$F$634,3,FALSE),""))</f>
      </c>
      <c r="E17317" s="74" t="str">
        <v/>
      </c>
      <c r="F17317" s="75">
        <f>IF($E17317="","",IFERROR(VLOOKUP(TRIM(E17317&amp;""),'Référentiel Articles'!$A$2:$F$634,4,FALSE),""))</f>
      </c>
      <c r="G17317" s="76">
        <f>IF($E17317="","",IFERROR(VLOOKUP(TRIM(E17317&amp;""),'Référentiel Articles'!$A$2:$F$634,5,FALSE),""))</f>
      </c>
      <c r="H17317" s="77" t="str">
        <v/>
      </c>
      <c r="I17317" s="76">
        <f>IF($E17317="","",IFERROR(VLOOKUP(TRIM(E17317&amp;""),'Référentiel Articles'!$A$2:$F$634,6,FALSE),""))</f>
      </c>
      <c r="J17317" s="78">
        <f>IF(OR($E17317="",$H17317=""),"",$H17317*$I17317)</f>
      </c>
      <c r="K17317" s="79" t="str">
        <v/>
      </c>
    </row>
    <row r="17318">
      <c r="A17318" s="81" t="str">
        <v/>
      </c>
      <c r="B17318" s="81" t="str">
        <v/>
      </c>
      <c r="C17318" s="83">
        <f>IF($E17318="","",IFERROR(VLOOKUP(TRIM(E17318&amp;""),'Référentiel Articles'!$A$2:$F$634,2,FALSE),""))</f>
      </c>
      <c r="D17318" s="83">
        <f>IF($E17318="","",IFERROR(VLOOKUP(TRIM(E17318&amp;""),'Référentiel Articles'!$A$2:$F$634,3,FALSE),""))</f>
      </c>
      <c r="E17318" s="81" t="str">
        <v/>
      </c>
      <c r="F17318" s="83">
        <f>IF($E17318="","",IFERROR(VLOOKUP(TRIM(E17318&amp;""),'Référentiel Articles'!$A$2:$F$634,4,FALSE),""))</f>
      </c>
      <c r="G17318" s="84">
        <f>IF($E17318="","",IFERROR(VLOOKUP(TRIM(E17318&amp;""),'Référentiel Articles'!$A$2:$F$634,5,FALSE),""))</f>
      </c>
      <c r="H17318" s="85" t="str">
        <v/>
      </c>
      <c r="I17318" s="84">
        <f>IF($E17318="","",IFERROR(VLOOKUP(TRIM(E17318&amp;""),'Référentiel Articles'!$A$2:$F$634,6,FALSE),""))</f>
      </c>
      <c r="J17318" s="90">
        <f>IF(OR($E17318="",$H17318=""),"",$H17318*$I17318)</f>
      </c>
      <c r="K17318" s="87" t="str">
        <v/>
      </c>
    </row>
    <row r="17319">
      <c r="A17319" s="74" t="str">
        <v/>
      </c>
      <c r="B17319" s="74" t="str">
        <v/>
      </c>
      <c r="C17319" s="75">
        <f>IF($E17319="","",IFERROR(VLOOKUP(TRIM(E17319&amp;""),'Référentiel Articles'!$A$2:$F$634,2,FALSE),""))</f>
      </c>
      <c r="D17319" s="75">
        <f>IF($E17319="","",IFERROR(VLOOKUP(TRIM(E17319&amp;""),'Référentiel Articles'!$A$2:$F$634,3,FALSE),""))</f>
      </c>
      <c r="E17319" s="74" t="str">
        <v/>
      </c>
      <c r="F17319" s="75">
        <f>IF($E17319="","",IFERROR(VLOOKUP(TRIM(E17319&amp;""),'Référentiel Articles'!$A$2:$F$634,4,FALSE),""))</f>
      </c>
      <c r="G17319" s="76">
        <f>IF($E17319="","",IFERROR(VLOOKUP(TRIM(E17319&amp;""),'Référentiel Articles'!$A$2:$F$634,5,FALSE),""))</f>
      </c>
      <c r="H17319" s="77" t="str">
        <v/>
      </c>
      <c r="I17319" s="76">
        <f>IF($E17319="","",IFERROR(VLOOKUP(TRIM(E17319&amp;""),'Référentiel Articles'!$A$2:$F$634,6,FALSE),""))</f>
      </c>
      <c r="J17319" s="78">
        <f>IF(OR($E17319="",$H17319=""),"",$H17319*$I17319)</f>
      </c>
      <c r="K17319" s="79" t="str">
        <v/>
      </c>
    </row>
    <row r="17320">
      <c r="A17320" s="81" t="str">
        <v/>
      </c>
      <c r="B17320" s="81" t="str">
        <v/>
      </c>
      <c r="C17320" s="83">
        <f>IF($E17320="","",IFERROR(VLOOKUP(TRIM(E17320&amp;""),'Référentiel Articles'!$A$2:$F$634,2,FALSE),""))</f>
      </c>
      <c r="D17320" s="83">
        <f>IF($E17320="","",IFERROR(VLOOKUP(TRIM(E17320&amp;""),'Référentiel Articles'!$A$2:$F$634,3,FALSE),""))</f>
      </c>
      <c r="E17320" s="81" t="str">
        <v/>
      </c>
      <c r="F17320" s="83">
        <f>IF($E17320="","",IFERROR(VLOOKUP(TRIM(E17320&amp;""),'Référentiel Articles'!$A$2:$F$634,4,FALSE),""))</f>
      </c>
      <c r="G17320" s="84">
        <f>IF($E17320="","",IFERROR(VLOOKUP(TRIM(E17320&amp;""),'Référentiel Articles'!$A$2:$F$634,5,FALSE),""))</f>
      </c>
      <c r="H17320" s="85" t="str">
        <v/>
      </c>
      <c r="I17320" s="84">
        <f>IF($E17320="","",IFERROR(VLOOKUP(TRIM(E17320&amp;""),'Référentiel Articles'!$A$2:$F$634,6,FALSE),""))</f>
      </c>
      <c r="J17320" s="90">
        <f>IF(OR($E17320="",$H17320=""),"",$H17320*$I17320)</f>
      </c>
      <c r="K17320" s="87" t="str">
        <v/>
      </c>
    </row>
    <row r="17321">
      <c r="A17321" s="74" t="str">
        <v/>
      </c>
      <c r="B17321" s="74" t="str">
        <v/>
      </c>
      <c r="C17321" s="75">
        <f>IF($E17321="","",IFERROR(VLOOKUP(TRIM(E17321&amp;""),'Référentiel Articles'!$A$2:$F$634,2,FALSE),""))</f>
      </c>
      <c r="D17321" s="75">
        <f>IF($E17321="","",IFERROR(VLOOKUP(TRIM(E17321&amp;""),'Référentiel Articles'!$A$2:$F$634,3,FALSE),""))</f>
      </c>
      <c r="E17321" s="74" t="str">
        <v/>
      </c>
      <c r="F17321" s="75">
        <f>IF($E17321="","",IFERROR(VLOOKUP(TRIM(E17321&amp;""),'Référentiel Articles'!$A$2:$F$634,4,FALSE),""))</f>
      </c>
      <c r="G17321" s="76">
        <f>IF($E17321="","",IFERROR(VLOOKUP(TRIM(E17321&amp;""),'Référentiel Articles'!$A$2:$F$634,5,FALSE),""))</f>
      </c>
      <c r="H17321" s="77" t="str">
        <v/>
      </c>
      <c r="I17321" s="76">
        <f>IF($E17321="","",IFERROR(VLOOKUP(TRIM(E17321&amp;""),'Référentiel Articles'!$A$2:$F$634,6,FALSE),""))</f>
      </c>
      <c r="J17321" s="78">
        <f>IF(OR($E17321="",$H17321=""),"",$H17321*$I17321)</f>
      </c>
      <c r="K17321" s="79" t="str">
        <v/>
      </c>
    </row>
    <row r="17322">
      <c r="A17322" s="81" t="str">
        <v/>
      </c>
      <c r="B17322" s="81" t="str">
        <v/>
      </c>
      <c r="C17322" s="83">
        <f>IF($E17322="","",IFERROR(VLOOKUP(TRIM(E17322&amp;""),'Référentiel Articles'!$A$2:$F$634,2,FALSE),""))</f>
      </c>
      <c r="D17322" s="83">
        <f>IF($E17322="","",IFERROR(VLOOKUP(TRIM(E17322&amp;""),'Référentiel Articles'!$A$2:$F$634,3,FALSE),""))</f>
      </c>
      <c r="E17322" s="81" t="str">
        <v/>
      </c>
      <c r="F17322" s="83">
        <f>IF($E17322="","",IFERROR(VLOOKUP(TRIM(E17322&amp;""),'Référentiel Articles'!$A$2:$F$634,4,FALSE),""))</f>
      </c>
      <c r="G17322" s="84">
        <f>IF($E17322="","",IFERROR(VLOOKUP(TRIM(E17322&amp;""),'Référentiel Articles'!$A$2:$F$634,5,FALSE),""))</f>
      </c>
      <c r="H17322" s="85" t="str">
        <v/>
      </c>
      <c r="I17322" s="84">
        <f>IF($E17322="","",IFERROR(VLOOKUP(TRIM(E17322&amp;""),'Référentiel Articles'!$A$2:$F$634,6,FALSE),""))</f>
      </c>
      <c r="J17322" s="90">
        <f>IF(OR($E17322="",$H17322=""),"",$H17322*$I17322)</f>
      </c>
      <c r="K17322" s="87" t="str">
        <v/>
      </c>
    </row>
    <row r="17323">
      <c r="A17323" s="74" t="str">
        <v/>
      </c>
      <c r="B17323" s="74" t="str">
        <v/>
      </c>
      <c r="C17323" s="75">
        <f>IF($E17323="","",IFERROR(VLOOKUP(TRIM(E17323&amp;""),'Référentiel Articles'!$A$2:$F$634,2,FALSE),""))</f>
      </c>
      <c r="D17323" s="75">
        <f>IF($E17323="","",IFERROR(VLOOKUP(TRIM(E17323&amp;""),'Référentiel Articles'!$A$2:$F$634,3,FALSE),""))</f>
      </c>
      <c r="E17323" s="74" t="str">
        <v/>
      </c>
      <c r="F17323" s="75">
        <f>IF($E17323="","",IFERROR(VLOOKUP(TRIM(E17323&amp;""),'Référentiel Articles'!$A$2:$F$634,4,FALSE),""))</f>
      </c>
      <c r="G17323" s="76">
        <f>IF($E17323="","",IFERROR(VLOOKUP(TRIM(E17323&amp;""),'Référentiel Articles'!$A$2:$F$634,5,FALSE),""))</f>
      </c>
      <c r="H17323" s="77" t="str">
        <v/>
      </c>
      <c r="I17323" s="76">
        <f>IF($E17323="","",IFERROR(VLOOKUP(TRIM(E17323&amp;""),'Référentiel Articles'!$A$2:$F$634,6,FALSE),""))</f>
      </c>
      <c r="J17323" s="78">
        <f>IF(OR($E17323="",$H17323=""),"",$H17323*$I17323)</f>
      </c>
      <c r="K17323" s="79" t="str">
        <v/>
      </c>
    </row>
    <row r="17324">
      <c r="A17324" s="81" t="str">
        <v/>
      </c>
      <c r="B17324" s="81" t="str">
        <v/>
      </c>
      <c r="C17324" s="83">
        <f>IF($E17324="","",IFERROR(VLOOKUP(TRIM(E17324&amp;""),'Référentiel Articles'!$A$2:$F$634,2,FALSE),""))</f>
      </c>
      <c r="D17324" s="83">
        <f>IF($E17324="","",IFERROR(VLOOKUP(TRIM(E17324&amp;""),'Référentiel Articles'!$A$2:$F$634,3,FALSE),""))</f>
      </c>
      <c r="E17324" s="81" t="str">
        <v/>
      </c>
      <c r="F17324" s="83">
        <f>IF($E17324="","",IFERROR(VLOOKUP(TRIM(E17324&amp;""),'Référentiel Articles'!$A$2:$F$634,4,FALSE),""))</f>
      </c>
      <c r="G17324" s="84">
        <f>IF($E17324="","",IFERROR(VLOOKUP(TRIM(E17324&amp;""),'Référentiel Articles'!$A$2:$F$634,5,FALSE),""))</f>
      </c>
      <c r="H17324" s="85" t="str">
        <v/>
      </c>
      <c r="I17324" s="84">
        <f>IF($E17324="","",IFERROR(VLOOKUP(TRIM(E17324&amp;""),'Référentiel Articles'!$A$2:$F$634,6,FALSE),""))</f>
      </c>
      <c r="J17324" s="90">
        <f>IF(OR($E17324="",$H17324=""),"",$H17324*$I17324)</f>
      </c>
      <c r="K17324" s="87" t="str">
        <v/>
      </c>
    </row>
    <row r="17325">
      <c r="A17325" s="74" t="str">
        <v/>
      </c>
      <c r="B17325" s="74" t="str">
        <v/>
      </c>
      <c r="C17325" s="75">
        <f>IF($E17325="","",IFERROR(VLOOKUP(TRIM(E17325&amp;""),'Référentiel Articles'!$A$2:$F$634,2,FALSE),""))</f>
      </c>
      <c r="D17325" s="75">
        <f>IF($E17325="","",IFERROR(VLOOKUP(TRIM(E17325&amp;""),'Référentiel Articles'!$A$2:$F$634,3,FALSE),""))</f>
      </c>
      <c r="E17325" s="74" t="str">
        <v/>
      </c>
      <c r="F17325" s="75">
        <f>IF($E17325="","",IFERROR(VLOOKUP(TRIM(E17325&amp;""),'Référentiel Articles'!$A$2:$F$634,4,FALSE),""))</f>
      </c>
      <c r="G17325" s="76">
        <f>IF($E17325="","",IFERROR(VLOOKUP(TRIM(E17325&amp;""),'Référentiel Articles'!$A$2:$F$634,5,FALSE),""))</f>
      </c>
      <c r="H17325" s="77" t="str">
        <v/>
      </c>
      <c r="I17325" s="76">
        <f>IF($E17325="","",IFERROR(VLOOKUP(TRIM(E17325&amp;""),'Référentiel Articles'!$A$2:$F$634,6,FALSE),""))</f>
      </c>
      <c r="J17325" s="78">
        <f>IF(OR($E17325="",$H17325=""),"",$H17325*$I17325)</f>
      </c>
      <c r="K17325" s="79" t="str">
        <v/>
      </c>
    </row>
    <row r="17326">
      <c r="A17326" s="81" t="str">
        <v/>
      </c>
      <c r="B17326" s="81" t="str">
        <v/>
      </c>
      <c r="C17326" s="83">
        <f>IF($E17326="","",IFERROR(VLOOKUP(TRIM(E17326&amp;""),'Référentiel Articles'!$A$2:$F$634,2,FALSE),""))</f>
      </c>
      <c r="D17326" s="83">
        <f>IF($E17326="","",IFERROR(VLOOKUP(TRIM(E17326&amp;""),'Référentiel Articles'!$A$2:$F$634,3,FALSE),""))</f>
      </c>
      <c r="E17326" s="81" t="str">
        <v/>
      </c>
      <c r="F17326" s="83">
        <f>IF($E17326="","",IFERROR(VLOOKUP(TRIM(E17326&amp;""),'Référentiel Articles'!$A$2:$F$634,4,FALSE),""))</f>
      </c>
      <c r="G17326" s="84">
        <f>IF($E17326="","",IFERROR(VLOOKUP(TRIM(E17326&amp;""),'Référentiel Articles'!$A$2:$F$634,5,FALSE),""))</f>
      </c>
      <c r="H17326" s="85" t="str">
        <v/>
      </c>
      <c r="I17326" s="84">
        <f>IF($E17326="","",IFERROR(VLOOKUP(TRIM(E17326&amp;""),'Référentiel Articles'!$A$2:$F$634,6,FALSE),""))</f>
      </c>
      <c r="J17326" s="90">
        <f>IF(OR($E17326="",$H17326=""),"",$H17326*$I17326)</f>
      </c>
      <c r="K17326" s="87" t="str">
        <v/>
      </c>
    </row>
    <row r="17327">
      <c r="A17327" s="74" t="str">
        <v/>
      </c>
      <c r="B17327" s="74" t="str">
        <v/>
      </c>
      <c r="C17327" s="75">
        <f>IF($E17327="","",IFERROR(VLOOKUP(TRIM(E17327&amp;""),'Référentiel Articles'!$A$2:$F$634,2,FALSE),""))</f>
      </c>
      <c r="D17327" s="75">
        <f>IF($E17327="","",IFERROR(VLOOKUP(TRIM(E17327&amp;""),'Référentiel Articles'!$A$2:$F$634,3,FALSE),""))</f>
      </c>
      <c r="E17327" s="74" t="str">
        <v/>
      </c>
      <c r="F17327" s="75">
        <f>IF($E17327="","",IFERROR(VLOOKUP(TRIM(E17327&amp;""),'Référentiel Articles'!$A$2:$F$634,4,FALSE),""))</f>
      </c>
      <c r="G17327" s="76">
        <f>IF($E17327="","",IFERROR(VLOOKUP(TRIM(E17327&amp;""),'Référentiel Articles'!$A$2:$F$634,5,FALSE),""))</f>
      </c>
      <c r="H17327" s="77" t="str">
        <v/>
      </c>
      <c r="I17327" s="76">
        <f>IF($E17327="","",IFERROR(VLOOKUP(TRIM(E17327&amp;""),'Référentiel Articles'!$A$2:$F$634,6,FALSE),""))</f>
      </c>
      <c r="J17327" s="78">
        <f>IF(OR($E17327="",$H17327=""),"",$H17327*$I17327)</f>
      </c>
      <c r="K17327" s="79" t="str">
        <v/>
      </c>
    </row>
    <row r="17328">
      <c r="A17328" s="81" t="str">
        <v/>
      </c>
      <c r="B17328" s="81" t="str">
        <v/>
      </c>
      <c r="C17328" s="83">
        <f>IF($E17328="","",IFERROR(VLOOKUP(TRIM(E17328&amp;""),'Référentiel Articles'!$A$2:$F$634,2,FALSE),""))</f>
      </c>
      <c r="D17328" s="83">
        <f>IF($E17328="","",IFERROR(VLOOKUP(TRIM(E17328&amp;""),'Référentiel Articles'!$A$2:$F$634,3,FALSE),""))</f>
      </c>
      <c r="E17328" s="81" t="str">
        <v/>
      </c>
      <c r="F17328" s="83">
        <f>IF($E17328="","",IFERROR(VLOOKUP(TRIM(E17328&amp;""),'Référentiel Articles'!$A$2:$F$634,4,FALSE),""))</f>
      </c>
      <c r="G17328" s="84">
        <f>IF($E17328="","",IFERROR(VLOOKUP(TRIM(E17328&amp;""),'Référentiel Articles'!$A$2:$F$634,5,FALSE),""))</f>
      </c>
      <c r="H17328" s="85" t="str">
        <v/>
      </c>
      <c r="I17328" s="84">
        <f>IF($E17328="","",IFERROR(VLOOKUP(TRIM(E17328&amp;""),'Référentiel Articles'!$A$2:$F$634,6,FALSE),""))</f>
      </c>
      <c r="J17328" s="90">
        <f>IF(OR($E17328="",$H17328=""),"",$H17328*$I17328)</f>
      </c>
      <c r="K17328" s="87" t="str">
        <v/>
      </c>
    </row>
    <row r="17329">
      <c r="A17329" s="74" t="str">
        <v/>
      </c>
      <c r="B17329" s="74" t="str">
        <v/>
      </c>
      <c r="C17329" s="75">
        <f>IF($E17329="","",IFERROR(VLOOKUP(TRIM(E17329&amp;""),'Référentiel Articles'!$A$2:$F$634,2,FALSE),""))</f>
      </c>
      <c r="D17329" s="75">
        <f>IF($E17329="","",IFERROR(VLOOKUP(TRIM(E17329&amp;""),'Référentiel Articles'!$A$2:$F$634,3,FALSE),""))</f>
      </c>
      <c r="E17329" s="74" t="str">
        <v/>
      </c>
      <c r="F17329" s="75">
        <f>IF($E17329="","",IFERROR(VLOOKUP(TRIM(E17329&amp;""),'Référentiel Articles'!$A$2:$F$634,4,FALSE),""))</f>
      </c>
      <c r="G17329" s="76">
        <f>IF($E17329="","",IFERROR(VLOOKUP(TRIM(E17329&amp;""),'Référentiel Articles'!$A$2:$F$634,5,FALSE),""))</f>
      </c>
      <c r="H17329" s="77" t="str">
        <v/>
      </c>
      <c r="I17329" s="76">
        <f>IF($E17329="","",IFERROR(VLOOKUP(TRIM(E17329&amp;""),'Référentiel Articles'!$A$2:$F$634,6,FALSE),""))</f>
      </c>
      <c r="J17329" s="78">
        <f>IF(OR($E17329="",$H17329=""),"",$H17329*$I17329)</f>
      </c>
      <c r="K17329" s="79" t="str">
        <v/>
      </c>
    </row>
    <row r="17330">
      <c r="A17330" s="81" t="str">
        <v/>
      </c>
      <c r="B17330" s="81" t="str">
        <v/>
      </c>
      <c r="C17330" s="83">
        <f>IF($E17330="","",IFERROR(VLOOKUP(TRIM(E17330&amp;""),'Référentiel Articles'!$A$2:$F$634,2,FALSE),""))</f>
      </c>
      <c r="D17330" s="83">
        <f>IF($E17330="","",IFERROR(VLOOKUP(TRIM(E17330&amp;""),'Référentiel Articles'!$A$2:$F$634,3,FALSE),""))</f>
      </c>
      <c r="E17330" s="81" t="str">
        <v/>
      </c>
      <c r="F17330" s="83">
        <f>IF($E17330="","",IFERROR(VLOOKUP(TRIM(E17330&amp;""),'Référentiel Articles'!$A$2:$F$634,4,FALSE),""))</f>
      </c>
      <c r="G17330" s="84">
        <f>IF($E17330="","",IFERROR(VLOOKUP(TRIM(E17330&amp;""),'Référentiel Articles'!$A$2:$F$634,5,FALSE),""))</f>
      </c>
      <c r="H17330" s="85" t="str">
        <v/>
      </c>
      <c r="I17330" s="84">
        <f>IF($E17330="","",IFERROR(VLOOKUP(TRIM(E17330&amp;""),'Référentiel Articles'!$A$2:$F$634,6,FALSE),""))</f>
      </c>
      <c r="J17330" s="90">
        <f>IF(OR($E17330="",$H17330=""),"",$H17330*$I17330)</f>
      </c>
      <c r="K17330" s="87" t="str">
        <v/>
      </c>
    </row>
    <row r="17331">
      <c r="A17331" s="74" t="str">
        <v/>
      </c>
      <c r="B17331" s="74" t="str">
        <v/>
      </c>
      <c r="C17331" s="75">
        <f>IF($E17331="","",IFERROR(VLOOKUP(TRIM(E17331&amp;""),'Référentiel Articles'!$A$2:$F$634,2,FALSE),""))</f>
      </c>
      <c r="D17331" s="75">
        <f>IF($E17331="","",IFERROR(VLOOKUP(TRIM(E17331&amp;""),'Référentiel Articles'!$A$2:$F$634,3,FALSE),""))</f>
      </c>
      <c r="E17331" s="74" t="str">
        <v/>
      </c>
      <c r="F17331" s="75">
        <f>IF($E17331="","",IFERROR(VLOOKUP(TRIM(E17331&amp;""),'Référentiel Articles'!$A$2:$F$634,4,FALSE),""))</f>
      </c>
      <c r="G17331" s="76">
        <f>IF($E17331="","",IFERROR(VLOOKUP(TRIM(E17331&amp;""),'Référentiel Articles'!$A$2:$F$634,5,FALSE),""))</f>
      </c>
      <c r="H17331" s="77" t="str">
        <v/>
      </c>
      <c r="I17331" s="76">
        <f>IF($E17331="","",IFERROR(VLOOKUP(TRIM(E17331&amp;""),'Référentiel Articles'!$A$2:$F$634,6,FALSE),""))</f>
      </c>
      <c r="J17331" s="78">
        <f>IF(OR($E17331="",$H17331=""),"",$H17331*$I17331)</f>
      </c>
      <c r="K17331" s="79" t="str">
        <v/>
      </c>
    </row>
    <row r="17332">
      <c r="A17332" s="81" t="str">
        <v/>
      </c>
      <c r="B17332" s="81" t="str">
        <v/>
      </c>
      <c r="C17332" s="83">
        <f>IF($E17332="","",IFERROR(VLOOKUP(TRIM(E17332&amp;""),'Référentiel Articles'!$A$2:$F$634,2,FALSE),""))</f>
      </c>
      <c r="D17332" s="83">
        <f>IF($E17332="","",IFERROR(VLOOKUP(TRIM(E17332&amp;""),'Référentiel Articles'!$A$2:$F$634,3,FALSE),""))</f>
      </c>
      <c r="E17332" s="81" t="str">
        <v/>
      </c>
      <c r="F17332" s="83">
        <f>IF($E17332="","",IFERROR(VLOOKUP(TRIM(E17332&amp;""),'Référentiel Articles'!$A$2:$F$634,4,FALSE),""))</f>
      </c>
      <c r="G17332" s="84">
        <f>IF($E17332="","",IFERROR(VLOOKUP(TRIM(E17332&amp;""),'Référentiel Articles'!$A$2:$F$634,5,FALSE),""))</f>
      </c>
      <c r="H17332" s="85" t="str">
        <v/>
      </c>
      <c r="I17332" s="84">
        <f>IF($E17332="","",IFERROR(VLOOKUP(TRIM(E17332&amp;""),'Référentiel Articles'!$A$2:$F$634,6,FALSE),""))</f>
      </c>
      <c r="J17332" s="90">
        <f>IF(OR($E17332="",$H17332=""),"",$H17332*$I17332)</f>
      </c>
      <c r="K17332" s="87" t="str">
        <v/>
      </c>
    </row>
    <row r="17333">
      <c r="A17333" s="74" t="str">
        <v/>
      </c>
      <c r="B17333" s="74" t="str">
        <v/>
      </c>
      <c r="C17333" s="75">
        <f>IF($E17333="","",IFERROR(VLOOKUP(TRIM(E17333&amp;""),'Référentiel Articles'!$A$2:$F$634,2,FALSE),""))</f>
      </c>
      <c r="D17333" s="75">
        <f>IF($E17333="","",IFERROR(VLOOKUP(TRIM(E17333&amp;""),'Référentiel Articles'!$A$2:$F$634,3,FALSE),""))</f>
      </c>
      <c r="E17333" s="74" t="str">
        <v/>
      </c>
      <c r="F17333" s="75">
        <f>IF($E17333="","",IFERROR(VLOOKUP(TRIM(E17333&amp;""),'Référentiel Articles'!$A$2:$F$634,4,FALSE),""))</f>
      </c>
      <c r="G17333" s="76">
        <f>IF($E17333="","",IFERROR(VLOOKUP(TRIM(E17333&amp;""),'Référentiel Articles'!$A$2:$F$634,5,FALSE),""))</f>
      </c>
      <c r="H17333" s="77" t="str">
        <v/>
      </c>
      <c r="I17333" s="76">
        <f>IF($E17333="","",IFERROR(VLOOKUP(TRIM(E17333&amp;""),'Référentiel Articles'!$A$2:$F$634,6,FALSE),""))</f>
      </c>
      <c r="J17333" s="78">
        <f>IF(OR($E17333="",$H17333=""),"",$H17333*$I17333)</f>
      </c>
      <c r="K17333" s="79" t="str">
        <v/>
      </c>
    </row>
    <row r="17334">
      <c r="A17334" s="81" t="str">
        <v/>
      </c>
      <c r="B17334" s="81" t="str">
        <v/>
      </c>
      <c r="C17334" s="83">
        <f>IF($E17334="","",IFERROR(VLOOKUP(TRIM(E17334&amp;""),'Référentiel Articles'!$A$2:$F$634,2,FALSE),""))</f>
      </c>
      <c r="D17334" s="83">
        <f>IF($E17334="","",IFERROR(VLOOKUP(TRIM(E17334&amp;""),'Référentiel Articles'!$A$2:$F$634,3,FALSE),""))</f>
      </c>
      <c r="E17334" s="81" t="str">
        <v/>
      </c>
      <c r="F17334" s="83">
        <f>IF($E17334="","",IFERROR(VLOOKUP(TRIM(E17334&amp;""),'Référentiel Articles'!$A$2:$F$634,4,FALSE),""))</f>
      </c>
      <c r="G17334" s="84">
        <f>IF($E17334="","",IFERROR(VLOOKUP(TRIM(E17334&amp;""),'Référentiel Articles'!$A$2:$F$634,5,FALSE),""))</f>
      </c>
      <c r="H17334" s="85" t="str">
        <v/>
      </c>
      <c r="I17334" s="84">
        <f>IF($E17334="","",IFERROR(VLOOKUP(TRIM(E17334&amp;""),'Référentiel Articles'!$A$2:$F$634,6,FALSE),""))</f>
      </c>
      <c r="J17334" s="90">
        <f>IF(OR($E17334="",$H17334=""),"",$H17334*$I17334)</f>
      </c>
      <c r="K17334" s="87" t="str">
        <v/>
      </c>
    </row>
    <row r="17335">
      <c r="A17335" s="74" t="str">
        <v/>
      </c>
      <c r="B17335" s="74" t="str">
        <v/>
      </c>
      <c r="C17335" s="75">
        <f>IF($E17335="","",IFERROR(VLOOKUP(TRIM(E17335&amp;""),'Référentiel Articles'!$A$2:$F$634,2,FALSE),""))</f>
      </c>
      <c r="D17335" s="75">
        <f>IF($E17335="","",IFERROR(VLOOKUP(TRIM(E17335&amp;""),'Référentiel Articles'!$A$2:$F$634,3,FALSE),""))</f>
      </c>
      <c r="E17335" s="74" t="str">
        <v/>
      </c>
      <c r="F17335" s="75">
        <f>IF($E17335="","",IFERROR(VLOOKUP(TRIM(E17335&amp;""),'Référentiel Articles'!$A$2:$F$634,4,FALSE),""))</f>
      </c>
      <c r="G17335" s="76">
        <f>IF($E17335="","",IFERROR(VLOOKUP(TRIM(E17335&amp;""),'Référentiel Articles'!$A$2:$F$634,5,FALSE),""))</f>
      </c>
      <c r="H17335" s="77" t="str">
        <v/>
      </c>
      <c r="I17335" s="76">
        <f>IF($E17335="","",IFERROR(VLOOKUP(TRIM(E17335&amp;""),'Référentiel Articles'!$A$2:$F$634,6,FALSE),""))</f>
      </c>
      <c r="J17335" s="78">
        <f>IF(OR($E17335="",$H17335=""),"",$H17335*$I17335)</f>
      </c>
      <c r="K17335" s="79" t="str">
        <v/>
      </c>
    </row>
    <row r="17336">
      <c r="A17336" s="81" t="str">
        <v/>
      </c>
      <c r="B17336" s="81" t="str">
        <v/>
      </c>
      <c r="C17336" s="83">
        <f>IF($E17336="","",IFERROR(VLOOKUP(TRIM(E17336&amp;""),'Référentiel Articles'!$A$2:$F$634,2,FALSE),""))</f>
      </c>
      <c r="D17336" s="83">
        <f>IF($E17336="","",IFERROR(VLOOKUP(TRIM(E17336&amp;""),'Référentiel Articles'!$A$2:$F$634,3,FALSE),""))</f>
      </c>
      <c r="E17336" s="81" t="str">
        <v/>
      </c>
      <c r="F17336" s="83">
        <f>IF($E17336="","",IFERROR(VLOOKUP(TRIM(E17336&amp;""),'Référentiel Articles'!$A$2:$F$634,4,FALSE),""))</f>
      </c>
      <c r="G17336" s="84">
        <f>IF($E17336="","",IFERROR(VLOOKUP(TRIM(E17336&amp;""),'Référentiel Articles'!$A$2:$F$634,5,FALSE),""))</f>
      </c>
      <c r="H17336" s="85" t="str">
        <v/>
      </c>
      <c r="I17336" s="84">
        <f>IF($E17336="","",IFERROR(VLOOKUP(TRIM(E17336&amp;""),'Référentiel Articles'!$A$2:$F$634,6,FALSE),""))</f>
      </c>
      <c r="J17336" s="90">
        <f>IF(OR($E17336="",$H17336=""),"",$H17336*$I17336)</f>
      </c>
      <c r="K17336" s="87" t="str">
        <v/>
      </c>
    </row>
    <row r="17337">
      <c r="A17337" s="74" t="str">
        <v/>
      </c>
      <c r="B17337" s="74" t="str">
        <v/>
      </c>
      <c r="C17337" s="75">
        <f>IF($E17337="","",IFERROR(VLOOKUP(TRIM(E17337&amp;""),'Référentiel Articles'!$A$2:$F$634,2,FALSE),""))</f>
      </c>
      <c r="D17337" s="75">
        <f>IF($E17337="","",IFERROR(VLOOKUP(TRIM(E17337&amp;""),'Référentiel Articles'!$A$2:$F$634,3,FALSE),""))</f>
      </c>
      <c r="E17337" s="74" t="str">
        <v/>
      </c>
      <c r="F17337" s="75">
        <f>IF($E17337="","",IFERROR(VLOOKUP(TRIM(E17337&amp;""),'Référentiel Articles'!$A$2:$F$634,4,FALSE),""))</f>
      </c>
      <c r="G17337" s="76">
        <f>IF($E17337="","",IFERROR(VLOOKUP(TRIM(E17337&amp;""),'Référentiel Articles'!$A$2:$F$634,5,FALSE),""))</f>
      </c>
      <c r="H17337" s="77" t="str">
        <v/>
      </c>
      <c r="I17337" s="76">
        <f>IF($E17337="","",IFERROR(VLOOKUP(TRIM(E17337&amp;""),'Référentiel Articles'!$A$2:$F$634,6,FALSE),""))</f>
      </c>
      <c r="J17337" s="78">
        <f>IF(OR($E17337="",$H17337=""),"",$H17337*$I17337)</f>
      </c>
      <c r="K17337" s="79" t="str">
        <v/>
      </c>
    </row>
    <row r="17338">
      <c r="A17338" s="81" t="str">
        <v/>
      </c>
      <c r="B17338" s="81" t="str">
        <v/>
      </c>
      <c r="C17338" s="83">
        <f>IF($E17338="","",IFERROR(VLOOKUP(TRIM(E17338&amp;""),'Référentiel Articles'!$A$2:$F$634,2,FALSE),""))</f>
      </c>
      <c r="D17338" s="83">
        <f>IF($E17338="","",IFERROR(VLOOKUP(TRIM(E17338&amp;""),'Référentiel Articles'!$A$2:$F$634,3,FALSE),""))</f>
      </c>
      <c r="E17338" s="81" t="str">
        <v/>
      </c>
      <c r="F17338" s="83">
        <f>IF($E17338="","",IFERROR(VLOOKUP(TRIM(E17338&amp;""),'Référentiel Articles'!$A$2:$F$634,4,FALSE),""))</f>
      </c>
      <c r="G17338" s="84">
        <f>IF($E17338="","",IFERROR(VLOOKUP(TRIM(E17338&amp;""),'Référentiel Articles'!$A$2:$F$634,5,FALSE),""))</f>
      </c>
      <c r="H17338" s="85" t="str">
        <v/>
      </c>
      <c r="I17338" s="84">
        <f>IF($E17338="","",IFERROR(VLOOKUP(TRIM(E17338&amp;""),'Référentiel Articles'!$A$2:$F$634,6,FALSE),""))</f>
      </c>
      <c r="J17338" s="90">
        <f>IF(OR($E17338="",$H17338=""),"",$H17338*$I17338)</f>
      </c>
      <c r="K17338" s="87" t="str">
        <v/>
      </c>
    </row>
    <row r="17339">
      <c r="A17339" s="74" t="str">
        <v/>
      </c>
      <c r="B17339" s="74" t="str">
        <v/>
      </c>
      <c r="C17339" s="75">
        <f>IF($E17339="","",IFERROR(VLOOKUP(TRIM(E17339&amp;""),'Référentiel Articles'!$A$2:$F$634,2,FALSE),""))</f>
      </c>
      <c r="D17339" s="75">
        <f>IF($E17339="","",IFERROR(VLOOKUP(TRIM(E17339&amp;""),'Référentiel Articles'!$A$2:$F$634,3,FALSE),""))</f>
      </c>
      <c r="E17339" s="74" t="str">
        <v/>
      </c>
      <c r="F17339" s="75">
        <f>IF($E17339="","",IFERROR(VLOOKUP(TRIM(E17339&amp;""),'Référentiel Articles'!$A$2:$F$634,4,FALSE),""))</f>
      </c>
      <c r="G17339" s="76">
        <f>IF($E17339="","",IFERROR(VLOOKUP(TRIM(E17339&amp;""),'Référentiel Articles'!$A$2:$F$634,5,FALSE),""))</f>
      </c>
      <c r="H17339" s="77" t="str">
        <v/>
      </c>
      <c r="I17339" s="76">
        <f>IF($E17339="","",IFERROR(VLOOKUP(TRIM(E17339&amp;""),'Référentiel Articles'!$A$2:$F$634,6,FALSE),""))</f>
      </c>
      <c r="J17339" s="78">
        <f>IF(OR($E17339="",$H17339=""),"",$H17339*$I17339)</f>
      </c>
      <c r="K17339" s="79" t="str">
        <v/>
      </c>
    </row>
    <row r="17340">
      <c r="A17340" s="81" t="str">
        <v/>
      </c>
      <c r="B17340" s="81" t="str">
        <v/>
      </c>
      <c r="C17340" s="83">
        <f>IF($E17340="","",IFERROR(VLOOKUP(TRIM(E17340&amp;""),'Référentiel Articles'!$A$2:$F$634,2,FALSE),""))</f>
      </c>
      <c r="D17340" s="83">
        <f>IF($E17340="","",IFERROR(VLOOKUP(TRIM(E17340&amp;""),'Référentiel Articles'!$A$2:$F$634,3,FALSE),""))</f>
      </c>
      <c r="E17340" s="81" t="str">
        <v/>
      </c>
      <c r="F17340" s="83">
        <f>IF($E17340="","",IFERROR(VLOOKUP(TRIM(E17340&amp;""),'Référentiel Articles'!$A$2:$F$634,4,FALSE),""))</f>
      </c>
      <c r="G17340" s="84">
        <f>IF($E17340="","",IFERROR(VLOOKUP(TRIM(E17340&amp;""),'Référentiel Articles'!$A$2:$F$634,5,FALSE),""))</f>
      </c>
      <c r="H17340" s="85" t="str">
        <v/>
      </c>
      <c r="I17340" s="84">
        <f>IF($E17340="","",IFERROR(VLOOKUP(TRIM(E17340&amp;""),'Référentiel Articles'!$A$2:$F$634,6,FALSE),""))</f>
      </c>
      <c r="J17340" s="90">
        <f>IF(OR($E17340="",$H17340=""),"",$H17340*$I17340)</f>
      </c>
      <c r="K17340" s="87" t="str">
        <v/>
      </c>
    </row>
    <row r="17341">
      <c r="A17341" s="74" t="str">
        <v/>
      </c>
      <c r="B17341" s="74" t="str">
        <v/>
      </c>
      <c r="C17341" s="75">
        <f>IF($E17341="","",IFERROR(VLOOKUP(TRIM(E17341&amp;""),'Référentiel Articles'!$A$2:$F$634,2,FALSE),""))</f>
      </c>
      <c r="D17341" s="75">
        <f>IF($E17341="","",IFERROR(VLOOKUP(TRIM(E17341&amp;""),'Référentiel Articles'!$A$2:$F$634,3,FALSE),""))</f>
      </c>
      <c r="E17341" s="74" t="str">
        <v/>
      </c>
      <c r="F17341" s="75">
        <f>IF($E17341="","",IFERROR(VLOOKUP(TRIM(E17341&amp;""),'Référentiel Articles'!$A$2:$F$634,4,FALSE),""))</f>
      </c>
      <c r="G17341" s="76">
        <f>IF($E17341="","",IFERROR(VLOOKUP(TRIM(E17341&amp;""),'Référentiel Articles'!$A$2:$F$634,5,FALSE),""))</f>
      </c>
      <c r="H17341" s="77" t="str">
        <v/>
      </c>
      <c r="I17341" s="76">
        <f>IF($E17341="","",IFERROR(VLOOKUP(TRIM(E17341&amp;""),'Référentiel Articles'!$A$2:$F$634,6,FALSE),""))</f>
      </c>
      <c r="J17341" s="78">
        <f>IF(OR($E17341="",$H17341=""),"",$H17341*$I17341)</f>
      </c>
      <c r="K17341" s="79" t="str">
        <v/>
      </c>
    </row>
    <row r="17342">
      <c r="A17342" s="81" t="str">
        <v/>
      </c>
      <c r="B17342" s="81" t="str">
        <v/>
      </c>
      <c r="C17342" s="83">
        <f>IF($E17342="","",IFERROR(VLOOKUP(TRIM(E17342&amp;""),'Référentiel Articles'!$A$2:$F$634,2,FALSE),""))</f>
      </c>
      <c r="D17342" s="83">
        <f>IF($E17342="","",IFERROR(VLOOKUP(TRIM(E17342&amp;""),'Référentiel Articles'!$A$2:$F$634,3,FALSE),""))</f>
      </c>
      <c r="E17342" s="81" t="str">
        <v/>
      </c>
      <c r="F17342" s="83">
        <f>IF($E17342="","",IFERROR(VLOOKUP(TRIM(E17342&amp;""),'Référentiel Articles'!$A$2:$F$634,4,FALSE),""))</f>
      </c>
      <c r="G17342" s="84">
        <f>IF($E17342="","",IFERROR(VLOOKUP(TRIM(E17342&amp;""),'Référentiel Articles'!$A$2:$F$634,5,FALSE),""))</f>
      </c>
      <c r="H17342" s="85" t="str">
        <v/>
      </c>
      <c r="I17342" s="84">
        <f>IF($E17342="","",IFERROR(VLOOKUP(TRIM(E17342&amp;""),'Référentiel Articles'!$A$2:$F$634,6,FALSE),""))</f>
      </c>
      <c r="J17342" s="90">
        <f>IF(OR($E17342="",$H17342=""),"",$H17342*$I17342)</f>
      </c>
      <c r="K17342" s="87" t="str">
        <v/>
      </c>
    </row>
    <row r="17343">
      <c r="A17343" s="74" t="str">
        <v/>
      </c>
      <c r="B17343" s="74" t="str">
        <v/>
      </c>
      <c r="C17343" s="75">
        <f>IF($E17343="","",IFERROR(VLOOKUP(TRIM(E17343&amp;""),'Référentiel Articles'!$A$2:$F$634,2,FALSE),""))</f>
      </c>
      <c r="D17343" s="75">
        <f>IF($E17343="","",IFERROR(VLOOKUP(TRIM(E17343&amp;""),'Référentiel Articles'!$A$2:$F$634,3,FALSE),""))</f>
      </c>
      <c r="E17343" s="74" t="str">
        <v/>
      </c>
      <c r="F17343" s="75">
        <f>IF($E17343="","",IFERROR(VLOOKUP(TRIM(E17343&amp;""),'Référentiel Articles'!$A$2:$F$634,4,FALSE),""))</f>
      </c>
      <c r="G17343" s="76">
        <f>IF($E17343="","",IFERROR(VLOOKUP(TRIM(E17343&amp;""),'Référentiel Articles'!$A$2:$F$634,5,FALSE),""))</f>
      </c>
      <c r="H17343" s="77" t="str">
        <v/>
      </c>
      <c r="I17343" s="76">
        <f>IF($E17343="","",IFERROR(VLOOKUP(TRIM(E17343&amp;""),'Référentiel Articles'!$A$2:$F$634,6,FALSE),""))</f>
      </c>
      <c r="J17343" s="78">
        <f>IF(OR($E17343="",$H17343=""),"",$H17343*$I17343)</f>
      </c>
      <c r="K17343" s="79" t="str">
        <v/>
      </c>
    </row>
    <row r="17344">
      <c r="A17344" s="81" t="str">
        <v/>
      </c>
      <c r="B17344" s="81" t="str">
        <v/>
      </c>
      <c r="C17344" s="83">
        <f>IF($E17344="","",IFERROR(VLOOKUP(TRIM(E17344&amp;""),'Référentiel Articles'!$A$2:$F$634,2,FALSE),""))</f>
      </c>
      <c r="D17344" s="83">
        <f>IF($E17344="","",IFERROR(VLOOKUP(TRIM(E17344&amp;""),'Référentiel Articles'!$A$2:$F$634,3,FALSE),""))</f>
      </c>
      <c r="E17344" s="81" t="str">
        <v/>
      </c>
      <c r="F17344" s="83">
        <f>IF($E17344="","",IFERROR(VLOOKUP(TRIM(E17344&amp;""),'Référentiel Articles'!$A$2:$F$634,4,FALSE),""))</f>
      </c>
      <c r="G17344" s="84">
        <f>IF($E17344="","",IFERROR(VLOOKUP(TRIM(E17344&amp;""),'Référentiel Articles'!$A$2:$F$634,5,FALSE),""))</f>
      </c>
      <c r="H17344" s="85" t="str">
        <v/>
      </c>
      <c r="I17344" s="84">
        <f>IF($E17344="","",IFERROR(VLOOKUP(TRIM(E17344&amp;""),'Référentiel Articles'!$A$2:$F$634,6,FALSE),""))</f>
      </c>
      <c r="J17344" s="90">
        <f>IF(OR($E17344="",$H17344=""),"",$H17344*$I17344)</f>
      </c>
      <c r="K17344" s="87" t="str">
        <v/>
      </c>
    </row>
    <row r="17345">
      <c r="A17345" s="74" t="str">
        <v/>
      </c>
      <c r="B17345" s="74" t="str">
        <v/>
      </c>
      <c r="C17345" s="75">
        <f>IF($E17345="","",IFERROR(VLOOKUP(TRIM(E17345&amp;""),'Référentiel Articles'!$A$2:$F$634,2,FALSE),""))</f>
      </c>
      <c r="D17345" s="75">
        <f>IF($E17345="","",IFERROR(VLOOKUP(TRIM(E17345&amp;""),'Référentiel Articles'!$A$2:$F$634,3,FALSE),""))</f>
      </c>
      <c r="E17345" s="74" t="str">
        <v/>
      </c>
      <c r="F17345" s="75">
        <f>IF($E17345="","",IFERROR(VLOOKUP(TRIM(E17345&amp;""),'Référentiel Articles'!$A$2:$F$634,4,FALSE),""))</f>
      </c>
      <c r="G17345" s="76">
        <f>IF($E17345="","",IFERROR(VLOOKUP(TRIM(E17345&amp;""),'Référentiel Articles'!$A$2:$F$634,5,FALSE),""))</f>
      </c>
      <c r="H17345" s="77" t="str">
        <v/>
      </c>
      <c r="I17345" s="76">
        <f>IF($E17345="","",IFERROR(VLOOKUP(TRIM(E17345&amp;""),'Référentiel Articles'!$A$2:$F$634,6,FALSE),""))</f>
      </c>
      <c r="J17345" s="78">
        <f>IF(OR($E17345="",$H17345=""),"",$H17345*$I17345)</f>
      </c>
      <c r="K17345" s="79" t="str">
        <v/>
      </c>
    </row>
    <row r="17346">
      <c r="A17346" s="81" t="str">
        <v/>
      </c>
      <c r="B17346" s="81" t="str">
        <v/>
      </c>
      <c r="C17346" s="83">
        <f>IF($E17346="","",IFERROR(VLOOKUP(TRIM(E17346&amp;""),'Référentiel Articles'!$A$2:$F$634,2,FALSE),""))</f>
      </c>
      <c r="D17346" s="83">
        <f>IF($E17346="","",IFERROR(VLOOKUP(TRIM(E17346&amp;""),'Référentiel Articles'!$A$2:$F$634,3,FALSE),""))</f>
      </c>
      <c r="E17346" s="81" t="str">
        <v/>
      </c>
      <c r="F17346" s="83">
        <f>IF($E17346="","",IFERROR(VLOOKUP(TRIM(E17346&amp;""),'Référentiel Articles'!$A$2:$F$634,4,FALSE),""))</f>
      </c>
      <c r="G17346" s="84">
        <f>IF($E17346="","",IFERROR(VLOOKUP(TRIM(E17346&amp;""),'Référentiel Articles'!$A$2:$F$634,5,FALSE),""))</f>
      </c>
      <c r="H17346" s="85" t="str">
        <v/>
      </c>
      <c r="I17346" s="84">
        <f>IF($E17346="","",IFERROR(VLOOKUP(TRIM(E17346&amp;""),'Référentiel Articles'!$A$2:$F$634,6,FALSE),""))</f>
      </c>
      <c r="J17346" s="90">
        <f>IF(OR($E17346="",$H17346=""),"",$H17346*$I17346)</f>
      </c>
      <c r="K17346" s="87" t="str">
        <v/>
      </c>
    </row>
    <row r="17347">
      <c r="A17347" s="74" t="str">
        <v/>
      </c>
      <c r="B17347" s="74" t="str">
        <v/>
      </c>
      <c r="C17347" s="75">
        <f>IF($E17347="","",IFERROR(VLOOKUP(TRIM(E17347&amp;""),'Référentiel Articles'!$A$2:$F$634,2,FALSE),""))</f>
      </c>
      <c r="D17347" s="75">
        <f>IF($E17347="","",IFERROR(VLOOKUP(TRIM(E17347&amp;""),'Référentiel Articles'!$A$2:$F$634,3,FALSE),""))</f>
      </c>
      <c r="E17347" s="74" t="str">
        <v/>
      </c>
      <c r="F17347" s="75">
        <f>IF($E17347="","",IFERROR(VLOOKUP(TRIM(E17347&amp;""),'Référentiel Articles'!$A$2:$F$634,4,FALSE),""))</f>
      </c>
      <c r="G17347" s="76">
        <f>IF($E17347="","",IFERROR(VLOOKUP(TRIM(E17347&amp;""),'Référentiel Articles'!$A$2:$F$634,5,FALSE),""))</f>
      </c>
      <c r="H17347" s="77" t="str">
        <v/>
      </c>
      <c r="I17347" s="76">
        <f>IF($E17347="","",IFERROR(VLOOKUP(TRIM(E17347&amp;""),'Référentiel Articles'!$A$2:$F$634,6,FALSE),""))</f>
      </c>
      <c r="J17347" s="78">
        <f>IF(OR($E17347="",$H17347=""),"",$H17347*$I17347)</f>
      </c>
      <c r="K17347" s="79" t="str">
        <v/>
      </c>
    </row>
    <row r="17348">
      <c r="A17348" s="81" t="str">
        <v/>
      </c>
      <c r="B17348" s="81" t="str">
        <v/>
      </c>
      <c r="C17348" s="83">
        <f>IF($E17348="","",IFERROR(VLOOKUP(TRIM(E17348&amp;""),'Référentiel Articles'!$A$2:$F$634,2,FALSE),""))</f>
      </c>
      <c r="D17348" s="83">
        <f>IF($E17348="","",IFERROR(VLOOKUP(TRIM(E17348&amp;""),'Référentiel Articles'!$A$2:$F$634,3,FALSE),""))</f>
      </c>
      <c r="E17348" s="81" t="str">
        <v/>
      </c>
      <c r="F17348" s="83">
        <f>IF($E17348="","",IFERROR(VLOOKUP(TRIM(E17348&amp;""),'Référentiel Articles'!$A$2:$F$634,4,FALSE),""))</f>
      </c>
      <c r="G17348" s="84">
        <f>IF($E17348="","",IFERROR(VLOOKUP(TRIM(E17348&amp;""),'Référentiel Articles'!$A$2:$F$634,5,FALSE),""))</f>
      </c>
      <c r="H17348" s="85" t="str">
        <v/>
      </c>
      <c r="I17348" s="84">
        <f>IF($E17348="","",IFERROR(VLOOKUP(TRIM(E17348&amp;""),'Référentiel Articles'!$A$2:$F$634,6,FALSE),""))</f>
      </c>
      <c r="J17348" s="90">
        <f>IF(OR($E17348="",$H17348=""),"",$H17348*$I17348)</f>
      </c>
      <c r="K17348" s="87" t="str">
        <v/>
      </c>
    </row>
    <row r="17349">
      <c r="A17349" s="74" t="str">
        <v/>
      </c>
      <c r="B17349" s="74" t="str">
        <v/>
      </c>
      <c r="C17349" s="75">
        <f>IF($E17349="","",IFERROR(VLOOKUP(TRIM(E17349&amp;""),'Référentiel Articles'!$A$2:$F$634,2,FALSE),""))</f>
      </c>
      <c r="D17349" s="75">
        <f>IF($E17349="","",IFERROR(VLOOKUP(TRIM(E17349&amp;""),'Référentiel Articles'!$A$2:$F$634,3,FALSE),""))</f>
      </c>
      <c r="E17349" s="74" t="str">
        <v/>
      </c>
      <c r="F17349" s="75">
        <f>IF($E17349="","",IFERROR(VLOOKUP(TRIM(E17349&amp;""),'Référentiel Articles'!$A$2:$F$634,4,FALSE),""))</f>
      </c>
      <c r="G17349" s="76">
        <f>IF($E17349="","",IFERROR(VLOOKUP(TRIM(E17349&amp;""),'Référentiel Articles'!$A$2:$F$634,5,FALSE),""))</f>
      </c>
      <c r="H17349" s="77" t="str">
        <v/>
      </c>
      <c r="I17349" s="76">
        <f>IF($E17349="","",IFERROR(VLOOKUP(TRIM(E17349&amp;""),'Référentiel Articles'!$A$2:$F$634,6,FALSE),""))</f>
      </c>
      <c r="J17349" s="78">
        <f>IF(OR($E17349="",$H17349=""),"",$H17349*$I17349)</f>
      </c>
      <c r="K17349" s="79" t="str">
        <v/>
      </c>
    </row>
    <row r="17350">
      <c r="A17350" s="81" t="str">
        <v/>
      </c>
      <c r="B17350" s="81" t="str">
        <v/>
      </c>
      <c r="C17350" s="83">
        <f>IF($E17350="","",IFERROR(VLOOKUP(TRIM(E17350&amp;""),'Référentiel Articles'!$A$2:$F$634,2,FALSE),""))</f>
      </c>
      <c r="D17350" s="83">
        <f>IF($E17350="","",IFERROR(VLOOKUP(TRIM(E17350&amp;""),'Référentiel Articles'!$A$2:$F$634,3,FALSE),""))</f>
      </c>
      <c r="E17350" s="81" t="str">
        <v/>
      </c>
      <c r="F17350" s="83">
        <f>IF($E17350="","",IFERROR(VLOOKUP(TRIM(E17350&amp;""),'Référentiel Articles'!$A$2:$F$634,4,FALSE),""))</f>
      </c>
      <c r="G17350" s="84">
        <f>IF($E17350="","",IFERROR(VLOOKUP(TRIM(E17350&amp;""),'Référentiel Articles'!$A$2:$F$634,5,FALSE),""))</f>
      </c>
      <c r="H17350" s="85" t="str">
        <v/>
      </c>
      <c r="I17350" s="84">
        <f>IF($E17350="","",IFERROR(VLOOKUP(TRIM(E17350&amp;""),'Référentiel Articles'!$A$2:$F$634,6,FALSE),""))</f>
      </c>
      <c r="J17350" s="90">
        <f>IF(OR($E17350="",$H17350=""),"",$H17350*$I17350)</f>
      </c>
      <c r="K17350" s="87" t="str">
        <v/>
      </c>
    </row>
    <row r="17351">
      <c r="A17351" s="74" t="str">
        <v/>
      </c>
      <c r="B17351" s="74" t="str">
        <v/>
      </c>
      <c r="C17351" s="75">
        <f>IF($E17351="","",IFERROR(VLOOKUP(TRIM(E17351&amp;""),'Référentiel Articles'!$A$2:$F$634,2,FALSE),""))</f>
      </c>
      <c r="D17351" s="75">
        <f>IF($E17351="","",IFERROR(VLOOKUP(TRIM(E17351&amp;""),'Référentiel Articles'!$A$2:$F$634,3,FALSE),""))</f>
      </c>
      <c r="E17351" s="74" t="str">
        <v/>
      </c>
      <c r="F17351" s="75">
        <f>IF($E17351="","",IFERROR(VLOOKUP(TRIM(E17351&amp;""),'Référentiel Articles'!$A$2:$F$634,4,FALSE),""))</f>
      </c>
      <c r="G17351" s="76">
        <f>IF($E17351="","",IFERROR(VLOOKUP(TRIM(E17351&amp;""),'Référentiel Articles'!$A$2:$F$634,5,FALSE),""))</f>
      </c>
      <c r="H17351" s="77" t="str">
        <v/>
      </c>
      <c r="I17351" s="76">
        <f>IF($E17351="","",IFERROR(VLOOKUP(TRIM(E17351&amp;""),'Référentiel Articles'!$A$2:$F$634,6,FALSE),""))</f>
      </c>
      <c r="J17351" s="78">
        <f>IF(OR($E17351="",$H17351=""),"",$H17351*$I17351)</f>
      </c>
      <c r="K17351" s="79" t="str">
        <v/>
      </c>
    </row>
    <row r="17352">
      <c r="A17352" s="81" t="str">
        <v/>
      </c>
      <c r="B17352" s="81" t="str">
        <v/>
      </c>
      <c r="C17352" s="83">
        <f>IF($E17352="","",IFERROR(VLOOKUP(TRIM(E17352&amp;""),'Référentiel Articles'!$A$2:$F$634,2,FALSE),""))</f>
      </c>
      <c r="D17352" s="83">
        <f>IF($E17352="","",IFERROR(VLOOKUP(TRIM(E17352&amp;""),'Référentiel Articles'!$A$2:$F$634,3,FALSE),""))</f>
      </c>
      <c r="E17352" s="81" t="str">
        <v/>
      </c>
      <c r="F17352" s="83">
        <f>IF($E17352="","",IFERROR(VLOOKUP(TRIM(E17352&amp;""),'Référentiel Articles'!$A$2:$F$634,4,FALSE),""))</f>
      </c>
      <c r="G17352" s="84">
        <f>IF($E17352="","",IFERROR(VLOOKUP(TRIM(E17352&amp;""),'Référentiel Articles'!$A$2:$F$634,5,FALSE),""))</f>
      </c>
      <c r="H17352" s="85" t="str">
        <v/>
      </c>
      <c r="I17352" s="84">
        <f>IF($E17352="","",IFERROR(VLOOKUP(TRIM(E17352&amp;""),'Référentiel Articles'!$A$2:$F$634,6,FALSE),""))</f>
      </c>
      <c r="J17352" s="90">
        <f>IF(OR($E17352="",$H17352=""),"",$H17352*$I17352)</f>
      </c>
      <c r="K17352" s="87" t="str">
        <v/>
      </c>
    </row>
    <row r="17353">
      <c r="A17353" s="74" t="str">
        <v/>
      </c>
      <c r="B17353" s="74" t="str">
        <v/>
      </c>
      <c r="C17353" s="75">
        <f>IF($E17353="","",IFERROR(VLOOKUP(TRIM(E17353&amp;""),'Référentiel Articles'!$A$2:$F$634,2,FALSE),""))</f>
      </c>
      <c r="D17353" s="75">
        <f>IF($E17353="","",IFERROR(VLOOKUP(TRIM(E17353&amp;""),'Référentiel Articles'!$A$2:$F$634,3,FALSE),""))</f>
      </c>
      <c r="E17353" s="74" t="str">
        <v/>
      </c>
      <c r="F17353" s="75">
        <f>IF($E17353="","",IFERROR(VLOOKUP(TRIM(E17353&amp;""),'Référentiel Articles'!$A$2:$F$634,4,FALSE),""))</f>
      </c>
      <c r="G17353" s="76">
        <f>IF($E17353="","",IFERROR(VLOOKUP(TRIM(E17353&amp;""),'Référentiel Articles'!$A$2:$F$634,5,FALSE),""))</f>
      </c>
      <c r="H17353" s="77" t="str">
        <v/>
      </c>
      <c r="I17353" s="76">
        <f>IF($E17353="","",IFERROR(VLOOKUP(TRIM(E17353&amp;""),'Référentiel Articles'!$A$2:$F$634,6,FALSE),""))</f>
      </c>
      <c r="J17353" s="78">
        <f>IF(OR($E17353="",$H17353=""),"",$H17353*$I17353)</f>
      </c>
      <c r="K17353" s="79" t="str">
        <v/>
      </c>
    </row>
    <row r="17354">
      <c r="A17354" s="81" t="str">
        <v/>
      </c>
      <c r="B17354" s="81" t="str">
        <v/>
      </c>
      <c r="C17354" s="83">
        <f>IF($E17354="","",IFERROR(VLOOKUP(TRIM(E17354&amp;""),'Référentiel Articles'!$A$2:$F$634,2,FALSE),""))</f>
      </c>
      <c r="D17354" s="83">
        <f>IF($E17354="","",IFERROR(VLOOKUP(TRIM(E17354&amp;""),'Référentiel Articles'!$A$2:$F$634,3,FALSE),""))</f>
      </c>
      <c r="E17354" s="81" t="str">
        <v/>
      </c>
      <c r="F17354" s="83">
        <f>IF($E17354="","",IFERROR(VLOOKUP(TRIM(E17354&amp;""),'Référentiel Articles'!$A$2:$F$634,4,FALSE),""))</f>
      </c>
      <c r="G17354" s="84">
        <f>IF($E17354="","",IFERROR(VLOOKUP(TRIM(E17354&amp;""),'Référentiel Articles'!$A$2:$F$634,5,FALSE),""))</f>
      </c>
      <c r="H17354" s="85" t="str">
        <v/>
      </c>
      <c r="I17354" s="84">
        <f>IF($E17354="","",IFERROR(VLOOKUP(TRIM(E17354&amp;""),'Référentiel Articles'!$A$2:$F$634,6,FALSE),""))</f>
      </c>
      <c r="J17354" s="90">
        <f>IF(OR($E17354="",$H17354=""),"",$H17354*$I17354)</f>
      </c>
      <c r="K17354" s="87" t="str">
        <v/>
      </c>
    </row>
    <row r="17355">
      <c r="A17355" s="74" t="str">
        <v/>
      </c>
      <c r="B17355" s="74" t="str">
        <v/>
      </c>
      <c r="C17355" s="75">
        <f>IF($E17355="","",IFERROR(VLOOKUP(TRIM(E17355&amp;""),'Référentiel Articles'!$A$2:$F$634,2,FALSE),""))</f>
      </c>
      <c r="D17355" s="75">
        <f>IF($E17355="","",IFERROR(VLOOKUP(TRIM(E17355&amp;""),'Référentiel Articles'!$A$2:$F$634,3,FALSE),""))</f>
      </c>
      <c r="E17355" s="74" t="str">
        <v/>
      </c>
      <c r="F17355" s="75">
        <f>IF($E17355="","",IFERROR(VLOOKUP(TRIM(E17355&amp;""),'Référentiel Articles'!$A$2:$F$634,4,FALSE),""))</f>
      </c>
      <c r="G17355" s="76">
        <f>IF($E17355="","",IFERROR(VLOOKUP(TRIM(E17355&amp;""),'Référentiel Articles'!$A$2:$F$634,5,FALSE),""))</f>
      </c>
      <c r="H17355" s="77" t="str">
        <v/>
      </c>
      <c r="I17355" s="76">
        <f>IF($E17355="","",IFERROR(VLOOKUP(TRIM(E17355&amp;""),'Référentiel Articles'!$A$2:$F$634,6,FALSE),""))</f>
      </c>
      <c r="J17355" s="78">
        <f>IF(OR($E17355="",$H17355=""),"",$H17355*$I17355)</f>
      </c>
      <c r="K17355" s="79" t="str">
        <v/>
      </c>
    </row>
    <row r="17356">
      <c r="A17356" s="81" t="str">
        <v/>
      </c>
      <c r="B17356" s="81" t="str">
        <v/>
      </c>
      <c r="C17356" s="83">
        <f>IF($E17356="","",IFERROR(VLOOKUP(TRIM(E17356&amp;""),'Référentiel Articles'!$A$2:$F$634,2,FALSE),""))</f>
      </c>
      <c r="D17356" s="83">
        <f>IF($E17356="","",IFERROR(VLOOKUP(TRIM(E17356&amp;""),'Référentiel Articles'!$A$2:$F$634,3,FALSE),""))</f>
      </c>
      <c r="E17356" s="81" t="str">
        <v/>
      </c>
      <c r="F17356" s="83">
        <f>IF($E17356="","",IFERROR(VLOOKUP(TRIM(E17356&amp;""),'Référentiel Articles'!$A$2:$F$634,4,FALSE),""))</f>
      </c>
      <c r="G17356" s="84">
        <f>IF($E17356="","",IFERROR(VLOOKUP(TRIM(E17356&amp;""),'Référentiel Articles'!$A$2:$F$634,5,FALSE),""))</f>
      </c>
      <c r="H17356" s="85" t="str">
        <v/>
      </c>
      <c r="I17356" s="84">
        <f>IF($E17356="","",IFERROR(VLOOKUP(TRIM(E17356&amp;""),'Référentiel Articles'!$A$2:$F$634,6,FALSE),""))</f>
      </c>
      <c r="J17356" s="90">
        <f>IF(OR($E17356="",$H17356=""),"",$H17356*$I17356)</f>
      </c>
      <c r="K17356" s="87" t="str">
        <v/>
      </c>
    </row>
    <row r="17357">
      <c r="A17357" s="74" t="str">
        <v/>
      </c>
      <c r="B17357" s="74" t="str">
        <v/>
      </c>
      <c r="C17357" s="75">
        <f>IF($E17357="","",IFERROR(VLOOKUP(TRIM(E17357&amp;""),'Référentiel Articles'!$A$2:$F$634,2,FALSE),""))</f>
      </c>
      <c r="D17357" s="75">
        <f>IF($E17357="","",IFERROR(VLOOKUP(TRIM(E17357&amp;""),'Référentiel Articles'!$A$2:$F$634,3,FALSE),""))</f>
      </c>
      <c r="E17357" s="74" t="str">
        <v/>
      </c>
      <c r="F17357" s="75">
        <f>IF($E17357="","",IFERROR(VLOOKUP(TRIM(E17357&amp;""),'Référentiel Articles'!$A$2:$F$634,4,FALSE),""))</f>
      </c>
      <c r="G17357" s="76">
        <f>IF($E17357="","",IFERROR(VLOOKUP(TRIM(E17357&amp;""),'Référentiel Articles'!$A$2:$F$634,5,FALSE),""))</f>
      </c>
      <c r="H17357" s="77" t="str">
        <v/>
      </c>
      <c r="I17357" s="76">
        <f>IF($E17357="","",IFERROR(VLOOKUP(TRIM(E17357&amp;""),'Référentiel Articles'!$A$2:$F$634,6,FALSE),""))</f>
      </c>
      <c r="J17357" s="78">
        <f>IF(OR($E17357="",$H17357=""),"",$H17357*$I17357)</f>
      </c>
      <c r="K17357" s="79" t="str">
        <v/>
      </c>
    </row>
    <row r="17358">
      <c r="A17358" s="81" t="str">
        <v/>
      </c>
      <c r="B17358" s="81" t="str">
        <v/>
      </c>
      <c r="C17358" s="83">
        <f>IF($E17358="","",IFERROR(VLOOKUP(TRIM(E17358&amp;""),'Référentiel Articles'!$A$2:$F$634,2,FALSE),""))</f>
      </c>
      <c r="D17358" s="83">
        <f>IF($E17358="","",IFERROR(VLOOKUP(TRIM(E17358&amp;""),'Référentiel Articles'!$A$2:$F$634,3,FALSE),""))</f>
      </c>
      <c r="E17358" s="81" t="str">
        <v/>
      </c>
      <c r="F17358" s="83">
        <f>IF($E17358="","",IFERROR(VLOOKUP(TRIM(E17358&amp;""),'Référentiel Articles'!$A$2:$F$634,4,FALSE),""))</f>
      </c>
      <c r="G17358" s="84">
        <f>IF($E17358="","",IFERROR(VLOOKUP(TRIM(E17358&amp;""),'Référentiel Articles'!$A$2:$F$634,5,FALSE),""))</f>
      </c>
      <c r="H17358" s="85" t="str">
        <v/>
      </c>
      <c r="I17358" s="84">
        <f>IF($E17358="","",IFERROR(VLOOKUP(TRIM(E17358&amp;""),'Référentiel Articles'!$A$2:$F$634,6,FALSE),""))</f>
      </c>
      <c r="J17358" s="90">
        <f>IF(OR($E17358="",$H17358=""),"",$H17358*$I17358)</f>
      </c>
      <c r="K17358" s="87" t="str">
        <v/>
      </c>
    </row>
    <row r="17359">
      <c r="A17359" s="74" t="str">
        <v/>
      </c>
      <c r="B17359" s="74" t="str">
        <v/>
      </c>
      <c r="C17359" s="75">
        <f>IF($E17359="","",IFERROR(VLOOKUP(TRIM(E17359&amp;""),'Référentiel Articles'!$A$2:$F$634,2,FALSE),""))</f>
      </c>
      <c r="D17359" s="75">
        <f>IF($E17359="","",IFERROR(VLOOKUP(TRIM(E17359&amp;""),'Référentiel Articles'!$A$2:$F$634,3,FALSE),""))</f>
      </c>
      <c r="E17359" s="74" t="str">
        <v/>
      </c>
      <c r="F17359" s="75">
        <f>IF($E17359="","",IFERROR(VLOOKUP(TRIM(E17359&amp;""),'Référentiel Articles'!$A$2:$F$634,4,FALSE),""))</f>
      </c>
      <c r="G17359" s="76">
        <f>IF($E17359="","",IFERROR(VLOOKUP(TRIM(E17359&amp;""),'Référentiel Articles'!$A$2:$F$634,5,FALSE),""))</f>
      </c>
      <c r="H17359" s="77" t="str">
        <v/>
      </c>
      <c r="I17359" s="76">
        <f>IF($E17359="","",IFERROR(VLOOKUP(TRIM(E17359&amp;""),'Référentiel Articles'!$A$2:$F$634,6,FALSE),""))</f>
      </c>
      <c r="J17359" s="78">
        <f>IF(OR($E17359="",$H17359=""),"",$H17359*$I17359)</f>
      </c>
      <c r="K17359" s="79" t="str">
        <v/>
      </c>
    </row>
    <row r="17360">
      <c r="A17360" s="81" t="str">
        <v/>
      </c>
      <c r="B17360" s="81" t="str">
        <v/>
      </c>
      <c r="C17360" s="83">
        <f>IF($E17360="","",IFERROR(VLOOKUP(TRIM(E17360&amp;""),'Référentiel Articles'!$A$2:$F$634,2,FALSE),""))</f>
      </c>
      <c r="D17360" s="83">
        <f>IF($E17360="","",IFERROR(VLOOKUP(TRIM(E17360&amp;""),'Référentiel Articles'!$A$2:$F$634,3,FALSE),""))</f>
      </c>
      <c r="E17360" s="81" t="str">
        <v/>
      </c>
      <c r="F17360" s="83">
        <f>IF($E17360="","",IFERROR(VLOOKUP(TRIM(E17360&amp;""),'Référentiel Articles'!$A$2:$F$634,4,FALSE),""))</f>
      </c>
      <c r="G17360" s="84">
        <f>IF($E17360="","",IFERROR(VLOOKUP(TRIM(E17360&amp;""),'Référentiel Articles'!$A$2:$F$634,5,FALSE),""))</f>
      </c>
      <c r="H17360" s="85" t="str">
        <v/>
      </c>
      <c r="I17360" s="84">
        <f>IF($E17360="","",IFERROR(VLOOKUP(TRIM(E17360&amp;""),'Référentiel Articles'!$A$2:$F$634,6,FALSE),""))</f>
      </c>
      <c r="J17360" s="90">
        <f>IF(OR($E17360="",$H17360=""),"",$H17360*$I17360)</f>
      </c>
      <c r="K17360" s="87" t="str">
        <v/>
      </c>
    </row>
    <row r="17361">
      <c r="A17361" s="74" t="str">
        <v/>
      </c>
      <c r="B17361" s="74" t="str">
        <v/>
      </c>
      <c r="C17361" s="75">
        <f>IF($E17361="","",IFERROR(VLOOKUP(TRIM(E17361&amp;""),'Référentiel Articles'!$A$2:$F$634,2,FALSE),""))</f>
      </c>
      <c r="D17361" s="75">
        <f>IF($E17361="","",IFERROR(VLOOKUP(TRIM(E17361&amp;""),'Référentiel Articles'!$A$2:$F$634,3,FALSE),""))</f>
      </c>
      <c r="E17361" s="74" t="str">
        <v/>
      </c>
      <c r="F17361" s="75">
        <f>IF($E17361="","",IFERROR(VLOOKUP(TRIM(E17361&amp;""),'Référentiel Articles'!$A$2:$F$634,4,FALSE),""))</f>
      </c>
      <c r="G17361" s="76">
        <f>IF($E17361="","",IFERROR(VLOOKUP(TRIM(E17361&amp;""),'Référentiel Articles'!$A$2:$F$634,5,FALSE),""))</f>
      </c>
      <c r="H17361" s="77" t="str">
        <v/>
      </c>
      <c r="I17361" s="76">
        <f>IF($E17361="","",IFERROR(VLOOKUP(TRIM(E17361&amp;""),'Référentiel Articles'!$A$2:$F$634,6,FALSE),""))</f>
      </c>
      <c r="J17361" s="78">
        <f>IF(OR($E17361="",$H17361=""),"",$H17361*$I17361)</f>
      </c>
      <c r="K17361" s="79" t="str">
        <v/>
      </c>
    </row>
    <row r="17362">
      <c r="A17362" s="81" t="str">
        <v/>
      </c>
      <c r="B17362" s="81" t="str">
        <v/>
      </c>
      <c r="C17362" s="83">
        <f>IF($E17362="","",IFERROR(VLOOKUP(TRIM(E17362&amp;""),'Référentiel Articles'!$A$2:$F$634,2,FALSE),""))</f>
      </c>
      <c r="D17362" s="83">
        <f>IF($E17362="","",IFERROR(VLOOKUP(TRIM(E17362&amp;""),'Référentiel Articles'!$A$2:$F$634,3,FALSE),""))</f>
      </c>
      <c r="E17362" s="81" t="str">
        <v/>
      </c>
      <c r="F17362" s="83">
        <f>IF($E17362="","",IFERROR(VLOOKUP(TRIM(E17362&amp;""),'Référentiel Articles'!$A$2:$F$634,4,FALSE),""))</f>
      </c>
      <c r="G17362" s="84">
        <f>IF($E17362="","",IFERROR(VLOOKUP(TRIM(E17362&amp;""),'Référentiel Articles'!$A$2:$F$634,5,FALSE),""))</f>
      </c>
      <c r="H17362" s="85" t="str">
        <v/>
      </c>
      <c r="I17362" s="84">
        <f>IF($E17362="","",IFERROR(VLOOKUP(TRIM(E17362&amp;""),'Référentiel Articles'!$A$2:$F$634,6,FALSE),""))</f>
      </c>
      <c r="J17362" s="90">
        <f>IF(OR($E17362="",$H17362=""),"",$H17362*$I17362)</f>
      </c>
      <c r="K17362" s="87" t="str">
        <v/>
      </c>
    </row>
    <row r="17363">
      <c r="A17363" s="74" t="str">
        <v/>
      </c>
      <c r="B17363" s="74" t="str">
        <v/>
      </c>
      <c r="C17363" s="75">
        <f>IF($E17363="","",IFERROR(VLOOKUP(TRIM(E17363&amp;""),'Référentiel Articles'!$A$2:$F$634,2,FALSE),""))</f>
      </c>
      <c r="D17363" s="75">
        <f>IF($E17363="","",IFERROR(VLOOKUP(TRIM(E17363&amp;""),'Référentiel Articles'!$A$2:$F$634,3,FALSE),""))</f>
      </c>
      <c r="E17363" s="74" t="str">
        <v/>
      </c>
      <c r="F17363" s="75">
        <f>IF($E17363="","",IFERROR(VLOOKUP(TRIM(E17363&amp;""),'Référentiel Articles'!$A$2:$F$634,4,FALSE),""))</f>
      </c>
      <c r="G17363" s="76">
        <f>IF($E17363="","",IFERROR(VLOOKUP(TRIM(E17363&amp;""),'Référentiel Articles'!$A$2:$F$634,5,FALSE),""))</f>
      </c>
      <c r="H17363" s="77" t="str">
        <v/>
      </c>
      <c r="I17363" s="76">
        <f>IF($E17363="","",IFERROR(VLOOKUP(TRIM(E17363&amp;""),'Référentiel Articles'!$A$2:$F$634,6,FALSE),""))</f>
      </c>
      <c r="J17363" s="78">
        <f>IF(OR($E17363="",$H17363=""),"",$H17363*$I17363)</f>
      </c>
      <c r="K17363" s="79" t="str">
        <v/>
      </c>
    </row>
    <row r="17364">
      <c r="A17364" s="81" t="str">
        <v/>
      </c>
      <c r="B17364" s="81" t="str">
        <v/>
      </c>
      <c r="C17364" s="83">
        <f>IF($E17364="","",IFERROR(VLOOKUP(TRIM(E17364&amp;""),'Référentiel Articles'!$A$2:$F$634,2,FALSE),""))</f>
      </c>
      <c r="D17364" s="83">
        <f>IF($E17364="","",IFERROR(VLOOKUP(TRIM(E17364&amp;""),'Référentiel Articles'!$A$2:$F$634,3,FALSE),""))</f>
      </c>
      <c r="E17364" s="81" t="str">
        <v/>
      </c>
      <c r="F17364" s="83">
        <f>IF($E17364="","",IFERROR(VLOOKUP(TRIM(E17364&amp;""),'Référentiel Articles'!$A$2:$F$634,4,FALSE),""))</f>
      </c>
      <c r="G17364" s="84">
        <f>IF($E17364="","",IFERROR(VLOOKUP(TRIM(E17364&amp;""),'Référentiel Articles'!$A$2:$F$634,5,FALSE),""))</f>
      </c>
      <c r="H17364" s="85" t="str">
        <v/>
      </c>
      <c r="I17364" s="84">
        <f>IF($E17364="","",IFERROR(VLOOKUP(TRIM(E17364&amp;""),'Référentiel Articles'!$A$2:$F$634,6,FALSE),""))</f>
      </c>
      <c r="J17364" s="90">
        <f>IF(OR($E17364="",$H17364=""),"",$H17364*$I17364)</f>
      </c>
      <c r="K17364" s="87" t="str">
        <v/>
      </c>
    </row>
    <row r="17365">
      <c r="A17365" s="74" t="str">
        <v/>
      </c>
      <c r="B17365" s="74" t="str">
        <v/>
      </c>
      <c r="C17365" s="75">
        <f>IF($E17365="","",IFERROR(VLOOKUP(TRIM(E17365&amp;""),'Référentiel Articles'!$A$2:$F$634,2,FALSE),""))</f>
      </c>
      <c r="D17365" s="75">
        <f>IF($E17365="","",IFERROR(VLOOKUP(TRIM(E17365&amp;""),'Référentiel Articles'!$A$2:$F$634,3,FALSE),""))</f>
      </c>
      <c r="E17365" s="74" t="str">
        <v/>
      </c>
      <c r="F17365" s="75">
        <f>IF($E17365="","",IFERROR(VLOOKUP(TRIM(E17365&amp;""),'Référentiel Articles'!$A$2:$F$634,4,FALSE),""))</f>
      </c>
      <c r="G17365" s="76">
        <f>IF($E17365="","",IFERROR(VLOOKUP(TRIM(E17365&amp;""),'Référentiel Articles'!$A$2:$F$634,5,FALSE),""))</f>
      </c>
      <c r="H17365" s="77" t="str">
        <v/>
      </c>
      <c r="I17365" s="76">
        <f>IF($E17365="","",IFERROR(VLOOKUP(TRIM(E17365&amp;""),'Référentiel Articles'!$A$2:$F$634,6,FALSE),""))</f>
      </c>
      <c r="J17365" s="78">
        <f>IF(OR($E17365="",$H17365=""),"",$H17365*$I17365)</f>
      </c>
      <c r="K17365" s="79" t="str">
        <v/>
      </c>
    </row>
    <row r="17366">
      <c r="A17366" s="81" t="str">
        <v/>
      </c>
      <c r="B17366" s="81" t="str">
        <v/>
      </c>
      <c r="C17366" s="83">
        <f>IF($E17366="","",IFERROR(VLOOKUP(TRIM(E17366&amp;""),'Référentiel Articles'!$A$2:$F$634,2,FALSE),""))</f>
      </c>
      <c r="D17366" s="83">
        <f>IF($E17366="","",IFERROR(VLOOKUP(TRIM(E17366&amp;""),'Référentiel Articles'!$A$2:$F$634,3,FALSE),""))</f>
      </c>
      <c r="E17366" s="81" t="str">
        <v/>
      </c>
      <c r="F17366" s="83">
        <f>IF($E17366="","",IFERROR(VLOOKUP(TRIM(E17366&amp;""),'Référentiel Articles'!$A$2:$F$634,4,FALSE),""))</f>
      </c>
      <c r="G17366" s="84">
        <f>IF($E17366="","",IFERROR(VLOOKUP(TRIM(E17366&amp;""),'Référentiel Articles'!$A$2:$F$634,5,FALSE),""))</f>
      </c>
      <c r="H17366" s="85" t="str">
        <v/>
      </c>
      <c r="I17366" s="84">
        <f>IF($E17366="","",IFERROR(VLOOKUP(TRIM(E17366&amp;""),'Référentiel Articles'!$A$2:$F$634,6,FALSE),""))</f>
      </c>
      <c r="J17366" s="90">
        <f>IF(OR($E17366="",$H17366=""),"",$H17366*$I17366)</f>
      </c>
      <c r="K17366" s="87" t="str">
        <v/>
      </c>
    </row>
    <row r="17367">
      <c r="A17367" s="74" t="str">
        <v/>
      </c>
      <c r="B17367" s="74" t="str">
        <v/>
      </c>
      <c r="C17367" s="75">
        <f>IF($E17367="","",IFERROR(VLOOKUP(TRIM(E17367&amp;""),'Référentiel Articles'!$A$2:$F$634,2,FALSE),""))</f>
      </c>
      <c r="D17367" s="75">
        <f>IF($E17367="","",IFERROR(VLOOKUP(TRIM(E17367&amp;""),'Référentiel Articles'!$A$2:$F$634,3,FALSE),""))</f>
      </c>
      <c r="E17367" s="74" t="str">
        <v/>
      </c>
      <c r="F17367" s="75">
        <f>IF($E17367="","",IFERROR(VLOOKUP(TRIM(E17367&amp;""),'Référentiel Articles'!$A$2:$F$634,4,FALSE),""))</f>
      </c>
      <c r="G17367" s="76">
        <f>IF($E17367="","",IFERROR(VLOOKUP(TRIM(E17367&amp;""),'Référentiel Articles'!$A$2:$F$634,5,FALSE),""))</f>
      </c>
      <c r="H17367" s="77" t="str">
        <v/>
      </c>
      <c r="I17367" s="76">
        <f>IF($E17367="","",IFERROR(VLOOKUP(TRIM(E17367&amp;""),'Référentiel Articles'!$A$2:$F$634,6,FALSE),""))</f>
      </c>
      <c r="J17367" s="78">
        <f>IF(OR($E17367="",$H17367=""),"",$H17367*$I17367)</f>
      </c>
      <c r="K17367" s="79" t="str">
        <v/>
      </c>
    </row>
    <row r="17368">
      <c r="A17368" s="81" t="str">
        <v/>
      </c>
      <c r="B17368" s="81" t="str">
        <v/>
      </c>
      <c r="C17368" s="83">
        <f>IF($E17368="","",IFERROR(VLOOKUP(TRIM(E17368&amp;""),'Référentiel Articles'!$A$2:$F$634,2,FALSE),""))</f>
      </c>
      <c r="D17368" s="83">
        <f>IF($E17368="","",IFERROR(VLOOKUP(TRIM(E17368&amp;""),'Référentiel Articles'!$A$2:$F$634,3,FALSE),""))</f>
      </c>
      <c r="E17368" s="81" t="str">
        <v/>
      </c>
      <c r="F17368" s="83">
        <f>IF($E17368="","",IFERROR(VLOOKUP(TRIM(E17368&amp;""),'Référentiel Articles'!$A$2:$F$634,4,FALSE),""))</f>
      </c>
      <c r="G17368" s="84">
        <f>IF($E17368="","",IFERROR(VLOOKUP(TRIM(E17368&amp;""),'Référentiel Articles'!$A$2:$F$634,5,FALSE),""))</f>
      </c>
      <c r="H17368" s="85" t="str">
        <v/>
      </c>
      <c r="I17368" s="84">
        <f>IF($E17368="","",IFERROR(VLOOKUP(TRIM(E17368&amp;""),'Référentiel Articles'!$A$2:$F$634,6,FALSE),""))</f>
      </c>
      <c r="J17368" s="90">
        <f>IF(OR($E17368="",$H17368=""),"",$H17368*$I17368)</f>
      </c>
      <c r="K17368" s="87" t="str">
        <v/>
      </c>
    </row>
    <row r="17369">
      <c r="A17369" s="74" t="str">
        <v/>
      </c>
      <c r="B17369" s="74" t="str">
        <v/>
      </c>
      <c r="C17369" s="75">
        <f>IF($E17369="","",IFERROR(VLOOKUP(TRIM(E17369&amp;""),'Référentiel Articles'!$A$2:$F$634,2,FALSE),""))</f>
      </c>
      <c r="D17369" s="75">
        <f>IF($E17369="","",IFERROR(VLOOKUP(TRIM(E17369&amp;""),'Référentiel Articles'!$A$2:$F$634,3,FALSE),""))</f>
      </c>
      <c r="E17369" s="74" t="str">
        <v/>
      </c>
      <c r="F17369" s="75">
        <f>IF($E17369="","",IFERROR(VLOOKUP(TRIM(E17369&amp;""),'Référentiel Articles'!$A$2:$F$634,4,FALSE),""))</f>
      </c>
      <c r="G17369" s="76">
        <f>IF($E17369="","",IFERROR(VLOOKUP(TRIM(E17369&amp;""),'Référentiel Articles'!$A$2:$F$634,5,FALSE),""))</f>
      </c>
      <c r="H17369" s="77" t="str">
        <v/>
      </c>
      <c r="I17369" s="76">
        <f>IF($E17369="","",IFERROR(VLOOKUP(TRIM(E17369&amp;""),'Référentiel Articles'!$A$2:$F$634,6,FALSE),""))</f>
      </c>
      <c r="J17369" s="78">
        <f>IF(OR($E17369="",$H17369=""),"",$H17369*$I17369)</f>
      </c>
      <c r="K17369" s="79" t="str">
        <v/>
      </c>
    </row>
    <row r="17370">
      <c r="A17370" s="81" t="str">
        <v/>
      </c>
      <c r="B17370" s="81" t="str">
        <v/>
      </c>
      <c r="C17370" s="83">
        <f>IF($E17370="","",IFERROR(VLOOKUP(TRIM(E17370&amp;""),'Référentiel Articles'!$A$2:$F$634,2,FALSE),""))</f>
      </c>
      <c r="D17370" s="83">
        <f>IF($E17370="","",IFERROR(VLOOKUP(TRIM(E17370&amp;""),'Référentiel Articles'!$A$2:$F$634,3,FALSE),""))</f>
      </c>
      <c r="E17370" s="81" t="str">
        <v/>
      </c>
      <c r="F17370" s="83">
        <f>IF($E17370="","",IFERROR(VLOOKUP(TRIM(E17370&amp;""),'Référentiel Articles'!$A$2:$F$634,4,FALSE),""))</f>
      </c>
      <c r="G17370" s="84">
        <f>IF($E17370="","",IFERROR(VLOOKUP(TRIM(E17370&amp;""),'Référentiel Articles'!$A$2:$F$634,5,FALSE),""))</f>
      </c>
      <c r="H17370" s="85" t="str">
        <v/>
      </c>
      <c r="I17370" s="84">
        <f>IF($E17370="","",IFERROR(VLOOKUP(TRIM(E17370&amp;""),'Référentiel Articles'!$A$2:$F$634,6,FALSE),""))</f>
      </c>
      <c r="J17370" s="90">
        <f>IF(OR($E17370="",$H17370=""),"",$H17370*$I17370)</f>
      </c>
      <c r="K17370" s="87" t="str">
        <v/>
      </c>
    </row>
    <row r="17371">
      <c r="A17371" s="74" t="str">
        <v/>
      </c>
      <c r="B17371" s="74" t="str">
        <v/>
      </c>
      <c r="C17371" s="75">
        <f>IF($E17371="","",IFERROR(VLOOKUP(TRIM(E17371&amp;""),'Référentiel Articles'!$A$2:$F$634,2,FALSE),""))</f>
      </c>
      <c r="D17371" s="75">
        <f>IF($E17371="","",IFERROR(VLOOKUP(TRIM(E17371&amp;""),'Référentiel Articles'!$A$2:$F$634,3,FALSE),""))</f>
      </c>
      <c r="E17371" s="74" t="str">
        <v/>
      </c>
      <c r="F17371" s="75">
        <f>IF($E17371="","",IFERROR(VLOOKUP(TRIM(E17371&amp;""),'Référentiel Articles'!$A$2:$F$634,4,FALSE),""))</f>
      </c>
      <c r="G17371" s="76">
        <f>IF($E17371="","",IFERROR(VLOOKUP(TRIM(E17371&amp;""),'Référentiel Articles'!$A$2:$F$634,5,FALSE),""))</f>
      </c>
      <c r="H17371" s="77" t="str">
        <v/>
      </c>
      <c r="I17371" s="76">
        <f>IF($E17371="","",IFERROR(VLOOKUP(TRIM(E17371&amp;""),'Référentiel Articles'!$A$2:$F$634,6,FALSE),""))</f>
      </c>
      <c r="J17371" s="78">
        <f>IF(OR($E17371="",$H17371=""),"",$H17371*$I17371)</f>
      </c>
      <c r="K17371" s="79" t="str">
        <v/>
      </c>
    </row>
    <row r="17372">
      <c r="A17372" s="81" t="str">
        <v/>
      </c>
      <c r="B17372" s="81" t="str">
        <v/>
      </c>
      <c r="C17372" s="83">
        <f>IF($E17372="","",IFERROR(VLOOKUP(TRIM(E17372&amp;""),'Référentiel Articles'!$A$2:$F$634,2,FALSE),""))</f>
      </c>
      <c r="D17372" s="83">
        <f>IF($E17372="","",IFERROR(VLOOKUP(TRIM(E17372&amp;""),'Référentiel Articles'!$A$2:$F$634,3,FALSE),""))</f>
      </c>
      <c r="E17372" s="81" t="str">
        <v/>
      </c>
      <c r="F17372" s="83">
        <f>IF($E17372="","",IFERROR(VLOOKUP(TRIM(E17372&amp;""),'Référentiel Articles'!$A$2:$F$634,4,FALSE),""))</f>
      </c>
      <c r="G17372" s="84">
        <f>IF($E17372="","",IFERROR(VLOOKUP(TRIM(E17372&amp;""),'Référentiel Articles'!$A$2:$F$634,5,FALSE),""))</f>
      </c>
      <c r="H17372" s="85" t="str">
        <v/>
      </c>
      <c r="I17372" s="84">
        <f>IF($E17372="","",IFERROR(VLOOKUP(TRIM(E17372&amp;""),'Référentiel Articles'!$A$2:$F$634,6,FALSE),""))</f>
      </c>
      <c r="J17372" s="90">
        <f>IF(OR($E17372="",$H17372=""),"",$H17372*$I17372)</f>
      </c>
      <c r="K17372" s="87" t="str">
        <v/>
      </c>
    </row>
    <row r="17373">
      <c r="A17373" s="74" t="str">
        <v/>
      </c>
      <c r="B17373" s="74" t="str">
        <v/>
      </c>
      <c r="C17373" s="75">
        <f>IF($E17373="","",IFERROR(VLOOKUP(TRIM(E17373&amp;""),'Référentiel Articles'!$A$2:$F$634,2,FALSE),""))</f>
      </c>
      <c r="D17373" s="75">
        <f>IF($E17373="","",IFERROR(VLOOKUP(TRIM(E17373&amp;""),'Référentiel Articles'!$A$2:$F$634,3,FALSE),""))</f>
      </c>
      <c r="E17373" s="74" t="str">
        <v/>
      </c>
      <c r="F17373" s="75">
        <f>IF($E17373="","",IFERROR(VLOOKUP(TRIM(E17373&amp;""),'Référentiel Articles'!$A$2:$F$634,4,FALSE),""))</f>
      </c>
      <c r="G17373" s="76">
        <f>IF($E17373="","",IFERROR(VLOOKUP(TRIM(E17373&amp;""),'Référentiel Articles'!$A$2:$F$634,5,FALSE),""))</f>
      </c>
      <c r="H17373" s="77" t="str">
        <v/>
      </c>
      <c r="I17373" s="76">
        <f>IF($E17373="","",IFERROR(VLOOKUP(TRIM(E17373&amp;""),'Référentiel Articles'!$A$2:$F$634,6,FALSE),""))</f>
      </c>
      <c r="J17373" s="78">
        <f>IF(OR($E17373="",$H17373=""),"",$H17373*$I17373)</f>
      </c>
      <c r="K17373" s="79" t="str">
        <v/>
      </c>
    </row>
    <row r="17374">
      <c r="A17374" s="81" t="str">
        <v/>
      </c>
      <c r="B17374" s="81" t="str">
        <v/>
      </c>
      <c r="C17374" s="83">
        <f>IF($E17374="","",IFERROR(VLOOKUP(TRIM(E17374&amp;""),'Référentiel Articles'!$A$2:$F$634,2,FALSE),""))</f>
      </c>
      <c r="D17374" s="83">
        <f>IF($E17374="","",IFERROR(VLOOKUP(TRIM(E17374&amp;""),'Référentiel Articles'!$A$2:$F$634,3,FALSE),""))</f>
      </c>
      <c r="E17374" s="81" t="str">
        <v/>
      </c>
      <c r="F17374" s="83">
        <f>IF($E17374="","",IFERROR(VLOOKUP(TRIM(E17374&amp;""),'Référentiel Articles'!$A$2:$F$634,4,FALSE),""))</f>
      </c>
      <c r="G17374" s="84">
        <f>IF($E17374="","",IFERROR(VLOOKUP(TRIM(E17374&amp;""),'Référentiel Articles'!$A$2:$F$634,5,FALSE),""))</f>
      </c>
      <c r="H17374" s="85" t="str">
        <v/>
      </c>
      <c r="I17374" s="84">
        <f>IF($E17374="","",IFERROR(VLOOKUP(TRIM(E17374&amp;""),'Référentiel Articles'!$A$2:$F$634,6,FALSE),""))</f>
      </c>
      <c r="J17374" s="90">
        <f>IF(OR($E17374="",$H17374=""),"",$H17374*$I17374)</f>
      </c>
      <c r="K17374" s="87" t="str">
        <v/>
      </c>
    </row>
    <row r="17375">
      <c r="A17375" s="74" t="str">
        <v/>
      </c>
      <c r="B17375" s="74" t="str">
        <v/>
      </c>
      <c r="C17375" s="75">
        <f>IF($E17375="","",IFERROR(VLOOKUP(TRIM(E17375&amp;""),'Référentiel Articles'!$A$2:$F$634,2,FALSE),""))</f>
      </c>
      <c r="D17375" s="75">
        <f>IF($E17375="","",IFERROR(VLOOKUP(TRIM(E17375&amp;""),'Référentiel Articles'!$A$2:$F$634,3,FALSE),""))</f>
      </c>
      <c r="E17375" s="74" t="str">
        <v/>
      </c>
      <c r="F17375" s="75">
        <f>IF($E17375="","",IFERROR(VLOOKUP(TRIM(E17375&amp;""),'Référentiel Articles'!$A$2:$F$634,4,FALSE),""))</f>
      </c>
      <c r="G17375" s="76">
        <f>IF($E17375="","",IFERROR(VLOOKUP(TRIM(E17375&amp;""),'Référentiel Articles'!$A$2:$F$634,5,FALSE),""))</f>
      </c>
      <c r="H17375" s="77" t="str">
        <v/>
      </c>
      <c r="I17375" s="76">
        <f>IF($E17375="","",IFERROR(VLOOKUP(TRIM(E17375&amp;""),'Référentiel Articles'!$A$2:$F$634,6,FALSE),""))</f>
      </c>
      <c r="J17375" s="78">
        <f>IF(OR($E17375="",$H17375=""),"",$H17375*$I17375)</f>
      </c>
      <c r="K17375" s="79" t="str">
        <v/>
      </c>
    </row>
    <row r="17376">
      <c r="A17376" s="81" t="str">
        <v/>
      </c>
      <c r="B17376" s="81" t="str">
        <v/>
      </c>
      <c r="C17376" s="83">
        <f>IF($E17376="","",IFERROR(VLOOKUP(TRIM(E17376&amp;""),'Référentiel Articles'!$A$2:$F$634,2,FALSE),""))</f>
      </c>
      <c r="D17376" s="83">
        <f>IF($E17376="","",IFERROR(VLOOKUP(TRIM(E17376&amp;""),'Référentiel Articles'!$A$2:$F$634,3,FALSE),""))</f>
      </c>
      <c r="E17376" s="81" t="str">
        <v/>
      </c>
      <c r="F17376" s="83">
        <f>IF($E17376="","",IFERROR(VLOOKUP(TRIM(E17376&amp;""),'Référentiel Articles'!$A$2:$F$634,4,FALSE),""))</f>
      </c>
      <c r="G17376" s="84">
        <f>IF($E17376="","",IFERROR(VLOOKUP(TRIM(E17376&amp;""),'Référentiel Articles'!$A$2:$F$634,5,FALSE),""))</f>
      </c>
      <c r="H17376" s="85" t="str">
        <v/>
      </c>
      <c r="I17376" s="84">
        <f>IF($E17376="","",IFERROR(VLOOKUP(TRIM(E17376&amp;""),'Référentiel Articles'!$A$2:$F$634,6,FALSE),""))</f>
      </c>
      <c r="J17376" s="90">
        <f>IF(OR($E17376="",$H17376=""),"",$H17376*$I17376)</f>
      </c>
      <c r="K17376" s="87" t="str">
        <v/>
      </c>
    </row>
    <row r="17377">
      <c r="A17377" s="74" t="str">
        <v/>
      </c>
      <c r="B17377" s="74" t="str">
        <v/>
      </c>
      <c r="C17377" s="75">
        <f>IF($E17377="","",IFERROR(VLOOKUP(TRIM(E17377&amp;""),'Référentiel Articles'!$A$2:$F$634,2,FALSE),""))</f>
      </c>
      <c r="D17377" s="75">
        <f>IF($E17377="","",IFERROR(VLOOKUP(TRIM(E17377&amp;""),'Référentiel Articles'!$A$2:$F$634,3,FALSE),""))</f>
      </c>
      <c r="E17377" s="74" t="str">
        <v/>
      </c>
      <c r="F17377" s="75">
        <f>IF($E17377="","",IFERROR(VLOOKUP(TRIM(E17377&amp;""),'Référentiel Articles'!$A$2:$F$634,4,FALSE),""))</f>
      </c>
      <c r="G17377" s="76">
        <f>IF($E17377="","",IFERROR(VLOOKUP(TRIM(E17377&amp;""),'Référentiel Articles'!$A$2:$F$634,5,FALSE),""))</f>
      </c>
      <c r="H17377" s="77" t="str">
        <v/>
      </c>
      <c r="I17377" s="76">
        <f>IF($E17377="","",IFERROR(VLOOKUP(TRIM(E17377&amp;""),'Référentiel Articles'!$A$2:$F$634,6,FALSE),""))</f>
      </c>
      <c r="J17377" s="78">
        <f>IF(OR($E17377="",$H17377=""),"",$H17377*$I17377)</f>
      </c>
      <c r="K17377" s="79" t="str">
        <v/>
      </c>
    </row>
    <row r="17378">
      <c r="A17378" s="81" t="str">
        <v/>
      </c>
      <c r="B17378" s="81" t="str">
        <v/>
      </c>
      <c r="C17378" s="83">
        <f>IF($E17378="","",IFERROR(VLOOKUP(TRIM(E17378&amp;""),'Référentiel Articles'!$A$2:$F$634,2,FALSE),""))</f>
      </c>
      <c r="D17378" s="83">
        <f>IF($E17378="","",IFERROR(VLOOKUP(TRIM(E17378&amp;""),'Référentiel Articles'!$A$2:$F$634,3,FALSE),""))</f>
      </c>
      <c r="E17378" s="81" t="str">
        <v/>
      </c>
      <c r="F17378" s="83">
        <f>IF($E17378="","",IFERROR(VLOOKUP(TRIM(E17378&amp;""),'Référentiel Articles'!$A$2:$F$634,4,FALSE),""))</f>
      </c>
      <c r="G17378" s="84">
        <f>IF($E17378="","",IFERROR(VLOOKUP(TRIM(E17378&amp;""),'Référentiel Articles'!$A$2:$F$634,5,FALSE),""))</f>
      </c>
      <c r="H17378" s="85" t="str">
        <v/>
      </c>
      <c r="I17378" s="84">
        <f>IF($E17378="","",IFERROR(VLOOKUP(TRIM(E17378&amp;""),'Référentiel Articles'!$A$2:$F$634,6,FALSE),""))</f>
      </c>
      <c r="J17378" s="90">
        <f>IF(OR($E17378="",$H17378=""),"",$H17378*$I17378)</f>
      </c>
      <c r="K17378" s="87" t="str">
        <v/>
      </c>
    </row>
    <row r="17379">
      <c r="A17379" s="74" t="str">
        <v/>
      </c>
      <c r="B17379" s="74" t="str">
        <v/>
      </c>
      <c r="C17379" s="75">
        <f>IF($E17379="","",IFERROR(VLOOKUP(TRIM(E17379&amp;""),'Référentiel Articles'!$A$2:$F$634,2,FALSE),""))</f>
      </c>
      <c r="D17379" s="75">
        <f>IF($E17379="","",IFERROR(VLOOKUP(TRIM(E17379&amp;""),'Référentiel Articles'!$A$2:$F$634,3,FALSE),""))</f>
      </c>
      <c r="E17379" s="74" t="str">
        <v/>
      </c>
      <c r="F17379" s="75">
        <f>IF($E17379="","",IFERROR(VLOOKUP(TRIM(E17379&amp;""),'Référentiel Articles'!$A$2:$F$634,4,FALSE),""))</f>
      </c>
      <c r="G17379" s="76">
        <f>IF($E17379="","",IFERROR(VLOOKUP(TRIM(E17379&amp;""),'Référentiel Articles'!$A$2:$F$634,5,FALSE),""))</f>
      </c>
      <c r="H17379" s="77" t="str">
        <v/>
      </c>
      <c r="I17379" s="76">
        <f>IF($E17379="","",IFERROR(VLOOKUP(TRIM(E17379&amp;""),'Référentiel Articles'!$A$2:$F$634,6,FALSE),""))</f>
      </c>
      <c r="J17379" s="78">
        <f>IF(OR($E17379="",$H17379=""),"",$H17379*$I17379)</f>
      </c>
      <c r="K17379" s="79" t="str">
        <v/>
      </c>
    </row>
    <row r="17380">
      <c r="A17380" s="81" t="str">
        <v/>
      </c>
      <c r="B17380" s="81" t="str">
        <v/>
      </c>
      <c r="C17380" s="83">
        <f>IF($E17380="","",IFERROR(VLOOKUP(TRIM(E17380&amp;""),'Référentiel Articles'!$A$2:$F$634,2,FALSE),""))</f>
      </c>
      <c r="D17380" s="83">
        <f>IF($E17380="","",IFERROR(VLOOKUP(TRIM(E17380&amp;""),'Référentiel Articles'!$A$2:$F$634,3,FALSE),""))</f>
      </c>
      <c r="E17380" s="81" t="str">
        <v/>
      </c>
      <c r="F17380" s="83">
        <f>IF($E17380="","",IFERROR(VLOOKUP(TRIM(E17380&amp;""),'Référentiel Articles'!$A$2:$F$634,4,FALSE),""))</f>
      </c>
      <c r="G17380" s="84">
        <f>IF($E17380="","",IFERROR(VLOOKUP(TRIM(E17380&amp;""),'Référentiel Articles'!$A$2:$F$634,5,FALSE),""))</f>
      </c>
      <c r="H17380" s="85" t="str">
        <v/>
      </c>
      <c r="I17380" s="84">
        <f>IF($E17380="","",IFERROR(VLOOKUP(TRIM(E17380&amp;""),'Référentiel Articles'!$A$2:$F$634,6,FALSE),""))</f>
      </c>
      <c r="J17380" s="90">
        <f>IF(OR($E17380="",$H17380=""),"",$H17380*$I17380)</f>
      </c>
      <c r="K17380" s="87" t="str">
        <v/>
      </c>
    </row>
    <row r="17381">
      <c r="A17381" s="74" t="str">
        <v/>
      </c>
      <c r="B17381" s="74" t="str">
        <v/>
      </c>
      <c r="C17381" s="75">
        <f>IF($E17381="","",IFERROR(VLOOKUP(TRIM(E17381&amp;""),'Référentiel Articles'!$A$2:$F$634,2,FALSE),""))</f>
      </c>
      <c r="D17381" s="75">
        <f>IF($E17381="","",IFERROR(VLOOKUP(TRIM(E17381&amp;""),'Référentiel Articles'!$A$2:$F$634,3,FALSE),""))</f>
      </c>
      <c r="E17381" s="74" t="str">
        <v/>
      </c>
      <c r="F17381" s="75">
        <f>IF($E17381="","",IFERROR(VLOOKUP(TRIM(E17381&amp;""),'Référentiel Articles'!$A$2:$F$634,4,FALSE),""))</f>
      </c>
      <c r="G17381" s="76">
        <f>IF($E17381="","",IFERROR(VLOOKUP(TRIM(E17381&amp;""),'Référentiel Articles'!$A$2:$F$634,5,FALSE),""))</f>
      </c>
      <c r="H17381" s="77" t="str">
        <v/>
      </c>
      <c r="I17381" s="76">
        <f>IF($E17381="","",IFERROR(VLOOKUP(TRIM(E17381&amp;""),'Référentiel Articles'!$A$2:$F$634,6,FALSE),""))</f>
      </c>
      <c r="J17381" s="78">
        <f>IF(OR($E17381="",$H17381=""),"",$H17381*$I17381)</f>
      </c>
      <c r="K17381" s="79" t="str">
        <v/>
      </c>
    </row>
    <row r="17382">
      <c r="A17382" s="81" t="str">
        <v/>
      </c>
      <c r="B17382" s="81" t="str">
        <v/>
      </c>
      <c r="C17382" s="83">
        <f>IF($E17382="","",IFERROR(VLOOKUP(TRIM(E17382&amp;""),'Référentiel Articles'!$A$2:$F$634,2,FALSE),""))</f>
      </c>
      <c r="D17382" s="83">
        <f>IF($E17382="","",IFERROR(VLOOKUP(TRIM(E17382&amp;""),'Référentiel Articles'!$A$2:$F$634,3,FALSE),""))</f>
      </c>
      <c r="E17382" s="81" t="str">
        <v/>
      </c>
      <c r="F17382" s="83">
        <f>IF($E17382="","",IFERROR(VLOOKUP(TRIM(E17382&amp;""),'Référentiel Articles'!$A$2:$F$634,4,FALSE),""))</f>
      </c>
      <c r="G17382" s="84">
        <f>IF($E17382="","",IFERROR(VLOOKUP(TRIM(E17382&amp;""),'Référentiel Articles'!$A$2:$F$634,5,FALSE),""))</f>
      </c>
      <c r="H17382" s="85" t="str">
        <v/>
      </c>
      <c r="I17382" s="84">
        <f>IF($E17382="","",IFERROR(VLOOKUP(TRIM(E17382&amp;""),'Référentiel Articles'!$A$2:$F$634,6,FALSE),""))</f>
      </c>
      <c r="J17382" s="90">
        <f>IF(OR($E17382="",$H17382=""),"",$H17382*$I17382)</f>
      </c>
      <c r="K17382" s="87" t="str">
        <v/>
      </c>
    </row>
    <row r="17383">
      <c r="A17383" s="74" t="str">
        <v/>
      </c>
      <c r="B17383" s="74" t="str">
        <v/>
      </c>
      <c r="C17383" s="75">
        <f>IF($E17383="","",IFERROR(VLOOKUP(TRIM(E17383&amp;""),'Référentiel Articles'!$A$2:$F$634,2,FALSE),""))</f>
      </c>
      <c r="D17383" s="75">
        <f>IF($E17383="","",IFERROR(VLOOKUP(TRIM(E17383&amp;""),'Référentiel Articles'!$A$2:$F$634,3,FALSE),""))</f>
      </c>
      <c r="E17383" s="74" t="str">
        <v/>
      </c>
      <c r="F17383" s="75">
        <f>IF($E17383="","",IFERROR(VLOOKUP(TRIM(E17383&amp;""),'Référentiel Articles'!$A$2:$F$634,4,FALSE),""))</f>
      </c>
      <c r="G17383" s="76">
        <f>IF($E17383="","",IFERROR(VLOOKUP(TRIM(E17383&amp;""),'Référentiel Articles'!$A$2:$F$634,5,FALSE),""))</f>
      </c>
      <c r="H17383" s="77" t="str">
        <v/>
      </c>
      <c r="I17383" s="76">
        <f>IF($E17383="","",IFERROR(VLOOKUP(TRIM(E17383&amp;""),'Référentiel Articles'!$A$2:$F$634,6,FALSE),""))</f>
      </c>
      <c r="J17383" s="78">
        <f>IF(OR($E17383="",$H17383=""),"",$H17383*$I17383)</f>
      </c>
      <c r="K17383" s="79" t="str">
        <v/>
      </c>
    </row>
    <row r="17384">
      <c r="A17384" s="81" t="str">
        <v/>
      </c>
      <c r="B17384" s="81" t="str">
        <v/>
      </c>
      <c r="C17384" s="83">
        <f>IF($E17384="","",IFERROR(VLOOKUP(TRIM(E17384&amp;""),'Référentiel Articles'!$A$2:$F$634,2,FALSE),""))</f>
      </c>
      <c r="D17384" s="83">
        <f>IF($E17384="","",IFERROR(VLOOKUP(TRIM(E17384&amp;""),'Référentiel Articles'!$A$2:$F$634,3,FALSE),""))</f>
      </c>
      <c r="E17384" s="81" t="str">
        <v/>
      </c>
      <c r="F17384" s="83">
        <f>IF($E17384="","",IFERROR(VLOOKUP(TRIM(E17384&amp;""),'Référentiel Articles'!$A$2:$F$634,4,FALSE),""))</f>
      </c>
      <c r="G17384" s="84">
        <f>IF($E17384="","",IFERROR(VLOOKUP(TRIM(E17384&amp;""),'Référentiel Articles'!$A$2:$F$634,5,FALSE),""))</f>
      </c>
      <c r="H17384" s="85" t="str">
        <v/>
      </c>
      <c r="I17384" s="84">
        <f>IF($E17384="","",IFERROR(VLOOKUP(TRIM(E17384&amp;""),'Référentiel Articles'!$A$2:$F$634,6,FALSE),""))</f>
      </c>
      <c r="J17384" s="90">
        <f>IF(OR($E17384="",$H17384=""),"",$H17384*$I17384)</f>
      </c>
      <c r="K17384" s="87" t="str">
        <v/>
      </c>
    </row>
    <row r="17385">
      <c r="A17385" s="74" t="str">
        <v/>
      </c>
      <c r="B17385" s="74" t="str">
        <v/>
      </c>
      <c r="C17385" s="75">
        <f>IF($E17385="","",IFERROR(VLOOKUP(TRIM(E17385&amp;""),'Référentiel Articles'!$A$2:$F$634,2,FALSE),""))</f>
      </c>
      <c r="D17385" s="75">
        <f>IF($E17385="","",IFERROR(VLOOKUP(TRIM(E17385&amp;""),'Référentiel Articles'!$A$2:$F$634,3,FALSE),""))</f>
      </c>
      <c r="E17385" s="74" t="str">
        <v/>
      </c>
      <c r="F17385" s="75">
        <f>IF($E17385="","",IFERROR(VLOOKUP(TRIM(E17385&amp;""),'Référentiel Articles'!$A$2:$F$634,4,FALSE),""))</f>
      </c>
      <c r="G17385" s="76">
        <f>IF($E17385="","",IFERROR(VLOOKUP(TRIM(E17385&amp;""),'Référentiel Articles'!$A$2:$F$634,5,FALSE),""))</f>
      </c>
      <c r="H17385" s="77" t="str">
        <v/>
      </c>
      <c r="I17385" s="76">
        <f>IF($E17385="","",IFERROR(VLOOKUP(TRIM(E17385&amp;""),'Référentiel Articles'!$A$2:$F$634,6,FALSE),""))</f>
      </c>
      <c r="J17385" s="78">
        <f>IF(OR($E17385="",$H17385=""),"",$H17385*$I17385)</f>
      </c>
      <c r="K17385" s="79" t="str">
        <v/>
      </c>
    </row>
    <row r="17386">
      <c r="A17386" s="81" t="str">
        <v/>
      </c>
      <c r="B17386" s="81" t="str">
        <v/>
      </c>
      <c r="C17386" s="83">
        <f>IF($E17386="","",IFERROR(VLOOKUP(TRIM(E17386&amp;""),'Référentiel Articles'!$A$2:$F$634,2,FALSE),""))</f>
      </c>
      <c r="D17386" s="83">
        <f>IF($E17386="","",IFERROR(VLOOKUP(TRIM(E17386&amp;""),'Référentiel Articles'!$A$2:$F$634,3,FALSE),""))</f>
      </c>
      <c r="E17386" s="81" t="str">
        <v/>
      </c>
      <c r="F17386" s="83">
        <f>IF($E17386="","",IFERROR(VLOOKUP(TRIM(E17386&amp;""),'Référentiel Articles'!$A$2:$F$634,4,FALSE),""))</f>
      </c>
      <c r="G17386" s="84">
        <f>IF($E17386="","",IFERROR(VLOOKUP(TRIM(E17386&amp;""),'Référentiel Articles'!$A$2:$F$634,5,FALSE),""))</f>
      </c>
      <c r="H17386" s="85" t="str">
        <v/>
      </c>
      <c r="I17386" s="84">
        <f>IF($E17386="","",IFERROR(VLOOKUP(TRIM(E17386&amp;""),'Référentiel Articles'!$A$2:$F$634,6,FALSE),""))</f>
      </c>
      <c r="J17386" s="90">
        <f>IF(OR($E17386="",$H17386=""),"",$H17386*$I17386)</f>
      </c>
      <c r="K17386" s="87" t="str">
        <v/>
      </c>
    </row>
    <row r="17387">
      <c r="A17387" s="74" t="str">
        <v/>
      </c>
      <c r="B17387" s="74" t="str">
        <v/>
      </c>
      <c r="C17387" s="75">
        <f>IF($E17387="","",IFERROR(VLOOKUP(TRIM(E17387&amp;""),'Référentiel Articles'!$A$2:$F$634,2,FALSE),""))</f>
      </c>
      <c r="D17387" s="75">
        <f>IF($E17387="","",IFERROR(VLOOKUP(TRIM(E17387&amp;""),'Référentiel Articles'!$A$2:$F$634,3,FALSE),""))</f>
      </c>
      <c r="E17387" s="74" t="str">
        <v/>
      </c>
      <c r="F17387" s="75">
        <f>IF($E17387="","",IFERROR(VLOOKUP(TRIM(E17387&amp;""),'Référentiel Articles'!$A$2:$F$634,4,FALSE),""))</f>
      </c>
      <c r="G17387" s="76">
        <f>IF($E17387="","",IFERROR(VLOOKUP(TRIM(E17387&amp;""),'Référentiel Articles'!$A$2:$F$634,5,FALSE),""))</f>
      </c>
      <c r="H17387" s="77" t="str">
        <v/>
      </c>
      <c r="I17387" s="76">
        <f>IF($E17387="","",IFERROR(VLOOKUP(TRIM(E17387&amp;""),'Référentiel Articles'!$A$2:$F$634,6,FALSE),""))</f>
      </c>
      <c r="J17387" s="78">
        <f>IF(OR($E17387="",$H17387=""),"",$H17387*$I17387)</f>
      </c>
      <c r="K17387" s="79" t="str">
        <v/>
      </c>
    </row>
    <row r="17388">
      <c r="A17388" s="81" t="str">
        <v/>
      </c>
      <c r="B17388" s="81" t="str">
        <v/>
      </c>
      <c r="C17388" s="83">
        <f>IF($E17388="","",IFERROR(VLOOKUP(TRIM(E17388&amp;""),'Référentiel Articles'!$A$2:$F$634,2,FALSE),""))</f>
      </c>
      <c r="D17388" s="83">
        <f>IF($E17388="","",IFERROR(VLOOKUP(TRIM(E17388&amp;""),'Référentiel Articles'!$A$2:$F$634,3,FALSE),""))</f>
      </c>
      <c r="E17388" s="81" t="str">
        <v/>
      </c>
      <c r="F17388" s="83">
        <f>IF($E17388="","",IFERROR(VLOOKUP(TRIM(E17388&amp;""),'Référentiel Articles'!$A$2:$F$634,4,FALSE),""))</f>
      </c>
      <c r="G17388" s="84">
        <f>IF($E17388="","",IFERROR(VLOOKUP(TRIM(E17388&amp;""),'Référentiel Articles'!$A$2:$F$634,5,FALSE),""))</f>
      </c>
      <c r="H17388" s="85" t="str">
        <v/>
      </c>
      <c r="I17388" s="84">
        <f>IF($E17388="","",IFERROR(VLOOKUP(TRIM(E17388&amp;""),'Référentiel Articles'!$A$2:$F$634,6,FALSE),""))</f>
      </c>
      <c r="J17388" s="90">
        <f>IF(OR($E17388="",$H17388=""),"",$H17388*$I17388)</f>
      </c>
      <c r="K17388" s="87" t="str">
        <v/>
      </c>
    </row>
    <row r="17389">
      <c r="A17389" s="74" t="str">
        <v/>
      </c>
      <c r="B17389" s="74" t="str">
        <v/>
      </c>
      <c r="C17389" s="75">
        <f>IF($E17389="","",IFERROR(VLOOKUP(TRIM(E17389&amp;""),'Référentiel Articles'!$A$2:$F$634,2,FALSE),""))</f>
      </c>
      <c r="D17389" s="75">
        <f>IF($E17389="","",IFERROR(VLOOKUP(TRIM(E17389&amp;""),'Référentiel Articles'!$A$2:$F$634,3,FALSE),""))</f>
      </c>
      <c r="E17389" s="74" t="str">
        <v/>
      </c>
      <c r="F17389" s="75">
        <f>IF($E17389="","",IFERROR(VLOOKUP(TRIM(E17389&amp;""),'Référentiel Articles'!$A$2:$F$634,4,FALSE),""))</f>
      </c>
      <c r="G17389" s="76">
        <f>IF($E17389="","",IFERROR(VLOOKUP(TRIM(E17389&amp;""),'Référentiel Articles'!$A$2:$F$634,5,FALSE),""))</f>
      </c>
      <c r="H17389" s="77" t="str">
        <v/>
      </c>
      <c r="I17389" s="76">
        <f>IF($E17389="","",IFERROR(VLOOKUP(TRIM(E17389&amp;""),'Référentiel Articles'!$A$2:$F$634,6,FALSE),""))</f>
      </c>
      <c r="J17389" s="78">
        <f>IF(OR($E17389="",$H17389=""),"",$H17389*$I17389)</f>
      </c>
      <c r="K17389" s="79" t="str">
        <v/>
      </c>
    </row>
    <row r="17390">
      <c r="A17390" s="81" t="str">
        <v/>
      </c>
      <c r="B17390" s="81" t="str">
        <v/>
      </c>
      <c r="C17390" s="83">
        <f>IF($E17390="","",IFERROR(VLOOKUP(TRIM(E17390&amp;""),'Référentiel Articles'!$A$2:$F$634,2,FALSE),""))</f>
      </c>
      <c r="D17390" s="83">
        <f>IF($E17390="","",IFERROR(VLOOKUP(TRIM(E17390&amp;""),'Référentiel Articles'!$A$2:$F$634,3,FALSE),""))</f>
      </c>
      <c r="E17390" s="81" t="str">
        <v/>
      </c>
      <c r="F17390" s="83">
        <f>IF($E17390="","",IFERROR(VLOOKUP(TRIM(E17390&amp;""),'Référentiel Articles'!$A$2:$F$634,4,FALSE),""))</f>
      </c>
      <c r="G17390" s="84">
        <f>IF($E17390="","",IFERROR(VLOOKUP(TRIM(E17390&amp;""),'Référentiel Articles'!$A$2:$F$634,5,FALSE),""))</f>
      </c>
      <c r="H17390" s="85" t="str">
        <v/>
      </c>
      <c r="I17390" s="84">
        <f>IF($E17390="","",IFERROR(VLOOKUP(TRIM(E17390&amp;""),'Référentiel Articles'!$A$2:$F$634,6,FALSE),""))</f>
      </c>
      <c r="J17390" s="90">
        <f>IF(OR($E17390="",$H17390=""),"",$H17390*$I17390)</f>
      </c>
      <c r="K17390" s="87" t="str">
        <v/>
      </c>
    </row>
    <row r="17391">
      <c r="A17391" s="74" t="str">
        <v/>
      </c>
      <c r="B17391" s="74" t="str">
        <v/>
      </c>
      <c r="C17391" s="75">
        <f>IF($E17391="","",IFERROR(VLOOKUP(TRIM(E17391&amp;""),'Référentiel Articles'!$A$2:$F$634,2,FALSE),""))</f>
      </c>
      <c r="D17391" s="75">
        <f>IF($E17391="","",IFERROR(VLOOKUP(TRIM(E17391&amp;""),'Référentiel Articles'!$A$2:$F$634,3,FALSE),""))</f>
      </c>
      <c r="E17391" s="74" t="str">
        <v/>
      </c>
      <c r="F17391" s="75">
        <f>IF($E17391="","",IFERROR(VLOOKUP(TRIM(E17391&amp;""),'Référentiel Articles'!$A$2:$F$634,4,FALSE),""))</f>
      </c>
      <c r="G17391" s="76">
        <f>IF($E17391="","",IFERROR(VLOOKUP(TRIM(E17391&amp;""),'Référentiel Articles'!$A$2:$F$634,5,FALSE),""))</f>
      </c>
      <c r="H17391" s="77" t="str">
        <v/>
      </c>
      <c r="I17391" s="76">
        <f>IF($E17391="","",IFERROR(VLOOKUP(TRIM(E17391&amp;""),'Référentiel Articles'!$A$2:$F$634,6,FALSE),""))</f>
      </c>
      <c r="J17391" s="78">
        <f>IF(OR($E17391="",$H17391=""),"",$H17391*$I17391)</f>
      </c>
      <c r="K17391" s="79" t="str">
        <v/>
      </c>
    </row>
    <row r="17392">
      <c r="A17392" s="81" t="str">
        <v/>
      </c>
      <c r="B17392" s="81" t="str">
        <v/>
      </c>
      <c r="C17392" s="83">
        <f>IF($E17392="","",IFERROR(VLOOKUP(TRIM(E17392&amp;""),'Référentiel Articles'!$A$2:$F$634,2,FALSE),""))</f>
      </c>
      <c r="D17392" s="83">
        <f>IF($E17392="","",IFERROR(VLOOKUP(TRIM(E17392&amp;""),'Référentiel Articles'!$A$2:$F$634,3,FALSE),""))</f>
      </c>
      <c r="E17392" s="81" t="str">
        <v/>
      </c>
      <c r="F17392" s="83">
        <f>IF($E17392="","",IFERROR(VLOOKUP(TRIM(E17392&amp;""),'Référentiel Articles'!$A$2:$F$634,4,FALSE),""))</f>
      </c>
      <c r="G17392" s="84">
        <f>IF($E17392="","",IFERROR(VLOOKUP(TRIM(E17392&amp;""),'Référentiel Articles'!$A$2:$F$634,5,FALSE),""))</f>
      </c>
      <c r="H17392" s="85" t="str">
        <v/>
      </c>
      <c r="I17392" s="84">
        <f>IF($E17392="","",IFERROR(VLOOKUP(TRIM(E17392&amp;""),'Référentiel Articles'!$A$2:$F$634,6,FALSE),""))</f>
      </c>
      <c r="J17392" s="90">
        <f>IF(OR($E17392="",$H17392=""),"",$H17392*$I17392)</f>
      </c>
      <c r="K17392" s="87" t="str">
        <v/>
      </c>
    </row>
    <row r="17393">
      <c r="A17393" s="74" t="str">
        <v/>
      </c>
      <c r="B17393" s="74" t="str">
        <v/>
      </c>
      <c r="C17393" s="75">
        <f>IF($E17393="","",IFERROR(VLOOKUP(TRIM(E17393&amp;""),'Référentiel Articles'!$A$2:$F$634,2,FALSE),""))</f>
      </c>
      <c r="D17393" s="75">
        <f>IF($E17393="","",IFERROR(VLOOKUP(TRIM(E17393&amp;""),'Référentiel Articles'!$A$2:$F$634,3,FALSE),""))</f>
      </c>
      <c r="E17393" s="74" t="str">
        <v/>
      </c>
      <c r="F17393" s="75">
        <f>IF($E17393="","",IFERROR(VLOOKUP(TRIM(E17393&amp;""),'Référentiel Articles'!$A$2:$F$634,4,FALSE),""))</f>
      </c>
      <c r="G17393" s="76">
        <f>IF($E17393="","",IFERROR(VLOOKUP(TRIM(E17393&amp;""),'Référentiel Articles'!$A$2:$F$634,5,FALSE),""))</f>
      </c>
      <c r="H17393" s="77" t="str">
        <v/>
      </c>
      <c r="I17393" s="76">
        <f>IF($E17393="","",IFERROR(VLOOKUP(TRIM(E17393&amp;""),'Référentiel Articles'!$A$2:$F$634,6,FALSE),""))</f>
      </c>
      <c r="J17393" s="78">
        <f>IF(OR($E17393="",$H17393=""),"",$H17393*$I17393)</f>
      </c>
      <c r="K17393" s="79" t="str">
        <v/>
      </c>
    </row>
    <row r="17394">
      <c r="A17394" s="81" t="str">
        <v/>
      </c>
      <c r="B17394" s="81" t="str">
        <v/>
      </c>
      <c r="C17394" s="83">
        <f>IF($E17394="","",IFERROR(VLOOKUP(TRIM(E17394&amp;""),'Référentiel Articles'!$A$2:$F$634,2,FALSE),""))</f>
      </c>
      <c r="D17394" s="83">
        <f>IF($E17394="","",IFERROR(VLOOKUP(TRIM(E17394&amp;""),'Référentiel Articles'!$A$2:$F$634,3,FALSE),""))</f>
      </c>
      <c r="E17394" s="81" t="str">
        <v/>
      </c>
      <c r="F17394" s="83">
        <f>IF($E17394="","",IFERROR(VLOOKUP(TRIM(E17394&amp;""),'Référentiel Articles'!$A$2:$F$634,4,FALSE),""))</f>
      </c>
      <c r="G17394" s="84">
        <f>IF($E17394="","",IFERROR(VLOOKUP(TRIM(E17394&amp;""),'Référentiel Articles'!$A$2:$F$634,5,FALSE),""))</f>
      </c>
      <c r="H17394" s="85" t="str">
        <v/>
      </c>
      <c r="I17394" s="84">
        <f>IF($E17394="","",IFERROR(VLOOKUP(TRIM(E17394&amp;""),'Référentiel Articles'!$A$2:$F$634,6,FALSE),""))</f>
      </c>
      <c r="J17394" s="90">
        <f>IF(OR($E17394="",$H17394=""),"",$H17394*$I17394)</f>
      </c>
      <c r="K17394" s="87" t="str">
        <v/>
      </c>
    </row>
    <row r="17395">
      <c r="A17395" s="74" t="str">
        <v/>
      </c>
      <c r="B17395" s="74" t="str">
        <v/>
      </c>
      <c r="C17395" s="75">
        <f>IF($E17395="","",IFERROR(VLOOKUP(TRIM(E17395&amp;""),'Référentiel Articles'!$A$2:$F$634,2,FALSE),""))</f>
      </c>
      <c r="D17395" s="75">
        <f>IF($E17395="","",IFERROR(VLOOKUP(TRIM(E17395&amp;""),'Référentiel Articles'!$A$2:$F$634,3,FALSE),""))</f>
      </c>
      <c r="E17395" s="74" t="str">
        <v/>
      </c>
      <c r="F17395" s="75">
        <f>IF($E17395="","",IFERROR(VLOOKUP(TRIM(E17395&amp;""),'Référentiel Articles'!$A$2:$F$634,4,FALSE),""))</f>
      </c>
      <c r="G17395" s="76">
        <f>IF($E17395="","",IFERROR(VLOOKUP(TRIM(E17395&amp;""),'Référentiel Articles'!$A$2:$F$634,5,FALSE),""))</f>
      </c>
      <c r="H17395" s="77" t="str">
        <v/>
      </c>
      <c r="I17395" s="76">
        <f>IF($E17395="","",IFERROR(VLOOKUP(TRIM(E17395&amp;""),'Référentiel Articles'!$A$2:$F$634,6,FALSE),""))</f>
      </c>
      <c r="J17395" s="78">
        <f>IF(OR($E17395="",$H17395=""),"",$H17395*$I17395)</f>
      </c>
      <c r="K17395" s="79" t="str">
        <v/>
      </c>
    </row>
    <row r="17396">
      <c r="A17396" s="81" t="str">
        <v/>
      </c>
      <c r="B17396" s="81" t="str">
        <v/>
      </c>
      <c r="C17396" s="83">
        <f>IF($E17396="","",IFERROR(VLOOKUP(TRIM(E17396&amp;""),'Référentiel Articles'!$A$2:$F$634,2,FALSE),""))</f>
      </c>
      <c r="D17396" s="83">
        <f>IF($E17396="","",IFERROR(VLOOKUP(TRIM(E17396&amp;""),'Référentiel Articles'!$A$2:$F$634,3,FALSE),""))</f>
      </c>
      <c r="E17396" s="81" t="str">
        <v/>
      </c>
      <c r="F17396" s="83">
        <f>IF($E17396="","",IFERROR(VLOOKUP(TRIM(E17396&amp;""),'Référentiel Articles'!$A$2:$F$634,4,FALSE),""))</f>
      </c>
      <c r="G17396" s="84">
        <f>IF($E17396="","",IFERROR(VLOOKUP(TRIM(E17396&amp;""),'Référentiel Articles'!$A$2:$F$634,5,FALSE),""))</f>
      </c>
      <c r="H17396" s="85" t="str">
        <v/>
      </c>
      <c r="I17396" s="84">
        <f>IF($E17396="","",IFERROR(VLOOKUP(TRIM(E17396&amp;""),'Référentiel Articles'!$A$2:$F$634,6,FALSE),""))</f>
      </c>
      <c r="J17396" s="90">
        <f>IF(OR($E17396="",$H17396=""),"",$H17396*$I17396)</f>
      </c>
      <c r="K17396" s="87" t="str">
        <v/>
      </c>
    </row>
    <row r="17397">
      <c r="A17397" s="74" t="str">
        <v/>
      </c>
      <c r="B17397" s="74" t="str">
        <v/>
      </c>
      <c r="C17397" s="75">
        <f>IF($E17397="","",IFERROR(VLOOKUP(TRIM(E17397&amp;""),'Référentiel Articles'!$A$2:$F$634,2,FALSE),""))</f>
      </c>
      <c r="D17397" s="75">
        <f>IF($E17397="","",IFERROR(VLOOKUP(TRIM(E17397&amp;""),'Référentiel Articles'!$A$2:$F$634,3,FALSE),""))</f>
      </c>
      <c r="E17397" s="74" t="str">
        <v/>
      </c>
      <c r="F17397" s="75">
        <f>IF($E17397="","",IFERROR(VLOOKUP(TRIM(E17397&amp;""),'Référentiel Articles'!$A$2:$F$634,4,FALSE),""))</f>
      </c>
      <c r="G17397" s="76">
        <f>IF($E17397="","",IFERROR(VLOOKUP(TRIM(E17397&amp;""),'Référentiel Articles'!$A$2:$F$634,5,FALSE),""))</f>
      </c>
      <c r="H17397" s="77" t="str">
        <v/>
      </c>
      <c r="I17397" s="76">
        <f>IF($E17397="","",IFERROR(VLOOKUP(TRIM(E17397&amp;""),'Référentiel Articles'!$A$2:$F$634,6,FALSE),""))</f>
      </c>
      <c r="J17397" s="78">
        <f>IF(OR($E17397="",$H17397=""),"",$H17397*$I17397)</f>
      </c>
      <c r="K17397" s="79" t="str">
        <v/>
      </c>
    </row>
    <row r="17398">
      <c r="A17398" s="81" t="str">
        <v/>
      </c>
      <c r="B17398" s="81" t="str">
        <v/>
      </c>
      <c r="C17398" s="83">
        <f>IF($E17398="","",IFERROR(VLOOKUP(TRIM(E17398&amp;""),'Référentiel Articles'!$A$2:$F$634,2,FALSE),""))</f>
      </c>
      <c r="D17398" s="83">
        <f>IF($E17398="","",IFERROR(VLOOKUP(TRIM(E17398&amp;""),'Référentiel Articles'!$A$2:$F$634,3,FALSE),""))</f>
      </c>
      <c r="E17398" s="81" t="str">
        <v/>
      </c>
      <c r="F17398" s="83">
        <f>IF($E17398="","",IFERROR(VLOOKUP(TRIM(E17398&amp;""),'Référentiel Articles'!$A$2:$F$634,4,FALSE),""))</f>
      </c>
      <c r="G17398" s="84">
        <f>IF($E17398="","",IFERROR(VLOOKUP(TRIM(E17398&amp;""),'Référentiel Articles'!$A$2:$F$634,5,FALSE),""))</f>
      </c>
      <c r="H17398" s="85" t="str">
        <v/>
      </c>
      <c r="I17398" s="84">
        <f>IF($E17398="","",IFERROR(VLOOKUP(TRIM(E17398&amp;""),'Référentiel Articles'!$A$2:$F$634,6,FALSE),""))</f>
      </c>
      <c r="J17398" s="90">
        <f>IF(OR($E17398="",$H17398=""),"",$H17398*$I17398)</f>
      </c>
      <c r="K17398" s="87" t="str">
        <v/>
      </c>
    </row>
    <row r="17399">
      <c r="A17399" s="74" t="str">
        <v/>
      </c>
      <c r="B17399" s="74" t="str">
        <v/>
      </c>
      <c r="C17399" s="75">
        <f>IF($E17399="","",IFERROR(VLOOKUP(TRIM(E17399&amp;""),'Référentiel Articles'!$A$2:$F$634,2,FALSE),""))</f>
      </c>
      <c r="D17399" s="75">
        <f>IF($E17399="","",IFERROR(VLOOKUP(TRIM(E17399&amp;""),'Référentiel Articles'!$A$2:$F$634,3,FALSE),""))</f>
      </c>
      <c r="E17399" s="74" t="str">
        <v/>
      </c>
      <c r="F17399" s="75">
        <f>IF($E17399="","",IFERROR(VLOOKUP(TRIM(E17399&amp;""),'Référentiel Articles'!$A$2:$F$634,4,FALSE),""))</f>
      </c>
      <c r="G17399" s="76">
        <f>IF($E17399="","",IFERROR(VLOOKUP(TRIM(E17399&amp;""),'Référentiel Articles'!$A$2:$F$634,5,FALSE),""))</f>
      </c>
      <c r="H17399" s="77" t="str">
        <v/>
      </c>
      <c r="I17399" s="76">
        <f>IF($E17399="","",IFERROR(VLOOKUP(TRIM(E17399&amp;""),'Référentiel Articles'!$A$2:$F$634,6,FALSE),""))</f>
      </c>
      <c r="J17399" s="78">
        <f>IF(OR($E17399="",$H17399=""),"",$H17399*$I17399)</f>
      </c>
      <c r="K17399" s="79" t="str">
        <v/>
      </c>
    </row>
    <row r="17400">
      <c r="A17400" s="81" t="str">
        <v/>
      </c>
      <c r="B17400" s="81" t="str">
        <v/>
      </c>
      <c r="C17400" s="83">
        <f>IF($E17400="","",IFERROR(VLOOKUP(TRIM(E17400&amp;""),'Référentiel Articles'!$A$2:$F$634,2,FALSE),""))</f>
      </c>
      <c r="D17400" s="83">
        <f>IF($E17400="","",IFERROR(VLOOKUP(TRIM(E17400&amp;""),'Référentiel Articles'!$A$2:$F$634,3,FALSE),""))</f>
      </c>
      <c r="E17400" s="81" t="str">
        <v/>
      </c>
      <c r="F17400" s="83">
        <f>IF($E17400="","",IFERROR(VLOOKUP(TRIM(E17400&amp;""),'Référentiel Articles'!$A$2:$F$634,4,FALSE),""))</f>
      </c>
      <c r="G17400" s="84">
        <f>IF($E17400="","",IFERROR(VLOOKUP(TRIM(E17400&amp;""),'Référentiel Articles'!$A$2:$F$634,5,FALSE),""))</f>
      </c>
      <c r="H17400" s="85" t="str">
        <v/>
      </c>
      <c r="I17400" s="84">
        <f>IF($E17400="","",IFERROR(VLOOKUP(TRIM(E17400&amp;""),'Référentiel Articles'!$A$2:$F$634,6,FALSE),""))</f>
      </c>
      <c r="J17400" s="90">
        <f>IF(OR($E17400="",$H17400=""),"",$H17400*$I17400)</f>
      </c>
      <c r="K17400" s="87" t="str">
        <v/>
      </c>
    </row>
    <row r="17401">
      <c r="A17401" s="74" t="str">
        <v/>
      </c>
      <c r="B17401" s="74" t="str">
        <v/>
      </c>
      <c r="C17401" s="75">
        <f>IF($E17401="","",IFERROR(VLOOKUP(TRIM(E17401&amp;""),'Référentiel Articles'!$A$2:$F$634,2,FALSE),""))</f>
      </c>
      <c r="D17401" s="75">
        <f>IF($E17401="","",IFERROR(VLOOKUP(TRIM(E17401&amp;""),'Référentiel Articles'!$A$2:$F$634,3,FALSE),""))</f>
      </c>
      <c r="E17401" s="74" t="str">
        <v/>
      </c>
      <c r="F17401" s="75">
        <f>IF($E17401="","",IFERROR(VLOOKUP(TRIM(E17401&amp;""),'Référentiel Articles'!$A$2:$F$634,4,FALSE),""))</f>
      </c>
      <c r="G17401" s="76">
        <f>IF($E17401="","",IFERROR(VLOOKUP(TRIM(E17401&amp;""),'Référentiel Articles'!$A$2:$F$634,5,FALSE),""))</f>
      </c>
      <c r="H17401" s="77" t="str">
        <v/>
      </c>
      <c r="I17401" s="76">
        <f>IF($E17401="","",IFERROR(VLOOKUP(TRIM(E17401&amp;""),'Référentiel Articles'!$A$2:$F$634,6,FALSE),""))</f>
      </c>
      <c r="J17401" s="78">
        <f>IF(OR($E17401="",$H17401=""),"",$H17401*$I17401)</f>
      </c>
      <c r="K17401" s="79" t="str">
        <v/>
      </c>
    </row>
    <row r="17402">
      <c r="A17402" s="81" t="str">
        <v/>
      </c>
      <c r="B17402" s="81" t="str">
        <v/>
      </c>
      <c r="C17402" s="83">
        <f>IF($E17402="","",IFERROR(VLOOKUP(TRIM(E17402&amp;""),'Référentiel Articles'!$A$2:$F$634,2,FALSE),""))</f>
      </c>
      <c r="D17402" s="83">
        <f>IF($E17402="","",IFERROR(VLOOKUP(TRIM(E17402&amp;""),'Référentiel Articles'!$A$2:$F$634,3,FALSE),""))</f>
      </c>
      <c r="E17402" s="81" t="str">
        <v/>
      </c>
      <c r="F17402" s="83">
        <f>IF($E17402="","",IFERROR(VLOOKUP(TRIM(E17402&amp;""),'Référentiel Articles'!$A$2:$F$634,4,FALSE),""))</f>
      </c>
      <c r="G17402" s="84">
        <f>IF($E17402="","",IFERROR(VLOOKUP(TRIM(E17402&amp;""),'Référentiel Articles'!$A$2:$F$634,5,FALSE),""))</f>
      </c>
      <c r="H17402" s="85" t="str">
        <v/>
      </c>
      <c r="I17402" s="84">
        <f>IF($E17402="","",IFERROR(VLOOKUP(TRIM(E17402&amp;""),'Référentiel Articles'!$A$2:$F$634,6,FALSE),""))</f>
      </c>
      <c r="J17402" s="90">
        <f>IF(OR($E17402="",$H17402=""),"",$H17402*$I17402)</f>
      </c>
      <c r="K17402" s="87" t="str">
        <v/>
      </c>
    </row>
    <row r="17403">
      <c r="A17403" s="74" t="str">
        <v/>
      </c>
      <c r="B17403" s="74" t="str">
        <v/>
      </c>
      <c r="C17403" s="75">
        <f>IF($E17403="","",IFERROR(VLOOKUP(TRIM(E17403&amp;""),'Référentiel Articles'!$A$2:$F$634,2,FALSE),""))</f>
      </c>
      <c r="D17403" s="75">
        <f>IF($E17403="","",IFERROR(VLOOKUP(TRIM(E17403&amp;""),'Référentiel Articles'!$A$2:$F$634,3,FALSE),""))</f>
      </c>
      <c r="E17403" s="74" t="str">
        <v/>
      </c>
      <c r="F17403" s="75">
        <f>IF($E17403="","",IFERROR(VLOOKUP(TRIM(E17403&amp;""),'Référentiel Articles'!$A$2:$F$634,4,FALSE),""))</f>
      </c>
      <c r="G17403" s="76">
        <f>IF($E17403="","",IFERROR(VLOOKUP(TRIM(E17403&amp;""),'Référentiel Articles'!$A$2:$F$634,5,FALSE),""))</f>
      </c>
      <c r="H17403" s="77" t="str">
        <v/>
      </c>
      <c r="I17403" s="76">
        <f>IF($E17403="","",IFERROR(VLOOKUP(TRIM(E17403&amp;""),'Référentiel Articles'!$A$2:$F$634,6,FALSE),""))</f>
      </c>
      <c r="J17403" s="78">
        <f>IF(OR($E17403="",$H17403=""),"",$H17403*$I17403)</f>
      </c>
      <c r="K17403" s="79" t="str">
        <v/>
      </c>
    </row>
    <row r="17404">
      <c r="A17404" s="81" t="str">
        <v/>
      </c>
      <c r="B17404" s="81" t="str">
        <v/>
      </c>
      <c r="C17404" s="83">
        <f>IF($E17404="","",IFERROR(VLOOKUP(TRIM(E17404&amp;""),'Référentiel Articles'!$A$2:$F$634,2,FALSE),""))</f>
      </c>
      <c r="D17404" s="83">
        <f>IF($E17404="","",IFERROR(VLOOKUP(TRIM(E17404&amp;""),'Référentiel Articles'!$A$2:$F$634,3,FALSE),""))</f>
      </c>
      <c r="E17404" s="81" t="str">
        <v/>
      </c>
      <c r="F17404" s="83">
        <f>IF($E17404="","",IFERROR(VLOOKUP(TRIM(E17404&amp;""),'Référentiel Articles'!$A$2:$F$634,4,FALSE),""))</f>
      </c>
      <c r="G17404" s="84">
        <f>IF($E17404="","",IFERROR(VLOOKUP(TRIM(E17404&amp;""),'Référentiel Articles'!$A$2:$F$634,5,FALSE),""))</f>
      </c>
      <c r="H17404" s="85" t="str">
        <v/>
      </c>
      <c r="I17404" s="84">
        <f>IF($E17404="","",IFERROR(VLOOKUP(TRIM(E17404&amp;""),'Référentiel Articles'!$A$2:$F$634,6,FALSE),""))</f>
      </c>
      <c r="J17404" s="90">
        <f>IF(OR($E17404="",$H17404=""),"",$H17404*$I17404)</f>
      </c>
      <c r="K17404" s="87" t="str">
        <v/>
      </c>
    </row>
    <row r="17405">
      <c r="A17405" s="74" t="str">
        <v/>
      </c>
      <c r="B17405" s="74" t="str">
        <v/>
      </c>
      <c r="C17405" s="75">
        <f>IF($E17405="","",IFERROR(VLOOKUP(TRIM(E17405&amp;""),'Référentiel Articles'!$A$2:$F$634,2,FALSE),""))</f>
      </c>
      <c r="D17405" s="75">
        <f>IF($E17405="","",IFERROR(VLOOKUP(TRIM(E17405&amp;""),'Référentiel Articles'!$A$2:$F$634,3,FALSE),""))</f>
      </c>
      <c r="E17405" s="74" t="str">
        <v/>
      </c>
      <c r="F17405" s="75">
        <f>IF($E17405="","",IFERROR(VLOOKUP(TRIM(E17405&amp;""),'Référentiel Articles'!$A$2:$F$634,4,FALSE),""))</f>
      </c>
      <c r="G17405" s="76">
        <f>IF($E17405="","",IFERROR(VLOOKUP(TRIM(E17405&amp;""),'Référentiel Articles'!$A$2:$F$634,5,FALSE),""))</f>
      </c>
      <c r="H17405" s="77" t="str">
        <v/>
      </c>
      <c r="I17405" s="76">
        <f>IF($E17405="","",IFERROR(VLOOKUP(TRIM(E17405&amp;""),'Référentiel Articles'!$A$2:$F$634,6,FALSE),""))</f>
      </c>
      <c r="J17405" s="78">
        <f>IF(OR($E17405="",$H17405=""),"",$H17405*$I17405)</f>
      </c>
      <c r="K17405" s="79" t="str">
        <v/>
      </c>
    </row>
    <row r="17406">
      <c r="A17406" s="81" t="str">
        <v/>
      </c>
      <c r="B17406" s="81" t="str">
        <v/>
      </c>
      <c r="C17406" s="83">
        <f>IF($E17406="","",IFERROR(VLOOKUP(TRIM(E17406&amp;""),'Référentiel Articles'!$A$2:$F$634,2,FALSE),""))</f>
      </c>
      <c r="D17406" s="83">
        <f>IF($E17406="","",IFERROR(VLOOKUP(TRIM(E17406&amp;""),'Référentiel Articles'!$A$2:$F$634,3,FALSE),""))</f>
      </c>
      <c r="E17406" s="81" t="str">
        <v/>
      </c>
      <c r="F17406" s="83">
        <f>IF($E17406="","",IFERROR(VLOOKUP(TRIM(E17406&amp;""),'Référentiel Articles'!$A$2:$F$634,4,FALSE),""))</f>
      </c>
      <c r="G17406" s="84">
        <f>IF($E17406="","",IFERROR(VLOOKUP(TRIM(E17406&amp;""),'Référentiel Articles'!$A$2:$F$634,5,FALSE),""))</f>
      </c>
      <c r="H17406" s="85" t="str">
        <v/>
      </c>
      <c r="I17406" s="84">
        <f>IF($E17406="","",IFERROR(VLOOKUP(TRIM(E17406&amp;""),'Référentiel Articles'!$A$2:$F$634,6,FALSE),""))</f>
      </c>
      <c r="J17406" s="90">
        <f>IF(OR($E17406="",$H17406=""),"",$H17406*$I17406)</f>
      </c>
      <c r="K17406" s="87" t="str">
        <v/>
      </c>
    </row>
    <row r="17407">
      <c r="A17407" s="74" t="str">
        <v/>
      </c>
      <c r="B17407" s="74" t="str">
        <v/>
      </c>
      <c r="C17407" s="75">
        <f>IF($E17407="","",IFERROR(VLOOKUP(TRIM(E17407&amp;""),'Référentiel Articles'!$A$2:$F$634,2,FALSE),""))</f>
      </c>
      <c r="D17407" s="75">
        <f>IF($E17407="","",IFERROR(VLOOKUP(TRIM(E17407&amp;""),'Référentiel Articles'!$A$2:$F$634,3,FALSE),""))</f>
      </c>
      <c r="E17407" s="74" t="str">
        <v/>
      </c>
      <c r="F17407" s="75">
        <f>IF($E17407="","",IFERROR(VLOOKUP(TRIM(E17407&amp;""),'Référentiel Articles'!$A$2:$F$634,4,FALSE),""))</f>
      </c>
      <c r="G17407" s="76">
        <f>IF($E17407="","",IFERROR(VLOOKUP(TRIM(E17407&amp;""),'Référentiel Articles'!$A$2:$F$634,5,FALSE),""))</f>
      </c>
      <c r="H17407" s="77" t="str">
        <v/>
      </c>
      <c r="I17407" s="76">
        <f>IF($E17407="","",IFERROR(VLOOKUP(TRIM(E17407&amp;""),'Référentiel Articles'!$A$2:$F$634,6,FALSE),""))</f>
      </c>
      <c r="J17407" s="78">
        <f>IF(OR($E17407="",$H17407=""),"",$H17407*$I17407)</f>
      </c>
      <c r="K17407" s="79" t="str">
        <v/>
      </c>
    </row>
    <row r="17408">
      <c r="A17408" s="81" t="str">
        <v/>
      </c>
      <c r="B17408" s="81" t="str">
        <v/>
      </c>
      <c r="C17408" s="83">
        <f>IF($E17408="","",IFERROR(VLOOKUP(TRIM(E17408&amp;""),'Référentiel Articles'!$A$2:$F$634,2,FALSE),""))</f>
      </c>
      <c r="D17408" s="83">
        <f>IF($E17408="","",IFERROR(VLOOKUP(TRIM(E17408&amp;""),'Référentiel Articles'!$A$2:$F$634,3,FALSE),""))</f>
      </c>
      <c r="E17408" s="81" t="str">
        <v/>
      </c>
      <c r="F17408" s="83">
        <f>IF($E17408="","",IFERROR(VLOOKUP(TRIM(E17408&amp;""),'Référentiel Articles'!$A$2:$F$634,4,FALSE),""))</f>
      </c>
      <c r="G17408" s="84">
        <f>IF($E17408="","",IFERROR(VLOOKUP(TRIM(E17408&amp;""),'Référentiel Articles'!$A$2:$F$634,5,FALSE),""))</f>
      </c>
      <c r="H17408" s="85" t="str">
        <v/>
      </c>
      <c r="I17408" s="84">
        <f>IF($E17408="","",IFERROR(VLOOKUP(TRIM(E17408&amp;""),'Référentiel Articles'!$A$2:$F$634,6,FALSE),""))</f>
      </c>
      <c r="J17408" s="90">
        <f>IF(OR($E17408="",$H17408=""),"",$H17408*$I17408)</f>
      </c>
      <c r="K17408" s="87" t="str">
        <v/>
      </c>
    </row>
    <row r="17409">
      <c r="A17409" s="74" t="str">
        <v/>
      </c>
      <c r="B17409" s="74" t="str">
        <v/>
      </c>
      <c r="C17409" s="75">
        <f>IF($E17409="","",IFERROR(VLOOKUP(TRIM(E17409&amp;""),'Référentiel Articles'!$A$2:$F$634,2,FALSE),""))</f>
      </c>
      <c r="D17409" s="75">
        <f>IF($E17409="","",IFERROR(VLOOKUP(TRIM(E17409&amp;""),'Référentiel Articles'!$A$2:$F$634,3,FALSE),""))</f>
      </c>
      <c r="E17409" s="74" t="str">
        <v/>
      </c>
      <c r="F17409" s="75">
        <f>IF($E17409="","",IFERROR(VLOOKUP(TRIM(E17409&amp;""),'Référentiel Articles'!$A$2:$F$634,4,FALSE),""))</f>
      </c>
      <c r="G17409" s="76">
        <f>IF($E17409="","",IFERROR(VLOOKUP(TRIM(E17409&amp;""),'Référentiel Articles'!$A$2:$F$634,5,FALSE),""))</f>
      </c>
      <c r="H17409" s="77" t="str">
        <v/>
      </c>
      <c r="I17409" s="76">
        <f>IF($E17409="","",IFERROR(VLOOKUP(TRIM(E17409&amp;""),'Référentiel Articles'!$A$2:$F$634,6,FALSE),""))</f>
      </c>
      <c r="J17409" s="78">
        <f>IF(OR($E17409="",$H17409=""),"",$H17409*$I17409)</f>
      </c>
      <c r="K17409" s="79" t="str">
        <v/>
      </c>
    </row>
    <row r="17410">
      <c r="A17410" s="81" t="str">
        <v/>
      </c>
      <c r="B17410" s="81" t="str">
        <v/>
      </c>
      <c r="C17410" s="83">
        <f>IF($E17410="","",IFERROR(VLOOKUP(TRIM(E17410&amp;""),'Référentiel Articles'!$A$2:$F$634,2,FALSE),""))</f>
      </c>
      <c r="D17410" s="83">
        <f>IF($E17410="","",IFERROR(VLOOKUP(TRIM(E17410&amp;""),'Référentiel Articles'!$A$2:$F$634,3,FALSE),""))</f>
      </c>
      <c r="E17410" s="81" t="str">
        <v/>
      </c>
      <c r="F17410" s="83">
        <f>IF($E17410="","",IFERROR(VLOOKUP(TRIM(E17410&amp;""),'Référentiel Articles'!$A$2:$F$634,4,FALSE),""))</f>
      </c>
      <c r="G17410" s="84">
        <f>IF($E17410="","",IFERROR(VLOOKUP(TRIM(E17410&amp;""),'Référentiel Articles'!$A$2:$F$634,5,FALSE),""))</f>
      </c>
      <c r="H17410" s="85" t="str">
        <v/>
      </c>
      <c r="I17410" s="84">
        <f>IF($E17410="","",IFERROR(VLOOKUP(TRIM(E17410&amp;""),'Référentiel Articles'!$A$2:$F$634,6,FALSE),""))</f>
      </c>
      <c r="J17410" s="90">
        <f>IF(OR($E17410="",$H17410=""),"",$H17410*$I17410)</f>
      </c>
      <c r="K17410" s="87" t="str">
        <v/>
      </c>
    </row>
    <row r="17411">
      <c r="A17411" s="74" t="str">
        <v/>
      </c>
      <c r="B17411" s="74" t="str">
        <v/>
      </c>
      <c r="C17411" s="75">
        <f>IF($E17411="","",IFERROR(VLOOKUP(TRIM(E17411&amp;""),'Référentiel Articles'!$A$2:$F$634,2,FALSE),""))</f>
      </c>
      <c r="D17411" s="75">
        <f>IF($E17411="","",IFERROR(VLOOKUP(TRIM(E17411&amp;""),'Référentiel Articles'!$A$2:$F$634,3,FALSE),""))</f>
      </c>
      <c r="E17411" s="74" t="str">
        <v/>
      </c>
      <c r="F17411" s="75">
        <f>IF($E17411="","",IFERROR(VLOOKUP(TRIM(E17411&amp;""),'Référentiel Articles'!$A$2:$F$634,4,FALSE),""))</f>
      </c>
      <c r="G17411" s="76">
        <f>IF($E17411="","",IFERROR(VLOOKUP(TRIM(E17411&amp;""),'Référentiel Articles'!$A$2:$F$634,5,FALSE),""))</f>
      </c>
      <c r="H17411" s="77" t="str">
        <v/>
      </c>
      <c r="I17411" s="76">
        <f>IF($E17411="","",IFERROR(VLOOKUP(TRIM(E17411&amp;""),'Référentiel Articles'!$A$2:$F$634,6,FALSE),""))</f>
      </c>
      <c r="J17411" s="78">
        <f>IF(OR($E17411="",$H17411=""),"",$H17411*$I17411)</f>
      </c>
      <c r="K17411" s="79" t="str">
        <v/>
      </c>
    </row>
    <row r="17412">
      <c r="A17412" s="81" t="str">
        <v/>
      </c>
      <c r="B17412" s="81" t="str">
        <v/>
      </c>
      <c r="C17412" s="83">
        <f>IF($E17412="","",IFERROR(VLOOKUP(TRIM(E17412&amp;""),'Référentiel Articles'!$A$2:$F$634,2,FALSE),""))</f>
      </c>
      <c r="D17412" s="83">
        <f>IF($E17412="","",IFERROR(VLOOKUP(TRIM(E17412&amp;""),'Référentiel Articles'!$A$2:$F$634,3,FALSE),""))</f>
      </c>
      <c r="E17412" s="81" t="str">
        <v/>
      </c>
      <c r="F17412" s="83">
        <f>IF($E17412="","",IFERROR(VLOOKUP(TRIM(E17412&amp;""),'Référentiel Articles'!$A$2:$F$634,4,FALSE),""))</f>
      </c>
      <c r="G17412" s="84">
        <f>IF($E17412="","",IFERROR(VLOOKUP(TRIM(E17412&amp;""),'Référentiel Articles'!$A$2:$F$634,5,FALSE),""))</f>
      </c>
      <c r="H17412" s="85" t="str">
        <v/>
      </c>
      <c r="I17412" s="84">
        <f>IF($E17412="","",IFERROR(VLOOKUP(TRIM(E17412&amp;""),'Référentiel Articles'!$A$2:$F$634,6,FALSE),""))</f>
      </c>
      <c r="J17412" s="90">
        <f>IF(OR($E17412="",$H17412=""),"",$H17412*$I17412)</f>
      </c>
      <c r="K17412" s="87" t="str">
        <v/>
      </c>
    </row>
    <row r="17413">
      <c r="A17413" s="74" t="str">
        <v/>
      </c>
      <c r="B17413" s="74" t="str">
        <v/>
      </c>
      <c r="C17413" s="75">
        <f>IF($E17413="","",IFERROR(VLOOKUP(TRIM(E17413&amp;""),'Référentiel Articles'!$A$2:$F$634,2,FALSE),""))</f>
      </c>
      <c r="D17413" s="75">
        <f>IF($E17413="","",IFERROR(VLOOKUP(TRIM(E17413&amp;""),'Référentiel Articles'!$A$2:$F$634,3,FALSE),""))</f>
      </c>
      <c r="E17413" s="74" t="str">
        <v/>
      </c>
      <c r="F17413" s="75">
        <f>IF($E17413="","",IFERROR(VLOOKUP(TRIM(E17413&amp;""),'Référentiel Articles'!$A$2:$F$634,4,FALSE),""))</f>
      </c>
      <c r="G17413" s="76">
        <f>IF($E17413="","",IFERROR(VLOOKUP(TRIM(E17413&amp;""),'Référentiel Articles'!$A$2:$F$634,5,FALSE),""))</f>
      </c>
      <c r="H17413" s="77" t="str">
        <v/>
      </c>
      <c r="I17413" s="76">
        <f>IF($E17413="","",IFERROR(VLOOKUP(TRIM(E17413&amp;""),'Référentiel Articles'!$A$2:$F$634,6,FALSE),""))</f>
      </c>
      <c r="J17413" s="78">
        <f>IF(OR($E17413="",$H17413=""),"",$H17413*$I17413)</f>
      </c>
      <c r="K17413" s="79" t="str">
        <v/>
      </c>
    </row>
    <row r="17414">
      <c r="A17414" s="81" t="str">
        <v/>
      </c>
      <c r="B17414" s="81" t="str">
        <v/>
      </c>
      <c r="C17414" s="83">
        <f>IF($E17414="","",IFERROR(VLOOKUP(TRIM(E17414&amp;""),'Référentiel Articles'!$A$2:$F$634,2,FALSE),""))</f>
      </c>
      <c r="D17414" s="83">
        <f>IF($E17414="","",IFERROR(VLOOKUP(TRIM(E17414&amp;""),'Référentiel Articles'!$A$2:$F$634,3,FALSE),""))</f>
      </c>
      <c r="E17414" s="81" t="str">
        <v/>
      </c>
      <c r="F17414" s="83">
        <f>IF($E17414="","",IFERROR(VLOOKUP(TRIM(E17414&amp;""),'Référentiel Articles'!$A$2:$F$634,4,FALSE),""))</f>
      </c>
      <c r="G17414" s="84">
        <f>IF($E17414="","",IFERROR(VLOOKUP(TRIM(E17414&amp;""),'Référentiel Articles'!$A$2:$F$634,5,FALSE),""))</f>
      </c>
      <c r="H17414" s="85" t="str">
        <v/>
      </c>
      <c r="I17414" s="84">
        <f>IF($E17414="","",IFERROR(VLOOKUP(TRIM(E17414&amp;""),'Référentiel Articles'!$A$2:$F$634,6,FALSE),""))</f>
      </c>
      <c r="J17414" s="90">
        <f>IF(OR($E17414="",$H17414=""),"",$H17414*$I17414)</f>
      </c>
      <c r="K17414" s="87" t="str">
        <v/>
      </c>
    </row>
    <row r="17415">
      <c r="A17415" s="74" t="str">
        <v/>
      </c>
      <c r="B17415" s="74" t="str">
        <v/>
      </c>
      <c r="C17415" s="75">
        <f>IF($E17415="","",IFERROR(VLOOKUP(TRIM(E17415&amp;""),'Référentiel Articles'!$A$2:$F$634,2,FALSE),""))</f>
      </c>
      <c r="D17415" s="75">
        <f>IF($E17415="","",IFERROR(VLOOKUP(TRIM(E17415&amp;""),'Référentiel Articles'!$A$2:$F$634,3,FALSE),""))</f>
      </c>
      <c r="E17415" s="74" t="str">
        <v/>
      </c>
      <c r="F17415" s="75">
        <f>IF($E17415="","",IFERROR(VLOOKUP(TRIM(E17415&amp;""),'Référentiel Articles'!$A$2:$F$634,4,FALSE),""))</f>
      </c>
      <c r="G17415" s="76">
        <f>IF($E17415="","",IFERROR(VLOOKUP(TRIM(E17415&amp;""),'Référentiel Articles'!$A$2:$F$634,5,FALSE),""))</f>
      </c>
      <c r="H17415" s="77" t="str">
        <v/>
      </c>
      <c r="I17415" s="76">
        <f>IF($E17415="","",IFERROR(VLOOKUP(TRIM(E17415&amp;""),'Référentiel Articles'!$A$2:$F$634,6,FALSE),""))</f>
      </c>
      <c r="J17415" s="78">
        <f>IF(OR($E17415="",$H17415=""),"",$H17415*$I17415)</f>
      </c>
      <c r="K17415" s="79" t="str">
        <v/>
      </c>
    </row>
    <row r="17416">
      <c r="A17416" s="81" t="str">
        <v/>
      </c>
      <c r="B17416" s="81" t="str">
        <v/>
      </c>
      <c r="C17416" s="83">
        <f>IF($E17416="","",IFERROR(VLOOKUP(TRIM(E17416&amp;""),'Référentiel Articles'!$A$2:$F$634,2,FALSE),""))</f>
      </c>
      <c r="D17416" s="83">
        <f>IF($E17416="","",IFERROR(VLOOKUP(TRIM(E17416&amp;""),'Référentiel Articles'!$A$2:$F$634,3,FALSE),""))</f>
      </c>
      <c r="E17416" s="81" t="str">
        <v/>
      </c>
      <c r="F17416" s="83">
        <f>IF($E17416="","",IFERROR(VLOOKUP(TRIM(E17416&amp;""),'Référentiel Articles'!$A$2:$F$634,4,FALSE),""))</f>
      </c>
      <c r="G17416" s="84">
        <f>IF($E17416="","",IFERROR(VLOOKUP(TRIM(E17416&amp;""),'Référentiel Articles'!$A$2:$F$634,5,FALSE),""))</f>
      </c>
      <c r="H17416" s="85" t="str">
        <v/>
      </c>
      <c r="I17416" s="84">
        <f>IF($E17416="","",IFERROR(VLOOKUP(TRIM(E17416&amp;""),'Référentiel Articles'!$A$2:$F$634,6,FALSE),""))</f>
      </c>
      <c r="J17416" s="90">
        <f>IF(OR($E17416="",$H17416=""),"",$H17416*$I17416)</f>
      </c>
      <c r="K17416" s="87" t="str">
        <v/>
      </c>
    </row>
    <row r="17417">
      <c r="A17417" s="74" t="str">
        <v/>
      </c>
      <c r="B17417" s="74" t="str">
        <v/>
      </c>
      <c r="C17417" s="75">
        <f>IF($E17417="","",IFERROR(VLOOKUP(TRIM(E17417&amp;""),'Référentiel Articles'!$A$2:$F$634,2,FALSE),""))</f>
      </c>
      <c r="D17417" s="75">
        <f>IF($E17417="","",IFERROR(VLOOKUP(TRIM(E17417&amp;""),'Référentiel Articles'!$A$2:$F$634,3,FALSE),""))</f>
      </c>
      <c r="E17417" s="74" t="str">
        <v/>
      </c>
      <c r="F17417" s="75">
        <f>IF($E17417="","",IFERROR(VLOOKUP(TRIM(E17417&amp;""),'Référentiel Articles'!$A$2:$F$634,4,FALSE),""))</f>
      </c>
      <c r="G17417" s="76">
        <f>IF($E17417="","",IFERROR(VLOOKUP(TRIM(E17417&amp;""),'Référentiel Articles'!$A$2:$F$634,5,FALSE),""))</f>
      </c>
      <c r="H17417" s="77" t="str">
        <v/>
      </c>
      <c r="I17417" s="76">
        <f>IF($E17417="","",IFERROR(VLOOKUP(TRIM(E17417&amp;""),'Référentiel Articles'!$A$2:$F$634,6,FALSE),""))</f>
      </c>
      <c r="J17417" s="78">
        <f>IF(OR($E17417="",$H17417=""),"",$H17417*$I17417)</f>
      </c>
      <c r="K17417" s="79" t="str">
        <v/>
      </c>
    </row>
    <row r="17418">
      <c r="A17418" s="81" t="str">
        <v/>
      </c>
      <c r="B17418" s="81" t="str">
        <v/>
      </c>
      <c r="C17418" s="83">
        <f>IF($E17418="","",IFERROR(VLOOKUP(TRIM(E17418&amp;""),'Référentiel Articles'!$A$2:$F$634,2,FALSE),""))</f>
      </c>
      <c r="D17418" s="83">
        <f>IF($E17418="","",IFERROR(VLOOKUP(TRIM(E17418&amp;""),'Référentiel Articles'!$A$2:$F$634,3,FALSE),""))</f>
      </c>
      <c r="E17418" s="81" t="str">
        <v/>
      </c>
      <c r="F17418" s="83">
        <f>IF($E17418="","",IFERROR(VLOOKUP(TRIM(E17418&amp;""),'Référentiel Articles'!$A$2:$F$634,4,FALSE),""))</f>
      </c>
      <c r="G17418" s="84">
        <f>IF($E17418="","",IFERROR(VLOOKUP(TRIM(E17418&amp;""),'Référentiel Articles'!$A$2:$F$634,5,FALSE),""))</f>
      </c>
      <c r="H17418" s="85" t="str">
        <v/>
      </c>
      <c r="I17418" s="84">
        <f>IF($E17418="","",IFERROR(VLOOKUP(TRIM(E17418&amp;""),'Référentiel Articles'!$A$2:$F$634,6,FALSE),""))</f>
      </c>
      <c r="J17418" s="90">
        <f>IF(OR($E17418="",$H17418=""),"",$H17418*$I17418)</f>
      </c>
      <c r="K17418" s="87" t="str">
        <v/>
      </c>
    </row>
    <row r="17419">
      <c r="A17419" s="74" t="str">
        <v/>
      </c>
      <c r="B17419" s="74" t="str">
        <v/>
      </c>
      <c r="C17419" s="75">
        <f>IF($E17419="","",IFERROR(VLOOKUP(TRIM(E17419&amp;""),'Référentiel Articles'!$A$2:$F$634,2,FALSE),""))</f>
      </c>
      <c r="D17419" s="75">
        <f>IF($E17419="","",IFERROR(VLOOKUP(TRIM(E17419&amp;""),'Référentiel Articles'!$A$2:$F$634,3,FALSE),""))</f>
      </c>
      <c r="E17419" s="74" t="str">
        <v/>
      </c>
      <c r="F17419" s="75">
        <f>IF($E17419="","",IFERROR(VLOOKUP(TRIM(E17419&amp;""),'Référentiel Articles'!$A$2:$F$634,4,FALSE),""))</f>
      </c>
      <c r="G17419" s="76">
        <f>IF($E17419="","",IFERROR(VLOOKUP(TRIM(E17419&amp;""),'Référentiel Articles'!$A$2:$F$634,5,FALSE),""))</f>
      </c>
      <c r="H17419" s="77" t="str">
        <v/>
      </c>
      <c r="I17419" s="76">
        <f>IF($E17419="","",IFERROR(VLOOKUP(TRIM(E17419&amp;""),'Référentiel Articles'!$A$2:$F$634,6,FALSE),""))</f>
      </c>
      <c r="J17419" s="78">
        <f>IF(OR($E17419="",$H17419=""),"",$H17419*$I17419)</f>
      </c>
      <c r="K17419" s="79" t="str">
        <v/>
      </c>
    </row>
    <row r="17420">
      <c r="A17420" s="81" t="str">
        <v/>
      </c>
      <c r="B17420" s="81" t="str">
        <v/>
      </c>
      <c r="C17420" s="83">
        <f>IF($E17420="","",IFERROR(VLOOKUP(TRIM(E17420&amp;""),'Référentiel Articles'!$A$2:$F$634,2,FALSE),""))</f>
      </c>
      <c r="D17420" s="83">
        <f>IF($E17420="","",IFERROR(VLOOKUP(TRIM(E17420&amp;""),'Référentiel Articles'!$A$2:$F$634,3,FALSE),""))</f>
      </c>
      <c r="E17420" s="81" t="str">
        <v/>
      </c>
      <c r="F17420" s="83">
        <f>IF($E17420="","",IFERROR(VLOOKUP(TRIM(E17420&amp;""),'Référentiel Articles'!$A$2:$F$634,4,FALSE),""))</f>
      </c>
      <c r="G17420" s="84">
        <f>IF($E17420="","",IFERROR(VLOOKUP(TRIM(E17420&amp;""),'Référentiel Articles'!$A$2:$F$634,5,FALSE),""))</f>
      </c>
      <c r="H17420" s="85" t="str">
        <v/>
      </c>
      <c r="I17420" s="84">
        <f>IF($E17420="","",IFERROR(VLOOKUP(TRIM(E17420&amp;""),'Référentiel Articles'!$A$2:$F$634,6,FALSE),""))</f>
      </c>
      <c r="J17420" s="90">
        <f>IF(OR($E17420="",$H17420=""),"",$H17420*$I17420)</f>
      </c>
      <c r="K17420" s="87" t="str">
        <v/>
      </c>
    </row>
    <row r="17421">
      <c r="A17421" s="74" t="str">
        <v/>
      </c>
      <c r="B17421" s="74" t="str">
        <v/>
      </c>
      <c r="C17421" s="75">
        <f>IF($E17421="","",IFERROR(VLOOKUP(TRIM(E17421&amp;""),'Référentiel Articles'!$A$2:$F$634,2,FALSE),""))</f>
      </c>
      <c r="D17421" s="75">
        <f>IF($E17421="","",IFERROR(VLOOKUP(TRIM(E17421&amp;""),'Référentiel Articles'!$A$2:$F$634,3,FALSE),""))</f>
      </c>
      <c r="E17421" s="74" t="str">
        <v/>
      </c>
      <c r="F17421" s="75">
        <f>IF($E17421="","",IFERROR(VLOOKUP(TRIM(E17421&amp;""),'Référentiel Articles'!$A$2:$F$634,4,FALSE),""))</f>
      </c>
      <c r="G17421" s="76">
        <f>IF($E17421="","",IFERROR(VLOOKUP(TRIM(E17421&amp;""),'Référentiel Articles'!$A$2:$F$634,5,FALSE),""))</f>
      </c>
      <c r="H17421" s="77" t="str">
        <v/>
      </c>
      <c r="I17421" s="76">
        <f>IF($E17421="","",IFERROR(VLOOKUP(TRIM(E17421&amp;""),'Référentiel Articles'!$A$2:$F$634,6,FALSE),""))</f>
      </c>
      <c r="J17421" s="78">
        <f>IF(OR($E17421="",$H17421=""),"",$H17421*$I17421)</f>
      </c>
      <c r="K17421" s="79" t="str">
        <v/>
      </c>
    </row>
    <row r="17422">
      <c r="A17422" s="81" t="str">
        <v/>
      </c>
      <c r="B17422" s="81" t="str">
        <v/>
      </c>
      <c r="C17422" s="83">
        <f>IF($E17422="","",IFERROR(VLOOKUP(TRIM(E17422&amp;""),'Référentiel Articles'!$A$2:$F$634,2,FALSE),""))</f>
      </c>
      <c r="D17422" s="83">
        <f>IF($E17422="","",IFERROR(VLOOKUP(TRIM(E17422&amp;""),'Référentiel Articles'!$A$2:$F$634,3,FALSE),""))</f>
      </c>
      <c r="E17422" s="81" t="str">
        <v/>
      </c>
      <c r="F17422" s="83">
        <f>IF($E17422="","",IFERROR(VLOOKUP(TRIM(E17422&amp;""),'Référentiel Articles'!$A$2:$F$634,4,FALSE),""))</f>
      </c>
      <c r="G17422" s="84">
        <f>IF($E17422="","",IFERROR(VLOOKUP(TRIM(E17422&amp;""),'Référentiel Articles'!$A$2:$F$634,5,FALSE),""))</f>
      </c>
      <c r="H17422" s="85" t="str">
        <v/>
      </c>
      <c r="I17422" s="84">
        <f>IF($E17422="","",IFERROR(VLOOKUP(TRIM(E17422&amp;""),'Référentiel Articles'!$A$2:$F$634,6,FALSE),""))</f>
      </c>
      <c r="J17422" s="90">
        <f>IF(OR($E17422="",$H17422=""),"",$H17422*$I17422)</f>
      </c>
      <c r="K17422" s="87" t="str">
        <v/>
      </c>
    </row>
    <row r="17423">
      <c r="A17423" s="74" t="str">
        <v/>
      </c>
      <c r="B17423" s="74" t="str">
        <v/>
      </c>
      <c r="C17423" s="75">
        <f>IF($E17423="","",IFERROR(VLOOKUP(TRIM(E17423&amp;""),'Référentiel Articles'!$A$2:$F$634,2,FALSE),""))</f>
      </c>
      <c r="D17423" s="75">
        <f>IF($E17423="","",IFERROR(VLOOKUP(TRIM(E17423&amp;""),'Référentiel Articles'!$A$2:$F$634,3,FALSE),""))</f>
      </c>
      <c r="E17423" s="74" t="str">
        <v/>
      </c>
      <c r="F17423" s="75">
        <f>IF($E17423="","",IFERROR(VLOOKUP(TRIM(E17423&amp;""),'Référentiel Articles'!$A$2:$F$634,4,FALSE),""))</f>
      </c>
      <c r="G17423" s="76">
        <f>IF($E17423="","",IFERROR(VLOOKUP(TRIM(E17423&amp;""),'Référentiel Articles'!$A$2:$F$634,5,FALSE),""))</f>
      </c>
      <c r="H17423" s="77" t="str">
        <v/>
      </c>
      <c r="I17423" s="76">
        <f>IF($E17423="","",IFERROR(VLOOKUP(TRIM(E17423&amp;""),'Référentiel Articles'!$A$2:$F$634,6,FALSE),""))</f>
      </c>
      <c r="J17423" s="78">
        <f>IF(OR($E17423="",$H17423=""),"",$H17423*$I17423)</f>
      </c>
      <c r="K17423" s="79" t="str">
        <v/>
      </c>
    </row>
    <row r="17424">
      <c r="A17424" s="81" t="str">
        <v/>
      </c>
      <c r="B17424" s="81" t="str">
        <v/>
      </c>
      <c r="C17424" s="83">
        <f>IF($E17424="","",IFERROR(VLOOKUP(TRIM(E17424&amp;""),'Référentiel Articles'!$A$2:$F$634,2,FALSE),""))</f>
      </c>
      <c r="D17424" s="83">
        <f>IF($E17424="","",IFERROR(VLOOKUP(TRIM(E17424&amp;""),'Référentiel Articles'!$A$2:$F$634,3,FALSE),""))</f>
      </c>
      <c r="E17424" s="81" t="str">
        <v/>
      </c>
      <c r="F17424" s="83">
        <f>IF($E17424="","",IFERROR(VLOOKUP(TRIM(E17424&amp;""),'Référentiel Articles'!$A$2:$F$634,4,FALSE),""))</f>
      </c>
      <c r="G17424" s="84">
        <f>IF($E17424="","",IFERROR(VLOOKUP(TRIM(E17424&amp;""),'Référentiel Articles'!$A$2:$F$634,5,FALSE),""))</f>
      </c>
      <c r="H17424" s="85" t="str">
        <v/>
      </c>
      <c r="I17424" s="84">
        <f>IF($E17424="","",IFERROR(VLOOKUP(TRIM(E17424&amp;""),'Référentiel Articles'!$A$2:$F$634,6,FALSE),""))</f>
      </c>
      <c r="J17424" s="90">
        <f>IF(OR($E17424="",$H17424=""),"",$H17424*$I17424)</f>
      </c>
      <c r="K17424" s="87" t="str">
        <v/>
      </c>
    </row>
    <row r="17425">
      <c r="A17425" s="74" t="str">
        <v/>
      </c>
      <c r="B17425" s="74" t="str">
        <v/>
      </c>
      <c r="C17425" s="75">
        <f>IF($E17425="","",IFERROR(VLOOKUP(TRIM(E17425&amp;""),'Référentiel Articles'!$A$2:$F$634,2,FALSE),""))</f>
      </c>
      <c r="D17425" s="75">
        <f>IF($E17425="","",IFERROR(VLOOKUP(TRIM(E17425&amp;""),'Référentiel Articles'!$A$2:$F$634,3,FALSE),""))</f>
      </c>
      <c r="E17425" s="74" t="str">
        <v/>
      </c>
      <c r="F17425" s="75">
        <f>IF($E17425="","",IFERROR(VLOOKUP(TRIM(E17425&amp;""),'Référentiel Articles'!$A$2:$F$634,4,FALSE),""))</f>
      </c>
      <c r="G17425" s="76">
        <f>IF($E17425="","",IFERROR(VLOOKUP(TRIM(E17425&amp;""),'Référentiel Articles'!$A$2:$F$634,5,FALSE),""))</f>
      </c>
      <c r="H17425" s="77" t="str">
        <v/>
      </c>
      <c r="I17425" s="76">
        <f>IF($E17425="","",IFERROR(VLOOKUP(TRIM(E17425&amp;""),'Référentiel Articles'!$A$2:$F$634,6,FALSE),""))</f>
      </c>
      <c r="J17425" s="78">
        <f>IF(OR($E17425="",$H17425=""),"",$H17425*$I17425)</f>
      </c>
      <c r="K17425" s="79" t="str">
        <v/>
      </c>
    </row>
    <row r="17426">
      <c r="A17426" s="81" t="str">
        <v/>
      </c>
      <c r="B17426" s="81" t="str">
        <v/>
      </c>
      <c r="C17426" s="83">
        <f>IF($E17426="","",IFERROR(VLOOKUP(TRIM(E17426&amp;""),'Référentiel Articles'!$A$2:$F$634,2,FALSE),""))</f>
      </c>
      <c r="D17426" s="83">
        <f>IF($E17426="","",IFERROR(VLOOKUP(TRIM(E17426&amp;""),'Référentiel Articles'!$A$2:$F$634,3,FALSE),""))</f>
      </c>
      <c r="E17426" s="81" t="str">
        <v/>
      </c>
      <c r="F17426" s="83">
        <f>IF($E17426="","",IFERROR(VLOOKUP(TRIM(E17426&amp;""),'Référentiel Articles'!$A$2:$F$634,4,FALSE),""))</f>
      </c>
      <c r="G17426" s="84">
        <f>IF($E17426="","",IFERROR(VLOOKUP(TRIM(E17426&amp;""),'Référentiel Articles'!$A$2:$F$634,5,FALSE),""))</f>
      </c>
      <c r="H17426" s="85" t="str">
        <v/>
      </c>
      <c r="I17426" s="84">
        <f>IF($E17426="","",IFERROR(VLOOKUP(TRIM(E17426&amp;""),'Référentiel Articles'!$A$2:$F$634,6,FALSE),""))</f>
      </c>
      <c r="J17426" s="90">
        <f>IF(OR($E17426="",$H17426=""),"",$H17426*$I17426)</f>
      </c>
      <c r="K17426" s="87" t="str">
        <v/>
      </c>
    </row>
    <row r="17427">
      <c r="A17427" s="74" t="str">
        <v/>
      </c>
      <c r="B17427" s="74" t="str">
        <v/>
      </c>
      <c r="C17427" s="75">
        <f>IF($E17427="","",IFERROR(VLOOKUP(TRIM(E17427&amp;""),'Référentiel Articles'!$A$2:$F$634,2,FALSE),""))</f>
      </c>
      <c r="D17427" s="75">
        <f>IF($E17427="","",IFERROR(VLOOKUP(TRIM(E17427&amp;""),'Référentiel Articles'!$A$2:$F$634,3,FALSE),""))</f>
      </c>
      <c r="E17427" s="74" t="str">
        <v/>
      </c>
      <c r="F17427" s="75">
        <f>IF($E17427="","",IFERROR(VLOOKUP(TRIM(E17427&amp;""),'Référentiel Articles'!$A$2:$F$634,4,FALSE),""))</f>
      </c>
      <c r="G17427" s="76">
        <f>IF($E17427="","",IFERROR(VLOOKUP(TRIM(E17427&amp;""),'Référentiel Articles'!$A$2:$F$634,5,FALSE),""))</f>
      </c>
      <c r="H17427" s="77" t="str">
        <v/>
      </c>
      <c r="I17427" s="76">
        <f>IF($E17427="","",IFERROR(VLOOKUP(TRIM(E17427&amp;""),'Référentiel Articles'!$A$2:$F$634,6,FALSE),""))</f>
      </c>
      <c r="J17427" s="78">
        <f>IF(OR($E17427="",$H17427=""),"",$H17427*$I17427)</f>
      </c>
      <c r="K17427" s="79" t="str">
        <v/>
      </c>
    </row>
    <row r="17428">
      <c r="A17428" s="81" t="str">
        <v/>
      </c>
      <c r="B17428" s="81" t="str">
        <v/>
      </c>
      <c r="C17428" s="83">
        <f>IF($E17428="","",IFERROR(VLOOKUP(TRIM(E17428&amp;""),'Référentiel Articles'!$A$2:$F$634,2,FALSE),""))</f>
      </c>
      <c r="D17428" s="83">
        <f>IF($E17428="","",IFERROR(VLOOKUP(TRIM(E17428&amp;""),'Référentiel Articles'!$A$2:$F$634,3,FALSE),""))</f>
      </c>
      <c r="E17428" s="81" t="str">
        <v/>
      </c>
      <c r="F17428" s="83">
        <f>IF($E17428="","",IFERROR(VLOOKUP(TRIM(E17428&amp;""),'Référentiel Articles'!$A$2:$F$634,4,FALSE),""))</f>
      </c>
      <c r="G17428" s="84">
        <f>IF($E17428="","",IFERROR(VLOOKUP(TRIM(E17428&amp;""),'Référentiel Articles'!$A$2:$F$634,5,FALSE),""))</f>
      </c>
      <c r="H17428" s="85" t="str">
        <v/>
      </c>
      <c r="I17428" s="84">
        <f>IF($E17428="","",IFERROR(VLOOKUP(TRIM(E17428&amp;""),'Référentiel Articles'!$A$2:$F$634,6,FALSE),""))</f>
      </c>
      <c r="J17428" s="90">
        <f>IF(OR($E17428="",$H17428=""),"",$H17428*$I17428)</f>
      </c>
      <c r="K17428" s="87" t="str">
        <v/>
      </c>
    </row>
    <row r="17429">
      <c r="A17429" s="74" t="str">
        <v/>
      </c>
      <c r="B17429" s="74" t="str">
        <v/>
      </c>
      <c r="C17429" s="75">
        <f>IF($E17429="","",IFERROR(VLOOKUP(TRIM(E17429&amp;""),'Référentiel Articles'!$A$2:$F$634,2,FALSE),""))</f>
      </c>
      <c r="D17429" s="75">
        <f>IF($E17429="","",IFERROR(VLOOKUP(TRIM(E17429&amp;""),'Référentiel Articles'!$A$2:$F$634,3,FALSE),""))</f>
      </c>
      <c r="E17429" s="74" t="str">
        <v/>
      </c>
      <c r="F17429" s="75">
        <f>IF($E17429="","",IFERROR(VLOOKUP(TRIM(E17429&amp;""),'Référentiel Articles'!$A$2:$F$634,4,FALSE),""))</f>
      </c>
      <c r="G17429" s="76">
        <f>IF($E17429="","",IFERROR(VLOOKUP(TRIM(E17429&amp;""),'Référentiel Articles'!$A$2:$F$634,5,FALSE),""))</f>
      </c>
      <c r="H17429" s="77" t="str">
        <v/>
      </c>
      <c r="I17429" s="76">
        <f>IF($E17429="","",IFERROR(VLOOKUP(TRIM(E17429&amp;""),'Référentiel Articles'!$A$2:$F$634,6,FALSE),""))</f>
      </c>
      <c r="J17429" s="78">
        <f>IF(OR($E17429="",$H17429=""),"",$H17429*$I17429)</f>
      </c>
      <c r="K17429" s="79" t="str">
        <v/>
      </c>
    </row>
    <row r="17430">
      <c r="A17430" s="81" t="str">
        <v/>
      </c>
      <c r="B17430" s="81" t="str">
        <v/>
      </c>
      <c r="C17430" s="83">
        <f>IF($E17430="","",IFERROR(VLOOKUP(TRIM(E17430&amp;""),'Référentiel Articles'!$A$2:$F$634,2,FALSE),""))</f>
      </c>
      <c r="D17430" s="83">
        <f>IF($E17430="","",IFERROR(VLOOKUP(TRIM(E17430&amp;""),'Référentiel Articles'!$A$2:$F$634,3,FALSE),""))</f>
      </c>
      <c r="E17430" s="81" t="str">
        <v/>
      </c>
      <c r="F17430" s="83">
        <f>IF($E17430="","",IFERROR(VLOOKUP(TRIM(E17430&amp;""),'Référentiel Articles'!$A$2:$F$634,4,FALSE),""))</f>
      </c>
      <c r="G17430" s="84">
        <f>IF($E17430="","",IFERROR(VLOOKUP(TRIM(E17430&amp;""),'Référentiel Articles'!$A$2:$F$634,5,FALSE),""))</f>
      </c>
      <c r="H17430" s="85" t="str">
        <v/>
      </c>
      <c r="I17430" s="84">
        <f>IF($E17430="","",IFERROR(VLOOKUP(TRIM(E17430&amp;""),'Référentiel Articles'!$A$2:$F$634,6,FALSE),""))</f>
      </c>
      <c r="J17430" s="90">
        <f>IF(OR($E17430="",$H17430=""),"",$H17430*$I17430)</f>
      </c>
      <c r="K17430" s="87" t="str">
        <v/>
      </c>
    </row>
    <row r="17431">
      <c r="A17431" s="74" t="str">
        <v/>
      </c>
      <c r="B17431" s="74" t="str">
        <v/>
      </c>
      <c r="C17431" s="75">
        <f>IF($E17431="","",IFERROR(VLOOKUP(TRIM(E17431&amp;""),'Référentiel Articles'!$A$2:$F$634,2,FALSE),""))</f>
      </c>
      <c r="D17431" s="75">
        <f>IF($E17431="","",IFERROR(VLOOKUP(TRIM(E17431&amp;""),'Référentiel Articles'!$A$2:$F$634,3,FALSE),""))</f>
      </c>
      <c r="E17431" s="74" t="str">
        <v/>
      </c>
      <c r="F17431" s="75">
        <f>IF($E17431="","",IFERROR(VLOOKUP(TRIM(E17431&amp;""),'Référentiel Articles'!$A$2:$F$634,4,FALSE),""))</f>
      </c>
      <c r="G17431" s="76">
        <f>IF($E17431="","",IFERROR(VLOOKUP(TRIM(E17431&amp;""),'Référentiel Articles'!$A$2:$F$634,5,FALSE),""))</f>
      </c>
      <c r="H17431" s="77" t="str">
        <v/>
      </c>
      <c r="I17431" s="76">
        <f>IF($E17431="","",IFERROR(VLOOKUP(TRIM(E17431&amp;""),'Référentiel Articles'!$A$2:$F$634,6,FALSE),""))</f>
      </c>
      <c r="J17431" s="78">
        <f>IF(OR($E17431="",$H17431=""),"",$H17431*$I17431)</f>
      </c>
      <c r="K17431" s="79" t="str">
        <v/>
      </c>
    </row>
    <row r="17432">
      <c r="A17432" s="81" t="str">
        <v/>
      </c>
      <c r="B17432" s="81" t="str">
        <v/>
      </c>
      <c r="C17432" s="83">
        <f>IF($E17432="","",IFERROR(VLOOKUP(TRIM(E17432&amp;""),'Référentiel Articles'!$A$2:$F$634,2,FALSE),""))</f>
      </c>
      <c r="D17432" s="83">
        <f>IF($E17432="","",IFERROR(VLOOKUP(TRIM(E17432&amp;""),'Référentiel Articles'!$A$2:$F$634,3,FALSE),""))</f>
      </c>
      <c r="E17432" s="81" t="str">
        <v/>
      </c>
      <c r="F17432" s="83">
        <f>IF($E17432="","",IFERROR(VLOOKUP(TRIM(E17432&amp;""),'Référentiel Articles'!$A$2:$F$634,4,FALSE),""))</f>
      </c>
      <c r="G17432" s="84">
        <f>IF($E17432="","",IFERROR(VLOOKUP(TRIM(E17432&amp;""),'Référentiel Articles'!$A$2:$F$634,5,FALSE),""))</f>
      </c>
      <c r="H17432" s="85" t="str">
        <v/>
      </c>
      <c r="I17432" s="84">
        <f>IF($E17432="","",IFERROR(VLOOKUP(TRIM(E17432&amp;""),'Référentiel Articles'!$A$2:$F$634,6,FALSE),""))</f>
      </c>
      <c r="J17432" s="90">
        <f>IF(OR($E17432="",$H17432=""),"",$H17432*$I17432)</f>
      </c>
      <c r="K17432" s="87" t="str">
        <v/>
      </c>
    </row>
    <row r="17433">
      <c r="A17433" s="74" t="str">
        <v/>
      </c>
      <c r="B17433" s="74" t="str">
        <v/>
      </c>
      <c r="C17433" s="75">
        <f>IF($E17433="","",IFERROR(VLOOKUP(TRIM(E17433&amp;""),'Référentiel Articles'!$A$2:$F$634,2,FALSE),""))</f>
      </c>
      <c r="D17433" s="75">
        <f>IF($E17433="","",IFERROR(VLOOKUP(TRIM(E17433&amp;""),'Référentiel Articles'!$A$2:$F$634,3,FALSE),""))</f>
      </c>
      <c r="E17433" s="74" t="str">
        <v/>
      </c>
      <c r="F17433" s="75">
        <f>IF($E17433="","",IFERROR(VLOOKUP(TRIM(E17433&amp;""),'Référentiel Articles'!$A$2:$F$634,4,FALSE),""))</f>
      </c>
      <c r="G17433" s="76">
        <f>IF($E17433="","",IFERROR(VLOOKUP(TRIM(E17433&amp;""),'Référentiel Articles'!$A$2:$F$634,5,FALSE),""))</f>
      </c>
      <c r="H17433" s="77" t="str">
        <v/>
      </c>
      <c r="I17433" s="76">
        <f>IF($E17433="","",IFERROR(VLOOKUP(TRIM(E17433&amp;""),'Référentiel Articles'!$A$2:$F$634,6,FALSE),""))</f>
      </c>
      <c r="J17433" s="78">
        <f>IF(OR($E17433="",$H17433=""),"",$H17433*$I17433)</f>
      </c>
      <c r="K17433" s="79" t="str">
        <v/>
      </c>
    </row>
    <row r="17434">
      <c r="A17434" s="81" t="str">
        <v/>
      </c>
      <c r="B17434" s="81" t="str">
        <v/>
      </c>
      <c r="C17434" s="83">
        <f>IF($E17434="","",IFERROR(VLOOKUP(TRIM(E17434&amp;""),'Référentiel Articles'!$A$2:$F$634,2,FALSE),""))</f>
      </c>
      <c r="D17434" s="83">
        <f>IF($E17434="","",IFERROR(VLOOKUP(TRIM(E17434&amp;""),'Référentiel Articles'!$A$2:$F$634,3,FALSE),""))</f>
      </c>
      <c r="E17434" s="81" t="str">
        <v/>
      </c>
      <c r="F17434" s="83">
        <f>IF($E17434="","",IFERROR(VLOOKUP(TRIM(E17434&amp;""),'Référentiel Articles'!$A$2:$F$634,4,FALSE),""))</f>
      </c>
      <c r="G17434" s="84">
        <f>IF($E17434="","",IFERROR(VLOOKUP(TRIM(E17434&amp;""),'Référentiel Articles'!$A$2:$F$634,5,FALSE),""))</f>
      </c>
      <c r="H17434" s="85" t="str">
        <v/>
      </c>
      <c r="I17434" s="84">
        <f>IF($E17434="","",IFERROR(VLOOKUP(TRIM(E17434&amp;""),'Référentiel Articles'!$A$2:$F$634,6,FALSE),""))</f>
      </c>
      <c r="J17434" s="90">
        <f>IF(OR($E17434="",$H17434=""),"",$H17434*$I17434)</f>
      </c>
      <c r="K17434" s="87" t="str">
        <v/>
      </c>
    </row>
    <row r="17435">
      <c r="A17435" s="74" t="str">
        <v/>
      </c>
      <c r="B17435" s="74" t="str">
        <v/>
      </c>
      <c r="C17435" s="75">
        <f>IF($E17435="","",IFERROR(VLOOKUP(TRIM(E17435&amp;""),'Référentiel Articles'!$A$2:$F$634,2,FALSE),""))</f>
      </c>
      <c r="D17435" s="75">
        <f>IF($E17435="","",IFERROR(VLOOKUP(TRIM(E17435&amp;""),'Référentiel Articles'!$A$2:$F$634,3,FALSE),""))</f>
      </c>
      <c r="E17435" s="74" t="str">
        <v/>
      </c>
      <c r="F17435" s="75">
        <f>IF($E17435="","",IFERROR(VLOOKUP(TRIM(E17435&amp;""),'Référentiel Articles'!$A$2:$F$634,4,FALSE),""))</f>
      </c>
      <c r="G17435" s="76">
        <f>IF($E17435="","",IFERROR(VLOOKUP(TRIM(E17435&amp;""),'Référentiel Articles'!$A$2:$F$634,5,FALSE),""))</f>
      </c>
      <c r="H17435" s="77" t="str">
        <v/>
      </c>
      <c r="I17435" s="76">
        <f>IF($E17435="","",IFERROR(VLOOKUP(TRIM(E17435&amp;""),'Référentiel Articles'!$A$2:$F$634,6,FALSE),""))</f>
      </c>
      <c r="J17435" s="78">
        <f>IF(OR($E17435="",$H17435=""),"",$H17435*$I17435)</f>
      </c>
      <c r="K17435" s="79" t="str">
        <v/>
      </c>
    </row>
    <row r="17436">
      <c r="A17436" s="81" t="str">
        <v/>
      </c>
      <c r="B17436" s="81" t="str">
        <v/>
      </c>
      <c r="C17436" s="83">
        <f>IF($E17436="","",IFERROR(VLOOKUP(TRIM(E17436&amp;""),'Référentiel Articles'!$A$2:$F$634,2,FALSE),""))</f>
      </c>
      <c r="D17436" s="83">
        <f>IF($E17436="","",IFERROR(VLOOKUP(TRIM(E17436&amp;""),'Référentiel Articles'!$A$2:$F$634,3,FALSE),""))</f>
      </c>
      <c r="E17436" s="81" t="str">
        <v/>
      </c>
      <c r="F17436" s="83">
        <f>IF($E17436="","",IFERROR(VLOOKUP(TRIM(E17436&amp;""),'Référentiel Articles'!$A$2:$F$634,4,FALSE),""))</f>
      </c>
      <c r="G17436" s="84">
        <f>IF($E17436="","",IFERROR(VLOOKUP(TRIM(E17436&amp;""),'Référentiel Articles'!$A$2:$F$634,5,FALSE),""))</f>
      </c>
      <c r="H17436" s="85" t="str">
        <v/>
      </c>
      <c r="I17436" s="84">
        <f>IF($E17436="","",IFERROR(VLOOKUP(TRIM(E17436&amp;""),'Référentiel Articles'!$A$2:$F$634,6,FALSE),""))</f>
      </c>
      <c r="J17436" s="90">
        <f>IF(OR($E17436="",$H17436=""),"",$H17436*$I17436)</f>
      </c>
      <c r="K17436" s="87" t="str">
        <v/>
      </c>
    </row>
    <row r="17437">
      <c r="A17437" s="74" t="str">
        <v/>
      </c>
      <c r="B17437" s="74" t="str">
        <v/>
      </c>
      <c r="C17437" s="75">
        <f>IF($E17437="","",IFERROR(VLOOKUP(TRIM(E17437&amp;""),'Référentiel Articles'!$A$2:$F$634,2,FALSE),""))</f>
      </c>
      <c r="D17437" s="75">
        <f>IF($E17437="","",IFERROR(VLOOKUP(TRIM(E17437&amp;""),'Référentiel Articles'!$A$2:$F$634,3,FALSE),""))</f>
      </c>
      <c r="E17437" s="74" t="str">
        <v/>
      </c>
      <c r="F17437" s="75">
        <f>IF($E17437="","",IFERROR(VLOOKUP(TRIM(E17437&amp;""),'Référentiel Articles'!$A$2:$F$634,4,FALSE),""))</f>
      </c>
      <c r="G17437" s="76">
        <f>IF($E17437="","",IFERROR(VLOOKUP(TRIM(E17437&amp;""),'Référentiel Articles'!$A$2:$F$634,5,FALSE),""))</f>
      </c>
      <c r="H17437" s="77" t="str">
        <v/>
      </c>
      <c r="I17437" s="76">
        <f>IF($E17437="","",IFERROR(VLOOKUP(TRIM(E17437&amp;""),'Référentiel Articles'!$A$2:$F$634,6,FALSE),""))</f>
      </c>
      <c r="J17437" s="78">
        <f>IF(OR($E17437="",$H17437=""),"",$H17437*$I17437)</f>
      </c>
      <c r="K17437" s="79" t="str">
        <v/>
      </c>
    </row>
    <row r="17438">
      <c r="A17438" s="81" t="str">
        <v/>
      </c>
      <c r="B17438" s="81" t="str">
        <v/>
      </c>
      <c r="C17438" s="83">
        <f>IF($E17438="","",IFERROR(VLOOKUP(TRIM(E17438&amp;""),'Référentiel Articles'!$A$2:$F$634,2,FALSE),""))</f>
      </c>
      <c r="D17438" s="83">
        <f>IF($E17438="","",IFERROR(VLOOKUP(TRIM(E17438&amp;""),'Référentiel Articles'!$A$2:$F$634,3,FALSE),""))</f>
      </c>
      <c r="E17438" s="81" t="str">
        <v/>
      </c>
      <c r="F17438" s="83">
        <f>IF($E17438="","",IFERROR(VLOOKUP(TRIM(E17438&amp;""),'Référentiel Articles'!$A$2:$F$634,4,FALSE),""))</f>
      </c>
      <c r="G17438" s="84">
        <f>IF($E17438="","",IFERROR(VLOOKUP(TRIM(E17438&amp;""),'Référentiel Articles'!$A$2:$F$634,5,FALSE),""))</f>
      </c>
      <c r="H17438" s="85" t="str">
        <v/>
      </c>
      <c r="I17438" s="84">
        <f>IF($E17438="","",IFERROR(VLOOKUP(TRIM(E17438&amp;""),'Référentiel Articles'!$A$2:$F$634,6,FALSE),""))</f>
      </c>
      <c r="J17438" s="90">
        <f>IF(OR($E17438="",$H17438=""),"",$H17438*$I17438)</f>
      </c>
      <c r="K17438" s="87" t="str">
        <v/>
      </c>
    </row>
    <row r="17439">
      <c r="A17439" s="74" t="str">
        <v/>
      </c>
      <c r="B17439" s="74" t="str">
        <v/>
      </c>
      <c r="C17439" s="75">
        <f>IF($E17439="","",IFERROR(VLOOKUP(TRIM(E17439&amp;""),'Référentiel Articles'!$A$2:$F$634,2,FALSE),""))</f>
      </c>
      <c r="D17439" s="75">
        <f>IF($E17439="","",IFERROR(VLOOKUP(TRIM(E17439&amp;""),'Référentiel Articles'!$A$2:$F$634,3,FALSE),""))</f>
      </c>
      <c r="E17439" s="74" t="str">
        <v/>
      </c>
      <c r="F17439" s="75">
        <f>IF($E17439="","",IFERROR(VLOOKUP(TRIM(E17439&amp;""),'Référentiel Articles'!$A$2:$F$634,4,FALSE),""))</f>
      </c>
      <c r="G17439" s="76">
        <f>IF($E17439="","",IFERROR(VLOOKUP(TRIM(E17439&amp;""),'Référentiel Articles'!$A$2:$F$634,5,FALSE),""))</f>
      </c>
      <c r="H17439" s="77" t="str">
        <v/>
      </c>
      <c r="I17439" s="76">
        <f>IF($E17439="","",IFERROR(VLOOKUP(TRIM(E17439&amp;""),'Référentiel Articles'!$A$2:$F$634,6,FALSE),""))</f>
      </c>
      <c r="J17439" s="78">
        <f>IF(OR($E17439="",$H17439=""),"",$H17439*$I17439)</f>
      </c>
      <c r="K17439" s="79" t="str">
        <v/>
      </c>
    </row>
    <row r="17440">
      <c r="A17440" s="81" t="str">
        <v/>
      </c>
      <c r="B17440" s="81" t="str">
        <v/>
      </c>
      <c r="C17440" s="83">
        <f>IF($E17440="","",IFERROR(VLOOKUP(TRIM(E17440&amp;""),'Référentiel Articles'!$A$2:$F$634,2,FALSE),""))</f>
      </c>
      <c r="D17440" s="83">
        <f>IF($E17440="","",IFERROR(VLOOKUP(TRIM(E17440&amp;""),'Référentiel Articles'!$A$2:$F$634,3,FALSE),""))</f>
      </c>
      <c r="E17440" s="81" t="str">
        <v/>
      </c>
      <c r="F17440" s="83">
        <f>IF($E17440="","",IFERROR(VLOOKUP(TRIM(E17440&amp;""),'Référentiel Articles'!$A$2:$F$634,4,FALSE),""))</f>
      </c>
      <c r="G17440" s="84">
        <f>IF($E17440="","",IFERROR(VLOOKUP(TRIM(E17440&amp;""),'Référentiel Articles'!$A$2:$F$634,5,FALSE),""))</f>
      </c>
      <c r="H17440" s="85" t="str">
        <v/>
      </c>
      <c r="I17440" s="84">
        <f>IF($E17440="","",IFERROR(VLOOKUP(TRIM(E17440&amp;""),'Référentiel Articles'!$A$2:$F$634,6,FALSE),""))</f>
      </c>
      <c r="J17440" s="90">
        <f>IF(OR($E17440="",$H17440=""),"",$H17440*$I17440)</f>
      </c>
      <c r="K17440" s="87" t="str">
        <v/>
      </c>
    </row>
    <row r="17441">
      <c r="A17441" s="74" t="str">
        <v/>
      </c>
      <c r="B17441" s="74" t="str">
        <v/>
      </c>
      <c r="C17441" s="75">
        <f>IF($E17441="","",IFERROR(VLOOKUP(TRIM(E17441&amp;""),'Référentiel Articles'!$A$2:$F$634,2,FALSE),""))</f>
      </c>
      <c r="D17441" s="75">
        <f>IF($E17441="","",IFERROR(VLOOKUP(TRIM(E17441&amp;""),'Référentiel Articles'!$A$2:$F$634,3,FALSE),""))</f>
      </c>
      <c r="E17441" s="74" t="str">
        <v/>
      </c>
      <c r="F17441" s="75">
        <f>IF($E17441="","",IFERROR(VLOOKUP(TRIM(E17441&amp;""),'Référentiel Articles'!$A$2:$F$634,4,FALSE),""))</f>
      </c>
      <c r="G17441" s="76">
        <f>IF($E17441="","",IFERROR(VLOOKUP(TRIM(E17441&amp;""),'Référentiel Articles'!$A$2:$F$634,5,FALSE),""))</f>
      </c>
      <c r="H17441" s="77" t="str">
        <v/>
      </c>
      <c r="I17441" s="76">
        <f>IF($E17441="","",IFERROR(VLOOKUP(TRIM(E17441&amp;""),'Référentiel Articles'!$A$2:$F$634,6,FALSE),""))</f>
      </c>
      <c r="J17441" s="78">
        <f>IF(OR($E17441="",$H17441=""),"",$H17441*$I17441)</f>
      </c>
      <c r="K17441" s="79" t="str">
        <v/>
      </c>
    </row>
    <row r="17442">
      <c r="A17442" s="81" t="str">
        <v/>
      </c>
      <c r="B17442" s="81" t="str">
        <v/>
      </c>
      <c r="C17442" s="83">
        <f>IF($E17442="","",IFERROR(VLOOKUP(TRIM(E17442&amp;""),'Référentiel Articles'!$A$2:$F$634,2,FALSE),""))</f>
      </c>
      <c r="D17442" s="83">
        <f>IF($E17442="","",IFERROR(VLOOKUP(TRIM(E17442&amp;""),'Référentiel Articles'!$A$2:$F$634,3,FALSE),""))</f>
      </c>
      <c r="E17442" s="81" t="str">
        <v/>
      </c>
      <c r="F17442" s="83">
        <f>IF($E17442="","",IFERROR(VLOOKUP(TRIM(E17442&amp;""),'Référentiel Articles'!$A$2:$F$634,4,FALSE),""))</f>
      </c>
      <c r="G17442" s="84">
        <f>IF($E17442="","",IFERROR(VLOOKUP(TRIM(E17442&amp;""),'Référentiel Articles'!$A$2:$F$634,5,FALSE),""))</f>
      </c>
      <c r="H17442" s="85" t="str">
        <v/>
      </c>
      <c r="I17442" s="84">
        <f>IF($E17442="","",IFERROR(VLOOKUP(TRIM(E17442&amp;""),'Référentiel Articles'!$A$2:$F$634,6,FALSE),""))</f>
      </c>
      <c r="J17442" s="90">
        <f>IF(OR($E17442="",$H17442=""),"",$H17442*$I17442)</f>
      </c>
      <c r="K17442" s="87" t="str">
        <v/>
      </c>
    </row>
    <row r="17443">
      <c r="A17443" s="74" t="str">
        <v/>
      </c>
      <c r="B17443" s="74" t="str">
        <v/>
      </c>
      <c r="C17443" s="75">
        <f>IF($E17443="","",IFERROR(VLOOKUP(TRIM(E17443&amp;""),'Référentiel Articles'!$A$2:$F$634,2,FALSE),""))</f>
      </c>
      <c r="D17443" s="75">
        <f>IF($E17443="","",IFERROR(VLOOKUP(TRIM(E17443&amp;""),'Référentiel Articles'!$A$2:$F$634,3,FALSE),""))</f>
      </c>
      <c r="E17443" s="74" t="str">
        <v/>
      </c>
      <c r="F17443" s="75">
        <f>IF($E17443="","",IFERROR(VLOOKUP(TRIM(E17443&amp;""),'Référentiel Articles'!$A$2:$F$634,4,FALSE),""))</f>
      </c>
      <c r="G17443" s="76">
        <f>IF($E17443="","",IFERROR(VLOOKUP(TRIM(E17443&amp;""),'Référentiel Articles'!$A$2:$F$634,5,FALSE),""))</f>
      </c>
      <c r="H17443" s="77" t="str">
        <v/>
      </c>
      <c r="I17443" s="76">
        <f>IF($E17443="","",IFERROR(VLOOKUP(TRIM(E17443&amp;""),'Référentiel Articles'!$A$2:$F$634,6,FALSE),""))</f>
      </c>
      <c r="J17443" s="78">
        <f>IF(OR($E17443="",$H17443=""),"",$H17443*$I17443)</f>
      </c>
      <c r="K17443" s="79" t="str">
        <v/>
      </c>
    </row>
    <row r="17444">
      <c r="A17444" s="81" t="str">
        <v/>
      </c>
      <c r="B17444" s="81" t="str">
        <v/>
      </c>
      <c r="C17444" s="83">
        <f>IF($E17444="","",IFERROR(VLOOKUP(TRIM(E17444&amp;""),'Référentiel Articles'!$A$2:$F$634,2,FALSE),""))</f>
      </c>
      <c r="D17444" s="83">
        <f>IF($E17444="","",IFERROR(VLOOKUP(TRIM(E17444&amp;""),'Référentiel Articles'!$A$2:$F$634,3,FALSE),""))</f>
      </c>
      <c r="E17444" s="81" t="str">
        <v/>
      </c>
      <c r="F17444" s="83">
        <f>IF($E17444="","",IFERROR(VLOOKUP(TRIM(E17444&amp;""),'Référentiel Articles'!$A$2:$F$634,4,FALSE),""))</f>
      </c>
      <c r="G17444" s="84">
        <f>IF($E17444="","",IFERROR(VLOOKUP(TRIM(E17444&amp;""),'Référentiel Articles'!$A$2:$F$634,5,FALSE),""))</f>
      </c>
      <c r="H17444" s="85" t="str">
        <v/>
      </c>
      <c r="I17444" s="84">
        <f>IF($E17444="","",IFERROR(VLOOKUP(TRIM(E17444&amp;""),'Référentiel Articles'!$A$2:$F$634,6,FALSE),""))</f>
      </c>
      <c r="J17444" s="90">
        <f>IF(OR($E17444="",$H17444=""),"",$H17444*$I17444)</f>
      </c>
      <c r="K17444" s="87" t="str">
        <v/>
      </c>
    </row>
    <row r="17445">
      <c r="A17445" s="74" t="str">
        <v/>
      </c>
      <c r="B17445" s="74" t="str">
        <v/>
      </c>
      <c r="C17445" s="75">
        <f>IF($E17445="","",IFERROR(VLOOKUP(TRIM(E17445&amp;""),'Référentiel Articles'!$A$2:$F$634,2,FALSE),""))</f>
      </c>
      <c r="D17445" s="75">
        <f>IF($E17445="","",IFERROR(VLOOKUP(TRIM(E17445&amp;""),'Référentiel Articles'!$A$2:$F$634,3,FALSE),""))</f>
      </c>
      <c r="E17445" s="74" t="str">
        <v/>
      </c>
      <c r="F17445" s="75">
        <f>IF($E17445="","",IFERROR(VLOOKUP(TRIM(E17445&amp;""),'Référentiel Articles'!$A$2:$F$634,4,FALSE),""))</f>
      </c>
      <c r="G17445" s="76">
        <f>IF($E17445="","",IFERROR(VLOOKUP(TRIM(E17445&amp;""),'Référentiel Articles'!$A$2:$F$634,5,FALSE),""))</f>
      </c>
      <c r="H17445" s="77" t="str">
        <v/>
      </c>
      <c r="I17445" s="76">
        <f>IF($E17445="","",IFERROR(VLOOKUP(TRIM(E17445&amp;""),'Référentiel Articles'!$A$2:$F$634,6,FALSE),""))</f>
      </c>
      <c r="J17445" s="78">
        <f>IF(OR($E17445="",$H17445=""),"",$H17445*$I17445)</f>
      </c>
      <c r="K17445" s="79" t="str">
        <v/>
      </c>
    </row>
    <row r="17446">
      <c r="A17446" s="81" t="str">
        <v/>
      </c>
      <c r="B17446" s="81" t="str">
        <v/>
      </c>
      <c r="C17446" s="83">
        <f>IF($E17446="","",IFERROR(VLOOKUP(TRIM(E17446&amp;""),'Référentiel Articles'!$A$2:$F$634,2,FALSE),""))</f>
      </c>
      <c r="D17446" s="83">
        <f>IF($E17446="","",IFERROR(VLOOKUP(TRIM(E17446&amp;""),'Référentiel Articles'!$A$2:$F$634,3,FALSE),""))</f>
      </c>
      <c r="E17446" s="81" t="str">
        <v/>
      </c>
      <c r="F17446" s="83">
        <f>IF($E17446="","",IFERROR(VLOOKUP(TRIM(E17446&amp;""),'Référentiel Articles'!$A$2:$F$634,4,FALSE),""))</f>
      </c>
      <c r="G17446" s="84">
        <f>IF($E17446="","",IFERROR(VLOOKUP(TRIM(E17446&amp;""),'Référentiel Articles'!$A$2:$F$634,5,FALSE),""))</f>
      </c>
      <c r="H17446" s="85" t="str">
        <v/>
      </c>
      <c r="I17446" s="84">
        <f>IF($E17446="","",IFERROR(VLOOKUP(TRIM(E17446&amp;""),'Référentiel Articles'!$A$2:$F$634,6,FALSE),""))</f>
      </c>
      <c r="J17446" s="90">
        <f>IF(OR($E17446="",$H17446=""),"",$H17446*$I17446)</f>
      </c>
      <c r="K17446" s="87" t="str">
        <v/>
      </c>
    </row>
    <row r="17447">
      <c r="A17447" s="74" t="str">
        <v/>
      </c>
      <c r="B17447" s="74" t="str">
        <v/>
      </c>
      <c r="C17447" s="75">
        <f>IF($E17447="","",IFERROR(VLOOKUP(TRIM(E17447&amp;""),'Référentiel Articles'!$A$2:$F$634,2,FALSE),""))</f>
      </c>
      <c r="D17447" s="75">
        <f>IF($E17447="","",IFERROR(VLOOKUP(TRIM(E17447&amp;""),'Référentiel Articles'!$A$2:$F$634,3,FALSE),""))</f>
      </c>
      <c r="E17447" s="74" t="str">
        <v/>
      </c>
      <c r="F17447" s="75">
        <f>IF($E17447="","",IFERROR(VLOOKUP(TRIM(E17447&amp;""),'Référentiel Articles'!$A$2:$F$634,4,FALSE),""))</f>
      </c>
      <c r="G17447" s="76">
        <f>IF($E17447="","",IFERROR(VLOOKUP(TRIM(E17447&amp;""),'Référentiel Articles'!$A$2:$F$634,5,FALSE),""))</f>
      </c>
      <c r="H17447" s="77" t="str">
        <v/>
      </c>
      <c r="I17447" s="76">
        <f>IF($E17447="","",IFERROR(VLOOKUP(TRIM(E17447&amp;""),'Référentiel Articles'!$A$2:$F$634,6,FALSE),""))</f>
      </c>
      <c r="J17447" s="78">
        <f>IF(OR($E17447="",$H17447=""),"",$H17447*$I17447)</f>
      </c>
      <c r="K17447" s="79" t="str">
        <v/>
      </c>
    </row>
    <row r="17448">
      <c r="A17448" s="81" t="str">
        <v/>
      </c>
      <c r="B17448" s="81" t="str">
        <v/>
      </c>
      <c r="C17448" s="83">
        <f>IF($E17448="","",IFERROR(VLOOKUP(TRIM(E17448&amp;""),'Référentiel Articles'!$A$2:$F$634,2,FALSE),""))</f>
      </c>
      <c r="D17448" s="83">
        <f>IF($E17448="","",IFERROR(VLOOKUP(TRIM(E17448&amp;""),'Référentiel Articles'!$A$2:$F$634,3,FALSE),""))</f>
      </c>
      <c r="E17448" s="81" t="str">
        <v/>
      </c>
      <c r="F17448" s="83">
        <f>IF($E17448="","",IFERROR(VLOOKUP(TRIM(E17448&amp;""),'Référentiel Articles'!$A$2:$F$634,4,FALSE),""))</f>
      </c>
      <c r="G17448" s="84">
        <f>IF($E17448="","",IFERROR(VLOOKUP(TRIM(E17448&amp;""),'Référentiel Articles'!$A$2:$F$634,5,FALSE),""))</f>
      </c>
      <c r="H17448" s="85" t="str">
        <v/>
      </c>
      <c r="I17448" s="84">
        <f>IF($E17448="","",IFERROR(VLOOKUP(TRIM(E17448&amp;""),'Référentiel Articles'!$A$2:$F$634,6,FALSE),""))</f>
      </c>
      <c r="J17448" s="90">
        <f>IF(OR($E17448="",$H17448=""),"",$H17448*$I17448)</f>
      </c>
      <c r="K17448" s="87" t="str">
        <v/>
      </c>
    </row>
    <row r="17449">
      <c r="A17449" s="74" t="str">
        <v/>
      </c>
      <c r="B17449" s="74" t="str">
        <v/>
      </c>
      <c r="C17449" s="75">
        <f>IF($E17449="","",IFERROR(VLOOKUP(TRIM(E17449&amp;""),'Référentiel Articles'!$A$2:$F$634,2,FALSE),""))</f>
      </c>
      <c r="D17449" s="75">
        <f>IF($E17449="","",IFERROR(VLOOKUP(TRIM(E17449&amp;""),'Référentiel Articles'!$A$2:$F$634,3,FALSE),""))</f>
      </c>
      <c r="E17449" s="74" t="str">
        <v/>
      </c>
      <c r="F17449" s="75">
        <f>IF($E17449="","",IFERROR(VLOOKUP(TRIM(E17449&amp;""),'Référentiel Articles'!$A$2:$F$634,4,FALSE),""))</f>
      </c>
      <c r="G17449" s="76">
        <f>IF($E17449="","",IFERROR(VLOOKUP(TRIM(E17449&amp;""),'Référentiel Articles'!$A$2:$F$634,5,FALSE),""))</f>
      </c>
      <c r="H17449" s="77" t="str">
        <v/>
      </c>
      <c r="I17449" s="76">
        <f>IF($E17449="","",IFERROR(VLOOKUP(TRIM(E17449&amp;""),'Référentiel Articles'!$A$2:$F$634,6,FALSE),""))</f>
      </c>
      <c r="J17449" s="78">
        <f>IF(OR($E17449="",$H17449=""),"",$H17449*$I17449)</f>
      </c>
      <c r="K17449" s="79" t="str">
        <v/>
      </c>
    </row>
    <row r="17450">
      <c r="A17450" s="81" t="str">
        <v/>
      </c>
      <c r="B17450" s="81" t="str">
        <v/>
      </c>
      <c r="C17450" s="83">
        <f>IF($E17450="","",IFERROR(VLOOKUP(TRIM(E17450&amp;""),'Référentiel Articles'!$A$2:$F$634,2,FALSE),""))</f>
      </c>
      <c r="D17450" s="83">
        <f>IF($E17450="","",IFERROR(VLOOKUP(TRIM(E17450&amp;""),'Référentiel Articles'!$A$2:$F$634,3,FALSE),""))</f>
      </c>
      <c r="E17450" s="81" t="str">
        <v/>
      </c>
      <c r="F17450" s="83">
        <f>IF($E17450="","",IFERROR(VLOOKUP(TRIM(E17450&amp;""),'Référentiel Articles'!$A$2:$F$634,4,FALSE),""))</f>
      </c>
      <c r="G17450" s="84">
        <f>IF($E17450="","",IFERROR(VLOOKUP(TRIM(E17450&amp;""),'Référentiel Articles'!$A$2:$F$634,5,FALSE),""))</f>
      </c>
      <c r="H17450" s="85" t="str">
        <v/>
      </c>
      <c r="I17450" s="84">
        <f>IF($E17450="","",IFERROR(VLOOKUP(TRIM(E17450&amp;""),'Référentiel Articles'!$A$2:$F$634,6,FALSE),""))</f>
      </c>
      <c r="J17450" s="90">
        <f>IF(OR($E17450="",$H17450=""),"",$H17450*$I17450)</f>
      </c>
      <c r="K17450" s="87" t="str">
        <v/>
      </c>
    </row>
    <row r="17451">
      <c r="A17451" s="74" t="str">
        <v/>
      </c>
      <c r="B17451" s="74" t="str">
        <v/>
      </c>
      <c r="C17451" s="75">
        <f>IF($E17451="","",IFERROR(VLOOKUP(TRIM(E17451&amp;""),'Référentiel Articles'!$A$2:$F$634,2,FALSE),""))</f>
      </c>
      <c r="D17451" s="75">
        <f>IF($E17451="","",IFERROR(VLOOKUP(TRIM(E17451&amp;""),'Référentiel Articles'!$A$2:$F$634,3,FALSE),""))</f>
      </c>
      <c r="E17451" s="74" t="str">
        <v/>
      </c>
      <c r="F17451" s="75">
        <f>IF($E17451="","",IFERROR(VLOOKUP(TRIM(E17451&amp;""),'Référentiel Articles'!$A$2:$F$634,4,FALSE),""))</f>
      </c>
      <c r="G17451" s="76">
        <f>IF($E17451="","",IFERROR(VLOOKUP(TRIM(E17451&amp;""),'Référentiel Articles'!$A$2:$F$634,5,FALSE),""))</f>
      </c>
      <c r="H17451" s="77" t="str">
        <v/>
      </c>
      <c r="I17451" s="76">
        <f>IF($E17451="","",IFERROR(VLOOKUP(TRIM(E17451&amp;""),'Référentiel Articles'!$A$2:$F$634,6,FALSE),""))</f>
      </c>
      <c r="J17451" s="78">
        <f>IF(OR($E17451="",$H17451=""),"",$H17451*$I17451)</f>
      </c>
      <c r="K17451" s="79" t="str">
        <v/>
      </c>
    </row>
    <row r="17452">
      <c r="A17452" s="81" t="str">
        <v/>
      </c>
      <c r="B17452" s="81" t="str">
        <v/>
      </c>
      <c r="C17452" s="83">
        <f>IF($E17452="","",IFERROR(VLOOKUP(TRIM(E17452&amp;""),'Référentiel Articles'!$A$2:$F$634,2,FALSE),""))</f>
      </c>
      <c r="D17452" s="83">
        <f>IF($E17452="","",IFERROR(VLOOKUP(TRIM(E17452&amp;""),'Référentiel Articles'!$A$2:$F$634,3,FALSE),""))</f>
      </c>
      <c r="E17452" s="81" t="str">
        <v/>
      </c>
      <c r="F17452" s="83">
        <f>IF($E17452="","",IFERROR(VLOOKUP(TRIM(E17452&amp;""),'Référentiel Articles'!$A$2:$F$634,4,FALSE),""))</f>
      </c>
      <c r="G17452" s="84">
        <f>IF($E17452="","",IFERROR(VLOOKUP(TRIM(E17452&amp;""),'Référentiel Articles'!$A$2:$F$634,5,FALSE),""))</f>
      </c>
      <c r="H17452" s="85" t="str">
        <v/>
      </c>
      <c r="I17452" s="84">
        <f>IF($E17452="","",IFERROR(VLOOKUP(TRIM(E17452&amp;""),'Référentiel Articles'!$A$2:$F$634,6,FALSE),""))</f>
      </c>
      <c r="J17452" s="90">
        <f>IF(OR($E17452="",$H17452=""),"",$H17452*$I17452)</f>
      </c>
      <c r="K17452" s="87" t="str">
        <v/>
      </c>
    </row>
    <row r="17453">
      <c r="A17453" s="74" t="str">
        <v/>
      </c>
      <c r="B17453" s="74" t="str">
        <v/>
      </c>
      <c r="C17453" s="75">
        <f>IF($E17453="","",IFERROR(VLOOKUP(TRIM(E17453&amp;""),'Référentiel Articles'!$A$2:$F$634,2,FALSE),""))</f>
      </c>
      <c r="D17453" s="75">
        <f>IF($E17453="","",IFERROR(VLOOKUP(TRIM(E17453&amp;""),'Référentiel Articles'!$A$2:$F$634,3,FALSE),""))</f>
      </c>
      <c r="E17453" s="74" t="str">
        <v/>
      </c>
      <c r="F17453" s="75">
        <f>IF($E17453="","",IFERROR(VLOOKUP(TRIM(E17453&amp;""),'Référentiel Articles'!$A$2:$F$634,4,FALSE),""))</f>
      </c>
      <c r="G17453" s="76">
        <f>IF($E17453="","",IFERROR(VLOOKUP(TRIM(E17453&amp;""),'Référentiel Articles'!$A$2:$F$634,5,FALSE),""))</f>
      </c>
      <c r="H17453" s="77" t="str">
        <v/>
      </c>
      <c r="I17453" s="76">
        <f>IF($E17453="","",IFERROR(VLOOKUP(TRIM(E17453&amp;""),'Référentiel Articles'!$A$2:$F$634,6,FALSE),""))</f>
      </c>
      <c r="J17453" s="78">
        <f>IF(OR($E17453="",$H17453=""),"",$H17453*$I17453)</f>
      </c>
      <c r="K17453" s="79" t="str">
        <v/>
      </c>
    </row>
    <row r="17454">
      <c r="A17454" s="81" t="str">
        <v/>
      </c>
      <c r="B17454" s="81" t="str">
        <v/>
      </c>
      <c r="C17454" s="83">
        <f>IF($E17454="","",IFERROR(VLOOKUP(TRIM(E17454&amp;""),'Référentiel Articles'!$A$2:$F$634,2,FALSE),""))</f>
      </c>
      <c r="D17454" s="83">
        <f>IF($E17454="","",IFERROR(VLOOKUP(TRIM(E17454&amp;""),'Référentiel Articles'!$A$2:$F$634,3,FALSE),""))</f>
      </c>
      <c r="E17454" s="81" t="str">
        <v/>
      </c>
      <c r="F17454" s="83">
        <f>IF($E17454="","",IFERROR(VLOOKUP(TRIM(E17454&amp;""),'Référentiel Articles'!$A$2:$F$634,4,FALSE),""))</f>
      </c>
      <c r="G17454" s="84">
        <f>IF($E17454="","",IFERROR(VLOOKUP(TRIM(E17454&amp;""),'Référentiel Articles'!$A$2:$F$634,5,FALSE),""))</f>
      </c>
      <c r="H17454" s="85" t="str">
        <v/>
      </c>
      <c r="I17454" s="84">
        <f>IF($E17454="","",IFERROR(VLOOKUP(TRIM(E17454&amp;""),'Référentiel Articles'!$A$2:$F$634,6,FALSE),""))</f>
      </c>
      <c r="J17454" s="90">
        <f>IF(OR($E17454="",$H17454=""),"",$H17454*$I17454)</f>
      </c>
      <c r="K17454" s="87" t="str">
        <v/>
      </c>
    </row>
    <row r="17455">
      <c r="A17455" s="74" t="str">
        <v/>
      </c>
      <c r="B17455" s="74" t="str">
        <v/>
      </c>
      <c r="C17455" s="75">
        <f>IF($E17455="","",IFERROR(VLOOKUP(TRIM(E17455&amp;""),'Référentiel Articles'!$A$2:$F$634,2,FALSE),""))</f>
      </c>
      <c r="D17455" s="75">
        <f>IF($E17455="","",IFERROR(VLOOKUP(TRIM(E17455&amp;""),'Référentiel Articles'!$A$2:$F$634,3,FALSE),""))</f>
      </c>
      <c r="E17455" s="74" t="str">
        <v/>
      </c>
      <c r="F17455" s="75">
        <f>IF($E17455="","",IFERROR(VLOOKUP(TRIM(E17455&amp;""),'Référentiel Articles'!$A$2:$F$634,4,FALSE),""))</f>
      </c>
      <c r="G17455" s="76">
        <f>IF($E17455="","",IFERROR(VLOOKUP(TRIM(E17455&amp;""),'Référentiel Articles'!$A$2:$F$634,5,FALSE),""))</f>
      </c>
      <c r="H17455" s="77" t="str">
        <v/>
      </c>
      <c r="I17455" s="76">
        <f>IF($E17455="","",IFERROR(VLOOKUP(TRIM(E17455&amp;""),'Référentiel Articles'!$A$2:$F$634,6,FALSE),""))</f>
      </c>
      <c r="J17455" s="78">
        <f>IF(OR($E17455="",$H17455=""),"",$H17455*$I17455)</f>
      </c>
      <c r="K17455" s="79" t="str">
        <v/>
      </c>
    </row>
    <row r="17456">
      <c r="A17456" s="81" t="str">
        <v/>
      </c>
      <c r="B17456" s="81" t="str">
        <v/>
      </c>
      <c r="C17456" s="83">
        <f>IF($E17456="","",IFERROR(VLOOKUP(TRIM(E17456&amp;""),'Référentiel Articles'!$A$2:$F$634,2,FALSE),""))</f>
      </c>
      <c r="D17456" s="83">
        <f>IF($E17456="","",IFERROR(VLOOKUP(TRIM(E17456&amp;""),'Référentiel Articles'!$A$2:$F$634,3,FALSE),""))</f>
      </c>
      <c r="E17456" s="81" t="str">
        <v/>
      </c>
      <c r="F17456" s="83">
        <f>IF($E17456="","",IFERROR(VLOOKUP(TRIM(E17456&amp;""),'Référentiel Articles'!$A$2:$F$634,4,FALSE),""))</f>
      </c>
      <c r="G17456" s="84">
        <f>IF($E17456="","",IFERROR(VLOOKUP(TRIM(E17456&amp;""),'Référentiel Articles'!$A$2:$F$634,5,FALSE),""))</f>
      </c>
      <c r="H17456" s="85" t="str">
        <v/>
      </c>
      <c r="I17456" s="84">
        <f>IF($E17456="","",IFERROR(VLOOKUP(TRIM(E17456&amp;""),'Référentiel Articles'!$A$2:$F$634,6,FALSE),""))</f>
      </c>
      <c r="J17456" s="90">
        <f>IF(OR($E17456="",$H17456=""),"",$H17456*$I17456)</f>
      </c>
      <c r="K17456" s="87" t="str">
        <v/>
      </c>
    </row>
    <row r="17457">
      <c r="A17457" s="74" t="str">
        <v/>
      </c>
      <c r="B17457" s="74" t="str">
        <v/>
      </c>
      <c r="C17457" s="75">
        <f>IF($E17457="","",IFERROR(VLOOKUP(TRIM(E17457&amp;""),'Référentiel Articles'!$A$2:$F$634,2,FALSE),""))</f>
      </c>
      <c r="D17457" s="75">
        <f>IF($E17457="","",IFERROR(VLOOKUP(TRIM(E17457&amp;""),'Référentiel Articles'!$A$2:$F$634,3,FALSE),""))</f>
      </c>
      <c r="E17457" s="74" t="str">
        <v/>
      </c>
      <c r="F17457" s="75">
        <f>IF($E17457="","",IFERROR(VLOOKUP(TRIM(E17457&amp;""),'Référentiel Articles'!$A$2:$F$634,4,FALSE),""))</f>
      </c>
      <c r="G17457" s="76">
        <f>IF($E17457="","",IFERROR(VLOOKUP(TRIM(E17457&amp;""),'Référentiel Articles'!$A$2:$F$634,5,FALSE),""))</f>
      </c>
      <c r="H17457" s="77" t="str">
        <v/>
      </c>
      <c r="I17457" s="76">
        <f>IF($E17457="","",IFERROR(VLOOKUP(TRIM(E17457&amp;""),'Référentiel Articles'!$A$2:$F$634,6,FALSE),""))</f>
      </c>
      <c r="J17457" s="78">
        <f>IF(OR($E17457="",$H17457=""),"",$H17457*$I17457)</f>
      </c>
      <c r="K17457" s="79" t="str">
        <v/>
      </c>
    </row>
    <row r="17458">
      <c r="A17458" s="81" t="str">
        <v/>
      </c>
      <c r="B17458" s="81" t="str">
        <v/>
      </c>
      <c r="C17458" s="83">
        <f>IF($E17458="","",IFERROR(VLOOKUP(TRIM(E17458&amp;""),'Référentiel Articles'!$A$2:$F$634,2,FALSE),""))</f>
      </c>
      <c r="D17458" s="83">
        <f>IF($E17458="","",IFERROR(VLOOKUP(TRIM(E17458&amp;""),'Référentiel Articles'!$A$2:$F$634,3,FALSE),""))</f>
      </c>
      <c r="E17458" s="81" t="str">
        <v/>
      </c>
      <c r="F17458" s="83">
        <f>IF($E17458="","",IFERROR(VLOOKUP(TRIM(E17458&amp;""),'Référentiel Articles'!$A$2:$F$634,4,FALSE),""))</f>
      </c>
      <c r="G17458" s="84">
        <f>IF($E17458="","",IFERROR(VLOOKUP(TRIM(E17458&amp;""),'Référentiel Articles'!$A$2:$F$634,5,FALSE),""))</f>
      </c>
      <c r="H17458" s="85" t="str">
        <v/>
      </c>
      <c r="I17458" s="84">
        <f>IF($E17458="","",IFERROR(VLOOKUP(TRIM(E17458&amp;""),'Référentiel Articles'!$A$2:$F$634,6,FALSE),""))</f>
      </c>
      <c r="J17458" s="90">
        <f>IF(OR($E17458="",$H17458=""),"",$H17458*$I17458)</f>
      </c>
      <c r="K17458" s="87" t="str">
        <v/>
      </c>
    </row>
    <row r="17459">
      <c r="A17459" s="74" t="str">
        <v/>
      </c>
      <c r="B17459" s="74" t="str">
        <v/>
      </c>
      <c r="C17459" s="75">
        <f>IF($E17459="","",IFERROR(VLOOKUP(TRIM(E17459&amp;""),'Référentiel Articles'!$A$2:$F$634,2,FALSE),""))</f>
      </c>
      <c r="D17459" s="75">
        <f>IF($E17459="","",IFERROR(VLOOKUP(TRIM(E17459&amp;""),'Référentiel Articles'!$A$2:$F$634,3,FALSE),""))</f>
      </c>
      <c r="E17459" s="74" t="str">
        <v/>
      </c>
      <c r="F17459" s="75">
        <f>IF($E17459="","",IFERROR(VLOOKUP(TRIM(E17459&amp;""),'Référentiel Articles'!$A$2:$F$634,4,FALSE),""))</f>
      </c>
      <c r="G17459" s="76">
        <f>IF($E17459="","",IFERROR(VLOOKUP(TRIM(E17459&amp;""),'Référentiel Articles'!$A$2:$F$634,5,FALSE),""))</f>
      </c>
      <c r="H17459" s="77" t="str">
        <v/>
      </c>
      <c r="I17459" s="76">
        <f>IF($E17459="","",IFERROR(VLOOKUP(TRIM(E17459&amp;""),'Référentiel Articles'!$A$2:$F$634,6,FALSE),""))</f>
      </c>
      <c r="J17459" s="78">
        <f>IF(OR($E17459="",$H17459=""),"",$H17459*$I17459)</f>
      </c>
      <c r="K17459" s="79" t="str">
        <v/>
      </c>
    </row>
    <row r="17460">
      <c r="A17460" s="81" t="str">
        <v/>
      </c>
      <c r="B17460" s="81" t="str">
        <v/>
      </c>
      <c r="C17460" s="83">
        <f>IF($E17460="","",IFERROR(VLOOKUP(TRIM(E17460&amp;""),'Référentiel Articles'!$A$2:$F$634,2,FALSE),""))</f>
      </c>
      <c r="D17460" s="83">
        <f>IF($E17460="","",IFERROR(VLOOKUP(TRIM(E17460&amp;""),'Référentiel Articles'!$A$2:$F$634,3,FALSE),""))</f>
      </c>
      <c r="E17460" s="81" t="str">
        <v/>
      </c>
      <c r="F17460" s="83">
        <f>IF($E17460="","",IFERROR(VLOOKUP(TRIM(E17460&amp;""),'Référentiel Articles'!$A$2:$F$634,4,FALSE),""))</f>
      </c>
      <c r="G17460" s="84">
        <f>IF($E17460="","",IFERROR(VLOOKUP(TRIM(E17460&amp;""),'Référentiel Articles'!$A$2:$F$634,5,FALSE),""))</f>
      </c>
      <c r="H17460" s="85" t="str">
        <v/>
      </c>
      <c r="I17460" s="84">
        <f>IF($E17460="","",IFERROR(VLOOKUP(TRIM(E17460&amp;""),'Référentiel Articles'!$A$2:$F$634,6,FALSE),""))</f>
      </c>
      <c r="J17460" s="90">
        <f>IF(OR($E17460="",$H17460=""),"",$H17460*$I17460)</f>
      </c>
      <c r="K17460" s="87" t="str">
        <v/>
      </c>
    </row>
    <row r="17461">
      <c r="A17461" s="74" t="str">
        <v/>
      </c>
      <c r="B17461" s="74" t="str">
        <v/>
      </c>
      <c r="C17461" s="75">
        <f>IF($E17461="","",IFERROR(VLOOKUP(TRIM(E17461&amp;""),'Référentiel Articles'!$A$2:$F$634,2,FALSE),""))</f>
      </c>
      <c r="D17461" s="75">
        <f>IF($E17461="","",IFERROR(VLOOKUP(TRIM(E17461&amp;""),'Référentiel Articles'!$A$2:$F$634,3,FALSE),""))</f>
      </c>
      <c r="E17461" s="74" t="str">
        <v/>
      </c>
      <c r="F17461" s="75">
        <f>IF($E17461="","",IFERROR(VLOOKUP(TRIM(E17461&amp;""),'Référentiel Articles'!$A$2:$F$634,4,FALSE),""))</f>
      </c>
      <c r="G17461" s="76">
        <f>IF($E17461="","",IFERROR(VLOOKUP(TRIM(E17461&amp;""),'Référentiel Articles'!$A$2:$F$634,5,FALSE),""))</f>
      </c>
      <c r="H17461" s="77" t="str">
        <v/>
      </c>
      <c r="I17461" s="76">
        <f>IF($E17461="","",IFERROR(VLOOKUP(TRIM(E17461&amp;""),'Référentiel Articles'!$A$2:$F$634,6,FALSE),""))</f>
      </c>
      <c r="J17461" s="78">
        <f>IF(OR($E17461="",$H17461=""),"",$H17461*$I17461)</f>
      </c>
      <c r="K17461" s="79" t="str">
        <v/>
      </c>
    </row>
    <row r="17462">
      <c r="A17462" s="81" t="str">
        <v/>
      </c>
      <c r="B17462" s="81" t="str">
        <v/>
      </c>
      <c r="C17462" s="83">
        <f>IF($E17462="","",IFERROR(VLOOKUP(TRIM(E17462&amp;""),'Référentiel Articles'!$A$2:$F$634,2,FALSE),""))</f>
      </c>
      <c r="D17462" s="83">
        <f>IF($E17462="","",IFERROR(VLOOKUP(TRIM(E17462&amp;""),'Référentiel Articles'!$A$2:$F$634,3,FALSE),""))</f>
      </c>
      <c r="E17462" s="81" t="str">
        <v/>
      </c>
      <c r="F17462" s="83">
        <f>IF($E17462="","",IFERROR(VLOOKUP(TRIM(E17462&amp;""),'Référentiel Articles'!$A$2:$F$634,4,FALSE),""))</f>
      </c>
      <c r="G17462" s="84">
        <f>IF($E17462="","",IFERROR(VLOOKUP(TRIM(E17462&amp;""),'Référentiel Articles'!$A$2:$F$634,5,FALSE),""))</f>
      </c>
      <c r="H17462" s="85" t="str">
        <v/>
      </c>
      <c r="I17462" s="84">
        <f>IF($E17462="","",IFERROR(VLOOKUP(TRIM(E17462&amp;""),'Référentiel Articles'!$A$2:$F$634,6,FALSE),""))</f>
      </c>
      <c r="J17462" s="90">
        <f>IF(OR($E17462="",$H17462=""),"",$H17462*$I17462)</f>
      </c>
      <c r="K17462" s="87" t="str">
        <v/>
      </c>
    </row>
    <row r="17463">
      <c r="A17463" s="74" t="str">
        <v/>
      </c>
      <c r="B17463" s="74" t="str">
        <v/>
      </c>
      <c r="C17463" s="75">
        <f>IF($E17463="","",IFERROR(VLOOKUP(TRIM(E17463&amp;""),'Référentiel Articles'!$A$2:$F$634,2,FALSE),""))</f>
      </c>
      <c r="D17463" s="75">
        <f>IF($E17463="","",IFERROR(VLOOKUP(TRIM(E17463&amp;""),'Référentiel Articles'!$A$2:$F$634,3,FALSE),""))</f>
      </c>
      <c r="E17463" s="74" t="str">
        <v/>
      </c>
      <c r="F17463" s="75">
        <f>IF($E17463="","",IFERROR(VLOOKUP(TRIM(E17463&amp;""),'Référentiel Articles'!$A$2:$F$634,4,FALSE),""))</f>
      </c>
      <c r="G17463" s="76">
        <f>IF($E17463="","",IFERROR(VLOOKUP(TRIM(E17463&amp;""),'Référentiel Articles'!$A$2:$F$634,5,FALSE),""))</f>
      </c>
      <c r="H17463" s="77" t="str">
        <v/>
      </c>
      <c r="I17463" s="76">
        <f>IF($E17463="","",IFERROR(VLOOKUP(TRIM(E17463&amp;""),'Référentiel Articles'!$A$2:$F$634,6,FALSE),""))</f>
      </c>
      <c r="J17463" s="78">
        <f>IF(OR($E17463="",$H17463=""),"",$H17463*$I17463)</f>
      </c>
      <c r="K17463" s="79" t="str">
        <v/>
      </c>
    </row>
    <row r="17464">
      <c r="A17464" s="81" t="str">
        <v/>
      </c>
      <c r="B17464" s="81" t="str">
        <v/>
      </c>
      <c r="C17464" s="83">
        <f>IF($E17464="","",IFERROR(VLOOKUP(TRIM(E17464&amp;""),'Référentiel Articles'!$A$2:$F$634,2,FALSE),""))</f>
      </c>
      <c r="D17464" s="83">
        <f>IF($E17464="","",IFERROR(VLOOKUP(TRIM(E17464&amp;""),'Référentiel Articles'!$A$2:$F$634,3,FALSE),""))</f>
      </c>
      <c r="E17464" s="81" t="str">
        <v/>
      </c>
      <c r="F17464" s="83">
        <f>IF($E17464="","",IFERROR(VLOOKUP(TRIM(E17464&amp;""),'Référentiel Articles'!$A$2:$F$634,4,FALSE),""))</f>
      </c>
      <c r="G17464" s="84">
        <f>IF($E17464="","",IFERROR(VLOOKUP(TRIM(E17464&amp;""),'Référentiel Articles'!$A$2:$F$634,5,FALSE),""))</f>
      </c>
      <c r="H17464" s="85" t="str">
        <v/>
      </c>
      <c r="I17464" s="84">
        <f>IF($E17464="","",IFERROR(VLOOKUP(TRIM(E17464&amp;""),'Référentiel Articles'!$A$2:$F$634,6,FALSE),""))</f>
      </c>
      <c r="J17464" s="90">
        <f>IF(OR($E17464="",$H17464=""),"",$H17464*$I17464)</f>
      </c>
      <c r="K17464" s="87" t="str">
        <v/>
      </c>
    </row>
    <row r="17465">
      <c r="A17465" s="74" t="str">
        <v/>
      </c>
      <c r="B17465" s="74" t="str">
        <v/>
      </c>
      <c r="C17465" s="75">
        <f>IF($E17465="","",IFERROR(VLOOKUP(TRIM(E17465&amp;""),'Référentiel Articles'!$A$2:$F$634,2,FALSE),""))</f>
      </c>
      <c r="D17465" s="75">
        <f>IF($E17465="","",IFERROR(VLOOKUP(TRIM(E17465&amp;""),'Référentiel Articles'!$A$2:$F$634,3,FALSE),""))</f>
      </c>
      <c r="E17465" s="74" t="str">
        <v/>
      </c>
      <c r="F17465" s="75">
        <f>IF($E17465="","",IFERROR(VLOOKUP(TRIM(E17465&amp;""),'Référentiel Articles'!$A$2:$F$634,4,FALSE),""))</f>
      </c>
      <c r="G17465" s="76">
        <f>IF($E17465="","",IFERROR(VLOOKUP(TRIM(E17465&amp;""),'Référentiel Articles'!$A$2:$F$634,5,FALSE),""))</f>
      </c>
      <c r="H17465" s="77" t="str">
        <v/>
      </c>
      <c r="I17465" s="76">
        <f>IF($E17465="","",IFERROR(VLOOKUP(TRIM(E17465&amp;""),'Référentiel Articles'!$A$2:$F$634,6,FALSE),""))</f>
      </c>
      <c r="J17465" s="78">
        <f>IF(OR($E17465="",$H17465=""),"",$H17465*$I17465)</f>
      </c>
      <c r="K17465" s="79" t="str">
        <v/>
      </c>
    </row>
    <row r="17466">
      <c r="A17466" s="81" t="str">
        <v/>
      </c>
      <c r="B17466" s="81" t="str">
        <v/>
      </c>
      <c r="C17466" s="83">
        <f>IF($E17466="","",IFERROR(VLOOKUP(TRIM(E17466&amp;""),'Référentiel Articles'!$A$2:$F$634,2,FALSE),""))</f>
      </c>
      <c r="D17466" s="83">
        <f>IF($E17466="","",IFERROR(VLOOKUP(TRIM(E17466&amp;""),'Référentiel Articles'!$A$2:$F$634,3,FALSE),""))</f>
      </c>
      <c r="E17466" s="81" t="str">
        <v/>
      </c>
      <c r="F17466" s="83">
        <f>IF($E17466="","",IFERROR(VLOOKUP(TRIM(E17466&amp;""),'Référentiel Articles'!$A$2:$F$634,4,FALSE),""))</f>
      </c>
      <c r="G17466" s="84">
        <f>IF($E17466="","",IFERROR(VLOOKUP(TRIM(E17466&amp;""),'Référentiel Articles'!$A$2:$F$634,5,FALSE),""))</f>
      </c>
      <c r="H17466" s="85" t="str">
        <v/>
      </c>
      <c r="I17466" s="84">
        <f>IF($E17466="","",IFERROR(VLOOKUP(TRIM(E17466&amp;""),'Référentiel Articles'!$A$2:$F$634,6,FALSE),""))</f>
      </c>
      <c r="J17466" s="90">
        <f>IF(OR($E17466="",$H17466=""),"",$H17466*$I17466)</f>
      </c>
      <c r="K17466" s="87" t="str">
        <v/>
      </c>
    </row>
    <row r="17467">
      <c r="A17467" s="74" t="str">
        <v/>
      </c>
      <c r="B17467" s="74" t="str">
        <v/>
      </c>
      <c r="C17467" s="75">
        <f>IF($E17467="","",IFERROR(VLOOKUP(TRIM(E17467&amp;""),'Référentiel Articles'!$A$2:$F$634,2,FALSE),""))</f>
      </c>
      <c r="D17467" s="75">
        <f>IF($E17467="","",IFERROR(VLOOKUP(TRIM(E17467&amp;""),'Référentiel Articles'!$A$2:$F$634,3,FALSE),""))</f>
      </c>
      <c r="E17467" s="74" t="str">
        <v/>
      </c>
      <c r="F17467" s="75">
        <f>IF($E17467="","",IFERROR(VLOOKUP(TRIM(E17467&amp;""),'Référentiel Articles'!$A$2:$F$634,4,FALSE),""))</f>
      </c>
      <c r="G17467" s="76">
        <f>IF($E17467="","",IFERROR(VLOOKUP(TRIM(E17467&amp;""),'Référentiel Articles'!$A$2:$F$634,5,FALSE),""))</f>
      </c>
      <c r="H17467" s="77" t="str">
        <v/>
      </c>
      <c r="I17467" s="76">
        <f>IF($E17467="","",IFERROR(VLOOKUP(TRIM(E17467&amp;""),'Référentiel Articles'!$A$2:$F$634,6,FALSE),""))</f>
      </c>
      <c r="J17467" s="78">
        <f>IF(OR($E17467="",$H17467=""),"",$H17467*$I17467)</f>
      </c>
      <c r="K17467" s="79" t="str">
        <v/>
      </c>
    </row>
    <row r="17468">
      <c r="A17468" s="81" t="str">
        <v/>
      </c>
      <c r="B17468" s="81" t="str">
        <v/>
      </c>
      <c r="C17468" s="83">
        <f>IF($E17468="","",IFERROR(VLOOKUP(TRIM(E17468&amp;""),'Référentiel Articles'!$A$2:$F$634,2,FALSE),""))</f>
      </c>
      <c r="D17468" s="83">
        <f>IF($E17468="","",IFERROR(VLOOKUP(TRIM(E17468&amp;""),'Référentiel Articles'!$A$2:$F$634,3,FALSE),""))</f>
      </c>
      <c r="E17468" s="81" t="str">
        <v/>
      </c>
      <c r="F17468" s="83">
        <f>IF($E17468="","",IFERROR(VLOOKUP(TRIM(E17468&amp;""),'Référentiel Articles'!$A$2:$F$634,4,FALSE),""))</f>
      </c>
      <c r="G17468" s="84">
        <f>IF($E17468="","",IFERROR(VLOOKUP(TRIM(E17468&amp;""),'Référentiel Articles'!$A$2:$F$634,5,FALSE),""))</f>
      </c>
      <c r="H17468" s="85" t="str">
        <v/>
      </c>
      <c r="I17468" s="84">
        <f>IF($E17468="","",IFERROR(VLOOKUP(TRIM(E17468&amp;""),'Référentiel Articles'!$A$2:$F$634,6,FALSE),""))</f>
      </c>
      <c r="J17468" s="90">
        <f>IF(OR($E17468="",$H17468=""),"",$H17468*$I17468)</f>
      </c>
      <c r="K17468" s="87" t="str">
        <v/>
      </c>
    </row>
    <row r="17469">
      <c r="A17469" s="74" t="str">
        <v/>
      </c>
      <c r="B17469" s="74" t="str">
        <v/>
      </c>
      <c r="C17469" s="75">
        <f>IF($E17469="","",IFERROR(VLOOKUP(TRIM(E17469&amp;""),'Référentiel Articles'!$A$2:$F$634,2,FALSE),""))</f>
      </c>
      <c r="D17469" s="75">
        <f>IF($E17469="","",IFERROR(VLOOKUP(TRIM(E17469&amp;""),'Référentiel Articles'!$A$2:$F$634,3,FALSE),""))</f>
      </c>
      <c r="E17469" s="74" t="str">
        <v/>
      </c>
      <c r="F17469" s="75">
        <f>IF($E17469="","",IFERROR(VLOOKUP(TRIM(E17469&amp;""),'Référentiel Articles'!$A$2:$F$634,4,FALSE),""))</f>
      </c>
      <c r="G17469" s="76">
        <f>IF($E17469="","",IFERROR(VLOOKUP(TRIM(E17469&amp;""),'Référentiel Articles'!$A$2:$F$634,5,FALSE),""))</f>
      </c>
      <c r="H17469" s="77" t="str">
        <v/>
      </c>
      <c r="I17469" s="76">
        <f>IF($E17469="","",IFERROR(VLOOKUP(TRIM(E17469&amp;""),'Référentiel Articles'!$A$2:$F$634,6,FALSE),""))</f>
      </c>
      <c r="J17469" s="78">
        <f>IF(OR($E17469="",$H17469=""),"",$H17469*$I17469)</f>
      </c>
      <c r="K17469" s="79" t="str">
        <v/>
      </c>
    </row>
    <row r="17470">
      <c r="A17470" s="81" t="str">
        <v/>
      </c>
      <c r="B17470" s="81" t="str">
        <v/>
      </c>
      <c r="C17470" s="83">
        <f>IF($E17470="","",IFERROR(VLOOKUP(TRIM(E17470&amp;""),'Référentiel Articles'!$A$2:$F$634,2,FALSE),""))</f>
      </c>
      <c r="D17470" s="83">
        <f>IF($E17470="","",IFERROR(VLOOKUP(TRIM(E17470&amp;""),'Référentiel Articles'!$A$2:$F$634,3,FALSE),""))</f>
      </c>
      <c r="E17470" s="81" t="str">
        <v/>
      </c>
      <c r="F17470" s="83">
        <f>IF($E17470="","",IFERROR(VLOOKUP(TRIM(E17470&amp;""),'Référentiel Articles'!$A$2:$F$634,4,FALSE),""))</f>
      </c>
      <c r="G17470" s="84">
        <f>IF($E17470="","",IFERROR(VLOOKUP(TRIM(E17470&amp;""),'Référentiel Articles'!$A$2:$F$634,5,FALSE),""))</f>
      </c>
      <c r="H17470" s="85" t="str">
        <v/>
      </c>
      <c r="I17470" s="84">
        <f>IF($E17470="","",IFERROR(VLOOKUP(TRIM(E17470&amp;""),'Référentiel Articles'!$A$2:$F$634,6,FALSE),""))</f>
      </c>
      <c r="J17470" s="90">
        <f>IF(OR($E17470="",$H17470=""),"",$H17470*$I17470)</f>
      </c>
      <c r="K17470" s="87" t="str">
        <v/>
      </c>
    </row>
    <row r="17471">
      <c r="A17471" s="74" t="str">
        <v/>
      </c>
      <c r="B17471" s="74" t="str">
        <v/>
      </c>
      <c r="C17471" s="75">
        <f>IF($E17471="","",IFERROR(VLOOKUP(TRIM(E17471&amp;""),'Référentiel Articles'!$A$2:$F$634,2,FALSE),""))</f>
      </c>
      <c r="D17471" s="75">
        <f>IF($E17471="","",IFERROR(VLOOKUP(TRIM(E17471&amp;""),'Référentiel Articles'!$A$2:$F$634,3,FALSE),""))</f>
      </c>
      <c r="E17471" s="74" t="str">
        <v/>
      </c>
      <c r="F17471" s="75">
        <f>IF($E17471="","",IFERROR(VLOOKUP(TRIM(E17471&amp;""),'Référentiel Articles'!$A$2:$F$634,4,FALSE),""))</f>
      </c>
      <c r="G17471" s="76">
        <f>IF($E17471="","",IFERROR(VLOOKUP(TRIM(E17471&amp;""),'Référentiel Articles'!$A$2:$F$634,5,FALSE),""))</f>
      </c>
      <c r="H17471" s="77" t="str">
        <v/>
      </c>
      <c r="I17471" s="76">
        <f>IF($E17471="","",IFERROR(VLOOKUP(TRIM(E17471&amp;""),'Référentiel Articles'!$A$2:$F$634,6,FALSE),""))</f>
      </c>
      <c r="J17471" s="78">
        <f>IF(OR($E17471="",$H17471=""),"",$H17471*$I17471)</f>
      </c>
      <c r="K17471" s="79" t="str">
        <v/>
      </c>
    </row>
    <row r="17472">
      <c r="A17472" s="81" t="str">
        <v/>
      </c>
      <c r="B17472" s="81" t="str">
        <v/>
      </c>
      <c r="C17472" s="83">
        <f>IF($E17472="","",IFERROR(VLOOKUP(TRIM(E17472&amp;""),'Référentiel Articles'!$A$2:$F$634,2,FALSE),""))</f>
      </c>
      <c r="D17472" s="83">
        <f>IF($E17472="","",IFERROR(VLOOKUP(TRIM(E17472&amp;""),'Référentiel Articles'!$A$2:$F$634,3,FALSE),""))</f>
      </c>
      <c r="E17472" s="81" t="str">
        <v/>
      </c>
      <c r="F17472" s="83">
        <f>IF($E17472="","",IFERROR(VLOOKUP(TRIM(E17472&amp;""),'Référentiel Articles'!$A$2:$F$634,4,FALSE),""))</f>
      </c>
      <c r="G17472" s="84">
        <f>IF($E17472="","",IFERROR(VLOOKUP(TRIM(E17472&amp;""),'Référentiel Articles'!$A$2:$F$634,5,FALSE),""))</f>
      </c>
      <c r="H17472" s="85" t="str">
        <v/>
      </c>
      <c r="I17472" s="84">
        <f>IF($E17472="","",IFERROR(VLOOKUP(TRIM(E17472&amp;""),'Référentiel Articles'!$A$2:$F$634,6,FALSE),""))</f>
      </c>
      <c r="J17472" s="90">
        <f>IF(OR($E17472="",$H17472=""),"",$H17472*$I17472)</f>
      </c>
      <c r="K17472" s="87" t="str">
        <v/>
      </c>
    </row>
    <row r="17473">
      <c r="A17473" s="74" t="str">
        <v/>
      </c>
      <c r="B17473" s="74" t="str">
        <v/>
      </c>
      <c r="C17473" s="75">
        <f>IF($E17473="","",IFERROR(VLOOKUP(TRIM(E17473&amp;""),'Référentiel Articles'!$A$2:$F$634,2,FALSE),""))</f>
      </c>
      <c r="D17473" s="75">
        <f>IF($E17473="","",IFERROR(VLOOKUP(TRIM(E17473&amp;""),'Référentiel Articles'!$A$2:$F$634,3,FALSE),""))</f>
      </c>
      <c r="E17473" s="74" t="str">
        <v/>
      </c>
      <c r="F17473" s="75">
        <f>IF($E17473="","",IFERROR(VLOOKUP(TRIM(E17473&amp;""),'Référentiel Articles'!$A$2:$F$634,4,FALSE),""))</f>
      </c>
      <c r="G17473" s="76">
        <f>IF($E17473="","",IFERROR(VLOOKUP(TRIM(E17473&amp;""),'Référentiel Articles'!$A$2:$F$634,5,FALSE),""))</f>
      </c>
      <c r="H17473" s="77" t="str">
        <v/>
      </c>
      <c r="I17473" s="76">
        <f>IF($E17473="","",IFERROR(VLOOKUP(TRIM(E17473&amp;""),'Référentiel Articles'!$A$2:$F$634,6,FALSE),""))</f>
      </c>
      <c r="J17473" s="78">
        <f>IF(OR($E17473="",$H17473=""),"",$H17473*$I17473)</f>
      </c>
      <c r="K17473" s="79" t="str">
        <v/>
      </c>
    </row>
    <row r="17474">
      <c r="A17474" s="81" t="str">
        <v/>
      </c>
      <c r="B17474" s="81" t="str">
        <v/>
      </c>
      <c r="C17474" s="83">
        <f>IF($E17474="","",IFERROR(VLOOKUP(TRIM(E17474&amp;""),'Référentiel Articles'!$A$2:$F$634,2,FALSE),""))</f>
      </c>
      <c r="D17474" s="83">
        <f>IF($E17474="","",IFERROR(VLOOKUP(TRIM(E17474&amp;""),'Référentiel Articles'!$A$2:$F$634,3,FALSE),""))</f>
      </c>
      <c r="E17474" s="81" t="str">
        <v/>
      </c>
      <c r="F17474" s="83">
        <f>IF($E17474="","",IFERROR(VLOOKUP(TRIM(E17474&amp;""),'Référentiel Articles'!$A$2:$F$634,4,FALSE),""))</f>
      </c>
      <c r="G17474" s="84">
        <f>IF($E17474="","",IFERROR(VLOOKUP(TRIM(E17474&amp;""),'Référentiel Articles'!$A$2:$F$634,5,FALSE),""))</f>
      </c>
      <c r="H17474" s="85" t="str">
        <v/>
      </c>
      <c r="I17474" s="84">
        <f>IF($E17474="","",IFERROR(VLOOKUP(TRIM(E17474&amp;""),'Référentiel Articles'!$A$2:$F$634,6,FALSE),""))</f>
      </c>
      <c r="J17474" s="90">
        <f>IF(OR($E17474="",$H17474=""),"",$H17474*$I17474)</f>
      </c>
      <c r="K17474" s="87" t="str">
        <v/>
      </c>
    </row>
    <row r="17475">
      <c r="A17475" s="74" t="str">
        <v/>
      </c>
      <c r="B17475" s="74" t="str">
        <v/>
      </c>
      <c r="C17475" s="75">
        <f>IF($E17475="","",IFERROR(VLOOKUP(TRIM(E17475&amp;""),'Référentiel Articles'!$A$2:$F$634,2,FALSE),""))</f>
      </c>
      <c r="D17475" s="75">
        <f>IF($E17475="","",IFERROR(VLOOKUP(TRIM(E17475&amp;""),'Référentiel Articles'!$A$2:$F$634,3,FALSE),""))</f>
      </c>
      <c r="E17475" s="74" t="str">
        <v/>
      </c>
      <c r="F17475" s="75">
        <f>IF($E17475="","",IFERROR(VLOOKUP(TRIM(E17475&amp;""),'Référentiel Articles'!$A$2:$F$634,4,FALSE),""))</f>
      </c>
      <c r="G17475" s="76">
        <f>IF($E17475="","",IFERROR(VLOOKUP(TRIM(E17475&amp;""),'Référentiel Articles'!$A$2:$F$634,5,FALSE),""))</f>
      </c>
      <c r="H17475" s="77" t="str">
        <v/>
      </c>
      <c r="I17475" s="76">
        <f>IF($E17475="","",IFERROR(VLOOKUP(TRIM(E17475&amp;""),'Référentiel Articles'!$A$2:$F$634,6,FALSE),""))</f>
      </c>
      <c r="J17475" s="78">
        <f>IF(OR($E17475="",$H17475=""),"",$H17475*$I17475)</f>
      </c>
      <c r="K17475" s="79" t="str">
        <v/>
      </c>
    </row>
    <row r="17476">
      <c r="A17476" s="81" t="str">
        <v/>
      </c>
      <c r="B17476" s="81" t="str">
        <v/>
      </c>
      <c r="C17476" s="83">
        <f>IF($E17476="","",IFERROR(VLOOKUP(TRIM(E17476&amp;""),'Référentiel Articles'!$A$2:$F$634,2,FALSE),""))</f>
      </c>
      <c r="D17476" s="83">
        <f>IF($E17476="","",IFERROR(VLOOKUP(TRIM(E17476&amp;""),'Référentiel Articles'!$A$2:$F$634,3,FALSE),""))</f>
      </c>
      <c r="E17476" s="81" t="str">
        <v/>
      </c>
      <c r="F17476" s="83">
        <f>IF($E17476="","",IFERROR(VLOOKUP(TRIM(E17476&amp;""),'Référentiel Articles'!$A$2:$F$634,4,FALSE),""))</f>
      </c>
      <c r="G17476" s="84">
        <f>IF($E17476="","",IFERROR(VLOOKUP(TRIM(E17476&amp;""),'Référentiel Articles'!$A$2:$F$634,5,FALSE),""))</f>
      </c>
      <c r="H17476" s="85" t="str">
        <v/>
      </c>
      <c r="I17476" s="84">
        <f>IF($E17476="","",IFERROR(VLOOKUP(TRIM(E17476&amp;""),'Référentiel Articles'!$A$2:$F$634,6,FALSE),""))</f>
      </c>
      <c r="J17476" s="90">
        <f>IF(OR($E17476="",$H17476=""),"",$H17476*$I17476)</f>
      </c>
      <c r="K17476" s="87" t="str">
        <v/>
      </c>
    </row>
    <row r="17477">
      <c r="A17477" s="74" t="str">
        <v/>
      </c>
      <c r="B17477" s="74" t="str">
        <v/>
      </c>
      <c r="C17477" s="75">
        <f>IF($E17477="","",IFERROR(VLOOKUP(TRIM(E17477&amp;""),'Référentiel Articles'!$A$2:$F$634,2,FALSE),""))</f>
      </c>
      <c r="D17477" s="75">
        <f>IF($E17477="","",IFERROR(VLOOKUP(TRIM(E17477&amp;""),'Référentiel Articles'!$A$2:$F$634,3,FALSE),""))</f>
      </c>
      <c r="E17477" s="74" t="str">
        <v/>
      </c>
      <c r="F17477" s="75">
        <f>IF($E17477="","",IFERROR(VLOOKUP(TRIM(E17477&amp;""),'Référentiel Articles'!$A$2:$F$634,4,FALSE),""))</f>
      </c>
      <c r="G17477" s="76">
        <f>IF($E17477="","",IFERROR(VLOOKUP(TRIM(E17477&amp;""),'Référentiel Articles'!$A$2:$F$634,5,FALSE),""))</f>
      </c>
      <c r="H17477" s="77" t="str">
        <v/>
      </c>
      <c r="I17477" s="76">
        <f>IF($E17477="","",IFERROR(VLOOKUP(TRIM(E17477&amp;""),'Référentiel Articles'!$A$2:$F$634,6,FALSE),""))</f>
      </c>
      <c r="J17477" s="78">
        <f>IF(OR($E17477="",$H17477=""),"",$H17477*$I17477)</f>
      </c>
      <c r="K17477" s="79" t="str">
        <v/>
      </c>
    </row>
    <row r="17478">
      <c r="A17478" s="81" t="str">
        <v/>
      </c>
      <c r="B17478" s="81" t="str">
        <v/>
      </c>
      <c r="C17478" s="83">
        <f>IF($E17478="","",IFERROR(VLOOKUP(TRIM(E17478&amp;""),'Référentiel Articles'!$A$2:$F$634,2,FALSE),""))</f>
      </c>
      <c r="D17478" s="83">
        <f>IF($E17478="","",IFERROR(VLOOKUP(TRIM(E17478&amp;""),'Référentiel Articles'!$A$2:$F$634,3,FALSE),""))</f>
      </c>
      <c r="E17478" s="81" t="str">
        <v/>
      </c>
      <c r="F17478" s="83">
        <f>IF($E17478="","",IFERROR(VLOOKUP(TRIM(E17478&amp;""),'Référentiel Articles'!$A$2:$F$634,4,FALSE),""))</f>
      </c>
      <c r="G17478" s="84">
        <f>IF($E17478="","",IFERROR(VLOOKUP(TRIM(E17478&amp;""),'Référentiel Articles'!$A$2:$F$634,5,FALSE),""))</f>
      </c>
      <c r="H17478" s="85" t="str">
        <v/>
      </c>
      <c r="I17478" s="84">
        <f>IF($E17478="","",IFERROR(VLOOKUP(TRIM(E17478&amp;""),'Référentiel Articles'!$A$2:$F$634,6,FALSE),""))</f>
      </c>
      <c r="J17478" s="90">
        <f>IF(OR($E17478="",$H17478=""),"",$H17478*$I17478)</f>
      </c>
      <c r="K17478" s="87" t="str">
        <v/>
      </c>
    </row>
    <row r="17479">
      <c r="A17479" s="74" t="str">
        <v/>
      </c>
      <c r="B17479" s="74" t="str">
        <v/>
      </c>
      <c r="C17479" s="75">
        <f>IF($E17479="","",IFERROR(VLOOKUP(TRIM(E17479&amp;""),'Référentiel Articles'!$A$2:$F$634,2,FALSE),""))</f>
      </c>
      <c r="D17479" s="75">
        <f>IF($E17479="","",IFERROR(VLOOKUP(TRIM(E17479&amp;""),'Référentiel Articles'!$A$2:$F$634,3,FALSE),""))</f>
      </c>
      <c r="E17479" s="74" t="str">
        <v/>
      </c>
      <c r="F17479" s="75">
        <f>IF($E17479="","",IFERROR(VLOOKUP(TRIM(E17479&amp;""),'Référentiel Articles'!$A$2:$F$634,4,FALSE),""))</f>
      </c>
      <c r="G17479" s="76">
        <f>IF($E17479="","",IFERROR(VLOOKUP(TRIM(E17479&amp;""),'Référentiel Articles'!$A$2:$F$634,5,FALSE),""))</f>
      </c>
      <c r="H17479" s="77" t="str">
        <v/>
      </c>
      <c r="I17479" s="76">
        <f>IF($E17479="","",IFERROR(VLOOKUP(TRIM(E17479&amp;""),'Référentiel Articles'!$A$2:$F$634,6,FALSE),""))</f>
      </c>
      <c r="J17479" s="78">
        <f>IF(OR($E17479="",$H17479=""),"",$H17479*$I17479)</f>
      </c>
      <c r="K17479" s="79" t="str">
        <v/>
      </c>
    </row>
    <row r="17480">
      <c r="A17480" s="81" t="str">
        <v/>
      </c>
      <c r="B17480" s="81" t="str">
        <v/>
      </c>
      <c r="C17480" s="83">
        <f>IF($E17480="","",IFERROR(VLOOKUP(TRIM(E17480&amp;""),'Référentiel Articles'!$A$2:$F$634,2,FALSE),""))</f>
      </c>
      <c r="D17480" s="83">
        <f>IF($E17480="","",IFERROR(VLOOKUP(TRIM(E17480&amp;""),'Référentiel Articles'!$A$2:$F$634,3,FALSE),""))</f>
      </c>
      <c r="E17480" s="81" t="str">
        <v/>
      </c>
      <c r="F17480" s="83">
        <f>IF($E17480="","",IFERROR(VLOOKUP(TRIM(E17480&amp;""),'Référentiel Articles'!$A$2:$F$634,4,FALSE),""))</f>
      </c>
      <c r="G17480" s="84">
        <f>IF($E17480="","",IFERROR(VLOOKUP(TRIM(E17480&amp;""),'Référentiel Articles'!$A$2:$F$634,5,FALSE),""))</f>
      </c>
      <c r="H17480" s="85" t="str">
        <v/>
      </c>
      <c r="I17480" s="84">
        <f>IF($E17480="","",IFERROR(VLOOKUP(TRIM(E17480&amp;""),'Référentiel Articles'!$A$2:$F$634,6,FALSE),""))</f>
      </c>
      <c r="J17480" s="90">
        <f>IF(OR($E17480="",$H17480=""),"",$H17480*$I17480)</f>
      </c>
      <c r="K17480" s="87" t="str">
        <v/>
      </c>
    </row>
    <row r="17481">
      <c r="A17481" s="74" t="str">
        <v/>
      </c>
      <c r="B17481" s="74" t="str">
        <v/>
      </c>
      <c r="C17481" s="75">
        <f>IF($E17481="","",IFERROR(VLOOKUP(TRIM(E17481&amp;""),'Référentiel Articles'!$A$2:$F$634,2,FALSE),""))</f>
      </c>
      <c r="D17481" s="75">
        <f>IF($E17481="","",IFERROR(VLOOKUP(TRIM(E17481&amp;""),'Référentiel Articles'!$A$2:$F$634,3,FALSE),""))</f>
      </c>
      <c r="E17481" s="74" t="str">
        <v/>
      </c>
      <c r="F17481" s="75">
        <f>IF($E17481="","",IFERROR(VLOOKUP(TRIM(E17481&amp;""),'Référentiel Articles'!$A$2:$F$634,4,FALSE),""))</f>
      </c>
      <c r="G17481" s="76">
        <f>IF($E17481="","",IFERROR(VLOOKUP(TRIM(E17481&amp;""),'Référentiel Articles'!$A$2:$F$634,5,FALSE),""))</f>
      </c>
      <c r="H17481" s="77" t="str">
        <v/>
      </c>
      <c r="I17481" s="76">
        <f>IF($E17481="","",IFERROR(VLOOKUP(TRIM(E17481&amp;""),'Référentiel Articles'!$A$2:$F$634,6,FALSE),""))</f>
      </c>
      <c r="J17481" s="78">
        <f>IF(OR($E17481="",$H17481=""),"",$H17481*$I17481)</f>
      </c>
      <c r="K17481" s="79" t="str">
        <v/>
      </c>
    </row>
    <row r="17482">
      <c r="A17482" s="81" t="str">
        <v/>
      </c>
      <c r="B17482" s="81" t="str">
        <v/>
      </c>
      <c r="C17482" s="83">
        <f>IF($E17482="","",IFERROR(VLOOKUP(TRIM(E17482&amp;""),'Référentiel Articles'!$A$2:$F$634,2,FALSE),""))</f>
      </c>
      <c r="D17482" s="83">
        <f>IF($E17482="","",IFERROR(VLOOKUP(TRIM(E17482&amp;""),'Référentiel Articles'!$A$2:$F$634,3,FALSE),""))</f>
      </c>
      <c r="E17482" s="81" t="str">
        <v/>
      </c>
      <c r="F17482" s="83">
        <f>IF($E17482="","",IFERROR(VLOOKUP(TRIM(E17482&amp;""),'Référentiel Articles'!$A$2:$F$634,4,FALSE),""))</f>
      </c>
      <c r="G17482" s="84">
        <f>IF($E17482="","",IFERROR(VLOOKUP(TRIM(E17482&amp;""),'Référentiel Articles'!$A$2:$F$634,5,FALSE),""))</f>
      </c>
      <c r="H17482" s="85" t="str">
        <v/>
      </c>
      <c r="I17482" s="84">
        <f>IF($E17482="","",IFERROR(VLOOKUP(TRIM(E17482&amp;""),'Référentiel Articles'!$A$2:$F$634,6,FALSE),""))</f>
      </c>
      <c r="J17482" s="90">
        <f>IF(OR($E17482="",$H17482=""),"",$H17482*$I17482)</f>
      </c>
      <c r="K17482" s="87" t="str">
        <v/>
      </c>
    </row>
    <row r="17483">
      <c r="A17483" s="74" t="str">
        <v/>
      </c>
      <c r="B17483" s="74" t="str">
        <v/>
      </c>
      <c r="C17483" s="75">
        <f>IF($E17483="","",IFERROR(VLOOKUP(TRIM(E17483&amp;""),'Référentiel Articles'!$A$2:$F$634,2,FALSE),""))</f>
      </c>
      <c r="D17483" s="75">
        <f>IF($E17483="","",IFERROR(VLOOKUP(TRIM(E17483&amp;""),'Référentiel Articles'!$A$2:$F$634,3,FALSE),""))</f>
      </c>
      <c r="E17483" s="74" t="str">
        <v/>
      </c>
      <c r="F17483" s="75">
        <f>IF($E17483="","",IFERROR(VLOOKUP(TRIM(E17483&amp;""),'Référentiel Articles'!$A$2:$F$634,4,FALSE),""))</f>
      </c>
      <c r="G17483" s="76">
        <f>IF($E17483="","",IFERROR(VLOOKUP(TRIM(E17483&amp;""),'Référentiel Articles'!$A$2:$F$634,5,FALSE),""))</f>
      </c>
      <c r="H17483" s="77" t="str">
        <v/>
      </c>
      <c r="I17483" s="76">
        <f>IF($E17483="","",IFERROR(VLOOKUP(TRIM(E17483&amp;""),'Référentiel Articles'!$A$2:$F$634,6,FALSE),""))</f>
      </c>
      <c r="J17483" s="78">
        <f>IF(OR($E17483="",$H17483=""),"",$H17483*$I17483)</f>
      </c>
      <c r="K17483" s="79" t="str">
        <v/>
      </c>
    </row>
    <row r="17484">
      <c r="A17484" s="81" t="str">
        <v/>
      </c>
      <c r="B17484" s="81" t="str">
        <v/>
      </c>
      <c r="C17484" s="83">
        <f>IF($E17484="","",IFERROR(VLOOKUP(TRIM(E17484&amp;""),'Référentiel Articles'!$A$2:$F$634,2,FALSE),""))</f>
      </c>
      <c r="D17484" s="83">
        <f>IF($E17484="","",IFERROR(VLOOKUP(TRIM(E17484&amp;""),'Référentiel Articles'!$A$2:$F$634,3,FALSE),""))</f>
      </c>
      <c r="E17484" s="81" t="str">
        <v/>
      </c>
      <c r="F17484" s="83">
        <f>IF($E17484="","",IFERROR(VLOOKUP(TRIM(E17484&amp;""),'Référentiel Articles'!$A$2:$F$634,4,FALSE),""))</f>
      </c>
      <c r="G17484" s="84">
        <f>IF($E17484="","",IFERROR(VLOOKUP(TRIM(E17484&amp;""),'Référentiel Articles'!$A$2:$F$634,5,FALSE),""))</f>
      </c>
      <c r="H17484" s="85" t="str">
        <v/>
      </c>
      <c r="I17484" s="84">
        <f>IF($E17484="","",IFERROR(VLOOKUP(TRIM(E17484&amp;""),'Référentiel Articles'!$A$2:$F$634,6,FALSE),""))</f>
      </c>
      <c r="J17484" s="90">
        <f>IF(OR($E17484="",$H17484=""),"",$H17484*$I17484)</f>
      </c>
      <c r="K17484" s="87" t="str">
        <v/>
      </c>
    </row>
    <row r="17485">
      <c r="A17485" s="74" t="str">
        <v/>
      </c>
      <c r="B17485" s="74" t="str">
        <v/>
      </c>
      <c r="C17485" s="75">
        <f>IF($E17485="","",IFERROR(VLOOKUP(TRIM(E17485&amp;""),'Référentiel Articles'!$A$2:$F$634,2,FALSE),""))</f>
      </c>
      <c r="D17485" s="75">
        <f>IF($E17485="","",IFERROR(VLOOKUP(TRIM(E17485&amp;""),'Référentiel Articles'!$A$2:$F$634,3,FALSE),""))</f>
      </c>
      <c r="E17485" s="74" t="str">
        <v/>
      </c>
      <c r="F17485" s="75">
        <f>IF($E17485="","",IFERROR(VLOOKUP(TRIM(E17485&amp;""),'Référentiel Articles'!$A$2:$F$634,4,FALSE),""))</f>
      </c>
      <c r="G17485" s="76">
        <f>IF($E17485="","",IFERROR(VLOOKUP(TRIM(E17485&amp;""),'Référentiel Articles'!$A$2:$F$634,5,FALSE),""))</f>
      </c>
      <c r="H17485" s="77" t="str">
        <v/>
      </c>
      <c r="I17485" s="76">
        <f>IF($E17485="","",IFERROR(VLOOKUP(TRIM(E17485&amp;""),'Référentiel Articles'!$A$2:$F$634,6,FALSE),""))</f>
      </c>
      <c r="J17485" s="78">
        <f>IF(OR($E17485="",$H17485=""),"",$H17485*$I17485)</f>
      </c>
      <c r="K17485" s="79" t="str">
        <v/>
      </c>
    </row>
    <row r="17486">
      <c r="A17486" s="81" t="str">
        <v/>
      </c>
      <c r="B17486" s="81" t="str">
        <v/>
      </c>
      <c r="C17486" s="83">
        <f>IF($E17486="","",IFERROR(VLOOKUP(TRIM(E17486&amp;""),'Référentiel Articles'!$A$2:$F$634,2,FALSE),""))</f>
      </c>
      <c r="D17486" s="83">
        <f>IF($E17486="","",IFERROR(VLOOKUP(TRIM(E17486&amp;""),'Référentiel Articles'!$A$2:$F$634,3,FALSE),""))</f>
      </c>
      <c r="E17486" s="81" t="str">
        <v/>
      </c>
      <c r="F17486" s="83">
        <f>IF($E17486="","",IFERROR(VLOOKUP(TRIM(E17486&amp;""),'Référentiel Articles'!$A$2:$F$634,4,FALSE),""))</f>
      </c>
      <c r="G17486" s="84">
        <f>IF($E17486="","",IFERROR(VLOOKUP(TRIM(E17486&amp;""),'Référentiel Articles'!$A$2:$F$634,5,FALSE),""))</f>
      </c>
      <c r="H17486" s="85" t="str">
        <v/>
      </c>
      <c r="I17486" s="84">
        <f>IF($E17486="","",IFERROR(VLOOKUP(TRIM(E17486&amp;""),'Référentiel Articles'!$A$2:$F$634,6,FALSE),""))</f>
      </c>
      <c r="J17486" s="90">
        <f>IF(OR($E17486="",$H17486=""),"",$H17486*$I17486)</f>
      </c>
      <c r="K17486" s="87" t="str">
        <v/>
      </c>
    </row>
    <row r="17487">
      <c r="A17487" s="74" t="str">
        <v/>
      </c>
      <c r="B17487" s="74" t="str">
        <v/>
      </c>
      <c r="C17487" s="75">
        <f>IF($E17487="","",IFERROR(VLOOKUP(TRIM(E17487&amp;""),'Référentiel Articles'!$A$2:$F$634,2,FALSE),""))</f>
      </c>
      <c r="D17487" s="75">
        <f>IF($E17487="","",IFERROR(VLOOKUP(TRIM(E17487&amp;""),'Référentiel Articles'!$A$2:$F$634,3,FALSE),""))</f>
      </c>
      <c r="E17487" s="74" t="str">
        <v/>
      </c>
      <c r="F17487" s="75">
        <f>IF($E17487="","",IFERROR(VLOOKUP(TRIM(E17487&amp;""),'Référentiel Articles'!$A$2:$F$634,4,FALSE),""))</f>
      </c>
      <c r="G17487" s="76">
        <f>IF($E17487="","",IFERROR(VLOOKUP(TRIM(E17487&amp;""),'Référentiel Articles'!$A$2:$F$634,5,FALSE),""))</f>
      </c>
      <c r="H17487" s="77" t="str">
        <v/>
      </c>
      <c r="I17487" s="76">
        <f>IF($E17487="","",IFERROR(VLOOKUP(TRIM(E17487&amp;""),'Référentiel Articles'!$A$2:$F$634,6,FALSE),""))</f>
      </c>
      <c r="J17487" s="78">
        <f>IF(OR($E17487="",$H17487=""),"",$H17487*$I17487)</f>
      </c>
      <c r="K17487" s="79" t="str">
        <v/>
      </c>
    </row>
    <row r="17488">
      <c r="A17488" s="81" t="str">
        <v/>
      </c>
      <c r="B17488" s="81" t="str">
        <v/>
      </c>
      <c r="C17488" s="83">
        <f>IF($E17488="","",IFERROR(VLOOKUP(TRIM(E17488&amp;""),'Référentiel Articles'!$A$2:$F$634,2,FALSE),""))</f>
      </c>
      <c r="D17488" s="83">
        <f>IF($E17488="","",IFERROR(VLOOKUP(TRIM(E17488&amp;""),'Référentiel Articles'!$A$2:$F$634,3,FALSE),""))</f>
      </c>
      <c r="E17488" s="81" t="str">
        <v/>
      </c>
      <c r="F17488" s="83">
        <f>IF($E17488="","",IFERROR(VLOOKUP(TRIM(E17488&amp;""),'Référentiel Articles'!$A$2:$F$634,4,FALSE),""))</f>
      </c>
      <c r="G17488" s="84">
        <f>IF($E17488="","",IFERROR(VLOOKUP(TRIM(E17488&amp;""),'Référentiel Articles'!$A$2:$F$634,5,FALSE),""))</f>
      </c>
      <c r="H17488" s="85" t="str">
        <v/>
      </c>
      <c r="I17488" s="84">
        <f>IF($E17488="","",IFERROR(VLOOKUP(TRIM(E17488&amp;""),'Référentiel Articles'!$A$2:$F$634,6,FALSE),""))</f>
      </c>
      <c r="J17488" s="90">
        <f>IF(OR($E17488="",$H17488=""),"",$H17488*$I17488)</f>
      </c>
      <c r="K17488" s="87" t="str">
        <v/>
      </c>
    </row>
    <row r="17489">
      <c r="A17489" s="74" t="str">
        <v/>
      </c>
      <c r="B17489" s="74" t="str">
        <v/>
      </c>
      <c r="C17489" s="75">
        <f>IF($E17489="","",IFERROR(VLOOKUP(TRIM(E17489&amp;""),'Référentiel Articles'!$A$2:$F$634,2,FALSE),""))</f>
      </c>
      <c r="D17489" s="75">
        <f>IF($E17489="","",IFERROR(VLOOKUP(TRIM(E17489&amp;""),'Référentiel Articles'!$A$2:$F$634,3,FALSE),""))</f>
      </c>
      <c r="E17489" s="74" t="str">
        <v/>
      </c>
      <c r="F17489" s="75">
        <f>IF($E17489="","",IFERROR(VLOOKUP(TRIM(E17489&amp;""),'Référentiel Articles'!$A$2:$F$634,4,FALSE),""))</f>
      </c>
      <c r="G17489" s="76">
        <f>IF($E17489="","",IFERROR(VLOOKUP(TRIM(E17489&amp;""),'Référentiel Articles'!$A$2:$F$634,5,FALSE),""))</f>
      </c>
      <c r="H17489" s="77" t="str">
        <v/>
      </c>
      <c r="I17489" s="76">
        <f>IF($E17489="","",IFERROR(VLOOKUP(TRIM(E17489&amp;""),'Référentiel Articles'!$A$2:$F$634,6,FALSE),""))</f>
      </c>
      <c r="J17489" s="78">
        <f>IF(OR($E17489="",$H17489=""),"",$H17489*$I17489)</f>
      </c>
      <c r="K17489" s="79" t="str">
        <v/>
      </c>
    </row>
    <row r="17490">
      <c r="A17490" s="81" t="str">
        <v/>
      </c>
      <c r="B17490" s="81" t="str">
        <v/>
      </c>
      <c r="C17490" s="83">
        <f>IF($E17490="","",IFERROR(VLOOKUP(TRIM(E17490&amp;""),'Référentiel Articles'!$A$2:$F$634,2,FALSE),""))</f>
      </c>
      <c r="D17490" s="83">
        <f>IF($E17490="","",IFERROR(VLOOKUP(TRIM(E17490&amp;""),'Référentiel Articles'!$A$2:$F$634,3,FALSE),""))</f>
      </c>
      <c r="E17490" s="81" t="str">
        <v/>
      </c>
      <c r="F17490" s="83">
        <f>IF($E17490="","",IFERROR(VLOOKUP(TRIM(E17490&amp;""),'Référentiel Articles'!$A$2:$F$634,4,FALSE),""))</f>
      </c>
      <c r="G17490" s="84">
        <f>IF($E17490="","",IFERROR(VLOOKUP(TRIM(E17490&amp;""),'Référentiel Articles'!$A$2:$F$634,5,FALSE),""))</f>
      </c>
      <c r="H17490" s="85" t="str">
        <v/>
      </c>
      <c r="I17490" s="84">
        <f>IF($E17490="","",IFERROR(VLOOKUP(TRIM(E17490&amp;""),'Référentiel Articles'!$A$2:$F$634,6,FALSE),""))</f>
      </c>
      <c r="J17490" s="90">
        <f>IF(OR($E17490="",$H17490=""),"",$H17490*$I17490)</f>
      </c>
      <c r="K17490" s="87" t="str">
        <v/>
      </c>
    </row>
    <row r="17491">
      <c r="A17491" s="74" t="str">
        <v/>
      </c>
      <c r="B17491" s="74" t="str">
        <v/>
      </c>
      <c r="C17491" s="75">
        <f>IF($E17491="","",IFERROR(VLOOKUP(TRIM(E17491&amp;""),'Référentiel Articles'!$A$2:$F$634,2,FALSE),""))</f>
      </c>
      <c r="D17491" s="75">
        <f>IF($E17491="","",IFERROR(VLOOKUP(TRIM(E17491&amp;""),'Référentiel Articles'!$A$2:$F$634,3,FALSE),""))</f>
      </c>
      <c r="E17491" s="74" t="str">
        <v/>
      </c>
      <c r="F17491" s="75">
        <f>IF($E17491="","",IFERROR(VLOOKUP(TRIM(E17491&amp;""),'Référentiel Articles'!$A$2:$F$634,4,FALSE),""))</f>
      </c>
      <c r="G17491" s="76">
        <f>IF($E17491="","",IFERROR(VLOOKUP(TRIM(E17491&amp;""),'Référentiel Articles'!$A$2:$F$634,5,FALSE),""))</f>
      </c>
      <c r="H17491" s="77" t="str">
        <v/>
      </c>
      <c r="I17491" s="76">
        <f>IF($E17491="","",IFERROR(VLOOKUP(TRIM(E17491&amp;""),'Référentiel Articles'!$A$2:$F$634,6,FALSE),""))</f>
      </c>
      <c r="J17491" s="78">
        <f>IF(OR($E17491="",$H17491=""),"",$H17491*$I17491)</f>
      </c>
      <c r="K17491" s="79" t="str">
        <v/>
      </c>
    </row>
    <row r="17492">
      <c r="A17492" s="81" t="str">
        <v/>
      </c>
      <c r="B17492" s="81" t="str">
        <v/>
      </c>
      <c r="C17492" s="83">
        <f>IF($E17492="","",IFERROR(VLOOKUP(TRIM(E17492&amp;""),'Référentiel Articles'!$A$2:$F$634,2,FALSE),""))</f>
      </c>
      <c r="D17492" s="83">
        <f>IF($E17492="","",IFERROR(VLOOKUP(TRIM(E17492&amp;""),'Référentiel Articles'!$A$2:$F$634,3,FALSE),""))</f>
      </c>
      <c r="E17492" s="81" t="str">
        <v/>
      </c>
      <c r="F17492" s="83">
        <f>IF($E17492="","",IFERROR(VLOOKUP(TRIM(E17492&amp;""),'Référentiel Articles'!$A$2:$F$634,4,FALSE),""))</f>
      </c>
      <c r="G17492" s="84">
        <f>IF($E17492="","",IFERROR(VLOOKUP(TRIM(E17492&amp;""),'Référentiel Articles'!$A$2:$F$634,5,FALSE),""))</f>
      </c>
      <c r="H17492" s="85" t="str">
        <v/>
      </c>
      <c r="I17492" s="84">
        <f>IF($E17492="","",IFERROR(VLOOKUP(TRIM(E17492&amp;""),'Référentiel Articles'!$A$2:$F$634,6,FALSE),""))</f>
      </c>
      <c r="J17492" s="90">
        <f>IF(OR($E17492="",$H17492=""),"",$H17492*$I17492)</f>
      </c>
      <c r="K17492" s="87" t="str">
        <v/>
      </c>
    </row>
    <row r="17493">
      <c r="A17493" s="74" t="str">
        <v/>
      </c>
      <c r="B17493" s="74" t="str">
        <v/>
      </c>
      <c r="C17493" s="75">
        <f>IF($E17493="","",IFERROR(VLOOKUP(TRIM(E17493&amp;""),'Référentiel Articles'!$A$2:$F$634,2,FALSE),""))</f>
      </c>
      <c r="D17493" s="75">
        <f>IF($E17493="","",IFERROR(VLOOKUP(TRIM(E17493&amp;""),'Référentiel Articles'!$A$2:$F$634,3,FALSE),""))</f>
      </c>
      <c r="E17493" s="74" t="str">
        <v/>
      </c>
      <c r="F17493" s="75">
        <f>IF($E17493="","",IFERROR(VLOOKUP(TRIM(E17493&amp;""),'Référentiel Articles'!$A$2:$F$634,4,FALSE),""))</f>
      </c>
      <c r="G17493" s="76">
        <f>IF($E17493="","",IFERROR(VLOOKUP(TRIM(E17493&amp;""),'Référentiel Articles'!$A$2:$F$634,5,FALSE),""))</f>
      </c>
      <c r="H17493" s="77" t="str">
        <v/>
      </c>
      <c r="I17493" s="76">
        <f>IF($E17493="","",IFERROR(VLOOKUP(TRIM(E17493&amp;""),'Référentiel Articles'!$A$2:$F$634,6,FALSE),""))</f>
      </c>
      <c r="J17493" s="78">
        <f>IF(OR($E17493="",$H17493=""),"",$H17493*$I17493)</f>
      </c>
      <c r="K17493" s="79" t="str">
        <v/>
      </c>
    </row>
    <row r="17494">
      <c r="A17494" s="81" t="str">
        <v/>
      </c>
      <c r="B17494" s="81" t="str">
        <v/>
      </c>
      <c r="C17494" s="83">
        <f>IF($E17494="","",IFERROR(VLOOKUP(TRIM(E17494&amp;""),'Référentiel Articles'!$A$2:$F$634,2,FALSE),""))</f>
      </c>
      <c r="D17494" s="83">
        <f>IF($E17494="","",IFERROR(VLOOKUP(TRIM(E17494&amp;""),'Référentiel Articles'!$A$2:$F$634,3,FALSE),""))</f>
      </c>
      <c r="E17494" s="81" t="str">
        <v/>
      </c>
      <c r="F17494" s="83">
        <f>IF($E17494="","",IFERROR(VLOOKUP(TRIM(E17494&amp;""),'Référentiel Articles'!$A$2:$F$634,4,FALSE),""))</f>
      </c>
      <c r="G17494" s="84">
        <f>IF($E17494="","",IFERROR(VLOOKUP(TRIM(E17494&amp;""),'Référentiel Articles'!$A$2:$F$634,5,FALSE),""))</f>
      </c>
      <c r="H17494" s="85" t="str">
        <v/>
      </c>
      <c r="I17494" s="84">
        <f>IF($E17494="","",IFERROR(VLOOKUP(TRIM(E17494&amp;""),'Référentiel Articles'!$A$2:$F$634,6,FALSE),""))</f>
      </c>
      <c r="J17494" s="90">
        <f>IF(OR($E17494="",$H17494=""),"",$H17494*$I17494)</f>
      </c>
      <c r="K17494" s="87" t="str">
        <v/>
      </c>
    </row>
    <row r="17495">
      <c r="A17495" s="74" t="str">
        <v/>
      </c>
      <c r="B17495" s="74" t="str">
        <v/>
      </c>
      <c r="C17495" s="75">
        <f>IF($E17495="","",IFERROR(VLOOKUP(TRIM(E17495&amp;""),'Référentiel Articles'!$A$2:$F$634,2,FALSE),""))</f>
      </c>
      <c r="D17495" s="75">
        <f>IF($E17495="","",IFERROR(VLOOKUP(TRIM(E17495&amp;""),'Référentiel Articles'!$A$2:$F$634,3,FALSE),""))</f>
      </c>
      <c r="E17495" s="74" t="str">
        <v/>
      </c>
      <c r="F17495" s="75">
        <f>IF($E17495="","",IFERROR(VLOOKUP(TRIM(E17495&amp;""),'Référentiel Articles'!$A$2:$F$634,4,FALSE),""))</f>
      </c>
      <c r="G17495" s="76">
        <f>IF($E17495="","",IFERROR(VLOOKUP(TRIM(E17495&amp;""),'Référentiel Articles'!$A$2:$F$634,5,FALSE),""))</f>
      </c>
      <c r="H17495" s="77" t="str">
        <v/>
      </c>
      <c r="I17495" s="76">
        <f>IF($E17495="","",IFERROR(VLOOKUP(TRIM(E17495&amp;""),'Référentiel Articles'!$A$2:$F$634,6,FALSE),""))</f>
      </c>
      <c r="J17495" s="78">
        <f>IF(OR($E17495="",$H17495=""),"",$H17495*$I17495)</f>
      </c>
      <c r="K17495" s="79" t="str">
        <v/>
      </c>
    </row>
    <row r="17496">
      <c r="A17496" s="81" t="str">
        <v/>
      </c>
      <c r="B17496" s="81" t="str">
        <v/>
      </c>
      <c r="C17496" s="83">
        <f>IF($E17496="","",IFERROR(VLOOKUP(TRIM(E17496&amp;""),'Référentiel Articles'!$A$2:$F$634,2,FALSE),""))</f>
      </c>
      <c r="D17496" s="83">
        <f>IF($E17496="","",IFERROR(VLOOKUP(TRIM(E17496&amp;""),'Référentiel Articles'!$A$2:$F$634,3,FALSE),""))</f>
      </c>
      <c r="E17496" s="81" t="str">
        <v/>
      </c>
      <c r="F17496" s="83">
        <f>IF($E17496="","",IFERROR(VLOOKUP(TRIM(E17496&amp;""),'Référentiel Articles'!$A$2:$F$634,4,FALSE),""))</f>
      </c>
      <c r="G17496" s="84">
        <f>IF($E17496="","",IFERROR(VLOOKUP(TRIM(E17496&amp;""),'Référentiel Articles'!$A$2:$F$634,5,FALSE),""))</f>
      </c>
      <c r="H17496" s="85" t="str">
        <v/>
      </c>
      <c r="I17496" s="84">
        <f>IF($E17496="","",IFERROR(VLOOKUP(TRIM(E17496&amp;""),'Référentiel Articles'!$A$2:$F$634,6,FALSE),""))</f>
      </c>
      <c r="J17496" s="90">
        <f>IF(OR($E17496="",$H17496=""),"",$H17496*$I17496)</f>
      </c>
      <c r="K17496" s="87" t="str">
        <v/>
      </c>
    </row>
    <row r="17497">
      <c r="A17497" s="74" t="str">
        <v/>
      </c>
      <c r="B17497" s="74" t="str">
        <v/>
      </c>
      <c r="C17497" s="75">
        <f>IF($E17497="","",IFERROR(VLOOKUP(TRIM(E17497&amp;""),'Référentiel Articles'!$A$2:$F$634,2,FALSE),""))</f>
      </c>
      <c r="D17497" s="75">
        <f>IF($E17497="","",IFERROR(VLOOKUP(TRIM(E17497&amp;""),'Référentiel Articles'!$A$2:$F$634,3,FALSE),""))</f>
      </c>
      <c r="E17497" s="74" t="str">
        <v/>
      </c>
      <c r="F17497" s="75">
        <f>IF($E17497="","",IFERROR(VLOOKUP(TRIM(E17497&amp;""),'Référentiel Articles'!$A$2:$F$634,4,FALSE),""))</f>
      </c>
      <c r="G17497" s="76">
        <f>IF($E17497="","",IFERROR(VLOOKUP(TRIM(E17497&amp;""),'Référentiel Articles'!$A$2:$F$634,5,FALSE),""))</f>
      </c>
      <c r="H17497" s="77" t="str">
        <v/>
      </c>
      <c r="I17497" s="76">
        <f>IF($E17497="","",IFERROR(VLOOKUP(TRIM(E17497&amp;""),'Référentiel Articles'!$A$2:$F$634,6,FALSE),""))</f>
      </c>
      <c r="J17497" s="78">
        <f>IF(OR($E17497="",$H17497=""),"",$H17497*$I17497)</f>
      </c>
      <c r="K17497" s="79" t="str">
        <v/>
      </c>
    </row>
    <row r="17498">
      <c r="A17498" s="81" t="str">
        <v/>
      </c>
      <c r="B17498" s="81" t="str">
        <v/>
      </c>
      <c r="C17498" s="83">
        <f>IF($E17498="","",IFERROR(VLOOKUP(TRIM(E17498&amp;""),'Référentiel Articles'!$A$2:$F$634,2,FALSE),""))</f>
      </c>
      <c r="D17498" s="83">
        <f>IF($E17498="","",IFERROR(VLOOKUP(TRIM(E17498&amp;""),'Référentiel Articles'!$A$2:$F$634,3,FALSE),""))</f>
      </c>
      <c r="E17498" s="81" t="str">
        <v/>
      </c>
      <c r="F17498" s="83">
        <f>IF($E17498="","",IFERROR(VLOOKUP(TRIM(E17498&amp;""),'Référentiel Articles'!$A$2:$F$634,4,FALSE),""))</f>
      </c>
      <c r="G17498" s="84">
        <f>IF($E17498="","",IFERROR(VLOOKUP(TRIM(E17498&amp;""),'Référentiel Articles'!$A$2:$F$634,5,FALSE),""))</f>
      </c>
      <c r="H17498" s="85" t="str">
        <v/>
      </c>
      <c r="I17498" s="84">
        <f>IF($E17498="","",IFERROR(VLOOKUP(TRIM(E17498&amp;""),'Référentiel Articles'!$A$2:$F$634,6,FALSE),""))</f>
      </c>
      <c r="J17498" s="90">
        <f>IF(OR($E17498="",$H17498=""),"",$H17498*$I17498)</f>
      </c>
      <c r="K17498" s="87" t="str">
        <v/>
      </c>
    </row>
    <row r="17499">
      <c r="A17499" s="74" t="str">
        <v/>
      </c>
      <c r="B17499" s="74" t="str">
        <v/>
      </c>
      <c r="C17499" s="75">
        <f>IF($E17499="","",IFERROR(VLOOKUP(TRIM(E17499&amp;""),'Référentiel Articles'!$A$2:$F$634,2,FALSE),""))</f>
      </c>
      <c r="D17499" s="75">
        <f>IF($E17499="","",IFERROR(VLOOKUP(TRIM(E17499&amp;""),'Référentiel Articles'!$A$2:$F$634,3,FALSE),""))</f>
      </c>
      <c r="E17499" s="74" t="str">
        <v/>
      </c>
      <c r="F17499" s="75">
        <f>IF($E17499="","",IFERROR(VLOOKUP(TRIM(E17499&amp;""),'Référentiel Articles'!$A$2:$F$634,4,FALSE),""))</f>
      </c>
      <c r="G17499" s="76">
        <f>IF($E17499="","",IFERROR(VLOOKUP(TRIM(E17499&amp;""),'Référentiel Articles'!$A$2:$F$634,5,FALSE),""))</f>
      </c>
      <c r="H17499" s="77" t="str">
        <v/>
      </c>
      <c r="I17499" s="76">
        <f>IF($E17499="","",IFERROR(VLOOKUP(TRIM(E17499&amp;""),'Référentiel Articles'!$A$2:$F$634,6,FALSE),""))</f>
      </c>
      <c r="J17499" s="78">
        <f>IF(OR($E17499="",$H17499=""),"",$H17499*$I17499)</f>
      </c>
      <c r="K17499" s="79" t="str">
        <v/>
      </c>
    </row>
    <row r="17500">
      <c r="A17500" s="81" t="str">
        <v/>
      </c>
      <c r="B17500" s="81" t="str">
        <v/>
      </c>
      <c r="C17500" s="83">
        <f>IF($E17500="","",IFERROR(VLOOKUP(TRIM(E17500&amp;""),'Référentiel Articles'!$A$2:$F$634,2,FALSE),""))</f>
      </c>
      <c r="D17500" s="83">
        <f>IF($E17500="","",IFERROR(VLOOKUP(TRIM(E17500&amp;""),'Référentiel Articles'!$A$2:$F$634,3,FALSE),""))</f>
      </c>
      <c r="E17500" s="81" t="str">
        <v/>
      </c>
      <c r="F17500" s="83">
        <f>IF($E17500="","",IFERROR(VLOOKUP(TRIM(E17500&amp;""),'Référentiel Articles'!$A$2:$F$634,4,FALSE),""))</f>
      </c>
      <c r="G17500" s="84">
        <f>IF($E17500="","",IFERROR(VLOOKUP(TRIM(E17500&amp;""),'Référentiel Articles'!$A$2:$F$634,5,FALSE),""))</f>
      </c>
      <c r="H17500" s="85" t="str">
        <v/>
      </c>
      <c r="I17500" s="84">
        <f>IF($E17500="","",IFERROR(VLOOKUP(TRIM(E17500&amp;""),'Référentiel Articles'!$A$2:$F$634,6,FALSE),""))</f>
      </c>
      <c r="J17500" s="90">
        <f>IF(OR($E17500="",$H17500=""),"",$H17500*$I17500)</f>
      </c>
      <c r="K17500" s="87" t="str">
        <v/>
      </c>
    </row>
    <row r="17501">
      <c r="A17501" s="74" t="str">
        <v/>
      </c>
      <c r="B17501" s="74" t="str">
        <v/>
      </c>
      <c r="C17501" s="75">
        <f>IF($E17501="","",IFERROR(VLOOKUP(TRIM(E17501&amp;""),'Référentiel Articles'!$A$2:$F$634,2,FALSE),""))</f>
      </c>
      <c r="D17501" s="75">
        <f>IF($E17501="","",IFERROR(VLOOKUP(TRIM(E17501&amp;""),'Référentiel Articles'!$A$2:$F$634,3,FALSE),""))</f>
      </c>
      <c r="E17501" s="74" t="str">
        <v/>
      </c>
      <c r="F17501" s="75">
        <f>IF($E17501="","",IFERROR(VLOOKUP(TRIM(E17501&amp;""),'Référentiel Articles'!$A$2:$F$634,4,FALSE),""))</f>
      </c>
      <c r="G17501" s="76">
        <f>IF($E17501="","",IFERROR(VLOOKUP(TRIM(E17501&amp;""),'Référentiel Articles'!$A$2:$F$634,5,FALSE),""))</f>
      </c>
      <c r="H17501" s="77" t="str">
        <v/>
      </c>
      <c r="I17501" s="76">
        <f>IF($E17501="","",IFERROR(VLOOKUP(TRIM(E17501&amp;""),'Référentiel Articles'!$A$2:$F$634,6,FALSE),""))</f>
      </c>
      <c r="J17501" s="78">
        <f>IF(OR($E17501="",$H17501=""),"",$H17501*$I17501)</f>
      </c>
      <c r="K17501" s="79" t="str">
        <v/>
      </c>
    </row>
    <row r="17502">
      <c r="A17502" s="81" t="str">
        <v/>
      </c>
      <c r="B17502" s="81" t="str">
        <v/>
      </c>
      <c r="C17502" s="83">
        <f>IF($E17502="","",IFERROR(VLOOKUP(TRIM(E17502&amp;""),'Référentiel Articles'!$A$2:$F$634,2,FALSE),""))</f>
      </c>
      <c r="D17502" s="83">
        <f>IF($E17502="","",IFERROR(VLOOKUP(TRIM(E17502&amp;""),'Référentiel Articles'!$A$2:$F$634,3,FALSE),""))</f>
      </c>
      <c r="E17502" s="81" t="str">
        <v/>
      </c>
      <c r="F17502" s="83">
        <f>IF($E17502="","",IFERROR(VLOOKUP(TRIM(E17502&amp;""),'Référentiel Articles'!$A$2:$F$634,4,FALSE),""))</f>
      </c>
      <c r="G17502" s="84">
        <f>IF($E17502="","",IFERROR(VLOOKUP(TRIM(E17502&amp;""),'Référentiel Articles'!$A$2:$F$634,5,FALSE),""))</f>
      </c>
      <c r="H17502" s="85" t="str">
        <v/>
      </c>
      <c r="I17502" s="84">
        <f>IF($E17502="","",IFERROR(VLOOKUP(TRIM(E17502&amp;""),'Référentiel Articles'!$A$2:$F$634,6,FALSE),""))</f>
      </c>
      <c r="J17502" s="90">
        <f>IF(OR($E17502="",$H17502=""),"",$H17502*$I17502)</f>
      </c>
      <c r="K17502" s="87" t="str">
        <v/>
      </c>
    </row>
    <row r="17503">
      <c r="A17503" s="74" t="str">
        <v/>
      </c>
      <c r="B17503" s="74" t="str">
        <v/>
      </c>
      <c r="C17503" s="75">
        <f>IF($E17503="","",IFERROR(VLOOKUP(TRIM(E17503&amp;""),'Référentiel Articles'!$A$2:$F$634,2,FALSE),""))</f>
      </c>
      <c r="D17503" s="75">
        <f>IF($E17503="","",IFERROR(VLOOKUP(TRIM(E17503&amp;""),'Référentiel Articles'!$A$2:$F$634,3,FALSE),""))</f>
      </c>
      <c r="E17503" s="74" t="str">
        <v/>
      </c>
      <c r="F17503" s="75">
        <f>IF($E17503="","",IFERROR(VLOOKUP(TRIM(E17503&amp;""),'Référentiel Articles'!$A$2:$F$634,4,FALSE),""))</f>
      </c>
      <c r="G17503" s="76">
        <f>IF($E17503="","",IFERROR(VLOOKUP(TRIM(E17503&amp;""),'Référentiel Articles'!$A$2:$F$634,5,FALSE),""))</f>
      </c>
      <c r="H17503" s="77" t="str">
        <v/>
      </c>
      <c r="I17503" s="76">
        <f>IF($E17503="","",IFERROR(VLOOKUP(TRIM(E17503&amp;""),'Référentiel Articles'!$A$2:$F$634,6,FALSE),""))</f>
      </c>
      <c r="J17503" s="78">
        <f>IF(OR($E17503="",$H17503=""),"",$H17503*$I17503)</f>
      </c>
      <c r="K17503" s="79" t="str">
        <v/>
      </c>
    </row>
    <row r="17504">
      <c r="A17504" s="81" t="str">
        <v/>
      </c>
      <c r="B17504" s="81" t="str">
        <v/>
      </c>
      <c r="C17504" s="83">
        <f>IF($E17504="","",IFERROR(VLOOKUP(TRIM(E17504&amp;""),'Référentiel Articles'!$A$2:$F$634,2,FALSE),""))</f>
      </c>
      <c r="D17504" s="83">
        <f>IF($E17504="","",IFERROR(VLOOKUP(TRIM(E17504&amp;""),'Référentiel Articles'!$A$2:$F$634,3,FALSE),""))</f>
      </c>
      <c r="E17504" s="81" t="str">
        <v/>
      </c>
      <c r="F17504" s="83">
        <f>IF($E17504="","",IFERROR(VLOOKUP(TRIM(E17504&amp;""),'Référentiel Articles'!$A$2:$F$634,4,FALSE),""))</f>
      </c>
      <c r="G17504" s="84">
        <f>IF($E17504="","",IFERROR(VLOOKUP(TRIM(E17504&amp;""),'Référentiel Articles'!$A$2:$F$634,5,FALSE),""))</f>
      </c>
      <c r="H17504" s="85" t="str">
        <v/>
      </c>
      <c r="I17504" s="84">
        <f>IF($E17504="","",IFERROR(VLOOKUP(TRIM(E17504&amp;""),'Référentiel Articles'!$A$2:$F$634,6,FALSE),""))</f>
      </c>
      <c r="J17504" s="90">
        <f>IF(OR($E17504="",$H17504=""),"",$H17504*$I17504)</f>
      </c>
      <c r="K17504" s="87" t="str">
        <v/>
      </c>
    </row>
    <row r="17505">
      <c r="A17505" s="74" t="str">
        <v/>
      </c>
      <c r="B17505" s="74" t="str">
        <v/>
      </c>
      <c r="C17505" s="75">
        <f>IF($E17505="","",IFERROR(VLOOKUP(TRIM(E17505&amp;""),'Référentiel Articles'!$A$2:$F$634,2,FALSE),""))</f>
      </c>
      <c r="D17505" s="75">
        <f>IF($E17505="","",IFERROR(VLOOKUP(TRIM(E17505&amp;""),'Référentiel Articles'!$A$2:$F$634,3,FALSE),""))</f>
      </c>
      <c r="E17505" s="74" t="str">
        <v/>
      </c>
      <c r="F17505" s="75">
        <f>IF($E17505="","",IFERROR(VLOOKUP(TRIM(E17505&amp;""),'Référentiel Articles'!$A$2:$F$634,4,FALSE),""))</f>
      </c>
      <c r="G17505" s="76">
        <f>IF($E17505="","",IFERROR(VLOOKUP(TRIM(E17505&amp;""),'Référentiel Articles'!$A$2:$F$634,5,FALSE),""))</f>
      </c>
      <c r="H17505" s="77" t="str">
        <v/>
      </c>
      <c r="I17505" s="76">
        <f>IF($E17505="","",IFERROR(VLOOKUP(TRIM(E17505&amp;""),'Référentiel Articles'!$A$2:$F$634,6,FALSE),""))</f>
      </c>
      <c r="J17505" s="78">
        <f>IF(OR($E17505="",$H17505=""),"",$H17505*$I17505)</f>
      </c>
      <c r="K17505" s="79" t="str">
        <v/>
      </c>
    </row>
    <row r="17506">
      <c r="A17506" s="81" t="str">
        <v/>
      </c>
      <c r="B17506" s="81" t="str">
        <v/>
      </c>
      <c r="C17506" s="83">
        <f>IF($E17506="","",IFERROR(VLOOKUP(TRIM(E17506&amp;""),'Référentiel Articles'!$A$2:$F$634,2,FALSE),""))</f>
      </c>
      <c r="D17506" s="83">
        <f>IF($E17506="","",IFERROR(VLOOKUP(TRIM(E17506&amp;""),'Référentiel Articles'!$A$2:$F$634,3,FALSE),""))</f>
      </c>
      <c r="E17506" s="81" t="str">
        <v/>
      </c>
      <c r="F17506" s="83">
        <f>IF($E17506="","",IFERROR(VLOOKUP(TRIM(E17506&amp;""),'Référentiel Articles'!$A$2:$F$634,4,FALSE),""))</f>
      </c>
      <c r="G17506" s="84">
        <f>IF($E17506="","",IFERROR(VLOOKUP(TRIM(E17506&amp;""),'Référentiel Articles'!$A$2:$F$634,5,FALSE),""))</f>
      </c>
      <c r="H17506" s="85" t="str">
        <v/>
      </c>
      <c r="I17506" s="84">
        <f>IF($E17506="","",IFERROR(VLOOKUP(TRIM(E17506&amp;""),'Référentiel Articles'!$A$2:$F$634,6,FALSE),""))</f>
      </c>
      <c r="J17506" s="90">
        <f>IF(OR($E17506="",$H17506=""),"",$H17506*$I17506)</f>
      </c>
      <c r="K17506" s="87" t="str">
        <v/>
      </c>
    </row>
    <row r="17507">
      <c r="A17507" s="74" t="str">
        <v/>
      </c>
      <c r="B17507" s="74" t="str">
        <v/>
      </c>
      <c r="C17507" s="75">
        <f>IF($E17507="","",IFERROR(VLOOKUP(TRIM(E17507&amp;""),'Référentiel Articles'!$A$2:$F$634,2,FALSE),""))</f>
      </c>
      <c r="D17507" s="75">
        <f>IF($E17507="","",IFERROR(VLOOKUP(TRIM(E17507&amp;""),'Référentiel Articles'!$A$2:$F$634,3,FALSE),""))</f>
      </c>
      <c r="E17507" s="74" t="str">
        <v/>
      </c>
      <c r="F17507" s="75">
        <f>IF($E17507="","",IFERROR(VLOOKUP(TRIM(E17507&amp;""),'Référentiel Articles'!$A$2:$F$634,4,FALSE),""))</f>
      </c>
      <c r="G17507" s="76">
        <f>IF($E17507="","",IFERROR(VLOOKUP(TRIM(E17507&amp;""),'Référentiel Articles'!$A$2:$F$634,5,FALSE),""))</f>
      </c>
      <c r="H17507" s="77" t="str">
        <v/>
      </c>
      <c r="I17507" s="76">
        <f>IF($E17507="","",IFERROR(VLOOKUP(TRIM(E17507&amp;""),'Référentiel Articles'!$A$2:$F$634,6,FALSE),""))</f>
      </c>
      <c r="J17507" s="78">
        <f>IF(OR($E17507="",$H17507=""),"",$H17507*$I17507)</f>
      </c>
      <c r="K17507" s="79" t="str">
        <v/>
      </c>
    </row>
    <row r="17508">
      <c r="A17508" s="81" t="str">
        <v/>
      </c>
      <c r="B17508" s="81" t="str">
        <v/>
      </c>
      <c r="C17508" s="83">
        <f>IF($E17508="","",IFERROR(VLOOKUP(TRIM(E17508&amp;""),'Référentiel Articles'!$A$2:$F$634,2,FALSE),""))</f>
      </c>
      <c r="D17508" s="83">
        <f>IF($E17508="","",IFERROR(VLOOKUP(TRIM(E17508&amp;""),'Référentiel Articles'!$A$2:$F$634,3,FALSE),""))</f>
      </c>
      <c r="E17508" s="81" t="str">
        <v/>
      </c>
      <c r="F17508" s="83">
        <f>IF($E17508="","",IFERROR(VLOOKUP(TRIM(E17508&amp;""),'Référentiel Articles'!$A$2:$F$634,4,FALSE),""))</f>
      </c>
      <c r="G17508" s="84">
        <f>IF($E17508="","",IFERROR(VLOOKUP(TRIM(E17508&amp;""),'Référentiel Articles'!$A$2:$F$634,5,FALSE),""))</f>
      </c>
      <c r="H17508" s="85" t="str">
        <v/>
      </c>
      <c r="I17508" s="84">
        <f>IF($E17508="","",IFERROR(VLOOKUP(TRIM(E17508&amp;""),'Référentiel Articles'!$A$2:$F$634,6,FALSE),""))</f>
      </c>
      <c r="J17508" s="90">
        <f>IF(OR($E17508="",$H17508=""),"",$H17508*$I17508)</f>
      </c>
      <c r="K17508" s="87" t="str">
        <v/>
      </c>
    </row>
    <row r="17509">
      <c r="A17509" s="74" t="str">
        <v/>
      </c>
      <c r="B17509" s="74" t="str">
        <v/>
      </c>
      <c r="C17509" s="75">
        <f>IF($E17509="","",IFERROR(VLOOKUP(TRIM(E17509&amp;""),'Référentiel Articles'!$A$2:$F$634,2,FALSE),""))</f>
      </c>
      <c r="D17509" s="75">
        <f>IF($E17509="","",IFERROR(VLOOKUP(TRIM(E17509&amp;""),'Référentiel Articles'!$A$2:$F$634,3,FALSE),""))</f>
      </c>
      <c r="E17509" s="74" t="str">
        <v/>
      </c>
      <c r="F17509" s="75">
        <f>IF($E17509="","",IFERROR(VLOOKUP(TRIM(E17509&amp;""),'Référentiel Articles'!$A$2:$F$634,4,FALSE),""))</f>
      </c>
      <c r="G17509" s="76">
        <f>IF($E17509="","",IFERROR(VLOOKUP(TRIM(E17509&amp;""),'Référentiel Articles'!$A$2:$F$634,5,FALSE),""))</f>
      </c>
      <c r="H17509" s="77" t="str">
        <v/>
      </c>
      <c r="I17509" s="76">
        <f>IF($E17509="","",IFERROR(VLOOKUP(TRIM(E17509&amp;""),'Référentiel Articles'!$A$2:$F$634,6,FALSE),""))</f>
      </c>
      <c r="J17509" s="78">
        <f>IF(OR($E17509="",$H17509=""),"",$H17509*$I17509)</f>
      </c>
      <c r="K17509" s="79" t="str">
        <v/>
      </c>
    </row>
    <row r="17510">
      <c r="A17510" s="81" t="str">
        <v/>
      </c>
      <c r="B17510" s="81" t="str">
        <v/>
      </c>
      <c r="C17510" s="83">
        <f>IF($E17510="","",IFERROR(VLOOKUP(TRIM(E17510&amp;""),'Référentiel Articles'!$A$2:$F$634,2,FALSE),""))</f>
      </c>
      <c r="D17510" s="83">
        <f>IF($E17510="","",IFERROR(VLOOKUP(TRIM(E17510&amp;""),'Référentiel Articles'!$A$2:$F$634,3,FALSE),""))</f>
      </c>
      <c r="E17510" s="81" t="str">
        <v/>
      </c>
      <c r="F17510" s="83">
        <f>IF($E17510="","",IFERROR(VLOOKUP(TRIM(E17510&amp;""),'Référentiel Articles'!$A$2:$F$634,4,FALSE),""))</f>
      </c>
      <c r="G17510" s="84">
        <f>IF($E17510="","",IFERROR(VLOOKUP(TRIM(E17510&amp;""),'Référentiel Articles'!$A$2:$F$634,5,FALSE),""))</f>
      </c>
      <c r="H17510" s="85" t="str">
        <v/>
      </c>
      <c r="I17510" s="84">
        <f>IF($E17510="","",IFERROR(VLOOKUP(TRIM(E17510&amp;""),'Référentiel Articles'!$A$2:$F$634,6,FALSE),""))</f>
      </c>
      <c r="J17510" s="90">
        <f>IF(OR($E17510="",$H17510=""),"",$H17510*$I17510)</f>
      </c>
      <c r="K17510" s="87" t="str">
        <v/>
      </c>
    </row>
    <row r="17511">
      <c r="A17511" s="74" t="str">
        <v/>
      </c>
      <c r="B17511" s="74" t="str">
        <v/>
      </c>
      <c r="C17511" s="75">
        <f>IF($E17511="","",IFERROR(VLOOKUP(TRIM(E17511&amp;""),'Référentiel Articles'!$A$2:$F$634,2,FALSE),""))</f>
      </c>
      <c r="D17511" s="75">
        <f>IF($E17511="","",IFERROR(VLOOKUP(TRIM(E17511&amp;""),'Référentiel Articles'!$A$2:$F$634,3,FALSE),""))</f>
      </c>
      <c r="E17511" s="74" t="str">
        <v/>
      </c>
      <c r="F17511" s="75">
        <f>IF($E17511="","",IFERROR(VLOOKUP(TRIM(E17511&amp;""),'Référentiel Articles'!$A$2:$F$634,4,FALSE),""))</f>
      </c>
      <c r="G17511" s="76">
        <f>IF($E17511="","",IFERROR(VLOOKUP(TRIM(E17511&amp;""),'Référentiel Articles'!$A$2:$F$634,5,FALSE),""))</f>
      </c>
      <c r="H17511" s="77" t="str">
        <v/>
      </c>
      <c r="I17511" s="76">
        <f>IF($E17511="","",IFERROR(VLOOKUP(TRIM(E17511&amp;""),'Référentiel Articles'!$A$2:$F$634,6,FALSE),""))</f>
      </c>
      <c r="J17511" s="78">
        <f>IF(OR($E17511="",$H17511=""),"",$H17511*$I17511)</f>
      </c>
      <c r="K17511" s="79" t="str">
        <v/>
      </c>
    </row>
    <row r="17512">
      <c r="A17512" s="81" t="str">
        <v/>
      </c>
      <c r="B17512" s="81" t="str">
        <v/>
      </c>
      <c r="C17512" s="83">
        <f>IF($E17512="","",IFERROR(VLOOKUP(TRIM(E17512&amp;""),'Référentiel Articles'!$A$2:$F$634,2,FALSE),""))</f>
      </c>
      <c r="D17512" s="83">
        <f>IF($E17512="","",IFERROR(VLOOKUP(TRIM(E17512&amp;""),'Référentiel Articles'!$A$2:$F$634,3,FALSE),""))</f>
      </c>
      <c r="E17512" s="81" t="str">
        <v/>
      </c>
      <c r="F17512" s="83">
        <f>IF($E17512="","",IFERROR(VLOOKUP(TRIM(E17512&amp;""),'Référentiel Articles'!$A$2:$F$634,4,FALSE),""))</f>
      </c>
      <c r="G17512" s="84">
        <f>IF($E17512="","",IFERROR(VLOOKUP(TRIM(E17512&amp;""),'Référentiel Articles'!$A$2:$F$634,5,FALSE),""))</f>
      </c>
      <c r="H17512" s="85" t="str">
        <v/>
      </c>
      <c r="I17512" s="84">
        <f>IF($E17512="","",IFERROR(VLOOKUP(TRIM(E17512&amp;""),'Référentiel Articles'!$A$2:$F$634,6,FALSE),""))</f>
      </c>
      <c r="J17512" s="90">
        <f>IF(OR($E17512="",$H17512=""),"",$H17512*$I17512)</f>
      </c>
      <c r="K17512" s="87" t="str">
        <v/>
      </c>
    </row>
    <row r="17513">
      <c r="A17513" s="74" t="str">
        <v/>
      </c>
      <c r="B17513" s="74" t="str">
        <v/>
      </c>
      <c r="C17513" s="75">
        <f>IF($E17513="","",IFERROR(VLOOKUP(TRIM(E17513&amp;""),'Référentiel Articles'!$A$2:$F$634,2,FALSE),""))</f>
      </c>
      <c r="D17513" s="75">
        <f>IF($E17513="","",IFERROR(VLOOKUP(TRIM(E17513&amp;""),'Référentiel Articles'!$A$2:$F$634,3,FALSE),""))</f>
      </c>
      <c r="E17513" s="74" t="str">
        <v/>
      </c>
      <c r="F17513" s="75">
        <f>IF($E17513="","",IFERROR(VLOOKUP(TRIM(E17513&amp;""),'Référentiel Articles'!$A$2:$F$634,4,FALSE),""))</f>
      </c>
      <c r="G17513" s="76">
        <f>IF($E17513="","",IFERROR(VLOOKUP(TRIM(E17513&amp;""),'Référentiel Articles'!$A$2:$F$634,5,FALSE),""))</f>
      </c>
      <c r="H17513" s="77" t="str">
        <v/>
      </c>
      <c r="I17513" s="76">
        <f>IF($E17513="","",IFERROR(VLOOKUP(TRIM(E17513&amp;""),'Référentiel Articles'!$A$2:$F$634,6,FALSE),""))</f>
      </c>
      <c r="J17513" s="78">
        <f>IF(OR($E17513="",$H17513=""),"",$H17513*$I17513)</f>
      </c>
      <c r="K17513" s="79" t="str">
        <v/>
      </c>
    </row>
    <row r="17514">
      <c r="A17514" s="81" t="str">
        <v/>
      </c>
      <c r="B17514" s="81" t="str">
        <v/>
      </c>
      <c r="C17514" s="83">
        <f>IF($E17514="","",IFERROR(VLOOKUP(TRIM(E17514&amp;""),'Référentiel Articles'!$A$2:$F$634,2,FALSE),""))</f>
      </c>
      <c r="D17514" s="83">
        <f>IF($E17514="","",IFERROR(VLOOKUP(TRIM(E17514&amp;""),'Référentiel Articles'!$A$2:$F$634,3,FALSE),""))</f>
      </c>
      <c r="E17514" s="81" t="str">
        <v/>
      </c>
      <c r="F17514" s="83">
        <f>IF($E17514="","",IFERROR(VLOOKUP(TRIM(E17514&amp;""),'Référentiel Articles'!$A$2:$F$634,4,FALSE),""))</f>
      </c>
      <c r="G17514" s="84">
        <f>IF($E17514="","",IFERROR(VLOOKUP(TRIM(E17514&amp;""),'Référentiel Articles'!$A$2:$F$634,5,FALSE),""))</f>
      </c>
      <c r="H17514" s="85" t="str">
        <v/>
      </c>
      <c r="I17514" s="84">
        <f>IF($E17514="","",IFERROR(VLOOKUP(TRIM(E17514&amp;""),'Référentiel Articles'!$A$2:$F$634,6,FALSE),""))</f>
      </c>
      <c r="J17514" s="90">
        <f>IF(OR($E17514="",$H17514=""),"",$H17514*$I17514)</f>
      </c>
      <c r="K17514" s="87" t="str">
        <v/>
      </c>
    </row>
    <row r="17515">
      <c r="A17515" s="74" t="str">
        <v/>
      </c>
      <c r="B17515" s="74" t="str">
        <v/>
      </c>
      <c r="C17515" s="75">
        <f>IF($E17515="","",IFERROR(VLOOKUP(TRIM(E17515&amp;""),'Référentiel Articles'!$A$2:$F$634,2,FALSE),""))</f>
      </c>
      <c r="D17515" s="75">
        <f>IF($E17515="","",IFERROR(VLOOKUP(TRIM(E17515&amp;""),'Référentiel Articles'!$A$2:$F$634,3,FALSE),""))</f>
      </c>
      <c r="E17515" s="74" t="str">
        <v/>
      </c>
      <c r="F17515" s="75">
        <f>IF($E17515="","",IFERROR(VLOOKUP(TRIM(E17515&amp;""),'Référentiel Articles'!$A$2:$F$634,4,FALSE),""))</f>
      </c>
      <c r="G17515" s="76">
        <f>IF($E17515="","",IFERROR(VLOOKUP(TRIM(E17515&amp;""),'Référentiel Articles'!$A$2:$F$634,5,FALSE),""))</f>
      </c>
      <c r="H17515" s="77" t="str">
        <v/>
      </c>
      <c r="I17515" s="76">
        <f>IF($E17515="","",IFERROR(VLOOKUP(TRIM(E17515&amp;""),'Référentiel Articles'!$A$2:$F$634,6,FALSE),""))</f>
      </c>
      <c r="J17515" s="78">
        <f>IF(OR($E17515="",$H17515=""),"",$H17515*$I17515)</f>
      </c>
      <c r="K17515" s="79" t="str">
        <v/>
      </c>
    </row>
    <row r="17516">
      <c r="A17516" s="81" t="str">
        <v/>
      </c>
      <c r="B17516" s="81" t="str">
        <v/>
      </c>
      <c r="C17516" s="83">
        <f>IF($E17516="","",IFERROR(VLOOKUP(TRIM(E17516&amp;""),'Référentiel Articles'!$A$2:$F$634,2,FALSE),""))</f>
      </c>
      <c r="D17516" s="83">
        <f>IF($E17516="","",IFERROR(VLOOKUP(TRIM(E17516&amp;""),'Référentiel Articles'!$A$2:$F$634,3,FALSE),""))</f>
      </c>
      <c r="E17516" s="81" t="str">
        <v/>
      </c>
      <c r="F17516" s="83">
        <f>IF($E17516="","",IFERROR(VLOOKUP(TRIM(E17516&amp;""),'Référentiel Articles'!$A$2:$F$634,4,FALSE),""))</f>
      </c>
      <c r="G17516" s="84">
        <f>IF($E17516="","",IFERROR(VLOOKUP(TRIM(E17516&amp;""),'Référentiel Articles'!$A$2:$F$634,5,FALSE),""))</f>
      </c>
      <c r="H17516" s="85" t="str">
        <v/>
      </c>
      <c r="I17516" s="84">
        <f>IF($E17516="","",IFERROR(VLOOKUP(TRIM(E17516&amp;""),'Référentiel Articles'!$A$2:$F$634,6,FALSE),""))</f>
      </c>
      <c r="J17516" s="90">
        <f>IF(OR($E17516="",$H17516=""),"",$H17516*$I17516)</f>
      </c>
      <c r="K17516" s="87" t="str">
        <v/>
      </c>
    </row>
    <row r="17517">
      <c r="A17517" s="74" t="str">
        <v/>
      </c>
      <c r="B17517" s="74" t="str">
        <v/>
      </c>
      <c r="C17517" s="75">
        <f>IF($E17517="","",IFERROR(VLOOKUP(TRIM(E17517&amp;""),'Référentiel Articles'!$A$2:$F$634,2,FALSE),""))</f>
      </c>
      <c r="D17517" s="75">
        <f>IF($E17517="","",IFERROR(VLOOKUP(TRIM(E17517&amp;""),'Référentiel Articles'!$A$2:$F$634,3,FALSE),""))</f>
      </c>
      <c r="E17517" s="74" t="str">
        <v/>
      </c>
      <c r="F17517" s="75">
        <f>IF($E17517="","",IFERROR(VLOOKUP(TRIM(E17517&amp;""),'Référentiel Articles'!$A$2:$F$634,4,FALSE),""))</f>
      </c>
      <c r="G17517" s="76">
        <f>IF($E17517="","",IFERROR(VLOOKUP(TRIM(E17517&amp;""),'Référentiel Articles'!$A$2:$F$634,5,FALSE),""))</f>
      </c>
      <c r="H17517" s="77" t="str">
        <v/>
      </c>
      <c r="I17517" s="76">
        <f>IF($E17517="","",IFERROR(VLOOKUP(TRIM(E17517&amp;""),'Référentiel Articles'!$A$2:$F$634,6,FALSE),""))</f>
      </c>
      <c r="J17517" s="78">
        <f>IF(OR($E17517="",$H17517=""),"",$H17517*$I17517)</f>
      </c>
      <c r="K17517" s="79" t="str">
        <v/>
      </c>
    </row>
    <row r="17518">
      <c r="A17518" s="81" t="str">
        <v/>
      </c>
      <c r="B17518" s="81" t="str">
        <v/>
      </c>
      <c r="C17518" s="83">
        <f>IF($E17518="","",IFERROR(VLOOKUP(TRIM(E17518&amp;""),'Référentiel Articles'!$A$2:$F$634,2,FALSE),""))</f>
      </c>
      <c r="D17518" s="83">
        <f>IF($E17518="","",IFERROR(VLOOKUP(TRIM(E17518&amp;""),'Référentiel Articles'!$A$2:$F$634,3,FALSE),""))</f>
      </c>
      <c r="E17518" s="81" t="str">
        <v/>
      </c>
      <c r="F17518" s="83">
        <f>IF($E17518="","",IFERROR(VLOOKUP(TRIM(E17518&amp;""),'Référentiel Articles'!$A$2:$F$634,4,FALSE),""))</f>
      </c>
      <c r="G17518" s="84">
        <f>IF($E17518="","",IFERROR(VLOOKUP(TRIM(E17518&amp;""),'Référentiel Articles'!$A$2:$F$634,5,FALSE),""))</f>
      </c>
      <c r="H17518" s="85" t="str">
        <v/>
      </c>
      <c r="I17518" s="84">
        <f>IF($E17518="","",IFERROR(VLOOKUP(TRIM(E17518&amp;""),'Référentiel Articles'!$A$2:$F$634,6,FALSE),""))</f>
      </c>
      <c r="J17518" s="90">
        <f>IF(OR($E17518="",$H17518=""),"",$H17518*$I17518)</f>
      </c>
      <c r="K17518" s="87" t="str">
        <v/>
      </c>
    </row>
    <row r="17519">
      <c r="A17519" s="74" t="str">
        <v/>
      </c>
      <c r="B17519" s="74" t="str">
        <v/>
      </c>
      <c r="C17519" s="75">
        <f>IF($E17519="","",IFERROR(VLOOKUP(TRIM(E17519&amp;""),'Référentiel Articles'!$A$2:$F$634,2,FALSE),""))</f>
      </c>
      <c r="D17519" s="75">
        <f>IF($E17519="","",IFERROR(VLOOKUP(TRIM(E17519&amp;""),'Référentiel Articles'!$A$2:$F$634,3,FALSE),""))</f>
      </c>
      <c r="E17519" s="74" t="str">
        <v/>
      </c>
      <c r="F17519" s="75">
        <f>IF($E17519="","",IFERROR(VLOOKUP(TRIM(E17519&amp;""),'Référentiel Articles'!$A$2:$F$634,4,FALSE),""))</f>
      </c>
      <c r="G17519" s="76">
        <f>IF($E17519="","",IFERROR(VLOOKUP(TRIM(E17519&amp;""),'Référentiel Articles'!$A$2:$F$634,5,FALSE),""))</f>
      </c>
      <c r="H17519" s="77" t="str">
        <v/>
      </c>
      <c r="I17519" s="76">
        <f>IF($E17519="","",IFERROR(VLOOKUP(TRIM(E17519&amp;""),'Référentiel Articles'!$A$2:$F$634,6,FALSE),""))</f>
      </c>
      <c r="J17519" s="78">
        <f>IF(OR($E17519="",$H17519=""),"",$H17519*$I17519)</f>
      </c>
      <c r="K17519" s="79" t="str">
        <v/>
      </c>
    </row>
    <row r="17520">
      <c r="A17520" s="81" t="str">
        <v/>
      </c>
      <c r="B17520" s="81" t="str">
        <v/>
      </c>
      <c r="C17520" s="83">
        <f>IF($E17520="","",IFERROR(VLOOKUP(TRIM(E17520&amp;""),'Référentiel Articles'!$A$2:$F$634,2,FALSE),""))</f>
      </c>
      <c r="D17520" s="83">
        <f>IF($E17520="","",IFERROR(VLOOKUP(TRIM(E17520&amp;""),'Référentiel Articles'!$A$2:$F$634,3,FALSE),""))</f>
      </c>
      <c r="E17520" s="81" t="str">
        <v/>
      </c>
      <c r="F17520" s="83">
        <f>IF($E17520="","",IFERROR(VLOOKUP(TRIM(E17520&amp;""),'Référentiel Articles'!$A$2:$F$634,4,FALSE),""))</f>
      </c>
      <c r="G17520" s="84">
        <f>IF($E17520="","",IFERROR(VLOOKUP(TRIM(E17520&amp;""),'Référentiel Articles'!$A$2:$F$634,5,FALSE),""))</f>
      </c>
      <c r="H17520" s="85" t="str">
        <v/>
      </c>
      <c r="I17520" s="84">
        <f>IF($E17520="","",IFERROR(VLOOKUP(TRIM(E17520&amp;""),'Référentiel Articles'!$A$2:$F$634,6,FALSE),""))</f>
      </c>
      <c r="J17520" s="90">
        <f>IF(OR($E17520="",$H17520=""),"",$H17520*$I17520)</f>
      </c>
      <c r="K17520" s="87" t="str">
        <v/>
      </c>
    </row>
    <row r="17521">
      <c r="A17521" s="74" t="str">
        <v/>
      </c>
      <c r="B17521" s="74" t="str">
        <v/>
      </c>
      <c r="C17521" s="75">
        <f>IF($E17521="","",IFERROR(VLOOKUP(TRIM(E17521&amp;""),'Référentiel Articles'!$A$2:$F$634,2,FALSE),""))</f>
      </c>
      <c r="D17521" s="75">
        <f>IF($E17521="","",IFERROR(VLOOKUP(TRIM(E17521&amp;""),'Référentiel Articles'!$A$2:$F$634,3,FALSE),""))</f>
      </c>
      <c r="E17521" s="74" t="str">
        <v/>
      </c>
      <c r="F17521" s="75">
        <f>IF($E17521="","",IFERROR(VLOOKUP(TRIM(E17521&amp;""),'Référentiel Articles'!$A$2:$F$634,4,FALSE),""))</f>
      </c>
      <c r="G17521" s="76">
        <f>IF($E17521="","",IFERROR(VLOOKUP(TRIM(E17521&amp;""),'Référentiel Articles'!$A$2:$F$634,5,FALSE),""))</f>
      </c>
      <c r="H17521" s="77" t="str">
        <v/>
      </c>
      <c r="I17521" s="76">
        <f>IF($E17521="","",IFERROR(VLOOKUP(TRIM(E17521&amp;""),'Référentiel Articles'!$A$2:$F$634,6,FALSE),""))</f>
      </c>
      <c r="J17521" s="78">
        <f>IF(OR($E17521="",$H17521=""),"",$H17521*$I17521)</f>
      </c>
      <c r="K17521" s="79" t="str">
        <v/>
      </c>
    </row>
    <row r="17522">
      <c r="A17522" s="81" t="str">
        <v/>
      </c>
      <c r="B17522" s="81" t="str">
        <v/>
      </c>
      <c r="C17522" s="83">
        <f>IF($E17522="","",IFERROR(VLOOKUP(TRIM(E17522&amp;""),'Référentiel Articles'!$A$2:$F$634,2,FALSE),""))</f>
      </c>
      <c r="D17522" s="83">
        <f>IF($E17522="","",IFERROR(VLOOKUP(TRIM(E17522&amp;""),'Référentiel Articles'!$A$2:$F$634,3,FALSE),""))</f>
      </c>
      <c r="E17522" s="81" t="str">
        <v/>
      </c>
      <c r="F17522" s="83">
        <f>IF($E17522="","",IFERROR(VLOOKUP(TRIM(E17522&amp;""),'Référentiel Articles'!$A$2:$F$634,4,FALSE),""))</f>
      </c>
      <c r="G17522" s="84">
        <f>IF($E17522="","",IFERROR(VLOOKUP(TRIM(E17522&amp;""),'Référentiel Articles'!$A$2:$F$634,5,FALSE),""))</f>
      </c>
      <c r="H17522" s="85" t="str">
        <v/>
      </c>
      <c r="I17522" s="84">
        <f>IF($E17522="","",IFERROR(VLOOKUP(TRIM(E17522&amp;""),'Référentiel Articles'!$A$2:$F$634,6,FALSE),""))</f>
      </c>
      <c r="J17522" s="90">
        <f>IF(OR($E17522="",$H17522=""),"",$H17522*$I17522)</f>
      </c>
      <c r="K17522" s="87" t="str">
        <v/>
      </c>
    </row>
    <row r="17523">
      <c r="A17523" s="74" t="str">
        <v/>
      </c>
      <c r="B17523" s="74" t="str">
        <v/>
      </c>
      <c r="C17523" s="75">
        <f>IF($E17523="","",IFERROR(VLOOKUP(TRIM(E17523&amp;""),'Référentiel Articles'!$A$2:$F$634,2,FALSE),""))</f>
      </c>
      <c r="D17523" s="75">
        <f>IF($E17523="","",IFERROR(VLOOKUP(TRIM(E17523&amp;""),'Référentiel Articles'!$A$2:$F$634,3,FALSE),""))</f>
      </c>
      <c r="E17523" s="74" t="str">
        <v/>
      </c>
      <c r="F17523" s="75">
        <f>IF($E17523="","",IFERROR(VLOOKUP(TRIM(E17523&amp;""),'Référentiel Articles'!$A$2:$F$634,4,FALSE),""))</f>
      </c>
      <c r="G17523" s="76">
        <f>IF($E17523="","",IFERROR(VLOOKUP(TRIM(E17523&amp;""),'Référentiel Articles'!$A$2:$F$634,5,FALSE),""))</f>
      </c>
      <c r="H17523" s="77" t="str">
        <v/>
      </c>
      <c r="I17523" s="76">
        <f>IF($E17523="","",IFERROR(VLOOKUP(TRIM(E17523&amp;""),'Référentiel Articles'!$A$2:$F$634,6,FALSE),""))</f>
      </c>
      <c r="J17523" s="78">
        <f>IF(OR($E17523="",$H17523=""),"",$H17523*$I17523)</f>
      </c>
      <c r="K17523" s="79" t="str">
        <v/>
      </c>
    </row>
    <row r="17524">
      <c r="A17524" s="81" t="str">
        <v/>
      </c>
      <c r="B17524" s="81" t="str">
        <v/>
      </c>
      <c r="C17524" s="83">
        <f>IF($E17524="","",IFERROR(VLOOKUP(TRIM(E17524&amp;""),'Référentiel Articles'!$A$2:$F$634,2,FALSE),""))</f>
      </c>
      <c r="D17524" s="83">
        <f>IF($E17524="","",IFERROR(VLOOKUP(TRIM(E17524&amp;""),'Référentiel Articles'!$A$2:$F$634,3,FALSE),""))</f>
      </c>
      <c r="E17524" s="81" t="str">
        <v/>
      </c>
      <c r="F17524" s="83">
        <f>IF($E17524="","",IFERROR(VLOOKUP(TRIM(E17524&amp;""),'Référentiel Articles'!$A$2:$F$634,4,FALSE),""))</f>
      </c>
      <c r="G17524" s="84">
        <f>IF($E17524="","",IFERROR(VLOOKUP(TRIM(E17524&amp;""),'Référentiel Articles'!$A$2:$F$634,5,FALSE),""))</f>
      </c>
      <c r="H17524" s="85" t="str">
        <v/>
      </c>
      <c r="I17524" s="84">
        <f>IF($E17524="","",IFERROR(VLOOKUP(TRIM(E17524&amp;""),'Référentiel Articles'!$A$2:$F$634,6,FALSE),""))</f>
      </c>
      <c r="J17524" s="90">
        <f>IF(OR($E17524="",$H17524=""),"",$H17524*$I17524)</f>
      </c>
      <c r="K17524" s="87" t="str">
        <v/>
      </c>
    </row>
    <row r="17525">
      <c r="A17525" s="74" t="str">
        <v/>
      </c>
      <c r="B17525" s="74" t="str">
        <v/>
      </c>
      <c r="C17525" s="75">
        <f>IF($E17525="","",IFERROR(VLOOKUP(TRIM(E17525&amp;""),'Référentiel Articles'!$A$2:$F$634,2,FALSE),""))</f>
      </c>
      <c r="D17525" s="75">
        <f>IF($E17525="","",IFERROR(VLOOKUP(TRIM(E17525&amp;""),'Référentiel Articles'!$A$2:$F$634,3,FALSE),""))</f>
      </c>
      <c r="E17525" s="74" t="str">
        <v/>
      </c>
      <c r="F17525" s="75">
        <f>IF($E17525="","",IFERROR(VLOOKUP(TRIM(E17525&amp;""),'Référentiel Articles'!$A$2:$F$634,4,FALSE),""))</f>
      </c>
      <c r="G17525" s="76">
        <f>IF($E17525="","",IFERROR(VLOOKUP(TRIM(E17525&amp;""),'Référentiel Articles'!$A$2:$F$634,5,FALSE),""))</f>
      </c>
      <c r="H17525" s="77" t="str">
        <v/>
      </c>
      <c r="I17525" s="76">
        <f>IF($E17525="","",IFERROR(VLOOKUP(TRIM(E17525&amp;""),'Référentiel Articles'!$A$2:$F$634,6,FALSE),""))</f>
      </c>
      <c r="J17525" s="78">
        <f>IF(OR($E17525="",$H17525=""),"",$H17525*$I17525)</f>
      </c>
      <c r="K17525" s="79" t="str">
        <v/>
      </c>
    </row>
    <row r="17526">
      <c r="A17526" s="81" t="str">
        <v/>
      </c>
      <c r="B17526" s="81" t="str">
        <v/>
      </c>
      <c r="C17526" s="83">
        <f>IF($E17526="","",IFERROR(VLOOKUP(TRIM(E17526&amp;""),'Référentiel Articles'!$A$2:$F$634,2,FALSE),""))</f>
      </c>
      <c r="D17526" s="83">
        <f>IF($E17526="","",IFERROR(VLOOKUP(TRIM(E17526&amp;""),'Référentiel Articles'!$A$2:$F$634,3,FALSE),""))</f>
      </c>
      <c r="E17526" s="81" t="str">
        <v/>
      </c>
      <c r="F17526" s="83">
        <f>IF($E17526="","",IFERROR(VLOOKUP(TRIM(E17526&amp;""),'Référentiel Articles'!$A$2:$F$634,4,FALSE),""))</f>
      </c>
      <c r="G17526" s="84">
        <f>IF($E17526="","",IFERROR(VLOOKUP(TRIM(E17526&amp;""),'Référentiel Articles'!$A$2:$F$634,5,FALSE),""))</f>
      </c>
      <c r="H17526" s="85" t="str">
        <v/>
      </c>
      <c r="I17526" s="84">
        <f>IF($E17526="","",IFERROR(VLOOKUP(TRIM(E17526&amp;""),'Référentiel Articles'!$A$2:$F$634,6,FALSE),""))</f>
      </c>
      <c r="J17526" s="90">
        <f>IF(OR($E17526="",$H17526=""),"",$H17526*$I17526)</f>
      </c>
      <c r="K17526" s="87" t="str">
        <v/>
      </c>
    </row>
    <row r="17527">
      <c r="A17527" s="74" t="str">
        <v/>
      </c>
      <c r="B17527" s="74" t="str">
        <v/>
      </c>
      <c r="C17527" s="75">
        <f>IF($E17527="","",IFERROR(VLOOKUP(TRIM(E17527&amp;""),'Référentiel Articles'!$A$2:$F$634,2,FALSE),""))</f>
      </c>
      <c r="D17527" s="75">
        <f>IF($E17527="","",IFERROR(VLOOKUP(TRIM(E17527&amp;""),'Référentiel Articles'!$A$2:$F$634,3,FALSE),""))</f>
      </c>
      <c r="E17527" s="74" t="str">
        <v/>
      </c>
      <c r="F17527" s="75">
        <f>IF($E17527="","",IFERROR(VLOOKUP(TRIM(E17527&amp;""),'Référentiel Articles'!$A$2:$F$634,4,FALSE),""))</f>
      </c>
      <c r="G17527" s="76">
        <f>IF($E17527="","",IFERROR(VLOOKUP(TRIM(E17527&amp;""),'Référentiel Articles'!$A$2:$F$634,5,FALSE),""))</f>
      </c>
      <c r="H17527" s="77" t="str">
        <v/>
      </c>
      <c r="I17527" s="76">
        <f>IF($E17527="","",IFERROR(VLOOKUP(TRIM(E17527&amp;""),'Référentiel Articles'!$A$2:$F$634,6,FALSE),""))</f>
      </c>
      <c r="J17527" s="78">
        <f>IF(OR($E17527="",$H17527=""),"",$H17527*$I17527)</f>
      </c>
      <c r="K17527" s="79" t="str">
        <v/>
      </c>
    </row>
    <row r="17528">
      <c r="A17528" s="81" t="str">
        <v/>
      </c>
      <c r="B17528" s="81" t="str">
        <v/>
      </c>
      <c r="C17528" s="83">
        <f>IF($E17528="","",IFERROR(VLOOKUP(TRIM(E17528&amp;""),'Référentiel Articles'!$A$2:$F$634,2,FALSE),""))</f>
      </c>
      <c r="D17528" s="83">
        <f>IF($E17528="","",IFERROR(VLOOKUP(TRIM(E17528&amp;""),'Référentiel Articles'!$A$2:$F$634,3,FALSE),""))</f>
      </c>
      <c r="E17528" s="81" t="str">
        <v/>
      </c>
      <c r="F17528" s="83">
        <f>IF($E17528="","",IFERROR(VLOOKUP(TRIM(E17528&amp;""),'Référentiel Articles'!$A$2:$F$634,4,FALSE),""))</f>
      </c>
      <c r="G17528" s="84">
        <f>IF($E17528="","",IFERROR(VLOOKUP(TRIM(E17528&amp;""),'Référentiel Articles'!$A$2:$F$634,5,FALSE),""))</f>
      </c>
      <c r="H17528" s="85" t="str">
        <v/>
      </c>
      <c r="I17528" s="84">
        <f>IF($E17528="","",IFERROR(VLOOKUP(TRIM(E17528&amp;""),'Référentiel Articles'!$A$2:$F$634,6,FALSE),""))</f>
      </c>
      <c r="J17528" s="90">
        <f>IF(OR($E17528="",$H17528=""),"",$H17528*$I17528)</f>
      </c>
      <c r="K17528" s="87" t="str">
        <v/>
      </c>
    </row>
    <row r="17529">
      <c r="A17529" s="74" t="str">
        <v/>
      </c>
      <c r="B17529" s="74" t="str">
        <v/>
      </c>
      <c r="C17529" s="75">
        <f>IF($E17529="","",IFERROR(VLOOKUP(TRIM(E17529&amp;""),'Référentiel Articles'!$A$2:$F$634,2,FALSE),""))</f>
      </c>
      <c r="D17529" s="75">
        <f>IF($E17529="","",IFERROR(VLOOKUP(TRIM(E17529&amp;""),'Référentiel Articles'!$A$2:$F$634,3,FALSE),""))</f>
      </c>
      <c r="E17529" s="74" t="str">
        <v/>
      </c>
      <c r="F17529" s="75">
        <f>IF($E17529="","",IFERROR(VLOOKUP(TRIM(E17529&amp;""),'Référentiel Articles'!$A$2:$F$634,4,FALSE),""))</f>
      </c>
      <c r="G17529" s="76">
        <f>IF($E17529="","",IFERROR(VLOOKUP(TRIM(E17529&amp;""),'Référentiel Articles'!$A$2:$F$634,5,FALSE),""))</f>
      </c>
      <c r="H17529" s="77" t="str">
        <v/>
      </c>
      <c r="I17529" s="76">
        <f>IF($E17529="","",IFERROR(VLOOKUP(TRIM(E17529&amp;""),'Référentiel Articles'!$A$2:$F$634,6,FALSE),""))</f>
      </c>
      <c r="J17529" s="78">
        <f>IF(OR($E17529="",$H17529=""),"",$H17529*$I17529)</f>
      </c>
      <c r="K17529" s="79" t="str">
        <v/>
      </c>
    </row>
    <row r="17530">
      <c r="A17530" s="81" t="str">
        <v/>
      </c>
      <c r="B17530" s="81" t="str">
        <v/>
      </c>
      <c r="C17530" s="83">
        <f>IF($E17530="","",IFERROR(VLOOKUP(TRIM(E17530&amp;""),'Référentiel Articles'!$A$2:$F$634,2,FALSE),""))</f>
      </c>
      <c r="D17530" s="83">
        <f>IF($E17530="","",IFERROR(VLOOKUP(TRIM(E17530&amp;""),'Référentiel Articles'!$A$2:$F$634,3,FALSE),""))</f>
      </c>
      <c r="E17530" s="81" t="str">
        <v/>
      </c>
      <c r="F17530" s="83">
        <f>IF($E17530="","",IFERROR(VLOOKUP(TRIM(E17530&amp;""),'Référentiel Articles'!$A$2:$F$634,4,FALSE),""))</f>
      </c>
      <c r="G17530" s="84">
        <f>IF($E17530="","",IFERROR(VLOOKUP(TRIM(E17530&amp;""),'Référentiel Articles'!$A$2:$F$634,5,FALSE),""))</f>
      </c>
      <c r="H17530" s="85" t="str">
        <v/>
      </c>
      <c r="I17530" s="84">
        <f>IF($E17530="","",IFERROR(VLOOKUP(TRIM(E17530&amp;""),'Référentiel Articles'!$A$2:$F$634,6,FALSE),""))</f>
      </c>
      <c r="J17530" s="90">
        <f>IF(OR($E17530="",$H17530=""),"",$H17530*$I17530)</f>
      </c>
      <c r="K17530" s="87" t="str">
        <v/>
      </c>
    </row>
    <row r="17531">
      <c r="A17531" s="74" t="str">
        <v/>
      </c>
      <c r="B17531" s="74" t="str">
        <v/>
      </c>
      <c r="C17531" s="75">
        <f>IF($E17531="","",IFERROR(VLOOKUP(TRIM(E17531&amp;""),'Référentiel Articles'!$A$2:$F$634,2,FALSE),""))</f>
      </c>
      <c r="D17531" s="75">
        <f>IF($E17531="","",IFERROR(VLOOKUP(TRIM(E17531&amp;""),'Référentiel Articles'!$A$2:$F$634,3,FALSE),""))</f>
      </c>
      <c r="E17531" s="74" t="str">
        <v/>
      </c>
      <c r="F17531" s="75">
        <f>IF($E17531="","",IFERROR(VLOOKUP(TRIM(E17531&amp;""),'Référentiel Articles'!$A$2:$F$634,4,FALSE),""))</f>
      </c>
      <c r="G17531" s="76">
        <f>IF($E17531="","",IFERROR(VLOOKUP(TRIM(E17531&amp;""),'Référentiel Articles'!$A$2:$F$634,5,FALSE),""))</f>
      </c>
      <c r="H17531" s="77" t="str">
        <v/>
      </c>
      <c r="I17531" s="76">
        <f>IF($E17531="","",IFERROR(VLOOKUP(TRIM(E17531&amp;""),'Référentiel Articles'!$A$2:$F$634,6,FALSE),""))</f>
      </c>
      <c r="J17531" s="78">
        <f>IF(OR($E17531="",$H17531=""),"",$H17531*$I17531)</f>
      </c>
      <c r="K17531" s="79" t="str">
        <v/>
      </c>
    </row>
    <row r="17532">
      <c r="A17532" s="81" t="str">
        <v/>
      </c>
      <c r="B17532" s="81" t="str">
        <v/>
      </c>
      <c r="C17532" s="83">
        <f>IF($E17532="","",IFERROR(VLOOKUP(TRIM(E17532&amp;""),'Référentiel Articles'!$A$2:$F$634,2,FALSE),""))</f>
      </c>
      <c r="D17532" s="83">
        <f>IF($E17532="","",IFERROR(VLOOKUP(TRIM(E17532&amp;""),'Référentiel Articles'!$A$2:$F$634,3,FALSE),""))</f>
      </c>
      <c r="E17532" s="81" t="str">
        <v/>
      </c>
      <c r="F17532" s="83">
        <f>IF($E17532="","",IFERROR(VLOOKUP(TRIM(E17532&amp;""),'Référentiel Articles'!$A$2:$F$634,4,FALSE),""))</f>
      </c>
      <c r="G17532" s="84">
        <f>IF($E17532="","",IFERROR(VLOOKUP(TRIM(E17532&amp;""),'Référentiel Articles'!$A$2:$F$634,5,FALSE),""))</f>
      </c>
      <c r="H17532" s="85" t="str">
        <v/>
      </c>
      <c r="I17532" s="84">
        <f>IF($E17532="","",IFERROR(VLOOKUP(TRIM(E17532&amp;""),'Référentiel Articles'!$A$2:$F$634,6,FALSE),""))</f>
      </c>
      <c r="J17532" s="90">
        <f>IF(OR($E17532="",$H17532=""),"",$H17532*$I17532)</f>
      </c>
      <c r="K17532" s="87" t="str">
        <v/>
      </c>
    </row>
    <row r="17533">
      <c r="A17533" s="74" t="str">
        <v/>
      </c>
      <c r="B17533" s="74" t="str">
        <v/>
      </c>
      <c r="C17533" s="75">
        <f>IF($E17533="","",IFERROR(VLOOKUP(TRIM(E17533&amp;""),'Référentiel Articles'!$A$2:$F$634,2,FALSE),""))</f>
      </c>
      <c r="D17533" s="75">
        <f>IF($E17533="","",IFERROR(VLOOKUP(TRIM(E17533&amp;""),'Référentiel Articles'!$A$2:$F$634,3,FALSE),""))</f>
      </c>
      <c r="E17533" s="74" t="str">
        <v/>
      </c>
      <c r="F17533" s="75">
        <f>IF($E17533="","",IFERROR(VLOOKUP(TRIM(E17533&amp;""),'Référentiel Articles'!$A$2:$F$634,4,FALSE),""))</f>
      </c>
      <c r="G17533" s="76">
        <f>IF($E17533="","",IFERROR(VLOOKUP(TRIM(E17533&amp;""),'Référentiel Articles'!$A$2:$F$634,5,FALSE),""))</f>
      </c>
      <c r="H17533" s="77" t="str">
        <v/>
      </c>
      <c r="I17533" s="76">
        <f>IF($E17533="","",IFERROR(VLOOKUP(TRIM(E17533&amp;""),'Référentiel Articles'!$A$2:$F$634,6,FALSE),""))</f>
      </c>
      <c r="J17533" s="78">
        <f>IF(OR($E17533="",$H17533=""),"",$H17533*$I17533)</f>
      </c>
      <c r="K17533" s="79" t="str">
        <v/>
      </c>
    </row>
    <row r="17534">
      <c r="A17534" s="81" t="str">
        <v/>
      </c>
      <c r="B17534" s="81" t="str">
        <v/>
      </c>
      <c r="C17534" s="83">
        <f>IF($E17534="","",IFERROR(VLOOKUP(TRIM(E17534&amp;""),'Référentiel Articles'!$A$2:$F$634,2,FALSE),""))</f>
      </c>
      <c r="D17534" s="83">
        <f>IF($E17534="","",IFERROR(VLOOKUP(TRIM(E17534&amp;""),'Référentiel Articles'!$A$2:$F$634,3,FALSE),""))</f>
      </c>
      <c r="E17534" s="81" t="str">
        <v/>
      </c>
      <c r="F17534" s="83">
        <f>IF($E17534="","",IFERROR(VLOOKUP(TRIM(E17534&amp;""),'Référentiel Articles'!$A$2:$F$634,4,FALSE),""))</f>
      </c>
      <c r="G17534" s="84">
        <f>IF($E17534="","",IFERROR(VLOOKUP(TRIM(E17534&amp;""),'Référentiel Articles'!$A$2:$F$634,5,FALSE),""))</f>
      </c>
      <c r="H17534" s="85" t="str">
        <v/>
      </c>
      <c r="I17534" s="84">
        <f>IF($E17534="","",IFERROR(VLOOKUP(TRIM(E17534&amp;""),'Référentiel Articles'!$A$2:$F$634,6,FALSE),""))</f>
      </c>
      <c r="J17534" s="90">
        <f>IF(OR($E17534="",$H17534=""),"",$H17534*$I17534)</f>
      </c>
      <c r="K17534" s="87" t="str">
        <v/>
      </c>
    </row>
    <row r="17535">
      <c r="A17535" s="74" t="str">
        <v/>
      </c>
      <c r="B17535" s="74" t="str">
        <v/>
      </c>
      <c r="C17535" s="75">
        <f>IF($E17535="","",IFERROR(VLOOKUP(TRIM(E17535&amp;""),'Référentiel Articles'!$A$2:$F$634,2,FALSE),""))</f>
      </c>
      <c r="D17535" s="75">
        <f>IF($E17535="","",IFERROR(VLOOKUP(TRIM(E17535&amp;""),'Référentiel Articles'!$A$2:$F$634,3,FALSE),""))</f>
      </c>
      <c r="E17535" s="74" t="str">
        <v/>
      </c>
      <c r="F17535" s="75">
        <f>IF($E17535="","",IFERROR(VLOOKUP(TRIM(E17535&amp;""),'Référentiel Articles'!$A$2:$F$634,4,FALSE),""))</f>
      </c>
      <c r="G17535" s="76">
        <f>IF($E17535="","",IFERROR(VLOOKUP(TRIM(E17535&amp;""),'Référentiel Articles'!$A$2:$F$634,5,FALSE),""))</f>
      </c>
      <c r="H17535" s="77" t="str">
        <v/>
      </c>
      <c r="I17535" s="76">
        <f>IF($E17535="","",IFERROR(VLOOKUP(TRIM(E17535&amp;""),'Référentiel Articles'!$A$2:$F$634,6,FALSE),""))</f>
      </c>
      <c r="J17535" s="78">
        <f>IF(OR($E17535="",$H17535=""),"",$H17535*$I17535)</f>
      </c>
      <c r="K17535" s="79" t="str">
        <v/>
      </c>
    </row>
    <row r="17536">
      <c r="A17536" s="81" t="str">
        <v/>
      </c>
      <c r="B17536" s="81" t="str">
        <v/>
      </c>
      <c r="C17536" s="83">
        <f>IF($E17536="","",IFERROR(VLOOKUP(TRIM(E17536&amp;""),'Référentiel Articles'!$A$2:$F$634,2,FALSE),""))</f>
      </c>
      <c r="D17536" s="83">
        <f>IF($E17536="","",IFERROR(VLOOKUP(TRIM(E17536&amp;""),'Référentiel Articles'!$A$2:$F$634,3,FALSE),""))</f>
      </c>
      <c r="E17536" s="81" t="str">
        <v/>
      </c>
      <c r="F17536" s="83">
        <f>IF($E17536="","",IFERROR(VLOOKUP(TRIM(E17536&amp;""),'Référentiel Articles'!$A$2:$F$634,4,FALSE),""))</f>
      </c>
      <c r="G17536" s="84">
        <f>IF($E17536="","",IFERROR(VLOOKUP(TRIM(E17536&amp;""),'Référentiel Articles'!$A$2:$F$634,5,FALSE),""))</f>
      </c>
      <c r="H17536" s="85" t="str">
        <v/>
      </c>
      <c r="I17536" s="84">
        <f>IF($E17536="","",IFERROR(VLOOKUP(TRIM(E17536&amp;""),'Référentiel Articles'!$A$2:$F$634,6,FALSE),""))</f>
      </c>
      <c r="J17536" s="90">
        <f>IF(OR($E17536="",$H17536=""),"",$H17536*$I17536)</f>
      </c>
      <c r="K17536" s="87" t="str">
        <v/>
      </c>
    </row>
    <row r="17537">
      <c r="A17537" s="74" t="str">
        <v/>
      </c>
      <c r="B17537" s="74" t="str">
        <v/>
      </c>
      <c r="C17537" s="75">
        <f>IF($E17537="","",IFERROR(VLOOKUP(TRIM(E17537&amp;""),'Référentiel Articles'!$A$2:$F$634,2,FALSE),""))</f>
      </c>
      <c r="D17537" s="75">
        <f>IF($E17537="","",IFERROR(VLOOKUP(TRIM(E17537&amp;""),'Référentiel Articles'!$A$2:$F$634,3,FALSE),""))</f>
      </c>
      <c r="E17537" s="74" t="str">
        <v/>
      </c>
      <c r="F17537" s="75">
        <f>IF($E17537="","",IFERROR(VLOOKUP(TRIM(E17537&amp;""),'Référentiel Articles'!$A$2:$F$634,4,FALSE),""))</f>
      </c>
      <c r="G17537" s="76">
        <f>IF($E17537="","",IFERROR(VLOOKUP(TRIM(E17537&amp;""),'Référentiel Articles'!$A$2:$F$634,5,FALSE),""))</f>
      </c>
      <c r="H17537" s="77" t="str">
        <v/>
      </c>
      <c r="I17537" s="76">
        <f>IF($E17537="","",IFERROR(VLOOKUP(TRIM(E17537&amp;""),'Référentiel Articles'!$A$2:$F$634,6,FALSE),""))</f>
      </c>
      <c r="J17537" s="78">
        <f>IF(OR($E17537="",$H17537=""),"",$H17537*$I17537)</f>
      </c>
      <c r="K17537" s="79" t="str">
        <v/>
      </c>
    </row>
    <row r="17538">
      <c r="A17538" s="81" t="str">
        <v/>
      </c>
      <c r="B17538" s="81" t="str">
        <v/>
      </c>
      <c r="C17538" s="83">
        <f>IF($E17538="","",IFERROR(VLOOKUP(TRIM(E17538&amp;""),'Référentiel Articles'!$A$2:$F$634,2,FALSE),""))</f>
      </c>
      <c r="D17538" s="83">
        <f>IF($E17538="","",IFERROR(VLOOKUP(TRIM(E17538&amp;""),'Référentiel Articles'!$A$2:$F$634,3,FALSE),""))</f>
      </c>
      <c r="E17538" s="81" t="str">
        <v/>
      </c>
      <c r="F17538" s="83">
        <f>IF($E17538="","",IFERROR(VLOOKUP(TRIM(E17538&amp;""),'Référentiel Articles'!$A$2:$F$634,4,FALSE),""))</f>
      </c>
      <c r="G17538" s="84">
        <f>IF($E17538="","",IFERROR(VLOOKUP(TRIM(E17538&amp;""),'Référentiel Articles'!$A$2:$F$634,5,FALSE),""))</f>
      </c>
      <c r="H17538" s="85" t="str">
        <v/>
      </c>
      <c r="I17538" s="84">
        <f>IF($E17538="","",IFERROR(VLOOKUP(TRIM(E17538&amp;""),'Référentiel Articles'!$A$2:$F$634,6,FALSE),""))</f>
      </c>
      <c r="J17538" s="90">
        <f>IF(OR($E17538="",$H17538=""),"",$H17538*$I17538)</f>
      </c>
      <c r="K17538" s="87" t="str">
        <v/>
      </c>
    </row>
    <row r="17539">
      <c r="A17539" s="74" t="str">
        <v/>
      </c>
      <c r="B17539" s="74" t="str">
        <v/>
      </c>
      <c r="C17539" s="75">
        <f>IF($E17539="","",IFERROR(VLOOKUP(TRIM(E17539&amp;""),'Référentiel Articles'!$A$2:$F$634,2,FALSE),""))</f>
      </c>
      <c r="D17539" s="75">
        <f>IF($E17539="","",IFERROR(VLOOKUP(TRIM(E17539&amp;""),'Référentiel Articles'!$A$2:$F$634,3,FALSE),""))</f>
      </c>
      <c r="E17539" s="74" t="str">
        <v/>
      </c>
      <c r="F17539" s="75">
        <f>IF($E17539="","",IFERROR(VLOOKUP(TRIM(E17539&amp;""),'Référentiel Articles'!$A$2:$F$634,4,FALSE),""))</f>
      </c>
      <c r="G17539" s="76">
        <f>IF($E17539="","",IFERROR(VLOOKUP(TRIM(E17539&amp;""),'Référentiel Articles'!$A$2:$F$634,5,FALSE),""))</f>
      </c>
      <c r="H17539" s="77" t="str">
        <v/>
      </c>
      <c r="I17539" s="76">
        <f>IF($E17539="","",IFERROR(VLOOKUP(TRIM(E17539&amp;""),'Référentiel Articles'!$A$2:$F$634,6,FALSE),""))</f>
      </c>
      <c r="J17539" s="78">
        <f>IF(OR($E17539="",$H17539=""),"",$H17539*$I17539)</f>
      </c>
      <c r="K17539" s="79" t="str">
        <v/>
      </c>
    </row>
    <row r="17540">
      <c r="A17540" s="81" t="str">
        <v/>
      </c>
      <c r="B17540" s="81" t="str">
        <v/>
      </c>
      <c r="C17540" s="83">
        <f>IF($E17540="","",IFERROR(VLOOKUP(TRIM(E17540&amp;""),'Référentiel Articles'!$A$2:$F$634,2,FALSE),""))</f>
      </c>
      <c r="D17540" s="83">
        <f>IF($E17540="","",IFERROR(VLOOKUP(TRIM(E17540&amp;""),'Référentiel Articles'!$A$2:$F$634,3,FALSE),""))</f>
      </c>
      <c r="E17540" s="81" t="str">
        <v/>
      </c>
      <c r="F17540" s="83">
        <f>IF($E17540="","",IFERROR(VLOOKUP(TRIM(E17540&amp;""),'Référentiel Articles'!$A$2:$F$634,4,FALSE),""))</f>
      </c>
      <c r="G17540" s="84">
        <f>IF($E17540="","",IFERROR(VLOOKUP(TRIM(E17540&amp;""),'Référentiel Articles'!$A$2:$F$634,5,FALSE),""))</f>
      </c>
      <c r="H17540" s="85" t="str">
        <v/>
      </c>
      <c r="I17540" s="84">
        <f>IF($E17540="","",IFERROR(VLOOKUP(TRIM(E17540&amp;""),'Référentiel Articles'!$A$2:$F$634,6,FALSE),""))</f>
      </c>
      <c r="J17540" s="90">
        <f>IF(OR($E17540="",$H17540=""),"",$H17540*$I17540)</f>
      </c>
      <c r="K17540" s="87" t="str">
        <v/>
      </c>
    </row>
    <row r="17541">
      <c r="A17541" s="74" t="str">
        <v/>
      </c>
      <c r="B17541" s="74" t="str">
        <v/>
      </c>
      <c r="C17541" s="75">
        <f>IF($E17541="","",IFERROR(VLOOKUP(TRIM(E17541&amp;""),'Référentiel Articles'!$A$2:$F$634,2,FALSE),""))</f>
      </c>
      <c r="D17541" s="75">
        <f>IF($E17541="","",IFERROR(VLOOKUP(TRIM(E17541&amp;""),'Référentiel Articles'!$A$2:$F$634,3,FALSE),""))</f>
      </c>
      <c r="E17541" s="74" t="str">
        <v/>
      </c>
      <c r="F17541" s="75">
        <f>IF($E17541="","",IFERROR(VLOOKUP(TRIM(E17541&amp;""),'Référentiel Articles'!$A$2:$F$634,4,FALSE),""))</f>
      </c>
      <c r="G17541" s="76">
        <f>IF($E17541="","",IFERROR(VLOOKUP(TRIM(E17541&amp;""),'Référentiel Articles'!$A$2:$F$634,5,FALSE),""))</f>
      </c>
      <c r="H17541" s="77" t="str">
        <v/>
      </c>
      <c r="I17541" s="76">
        <f>IF($E17541="","",IFERROR(VLOOKUP(TRIM(E17541&amp;""),'Référentiel Articles'!$A$2:$F$634,6,FALSE),""))</f>
      </c>
      <c r="J17541" s="78">
        <f>IF(OR($E17541="",$H17541=""),"",$H17541*$I17541)</f>
      </c>
      <c r="K17541" s="79" t="str">
        <v/>
      </c>
    </row>
    <row r="17542">
      <c r="A17542" s="81" t="str">
        <v/>
      </c>
      <c r="B17542" s="81" t="str">
        <v/>
      </c>
      <c r="C17542" s="83">
        <f>IF($E17542="","",IFERROR(VLOOKUP(TRIM(E17542&amp;""),'Référentiel Articles'!$A$2:$F$634,2,FALSE),""))</f>
      </c>
      <c r="D17542" s="83">
        <f>IF($E17542="","",IFERROR(VLOOKUP(TRIM(E17542&amp;""),'Référentiel Articles'!$A$2:$F$634,3,FALSE),""))</f>
      </c>
      <c r="E17542" s="81" t="str">
        <v/>
      </c>
      <c r="F17542" s="83">
        <f>IF($E17542="","",IFERROR(VLOOKUP(TRIM(E17542&amp;""),'Référentiel Articles'!$A$2:$F$634,4,FALSE),""))</f>
      </c>
      <c r="G17542" s="84">
        <f>IF($E17542="","",IFERROR(VLOOKUP(TRIM(E17542&amp;""),'Référentiel Articles'!$A$2:$F$634,5,FALSE),""))</f>
      </c>
      <c r="H17542" s="85" t="str">
        <v/>
      </c>
      <c r="I17542" s="84">
        <f>IF($E17542="","",IFERROR(VLOOKUP(TRIM(E17542&amp;""),'Référentiel Articles'!$A$2:$F$634,6,FALSE),""))</f>
      </c>
      <c r="J17542" s="90">
        <f>IF(OR($E17542="",$H17542=""),"",$H17542*$I17542)</f>
      </c>
      <c r="K17542" s="87" t="str">
        <v/>
      </c>
    </row>
    <row r="17543">
      <c r="A17543" s="74" t="str">
        <v/>
      </c>
      <c r="B17543" s="74" t="str">
        <v/>
      </c>
      <c r="C17543" s="75">
        <f>IF($E17543="","",IFERROR(VLOOKUP(TRIM(E17543&amp;""),'Référentiel Articles'!$A$2:$F$634,2,FALSE),""))</f>
      </c>
      <c r="D17543" s="75">
        <f>IF($E17543="","",IFERROR(VLOOKUP(TRIM(E17543&amp;""),'Référentiel Articles'!$A$2:$F$634,3,FALSE),""))</f>
      </c>
      <c r="E17543" s="74" t="str">
        <v/>
      </c>
      <c r="F17543" s="75">
        <f>IF($E17543="","",IFERROR(VLOOKUP(TRIM(E17543&amp;""),'Référentiel Articles'!$A$2:$F$634,4,FALSE),""))</f>
      </c>
      <c r="G17543" s="76">
        <f>IF($E17543="","",IFERROR(VLOOKUP(TRIM(E17543&amp;""),'Référentiel Articles'!$A$2:$F$634,5,FALSE),""))</f>
      </c>
      <c r="H17543" s="77" t="str">
        <v/>
      </c>
      <c r="I17543" s="76">
        <f>IF($E17543="","",IFERROR(VLOOKUP(TRIM(E17543&amp;""),'Référentiel Articles'!$A$2:$F$634,6,FALSE),""))</f>
      </c>
      <c r="J17543" s="78">
        <f>IF(OR($E17543="",$H17543=""),"",$H17543*$I17543)</f>
      </c>
      <c r="K17543" s="79" t="str">
        <v/>
      </c>
    </row>
    <row r="17544">
      <c r="A17544" s="81" t="str">
        <v/>
      </c>
      <c r="B17544" s="81" t="str">
        <v/>
      </c>
      <c r="C17544" s="83">
        <f>IF($E17544="","",IFERROR(VLOOKUP(TRIM(E17544&amp;""),'Référentiel Articles'!$A$2:$F$634,2,FALSE),""))</f>
      </c>
      <c r="D17544" s="83">
        <f>IF($E17544="","",IFERROR(VLOOKUP(TRIM(E17544&amp;""),'Référentiel Articles'!$A$2:$F$634,3,FALSE),""))</f>
      </c>
      <c r="E17544" s="81" t="str">
        <v/>
      </c>
      <c r="F17544" s="83">
        <f>IF($E17544="","",IFERROR(VLOOKUP(TRIM(E17544&amp;""),'Référentiel Articles'!$A$2:$F$634,4,FALSE),""))</f>
      </c>
      <c r="G17544" s="84">
        <f>IF($E17544="","",IFERROR(VLOOKUP(TRIM(E17544&amp;""),'Référentiel Articles'!$A$2:$F$634,5,FALSE),""))</f>
      </c>
      <c r="H17544" s="85" t="str">
        <v/>
      </c>
      <c r="I17544" s="84">
        <f>IF($E17544="","",IFERROR(VLOOKUP(TRIM(E17544&amp;""),'Référentiel Articles'!$A$2:$F$634,6,FALSE),""))</f>
      </c>
      <c r="J17544" s="90">
        <f>IF(OR($E17544="",$H17544=""),"",$H17544*$I17544)</f>
      </c>
      <c r="K17544" s="87" t="str">
        <v/>
      </c>
    </row>
    <row r="17545">
      <c r="A17545" s="74" t="str">
        <v/>
      </c>
      <c r="B17545" s="74" t="str">
        <v/>
      </c>
      <c r="C17545" s="75">
        <f>IF($E17545="","",IFERROR(VLOOKUP(TRIM(E17545&amp;""),'Référentiel Articles'!$A$2:$F$634,2,FALSE),""))</f>
      </c>
      <c r="D17545" s="75">
        <f>IF($E17545="","",IFERROR(VLOOKUP(TRIM(E17545&amp;""),'Référentiel Articles'!$A$2:$F$634,3,FALSE),""))</f>
      </c>
      <c r="E17545" s="74" t="str">
        <v/>
      </c>
      <c r="F17545" s="75">
        <f>IF($E17545="","",IFERROR(VLOOKUP(TRIM(E17545&amp;""),'Référentiel Articles'!$A$2:$F$634,4,FALSE),""))</f>
      </c>
      <c r="G17545" s="76">
        <f>IF($E17545="","",IFERROR(VLOOKUP(TRIM(E17545&amp;""),'Référentiel Articles'!$A$2:$F$634,5,FALSE),""))</f>
      </c>
      <c r="H17545" s="77" t="str">
        <v/>
      </c>
      <c r="I17545" s="76">
        <f>IF($E17545="","",IFERROR(VLOOKUP(TRIM(E17545&amp;""),'Référentiel Articles'!$A$2:$F$634,6,FALSE),""))</f>
      </c>
      <c r="J17545" s="78">
        <f>IF(OR($E17545="",$H17545=""),"",$H17545*$I17545)</f>
      </c>
      <c r="K17545" s="79" t="str">
        <v/>
      </c>
    </row>
    <row r="17546">
      <c r="A17546" s="81" t="str">
        <v/>
      </c>
      <c r="B17546" s="81" t="str">
        <v/>
      </c>
      <c r="C17546" s="83">
        <f>IF($E17546="","",IFERROR(VLOOKUP(TRIM(E17546&amp;""),'Référentiel Articles'!$A$2:$F$634,2,FALSE),""))</f>
      </c>
      <c r="D17546" s="83">
        <f>IF($E17546="","",IFERROR(VLOOKUP(TRIM(E17546&amp;""),'Référentiel Articles'!$A$2:$F$634,3,FALSE),""))</f>
      </c>
      <c r="E17546" s="81" t="str">
        <v/>
      </c>
      <c r="F17546" s="83">
        <f>IF($E17546="","",IFERROR(VLOOKUP(TRIM(E17546&amp;""),'Référentiel Articles'!$A$2:$F$634,4,FALSE),""))</f>
      </c>
      <c r="G17546" s="84">
        <f>IF($E17546="","",IFERROR(VLOOKUP(TRIM(E17546&amp;""),'Référentiel Articles'!$A$2:$F$634,5,FALSE),""))</f>
      </c>
      <c r="H17546" s="85" t="str">
        <v/>
      </c>
      <c r="I17546" s="84">
        <f>IF($E17546="","",IFERROR(VLOOKUP(TRIM(E17546&amp;""),'Référentiel Articles'!$A$2:$F$634,6,FALSE),""))</f>
      </c>
      <c r="J17546" s="90">
        <f>IF(OR($E17546="",$H17546=""),"",$H17546*$I17546)</f>
      </c>
      <c r="K17546" s="87" t="str">
        <v/>
      </c>
    </row>
    <row r="17547">
      <c r="A17547" s="74" t="str">
        <v/>
      </c>
      <c r="B17547" s="74" t="str">
        <v/>
      </c>
      <c r="C17547" s="75">
        <f>IF($E17547="","",IFERROR(VLOOKUP(TRIM(E17547&amp;""),'Référentiel Articles'!$A$2:$F$634,2,FALSE),""))</f>
      </c>
      <c r="D17547" s="75">
        <f>IF($E17547="","",IFERROR(VLOOKUP(TRIM(E17547&amp;""),'Référentiel Articles'!$A$2:$F$634,3,FALSE),""))</f>
      </c>
      <c r="E17547" s="74" t="str">
        <v/>
      </c>
      <c r="F17547" s="75">
        <f>IF($E17547="","",IFERROR(VLOOKUP(TRIM(E17547&amp;""),'Référentiel Articles'!$A$2:$F$634,4,FALSE),""))</f>
      </c>
      <c r="G17547" s="76">
        <f>IF($E17547="","",IFERROR(VLOOKUP(TRIM(E17547&amp;""),'Référentiel Articles'!$A$2:$F$634,5,FALSE),""))</f>
      </c>
      <c r="H17547" s="77" t="str">
        <v/>
      </c>
      <c r="I17547" s="76">
        <f>IF($E17547="","",IFERROR(VLOOKUP(TRIM(E17547&amp;""),'Référentiel Articles'!$A$2:$F$634,6,FALSE),""))</f>
      </c>
      <c r="J17547" s="78">
        <f>IF(OR($E17547="",$H17547=""),"",$H17547*$I17547)</f>
      </c>
      <c r="K17547" s="79" t="str">
        <v/>
      </c>
    </row>
    <row r="17548">
      <c r="A17548" s="81" t="str">
        <v/>
      </c>
      <c r="B17548" s="81" t="str">
        <v/>
      </c>
      <c r="C17548" s="83">
        <f>IF($E17548="","",IFERROR(VLOOKUP(TRIM(E17548&amp;""),'Référentiel Articles'!$A$2:$F$634,2,FALSE),""))</f>
      </c>
      <c r="D17548" s="83">
        <f>IF($E17548="","",IFERROR(VLOOKUP(TRIM(E17548&amp;""),'Référentiel Articles'!$A$2:$F$634,3,FALSE),""))</f>
      </c>
      <c r="E17548" s="81" t="str">
        <v/>
      </c>
      <c r="F17548" s="83">
        <f>IF($E17548="","",IFERROR(VLOOKUP(TRIM(E17548&amp;""),'Référentiel Articles'!$A$2:$F$634,4,FALSE),""))</f>
      </c>
      <c r="G17548" s="84">
        <f>IF($E17548="","",IFERROR(VLOOKUP(TRIM(E17548&amp;""),'Référentiel Articles'!$A$2:$F$634,5,FALSE),""))</f>
      </c>
      <c r="H17548" s="85" t="str">
        <v/>
      </c>
      <c r="I17548" s="84">
        <f>IF($E17548="","",IFERROR(VLOOKUP(TRIM(E17548&amp;""),'Référentiel Articles'!$A$2:$F$634,6,FALSE),""))</f>
      </c>
      <c r="J17548" s="90">
        <f>IF(OR($E17548="",$H17548=""),"",$H17548*$I17548)</f>
      </c>
      <c r="K17548" s="87" t="str">
        <v/>
      </c>
    </row>
    <row r="17549">
      <c r="A17549" s="74" t="str">
        <v/>
      </c>
      <c r="B17549" s="74" t="str">
        <v/>
      </c>
      <c r="C17549" s="75">
        <f>IF($E17549="","",IFERROR(VLOOKUP(TRIM(E17549&amp;""),'Référentiel Articles'!$A$2:$F$634,2,FALSE),""))</f>
      </c>
      <c r="D17549" s="75">
        <f>IF($E17549="","",IFERROR(VLOOKUP(TRIM(E17549&amp;""),'Référentiel Articles'!$A$2:$F$634,3,FALSE),""))</f>
      </c>
      <c r="E17549" s="74" t="str">
        <v/>
      </c>
      <c r="F17549" s="75">
        <f>IF($E17549="","",IFERROR(VLOOKUP(TRIM(E17549&amp;""),'Référentiel Articles'!$A$2:$F$634,4,FALSE),""))</f>
      </c>
      <c r="G17549" s="76">
        <f>IF($E17549="","",IFERROR(VLOOKUP(TRIM(E17549&amp;""),'Référentiel Articles'!$A$2:$F$634,5,FALSE),""))</f>
      </c>
      <c r="H17549" s="77" t="str">
        <v/>
      </c>
      <c r="I17549" s="76">
        <f>IF($E17549="","",IFERROR(VLOOKUP(TRIM(E17549&amp;""),'Référentiel Articles'!$A$2:$F$634,6,FALSE),""))</f>
      </c>
      <c r="J17549" s="78">
        <f>IF(OR($E17549="",$H17549=""),"",$H17549*$I17549)</f>
      </c>
      <c r="K17549" s="79" t="str">
        <v/>
      </c>
    </row>
    <row r="17550">
      <c r="A17550" s="81" t="str">
        <v/>
      </c>
      <c r="B17550" s="81" t="str">
        <v/>
      </c>
      <c r="C17550" s="83">
        <f>IF($E17550="","",IFERROR(VLOOKUP(TRIM(E17550&amp;""),'Référentiel Articles'!$A$2:$F$634,2,FALSE),""))</f>
      </c>
      <c r="D17550" s="83">
        <f>IF($E17550="","",IFERROR(VLOOKUP(TRIM(E17550&amp;""),'Référentiel Articles'!$A$2:$F$634,3,FALSE),""))</f>
      </c>
      <c r="E17550" s="81" t="str">
        <v/>
      </c>
      <c r="F17550" s="83">
        <f>IF($E17550="","",IFERROR(VLOOKUP(TRIM(E17550&amp;""),'Référentiel Articles'!$A$2:$F$634,4,FALSE),""))</f>
      </c>
      <c r="G17550" s="84">
        <f>IF($E17550="","",IFERROR(VLOOKUP(TRIM(E17550&amp;""),'Référentiel Articles'!$A$2:$F$634,5,FALSE),""))</f>
      </c>
      <c r="H17550" s="85" t="str">
        <v/>
      </c>
      <c r="I17550" s="84">
        <f>IF($E17550="","",IFERROR(VLOOKUP(TRIM(E17550&amp;""),'Référentiel Articles'!$A$2:$F$634,6,FALSE),""))</f>
      </c>
      <c r="J17550" s="90">
        <f>IF(OR($E17550="",$H17550=""),"",$H17550*$I17550)</f>
      </c>
      <c r="K17550" s="87" t="str">
        <v/>
      </c>
    </row>
    <row r="17551">
      <c r="A17551" s="74" t="str">
        <v/>
      </c>
      <c r="B17551" s="74" t="str">
        <v/>
      </c>
      <c r="C17551" s="75">
        <f>IF($E17551="","",IFERROR(VLOOKUP(TRIM(E17551&amp;""),'Référentiel Articles'!$A$2:$F$634,2,FALSE),""))</f>
      </c>
      <c r="D17551" s="75">
        <f>IF($E17551="","",IFERROR(VLOOKUP(TRIM(E17551&amp;""),'Référentiel Articles'!$A$2:$F$634,3,FALSE),""))</f>
      </c>
      <c r="E17551" s="74" t="str">
        <v/>
      </c>
      <c r="F17551" s="75">
        <f>IF($E17551="","",IFERROR(VLOOKUP(TRIM(E17551&amp;""),'Référentiel Articles'!$A$2:$F$634,4,FALSE),""))</f>
      </c>
      <c r="G17551" s="76">
        <f>IF($E17551="","",IFERROR(VLOOKUP(TRIM(E17551&amp;""),'Référentiel Articles'!$A$2:$F$634,5,FALSE),""))</f>
      </c>
      <c r="H17551" s="77" t="str">
        <v/>
      </c>
      <c r="I17551" s="76">
        <f>IF($E17551="","",IFERROR(VLOOKUP(TRIM(E17551&amp;""),'Référentiel Articles'!$A$2:$F$634,6,FALSE),""))</f>
      </c>
      <c r="J17551" s="78">
        <f>IF(OR($E17551="",$H17551=""),"",$H17551*$I17551)</f>
      </c>
      <c r="K17551" s="79" t="str">
        <v/>
      </c>
    </row>
    <row r="17552">
      <c r="A17552" s="81" t="str">
        <v/>
      </c>
      <c r="B17552" s="81" t="str">
        <v/>
      </c>
      <c r="C17552" s="83">
        <f>IF($E17552="","",IFERROR(VLOOKUP(TRIM(E17552&amp;""),'Référentiel Articles'!$A$2:$F$634,2,FALSE),""))</f>
      </c>
      <c r="D17552" s="83">
        <f>IF($E17552="","",IFERROR(VLOOKUP(TRIM(E17552&amp;""),'Référentiel Articles'!$A$2:$F$634,3,FALSE),""))</f>
      </c>
      <c r="E17552" s="81" t="str">
        <v/>
      </c>
      <c r="F17552" s="83">
        <f>IF($E17552="","",IFERROR(VLOOKUP(TRIM(E17552&amp;""),'Référentiel Articles'!$A$2:$F$634,4,FALSE),""))</f>
      </c>
      <c r="G17552" s="84">
        <f>IF($E17552="","",IFERROR(VLOOKUP(TRIM(E17552&amp;""),'Référentiel Articles'!$A$2:$F$634,5,FALSE),""))</f>
      </c>
      <c r="H17552" s="85" t="str">
        <v/>
      </c>
      <c r="I17552" s="84">
        <f>IF($E17552="","",IFERROR(VLOOKUP(TRIM(E17552&amp;""),'Référentiel Articles'!$A$2:$F$634,6,FALSE),""))</f>
      </c>
      <c r="J17552" s="90">
        <f>IF(OR($E17552="",$H17552=""),"",$H17552*$I17552)</f>
      </c>
      <c r="K17552" s="87" t="str">
        <v/>
      </c>
    </row>
    <row r="17553">
      <c r="A17553" s="74" t="str">
        <v/>
      </c>
      <c r="B17553" s="74" t="str">
        <v/>
      </c>
      <c r="C17553" s="75">
        <f>IF($E17553="","",IFERROR(VLOOKUP(TRIM(E17553&amp;""),'Référentiel Articles'!$A$2:$F$634,2,FALSE),""))</f>
      </c>
      <c r="D17553" s="75">
        <f>IF($E17553="","",IFERROR(VLOOKUP(TRIM(E17553&amp;""),'Référentiel Articles'!$A$2:$F$634,3,FALSE),""))</f>
      </c>
      <c r="E17553" s="74" t="str">
        <v/>
      </c>
      <c r="F17553" s="75">
        <f>IF($E17553="","",IFERROR(VLOOKUP(TRIM(E17553&amp;""),'Référentiel Articles'!$A$2:$F$634,4,FALSE),""))</f>
      </c>
      <c r="G17553" s="76">
        <f>IF($E17553="","",IFERROR(VLOOKUP(TRIM(E17553&amp;""),'Référentiel Articles'!$A$2:$F$634,5,FALSE),""))</f>
      </c>
      <c r="H17553" s="77" t="str">
        <v/>
      </c>
      <c r="I17553" s="76">
        <f>IF($E17553="","",IFERROR(VLOOKUP(TRIM(E17553&amp;""),'Référentiel Articles'!$A$2:$F$634,6,FALSE),""))</f>
      </c>
      <c r="J17553" s="78">
        <f>IF(OR($E17553="",$H17553=""),"",$H17553*$I17553)</f>
      </c>
      <c r="K17553" s="79" t="str">
        <v/>
      </c>
    </row>
    <row r="17554">
      <c r="A17554" s="81" t="str">
        <v/>
      </c>
      <c r="B17554" s="81" t="str">
        <v/>
      </c>
      <c r="C17554" s="83">
        <f>IF($E17554="","",IFERROR(VLOOKUP(TRIM(E17554&amp;""),'Référentiel Articles'!$A$2:$F$634,2,FALSE),""))</f>
      </c>
      <c r="D17554" s="83">
        <f>IF($E17554="","",IFERROR(VLOOKUP(TRIM(E17554&amp;""),'Référentiel Articles'!$A$2:$F$634,3,FALSE),""))</f>
      </c>
      <c r="E17554" s="81" t="str">
        <v/>
      </c>
      <c r="F17554" s="83">
        <f>IF($E17554="","",IFERROR(VLOOKUP(TRIM(E17554&amp;""),'Référentiel Articles'!$A$2:$F$634,4,FALSE),""))</f>
      </c>
      <c r="G17554" s="84">
        <f>IF($E17554="","",IFERROR(VLOOKUP(TRIM(E17554&amp;""),'Référentiel Articles'!$A$2:$F$634,5,FALSE),""))</f>
      </c>
      <c r="H17554" s="85" t="str">
        <v/>
      </c>
      <c r="I17554" s="84">
        <f>IF($E17554="","",IFERROR(VLOOKUP(TRIM(E17554&amp;""),'Référentiel Articles'!$A$2:$F$634,6,FALSE),""))</f>
      </c>
      <c r="J17554" s="90">
        <f>IF(OR($E17554="",$H17554=""),"",$H17554*$I17554)</f>
      </c>
      <c r="K17554" s="87" t="str">
        <v/>
      </c>
    </row>
    <row r="17555">
      <c r="A17555" s="74" t="str">
        <v/>
      </c>
      <c r="B17555" s="74" t="str">
        <v/>
      </c>
      <c r="C17555" s="75">
        <f>IF($E17555="","",IFERROR(VLOOKUP(TRIM(E17555&amp;""),'Référentiel Articles'!$A$2:$F$634,2,FALSE),""))</f>
      </c>
      <c r="D17555" s="75">
        <f>IF($E17555="","",IFERROR(VLOOKUP(TRIM(E17555&amp;""),'Référentiel Articles'!$A$2:$F$634,3,FALSE),""))</f>
      </c>
      <c r="E17555" s="74" t="str">
        <v/>
      </c>
      <c r="F17555" s="75">
        <f>IF($E17555="","",IFERROR(VLOOKUP(TRIM(E17555&amp;""),'Référentiel Articles'!$A$2:$F$634,4,FALSE),""))</f>
      </c>
      <c r="G17555" s="76">
        <f>IF($E17555="","",IFERROR(VLOOKUP(TRIM(E17555&amp;""),'Référentiel Articles'!$A$2:$F$634,5,FALSE),""))</f>
      </c>
      <c r="H17555" s="77" t="str">
        <v/>
      </c>
      <c r="I17555" s="76">
        <f>IF($E17555="","",IFERROR(VLOOKUP(TRIM(E17555&amp;""),'Référentiel Articles'!$A$2:$F$634,6,FALSE),""))</f>
      </c>
      <c r="J17555" s="78">
        <f>IF(OR($E17555="",$H17555=""),"",$H17555*$I17555)</f>
      </c>
      <c r="K17555" s="79" t="str">
        <v/>
      </c>
    </row>
    <row r="17556">
      <c r="A17556" s="81" t="str">
        <v/>
      </c>
      <c r="B17556" s="81" t="str">
        <v/>
      </c>
      <c r="C17556" s="83">
        <f>IF($E17556="","",IFERROR(VLOOKUP(TRIM(E17556&amp;""),'Référentiel Articles'!$A$2:$F$634,2,FALSE),""))</f>
      </c>
      <c r="D17556" s="83">
        <f>IF($E17556="","",IFERROR(VLOOKUP(TRIM(E17556&amp;""),'Référentiel Articles'!$A$2:$F$634,3,FALSE),""))</f>
      </c>
      <c r="E17556" s="81" t="str">
        <v/>
      </c>
      <c r="F17556" s="83">
        <f>IF($E17556="","",IFERROR(VLOOKUP(TRIM(E17556&amp;""),'Référentiel Articles'!$A$2:$F$634,4,FALSE),""))</f>
      </c>
      <c r="G17556" s="84">
        <f>IF($E17556="","",IFERROR(VLOOKUP(TRIM(E17556&amp;""),'Référentiel Articles'!$A$2:$F$634,5,FALSE),""))</f>
      </c>
      <c r="H17556" s="85" t="str">
        <v/>
      </c>
      <c r="I17556" s="84">
        <f>IF($E17556="","",IFERROR(VLOOKUP(TRIM(E17556&amp;""),'Référentiel Articles'!$A$2:$F$634,6,FALSE),""))</f>
      </c>
      <c r="J17556" s="90">
        <f>IF(OR($E17556="",$H17556=""),"",$H17556*$I17556)</f>
      </c>
      <c r="K17556" s="87" t="str">
        <v/>
      </c>
    </row>
    <row r="17557">
      <c r="A17557" s="74" t="str">
        <v/>
      </c>
      <c r="B17557" s="74" t="str">
        <v/>
      </c>
      <c r="C17557" s="75">
        <f>IF($E17557="","",IFERROR(VLOOKUP(TRIM(E17557&amp;""),'Référentiel Articles'!$A$2:$F$634,2,FALSE),""))</f>
      </c>
      <c r="D17557" s="75">
        <f>IF($E17557="","",IFERROR(VLOOKUP(TRIM(E17557&amp;""),'Référentiel Articles'!$A$2:$F$634,3,FALSE),""))</f>
      </c>
      <c r="E17557" s="74" t="str">
        <v/>
      </c>
      <c r="F17557" s="75">
        <f>IF($E17557="","",IFERROR(VLOOKUP(TRIM(E17557&amp;""),'Référentiel Articles'!$A$2:$F$634,4,FALSE),""))</f>
      </c>
      <c r="G17557" s="76">
        <f>IF($E17557="","",IFERROR(VLOOKUP(TRIM(E17557&amp;""),'Référentiel Articles'!$A$2:$F$634,5,FALSE),""))</f>
      </c>
      <c r="H17557" s="77" t="str">
        <v/>
      </c>
      <c r="I17557" s="76">
        <f>IF($E17557="","",IFERROR(VLOOKUP(TRIM(E17557&amp;""),'Référentiel Articles'!$A$2:$F$634,6,FALSE),""))</f>
      </c>
      <c r="J17557" s="78">
        <f>IF(OR($E17557="",$H17557=""),"",$H17557*$I17557)</f>
      </c>
      <c r="K17557" s="79" t="str">
        <v/>
      </c>
    </row>
    <row r="17558">
      <c r="A17558" s="81" t="str">
        <v/>
      </c>
      <c r="B17558" s="81" t="str">
        <v/>
      </c>
      <c r="C17558" s="83">
        <f>IF($E17558="","",IFERROR(VLOOKUP(TRIM(E17558&amp;""),'Référentiel Articles'!$A$2:$F$634,2,FALSE),""))</f>
      </c>
      <c r="D17558" s="83">
        <f>IF($E17558="","",IFERROR(VLOOKUP(TRIM(E17558&amp;""),'Référentiel Articles'!$A$2:$F$634,3,FALSE),""))</f>
      </c>
      <c r="E17558" s="81" t="str">
        <v/>
      </c>
      <c r="F17558" s="83">
        <f>IF($E17558="","",IFERROR(VLOOKUP(TRIM(E17558&amp;""),'Référentiel Articles'!$A$2:$F$634,4,FALSE),""))</f>
      </c>
      <c r="G17558" s="84">
        <f>IF($E17558="","",IFERROR(VLOOKUP(TRIM(E17558&amp;""),'Référentiel Articles'!$A$2:$F$634,5,FALSE),""))</f>
      </c>
      <c r="H17558" s="85" t="str">
        <v/>
      </c>
      <c r="I17558" s="84">
        <f>IF($E17558="","",IFERROR(VLOOKUP(TRIM(E17558&amp;""),'Référentiel Articles'!$A$2:$F$634,6,FALSE),""))</f>
      </c>
      <c r="J17558" s="90">
        <f>IF(OR($E17558="",$H17558=""),"",$H17558*$I17558)</f>
      </c>
      <c r="K17558" s="87" t="str">
        <v/>
      </c>
    </row>
    <row r="17559">
      <c r="A17559" s="74" t="str">
        <v/>
      </c>
      <c r="B17559" s="74" t="str">
        <v/>
      </c>
      <c r="C17559" s="75">
        <f>IF($E17559="","",IFERROR(VLOOKUP(TRIM(E17559&amp;""),'Référentiel Articles'!$A$2:$F$634,2,FALSE),""))</f>
      </c>
      <c r="D17559" s="75">
        <f>IF($E17559="","",IFERROR(VLOOKUP(TRIM(E17559&amp;""),'Référentiel Articles'!$A$2:$F$634,3,FALSE),""))</f>
      </c>
      <c r="E17559" s="74" t="str">
        <v/>
      </c>
      <c r="F17559" s="75">
        <f>IF($E17559="","",IFERROR(VLOOKUP(TRIM(E17559&amp;""),'Référentiel Articles'!$A$2:$F$634,4,FALSE),""))</f>
      </c>
      <c r="G17559" s="76">
        <f>IF($E17559="","",IFERROR(VLOOKUP(TRIM(E17559&amp;""),'Référentiel Articles'!$A$2:$F$634,5,FALSE),""))</f>
      </c>
      <c r="H17559" s="77" t="str">
        <v/>
      </c>
      <c r="I17559" s="76">
        <f>IF($E17559="","",IFERROR(VLOOKUP(TRIM(E17559&amp;""),'Référentiel Articles'!$A$2:$F$634,6,FALSE),""))</f>
      </c>
      <c r="J17559" s="78">
        <f>IF(OR($E17559="",$H17559=""),"",$H17559*$I17559)</f>
      </c>
      <c r="K17559" s="79" t="str">
        <v/>
      </c>
    </row>
    <row r="17560">
      <c r="A17560" s="81" t="str">
        <v/>
      </c>
      <c r="B17560" s="81" t="str">
        <v/>
      </c>
      <c r="C17560" s="83">
        <f>IF($E17560="","",IFERROR(VLOOKUP(TRIM(E17560&amp;""),'Référentiel Articles'!$A$2:$F$634,2,FALSE),""))</f>
      </c>
      <c r="D17560" s="83">
        <f>IF($E17560="","",IFERROR(VLOOKUP(TRIM(E17560&amp;""),'Référentiel Articles'!$A$2:$F$634,3,FALSE),""))</f>
      </c>
      <c r="E17560" s="81" t="str">
        <v/>
      </c>
      <c r="F17560" s="83">
        <f>IF($E17560="","",IFERROR(VLOOKUP(TRIM(E17560&amp;""),'Référentiel Articles'!$A$2:$F$634,4,FALSE),""))</f>
      </c>
      <c r="G17560" s="84">
        <f>IF($E17560="","",IFERROR(VLOOKUP(TRIM(E17560&amp;""),'Référentiel Articles'!$A$2:$F$634,5,FALSE),""))</f>
      </c>
      <c r="H17560" s="85" t="str">
        <v/>
      </c>
      <c r="I17560" s="84">
        <f>IF($E17560="","",IFERROR(VLOOKUP(TRIM(E17560&amp;""),'Référentiel Articles'!$A$2:$F$634,6,FALSE),""))</f>
      </c>
      <c r="J17560" s="90">
        <f>IF(OR($E17560="",$H17560=""),"",$H17560*$I17560)</f>
      </c>
      <c r="K17560" s="87" t="str">
        <v/>
      </c>
    </row>
    <row r="17561">
      <c r="A17561" s="74" t="str">
        <v/>
      </c>
      <c r="B17561" s="74" t="str">
        <v/>
      </c>
      <c r="C17561" s="75">
        <f>IF($E17561="","",IFERROR(VLOOKUP(TRIM(E17561&amp;""),'Référentiel Articles'!$A$2:$F$634,2,FALSE),""))</f>
      </c>
      <c r="D17561" s="75">
        <f>IF($E17561="","",IFERROR(VLOOKUP(TRIM(E17561&amp;""),'Référentiel Articles'!$A$2:$F$634,3,FALSE),""))</f>
      </c>
      <c r="E17561" s="74" t="str">
        <v/>
      </c>
      <c r="F17561" s="75">
        <f>IF($E17561="","",IFERROR(VLOOKUP(TRIM(E17561&amp;""),'Référentiel Articles'!$A$2:$F$634,4,FALSE),""))</f>
      </c>
      <c r="G17561" s="76">
        <f>IF($E17561="","",IFERROR(VLOOKUP(TRIM(E17561&amp;""),'Référentiel Articles'!$A$2:$F$634,5,FALSE),""))</f>
      </c>
      <c r="H17561" s="77" t="str">
        <v/>
      </c>
      <c r="I17561" s="76">
        <f>IF($E17561="","",IFERROR(VLOOKUP(TRIM(E17561&amp;""),'Référentiel Articles'!$A$2:$F$634,6,FALSE),""))</f>
      </c>
      <c r="J17561" s="78">
        <f>IF(OR($E17561="",$H17561=""),"",$H17561*$I17561)</f>
      </c>
      <c r="K17561" s="79" t="str">
        <v/>
      </c>
    </row>
    <row r="17562">
      <c r="A17562" s="81" t="str">
        <v/>
      </c>
      <c r="B17562" s="81" t="str">
        <v/>
      </c>
      <c r="C17562" s="83">
        <f>IF($E17562="","",IFERROR(VLOOKUP(TRIM(E17562&amp;""),'Référentiel Articles'!$A$2:$F$634,2,FALSE),""))</f>
      </c>
      <c r="D17562" s="83">
        <f>IF($E17562="","",IFERROR(VLOOKUP(TRIM(E17562&amp;""),'Référentiel Articles'!$A$2:$F$634,3,FALSE),""))</f>
      </c>
      <c r="E17562" s="81" t="str">
        <v/>
      </c>
      <c r="F17562" s="83">
        <f>IF($E17562="","",IFERROR(VLOOKUP(TRIM(E17562&amp;""),'Référentiel Articles'!$A$2:$F$634,4,FALSE),""))</f>
      </c>
      <c r="G17562" s="84">
        <f>IF($E17562="","",IFERROR(VLOOKUP(TRIM(E17562&amp;""),'Référentiel Articles'!$A$2:$F$634,5,FALSE),""))</f>
      </c>
      <c r="H17562" s="85" t="str">
        <v/>
      </c>
      <c r="I17562" s="84">
        <f>IF($E17562="","",IFERROR(VLOOKUP(TRIM(E17562&amp;""),'Référentiel Articles'!$A$2:$F$634,6,FALSE),""))</f>
      </c>
      <c r="J17562" s="90">
        <f>IF(OR($E17562="",$H17562=""),"",$H17562*$I17562)</f>
      </c>
      <c r="K17562" s="87" t="str">
        <v/>
      </c>
    </row>
    <row r="17563">
      <c r="A17563" s="74" t="str">
        <v/>
      </c>
      <c r="B17563" s="74" t="str">
        <v/>
      </c>
      <c r="C17563" s="75">
        <f>IF($E17563="","",IFERROR(VLOOKUP(TRIM(E17563&amp;""),'Référentiel Articles'!$A$2:$F$634,2,FALSE),""))</f>
      </c>
      <c r="D17563" s="75">
        <f>IF($E17563="","",IFERROR(VLOOKUP(TRIM(E17563&amp;""),'Référentiel Articles'!$A$2:$F$634,3,FALSE),""))</f>
      </c>
      <c r="E17563" s="74" t="str">
        <v/>
      </c>
      <c r="F17563" s="75">
        <f>IF($E17563="","",IFERROR(VLOOKUP(TRIM(E17563&amp;""),'Référentiel Articles'!$A$2:$F$634,4,FALSE),""))</f>
      </c>
      <c r="G17563" s="76">
        <f>IF($E17563="","",IFERROR(VLOOKUP(TRIM(E17563&amp;""),'Référentiel Articles'!$A$2:$F$634,5,FALSE),""))</f>
      </c>
      <c r="H17563" s="77" t="str">
        <v/>
      </c>
      <c r="I17563" s="76">
        <f>IF($E17563="","",IFERROR(VLOOKUP(TRIM(E17563&amp;""),'Référentiel Articles'!$A$2:$F$634,6,FALSE),""))</f>
      </c>
      <c r="J17563" s="78">
        <f>IF(OR($E17563="",$H17563=""),"",$H17563*$I17563)</f>
      </c>
      <c r="K17563" s="79" t="str">
        <v/>
      </c>
    </row>
    <row r="17564">
      <c r="A17564" s="81" t="str">
        <v/>
      </c>
      <c r="B17564" s="81" t="str">
        <v/>
      </c>
      <c r="C17564" s="83">
        <f>IF($E17564="","",IFERROR(VLOOKUP(TRIM(E17564&amp;""),'Référentiel Articles'!$A$2:$F$634,2,FALSE),""))</f>
      </c>
      <c r="D17564" s="83">
        <f>IF($E17564="","",IFERROR(VLOOKUP(TRIM(E17564&amp;""),'Référentiel Articles'!$A$2:$F$634,3,FALSE),""))</f>
      </c>
      <c r="E17564" s="81" t="str">
        <v/>
      </c>
      <c r="F17564" s="83">
        <f>IF($E17564="","",IFERROR(VLOOKUP(TRIM(E17564&amp;""),'Référentiel Articles'!$A$2:$F$634,4,FALSE),""))</f>
      </c>
      <c r="G17564" s="84">
        <f>IF($E17564="","",IFERROR(VLOOKUP(TRIM(E17564&amp;""),'Référentiel Articles'!$A$2:$F$634,5,FALSE),""))</f>
      </c>
      <c r="H17564" s="85" t="str">
        <v/>
      </c>
      <c r="I17564" s="84">
        <f>IF($E17564="","",IFERROR(VLOOKUP(TRIM(E17564&amp;""),'Référentiel Articles'!$A$2:$F$634,6,FALSE),""))</f>
      </c>
      <c r="J17564" s="90">
        <f>IF(OR($E17564="",$H17564=""),"",$H17564*$I17564)</f>
      </c>
      <c r="K17564" s="87" t="str">
        <v/>
      </c>
    </row>
    <row r="17565">
      <c r="A17565" s="74" t="str">
        <v/>
      </c>
      <c r="B17565" s="74" t="str">
        <v/>
      </c>
      <c r="C17565" s="75">
        <f>IF($E17565="","",IFERROR(VLOOKUP(TRIM(E17565&amp;""),'Référentiel Articles'!$A$2:$F$634,2,FALSE),""))</f>
      </c>
      <c r="D17565" s="75">
        <f>IF($E17565="","",IFERROR(VLOOKUP(TRIM(E17565&amp;""),'Référentiel Articles'!$A$2:$F$634,3,FALSE),""))</f>
      </c>
      <c r="E17565" s="74" t="str">
        <v/>
      </c>
      <c r="F17565" s="75">
        <f>IF($E17565="","",IFERROR(VLOOKUP(TRIM(E17565&amp;""),'Référentiel Articles'!$A$2:$F$634,4,FALSE),""))</f>
      </c>
      <c r="G17565" s="76">
        <f>IF($E17565="","",IFERROR(VLOOKUP(TRIM(E17565&amp;""),'Référentiel Articles'!$A$2:$F$634,5,FALSE),""))</f>
      </c>
      <c r="H17565" s="77" t="str">
        <v/>
      </c>
      <c r="I17565" s="76">
        <f>IF($E17565="","",IFERROR(VLOOKUP(TRIM(E17565&amp;""),'Référentiel Articles'!$A$2:$F$634,6,FALSE),""))</f>
      </c>
      <c r="J17565" s="78">
        <f>IF(OR($E17565="",$H17565=""),"",$H17565*$I17565)</f>
      </c>
      <c r="K17565" s="79" t="str">
        <v/>
      </c>
    </row>
    <row r="17566">
      <c r="A17566" s="81" t="str">
        <v/>
      </c>
      <c r="B17566" s="81" t="str">
        <v/>
      </c>
      <c r="C17566" s="83">
        <f>IF($E17566="","",IFERROR(VLOOKUP(TRIM(E17566&amp;""),'Référentiel Articles'!$A$2:$F$634,2,FALSE),""))</f>
      </c>
      <c r="D17566" s="83">
        <f>IF($E17566="","",IFERROR(VLOOKUP(TRIM(E17566&amp;""),'Référentiel Articles'!$A$2:$F$634,3,FALSE),""))</f>
      </c>
      <c r="E17566" s="81" t="str">
        <v/>
      </c>
      <c r="F17566" s="83">
        <f>IF($E17566="","",IFERROR(VLOOKUP(TRIM(E17566&amp;""),'Référentiel Articles'!$A$2:$F$634,4,FALSE),""))</f>
      </c>
      <c r="G17566" s="84">
        <f>IF($E17566="","",IFERROR(VLOOKUP(TRIM(E17566&amp;""),'Référentiel Articles'!$A$2:$F$634,5,FALSE),""))</f>
      </c>
      <c r="H17566" s="85" t="str">
        <v/>
      </c>
      <c r="I17566" s="84">
        <f>IF($E17566="","",IFERROR(VLOOKUP(TRIM(E17566&amp;""),'Référentiel Articles'!$A$2:$F$634,6,FALSE),""))</f>
      </c>
      <c r="J17566" s="90">
        <f>IF(OR($E17566="",$H17566=""),"",$H17566*$I17566)</f>
      </c>
      <c r="K17566" s="87" t="str">
        <v/>
      </c>
    </row>
    <row r="17567">
      <c r="A17567" s="74" t="str">
        <v/>
      </c>
      <c r="B17567" s="74" t="str">
        <v/>
      </c>
      <c r="C17567" s="75">
        <f>IF($E17567="","",IFERROR(VLOOKUP(TRIM(E17567&amp;""),'Référentiel Articles'!$A$2:$F$634,2,FALSE),""))</f>
      </c>
      <c r="D17567" s="75">
        <f>IF($E17567="","",IFERROR(VLOOKUP(TRIM(E17567&amp;""),'Référentiel Articles'!$A$2:$F$634,3,FALSE),""))</f>
      </c>
      <c r="E17567" s="74" t="str">
        <v/>
      </c>
      <c r="F17567" s="75">
        <f>IF($E17567="","",IFERROR(VLOOKUP(TRIM(E17567&amp;""),'Référentiel Articles'!$A$2:$F$634,4,FALSE),""))</f>
      </c>
      <c r="G17567" s="76">
        <f>IF($E17567="","",IFERROR(VLOOKUP(TRIM(E17567&amp;""),'Référentiel Articles'!$A$2:$F$634,5,FALSE),""))</f>
      </c>
      <c r="H17567" s="77" t="str">
        <v/>
      </c>
      <c r="I17567" s="76">
        <f>IF($E17567="","",IFERROR(VLOOKUP(TRIM(E17567&amp;""),'Référentiel Articles'!$A$2:$F$634,6,FALSE),""))</f>
      </c>
      <c r="J17567" s="78">
        <f>IF(OR($E17567="",$H17567=""),"",$H17567*$I17567)</f>
      </c>
      <c r="K17567" s="79" t="str">
        <v/>
      </c>
    </row>
    <row r="17568">
      <c r="A17568" s="81" t="str">
        <v/>
      </c>
      <c r="B17568" s="81" t="str">
        <v/>
      </c>
      <c r="C17568" s="83">
        <f>IF($E17568="","",IFERROR(VLOOKUP(TRIM(E17568&amp;""),'Référentiel Articles'!$A$2:$F$634,2,FALSE),""))</f>
      </c>
      <c r="D17568" s="83">
        <f>IF($E17568="","",IFERROR(VLOOKUP(TRIM(E17568&amp;""),'Référentiel Articles'!$A$2:$F$634,3,FALSE),""))</f>
      </c>
      <c r="E17568" s="81" t="str">
        <v/>
      </c>
      <c r="F17568" s="83">
        <f>IF($E17568="","",IFERROR(VLOOKUP(TRIM(E17568&amp;""),'Référentiel Articles'!$A$2:$F$634,4,FALSE),""))</f>
      </c>
      <c r="G17568" s="84">
        <f>IF($E17568="","",IFERROR(VLOOKUP(TRIM(E17568&amp;""),'Référentiel Articles'!$A$2:$F$634,5,FALSE),""))</f>
      </c>
      <c r="H17568" s="85" t="str">
        <v/>
      </c>
      <c r="I17568" s="84">
        <f>IF($E17568="","",IFERROR(VLOOKUP(TRIM(E17568&amp;""),'Référentiel Articles'!$A$2:$F$634,6,FALSE),""))</f>
      </c>
      <c r="J17568" s="90">
        <f>IF(OR($E17568="",$H17568=""),"",$H17568*$I17568)</f>
      </c>
      <c r="K17568" s="87" t="str">
        <v/>
      </c>
    </row>
    <row r="17569">
      <c r="A17569" s="74" t="str">
        <v/>
      </c>
      <c r="B17569" s="74" t="str">
        <v/>
      </c>
      <c r="C17569" s="75">
        <f>IF($E17569="","",IFERROR(VLOOKUP(TRIM(E17569&amp;""),'Référentiel Articles'!$A$2:$F$634,2,FALSE),""))</f>
      </c>
      <c r="D17569" s="75">
        <f>IF($E17569="","",IFERROR(VLOOKUP(TRIM(E17569&amp;""),'Référentiel Articles'!$A$2:$F$634,3,FALSE),""))</f>
      </c>
      <c r="E17569" s="74" t="str">
        <v/>
      </c>
      <c r="F17569" s="75">
        <f>IF($E17569="","",IFERROR(VLOOKUP(TRIM(E17569&amp;""),'Référentiel Articles'!$A$2:$F$634,4,FALSE),""))</f>
      </c>
      <c r="G17569" s="76">
        <f>IF($E17569="","",IFERROR(VLOOKUP(TRIM(E17569&amp;""),'Référentiel Articles'!$A$2:$F$634,5,FALSE),""))</f>
      </c>
      <c r="H17569" s="77" t="str">
        <v/>
      </c>
      <c r="I17569" s="76">
        <f>IF($E17569="","",IFERROR(VLOOKUP(TRIM(E17569&amp;""),'Référentiel Articles'!$A$2:$F$634,6,FALSE),""))</f>
      </c>
      <c r="J17569" s="78">
        <f>IF(OR($E17569="",$H17569=""),"",$H17569*$I17569)</f>
      </c>
      <c r="K17569" s="79" t="str">
        <v/>
      </c>
    </row>
    <row r="17570">
      <c r="A17570" s="81" t="str">
        <v/>
      </c>
      <c r="B17570" s="81" t="str">
        <v/>
      </c>
      <c r="C17570" s="83">
        <f>IF($E17570="","",IFERROR(VLOOKUP(TRIM(E17570&amp;""),'Référentiel Articles'!$A$2:$F$634,2,FALSE),""))</f>
      </c>
      <c r="D17570" s="83">
        <f>IF($E17570="","",IFERROR(VLOOKUP(TRIM(E17570&amp;""),'Référentiel Articles'!$A$2:$F$634,3,FALSE),""))</f>
      </c>
      <c r="E17570" s="81" t="str">
        <v/>
      </c>
      <c r="F17570" s="83">
        <f>IF($E17570="","",IFERROR(VLOOKUP(TRIM(E17570&amp;""),'Référentiel Articles'!$A$2:$F$634,4,FALSE),""))</f>
      </c>
      <c r="G17570" s="84">
        <f>IF($E17570="","",IFERROR(VLOOKUP(TRIM(E17570&amp;""),'Référentiel Articles'!$A$2:$F$634,5,FALSE),""))</f>
      </c>
      <c r="H17570" s="85" t="str">
        <v/>
      </c>
      <c r="I17570" s="84">
        <f>IF($E17570="","",IFERROR(VLOOKUP(TRIM(E17570&amp;""),'Référentiel Articles'!$A$2:$F$634,6,FALSE),""))</f>
      </c>
      <c r="J17570" s="90">
        <f>IF(OR($E17570="",$H17570=""),"",$H17570*$I17570)</f>
      </c>
      <c r="K17570" s="87" t="str">
        <v/>
      </c>
    </row>
    <row r="17571">
      <c r="A17571" s="74" t="str">
        <v/>
      </c>
      <c r="B17571" s="74" t="str">
        <v/>
      </c>
      <c r="C17571" s="75">
        <f>IF($E17571="","",IFERROR(VLOOKUP(TRIM(E17571&amp;""),'Référentiel Articles'!$A$2:$F$634,2,FALSE),""))</f>
      </c>
      <c r="D17571" s="75">
        <f>IF($E17571="","",IFERROR(VLOOKUP(TRIM(E17571&amp;""),'Référentiel Articles'!$A$2:$F$634,3,FALSE),""))</f>
      </c>
      <c r="E17571" s="74" t="str">
        <v/>
      </c>
      <c r="F17571" s="75">
        <f>IF($E17571="","",IFERROR(VLOOKUP(TRIM(E17571&amp;""),'Référentiel Articles'!$A$2:$F$634,4,FALSE),""))</f>
      </c>
      <c r="G17571" s="76">
        <f>IF($E17571="","",IFERROR(VLOOKUP(TRIM(E17571&amp;""),'Référentiel Articles'!$A$2:$F$634,5,FALSE),""))</f>
      </c>
      <c r="H17571" s="77" t="str">
        <v/>
      </c>
      <c r="I17571" s="76">
        <f>IF($E17571="","",IFERROR(VLOOKUP(TRIM(E17571&amp;""),'Référentiel Articles'!$A$2:$F$634,6,FALSE),""))</f>
      </c>
      <c r="J17571" s="78">
        <f>IF(OR($E17571="",$H17571=""),"",$H17571*$I17571)</f>
      </c>
      <c r="K17571" s="79" t="str">
        <v/>
      </c>
    </row>
    <row r="17572">
      <c r="A17572" s="81" t="str">
        <v/>
      </c>
      <c r="B17572" s="81" t="str">
        <v/>
      </c>
      <c r="C17572" s="83">
        <f>IF($E17572="","",IFERROR(VLOOKUP(TRIM(E17572&amp;""),'Référentiel Articles'!$A$2:$F$634,2,FALSE),""))</f>
      </c>
      <c r="D17572" s="83">
        <f>IF($E17572="","",IFERROR(VLOOKUP(TRIM(E17572&amp;""),'Référentiel Articles'!$A$2:$F$634,3,FALSE),""))</f>
      </c>
      <c r="E17572" s="81" t="str">
        <v/>
      </c>
      <c r="F17572" s="83">
        <f>IF($E17572="","",IFERROR(VLOOKUP(TRIM(E17572&amp;""),'Référentiel Articles'!$A$2:$F$634,4,FALSE),""))</f>
      </c>
      <c r="G17572" s="84">
        <f>IF($E17572="","",IFERROR(VLOOKUP(TRIM(E17572&amp;""),'Référentiel Articles'!$A$2:$F$634,5,FALSE),""))</f>
      </c>
      <c r="H17572" s="85" t="str">
        <v/>
      </c>
      <c r="I17572" s="84">
        <f>IF($E17572="","",IFERROR(VLOOKUP(TRIM(E17572&amp;""),'Référentiel Articles'!$A$2:$F$634,6,FALSE),""))</f>
      </c>
      <c r="J17572" s="90">
        <f>IF(OR($E17572="",$H17572=""),"",$H17572*$I17572)</f>
      </c>
      <c r="K17572" s="87" t="str">
        <v/>
      </c>
    </row>
    <row r="17573">
      <c r="A17573" s="74" t="str">
        <v/>
      </c>
      <c r="B17573" s="74" t="str">
        <v/>
      </c>
      <c r="C17573" s="75">
        <f>IF($E17573="","",IFERROR(VLOOKUP(TRIM(E17573&amp;""),'Référentiel Articles'!$A$2:$F$634,2,FALSE),""))</f>
      </c>
      <c r="D17573" s="75">
        <f>IF($E17573="","",IFERROR(VLOOKUP(TRIM(E17573&amp;""),'Référentiel Articles'!$A$2:$F$634,3,FALSE),""))</f>
      </c>
      <c r="E17573" s="74" t="str">
        <v/>
      </c>
      <c r="F17573" s="75">
        <f>IF($E17573="","",IFERROR(VLOOKUP(TRIM(E17573&amp;""),'Référentiel Articles'!$A$2:$F$634,4,FALSE),""))</f>
      </c>
      <c r="G17573" s="76">
        <f>IF($E17573="","",IFERROR(VLOOKUP(TRIM(E17573&amp;""),'Référentiel Articles'!$A$2:$F$634,5,FALSE),""))</f>
      </c>
      <c r="H17573" s="77" t="str">
        <v/>
      </c>
      <c r="I17573" s="76">
        <f>IF($E17573="","",IFERROR(VLOOKUP(TRIM(E17573&amp;""),'Référentiel Articles'!$A$2:$F$634,6,FALSE),""))</f>
      </c>
      <c r="J17573" s="78">
        <f>IF(OR($E17573="",$H17573=""),"",$H17573*$I17573)</f>
      </c>
      <c r="K17573" s="79" t="str">
        <v/>
      </c>
    </row>
    <row r="17574">
      <c r="A17574" s="81" t="str">
        <v/>
      </c>
      <c r="B17574" s="81" t="str">
        <v/>
      </c>
      <c r="C17574" s="83">
        <f>IF($E17574="","",IFERROR(VLOOKUP(TRIM(E17574&amp;""),'Référentiel Articles'!$A$2:$F$634,2,FALSE),""))</f>
      </c>
      <c r="D17574" s="83">
        <f>IF($E17574="","",IFERROR(VLOOKUP(TRIM(E17574&amp;""),'Référentiel Articles'!$A$2:$F$634,3,FALSE),""))</f>
      </c>
      <c r="E17574" s="81" t="str">
        <v/>
      </c>
      <c r="F17574" s="83">
        <f>IF($E17574="","",IFERROR(VLOOKUP(TRIM(E17574&amp;""),'Référentiel Articles'!$A$2:$F$634,4,FALSE),""))</f>
      </c>
      <c r="G17574" s="84">
        <f>IF($E17574="","",IFERROR(VLOOKUP(TRIM(E17574&amp;""),'Référentiel Articles'!$A$2:$F$634,5,FALSE),""))</f>
      </c>
      <c r="H17574" s="85" t="str">
        <v/>
      </c>
      <c r="I17574" s="84">
        <f>IF($E17574="","",IFERROR(VLOOKUP(TRIM(E17574&amp;""),'Référentiel Articles'!$A$2:$F$634,6,FALSE),""))</f>
      </c>
      <c r="J17574" s="90">
        <f>IF(OR($E17574="",$H17574=""),"",$H17574*$I17574)</f>
      </c>
      <c r="K17574" s="87" t="str">
        <v/>
      </c>
    </row>
    <row r="17575">
      <c r="A17575" s="74" t="str">
        <v/>
      </c>
      <c r="B17575" s="74" t="str">
        <v/>
      </c>
      <c r="C17575" s="75">
        <f>IF($E17575="","",IFERROR(VLOOKUP(TRIM(E17575&amp;""),'Référentiel Articles'!$A$2:$F$634,2,FALSE),""))</f>
      </c>
      <c r="D17575" s="75">
        <f>IF($E17575="","",IFERROR(VLOOKUP(TRIM(E17575&amp;""),'Référentiel Articles'!$A$2:$F$634,3,FALSE),""))</f>
      </c>
      <c r="E17575" s="74" t="str">
        <v/>
      </c>
      <c r="F17575" s="75">
        <f>IF($E17575="","",IFERROR(VLOOKUP(TRIM(E17575&amp;""),'Référentiel Articles'!$A$2:$F$634,4,FALSE),""))</f>
      </c>
      <c r="G17575" s="76">
        <f>IF($E17575="","",IFERROR(VLOOKUP(TRIM(E17575&amp;""),'Référentiel Articles'!$A$2:$F$634,5,FALSE),""))</f>
      </c>
      <c r="H17575" s="77" t="str">
        <v/>
      </c>
      <c r="I17575" s="76">
        <f>IF($E17575="","",IFERROR(VLOOKUP(TRIM(E17575&amp;""),'Référentiel Articles'!$A$2:$F$634,6,FALSE),""))</f>
      </c>
      <c r="J17575" s="78">
        <f>IF(OR($E17575="",$H17575=""),"",$H17575*$I17575)</f>
      </c>
      <c r="K17575" s="79" t="str">
        <v/>
      </c>
    </row>
    <row r="17576">
      <c r="A17576" s="81" t="str">
        <v/>
      </c>
      <c r="B17576" s="81" t="str">
        <v/>
      </c>
      <c r="C17576" s="83">
        <f>IF($E17576="","",IFERROR(VLOOKUP(TRIM(E17576&amp;""),'Référentiel Articles'!$A$2:$F$634,2,FALSE),""))</f>
      </c>
      <c r="D17576" s="83">
        <f>IF($E17576="","",IFERROR(VLOOKUP(TRIM(E17576&amp;""),'Référentiel Articles'!$A$2:$F$634,3,FALSE),""))</f>
      </c>
      <c r="E17576" s="81" t="str">
        <v/>
      </c>
      <c r="F17576" s="83">
        <f>IF($E17576="","",IFERROR(VLOOKUP(TRIM(E17576&amp;""),'Référentiel Articles'!$A$2:$F$634,4,FALSE),""))</f>
      </c>
      <c r="G17576" s="84">
        <f>IF($E17576="","",IFERROR(VLOOKUP(TRIM(E17576&amp;""),'Référentiel Articles'!$A$2:$F$634,5,FALSE),""))</f>
      </c>
      <c r="H17576" s="85" t="str">
        <v/>
      </c>
      <c r="I17576" s="84">
        <f>IF($E17576="","",IFERROR(VLOOKUP(TRIM(E17576&amp;""),'Référentiel Articles'!$A$2:$F$634,6,FALSE),""))</f>
      </c>
      <c r="J17576" s="90">
        <f>IF(OR($E17576="",$H17576=""),"",$H17576*$I17576)</f>
      </c>
      <c r="K17576" s="87" t="str">
        <v/>
      </c>
    </row>
    <row r="17577">
      <c r="A17577" s="74" t="str">
        <v/>
      </c>
      <c r="B17577" s="74" t="str">
        <v/>
      </c>
      <c r="C17577" s="75">
        <f>IF($E17577="","",IFERROR(VLOOKUP(TRIM(E17577&amp;""),'Référentiel Articles'!$A$2:$F$634,2,FALSE),""))</f>
      </c>
      <c r="D17577" s="75">
        <f>IF($E17577="","",IFERROR(VLOOKUP(TRIM(E17577&amp;""),'Référentiel Articles'!$A$2:$F$634,3,FALSE),""))</f>
      </c>
      <c r="E17577" s="74" t="str">
        <v/>
      </c>
      <c r="F17577" s="75">
        <f>IF($E17577="","",IFERROR(VLOOKUP(TRIM(E17577&amp;""),'Référentiel Articles'!$A$2:$F$634,4,FALSE),""))</f>
      </c>
      <c r="G17577" s="76">
        <f>IF($E17577="","",IFERROR(VLOOKUP(TRIM(E17577&amp;""),'Référentiel Articles'!$A$2:$F$634,5,FALSE),""))</f>
      </c>
      <c r="H17577" s="77" t="str">
        <v/>
      </c>
      <c r="I17577" s="76">
        <f>IF($E17577="","",IFERROR(VLOOKUP(TRIM(E17577&amp;""),'Référentiel Articles'!$A$2:$F$634,6,FALSE),""))</f>
      </c>
      <c r="J17577" s="78">
        <f>IF(OR($E17577="",$H17577=""),"",$H17577*$I17577)</f>
      </c>
      <c r="K17577" s="79" t="str">
        <v/>
      </c>
    </row>
    <row r="17578">
      <c r="A17578" s="81" t="str">
        <v/>
      </c>
      <c r="B17578" s="81" t="str">
        <v/>
      </c>
      <c r="C17578" s="83">
        <f>IF($E17578="","",IFERROR(VLOOKUP(TRIM(E17578&amp;""),'Référentiel Articles'!$A$2:$F$634,2,FALSE),""))</f>
      </c>
      <c r="D17578" s="83">
        <f>IF($E17578="","",IFERROR(VLOOKUP(TRIM(E17578&amp;""),'Référentiel Articles'!$A$2:$F$634,3,FALSE),""))</f>
      </c>
      <c r="E17578" s="81" t="str">
        <v/>
      </c>
      <c r="F17578" s="83">
        <f>IF($E17578="","",IFERROR(VLOOKUP(TRIM(E17578&amp;""),'Référentiel Articles'!$A$2:$F$634,4,FALSE),""))</f>
      </c>
      <c r="G17578" s="84">
        <f>IF($E17578="","",IFERROR(VLOOKUP(TRIM(E17578&amp;""),'Référentiel Articles'!$A$2:$F$634,5,FALSE),""))</f>
      </c>
      <c r="H17578" s="85" t="str">
        <v/>
      </c>
      <c r="I17578" s="84">
        <f>IF($E17578="","",IFERROR(VLOOKUP(TRIM(E17578&amp;""),'Référentiel Articles'!$A$2:$F$634,6,FALSE),""))</f>
      </c>
      <c r="J17578" s="90">
        <f>IF(OR($E17578="",$H17578=""),"",$H17578*$I17578)</f>
      </c>
      <c r="K17578" s="87" t="str">
        <v/>
      </c>
    </row>
    <row r="17579">
      <c r="A17579" s="74" t="str">
        <v/>
      </c>
      <c r="B17579" s="74" t="str">
        <v/>
      </c>
      <c r="C17579" s="75">
        <f>IF($E17579="","",IFERROR(VLOOKUP(TRIM(E17579&amp;""),'Référentiel Articles'!$A$2:$F$634,2,FALSE),""))</f>
      </c>
      <c r="D17579" s="75">
        <f>IF($E17579="","",IFERROR(VLOOKUP(TRIM(E17579&amp;""),'Référentiel Articles'!$A$2:$F$634,3,FALSE),""))</f>
      </c>
      <c r="E17579" s="74" t="str">
        <v/>
      </c>
      <c r="F17579" s="75">
        <f>IF($E17579="","",IFERROR(VLOOKUP(TRIM(E17579&amp;""),'Référentiel Articles'!$A$2:$F$634,4,FALSE),""))</f>
      </c>
      <c r="G17579" s="76">
        <f>IF($E17579="","",IFERROR(VLOOKUP(TRIM(E17579&amp;""),'Référentiel Articles'!$A$2:$F$634,5,FALSE),""))</f>
      </c>
      <c r="H17579" s="77" t="str">
        <v/>
      </c>
      <c r="I17579" s="76">
        <f>IF($E17579="","",IFERROR(VLOOKUP(TRIM(E17579&amp;""),'Référentiel Articles'!$A$2:$F$634,6,FALSE),""))</f>
      </c>
      <c r="J17579" s="78">
        <f>IF(OR($E17579="",$H17579=""),"",$H17579*$I17579)</f>
      </c>
      <c r="K17579" s="79" t="str">
        <v/>
      </c>
    </row>
    <row r="17580">
      <c r="A17580" s="81" t="str">
        <v/>
      </c>
      <c r="B17580" s="81" t="str">
        <v/>
      </c>
      <c r="C17580" s="83">
        <f>IF($E17580="","",IFERROR(VLOOKUP(TRIM(E17580&amp;""),'Référentiel Articles'!$A$2:$F$634,2,FALSE),""))</f>
      </c>
      <c r="D17580" s="83">
        <f>IF($E17580="","",IFERROR(VLOOKUP(TRIM(E17580&amp;""),'Référentiel Articles'!$A$2:$F$634,3,FALSE),""))</f>
      </c>
      <c r="E17580" s="81" t="str">
        <v/>
      </c>
      <c r="F17580" s="83">
        <f>IF($E17580="","",IFERROR(VLOOKUP(TRIM(E17580&amp;""),'Référentiel Articles'!$A$2:$F$634,4,FALSE),""))</f>
      </c>
      <c r="G17580" s="84">
        <f>IF($E17580="","",IFERROR(VLOOKUP(TRIM(E17580&amp;""),'Référentiel Articles'!$A$2:$F$634,5,FALSE),""))</f>
      </c>
      <c r="H17580" s="85" t="str">
        <v/>
      </c>
      <c r="I17580" s="84">
        <f>IF($E17580="","",IFERROR(VLOOKUP(TRIM(E17580&amp;""),'Référentiel Articles'!$A$2:$F$634,6,FALSE),""))</f>
      </c>
      <c r="J17580" s="90">
        <f>IF(OR($E17580="",$H17580=""),"",$H17580*$I17580)</f>
      </c>
      <c r="K17580" s="87" t="str">
        <v/>
      </c>
    </row>
    <row r="17581">
      <c r="A17581" s="74" t="str">
        <v/>
      </c>
      <c r="B17581" s="74" t="str">
        <v/>
      </c>
      <c r="C17581" s="75">
        <f>IF($E17581="","",IFERROR(VLOOKUP(TRIM(E17581&amp;""),'Référentiel Articles'!$A$2:$F$634,2,FALSE),""))</f>
      </c>
      <c r="D17581" s="75">
        <f>IF($E17581="","",IFERROR(VLOOKUP(TRIM(E17581&amp;""),'Référentiel Articles'!$A$2:$F$634,3,FALSE),""))</f>
      </c>
      <c r="E17581" s="74" t="str">
        <v/>
      </c>
      <c r="F17581" s="75">
        <f>IF($E17581="","",IFERROR(VLOOKUP(TRIM(E17581&amp;""),'Référentiel Articles'!$A$2:$F$634,4,FALSE),""))</f>
      </c>
      <c r="G17581" s="76">
        <f>IF($E17581="","",IFERROR(VLOOKUP(TRIM(E17581&amp;""),'Référentiel Articles'!$A$2:$F$634,5,FALSE),""))</f>
      </c>
      <c r="H17581" s="77" t="str">
        <v/>
      </c>
      <c r="I17581" s="76">
        <f>IF($E17581="","",IFERROR(VLOOKUP(TRIM(E17581&amp;""),'Référentiel Articles'!$A$2:$F$634,6,FALSE),""))</f>
      </c>
      <c r="J17581" s="78">
        <f>IF(OR($E17581="",$H17581=""),"",$H17581*$I17581)</f>
      </c>
      <c r="K17581" s="79" t="str">
        <v/>
      </c>
    </row>
    <row r="17582">
      <c r="A17582" s="81" t="str">
        <v/>
      </c>
      <c r="B17582" s="81" t="str">
        <v/>
      </c>
      <c r="C17582" s="83">
        <f>IF($E17582="","",IFERROR(VLOOKUP(TRIM(E17582&amp;""),'Référentiel Articles'!$A$2:$F$634,2,FALSE),""))</f>
      </c>
      <c r="D17582" s="83">
        <f>IF($E17582="","",IFERROR(VLOOKUP(TRIM(E17582&amp;""),'Référentiel Articles'!$A$2:$F$634,3,FALSE),""))</f>
      </c>
      <c r="E17582" s="81" t="str">
        <v/>
      </c>
      <c r="F17582" s="83">
        <f>IF($E17582="","",IFERROR(VLOOKUP(TRIM(E17582&amp;""),'Référentiel Articles'!$A$2:$F$634,4,FALSE),""))</f>
      </c>
      <c r="G17582" s="84">
        <f>IF($E17582="","",IFERROR(VLOOKUP(TRIM(E17582&amp;""),'Référentiel Articles'!$A$2:$F$634,5,FALSE),""))</f>
      </c>
      <c r="H17582" s="85" t="str">
        <v/>
      </c>
      <c r="I17582" s="84">
        <f>IF($E17582="","",IFERROR(VLOOKUP(TRIM(E17582&amp;""),'Référentiel Articles'!$A$2:$F$634,6,FALSE),""))</f>
      </c>
      <c r="J17582" s="90">
        <f>IF(OR($E17582="",$H17582=""),"",$H17582*$I17582)</f>
      </c>
      <c r="K17582" s="87" t="str">
        <v/>
      </c>
    </row>
    <row r="17583">
      <c r="A17583" s="74" t="str">
        <v/>
      </c>
      <c r="B17583" s="74" t="str">
        <v/>
      </c>
      <c r="C17583" s="75">
        <f>IF($E17583="","",IFERROR(VLOOKUP(TRIM(E17583&amp;""),'Référentiel Articles'!$A$2:$F$634,2,FALSE),""))</f>
      </c>
      <c r="D17583" s="75">
        <f>IF($E17583="","",IFERROR(VLOOKUP(TRIM(E17583&amp;""),'Référentiel Articles'!$A$2:$F$634,3,FALSE),""))</f>
      </c>
      <c r="E17583" s="74" t="str">
        <v/>
      </c>
      <c r="F17583" s="75">
        <f>IF($E17583="","",IFERROR(VLOOKUP(TRIM(E17583&amp;""),'Référentiel Articles'!$A$2:$F$634,4,FALSE),""))</f>
      </c>
      <c r="G17583" s="76">
        <f>IF($E17583="","",IFERROR(VLOOKUP(TRIM(E17583&amp;""),'Référentiel Articles'!$A$2:$F$634,5,FALSE),""))</f>
      </c>
      <c r="H17583" s="77" t="str">
        <v/>
      </c>
      <c r="I17583" s="76">
        <f>IF($E17583="","",IFERROR(VLOOKUP(TRIM(E17583&amp;""),'Référentiel Articles'!$A$2:$F$634,6,FALSE),""))</f>
      </c>
      <c r="J17583" s="78">
        <f>IF(OR($E17583="",$H17583=""),"",$H17583*$I17583)</f>
      </c>
      <c r="K17583" s="79" t="str">
        <v/>
      </c>
    </row>
    <row r="17584">
      <c r="A17584" s="81" t="str">
        <v/>
      </c>
      <c r="B17584" s="81" t="str">
        <v/>
      </c>
      <c r="C17584" s="83">
        <f>IF($E17584="","",IFERROR(VLOOKUP(TRIM(E17584&amp;""),'Référentiel Articles'!$A$2:$F$634,2,FALSE),""))</f>
      </c>
      <c r="D17584" s="83">
        <f>IF($E17584="","",IFERROR(VLOOKUP(TRIM(E17584&amp;""),'Référentiel Articles'!$A$2:$F$634,3,FALSE),""))</f>
      </c>
      <c r="E17584" s="81" t="str">
        <v/>
      </c>
      <c r="F17584" s="83">
        <f>IF($E17584="","",IFERROR(VLOOKUP(TRIM(E17584&amp;""),'Référentiel Articles'!$A$2:$F$634,4,FALSE),""))</f>
      </c>
      <c r="G17584" s="84">
        <f>IF($E17584="","",IFERROR(VLOOKUP(TRIM(E17584&amp;""),'Référentiel Articles'!$A$2:$F$634,5,FALSE),""))</f>
      </c>
      <c r="H17584" s="85" t="str">
        <v/>
      </c>
      <c r="I17584" s="84">
        <f>IF($E17584="","",IFERROR(VLOOKUP(TRIM(E17584&amp;""),'Référentiel Articles'!$A$2:$F$634,6,FALSE),""))</f>
      </c>
      <c r="J17584" s="90">
        <f>IF(OR($E17584="",$H17584=""),"",$H17584*$I17584)</f>
      </c>
      <c r="K17584" s="87" t="str">
        <v/>
      </c>
    </row>
    <row r="17585">
      <c r="A17585" s="74" t="str">
        <v/>
      </c>
      <c r="B17585" s="74" t="str">
        <v/>
      </c>
      <c r="C17585" s="75">
        <f>IF($E17585="","",IFERROR(VLOOKUP(TRIM(E17585&amp;""),'Référentiel Articles'!$A$2:$F$634,2,FALSE),""))</f>
      </c>
      <c r="D17585" s="75">
        <f>IF($E17585="","",IFERROR(VLOOKUP(TRIM(E17585&amp;""),'Référentiel Articles'!$A$2:$F$634,3,FALSE),""))</f>
      </c>
      <c r="E17585" s="74" t="str">
        <v/>
      </c>
      <c r="F17585" s="75">
        <f>IF($E17585="","",IFERROR(VLOOKUP(TRIM(E17585&amp;""),'Référentiel Articles'!$A$2:$F$634,4,FALSE),""))</f>
      </c>
      <c r="G17585" s="76">
        <f>IF($E17585="","",IFERROR(VLOOKUP(TRIM(E17585&amp;""),'Référentiel Articles'!$A$2:$F$634,5,FALSE),""))</f>
      </c>
      <c r="H17585" s="77" t="str">
        <v/>
      </c>
      <c r="I17585" s="76">
        <f>IF($E17585="","",IFERROR(VLOOKUP(TRIM(E17585&amp;""),'Référentiel Articles'!$A$2:$F$634,6,FALSE),""))</f>
      </c>
      <c r="J17585" s="78">
        <f>IF(OR($E17585="",$H17585=""),"",$H17585*$I17585)</f>
      </c>
      <c r="K17585" s="79" t="str">
        <v/>
      </c>
    </row>
    <row r="17586">
      <c r="A17586" s="81" t="str">
        <v/>
      </c>
      <c r="B17586" s="81" t="str">
        <v/>
      </c>
      <c r="C17586" s="83">
        <f>IF($E17586="","",IFERROR(VLOOKUP(TRIM(E17586&amp;""),'Référentiel Articles'!$A$2:$F$634,2,FALSE),""))</f>
      </c>
      <c r="D17586" s="83">
        <f>IF($E17586="","",IFERROR(VLOOKUP(TRIM(E17586&amp;""),'Référentiel Articles'!$A$2:$F$634,3,FALSE),""))</f>
      </c>
      <c r="E17586" s="81" t="str">
        <v/>
      </c>
      <c r="F17586" s="83">
        <f>IF($E17586="","",IFERROR(VLOOKUP(TRIM(E17586&amp;""),'Référentiel Articles'!$A$2:$F$634,4,FALSE),""))</f>
      </c>
      <c r="G17586" s="84">
        <f>IF($E17586="","",IFERROR(VLOOKUP(TRIM(E17586&amp;""),'Référentiel Articles'!$A$2:$F$634,5,FALSE),""))</f>
      </c>
      <c r="H17586" s="85" t="str">
        <v/>
      </c>
      <c r="I17586" s="84">
        <f>IF($E17586="","",IFERROR(VLOOKUP(TRIM(E17586&amp;""),'Référentiel Articles'!$A$2:$F$634,6,FALSE),""))</f>
      </c>
      <c r="J17586" s="90">
        <f>IF(OR($E17586="",$H17586=""),"",$H17586*$I17586)</f>
      </c>
      <c r="K17586" s="87" t="str">
        <v/>
      </c>
    </row>
    <row r="17587">
      <c r="A17587" s="74" t="str">
        <v/>
      </c>
      <c r="B17587" s="74" t="str">
        <v/>
      </c>
      <c r="C17587" s="75">
        <f>IF($E17587="","",IFERROR(VLOOKUP(TRIM(E17587&amp;""),'Référentiel Articles'!$A$2:$F$634,2,FALSE),""))</f>
      </c>
      <c r="D17587" s="75">
        <f>IF($E17587="","",IFERROR(VLOOKUP(TRIM(E17587&amp;""),'Référentiel Articles'!$A$2:$F$634,3,FALSE),""))</f>
      </c>
      <c r="E17587" s="74" t="str">
        <v/>
      </c>
      <c r="F17587" s="75">
        <f>IF($E17587="","",IFERROR(VLOOKUP(TRIM(E17587&amp;""),'Référentiel Articles'!$A$2:$F$634,4,FALSE),""))</f>
      </c>
      <c r="G17587" s="76">
        <f>IF($E17587="","",IFERROR(VLOOKUP(TRIM(E17587&amp;""),'Référentiel Articles'!$A$2:$F$634,5,FALSE),""))</f>
      </c>
      <c r="H17587" s="77" t="str">
        <v/>
      </c>
      <c r="I17587" s="76">
        <f>IF($E17587="","",IFERROR(VLOOKUP(TRIM(E17587&amp;""),'Référentiel Articles'!$A$2:$F$634,6,FALSE),""))</f>
      </c>
      <c r="J17587" s="78">
        <f>IF(OR($E17587="",$H17587=""),"",$H17587*$I17587)</f>
      </c>
      <c r="K17587" s="79" t="str">
        <v/>
      </c>
    </row>
    <row r="17588">
      <c r="A17588" s="81" t="str">
        <v/>
      </c>
      <c r="B17588" s="81" t="str">
        <v/>
      </c>
      <c r="C17588" s="83">
        <f>IF($E17588="","",IFERROR(VLOOKUP(TRIM(E17588&amp;""),'Référentiel Articles'!$A$2:$F$634,2,FALSE),""))</f>
      </c>
      <c r="D17588" s="83">
        <f>IF($E17588="","",IFERROR(VLOOKUP(TRIM(E17588&amp;""),'Référentiel Articles'!$A$2:$F$634,3,FALSE),""))</f>
      </c>
      <c r="E17588" s="81" t="str">
        <v/>
      </c>
      <c r="F17588" s="83">
        <f>IF($E17588="","",IFERROR(VLOOKUP(TRIM(E17588&amp;""),'Référentiel Articles'!$A$2:$F$634,4,FALSE),""))</f>
      </c>
      <c r="G17588" s="84">
        <f>IF($E17588="","",IFERROR(VLOOKUP(TRIM(E17588&amp;""),'Référentiel Articles'!$A$2:$F$634,5,FALSE),""))</f>
      </c>
      <c r="H17588" s="85" t="str">
        <v/>
      </c>
      <c r="I17588" s="84">
        <f>IF($E17588="","",IFERROR(VLOOKUP(TRIM(E17588&amp;""),'Référentiel Articles'!$A$2:$F$634,6,FALSE),""))</f>
      </c>
      <c r="J17588" s="90">
        <f>IF(OR($E17588="",$H17588=""),"",$H17588*$I17588)</f>
      </c>
      <c r="K17588" s="87" t="str">
        <v/>
      </c>
    </row>
    <row r="17589">
      <c r="A17589" s="74" t="str">
        <v/>
      </c>
      <c r="B17589" s="74" t="str">
        <v/>
      </c>
      <c r="C17589" s="75">
        <f>IF($E17589="","",IFERROR(VLOOKUP(TRIM(E17589&amp;""),'Référentiel Articles'!$A$2:$F$634,2,FALSE),""))</f>
      </c>
      <c r="D17589" s="75">
        <f>IF($E17589="","",IFERROR(VLOOKUP(TRIM(E17589&amp;""),'Référentiel Articles'!$A$2:$F$634,3,FALSE),""))</f>
      </c>
      <c r="E17589" s="74" t="str">
        <v/>
      </c>
      <c r="F17589" s="75">
        <f>IF($E17589="","",IFERROR(VLOOKUP(TRIM(E17589&amp;""),'Référentiel Articles'!$A$2:$F$634,4,FALSE),""))</f>
      </c>
      <c r="G17589" s="76">
        <f>IF($E17589="","",IFERROR(VLOOKUP(TRIM(E17589&amp;""),'Référentiel Articles'!$A$2:$F$634,5,FALSE),""))</f>
      </c>
      <c r="H17589" s="77" t="str">
        <v/>
      </c>
      <c r="I17589" s="76">
        <f>IF($E17589="","",IFERROR(VLOOKUP(TRIM(E17589&amp;""),'Référentiel Articles'!$A$2:$F$634,6,FALSE),""))</f>
      </c>
      <c r="J17589" s="78">
        <f>IF(OR($E17589="",$H17589=""),"",$H17589*$I17589)</f>
      </c>
      <c r="K17589" s="79" t="str">
        <v/>
      </c>
    </row>
    <row r="17590">
      <c r="A17590" s="81" t="str">
        <v/>
      </c>
      <c r="B17590" s="81" t="str">
        <v/>
      </c>
      <c r="C17590" s="83">
        <f>IF($E17590="","",IFERROR(VLOOKUP(TRIM(E17590&amp;""),'Référentiel Articles'!$A$2:$F$634,2,FALSE),""))</f>
      </c>
      <c r="D17590" s="83">
        <f>IF($E17590="","",IFERROR(VLOOKUP(TRIM(E17590&amp;""),'Référentiel Articles'!$A$2:$F$634,3,FALSE),""))</f>
      </c>
      <c r="E17590" s="81" t="str">
        <v/>
      </c>
      <c r="F17590" s="83">
        <f>IF($E17590="","",IFERROR(VLOOKUP(TRIM(E17590&amp;""),'Référentiel Articles'!$A$2:$F$634,4,FALSE),""))</f>
      </c>
      <c r="G17590" s="84">
        <f>IF($E17590="","",IFERROR(VLOOKUP(TRIM(E17590&amp;""),'Référentiel Articles'!$A$2:$F$634,5,FALSE),""))</f>
      </c>
      <c r="H17590" s="85" t="str">
        <v/>
      </c>
      <c r="I17590" s="84">
        <f>IF($E17590="","",IFERROR(VLOOKUP(TRIM(E17590&amp;""),'Référentiel Articles'!$A$2:$F$634,6,FALSE),""))</f>
      </c>
      <c r="J17590" s="90">
        <f>IF(OR($E17590="",$H17590=""),"",$H17590*$I17590)</f>
      </c>
      <c r="K17590" s="87" t="str">
        <v/>
      </c>
    </row>
    <row r="17591">
      <c r="A17591" s="74" t="str">
        <v/>
      </c>
      <c r="B17591" s="74" t="str">
        <v/>
      </c>
      <c r="C17591" s="75">
        <f>IF($E17591="","",IFERROR(VLOOKUP(TRIM(E17591&amp;""),'Référentiel Articles'!$A$2:$F$634,2,FALSE),""))</f>
      </c>
      <c r="D17591" s="75">
        <f>IF($E17591="","",IFERROR(VLOOKUP(TRIM(E17591&amp;""),'Référentiel Articles'!$A$2:$F$634,3,FALSE),""))</f>
      </c>
      <c r="E17591" s="74" t="str">
        <v/>
      </c>
      <c r="F17591" s="75">
        <f>IF($E17591="","",IFERROR(VLOOKUP(TRIM(E17591&amp;""),'Référentiel Articles'!$A$2:$F$634,4,FALSE),""))</f>
      </c>
      <c r="G17591" s="76">
        <f>IF($E17591="","",IFERROR(VLOOKUP(TRIM(E17591&amp;""),'Référentiel Articles'!$A$2:$F$634,5,FALSE),""))</f>
      </c>
      <c r="H17591" s="77" t="str">
        <v/>
      </c>
      <c r="I17591" s="76">
        <f>IF($E17591="","",IFERROR(VLOOKUP(TRIM(E17591&amp;""),'Référentiel Articles'!$A$2:$F$634,6,FALSE),""))</f>
      </c>
      <c r="J17591" s="78">
        <f>IF(OR($E17591="",$H17591=""),"",$H17591*$I17591)</f>
      </c>
      <c r="K17591" s="79" t="str">
        <v/>
      </c>
    </row>
    <row r="17592">
      <c r="A17592" s="81" t="str">
        <v/>
      </c>
      <c r="B17592" s="81" t="str">
        <v/>
      </c>
      <c r="C17592" s="83">
        <f>IF($E17592="","",IFERROR(VLOOKUP(TRIM(E17592&amp;""),'Référentiel Articles'!$A$2:$F$634,2,FALSE),""))</f>
      </c>
      <c r="D17592" s="83">
        <f>IF($E17592="","",IFERROR(VLOOKUP(TRIM(E17592&amp;""),'Référentiel Articles'!$A$2:$F$634,3,FALSE),""))</f>
      </c>
      <c r="E17592" s="81" t="str">
        <v/>
      </c>
      <c r="F17592" s="83">
        <f>IF($E17592="","",IFERROR(VLOOKUP(TRIM(E17592&amp;""),'Référentiel Articles'!$A$2:$F$634,4,FALSE),""))</f>
      </c>
      <c r="G17592" s="84">
        <f>IF($E17592="","",IFERROR(VLOOKUP(TRIM(E17592&amp;""),'Référentiel Articles'!$A$2:$F$634,5,FALSE),""))</f>
      </c>
      <c r="H17592" s="85" t="str">
        <v/>
      </c>
      <c r="I17592" s="84">
        <f>IF($E17592="","",IFERROR(VLOOKUP(TRIM(E17592&amp;""),'Référentiel Articles'!$A$2:$F$634,6,FALSE),""))</f>
      </c>
      <c r="J17592" s="90">
        <f>IF(OR($E17592="",$H17592=""),"",$H17592*$I17592)</f>
      </c>
      <c r="K17592" s="87" t="str">
        <v/>
      </c>
    </row>
    <row r="17593">
      <c r="A17593" s="74" t="str">
        <v/>
      </c>
      <c r="B17593" s="74" t="str">
        <v/>
      </c>
      <c r="C17593" s="75">
        <f>IF($E17593="","",IFERROR(VLOOKUP(TRIM(E17593&amp;""),'Référentiel Articles'!$A$2:$F$634,2,FALSE),""))</f>
      </c>
      <c r="D17593" s="75">
        <f>IF($E17593="","",IFERROR(VLOOKUP(TRIM(E17593&amp;""),'Référentiel Articles'!$A$2:$F$634,3,FALSE),""))</f>
      </c>
      <c r="E17593" s="74" t="str">
        <v/>
      </c>
      <c r="F17593" s="75">
        <f>IF($E17593="","",IFERROR(VLOOKUP(TRIM(E17593&amp;""),'Référentiel Articles'!$A$2:$F$634,4,FALSE),""))</f>
      </c>
      <c r="G17593" s="76">
        <f>IF($E17593="","",IFERROR(VLOOKUP(TRIM(E17593&amp;""),'Référentiel Articles'!$A$2:$F$634,5,FALSE),""))</f>
      </c>
      <c r="H17593" s="77" t="str">
        <v/>
      </c>
      <c r="I17593" s="76">
        <f>IF($E17593="","",IFERROR(VLOOKUP(TRIM(E17593&amp;""),'Référentiel Articles'!$A$2:$F$634,6,FALSE),""))</f>
      </c>
      <c r="J17593" s="78">
        <f>IF(OR($E17593="",$H17593=""),"",$H17593*$I17593)</f>
      </c>
      <c r="K17593" s="79" t="str">
        <v/>
      </c>
    </row>
    <row r="17594">
      <c r="A17594" s="81" t="str">
        <v/>
      </c>
      <c r="B17594" s="81" t="str">
        <v/>
      </c>
      <c r="C17594" s="83">
        <f>IF($E17594="","",IFERROR(VLOOKUP(TRIM(E17594&amp;""),'Référentiel Articles'!$A$2:$F$634,2,FALSE),""))</f>
      </c>
      <c r="D17594" s="83">
        <f>IF($E17594="","",IFERROR(VLOOKUP(TRIM(E17594&amp;""),'Référentiel Articles'!$A$2:$F$634,3,FALSE),""))</f>
      </c>
      <c r="E17594" s="81" t="str">
        <v/>
      </c>
      <c r="F17594" s="83">
        <f>IF($E17594="","",IFERROR(VLOOKUP(TRIM(E17594&amp;""),'Référentiel Articles'!$A$2:$F$634,4,FALSE),""))</f>
      </c>
      <c r="G17594" s="84">
        <f>IF($E17594="","",IFERROR(VLOOKUP(TRIM(E17594&amp;""),'Référentiel Articles'!$A$2:$F$634,5,FALSE),""))</f>
      </c>
      <c r="H17594" s="85" t="str">
        <v/>
      </c>
      <c r="I17594" s="84">
        <f>IF($E17594="","",IFERROR(VLOOKUP(TRIM(E17594&amp;""),'Référentiel Articles'!$A$2:$F$634,6,FALSE),""))</f>
      </c>
      <c r="J17594" s="90">
        <f>IF(OR($E17594="",$H17594=""),"",$H17594*$I17594)</f>
      </c>
      <c r="K17594" s="87" t="str">
        <v/>
      </c>
    </row>
    <row r="17595">
      <c r="A17595" s="74" t="str">
        <v/>
      </c>
      <c r="B17595" s="74" t="str">
        <v/>
      </c>
      <c r="C17595" s="75">
        <f>IF($E17595="","",IFERROR(VLOOKUP(TRIM(E17595&amp;""),'Référentiel Articles'!$A$2:$F$634,2,FALSE),""))</f>
      </c>
      <c r="D17595" s="75">
        <f>IF($E17595="","",IFERROR(VLOOKUP(TRIM(E17595&amp;""),'Référentiel Articles'!$A$2:$F$634,3,FALSE),""))</f>
      </c>
      <c r="E17595" s="74" t="str">
        <v/>
      </c>
      <c r="F17595" s="75">
        <f>IF($E17595="","",IFERROR(VLOOKUP(TRIM(E17595&amp;""),'Référentiel Articles'!$A$2:$F$634,4,FALSE),""))</f>
      </c>
      <c r="G17595" s="76">
        <f>IF($E17595="","",IFERROR(VLOOKUP(TRIM(E17595&amp;""),'Référentiel Articles'!$A$2:$F$634,5,FALSE),""))</f>
      </c>
      <c r="H17595" s="77" t="str">
        <v/>
      </c>
      <c r="I17595" s="76">
        <f>IF($E17595="","",IFERROR(VLOOKUP(TRIM(E17595&amp;""),'Référentiel Articles'!$A$2:$F$634,6,FALSE),""))</f>
      </c>
      <c r="J17595" s="78">
        <f>IF(OR($E17595="",$H17595=""),"",$H17595*$I17595)</f>
      </c>
      <c r="K17595" s="79" t="str">
        <v/>
      </c>
    </row>
    <row r="17596">
      <c r="A17596" s="81" t="str">
        <v/>
      </c>
      <c r="B17596" s="81" t="str">
        <v/>
      </c>
      <c r="C17596" s="83">
        <f>IF($E17596="","",IFERROR(VLOOKUP(TRIM(E17596&amp;""),'Référentiel Articles'!$A$2:$F$634,2,FALSE),""))</f>
      </c>
      <c r="D17596" s="83">
        <f>IF($E17596="","",IFERROR(VLOOKUP(TRIM(E17596&amp;""),'Référentiel Articles'!$A$2:$F$634,3,FALSE),""))</f>
      </c>
      <c r="E17596" s="81" t="str">
        <v/>
      </c>
      <c r="F17596" s="83">
        <f>IF($E17596="","",IFERROR(VLOOKUP(TRIM(E17596&amp;""),'Référentiel Articles'!$A$2:$F$634,4,FALSE),""))</f>
      </c>
      <c r="G17596" s="84">
        <f>IF($E17596="","",IFERROR(VLOOKUP(TRIM(E17596&amp;""),'Référentiel Articles'!$A$2:$F$634,5,FALSE),""))</f>
      </c>
      <c r="H17596" s="85" t="str">
        <v/>
      </c>
      <c r="I17596" s="84">
        <f>IF($E17596="","",IFERROR(VLOOKUP(TRIM(E17596&amp;""),'Référentiel Articles'!$A$2:$F$634,6,FALSE),""))</f>
      </c>
      <c r="J17596" s="90">
        <f>IF(OR($E17596="",$H17596=""),"",$H17596*$I17596)</f>
      </c>
      <c r="K17596" s="87" t="str">
        <v/>
      </c>
    </row>
    <row r="17597">
      <c r="A17597" s="74" t="str">
        <v/>
      </c>
      <c r="B17597" s="74" t="str">
        <v/>
      </c>
      <c r="C17597" s="75">
        <f>IF($E17597="","",IFERROR(VLOOKUP(TRIM(E17597&amp;""),'Référentiel Articles'!$A$2:$F$634,2,FALSE),""))</f>
      </c>
      <c r="D17597" s="75">
        <f>IF($E17597="","",IFERROR(VLOOKUP(TRIM(E17597&amp;""),'Référentiel Articles'!$A$2:$F$634,3,FALSE),""))</f>
      </c>
      <c r="E17597" s="74" t="str">
        <v/>
      </c>
      <c r="F17597" s="75">
        <f>IF($E17597="","",IFERROR(VLOOKUP(TRIM(E17597&amp;""),'Référentiel Articles'!$A$2:$F$634,4,FALSE),""))</f>
      </c>
      <c r="G17597" s="76">
        <f>IF($E17597="","",IFERROR(VLOOKUP(TRIM(E17597&amp;""),'Référentiel Articles'!$A$2:$F$634,5,FALSE),""))</f>
      </c>
      <c r="H17597" s="77" t="str">
        <v/>
      </c>
      <c r="I17597" s="76">
        <f>IF($E17597="","",IFERROR(VLOOKUP(TRIM(E17597&amp;""),'Référentiel Articles'!$A$2:$F$634,6,FALSE),""))</f>
      </c>
      <c r="J17597" s="78">
        <f>IF(OR($E17597="",$H17597=""),"",$H17597*$I17597)</f>
      </c>
      <c r="K17597" s="79" t="str">
        <v/>
      </c>
    </row>
    <row r="17598">
      <c r="A17598" s="81" t="str">
        <v/>
      </c>
      <c r="B17598" s="81" t="str">
        <v/>
      </c>
      <c r="C17598" s="83">
        <f>IF($E17598="","",IFERROR(VLOOKUP(TRIM(E17598&amp;""),'Référentiel Articles'!$A$2:$F$634,2,FALSE),""))</f>
      </c>
      <c r="D17598" s="83">
        <f>IF($E17598="","",IFERROR(VLOOKUP(TRIM(E17598&amp;""),'Référentiel Articles'!$A$2:$F$634,3,FALSE),""))</f>
      </c>
      <c r="E17598" s="81" t="str">
        <v/>
      </c>
      <c r="F17598" s="83">
        <f>IF($E17598="","",IFERROR(VLOOKUP(TRIM(E17598&amp;""),'Référentiel Articles'!$A$2:$F$634,4,FALSE),""))</f>
      </c>
      <c r="G17598" s="84">
        <f>IF($E17598="","",IFERROR(VLOOKUP(TRIM(E17598&amp;""),'Référentiel Articles'!$A$2:$F$634,5,FALSE),""))</f>
      </c>
      <c r="H17598" s="85" t="str">
        <v/>
      </c>
      <c r="I17598" s="84">
        <f>IF($E17598="","",IFERROR(VLOOKUP(TRIM(E17598&amp;""),'Référentiel Articles'!$A$2:$F$634,6,FALSE),""))</f>
      </c>
      <c r="J17598" s="90">
        <f>IF(OR($E17598="",$H17598=""),"",$H17598*$I17598)</f>
      </c>
      <c r="K17598" s="87" t="str">
        <v/>
      </c>
    </row>
    <row r="17599">
      <c r="A17599" s="74" t="str">
        <v/>
      </c>
      <c r="B17599" s="74" t="str">
        <v/>
      </c>
      <c r="C17599" s="75">
        <f>IF($E17599="","",IFERROR(VLOOKUP(TRIM(E17599&amp;""),'Référentiel Articles'!$A$2:$F$634,2,FALSE),""))</f>
      </c>
      <c r="D17599" s="75">
        <f>IF($E17599="","",IFERROR(VLOOKUP(TRIM(E17599&amp;""),'Référentiel Articles'!$A$2:$F$634,3,FALSE),""))</f>
      </c>
      <c r="E17599" s="74" t="str">
        <v/>
      </c>
      <c r="F17599" s="75">
        <f>IF($E17599="","",IFERROR(VLOOKUP(TRIM(E17599&amp;""),'Référentiel Articles'!$A$2:$F$634,4,FALSE),""))</f>
      </c>
      <c r="G17599" s="76">
        <f>IF($E17599="","",IFERROR(VLOOKUP(TRIM(E17599&amp;""),'Référentiel Articles'!$A$2:$F$634,5,FALSE),""))</f>
      </c>
      <c r="H17599" s="77" t="str">
        <v/>
      </c>
      <c r="I17599" s="76">
        <f>IF($E17599="","",IFERROR(VLOOKUP(TRIM(E17599&amp;""),'Référentiel Articles'!$A$2:$F$634,6,FALSE),""))</f>
      </c>
      <c r="J17599" s="78">
        <f>IF(OR($E17599="",$H17599=""),"",$H17599*$I17599)</f>
      </c>
      <c r="K17599" s="79" t="str">
        <v/>
      </c>
    </row>
    <row r="17600">
      <c r="A17600" s="81" t="str">
        <v/>
      </c>
      <c r="B17600" s="81" t="str">
        <v/>
      </c>
      <c r="C17600" s="83">
        <f>IF($E17600="","",IFERROR(VLOOKUP(TRIM(E17600&amp;""),'Référentiel Articles'!$A$2:$F$634,2,FALSE),""))</f>
      </c>
      <c r="D17600" s="83">
        <f>IF($E17600="","",IFERROR(VLOOKUP(TRIM(E17600&amp;""),'Référentiel Articles'!$A$2:$F$634,3,FALSE),""))</f>
      </c>
      <c r="E17600" s="81" t="str">
        <v/>
      </c>
      <c r="F17600" s="83">
        <f>IF($E17600="","",IFERROR(VLOOKUP(TRIM(E17600&amp;""),'Référentiel Articles'!$A$2:$F$634,4,FALSE),""))</f>
      </c>
      <c r="G17600" s="84">
        <f>IF($E17600="","",IFERROR(VLOOKUP(TRIM(E17600&amp;""),'Référentiel Articles'!$A$2:$F$634,5,FALSE),""))</f>
      </c>
      <c r="H17600" s="85" t="str">
        <v/>
      </c>
      <c r="I17600" s="84">
        <f>IF($E17600="","",IFERROR(VLOOKUP(TRIM(E17600&amp;""),'Référentiel Articles'!$A$2:$F$634,6,FALSE),""))</f>
      </c>
      <c r="J17600" s="90">
        <f>IF(OR($E17600="",$H17600=""),"",$H17600*$I17600)</f>
      </c>
      <c r="K17600" s="87" t="str">
        <v/>
      </c>
    </row>
    <row r="17601">
      <c r="A17601" s="74" t="str">
        <v/>
      </c>
      <c r="B17601" s="74" t="str">
        <v/>
      </c>
      <c r="C17601" s="75">
        <f>IF($E17601="","",IFERROR(VLOOKUP(TRIM(E17601&amp;""),'Référentiel Articles'!$A$2:$F$634,2,FALSE),""))</f>
      </c>
      <c r="D17601" s="75">
        <f>IF($E17601="","",IFERROR(VLOOKUP(TRIM(E17601&amp;""),'Référentiel Articles'!$A$2:$F$634,3,FALSE),""))</f>
      </c>
      <c r="E17601" s="74" t="str">
        <v/>
      </c>
      <c r="F17601" s="75">
        <f>IF($E17601="","",IFERROR(VLOOKUP(TRIM(E17601&amp;""),'Référentiel Articles'!$A$2:$F$634,4,FALSE),""))</f>
      </c>
      <c r="G17601" s="76">
        <f>IF($E17601="","",IFERROR(VLOOKUP(TRIM(E17601&amp;""),'Référentiel Articles'!$A$2:$F$634,5,FALSE),""))</f>
      </c>
      <c r="H17601" s="77" t="str">
        <v/>
      </c>
      <c r="I17601" s="76">
        <f>IF($E17601="","",IFERROR(VLOOKUP(TRIM(E17601&amp;""),'Référentiel Articles'!$A$2:$F$634,6,FALSE),""))</f>
      </c>
      <c r="J17601" s="78">
        <f>IF(OR($E17601="",$H17601=""),"",$H17601*$I17601)</f>
      </c>
      <c r="K17601" s="79" t="str">
        <v/>
      </c>
    </row>
    <row r="17602">
      <c r="A17602" s="81" t="str">
        <v/>
      </c>
      <c r="B17602" s="81" t="str">
        <v/>
      </c>
      <c r="C17602" s="83">
        <f>IF($E17602="","",IFERROR(VLOOKUP(TRIM(E17602&amp;""),'Référentiel Articles'!$A$2:$F$634,2,FALSE),""))</f>
      </c>
      <c r="D17602" s="83">
        <f>IF($E17602="","",IFERROR(VLOOKUP(TRIM(E17602&amp;""),'Référentiel Articles'!$A$2:$F$634,3,FALSE),""))</f>
      </c>
      <c r="E17602" s="81" t="str">
        <v/>
      </c>
      <c r="F17602" s="83">
        <f>IF($E17602="","",IFERROR(VLOOKUP(TRIM(E17602&amp;""),'Référentiel Articles'!$A$2:$F$634,4,FALSE),""))</f>
      </c>
      <c r="G17602" s="84">
        <f>IF($E17602="","",IFERROR(VLOOKUP(TRIM(E17602&amp;""),'Référentiel Articles'!$A$2:$F$634,5,FALSE),""))</f>
      </c>
      <c r="H17602" s="85" t="str">
        <v/>
      </c>
      <c r="I17602" s="84">
        <f>IF($E17602="","",IFERROR(VLOOKUP(TRIM(E17602&amp;""),'Référentiel Articles'!$A$2:$F$634,6,FALSE),""))</f>
      </c>
      <c r="J17602" s="90">
        <f>IF(OR($E17602="",$H17602=""),"",$H17602*$I17602)</f>
      </c>
      <c r="K17602" s="87" t="str">
        <v/>
      </c>
    </row>
    <row r="17603">
      <c r="A17603" s="74" t="str">
        <v/>
      </c>
      <c r="B17603" s="74" t="str">
        <v/>
      </c>
      <c r="C17603" s="75">
        <f>IF($E17603="","",IFERROR(VLOOKUP(TRIM(E17603&amp;""),'Référentiel Articles'!$A$2:$F$634,2,FALSE),""))</f>
      </c>
      <c r="D17603" s="75">
        <f>IF($E17603="","",IFERROR(VLOOKUP(TRIM(E17603&amp;""),'Référentiel Articles'!$A$2:$F$634,3,FALSE),""))</f>
      </c>
      <c r="E17603" s="74" t="str">
        <v/>
      </c>
      <c r="F17603" s="75">
        <f>IF($E17603="","",IFERROR(VLOOKUP(TRIM(E17603&amp;""),'Référentiel Articles'!$A$2:$F$634,4,FALSE),""))</f>
      </c>
      <c r="G17603" s="76">
        <f>IF($E17603="","",IFERROR(VLOOKUP(TRIM(E17603&amp;""),'Référentiel Articles'!$A$2:$F$634,5,FALSE),""))</f>
      </c>
      <c r="H17603" s="77" t="str">
        <v/>
      </c>
      <c r="I17603" s="76">
        <f>IF($E17603="","",IFERROR(VLOOKUP(TRIM(E17603&amp;""),'Référentiel Articles'!$A$2:$F$634,6,FALSE),""))</f>
      </c>
      <c r="J17603" s="78">
        <f>IF(OR($E17603="",$H17603=""),"",$H17603*$I17603)</f>
      </c>
      <c r="K17603" s="79" t="str">
        <v/>
      </c>
    </row>
    <row r="17604">
      <c r="A17604" s="81" t="str">
        <v/>
      </c>
      <c r="B17604" s="81" t="str">
        <v/>
      </c>
      <c r="C17604" s="83">
        <f>IF($E17604="","",IFERROR(VLOOKUP(TRIM(E17604&amp;""),'Référentiel Articles'!$A$2:$F$634,2,FALSE),""))</f>
      </c>
      <c r="D17604" s="83">
        <f>IF($E17604="","",IFERROR(VLOOKUP(TRIM(E17604&amp;""),'Référentiel Articles'!$A$2:$F$634,3,FALSE),""))</f>
      </c>
      <c r="E17604" s="81" t="str">
        <v/>
      </c>
      <c r="F17604" s="83">
        <f>IF($E17604="","",IFERROR(VLOOKUP(TRIM(E17604&amp;""),'Référentiel Articles'!$A$2:$F$634,4,FALSE),""))</f>
      </c>
      <c r="G17604" s="84">
        <f>IF($E17604="","",IFERROR(VLOOKUP(TRIM(E17604&amp;""),'Référentiel Articles'!$A$2:$F$634,5,FALSE),""))</f>
      </c>
      <c r="H17604" s="85" t="str">
        <v/>
      </c>
      <c r="I17604" s="84">
        <f>IF($E17604="","",IFERROR(VLOOKUP(TRIM(E17604&amp;""),'Référentiel Articles'!$A$2:$F$634,6,FALSE),""))</f>
      </c>
      <c r="J17604" s="90">
        <f>IF(OR($E17604="",$H17604=""),"",$H17604*$I17604)</f>
      </c>
      <c r="K17604" s="87" t="str">
        <v/>
      </c>
    </row>
    <row r="17605">
      <c r="A17605" s="74" t="str">
        <v/>
      </c>
      <c r="B17605" s="74" t="str">
        <v/>
      </c>
      <c r="C17605" s="75">
        <f>IF($E17605="","",IFERROR(VLOOKUP(TRIM(E17605&amp;""),'Référentiel Articles'!$A$2:$F$634,2,FALSE),""))</f>
      </c>
      <c r="D17605" s="75">
        <f>IF($E17605="","",IFERROR(VLOOKUP(TRIM(E17605&amp;""),'Référentiel Articles'!$A$2:$F$634,3,FALSE),""))</f>
      </c>
      <c r="E17605" s="74" t="str">
        <v/>
      </c>
      <c r="F17605" s="75">
        <f>IF($E17605="","",IFERROR(VLOOKUP(TRIM(E17605&amp;""),'Référentiel Articles'!$A$2:$F$634,4,FALSE),""))</f>
      </c>
      <c r="G17605" s="76">
        <f>IF($E17605="","",IFERROR(VLOOKUP(TRIM(E17605&amp;""),'Référentiel Articles'!$A$2:$F$634,5,FALSE),""))</f>
      </c>
      <c r="H17605" s="77" t="str">
        <v/>
      </c>
      <c r="I17605" s="76">
        <f>IF($E17605="","",IFERROR(VLOOKUP(TRIM(E17605&amp;""),'Référentiel Articles'!$A$2:$F$634,6,FALSE),""))</f>
      </c>
      <c r="J17605" s="78">
        <f>IF(OR($E17605="",$H17605=""),"",$H17605*$I17605)</f>
      </c>
      <c r="K17605" s="79" t="str">
        <v/>
      </c>
    </row>
    <row r="17606">
      <c r="A17606" s="81" t="str">
        <v/>
      </c>
      <c r="B17606" s="81" t="str">
        <v/>
      </c>
      <c r="C17606" s="83">
        <f>IF($E17606="","",IFERROR(VLOOKUP(TRIM(E17606&amp;""),'Référentiel Articles'!$A$2:$F$634,2,FALSE),""))</f>
      </c>
      <c r="D17606" s="83">
        <f>IF($E17606="","",IFERROR(VLOOKUP(TRIM(E17606&amp;""),'Référentiel Articles'!$A$2:$F$634,3,FALSE),""))</f>
      </c>
      <c r="E17606" s="81" t="str">
        <v/>
      </c>
      <c r="F17606" s="83">
        <f>IF($E17606="","",IFERROR(VLOOKUP(TRIM(E17606&amp;""),'Référentiel Articles'!$A$2:$F$634,4,FALSE),""))</f>
      </c>
      <c r="G17606" s="84">
        <f>IF($E17606="","",IFERROR(VLOOKUP(TRIM(E17606&amp;""),'Référentiel Articles'!$A$2:$F$634,5,FALSE),""))</f>
      </c>
      <c r="H17606" s="85" t="str">
        <v/>
      </c>
      <c r="I17606" s="84">
        <f>IF($E17606="","",IFERROR(VLOOKUP(TRIM(E17606&amp;""),'Référentiel Articles'!$A$2:$F$634,6,FALSE),""))</f>
      </c>
      <c r="J17606" s="90">
        <f>IF(OR($E17606="",$H17606=""),"",$H17606*$I17606)</f>
      </c>
      <c r="K17606" s="87" t="str">
        <v/>
      </c>
    </row>
    <row r="17607">
      <c r="A17607" s="74" t="str">
        <v/>
      </c>
      <c r="B17607" s="74" t="str">
        <v/>
      </c>
      <c r="C17607" s="75">
        <f>IF($E17607="","",IFERROR(VLOOKUP(TRIM(E17607&amp;""),'Référentiel Articles'!$A$2:$F$634,2,FALSE),""))</f>
      </c>
      <c r="D17607" s="75">
        <f>IF($E17607="","",IFERROR(VLOOKUP(TRIM(E17607&amp;""),'Référentiel Articles'!$A$2:$F$634,3,FALSE),""))</f>
      </c>
      <c r="E17607" s="74" t="str">
        <v/>
      </c>
      <c r="F17607" s="75">
        <f>IF($E17607="","",IFERROR(VLOOKUP(TRIM(E17607&amp;""),'Référentiel Articles'!$A$2:$F$634,4,FALSE),""))</f>
      </c>
      <c r="G17607" s="76">
        <f>IF($E17607="","",IFERROR(VLOOKUP(TRIM(E17607&amp;""),'Référentiel Articles'!$A$2:$F$634,5,FALSE),""))</f>
      </c>
      <c r="H17607" s="77" t="str">
        <v/>
      </c>
      <c r="I17607" s="76">
        <f>IF($E17607="","",IFERROR(VLOOKUP(TRIM(E17607&amp;""),'Référentiel Articles'!$A$2:$F$634,6,FALSE),""))</f>
      </c>
      <c r="J17607" s="78">
        <f>IF(OR($E17607="",$H17607=""),"",$H17607*$I17607)</f>
      </c>
      <c r="K17607" s="79" t="str">
        <v/>
      </c>
    </row>
    <row r="17608">
      <c r="A17608" s="81" t="str">
        <v/>
      </c>
      <c r="B17608" s="81" t="str">
        <v/>
      </c>
      <c r="C17608" s="83">
        <f>IF($E17608="","",IFERROR(VLOOKUP(TRIM(E17608&amp;""),'Référentiel Articles'!$A$2:$F$634,2,FALSE),""))</f>
      </c>
      <c r="D17608" s="83">
        <f>IF($E17608="","",IFERROR(VLOOKUP(TRIM(E17608&amp;""),'Référentiel Articles'!$A$2:$F$634,3,FALSE),""))</f>
      </c>
      <c r="E17608" s="81" t="str">
        <v/>
      </c>
      <c r="F17608" s="83">
        <f>IF($E17608="","",IFERROR(VLOOKUP(TRIM(E17608&amp;""),'Référentiel Articles'!$A$2:$F$634,4,FALSE),""))</f>
      </c>
      <c r="G17608" s="84">
        <f>IF($E17608="","",IFERROR(VLOOKUP(TRIM(E17608&amp;""),'Référentiel Articles'!$A$2:$F$634,5,FALSE),""))</f>
      </c>
      <c r="H17608" s="85" t="str">
        <v/>
      </c>
      <c r="I17608" s="84">
        <f>IF($E17608="","",IFERROR(VLOOKUP(TRIM(E17608&amp;""),'Référentiel Articles'!$A$2:$F$634,6,FALSE),""))</f>
      </c>
      <c r="J17608" s="90">
        <f>IF(OR($E17608="",$H17608=""),"",$H17608*$I17608)</f>
      </c>
      <c r="K17608" s="87" t="str">
        <v/>
      </c>
    </row>
    <row r="17609">
      <c r="A17609" s="74" t="str">
        <v/>
      </c>
      <c r="B17609" s="74" t="str">
        <v/>
      </c>
      <c r="C17609" s="75">
        <f>IF($E17609="","",IFERROR(VLOOKUP(TRIM(E17609&amp;""),'Référentiel Articles'!$A$2:$F$634,2,FALSE),""))</f>
      </c>
      <c r="D17609" s="75">
        <f>IF($E17609="","",IFERROR(VLOOKUP(TRIM(E17609&amp;""),'Référentiel Articles'!$A$2:$F$634,3,FALSE),""))</f>
      </c>
      <c r="E17609" s="74" t="str">
        <v/>
      </c>
      <c r="F17609" s="75">
        <f>IF($E17609="","",IFERROR(VLOOKUP(TRIM(E17609&amp;""),'Référentiel Articles'!$A$2:$F$634,4,FALSE),""))</f>
      </c>
      <c r="G17609" s="76">
        <f>IF($E17609="","",IFERROR(VLOOKUP(TRIM(E17609&amp;""),'Référentiel Articles'!$A$2:$F$634,5,FALSE),""))</f>
      </c>
      <c r="H17609" s="77" t="str">
        <v/>
      </c>
      <c r="I17609" s="76">
        <f>IF($E17609="","",IFERROR(VLOOKUP(TRIM(E17609&amp;""),'Référentiel Articles'!$A$2:$F$634,6,FALSE),""))</f>
      </c>
      <c r="J17609" s="78">
        <f>IF(OR($E17609="",$H17609=""),"",$H17609*$I17609)</f>
      </c>
      <c r="K17609" s="79" t="str">
        <v/>
      </c>
    </row>
    <row r="17610">
      <c r="A17610" s="81" t="str">
        <v/>
      </c>
      <c r="B17610" s="81" t="str">
        <v/>
      </c>
      <c r="C17610" s="83">
        <f>IF($E17610="","",IFERROR(VLOOKUP(TRIM(E17610&amp;""),'Référentiel Articles'!$A$2:$F$634,2,FALSE),""))</f>
      </c>
      <c r="D17610" s="83">
        <f>IF($E17610="","",IFERROR(VLOOKUP(TRIM(E17610&amp;""),'Référentiel Articles'!$A$2:$F$634,3,FALSE),""))</f>
      </c>
      <c r="E17610" s="81" t="str">
        <v/>
      </c>
      <c r="F17610" s="83">
        <f>IF($E17610="","",IFERROR(VLOOKUP(TRIM(E17610&amp;""),'Référentiel Articles'!$A$2:$F$634,4,FALSE),""))</f>
      </c>
      <c r="G17610" s="84">
        <f>IF($E17610="","",IFERROR(VLOOKUP(TRIM(E17610&amp;""),'Référentiel Articles'!$A$2:$F$634,5,FALSE),""))</f>
      </c>
      <c r="H17610" s="85" t="str">
        <v/>
      </c>
      <c r="I17610" s="84">
        <f>IF($E17610="","",IFERROR(VLOOKUP(TRIM(E17610&amp;""),'Référentiel Articles'!$A$2:$F$634,6,FALSE),""))</f>
      </c>
      <c r="J17610" s="90">
        <f>IF(OR($E17610="",$H17610=""),"",$H17610*$I17610)</f>
      </c>
      <c r="K17610" s="87" t="str">
        <v/>
      </c>
    </row>
    <row r="17611">
      <c r="A17611" s="74" t="str">
        <v/>
      </c>
      <c r="B17611" s="74" t="str">
        <v/>
      </c>
      <c r="C17611" s="75">
        <f>IF($E17611="","",IFERROR(VLOOKUP(TRIM(E17611&amp;""),'Référentiel Articles'!$A$2:$F$634,2,FALSE),""))</f>
      </c>
      <c r="D17611" s="75">
        <f>IF($E17611="","",IFERROR(VLOOKUP(TRIM(E17611&amp;""),'Référentiel Articles'!$A$2:$F$634,3,FALSE),""))</f>
      </c>
      <c r="E17611" s="74" t="str">
        <v/>
      </c>
      <c r="F17611" s="75">
        <f>IF($E17611="","",IFERROR(VLOOKUP(TRIM(E17611&amp;""),'Référentiel Articles'!$A$2:$F$634,4,FALSE),""))</f>
      </c>
      <c r="G17611" s="76">
        <f>IF($E17611="","",IFERROR(VLOOKUP(TRIM(E17611&amp;""),'Référentiel Articles'!$A$2:$F$634,5,FALSE),""))</f>
      </c>
      <c r="H17611" s="77" t="str">
        <v/>
      </c>
      <c r="I17611" s="76">
        <f>IF($E17611="","",IFERROR(VLOOKUP(TRIM(E17611&amp;""),'Référentiel Articles'!$A$2:$F$634,6,FALSE),""))</f>
      </c>
      <c r="J17611" s="78">
        <f>IF(OR($E17611="",$H17611=""),"",$H17611*$I17611)</f>
      </c>
      <c r="K17611" s="79" t="str">
        <v/>
      </c>
    </row>
    <row r="17612">
      <c r="A17612" s="81" t="str">
        <v/>
      </c>
      <c r="B17612" s="81" t="str">
        <v/>
      </c>
      <c r="C17612" s="83">
        <f>IF($E17612="","",IFERROR(VLOOKUP(TRIM(E17612&amp;""),'Référentiel Articles'!$A$2:$F$634,2,FALSE),""))</f>
      </c>
      <c r="D17612" s="83">
        <f>IF($E17612="","",IFERROR(VLOOKUP(TRIM(E17612&amp;""),'Référentiel Articles'!$A$2:$F$634,3,FALSE),""))</f>
      </c>
      <c r="E17612" s="81" t="str">
        <v/>
      </c>
      <c r="F17612" s="83">
        <f>IF($E17612="","",IFERROR(VLOOKUP(TRIM(E17612&amp;""),'Référentiel Articles'!$A$2:$F$634,4,FALSE),""))</f>
      </c>
      <c r="G17612" s="84">
        <f>IF($E17612="","",IFERROR(VLOOKUP(TRIM(E17612&amp;""),'Référentiel Articles'!$A$2:$F$634,5,FALSE),""))</f>
      </c>
      <c r="H17612" s="85" t="str">
        <v/>
      </c>
      <c r="I17612" s="84">
        <f>IF($E17612="","",IFERROR(VLOOKUP(TRIM(E17612&amp;""),'Référentiel Articles'!$A$2:$F$634,6,FALSE),""))</f>
      </c>
      <c r="J17612" s="90">
        <f>IF(OR($E17612="",$H17612=""),"",$H17612*$I17612)</f>
      </c>
      <c r="K17612" s="87" t="str">
        <v/>
      </c>
    </row>
    <row r="17613">
      <c r="A17613" s="74" t="str">
        <v/>
      </c>
      <c r="B17613" s="74" t="str">
        <v/>
      </c>
      <c r="C17613" s="75">
        <f>IF($E17613="","",IFERROR(VLOOKUP(TRIM(E17613&amp;""),'Référentiel Articles'!$A$2:$F$634,2,FALSE),""))</f>
      </c>
      <c r="D17613" s="75">
        <f>IF($E17613="","",IFERROR(VLOOKUP(TRIM(E17613&amp;""),'Référentiel Articles'!$A$2:$F$634,3,FALSE),""))</f>
      </c>
      <c r="E17613" s="74" t="str">
        <v/>
      </c>
      <c r="F17613" s="75">
        <f>IF($E17613="","",IFERROR(VLOOKUP(TRIM(E17613&amp;""),'Référentiel Articles'!$A$2:$F$634,4,FALSE),""))</f>
      </c>
      <c r="G17613" s="76">
        <f>IF($E17613="","",IFERROR(VLOOKUP(TRIM(E17613&amp;""),'Référentiel Articles'!$A$2:$F$634,5,FALSE),""))</f>
      </c>
      <c r="H17613" s="77" t="str">
        <v/>
      </c>
      <c r="I17613" s="76">
        <f>IF($E17613="","",IFERROR(VLOOKUP(TRIM(E17613&amp;""),'Référentiel Articles'!$A$2:$F$634,6,FALSE),""))</f>
      </c>
      <c r="J17613" s="78">
        <f>IF(OR($E17613="",$H17613=""),"",$H17613*$I17613)</f>
      </c>
      <c r="K17613" s="79" t="str">
        <v/>
      </c>
    </row>
    <row r="17614">
      <c r="A17614" s="81" t="str">
        <v/>
      </c>
      <c r="B17614" s="81" t="str">
        <v/>
      </c>
      <c r="C17614" s="83">
        <f>IF($E17614="","",IFERROR(VLOOKUP(TRIM(E17614&amp;""),'Référentiel Articles'!$A$2:$F$634,2,FALSE),""))</f>
      </c>
      <c r="D17614" s="83">
        <f>IF($E17614="","",IFERROR(VLOOKUP(TRIM(E17614&amp;""),'Référentiel Articles'!$A$2:$F$634,3,FALSE),""))</f>
      </c>
      <c r="E17614" s="81" t="str">
        <v/>
      </c>
      <c r="F17614" s="83">
        <f>IF($E17614="","",IFERROR(VLOOKUP(TRIM(E17614&amp;""),'Référentiel Articles'!$A$2:$F$634,4,FALSE),""))</f>
      </c>
      <c r="G17614" s="84">
        <f>IF($E17614="","",IFERROR(VLOOKUP(TRIM(E17614&amp;""),'Référentiel Articles'!$A$2:$F$634,5,FALSE),""))</f>
      </c>
      <c r="H17614" s="85" t="str">
        <v/>
      </c>
      <c r="I17614" s="84">
        <f>IF($E17614="","",IFERROR(VLOOKUP(TRIM(E17614&amp;""),'Référentiel Articles'!$A$2:$F$634,6,FALSE),""))</f>
      </c>
      <c r="J17614" s="90">
        <f>IF(OR($E17614="",$H17614=""),"",$H17614*$I17614)</f>
      </c>
      <c r="K17614" s="87" t="str">
        <v/>
      </c>
    </row>
    <row r="17615">
      <c r="A17615" s="74" t="str">
        <v/>
      </c>
      <c r="B17615" s="74" t="str">
        <v/>
      </c>
      <c r="C17615" s="75">
        <f>IF($E17615="","",IFERROR(VLOOKUP(TRIM(E17615&amp;""),'Référentiel Articles'!$A$2:$F$634,2,FALSE),""))</f>
      </c>
      <c r="D17615" s="75">
        <f>IF($E17615="","",IFERROR(VLOOKUP(TRIM(E17615&amp;""),'Référentiel Articles'!$A$2:$F$634,3,FALSE),""))</f>
      </c>
      <c r="E17615" s="74" t="str">
        <v/>
      </c>
      <c r="F17615" s="75">
        <f>IF($E17615="","",IFERROR(VLOOKUP(TRIM(E17615&amp;""),'Référentiel Articles'!$A$2:$F$634,4,FALSE),""))</f>
      </c>
      <c r="G17615" s="76">
        <f>IF($E17615="","",IFERROR(VLOOKUP(TRIM(E17615&amp;""),'Référentiel Articles'!$A$2:$F$634,5,FALSE),""))</f>
      </c>
      <c r="H17615" s="77" t="str">
        <v/>
      </c>
      <c r="I17615" s="76">
        <f>IF($E17615="","",IFERROR(VLOOKUP(TRIM(E17615&amp;""),'Référentiel Articles'!$A$2:$F$634,6,FALSE),""))</f>
      </c>
      <c r="J17615" s="78">
        <f>IF(OR($E17615="",$H17615=""),"",$H17615*$I17615)</f>
      </c>
      <c r="K17615" s="79" t="str">
        <v/>
      </c>
    </row>
    <row r="17616">
      <c r="A17616" s="81" t="str">
        <v/>
      </c>
      <c r="B17616" s="81" t="str">
        <v/>
      </c>
      <c r="C17616" s="83">
        <f>IF($E17616="","",IFERROR(VLOOKUP(TRIM(E17616&amp;""),'Référentiel Articles'!$A$2:$F$634,2,FALSE),""))</f>
      </c>
      <c r="D17616" s="83">
        <f>IF($E17616="","",IFERROR(VLOOKUP(TRIM(E17616&amp;""),'Référentiel Articles'!$A$2:$F$634,3,FALSE),""))</f>
      </c>
      <c r="E17616" s="81" t="str">
        <v/>
      </c>
      <c r="F17616" s="83">
        <f>IF($E17616="","",IFERROR(VLOOKUP(TRIM(E17616&amp;""),'Référentiel Articles'!$A$2:$F$634,4,FALSE),""))</f>
      </c>
      <c r="G17616" s="84">
        <f>IF($E17616="","",IFERROR(VLOOKUP(TRIM(E17616&amp;""),'Référentiel Articles'!$A$2:$F$634,5,FALSE),""))</f>
      </c>
      <c r="H17616" s="85" t="str">
        <v/>
      </c>
      <c r="I17616" s="84">
        <f>IF($E17616="","",IFERROR(VLOOKUP(TRIM(E17616&amp;""),'Référentiel Articles'!$A$2:$F$634,6,FALSE),""))</f>
      </c>
      <c r="J17616" s="90">
        <f>IF(OR($E17616="",$H17616=""),"",$H17616*$I17616)</f>
      </c>
      <c r="K17616" s="87" t="str">
        <v/>
      </c>
    </row>
    <row r="17617">
      <c r="A17617" s="74" t="str">
        <v/>
      </c>
      <c r="B17617" s="74" t="str">
        <v/>
      </c>
      <c r="C17617" s="75">
        <f>IF($E17617="","",IFERROR(VLOOKUP(TRIM(E17617&amp;""),'Référentiel Articles'!$A$2:$F$634,2,FALSE),""))</f>
      </c>
      <c r="D17617" s="75">
        <f>IF($E17617="","",IFERROR(VLOOKUP(TRIM(E17617&amp;""),'Référentiel Articles'!$A$2:$F$634,3,FALSE),""))</f>
      </c>
      <c r="E17617" s="74" t="str">
        <v/>
      </c>
      <c r="F17617" s="75">
        <f>IF($E17617="","",IFERROR(VLOOKUP(TRIM(E17617&amp;""),'Référentiel Articles'!$A$2:$F$634,4,FALSE),""))</f>
      </c>
      <c r="G17617" s="76">
        <f>IF($E17617="","",IFERROR(VLOOKUP(TRIM(E17617&amp;""),'Référentiel Articles'!$A$2:$F$634,5,FALSE),""))</f>
      </c>
      <c r="H17617" s="77" t="str">
        <v/>
      </c>
      <c r="I17617" s="76">
        <f>IF($E17617="","",IFERROR(VLOOKUP(TRIM(E17617&amp;""),'Référentiel Articles'!$A$2:$F$634,6,FALSE),""))</f>
      </c>
      <c r="J17617" s="78">
        <f>IF(OR($E17617="",$H17617=""),"",$H17617*$I17617)</f>
      </c>
      <c r="K17617" s="79" t="str">
        <v/>
      </c>
    </row>
    <row r="17618">
      <c r="A17618" s="81" t="str">
        <v/>
      </c>
      <c r="B17618" s="81" t="str">
        <v/>
      </c>
      <c r="C17618" s="83">
        <f>IF($E17618="","",IFERROR(VLOOKUP(TRIM(E17618&amp;""),'Référentiel Articles'!$A$2:$F$634,2,FALSE),""))</f>
      </c>
      <c r="D17618" s="83">
        <f>IF($E17618="","",IFERROR(VLOOKUP(TRIM(E17618&amp;""),'Référentiel Articles'!$A$2:$F$634,3,FALSE),""))</f>
      </c>
      <c r="E17618" s="81" t="str">
        <v/>
      </c>
      <c r="F17618" s="83">
        <f>IF($E17618="","",IFERROR(VLOOKUP(TRIM(E17618&amp;""),'Référentiel Articles'!$A$2:$F$634,4,FALSE),""))</f>
      </c>
      <c r="G17618" s="84">
        <f>IF($E17618="","",IFERROR(VLOOKUP(TRIM(E17618&amp;""),'Référentiel Articles'!$A$2:$F$634,5,FALSE),""))</f>
      </c>
      <c r="H17618" s="85" t="str">
        <v/>
      </c>
      <c r="I17618" s="84">
        <f>IF($E17618="","",IFERROR(VLOOKUP(TRIM(E17618&amp;""),'Référentiel Articles'!$A$2:$F$634,6,FALSE),""))</f>
      </c>
      <c r="J17618" s="90">
        <f>IF(OR($E17618="",$H17618=""),"",$H17618*$I17618)</f>
      </c>
      <c r="K17618" s="87" t="str">
        <v/>
      </c>
    </row>
    <row r="17619">
      <c r="A17619" s="74" t="str">
        <v/>
      </c>
      <c r="B17619" s="74" t="str">
        <v/>
      </c>
      <c r="C17619" s="75">
        <f>IF($E17619="","",IFERROR(VLOOKUP(TRIM(E17619&amp;""),'Référentiel Articles'!$A$2:$F$634,2,FALSE),""))</f>
      </c>
      <c r="D17619" s="75">
        <f>IF($E17619="","",IFERROR(VLOOKUP(TRIM(E17619&amp;""),'Référentiel Articles'!$A$2:$F$634,3,FALSE),""))</f>
      </c>
      <c r="E17619" s="74" t="str">
        <v/>
      </c>
      <c r="F17619" s="75">
        <f>IF($E17619="","",IFERROR(VLOOKUP(TRIM(E17619&amp;""),'Référentiel Articles'!$A$2:$F$634,4,FALSE),""))</f>
      </c>
      <c r="G17619" s="76">
        <f>IF($E17619="","",IFERROR(VLOOKUP(TRIM(E17619&amp;""),'Référentiel Articles'!$A$2:$F$634,5,FALSE),""))</f>
      </c>
      <c r="H17619" s="77" t="str">
        <v/>
      </c>
      <c r="I17619" s="76">
        <f>IF($E17619="","",IFERROR(VLOOKUP(TRIM(E17619&amp;""),'Référentiel Articles'!$A$2:$F$634,6,FALSE),""))</f>
      </c>
      <c r="J17619" s="78">
        <f>IF(OR($E17619="",$H17619=""),"",$H17619*$I17619)</f>
      </c>
      <c r="K17619" s="79" t="str">
        <v/>
      </c>
    </row>
    <row r="17620">
      <c r="A17620" s="81" t="str">
        <v/>
      </c>
      <c r="B17620" s="81" t="str">
        <v/>
      </c>
      <c r="C17620" s="83">
        <f>IF($E17620="","",IFERROR(VLOOKUP(TRIM(E17620&amp;""),'Référentiel Articles'!$A$2:$F$634,2,FALSE),""))</f>
      </c>
      <c r="D17620" s="83">
        <f>IF($E17620="","",IFERROR(VLOOKUP(TRIM(E17620&amp;""),'Référentiel Articles'!$A$2:$F$634,3,FALSE),""))</f>
      </c>
      <c r="E17620" s="81" t="str">
        <v/>
      </c>
      <c r="F17620" s="83">
        <f>IF($E17620="","",IFERROR(VLOOKUP(TRIM(E17620&amp;""),'Référentiel Articles'!$A$2:$F$634,4,FALSE),""))</f>
      </c>
      <c r="G17620" s="84">
        <f>IF($E17620="","",IFERROR(VLOOKUP(TRIM(E17620&amp;""),'Référentiel Articles'!$A$2:$F$634,5,FALSE),""))</f>
      </c>
      <c r="H17620" s="85" t="str">
        <v/>
      </c>
      <c r="I17620" s="84">
        <f>IF($E17620="","",IFERROR(VLOOKUP(TRIM(E17620&amp;""),'Référentiel Articles'!$A$2:$F$634,6,FALSE),""))</f>
      </c>
      <c r="J17620" s="90">
        <f>IF(OR($E17620="",$H17620=""),"",$H17620*$I17620)</f>
      </c>
      <c r="K17620" s="87" t="str">
        <v/>
      </c>
    </row>
    <row r="17621">
      <c r="A17621" s="74" t="str">
        <v/>
      </c>
      <c r="B17621" s="74" t="str">
        <v/>
      </c>
      <c r="C17621" s="75">
        <f>IF($E17621="","",IFERROR(VLOOKUP(TRIM(E17621&amp;""),'Référentiel Articles'!$A$2:$F$634,2,FALSE),""))</f>
      </c>
      <c r="D17621" s="75">
        <f>IF($E17621="","",IFERROR(VLOOKUP(TRIM(E17621&amp;""),'Référentiel Articles'!$A$2:$F$634,3,FALSE),""))</f>
      </c>
      <c r="E17621" s="74" t="str">
        <v/>
      </c>
      <c r="F17621" s="75">
        <f>IF($E17621="","",IFERROR(VLOOKUP(TRIM(E17621&amp;""),'Référentiel Articles'!$A$2:$F$634,4,FALSE),""))</f>
      </c>
      <c r="G17621" s="76">
        <f>IF($E17621="","",IFERROR(VLOOKUP(TRIM(E17621&amp;""),'Référentiel Articles'!$A$2:$F$634,5,FALSE),""))</f>
      </c>
      <c r="H17621" s="77" t="str">
        <v/>
      </c>
      <c r="I17621" s="76">
        <f>IF($E17621="","",IFERROR(VLOOKUP(TRIM(E17621&amp;""),'Référentiel Articles'!$A$2:$F$634,6,FALSE),""))</f>
      </c>
      <c r="J17621" s="78">
        <f>IF(OR($E17621="",$H17621=""),"",$H17621*$I17621)</f>
      </c>
      <c r="K17621" s="79" t="str">
        <v/>
      </c>
    </row>
    <row r="17622">
      <c r="A17622" s="81" t="str">
        <v/>
      </c>
      <c r="B17622" s="81" t="str">
        <v/>
      </c>
      <c r="C17622" s="83">
        <f>IF($E17622="","",IFERROR(VLOOKUP(TRIM(E17622&amp;""),'Référentiel Articles'!$A$2:$F$634,2,FALSE),""))</f>
      </c>
      <c r="D17622" s="83">
        <f>IF($E17622="","",IFERROR(VLOOKUP(TRIM(E17622&amp;""),'Référentiel Articles'!$A$2:$F$634,3,FALSE),""))</f>
      </c>
      <c r="E17622" s="81" t="str">
        <v/>
      </c>
      <c r="F17622" s="83">
        <f>IF($E17622="","",IFERROR(VLOOKUP(TRIM(E17622&amp;""),'Référentiel Articles'!$A$2:$F$634,4,FALSE),""))</f>
      </c>
      <c r="G17622" s="84">
        <f>IF($E17622="","",IFERROR(VLOOKUP(TRIM(E17622&amp;""),'Référentiel Articles'!$A$2:$F$634,5,FALSE),""))</f>
      </c>
      <c r="H17622" s="85" t="str">
        <v/>
      </c>
      <c r="I17622" s="84">
        <f>IF($E17622="","",IFERROR(VLOOKUP(TRIM(E17622&amp;""),'Référentiel Articles'!$A$2:$F$634,6,FALSE),""))</f>
      </c>
      <c r="J17622" s="90">
        <f>IF(OR($E17622="",$H17622=""),"",$H17622*$I17622)</f>
      </c>
      <c r="K17622" s="87" t="str">
        <v/>
      </c>
    </row>
    <row r="17623">
      <c r="A17623" s="74" t="str">
        <v/>
      </c>
      <c r="B17623" s="74" t="str">
        <v/>
      </c>
      <c r="C17623" s="75">
        <f>IF($E17623="","",IFERROR(VLOOKUP(TRIM(E17623&amp;""),'Référentiel Articles'!$A$2:$F$634,2,FALSE),""))</f>
      </c>
      <c r="D17623" s="75">
        <f>IF($E17623="","",IFERROR(VLOOKUP(TRIM(E17623&amp;""),'Référentiel Articles'!$A$2:$F$634,3,FALSE),""))</f>
      </c>
      <c r="E17623" s="74" t="str">
        <v/>
      </c>
      <c r="F17623" s="75">
        <f>IF($E17623="","",IFERROR(VLOOKUP(TRIM(E17623&amp;""),'Référentiel Articles'!$A$2:$F$634,4,FALSE),""))</f>
      </c>
      <c r="G17623" s="76">
        <f>IF($E17623="","",IFERROR(VLOOKUP(TRIM(E17623&amp;""),'Référentiel Articles'!$A$2:$F$634,5,FALSE),""))</f>
      </c>
      <c r="H17623" s="77" t="str">
        <v/>
      </c>
      <c r="I17623" s="76">
        <f>IF($E17623="","",IFERROR(VLOOKUP(TRIM(E17623&amp;""),'Référentiel Articles'!$A$2:$F$634,6,FALSE),""))</f>
      </c>
      <c r="J17623" s="78">
        <f>IF(OR($E17623="",$H17623=""),"",$H17623*$I17623)</f>
      </c>
      <c r="K17623" s="79" t="str">
        <v/>
      </c>
    </row>
    <row r="17624">
      <c r="A17624" s="81" t="str">
        <v/>
      </c>
      <c r="B17624" s="81" t="str">
        <v/>
      </c>
      <c r="C17624" s="83">
        <f>IF($E17624="","",IFERROR(VLOOKUP(TRIM(E17624&amp;""),'Référentiel Articles'!$A$2:$F$634,2,FALSE),""))</f>
      </c>
      <c r="D17624" s="83">
        <f>IF($E17624="","",IFERROR(VLOOKUP(TRIM(E17624&amp;""),'Référentiel Articles'!$A$2:$F$634,3,FALSE),""))</f>
      </c>
      <c r="E17624" s="81" t="str">
        <v/>
      </c>
      <c r="F17624" s="83">
        <f>IF($E17624="","",IFERROR(VLOOKUP(TRIM(E17624&amp;""),'Référentiel Articles'!$A$2:$F$634,4,FALSE),""))</f>
      </c>
      <c r="G17624" s="84">
        <f>IF($E17624="","",IFERROR(VLOOKUP(TRIM(E17624&amp;""),'Référentiel Articles'!$A$2:$F$634,5,FALSE),""))</f>
      </c>
      <c r="H17624" s="85" t="str">
        <v/>
      </c>
      <c r="I17624" s="84">
        <f>IF($E17624="","",IFERROR(VLOOKUP(TRIM(E17624&amp;""),'Référentiel Articles'!$A$2:$F$634,6,FALSE),""))</f>
      </c>
      <c r="J17624" s="90">
        <f>IF(OR($E17624="",$H17624=""),"",$H17624*$I17624)</f>
      </c>
      <c r="K17624" s="87" t="str">
        <v/>
      </c>
    </row>
    <row r="17625">
      <c r="A17625" s="74" t="str">
        <v/>
      </c>
      <c r="B17625" s="74" t="str">
        <v/>
      </c>
      <c r="C17625" s="75">
        <f>IF($E17625="","",IFERROR(VLOOKUP(TRIM(E17625&amp;""),'Référentiel Articles'!$A$2:$F$634,2,FALSE),""))</f>
      </c>
      <c r="D17625" s="75">
        <f>IF($E17625="","",IFERROR(VLOOKUP(TRIM(E17625&amp;""),'Référentiel Articles'!$A$2:$F$634,3,FALSE),""))</f>
      </c>
      <c r="E17625" s="74" t="str">
        <v/>
      </c>
      <c r="F17625" s="75">
        <f>IF($E17625="","",IFERROR(VLOOKUP(TRIM(E17625&amp;""),'Référentiel Articles'!$A$2:$F$634,4,FALSE),""))</f>
      </c>
      <c r="G17625" s="76">
        <f>IF($E17625="","",IFERROR(VLOOKUP(TRIM(E17625&amp;""),'Référentiel Articles'!$A$2:$F$634,5,FALSE),""))</f>
      </c>
      <c r="H17625" s="77" t="str">
        <v/>
      </c>
      <c r="I17625" s="76">
        <f>IF($E17625="","",IFERROR(VLOOKUP(TRIM(E17625&amp;""),'Référentiel Articles'!$A$2:$F$634,6,FALSE),""))</f>
      </c>
      <c r="J17625" s="78">
        <f>IF(OR($E17625="",$H17625=""),"",$H17625*$I17625)</f>
      </c>
      <c r="K17625" s="79" t="str">
        <v/>
      </c>
    </row>
    <row r="17626">
      <c r="A17626" s="81" t="str">
        <v/>
      </c>
      <c r="B17626" s="81" t="str">
        <v/>
      </c>
      <c r="C17626" s="83">
        <f>IF($E17626="","",IFERROR(VLOOKUP(TRIM(E17626&amp;""),'Référentiel Articles'!$A$2:$F$634,2,FALSE),""))</f>
      </c>
      <c r="D17626" s="83">
        <f>IF($E17626="","",IFERROR(VLOOKUP(TRIM(E17626&amp;""),'Référentiel Articles'!$A$2:$F$634,3,FALSE),""))</f>
      </c>
      <c r="E17626" s="81" t="str">
        <v/>
      </c>
      <c r="F17626" s="83">
        <f>IF($E17626="","",IFERROR(VLOOKUP(TRIM(E17626&amp;""),'Référentiel Articles'!$A$2:$F$634,4,FALSE),""))</f>
      </c>
      <c r="G17626" s="84">
        <f>IF($E17626="","",IFERROR(VLOOKUP(TRIM(E17626&amp;""),'Référentiel Articles'!$A$2:$F$634,5,FALSE),""))</f>
      </c>
      <c r="H17626" s="85" t="str">
        <v/>
      </c>
      <c r="I17626" s="84">
        <f>IF($E17626="","",IFERROR(VLOOKUP(TRIM(E17626&amp;""),'Référentiel Articles'!$A$2:$F$634,6,FALSE),""))</f>
      </c>
      <c r="J17626" s="90">
        <f>IF(OR($E17626="",$H17626=""),"",$H17626*$I17626)</f>
      </c>
      <c r="K17626" s="87" t="str">
        <v/>
      </c>
    </row>
    <row r="17627">
      <c r="A17627" s="74" t="str">
        <v/>
      </c>
      <c r="B17627" s="74" t="str">
        <v/>
      </c>
      <c r="C17627" s="75">
        <f>IF($E17627="","",IFERROR(VLOOKUP(TRIM(E17627&amp;""),'Référentiel Articles'!$A$2:$F$634,2,FALSE),""))</f>
      </c>
      <c r="D17627" s="75">
        <f>IF($E17627="","",IFERROR(VLOOKUP(TRIM(E17627&amp;""),'Référentiel Articles'!$A$2:$F$634,3,FALSE),""))</f>
      </c>
      <c r="E17627" s="74" t="str">
        <v/>
      </c>
      <c r="F17627" s="75">
        <f>IF($E17627="","",IFERROR(VLOOKUP(TRIM(E17627&amp;""),'Référentiel Articles'!$A$2:$F$634,4,FALSE),""))</f>
      </c>
      <c r="G17627" s="76">
        <f>IF($E17627="","",IFERROR(VLOOKUP(TRIM(E17627&amp;""),'Référentiel Articles'!$A$2:$F$634,5,FALSE),""))</f>
      </c>
      <c r="H17627" s="77" t="str">
        <v/>
      </c>
      <c r="I17627" s="76">
        <f>IF($E17627="","",IFERROR(VLOOKUP(TRIM(E17627&amp;""),'Référentiel Articles'!$A$2:$F$634,6,FALSE),""))</f>
      </c>
      <c r="J17627" s="78">
        <f>IF(OR($E17627="",$H17627=""),"",$H17627*$I17627)</f>
      </c>
      <c r="K17627" s="79" t="str">
        <v/>
      </c>
    </row>
    <row r="17628">
      <c r="A17628" s="81" t="str">
        <v/>
      </c>
      <c r="B17628" s="81" t="str">
        <v/>
      </c>
      <c r="C17628" s="83">
        <f>IF($E17628="","",IFERROR(VLOOKUP(TRIM(E17628&amp;""),'Référentiel Articles'!$A$2:$F$634,2,FALSE),""))</f>
      </c>
      <c r="D17628" s="83">
        <f>IF($E17628="","",IFERROR(VLOOKUP(TRIM(E17628&amp;""),'Référentiel Articles'!$A$2:$F$634,3,FALSE),""))</f>
      </c>
      <c r="E17628" s="81" t="str">
        <v/>
      </c>
      <c r="F17628" s="83">
        <f>IF($E17628="","",IFERROR(VLOOKUP(TRIM(E17628&amp;""),'Référentiel Articles'!$A$2:$F$634,4,FALSE),""))</f>
      </c>
      <c r="G17628" s="84">
        <f>IF($E17628="","",IFERROR(VLOOKUP(TRIM(E17628&amp;""),'Référentiel Articles'!$A$2:$F$634,5,FALSE),""))</f>
      </c>
      <c r="H17628" s="85" t="str">
        <v/>
      </c>
      <c r="I17628" s="84">
        <f>IF($E17628="","",IFERROR(VLOOKUP(TRIM(E17628&amp;""),'Référentiel Articles'!$A$2:$F$634,6,FALSE),""))</f>
      </c>
      <c r="J17628" s="90">
        <f>IF(OR($E17628="",$H17628=""),"",$H17628*$I17628)</f>
      </c>
      <c r="K17628" s="87" t="str">
        <v/>
      </c>
    </row>
    <row r="17629">
      <c r="A17629" s="74" t="str">
        <v/>
      </c>
      <c r="B17629" s="74" t="str">
        <v/>
      </c>
      <c r="C17629" s="75">
        <f>IF($E17629="","",IFERROR(VLOOKUP(TRIM(E17629&amp;""),'Référentiel Articles'!$A$2:$F$634,2,FALSE),""))</f>
      </c>
      <c r="D17629" s="75">
        <f>IF($E17629="","",IFERROR(VLOOKUP(TRIM(E17629&amp;""),'Référentiel Articles'!$A$2:$F$634,3,FALSE),""))</f>
      </c>
      <c r="E17629" s="74" t="str">
        <v/>
      </c>
      <c r="F17629" s="75">
        <f>IF($E17629="","",IFERROR(VLOOKUP(TRIM(E17629&amp;""),'Référentiel Articles'!$A$2:$F$634,4,FALSE),""))</f>
      </c>
      <c r="G17629" s="76">
        <f>IF($E17629="","",IFERROR(VLOOKUP(TRIM(E17629&amp;""),'Référentiel Articles'!$A$2:$F$634,5,FALSE),""))</f>
      </c>
      <c r="H17629" s="77" t="str">
        <v/>
      </c>
      <c r="I17629" s="76">
        <f>IF($E17629="","",IFERROR(VLOOKUP(TRIM(E17629&amp;""),'Référentiel Articles'!$A$2:$F$634,6,FALSE),""))</f>
      </c>
      <c r="J17629" s="78">
        <f>IF(OR($E17629="",$H17629=""),"",$H17629*$I17629)</f>
      </c>
      <c r="K17629" s="79" t="str">
        <v/>
      </c>
    </row>
    <row r="17630">
      <c r="A17630" s="81" t="str">
        <v/>
      </c>
      <c r="B17630" s="81" t="str">
        <v/>
      </c>
      <c r="C17630" s="83">
        <f>IF($E17630="","",IFERROR(VLOOKUP(TRIM(E17630&amp;""),'Référentiel Articles'!$A$2:$F$634,2,FALSE),""))</f>
      </c>
      <c r="D17630" s="83">
        <f>IF($E17630="","",IFERROR(VLOOKUP(TRIM(E17630&amp;""),'Référentiel Articles'!$A$2:$F$634,3,FALSE),""))</f>
      </c>
      <c r="E17630" s="81" t="str">
        <v/>
      </c>
      <c r="F17630" s="83">
        <f>IF($E17630="","",IFERROR(VLOOKUP(TRIM(E17630&amp;""),'Référentiel Articles'!$A$2:$F$634,4,FALSE),""))</f>
      </c>
      <c r="G17630" s="84">
        <f>IF($E17630="","",IFERROR(VLOOKUP(TRIM(E17630&amp;""),'Référentiel Articles'!$A$2:$F$634,5,FALSE),""))</f>
      </c>
      <c r="H17630" s="85" t="str">
        <v/>
      </c>
      <c r="I17630" s="84">
        <f>IF($E17630="","",IFERROR(VLOOKUP(TRIM(E17630&amp;""),'Référentiel Articles'!$A$2:$F$634,6,FALSE),""))</f>
      </c>
      <c r="J17630" s="90">
        <f>IF(OR($E17630="",$H17630=""),"",$H17630*$I17630)</f>
      </c>
      <c r="K17630" s="87" t="str">
        <v/>
      </c>
    </row>
    <row r="17631">
      <c r="A17631" s="74" t="str">
        <v/>
      </c>
      <c r="B17631" s="74" t="str">
        <v/>
      </c>
      <c r="C17631" s="75">
        <f>IF($E17631="","",IFERROR(VLOOKUP(TRIM(E17631&amp;""),'Référentiel Articles'!$A$2:$F$634,2,FALSE),""))</f>
      </c>
      <c r="D17631" s="75">
        <f>IF($E17631="","",IFERROR(VLOOKUP(TRIM(E17631&amp;""),'Référentiel Articles'!$A$2:$F$634,3,FALSE),""))</f>
      </c>
      <c r="E17631" s="74" t="str">
        <v/>
      </c>
      <c r="F17631" s="75">
        <f>IF($E17631="","",IFERROR(VLOOKUP(TRIM(E17631&amp;""),'Référentiel Articles'!$A$2:$F$634,4,FALSE),""))</f>
      </c>
      <c r="G17631" s="76">
        <f>IF($E17631="","",IFERROR(VLOOKUP(TRIM(E17631&amp;""),'Référentiel Articles'!$A$2:$F$634,5,FALSE),""))</f>
      </c>
      <c r="H17631" s="77" t="str">
        <v/>
      </c>
      <c r="I17631" s="76">
        <f>IF($E17631="","",IFERROR(VLOOKUP(TRIM(E17631&amp;""),'Référentiel Articles'!$A$2:$F$634,6,FALSE),""))</f>
      </c>
      <c r="J17631" s="78">
        <f>IF(OR($E17631="",$H17631=""),"",$H17631*$I17631)</f>
      </c>
      <c r="K17631" s="79" t="str">
        <v/>
      </c>
    </row>
    <row r="17632">
      <c r="A17632" s="81" t="str">
        <v/>
      </c>
      <c r="B17632" s="81" t="str">
        <v/>
      </c>
      <c r="C17632" s="83">
        <f>IF($E17632="","",IFERROR(VLOOKUP(TRIM(E17632&amp;""),'Référentiel Articles'!$A$2:$F$634,2,FALSE),""))</f>
      </c>
      <c r="D17632" s="83">
        <f>IF($E17632="","",IFERROR(VLOOKUP(TRIM(E17632&amp;""),'Référentiel Articles'!$A$2:$F$634,3,FALSE),""))</f>
      </c>
      <c r="E17632" s="81" t="str">
        <v/>
      </c>
      <c r="F17632" s="83">
        <f>IF($E17632="","",IFERROR(VLOOKUP(TRIM(E17632&amp;""),'Référentiel Articles'!$A$2:$F$634,4,FALSE),""))</f>
      </c>
      <c r="G17632" s="84">
        <f>IF($E17632="","",IFERROR(VLOOKUP(TRIM(E17632&amp;""),'Référentiel Articles'!$A$2:$F$634,5,FALSE),""))</f>
      </c>
      <c r="H17632" s="85" t="str">
        <v/>
      </c>
      <c r="I17632" s="84">
        <f>IF($E17632="","",IFERROR(VLOOKUP(TRIM(E17632&amp;""),'Référentiel Articles'!$A$2:$F$634,6,FALSE),""))</f>
      </c>
      <c r="J17632" s="90">
        <f>IF(OR($E17632="",$H17632=""),"",$H17632*$I17632)</f>
      </c>
      <c r="K17632" s="87" t="str">
        <v/>
      </c>
    </row>
    <row r="17633">
      <c r="A17633" s="74" t="str">
        <v/>
      </c>
      <c r="B17633" s="74" t="str">
        <v/>
      </c>
      <c r="C17633" s="75">
        <f>IF($E17633="","",IFERROR(VLOOKUP(TRIM(E17633&amp;""),'Référentiel Articles'!$A$2:$F$634,2,FALSE),""))</f>
      </c>
      <c r="D17633" s="75">
        <f>IF($E17633="","",IFERROR(VLOOKUP(TRIM(E17633&amp;""),'Référentiel Articles'!$A$2:$F$634,3,FALSE),""))</f>
      </c>
      <c r="E17633" s="74" t="str">
        <v/>
      </c>
      <c r="F17633" s="75">
        <f>IF($E17633="","",IFERROR(VLOOKUP(TRIM(E17633&amp;""),'Référentiel Articles'!$A$2:$F$634,4,FALSE),""))</f>
      </c>
      <c r="G17633" s="76">
        <f>IF($E17633="","",IFERROR(VLOOKUP(TRIM(E17633&amp;""),'Référentiel Articles'!$A$2:$F$634,5,FALSE),""))</f>
      </c>
      <c r="H17633" s="77" t="str">
        <v/>
      </c>
      <c r="I17633" s="76">
        <f>IF($E17633="","",IFERROR(VLOOKUP(TRIM(E17633&amp;""),'Référentiel Articles'!$A$2:$F$634,6,FALSE),""))</f>
      </c>
      <c r="J17633" s="78">
        <f>IF(OR($E17633="",$H17633=""),"",$H17633*$I17633)</f>
      </c>
      <c r="K17633" s="79" t="str">
        <v/>
      </c>
    </row>
    <row r="17634">
      <c r="A17634" s="81" t="str">
        <v/>
      </c>
      <c r="B17634" s="81" t="str">
        <v/>
      </c>
      <c r="C17634" s="83">
        <f>IF($E17634="","",IFERROR(VLOOKUP(TRIM(E17634&amp;""),'Référentiel Articles'!$A$2:$F$634,2,FALSE),""))</f>
      </c>
      <c r="D17634" s="83">
        <f>IF($E17634="","",IFERROR(VLOOKUP(TRIM(E17634&amp;""),'Référentiel Articles'!$A$2:$F$634,3,FALSE),""))</f>
      </c>
      <c r="E17634" s="81" t="str">
        <v/>
      </c>
      <c r="F17634" s="83">
        <f>IF($E17634="","",IFERROR(VLOOKUP(TRIM(E17634&amp;""),'Référentiel Articles'!$A$2:$F$634,4,FALSE),""))</f>
      </c>
      <c r="G17634" s="84">
        <f>IF($E17634="","",IFERROR(VLOOKUP(TRIM(E17634&amp;""),'Référentiel Articles'!$A$2:$F$634,5,FALSE),""))</f>
      </c>
      <c r="H17634" s="85" t="str">
        <v/>
      </c>
      <c r="I17634" s="84">
        <f>IF($E17634="","",IFERROR(VLOOKUP(TRIM(E17634&amp;""),'Référentiel Articles'!$A$2:$F$634,6,FALSE),""))</f>
      </c>
      <c r="J17634" s="90">
        <f>IF(OR($E17634="",$H17634=""),"",$H17634*$I17634)</f>
      </c>
      <c r="K17634" s="87" t="str">
        <v/>
      </c>
    </row>
    <row r="17635">
      <c r="A17635" s="74" t="str">
        <v/>
      </c>
      <c r="B17635" s="74" t="str">
        <v/>
      </c>
      <c r="C17635" s="75">
        <f>IF($E17635="","",IFERROR(VLOOKUP(TRIM(E17635&amp;""),'Référentiel Articles'!$A$2:$F$634,2,FALSE),""))</f>
      </c>
      <c r="D17635" s="75">
        <f>IF($E17635="","",IFERROR(VLOOKUP(TRIM(E17635&amp;""),'Référentiel Articles'!$A$2:$F$634,3,FALSE),""))</f>
      </c>
      <c r="E17635" s="74" t="str">
        <v/>
      </c>
      <c r="F17635" s="75">
        <f>IF($E17635="","",IFERROR(VLOOKUP(TRIM(E17635&amp;""),'Référentiel Articles'!$A$2:$F$634,4,FALSE),""))</f>
      </c>
      <c r="G17635" s="76">
        <f>IF($E17635="","",IFERROR(VLOOKUP(TRIM(E17635&amp;""),'Référentiel Articles'!$A$2:$F$634,5,FALSE),""))</f>
      </c>
      <c r="H17635" s="77" t="str">
        <v/>
      </c>
      <c r="I17635" s="76">
        <f>IF($E17635="","",IFERROR(VLOOKUP(TRIM(E17635&amp;""),'Référentiel Articles'!$A$2:$F$634,6,FALSE),""))</f>
      </c>
      <c r="J17635" s="78">
        <f>IF(OR($E17635="",$H17635=""),"",$H17635*$I17635)</f>
      </c>
      <c r="K17635" s="79" t="str">
        <v/>
      </c>
    </row>
    <row r="17636">
      <c r="A17636" s="81" t="str">
        <v/>
      </c>
      <c r="B17636" s="81" t="str">
        <v/>
      </c>
      <c r="C17636" s="83">
        <f>IF($E17636="","",IFERROR(VLOOKUP(TRIM(E17636&amp;""),'Référentiel Articles'!$A$2:$F$634,2,FALSE),""))</f>
      </c>
      <c r="D17636" s="83">
        <f>IF($E17636="","",IFERROR(VLOOKUP(TRIM(E17636&amp;""),'Référentiel Articles'!$A$2:$F$634,3,FALSE),""))</f>
      </c>
      <c r="E17636" s="81" t="str">
        <v/>
      </c>
      <c r="F17636" s="83">
        <f>IF($E17636="","",IFERROR(VLOOKUP(TRIM(E17636&amp;""),'Référentiel Articles'!$A$2:$F$634,4,FALSE),""))</f>
      </c>
      <c r="G17636" s="84">
        <f>IF($E17636="","",IFERROR(VLOOKUP(TRIM(E17636&amp;""),'Référentiel Articles'!$A$2:$F$634,5,FALSE),""))</f>
      </c>
      <c r="H17636" s="85" t="str">
        <v/>
      </c>
      <c r="I17636" s="84">
        <f>IF($E17636="","",IFERROR(VLOOKUP(TRIM(E17636&amp;""),'Référentiel Articles'!$A$2:$F$634,6,FALSE),""))</f>
      </c>
      <c r="J17636" s="90">
        <f>IF(OR($E17636="",$H17636=""),"",$H17636*$I17636)</f>
      </c>
      <c r="K17636" s="87" t="str">
        <v/>
      </c>
    </row>
    <row r="17637">
      <c r="A17637" s="74" t="str">
        <v/>
      </c>
      <c r="B17637" s="74" t="str">
        <v/>
      </c>
      <c r="C17637" s="75">
        <f>IF($E17637="","",IFERROR(VLOOKUP(TRIM(E17637&amp;""),'Référentiel Articles'!$A$2:$F$634,2,FALSE),""))</f>
      </c>
      <c r="D17637" s="75">
        <f>IF($E17637="","",IFERROR(VLOOKUP(TRIM(E17637&amp;""),'Référentiel Articles'!$A$2:$F$634,3,FALSE),""))</f>
      </c>
      <c r="E17637" s="74" t="str">
        <v/>
      </c>
      <c r="F17637" s="75">
        <f>IF($E17637="","",IFERROR(VLOOKUP(TRIM(E17637&amp;""),'Référentiel Articles'!$A$2:$F$634,4,FALSE),""))</f>
      </c>
      <c r="G17637" s="76">
        <f>IF($E17637="","",IFERROR(VLOOKUP(TRIM(E17637&amp;""),'Référentiel Articles'!$A$2:$F$634,5,FALSE),""))</f>
      </c>
      <c r="H17637" s="77" t="str">
        <v/>
      </c>
      <c r="I17637" s="76">
        <f>IF($E17637="","",IFERROR(VLOOKUP(TRIM(E17637&amp;""),'Référentiel Articles'!$A$2:$F$634,6,FALSE),""))</f>
      </c>
      <c r="J17637" s="78">
        <f>IF(OR($E17637="",$H17637=""),"",$H17637*$I17637)</f>
      </c>
      <c r="K17637" s="79" t="str">
        <v/>
      </c>
    </row>
    <row r="17638">
      <c r="A17638" s="81" t="str">
        <v/>
      </c>
      <c r="B17638" s="81" t="str">
        <v/>
      </c>
      <c r="C17638" s="83">
        <f>IF($E17638="","",IFERROR(VLOOKUP(TRIM(E17638&amp;""),'Référentiel Articles'!$A$2:$F$634,2,FALSE),""))</f>
      </c>
      <c r="D17638" s="83">
        <f>IF($E17638="","",IFERROR(VLOOKUP(TRIM(E17638&amp;""),'Référentiel Articles'!$A$2:$F$634,3,FALSE),""))</f>
      </c>
      <c r="E17638" s="81" t="str">
        <v/>
      </c>
      <c r="F17638" s="83">
        <f>IF($E17638="","",IFERROR(VLOOKUP(TRIM(E17638&amp;""),'Référentiel Articles'!$A$2:$F$634,4,FALSE),""))</f>
      </c>
      <c r="G17638" s="84">
        <f>IF($E17638="","",IFERROR(VLOOKUP(TRIM(E17638&amp;""),'Référentiel Articles'!$A$2:$F$634,5,FALSE),""))</f>
      </c>
      <c r="H17638" s="85" t="str">
        <v/>
      </c>
      <c r="I17638" s="84">
        <f>IF($E17638="","",IFERROR(VLOOKUP(TRIM(E17638&amp;""),'Référentiel Articles'!$A$2:$F$634,6,FALSE),""))</f>
      </c>
      <c r="J17638" s="90">
        <f>IF(OR($E17638="",$H17638=""),"",$H17638*$I17638)</f>
      </c>
      <c r="K17638" s="87" t="str">
        <v/>
      </c>
    </row>
    <row r="17639">
      <c r="A17639" s="74" t="str">
        <v/>
      </c>
      <c r="B17639" s="74" t="str">
        <v/>
      </c>
      <c r="C17639" s="75">
        <f>IF($E17639="","",IFERROR(VLOOKUP(TRIM(E17639&amp;""),'Référentiel Articles'!$A$2:$F$634,2,FALSE),""))</f>
      </c>
      <c r="D17639" s="75">
        <f>IF($E17639="","",IFERROR(VLOOKUP(TRIM(E17639&amp;""),'Référentiel Articles'!$A$2:$F$634,3,FALSE),""))</f>
      </c>
      <c r="E17639" s="74" t="str">
        <v/>
      </c>
      <c r="F17639" s="75">
        <f>IF($E17639="","",IFERROR(VLOOKUP(TRIM(E17639&amp;""),'Référentiel Articles'!$A$2:$F$634,4,FALSE),""))</f>
      </c>
      <c r="G17639" s="76">
        <f>IF($E17639="","",IFERROR(VLOOKUP(TRIM(E17639&amp;""),'Référentiel Articles'!$A$2:$F$634,5,FALSE),""))</f>
      </c>
      <c r="H17639" s="77" t="str">
        <v/>
      </c>
      <c r="I17639" s="76">
        <f>IF($E17639="","",IFERROR(VLOOKUP(TRIM(E17639&amp;""),'Référentiel Articles'!$A$2:$F$634,6,FALSE),""))</f>
      </c>
      <c r="J17639" s="78">
        <f>IF(OR($E17639="",$H17639=""),"",$H17639*$I17639)</f>
      </c>
      <c r="K17639" s="79" t="str">
        <v/>
      </c>
    </row>
    <row r="17640">
      <c r="A17640" s="81" t="str">
        <v/>
      </c>
      <c r="B17640" s="81" t="str">
        <v/>
      </c>
      <c r="C17640" s="83">
        <f>IF($E17640="","",IFERROR(VLOOKUP(TRIM(E17640&amp;""),'Référentiel Articles'!$A$2:$F$634,2,FALSE),""))</f>
      </c>
      <c r="D17640" s="83">
        <f>IF($E17640="","",IFERROR(VLOOKUP(TRIM(E17640&amp;""),'Référentiel Articles'!$A$2:$F$634,3,FALSE),""))</f>
      </c>
      <c r="E17640" s="81" t="str">
        <v/>
      </c>
      <c r="F17640" s="83">
        <f>IF($E17640="","",IFERROR(VLOOKUP(TRIM(E17640&amp;""),'Référentiel Articles'!$A$2:$F$634,4,FALSE),""))</f>
      </c>
      <c r="G17640" s="84">
        <f>IF($E17640="","",IFERROR(VLOOKUP(TRIM(E17640&amp;""),'Référentiel Articles'!$A$2:$F$634,5,FALSE),""))</f>
      </c>
      <c r="H17640" s="85" t="str">
        <v/>
      </c>
      <c r="I17640" s="84">
        <f>IF($E17640="","",IFERROR(VLOOKUP(TRIM(E17640&amp;""),'Référentiel Articles'!$A$2:$F$634,6,FALSE),""))</f>
      </c>
      <c r="J17640" s="90">
        <f>IF(OR($E17640="",$H17640=""),"",$H17640*$I17640)</f>
      </c>
      <c r="K17640" s="87" t="str">
        <v/>
      </c>
    </row>
    <row r="17641">
      <c r="A17641" s="74" t="str">
        <v/>
      </c>
      <c r="B17641" s="74" t="str">
        <v/>
      </c>
      <c r="C17641" s="75">
        <f>IF($E17641="","",IFERROR(VLOOKUP(TRIM(E17641&amp;""),'Référentiel Articles'!$A$2:$F$634,2,FALSE),""))</f>
      </c>
      <c r="D17641" s="75">
        <f>IF($E17641="","",IFERROR(VLOOKUP(TRIM(E17641&amp;""),'Référentiel Articles'!$A$2:$F$634,3,FALSE),""))</f>
      </c>
      <c r="E17641" s="74" t="str">
        <v/>
      </c>
      <c r="F17641" s="75">
        <f>IF($E17641="","",IFERROR(VLOOKUP(TRIM(E17641&amp;""),'Référentiel Articles'!$A$2:$F$634,4,FALSE),""))</f>
      </c>
      <c r="G17641" s="76">
        <f>IF($E17641="","",IFERROR(VLOOKUP(TRIM(E17641&amp;""),'Référentiel Articles'!$A$2:$F$634,5,FALSE),""))</f>
      </c>
      <c r="H17641" s="77" t="str">
        <v/>
      </c>
      <c r="I17641" s="76">
        <f>IF($E17641="","",IFERROR(VLOOKUP(TRIM(E17641&amp;""),'Référentiel Articles'!$A$2:$F$634,6,FALSE),""))</f>
      </c>
      <c r="J17641" s="78">
        <f>IF(OR($E17641="",$H17641=""),"",$H17641*$I17641)</f>
      </c>
      <c r="K17641" s="79" t="str">
        <v/>
      </c>
    </row>
    <row r="17642">
      <c r="A17642" s="81" t="str">
        <v/>
      </c>
      <c r="B17642" s="81" t="str">
        <v/>
      </c>
      <c r="C17642" s="83">
        <f>IF($E17642="","",IFERROR(VLOOKUP(TRIM(E17642&amp;""),'Référentiel Articles'!$A$2:$F$634,2,FALSE),""))</f>
      </c>
      <c r="D17642" s="83">
        <f>IF($E17642="","",IFERROR(VLOOKUP(TRIM(E17642&amp;""),'Référentiel Articles'!$A$2:$F$634,3,FALSE),""))</f>
      </c>
      <c r="E17642" s="81" t="str">
        <v/>
      </c>
      <c r="F17642" s="83">
        <f>IF($E17642="","",IFERROR(VLOOKUP(TRIM(E17642&amp;""),'Référentiel Articles'!$A$2:$F$634,4,FALSE),""))</f>
      </c>
      <c r="G17642" s="84">
        <f>IF($E17642="","",IFERROR(VLOOKUP(TRIM(E17642&amp;""),'Référentiel Articles'!$A$2:$F$634,5,FALSE),""))</f>
      </c>
      <c r="H17642" s="85" t="str">
        <v/>
      </c>
      <c r="I17642" s="84">
        <f>IF($E17642="","",IFERROR(VLOOKUP(TRIM(E17642&amp;""),'Référentiel Articles'!$A$2:$F$634,6,FALSE),""))</f>
      </c>
      <c r="J17642" s="90">
        <f>IF(OR($E17642="",$H17642=""),"",$H17642*$I17642)</f>
      </c>
      <c r="K17642" s="87" t="str">
        <v/>
      </c>
    </row>
    <row r="17643">
      <c r="A17643" s="74" t="str">
        <v/>
      </c>
      <c r="B17643" s="74" t="str">
        <v/>
      </c>
      <c r="C17643" s="75">
        <f>IF($E17643="","",IFERROR(VLOOKUP(TRIM(E17643&amp;""),'Référentiel Articles'!$A$2:$F$634,2,FALSE),""))</f>
      </c>
      <c r="D17643" s="75">
        <f>IF($E17643="","",IFERROR(VLOOKUP(TRIM(E17643&amp;""),'Référentiel Articles'!$A$2:$F$634,3,FALSE),""))</f>
      </c>
      <c r="E17643" s="74" t="str">
        <v/>
      </c>
      <c r="F17643" s="75">
        <f>IF($E17643="","",IFERROR(VLOOKUP(TRIM(E17643&amp;""),'Référentiel Articles'!$A$2:$F$634,4,FALSE),""))</f>
      </c>
      <c r="G17643" s="76">
        <f>IF($E17643="","",IFERROR(VLOOKUP(TRIM(E17643&amp;""),'Référentiel Articles'!$A$2:$F$634,5,FALSE),""))</f>
      </c>
      <c r="H17643" s="77" t="str">
        <v/>
      </c>
      <c r="I17643" s="76">
        <f>IF($E17643="","",IFERROR(VLOOKUP(TRIM(E17643&amp;""),'Référentiel Articles'!$A$2:$F$634,6,FALSE),""))</f>
      </c>
      <c r="J17643" s="78">
        <f>IF(OR($E17643="",$H17643=""),"",$H17643*$I17643)</f>
      </c>
      <c r="K17643" s="79" t="str">
        <v/>
      </c>
    </row>
    <row r="17644">
      <c r="A17644" s="81" t="str">
        <v/>
      </c>
      <c r="B17644" s="81" t="str">
        <v/>
      </c>
      <c r="C17644" s="83">
        <f>IF($E17644="","",IFERROR(VLOOKUP(TRIM(E17644&amp;""),'Référentiel Articles'!$A$2:$F$634,2,FALSE),""))</f>
      </c>
      <c r="D17644" s="83">
        <f>IF($E17644="","",IFERROR(VLOOKUP(TRIM(E17644&amp;""),'Référentiel Articles'!$A$2:$F$634,3,FALSE),""))</f>
      </c>
      <c r="E17644" s="81" t="str">
        <v/>
      </c>
      <c r="F17644" s="83">
        <f>IF($E17644="","",IFERROR(VLOOKUP(TRIM(E17644&amp;""),'Référentiel Articles'!$A$2:$F$634,4,FALSE),""))</f>
      </c>
      <c r="G17644" s="84">
        <f>IF($E17644="","",IFERROR(VLOOKUP(TRIM(E17644&amp;""),'Référentiel Articles'!$A$2:$F$634,5,FALSE),""))</f>
      </c>
      <c r="H17644" s="85" t="str">
        <v/>
      </c>
      <c r="I17644" s="84">
        <f>IF($E17644="","",IFERROR(VLOOKUP(TRIM(E17644&amp;""),'Référentiel Articles'!$A$2:$F$634,6,FALSE),""))</f>
      </c>
      <c r="J17644" s="90">
        <f>IF(OR($E17644="",$H17644=""),"",$H17644*$I17644)</f>
      </c>
      <c r="K17644" s="87" t="str">
        <v/>
      </c>
    </row>
    <row r="17645">
      <c r="A17645" s="74" t="str">
        <v/>
      </c>
      <c r="B17645" s="74" t="str">
        <v/>
      </c>
      <c r="C17645" s="75">
        <f>IF($E17645="","",IFERROR(VLOOKUP(TRIM(E17645&amp;""),'Référentiel Articles'!$A$2:$F$634,2,FALSE),""))</f>
      </c>
      <c r="D17645" s="75">
        <f>IF($E17645="","",IFERROR(VLOOKUP(TRIM(E17645&amp;""),'Référentiel Articles'!$A$2:$F$634,3,FALSE),""))</f>
      </c>
      <c r="E17645" s="74" t="str">
        <v/>
      </c>
      <c r="F17645" s="75">
        <f>IF($E17645="","",IFERROR(VLOOKUP(TRIM(E17645&amp;""),'Référentiel Articles'!$A$2:$F$634,4,FALSE),""))</f>
      </c>
      <c r="G17645" s="76">
        <f>IF($E17645="","",IFERROR(VLOOKUP(TRIM(E17645&amp;""),'Référentiel Articles'!$A$2:$F$634,5,FALSE),""))</f>
      </c>
      <c r="H17645" s="77" t="str">
        <v/>
      </c>
      <c r="I17645" s="76">
        <f>IF($E17645="","",IFERROR(VLOOKUP(TRIM(E17645&amp;""),'Référentiel Articles'!$A$2:$F$634,6,FALSE),""))</f>
      </c>
      <c r="J17645" s="78">
        <f>IF(OR($E17645="",$H17645=""),"",$H17645*$I17645)</f>
      </c>
      <c r="K17645" s="79" t="str">
        <v/>
      </c>
    </row>
    <row r="17646">
      <c r="A17646" s="81" t="str">
        <v/>
      </c>
      <c r="B17646" s="81" t="str">
        <v/>
      </c>
      <c r="C17646" s="83">
        <f>IF($E17646="","",IFERROR(VLOOKUP(TRIM(E17646&amp;""),'Référentiel Articles'!$A$2:$F$634,2,FALSE),""))</f>
      </c>
      <c r="D17646" s="83">
        <f>IF($E17646="","",IFERROR(VLOOKUP(TRIM(E17646&amp;""),'Référentiel Articles'!$A$2:$F$634,3,FALSE),""))</f>
      </c>
      <c r="E17646" s="81" t="str">
        <v/>
      </c>
      <c r="F17646" s="83">
        <f>IF($E17646="","",IFERROR(VLOOKUP(TRIM(E17646&amp;""),'Référentiel Articles'!$A$2:$F$634,4,FALSE),""))</f>
      </c>
      <c r="G17646" s="84">
        <f>IF($E17646="","",IFERROR(VLOOKUP(TRIM(E17646&amp;""),'Référentiel Articles'!$A$2:$F$634,5,FALSE),""))</f>
      </c>
      <c r="H17646" s="85" t="str">
        <v/>
      </c>
      <c r="I17646" s="84">
        <f>IF($E17646="","",IFERROR(VLOOKUP(TRIM(E17646&amp;""),'Référentiel Articles'!$A$2:$F$634,6,FALSE),""))</f>
      </c>
      <c r="J17646" s="90">
        <f>IF(OR($E17646="",$H17646=""),"",$H17646*$I17646)</f>
      </c>
      <c r="K17646" s="87" t="str">
        <v/>
      </c>
    </row>
    <row r="17647">
      <c r="A17647" s="74" t="str">
        <v/>
      </c>
      <c r="B17647" s="74" t="str">
        <v/>
      </c>
      <c r="C17647" s="75">
        <f>IF($E17647="","",IFERROR(VLOOKUP(TRIM(E17647&amp;""),'Référentiel Articles'!$A$2:$F$634,2,FALSE),""))</f>
      </c>
      <c r="D17647" s="75">
        <f>IF($E17647="","",IFERROR(VLOOKUP(TRIM(E17647&amp;""),'Référentiel Articles'!$A$2:$F$634,3,FALSE),""))</f>
      </c>
      <c r="E17647" s="74" t="str">
        <v/>
      </c>
      <c r="F17647" s="75">
        <f>IF($E17647="","",IFERROR(VLOOKUP(TRIM(E17647&amp;""),'Référentiel Articles'!$A$2:$F$634,4,FALSE),""))</f>
      </c>
      <c r="G17647" s="76">
        <f>IF($E17647="","",IFERROR(VLOOKUP(TRIM(E17647&amp;""),'Référentiel Articles'!$A$2:$F$634,5,FALSE),""))</f>
      </c>
      <c r="H17647" s="77" t="str">
        <v/>
      </c>
      <c r="I17647" s="76">
        <f>IF($E17647="","",IFERROR(VLOOKUP(TRIM(E17647&amp;""),'Référentiel Articles'!$A$2:$F$634,6,FALSE),""))</f>
      </c>
      <c r="J17647" s="78">
        <f>IF(OR($E17647="",$H17647=""),"",$H17647*$I17647)</f>
      </c>
      <c r="K17647" s="79" t="str">
        <v/>
      </c>
    </row>
    <row r="17648">
      <c r="A17648" s="81" t="str">
        <v/>
      </c>
      <c r="B17648" s="81" t="str">
        <v/>
      </c>
      <c r="C17648" s="83">
        <f>IF($E17648="","",IFERROR(VLOOKUP(TRIM(E17648&amp;""),'Référentiel Articles'!$A$2:$F$634,2,FALSE),""))</f>
      </c>
      <c r="D17648" s="83">
        <f>IF($E17648="","",IFERROR(VLOOKUP(TRIM(E17648&amp;""),'Référentiel Articles'!$A$2:$F$634,3,FALSE),""))</f>
      </c>
      <c r="E17648" s="81" t="str">
        <v/>
      </c>
      <c r="F17648" s="83">
        <f>IF($E17648="","",IFERROR(VLOOKUP(TRIM(E17648&amp;""),'Référentiel Articles'!$A$2:$F$634,4,FALSE),""))</f>
      </c>
      <c r="G17648" s="84">
        <f>IF($E17648="","",IFERROR(VLOOKUP(TRIM(E17648&amp;""),'Référentiel Articles'!$A$2:$F$634,5,FALSE),""))</f>
      </c>
      <c r="H17648" s="85" t="str">
        <v/>
      </c>
      <c r="I17648" s="84">
        <f>IF($E17648="","",IFERROR(VLOOKUP(TRIM(E17648&amp;""),'Référentiel Articles'!$A$2:$F$634,6,FALSE),""))</f>
      </c>
      <c r="J17648" s="90">
        <f>IF(OR($E17648="",$H17648=""),"",$H17648*$I17648)</f>
      </c>
      <c r="K17648" s="87" t="str">
        <v/>
      </c>
    </row>
    <row r="17649">
      <c r="A17649" s="74" t="str">
        <v/>
      </c>
      <c r="B17649" s="74" t="str">
        <v/>
      </c>
      <c r="C17649" s="75">
        <f>IF($E17649="","",IFERROR(VLOOKUP(TRIM(E17649&amp;""),'Référentiel Articles'!$A$2:$F$634,2,FALSE),""))</f>
      </c>
      <c r="D17649" s="75">
        <f>IF($E17649="","",IFERROR(VLOOKUP(TRIM(E17649&amp;""),'Référentiel Articles'!$A$2:$F$634,3,FALSE),""))</f>
      </c>
      <c r="E17649" s="74" t="str">
        <v/>
      </c>
      <c r="F17649" s="75">
        <f>IF($E17649="","",IFERROR(VLOOKUP(TRIM(E17649&amp;""),'Référentiel Articles'!$A$2:$F$634,4,FALSE),""))</f>
      </c>
      <c r="G17649" s="76">
        <f>IF($E17649="","",IFERROR(VLOOKUP(TRIM(E17649&amp;""),'Référentiel Articles'!$A$2:$F$634,5,FALSE),""))</f>
      </c>
      <c r="H17649" s="77" t="str">
        <v/>
      </c>
      <c r="I17649" s="76">
        <f>IF($E17649="","",IFERROR(VLOOKUP(TRIM(E17649&amp;""),'Référentiel Articles'!$A$2:$F$634,6,FALSE),""))</f>
      </c>
      <c r="J17649" s="78">
        <f>IF(OR($E17649="",$H17649=""),"",$H17649*$I17649)</f>
      </c>
      <c r="K17649" s="79" t="str">
        <v/>
      </c>
    </row>
    <row r="17650">
      <c r="A17650" s="81" t="str">
        <v/>
      </c>
      <c r="B17650" s="81" t="str">
        <v/>
      </c>
      <c r="C17650" s="83">
        <f>IF($E17650="","",IFERROR(VLOOKUP(TRIM(E17650&amp;""),'Référentiel Articles'!$A$2:$F$634,2,FALSE),""))</f>
      </c>
      <c r="D17650" s="83">
        <f>IF($E17650="","",IFERROR(VLOOKUP(TRIM(E17650&amp;""),'Référentiel Articles'!$A$2:$F$634,3,FALSE),""))</f>
      </c>
      <c r="E17650" s="81" t="str">
        <v/>
      </c>
      <c r="F17650" s="83">
        <f>IF($E17650="","",IFERROR(VLOOKUP(TRIM(E17650&amp;""),'Référentiel Articles'!$A$2:$F$634,4,FALSE),""))</f>
      </c>
      <c r="G17650" s="84">
        <f>IF($E17650="","",IFERROR(VLOOKUP(TRIM(E17650&amp;""),'Référentiel Articles'!$A$2:$F$634,5,FALSE),""))</f>
      </c>
      <c r="H17650" s="85" t="str">
        <v/>
      </c>
      <c r="I17650" s="84">
        <f>IF($E17650="","",IFERROR(VLOOKUP(TRIM(E17650&amp;""),'Référentiel Articles'!$A$2:$F$634,6,FALSE),""))</f>
      </c>
      <c r="J17650" s="90">
        <f>IF(OR($E17650="",$H17650=""),"",$H17650*$I17650)</f>
      </c>
      <c r="K17650" s="87" t="str">
        <v/>
      </c>
    </row>
    <row r="17651">
      <c r="A17651" s="74" t="str">
        <v/>
      </c>
      <c r="B17651" s="74" t="str">
        <v/>
      </c>
      <c r="C17651" s="75">
        <f>IF($E17651="","",IFERROR(VLOOKUP(TRIM(E17651&amp;""),'Référentiel Articles'!$A$2:$F$634,2,FALSE),""))</f>
      </c>
      <c r="D17651" s="75">
        <f>IF($E17651="","",IFERROR(VLOOKUP(TRIM(E17651&amp;""),'Référentiel Articles'!$A$2:$F$634,3,FALSE),""))</f>
      </c>
      <c r="E17651" s="74" t="str">
        <v/>
      </c>
      <c r="F17651" s="75">
        <f>IF($E17651="","",IFERROR(VLOOKUP(TRIM(E17651&amp;""),'Référentiel Articles'!$A$2:$F$634,4,FALSE),""))</f>
      </c>
      <c r="G17651" s="76">
        <f>IF($E17651="","",IFERROR(VLOOKUP(TRIM(E17651&amp;""),'Référentiel Articles'!$A$2:$F$634,5,FALSE),""))</f>
      </c>
      <c r="H17651" s="77" t="str">
        <v/>
      </c>
      <c r="I17651" s="76">
        <f>IF($E17651="","",IFERROR(VLOOKUP(TRIM(E17651&amp;""),'Référentiel Articles'!$A$2:$F$634,6,FALSE),""))</f>
      </c>
      <c r="J17651" s="78">
        <f>IF(OR($E17651="",$H17651=""),"",$H17651*$I17651)</f>
      </c>
      <c r="K17651" s="79" t="str">
        <v/>
      </c>
    </row>
    <row r="17652">
      <c r="A17652" s="81" t="str">
        <v/>
      </c>
      <c r="B17652" s="81" t="str">
        <v/>
      </c>
      <c r="C17652" s="83">
        <f>IF($E17652="","",IFERROR(VLOOKUP(TRIM(E17652&amp;""),'Référentiel Articles'!$A$2:$F$634,2,FALSE),""))</f>
      </c>
      <c r="D17652" s="83">
        <f>IF($E17652="","",IFERROR(VLOOKUP(TRIM(E17652&amp;""),'Référentiel Articles'!$A$2:$F$634,3,FALSE),""))</f>
      </c>
      <c r="E17652" s="81" t="str">
        <v/>
      </c>
      <c r="F17652" s="83">
        <f>IF($E17652="","",IFERROR(VLOOKUP(TRIM(E17652&amp;""),'Référentiel Articles'!$A$2:$F$634,4,FALSE),""))</f>
      </c>
      <c r="G17652" s="84">
        <f>IF($E17652="","",IFERROR(VLOOKUP(TRIM(E17652&amp;""),'Référentiel Articles'!$A$2:$F$634,5,FALSE),""))</f>
      </c>
      <c r="H17652" s="85" t="str">
        <v/>
      </c>
      <c r="I17652" s="84">
        <f>IF($E17652="","",IFERROR(VLOOKUP(TRIM(E17652&amp;""),'Référentiel Articles'!$A$2:$F$634,6,FALSE),""))</f>
      </c>
      <c r="J17652" s="90">
        <f>IF(OR($E17652="",$H17652=""),"",$H17652*$I17652)</f>
      </c>
      <c r="K17652" s="87" t="str">
        <v/>
      </c>
    </row>
    <row r="17653">
      <c r="A17653" s="74" t="str">
        <v/>
      </c>
      <c r="B17653" s="74" t="str">
        <v/>
      </c>
      <c r="C17653" s="75">
        <f>IF($E17653="","",IFERROR(VLOOKUP(TRIM(E17653&amp;""),'Référentiel Articles'!$A$2:$F$634,2,FALSE),""))</f>
      </c>
      <c r="D17653" s="75">
        <f>IF($E17653="","",IFERROR(VLOOKUP(TRIM(E17653&amp;""),'Référentiel Articles'!$A$2:$F$634,3,FALSE),""))</f>
      </c>
      <c r="E17653" s="74" t="str">
        <v/>
      </c>
      <c r="F17653" s="75">
        <f>IF($E17653="","",IFERROR(VLOOKUP(TRIM(E17653&amp;""),'Référentiel Articles'!$A$2:$F$634,4,FALSE),""))</f>
      </c>
      <c r="G17653" s="76">
        <f>IF($E17653="","",IFERROR(VLOOKUP(TRIM(E17653&amp;""),'Référentiel Articles'!$A$2:$F$634,5,FALSE),""))</f>
      </c>
      <c r="H17653" s="77" t="str">
        <v/>
      </c>
      <c r="I17653" s="76">
        <f>IF($E17653="","",IFERROR(VLOOKUP(TRIM(E17653&amp;""),'Référentiel Articles'!$A$2:$F$634,6,FALSE),""))</f>
      </c>
      <c r="J17653" s="78">
        <f>IF(OR($E17653="",$H17653=""),"",$H17653*$I17653)</f>
      </c>
      <c r="K17653" s="79" t="str">
        <v/>
      </c>
    </row>
    <row r="17654">
      <c r="A17654" s="81" t="str">
        <v/>
      </c>
      <c r="B17654" s="81" t="str">
        <v/>
      </c>
      <c r="C17654" s="83">
        <f>IF($E17654="","",IFERROR(VLOOKUP(TRIM(E17654&amp;""),'Référentiel Articles'!$A$2:$F$634,2,FALSE),""))</f>
      </c>
      <c r="D17654" s="83">
        <f>IF($E17654="","",IFERROR(VLOOKUP(TRIM(E17654&amp;""),'Référentiel Articles'!$A$2:$F$634,3,FALSE),""))</f>
      </c>
      <c r="E17654" s="81" t="str">
        <v/>
      </c>
      <c r="F17654" s="83">
        <f>IF($E17654="","",IFERROR(VLOOKUP(TRIM(E17654&amp;""),'Référentiel Articles'!$A$2:$F$634,4,FALSE),""))</f>
      </c>
      <c r="G17654" s="84">
        <f>IF($E17654="","",IFERROR(VLOOKUP(TRIM(E17654&amp;""),'Référentiel Articles'!$A$2:$F$634,5,FALSE),""))</f>
      </c>
      <c r="H17654" s="85" t="str">
        <v/>
      </c>
      <c r="I17654" s="84">
        <f>IF($E17654="","",IFERROR(VLOOKUP(TRIM(E17654&amp;""),'Référentiel Articles'!$A$2:$F$634,6,FALSE),""))</f>
      </c>
      <c r="J17654" s="90">
        <f>IF(OR($E17654="",$H17654=""),"",$H17654*$I17654)</f>
      </c>
      <c r="K17654" s="87" t="str">
        <v/>
      </c>
    </row>
    <row r="17655">
      <c r="A17655" s="74" t="str">
        <v/>
      </c>
      <c r="B17655" s="74" t="str">
        <v/>
      </c>
      <c r="C17655" s="75">
        <f>IF($E17655="","",IFERROR(VLOOKUP(TRIM(E17655&amp;""),'Référentiel Articles'!$A$2:$F$634,2,FALSE),""))</f>
      </c>
      <c r="D17655" s="75">
        <f>IF($E17655="","",IFERROR(VLOOKUP(TRIM(E17655&amp;""),'Référentiel Articles'!$A$2:$F$634,3,FALSE),""))</f>
      </c>
      <c r="E17655" s="74" t="str">
        <v/>
      </c>
      <c r="F17655" s="75">
        <f>IF($E17655="","",IFERROR(VLOOKUP(TRIM(E17655&amp;""),'Référentiel Articles'!$A$2:$F$634,4,FALSE),""))</f>
      </c>
      <c r="G17655" s="76">
        <f>IF($E17655="","",IFERROR(VLOOKUP(TRIM(E17655&amp;""),'Référentiel Articles'!$A$2:$F$634,5,FALSE),""))</f>
      </c>
      <c r="H17655" s="77" t="str">
        <v/>
      </c>
      <c r="I17655" s="76">
        <f>IF($E17655="","",IFERROR(VLOOKUP(TRIM(E17655&amp;""),'Référentiel Articles'!$A$2:$F$634,6,FALSE),""))</f>
      </c>
      <c r="J17655" s="78">
        <f>IF(OR($E17655="",$H17655=""),"",$H17655*$I17655)</f>
      </c>
      <c r="K17655" s="79" t="str">
        <v/>
      </c>
    </row>
    <row r="17656">
      <c r="A17656" s="81" t="str">
        <v/>
      </c>
      <c r="B17656" s="81" t="str">
        <v/>
      </c>
      <c r="C17656" s="83">
        <f>IF($E17656="","",IFERROR(VLOOKUP(TRIM(E17656&amp;""),'Référentiel Articles'!$A$2:$F$634,2,FALSE),""))</f>
      </c>
      <c r="D17656" s="83">
        <f>IF($E17656="","",IFERROR(VLOOKUP(TRIM(E17656&amp;""),'Référentiel Articles'!$A$2:$F$634,3,FALSE),""))</f>
      </c>
      <c r="E17656" s="81" t="str">
        <v/>
      </c>
      <c r="F17656" s="83">
        <f>IF($E17656="","",IFERROR(VLOOKUP(TRIM(E17656&amp;""),'Référentiel Articles'!$A$2:$F$634,4,FALSE),""))</f>
      </c>
      <c r="G17656" s="84">
        <f>IF($E17656="","",IFERROR(VLOOKUP(TRIM(E17656&amp;""),'Référentiel Articles'!$A$2:$F$634,5,FALSE),""))</f>
      </c>
      <c r="H17656" s="85" t="str">
        <v/>
      </c>
      <c r="I17656" s="84">
        <f>IF($E17656="","",IFERROR(VLOOKUP(TRIM(E17656&amp;""),'Référentiel Articles'!$A$2:$F$634,6,FALSE),""))</f>
      </c>
      <c r="J17656" s="90">
        <f>IF(OR($E17656="",$H17656=""),"",$H17656*$I17656)</f>
      </c>
      <c r="K17656" s="87" t="str">
        <v/>
      </c>
    </row>
    <row r="17657">
      <c r="A17657" s="74" t="str">
        <v/>
      </c>
      <c r="B17657" s="74" t="str">
        <v/>
      </c>
      <c r="C17657" s="75">
        <f>IF($E17657="","",IFERROR(VLOOKUP(TRIM(E17657&amp;""),'Référentiel Articles'!$A$2:$F$634,2,FALSE),""))</f>
      </c>
      <c r="D17657" s="75">
        <f>IF($E17657="","",IFERROR(VLOOKUP(TRIM(E17657&amp;""),'Référentiel Articles'!$A$2:$F$634,3,FALSE),""))</f>
      </c>
      <c r="E17657" s="74" t="str">
        <v/>
      </c>
      <c r="F17657" s="75">
        <f>IF($E17657="","",IFERROR(VLOOKUP(TRIM(E17657&amp;""),'Référentiel Articles'!$A$2:$F$634,4,FALSE),""))</f>
      </c>
      <c r="G17657" s="76">
        <f>IF($E17657="","",IFERROR(VLOOKUP(TRIM(E17657&amp;""),'Référentiel Articles'!$A$2:$F$634,5,FALSE),""))</f>
      </c>
      <c r="H17657" s="77" t="str">
        <v/>
      </c>
      <c r="I17657" s="76">
        <f>IF($E17657="","",IFERROR(VLOOKUP(TRIM(E17657&amp;""),'Référentiel Articles'!$A$2:$F$634,6,FALSE),""))</f>
      </c>
      <c r="J17657" s="78">
        <f>IF(OR($E17657="",$H17657=""),"",$H17657*$I17657)</f>
      </c>
      <c r="K17657" s="79" t="str">
        <v/>
      </c>
    </row>
    <row r="17658">
      <c r="A17658" s="81" t="str">
        <v/>
      </c>
      <c r="B17658" s="81" t="str">
        <v/>
      </c>
      <c r="C17658" s="83">
        <f>IF($E17658="","",IFERROR(VLOOKUP(TRIM(E17658&amp;""),'Référentiel Articles'!$A$2:$F$634,2,FALSE),""))</f>
      </c>
      <c r="D17658" s="83">
        <f>IF($E17658="","",IFERROR(VLOOKUP(TRIM(E17658&amp;""),'Référentiel Articles'!$A$2:$F$634,3,FALSE),""))</f>
      </c>
      <c r="E17658" s="81" t="str">
        <v/>
      </c>
      <c r="F17658" s="83">
        <f>IF($E17658="","",IFERROR(VLOOKUP(TRIM(E17658&amp;""),'Référentiel Articles'!$A$2:$F$634,4,FALSE),""))</f>
      </c>
      <c r="G17658" s="84">
        <f>IF($E17658="","",IFERROR(VLOOKUP(TRIM(E17658&amp;""),'Référentiel Articles'!$A$2:$F$634,5,FALSE),""))</f>
      </c>
      <c r="H17658" s="85" t="str">
        <v/>
      </c>
      <c r="I17658" s="84">
        <f>IF($E17658="","",IFERROR(VLOOKUP(TRIM(E17658&amp;""),'Référentiel Articles'!$A$2:$F$634,6,FALSE),""))</f>
      </c>
      <c r="J17658" s="90">
        <f>IF(OR($E17658="",$H17658=""),"",$H17658*$I17658)</f>
      </c>
      <c r="K17658" s="87" t="str">
        <v/>
      </c>
    </row>
    <row r="17659">
      <c r="A17659" s="74" t="str">
        <v/>
      </c>
      <c r="B17659" s="74" t="str">
        <v/>
      </c>
      <c r="C17659" s="75">
        <f>IF($E17659="","",IFERROR(VLOOKUP(TRIM(E17659&amp;""),'Référentiel Articles'!$A$2:$F$634,2,FALSE),""))</f>
      </c>
      <c r="D17659" s="75">
        <f>IF($E17659="","",IFERROR(VLOOKUP(TRIM(E17659&amp;""),'Référentiel Articles'!$A$2:$F$634,3,FALSE),""))</f>
      </c>
      <c r="E17659" s="74" t="str">
        <v/>
      </c>
      <c r="F17659" s="75">
        <f>IF($E17659="","",IFERROR(VLOOKUP(TRIM(E17659&amp;""),'Référentiel Articles'!$A$2:$F$634,4,FALSE),""))</f>
      </c>
      <c r="G17659" s="76">
        <f>IF($E17659="","",IFERROR(VLOOKUP(TRIM(E17659&amp;""),'Référentiel Articles'!$A$2:$F$634,5,FALSE),""))</f>
      </c>
      <c r="H17659" s="77" t="str">
        <v/>
      </c>
      <c r="I17659" s="76">
        <f>IF($E17659="","",IFERROR(VLOOKUP(TRIM(E17659&amp;""),'Référentiel Articles'!$A$2:$F$634,6,FALSE),""))</f>
      </c>
      <c r="J17659" s="78">
        <f>IF(OR($E17659="",$H17659=""),"",$H17659*$I17659)</f>
      </c>
      <c r="K17659" s="79" t="str">
        <v/>
      </c>
    </row>
    <row r="17660">
      <c r="A17660" s="81" t="str">
        <v/>
      </c>
      <c r="B17660" s="81" t="str">
        <v/>
      </c>
      <c r="C17660" s="83">
        <f>IF($E17660="","",IFERROR(VLOOKUP(TRIM(E17660&amp;""),'Référentiel Articles'!$A$2:$F$634,2,FALSE),""))</f>
      </c>
      <c r="D17660" s="83">
        <f>IF($E17660="","",IFERROR(VLOOKUP(TRIM(E17660&amp;""),'Référentiel Articles'!$A$2:$F$634,3,FALSE),""))</f>
      </c>
      <c r="E17660" s="81" t="str">
        <v/>
      </c>
      <c r="F17660" s="83">
        <f>IF($E17660="","",IFERROR(VLOOKUP(TRIM(E17660&amp;""),'Référentiel Articles'!$A$2:$F$634,4,FALSE),""))</f>
      </c>
      <c r="G17660" s="84">
        <f>IF($E17660="","",IFERROR(VLOOKUP(TRIM(E17660&amp;""),'Référentiel Articles'!$A$2:$F$634,5,FALSE),""))</f>
      </c>
      <c r="H17660" s="85" t="str">
        <v/>
      </c>
      <c r="I17660" s="84">
        <f>IF($E17660="","",IFERROR(VLOOKUP(TRIM(E17660&amp;""),'Référentiel Articles'!$A$2:$F$634,6,FALSE),""))</f>
      </c>
      <c r="J17660" s="90">
        <f>IF(OR($E17660="",$H17660=""),"",$H17660*$I17660)</f>
      </c>
      <c r="K17660" s="87" t="str">
        <v/>
      </c>
    </row>
    <row r="17661">
      <c r="A17661" s="74" t="str">
        <v/>
      </c>
      <c r="B17661" s="74" t="str">
        <v/>
      </c>
      <c r="C17661" s="75">
        <f>IF($E17661="","",IFERROR(VLOOKUP(TRIM(E17661&amp;""),'Référentiel Articles'!$A$2:$F$634,2,FALSE),""))</f>
      </c>
      <c r="D17661" s="75">
        <f>IF($E17661="","",IFERROR(VLOOKUP(TRIM(E17661&amp;""),'Référentiel Articles'!$A$2:$F$634,3,FALSE),""))</f>
      </c>
      <c r="E17661" s="74" t="str">
        <v/>
      </c>
      <c r="F17661" s="75">
        <f>IF($E17661="","",IFERROR(VLOOKUP(TRIM(E17661&amp;""),'Référentiel Articles'!$A$2:$F$634,4,FALSE),""))</f>
      </c>
      <c r="G17661" s="76">
        <f>IF($E17661="","",IFERROR(VLOOKUP(TRIM(E17661&amp;""),'Référentiel Articles'!$A$2:$F$634,5,FALSE),""))</f>
      </c>
      <c r="H17661" s="77" t="str">
        <v/>
      </c>
      <c r="I17661" s="76">
        <f>IF($E17661="","",IFERROR(VLOOKUP(TRIM(E17661&amp;""),'Référentiel Articles'!$A$2:$F$634,6,FALSE),""))</f>
      </c>
      <c r="J17661" s="78">
        <f>IF(OR($E17661="",$H17661=""),"",$H17661*$I17661)</f>
      </c>
      <c r="K17661" s="79" t="str">
        <v/>
      </c>
    </row>
    <row r="17662">
      <c r="A17662" s="81" t="str">
        <v/>
      </c>
      <c r="B17662" s="81" t="str">
        <v/>
      </c>
      <c r="C17662" s="83">
        <f>IF($E17662="","",IFERROR(VLOOKUP(TRIM(E17662&amp;""),'Référentiel Articles'!$A$2:$F$634,2,FALSE),""))</f>
      </c>
      <c r="D17662" s="83">
        <f>IF($E17662="","",IFERROR(VLOOKUP(TRIM(E17662&amp;""),'Référentiel Articles'!$A$2:$F$634,3,FALSE),""))</f>
      </c>
      <c r="E17662" s="81" t="str">
        <v/>
      </c>
      <c r="F17662" s="83">
        <f>IF($E17662="","",IFERROR(VLOOKUP(TRIM(E17662&amp;""),'Référentiel Articles'!$A$2:$F$634,4,FALSE),""))</f>
      </c>
      <c r="G17662" s="84">
        <f>IF($E17662="","",IFERROR(VLOOKUP(TRIM(E17662&amp;""),'Référentiel Articles'!$A$2:$F$634,5,FALSE),""))</f>
      </c>
      <c r="H17662" s="85" t="str">
        <v/>
      </c>
      <c r="I17662" s="84">
        <f>IF($E17662="","",IFERROR(VLOOKUP(TRIM(E17662&amp;""),'Référentiel Articles'!$A$2:$F$634,6,FALSE),""))</f>
      </c>
      <c r="J17662" s="90">
        <f>IF(OR($E17662="",$H17662=""),"",$H17662*$I17662)</f>
      </c>
      <c r="K17662" s="87" t="str">
        <v/>
      </c>
    </row>
    <row r="17663">
      <c r="A17663" s="74" t="str">
        <v/>
      </c>
      <c r="B17663" s="74" t="str">
        <v/>
      </c>
      <c r="C17663" s="75">
        <f>IF($E17663="","",IFERROR(VLOOKUP(TRIM(E17663&amp;""),'Référentiel Articles'!$A$2:$F$634,2,FALSE),""))</f>
      </c>
      <c r="D17663" s="75">
        <f>IF($E17663="","",IFERROR(VLOOKUP(TRIM(E17663&amp;""),'Référentiel Articles'!$A$2:$F$634,3,FALSE),""))</f>
      </c>
      <c r="E17663" s="74" t="str">
        <v/>
      </c>
      <c r="F17663" s="75">
        <f>IF($E17663="","",IFERROR(VLOOKUP(TRIM(E17663&amp;""),'Référentiel Articles'!$A$2:$F$634,4,FALSE),""))</f>
      </c>
      <c r="G17663" s="76">
        <f>IF($E17663="","",IFERROR(VLOOKUP(TRIM(E17663&amp;""),'Référentiel Articles'!$A$2:$F$634,5,FALSE),""))</f>
      </c>
      <c r="H17663" s="77" t="str">
        <v/>
      </c>
      <c r="I17663" s="76">
        <f>IF($E17663="","",IFERROR(VLOOKUP(TRIM(E17663&amp;""),'Référentiel Articles'!$A$2:$F$634,6,FALSE),""))</f>
      </c>
      <c r="J17663" s="78">
        <f>IF(OR($E17663="",$H17663=""),"",$H17663*$I17663)</f>
      </c>
      <c r="K17663" s="79" t="str">
        <v/>
      </c>
    </row>
    <row r="17664">
      <c r="A17664" s="81" t="str">
        <v/>
      </c>
      <c r="B17664" s="81" t="str">
        <v/>
      </c>
      <c r="C17664" s="83">
        <f>IF($E17664="","",IFERROR(VLOOKUP(TRIM(E17664&amp;""),'Référentiel Articles'!$A$2:$F$634,2,FALSE),""))</f>
      </c>
      <c r="D17664" s="83">
        <f>IF($E17664="","",IFERROR(VLOOKUP(TRIM(E17664&amp;""),'Référentiel Articles'!$A$2:$F$634,3,FALSE),""))</f>
      </c>
      <c r="E17664" s="81" t="str">
        <v/>
      </c>
      <c r="F17664" s="83">
        <f>IF($E17664="","",IFERROR(VLOOKUP(TRIM(E17664&amp;""),'Référentiel Articles'!$A$2:$F$634,4,FALSE),""))</f>
      </c>
      <c r="G17664" s="84">
        <f>IF($E17664="","",IFERROR(VLOOKUP(TRIM(E17664&amp;""),'Référentiel Articles'!$A$2:$F$634,5,FALSE),""))</f>
      </c>
      <c r="H17664" s="85" t="str">
        <v/>
      </c>
      <c r="I17664" s="84">
        <f>IF($E17664="","",IFERROR(VLOOKUP(TRIM(E17664&amp;""),'Référentiel Articles'!$A$2:$F$634,6,FALSE),""))</f>
      </c>
      <c r="J17664" s="90">
        <f>IF(OR($E17664="",$H17664=""),"",$H17664*$I17664)</f>
      </c>
      <c r="K17664" s="87" t="str">
        <v/>
      </c>
    </row>
    <row r="17665">
      <c r="A17665" s="74" t="str">
        <v/>
      </c>
      <c r="B17665" s="74" t="str">
        <v/>
      </c>
      <c r="C17665" s="75">
        <f>IF($E17665="","",IFERROR(VLOOKUP(TRIM(E17665&amp;""),'Référentiel Articles'!$A$2:$F$634,2,FALSE),""))</f>
      </c>
      <c r="D17665" s="75">
        <f>IF($E17665="","",IFERROR(VLOOKUP(TRIM(E17665&amp;""),'Référentiel Articles'!$A$2:$F$634,3,FALSE),""))</f>
      </c>
      <c r="E17665" s="74" t="str">
        <v/>
      </c>
      <c r="F17665" s="75">
        <f>IF($E17665="","",IFERROR(VLOOKUP(TRIM(E17665&amp;""),'Référentiel Articles'!$A$2:$F$634,4,FALSE),""))</f>
      </c>
      <c r="G17665" s="76">
        <f>IF($E17665="","",IFERROR(VLOOKUP(TRIM(E17665&amp;""),'Référentiel Articles'!$A$2:$F$634,5,FALSE),""))</f>
      </c>
      <c r="H17665" s="77" t="str">
        <v/>
      </c>
      <c r="I17665" s="76">
        <f>IF($E17665="","",IFERROR(VLOOKUP(TRIM(E17665&amp;""),'Référentiel Articles'!$A$2:$F$634,6,FALSE),""))</f>
      </c>
      <c r="J17665" s="78">
        <f>IF(OR($E17665="",$H17665=""),"",$H17665*$I17665)</f>
      </c>
      <c r="K17665" s="79" t="str">
        <v/>
      </c>
    </row>
    <row r="17666">
      <c r="A17666" s="81" t="str">
        <v/>
      </c>
      <c r="B17666" s="81" t="str">
        <v/>
      </c>
      <c r="C17666" s="83">
        <f>IF($E17666="","",IFERROR(VLOOKUP(TRIM(E17666&amp;""),'Référentiel Articles'!$A$2:$F$634,2,FALSE),""))</f>
      </c>
      <c r="D17666" s="83">
        <f>IF($E17666="","",IFERROR(VLOOKUP(TRIM(E17666&amp;""),'Référentiel Articles'!$A$2:$F$634,3,FALSE),""))</f>
      </c>
      <c r="E17666" s="81" t="str">
        <v/>
      </c>
      <c r="F17666" s="83">
        <f>IF($E17666="","",IFERROR(VLOOKUP(TRIM(E17666&amp;""),'Référentiel Articles'!$A$2:$F$634,4,FALSE),""))</f>
      </c>
      <c r="G17666" s="84">
        <f>IF($E17666="","",IFERROR(VLOOKUP(TRIM(E17666&amp;""),'Référentiel Articles'!$A$2:$F$634,5,FALSE),""))</f>
      </c>
      <c r="H17666" s="85" t="str">
        <v/>
      </c>
      <c r="I17666" s="84">
        <f>IF($E17666="","",IFERROR(VLOOKUP(TRIM(E17666&amp;""),'Référentiel Articles'!$A$2:$F$634,6,FALSE),""))</f>
      </c>
      <c r="J17666" s="90">
        <f>IF(OR($E17666="",$H17666=""),"",$H17666*$I17666)</f>
      </c>
      <c r="K17666" s="87" t="str">
        <v/>
      </c>
    </row>
    <row r="17667">
      <c r="A17667" s="74" t="str">
        <v/>
      </c>
      <c r="B17667" s="74" t="str">
        <v/>
      </c>
      <c r="C17667" s="75">
        <f>IF($E17667="","",IFERROR(VLOOKUP(TRIM(E17667&amp;""),'Référentiel Articles'!$A$2:$F$634,2,FALSE),""))</f>
      </c>
      <c r="D17667" s="75">
        <f>IF($E17667="","",IFERROR(VLOOKUP(TRIM(E17667&amp;""),'Référentiel Articles'!$A$2:$F$634,3,FALSE),""))</f>
      </c>
      <c r="E17667" s="74" t="str">
        <v/>
      </c>
      <c r="F17667" s="75">
        <f>IF($E17667="","",IFERROR(VLOOKUP(TRIM(E17667&amp;""),'Référentiel Articles'!$A$2:$F$634,4,FALSE),""))</f>
      </c>
      <c r="G17667" s="76">
        <f>IF($E17667="","",IFERROR(VLOOKUP(TRIM(E17667&amp;""),'Référentiel Articles'!$A$2:$F$634,5,FALSE),""))</f>
      </c>
      <c r="H17667" s="77" t="str">
        <v/>
      </c>
      <c r="I17667" s="76">
        <f>IF($E17667="","",IFERROR(VLOOKUP(TRIM(E17667&amp;""),'Référentiel Articles'!$A$2:$F$634,6,FALSE),""))</f>
      </c>
      <c r="J17667" s="78">
        <f>IF(OR($E17667="",$H17667=""),"",$H17667*$I17667)</f>
      </c>
      <c r="K17667" s="79" t="str">
        <v/>
      </c>
    </row>
    <row r="17668">
      <c r="A17668" s="81" t="str">
        <v/>
      </c>
      <c r="B17668" s="81" t="str">
        <v/>
      </c>
      <c r="C17668" s="83">
        <f>IF($E17668="","",IFERROR(VLOOKUP(TRIM(E17668&amp;""),'Référentiel Articles'!$A$2:$F$634,2,FALSE),""))</f>
      </c>
      <c r="D17668" s="83">
        <f>IF($E17668="","",IFERROR(VLOOKUP(TRIM(E17668&amp;""),'Référentiel Articles'!$A$2:$F$634,3,FALSE),""))</f>
      </c>
      <c r="E17668" s="81" t="str">
        <v/>
      </c>
      <c r="F17668" s="83">
        <f>IF($E17668="","",IFERROR(VLOOKUP(TRIM(E17668&amp;""),'Référentiel Articles'!$A$2:$F$634,4,FALSE),""))</f>
      </c>
      <c r="G17668" s="84">
        <f>IF($E17668="","",IFERROR(VLOOKUP(TRIM(E17668&amp;""),'Référentiel Articles'!$A$2:$F$634,5,FALSE),""))</f>
      </c>
      <c r="H17668" s="85" t="str">
        <v/>
      </c>
      <c r="I17668" s="84">
        <f>IF($E17668="","",IFERROR(VLOOKUP(TRIM(E17668&amp;""),'Référentiel Articles'!$A$2:$F$634,6,FALSE),""))</f>
      </c>
      <c r="J17668" s="90">
        <f>IF(OR($E17668="",$H17668=""),"",$H17668*$I17668)</f>
      </c>
      <c r="K17668" s="87" t="str">
        <v/>
      </c>
    </row>
    <row r="17669">
      <c r="A17669" s="74" t="str">
        <v/>
      </c>
      <c r="B17669" s="74" t="str">
        <v/>
      </c>
      <c r="C17669" s="75">
        <f>IF($E17669="","",IFERROR(VLOOKUP(TRIM(E17669&amp;""),'Référentiel Articles'!$A$2:$F$634,2,FALSE),""))</f>
      </c>
      <c r="D17669" s="75">
        <f>IF($E17669="","",IFERROR(VLOOKUP(TRIM(E17669&amp;""),'Référentiel Articles'!$A$2:$F$634,3,FALSE),""))</f>
      </c>
      <c r="E17669" s="74" t="str">
        <v/>
      </c>
      <c r="F17669" s="75">
        <f>IF($E17669="","",IFERROR(VLOOKUP(TRIM(E17669&amp;""),'Référentiel Articles'!$A$2:$F$634,4,FALSE),""))</f>
      </c>
      <c r="G17669" s="76">
        <f>IF($E17669="","",IFERROR(VLOOKUP(TRIM(E17669&amp;""),'Référentiel Articles'!$A$2:$F$634,5,FALSE),""))</f>
      </c>
      <c r="H17669" s="77" t="str">
        <v/>
      </c>
      <c r="I17669" s="76">
        <f>IF($E17669="","",IFERROR(VLOOKUP(TRIM(E17669&amp;""),'Référentiel Articles'!$A$2:$F$634,6,FALSE),""))</f>
      </c>
      <c r="J17669" s="78">
        <f>IF(OR($E17669="",$H17669=""),"",$H17669*$I17669)</f>
      </c>
      <c r="K17669" s="79" t="str">
        <v/>
      </c>
    </row>
    <row r="17670">
      <c r="A17670" s="81" t="str">
        <v/>
      </c>
      <c r="B17670" s="81" t="str">
        <v/>
      </c>
      <c r="C17670" s="83">
        <f>IF($E17670="","",IFERROR(VLOOKUP(TRIM(E17670&amp;""),'Référentiel Articles'!$A$2:$F$634,2,FALSE),""))</f>
      </c>
      <c r="D17670" s="83">
        <f>IF($E17670="","",IFERROR(VLOOKUP(TRIM(E17670&amp;""),'Référentiel Articles'!$A$2:$F$634,3,FALSE),""))</f>
      </c>
      <c r="E17670" s="81" t="str">
        <v/>
      </c>
      <c r="F17670" s="83">
        <f>IF($E17670="","",IFERROR(VLOOKUP(TRIM(E17670&amp;""),'Référentiel Articles'!$A$2:$F$634,4,FALSE),""))</f>
      </c>
      <c r="G17670" s="84">
        <f>IF($E17670="","",IFERROR(VLOOKUP(TRIM(E17670&amp;""),'Référentiel Articles'!$A$2:$F$634,5,FALSE),""))</f>
      </c>
      <c r="H17670" s="85" t="str">
        <v/>
      </c>
      <c r="I17670" s="84">
        <f>IF($E17670="","",IFERROR(VLOOKUP(TRIM(E17670&amp;""),'Référentiel Articles'!$A$2:$F$634,6,FALSE),""))</f>
      </c>
      <c r="J17670" s="90">
        <f>IF(OR($E17670="",$H17670=""),"",$H17670*$I17670)</f>
      </c>
      <c r="K17670" s="87" t="str">
        <v/>
      </c>
    </row>
    <row r="17671">
      <c r="A17671" s="74" t="str">
        <v/>
      </c>
      <c r="B17671" s="74" t="str">
        <v/>
      </c>
      <c r="C17671" s="75">
        <f>IF($E17671="","",IFERROR(VLOOKUP(TRIM(E17671&amp;""),'Référentiel Articles'!$A$2:$F$634,2,FALSE),""))</f>
      </c>
      <c r="D17671" s="75">
        <f>IF($E17671="","",IFERROR(VLOOKUP(TRIM(E17671&amp;""),'Référentiel Articles'!$A$2:$F$634,3,FALSE),""))</f>
      </c>
      <c r="E17671" s="74" t="str">
        <v/>
      </c>
      <c r="F17671" s="75">
        <f>IF($E17671="","",IFERROR(VLOOKUP(TRIM(E17671&amp;""),'Référentiel Articles'!$A$2:$F$634,4,FALSE),""))</f>
      </c>
      <c r="G17671" s="76">
        <f>IF($E17671="","",IFERROR(VLOOKUP(TRIM(E17671&amp;""),'Référentiel Articles'!$A$2:$F$634,5,FALSE),""))</f>
      </c>
      <c r="H17671" s="77" t="str">
        <v/>
      </c>
      <c r="I17671" s="76">
        <f>IF($E17671="","",IFERROR(VLOOKUP(TRIM(E17671&amp;""),'Référentiel Articles'!$A$2:$F$634,6,FALSE),""))</f>
      </c>
      <c r="J17671" s="78">
        <f>IF(OR($E17671="",$H17671=""),"",$H17671*$I17671)</f>
      </c>
      <c r="K17671" s="79" t="str">
        <v/>
      </c>
    </row>
    <row r="17672">
      <c r="A17672" s="81" t="str">
        <v/>
      </c>
      <c r="B17672" s="81" t="str">
        <v/>
      </c>
      <c r="C17672" s="83">
        <f>IF($E17672="","",IFERROR(VLOOKUP(TRIM(E17672&amp;""),'Référentiel Articles'!$A$2:$F$634,2,FALSE),""))</f>
      </c>
      <c r="D17672" s="83">
        <f>IF($E17672="","",IFERROR(VLOOKUP(TRIM(E17672&amp;""),'Référentiel Articles'!$A$2:$F$634,3,FALSE),""))</f>
      </c>
      <c r="E17672" s="81" t="str">
        <v/>
      </c>
      <c r="F17672" s="83">
        <f>IF($E17672="","",IFERROR(VLOOKUP(TRIM(E17672&amp;""),'Référentiel Articles'!$A$2:$F$634,4,FALSE),""))</f>
      </c>
      <c r="G17672" s="84">
        <f>IF($E17672="","",IFERROR(VLOOKUP(TRIM(E17672&amp;""),'Référentiel Articles'!$A$2:$F$634,5,FALSE),""))</f>
      </c>
      <c r="H17672" s="85" t="str">
        <v/>
      </c>
      <c r="I17672" s="84">
        <f>IF($E17672="","",IFERROR(VLOOKUP(TRIM(E17672&amp;""),'Référentiel Articles'!$A$2:$F$634,6,FALSE),""))</f>
      </c>
      <c r="J17672" s="90">
        <f>IF(OR($E17672="",$H17672=""),"",$H17672*$I17672)</f>
      </c>
      <c r="K17672" s="87" t="str">
        <v/>
      </c>
    </row>
    <row r="17673">
      <c r="A17673" s="74" t="str">
        <v/>
      </c>
      <c r="B17673" s="74" t="str">
        <v/>
      </c>
      <c r="C17673" s="75">
        <f>IF($E17673="","",IFERROR(VLOOKUP(TRIM(E17673&amp;""),'Référentiel Articles'!$A$2:$F$634,2,FALSE),""))</f>
      </c>
      <c r="D17673" s="75">
        <f>IF($E17673="","",IFERROR(VLOOKUP(TRIM(E17673&amp;""),'Référentiel Articles'!$A$2:$F$634,3,FALSE),""))</f>
      </c>
      <c r="E17673" s="74" t="str">
        <v/>
      </c>
      <c r="F17673" s="75">
        <f>IF($E17673="","",IFERROR(VLOOKUP(TRIM(E17673&amp;""),'Référentiel Articles'!$A$2:$F$634,4,FALSE),""))</f>
      </c>
      <c r="G17673" s="76">
        <f>IF($E17673="","",IFERROR(VLOOKUP(TRIM(E17673&amp;""),'Référentiel Articles'!$A$2:$F$634,5,FALSE),""))</f>
      </c>
      <c r="H17673" s="77" t="str">
        <v/>
      </c>
      <c r="I17673" s="76">
        <f>IF($E17673="","",IFERROR(VLOOKUP(TRIM(E17673&amp;""),'Référentiel Articles'!$A$2:$F$634,6,FALSE),""))</f>
      </c>
      <c r="J17673" s="78">
        <f>IF(OR($E17673="",$H17673=""),"",$H17673*$I17673)</f>
      </c>
      <c r="K17673" s="79" t="str">
        <v/>
      </c>
    </row>
    <row r="17674">
      <c r="A17674" s="81" t="str">
        <v/>
      </c>
      <c r="B17674" s="81" t="str">
        <v/>
      </c>
      <c r="C17674" s="83">
        <f>IF($E17674="","",IFERROR(VLOOKUP(TRIM(E17674&amp;""),'Référentiel Articles'!$A$2:$F$634,2,FALSE),""))</f>
      </c>
      <c r="D17674" s="83">
        <f>IF($E17674="","",IFERROR(VLOOKUP(TRIM(E17674&amp;""),'Référentiel Articles'!$A$2:$F$634,3,FALSE),""))</f>
      </c>
      <c r="E17674" s="81" t="str">
        <v/>
      </c>
      <c r="F17674" s="83">
        <f>IF($E17674="","",IFERROR(VLOOKUP(TRIM(E17674&amp;""),'Référentiel Articles'!$A$2:$F$634,4,FALSE),""))</f>
      </c>
      <c r="G17674" s="84">
        <f>IF($E17674="","",IFERROR(VLOOKUP(TRIM(E17674&amp;""),'Référentiel Articles'!$A$2:$F$634,5,FALSE),""))</f>
      </c>
      <c r="H17674" s="85" t="str">
        <v/>
      </c>
      <c r="I17674" s="84">
        <f>IF($E17674="","",IFERROR(VLOOKUP(TRIM(E17674&amp;""),'Référentiel Articles'!$A$2:$F$634,6,FALSE),""))</f>
      </c>
      <c r="J17674" s="90">
        <f>IF(OR($E17674="",$H17674=""),"",$H17674*$I17674)</f>
      </c>
      <c r="K17674" s="87" t="str">
        <v/>
      </c>
    </row>
    <row r="17675">
      <c r="A17675" s="74" t="str">
        <v/>
      </c>
      <c r="B17675" s="74" t="str">
        <v/>
      </c>
      <c r="C17675" s="75">
        <f>IF($E17675="","",IFERROR(VLOOKUP(TRIM(E17675&amp;""),'Référentiel Articles'!$A$2:$F$634,2,FALSE),""))</f>
      </c>
      <c r="D17675" s="75">
        <f>IF($E17675="","",IFERROR(VLOOKUP(TRIM(E17675&amp;""),'Référentiel Articles'!$A$2:$F$634,3,FALSE),""))</f>
      </c>
      <c r="E17675" s="74" t="str">
        <v/>
      </c>
      <c r="F17675" s="75">
        <f>IF($E17675="","",IFERROR(VLOOKUP(TRIM(E17675&amp;""),'Référentiel Articles'!$A$2:$F$634,4,FALSE),""))</f>
      </c>
      <c r="G17675" s="76">
        <f>IF($E17675="","",IFERROR(VLOOKUP(TRIM(E17675&amp;""),'Référentiel Articles'!$A$2:$F$634,5,FALSE),""))</f>
      </c>
      <c r="H17675" s="77" t="str">
        <v/>
      </c>
      <c r="I17675" s="76">
        <f>IF($E17675="","",IFERROR(VLOOKUP(TRIM(E17675&amp;""),'Référentiel Articles'!$A$2:$F$634,6,FALSE),""))</f>
      </c>
      <c r="J17675" s="78">
        <f>IF(OR($E17675="",$H17675=""),"",$H17675*$I17675)</f>
      </c>
      <c r="K17675" s="79" t="str">
        <v/>
      </c>
    </row>
    <row r="17676">
      <c r="A17676" s="81" t="str">
        <v/>
      </c>
      <c r="B17676" s="81" t="str">
        <v/>
      </c>
      <c r="C17676" s="83">
        <f>IF($E17676="","",IFERROR(VLOOKUP(TRIM(E17676&amp;""),'Référentiel Articles'!$A$2:$F$634,2,FALSE),""))</f>
      </c>
      <c r="D17676" s="83">
        <f>IF($E17676="","",IFERROR(VLOOKUP(TRIM(E17676&amp;""),'Référentiel Articles'!$A$2:$F$634,3,FALSE),""))</f>
      </c>
      <c r="E17676" s="81" t="str">
        <v/>
      </c>
      <c r="F17676" s="83">
        <f>IF($E17676="","",IFERROR(VLOOKUP(TRIM(E17676&amp;""),'Référentiel Articles'!$A$2:$F$634,4,FALSE),""))</f>
      </c>
      <c r="G17676" s="84">
        <f>IF($E17676="","",IFERROR(VLOOKUP(TRIM(E17676&amp;""),'Référentiel Articles'!$A$2:$F$634,5,FALSE),""))</f>
      </c>
      <c r="H17676" s="85" t="str">
        <v/>
      </c>
      <c r="I17676" s="84">
        <f>IF($E17676="","",IFERROR(VLOOKUP(TRIM(E17676&amp;""),'Référentiel Articles'!$A$2:$F$634,6,FALSE),""))</f>
      </c>
      <c r="J17676" s="90">
        <f>IF(OR($E17676="",$H17676=""),"",$H17676*$I17676)</f>
      </c>
      <c r="K17676" s="87" t="str">
        <v/>
      </c>
    </row>
    <row r="17677">
      <c r="A17677" s="74" t="str">
        <v/>
      </c>
      <c r="B17677" s="74" t="str">
        <v/>
      </c>
      <c r="C17677" s="75">
        <f>IF($E17677="","",IFERROR(VLOOKUP(TRIM(E17677&amp;""),'Référentiel Articles'!$A$2:$F$634,2,FALSE),""))</f>
      </c>
      <c r="D17677" s="75">
        <f>IF($E17677="","",IFERROR(VLOOKUP(TRIM(E17677&amp;""),'Référentiel Articles'!$A$2:$F$634,3,FALSE),""))</f>
      </c>
      <c r="E17677" s="74" t="str">
        <v/>
      </c>
      <c r="F17677" s="75">
        <f>IF($E17677="","",IFERROR(VLOOKUP(TRIM(E17677&amp;""),'Référentiel Articles'!$A$2:$F$634,4,FALSE),""))</f>
      </c>
      <c r="G17677" s="76">
        <f>IF($E17677="","",IFERROR(VLOOKUP(TRIM(E17677&amp;""),'Référentiel Articles'!$A$2:$F$634,5,FALSE),""))</f>
      </c>
      <c r="H17677" s="77" t="str">
        <v/>
      </c>
      <c r="I17677" s="76">
        <f>IF($E17677="","",IFERROR(VLOOKUP(TRIM(E17677&amp;""),'Référentiel Articles'!$A$2:$F$634,6,FALSE),""))</f>
      </c>
      <c r="J17677" s="78">
        <f>IF(OR($E17677="",$H17677=""),"",$H17677*$I17677)</f>
      </c>
      <c r="K17677" s="79" t="str">
        <v/>
      </c>
    </row>
    <row r="17678">
      <c r="A17678" s="81" t="str">
        <v/>
      </c>
      <c r="B17678" s="81" t="str">
        <v/>
      </c>
      <c r="C17678" s="83">
        <f>IF($E17678="","",IFERROR(VLOOKUP(TRIM(E17678&amp;""),'Référentiel Articles'!$A$2:$F$634,2,FALSE),""))</f>
      </c>
      <c r="D17678" s="83">
        <f>IF($E17678="","",IFERROR(VLOOKUP(TRIM(E17678&amp;""),'Référentiel Articles'!$A$2:$F$634,3,FALSE),""))</f>
      </c>
      <c r="E17678" s="81" t="str">
        <v/>
      </c>
      <c r="F17678" s="83">
        <f>IF($E17678="","",IFERROR(VLOOKUP(TRIM(E17678&amp;""),'Référentiel Articles'!$A$2:$F$634,4,FALSE),""))</f>
      </c>
      <c r="G17678" s="84">
        <f>IF($E17678="","",IFERROR(VLOOKUP(TRIM(E17678&amp;""),'Référentiel Articles'!$A$2:$F$634,5,FALSE),""))</f>
      </c>
      <c r="H17678" s="85" t="str">
        <v/>
      </c>
      <c r="I17678" s="84">
        <f>IF($E17678="","",IFERROR(VLOOKUP(TRIM(E17678&amp;""),'Référentiel Articles'!$A$2:$F$634,6,FALSE),""))</f>
      </c>
      <c r="J17678" s="90">
        <f>IF(OR($E17678="",$H17678=""),"",$H17678*$I17678)</f>
      </c>
      <c r="K17678" s="87" t="str">
        <v/>
      </c>
    </row>
    <row r="17679">
      <c r="A17679" s="74" t="str">
        <v/>
      </c>
      <c r="B17679" s="74" t="str">
        <v/>
      </c>
      <c r="C17679" s="75">
        <f>IF($E17679="","",IFERROR(VLOOKUP(TRIM(E17679&amp;""),'Référentiel Articles'!$A$2:$F$634,2,FALSE),""))</f>
      </c>
      <c r="D17679" s="75">
        <f>IF($E17679="","",IFERROR(VLOOKUP(TRIM(E17679&amp;""),'Référentiel Articles'!$A$2:$F$634,3,FALSE),""))</f>
      </c>
      <c r="E17679" s="74" t="str">
        <v/>
      </c>
      <c r="F17679" s="75">
        <f>IF($E17679="","",IFERROR(VLOOKUP(TRIM(E17679&amp;""),'Référentiel Articles'!$A$2:$F$634,4,FALSE),""))</f>
      </c>
      <c r="G17679" s="76">
        <f>IF($E17679="","",IFERROR(VLOOKUP(TRIM(E17679&amp;""),'Référentiel Articles'!$A$2:$F$634,5,FALSE),""))</f>
      </c>
      <c r="H17679" s="77" t="str">
        <v/>
      </c>
      <c r="I17679" s="76">
        <f>IF($E17679="","",IFERROR(VLOOKUP(TRIM(E17679&amp;""),'Référentiel Articles'!$A$2:$F$634,6,FALSE),""))</f>
      </c>
      <c r="J17679" s="78">
        <f>IF(OR($E17679="",$H17679=""),"",$H17679*$I17679)</f>
      </c>
      <c r="K17679" s="79" t="str">
        <v/>
      </c>
    </row>
    <row r="17680">
      <c r="A17680" s="81" t="str">
        <v/>
      </c>
      <c r="B17680" s="81" t="str">
        <v/>
      </c>
      <c r="C17680" s="83">
        <f>IF($E17680="","",IFERROR(VLOOKUP(TRIM(E17680&amp;""),'Référentiel Articles'!$A$2:$F$634,2,FALSE),""))</f>
      </c>
      <c r="D17680" s="83">
        <f>IF($E17680="","",IFERROR(VLOOKUP(TRIM(E17680&amp;""),'Référentiel Articles'!$A$2:$F$634,3,FALSE),""))</f>
      </c>
      <c r="E17680" s="81" t="str">
        <v/>
      </c>
      <c r="F17680" s="83">
        <f>IF($E17680="","",IFERROR(VLOOKUP(TRIM(E17680&amp;""),'Référentiel Articles'!$A$2:$F$634,4,FALSE),""))</f>
      </c>
      <c r="G17680" s="84">
        <f>IF($E17680="","",IFERROR(VLOOKUP(TRIM(E17680&amp;""),'Référentiel Articles'!$A$2:$F$634,5,FALSE),""))</f>
      </c>
      <c r="H17680" s="85" t="str">
        <v/>
      </c>
      <c r="I17680" s="84">
        <f>IF($E17680="","",IFERROR(VLOOKUP(TRIM(E17680&amp;""),'Référentiel Articles'!$A$2:$F$634,6,FALSE),""))</f>
      </c>
      <c r="J17680" s="90">
        <f>IF(OR($E17680="",$H17680=""),"",$H17680*$I17680)</f>
      </c>
      <c r="K17680" s="87" t="str">
        <v/>
      </c>
    </row>
    <row r="17681">
      <c r="A17681" s="74" t="str">
        <v/>
      </c>
      <c r="B17681" s="74" t="str">
        <v/>
      </c>
      <c r="C17681" s="75">
        <f>IF($E17681="","",IFERROR(VLOOKUP(TRIM(E17681&amp;""),'Référentiel Articles'!$A$2:$F$634,2,FALSE),""))</f>
      </c>
      <c r="D17681" s="75">
        <f>IF($E17681="","",IFERROR(VLOOKUP(TRIM(E17681&amp;""),'Référentiel Articles'!$A$2:$F$634,3,FALSE),""))</f>
      </c>
      <c r="E17681" s="74" t="str">
        <v/>
      </c>
      <c r="F17681" s="75">
        <f>IF($E17681="","",IFERROR(VLOOKUP(TRIM(E17681&amp;""),'Référentiel Articles'!$A$2:$F$634,4,FALSE),""))</f>
      </c>
      <c r="G17681" s="76">
        <f>IF($E17681="","",IFERROR(VLOOKUP(TRIM(E17681&amp;""),'Référentiel Articles'!$A$2:$F$634,5,FALSE),""))</f>
      </c>
      <c r="H17681" s="77" t="str">
        <v/>
      </c>
      <c r="I17681" s="76">
        <f>IF($E17681="","",IFERROR(VLOOKUP(TRIM(E17681&amp;""),'Référentiel Articles'!$A$2:$F$634,6,FALSE),""))</f>
      </c>
      <c r="J17681" s="78">
        <f>IF(OR($E17681="",$H17681=""),"",$H17681*$I17681)</f>
      </c>
      <c r="K17681" s="79" t="str">
        <v/>
      </c>
    </row>
    <row r="17682">
      <c r="A17682" s="81" t="str">
        <v/>
      </c>
      <c r="B17682" s="81" t="str">
        <v/>
      </c>
      <c r="C17682" s="83">
        <f>IF($E17682="","",IFERROR(VLOOKUP(TRIM(E17682&amp;""),'Référentiel Articles'!$A$2:$F$634,2,FALSE),""))</f>
      </c>
      <c r="D17682" s="83">
        <f>IF($E17682="","",IFERROR(VLOOKUP(TRIM(E17682&amp;""),'Référentiel Articles'!$A$2:$F$634,3,FALSE),""))</f>
      </c>
      <c r="E17682" s="81" t="str">
        <v/>
      </c>
      <c r="F17682" s="83">
        <f>IF($E17682="","",IFERROR(VLOOKUP(TRIM(E17682&amp;""),'Référentiel Articles'!$A$2:$F$634,4,FALSE),""))</f>
      </c>
      <c r="G17682" s="84">
        <f>IF($E17682="","",IFERROR(VLOOKUP(TRIM(E17682&amp;""),'Référentiel Articles'!$A$2:$F$634,5,FALSE),""))</f>
      </c>
      <c r="H17682" s="85" t="str">
        <v/>
      </c>
      <c r="I17682" s="84">
        <f>IF($E17682="","",IFERROR(VLOOKUP(TRIM(E17682&amp;""),'Référentiel Articles'!$A$2:$F$634,6,FALSE),""))</f>
      </c>
      <c r="J17682" s="90">
        <f>IF(OR($E17682="",$H17682=""),"",$H17682*$I17682)</f>
      </c>
      <c r="K17682" s="87" t="str">
        <v/>
      </c>
    </row>
    <row r="17683">
      <c r="A17683" s="74" t="str">
        <v/>
      </c>
      <c r="B17683" s="74" t="str">
        <v/>
      </c>
      <c r="C17683" s="75">
        <f>IF($E17683="","",IFERROR(VLOOKUP(TRIM(E17683&amp;""),'Référentiel Articles'!$A$2:$F$634,2,FALSE),""))</f>
      </c>
      <c r="D17683" s="75">
        <f>IF($E17683="","",IFERROR(VLOOKUP(TRIM(E17683&amp;""),'Référentiel Articles'!$A$2:$F$634,3,FALSE),""))</f>
      </c>
      <c r="E17683" s="74" t="str">
        <v/>
      </c>
      <c r="F17683" s="75">
        <f>IF($E17683="","",IFERROR(VLOOKUP(TRIM(E17683&amp;""),'Référentiel Articles'!$A$2:$F$634,4,FALSE),""))</f>
      </c>
      <c r="G17683" s="76">
        <f>IF($E17683="","",IFERROR(VLOOKUP(TRIM(E17683&amp;""),'Référentiel Articles'!$A$2:$F$634,5,FALSE),""))</f>
      </c>
      <c r="H17683" s="77" t="str">
        <v/>
      </c>
      <c r="I17683" s="76">
        <f>IF($E17683="","",IFERROR(VLOOKUP(TRIM(E17683&amp;""),'Référentiel Articles'!$A$2:$F$634,6,FALSE),""))</f>
      </c>
      <c r="J17683" s="78">
        <f>IF(OR($E17683="",$H17683=""),"",$H17683*$I17683)</f>
      </c>
      <c r="K17683" s="79" t="str">
        <v/>
      </c>
    </row>
    <row r="17684">
      <c r="A17684" s="81" t="str">
        <v/>
      </c>
      <c r="B17684" s="81" t="str">
        <v/>
      </c>
      <c r="C17684" s="83">
        <f>IF($E17684="","",IFERROR(VLOOKUP(TRIM(E17684&amp;""),'Référentiel Articles'!$A$2:$F$634,2,FALSE),""))</f>
      </c>
      <c r="D17684" s="83">
        <f>IF($E17684="","",IFERROR(VLOOKUP(TRIM(E17684&amp;""),'Référentiel Articles'!$A$2:$F$634,3,FALSE),""))</f>
      </c>
      <c r="E17684" s="81" t="str">
        <v/>
      </c>
      <c r="F17684" s="83">
        <f>IF($E17684="","",IFERROR(VLOOKUP(TRIM(E17684&amp;""),'Référentiel Articles'!$A$2:$F$634,4,FALSE),""))</f>
      </c>
      <c r="G17684" s="84">
        <f>IF($E17684="","",IFERROR(VLOOKUP(TRIM(E17684&amp;""),'Référentiel Articles'!$A$2:$F$634,5,FALSE),""))</f>
      </c>
      <c r="H17684" s="85" t="str">
        <v/>
      </c>
      <c r="I17684" s="84">
        <f>IF($E17684="","",IFERROR(VLOOKUP(TRIM(E17684&amp;""),'Référentiel Articles'!$A$2:$F$634,6,FALSE),""))</f>
      </c>
      <c r="J17684" s="90">
        <f>IF(OR($E17684="",$H17684=""),"",$H17684*$I17684)</f>
      </c>
      <c r="K17684" s="87" t="str">
        <v/>
      </c>
    </row>
    <row r="17685">
      <c r="A17685" s="74" t="str">
        <v/>
      </c>
      <c r="B17685" s="74" t="str">
        <v/>
      </c>
      <c r="C17685" s="75">
        <f>IF($E17685="","",IFERROR(VLOOKUP(TRIM(E17685&amp;""),'Référentiel Articles'!$A$2:$F$634,2,FALSE),""))</f>
      </c>
      <c r="D17685" s="75">
        <f>IF($E17685="","",IFERROR(VLOOKUP(TRIM(E17685&amp;""),'Référentiel Articles'!$A$2:$F$634,3,FALSE),""))</f>
      </c>
      <c r="E17685" s="74" t="str">
        <v/>
      </c>
      <c r="F17685" s="75">
        <f>IF($E17685="","",IFERROR(VLOOKUP(TRIM(E17685&amp;""),'Référentiel Articles'!$A$2:$F$634,4,FALSE),""))</f>
      </c>
      <c r="G17685" s="76">
        <f>IF($E17685="","",IFERROR(VLOOKUP(TRIM(E17685&amp;""),'Référentiel Articles'!$A$2:$F$634,5,FALSE),""))</f>
      </c>
      <c r="H17685" s="77" t="str">
        <v/>
      </c>
      <c r="I17685" s="76">
        <f>IF($E17685="","",IFERROR(VLOOKUP(TRIM(E17685&amp;""),'Référentiel Articles'!$A$2:$F$634,6,FALSE),""))</f>
      </c>
      <c r="J17685" s="78">
        <f>IF(OR($E17685="",$H17685=""),"",$H17685*$I17685)</f>
      </c>
      <c r="K17685" s="79" t="str">
        <v/>
      </c>
    </row>
    <row r="17686">
      <c r="A17686" s="81" t="str">
        <v/>
      </c>
      <c r="B17686" s="81" t="str">
        <v/>
      </c>
      <c r="C17686" s="83">
        <f>IF($E17686="","",IFERROR(VLOOKUP(TRIM(E17686&amp;""),'Référentiel Articles'!$A$2:$F$634,2,FALSE),""))</f>
      </c>
      <c r="D17686" s="83">
        <f>IF($E17686="","",IFERROR(VLOOKUP(TRIM(E17686&amp;""),'Référentiel Articles'!$A$2:$F$634,3,FALSE),""))</f>
      </c>
      <c r="E17686" s="81" t="str">
        <v/>
      </c>
      <c r="F17686" s="83">
        <f>IF($E17686="","",IFERROR(VLOOKUP(TRIM(E17686&amp;""),'Référentiel Articles'!$A$2:$F$634,4,FALSE),""))</f>
      </c>
      <c r="G17686" s="84">
        <f>IF($E17686="","",IFERROR(VLOOKUP(TRIM(E17686&amp;""),'Référentiel Articles'!$A$2:$F$634,5,FALSE),""))</f>
      </c>
      <c r="H17686" s="85" t="str">
        <v/>
      </c>
      <c r="I17686" s="84">
        <f>IF($E17686="","",IFERROR(VLOOKUP(TRIM(E17686&amp;""),'Référentiel Articles'!$A$2:$F$634,6,FALSE),""))</f>
      </c>
      <c r="J17686" s="90">
        <f>IF(OR($E17686="",$H17686=""),"",$H17686*$I17686)</f>
      </c>
      <c r="K17686" s="87" t="str">
        <v/>
      </c>
    </row>
    <row r="17687">
      <c r="A17687" s="74" t="str">
        <v/>
      </c>
      <c r="B17687" s="74" t="str">
        <v/>
      </c>
      <c r="C17687" s="75">
        <f>IF($E17687="","",IFERROR(VLOOKUP(TRIM(E17687&amp;""),'Référentiel Articles'!$A$2:$F$634,2,FALSE),""))</f>
      </c>
      <c r="D17687" s="75">
        <f>IF($E17687="","",IFERROR(VLOOKUP(TRIM(E17687&amp;""),'Référentiel Articles'!$A$2:$F$634,3,FALSE),""))</f>
      </c>
      <c r="E17687" s="74" t="str">
        <v/>
      </c>
      <c r="F17687" s="75">
        <f>IF($E17687="","",IFERROR(VLOOKUP(TRIM(E17687&amp;""),'Référentiel Articles'!$A$2:$F$634,4,FALSE),""))</f>
      </c>
      <c r="G17687" s="76">
        <f>IF($E17687="","",IFERROR(VLOOKUP(TRIM(E17687&amp;""),'Référentiel Articles'!$A$2:$F$634,5,FALSE),""))</f>
      </c>
      <c r="H17687" s="77" t="str">
        <v/>
      </c>
      <c r="I17687" s="76">
        <f>IF($E17687="","",IFERROR(VLOOKUP(TRIM(E17687&amp;""),'Référentiel Articles'!$A$2:$F$634,6,FALSE),""))</f>
      </c>
      <c r="J17687" s="78">
        <f>IF(OR($E17687="",$H17687=""),"",$H17687*$I17687)</f>
      </c>
      <c r="K17687" s="79" t="str">
        <v/>
      </c>
    </row>
    <row r="17688">
      <c r="A17688" s="81" t="str">
        <v/>
      </c>
      <c r="B17688" s="81" t="str">
        <v/>
      </c>
      <c r="C17688" s="83">
        <f>IF($E17688="","",IFERROR(VLOOKUP(TRIM(E17688&amp;""),'Référentiel Articles'!$A$2:$F$634,2,FALSE),""))</f>
      </c>
      <c r="D17688" s="83">
        <f>IF($E17688="","",IFERROR(VLOOKUP(TRIM(E17688&amp;""),'Référentiel Articles'!$A$2:$F$634,3,FALSE),""))</f>
      </c>
      <c r="E17688" s="81" t="str">
        <v/>
      </c>
      <c r="F17688" s="83">
        <f>IF($E17688="","",IFERROR(VLOOKUP(TRIM(E17688&amp;""),'Référentiel Articles'!$A$2:$F$634,4,FALSE),""))</f>
      </c>
      <c r="G17688" s="84">
        <f>IF($E17688="","",IFERROR(VLOOKUP(TRIM(E17688&amp;""),'Référentiel Articles'!$A$2:$F$634,5,FALSE),""))</f>
      </c>
      <c r="H17688" s="85" t="str">
        <v/>
      </c>
      <c r="I17688" s="84">
        <f>IF($E17688="","",IFERROR(VLOOKUP(TRIM(E17688&amp;""),'Référentiel Articles'!$A$2:$F$634,6,FALSE),""))</f>
      </c>
      <c r="J17688" s="90">
        <f>IF(OR($E17688="",$H17688=""),"",$H17688*$I17688)</f>
      </c>
      <c r="K17688" s="87" t="str">
        <v/>
      </c>
    </row>
    <row r="17689">
      <c r="A17689" s="74" t="str">
        <v/>
      </c>
      <c r="B17689" s="74" t="str">
        <v/>
      </c>
      <c r="C17689" s="75">
        <f>IF($E17689="","",IFERROR(VLOOKUP(TRIM(E17689&amp;""),'Référentiel Articles'!$A$2:$F$634,2,FALSE),""))</f>
      </c>
      <c r="D17689" s="75">
        <f>IF($E17689="","",IFERROR(VLOOKUP(TRIM(E17689&amp;""),'Référentiel Articles'!$A$2:$F$634,3,FALSE),""))</f>
      </c>
      <c r="E17689" s="74" t="str">
        <v/>
      </c>
      <c r="F17689" s="75">
        <f>IF($E17689="","",IFERROR(VLOOKUP(TRIM(E17689&amp;""),'Référentiel Articles'!$A$2:$F$634,4,FALSE),""))</f>
      </c>
      <c r="G17689" s="76">
        <f>IF($E17689="","",IFERROR(VLOOKUP(TRIM(E17689&amp;""),'Référentiel Articles'!$A$2:$F$634,5,FALSE),""))</f>
      </c>
      <c r="H17689" s="77" t="str">
        <v/>
      </c>
      <c r="I17689" s="76">
        <f>IF($E17689="","",IFERROR(VLOOKUP(TRIM(E17689&amp;""),'Référentiel Articles'!$A$2:$F$634,6,FALSE),""))</f>
      </c>
      <c r="J17689" s="78">
        <f>IF(OR($E17689="",$H17689=""),"",$H17689*$I17689)</f>
      </c>
      <c r="K17689" s="79" t="str">
        <v/>
      </c>
    </row>
    <row r="17690">
      <c r="A17690" s="81" t="str">
        <v/>
      </c>
      <c r="B17690" s="81" t="str">
        <v/>
      </c>
      <c r="C17690" s="83">
        <f>IF($E17690="","",IFERROR(VLOOKUP(TRIM(E17690&amp;""),'Référentiel Articles'!$A$2:$F$634,2,FALSE),""))</f>
      </c>
      <c r="D17690" s="83">
        <f>IF($E17690="","",IFERROR(VLOOKUP(TRIM(E17690&amp;""),'Référentiel Articles'!$A$2:$F$634,3,FALSE),""))</f>
      </c>
      <c r="E17690" s="81" t="str">
        <v/>
      </c>
      <c r="F17690" s="83">
        <f>IF($E17690="","",IFERROR(VLOOKUP(TRIM(E17690&amp;""),'Référentiel Articles'!$A$2:$F$634,4,FALSE),""))</f>
      </c>
      <c r="G17690" s="84">
        <f>IF($E17690="","",IFERROR(VLOOKUP(TRIM(E17690&amp;""),'Référentiel Articles'!$A$2:$F$634,5,FALSE),""))</f>
      </c>
      <c r="H17690" s="85" t="str">
        <v/>
      </c>
      <c r="I17690" s="84">
        <f>IF($E17690="","",IFERROR(VLOOKUP(TRIM(E17690&amp;""),'Référentiel Articles'!$A$2:$F$634,6,FALSE),""))</f>
      </c>
      <c r="J17690" s="90">
        <f>IF(OR($E17690="",$H17690=""),"",$H17690*$I17690)</f>
      </c>
      <c r="K17690" s="87" t="str">
        <v/>
      </c>
    </row>
    <row r="17691">
      <c r="A17691" s="74" t="str">
        <v/>
      </c>
      <c r="B17691" s="74" t="str">
        <v/>
      </c>
      <c r="C17691" s="75">
        <f>IF($E17691="","",IFERROR(VLOOKUP(TRIM(E17691&amp;""),'Référentiel Articles'!$A$2:$F$634,2,FALSE),""))</f>
      </c>
      <c r="D17691" s="75">
        <f>IF($E17691="","",IFERROR(VLOOKUP(TRIM(E17691&amp;""),'Référentiel Articles'!$A$2:$F$634,3,FALSE),""))</f>
      </c>
      <c r="E17691" s="74" t="str">
        <v/>
      </c>
      <c r="F17691" s="75">
        <f>IF($E17691="","",IFERROR(VLOOKUP(TRIM(E17691&amp;""),'Référentiel Articles'!$A$2:$F$634,4,FALSE),""))</f>
      </c>
      <c r="G17691" s="76">
        <f>IF($E17691="","",IFERROR(VLOOKUP(TRIM(E17691&amp;""),'Référentiel Articles'!$A$2:$F$634,5,FALSE),""))</f>
      </c>
      <c r="H17691" s="77" t="str">
        <v/>
      </c>
      <c r="I17691" s="76">
        <f>IF($E17691="","",IFERROR(VLOOKUP(TRIM(E17691&amp;""),'Référentiel Articles'!$A$2:$F$634,6,FALSE),""))</f>
      </c>
      <c r="J17691" s="78">
        <f>IF(OR($E17691="",$H17691=""),"",$H17691*$I17691)</f>
      </c>
      <c r="K17691" s="79" t="str">
        <v/>
      </c>
    </row>
    <row r="17692">
      <c r="A17692" s="81" t="str">
        <v/>
      </c>
      <c r="B17692" s="81" t="str">
        <v/>
      </c>
      <c r="C17692" s="83">
        <f>IF($E17692="","",IFERROR(VLOOKUP(TRIM(E17692&amp;""),'Référentiel Articles'!$A$2:$F$634,2,FALSE),""))</f>
      </c>
      <c r="D17692" s="83">
        <f>IF($E17692="","",IFERROR(VLOOKUP(TRIM(E17692&amp;""),'Référentiel Articles'!$A$2:$F$634,3,FALSE),""))</f>
      </c>
      <c r="E17692" s="81" t="str">
        <v/>
      </c>
      <c r="F17692" s="83">
        <f>IF($E17692="","",IFERROR(VLOOKUP(TRIM(E17692&amp;""),'Référentiel Articles'!$A$2:$F$634,4,FALSE),""))</f>
      </c>
      <c r="G17692" s="84">
        <f>IF($E17692="","",IFERROR(VLOOKUP(TRIM(E17692&amp;""),'Référentiel Articles'!$A$2:$F$634,5,FALSE),""))</f>
      </c>
      <c r="H17692" s="85" t="str">
        <v/>
      </c>
      <c r="I17692" s="84">
        <f>IF($E17692="","",IFERROR(VLOOKUP(TRIM(E17692&amp;""),'Référentiel Articles'!$A$2:$F$634,6,FALSE),""))</f>
      </c>
      <c r="J17692" s="90">
        <f>IF(OR($E17692="",$H17692=""),"",$H17692*$I17692)</f>
      </c>
      <c r="K17692" s="87" t="str">
        <v/>
      </c>
    </row>
    <row r="17693">
      <c r="A17693" s="74" t="str">
        <v/>
      </c>
      <c r="B17693" s="74" t="str">
        <v/>
      </c>
      <c r="C17693" s="75">
        <f>IF($E17693="","",IFERROR(VLOOKUP(TRIM(E17693&amp;""),'Référentiel Articles'!$A$2:$F$634,2,FALSE),""))</f>
      </c>
      <c r="D17693" s="75">
        <f>IF($E17693="","",IFERROR(VLOOKUP(TRIM(E17693&amp;""),'Référentiel Articles'!$A$2:$F$634,3,FALSE),""))</f>
      </c>
      <c r="E17693" s="74" t="str">
        <v/>
      </c>
      <c r="F17693" s="75">
        <f>IF($E17693="","",IFERROR(VLOOKUP(TRIM(E17693&amp;""),'Référentiel Articles'!$A$2:$F$634,4,FALSE),""))</f>
      </c>
      <c r="G17693" s="76">
        <f>IF($E17693="","",IFERROR(VLOOKUP(TRIM(E17693&amp;""),'Référentiel Articles'!$A$2:$F$634,5,FALSE),""))</f>
      </c>
      <c r="H17693" s="77" t="str">
        <v/>
      </c>
      <c r="I17693" s="76">
        <f>IF($E17693="","",IFERROR(VLOOKUP(TRIM(E17693&amp;""),'Référentiel Articles'!$A$2:$F$634,6,FALSE),""))</f>
      </c>
      <c r="J17693" s="78">
        <f>IF(OR($E17693="",$H17693=""),"",$H17693*$I17693)</f>
      </c>
      <c r="K17693" s="79" t="str">
        <v/>
      </c>
    </row>
    <row r="17694">
      <c r="A17694" s="81" t="str">
        <v/>
      </c>
      <c r="B17694" s="81" t="str">
        <v/>
      </c>
      <c r="C17694" s="83">
        <f>IF($E17694="","",IFERROR(VLOOKUP(TRIM(E17694&amp;""),'Référentiel Articles'!$A$2:$F$634,2,FALSE),""))</f>
      </c>
      <c r="D17694" s="83">
        <f>IF($E17694="","",IFERROR(VLOOKUP(TRIM(E17694&amp;""),'Référentiel Articles'!$A$2:$F$634,3,FALSE),""))</f>
      </c>
      <c r="E17694" s="81" t="str">
        <v/>
      </c>
      <c r="F17694" s="83">
        <f>IF($E17694="","",IFERROR(VLOOKUP(TRIM(E17694&amp;""),'Référentiel Articles'!$A$2:$F$634,4,FALSE),""))</f>
      </c>
      <c r="G17694" s="84">
        <f>IF($E17694="","",IFERROR(VLOOKUP(TRIM(E17694&amp;""),'Référentiel Articles'!$A$2:$F$634,5,FALSE),""))</f>
      </c>
      <c r="H17694" s="85" t="str">
        <v/>
      </c>
      <c r="I17694" s="84">
        <f>IF($E17694="","",IFERROR(VLOOKUP(TRIM(E17694&amp;""),'Référentiel Articles'!$A$2:$F$634,6,FALSE),""))</f>
      </c>
      <c r="J17694" s="90">
        <f>IF(OR($E17694="",$H17694=""),"",$H17694*$I17694)</f>
      </c>
      <c r="K17694" s="87" t="str">
        <v/>
      </c>
    </row>
    <row r="17695">
      <c r="A17695" s="74" t="str">
        <v/>
      </c>
      <c r="B17695" s="74" t="str">
        <v/>
      </c>
      <c r="C17695" s="75">
        <f>IF($E17695="","",IFERROR(VLOOKUP(TRIM(E17695&amp;""),'Référentiel Articles'!$A$2:$F$634,2,FALSE),""))</f>
      </c>
      <c r="D17695" s="75">
        <f>IF($E17695="","",IFERROR(VLOOKUP(TRIM(E17695&amp;""),'Référentiel Articles'!$A$2:$F$634,3,FALSE),""))</f>
      </c>
      <c r="E17695" s="74" t="str">
        <v/>
      </c>
      <c r="F17695" s="75">
        <f>IF($E17695="","",IFERROR(VLOOKUP(TRIM(E17695&amp;""),'Référentiel Articles'!$A$2:$F$634,4,FALSE),""))</f>
      </c>
      <c r="G17695" s="76">
        <f>IF($E17695="","",IFERROR(VLOOKUP(TRIM(E17695&amp;""),'Référentiel Articles'!$A$2:$F$634,5,FALSE),""))</f>
      </c>
      <c r="H17695" s="77" t="str">
        <v/>
      </c>
      <c r="I17695" s="76">
        <f>IF($E17695="","",IFERROR(VLOOKUP(TRIM(E17695&amp;""),'Référentiel Articles'!$A$2:$F$634,6,FALSE),""))</f>
      </c>
      <c r="J17695" s="78">
        <f>IF(OR($E17695="",$H17695=""),"",$H17695*$I17695)</f>
      </c>
      <c r="K17695" s="79" t="str">
        <v/>
      </c>
    </row>
    <row r="17696">
      <c r="A17696" s="81" t="str">
        <v/>
      </c>
      <c r="B17696" s="81" t="str">
        <v/>
      </c>
      <c r="C17696" s="83">
        <f>IF($E17696="","",IFERROR(VLOOKUP(TRIM(E17696&amp;""),'Référentiel Articles'!$A$2:$F$634,2,FALSE),""))</f>
      </c>
      <c r="D17696" s="83">
        <f>IF($E17696="","",IFERROR(VLOOKUP(TRIM(E17696&amp;""),'Référentiel Articles'!$A$2:$F$634,3,FALSE),""))</f>
      </c>
      <c r="E17696" s="81" t="str">
        <v/>
      </c>
      <c r="F17696" s="83">
        <f>IF($E17696="","",IFERROR(VLOOKUP(TRIM(E17696&amp;""),'Référentiel Articles'!$A$2:$F$634,4,FALSE),""))</f>
      </c>
      <c r="G17696" s="84">
        <f>IF($E17696="","",IFERROR(VLOOKUP(TRIM(E17696&amp;""),'Référentiel Articles'!$A$2:$F$634,5,FALSE),""))</f>
      </c>
      <c r="H17696" s="85" t="str">
        <v/>
      </c>
      <c r="I17696" s="84">
        <f>IF($E17696="","",IFERROR(VLOOKUP(TRIM(E17696&amp;""),'Référentiel Articles'!$A$2:$F$634,6,FALSE),""))</f>
      </c>
      <c r="J17696" s="90">
        <f>IF(OR($E17696="",$H17696=""),"",$H17696*$I17696)</f>
      </c>
      <c r="K17696" s="87" t="str">
        <v/>
      </c>
    </row>
    <row r="17697">
      <c r="A17697" s="74" t="str">
        <v/>
      </c>
      <c r="B17697" s="74" t="str">
        <v/>
      </c>
      <c r="C17697" s="75">
        <f>IF($E17697="","",IFERROR(VLOOKUP(TRIM(E17697&amp;""),'Référentiel Articles'!$A$2:$F$634,2,FALSE),""))</f>
      </c>
      <c r="D17697" s="75">
        <f>IF($E17697="","",IFERROR(VLOOKUP(TRIM(E17697&amp;""),'Référentiel Articles'!$A$2:$F$634,3,FALSE),""))</f>
      </c>
      <c r="E17697" s="74" t="str">
        <v/>
      </c>
      <c r="F17697" s="75">
        <f>IF($E17697="","",IFERROR(VLOOKUP(TRIM(E17697&amp;""),'Référentiel Articles'!$A$2:$F$634,4,FALSE),""))</f>
      </c>
      <c r="G17697" s="76">
        <f>IF($E17697="","",IFERROR(VLOOKUP(TRIM(E17697&amp;""),'Référentiel Articles'!$A$2:$F$634,5,FALSE),""))</f>
      </c>
      <c r="H17697" s="77" t="str">
        <v/>
      </c>
      <c r="I17697" s="76">
        <f>IF($E17697="","",IFERROR(VLOOKUP(TRIM(E17697&amp;""),'Référentiel Articles'!$A$2:$F$634,6,FALSE),""))</f>
      </c>
      <c r="J17697" s="78">
        <f>IF(OR($E17697="",$H17697=""),"",$H17697*$I17697)</f>
      </c>
      <c r="K17697" s="79" t="str">
        <v/>
      </c>
    </row>
    <row r="17698">
      <c r="A17698" s="81" t="str">
        <v/>
      </c>
      <c r="B17698" s="81" t="str">
        <v/>
      </c>
      <c r="C17698" s="83">
        <f>IF($E17698="","",IFERROR(VLOOKUP(TRIM(E17698&amp;""),'Référentiel Articles'!$A$2:$F$634,2,FALSE),""))</f>
      </c>
      <c r="D17698" s="83">
        <f>IF($E17698="","",IFERROR(VLOOKUP(TRIM(E17698&amp;""),'Référentiel Articles'!$A$2:$F$634,3,FALSE),""))</f>
      </c>
      <c r="E17698" s="81" t="str">
        <v/>
      </c>
      <c r="F17698" s="83">
        <f>IF($E17698="","",IFERROR(VLOOKUP(TRIM(E17698&amp;""),'Référentiel Articles'!$A$2:$F$634,4,FALSE),""))</f>
      </c>
      <c r="G17698" s="84">
        <f>IF($E17698="","",IFERROR(VLOOKUP(TRIM(E17698&amp;""),'Référentiel Articles'!$A$2:$F$634,5,FALSE),""))</f>
      </c>
      <c r="H17698" s="85" t="str">
        <v/>
      </c>
      <c r="I17698" s="84">
        <f>IF($E17698="","",IFERROR(VLOOKUP(TRIM(E17698&amp;""),'Référentiel Articles'!$A$2:$F$634,6,FALSE),""))</f>
      </c>
      <c r="J17698" s="90">
        <f>IF(OR($E17698="",$H17698=""),"",$H17698*$I17698)</f>
      </c>
      <c r="K17698" s="87" t="str">
        <v/>
      </c>
    </row>
    <row r="17699">
      <c r="A17699" s="74" t="str">
        <v/>
      </c>
      <c r="B17699" s="74" t="str">
        <v/>
      </c>
      <c r="C17699" s="75">
        <f>IF($E17699="","",IFERROR(VLOOKUP(TRIM(E17699&amp;""),'Référentiel Articles'!$A$2:$F$634,2,FALSE),""))</f>
      </c>
      <c r="D17699" s="75">
        <f>IF($E17699="","",IFERROR(VLOOKUP(TRIM(E17699&amp;""),'Référentiel Articles'!$A$2:$F$634,3,FALSE),""))</f>
      </c>
      <c r="E17699" s="74" t="str">
        <v/>
      </c>
      <c r="F17699" s="75">
        <f>IF($E17699="","",IFERROR(VLOOKUP(TRIM(E17699&amp;""),'Référentiel Articles'!$A$2:$F$634,4,FALSE),""))</f>
      </c>
      <c r="G17699" s="76">
        <f>IF($E17699="","",IFERROR(VLOOKUP(TRIM(E17699&amp;""),'Référentiel Articles'!$A$2:$F$634,5,FALSE),""))</f>
      </c>
      <c r="H17699" s="77" t="str">
        <v/>
      </c>
      <c r="I17699" s="76">
        <f>IF($E17699="","",IFERROR(VLOOKUP(TRIM(E17699&amp;""),'Référentiel Articles'!$A$2:$F$634,6,FALSE),""))</f>
      </c>
      <c r="J17699" s="78">
        <f>IF(OR($E17699="",$H17699=""),"",$H17699*$I17699)</f>
      </c>
      <c r="K17699" s="79" t="str">
        <v/>
      </c>
    </row>
    <row r="17700">
      <c r="A17700" s="81" t="str">
        <v/>
      </c>
      <c r="B17700" s="81" t="str">
        <v/>
      </c>
      <c r="C17700" s="83">
        <f>IF($E17700="","",IFERROR(VLOOKUP(TRIM(E17700&amp;""),'Référentiel Articles'!$A$2:$F$634,2,FALSE),""))</f>
      </c>
      <c r="D17700" s="83">
        <f>IF($E17700="","",IFERROR(VLOOKUP(TRIM(E17700&amp;""),'Référentiel Articles'!$A$2:$F$634,3,FALSE),""))</f>
      </c>
      <c r="E17700" s="81" t="str">
        <v/>
      </c>
      <c r="F17700" s="83">
        <f>IF($E17700="","",IFERROR(VLOOKUP(TRIM(E17700&amp;""),'Référentiel Articles'!$A$2:$F$634,4,FALSE),""))</f>
      </c>
      <c r="G17700" s="84">
        <f>IF($E17700="","",IFERROR(VLOOKUP(TRIM(E17700&amp;""),'Référentiel Articles'!$A$2:$F$634,5,FALSE),""))</f>
      </c>
      <c r="H17700" s="85" t="str">
        <v/>
      </c>
      <c r="I17700" s="84">
        <f>IF($E17700="","",IFERROR(VLOOKUP(TRIM(E17700&amp;""),'Référentiel Articles'!$A$2:$F$634,6,FALSE),""))</f>
      </c>
      <c r="J17700" s="90">
        <f>IF(OR($E17700="",$H17700=""),"",$H17700*$I17700)</f>
      </c>
      <c r="K17700" s="87" t="str">
        <v/>
      </c>
    </row>
    <row r="17701">
      <c r="A17701" s="74" t="str">
        <v/>
      </c>
      <c r="B17701" s="74" t="str">
        <v/>
      </c>
      <c r="C17701" s="75">
        <f>IF($E17701="","",IFERROR(VLOOKUP(TRIM(E17701&amp;""),'Référentiel Articles'!$A$2:$F$634,2,FALSE),""))</f>
      </c>
      <c r="D17701" s="75">
        <f>IF($E17701="","",IFERROR(VLOOKUP(TRIM(E17701&amp;""),'Référentiel Articles'!$A$2:$F$634,3,FALSE),""))</f>
      </c>
      <c r="E17701" s="74" t="str">
        <v/>
      </c>
      <c r="F17701" s="75">
        <f>IF($E17701="","",IFERROR(VLOOKUP(TRIM(E17701&amp;""),'Référentiel Articles'!$A$2:$F$634,4,FALSE),""))</f>
      </c>
      <c r="G17701" s="76">
        <f>IF($E17701="","",IFERROR(VLOOKUP(TRIM(E17701&amp;""),'Référentiel Articles'!$A$2:$F$634,5,FALSE),""))</f>
      </c>
      <c r="H17701" s="77" t="str">
        <v/>
      </c>
      <c r="I17701" s="76">
        <f>IF($E17701="","",IFERROR(VLOOKUP(TRIM(E17701&amp;""),'Référentiel Articles'!$A$2:$F$634,6,FALSE),""))</f>
      </c>
      <c r="J17701" s="78">
        <f>IF(OR($E17701="",$H17701=""),"",$H17701*$I17701)</f>
      </c>
      <c r="K17701" s="79" t="str">
        <v/>
      </c>
    </row>
    <row r="17702">
      <c r="A17702" s="81" t="str">
        <v/>
      </c>
      <c r="B17702" s="81" t="str">
        <v/>
      </c>
      <c r="C17702" s="83">
        <f>IF($E17702="","",IFERROR(VLOOKUP(TRIM(E17702&amp;""),'Référentiel Articles'!$A$2:$F$634,2,FALSE),""))</f>
      </c>
      <c r="D17702" s="83">
        <f>IF($E17702="","",IFERROR(VLOOKUP(TRIM(E17702&amp;""),'Référentiel Articles'!$A$2:$F$634,3,FALSE),""))</f>
      </c>
      <c r="E17702" s="81" t="str">
        <v/>
      </c>
      <c r="F17702" s="83">
        <f>IF($E17702="","",IFERROR(VLOOKUP(TRIM(E17702&amp;""),'Référentiel Articles'!$A$2:$F$634,4,FALSE),""))</f>
      </c>
      <c r="G17702" s="84">
        <f>IF($E17702="","",IFERROR(VLOOKUP(TRIM(E17702&amp;""),'Référentiel Articles'!$A$2:$F$634,5,FALSE),""))</f>
      </c>
      <c r="H17702" s="85" t="str">
        <v/>
      </c>
      <c r="I17702" s="84">
        <f>IF($E17702="","",IFERROR(VLOOKUP(TRIM(E17702&amp;""),'Référentiel Articles'!$A$2:$F$634,6,FALSE),""))</f>
      </c>
      <c r="J17702" s="90">
        <f>IF(OR($E17702="",$H17702=""),"",$H17702*$I17702)</f>
      </c>
      <c r="K17702" s="87" t="str">
        <v/>
      </c>
    </row>
    <row r="17703">
      <c r="A17703" s="74" t="str">
        <v/>
      </c>
      <c r="B17703" s="74" t="str">
        <v/>
      </c>
      <c r="C17703" s="75">
        <f>IF($E17703="","",IFERROR(VLOOKUP(TRIM(E17703&amp;""),'Référentiel Articles'!$A$2:$F$634,2,FALSE),""))</f>
      </c>
      <c r="D17703" s="75">
        <f>IF($E17703="","",IFERROR(VLOOKUP(TRIM(E17703&amp;""),'Référentiel Articles'!$A$2:$F$634,3,FALSE),""))</f>
      </c>
      <c r="E17703" s="74" t="str">
        <v/>
      </c>
      <c r="F17703" s="75">
        <f>IF($E17703="","",IFERROR(VLOOKUP(TRIM(E17703&amp;""),'Référentiel Articles'!$A$2:$F$634,4,FALSE),""))</f>
      </c>
      <c r="G17703" s="76">
        <f>IF($E17703="","",IFERROR(VLOOKUP(TRIM(E17703&amp;""),'Référentiel Articles'!$A$2:$F$634,5,FALSE),""))</f>
      </c>
      <c r="H17703" s="77" t="str">
        <v/>
      </c>
      <c r="I17703" s="76">
        <f>IF($E17703="","",IFERROR(VLOOKUP(TRIM(E17703&amp;""),'Référentiel Articles'!$A$2:$F$634,6,FALSE),""))</f>
      </c>
      <c r="J17703" s="78">
        <f>IF(OR($E17703="",$H17703=""),"",$H17703*$I17703)</f>
      </c>
      <c r="K17703" s="79" t="str">
        <v/>
      </c>
    </row>
    <row r="17704">
      <c r="A17704" s="81" t="str">
        <v/>
      </c>
      <c r="B17704" s="81" t="str">
        <v/>
      </c>
      <c r="C17704" s="83">
        <f>IF($E17704="","",IFERROR(VLOOKUP(TRIM(E17704&amp;""),'Référentiel Articles'!$A$2:$F$634,2,FALSE),""))</f>
      </c>
      <c r="D17704" s="83">
        <f>IF($E17704="","",IFERROR(VLOOKUP(TRIM(E17704&amp;""),'Référentiel Articles'!$A$2:$F$634,3,FALSE),""))</f>
      </c>
      <c r="E17704" s="81" t="str">
        <v/>
      </c>
      <c r="F17704" s="83">
        <f>IF($E17704="","",IFERROR(VLOOKUP(TRIM(E17704&amp;""),'Référentiel Articles'!$A$2:$F$634,4,FALSE),""))</f>
      </c>
      <c r="G17704" s="84">
        <f>IF($E17704="","",IFERROR(VLOOKUP(TRIM(E17704&amp;""),'Référentiel Articles'!$A$2:$F$634,5,FALSE),""))</f>
      </c>
      <c r="H17704" s="85" t="str">
        <v/>
      </c>
      <c r="I17704" s="84">
        <f>IF($E17704="","",IFERROR(VLOOKUP(TRIM(E17704&amp;""),'Référentiel Articles'!$A$2:$F$634,6,FALSE),""))</f>
      </c>
      <c r="J17704" s="90">
        <f>IF(OR($E17704="",$H17704=""),"",$H17704*$I17704)</f>
      </c>
      <c r="K17704" s="87" t="str">
        <v/>
      </c>
    </row>
    <row r="17705">
      <c r="A17705" s="74" t="str">
        <v/>
      </c>
      <c r="B17705" s="74" t="str">
        <v/>
      </c>
      <c r="C17705" s="75">
        <f>IF($E17705="","",IFERROR(VLOOKUP(TRIM(E17705&amp;""),'Référentiel Articles'!$A$2:$F$634,2,FALSE),""))</f>
      </c>
      <c r="D17705" s="75">
        <f>IF($E17705="","",IFERROR(VLOOKUP(TRIM(E17705&amp;""),'Référentiel Articles'!$A$2:$F$634,3,FALSE),""))</f>
      </c>
      <c r="E17705" s="74" t="str">
        <v/>
      </c>
      <c r="F17705" s="75">
        <f>IF($E17705="","",IFERROR(VLOOKUP(TRIM(E17705&amp;""),'Référentiel Articles'!$A$2:$F$634,4,FALSE),""))</f>
      </c>
      <c r="G17705" s="76">
        <f>IF($E17705="","",IFERROR(VLOOKUP(TRIM(E17705&amp;""),'Référentiel Articles'!$A$2:$F$634,5,FALSE),""))</f>
      </c>
      <c r="H17705" s="77" t="str">
        <v/>
      </c>
      <c r="I17705" s="76">
        <f>IF($E17705="","",IFERROR(VLOOKUP(TRIM(E17705&amp;""),'Référentiel Articles'!$A$2:$F$634,6,FALSE),""))</f>
      </c>
      <c r="J17705" s="78">
        <f>IF(OR($E17705="",$H17705=""),"",$H17705*$I17705)</f>
      </c>
      <c r="K17705" s="79" t="str">
        <v/>
      </c>
    </row>
    <row r="17706">
      <c r="A17706" s="81" t="str">
        <v/>
      </c>
      <c r="B17706" s="81" t="str">
        <v/>
      </c>
      <c r="C17706" s="83">
        <f>IF($E17706="","",IFERROR(VLOOKUP(TRIM(E17706&amp;""),'Référentiel Articles'!$A$2:$F$634,2,FALSE),""))</f>
      </c>
      <c r="D17706" s="83">
        <f>IF($E17706="","",IFERROR(VLOOKUP(TRIM(E17706&amp;""),'Référentiel Articles'!$A$2:$F$634,3,FALSE),""))</f>
      </c>
      <c r="E17706" s="81" t="str">
        <v/>
      </c>
      <c r="F17706" s="83">
        <f>IF($E17706="","",IFERROR(VLOOKUP(TRIM(E17706&amp;""),'Référentiel Articles'!$A$2:$F$634,4,FALSE),""))</f>
      </c>
      <c r="G17706" s="84">
        <f>IF($E17706="","",IFERROR(VLOOKUP(TRIM(E17706&amp;""),'Référentiel Articles'!$A$2:$F$634,5,FALSE),""))</f>
      </c>
      <c r="H17706" s="85" t="str">
        <v/>
      </c>
      <c r="I17706" s="84">
        <f>IF($E17706="","",IFERROR(VLOOKUP(TRIM(E17706&amp;""),'Référentiel Articles'!$A$2:$F$634,6,FALSE),""))</f>
      </c>
      <c r="J17706" s="90">
        <f>IF(OR($E17706="",$H17706=""),"",$H17706*$I17706)</f>
      </c>
      <c r="K17706" s="87" t="str">
        <v/>
      </c>
    </row>
    <row r="17707">
      <c r="A17707" s="74" t="str">
        <v/>
      </c>
      <c r="B17707" s="74" t="str">
        <v/>
      </c>
      <c r="C17707" s="75">
        <f>IF($E17707="","",IFERROR(VLOOKUP(TRIM(E17707&amp;""),'Référentiel Articles'!$A$2:$F$634,2,FALSE),""))</f>
      </c>
      <c r="D17707" s="75">
        <f>IF($E17707="","",IFERROR(VLOOKUP(TRIM(E17707&amp;""),'Référentiel Articles'!$A$2:$F$634,3,FALSE),""))</f>
      </c>
      <c r="E17707" s="74" t="str">
        <v/>
      </c>
      <c r="F17707" s="75">
        <f>IF($E17707="","",IFERROR(VLOOKUP(TRIM(E17707&amp;""),'Référentiel Articles'!$A$2:$F$634,4,FALSE),""))</f>
      </c>
      <c r="G17707" s="76">
        <f>IF($E17707="","",IFERROR(VLOOKUP(TRIM(E17707&amp;""),'Référentiel Articles'!$A$2:$F$634,5,FALSE),""))</f>
      </c>
      <c r="H17707" s="77" t="str">
        <v/>
      </c>
      <c r="I17707" s="76">
        <f>IF($E17707="","",IFERROR(VLOOKUP(TRIM(E17707&amp;""),'Référentiel Articles'!$A$2:$F$634,6,FALSE),""))</f>
      </c>
      <c r="J17707" s="78">
        <f>IF(OR($E17707="",$H17707=""),"",$H17707*$I17707)</f>
      </c>
      <c r="K17707" s="79" t="str">
        <v/>
      </c>
    </row>
    <row r="17708">
      <c r="A17708" s="81" t="str">
        <v/>
      </c>
      <c r="B17708" s="81" t="str">
        <v/>
      </c>
      <c r="C17708" s="83">
        <f>IF($E17708="","",IFERROR(VLOOKUP(TRIM(E17708&amp;""),'Référentiel Articles'!$A$2:$F$634,2,FALSE),""))</f>
      </c>
      <c r="D17708" s="83">
        <f>IF($E17708="","",IFERROR(VLOOKUP(TRIM(E17708&amp;""),'Référentiel Articles'!$A$2:$F$634,3,FALSE),""))</f>
      </c>
      <c r="E17708" s="81" t="str">
        <v/>
      </c>
      <c r="F17708" s="83">
        <f>IF($E17708="","",IFERROR(VLOOKUP(TRIM(E17708&amp;""),'Référentiel Articles'!$A$2:$F$634,4,FALSE),""))</f>
      </c>
      <c r="G17708" s="84">
        <f>IF($E17708="","",IFERROR(VLOOKUP(TRIM(E17708&amp;""),'Référentiel Articles'!$A$2:$F$634,5,FALSE),""))</f>
      </c>
      <c r="H17708" s="85" t="str">
        <v/>
      </c>
      <c r="I17708" s="84">
        <f>IF($E17708="","",IFERROR(VLOOKUP(TRIM(E17708&amp;""),'Référentiel Articles'!$A$2:$F$634,6,FALSE),""))</f>
      </c>
      <c r="J17708" s="90">
        <f>IF(OR($E17708="",$H17708=""),"",$H17708*$I17708)</f>
      </c>
      <c r="K17708" s="87" t="str">
        <v/>
      </c>
    </row>
    <row r="17709">
      <c r="A17709" s="74" t="str">
        <v/>
      </c>
      <c r="B17709" s="74" t="str">
        <v/>
      </c>
      <c r="C17709" s="75">
        <f>IF($E17709="","",IFERROR(VLOOKUP(TRIM(E17709&amp;""),'Référentiel Articles'!$A$2:$F$634,2,FALSE),""))</f>
      </c>
      <c r="D17709" s="75">
        <f>IF($E17709="","",IFERROR(VLOOKUP(TRIM(E17709&amp;""),'Référentiel Articles'!$A$2:$F$634,3,FALSE),""))</f>
      </c>
      <c r="E17709" s="74" t="str">
        <v/>
      </c>
      <c r="F17709" s="75">
        <f>IF($E17709="","",IFERROR(VLOOKUP(TRIM(E17709&amp;""),'Référentiel Articles'!$A$2:$F$634,4,FALSE),""))</f>
      </c>
      <c r="G17709" s="76">
        <f>IF($E17709="","",IFERROR(VLOOKUP(TRIM(E17709&amp;""),'Référentiel Articles'!$A$2:$F$634,5,FALSE),""))</f>
      </c>
      <c r="H17709" s="77" t="str">
        <v/>
      </c>
      <c r="I17709" s="76">
        <f>IF($E17709="","",IFERROR(VLOOKUP(TRIM(E17709&amp;""),'Référentiel Articles'!$A$2:$F$634,6,FALSE),""))</f>
      </c>
      <c r="J17709" s="78">
        <f>IF(OR($E17709="",$H17709=""),"",$H17709*$I17709)</f>
      </c>
      <c r="K17709" s="79" t="str">
        <v/>
      </c>
    </row>
    <row r="17710">
      <c r="A17710" s="81" t="str">
        <v/>
      </c>
      <c r="B17710" s="81" t="str">
        <v/>
      </c>
      <c r="C17710" s="83">
        <f>IF($E17710="","",IFERROR(VLOOKUP(TRIM(E17710&amp;""),'Référentiel Articles'!$A$2:$F$634,2,FALSE),""))</f>
      </c>
      <c r="D17710" s="83">
        <f>IF($E17710="","",IFERROR(VLOOKUP(TRIM(E17710&amp;""),'Référentiel Articles'!$A$2:$F$634,3,FALSE),""))</f>
      </c>
      <c r="E17710" s="81" t="str">
        <v/>
      </c>
      <c r="F17710" s="83">
        <f>IF($E17710="","",IFERROR(VLOOKUP(TRIM(E17710&amp;""),'Référentiel Articles'!$A$2:$F$634,4,FALSE),""))</f>
      </c>
      <c r="G17710" s="84">
        <f>IF($E17710="","",IFERROR(VLOOKUP(TRIM(E17710&amp;""),'Référentiel Articles'!$A$2:$F$634,5,FALSE),""))</f>
      </c>
      <c r="H17710" s="85" t="str">
        <v/>
      </c>
      <c r="I17710" s="84">
        <f>IF($E17710="","",IFERROR(VLOOKUP(TRIM(E17710&amp;""),'Référentiel Articles'!$A$2:$F$634,6,FALSE),""))</f>
      </c>
      <c r="J17710" s="90">
        <f>IF(OR($E17710="",$H17710=""),"",$H17710*$I17710)</f>
      </c>
      <c r="K17710" s="87" t="str">
        <v/>
      </c>
    </row>
    <row r="17711">
      <c r="A17711" s="74" t="str">
        <v/>
      </c>
      <c r="B17711" s="74" t="str">
        <v/>
      </c>
      <c r="C17711" s="75">
        <f>IF($E17711="","",IFERROR(VLOOKUP(TRIM(E17711&amp;""),'Référentiel Articles'!$A$2:$F$634,2,FALSE),""))</f>
      </c>
      <c r="D17711" s="75">
        <f>IF($E17711="","",IFERROR(VLOOKUP(TRIM(E17711&amp;""),'Référentiel Articles'!$A$2:$F$634,3,FALSE),""))</f>
      </c>
      <c r="E17711" s="74" t="str">
        <v/>
      </c>
      <c r="F17711" s="75">
        <f>IF($E17711="","",IFERROR(VLOOKUP(TRIM(E17711&amp;""),'Référentiel Articles'!$A$2:$F$634,4,FALSE),""))</f>
      </c>
      <c r="G17711" s="76">
        <f>IF($E17711="","",IFERROR(VLOOKUP(TRIM(E17711&amp;""),'Référentiel Articles'!$A$2:$F$634,5,FALSE),""))</f>
      </c>
      <c r="H17711" s="77" t="str">
        <v/>
      </c>
      <c r="I17711" s="76">
        <f>IF($E17711="","",IFERROR(VLOOKUP(TRIM(E17711&amp;""),'Référentiel Articles'!$A$2:$F$634,6,FALSE),""))</f>
      </c>
      <c r="J17711" s="78">
        <f>IF(OR($E17711="",$H17711=""),"",$H17711*$I17711)</f>
      </c>
      <c r="K17711" s="79" t="str">
        <v/>
      </c>
    </row>
    <row r="17712">
      <c r="A17712" s="81" t="str">
        <v/>
      </c>
      <c r="B17712" s="81" t="str">
        <v/>
      </c>
      <c r="C17712" s="83">
        <f>IF($E17712="","",IFERROR(VLOOKUP(TRIM(E17712&amp;""),'Référentiel Articles'!$A$2:$F$634,2,FALSE),""))</f>
      </c>
      <c r="D17712" s="83">
        <f>IF($E17712="","",IFERROR(VLOOKUP(TRIM(E17712&amp;""),'Référentiel Articles'!$A$2:$F$634,3,FALSE),""))</f>
      </c>
      <c r="E17712" s="81" t="str">
        <v/>
      </c>
      <c r="F17712" s="83">
        <f>IF($E17712="","",IFERROR(VLOOKUP(TRIM(E17712&amp;""),'Référentiel Articles'!$A$2:$F$634,4,FALSE),""))</f>
      </c>
      <c r="G17712" s="84">
        <f>IF($E17712="","",IFERROR(VLOOKUP(TRIM(E17712&amp;""),'Référentiel Articles'!$A$2:$F$634,5,FALSE),""))</f>
      </c>
      <c r="H17712" s="85" t="str">
        <v/>
      </c>
      <c r="I17712" s="84">
        <f>IF($E17712="","",IFERROR(VLOOKUP(TRIM(E17712&amp;""),'Référentiel Articles'!$A$2:$F$634,6,FALSE),""))</f>
      </c>
      <c r="J17712" s="90">
        <f>IF(OR($E17712="",$H17712=""),"",$H17712*$I17712)</f>
      </c>
      <c r="K17712" s="87" t="str">
        <v/>
      </c>
    </row>
    <row r="17713">
      <c r="A17713" s="74" t="str">
        <v/>
      </c>
      <c r="B17713" s="74" t="str">
        <v/>
      </c>
      <c r="C17713" s="75">
        <f>IF($E17713="","",IFERROR(VLOOKUP(TRIM(E17713&amp;""),'Référentiel Articles'!$A$2:$F$634,2,FALSE),""))</f>
      </c>
      <c r="D17713" s="75">
        <f>IF($E17713="","",IFERROR(VLOOKUP(TRIM(E17713&amp;""),'Référentiel Articles'!$A$2:$F$634,3,FALSE),""))</f>
      </c>
      <c r="E17713" s="74" t="str">
        <v/>
      </c>
      <c r="F17713" s="75">
        <f>IF($E17713="","",IFERROR(VLOOKUP(TRIM(E17713&amp;""),'Référentiel Articles'!$A$2:$F$634,4,FALSE),""))</f>
      </c>
      <c r="G17713" s="76">
        <f>IF($E17713="","",IFERROR(VLOOKUP(TRIM(E17713&amp;""),'Référentiel Articles'!$A$2:$F$634,5,FALSE),""))</f>
      </c>
      <c r="H17713" s="77" t="str">
        <v/>
      </c>
      <c r="I17713" s="76">
        <f>IF($E17713="","",IFERROR(VLOOKUP(TRIM(E17713&amp;""),'Référentiel Articles'!$A$2:$F$634,6,FALSE),""))</f>
      </c>
      <c r="J17713" s="78">
        <f>IF(OR($E17713="",$H17713=""),"",$H17713*$I17713)</f>
      </c>
      <c r="K17713" s="79" t="str">
        <v/>
      </c>
    </row>
    <row r="17714">
      <c r="A17714" s="81" t="str">
        <v/>
      </c>
      <c r="B17714" s="81" t="str">
        <v/>
      </c>
      <c r="C17714" s="83">
        <f>IF($E17714="","",IFERROR(VLOOKUP(TRIM(E17714&amp;""),'Référentiel Articles'!$A$2:$F$634,2,FALSE),""))</f>
      </c>
      <c r="D17714" s="83">
        <f>IF($E17714="","",IFERROR(VLOOKUP(TRIM(E17714&amp;""),'Référentiel Articles'!$A$2:$F$634,3,FALSE),""))</f>
      </c>
      <c r="E17714" s="81" t="str">
        <v/>
      </c>
      <c r="F17714" s="83">
        <f>IF($E17714="","",IFERROR(VLOOKUP(TRIM(E17714&amp;""),'Référentiel Articles'!$A$2:$F$634,4,FALSE),""))</f>
      </c>
      <c r="G17714" s="84">
        <f>IF($E17714="","",IFERROR(VLOOKUP(TRIM(E17714&amp;""),'Référentiel Articles'!$A$2:$F$634,5,FALSE),""))</f>
      </c>
      <c r="H17714" s="85" t="str">
        <v/>
      </c>
      <c r="I17714" s="84">
        <f>IF($E17714="","",IFERROR(VLOOKUP(TRIM(E17714&amp;""),'Référentiel Articles'!$A$2:$F$634,6,FALSE),""))</f>
      </c>
      <c r="J17714" s="90">
        <f>IF(OR($E17714="",$H17714=""),"",$H17714*$I17714)</f>
      </c>
      <c r="K17714" s="87" t="str">
        <v/>
      </c>
    </row>
    <row r="17715">
      <c r="A17715" s="74" t="str">
        <v/>
      </c>
      <c r="B17715" s="74" t="str">
        <v/>
      </c>
      <c r="C17715" s="75">
        <f>IF($E17715="","",IFERROR(VLOOKUP(TRIM(E17715&amp;""),'Référentiel Articles'!$A$2:$F$634,2,FALSE),""))</f>
      </c>
      <c r="D17715" s="75">
        <f>IF($E17715="","",IFERROR(VLOOKUP(TRIM(E17715&amp;""),'Référentiel Articles'!$A$2:$F$634,3,FALSE),""))</f>
      </c>
      <c r="E17715" s="74" t="str">
        <v/>
      </c>
      <c r="F17715" s="75">
        <f>IF($E17715="","",IFERROR(VLOOKUP(TRIM(E17715&amp;""),'Référentiel Articles'!$A$2:$F$634,4,FALSE),""))</f>
      </c>
      <c r="G17715" s="76">
        <f>IF($E17715="","",IFERROR(VLOOKUP(TRIM(E17715&amp;""),'Référentiel Articles'!$A$2:$F$634,5,FALSE),""))</f>
      </c>
      <c r="H17715" s="77" t="str">
        <v/>
      </c>
      <c r="I17715" s="76">
        <f>IF($E17715="","",IFERROR(VLOOKUP(TRIM(E17715&amp;""),'Référentiel Articles'!$A$2:$F$634,6,FALSE),""))</f>
      </c>
      <c r="J17715" s="78">
        <f>IF(OR($E17715="",$H17715=""),"",$H17715*$I17715)</f>
      </c>
      <c r="K17715" s="79" t="str">
        <v/>
      </c>
    </row>
    <row r="17716">
      <c r="A17716" s="81" t="str">
        <v/>
      </c>
      <c r="B17716" s="81" t="str">
        <v/>
      </c>
      <c r="C17716" s="83">
        <f>IF($E17716="","",IFERROR(VLOOKUP(TRIM(E17716&amp;""),'Référentiel Articles'!$A$2:$F$634,2,FALSE),""))</f>
      </c>
      <c r="D17716" s="83">
        <f>IF($E17716="","",IFERROR(VLOOKUP(TRIM(E17716&amp;""),'Référentiel Articles'!$A$2:$F$634,3,FALSE),""))</f>
      </c>
      <c r="E17716" s="81" t="str">
        <v/>
      </c>
      <c r="F17716" s="83">
        <f>IF($E17716="","",IFERROR(VLOOKUP(TRIM(E17716&amp;""),'Référentiel Articles'!$A$2:$F$634,4,FALSE),""))</f>
      </c>
      <c r="G17716" s="84">
        <f>IF($E17716="","",IFERROR(VLOOKUP(TRIM(E17716&amp;""),'Référentiel Articles'!$A$2:$F$634,5,FALSE),""))</f>
      </c>
      <c r="H17716" s="85" t="str">
        <v/>
      </c>
      <c r="I17716" s="84">
        <f>IF($E17716="","",IFERROR(VLOOKUP(TRIM(E17716&amp;""),'Référentiel Articles'!$A$2:$F$634,6,FALSE),""))</f>
      </c>
      <c r="J17716" s="90">
        <f>IF(OR($E17716="",$H17716=""),"",$H17716*$I17716)</f>
      </c>
      <c r="K17716" s="87" t="str">
        <v/>
      </c>
    </row>
    <row r="17717">
      <c r="A17717" s="74" t="str">
        <v/>
      </c>
      <c r="B17717" s="74" t="str">
        <v/>
      </c>
      <c r="C17717" s="75">
        <f>IF($E17717="","",IFERROR(VLOOKUP(TRIM(E17717&amp;""),'Référentiel Articles'!$A$2:$F$634,2,FALSE),""))</f>
      </c>
      <c r="D17717" s="75">
        <f>IF($E17717="","",IFERROR(VLOOKUP(TRIM(E17717&amp;""),'Référentiel Articles'!$A$2:$F$634,3,FALSE),""))</f>
      </c>
      <c r="E17717" s="74" t="str">
        <v/>
      </c>
      <c r="F17717" s="75">
        <f>IF($E17717="","",IFERROR(VLOOKUP(TRIM(E17717&amp;""),'Référentiel Articles'!$A$2:$F$634,4,FALSE),""))</f>
      </c>
      <c r="G17717" s="76">
        <f>IF($E17717="","",IFERROR(VLOOKUP(TRIM(E17717&amp;""),'Référentiel Articles'!$A$2:$F$634,5,FALSE),""))</f>
      </c>
      <c r="H17717" s="77" t="str">
        <v/>
      </c>
      <c r="I17717" s="76">
        <f>IF($E17717="","",IFERROR(VLOOKUP(TRIM(E17717&amp;""),'Référentiel Articles'!$A$2:$F$634,6,FALSE),""))</f>
      </c>
      <c r="J17717" s="78">
        <f>IF(OR($E17717="",$H17717=""),"",$H17717*$I17717)</f>
      </c>
      <c r="K17717" s="79" t="str">
        <v/>
      </c>
    </row>
    <row r="17718">
      <c r="A17718" s="81" t="str">
        <v/>
      </c>
      <c r="B17718" s="81" t="str">
        <v/>
      </c>
      <c r="C17718" s="83">
        <f>IF($E17718="","",IFERROR(VLOOKUP(TRIM(E17718&amp;""),'Référentiel Articles'!$A$2:$F$634,2,FALSE),""))</f>
      </c>
      <c r="D17718" s="83">
        <f>IF($E17718="","",IFERROR(VLOOKUP(TRIM(E17718&amp;""),'Référentiel Articles'!$A$2:$F$634,3,FALSE),""))</f>
      </c>
      <c r="E17718" s="81" t="str">
        <v/>
      </c>
      <c r="F17718" s="83">
        <f>IF($E17718="","",IFERROR(VLOOKUP(TRIM(E17718&amp;""),'Référentiel Articles'!$A$2:$F$634,4,FALSE),""))</f>
      </c>
      <c r="G17718" s="84">
        <f>IF($E17718="","",IFERROR(VLOOKUP(TRIM(E17718&amp;""),'Référentiel Articles'!$A$2:$F$634,5,FALSE),""))</f>
      </c>
      <c r="H17718" s="85" t="str">
        <v/>
      </c>
      <c r="I17718" s="84">
        <f>IF($E17718="","",IFERROR(VLOOKUP(TRIM(E17718&amp;""),'Référentiel Articles'!$A$2:$F$634,6,FALSE),""))</f>
      </c>
      <c r="J17718" s="90">
        <f>IF(OR($E17718="",$H17718=""),"",$H17718*$I17718)</f>
      </c>
      <c r="K17718" s="87" t="str">
        <v/>
      </c>
    </row>
    <row r="17719">
      <c r="A17719" s="74" t="str">
        <v/>
      </c>
      <c r="B17719" s="74" t="str">
        <v/>
      </c>
      <c r="C17719" s="75">
        <f>IF($E17719="","",IFERROR(VLOOKUP(TRIM(E17719&amp;""),'Référentiel Articles'!$A$2:$F$634,2,FALSE),""))</f>
      </c>
      <c r="D17719" s="75">
        <f>IF($E17719="","",IFERROR(VLOOKUP(TRIM(E17719&amp;""),'Référentiel Articles'!$A$2:$F$634,3,FALSE),""))</f>
      </c>
      <c r="E17719" s="74" t="str">
        <v/>
      </c>
      <c r="F17719" s="75">
        <f>IF($E17719="","",IFERROR(VLOOKUP(TRIM(E17719&amp;""),'Référentiel Articles'!$A$2:$F$634,4,FALSE),""))</f>
      </c>
      <c r="G17719" s="76">
        <f>IF($E17719="","",IFERROR(VLOOKUP(TRIM(E17719&amp;""),'Référentiel Articles'!$A$2:$F$634,5,FALSE),""))</f>
      </c>
      <c r="H17719" s="77" t="str">
        <v/>
      </c>
      <c r="I17719" s="76">
        <f>IF($E17719="","",IFERROR(VLOOKUP(TRIM(E17719&amp;""),'Référentiel Articles'!$A$2:$F$634,6,FALSE),""))</f>
      </c>
      <c r="J17719" s="78">
        <f>IF(OR($E17719="",$H17719=""),"",$H17719*$I17719)</f>
      </c>
      <c r="K17719" s="79" t="str">
        <v/>
      </c>
    </row>
    <row r="17720">
      <c r="A17720" s="81" t="str">
        <v/>
      </c>
      <c r="B17720" s="81" t="str">
        <v/>
      </c>
      <c r="C17720" s="83">
        <f>IF($E17720="","",IFERROR(VLOOKUP(TRIM(E17720&amp;""),'Référentiel Articles'!$A$2:$F$634,2,FALSE),""))</f>
      </c>
      <c r="D17720" s="83">
        <f>IF($E17720="","",IFERROR(VLOOKUP(TRIM(E17720&amp;""),'Référentiel Articles'!$A$2:$F$634,3,FALSE),""))</f>
      </c>
      <c r="E17720" s="81" t="str">
        <v/>
      </c>
      <c r="F17720" s="83">
        <f>IF($E17720="","",IFERROR(VLOOKUP(TRIM(E17720&amp;""),'Référentiel Articles'!$A$2:$F$634,4,FALSE),""))</f>
      </c>
      <c r="G17720" s="84">
        <f>IF($E17720="","",IFERROR(VLOOKUP(TRIM(E17720&amp;""),'Référentiel Articles'!$A$2:$F$634,5,FALSE),""))</f>
      </c>
      <c r="H17720" s="85" t="str">
        <v/>
      </c>
      <c r="I17720" s="84">
        <f>IF($E17720="","",IFERROR(VLOOKUP(TRIM(E17720&amp;""),'Référentiel Articles'!$A$2:$F$634,6,FALSE),""))</f>
      </c>
      <c r="J17720" s="90">
        <f>IF(OR($E17720="",$H17720=""),"",$H17720*$I17720)</f>
      </c>
      <c r="K17720" s="87" t="str">
        <v/>
      </c>
    </row>
    <row r="17721">
      <c r="A17721" s="74" t="str">
        <v/>
      </c>
      <c r="B17721" s="74" t="str">
        <v/>
      </c>
      <c r="C17721" s="75">
        <f>IF($E17721="","",IFERROR(VLOOKUP(TRIM(E17721&amp;""),'Référentiel Articles'!$A$2:$F$634,2,FALSE),""))</f>
      </c>
      <c r="D17721" s="75">
        <f>IF($E17721="","",IFERROR(VLOOKUP(TRIM(E17721&amp;""),'Référentiel Articles'!$A$2:$F$634,3,FALSE),""))</f>
      </c>
      <c r="E17721" s="74" t="str">
        <v/>
      </c>
      <c r="F17721" s="75">
        <f>IF($E17721="","",IFERROR(VLOOKUP(TRIM(E17721&amp;""),'Référentiel Articles'!$A$2:$F$634,4,FALSE),""))</f>
      </c>
      <c r="G17721" s="76">
        <f>IF($E17721="","",IFERROR(VLOOKUP(TRIM(E17721&amp;""),'Référentiel Articles'!$A$2:$F$634,5,FALSE),""))</f>
      </c>
      <c r="H17721" s="77" t="str">
        <v/>
      </c>
      <c r="I17721" s="76">
        <f>IF($E17721="","",IFERROR(VLOOKUP(TRIM(E17721&amp;""),'Référentiel Articles'!$A$2:$F$634,6,FALSE),""))</f>
      </c>
      <c r="J17721" s="78">
        <f>IF(OR($E17721="",$H17721=""),"",$H17721*$I17721)</f>
      </c>
      <c r="K17721" s="79" t="str">
        <v/>
      </c>
    </row>
    <row r="17722">
      <c r="A17722" s="81" t="str">
        <v/>
      </c>
      <c r="B17722" s="81" t="str">
        <v/>
      </c>
      <c r="C17722" s="83">
        <f>IF($E17722="","",IFERROR(VLOOKUP(TRIM(E17722&amp;""),'Référentiel Articles'!$A$2:$F$634,2,FALSE),""))</f>
      </c>
      <c r="D17722" s="83">
        <f>IF($E17722="","",IFERROR(VLOOKUP(TRIM(E17722&amp;""),'Référentiel Articles'!$A$2:$F$634,3,FALSE),""))</f>
      </c>
      <c r="E17722" s="81" t="str">
        <v/>
      </c>
      <c r="F17722" s="83">
        <f>IF($E17722="","",IFERROR(VLOOKUP(TRIM(E17722&amp;""),'Référentiel Articles'!$A$2:$F$634,4,FALSE),""))</f>
      </c>
      <c r="G17722" s="84">
        <f>IF($E17722="","",IFERROR(VLOOKUP(TRIM(E17722&amp;""),'Référentiel Articles'!$A$2:$F$634,5,FALSE),""))</f>
      </c>
      <c r="H17722" s="85" t="str">
        <v/>
      </c>
      <c r="I17722" s="84">
        <f>IF($E17722="","",IFERROR(VLOOKUP(TRIM(E17722&amp;""),'Référentiel Articles'!$A$2:$F$634,6,FALSE),""))</f>
      </c>
      <c r="J17722" s="90">
        <f>IF(OR($E17722="",$H17722=""),"",$H17722*$I17722)</f>
      </c>
      <c r="K17722" s="87" t="str">
        <v/>
      </c>
    </row>
    <row r="17723">
      <c r="A17723" s="74" t="str">
        <v/>
      </c>
      <c r="B17723" s="74" t="str">
        <v/>
      </c>
      <c r="C17723" s="75">
        <f>IF($E17723="","",IFERROR(VLOOKUP(TRIM(E17723&amp;""),'Référentiel Articles'!$A$2:$F$634,2,FALSE),""))</f>
      </c>
      <c r="D17723" s="75">
        <f>IF($E17723="","",IFERROR(VLOOKUP(TRIM(E17723&amp;""),'Référentiel Articles'!$A$2:$F$634,3,FALSE),""))</f>
      </c>
      <c r="E17723" s="74" t="str">
        <v/>
      </c>
      <c r="F17723" s="75">
        <f>IF($E17723="","",IFERROR(VLOOKUP(TRIM(E17723&amp;""),'Référentiel Articles'!$A$2:$F$634,4,FALSE),""))</f>
      </c>
      <c r="G17723" s="76">
        <f>IF($E17723="","",IFERROR(VLOOKUP(TRIM(E17723&amp;""),'Référentiel Articles'!$A$2:$F$634,5,FALSE),""))</f>
      </c>
      <c r="H17723" s="77" t="str">
        <v/>
      </c>
      <c r="I17723" s="76">
        <f>IF($E17723="","",IFERROR(VLOOKUP(TRIM(E17723&amp;""),'Référentiel Articles'!$A$2:$F$634,6,FALSE),""))</f>
      </c>
      <c r="J17723" s="78">
        <f>IF(OR($E17723="",$H17723=""),"",$H17723*$I17723)</f>
      </c>
      <c r="K17723" s="79" t="str">
        <v/>
      </c>
    </row>
    <row r="17724">
      <c r="A17724" s="81" t="str">
        <v/>
      </c>
      <c r="B17724" s="81" t="str">
        <v/>
      </c>
      <c r="C17724" s="83">
        <f>IF($E17724="","",IFERROR(VLOOKUP(TRIM(E17724&amp;""),'Référentiel Articles'!$A$2:$F$634,2,FALSE),""))</f>
      </c>
      <c r="D17724" s="83">
        <f>IF($E17724="","",IFERROR(VLOOKUP(TRIM(E17724&amp;""),'Référentiel Articles'!$A$2:$F$634,3,FALSE),""))</f>
      </c>
      <c r="E17724" s="81" t="str">
        <v/>
      </c>
      <c r="F17724" s="83">
        <f>IF($E17724="","",IFERROR(VLOOKUP(TRIM(E17724&amp;""),'Référentiel Articles'!$A$2:$F$634,4,FALSE),""))</f>
      </c>
      <c r="G17724" s="84">
        <f>IF($E17724="","",IFERROR(VLOOKUP(TRIM(E17724&amp;""),'Référentiel Articles'!$A$2:$F$634,5,FALSE),""))</f>
      </c>
      <c r="H17724" s="85" t="str">
        <v/>
      </c>
      <c r="I17724" s="84">
        <f>IF($E17724="","",IFERROR(VLOOKUP(TRIM(E17724&amp;""),'Référentiel Articles'!$A$2:$F$634,6,FALSE),""))</f>
      </c>
      <c r="J17724" s="90">
        <f>IF(OR($E17724="",$H17724=""),"",$H17724*$I17724)</f>
      </c>
      <c r="K17724" s="87" t="str">
        <v/>
      </c>
    </row>
    <row r="17725">
      <c r="A17725" s="74" t="str">
        <v/>
      </c>
      <c r="B17725" s="74" t="str">
        <v/>
      </c>
      <c r="C17725" s="75">
        <f>IF($E17725="","",IFERROR(VLOOKUP(TRIM(E17725&amp;""),'Référentiel Articles'!$A$2:$F$634,2,FALSE),""))</f>
      </c>
      <c r="D17725" s="75">
        <f>IF($E17725="","",IFERROR(VLOOKUP(TRIM(E17725&amp;""),'Référentiel Articles'!$A$2:$F$634,3,FALSE),""))</f>
      </c>
      <c r="E17725" s="74" t="str">
        <v/>
      </c>
      <c r="F17725" s="75">
        <f>IF($E17725="","",IFERROR(VLOOKUP(TRIM(E17725&amp;""),'Référentiel Articles'!$A$2:$F$634,4,FALSE),""))</f>
      </c>
      <c r="G17725" s="76">
        <f>IF($E17725="","",IFERROR(VLOOKUP(TRIM(E17725&amp;""),'Référentiel Articles'!$A$2:$F$634,5,FALSE),""))</f>
      </c>
      <c r="H17725" s="77" t="str">
        <v/>
      </c>
      <c r="I17725" s="76">
        <f>IF($E17725="","",IFERROR(VLOOKUP(TRIM(E17725&amp;""),'Référentiel Articles'!$A$2:$F$634,6,FALSE),""))</f>
      </c>
      <c r="J17725" s="78">
        <f>IF(OR($E17725="",$H17725=""),"",$H17725*$I17725)</f>
      </c>
      <c r="K17725" s="79" t="str">
        <v/>
      </c>
    </row>
    <row r="17726">
      <c r="A17726" s="81" t="str">
        <v/>
      </c>
      <c r="B17726" s="81" t="str">
        <v/>
      </c>
      <c r="C17726" s="83">
        <f>IF($E17726="","",IFERROR(VLOOKUP(TRIM(E17726&amp;""),'Référentiel Articles'!$A$2:$F$634,2,FALSE),""))</f>
      </c>
      <c r="D17726" s="83">
        <f>IF($E17726="","",IFERROR(VLOOKUP(TRIM(E17726&amp;""),'Référentiel Articles'!$A$2:$F$634,3,FALSE),""))</f>
      </c>
      <c r="E17726" s="81" t="str">
        <v/>
      </c>
      <c r="F17726" s="83">
        <f>IF($E17726="","",IFERROR(VLOOKUP(TRIM(E17726&amp;""),'Référentiel Articles'!$A$2:$F$634,4,FALSE),""))</f>
      </c>
      <c r="G17726" s="84">
        <f>IF($E17726="","",IFERROR(VLOOKUP(TRIM(E17726&amp;""),'Référentiel Articles'!$A$2:$F$634,5,FALSE),""))</f>
      </c>
      <c r="H17726" s="85" t="str">
        <v/>
      </c>
      <c r="I17726" s="84">
        <f>IF($E17726="","",IFERROR(VLOOKUP(TRIM(E17726&amp;""),'Référentiel Articles'!$A$2:$F$634,6,FALSE),""))</f>
      </c>
      <c r="J17726" s="90">
        <f>IF(OR($E17726="",$H17726=""),"",$H17726*$I17726)</f>
      </c>
      <c r="K17726" s="87" t="str">
        <v/>
      </c>
    </row>
    <row r="17727">
      <c r="A17727" s="74" t="str">
        <v/>
      </c>
      <c r="B17727" s="74" t="str">
        <v/>
      </c>
      <c r="C17727" s="75">
        <f>IF($E17727="","",IFERROR(VLOOKUP(TRIM(E17727&amp;""),'Référentiel Articles'!$A$2:$F$634,2,FALSE),""))</f>
      </c>
      <c r="D17727" s="75">
        <f>IF($E17727="","",IFERROR(VLOOKUP(TRIM(E17727&amp;""),'Référentiel Articles'!$A$2:$F$634,3,FALSE),""))</f>
      </c>
      <c r="E17727" s="74" t="str">
        <v/>
      </c>
      <c r="F17727" s="75">
        <f>IF($E17727="","",IFERROR(VLOOKUP(TRIM(E17727&amp;""),'Référentiel Articles'!$A$2:$F$634,4,FALSE),""))</f>
      </c>
      <c r="G17727" s="76">
        <f>IF($E17727="","",IFERROR(VLOOKUP(TRIM(E17727&amp;""),'Référentiel Articles'!$A$2:$F$634,5,FALSE),""))</f>
      </c>
      <c r="H17727" s="77" t="str">
        <v/>
      </c>
      <c r="I17727" s="76">
        <f>IF($E17727="","",IFERROR(VLOOKUP(TRIM(E17727&amp;""),'Référentiel Articles'!$A$2:$F$634,6,FALSE),""))</f>
      </c>
      <c r="J17727" s="78">
        <f>IF(OR($E17727="",$H17727=""),"",$H17727*$I17727)</f>
      </c>
      <c r="K17727" s="79" t="str">
        <v/>
      </c>
    </row>
    <row r="17728">
      <c r="A17728" s="81" t="str">
        <v/>
      </c>
      <c r="B17728" s="81" t="str">
        <v/>
      </c>
      <c r="C17728" s="83">
        <f>IF($E17728="","",IFERROR(VLOOKUP(TRIM(E17728&amp;""),'Référentiel Articles'!$A$2:$F$634,2,FALSE),""))</f>
      </c>
      <c r="D17728" s="83">
        <f>IF($E17728="","",IFERROR(VLOOKUP(TRIM(E17728&amp;""),'Référentiel Articles'!$A$2:$F$634,3,FALSE),""))</f>
      </c>
      <c r="E17728" s="81" t="str">
        <v/>
      </c>
      <c r="F17728" s="83">
        <f>IF($E17728="","",IFERROR(VLOOKUP(TRIM(E17728&amp;""),'Référentiel Articles'!$A$2:$F$634,4,FALSE),""))</f>
      </c>
      <c r="G17728" s="84">
        <f>IF($E17728="","",IFERROR(VLOOKUP(TRIM(E17728&amp;""),'Référentiel Articles'!$A$2:$F$634,5,FALSE),""))</f>
      </c>
      <c r="H17728" s="85" t="str">
        <v/>
      </c>
      <c r="I17728" s="84">
        <f>IF($E17728="","",IFERROR(VLOOKUP(TRIM(E17728&amp;""),'Référentiel Articles'!$A$2:$F$634,6,FALSE),""))</f>
      </c>
      <c r="J17728" s="90">
        <f>IF(OR($E17728="",$H17728=""),"",$H17728*$I17728)</f>
      </c>
      <c r="K17728" s="87" t="str">
        <v/>
      </c>
    </row>
    <row r="17729">
      <c r="A17729" s="74" t="str">
        <v/>
      </c>
      <c r="B17729" s="74" t="str">
        <v/>
      </c>
      <c r="C17729" s="75">
        <f>IF($E17729="","",IFERROR(VLOOKUP(TRIM(E17729&amp;""),'Référentiel Articles'!$A$2:$F$634,2,FALSE),""))</f>
      </c>
      <c r="D17729" s="75">
        <f>IF($E17729="","",IFERROR(VLOOKUP(TRIM(E17729&amp;""),'Référentiel Articles'!$A$2:$F$634,3,FALSE),""))</f>
      </c>
      <c r="E17729" s="74" t="str">
        <v/>
      </c>
      <c r="F17729" s="75">
        <f>IF($E17729="","",IFERROR(VLOOKUP(TRIM(E17729&amp;""),'Référentiel Articles'!$A$2:$F$634,4,FALSE),""))</f>
      </c>
      <c r="G17729" s="76">
        <f>IF($E17729="","",IFERROR(VLOOKUP(TRIM(E17729&amp;""),'Référentiel Articles'!$A$2:$F$634,5,FALSE),""))</f>
      </c>
      <c r="H17729" s="77" t="str">
        <v/>
      </c>
      <c r="I17729" s="76">
        <f>IF($E17729="","",IFERROR(VLOOKUP(TRIM(E17729&amp;""),'Référentiel Articles'!$A$2:$F$634,6,FALSE),""))</f>
      </c>
      <c r="J17729" s="78">
        <f>IF(OR($E17729="",$H17729=""),"",$H17729*$I17729)</f>
      </c>
      <c r="K17729" s="79" t="str">
        <v/>
      </c>
    </row>
    <row r="17730">
      <c r="A17730" s="81" t="str">
        <v/>
      </c>
      <c r="B17730" s="81" t="str">
        <v/>
      </c>
      <c r="C17730" s="83">
        <f>IF($E17730="","",IFERROR(VLOOKUP(TRIM(E17730&amp;""),'Référentiel Articles'!$A$2:$F$634,2,FALSE),""))</f>
      </c>
      <c r="D17730" s="83">
        <f>IF($E17730="","",IFERROR(VLOOKUP(TRIM(E17730&amp;""),'Référentiel Articles'!$A$2:$F$634,3,FALSE),""))</f>
      </c>
      <c r="E17730" s="81" t="str">
        <v/>
      </c>
      <c r="F17730" s="83">
        <f>IF($E17730="","",IFERROR(VLOOKUP(TRIM(E17730&amp;""),'Référentiel Articles'!$A$2:$F$634,4,FALSE),""))</f>
      </c>
      <c r="G17730" s="84">
        <f>IF($E17730="","",IFERROR(VLOOKUP(TRIM(E17730&amp;""),'Référentiel Articles'!$A$2:$F$634,5,FALSE),""))</f>
      </c>
      <c r="H17730" s="85" t="str">
        <v/>
      </c>
      <c r="I17730" s="84">
        <f>IF($E17730="","",IFERROR(VLOOKUP(TRIM(E17730&amp;""),'Référentiel Articles'!$A$2:$F$634,6,FALSE),""))</f>
      </c>
      <c r="J17730" s="90">
        <f>IF(OR($E17730="",$H17730=""),"",$H17730*$I17730)</f>
      </c>
      <c r="K17730" s="87" t="str">
        <v/>
      </c>
    </row>
    <row r="17731">
      <c r="A17731" s="74" t="str">
        <v/>
      </c>
      <c r="B17731" s="74" t="str">
        <v/>
      </c>
      <c r="C17731" s="75">
        <f>IF($E17731="","",IFERROR(VLOOKUP(TRIM(E17731&amp;""),'Référentiel Articles'!$A$2:$F$634,2,FALSE),""))</f>
      </c>
      <c r="D17731" s="75">
        <f>IF($E17731="","",IFERROR(VLOOKUP(TRIM(E17731&amp;""),'Référentiel Articles'!$A$2:$F$634,3,FALSE),""))</f>
      </c>
      <c r="E17731" s="74" t="str">
        <v/>
      </c>
      <c r="F17731" s="75">
        <f>IF($E17731="","",IFERROR(VLOOKUP(TRIM(E17731&amp;""),'Référentiel Articles'!$A$2:$F$634,4,FALSE),""))</f>
      </c>
      <c r="G17731" s="76">
        <f>IF($E17731="","",IFERROR(VLOOKUP(TRIM(E17731&amp;""),'Référentiel Articles'!$A$2:$F$634,5,FALSE),""))</f>
      </c>
      <c r="H17731" s="77" t="str">
        <v/>
      </c>
      <c r="I17731" s="76">
        <f>IF($E17731="","",IFERROR(VLOOKUP(TRIM(E17731&amp;""),'Référentiel Articles'!$A$2:$F$634,6,FALSE),""))</f>
      </c>
      <c r="J17731" s="78">
        <f>IF(OR($E17731="",$H17731=""),"",$H17731*$I17731)</f>
      </c>
      <c r="K17731" s="79" t="str">
        <v/>
      </c>
    </row>
    <row r="17732">
      <c r="A17732" s="81" t="str">
        <v/>
      </c>
      <c r="B17732" s="81" t="str">
        <v/>
      </c>
      <c r="C17732" s="83">
        <f>IF($E17732="","",IFERROR(VLOOKUP(TRIM(E17732&amp;""),'Référentiel Articles'!$A$2:$F$634,2,FALSE),""))</f>
      </c>
      <c r="D17732" s="83">
        <f>IF($E17732="","",IFERROR(VLOOKUP(TRIM(E17732&amp;""),'Référentiel Articles'!$A$2:$F$634,3,FALSE),""))</f>
      </c>
      <c r="E17732" s="81" t="str">
        <v/>
      </c>
      <c r="F17732" s="83">
        <f>IF($E17732="","",IFERROR(VLOOKUP(TRIM(E17732&amp;""),'Référentiel Articles'!$A$2:$F$634,4,FALSE),""))</f>
      </c>
      <c r="G17732" s="84">
        <f>IF($E17732="","",IFERROR(VLOOKUP(TRIM(E17732&amp;""),'Référentiel Articles'!$A$2:$F$634,5,FALSE),""))</f>
      </c>
      <c r="H17732" s="85" t="str">
        <v/>
      </c>
      <c r="I17732" s="84">
        <f>IF($E17732="","",IFERROR(VLOOKUP(TRIM(E17732&amp;""),'Référentiel Articles'!$A$2:$F$634,6,FALSE),""))</f>
      </c>
      <c r="J17732" s="90">
        <f>IF(OR($E17732="",$H17732=""),"",$H17732*$I17732)</f>
      </c>
      <c r="K17732" s="87" t="str">
        <v/>
      </c>
    </row>
    <row r="17733">
      <c r="A17733" s="74" t="str">
        <v/>
      </c>
      <c r="B17733" s="74" t="str">
        <v/>
      </c>
      <c r="C17733" s="75">
        <f>IF($E17733="","",IFERROR(VLOOKUP(TRIM(E17733&amp;""),'Référentiel Articles'!$A$2:$F$634,2,FALSE),""))</f>
      </c>
      <c r="D17733" s="75">
        <f>IF($E17733="","",IFERROR(VLOOKUP(TRIM(E17733&amp;""),'Référentiel Articles'!$A$2:$F$634,3,FALSE),""))</f>
      </c>
      <c r="E17733" s="74" t="str">
        <v/>
      </c>
      <c r="F17733" s="75">
        <f>IF($E17733="","",IFERROR(VLOOKUP(TRIM(E17733&amp;""),'Référentiel Articles'!$A$2:$F$634,4,FALSE),""))</f>
      </c>
      <c r="G17733" s="76">
        <f>IF($E17733="","",IFERROR(VLOOKUP(TRIM(E17733&amp;""),'Référentiel Articles'!$A$2:$F$634,5,FALSE),""))</f>
      </c>
      <c r="H17733" s="77" t="str">
        <v/>
      </c>
      <c r="I17733" s="76">
        <f>IF($E17733="","",IFERROR(VLOOKUP(TRIM(E17733&amp;""),'Référentiel Articles'!$A$2:$F$634,6,FALSE),""))</f>
      </c>
      <c r="J17733" s="78">
        <f>IF(OR($E17733="",$H17733=""),"",$H17733*$I17733)</f>
      </c>
      <c r="K17733" s="79" t="str">
        <v/>
      </c>
    </row>
    <row r="17734">
      <c r="A17734" s="81" t="str">
        <v/>
      </c>
      <c r="B17734" s="81" t="str">
        <v/>
      </c>
      <c r="C17734" s="83">
        <f>IF($E17734="","",IFERROR(VLOOKUP(TRIM(E17734&amp;""),'Référentiel Articles'!$A$2:$F$634,2,FALSE),""))</f>
      </c>
      <c r="D17734" s="83">
        <f>IF($E17734="","",IFERROR(VLOOKUP(TRIM(E17734&amp;""),'Référentiel Articles'!$A$2:$F$634,3,FALSE),""))</f>
      </c>
      <c r="E17734" s="81" t="str">
        <v/>
      </c>
      <c r="F17734" s="83">
        <f>IF($E17734="","",IFERROR(VLOOKUP(TRIM(E17734&amp;""),'Référentiel Articles'!$A$2:$F$634,4,FALSE),""))</f>
      </c>
      <c r="G17734" s="84">
        <f>IF($E17734="","",IFERROR(VLOOKUP(TRIM(E17734&amp;""),'Référentiel Articles'!$A$2:$F$634,5,FALSE),""))</f>
      </c>
      <c r="H17734" s="85" t="str">
        <v/>
      </c>
      <c r="I17734" s="84">
        <f>IF($E17734="","",IFERROR(VLOOKUP(TRIM(E17734&amp;""),'Référentiel Articles'!$A$2:$F$634,6,FALSE),""))</f>
      </c>
      <c r="J17734" s="90">
        <f>IF(OR($E17734="",$H17734=""),"",$H17734*$I17734)</f>
      </c>
      <c r="K17734" s="87" t="str">
        <v/>
      </c>
    </row>
    <row r="17735">
      <c r="A17735" s="74" t="str">
        <v/>
      </c>
      <c r="B17735" s="74" t="str">
        <v/>
      </c>
      <c r="C17735" s="75">
        <f>IF($E17735="","",IFERROR(VLOOKUP(TRIM(E17735&amp;""),'Référentiel Articles'!$A$2:$F$634,2,FALSE),""))</f>
      </c>
      <c r="D17735" s="75">
        <f>IF($E17735="","",IFERROR(VLOOKUP(TRIM(E17735&amp;""),'Référentiel Articles'!$A$2:$F$634,3,FALSE),""))</f>
      </c>
      <c r="E17735" s="74" t="str">
        <v/>
      </c>
      <c r="F17735" s="75">
        <f>IF($E17735="","",IFERROR(VLOOKUP(TRIM(E17735&amp;""),'Référentiel Articles'!$A$2:$F$634,4,FALSE),""))</f>
      </c>
      <c r="G17735" s="76">
        <f>IF($E17735="","",IFERROR(VLOOKUP(TRIM(E17735&amp;""),'Référentiel Articles'!$A$2:$F$634,5,FALSE),""))</f>
      </c>
      <c r="H17735" s="77" t="str">
        <v/>
      </c>
      <c r="I17735" s="76">
        <f>IF($E17735="","",IFERROR(VLOOKUP(TRIM(E17735&amp;""),'Référentiel Articles'!$A$2:$F$634,6,FALSE),""))</f>
      </c>
      <c r="J17735" s="78">
        <f>IF(OR($E17735="",$H17735=""),"",$H17735*$I17735)</f>
      </c>
      <c r="K17735" s="79" t="str">
        <v/>
      </c>
    </row>
    <row r="17736">
      <c r="A17736" s="81" t="str">
        <v/>
      </c>
      <c r="B17736" s="81" t="str">
        <v/>
      </c>
      <c r="C17736" s="83">
        <f>IF($E17736="","",IFERROR(VLOOKUP(TRIM(E17736&amp;""),'Référentiel Articles'!$A$2:$F$634,2,FALSE),""))</f>
      </c>
      <c r="D17736" s="83">
        <f>IF($E17736="","",IFERROR(VLOOKUP(TRIM(E17736&amp;""),'Référentiel Articles'!$A$2:$F$634,3,FALSE),""))</f>
      </c>
      <c r="E17736" s="81" t="str">
        <v/>
      </c>
      <c r="F17736" s="83">
        <f>IF($E17736="","",IFERROR(VLOOKUP(TRIM(E17736&amp;""),'Référentiel Articles'!$A$2:$F$634,4,FALSE),""))</f>
      </c>
      <c r="G17736" s="84">
        <f>IF($E17736="","",IFERROR(VLOOKUP(TRIM(E17736&amp;""),'Référentiel Articles'!$A$2:$F$634,5,FALSE),""))</f>
      </c>
      <c r="H17736" s="85" t="str">
        <v/>
      </c>
      <c r="I17736" s="84">
        <f>IF($E17736="","",IFERROR(VLOOKUP(TRIM(E17736&amp;""),'Référentiel Articles'!$A$2:$F$634,6,FALSE),""))</f>
      </c>
      <c r="J17736" s="90">
        <f>IF(OR($E17736="",$H17736=""),"",$H17736*$I17736)</f>
      </c>
      <c r="K17736" s="87" t="str">
        <v/>
      </c>
    </row>
    <row r="17737">
      <c r="A17737" s="74" t="str">
        <v/>
      </c>
      <c r="B17737" s="74" t="str">
        <v/>
      </c>
      <c r="C17737" s="75">
        <f>IF($E17737="","",IFERROR(VLOOKUP(TRIM(E17737&amp;""),'Référentiel Articles'!$A$2:$F$634,2,FALSE),""))</f>
      </c>
      <c r="D17737" s="75">
        <f>IF($E17737="","",IFERROR(VLOOKUP(TRIM(E17737&amp;""),'Référentiel Articles'!$A$2:$F$634,3,FALSE),""))</f>
      </c>
      <c r="E17737" s="74" t="str">
        <v/>
      </c>
      <c r="F17737" s="75">
        <f>IF($E17737="","",IFERROR(VLOOKUP(TRIM(E17737&amp;""),'Référentiel Articles'!$A$2:$F$634,4,FALSE),""))</f>
      </c>
      <c r="G17737" s="76">
        <f>IF($E17737="","",IFERROR(VLOOKUP(TRIM(E17737&amp;""),'Référentiel Articles'!$A$2:$F$634,5,FALSE),""))</f>
      </c>
      <c r="H17737" s="77" t="str">
        <v/>
      </c>
      <c r="I17737" s="76">
        <f>IF($E17737="","",IFERROR(VLOOKUP(TRIM(E17737&amp;""),'Référentiel Articles'!$A$2:$F$634,6,FALSE),""))</f>
      </c>
      <c r="J17737" s="78">
        <f>IF(OR($E17737="",$H17737=""),"",$H17737*$I17737)</f>
      </c>
      <c r="K17737" s="79" t="str">
        <v/>
      </c>
    </row>
    <row r="17738">
      <c r="A17738" s="81" t="str">
        <v/>
      </c>
      <c r="B17738" s="81" t="str">
        <v/>
      </c>
      <c r="C17738" s="83">
        <f>IF($E17738="","",IFERROR(VLOOKUP(TRIM(E17738&amp;""),'Référentiel Articles'!$A$2:$F$634,2,FALSE),""))</f>
      </c>
      <c r="D17738" s="83">
        <f>IF($E17738="","",IFERROR(VLOOKUP(TRIM(E17738&amp;""),'Référentiel Articles'!$A$2:$F$634,3,FALSE),""))</f>
      </c>
      <c r="E17738" s="81" t="str">
        <v/>
      </c>
      <c r="F17738" s="83">
        <f>IF($E17738="","",IFERROR(VLOOKUP(TRIM(E17738&amp;""),'Référentiel Articles'!$A$2:$F$634,4,FALSE),""))</f>
      </c>
      <c r="G17738" s="84">
        <f>IF($E17738="","",IFERROR(VLOOKUP(TRIM(E17738&amp;""),'Référentiel Articles'!$A$2:$F$634,5,FALSE),""))</f>
      </c>
      <c r="H17738" s="85" t="str">
        <v/>
      </c>
      <c r="I17738" s="84">
        <f>IF($E17738="","",IFERROR(VLOOKUP(TRIM(E17738&amp;""),'Référentiel Articles'!$A$2:$F$634,6,FALSE),""))</f>
      </c>
      <c r="J17738" s="90">
        <f>IF(OR($E17738="",$H17738=""),"",$H17738*$I17738)</f>
      </c>
      <c r="K17738" s="87" t="str">
        <v/>
      </c>
    </row>
    <row r="17739">
      <c r="A17739" s="74" t="str">
        <v/>
      </c>
      <c r="B17739" s="74" t="str">
        <v/>
      </c>
      <c r="C17739" s="75">
        <f>IF($E17739="","",IFERROR(VLOOKUP(TRIM(E17739&amp;""),'Référentiel Articles'!$A$2:$F$634,2,FALSE),""))</f>
      </c>
      <c r="D17739" s="75">
        <f>IF($E17739="","",IFERROR(VLOOKUP(TRIM(E17739&amp;""),'Référentiel Articles'!$A$2:$F$634,3,FALSE),""))</f>
      </c>
      <c r="E17739" s="74" t="str">
        <v/>
      </c>
      <c r="F17739" s="75">
        <f>IF($E17739="","",IFERROR(VLOOKUP(TRIM(E17739&amp;""),'Référentiel Articles'!$A$2:$F$634,4,FALSE),""))</f>
      </c>
      <c r="G17739" s="76">
        <f>IF($E17739="","",IFERROR(VLOOKUP(TRIM(E17739&amp;""),'Référentiel Articles'!$A$2:$F$634,5,FALSE),""))</f>
      </c>
      <c r="H17739" s="77" t="str">
        <v/>
      </c>
      <c r="I17739" s="76">
        <f>IF($E17739="","",IFERROR(VLOOKUP(TRIM(E17739&amp;""),'Référentiel Articles'!$A$2:$F$634,6,FALSE),""))</f>
      </c>
      <c r="J17739" s="78">
        <f>IF(OR($E17739="",$H17739=""),"",$H17739*$I17739)</f>
      </c>
      <c r="K17739" s="79" t="str">
        <v/>
      </c>
    </row>
    <row r="17740">
      <c r="A17740" s="81" t="str">
        <v/>
      </c>
      <c r="B17740" s="81" t="str">
        <v/>
      </c>
      <c r="C17740" s="83">
        <f>IF($E17740="","",IFERROR(VLOOKUP(TRIM(E17740&amp;""),'Référentiel Articles'!$A$2:$F$634,2,FALSE),""))</f>
      </c>
      <c r="D17740" s="83">
        <f>IF($E17740="","",IFERROR(VLOOKUP(TRIM(E17740&amp;""),'Référentiel Articles'!$A$2:$F$634,3,FALSE),""))</f>
      </c>
      <c r="E17740" s="81" t="str">
        <v/>
      </c>
      <c r="F17740" s="83">
        <f>IF($E17740="","",IFERROR(VLOOKUP(TRIM(E17740&amp;""),'Référentiel Articles'!$A$2:$F$634,4,FALSE),""))</f>
      </c>
      <c r="G17740" s="84">
        <f>IF($E17740="","",IFERROR(VLOOKUP(TRIM(E17740&amp;""),'Référentiel Articles'!$A$2:$F$634,5,FALSE),""))</f>
      </c>
      <c r="H17740" s="85" t="str">
        <v/>
      </c>
      <c r="I17740" s="84">
        <f>IF($E17740="","",IFERROR(VLOOKUP(TRIM(E17740&amp;""),'Référentiel Articles'!$A$2:$F$634,6,FALSE),""))</f>
      </c>
      <c r="J17740" s="90">
        <f>IF(OR($E17740="",$H17740=""),"",$H17740*$I17740)</f>
      </c>
      <c r="K17740" s="87" t="str">
        <v/>
      </c>
    </row>
    <row r="17741">
      <c r="A17741" s="74" t="str">
        <v/>
      </c>
      <c r="B17741" s="74" t="str">
        <v/>
      </c>
      <c r="C17741" s="75">
        <f>IF($E17741="","",IFERROR(VLOOKUP(TRIM(E17741&amp;""),'Référentiel Articles'!$A$2:$F$634,2,FALSE),""))</f>
      </c>
      <c r="D17741" s="75">
        <f>IF($E17741="","",IFERROR(VLOOKUP(TRIM(E17741&amp;""),'Référentiel Articles'!$A$2:$F$634,3,FALSE),""))</f>
      </c>
      <c r="E17741" s="74" t="str">
        <v/>
      </c>
      <c r="F17741" s="75">
        <f>IF($E17741="","",IFERROR(VLOOKUP(TRIM(E17741&amp;""),'Référentiel Articles'!$A$2:$F$634,4,FALSE),""))</f>
      </c>
      <c r="G17741" s="76">
        <f>IF($E17741="","",IFERROR(VLOOKUP(TRIM(E17741&amp;""),'Référentiel Articles'!$A$2:$F$634,5,FALSE),""))</f>
      </c>
      <c r="H17741" s="77" t="str">
        <v/>
      </c>
      <c r="I17741" s="76">
        <f>IF($E17741="","",IFERROR(VLOOKUP(TRIM(E17741&amp;""),'Référentiel Articles'!$A$2:$F$634,6,FALSE),""))</f>
      </c>
      <c r="J17741" s="78">
        <f>IF(OR($E17741="",$H17741=""),"",$H17741*$I17741)</f>
      </c>
      <c r="K17741" s="79" t="str">
        <v/>
      </c>
    </row>
    <row r="17742">
      <c r="A17742" s="81" t="str">
        <v/>
      </c>
      <c r="B17742" s="81" t="str">
        <v/>
      </c>
      <c r="C17742" s="83">
        <f>IF($E17742="","",IFERROR(VLOOKUP(TRIM(E17742&amp;""),'Référentiel Articles'!$A$2:$F$634,2,FALSE),""))</f>
      </c>
      <c r="D17742" s="83">
        <f>IF($E17742="","",IFERROR(VLOOKUP(TRIM(E17742&amp;""),'Référentiel Articles'!$A$2:$F$634,3,FALSE),""))</f>
      </c>
      <c r="E17742" s="81" t="str">
        <v/>
      </c>
      <c r="F17742" s="83">
        <f>IF($E17742="","",IFERROR(VLOOKUP(TRIM(E17742&amp;""),'Référentiel Articles'!$A$2:$F$634,4,FALSE),""))</f>
      </c>
      <c r="G17742" s="84">
        <f>IF($E17742="","",IFERROR(VLOOKUP(TRIM(E17742&amp;""),'Référentiel Articles'!$A$2:$F$634,5,FALSE),""))</f>
      </c>
      <c r="H17742" s="85" t="str">
        <v/>
      </c>
      <c r="I17742" s="84">
        <f>IF($E17742="","",IFERROR(VLOOKUP(TRIM(E17742&amp;""),'Référentiel Articles'!$A$2:$F$634,6,FALSE),""))</f>
      </c>
      <c r="J17742" s="90">
        <f>IF(OR($E17742="",$H17742=""),"",$H17742*$I17742)</f>
      </c>
      <c r="K17742" s="87" t="str">
        <v/>
      </c>
    </row>
    <row r="17743">
      <c r="A17743" s="74" t="str">
        <v/>
      </c>
      <c r="B17743" s="74" t="str">
        <v/>
      </c>
      <c r="C17743" s="75">
        <f>IF($E17743="","",IFERROR(VLOOKUP(TRIM(E17743&amp;""),'Référentiel Articles'!$A$2:$F$634,2,FALSE),""))</f>
      </c>
      <c r="D17743" s="75">
        <f>IF($E17743="","",IFERROR(VLOOKUP(TRIM(E17743&amp;""),'Référentiel Articles'!$A$2:$F$634,3,FALSE),""))</f>
      </c>
      <c r="E17743" s="74" t="str">
        <v/>
      </c>
      <c r="F17743" s="75">
        <f>IF($E17743="","",IFERROR(VLOOKUP(TRIM(E17743&amp;""),'Référentiel Articles'!$A$2:$F$634,4,FALSE),""))</f>
      </c>
      <c r="G17743" s="76">
        <f>IF($E17743="","",IFERROR(VLOOKUP(TRIM(E17743&amp;""),'Référentiel Articles'!$A$2:$F$634,5,FALSE),""))</f>
      </c>
      <c r="H17743" s="77" t="str">
        <v/>
      </c>
      <c r="I17743" s="76">
        <f>IF($E17743="","",IFERROR(VLOOKUP(TRIM(E17743&amp;""),'Référentiel Articles'!$A$2:$F$634,6,FALSE),""))</f>
      </c>
      <c r="J17743" s="78">
        <f>IF(OR($E17743="",$H17743=""),"",$H17743*$I17743)</f>
      </c>
      <c r="K17743" s="79" t="str">
        <v/>
      </c>
    </row>
    <row r="17744">
      <c r="A17744" s="81" t="str">
        <v/>
      </c>
      <c r="B17744" s="81" t="str">
        <v/>
      </c>
      <c r="C17744" s="83">
        <f>IF($E17744="","",IFERROR(VLOOKUP(TRIM(E17744&amp;""),'Référentiel Articles'!$A$2:$F$634,2,FALSE),""))</f>
      </c>
      <c r="D17744" s="83">
        <f>IF($E17744="","",IFERROR(VLOOKUP(TRIM(E17744&amp;""),'Référentiel Articles'!$A$2:$F$634,3,FALSE),""))</f>
      </c>
      <c r="E17744" s="81" t="str">
        <v/>
      </c>
      <c r="F17744" s="83">
        <f>IF($E17744="","",IFERROR(VLOOKUP(TRIM(E17744&amp;""),'Référentiel Articles'!$A$2:$F$634,4,FALSE),""))</f>
      </c>
      <c r="G17744" s="84">
        <f>IF($E17744="","",IFERROR(VLOOKUP(TRIM(E17744&amp;""),'Référentiel Articles'!$A$2:$F$634,5,FALSE),""))</f>
      </c>
      <c r="H17744" s="85" t="str">
        <v/>
      </c>
      <c r="I17744" s="84">
        <f>IF($E17744="","",IFERROR(VLOOKUP(TRIM(E17744&amp;""),'Référentiel Articles'!$A$2:$F$634,6,FALSE),""))</f>
      </c>
      <c r="J17744" s="90">
        <f>IF(OR($E17744="",$H17744=""),"",$H17744*$I17744)</f>
      </c>
      <c r="K17744" s="87" t="str">
        <v/>
      </c>
    </row>
    <row r="17745">
      <c r="A17745" s="74" t="str">
        <v/>
      </c>
      <c r="B17745" s="74" t="str">
        <v/>
      </c>
      <c r="C17745" s="75">
        <f>IF($E17745="","",IFERROR(VLOOKUP(TRIM(E17745&amp;""),'Référentiel Articles'!$A$2:$F$634,2,FALSE),""))</f>
      </c>
      <c r="D17745" s="75">
        <f>IF($E17745="","",IFERROR(VLOOKUP(TRIM(E17745&amp;""),'Référentiel Articles'!$A$2:$F$634,3,FALSE),""))</f>
      </c>
      <c r="E17745" s="74" t="str">
        <v/>
      </c>
      <c r="F17745" s="75">
        <f>IF($E17745="","",IFERROR(VLOOKUP(TRIM(E17745&amp;""),'Référentiel Articles'!$A$2:$F$634,4,FALSE),""))</f>
      </c>
      <c r="G17745" s="76">
        <f>IF($E17745="","",IFERROR(VLOOKUP(TRIM(E17745&amp;""),'Référentiel Articles'!$A$2:$F$634,5,FALSE),""))</f>
      </c>
      <c r="H17745" s="77" t="str">
        <v/>
      </c>
      <c r="I17745" s="76">
        <f>IF($E17745="","",IFERROR(VLOOKUP(TRIM(E17745&amp;""),'Référentiel Articles'!$A$2:$F$634,6,FALSE),""))</f>
      </c>
      <c r="J17745" s="78">
        <f>IF(OR($E17745="",$H17745=""),"",$H17745*$I17745)</f>
      </c>
      <c r="K17745" s="79" t="str">
        <v/>
      </c>
    </row>
    <row r="17746">
      <c r="A17746" s="81" t="str">
        <v/>
      </c>
      <c r="B17746" s="81" t="str">
        <v/>
      </c>
      <c r="C17746" s="83">
        <f>IF($E17746="","",IFERROR(VLOOKUP(TRIM(E17746&amp;""),'Référentiel Articles'!$A$2:$F$634,2,FALSE),""))</f>
      </c>
      <c r="D17746" s="83">
        <f>IF($E17746="","",IFERROR(VLOOKUP(TRIM(E17746&amp;""),'Référentiel Articles'!$A$2:$F$634,3,FALSE),""))</f>
      </c>
      <c r="E17746" s="81" t="str">
        <v/>
      </c>
      <c r="F17746" s="83">
        <f>IF($E17746="","",IFERROR(VLOOKUP(TRIM(E17746&amp;""),'Référentiel Articles'!$A$2:$F$634,4,FALSE),""))</f>
      </c>
      <c r="G17746" s="84">
        <f>IF($E17746="","",IFERROR(VLOOKUP(TRIM(E17746&amp;""),'Référentiel Articles'!$A$2:$F$634,5,FALSE),""))</f>
      </c>
      <c r="H17746" s="85" t="str">
        <v/>
      </c>
      <c r="I17746" s="84">
        <f>IF($E17746="","",IFERROR(VLOOKUP(TRIM(E17746&amp;""),'Référentiel Articles'!$A$2:$F$634,6,FALSE),""))</f>
      </c>
      <c r="J17746" s="90">
        <f>IF(OR($E17746="",$H17746=""),"",$H17746*$I17746)</f>
      </c>
      <c r="K17746" s="87" t="str">
        <v/>
      </c>
    </row>
    <row r="17747">
      <c r="A17747" s="74" t="str">
        <v/>
      </c>
      <c r="B17747" s="74" t="str">
        <v/>
      </c>
      <c r="C17747" s="75">
        <f>IF($E17747="","",IFERROR(VLOOKUP(TRIM(E17747&amp;""),'Référentiel Articles'!$A$2:$F$634,2,FALSE),""))</f>
      </c>
      <c r="D17747" s="75">
        <f>IF($E17747="","",IFERROR(VLOOKUP(TRIM(E17747&amp;""),'Référentiel Articles'!$A$2:$F$634,3,FALSE),""))</f>
      </c>
      <c r="E17747" s="74" t="str">
        <v/>
      </c>
      <c r="F17747" s="75">
        <f>IF($E17747="","",IFERROR(VLOOKUP(TRIM(E17747&amp;""),'Référentiel Articles'!$A$2:$F$634,4,FALSE),""))</f>
      </c>
      <c r="G17747" s="76">
        <f>IF($E17747="","",IFERROR(VLOOKUP(TRIM(E17747&amp;""),'Référentiel Articles'!$A$2:$F$634,5,FALSE),""))</f>
      </c>
      <c r="H17747" s="77" t="str">
        <v/>
      </c>
      <c r="I17747" s="76">
        <f>IF($E17747="","",IFERROR(VLOOKUP(TRIM(E17747&amp;""),'Référentiel Articles'!$A$2:$F$634,6,FALSE),""))</f>
      </c>
      <c r="J17747" s="78">
        <f>IF(OR($E17747="",$H17747=""),"",$H17747*$I17747)</f>
      </c>
      <c r="K17747" s="79" t="str">
        <v/>
      </c>
    </row>
    <row r="17748">
      <c r="A17748" s="81" t="str">
        <v/>
      </c>
      <c r="B17748" s="81" t="str">
        <v/>
      </c>
      <c r="C17748" s="83">
        <f>IF($E17748="","",IFERROR(VLOOKUP(TRIM(E17748&amp;""),'Référentiel Articles'!$A$2:$F$634,2,FALSE),""))</f>
      </c>
      <c r="D17748" s="83">
        <f>IF($E17748="","",IFERROR(VLOOKUP(TRIM(E17748&amp;""),'Référentiel Articles'!$A$2:$F$634,3,FALSE),""))</f>
      </c>
      <c r="E17748" s="81" t="str">
        <v/>
      </c>
      <c r="F17748" s="83">
        <f>IF($E17748="","",IFERROR(VLOOKUP(TRIM(E17748&amp;""),'Référentiel Articles'!$A$2:$F$634,4,FALSE),""))</f>
      </c>
      <c r="G17748" s="84">
        <f>IF($E17748="","",IFERROR(VLOOKUP(TRIM(E17748&amp;""),'Référentiel Articles'!$A$2:$F$634,5,FALSE),""))</f>
      </c>
      <c r="H17748" s="85" t="str">
        <v/>
      </c>
      <c r="I17748" s="84">
        <f>IF($E17748="","",IFERROR(VLOOKUP(TRIM(E17748&amp;""),'Référentiel Articles'!$A$2:$F$634,6,FALSE),""))</f>
      </c>
      <c r="J17748" s="90">
        <f>IF(OR($E17748="",$H17748=""),"",$H17748*$I17748)</f>
      </c>
      <c r="K17748" s="87" t="str">
        <v/>
      </c>
    </row>
    <row r="17749">
      <c r="A17749" s="74" t="str">
        <v/>
      </c>
      <c r="B17749" s="74" t="str">
        <v/>
      </c>
      <c r="C17749" s="75">
        <f>IF($E17749="","",IFERROR(VLOOKUP(TRIM(E17749&amp;""),'Référentiel Articles'!$A$2:$F$634,2,FALSE),""))</f>
      </c>
      <c r="D17749" s="75">
        <f>IF($E17749="","",IFERROR(VLOOKUP(TRIM(E17749&amp;""),'Référentiel Articles'!$A$2:$F$634,3,FALSE),""))</f>
      </c>
      <c r="E17749" s="74" t="str">
        <v/>
      </c>
      <c r="F17749" s="75">
        <f>IF($E17749="","",IFERROR(VLOOKUP(TRIM(E17749&amp;""),'Référentiel Articles'!$A$2:$F$634,4,FALSE),""))</f>
      </c>
      <c r="G17749" s="76">
        <f>IF($E17749="","",IFERROR(VLOOKUP(TRIM(E17749&amp;""),'Référentiel Articles'!$A$2:$F$634,5,FALSE),""))</f>
      </c>
      <c r="H17749" s="77" t="str">
        <v/>
      </c>
      <c r="I17749" s="76">
        <f>IF($E17749="","",IFERROR(VLOOKUP(TRIM(E17749&amp;""),'Référentiel Articles'!$A$2:$F$634,6,FALSE),""))</f>
      </c>
      <c r="J17749" s="78">
        <f>IF(OR($E17749="",$H17749=""),"",$H17749*$I17749)</f>
      </c>
      <c r="K17749" s="79" t="str">
        <v/>
      </c>
    </row>
    <row r="17750">
      <c r="A17750" s="81" t="str">
        <v/>
      </c>
      <c r="B17750" s="81" t="str">
        <v/>
      </c>
      <c r="C17750" s="83">
        <f>IF($E17750="","",IFERROR(VLOOKUP(TRIM(E17750&amp;""),'Référentiel Articles'!$A$2:$F$634,2,FALSE),""))</f>
      </c>
      <c r="D17750" s="83">
        <f>IF($E17750="","",IFERROR(VLOOKUP(TRIM(E17750&amp;""),'Référentiel Articles'!$A$2:$F$634,3,FALSE),""))</f>
      </c>
      <c r="E17750" s="81" t="str">
        <v/>
      </c>
      <c r="F17750" s="83">
        <f>IF($E17750="","",IFERROR(VLOOKUP(TRIM(E17750&amp;""),'Référentiel Articles'!$A$2:$F$634,4,FALSE),""))</f>
      </c>
      <c r="G17750" s="84">
        <f>IF($E17750="","",IFERROR(VLOOKUP(TRIM(E17750&amp;""),'Référentiel Articles'!$A$2:$F$634,5,FALSE),""))</f>
      </c>
      <c r="H17750" s="85" t="str">
        <v/>
      </c>
      <c r="I17750" s="84">
        <f>IF($E17750="","",IFERROR(VLOOKUP(TRIM(E17750&amp;""),'Référentiel Articles'!$A$2:$F$634,6,FALSE),""))</f>
      </c>
      <c r="J17750" s="90">
        <f>IF(OR($E17750="",$H17750=""),"",$H17750*$I17750)</f>
      </c>
      <c r="K17750" s="87" t="str">
        <v/>
      </c>
    </row>
    <row r="17751">
      <c r="A17751" s="74" t="str">
        <v/>
      </c>
      <c r="B17751" s="74" t="str">
        <v/>
      </c>
      <c r="C17751" s="75">
        <f>IF($E17751="","",IFERROR(VLOOKUP(TRIM(E17751&amp;""),'Référentiel Articles'!$A$2:$F$634,2,FALSE),""))</f>
      </c>
      <c r="D17751" s="75">
        <f>IF($E17751="","",IFERROR(VLOOKUP(TRIM(E17751&amp;""),'Référentiel Articles'!$A$2:$F$634,3,FALSE),""))</f>
      </c>
      <c r="E17751" s="74" t="str">
        <v/>
      </c>
      <c r="F17751" s="75">
        <f>IF($E17751="","",IFERROR(VLOOKUP(TRIM(E17751&amp;""),'Référentiel Articles'!$A$2:$F$634,4,FALSE),""))</f>
      </c>
      <c r="G17751" s="76">
        <f>IF($E17751="","",IFERROR(VLOOKUP(TRIM(E17751&amp;""),'Référentiel Articles'!$A$2:$F$634,5,FALSE),""))</f>
      </c>
      <c r="H17751" s="77" t="str">
        <v/>
      </c>
      <c r="I17751" s="76">
        <f>IF($E17751="","",IFERROR(VLOOKUP(TRIM(E17751&amp;""),'Référentiel Articles'!$A$2:$F$634,6,FALSE),""))</f>
      </c>
      <c r="J17751" s="78">
        <f>IF(OR($E17751="",$H17751=""),"",$H17751*$I17751)</f>
      </c>
      <c r="K17751" s="79" t="str">
        <v/>
      </c>
    </row>
    <row r="17752">
      <c r="A17752" s="81" t="str">
        <v/>
      </c>
      <c r="B17752" s="81" t="str">
        <v/>
      </c>
      <c r="C17752" s="83">
        <f>IF($E17752="","",IFERROR(VLOOKUP(TRIM(E17752&amp;""),'Référentiel Articles'!$A$2:$F$634,2,FALSE),""))</f>
      </c>
      <c r="D17752" s="83">
        <f>IF($E17752="","",IFERROR(VLOOKUP(TRIM(E17752&amp;""),'Référentiel Articles'!$A$2:$F$634,3,FALSE),""))</f>
      </c>
      <c r="E17752" s="81" t="str">
        <v/>
      </c>
      <c r="F17752" s="83">
        <f>IF($E17752="","",IFERROR(VLOOKUP(TRIM(E17752&amp;""),'Référentiel Articles'!$A$2:$F$634,4,FALSE),""))</f>
      </c>
      <c r="G17752" s="84">
        <f>IF($E17752="","",IFERROR(VLOOKUP(TRIM(E17752&amp;""),'Référentiel Articles'!$A$2:$F$634,5,FALSE),""))</f>
      </c>
      <c r="H17752" s="85" t="str">
        <v/>
      </c>
      <c r="I17752" s="84">
        <f>IF($E17752="","",IFERROR(VLOOKUP(TRIM(E17752&amp;""),'Référentiel Articles'!$A$2:$F$634,6,FALSE),""))</f>
      </c>
      <c r="J17752" s="90">
        <f>IF(OR($E17752="",$H17752=""),"",$H17752*$I17752)</f>
      </c>
      <c r="K17752" s="87" t="str">
        <v/>
      </c>
    </row>
    <row r="17753">
      <c r="A17753" s="74" t="str">
        <v/>
      </c>
      <c r="B17753" s="74" t="str">
        <v/>
      </c>
      <c r="C17753" s="75">
        <f>IF($E17753="","",IFERROR(VLOOKUP(TRIM(E17753&amp;""),'Référentiel Articles'!$A$2:$F$634,2,FALSE),""))</f>
      </c>
      <c r="D17753" s="75">
        <f>IF($E17753="","",IFERROR(VLOOKUP(TRIM(E17753&amp;""),'Référentiel Articles'!$A$2:$F$634,3,FALSE),""))</f>
      </c>
      <c r="E17753" s="74" t="str">
        <v/>
      </c>
      <c r="F17753" s="75">
        <f>IF($E17753="","",IFERROR(VLOOKUP(TRIM(E17753&amp;""),'Référentiel Articles'!$A$2:$F$634,4,FALSE),""))</f>
      </c>
      <c r="G17753" s="76">
        <f>IF($E17753="","",IFERROR(VLOOKUP(TRIM(E17753&amp;""),'Référentiel Articles'!$A$2:$F$634,5,FALSE),""))</f>
      </c>
      <c r="H17753" s="77" t="str">
        <v/>
      </c>
      <c r="I17753" s="76">
        <f>IF($E17753="","",IFERROR(VLOOKUP(TRIM(E17753&amp;""),'Référentiel Articles'!$A$2:$F$634,6,FALSE),""))</f>
      </c>
      <c r="J17753" s="78">
        <f>IF(OR($E17753="",$H17753=""),"",$H17753*$I17753)</f>
      </c>
      <c r="K17753" s="79" t="str">
        <v/>
      </c>
    </row>
    <row r="17754">
      <c r="A17754" s="81" t="str">
        <v/>
      </c>
      <c r="B17754" s="81" t="str">
        <v/>
      </c>
      <c r="C17754" s="83">
        <f>IF($E17754="","",IFERROR(VLOOKUP(TRIM(E17754&amp;""),'Référentiel Articles'!$A$2:$F$634,2,FALSE),""))</f>
      </c>
      <c r="D17754" s="83">
        <f>IF($E17754="","",IFERROR(VLOOKUP(TRIM(E17754&amp;""),'Référentiel Articles'!$A$2:$F$634,3,FALSE),""))</f>
      </c>
      <c r="E17754" s="81" t="str">
        <v/>
      </c>
      <c r="F17754" s="83">
        <f>IF($E17754="","",IFERROR(VLOOKUP(TRIM(E17754&amp;""),'Référentiel Articles'!$A$2:$F$634,4,FALSE),""))</f>
      </c>
      <c r="G17754" s="84">
        <f>IF($E17754="","",IFERROR(VLOOKUP(TRIM(E17754&amp;""),'Référentiel Articles'!$A$2:$F$634,5,FALSE),""))</f>
      </c>
      <c r="H17754" s="85" t="str">
        <v/>
      </c>
      <c r="I17754" s="84">
        <f>IF($E17754="","",IFERROR(VLOOKUP(TRIM(E17754&amp;""),'Référentiel Articles'!$A$2:$F$634,6,FALSE),""))</f>
      </c>
      <c r="J17754" s="90">
        <f>IF(OR($E17754="",$H17754=""),"",$H17754*$I17754)</f>
      </c>
      <c r="K17754" s="87" t="str">
        <v/>
      </c>
    </row>
    <row r="17755">
      <c r="A17755" s="74" t="str">
        <v/>
      </c>
      <c r="B17755" s="74" t="str">
        <v/>
      </c>
      <c r="C17755" s="75">
        <f>IF($E17755="","",IFERROR(VLOOKUP(TRIM(E17755&amp;""),'Référentiel Articles'!$A$2:$F$634,2,FALSE),""))</f>
      </c>
      <c r="D17755" s="75">
        <f>IF($E17755="","",IFERROR(VLOOKUP(TRIM(E17755&amp;""),'Référentiel Articles'!$A$2:$F$634,3,FALSE),""))</f>
      </c>
      <c r="E17755" s="74" t="str">
        <v/>
      </c>
      <c r="F17755" s="75">
        <f>IF($E17755="","",IFERROR(VLOOKUP(TRIM(E17755&amp;""),'Référentiel Articles'!$A$2:$F$634,4,FALSE),""))</f>
      </c>
      <c r="G17755" s="76">
        <f>IF($E17755="","",IFERROR(VLOOKUP(TRIM(E17755&amp;""),'Référentiel Articles'!$A$2:$F$634,5,FALSE),""))</f>
      </c>
      <c r="H17755" s="77" t="str">
        <v/>
      </c>
      <c r="I17755" s="76">
        <f>IF($E17755="","",IFERROR(VLOOKUP(TRIM(E17755&amp;""),'Référentiel Articles'!$A$2:$F$634,6,FALSE),""))</f>
      </c>
      <c r="J17755" s="78">
        <f>IF(OR($E17755="",$H17755=""),"",$H17755*$I17755)</f>
      </c>
      <c r="K17755" s="79" t="str">
        <v/>
      </c>
    </row>
    <row r="17756">
      <c r="A17756" s="81" t="str">
        <v/>
      </c>
      <c r="B17756" s="81" t="str">
        <v/>
      </c>
      <c r="C17756" s="83">
        <f>IF($E17756="","",IFERROR(VLOOKUP(TRIM(E17756&amp;""),'Référentiel Articles'!$A$2:$F$634,2,FALSE),""))</f>
      </c>
      <c r="D17756" s="83">
        <f>IF($E17756="","",IFERROR(VLOOKUP(TRIM(E17756&amp;""),'Référentiel Articles'!$A$2:$F$634,3,FALSE),""))</f>
      </c>
      <c r="E17756" s="81" t="str">
        <v/>
      </c>
      <c r="F17756" s="83">
        <f>IF($E17756="","",IFERROR(VLOOKUP(TRIM(E17756&amp;""),'Référentiel Articles'!$A$2:$F$634,4,FALSE),""))</f>
      </c>
      <c r="G17756" s="84">
        <f>IF($E17756="","",IFERROR(VLOOKUP(TRIM(E17756&amp;""),'Référentiel Articles'!$A$2:$F$634,5,FALSE),""))</f>
      </c>
      <c r="H17756" s="85" t="str">
        <v/>
      </c>
      <c r="I17756" s="84">
        <f>IF($E17756="","",IFERROR(VLOOKUP(TRIM(E17756&amp;""),'Référentiel Articles'!$A$2:$F$634,6,FALSE),""))</f>
      </c>
      <c r="J17756" s="90">
        <f>IF(OR($E17756="",$H17756=""),"",$H17756*$I17756)</f>
      </c>
      <c r="K17756" s="87" t="str">
        <v/>
      </c>
    </row>
    <row r="17757">
      <c r="A17757" s="74" t="str">
        <v/>
      </c>
      <c r="B17757" s="74" t="str">
        <v/>
      </c>
      <c r="C17757" s="75">
        <f>IF($E17757="","",IFERROR(VLOOKUP(TRIM(E17757&amp;""),'Référentiel Articles'!$A$2:$F$634,2,FALSE),""))</f>
      </c>
      <c r="D17757" s="75">
        <f>IF($E17757="","",IFERROR(VLOOKUP(TRIM(E17757&amp;""),'Référentiel Articles'!$A$2:$F$634,3,FALSE),""))</f>
      </c>
      <c r="E17757" s="74" t="str">
        <v/>
      </c>
      <c r="F17757" s="75">
        <f>IF($E17757="","",IFERROR(VLOOKUP(TRIM(E17757&amp;""),'Référentiel Articles'!$A$2:$F$634,4,FALSE),""))</f>
      </c>
      <c r="G17757" s="76">
        <f>IF($E17757="","",IFERROR(VLOOKUP(TRIM(E17757&amp;""),'Référentiel Articles'!$A$2:$F$634,5,FALSE),""))</f>
      </c>
      <c r="H17757" s="77" t="str">
        <v/>
      </c>
      <c r="I17757" s="76">
        <f>IF($E17757="","",IFERROR(VLOOKUP(TRIM(E17757&amp;""),'Référentiel Articles'!$A$2:$F$634,6,FALSE),""))</f>
      </c>
      <c r="J17757" s="78">
        <f>IF(OR($E17757="",$H17757=""),"",$H17757*$I17757)</f>
      </c>
      <c r="K17757" s="79" t="str">
        <v/>
      </c>
    </row>
    <row r="17758">
      <c r="A17758" s="81" t="str">
        <v/>
      </c>
      <c r="B17758" s="81" t="str">
        <v/>
      </c>
      <c r="C17758" s="83">
        <f>IF($E17758="","",IFERROR(VLOOKUP(TRIM(E17758&amp;""),'Référentiel Articles'!$A$2:$F$634,2,FALSE),""))</f>
      </c>
      <c r="D17758" s="83">
        <f>IF($E17758="","",IFERROR(VLOOKUP(TRIM(E17758&amp;""),'Référentiel Articles'!$A$2:$F$634,3,FALSE),""))</f>
      </c>
      <c r="E17758" s="81" t="str">
        <v/>
      </c>
      <c r="F17758" s="83">
        <f>IF($E17758="","",IFERROR(VLOOKUP(TRIM(E17758&amp;""),'Référentiel Articles'!$A$2:$F$634,4,FALSE),""))</f>
      </c>
      <c r="G17758" s="84">
        <f>IF($E17758="","",IFERROR(VLOOKUP(TRIM(E17758&amp;""),'Référentiel Articles'!$A$2:$F$634,5,FALSE),""))</f>
      </c>
      <c r="H17758" s="85" t="str">
        <v/>
      </c>
      <c r="I17758" s="84">
        <f>IF($E17758="","",IFERROR(VLOOKUP(TRIM(E17758&amp;""),'Référentiel Articles'!$A$2:$F$634,6,FALSE),""))</f>
      </c>
      <c r="J17758" s="90">
        <f>IF(OR($E17758="",$H17758=""),"",$H17758*$I17758)</f>
      </c>
      <c r="K17758" s="87" t="str">
        <v/>
      </c>
    </row>
    <row r="17759">
      <c r="A17759" s="74" t="str">
        <v/>
      </c>
      <c r="B17759" s="74" t="str">
        <v/>
      </c>
      <c r="C17759" s="75">
        <f>IF($E17759="","",IFERROR(VLOOKUP(TRIM(E17759&amp;""),'Référentiel Articles'!$A$2:$F$634,2,FALSE),""))</f>
      </c>
      <c r="D17759" s="75">
        <f>IF($E17759="","",IFERROR(VLOOKUP(TRIM(E17759&amp;""),'Référentiel Articles'!$A$2:$F$634,3,FALSE),""))</f>
      </c>
      <c r="E17759" s="74" t="str">
        <v/>
      </c>
      <c r="F17759" s="75">
        <f>IF($E17759="","",IFERROR(VLOOKUP(TRIM(E17759&amp;""),'Référentiel Articles'!$A$2:$F$634,4,FALSE),""))</f>
      </c>
      <c r="G17759" s="76">
        <f>IF($E17759="","",IFERROR(VLOOKUP(TRIM(E17759&amp;""),'Référentiel Articles'!$A$2:$F$634,5,FALSE),""))</f>
      </c>
      <c r="H17759" s="77" t="str">
        <v/>
      </c>
      <c r="I17759" s="76">
        <f>IF($E17759="","",IFERROR(VLOOKUP(TRIM(E17759&amp;""),'Référentiel Articles'!$A$2:$F$634,6,FALSE),""))</f>
      </c>
      <c r="J17759" s="78">
        <f>IF(OR($E17759="",$H17759=""),"",$H17759*$I17759)</f>
      </c>
      <c r="K17759" s="79" t="str">
        <v/>
      </c>
    </row>
    <row r="17760">
      <c r="A17760" s="81" t="str">
        <v/>
      </c>
      <c r="B17760" s="81" t="str">
        <v/>
      </c>
      <c r="C17760" s="83">
        <f>IF($E17760="","",IFERROR(VLOOKUP(TRIM(E17760&amp;""),'Référentiel Articles'!$A$2:$F$634,2,FALSE),""))</f>
      </c>
      <c r="D17760" s="83">
        <f>IF($E17760="","",IFERROR(VLOOKUP(TRIM(E17760&amp;""),'Référentiel Articles'!$A$2:$F$634,3,FALSE),""))</f>
      </c>
      <c r="E17760" s="81" t="str">
        <v/>
      </c>
      <c r="F17760" s="83">
        <f>IF($E17760="","",IFERROR(VLOOKUP(TRIM(E17760&amp;""),'Référentiel Articles'!$A$2:$F$634,4,FALSE),""))</f>
      </c>
      <c r="G17760" s="84">
        <f>IF($E17760="","",IFERROR(VLOOKUP(TRIM(E17760&amp;""),'Référentiel Articles'!$A$2:$F$634,5,FALSE),""))</f>
      </c>
      <c r="H17760" s="85" t="str">
        <v/>
      </c>
      <c r="I17760" s="84">
        <f>IF($E17760="","",IFERROR(VLOOKUP(TRIM(E17760&amp;""),'Référentiel Articles'!$A$2:$F$634,6,FALSE),""))</f>
      </c>
      <c r="J17760" s="90">
        <f>IF(OR($E17760="",$H17760=""),"",$H17760*$I17760)</f>
      </c>
      <c r="K17760" s="87" t="str">
        <v/>
      </c>
    </row>
    <row r="17761">
      <c r="A17761" s="74" t="str">
        <v/>
      </c>
      <c r="B17761" s="74" t="str">
        <v/>
      </c>
      <c r="C17761" s="75">
        <f>IF($E17761="","",IFERROR(VLOOKUP(TRIM(E17761&amp;""),'Référentiel Articles'!$A$2:$F$634,2,FALSE),""))</f>
      </c>
      <c r="D17761" s="75">
        <f>IF($E17761="","",IFERROR(VLOOKUP(TRIM(E17761&amp;""),'Référentiel Articles'!$A$2:$F$634,3,FALSE),""))</f>
      </c>
      <c r="E17761" s="74" t="str">
        <v/>
      </c>
      <c r="F17761" s="75">
        <f>IF($E17761="","",IFERROR(VLOOKUP(TRIM(E17761&amp;""),'Référentiel Articles'!$A$2:$F$634,4,FALSE),""))</f>
      </c>
      <c r="G17761" s="76">
        <f>IF($E17761="","",IFERROR(VLOOKUP(TRIM(E17761&amp;""),'Référentiel Articles'!$A$2:$F$634,5,FALSE),""))</f>
      </c>
      <c r="H17761" s="77" t="str">
        <v/>
      </c>
      <c r="I17761" s="76">
        <f>IF($E17761="","",IFERROR(VLOOKUP(TRIM(E17761&amp;""),'Référentiel Articles'!$A$2:$F$634,6,FALSE),""))</f>
      </c>
      <c r="J17761" s="78">
        <f>IF(OR($E17761="",$H17761=""),"",$H17761*$I17761)</f>
      </c>
      <c r="K17761" s="79" t="str">
        <v/>
      </c>
    </row>
    <row r="17762">
      <c r="A17762" s="81" t="str">
        <v/>
      </c>
      <c r="B17762" s="81" t="str">
        <v/>
      </c>
      <c r="C17762" s="83">
        <f>IF($E17762="","",IFERROR(VLOOKUP(TRIM(E17762&amp;""),'Référentiel Articles'!$A$2:$F$634,2,FALSE),""))</f>
      </c>
      <c r="D17762" s="83">
        <f>IF($E17762="","",IFERROR(VLOOKUP(TRIM(E17762&amp;""),'Référentiel Articles'!$A$2:$F$634,3,FALSE),""))</f>
      </c>
      <c r="E17762" s="81" t="str">
        <v/>
      </c>
      <c r="F17762" s="83">
        <f>IF($E17762="","",IFERROR(VLOOKUP(TRIM(E17762&amp;""),'Référentiel Articles'!$A$2:$F$634,4,FALSE),""))</f>
      </c>
      <c r="G17762" s="84">
        <f>IF($E17762="","",IFERROR(VLOOKUP(TRIM(E17762&amp;""),'Référentiel Articles'!$A$2:$F$634,5,FALSE),""))</f>
      </c>
      <c r="H17762" s="85" t="str">
        <v/>
      </c>
      <c r="I17762" s="84">
        <f>IF($E17762="","",IFERROR(VLOOKUP(TRIM(E17762&amp;""),'Référentiel Articles'!$A$2:$F$634,6,FALSE),""))</f>
      </c>
      <c r="J17762" s="90">
        <f>IF(OR($E17762="",$H17762=""),"",$H17762*$I17762)</f>
      </c>
      <c r="K17762" s="87" t="str">
        <v/>
      </c>
    </row>
    <row r="17763">
      <c r="A17763" s="74" t="str">
        <v/>
      </c>
      <c r="B17763" s="74" t="str">
        <v/>
      </c>
      <c r="C17763" s="75">
        <f>IF($E17763="","",IFERROR(VLOOKUP(TRIM(E17763&amp;""),'Référentiel Articles'!$A$2:$F$634,2,FALSE),""))</f>
      </c>
      <c r="D17763" s="75">
        <f>IF($E17763="","",IFERROR(VLOOKUP(TRIM(E17763&amp;""),'Référentiel Articles'!$A$2:$F$634,3,FALSE),""))</f>
      </c>
      <c r="E17763" s="74" t="str">
        <v/>
      </c>
      <c r="F17763" s="75">
        <f>IF($E17763="","",IFERROR(VLOOKUP(TRIM(E17763&amp;""),'Référentiel Articles'!$A$2:$F$634,4,FALSE),""))</f>
      </c>
      <c r="G17763" s="76">
        <f>IF($E17763="","",IFERROR(VLOOKUP(TRIM(E17763&amp;""),'Référentiel Articles'!$A$2:$F$634,5,FALSE),""))</f>
      </c>
      <c r="H17763" s="77" t="str">
        <v/>
      </c>
      <c r="I17763" s="76">
        <f>IF($E17763="","",IFERROR(VLOOKUP(TRIM(E17763&amp;""),'Référentiel Articles'!$A$2:$F$634,6,FALSE),""))</f>
      </c>
      <c r="J17763" s="78">
        <f>IF(OR($E17763="",$H17763=""),"",$H17763*$I17763)</f>
      </c>
      <c r="K17763" s="79" t="str">
        <v/>
      </c>
    </row>
    <row r="17764">
      <c r="A17764" s="81" t="str">
        <v/>
      </c>
      <c r="B17764" s="81" t="str">
        <v/>
      </c>
      <c r="C17764" s="83">
        <f>IF($E17764="","",IFERROR(VLOOKUP(TRIM(E17764&amp;""),'Référentiel Articles'!$A$2:$F$634,2,FALSE),""))</f>
      </c>
      <c r="D17764" s="83">
        <f>IF($E17764="","",IFERROR(VLOOKUP(TRIM(E17764&amp;""),'Référentiel Articles'!$A$2:$F$634,3,FALSE),""))</f>
      </c>
      <c r="E17764" s="81" t="str">
        <v/>
      </c>
      <c r="F17764" s="83">
        <f>IF($E17764="","",IFERROR(VLOOKUP(TRIM(E17764&amp;""),'Référentiel Articles'!$A$2:$F$634,4,FALSE),""))</f>
      </c>
      <c r="G17764" s="84">
        <f>IF($E17764="","",IFERROR(VLOOKUP(TRIM(E17764&amp;""),'Référentiel Articles'!$A$2:$F$634,5,FALSE),""))</f>
      </c>
      <c r="H17764" s="85" t="str">
        <v/>
      </c>
      <c r="I17764" s="84">
        <f>IF($E17764="","",IFERROR(VLOOKUP(TRIM(E17764&amp;""),'Référentiel Articles'!$A$2:$F$634,6,FALSE),""))</f>
      </c>
      <c r="J17764" s="90">
        <f>IF(OR($E17764="",$H17764=""),"",$H17764*$I17764)</f>
      </c>
      <c r="K17764" s="87" t="str">
        <v/>
      </c>
    </row>
    <row r="17765">
      <c r="A17765" s="74" t="str">
        <v/>
      </c>
      <c r="B17765" s="74" t="str">
        <v/>
      </c>
      <c r="C17765" s="75">
        <f>IF($E17765="","",IFERROR(VLOOKUP(TRIM(E17765&amp;""),'Référentiel Articles'!$A$2:$F$634,2,FALSE),""))</f>
      </c>
      <c r="D17765" s="75">
        <f>IF($E17765="","",IFERROR(VLOOKUP(TRIM(E17765&amp;""),'Référentiel Articles'!$A$2:$F$634,3,FALSE),""))</f>
      </c>
      <c r="E17765" s="74" t="str">
        <v/>
      </c>
      <c r="F17765" s="75">
        <f>IF($E17765="","",IFERROR(VLOOKUP(TRIM(E17765&amp;""),'Référentiel Articles'!$A$2:$F$634,4,FALSE),""))</f>
      </c>
      <c r="G17765" s="76">
        <f>IF($E17765="","",IFERROR(VLOOKUP(TRIM(E17765&amp;""),'Référentiel Articles'!$A$2:$F$634,5,FALSE),""))</f>
      </c>
      <c r="H17765" s="77" t="str">
        <v/>
      </c>
      <c r="I17765" s="76">
        <f>IF($E17765="","",IFERROR(VLOOKUP(TRIM(E17765&amp;""),'Référentiel Articles'!$A$2:$F$634,6,FALSE),""))</f>
      </c>
      <c r="J17765" s="78">
        <f>IF(OR($E17765="",$H17765=""),"",$H17765*$I17765)</f>
      </c>
      <c r="K17765" s="79" t="str">
        <v/>
      </c>
    </row>
    <row r="17766">
      <c r="A17766" s="81" t="str">
        <v/>
      </c>
      <c r="B17766" s="81" t="str">
        <v/>
      </c>
      <c r="C17766" s="83">
        <f>IF($E17766="","",IFERROR(VLOOKUP(TRIM(E17766&amp;""),'Référentiel Articles'!$A$2:$F$634,2,FALSE),""))</f>
      </c>
      <c r="D17766" s="83">
        <f>IF($E17766="","",IFERROR(VLOOKUP(TRIM(E17766&amp;""),'Référentiel Articles'!$A$2:$F$634,3,FALSE),""))</f>
      </c>
      <c r="E17766" s="81" t="str">
        <v/>
      </c>
      <c r="F17766" s="83">
        <f>IF($E17766="","",IFERROR(VLOOKUP(TRIM(E17766&amp;""),'Référentiel Articles'!$A$2:$F$634,4,FALSE),""))</f>
      </c>
      <c r="G17766" s="84">
        <f>IF($E17766="","",IFERROR(VLOOKUP(TRIM(E17766&amp;""),'Référentiel Articles'!$A$2:$F$634,5,FALSE),""))</f>
      </c>
      <c r="H17766" s="85" t="str">
        <v/>
      </c>
      <c r="I17766" s="84">
        <f>IF($E17766="","",IFERROR(VLOOKUP(TRIM(E17766&amp;""),'Référentiel Articles'!$A$2:$F$634,6,FALSE),""))</f>
      </c>
      <c r="J17766" s="90">
        <f>IF(OR($E17766="",$H17766=""),"",$H17766*$I17766)</f>
      </c>
      <c r="K17766" s="87" t="str">
        <v/>
      </c>
    </row>
    <row r="17767">
      <c r="A17767" s="74" t="str">
        <v/>
      </c>
      <c r="B17767" s="74" t="str">
        <v/>
      </c>
      <c r="C17767" s="75">
        <f>IF($E17767="","",IFERROR(VLOOKUP(TRIM(E17767&amp;""),'Référentiel Articles'!$A$2:$F$634,2,FALSE),""))</f>
      </c>
      <c r="D17767" s="75">
        <f>IF($E17767="","",IFERROR(VLOOKUP(TRIM(E17767&amp;""),'Référentiel Articles'!$A$2:$F$634,3,FALSE),""))</f>
      </c>
      <c r="E17767" s="74" t="str">
        <v/>
      </c>
      <c r="F17767" s="75">
        <f>IF($E17767="","",IFERROR(VLOOKUP(TRIM(E17767&amp;""),'Référentiel Articles'!$A$2:$F$634,4,FALSE),""))</f>
      </c>
      <c r="G17767" s="76">
        <f>IF($E17767="","",IFERROR(VLOOKUP(TRIM(E17767&amp;""),'Référentiel Articles'!$A$2:$F$634,5,FALSE),""))</f>
      </c>
      <c r="H17767" s="77" t="str">
        <v/>
      </c>
      <c r="I17767" s="76">
        <f>IF($E17767="","",IFERROR(VLOOKUP(TRIM(E17767&amp;""),'Référentiel Articles'!$A$2:$F$634,6,FALSE),""))</f>
      </c>
      <c r="J17767" s="78">
        <f>IF(OR($E17767="",$H17767=""),"",$H17767*$I17767)</f>
      </c>
      <c r="K17767" s="79" t="str">
        <v/>
      </c>
    </row>
    <row r="17768">
      <c r="A17768" s="81" t="str">
        <v/>
      </c>
      <c r="B17768" s="81" t="str">
        <v/>
      </c>
      <c r="C17768" s="83">
        <f>IF($E17768="","",IFERROR(VLOOKUP(TRIM(E17768&amp;""),'Référentiel Articles'!$A$2:$F$634,2,FALSE),""))</f>
      </c>
      <c r="D17768" s="83">
        <f>IF($E17768="","",IFERROR(VLOOKUP(TRIM(E17768&amp;""),'Référentiel Articles'!$A$2:$F$634,3,FALSE),""))</f>
      </c>
      <c r="E17768" s="81" t="str">
        <v/>
      </c>
      <c r="F17768" s="83">
        <f>IF($E17768="","",IFERROR(VLOOKUP(TRIM(E17768&amp;""),'Référentiel Articles'!$A$2:$F$634,4,FALSE),""))</f>
      </c>
      <c r="G17768" s="84">
        <f>IF($E17768="","",IFERROR(VLOOKUP(TRIM(E17768&amp;""),'Référentiel Articles'!$A$2:$F$634,5,FALSE),""))</f>
      </c>
      <c r="H17768" s="85" t="str">
        <v/>
      </c>
      <c r="I17768" s="84">
        <f>IF($E17768="","",IFERROR(VLOOKUP(TRIM(E17768&amp;""),'Référentiel Articles'!$A$2:$F$634,6,FALSE),""))</f>
      </c>
      <c r="J17768" s="90">
        <f>IF(OR($E17768="",$H17768=""),"",$H17768*$I17768)</f>
      </c>
      <c r="K17768" s="87" t="str">
        <v/>
      </c>
    </row>
    <row r="17769">
      <c r="A17769" s="74" t="str">
        <v/>
      </c>
      <c r="B17769" s="74" t="str">
        <v/>
      </c>
      <c r="C17769" s="75">
        <f>IF($E17769="","",IFERROR(VLOOKUP(TRIM(E17769&amp;""),'Référentiel Articles'!$A$2:$F$634,2,FALSE),""))</f>
      </c>
      <c r="D17769" s="75">
        <f>IF($E17769="","",IFERROR(VLOOKUP(TRIM(E17769&amp;""),'Référentiel Articles'!$A$2:$F$634,3,FALSE),""))</f>
      </c>
      <c r="E17769" s="74" t="str">
        <v/>
      </c>
      <c r="F17769" s="75">
        <f>IF($E17769="","",IFERROR(VLOOKUP(TRIM(E17769&amp;""),'Référentiel Articles'!$A$2:$F$634,4,FALSE),""))</f>
      </c>
      <c r="G17769" s="76">
        <f>IF($E17769="","",IFERROR(VLOOKUP(TRIM(E17769&amp;""),'Référentiel Articles'!$A$2:$F$634,5,FALSE),""))</f>
      </c>
      <c r="H17769" s="77" t="str">
        <v/>
      </c>
      <c r="I17769" s="76">
        <f>IF($E17769="","",IFERROR(VLOOKUP(TRIM(E17769&amp;""),'Référentiel Articles'!$A$2:$F$634,6,FALSE),""))</f>
      </c>
      <c r="J17769" s="78">
        <f>IF(OR($E17769="",$H17769=""),"",$H17769*$I17769)</f>
      </c>
      <c r="K17769" s="79" t="str">
        <v/>
      </c>
    </row>
    <row r="17770">
      <c r="A17770" s="81" t="str">
        <v/>
      </c>
      <c r="B17770" s="81" t="str">
        <v/>
      </c>
      <c r="C17770" s="83">
        <f>IF($E17770="","",IFERROR(VLOOKUP(TRIM(E17770&amp;""),'Référentiel Articles'!$A$2:$F$634,2,FALSE),""))</f>
      </c>
      <c r="D17770" s="83">
        <f>IF($E17770="","",IFERROR(VLOOKUP(TRIM(E17770&amp;""),'Référentiel Articles'!$A$2:$F$634,3,FALSE),""))</f>
      </c>
      <c r="E17770" s="81" t="str">
        <v/>
      </c>
      <c r="F17770" s="83">
        <f>IF($E17770="","",IFERROR(VLOOKUP(TRIM(E17770&amp;""),'Référentiel Articles'!$A$2:$F$634,4,FALSE),""))</f>
      </c>
      <c r="G17770" s="84">
        <f>IF($E17770="","",IFERROR(VLOOKUP(TRIM(E17770&amp;""),'Référentiel Articles'!$A$2:$F$634,5,FALSE),""))</f>
      </c>
      <c r="H17770" s="85" t="str">
        <v/>
      </c>
      <c r="I17770" s="84">
        <f>IF($E17770="","",IFERROR(VLOOKUP(TRIM(E17770&amp;""),'Référentiel Articles'!$A$2:$F$634,6,FALSE),""))</f>
      </c>
      <c r="J17770" s="90">
        <f>IF(OR($E17770="",$H17770=""),"",$H17770*$I17770)</f>
      </c>
      <c r="K17770" s="87" t="str">
        <v/>
      </c>
    </row>
    <row r="17771">
      <c r="A17771" s="74" t="str">
        <v/>
      </c>
      <c r="B17771" s="74" t="str">
        <v/>
      </c>
      <c r="C17771" s="75">
        <f>IF($E17771="","",IFERROR(VLOOKUP(TRIM(E17771&amp;""),'Référentiel Articles'!$A$2:$F$634,2,FALSE),""))</f>
      </c>
      <c r="D17771" s="75">
        <f>IF($E17771="","",IFERROR(VLOOKUP(TRIM(E17771&amp;""),'Référentiel Articles'!$A$2:$F$634,3,FALSE),""))</f>
      </c>
      <c r="E17771" s="74" t="str">
        <v/>
      </c>
      <c r="F17771" s="75">
        <f>IF($E17771="","",IFERROR(VLOOKUP(TRIM(E17771&amp;""),'Référentiel Articles'!$A$2:$F$634,4,FALSE),""))</f>
      </c>
      <c r="G17771" s="76">
        <f>IF($E17771="","",IFERROR(VLOOKUP(TRIM(E17771&amp;""),'Référentiel Articles'!$A$2:$F$634,5,FALSE),""))</f>
      </c>
      <c r="H17771" s="77" t="str">
        <v/>
      </c>
      <c r="I17771" s="76">
        <f>IF($E17771="","",IFERROR(VLOOKUP(TRIM(E17771&amp;""),'Référentiel Articles'!$A$2:$F$634,6,FALSE),""))</f>
      </c>
      <c r="J17771" s="78">
        <f>IF(OR($E17771="",$H17771=""),"",$H17771*$I17771)</f>
      </c>
      <c r="K17771" s="79" t="str">
        <v/>
      </c>
    </row>
    <row r="17772">
      <c r="A17772" s="81" t="str">
        <v/>
      </c>
      <c r="B17772" s="81" t="str">
        <v/>
      </c>
      <c r="C17772" s="83">
        <f>IF($E17772="","",IFERROR(VLOOKUP(TRIM(E17772&amp;""),'Référentiel Articles'!$A$2:$F$634,2,FALSE),""))</f>
      </c>
      <c r="D17772" s="83">
        <f>IF($E17772="","",IFERROR(VLOOKUP(TRIM(E17772&amp;""),'Référentiel Articles'!$A$2:$F$634,3,FALSE),""))</f>
      </c>
      <c r="E17772" s="81" t="str">
        <v/>
      </c>
      <c r="F17772" s="83">
        <f>IF($E17772="","",IFERROR(VLOOKUP(TRIM(E17772&amp;""),'Référentiel Articles'!$A$2:$F$634,4,FALSE),""))</f>
      </c>
      <c r="G17772" s="84">
        <f>IF($E17772="","",IFERROR(VLOOKUP(TRIM(E17772&amp;""),'Référentiel Articles'!$A$2:$F$634,5,FALSE),""))</f>
      </c>
      <c r="H17772" s="85" t="str">
        <v/>
      </c>
      <c r="I17772" s="84">
        <f>IF($E17772="","",IFERROR(VLOOKUP(TRIM(E17772&amp;""),'Référentiel Articles'!$A$2:$F$634,6,FALSE),""))</f>
      </c>
      <c r="J17772" s="90">
        <f>IF(OR($E17772="",$H17772=""),"",$H17772*$I17772)</f>
      </c>
      <c r="K17772" s="87" t="str">
        <v/>
      </c>
    </row>
    <row r="17773">
      <c r="A17773" s="74" t="str">
        <v/>
      </c>
      <c r="B17773" s="74" t="str">
        <v/>
      </c>
      <c r="C17773" s="75">
        <f>IF($E17773="","",IFERROR(VLOOKUP(TRIM(E17773&amp;""),'Référentiel Articles'!$A$2:$F$634,2,FALSE),""))</f>
      </c>
      <c r="D17773" s="75">
        <f>IF($E17773="","",IFERROR(VLOOKUP(TRIM(E17773&amp;""),'Référentiel Articles'!$A$2:$F$634,3,FALSE),""))</f>
      </c>
      <c r="E17773" s="74" t="str">
        <v/>
      </c>
      <c r="F17773" s="75">
        <f>IF($E17773="","",IFERROR(VLOOKUP(TRIM(E17773&amp;""),'Référentiel Articles'!$A$2:$F$634,4,FALSE),""))</f>
      </c>
      <c r="G17773" s="76">
        <f>IF($E17773="","",IFERROR(VLOOKUP(TRIM(E17773&amp;""),'Référentiel Articles'!$A$2:$F$634,5,FALSE),""))</f>
      </c>
      <c r="H17773" s="77" t="str">
        <v/>
      </c>
      <c r="I17773" s="76">
        <f>IF($E17773="","",IFERROR(VLOOKUP(TRIM(E17773&amp;""),'Référentiel Articles'!$A$2:$F$634,6,FALSE),""))</f>
      </c>
      <c r="J17773" s="78">
        <f>IF(OR($E17773="",$H17773=""),"",$H17773*$I17773)</f>
      </c>
      <c r="K17773" s="79" t="str">
        <v/>
      </c>
    </row>
    <row r="17774">
      <c r="A17774" s="81" t="str">
        <v/>
      </c>
      <c r="B17774" s="81" t="str">
        <v/>
      </c>
      <c r="C17774" s="83">
        <f>IF($E17774="","",IFERROR(VLOOKUP(TRIM(E17774&amp;""),'Référentiel Articles'!$A$2:$F$634,2,FALSE),""))</f>
      </c>
      <c r="D17774" s="83">
        <f>IF($E17774="","",IFERROR(VLOOKUP(TRIM(E17774&amp;""),'Référentiel Articles'!$A$2:$F$634,3,FALSE),""))</f>
      </c>
      <c r="E17774" s="81" t="str">
        <v/>
      </c>
      <c r="F17774" s="83">
        <f>IF($E17774="","",IFERROR(VLOOKUP(TRIM(E17774&amp;""),'Référentiel Articles'!$A$2:$F$634,4,FALSE),""))</f>
      </c>
      <c r="G17774" s="84">
        <f>IF($E17774="","",IFERROR(VLOOKUP(TRIM(E17774&amp;""),'Référentiel Articles'!$A$2:$F$634,5,FALSE),""))</f>
      </c>
      <c r="H17774" s="85" t="str">
        <v/>
      </c>
      <c r="I17774" s="84">
        <f>IF($E17774="","",IFERROR(VLOOKUP(TRIM(E17774&amp;""),'Référentiel Articles'!$A$2:$F$634,6,FALSE),""))</f>
      </c>
      <c r="J17774" s="90">
        <f>IF(OR($E17774="",$H17774=""),"",$H17774*$I17774)</f>
      </c>
      <c r="K17774" s="87" t="str">
        <v/>
      </c>
    </row>
    <row r="17775">
      <c r="A17775" s="74" t="str">
        <v/>
      </c>
      <c r="B17775" s="74" t="str">
        <v/>
      </c>
      <c r="C17775" s="75">
        <f>IF($E17775="","",IFERROR(VLOOKUP(TRIM(E17775&amp;""),'Référentiel Articles'!$A$2:$F$634,2,FALSE),""))</f>
      </c>
      <c r="D17775" s="75">
        <f>IF($E17775="","",IFERROR(VLOOKUP(TRIM(E17775&amp;""),'Référentiel Articles'!$A$2:$F$634,3,FALSE),""))</f>
      </c>
      <c r="E17775" s="74" t="str">
        <v/>
      </c>
      <c r="F17775" s="75">
        <f>IF($E17775="","",IFERROR(VLOOKUP(TRIM(E17775&amp;""),'Référentiel Articles'!$A$2:$F$634,4,FALSE),""))</f>
      </c>
      <c r="G17775" s="76">
        <f>IF($E17775="","",IFERROR(VLOOKUP(TRIM(E17775&amp;""),'Référentiel Articles'!$A$2:$F$634,5,FALSE),""))</f>
      </c>
      <c r="H17775" s="77" t="str">
        <v/>
      </c>
      <c r="I17775" s="76">
        <f>IF($E17775="","",IFERROR(VLOOKUP(TRIM(E17775&amp;""),'Référentiel Articles'!$A$2:$F$634,6,FALSE),""))</f>
      </c>
      <c r="J17775" s="78">
        <f>IF(OR($E17775="",$H17775=""),"",$H17775*$I17775)</f>
      </c>
      <c r="K17775" s="79" t="str">
        <v/>
      </c>
    </row>
    <row r="17776">
      <c r="A17776" s="81" t="str">
        <v/>
      </c>
      <c r="B17776" s="81" t="str">
        <v/>
      </c>
      <c r="C17776" s="83">
        <f>IF($E17776="","",IFERROR(VLOOKUP(TRIM(E17776&amp;""),'Référentiel Articles'!$A$2:$F$634,2,FALSE),""))</f>
      </c>
      <c r="D17776" s="83">
        <f>IF($E17776="","",IFERROR(VLOOKUP(TRIM(E17776&amp;""),'Référentiel Articles'!$A$2:$F$634,3,FALSE),""))</f>
      </c>
      <c r="E17776" s="81" t="str">
        <v/>
      </c>
      <c r="F17776" s="83">
        <f>IF($E17776="","",IFERROR(VLOOKUP(TRIM(E17776&amp;""),'Référentiel Articles'!$A$2:$F$634,4,FALSE),""))</f>
      </c>
      <c r="G17776" s="84">
        <f>IF($E17776="","",IFERROR(VLOOKUP(TRIM(E17776&amp;""),'Référentiel Articles'!$A$2:$F$634,5,FALSE),""))</f>
      </c>
      <c r="H17776" s="85" t="str">
        <v/>
      </c>
      <c r="I17776" s="84">
        <f>IF($E17776="","",IFERROR(VLOOKUP(TRIM(E17776&amp;""),'Référentiel Articles'!$A$2:$F$634,6,FALSE),""))</f>
      </c>
      <c r="J17776" s="90">
        <f>IF(OR($E17776="",$H17776=""),"",$H17776*$I17776)</f>
      </c>
      <c r="K17776" s="87" t="str">
        <v/>
      </c>
    </row>
    <row r="17777">
      <c r="A17777" s="74" t="str">
        <v/>
      </c>
      <c r="B17777" s="74" t="str">
        <v/>
      </c>
      <c r="C17777" s="75">
        <f>IF($E17777="","",IFERROR(VLOOKUP(TRIM(E17777&amp;""),'Référentiel Articles'!$A$2:$F$634,2,FALSE),""))</f>
      </c>
      <c r="D17777" s="75">
        <f>IF($E17777="","",IFERROR(VLOOKUP(TRIM(E17777&amp;""),'Référentiel Articles'!$A$2:$F$634,3,FALSE),""))</f>
      </c>
      <c r="E17777" s="74" t="str">
        <v/>
      </c>
      <c r="F17777" s="75">
        <f>IF($E17777="","",IFERROR(VLOOKUP(TRIM(E17777&amp;""),'Référentiel Articles'!$A$2:$F$634,4,FALSE),""))</f>
      </c>
      <c r="G17777" s="76">
        <f>IF($E17777="","",IFERROR(VLOOKUP(TRIM(E17777&amp;""),'Référentiel Articles'!$A$2:$F$634,5,FALSE),""))</f>
      </c>
      <c r="H17777" s="77" t="str">
        <v/>
      </c>
      <c r="I17777" s="76">
        <f>IF($E17777="","",IFERROR(VLOOKUP(TRIM(E17777&amp;""),'Référentiel Articles'!$A$2:$F$634,6,FALSE),""))</f>
      </c>
      <c r="J17777" s="78">
        <f>IF(OR($E17777="",$H17777=""),"",$H17777*$I17777)</f>
      </c>
      <c r="K17777" s="79" t="str">
        <v/>
      </c>
    </row>
    <row r="17778">
      <c r="A17778" s="81" t="str">
        <v/>
      </c>
      <c r="B17778" s="81" t="str">
        <v/>
      </c>
      <c r="C17778" s="83">
        <f>IF($E17778="","",IFERROR(VLOOKUP(TRIM(E17778&amp;""),'Référentiel Articles'!$A$2:$F$634,2,FALSE),""))</f>
      </c>
      <c r="D17778" s="83">
        <f>IF($E17778="","",IFERROR(VLOOKUP(TRIM(E17778&amp;""),'Référentiel Articles'!$A$2:$F$634,3,FALSE),""))</f>
      </c>
      <c r="E17778" s="81" t="str">
        <v/>
      </c>
      <c r="F17778" s="83">
        <f>IF($E17778="","",IFERROR(VLOOKUP(TRIM(E17778&amp;""),'Référentiel Articles'!$A$2:$F$634,4,FALSE),""))</f>
      </c>
      <c r="G17778" s="84">
        <f>IF($E17778="","",IFERROR(VLOOKUP(TRIM(E17778&amp;""),'Référentiel Articles'!$A$2:$F$634,5,FALSE),""))</f>
      </c>
      <c r="H17778" s="85" t="str">
        <v/>
      </c>
      <c r="I17778" s="84">
        <f>IF($E17778="","",IFERROR(VLOOKUP(TRIM(E17778&amp;""),'Référentiel Articles'!$A$2:$F$634,6,FALSE),""))</f>
      </c>
      <c r="J17778" s="90">
        <f>IF(OR($E17778="",$H17778=""),"",$H17778*$I17778)</f>
      </c>
      <c r="K17778" s="87" t="str">
        <v/>
      </c>
    </row>
    <row r="17779">
      <c r="A17779" s="74" t="str">
        <v/>
      </c>
      <c r="B17779" s="74" t="str">
        <v/>
      </c>
      <c r="C17779" s="75">
        <f>IF($E17779="","",IFERROR(VLOOKUP(TRIM(E17779&amp;""),'Référentiel Articles'!$A$2:$F$634,2,FALSE),""))</f>
      </c>
      <c r="D17779" s="75">
        <f>IF($E17779="","",IFERROR(VLOOKUP(TRIM(E17779&amp;""),'Référentiel Articles'!$A$2:$F$634,3,FALSE),""))</f>
      </c>
      <c r="E17779" s="74" t="str">
        <v/>
      </c>
      <c r="F17779" s="75">
        <f>IF($E17779="","",IFERROR(VLOOKUP(TRIM(E17779&amp;""),'Référentiel Articles'!$A$2:$F$634,4,FALSE),""))</f>
      </c>
      <c r="G17779" s="76">
        <f>IF($E17779="","",IFERROR(VLOOKUP(TRIM(E17779&amp;""),'Référentiel Articles'!$A$2:$F$634,5,FALSE),""))</f>
      </c>
      <c r="H17779" s="77" t="str">
        <v/>
      </c>
      <c r="I17779" s="76">
        <f>IF($E17779="","",IFERROR(VLOOKUP(TRIM(E17779&amp;""),'Référentiel Articles'!$A$2:$F$634,6,FALSE),""))</f>
      </c>
      <c r="J17779" s="78">
        <f>IF(OR($E17779="",$H17779=""),"",$H17779*$I17779)</f>
      </c>
      <c r="K17779" s="79" t="str">
        <v/>
      </c>
    </row>
    <row r="17780">
      <c r="A17780" s="81" t="str">
        <v/>
      </c>
      <c r="B17780" s="81" t="str">
        <v/>
      </c>
      <c r="C17780" s="83">
        <f>IF($E17780="","",IFERROR(VLOOKUP(TRIM(E17780&amp;""),'Référentiel Articles'!$A$2:$F$634,2,FALSE),""))</f>
      </c>
      <c r="D17780" s="83">
        <f>IF($E17780="","",IFERROR(VLOOKUP(TRIM(E17780&amp;""),'Référentiel Articles'!$A$2:$F$634,3,FALSE),""))</f>
      </c>
      <c r="E17780" s="81" t="str">
        <v/>
      </c>
      <c r="F17780" s="83">
        <f>IF($E17780="","",IFERROR(VLOOKUP(TRIM(E17780&amp;""),'Référentiel Articles'!$A$2:$F$634,4,FALSE),""))</f>
      </c>
      <c r="G17780" s="84">
        <f>IF($E17780="","",IFERROR(VLOOKUP(TRIM(E17780&amp;""),'Référentiel Articles'!$A$2:$F$634,5,FALSE),""))</f>
      </c>
      <c r="H17780" s="85" t="str">
        <v/>
      </c>
      <c r="I17780" s="84">
        <f>IF($E17780="","",IFERROR(VLOOKUP(TRIM(E17780&amp;""),'Référentiel Articles'!$A$2:$F$634,6,FALSE),""))</f>
      </c>
      <c r="J17780" s="90">
        <f>IF(OR($E17780="",$H17780=""),"",$H17780*$I17780)</f>
      </c>
      <c r="K17780" s="87" t="str">
        <v/>
      </c>
    </row>
    <row r="17781">
      <c r="A17781" s="74" t="str">
        <v/>
      </c>
      <c r="B17781" s="74" t="str">
        <v/>
      </c>
      <c r="C17781" s="75">
        <f>IF($E17781="","",IFERROR(VLOOKUP(TRIM(E17781&amp;""),'Référentiel Articles'!$A$2:$F$634,2,FALSE),""))</f>
      </c>
      <c r="D17781" s="75">
        <f>IF($E17781="","",IFERROR(VLOOKUP(TRIM(E17781&amp;""),'Référentiel Articles'!$A$2:$F$634,3,FALSE),""))</f>
      </c>
      <c r="E17781" s="74" t="str">
        <v/>
      </c>
      <c r="F17781" s="75">
        <f>IF($E17781="","",IFERROR(VLOOKUP(TRIM(E17781&amp;""),'Référentiel Articles'!$A$2:$F$634,4,FALSE),""))</f>
      </c>
      <c r="G17781" s="76">
        <f>IF($E17781="","",IFERROR(VLOOKUP(TRIM(E17781&amp;""),'Référentiel Articles'!$A$2:$F$634,5,FALSE),""))</f>
      </c>
      <c r="H17781" s="77" t="str">
        <v/>
      </c>
      <c r="I17781" s="76">
        <f>IF($E17781="","",IFERROR(VLOOKUP(TRIM(E17781&amp;""),'Référentiel Articles'!$A$2:$F$634,6,FALSE),""))</f>
      </c>
      <c r="J17781" s="78">
        <f>IF(OR($E17781="",$H17781=""),"",$H17781*$I17781)</f>
      </c>
      <c r="K17781" s="79" t="str">
        <v/>
      </c>
    </row>
    <row r="17782">
      <c r="A17782" s="81" t="str">
        <v/>
      </c>
      <c r="B17782" s="81" t="str">
        <v/>
      </c>
      <c r="C17782" s="83">
        <f>IF($E17782="","",IFERROR(VLOOKUP(TRIM(E17782&amp;""),'Référentiel Articles'!$A$2:$F$634,2,FALSE),""))</f>
      </c>
      <c r="D17782" s="83">
        <f>IF($E17782="","",IFERROR(VLOOKUP(TRIM(E17782&amp;""),'Référentiel Articles'!$A$2:$F$634,3,FALSE),""))</f>
      </c>
      <c r="E17782" s="81" t="str">
        <v/>
      </c>
      <c r="F17782" s="83">
        <f>IF($E17782="","",IFERROR(VLOOKUP(TRIM(E17782&amp;""),'Référentiel Articles'!$A$2:$F$634,4,FALSE),""))</f>
      </c>
      <c r="G17782" s="84">
        <f>IF($E17782="","",IFERROR(VLOOKUP(TRIM(E17782&amp;""),'Référentiel Articles'!$A$2:$F$634,5,FALSE),""))</f>
      </c>
      <c r="H17782" s="85" t="str">
        <v/>
      </c>
      <c r="I17782" s="84">
        <f>IF($E17782="","",IFERROR(VLOOKUP(TRIM(E17782&amp;""),'Référentiel Articles'!$A$2:$F$634,6,FALSE),""))</f>
      </c>
      <c r="J17782" s="90">
        <f>IF(OR($E17782="",$H17782=""),"",$H17782*$I17782)</f>
      </c>
      <c r="K17782" s="87" t="str">
        <v/>
      </c>
    </row>
    <row r="17783">
      <c r="A17783" s="74" t="str">
        <v/>
      </c>
      <c r="B17783" s="74" t="str">
        <v/>
      </c>
      <c r="C17783" s="75">
        <f>IF($E17783="","",IFERROR(VLOOKUP(TRIM(E17783&amp;""),'Référentiel Articles'!$A$2:$F$634,2,FALSE),""))</f>
      </c>
      <c r="D17783" s="75">
        <f>IF($E17783="","",IFERROR(VLOOKUP(TRIM(E17783&amp;""),'Référentiel Articles'!$A$2:$F$634,3,FALSE),""))</f>
      </c>
      <c r="E17783" s="74" t="str">
        <v/>
      </c>
      <c r="F17783" s="75">
        <f>IF($E17783="","",IFERROR(VLOOKUP(TRIM(E17783&amp;""),'Référentiel Articles'!$A$2:$F$634,4,FALSE),""))</f>
      </c>
      <c r="G17783" s="76">
        <f>IF($E17783="","",IFERROR(VLOOKUP(TRIM(E17783&amp;""),'Référentiel Articles'!$A$2:$F$634,5,FALSE),""))</f>
      </c>
      <c r="H17783" s="77" t="str">
        <v/>
      </c>
      <c r="I17783" s="76">
        <f>IF($E17783="","",IFERROR(VLOOKUP(TRIM(E17783&amp;""),'Référentiel Articles'!$A$2:$F$634,6,FALSE),""))</f>
      </c>
      <c r="J17783" s="78">
        <f>IF(OR($E17783="",$H17783=""),"",$H17783*$I17783)</f>
      </c>
      <c r="K17783" s="79" t="str">
        <v/>
      </c>
    </row>
    <row r="17784">
      <c r="A17784" s="81" t="str">
        <v/>
      </c>
      <c r="B17784" s="81" t="str">
        <v/>
      </c>
      <c r="C17784" s="83">
        <f>IF($E17784="","",IFERROR(VLOOKUP(TRIM(E17784&amp;""),'Référentiel Articles'!$A$2:$F$634,2,FALSE),""))</f>
      </c>
      <c r="D17784" s="83">
        <f>IF($E17784="","",IFERROR(VLOOKUP(TRIM(E17784&amp;""),'Référentiel Articles'!$A$2:$F$634,3,FALSE),""))</f>
      </c>
      <c r="E17784" s="81" t="str">
        <v/>
      </c>
      <c r="F17784" s="83">
        <f>IF($E17784="","",IFERROR(VLOOKUP(TRIM(E17784&amp;""),'Référentiel Articles'!$A$2:$F$634,4,FALSE),""))</f>
      </c>
      <c r="G17784" s="84">
        <f>IF($E17784="","",IFERROR(VLOOKUP(TRIM(E17784&amp;""),'Référentiel Articles'!$A$2:$F$634,5,FALSE),""))</f>
      </c>
      <c r="H17784" s="85" t="str">
        <v/>
      </c>
      <c r="I17784" s="84">
        <f>IF($E17784="","",IFERROR(VLOOKUP(TRIM(E17784&amp;""),'Référentiel Articles'!$A$2:$F$634,6,FALSE),""))</f>
      </c>
      <c r="J17784" s="90">
        <f>IF(OR($E17784="",$H17784=""),"",$H17784*$I17784)</f>
      </c>
      <c r="K17784" s="87" t="str">
        <v/>
      </c>
    </row>
    <row r="17785">
      <c r="A17785" s="74" t="str">
        <v/>
      </c>
      <c r="B17785" s="74" t="str">
        <v/>
      </c>
      <c r="C17785" s="75">
        <f>IF($E17785="","",IFERROR(VLOOKUP(TRIM(E17785&amp;""),'Référentiel Articles'!$A$2:$F$634,2,FALSE),""))</f>
      </c>
      <c r="D17785" s="75">
        <f>IF($E17785="","",IFERROR(VLOOKUP(TRIM(E17785&amp;""),'Référentiel Articles'!$A$2:$F$634,3,FALSE),""))</f>
      </c>
      <c r="E17785" s="74" t="str">
        <v/>
      </c>
      <c r="F17785" s="75">
        <f>IF($E17785="","",IFERROR(VLOOKUP(TRIM(E17785&amp;""),'Référentiel Articles'!$A$2:$F$634,4,FALSE),""))</f>
      </c>
      <c r="G17785" s="76">
        <f>IF($E17785="","",IFERROR(VLOOKUP(TRIM(E17785&amp;""),'Référentiel Articles'!$A$2:$F$634,5,FALSE),""))</f>
      </c>
      <c r="H17785" s="77" t="str">
        <v/>
      </c>
      <c r="I17785" s="76">
        <f>IF($E17785="","",IFERROR(VLOOKUP(TRIM(E17785&amp;""),'Référentiel Articles'!$A$2:$F$634,6,FALSE),""))</f>
      </c>
      <c r="J17785" s="78">
        <f>IF(OR($E17785="",$H17785=""),"",$H17785*$I17785)</f>
      </c>
      <c r="K17785" s="79" t="str">
        <v/>
      </c>
    </row>
    <row r="17786">
      <c r="A17786" s="81" t="str">
        <v/>
      </c>
      <c r="B17786" s="81" t="str">
        <v/>
      </c>
      <c r="C17786" s="83">
        <f>IF($E17786="","",IFERROR(VLOOKUP(TRIM(E17786&amp;""),'Référentiel Articles'!$A$2:$F$634,2,FALSE),""))</f>
      </c>
      <c r="D17786" s="83">
        <f>IF($E17786="","",IFERROR(VLOOKUP(TRIM(E17786&amp;""),'Référentiel Articles'!$A$2:$F$634,3,FALSE),""))</f>
      </c>
      <c r="E17786" s="81" t="str">
        <v/>
      </c>
      <c r="F17786" s="83">
        <f>IF($E17786="","",IFERROR(VLOOKUP(TRIM(E17786&amp;""),'Référentiel Articles'!$A$2:$F$634,4,FALSE),""))</f>
      </c>
      <c r="G17786" s="84">
        <f>IF($E17786="","",IFERROR(VLOOKUP(TRIM(E17786&amp;""),'Référentiel Articles'!$A$2:$F$634,5,FALSE),""))</f>
      </c>
      <c r="H17786" s="85" t="str">
        <v/>
      </c>
      <c r="I17786" s="84">
        <f>IF($E17786="","",IFERROR(VLOOKUP(TRIM(E17786&amp;""),'Référentiel Articles'!$A$2:$F$634,6,FALSE),""))</f>
      </c>
      <c r="J17786" s="90">
        <f>IF(OR($E17786="",$H17786=""),"",$H17786*$I17786)</f>
      </c>
      <c r="K17786" s="87" t="str">
        <v/>
      </c>
    </row>
    <row r="17787">
      <c r="A17787" s="74" t="str">
        <v/>
      </c>
      <c r="B17787" s="74" t="str">
        <v/>
      </c>
      <c r="C17787" s="75">
        <f>IF($E17787="","",IFERROR(VLOOKUP(TRIM(E17787&amp;""),'Référentiel Articles'!$A$2:$F$634,2,FALSE),""))</f>
      </c>
      <c r="D17787" s="75">
        <f>IF($E17787="","",IFERROR(VLOOKUP(TRIM(E17787&amp;""),'Référentiel Articles'!$A$2:$F$634,3,FALSE),""))</f>
      </c>
      <c r="E17787" s="74" t="str">
        <v/>
      </c>
      <c r="F17787" s="75">
        <f>IF($E17787="","",IFERROR(VLOOKUP(TRIM(E17787&amp;""),'Référentiel Articles'!$A$2:$F$634,4,FALSE),""))</f>
      </c>
      <c r="G17787" s="76">
        <f>IF($E17787="","",IFERROR(VLOOKUP(TRIM(E17787&amp;""),'Référentiel Articles'!$A$2:$F$634,5,FALSE),""))</f>
      </c>
      <c r="H17787" s="77" t="str">
        <v/>
      </c>
      <c r="I17787" s="76">
        <f>IF($E17787="","",IFERROR(VLOOKUP(TRIM(E17787&amp;""),'Référentiel Articles'!$A$2:$F$634,6,FALSE),""))</f>
      </c>
      <c r="J17787" s="78">
        <f>IF(OR($E17787="",$H17787=""),"",$H17787*$I17787)</f>
      </c>
      <c r="K17787" s="79" t="str">
        <v/>
      </c>
    </row>
    <row r="17788">
      <c r="A17788" s="81" t="str">
        <v/>
      </c>
      <c r="B17788" s="81" t="str">
        <v/>
      </c>
      <c r="C17788" s="83">
        <f>IF($E17788="","",IFERROR(VLOOKUP(TRIM(E17788&amp;""),'Référentiel Articles'!$A$2:$F$634,2,FALSE),""))</f>
      </c>
      <c r="D17788" s="83">
        <f>IF($E17788="","",IFERROR(VLOOKUP(TRIM(E17788&amp;""),'Référentiel Articles'!$A$2:$F$634,3,FALSE),""))</f>
      </c>
      <c r="E17788" s="81" t="str">
        <v/>
      </c>
      <c r="F17788" s="83">
        <f>IF($E17788="","",IFERROR(VLOOKUP(TRIM(E17788&amp;""),'Référentiel Articles'!$A$2:$F$634,4,FALSE),""))</f>
      </c>
      <c r="G17788" s="84">
        <f>IF($E17788="","",IFERROR(VLOOKUP(TRIM(E17788&amp;""),'Référentiel Articles'!$A$2:$F$634,5,FALSE),""))</f>
      </c>
      <c r="H17788" s="85" t="str">
        <v/>
      </c>
      <c r="I17788" s="84">
        <f>IF($E17788="","",IFERROR(VLOOKUP(TRIM(E17788&amp;""),'Référentiel Articles'!$A$2:$F$634,6,FALSE),""))</f>
      </c>
      <c r="J17788" s="90">
        <f>IF(OR($E17788="",$H17788=""),"",$H17788*$I17788)</f>
      </c>
      <c r="K17788" s="87" t="str">
        <v/>
      </c>
    </row>
    <row r="17789">
      <c r="A17789" s="74" t="str">
        <v/>
      </c>
      <c r="B17789" s="74" t="str">
        <v/>
      </c>
      <c r="C17789" s="75">
        <f>IF($E17789="","",IFERROR(VLOOKUP(TRIM(E17789&amp;""),'Référentiel Articles'!$A$2:$F$634,2,FALSE),""))</f>
      </c>
      <c r="D17789" s="75">
        <f>IF($E17789="","",IFERROR(VLOOKUP(TRIM(E17789&amp;""),'Référentiel Articles'!$A$2:$F$634,3,FALSE),""))</f>
      </c>
      <c r="E17789" s="74" t="str">
        <v/>
      </c>
      <c r="F17789" s="75">
        <f>IF($E17789="","",IFERROR(VLOOKUP(TRIM(E17789&amp;""),'Référentiel Articles'!$A$2:$F$634,4,FALSE),""))</f>
      </c>
      <c r="G17789" s="76">
        <f>IF($E17789="","",IFERROR(VLOOKUP(TRIM(E17789&amp;""),'Référentiel Articles'!$A$2:$F$634,5,FALSE),""))</f>
      </c>
      <c r="H17789" s="77" t="str">
        <v/>
      </c>
      <c r="I17789" s="76">
        <f>IF($E17789="","",IFERROR(VLOOKUP(TRIM(E17789&amp;""),'Référentiel Articles'!$A$2:$F$634,6,FALSE),""))</f>
      </c>
      <c r="J17789" s="78">
        <f>IF(OR($E17789="",$H17789=""),"",$H17789*$I17789)</f>
      </c>
      <c r="K17789" s="79" t="str">
        <v/>
      </c>
    </row>
    <row r="17790">
      <c r="A17790" s="81" t="str">
        <v/>
      </c>
      <c r="B17790" s="81" t="str">
        <v/>
      </c>
      <c r="C17790" s="83">
        <f>IF($E17790="","",IFERROR(VLOOKUP(TRIM(E17790&amp;""),'Référentiel Articles'!$A$2:$F$634,2,FALSE),""))</f>
      </c>
      <c r="D17790" s="83">
        <f>IF($E17790="","",IFERROR(VLOOKUP(TRIM(E17790&amp;""),'Référentiel Articles'!$A$2:$F$634,3,FALSE),""))</f>
      </c>
      <c r="E17790" s="81" t="str">
        <v/>
      </c>
      <c r="F17790" s="83">
        <f>IF($E17790="","",IFERROR(VLOOKUP(TRIM(E17790&amp;""),'Référentiel Articles'!$A$2:$F$634,4,FALSE),""))</f>
      </c>
      <c r="G17790" s="84">
        <f>IF($E17790="","",IFERROR(VLOOKUP(TRIM(E17790&amp;""),'Référentiel Articles'!$A$2:$F$634,5,FALSE),""))</f>
      </c>
      <c r="H17790" s="85" t="str">
        <v/>
      </c>
      <c r="I17790" s="84">
        <f>IF($E17790="","",IFERROR(VLOOKUP(TRIM(E17790&amp;""),'Référentiel Articles'!$A$2:$F$634,6,FALSE),""))</f>
      </c>
      <c r="J17790" s="90">
        <f>IF(OR($E17790="",$H17790=""),"",$H17790*$I17790)</f>
      </c>
      <c r="K17790" s="87" t="str">
        <v/>
      </c>
    </row>
    <row r="17791">
      <c r="A17791" s="74" t="str">
        <v/>
      </c>
      <c r="B17791" s="74" t="str">
        <v/>
      </c>
      <c r="C17791" s="75">
        <f>IF($E17791="","",IFERROR(VLOOKUP(TRIM(E17791&amp;""),'Référentiel Articles'!$A$2:$F$634,2,FALSE),""))</f>
      </c>
      <c r="D17791" s="75">
        <f>IF($E17791="","",IFERROR(VLOOKUP(TRIM(E17791&amp;""),'Référentiel Articles'!$A$2:$F$634,3,FALSE),""))</f>
      </c>
      <c r="E17791" s="74" t="str">
        <v/>
      </c>
      <c r="F17791" s="75">
        <f>IF($E17791="","",IFERROR(VLOOKUP(TRIM(E17791&amp;""),'Référentiel Articles'!$A$2:$F$634,4,FALSE),""))</f>
      </c>
      <c r="G17791" s="76">
        <f>IF($E17791="","",IFERROR(VLOOKUP(TRIM(E17791&amp;""),'Référentiel Articles'!$A$2:$F$634,5,FALSE),""))</f>
      </c>
      <c r="H17791" s="77" t="str">
        <v/>
      </c>
      <c r="I17791" s="76">
        <f>IF($E17791="","",IFERROR(VLOOKUP(TRIM(E17791&amp;""),'Référentiel Articles'!$A$2:$F$634,6,FALSE),""))</f>
      </c>
      <c r="J17791" s="78">
        <f>IF(OR($E17791="",$H17791=""),"",$H17791*$I17791)</f>
      </c>
      <c r="K17791" s="79" t="str">
        <v/>
      </c>
    </row>
    <row r="17792">
      <c r="A17792" s="81" t="str">
        <v/>
      </c>
      <c r="B17792" s="81" t="str">
        <v/>
      </c>
      <c r="C17792" s="83">
        <f>IF($E17792="","",IFERROR(VLOOKUP(TRIM(E17792&amp;""),'Référentiel Articles'!$A$2:$F$634,2,FALSE),""))</f>
      </c>
      <c r="D17792" s="83">
        <f>IF($E17792="","",IFERROR(VLOOKUP(TRIM(E17792&amp;""),'Référentiel Articles'!$A$2:$F$634,3,FALSE),""))</f>
      </c>
      <c r="E17792" s="81" t="str">
        <v/>
      </c>
      <c r="F17792" s="83">
        <f>IF($E17792="","",IFERROR(VLOOKUP(TRIM(E17792&amp;""),'Référentiel Articles'!$A$2:$F$634,4,FALSE),""))</f>
      </c>
      <c r="G17792" s="84">
        <f>IF($E17792="","",IFERROR(VLOOKUP(TRIM(E17792&amp;""),'Référentiel Articles'!$A$2:$F$634,5,FALSE),""))</f>
      </c>
      <c r="H17792" s="85" t="str">
        <v/>
      </c>
      <c r="I17792" s="84">
        <f>IF($E17792="","",IFERROR(VLOOKUP(TRIM(E17792&amp;""),'Référentiel Articles'!$A$2:$F$634,6,FALSE),""))</f>
      </c>
      <c r="J17792" s="90">
        <f>IF(OR($E17792="",$H17792=""),"",$H17792*$I17792)</f>
      </c>
      <c r="K17792" s="87" t="str">
        <v/>
      </c>
    </row>
    <row r="17793">
      <c r="A17793" s="74" t="str">
        <v/>
      </c>
      <c r="B17793" s="74" t="str">
        <v/>
      </c>
      <c r="C17793" s="75">
        <f>IF($E17793="","",IFERROR(VLOOKUP(TRIM(E17793&amp;""),'Référentiel Articles'!$A$2:$F$634,2,FALSE),""))</f>
      </c>
      <c r="D17793" s="75">
        <f>IF($E17793="","",IFERROR(VLOOKUP(TRIM(E17793&amp;""),'Référentiel Articles'!$A$2:$F$634,3,FALSE),""))</f>
      </c>
      <c r="E17793" s="74" t="str">
        <v/>
      </c>
      <c r="F17793" s="75">
        <f>IF($E17793="","",IFERROR(VLOOKUP(TRIM(E17793&amp;""),'Référentiel Articles'!$A$2:$F$634,4,FALSE),""))</f>
      </c>
      <c r="G17793" s="76">
        <f>IF($E17793="","",IFERROR(VLOOKUP(TRIM(E17793&amp;""),'Référentiel Articles'!$A$2:$F$634,5,FALSE),""))</f>
      </c>
      <c r="H17793" s="77" t="str">
        <v/>
      </c>
      <c r="I17793" s="76">
        <f>IF($E17793="","",IFERROR(VLOOKUP(TRIM(E17793&amp;""),'Référentiel Articles'!$A$2:$F$634,6,FALSE),""))</f>
      </c>
      <c r="J17793" s="78">
        <f>IF(OR($E17793="",$H17793=""),"",$H17793*$I17793)</f>
      </c>
      <c r="K17793" s="79" t="str">
        <v/>
      </c>
    </row>
    <row r="17794">
      <c r="A17794" s="81" t="str">
        <v/>
      </c>
      <c r="B17794" s="81" t="str">
        <v/>
      </c>
      <c r="C17794" s="83">
        <f>IF($E17794="","",IFERROR(VLOOKUP(TRIM(E17794&amp;""),'Référentiel Articles'!$A$2:$F$634,2,FALSE),""))</f>
      </c>
      <c r="D17794" s="83">
        <f>IF($E17794="","",IFERROR(VLOOKUP(TRIM(E17794&amp;""),'Référentiel Articles'!$A$2:$F$634,3,FALSE),""))</f>
      </c>
      <c r="E17794" s="81" t="str">
        <v/>
      </c>
      <c r="F17794" s="83">
        <f>IF($E17794="","",IFERROR(VLOOKUP(TRIM(E17794&amp;""),'Référentiel Articles'!$A$2:$F$634,4,FALSE),""))</f>
      </c>
      <c r="G17794" s="84">
        <f>IF($E17794="","",IFERROR(VLOOKUP(TRIM(E17794&amp;""),'Référentiel Articles'!$A$2:$F$634,5,FALSE),""))</f>
      </c>
      <c r="H17794" s="85" t="str">
        <v/>
      </c>
      <c r="I17794" s="84">
        <f>IF($E17794="","",IFERROR(VLOOKUP(TRIM(E17794&amp;""),'Référentiel Articles'!$A$2:$F$634,6,FALSE),""))</f>
      </c>
      <c r="J17794" s="90">
        <f>IF(OR($E17794="",$H17794=""),"",$H17794*$I17794)</f>
      </c>
      <c r="K17794" s="87" t="str">
        <v/>
      </c>
    </row>
    <row r="17795">
      <c r="A17795" s="74" t="str">
        <v/>
      </c>
      <c r="B17795" s="74" t="str">
        <v/>
      </c>
      <c r="C17795" s="75">
        <f>IF($E17795="","",IFERROR(VLOOKUP(TRIM(E17795&amp;""),'Référentiel Articles'!$A$2:$F$634,2,FALSE),""))</f>
      </c>
      <c r="D17795" s="75">
        <f>IF($E17795="","",IFERROR(VLOOKUP(TRIM(E17795&amp;""),'Référentiel Articles'!$A$2:$F$634,3,FALSE),""))</f>
      </c>
      <c r="E17795" s="74" t="str">
        <v/>
      </c>
      <c r="F17795" s="75">
        <f>IF($E17795="","",IFERROR(VLOOKUP(TRIM(E17795&amp;""),'Référentiel Articles'!$A$2:$F$634,4,FALSE),""))</f>
      </c>
      <c r="G17795" s="76">
        <f>IF($E17795="","",IFERROR(VLOOKUP(TRIM(E17795&amp;""),'Référentiel Articles'!$A$2:$F$634,5,FALSE),""))</f>
      </c>
      <c r="H17795" s="77" t="str">
        <v/>
      </c>
      <c r="I17795" s="76">
        <f>IF($E17795="","",IFERROR(VLOOKUP(TRIM(E17795&amp;""),'Référentiel Articles'!$A$2:$F$634,6,FALSE),""))</f>
      </c>
      <c r="J17795" s="78">
        <f>IF(OR($E17795="",$H17795=""),"",$H17795*$I17795)</f>
      </c>
      <c r="K17795" s="79" t="str">
        <v/>
      </c>
    </row>
    <row r="17796">
      <c r="A17796" s="81" t="str">
        <v/>
      </c>
      <c r="B17796" s="81" t="str">
        <v/>
      </c>
      <c r="C17796" s="83">
        <f>IF($E17796="","",IFERROR(VLOOKUP(TRIM(E17796&amp;""),'Référentiel Articles'!$A$2:$F$634,2,FALSE),""))</f>
      </c>
      <c r="D17796" s="83">
        <f>IF($E17796="","",IFERROR(VLOOKUP(TRIM(E17796&amp;""),'Référentiel Articles'!$A$2:$F$634,3,FALSE),""))</f>
      </c>
      <c r="E17796" s="81" t="str">
        <v/>
      </c>
      <c r="F17796" s="83">
        <f>IF($E17796="","",IFERROR(VLOOKUP(TRIM(E17796&amp;""),'Référentiel Articles'!$A$2:$F$634,4,FALSE),""))</f>
      </c>
      <c r="G17796" s="84">
        <f>IF($E17796="","",IFERROR(VLOOKUP(TRIM(E17796&amp;""),'Référentiel Articles'!$A$2:$F$634,5,FALSE),""))</f>
      </c>
      <c r="H17796" s="85" t="str">
        <v/>
      </c>
      <c r="I17796" s="84">
        <f>IF($E17796="","",IFERROR(VLOOKUP(TRIM(E17796&amp;""),'Référentiel Articles'!$A$2:$F$634,6,FALSE),""))</f>
      </c>
      <c r="J17796" s="90">
        <f>IF(OR($E17796="",$H17796=""),"",$H17796*$I17796)</f>
      </c>
      <c r="K17796" s="87" t="str">
        <v/>
      </c>
    </row>
    <row r="17797">
      <c r="A17797" s="74" t="str">
        <v/>
      </c>
      <c r="B17797" s="74" t="str">
        <v/>
      </c>
      <c r="C17797" s="75">
        <f>IF($E17797="","",IFERROR(VLOOKUP(TRIM(E17797&amp;""),'Référentiel Articles'!$A$2:$F$634,2,FALSE),""))</f>
      </c>
      <c r="D17797" s="75">
        <f>IF($E17797="","",IFERROR(VLOOKUP(TRIM(E17797&amp;""),'Référentiel Articles'!$A$2:$F$634,3,FALSE),""))</f>
      </c>
      <c r="E17797" s="74" t="str">
        <v/>
      </c>
      <c r="F17797" s="75">
        <f>IF($E17797="","",IFERROR(VLOOKUP(TRIM(E17797&amp;""),'Référentiel Articles'!$A$2:$F$634,4,FALSE),""))</f>
      </c>
      <c r="G17797" s="76">
        <f>IF($E17797="","",IFERROR(VLOOKUP(TRIM(E17797&amp;""),'Référentiel Articles'!$A$2:$F$634,5,FALSE),""))</f>
      </c>
      <c r="H17797" s="77" t="str">
        <v/>
      </c>
      <c r="I17797" s="76">
        <f>IF($E17797="","",IFERROR(VLOOKUP(TRIM(E17797&amp;""),'Référentiel Articles'!$A$2:$F$634,6,FALSE),""))</f>
      </c>
      <c r="J17797" s="78">
        <f>IF(OR($E17797="",$H17797=""),"",$H17797*$I17797)</f>
      </c>
      <c r="K17797" s="79" t="str">
        <v/>
      </c>
    </row>
    <row r="17798">
      <c r="A17798" s="81" t="str">
        <v/>
      </c>
      <c r="B17798" s="81" t="str">
        <v/>
      </c>
      <c r="C17798" s="83">
        <f>IF($E17798="","",IFERROR(VLOOKUP(TRIM(E17798&amp;""),'Référentiel Articles'!$A$2:$F$634,2,FALSE),""))</f>
      </c>
      <c r="D17798" s="83">
        <f>IF($E17798="","",IFERROR(VLOOKUP(TRIM(E17798&amp;""),'Référentiel Articles'!$A$2:$F$634,3,FALSE),""))</f>
      </c>
      <c r="E17798" s="81" t="str">
        <v/>
      </c>
      <c r="F17798" s="83">
        <f>IF($E17798="","",IFERROR(VLOOKUP(TRIM(E17798&amp;""),'Référentiel Articles'!$A$2:$F$634,4,FALSE),""))</f>
      </c>
      <c r="G17798" s="84">
        <f>IF($E17798="","",IFERROR(VLOOKUP(TRIM(E17798&amp;""),'Référentiel Articles'!$A$2:$F$634,5,FALSE),""))</f>
      </c>
      <c r="H17798" s="85" t="str">
        <v/>
      </c>
      <c r="I17798" s="84">
        <f>IF($E17798="","",IFERROR(VLOOKUP(TRIM(E17798&amp;""),'Référentiel Articles'!$A$2:$F$634,6,FALSE),""))</f>
      </c>
      <c r="J17798" s="90">
        <f>IF(OR($E17798="",$H17798=""),"",$H17798*$I17798)</f>
      </c>
      <c r="K17798" s="87" t="str">
        <v/>
      </c>
    </row>
    <row r="17799">
      <c r="A17799" s="74" t="str">
        <v/>
      </c>
      <c r="B17799" s="74" t="str">
        <v/>
      </c>
      <c r="C17799" s="75">
        <f>IF($E17799="","",IFERROR(VLOOKUP(TRIM(E17799&amp;""),'Référentiel Articles'!$A$2:$F$634,2,FALSE),""))</f>
      </c>
      <c r="D17799" s="75">
        <f>IF($E17799="","",IFERROR(VLOOKUP(TRIM(E17799&amp;""),'Référentiel Articles'!$A$2:$F$634,3,FALSE),""))</f>
      </c>
      <c r="E17799" s="74" t="str">
        <v/>
      </c>
      <c r="F17799" s="75">
        <f>IF($E17799="","",IFERROR(VLOOKUP(TRIM(E17799&amp;""),'Référentiel Articles'!$A$2:$F$634,4,FALSE),""))</f>
      </c>
      <c r="G17799" s="76">
        <f>IF($E17799="","",IFERROR(VLOOKUP(TRIM(E17799&amp;""),'Référentiel Articles'!$A$2:$F$634,5,FALSE),""))</f>
      </c>
      <c r="H17799" s="77" t="str">
        <v/>
      </c>
      <c r="I17799" s="76">
        <f>IF($E17799="","",IFERROR(VLOOKUP(TRIM(E17799&amp;""),'Référentiel Articles'!$A$2:$F$634,6,FALSE),""))</f>
      </c>
      <c r="J17799" s="78">
        <f>IF(OR($E17799="",$H17799=""),"",$H17799*$I17799)</f>
      </c>
      <c r="K17799" s="79" t="str">
        <v/>
      </c>
    </row>
    <row r="17800">
      <c r="A17800" s="81" t="str">
        <v/>
      </c>
      <c r="B17800" s="81" t="str">
        <v/>
      </c>
      <c r="C17800" s="83">
        <f>IF($E17800="","",IFERROR(VLOOKUP(TRIM(E17800&amp;""),'Référentiel Articles'!$A$2:$F$634,2,FALSE),""))</f>
      </c>
      <c r="D17800" s="83">
        <f>IF($E17800="","",IFERROR(VLOOKUP(TRIM(E17800&amp;""),'Référentiel Articles'!$A$2:$F$634,3,FALSE),""))</f>
      </c>
      <c r="E17800" s="81" t="str">
        <v/>
      </c>
      <c r="F17800" s="83">
        <f>IF($E17800="","",IFERROR(VLOOKUP(TRIM(E17800&amp;""),'Référentiel Articles'!$A$2:$F$634,4,FALSE),""))</f>
      </c>
      <c r="G17800" s="84">
        <f>IF($E17800="","",IFERROR(VLOOKUP(TRIM(E17800&amp;""),'Référentiel Articles'!$A$2:$F$634,5,FALSE),""))</f>
      </c>
      <c r="H17800" s="85" t="str">
        <v/>
      </c>
      <c r="I17800" s="84">
        <f>IF($E17800="","",IFERROR(VLOOKUP(TRIM(E17800&amp;""),'Référentiel Articles'!$A$2:$F$634,6,FALSE),""))</f>
      </c>
      <c r="J17800" s="90">
        <f>IF(OR($E17800="",$H17800=""),"",$H17800*$I17800)</f>
      </c>
      <c r="K17800" s="87" t="str">
        <v/>
      </c>
    </row>
    <row r="17801">
      <c r="A17801" s="74" t="str">
        <v/>
      </c>
      <c r="B17801" s="74" t="str">
        <v/>
      </c>
      <c r="C17801" s="75">
        <f>IF($E17801="","",IFERROR(VLOOKUP(TRIM(E17801&amp;""),'Référentiel Articles'!$A$2:$F$634,2,FALSE),""))</f>
      </c>
      <c r="D17801" s="75">
        <f>IF($E17801="","",IFERROR(VLOOKUP(TRIM(E17801&amp;""),'Référentiel Articles'!$A$2:$F$634,3,FALSE),""))</f>
      </c>
      <c r="E17801" s="74" t="str">
        <v/>
      </c>
      <c r="F17801" s="75">
        <f>IF($E17801="","",IFERROR(VLOOKUP(TRIM(E17801&amp;""),'Référentiel Articles'!$A$2:$F$634,4,FALSE),""))</f>
      </c>
      <c r="G17801" s="76">
        <f>IF($E17801="","",IFERROR(VLOOKUP(TRIM(E17801&amp;""),'Référentiel Articles'!$A$2:$F$634,5,FALSE),""))</f>
      </c>
      <c r="H17801" s="77" t="str">
        <v/>
      </c>
      <c r="I17801" s="76">
        <f>IF($E17801="","",IFERROR(VLOOKUP(TRIM(E17801&amp;""),'Référentiel Articles'!$A$2:$F$634,6,FALSE),""))</f>
      </c>
      <c r="J17801" s="78">
        <f>IF(OR($E17801="",$H17801=""),"",$H17801*$I17801)</f>
      </c>
      <c r="K17801" s="79" t="str">
        <v/>
      </c>
    </row>
    <row r="17802">
      <c r="A17802" s="81" t="str">
        <v/>
      </c>
      <c r="B17802" s="81" t="str">
        <v/>
      </c>
      <c r="C17802" s="83">
        <f>IF($E17802="","",IFERROR(VLOOKUP(TRIM(E17802&amp;""),'Référentiel Articles'!$A$2:$F$634,2,FALSE),""))</f>
      </c>
      <c r="D17802" s="83">
        <f>IF($E17802="","",IFERROR(VLOOKUP(TRIM(E17802&amp;""),'Référentiel Articles'!$A$2:$F$634,3,FALSE),""))</f>
      </c>
      <c r="E17802" s="81" t="str">
        <v/>
      </c>
      <c r="F17802" s="83">
        <f>IF($E17802="","",IFERROR(VLOOKUP(TRIM(E17802&amp;""),'Référentiel Articles'!$A$2:$F$634,4,FALSE),""))</f>
      </c>
      <c r="G17802" s="84">
        <f>IF($E17802="","",IFERROR(VLOOKUP(TRIM(E17802&amp;""),'Référentiel Articles'!$A$2:$F$634,5,FALSE),""))</f>
      </c>
      <c r="H17802" s="85" t="str">
        <v/>
      </c>
      <c r="I17802" s="84">
        <f>IF($E17802="","",IFERROR(VLOOKUP(TRIM(E17802&amp;""),'Référentiel Articles'!$A$2:$F$634,6,FALSE),""))</f>
      </c>
      <c r="J17802" s="90">
        <f>IF(OR($E17802="",$H17802=""),"",$H17802*$I17802)</f>
      </c>
      <c r="K17802" s="87" t="str">
        <v/>
      </c>
    </row>
    <row r="17803">
      <c r="A17803" s="74" t="str">
        <v/>
      </c>
      <c r="B17803" s="74" t="str">
        <v/>
      </c>
      <c r="C17803" s="75">
        <f>IF($E17803="","",IFERROR(VLOOKUP(TRIM(E17803&amp;""),'Référentiel Articles'!$A$2:$F$634,2,FALSE),""))</f>
      </c>
      <c r="D17803" s="75">
        <f>IF($E17803="","",IFERROR(VLOOKUP(TRIM(E17803&amp;""),'Référentiel Articles'!$A$2:$F$634,3,FALSE),""))</f>
      </c>
      <c r="E17803" s="74" t="str">
        <v/>
      </c>
      <c r="F17803" s="75">
        <f>IF($E17803="","",IFERROR(VLOOKUP(TRIM(E17803&amp;""),'Référentiel Articles'!$A$2:$F$634,4,FALSE),""))</f>
      </c>
      <c r="G17803" s="76">
        <f>IF($E17803="","",IFERROR(VLOOKUP(TRIM(E17803&amp;""),'Référentiel Articles'!$A$2:$F$634,5,FALSE),""))</f>
      </c>
      <c r="H17803" s="77" t="str">
        <v/>
      </c>
      <c r="I17803" s="76">
        <f>IF($E17803="","",IFERROR(VLOOKUP(TRIM(E17803&amp;""),'Référentiel Articles'!$A$2:$F$634,6,FALSE),""))</f>
      </c>
      <c r="J17803" s="78">
        <f>IF(OR($E17803="",$H17803=""),"",$H17803*$I17803)</f>
      </c>
      <c r="K17803" s="79" t="str">
        <v/>
      </c>
    </row>
    <row r="17804">
      <c r="A17804" s="81" t="str">
        <v/>
      </c>
      <c r="B17804" s="81" t="str">
        <v/>
      </c>
      <c r="C17804" s="83">
        <f>IF($E17804="","",IFERROR(VLOOKUP(TRIM(E17804&amp;""),'Référentiel Articles'!$A$2:$F$634,2,FALSE),""))</f>
      </c>
      <c r="D17804" s="83">
        <f>IF($E17804="","",IFERROR(VLOOKUP(TRIM(E17804&amp;""),'Référentiel Articles'!$A$2:$F$634,3,FALSE),""))</f>
      </c>
      <c r="E17804" s="81" t="str">
        <v/>
      </c>
      <c r="F17804" s="83">
        <f>IF($E17804="","",IFERROR(VLOOKUP(TRIM(E17804&amp;""),'Référentiel Articles'!$A$2:$F$634,4,FALSE),""))</f>
      </c>
      <c r="G17804" s="84">
        <f>IF($E17804="","",IFERROR(VLOOKUP(TRIM(E17804&amp;""),'Référentiel Articles'!$A$2:$F$634,5,FALSE),""))</f>
      </c>
      <c r="H17804" s="85" t="str">
        <v/>
      </c>
      <c r="I17804" s="84">
        <f>IF($E17804="","",IFERROR(VLOOKUP(TRIM(E17804&amp;""),'Référentiel Articles'!$A$2:$F$634,6,FALSE),""))</f>
      </c>
      <c r="J17804" s="90">
        <f>IF(OR($E17804="",$H17804=""),"",$H17804*$I17804)</f>
      </c>
      <c r="K17804" s="87" t="str">
        <v/>
      </c>
    </row>
    <row r="17805">
      <c r="A17805" s="74" t="str">
        <v/>
      </c>
      <c r="B17805" s="74" t="str">
        <v/>
      </c>
      <c r="C17805" s="75">
        <f>IF($E17805="","",IFERROR(VLOOKUP(TRIM(E17805&amp;""),'Référentiel Articles'!$A$2:$F$634,2,FALSE),""))</f>
      </c>
      <c r="D17805" s="75">
        <f>IF($E17805="","",IFERROR(VLOOKUP(TRIM(E17805&amp;""),'Référentiel Articles'!$A$2:$F$634,3,FALSE),""))</f>
      </c>
      <c r="E17805" s="74" t="str">
        <v/>
      </c>
      <c r="F17805" s="75">
        <f>IF($E17805="","",IFERROR(VLOOKUP(TRIM(E17805&amp;""),'Référentiel Articles'!$A$2:$F$634,4,FALSE),""))</f>
      </c>
      <c r="G17805" s="76">
        <f>IF($E17805="","",IFERROR(VLOOKUP(TRIM(E17805&amp;""),'Référentiel Articles'!$A$2:$F$634,5,FALSE),""))</f>
      </c>
      <c r="H17805" s="77" t="str">
        <v/>
      </c>
      <c r="I17805" s="76">
        <f>IF($E17805="","",IFERROR(VLOOKUP(TRIM(E17805&amp;""),'Référentiel Articles'!$A$2:$F$634,6,FALSE),""))</f>
      </c>
      <c r="J17805" s="78">
        <f>IF(OR($E17805="",$H17805=""),"",$H17805*$I17805)</f>
      </c>
      <c r="K17805" s="79" t="str">
        <v/>
      </c>
    </row>
    <row r="17806">
      <c r="A17806" s="81" t="str">
        <v/>
      </c>
      <c r="B17806" s="81" t="str">
        <v/>
      </c>
      <c r="C17806" s="83">
        <f>IF($E17806="","",IFERROR(VLOOKUP(TRIM(E17806&amp;""),'Référentiel Articles'!$A$2:$F$634,2,FALSE),""))</f>
      </c>
      <c r="D17806" s="83">
        <f>IF($E17806="","",IFERROR(VLOOKUP(TRIM(E17806&amp;""),'Référentiel Articles'!$A$2:$F$634,3,FALSE),""))</f>
      </c>
      <c r="E17806" s="81" t="str">
        <v/>
      </c>
      <c r="F17806" s="83">
        <f>IF($E17806="","",IFERROR(VLOOKUP(TRIM(E17806&amp;""),'Référentiel Articles'!$A$2:$F$634,4,FALSE),""))</f>
      </c>
      <c r="G17806" s="84">
        <f>IF($E17806="","",IFERROR(VLOOKUP(TRIM(E17806&amp;""),'Référentiel Articles'!$A$2:$F$634,5,FALSE),""))</f>
      </c>
      <c r="H17806" s="85" t="str">
        <v/>
      </c>
      <c r="I17806" s="84">
        <f>IF($E17806="","",IFERROR(VLOOKUP(TRIM(E17806&amp;""),'Référentiel Articles'!$A$2:$F$634,6,FALSE),""))</f>
      </c>
      <c r="J17806" s="90">
        <f>IF(OR($E17806="",$H17806=""),"",$H17806*$I17806)</f>
      </c>
      <c r="K17806" s="87" t="str">
        <v/>
      </c>
    </row>
    <row r="17807">
      <c r="A17807" s="74" t="str">
        <v/>
      </c>
      <c r="B17807" s="74" t="str">
        <v/>
      </c>
      <c r="C17807" s="75">
        <f>IF($E17807="","",IFERROR(VLOOKUP(TRIM(E17807&amp;""),'Référentiel Articles'!$A$2:$F$634,2,FALSE),""))</f>
      </c>
      <c r="D17807" s="75">
        <f>IF($E17807="","",IFERROR(VLOOKUP(TRIM(E17807&amp;""),'Référentiel Articles'!$A$2:$F$634,3,FALSE),""))</f>
      </c>
      <c r="E17807" s="74" t="str">
        <v/>
      </c>
      <c r="F17807" s="75">
        <f>IF($E17807="","",IFERROR(VLOOKUP(TRIM(E17807&amp;""),'Référentiel Articles'!$A$2:$F$634,4,FALSE),""))</f>
      </c>
      <c r="G17807" s="76">
        <f>IF($E17807="","",IFERROR(VLOOKUP(TRIM(E17807&amp;""),'Référentiel Articles'!$A$2:$F$634,5,FALSE),""))</f>
      </c>
      <c r="H17807" s="77" t="str">
        <v/>
      </c>
      <c r="I17807" s="76">
        <f>IF($E17807="","",IFERROR(VLOOKUP(TRIM(E17807&amp;""),'Référentiel Articles'!$A$2:$F$634,6,FALSE),""))</f>
      </c>
      <c r="J17807" s="78">
        <f>IF(OR($E17807="",$H17807=""),"",$H17807*$I17807)</f>
      </c>
      <c r="K17807" s="79" t="str">
        <v/>
      </c>
    </row>
    <row r="17808">
      <c r="A17808" s="81" t="str">
        <v/>
      </c>
      <c r="B17808" s="81" t="str">
        <v/>
      </c>
      <c r="C17808" s="83">
        <f>IF($E17808="","",IFERROR(VLOOKUP(TRIM(E17808&amp;""),'Référentiel Articles'!$A$2:$F$634,2,FALSE),""))</f>
      </c>
      <c r="D17808" s="83">
        <f>IF($E17808="","",IFERROR(VLOOKUP(TRIM(E17808&amp;""),'Référentiel Articles'!$A$2:$F$634,3,FALSE),""))</f>
      </c>
      <c r="E17808" s="81" t="str">
        <v/>
      </c>
      <c r="F17808" s="83">
        <f>IF($E17808="","",IFERROR(VLOOKUP(TRIM(E17808&amp;""),'Référentiel Articles'!$A$2:$F$634,4,FALSE),""))</f>
      </c>
      <c r="G17808" s="84">
        <f>IF($E17808="","",IFERROR(VLOOKUP(TRIM(E17808&amp;""),'Référentiel Articles'!$A$2:$F$634,5,FALSE),""))</f>
      </c>
      <c r="H17808" s="85" t="str">
        <v/>
      </c>
      <c r="I17808" s="84">
        <f>IF($E17808="","",IFERROR(VLOOKUP(TRIM(E17808&amp;""),'Référentiel Articles'!$A$2:$F$634,6,FALSE),""))</f>
      </c>
      <c r="J17808" s="90">
        <f>IF(OR($E17808="",$H17808=""),"",$H17808*$I17808)</f>
      </c>
      <c r="K17808" s="87" t="str">
        <v/>
      </c>
    </row>
    <row r="17809">
      <c r="A17809" s="74" t="str">
        <v/>
      </c>
      <c r="B17809" s="74" t="str">
        <v/>
      </c>
      <c r="C17809" s="75">
        <f>IF($E17809="","",IFERROR(VLOOKUP(TRIM(E17809&amp;""),'Référentiel Articles'!$A$2:$F$634,2,FALSE),""))</f>
      </c>
      <c r="D17809" s="75">
        <f>IF($E17809="","",IFERROR(VLOOKUP(TRIM(E17809&amp;""),'Référentiel Articles'!$A$2:$F$634,3,FALSE),""))</f>
      </c>
      <c r="E17809" s="74" t="str">
        <v/>
      </c>
      <c r="F17809" s="75">
        <f>IF($E17809="","",IFERROR(VLOOKUP(TRIM(E17809&amp;""),'Référentiel Articles'!$A$2:$F$634,4,FALSE),""))</f>
      </c>
      <c r="G17809" s="76">
        <f>IF($E17809="","",IFERROR(VLOOKUP(TRIM(E17809&amp;""),'Référentiel Articles'!$A$2:$F$634,5,FALSE),""))</f>
      </c>
      <c r="H17809" s="77" t="str">
        <v/>
      </c>
      <c r="I17809" s="76">
        <f>IF($E17809="","",IFERROR(VLOOKUP(TRIM(E17809&amp;""),'Référentiel Articles'!$A$2:$F$634,6,FALSE),""))</f>
      </c>
      <c r="J17809" s="78">
        <f>IF(OR($E17809="",$H17809=""),"",$H17809*$I17809)</f>
      </c>
      <c r="K17809" s="79" t="str">
        <v/>
      </c>
    </row>
    <row r="17810">
      <c r="A17810" s="81" t="str">
        <v/>
      </c>
      <c r="B17810" s="81" t="str">
        <v/>
      </c>
      <c r="C17810" s="83">
        <f>IF($E17810="","",IFERROR(VLOOKUP(TRIM(E17810&amp;""),'Référentiel Articles'!$A$2:$F$634,2,FALSE),""))</f>
      </c>
      <c r="D17810" s="83">
        <f>IF($E17810="","",IFERROR(VLOOKUP(TRIM(E17810&amp;""),'Référentiel Articles'!$A$2:$F$634,3,FALSE),""))</f>
      </c>
      <c r="E17810" s="81" t="str">
        <v/>
      </c>
      <c r="F17810" s="83">
        <f>IF($E17810="","",IFERROR(VLOOKUP(TRIM(E17810&amp;""),'Référentiel Articles'!$A$2:$F$634,4,FALSE),""))</f>
      </c>
      <c r="G17810" s="84">
        <f>IF($E17810="","",IFERROR(VLOOKUP(TRIM(E17810&amp;""),'Référentiel Articles'!$A$2:$F$634,5,FALSE),""))</f>
      </c>
      <c r="H17810" s="85" t="str">
        <v/>
      </c>
      <c r="I17810" s="84">
        <f>IF($E17810="","",IFERROR(VLOOKUP(TRIM(E17810&amp;""),'Référentiel Articles'!$A$2:$F$634,6,FALSE),""))</f>
      </c>
      <c r="J17810" s="90">
        <f>IF(OR($E17810="",$H17810=""),"",$H17810*$I17810)</f>
      </c>
      <c r="K17810" s="87" t="str">
        <v/>
      </c>
    </row>
    <row r="17811">
      <c r="A17811" s="74" t="str">
        <v/>
      </c>
      <c r="B17811" s="74" t="str">
        <v/>
      </c>
      <c r="C17811" s="75">
        <f>IF($E17811="","",IFERROR(VLOOKUP(TRIM(E17811&amp;""),'Référentiel Articles'!$A$2:$F$634,2,FALSE),""))</f>
      </c>
      <c r="D17811" s="75">
        <f>IF($E17811="","",IFERROR(VLOOKUP(TRIM(E17811&amp;""),'Référentiel Articles'!$A$2:$F$634,3,FALSE),""))</f>
      </c>
      <c r="E17811" s="74" t="str">
        <v/>
      </c>
      <c r="F17811" s="75">
        <f>IF($E17811="","",IFERROR(VLOOKUP(TRIM(E17811&amp;""),'Référentiel Articles'!$A$2:$F$634,4,FALSE),""))</f>
      </c>
      <c r="G17811" s="76">
        <f>IF($E17811="","",IFERROR(VLOOKUP(TRIM(E17811&amp;""),'Référentiel Articles'!$A$2:$F$634,5,FALSE),""))</f>
      </c>
      <c r="H17811" s="77" t="str">
        <v/>
      </c>
      <c r="I17811" s="76">
        <f>IF($E17811="","",IFERROR(VLOOKUP(TRIM(E17811&amp;""),'Référentiel Articles'!$A$2:$F$634,6,FALSE),""))</f>
      </c>
      <c r="J17811" s="78">
        <f>IF(OR($E17811="",$H17811=""),"",$H17811*$I17811)</f>
      </c>
      <c r="K17811" s="79" t="str">
        <v/>
      </c>
    </row>
    <row r="17812">
      <c r="A17812" s="81" t="str">
        <v/>
      </c>
      <c r="B17812" s="81" t="str">
        <v/>
      </c>
      <c r="C17812" s="83">
        <f>IF($E17812="","",IFERROR(VLOOKUP(TRIM(E17812&amp;""),'Référentiel Articles'!$A$2:$F$634,2,FALSE),""))</f>
      </c>
      <c r="D17812" s="83">
        <f>IF($E17812="","",IFERROR(VLOOKUP(TRIM(E17812&amp;""),'Référentiel Articles'!$A$2:$F$634,3,FALSE),""))</f>
      </c>
      <c r="E17812" s="81" t="str">
        <v/>
      </c>
      <c r="F17812" s="83">
        <f>IF($E17812="","",IFERROR(VLOOKUP(TRIM(E17812&amp;""),'Référentiel Articles'!$A$2:$F$634,4,FALSE),""))</f>
      </c>
      <c r="G17812" s="84">
        <f>IF($E17812="","",IFERROR(VLOOKUP(TRIM(E17812&amp;""),'Référentiel Articles'!$A$2:$F$634,5,FALSE),""))</f>
      </c>
      <c r="H17812" s="85" t="str">
        <v/>
      </c>
      <c r="I17812" s="84">
        <f>IF($E17812="","",IFERROR(VLOOKUP(TRIM(E17812&amp;""),'Référentiel Articles'!$A$2:$F$634,6,FALSE),""))</f>
      </c>
      <c r="J17812" s="90">
        <f>IF(OR($E17812="",$H17812=""),"",$H17812*$I17812)</f>
      </c>
      <c r="K17812" s="87" t="str">
        <v/>
      </c>
    </row>
    <row r="17813">
      <c r="A17813" s="74" t="str">
        <v/>
      </c>
      <c r="B17813" s="74" t="str">
        <v/>
      </c>
      <c r="C17813" s="75">
        <f>IF($E17813="","",IFERROR(VLOOKUP(TRIM(E17813&amp;""),'Référentiel Articles'!$A$2:$F$634,2,FALSE),""))</f>
      </c>
      <c r="D17813" s="75">
        <f>IF($E17813="","",IFERROR(VLOOKUP(TRIM(E17813&amp;""),'Référentiel Articles'!$A$2:$F$634,3,FALSE),""))</f>
      </c>
      <c r="E17813" s="74" t="str">
        <v/>
      </c>
      <c r="F17813" s="75">
        <f>IF($E17813="","",IFERROR(VLOOKUP(TRIM(E17813&amp;""),'Référentiel Articles'!$A$2:$F$634,4,FALSE),""))</f>
      </c>
      <c r="G17813" s="76">
        <f>IF($E17813="","",IFERROR(VLOOKUP(TRIM(E17813&amp;""),'Référentiel Articles'!$A$2:$F$634,5,FALSE),""))</f>
      </c>
      <c r="H17813" s="77" t="str">
        <v/>
      </c>
      <c r="I17813" s="76">
        <f>IF($E17813="","",IFERROR(VLOOKUP(TRIM(E17813&amp;""),'Référentiel Articles'!$A$2:$F$634,6,FALSE),""))</f>
      </c>
      <c r="J17813" s="78">
        <f>IF(OR($E17813="",$H17813=""),"",$H17813*$I17813)</f>
      </c>
      <c r="K17813" s="79" t="str">
        <v/>
      </c>
    </row>
    <row r="17814">
      <c r="A17814" s="81" t="str">
        <v/>
      </c>
      <c r="B17814" s="81" t="str">
        <v/>
      </c>
      <c r="C17814" s="83">
        <f>IF($E17814="","",IFERROR(VLOOKUP(TRIM(E17814&amp;""),'Référentiel Articles'!$A$2:$F$634,2,FALSE),""))</f>
      </c>
      <c r="D17814" s="83">
        <f>IF($E17814="","",IFERROR(VLOOKUP(TRIM(E17814&amp;""),'Référentiel Articles'!$A$2:$F$634,3,FALSE),""))</f>
      </c>
      <c r="E17814" s="81" t="str">
        <v/>
      </c>
      <c r="F17814" s="83">
        <f>IF($E17814="","",IFERROR(VLOOKUP(TRIM(E17814&amp;""),'Référentiel Articles'!$A$2:$F$634,4,FALSE),""))</f>
      </c>
      <c r="G17814" s="84">
        <f>IF($E17814="","",IFERROR(VLOOKUP(TRIM(E17814&amp;""),'Référentiel Articles'!$A$2:$F$634,5,FALSE),""))</f>
      </c>
      <c r="H17814" s="85" t="str">
        <v/>
      </c>
      <c r="I17814" s="84">
        <f>IF($E17814="","",IFERROR(VLOOKUP(TRIM(E17814&amp;""),'Référentiel Articles'!$A$2:$F$634,6,FALSE),""))</f>
      </c>
      <c r="J17814" s="90">
        <f>IF(OR($E17814="",$H17814=""),"",$H17814*$I17814)</f>
      </c>
      <c r="K17814" s="87" t="str">
        <v/>
      </c>
    </row>
    <row r="17815">
      <c r="A17815" s="74" t="str">
        <v/>
      </c>
      <c r="B17815" s="74" t="str">
        <v/>
      </c>
      <c r="C17815" s="75">
        <f>IF($E17815="","",IFERROR(VLOOKUP(TRIM(E17815&amp;""),'Référentiel Articles'!$A$2:$F$634,2,FALSE),""))</f>
      </c>
      <c r="D17815" s="75">
        <f>IF($E17815="","",IFERROR(VLOOKUP(TRIM(E17815&amp;""),'Référentiel Articles'!$A$2:$F$634,3,FALSE),""))</f>
      </c>
      <c r="E17815" s="74" t="str">
        <v/>
      </c>
      <c r="F17815" s="75">
        <f>IF($E17815="","",IFERROR(VLOOKUP(TRIM(E17815&amp;""),'Référentiel Articles'!$A$2:$F$634,4,FALSE),""))</f>
      </c>
      <c r="G17815" s="76">
        <f>IF($E17815="","",IFERROR(VLOOKUP(TRIM(E17815&amp;""),'Référentiel Articles'!$A$2:$F$634,5,FALSE),""))</f>
      </c>
      <c r="H17815" s="77" t="str">
        <v/>
      </c>
      <c r="I17815" s="76">
        <f>IF($E17815="","",IFERROR(VLOOKUP(TRIM(E17815&amp;""),'Référentiel Articles'!$A$2:$F$634,6,FALSE),""))</f>
      </c>
      <c r="J17815" s="78">
        <f>IF(OR($E17815="",$H17815=""),"",$H17815*$I17815)</f>
      </c>
      <c r="K17815" s="79" t="str">
        <v/>
      </c>
    </row>
    <row r="17816">
      <c r="A17816" s="81" t="str">
        <v/>
      </c>
      <c r="B17816" s="81" t="str">
        <v/>
      </c>
      <c r="C17816" s="83">
        <f>IF($E17816="","",IFERROR(VLOOKUP(TRIM(E17816&amp;""),'Référentiel Articles'!$A$2:$F$634,2,FALSE),""))</f>
      </c>
      <c r="D17816" s="83">
        <f>IF($E17816="","",IFERROR(VLOOKUP(TRIM(E17816&amp;""),'Référentiel Articles'!$A$2:$F$634,3,FALSE),""))</f>
      </c>
      <c r="E17816" s="81" t="str">
        <v/>
      </c>
      <c r="F17816" s="83">
        <f>IF($E17816="","",IFERROR(VLOOKUP(TRIM(E17816&amp;""),'Référentiel Articles'!$A$2:$F$634,4,FALSE),""))</f>
      </c>
      <c r="G17816" s="84">
        <f>IF($E17816="","",IFERROR(VLOOKUP(TRIM(E17816&amp;""),'Référentiel Articles'!$A$2:$F$634,5,FALSE),""))</f>
      </c>
      <c r="H17816" s="85" t="str">
        <v/>
      </c>
      <c r="I17816" s="84">
        <f>IF($E17816="","",IFERROR(VLOOKUP(TRIM(E17816&amp;""),'Référentiel Articles'!$A$2:$F$634,6,FALSE),""))</f>
      </c>
      <c r="J17816" s="90">
        <f>IF(OR($E17816="",$H17816=""),"",$H17816*$I17816)</f>
      </c>
      <c r="K17816" s="87" t="str">
        <v/>
      </c>
    </row>
    <row r="17817">
      <c r="A17817" s="74" t="str">
        <v/>
      </c>
      <c r="B17817" s="74" t="str">
        <v/>
      </c>
      <c r="C17817" s="75">
        <f>IF($E17817="","",IFERROR(VLOOKUP(TRIM(E17817&amp;""),'Référentiel Articles'!$A$2:$F$634,2,FALSE),""))</f>
      </c>
      <c r="D17817" s="75">
        <f>IF($E17817="","",IFERROR(VLOOKUP(TRIM(E17817&amp;""),'Référentiel Articles'!$A$2:$F$634,3,FALSE),""))</f>
      </c>
      <c r="E17817" s="74" t="str">
        <v/>
      </c>
      <c r="F17817" s="75">
        <f>IF($E17817="","",IFERROR(VLOOKUP(TRIM(E17817&amp;""),'Référentiel Articles'!$A$2:$F$634,4,FALSE),""))</f>
      </c>
      <c r="G17817" s="76">
        <f>IF($E17817="","",IFERROR(VLOOKUP(TRIM(E17817&amp;""),'Référentiel Articles'!$A$2:$F$634,5,FALSE),""))</f>
      </c>
      <c r="H17817" s="77" t="str">
        <v/>
      </c>
      <c r="I17817" s="76">
        <f>IF($E17817="","",IFERROR(VLOOKUP(TRIM(E17817&amp;""),'Référentiel Articles'!$A$2:$F$634,6,FALSE),""))</f>
      </c>
      <c r="J17817" s="78">
        <f>IF(OR($E17817="",$H17817=""),"",$H17817*$I17817)</f>
      </c>
      <c r="K17817" s="79" t="str">
        <v/>
      </c>
    </row>
    <row r="17818">
      <c r="A17818" s="81" t="str">
        <v/>
      </c>
      <c r="B17818" s="81" t="str">
        <v/>
      </c>
      <c r="C17818" s="83">
        <f>IF($E17818="","",IFERROR(VLOOKUP(TRIM(E17818&amp;""),'Référentiel Articles'!$A$2:$F$634,2,FALSE),""))</f>
      </c>
      <c r="D17818" s="83">
        <f>IF($E17818="","",IFERROR(VLOOKUP(TRIM(E17818&amp;""),'Référentiel Articles'!$A$2:$F$634,3,FALSE),""))</f>
      </c>
      <c r="E17818" s="81" t="str">
        <v/>
      </c>
      <c r="F17818" s="83">
        <f>IF($E17818="","",IFERROR(VLOOKUP(TRIM(E17818&amp;""),'Référentiel Articles'!$A$2:$F$634,4,FALSE),""))</f>
      </c>
      <c r="G17818" s="84">
        <f>IF($E17818="","",IFERROR(VLOOKUP(TRIM(E17818&amp;""),'Référentiel Articles'!$A$2:$F$634,5,FALSE),""))</f>
      </c>
      <c r="H17818" s="85" t="str">
        <v/>
      </c>
      <c r="I17818" s="84">
        <f>IF($E17818="","",IFERROR(VLOOKUP(TRIM(E17818&amp;""),'Référentiel Articles'!$A$2:$F$634,6,FALSE),""))</f>
      </c>
      <c r="J17818" s="90">
        <f>IF(OR($E17818="",$H17818=""),"",$H17818*$I17818)</f>
      </c>
      <c r="K17818" s="87" t="str">
        <v/>
      </c>
    </row>
    <row r="17819">
      <c r="A17819" s="74" t="str">
        <v/>
      </c>
      <c r="B17819" s="74" t="str">
        <v/>
      </c>
      <c r="C17819" s="75">
        <f>IF($E17819="","",IFERROR(VLOOKUP(TRIM(E17819&amp;""),'Référentiel Articles'!$A$2:$F$634,2,FALSE),""))</f>
      </c>
      <c r="D17819" s="75">
        <f>IF($E17819="","",IFERROR(VLOOKUP(TRIM(E17819&amp;""),'Référentiel Articles'!$A$2:$F$634,3,FALSE),""))</f>
      </c>
      <c r="E17819" s="74" t="str">
        <v/>
      </c>
      <c r="F17819" s="75">
        <f>IF($E17819="","",IFERROR(VLOOKUP(TRIM(E17819&amp;""),'Référentiel Articles'!$A$2:$F$634,4,FALSE),""))</f>
      </c>
      <c r="G17819" s="76">
        <f>IF($E17819="","",IFERROR(VLOOKUP(TRIM(E17819&amp;""),'Référentiel Articles'!$A$2:$F$634,5,FALSE),""))</f>
      </c>
      <c r="H17819" s="77" t="str">
        <v/>
      </c>
      <c r="I17819" s="76">
        <f>IF($E17819="","",IFERROR(VLOOKUP(TRIM(E17819&amp;""),'Référentiel Articles'!$A$2:$F$634,6,FALSE),""))</f>
      </c>
      <c r="J17819" s="78">
        <f>IF(OR($E17819="",$H17819=""),"",$H17819*$I17819)</f>
      </c>
      <c r="K17819" s="79" t="str">
        <v/>
      </c>
    </row>
    <row r="17820">
      <c r="A17820" s="81" t="str">
        <v/>
      </c>
      <c r="B17820" s="81" t="str">
        <v/>
      </c>
      <c r="C17820" s="83">
        <f>IF($E17820="","",IFERROR(VLOOKUP(TRIM(E17820&amp;""),'Référentiel Articles'!$A$2:$F$634,2,FALSE),""))</f>
      </c>
      <c r="D17820" s="83">
        <f>IF($E17820="","",IFERROR(VLOOKUP(TRIM(E17820&amp;""),'Référentiel Articles'!$A$2:$F$634,3,FALSE),""))</f>
      </c>
      <c r="E17820" s="81" t="str">
        <v/>
      </c>
      <c r="F17820" s="83">
        <f>IF($E17820="","",IFERROR(VLOOKUP(TRIM(E17820&amp;""),'Référentiel Articles'!$A$2:$F$634,4,FALSE),""))</f>
      </c>
      <c r="G17820" s="84">
        <f>IF($E17820="","",IFERROR(VLOOKUP(TRIM(E17820&amp;""),'Référentiel Articles'!$A$2:$F$634,5,FALSE),""))</f>
      </c>
      <c r="H17820" s="85" t="str">
        <v/>
      </c>
      <c r="I17820" s="84">
        <f>IF($E17820="","",IFERROR(VLOOKUP(TRIM(E17820&amp;""),'Référentiel Articles'!$A$2:$F$634,6,FALSE),""))</f>
      </c>
      <c r="J17820" s="90">
        <f>IF(OR($E17820="",$H17820=""),"",$H17820*$I17820)</f>
      </c>
      <c r="K17820" s="87" t="str">
        <v/>
      </c>
    </row>
    <row r="17821">
      <c r="A17821" s="74" t="str">
        <v/>
      </c>
      <c r="B17821" s="74" t="str">
        <v/>
      </c>
      <c r="C17821" s="75">
        <f>IF($E17821="","",IFERROR(VLOOKUP(TRIM(E17821&amp;""),'Référentiel Articles'!$A$2:$F$634,2,FALSE),""))</f>
      </c>
      <c r="D17821" s="75">
        <f>IF($E17821="","",IFERROR(VLOOKUP(TRIM(E17821&amp;""),'Référentiel Articles'!$A$2:$F$634,3,FALSE),""))</f>
      </c>
      <c r="E17821" s="74" t="str">
        <v/>
      </c>
      <c r="F17821" s="75">
        <f>IF($E17821="","",IFERROR(VLOOKUP(TRIM(E17821&amp;""),'Référentiel Articles'!$A$2:$F$634,4,FALSE),""))</f>
      </c>
      <c r="G17821" s="76">
        <f>IF($E17821="","",IFERROR(VLOOKUP(TRIM(E17821&amp;""),'Référentiel Articles'!$A$2:$F$634,5,FALSE),""))</f>
      </c>
      <c r="H17821" s="77" t="str">
        <v/>
      </c>
      <c r="I17821" s="76">
        <f>IF($E17821="","",IFERROR(VLOOKUP(TRIM(E17821&amp;""),'Référentiel Articles'!$A$2:$F$634,6,FALSE),""))</f>
      </c>
      <c r="J17821" s="78">
        <f>IF(OR($E17821="",$H17821=""),"",$H17821*$I17821)</f>
      </c>
      <c r="K17821" s="79" t="str">
        <v/>
      </c>
    </row>
    <row r="17822">
      <c r="A17822" s="81" t="str">
        <v/>
      </c>
      <c r="B17822" s="81" t="str">
        <v/>
      </c>
      <c r="C17822" s="83">
        <f>IF($E17822="","",IFERROR(VLOOKUP(TRIM(E17822&amp;""),'Référentiel Articles'!$A$2:$F$634,2,FALSE),""))</f>
      </c>
      <c r="D17822" s="83">
        <f>IF($E17822="","",IFERROR(VLOOKUP(TRIM(E17822&amp;""),'Référentiel Articles'!$A$2:$F$634,3,FALSE),""))</f>
      </c>
      <c r="E17822" s="81" t="str">
        <v/>
      </c>
      <c r="F17822" s="83">
        <f>IF($E17822="","",IFERROR(VLOOKUP(TRIM(E17822&amp;""),'Référentiel Articles'!$A$2:$F$634,4,FALSE),""))</f>
      </c>
      <c r="G17822" s="84">
        <f>IF($E17822="","",IFERROR(VLOOKUP(TRIM(E17822&amp;""),'Référentiel Articles'!$A$2:$F$634,5,FALSE),""))</f>
      </c>
      <c r="H17822" s="85" t="str">
        <v/>
      </c>
      <c r="I17822" s="84">
        <f>IF($E17822="","",IFERROR(VLOOKUP(TRIM(E17822&amp;""),'Référentiel Articles'!$A$2:$F$634,6,FALSE),""))</f>
      </c>
      <c r="J17822" s="90">
        <f>IF(OR($E17822="",$H17822=""),"",$H17822*$I17822)</f>
      </c>
      <c r="K17822" s="87" t="str">
        <v/>
      </c>
    </row>
    <row r="17823">
      <c r="A17823" s="74" t="str">
        <v/>
      </c>
      <c r="B17823" s="74" t="str">
        <v/>
      </c>
      <c r="C17823" s="75">
        <f>IF($E17823="","",IFERROR(VLOOKUP(TRIM(E17823&amp;""),'Référentiel Articles'!$A$2:$F$634,2,FALSE),""))</f>
      </c>
      <c r="D17823" s="75">
        <f>IF($E17823="","",IFERROR(VLOOKUP(TRIM(E17823&amp;""),'Référentiel Articles'!$A$2:$F$634,3,FALSE),""))</f>
      </c>
      <c r="E17823" s="74" t="str">
        <v/>
      </c>
      <c r="F17823" s="75">
        <f>IF($E17823="","",IFERROR(VLOOKUP(TRIM(E17823&amp;""),'Référentiel Articles'!$A$2:$F$634,4,FALSE),""))</f>
      </c>
      <c r="G17823" s="76">
        <f>IF($E17823="","",IFERROR(VLOOKUP(TRIM(E17823&amp;""),'Référentiel Articles'!$A$2:$F$634,5,FALSE),""))</f>
      </c>
      <c r="H17823" s="77" t="str">
        <v/>
      </c>
      <c r="I17823" s="76">
        <f>IF($E17823="","",IFERROR(VLOOKUP(TRIM(E17823&amp;""),'Référentiel Articles'!$A$2:$F$634,6,FALSE),""))</f>
      </c>
      <c r="J17823" s="78">
        <f>IF(OR($E17823="",$H17823=""),"",$H17823*$I17823)</f>
      </c>
      <c r="K17823" s="79" t="str">
        <v/>
      </c>
    </row>
    <row r="17824">
      <c r="A17824" s="81" t="str">
        <v/>
      </c>
      <c r="B17824" s="81" t="str">
        <v/>
      </c>
      <c r="C17824" s="83">
        <f>IF($E17824="","",IFERROR(VLOOKUP(TRIM(E17824&amp;""),'Référentiel Articles'!$A$2:$F$634,2,FALSE),""))</f>
      </c>
      <c r="D17824" s="83">
        <f>IF($E17824="","",IFERROR(VLOOKUP(TRIM(E17824&amp;""),'Référentiel Articles'!$A$2:$F$634,3,FALSE),""))</f>
      </c>
      <c r="E17824" s="81" t="str">
        <v/>
      </c>
      <c r="F17824" s="83">
        <f>IF($E17824="","",IFERROR(VLOOKUP(TRIM(E17824&amp;""),'Référentiel Articles'!$A$2:$F$634,4,FALSE),""))</f>
      </c>
      <c r="G17824" s="84">
        <f>IF($E17824="","",IFERROR(VLOOKUP(TRIM(E17824&amp;""),'Référentiel Articles'!$A$2:$F$634,5,FALSE),""))</f>
      </c>
      <c r="H17824" s="85" t="str">
        <v/>
      </c>
      <c r="I17824" s="84">
        <f>IF($E17824="","",IFERROR(VLOOKUP(TRIM(E17824&amp;""),'Référentiel Articles'!$A$2:$F$634,6,FALSE),""))</f>
      </c>
      <c r="J17824" s="90">
        <f>IF(OR($E17824="",$H17824=""),"",$H17824*$I17824)</f>
      </c>
      <c r="K17824" s="87" t="str">
        <v/>
      </c>
    </row>
    <row r="17825">
      <c r="A17825" s="74" t="str">
        <v/>
      </c>
      <c r="B17825" s="74" t="str">
        <v/>
      </c>
      <c r="C17825" s="75">
        <f>IF($E17825="","",IFERROR(VLOOKUP(TRIM(E17825&amp;""),'Référentiel Articles'!$A$2:$F$634,2,FALSE),""))</f>
      </c>
      <c r="D17825" s="75">
        <f>IF($E17825="","",IFERROR(VLOOKUP(TRIM(E17825&amp;""),'Référentiel Articles'!$A$2:$F$634,3,FALSE),""))</f>
      </c>
      <c r="E17825" s="74" t="str">
        <v/>
      </c>
      <c r="F17825" s="75">
        <f>IF($E17825="","",IFERROR(VLOOKUP(TRIM(E17825&amp;""),'Référentiel Articles'!$A$2:$F$634,4,FALSE),""))</f>
      </c>
      <c r="G17825" s="76">
        <f>IF($E17825="","",IFERROR(VLOOKUP(TRIM(E17825&amp;""),'Référentiel Articles'!$A$2:$F$634,5,FALSE),""))</f>
      </c>
      <c r="H17825" s="77" t="str">
        <v/>
      </c>
      <c r="I17825" s="76">
        <f>IF($E17825="","",IFERROR(VLOOKUP(TRIM(E17825&amp;""),'Référentiel Articles'!$A$2:$F$634,6,FALSE),""))</f>
      </c>
      <c r="J17825" s="78">
        <f>IF(OR($E17825="",$H17825=""),"",$H17825*$I17825)</f>
      </c>
      <c r="K17825" s="79" t="str">
        <v/>
      </c>
    </row>
    <row r="17826">
      <c r="A17826" s="81" t="str">
        <v/>
      </c>
      <c r="B17826" s="81" t="str">
        <v/>
      </c>
      <c r="C17826" s="83">
        <f>IF($E17826="","",IFERROR(VLOOKUP(TRIM(E17826&amp;""),'Référentiel Articles'!$A$2:$F$634,2,FALSE),""))</f>
      </c>
      <c r="D17826" s="83">
        <f>IF($E17826="","",IFERROR(VLOOKUP(TRIM(E17826&amp;""),'Référentiel Articles'!$A$2:$F$634,3,FALSE),""))</f>
      </c>
      <c r="E17826" s="81" t="str">
        <v/>
      </c>
      <c r="F17826" s="83">
        <f>IF($E17826="","",IFERROR(VLOOKUP(TRIM(E17826&amp;""),'Référentiel Articles'!$A$2:$F$634,4,FALSE),""))</f>
      </c>
      <c r="G17826" s="84">
        <f>IF($E17826="","",IFERROR(VLOOKUP(TRIM(E17826&amp;""),'Référentiel Articles'!$A$2:$F$634,5,FALSE),""))</f>
      </c>
      <c r="H17826" s="85" t="str">
        <v/>
      </c>
      <c r="I17826" s="84">
        <f>IF($E17826="","",IFERROR(VLOOKUP(TRIM(E17826&amp;""),'Référentiel Articles'!$A$2:$F$634,6,FALSE),""))</f>
      </c>
      <c r="J17826" s="90">
        <f>IF(OR($E17826="",$H17826=""),"",$H17826*$I17826)</f>
      </c>
      <c r="K17826" s="87" t="str">
        <v/>
      </c>
    </row>
    <row r="17827">
      <c r="A17827" s="74" t="str">
        <v/>
      </c>
      <c r="B17827" s="74" t="str">
        <v/>
      </c>
      <c r="C17827" s="75">
        <f>IF($E17827="","",IFERROR(VLOOKUP(TRIM(E17827&amp;""),'Référentiel Articles'!$A$2:$F$634,2,FALSE),""))</f>
      </c>
      <c r="D17827" s="75">
        <f>IF($E17827="","",IFERROR(VLOOKUP(TRIM(E17827&amp;""),'Référentiel Articles'!$A$2:$F$634,3,FALSE),""))</f>
      </c>
      <c r="E17827" s="74" t="str">
        <v/>
      </c>
      <c r="F17827" s="75">
        <f>IF($E17827="","",IFERROR(VLOOKUP(TRIM(E17827&amp;""),'Référentiel Articles'!$A$2:$F$634,4,FALSE),""))</f>
      </c>
      <c r="G17827" s="76">
        <f>IF($E17827="","",IFERROR(VLOOKUP(TRIM(E17827&amp;""),'Référentiel Articles'!$A$2:$F$634,5,FALSE),""))</f>
      </c>
      <c r="H17827" s="77" t="str">
        <v/>
      </c>
      <c r="I17827" s="76">
        <f>IF($E17827="","",IFERROR(VLOOKUP(TRIM(E17827&amp;""),'Référentiel Articles'!$A$2:$F$634,6,FALSE),""))</f>
      </c>
      <c r="J17827" s="78">
        <f>IF(OR($E17827="",$H17827=""),"",$H17827*$I17827)</f>
      </c>
      <c r="K17827" s="79" t="str">
        <v/>
      </c>
    </row>
    <row r="17828">
      <c r="A17828" s="81" t="str">
        <v/>
      </c>
      <c r="B17828" s="81" t="str">
        <v/>
      </c>
      <c r="C17828" s="83">
        <f>IF($E17828="","",IFERROR(VLOOKUP(TRIM(E17828&amp;""),'Référentiel Articles'!$A$2:$F$634,2,FALSE),""))</f>
      </c>
      <c r="D17828" s="83">
        <f>IF($E17828="","",IFERROR(VLOOKUP(TRIM(E17828&amp;""),'Référentiel Articles'!$A$2:$F$634,3,FALSE),""))</f>
      </c>
      <c r="E17828" s="81" t="str">
        <v/>
      </c>
      <c r="F17828" s="83">
        <f>IF($E17828="","",IFERROR(VLOOKUP(TRIM(E17828&amp;""),'Référentiel Articles'!$A$2:$F$634,4,FALSE),""))</f>
      </c>
      <c r="G17828" s="84">
        <f>IF($E17828="","",IFERROR(VLOOKUP(TRIM(E17828&amp;""),'Référentiel Articles'!$A$2:$F$634,5,FALSE),""))</f>
      </c>
      <c r="H17828" s="85" t="str">
        <v/>
      </c>
      <c r="I17828" s="84">
        <f>IF($E17828="","",IFERROR(VLOOKUP(TRIM(E17828&amp;""),'Référentiel Articles'!$A$2:$F$634,6,FALSE),""))</f>
      </c>
      <c r="J17828" s="90">
        <f>IF(OR($E17828="",$H17828=""),"",$H17828*$I17828)</f>
      </c>
      <c r="K17828" s="87" t="str">
        <v/>
      </c>
    </row>
    <row r="17829">
      <c r="A17829" s="74" t="str">
        <v/>
      </c>
      <c r="B17829" s="74" t="str">
        <v/>
      </c>
      <c r="C17829" s="75">
        <f>IF($E17829="","",IFERROR(VLOOKUP(TRIM(E17829&amp;""),'Référentiel Articles'!$A$2:$F$634,2,FALSE),""))</f>
      </c>
      <c r="D17829" s="75">
        <f>IF($E17829="","",IFERROR(VLOOKUP(TRIM(E17829&amp;""),'Référentiel Articles'!$A$2:$F$634,3,FALSE),""))</f>
      </c>
      <c r="E17829" s="74" t="str">
        <v/>
      </c>
      <c r="F17829" s="75">
        <f>IF($E17829="","",IFERROR(VLOOKUP(TRIM(E17829&amp;""),'Référentiel Articles'!$A$2:$F$634,4,FALSE),""))</f>
      </c>
      <c r="G17829" s="76">
        <f>IF($E17829="","",IFERROR(VLOOKUP(TRIM(E17829&amp;""),'Référentiel Articles'!$A$2:$F$634,5,FALSE),""))</f>
      </c>
      <c r="H17829" s="77" t="str">
        <v/>
      </c>
      <c r="I17829" s="76">
        <f>IF($E17829="","",IFERROR(VLOOKUP(TRIM(E17829&amp;""),'Référentiel Articles'!$A$2:$F$634,6,FALSE),""))</f>
      </c>
      <c r="J17829" s="78">
        <f>IF(OR($E17829="",$H17829=""),"",$H17829*$I17829)</f>
      </c>
      <c r="K17829" s="79" t="str">
        <v/>
      </c>
    </row>
    <row r="17830">
      <c r="A17830" s="81" t="str">
        <v/>
      </c>
      <c r="B17830" s="81" t="str">
        <v/>
      </c>
      <c r="C17830" s="83">
        <f>IF($E17830="","",IFERROR(VLOOKUP(TRIM(E17830&amp;""),'Référentiel Articles'!$A$2:$F$634,2,FALSE),""))</f>
      </c>
      <c r="D17830" s="83">
        <f>IF($E17830="","",IFERROR(VLOOKUP(TRIM(E17830&amp;""),'Référentiel Articles'!$A$2:$F$634,3,FALSE),""))</f>
      </c>
      <c r="E17830" s="81" t="str">
        <v/>
      </c>
      <c r="F17830" s="83">
        <f>IF($E17830="","",IFERROR(VLOOKUP(TRIM(E17830&amp;""),'Référentiel Articles'!$A$2:$F$634,4,FALSE),""))</f>
      </c>
      <c r="G17830" s="84">
        <f>IF($E17830="","",IFERROR(VLOOKUP(TRIM(E17830&amp;""),'Référentiel Articles'!$A$2:$F$634,5,FALSE),""))</f>
      </c>
      <c r="H17830" s="85" t="str">
        <v/>
      </c>
      <c r="I17830" s="84">
        <f>IF($E17830="","",IFERROR(VLOOKUP(TRIM(E17830&amp;""),'Référentiel Articles'!$A$2:$F$634,6,FALSE),""))</f>
      </c>
      <c r="J17830" s="90">
        <f>IF(OR($E17830="",$H17830=""),"",$H17830*$I17830)</f>
      </c>
      <c r="K17830" s="87" t="str">
        <v/>
      </c>
    </row>
    <row r="17831">
      <c r="A17831" s="74" t="str">
        <v/>
      </c>
      <c r="B17831" s="74" t="str">
        <v/>
      </c>
      <c r="C17831" s="75">
        <f>IF($E17831="","",IFERROR(VLOOKUP(TRIM(E17831&amp;""),'Référentiel Articles'!$A$2:$F$634,2,FALSE),""))</f>
      </c>
      <c r="D17831" s="75">
        <f>IF($E17831="","",IFERROR(VLOOKUP(TRIM(E17831&amp;""),'Référentiel Articles'!$A$2:$F$634,3,FALSE),""))</f>
      </c>
      <c r="E17831" s="74" t="str">
        <v/>
      </c>
      <c r="F17831" s="75">
        <f>IF($E17831="","",IFERROR(VLOOKUP(TRIM(E17831&amp;""),'Référentiel Articles'!$A$2:$F$634,4,FALSE),""))</f>
      </c>
      <c r="G17831" s="76">
        <f>IF($E17831="","",IFERROR(VLOOKUP(TRIM(E17831&amp;""),'Référentiel Articles'!$A$2:$F$634,5,FALSE),""))</f>
      </c>
      <c r="H17831" s="77" t="str">
        <v/>
      </c>
      <c r="I17831" s="76">
        <f>IF($E17831="","",IFERROR(VLOOKUP(TRIM(E17831&amp;""),'Référentiel Articles'!$A$2:$F$634,6,FALSE),""))</f>
      </c>
      <c r="J17831" s="78">
        <f>IF(OR($E17831="",$H17831=""),"",$H17831*$I17831)</f>
      </c>
      <c r="K17831" s="79" t="str">
        <v/>
      </c>
    </row>
    <row r="17832">
      <c r="A17832" s="81" t="str">
        <v/>
      </c>
      <c r="B17832" s="81" t="str">
        <v/>
      </c>
      <c r="C17832" s="83">
        <f>IF($E17832="","",IFERROR(VLOOKUP(TRIM(E17832&amp;""),'Référentiel Articles'!$A$2:$F$634,2,FALSE),""))</f>
      </c>
      <c r="D17832" s="83">
        <f>IF($E17832="","",IFERROR(VLOOKUP(TRIM(E17832&amp;""),'Référentiel Articles'!$A$2:$F$634,3,FALSE),""))</f>
      </c>
      <c r="E17832" s="81" t="str">
        <v/>
      </c>
      <c r="F17832" s="83">
        <f>IF($E17832="","",IFERROR(VLOOKUP(TRIM(E17832&amp;""),'Référentiel Articles'!$A$2:$F$634,4,FALSE),""))</f>
      </c>
      <c r="G17832" s="84">
        <f>IF($E17832="","",IFERROR(VLOOKUP(TRIM(E17832&amp;""),'Référentiel Articles'!$A$2:$F$634,5,FALSE),""))</f>
      </c>
      <c r="H17832" s="85" t="str">
        <v/>
      </c>
      <c r="I17832" s="84">
        <f>IF($E17832="","",IFERROR(VLOOKUP(TRIM(E17832&amp;""),'Référentiel Articles'!$A$2:$F$634,6,FALSE),""))</f>
      </c>
      <c r="J17832" s="90">
        <f>IF(OR($E17832="",$H17832=""),"",$H17832*$I17832)</f>
      </c>
      <c r="K17832" s="87" t="str">
        <v/>
      </c>
    </row>
    <row r="17833">
      <c r="A17833" s="74" t="str">
        <v/>
      </c>
      <c r="B17833" s="74" t="str">
        <v/>
      </c>
      <c r="C17833" s="75">
        <f>IF($E17833="","",IFERROR(VLOOKUP(TRIM(E17833&amp;""),'Référentiel Articles'!$A$2:$F$634,2,FALSE),""))</f>
      </c>
      <c r="D17833" s="75">
        <f>IF($E17833="","",IFERROR(VLOOKUP(TRIM(E17833&amp;""),'Référentiel Articles'!$A$2:$F$634,3,FALSE),""))</f>
      </c>
      <c r="E17833" s="74" t="str">
        <v/>
      </c>
      <c r="F17833" s="75">
        <f>IF($E17833="","",IFERROR(VLOOKUP(TRIM(E17833&amp;""),'Référentiel Articles'!$A$2:$F$634,4,FALSE),""))</f>
      </c>
      <c r="G17833" s="76">
        <f>IF($E17833="","",IFERROR(VLOOKUP(TRIM(E17833&amp;""),'Référentiel Articles'!$A$2:$F$634,5,FALSE),""))</f>
      </c>
      <c r="H17833" s="77" t="str">
        <v/>
      </c>
      <c r="I17833" s="76">
        <f>IF($E17833="","",IFERROR(VLOOKUP(TRIM(E17833&amp;""),'Référentiel Articles'!$A$2:$F$634,6,FALSE),""))</f>
      </c>
      <c r="J17833" s="78">
        <f>IF(OR($E17833="",$H17833=""),"",$H17833*$I17833)</f>
      </c>
      <c r="K17833" s="79" t="str">
        <v/>
      </c>
    </row>
    <row r="17834">
      <c r="A17834" s="81" t="str">
        <v/>
      </c>
      <c r="B17834" s="81" t="str">
        <v/>
      </c>
      <c r="C17834" s="83">
        <f>IF($E17834="","",IFERROR(VLOOKUP(TRIM(E17834&amp;""),'Référentiel Articles'!$A$2:$F$634,2,FALSE),""))</f>
      </c>
      <c r="D17834" s="83">
        <f>IF($E17834="","",IFERROR(VLOOKUP(TRIM(E17834&amp;""),'Référentiel Articles'!$A$2:$F$634,3,FALSE),""))</f>
      </c>
      <c r="E17834" s="81" t="str">
        <v/>
      </c>
      <c r="F17834" s="83">
        <f>IF($E17834="","",IFERROR(VLOOKUP(TRIM(E17834&amp;""),'Référentiel Articles'!$A$2:$F$634,4,FALSE),""))</f>
      </c>
      <c r="G17834" s="84">
        <f>IF($E17834="","",IFERROR(VLOOKUP(TRIM(E17834&amp;""),'Référentiel Articles'!$A$2:$F$634,5,FALSE),""))</f>
      </c>
      <c r="H17834" s="85" t="str">
        <v/>
      </c>
      <c r="I17834" s="84">
        <f>IF($E17834="","",IFERROR(VLOOKUP(TRIM(E17834&amp;""),'Référentiel Articles'!$A$2:$F$634,6,FALSE),""))</f>
      </c>
      <c r="J17834" s="90">
        <f>IF(OR($E17834="",$H17834=""),"",$H17834*$I17834)</f>
      </c>
      <c r="K17834" s="87" t="str">
        <v/>
      </c>
    </row>
    <row r="17835">
      <c r="A17835" s="74" t="str">
        <v/>
      </c>
      <c r="B17835" s="74" t="str">
        <v/>
      </c>
      <c r="C17835" s="75">
        <f>IF($E17835="","",IFERROR(VLOOKUP(TRIM(E17835&amp;""),'Référentiel Articles'!$A$2:$F$634,2,FALSE),""))</f>
      </c>
      <c r="D17835" s="75">
        <f>IF($E17835="","",IFERROR(VLOOKUP(TRIM(E17835&amp;""),'Référentiel Articles'!$A$2:$F$634,3,FALSE),""))</f>
      </c>
      <c r="E17835" s="74" t="str">
        <v/>
      </c>
      <c r="F17835" s="75">
        <f>IF($E17835="","",IFERROR(VLOOKUP(TRIM(E17835&amp;""),'Référentiel Articles'!$A$2:$F$634,4,FALSE),""))</f>
      </c>
      <c r="G17835" s="76">
        <f>IF($E17835="","",IFERROR(VLOOKUP(TRIM(E17835&amp;""),'Référentiel Articles'!$A$2:$F$634,5,FALSE),""))</f>
      </c>
      <c r="H17835" s="77" t="str">
        <v/>
      </c>
      <c r="I17835" s="76">
        <f>IF($E17835="","",IFERROR(VLOOKUP(TRIM(E17835&amp;""),'Référentiel Articles'!$A$2:$F$634,6,FALSE),""))</f>
      </c>
      <c r="J17835" s="78">
        <f>IF(OR($E17835="",$H17835=""),"",$H17835*$I17835)</f>
      </c>
      <c r="K17835" s="79" t="str">
        <v/>
      </c>
    </row>
    <row r="17836">
      <c r="A17836" s="81" t="str">
        <v/>
      </c>
      <c r="B17836" s="81" t="str">
        <v/>
      </c>
      <c r="C17836" s="83">
        <f>IF($E17836="","",IFERROR(VLOOKUP(TRIM(E17836&amp;""),'Référentiel Articles'!$A$2:$F$634,2,FALSE),""))</f>
      </c>
      <c r="D17836" s="83">
        <f>IF($E17836="","",IFERROR(VLOOKUP(TRIM(E17836&amp;""),'Référentiel Articles'!$A$2:$F$634,3,FALSE),""))</f>
      </c>
      <c r="E17836" s="81" t="str">
        <v/>
      </c>
      <c r="F17836" s="83">
        <f>IF($E17836="","",IFERROR(VLOOKUP(TRIM(E17836&amp;""),'Référentiel Articles'!$A$2:$F$634,4,FALSE),""))</f>
      </c>
      <c r="G17836" s="84">
        <f>IF($E17836="","",IFERROR(VLOOKUP(TRIM(E17836&amp;""),'Référentiel Articles'!$A$2:$F$634,5,FALSE),""))</f>
      </c>
      <c r="H17836" s="85" t="str">
        <v/>
      </c>
      <c r="I17836" s="84">
        <f>IF($E17836="","",IFERROR(VLOOKUP(TRIM(E17836&amp;""),'Référentiel Articles'!$A$2:$F$634,6,FALSE),""))</f>
      </c>
      <c r="J17836" s="90">
        <f>IF(OR($E17836="",$H17836=""),"",$H17836*$I17836)</f>
      </c>
      <c r="K17836" s="87" t="str">
        <v/>
      </c>
    </row>
    <row r="17837">
      <c r="A17837" s="74" t="str">
        <v/>
      </c>
      <c r="B17837" s="74" t="str">
        <v/>
      </c>
      <c r="C17837" s="75">
        <f>IF($E17837="","",IFERROR(VLOOKUP(TRIM(E17837&amp;""),'Référentiel Articles'!$A$2:$F$634,2,FALSE),""))</f>
      </c>
      <c r="D17837" s="75">
        <f>IF($E17837="","",IFERROR(VLOOKUP(TRIM(E17837&amp;""),'Référentiel Articles'!$A$2:$F$634,3,FALSE),""))</f>
      </c>
      <c r="E17837" s="74" t="str">
        <v/>
      </c>
      <c r="F17837" s="75">
        <f>IF($E17837="","",IFERROR(VLOOKUP(TRIM(E17837&amp;""),'Référentiel Articles'!$A$2:$F$634,4,FALSE),""))</f>
      </c>
      <c r="G17837" s="76">
        <f>IF($E17837="","",IFERROR(VLOOKUP(TRIM(E17837&amp;""),'Référentiel Articles'!$A$2:$F$634,5,FALSE),""))</f>
      </c>
      <c r="H17837" s="77" t="str">
        <v/>
      </c>
      <c r="I17837" s="76">
        <f>IF($E17837="","",IFERROR(VLOOKUP(TRIM(E17837&amp;""),'Référentiel Articles'!$A$2:$F$634,6,FALSE),""))</f>
      </c>
      <c r="J17837" s="78">
        <f>IF(OR($E17837="",$H17837=""),"",$H17837*$I17837)</f>
      </c>
      <c r="K17837" s="79" t="str">
        <v/>
      </c>
    </row>
    <row r="17838">
      <c r="A17838" s="81" t="str">
        <v/>
      </c>
      <c r="B17838" s="81" t="str">
        <v/>
      </c>
      <c r="C17838" s="83">
        <f>IF($E17838="","",IFERROR(VLOOKUP(TRIM(E17838&amp;""),'Référentiel Articles'!$A$2:$F$634,2,FALSE),""))</f>
      </c>
      <c r="D17838" s="83">
        <f>IF($E17838="","",IFERROR(VLOOKUP(TRIM(E17838&amp;""),'Référentiel Articles'!$A$2:$F$634,3,FALSE),""))</f>
      </c>
      <c r="E17838" s="81" t="str">
        <v/>
      </c>
      <c r="F17838" s="83">
        <f>IF($E17838="","",IFERROR(VLOOKUP(TRIM(E17838&amp;""),'Référentiel Articles'!$A$2:$F$634,4,FALSE),""))</f>
      </c>
      <c r="G17838" s="84">
        <f>IF($E17838="","",IFERROR(VLOOKUP(TRIM(E17838&amp;""),'Référentiel Articles'!$A$2:$F$634,5,FALSE),""))</f>
      </c>
      <c r="H17838" s="85" t="str">
        <v/>
      </c>
      <c r="I17838" s="84">
        <f>IF($E17838="","",IFERROR(VLOOKUP(TRIM(E17838&amp;""),'Référentiel Articles'!$A$2:$F$634,6,FALSE),""))</f>
      </c>
      <c r="J17838" s="90">
        <f>IF(OR($E17838="",$H17838=""),"",$H17838*$I17838)</f>
      </c>
      <c r="K17838" s="87" t="str">
        <v/>
      </c>
    </row>
    <row r="17839">
      <c r="A17839" s="74" t="str">
        <v/>
      </c>
      <c r="B17839" s="74" t="str">
        <v/>
      </c>
      <c r="C17839" s="75">
        <f>IF($E17839="","",IFERROR(VLOOKUP(TRIM(E17839&amp;""),'Référentiel Articles'!$A$2:$F$634,2,FALSE),""))</f>
      </c>
      <c r="D17839" s="75">
        <f>IF($E17839="","",IFERROR(VLOOKUP(TRIM(E17839&amp;""),'Référentiel Articles'!$A$2:$F$634,3,FALSE),""))</f>
      </c>
      <c r="E17839" s="74" t="str">
        <v/>
      </c>
      <c r="F17839" s="75">
        <f>IF($E17839="","",IFERROR(VLOOKUP(TRIM(E17839&amp;""),'Référentiel Articles'!$A$2:$F$634,4,FALSE),""))</f>
      </c>
      <c r="G17839" s="76">
        <f>IF($E17839="","",IFERROR(VLOOKUP(TRIM(E17839&amp;""),'Référentiel Articles'!$A$2:$F$634,5,FALSE),""))</f>
      </c>
      <c r="H17839" s="77" t="str">
        <v/>
      </c>
      <c r="I17839" s="76">
        <f>IF($E17839="","",IFERROR(VLOOKUP(TRIM(E17839&amp;""),'Référentiel Articles'!$A$2:$F$634,6,FALSE),""))</f>
      </c>
      <c r="J17839" s="78">
        <f>IF(OR($E17839="",$H17839=""),"",$H17839*$I17839)</f>
      </c>
      <c r="K17839" s="79" t="str">
        <v/>
      </c>
    </row>
    <row r="17840">
      <c r="A17840" s="81" t="str">
        <v/>
      </c>
      <c r="B17840" s="81" t="str">
        <v/>
      </c>
      <c r="C17840" s="83">
        <f>IF($E17840="","",IFERROR(VLOOKUP(TRIM(E17840&amp;""),'Référentiel Articles'!$A$2:$F$634,2,FALSE),""))</f>
      </c>
      <c r="D17840" s="83">
        <f>IF($E17840="","",IFERROR(VLOOKUP(TRIM(E17840&amp;""),'Référentiel Articles'!$A$2:$F$634,3,FALSE),""))</f>
      </c>
      <c r="E17840" s="81" t="str">
        <v/>
      </c>
      <c r="F17840" s="83">
        <f>IF($E17840="","",IFERROR(VLOOKUP(TRIM(E17840&amp;""),'Référentiel Articles'!$A$2:$F$634,4,FALSE),""))</f>
      </c>
      <c r="G17840" s="84">
        <f>IF($E17840="","",IFERROR(VLOOKUP(TRIM(E17840&amp;""),'Référentiel Articles'!$A$2:$F$634,5,FALSE),""))</f>
      </c>
      <c r="H17840" s="85" t="str">
        <v/>
      </c>
      <c r="I17840" s="84">
        <f>IF($E17840="","",IFERROR(VLOOKUP(TRIM(E17840&amp;""),'Référentiel Articles'!$A$2:$F$634,6,FALSE),""))</f>
      </c>
      <c r="J17840" s="90">
        <f>IF(OR($E17840="",$H17840=""),"",$H17840*$I17840)</f>
      </c>
      <c r="K17840" s="87" t="str">
        <v/>
      </c>
    </row>
    <row r="17841">
      <c r="A17841" s="74" t="str">
        <v/>
      </c>
      <c r="B17841" s="74" t="str">
        <v/>
      </c>
      <c r="C17841" s="75">
        <f>IF($E17841="","",IFERROR(VLOOKUP(TRIM(E17841&amp;""),'Référentiel Articles'!$A$2:$F$634,2,FALSE),""))</f>
      </c>
      <c r="D17841" s="75">
        <f>IF($E17841="","",IFERROR(VLOOKUP(TRIM(E17841&amp;""),'Référentiel Articles'!$A$2:$F$634,3,FALSE),""))</f>
      </c>
      <c r="E17841" s="74" t="str">
        <v/>
      </c>
      <c r="F17841" s="75">
        <f>IF($E17841="","",IFERROR(VLOOKUP(TRIM(E17841&amp;""),'Référentiel Articles'!$A$2:$F$634,4,FALSE),""))</f>
      </c>
      <c r="G17841" s="76">
        <f>IF($E17841="","",IFERROR(VLOOKUP(TRIM(E17841&amp;""),'Référentiel Articles'!$A$2:$F$634,5,FALSE),""))</f>
      </c>
      <c r="H17841" s="77" t="str">
        <v/>
      </c>
      <c r="I17841" s="76">
        <f>IF($E17841="","",IFERROR(VLOOKUP(TRIM(E17841&amp;""),'Référentiel Articles'!$A$2:$F$634,6,FALSE),""))</f>
      </c>
      <c r="J17841" s="78">
        <f>IF(OR($E17841="",$H17841=""),"",$H17841*$I17841)</f>
      </c>
      <c r="K17841" s="79" t="str">
        <v/>
      </c>
    </row>
    <row r="17842">
      <c r="A17842" s="81" t="str">
        <v/>
      </c>
      <c r="B17842" s="81" t="str">
        <v/>
      </c>
      <c r="C17842" s="83">
        <f>IF($E17842="","",IFERROR(VLOOKUP(TRIM(E17842&amp;""),'Référentiel Articles'!$A$2:$F$634,2,FALSE),""))</f>
      </c>
      <c r="D17842" s="83">
        <f>IF($E17842="","",IFERROR(VLOOKUP(TRIM(E17842&amp;""),'Référentiel Articles'!$A$2:$F$634,3,FALSE),""))</f>
      </c>
      <c r="E17842" s="81" t="str">
        <v/>
      </c>
      <c r="F17842" s="83">
        <f>IF($E17842="","",IFERROR(VLOOKUP(TRIM(E17842&amp;""),'Référentiel Articles'!$A$2:$F$634,4,FALSE),""))</f>
      </c>
      <c r="G17842" s="84">
        <f>IF($E17842="","",IFERROR(VLOOKUP(TRIM(E17842&amp;""),'Référentiel Articles'!$A$2:$F$634,5,FALSE),""))</f>
      </c>
      <c r="H17842" s="85" t="str">
        <v/>
      </c>
      <c r="I17842" s="84">
        <f>IF($E17842="","",IFERROR(VLOOKUP(TRIM(E17842&amp;""),'Référentiel Articles'!$A$2:$F$634,6,FALSE),""))</f>
      </c>
      <c r="J17842" s="90">
        <f>IF(OR($E17842="",$H17842=""),"",$H17842*$I17842)</f>
      </c>
      <c r="K17842" s="87" t="str">
        <v/>
      </c>
    </row>
    <row r="17843">
      <c r="A17843" s="74" t="str">
        <v/>
      </c>
      <c r="B17843" s="74" t="str">
        <v/>
      </c>
      <c r="C17843" s="75">
        <f>IF($E17843="","",IFERROR(VLOOKUP(TRIM(E17843&amp;""),'Référentiel Articles'!$A$2:$F$634,2,FALSE),""))</f>
      </c>
      <c r="D17843" s="75">
        <f>IF($E17843="","",IFERROR(VLOOKUP(TRIM(E17843&amp;""),'Référentiel Articles'!$A$2:$F$634,3,FALSE),""))</f>
      </c>
      <c r="E17843" s="74" t="str">
        <v/>
      </c>
      <c r="F17843" s="75">
        <f>IF($E17843="","",IFERROR(VLOOKUP(TRIM(E17843&amp;""),'Référentiel Articles'!$A$2:$F$634,4,FALSE),""))</f>
      </c>
      <c r="G17843" s="76">
        <f>IF($E17843="","",IFERROR(VLOOKUP(TRIM(E17843&amp;""),'Référentiel Articles'!$A$2:$F$634,5,FALSE),""))</f>
      </c>
      <c r="H17843" s="77" t="str">
        <v/>
      </c>
      <c r="I17843" s="76">
        <f>IF($E17843="","",IFERROR(VLOOKUP(TRIM(E17843&amp;""),'Référentiel Articles'!$A$2:$F$634,6,FALSE),""))</f>
      </c>
      <c r="J17843" s="78">
        <f>IF(OR($E17843="",$H17843=""),"",$H17843*$I17843)</f>
      </c>
      <c r="K17843" s="79" t="str">
        <v/>
      </c>
    </row>
    <row r="17844">
      <c r="A17844" s="81" t="str">
        <v/>
      </c>
      <c r="B17844" s="81" t="str">
        <v/>
      </c>
      <c r="C17844" s="83">
        <f>IF($E17844="","",IFERROR(VLOOKUP(TRIM(E17844&amp;""),'Référentiel Articles'!$A$2:$F$634,2,FALSE),""))</f>
      </c>
      <c r="D17844" s="83">
        <f>IF($E17844="","",IFERROR(VLOOKUP(TRIM(E17844&amp;""),'Référentiel Articles'!$A$2:$F$634,3,FALSE),""))</f>
      </c>
      <c r="E17844" s="81" t="str">
        <v/>
      </c>
      <c r="F17844" s="83">
        <f>IF($E17844="","",IFERROR(VLOOKUP(TRIM(E17844&amp;""),'Référentiel Articles'!$A$2:$F$634,4,FALSE),""))</f>
      </c>
      <c r="G17844" s="84">
        <f>IF($E17844="","",IFERROR(VLOOKUP(TRIM(E17844&amp;""),'Référentiel Articles'!$A$2:$F$634,5,FALSE),""))</f>
      </c>
      <c r="H17844" s="85" t="str">
        <v/>
      </c>
      <c r="I17844" s="84">
        <f>IF($E17844="","",IFERROR(VLOOKUP(TRIM(E17844&amp;""),'Référentiel Articles'!$A$2:$F$634,6,FALSE),""))</f>
      </c>
      <c r="J17844" s="90">
        <f>IF(OR($E17844="",$H17844=""),"",$H17844*$I17844)</f>
      </c>
      <c r="K17844" s="87" t="str">
        <v/>
      </c>
    </row>
    <row r="17845">
      <c r="A17845" s="74" t="str">
        <v/>
      </c>
      <c r="B17845" s="74" t="str">
        <v/>
      </c>
      <c r="C17845" s="75">
        <f>IF($E17845="","",IFERROR(VLOOKUP(TRIM(E17845&amp;""),'Référentiel Articles'!$A$2:$F$634,2,FALSE),""))</f>
      </c>
      <c r="D17845" s="75">
        <f>IF($E17845="","",IFERROR(VLOOKUP(TRIM(E17845&amp;""),'Référentiel Articles'!$A$2:$F$634,3,FALSE),""))</f>
      </c>
      <c r="E17845" s="74" t="str">
        <v/>
      </c>
      <c r="F17845" s="75">
        <f>IF($E17845="","",IFERROR(VLOOKUP(TRIM(E17845&amp;""),'Référentiel Articles'!$A$2:$F$634,4,FALSE),""))</f>
      </c>
      <c r="G17845" s="76">
        <f>IF($E17845="","",IFERROR(VLOOKUP(TRIM(E17845&amp;""),'Référentiel Articles'!$A$2:$F$634,5,FALSE),""))</f>
      </c>
      <c r="H17845" s="77" t="str">
        <v/>
      </c>
      <c r="I17845" s="76">
        <f>IF($E17845="","",IFERROR(VLOOKUP(TRIM(E17845&amp;""),'Référentiel Articles'!$A$2:$F$634,6,FALSE),""))</f>
      </c>
      <c r="J17845" s="78">
        <f>IF(OR($E17845="",$H17845=""),"",$H17845*$I17845)</f>
      </c>
      <c r="K17845" s="79" t="str">
        <v/>
      </c>
    </row>
    <row r="17846">
      <c r="A17846" s="81" t="str">
        <v/>
      </c>
      <c r="B17846" s="81" t="str">
        <v/>
      </c>
      <c r="C17846" s="83">
        <f>IF($E17846="","",IFERROR(VLOOKUP(TRIM(E17846&amp;""),'Référentiel Articles'!$A$2:$F$634,2,FALSE),""))</f>
      </c>
      <c r="D17846" s="83">
        <f>IF($E17846="","",IFERROR(VLOOKUP(TRIM(E17846&amp;""),'Référentiel Articles'!$A$2:$F$634,3,FALSE),""))</f>
      </c>
      <c r="E17846" s="81" t="str">
        <v/>
      </c>
      <c r="F17846" s="83">
        <f>IF($E17846="","",IFERROR(VLOOKUP(TRIM(E17846&amp;""),'Référentiel Articles'!$A$2:$F$634,4,FALSE),""))</f>
      </c>
      <c r="G17846" s="84">
        <f>IF($E17846="","",IFERROR(VLOOKUP(TRIM(E17846&amp;""),'Référentiel Articles'!$A$2:$F$634,5,FALSE),""))</f>
      </c>
      <c r="H17846" s="85" t="str">
        <v/>
      </c>
      <c r="I17846" s="84">
        <f>IF($E17846="","",IFERROR(VLOOKUP(TRIM(E17846&amp;""),'Référentiel Articles'!$A$2:$F$634,6,FALSE),""))</f>
      </c>
      <c r="J17846" s="90">
        <f>IF(OR($E17846="",$H17846=""),"",$H17846*$I17846)</f>
      </c>
      <c r="K17846" s="87" t="str">
        <v/>
      </c>
    </row>
    <row r="17847">
      <c r="A17847" s="74" t="str">
        <v/>
      </c>
      <c r="B17847" s="74" t="str">
        <v/>
      </c>
      <c r="C17847" s="75">
        <f>IF($E17847="","",IFERROR(VLOOKUP(TRIM(E17847&amp;""),'Référentiel Articles'!$A$2:$F$634,2,FALSE),""))</f>
      </c>
      <c r="D17847" s="75">
        <f>IF($E17847="","",IFERROR(VLOOKUP(TRIM(E17847&amp;""),'Référentiel Articles'!$A$2:$F$634,3,FALSE),""))</f>
      </c>
      <c r="E17847" s="74" t="str">
        <v/>
      </c>
      <c r="F17847" s="75">
        <f>IF($E17847="","",IFERROR(VLOOKUP(TRIM(E17847&amp;""),'Référentiel Articles'!$A$2:$F$634,4,FALSE),""))</f>
      </c>
      <c r="G17847" s="76">
        <f>IF($E17847="","",IFERROR(VLOOKUP(TRIM(E17847&amp;""),'Référentiel Articles'!$A$2:$F$634,5,FALSE),""))</f>
      </c>
      <c r="H17847" s="77" t="str">
        <v/>
      </c>
      <c r="I17847" s="76">
        <f>IF($E17847="","",IFERROR(VLOOKUP(TRIM(E17847&amp;""),'Référentiel Articles'!$A$2:$F$634,6,FALSE),""))</f>
      </c>
      <c r="J17847" s="78">
        <f>IF(OR($E17847="",$H17847=""),"",$H17847*$I17847)</f>
      </c>
      <c r="K17847" s="79" t="str">
        <v/>
      </c>
    </row>
    <row r="17848">
      <c r="A17848" s="81" t="str">
        <v/>
      </c>
      <c r="B17848" s="81" t="str">
        <v/>
      </c>
      <c r="C17848" s="83">
        <f>IF($E17848="","",IFERROR(VLOOKUP(TRIM(E17848&amp;""),'Référentiel Articles'!$A$2:$F$634,2,FALSE),""))</f>
      </c>
      <c r="D17848" s="83">
        <f>IF($E17848="","",IFERROR(VLOOKUP(TRIM(E17848&amp;""),'Référentiel Articles'!$A$2:$F$634,3,FALSE),""))</f>
      </c>
      <c r="E17848" s="81" t="str">
        <v/>
      </c>
      <c r="F17848" s="83">
        <f>IF($E17848="","",IFERROR(VLOOKUP(TRIM(E17848&amp;""),'Référentiel Articles'!$A$2:$F$634,4,FALSE),""))</f>
      </c>
      <c r="G17848" s="84">
        <f>IF($E17848="","",IFERROR(VLOOKUP(TRIM(E17848&amp;""),'Référentiel Articles'!$A$2:$F$634,5,FALSE),""))</f>
      </c>
      <c r="H17848" s="85" t="str">
        <v/>
      </c>
      <c r="I17848" s="84">
        <f>IF($E17848="","",IFERROR(VLOOKUP(TRIM(E17848&amp;""),'Référentiel Articles'!$A$2:$F$634,6,FALSE),""))</f>
      </c>
      <c r="J17848" s="90">
        <f>IF(OR($E17848="",$H17848=""),"",$H17848*$I17848)</f>
      </c>
      <c r="K17848" s="87" t="str">
        <v/>
      </c>
    </row>
    <row r="17849">
      <c r="A17849" s="74" t="str">
        <v/>
      </c>
      <c r="B17849" s="74" t="str">
        <v/>
      </c>
      <c r="C17849" s="75">
        <f>IF($E17849="","",IFERROR(VLOOKUP(TRIM(E17849&amp;""),'Référentiel Articles'!$A$2:$F$634,2,FALSE),""))</f>
      </c>
      <c r="D17849" s="75">
        <f>IF($E17849="","",IFERROR(VLOOKUP(TRIM(E17849&amp;""),'Référentiel Articles'!$A$2:$F$634,3,FALSE),""))</f>
      </c>
      <c r="E17849" s="74" t="str">
        <v/>
      </c>
      <c r="F17849" s="75">
        <f>IF($E17849="","",IFERROR(VLOOKUP(TRIM(E17849&amp;""),'Référentiel Articles'!$A$2:$F$634,4,FALSE),""))</f>
      </c>
      <c r="G17849" s="76">
        <f>IF($E17849="","",IFERROR(VLOOKUP(TRIM(E17849&amp;""),'Référentiel Articles'!$A$2:$F$634,5,FALSE),""))</f>
      </c>
      <c r="H17849" s="77" t="str">
        <v/>
      </c>
      <c r="I17849" s="76">
        <f>IF($E17849="","",IFERROR(VLOOKUP(TRIM(E17849&amp;""),'Référentiel Articles'!$A$2:$F$634,6,FALSE),""))</f>
      </c>
      <c r="J17849" s="78">
        <f>IF(OR($E17849="",$H17849=""),"",$H17849*$I17849)</f>
      </c>
      <c r="K17849" s="79" t="str">
        <v/>
      </c>
    </row>
    <row r="17850">
      <c r="A17850" s="81" t="str">
        <v/>
      </c>
      <c r="B17850" s="81" t="str">
        <v/>
      </c>
      <c r="C17850" s="83">
        <f>IF($E17850="","",IFERROR(VLOOKUP(TRIM(E17850&amp;""),'Référentiel Articles'!$A$2:$F$634,2,FALSE),""))</f>
      </c>
      <c r="D17850" s="83">
        <f>IF($E17850="","",IFERROR(VLOOKUP(TRIM(E17850&amp;""),'Référentiel Articles'!$A$2:$F$634,3,FALSE),""))</f>
      </c>
      <c r="E17850" s="81" t="str">
        <v/>
      </c>
      <c r="F17850" s="83">
        <f>IF($E17850="","",IFERROR(VLOOKUP(TRIM(E17850&amp;""),'Référentiel Articles'!$A$2:$F$634,4,FALSE),""))</f>
      </c>
      <c r="G17850" s="84">
        <f>IF($E17850="","",IFERROR(VLOOKUP(TRIM(E17850&amp;""),'Référentiel Articles'!$A$2:$F$634,5,FALSE),""))</f>
      </c>
      <c r="H17850" s="85" t="str">
        <v/>
      </c>
      <c r="I17850" s="84">
        <f>IF($E17850="","",IFERROR(VLOOKUP(TRIM(E17850&amp;""),'Référentiel Articles'!$A$2:$F$634,6,FALSE),""))</f>
      </c>
      <c r="J17850" s="90">
        <f>IF(OR($E17850="",$H17850=""),"",$H17850*$I17850)</f>
      </c>
      <c r="K17850" s="87" t="str">
        <v/>
      </c>
    </row>
    <row r="17851">
      <c r="A17851" s="74" t="str">
        <v/>
      </c>
      <c r="B17851" s="74" t="str">
        <v/>
      </c>
      <c r="C17851" s="75">
        <f>IF($E17851="","",IFERROR(VLOOKUP(TRIM(E17851&amp;""),'Référentiel Articles'!$A$2:$F$634,2,FALSE),""))</f>
      </c>
      <c r="D17851" s="75">
        <f>IF($E17851="","",IFERROR(VLOOKUP(TRIM(E17851&amp;""),'Référentiel Articles'!$A$2:$F$634,3,FALSE),""))</f>
      </c>
      <c r="E17851" s="74" t="str">
        <v/>
      </c>
      <c r="F17851" s="75">
        <f>IF($E17851="","",IFERROR(VLOOKUP(TRIM(E17851&amp;""),'Référentiel Articles'!$A$2:$F$634,4,FALSE),""))</f>
      </c>
      <c r="G17851" s="76">
        <f>IF($E17851="","",IFERROR(VLOOKUP(TRIM(E17851&amp;""),'Référentiel Articles'!$A$2:$F$634,5,FALSE),""))</f>
      </c>
      <c r="H17851" s="77" t="str">
        <v/>
      </c>
      <c r="I17851" s="76">
        <f>IF($E17851="","",IFERROR(VLOOKUP(TRIM(E17851&amp;""),'Référentiel Articles'!$A$2:$F$634,6,FALSE),""))</f>
      </c>
      <c r="J17851" s="78">
        <f>IF(OR($E17851="",$H17851=""),"",$H17851*$I17851)</f>
      </c>
      <c r="K17851" s="79" t="str">
        <v/>
      </c>
    </row>
    <row r="17852">
      <c r="A17852" s="81" t="str">
        <v/>
      </c>
      <c r="B17852" s="81" t="str">
        <v/>
      </c>
      <c r="C17852" s="83">
        <f>IF($E17852="","",IFERROR(VLOOKUP(TRIM(E17852&amp;""),'Référentiel Articles'!$A$2:$F$634,2,FALSE),""))</f>
      </c>
      <c r="D17852" s="83">
        <f>IF($E17852="","",IFERROR(VLOOKUP(TRIM(E17852&amp;""),'Référentiel Articles'!$A$2:$F$634,3,FALSE),""))</f>
      </c>
      <c r="E17852" s="81" t="str">
        <v/>
      </c>
      <c r="F17852" s="83">
        <f>IF($E17852="","",IFERROR(VLOOKUP(TRIM(E17852&amp;""),'Référentiel Articles'!$A$2:$F$634,4,FALSE),""))</f>
      </c>
      <c r="G17852" s="84">
        <f>IF($E17852="","",IFERROR(VLOOKUP(TRIM(E17852&amp;""),'Référentiel Articles'!$A$2:$F$634,5,FALSE),""))</f>
      </c>
      <c r="H17852" s="85" t="str">
        <v/>
      </c>
      <c r="I17852" s="84">
        <f>IF($E17852="","",IFERROR(VLOOKUP(TRIM(E17852&amp;""),'Référentiel Articles'!$A$2:$F$634,6,FALSE),""))</f>
      </c>
      <c r="J17852" s="90">
        <f>IF(OR($E17852="",$H17852=""),"",$H17852*$I17852)</f>
      </c>
      <c r="K17852" s="87" t="str">
        <v/>
      </c>
    </row>
    <row r="17853">
      <c r="A17853" s="74" t="str">
        <v/>
      </c>
      <c r="B17853" s="74" t="str">
        <v/>
      </c>
      <c r="C17853" s="75">
        <f>IF($E17853="","",IFERROR(VLOOKUP(TRIM(E17853&amp;""),'Référentiel Articles'!$A$2:$F$634,2,FALSE),""))</f>
      </c>
      <c r="D17853" s="75">
        <f>IF($E17853="","",IFERROR(VLOOKUP(TRIM(E17853&amp;""),'Référentiel Articles'!$A$2:$F$634,3,FALSE),""))</f>
      </c>
      <c r="E17853" s="74" t="str">
        <v/>
      </c>
      <c r="F17853" s="75">
        <f>IF($E17853="","",IFERROR(VLOOKUP(TRIM(E17853&amp;""),'Référentiel Articles'!$A$2:$F$634,4,FALSE),""))</f>
      </c>
      <c r="G17853" s="76">
        <f>IF($E17853="","",IFERROR(VLOOKUP(TRIM(E17853&amp;""),'Référentiel Articles'!$A$2:$F$634,5,FALSE),""))</f>
      </c>
      <c r="H17853" s="77" t="str">
        <v/>
      </c>
      <c r="I17853" s="76">
        <f>IF($E17853="","",IFERROR(VLOOKUP(TRIM(E17853&amp;""),'Référentiel Articles'!$A$2:$F$634,6,FALSE),""))</f>
      </c>
      <c r="J17853" s="78">
        <f>IF(OR($E17853="",$H17853=""),"",$H17853*$I17853)</f>
      </c>
      <c r="K17853" s="79" t="str">
        <v/>
      </c>
    </row>
    <row r="17854">
      <c r="A17854" s="81" t="str">
        <v/>
      </c>
      <c r="B17854" s="81" t="str">
        <v/>
      </c>
      <c r="C17854" s="83">
        <f>IF($E17854="","",IFERROR(VLOOKUP(TRIM(E17854&amp;""),'Référentiel Articles'!$A$2:$F$634,2,FALSE),""))</f>
      </c>
      <c r="D17854" s="83">
        <f>IF($E17854="","",IFERROR(VLOOKUP(TRIM(E17854&amp;""),'Référentiel Articles'!$A$2:$F$634,3,FALSE),""))</f>
      </c>
      <c r="E17854" s="81" t="str">
        <v/>
      </c>
      <c r="F17854" s="83">
        <f>IF($E17854="","",IFERROR(VLOOKUP(TRIM(E17854&amp;""),'Référentiel Articles'!$A$2:$F$634,4,FALSE),""))</f>
      </c>
      <c r="G17854" s="84">
        <f>IF($E17854="","",IFERROR(VLOOKUP(TRIM(E17854&amp;""),'Référentiel Articles'!$A$2:$F$634,5,FALSE),""))</f>
      </c>
      <c r="H17854" s="85" t="str">
        <v/>
      </c>
      <c r="I17854" s="84">
        <f>IF($E17854="","",IFERROR(VLOOKUP(TRIM(E17854&amp;""),'Référentiel Articles'!$A$2:$F$634,6,FALSE),""))</f>
      </c>
      <c r="J17854" s="90">
        <f>IF(OR($E17854="",$H17854=""),"",$H17854*$I17854)</f>
      </c>
      <c r="K17854" s="87" t="str">
        <v/>
      </c>
    </row>
    <row r="17855">
      <c r="A17855" s="74" t="str">
        <v/>
      </c>
      <c r="B17855" s="74" t="str">
        <v/>
      </c>
      <c r="C17855" s="75">
        <f>IF($E17855="","",IFERROR(VLOOKUP(TRIM(E17855&amp;""),'Référentiel Articles'!$A$2:$F$634,2,FALSE),""))</f>
      </c>
      <c r="D17855" s="75">
        <f>IF($E17855="","",IFERROR(VLOOKUP(TRIM(E17855&amp;""),'Référentiel Articles'!$A$2:$F$634,3,FALSE),""))</f>
      </c>
      <c r="E17855" s="74" t="str">
        <v/>
      </c>
      <c r="F17855" s="75">
        <f>IF($E17855="","",IFERROR(VLOOKUP(TRIM(E17855&amp;""),'Référentiel Articles'!$A$2:$F$634,4,FALSE),""))</f>
      </c>
      <c r="G17855" s="76">
        <f>IF($E17855="","",IFERROR(VLOOKUP(TRIM(E17855&amp;""),'Référentiel Articles'!$A$2:$F$634,5,FALSE),""))</f>
      </c>
      <c r="H17855" s="77" t="str">
        <v/>
      </c>
      <c r="I17855" s="76">
        <f>IF($E17855="","",IFERROR(VLOOKUP(TRIM(E17855&amp;""),'Référentiel Articles'!$A$2:$F$634,6,FALSE),""))</f>
      </c>
      <c r="J17855" s="78">
        <f>IF(OR($E17855="",$H17855=""),"",$H17855*$I17855)</f>
      </c>
      <c r="K17855" s="79" t="str">
        <v/>
      </c>
    </row>
    <row r="17856">
      <c r="A17856" s="81" t="str">
        <v/>
      </c>
      <c r="B17856" s="81" t="str">
        <v/>
      </c>
      <c r="C17856" s="83">
        <f>IF($E17856="","",IFERROR(VLOOKUP(TRIM(E17856&amp;""),'Référentiel Articles'!$A$2:$F$634,2,FALSE),""))</f>
      </c>
      <c r="D17856" s="83">
        <f>IF($E17856="","",IFERROR(VLOOKUP(TRIM(E17856&amp;""),'Référentiel Articles'!$A$2:$F$634,3,FALSE),""))</f>
      </c>
      <c r="E17856" s="81" t="str">
        <v/>
      </c>
      <c r="F17856" s="83">
        <f>IF($E17856="","",IFERROR(VLOOKUP(TRIM(E17856&amp;""),'Référentiel Articles'!$A$2:$F$634,4,FALSE),""))</f>
      </c>
      <c r="G17856" s="84">
        <f>IF($E17856="","",IFERROR(VLOOKUP(TRIM(E17856&amp;""),'Référentiel Articles'!$A$2:$F$634,5,FALSE),""))</f>
      </c>
      <c r="H17856" s="85" t="str">
        <v/>
      </c>
      <c r="I17856" s="84">
        <f>IF($E17856="","",IFERROR(VLOOKUP(TRIM(E17856&amp;""),'Référentiel Articles'!$A$2:$F$634,6,FALSE),""))</f>
      </c>
      <c r="J17856" s="90">
        <f>IF(OR($E17856="",$H17856=""),"",$H17856*$I17856)</f>
      </c>
      <c r="K17856" s="87" t="str">
        <v/>
      </c>
    </row>
    <row r="17857">
      <c r="A17857" s="74" t="str">
        <v/>
      </c>
      <c r="B17857" s="74" t="str">
        <v/>
      </c>
      <c r="C17857" s="75">
        <f>IF($E17857="","",IFERROR(VLOOKUP(TRIM(E17857&amp;""),'Référentiel Articles'!$A$2:$F$634,2,FALSE),""))</f>
      </c>
      <c r="D17857" s="75">
        <f>IF($E17857="","",IFERROR(VLOOKUP(TRIM(E17857&amp;""),'Référentiel Articles'!$A$2:$F$634,3,FALSE),""))</f>
      </c>
      <c r="E17857" s="74" t="str">
        <v/>
      </c>
      <c r="F17857" s="75">
        <f>IF($E17857="","",IFERROR(VLOOKUP(TRIM(E17857&amp;""),'Référentiel Articles'!$A$2:$F$634,4,FALSE),""))</f>
      </c>
      <c r="G17857" s="76">
        <f>IF($E17857="","",IFERROR(VLOOKUP(TRIM(E17857&amp;""),'Référentiel Articles'!$A$2:$F$634,5,FALSE),""))</f>
      </c>
      <c r="H17857" s="77" t="str">
        <v/>
      </c>
      <c r="I17857" s="76">
        <f>IF($E17857="","",IFERROR(VLOOKUP(TRIM(E17857&amp;""),'Référentiel Articles'!$A$2:$F$634,6,FALSE),""))</f>
      </c>
      <c r="J17857" s="78">
        <f>IF(OR($E17857="",$H17857=""),"",$H17857*$I17857)</f>
      </c>
      <c r="K17857" s="79" t="str">
        <v/>
      </c>
    </row>
    <row r="17858">
      <c r="A17858" s="81" t="str">
        <v/>
      </c>
      <c r="B17858" s="81" t="str">
        <v/>
      </c>
      <c r="C17858" s="83">
        <f>IF($E17858="","",IFERROR(VLOOKUP(TRIM(E17858&amp;""),'Référentiel Articles'!$A$2:$F$634,2,FALSE),""))</f>
      </c>
      <c r="D17858" s="83">
        <f>IF($E17858="","",IFERROR(VLOOKUP(TRIM(E17858&amp;""),'Référentiel Articles'!$A$2:$F$634,3,FALSE),""))</f>
      </c>
      <c r="E17858" s="81" t="str">
        <v/>
      </c>
      <c r="F17858" s="83">
        <f>IF($E17858="","",IFERROR(VLOOKUP(TRIM(E17858&amp;""),'Référentiel Articles'!$A$2:$F$634,4,FALSE),""))</f>
      </c>
      <c r="G17858" s="84">
        <f>IF($E17858="","",IFERROR(VLOOKUP(TRIM(E17858&amp;""),'Référentiel Articles'!$A$2:$F$634,5,FALSE),""))</f>
      </c>
      <c r="H17858" s="85" t="str">
        <v/>
      </c>
      <c r="I17858" s="84">
        <f>IF($E17858="","",IFERROR(VLOOKUP(TRIM(E17858&amp;""),'Référentiel Articles'!$A$2:$F$634,6,FALSE),""))</f>
      </c>
      <c r="J17858" s="90">
        <f>IF(OR($E17858="",$H17858=""),"",$H17858*$I17858)</f>
      </c>
      <c r="K17858" s="87" t="str">
        <v/>
      </c>
    </row>
    <row r="17859">
      <c r="A17859" s="74" t="str">
        <v/>
      </c>
      <c r="B17859" s="74" t="str">
        <v/>
      </c>
      <c r="C17859" s="75">
        <f>IF($E17859="","",IFERROR(VLOOKUP(TRIM(E17859&amp;""),'Référentiel Articles'!$A$2:$F$634,2,FALSE),""))</f>
      </c>
      <c r="D17859" s="75">
        <f>IF($E17859="","",IFERROR(VLOOKUP(TRIM(E17859&amp;""),'Référentiel Articles'!$A$2:$F$634,3,FALSE),""))</f>
      </c>
      <c r="E17859" s="74" t="str">
        <v/>
      </c>
      <c r="F17859" s="75">
        <f>IF($E17859="","",IFERROR(VLOOKUP(TRIM(E17859&amp;""),'Référentiel Articles'!$A$2:$F$634,4,FALSE),""))</f>
      </c>
      <c r="G17859" s="76">
        <f>IF($E17859="","",IFERROR(VLOOKUP(TRIM(E17859&amp;""),'Référentiel Articles'!$A$2:$F$634,5,FALSE),""))</f>
      </c>
      <c r="H17859" s="77" t="str">
        <v/>
      </c>
      <c r="I17859" s="76">
        <f>IF($E17859="","",IFERROR(VLOOKUP(TRIM(E17859&amp;""),'Référentiel Articles'!$A$2:$F$634,6,FALSE),""))</f>
      </c>
      <c r="J17859" s="78">
        <f>IF(OR($E17859="",$H17859=""),"",$H17859*$I17859)</f>
      </c>
      <c r="K17859" s="79" t="str">
        <v/>
      </c>
    </row>
    <row r="17860">
      <c r="A17860" s="81" t="str">
        <v/>
      </c>
      <c r="B17860" s="81" t="str">
        <v/>
      </c>
      <c r="C17860" s="83">
        <f>IF($E17860="","",IFERROR(VLOOKUP(TRIM(E17860&amp;""),'Référentiel Articles'!$A$2:$F$634,2,FALSE),""))</f>
      </c>
      <c r="D17860" s="83">
        <f>IF($E17860="","",IFERROR(VLOOKUP(TRIM(E17860&amp;""),'Référentiel Articles'!$A$2:$F$634,3,FALSE),""))</f>
      </c>
      <c r="E17860" s="81" t="str">
        <v/>
      </c>
      <c r="F17860" s="83">
        <f>IF($E17860="","",IFERROR(VLOOKUP(TRIM(E17860&amp;""),'Référentiel Articles'!$A$2:$F$634,4,FALSE),""))</f>
      </c>
      <c r="G17860" s="84">
        <f>IF($E17860="","",IFERROR(VLOOKUP(TRIM(E17860&amp;""),'Référentiel Articles'!$A$2:$F$634,5,FALSE),""))</f>
      </c>
      <c r="H17860" s="85" t="str">
        <v/>
      </c>
      <c r="I17860" s="84">
        <f>IF($E17860="","",IFERROR(VLOOKUP(TRIM(E17860&amp;""),'Référentiel Articles'!$A$2:$F$634,6,FALSE),""))</f>
      </c>
      <c r="J17860" s="90">
        <f>IF(OR($E17860="",$H17860=""),"",$H17860*$I17860)</f>
      </c>
      <c r="K17860" s="87" t="str">
        <v/>
      </c>
    </row>
    <row r="17861">
      <c r="A17861" s="74" t="str">
        <v/>
      </c>
      <c r="B17861" s="74" t="str">
        <v/>
      </c>
      <c r="C17861" s="75">
        <f>IF($E17861="","",IFERROR(VLOOKUP(TRIM(E17861&amp;""),'Référentiel Articles'!$A$2:$F$634,2,FALSE),""))</f>
      </c>
      <c r="D17861" s="75">
        <f>IF($E17861="","",IFERROR(VLOOKUP(TRIM(E17861&amp;""),'Référentiel Articles'!$A$2:$F$634,3,FALSE),""))</f>
      </c>
      <c r="E17861" s="74" t="str">
        <v/>
      </c>
      <c r="F17861" s="75">
        <f>IF($E17861="","",IFERROR(VLOOKUP(TRIM(E17861&amp;""),'Référentiel Articles'!$A$2:$F$634,4,FALSE),""))</f>
      </c>
      <c r="G17861" s="76">
        <f>IF($E17861="","",IFERROR(VLOOKUP(TRIM(E17861&amp;""),'Référentiel Articles'!$A$2:$F$634,5,FALSE),""))</f>
      </c>
      <c r="H17861" s="77" t="str">
        <v/>
      </c>
      <c r="I17861" s="76">
        <f>IF($E17861="","",IFERROR(VLOOKUP(TRIM(E17861&amp;""),'Référentiel Articles'!$A$2:$F$634,6,FALSE),""))</f>
      </c>
      <c r="J17861" s="78">
        <f>IF(OR($E17861="",$H17861=""),"",$H17861*$I17861)</f>
      </c>
      <c r="K17861" s="79" t="str">
        <v/>
      </c>
    </row>
    <row r="17862">
      <c r="A17862" s="81" t="str">
        <v/>
      </c>
      <c r="B17862" s="81" t="str">
        <v/>
      </c>
      <c r="C17862" s="83">
        <f>IF($E17862="","",IFERROR(VLOOKUP(TRIM(E17862&amp;""),'Référentiel Articles'!$A$2:$F$634,2,FALSE),""))</f>
      </c>
      <c r="D17862" s="83">
        <f>IF($E17862="","",IFERROR(VLOOKUP(TRIM(E17862&amp;""),'Référentiel Articles'!$A$2:$F$634,3,FALSE),""))</f>
      </c>
      <c r="E17862" s="81" t="str">
        <v/>
      </c>
      <c r="F17862" s="83">
        <f>IF($E17862="","",IFERROR(VLOOKUP(TRIM(E17862&amp;""),'Référentiel Articles'!$A$2:$F$634,4,FALSE),""))</f>
      </c>
      <c r="G17862" s="84">
        <f>IF($E17862="","",IFERROR(VLOOKUP(TRIM(E17862&amp;""),'Référentiel Articles'!$A$2:$F$634,5,FALSE),""))</f>
      </c>
      <c r="H17862" s="85" t="str">
        <v/>
      </c>
      <c r="I17862" s="84">
        <f>IF($E17862="","",IFERROR(VLOOKUP(TRIM(E17862&amp;""),'Référentiel Articles'!$A$2:$F$634,6,FALSE),""))</f>
      </c>
      <c r="J17862" s="90">
        <f>IF(OR($E17862="",$H17862=""),"",$H17862*$I17862)</f>
      </c>
      <c r="K17862" s="87" t="str">
        <v/>
      </c>
    </row>
    <row r="17863">
      <c r="A17863" s="74" t="str">
        <v/>
      </c>
      <c r="B17863" s="74" t="str">
        <v/>
      </c>
      <c r="C17863" s="75">
        <f>IF($E17863="","",IFERROR(VLOOKUP(TRIM(E17863&amp;""),'Référentiel Articles'!$A$2:$F$634,2,FALSE),""))</f>
      </c>
      <c r="D17863" s="75">
        <f>IF($E17863="","",IFERROR(VLOOKUP(TRIM(E17863&amp;""),'Référentiel Articles'!$A$2:$F$634,3,FALSE),""))</f>
      </c>
      <c r="E17863" s="74" t="str">
        <v/>
      </c>
      <c r="F17863" s="75">
        <f>IF($E17863="","",IFERROR(VLOOKUP(TRIM(E17863&amp;""),'Référentiel Articles'!$A$2:$F$634,4,FALSE),""))</f>
      </c>
      <c r="G17863" s="76">
        <f>IF($E17863="","",IFERROR(VLOOKUP(TRIM(E17863&amp;""),'Référentiel Articles'!$A$2:$F$634,5,FALSE),""))</f>
      </c>
      <c r="H17863" s="77" t="str">
        <v/>
      </c>
      <c r="I17863" s="76">
        <f>IF($E17863="","",IFERROR(VLOOKUP(TRIM(E17863&amp;""),'Référentiel Articles'!$A$2:$F$634,6,FALSE),""))</f>
      </c>
      <c r="J17863" s="78">
        <f>IF(OR($E17863="",$H17863=""),"",$H17863*$I17863)</f>
      </c>
      <c r="K17863" s="79" t="str">
        <v/>
      </c>
    </row>
    <row r="17864">
      <c r="A17864" s="81" t="str">
        <v/>
      </c>
      <c r="B17864" s="81" t="str">
        <v/>
      </c>
      <c r="C17864" s="83">
        <f>IF($E17864="","",IFERROR(VLOOKUP(TRIM(E17864&amp;""),'Référentiel Articles'!$A$2:$F$634,2,FALSE),""))</f>
      </c>
      <c r="D17864" s="83">
        <f>IF($E17864="","",IFERROR(VLOOKUP(TRIM(E17864&amp;""),'Référentiel Articles'!$A$2:$F$634,3,FALSE),""))</f>
      </c>
      <c r="E17864" s="81" t="str">
        <v/>
      </c>
      <c r="F17864" s="83">
        <f>IF($E17864="","",IFERROR(VLOOKUP(TRIM(E17864&amp;""),'Référentiel Articles'!$A$2:$F$634,4,FALSE),""))</f>
      </c>
      <c r="G17864" s="84">
        <f>IF($E17864="","",IFERROR(VLOOKUP(TRIM(E17864&amp;""),'Référentiel Articles'!$A$2:$F$634,5,FALSE),""))</f>
      </c>
      <c r="H17864" s="85" t="str">
        <v/>
      </c>
      <c r="I17864" s="84">
        <f>IF($E17864="","",IFERROR(VLOOKUP(TRIM(E17864&amp;""),'Référentiel Articles'!$A$2:$F$634,6,FALSE),""))</f>
      </c>
      <c r="J17864" s="90">
        <f>IF(OR($E17864="",$H17864=""),"",$H17864*$I17864)</f>
      </c>
      <c r="K17864" s="87" t="str">
        <v/>
      </c>
    </row>
    <row r="17865">
      <c r="A17865" s="74" t="str">
        <v/>
      </c>
      <c r="B17865" s="74" t="str">
        <v/>
      </c>
      <c r="C17865" s="75">
        <f>IF($E17865="","",IFERROR(VLOOKUP(TRIM(E17865&amp;""),'Référentiel Articles'!$A$2:$F$634,2,FALSE),""))</f>
      </c>
      <c r="D17865" s="75">
        <f>IF($E17865="","",IFERROR(VLOOKUP(TRIM(E17865&amp;""),'Référentiel Articles'!$A$2:$F$634,3,FALSE),""))</f>
      </c>
      <c r="E17865" s="74" t="str">
        <v/>
      </c>
      <c r="F17865" s="75">
        <f>IF($E17865="","",IFERROR(VLOOKUP(TRIM(E17865&amp;""),'Référentiel Articles'!$A$2:$F$634,4,FALSE),""))</f>
      </c>
      <c r="G17865" s="76">
        <f>IF($E17865="","",IFERROR(VLOOKUP(TRIM(E17865&amp;""),'Référentiel Articles'!$A$2:$F$634,5,FALSE),""))</f>
      </c>
      <c r="H17865" s="77" t="str">
        <v/>
      </c>
      <c r="I17865" s="76">
        <f>IF($E17865="","",IFERROR(VLOOKUP(TRIM(E17865&amp;""),'Référentiel Articles'!$A$2:$F$634,6,FALSE),""))</f>
      </c>
      <c r="J17865" s="78">
        <f>IF(OR($E17865="",$H17865=""),"",$H17865*$I17865)</f>
      </c>
      <c r="K17865" s="79" t="str">
        <v/>
      </c>
    </row>
    <row r="17866">
      <c r="A17866" s="81" t="str">
        <v/>
      </c>
      <c r="B17866" s="81" t="str">
        <v/>
      </c>
      <c r="C17866" s="83">
        <f>IF($E17866="","",IFERROR(VLOOKUP(TRIM(E17866&amp;""),'Référentiel Articles'!$A$2:$F$634,2,FALSE),""))</f>
      </c>
      <c r="D17866" s="83">
        <f>IF($E17866="","",IFERROR(VLOOKUP(TRIM(E17866&amp;""),'Référentiel Articles'!$A$2:$F$634,3,FALSE),""))</f>
      </c>
      <c r="E17866" s="81" t="str">
        <v/>
      </c>
      <c r="F17866" s="83">
        <f>IF($E17866="","",IFERROR(VLOOKUP(TRIM(E17866&amp;""),'Référentiel Articles'!$A$2:$F$634,4,FALSE),""))</f>
      </c>
      <c r="G17866" s="84">
        <f>IF($E17866="","",IFERROR(VLOOKUP(TRIM(E17866&amp;""),'Référentiel Articles'!$A$2:$F$634,5,FALSE),""))</f>
      </c>
      <c r="H17866" s="85" t="str">
        <v/>
      </c>
      <c r="I17866" s="84">
        <f>IF($E17866="","",IFERROR(VLOOKUP(TRIM(E17866&amp;""),'Référentiel Articles'!$A$2:$F$634,6,FALSE),""))</f>
      </c>
      <c r="J17866" s="90">
        <f>IF(OR($E17866="",$H17866=""),"",$H17866*$I17866)</f>
      </c>
      <c r="K17866" s="87" t="str">
        <v/>
      </c>
    </row>
    <row r="17867">
      <c r="A17867" s="74" t="str">
        <v/>
      </c>
      <c r="B17867" s="74" t="str">
        <v/>
      </c>
      <c r="C17867" s="75">
        <f>IF($E17867="","",IFERROR(VLOOKUP(TRIM(E17867&amp;""),'Référentiel Articles'!$A$2:$F$634,2,FALSE),""))</f>
      </c>
      <c r="D17867" s="75">
        <f>IF($E17867="","",IFERROR(VLOOKUP(TRIM(E17867&amp;""),'Référentiel Articles'!$A$2:$F$634,3,FALSE),""))</f>
      </c>
      <c r="E17867" s="74" t="str">
        <v/>
      </c>
      <c r="F17867" s="75">
        <f>IF($E17867="","",IFERROR(VLOOKUP(TRIM(E17867&amp;""),'Référentiel Articles'!$A$2:$F$634,4,FALSE),""))</f>
      </c>
      <c r="G17867" s="76">
        <f>IF($E17867="","",IFERROR(VLOOKUP(TRIM(E17867&amp;""),'Référentiel Articles'!$A$2:$F$634,5,FALSE),""))</f>
      </c>
      <c r="H17867" s="77" t="str">
        <v/>
      </c>
      <c r="I17867" s="76">
        <f>IF($E17867="","",IFERROR(VLOOKUP(TRIM(E17867&amp;""),'Référentiel Articles'!$A$2:$F$634,6,FALSE),""))</f>
      </c>
      <c r="J17867" s="78">
        <f>IF(OR($E17867="",$H17867=""),"",$H17867*$I17867)</f>
      </c>
      <c r="K17867" s="79" t="str">
        <v/>
      </c>
    </row>
    <row r="17868">
      <c r="A17868" s="81" t="str">
        <v/>
      </c>
      <c r="B17868" s="81" t="str">
        <v/>
      </c>
      <c r="C17868" s="83">
        <f>IF($E17868="","",IFERROR(VLOOKUP(TRIM(E17868&amp;""),'Référentiel Articles'!$A$2:$F$634,2,FALSE),""))</f>
      </c>
      <c r="D17868" s="83">
        <f>IF($E17868="","",IFERROR(VLOOKUP(TRIM(E17868&amp;""),'Référentiel Articles'!$A$2:$F$634,3,FALSE),""))</f>
      </c>
      <c r="E17868" s="81" t="str">
        <v/>
      </c>
      <c r="F17868" s="83">
        <f>IF($E17868="","",IFERROR(VLOOKUP(TRIM(E17868&amp;""),'Référentiel Articles'!$A$2:$F$634,4,FALSE),""))</f>
      </c>
      <c r="G17868" s="84">
        <f>IF($E17868="","",IFERROR(VLOOKUP(TRIM(E17868&amp;""),'Référentiel Articles'!$A$2:$F$634,5,FALSE),""))</f>
      </c>
      <c r="H17868" s="85" t="str">
        <v/>
      </c>
      <c r="I17868" s="84">
        <f>IF($E17868="","",IFERROR(VLOOKUP(TRIM(E17868&amp;""),'Référentiel Articles'!$A$2:$F$634,6,FALSE),""))</f>
      </c>
      <c r="J17868" s="90">
        <f>IF(OR($E17868="",$H17868=""),"",$H17868*$I17868)</f>
      </c>
      <c r="K17868" s="87" t="str">
        <v/>
      </c>
    </row>
    <row r="17869">
      <c r="A17869" s="74" t="str">
        <v/>
      </c>
      <c r="B17869" s="74" t="str">
        <v/>
      </c>
      <c r="C17869" s="75">
        <f>IF($E17869="","",IFERROR(VLOOKUP(TRIM(E17869&amp;""),'Référentiel Articles'!$A$2:$F$634,2,FALSE),""))</f>
      </c>
      <c r="D17869" s="75">
        <f>IF($E17869="","",IFERROR(VLOOKUP(TRIM(E17869&amp;""),'Référentiel Articles'!$A$2:$F$634,3,FALSE),""))</f>
      </c>
      <c r="E17869" s="74" t="str">
        <v/>
      </c>
      <c r="F17869" s="75">
        <f>IF($E17869="","",IFERROR(VLOOKUP(TRIM(E17869&amp;""),'Référentiel Articles'!$A$2:$F$634,4,FALSE),""))</f>
      </c>
      <c r="G17869" s="76">
        <f>IF($E17869="","",IFERROR(VLOOKUP(TRIM(E17869&amp;""),'Référentiel Articles'!$A$2:$F$634,5,FALSE),""))</f>
      </c>
      <c r="H17869" s="77" t="str">
        <v/>
      </c>
      <c r="I17869" s="76">
        <f>IF($E17869="","",IFERROR(VLOOKUP(TRIM(E17869&amp;""),'Référentiel Articles'!$A$2:$F$634,6,FALSE),""))</f>
      </c>
      <c r="J17869" s="78">
        <f>IF(OR($E17869="",$H17869=""),"",$H17869*$I17869)</f>
      </c>
      <c r="K17869" s="79" t="str">
        <v/>
      </c>
    </row>
    <row r="17870">
      <c r="A17870" s="81" t="str">
        <v/>
      </c>
      <c r="B17870" s="81" t="str">
        <v/>
      </c>
      <c r="C17870" s="83">
        <f>IF($E17870="","",IFERROR(VLOOKUP(TRIM(E17870&amp;""),'Référentiel Articles'!$A$2:$F$634,2,FALSE),""))</f>
      </c>
      <c r="D17870" s="83">
        <f>IF($E17870="","",IFERROR(VLOOKUP(TRIM(E17870&amp;""),'Référentiel Articles'!$A$2:$F$634,3,FALSE),""))</f>
      </c>
      <c r="E17870" s="81" t="str">
        <v/>
      </c>
      <c r="F17870" s="83">
        <f>IF($E17870="","",IFERROR(VLOOKUP(TRIM(E17870&amp;""),'Référentiel Articles'!$A$2:$F$634,4,FALSE),""))</f>
      </c>
      <c r="G17870" s="84">
        <f>IF($E17870="","",IFERROR(VLOOKUP(TRIM(E17870&amp;""),'Référentiel Articles'!$A$2:$F$634,5,FALSE),""))</f>
      </c>
      <c r="H17870" s="85" t="str">
        <v/>
      </c>
      <c r="I17870" s="84">
        <f>IF($E17870="","",IFERROR(VLOOKUP(TRIM(E17870&amp;""),'Référentiel Articles'!$A$2:$F$634,6,FALSE),""))</f>
      </c>
      <c r="J17870" s="90">
        <f>IF(OR($E17870="",$H17870=""),"",$H17870*$I17870)</f>
      </c>
      <c r="K17870" s="87" t="str">
        <v/>
      </c>
    </row>
    <row r="17871">
      <c r="A17871" s="74" t="str">
        <v/>
      </c>
      <c r="B17871" s="74" t="str">
        <v/>
      </c>
      <c r="C17871" s="75">
        <f>IF($E17871="","",IFERROR(VLOOKUP(TRIM(E17871&amp;""),'Référentiel Articles'!$A$2:$F$634,2,FALSE),""))</f>
      </c>
      <c r="D17871" s="75">
        <f>IF($E17871="","",IFERROR(VLOOKUP(TRIM(E17871&amp;""),'Référentiel Articles'!$A$2:$F$634,3,FALSE),""))</f>
      </c>
      <c r="E17871" s="74" t="str">
        <v/>
      </c>
      <c r="F17871" s="75">
        <f>IF($E17871="","",IFERROR(VLOOKUP(TRIM(E17871&amp;""),'Référentiel Articles'!$A$2:$F$634,4,FALSE),""))</f>
      </c>
      <c r="G17871" s="76">
        <f>IF($E17871="","",IFERROR(VLOOKUP(TRIM(E17871&amp;""),'Référentiel Articles'!$A$2:$F$634,5,FALSE),""))</f>
      </c>
      <c r="H17871" s="77" t="str">
        <v/>
      </c>
      <c r="I17871" s="76">
        <f>IF($E17871="","",IFERROR(VLOOKUP(TRIM(E17871&amp;""),'Référentiel Articles'!$A$2:$F$634,6,FALSE),""))</f>
      </c>
      <c r="J17871" s="78">
        <f>IF(OR($E17871="",$H17871=""),"",$H17871*$I17871)</f>
      </c>
      <c r="K17871" s="79" t="str">
        <v/>
      </c>
    </row>
    <row r="17872">
      <c r="A17872" s="81" t="str">
        <v/>
      </c>
      <c r="B17872" s="81" t="str">
        <v/>
      </c>
      <c r="C17872" s="83">
        <f>IF($E17872="","",IFERROR(VLOOKUP(TRIM(E17872&amp;""),'Référentiel Articles'!$A$2:$F$634,2,FALSE),""))</f>
      </c>
      <c r="D17872" s="83">
        <f>IF($E17872="","",IFERROR(VLOOKUP(TRIM(E17872&amp;""),'Référentiel Articles'!$A$2:$F$634,3,FALSE),""))</f>
      </c>
      <c r="E17872" s="81" t="str">
        <v/>
      </c>
      <c r="F17872" s="83">
        <f>IF($E17872="","",IFERROR(VLOOKUP(TRIM(E17872&amp;""),'Référentiel Articles'!$A$2:$F$634,4,FALSE),""))</f>
      </c>
      <c r="G17872" s="84">
        <f>IF($E17872="","",IFERROR(VLOOKUP(TRIM(E17872&amp;""),'Référentiel Articles'!$A$2:$F$634,5,FALSE),""))</f>
      </c>
      <c r="H17872" s="85" t="str">
        <v/>
      </c>
      <c r="I17872" s="84">
        <f>IF($E17872="","",IFERROR(VLOOKUP(TRIM(E17872&amp;""),'Référentiel Articles'!$A$2:$F$634,6,FALSE),""))</f>
      </c>
      <c r="J17872" s="90">
        <f>IF(OR($E17872="",$H17872=""),"",$H17872*$I17872)</f>
      </c>
      <c r="K17872" s="87" t="str">
        <v/>
      </c>
    </row>
    <row r="17873">
      <c r="A17873" s="74" t="str">
        <v/>
      </c>
      <c r="B17873" s="74" t="str">
        <v/>
      </c>
      <c r="C17873" s="75">
        <f>IF($E17873="","",IFERROR(VLOOKUP(TRIM(E17873&amp;""),'Référentiel Articles'!$A$2:$F$634,2,FALSE),""))</f>
      </c>
      <c r="D17873" s="75">
        <f>IF($E17873="","",IFERROR(VLOOKUP(TRIM(E17873&amp;""),'Référentiel Articles'!$A$2:$F$634,3,FALSE),""))</f>
      </c>
      <c r="E17873" s="74" t="str">
        <v/>
      </c>
      <c r="F17873" s="75">
        <f>IF($E17873="","",IFERROR(VLOOKUP(TRIM(E17873&amp;""),'Référentiel Articles'!$A$2:$F$634,4,FALSE),""))</f>
      </c>
      <c r="G17873" s="76">
        <f>IF($E17873="","",IFERROR(VLOOKUP(TRIM(E17873&amp;""),'Référentiel Articles'!$A$2:$F$634,5,FALSE),""))</f>
      </c>
      <c r="H17873" s="77" t="str">
        <v/>
      </c>
      <c r="I17873" s="76">
        <f>IF($E17873="","",IFERROR(VLOOKUP(TRIM(E17873&amp;""),'Référentiel Articles'!$A$2:$F$634,6,FALSE),""))</f>
      </c>
      <c r="J17873" s="78">
        <f>IF(OR($E17873="",$H17873=""),"",$H17873*$I17873)</f>
      </c>
      <c r="K17873" s="79" t="str">
        <v/>
      </c>
    </row>
    <row r="17874">
      <c r="A17874" s="81" t="str">
        <v/>
      </c>
      <c r="B17874" s="81" t="str">
        <v/>
      </c>
      <c r="C17874" s="83">
        <f>IF($E17874="","",IFERROR(VLOOKUP(TRIM(E17874&amp;""),'Référentiel Articles'!$A$2:$F$634,2,FALSE),""))</f>
      </c>
      <c r="D17874" s="83">
        <f>IF($E17874="","",IFERROR(VLOOKUP(TRIM(E17874&amp;""),'Référentiel Articles'!$A$2:$F$634,3,FALSE),""))</f>
      </c>
      <c r="E17874" s="81" t="str">
        <v/>
      </c>
      <c r="F17874" s="83">
        <f>IF($E17874="","",IFERROR(VLOOKUP(TRIM(E17874&amp;""),'Référentiel Articles'!$A$2:$F$634,4,FALSE),""))</f>
      </c>
      <c r="G17874" s="84">
        <f>IF($E17874="","",IFERROR(VLOOKUP(TRIM(E17874&amp;""),'Référentiel Articles'!$A$2:$F$634,5,FALSE),""))</f>
      </c>
      <c r="H17874" s="85" t="str">
        <v/>
      </c>
      <c r="I17874" s="84">
        <f>IF($E17874="","",IFERROR(VLOOKUP(TRIM(E17874&amp;""),'Référentiel Articles'!$A$2:$F$634,6,FALSE),""))</f>
      </c>
      <c r="J17874" s="90">
        <f>IF(OR($E17874="",$H17874=""),"",$H17874*$I17874)</f>
      </c>
      <c r="K17874" s="87" t="str">
        <v/>
      </c>
    </row>
    <row r="17875">
      <c r="A17875" s="74" t="str">
        <v/>
      </c>
      <c r="B17875" s="74" t="str">
        <v/>
      </c>
      <c r="C17875" s="75">
        <f>IF($E17875="","",IFERROR(VLOOKUP(TRIM(E17875&amp;""),'Référentiel Articles'!$A$2:$F$634,2,FALSE),""))</f>
      </c>
      <c r="D17875" s="75">
        <f>IF($E17875="","",IFERROR(VLOOKUP(TRIM(E17875&amp;""),'Référentiel Articles'!$A$2:$F$634,3,FALSE),""))</f>
      </c>
      <c r="E17875" s="74" t="str">
        <v/>
      </c>
      <c r="F17875" s="75">
        <f>IF($E17875="","",IFERROR(VLOOKUP(TRIM(E17875&amp;""),'Référentiel Articles'!$A$2:$F$634,4,FALSE),""))</f>
      </c>
      <c r="G17875" s="76">
        <f>IF($E17875="","",IFERROR(VLOOKUP(TRIM(E17875&amp;""),'Référentiel Articles'!$A$2:$F$634,5,FALSE),""))</f>
      </c>
      <c r="H17875" s="77" t="str">
        <v/>
      </c>
      <c r="I17875" s="76">
        <f>IF($E17875="","",IFERROR(VLOOKUP(TRIM(E17875&amp;""),'Référentiel Articles'!$A$2:$F$634,6,FALSE),""))</f>
      </c>
      <c r="J17875" s="78">
        <f>IF(OR($E17875="",$H17875=""),"",$H17875*$I17875)</f>
      </c>
      <c r="K17875" s="79" t="str">
        <v/>
      </c>
    </row>
    <row r="17876">
      <c r="A17876" s="81" t="str">
        <v/>
      </c>
      <c r="B17876" s="81" t="str">
        <v/>
      </c>
      <c r="C17876" s="83">
        <f>IF($E17876="","",IFERROR(VLOOKUP(TRIM(E17876&amp;""),'Référentiel Articles'!$A$2:$F$634,2,FALSE),""))</f>
      </c>
      <c r="D17876" s="83">
        <f>IF($E17876="","",IFERROR(VLOOKUP(TRIM(E17876&amp;""),'Référentiel Articles'!$A$2:$F$634,3,FALSE),""))</f>
      </c>
      <c r="E17876" s="81" t="str">
        <v/>
      </c>
      <c r="F17876" s="83">
        <f>IF($E17876="","",IFERROR(VLOOKUP(TRIM(E17876&amp;""),'Référentiel Articles'!$A$2:$F$634,4,FALSE),""))</f>
      </c>
      <c r="G17876" s="84">
        <f>IF($E17876="","",IFERROR(VLOOKUP(TRIM(E17876&amp;""),'Référentiel Articles'!$A$2:$F$634,5,FALSE),""))</f>
      </c>
      <c r="H17876" s="85" t="str">
        <v/>
      </c>
      <c r="I17876" s="84">
        <f>IF($E17876="","",IFERROR(VLOOKUP(TRIM(E17876&amp;""),'Référentiel Articles'!$A$2:$F$634,6,FALSE),""))</f>
      </c>
      <c r="J17876" s="90">
        <f>IF(OR($E17876="",$H17876=""),"",$H17876*$I17876)</f>
      </c>
      <c r="K17876" s="87" t="str">
        <v/>
      </c>
    </row>
    <row r="17877">
      <c r="A17877" s="74" t="str">
        <v/>
      </c>
      <c r="B17877" s="74" t="str">
        <v/>
      </c>
      <c r="C17877" s="75">
        <f>IF($E17877="","",IFERROR(VLOOKUP(TRIM(E17877&amp;""),'Référentiel Articles'!$A$2:$F$634,2,FALSE),""))</f>
      </c>
      <c r="D17877" s="75">
        <f>IF($E17877="","",IFERROR(VLOOKUP(TRIM(E17877&amp;""),'Référentiel Articles'!$A$2:$F$634,3,FALSE),""))</f>
      </c>
      <c r="E17877" s="74" t="str">
        <v/>
      </c>
      <c r="F17877" s="75">
        <f>IF($E17877="","",IFERROR(VLOOKUP(TRIM(E17877&amp;""),'Référentiel Articles'!$A$2:$F$634,4,FALSE),""))</f>
      </c>
      <c r="G17877" s="76">
        <f>IF($E17877="","",IFERROR(VLOOKUP(TRIM(E17877&amp;""),'Référentiel Articles'!$A$2:$F$634,5,FALSE),""))</f>
      </c>
      <c r="H17877" s="77" t="str">
        <v/>
      </c>
      <c r="I17877" s="76">
        <f>IF($E17877="","",IFERROR(VLOOKUP(TRIM(E17877&amp;""),'Référentiel Articles'!$A$2:$F$634,6,FALSE),""))</f>
      </c>
      <c r="J17877" s="78">
        <f>IF(OR($E17877="",$H17877=""),"",$H17877*$I17877)</f>
      </c>
      <c r="K17877" s="79" t="str">
        <v/>
      </c>
    </row>
    <row r="17878">
      <c r="A17878" s="81" t="str">
        <v/>
      </c>
      <c r="B17878" s="81" t="str">
        <v/>
      </c>
      <c r="C17878" s="83">
        <f>IF($E17878="","",IFERROR(VLOOKUP(TRIM(E17878&amp;""),'Référentiel Articles'!$A$2:$F$634,2,FALSE),""))</f>
      </c>
      <c r="D17878" s="83">
        <f>IF($E17878="","",IFERROR(VLOOKUP(TRIM(E17878&amp;""),'Référentiel Articles'!$A$2:$F$634,3,FALSE),""))</f>
      </c>
      <c r="E17878" s="81" t="str">
        <v/>
      </c>
      <c r="F17878" s="83">
        <f>IF($E17878="","",IFERROR(VLOOKUP(TRIM(E17878&amp;""),'Référentiel Articles'!$A$2:$F$634,4,FALSE),""))</f>
      </c>
      <c r="G17878" s="84">
        <f>IF($E17878="","",IFERROR(VLOOKUP(TRIM(E17878&amp;""),'Référentiel Articles'!$A$2:$F$634,5,FALSE),""))</f>
      </c>
      <c r="H17878" s="85" t="str">
        <v/>
      </c>
      <c r="I17878" s="84">
        <f>IF($E17878="","",IFERROR(VLOOKUP(TRIM(E17878&amp;""),'Référentiel Articles'!$A$2:$F$634,6,FALSE),""))</f>
      </c>
      <c r="J17878" s="90">
        <f>IF(OR($E17878="",$H17878=""),"",$H17878*$I17878)</f>
      </c>
      <c r="K17878" s="87" t="str">
        <v/>
      </c>
    </row>
    <row r="17879">
      <c r="A17879" s="74" t="str">
        <v/>
      </c>
      <c r="B17879" s="74" t="str">
        <v/>
      </c>
      <c r="C17879" s="75">
        <f>IF($E17879="","",IFERROR(VLOOKUP(TRIM(E17879&amp;""),'Référentiel Articles'!$A$2:$F$634,2,FALSE),""))</f>
      </c>
      <c r="D17879" s="75">
        <f>IF($E17879="","",IFERROR(VLOOKUP(TRIM(E17879&amp;""),'Référentiel Articles'!$A$2:$F$634,3,FALSE),""))</f>
      </c>
      <c r="E17879" s="74" t="str">
        <v/>
      </c>
      <c r="F17879" s="75">
        <f>IF($E17879="","",IFERROR(VLOOKUP(TRIM(E17879&amp;""),'Référentiel Articles'!$A$2:$F$634,4,FALSE),""))</f>
      </c>
      <c r="G17879" s="76">
        <f>IF($E17879="","",IFERROR(VLOOKUP(TRIM(E17879&amp;""),'Référentiel Articles'!$A$2:$F$634,5,FALSE),""))</f>
      </c>
      <c r="H17879" s="77" t="str">
        <v/>
      </c>
      <c r="I17879" s="76">
        <f>IF($E17879="","",IFERROR(VLOOKUP(TRIM(E17879&amp;""),'Référentiel Articles'!$A$2:$F$634,6,FALSE),""))</f>
      </c>
      <c r="J17879" s="78">
        <f>IF(OR($E17879="",$H17879=""),"",$H17879*$I17879)</f>
      </c>
      <c r="K17879" s="79" t="str">
        <v/>
      </c>
    </row>
    <row r="17880">
      <c r="A17880" s="81" t="str">
        <v/>
      </c>
      <c r="B17880" s="81" t="str">
        <v/>
      </c>
      <c r="C17880" s="83">
        <f>IF($E17880="","",IFERROR(VLOOKUP(TRIM(E17880&amp;""),'Référentiel Articles'!$A$2:$F$634,2,FALSE),""))</f>
      </c>
      <c r="D17880" s="83">
        <f>IF($E17880="","",IFERROR(VLOOKUP(TRIM(E17880&amp;""),'Référentiel Articles'!$A$2:$F$634,3,FALSE),""))</f>
      </c>
      <c r="E17880" s="81" t="str">
        <v/>
      </c>
      <c r="F17880" s="83">
        <f>IF($E17880="","",IFERROR(VLOOKUP(TRIM(E17880&amp;""),'Référentiel Articles'!$A$2:$F$634,4,FALSE),""))</f>
      </c>
      <c r="G17880" s="84">
        <f>IF($E17880="","",IFERROR(VLOOKUP(TRIM(E17880&amp;""),'Référentiel Articles'!$A$2:$F$634,5,FALSE),""))</f>
      </c>
      <c r="H17880" s="85" t="str">
        <v/>
      </c>
      <c r="I17880" s="84">
        <f>IF($E17880="","",IFERROR(VLOOKUP(TRIM(E17880&amp;""),'Référentiel Articles'!$A$2:$F$634,6,FALSE),""))</f>
      </c>
      <c r="J17880" s="90">
        <f>IF(OR($E17880="",$H17880=""),"",$H17880*$I17880)</f>
      </c>
      <c r="K17880" s="87" t="str">
        <v/>
      </c>
    </row>
    <row r="17881">
      <c r="A17881" s="74" t="str">
        <v/>
      </c>
      <c r="B17881" s="74" t="str">
        <v/>
      </c>
      <c r="C17881" s="75">
        <f>IF($E17881="","",IFERROR(VLOOKUP(TRIM(E17881&amp;""),'Référentiel Articles'!$A$2:$F$634,2,FALSE),""))</f>
      </c>
      <c r="D17881" s="75">
        <f>IF($E17881="","",IFERROR(VLOOKUP(TRIM(E17881&amp;""),'Référentiel Articles'!$A$2:$F$634,3,FALSE),""))</f>
      </c>
      <c r="E17881" s="74" t="str">
        <v/>
      </c>
      <c r="F17881" s="75">
        <f>IF($E17881="","",IFERROR(VLOOKUP(TRIM(E17881&amp;""),'Référentiel Articles'!$A$2:$F$634,4,FALSE),""))</f>
      </c>
      <c r="G17881" s="76">
        <f>IF($E17881="","",IFERROR(VLOOKUP(TRIM(E17881&amp;""),'Référentiel Articles'!$A$2:$F$634,5,FALSE),""))</f>
      </c>
      <c r="H17881" s="77" t="str">
        <v/>
      </c>
      <c r="I17881" s="76">
        <f>IF($E17881="","",IFERROR(VLOOKUP(TRIM(E17881&amp;""),'Référentiel Articles'!$A$2:$F$634,6,FALSE),""))</f>
      </c>
      <c r="J17881" s="78">
        <f>IF(OR($E17881="",$H17881=""),"",$H17881*$I17881)</f>
      </c>
      <c r="K17881" s="79" t="str">
        <v/>
      </c>
    </row>
    <row r="17882">
      <c r="A17882" s="81" t="str">
        <v/>
      </c>
      <c r="B17882" s="81" t="str">
        <v/>
      </c>
      <c r="C17882" s="83">
        <f>IF($E17882="","",IFERROR(VLOOKUP(TRIM(E17882&amp;""),'Référentiel Articles'!$A$2:$F$634,2,FALSE),""))</f>
      </c>
      <c r="D17882" s="83">
        <f>IF($E17882="","",IFERROR(VLOOKUP(TRIM(E17882&amp;""),'Référentiel Articles'!$A$2:$F$634,3,FALSE),""))</f>
      </c>
      <c r="E17882" s="81" t="str">
        <v/>
      </c>
      <c r="F17882" s="83">
        <f>IF($E17882="","",IFERROR(VLOOKUP(TRIM(E17882&amp;""),'Référentiel Articles'!$A$2:$F$634,4,FALSE),""))</f>
      </c>
      <c r="G17882" s="84">
        <f>IF($E17882="","",IFERROR(VLOOKUP(TRIM(E17882&amp;""),'Référentiel Articles'!$A$2:$F$634,5,FALSE),""))</f>
      </c>
      <c r="H17882" s="85" t="str">
        <v/>
      </c>
      <c r="I17882" s="84">
        <f>IF($E17882="","",IFERROR(VLOOKUP(TRIM(E17882&amp;""),'Référentiel Articles'!$A$2:$F$634,6,FALSE),""))</f>
      </c>
      <c r="J17882" s="90">
        <f>IF(OR($E17882="",$H17882=""),"",$H17882*$I17882)</f>
      </c>
      <c r="K17882" s="87" t="str">
        <v/>
      </c>
    </row>
    <row r="17883">
      <c r="A17883" s="74" t="str">
        <v/>
      </c>
      <c r="B17883" s="74" t="str">
        <v/>
      </c>
      <c r="C17883" s="75">
        <f>IF($E17883="","",IFERROR(VLOOKUP(TRIM(E17883&amp;""),'Référentiel Articles'!$A$2:$F$634,2,FALSE),""))</f>
      </c>
      <c r="D17883" s="75">
        <f>IF($E17883="","",IFERROR(VLOOKUP(TRIM(E17883&amp;""),'Référentiel Articles'!$A$2:$F$634,3,FALSE),""))</f>
      </c>
      <c r="E17883" s="74" t="str">
        <v/>
      </c>
      <c r="F17883" s="75">
        <f>IF($E17883="","",IFERROR(VLOOKUP(TRIM(E17883&amp;""),'Référentiel Articles'!$A$2:$F$634,4,FALSE),""))</f>
      </c>
      <c r="G17883" s="76">
        <f>IF($E17883="","",IFERROR(VLOOKUP(TRIM(E17883&amp;""),'Référentiel Articles'!$A$2:$F$634,5,FALSE),""))</f>
      </c>
      <c r="H17883" s="77" t="str">
        <v/>
      </c>
      <c r="I17883" s="76">
        <f>IF($E17883="","",IFERROR(VLOOKUP(TRIM(E17883&amp;""),'Référentiel Articles'!$A$2:$F$634,6,FALSE),""))</f>
      </c>
      <c r="J17883" s="78">
        <f>IF(OR($E17883="",$H17883=""),"",$H17883*$I17883)</f>
      </c>
      <c r="K17883" s="79" t="str">
        <v/>
      </c>
    </row>
    <row r="17884">
      <c r="A17884" s="81" t="str">
        <v/>
      </c>
      <c r="B17884" s="81" t="str">
        <v/>
      </c>
      <c r="C17884" s="83">
        <f>IF($E17884="","",IFERROR(VLOOKUP(TRIM(E17884&amp;""),'Référentiel Articles'!$A$2:$F$634,2,FALSE),""))</f>
      </c>
      <c r="D17884" s="83">
        <f>IF($E17884="","",IFERROR(VLOOKUP(TRIM(E17884&amp;""),'Référentiel Articles'!$A$2:$F$634,3,FALSE),""))</f>
      </c>
      <c r="E17884" s="81" t="str">
        <v/>
      </c>
      <c r="F17884" s="83">
        <f>IF($E17884="","",IFERROR(VLOOKUP(TRIM(E17884&amp;""),'Référentiel Articles'!$A$2:$F$634,4,FALSE),""))</f>
      </c>
      <c r="G17884" s="84">
        <f>IF($E17884="","",IFERROR(VLOOKUP(TRIM(E17884&amp;""),'Référentiel Articles'!$A$2:$F$634,5,FALSE),""))</f>
      </c>
      <c r="H17884" s="85" t="str">
        <v/>
      </c>
      <c r="I17884" s="84">
        <f>IF($E17884="","",IFERROR(VLOOKUP(TRIM(E17884&amp;""),'Référentiel Articles'!$A$2:$F$634,6,FALSE),""))</f>
      </c>
      <c r="J17884" s="90">
        <f>IF(OR($E17884="",$H17884=""),"",$H17884*$I17884)</f>
      </c>
      <c r="K17884" s="87" t="str">
        <v/>
      </c>
    </row>
    <row r="17885">
      <c r="A17885" s="74" t="str">
        <v/>
      </c>
      <c r="B17885" s="74" t="str">
        <v/>
      </c>
      <c r="C17885" s="75">
        <f>IF($E17885="","",IFERROR(VLOOKUP(TRIM(E17885&amp;""),'Référentiel Articles'!$A$2:$F$634,2,FALSE),""))</f>
      </c>
      <c r="D17885" s="75">
        <f>IF($E17885="","",IFERROR(VLOOKUP(TRIM(E17885&amp;""),'Référentiel Articles'!$A$2:$F$634,3,FALSE),""))</f>
      </c>
      <c r="E17885" s="74" t="str">
        <v/>
      </c>
      <c r="F17885" s="75">
        <f>IF($E17885="","",IFERROR(VLOOKUP(TRIM(E17885&amp;""),'Référentiel Articles'!$A$2:$F$634,4,FALSE),""))</f>
      </c>
      <c r="G17885" s="76">
        <f>IF($E17885="","",IFERROR(VLOOKUP(TRIM(E17885&amp;""),'Référentiel Articles'!$A$2:$F$634,5,FALSE),""))</f>
      </c>
      <c r="H17885" s="77" t="str">
        <v/>
      </c>
      <c r="I17885" s="76">
        <f>IF($E17885="","",IFERROR(VLOOKUP(TRIM(E17885&amp;""),'Référentiel Articles'!$A$2:$F$634,6,FALSE),""))</f>
      </c>
      <c r="J17885" s="78">
        <f>IF(OR($E17885="",$H17885=""),"",$H17885*$I17885)</f>
      </c>
      <c r="K17885" s="79" t="str">
        <v/>
      </c>
    </row>
    <row r="17886">
      <c r="A17886" s="81" t="str">
        <v/>
      </c>
      <c r="B17886" s="81" t="str">
        <v/>
      </c>
      <c r="C17886" s="83">
        <f>IF($E17886="","",IFERROR(VLOOKUP(TRIM(E17886&amp;""),'Référentiel Articles'!$A$2:$F$634,2,FALSE),""))</f>
      </c>
      <c r="D17886" s="83">
        <f>IF($E17886="","",IFERROR(VLOOKUP(TRIM(E17886&amp;""),'Référentiel Articles'!$A$2:$F$634,3,FALSE),""))</f>
      </c>
      <c r="E17886" s="81" t="str">
        <v/>
      </c>
      <c r="F17886" s="83">
        <f>IF($E17886="","",IFERROR(VLOOKUP(TRIM(E17886&amp;""),'Référentiel Articles'!$A$2:$F$634,4,FALSE),""))</f>
      </c>
      <c r="G17886" s="84">
        <f>IF($E17886="","",IFERROR(VLOOKUP(TRIM(E17886&amp;""),'Référentiel Articles'!$A$2:$F$634,5,FALSE),""))</f>
      </c>
      <c r="H17886" s="85" t="str">
        <v/>
      </c>
      <c r="I17886" s="84">
        <f>IF($E17886="","",IFERROR(VLOOKUP(TRIM(E17886&amp;""),'Référentiel Articles'!$A$2:$F$634,6,FALSE),""))</f>
      </c>
      <c r="J17886" s="90">
        <f>IF(OR($E17886="",$H17886=""),"",$H17886*$I17886)</f>
      </c>
      <c r="K17886" s="87" t="str">
        <v/>
      </c>
    </row>
    <row r="17887">
      <c r="A17887" s="74" t="str">
        <v/>
      </c>
      <c r="B17887" s="74" t="str">
        <v/>
      </c>
      <c r="C17887" s="75">
        <f>IF($E17887="","",IFERROR(VLOOKUP(TRIM(E17887&amp;""),'Référentiel Articles'!$A$2:$F$634,2,FALSE),""))</f>
      </c>
      <c r="D17887" s="75">
        <f>IF($E17887="","",IFERROR(VLOOKUP(TRIM(E17887&amp;""),'Référentiel Articles'!$A$2:$F$634,3,FALSE),""))</f>
      </c>
      <c r="E17887" s="74" t="str">
        <v/>
      </c>
      <c r="F17887" s="75">
        <f>IF($E17887="","",IFERROR(VLOOKUP(TRIM(E17887&amp;""),'Référentiel Articles'!$A$2:$F$634,4,FALSE),""))</f>
      </c>
      <c r="G17887" s="76">
        <f>IF($E17887="","",IFERROR(VLOOKUP(TRIM(E17887&amp;""),'Référentiel Articles'!$A$2:$F$634,5,FALSE),""))</f>
      </c>
      <c r="H17887" s="77" t="str">
        <v/>
      </c>
      <c r="I17887" s="76">
        <f>IF($E17887="","",IFERROR(VLOOKUP(TRIM(E17887&amp;""),'Référentiel Articles'!$A$2:$F$634,6,FALSE),""))</f>
      </c>
      <c r="J17887" s="78">
        <f>IF(OR($E17887="",$H17887=""),"",$H17887*$I17887)</f>
      </c>
      <c r="K17887" s="79" t="str">
        <v/>
      </c>
    </row>
    <row r="17888">
      <c r="A17888" s="81" t="str">
        <v/>
      </c>
      <c r="B17888" s="81" t="str">
        <v/>
      </c>
      <c r="C17888" s="83">
        <f>IF($E17888="","",IFERROR(VLOOKUP(TRIM(E17888&amp;""),'Référentiel Articles'!$A$2:$F$634,2,FALSE),""))</f>
      </c>
      <c r="D17888" s="83">
        <f>IF($E17888="","",IFERROR(VLOOKUP(TRIM(E17888&amp;""),'Référentiel Articles'!$A$2:$F$634,3,FALSE),""))</f>
      </c>
      <c r="E17888" s="81" t="str">
        <v/>
      </c>
      <c r="F17888" s="83">
        <f>IF($E17888="","",IFERROR(VLOOKUP(TRIM(E17888&amp;""),'Référentiel Articles'!$A$2:$F$634,4,FALSE),""))</f>
      </c>
      <c r="G17888" s="84">
        <f>IF($E17888="","",IFERROR(VLOOKUP(TRIM(E17888&amp;""),'Référentiel Articles'!$A$2:$F$634,5,FALSE),""))</f>
      </c>
      <c r="H17888" s="85" t="str">
        <v/>
      </c>
      <c r="I17888" s="84">
        <f>IF($E17888="","",IFERROR(VLOOKUP(TRIM(E17888&amp;""),'Référentiel Articles'!$A$2:$F$634,6,FALSE),""))</f>
      </c>
      <c r="J17888" s="90">
        <f>IF(OR($E17888="",$H17888=""),"",$H17888*$I17888)</f>
      </c>
      <c r="K17888" s="87" t="str">
        <v/>
      </c>
    </row>
    <row r="17889">
      <c r="A17889" s="74" t="str">
        <v/>
      </c>
      <c r="B17889" s="74" t="str">
        <v/>
      </c>
      <c r="C17889" s="75">
        <f>IF($E17889="","",IFERROR(VLOOKUP(TRIM(E17889&amp;""),'Référentiel Articles'!$A$2:$F$634,2,FALSE),""))</f>
      </c>
      <c r="D17889" s="75">
        <f>IF($E17889="","",IFERROR(VLOOKUP(TRIM(E17889&amp;""),'Référentiel Articles'!$A$2:$F$634,3,FALSE),""))</f>
      </c>
      <c r="E17889" s="74" t="str">
        <v/>
      </c>
      <c r="F17889" s="75">
        <f>IF($E17889="","",IFERROR(VLOOKUP(TRIM(E17889&amp;""),'Référentiel Articles'!$A$2:$F$634,4,FALSE),""))</f>
      </c>
      <c r="G17889" s="76">
        <f>IF($E17889="","",IFERROR(VLOOKUP(TRIM(E17889&amp;""),'Référentiel Articles'!$A$2:$F$634,5,FALSE),""))</f>
      </c>
      <c r="H17889" s="77" t="str">
        <v/>
      </c>
      <c r="I17889" s="76">
        <f>IF($E17889="","",IFERROR(VLOOKUP(TRIM(E17889&amp;""),'Référentiel Articles'!$A$2:$F$634,6,FALSE),""))</f>
      </c>
      <c r="J17889" s="78">
        <f>IF(OR($E17889="",$H17889=""),"",$H17889*$I17889)</f>
      </c>
      <c r="K17889" s="79" t="str">
        <v/>
      </c>
    </row>
    <row r="17890">
      <c r="A17890" s="81" t="str">
        <v/>
      </c>
      <c r="B17890" s="81" t="str">
        <v/>
      </c>
      <c r="C17890" s="83">
        <f>IF($E17890="","",IFERROR(VLOOKUP(TRIM(E17890&amp;""),'Référentiel Articles'!$A$2:$F$634,2,FALSE),""))</f>
      </c>
      <c r="D17890" s="83">
        <f>IF($E17890="","",IFERROR(VLOOKUP(TRIM(E17890&amp;""),'Référentiel Articles'!$A$2:$F$634,3,FALSE),""))</f>
      </c>
      <c r="E17890" s="81" t="str">
        <v/>
      </c>
      <c r="F17890" s="83">
        <f>IF($E17890="","",IFERROR(VLOOKUP(TRIM(E17890&amp;""),'Référentiel Articles'!$A$2:$F$634,4,FALSE),""))</f>
      </c>
      <c r="G17890" s="84">
        <f>IF($E17890="","",IFERROR(VLOOKUP(TRIM(E17890&amp;""),'Référentiel Articles'!$A$2:$F$634,5,FALSE),""))</f>
      </c>
      <c r="H17890" s="85" t="str">
        <v/>
      </c>
      <c r="I17890" s="84">
        <f>IF($E17890="","",IFERROR(VLOOKUP(TRIM(E17890&amp;""),'Référentiel Articles'!$A$2:$F$634,6,FALSE),""))</f>
      </c>
      <c r="J17890" s="90">
        <f>IF(OR($E17890="",$H17890=""),"",$H17890*$I17890)</f>
      </c>
      <c r="K17890" s="87" t="str">
        <v/>
      </c>
    </row>
    <row r="17891">
      <c r="A17891" s="74" t="str">
        <v/>
      </c>
      <c r="B17891" s="74" t="str">
        <v/>
      </c>
      <c r="C17891" s="75">
        <f>IF($E17891="","",IFERROR(VLOOKUP(TRIM(E17891&amp;""),'Référentiel Articles'!$A$2:$F$634,2,FALSE),""))</f>
      </c>
      <c r="D17891" s="75">
        <f>IF($E17891="","",IFERROR(VLOOKUP(TRIM(E17891&amp;""),'Référentiel Articles'!$A$2:$F$634,3,FALSE),""))</f>
      </c>
      <c r="E17891" s="74" t="str">
        <v/>
      </c>
      <c r="F17891" s="75">
        <f>IF($E17891="","",IFERROR(VLOOKUP(TRIM(E17891&amp;""),'Référentiel Articles'!$A$2:$F$634,4,FALSE),""))</f>
      </c>
      <c r="G17891" s="76">
        <f>IF($E17891="","",IFERROR(VLOOKUP(TRIM(E17891&amp;""),'Référentiel Articles'!$A$2:$F$634,5,FALSE),""))</f>
      </c>
      <c r="H17891" s="77" t="str">
        <v/>
      </c>
      <c r="I17891" s="76">
        <f>IF($E17891="","",IFERROR(VLOOKUP(TRIM(E17891&amp;""),'Référentiel Articles'!$A$2:$F$634,6,FALSE),""))</f>
      </c>
      <c r="J17891" s="78">
        <f>IF(OR($E17891="",$H17891=""),"",$H17891*$I17891)</f>
      </c>
      <c r="K17891" s="79" t="str">
        <v/>
      </c>
    </row>
    <row r="17892">
      <c r="A17892" s="81" t="str">
        <v/>
      </c>
      <c r="B17892" s="81" t="str">
        <v/>
      </c>
      <c r="C17892" s="83">
        <f>IF($E17892="","",IFERROR(VLOOKUP(TRIM(E17892&amp;""),'Référentiel Articles'!$A$2:$F$634,2,FALSE),""))</f>
      </c>
      <c r="D17892" s="83">
        <f>IF($E17892="","",IFERROR(VLOOKUP(TRIM(E17892&amp;""),'Référentiel Articles'!$A$2:$F$634,3,FALSE),""))</f>
      </c>
      <c r="E17892" s="81" t="str">
        <v/>
      </c>
      <c r="F17892" s="83">
        <f>IF($E17892="","",IFERROR(VLOOKUP(TRIM(E17892&amp;""),'Référentiel Articles'!$A$2:$F$634,4,FALSE),""))</f>
      </c>
      <c r="G17892" s="84">
        <f>IF($E17892="","",IFERROR(VLOOKUP(TRIM(E17892&amp;""),'Référentiel Articles'!$A$2:$F$634,5,FALSE),""))</f>
      </c>
      <c r="H17892" s="85" t="str">
        <v/>
      </c>
      <c r="I17892" s="84">
        <f>IF($E17892="","",IFERROR(VLOOKUP(TRIM(E17892&amp;""),'Référentiel Articles'!$A$2:$F$634,6,FALSE),""))</f>
      </c>
      <c r="J17892" s="90">
        <f>IF(OR($E17892="",$H17892=""),"",$H17892*$I17892)</f>
      </c>
      <c r="K17892" s="87" t="str">
        <v/>
      </c>
    </row>
    <row r="17893">
      <c r="A17893" s="74" t="str">
        <v/>
      </c>
      <c r="B17893" s="74" t="str">
        <v/>
      </c>
      <c r="C17893" s="75">
        <f>IF($E17893="","",IFERROR(VLOOKUP(TRIM(E17893&amp;""),'Référentiel Articles'!$A$2:$F$634,2,FALSE),""))</f>
      </c>
      <c r="D17893" s="75">
        <f>IF($E17893="","",IFERROR(VLOOKUP(TRIM(E17893&amp;""),'Référentiel Articles'!$A$2:$F$634,3,FALSE),""))</f>
      </c>
      <c r="E17893" s="74" t="str">
        <v/>
      </c>
      <c r="F17893" s="75">
        <f>IF($E17893="","",IFERROR(VLOOKUP(TRIM(E17893&amp;""),'Référentiel Articles'!$A$2:$F$634,4,FALSE),""))</f>
      </c>
      <c r="G17893" s="76">
        <f>IF($E17893="","",IFERROR(VLOOKUP(TRIM(E17893&amp;""),'Référentiel Articles'!$A$2:$F$634,5,FALSE),""))</f>
      </c>
      <c r="H17893" s="77" t="str">
        <v/>
      </c>
      <c r="I17893" s="76">
        <f>IF($E17893="","",IFERROR(VLOOKUP(TRIM(E17893&amp;""),'Référentiel Articles'!$A$2:$F$634,6,FALSE),""))</f>
      </c>
      <c r="J17893" s="78">
        <f>IF(OR($E17893="",$H17893=""),"",$H17893*$I17893)</f>
      </c>
      <c r="K17893" s="79" t="str">
        <v/>
      </c>
    </row>
    <row r="17894">
      <c r="A17894" s="81" t="str">
        <v/>
      </c>
      <c r="B17894" s="81" t="str">
        <v/>
      </c>
      <c r="C17894" s="83">
        <f>IF($E17894="","",IFERROR(VLOOKUP(TRIM(E17894&amp;""),'Référentiel Articles'!$A$2:$F$634,2,FALSE),""))</f>
      </c>
      <c r="D17894" s="83">
        <f>IF($E17894="","",IFERROR(VLOOKUP(TRIM(E17894&amp;""),'Référentiel Articles'!$A$2:$F$634,3,FALSE),""))</f>
      </c>
      <c r="E17894" s="81" t="str">
        <v/>
      </c>
      <c r="F17894" s="83">
        <f>IF($E17894="","",IFERROR(VLOOKUP(TRIM(E17894&amp;""),'Référentiel Articles'!$A$2:$F$634,4,FALSE),""))</f>
      </c>
      <c r="G17894" s="84">
        <f>IF($E17894="","",IFERROR(VLOOKUP(TRIM(E17894&amp;""),'Référentiel Articles'!$A$2:$F$634,5,FALSE),""))</f>
      </c>
      <c r="H17894" s="85" t="str">
        <v/>
      </c>
      <c r="I17894" s="84">
        <f>IF($E17894="","",IFERROR(VLOOKUP(TRIM(E17894&amp;""),'Référentiel Articles'!$A$2:$F$634,6,FALSE),""))</f>
      </c>
      <c r="J17894" s="90">
        <f>IF(OR($E17894="",$H17894=""),"",$H17894*$I17894)</f>
      </c>
      <c r="K17894" s="87" t="str">
        <v/>
      </c>
    </row>
    <row r="17895">
      <c r="A17895" s="74" t="str">
        <v/>
      </c>
      <c r="B17895" s="74" t="str">
        <v/>
      </c>
      <c r="C17895" s="75">
        <f>IF($E17895="","",IFERROR(VLOOKUP(TRIM(E17895&amp;""),'Référentiel Articles'!$A$2:$F$634,2,FALSE),""))</f>
      </c>
      <c r="D17895" s="75">
        <f>IF($E17895="","",IFERROR(VLOOKUP(TRIM(E17895&amp;""),'Référentiel Articles'!$A$2:$F$634,3,FALSE),""))</f>
      </c>
      <c r="E17895" s="74" t="str">
        <v/>
      </c>
      <c r="F17895" s="75">
        <f>IF($E17895="","",IFERROR(VLOOKUP(TRIM(E17895&amp;""),'Référentiel Articles'!$A$2:$F$634,4,FALSE),""))</f>
      </c>
      <c r="G17895" s="76">
        <f>IF($E17895="","",IFERROR(VLOOKUP(TRIM(E17895&amp;""),'Référentiel Articles'!$A$2:$F$634,5,FALSE),""))</f>
      </c>
      <c r="H17895" s="77" t="str">
        <v/>
      </c>
      <c r="I17895" s="76">
        <f>IF($E17895="","",IFERROR(VLOOKUP(TRIM(E17895&amp;""),'Référentiel Articles'!$A$2:$F$634,6,FALSE),""))</f>
      </c>
      <c r="J17895" s="78">
        <f>IF(OR($E17895="",$H17895=""),"",$H17895*$I17895)</f>
      </c>
      <c r="K17895" s="79" t="str">
        <v/>
      </c>
    </row>
    <row r="17896">
      <c r="A17896" s="81" t="str">
        <v/>
      </c>
      <c r="B17896" s="81" t="str">
        <v/>
      </c>
      <c r="C17896" s="83">
        <f>IF($E17896="","",IFERROR(VLOOKUP(TRIM(E17896&amp;""),'Référentiel Articles'!$A$2:$F$634,2,FALSE),""))</f>
      </c>
      <c r="D17896" s="83">
        <f>IF($E17896="","",IFERROR(VLOOKUP(TRIM(E17896&amp;""),'Référentiel Articles'!$A$2:$F$634,3,FALSE),""))</f>
      </c>
      <c r="E17896" s="81" t="str">
        <v/>
      </c>
      <c r="F17896" s="83">
        <f>IF($E17896="","",IFERROR(VLOOKUP(TRIM(E17896&amp;""),'Référentiel Articles'!$A$2:$F$634,4,FALSE),""))</f>
      </c>
      <c r="G17896" s="84">
        <f>IF($E17896="","",IFERROR(VLOOKUP(TRIM(E17896&amp;""),'Référentiel Articles'!$A$2:$F$634,5,FALSE),""))</f>
      </c>
      <c r="H17896" s="85" t="str">
        <v/>
      </c>
      <c r="I17896" s="84">
        <f>IF($E17896="","",IFERROR(VLOOKUP(TRIM(E17896&amp;""),'Référentiel Articles'!$A$2:$F$634,6,FALSE),""))</f>
      </c>
      <c r="J17896" s="90">
        <f>IF(OR($E17896="",$H17896=""),"",$H17896*$I17896)</f>
      </c>
      <c r="K17896" s="87" t="str">
        <v/>
      </c>
    </row>
    <row r="17897">
      <c r="A17897" s="74" t="str">
        <v/>
      </c>
      <c r="B17897" s="74" t="str">
        <v/>
      </c>
      <c r="C17897" s="75">
        <f>IF($E17897="","",IFERROR(VLOOKUP(TRIM(E17897&amp;""),'Référentiel Articles'!$A$2:$F$634,2,FALSE),""))</f>
      </c>
      <c r="D17897" s="75">
        <f>IF($E17897="","",IFERROR(VLOOKUP(TRIM(E17897&amp;""),'Référentiel Articles'!$A$2:$F$634,3,FALSE),""))</f>
      </c>
      <c r="E17897" s="74" t="str">
        <v/>
      </c>
      <c r="F17897" s="75">
        <f>IF($E17897="","",IFERROR(VLOOKUP(TRIM(E17897&amp;""),'Référentiel Articles'!$A$2:$F$634,4,FALSE),""))</f>
      </c>
      <c r="G17897" s="76">
        <f>IF($E17897="","",IFERROR(VLOOKUP(TRIM(E17897&amp;""),'Référentiel Articles'!$A$2:$F$634,5,FALSE),""))</f>
      </c>
      <c r="H17897" s="77" t="str">
        <v/>
      </c>
      <c r="I17897" s="76">
        <f>IF($E17897="","",IFERROR(VLOOKUP(TRIM(E17897&amp;""),'Référentiel Articles'!$A$2:$F$634,6,FALSE),""))</f>
      </c>
      <c r="J17897" s="78">
        <f>IF(OR($E17897="",$H17897=""),"",$H17897*$I17897)</f>
      </c>
      <c r="K17897" s="79" t="str">
        <v/>
      </c>
    </row>
    <row r="17898">
      <c r="A17898" s="81" t="str">
        <v/>
      </c>
      <c r="B17898" s="81" t="str">
        <v/>
      </c>
      <c r="C17898" s="83">
        <f>IF($E17898="","",IFERROR(VLOOKUP(TRIM(E17898&amp;""),'Référentiel Articles'!$A$2:$F$634,2,FALSE),""))</f>
      </c>
      <c r="D17898" s="83">
        <f>IF($E17898="","",IFERROR(VLOOKUP(TRIM(E17898&amp;""),'Référentiel Articles'!$A$2:$F$634,3,FALSE),""))</f>
      </c>
      <c r="E17898" s="81" t="str">
        <v/>
      </c>
      <c r="F17898" s="83">
        <f>IF($E17898="","",IFERROR(VLOOKUP(TRIM(E17898&amp;""),'Référentiel Articles'!$A$2:$F$634,4,FALSE),""))</f>
      </c>
      <c r="G17898" s="84">
        <f>IF($E17898="","",IFERROR(VLOOKUP(TRIM(E17898&amp;""),'Référentiel Articles'!$A$2:$F$634,5,FALSE),""))</f>
      </c>
      <c r="H17898" s="85" t="str">
        <v/>
      </c>
      <c r="I17898" s="84">
        <f>IF($E17898="","",IFERROR(VLOOKUP(TRIM(E17898&amp;""),'Référentiel Articles'!$A$2:$F$634,6,FALSE),""))</f>
      </c>
      <c r="J17898" s="90">
        <f>IF(OR($E17898="",$H17898=""),"",$H17898*$I17898)</f>
      </c>
      <c r="K17898" s="87" t="str">
        <v/>
      </c>
    </row>
    <row r="17899">
      <c r="A17899" s="74" t="str">
        <v/>
      </c>
      <c r="B17899" s="74" t="str">
        <v/>
      </c>
      <c r="C17899" s="75">
        <f>IF($E17899="","",IFERROR(VLOOKUP(TRIM(E17899&amp;""),'Référentiel Articles'!$A$2:$F$634,2,FALSE),""))</f>
      </c>
      <c r="D17899" s="75">
        <f>IF($E17899="","",IFERROR(VLOOKUP(TRIM(E17899&amp;""),'Référentiel Articles'!$A$2:$F$634,3,FALSE),""))</f>
      </c>
      <c r="E17899" s="74" t="str">
        <v/>
      </c>
      <c r="F17899" s="75">
        <f>IF($E17899="","",IFERROR(VLOOKUP(TRIM(E17899&amp;""),'Référentiel Articles'!$A$2:$F$634,4,FALSE),""))</f>
      </c>
      <c r="G17899" s="76">
        <f>IF($E17899="","",IFERROR(VLOOKUP(TRIM(E17899&amp;""),'Référentiel Articles'!$A$2:$F$634,5,FALSE),""))</f>
      </c>
      <c r="H17899" s="77" t="str">
        <v/>
      </c>
      <c r="I17899" s="76">
        <f>IF($E17899="","",IFERROR(VLOOKUP(TRIM(E17899&amp;""),'Référentiel Articles'!$A$2:$F$634,6,FALSE),""))</f>
      </c>
      <c r="J17899" s="78">
        <f>IF(OR($E17899="",$H17899=""),"",$H17899*$I17899)</f>
      </c>
      <c r="K17899" s="79" t="str">
        <v/>
      </c>
    </row>
    <row r="17900">
      <c r="A17900" s="81" t="str">
        <v/>
      </c>
      <c r="B17900" s="81" t="str">
        <v/>
      </c>
      <c r="C17900" s="83">
        <f>IF($E17900="","",IFERROR(VLOOKUP(TRIM(E17900&amp;""),'Référentiel Articles'!$A$2:$F$634,2,FALSE),""))</f>
      </c>
      <c r="D17900" s="83">
        <f>IF($E17900="","",IFERROR(VLOOKUP(TRIM(E17900&amp;""),'Référentiel Articles'!$A$2:$F$634,3,FALSE),""))</f>
      </c>
      <c r="E17900" s="81" t="str">
        <v/>
      </c>
      <c r="F17900" s="83">
        <f>IF($E17900="","",IFERROR(VLOOKUP(TRIM(E17900&amp;""),'Référentiel Articles'!$A$2:$F$634,4,FALSE),""))</f>
      </c>
      <c r="G17900" s="84">
        <f>IF($E17900="","",IFERROR(VLOOKUP(TRIM(E17900&amp;""),'Référentiel Articles'!$A$2:$F$634,5,FALSE),""))</f>
      </c>
      <c r="H17900" s="85" t="str">
        <v/>
      </c>
      <c r="I17900" s="84">
        <f>IF($E17900="","",IFERROR(VLOOKUP(TRIM(E17900&amp;""),'Référentiel Articles'!$A$2:$F$634,6,FALSE),""))</f>
      </c>
      <c r="J17900" s="90">
        <f>IF(OR($E17900="",$H17900=""),"",$H17900*$I17900)</f>
      </c>
      <c r="K17900" s="87" t="str">
        <v/>
      </c>
    </row>
    <row r="17901">
      <c r="A17901" s="74" t="str">
        <v/>
      </c>
      <c r="B17901" s="74" t="str">
        <v/>
      </c>
      <c r="C17901" s="75">
        <f>IF($E17901="","",IFERROR(VLOOKUP(TRIM(E17901&amp;""),'Référentiel Articles'!$A$2:$F$634,2,FALSE),""))</f>
      </c>
      <c r="D17901" s="75">
        <f>IF($E17901="","",IFERROR(VLOOKUP(TRIM(E17901&amp;""),'Référentiel Articles'!$A$2:$F$634,3,FALSE),""))</f>
      </c>
      <c r="E17901" s="74" t="str">
        <v/>
      </c>
      <c r="F17901" s="75">
        <f>IF($E17901="","",IFERROR(VLOOKUP(TRIM(E17901&amp;""),'Référentiel Articles'!$A$2:$F$634,4,FALSE),""))</f>
      </c>
      <c r="G17901" s="76">
        <f>IF($E17901="","",IFERROR(VLOOKUP(TRIM(E17901&amp;""),'Référentiel Articles'!$A$2:$F$634,5,FALSE),""))</f>
      </c>
      <c r="H17901" s="77" t="str">
        <v/>
      </c>
      <c r="I17901" s="76">
        <f>IF($E17901="","",IFERROR(VLOOKUP(TRIM(E17901&amp;""),'Référentiel Articles'!$A$2:$F$634,6,FALSE),""))</f>
      </c>
      <c r="J17901" s="78">
        <f>IF(OR($E17901="",$H17901=""),"",$H17901*$I17901)</f>
      </c>
      <c r="K17901" s="79" t="str">
        <v/>
      </c>
    </row>
    <row r="17902">
      <c r="A17902" s="81" t="str">
        <v/>
      </c>
      <c r="B17902" s="81" t="str">
        <v/>
      </c>
      <c r="C17902" s="83">
        <f>IF($E17902="","",IFERROR(VLOOKUP(TRIM(E17902&amp;""),'Référentiel Articles'!$A$2:$F$634,2,FALSE),""))</f>
      </c>
      <c r="D17902" s="83">
        <f>IF($E17902="","",IFERROR(VLOOKUP(TRIM(E17902&amp;""),'Référentiel Articles'!$A$2:$F$634,3,FALSE),""))</f>
      </c>
      <c r="E17902" s="81" t="str">
        <v/>
      </c>
      <c r="F17902" s="83">
        <f>IF($E17902="","",IFERROR(VLOOKUP(TRIM(E17902&amp;""),'Référentiel Articles'!$A$2:$F$634,4,FALSE),""))</f>
      </c>
      <c r="G17902" s="84">
        <f>IF($E17902="","",IFERROR(VLOOKUP(TRIM(E17902&amp;""),'Référentiel Articles'!$A$2:$F$634,5,FALSE),""))</f>
      </c>
      <c r="H17902" s="85" t="str">
        <v/>
      </c>
      <c r="I17902" s="84">
        <f>IF($E17902="","",IFERROR(VLOOKUP(TRIM(E17902&amp;""),'Référentiel Articles'!$A$2:$F$634,6,FALSE),""))</f>
      </c>
      <c r="J17902" s="90">
        <f>IF(OR($E17902="",$H17902=""),"",$H17902*$I17902)</f>
      </c>
      <c r="K17902" s="87" t="str">
        <v/>
      </c>
    </row>
    <row r="17903">
      <c r="A17903" s="74" t="str">
        <v/>
      </c>
      <c r="B17903" s="74" t="str">
        <v/>
      </c>
      <c r="C17903" s="75">
        <f>IF($E17903="","",IFERROR(VLOOKUP(TRIM(E17903&amp;""),'Référentiel Articles'!$A$2:$F$634,2,FALSE),""))</f>
      </c>
      <c r="D17903" s="75">
        <f>IF($E17903="","",IFERROR(VLOOKUP(TRIM(E17903&amp;""),'Référentiel Articles'!$A$2:$F$634,3,FALSE),""))</f>
      </c>
      <c r="E17903" s="74" t="str">
        <v/>
      </c>
      <c r="F17903" s="75">
        <f>IF($E17903="","",IFERROR(VLOOKUP(TRIM(E17903&amp;""),'Référentiel Articles'!$A$2:$F$634,4,FALSE),""))</f>
      </c>
      <c r="G17903" s="76">
        <f>IF($E17903="","",IFERROR(VLOOKUP(TRIM(E17903&amp;""),'Référentiel Articles'!$A$2:$F$634,5,FALSE),""))</f>
      </c>
      <c r="H17903" s="77" t="str">
        <v/>
      </c>
      <c r="I17903" s="76">
        <f>IF($E17903="","",IFERROR(VLOOKUP(TRIM(E17903&amp;""),'Référentiel Articles'!$A$2:$F$634,6,FALSE),""))</f>
      </c>
      <c r="J17903" s="78">
        <f>IF(OR($E17903="",$H17903=""),"",$H17903*$I17903)</f>
      </c>
      <c r="K17903" s="79" t="str">
        <v/>
      </c>
    </row>
    <row r="17904">
      <c r="A17904" s="81" t="str">
        <v/>
      </c>
      <c r="B17904" s="81" t="str">
        <v/>
      </c>
      <c r="C17904" s="83">
        <f>IF($E17904="","",IFERROR(VLOOKUP(TRIM(E17904&amp;""),'Référentiel Articles'!$A$2:$F$634,2,FALSE),""))</f>
      </c>
      <c r="D17904" s="83">
        <f>IF($E17904="","",IFERROR(VLOOKUP(TRIM(E17904&amp;""),'Référentiel Articles'!$A$2:$F$634,3,FALSE),""))</f>
      </c>
      <c r="E17904" s="81" t="str">
        <v/>
      </c>
      <c r="F17904" s="83">
        <f>IF($E17904="","",IFERROR(VLOOKUP(TRIM(E17904&amp;""),'Référentiel Articles'!$A$2:$F$634,4,FALSE),""))</f>
      </c>
      <c r="G17904" s="84">
        <f>IF($E17904="","",IFERROR(VLOOKUP(TRIM(E17904&amp;""),'Référentiel Articles'!$A$2:$F$634,5,FALSE),""))</f>
      </c>
      <c r="H17904" s="85" t="str">
        <v/>
      </c>
      <c r="I17904" s="84">
        <f>IF($E17904="","",IFERROR(VLOOKUP(TRIM(E17904&amp;""),'Référentiel Articles'!$A$2:$F$634,6,FALSE),""))</f>
      </c>
      <c r="J17904" s="90">
        <f>IF(OR($E17904="",$H17904=""),"",$H17904*$I17904)</f>
      </c>
      <c r="K17904" s="87" t="str">
        <v/>
      </c>
    </row>
    <row r="17905">
      <c r="A17905" s="74" t="str">
        <v/>
      </c>
      <c r="B17905" s="74" t="str">
        <v/>
      </c>
      <c r="C17905" s="75">
        <f>IF($E17905="","",IFERROR(VLOOKUP(TRIM(E17905&amp;""),'Référentiel Articles'!$A$2:$F$634,2,FALSE),""))</f>
      </c>
      <c r="D17905" s="75">
        <f>IF($E17905="","",IFERROR(VLOOKUP(TRIM(E17905&amp;""),'Référentiel Articles'!$A$2:$F$634,3,FALSE),""))</f>
      </c>
      <c r="E17905" s="74" t="str">
        <v/>
      </c>
      <c r="F17905" s="75">
        <f>IF($E17905="","",IFERROR(VLOOKUP(TRIM(E17905&amp;""),'Référentiel Articles'!$A$2:$F$634,4,FALSE),""))</f>
      </c>
      <c r="G17905" s="76">
        <f>IF($E17905="","",IFERROR(VLOOKUP(TRIM(E17905&amp;""),'Référentiel Articles'!$A$2:$F$634,5,FALSE),""))</f>
      </c>
      <c r="H17905" s="77" t="str">
        <v/>
      </c>
      <c r="I17905" s="76">
        <f>IF($E17905="","",IFERROR(VLOOKUP(TRIM(E17905&amp;""),'Référentiel Articles'!$A$2:$F$634,6,FALSE),""))</f>
      </c>
      <c r="J17905" s="78">
        <f>IF(OR($E17905="",$H17905=""),"",$H17905*$I17905)</f>
      </c>
      <c r="K17905" s="79" t="str">
        <v/>
      </c>
    </row>
    <row r="17906">
      <c r="A17906" s="81" t="str">
        <v/>
      </c>
      <c r="B17906" s="81" t="str">
        <v/>
      </c>
      <c r="C17906" s="83">
        <f>IF($E17906="","",IFERROR(VLOOKUP(TRIM(E17906&amp;""),'Référentiel Articles'!$A$2:$F$634,2,FALSE),""))</f>
      </c>
      <c r="D17906" s="83">
        <f>IF($E17906="","",IFERROR(VLOOKUP(TRIM(E17906&amp;""),'Référentiel Articles'!$A$2:$F$634,3,FALSE),""))</f>
      </c>
      <c r="E17906" s="81" t="str">
        <v/>
      </c>
      <c r="F17906" s="83">
        <f>IF($E17906="","",IFERROR(VLOOKUP(TRIM(E17906&amp;""),'Référentiel Articles'!$A$2:$F$634,4,FALSE),""))</f>
      </c>
      <c r="G17906" s="84">
        <f>IF($E17906="","",IFERROR(VLOOKUP(TRIM(E17906&amp;""),'Référentiel Articles'!$A$2:$F$634,5,FALSE),""))</f>
      </c>
      <c r="H17906" s="85" t="str">
        <v/>
      </c>
      <c r="I17906" s="84">
        <f>IF($E17906="","",IFERROR(VLOOKUP(TRIM(E17906&amp;""),'Référentiel Articles'!$A$2:$F$634,6,FALSE),""))</f>
      </c>
      <c r="J17906" s="90">
        <f>IF(OR($E17906="",$H17906=""),"",$H17906*$I17906)</f>
      </c>
      <c r="K17906" s="87" t="str">
        <v/>
      </c>
    </row>
    <row r="17907">
      <c r="A17907" s="74" t="str">
        <v/>
      </c>
      <c r="B17907" s="74" t="str">
        <v/>
      </c>
      <c r="C17907" s="75">
        <f>IF($E17907="","",IFERROR(VLOOKUP(TRIM(E17907&amp;""),'Référentiel Articles'!$A$2:$F$634,2,FALSE),""))</f>
      </c>
      <c r="D17907" s="75">
        <f>IF($E17907="","",IFERROR(VLOOKUP(TRIM(E17907&amp;""),'Référentiel Articles'!$A$2:$F$634,3,FALSE),""))</f>
      </c>
      <c r="E17907" s="74" t="str">
        <v/>
      </c>
      <c r="F17907" s="75">
        <f>IF($E17907="","",IFERROR(VLOOKUP(TRIM(E17907&amp;""),'Référentiel Articles'!$A$2:$F$634,4,FALSE),""))</f>
      </c>
      <c r="G17907" s="76">
        <f>IF($E17907="","",IFERROR(VLOOKUP(TRIM(E17907&amp;""),'Référentiel Articles'!$A$2:$F$634,5,FALSE),""))</f>
      </c>
      <c r="H17907" s="77" t="str">
        <v/>
      </c>
      <c r="I17907" s="76">
        <f>IF($E17907="","",IFERROR(VLOOKUP(TRIM(E17907&amp;""),'Référentiel Articles'!$A$2:$F$634,6,FALSE),""))</f>
      </c>
      <c r="J17907" s="78">
        <f>IF(OR($E17907="",$H17907=""),"",$H17907*$I17907)</f>
      </c>
      <c r="K17907" s="79" t="str">
        <v/>
      </c>
    </row>
    <row r="17908">
      <c r="A17908" s="81" t="str">
        <v/>
      </c>
      <c r="B17908" s="81" t="str">
        <v/>
      </c>
      <c r="C17908" s="83">
        <f>IF($E17908="","",IFERROR(VLOOKUP(TRIM(E17908&amp;""),'Référentiel Articles'!$A$2:$F$634,2,FALSE),""))</f>
      </c>
      <c r="D17908" s="83">
        <f>IF($E17908="","",IFERROR(VLOOKUP(TRIM(E17908&amp;""),'Référentiel Articles'!$A$2:$F$634,3,FALSE),""))</f>
      </c>
      <c r="E17908" s="81" t="str">
        <v/>
      </c>
      <c r="F17908" s="83">
        <f>IF($E17908="","",IFERROR(VLOOKUP(TRIM(E17908&amp;""),'Référentiel Articles'!$A$2:$F$634,4,FALSE),""))</f>
      </c>
      <c r="G17908" s="84">
        <f>IF($E17908="","",IFERROR(VLOOKUP(TRIM(E17908&amp;""),'Référentiel Articles'!$A$2:$F$634,5,FALSE),""))</f>
      </c>
      <c r="H17908" s="85" t="str">
        <v/>
      </c>
      <c r="I17908" s="84">
        <f>IF($E17908="","",IFERROR(VLOOKUP(TRIM(E17908&amp;""),'Référentiel Articles'!$A$2:$F$634,6,FALSE),""))</f>
      </c>
      <c r="J17908" s="90">
        <f>IF(OR($E17908="",$H17908=""),"",$H17908*$I17908)</f>
      </c>
      <c r="K17908" s="87" t="str">
        <v/>
      </c>
    </row>
    <row r="17909">
      <c r="A17909" s="74" t="str">
        <v/>
      </c>
      <c r="B17909" s="74" t="str">
        <v/>
      </c>
      <c r="C17909" s="75">
        <f>IF($E17909="","",IFERROR(VLOOKUP(TRIM(E17909&amp;""),'Référentiel Articles'!$A$2:$F$634,2,FALSE),""))</f>
      </c>
      <c r="D17909" s="75">
        <f>IF($E17909="","",IFERROR(VLOOKUP(TRIM(E17909&amp;""),'Référentiel Articles'!$A$2:$F$634,3,FALSE),""))</f>
      </c>
      <c r="E17909" s="74" t="str">
        <v/>
      </c>
      <c r="F17909" s="75">
        <f>IF($E17909="","",IFERROR(VLOOKUP(TRIM(E17909&amp;""),'Référentiel Articles'!$A$2:$F$634,4,FALSE),""))</f>
      </c>
      <c r="G17909" s="76">
        <f>IF($E17909="","",IFERROR(VLOOKUP(TRIM(E17909&amp;""),'Référentiel Articles'!$A$2:$F$634,5,FALSE),""))</f>
      </c>
      <c r="H17909" s="77" t="str">
        <v/>
      </c>
      <c r="I17909" s="76">
        <f>IF($E17909="","",IFERROR(VLOOKUP(TRIM(E17909&amp;""),'Référentiel Articles'!$A$2:$F$634,6,FALSE),""))</f>
      </c>
      <c r="J17909" s="78">
        <f>IF(OR($E17909="",$H17909=""),"",$H17909*$I17909)</f>
      </c>
      <c r="K17909" s="79" t="str">
        <v/>
      </c>
    </row>
    <row r="17910">
      <c r="A17910" s="81" t="str">
        <v/>
      </c>
      <c r="B17910" s="81" t="str">
        <v/>
      </c>
      <c r="C17910" s="83">
        <f>IF($E17910="","",IFERROR(VLOOKUP(TRIM(E17910&amp;""),'Référentiel Articles'!$A$2:$F$634,2,FALSE),""))</f>
      </c>
      <c r="D17910" s="83">
        <f>IF($E17910="","",IFERROR(VLOOKUP(TRIM(E17910&amp;""),'Référentiel Articles'!$A$2:$F$634,3,FALSE),""))</f>
      </c>
      <c r="E17910" s="81" t="str">
        <v/>
      </c>
      <c r="F17910" s="83">
        <f>IF($E17910="","",IFERROR(VLOOKUP(TRIM(E17910&amp;""),'Référentiel Articles'!$A$2:$F$634,4,FALSE),""))</f>
      </c>
      <c r="G17910" s="84">
        <f>IF($E17910="","",IFERROR(VLOOKUP(TRIM(E17910&amp;""),'Référentiel Articles'!$A$2:$F$634,5,FALSE),""))</f>
      </c>
      <c r="H17910" s="85" t="str">
        <v/>
      </c>
      <c r="I17910" s="84">
        <f>IF($E17910="","",IFERROR(VLOOKUP(TRIM(E17910&amp;""),'Référentiel Articles'!$A$2:$F$634,6,FALSE),""))</f>
      </c>
      <c r="J17910" s="90">
        <f>IF(OR($E17910="",$H17910=""),"",$H17910*$I17910)</f>
      </c>
      <c r="K17910" s="87" t="str">
        <v/>
      </c>
    </row>
    <row r="17911">
      <c r="A17911" s="74" t="str">
        <v/>
      </c>
      <c r="B17911" s="74" t="str">
        <v/>
      </c>
      <c r="C17911" s="75">
        <f>IF($E17911="","",IFERROR(VLOOKUP(TRIM(E17911&amp;""),'Référentiel Articles'!$A$2:$F$634,2,FALSE),""))</f>
      </c>
      <c r="D17911" s="75">
        <f>IF($E17911="","",IFERROR(VLOOKUP(TRIM(E17911&amp;""),'Référentiel Articles'!$A$2:$F$634,3,FALSE),""))</f>
      </c>
      <c r="E17911" s="74" t="str">
        <v/>
      </c>
      <c r="F17911" s="75">
        <f>IF($E17911="","",IFERROR(VLOOKUP(TRIM(E17911&amp;""),'Référentiel Articles'!$A$2:$F$634,4,FALSE),""))</f>
      </c>
      <c r="G17911" s="76">
        <f>IF($E17911="","",IFERROR(VLOOKUP(TRIM(E17911&amp;""),'Référentiel Articles'!$A$2:$F$634,5,FALSE),""))</f>
      </c>
      <c r="H17911" s="77" t="str">
        <v/>
      </c>
      <c r="I17911" s="76">
        <f>IF($E17911="","",IFERROR(VLOOKUP(TRIM(E17911&amp;""),'Référentiel Articles'!$A$2:$F$634,6,FALSE),""))</f>
      </c>
      <c r="J17911" s="78">
        <f>IF(OR($E17911="",$H17911=""),"",$H17911*$I17911)</f>
      </c>
      <c r="K17911" s="79" t="str">
        <v/>
      </c>
    </row>
    <row r="17912">
      <c r="A17912" s="81" t="str">
        <v/>
      </c>
      <c r="B17912" s="81" t="str">
        <v/>
      </c>
      <c r="C17912" s="83">
        <f>IF($E17912="","",IFERROR(VLOOKUP(TRIM(E17912&amp;""),'Référentiel Articles'!$A$2:$F$634,2,FALSE),""))</f>
      </c>
      <c r="D17912" s="83">
        <f>IF($E17912="","",IFERROR(VLOOKUP(TRIM(E17912&amp;""),'Référentiel Articles'!$A$2:$F$634,3,FALSE),""))</f>
      </c>
      <c r="E17912" s="81" t="str">
        <v/>
      </c>
      <c r="F17912" s="83">
        <f>IF($E17912="","",IFERROR(VLOOKUP(TRIM(E17912&amp;""),'Référentiel Articles'!$A$2:$F$634,4,FALSE),""))</f>
      </c>
      <c r="G17912" s="84">
        <f>IF($E17912="","",IFERROR(VLOOKUP(TRIM(E17912&amp;""),'Référentiel Articles'!$A$2:$F$634,5,FALSE),""))</f>
      </c>
      <c r="H17912" s="85" t="str">
        <v/>
      </c>
      <c r="I17912" s="84">
        <f>IF($E17912="","",IFERROR(VLOOKUP(TRIM(E17912&amp;""),'Référentiel Articles'!$A$2:$F$634,6,FALSE),""))</f>
      </c>
      <c r="J17912" s="90">
        <f>IF(OR($E17912="",$H17912=""),"",$H17912*$I17912)</f>
      </c>
      <c r="K17912" s="87" t="str">
        <v/>
      </c>
    </row>
    <row r="17913">
      <c r="A17913" s="74" t="str">
        <v/>
      </c>
      <c r="B17913" s="74" t="str">
        <v/>
      </c>
      <c r="C17913" s="75">
        <f>IF($E17913="","",IFERROR(VLOOKUP(TRIM(E17913&amp;""),'Référentiel Articles'!$A$2:$F$634,2,FALSE),""))</f>
      </c>
      <c r="D17913" s="75">
        <f>IF($E17913="","",IFERROR(VLOOKUP(TRIM(E17913&amp;""),'Référentiel Articles'!$A$2:$F$634,3,FALSE),""))</f>
      </c>
      <c r="E17913" s="74" t="str">
        <v/>
      </c>
      <c r="F17913" s="75">
        <f>IF($E17913="","",IFERROR(VLOOKUP(TRIM(E17913&amp;""),'Référentiel Articles'!$A$2:$F$634,4,FALSE),""))</f>
      </c>
      <c r="G17913" s="76">
        <f>IF($E17913="","",IFERROR(VLOOKUP(TRIM(E17913&amp;""),'Référentiel Articles'!$A$2:$F$634,5,FALSE),""))</f>
      </c>
      <c r="H17913" s="77" t="str">
        <v/>
      </c>
      <c r="I17913" s="76">
        <f>IF($E17913="","",IFERROR(VLOOKUP(TRIM(E17913&amp;""),'Référentiel Articles'!$A$2:$F$634,6,FALSE),""))</f>
      </c>
      <c r="J17913" s="78">
        <f>IF(OR($E17913="",$H17913=""),"",$H17913*$I17913)</f>
      </c>
      <c r="K17913" s="79" t="str">
        <v/>
      </c>
    </row>
    <row r="17914">
      <c r="A17914" s="81" t="str">
        <v/>
      </c>
      <c r="B17914" s="81" t="str">
        <v/>
      </c>
      <c r="C17914" s="83">
        <f>IF($E17914="","",IFERROR(VLOOKUP(TRIM(E17914&amp;""),'Référentiel Articles'!$A$2:$F$634,2,FALSE),""))</f>
      </c>
      <c r="D17914" s="83">
        <f>IF($E17914="","",IFERROR(VLOOKUP(TRIM(E17914&amp;""),'Référentiel Articles'!$A$2:$F$634,3,FALSE),""))</f>
      </c>
      <c r="E17914" s="81" t="str">
        <v/>
      </c>
      <c r="F17914" s="83">
        <f>IF($E17914="","",IFERROR(VLOOKUP(TRIM(E17914&amp;""),'Référentiel Articles'!$A$2:$F$634,4,FALSE),""))</f>
      </c>
      <c r="G17914" s="84">
        <f>IF($E17914="","",IFERROR(VLOOKUP(TRIM(E17914&amp;""),'Référentiel Articles'!$A$2:$F$634,5,FALSE),""))</f>
      </c>
      <c r="H17914" s="85" t="str">
        <v/>
      </c>
      <c r="I17914" s="84">
        <f>IF($E17914="","",IFERROR(VLOOKUP(TRIM(E17914&amp;""),'Référentiel Articles'!$A$2:$F$634,6,FALSE),""))</f>
      </c>
      <c r="J17914" s="90">
        <f>IF(OR($E17914="",$H17914=""),"",$H17914*$I17914)</f>
      </c>
      <c r="K17914" s="87" t="str">
        <v/>
      </c>
    </row>
    <row r="17915">
      <c r="A17915" s="74" t="str">
        <v/>
      </c>
      <c r="B17915" s="74" t="str">
        <v/>
      </c>
      <c r="C17915" s="75">
        <f>IF($E17915="","",IFERROR(VLOOKUP(TRIM(E17915&amp;""),'Référentiel Articles'!$A$2:$F$634,2,FALSE),""))</f>
      </c>
      <c r="D17915" s="75">
        <f>IF($E17915="","",IFERROR(VLOOKUP(TRIM(E17915&amp;""),'Référentiel Articles'!$A$2:$F$634,3,FALSE),""))</f>
      </c>
      <c r="E17915" s="74" t="str">
        <v/>
      </c>
      <c r="F17915" s="75">
        <f>IF($E17915="","",IFERROR(VLOOKUP(TRIM(E17915&amp;""),'Référentiel Articles'!$A$2:$F$634,4,FALSE),""))</f>
      </c>
      <c r="G17915" s="76">
        <f>IF($E17915="","",IFERROR(VLOOKUP(TRIM(E17915&amp;""),'Référentiel Articles'!$A$2:$F$634,5,FALSE),""))</f>
      </c>
      <c r="H17915" s="77" t="str">
        <v/>
      </c>
      <c r="I17915" s="76">
        <f>IF($E17915="","",IFERROR(VLOOKUP(TRIM(E17915&amp;""),'Référentiel Articles'!$A$2:$F$634,6,FALSE),""))</f>
      </c>
      <c r="J17915" s="78">
        <f>IF(OR($E17915="",$H17915=""),"",$H17915*$I17915)</f>
      </c>
      <c r="K17915" s="79" t="str">
        <v/>
      </c>
    </row>
    <row r="17916">
      <c r="A17916" s="81" t="str">
        <v/>
      </c>
      <c r="B17916" s="81" t="str">
        <v/>
      </c>
      <c r="C17916" s="83">
        <f>IF($E17916="","",IFERROR(VLOOKUP(TRIM(E17916&amp;""),'Référentiel Articles'!$A$2:$F$634,2,FALSE),""))</f>
      </c>
      <c r="D17916" s="83">
        <f>IF($E17916="","",IFERROR(VLOOKUP(TRIM(E17916&amp;""),'Référentiel Articles'!$A$2:$F$634,3,FALSE),""))</f>
      </c>
      <c r="E17916" s="81" t="str">
        <v/>
      </c>
      <c r="F17916" s="83">
        <f>IF($E17916="","",IFERROR(VLOOKUP(TRIM(E17916&amp;""),'Référentiel Articles'!$A$2:$F$634,4,FALSE),""))</f>
      </c>
      <c r="G17916" s="84">
        <f>IF($E17916="","",IFERROR(VLOOKUP(TRIM(E17916&amp;""),'Référentiel Articles'!$A$2:$F$634,5,FALSE),""))</f>
      </c>
      <c r="H17916" s="85" t="str">
        <v/>
      </c>
      <c r="I17916" s="84">
        <f>IF($E17916="","",IFERROR(VLOOKUP(TRIM(E17916&amp;""),'Référentiel Articles'!$A$2:$F$634,6,FALSE),""))</f>
      </c>
      <c r="J17916" s="90">
        <f>IF(OR($E17916="",$H17916=""),"",$H17916*$I17916)</f>
      </c>
      <c r="K17916" s="87" t="str">
        <v/>
      </c>
    </row>
    <row r="17917">
      <c r="A17917" s="74" t="str">
        <v/>
      </c>
      <c r="B17917" s="74" t="str">
        <v/>
      </c>
      <c r="C17917" s="75">
        <f>IF($E17917="","",IFERROR(VLOOKUP(TRIM(E17917&amp;""),'Référentiel Articles'!$A$2:$F$634,2,FALSE),""))</f>
      </c>
      <c r="D17917" s="75">
        <f>IF($E17917="","",IFERROR(VLOOKUP(TRIM(E17917&amp;""),'Référentiel Articles'!$A$2:$F$634,3,FALSE),""))</f>
      </c>
      <c r="E17917" s="74" t="str">
        <v/>
      </c>
      <c r="F17917" s="75">
        <f>IF($E17917="","",IFERROR(VLOOKUP(TRIM(E17917&amp;""),'Référentiel Articles'!$A$2:$F$634,4,FALSE),""))</f>
      </c>
      <c r="G17917" s="76">
        <f>IF($E17917="","",IFERROR(VLOOKUP(TRIM(E17917&amp;""),'Référentiel Articles'!$A$2:$F$634,5,FALSE),""))</f>
      </c>
      <c r="H17917" s="77" t="str">
        <v/>
      </c>
      <c r="I17917" s="76">
        <f>IF($E17917="","",IFERROR(VLOOKUP(TRIM(E17917&amp;""),'Référentiel Articles'!$A$2:$F$634,6,FALSE),""))</f>
      </c>
      <c r="J17917" s="78">
        <f>IF(OR($E17917="",$H17917=""),"",$H17917*$I17917)</f>
      </c>
      <c r="K17917" s="79" t="str">
        <v/>
      </c>
    </row>
    <row r="17918">
      <c r="A17918" s="81" t="str">
        <v/>
      </c>
      <c r="B17918" s="81" t="str">
        <v/>
      </c>
      <c r="C17918" s="83">
        <f>IF($E17918="","",IFERROR(VLOOKUP(TRIM(E17918&amp;""),'Référentiel Articles'!$A$2:$F$634,2,FALSE),""))</f>
      </c>
      <c r="D17918" s="83">
        <f>IF($E17918="","",IFERROR(VLOOKUP(TRIM(E17918&amp;""),'Référentiel Articles'!$A$2:$F$634,3,FALSE),""))</f>
      </c>
      <c r="E17918" s="81" t="str">
        <v/>
      </c>
      <c r="F17918" s="83">
        <f>IF($E17918="","",IFERROR(VLOOKUP(TRIM(E17918&amp;""),'Référentiel Articles'!$A$2:$F$634,4,FALSE),""))</f>
      </c>
      <c r="G17918" s="84">
        <f>IF($E17918="","",IFERROR(VLOOKUP(TRIM(E17918&amp;""),'Référentiel Articles'!$A$2:$F$634,5,FALSE),""))</f>
      </c>
      <c r="H17918" s="85" t="str">
        <v/>
      </c>
      <c r="I17918" s="84">
        <f>IF($E17918="","",IFERROR(VLOOKUP(TRIM(E17918&amp;""),'Référentiel Articles'!$A$2:$F$634,6,FALSE),""))</f>
      </c>
      <c r="J17918" s="90">
        <f>IF(OR($E17918="",$H17918=""),"",$H17918*$I17918)</f>
      </c>
      <c r="K17918" s="87" t="str">
        <v/>
      </c>
    </row>
    <row r="17919">
      <c r="A17919" s="74" t="str">
        <v/>
      </c>
      <c r="B17919" s="74" t="str">
        <v/>
      </c>
      <c r="C17919" s="75">
        <f>IF($E17919="","",IFERROR(VLOOKUP(TRIM(E17919&amp;""),'Référentiel Articles'!$A$2:$F$634,2,FALSE),""))</f>
      </c>
      <c r="D17919" s="75">
        <f>IF($E17919="","",IFERROR(VLOOKUP(TRIM(E17919&amp;""),'Référentiel Articles'!$A$2:$F$634,3,FALSE),""))</f>
      </c>
      <c r="E17919" s="74" t="str">
        <v/>
      </c>
      <c r="F17919" s="75">
        <f>IF($E17919="","",IFERROR(VLOOKUP(TRIM(E17919&amp;""),'Référentiel Articles'!$A$2:$F$634,4,FALSE),""))</f>
      </c>
      <c r="G17919" s="76">
        <f>IF($E17919="","",IFERROR(VLOOKUP(TRIM(E17919&amp;""),'Référentiel Articles'!$A$2:$F$634,5,FALSE),""))</f>
      </c>
      <c r="H17919" s="77" t="str">
        <v/>
      </c>
      <c r="I17919" s="76">
        <f>IF($E17919="","",IFERROR(VLOOKUP(TRIM(E17919&amp;""),'Référentiel Articles'!$A$2:$F$634,6,FALSE),""))</f>
      </c>
      <c r="J17919" s="78">
        <f>IF(OR($E17919="",$H17919=""),"",$H17919*$I17919)</f>
      </c>
      <c r="K17919" s="79" t="str">
        <v/>
      </c>
    </row>
    <row r="17920">
      <c r="A17920" s="81" t="str">
        <v/>
      </c>
      <c r="B17920" s="81" t="str">
        <v/>
      </c>
      <c r="C17920" s="83">
        <f>IF($E17920="","",IFERROR(VLOOKUP(TRIM(E17920&amp;""),'Référentiel Articles'!$A$2:$F$634,2,FALSE),""))</f>
      </c>
      <c r="D17920" s="83">
        <f>IF($E17920="","",IFERROR(VLOOKUP(TRIM(E17920&amp;""),'Référentiel Articles'!$A$2:$F$634,3,FALSE),""))</f>
      </c>
      <c r="E17920" s="81" t="str">
        <v/>
      </c>
      <c r="F17920" s="83">
        <f>IF($E17920="","",IFERROR(VLOOKUP(TRIM(E17920&amp;""),'Référentiel Articles'!$A$2:$F$634,4,FALSE),""))</f>
      </c>
      <c r="G17920" s="84">
        <f>IF($E17920="","",IFERROR(VLOOKUP(TRIM(E17920&amp;""),'Référentiel Articles'!$A$2:$F$634,5,FALSE),""))</f>
      </c>
      <c r="H17920" s="85" t="str">
        <v/>
      </c>
      <c r="I17920" s="84">
        <f>IF($E17920="","",IFERROR(VLOOKUP(TRIM(E17920&amp;""),'Référentiel Articles'!$A$2:$F$634,6,FALSE),""))</f>
      </c>
      <c r="J17920" s="90">
        <f>IF(OR($E17920="",$H17920=""),"",$H17920*$I17920)</f>
      </c>
      <c r="K17920" s="87" t="str">
        <v/>
      </c>
    </row>
    <row r="17921">
      <c r="A17921" s="74" t="str">
        <v/>
      </c>
      <c r="B17921" s="74" t="str">
        <v/>
      </c>
      <c r="C17921" s="75">
        <f>IF($E17921="","",IFERROR(VLOOKUP(TRIM(E17921&amp;""),'Référentiel Articles'!$A$2:$F$634,2,FALSE),""))</f>
      </c>
      <c r="D17921" s="75">
        <f>IF($E17921="","",IFERROR(VLOOKUP(TRIM(E17921&amp;""),'Référentiel Articles'!$A$2:$F$634,3,FALSE),""))</f>
      </c>
      <c r="E17921" s="74" t="str">
        <v/>
      </c>
      <c r="F17921" s="75">
        <f>IF($E17921="","",IFERROR(VLOOKUP(TRIM(E17921&amp;""),'Référentiel Articles'!$A$2:$F$634,4,FALSE),""))</f>
      </c>
      <c r="G17921" s="76">
        <f>IF($E17921="","",IFERROR(VLOOKUP(TRIM(E17921&amp;""),'Référentiel Articles'!$A$2:$F$634,5,FALSE),""))</f>
      </c>
      <c r="H17921" s="77" t="str">
        <v/>
      </c>
      <c r="I17921" s="76">
        <f>IF($E17921="","",IFERROR(VLOOKUP(TRIM(E17921&amp;""),'Référentiel Articles'!$A$2:$F$634,6,FALSE),""))</f>
      </c>
      <c r="J17921" s="78">
        <f>IF(OR($E17921="",$H17921=""),"",$H17921*$I17921)</f>
      </c>
      <c r="K17921" s="79" t="str">
        <v/>
      </c>
    </row>
    <row r="17922">
      <c r="A17922" s="81" t="str">
        <v/>
      </c>
      <c r="B17922" s="81" t="str">
        <v/>
      </c>
      <c r="C17922" s="83">
        <f>IF($E17922="","",IFERROR(VLOOKUP(TRIM(E17922&amp;""),'Référentiel Articles'!$A$2:$F$634,2,FALSE),""))</f>
      </c>
      <c r="D17922" s="83">
        <f>IF($E17922="","",IFERROR(VLOOKUP(TRIM(E17922&amp;""),'Référentiel Articles'!$A$2:$F$634,3,FALSE),""))</f>
      </c>
      <c r="E17922" s="81" t="str">
        <v/>
      </c>
      <c r="F17922" s="83">
        <f>IF($E17922="","",IFERROR(VLOOKUP(TRIM(E17922&amp;""),'Référentiel Articles'!$A$2:$F$634,4,FALSE),""))</f>
      </c>
      <c r="G17922" s="84">
        <f>IF($E17922="","",IFERROR(VLOOKUP(TRIM(E17922&amp;""),'Référentiel Articles'!$A$2:$F$634,5,FALSE),""))</f>
      </c>
      <c r="H17922" s="85" t="str">
        <v/>
      </c>
      <c r="I17922" s="84">
        <f>IF($E17922="","",IFERROR(VLOOKUP(TRIM(E17922&amp;""),'Référentiel Articles'!$A$2:$F$634,6,FALSE),""))</f>
      </c>
      <c r="J17922" s="90">
        <f>IF(OR($E17922="",$H17922=""),"",$H17922*$I17922)</f>
      </c>
      <c r="K17922" s="87" t="str">
        <v/>
      </c>
    </row>
    <row r="17923">
      <c r="A17923" s="74" t="str">
        <v/>
      </c>
      <c r="B17923" s="74" t="str">
        <v/>
      </c>
      <c r="C17923" s="75">
        <f>IF($E17923="","",IFERROR(VLOOKUP(TRIM(E17923&amp;""),'Référentiel Articles'!$A$2:$F$634,2,FALSE),""))</f>
      </c>
      <c r="D17923" s="75">
        <f>IF($E17923="","",IFERROR(VLOOKUP(TRIM(E17923&amp;""),'Référentiel Articles'!$A$2:$F$634,3,FALSE),""))</f>
      </c>
      <c r="E17923" s="74" t="str">
        <v/>
      </c>
      <c r="F17923" s="75">
        <f>IF($E17923="","",IFERROR(VLOOKUP(TRIM(E17923&amp;""),'Référentiel Articles'!$A$2:$F$634,4,FALSE),""))</f>
      </c>
      <c r="G17923" s="76">
        <f>IF($E17923="","",IFERROR(VLOOKUP(TRIM(E17923&amp;""),'Référentiel Articles'!$A$2:$F$634,5,FALSE),""))</f>
      </c>
      <c r="H17923" s="77" t="str">
        <v/>
      </c>
      <c r="I17923" s="76">
        <f>IF($E17923="","",IFERROR(VLOOKUP(TRIM(E17923&amp;""),'Référentiel Articles'!$A$2:$F$634,6,FALSE),""))</f>
      </c>
      <c r="J17923" s="78">
        <f>IF(OR($E17923="",$H17923=""),"",$H17923*$I17923)</f>
      </c>
      <c r="K17923" s="79" t="str">
        <v/>
      </c>
    </row>
    <row r="17924">
      <c r="A17924" s="81" t="str">
        <v/>
      </c>
      <c r="B17924" s="81" t="str">
        <v/>
      </c>
      <c r="C17924" s="83">
        <f>IF($E17924="","",IFERROR(VLOOKUP(TRIM(E17924&amp;""),'Référentiel Articles'!$A$2:$F$634,2,FALSE),""))</f>
      </c>
      <c r="D17924" s="83">
        <f>IF($E17924="","",IFERROR(VLOOKUP(TRIM(E17924&amp;""),'Référentiel Articles'!$A$2:$F$634,3,FALSE),""))</f>
      </c>
      <c r="E17924" s="81" t="str">
        <v/>
      </c>
      <c r="F17924" s="83">
        <f>IF($E17924="","",IFERROR(VLOOKUP(TRIM(E17924&amp;""),'Référentiel Articles'!$A$2:$F$634,4,FALSE),""))</f>
      </c>
      <c r="G17924" s="84">
        <f>IF($E17924="","",IFERROR(VLOOKUP(TRIM(E17924&amp;""),'Référentiel Articles'!$A$2:$F$634,5,FALSE),""))</f>
      </c>
      <c r="H17924" s="85" t="str">
        <v/>
      </c>
      <c r="I17924" s="84">
        <f>IF($E17924="","",IFERROR(VLOOKUP(TRIM(E17924&amp;""),'Référentiel Articles'!$A$2:$F$634,6,FALSE),""))</f>
      </c>
      <c r="J17924" s="90">
        <f>IF(OR($E17924="",$H17924=""),"",$H17924*$I17924)</f>
      </c>
      <c r="K17924" s="87" t="str">
        <v/>
      </c>
    </row>
    <row r="17925">
      <c r="A17925" s="74" t="str">
        <v/>
      </c>
      <c r="B17925" s="74" t="str">
        <v/>
      </c>
      <c r="C17925" s="75">
        <f>IF($E17925="","",IFERROR(VLOOKUP(TRIM(E17925&amp;""),'Référentiel Articles'!$A$2:$F$634,2,FALSE),""))</f>
      </c>
      <c r="D17925" s="75">
        <f>IF($E17925="","",IFERROR(VLOOKUP(TRIM(E17925&amp;""),'Référentiel Articles'!$A$2:$F$634,3,FALSE),""))</f>
      </c>
      <c r="E17925" s="74" t="str">
        <v/>
      </c>
      <c r="F17925" s="75">
        <f>IF($E17925="","",IFERROR(VLOOKUP(TRIM(E17925&amp;""),'Référentiel Articles'!$A$2:$F$634,4,FALSE),""))</f>
      </c>
      <c r="G17925" s="76">
        <f>IF($E17925="","",IFERROR(VLOOKUP(TRIM(E17925&amp;""),'Référentiel Articles'!$A$2:$F$634,5,FALSE),""))</f>
      </c>
      <c r="H17925" s="77" t="str">
        <v/>
      </c>
      <c r="I17925" s="76">
        <f>IF($E17925="","",IFERROR(VLOOKUP(TRIM(E17925&amp;""),'Référentiel Articles'!$A$2:$F$634,6,FALSE),""))</f>
      </c>
      <c r="J17925" s="78">
        <f>IF(OR($E17925="",$H17925=""),"",$H17925*$I17925)</f>
      </c>
      <c r="K17925" s="79" t="str">
        <v/>
      </c>
    </row>
    <row r="17926">
      <c r="A17926" s="81" t="str">
        <v/>
      </c>
      <c r="B17926" s="81" t="str">
        <v/>
      </c>
      <c r="C17926" s="83">
        <f>IF($E17926="","",IFERROR(VLOOKUP(TRIM(E17926&amp;""),'Référentiel Articles'!$A$2:$F$634,2,FALSE),""))</f>
      </c>
      <c r="D17926" s="83">
        <f>IF($E17926="","",IFERROR(VLOOKUP(TRIM(E17926&amp;""),'Référentiel Articles'!$A$2:$F$634,3,FALSE),""))</f>
      </c>
      <c r="E17926" s="81" t="str">
        <v/>
      </c>
      <c r="F17926" s="83">
        <f>IF($E17926="","",IFERROR(VLOOKUP(TRIM(E17926&amp;""),'Référentiel Articles'!$A$2:$F$634,4,FALSE),""))</f>
      </c>
      <c r="G17926" s="84">
        <f>IF($E17926="","",IFERROR(VLOOKUP(TRIM(E17926&amp;""),'Référentiel Articles'!$A$2:$F$634,5,FALSE),""))</f>
      </c>
      <c r="H17926" s="85" t="str">
        <v/>
      </c>
      <c r="I17926" s="84">
        <f>IF($E17926="","",IFERROR(VLOOKUP(TRIM(E17926&amp;""),'Référentiel Articles'!$A$2:$F$634,6,FALSE),""))</f>
      </c>
      <c r="J17926" s="90">
        <f>IF(OR($E17926="",$H17926=""),"",$H17926*$I17926)</f>
      </c>
      <c r="K17926" s="87" t="str">
        <v/>
      </c>
    </row>
    <row r="17927">
      <c r="A17927" s="74" t="str">
        <v/>
      </c>
      <c r="B17927" s="74" t="str">
        <v/>
      </c>
      <c r="C17927" s="75">
        <f>IF($E17927="","",IFERROR(VLOOKUP(TRIM(E17927&amp;""),'Référentiel Articles'!$A$2:$F$634,2,FALSE),""))</f>
      </c>
      <c r="D17927" s="75">
        <f>IF($E17927="","",IFERROR(VLOOKUP(TRIM(E17927&amp;""),'Référentiel Articles'!$A$2:$F$634,3,FALSE),""))</f>
      </c>
      <c r="E17927" s="74" t="str">
        <v/>
      </c>
      <c r="F17927" s="75">
        <f>IF($E17927="","",IFERROR(VLOOKUP(TRIM(E17927&amp;""),'Référentiel Articles'!$A$2:$F$634,4,FALSE),""))</f>
      </c>
      <c r="G17927" s="76">
        <f>IF($E17927="","",IFERROR(VLOOKUP(TRIM(E17927&amp;""),'Référentiel Articles'!$A$2:$F$634,5,FALSE),""))</f>
      </c>
      <c r="H17927" s="77" t="str">
        <v/>
      </c>
      <c r="I17927" s="76">
        <f>IF($E17927="","",IFERROR(VLOOKUP(TRIM(E17927&amp;""),'Référentiel Articles'!$A$2:$F$634,6,FALSE),""))</f>
      </c>
      <c r="J17927" s="78">
        <f>IF(OR($E17927="",$H17927=""),"",$H17927*$I17927)</f>
      </c>
      <c r="K17927" s="79" t="str">
        <v/>
      </c>
    </row>
    <row r="17928">
      <c r="A17928" s="81" t="str">
        <v/>
      </c>
      <c r="B17928" s="81" t="str">
        <v/>
      </c>
      <c r="C17928" s="83">
        <f>IF($E17928="","",IFERROR(VLOOKUP(TRIM(E17928&amp;""),'Référentiel Articles'!$A$2:$F$634,2,FALSE),""))</f>
      </c>
      <c r="D17928" s="83">
        <f>IF($E17928="","",IFERROR(VLOOKUP(TRIM(E17928&amp;""),'Référentiel Articles'!$A$2:$F$634,3,FALSE),""))</f>
      </c>
      <c r="E17928" s="81" t="str">
        <v/>
      </c>
      <c r="F17928" s="83">
        <f>IF($E17928="","",IFERROR(VLOOKUP(TRIM(E17928&amp;""),'Référentiel Articles'!$A$2:$F$634,4,FALSE),""))</f>
      </c>
      <c r="G17928" s="84">
        <f>IF($E17928="","",IFERROR(VLOOKUP(TRIM(E17928&amp;""),'Référentiel Articles'!$A$2:$F$634,5,FALSE),""))</f>
      </c>
      <c r="H17928" s="85" t="str">
        <v/>
      </c>
      <c r="I17928" s="84">
        <f>IF($E17928="","",IFERROR(VLOOKUP(TRIM(E17928&amp;""),'Référentiel Articles'!$A$2:$F$634,6,FALSE),""))</f>
      </c>
      <c r="J17928" s="90">
        <f>IF(OR($E17928="",$H17928=""),"",$H17928*$I17928)</f>
      </c>
      <c r="K17928" s="87" t="str">
        <v/>
      </c>
    </row>
    <row r="17929">
      <c r="A17929" s="74" t="str">
        <v/>
      </c>
      <c r="B17929" s="74" t="str">
        <v/>
      </c>
      <c r="C17929" s="75">
        <f>IF($E17929="","",IFERROR(VLOOKUP(TRIM(E17929&amp;""),'Référentiel Articles'!$A$2:$F$634,2,FALSE),""))</f>
      </c>
      <c r="D17929" s="75">
        <f>IF($E17929="","",IFERROR(VLOOKUP(TRIM(E17929&amp;""),'Référentiel Articles'!$A$2:$F$634,3,FALSE),""))</f>
      </c>
      <c r="E17929" s="74" t="str">
        <v/>
      </c>
      <c r="F17929" s="75">
        <f>IF($E17929="","",IFERROR(VLOOKUP(TRIM(E17929&amp;""),'Référentiel Articles'!$A$2:$F$634,4,FALSE),""))</f>
      </c>
      <c r="G17929" s="76">
        <f>IF($E17929="","",IFERROR(VLOOKUP(TRIM(E17929&amp;""),'Référentiel Articles'!$A$2:$F$634,5,FALSE),""))</f>
      </c>
      <c r="H17929" s="77" t="str">
        <v/>
      </c>
      <c r="I17929" s="76">
        <f>IF($E17929="","",IFERROR(VLOOKUP(TRIM(E17929&amp;""),'Référentiel Articles'!$A$2:$F$634,6,FALSE),""))</f>
      </c>
      <c r="J17929" s="78">
        <f>IF(OR($E17929="",$H17929=""),"",$H17929*$I17929)</f>
      </c>
      <c r="K17929" s="79" t="str">
        <v/>
      </c>
    </row>
    <row r="17930">
      <c r="A17930" s="81" t="str">
        <v/>
      </c>
      <c r="B17930" s="81" t="str">
        <v/>
      </c>
      <c r="C17930" s="83">
        <f>IF($E17930="","",IFERROR(VLOOKUP(TRIM(E17930&amp;""),'Référentiel Articles'!$A$2:$F$634,2,FALSE),""))</f>
      </c>
      <c r="D17930" s="83">
        <f>IF($E17930="","",IFERROR(VLOOKUP(TRIM(E17930&amp;""),'Référentiel Articles'!$A$2:$F$634,3,FALSE),""))</f>
      </c>
      <c r="E17930" s="81" t="str">
        <v/>
      </c>
      <c r="F17930" s="83">
        <f>IF($E17930="","",IFERROR(VLOOKUP(TRIM(E17930&amp;""),'Référentiel Articles'!$A$2:$F$634,4,FALSE),""))</f>
      </c>
      <c r="G17930" s="84">
        <f>IF($E17930="","",IFERROR(VLOOKUP(TRIM(E17930&amp;""),'Référentiel Articles'!$A$2:$F$634,5,FALSE),""))</f>
      </c>
      <c r="H17930" s="85" t="str">
        <v/>
      </c>
      <c r="I17930" s="84">
        <f>IF($E17930="","",IFERROR(VLOOKUP(TRIM(E17930&amp;""),'Référentiel Articles'!$A$2:$F$634,6,FALSE),""))</f>
      </c>
      <c r="J17930" s="90">
        <f>IF(OR($E17930="",$H17930=""),"",$H17930*$I17930)</f>
      </c>
      <c r="K17930" s="87" t="str">
        <v/>
      </c>
    </row>
    <row r="17931">
      <c r="A17931" s="74" t="str">
        <v/>
      </c>
      <c r="B17931" s="74" t="str">
        <v/>
      </c>
      <c r="C17931" s="75">
        <f>IF($E17931="","",IFERROR(VLOOKUP(TRIM(E17931&amp;""),'Référentiel Articles'!$A$2:$F$634,2,FALSE),""))</f>
      </c>
      <c r="D17931" s="75">
        <f>IF($E17931="","",IFERROR(VLOOKUP(TRIM(E17931&amp;""),'Référentiel Articles'!$A$2:$F$634,3,FALSE),""))</f>
      </c>
      <c r="E17931" s="74" t="str">
        <v/>
      </c>
      <c r="F17931" s="75">
        <f>IF($E17931="","",IFERROR(VLOOKUP(TRIM(E17931&amp;""),'Référentiel Articles'!$A$2:$F$634,4,FALSE),""))</f>
      </c>
      <c r="G17931" s="76">
        <f>IF($E17931="","",IFERROR(VLOOKUP(TRIM(E17931&amp;""),'Référentiel Articles'!$A$2:$F$634,5,FALSE),""))</f>
      </c>
      <c r="H17931" s="77" t="str">
        <v/>
      </c>
      <c r="I17931" s="76">
        <f>IF($E17931="","",IFERROR(VLOOKUP(TRIM(E17931&amp;""),'Référentiel Articles'!$A$2:$F$634,6,FALSE),""))</f>
      </c>
      <c r="J17931" s="78">
        <f>IF(OR($E17931="",$H17931=""),"",$H17931*$I17931)</f>
      </c>
      <c r="K17931" s="79" t="str">
        <v/>
      </c>
    </row>
    <row r="17932">
      <c r="A17932" s="81" t="str">
        <v/>
      </c>
      <c r="B17932" s="81" t="str">
        <v/>
      </c>
      <c r="C17932" s="83">
        <f>IF($E17932="","",IFERROR(VLOOKUP(TRIM(E17932&amp;""),'Référentiel Articles'!$A$2:$F$634,2,FALSE),""))</f>
      </c>
      <c r="D17932" s="83">
        <f>IF($E17932="","",IFERROR(VLOOKUP(TRIM(E17932&amp;""),'Référentiel Articles'!$A$2:$F$634,3,FALSE),""))</f>
      </c>
      <c r="E17932" s="81" t="str">
        <v/>
      </c>
      <c r="F17932" s="83">
        <f>IF($E17932="","",IFERROR(VLOOKUP(TRIM(E17932&amp;""),'Référentiel Articles'!$A$2:$F$634,4,FALSE),""))</f>
      </c>
      <c r="G17932" s="84">
        <f>IF($E17932="","",IFERROR(VLOOKUP(TRIM(E17932&amp;""),'Référentiel Articles'!$A$2:$F$634,5,FALSE),""))</f>
      </c>
      <c r="H17932" s="85" t="str">
        <v/>
      </c>
      <c r="I17932" s="84">
        <f>IF($E17932="","",IFERROR(VLOOKUP(TRIM(E17932&amp;""),'Référentiel Articles'!$A$2:$F$634,6,FALSE),""))</f>
      </c>
      <c r="J17932" s="90">
        <f>IF(OR($E17932="",$H17932=""),"",$H17932*$I17932)</f>
      </c>
      <c r="K17932" s="87" t="str">
        <v/>
      </c>
    </row>
    <row r="17933">
      <c r="A17933" s="74" t="str">
        <v/>
      </c>
      <c r="B17933" s="74" t="str">
        <v/>
      </c>
      <c r="C17933" s="75">
        <f>IF($E17933="","",IFERROR(VLOOKUP(TRIM(E17933&amp;""),'Référentiel Articles'!$A$2:$F$634,2,FALSE),""))</f>
      </c>
      <c r="D17933" s="75">
        <f>IF($E17933="","",IFERROR(VLOOKUP(TRIM(E17933&amp;""),'Référentiel Articles'!$A$2:$F$634,3,FALSE),""))</f>
      </c>
      <c r="E17933" s="74" t="str">
        <v/>
      </c>
      <c r="F17933" s="75">
        <f>IF($E17933="","",IFERROR(VLOOKUP(TRIM(E17933&amp;""),'Référentiel Articles'!$A$2:$F$634,4,FALSE),""))</f>
      </c>
      <c r="G17933" s="76">
        <f>IF($E17933="","",IFERROR(VLOOKUP(TRIM(E17933&amp;""),'Référentiel Articles'!$A$2:$F$634,5,FALSE),""))</f>
      </c>
      <c r="H17933" s="77" t="str">
        <v/>
      </c>
      <c r="I17933" s="76">
        <f>IF($E17933="","",IFERROR(VLOOKUP(TRIM(E17933&amp;""),'Référentiel Articles'!$A$2:$F$634,6,FALSE),""))</f>
      </c>
      <c r="J17933" s="78">
        <f>IF(OR($E17933="",$H17933=""),"",$H17933*$I17933)</f>
      </c>
      <c r="K17933" s="79" t="str">
        <v/>
      </c>
    </row>
    <row r="17934">
      <c r="A17934" s="81" t="str">
        <v/>
      </c>
      <c r="B17934" s="81" t="str">
        <v/>
      </c>
      <c r="C17934" s="83">
        <f>IF($E17934="","",IFERROR(VLOOKUP(TRIM(E17934&amp;""),'Référentiel Articles'!$A$2:$F$634,2,FALSE),""))</f>
      </c>
      <c r="D17934" s="83">
        <f>IF($E17934="","",IFERROR(VLOOKUP(TRIM(E17934&amp;""),'Référentiel Articles'!$A$2:$F$634,3,FALSE),""))</f>
      </c>
      <c r="E17934" s="81" t="str">
        <v/>
      </c>
      <c r="F17934" s="83">
        <f>IF($E17934="","",IFERROR(VLOOKUP(TRIM(E17934&amp;""),'Référentiel Articles'!$A$2:$F$634,4,FALSE),""))</f>
      </c>
      <c r="G17934" s="84">
        <f>IF($E17934="","",IFERROR(VLOOKUP(TRIM(E17934&amp;""),'Référentiel Articles'!$A$2:$F$634,5,FALSE),""))</f>
      </c>
      <c r="H17934" s="85" t="str">
        <v/>
      </c>
      <c r="I17934" s="84">
        <f>IF($E17934="","",IFERROR(VLOOKUP(TRIM(E17934&amp;""),'Référentiel Articles'!$A$2:$F$634,6,FALSE),""))</f>
      </c>
      <c r="J17934" s="90">
        <f>IF(OR($E17934="",$H17934=""),"",$H17934*$I17934)</f>
      </c>
      <c r="K17934" s="87" t="str">
        <v/>
      </c>
    </row>
    <row r="17935">
      <c r="A17935" s="74" t="str">
        <v/>
      </c>
      <c r="B17935" s="74" t="str">
        <v/>
      </c>
      <c r="C17935" s="75">
        <f>IF($E17935="","",IFERROR(VLOOKUP(TRIM(E17935&amp;""),'Référentiel Articles'!$A$2:$F$634,2,FALSE),""))</f>
      </c>
      <c r="D17935" s="75">
        <f>IF($E17935="","",IFERROR(VLOOKUP(TRIM(E17935&amp;""),'Référentiel Articles'!$A$2:$F$634,3,FALSE),""))</f>
      </c>
      <c r="E17935" s="74" t="str">
        <v/>
      </c>
      <c r="F17935" s="75">
        <f>IF($E17935="","",IFERROR(VLOOKUP(TRIM(E17935&amp;""),'Référentiel Articles'!$A$2:$F$634,4,FALSE),""))</f>
      </c>
      <c r="G17935" s="76">
        <f>IF($E17935="","",IFERROR(VLOOKUP(TRIM(E17935&amp;""),'Référentiel Articles'!$A$2:$F$634,5,FALSE),""))</f>
      </c>
      <c r="H17935" s="77" t="str">
        <v/>
      </c>
      <c r="I17935" s="76">
        <f>IF($E17935="","",IFERROR(VLOOKUP(TRIM(E17935&amp;""),'Référentiel Articles'!$A$2:$F$634,6,FALSE),""))</f>
      </c>
      <c r="J17935" s="78">
        <f>IF(OR($E17935="",$H17935=""),"",$H17935*$I17935)</f>
      </c>
      <c r="K17935" s="79" t="str">
        <v/>
      </c>
    </row>
    <row r="17936">
      <c r="A17936" s="81" t="str">
        <v/>
      </c>
      <c r="B17936" s="81" t="str">
        <v/>
      </c>
      <c r="C17936" s="83">
        <f>IF($E17936="","",IFERROR(VLOOKUP(TRIM(E17936&amp;""),'Référentiel Articles'!$A$2:$F$634,2,FALSE),""))</f>
      </c>
      <c r="D17936" s="83">
        <f>IF($E17936="","",IFERROR(VLOOKUP(TRIM(E17936&amp;""),'Référentiel Articles'!$A$2:$F$634,3,FALSE),""))</f>
      </c>
      <c r="E17936" s="81" t="str">
        <v/>
      </c>
      <c r="F17936" s="83">
        <f>IF($E17936="","",IFERROR(VLOOKUP(TRIM(E17936&amp;""),'Référentiel Articles'!$A$2:$F$634,4,FALSE),""))</f>
      </c>
      <c r="G17936" s="84">
        <f>IF($E17936="","",IFERROR(VLOOKUP(TRIM(E17936&amp;""),'Référentiel Articles'!$A$2:$F$634,5,FALSE),""))</f>
      </c>
      <c r="H17936" s="85" t="str">
        <v/>
      </c>
      <c r="I17936" s="84">
        <f>IF($E17936="","",IFERROR(VLOOKUP(TRIM(E17936&amp;""),'Référentiel Articles'!$A$2:$F$634,6,FALSE),""))</f>
      </c>
      <c r="J17936" s="90">
        <f>IF(OR($E17936="",$H17936=""),"",$H17936*$I17936)</f>
      </c>
      <c r="K17936" s="87" t="str">
        <v/>
      </c>
    </row>
    <row r="17937">
      <c r="A17937" s="74" t="str">
        <v/>
      </c>
      <c r="B17937" s="74" t="str">
        <v/>
      </c>
      <c r="C17937" s="75">
        <f>IF($E17937="","",IFERROR(VLOOKUP(TRIM(E17937&amp;""),'Référentiel Articles'!$A$2:$F$634,2,FALSE),""))</f>
      </c>
      <c r="D17937" s="75">
        <f>IF($E17937="","",IFERROR(VLOOKUP(TRIM(E17937&amp;""),'Référentiel Articles'!$A$2:$F$634,3,FALSE),""))</f>
      </c>
      <c r="E17937" s="74" t="str">
        <v/>
      </c>
      <c r="F17937" s="75">
        <f>IF($E17937="","",IFERROR(VLOOKUP(TRIM(E17937&amp;""),'Référentiel Articles'!$A$2:$F$634,4,FALSE),""))</f>
      </c>
      <c r="G17937" s="76">
        <f>IF($E17937="","",IFERROR(VLOOKUP(TRIM(E17937&amp;""),'Référentiel Articles'!$A$2:$F$634,5,FALSE),""))</f>
      </c>
      <c r="H17937" s="77" t="str">
        <v/>
      </c>
      <c r="I17937" s="76">
        <f>IF($E17937="","",IFERROR(VLOOKUP(TRIM(E17937&amp;""),'Référentiel Articles'!$A$2:$F$634,6,FALSE),""))</f>
      </c>
      <c r="J17937" s="78">
        <f>IF(OR($E17937="",$H17937=""),"",$H17937*$I17937)</f>
      </c>
      <c r="K17937" s="79" t="str">
        <v/>
      </c>
    </row>
    <row r="17938">
      <c r="A17938" s="81" t="str">
        <v/>
      </c>
      <c r="B17938" s="81" t="str">
        <v/>
      </c>
      <c r="C17938" s="83">
        <f>IF($E17938="","",IFERROR(VLOOKUP(TRIM(E17938&amp;""),'Référentiel Articles'!$A$2:$F$634,2,FALSE),""))</f>
      </c>
      <c r="D17938" s="83">
        <f>IF($E17938="","",IFERROR(VLOOKUP(TRIM(E17938&amp;""),'Référentiel Articles'!$A$2:$F$634,3,FALSE),""))</f>
      </c>
      <c r="E17938" s="81" t="str">
        <v/>
      </c>
      <c r="F17938" s="83">
        <f>IF($E17938="","",IFERROR(VLOOKUP(TRIM(E17938&amp;""),'Référentiel Articles'!$A$2:$F$634,4,FALSE),""))</f>
      </c>
      <c r="G17938" s="84">
        <f>IF($E17938="","",IFERROR(VLOOKUP(TRIM(E17938&amp;""),'Référentiel Articles'!$A$2:$F$634,5,FALSE),""))</f>
      </c>
      <c r="H17938" s="85" t="str">
        <v/>
      </c>
      <c r="I17938" s="84">
        <f>IF($E17938="","",IFERROR(VLOOKUP(TRIM(E17938&amp;""),'Référentiel Articles'!$A$2:$F$634,6,FALSE),""))</f>
      </c>
      <c r="J17938" s="90">
        <f>IF(OR($E17938="",$H17938=""),"",$H17938*$I17938)</f>
      </c>
      <c r="K17938" s="87" t="str">
        <v/>
      </c>
    </row>
    <row r="17939">
      <c r="A17939" s="74" t="str">
        <v/>
      </c>
      <c r="B17939" s="74" t="str">
        <v/>
      </c>
      <c r="C17939" s="75">
        <f>IF($E17939="","",IFERROR(VLOOKUP(TRIM(E17939&amp;""),'Référentiel Articles'!$A$2:$F$634,2,FALSE),""))</f>
      </c>
      <c r="D17939" s="75">
        <f>IF($E17939="","",IFERROR(VLOOKUP(TRIM(E17939&amp;""),'Référentiel Articles'!$A$2:$F$634,3,FALSE),""))</f>
      </c>
      <c r="E17939" s="74" t="str">
        <v/>
      </c>
      <c r="F17939" s="75">
        <f>IF($E17939="","",IFERROR(VLOOKUP(TRIM(E17939&amp;""),'Référentiel Articles'!$A$2:$F$634,4,FALSE),""))</f>
      </c>
      <c r="G17939" s="76">
        <f>IF($E17939="","",IFERROR(VLOOKUP(TRIM(E17939&amp;""),'Référentiel Articles'!$A$2:$F$634,5,FALSE),""))</f>
      </c>
      <c r="H17939" s="77" t="str">
        <v/>
      </c>
      <c r="I17939" s="76">
        <f>IF($E17939="","",IFERROR(VLOOKUP(TRIM(E17939&amp;""),'Référentiel Articles'!$A$2:$F$634,6,FALSE),""))</f>
      </c>
      <c r="J17939" s="78">
        <f>IF(OR($E17939="",$H17939=""),"",$H17939*$I17939)</f>
      </c>
      <c r="K17939" s="79" t="str">
        <v/>
      </c>
    </row>
    <row r="17940">
      <c r="A17940" s="81" t="str">
        <v/>
      </c>
      <c r="B17940" s="81" t="str">
        <v/>
      </c>
      <c r="C17940" s="83">
        <f>IF($E17940="","",IFERROR(VLOOKUP(TRIM(E17940&amp;""),'Référentiel Articles'!$A$2:$F$634,2,FALSE),""))</f>
      </c>
      <c r="D17940" s="83">
        <f>IF($E17940="","",IFERROR(VLOOKUP(TRIM(E17940&amp;""),'Référentiel Articles'!$A$2:$F$634,3,FALSE),""))</f>
      </c>
      <c r="E17940" s="81" t="str">
        <v/>
      </c>
      <c r="F17940" s="83">
        <f>IF($E17940="","",IFERROR(VLOOKUP(TRIM(E17940&amp;""),'Référentiel Articles'!$A$2:$F$634,4,FALSE),""))</f>
      </c>
      <c r="G17940" s="84">
        <f>IF($E17940="","",IFERROR(VLOOKUP(TRIM(E17940&amp;""),'Référentiel Articles'!$A$2:$F$634,5,FALSE),""))</f>
      </c>
      <c r="H17940" s="85" t="str">
        <v/>
      </c>
      <c r="I17940" s="84">
        <f>IF($E17940="","",IFERROR(VLOOKUP(TRIM(E17940&amp;""),'Référentiel Articles'!$A$2:$F$634,6,FALSE),""))</f>
      </c>
      <c r="J17940" s="90">
        <f>IF(OR($E17940="",$H17940=""),"",$H17940*$I17940)</f>
      </c>
      <c r="K17940" s="87" t="str">
        <v/>
      </c>
    </row>
    <row r="17941">
      <c r="A17941" s="74" t="str">
        <v/>
      </c>
      <c r="B17941" s="74" t="str">
        <v/>
      </c>
      <c r="C17941" s="75">
        <f>IF($E17941="","",IFERROR(VLOOKUP(TRIM(E17941&amp;""),'Référentiel Articles'!$A$2:$F$634,2,FALSE),""))</f>
      </c>
      <c r="D17941" s="75">
        <f>IF($E17941="","",IFERROR(VLOOKUP(TRIM(E17941&amp;""),'Référentiel Articles'!$A$2:$F$634,3,FALSE),""))</f>
      </c>
      <c r="E17941" s="74" t="str">
        <v/>
      </c>
      <c r="F17941" s="75">
        <f>IF($E17941="","",IFERROR(VLOOKUP(TRIM(E17941&amp;""),'Référentiel Articles'!$A$2:$F$634,4,FALSE),""))</f>
      </c>
      <c r="G17941" s="76">
        <f>IF($E17941="","",IFERROR(VLOOKUP(TRIM(E17941&amp;""),'Référentiel Articles'!$A$2:$F$634,5,FALSE),""))</f>
      </c>
      <c r="H17941" s="77" t="str">
        <v/>
      </c>
      <c r="I17941" s="76">
        <f>IF($E17941="","",IFERROR(VLOOKUP(TRIM(E17941&amp;""),'Référentiel Articles'!$A$2:$F$634,6,FALSE),""))</f>
      </c>
      <c r="J17941" s="78">
        <f>IF(OR($E17941="",$H17941=""),"",$H17941*$I17941)</f>
      </c>
      <c r="K17941" s="79" t="str">
        <v/>
      </c>
    </row>
    <row r="17942">
      <c r="A17942" s="81" t="str">
        <v/>
      </c>
      <c r="B17942" s="81" t="str">
        <v/>
      </c>
      <c r="C17942" s="83">
        <f>IF($E17942="","",IFERROR(VLOOKUP(TRIM(E17942&amp;""),'Référentiel Articles'!$A$2:$F$634,2,FALSE),""))</f>
      </c>
      <c r="D17942" s="83">
        <f>IF($E17942="","",IFERROR(VLOOKUP(TRIM(E17942&amp;""),'Référentiel Articles'!$A$2:$F$634,3,FALSE),""))</f>
      </c>
      <c r="E17942" s="81" t="str">
        <v/>
      </c>
      <c r="F17942" s="83">
        <f>IF($E17942="","",IFERROR(VLOOKUP(TRIM(E17942&amp;""),'Référentiel Articles'!$A$2:$F$634,4,FALSE),""))</f>
      </c>
      <c r="G17942" s="84">
        <f>IF($E17942="","",IFERROR(VLOOKUP(TRIM(E17942&amp;""),'Référentiel Articles'!$A$2:$F$634,5,FALSE),""))</f>
      </c>
      <c r="H17942" s="85" t="str">
        <v/>
      </c>
      <c r="I17942" s="84">
        <f>IF($E17942="","",IFERROR(VLOOKUP(TRIM(E17942&amp;""),'Référentiel Articles'!$A$2:$F$634,6,FALSE),""))</f>
      </c>
      <c r="J17942" s="90">
        <f>IF(OR($E17942="",$H17942=""),"",$H17942*$I17942)</f>
      </c>
      <c r="K17942" s="87" t="str">
        <v/>
      </c>
    </row>
    <row r="17943">
      <c r="A17943" s="74" t="str">
        <v/>
      </c>
      <c r="B17943" s="74" t="str">
        <v/>
      </c>
      <c r="C17943" s="75">
        <f>IF($E17943="","",IFERROR(VLOOKUP(TRIM(E17943&amp;""),'Référentiel Articles'!$A$2:$F$634,2,FALSE),""))</f>
      </c>
      <c r="D17943" s="75">
        <f>IF($E17943="","",IFERROR(VLOOKUP(TRIM(E17943&amp;""),'Référentiel Articles'!$A$2:$F$634,3,FALSE),""))</f>
      </c>
      <c r="E17943" s="74" t="str">
        <v/>
      </c>
      <c r="F17943" s="75">
        <f>IF($E17943="","",IFERROR(VLOOKUP(TRIM(E17943&amp;""),'Référentiel Articles'!$A$2:$F$634,4,FALSE),""))</f>
      </c>
      <c r="G17943" s="76">
        <f>IF($E17943="","",IFERROR(VLOOKUP(TRIM(E17943&amp;""),'Référentiel Articles'!$A$2:$F$634,5,FALSE),""))</f>
      </c>
      <c r="H17943" s="77" t="str">
        <v/>
      </c>
      <c r="I17943" s="76">
        <f>IF($E17943="","",IFERROR(VLOOKUP(TRIM(E17943&amp;""),'Référentiel Articles'!$A$2:$F$634,6,FALSE),""))</f>
      </c>
      <c r="J17943" s="78">
        <f>IF(OR($E17943="",$H17943=""),"",$H17943*$I17943)</f>
      </c>
      <c r="K17943" s="79" t="str">
        <v/>
      </c>
    </row>
    <row r="17944">
      <c r="A17944" s="81" t="str">
        <v/>
      </c>
      <c r="B17944" s="81" t="str">
        <v/>
      </c>
      <c r="C17944" s="83">
        <f>IF($E17944="","",IFERROR(VLOOKUP(TRIM(E17944&amp;""),'Référentiel Articles'!$A$2:$F$634,2,FALSE),""))</f>
      </c>
      <c r="D17944" s="83">
        <f>IF($E17944="","",IFERROR(VLOOKUP(TRIM(E17944&amp;""),'Référentiel Articles'!$A$2:$F$634,3,FALSE),""))</f>
      </c>
      <c r="E17944" s="81" t="str">
        <v/>
      </c>
      <c r="F17944" s="83">
        <f>IF($E17944="","",IFERROR(VLOOKUP(TRIM(E17944&amp;""),'Référentiel Articles'!$A$2:$F$634,4,FALSE),""))</f>
      </c>
      <c r="G17944" s="84">
        <f>IF($E17944="","",IFERROR(VLOOKUP(TRIM(E17944&amp;""),'Référentiel Articles'!$A$2:$F$634,5,FALSE),""))</f>
      </c>
      <c r="H17944" s="85" t="str">
        <v/>
      </c>
      <c r="I17944" s="84">
        <f>IF($E17944="","",IFERROR(VLOOKUP(TRIM(E17944&amp;""),'Référentiel Articles'!$A$2:$F$634,6,FALSE),""))</f>
      </c>
      <c r="J17944" s="90">
        <f>IF(OR($E17944="",$H17944=""),"",$H17944*$I17944)</f>
      </c>
      <c r="K17944" s="87" t="str">
        <v/>
      </c>
    </row>
    <row r="17945">
      <c r="A17945" s="74" t="str">
        <v/>
      </c>
      <c r="B17945" s="74" t="str">
        <v/>
      </c>
      <c r="C17945" s="75">
        <f>IF($E17945="","",IFERROR(VLOOKUP(TRIM(E17945&amp;""),'Référentiel Articles'!$A$2:$F$634,2,FALSE),""))</f>
      </c>
      <c r="D17945" s="75">
        <f>IF($E17945="","",IFERROR(VLOOKUP(TRIM(E17945&amp;""),'Référentiel Articles'!$A$2:$F$634,3,FALSE),""))</f>
      </c>
      <c r="E17945" s="74" t="str">
        <v/>
      </c>
      <c r="F17945" s="75">
        <f>IF($E17945="","",IFERROR(VLOOKUP(TRIM(E17945&amp;""),'Référentiel Articles'!$A$2:$F$634,4,FALSE),""))</f>
      </c>
      <c r="G17945" s="76">
        <f>IF($E17945="","",IFERROR(VLOOKUP(TRIM(E17945&amp;""),'Référentiel Articles'!$A$2:$F$634,5,FALSE),""))</f>
      </c>
      <c r="H17945" s="77" t="str">
        <v/>
      </c>
      <c r="I17945" s="76">
        <f>IF($E17945="","",IFERROR(VLOOKUP(TRIM(E17945&amp;""),'Référentiel Articles'!$A$2:$F$634,6,FALSE),""))</f>
      </c>
      <c r="J17945" s="78">
        <f>IF(OR($E17945="",$H17945=""),"",$H17945*$I17945)</f>
      </c>
      <c r="K17945" s="79" t="str">
        <v/>
      </c>
    </row>
    <row r="17946">
      <c r="A17946" s="81" t="str">
        <v/>
      </c>
      <c r="B17946" s="81" t="str">
        <v/>
      </c>
      <c r="C17946" s="83">
        <f>IF($E17946="","",IFERROR(VLOOKUP(TRIM(E17946&amp;""),'Référentiel Articles'!$A$2:$F$634,2,FALSE),""))</f>
      </c>
      <c r="D17946" s="83">
        <f>IF($E17946="","",IFERROR(VLOOKUP(TRIM(E17946&amp;""),'Référentiel Articles'!$A$2:$F$634,3,FALSE),""))</f>
      </c>
      <c r="E17946" s="81" t="str">
        <v/>
      </c>
      <c r="F17946" s="83">
        <f>IF($E17946="","",IFERROR(VLOOKUP(TRIM(E17946&amp;""),'Référentiel Articles'!$A$2:$F$634,4,FALSE),""))</f>
      </c>
      <c r="G17946" s="84">
        <f>IF($E17946="","",IFERROR(VLOOKUP(TRIM(E17946&amp;""),'Référentiel Articles'!$A$2:$F$634,5,FALSE),""))</f>
      </c>
      <c r="H17946" s="85" t="str">
        <v/>
      </c>
      <c r="I17946" s="84">
        <f>IF($E17946="","",IFERROR(VLOOKUP(TRIM(E17946&amp;""),'Référentiel Articles'!$A$2:$F$634,6,FALSE),""))</f>
      </c>
      <c r="J17946" s="90">
        <f>IF(OR($E17946="",$H17946=""),"",$H17946*$I17946)</f>
      </c>
      <c r="K17946" s="87" t="str">
        <v/>
      </c>
    </row>
    <row r="17947">
      <c r="A17947" s="74" t="str">
        <v/>
      </c>
      <c r="B17947" s="74" t="str">
        <v/>
      </c>
      <c r="C17947" s="75">
        <f>IF($E17947="","",IFERROR(VLOOKUP(TRIM(E17947&amp;""),'Référentiel Articles'!$A$2:$F$634,2,FALSE),""))</f>
      </c>
      <c r="D17947" s="75">
        <f>IF($E17947="","",IFERROR(VLOOKUP(TRIM(E17947&amp;""),'Référentiel Articles'!$A$2:$F$634,3,FALSE),""))</f>
      </c>
      <c r="E17947" s="74" t="str">
        <v/>
      </c>
      <c r="F17947" s="75">
        <f>IF($E17947="","",IFERROR(VLOOKUP(TRIM(E17947&amp;""),'Référentiel Articles'!$A$2:$F$634,4,FALSE),""))</f>
      </c>
      <c r="G17947" s="76">
        <f>IF($E17947="","",IFERROR(VLOOKUP(TRIM(E17947&amp;""),'Référentiel Articles'!$A$2:$F$634,5,FALSE),""))</f>
      </c>
      <c r="H17947" s="77" t="str">
        <v/>
      </c>
      <c r="I17947" s="76">
        <f>IF($E17947="","",IFERROR(VLOOKUP(TRIM(E17947&amp;""),'Référentiel Articles'!$A$2:$F$634,6,FALSE),""))</f>
      </c>
      <c r="J17947" s="78">
        <f>IF(OR($E17947="",$H17947=""),"",$H17947*$I17947)</f>
      </c>
      <c r="K17947" s="79" t="str">
        <v/>
      </c>
    </row>
    <row r="17948">
      <c r="A17948" s="81" t="str">
        <v/>
      </c>
      <c r="B17948" s="81" t="str">
        <v/>
      </c>
      <c r="C17948" s="83">
        <f>IF($E17948="","",IFERROR(VLOOKUP(TRIM(E17948&amp;""),'Référentiel Articles'!$A$2:$F$634,2,FALSE),""))</f>
      </c>
      <c r="D17948" s="83">
        <f>IF($E17948="","",IFERROR(VLOOKUP(TRIM(E17948&amp;""),'Référentiel Articles'!$A$2:$F$634,3,FALSE),""))</f>
      </c>
      <c r="E17948" s="81" t="str">
        <v/>
      </c>
      <c r="F17948" s="83">
        <f>IF($E17948="","",IFERROR(VLOOKUP(TRIM(E17948&amp;""),'Référentiel Articles'!$A$2:$F$634,4,FALSE),""))</f>
      </c>
      <c r="G17948" s="84">
        <f>IF($E17948="","",IFERROR(VLOOKUP(TRIM(E17948&amp;""),'Référentiel Articles'!$A$2:$F$634,5,FALSE),""))</f>
      </c>
      <c r="H17948" s="85" t="str">
        <v/>
      </c>
      <c r="I17948" s="84">
        <f>IF($E17948="","",IFERROR(VLOOKUP(TRIM(E17948&amp;""),'Référentiel Articles'!$A$2:$F$634,6,FALSE),""))</f>
      </c>
      <c r="J17948" s="90">
        <f>IF(OR($E17948="",$H17948=""),"",$H17948*$I17948)</f>
      </c>
      <c r="K17948" s="87" t="str">
        <v/>
      </c>
    </row>
    <row r="17949">
      <c r="A17949" s="74" t="str">
        <v/>
      </c>
      <c r="B17949" s="74" t="str">
        <v/>
      </c>
      <c r="C17949" s="75">
        <f>IF($E17949="","",IFERROR(VLOOKUP(TRIM(E17949&amp;""),'Référentiel Articles'!$A$2:$F$634,2,FALSE),""))</f>
      </c>
      <c r="D17949" s="75">
        <f>IF($E17949="","",IFERROR(VLOOKUP(TRIM(E17949&amp;""),'Référentiel Articles'!$A$2:$F$634,3,FALSE),""))</f>
      </c>
      <c r="E17949" s="74" t="str">
        <v/>
      </c>
      <c r="F17949" s="75">
        <f>IF($E17949="","",IFERROR(VLOOKUP(TRIM(E17949&amp;""),'Référentiel Articles'!$A$2:$F$634,4,FALSE),""))</f>
      </c>
      <c r="G17949" s="76">
        <f>IF($E17949="","",IFERROR(VLOOKUP(TRIM(E17949&amp;""),'Référentiel Articles'!$A$2:$F$634,5,FALSE),""))</f>
      </c>
      <c r="H17949" s="77" t="str">
        <v/>
      </c>
      <c r="I17949" s="76">
        <f>IF($E17949="","",IFERROR(VLOOKUP(TRIM(E17949&amp;""),'Référentiel Articles'!$A$2:$F$634,6,FALSE),""))</f>
      </c>
      <c r="J17949" s="78">
        <f>IF(OR($E17949="",$H17949=""),"",$H17949*$I17949)</f>
      </c>
      <c r="K17949" s="79" t="str">
        <v/>
      </c>
    </row>
    <row r="17950">
      <c r="A17950" s="81" t="str">
        <v/>
      </c>
      <c r="B17950" s="81" t="str">
        <v/>
      </c>
      <c r="C17950" s="83">
        <f>IF($E17950="","",IFERROR(VLOOKUP(TRIM(E17950&amp;""),'Référentiel Articles'!$A$2:$F$634,2,FALSE),""))</f>
      </c>
      <c r="D17950" s="83">
        <f>IF($E17950="","",IFERROR(VLOOKUP(TRIM(E17950&amp;""),'Référentiel Articles'!$A$2:$F$634,3,FALSE),""))</f>
      </c>
      <c r="E17950" s="81" t="str">
        <v/>
      </c>
      <c r="F17950" s="83">
        <f>IF($E17950="","",IFERROR(VLOOKUP(TRIM(E17950&amp;""),'Référentiel Articles'!$A$2:$F$634,4,FALSE),""))</f>
      </c>
      <c r="G17950" s="84">
        <f>IF($E17950="","",IFERROR(VLOOKUP(TRIM(E17950&amp;""),'Référentiel Articles'!$A$2:$F$634,5,FALSE),""))</f>
      </c>
      <c r="H17950" s="85" t="str">
        <v/>
      </c>
      <c r="I17950" s="84">
        <f>IF($E17950="","",IFERROR(VLOOKUP(TRIM(E17950&amp;""),'Référentiel Articles'!$A$2:$F$634,6,FALSE),""))</f>
      </c>
      <c r="J17950" s="90">
        <f>IF(OR($E17950="",$H17950=""),"",$H17950*$I17950)</f>
      </c>
      <c r="K17950" s="87" t="str">
        <v/>
      </c>
    </row>
    <row r="17951">
      <c r="A17951" s="74" t="str">
        <v/>
      </c>
      <c r="B17951" s="74" t="str">
        <v/>
      </c>
      <c r="C17951" s="75">
        <f>IF($E17951="","",IFERROR(VLOOKUP(TRIM(E17951&amp;""),'Référentiel Articles'!$A$2:$F$634,2,FALSE),""))</f>
      </c>
      <c r="D17951" s="75">
        <f>IF($E17951="","",IFERROR(VLOOKUP(TRIM(E17951&amp;""),'Référentiel Articles'!$A$2:$F$634,3,FALSE),""))</f>
      </c>
      <c r="E17951" s="74" t="str">
        <v/>
      </c>
      <c r="F17951" s="75">
        <f>IF($E17951="","",IFERROR(VLOOKUP(TRIM(E17951&amp;""),'Référentiel Articles'!$A$2:$F$634,4,FALSE),""))</f>
      </c>
      <c r="G17951" s="76">
        <f>IF($E17951="","",IFERROR(VLOOKUP(TRIM(E17951&amp;""),'Référentiel Articles'!$A$2:$F$634,5,FALSE),""))</f>
      </c>
      <c r="H17951" s="77" t="str">
        <v/>
      </c>
      <c r="I17951" s="76">
        <f>IF($E17951="","",IFERROR(VLOOKUP(TRIM(E17951&amp;""),'Référentiel Articles'!$A$2:$F$634,6,FALSE),""))</f>
      </c>
      <c r="J17951" s="78">
        <f>IF(OR($E17951="",$H17951=""),"",$H17951*$I17951)</f>
      </c>
      <c r="K17951" s="79" t="str">
        <v/>
      </c>
    </row>
    <row r="17952">
      <c r="A17952" s="81" t="str">
        <v/>
      </c>
      <c r="B17952" s="81" t="str">
        <v/>
      </c>
      <c r="C17952" s="83">
        <f>IF($E17952="","",IFERROR(VLOOKUP(TRIM(E17952&amp;""),'Référentiel Articles'!$A$2:$F$634,2,FALSE),""))</f>
      </c>
      <c r="D17952" s="83">
        <f>IF($E17952="","",IFERROR(VLOOKUP(TRIM(E17952&amp;""),'Référentiel Articles'!$A$2:$F$634,3,FALSE),""))</f>
      </c>
      <c r="E17952" s="81" t="str">
        <v/>
      </c>
      <c r="F17952" s="83">
        <f>IF($E17952="","",IFERROR(VLOOKUP(TRIM(E17952&amp;""),'Référentiel Articles'!$A$2:$F$634,4,FALSE),""))</f>
      </c>
      <c r="G17952" s="84">
        <f>IF($E17952="","",IFERROR(VLOOKUP(TRIM(E17952&amp;""),'Référentiel Articles'!$A$2:$F$634,5,FALSE),""))</f>
      </c>
      <c r="H17952" s="85" t="str">
        <v/>
      </c>
      <c r="I17952" s="84">
        <f>IF($E17952="","",IFERROR(VLOOKUP(TRIM(E17952&amp;""),'Référentiel Articles'!$A$2:$F$634,6,FALSE),""))</f>
      </c>
      <c r="J17952" s="90">
        <f>IF(OR($E17952="",$H17952=""),"",$H17952*$I17952)</f>
      </c>
      <c r="K17952" s="87" t="str">
        <v/>
      </c>
    </row>
    <row r="17953">
      <c r="A17953" s="74" t="str">
        <v/>
      </c>
      <c r="B17953" s="74" t="str">
        <v/>
      </c>
      <c r="C17953" s="75">
        <f>IF($E17953="","",IFERROR(VLOOKUP(TRIM(E17953&amp;""),'Référentiel Articles'!$A$2:$F$634,2,FALSE),""))</f>
      </c>
      <c r="D17953" s="75">
        <f>IF($E17953="","",IFERROR(VLOOKUP(TRIM(E17953&amp;""),'Référentiel Articles'!$A$2:$F$634,3,FALSE),""))</f>
      </c>
      <c r="E17953" s="74" t="str">
        <v/>
      </c>
      <c r="F17953" s="75">
        <f>IF($E17953="","",IFERROR(VLOOKUP(TRIM(E17953&amp;""),'Référentiel Articles'!$A$2:$F$634,4,FALSE),""))</f>
      </c>
      <c r="G17953" s="76">
        <f>IF($E17953="","",IFERROR(VLOOKUP(TRIM(E17953&amp;""),'Référentiel Articles'!$A$2:$F$634,5,FALSE),""))</f>
      </c>
      <c r="H17953" s="77" t="str">
        <v/>
      </c>
      <c r="I17953" s="76">
        <f>IF($E17953="","",IFERROR(VLOOKUP(TRIM(E17953&amp;""),'Référentiel Articles'!$A$2:$F$634,6,FALSE),""))</f>
      </c>
      <c r="J17953" s="78">
        <f>IF(OR($E17953="",$H17953=""),"",$H17953*$I17953)</f>
      </c>
      <c r="K17953" s="79" t="str">
        <v/>
      </c>
    </row>
    <row r="17954">
      <c r="A17954" s="81" t="str">
        <v/>
      </c>
      <c r="B17954" s="81" t="str">
        <v/>
      </c>
      <c r="C17954" s="83">
        <f>IF($E17954="","",IFERROR(VLOOKUP(TRIM(E17954&amp;""),'Référentiel Articles'!$A$2:$F$634,2,FALSE),""))</f>
      </c>
      <c r="D17954" s="83">
        <f>IF($E17954="","",IFERROR(VLOOKUP(TRIM(E17954&amp;""),'Référentiel Articles'!$A$2:$F$634,3,FALSE),""))</f>
      </c>
      <c r="E17954" s="81" t="str">
        <v/>
      </c>
      <c r="F17954" s="83">
        <f>IF($E17954="","",IFERROR(VLOOKUP(TRIM(E17954&amp;""),'Référentiel Articles'!$A$2:$F$634,4,FALSE),""))</f>
      </c>
      <c r="G17954" s="84">
        <f>IF($E17954="","",IFERROR(VLOOKUP(TRIM(E17954&amp;""),'Référentiel Articles'!$A$2:$F$634,5,FALSE),""))</f>
      </c>
      <c r="H17954" s="85" t="str">
        <v/>
      </c>
      <c r="I17954" s="84">
        <f>IF($E17954="","",IFERROR(VLOOKUP(TRIM(E17954&amp;""),'Référentiel Articles'!$A$2:$F$634,6,FALSE),""))</f>
      </c>
      <c r="J17954" s="90">
        <f>IF(OR($E17954="",$H17954=""),"",$H17954*$I17954)</f>
      </c>
      <c r="K17954" s="87" t="str">
        <v/>
      </c>
    </row>
    <row r="17955">
      <c r="A17955" s="74" t="str">
        <v/>
      </c>
      <c r="B17955" s="74" t="str">
        <v/>
      </c>
      <c r="C17955" s="75">
        <f>IF($E17955="","",IFERROR(VLOOKUP(TRIM(E17955&amp;""),'Référentiel Articles'!$A$2:$F$634,2,FALSE),""))</f>
      </c>
      <c r="D17955" s="75">
        <f>IF($E17955="","",IFERROR(VLOOKUP(TRIM(E17955&amp;""),'Référentiel Articles'!$A$2:$F$634,3,FALSE),""))</f>
      </c>
      <c r="E17955" s="74" t="str">
        <v/>
      </c>
      <c r="F17955" s="75">
        <f>IF($E17955="","",IFERROR(VLOOKUP(TRIM(E17955&amp;""),'Référentiel Articles'!$A$2:$F$634,4,FALSE),""))</f>
      </c>
      <c r="G17955" s="76">
        <f>IF($E17955="","",IFERROR(VLOOKUP(TRIM(E17955&amp;""),'Référentiel Articles'!$A$2:$F$634,5,FALSE),""))</f>
      </c>
      <c r="H17955" s="77" t="str">
        <v/>
      </c>
      <c r="I17955" s="76">
        <f>IF($E17955="","",IFERROR(VLOOKUP(TRIM(E17955&amp;""),'Référentiel Articles'!$A$2:$F$634,6,FALSE),""))</f>
      </c>
      <c r="J17955" s="78">
        <f>IF(OR($E17955="",$H17955=""),"",$H17955*$I17955)</f>
      </c>
      <c r="K17955" s="79" t="str">
        <v/>
      </c>
    </row>
    <row r="17956">
      <c r="A17956" s="81" t="str">
        <v/>
      </c>
      <c r="B17956" s="81" t="str">
        <v/>
      </c>
      <c r="C17956" s="83">
        <f>IF($E17956="","",IFERROR(VLOOKUP(TRIM(E17956&amp;""),'Référentiel Articles'!$A$2:$F$634,2,FALSE),""))</f>
      </c>
      <c r="D17956" s="83">
        <f>IF($E17956="","",IFERROR(VLOOKUP(TRIM(E17956&amp;""),'Référentiel Articles'!$A$2:$F$634,3,FALSE),""))</f>
      </c>
      <c r="E17956" s="81" t="str">
        <v/>
      </c>
      <c r="F17956" s="83">
        <f>IF($E17956="","",IFERROR(VLOOKUP(TRIM(E17956&amp;""),'Référentiel Articles'!$A$2:$F$634,4,FALSE),""))</f>
      </c>
      <c r="G17956" s="84">
        <f>IF($E17956="","",IFERROR(VLOOKUP(TRIM(E17956&amp;""),'Référentiel Articles'!$A$2:$F$634,5,FALSE),""))</f>
      </c>
      <c r="H17956" s="85" t="str">
        <v/>
      </c>
      <c r="I17956" s="84">
        <f>IF($E17956="","",IFERROR(VLOOKUP(TRIM(E17956&amp;""),'Référentiel Articles'!$A$2:$F$634,6,FALSE),""))</f>
      </c>
      <c r="J17956" s="90">
        <f>IF(OR($E17956="",$H17956=""),"",$H17956*$I17956)</f>
      </c>
      <c r="K17956" s="87" t="str">
        <v/>
      </c>
    </row>
    <row r="17957">
      <c r="A17957" s="74" t="str">
        <v/>
      </c>
      <c r="B17957" s="74" t="str">
        <v/>
      </c>
      <c r="C17957" s="75">
        <f>IF($E17957="","",IFERROR(VLOOKUP(TRIM(E17957&amp;""),'Référentiel Articles'!$A$2:$F$634,2,FALSE),""))</f>
      </c>
      <c r="D17957" s="75">
        <f>IF($E17957="","",IFERROR(VLOOKUP(TRIM(E17957&amp;""),'Référentiel Articles'!$A$2:$F$634,3,FALSE),""))</f>
      </c>
      <c r="E17957" s="74" t="str">
        <v/>
      </c>
      <c r="F17957" s="75">
        <f>IF($E17957="","",IFERROR(VLOOKUP(TRIM(E17957&amp;""),'Référentiel Articles'!$A$2:$F$634,4,FALSE),""))</f>
      </c>
      <c r="G17957" s="76">
        <f>IF($E17957="","",IFERROR(VLOOKUP(TRIM(E17957&amp;""),'Référentiel Articles'!$A$2:$F$634,5,FALSE),""))</f>
      </c>
      <c r="H17957" s="77" t="str">
        <v/>
      </c>
      <c r="I17957" s="76">
        <f>IF($E17957="","",IFERROR(VLOOKUP(TRIM(E17957&amp;""),'Référentiel Articles'!$A$2:$F$634,6,FALSE),""))</f>
      </c>
      <c r="J17957" s="78">
        <f>IF(OR($E17957="",$H17957=""),"",$H17957*$I17957)</f>
      </c>
      <c r="K17957" s="79" t="str">
        <v/>
      </c>
    </row>
    <row r="17958">
      <c r="A17958" s="81" t="str">
        <v/>
      </c>
      <c r="B17958" s="81" t="str">
        <v/>
      </c>
      <c r="C17958" s="83">
        <f>IF($E17958="","",IFERROR(VLOOKUP(TRIM(E17958&amp;""),'Référentiel Articles'!$A$2:$F$634,2,FALSE),""))</f>
      </c>
      <c r="D17958" s="83">
        <f>IF($E17958="","",IFERROR(VLOOKUP(TRIM(E17958&amp;""),'Référentiel Articles'!$A$2:$F$634,3,FALSE),""))</f>
      </c>
      <c r="E17958" s="81" t="str">
        <v/>
      </c>
      <c r="F17958" s="83">
        <f>IF($E17958="","",IFERROR(VLOOKUP(TRIM(E17958&amp;""),'Référentiel Articles'!$A$2:$F$634,4,FALSE),""))</f>
      </c>
      <c r="G17958" s="84">
        <f>IF($E17958="","",IFERROR(VLOOKUP(TRIM(E17958&amp;""),'Référentiel Articles'!$A$2:$F$634,5,FALSE),""))</f>
      </c>
      <c r="H17958" s="85" t="str">
        <v/>
      </c>
      <c r="I17958" s="84">
        <f>IF($E17958="","",IFERROR(VLOOKUP(TRIM(E17958&amp;""),'Référentiel Articles'!$A$2:$F$634,6,FALSE),""))</f>
      </c>
      <c r="J17958" s="90">
        <f>IF(OR($E17958="",$H17958=""),"",$H17958*$I17958)</f>
      </c>
      <c r="K17958" s="87" t="str">
        <v/>
      </c>
    </row>
    <row r="17959">
      <c r="A17959" s="74" t="str">
        <v/>
      </c>
      <c r="B17959" s="74" t="str">
        <v/>
      </c>
      <c r="C17959" s="75">
        <f>IF($E17959="","",IFERROR(VLOOKUP(TRIM(E17959&amp;""),'Référentiel Articles'!$A$2:$F$634,2,FALSE),""))</f>
      </c>
      <c r="D17959" s="75">
        <f>IF($E17959="","",IFERROR(VLOOKUP(TRIM(E17959&amp;""),'Référentiel Articles'!$A$2:$F$634,3,FALSE),""))</f>
      </c>
      <c r="E17959" s="74" t="str">
        <v/>
      </c>
      <c r="F17959" s="75">
        <f>IF($E17959="","",IFERROR(VLOOKUP(TRIM(E17959&amp;""),'Référentiel Articles'!$A$2:$F$634,4,FALSE),""))</f>
      </c>
      <c r="G17959" s="76">
        <f>IF($E17959="","",IFERROR(VLOOKUP(TRIM(E17959&amp;""),'Référentiel Articles'!$A$2:$F$634,5,FALSE),""))</f>
      </c>
      <c r="H17959" s="77" t="str">
        <v/>
      </c>
      <c r="I17959" s="76">
        <f>IF($E17959="","",IFERROR(VLOOKUP(TRIM(E17959&amp;""),'Référentiel Articles'!$A$2:$F$634,6,FALSE),""))</f>
      </c>
      <c r="J17959" s="78">
        <f>IF(OR($E17959="",$H17959=""),"",$H17959*$I17959)</f>
      </c>
      <c r="K17959" s="79" t="str">
        <v/>
      </c>
    </row>
    <row r="17960">
      <c r="A17960" s="81" t="str">
        <v/>
      </c>
      <c r="B17960" s="81" t="str">
        <v/>
      </c>
      <c r="C17960" s="83">
        <f>IF($E17960="","",IFERROR(VLOOKUP(TRIM(E17960&amp;""),'Référentiel Articles'!$A$2:$F$634,2,FALSE),""))</f>
      </c>
      <c r="D17960" s="83">
        <f>IF($E17960="","",IFERROR(VLOOKUP(TRIM(E17960&amp;""),'Référentiel Articles'!$A$2:$F$634,3,FALSE),""))</f>
      </c>
      <c r="E17960" s="81" t="str">
        <v/>
      </c>
      <c r="F17960" s="83">
        <f>IF($E17960="","",IFERROR(VLOOKUP(TRIM(E17960&amp;""),'Référentiel Articles'!$A$2:$F$634,4,FALSE),""))</f>
      </c>
      <c r="G17960" s="84">
        <f>IF($E17960="","",IFERROR(VLOOKUP(TRIM(E17960&amp;""),'Référentiel Articles'!$A$2:$F$634,5,FALSE),""))</f>
      </c>
      <c r="H17960" s="85" t="str">
        <v/>
      </c>
      <c r="I17960" s="84">
        <f>IF($E17960="","",IFERROR(VLOOKUP(TRIM(E17960&amp;""),'Référentiel Articles'!$A$2:$F$634,6,FALSE),""))</f>
      </c>
      <c r="J17960" s="90">
        <f>IF(OR($E17960="",$H17960=""),"",$H17960*$I17960)</f>
      </c>
      <c r="K17960" s="87" t="str">
        <v/>
      </c>
    </row>
    <row r="17961">
      <c r="A17961" s="74" t="str">
        <v/>
      </c>
      <c r="B17961" s="74" t="str">
        <v/>
      </c>
      <c r="C17961" s="75">
        <f>IF($E17961="","",IFERROR(VLOOKUP(TRIM(E17961&amp;""),'Référentiel Articles'!$A$2:$F$634,2,FALSE),""))</f>
      </c>
      <c r="D17961" s="75">
        <f>IF($E17961="","",IFERROR(VLOOKUP(TRIM(E17961&amp;""),'Référentiel Articles'!$A$2:$F$634,3,FALSE),""))</f>
      </c>
      <c r="E17961" s="74" t="str">
        <v/>
      </c>
      <c r="F17961" s="75">
        <f>IF($E17961="","",IFERROR(VLOOKUP(TRIM(E17961&amp;""),'Référentiel Articles'!$A$2:$F$634,4,FALSE),""))</f>
      </c>
      <c r="G17961" s="76">
        <f>IF($E17961="","",IFERROR(VLOOKUP(TRIM(E17961&amp;""),'Référentiel Articles'!$A$2:$F$634,5,FALSE),""))</f>
      </c>
      <c r="H17961" s="77" t="str">
        <v/>
      </c>
      <c r="I17961" s="76">
        <f>IF($E17961="","",IFERROR(VLOOKUP(TRIM(E17961&amp;""),'Référentiel Articles'!$A$2:$F$634,6,FALSE),""))</f>
      </c>
      <c r="J17961" s="78">
        <f>IF(OR($E17961="",$H17961=""),"",$H17961*$I17961)</f>
      </c>
      <c r="K17961" s="79" t="str">
        <v/>
      </c>
    </row>
    <row r="17962">
      <c r="A17962" s="81" t="str">
        <v/>
      </c>
      <c r="B17962" s="81" t="str">
        <v/>
      </c>
      <c r="C17962" s="83">
        <f>IF($E17962="","",IFERROR(VLOOKUP(TRIM(E17962&amp;""),'Référentiel Articles'!$A$2:$F$634,2,FALSE),""))</f>
      </c>
      <c r="D17962" s="83">
        <f>IF($E17962="","",IFERROR(VLOOKUP(TRIM(E17962&amp;""),'Référentiel Articles'!$A$2:$F$634,3,FALSE),""))</f>
      </c>
      <c r="E17962" s="81" t="str">
        <v/>
      </c>
      <c r="F17962" s="83">
        <f>IF($E17962="","",IFERROR(VLOOKUP(TRIM(E17962&amp;""),'Référentiel Articles'!$A$2:$F$634,4,FALSE),""))</f>
      </c>
      <c r="G17962" s="84">
        <f>IF($E17962="","",IFERROR(VLOOKUP(TRIM(E17962&amp;""),'Référentiel Articles'!$A$2:$F$634,5,FALSE),""))</f>
      </c>
      <c r="H17962" s="85" t="str">
        <v/>
      </c>
      <c r="I17962" s="84">
        <f>IF($E17962="","",IFERROR(VLOOKUP(TRIM(E17962&amp;""),'Référentiel Articles'!$A$2:$F$634,6,FALSE),""))</f>
      </c>
      <c r="J17962" s="90">
        <f>IF(OR($E17962="",$H17962=""),"",$H17962*$I17962)</f>
      </c>
      <c r="K17962" s="87" t="str">
        <v/>
      </c>
    </row>
    <row r="17963">
      <c r="A17963" s="74" t="str">
        <v/>
      </c>
      <c r="B17963" s="74" t="str">
        <v/>
      </c>
      <c r="C17963" s="75">
        <f>IF($E17963="","",IFERROR(VLOOKUP(TRIM(E17963&amp;""),'Référentiel Articles'!$A$2:$F$634,2,FALSE),""))</f>
      </c>
      <c r="D17963" s="75">
        <f>IF($E17963="","",IFERROR(VLOOKUP(TRIM(E17963&amp;""),'Référentiel Articles'!$A$2:$F$634,3,FALSE),""))</f>
      </c>
      <c r="E17963" s="74" t="str">
        <v/>
      </c>
      <c r="F17963" s="75">
        <f>IF($E17963="","",IFERROR(VLOOKUP(TRIM(E17963&amp;""),'Référentiel Articles'!$A$2:$F$634,4,FALSE),""))</f>
      </c>
      <c r="G17963" s="76">
        <f>IF($E17963="","",IFERROR(VLOOKUP(TRIM(E17963&amp;""),'Référentiel Articles'!$A$2:$F$634,5,FALSE),""))</f>
      </c>
      <c r="H17963" s="77" t="str">
        <v/>
      </c>
      <c r="I17963" s="76">
        <f>IF($E17963="","",IFERROR(VLOOKUP(TRIM(E17963&amp;""),'Référentiel Articles'!$A$2:$F$634,6,FALSE),""))</f>
      </c>
      <c r="J17963" s="78">
        <f>IF(OR($E17963="",$H17963=""),"",$H17963*$I17963)</f>
      </c>
      <c r="K17963" s="79" t="str">
        <v/>
      </c>
    </row>
    <row r="17964">
      <c r="A17964" s="81" t="str">
        <v/>
      </c>
      <c r="B17964" s="81" t="str">
        <v/>
      </c>
      <c r="C17964" s="83">
        <f>IF($E17964="","",IFERROR(VLOOKUP(TRIM(E17964&amp;""),'Référentiel Articles'!$A$2:$F$634,2,FALSE),""))</f>
      </c>
      <c r="D17964" s="83">
        <f>IF($E17964="","",IFERROR(VLOOKUP(TRIM(E17964&amp;""),'Référentiel Articles'!$A$2:$F$634,3,FALSE),""))</f>
      </c>
      <c r="E17964" s="81" t="str">
        <v/>
      </c>
      <c r="F17964" s="83">
        <f>IF($E17964="","",IFERROR(VLOOKUP(TRIM(E17964&amp;""),'Référentiel Articles'!$A$2:$F$634,4,FALSE),""))</f>
      </c>
      <c r="G17964" s="84">
        <f>IF($E17964="","",IFERROR(VLOOKUP(TRIM(E17964&amp;""),'Référentiel Articles'!$A$2:$F$634,5,FALSE),""))</f>
      </c>
      <c r="H17964" s="85" t="str">
        <v/>
      </c>
      <c r="I17964" s="84">
        <f>IF($E17964="","",IFERROR(VLOOKUP(TRIM(E17964&amp;""),'Référentiel Articles'!$A$2:$F$634,6,FALSE),""))</f>
      </c>
      <c r="J17964" s="90">
        <f>IF(OR($E17964="",$H17964=""),"",$H17964*$I17964)</f>
      </c>
      <c r="K17964" s="87" t="str">
        <v/>
      </c>
    </row>
    <row r="17965">
      <c r="A17965" s="74" t="str">
        <v/>
      </c>
      <c r="B17965" s="74" t="str">
        <v/>
      </c>
      <c r="C17965" s="75">
        <f>IF($E17965="","",IFERROR(VLOOKUP(TRIM(E17965&amp;""),'Référentiel Articles'!$A$2:$F$634,2,FALSE),""))</f>
      </c>
      <c r="D17965" s="75">
        <f>IF($E17965="","",IFERROR(VLOOKUP(TRIM(E17965&amp;""),'Référentiel Articles'!$A$2:$F$634,3,FALSE),""))</f>
      </c>
      <c r="E17965" s="74" t="str">
        <v/>
      </c>
      <c r="F17965" s="75">
        <f>IF($E17965="","",IFERROR(VLOOKUP(TRIM(E17965&amp;""),'Référentiel Articles'!$A$2:$F$634,4,FALSE),""))</f>
      </c>
      <c r="G17965" s="76">
        <f>IF($E17965="","",IFERROR(VLOOKUP(TRIM(E17965&amp;""),'Référentiel Articles'!$A$2:$F$634,5,FALSE),""))</f>
      </c>
      <c r="H17965" s="77" t="str">
        <v/>
      </c>
      <c r="I17965" s="76">
        <f>IF($E17965="","",IFERROR(VLOOKUP(TRIM(E17965&amp;""),'Référentiel Articles'!$A$2:$F$634,6,FALSE),""))</f>
      </c>
      <c r="J17965" s="78">
        <f>IF(OR($E17965="",$H17965=""),"",$H17965*$I17965)</f>
      </c>
      <c r="K17965" s="79" t="str">
        <v/>
      </c>
    </row>
    <row r="17966">
      <c r="A17966" s="81" t="str">
        <v/>
      </c>
      <c r="B17966" s="81" t="str">
        <v/>
      </c>
      <c r="C17966" s="83">
        <f>IF($E17966="","",IFERROR(VLOOKUP(TRIM(E17966&amp;""),'Référentiel Articles'!$A$2:$F$634,2,FALSE),""))</f>
      </c>
      <c r="D17966" s="83">
        <f>IF($E17966="","",IFERROR(VLOOKUP(TRIM(E17966&amp;""),'Référentiel Articles'!$A$2:$F$634,3,FALSE),""))</f>
      </c>
      <c r="E17966" s="81" t="str">
        <v/>
      </c>
      <c r="F17966" s="83">
        <f>IF($E17966="","",IFERROR(VLOOKUP(TRIM(E17966&amp;""),'Référentiel Articles'!$A$2:$F$634,4,FALSE),""))</f>
      </c>
      <c r="G17966" s="84">
        <f>IF($E17966="","",IFERROR(VLOOKUP(TRIM(E17966&amp;""),'Référentiel Articles'!$A$2:$F$634,5,FALSE),""))</f>
      </c>
      <c r="H17966" s="85" t="str">
        <v/>
      </c>
      <c r="I17966" s="84">
        <f>IF($E17966="","",IFERROR(VLOOKUP(TRIM(E17966&amp;""),'Référentiel Articles'!$A$2:$F$634,6,FALSE),""))</f>
      </c>
      <c r="J17966" s="90">
        <f>IF(OR($E17966="",$H17966=""),"",$H17966*$I17966)</f>
      </c>
      <c r="K17966" s="87" t="str">
        <v/>
      </c>
    </row>
    <row r="17967">
      <c r="A17967" s="74" t="str">
        <v/>
      </c>
      <c r="B17967" s="74" t="str">
        <v/>
      </c>
      <c r="C17967" s="75">
        <f>IF($E17967="","",IFERROR(VLOOKUP(TRIM(E17967&amp;""),'Référentiel Articles'!$A$2:$F$634,2,FALSE),""))</f>
      </c>
      <c r="D17967" s="75">
        <f>IF($E17967="","",IFERROR(VLOOKUP(TRIM(E17967&amp;""),'Référentiel Articles'!$A$2:$F$634,3,FALSE),""))</f>
      </c>
      <c r="E17967" s="74" t="str">
        <v/>
      </c>
      <c r="F17967" s="75">
        <f>IF($E17967="","",IFERROR(VLOOKUP(TRIM(E17967&amp;""),'Référentiel Articles'!$A$2:$F$634,4,FALSE),""))</f>
      </c>
      <c r="G17967" s="76">
        <f>IF($E17967="","",IFERROR(VLOOKUP(TRIM(E17967&amp;""),'Référentiel Articles'!$A$2:$F$634,5,FALSE),""))</f>
      </c>
      <c r="H17967" s="77" t="str">
        <v/>
      </c>
      <c r="I17967" s="76">
        <f>IF($E17967="","",IFERROR(VLOOKUP(TRIM(E17967&amp;""),'Référentiel Articles'!$A$2:$F$634,6,FALSE),""))</f>
      </c>
      <c r="J17967" s="78">
        <f>IF(OR($E17967="",$H17967=""),"",$H17967*$I17967)</f>
      </c>
      <c r="K17967" s="79" t="str">
        <v/>
      </c>
    </row>
    <row r="17968">
      <c r="A17968" s="81" t="str">
        <v/>
      </c>
      <c r="B17968" s="81" t="str">
        <v/>
      </c>
      <c r="C17968" s="83">
        <f>IF($E17968="","",IFERROR(VLOOKUP(TRIM(E17968&amp;""),'Référentiel Articles'!$A$2:$F$634,2,FALSE),""))</f>
      </c>
      <c r="D17968" s="83">
        <f>IF($E17968="","",IFERROR(VLOOKUP(TRIM(E17968&amp;""),'Référentiel Articles'!$A$2:$F$634,3,FALSE),""))</f>
      </c>
      <c r="E17968" s="81" t="str">
        <v/>
      </c>
      <c r="F17968" s="83">
        <f>IF($E17968="","",IFERROR(VLOOKUP(TRIM(E17968&amp;""),'Référentiel Articles'!$A$2:$F$634,4,FALSE),""))</f>
      </c>
      <c r="G17968" s="84">
        <f>IF($E17968="","",IFERROR(VLOOKUP(TRIM(E17968&amp;""),'Référentiel Articles'!$A$2:$F$634,5,FALSE),""))</f>
      </c>
      <c r="H17968" s="85" t="str">
        <v/>
      </c>
      <c r="I17968" s="84">
        <f>IF($E17968="","",IFERROR(VLOOKUP(TRIM(E17968&amp;""),'Référentiel Articles'!$A$2:$F$634,6,FALSE),""))</f>
      </c>
      <c r="J17968" s="90">
        <f>IF(OR($E17968="",$H17968=""),"",$H17968*$I17968)</f>
      </c>
      <c r="K17968" s="87" t="str">
        <v/>
      </c>
    </row>
    <row r="17969">
      <c r="A17969" s="74" t="str">
        <v/>
      </c>
      <c r="B17969" s="74" t="str">
        <v/>
      </c>
      <c r="C17969" s="75">
        <f>IF($E17969="","",IFERROR(VLOOKUP(TRIM(E17969&amp;""),'Référentiel Articles'!$A$2:$F$634,2,FALSE),""))</f>
      </c>
      <c r="D17969" s="75">
        <f>IF($E17969="","",IFERROR(VLOOKUP(TRIM(E17969&amp;""),'Référentiel Articles'!$A$2:$F$634,3,FALSE),""))</f>
      </c>
      <c r="E17969" s="74" t="str">
        <v/>
      </c>
      <c r="F17969" s="75">
        <f>IF($E17969="","",IFERROR(VLOOKUP(TRIM(E17969&amp;""),'Référentiel Articles'!$A$2:$F$634,4,FALSE),""))</f>
      </c>
      <c r="G17969" s="76">
        <f>IF($E17969="","",IFERROR(VLOOKUP(TRIM(E17969&amp;""),'Référentiel Articles'!$A$2:$F$634,5,FALSE),""))</f>
      </c>
      <c r="H17969" s="77" t="str">
        <v/>
      </c>
      <c r="I17969" s="76">
        <f>IF($E17969="","",IFERROR(VLOOKUP(TRIM(E17969&amp;""),'Référentiel Articles'!$A$2:$F$634,6,FALSE),""))</f>
      </c>
      <c r="J17969" s="78">
        <f>IF(OR($E17969="",$H17969=""),"",$H17969*$I17969)</f>
      </c>
      <c r="K17969" s="79" t="str">
        <v/>
      </c>
    </row>
    <row r="17970">
      <c r="A17970" s="81" t="str">
        <v/>
      </c>
      <c r="B17970" s="81" t="str">
        <v/>
      </c>
      <c r="C17970" s="83">
        <f>IF($E17970="","",IFERROR(VLOOKUP(TRIM(E17970&amp;""),'Référentiel Articles'!$A$2:$F$634,2,FALSE),""))</f>
      </c>
      <c r="D17970" s="83">
        <f>IF($E17970="","",IFERROR(VLOOKUP(TRIM(E17970&amp;""),'Référentiel Articles'!$A$2:$F$634,3,FALSE),""))</f>
      </c>
      <c r="E17970" s="81" t="str">
        <v/>
      </c>
      <c r="F17970" s="83">
        <f>IF($E17970="","",IFERROR(VLOOKUP(TRIM(E17970&amp;""),'Référentiel Articles'!$A$2:$F$634,4,FALSE),""))</f>
      </c>
      <c r="G17970" s="84">
        <f>IF($E17970="","",IFERROR(VLOOKUP(TRIM(E17970&amp;""),'Référentiel Articles'!$A$2:$F$634,5,FALSE),""))</f>
      </c>
      <c r="H17970" s="85" t="str">
        <v/>
      </c>
      <c r="I17970" s="84">
        <f>IF($E17970="","",IFERROR(VLOOKUP(TRIM(E17970&amp;""),'Référentiel Articles'!$A$2:$F$634,6,FALSE),""))</f>
      </c>
      <c r="J17970" s="90">
        <f>IF(OR($E17970="",$H17970=""),"",$H17970*$I17970)</f>
      </c>
      <c r="K17970" s="87" t="str">
        <v/>
      </c>
    </row>
    <row r="17971">
      <c r="A17971" s="74" t="str">
        <v/>
      </c>
      <c r="B17971" s="74" t="str">
        <v/>
      </c>
      <c r="C17971" s="75">
        <f>IF($E17971="","",IFERROR(VLOOKUP(TRIM(E17971&amp;""),'Référentiel Articles'!$A$2:$F$634,2,FALSE),""))</f>
      </c>
      <c r="D17971" s="75">
        <f>IF($E17971="","",IFERROR(VLOOKUP(TRIM(E17971&amp;""),'Référentiel Articles'!$A$2:$F$634,3,FALSE),""))</f>
      </c>
      <c r="E17971" s="74" t="str">
        <v/>
      </c>
      <c r="F17971" s="75">
        <f>IF($E17971="","",IFERROR(VLOOKUP(TRIM(E17971&amp;""),'Référentiel Articles'!$A$2:$F$634,4,FALSE),""))</f>
      </c>
      <c r="G17971" s="76">
        <f>IF($E17971="","",IFERROR(VLOOKUP(TRIM(E17971&amp;""),'Référentiel Articles'!$A$2:$F$634,5,FALSE),""))</f>
      </c>
      <c r="H17971" s="77" t="str">
        <v/>
      </c>
      <c r="I17971" s="76">
        <f>IF($E17971="","",IFERROR(VLOOKUP(TRIM(E17971&amp;""),'Référentiel Articles'!$A$2:$F$634,6,FALSE),""))</f>
      </c>
      <c r="J17971" s="78">
        <f>IF(OR($E17971="",$H17971=""),"",$H17971*$I17971)</f>
      </c>
      <c r="K17971" s="79" t="str">
        <v/>
      </c>
    </row>
    <row r="17972">
      <c r="A17972" s="81" t="str">
        <v/>
      </c>
      <c r="B17972" s="81" t="str">
        <v/>
      </c>
      <c r="C17972" s="83">
        <f>IF($E17972="","",IFERROR(VLOOKUP(TRIM(E17972&amp;""),'Référentiel Articles'!$A$2:$F$634,2,FALSE),""))</f>
      </c>
      <c r="D17972" s="83">
        <f>IF($E17972="","",IFERROR(VLOOKUP(TRIM(E17972&amp;""),'Référentiel Articles'!$A$2:$F$634,3,FALSE),""))</f>
      </c>
      <c r="E17972" s="81" t="str">
        <v/>
      </c>
      <c r="F17972" s="83">
        <f>IF($E17972="","",IFERROR(VLOOKUP(TRIM(E17972&amp;""),'Référentiel Articles'!$A$2:$F$634,4,FALSE),""))</f>
      </c>
      <c r="G17972" s="84">
        <f>IF($E17972="","",IFERROR(VLOOKUP(TRIM(E17972&amp;""),'Référentiel Articles'!$A$2:$F$634,5,FALSE),""))</f>
      </c>
      <c r="H17972" s="85" t="str">
        <v/>
      </c>
      <c r="I17972" s="84">
        <f>IF($E17972="","",IFERROR(VLOOKUP(TRIM(E17972&amp;""),'Référentiel Articles'!$A$2:$F$634,6,FALSE),""))</f>
      </c>
      <c r="J17972" s="90">
        <f>IF(OR($E17972="",$H17972=""),"",$H17972*$I17972)</f>
      </c>
      <c r="K17972" s="87" t="str">
        <v/>
      </c>
    </row>
    <row r="17973">
      <c r="A17973" s="74" t="str">
        <v/>
      </c>
      <c r="B17973" s="74" t="str">
        <v/>
      </c>
      <c r="C17973" s="75">
        <f>IF($E17973="","",IFERROR(VLOOKUP(TRIM(E17973&amp;""),'Référentiel Articles'!$A$2:$F$634,2,FALSE),""))</f>
      </c>
      <c r="D17973" s="75">
        <f>IF($E17973="","",IFERROR(VLOOKUP(TRIM(E17973&amp;""),'Référentiel Articles'!$A$2:$F$634,3,FALSE),""))</f>
      </c>
      <c r="E17973" s="74" t="str">
        <v/>
      </c>
      <c r="F17973" s="75">
        <f>IF($E17973="","",IFERROR(VLOOKUP(TRIM(E17973&amp;""),'Référentiel Articles'!$A$2:$F$634,4,FALSE),""))</f>
      </c>
      <c r="G17973" s="76">
        <f>IF($E17973="","",IFERROR(VLOOKUP(TRIM(E17973&amp;""),'Référentiel Articles'!$A$2:$F$634,5,FALSE),""))</f>
      </c>
      <c r="H17973" s="77" t="str">
        <v/>
      </c>
      <c r="I17973" s="76">
        <f>IF($E17973="","",IFERROR(VLOOKUP(TRIM(E17973&amp;""),'Référentiel Articles'!$A$2:$F$634,6,FALSE),""))</f>
      </c>
      <c r="J17973" s="78">
        <f>IF(OR($E17973="",$H17973=""),"",$H17973*$I17973)</f>
      </c>
      <c r="K17973" s="79" t="str">
        <v/>
      </c>
    </row>
    <row r="17974">
      <c r="A17974" s="81" t="str">
        <v/>
      </c>
      <c r="B17974" s="81" t="str">
        <v/>
      </c>
      <c r="C17974" s="83">
        <f>IF($E17974="","",IFERROR(VLOOKUP(TRIM(E17974&amp;""),'Référentiel Articles'!$A$2:$F$634,2,FALSE),""))</f>
      </c>
      <c r="D17974" s="83">
        <f>IF($E17974="","",IFERROR(VLOOKUP(TRIM(E17974&amp;""),'Référentiel Articles'!$A$2:$F$634,3,FALSE),""))</f>
      </c>
      <c r="E17974" s="81" t="str">
        <v/>
      </c>
      <c r="F17974" s="83">
        <f>IF($E17974="","",IFERROR(VLOOKUP(TRIM(E17974&amp;""),'Référentiel Articles'!$A$2:$F$634,4,FALSE),""))</f>
      </c>
      <c r="G17974" s="84">
        <f>IF($E17974="","",IFERROR(VLOOKUP(TRIM(E17974&amp;""),'Référentiel Articles'!$A$2:$F$634,5,FALSE),""))</f>
      </c>
      <c r="H17974" s="85" t="str">
        <v/>
      </c>
      <c r="I17974" s="84">
        <f>IF($E17974="","",IFERROR(VLOOKUP(TRIM(E17974&amp;""),'Référentiel Articles'!$A$2:$F$634,6,FALSE),""))</f>
      </c>
      <c r="J17974" s="90">
        <f>IF(OR($E17974="",$H17974=""),"",$H17974*$I17974)</f>
      </c>
      <c r="K17974" s="87" t="str">
        <v/>
      </c>
    </row>
    <row r="17975">
      <c r="A17975" s="74" t="str">
        <v/>
      </c>
      <c r="B17975" s="74" t="str">
        <v/>
      </c>
      <c r="C17975" s="75">
        <f>IF($E17975="","",IFERROR(VLOOKUP(TRIM(E17975&amp;""),'Référentiel Articles'!$A$2:$F$634,2,FALSE),""))</f>
      </c>
      <c r="D17975" s="75">
        <f>IF($E17975="","",IFERROR(VLOOKUP(TRIM(E17975&amp;""),'Référentiel Articles'!$A$2:$F$634,3,FALSE),""))</f>
      </c>
      <c r="E17975" s="74" t="str">
        <v/>
      </c>
      <c r="F17975" s="75">
        <f>IF($E17975="","",IFERROR(VLOOKUP(TRIM(E17975&amp;""),'Référentiel Articles'!$A$2:$F$634,4,FALSE),""))</f>
      </c>
      <c r="G17975" s="76">
        <f>IF($E17975="","",IFERROR(VLOOKUP(TRIM(E17975&amp;""),'Référentiel Articles'!$A$2:$F$634,5,FALSE),""))</f>
      </c>
      <c r="H17975" s="77" t="str">
        <v/>
      </c>
      <c r="I17975" s="76">
        <f>IF($E17975="","",IFERROR(VLOOKUP(TRIM(E17975&amp;""),'Référentiel Articles'!$A$2:$F$634,6,FALSE),""))</f>
      </c>
      <c r="J17975" s="78">
        <f>IF(OR($E17975="",$H17975=""),"",$H17975*$I17975)</f>
      </c>
      <c r="K17975" s="79" t="str">
        <v/>
      </c>
    </row>
    <row r="17976">
      <c r="A17976" s="81" t="str">
        <v/>
      </c>
      <c r="B17976" s="81" t="str">
        <v/>
      </c>
      <c r="C17976" s="83">
        <f>IF($E17976="","",IFERROR(VLOOKUP(TRIM(E17976&amp;""),'Référentiel Articles'!$A$2:$F$634,2,FALSE),""))</f>
      </c>
      <c r="D17976" s="83">
        <f>IF($E17976="","",IFERROR(VLOOKUP(TRIM(E17976&amp;""),'Référentiel Articles'!$A$2:$F$634,3,FALSE),""))</f>
      </c>
      <c r="E17976" s="81" t="str">
        <v/>
      </c>
      <c r="F17976" s="83">
        <f>IF($E17976="","",IFERROR(VLOOKUP(TRIM(E17976&amp;""),'Référentiel Articles'!$A$2:$F$634,4,FALSE),""))</f>
      </c>
      <c r="G17976" s="84">
        <f>IF($E17976="","",IFERROR(VLOOKUP(TRIM(E17976&amp;""),'Référentiel Articles'!$A$2:$F$634,5,FALSE),""))</f>
      </c>
      <c r="H17976" s="85" t="str">
        <v/>
      </c>
      <c r="I17976" s="84">
        <f>IF($E17976="","",IFERROR(VLOOKUP(TRIM(E17976&amp;""),'Référentiel Articles'!$A$2:$F$634,6,FALSE),""))</f>
      </c>
      <c r="J17976" s="90">
        <f>IF(OR($E17976="",$H17976=""),"",$H17976*$I17976)</f>
      </c>
      <c r="K17976" s="87" t="str">
        <v/>
      </c>
    </row>
    <row r="17977">
      <c r="A17977" s="74" t="str">
        <v/>
      </c>
      <c r="B17977" s="74" t="str">
        <v/>
      </c>
      <c r="C17977" s="75">
        <f>IF($E17977="","",IFERROR(VLOOKUP(TRIM(E17977&amp;""),'Référentiel Articles'!$A$2:$F$634,2,FALSE),""))</f>
      </c>
      <c r="D17977" s="75">
        <f>IF($E17977="","",IFERROR(VLOOKUP(TRIM(E17977&amp;""),'Référentiel Articles'!$A$2:$F$634,3,FALSE),""))</f>
      </c>
      <c r="E17977" s="74" t="str">
        <v/>
      </c>
      <c r="F17977" s="75">
        <f>IF($E17977="","",IFERROR(VLOOKUP(TRIM(E17977&amp;""),'Référentiel Articles'!$A$2:$F$634,4,FALSE),""))</f>
      </c>
      <c r="G17977" s="76">
        <f>IF($E17977="","",IFERROR(VLOOKUP(TRIM(E17977&amp;""),'Référentiel Articles'!$A$2:$F$634,5,FALSE),""))</f>
      </c>
      <c r="H17977" s="77" t="str">
        <v/>
      </c>
      <c r="I17977" s="76">
        <f>IF($E17977="","",IFERROR(VLOOKUP(TRIM(E17977&amp;""),'Référentiel Articles'!$A$2:$F$634,6,FALSE),""))</f>
      </c>
      <c r="J17977" s="78">
        <f>IF(OR($E17977="",$H17977=""),"",$H17977*$I17977)</f>
      </c>
      <c r="K17977" s="79" t="str">
        <v/>
      </c>
    </row>
    <row r="17978">
      <c r="A17978" s="81" t="str">
        <v/>
      </c>
      <c r="B17978" s="81" t="str">
        <v/>
      </c>
      <c r="C17978" s="83">
        <f>IF($E17978="","",IFERROR(VLOOKUP(TRIM(E17978&amp;""),'Référentiel Articles'!$A$2:$F$634,2,FALSE),""))</f>
      </c>
      <c r="D17978" s="83">
        <f>IF($E17978="","",IFERROR(VLOOKUP(TRIM(E17978&amp;""),'Référentiel Articles'!$A$2:$F$634,3,FALSE),""))</f>
      </c>
      <c r="E17978" s="81" t="str">
        <v/>
      </c>
      <c r="F17978" s="83">
        <f>IF($E17978="","",IFERROR(VLOOKUP(TRIM(E17978&amp;""),'Référentiel Articles'!$A$2:$F$634,4,FALSE),""))</f>
      </c>
      <c r="G17978" s="84">
        <f>IF($E17978="","",IFERROR(VLOOKUP(TRIM(E17978&amp;""),'Référentiel Articles'!$A$2:$F$634,5,FALSE),""))</f>
      </c>
      <c r="H17978" s="85" t="str">
        <v/>
      </c>
      <c r="I17978" s="84">
        <f>IF($E17978="","",IFERROR(VLOOKUP(TRIM(E17978&amp;""),'Référentiel Articles'!$A$2:$F$634,6,FALSE),""))</f>
      </c>
      <c r="J17978" s="90">
        <f>IF(OR($E17978="",$H17978=""),"",$H17978*$I17978)</f>
      </c>
      <c r="K17978" s="87" t="str">
        <v/>
      </c>
    </row>
    <row r="17979">
      <c r="A17979" s="74" t="str">
        <v/>
      </c>
      <c r="B17979" s="74" t="str">
        <v/>
      </c>
      <c r="C17979" s="75">
        <f>IF($E17979="","",IFERROR(VLOOKUP(TRIM(E17979&amp;""),'Référentiel Articles'!$A$2:$F$634,2,FALSE),""))</f>
      </c>
      <c r="D17979" s="75">
        <f>IF($E17979="","",IFERROR(VLOOKUP(TRIM(E17979&amp;""),'Référentiel Articles'!$A$2:$F$634,3,FALSE),""))</f>
      </c>
      <c r="E17979" s="74" t="str">
        <v/>
      </c>
      <c r="F17979" s="75">
        <f>IF($E17979="","",IFERROR(VLOOKUP(TRIM(E17979&amp;""),'Référentiel Articles'!$A$2:$F$634,4,FALSE),""))</f>
      </c>
      <c r="G17979" s="76">
        <f>IF($E17979="","",IFERROR(VLOOKUP(TRIM(E17979&amp;""),'Référentiel Articles'!$A$2:$F$634,5,FALSE),""))</f>
      </c>
      <c r="H17979" s="77" t="str">
        <v/>
      </c>
      <c r="I17979" s="76">
        <f>IF($E17979="","",IFERROR(VLOOKUP(TRIM(E17979&amp;""),'Référentiel Articles'!$A$2:$F$634,6,FALSE),""))</f>
      </c>
      <c r="J17979" s="78">
        <f>IF(OR($E17979="",$H17979=""),"",$H17979*$I17979)</f>
      </c>
      <c r="K17979" s="79" t="str">
        <v/>
      </c>
    </row>
    <row r="17980">
      <c r="A17980" s="81" t="str">
        <v/>
      </c>
      <c r="B17980" s="81" t="str">
        <v/>
      </c>
      <c r="C17980" s="83">
        <f>IF($E17980="","",IFERROR(VLOOKUP(TRIM(E17980&amp;""),'Référentiel Articles'!$A$2:$F$634,2,FALSE),""))</f>
      </c>
      <c r="D17980" s="83">
        <f>IF($E17980="","",IFERROR(VLOOKUP(TRIM(E17980&amp;""),'Référentiel Articles'!$A$2:$F$634,3,FALSE),""))</f>
      </c>
      <c r="E17980" s="81" t="str">
        <v/>
      </c>
      <c r="F17980" s="83">
        <f>IF($E17980="","",IFERROR(VLOOKUP(TRIM(E17980&amp;""),'Référentiel Articles'!$A$2:$F$634,4,FALSE),""))</f>
      </c>
      <c r="G17980" s="84">
        <f>IF($E17980="","",IFERROR(VLOOKUP(TRIM(E17980&amp;""),'Référentiel Articles'!$A$2:$F$634,5,FALSE),""))</f>
      </c>
      <c r="H17980" s="85" t="str">
        <v/>
      </c>
      <c r="I17980" s="84">
        <f>IF($E17980="","",IFERROR(VLOOKUP(TRIM(E17980&amp;""),'Référentiel Articles'!$A$2:$F$634,6,FALSE),""))</f>
      </c>
      <c r="J17980" s="90">
        <f>IF(OR($E17980="",$H17980=""),"",$H17980*$I17980)</f>
      </c>
      <c r="K17980" s="87" t="str">
        <v/>
      </c>
    </row>
    <row r="17981">
      <c r="A17981" s="74" t="str">
        <v/>
      </c>
      <c r="B17981" s="74" t="str">
        <v/>
      </c>
      <c r="C17981" s="75">
        <f>IF($E17981="","",IFERROR(VLOOKUP(TRIM(E17981&amp;""),'Référentiel Articles'!$A$2:$F$634,2,FALSE),""))</f>
      </c>
      <c r="D17981" s="75">
        <f>IF($E17981="","",IFERROR(VLOOKUP(TRIM(E17981&amp;""),'Référentiel Articles'!$A$2:$F$634,3,FALSE),""))</f>
      </c>
      <c r="E17981" s="74" t="str">
        <v/>
      </c>
      <c r="F17981" s="75">
        <f>IF($E17981="","",IFERROR(VLOOKUP(TRIM(E17981&amp;""),'Référentiel Articles'!$A$2:$F$634,4,FALSE),""))</f>
      </c>
      <c r="G17981" s="76">
        <f>IF($E17981="","",IFERROR(VLOOKUP(TRIM(E17981&amp;""),'Référentiel Articles'!$A$2:$F$634,5,FALSE),""))</f>
      </c>
      <c r="H17981" s="77" t="str">
        <v/>
      </c>
      <c r="I17981" s="76">
        <f>IF($E17981="","",IFERROR(VLOOKUP(TRIM(E17981&amp;""),'Référentiel Articles'!$A$2:$F$634,6,FALSE),""))</f>
      </c>
      <c r="J17981" s="78">
        <f>IF(OR($E17981="",$H17981=""),"",$H17981*$I17981)</f>
      </c>
      <c r="K17981" s="79" t="str">
        <v/>
      </c>
    </row>
    <row r="17982">
      <c r="A17982" s="81" t="str">
        <v/>
      </c>
      <c r="B17982" s="81" t="str">
        <v/>
      </c>
      <c r="C17982" s="83">
        <f>IF($E17982="","",IFERROR(VLOOKUP(TRIM(E17982&amp;""),'Référentiel Articles'!$A$2:$F$634,2,FALSE),""))</f>
      </c>
      <c r="D17982" s="83">
        <f>IF($E17982="","",IFERROR(VLOOKUP(TRIM(E17982&amp;""),'Référentiel Articles'!$A$2:$F$634,3,FALSE),""))</f>
      </c>
      <c r="E17982" s="81" t="str">
        <v/>
      </c>
      <c r="F17982" s="83">
        <f>IF($E17982="","",IFERROR(VLOOKUP(TRIM(E17982&amp;""),'Référentiel Articles'!$A$2:$F$634,4,FALSE),""))</f>
      </c>
      <c r="G17982" s="84">
        <f>IF($E17982="","",IFERROR(VLOOKUP(TRIM(E17982&amp;""),'Référentiel Articles'!$A$2:$F$634,5,FALSE),""))</f>
      </c>
      <c r="H17982" s="85" t="str">
        <v/>
      </c>
      <c r="I17982" s="84">
        <f>IF($E17982="","",IFERROR(VLOOKUP(TRIM(E17982&amp;""),'Référentiel Articles'!$A$2:$F$634,6,FALSE),""))</f>
      </c>
      <c r="J17982" s="90">
        <f>IF(OR($E17982="",$H17982=""),"",$H17982*$I17982)</f>
      </c>
      <c r="K17982" s="87" t="str">
        <v/>
      </c>
    </row>
    <row r="17983">
      <c r="A17983" s="74" t="str">
        <v/>
      </c>
      <c r="B17983" s="74" t="str">
        <v/>
      </c>
      <c r="C17983" s="75">
        <f>IF($E17983="","",IFERROR(VLOOKUP(TRIM(E17983&amp;""),'Référentiel Articles'!$A$2:$F$634,2,FALSE),""))</f>
      </c>
      <c r="D17983" s="75">
        <f>IF($E17983="","",IFERROR(VLOOKUP(TRIM(E17983&amp;""),'Référentiel Articles'!$A$2:$F$634,3,FALSE),""))</f>
      </c>
      <c r="E17983" s="74" t="str">
        <v/>
      </c>
      <c r="F17983" s="75">
        <f>IF($E17983="","",IFERROR(VLOOKUP(TRIM(E17983&amp;""),'Référentiel Articles'!$A$2:$F$634,4,FALSE),""))</f>
      </c>
      <c r="G17983" s="76">
        <f>IF($E17983="","",IFERROR(VLOOKUP(TRIM(E17983&amp;""),'Référentiel Articles'!$A$2:$F$634,5,FALSE),""))</f>
      </c>
      <c r="H17983" s="77" t="str">
        <v/>
      </c>
      <c r="I17983" s="76">
        <f>IF($E17983="","",IFERROR(VLOOKUP(TRIM(E17983&amp;""),'Référentiel Articles'!$A$2:$F$634,6,FALSE),""))</f>
      </c>
      <c r="J17983" s="78">
        <f>IF(OR($E17983="",$H17983=""),"",$H17983*$I17983)</f>
      </c>
      <c r="K17983" s="79" t="str">
        <v/>
      </c>
    </row>
    <row r="17984">
      <c r="A17984" s="81" t="str">
        <v/>
      </c>
      <c r="B17984" s="81" t="str">
        <v/>
      </c>
      <c r="C17984" s="83">
        <f>IF($E17984="","",IFERROR(VLOOKUP(TRIM(E17984&amp;""),'Référentiel Articles'!$A$2:$F$634,2,FALSE),""))</f>
      </c>
      <c r="D17984" s="83">
        <f>IF($E17984="","",IFERROR(VLOOKUP(TRIM(E17984&amp;""),'Référentiel Articles'!$A$2:$F$634,3,FALSE),""))</f>
      </c>
      <c r="E17984" s="81" t="str">
        <v/>
      </c>
      <c r="F17984" s="83">
        <f>IF($E17984="","",IFERROR(VLOOKUP(TRIM(E17984&amp;""),'Référentiel Articles'!$A$2:$F$634,4,FALSE),""))</f>
      </c>
      <c r="G17984" s="84">
        <f>IF($E17984="","",IFERROR(VLOOKUP(TRIM(E17984&amp;""),'Référentiel Articles'!$A$2:$F$634,5,FALSE),""))</f>
      </c>
      <c r="H17984" s="85" t="str">
        <v/>
      </c>
      <c r="I17984" s="84">
        <f>IF($E17984="","",IFERROR(VLOOKUP(TRIM(E17984&amp;""),'Référentiel Articles'!$A$2:$F$634,6,FALSE),""))</f>
      </c>
      <c r="J17984" s="90">
        <f>IF(OR($E17984="",$H17984=""),"",$H17984*$I17984)</f>
      </c>
      <c r="K17984" s="87" t="str">
        <v/>
      </c>
    </row>
    <row r="17985">
      <c r="A17985" s="74" t="str">
        <v/>
      </c>
      <c r="B17985" s="74" t="str">
        <v/>
      </c>
      <c r="C17985" s="75">
        <f>IF($E17985="","",IFERROR(VLOOKUP(TRIM(E17985&amp;""),'Référentiel Articles'!$A$2:$F$634,2,FALSE),""))</f>
      </c>
      <c r="D17985" s="75">
        <f>IF($E17985="","",IFERROR(VLOOKUP(TRIM(E17985&amp;""),'Référentiel Articles'!$A$2:$F$634,3,FALSE),""))</f>
      </c>
      <c r="E17985" s="74" t="str">
        <v/>
      </c>
      <c r="F17985" s="75">
        <f>IF($E17985="","",IFERROR(VLOOKUP(TRIM(E17985&amp;""),'Référentiel Articles'!$A$2:$F$634,4,FALSE),""))</f>
      </c>
      <c r="G17985" s="76">
        <f>IF($E17985="","",IFERROR(VLOOKUP(TRIM(E17985&amp;""),'Référentiel Articles'!$A$2:$F$634,5,FALSE),""))</f>
      </c>
      <c r="H17985" s="77" t="str">
        <v/>
      </c>
      <c r="I17985" s="76">
        <f>IF($E17985="","",IFERROR(VLOOKUP(TRIM(E17985&amp;""),'Référentiel Articles'!$A$2:$F$634,6,FALSE),""))</f>
      </c>
      <c r="J17985" s="78">
        <f>IF(OR($E17985="",$H17985=""),"",$H17985*$I17985)</f>
      </c>
      <c r="K17985" s="79" t="str">
        <v/>
      </c>
    </row>
    <row r="17986">
      <c r="A17986" s="81" t="str">
        <v/>
      </c>
      <c r="B17986" s="81" t="str">
        <v/>
      </c>
      <c r="C17986" s="83">
        <f>IF($E17986="","",IFERROR(VLOOKUP(TRIM(E17986&amp;""),'Référentiel Articles'!$A$2:$F$634,2,FALSE),""))</f>
      </c>
      <c r="D17986" s="83">
        <f>IF($E17986="","",IFERROR(VLOOKUP(TRIM(E17986&amp;""),'Référentiel Articles'!$A$2:$F$634,3,FALSE),""))</f>
      </c>
      <c r="E17986" s="81" t="str">
        <v/>
      </c>
      <c r="F17986" s="83">
        <f>IF($E17986="","",IFERROR(VLOOKUP(TRIM(E17986&amp;""),'Référentiel Articles'!$A$2:$F$634,4,FALSE),""))</f>
      </c>
      <c r="G17986" s="84">
        <f>IF($E17986="","",IFERROR(VLOOKUP(TRIM(E17986&amp;""),'Référentiel Articles'!$A$2:$F$634,5,FALSE),""))</f>
      </c>
      <c r="H17986" s="85" t="str">
        <v/>
      </c>
      <c r="I17986" s="84">
        <f>IF($E17986="","",IFERROR(VLOOKUP(TRIM(E17986&amp;""),'Référentiel Articles'!$A$2:$F$634,6,FALSE),""))</f>
      </c>
      <c r="J17986" s="90">
        <f>IF(OR($E17986="",$H17986=""),"",$H17986*$I17986)</f>
      </c>
      <c r="K17986" s="87" t="str">
        <v/>
      </c>
    </row>
    <row r="17987">
      <c r="A17987" s="74" t="str">
        <v/>
      </c>
      <c r="B17987" s="74" t="str">
        <v/>
      </c>
      <c r="C17987" s="75">
        <f>IF($E17987="","",IFERROR(VLOOKUP(TRIM(E17987&amp;""),'Référentiel Articles'!$A$2:$F$634,2,FALSE),""))</f>
      </c>
      <c r="D17987" s="75">
        <f>IF($E17987="","",IFERROR(VLOOKUP(TRIM(E17987&amp;""),'Référentiel Articles'!$A$2:$F$634,3,FALSE),""))</f>
      </c>
      <c r="E17987" s="74" t="str">
        <v/>
      </c>
      <c r="F17987" s="75">
        <f>IF($E17987="","",IFERROR(VLOOKUP(TRIM(E17987&amp;""),'Référentiel Articles'!$A$2:$F$634,4,FALSE),""))</f>
      </c>
      <c r="G17987" s="76">
        <f>IF($E17987="","",IFERROR(VLOOKUP(TRIM(E17987&amp;""),'Référentiel Articles'!$A$2:$F$634,5,FALSE),""))</f>
      </c>
      <c r="H17987" s="77" t="str">
        <v/>
      </c>
      <c r="I17987" s="76">
        <f>IF($E17987="","",IFERROR(VLOOKUP(TRIM(E17987&amp;""),'Référentiel Articles'!$A$2:$F$634,6,FALSE),""))</f>
      </c>
      <c r="J17987" s="78">
        <f>IF(OR($E17987="",$H17987=""),"",$H17987*$I17987)</f>
      </c>
      <c r="K17987" s="79" t="str">
        <v/>
      </c>
    </row>
    <row r="17988">
      <c r="A17988" s="81" t="str">
        <v/>
      </c>
      <c r="B17988" s="81" t="str">
        <v/>
      </c>
      <c r="C17988" s="83">
        <f>IF($E17988="","",IFERROR(VLOOKUP(TRIM(E17988&amp;""),'Référentiel Articles'!$A$2:$F$634,2,FALSE),""))</f>
      </c>
      <c r="D17988" s="83">
        <f>IF($E17988="","",IFERROR(VLOOKUP(TRIM(E17988&amp;""),'Référentiel Articles'!$A$2:$F$634,3,FALSE),""))</f>
      </c>
      <c r="E17988" s="81" t="str">
        <v/>
      </c>
      <c r="F17988" s="83">
        <f>IF($E17988="","",IFERROR(VLOOKUP(TRIM(E17988&amp;""),'Référentiel Articles'!$A$2:$F$634,4,FALSE),""))</f>
      </c>
      <c r="G17988" s="84">
        <f>IF($E17988="","",IFERROR(VLOOKUP(TRIM(E17988&amp;""),'Référentiel Articles'!$A$2:$F$634,5,FALSE),""))</f>
      </c>
      <c r="H17988" s="85" t="str">
        <v/>
      </c>
      <c r="I17988" s="84">
        <f>IF($E17988="","",IFERROR(VLOOKUP(TRIM(E17988&amp;""),'Référentiel Articles'!$A$2:$F$634,6,FALSE),""))</f>
      </c>
      <c r="J17988" s="90">
        <f>IF(OR($E17988="",$H17988=""),"",$H17988*$I17988)</f>
      </c>
      <c r="K17988" s="87" t="str">
        <v/>
      </c>
    </row>
    <row r="17989">
      <c r="A17989" s="74" t="str">
        <v/>
      </c>
      <c r="B17989" s="74" t="str">
        <v/>
      </c>
      <c r="C17989" s="75">
        <f>IF($E17989="","",IFERROR(VLOOKUP(TRIM(E17989&amp;""),'Référentiel Articles'!$A$2:$F$634,2,FALSE),""))</f>
      </c>
      <c r="D17989" s="75">
        <f>IF($E17989="","",IFERROR(VLOOKUP(TRIM(E17989&amp;""),'Référentiel Articles'!$A$2:$F$634,3,FALSE),""))</f>
      </c>
      <c r="E17989" s="74" t="str">
        <v/>
      </c>
      <c r="F17989" s="75">
        <f>IF($E17989="","",IFERROR(VLOOKUP(TRIM(E17989&amp;""),'Référentiel Articles'!$A$2:$F$634,4,FALSE),""))</f>
      </c>
      <c r="G17989" s="76">
        <f>IF($E17989="","",IFERROR(VLOOKUP(TRIM(E17989&amp;""),'Référentiel Articles'!$A$2:$F$634,5,FALSE),""))</f>
      </c>
      <c r="H17989" s="77" t="str">
        <v/>
      </c>
      <c r="I17989" s="76">
        <f>IF($E17989="","",IFERROR(VLOOKUP(TRIM(E17989&amp;""),'Référentiel Articles'!$A$2:$F$634,6,FALSE),""))</f>
      </c>
      <c r="J17989" s="78">
        <f>IF(OR($E17989="",$H17989=""),"",$H17989*$I17989)</f>
      </c>
      <c r="K17989" s="79" t="str">
        <v/>
      </c>
    </row>
    <row r="17990">
      <c r="A17990" s="81" t="str">
        <v/>
      </c>
      <c r="B17990" s="81" t="str">
        <v/>
      </c>
      <c r="C17990" s="83">
        <f>IF($E17990="","",IFERROR(VLOOKUP(TRIM(E17990&amp;""),'Référentiel Articles'!$A$2:$F$634,2,FALSE),""))</f>
      </c>
      <c r="D17990" s="83">
        <f>IF($E17990="","",IFERROR(VLOOKUP(TRIM(E17990&amp;""),'Référentiel Articles'!$A$2:$F$634,3,FALSE),""))</f>
      </c>
      <c r="E17990" s="81" t="str">
        <v/>
      </c>
      <c r="F17990" s="83">
        <f>IF($E17990="","",IFERROR(VLOOKUP(TRIM(E17990&amp;""),'Référentiel Articles'!$A$2:$F$634,4,FALSE),""))</f>
      </c>
      <c r="G17990" s="84">
        <f>IF($E17990="","",IFERROR(VLOOKUP(TRIM(E17990&amp;""),'Référentiel Articles'!$A$2:$F$634,5,FALSE),""))</f>
      </c>
      <c r="H17990" s="85" t="str">
        <v/>
      </c>
      <c r="I17990" s="84">
        <f>IF($E17990="","",IFERROR(VLOOKUP(TRIM(E17990&amp;""),'Référentiel Articles'!$A$2:$F$634,6,FALSE),""))</f>
      </c>
      <c r="J17990" s="90">
        <f>IF(OR($E17990="",$H17990=""),"",$H17990*$I17990)</f>
      </c>
      <c r="K17990" s="87" t="str">
        <v/>
      </c>
    </row>
    <row r="17991">
      <c r="A17991" s="74" t="str">
        <v/>
      </c>
      <c r="B17991" s="74" t="str">
        <v/>
      </c>
      <c r="C17991" s="75">
        <f>IF($E17991="","",IFERROR(VLOOKUP(TRIM(E17991&amp;""),'Référentiel Articles'!$A$2:$F$634,2,FALSE),""))</f>
      </c>
      <c r="D17991" s="75">
        <f>IF($E17991="","",IFERROR(VLOOKUP(TRIM(E17991&amp;""),'Référentiel Articles'!$A$2:$F$634,3,FALSE),""))</f>
      </c>
      <c r="E17991" s="74" t="str">
        <v/>
      </c>
      <c r="F17991" s="75">
        <f>IF($E17991="","",IFERROR(VLOOKUP(TRIM(E17991&amp;""),'Référentiel Articles'!$A$2:$F$634,4,FALSE),""))</f>
      </c>
      <c r="G17991" s="76">
        <f>IF($E17991="","",IFERROR(VLOOKUP(TRIM(E17991&amp;""),'Référentiel Articles'!$A$2:$F$634,5,FALSE),""))</f>
      </c>
      <c r="H17991" s="77" t="str">
        <v/>
      </c>
      <c r="I17991" s="76">
        <f>IF($E17991="","",IFERROR(VLOOKUP(TRIM(E17991&amp;""),'Référentiel Articles'!$A$2:$F$634,6,FALSE),""))</f>
      </c>
      <c r="J17991" s="78">
        <f>IF(OR($E17991="",$H17991=""),"",$H17991*$I17991)</f>
      </c>
      <c r="K17991" s="79" t="str">
        <v/>
      </c>
    </row>
    <row r="17992">
      <c r="A17992" s="81" t="str">
        <v/>
      </c>
      <c r="B17992" s="81" t="str">
        <v/>
      </c>
      <c r="C17992" s="83">
        <f>IF($E17992="","",IFERROR(VLOOKUP(TRIM(E17992&amp;""),'Référentiel Articles'!$A$2:$F$634,2,FALSE),""))</f>
      </c>
      <c r="D17992" s="83">
        <f>IF($E17992="","",IFERROR(VLOOKUP(TRIM(E17992&amp;""),'Référentiel Articles'!$A$2:$F$634,3,FALSE),""))</f>
      </c>
      <c r="E17992" s="81" t="str">
        <v/>
      </c>
      <c r="F17992" s="83">
        <f>IF($E17992="","",IFERROR(VLOOKUP(TRIM(E17992&amp;""),'Référentiel Articles'!$A$2:$F$634,4,FALSE),""))</f>
      </c>
      <c r="G17992" s="84">
        <f>IF($E17992="","",IFERROR(VLOOKUP(TRIM(E17992&amp;""),'Référentiel Articles'!$A$2:$F$634,5,FALSE),""))</f>
      </c>
      <c r="H17992" s="85" t="str">
        <v/>
      </c>
      <c r="I17992" s="84">
        <f>IF($E17992="","",IFERROR(VLOOKUP(TRIM(E17992&amp;""),'Référentiel Articles'!$A$2:$F$634,6,FALSE),""))</f>
      </c>
      <c r="J17992" s="90">
        <f>IF(OR($E17992="",$H17992=""),"",$H17992*$I17992)</f>
      </c>
      <c r="K17992" s="87" t="str">
        <v/>
      </c>
    </row>
    <row r="17993">
      <c r="A17993" s="74" t="str">
        <v/>
      </c>
      <c r="B17993" s="74" t="str">
        <v/>
      </c>
      <c r="C17993" s="75">
        <f>IF($E17993="","",IFERROR(VLOOKUP(TRIM(E17993&amp;""),'Référentiel Articles'!$A$2:$F$634,2,FALSE),""))</f>
      </c>
      <c r="D17993" s="75">
        <f>IF($E17993="","",IFERROR(VLOOKUP(TRIM(E17993&amp;""),'Référentiel Articles'!$A$2:$F$634,3,FALSE),""))</f>
      </c>
      <c r="E17993" s="74" t="str">
        <v/>
      </c>
      <c r="F17993" s="75">
        <f>IF($E17993="","",IFERROR(VLOOKUP(TRIM(E17993&amp;""),'Référentiel Articles'!$A$2:$F$634,4,FALSE),""))</f>
      </c>
      <c r="G17993" s="76">
        <f>IF($E17993="","",IFERROR(VLOOKUP(TRIM(E17993&amp;""),'Référentiel Articles'!$A$2:$F$634,5,FALSE),""))</f>
      </c>
      <c r="H17993" s="77" t="str">
        <v/>
      </c>
      <c r="I17993" s="76">
        <f>IF($E17993="","",IFERROR(VLOOKUP(TRIM(E17993&amp;""),'Référentiel Articles'!$A$2:$F$634,6,FALSE),""))</f>
      </c>
      <c r="J17993" s="78">
        <f>IF(OR($E17993="",$H17993=""),"",$H17993*$I17993)</f>
      </c>
      <c r="K17993" s="79" t="str">
        <v/>
      </c>
    </row>
    <row r="17994">
      <c r="A17994" s="81" t="str">
        <v/>
      </c>
      <c r="B17994" s="81" t="str">
        <v/>
      </c>
      <c r="C17994" s="83">
        <f>IF($E17994="","",IFERROR(VLOOKUP(TRIM(E17994&amp;""),'Référentiel Articles'!$A$2:$F$634,2,FALSE),""))</f>
      </c>
      <c r="D17994" s="83">
        <f>IF($E17994="","",IFERROR(VLOOKUP(TRIM(E17994&amp;""),'Référentiel Articles'!$A$2:$F$634,3,FALSE),""))</f>
      </c>
      <c r="E17994" s="81" t="str">
        <v/>
      </c>
      <c r="F17994" s="83">
        <f>IF($E17994="","",IFERROR(VLOOKUP(TRIM(E17994&amp;""),'Référentiel Articles'!$A$2:$F$634,4,FALSE),""))</f>
      </c>
      <c r="G17994" s="84">
        <f>IF($E17994="","",IFERROR(VLOOKUP(TRIM(E17994&amp;""),'Référentiel Articles'!$A$2:$F$634,5,FALSE),""))</f>
      </c>
      <c r="H17994" s="85" t="str">
        <v/>
      </c>
      <c r="I17994" s="84">
        <f>IF($E17994="","",IFERROR(VLOOKUP(TRIM(E17994&amp;""),'Référentiel Articles'!$A$2:$F$634,6,FALSE),""))</f>
      </c>
      <c r="J17994" s="90">
        <f>IF(OR($E17994="",$H17994=""),"",$H17994*$I17994)</f>
      </c>
      <c r="K17994" s="87" t="str">
        <v/>
      </c>
    </row>
    <row r="17995">
      <c r="A17995" s="74" t="str">
        <v/>
      </c>
      <c r="B17995" s="74" t="str">
        <v/>
      </c>
      <c r="C17995" s="75">
        <f>IF($E17995="","",IFERROR(VLOOKUP(TRIM(E17995&amp;""),'Référentiel Articles'!$A$2:$F$634,2,FALSE),""))</f>
      </c>
      <c r="D17995" s="75">
        <f>IF($E17995="","",IFERROR(VLOOKUP(TRIM(E17995&amp;""),'Référentiel Articles'!$A$2:$F$634,3,FALSE),""))</f>
      </c>
      <c r="E17995" s="74" t="str">
        <v/>
      </c>
      <c r="F17995" s="75">
        <f>IF($E17995="","",IFERROR(VLOOKUP(TRIM(E17995&amp;""),'Référentiel Articles'!$A$2:$F$634,4,FALSE),""))</f>
      </c>
      <c r="G17995" s="76">
        <f>IF($E17995="","",IFERROR(VLOOKUP(TRIM(E17995&amp;""),'Référentiel Articles'!$A$2:$F$634,5,FALSE),""))</f>
      </c>
      <c r="H17995" s="77" t="str">
        <v/>
      </c>
      <c r="I17995" s="76">
        <f>IF($E17995="","",IFERROR(VLOOKUP(TRIM(E17995&amp;""),'Référentiel Articles'!$A$2:$F$634,6,FALSE),""))</f>
      </c>
      <c r="J17995" s="78">
        <f>IF(OR($E17995="",$H17995=""),"",$H17995*$I17995)</f>
      </c>
      <c r="K17995" s="79" t="str">
        <v/>
      </c>
    </row>
    <row r="17996">
      <c r="A17996" s="81" t="str">
        <v/>
      </c>
      <c r="B17996" s="81" t="str">
        <v/>
      </c>
      <c r="C17996" s="83">
        <f>IF($E17996="","",IFERROR(VLOOKUP(TRIM(E17996&amp;""),'Référentiel Articles'!$A$2:$F$634,2,FALSE),""))</f>
      </c>
      <c r="D17996" s="83">
        <f>IF($E17996="","",IFERROR(VLOOKUP(TRIM(E17996&amp;""),'Référentiel Articles'!$A$2:$F$634,3,FALSE),""))</f>
      </c>
      <c r="E17996" s="81" t="str">
        <v/>
      </c>
      <c r="F17996" s="83">
        <f>IF($E17996="","",IFERROR(VLOOKUP(TRIM(E17996&amp;""),'Référentiel Articles'!$A$2:$F$634,4,FALSE),""))</f>
      </c>
      <c r="G17996" s="84">
        <f>IF($E17996="","",IFERROR(VLOOKUP(TRIM(E17996&amp;""),'Référentiel Articles'!$A$2:$F$634,5,FALSE),""))</f>
      </c>
      <c r="H17996" s="85" t="str">
        <v/>
      </c>
      <c r="I17996" s="84">
        <f>IF($E17996="","",IFERROR(VLOOKUP(TRIM(E17996&amp;""),'Référentiel Articles'!$A$2:$F$634,6,FALSE),""))</f>
      </c>
      <c r="J17996" s="90">
        <f>IF(OR($E17996="",$H17996=""),"",$H17996*$I17996)</f>
      </c>
      <c r="K17996" s="87" t="str">
        <v/>
      </c>
    </row>
    <row r="17997">
      <c r="A17997" s="74" t="str">
        <v/>
      </c>
      <c r="B17997" s="74" t="str">
        <v/>
      </c>
      <c r="C17997" s="75">
        <f>IF($E17997="","",IFERROR(VLOOKUP(TRIM(E17997&amp;""),'Référentiel Articles'!$A$2:$F$634,2,FALSE),""))</f>
      </c>
      <c r="D17997" s="75">
        <f>IF($E17997="","",IFERROR(VLOOKUP(TRIM(E17997&amp;""),'Référentiel Articles'!$A$2:$F$634,3,FALSE),""))</f>
      </c>
      <c r="E17997" s="74" t="str">
        <v/>
      </c>
      <c r="F17997" s="75">
        <f>IF($E17997="","",IFERROR(VLOOKUP(TRIM(E17997&amp;""),'Référentiel Articles'!$A$2:$F$634,4,FALSE),""))</f>
      </c>
      <c r="G17997" s="76">
        <f>IF($E17997="","",IFERROR(VLOOKUP(TRIM(E17997&amp;""),'Référentiel Articles'!$A$2:$F$634,5,FALSE),""))</f>
      </c>
      <c r="H17997" s="77" t="str">
        <v/>
      </c>
      <c r="I17997" s="76">
        <f>IF($E17997="","",IFERROR(VLOOKUP(TRIM(E17997&amp;""),'Référentiel Articles'!$A$2:$F$634,6,FALSE),""))</f>
      </c>
      <c r="J17997" s="78">
        <f>IF(OR($E17997="",$H17997=""),"",$H17997*$I17997)</f>
      </c>
      <c r="K17997" s="79" t="str">
        <v/>
      </c>
    </row>
    <row r="17998">
      <c r="A17998" s="81" t="str">
        <v/>
      </c>
      <c r="B17998" s="81" t="str">
        <v/>
      </c>
      <c r="C17998" s="83">
        <f>IF($E17998="","",IFERROR(VLOOKUP(TRIM(E17998&amp;""),'Référentiel Articles'!$A$2:$F$634,2,FALSE),""))</f>
      </c>
      <c r="D17998" s="83">
        <f>IF($E17998="","",IFERROR(VLOOKUP(TRIM(E17998&amp;""),'Référentiel Articles'!$A$2:$F$634,3,FALSE),""))</f>
      </c>
      <c r="E17998" s="81" t="str">
        <v/>
      </c>
      <c r="F17998" s="83">
        <f>IF($E17998="","",IFERROR(VLOOKUP(TRIM(E17998&amp;""),'Référentiel Articles'!$A$2:$F$634,4,FALSE),""))</f>
      </c>
      <c r="G17998" s="84">
        <f>IF($E17998="","",IFERROR(VLOOKUP(TRIM(E17998&amp;""),'Référentiel Articles'!$A$2:$F$634,5,FALSE),""))</f>
      </c>
      <c r="H17998" s="85" t="str">
        <v/>
      </c>
      <c r="I17998" s="84">
        <f>IF($E17998="","",IFERROR(VLOOKUP(TRIM(E17998&amp;""),'Référentiel Articles'!$A$2:$F$634,6,FALSE),""))</f>
      </c>
      <c r="J17998" s="90">
        <f>IF(OR($E17998="",$H17998=""),"",$H17998*$I17998)</f>
      </c>
      <c r="K17998" s="87" t="str">
        <v/>
      </c>
    </row>
    <row r="17999">
      <c r="A17999" s="74" t="str">
        <v/>
      </c>
      <c r="B17999" s="74" t="str">
        <v/>
      </c>
      <c r="C17999" s="75">
        <f>IF($E17999="","",IFERROR(VLOOKUP(TRIM(E17999&amp;""),'Référentiel Articles'!$A$2:$F$634,2,FALSE),""))</f>
      </c>
      <c r="D17999" s="75">
        <f>IF($E17999="","",IFERROR(VLOOKUP(TRIM(E17999&amp;""),'Référentiel Articles'!$A$2:$F$634,3,FALSE),""))</f>
      </c>
      <c r="E17999" s="74" t="str">
        <v/>
      </c>
      <c r="F17999" s="75">
        <f>IF($E17999="","",IFERROR(VLOOKUP(TRIM(E17999&amp;""),'Référentiel Articles'!$A$2:$F$634,4,FALSE),""))</f>
      </c>
      <c r="G17999" s="76">
        <f>IF($E17999="","",IFERROR(VLOOKUP(TRIM(E17999&amp;""),'Référentiel Articles'!$A$2:$F$634,5,FALSE),""))</f>
      </c>
      <c r="H17999" s="77" t="str">
        <v/>
      </c>
      <c r="I17999" s="76">
        <f>IF($E17999="","",IFERROR(VLOOKUP(TRIM(E17999&amp;""),'Référentiel Articles'!$A$2:$F$634,6,FALSE),""))</f>
      </c>
      <c r="J17999" s="78">
        <f>IF(OR($E17999="",$H17999=""),"",$H17999*$I17999)</f>
      </c>
      <c r="K17999" s="79" t="str">
        <v/>
      </c>
    </row>
    <row r="18000">
      <c r="A18000" s="81" t="str">
        <v/>
      </c>
      <c r="B18000" s="81" t="str">
        <v/>
      </c>
      <c r="C18000" s="83">
        <f>IF($E18000="","",IFERROR(VLOOKUP(TRIM(E18000&amp;""),'Référentiel Articles'!$A$2:$F$634,2,FALSE),""))</f>
      </c>
      <c r="D18000" s="83">
        <f>IF($E18000="","",IFERROR(VLOOKUP(TRIM(E18000&amp;""),'Référentiel Articles'!$A$2:$F$634,3,FALSE),""))</f>
      </c>
      <c r="E18000" s="81" t="str">
        <v/>
      </c>
      <c r="F18000" s="83">
        <f>IF($E18000="","",IFERROR(VLOOKUP(TRIM(E18000&amp;""),'Référentiel Articles'!$A$2:$F$634,4,FALSE),""))</f>
      </c>
      <c r="G18000" s="84">
        <f>IF($E18000="","",IFERROR(VLOOKUP(TRIM(E18000&amp;""),'Référentiel Articles'!$A$2:$F$634,5,FALSE),""))</f>
      </c>
      <c r="H18000" s="85" t="str">
        <v/>
      </c>
      <c r="I18000" s="84">
        <f>IF($E18000="","",IFERROR(VLOOKUP(TRIM(E18000&amp;""),'Référentiel Articles'!$A$2:$F$634,6,FALSE),""))</f>
      </c>
      <c r="J18000" s="90">
        <f>IF(OR($E18000="",$H18000=""),"",$H18000*$I18000)</f>
      </c>
      <c r="K18000" s="87" t="str">
        <v/>
      </c>
    </row>
    <row r="18001">
      <c r="A18001" s="74" t="str">
        <v/>
      </c>
      <c r="B18001" s="74" t="str">
        <v/>
      </c>
      <c r="C18001" s="75">
        <f>IF($E18001="","",IFERROR(VLOOKUP(TRIM(E18001&amp;""),'Référentiel Articles'!$A$2:$F$634,2,FALSE),""))</f>
      </c>
      <c r="D18001" s="75">
        <f>IF($E18001="","",IFERROR(VLOOKUP(TRIM(E18001&amp;""),'Référentiel Articles'!$A$2:$F$634,3,FALSE),""))</f>
      </c>
      <c r="E18001" s="74" t="str">
        <v/>
      </c>
      <c r="F18001" s="75">
        <f>IF($E18001="","",IFERROR(VLOOKUP(TRIM(E18001&amp;""),'Référentiel Articles'!$A$2:$F$634,4,FALSE),""))</f>
      </c>
      <c r="G18001" s="76">
        <f>IF($E18001="","",IFERROR(VLOOKUP(TRIM(E18001&amp;""),'Référentiel Articles'!$A$2:$F$634,5,FALSE),""))</f>
      </c>
      <c r="H18001" s="77" t="str">
        <v/>
      </c>
      <c r="I18001" s="76">
        <f>IF($E18001="","",IFERROR(VLOOKUP(TRIM(E18001&amp;""),'Référentiel Articles'!$A$2:$F$634,6,FALSE),""))</f>
      </c>
      <c r="J18001" s="78">
        <f>IF(OR($E18001="",$H18001=""),"",$H18001*$I18001)</f>
      </c>
      <c r="K18001" s="79" t="str">
        <v/>
      </c>
    </row>
    <row r="18002">
      <c r="A18002" s="81" t="str">
        <v/>
      </c>
      <c r="B18002" s="81" t="str">
        <v/>
      </c>
      <c r="C18002" s="83">
        <f>IF($E18002="","",IFERROR(VLOOKUP(TRIM(E18002&amp;""),'Référentiel Articles'!$A$2:$F$634,2,FALSE),""))</f>
      </c>
      <c r="D18002" s="83">
        <f>IF($E18002="","",IFERROR(VLOOKUP(TRIM(E18002&amp;""),'Référentiel Articles'!$A$2:$F$634,3,FALSE),""))</f>
      </c>
      <c r="E18002" s="81" t="str">
        <v/>
      </c>
      <c r="F18002" s="83">
        <f>IF($E18002="","",IFERROR(VLOOKUP(TRIM(E18002&amp;""),'Référentiel Articles'!$A$2:$F$634,4,FALSE),""))</f>
      </c>
      <c r="G18002" s="84">
        <f>IF($E18002="","",IFERROR(VLOOKUP(TRIM(E18002&amp;""),'Référentiel Articles'!$A$2:$F$634,5,FALSE),""))</f>
      </c>
      <c r="H18002" s="85" t="str">
        <v/>
      </c>
      <c r="I18002" s="84">
        <f>IF($E18002="","",IFERROR(VLOOKUP(TRIM(E18002&amp;""),'Référentiel Articles'!$A$2:$F$634,6,FALSE),""))</f>
      </c>
      <c r="J18002" s="90">
        <f>IF(OR($E18002="",$H18002=""),"",$H18002*$I18002)</f>
      </c>
      <c r="K18002" s="87" t="str">
        <v/>
      </c>
    </row>
    <row r="18003">
      <c r="A18003" s="74" t="str">
        <v/>
      </c>
      <c r="B18003" s="74" t="str">
        <v/>
      </c>
      <c r="C18003" s="75">
        <f>IF($E18003="","",IFERROR(VLOOKUP(TRIM(E18003&amp;""),'Référentiel Articles'!$A$2:$F$634,2,FALSE),""))</f>
      </c>
      <c r="D18003" s="75">
        <f>IF($E18003="","",IFERROR(VLOOKUP(TRIM(E18003&amp;""),'Référentiel Articles'!$A$2:$F$634,3,FALSE),""))</f>
      </c>
      <c r="E18003" s="74" t="str">
        <v/>
      </c>
      <c r="F18003" s="75">
        <f>IF($E18003="","",IFERROR(VLOOKUP(TRIM(E18003&amp;""),'Référentiel Articles'!$A$2:$F$634,4,FALSE),""))</f>
      </c>
      <c r="G18003" s="76">
        <f>IF($E18003="","",IFERROR(VLOOKUP(TRIM(E18003&amp;""),'Référentiel Articles'!$A$2:$F$634,5,FALSE),""))</f>
      </c>
      <c r="H18003" s="77" t="str">
        <v/>
      </c>
      <c r="I18003" s="76">
        <f>IF($E18003="","",IFERROR(VLOOKUP(TRIM(E18003&amp;""),'Référentiel Articles'!$A$2:$F$634,6,FALSE),""))</f>
      </c>
      <c r="J18003" s="78">
        <f>IF(OR($E18003="",$H18003=""),"",$H18003*$I18003)</f>
      </c>
      <c r="K18003" s="79" t="str">
        <v/>
      </c>
    </row>
    <row r="18004">
      <c r="A18004" s="81" t="str">
        <v/>
      </c>
      <c r="B18004" s="81" t="str">
        <v/>
      </c>
      <c r="C18004" s="83">
        <f>IF($E18004="","",IFERROR(VLOOKUP(TRIM(E18004&amp;""),'Référentiel Articles'!$A$2:$F$634,2,FALSE),""))</f>
      </c>
      <c r="D18004" s="83">
        <f>IF($E18004="","",IFERROR(VLOOKUP(TRIM(E18004&amp;""),'Référentiel Articles'!$A$2:$F$634,3,FALSE),""))</f>
      </c>
      <c r="E18004" s="81" t="str">
        <v/>
      </c>
      <c r="F18004" s="83">
        <f>IF($E18004="","",IFERROR(VLOOKUP(TRIM(E18004&amp;""),'Référentiel Articles'!$A$2:$F$634,4,FALSE),""))</f>
      </c>
      <c r="G18004" s="84">
        <f>IF($E18004="","",IFERROR(VLOOKUP(TRIM(E18004&amp;""),'Référentiel Articles'!$A$2:$F$634,5,FALSE),""))</f>
      </c>
      <c r="H18004" s="85" t="str">
        <v/>
      </c>
      <c r="I18004" s="84">
        <f>IF($E18004="","",IFERROR(VLOOKUP(TRIM(E18004&amp;""),'Référentiel Articles'!$A$2:$F$634,6,FALSE),""))</f>
      </c>
      <c r="J18004" s="90">
        <f>IF(OR($E18004="",$H18004=""),"",$H18004*$I18004)</f>
      </c>
      <c r="K18004" s="87" t="str">
        <v/>
      </c>
    </row>
    <row r="18005">
      <c r="A18005" s="74" t="str">
        <v/>
      </c>
      <c r="B18005" s="74" t="str">
        <v/>
      </c>
      <c r="C18005" s="75">
        <f>IF($E18005="","",IFERROR(VLOOKUP(TRIM(E18005&amp;""),'Référentiel Articles'!$A$2:$F$634,2,FALSE),""))</f>
      </c>
      <c r="D18005" s="75">
        <f>IF($E18005="","",IFERROR(VLOOKUP(TRIM(E18005&amp;""),'Référentiel Articles'!$A$2:$F$634,3,FALSE),""))</f>
      </c>
      <c r="E18005" s="74" t="str">
        <v/>
      </c>
      <c r="F18005" s="75">
        <f>IF($E18005="","",IFERROR(VLOOKUP(TRIM(E18005&amp;""),'Référentiel Articles'!$A$2:$F$634,4,FALSE),""))</f>
      </c>
      <c r="G18005" s="76">
        <f>IF($E18005="","",IFERROR(VLOOKUP(TRIM(E18005&amp;""),'Référentiel Articles'!$A$2:$F$634,5,FALSE),""))</f>
      </c>
      <c r="H18005" s="77" t="str">
        <v/>
      </c>
      <c r="I18005" s="76">
        <f>IF($E18005="","",IFERROR(VLOOKUP(TRIM(E18005&amp;""),'Référentiel Articles'!$A$2:$F$634,6,FALSE),""))</f>
      </c>
      <c r="J18005" s="78">
        <f>IF(OR($E18005="",$H18005=""),"",$H18005*$I18005)</f>
      </c>
      <c r="K18005" s="79" t="str">
        <v/>
      </c>
    </row>
    <row r="18006">
      <c r="A18006" s="81" t="str">
        <v/>
      </c>
      <c r="B18006" s="81" t="str">
        <v/>
      </c>
      <c r="C18006" s="83">
        <f>IF($E18006="","",IFERROR(VLOOKUP(TRIM(E18006&amp;""),'Référentiel Articles'!$A$2:$F$634,2,FALSE),""))</f>
      </c>
      <c r="D18006" s="83">
        <f>IF($E18006="","",IFERROR(VLOOKUP(TRIM(E18006&amp;""),'Référentiel Articles'!$A$2:$F$634,3,FALSE),""))</f>
      </c>
      <c r="E18006" s="81" t="str">
        <v/>
      </c>
      <c r="F18006" s="83">
        <f>IF($E18006="","",IFERROR(VLOOKUP(TRIM(E18006&amp;""),'Référentiel Articles'!$A$2:$F$634,4,FALSE),""))</f>
      </c>
      <c r="G18006" s="84">
        <f>IF($E18006="","",IFERROR(VLOOKUP(TRIM(E18006&amp;""),'Référentiel Articles'!$A$2:$F$634,5,FALSE),""))</f>
      </c>
      <c r="H18006" s="85" t="str">
        <v/>
      </c>
      <c r="I18006" s="84">
        <f>IF($E18006="","",IFERROR(VLOOKUP(TRIM(E18006&amp;""),'Référentiel Articles'!$A$2:$F$634,6,FALSE),""))</f>
      </c>
      <c r="J18006" s="90">
        <f>IF(OR($E18006="",$H18006=""),"",$H18006*$I18006)</f>
      </c>
      <c r="K18006" s="87" t="str">
        <v/>
      </c>
    </row>
    <row r="18007">
      <c r="A18007" s="74" t="str">
        <v/>
      </c>
      <c r="B18007" s="74" t="str">
        <v/>
      </c>
      <c r="C18007" s="75">
        <f>IF($E18007="","",IFERROR(VLOOKUP(TRIM(E18007&amp;""),'Référentiel Articles'!$A$2:$F$634,2,FALSE),""))</f>
      </c>
      <c r="D18007" s="75">
        <f>IF($E18007="","",IFERROR(VLOOKUP(TRIM(E18007&amp;""),'Référentiel Articles'!$A$2:$F$634,3,FALSE),""))</f>
      </c>
      <c r="E18007" s="74" t="str">
        <v/>
      </c>
      <c r="F18007" s="75">
        <f>IF($E18007="","",IFERROR(VLOOKUP(TRIM(E18007&amp;""),'Référentiel Articles'!$A$2:$F$634,4,FALSE),""))</f>
      </c>
      <c r="G18007" s="76">
        <f>IF($E18007="","",IFERROR(VLOOKUP(TRIM(E18007&amp;""),'Référentiel Articles'!$A$2:$F$634,5,FALSE),""))</f>
      </c>
      <c r="H18007" s="77" t="str">
        <v/>
      </c>
      <c r="I18007" s="76">
        <f>IF($E18007="","",IFERROR(VLOOKUP(TRIM(E18007&amp;""),'Référentiel Articles'!$A$2:$F$634,6,FALSE),""))</f>
      </c>
      <c r="J18007" s="78">
        <f>IF(OR($E18007="",$H18007=""),"",$H18007*$I18007)</f>
      </c>
      <c r="K18007" s="79" t="str">
        <v/>
      </c>
    </row>
    <row r="18008">
      <c r="A18008" s="81" t="str">
        <v/>
      </c>
      <c r="B18008" s="81" t="str">
        <v/>
      </c>
      <c r="C18008" s="83">
        <f>IF($E18008="","",IFERROR(VLOOKUP(TRIM(E18008&amp;""),'Référentiel Articles'!$A$2:$F$634,2,FALSE),""))</f>
      </c>
      <c r="D18008" s="83">
        <f>IF($E18008="","",IFERROR(VLOOKUP(TRIM(E18008&amp;""),'Référentiel Articles'!$A$2:$F$634,3,FALSE),""))</f>
      </c>
      <c r="E18008" s="81" t="str">
        <v/>
      </c>
      <c r="F18008" s="83">
        <f>IF($E18008="","",IFERROR(VLOOKUP(TRIM(E18008&amp;""),'Référentiel Articles'!$A$2:$F$634,4,FALSE),""))</f>
      </c>
      <c r="G18008" s="84">
        <f>IF($E18008="","",IFERROR(VLOOKUP(TRIM(E18008&amp;""),'Référentiel Articles'!$A$2:$F$634,5,FALSE),""))</f>
      </c>
      <c r="H18008" s="85" t="str">
        <v/>
      </c>
      <c r="I18008" s="84">
        <f>IF($E18008="","",IFERROR(VLOOKUP(TRIM(E18008&amp;""),'Référentiel Articles'!$A$2:$F$634,6,FALSE),""))</f>
      </c>
      <c r="J18008" s="90">
        <f>IF(OR($E18008="",$H18008=""),"",$H18008*$I18008)</f>
      </c>
      <c r="K18008" s="87" t="str">
        <v/>
      </c>
    </row>
    <row r="18009">
      <c r="A18009" s="74" t="str">
        <v/>
      </c>
      <c r="B18009" s="74" t="str">
        <v/>
      </c>
      <c r="C18009" s="75">
        <f>IF($E18009="","",IFERROR(VLOOKUP(TRIM(E18009&amp;""),'Référentiel Articles'!$A$2:$F$634,2,FALSE),""))</f>
      </c>
      <c r="D18009" s="75">
        <f>IF($E18009="","",IFERROR(VLOOKUP(TRIM(E18009&amp;""),'Référentiel Articles'!$A$2:$F$634,3,FALSE),""))</f>
      </c>
      <c r="E18009" s="74" t="str">
        <v/>
      </c>
      <c r="F18009" s="75">
        <f>IF($E18009="","",IFERROR(VLOOKUP(TRIM(E18009&amp;""),'Référentiel Articles'!$A$2:$F$634,4,FALSE),""))</f>
      </c>
      <c r="G18009" s="76">
        <f>IF($E18009="","",IFERROR(VLOOKUP(TRIM(E18009&amp;""),'Référentiel Articles'!$A$2:$F$634,5,FALSE),""))</f>
      </c>
      <c r="H18009" s="77" t="str">
        <v/>
      </c>
      <c r="I18009" s="76">
        <f>IF($E18009="","",IFERROR(VLOOKUP(TRIM(E18009&amp;""),'Référentiel Articles'!$A$2:$F$634,6,FALSE),""))</f>
      </c>
      <c r="J18009" s="78">
        <f>IF(OR($E18009="",$H18009=""),"",$H18009*$I18009)</f>
      </c>
      <c r="K18009" s="79" t="str">
        <v/>
      </c>
    </row>
    <row r="18010">
      <c r="A18010" s="81" t="str">
        <v/>
      </c>
      <c r="B18010" s="81" t="str">
        <v/>
      </c>
      <c r="C18010" s="83">
        <f>IF($E18010="","",IFERROR(VLOOKUP(TRIM(E18010&amp;""),'Référentiel Articles'!$A$2:$F$634,2,FALSE),""))</f>
      </c>
      <c r="D18010" s="83">
        <f>IF($E18010="","",IFERROR(VLOOKUP(TRIM(E18010&amp;""),'Référentiel Articles'!$A$2:$F$634,3,FALSE),""))</f>
      </c>
      <c r="E18010" s="81" t="str">
        <v/>
      </c>
      <c r="F18010" s="83">
        <f>IF($E18010="","",IFERROR(VLOOKUP(TRIM(E18010&amp;""),'Référentiel Articles'!$A$2:$F$634,4,FALSE),""))</f>
      </c>
      <c r="G18010" s="84">
        <f>IF($E18010="","",IFERROR(VLOOKUP(TRIM(E18010&amp;""),'Référentiel Articles'!$A$2:$F$634,5,FALSE),""))</f>
      </c>
      <c r="H18010" s="85" t="str">
        <v/>
      </c>
      <c r="I18010" s="84">
        <f>IF($E18010="","",IFERROR(VLOOKUP(TRIM(E18010&amp;""),'Référentiel Articles'!$A$2:$F$634,6,FALSE),""))</f>
      </c>
      <c r="J18010" s="90">
        <f>IF(OR($E18010="",$H18010=""),"",$H18010*$I18010)</f>
      </c>
      <c r="K18010" s="87" t="str">
        <v/>
      </c>
    </row>
    <row r="18011">
      <c r="A18011" s="74" t="str">
        <v/>
      </c>
      <c r="B18011" s="74" t="str">
        <v/>
      </c>
      <c r="C18011" s="75">
        <f>IF($E18011="","",IFERROR(VLOOKUP(TRIM(E18011&amp;""),'Référentiel Articles'!$A$2:$F$634,2,FALSE),""))</f>
      </c>
      <c r="D18011" s="75">
        <f>IF($E18011="","",IFERROR(VLOOKUP(TRIM(E18011&amp;""),'Référentiel Articles'!$A$2:$F$634,3,FALSE),""))</f>
      </c>
      <c r="E18011" s="74" t="str">
        <v/>
      </c>
      <c r="F18011" s="75">
        <f>IF($E18011="","",IFERROR(VLOOKUP(TRIM(E18011&amp;""),'Référentiel Articles'!$A$2:$F$634,4,FALSE),""))</f>
      </c>
      <c r="G18011" s="76">
        <f>IF($E18011="","",IFERROR(VLOOKUP(TRIM(E18011&amp;""),'Référentiel Articles'!$A$2:$F$634,5,FALSE),""))</f>
      </c>
      <c r="H18011" s="77" t="str">
        <v/>
      </c>
      <c r="I18011" s="76">
        <f>IF($E18011="","",IFERROR(VLOOKUP(TRIM(E18011&amp;""),'Référentiel Articles'!$A$2:$F$634,6,FALSE),""))</f>
      </c>
      <c r="J18011" s="78">
        <f>IF(OR($E18011="",$H18011=""),"",$H18011*$I18011)</f>
      </c>
      <c r="K18011" s="79" t="str">
        <v/>
      </c>
    </row>
    <row r="18012">
      <c r="A18012" s="81" t="str">
        <v/>
      </c>
      <c r="B18012" s="81" t="str">
        <v/>
      </c>
      <c r="C18012" s="83">
        <f>IF($E18012="","",IFERROR(VLOOKUP(TRIM(E18012&amp;""),'Référentiel Articles'!$A$2:$F$634,2,FALSE),""))</f>
      </c>
      <c r="D18012" s="83">
        <f>IF($E18012="","",IFERROR(VLOOKUP(TRIM(E18012&amp;""),'Référentiel Articles'!$A$2:$F$634,3,FALSE),""))</f>
      </c>
      <c r="E18012" s="81" t="str">
        <v/>
      </c>
      <c r="F18012" s="83">
        <f>IF($E18012="","",IFERROR(VLOOKUP(TRIM(E18012&amp;""),'Référentiel Articles'!$A$2:$F$634,4,FALSE),""))</f>
      </c>
      <c r="G18012" s="84">
        <f>IF($E18012="","",IFERROR(VLOOKUP(TRIM(E18012&amp;""),'Référentiel Articles'!$A$2:$F$634,5,FALSE),""))</f>
      </c>
      <c r="H18012" s="85" t="str">
        <v/>
      </c>
      <c r="I18012" s="84">
        <f>IF($E18012="","",IFERROR(VLOOKUP(TRIM(E18012&amp;""),'Référentiel Articles'!$A$2:$F$634,6,FALSE),""))</f>
      </c>
      <c r="J18012" s="90">
        <f>IF(OR($E18012="",$H18012=""),"",$H18012*$I18012)</f>
      </c>
      <c r="K18012" s="87" t="str">
        <v/>
      </c>
    </row>
    <row r="18013">
      <c r="A18013" s="74" t="str">
        <v/>
      </c>
      <c r="B18013" s="74" t="str">
        <v/>
      </c>
      <c r="C18013" s="75">
        <f>IF($E18013="","",IFERROR(VLOOKUP(TRIM(E18013&amp;""),'Référentiel Articles'!$A$2:$F$634,2,FALSE),""))</f>
      </c>
      <c r="D18013" s="75">
        <f>IF($E18013="","",IFERROR(VLOOKUP(TRIM(E18013&amp;""),'Référentiel Articles'!$A$2:$F$634,3,FALSE),""))</f>
      </c>
      <c r="E18013" s="74" t="str">
        <v/>
      </c>
      <c r="F18013" s="75">
        <f>IF($E18013="","",IFERROR(VLOOKUP(TRIM(E18013&amp;""),'Référentiel Articles'!$A$2:$F$634,4,FALSE),""))</f>
      </c>
      <c r="G18013" s="76">
        <f>IF($E18013="","",IFERROR(VLOOKUP(TRIM(E18013&amp;""),'Référentiel Articles'!$A$2:$F$634,5,FALSE),""))</f>
      </c>
      <c r="H18013" s="77" t="str">
        <v/>
      </c>
      <c r="I18013" s="76">
        <f>IF($E18013="","",IFERROR(VLOOKUP(TRIM(E18013&amp;""),'Référentiel Articles'!$A$2:$F$634,6,FALSE),""))</f>
      </c>
      <c r="J18013" s="78">
        <f>IF(OR($E18013="",$H18013=""),"",$H18013*$I18013)</f>
      </c>
      <c r="K18013" s="79" t="str">
        <v/>
      </c>
    </row>
    <row r="18014">
      <c r="A18014" s="81" t="str">
        <v/>
      </c>
      <c r="B18014" s="81" t="str">
        <v/>
      </c>
      <c r="C18014" s="83">
        <f>IF($E18014="","",IFERROR(VLOOKUP(TRIM(E18014&amp;""),'Référentiel Articles'!$A$2:$F$634,2,FALSE),""))</f>
      </c>
      <c r="D18014" s="83">
        <f>IF($E18014="","",IFERROR(VLOOKUP(TRIM(E18014&amp;""),'Référentiel Articles'!$A$2:$F$634,3,FALSE),""))</f>
      </c>
      <c r="E18014" s="81" t="str">
        <v/>
      </c>
      <c r="F18014" s="83">
        <f>IF($E18014="","",IFERROR(VLOOKUP(TRIM(E18014&amp;""),'Référentiel Articles'!$A$2:$F$634,4,FALSE),""))</f>
      </c>
      <c r="G18014" s="84">
        <f>IF($E18014="","",IFERROR(VLOOKUP(TRIM(E18014&amp;""),'Référentiel Articles'!$A$2:$F$634,5,FALSE),""))</f>
      </c>
      <c r="H18014" s="85" t="str">
        <v/>
      </c>
      <c r="I18014" s="84">
        <f>IF($E18014="","",IFERROR(VLOOKUP(TRIM(E18014&amp;""),'Référentiel Articles'!$A$2:$F$634,6,FALSE),""))</f>
      </c>
      <c r="J18014" s="90">
        <f>IF(OR($E18014="",$H18014=""),"",$H18014*$I18014)</f>
      </c>
      <c r="K18014" s="87" t="str">
        <v/>
      </c>
    </row>
    <row r="18015">
      <c r="A18015" s="74" t="str">
        <v/>
      </c>
      <c r="B18015" s="74" t="str">
        <v/>
      </c>
      <c r="C18015" s="75">
        <f>IF($E18015="","",IFERROR(VLOOKUP(TRIM(E18015&amp;""),'Référentiel Articles'!$A$2:$F$634,2,FALSE),""))</f>
      </c>
      <c r="D18015" s="75">
        <f>IF($E18015="","",IFERROR(VLOOKUP(TRIM(E18015&amp;""),'Référentiel Articles'!$A$2:$F$634,3,FALSE),""))</f>
      </c>
      <c r="E18015" s="74" t="str">
        <v/>
      </c>
      <c r="F18015" s="75">
        <f>IF($E18015="","",IFERROR(VLOOKUP(TRIM(E18015&amp;""),'Référentiel Articles'!$A$2:$F$634,4,FALSE),""))</f>
      </c>
      <c r="G18015" s="76">
        <f>IF($E18015="","",IFERROR(VLOOKUP(TRIM(E18015&amp;""),'Référentiel Articles'!$A$2:$F$634,5,FALSE),""))</f>
      </c>
      <c r="H18015" s="77" t="str">
        <v/>
      </c>
      <c r="I18015" s="76">
        <f>IF($E18015="","",IFERROR(VLOOKUP(TRIM(E18015&amp;""),'Référentiel Articles'!$A$2:$F$634,6,FALSE),""))</f>
      </c>
      <c r="J18015" s="78">
        <f>IF(OR($E18015="",$H18015=""),"",$H18015*$I18015)</f>
      </c>
      <c r="K18015" s="79" t="str">
        <v/>
      </c>
    </row>
    <row r="18016">
      <c r="A18016" s="81" t="str">
        <v/>
      </c>
      <c r="B18016" s="81" t="str">
        <v/>
      </c>
      <c r="C18016" s="83">
        <f>IF($E18016="","",IFERROR(VLOOKUP(TRIM(E18016&amp;""),'Référentiel Articles'!$A$2:$F$634,2,FALSE),""))</f>
      </c>
      <c r="D18016" s="83">
        <f>IF($E18016="","",IFERROR(VLOOKUP(TRIM(E18016&amp;""),'Référentiel Articles'!$A$2:$F$634,3,FALSE),""))</f>
      </c>
      <c r="E18016" s="81" t="str">
        <v/>
      </c>
      <c r="F18016" s="83">
        <f>IF($E18016="","",IFERROR(VLOOKUP(TRIM(E18016&amp;""),'Référentiel Articles'!$A$2:$F$634,4,FALSE),""))</f>
      </c>
      <c r="G18016" s="84">
        <f>IF($E18016="","",IFERROR(VLOOKUP(TRIM(E18016&amp;""),'Référentiel Articles'!$A$2:$F$634,5,FALSE),""))</f>
      </c>
      <c r="H18016" s="85" t="str">
        <v/>
      </c>
      <c r="I18016" s="84">
        <f>IF($E18016="","",IFERROR(VLOOKUP(TRIM(E18016&amp;""),'Référentiel Articles'!$A$2:$F$634,6,FALSE),""))</f>
      </c>
      <c r="J18016" s="90">
        <f>IF(OR($E18016="",$H18016=""),"",$H18016*$I18016)</f>
      </c>
      <c r="K18016" s="87" t="str">
        <v/>
      </c>
    </row>
    <row r="18017">
      <c r="A18017" s="74" t="str">
        <v/>
      </c>
      <c r="B18017" s="74" t="str">
        <v/>
      </c>
      <c r="C18017" s="75">
        <f>IF($E18017="","",IFERROR(VLOOKUP(TRIM(E18017&amp;""),'Référentiel Articles'!$A$2:$F$634,2,FALSE),""))</f>
      </c>
      <c r="D18017" s="75">
        <f>IF($E18017="","",IFERROR(VLOOKUP(TRIM(E18017&amp;""),'Référentiel Articles'!$A$2:$F$634,3,FALSE),""))</f>
      </c>
      <c r="E18017" s="74" t="str">
        <v/>
      </c>
      <c r="F18017" s="75">
        <f>IF($E18017="","",IFERROR(VLOOKUP(TRIM(E18017&amp;""),'Référentiel Articles'!$A$2:$F$634,4,FALSE),""))</f>
      </c>
      <c r="G18017" s="76">
        <f>IF($E18017="","",IFERROR(VLOOKUP(TRIM(E18017&amp;""),'Référentiel Articles'!$A$2:$F$634,5,FALSE),""))</f>
      </c>
      <c r="H18017" s="77" t="str">
        <v/>
      </c>
      <c r="I18017" s="76">
        <f>IF($E18017="","",IFERROR(VLOOKUP(TRIM(E18017&amp;""),'Référentiel Articles'!$A$2:$F$634,6,FALSE),""))</f>
      </c>
      <c r="J18017" s="78">
        <f>IF(OR($E18017="",$H18017=""),"",$H18017*$I18017)</f>
      </c>
      <c r="K18017" s="79" t="str">
        <v/>
      </c>
    </row>
    <row r="18018">
      <c r="A18018" s="81" t="str">
        <v/>
      </c>
      <c r="B18018" s="81" t="str">
        <v/>
      </c>
      <c r="C18018" s="83">
        <f>IF($E18018="","",IFERROR(VLOOKUP(TRIM(E18018&amp;""),'Référentiel Articles'!$A$2:$F$634,2,FALSE),""))</f>
      </c>
      <c r="D18018" s="83">
        <f>IF($E18018="","",IFERROR(VLOOKUP(TRIM(E18018&amp;""),'Référentiel Articles'!$A$2:$F$634,3,FALSE),""))</f>
      </c>
      <c r="E18018" s="81" t="str">
        <v/>
      </c>
      <c r="F18018" s="83">
        <f>IF($E18018="","",IFERROR(VLOOKUP(TRIM(E18018&amp;""),'Référentiel Articles'!$A$2:$F$634,4,FALSE),""))</f>
      </c>
      <c r="G18018" s="84">
        <f>IF($E18018="","",IFERROR(VLOOKUP(TRIM(E18018&amp;""),'Référentiel Articles'!$A$2:$F$634,5,FALSE),""))</f>
      </c>
      <c r="H18018" s="85" t="str">
        <v/>
      </c>
      <c r="I18018" s="84">
        <f>IF($E18018="","",IFERROR(VLOOKUP(TRIM(E18018&amp;""),'Référentiel Articles'!$A$2:$F$634,6,FALSE),""))</f>
      </c>
      <c r="J18018" s="90">
        <f>IF(OR($E18018="",$H18018=""),"",$H18018*$I18018)</f>
      </c>
      <c r="K18018" s="87" t="str">
        <v/>
      </c>
    </row>
    <row r="18019">
      <c r="A18019" s="74" t="str">
        <v/>
      </c>
      <c r="B18019" s="74" t="str">
        <v/>
      </c>
      <c r="C18019" s="75">
        <f>IF($E18019="","",IFERROR(VLOOKUP(TRIM(E18019&amp;""),'Référentiel Articles'!$A$2:$F$634,2,FALSE),""))</f>
      </c>
      <c r="D18019" s="75">
        <f>IF($E18019="","",IFERROR(VLOOKUP(TRIM(E18019&amp;""),'Référentiel Articles'!$A$2:$F$634,3,FALSE),""))</f>
      </c>
      <c r="E18019" s="74" t="str">
        <v/>
      </c>
      <c r="F18019" s="75">
        <f>IF($E18019="","",IFERROR(VLOOKUP(TRIM(E18019&amp;""),'Référentiel Articles'!$A$2:$F$634,4,FALSE),""))</f>
      </c>
      <c r="G18019" s="76">
        <f>IF($E18019="","",IFERROR(VLOOKUP(TRIM(E18019&amp;""),'Référentiel Articles'!$A$2:$F$634,5,FALSE),""))</f>
      </c>
      <c r="H18019" s="77" t="str">
        <v/>
      </c>
      <c r="I18019" s="76">
        <f>IF($E18019="","",IFERROR(VLOOKUP(TRIM(E18019&amp;""),'Référentiel Articles'!$A$2:$F$634,6,FALSE),""))</f>
      </c>
      <c r="J18019" s="78">
        <f>IF(OR($E18019="",$H18019=""),"",$H18019*$I18019)</f>
      </c>
      <c r="K18019" s="79" t="str">
        <v/>
      </c>
    </row>
    <row r="18020">
      <c r="A18020" s="81" t="str">
        <v/>
      </c>
      <c r="B18020" s="81" t="str">
        <v/>
      </c>
      <c r="C18020" s="83">
        <f>IF($E18020="","",IFERROR(VLOOKUP(TRIM(E18020&amp;""),'Référentiel Articles'!$A$2:$F$634,2,FALSE),""))</f>
      </c>
      <c r="D18020" s="83">
        <f>IF($E18020="","",IFERROR(VLOOKUP(TRIM(E18020&amp;""),'Référentiel Articles'!$A$2:$F$634,3,FALSE),""))</f>
      </c>
      <c r="E18020" s="81" t="str">
        <v/>
      </c>
      <c r="F18020" s="83">
        <f>IF($E18020="","",IFERROR(VLOOKUP(TRIM(E18020&amp;""),'Référentiel Articles'!$A$2:$F$634,4,FALSE),""))</f>
      </c>
      <c r="G18020" s="84">
        <f>IF($E18020="","",IFERROR(VLOOKUP(TRIM(E18020&amp;""),'Référentiel Articles'!$A$2:$F$634,5,FALSE),""))</f>
      </c>
      <c r="H18020" s="85" t="str">
        <v/>
      </c>
      <c r="I18020" s="84">
        <f>IF($E18020="","",IFERROR(VLOOKUP(TRIM(E18020&amp;""),'Référentiel Articles'!$A$2:$F$634,6,FALSE),""))</f>
      </c>
      <c r="J18020" s="90">
        <f>IF(OR($E18020="",$H18020=""),"",$H18020*$I18020)</f>
      </c>
      <c r="K18020" s="87" t="str">
        <v/>
      </c>
    </row>
    <row r="18021">
      <c r="A18021" s="74" t="str">
        <v/>
      </c>
      <c r="B18021" s="74" t="str">
        <v/>
      </c>
      <c r="C18021" s="75">
        <f>IF($E18021="","",IFERROR(VLOOKUP(TRIM(E18021&amp;""),'Référentiel Articles'!$A$2:$F$634,2,FALSE),""))</f>
      </c>
      <c r="D18021" s="75">
        <f>IF($E18021="","",IFERROR(VLOOKUP(TRIM(E18021&amp;""),'Référentiel Articles'!$A$2:$F$634,3,FALSE),""))</f>
      </c>
      <c r="E18021" s="74" t="str">
        <v/>
      </c>
      <c r="F18021" s="75">
        <f>IF($E18021="","",IFERROR(VLOOKUP(TRIM(E18021&amp;""),'Référentiel Articles'!$A$2:$F$634,4,FALSE),""))</f>
      </c>
      <c r="G18021" s="76">
        <f>IF($E18021="","",IFERROR(VLOOKUP(TRIM(E18021&amp;""),'Référentiel Articles'!$A$2:$F$634,5,FALSE),""))</f>
      </c>
      <c r="H18021" s="77" t="str">
        <v/>
      </c>
      <c r="I18021" s="76">
        <f>IF($E18021="","",IFERROR(VLOOKUP(TRIM(E18021&amp;""),'Référentiel Articles'!$A$2:$F$634,6,FALSE),""))</f>
      </c>
      <c r="J18021" s="78">
        <f>IF(OR($E18021="",$H18021=""),"",$H18021*$I18021)</f>
      </c>
      <c r="K18021" s="79" t="str">
        <v/>
      </c>
    </row>
    <row r="18022">
      <c r="A18022" s="81" t="str">
        <v/>
      </c>
      <c r="B18022" s="81" t="str">
        <v/>
      </c>
      <c r="C18022" s="83">
        <f>IF($E18022="","",IFERROR(VLOOKUP(TRIM(E18022&amp;""),'Référentiel Articles'!$A$2:$F$634,2,FALSE),""))</f>
      </c>
      <c r="D18022" s="83">
        <f>IF($E18022="","",IFERROR(VLOOKUP(TRIM(E18022&amp;""),'Référentiel Articles'!$A$2:$F$634,3,FALSE),""))</f>
      </c>
      <c r="E18022" s="81" t="str">
        <v/>
      </c>
      <c r="F18022" s="83">
        <f>IF($E18022="","",IFERROR(VLOOKUP(TRIM(E18022&amp;""),'Référentiel Articles'!$A$2:$F$634,4,FALSE),""))</f>
      </c>
      <c r="G18022" s="84">
        <f>IF($E18022="","",IFERROR(VLOOKUP(TRIM(E18022&amp;""),'Référentiel Articles'!$A$2:$F$634,5,FALSE),""))</f>
      </c>
      <c r="H18022" s="85" t="str">
        <v/>
      </c>
      <c r="I18022" s="84">
        <f>IF($E18022="","",IFERROR(VLOOKUP(TRIM(E18022&amp;""),'Référentiel Articles'!$A$2:$F$634,6,FALSE),""))</f>
      </c>
      <c r="J18022" s="90">
        <f>IF(OR($E18022="",$H18022=""),"",$H18022*$I18022)</f>
      </c>
      <c r="K18022" s="87" t="str">
        <v/>
      </c>
    </row>
    <row r="18023">
      <c r="A18023" s="74" t="str">
        <v/>
      </c>
      <c r="B18023" s="74" t="str">
        <v/>
      </c>
      <c r="C18023" s="75">
        <f>IF($E18023="","",IFERROR(VLOOKUP(TRIM(E18023&amp;""),'Référentiel Articles'!$A$2:$F$634,2,FALSE),""))</f>
      </c>
      <c r="D18023" s="75">
        <f>IF($E18023="","",IFERROR(VLOOKUP(TRIM(E18023&amp;""),'Référentiel Articles'!$A$2:$F$634,3,FALSE),""))</f>
      </c>
      <c r="E18023" s="74" t="str">
        <v/>
      </c>
      <c r="F18023" s="75">
        <f>IF($E18023="","",IFERROR(VLOOKUP(TRIM(E18023&amp;""),'Référentiel Articles'!$A$2:$F$634,4,FALSE),""))</f>
      </c>
      <c r="G18023" s="76">
        <f>IF($E18023="","",IFERROR(VLOOKUP(TRIM(E18023&amp;""),'Référentiel Articles'!$A$2:$F$634,5,FALSE),""))</f>
      </c>
      <c r="H18023" s="77" t="str">
        <v/>
      </c>
      <c r="I18023" s="76">
        <f>IF($E18023="","",IFERROR(VLOOKUP(TRIM(E18023&amp;""),'Référentiel Articles'!$A$2:$F$634,6,FALSE),""))</f>
      </c>
      <c r="J18023" s="78">
        <f>IF(OR($E18023="",$H18023=""),"",$H18023*$I18023)</f>
      </c>
      <c r="K18023" s="79" t="str">
        <v/>
      </c>
    </row>
    <row r="18024">
      <c r="A18024" s="81" t="str">
        <v/>
      </c>
      <c r="B18024" s="81" t="str">
        <v/>
      </c>
      <c r="C18024" s="83">
        <f>IF($E18024="","",IFERROR(VLOOKUP(TRIM(E18024&amp;""),'Référentiel Articles'!$A$2:$F$634,2,FALSE),""))</f>
      </c>
      <c r="D18024" s="83">
        <f>IF($E18024="","",IFERROR(VLOOKUP(TRIM(E18024&amp;""),'Référentiel Articles'!$A$2:$F$634,3,FALSE),""))</f>
      </c>
      <c r="E18024" s="81" t="str">
        <v/>
      </c>
      <c r="F18024" s="83">
        <f>IF($E18024="","",IFERROR(VLOOKUP(TRIM(E18024&amp;""),'Référentiel Articles'!$A$2:$F$634,4,FALSE),""))</f>
      </c>
      <c r="G18024" s="84">
        <f>IF($E18024="","",IFERROR(VLOOKUP(TRIM(E18024&amp;""),'Référentiel Articles'!$A$2:$F$634,5,FALSE),""))</f>
      </c>
      <c r="H18024" s="85" t="str">
        <v/>
      </c>
      <c r="I18024" s="84">
        <f>IF($E18024="","",IFERROR(VLOOKUP(TRIM(E18024&amp;""),'Référentiel Articles'!$A$2:$F$634,6,FALSE),""))</f>
      </c>
      <c r="J18024" s="90">
        <f>IF(OR($E18024="",$H18024=""),"",$H18024*$I18024)</f>
      </c>
      <c r="K18024" s="87" t="str">
        <v/>
      </c>
    </row>
    <row r="18025">
      <c r="A18025" s="74" t="str">
        <v/>
      </c>
      <c r="B18025" s="74" t="str">
        <v/>
      </c>
      <c r="C18025" s="75">
        <f>IF($E18025="","",IFERROR(VLOOKUP(TRIM(E18025&amp;""),'Référentiel Articles'!$A$2:$F$634,2,FALSE),""))</f>
      </c>
      <c r="D18025" s="75">
        <f>IF($E18025="","",IFERROR(VLOOKUP(TRIM(E18025&amp;""),'Référentiel Articles'!$A$2:$F$634,3,FALSE),""))</f>
      </c>
      <c r="E18025" s="74" t="str">
        <v/>
      </c>
      <c r="F18025" s="75">
        <f>IF($E18025="","",IFERROR(VLOOKUP(TRIM(E18025&amp;""),'Référentiel Articles'!$A$2:$F$634,4,FALSE),""))</f>
      </c>
      <c r="G18025" s="76">
        <f>IF($E18025="","",IFERROR(VLOOKUP(TRIM(E18025&amp;""),'Référentiel Articles'!$A$2:$F$634,5,FALSE),""))</f>
      </c>
      <c r="H18025" s="77" t="str">
        <v/>
      </c>
      <c r="I18025" s="76">
        <f>IF($E18025="","",IFERROR(VLOOKUP(TRIM(E18025&amp;""),'Référentiel Articles'!$A$2:$F$634,6,FALSE),""))</f>
      </c>
      <c r="J18025" s="78">
        <f>IF(OR($E18025="",$H18025=""),"",$H18025*$I18025)</f>
      </c>
      <c r="K18025" s="79" t="str">
        <v/>
      </c>
    </row>
    <row r="18026">
      <c r="A18026" s="81" t="str">
        <v/>
      </c>
      <c r="B18026" s="81" t="str">
        <v/>
      </c>
      <c r="C18026" s="83">
        <f>IF($E18026="","",IFERROR(VLOOKUP(TRIM(E18026&amp;""),'Référentiel Articles'!$A$2:$F$634,2,FALSE),""))</f>
      </c>
      <c r="D18026" s="83">
        <f>IF($E18026="","",IFERROR(VLOOKUP(TRIM(E18026&amp;""),'Référentiel Articles'!$A$2:$F$634,3,FALSE),""))</f>
      </c>
      <c r="E18026" s="81" t="str">
        <v/>
      </c>
      <c r="F18026" s="83">
        <f>IF($E18026="","",IFERROR(VLOOKUP(TRIM(E18026&amp;""),'Référentiel Articles'!$A$2:$F$634,4,FALSE),""))</f>
      </c>
      <c r="G18026" s="84">
        <f>IF($E18026="","",IFERROR(VLOOKUP(TRIM(E18026&amp;""),'Référentiel Articles'!$A$2:$F$634,5,FALSE),""))</f>
      </c>
      <c r="H18026" s="85" t="str">
        <v/>
      </c>
      <c r="I18026" s="84">
        <f>IF($E18026="","",IFERROR(VLOOKUP(TRIM(E18026&amp;""),'Référentiel Articles'!$A$2:$F$634,6,FALSE),""))</f>
      </c>
      <c r="J18026" s="90">
        <f>IF(OR($E18026="",$H18026=""),"",$H18026*$I18026)</f>
      </c>
      <c r="K18026" s="87" t="str">
        <v/>
      </c>
    </row>
    <row r="18027">
      <c r="A18027" s="74" t="str">
        <v/>
      </c>
      <c r="B18027" s="74" t="str">
        <v/>
      </c>
      <c r="C18027" s="75">
        <f>IF($E18027="","",IFERROR(VLOOKUP(TRIM(E18027&amp;""),'Référentiel Articles'!$A$2:$F$634,2,FALSE),""))</f>
      </c>
      <c r="D18027" s="75">
        <f>IF($E18027="","",IFERROR(VLOOKUP(TRIM(E18027&amp;""),'Référentiel Articles'!$A$2:$F$634,3,FALSE),""))</f>
      </c>
      <c r="E18027" s="74" t="str">
        <v/>
      </c>
      <c r="F18027" s="75">
        <f>IF($E18027="","",IFERROR(VLOOKUP(TRIM(E18027&amp;""),'Référentiel Articles'!$A$2:$F$634,4,FALSE),""))</f>
      </c>
      <c r="G18027" s="76">
        <f>IF($E18027="","",IFERROR(VLOOKUP(TRIM(E18027&amp;""),'Référentiel Articles'!$A$2:$F$634,5,FALSE),""))</f>
      </c>
      <c r="H18027" s="77" t="str">
        <v/>
      </c>
      <c r="I18027" s="76">
        <f>IF($E18027="","",IFERROR(VLOOKUP(TRIM(E18027&amp;""),'Référentiel Articles'!$A$2:$F$634,6,FALSE),""))</f>
      </c>
      <c r="J18027" s="78">
        <f>IF(OR($E18027="",$H18027=""),"",$H18027*$I18027)</f>
      </c>
      <c r="K18027" s="79" t="str">
        <v/>
      </c>
    </row>
    <row r="18028">
      <c r="A18028" s="81" t="str">
        <v/>
      </c>
      <c r="B18028" s="81" t="str">
        <v/>
      </c>
      <c r="C18028" s="83">
        <f>IF($E18028="","",IFERROR(VLOOKUP(TRIM(E18028&amp;""),'Référentiel Articles'!$A$2:$F$634,2,FALSE),""))</f>
      </c>
      <c r="D18028" s="83">
        <f>IF($E18028="","",IFERROR(VLOOKUP(TRIM(E18028&amp;""),'Référentiel Articles'!$A$2:$F$634,3,FALSE),""))</f>
      </c>
      <c r="E18028" s="81" t="str">
        <v/>
      </c>
      <c r="F18028" s="83">
        <f>IF($E18028="","",IFERROR(VLOOKUP(TRIM(E18028&amp;""),'Référentiel Articles'!$A$2:$F$634,4,FALSE),""))</f>
      </c>
      <c r="G18028" s="84">
        <f>IF($E18028="","",IFERROR(VLOOKUP(TRIM(E18028&amp;""),'Référentiel Articles'!$A$2:$F$634,5,FALSE),""))</f>
      </c>
      <c r="H18028" s="85" t="str">
        <v/>
      </c>
      <c r="I18028" s="84">
        <f>IF($E18028="","",IFERROR(VLOOKUP(TRIM(E18028&amp;""),'Référentiel Articles'!$A$2:$F$634,6,FALSE),""))</f>
      </c>
      <c r="J18028" s="90">
        <f>IF(OR($E18028="",$H18028=""),"",$H18028*$I18028)</f>
      </c>
      <c r="K18028" s="87" t="str">
        <v/>
      </c>
    </row>
    <row r="18029">
      <c r="A18029" s="74" t="str">
        <v/>
      </c>
      <c r="B18029" s="74" t="str">
        <v/>
      </c>
      <c r="C18029" s="75">
        <f>IF($E18029="","",IFERROR(VLOOKUP(TRIM(E18029&amp;""),'Référentiel Articles'!$A$2:$F$634,2,FALSE),""))</f>
      </c>
      <c r="D18029" s="75">
        <f>IF($E18029="","",IFERROR(VLOOKUP(TRIM(E18029&amp;""),'Référentiel Articles'!$A$2:$F$634,3,FALSE),""))</f>
      </c>
      <c r="E18029" s="74" t="str">
        <v/>
      </c>
      <c r="F18029" s="75">
        <f>IF($E18029="","",IFERROR(VLOOKUP(TRIM(E18029&amp;""),'Référentiel Articles'!$A$2:$F$634,4,FALSE),""))</f>
      </c>
      <c r="G18029" s="76">
        <f>IF($E18029="","",IFERROR(VLOOKUP(TRIM(E18029&amp;""),'Référentiel Articles'!$A$2:$F$634,5,FALSE),""))</f>
      </c>
      <c r="H18029" s="77" t="str">
        <v/>
      </c>
      <c r="I18029" s="76">
        <f>IF($E18029="","",IFERROR(VLOOKUP(TRIM(E18029&amp;""),'Référentiel Articles'!$A$2:$F$634,6,FALSE),""))</f>
      </c>
      <c r="J18029" s="78">
        <f>IF(OR($E18029="",$H18029=""),"",$H18029*$I18029)</f>
      </c>
      <c r="K18029" s="79" t="str">
        <v/>
      </c>
    </row>
    <row r="18030">
      <c r="A18030" s="81" t="str">
        <v/>
      </c>
      <c r="B18030" s="81" t="str">
        <v/>
      </c>
      <c r="C18030" s="83">
        <f>IF($E18030="","",IFERROR(VLOOKUP(TRIM(E18030&amp;""),'Référentiel Articles'!$A$2:$F$634,2,FALSE),""))</f>
      </c>
      <c r="D18030" s="83">
        <f>IF($E18030="","",IFERROR(VLOOKUP(TRIM(E18030&amp;""),'Référentiel Articles'!$A$2:$F$634,3,FALSE),""))</f>
      </c>
      <c r="E18030" s="81" t="str">
        <v/>
      </c>
      <c r="F18030" s="83">
        <f>IF($E18030="","",IFERROR(VLOOKUP(TRIM(E18030&amp;""),'Référentiel Articles'!$A$2:$F$634,4,FALSE),""))</f>
      </c>
      <c r="G18030" s="84">
        <f>IF($E18030="","",IFERROR(VLOOKUP(TRIM(E18030&amp;""),'Référentiel Articles'!$A$2:$F$634,5,FALSE),""))</f>
      </c>
      <c r="H18030" s="85" t="str">
        <v/>
      </c>
      <c r="I18030" s="84">
        <f>IF($E18030="","",IFERROR(VLOOKUP(TRIM(E18030&amp;""),'Référentiel Articles'!$A$2:$F$634,6,FALSE),""))</f>
      </c>
      <c r="J18030" s="90">
        <f>IF(OR($E18030="",$H18030=""),"",$H18030*$I18030)</f>
      </c>
      <c r="K18030" s="87" t="str">
        <v/>
      </c>
    </row>
    <row r="18031">
      <c r="A18031" s="74" t="str">
        <v/>
      </c>
      <c r="B18031" s="74" t="str">
        <v/>
      </c>
      <c r="C18031" s="75">
        <f>IF($E18031="","",IFERROR(VLOOKUP(TRIM(E18031&amp;""),'Référentiel Articles'!$A$2:$F$634,2,FALSE),""))</f>
      </c>
      <c r="D18031" s="75">
        <f>IF($E18031="","",IFERROR(VLOOKUP(TRIM(E18031&amp;""),'Référentiel Articles'!$A$2:$F$634,3,FALSE),""))</f>
      </c>
      <c r="E18031" s="74" t="str">
        <v/>
      </c>
      <c r="F18031" s="75">
        <f>IF($E18031="","",IFERROR(VLOOKUP(TRIM(E18031&amp;""),'Référentiel Articles'!$A$2:$F$634,4,FALSE),""))</f>
      </c>
      <c r="G18031" s="76">
        <f>IF($E18031="","",IFERROR(VLOOKUP(TRIM(E18031&amp;""),'Référentiel Articles'!$A$2:$F$634,5,FALSE),""))</f>
      </c>
      <c r="H18031" s="77" t="str">
        <v/>
      </c>
      <c r="I18031" s="76">
        <f>IF($E18031="","",IFERROR(VLOOKUP(TRIM(E18031&amp;""),'Référentiel Articles'!$A$2:$F$634,6,FALSE),""))</f>
      </c>
      <c r="J18031" s="78">
        <f>IF(OR($E18031="",$H18031=""),"",$H18031*$I18031)</f>
      </c>
      <c r="K18031" s="79" t="str">
        <v/>
      </c>
    </row>
    <row r="18032">
      <c r="A18032" s="81" t="str">
        <v/>
      </c>
      <c r="B18032" s="81" t="str">
        <v/>
      </c>
      <c r="C18032" s="83">
        <f>IF($E18032="","",IFERROR(VLOOKUP(TRIM(E18032&amp;""),'Référentiel Articles'!$A$2:$F$634,2,FALSE),""))</f>
      </c>
      <c r="D18032" s="83">
        <f>IF($E18032="","",IFERROR(VLOOKUP(TRIM(E18032&amp;""),'Référentiel Articles'!$A$2:$F$634,3,FALSE),""))</f>
      </c>
      <c r="E18032" s="81" t="str">
        <v/>
      </c>
      <c r="F18032" s="83">
        <f>IF($E18032="","",IFERROR(VLOOKUP(TRIM(E18032&amp;""),'Référentiel Articles'!$A$2:$F$634,4,FALSE),""))</f>
      </c>
      <c r="G18032" s="84">
        <f>IF($E18032="","",IFERROR(VLOOKUP(TRIM(E18032&amp;""),'Référentiel Articles'!$A$2:$F$634,5,FALSE),""))</f>
      </c>
      <c r="H18032" s="85" t="str">
        <v/>
      </c>
      <c r="I18032" s="84">
        <f>IF($E18032="","",IFERROR(VLOOKUP(TRIM(E18032&amp;""),'Référentiel Articles'!$A$2:$F$634,6,FALSE),""))</f>
      </c>
      <c r="J18032" s="90">
        <f>IF(OR($E18032="",$H18032=""),"",$H18032*$I18032)</f>
      </c>
      <c r="K18032" s="87" t="str">
        <v/>
      </c>
    </row>
    <row r="18033">
      <c r="A18033" s="74" t="str">
        <v/>
      </c>
      <c r="B18033" s="74" t="str">
        <v/>
      </c>
      <c r="C18033" s="75">
        <f>IF($E18033="","",IFERROR(VLOOKUP(TRIM(E18033&amp;""),'Référentiel Articles'!$A$2:$F$634,2,FALSE),""))</f>
      </c>
      <c r="D18033" s="75">
        <f>IF($E18033="","",IFERROR(VLOOKUP(TRIM(E18033&amp;""),'Référentiel Articles'!$A$2:$F$634,3,FALSE),""))</f>
      </c>
      <c r="E18033" s="74" t="str">
        <v/>
      </c>
      <c r="F18033" s="75">
        <f>IF($E18033="","",IFERROR(VLOOKUP(TRIM(E18033&amp;""),'Référentiel Articles'!$A$2:$F$634,4,FALSE),""))</f>
      </c>
      <c r="G18033" s="76">
        <f>IF($E18033="","",IFERROR(VLOOKUP(TRIM(E18033&amp;""),'Référentiel Articles'!$A$2:$F$634,5,FALSE),""))</f>
      </c>
      <c r="H18033" s="77" t="str">
        <v/>
      </c>
      <c r="I18033" s="76">
        <f>IF($E18033="","",IFERROR(VLOOKUP(TRIM(E18033&amp;""),'Référentiel Articles'!$A$2:$F$634,6,FALSE),""))</f>
      </c>
      <c r="J18033" s="78">
        <f>IF(OR($E18033="",$H18033=""),"",$H18033*$I18033)</f>
      </c>
      <c r="K18033" s="79" t="str">
        <v/>
      </c>
    </row>
    <row r="18034">
      <c r="A18034" s="81" t="str">
        <v/>
      </c>
      <c r="B18034" s="81" t="str">
        <v/>
      </c>
      <c r="C18034" s="83">
        <f>IF($E18034="","",IFERROR(VLOOKUP(TRIM(E18034&amp;""),'Référentiel Articles'!$A$2:$F$634,2,FALSE),""))</f>
      </c>
      <c r="D18034" s="83">
        <f>IF($E18034="","",IFERROR(VLOOKUP(TRIM(E18034&amp;""),'Référentiel Articles'!$A$2:$F$634,3,FALSE),""))</f>
      </c>
      <c r="E18034" s="81" t="str">
        <v/>
      </c>
      <c r="F18034" s="83">
        <f>IF($E18034="","",IFERROR(VLOOKUP(TRIM(E18034&amp;""),'Référentiel Articles'!$A$2:$F$634,4,FALSE),""))</f>
      </c>
      <c r="G18034" s="84">
        <f>IF($E18034="","",IFERROR(VLOOKUP(TRIM(E18034&amp;""),'Référentiel Articles'!$A$2:$F$634,5,FALSE),""))</f>
      </c>
      <c r="H18034" s="85" t="str">
        <v/>
      </c>
      <c r="I18034" s="84">
        <f>IF($E18034="","",IFERROR(VLOOKUP(TRIM(E18034&amp;""),'Référentiel Articles'!$A$2:$F$634,6,FALSE),""))</f>
      </c>
      <c r="J18034" s="90">
        <f>IF(OR($E18034="",$H18034=""),"",$H18034*$I18034)</f>
      </c>
      <c r="K18034" s="87" t="str">
        <v/>
      </c>
    </row>
    <row r="18035">
      <c r="A18035" s="74" t="str">
        <v/>
      </c>
      <c r="B18035" s="74" t="str">
        <v/>
      </c>
      <c r="C18035" s="75">
        <f>IF($E18035="","",IFERROR(VLOOKUP(TRIM(E18035&amp;""),'Référentiel Articles'!$A$2:$F$634,2,FALSE),""))</f>
      </c>
      <c r="D18035" s="75">
        <f>IF($E18035="","",IFERROR(VLOOKUP(TRIM(E18035&amp;""),'Référentiel Articles'!$A$2:$F$634,3,FALSE),""))</f>
      </c>
      <c r="E18035" s="74" t="str">
        <v/>
      </c>
      <c r="F18035" s="75">
        <f>IF($E18035="","",IFERROR(VLOOKUP(TRIM(E18035&amp;""),'Référentiel Articles'!$A$2:$F$634,4,FALSE),""))</f>
      </c>
      <c r="G18035" s="76">
        <f>IF($E18035="","",IFERROR(VLOOKUP(TRIM(E18035&amp;""),'Référentiel Articles'!$A$2:$F$634,5,FALSE),""))</f>
      </c>
      <c r="H18035" s="77" t="str">
        <v/>
      </c>
      <c r="I18035" s="76">
        <f>IF($E18035="","",IFERROR(VLOOKUP(TRIM(E18035&amp;""),'Référentiel Articles'!$A$2:$F$634,6,FALSE),""))</f>
      </c>
      <c r="J18035" s="78">
        <f>IF(OR($E18035="",$H18035=""),"",$H18035*$I18035)</f>
      </c>
      <c r="K18035" s="79" t="str">
        <v/>
      </c>
    </row>
    <row r="18036">
      <c r="A18036" s="81" t="str">
        <v/>
      </c>
      <c r="B18036" s="81" t="str">
        <v/>
      </c>
      <c r="C18036" s="83">
        <f>IF($E18036="","",IFERROR(VLOOKUP(TRIM(E18036&amp;""),'Référentiel Articles'!$A$2:$F$634,2,FALSE),""))</f>
      </c>
      <c r="D18036" s="83">
        <f>IF($E18036="","",IFERROR(VLOOKUP(TRIM(E18036&amp;""),'Référentiel Articles'!$A$2:$F$634,3,FALSE),""))</f>
      </c>
      <c r="E18036" s="81" t="str">
        <v/>
      </c>
      <c r="F18036" s="83">
        <f>IF($E18036="","",IFERROR(VLOOKUP(TRIM(E18036&amp;""),'Référentiel Articles'!$A$2:$F$634,4,FALSE),""))</f>
      </c>
      <c r="G18036" s="84">
        <f>IF($E18036="","",IFERROR(VLOOKUP(TRIM(E18036&amp;""),'Référentiel Articles'!$A$2:$F$634,5,FALSE),""))</f>
      </c>
      <c r="H18036" s="85" t="str">
        <v/>
      </c>
      <c r="I18036" s="84">
        <f>IF($E18036="","",IFERROR(VLOOKUP(TRIM(E18036&amp;""),'Référentiel Articles'!$A$2:$F$634,6,FALSE),""))</f>
      </c>
      <c r="J18036" s="90">
        <f>IF(OR($E18036="",$H18036=""),"",$H18036*$I18036)</f>
      </c>
      <c r="K18036" s="87" t="str">
        <v/>
      </c>
    </row>
    <row r="18037">
      <c r="A18037" s="74" t="str">
        <v/>
      </c>
      <c r="B18037" s="74" t="str">
        <v/>
      </c>
      <c r="C18037" s="75">
        <f>IF($E18037="","",IFERROR(VLOOKUP(TRIM(E18037&amp;""),'Référentiel Articles'!$A$2:$F$634,2,FALSE),""))</f>
      </c>
      <c r="D18037" s="75">
        <f>IF($E18037="","",IFERROR(VLOOKUP(TRIM(E18037&amp;""),'Référentiel Articles'!$A$2:$F$634,3,FALSE),""))</f>
      </c>
      <c r="E18037" s="74" t="str">
        <v/>
      </c>
      <c r="F18037" s="75">
        <f>IF($E18037="","",IFERROR(VLOOKUP(TRIM(E18037&amp;""),'Référentiel Articles'!$A$2:$F$634,4,FALSE),""))</f>
      </c>
      <c r="G18037" s="76">
        <f>IF($E18037="","",IFERROR(VLOOKUP(TRIM(E18037&amp;""),'Référentiel Articles'!$A$2:$F$634,5,FALSE),""))</f>
      </c>
      <c r="H18037" s="77" t="str">
        <v/>
      </c>
      <c r="I18037" s="76">
        <f>IF($E18037="","",IFERROR(VLOOKUP(TRIM(E18037&amp;""),'Référentiel Articles'!$A$2:$F$634,6,FALSE),""))</f>
      </c>
      <c r="J18037" s="78">
        <f>IF(OR($E18037="",$H18037=""),"",$H18037*$I18037)</f>
      </c>
      <c r="K18037" s="79" t="str">
        <v/>
      </c>
    </row>
    <row r="18038">
      <c r="A18038" s="81" t="str">
        <v/>
      </c>
      <c r="B18038" s="81" t="str">
        <v/>
      </c>
      <c r="C18038" s="83">
        <f>IF($E18038="","",IFERROR(VLOOKUP(TRIM(E18038&amp;""),'Référentiel Articles'!$A$2:$F$634,2,FALSE),""))</f>
      </c>
      <c r="D18038" s="83">
        <f>IF($E18038="","",IFERROR(VLOOKUP(TRIM(E18038&amp;""),'Référentiel Articles'!$A$2:$F$634,3,FALSE),""))</f>
      </c>
      <c r="E18038" s="81" t="str">
        <v/>
      </c>
      <c r="F18038" s="83">
        <f>IF($E18038="","",IFERROR(VLOOKUP(TRIM(E18038&amp;""),'Référentiel Articles'!$A$2:$F$634,4,FALSE),""))</f>
      </c>
      <c r="G18038" s="84">
        <f>IF($E18038="","",IFERROR(VLOOKUP(TRIM(E18038&amp;""),'Référentiel Articles'!$A$2:$F$634,5,FALSE),""))</f>
      </c>
      <c r="H18038" s="85" t="str">
        <v/>
      </c>
      <c r="I18038" s="84">
        <f>IF($E18038="","",IFERROR(VLOOKUP(TRIM(E18038&amp;""),'Référentiel Articles'!$A$2:$F$634,6,FALSE),""))</f>
      </c>
      <c r="J18038" s="90">
        <f>IF(OR($E18038="",$H18038=""),"",$H18038*$I18038)</f>
      </c>
      <c r="K18038" s="87" t="str">
        <v/>
      </c>
    </row>
    <row r="18039">
      <c r="A18039" s="74" t="str">
        <v/>
      </c>
      <c r="B18039" s="74" t="str">
        <v/>
      </c>
      <c r="C18039" s="75">
        <f>IF($E18039="","",IFERROR(VLOOKUP(TRIM(E18039&amp;""),'Référentiel Articles'!$A$2:$F$634,2,FALSE),""))</f>
      </c>
      <c r="D18039" s="75">
        <f>IF($E18039="","",IFERROR(VLOOKUP(TRIM(E18039&amp;""),'Référentiel Articles'!$A$2:$F$634,3,FALSE),""))</f>
      </c>
      <c r="E18039" s="74" t="str">
        <v/>
      </c>
      <c r="F18039" s="75">
        <f>IF($E18039="","",IFERROR(VLOOKUP(TRIM(E18039&amp;""),'Référentiel Articles'!$A$2:$F$634,4,FALSE),""))</f>
      </c>
      <c r="G18039" s="76">
        <f>IF($E18039="","",IFERROR(VLOOKUP(TRIM(E18039&amp;""),'Référentiel Articles'!$A$2:$F$634,5,FALSE),""))</f>
      </c>
      <c r="H18039" s="77" t="str">
        <v/>
      </c>
      <c r="I18039" s="76">
        <f>IF($E18039="","",IFERROR(VLOOKUP(TRIM(E18039&amp;""),'Référentiel Articles'!$A$2:$F$634,6,FALSE),""))</f>
      </c>
      <c r="J18039" s="78">
        <f>IF(OR($E18039="",$H18039=""),"",$H18039*$I18039)</f>
      </c>
      <c r="K18039" s="79" t="str">
        <v/>
      </c>
    </row>
    <row r="18040">
      <c r="A18040" s="81" t="str">
        <v/>
      </c>
      <c r="B18040" s="81" t="str">
        <v/>
      </c>
      <c r="C18040" s="83">
        <f>IF($E18040="","",IFERROR(VLOOKUP(TRIM(E18040&amp;""),'Référentiel Articles'!$A$2:$F$634,2,FALSE),""))</f>
      </c>
      <c r="D18040" s="83">
        <f>IF($E18040="","",IFERROR(VLOOKUP(TRIM(E18040&amp;""),'Référentiel Articles'!$A$2:$F$634,3,FALSE),""))</f>
      </c>
      <c r="E18040" s="81" t="str">
        <v/>
      </c>
      <c r="F18040" s="83">
        <f>IF($E18040="","",IFERROR(VLOOKUP(TRIM(E18040&amp;""),'Référentiel Articles'!$A$2:$F$634,4,FALSE),""))</f>
      </c>
      <c r="G18040" s="84">
        <f>IF($E18040="","",IFERROR(VLOOKUP(TRIM(E18040&amp;""),'Référentiel Articles'!$A$2:$F$634,5,FALSE),""))</f>
      </c>
      <c r="H18040" s="85" t="str">
        <v/>
      </c>
      <c r="I18040" s="84">
        <f>IF($E18040="","",IFERROR(VLOOKUP(TRIM(E18040&amp;""),'Référentiel Articles'!$A$2:$F$634,6,FALSE),""))</f>
      </c>
      <c r="J18040" s="90">
        <f>IF(OR($E18040="",$H18040=""),"",$H18040*$I18040)</f>
      </c>
      <c r="K18040" s="87" t="str">
        <v/>
      </c>
    </row>
    <row r="18041">
      <c r="A18041" s="74" t="str">
        <v/>
      </c>
      <c r="B18041" s="74" t="str">
        <v/>
      </c>
      <c r="C18041" s="75">
        <f>IF($E18041="","",IFERROR(VLOOKUP(TRIM(E18041&amp;""),'Référentiel Articles'!$A$2:$F$634,2,FALSE),""))</f>
      </c>
      <c r="D18041" s="75">
        <f>IF($E18041="","",IFERROR(VLOOKUP(TRIM(E18041&amp;""),'Référentiel Articles'!$A$2:$F$634,3,FALSE),""))</f>
      </c>
      <c r="E18041" s="74" t="str">
        <v/>
      </c>
      <c r="F18041" s="75">
        <f>IF($E18041="","",IFERROR(VLOOKUP(TRIM(E18041&amp;""),'Référentiel Articles'!$A$2:$F$634,4,FALSE),""))</f>
      </c>
      <c r="G18041" s="76">
        <f>IF($E18041="","",IFERROR(VLOOKUP(TRIM(E18041&amp;""),'Référentiel Articles'!$A$2:$F$634,5,FALSE),""))</f>
      </c>
      <c r="H18041" s="77" t="str">
        <v/>
      </c>
      <c r="I18041" s="76">
        <f>IF($E18041="","",IFERROR(VLOOKUP(TRIM(E18041&amp;""),'Référentiel Articles'!$A$2:$F$634,6,FALSE),""))</f>
      </c>
      <c r="J18041" s="78">
        <f>IF(OR($E18041="",$H18041=""),"",$H18041*$I18041)</f>
      </c>
      <c r="K18041" s="79" t="str">
        <v/>
      </c>
    </row>
    <row r="18042">
      <c r="A18042" s="81" t="str">
        <v/>
      </c>
      <c r="B18042" s="81" t="str">
        <v/>
      </c>
      <c r="C18042" s="83">
        <f>IF($E18042="","",IFERROR(VLOOKUP(TRIM(E18042&amp;""),'Référentiel Articles'!$A$2:$F$634,2,FALSE),""))</f>
      </c>
      <c r="D18042" s="83">
        <f>IF($E18042="","",IFERROR(VLOOKUP(TRIM(E18042&amp;""),'Référentiel Articles'!$A$2:$F$634,3,FALSE),""))</f>
      </c>
      <c r="E18042" s="81" t="str">
        <v/>
      </c>
      <c r="F18042" s="83">
        <f>IF($E18042="","",IFERROR(VLOOKUP(TRIM(E18042&amp;""),'Référentiel Articles'!$A$2:$F$634,4,FALSE),""))</f>
      </c>
      <c r="G18042" s="84">
        <f>IF($E18042="","",IFERROR(VLOOKUP(TRIM(E18042&amp;""),'Référentiel Articles'!$A$2:$F$634,5,FALSE),""))</f>
      </c>
      <c r="H18042" s="85" t="str">
        <v/>
      </c>
      <c r="I18042" s="84">
        <f>IF($E18042="","",IFERROR(VLOOKUP(TRIM(E18042&amp;""),'Référentiel Articles'!$A$2:$F$634,6,FALSE),""))</f>
      </c>
      <c r="J18042" s="90">
        <f>IF(OR($E18042="",$H18042=""),"",$H18042*$I18042)</f>
      </c>
      <c r="K18042" s="87" t="str">
        <v/>
      </c>
    </row>
    <row r="18043">
      <c r="A18043" s="74" t="str">
        <v/>
      </c>
      <c r="B18043" s="74" t="str">
        <v/>
      </c>
      <c r="C18043" s="75">
        <f>IF($E18043="","",IFERROR(VLOOKUP(TRIM(E18043&amp;""),'Référentiel Articles'!$A$2:$F$634,2,FALSE),""))</f>
      </c>
      <c r="D18043" s="75">
        <f>IF($E18043="","",IFERROR(VLOOKUP(TRIM(E18043&amp;""),'Référentiel Articles'!$A$2:$F$634,3,FALSE),""))</f>
      </c>
      <c r="E18043" s="74" t="str">
        <v/>
      </c>
      <c r="F18043" s="75">
        <f>IF($E18043="","",IFERROR(VLOOKUP(TRIM(E18043&amp;""),'Référentiel Articles'!$A$2:$F$634,4,FALSE),""))</f>
      </c>
      <c r="G18043" s="76">
        <f>IF($E18043="","",IFERROR(VLOOKUP(TRIM(E18043&amp;""),'Référentiel Articles'!$A$2:$F$634,5,FALSE),""))</f>
      </c>
      <c r="H18043" s="77" t="str">
        <v/>
      </c>
      <c r="I18043" s="76">
        <f>IF($E18043="","",IFERROR(VLOOKUP(TRIM(E18043&amp;""),'Référentiel Articles'!$A$2:$F$634,6,FALSE),""))</f>
      </c>
      <c r="J18043" s="78">
        <f>IF(OR($E18043="",$H18043=""),"",$H18043*$I18043)</f>
      </c>
      <c r="K18043" s="79" t="str">
        <v/>
      </c>
    </row>
    <row r="18044">
      <c r="A18044" s="81" t="str">
        <v/>
      </c>
      <c r="B18044" s="81" t="str">
        <v/>
      </c>
      <c r="C18044" s="83">
        <f>IF($E18044="","",IFERROR(VLOOKUP(TRIM(E18044&amp;""),'Référentiel Articles'!$A$2:$F$634,2,FALSE),""))</f>
      </c>
      <c r="D18044" s="83">
        <f>IF($E18044="","",IFERROR(VLOOKUP(TRIM(E18044&amp;""),'Référentiel Articles'!$A$2:$F$634,3,FALSE),""))</f>
      </c>
      <c r="E18044" s="81" t="str">
        <v/>
      </c>
      <c r="F18044" s="83">
        <f>IF($E18044="","",IFERROR(VLOOKUP(TRIM(E18044&amp;""),'Référentiel Articles'!$A$2:$F$634,4,FALSE),""))</f>
      </c>
      <c r="G18044" s="84">
        <f>IF($E18044="","",IFERROR(VLOOKUP(TRIM(E18044&amp;""),'Référentiel Articles'!$A$2:$F$634,5,FALSE),""))</f>
      </c>
      <c r="H18044" s="85" t="str">
        <v/>
      </c>
      <c r="I18044" s="84">
        <f>IF($E18044="","",IFERROR(VLOOKUP(TRIM(E18044&amp;""),'Référentiel Articles'!$A$2:$F$634,6,FALSE),""))</f>
      </c>
      <c r="J18044" s="90">
        <f>IF(OR($E18044="",$H18044=""),"",$H18044*$I18044)</f>
      </c>
      <c r="K18044" s="87" t="str">
        <v/>
      </c>
    </row>
    <row r="18045">
      <c r="A18045" s="74" t="str">
        <v/>
      </c>
      <c r="B18045" s="74" t="str">
        <v/>
      </c>
      <c r="C18045" s="75">
        <f>IF($E18045="","",IFERROR(VLOOKUP(TRIM(E18045&amp;""),'Référentiel Articles'!$A$2:$F$634,2,FALSE),""))</f>
      </c>
      <c r="D18045" s="75">
        <f>IF($E18045="","",IFERROR(VLOOKUP(TRIM(E18045&amp;""),'Référentiel Articles'!$A$2:$F$634,3,FALSE),""))</f>
      </c>
      <c r="E18045" s="74" t="str">
        <v/>
      </c>
      <c r="F18045" s="75">
        <f>IF($E18045="","",IFERROR(VLOOKUP(TRIM(E18045&amp;""),'Référentiel Articles'!$A$2:$F$634,4,FALSE),""))</f>
      </c>
      <c r="G18045" s="76">
        <f>IF($E18045="","",IFERROR(VLOOKUP(TRIM(E18045&amp;""),'Référentiel Articles'!$A$2:$F$634,5,FALSE),""))</f>
      </c>
      <c r="H18045" s="77" t="str">
        <v/>
      </c>
      <c r="I18045" s="76">
        <f>IF($E18045="","",IFERROR(VLOOKUP(TRIM(E18045&amp;""),'Référentiel Articles'!$A$2:$F$634,6,FALSE),""))</f>
      </c>
      <c r="J18045" s="78">
        <f>IF(OR($E18045="",$H18045=""),"",$H18045*$I18045)</f>
      </c>
      <c r="K18045" s="79" t="str">
        <v/>
      </c>
    </row>
    <row r="18046">
      <c r="A18046" s="81" t="str">
        <v/>
      </c>
      <c r="B18046" s="81" t="str">
        <v/>
      </c>
      <c r="C18046" s="83">
        <f>IF($E18046="","",IFERROR(VLOOKUP(TRIM(E18046&amp;""),'Référentiel Articles'!$A$2:$F$634,2,FALSE),""))</f>
      </c>
      <c r="D18046" s="83">
        <f>IF($E18046="","",IFERROR(VLOOKUP(TRIM(E18046&amp;""),'Référentiel Articles'!$A$2:$F$634,3,FALSE),""))</f>
      </c>
      <c r="E18046" s="81" t="str">
        <v/>
      </c>
      <c r="F18046" s="83">
        <f>IF($E18046="","",IFERROR(VLOOKUP(TRIM(E18046&amp;""),'Référentiel Articles'!$A$2:$F$634,4,FALSE),""))</f>
      </c>
      <c r="G18046" s="84">
        <f>IF($E18046="","",IFERROR(VLOOKUP(TRIM(E18046&amp;""),'Référentiel Articles'!$A$2:$F$634,5,FALSE),""))</f>
      </c>
      <c r="H18046" s="85" t="str">
        <v/>
      </c>
      <c r="I18046" s="84">
        <f>IF($E18046="","",IFERROR(VLOOKUP(TRIM(E18046&amp;""),'Référentiel Articles'!$A$2:$F$634,6,FALSE),""))</f>
      </c>
      <c r="J18046" s="90">
        <f>IF(OR($E18046="",$H18046=""),"",$H18046*$I18046)</f>
      </c>
      <c r="K18046" s="87" t="str">
        <v/>
      </c>
    </row>
    <row r="18047">
      <c r="A18047" s="74" t="str">
        <v/>
      </c>
      <c r="B18047" s="74" t="str">
        <v/>
      </c>
      <c r="C18047" s="75">
        <f>IF($E18047="","",IFERROR(VLOOKUP(TRIM(E18047&amp;""),'Référentiel Articles'!$A$2:$F$634,2,FALSE),""))</f>
      </c>
      <c r="D18047" s="75">
        <f>IF($E18047="","",IFERROR(VLOOKUP(TRIM(E18047&amp;""),'Référentiel Articles'!$A$2:$F$634,3,FALSE),""))</f>
      </c>
      <c r="E18047" s="74" t="str">
        <v/>
      </c>
      <c r="F18047" s="75">
        <f>IF($E18047="","",IFERROR(VLOOKUP(TRIM(E18047&amp;""),'Référentiel Articles'!$A$2:$F$634,4,FALSE),""))</f>
      </c>
      <c r="G18047" s="76">
        <f>IF($E18047="","",IFERROR(VLOOKUP(TRIM(E18047&amp;""),'Référentiel Articles'!$A$2:$F$634,5,FALSE),""))</f>
      </c>
      <c r="H18047" s="77" t="str">
        <v/>
      </c>
      <c r="I18047" s="76">
        <f>IF($E18047="","",IFERROR(VLOOKUP(TRIM(E18047&amp;""),'Référentiel Articles'!$A$2:$F$634,6,FALSE),""))</f>
      </c>
      <c r="J18047" s="78">
        <f>IF(OR($E18047="",$H18047=""),"",$H18047*$I18047)</f>
      </c>
      <c r="K18047" s="79" t="str">
        <v/>
      </c>
    </row>
    <row r="18048">
      <c r="A18048" s="81" t="str">
        <v/>
      </c>
      <c r="B18048" s="81" t="str">
        <v/>
      </c>
      <c r="C18048" s="83">
        <f>IF($E18048="","",IFERROR(VLOOKUP(TRIM(E18048&amp;""),'Référentiel Articles'!$A$2:$F$634,2,FALSE),""))</f>
      </c>
      <c r="D18048" s="83">
        <f>IF($E18048="","",IFERROR(VLOOKUP(TRIM(E18048&amp;""),'Référentiel Articles'!$A$2:$F$634,3,FALSE),""))</f>
      </c>
      <c r="E18048" s="81" t="str">
        <v/>
      </c>
      <c r="F18048" s="83">
        <f>IF($E18048="","",IFERROR(VLOOKUP(TRIM(E18048&amp;""),'Référentiel Articles'!$A$2:$F$634,4,FALSE),""))</f>
      </c>
      <c r="G18048" s="84">
        <f>IF($E18048="","",IFERROR(VLOOKUP(TRIM(E18048&amp;""),'Référentiel Articles'!$A$2:$F$634,5,FALSE),""))</f>
      </c>
      <c r="H18048" s="85" t="str">
        <v/>
      </c>
      <c r="I18048" s="84">
        <f>IF($E18048="","",IFERROR(VLOOKUP(TRIM(E18048&amp;""),'Référentiel Articles'!$A$2:$F$634,6,FALSE),""))</f>
      </c>
      <c r="J18048" s="90">
        <f>IF(OR($E18048="",$H18048=""),"",$H18048*$I18048)</f>
      </c>
      <c r="K18048" s="87" t="str">
        <v/>
      </c>
    </row>
    <row r="18049">
      <c r="A18049" s="74" t="str">
        <v/>
      </c>
      <c r="B18049" s="74" t="str">
        <v/>
      </c>
      <c r="C18049" s="75">
        <f>IF($E18049="","",IFERROR(VLOOKUP(TRIM(E18049&amp;""),'Référentiel Articles'!$A$2:$F$634,2,FALSE),""))</f>
      </c>
      <c r="D18049" s="75">
        <f>IF($E18049="","",IFERROR(VLOOKUP(TRIM(E18049&amp;""),'Référentiel Articles'!$A$2:$F$634,3,FALSE),""))</f>
      </c>
      <c r="E18049" s="74" t="str">
        <v/>
      </c>
      <c r="F18049" s="75">
        <f>IF($E18049="","",IFERROR(VLOOKUP(TRIM(E18049&amp;""),'Référentiel Articles'!$A$2:$F$634,4,FALSE),""))</f>
      </c>
      <c r="G18049" s="76">
        <f>IF($E18049="","",IFERROR(VLOOKUP(TRIM(E18049&amp;""),'Référentiel Articles'!$A$2:$F$634,5,FALSE),""))</f>
      </c>
      <c r="H18049" s="77" t="str">
        <v/>
      </c>
      <c r="I18049" s="76">
        <f>IF($E18049="","",IFERROR(VLOOKUP(TRIM(E18049&amp;""),'Référentiel Articles'!$A$2:$F$634,6,FALSE),""))</f>
      </c>
      <c r="J18049" s="78">
        <f>IF(OR($E18049="",$H18049=""),"",$H18049*$I18049)</f>
      </c>
      <c r="K18049" s="79" t="str">
        <v/>
      </c>
    </row>
    <row r="18050">
      <c r="A18050" s="81" t="str">
        <v/>
      </c>
      <c r="B18050" s="81" t="str">
        <v/>
      </c>
      <c r="C18050" s="83">
        <f>IF($E18050="","",IFERROR(VLOOKUP(TRIM(E18050&amp;""),'Référentiel Articles'!$A$2:$F$634,2,FALSE),""))</f>
      </c>
      <c r="D18050" s="83">
        <f>IF($E18050="","",IFERROR(VLOOKUP(TRIM(E18050&amp;""),'Référentiel Articles'!$A$2:$F$634,3,FALSE),""))</f>
      </c>
      <c r="E18050" s="81" t="str">
        <v/>
      </c>
      <c r="F18050" s="83">
        <f>IF($E18050="","",IFERROR(VLOOKUP(TRIM(E18050&amp;""),'Référentiel Articles'!$A$2:$F$634,4,FALSE),""))</f>
      </c>
      <c r="G18050" s="84">
        <f>IF($E18050="","",IFERROR(VLOOKUP(TRIM(E18050&amp;""),'Référentiel Articles'!$A$2:$F$634,5,FALSE),""))</f>
      </c>
      <c r="H18050" s="85" t="str">
        <v/>
      </c>
      <c r="I18050" s="84">
        <f>IF($E18050="","",IFERROR(VLOOKUP(TRIM(E18050&amp;""),'Référentiel Articles'!$A$2:$F$634,6,FALSE),""))</f>
      </c>
      <c r="J18050" s="90">
        <f>IF(OR($E18050="",$H18050=""),"",$H18050*$I18050)</f>
      </c>
      <c r="K18050" s="87" t="str">
        <v/>
      </c>
    </row>
    <row r="18051">
      <c r="A18051" s="74" t="str">
        <v/>
      </c>
      <c r="B18051" s="74" t="str">
        <v/>
      </c>
      <c r="C18051" s="75">
        <f>IF($E18051="","",IFERROR(VLOOKUP(TRIM(E18051&amp;""),'Référentiel Articles'!$A$2:$F$634,2,FALSE),""))</f>
      </c>
      <c r="D18051" s="75">
        <f>IF($E18051="","",IFERROR(VLOOKUP(TRIM(E18051&amp;""),'Référentiel Articles'!$A$2:$F$634,3,FALSE),""))</f>
      </c>
      <c r="E18051" s="74" t="str">
        <v/>
      </c>
      <c r="F18051" s="75">
        <f>IF($E18051="","",IFERROR(VLOOKUP(TRIM(E18051&amp;""),'Référentiel Articles'!$A$2:$F$634,4,FALSE),""))</f>
      </c>
      <c r="G18051" s="76">
        <f>IF($E18051="","",IFERROR(VLOOKUP(TRIM(E18051&amp;""),'Référentiel Articles'!$A$2:$F$634,5,FALSE),""))</f>
      </c>
      <c r="H18051" s="77" t="str">
        <v/>
      </c>
      <c r="I18051" s="76">
        <f>IF($E18051="","",IFERROR(VLOOKUP(TRIM(E18051&amp;""),'Référentiel Articles'!$A$2:$F$634,6,FALSE),""))</f>
      </c>
      <c r="J18051" s="78">
        <f>IF(OR($E18051="",$H18051=""),"",$H18051*$I18051)</f>
      </c>
      <c r="K18051" s="79" t="str">
        <v/>
      </c>
    </row>
    <row r="18052">
      <c r="A18052" s="81" t="str">
        <v/>
      </c>
      <c r="B18052" s="81" t="str">
        <v/>
      </c>
      <c r="C18052" s="83">
        <f>IF($E18052="","",IFERROR(VLOOKUP(TRIM(E18052&amp;""),'Référentiel Articles'!$A$2:$F$634,2,FALSE),""))</f>
      </c>
      <c r="D18052" s="83">
        <f>IF($E18052="","",IFERROR(VLOOKUP(TRIM(E18052&amp;""),'Référentiel Articles'!$A$2:$F$634,3,FALSE),""))</f>
      </c>
      <c r="E18052" s="81" t="str">
        <v/>
      </c>
      <c r="F18052" s="83">
        <f>IF($E18052="","",IFERROR(VLOOKUP(TRIM(E18052&amp;""),'Référentiel Articles'!$A$2:$F$634,4,FALSE),""))</f>
      </c>
      <c r="G18052" s="84">
        <f>IF($E18052="","",IFERROR(VLOOKUP(TRIM(E18052&amp;""),'Référentiel Articles'!$A$2:$F$634,5,FALSE),""))</f>
      </c>
      <c r="H18052" s="85" t="str">
        <v/>
      </c>
      <c r="I18052" s="84">
        <f>IF($E18052="","",IFERROR(VLOOKUP(TRIM(E18052&amp;""),'Référentiel Articles'!$A$2:$F$634,6,FALSE),""))</f>
      </c>
      <c r="J18052" s="90">
        <f>IF(OR($E18052="",$H18052=""),"",$H18052*$I18052)</f>
      </c>
      <c r="K18052" s="87" t="str">
        <v/>
      </c>
    </row>
    <row r="18053">
      <c r="A18053" s="74" t="str">
        <v/>
      </c>
      <c r="B18053" s="74" t="str">
        <v/>
      </c>
      <c r="C18053" s="75">
        <f>IF($E18053="","",IFERROR(VLOOKUP(TRIM(E18053&amp;""),'Référentiel Articles'!$A$2:$F$634,2,FALSE),""))</f>
      </c>
      <c r="D18053" s="75">
        <f>IF($E18053="","",IFERROR(VLOOKUP(TRIM(E18053&amp;""),'Référentiel Articles'!$A$2:$F$634,3,FALSE),""))</f>
      </c>
      <c r="E18053" s="74" t="str">
        <v/>
      </c>
      <c r="F18053" s="75">
        <f>IF($E18053="","",IFERROR(VLOOKUP(TRIM(E18053&amp;""),'Référentiel Articles'!$A$2:$F$634,4,FALSE),""))</f>
      </c>
      <c r="G18053" s="76">
        <f>IF($E18053="","",IFERROR(VLOOKUP(TRIM(E18053&amp;""),'Référentiel Articles'!$A$2:$F$634,5,FALSE),""))</f>
      </c>
      <c r="H18053" s="77" t="str">
        <v/>
      </c>
      <c r="I18053" s="76">
        <f>IF($E18053="","",IFERROR(VLOOKUP(TRIM(E18053&amp;""),'Référentiel Articles'!$A$2:$F$634,6,FALSE),""))</f>
      </c>
      <c r="J18053" s="78">
        <f>IF(OR($E18053="",$H18053=""),"",$H18053*$I18053)</f>
      </c>
      <c r="K18053" s="79" t="str">
        <v/>
      </c>
    </row>
    <row r="18054">
      <c r="A18054" s="81" t="str">
        <v/>
      </c>
      <c r="B18054" s="81" t="str">
        <v/>
      </c>
      <c r="C18054" s="83">
        <f>IF($E18054="","",IFERROR(VLOOKUP(TRIM(E18054&amp;""),'Référentiel Articles'!$A$2:$F$634,2,FALSE),""))</f>
      </c>
      <c r="D18054" s="83">
        <f>IF($E18054="","",IFERROR(VLOOKUP(TRIM(E18054&amp;""),'Référentiel Articles'!$A$2:$F$634,3,FALSE),""))</f>
      </c>
      <c r="E18054" s="81" t="str">
        <v/>
      </c>
      <c r="F18054" s="83">
        <f>IF($E18054="","",IFERROR(VLOOKUP(TRIM(E18054&amp;""),'Référentiel Articles'!$A$2:$F$634,4,FALSE),""))</f>
      </c>
      <c r="G18054" s="84">
        <f>IF($E18054="","",IFERROR(VLOOKUP(TRIM(E18054&amp;""),'Référentiel Articles'!$A$2:$F$634,5,FALSE),""))</f>
      </c>
      <c r="H18054" s="85" t="str">
        <v/>
      </c>
      <c r="I18054" s="84">
        <f>IF($E18054="","",IFERROR(VLOOKUP(TRIM(E18054&amp;""),'Référentiel Articles'!$A$2:$F$634,6,FALSE),""))</f>
      </c>
      <c r="J18054" s="90">
        <f>IF(OR($E18054="",$H18054=""),"",$H18054*$I18054)</f>
      </c>
      <c r="K18054" s="87" t="str">
        <v/>
      </c>
    </row>
    <row r="18055">
      <c r="A18055" s="74" t="str">
        <v/>
      </c>
      <c r="B18055" s="74" t="str">
        <v/>
      </c>
      <c r="C18055" s="75">
        <f>IF($E18055="","",IFERROR(VLOOKUP(TRIM(E18055&amp;""),'Référentiel Articles'!$A$2:$F$634,2,FALSE),""))</f>
      </c>
      <c r="D18055" s="75">
        <f>IF($E18055="","",IFERROR(VLOOKUP(TRIM(E18055&amp;""),'Référentiel Articles'!$A$2:$F$634,3,FALSE),""))</f>
      </c>
      <c r="E18055" s="74" t="str">
        <v/>
      </c>
      <c r="F18055" s="75">
        <f>IF($E18055="","",IFERROR(VLOOKUP(TRIM(E18055&amp;""),'Référentiel Articles'!$A$2:$F$634,4,FALSE),""))</f>
      </c>
      <c r="G18055" s="76">
        <f>IF($E18055="","",IFERROR(VLOOKUP(TRIM(E18055&amp;""),'Référentiel Articles'!$A$2:$F$634,5,FALSE),""))</f>
      </c>
      <c r="H18055" s="77" t="str">
        <v/>
      </c>
      <c r="I18055" s="76">
        <f>IF($E18055="","",IFERROR(VLOOKUP(TRIM(E18055&amp;""),'Référentiel Articles'!$A$2:$F$634,6,FALSE),""))</f>
      </c>
      <c r="J18055" s="78">
        <f>IF(OR($E18055="",$H18055=""),"",$H18055*$I18055)</f>
      </c>
      <c r="K18055" s="79" t="str">
        <v/>
      </c>
    </row>
    <row r="18056">
      <c r="A18056" s="81" t="str">
        <v/>
      </c>
      <c r="B18056" s="81" t="str">
        <v/>
      </c>
      <c r="C18056" s="83">
        <f>IF($E18056="","",IFERROR(VLOOKUP(TRIM(E18056&amp;""),'Référentiel Articles'!$A$2:$F$634,2,FALSE),""))</f>
      </c>
      <c r="D18056" s="83">
        <f>IF($E18056="","",IFERROR(VLOOKUP(TRIM(E18056&amp;""),'Référentiel Articles'!$A$2:$F$634,3,FALSE),""))</f>
      </c>
      <c r="E18056" s="81" t="str">
        <v/>
      </c>
      <c r="F18056" s="83">
        <f>IF($E18056="","",IFERROR(VLOOKUP(TRIM(E18056&amp;""),'Référentiel Articles'!$A$2:$F$634,4,FALSE),""))</f>
      </c>
      <c r="G18056" s="84">
        <f>IF($E18056="","",IFERROR(VLOOKUP(TRIM(E18056&amp;""),'Référentiel Articles'!$A$2:$F$634,5,FALSE),""))</f>
      </c>
      <c r="H18056" s="85" t="str">
        <v/>
      </c>
      <c r="I18056" s="84">
        <f>IF($E18056="","",IFERROR(VLOOKUP(TRIM(E18056&amp;""),'Référentiel Articles'!$A$2:$F$634,6,FALSE),""))</f>
      </c>
      <c r="J18056" s="90">
        <f>IF(OR($E18056="",$H18056=""),"",$H18056*$I18056)</f>
      </c>
      <c r="K18056" s="87" t="str">
        <v/>
      </c>
    </row>
    <row r="18057">
      <c r="A18057" s="74" t="str">
        <v/>
      </c>
      <c r="B18057" s="74" t="str">
        <v/>
      </c>
      <c r="C18057" s="75">
        <f>IF($E18057="","",IFERROR(VLOOKUP(TRIM(E18057&amp;""),'Référentiel Articles'!$A$2:$F$634,2,FALSE),""))</f>
      </c>
      <c r="D18057" s="75">
        <f>IF($E18057="","",IFERROR(VLOOKUP(TRIM(E18057&amp;""),'Référentiel Articles'!$A$2:$F$634,3,FALSE),""))</f>
      </c>
      <c r="E18057" s="74" t="str">
        <v/>
      </c>
      <c r="F18057" s="75">
        <f>IF($E18057="","",IFERROR(VLOOKUP(TRIM(E18057&amp;""),'Référentiel Articles'!$A$2:$F$634,4,FALSE),""))</f>
      </c>
      <c r="G18057" s="76">
        <f>IF($E18057="","",IFERROR(VLOOKUP(TRIM(E18057&amp;""),'Référentiel Articles'!$A$2:$F$634,5,FALSE),""))</f>
      </c>
      <c r="H18057" s="77" t="str">
        <v/>
      </c>
      <c r="I18057" s="76">
        <f>IF($E18057="","",IFERROR(VLOOKUP(TRIM(E18057&amp;""),'Référentiel Articles'!$A$2:$F$634,6,FALSE),""))</f>
      </c>
      <c r="J18057" s="78">
        <f>IF(OR($E18057="",$H18057=""),"",$H18057*$I18057)</f>
      </c>
      <c r="K18057" s="79" t="str">
        <v/>
      </c>
    </row>
    <row r="18058">
      <c r="A18058" s="81" t="str">
        <v/>
      </c>
      <c r="B18058" s="81" t="str">
        <v/>
      </c>
      <c r="C18058" s="83">
        <f>IF($E18058="","",IFERROR(VLOOKUP(TRIM(E18058&amp;""),'Référentiel Articles'!$A$2:$F$634,2,FALSE),""))</f>
      </c>
      <c r="D18058" s="83">
        <f>IF($E18058="","",IFERROR(VLOOKUP(TRIM(E18058&amp;""),'Référentiel Articles'!$A$2:$F$634,3,FALSE),""))</f>
      </c>
      <c r="E18058" s="81" t="str">
        <v/>
      </c>
      <c r="F18058" s="83">
        <f>IF($E18058="","",IFERROR(VLOOKUP(TRIM(E18058&amp;""),'Référentiel Articles'!$A$2:$F$634,4,FALSE),""))</f>
      </c>
      <c r="G18058" s="84">
        <f>IF($E18058="","",IFERROR(VLOOKUP(TRIM(E18058&amp;""),'Référentiel Articles'!$A$2:$F$634,5,FALSE),""))</f>
      </c>
      <c r="H18058" s="85" t="str">
        <v/>
      </c>
      <c r="I18058" s="84">
        <f>IF($E18058="","",IFERROR(VLOOKUP(TRIM(E18058&amp;""),'Référentiel Articles'!$A$2:$F$634,6,FALSE),""))</f>
      </c>
      <c r="J18058" s="90">
        <f>IF(OR($E18058="",$H18058=""),"",$H18058*$I18058)</f>
      </c>
      <c r="K18058" s="87" t="str">
        <v/>
      </c>
    </row>
    <row r="18059">
      <c r="A18059" s="74" t="str">
        <v/>
      </c>
      <c r="B18059" s="74" t="str">
        <v/>
      </c>
      <c r="C18059" s="75">
        <f>IF($E18059="","",IFERROR(VLOOKUP(TRIM(E18059&amp;""),'Référentiel Articles'!$A$2:$F$634,2,FALSE),""))</f>
      </c>
      <c r="D18059" s="75">
        <f>IF($E18059="","",IFERROR(VLOOKUP(TRIM(E18059&amp;""),'Référentiel Articles'!$A$2:$F$634,3,FALSE),""))</f>
      </c>
      <c r="E18059" s="74" t="str">
        <v/>
      </c>
      <c r="F18059" s="75">
        <f>IF($E18059="","",IFERROR(VLOOKUP(TRIM(E18059&amp;""),'Référentiel Articles'!$A$2:$F$634,4,FALSE),""))</f>
      </c>
      <c r="G18059" s="76">
        <f>IF($E18059="","",IFERROR(VLOOKUP(TRIM(E18059&amp;""),'Référentiel Articles'!$A$2:$F$634,5,FALSE),""))</f>
      </c>
      <c r="H18059" s="77" t="str">
        <v/>
      </c>
      <c r="I18059" s="76">
        <f>IF($E18059="","",IFERROR(VLOOKUP(TRIM(E18059&amp;""),'Référentiel Articles'!$A$2:$F$634,6,FALSE),""))</f>
      </c>
      <c r="J18059" s="78">
        <f>IF(OR($E18059="",$H18059=""),"",$H18059*$I18059)</f>
      </c>
      <c r="K18059" s="79" t="str">
        <v/>
      </c>
    </row>
    <row r="18060">
      <c r="A18060" s="81" t="str">
        <v/>
      </c>
      <c r="B18060" s="81" t="str">
        <v/>
      </c>
      <c r="C18060" s="83">
        <f>IF($E18060="","",IFERROR(VLOOKUP(TRIM(E18060&amp;""),'Référentiel Articles'!$A$2:$F$634,2,FALSE),""))</f>
      </c>
      <c r="D18060" s="83">
        <f>IF($E18060="","",IFERROR(VLOOKUP(TRIM(E18060&amp;""),'Référentiel Articles'!$A$2:$F$634,3,FALSE),""))</f>
      </c>
      <c r="E18060" s="81" t="str">
        <v/>
      </c>
      <c r="F18060" s="83">
        <f>IF($E18060="","",IFERROR(VLOOKUP(TRIM(E18060&amp;""),'Référentiel Articles'!$A$2:$F$634,4,FALSE),""))</f>
      </c>
      <c r="G18060" s="84">
        <f>IF($E18060="","",IFERROR(VLOOKUP(TRIM(E18060&amp;""),'Référentiel Articles'!$A$2:$F$634,5,FALSE),""))</f>
      </c>
      <c r="H18060" s="85" t="str">
        <v/>
      </c>
      <c r="I18060" s="84">
        <f>IF($E18060="","",IFERROR(VLOOKUP(TRIM(E18060&amp;""),'Référentiel Articles'!$A$2:$F$634,6,FALSE),""))</f>
      </c>
      <c r="J18060" s="90">
        <f>IF(OR($E18060="",$H18060=""),"",$H18060*$I18060)</f>
      </c>
      <c r="K18060" s="87" t="str">
        <v/>
      </c>
    </row>
    <row r="18061">
      <c r="A18061" s="74" t="str">
        <v/>
      </c>
      <c r="B18061" s="74" t="str">
        <v/>
      </c>
      <c r="C18061" s="75">
        <f>IF($E18061="","",IFERROR(VLOOKUP(TRIM(E18061&amp;""),'Référentiel Articles'!$A$2:$F$634,2,FALSE),""))</f>
      </c>
      <c r="D18061" s="75">
        <f>IF($E18061="","",IFERROR(VLOOKUP(TRIM(E18061&amp;""),'Référentiel Articles'!$A$2:$F$634,3,FALSE),""))</f>
      </c>
      <c r="E18061" s="74" t="str">
        <v/>
      </c>
      <c r="F18061" s="75">
        <f>IF($E18061="","",IFERROR(VLOOKUP(TRIM(E18061&amp;""),'Référentiel Articles'!$A$2:$F$634,4,FALSE),""))</f>
      </c>
      <c r="G18061" s="76">
        <f>IF($E18061="","",IFERROR(VLOOKUP(TRIM(E18061&amp;""),'Référentiel Articles'!$A$2:$F$634,5,FALSE),""))</f>
      </c>
      <c r="H18061" s="77" t="str">
        <v/>
      </c>
      <c r="I18061" s="76">
        <f>IF($E18061="","",IFERROR(VLOOKUP(TRIM(E18061&amp;""),'Référentiel Articles'!$A$2:$F$634,6,FALSE),""))</f>
      </c>
      <c r="J18061" s="78">
        <f>IF(OR($E18061="",$H18061=""),"",$H18061*$I18061)</f>
      </c>
      <c r="K18061" s="79" t="str">
        <v/>
      </c>
    </row>
    <row r="18062">
      <c r="A18062" s="81" t="str">
        <v/>
      </c>
      <c r="B18062" s="81" t="str">
        <v/>
      </c>
      <c r="C18062" s="83">
        <f>IF($E18062="","",IFERROR(VLOOKUP(TRIM(E18062&amp;""),'Référentiel Articles'!$A$2:$F$634,2,FALSE),""))</f>
      </c>
      <c r="D18062" s="83">
        <f>IF($E18062="","",IFERROR(VLOOKUP(TRIM(E18062&amp;""),'Référentiel Articles'!$A$2:$F$634,3,FALSE),""))</f>
      </c>
      <c r="E18062" s="81" t="str">
        <v/>
      </c>
      <c r="F18062" s="83">
        <f>IF($E18062="","",IFERROR(VLOOKUP(TRIM(E18062&amp;""),'Référentiel Articles'!$A$2:$F$634,4,FALSE),""))</f>
      </c>
      <c r="G18062" s="84">
        <f>IF($E18062="","",IFERROR(VLOOKUP(TRIM(E18062&amp;""),'Référentiel Articles'!$A$2:$F$634,5,FALSE),""))</f>
      </c>
      <c r="H18062" s="85" t="str">
        <v/>
      </c>
      <c r="I18062" s="84">
        <f>IF($E18062="","",IFERROR(VLOOKUP(TRIM(E18062&amp;""),'Référentiel Articles'!$A$2:$F$634,6,FALSE),""))</f>
      </c>
      <c r="J18062" s="90">
        <f>IF(OR($E18062="",$H18062=""),"",$H18062*$I18062)</f>
      </c>
      <c r="K18062" s="87" t="str">
        <v/>
      </c>
    </row>
    <row r="18063">
      <c r="A18063" s="74" t="str">
        <v/>
      </c>
      <c r="B18063" s="74" t="str">
        <v/>
      </c>
      <c r="C18063" s="75">
        <f>IF($E18063="","",IFERROR(VLOOKUP(TRIM(E18063&amp;""),'Référentiel Articles'!$A$2:$F$634,2,FALSE),""))</f>
      </c>
      <c r="D18063" s="75">
        <f>IF($E18063="","",IFERROR(VLOOKUP(TRIM(E18063&amp;""),'Référentiel Articles'!$A$2:$F$634,3,FALSE),""))</f>
      </c>
      <c r="E18063" s="74" t="str">
        <v/>
      </c>
      <c r="F18063" s="75">
        <f>IF($E18063="","",IFERROR(VLOOKUP(TRIM(E18063&amp;""),'Référentiel Articles'!$A$2:$F$634,4,FALSE),""))</f>
      </c>
      <c r="G18063" s="76">
        <f>IF($E18063="","",IFERROR(VLOOKUP(TRIM(E18063&amp;""),'Référentiel Articles'!$A$2:$F$634,5,FALSE),""))</f>
      </c>
      <c r="H18063" s="77" t="str">
        <v/>
      </c>
      <c r="I18063" s="76">
        <f>IF($E18063="","",IFERROR(VLOOKUP(TRIM(E18063&amp;""),'Référentiel Articles'!$A$2:$F$634,6,FALSE),""))</f>
      </c>
      <c r="J18063" s="78">
        <f>IF(OR($E18063="",$H18063=""),"",$H18063*$I18063)</f>
      </c>
      <c r="K18063" s="79" t="str">
        <v/>
      </c>
    </row>
    <row r="18064">
      <c r="A18064" s="81" t="str">
        <v/>
      </c>
      <c r="B18064" s="81" t="str">
        <v/>
      </c>
      <c r="C18064" s="83">
        <f>IF($E18064="","",IFERROR(VLOOKUP(TRIM(E18064&amp;""),'Référentiel Articles'!$A$2:$F$634,2,FALSE),""))</f>
      </c>
      <c r="D18064" s="83">
        <f>IF($E18064="","",IFERROR(VLOOKUP(TRIM(E18064&amp;""),'Référentiel Articles'!$A$2:$F$634,3,FALSE),""))</f>
      </c>
      <c r="E18064" s="81" t="str">
        <v/>
      </c>
      <c r="F18064" s="83">
        <f>IF($E18064="","",IFERROR(VLOOKUP(TRIM(E18064&amp;""),'Référentiel Articles'!$A$2:$F$634,4,FALSE),""))</f>
      </c>
      <c r="G18064" s="84">
        <f>IF($E18064="","",IFERROR(VLOOKUP(TRIM(E18064&amp;""),'Référentiel Articles'!$A$2:$F$634,5,FALSE),""))</f>
      </c>
      <c r="H18064" s="85" t="str">
        <v/>
      </c>
      <c r="I18064" s="84">
        <f>IF($E18064="","",IFERROR(VLOOKUP(TRIM(E18064&amp;""),'Référentiel Articles'!$A$2:$F$634,6,FALSE),""))</f>
      </c>
      <c r="J18064" s="90">
        <f>IF(OR($E18064="",$H18064=""),"",$H18064*$I18064)</f>
      </c>
      <c r="K18064" s="87" t="str">
        <v/>
      </c>
    </row>
    <row r="18065">
      <c r="A18065" s="74" t="str">
        <v/>
      </c>
      <c r="B18065" s="74" t="str">
        <v/>
      </c>
      <c r="C18065" s="75">
        <f>IF($E18065="","",IFERROR(VLOOKUP(TRIM(E18065&amp;""),'Référentiel Articles'!$A$2:$F$634,2,FALSE),""))</f>
      </c>
      <c r="D18065" s="75">
        <f>IF($E18065="","",IFERROR(VLOOKUP(TRIM(E18065&amp;""),'Référentiel Articles'!$A$2:$F$634,3,FALSE),""))</f>
      </c>
      <c r="E18065" s="74" t="str">
        <v/>
      </c>
      <c r="F18065" s="75">
        <f>IF($E18065="","",IFERROR(VLOOKUP(TRIM(E18065&amp;""),'Référentiel Articles'!$A$2:$F$634,4,FALSE),""))</f>
      </c>
      <c r="G18065" s="76">
        <f>IF($E18065="","",IFERROR(VLOOKUP(TRIM(E18065&amp;""),'Référentiel Articles'!$A$2:$F$634,5,FALSE),""))</f>
      </c>
      <c r="H18065" s="77" t="str">
        <v/>
      </c>
      <c r="I18065" s="76">
        <f>IF($E18065="","",IFERROR(VLOOKUP(TRIM(E18065&amp;""),'Référentiel Articles'!$A$2:$F$634,6,FALSE),""))</f>
      </c>
      <c r="J18065" s="78">
        <f>IF(OR($E18065="",$H18065=""),"",$H18065*$I18065)</f>
      </c>
      <c r="K18065" s="79" t="str">
        <v/>
      </c>
    </row>
    <row r="18066">
      <c r="A18066" s="81" t="str">
        <v/>
      </c>
      <c r="B18066" s="81" t="str">
        <v/>
      </c>
      <c r="C18066" s="83">
        <f>IF($E18066="","",IFERROR(VLOOKUP(TRIM(E18066&amp;""),'Référentiel Articles'!$A$2:$F$634,2,FALSE),""))</f>
      </c>
      <c r="D18066" s="83">
        <f>IF($E18066="","",IFERROR(VLOOKUP(TRIM(E18066&amp;""),'Référentiel Articles'!$A$2:$F$634,3,FALSE),""))</f>
      </c>
      <c r="E18066" s="81" t="str">
        <v/>
      </c>
      <c r="F18066" s="83">
        <f>IF($E18066="","",IFERROR(VLOOKUP(TRIM(E18066&amp;""),'Référentiel Articles'!$A$2:$F$634,4,FALSE),""))</f>
      </c>
      <c r="G18066" s="84">
        <f>IF($E18066="","",IFERROR(VLOOKUP(TRIM(E18066&amp;""),'Référentiel Articles'!$A$2:$F$634,5,FALSE),""))</f>
      </c>
      <c r="H18066" s="85" t="str">
        <v/>
      </c>
      <c r="I18066" s="84">
        <f>IF($E18066="","",IFERROR(VLOOKUP(TRIM(E18066&amp;""),'Référentiel Articles'!$A$2:$F$634,6,FALSE),""))</f>
      </c>
      <c r="J18066" s="90">
        <f>IF(OR($E18066="",$H18066=""),"",$H18066*$I18066)</f>
      </c>
      <c r="K18066" s="87" t="str">
        <v/>
      </c>
    </row>
    <row r="18067">
      <c r="A18067" s="74" t="str">
        <v/>
      </c>
      <c r="B18067" s="74" t="str">
        <v/>
      </c>
      <c r="C18067" s="75">
        <f>IF($E18067="","",IFERROR(VLOOKUP(TRIM(E18067&amp;""),'Référentiel Articles'!$A$2:$F$634,2,FALSE),""))</f>
      </c>
      <c r="D18067" s="75">
        <f>IF($E18067="","",IFERROR(VLOOKUP(TRIM(E18067&amp;""),'Référentiel Articles'!$A$2:$F$634,3,FALSE),""))</f>
      </c>
      <c r="E18067" s="74" t="str">
        <v/>
      </c>
      <c r="F18067" s="75">
        <f>IF($E18067="","",IFERROR(VLOOKUP(TRIM(E18067&amp;""),'Référentiel Articles'!$A$2:$F$634,4,FALSE),""))</f>
      </c>
      <c r="G18067" s="76">
        <f>IF($E18067="","",IFERROR(VLOOKUP(TRIM(E18067&amp;""),'Référentiel Articles'!$A$2:$F$634,5,FALSE),""))</f>
      </c>
      <c r="H18067" s="77" t="str">
        <v/>
      </c>
      <c r="I18067" s="76">
        <f>IF($E18067="","",IFERROR(VLOOKUP(TRIM(E18067&amp;""),'Référentiel Articles'!$A$2:$F$634,6,FALSE),""))</f>
      </c>
      <c r="J18067" s="78">
        <f>IF(OR($E18067="",$H18067=""),"",$H18067*$I18067)</f>
      </c>
      <c r="K18067" s="79" t="str">
        <v/>
      </c>
    </row>
    <row r="18068">
      <c r="A18068" s="81" t="str">
        <v/>
      </c>
      <c r="B18068" s="81" t="str">
        <v/>
      </c>
      <c r="C18068" s="83">
        <f>IF($E18068="","",IFERROR(VLOOKUP(TRIM(E18068&amp;""),'Référentiel Articles'!$A$2:$F$634,2,FALSE),""))</f>
      </c>
      <c r="D18068" s="83">
        <f>IF($E18068="","",IFERROR(VLOOKUP(TRIM(E18068&amp;""),'Référentiel Articles'!$A$2:$F$634,3,FALSE),""))</f>
      </c>
      <c r="E18068" s="81" t="str">
        <v/>
      </c>
      <c r="F18068" s="83">
        <f>IF($E18068="","",IFERROR(VLOOKUP(TRIM(E18068&amp;""),'Référentiel Articles'!$A$2:$F$634,4,FALSE),""))</f>
      </c>
      <c r="G18068" s="84">
        <f>IF($E18068="","",IFERROR(VLOOKUP(TRIM(E18068&amp;""),'Référentiel Articles'!$A$2:$F$634,5,FALSE),""))</f>
      </c>
      <c r="H18068" s="85" t="str">
        <v/>
      </c>
      <c r="I18068" s="84">
        <f>IF($E18068="","",IFERROR(VLOOKUP(TRIM(E18068&amp;""),'Référentiel Articles'!$A$2:$F$634,6,FALSE),""))</f>
      </c>
      <c r="J18068" s="90">
        <f>IF(OR($E18068="",$H18068=""),"",$H18068*$I18068)</f>
      </c>
      <c r="K18068" s="87" t="str">
        <v/>
      </c>
    </row>
    <row r="18069">
      <c r="A18069" s="74" t="str">
        <v/>
      </c>
      <c r="B18069" s="74" t="str">
        <v/>
      </c>
      <c r="C18069" s="75">
        <f>IF($E18069="","",IFERROR(VLOOKUP(TRIM(E18069&amp;""),'Référentiel Articles'!$A$2:$F$634,2,FALSE),""))</f>
      </c>
      <c r="D18069" s="75">
        <f>IF($E18069="","",IFERROR(VLOOKUP(TRIM(E18069&amp;""),'Référentiel Articles'!$A$2:$F$634,3,FALSE),""))</f>
      </c>
      <c r="E18069" s="74" t="str">
        <v/>
      </c>
      <c r="F18069" s="75">
        <f>IF($E18069="","",IFERROR(VLOOKUP(TRIM(E18069&amp;""),'Référentiel Articles'!$A$2:$F$634,4,FALSE),""))</f>
      </c>
      <c r="G18069" s="76">
        <f>IF($E18069="","",IFERROR(VLOOKUP(TRIM(E18069&amp;""),'Référentiel Articles'!$A$2:$F$634,5,FALSE),""))</f>
      </c>
      <c r="H18069" s="77" t="str">
        <v/>
      </c>
      <c r="I18069" s="76">
        <f>IF($E18069="","",IFERROR(VLOOKUP(TRIM(E18069&amp;""),'Référentiel Articles'!$A$2:$F$634,6,FALSE),""))</f>
      </c>
      <c r="J18069" s="78">
        <f>IF(OR($E18069="",$H18069=""),"",$H18069*$I18069)</f>
      </c>
      <c r="K18069" s="79" t="str">
        <v/>
      </c>
    </row>
    <row r="18070">
      <c r="A18070" s="81" t="str">
        <v/>
      </c>
      <c r="B18070" s="81" t="str">
        <v/>
      </c>
      <c r="C18070" s="83">
        <f>IF($E18070="","",IFERROR(VLOOKUP(TRIM(E18070&amp;""),'Référentiel Articles'!$A$2:$F$634,2,FALSE),""))</f>
      </c>
      <c r="D18070" s="83">
        <f>IF($E18070="","",IFERROR(VLOOKUP(TRIM(E18070&amp;""),'Référentiel Articles'!$A$2:$F$634,3,FALSE),""))</f>
      </c>
      <c r="E18070" s="81" t="str">
        <v/>
      </c>
      <c r="F18070" s="83">
        <f>IF($E18070="","",IFERROR(VLOOKUP(TRIM(E18070&amp;""),'Référentiel Articles'!$A$2:$F$634,4,FALSE),""))</f>
      </c>
      <c r="G18070" s="84">
        <f>IF($E18070="","",IFERROR(VLOOKUP(TRIM(E18070&amp;""),'Référentiel Articles'!$A$2:$F$634,5,FALSE),""))</f>
      </c>
      <c r="H18070" s="85" t="str">
        <v/>
      </c>
      <c r="I18070" s="84">
        <f>IF($E18070="","",IFERROR(VLOOKUP(TRIM(E18070&amp;""),'Référentiel Articles'!$A$2:$F$634,6,FALSE),""))</f>
      </c>
      <c r="J18070" s="90">
        <f>IF(OR($E18070="",$H18070=""),"",$H18070*$I18070)</f>
      </c>
      <c r="K18070" s="87" t="str">
        <v/>
      </c>
    </row>
    <row r="18071">
      <c r="A18071" s="74" t="str">
        <v/>
      </c>
      <c r="B18071" s="74" t="str">
        <v/>
      </c>
      <c r="C18071" s="75">
        <f>IF($E18071="","",IFERROR(VLOOKUP(TRIM(E18071&amp;""),'Référentiel Articles'!$A$2:$F$634,2,FALSE),""))</f>
      </c>
      <c r="D18071" s="75">
        <f>IF($E18071="","",IFERROR(VLOOKUP(TRIM(E18071&amp;""),'Référentiel Articles'!$A$2:$F$634,3,FALSE),""))</f>
      </c>
      <c r="E18071" s="74" t="str">
        <v/>
      </c>
      <c r="F18071" s="75">
        <f>IF($E18071="","",IFERROR(VLOOKUP(TRIM(E18071&amp;""),'Référentiel Articles'!$A$2:$F$634,4,FALSE),""))</f>
      </c>
      <c r="G18071" s="76">
        <f>IF($E18071="","",IFERROR(VLOOKUP(TRIM(E18071&amp;""),'Référentiel Articles'!$A$2:$F$634,5,FALSE),""))</f>
      </c>
      <c r="H18071" s="77" t="str">
        <v/>
      </c>
      <c r="I18071" s="76">
        <f>IF($E18071="","",IFERROR(VLOOKUP(TRIM(E18071&amp;""),'Référentiel Articles'!$A$2:$F$634,6,FALSE),""))</f>
      </c>
      <c r="J18071" s="78">
        <f>IF(OR($E18071="",$H18071=""),"",$H18071*$I18071)</f>
      </c>
      <c r="K18071" s="79" t="str">
        <v/>
      </c>
    </row>
    <row r="18072">
      <c r="A18072" s="81" t="str">
        <v/>
      </c>
      <c r="B18072" s="81" t="str">
        <v/>
      </c>
      <c r="C18072" s="83">
        <f>IF($E18072="","",IFERROR(VLOOKUP(TRIM(E18072&amp;""),'Référentiel Articles'!$A$2:$F$634,2,FALSE),""))</f>
      </c>
      <c r="D18072" s="83">
        <f>IF($E18072="","",IFERROR(VLOOKUP(TRIM(E18072&amp;""),'Référentiel Articles'!$A$2:$F$634,3,FALSE),""))</f>
      </c>
      <c r="E18072" s="81" t="str">
        <v/>
      </c>
      <c r="F18072" s="83">
        <f>IF($E18072="","",IFERROR(VLOOKUP(TRIM(E18072&amp;""),'Référentiel Articles'!$A$2:$F$634,4,FALSE),""))</f>
      </c>
      <c r="G18072" s="84">
        <f>IF($E18072="","",IFERROR(VLOOKUP(TRIM(E18072&amp;""),'Référentiel Articles'!$A$2:$F$634,5,FALSE),""))</f>
      </c>
      <c r="H18072" s="85" t="str">
        <v/>
      </c>
      <c r="I18072" s="84">
        <f>IF($E18072="","",IFERROR(VLOOKUP(TRIM(E18072&amp;""),'Référentiel Articles'!$A$2:$F$634,6,FALSE),""))</f>
      </c>
      <c r="J18072" s="90">
        <f>IF(OR($E18072="",$H18072=""),"",$H18072*$I18072)</f>
      </c>
      <c r="K18072" s="87" t="str">
        <v/>
      </c>
    </row>
    <row r="18073">
      <c r="A18073" s="74" t="str">
        <v/>
      </c>
      <c r="B18073" s="74" t="str">
        <v/>
      </c>
      <c r="C18073" s="75">
        <f>IF($E18073="","",IFERROR(VLOOKUP(TRIM(E18073&amp;""),'Référentiel Articles'!$A$2:$F$634,2,FALSE),""))</f>
      </c>
      <c r="D18073" s="75">
        <f>IF($E18073="","",IFERROR(VLOOKUP(TRIM(E18073&amp;""),'Référentiel Articles'!$A$2:$F$634,3,FALSE),""))</f>
      </c>
      <c r="E18073" s="74" t="str">
        <v/>
      </c>
      <c r="F18073" s="75">
        <f>IF($E18073="","",IFERROR(VLOOKUP(TRIM(E18073&amp;""),'Référentiel Articles'!$A$2:$F$634,4,FALSE),""))</f>
      </c>
      <c r="G18073" s="76">
        <f>IF($E18073="","",IFERROR(VLOOKUP(TRIM(E18073&amp;""),'Référentiel Articles'!$A$2:$F$634,5,FALSE),""))</f>
      </c>
      <c r="H18073" s="77" t="str">
        <v/>
      </c>
      <c r="I18073" s="76">
        <f>IF($E18073="","",IFERROR(VLOOKUP(TRIM(E18073&amp;""),'Référentiel Articles'!$A$2:$F$634,6,FALSE),""))</f>
      </c>
      <c r="J18073" s="78">
        <f>IF(OR($E18073="",$H18073=""),"",$H18073*$I18073)</f>
      </c>
      <c r="K18073" s="79" t="str">
        <v/>
      </c>
    </row>
    <row r="18074">
      <c r="A18074" s="81" t="str">
        <v/>
      </c>
      <c r="B18074" s="81" t="str">
        <v/>
      </c>
      <c r="C18074" s="83">
        <f>IF($E18074="","",IFERROR(VLOOKUP(TRIM(E18074&amp;""),'Référentiel Articles'!$A$2:$F$634,2,FALSE),""))</f>
      </c>
      <c r="D18074" s="83">
        <f>IF($E18074="","",IFERROR(VLOOKUP(TRIM(E18074&amp;""),'Référentiel Articles'!$A$2:$F$634,3,FALSE),""))</f>
      </c>
      <c r="E18074" s="81" t="str">
        <v/>
      </c>
      <c r="F18074" s="83">
        <f>IF($E18074="","",IFERROR(VLOOKUP(TRIM(E18074&amp;""),'Référentiel Articles'!$A$2:$F$634,4,FALSE),""))</f>
      </c>
      <c r="G18074" s="84">
        <f>IF($E18074="","",IFERROR(VLOOKUP(TRIM(E18074&amp;""),'Référentiel Articles'!$A$2:$F$634,5,FALSE),""))</f>
      </c>
      <c r="H18074" s="85" t="str">
        <v/>
      </c>
      <c r="I18074" s="84">
        <f>IF($E18074="","",IFERROR(VLOOKUP(TRIM(E18074&amp;""),'Référentiel Articles'!$A$2:$F$634,6,FALSE),""))</f>
      </c>
      <c r="J18074" s="90">
        <f>IF(OR($E18074="",$H18074=""),"",$H18074*$I18074)</f>
      </c>
      <c r="K18074" s="87" t="str">
        <v/>
      </c>
    </row>
    <row r="18075">
      <c r="A18075" s="74" t="str">
        <v/>
      </c>
      <c r="B18075" s="74" t="str">
        <v/>
      </c>
      <c r="C18075" s="75">
        <f>IF($E18075="","",IFERROR(VLOOKUP(TRIM(E18075&amp;""),'Référentiel Articles'!$A$2:$F$634,2,FALSE),""))</f>
      </c>
      <c r="D18075" s="75">
        <f>IF($E18075="","",IFERROR(VLOOKUP(TRIM(E18075&amp;""),'Référentiel Articles'!$A$2:$F$634,3,FALSE),""))</f>
      </c>
      <c r="E18075" s="74" t="str">
        <v/>
      </c>
      <c r="F18075" s="75">
        <f>IF($E18075="","",IFERROR(VLOOKUP(TRIM(E18075&amp;""),'Référentiel Articles'!$A$2:$F$634,4,FALSE),""))</f>
      </c>
      <c r="G18075" s="76">
        <f>IF($E18075="","",IFERROR(VLOOKUP(TRIM(E18075&amp;""),'Référentiel Articles'!$A$2:$F$634,5,FALSE),""))</f>
      </c>
      <c r="H18075" s="77" t="str">
        <v/>
      </c>
      <c r="I18075" s="76">
        <f>IF($E18075="","",IFERROR(VLOOKUP(TRIM(E18075&amp;""),'Référentiel Articles'!$A$2:$F$634,6,FALSE),""))</f>
      </c>
      <c r="J18075" s="78">
        <f>IF(OR($E18075="",$H18075=""),"",$H18075*$I18075)</f>
      </c>
      <c r="K18075" s="79" t="str">
        <v/>
      </c>
    </row>
    <row r="18076">
      <c r="A18076" s="81" t="str">
        <v/>
      </c>
      <c r="B18076" s="81" t="str">
        <v/>
      </c>
      <c r="C18076" s="83">
        <f>IF($E18076="","",IFERROR(VLOOKUP(TRIM(E18076&amp;""),'Référentiel Articles'!$A$2:$F$634,2,FALSE),""))</f>
      </c>
      <c r="D18076" s="83">
        <f>IF($E18076="","",IFERROR(VLOOKUP(TRIM(E18076&amp;""),'Référentiel Articles'!$A$2:$F$634,3,FALSE),""))</f>
      </c>
      <c r="E18076" s="81" t="str">
        <v/>
      </c>
      <c r="F18076" s="83">
        <f>IF($E18076="","",IFERROR(VLOOKUP(TRIM(E18076&amp;""),'Référentiel Articles'!$A$2:$F$634,4,FALSE),""))</f>
      </c>
      <c r="G18076" s="84">
        <f>IF($E18076="","",IFERROR(VLOOKUP(TRIM(E18076&amp;""),'Référentiel Articles'!$A$2:$F$634,5,FALSE),""))</f>
      </c>
      <c r="H18076" s="85" t="str">
        <v/>
      </c>
      <c r="I18076" s="84">
        <f>IF($E18076="","",IFERROR(VLOOKUP(TRIM(E18076&amp;""),'Référentiel Articles'!$A$2:$F$634,6,FALSE),""))</f>
      </c>
      <c r="J18076" s="90">
        <f>IF(OR($E18076="",$H18076=""),"",$H18076*$I18076)</f>
      </c>
      <c r="K18076" s="87" t="str">
        <v/>
      </c>
    </row>
    <row r="18077">
      <c r="A18077" s="74" t="str">
        <v/>
      </c>
      <c r="B18077" s="74" t="str">
        <v/>
      </c>
      <c r="C18077" s="75">
        <f>IF($E18077="","",IFERROR(VLOOKUP(TRIM(E18077&amp;""),'Référentiel Articles'!$A$2:$F$634,2,FALSE),""))</f>
      </c>
      <c r="D18077" s="75">
        <f>IF($E18077="","",IFERROR(VLOOKUP(TRIM(E18077&amp;""),'Référentiel Articles'!$A$2:$F$634,3,FALSE),""))</f>
      </c>
      <c r="E18077" s="74" t="str">
        <v/>
      </c>
      <c r="F18077" s="75">
        <f>IF($E18077="","",IFERROR(VLOOKUP(TRIM(E18077&amp;""),'Référentiel Articles'!$A$2:$F$634,4,FALSE),""))</f>
      </c>
      <c r="G18077" s="76">
        <f>IF($E18077="","",IFERROR(VLOOKUP(TRIM(E18077&amp;""),'Référentiel Articles'!$A$2:$F$634,5,FALSE),""))</f>
      </c>
      <c r="H18077" s="77" t="str">
        <v/>
      </c>
      <c r="I18077" s="76">
        <f>IF($E18077="","",IFERROR(VLOOKUP(TRIM(E18077&amp;""),'Référentiel Articles'!$A$2:$F$634,6,FALSE),""))</f>
      </c>
      <c r="J18077" s="78">
        <f>IF(OR($E18077="",$H18077=""),"",$H18077*$I18077)</f>
      </c>
      <c r="K18077" s="79" t="str">
        <v/>
      </c>
    </row>
    <row r="18078">
      <c r="A18078" s="81" t="str">
        <v/>
      </c>
      <c r="B18078" s="81" t="str">
        <v/>
      </c>
      <c r="C18078" s="83">
        <f>IF($E18078="","",IFERROR(VLOOKUP(TRIM(E18078&amp;""),'Référentiel Articles'!$A$2:$F$634,2,FALSE),""))</f>
      </c>
      <c r="D18078" s="83">
        <f>IF($E18078="","",IFERROR(VLOOKUP(TRIM(E18078&amp;""),'Référentiel Articles'!$A$2:$F$634,3,FALSE),""))</f>
      </c>
      <c r="E18078" s="81" t="str">
        <v/>
      </c>
      <c r="F18078" s="83">
        <f>IF($E18078="","",IFERROR(VLOOKUP(TRIM(E18078&amp;""),'Référentiel Articles'!$A$2:$F$634,4,FALSE),""))</f>
      </c>
      <c r="G18078" s="84">
        <f>IF($E18078="","",IFERROR(VLOOKUP(TRIM(E18078&amp;""),'Référentiel Articles'!$A$2:$F$634,5,FALSE),""))</f>
      </c>
      <c r="H18078" s="85" t="str">
        <v/>
      </c>
      <c r="I18078" s="84">
        <f>IF($E18078="","",IFERROR(VLOOKUP(TRIM(E18078&amp;""),'Référentiel Articles'!$A$2:$F$634,6,FALSE),""))</f>
      </c>
      <c r="J18078" s="90">
        <f>IF(OR($E18078="",$H18078=""),"",$H18078*$I18078)</f>
      </c>
      <c r="K18078" s="87" t="str">
        <v/>
      </c>
    </row>
    <row r="18079">
      <c r="A18079" s="74" t="str">
        <v/>
      </c>
      <c r="B18079" s="74" t="str">
        <v/>
      </c>
      <c r="C18079" s="75">
        <f>IF($E18079="","",IFERROR(VLOOKUP(TRIM(E18079&amp;""),'Référentiel Articles'!$A$2:$F$634,2,FALSE),""))</f>
      </c>
      <c r="D18079" s="75">
        <f>IF($E18079="","",IFERROR(VLOOKUP(TRIM(E18079&amp;""),'Référentiel Articles'!$A$2:$F$634,3,FALSE),""))</f>
      </c>
      <c r="E18079" s="74" t="str">
        <v/>
      </c>
      <c r="F18079" s="75">
        <f>IF($E18079="","",IFERROR(VLOOKUP(TRIM(E18079&amp;""),'Référentiel Articles'!$A$2:$F$634,4,FALSE),""))</f>
      </c>
      <c r="G18079" s="76">
        <f>IF($E18079="","",IFERROR(VLOOKUP(TRIM(E18079&amp;""),'Référentiel Articles'!$A$2:$F$634,5,FALSE),""))</f>
      </c>
      <c r="H18079" s="77" t="str">
        <v/>
      </c>
      <c r="I18079" s="76">
        <f>IF($E18079="","",IFERROR(VLOOKUP(TRIM(E18079&amp;""),'Référentiel Articles'!$A$2:$F$634,6,FALSE),""))</f>
      </c>
      <c r="J18079" s="78">
        <f>IF(OR($E18079="",$H18079=""),"",$H18079*$I18079)</f>
      </c>
      <c r="K18079" s="79" t="str">
        <v/>
      </c>
    </row>
    <row r="18080">
      <c r="A18080" s="81" t="str">
        <v/>
      </c>
      <c r="B18080" s="81" t="str">
        <v/>
      </c>
      <c r="C18080" s="83">
        <f>IF($E18080="","",IFERROR(VLOOKUP(TRIM(E18080&amp;""),'Référentiel Articles'!$A$2:$F$634,2,FALSE),""))</f>
      </c>
      <c r="D18080" s="83">
        <f>IF($E18080="","",IFERROR(VLOOKUP(TRIM(E18080&amp;""),'Référentiel Articles'!$A$2:$F$634,3,FALSE),""))</f>
      </c>
      <c r="E18080" s="81" t="str">
        <v/>
      </c>
      <c r="F18080" s="83">
        <f>IF($E18080="","",IFERROR(VLOOKUP(TRIM(E18080&amp;""),'Référentiel Articles'!$A$2:$F$634,4,FALSE),""))</f>
      </c>
      <c r="G18080" s="84">
        <f>IF($E18080="","",IFERROR(VLOOKUP(TRIM(E18080&amp;""),'Référentiel Articles'!$A$2:$F$634,5,FALSE),""))</f>
      </c>
      <c r="H18080" s="85" t="str">
        <v/>
      </c>
      <c r="I18080" s="84">
        <f>IF($E18080="","",IFERROR(VLOOKUP(TRIM(E18080&amp;""),'Référentiel Articles'!$A$2:$F$634,6,FALSE),""))</f>
      </c>
      <c r="J18080" s="90">
        <f>IF(OR($E18080="",$H18080=""),"",$H18080*$I18080)</f>
      </c>
      <c r="K18080" s="87" t="str">
        <v/>
      </c>
    </row>
    <row r="18081">
      <c r="A18081" s="74" t="str">
        <v/>
      </c>
      <c r="B18081" s="74" t="str">
        <v/>
      </c>
      <c r="C18081" s="75">
        <f>IF($E18081="","",IFERROR(VLOOKUP(TRIM(E18081&amp;""),'Référentiel Articles'!$A$2:$F$634,2,FALSE),""))</f>
      </c>
      <c r="D18081" s="75">
        <f>IF($E18081="","",IFERROR(VLOOKUP(TRIM(E18081&amp;""),'Référentiel Articles'!$A$2:$F$634,3,FALSE),""))</f>
      </c>
      <c r="E18081" s="74" t="str">
        <v/>
      </c>
      <c r="F18081" s="75">
        <f>IF($E18081="","",IFERROR(VLOOKUP(TRIM(E18081&amp;""),'Référentiel Articles'!$A$2:$F$634,4,FALSE),""))</f>
      </c>
      <c r="G18081" s="76">
        <f>IF($E18081="","",IFERROR(VLOOKUP(TRIM(E18081&amp;""),'Référentiel Articles'!$A$2:$F$634,5,FALSE),""))</f>
      </c>
      <c r="H18081" s="77" t="str">
        <v/>
      </c>
      <c r="I18081" s="76">
        <f>IF($E18081="","",IFERROR(VLOOKUP(TRIM(E18081&amp;""),'Référentiel Articles'!$A$2:$F$634,6,FALSE),""))</f>
      </c>
      <c r="J18081" s="78">
        <f>IF(OR($E18081="",$H18081=""),"",$H18081*$I18081)</f>
      </c>
      <c r="K18081" s="79" t="str">
        <v/>
      </c>
    </row>
    <row r="18082">
      <c r="A18082" s="81" t="str">
        <v/>
      </c>
      <c r="B18082" s="81" t="str">
        <v/>
      </c>
      <c r="C18082" s="83">
        <f>IF($E18082="","",IFERROR(VLOOKUP(TRIM(E18082&amp;""),'Référentiel Articles'!$A$2:$F$634,2,FALSE),""))</f>
      </c>
      <c r="D18082" s="83">
        <f>IF($E18082="","",IFERROR(VLOOKUP(TRIM(E18082&amp;""),'Référentiel Articles'!$A$2:$F$634,3,FALSE),""))</f>
      </c>
      <c r="E18082" s="81" t="str">
        <v/>
      </c>
      <c r="F18082" s="83">
        <f>IF($E18082="","",IFERROR(VLOOKUP(TRIM(E18082&amp;""),'Référentiel Articles'!$A$2:$F$634,4,FALSE),""))</f>
      </c>
      <c r="G18082" s="84">
        <f>IF($E18082="","",IFERROR(VLOOKUP(TRIM(E18082&amp;""),'Référentiel Articles'!$A$2:$F$634,5,FALSE),""))</f>
      </c>
      <c r="H18082" s="85" t="str">
        <v/>
      </c>
      <c r="I18082" s="84">
        <f>IF($E18082="","",IFERROR(VLOOKUP(TRIM(E18082&amp;""),'Référentiel Articles'!$A$2:$F$634,6,FALSE),""))</f>
      </c>
      <c r="J18082" s="90">
        <f>IF(OR($E18082="",$H18082=""),"",$H18082*$I18082)</f>
      </c>
      <c r="K18082" s="87" t="str">
        <v/>
      </c>
    </row>
    <row r="18083">
      <c r="A18083" s="74" t="str">
        <v/>
      </c>
      <c r="B18083" s="74" t="str">
        <v/>
      </c>
      <c r="C18083" s="75">
        <f>IF($E18083="","",IFERROR(VLOOKUP(TRIM(E18083&amp;""),'Référentiel Articles'!$A$2:$F$634,2,FALSE),""))</f>
      </c>
      <c r="D18083" s="75">
        <f>IF($E18083="","",IFERROR(VLOOKUP(TRIM(E18083&amp;""),'Référentiel Articles'!$A$2:$F$634,3,FALSE),""))</f>
      </c>
      <c r="E18083" s="74" t="str">
        <v/>
      </c>
      <c r="F18083" s="75">
        <f>IF($E18083="","",IFERROR(VLOOKUP(TRIM(E18083&amp;""),'Référentiel Articles'!$A$2:$F$634,4,FALSE),""))</f>
      </c>
      <c r="G18083" s="76">
        <f>IF($E18083="","",IFERROR(VLOOKUP(TRIM(E18083&amp;""),'Référentiel Articles'!$A$2:$F$634,5,FALSE),""))</f>
      </c>
      <c r="H18083" s="77" t="str">
        <v/>
      </c>
      <c r="I18083" s="76">
        <f>IF($E18083="","",IFERROR(VLOOKUP(TRIM(E18083&amp;""),'Référentiel Articles'!$A$2:$F$634,6,FALSE),""))</f>
      </c>
      <c r="J18083" s="78">
        <f>IF(OR($E18083="",$H18083=""),"",$H18083*$I18083)</f>
      </c>
      <c r="K18083" s="79" t="str">
        <v/>
      </c>
    </row>
    <row r="18084">
      <c r="A18084" s="81" t="str">
        <v/>
      </c>
      <c r="B18084" s="81" t="str">
        <v/>
      </c>
      <c r="C18084" s="83">
        <f>IF($E18084="","",IFERROR(VLOOKUP(TRIM(E18084&amp;""),'Référentiel Articles'!$A$2:$F$634,2,FALSE),""))</f>
      </c>
      <c r="D18084" s="83">
        <f>IF($E18084="","",IFERROR(VLOOKUP(TRIM(E18084&amp;""),'Référentiel Articles'!$A$2:$F$634,3,FALSE),""))</f>
      </c>
      <c r="E18084" s="81" t="str">
        <v/>
      </c>
      <c r="F18084" s="83">
        <f>IF($E18084="","",IFERROR(VLOOKUP(TRIM(E18084&amp;""),'Référentiel Articles'!$A$2:$F$634,4,FALSE),""))</f>
      </c>
      <c r="G18084" s="84">
        <f>IF($E18084="","",IFERROR(VLOOKUP(TRIM(E18084&amp;""),'Référentiel Articles'!$A$2:$F$634,5,FALSE),""))</f>
      </c>
      <c r="H18084" s="85" t="str">
        <v/>
      </c>
      <c r="I18084" s="84">
        <f>IF($E18084="","",IFERROR(VLOOKUP(TRIM(E18084&amp;""),'Référentiel Articles'!$A$2:$F$634,6,FALSE),""))</f>
      </c>
      <c r="J18084" s="90">
        <f>IF(OR($E18084="",$H18084=""),"",$H18084*$I18084)</f>
      </c>
      <c r="K18084" s="87" t="str">
        <v/>
      </c>
    </row>
    <row r="18085">
      <c r="A18085" s="74" t="str">
        <v/>
      </c>
      <c r="B18085" s="74" t="str">
        <v/>
      </c>
      <c r="C18085" s="75">
        <f>IF($E18085="","",IFERROR(VLOOKUP(TRIM(E18085&amp;""),'Référentiel Articles'!$A$2:$F$634,2,FALSE),""))</f>
      </c>
      <c r="D18085" s="75">
        <f>IF($E18085="","",IFERROR(VLOOKUP(TRIM(E18085&amp;""),'Référentiel Articles'!$A$2:$F$634,3,FALSE),""))</f>
      </c>
      <c r="E18085" s="74" t="str">
        <v/>
      </c>
      <c r="F18085" s="75">
        <f>IF($E18085="","",IFERROR(VLOOKUP(TRIM(E18085&amp;""),'Référentiel Articles'!$A$2:$F$634,4,FALSE),""))</f>
      </c>
      <c r="G18085" s="76">
        <f>IF($E18085="","",IFERROR(VLOOKUP(TRIM(E18085&amp;""),'Référentiel Articles'!$A$2:$F$634,5,FALSE),""))</f>
      </c>
      <c r="H18085" s="77" t="str">
        <v/>
      </c>
      <c r="I18085" s="76">
        <f>IF($E18085="","",IFERROR(VLOOKUP(TRIM(E18085&amp;""),'Référentiel Articles'!$A$2:$F$634,6,FALSE),""))</f>
      </c>
      <c r="J18085" s="78">
        <f>IF(OR($E18085="",$H18085=""),"",$H18085*$I18085)</f>
      </c>
      <c r="K18085" s="79" t="str">
        <v/>
      </c>
    </row>
    <row r="18086">
      <c r="A18086" s="81" t="str">
        <v/>
      </c>
      <c r="B18086" s="81" t="str">
        <v/>
      </c>
      <c r="C18086" s="83">
        <f>IF($E18086="","",IFERROR(VLOOKUP(TRIM(E18086&amp;""),'Référentiel Articles'!$A$2:$F$634,2,FALSE),""))</f>
      </c>
      <c r="D18086" s="83">
        <f>IF($E18086="","",IFERROR(VLOOKUP(TRIM(E18086&amp;""),'Référentiel Articles'!$A$2:$F$634,3,FALSE),""))</f>
      </c>
      <c r="E18086" s="81" t="str">
        <v/>
      </c>
      <c r="F18086" s="83">
        <f>IF($E18086="","",IFERROR(VLOOKUP(TRIM(E18086&amp;""),'Référentiel Articles'!$A$2:$F$634,4,FALSE),""))</f>
      </c>
      <c r="G18086" s="84">
        <f>IF($E18086="","",IFERROR(VLOOKUP(TRIM(E18086&amp;""),'Référentiel Articles'!$A$2:$F$634,5,FALSE),""))</f>
      </c>
      <c r="H18086" s="85" t="str">
        <v/>
      </c>
      <c r="I18086" s="84">
        <f>IF($E18086="","",IFERROR(VLOOKUP(TRIM(E18086&amp;""),'Référentiel Articles'!$A$2:$F$634,6,FALSE),""))</f>
      </c>
      <c r="J18086" s="90">
        <f>IF(OR($E18086="",$H18086=""),"",$H18086*$I18086)</f>
      </c>
      <c r="K18086" s="87" t="str">
        <v/>
      </c>
    </row>
    <row r="18087">
      <c r="A18087" s="74" t="str">
        <v/>
      </c>
      <c r="B18087" s="74" t="str">
        <v/>
      </c>
      <c r="C18087" s="75">
        <f>IF($E18087="","",IFERROR(VLOOKUP(TRIM(E18087&amp;""),'Référentiel Articles'!$A$2:$F$634,2,FALSE),""))</f>
      </c>
      <c r="D18087" s="75">
        <f>IF($E18087="","",IFERROR(VLOOKUP(TRIM(E18087&amp;""),'Référentiel Articles'!$A$2:$F$634,3,FALSE),""))</f>
      </c>
      <c r="E18087" s="74" t="str">
        <v/>
      </c>
      <c r="F18087" s="75">
        <f>IF($E18087="","",IFERROR(VLOOKUP(TRIM(E18087&amp;""),'Référentiel Articles'!$A$2:$F$634,4,FALSE),""))</f>
      </c>
      <c r="G18087" s="76">
        <f>IF($E18087="","",IFERROR(VLOOKUP(TRIM(E18087&amp;""),'Référentiel Articles'!$A$2:$F$634,5,FALSE),""))</f>
      </c>
      <c r="H18087" s="77" t="str">
        <v/>
      </c>
      <c r="I18087" s="76">
        <f>IF($E18087="","",IFERROR(VLOOKUP(TRIM(E18087&amp;""),'Référentiel Articles'!$A$2:$F$634,6,FALSE),""))</f>
      </c>
      <c r="J18087" s="78">
        <f>IF(OR($E18087="",$H18087=""),"",$H18087*$I18087)</f>
      </c>
      <c r="K18087" s="79" t="str">
        <v/>
      </c>
    </row>
    <row r="18088">
      <c r="A18088" s="81" t="str">
        <v/>
      </c>
      <c r="B18088" s="81" t="str">
        <v/>
      </c>
      <c r="C18088" s="83">
        <f>IF($E18088="","",IFERROR(VLOOKUP(TRIM(E18088&amp;""),'Référentiel Articles'!$A$2:$F$634,2,FALSE),""))</f>
      </c>
      <c r="D18088" s="83">
        <f>IF($E18088="","",IFERROR(VLOOKUP(TRIM(E18088&amp;""),'Référentiel Articles'!$A$2:$F$634,3,FALSE),""))</f>
      </c>
      <c r="E18088" s="81" t="str">
        <v/>
      </c>
      <c r="F18088" s="83">
        <f>IF($E18088="","",IFERROR(VLOOKUP(TRIM(E18088&amp;""),'Référentiel Articles'!$A$2:$F$634,4,FALSE),""))</f>
      </c>
      <c r="G18088" s="84">
        <f>IF($E18088="","",IFERROR(VLOOKUP(TRIM(E18088&amp;""),'Référentiel Articles'!$A$2:$F$634,5,FALSE),""))</f>
      </c>
      <c r="H18088" s="85" t="str">
        <v/>
      </c>
      <c r="I18088" s="84">
        <f>IF($E18088="","",IFERROR(VLOOKUP(TRIM(E18088&amp;""),'Référentiel Articles'!$A$2:$F$634,6,FALSE),""))</f>
      </c>
      <c r="J18088" s="90">
        <f>IF(OR($E18088="",$H18088=""),"",$H18088*$I18088)</f>
      </c>
      <c r="K18088" s="87" t="str">
        <v/>
      </c>
    </row>
    <row r="18089">
      <c r="A18089" s="74" t="str">
        <v/>
      </c>
      <c r="B18089" s="74" t="str">
        <v/>
      </c>
      <c r="C18089" s="75">
        <f>IF($E18089="","",IFERROR(VLOOKUP(TRIM(E18089&amp;""),'Référentiel Articles'!$A$2:$F$634,2,FALSE),""))</f>
      </c>
      <c r="D18089" s="75">
        <f>IF($E18089="","",IFERROR(VLOOKUP(TRIM(E18089&amp;""),'Référentiel Articles'!$A$2:$F$634,3,FALSE),""))</f>
      </c>
      <c r="E18089" s="74" t="str">
        <v/>
      </c>
      <c r="F18089" s="75">
        <f>IF($E18089="","",IFERROR(VLOOKUP(TRIM(E18089&amp;""),'Référentiel Articles'!$A$2:$F$634,4,FALSE),""))</f>
      </c>
      <c r="G18089" s="76">
        <f>IF($E18089="","",IFERROR(VLOOKUP(TRIM(E18089&amp;""),'Référentiel Articles'!$A$2:$F$634,5,FALSE),""))</f>
      </c>
      <c r="H18089" s="77" t="str">
        <v/>
      </c>
      <c r="I18089" s="76">
        <f>IF($E18089="","",IFERROR(VLOOKUP(TRIM(E18089&amp;""),'Référentiel Articles'!$A$2:$F$634,6,FALSE),""))</f>
      </c>
      <c r="J18089" s="78">
        <f>IF(OR($E18089="",$H18089=""),"",$H18089*$I18089)</f>
      </c>
      <c r="K18089" s="79" t="str">
        <v/>
      </c>
    </row>
    <row r="18090">
      <c r="A18090" s="81" t="str">
        <v/>
      </c>
      <c r="B18090" s="81" t="str">
        <v/>
      </c>
      <c r="C18090" s="83">
        <f>IF($E18090="","",IFERROR(VLOOKUP(TRIM(E18090&amp;""),'Référentiel Articles'!$A$2:$F$634,2,FALSE),""))</f>
      </c>
      <c r="D18090" s="83">
        <f>IF($E18090="","",IFERROR(VLOOKUP(TRIM(E18090&amp;""),'Référentiel Articles'!$A$2:$F$634,3,FALSE),""))</f>
      </c>
      <c r="E18090" s="81" t="str">
        <v/>
      </c>
      <c r="F18090" s="83">
        <f>IF($E18090="","",IFERROR(VLOOKUP(TRIM(E18090&amp;""),'Référentiel Articles'!$A$2:$F$634,4,FALSE),""))</f>
      </c>
      <c r="G18090" s="84">
        <f>IF($E18090="","",IFERROR(VLOOKUP(TRIM(E18090&amp;""),'Référentiel Articles'!$A$2:$F$634,5,FALSE),""))</f>
      </c>
      <c r="H18090" s="85" t="str">
        <v/>
      </c>
      <c r="I18090" s="84">
        <f>IF($E18090="","",IFERROR(VLOOKUP(TRIM(E18090&amp;""),'Référentiel Articles'!$A$2:$F$634,6,FALSE),""))</f>
      </c>
      <c r="J18090" s="90">
        <f>IF(OR($E18090="",$H18090=""),"",$H18090*$I18090)</f>
      </c>
      <c r="K18090" s="87" t="str">
        <v/>
      </c>
    </row>
    <row r="18091">
      <c r="A18091" s="74" t="str">
        <v/>
      </c>
      <c r="B18091" s="74" t="str">
        <v/>
      </c>
      <c r="C18091" s="75">
        <f>IF($E18091="","",IFERROR(VLOOKUP(TRIM(E18091&amp;""),'Référentiel Articles'!$A$2:$F$634,2,FALSE),""))</f>
      </c>
      <c r="D18091" s="75">
        <f>IF($E18091="","",IFERROR(VLOOKUP(TRIM(E18091&amp;""),'Référentiel Articles'!$A$2:$F$634,3,FALSE),""))</f>
      </c>
      <c r="E18091" s="74" t="str">
        <v/>
      </c>
      <c r="F18091" s="75">
        <f>IF($E18091="","",IFERROR(VLOOKUP(TRIM(E18091&amp;""),'Référentiel Articles'!$A$2:$F$634,4,FALSE),""))</f>
      </c>
      <c r="G18091" s="76">
        <f>IF($E18091="","",IFERROR(VLOOKUP(TRIM(E18091&amp;""),'Référentiel Articles'!$A$2:$F$634,5,FALSE),""))</f>
      </c>
      <c r="H18091" s="77" t="str">
        <v/>
      </c>
      <c r="I18091" s="76">
        <f>IF($E18091="","",IFERROR(VLOOKUP(TRIM(E18091&amp;""),'Référentiel Articles'!$A$2:$F$634,6,FALSE),""))</f>
      </c>
      <c r="J18091" s="78">
        <f>IF(OR($E18091="",$H18091=""),"",$H18091*$I18091)</f>
      </c>
      <c r="K18091" s="79" t="str">
        <v/>
      </c>
    </row>
    <row r="18092">
      <c r="A18092" s="81" t="str">
        <v/>
      </c>
      <c r="B18092" s="81" t="str">
        <v/>
      </c>
      <c r="C18092" s="83">
        <f>IF($E18092="","",IFERROR(VLOOKUP(TRIM(E18092&amp;""),'Référentiel Articles'!$A$2:$F$634,2,FALSE),""))</f>
      </c>
      <c r="D18092" s="83">
        <f>IF($E18092="","",IFERROR(VLOOKUP(TRIM(E18092&amp;""),'Référentiel Articles'!$A$2:$F$634,3,FALSE),""))</f>
      </c>
      <c r="E18092" s="81" t="str">
        <v/>
      </c>
      <c r="F18092" s="83">
        <f>IF($E18092="","",IFERROR(VLOOKUP(TRIM(E18092&amp;""),'Référentiel Articles'!$A$2:$F$634,4,FALSE),""))</f>
      </c>
      <c r="G18092" s="84">
        <f>IF($E18092="","",IFERROR(VLOOKUP(TRIM(E18092&amp;""),'Référentiel Articles'!$A$2:$F$634,5,FALSE),""))</f>
      </c>
      <c r="H18092" s="85" t="str">
        <v/>
      </c>
      <c r="I18092" s="84">
        <f>IF($E18092="","",IFERROR(VLOOKUP(TRIM(E18092&amp;""),'Référentiel Articles'!$A$2:$F$634,6,FALSE),""))</f>
      </c>
      <c r="J18092" s="90">
        <f>IF(OR($E18092="",$H18092=""),"",$H18092*$I18092)</f>
      </c>
      <c r="K18092" s="87" t="str">
        <v/>
      </c>
    </row>
    <row r="18093">
      <c r="A18093" s="74" t="str">
        <v/>
      </c>
      <c r="B18093" s="74" t="str">
        <v/>
      </c>
      <c r="C18093" s="75">
        <f>IF($E18093="","",IFERROR(VLOOKUP(TRIM(E18093&amp;""),'Référentiel Articles'!$A$2:$F$634,2,FALSE),""))</f>
      </c>
      <c r="D18093" s="75">
        <f>IF($E18093="","",IFERROR(VLOOKUP(TRIM(E18093&amp;""),'Référentiel Articles'!$A$2:$F$634,3,FALSE),""))</f>
      </c>
      <c r="E18093" s="74" t="str">
        <v/>
      </c>
      <c r="F18093" s="75">
        <f>IF($E18093="","",IFERROR(VLOOKUP(TRIM(E18093&amp;""),'Référentiel Articles'!$A$2:$F$634,4,FALSE),""))</f>
      </c>
      <c r="G18093" s="76">
        <f>IF($E18093="","",IFERROR(VLOOKUP(TRIM(E18093&amp;""),'Référentiel Articles'!$A$2:$F$634,5,FALSE),""))</f>
      </c>
      <c r="H18093" s="77" t="str">
        <v/>
      </c>
      <c r="I18093" s="76">
        <f>IF($E18093="","",IFERROR(VLOOKUP(TRIM(E18093&amp;""),'Référentiel Articles'!$A$2:$F$634,6,FALSE),""))</f>
      </c>
      <c r="J18093" s="78">
        <f>IF(OR($E18093="",$H18093=""),"",$H18093*$I18093)</f>
      </c>
      <c r="K18093" s="79" t="str">
        <v/>
      </c>
    </row>
    <row r="18094">
      <c r="A18094" s="81" t="str">
        <v/>
      </c>
      <c r="B18094" s="81" t="str">
        <v/>
      </c>
      <c r="C18094" s="83">
        <f>IF($E18094="","",IFERROR(VLOOKUP(TRIM(E18094&amp;""),'Référentiel Articles'!$A$2:$F$634,2,FALSE),""))</f>
      </c>
      <c r="D18094" s="83">
        <f>IF($E18094="","",IFERROR(VLOOKUP(TRIM(E18094&amp;""),'Référentiel Articles'!$A$2:$F$634,3,FALSE),""))</f>
      </c>
      <c r="E18094" s="81" t="str">
        <v/>
      </c>
      <c r="F18094" s="83">
        <f>IF($E18094="","",IFERROR(VLOOKUP(TRIM(E18094&amp;""),'Référentiel Articles'!$A$2:$F$634,4,FALSE),""))</f>
      </c>
      <c r="G18094" s="84">
        <f>IF($E18094="","",IFERROR(VLOOKUP(TRIM(E18094&amp;""),'Référentiel Articles'!$A$2:$F$634,5,FALSE),""))</f>
      </c>
      <c r="H18094" s="85" t="str">
        <v/>
      </c>
      <c r="I18094" s="84">
        <f>IF($E18094="","",IFERROR(VLOOKUP(TRIM(E18094&amp;""),'Référentiel Articles'!$A$2:$F$634,6,FALSE),""))</f>
      </c>
      <c r="J18094" s="90">
        <f>IF(OR($E18094="",$H18094=""),"",$H18094*$I18094)</f>
      </c>
      <c r="K18094" s="87" t="str">
        <v/>
      </c>
    </row>
    <row r="18095">
      <c r="A18095" s="74" t="str">
        <v/>
      </c>
      <c r="B18095" s="74" t="str">
        <v/>
      </c>
      <c r="C18095" s="75">
        <f>IF($E18095="","",IFERROR(VLOOKUP(TRIM(E18095&amp;""),'Référentiel Articles'!$A$2:$F$634,2,FALSE),""))</f>
      </c>
      <c r="D18095" s="75">
        <f>IF($E18095="","",IFERROR(VLOOKUP(TRIM(E18095&amp;""),'Référentiel Articles'!$A$2:$F$634,3,FALSE),""))</f>
      </c>
      <c r="E18095" s="74" t="str">
        <v/>
      </c>
      <c r="F18095" s="75">
        <f>IF($E18095="","",IFERROR(VLOOKUP(TRIM(E18095&amp;""),'Référentiel Articles'!$A$2:$F$634,4,FALSE),""))</f>
      </c>
      <c r="G18095" s="76">
        <f>IF($E18095="","",IFERROR(VLOOKUP(TRIM(E18095&amp;""),'Référentiel Articles'!$A$2:$F$634,5,FALSE),""))</f>
      </c>
      <c r="H18095" s="77" t="str">
        <v/>
      </c>
      <c r="I18095" s="76">
        <f>IF($E18095="","",IFERROR(VLOOKUP(TRIM(E18095&amp;""),'Référentiel Articles'!$A$2:$F$634,6,FALSE),""))</f>
      </c>
      <c r="J18095" s="78">
        <f>IF(OR($E18095="",$H18095=""),"",$H18095*$I18095)</f>
      </c>
      <c r="K18095" s="79" t="str">
        <v/>
      </c>
    </row>
    <row r="18096">
      <c r="A18096" s="81" t="str">
        <v/>
      </c>
      <c r="B18096" s="81" t="str">
        <v/>
      </c>
      <c r="C18096" s="83">
        <f>IF($E18096="","",IFERROR(VLOOKUP(TRIM(E18096&amp;""),'Référentiel Articles'!$A$2:$F$634,2,FALSE),""))</f>
      </c>
      <c r="D18096" s="83">
        <f>IF($E18096="","",IFERROR(VLOOKUP(TRIM(E18096&amp;""),'Référentiel Articles'!$A$2:$F$634,3,FALSE),""))</f>
      </c>
      <c r="E18096" s="81" t="str">
        <v/>
      </c>
      <c r="F18096" s="83">
        <f>IF($E18096="","",IFERROR(VLOOKUP(TRIM(E18096&amp;""),'Référentiel Articles'!$A$2:$F$634,4,FALSE),""))</f>
      </c>
      <c r="G18096" s="84">
        <f>IF($E18096="","",IFERROR(VLOOKUP(TRIM(E18096&amp;""),'Référentiel Articles'!$A$2:$F$634,5,FALSE),""))</f>
      </c>
      <c r="H18096" s="85" t="str">
        <v/>
      </c>
      <c r="I18096" s="84">
        <f>IF($E18096="","",IFERROR(VLOOKUP(TRIM(E18096&amp;""),'Référentiel Articles'!$A$2:$F$634,6,FALSE),""))</f>
      </c>
      <c r="J18096" s="90">
        <f>IF(OR($E18096="",$H18096=""),"",$H18096*$I18096)</f>
      </c>
      <c r="K18096" s="87" t="str">
        <v/>
      </c>
    </row>
    <row r="18097">
      <c r="A18097" s="74" t="str">
        <v/>
      </c>
      <c r="B18097" s="74" t="str">
        <v/>
      </c>
      <c r="C18097" s="75">
        <f>IF($E18097="","",IFERROR(VLOOKUP(TRIM(E18097&amp;""),'Référentiel Articles'!$A$2:$F$634,2,FALSE),""))</f>
      </c>
      <c r="D18097" s="75">
        <f>IF($E18097="","",IFERROR(VLOOKUP(TRIM(E18097&amp;""),'Référentiel Articles'!$A$2:$F$634,3,FALSE),""))</f>
      </c>
      <c r="E18097" s="74" t="str">
        <v/>
      </c>
      <c r="F18097" s="75">
        <f>IF($E18097="","",IFERROR(VLOOKUP(TRIM(E18097&amp;""),'Référentiel Articles'!$A$2:$F$634,4,FALSE),""))</f>
      </c>
      <c r="G18097" s="76">
        <f>IF($E18097="","",IFERROR(VLOOKUP(TRIM(E18097&amp;""),'Référentiel Articles'!$A$2:$F$634,5,FALSE),""))</f>
      </c>
      <c r="H18097" s="77" t="str">
        <v/>
      </c>
      <c r="I18097" s="76">
        <f>IF($E18097="","",IFERROR(VLOOKUP(TRIM(E18097&amp;""),'Référentiel Articles'!$A$2:$F$634,6,FALSE),""))</f>
      </c>
      <c r="J18097" s="78">
        <f>IF(OR($E18097="",$H18097=""),"",$H18097*$I18097)</f>
      </c>
      <c r="K18097" s="79" t="str">
        <v/>
      </c>
    </row>
    <row r="18098">
      <c r="A18098" s="81" t="str">
        <v/>
      </c>
      <c r="B18098" s="81" t="str">
        <v/>
      </c>
      <c r="C18098" s="83">
        <f>IF($E18098="","",IFERROR(VLOOKUP(TRIM(E18098&amp;""),'Référentiel Articles'!$A$2:$F$634,2,FALSE),""))</f>
      </c>
      <c r="D18098" s="83">
        <f>IF($E18098="","",IFERROR(VLOOKUP(TRIM(E18098&amp;""),'Référentiel Articles'!$A$2:$F$634,3,FALSE),""))</f>
      </c>
      <c r="E18098" s="81" t="str">
        <v/>
      </c>
      <c r="F18098" s="83">
        <f>IF($E18098="","",IFERROR(VLOOKUP(TRIM(E18098&amp;""),'Référentiel Articles'!$A$2:$F$634,4,FALSE),""))</f>
      </c>
      <c r="G18098" s="84">
        <f>IF($E18098="","",IFERROR(VLOOKUP(TRIM(E18098&amp;""),'Référentiel Articles'!$A$2:$F$634,5,FALSE),""))</f>
      </c>
      <c r="H18098" s="85" t="str">
        <v/>
      </c>
      <c r="I18098" s="84">
        <f>IF($E18098="","",IFERROR(VLOOKUP(TRIM(E18098&amp;""),'Référentiel Articles'!$A$2:$F$634,6,FALSE),""))</f>
      </c>
      <c r="J18098" s="90">
        <f>IF(OR($E18098="",$H18098=""),"",$H18098*$I18098)</f>
      </c>
      <c r="K18098" s="87" t="str">
        <v/>
      </c>
    </row>
    <row r="18099">
      <c r="A18099" s="74" t="str">
        <v/>
      </c>
      <c r="B18099" s="74" t="str">
        <v/>
      </c>
      <c r="C18099" s="75">
        <f>IF($E18099="","",IFERROR(VLOOKUP(TRIM(E18099&amp;""),'Référentiel Articles'!$A$2:$F$634,2,FALSE),""))</f>
      </c>
      <c r="D18099" s="75">
        <f>IF($E18099="","",IFERROR(VLOOKUP(TRIM(E18099&amp;""),'Référentiel Articles'!$A$2:$F$634,3,FALSE),""))</f>
      </c>
      <c r="E18099" s="74" t="str">
        <v/>
      </c>
      <c r="F18099" s="75">
        <f>IF($E18099="","",IFERROR(VLOOKUP(TRIM(E18099&amp;""),'Référentiel Articles'!$A$2:$F$634,4,FALSE),""))</f>
      </c>
      <c r="G18099" s="76">
        <f>IF($E18099="","",IFERROR(VLOOKUP(TRIM(E18099&amp;""),'Référentiel Articles'!$A$2:$F$634,5,FALSE),""))</f>
      </c>
      <c r="H18099" s="77" t="str">
        <v/>
      </c>
      <c r="I18099" s="76">
        <f>IF($E18099="","",IFERROR(VLOOKUP(TRIM(E18099&amp;""),'Référentiel Articles'!$A$2:$F$634,6,FALSE),""))</f>
      </c>
      <c r="J18099" s="78">
        <f>IF(OR($E18099="",$H18099=""),"",$H18099*$I18099)</f>
      </c>
      <c r="K18099" s="79" t="str">
        <v/>
      </c>
    </row>
    <row r="18100">
      <c r="A18100" s="81" t="str">
        <v/>
      </c>
      <c r="B18100" s="81" t="str">
        <v/>
      </c>
      <c r="C18100" s="83">
        <f>IF($E18100="","",IFERROR(VLOOKUP(TRIM(E18100&amp;""),'Référentiel Articles'!$A$2:$F$634,2,FALSE),""))</f>
      </c>
      <c r="D18100" s="83">
        <f>IF($E18100="","",IFERROR(VLOOKUP(TRIM(E18100&amp;""),'Référentiel Articles'!$A$2:$F$634,3,FALSE),""))</f>
      </c>
      <c r="E18100" s="81" t="str">
        <v/>
      </c>
      <c r="F18100" s="83">
        <f>IF($E18100="","",IFERROR(VLOOKUP(TRIM(E18100&amp;""),'Référentiel Articles'!$A$2:$F$634,4,FALSE),""))</f>
      </c>
      <c r="G18100" s="84">
        <f>IF($E18100="","",IFERROR(VLOOKUP(TRIM(E18100&amp;""),'Référentiel Articles'!$A$2:$F$634,5,FALSE),""))</f>
      </c>
      <c r="H18100" s="85" t="str">
        <v/>
      </c>
      <c r="I18100" s="84">
        <f>IF($E18100="","",IFERROR(VLOOKUP(TRIM(E18100&amp;""),'Référentiel Articles'!$A$2:$F$634,6,FALSE),""))</f>
      </c>
      <c r="J18100" s="90">
        <f>IF(OR($E18100="",$H18100=""),"",$H18100*$I18100)</f>
      </c>
      <c r="K18100" s="87" t="str">
        <v/>
      </c>
    </row>
    <row r="18101">
      <c r="A18101" s="74" t="str">
        <v/>
      </c>
      <c r="B18101" s="74" t="str">
        <v/>
      </c>
      <c r="C18101" s="75">
        <f>IF($E18101="","",IFERROR(VLOOKUP(TRIM(E18101&amp;""),'Référentiel Articles'!$A$2:$F$634,2,FALSE),""))</f>
      </c>
      <c r="D18101" s="75">
        <f>IF($E18101="","",IFERROR(VLOOKUP(TRIM(E18101&amp;""),'Référentiel Articles'!$A$2:$F$634,3,FALSE),""))</f>
      </c>
      <c r="E18101" s="74" t="str">
        <v/>
      </c>
      <c r="F18101" s="75">
        <f>IF($E18101="","",IFERROR(VLOOKUP(TRIM(E18101&amp;""),'Référentiel Articles'!$A$2:$F$634,4,FALSE),""))</f>
      </c>
      <c r="G18101" s="76">
        <f>IF($E18101="","",IFERROR(VLOOKUP(TRIM(E18101&amp;""),'Référentiel Articles'!$A$2:$F$634,5,FALSE),""))</f>
      </c>
      <c r="H18101" s="77" t="str">
        <v/>
      </c>
      <c r="I18101" s="76">
        <f>IF($E18101="","",IFERROR(VLOOKUP(TRIM(E18101&amp;""),'Référentiel Articles'!$A$2:$F$634,6,FALSE),""))</f>
      </c>
      <c r="J18101" s="78">
        <f>IF(OR($E18101="",$H18101=""),"",$H18101*$I18101)</f>
      </c>
      <c r="K18101" s="79" t="str">
        <v/>
      </c>
    </row>
    <row r="18102">
      <c r="A18102" s="81" t="str">
        <v/>
      </c>
      <c r="B18102" s="81" t="str">
        <v/>
      </c>
      <c r="C18102" s="83">
        <f>IF($E18102="","",IFERROR(VLOOKUP(TRIM(E18102&amp;""),'Référentiel Articles'!$A$2:$F$634,2,FALSE),""))</f>
      </c>
      <c r="D18102" s="83">
        <f>IF($E18102="","",IFERROR(VLOOKUP(TRIM(E18102&amp;""),'Référentiel Articles'!$A$2:$F$634,3,FALSE),""))</f>
      </c>
      <c r="E18102" s="81" t="str">
        <v/>
      </c>
      <c r="F18102" s="83">
        <f>IF($E18102="","",IFERROR(VLOOKUP(TRIM(E18102&amp;""),'Référentiel Articles'!$A$2:$F$634,4,FALSE),""))</f>
      </c>
      <c r="G18102" s="84">
        <f>IF($E18102="","",IFERROR(VLOOKUP(TRIM(E18102&amp;""),'Référentiel Articles'!$A$2:$F$634,5,FALSE),""))</f>
      </c>
      <c r="H18102" s="85" t="str">
        <v/>
      </c>
      <c r="I18102" s="84">
        <f>IF($E18102="","",IFERROR(VLOOKUP(TRIM(E18102&amp;""),'Référentiel Articles'!$A$2:$F$634,6,FALSE),""))</f>
      </c>
      <c r="J18102" s="90">
        <f>IF(OR($E18102="",$H18102=""),"",$H18102*$I18102)</f>
      </c>
      <c r="K18102" s="87" t="str">
        <v/>
      </c>
    </row>
    <row r="18103">
      <c r="A18103" s="74" t="str">
        <v/>
      </c>
      <c r="B18103" s="74" t="str">
        <v/>
      </c>
      <c r="C18103" s="75">
        <f>IF($E18103="","",IFERROR(VLOOKUP(TRIM(E18103&amp;""),'Référentiel Articles'!$A$2:$F$634,2,FALSE),""))</f>
      </c>
      <c r="D18103" s="75">
        <f>IF($E18103="","",IFERROR(VLOOKUP(TRIM(E18103&amp;""),'Référentiel Articles'!$A$2:$F$634,3,FALSE),""))</f>
      </c>
      <c r="E18103" s="74" t="str">
        <v/>
      </c>
      <c r="F18103" s="75">
        <f>IF($E18103="","",IFERROR(VLOOKUP(TRIM(E18103&amp;""),'Référentiel Articles'!$A$2:$F$634,4,FALSE),""))</f>
      </c>
      <c r="G18103" s="76">
        <f>IF($E18103="","",IFERROR(VLOOKUP(TRIM(E18103&amp;""),'Référentiel Articles'!$A$2:$F$634,5,FALSE),""))</f>
      </c>
      <c r="H18103" s="77" t="str">
        <v/>
      </c>
      <c r="I18103" s="76">
        <f>IF($E18103="","",IFERROR(VLOOKUP(TRIM(E18103&amp;""),'Référentiel Articles'!$A$2:$F$634,6,FALSE),""))</f>
      </c>
      <c r="J18103" s="78">
        <f>IF(OR($E18103="",$H18103=""),"",$H18103*$I18103)</f>
      </c>
      <c r="K18103" s="79" t="str">
        <v/>
      </c>
    </row>
    <row r="18104">
      <c r="A18104" s="81" t="str">
        <v/>
      </c>
      <c r="B18104" s="81" t="str">
        <v/>
      </c>
      <c r="C18104" s="83">
        <f>IF($E18104="","",IFERROR(VLOOKUP(TRIM(E18104&amp;""),'Référentiel Articles'!$A$2:$F$634,2,FALSE),""))</f>
      </c>
      <c r="D18104" s="83">
        <f>IF($E18104="","",IFERROR(VLOOKUP(TRIM(E18104&amp;""),'Référentiel Articles'!$A$2:$F$634,3,FALSE),""))</f>
      </c>
      <c r="E18104" s="81" t="str">
        <v/>
      </c>
      <c r="F18104" s="83">
        <f>IF($E18104="","",IFERROR(VLOOKUP(TRIM(E18104&amp;""),'Référentiel Articles'!$A$2:$F$634,4,FALSE),""))</f>
      </c>
      <c r="G18104" s="84">
        <f>IF($E18104="","",IFERROR(VLOOKUP(TRIM(E18104&amp;""),'Référentiel Articles'!$A$2:$F$634,5,FALSE),""))</f>
      </c>
      <c r="H18104" s="85" t="str">
        <v/>
      </c>
      <c r="I18104" s="84">
        <f>IF($E18104="","",IFERROR(VLOOKUP(TRIM(E18104&amp;""),'Référentiel Articles'!$A$2:$F$634,6,FALSE),""))</f>
      </c>
      <c r="J18104" s="90">
        <f>IF(OR($E18104="",$H18104=""),"",$H18104*$I18104)</f>
      </c>
      <c r="K18104" s="87" t="str">
        <v/>
      </c>
    </row>
    <row r="18105">
      <c r="A18105" s="74" t="str">
        <v/>
      </c>
      <c r="B18105" s="74" t="str">
        <v/>
      </c>
      <c r="C18105" s="75">
        <f>IF($E18105="","",IFERROR(VLOOKUP(TRIM(E18105&amp;""),'Référentiel Articles'!$A$2:$F$634,2,FALSE),""))</f>
      </c>
      <c r="D18105" s="75">
        <f>IF($E18105="","",IFERROR(VLOOKUP(TRIM(E18105&amp;""),'Référentiel Articles'!$A$2:$F$634,3,FALSE),""))</f>
      </c>
      <c r="E18105" s="74" t="str">
        <v/>
      </c>
      <c r="F18105" s="75">
        <f>IF($E18105="","",IFERROR(VLOOKUP(TRIM(E18105&amp;""),'Référentiel Articles'!$A$2:$F$634,4,FALSE),""))</f>
      </c>
      <c r="G18105" s="76">
        <f>IF($E18105="","",IFERROR(VLOOKUP(TRIM(E18105&amp;""),'Référentiel Articles'!$A$2:$F$634,5,FALSE),""))</f>
      </c>
      <c r="H18105" s="77" t="str">
        <v/>
      </c>
      <c r="I18105" s="76">
        <f>IF($E18105="","",IFERROR(VLOOKUP(TRIM(E18105&amp;""),'Référentiel Articles'!$A$2:$F$634,6,FALSE),""))</f>
      </c>
      <c r="J18105" s="78">
        <f>IF(OR($E18105="",$H18105=""),"",$H18105*$I18105)</f>
      </c>
      <c r="K18105" s="79" t="str">
        <v/>
      </c>
    </row>
    <row r="18106">
      <c r="A18106" s="81" t="str">
        <v/>
      </c>
      <c r="B18106" s="81" t="str">
        <v/>
      </c>
      <c r="C18106" s="83">
        <f>IF($E18106="","",IFERROR(VLOOKUP(TRIM(E18106&amp;""),'Référentiel Articles'!$A$2:$F$634,2,FALSE),""))</f>
      </c>
      <c r="D18106" s="83">
        <f>IF($E18106="","",IFERROR(VLOOKUP(TRIM(E18106&amp;""),'Référentiel Articles'!$A$2:$F$634,3,FALSE),""))</f>
      </c>
      <c r="E18106" s="81" t="str">
        <v/>
      </c>
      <c r="F18106" s="83">
        <f>IF($E18106="","",IFERROR(VLOOKUP(TRIM(E18106&amp;""),'Référentiel Articles'!$A$2:$F$634,4,FALSE),""))</f>
      </c>
      <c r="G18106" s="84">
        <f>IF($E18106="","",IFERROR(VLOOKUP(TRIM(E18106&amp;""),'Référentiel Articles'!$A$2:$F$634,5,FALSE),""))</f>
      </c>
      <c r="H18106" s="85" t="str">
        <v/>
      </c>
      <c r="I18106" s="84">
        <f>IF($E18106="","",IFERROR(VLOOKUP(TRIM(E18106&amp;""),'Référentiel Articles'!$A$2:$F$634,6,FALSE),""))</f>
      </c>
      <c r="J18106" s="90">
        <f>IF(OR($E18106="",$H18106=""),"",$H18106*$I18106)</f>
      </c>
      <c r="K18106" s="87" t="str">
        <v/>
      </c>
    </row>
    <row r="18107">
      <c r="A18107" s="74" t="str">
        <v/>
      </c>
      <c r="B18107" s="74" t="str">
        <v/>
      </c>
      <c r="C18107" s="75">
        <f>IF($E18107="","",IFERROR(VLOOKUP(TRIM(E18107&amp;""),'Référentiel Articles'!$A$2:$F$634,2,FALSE),""))</f>
      </c>
      <c r="D18107" s="75">
        <f>IF($E18107="","",IFERROR(VLOOKUP(TRIM(E18107&amp;""),'Référentiel Articles'!$A$2:$F$634,3,FALSE),""))</f>
      </c>
      <c r="E18107" s="74" t="str">
        <v/>
      </c>
      <c r="F18107" s="75">
        <f>IF($E18107="","",IFERROR(VLOOKUP(TRIM(E18107&amp;""),'Référentiel Articles'!$A$2:$F$634,4,FALSE),""))</f>
      </c>
      <c r="G18107" s="76">
        <f>IF($E18107="","",IFERROR(VLOOKUP(TRIM(E18107&amp;""),'Référentiel Articles'!$A$2:$F$634,5,FALSE),""))</f>
      </c>
      <c r="H18107" s="77" t="str">
        <v/>
      </c>
      <c r="I18107" s="76">
        <f>IF($E18107="","",IFERROR(VLOOKUP(TRIM(E18107&amp;""),'Référentiel Articles'!$A$2:$F$634,6,FALSE),""))</f>
      </c>
      <c r="J18107" s="78">
        <f>IF(OR($E18107="",$H18107=""),"",$H18107*$I18107)</f>
      </c>
      <c r="K18107" s="79" t="str">
        <v/>
      </c>
    </row>
    <row r="18108">
      <c r="A18108" s="81" t="str">
        <v/>
      </c>
      <c r="B18108" s="81" t="str">
        <v/>
      </c>
      <c r="C18108" s="83">
        <f>IF($E18108="","",IFERROR(VLOOKUP(TRIM(E18108&amp;""),'Référentiel Articles'!$A$2:$F$634,2,FALSE),""))</f>
      </c>
      <c r="D18108" s="83">
        <f>IF($E18108="","",IFERROR(VLOOKUP(TRIM(E18108&amp;""),'Référentiel Articles'!$A$2:$F$634,3,FALSE),""))</f>
      </c>
      <c r="E18108" s="81" t="str">
        <v/>
      </c>
      <c r="F18108" s="83">
        <f>IF($E18108="","",IFERROR(VLOOKUP(TRIM(E18108&amp;""),'Référentiel Articles'!$A$2:$F$634,4,FALSE),""))</f>
      </c>
      <c r="G18108" s="84">
        <f>IF($E18108="","",IFERROR(VLOOKUP(TRIM(E18108&amp;""),'Référentiel Articles'!$A$2:$F$634,5,FALSE),""))</f>
      </c>
      <c r="H18108" s="85" t="str">
        <v/>
      </c>
      <c r="I18108" s="84">
        <f>IF($E18108="","",IFERROR(VLOOKUP(TRIM(E18108&amp;""),'Référentiel Articles'!$A$2:$F$634,6,FALSE),""))</f>
      </c>
      <c r="J18108" s="90">
        <f>IF(OR($E18108="",$H18108=""),"",$H18108*$I18108)</f>
      </c>
      <c r="K18108" s="87" t="str">
        <v/>
      </c>
    </row>
    <row r="18109">
      <c r="A18109" s="74" t="str">
        <v/>
      </c>
      <c r="B18109" s="74" t="str">
        <v/>
      </c>
      <c r="C18109" s="75">
        <f>IF($E18109="","",IFERROR(VLOOKUP(TRIM(E18109&amp;""),'Référentiel Articles'!$A$2:$F$634,2,FALSE),""))</f>
      </c>
      <c r="D18109" s="75">
        <f>IF($E18109="","",IFERROR(VLOOKUP(TRIM(E18109&amp;""),'Référentiel Articles'!$A$2:$F$634,3,FALSE),""))</f>
      </c>
      <c r="E18109" s="74" t="str">
        <v/>
      </c>
      <c r="F18109" s="75">
        <f>IF($E18109="","",IFERROR(VLOOKUP(TRIM(E18109&amp;""),'Référentiel Articles'!$A$2:$F$634,4,FALSE),""))</f>
      </c>
      <c r="G18109" s="76">
        <f>IF($E18109="","",IFERROR(VLOOKUP(TRIM(E18109&amp;""),'Référentiel Articles'!$A$2:$F$634,5,FALSE),""))</f>
      </c>
      <c r="H18109" s="77" t="str">
        <v/>
      </c>
      <c r="I18109" s="76">
        <f>IF($E18109="","",IFERROR(VLOOKUP(TRIM(E18109&amp;""),'Référentiel Articles'!$A$2:$F$634,6,FALSE),""))</f>
      </c>
      <c r="J18109" s="78">
        <f>IF(OR($E18109="",$H18109=""),"",$H18109*$I18109)</f>
      </c>
      <c r="K18109" s="79" t="str">
        <v/>
      </c>
    </row>
    <row r="18110">
      <c r="A18110" s="81" t="str">
        <v/>
      </c>
      <c r="B18110" s="81" t="str">
        <v/>
      </c>
      <c r="C18110" s="83">
        <f>IF($E18110="","",IFERROR(VLOOKUP(TRIM(E18110&amp;""),'Référentiel Articles'!$A$2:$F$634,2,FALSE),""))</f>
      </c>
      <c r="D18110" s="83">
        <f>IF($E18110="","",IFERROR(VLOOKUP(TRIM(E18110&amp;""),'Référentiel Articles'!$A$2:$F$634,3,FALSE),""))</f>
      </c>
      <c r="E18110" s="81" t="str">
        <v/>
      </c>
      <c r="F18110" s="83">
        <f>IF($E18110="","",IFERROR(VLOOKUP(TRIM(E18110&amp;""),'Référentiel Articles'!$A$2:$F$634,4,FALSE),""))</f>
      </c>
      <c r="G18110" s="84">
        <f>IF($E18110="","",IFERROR(VLOOKUP(TRIM(E18110&amp;""),'Référentiel Articles'!$A$2:$F$634,5,FALSE),""))</f>
      </c>
      <c r="H18110" s="85" t="str">
        <v/>
      </c>
      <c r="I18110" s="84">
        <f>IF($E18110="","",IFERROR(VLOOKUP(TRIM(E18110&amp;""),'Référentiel Articles'!$A$2:$F$634,6,FALSE),""))</f>
      </c>
      <c r="J18110" s="90">
        <f>IF(OR($E18110="",$H18110=""),"",$H18110*$I18110)</f>
      </c>
      <c r="K18110" s="87" t="str">
        <v/>
      </c>
    </row>
    <row r="18111">
      <c r="A18111" s="74" t="str">
        <v/>
      </c>
      <c r="B18111" s="74" t="str">
        <v/>
      </c>
      <c r="C18111" s="75">
        <f>IF($E18111="","",IFERROR(VLOOKUP(TRIM(E18111&amp;""),'Référentiel Articles'!$A$2:$F$634,2,FALSE),""))</f>
      </c>
      <c r="D18111" s="75">
        <f>IF($E18111="","",IFERROR(VLOOKUP(TRIM(E18111&amp;""),'Référentiel Articles'!$A$2:$F$634,3,FALSE),""))</f>
      </c>
      <c r="E18111" s="74" t="str">
        <v/>
      </c>
      <c r="F18111" s="75">
        <f>IF($E18111="","",IFERROR(VLOOKUP(TRIM(E18111&amp;""),'Référentiel Articles'!$A$2:$F$634,4,FALSE),""))</f>
      </c>
      <c r="G18111" s="76">
        <f>IF($E18111="","",IFERROR(VLOOKUP(TRIM(E18111&amp;""),'Référentiel Articles'!$A$2:$F$634,5,FALSE),""))</f>
      </c>
      <c r="H18111" s="77" t="str">
        <v/>
      </c>
      <c r="I18111" s="76">
        <f>IF($E18111="","",IFERROR(VLOOKUP(TRIM(E18111&amp;""),'Référentiel Articles'!$A$2:$F$634,6,FALSE),""))</f>
      </c>
      <c r="J18111" s="78">
        <f>IF(OR($E18111="",$H18111=""),"",$H18111*$I18111)</f>
      </c>
      <c r="K18111" s="79" t="str">
        <v/>
      </c>
    </row>
    <row r="18112">
      <c r="A18112" s="81" t="str">
        <v/>
      </c>
      <c r="B18112" s="81" t="str">
        <v/>
      </c>
      <c r="C18112" s="83">
        <f>IF($E18112="","",IFERROR(VLOOKUP(TRIM(E18112&amp;""),'Référentiel Articles'!$A$2:$F$634,2,FALSE),""))</f>
      </c>
      <c r="D18112" s="83">
        <f>IF($E18112="","",IFERROR(VLOOKUP(TRIM(E18112&amp;""),'Référentiel Articles'!$A$2:$F$634,3,FALSE),""))</f>
      </c>
      <c r="E18112" s="81" t="str">
        <v/>
      </c>
      <c r="F18112" s="83">
        <f>IF($E18112="","",IFERROR(VLOOKUP(TRIM(E18112&amp;""),'Référentiel Articles'!$A$2:$F$634,4,FALSE),""))</f>
      </c>
      <c r="G18112" s="84">
        <f>IF($E18112="","",IFERROR(VLOOKUP(TRIM(E18112&amp;""),'Référentiel Articles'!$A$2:$F$634,5,FALSE),""))</f>
      </c>
      <c r="H18112" s="85" t="str">
        <v/>
      </c>
      <c r="I18112" s="84">
        <f>IF($E18112="","",IFERROR(VLOOKUP(TRIM(E18112&amp;""),'Référentiel Articles'!$A$2:$F$634,6,FALSE),""))</f>
      </c>
      <c r="J18112" s="90">
        <f>IF(OR($E18112="",$H18112=""),"",$H18112*$I18112)</f>
      </c>
      <c r="K18112" s="87" t="str">
        <v/>
      </c>
    </row>
    <row r="18113">
      <c r="A18113" s="74" t="str">
        <v/>
      </c>
      <c r="B18113" s="74" t="str">
        <v/>
      </c>
      <c r="C18113" s="75">
        <f>IF($E18113="","",IFERROR(VLOOKUP(TRIM(E18113&amp;""),'Référentiel Articles'!$A$2:$F$634,2,FALSE),""))</f>
      </c>
      <c r="D18113" s="75">
        <f>IF($E18113="","",IFERROR(VLOOKUP(TRIM(E18113&amp;""),'Référentiel Articles'!$A$2:$F$634,3,FALSE),""))</f>
      </c>
      <c r="E18113" s="74" t="str">
        <v/>
      </c>
      <c r="F18113" s="75">
        <f>IF($E18113="","",IFERROR(VLOOKUP(TRIM(E18113&amp;""),'Référentiel Articles'!$A$2:$F$634,4,FALSE),""))</f>
      </c>
      <c r="G18113" s="76">
        <f>IF($E18113="","",IFERROR(VLOOKUP(TRIM(E18113&amp;""),'Référentiel Articles'!$A$2:$F$634,5,FALSE),""))</f>
      </c>
      <c r="H18113" s="77" t="str">
        <v/>
      </c>
      <c r="I18113" s="76">
        <f>IF($E18113="","",IFERROR(VLOOKUP(TRIM(E18113&amp;""),'Référentiel Articles'!$A$2:$F$634,6,FALSE),""))</f>
      </c>
      <c r="J18113" s="78">
        <f>IF(OR($E18113="",$H18113=""),"",$H18113*$I18113)</f>
      </c>
      <c r="K18113" s="79" t="str">
        <v/>
      </c>
    </row>
    <row r="18114">
      <c r="A18114" s="81" t="str">
        <v/>
      </c>
      <c r="B18114" s="81" t="str">
        <v/>
      </c>
      <c r="C18114" s="83">
        <f>IF($E18114="","",IFERROR(VLOOKUP(TRIM(E18114&amp;""),'Référentiel Articles'!$A$2:$F$634,2,FALSE),""))</f>
      </c>
      <c r="D18114" s="83">
        <f>IF($E18114="","",IFERROR(VLOOKUP(TRIM(E18114&amp;""),'Référentiel Articles'!$A$2:$F$634,3,FALSE),""))</f>
      </c>
      <c r="E18114" s="81" t="str">
        <v/>
      </c>
      <c r="F18114" s="83">
        <f>IF($E18114="","",IFERROR(VLOOKUP(TRIM(E18114&amp;""),'Référentiel Articles'!$A$2:$F$634,4,FALSE),""))</f>
      </c>
      <c r="G18114" s="84">
        <f>IF($E18114="","",IFERROR(VLOOKUP(TRIM(E18114&amp;""),'Référentiel Articles'!$A$2:$F$634,5,FALSE),""))</f>
      </c>
      <c r="H18114" s="85" t="str">
        <v/>
      </c>
      <c r="I18114" s="84">
        <f>IF($E18114="","",IFERROR(VLOOKUP(TRIM(E18114&amp;""),'Référentiel Articles'!$A$2:$F$634,6,FALSE),""))</f>
      </c>
      <c r="J18114" s="90">
        <f>IF(OR($E18114="",$H18114=""),"",$H18114*$I18114)</f>
      </c>
      <c r="K18114" s="87" t="str">
        <v/>
      </c>
    </row>
    <row r="18115">
      <c r="A18115" s="74" t="str">
        <v/>
      </c>
      <c r="B18115" s="74" t="str">
        <v/>
      </c>
      <c r="C18115" s="75">
        <f>IF($E18115="","",IFERROR(VLOOKUP(TRIM(E18115&amp;""),'Référentiel Articles'!$A$2:$F$634,2,FALSE),""))</f>
      </c>
      <c r="D18115" s="75">
        <f>IF($E18115="","",IFERROR(VLOOKUP(TRIM(E18115&amp;""),'Référentiel Articles'!$A$2:$F$634,3,FALSE),""))</f>
      </c>
      <c r="E18115" s="74" t="str">
        <v/>
      </c>
      <c r="F18115" s="75">
        <f>IF($E18115="","",IFERROR(VLOOKUP(TRIM(E18115&amp;""),'Référentiel Articles'!$A$2:$F$634,4,FALSE),""))</f>
      </c>
      <c r="G18115" s="76">
        <f>IF($E18115="","",IFERROR(VLOOKUP(TRIM(E18115&amp;""),'Référentiel Articles'!$A$2:$F$634,5,FALSE),""))</f>
      </c>
      <c r="H18115" s="77" t="str">
        <v/>
      </c>
      <c r="I18115" s="76">
        <f>IF($E18115="","",IFERROR(VLOOKUP(TRIM(E18115&amp;""),'Référentiel Articles'!$A$2:$F$634,6,FALSE),""))</f>
      </c>
      <c r="J18115" s="78">
        <f>IF(OR($E18115="",$H18115=""),"",$H18115*$I18115)</f>
      </c>
      <c r="K18115" s="79" t="str">
        <v/>
      </c>
    </row>
    <row r="18116">
      <c r="A18116" s="81" t="str">
        <v/>
      </c>
      <c r="B18116" s="81" t="str">
        <v/>
      </c>
      <c r="C18116" s="83">
        <f>IF($E18116="","",IFERROR(VLOOKUP(TRIM(E18116&amp;""),'Référentiel Articles'!$A$2:$F$634,2,FALSE),""))</f>
      </c>
      <c r="D18116" s="83">
        <f>IF($E18116="","",IFERROR(VLOOKUP(TRIM(E18116&amp;""),'Référentiel Articles'!$A$2:$F$634,3,FALSE),""))</f>
      </c>
      <c r="E18116" s="81" t="str">
        <v/>
      </c>
      <c r="F18116" s="83">
        <f>IF($E18116="","",IFERROR(VLOOKUP(TRIM(E18116&amp;""),'Référentiel Articles'!$A$2:$F$634,4,FALSE),""))</f>
      </c>
      <c r="G18116" s="84">
        <f>IF($E18116="","",IFERROR(VLOOKUP(TRIM(E18116&amp;""),'Référentiel Articles'!$A$2:$F$634,5,FALSE),""))</f>
      </c>
      <c r="H18116" s="85" t="str">
        <v/>
      </c>
      <c r="I18116" s="84">
        <f>IF($E18116="","",IFERROR(VLOOKUP(TRIM(E18116&amp;""),'Référentiel Articles'!$A$2:$F$634,6,FALSE),""))</f>
      </c>
      <c r="J18116" s="90">
        <f>IF(OR($E18116="",$H18116=""),"",$H18116*$I18116)</f>
      </c>
      <c r="K18116" s="87" t="str">
        <v/>
      </c>
    </row>
    <row r="18117">
      <c r="A18117" s="74" t="str">
        <v/>
      </c>
      <c r="B18117" s="74" t="str">
        <v/>
      </c>
      <c r="C18117" s="75">
        <f>IF($E18117="","",IFERROR(VLOOKUP(TRIM(E18117&amp;""),'Référentiel Articles'!$A$2:$F$634,2,FALSE),""))</f>
      </c>
      <c r="D18117" s="75">
        <f>IF($E18117="","",IFERROR(VLOOKUP(TRIM(E18117&amp;""),'Référentiel Articles'!$A$2:$F$634,3,FALSE),""))</f>
      </c>
      <c r="E18117" s="74" t="str">
        <v/>
      </c>
      <c r="F18117" s="75">
        <f>IF($E18117="","",IFERROR(VLOOKUP(TRIM(E18117&amp;""),'Référentiel Articles'!$A$2:$F$634,4,FALSE),""))</f>
      </c>
      <c r="G18117" s="76">
        <f>IF($E18117="","",IFERROR(VLOOKUP(TRIM(E18117&amp;""),'Référentiel Articles'!$A$2:$F$634,5,FALSE),""))</f>
      </c>
      <c r="H18117" s="77" t="str">
        <v/>
      </c>
      <c r="I18117" s="76">
        <f>IF($E18117="","",IFERROR(VLOOKUP(TRIM(E18117&amp;""),'Référentiel Articles'!$A$2:$F$634,6,FALSE),""))</f>
      </c>
      <c r="J18117" s="78">
        <f>IF(OR($E18117="",$H18117=""),"",$H18117*$I18117)</f>
      </c>
      <c r="K18117" s="79" t="str">
        <v/>
      </c>
    </row>
    <row r="18118">
      <c r="A18118" s="81" t="str">
        <v/>
      </c>
      <c r="B18118" s="81" t="str">
        <v/>
      </c>
      <c r="C18118" s="83">
        <f>IF($E18118="","",IFERROR(VLOOKUP(TRIM(E18118&amp;""),'Référentiel Articles'!$A$2:$F$634,2,FALSE),""))</f>
      </c>
      <c r="D18118" s="83">
        <f>IF($E18118="","",IFERROR(VLOOKUP(TRIM(E18118&amp;""),'Référentiel Articles'!$A$2:$F$634,3,FALSE),""))</f>
      </c>
      <c r="E18118" s="81" t="str">
        <v/>
      </c>
      <c r="F18118" s="83">
        <f>IF($E18118="","",IFERROR(VLOOKUP(TRIM(E18118&amp;""),'Référentiel Articles'!$A$2:$F$634,4,FALSE),""))</f>
      </c>
      <c r="G18118" s="84">
        <f>IF($E18118="","",IFERROR(VLOOKUP(TRIM(E18118&amp;""),'Référentiel Articles'!$A$2:$F$634,5,FALSE),""))</f>
      </c>
      <c r="H18118" s="85" t="str">
        <v/>
      </c>
      <c r="I18118" s="84">
        <f>IF($E18118="","",IFERROR(VLOOKUP(TRIM(E18118&amp;""),'Référentiel Articles'!$A$2:$F$634,6,FALSE),""))</f>
      </c>
      <c r="J18118" s="90">
        <f>IF(OR($E18118="",$H18118=""),"",$H18118*$I18118)</f>
      </c>
      <c r="K18118" s="87" t="str">
        <v/>
      </c>
    </row>
    <row r="18119">
      <c r="A18119" s="74" t="str">
        <v/>
      </c>
      <c r="B18119" s="74" t="str">
        <v/>
      </c>
      <c r="C18119" s="75">
        <f>IF($E18119="","",IFERROR(VLOOKUP(TRIM(E18119&amp;""),'Référentiel Articles'!$A$2:$F$634,2,FALSE),""))</f>
      </c>
      <c r="D18119" s="75">
        <f>IF($E18119="","",IFERROR(VLOOKUP(TRIM(E18119&amp;""),'Référentiel Articles'!$A$2:$F$634,3,FALSE),""))</f>
      </c>
      <c r="E18119" s="74" t="str">
        <v/>
      </c>
      <c r="F18119" s="75">
        <f>IF($E18119="","",IFERROR(VLOOKUP(TRIM(E18119&amp;""),'Référentiel Articles'!$A$2:$F$634,4,FALSE),""))</f>
      </c>
      <c r="G18119" s="76">
        <f>IF($E18119="","",IFERROR(VLOOKUP(TRIM(E18119&amp;""),'Référentiel Articles'!$A$2:$F$634,5,FALSE),""))</f>
      </c>
      <c r="H18119" s="77" t="str">
        <v/>
      </c>
      <c r="I18119" s="76">
        <f>IF($E18119="","",IFERROR(VLOOKUP(TRIM(E18119&amp;""),'Référentiel Articles'!$A$2:$F$634,6,FALSE),""))</f>
      </c>
      <c r="J18119" s="78">
        <f>IF(OR($E18119="",$H18119=""),"",$H18119*$I18119)</f>
      </c>
      <c r="K18119" s="79" t="str">
        <v/>
      </c>
    </row>
    <row r="18120">
      <c r="A18120" s="81" t="str">
        <v/>
      </c>
      <c r="B18120" s="81" t="str">
        <v/>
      </c>
      <c r="C18120" s="83">
        <f>IF($E18120="","",IFERROR(VLOOKUP(TRIM(E18120&amp;""),'Référentiel Articles'!$A$2:$F$634,2,FALSE),""))</f>
      </c>
      <c r="D18120" s="83">
        <f>IF($E18120="","",IFERROR(VLOOKUP(TRIM(E18120&amp;""),'Référentiel Articles'!$A$2:$F$634,3,FALSE),""))</f>
      </c>
      <c r="E18120" s="81" t="str">
        <v/>
      </c>
      <c r="F18120" s="83">
        <f>IF($E18120="","",IFERROR(VLOOKUP(TRIM(E18120&amp;""),'Référentiel Articles'!$A$2:$F$634,4,FALSE),""))</f>
      </c>
      <c r="G18120" s="84">
        <f>IF($E18120="","",IFERROR(VLOOKUP(TRIM(E18120&amp;""),'Référentiel Articles'!$A$2:$F$634,5,FALSE),""))</f>
      </c>
      <c r="H18120" s="85" t="str">
        <v/>
      </c>
      <c r="I18120" s="84">
        <f>IF($E18120="","",IFERROR(VLOOKUP(TRIM(E18120&amp;""),'Référentiel Articles'!$A$2:$F$634,6,FALSE),""))</f>
      </c>
      <c r="J18120" s="90">
        <f>IF(OR($E18120="",$H18120=""),"",$H18120*$I18120)</f>
      </c>
      <c r="K18120" s="87" t="str">
        <v/>
      </c>
    </row>
    <row r="18121">
      <c r="A18121" s="74" t="str">
        <v/>
      </c>
      <c r="B18121" s="74" t="str">
        <v/>
      </c>
      <c r="C18121" s="75">
        <f>IF($E18121="","",IFERROR(VLOOKUP(TRIM(E18121&amp;""),'Référentiel Articles'!$A$2:$F$634,2,FALSE),""))</f>
      </c>
      <c r="D18121" s="75">
        <f>IF($E18121="","",IFERROR(VLOOKUP(TRIM(E18121&amp;""),'Référentiel Articles'!$A$2:$F$634,3,FALSE),""))</f>
      </c>
      <c r="E18121" s="74" t="str">
        <v/>
      </c>
      <c r="F18121" s="75">
        <f>IF($E18121="","",IFERROR(VLOOKUP(TRIM(E18121&amp;""),'Référentiel Articles'!$A$2:$F$634,4,FALSE),""))</f>
      </c>
      <c r="G18121" s="76">
        <f>IF($E18121="","",IFERROR(VLOOKUP(TRIM(E18121&amp;""),'Référentiel Articles'!$A$2:$F$634,5,FALSE),""))</f>
      </c>
      <c r="H18121" s="77" t="str">
        <v/>
      </c>
      <c r="I18121" s="76">
        <f>IF($E18121="","",IFERROR(VLOOKUP(TRIM(E18121&amp;""),'Référentiel Articles'!$A$2:$F$634,6,FALSE),""))</f>
      </c>
      <c r="J18121" s="78">
        <f>IF(OR($E18121="",$H18121=""),"",$H18121*$I18121)</f>
      </c>
      <c r="K18121" s="79" t="str">
        <v/>
      </c>
    </row>
    <row r="18122">
      <c r="A18122" s="81" t="str">
        <v/>
      </c>
      <c r="B18122" s="81" t="str">
        <v/>
      </c>
      <c r="C18122" s="83">
        <f>IF($E18122="","",IFERROR(VLOOKUP(TRIM(E18122&amp;""),'Référentiel Articles'!$A$2:$F$634,2,FALSE),""))</f>
      </c>
      <c r="D18122" s="83">
        <f>IF($E18122="","",IFERROR(VLOOKUP(TRIM(E18122&amp;""),'Référentiel Articles'!$A$2:$F$634,3,FALSE),""))</f>
      </c>
      <c r="E18122" s="81" t="str">
        <v/>
      </c>
      <c r="F18122" s="83">
        <f>IF($E18122="","",IFERROR(VLOOKUP(TRIM(E18122&amp;""),'Référentiel Articles'!$A$2:$F$634,4,FALSE),""))</f>
      </c>
      <c r="G18122" s="84">
        <f>IF($E18122="","",IFERROR(VLOOKUP(TRIM(E18122&amp;""),'Référentiel Articles'!$A$2:$F$634,5,FALSE),""))</f>
      </c>
      <c r="H18122" s="85" t="str">
        <v/>
      </c>
      <c r="I18122" s="84">
        <f>IF($E18122="","",IFERROR(VLOOKUP(TRIM(E18122&amp;""),'Référentiel Articles'!$A$2:$F$634,6,FALSE),""))</f>
      </c>
      <c r="J18122" s="90">
        <f>IF(OR($E18122="",$H18122=""),"",$H18122*$I18122)</f>
      </c>
      <c r="K18122" s="87" t="str">
        <v/>
      </c>
    </row>
    <row r="18123">
      <c r="A18123" s="74" t="str">
        <v/>
      </c>
      <c r="B18123" s="74" t="str">
        <v/>
      </c>
      <c r="C18123" s="75">
        <f>IF($E18123="","",IFERROR(VLOOKUP(TRIM(E18123&amp;""),'Référentiel Articles'!$A$2:$F$634,2,FALSE),""))</f>
      </c>
      <c r="D18123" s="75">
        <f>IF($E18123="","",IFERROR(VLOOKUP(TRIM(E18123&amp;""),'Référentiel Articles'!$A$2:$F$634,3,FALSE),""))</f>
      </c>
      <c r="E18123" s="74" t="str">
        <v/>
      </c>
      <c r="F18123" s="75">
        <f>IF($E18123="","",IFERROR(VLOOKUP(TRIM(E18123&amp;""),'Référentiel Articles'!$A$2:$F$634,4,FALSE),""))</f>
      </c>
      <c r="G18123" s="76">
        <f>IF($E18123="","",IFERROR(VLOOKUP(TRIM(E18123&amp;""),'Référentiel Articles'!$A$2:$F$634,5,FALSE),""))</f>
      </c>
      <c r="H18123" s="77" t="str">
        <v/>
      </c>
      <c r="I18123" s="76">
        <f>IF($E18123="","",IFERROR(VLOOKUP(TRIM(E18123&amp;""),'Référentiel Articles'!$A$2:$F$634,6,FALSE),""))</f>
      </c>
      <c r="J18123" s="78">
        <f>IF(OR($E18123="",$H18123=""),"",$H18123*$I18123)</f>
      </c>
      <c r="K18123" s="79" t="str">
        <v/>
      </c>
    </row>
    <row r="18124">
      <c r="A18124" s="81" t="str">
        <v/>
      </c>
      <c r="B18124" s="81" t="str">
        <v/>
      </c>
      <c r="C18124" s="83">
        <f>IF($E18124="","",IFERROR(VLOOKUP(TRIM(E18124&amp;""),'Référentiel Articles'!$A$2:$F$634,2,FALSE),""))</f>
      </c>
      <c r="D18124" s="83">
        <f>IF($E18124="","",IFERROR(VLOOKUP(TRIM(E18124&amp;""),'Référentiel Articles'!$A$2:$F$634,3,FALSE),""))</f>
      </c>
      <c r="E18124" s="81" t="str">
        <v/>
      </c>
      <c r="F18124" s="83">
        <f>IF($E18124="","",IFERROR(VLOOKUP(TRIM(E18124&amp;""),'Référentiel Articles'!$A$2:$F$634,4,FALSE),""))</f>
      </c>
      <c r="G18124" s="84">
        <f>IF($E18124="","",IFERROR(VLOOKUP(TRIM(E18124&amp;""),'Référentiel Articles'!$A$2:$F$634,5,FALSE),""))</f>
      </c>
      <c r="H18124" s="85" t="str">
        <v/>
      </c>
      <c r="I18124" s="84">
        <f>IF($E18124="","",IFERROR(VLOOKUP(TRIM(E18124&amp;""),'Référentiel Articles'!$A$2:$F$634,6,FALSE),""))</f>
      </c>
      <c r="J18124" s="90">
        <f>IF(OR($E18124="",$H18124=""),"",$H18124*$I18124)</f>
      </c>
      <c r="K18124" s="87" t="str">
        <v/>
      </c>
    </row>
    <row r="18125">
      <c r="A18125" s="74" t="str">
        <v/>
      </c>
      <c r="B18125" s="74" t="str">
        <v/>
      </c>
      <c r="C18125" s="75">
        <f>IF($E18125="","",IFERROR(VLOOKUP(TRIM(E18125&amp;""),'Référentiel Articles'!$A$2:$F$634,2,FALSE),""))</f>
      </c>
      <c r="D18125" s="75">
        <f>IF($E18125="","",IFERROR(VLOOKUP(TRIM(E18125&amp;""),'Référentiel Articles'!$A$2:$F$634,3,FALSE),""))</f>
      </c>
      <c r="E18125" s="74" t="str">
        <v/>
      </c>
      <c r="F18125" s="75">
        <f>IF($E18125="","",IFERROR(VLOOKUP(TRIM(E18125&amp;""),'Référentiel Articles'!$A$2:$F$634,4,FALSE),""))</f>
      </c>
      <c r="G18125" s="76">
        <f>IF($E18125="","",IFERROR(VLOOKUP(TRIM(E18125&amp;""),'Référentiel Articles'!$A$2:$F$634,5,FALSE),""))</f>
      </c>
      <c r="H18125" s="77" t="str">
        <v/>
      </c>
      <c r="I18125" s="76">
        <f>IF($E18125="","",IFERROR(VLOOKUP(TRIM(E18125&amp;""),'Référentiel Articles'!$A$2:$F$634,6,FALSE),""))</f>
      </c>
      <c r="J18125" s="78">
        <f>IF(OR($E18125="",$H18125=""),"",$H18125*$I18125)</f>
      </c>
      <c r="K18125" s="79" t="str">
        <v/>
      </c>
    </row>
    <row r="18126">
      <c r="A18126" s="81" t="str">
        <v/>
      </c>
      <c r="B18126" s="81" t="str">
        <v/>
      </c>
      <c r="C18126" s="83">
        <f>IF($E18126="","",IFERROR(VLOOKUP(TRIM(E18126&amp;""),'Référentiel Articles'!$A$2:$F$634,2,FALSE),""))</f>
      </c>
      <c r="D18126" s="83">
        <f>IF($E18126="","",IFERROR(VLOOKUP(TRIM(E18126&amp;""),'Référentiel Articles'!$A$2:$F$634,3,FALSE),""))</f>
      </c>
      <c r="E18126" s="81" t="str">
        <v/>
      </c>
      <c r="F18126" s="83">
        <f>IF($E18126="","",IFERROR(VLOOKUP(TRIM(E18126&amp;""),'Référentiel Articles'!$A$2:$F$634,4,FALSE),""))</f>
      </c>
      <c r="G18126" s="84">
        <f>IF($E18126="","",IFERROR(VLOOKUP(TRIM(E18126&amp;""),'Référentiel Articles'!$A$2:$F$634,5,FALSE),""))</f>
      </c>
      <c r="H18126" s="85" t="str">
        <v/>
      </c>
      <c r="I18126" s="84">
        <f>IF($E18126="","",IFERROR(VLOOKUP(TRIM(E18126&amp;""),'Référentiel Articles'!$A$2:$F$634,6,FALSE),""))</f>
      </c>
      <c r="J18126" s="90">
        <f>IF(OR($E18126="",$H18126=""),"",$H18126*$I18126)</f>
      </c>
      <c r="K18126" s="87" t="str">
        <v/>
      </c>
    </row>
    <row r="18127">
      <c r="A18127" s="74" t="str">
        <v/>
      </c>
      <c r="B18127" s="74" t="str">
        <v/>
      </c>
      <c r="C18127" s="75">
        <f>IF($E18127="","",IFERROR(VLOOKUP(TRIM(E18127&amp;""),'Référentiel Articles'!$A$2:$F$634,2,FALSE),""))</f>
      </c>
      <c r="D18127" s="75">
        <f>IF($E18127="","",IFERROR(VLOOKUP(TRIM(E18127&amp;""),'Référentiel Articles'!$A$2:$F$634,3,FALSE),""))</f>
      </c>
      <c r="E18127" s="74" t="str">
        <v/>
      </c>
      <c r="F18127" s="75">
        <f>IF($E18127="","",IFERROR(VLOOKUP(TRIM(E18127&amp;""),'Référentiel Articles'!$A$2:$F$634,4,FALSE),""))</f>
      </c>
      <c r="G18127" s="76">
        <f>IF($E18127="","",IFERROR(VLOOKUP(TRIM(E18127&amp;""),'Référentiel Articles'!$A$2:$F$634,5,FALSE),""))</f>
      </c>
      <c r="H18127" s="77" t="str">
        <v/>
      </c>
      <c r="I18127" s="76">
        <f>IF($E18127="","",IFERROR(VLOOKUP(TRIM(E18127&amp;""),'Référentiel Articles'!$A$2:$F$634,6,FALSE),""))</f>
      </c>
      <c r="J18127" s="78">
        <f>IF(OR($E18127="",$H18127=""),"",$H18127*$I18127)</f>
      </c>
      <c r="K18127" s="79" t="str">
        <v/>
      </c>
    </row>
    <row r="18128">
      <c r="A18128" s="81" t="str">
        <v/>
      </c>
      <c r="B18128" s="81" t="str">
        <v/>
      </c>
      <c r="C18128" s="83">
        <f>IF($E18128="","",IFERROR(VLOOKUP(TRIM(E18128&amp;""),'Référentiel Articles'!$A$2:$F$634,2,FALSE),""))</f>
      </c>
      <c r="D18128" s="83">
        <f>IF($E18128="","",IFERROR(VLOOKUP(TRIM(E18128&amp;""),'Référentiel Articles'!$A$2:$F$634,3,FALSE),""))</f>
      </c>
      <c r="E18128" s="81" t="str">
        <v/>
      </c>
      <c r="F18128" s="83">
        <f>IF($E18128="","",IFERROR(VLOOKUP(TRIM(E18128&amp;""),'Référentiel Articles'!$A$2:$F$634,4,FALSE),""))</f>
      </c>
      <c r="G18128" s="84">
        <f>IF($E18128="","",IFERROR(VLOOKUP(TRIM(E18128&amp;""),'Référentiel Articles'!$A$2:$F$634,5,FALSE),""))</f>
      </c>
      <c r="H18128" s="85" t="str">
        <v/>
      </c>
      <c r="I18128" s="84">
        <f>IF($E18128="","",IFERROR(VLOOKUP(TRIM(E18128&amp;""),'Référentiel Articles'!$A$2:$F$634,6,FALSE),""))</f>
      </c>
      <c r="J18128" s="90">
        <f>IF(OR($E18128="",$H18128=""),"",$H18128*$I18128)</f>
      </c>
      <c r="K18128" s="87" t="str">
        <v/>
      </c>
    </row>
    <row r="18129">
      <c r="A18129" s="74" t="str">
        <v/>
      </c>
      <c r="B18129" s="74" t="str">
        <v/>
      </c>
      <c r="C18129" s="75">
        <f>IF($E18129="","",IFERROR(VLOOKUP(TRIM(E18129&amp;""),'Référentiel Articles'!$A$2:$F$634,2,FALSE),""))</f>
      </c>
      <c r="D18129" s="75">
        <f>IF($E18129="","",IFERROR(VLOOKUP(TRIM(E18129&amp;""),'Référentiel Articles'!$A$2:$F$634,3,FALSE),""))</f>
      </c>
      <c r="E18129" s="74" t="str">
        <v/>
      </c>
      <c r="F18129" s="75">
        <f>IF($E18129="","",IFERROR(VLOOKUP(TRIM(E18129&amp;""),'Référentiel Articles'!$A$2:$F$634,4,FALSE),""))</f>
      </c>
      <c r="G18129" s="76">
        <f>IF($E18129="","",IFERROR(VLOOKUP(TRIM(E18129&amp;""),'Référentiel Articles'!$A$2:$F$634,5,FALSE),""))</f>
      </c>
      <c r="H18129" s="77" t="str">
        <v/>
      </c>
      <c r="I18129" s="76">
        <f>IF($E18129="","",IFERROR(VLOOKUP(TRIM(E18129&amp;""),'Référentiel Articles'!$A$2:$F$634,6,FALSE),""))</f>
      </c>
      <c r="J18129" s="78">
        <f>IF(OR($E18129="",$H18129=""),"",$H18129*$I18129)</f>
      </c>
      <c r="K18129" s="79" t="str">
        <v/>
      </c>
    </row>
    <row r="18130">
      <c r="A18130" s="81" t="str">
        <v/>
      </c>
      <c r="B18130" s="81" t="str">
        <v/>
      </c>
      <c r="C18130" s="83">
        <f>IF($E18130="","",IFERROR(VLOOKUP(TRIM(E18130&amp;""),'Référentiel Articles'!$A$2:$F$634,2,FALSE),""))</f>
      </c>
      <c r="D18130" s="83">
        <f>IF($E18130="","",IFERROR(VLOOKUP(TRIM(E18130&amp;""),'Référentiel Articles'!$A$2:$F$634,3,FALSE),""))</f>
      </c>
      <c r="E18130" s="81" t="str">
        <v/>
      </c>
      <c r="F18130" s="83">
        <f>IF($E18130="","",IFERROR(VLOOKUP(TRIM(E18130&amp;""),'Référentiel Articles'!$A$2:$F$634,4,FALSE),""))</f>
      </c>
      <c r="G18130" s="84">
        <f>IF($E18130="","",IFERROR(VLOOKUP(TRIM(E18130&amp;""),'Référentiel Articles'!$A$2:$F$634,5,FALSE),""))</f>
      </c>
      <c r="H18130" s="85" t="str">
        <v/>
      </c>
      <c r="I18130" s="84">
        <f>IF($E18130="","",IFERROR(VLOOKUP(TRIM(E18130&amp;""),'Référentiel Articles'!$A$2:$F$634,6,FALSE),""))</f>
      </c>
      <c r="J18130" s="90">
        <f>IF(OR($E18130="",$H18130=""),"",$H18130*$I18130)</f>
      </c>
      <c r="K18130" s="87" t="str">
        <v/>
      </c>
    </row>
    <row r="18131">
      <c r="A18131" s="74" t="str">
        <v/>
      </c>
      <c r="B18131" s="74" t="str">
        <v/>
      </c>
      <c r="C18131" s="75">
        <f>IF($E18131="","",IFERROR(VLOOKUP(TRIM(E18131&amp;""),'Référentiel Articles'!$A$2:$F$634,2,FALSE),""))</f>
      </c>
      <c r="D18131" s="75">
        <f>IF($E18131="","",IFERROR(VLOOKUP(TRIM(E18131&amp;""),'Référentiel Articles'!$A$2:$F$634,3,FALSE),""))</f>
      </c>
      <c r="E18131" s="74" t="str">
        <v/>
      </c>
      <c r="F18131" s="75">
        <f>IF($E18131="","",IFERROR(VLOOKUP(TRIM(E18131&amp;""),'Référentiel Articles'!$A$2:$F$634,4,FALSE),""))</f>
      </c>
      <c r="G18131" s="76">
        <f>IF($E18131="","",IFERROR(VLOOKUP(TRIM(E18131&amp;""),'Référentiel Articles'!$A$2:$F$634,5,FALSE),""))</f>
      </c>
      <c r="H18131" s="77" t="str">
        <v/>
      </c>
      <c r="I18131" s="76">
        <f>IF($E18131="","",IFERROR(VLOOKUP(TRIM(E18131&amp;""),'Référentiel Articles'!$A$2:$F$634,6,FALSE),""))</f>
      </c>
      <c r="J18131" s="78">
        <f>IF(OR($E18131="",$H18131=""),"",$H18131*$I18131)</f>
      </c>
      <c r="K18131" s="79" t="str">
        <v/>
      </c>
    </row>
    <row r="18132">
      <c r="A18132" s="81" t="str">
        <v/>
      </c>
      <c r="B18132" s="81" t="str">
        <v/>
      </c>
      <c r="C18132" s="83">
        <f>IF($E18132="","",IFERROR(VLOOKUP(TRIM(E18132&amp;""),'Référentiel Articles'!$A$2:$F$634,2,FALSE),""))</f>
      </c>
      <c r="D18132" s="83">
        <f>IF($E18132="","",IFERROR(VLOOKUP(TRIM(E18132&amp;""),'Référentiel Articles'!$A$2:$F$634,3,FALSE),""))</f>
      </c>
      <c r="E18132" s="81" t="str">
        <v/>
      </c>
      <c r="F18132" s="83">
        <f>IF($E18132="","",IFERROR(VLOOKUP(TRIM(E18132&amp;""),'Référentiel Articles'!$A$2:$F$634,4,FALSE),""))</f>
      </c>
      <c r="G18132" s="84">
        <f>IF($E18132="","",IFERROR(VLOOKUP(TRIM(E18132&amp;""),'Référentiel Articles'!$A$2:$F$634,5,FALSE),""))</f>
      </c>
      <c r="H18132" s="85" t="str">
        <v/>
      </c>
      <c r="I18132" s="84">
        <f>IF($E18132="","",IFERROR(VLOOKUP(TRIM(E18132&amp;""),'Référentiel Articles'!$A$2:$F$634,6,FALSE),""))</f>
      </c>
      <c r="J18132" s="90">
        <f>IF(OR($E18132="",$H18132=""),"",$H18132*$I18132)</f>
      </c>
      <c r="K18132" s="87" t="str">
        <v/>
      </c>
    </row>
    <row r="18133">
      <c r="A18133" s="74" t="str">
        <v/>
      </c>
      <c r="B18133" s="74" t="str">
        <v/>
      </c>
      <c r="C18133" s="75">
        <f>IF($E18133="","",IFERROR(VLOOKUP(TRIM(E18133&amp;""),'Référentiel Articles'!$A$2:$F$634,2,FALSE),""))</f>
      </c>
      <c r="D18133" s="75">
        <f>IF($E18133="","",IFERROR(VLOOKUP(TRIM(E18133&amp;""),'Référentiel Articles'!$A$2:$F$634,3,FALSE),""))</f>
      </c>
      <c r="E18133" s="74" t="str">
        <v/>
      </c>
      <c r="F18133" s="75">
        <f>IF($E18133="","",IFERROR(VLOOKUP(TRIM(E18133&amp;""),'Référentiel Articles'!$A$2:$F$634,4,FALSE),""))</f>
      </c>
      <c r="G18133" s="76">
        <f>IF($E18133="","",IFERROR(VLOOKUP(TRIM(E18133&amp;""),'Référentiel Articles'!$A$2:$F$634,5,FALSE),""))</f>
      </c>
      <c r="H18133" s="77" t="str">
        <v/>
      </c>
      <c r="I18133" s="76">
        <f>IF($E18133="","",IFERROR(VLOOKUP(TRIM(E18133&amp;""),'Référentiel Articles'!$A$2:$F$634,6,FALSE),""))</f>
      </c>
      <c r="J18133" s="78">
        <f>IF(OR($E18133="",$H18133=""),"",$H18133*$I18133)</f>
      </c>
      <c r="K18133" s="79" t="str">
        <v/>
      </c>
    </row>
    <row r="18134">
      <c r="A18134" s="81" t="str">
        <v/>
      </c>
      <c r="B18134" s="81" t="str">
        <v/>
      </c>
      <c r="C18134" s="83">
        <f>IF($E18134="","",IFERROR(VLOOKUP(TRIM(E18134&amp;""),'Référentiel Articles'!$A$2:$F$634,2,FALSE),""))</f>
      </c>
      <c r="D18134" s="83">
        <f>IF($E18134="","",IFERROR(VLOOKUP(TRIM(E18134&amp;""),'Référentiel Articles'!$A$2:$F$634,3,FALSE),""))</f>
      </c>
      <c r="E18134" s="81" t="str">
        <v/>
      </c>
      <c r="F18134" s="83">
        <f>IF($E18134="","",IFERROR(VLOOKUP(TRIM(E18134&amp;""),'Référentiel Articles'!$A$2:$F$634,4,FALSE),""))</f>
      </c>
      <c r="G18134" s="84">
        <f>IF($E18134="","",IFERROR(VLOOKUP(TRIM(E18134&amp;""),'Référentiel Articles'!$A$2:$F$634,5,FALSE),""))</f>
      </c>
      <c r="H18134" s="85" t="str">
        <v/>
      </c>
      <c r="I18134" s="84">
        <f>IF($E18134="","",IFERROR(VLOOKUP(TRIM(E18134&amp;""),'Référentiel Articles'!$A$2:$F$634,6,FALSE),""))</f>
      </c>
      <c r="J18134" s="90">
        <f>IF(OR($E18134="",$H18134=""),"",$H18134*$I18134)</f>
      </c>
      <c r="K18134" s="87" t="str">
        <v/>
      </c>
    </row>
    <row r="18135">
      <c r="A18135" s="74" t="str">
        <v/>
      </c>
      <c r="B18135" s="74" t="str">
        <v/>
      </c>
      <c r="C18135" s="75">
        <f>IF($E18135="","",IFERROR(VLOOKUP(TRIM(E18135&amp;""),'Référentiel Articles'!$A$2:$F$634,2,FALSE),""))</f>
      </c>
      <c r="D18135" s="75">
        <f>IF($E18135="","",IFERROR(VLOOKUP(TRIM(E18135&amp;""),'Référentiel Articles'!$A$2:$F$634,3,FALSE),""))</f>
      </c>
      <c r="E18135" s="74" t="str">
        <v/>
      </c>
      <c r="F18135" s="75">
        <f>IF($E18135="","",IFERROR(VLOOKUP(TRIM(E18135&amp;""),'Référentiel Articles'!$A$2:$F$634,4,FALSE),""))</f>
      </c>
      <c r="G18135" s="76">
        <f>IF($E18135="","",IFERROR(VLOOKUP(TRIM(E18135&amp;""),'Référentiel Articles'!$A$2:$F$634,5,FALSE),""))</f>
      </c>
      <c r="H18135" s="77" t="str">
        <v/>
      </c>
      <c r="I18135" s="76">
        <f>IF($E18135="","",IFERROR(VLOOKUP(TRIM(E18135&amp;""),'Référentiel Articles'!$A$2:$F$634,6,FALSE),""))</f>
      </c>
      <c r="J18135" s="78">
        <f>IF(OR($E18135="",$H18135=""),"",$H18135*$I18135)</f>
      </c>
      <c r="K18135" s="79" t="str">
        <v/>
      </c>
    </row>
    <row r="18136">
      <c r="A18136" s="81" t="str">
        <v/>
      </c>
      <c r="B18136" s="81" t="str">
        <v/>
      </c>
      <c r="C18136" s="83">
        <f>IF($E18136="","",IFERROR(VLOOKUP(TRIM(E18136&amp;""),'Référentiel Articles'!$A$2:$F$634,2,FALSE),""))</f>
      </c>
      <c r="D18136" s="83">
        <f>IF($E18136="","",IFERROR(VLOOKUP(TRIM(E18136&amp;""),'Référentiel Articles'!$A$2:$F$634,3,FALSE),""))</f>
      </c>
      <c r="E18136" s="81" t="str">
        <v/>
      </c>
      <c r="F18136" s="83">
        <f>IF($E18136="","",IFERROR(VLOOKUP(TRIM(E18136&amp;""),'Référentiel Articles'!$A$2:$F$634,4,FALSE),""))</f>
      </c>
      <c r="G18136" s="84">
        <f>IF($E18136="","",IFERROR(VLOOKUP(TRIM(E18136&amp;""),'Référentiel Articles'!$A$2:$F$634,5,FALSE),""))</f>
      </c>
      <c r="H18136" s="85" t="str">
        <v/>
      </c>
      <c r="I18136" s="84">
        <f>IF($E18136="","",IFERROR(VLOOKUP(TRIM(E18136&amp;""),'Référentiel Articles'!$A$2:$F$634,6,FALSE),""))</f>
      </c>
      <c r="J18136" s="90">
        <f>IF(OR($E18136="",$H18136=""),"",$H18136*$I18136)</f>
      </c>
      <c r="K18136" s="87" t="str">
        <v/>
      </c>
    </row>
    <row r="18137">
      <c r="A18137" s="74" t="str">
        <v/>
      </c>
      <c r="B18137" s="74" t="str">
        <v/>
      </c>
      <c r="C18137" s="75">
        <f>IF($E18137="","",IFERROR(VLOOKUP(TRIM(E18137&amp;""),'Référentiel Articles'!$A$2:$F$634,2,FALSE),""))</f>
      </c>
      <c r="D18137" s="75">
        <f>IF($E18137="","",IFERROR(VLOOKUP(TRIM(E18137&amp;""),'Référentiel Articles'!$A$2:$F$634,3,FALSE),""))</f>
      </c>
      <c r="E18137" s="74" t="str">
        <v/>
      </c>
      <c r="F18137" s="75">
        <f>IF($E18137="","",IFERROR(VLOOKUP(TRIM(E18137&amp;""),'Référentiel Articles'!$A$2:$F$634,4,FALSE),""))</f>
      </c>
      <c r="G18137" s="76">
        <f>IF($E18137="","",IFERROR(VLOOKUP(TRIM(E18137&amp;""),'Référentiel Articles'!$A$2:$F$634,5,FALSE),""))</f>
      </c>
      <c r="H18137" s="77" t="str">
        <v/>
      </c>
      <c r="I18137" s="76">
        <f>IF($E18137="","",IFERROR(VLOOKUP(TRIM(E18137&amp;""),'Référentiel Articles'!$A$2:$F$634,6,FALSE),""))</f>
      </c>
      <c r="J18137" s="78">
        <f>IF(OR($E18137="",$H18137=""),"",$H18137*$I18137)</f>
      </c>
      <c r="K18137" s="79" t="str">
        <v/>
      </c>
    </row>
    <row r="18138">
      <c r="A18138" s="81" t="str">
        <v/>
      </c>
      <c r="B18138" s="81" t="str">
        <v/>
      </c>
      <c r="C18138" s="83">
        <f>IF($E18138="","",IFERROR(VLOOKUP(TRIM(E18138&amp;""),'Référentiel Articles'!$A$2:$F$634,2,FALSE),""))</f>
      </c>
      <c r="D18138" s="83">
        <f>IF($E18138="","",IFERROR(VLOOKUP(TRIM(E18138&amp;""),'Référentiel Articles'!$A$2:$F$634,3,FALSE),""))</f>
      </c>
      <c r="E18138" s="81" t="str">
        <v/>
      </c>
      <c r="F18138" s="83">
        <f>IF($E18138="","",IFERROR(VLOOKUP(TRIM(E18138&amp;""),'Référentiel Articles'!$A$2:$F$634,4,FALSE),""))</f>
      </c>
      <c r="G18138" s="84">
        <f>IF($E18138="","",IFERROR(VLOOKUP(TRIM(E18138&amp;""),'Référentiel Articles'!$A$2:$F$634,5,FALSE),""))</f>
      </c>
      <c r="H18138" s="85" t="str">
        <v/>
      </c>
      <c r="I18138" s="84">
        <f>IF($E18138="","",IFERROR(VLOOKUP(TRIM(E18138&amp;""),'Référentiel Articles'!$A$2:$F$634,6,FALSE),""))</f>
      </c>
      <c r="J18138" s="90">
        <f>IF(OR($E18138="",$H18138=""),"",$H18138*$I18138)</f>
      </c>
      <c r="K18138" s="87" t="str">
        <v/>
      </c>
    </row>
    <row r="18139">
      <c r="A18139" s="74" t="str">
        <v/>
      </c>
      <c r="B18139" s="74" t="str">
        <v/>
      </c>
      <c r="C18139" s="75">
        <f>IF($E18139="","",IFERROR(VLOOKUP(TRIM(E18139&amp;""),'Référentiel Articles'!$A$2:$F$634,2,FALSE),""))</f>
      </c>
      <c r="D18139" s="75">
        <f>IF($E18139="","",IFERROR(VLOOKUP(TRIM(E18139&amp;""),'Référentiel Articles'!$A$2:$F$634,3,FALSE),""))</f>
      </c>
      <c r="E18139" s="74" t="str">
        <v/>
      </c>
      <c r="F18139" s="75">
        <f>IF($E18139="","",IFERROR(VLOOKUP(TRIM(E18139&amp;""),'Référentiel Articles'!$A$2:$F$634,4,FALSE),""))</f>
      </c>
      <c r="G18139" s="76">
        <f>IF($E18139="","",IFERROR(VLOOKUP(TRIM(E18139&amp;""),'Référentiel Articles'!$A$2:$F$634,5,FALSE),""))</f>
      </c>
      <c r="H18139" s="77" t="str">
        <v/>
      </c>
      <c r="I18139" s="76">
        <f>IF($E18139="","",IFERROR(VLOOKUP(TRIM(E18139&amp;""),'Référentiel Articles'!$A$2:$F$634,6,FALSE),""))</f>
      </c>
      <c r="J18139" s="78">
        <f>IF(OR($E18139="",$H18139=""),"",$H18139*$I18139)</f>
      </c>
      <c r="K18139" s="79" t="str">
        <v/>
      </c>
    </row>
    <row r="18140">
      <c r="A18140" s="81" t="str">
        <v/>
      </c>
      <c r="B18140" s="81" t="str">
        <v/>
      </c>
      <c r="C18140" s="83">
        <f>IF($E18140="","",IFERROR(VLOOKUP(TRIM(E18140&amp;""),'Référentiel Articles'!$A$2:$F$634,2,FALSE),""))</f>
      </c>
      <c r="D18140" s="83">
        <f>IF($E18140="","",IFERROR(VLOOKUP(TRIM(E18140&amp;""),'Référentiel Articles'!$A$2:$F$634,3,FALSE),""))</f>
      </c>
      <c r="E18140" s="81" t="str">
        <v/>
      </c>
      <c r="F18140" s="83">
        <f>IF($E18140="","",IFERROR(VLOOKUP(TRIM(E18140&amp;""),'Référentiel Articles'!$A$2:$F$634,4,FALSE),""))</f>
      </c>
      <c r="G18140" s="84">
        <f>IF($E18140="","",IFERROR(VLOOKUP(TRIM(E18140&amp;""),'Référentiel Articles'!$A$2:$F$634,5,FALSE),""))</f>
      </c>
      <c r="H18140" s="85" t="str">
        <v/>
      </c>
      <c r="I18140" s="84">
        <f>IF($E18140="","",IFERROR(VLOOKUP(TRIM(E18140&amp;""),'Référentiel Articles'!$A$2:$F$634,6,FALSE),""))</f>
      </c>
      <c r="J18140" s="90">
        <f>IF(OR($E18140="",$H18140=""),"",$H18140*$I18140)</f>
      </c>
      <c r="K18140" s="87" t="str">
        <v/>
      </c>
    </row>
    <row r="18141">
      <c r="A18141" s="74" t="str">
        <v/>
      </c>
      <c r="B18141" s="74" t="str">
        <v/>
      </c>
      <c r="C18141" s="75">
        <f>IF($E18141="","",IFERROR(VLOOKUP(TRIM(E18141&amp;""),'Référentiel Articles'!$A$2:$F$634,2,FALSE),""))</f>
      </c>
      <c r="D18141" s="75">
        <f>IF($E18141="","",IFERROR(VLOOKUP(TRIM(E18141&amp;""),'Référentiel Articles'!$A$2:$F$634,3,FALSE),""))</f>
      </c>
      <c r="E18141" s="74" t="str">
        <v/>
      </c>
      <c r="F18141" s="75">
        <f>IF($E18141="","",IFERROR(VLOOKUP(TRIM(E18141&amp;""),'Référentiel Articles'!$A$2:$F$634,4,FALSE),""))</f>
      </c>
      <c r="G18141" s="76">
        <f>IF($E18141="","",IFERROR(VLOOKUP(TRIM(E18141&amp;""),'Référentiel Articles'!$A$2:$F$634,5,FALSE),""))</f>
      </c>
      <c r="H18141" s="77" t="str">
        <v/>
      </c>
      <c r="I18141" s="76">
        <f>IF($E18141="","",IFERROR(VLOOKUP(TRIM(E18141&amp;""),'Référentiel Articles'!$A$2:$F$634,6,FALSE),""))</f>
      </c>
      <c r="J18141" s="78">
        <f>IF(OR($E18141="",$H18141=""),"",$H18141*$I18141)</f>
      </c>
      <c r="K18141" s="79" t="str">
        <v/>
      </c>
    </row>
    <row r="18142">
      <c r="A18142" s="81" t="str">
        <v/>
      </c>
      <c r="B18142" s="81" t="str">
        <v/>
      </c>
      <c r="C18142" s="83">
        <f>IF($E18142="","",IFERROR(VLOOKUP(TRIM(E18142&amp;""),'Référentiel Articles'!$A$2:$F$634,2,FALSE),""))</f>
      </c>
      <c r="D18142" s="83">
        <f>IF($E18142="","",IFERROR(VLOOKUP(TRIM(E18142&amp;""),'Référentiel Articles'!$A$2:$F$634,3,FALSE),""))</f>
      </c>
      <c r="E18142" s="81" t="str">
        <v/>
      </c>
      <c r="F18142" s="83">
        <f>IF($E18142="","",IFERROR(VLOOKUP(TRIM(E18142&amp;""),'Référentiel Articles'!$A$2:$F$634,4,FALSE),""))</f>
      </c>
      <c r="G18142" s="84">
        <f>IF($E18142="","",IFERROR(VLOOKUP(TRIM(E18142&amp;""),'Référentiel Articles'!$A$2:$F$634,5,FALSE),""))</f>
      </c>
      <c r="H18142" s="85" t="str">
        <v/>
      </c>
      <c r="I18142" s="84">
        <f>IF($E18142="","",IFERROR(VLOOKUP(TRIM(E18142&amp;""),'Référentiel Articles'!$A$2:$F$634,6,FALSE),""))</f>
      </c>
      <c r="J18142" s="90">
        <f>IF(OR($E18142="",$H18142=""),"",$H18142*$I18142)</f>
      </c>
      <c r="K18142" s="87" t="str">
        <v/>
      </c>
    </row>
    <row r="18143">
      <c r="A18143" s="74" t="str">
        <v/>
      </c>
      <c r="B18143" s="74" t="str">
        <v/>
      </c>
      <c r="C18143" s="75">
        <f>IF($E18143="","",IFERROR(VLOOKUP(TRIM(E18143&amp;""),'Référentiel Articles'!$A$2:$F$634,2,FALSE),""))</f>
      </c>
      <c r="D18143" s="75">
        <f>IF($E18143="","",IFERROR(VLOOKUP(TRIM(E18143&amp;""),'Référentiel Articles'!$A$2:$F$634,3,FALSE),""))</f>
      </c>
      <c r="E18143" s="74" t="str">
        <v/>
      </c>
      <c r="F18143" s="75">
        <f>IF($E18143="","",IFERROR(VLOOKUP(TRIM(E18143&amp;""),'Référentiel Articles'!$A$2:$F$634,4,FALSE),""))</f>
      </c>
      <c r="G18143" s="76">
        <f>IF($E18143="","",IFERROR(VLOOKUP(TRIM(E18143&amp;""),'Référentiel Articles'!$A$2:$F$634,5,FALSE),""))</f>
      </c>
      <c r="H18143" s="77" t="str">
        <v/>
      </c>
      <c r="I18143" s="76">
        <f>IF($E18143="","",IFERROR(VLOOKUP(TRIM(E18143&amp;""),'Référentiel Articles'!$A$2:$F$634,6,FALSE),""))</f>
      </c>
      <c r="J18143" s="78">
        <f>IF(OR($E18143="",$H18143=""),"",$H18143*$I18143)</f>
      </c>
      <c r="K18143" s="79" t="str">
        <v/>
      </c>
    </row>
    <row r="18144">
      <c r="A18144" s="81" t="str">
        <v/>
      </c>
      <c r="B18144" s="81" t="str">
        <v/>
      </c>
      <c r="C18144" s="83">
        <f>IF($E18144="","",IFERROR(VLOOKUP(TRIM(E18144&amp;""),'Référentiel Articles'!$A$2:$F$634,2,FALSE),""))</f>
      </c>
      <c r="D18144" s="83">
        <f>IF($E18144="","",IFERROR(VLOOKUP(TRIM(E18144&amp;""),'Référentiel Articles'!$A$2:$F$634,3,FALSE),""))</f>
      </c>
      <c r="E18144" s="81" t="str">
        <v/>
      </c>
      <c r="F18144" s="83">
        <f>IF($E18144="","",IFERROR(VLOOKUP(TRIM(E18144&amp;""),'Référentiel Articles'!$A$2:$F$634,4,FALSE),""))</f>
      </c>
      <c r="G18144" s="84">
        <f>IF($E18144="","",IFERROR(VLOOKUP(TRIM(E18144&amp;""),'Référentiel Articles'!$A$2:$F$634,5,FALSE),""))</f>
      </c>
      <c r="H18144" s="85" t="str">
        <v/>
      </c>
      <c r="I18144" s="84">
        <f>IF($E18144="","",IFERROR(VLOOKUP(TRIM(E18144&amp;""),'Référentiel Articles'!$A$2:$F$634,6,FALSE),""))</f>
      </c>
      <c r="J18144" s="90">
        <f>IF(OR($E18144="",$H18144=""),"",$H18144*$I18144)</f>
      </c>
      <c r="K18144" s="87" t="str">
        <v/>
      </c>
    </row>
    <row r="18145">
      <c r="A18145" s="74" t="str">
        <v/>
      </c>
      <c r="B18145" s="74" t="str">
        <v/>
      </c>
      <c r="C18145" s="75">
        <f>IF($E18145="","",IFERROR(VLOOKUP(TRIM(E18145&amp;""),'Référentiel Articles'!$A$2:$F$634,2,FALSE),""))</f>
      </c>
      <c r="D18145" s="75">
        <f>IF($E18145="","",IFERROR(VLOOKUP(TRIM(E18145&amp;""),'Référentiel Articles'!$A$2:$F$634,3,FALSE),""))</f>
      </c>
      <c r="E18145" s="74" t="str">
        <v/>
      </c>
      <c r="F18145" s="75">
        <f>IF($E18145="","",IFERROR(VLOOKUP(TRIM(E18145&amp;""),'Référentiel Articles'!$A$2:$F$634,4,FALSE),""))</f>
      </c>
      <c r="G18145" s="76">
        <f>IF($E18145="","",IFERROR(VLOOKUP(TRIM(E18145&amp;""),'Référentiel Articles'!$A$2:$F$634,5,FALSE),""))</f>
      </c>
      <c r="H18145" s="77" t="str">
        <v/>
      </c>
      <c r="I18145" s="76">
        <f>IF($E18145="","",IFERROR(VLOOKUP(TRIM(E18145&amp;""),'Référentiel Articles'!$A$2:$F$634,6,FALSE),""))</f>
      </c>
      <c r="J18145" s="78">
        <f>IF(OR($E18145="",$H18145=""),"",$H18145*$I18145)</f>
      </c>
      <c r="K18145" s="79" t="str">
        <v/>
      </c>
    </row>
    <row r="18146">
      <c r="A18146" s="81" t="str">
        <v/>
      </c>
      <c r="B18146" s="81" t="str">
        <v/>
      </c>
      <c r="C18146" s="83">
        <f>IF($E18146="","",IFERROR(VLOOKUP(TRIM(E18146&amp;""),'Référentiel Articles'!$A$2:$F$634,2,FALSE),""))</f>
      </c>
      <c r="D18146" s="83">
        <f>IF($E18146="","",IFERROR(VLOOKUP(TRIM(E18146&amp;""),'Référentiel Articles'!$A$2:$F$634,3,FALSE),""))</f>
      </c>
      <c r="E18146" s="81" t="str">
        <v/>
      </c>
      <c r="F18146" s="83">
        <f>IF($E18146="","",IFERROR(VLOOKUP(TRIM(E18146&amp;""),'Référentiel Articles'!$A$2:$F$634,4,FALSE),""))</f>
      </c>
      <c r="G18146" s="84">
        <f>IF($E18146="","",IFERROR(VLOOKUP(TRIM(E18146&amp;""),'Référentiel Articles'!$A$2:$F$634,5,FALSE),""))</f>
      </c>
      <c r="H18146" s="85" t="str">
        <v/>
      </c>
      <c r="I18146" s="84">
        <f>IF($E18146="","",IFERROR(VLOOKUP(TRIM(E18146&amp;""),'Référentiel Articles'!$A$2:$F$634,6,FALSE),""))</f>
      </c>
      <c r="J18146" s="90">
        <f>IF(OR($E18146="",$H18146=""),"",$H18146*$I18146)</f>
      </c>
      <c r="K18146" s="87" t="str">
        <v/>
      </c>
    </row>
    <row r="18147">
      <c r="A18147" s="74" t="str">
        <v/>
      </c>
      <c r="B18147" s="74" t="str">
        <v/>
      </c>
      <c r="C18147" s="75">
        <f>IF($E18147="","",IFERROR(VLOOKUP(TRIM(E18147&amp;""),'Référentiel Articles'!$A$2:$F$634,2,FALSE),""))</f>
      </c>
      <c r="D18147" s="75">
        <f>IF($E18147="","",IFERROR(VLOOKUP(TRIM(E18147&amp;""),'Référentiel Articles'!$A$2:$F$634,3,FALSE),""))</f>
      </c>
      <c r="E18147" s="74" t="str">
        <v/>
      </c>
      <c r="F18147" s="75">
        <f>IF($E18147="","",IFERROR(VLOOKUP(TRIM(E18147&amp;""),'Référentiel Articles'!$A$2:$F$634,4,FALSE),""))</f>
      </c>
      <c r="G18147" s="76">
        <f>IF($E18147="","",IFERROR(VLOOKUP(TRIM(E18147&amp;""),'Référentiel Articles'!$A$2:$F$634,5,FALSE),""))</f>
      </c>
      <c r="H18147" s="77" t="str">
        <v/>
      </c>
      <c r="I18147" s="76">
        <f>IF($E18147="","",IFERROR(VLOOKUP(TRIM(E18147&amp;""),'Référentiel Articles'!$A$2:$F$634,6,FALSE),""))</f>
      </c>
      <c r="J18147" s="78">
        <f>IF(OR($E18147="",$H18147=""),"",$H18147*$I18147)</f>
      </c>
      <c r="K18147" s="79" t="str">
        <v/>
      </c>
    </row>
    <row r="18148">
      <c r="A18148" s="81" t="str">
        <v/>
      </c>
      <c r="B18148" s="81" t="str">
        <v/>
      </c>
      <c r="C18148" s="83">
        <f>IF($E18148="","",IFERROR(VLOOKUP(TRIM(E18148&amp;""),'Référentiel Articles'!$A$2:$F$634,2,FALSE),""))</f>
      </c>
      <c r="D18148" s="83">
        <f>IF($E18148="","",IFERROR(VLOOKUP(TRIM(E18148&amp;""),'Référentiel Articles'!$A$2:$F$634,3,FALSE),""))</f>
      </c>
      <c r="E18148" s="81" t="str">
        <v/>
      </c>
      <c r="F18148" s="83">
        <f>IF($E18148="","",IFERROR(VLOOKUP(TRIM(E18148&amp;""),'Référentiel Articles'!$A$2:$F$634,4,FALSE),""))</f>
      </c>
      <c r="G18148" s="84">
        <f>IF($E18148="","",IFERROR(VLOOKUP(TRIM(E18148&amp;""),'Référentiel Articles'!$A$2:$F$634,5,FALSE),""))</f>
      </c>
      <c r="H18148" s="85" t="str">
        <v/>
      </c>
      <c r="I18148" s="84">
        <f>IF($E18148="","",IFERROR(VLOOKUP(TRIM(E18148&amp;""),'Référentiel Articles'!$A$2:$F$634,6,FALSE),""))</f>
      </c>
      <c r="J18148" s="90">
        <f>IF(OR($E18148="",$H18148=""),"",$H18148*$I18148)</f>
      </c>
      <c r="K18148" s="87" t="str">
        <v/>
      </c>
    </row>
    <row r="18149">
      <c r="A18149" s="74" t="str">
        <v/>
      </c>
      <c r="B18149" s="74" t="str">
        <v/>
      </c>
      <c r="C18149" s="75">
        <f>IF($E18149="","",IFERROR(VLOOKUP(TRIM(E18149&amp;""),'Référentiel Articles'!$A$2:$F$634,2,FALSE),""))</f>
      </c>
      <c r="D18149" s="75">
        <f>IF($E18149="","",IFERROR(VLOOKUP(TRIM(E18149&amp;""),'Référentiel Articles'!$A$2:$F$634,3,FALSE),""))</f>
      </c>
      <c r="E18149" s="74" t="str">
        <v/>
      </c>
      <c r="F18149" s="75">
        <f>IF($E18149="","",IFERROR(VLOOKUP(TRIM(E18149&amp;""),'Référentiel Articles'!$A$2:$F$634,4,FALSE),""))</f>
      </c>
      <c r="G18149" s="76">
        <f>IF($E18149="","",IFERROR(VLOOKUP(TRIM(E18149&amp;""),'Référentiel Articles'!$A$2:$F$634,5,FALSE),""))</f>
      </c>
      <c r="H18149" s="77" t="str">
        <v/>
      </c>
      <c r="I18149" s="76">
        <f>IF($E18149="","",IFERROR(VLOOKUP(TRIM(E18149&amp;""),'Référentiel Articles'!$A$2:$F$634,6,FALSE),""))</f>
      </c>
      <c r="J18149" s="78">
        <f>IF(OR($E18149="",$H18149=""),"",$H18149*$I18149)</f>
      </c>
      <c r="K18149" s="79" t="str">
        <v/>
      </c>
    </row>
    <row r="18150">
      <c r="A18150" s="81" t="str">
        <v/>
      </c>
      <c r="B18150" s="81" t="str">
        <v/>
      </c>
      <c r="C18150" s="83">
        <f>IF($E18150="","",IFERROR(VLOOKUP(TRIM(E18150&amp;""),'Référentiel Articles'!$A$2:$F$634,2,FALSE),""))</f>
      </c>
      <c r="D18150" s="83">
        <f>IF($E18150="","",IFERROR(VLOOKUP(TRIM(E18150&amp;""),'Référentiel Articles'!$A$2:$F$634,3,FALSE),""))</f>
      </c>
      <c r="E18150" s="81" t="str">
        <v/>
      </c>
      <c r="F18150" s="83">
        <f>IF($E18150="","",IFERROR(VLOOKUP(TRIM(E18150&amp;""),'Référentiel Articles'!$A$2:$F$634,4,FALSE),""))</f>
      </c>
      <c r="G18150" s="84">
        <f>IF($E18150="","",IFERROR(VLOOKUP(TRIM(E18150&amp;""),'Référentiel Articles'!$A$2:$F$634,5,FALSE),""))</f>
      </c>
      <c r="H18150" s="85" t="str">
        <v/>
      </c>
      <c r="I18150" s="84">
        <f>IF($E18150="","",IFERROR(VLOOKUP(TRIM(E18150&amp;""),'Référentiel Articles'!$A$2:$F$634,6,FALSE),""))</f>
      </c>
      <c r="J18150" s="90">
        <f>IF(OR($E18150="",$H18150=""),"",$H18150*$I18150)</f>
      </c>
      <c r="K18150" s="87" t="str">
        <v/>
      </c>
    </row>
    <row r="18151">
      <c r="A18151" s="74" t="str">
        <v/>
      </c>
      <c r="B18151" s="74" t="str">
        <v/>
      </c>
      <c r="C18151" s="75">
        <f>IF($E18151="","",IFERROR(VLOOKUP(TRIM(E18151&amp;""),'Référentiel Articles'!$A$2:$F$634,2,FALSE),""))</f>
      </c>
      <c r="D18151" s="75">
        <f>IF($E18151="","",IFERROR(VLOOKUP(TRIM(E18151&amp;""),'Référentiel Articles'!$A$2:$F$634,3,FALSE),""))</f>
      </c>
      <c r="E18151" s="74" t="str">
        <v/>
      </c>
      <c r="F18151" s="75">
        <f>IF($E18151="","",IFERROR(VLOOKUP(TRIM(E18151&amp;""),'Référentiel Articles'!$A$2:$F$634,4,FALSE),""))</f>
      </c>
      <c r="G18151" s="76">
        <f>IF($E18151="","",IFERROR(VLOOKUP(TRIM(E18151&amp;""),'Référentiel Articles'!$A$2:$F$634,5,FALSE),""))</f>
      </c>
      <c r="H18151" s="77" t="str">
        <v/>
      </c>
      <c r="I18151" s="76">
        <f>IF($E18151="","",IFERROR(VLOOKUP(TRIM(E18151&amp;""),'Référentiel Articles'!$A$2:$F$634,6,FALSE),""))</f>
      </c>
      <c r="J18151" s="78">
        <f>IF(OR($E18151="",$H18151=""),"",$H18151*$I18151)</f>
      </c>
      <c r="K18151" s="79" t="str">
        <v/>
      </c>
    </row>
    <row r="18152">
      <c r="A18152" s="81" t="str">
        <v/>
      </c>
      <c r="B18152" s="81" t="str">
        <v/>
      </c>
      <c r="C18152" s="83">
        <f>IF($E18152="","",IFERROR(VLOOKUP(TRIM(E18152&amp;""),'Référentiel Articles'!$A$2:$F$634,2,FALSE),""))</f>
      </c>
      <c r="D18152" s="83">
        <f>IF($E18152="","",IFERROR(VLOOKUP(TRIM(E18152&amp;""),'Référentiel Articles'!$A$2:$F$634,3,FALSE),""))</f>
      </c>
      <c r="E18152" s="81" t="str">
        <v/>
      </c>
      <c r="F18152" s="83">
        <f>IF($E18152="","",IFERROR(VLOOKUP(TRIM(E18152&amp;""),'Référentiel Articles'!$A$2:$F$634,4,FALSE),""))</f>
      </c>
      <c r="G18152" s="84">
        <f>IF($E18152="","",IFERROR(VLOOKUP(TRIM(E18152&amp;""),'Référentiel Articles'!$A$2:$F$634,5,FALSE),""))</f>
      </c>
      <c r="H18152" s="85" t="str">
        <v/>
      </c>
      <c r="I18152" s="84">
        <f>IF($E18152="","",IFERROR(VLOOKUP(TRIM(E18152&amp;""),'Référentiel Articles'!$A$2:$F$634,6,FALSE),""))</f>
      </c>
      <c r="J18152" s="90">
        <f>IF(OR($E18152="",$H18152=""),"",$H18152*$I18152)</f>
      </c>
      <c r="K18152" s="87" t="str">
        <v/>
      </c>
    </row>
    <row r="18153">
      <c r="A18153" s="74" t="str">
        <v/>
      </c>
      <c r="B18153" s="74" t="str">
        <v/>
      </c>
      <c r="C18153" s="75">
        <f>IF($E18153="","",IFERROR(VLOOKUP(TRIM(E18153&amp;""),'Référentiel Articles'!$A$2:$F$634,2,FALSE),""))</f>
      </c>
      <c r="D18153" s="75">
        <f>IF($E18153="","",IFERROR(VLOOKUP(TRIM(E18153&amp;""),'Référentiel Articles'!$A$2:$F$634,3,FALSE),""))</f>
      </c>
      <c r="E18153" s="74" t="str">
        <v/>
      </c>
      <c r="F18153" s="75">
        <f>IF($E18153="","",IFERROR(VLOOKUP(TRIM(E18153&amp;""),'Référentiel Articles'!$A$2:$F$634,4,FALSE),""))</f>
      </c>
      <c r="G18153" s="76">
        <f>IF($E18153="","",IFERROR(VLOOKUP(TRIM(E18153&amp;""),'Référentiel Articles'!$A$2:$F$634,5,FALSE),""))</f>
      </c>
      <c r="H18153" s="77" t="str">
        <v/>
      </c>
      <c r="I18153" s="76">
        <f>IF($E18153="","",IFERROR(VLOOKUP(TRIM(E18153&amp;""),'Référentiel Articles'!$A$2:$F$634,6,FALSE),""))</f>
      </c>
      <c r="J18153" s="78">
        <f>IF(OR($E18153="",$H18153=""),"",$H18153*$I18153)</f>
      </c>
      <c r="K18153" s="79" t="str">
        <v/>
      </c>
    </row>
    <row r="18154">
      <c r="A18154" s="81" t="str">
        <v/>
      </c>
      <c r="B18154" s="81" t="str">
        <v/>
      </c>
      <c r="C18154" s="83">
        <f>IF($E18154="","",IFERROR(VLOOKUP(TRIM(E18154&amp;""),'Référentiel Articles'!$A$2:$F$634,2,FALSE),""))</f>
      </c>
      <c r="D18154" s="83">
        <f>IF($E18154="","",IFERROR(VLOOKUP(TRIM(E18154&amp;""),'Référentiel Articles'!$A$2:$F$634,3,FALSE),""))</f>
      </c>
      <c r="E18154" s="81" t="str">
        <v/>
      </c>
      <c r="F18154" s="83">
        <f>IF($E18154="","",IFERROR(VLOOKUP(TRIM(E18154&amp;""),'Référentiel Articles'!$A$2:$F$634,4,FALSE),""))</f>
      </c>
      <c r="G18154" s="84">
        <f>IF($E18154="","",IFERROR(VLOOKUP(TRIM(E18154&amp;""),'Référentiel Articles'!$A$2:$F$634,5,FALSE),""))</f>
      </c>
      <c r="H18154" s="85" t="str">
        <v/>
      </c>
      <c r="I18154" s="84">
        <f>IF($E18154="","",IFERROR(VLOOKUP(TRIM(E18154&amp;""),'Référentiel Articles'!$A$2:$F$634,6,FALSE),""))</f>
      </c>
      <c r="J18154" s="90">
        <f>IF(OR($E18154="",$H18154=""),"",$H18154*$I18154)</f>
      </c>
      <c r="K18154" s="87" t="str">
        <v/>
      </c>
    </row>
    <row r="18155">
      <c r="A18155" s="74" t="str">
        <v/>
      </c>
      <c r="B18155" s="74" t="str">
        <v/>
      </c>
      <c r="C18155" s="75">
        <f>IF($E18155="","",IFERROR(VLOOKUP(TRIM(E18155&amp;""),'Référentiel Articles'!$A$2:$F$634,2,FALSE),""))</f>
      </c>
      <c r="D18155" s="75">
        <f>IF($E18155="","",IFERROR(VLOOKUP(TRIM(E18155&amp;""),'Référentiel Articles'!$A$2:$F$634,3,FALSE),""))</f>
      </c>
      <c r="E18155" s="74" t="str">
        <v/>
      </c>
      <c r="F18155" s="75">
        <f>IF($E18155="","",IFERROR(VLOOKUP(TRIM(E18155&amp;""),'Référentiel Articles'!$A$2:$F$634,4,FALSE),""))</f>
      </c>
      <c r="G18155" s="76">
        <f>IF($E18155="","",IFERROR(VLOOKUP(TRIM(E18155&amp;""),'Référentiel Articles'!$A$2:$F$634,5,FALSE),""))</f>
      </c>
      <c r="H18155" s="77" t="str">
        <v/>
      </c>
      <c r="I18155" s="76">
        <f>IF($E18155="","",IFERROR(VLOOKUP(TRIM(E18155&amp;""),'Référentiel Articles'!$A$2:$F$634,6,FALSE),""))</f>
      </c>
      <c r="J18155" s="78">
        <f>IF(OR($E18155="",$H18155=""),"",$H18155*$I18155)</f>
      </c>
      <c r="K18155" s="79" t="str">
        <v/>
      </c>
    </row>
    <row r="18156">
      <c r="A18156" s="81" t="str">
        <v/>
      </c>
      <c r="B18156" s="81" t="str">
        <v/>
      </c>
      <c r="C18156" s="83">
        <f>IF($E18156="","",IFERROR(VLOOKUP(TRIM(E18156&amp;""),'Référentiel Articles'!$A$2:$F$634,2,FALSE),""))</f>
      </c>
      <c r="D18156" s="83">
        <f>IF($E18156="","",IFERROR(VLOOKUP(TRIM(E18156&amp;""),'Référentiel Articles'!$A$2:$F$634,3,FALSE),""))</f>
      </c>
      <c r="E18156" s="81" t="str">
        <v/>
      </c>
      <c r="F18156" s="83">
        <f>IF($E18156="","",IFERROR(VLOOKUP(TRIM(E18156&amp;""),'Référentiel Articles'!$A$2:$F$634,4,FALSE),""))</f>
      </c>
      <c r="G18156" s="84">
        <f>IF($E18156="","",IFERROR(VLOOKUP(TRIM(E18156&amp;""),'Référentiel Articles'!$A$2:$F$634,5,FALSE),""))</f>
      </c>
      <c r="H18156" s="85" t="str">
        <v/>
      </c>
      <c r="I18156" s="84">
        <f>IF($E18156="","",IFERROR(VLOOKUP(TRIM(E18156&amp;""),'Référentiel Articles'!$A$2:$F$634,6,FALSE),""))</f>
      </c>
      <c r="J18156" s="90">
        <f>IF(OR($E18156="",$H18156=""),"",$H18156*$I18156)</f>
      </c>
      <c r="K18156" s="87" t="str">
        <v/>
      </c>
    </row>
    <row r="18157">
      <c r="A18157" s="74" t="str">
        <v/>
      </c>
      <c r="B18157" s="74" t="str">
        <v/>
      </c>
      <c r="C18157" s="75">
        <f>IF($E18157="","",IFERROR(VLOOKUP(TRIM(E18157&amp;""),'Référentiel Articles'!$A$2:$F$634,2,FALSE),""))</f>
      </c>
      <c r="D18157" s="75">
        <f>IF($E18157="","",IFERROR(VLOOKUP(TRIM(E18157&amp;""),'Référentiel Articles'!$A$2:$F$634,3,FALSE),""))</f>
      </c>
      <c r="E18157" s="74" t="str">
        <v/>
      </c>
      <c r="F18157" s="75">
        <f>IF($E18157="","",IFERROR(VLOOKUP(TRIM(E18157&amp;""),'Référentiel Articles'!$A$2:$F$634,4,FALSE),""))</f>
      </c>
      <c r="G18157" s="76">
        <f>IF($E18157="","",IFERROR(VLOOKUP(TRIM(E18157&amp;""),'Référentiel Articles'!$A$2:$F$634,5,FALSE),""))</f>
      </c>
      <c r="H18157" s="77" t="str">
        <v/>
      </c>
      <c r="I18157" s="76">
        <f>IF($E18157="","",IFERROR(VLOOKUP(TRIM(E18157&amp;""),'Référentiel Articles'!$A$2:$F$634,6,FALSE),""))</f>
      </c>
      <c r="J18157" s="78">
        <f>IF(OR($E18157="",$H18157=""),"",$H18157*$I18157)</f>
      </c>
      <c r="K18157" s="79" t="str">
        <v/>
      </c>
    </row>
    <row r="18158">
      <c r="A18158" s="81" t="str">
        <v/>
      </c>
      <c r="B18158" s="81" t="str">
        <v/>
      </c>
      <c r="C18158" s="83">
        <f>IF($E18158="","",IFERROR(VLOOKUP(TRIM(E18158&amp;""),'Référentiel Articles'!$A$2:$F$634,2,FALSE),""))</f>
      </c>
      <c r="D18158" s="83">
        <f>IF($E18158="","",IFERROR(VLOOKUP(TRIM(E18158&amp;""),'Référentiel Articles'!$A$2:$F$634,3,FALSE),""))</f>
      </c>
      <c r="E18158" s="81" t="str">
        <v/>
      </c>
      <c r="F18158" s="83">
        <f>IF($E18158="","",IFERROR(VLOOKUP(TRIM(E18158&amp;""),'Référentiel Articles'!$A$2:$F$634,4,FALSE),""))</f>
      </c>
      <c r="G18158" s="84">
        <f>IF($E18158="","",IFERROR(VLOOKUP(TRIM(E18158&amp;""),'Référentiel Articles'!$A$2:$F$634,5,FALSE),""))</f>
      </c>
      <c r="H18158" s="85" t="str">
        <v/>
      </c>
      <c r="I18158" s="84">
        <f>IF($E18158="","",IFERROR(VLOOKUP(TRIM(E18158&amp;""),'Référentiel Articles'!$A$2:$F$634,6,FALSE),""))</f>
      </c>
      <c r="J18158" s="90">
        <f>IF(OR($E18158="",$H18158=""),"",$H18158*$I18158)</f>
      </c>
      <c r="K18158" s="87" t="str">
        <v/>
      </c>
    </row>
    <row r="18159">
      <c r="A18159" s="74" t="str">
        <v/>
      </c>
      <c r="B18159" s="74" t="str">
        <v/>
      </c>
      <c r="C18159" s="75">
        <f>IF($E18159="","",IFERROR(VLOOKUP(TRIM(E18159&amp;""),'Référentiel Articles'!$A$2:$F$634,2,FALSE),""))</f>
      </c>
      <c r="D18159" s="75">
        <f>IF($E18159="","",IFERROR(VLOOKUP(TRIM(E18159&amp;""),'Référentiel Articles'!$A$2:$F$634,3,FALSE),""))</f>
      </c>
      <c r="E18159" s="74" t="str">
        <v/>
      </c>
      <c r="F18159" s="75">
        <f>IF($E18159="","",IFERROR(VLOOKUP(TRIM(E18159&amp;""),'Référentiel Articles'!$A$2:$F$634,4,FALSE),""))</f>
      </c>
      <c r="G18159" s="76">
        <f>IF($E18159="","",IFERROR(VLOOKUP(TRIM(E18159&amp;""),'Référentiel Articles'!$A$2:$F$634,5,FALSE),""))</f>
      </c>
      <c r="H18159" s="77" t="str">
        <v/>
      </c>
      <c r="I18159" s="76">
        <f>IF($E18159="","",IFERROR(VLOOKUP(TRIM(E18159&amp;""),'Référentiel Articles'!$A$2:$F$634,6,FALSE),""))</f>
      </c>
      <c r="J18159" s="78">
        <f>IF(OR($E18159="",$H18159=""),"",$H18159*$I18159)</f>
      </c>
      <c r="K18159" s="79" t="str">
        <v/>
      </c>
    </row>
    <row r="18160">
      <c r="A18160" s="81" t="str">
        <v/>
      </c>
      <c r="B18160" s="81" t="str">
        <v/>
      </c>
      <c r="C18160" s="83">
        <f>IF($E18160="","",IFERROR(VLOOKUP(TRIM(E18160&amp;""),'Référentiel Articles'!$A$2:$F$634,2,FALSE),""))</f>
      </c>
      <c r="D18160" s="83">
        <f>IF($E18160="","",IFERROR(VLOOKUP(TRIM(E18160&amp;""),'Référentiel Articles'!$A$2:$F$634,3,FALSE),""))</f>
      </c>
      <c r="E18160" s="81" t="str">
        <v/>
      </c>
      <c r="F18160" s="83">
        <f>IF($E18160="","",IFERROR(VLOOKUP(TRIM(E18160&amp;""),'Référentiel Articles'!$A$2:$F$634,4,FALSE),""))</f>
      </c>
      <c r="G18160" s="84">
        <f>IF($E18160="","",IFERROR(VLOOKUP(TRIM(E18160&amp;""),'Référentiel Articles'!$A$2:$F$634,5,FALSE),""))</f>
      </c>
      <c r="H18160" s="85" t="str">
        <v/>
      </c>
      <c r="I18160" s="84">
        <f>IF($E18160="","",IFERROR(VLOOKUP(TRIM(E18160&amp;""),'Référentiel Articles'!$A$2:$F$634,6,FALSE),""))</f>
      </c>
      <c r="J18160" s="90">
        <f>IF(OR($E18160="",$H18160=""),"",$H18160*$I18160)</f>
      </c>
      <c r="K18160" s="87" t="str">
        <v/>
      </c>
    </row>
    <row r="18161">
      <c r="A18161" s="74" t="str">
        <v/>
      </c>
      <c r="B18161" s="74" t="str">
        <v/>
      </c>
      <c r="C18161" s="75">
        <f>IF($E18161="","",IFERROR(VLOOKUP(TRIM(E18161&amp;""),'Référentiel Articles'!$A$2:$F$634,2,FALSE),""))</f>
      </c>
      <c r="D18161" s="75">
        <f>IF($E18161="","",IFERROR(VLOOKUP(TRIM(E18161&amp;""),'Référentiel Articles'!$A$2:$F$634,3,FALSE),""))</f>
      </c>
      <c r="E18161" s="74" t="str">
        <v/>
      </c>
      <c r="F18161" s="75">
        <f>IF($E18161="","",IFERROR(VLOOKUP(TRIM(E18161&amp;""),'Référentiel Articles'!$A$2:$F$634,4,FALSE),""))</f>
      </c>
      <c r="G18161" s="76">
        <f>IF($E18161="","",IFERROR(VLOOKUP(TRIM(E18161&amp;""),'Référentiel Articles'!$A$2:$F$634,5,FALSE),""))</f>
      </c>
      <c r="H18161" s="77" t="str">
        <v/>
      </c>
      <c r="I18161" s="76">
        <f>IF($E18161="","",IFERROR(VLOOKUP(TRIM(E18161&amp;""),'Référentiel Articles'!$A$2:$F$634,6,FALSE),""))</f>
      </c>
      <c r="J18161" s="78">
        <f>IF(OR($E18161="",$H18161=""),"",$H18161*$I18161)</f>
      </c>
      <c r="K18161" s="79" t="str">
        <v/>
      </c>
    </row>
    <row r="18162">
      <c r="A18162" s="81" t="str">
        <v/>
      </c>
      <c r="B18162" s="81" t="str">
        <v/>
      </c>
      <c r="C18162" s="83">
        <f>IF($E18162="","",IFERROR(VLOOKUP(TRIM(E18162&amp;""),'Référentiel Articles'!$A$2:$F$634,2,FALSE),""))</f>
      </c>
      <c r="D18162" s="83">
        <f>IF($E18162="","",IFERROR(VLOOKUP(TRIM(E18162&amp;""),'Référentiel Articles'!$A$2:$F$634,3,FALSE),""))</f>
      </c>
      <c r="E18162" s="81" t="str">
        <v/>
      </c>
      <c r="F18162" s="83">
        <f>IF($E18162="","",IFERROR(VLOOKUP(TRIM(E18162&amp;""),'Référentiel Articles'!$A$2:$F$634,4,FALSE),""))</f>
      </c>
      <c r="G18162" s="84">
        <f>IF($E18162="","",IFERROR(VLOOKUP(TRIM(E18162&amp;""),'Référentiel Articles'!$A$2:$F$634,5,FALSE),""))</f>
      </c>
      <c r="H18162" s="85" t="str">
        <v/>
      </c>
      <c r="I18162" s="84">
        <f>IF($E18162="","",IFERROR(VLOOKUP(TRIM(E18162&amp;""),'Référentiel Articles'!$A$2:$F$634,6,FALSE),""))</f>
      </c>
      <c r="J18162" s="90">
        <f>IF(OR($E18162="",$H18162=""),"",$H18162*$I18162)</f>
      </c>
      <c r="K18162" s="87" t="str">
        <v/>
      </c>
    </row>
    <row r="18163">
      <c r="A18163" s="74" t="str">
        <v/>
      </c>
      <c r="B18163" s="74" t="str">
        <v/>
      </c>
      <c r="C18163" s="75">
        <f>IF($E18163="","",IFERROR(VLOOKUP(TRIM(E18163&amp;""),'Référentiel Articles'!$A$2:$F$634,2,FALSE),""))</f>
      </c>
      <c r="D18163" s="75">
        <f>IF($E18163="","",IFERROR(VLOOKUP(TRIM(E18163&amp;""),'Référentiel Articles'!$A$2:$F$634,3,FALSE),""))</f>
      </c>
      <c r="E18163" s="74" t="str">
        <v/>
      </c>
      <c r="F18163" s="75">
        <f>IF($E18163="","",IFERROR(VLOOKUP(TRIM(E18163&amp;""),'Référentiel Articles'!$A$2:$F$634,4,FALSE),""))</f>
      </c>
      <c r="G18163" s="76">
        <f>IF($E18163="","",IFERROR(VLOOKUP(TRIM(E18163&amp;""),'Référentiel Articles'!$A$2:$F$634,5,FALSE),""))</f>
      </c>
      <c r="H18163" s="77" t="str">
        <v/>
      </c>
      <c r="I18163" s="76">
        <f>IF($E18163="","",IFERROR(VLOOKUP(TRIM(E18163&amp;""),'Référentiel Articles'!$A$2:$F$634,6,FALSE),""))</f>
      </c>
      <c r="J18163" s="78">
        <f>IF(OR($E18163="",$H18163=""),"",$H18163*$I18163)</f>
      </c>
      <c r="K18163" s="79" t="str">
        <v/>
      </c>
    </row>
    <row r="18164">
      <c r="A18164" s="81" t="str">
        <v/>
      </c>
      <c r="B18164" s="81" t="str">
        <v/>
      </c>
      <c r="C18164" s="83">
        <f>IF($E18164="","",IFERROR(VLOOKUP(TRIM(E18164&amp;""),'Référentiel Articles'!$A$2:$F$634,2,FALSE),""))</f>
      </c>
      <c r="D18164" s="83">
        <f>IF($E18164="","",IFERROR(VLOOKUP(TRIM(E18164&amp;""),'Référentiel Articles'!$A$2:$F$634,3,FALSE),""))</f>
      </c>
      <c r="E18164" s="81" t="str">
        <v/>
      </c>
      <c r="F18164" s="83">
        <f>IF($E18164="","",IFERROR(VLOOKUP(TRIM(E18164&amp;""),'Référentiel Articles'!$A$2:$F$634,4,FALSE),""))</f>
      </c>
      <c r="G18164" s="84">
        <f>IF($E18164="","",IFERROR(VLOOKUP(TRIM(E18164&amp;""),'Référentiel Articles'!$A$2:$F$634,5,FALSE),""))</f>
      </c>
      <c r="H18164" s="85" t="str">
        <v/>
      </c>
      <c r="I18164" s="84">
        <f>IF($E18164="","",IFERROR(VLOOKUP(TRIM(E18164&amp;""),'Référentiel Articles'!$A$2:$F$634,6,FALSE),""))</f>
      </c>
      <c r="J18164" s="90">
        <f>IF(OR($E18164="",$H18164=""),"",$H18164*$I18164)</f>
      </c>
      <c r="K18164" s="87" t="str">
        <v/>
      </c>
    </row>
    <row r="18165">
      <c r="A18165" s="74" t="str">
        <v/>
      </c>
      <c r="B18165" s="74" t="str">
        <v/>
      </c>
      <c r="C18165" s="75">
        <f>IF($E18165="","",IFERROR(VLOOKUP(TRIM(E18165&amp;""),'Référentiel Articles'!$A$2:$F$634,2,FALSE),""))</f>
      </c>
      <c r="D18165" s="75">
        <f>IF($E18165="","",IFERROR(VLOOKUP(TRIM(E18165&amp;""),'Référentiel Articles'!$A$2:$F$634,3,FALSE),""))</f>
      </c>
      <c r="E18165" s="74" t="str">
        <v/>
      </c>
      <c r="F18165" s="75">
        <f>IF($E18165="","",IFERROR(VLOOKUP(TRIM(E18165&amp;""),'Référentiel Articles'!$A$2:$F$634,4,FALSE),""))</f>
      </c>
      <c r="G18165" s="76">
        <f>IF($E18165="","",IFERROR(VLOOKUP(TRIM(E18165&amp;""),'Référentiel Articles'!$A$2:$F$634,5,FALSE),""))</f>
      </c>
      <c r="H18165" s="77" t="str">
        <v/>
      </c>
      <c r="I18165" s="76">
        <f>IF($E18165="","",IFERROR(VLOOKUP(TRIM(E18165&amp;""),'Référentiel Articles'!$A$2:$F$634,6,FALSE),""))</f>
      </c>
      <c r="J18165" s="78">
        <f>IF(OR($E18165="",$H18165=""),"",$H18165*$I18165)</f>
      </c>
      <c r="K18165" s="79" t="str">
        <v/>
      </c>
    </row>
    <row r="18166">
      <c r="A18166" s="81" t="str">
        <v/>
      </c>
      <c r="B18166" s="81" t="str">
        <v/>
      </c>
      <c r="C18166" s="83">
        <f>IF($E18166="","",IFERROR(VLOOKUP(TRIM(E18166&amp;""),'Référentiel Articles'!$A$2:$F$634,2,FALSE),""))</f>
      </c>
      <c r="D18166" s="83">
        <f>IF($E18166="","",IFERROR(VLOOKUP(TRIM(E18166&amp;""),'Référentiel Articles'!$A$2:$F$634,3,FALSE),""))</f>
      </c>
      <c r="E18166" s="81" t="str">
        <v/>
      </c>
      <c r="F18166" s="83">
        <f>IF($E18166="","",IFERROR(VLOOKUP(TRIM(E18166&amp;""),'Référentiel Articles'!$A$2:$F$634,4,FALSE),""))</f>
      </c>
      <c r="G18166" s="84">
        <f>IF($E18166="","",IFERROR(VLOOKUP(TRIM(E18166&amp;""),'Référentiel Articles'!$A$2:$F$634,5,FALSE),""))</f>
      </c>
      <c r="H18166" s="85" t="str">
        <v/>
      </c>
      <c r="I18166" s="84">
        <f>IF($E18166="","",IFERROR(VLOOKUP(TRIM(E18166&amp;""),'Référentiel Articles'!$A$2:$F$634,6,FALSE),""))</f>
      </c>
      <c r="J18166" s="90">
        <f>IF(OR($E18166="",$H18166=""),"",$H18166*$I18166)</f>
      </c>
      <c r="K18166" s="87" t="str">
        <v/>
      </c>
    </row>
    <row r="18167">
      <c r="A18167" s="74" t="str">
        <v/>
      </c>
      <c r="B18167" s="74" t="str">
        <v/>
      </c>
      <c r="C18167" s="75">
        <f>IF($E18167="","",IFERROR(VLOOKUP(TRIM(E18167&amp;""),'Référentiel Articles'!$A$2:$F$634,2,FALSE),""))</f>
      </c>
      <c r="D18167" s="75">
        <f>IF($E18167="","",IFERROR(VLOOKUP(TRIM(E18167&amp;""),'Référentiel Articles'!$A$2:$F$634,3,FALSE),""))</f>
      </c>
      <c r="E18167" s="74" t="str">
        <v/>
      </c>
      <c r="F18167" s="75">
        <f>IF($E18167="","",IFERROR(VLOOKUP(TRIM(E18167&amp;""),'Référentiel Articles'!$A$2:$F$634,4,FALSE),""))</f>
      </c>
      <c r="G18167" s="76">
        <f>IF($E18167="","",IFERROR(VLOOKUP(TRIM(E18167&amp;""),'Référentiel Articles'!$A$2:$F$634,5,FALSE),""))</f>
      </c>
      <c r="H18167" s="77" t="str">
        <v/>
      </c>
      <c r="I18167" s="76">
        <f>IF($E18167="","",IFERROR(VLOOKUP(TRIM(E18167&amp;""),'Référentiel Articles'!$A$2:$F$634,6,FALSE),""))</f>
      </c>
      <c r="J18167" s="78">
        <f>IF(OR($E18167="",$H18167=""),"",$H18167*$I18167)</f>
      </c>
      <c r="K18167" s="79" t="str">
        <v/>
      </c>
    </row>
    <row r="18168">
      <c r="A18168" s="81" t="str">
        <v/>
      </c>
      <c r="B18168" s="81" t="str">
        <v/>
      </c>
      <c r="C18168" s="83">
        <f>IF($E18168="","",IFERROR(VLOOKUP(TRIM(E18168&amp;""),'Référentiel Articles'!$A$2:$F$634,2,FALSE),""))</f>
      </c>
      <c r="D18168" s="83">
        <f>IF($E18168="","",IFERROR(VLOOKUP(TRIM(E18168&amp;""),'Référentiel Articles'!$A$2:$F$634,3,FALSE),""))</f>
      </c>
      <c r="E18168" s="81" t="str">
        <v/>
      </c>
      <c r="F18168" s="83">
        <f>IF($E18168="","",IFERROR(VLOOKUP(TRIM(E18168&amp;""),'Référentiel Articles'!$A$2:$F$634,4,FALSE),""))</f>
      </c>
      <c r="G18168" s="84">
        <f>IF($E18168="","",IFERROR(VLOOKUP(TRIM(E18168&amp;""),'Référentiel Articles'!$A$2:$F$634,5,FALSE),""))</f>
      </c>
      <c r="H18168" s="85" t="str">
        <v/>
      </c>
      <c r="I18168" s="84">
        <f>IF($E18168="","",IFERROR(VLOOKUP(TRIM(E18168&amp;""),'Référentiel Articles'!$A$2:$F$634,6,FALSE),""))</f>
      </c>
      <c r="J18168" s="90">
        <f>IF(OR($E18168="",$H18168=""),"",$H18168*$I18168)</f>
      </c>
      <c r="K18168" s="87" t="str">
        <v/>
      </c>
    </row>
    <row r="18169">
      <c r="A18169" s="74" t="str">
        <v/>
      </c>
      <c r="B18169" s="74" t="str">
        <v/>
      </c>
      <c r="C18169" s="75">
        <f>IF($E18169="","",IFERROR(VLOOKUP(TRIM(E18169&amp;""),'Référentiel Articles'!$A$2:$F$634,2,FALSE),""))</f>
      </c>
      <c r="D18169" s="75">
        <f>IF($E18169="","",IFERROR(VLOOKUP(TRIM(E18169&amp;""),'Référentiel Articles'!$A$2:$F$634,3,FALSE),""))</f>
      </c>
      <c r="E18169" s="74" t="str">
        <v/>
      </c>
      <c r="F18169" s="75">
        <f>IF($E18169="","",IFERROR(VLOOKUP(TRIM(E18169&amp;""),'Référentiel Articles'!$A$2:$F$634,4,FALSE),""))</f>
      </c>
      <c r="G18169" s="76">
        <f>IF($E18169="","",IFERROR(VLOOKUP(TRIM(E18169&amp;""),'Référentiel Articles'!$A$2:$F$634,5,FALSE),""))</f>
      </c>
      <c r="H18169" s="77" t="str">
        <v/>
      </c>
      <c r="I18169" s="76">
        <f>IF($E18169="","",IFERROR(VLOOKUP(TRIM(E18169&amp;""),'Référentiel Articles'!$A$2:$F$634,6,FALSE),""))</f>
      </c>
      <c r="J18169" s="78">
        <f>IF(OR($E18169="",$H18169=""),"",$H18169*$I18169)</f>
      </c>
      <c r="K18169" s="79" t="str">
        <v/>
      </c>
    </row>
    <row r="18170">
      <c r="A18170" s="81" t="str">
        <v/>
      </c>
      <c r="B18170" s="81" t="str">
        <v/>
      </c>
      <c r="C18170" s="83">
        <f>IF($E18170="","",IFERROR(VLOOKUP(TRIM(E18170&amp;""),'Référentiel Articles'!$A$2:$F$634,2,FALSE),""))</f>
      </c>
      <c r="D18170" s="83">
        <f>IF($E18170="","",IFERROR(VLOOKUP(TRIM(E18170&amp;""),'Référentiel Articles'!$A$2:$F$634,3,FALSE),""))</f>
      </c>
      <c r="E18170" s="81" t="str">
        <v/>
      </c>
      <c r="F18170" s="83">
        <f>IF($E18170="","",IFERROR(VLOOKUP(TRIM(E18170&amp;""),'Référentiel Articles'!$A$2:$F$634,4,FALSE),""))</f>
      </c>
      <c r="G18170" s="84">
        <f>IF($E18170="","",IFERROR(VLOOKUP(TRIM(E18170&amp;""),'Référentiel Articles'!$A$2:$F$634,5,FALSE),""))</f>
      </c>
      <c r="H18170" s="85" t="str">
        <v/>
      </c>
      <c r="I18170" s="84">
        <f>IF($E18170="","",IFERROR(VLOOKUP(TRIM(E18170&amp;""),'Référentiel Articles'!$A$2:$F$634,6,FALSE),""))</f>
      </c>
      <c r="J18170" s="90">
        <f>IF(OR($E18170="",$H18170=""),"",$H18170*$I18170)</f>
      </c>
      <c r="K18170" s="87" t="str">
        <v/>
      </c>
    </row>
    <row r="18171">
      <c r="A18171" s="74" t="str">
        <v/>
      </c>
      <c r="B18171" s="74" t="str">
        <v/>
      </c>
      <c r="C18171" s="75">
        <f>IF($E18171="","",IFERROR(VLOOKUP(TRIM(E18171&amp;""),'Référentiel Articles'!$A$2:$F$634,2,FALSE),""))</f>
      </c>
      <c r="D18171" s="75">
        <f>IF($E18171="","",IFERROR(VLOOKUP(TRIM(E18171&amp;""),'Référentiel Articles'!$A$2:$F$634,3,FALSE),""))</f>
      </c>
      <c r="E18171" s="74" t="str">
        <v/>
      </c>
      <c r="F18171" s="75">
        <f>IF($E18171="","",IFERROR(VLOOKUP(TRIM(E18171&amp;""),'Référentiel Articles'!$A$2:$F$634,4,FALSE),""))</f>
      </c>
      <c r="G18171" s="76">
        <f>IF($E18171="","",IFERROR(VLOOKUP(TRIM(E18171&amp;""),'Référentiel Articles'!$A$2:$F$634,5,FALSE),""))</f>
      </c>
      <c r="H18171" s="77" t="str">
        <v/>
      </c>
      <c r="I18171" s="76">
        <f>IF($E18171="","",IFERROR(VLOOKUP(TRIM(E18171&amp;""),'Référentiel Articles'!$A$2:$F$634,6,FALSE),""))</f>
      </c>
      <c r="J18171" s="78">
        <f>IF(OR($E18171="",$H18171=""),"",$H18171*$I18171)</f>
      </c>
      <c r="K18171" s="79" t="str">
        <v/>
      </c>
    </row>
    <row r="18172">
      <c r="A18172" s="81" t="str">
        <v/>
      </c>
      <c r="B18172" s="81" t="str">
        <v/>
      </c>
      <c r="C18172" s="83">
        <f>IF($E18172="","",IFERROR(VLOOKUP(TRIM(E18172&amp;""),'Référentiel Articles'!$A$2:$F$634,2,FALSE),""))</f>
      </c>
      <c r="D18172" s="83">
        <f>IF($E18172="","",IFERROR(VLOOKUP(TRIM(E18172&amp;""),'Référentiel Articles'!$A$2:$F$634,3,FALSE),""))</f>
      </c>
      <c r="E18172" s="81" t="str">
        <v/>
      </c>
      <c r="F18172" s="83">
        <f>IF($E18172="","",IFERROR(VLOOKUP(TRIM(E18172&amp;""),'Référentiel Articles'!$A$2:$F$634,4,FALSE),""))</f>
      </c>
      <c r="G18172" s="84">
        <f>IF($E18172="","",IFERROR(VLOOKUP(TRIM(E18172&amp;""),'Référentiel Articles'!$A$2:$F$634,5,FALSE),""))</f>
      </c>
      <c r="H18172" s="85" t="str">
        <v/>
      </c>
      <c r="I18172" s="84">
        <f>IF($E18172="","",IFERROR(VLOOKUP(TRIM(E18172&amp;""),'Référentiel Articles'!$A$2:$F$634,6,FALSE),""))</f>
      </c>
      <c r="J18172" s="90">
        <f>IF(OR($E18172="",$H18172=""),"",$H18172*$I18172)</f>
      </c>
      <c r="K18172" s="87" t="str">
        <v/>
      </c>
    </row>
    <row r="18173">
      <c r="A18173" s="74" t="str">
        <v/>
      </c>
      <c r="B18173" s="74" t="str">
        <v/>
      </c>
      <c r="C18173" s="75">
        <f>IF($E18173="","",IFERROR(VLOOKUP(TRIM(E18173&amp;""),'Référentiel Articles'!$A$2:$F$634,2,FALSE),""))</f>
      </c>
      <c r="D18173" s="75">
        <f>IF($E18173="","",IFERROR(VLOOKUP(TRIM(E18173&amp;""),'Référentiel Articles'!$A$2:$F$634,3,FALSE),""))</f>
      </c>
      <c r="E18173" s="74" t="str">
        <v/>
      </c>
      <c r="F18173" s="75">
        <f>IF($E18173="","",IFERROR(VLOOKUP(TRIM(E18173&amp;""),'Référentiel Articles'!$A$2:$F$634,4,FALSE),""))</f>
      </c>
      <c r="G18173" s="76">
        <f>IF($E18173="","",IFERROR(VLOOKUP(TRIM(E18173&amp;""),'Référentiel Articles'!$A$2:$F$634,5,FALSE),""))</f>
      </c>
      <c r="H18173" s="77" t="str">
        <v/>
      </c>
      <c r="I18173" s="76">
        <f>IF($E18173="","",IFERROR(VLOOKUP(TRIM(E18173&amp;""),'Référentiel Articles'!$A$2:$F$634,6,FALSE),""))</f>
      </c>
      <c r="J18173" s="78">
        <f>IF(OR($E18173="",$H18173=""),"",$H18173*$I18173)</f>
      </c>
      <c r="K18173" s="79" t="str">
        <v/>
      </c>
    </row>
    <row r="18174">
      <c r="A18174" s="81" t="str">
        <v/>
      </c>
      <c r="B18174" s="81" t="str">
        <v/>
      </c>
      <c r="C18174" s="83">
        <f>IF($E18174="","",IFERROR(VLOOKUP(TRIM(E18174&amp;""),'Référentiel Articles'!$A$2:$F$634,2,FALSE),""))</f>
      </c>
      <c r="D18174" s="83">
        <f>IF($E18174="","",IFERROR(VLOOKUP(TRIM(E18174&amp;""),'Référentiel Articles'!$A$2:$F$634,3,FALSE),""))</f>
      </c>
      <c r="E18174" s="81" t="str">
        <v/>
      </c>
      <c r="F18174" s="83">
        <f>IF($E18174="","",IFERROR(VLOOKUP(TRIM(E18174&amp;""),'Référentiel Articles'!$A$2:$F$634,4,FALSE),""))</f>
      </c>
      <c r="G18174" s="84">
        <f>IF($E18174="","",IFERROR(VLOOKUP(TRIM(E18174&amp;""),'Référentiel Articles'!$A$2:$F$634,5,FALSE),""))</f>
      </c>
      <c r="H18174" s="85" t="str">
        <v/>
      </c>
      <c r="I18174" s="84">
        <f>IF($E18174="","",IFERROR(VLOOKUP(TRIM(E18174&amp;""),'Référentiel Articles'!$A$2:$F$634,6,FALSE),""))</f>
      </c>
      <c r="J18174" s="90">
        <f>IF(OR($E18174="",$H18174=""),"",$H18174*$I18174)</f>
      </c>
      <c r="K18174" s="87" t="str">
        <v/>
      </c>
    </row>
    <row r="18175">
      <c r="A18175" s="74" t="str">
        <v/>
      </c>
      <c r="B18175" s="74" t="str">
        <v/>
      </c>
      <c r="C18175" s="75">
        <f>IF($E18175="","",IFERROR(VLOOKUP(TRIM(E18175&amp;""),'Référentiel Articles'!$A$2:$F$634,2,FALSE),""))</f>
      </c>
      <c r="D18175" s="75">
        <f>IF($E18175="","",IFERROR(VLOOKUP(TRIM(E18175&amp;""),'Référentiel Articles'!$A$2:$F$634,3,FALSE),""))</f>
      </c>
      <c r="E18175" s="74" t="str">
        <v/>
      </c>
      <c r="F18175" s="75">
        <f>IF($E18175="","",IFERROR(VLOOKUP(TRIM(E18175&amp;""),'Référentiel Articles'!$A$2:$F$634,4,FALSE),""))</f>
      </c>
      <c r="G18175" s="76">
        <f>IF($E18175="","",IFERROR(VLOOKUP(TRIM(E18175&amp;""),'Référentiel Articles'!$A$2:$F$634,5,FALSE),""))</f>
      </c>
      <c r="H18175" s="77" t="str">
        <v/>
      </c>
      <c r="I18175" s="76">
        <f>IF($E18175="","",IFERROR(VLOOKUP(TRIM(E18175&amp;""),'Référentiel Articles'!$A$2:$F$634,6,FALSE),""))</f>
      </c>
      <c r="J18175" s="78">
        <f>IF(OR($E18175="",$H18175=""),"",$H18175*$I18175)</f>
      </c>
      <c r="K18175" s="79" t="str">
        <v/>
      </c>
    </row>
    <row r="18176">
      <c r="A18176" s="81" t="str">
        <v/>
      </c>
      <c r="B18176" s="81" t="str">
        <v/>
      </c>
      <c r="C18176" s="83">
        <f>IF($E18176="","",IFERROR(VLOOKUP(TRIM(E18176&amp;""),'Référentiel Articles'!$A$2:$F$634,2,FALSE),""))</f>
      </c>
      <c r="D18176" s="83">
        <f>IF($E18176="","",IFERROR(VLOOKUP(TRIM(E18176&amp;""),'Référentiel Articles'!$A$2:$F$634,3,FALSE),""))</f>
      </c>
      <c r="E18176" s="81" t="str">
        <v/>
      </c>
      <c r="F18176" s="83">
        <f>IF($E18176="","",IFERROR(VLOOKUP(TRIM(E18176&amp;""),'Référentiel Articles'!$A$2:$F$634,4,FALSE),""))</f>
      </c>
      <c r="G18176" s="84">
        <f>IF($E18176="","",IFERROR(VLOOKUP(TRIM(E18176&amp;""),'Référentiel Articles'!$A$2:$F$634,5,FALSE),""))</f>
      </c>
      <c r="H18176" s="85" t="str">
        <v/>
      </c>
      <c r="I18176" s="84">
        <f>IF($E18176="","",IFERROR(VLOOKUP(TRIM(E18176&amp;""),'Référentiel Articles'!$A$2:$F$634,6,FALSE),""))</f>
      </c>
      <c r="J18176" s="90">
        <f>IF(OR($E18176="",$H18176=""),"",$H18176*$I18176)</f>
      </c>
      <c r="K18176" s="87" t="str">
        <v/>
      </c>
    </row>
    <row r="18177">
      <c r="A18177" s="74" t="str">
        <v/>
      </c>
      <c r="B18177" s="74" t="str">
        <v/>
      </c>
      <c r="C18177" s="75">
        <f>IF($E18177="","",IFERROR(VLOOKUP(TRIM(E18177&amp;""),'Référentiel Articles'!$A$2:$F$634,2,FALSE),""))</f>
      </c>
      <c r="D18177" s="75">
        <f>IF($E18177="","",IFERROR(VLOOKUP(TRIM(E18177&amp;""),'Référentiel Articles'!$A$2:$F$634,3,FALSE),""))</f>
      </c>
      <c r="E18177" s="74" t="str">
        <v/>
      </c>
      <c r="F18177" s="75">
        <f>IF($E18177="","",IFERROR(VLOOKUP(TRIM(E18177&amp;""),'Référentiel Articles'!$A$2:$F$634,4,FALSE),""))</f>
      </c>
      <c r="G18177" s="76">
        <f>IF($E18177="","",IFERROR(VLOOKUP(TRIM(E18177&amp;""),'Référentiel Articles'!$A$2:$F$634,5,FALSE),""))</f>
      </c>
      <c r="H18177" s="77" t="str">
        <v/>
      </c>
      <c r="I18177" s="76">
        <f>IF($E18177="","",IFERROR(VLOOKUP(TRIM(E18177&amp;""),'Référentiel Articles'!$A$2:$F$634,6,FALSE),""))</f>
      </c>
      <c r="J18177" s="78">
        <f>IF(OR($E18177="",$H18177=""),"",$H18177*$I18177)</f>
      </c>
      <c r="K18177" s="79" t="str">
        <v/>
      </c>
    </row>
    <row r="18178">
      <c r="A18178" s="81" t="str">
        <v/>
      </c>
      <c r="B18178" s="81" t="str">
        <v/>
      </c>
      <c r="C18178" s="83">
        <f>IF($E18178="","",IFERROR(VLOOKUP(TRIM(E18178&amp;""),'Référentiel Articles'!$A$2:$F$634,2,FALSE),""))</f>
      </c>
      <c r="D18178" s="83">
        <f>IF($E18178="","",IFERROR(VLOOKUP(TRIM(E18178&amp;""),'Référentiel Articles'!$A$2:$F$634,3,FALSE),""))</f>
      </c>
      <c r="E18178" s="81" t="str">
        <v/>
      </c>
      <c r="F18178" s="83">
        <f>IF($E18178="","",IFERROR(VLOOKUP(TRIM(E18178&amp;""),'Référentiel Articles'!$A$2:$F$634,4,FALSE),""))</f>
      </c>
      <c r="G18178" s="84">
        <f>IF($E18178="","",IFERROR(VLOOKUP(TRIM(E18178&amp;""),'Référentiel Articles'!$A$2:$F$634,5,FALSE),""))</f>
      </c>
      <c r="H18178" s="85" t="str">
        <v/>
      </c>
      <c r="I18178" s="84">
        <f>IF($E18178="","",IFERROR(VLOOKUP(TRIM(E18178&amp;""),'Référentiel Articles'!$A$2:$F$634,6,FALSE),""))</f>
      </c>
      <c r="J18178" s="90">
        <f>IF(OR($E18178="",$H18178=""),"",$H18178*$I18178)</f>
      </c>
      <c r="K18178" s="87" t="str">
        <v/>
      </c>
    </row>
    <row r="18179">
      <c r="A18179" s="74" t="str">
        <v/>
      </c>
      <c r="B18179" s="74" t="str">
        <v/>
      </c>
      <c r="C18179" s="75">
        <f>IF($E18179="","",IFERROR(VLOOKUP(TRIM(E18179&amp;""),'Référentiel Articles'!$A$2:$F$634,2,FALSE),""))</f>
      </c>
      <c r="D18179" s="75">
        <f>IF($E18179="","",IFERROR(VLOOKUP(TRIM(E18179&amp;""),'Référentiel Articles'!$A$2:$F$634,3,FALSE),""))</f>
      </c>
      <c r="E18179" s="74" t="str">
        <v/>
      </c>
      <c r="F18179" s="75">
        <f>IF($E18179="","",IFERROR(VLOOKUP(TRIM(E18179&amp;""),'Référentiel Articles'!$A$2:$F$634,4,FALSE),""))</f>
      </c>
      <c r="G18179" s="76">
        <f>IF($E18179="","",IFERROR(VLOOKUP(TRIM(E18179&amp;""),'Référentiel Articles'!$A$2:$F$634,5,FALSE),""))</f>
      </c>
      <c r="H18179" s="77" t="str">
        <v/>
      </c>
      <c r="I18179" s="76">
        <f>IF($E18179="","",IFERROR(VLOOKUP(TRIM(E18179&amp;""),'Référentiel Articles'!$A$2:$F$634,6,FALSE),""))</f>
      </c>
      <c r="J18179" s="78">
        <f>IF(OR($E18179="",$H18179=""),"",$H18179*$I18179)</f>
      </c>
      <c r="K18179" s="79" t="str">
        <v/>
      </c>
    </row>
    <row r="18180">
      <c r="A18180" s="81" t="str">
        <v/>
      </c>
      <c r="B18180" s="81" t="str">
        <v/>
      </c>
      <c r="C18180" s="83">
        <f>IF($E18180="","",IFERROR(VLOOKUP(TRIM(E18180&amp;""),'Référentiel Articles'!$A$2:$F$634,2,FALSE),""))</f>
      </c>
      <c r="D18180" s="83">
        <f>IF($E18180="","",IFERROR(VLOOKUP(TRIM(E18180&amp;""),'Référentiel Articles'!$A$2:$F$634,3,FALSE),""))</f>
      </c>
      <c r="E18180" s="81" t="str">
        <v/>
      </c>
      <c r="F18180" s="83">
        <f>IF($E18180="","",IFERROR(VLOOKUP(TRIM(E18180&amp;""),'Référentiel Articles'!$A$2:$F$634,4,FALSE),""))</f>
      </c>
      <c r="G18180" s="84">
        <f>IF($E18180="","",IFERROR(VLOOKUP(TRIM(E18180&amp;""),'Référentiel Articles'!$A$2:$F$634,5,FALSE),""))</f>
      </c>
      <c r="H18180" s="85" t="str">
        <v/>
      </c>
      <c r="I18180" s="84">
        <f>IF($E18180="","",IFERROR(VLOOKUP(TRIM(E18180&amp;""),'Référentiel Articles'!$A$2:$F$634,6,FALSE),""))</f>
      </c>
      <c r="J18180" s="90">
        <f>IF(OR($E18180="",$H18180=""),"",$H18180*$I18180)</f>
      </c>
      <c r="K18180" s="87" t="str">
        <v/>
      </c>
    </row>
    <row r="18181">
      <c r="A18181" s="74" t="str">
        <v/>
      </c>
      <c r="B18181" s="74" t="str">
        <v/>
      </c>
      <c r="C18181" s="75">
        <f>IF($E18181="","",IFERROR(VLOOKUP(TRIM(E18181&amp;""),'Référentiel Articles'!$A$2:$F$634,2,FALSE),""))</f>
      </c>
      <c r="D18181" s="75">
        <f>IF($E18181="","",IFERROR(VLOOKUP(TRIM(E18181&amp;""),'Référentiel Articles'!$A$2:$F$634,3,FALSE),""))</f>
      </c>
      <c r="E18181" s="74" t="str">
        <v/>
      </c>
      <c r="F18181" s="75">
        <f>IF($E18181="","",IFERROR(VLOOKUP(TRIM(E18181&amp;""),'Référentiel Articles'!$A$2:$F$634,4,FALSE),""))</f>
      </c>
      <c r="G18181" s="76">
        <f>IF($E18181="","",IFERROR(VLOOKUP(TRIM(E18181&amp;""),'Référentiel Articles'!$A$2:$F$634,5,FALSE),""))</f>
      </c>
      <c r="H18181" s="77" t="str">
        <v/>
      </c>
      <c r="I18181" s="76">
        <f>IF($E18181="","",IFERROR(VLOOKUP(TRIM(E18181&amp;""),'Référentiel Articles'!$A$2:$F$634,6,FALSE),""))</f>
      </c>
      <c r="J18181" s="78">
        <f>IF(OR($E18181="",$H18181=""),"",$H18181*$I18181)</f>
      </c>
      <c r="K18181" s="79" t="str">
        <v/>
      </c>
    </row>
    <row r="18182">
      <c r="A18182" s="81" t="str">
        <v/>
      </c>
      <c r="B18182" s="81" t="str">
        <v/>
      </c>
      <c r="C18182" s="83">
        <f>IF($E18182="","",IFERROR(VLOOKUP(TRIM(E18182&amp;""),'Référentiel Articles'!$A$2:$F$634,2,FALSE),""))</f>
      </c>
      <c r="D18182" s="83">
        <f>IF($E18182="","",IFERROR(VLOOKUP(TRIM(E18182&amp;""),'Référentiel Articles'!$A$2:$F$634,3,FALSE),""))</f>
      </c>
      <c r="E18182" s="81" t="str">
        <v/>
      </c>
      <c r="F18182" s="83">
        <f>IF($E18182="","",IFERROR(VLOOKUP(TRIM(E18182&amp;""),'Référentiel Articles'!$A$2:$F$634,4,FALSE),""))</f>
      </c>
      <c r="G18182" s="84">
        <f>IF($E18182="","",IFERROR(VLOOKUP(TRIM(E18182&amp;""),'Référentiel Articles'!$A$2:$F$634,5,FALSE),""))</f>
      </c>
      <c r="H18182" s="85" t="str">
        <v/>
      </c>
      <c r="I18182" s="84">
        <f>IF($E18182="","",IFERROR(VLOOKUP(TRIM(E18182&amp;""),'Référentiel Articles'!$A$2:$F$634,6,FALSE),""))</f>
      </c>
      <c r="J18182" s="90">
        <f>IF(OR($E18182="",$H18182=""),"",$H18182*$I18182)</f>
      </c>
      <c r="K18182" s="87" t="str">
        <v/>
      </c>
    </row>
    <row r="18183">
      <c r="A18183" s="74" t="str">
        <v/>
      </c>
      <c r="B18183" s="74" t="str">
        <v/>
      </c>
      <c r="C18183" s="75">
        <f>IF($E18183="","",IFERROR(VLOOKUP(TRIM(E18183&amp;""),'Référentiel Articles'!$A$2:$F$634,2,FALSE),""))</f>
      </c>
      <c r="D18183" s="75">
        <f>IF($E18183="","",IFERROR(VLOOKUP(TRIM(E18183&amp;""),'Référentiel Articles'!$A$2:$F$634,3,FALSE),""))</f>
      </c>
      <c r="E18183" s="74" t="str">
        <v/>
      </c>
      <c r="F18183" s="75">
        <f>IF($E18183="","",IFERROR(VLOOKUP(TRIM(E18183&amp;""),'Référentiel Articles'!$A$2:$F$634,4,FALSE),""))</f>
      </c>
      <c r="G18183" s="76">
        <f>IF($E18183="","",IFERROR(VLOOKUP(TRIM(E18183&amp;""),'Référentiel Articles'!$A$2:$F$634,5,FALSE),""))</f>
      </c>
      <c r="H18183" s="77" t="str">
        <v/>
      </c>
      <c r="I18183" s="76">
        <f>IF($E18183="","",IFERROR(VLOOKUP(TRIM(E18183&amp;""),'Référentiel Articles'!$A$2:$F$634,6,FALSE),""))</f>
      </c>
      <c r="J18183" s="78">
        <f>IF(OR($E18183="",$H18183=""),"",$H18183*$I18183)</f>
      </c>
      <c r="K18183" s="79" t="str">
        <v/>
      </c>
    </row>
    <row r="18184">
      <c r="A18184" s="81" t="str">
        <v/>
      </c>
      <c r="B18184" s="81" t="str">
        <v/>
      </c>
      <c r="C18184" s="83">
        <f>IF($E18184="","",IFERROR(VLOOKUP(TRIM(E18184&amp;""),'Référentiel Articles'!$A$2:$F$634,2,FALSE),""))</f>
      </c>
      <c r="D18184" s="83">
        <f>IF($E18184="","",IFERROR(VLOOKUP(TRIM(E18184&amp;""),'Référentiel Articles'!$A$2:$F$634,3,FALSE),""))</f>
      </c>
      <c r="E18184" s="81" t="str">
        <v/>
      </c>
      <c r="F18184" s="83">
        <f>IF($E18184="","",IFERROR(VLOOKUP(TRIM(E18184&amp;""),'Référentiel Articles'!$A$2:$F$634,4,FALSE),""))</f>
      </c>
      <c r="G18184" s="84">
        <f>IF($E18184="","",IFERROR(VLOOKUP(TRIM(E18184&amp;""),'Référentiel Articles'!$A$2:$F$634,5,FALSE),""))</f>
      </c>
      <c r="H18184" s="85" t="str">
        <v/>
      </c>
      <c r="I18184" s="84">
        <f>IF($E18184="","",IFERROR(VLOOKUP(TRIM(E18184&amp;""),'Référentiel Articles'!$A$2:$F$634,6,FALSE),""))</f>
      </c>
      <c r="J18184" s="90">
        <f>IF(OR($E18184="",$H18184=""),"",$H18184*$I18184)</f>
      </c>
      <c r="K18184" s="87" t="str">
        <v/>
      </c>
    </row>
    <row r="18185">
      <c r="A18185" s="74" t="str">
        <v/>
      </c>
      <c r="B18185" s="74" t="str">
        <v/>
      </c>
      <c r="C18185" s="75">
        <f>IF($E18185="","",IFERROR(VLOOKUP(TRIM(E18185&amp;""),'Référentiel Articles'!$A$2:$F$634,2,FALSE),""))</f>
      </c>
      <c r="D18185" s="75">
        <f>IF($E18185="","",IFERROR(VLOOKUP(TRIM(E18185&amp;""),'Référentiel Articles'!$A$2:$F$634,3,FALSE),""))</f>
      </c>
      <c r="E18185" s="74" t="str">
        <v/>
      </c>
      <c r="F18185" s="75">
        <f>IF($E18185="","",IFERROR(VLOOKUP(TRIM(E18185&amp;""),'Référentiel Articles'!$A$2:$F$634,4,FALSE),""))</f>
      </c>
      <c r="G18185" s="76">
        <f>IF($E18185="","",IFERROR(VLOOKUP(TRIM(E18185&amp;""),'Référentiel Articles'!$A$2:$F$634,5,FALSE),""))</f>
      </c>
      <c r="H18185" s="77" t="str">
        <v/>
      </c>
      <c r="I18185" s="76">
        <f>IF($E18185="","",IFERROR(VLOOKUP(TRIM(E18185&amp;""),'Référentiel Articles'!$A$2:$F$634,6,FALSE),""))</f>
      </c>
      <c r="J18185" s="78">
        <f>IF(OR($E18185="",$H18185=""),"",$H18185*$I18185)</f>
      </c>
      <c r="K18185" s="79" t="str">
        <v/>
      </c>
    </row>
    <row r="18186">
      <c r="A18186" s="81" t="str">
        <v/>
      </c>
      <c r="B18186" s="81" t="str">
        <v/>
      </c>
      <c r="C18186" s="83">
        <f>IF($E18186="","",IFERROR(VLOOKUP(TRIM(E18186&amp;""),'Référentiel Articles'!$A$2:$F$634,2,FALSE),""))</f>
      </c>
      <c r="D18186" s="83">
        <f>IF($E18186="","",IFERROR(VLOOKUP(TRIM(E18186&amp;""),'Référentiel Articles'!$A$2:$F$634,3,FALSE),""))</f>
      </c>
      <c r="E18186" s="81" t="str">
        <v/>
      </c>
      <c r="F18186" s="83">
        <f>IF($E18186="","",IFERROR(VLOOKUP(TRIM(E18186&amp;""),'Référentiel Articles'!$A$2:$F$634,4,FALSE),""))</f>
      </c>
      <c r="G18186" s="84">
        <f>IF($E18186="","",IFERROR(VLOOKUP(TRIM(E18186&amp;""),'Référentiel Articles'!$A$2:$F$634,5,FALSE),""))</f>
      </c>
      <c r="H18186" s="85" t="str">
        <v/>
      </c>
      <c r="I18186" s="84">
        <f>IF($E18186="","",IFERROR(VLOOKUP(TRIM(E18186&amp;""),'Référentiel Articles'!$A$2:$F$634,6,FALSE),""))</f>
      </c>
      <c r="J18186" s="90">
        <f>IF(OR($E18186="",$H18186=""),"",$H18186*$I18186)</f>
      </c>
      <c r="K18186" s="87" t="str">
        <v/>
      </c>
    </row>
    <row r="18187">
      <c r="A18187" s="74" t="str">
        <v/>
      </c>
      <c r="B18187" s="74" t="str">
        <v/>
      </c>
      <c r="C18187" s="75">
        <f>IF($E18187="","",IFERROR(VLOOKUP(TRIM(E18187&amp;""),'Référentiel Articles'!$A$2:$F$634,2,FALSE),""))</f>
      </c>
      <c r="D18187" s="75">
        <f>IF($E18187="","",IFERROR(VLOOKUP(TRIM(E18187&amp;""),'Référentiel Articles'!$A$2:$F$634,3,FALSE),""))</f>
      </c>
      <c r="E18187" s="74" t="str">
        <v/>
      </c>
      <c r="F18187" s="75">
        <f>IF($E18187="","",IFERROR(VLOOKUP(TRIM(E18187&amp;""),'Référentiel Articles'!$A$2:$F$634,4,FALSE),""))</f>
      </c>
      <c r="G18187" s="76">
        <f>IF($E18187="","",IFERROR(VLOOKUP(TRIM(E18187&amp;""),'Référentiel Articles'!$A$2:$F$634,5,FALSE),""))</f>
      </c>
      <c r="H18187" s="77" t="str">
        <v/>
      </c>
      <c r="I18187" s="76">
        <f>IF($E18187="","",IFERROR(VLOOKUP(TRIM(E18187&amp;""),'Référentiel Articles'!$A$2:$F$634,6,FALSE),""))</f>
      </c>
      <c r="J18187" s="78">
        <f>IF(OR($E18187="",$H18187=""),"",$H18187*$I18187)</f>
      </c>
      <c r="K18187" s="79" t="str">
        <v/>
      </c>
    </row>
    <row r="18188">
      <c r="A18188" s="81" t="str">
        <v/>
      </c>
      <c r="B18188" s="81" t="str">
        <v/>
      </c>
      <c r="C18188" s="83">
        <f>IF($E18188="","",IFERROR(VLOOKUP(TRIM(E18188&amp;""),'Référentiel Articles'!$A$2:$F$634,2,FALSE),""))</f>
      </c>
      <c r="D18188" s="83">
        <f>IF($E18188="","",IFERROR(VLOOKUP(TRIM(E18188&amp;""),'Référentiel Articles'!$A$2:$F$634,3,FALSE),""))</f>
      </c>
      <c r="E18188" s="81" t="str">
        <v/>
      </c>
      <c r="F18188" s="83">
        <f>IF($E18188="","",IFERROR(VLOOKUP(TRIM(E18188&amp;""),'Référentiel Articles'!$A$2:$F$634,4,FALSE),""))</f>
      </c>
      <c r="G18188" s="84">
        <f>IF($E18188="","",IFERROR(VLOOKUP(TRIM(E18188&amp;""),'Référentiel Articles'!$A$2:$F$634,5,FALSE),""))</f>
      </c>
      <c r="H18188" s="85" t="str">
        <v/>
      </c>
      <c r="I18188" s="84">
        <f>IF($E18188="","",IFERROR(VLOOKUP(TRIM(E18188&amp;""),'Référentiel Articles'!$A$2:$F$634,6,FALSE),""))</f>
      </c>
      <c r="J18188" s="90">
        <f>IF(OR($E18188="",$H18188=""),"",$H18188*$I18188)</f>
      </c>
      <c r="K18188" s="87" t="str">
        <v/>
      </c>
    </row>
    <row r="18189">
      <c r="A18189" s="74" t="str">
        <v/>
      </c>
      <c r="B18189" s="74" t="str">
        <v/>
      </c>
      <c r="C18189" s="75">
        <f>IF($E18189="","",IFERROR(VLOOKUP(TRIM(E18189&amp;""),'Référentiel Articles'!$A$2:$F$634,2,FALSE),""))</f>
      </c>
      <c r="D18189" s="75">
        <f>IF($E18189="","",IFERROR(VLOOKUP(TRIM(E18189&amp;""),'Référentiel Articles'!$A$2:$F$634,3,FALSE),""))</f>
      </c>
      <c r="E18189" s="74" t="str">
        <v/>
      </c>
      <c r="F18189" s="75">
        <f>IF($E18189="","",IFERROR(VLOOKUP(TRIM(E18189&amp;""),'Référentiel Articles'!$A$2:$F$634,4,FALSE),""))</f>
      </c>
      <c r="G18189" s="76">
        <f>IF($E18189="","",IFERROR(VLOOKUP(TRIM(E18189&amp;""),'Référentiel Articles'!$A$2:$F$634,5,FALSE),""))</f>
      </c>
      <c r="H18189" s="77" t="str">
        <v/>
      </c>
      <c r="I18189" s="76">
        <f>IF($E18189="","",IFERROR(VLOOKUP(TRIM(E18189&amp;""),'Référentiel Articles'!$A$2:$F$634,6,FALSE),""))</f>
      </c>
      <c r="J18189" s="78">
        <f>IF(OR($E18189="",$H18189=""),"",$H18189*$I18189)</f>
      </c>
      <c r="K18189" s="79" t="str">
        <v/>
      </c>
    </row>
    <row r="18190">
      <c r="A18190" s="81" t="str">
        <v/>
      </c>
      <c r="B18190" s="81" t="str">
        <v/>
      </c>
      <c r="C18190" s="83">
        <f>IF($E18190="","",IFERROR(VLOOKUP(TRIM(E18190&amp;""),'Référentiel Articles'!$A$2:$F$634,2,FALSE),""))</f>
      </c>
      <c r="D18190" s="83">
        <f>IF($E18190="","",IFERROR(VLOOKUP(TRIM(E18190&amp;""),'Référentiel Articles'!$A$2:$F$634,3,FALSE),""))</f>
      </c>
      <c r="E18190" s="81" t="str">
        <v/>
      </c>
      <c r="F18190" s="83">
        <f>IF($E18190="","",IFERROR(VLOOKUP(TRIM(E18190&amp;""),'Référentiel Articles'!$A$2:$F$634,4,FALSE),""))</f>
      </c>
      <c r="G18190" s="84">
        <f>IF($E18190="","",IFERROR(VLOOKUP(TRIM(E18190&amp;""),'Référentiel Articles'!$A$2:$F$634,5,FALSE),""))</f>
      </c>
      <c r="H18190" s="85" t="str">
        <v/>
      </c>
      <c r="I18190" s="84">
        <f>IF($E18190="","",IFERROR(VLOOKUP(TRIM(E18190&amp;""),'Référentiel Articles'!$A$2:$F$634,6,FALSE),""))</f>
      </c>
      <c r="J18190" s="90">
        <f>IF(OR($E18190="",$H18190=""),"",$H18190*$I18190)</f>
      </c>
      <c r="K18190" s="87" t="str">
        <v/>
      </c>
    </row>
    <row r="18191">
      <c r="A18191" s="74" t="str">
        <v/>
      </c>
      <c r="B18191" s="74" t="str">
        <v/>
      </c>
      <c r="C18191" s="75">
        <f>IF($E18191="","",IFERROR(VLOOKUP(TRIM(E18191&amp;""),'Référentiel Articles'!$A$2:$F$634,2,FALSE),""))</f>
      </c>
      <c r="D18191" s="75">
        <f>IF($E18191="","",IFERROR(VLOOKUP(TRIM(E18191&amp;""),'Référentiel Articles'!$A$2:$F$634,3,FALSE),""))</f>
      </c>
      <c r="E18191" s="74" t="str">
        <v/>
      </c>
      <c r="F18191" s="75">
        <f>IF($E18191="","",IFERROR(VLOOKUP(TRIM(E18191&amp;""),'Référentiel Articles'!$A$2:$F$634,4,FALSE),""))</f>
      </c>
      <c r="G18191" s="76">
        <f>IF($E18191="","",IFERROR(VLOOKUP(TRIM(E18191&amp;""),'Référentiel Articles'!$A$2:$F$634,5,FALSE),""))</f>
      </c>
      <c r="H18191" s="77" t="str">
        <v/>
      </c>
      <c r="I18191" s="76">
        <f>IF($E18191="","",IFERROR(VLOOKUP(TRIM(E18191&amp;""),'Référentiel Articles'!$A$2:$F$634,6,FALSE),""))</f>
      </c>
      <c r="J18191" s="78">
        <f>IF(OR($E18191="",$H18191=""),"",$H18191*$I18191)</f>
      </c>
      <c r="K18191" s="79" t="str">
        <v/>
      </c>
    </row>
    <row r="18192">
      <c r="A18192" s="81" t="str">
        <v/>
      </c>
      <c r="B18192" s="81" t="str">
        <v/>
      </c>
      <c r="C18192" s="83">
        <f>IF($E18192="","",IFERROR(VLOOKUP(TRIM(E18192&amp;""),'Référentiel Articles'!$A$2:$F$634,2,FALSE),""))</f>
      </c>
      <c r="D18192" s="83">
        <f>IF($E18192="","",IFERROR(VLOOKUP(TRIM(E18192&amp;""),'Référentiel Articles'!$A$2:$F$634,3,FALSE),""))</f>
      </c>
      <c r="E18192" s="81" t="str">
        <v/>
      </c>
      <c r="F18192" s="83">
        <f>IF($E18192="","",IFERROR(VLOOKUP(TRIM(E18192&amp;""),'Référentiel Articles'!$A$2:$F$634,4,FALSE),""))</f>
      </c>
      <c r="G18192" s="84">
        <f>IF($E18192="","",IFERROR(VLOOKUP(TRIM(E18192&amp;""),'Référentiel Articles'!$A$2:$F$634,5,FALSE),""))</f>
      </c>
      <c r="H18192" s="85" t="str">
        <v/>
      </c>
      <c r="I18192" s="84">
        <f>IF($E18192="","",IFERROR(VLOOKUP(TRIM(E18192&amp;""),'Référentiel Articles'!$A$2:$F$634,6,FALSE),""))</f>
      </c>
      <c r="J18192" s="90">
        <f>IF(OR($E18192="",$H18192=""),"",$H18192*$I18192)</f>
      </c>
      <c r="K18192" s="87" t="str">
        <v/>
      </c>
    </row>
    <row r="18193">
      <c r="A18193" s="74" t="str">
        <v/>
      </c>
      <c r="B18193" s="74" t="str">
        <v/>
      </c>
      <c r="C18193" s="75">
        <f>IF($E18193="","",IFERROR(VLOOKUP(TRIM(E18193&amp;""),'Référentiel Articles'!$A$2:$F$634,2,FALSE),""))</f>
      </c>
      <c r="D18193" s="75">
        <f>IF($E18193="","",IFERROR(VLOOKUP(TRIM(E18193&amp;""),'Référentiel Articles'!$A$2:$F$634,3,FALSE),""))</f>
      </c>
      <c r="E18193" s="74" t="str">
        <v/>
      </c>
      <c r="F18193" s="75">
        <f>IF($E18193="","",IFERROR(VLOOKUP(TRIM(E18193&amp;""),'Référentiel Articles'!$A$2:$F$634,4,FALSE),""))</f>
      </c>
      <c r="G18193" s="76">
        <f>IF($E18193="","",IFERROR(VLOOKUP(TRIM(E18193&amp;""),'Référentiel Articles'!$A$2:$F$634,5,FALSE),""))</f>
      </c>
      <c r="H18193" s="77" t="str">
        <v/>
      </c>
      <c r="I18193" s="76">
        <f>IF($E18193="","",IFERROR(VLOOKUP(TRIM(E18193&amp;""),'Référentiel Articles'!$A$2:$F$634,6,FALSE),""))</f>
      </c>
      <c r="J18193" s="78">
        <f>IF(OR($E18193="",$H18193=""),"",$H18193*$I18193)</f>
      </c>
      <c r="K18193" s="79" t="str">
        <v/>
      </c>
    </row>
    <row r="18194">
      <c r="A18194" s="81" t="str">
        <v/>
      </c>
      <c r="B18194" s="81" t="str">
        <v/>
      </c>
      <c r="C18194" s="83">
        <f>IF($E18194="","",IFERROR(VLOOKUP(TRIM(E18194&amp;""),'Référentiel Articles'!$A$2:$F$634,2,FALSE),""))</f>
      </c>
      <c r="D18194" s="83">
        <f>IF($E18194="","",IFERROR(VLOOKUP(TRIM(E18194&amp;""),'Référentiel Articles'!$A$2:$F$634,3,FALSE),""))</f>
      </c>
      <c r="E18194" s="81" t="str">
        <v/>
      </c>
      <c r="F18194" s="83">
        <f>IF($E18194="","",IFERROR(VLOOKUP(TRIM(E18194&amp;""),'Référentiel Articles'!$A$2:$F$634,4,FALSE),""))</f>
      </c>
      <c r="G18194" s="84">
        <f>IF($E18194="","",IFERROR(VLOOKUP(TRIM(E18194&amp;""),'Référentiel Articles'!$A$2:$F$634,5,FALSE),""))</f>
      </c>
      <c r="H18194" s="85" t="str">
        <v/>
      </c>
      <c r="I18194" s="84">
        <f>IF($E18194="","",IFERROR(VLOOKUP(TRIM(E18194&amp;""),'Référentiel Articles'!$A$2:$F$634,6,FALSE),""))</f>
      </c>
      <c r="J18194" s="90">
        <f>IF(OR($E18194="",$H18194=""),"",$H18194*$I18194)</f>
      </c>
      <c r="K18194" s="87" t="str">
        <v/>
      </c>
    </row>
    <row r="18195">
      <c r="A18195" s="74" t="str">
        <v/>
      </c>
      <c r="B18195" s="74" t="str">
        <v/>
      </c>
      <c r="C18195" s="75">
        <f>IF($E18195="","",IFERROR(VLOOKUP(TRIM(E18195&amp;""),'Référentiel Articles'!$A$2:$F$634,2,FALSE),""))</f>
      </c>
      <c r="D18195" s="75">
        <f>IF($E18195="","",IFERROR(VLOOKUP(TRIM(E18195&amp;""),'Référentiel Articles'!$A$2:$F$634,3,FALSE),""))</f>
      </c>
      <c r="E18195" s="74" t="str">
        <v/>
      </c>
      <c r="F18195" s="75">
        <f>IF($E18195="","",IFERROR(VLOOKUP(TRIM(E18195&amp;""),'Référentiel Articles'!$A$2:$F$634,4,FALSE),""))</f>
      </c>
      <c r="G18195" s="76">
        <f>IF($E18195="","",IFERROR(VLOOKUP(TRIM(E18195&amp;""),'Référentiel Articles'!$A$2:$F$634,5,FALSE),""))</f>
      </c>
      <c r="H18195" s="77" t="str">
        <v/>
      </c>
      <c r="I18195" s="76">
        <f>IF($E18195="","",IFERROR(VLOOKUP(TRIM(E18195&amp;""),'Référentiel Articles'!$A$2:$F$634,6,FALSE),""))</f>
      </c>
      <c r="J18195" s="78">
        <f>IF(OR($E18195="",$H18195=""),"",$H18195*$I18195)</f>
      </c>
      <c r="K18195" s="79" t="str">
        <v/>
      </c>
    </row>
    <row r="18196">
      <c r="A18196" s="81" t="str">
        <v/>
      </c>
      <c r="B18196" s="81" t="str">
        <v/>
      </c>
      <c r="C18196" s="83">
        <f>IF($E18196="","",IFERROR(VLOOKUP(TRIM(E18196&amp;""),'Référentiel Articles'!$A$2:$F$634,2,FALSE),""))</f>
      </c>
      <c r="D18196" s="83">
        <f>IF($E18196="","",IFERROR(VLOOKUP(TRIM(E18196&amp;""),'Référentiel Articles'!$A$2:$F$634,3,FALSE),""))</f>
      </c>
      <c r="E18196" s="81" t="str">
        <v/>
      </c>
      <c r="F18196" s="83">
        <f>IF($E18196="","",IFERROR(VLOOKUP(TRIM(E18196&amp;""),'Référentiel Articles'!$A$2:$F$634,4,FALSE),""))</f>
      </c>
      <c r="G18196" s="84">
        <f>IF($E18196="","",IFERROR(VLOOKUP(TRIM(E18196&amp;""),'Référentiel Articles'!$A$2:$F$634,5,FALSE),""))</f>
      </c>
      <c r="H18196" s="85" t="str">
        <v/>
      </c>
      <c r="I18196" s="84">
        <f>IF($E18196="","",IFERROR(VLOOKUP(TRIM(E18196&amp;""),'Référentiel Articles'!$A$2:$F$634,6,FALSE),""))</f>
      </c>
      <c r="J18196" s="90">
        <f>IF(OR($E18196="",$H18196=""),"",$H18196*$I18196)</f>
      </c>
      <c r="K18196" s="87" t="str">
        <v/>
      </c>
    </row>
    <row r="18197">
      <c r="A18197" s="74" t="str">
        <v/>
      </c>
      <c r="B18197" s="74" t="str">
        <v/>
      </c>
      <c r="C18197" s="75">
        <f>IF($E18197="","",IFERROR(VLOOKUP(TRIM(E18197&amp;""),'Référentiel Articles'!$A$2:$F$634,2,FALSE),""))</f>
      </c>
      <c r="D18197" s="75">
        <f>IF($E18197="","",IFERROR(VLOOKUP(TRIM(E18197&amp;""),'Référentiel Articles'!$A$2:$F$634,3,FALSE),""))</f>
      </c>
      <c r="E18197" s="74" t="str">
        <v/>
      </c>
      <c r="F18197" s="75">
        <f>IF($E18197="","",IFERROR(VLOOKUP(TRIM(E18197&amp;""),'Référentiel Articles'!$A$2:$F$634,4,FALSE),""))</f>
      </c>
      <c r="G18197" s="76">
        <f>IF($E18197="","",IFERROR(VLOOKUP(TRIM(E18197&amp;""),'Référentiel Articles'!$A$2:$F$634,5,FALSE),""))</f>
      </c>
      <c r="H18197" s="77" t="str">
        <v/>
      </c>
      <c r="I18197" s="76">
        <f>IF($E18197="","",IFERROR(VLOOKUP(TRIM(E18197&amp;""),'Référentiel Articles'!$A$2:$F$634,6,FALSE),""))</f>
      </c>
      <c r="J18197" s="78">
        <f>IF(OR($E18197="",$H18197=""),"",$H18197*$I18197)</f>
      </c>
      <c r="K18197" s="79" t="str">
        <v/>
      </c>
    </row>
    <row r="18198">
      <c r="A18198" s="81" t="str">
        <v/>
      </c>
      <c r="B18198" s="81" t="str">
        <v/>
      </c>
      <c r="C18198" s="83">
        <f>IF($E18198="","",IFERROR(VLOOKUP(TRIM(E18198&amp;""),'Référentiel Articles'!$A$2:$F$634,2,FALSE),""))</f>
      </c>
      <c r="D18198" s="83">
        <f>IF($E18198="","",IFERROR(VLOOKUP(TRIM(E18198&amp;""),'Référentiel Articles'!$A$2:$F$634,3,FALSE),""))</f>
      </c>
      <c r="E18198" s="81" t="str">
        <v/>
      </c>
      <c r="F18198" s="83">
        <f>IF($E18198="","",IFERROR(VLOOKUP(TRIM(E18198&amp;""),'Référentiel Articles'!$A$2:$F$634,4,FALSE),""))</f>
      </c>
      <c r="G18198" s="84">
        <f>IF($E18198="","",IFERROR(VLOOKUP(TRIM(E18198&amp;""),'Référentiel Articles'!$A$2:$F$634,5,FALSE),""))</f>
      </c>
      <c r="H18198" s="85" t="str">
        <v/>
      </c>
      <c r="I18198" s="84">
        <f>IF($E18198="","",IFERROR(VLOOKUP(TRIM(E18198&amp;""),'Référentiel Articles'!$A$2:$F$634,6,FALSE),""))</f>
      </c>
      <c r="J18198" s="90">
        <f>IF(OR($E18198="",$H18198=""),"",$H18198*$I18198)</f>
      </c>
      <c r="K18198" s="87" t="str">
        <v/>
      </c>
    </row>
    <row r="18199">
      <c r="A18199" s="74" t="str">
        <v/>
      </c>
      <c r="B18199" s="74" t="str">
        <v/>
      </c>
      <c r="C18199" s="75">
        <f>IF($E18199="","",IFERROR(VLOOKUP(TRIM(E18199&amp;""),'Référentiel Articles'!$A$2:$F$634,2,FALSE),""))</f>
      </c>
      <c r="D18199" s="75">
        <f>IF($E18199="","",IFERROR(VLOOKUP(TRIM(E18199&amp;""),'Référentiel Articles'!$A$2:$F$634,3,FALSE),""))</f>
      </c>
      <c r="E18199" s="74" t="str">
        <v/>
      </c>
      <c r="F18199" s="75">
        <f>IF($E18199="","",IFERROR(VLOOKUP(TRIM(E18199&amp;""),'Référentiel Articles'!$A$2:$F$634,4,FALSE),""))</f>
      </c>
      <c r="G18199" s="76">
        <f>IF($E18199="","",IFERROR(VLOOKUP(TRIM(E18199&amp;""),'Référentiel Articles'!$A$2:$F$634,5,FALSE),""))</f>
      </c>
      <c r="H18199" s="77" t="str">
        <v/>
      </c>
      <c r="I18199" s="76">
        <f>IF($E18199="","",IFERROR(VLOOKUP(TRIM(E18199&amp;""),'Référentiel Articles'!$A$2:$F$634,6,FALSE),""))</f>
      </c>
      <c r="J18199" s="78">
        <f>IF(OR($E18199="",$H18199=""),"",$H18199*$I18199)</f>
      </c>
      <c r="K18199" s="79" t="str">
        <v/>
      </c>
    </row>
    <row r="18200">
      <c r="A18200" s="81" t="str">
        <v/>
      </c>
      <c r="B18200" s="81" t="str">
        <v/>
      </c>
      <c r="C18200" s="83">
        <f>IF($E18200="","",IFERROR(VLOOKUP(TRIM(E18200&amp;""),'Référentiel Articles'!$A$2:$F$634,2,FALSE),""))</f>
      </c>
      <c r="D18200" s="83">
        <f>IF($E18200="","",IFERROR(VLOOKUP(TRIM(E18200&amp;""),'Référentiel Articles'!$A$2:$F$634,3,FALSE),""))</f>
      </c>
      <c r="E18200" s="81" t="str">
        <v/>
      </c>
      <c r="F18200" s="83">
        <f>IF($E18200="","",IFERROR(VLOOKUP(TRIM(E18200&amp;""),'Référentiel Articles'!$A$2:$F$634,4,FALSE),""))</f>
      </c>
      <c r="G18200" s="84">
        <f>IF($E18200="","",IFERROR(VLOOKUP(TRIM(E18200&amp;""),'Référentiel Articles'!$A$2:$F$634,5,FALSE),""))</f>
      </c>
      <c r="H18200" s="85" t="str">
        <v/>
      </c>
      <c r="I18200" s="84">
        <f>IF($E18200="","",IFERROR(VLOOKUP(TRIM(E18200&amp;""),'Référentiel Articles'!$A$2:$F$634,6,FALSE),""))</f>
      </c>
      <c r="J18200" s="90">
        <f>IF(OR($E18200="",$H18200=""),"",$H18200*$I18200)</f>
      </c>
      <c r="K18200" s="87" t="str">
        <v/>
      </c>
    </row>
    <row r="18201">
      <c r="A18201" s="74" t="str">
        <v/>
      </c>
      <c r="B18201" s="74" t="str">
        <v/>
      </c>
      <c r="C18201" s="75">
        <f>IF($E18201="","",IFERROR(VLOOKUP(TRIM(E18201&amp;""),'Référentiel Articles'!$A$2:$F$634,2,FALSE),""))</f>
      </c>
      <c r="D18201" s="75">
        <f>IF($E18201="","",IFERROR(VLOOKUP(TRIM(E18201&amp;""),'Référentiel Articles'!$A$2:$F$634,3,FALSE),""))</f>
      </c>
      <c r="E18201" s="74" t="str">
        <v/>
      </c>
      <c r="F18201" s="75">
        <f>IF($E18201="","",IFERROR(VLOOKUP(TRIM(E18201&amp;""),'Référentiel Articles'!$A$2:$F$634,4,FALSE),""))</f>
      </c>
      <c r="G18201" s="76">
        <f>IF($E18201="","",IFERROR(VLOOKUP(TRIM(E18201&amp;""),'Référentiel Articles'!$A$2:$F$634,5,FALSE),""))</f>
      </c>
      <c r="H18201" s="77" t="str">
        <v/>
      </c>
      <c r="I18201" s="76">
        <f>IF($E18201="","",IFERROR(VLOOKUP(TRIM(E18201&amp;""),'Référentiel Articles'!$A$2:$F$634,6,FALSE),""))</f>
      </c>
      <c r="J18201" s="78">
        <f>IF(OR($E18201="",$H18201=""),"",$H18201*$I18201)</f>
      </c>
      <c r="K18201" s="79" t="str">
        <v/>
      </c>
    </row>
    <row r="18202">
      <c r="A18202" s="81" t="str">
        <v/>
      </c>
      <c r="B18202" s="81" t="str">
        <v/>
      </c>
      <c r="C18202" s="83">
        <f>IF($E18202="","",IFERROR(VLOOKUP(TRIM(E18202&amp;""),'Référentiel Articles'!$A$2:$F$634,2,FALSE),""))</f>
      </c>
      <c r="D18202" s="83">
        <f>IF($E18202="","",IFERROR(VLOOKUP(TRIM(E18202&amp;""),'Référentiel Articles'!$A$2:$F$634,3,FALSE),""))</f>
      </c>
      <c r="E18202" s="81" t="str">
        <v/>
      </c>
      <c r="F18202" s="83">
        <f>IF($E18202="","",IFERROR(VLOOKUP(TRIM(E18202&amp;""),'Référentiel Articles'!$A$2:$F$634,4,FALSE),""))</f>
      </c>
      <c r="G18202" s="84">
        <f>IF($E18202="","",IFERROR(VLOOKUP(TRIM(E18202&amp;""),'Référentiel Articles'!$A$2:$F$634,5,FALSE),""))</f>
      </c>
      <c r="H18202" s="85" t="str">
        <v/>
      </c>
      <c r="I18202" s="84">
        <f>IF($E18202="","",IFERROR(VLOOKUP(TRIM(E18202&amp;""),'Référentiel Articles'!$A$2:$F$634,6,FALSE),""))</f>
      </c>
      <c r="J18202" s="90">
        <f>IF(OR($E18202="",$H18202=""),"",$H18202*$I18202)</f>
      </c>
      <c r="K18202" s="87" t="str">
        <v/>
      </c>
    </row>
    <row r="18203">
      <c r="A18203" s="74" t="str">
        <v/>
      </c>
      <c r="B18203" s="74" t="str">
        <v/>
      </c>
      <c r="C18203" s="75">
        <f>IF($E18203="","",IFERROR(VLOOKUP(TRIM(E18203&amp;""),'Référentiel Articles'!$A$2:$F$634,2,FALSE),""))</f>
      </c>
      <c r="D18203" s="75">
        <f>IF($E18203="","",IFERROR(VLOOKUP(TRIM(E18203&amp;""),'Référentiel Articles'!$A$2:$F$634,3,FALSE),""))</f>
      </c>
      <c r="E18203" s="74" t="str">
        <v/>
      </c>
      <c r="F18203" s="75">
        <f>IF($E18203="","",IFERROR(VLOOKUP(TRIM(E18203&amp;""),'Référentiel Articles'!$A$2:$F$634,4,FALSE),""))</f>
      </c>
      <c r="G18203" s="76">
        <f>IF($E18203="","",IFERROR(VLOOKUP(TRIM(E18203&amp;""),'Référentiel Articles'!$A$2:$F$634,5,FALSE),""))</f>
      </c>
      <c r="H18203" s="77" t="str">
        <v/>
      </c>
      <c r="I18203" s="76">
        <f>IF($E18203="","",IFERROR(VLOOKUP(TRIM(E18203&amp;""),'Référentiel Articles'!$A$2:$F$634,6,FALSE),""))</f>
      </c>
      <c r="J18203" s="78">
        <f>IF(OR($E18203="",$H18203=""),"",$H18203*$I18203)</f>
      </c>
      <c r="K18203" s="79" t="str">
        <v/>
      </c>
    </row>
    <row r="18204">
      <c r="A18204" s="81" t="str">
        <v/>
      </c>
      <c r="B18204" s="81" t="str">
        <v/>
      </c>
      <c r="C18204" s="83">
        <f>IF($E18204="","",IFERROR(VLOOKUP(TRIM(E18204&amp;""),'Référentiel Articles'!$A$2:$F$634,2,FALSE),""))</f>
      </c>
      <c r="D18204" s="83">
        <f>IF($E18204="","",IFERROR(VLOOKUP(TRIM(E18204&amp;""),'Référentiel Articles'!$A$2:$F$634,3,FALSE),""))</f>
      </c>
      <c r="E18204" s="81" t="str">
        <v/>
      </c>
      <c r="F18204" s="83">
        <f>IF($E18204="","",IFERROR(VLOOKUP(TRIM(E18204&amp;""),'Référentiel Articles'!$A$2:$F$634,4,FALSE),""))</f>
      </c>
      <c r="G18204" s="84">
        <f>IF($E18204="","",IFERROR(VLOOKUP(TRIM(E18204&amp;""),'Référentiel Articles'!$A$2:$F$634,5,FALSE),""))</f>
      </c>
      <c r="H18204" s="85" t="str">
        <v/>
      </c>
      <c r="I18204" s="84">
        <f>IF($E18204="","",IFERROR(VLOOKUP(TRIM(E18204&amp;""),'Référentiel Articles'!$A$2:$F$634,6,FALSE),""))</f>
      </c>
      <c r="J18204" s="90">
        <f>IF(OR($E18204="",$H18204=""),"",$H18204*$I18204)</f>
      </c>
      <c r="K18204" s="87" t="str">
        <v/>
      </c>
    </row>
    <row r="18205">
      <c r="A18205" s="74" t="str">
        <v/>
      </c>
      <c r="B18205" s="74" t="str">
        <v/>
      </c>
      <c r="C18205" s="75">
        <f>IF($E18205="","",IFERROR(VLOOKUP(TRIM(E18205&amp;""),'Référentiel Articles'!$A$2:$F$634,2,FALSE),""))</f>
      </c>
      <c r="D18205" s="75">
        <f>IF($E18205="","",IFERROR(VLOOKUP(TRIM(E18205&amp;""),'Référentiel Articles'!$A$2:$F$634,3,FALSE),""))</f>
      </c>
      <c r="E18205" s="74" t="str">
        <v/>
      </c>
      <c r="F18205" s="75">
        <f>IF($E18205="","",IFERROR(VLOOKUP(TRIM(E18205&amp;""),'Référentiel Articles'!$A$2:$F$634,4,FALSE),""))</f>
      </c>
      <c r="G18205" s="76">
        <f>IF($E18205="","",IFERROR(VLOOKUP(TRIM(E18205&amp;""),'Référentiel Articles'!$A$2:$F$634,5,FALSE),""))</f>
      </c>
      <c r="H18205" s="77" t="str">
        <v/>
      </c>
      <c r="I18205" s="76">
        <f>IF($E18205="","",IFERROR(VLOOKUP(TRIM(E18205&amp;""),'Référentiel Articles'!$A$2:$F$634,6,FALSE),""))</f>
      </c>
      <c r="J18205" s="78">
        <f>IF(OR($E18205="",$H18205=""),"",$H18205*$I18205)</f>
      </c>
      <c r="K18205" s="79" t="str">
        <v/>
      </c>
    </row>
    <row r="18206">
      <c r="A18206" s="81" t="str">
        <v/>
      </c>
      <c r="B18206" s="81" t="str">
        <v/>
      </c>
      <c r="C18206" s="83">
        <f>IF($E18206="","",IFERROR(VLOOKUP(TRIM(E18206&amp;""),'Référentiel Articles'!$A$2:$F$634,2,FALSE),""))</f>
      </c>
      <c r="D18206" s="83">
        <f>IF($E18206="","",IFERROR(VLOOKUP(TRIM(E18206&amp;""),'Référentiel Articles'!$A$2:$F$634,3,FALSE),""))</f>
      </c>
      <c r="E18206" s="81" t="str">
        <v/>
      </c>
      <c r="F18206" s="83">
        <f>IF($E18206="","",IFERROR(VLOOKUP(TRIM(E18206&amp;""),'Référentiel Articles'!$A$2:$F$634,4,FALSE),""))</f>
      </c>
      <c r="G18206" s="84">
        <f>IF($E18206="","",IFERROR(VLOOKUP(TRIM(E18206&amp;""),'Référentiel Articles'!$A$2:$F$634,5,FALSE),""))</f>
      </c>
      <c r="H18206" s="85" t="str">
        <v/>
      </c>
      <c r="I18206" s="84">
        <f>IF($E18206="","",IFERROR(VLOOKUP(TRIM(E18206&amp;""),'Référentiel Articles'!$A$2:$F$634,6,FALSE),""))</f>
      </c>
      <c r="J18206" s="90">
        <f>IF(OR($E18206="",$H18206=""),"",$H18206*$I18206)</f>
      </c>
      <c r="K18206" s="87" t="str">
        <v/>
      </c>
    </row>
    <row r="18207">
      <c r="A18207" s="74" t="str">
        <v/>
      </c>
      <c r="B18207" s="74" t="str">
        <v/>
      </c>
      <c r="C18207" s="75">
        <f>IF($E18207="","",IFERROR(VLOOKUP(TRIM(E18207&amp;""),'Référentiel Articles'!$A$2:$F$634,2,FALSE),""))</f>
      </c>
      <c r="D18207" s="75">
        <f>IF($E18207="","",IFERROR(VLOOKUP(TRIM(E18207&amp;""),'Référentiel Articles'!$A$2:$F$634,3,FALSE),""))</f>
      </c>
      <c r="E18207" s="74" t="str">
        <v/>
      </c>
      <c r="F18207" s="75">
        <f>IF($E18207="","",IFERROR(VLOOKUP(TRIM(E18207&amp;""),'Référentiel Articles'!$A$2:$F$634,4,FALSE),""))</f>
      </c>
      <c r="G18207" s="76">
        <f>IF($E18207="","",IFERROR(VLOOKUP(TRIM(E18207&amp;""),'Référentiel Articles'!$A$2:$F$634,5,FALSE),""))</f>
      </c>
      <c r="H18207" s="77" t="str">
        <v/>
      </c>
      <c r="I18207" s="76">
        <f>IF($E18207="","",IFERROR(VLOOKUP(TRIM(E18207&amp;""),'Référentiel Articles'!$A$2:$F$634,6,FALSE),""))</f>
      </c>
      <c r="J18207" s="78">
        <f>IF(OR($E18207="",$H18207=""),"",$H18207*$I18207)</f>
      </c>
      <c r="K18207" s="79" t="str">
        <v/>
      </c>
    </row>
    <row r="18208">
      <c r="A18208" s="81" t="str">
        <v/>
      </c>
      <c r="B18208" s="81" t="str">
        <v/>
      </c>
      <c r="C18208" s="83">
        <f>IF($E18208="","",IFERROR(VLOOKUP(TRIM(E18208&amp;""),'Référentiel Articles'!$A$2:$F$634,2,FALSE),""))</f>
      </c>
      <c r="D18208" s="83">
        <f>IF($E18208="","",IFERROR(VLOOKUP(TRIM(E18208&amp;""),'Référentiel Articles'!$A$2:$F$634,3,FALSE),""))</f>
      </c>
      <c r="E18208" s="81" t="str">
        <v/>
      </c>
      <c r="F18208" s="83">
        <f>IF($E18208="","",IFERROR(VLOOKUP(TRIM(E18208&amp;""),'Référentiel Articles'!$A$2:$F$634,4,FALSE),""))</f>
      </c>
      <c r="G18208" s="84">
        <f>IF($E18208="","",IFERROR(VLOOKUP(TRIM(E18208&amp;""),'Référentiel Articles'!$A$2:$F$634,5,FALSE),""))</f>
      </c>
      <c r="H18208" s="85" t="str">
        <v/>
      </c>
      <c r="I18208" s="84">
        <f>IF($E18208="","",IFERROR(VLOOKUP(TRIM(E18208&amp;""),'Référentiel Articles'!$A$2:$F$634,6,FALSE),""))</f>
      </c>
      <c r="J18208" s="90">
        <f>IF(OR($E18208="",$H18208=""),"",$H18208*$I18208)</f>
      </c>
      <c r="K18208" s="87" t="str">
        <v/>
      </c>
    </row>
    <row r="18209">
      <c r="A18209" s="74" t="str">
        <v/>
      </c>
      <c r="B18209" s="74" t="str">
        <v/>
      </c>
      <c r="C18209" s="75">
        <f>IF($E18209="","",IFERROR(VLOOKUP(TRIM(E18209&amp;""),'Référentiel Articles'!$A$2:$F$634,2,FALSE),""))</f>
      </c>
      <c r="D18209" s="75">
        <f>IF($E18209="","",IFERROR(VLOOKUP(TRIM(E18209&amp;""),'Référentiel Articles'!$A$2:$F$634,3,FALSE),""))</f>
      </c>
      <c r="E18209" s="74" t="str">
        <v/>
      </c>
      <c r="F18209" s="75">
        <f>IF($E18209="","",IFERROR(VLOOKUP(TRIM(E18209&amp;""),'Référentiel Articles'!$A$2:$F$634,4,FALSE),""))</f>
      </c>
      <c r="G18209" s="76">
        <f>IF($E18209="","",IFERROR(VLOOKUP(TRIM(E18209&amp;""),'Référentiel Articles'!$A$2:$F$634,5,FALSE),""))</f>
      </c>
      <c r="H18209" s="77" t="str">
        <v/>
      </c>
      <c r="I18209" s="76">
        <f>IF($E18209="","",IFERROR(VLOOKUP(TRIM(E18209&amp;""),'Référentiel Articles'!$A$2:$F$634,6,FALSE),""))</f>
      </c>
      <c r="J18209" s="78">
        <f>IF(OR($E18209="",$H18209=""),"",$H18209*$I18209)</f>
      </c>
      <c r="K18209" s="79" t="str">
        <v/>
      </c>
    </row>
    <row r="18210">
      <c r="A18210" s="81" t="str">
        <v/>
      </c>
      <c r="B18210" s="81" t="str">
        <v/>
      </c>
      <c r="C18210" s="83">
        <f>IF($E18210="","",IFERROR(VLOOKUP(TRIM(E18210&amp;""),'Référentiel Articles'!$A$2:$F$634,2,FALSE),""))</f>
      </c>
      <c r="D18210" s="83">
        <f>IF($E18210="","",IFERROR(VLOOKUP(TRIM(E18210&amp;""),'Référentiel Articles'!$A$2:$F$634,3,FALSE),""))</f>
      </c>
      <c r="E18210" s="81" t="str">
        <v/>
      </c>
      <c r="F18210" s="83">
        <f>IF($E18210="","",IFERROR(VLOOKUP(TRIM(E18210&amp;""),'Référentiel Articles'!$A$2:$F$634,4,FALSE),""))</f>
      </c>
      <c r="G18210" s="84">
        <f>IF($E18210="","",IFERROR(VLOOKUP(TRIM(E18210&amp;""),'Référentiel Articles'!$A$2:$F$634,5,FALSE),""))</f>
      </c>
      <c r="H18210" s="85" t="str">
        <v/>
      </c>
      <c r="I18210" s="84">
        <f>IF($E18210="","",IFERROR(VLOOKUP(TRIM(E18210&amp;""),'Référentiel Articles'!$A$2:$F$634,6,FALSE),""))</f>
      </c>
      <c r="J18210" s="90">
        <f>IF(OR($E18210="",$H18210=""),"",$H18210*$I18210)</f>
      </c>
      <c r="K18210" s="87" t="str">
        <v/>
      </c>
    </row>
    <row r="18211">
      <c r="A18211" s="74" t="str">
        <v/>
      </c>
      <c r="B18211" s="74" t="str">
        <v/>
      </c>
      <c r="C18211" s="75">
        <f>IF($E18211="","",IFERROR(VLOOKUP(TRIM(E18211&amp;""),'Référentiel Articles'!$A$2:$F$634,2,FALSE),""))</f>
      </c>
      <c r="D18211" s="75">
        <f>IF($E18211="","",IFERROR(VLOOKUP(TRIM(E18211&amp;""),'Référentiel Articles'!$A$2:$F$634,3,FALSE),""))</f>
      </c>
      <c r="E18211" s="74" t="str">
        <v/>
      </c>
      <c r="F18211" s="75">
        <f>IF($E18211="","",IFERROR(VLOOKUP(TRIM(E18211&amp;""),'Référentiel Articles'!$A$2:$F$634,4,FALSE),""))</f>
      </c>
      <c r="G18211" s="76">
        <f>IF($E18211="","",IFERROR(VLOOKUP(TRIM(E18211&amp;""),'Référentiel Articles'!$A$2:$F$634,5,FALSE),""))</f>
      </c>
      <c r="H18211" s="77" t="str">
        <v/>
      </c>
      <c r="I18211" s="76">
        <f>IF($E18211="","",IFERROR(VLOOKUP(TRIM(E18211&amp;""),'Référentiel Articles'!$A$2:$F$634,6,FALSE),""))</f>
      </c>
      <c r="J18211" s="78">
        <f>IF(OR($E18211="",$H18211=""),"",$H18211*$I18211)</f>
      </c>
      <c r="K18211" s="79" t="str">
        <v/>
      </c>
    </row>
    <row r="18212">
      <c r="A18212" s="81" t="str">
        <v/>
      </c>
      <c r="B18212" s="81" t="str">
        <v/>
      </c>
      <c r="C18212" s="83">
        <f>IF($E18212="","",IFERROR(VLOOKUP(TRIM(E18212&amp;""),'Référentiel Articles'!$A$2:$F$634,2,FALSE),""))</f>
      </c>
      <c r="D18212" s="83">
        <f>IF($E18212="","",IFERROR(VLOOKUP(TRIM(E18212&amp;""),'Référentiel Articles'!$A$2:$F$634,3,FALSE),""))</f>
      </c>
      <c r="E18212" s="81" t="str">
        <v/>
      </c>
      <c r="F18212" s="83">
        <f>IF($E18212="","",IFERROR(VLOOKUP(TRIM(E18212&amp;""),'Référentiel Articles'!$A$2:$F$634,4,FALSE),""))</f>
      </c>
      <c r="G18212" s="84">
        <f>IF($E18212="","",IFERROR(VLOOKUP(TRIM(E18212&amp;""),'Référentiel Articles'!$A$2:$F$634,5,FALSE),""))</f>
      </c>
      <c r="H18212" s="85" t="str">
        <v/>
      </c>
      <c r="I18212" s="84">
        <f>IF($E18212="","",IFERROR(VLOOKUP(TRIM(E18212&amp;""),'Référentiel Articles'!$A$2:$F$634,6,FALSE),""))</f>
      </c>
      <c r="J18212" s="90">
        <f>IF(OR($E18212="",$H18212=""),"",$H18212*$I18212)</f>
      </c>
      <c r="K18212" s="87" t="str">
        <v/>
      </c>
    </row>
    <row r="18213">
      <c r="A18213" s="74" t="str">
        <v/>
      </c>
      <c r="B18213" s="74" t="str">
        <v/>
      </c>
      <c r="C18213" s="75">
        <f>IF($E18213="","",IFERROR(VLOOKUP(TRIM(E18213&amp;""),'Référentiel Articles'!$A$2:$F$634,2,FALSE),""))</f>
      </c>
      <c r="D18213" s="75">
        <f>IF($E18213="","",IFERROR(VLOOKUP(TRIM(E18213&amp;""),'Référentiel Articles'!$A$2:$F$634,3,FALSE),""))</f>
      </c>
      <c r="E18213" s="74" t="str">
        <v/>
      </c>
      <c r="F18213" s="75">
        <f>IF($E18213="","",IFERROR(VLOOKUP(TRIM(E18213&amp;""),'Référentiel Articles'!$A$2:$F$634,4,FALSE),""))</f>
      </c>
      <c r="G18213" s="76">
        <f>IF($E18213="","",IFERROR(VLOOKUP(TRIM(E18213&amp;""),'Référentiel Articles'!$A$2:$F$634,5,FALSE),""))</f>
      </c>
      <c r="H18213" s="77" t="str">
        <v/>
      </c>
      <c r="I18213" s="76">
        <f>IF($E18213="","",IFERROR(VLOOKUP(TRIM(E18213&amp;""),'Référentiel Articles'!$A$2:$F$634,6,FALSE),""))</f>
      </c>
      <c r="J18213" s="78">
        <f>IF(OR($E18213="",$H18213=""),"",$H18213*$I18213)</f>
      </c>
      <c r="K18213" s="79" t="str">
        <v/>
      </c>
    </row>
    <row r="18214">
      <c r="A18214" s="81" t="str">
        <v/>
      </c>
      <c r="B18214" s="81" t="str">
        <v/>
      </c>
      <c r="C18214" s="83">
        <f>IF($E18214="","",IFERROR(VLOOKUP(TRIM(E18214&amp;""),'Référentiel Articles'!$A$2:$F$634,2,FALSE),""))</f>
      </c>
      <c r="D18214" s="83">
        <f>IF($E18214="","",IFERROR(VLOOKUP(TRIM(E18214&amp;""),'Référentiel Articles'!$A$2:$F$634,3,FALSE),""))</f>
      </c>
      <c r="E18214" s="81" t="str">
        <v/>
      </c>
      <c r="F18214" s="83">
        <f>IF($E18214="","",IFERROR(VLOOKUP(TRIM(E18214&amp;""),'Référentiel Articles'!$A$2:$F$634,4,FALSE),""))</f>
      </c>
      <c r="G18214" s="84">
        <f>IF($E18214="","",IFERROR(VLOOKUP(TRIM(E18214&amp;""),'Référentiel Articles'!$A$2:$F$634,5,FALSE),""))</f>
      </c>
      <c r="H18214" s="85" t="str">
        <v/>
      </c>
      <c r="I18214" s="84">
        <f>IF($E18214="","",IFERROR(VLOOKUP(TRIM(E18214&amp;""),'Référentiel Articles'!$A$2:$F$634,6,FALSE),""))</f>
      </c>
      <c r="J18214" s="90">
        <f>IF(OR($E18214="",$H18214=""),"",$H18214*$I18214)</f>
      </c>
      <c r="K18214" s="87" t="str">
        <v/>
      </c>
    </row>
    <row r="18215">
      <c r="A18215" s="74" t="str">
        <v/>
      </c>
      <c r="B18215" s="74" t="str">
        <v/>
      </c>
      <c r="C18215" s="75">
        <f>IF($E18215="","",IFERROR(VLOOKUP(TRIM(E18215&amp;""),'Référentiel Articles'!$A$2:$F$634,2,FALSE),""))</f>
      </c>
      <c r="D18215" s="75">
        <f>IF($E18215="","",IFERROR(VLOOKUP(TRIM(E18215&amp;""),'Référentiel Articles'!$A$2:$F$634,3,FALSE),""))</f>
      </c>
      <c r="E18215" s="74" t="str">
        <v/>
      </c>
      <c r="F18215" s="75">
        <f>IF($E18215="","",IFERROR(VLOOKUP(TRIM(E18215&amp;""),'Référentiel Articles'!$A$2:$F$634,4,FALSE),""))</f>
      </c>
      <c r="G18215" s="76">
        <f>IF($E18215="","",IFERROR(VLOOKUP(TRIM(E18215&amp;""),'Référentiel Articles'!$A$2:$F$634,5,FALSE),""))</f>
      </c>
      <c r="H18215" s="77" t="str">
        <v/>
      </c>
      <c r="I18215" s="76">
        <f>IF($E18215="","",IFERROR(VLOOKUP(TRIM(E18215&amp;""),'Référentiel Articles'!$A$2:$F$634,6,FALSE),""))</f>
      </c>
      <c r="J18215" s="78">
        <f>IF(OR($E18215="",$H18215=""),"",$H18215*$I18215)</f>
      </c>
      <c r="K18215" s="79" t="str">
        <v/>
      </c>
    </row>
    <row r="18216">
      <c r="A18216" s="81" t="str">
        <v/>
      </c>
      <c r="B18216" s="81" t="str">
        <v/>
      </c>
      <c r="C18216" s="83">
        <f>IF($E18216="","",IFERROR(VLOOKUP(TRIM(E18216&amp;""),'Référentiel Articles'!$A$2:$F$634,2,FALSE),""))</f>
      </c>
      <c r="D18216" s="83">
        <f>IF($E18216="","",IFERROR(VLOOKUP(TRIM(E18216&amp;""),'Référentiel Articles'!$A$2:$F$634,3,FALSE),""))</f>
      </c>
      <c r="E18216" s="81" t="str">
        <v/>
      </c>
      <c r="F18216" s="83">
        <f>IF($E18216="","",IFERROR(VLOOKUP(TRIM(E18216&amp;""),'Référentiel Articles'!$A$2:$F$634,4,FALSE),""))</f>
      </c>
      <c r="G18216" s="84">
        <f>IF($E18216="","",IFERROR(VLOOKUP(TRIM(E18216&amp;""),'Référentiel Articles'!$A$2:$F$634,5,FALSE),""))</f>
      </c>
      <c r="H18216" s="85" t="str">
        <v/>
      </c>
      <c r="I18216" s="84">
        <f>IF($E18216="","",IFERROR(VLOOKUP(TRIM(E18216&amp;""),'Référentiel Articles'!$A$2:$F$634,6,FALSE),""))</f>
      </c>
      <c r="J18216" s="90">
        <f>IF(OR($E18216="",$H18216=""),"",$H18216*$I18216)</f>
      </c>
      <c r="K18216" s="87" t="str">
        <v/>
      </c>
    </row>
    <row r="18217">
      <c r="A18217" s="74" t="str">
        <v/>
      </c>
      <c r="B18217" s="74" t="str">
        <v/>
      </c>
      <c r="C18217" s="75">
        <f>IF($E18217="","",IFERROR(VLOOKUP(TRIM(E18217&amp;""),'Référentiel Articles'!$A$2:$F$634,2,FALSE),""))</f>
      </c>
      <c r="D18217" s="75">
        <f>IF($E18217="","",IFERROR(VLOOKUP(TRIM(E18217&amp;""),'Référentiel Articles'!$A$2:$F$634,3,FALSE),""))</f>
      </c>
      <c r="E18217" s="74" t="str">
        <v/>
      </c>
      <c r="F18217" s="75">
        <f>IF($E18217="","",IFERROR(VLOOKUP(TRIM(E18217&amp;""),'Référentiel Articles'!$A$2:$F$634,4,FALSE),""))</f>
      </c>
      <c r="G18217" s="76">
        <f>IF($E18217="","",IFERROR(VLOOKUP(TRIM(E18217&amp;""),'Référentiel Articles'!$A$2:$F$634,5,FALSE),""))</f>
      </c>
      <c r="H18217" s="77" t="str">
        <v/>
      </c>
      <c r="I18217" s="76">
        <f>IF($E18217="","",IFERROR(VLOOKUP(TRIM(E18217&amp;""),'Référentiel Articles'!$A$2:$F$634,6,FALSE),""))</f>
      </c>
      <c r="J18217" s="78">
        <f>IF(OR($E18217="",$H18217=""),"",$H18217*$I18217)</f>
      </c>
      <c r="K18217" s="79" t="str">
        <v/>
      </c>
    </row>
    <row r="18218">
      <c r="A18218" s="81" t="str">
        <v/>
      </c>
      <c r="B18218" s="81" t="str">
        <v/>
      </c>
      <c r="C18218" s="83">
        <f>IF($E18218="","",IFERROR(VLOOKUP(TRIM(E18218&amp;""),'Référentiel Articles'!$A$2:$F$634,2,FALSE),""))</f>
      </c>
      <c r="D18218" s="83">
        <f>IF($E18218="","",IFERROR(VLOOKUP(TRIM(E18218&amp;""),'Référentiel Articles'!$A$2:$F$634,3,FALSE),""))</f>
      </c>
      <c r="E18218" s="81" t="str">
        <v/>
      </c>
      <c r="F18218" s="83">
        <f>IF($E18218="","",IFERROR(VLOOKUP(TRIM(E18218&amp;""),'Référentiel Articles'!$A$2:$F$634,4,FALSE),""))</f>
      </c>
      <c r="G18218" s="84">
        <f>IF($E18218="","",IFERROR(VLOOKUP(TRIM(E18218&amp;""),'Référentiel Articles'!$A$2:$F$634,5,FALSE),""))</f>
      </c>
      <c r="H18218" s="85" t="str">
        <v/>
      </c>
      <c r="I18218" s="84">
        <f>IF($E18218="","",IFERROR(VLOOKUP(TRIM(E18218&amp;""),'Référentiel Articles'!$A$2:$F$634,6,FALSE),""))</f>
      </c>
      <c r="J18218" s="90">
        <f>IF(OR($E18218="",$H18218=""),"",$H18218*$I18218)</f>
      </c>
      <c r="K18218" s="87" t="str">
        <v/>
      </c>
    </row>
    <row r="18219">
      <c r="A18219" s="74" t="str">
        <v/>
      </c>
      <c r="B18219" s="74" t="str">
        <v/>
      </c>
      <c r="C18219" s="75">
        <f>IF($E18219="","",IFERROR(VLOOKUP(TRIM(E18219&amp;""),'Référentiel Articles'!$A$2:$F$634,2,FALSE),""))</f>
      </c>
      <c r="D18219" s="75">
        <f>IF($E18219="","",IFERROR(VLOOKUP(TRIM(E18219&amp;""),'Référentiel Articles'!$A$2:$F$634,3,FALSE),""))</f>
      </c>
      <c r="E18219" s="74" t="str">
        <v/>
      </c>
      <c r="F18219" s="75">
        <f>IF($E18219="","",IFERROR(VLOOKUP(TRIM(E18219&amp;""),'Référentiel Articles'!$A$2:$F$634,4,FALSE),""))</f>
      </c>
      <c r="G18219" s="76">
        <f>IF($E18219="","",IFERROR(VLOOKUP(TRIM(E18219&amp;""),'Référentiel Articles'!$A$2:$F$634,5,FALSE),""))</f>
      </c>
      <c r="H18219" s="77" t="str">
        <v/>
      </c>
      <c r="I18219" s="76">
        <f>IF($E18219="","",IFERROR(VLOOKUP(TRIM(E18219&amp;""),'Référentiel Articles'!$A$2:$F$634,6,FALSE),""))</f>
      </c>
      <c r="J18219" s="78">
        <f>IF(OR($E18219="",$H18219=""),"",$H18219*$I18219)</f>
      </c>
      <c r="K18219" s="79" t="str">
        <v/>
      </c>
    </row>
    <row r="18220">
      <c r="A18220" s="81" t="str">
        <v/>
      </c>
      <c r="B18220" s="81" t="str">
        <v/>
      </c>
      <c r="C18220" s="83">
        <f>IF($E18220="","",IFERROR(VLOOKUP(TRIM(E18220&amp;""),'Référentiel Articles'!$A$2:$F$634,2,FALSE),""))</f>
      </c>
      <c r="D18220" s="83">
        <f>IF($E18220="","",IFERROR(VLOOKUP(TRIM(E18220&amp;""),'Référentiel Articles'!$A$2:$F$634,3,FALSE),""))</f>
      </c>
      <c r="E18220" s="81" t="str">
        <v/>
      </c>
      <c r="F18220" s="83">
        <f>IF($E18220="","",IFERROR(VLOOKUP(TRIM(E18220&amp;""),'Référentiel Articles'!$A$2:$F$634,4,FALSE),""))</f>
      </c>
      <c r="G18220" s="84">
        <f>IF($E18220="","",IFERROR(VLOOKUP(TRIM(E18220&amp;""),'Référentiel Articles'!$A$2:$F$634,5,FALSE),""))</f>
      </c>
      <c r="H18220" s="85" t="str">
        <v/>
      </c>
      <c r="I18220" s="84">
        <f>IF($E18220="","",IFERROR(VLOOKUP(TRIM(E18220&amp;""),'Référentiel Articles'!$A$2:$F$634,6,FALSE),""))</f>
      </c>
      <c r="J18220" s="90">
        <f>IF(OR($E18220="",$H18220=""),"",$H18220*$I18220)</f>
      </c>
      <c r="K18220" s="87" t="str">
        <v/>
      </c>
    </row>
    <row r="18221">
      <c r="A18221" s="74" t="str">
        <v/>
      </c>
      <c r="B18221" s="74" t="str">
        <v/>
      </c>
      <c r="C18221" s="75">
        <f>IF($E18221="","",IFERROR(VLOOKUP(TRIM(E18221&amp;""),'Référentiel Articles'!$A$2:$F$634,2,FALSE),""))</f>
      </c>
      <c r="D18221" s="75">
        <f>IF($E18221="","",IFERROR(VLOOKUP(TRIM(E18221&amp;""),'Référentiel Articles'!$A$2:$F$634,3,FALSE),""))</f>
      </c>
      <c r="E18221" s="74" t="str">
        <v/>
      </c>
      <c r="F18221" s="75">
        <f>IF($E18221="","",IFERROR(VLOOKUP(TRIM(E18221&amp;""),'Référentiel Articles'!$A$2:$F$634,4,FALSE),""))</f>
      </c>
      <c r="G18221" s="76">
        <f>IF($E18221="","",IFERROR(VLOOKUP(TRIM(E18221&amp;""),'Référentiel Articles'!$A$2:$F$634,5,FALSE),""))</f>
      </c>
      <c r="H18221" s="77" t="str">
        <v/>
      </c>
      <c r="I18221" s="76">
        <f>IF($E18221="","",IFERROR(VLOOKUP(TRIM(E18221&amp;""),'Référentiel Articles'!$A$2:$F$634,6,FALSE),""))</f>
      </c>
      <c r="J18221" s="78">
        <f>IF(OR($E18221="",$H18221=""),"",$H18221*$I18221)</f>
      </c>
      <c r="K18221" s="79" t="str">
        <v/>
      </c>
    </row>
    <row r="18222">
      <c r="A18222" s="81" t="str">
        <v/>
      </c>
      <c r="B18222" s="81" t="str">
        <v/>
      </c>
      <c r="C18222" s="83">
        <f>IF($E18222="","",IFERROR(VLOOKUP(TRIM(E18222&amp;""),'Référentiel Articles'!$A$2:$F$634,2,FALSE),""))</f>
      </c>
      <c r="D18222" s="83">
        <f>IF($E18222="","",IFERROR(VLOOKUP(TRIM(E18222&amp;""),'Référentiel Articles'!$A$2:$F$634,3,FALSE),""))</f>
      </c>
      <c r="E18222" s="81" t="str">
        <v/>
      </c>
      <c r="F18222" s="83">
        <f>IF($E18222="","",IFERROR(VLOOKUP(TRIM(E18222&amp;""),'Référentiel Articles'!$A$2:$F$634,4,FALSE),""))</f>
      </c>
      <c r="G18222" s="84">
        <f>IF($E18222="","",IFERROR(VLOOKUP(TRIM(E18222&amp;""),'Référentiel Articles'!$A$2:$F$634,5,FALSE),""))</f>
      </c>
      <c r="H18222" s="85" t="str">
        <v/>
      </c>
      <c r="I18222" s="84">
        <f>IF($E18222="","",IFERROR(VLOOKUP(TRIM(E18222&amp;""),'Référentiel Articles'!$A$2:$F$634,6,FALSE),""))</f>
      </c>
      <c r="J18222" s="90">
        <f>IF(OR($E18222="",$H18222=""),"",$H18222*$I18222)</f>
      </c>
      <c r="K18222" s="87" t="str">
        <v/>
      </c>
    </row>
    <row r="18223">
      <c r="A18223" s="74" t="str">
        <v/>
      </c>
      <c r="B18223" s="74" t="str">
        <v/>
      </c>
      <c r="C18223" s="75">
        <f>IF($E18223="","",IFERROR(VLOOKUP(TRIM(E18223&amp;""),'Référentiel Articles'!$A$2:$F$634,2,FALSE),""))</f>
      </c>
      <c r="D18223" s="75">
        <f>IF($E18223="","",IFERROR(VLOOKUP(TRIM(E18223&amp;""),'Référentiel Articles'!$A$2:$F$634,3,FALSE),""))</f>
      </c>
      <c r="E18223" s="74" t="str">
        <v/>
      </c>
      <c r="F18223" s="75">
        <f>IF($E18223="","",IFERROR(VLOOKUP(TRIM(E18223&amp;""),'Référentiel Articles'!$A$2:$F$634,4,FALSE),""))</f>
      </c>
      <c r="G18223" s="76">
        <f>IF($E18223="","",IFERROR(VLOOKUP(TRIM(E18223&amp;""),'Référentiel Articles'!$A$2:$F$634,5,FALSE),""))</f>
      </c>
      <c r="H18223" s="77" t="str">
        <v/>
      </c>
      <c r="I18223" s="76">
        <f>IF($E18223="","",IFERROR(VLOOKUP(TRIM(E18223&amp;""),'Référentiel Articles'!$A$2:$F$634,6,FALSE),""))</f>
      </c>
      <c r="J18223" s="78">
        <f>IF(OR($E18223="",$H18223=""),"",$H18223*$I18223)</f>
      </c>
      <c r="K18223" s="79" t="str">
        <v/>
      </c>
    </row>
    <row r="18224">
      <c r="A18224" s="81" t="str">
        <v/>
      </c>
      <c r="B18224" s="81" t="str">
        <v/>
      </c>
      <c r="C18224" s="83">
        <f>IF($E18224="","",IFERROR(VLOOKUP(TRIM(E18224&amp;""),'Référentiel Articles'!$A$2:$F$634,2,FALSE),""))</f>
      </c>
      <c r="D18224" s="83">
        <f>IF($E18224="","",IFERROR(VLOOKUP(TRIM(E18224&amp;""),'Référentiel Articles'!$A$2:$F$634,3,FALSE),""))</f>
      </c>
      <c r="E18224" s="81" t="str">
        <v/>
      </c>
      <c r="F18224" s="83">
        <f>IF($E18224="","",IFERROR(VLOOKUP(TRIM(E18224&amp;""),'Référentiel Articles'!$A$2:$F$634,4,FALSE),""))</f>
      </c>
      <c r="G18224" s="84">
        <f>IF($E18224="","",IFERROR(VLOOKUP(TRIM(E18224&amp;""),'Référentiel Articles'!$A$2:$F$634,5,FALSE),""))</f>
      </c>
      <c r="H18224" s="85" t="str">
        <v/>
      </c>
      <c r="I18224" s="84">
        <f>IF($E18224="","",IFERROR(VLOOKUP(TRIM(E18224&amp;""),'Référentiel Articles'!$A$2:$F$634,6,FALSE),""))</f>
      </c>
      <c r="J18224" s="90">
        <f>IF(OR($E18224="",$H18224=""),"",$H18224*$I18224)</f>
      </c>
      <c r="K18224" s="87" t="str">
        <v/>
      </c>
    </row>
    <row r="18225">
      <c r="A18225" s="74" t="str">
        <v/>
      </c>
      <c r="B18225" s="74" t="str">
        <v/>
      </c>
      <c r="C18225" s="75">
        <f>IF($E18225="","",IFERROR(VLOOKUP(TRIM(E18225&amp;""),'Référentiel Articles'!$A$2:$F$634,2,FALSE),""))</f>
      </c>
      <c r="D18225" s="75">
        <f>IF($E18225="","",IFERROR(VLOOKUP(TRIM(E18225&amp;""),'Référentiel Articles'!$A$2:$F$634,3,FALSE),""))</f>
      </c>
      <c r="E18225" s="74" t="str">
        <v/>
      </c>
      <c r="F18225" s="75">
        <f>IF($E18225="","",IFERROR(VLOOKUP(TRIM(E18225&amp;""),'Référentiel Articles'!$A$2:$F$634,4,FALSE),""))</f>
      </c>
      <c r="G18225" s="76">
        <f>IF($E18225="","",IFERROR(VLOOKUP(TRIM(E18225&amp;""),'Référentiel Articles'!$A$2:$F$634,5,FALSE),""))</f>
      </c>
      <c r="H18225" s="77" t="str">
        <v/>
      </c>
      <c r="I18225" s="76">
        <f>IF($E18225="","",IFERROR(VLOOKUP(TRIM(E18225&amp;""),'Référentiel Articles'!$A$2:$F$634,6,FALSE),""))</f>
      </c>
      <c r="J18225" s="78">
        <f>IF(OR($E18225="",$H18225=""),"",$H18225*$I18225)</f>
      </c>
      <c r="K18225" s="79" t="str">
        <v/>
      </c>
    </row>
    <row r="18226">
      <c r="A18226" s="81" t="str">
        <v/>
      </c>
      <c r="B18226" s="81" t="str">
        <v/>
      </c>
      <c r="C18226" s="83">
        <f>IF($E18226="","",IFERROR(VLOOKUP(TRIM(E18226&amp;""),'Référentiel Articles'!$A$2:$F$634,2,FALSE),""))</f>
      </c>
      <c r="D18226" s="83">
        <f>IF($E18226="","",IFERROR(VLOOKUP(TRIM(E18226&amp;""),'Référentiel Articles'!$A$2:$F$634,3,FALSE),""))</f>
      </c>
      <c r="E18226" s="81" t="str">
        <v/>
      </c>
      <c r="F18226" s="83">
        <f>IF($E18226="","",IFERROR(VLOOKUP(TRIM(E18226&amp;""),'Référentiel Articles'!$A$2:$F$634,4,FALSE),""))</f>
      </c>
      <c r="G18226" s="84">
        <f>IF($E18226="","",IFERROR(VLOOKUP(TRIM(E18226&amp;""),'Référentiel Articles'!$A$2:$F$634,5,FALSE),""))</f>
      </c>
      <c r="H18226" s="85" t="str">
        <v/>
      </c>
      <c r="I18226" s="84">
        <f>IF($E18226="","",IFERROR(VLOOKUP(TRIM(E18226&amp;""),'Référentiel Articles'!$A$2:$F$634,6,FALSE),""))</f>
      </c>
      <c r="J18226" s="90">
        <f>IF(OR($E18226="",$H18226=""),"",$H18226*$I18226)</f>
      </c>
      <c r="K18226" s="87" t="str">
        <v/>
      </c>
    </row>
    <row r="18227">
      <c r="A18227" s="74" t="str">
        <v/>
      </c>
      <c r="B18227" s="74" t="str">
        <v/>
      </c>
      <c r="C18227" s="75">
        <f>IF($E18227="","",IFERROR(VLOOKUP(TRIM(E18227&amp;""),'Référentiel Articles'!$A$2:$F$634,2,FALSE),""))</f>
      </c>
      <c r="D18227" s="75">
        <f>IF($E18227="","",IFERROR(VLOOKUP(TRIM(E18227&amp;""),'Référentiel Articles'!$A$2:$F$634,3,FALSE),""))</f>
      </c>
      <c r="E18227" s="74" t="str">
        <v/>
      </c>
      <c r="F18227" s="75">
        <f>IF($E18227="","",IFERROR(VLOOKUP(TRIM(E18227&amp;""),'Référentiel Articles'!$A$2:$F$634,4,FALSE),""))</f>
      </c>
      <c r="G18227" s="76">
        <f>IF($E18227="","",IFERROR(VLOOKUP(TRIM(E18227&amp;""),'Référentiel Articles'!$A$2:$F$634,5,FALSE),""))</f>
      </c>
      <c r="H18227" s="77" t="str">
        <v/>
      </c>
      <c r="I18227" s="76">
        <f>IF($E18227="","",IFERROR(VLOOKUP(TRIM(E18227&amp;""),'Référentiel Articles'!$A$2:$F$634,6,FALSE),""))</f>
      </c>
      <c r="J18227" s="78">
        <f>IF(OR($E18227="",$H18227=""),"",$H18227*$I18227)</f>
      </c>
      <c r="K18227" s="79" t="str">
        <v/>
      </c>
    </row>
    <row r="18228">
      <c r="A18228" s="81" t="str">
        <v/>
      </c>
      <c r="B18228" s="81" t="str">
        <v/>
      </c>
      <c r="C18228" s="83">
        <f>IF($E18228="","",IFERROR(VLOOKUP(TRIM(E18228&amp;""),'Référentiel Articles'!$A$2:$F$634,2,FALSE),""))</f>
      </c>
      <c r="D18228" s="83">
        <f>IF($E18228="","",IFERROR(VLOOKUP(TRIM(E18228&amp;""),'Référentiel Articles'!$A$2:$F$634,3,FALSE),""))</f>
      </c>
      <c r="E18228" s="81" t="str">
        <v/>
      </c>
      <c r="F18228" s="83">
        <f>IF($E18228="","",IFERROR(VLOOKUP(TRIM(E18228&amp;""),'Référentiel Articles'!$A$2:$F$634,4,FALSE),""))</f>
      </c>
      <c r="G18228" s="84">
        <f>IF($E18228="","",IFERROR(VLOOKUP(TRIM(E18228&amp;""),'Référentiel Articles'!$A$2:$F$634,5,FALSE),""))</f>
      </c>
      <c r="H18228" s="85" t="str">
        <v/>
      </c>
      <c r="I18228" s="84">
        <f>IF($E18228="","",IFERROR(VLOOKUP(TRIM(E18228&amp;""),'Référentiel Articles'!$A$2:$F$634,6,FALSE),""))</f>
      </c>
      <c r="J18228" s="90">
        <f>IF(OR($E18228="",$H18228=""),"",$H18228*$I18228)</f>
      </c>
      <c r="K18228" s="87" t="str">
        <v/>
      </c>
    </row>
    <row r="18229">
      <c r="A18229" s="74" t="str">
        <v/>
      </c>
      <c r="B18229" s="74" t="str">
        <v/>
      </c>
      <c r="C18229" s="75">
        <f>IF($E18229="","",IFERROR(VLOOKUP(TRIM(E18229&amp;""),'Référentiel Articles'!$A$2:$F$634,2,FALSE),""))</f>
      </c>
      <c r="D18229" s="75">
        <f>IF($E18229="","",IFERROR(VLOOKUP(TRIM(E18229&amp;""),'Référentiel Articles'!$A$2:$F$634,3,FALSE),""))</f>
      </c>
      <c r="E18229" s="74" t="str">
        <v/>
      </c>
      <c r="F18229" s="75">
        <f>IF($E18229="","",IFERROR(VLOOKUP(TRIM(E18229&amp;""),'Référentiel Articles'!$A$2:$F$634,4,FALSE),""))</f>
      </c>
      <c r="G18229" s="76">
        <f>IF($E18229="","",IFERROR(VLOOKUP(TRIM(E18229&amp;""),'Référentiel Articles'!$A$2:$F$634,5,FALSE),""))</f>
      </c>
      <c r="H18229" s="77" t="str">
        <v/>
      </c>
      <c r="I18229" s="76">
        <f>IF($E18229="","",IFERROR(VLOOKUP(TRIM(E18229&amp;""),'Référentiel Articles'!$A$2:$F$634,6,FALSE),""))</f>
      </c>
      <c r="J18229" s="78">
        <f>IF(OR($E18229="",$H18229=""),"",$H18229*$I18229)</f>
      </c>
      <c r="K18229" s="79" t="str">
        <v/>
      </c>
    </row>
    <row r="18230">
      <c r="A18230" s="81" t="str">
        <v/>
      </c>
      <c r="B18230" s="81" t="str">
        <v/>
      </c>
      <c r="C18230" s="83">
        <f>IF($E18230="","",IFERROR(VLOOKUP(TRIM(E18230&amp;""),'Référentiel Articles'!$A$2:$F$634,2,FALSE),""))</f>
      </c>
      <c r="D18230" s="83">
        <f>IF($E18230="","",IFERROR(VLOOKUP(TRIM(E18230&amp;""),'Référentiel Articles'!$A$2:$F$634,3,FALSE),""))</f>
      </c>
      <c r="E18230" s="81" t="str">
        <v/>
      </c>
      <c r="F18230" s="83">
        <f>IF($E18230="","",IFERROR(VLOOKUP(TRIM(E18230&amp;""),'Référentiel Articles'!$A$2:$F$634,4,FALSE),""))</f>
      </c>
      <c r="G18230" s="84">
        <f>IF($E18230="","",IFERROR(VLOOKUP(TRIM(E18230&amp;""),'Référentiel Articles'!$A$2:$F$634,5,FALSE),""))</f>
      </c>
      <c r="H18230" s="85" t="str">
        <v/>
      </c>
      <c r="I18230" s="84">
        <f>IF($E18230="","",IFERROR(VLOOKUP(TRIM(E18230&amp;""),'Référentiel Articles'!$A$2:$F$634,6,FALSE),""))</f>
      </c>
      <c r="J18230" s="90">
        <f>IF(OR($E18230="",$H18230=""),"",$H18230*$I18230)</f>
      </c>
      <c r="K18230" s="87" t="str">
        <v/>
      </c>
    </row>
    <row r="18231">
      <c r="A18231" s="74" t="str">
        <v/>
      </c>
      <c r="B18231" s="74" t="str">
        <v/>
      </c>
      <c r="C18231" s="75">
        <f>IF($E18231="","",IFERROR(VLOOKUP(TRIM(E18231&amp;""),'Référentiel Articles'!$A$2:$F$634,2,FALSE),""))</f>
      </c>
      <c r="D18231" s="75">
        <f>IF($E18231="","",IFERROR(VLOOKUP(TRIM(E18231&amp;""),'Référentiel Articles'!$A$2:$F$634,3,FALSE),""))</f>
      </c>
      <c r="E18231" s="74" t="str">
        <v/>
      </c>
      <c r="F18231" s="75">
        <f>IF($E18231="","",IFERROR(VLOOKUP(TRIM(E18231&amp;""),'Référentiel Articles'!$A$2:$F$634,4,FALSE),""))</f>
      </c>
      <c r="G18231" s="76">
        <f>IF($E18231="","",IFERROR(VLOOKUP(TRIM(E18231&amp;""),'Référentiel Articles'!$A$2:$F$634,5,FALSE),""))</f>
      </c>
      <c r="H18231" s="77" t="str">
        <v/>
      </c>
      <c r="I18231" s="76">
        <f>IF($E18231="","",IFERROR(VLOOKUP(TRIM(E18231&amp;""),'Référentiel Articles'!$A$2:$F$634,6,FALSE),""))</f>
      </c>
      <c r="J18231" s="78">
        <f>IF(OR($E18231="",$H18231=""),"",$H18231*$I18231)</f>
      </c>
      <c r="K18231" s="79" t="str">
        <v/>
      </c>
    </row>
    <row r="18232">
      <c r="A18232" s="81" t="str">
        <v/>
      </c>
      <c r="B18232" s="81" t="str">
        <v/>
      </c>
      <c r="C18232" s="83">
        <f>IF($E18232="","",IFERROR(VLOOKUP(TRIM(E18232&amp;""),'Référentiel Articles'!$A$2:$F$634,2,FALSE),""))</f>
      </c>
      <c r="D18232" s="83">
        <f>IF($E18232="","",IFERROR(VLOOKUP(TRIM(E18232&amp;""),'Référentiel Articles'!$A$2:$F$634,3,FALSE),""))</f>
      </c>
      <c r="E18232" s="81" t="str">
        <v/>
      </c>
      <c r="F18232" s="83">
        <f>IF($E18232="","",IFERROR(VLOOKUP(TRIM(E18232&amp;""),'Référentiel Articles'!$A$2:$F$634,4,FALSE),""))</f>
      </c>
      <c r="G18232" s="84">
        <f>IF($E18232="","",IFERROR(VLOOKUP(TRIM(E18232&amp;""),'Référentiel Articles'!$A$2:$F$634,5,FALSE),""))</f>
      </c>
      <c r="H18232" s="85" t="str">
        <v/>
      </c>
      <c r="I18232" s="84">
        <f>IF($E18232="","",IFERROR(VLOOKUP(TRIM(E18232&amp;""),'Référentiel Articles'!$A$2:$F$634,6,FALSE),""))</f>
      </c>
      <c r="J18232" s="90">
        <f>IF(OR($E18232="",$H18232=""),"",$H18232*$I18232)</f>
      </c>
      <c r="K18232" s="87" t="str">
        <v/>
      </c>
    </row>
    <row r="18233">
      <c r="A18233" s="74" t="str">
        <v/>
      </c>
      <c r="B18233" s="74" t="str">
        <v/>
      </c>
      <c r="C18233" s="75">
        <f>IF($E18233="","",IFERROR(VLOOKUP(TRIM(E18233&amp;""),'Référentiel Articles'!$A$2:$F$634,2,FALSE),""))</f>
      </c>
      <c r="D18233" s="75">
        <f>IF($E18233="","",IFERROR(VLOOKUP(TRIM(E18233&amp;""),'Référentiel Articles'!$A$2:$F$634,3,FALSE),""))</f>
      </c>
      <c r="E18233" s="74" t="str">
        <v/>
      </c>
      <c r="F18233" s="75">
        <f>IF($E18233="","",IFERROR(VLOOKUP(TRIM(E18233&amp;""),'Référentiel Articles'!$A$2:$F$634,4,FALSE),""))</f>
      </c>
      <c r="G18233" s="76">
        <f>IF($E18233="","",IFERROR(VLOOKUP(TRIM(E18233&amp;""),'Référentiel Articles'!$A$2:$F$634,5,FALSE),""))</f>
      </c>
      <c r="H18233" s="77" t="str">
        <v/>
      </c>
      <c r="I18233" s="76">
        <f>IF($E18233="","",IFERROR(VLOOKUP(TRIM(E18233&amp;""),'Référentiel Articles'!$A$2:$F$634,6,FALSE),""))</f>
      </c>
      <c r="J18233" s="78">
        <f>IF(OR($E18233="",$H18233=""),"",$H18233*$I18233)</f>
      </c>
      <c r="K18233" s="79" t="str">
        <v/>
      </c>
    </row>
    <row r="18234">
      <c r="A18234" s="81" t="str">
        <v/>
      </c>
      <c r="B18234" s="81" t="str">
        <v/>
      </c>
      <c r="C18234" s="83">
        <f>IF($E18234="","",IFERROR(VLOOKUP(TRIM(E18234&amp;""),'Référentiel Articles'!$A$2:$F$634,2,FALSE),""))</f>
      </c>
      <c r="D18234" s="83">
        <f>IF($E18234="","",IFERROR(VLOOKUP(TRIM(E18234&amp;""),'Référentiel Articles'!$A$2:$F$634,3,FALSE),""))</f>
      </c>
      <c r="E18234" s="81" t="str">
        <v/>
      </c>
      <c r="F18234" s="83">
        <f>IF($E18234="","",IFERROR(VLOOKUP(TRIM(E18234&amp;""),'Référentiel Articles'!$A$2:$F$634,4,FALSE),""))</f>
      </c>
      <c r="G18234" s="84">
        <f>IF($E18234="","",IFERROR(VLOOKUP(TRIM(E18234&amp;""),'Référentiel Articles'!$A$2:$F$634,5,FALSE),""))</f>
      </c>
      <c r="H18234" s="85" t="str">
        <v/>
      </c>
      <c r="I18234" s="84">
        <f>IF($E18234="","",IFERROR(VLOOKUP(TRIM(E18234&amp;""),'Référentiel Articles'!$A$2:$F$634,6,FALSE),""))</f>
      </c>
      <c r="J18234" s="90">
        <f>IF(OR($E18234="",$H18234=""),"",$H18234*$I18234)</f>
      </c>
      <c r="K18234" s="87" t="str">
        <v/>
      </c>
    </row>
    <row r="18235">
      <c r="A18235" s="74" t="str">
        <v/>
      </c>
      <c r="B18235" s="74" t="str">
        <v/>
      </c>
      <c r="C18235" s="75">
        <f>IF($E18235="","",IFERROR(VLOOKUP(TRIM(E18235&amp;""),'Référentiel Articles'!$A$2:$F$634,2,FALSE),""))</f>
      </c>
      <c r="D18235" s="75">
        <f>IF($E18235="","",IFERROR(VLOOKUP(TRIM(E18235&amp;""),'Référentiel Articles'!$A$2:$F$634,3,FALSE),""))</f>
      </c>
      <c r="E18235" s="74" t="str">
        <v/>
      </c>
      <c r="F18235" s="75">
        <f>IF($E18235="","",IFERROR(VLOOKUP(TRIM(E18235&amp;""),'Référentiel Articles'!$A$2:$F$634,4,FALSE),""))</f>
      </c>
      <c r="G18235" s="76">
        <f>IF($E18235="","",IFERROR(VLOOKUP(TRIM(E18235&amp;""),'Référentiel Articles'!$A$2:$F$634,5,FALSE),""))</f>
      </c>
      <c r="H18235" s="77" t="str">
        <v/>
      </c>
      <c r="I18235" s="76">
        <f>IF($E18235="","",IFERROR(VLOOKUP(TRIM(E18235&amp;""),'Référentiel Articles'!$A$2:$F$634,6,FALSE),""))</f>
      </c>
      <c r="J18235" s="78">
        <f>IF(OR($E18235="",$H18235=""),"",$H18235*$I18235)</f>
      </c>
      <c r="K18235" s="79" t="str">
        <v/>
      </c>
    </row>
    <row r="18236">
      <c r="A18236" s="81" t="str">
        <v/>
      </c>
      <c r="B18236" s="81" t="str">
        <v/>
      </c>
      <c r="C18236" s="83">
        <f>IF($E18236="","",IFERROR(VLOOKUP(TRIM(E18236&amp;""),'Référentiel Articles'!$A$2:$F$634,2,FALSE),""))</f>
      </c>
      <c r="D18236" s="83">
        <f>IF($E18236="","",IFERROR(VLOOKUP(TRIM(E18236&amp;""),'Référentiel Articles'!$A$2:$F$634,3,FALSE),""))</f>
      </c>
      <c r="E18236" s="81" t="str">
        <v/>
      </c>
      <c r="F18236" s="83">
        <f>IF($E18236="","",IFERROR(VLOOKUP(TRIM(E18236&amp;""),'Référentiel Articles'!$A$2:$F$634,4,FALSE),""))</f>
      </c>
      <c r="G18236" s="84">
        <f>IF($E18236="","",IFERROR(VLOOKUP(TRIM(E18236&amp;""),'Référentiel Articles'!$A$2:$F$634,5,FALSE),""))</f>
      </c>
      <c r="H18236" s="85" t="str">
        <v/>
      </c>
      <c r="I18236" s="84">
        <f>IF($E18236="","",IFERROR(VLOOKUP(TRIM(E18236&amp;""),'Référentiel Articles'!$A$2:$F$634,6,FALSE),""))</f>
      </c>
      <c r="J18236" s="90">
        <f>IF(OR($E18236="",$H18236=""),"",$H18236*$I18236)</f>
      </c>
      <c r="K18236" s="87" t="str">
        <v/>
      </c>
    </row>
    <row r="18237">
      <c r="A18237" s="74" t="str">
        <v/>
      </c>
      <c r="B18237" s="74" t="str">
        <v/>
      </c>
      <c r="C18237" s="75">
        <f>IF($E18237="","",IFERROR(VLOOKUP(TRIM(E18237&amp;""),'Référentiel Articles'!$A$2:$F$634,2,FALSE),""))</f>
      </c>
      <c r="D18237" s="75">
        <f>IF($E18237="","",IFERROR(VLOOKUP(TRIM(E18237&amp;""),'Référentiel Articles'!$A$2:$F$634,3,FALSE),""))</f>
      </c>
      <c r="E18237" s="74" t="str">
        <v/>
      </c>
      <c r="F18237" s="75">
        <f>IF($E18237="","",IFERROR(VLOOKUP(TRIM(E18237&amp;""),'Référentiel Articles'!$A$2:$F$634,4,FALSE),""))</f>
      </c>
      <c r="G18237" s="76">
        <f>IF($E18237="","",IFERROR(VLOOKUP(TRIM(E18237&amp;""),'Référentiel Articles'!$A$2:$F$634,5,FALSE),""))</f>
      </c>
      <c r="H18237" s="77" t="str">
        <v/>
      </c>
      <c r="I18237" s="76">
        <f>IF($E18237="","",IFERROR(VLOOKUP(TRIM(E18237&amp;""),'Référentiel Articles'!$A$2:$F$634,6,FALSE),""))</f>
      </c>
      <c r="J18237" s="78">
        <f>IF(OR($E18237="",$H18237=""),"",$H18237*$I18237)</f>
      </c>
      <c r="K18237" s="79" t="str">
        <v/>
      </c>
    </row>
    <row r="18238">
      <c r="A18238" s="81" t="str">
        <v/>
      </c>
      <c r="B18238" s="81" t="str">
        <v/>
      </c>
      <c r="C18238" s="83">
        <f>IF($E18238="","",IFERROR(VLOOKUP(TRIM(E18238&amp;""),'Référentiel Articles'!$A$2:$F$634,2,FALSE),""))</f>
      </c>
      <c r="D18238" s="83">
        <f>IF($E18238="","",IFERROR(VLOOKUP(TRIM(E18238&amp;""),'Référentiel Articles'!$A$2:$F$634,3,FALSE),""))</f>
      </c>
      <c r="E18238" s="81" t="str">
        <v/>
      </c>
      <c r="F18238" s="83">
        <f>IF($E18238="","",IFERROR(VLOOKUP(TRIM(E18238&amp;""),'Référentiel Articles'!$A$2:$F$634,4,FALSE),""))</f>
      </c>
      <c r="G18238" s="84">
        <f>IF($E18238="","",IFERROR(VLOOKUP(TRIM(E18238&amp;""),'Référentiel Articles'!$A$2:$F$634,5,FALSE),""))</f>
      </c>
      <c r="H18238" s="85" t="str">
        <v/>
      </c>
      <c r="I18238" s="84">
        <f>IF($E18238="","",IFERROR(VLOOKUP(TRIM(E18238&amp;""),'Référentiel Articles'!$A$2:$F$634,6,FALSE),""))</f>
      </c>
      <c r="J18238" s="90">
        <f>IF(OR($E18238="",$H18238=""),"",$H18238*$I18238)</f>
      </c>
      <c r="K18238" s="87" t="str">
        <v/>
      </c>
    </row>
    <row r="18239">
      <c r="A18239" s="74" t="str">
        <v/>
      </c>
      <c r="B18239" s="74" t="str">
        <v/>
      </c>
      <c r="C18239" s="75">
        <f>IF($E18239="","",IFERROR(VLOOKUP(TRIM(E18239&amp;""),'Référentiel Articles'!$A$2:$F$634,2,FALSE),""))</f>
      </c>
      <c r="D18239" s="75">
        <f>IF($E18239="","",IFERROR(VLOOKUP(TRIM(E18239&amp;""),'Référentiel Articles'!$A$2:$F$634,3,FALSE),""))</f>
      </c>
      <c r="E18239" s="74" t="str">
        <v/>
      </c>
      <c r="F18239" s="75">
        <f>IF($E18239="","",IFERROR(VLOOKUP(TRIM(E18239&amp;""),'Référentiel Articles'!$A$2:$F$634,4,FALSE),""))</f>
      </c>
      <c r="G18239" s="76">
        <f>IF($E18239="","",IFERROR(VLOOKUP(TRIM(E18239&amp;""),'Référentiel Articles'!$A$2:$F$634,5,FALSE),""))</f>
      </c>
      <c r="H18239" s="77" t="str">
        <v/>
      </c>
      <c r="I18239" s="76">
        <f>IF($E18239="","",IFERROR(VLOOKUP(TRIM(E18239&amp;""),'Référentiel Articles'!$A$2:$F$634,6,FALSE),""))</f>
      </c>
      <c r="J18239" s="78">
        <f>IF(OR($E18239="",$H18239=""),"",$H18239*$I18239)</f>
      </c>
      <c r="K18239" s="79" t="str">
        <v/>
      </c>
    </row>
    <row r="18240">
      <c r="A18240" s="81" t="str">
        <v/>
      </c>
      <c r="B18240" s="81" t="str">
        <v/>
      </c>
      <c r="C18240" s="83">
        <f>IF($E18240="","",IFERROR(VLOOKUP(TRIM(E18240&amp;""),'Référentiel Articles'!$A$2:$F$634,2,FALSE),""))</f>
      </c>
      <c r="D18240" s="83">
        <f>IF($E18240="","",IFERROR(VLOOKUP(TRIM(E18240&amp;""),'Référentiel Articles'!$A$2:$F$634,3,FALSE),""))</f>
      </c>
      <c r="E18240" s="81" t="str">
        <v/>
      </c>
      <c r="F18240" s="83">
        <f>IF($E18240="","",IFERROR(VLOOKUP(TRIM(E18240&amp;""),'Référentiel Articles'!$A$2:$F$634,4,FALSE),""))</f>
      </c>
      <c r="G18240" s="84">
        <f>IF($E18240="","",IFERROR(VLOOKUP(TRIM(E18240&amp;""),'Référentiel Articles'!$A$2:$F$634,5,FALSE),""))</f>
      </c>
      <c r="H18240" s="85" t="str">
        <v/>
      </c>
      <c r="I18240" s="84">
        <f>IF($E18240="","",IFERROR(VLOOKUP(TRIM(E18240&amp;""),'Référentiel Articles'!$A$2:$F$634,6,FALSE),""))</f>
      </c>
      <c r="J18240" s="90">
        <f>IF(OR($E18240="",$H18240=""),"",$H18240*$I18240)</f>
      </c>
      <c r="K18240" s="87" t="str">
        <v/>
      </c>
    </row>
    <row r="18241">
      <c r="A18241" s="74" t="str">
        <v/>
      </c>
      <c r="B18241" s="74" t="str">
        <v/>
      </c>
      <c r="C18241" s="75">
        <f>IF($E18241="","",IFERROR(VLOOKUP(TRIM(E18241&amp;""),'Référentiel Articles'!$A$2:$F$634,2,FALSE),""))</f>
      </c>
      <c r="D18241" s="75">
        <f>IF($E18241="","",IFERROR(VLOOKUP(TRIM(E18241&amp;""),'Référentiel Articles'!$A$2:$F$634,3,FALSE),""))</f>
      </c>
      <c r="E18241" s="74" t="str">
        <v/>
      </c>
      <c r="F18241" s="75">
        <f>IF($E18241="","",IFERROR(VLOOKUP(TRIM(E18241&amp;""),'Référentiel Articles'!$A$2:$F$634,4,FALSE),""))</f>
      </c>
      <c r="G18241" s="76">
        <f>IF($E18241="","",IFERROR(VLOOKUP(TRIM(E18241&amp;""),'Référentiel Articles'!$A$2:$F$634,5,FALSE),""))</f>
      </c>
      <c r="H18241" s="77" t="str">
        <v/>
      </c>
      <c r="I18241" s="76">
        <f>IF($E18241="","",IFERROR(VLOOKUP(TRIM(E18241&amp;""),'Référentiel Articles'!$A$2:$F$634,6,FALSE),""))</f>
      </c>
      <c r="J18241" s="78">
        <f>IF(OR($E18241="",$H18241=""),"",$H18241*$I18241)</f>
      </c>
      <c r="K18241" s="79" t="str">
        <v/>
      </c>
    </row>
    <row r="18242">
      <c r="A18242" s="81" t="str">
        <v/>
      </c>
      <c r="B18242" s="81" t="str">
        <v/>
      </c>
      <c r="C18242" s="83">
        <f>IF($E18242="","",IFERROR(VLOOKUP(TRIM(E18242&amp;""),'Référentiel Articles'!$A$2:$F$634,2,FALSE),""))</f>
      </c>
      <c r="D18242" s="83">
        <f>IF($E18242="","",IFERROR(VLOOKUP(TRIM(E18242&amp;""),'Référentiel Articles'!$A$2:$F$634,3,FALSE),""))</f>
      </c>
      <c r="E18242" s="81" t="str">
        <v/>
      </c>
      <c r="F18242" s="83">
        <f>IF($E18242="","",IFERROR(VLOOKUP(TRIM(E18242&amp;""),'Référentiel Articles'!$A$2:$F$634,4,FALSE),""))</f>
      </c>
      <c r="G18242" s="84">
        <f>IF($E18242="","",IFERROR(VLOOKUP(TRIM(E18242&amp;""),'Référentiel Articles'!$A$2:$F$634,5,FALSE),""))</f>
      </c>
      <c r="H18242" s="85" t="str">
        <v/>
      </c>
      <c r="I18242" s="84">
        <f>IF($E18242="","",IFERROR(VLOOKUP(TRIM(E18242&amp;""),'Référentiel Articles'!$A$2:$F$634,6,FALSE),""))</f>
      </c>
      <c r="J18242" s="90">
        <f>IF(OR($E18242="",$H18242=""),"",$H18242*$I18242)</f>
      </c>
      <c r="K18242" s="87" t="str">
        <v/>
      </c>
    </row>
    <row r="18243">
      <c r="A18243" s="74" t="str">
        <v/>
      </c>
      <c r="B18243" s="74" t="str">
        <v/>
      </c>
      <c r="C18243" s="75">
        <f>IF($E18243="","",IFERROR(VLOOKUP(TRIM(E18243&amp;""),'Référentiel Articles'!$A$2:$F$634,2,FALSE),""))</f>
      </c>
      <c r="D18243" s="75">
        <f>IF($E18243="","",IFERROR(VLOOKUP(TRIM(E18243&amp;""),'Référentiel Articles'!$A$2:$F$634,3,FALSE),""))</f>
      </c>
      <c r="E18243" s="74" t="str">
        <v/>
      </c>
      <c r="F18243" s="75">
        <f>IF($E18243="","",IFERROR(VLOOKUP(TRIM(E18243&amp;""),'Référentiel Articles'!$A$2:$F$634,4,FALSE),""))</f>
      </c>
      <c r="G18243" s="76">
        <f>IF($E18243="","",IFERROR(VLOOKUP(TRIM(E18243&amp;""),'Référentiel Articles'!$A$2:$F$634,5,FALSE),""))</f>
      </c>
      <c r="H18243" s="77" t="str">
        <v/>
      </c>
      <c r="I18243" s="76">
        <f>IF($E18243="","",IFERROR(VLOOKUP(TRIM(E18243&amp;""),'Référentiel Articles'!$A$2:$F$634,6,FALSE),""))</f>
      </c>
      <c r="J18243" s="78">
        <f>IF(OR($E18243="",$H18243=""),"",$H18243*$I18243)</f>
      </c>
      <c r="K18243" s="79" t="str">
        <v/>
      </c>
    </row>
    <row r="18244">
      <c r="A18244" s="81" t="str">
        <v/>
      </c>
      <c r="B18244" s="81" t="str">
        <v/>
      </c>
      <c r="C18244" s="83">
        <f>IF($E18244="","",IFERROR(VLOOKUP(TRIM(E18244&amp;""),'Référentiel Articles'!$A$2:$F$634,2,FALSE),""))</f>
      </c>
      <c r="D18244" s="83">
        <f>IF($E18244="","",IFERROR(VLOOKUP(TRIM(E18244&amp;""),'Référentiel Articles'!$A$2:$F$634,3,FALSE),""))</f>
      </c>
      <c r="E18244" s="81" t="str">
        <v/>
      </c>
      <c r="F18244" s="83">
        <f>IF($E18244="","",IFERROR(VLOOKUP(TRIM(E18244&amp;""),'Référentiel Articles'!$A$2:$F$634,4,FALSE),""))</f>
      </c>
      <c r="G18244" s="84">
        <f>IF($E18244="","",IFERROR(VLOOKUP(TRIM(E18244&amp;""),'Référentiel Articles'!$A$2:$F$634,5,FALSE),""))</f>
      </c>
      <c r="H18244" s="85" t="str">
        <v/>
      </c>
      <c r="I18244" s="84">
        <f>IF($E18244="","",IFERROR(VLOOKUP(TRIM(E18244&amp;""),'Référentiel Articles'!$A$2:$F$634,6,FALSE),""))</f>
      </c>
      <c r="J18244" s="90">
        <f>IF(OR($E18244="",$H18244=""),"",$H18244*$I18244)</f>
      </c>
      <c r="K18244" s="87" t="str">
        <v/>
      </c>
    </row>
    <row r="18245">
      <c r="A18245" s="74" t="str">
        <v/>
      </c>
      <c r="B18245" s="74" t="str">
        <v/>
      </c>
      <c r="C18245" s="75">
        <f>IF($E18245="","",IFERROR(VLOOKUP(TRIM(E18245&amp;""),'Référentiel Articles'!$A$2:$F$634,2,FALSE),""))</f>
      </c>
      <c r="D18245" s="75">
        <f>IF($E18245="","",IFERROR(VLOOKUP(TRIM(E18245&amp;""),'Référentiel Articles'!$A$2:$F$634,3,FALSE),""))</f>
      </c>
      <c r="E18245" s="74" t="str">
        <v/>
      </c>
      <c r="F18245" s="75">
        <f>IF($E18245="","",IFERROR(VLOOKUP(TRIM(E18245&amp;""),'Référentiel Articles'!$A$2:$F$634,4,FALSE),""))</f>
      </c>
      <c r="G18245" s="76">
        <f>IF($E18245="","",IFERROR(VLOOKUP(TRIM(E18245&amp;""),'Référentiel Articles'!$A$2:$F$634,5,FALSE),""))</f>
      </c>
      <c r="H18245" s="77" t="str">
        <v/>
      </c>
      <c r="I18245" s="76">
        <f>IF($E18245="","",IFERROR(VLOOKUP(TRIM(E18245&amp;""),'Référentiel Articles'!$A$2:$F$634,6,FALSE),""))</f>
      </c>
      <c r="J18245" s="78">
        <f>IF(OR($E18245="",$H18245=""),"",$H18245*$I18245)</f>
      </c>
      <c r="K18245" s="79" t="str">
        <v/>
      </c>
    </row>
    <row r="18246">
      <c r="A18246" s="81" t="str">
        <v/>
      </c>
      <c r="B18246" s="81" t="str">
        <v/>
      </c>
      <c r="C18246" s="83">
        <f>IF($E18246="","",IFERROR(VLOOKUP(TRIM(E18246&amp;""),'Référentiel Articles'!$A$2:$F$634,2,FALSE),""))</f>
      </c>
      <c r="D18246" s="83">
        <f>IF($E18246="","",IFERROR(VLOOKUP(TRIM(E18246&amp;""),'Référentiel Articles'!$A$2:$F$634,3,FALSE),""))</f>
      </c>
      <c r="E18246" s="81" t="str">
        <v/>
      </c>
      <c r="F18246" s="83">
        <f>IF($E18246="","",IFERROR(VLOOKUP(TRIM(E18246&amp;""),'Référentiel Articles'!$A$2:$F$634,4,FALSE),""))</f>
      </c>
      <c r="G18246" s="84">
        <f>IF($E18246="","",IFERROR(VLOOKUP(TRIM(E18246&amp;""),'Référentiel Articles'!$A$2:$F$634,5,FALSE),""))</f>
      </c>
      <c r="H18246" s="85" t="str">
        <v/>
      </c>
      <c r="I18246" s="84">
        <f>IF($E18246="","",IFERROR(VLOOKUP(TRIM(E18246&amp;""),'Référentiel Articles'!$A$2:$F$634,6,FALSE),""))</f>
      </c>
      <c r="J18246" s="90">
        <f>IF(OR($E18246="",$H18246=""),"",$H18246*$I18246)</f>
      </c>
      <c r="K18246" s="87" t="str">
        <v/>
      </c>
    </row>
    <row r="18247">
      <c r="A18247" s="74" t="str">
        <v/>
      </c>
      <c r="B18247" s="74" t="str">
        <v/>
      </c>
      <c r="C18247" s="75">
        <f>IF($E18247="","",IFERROR(VLOOKUP(TRIM(E18247&amp;""),'Référentiel Articles'!$A$2:$F$634,2,FALSE),""))</f>
      </c>
      <c r="D18247" s="75">
        <f>IF($E18247="","",IFERROR(VLOOKUP(TRIM(E18247&amp;""),'Référentiel Articles'!$A$2:$F$634,3,FALSE),""))</f>
      </c>
      <c r="E18247" s="74" t="str">
        <v/>
      </c>
      <c r="F18247" s="75">
        <f>IF($E18247="","",IFERROR(VLOOKUP(TRIM(E18247&amp;""),'Référentiel Articles'!$A$2:$F$634,4,FALSE),""))</f>
      </c>
      <c r="G18247" s="76">
        <f>IF($E18247="","",IFERROR(VLOOKUP(TRIM(E18247&amp;""),'Référentiel Articles'!$A$2:$F$634,5,FALSE),""))</f>
      </c>
      <c r="H18247" s="77" t="str">
        <v/>
      </c>
      <c r="I18247" s="76">
        <f>IF($E18247="","",IFERROR(VLOOKUP(TRIM(E18247&amp;""),'Référentiel Articles'!$A$2:$F$634,6,FALSE),""))</f>
      </c>
      <c r="J18247" s="78">
        <f>IF(OR($E18247="",$H18247=""),"",$H18247*$I18247)</f>
      </c>
      <c r="K18247" s="79" t="str">
        <v/>
      </c>
    </row>
    <row r="18248">
      <c r="A18248" s="81" t="str">
        <v/>
      </c>
      <c r="B18248" s="81" t="str">
        <v/>
      </c>
      <c r="C18248" s="83">
        <f>IF($E18248="","",IFERROR(VLOOKUP(TRIM(E18248&amp;""),'Référentiel Articles'!$A$2:$F$634,2,FALSE),""))</f>
      </c>
      <c r="D18248" s="83">
        <f>IF($E18248="","",IFERROR(VLOOKUP(TRIM(E18248&amp;""),'Référentiel Articles'!$A$2:$F$634,3,FALSE),""))</f>
      </c>
      <c r="E18248" s="81" t="str">
        <v/>
      </c>
      <c r="F18248" s="83">
        <f>IF($E18248="","",IFERROR(VLOOKUP(TRIM(E18248&amp;""),'Référentiel Articles'!$A$2:$F$634,4,FALSE),""))</f>
      </c>
      <c r="G18248" s="84">
        <f>IF($E18248="","",IFERROR(VLOOKUP(TRIM(E18248&amp;""),'Référentiel Articles'!$A$2:$F$634,5,FALSE),""))</f>
      </c>
      <c r="H18248" s="85" t="str">
        <v/>
      </c>
      <c r="I18248" s="84">
        <f>IF($E18248="","",IFERROR(VLOOKUP(TRIM(E18248&amp;""),'Référentiel Articles'!$A$2:$F$634,6,FALSE),""))</f>
      </c>
      <c r="J18248" s="90">
        <f>IF(OR($E18248="",$H18248=""),"",$H18248*$I18248)</f>
      </c>
      <c r="K18248" s="87" t="str">
        <v/>
      </c>
    </row>
    <row r="18249">
      <c r="A18249" s="74" t="str">
        <v/>
      </c>
      <c r="B18249" s="74" t="str">
        <v/>
      </c>
      <c r="C18249" s="75">
        <f>IF($E18249="","",IFERROR(VLOOKUP(TRIM(E18249&amp;""),'Référentiel Articles'!$A$2:$F$634,2,FALSE),""))</f>
      </c>
      <c r="D18249" s="75">
        <f>IF($E18249="","",IFERROR(VLOOKUP(TRIM(E18249&amp;""),'Référentiel Articles'!$A$2:$F$634,3,FALSE),""))</f>
      </c>
      <c r="E18249" s="74" t="str">
        <v/>
      </c>
      <c r="F18249" s="75">
        <f>IF($E18249="","",IFERROR(VLOOKUP(TRIM(E18249&amp;""),'Référentiel Articles'!$A$2:$F$634,4,FALSE),""))</f>
      </c>
      <c r="G18249" s="76">
        <f>IF($E18249="","",IFERROR(VLOOKUP(TRIM(E18249&amp;""),'Référentiel Articles'!$A$2:$F$634,5,FALSE),""))</f>
      </c>
      <c r="H18249" s="77" t="str">
        <v/>
      </c>
      <c r="I18249" s="76">
        <f>IF($E18249="","",IFERROR(VLOOKUP(TRIM(E18249&amp;""),'Référentiel Articles'!$A$2:$F$634,6,FALSE),""))</f>
      </c>
      <c r="J18249" s="78">
        <f>IF(OR($E18249="",$H18249=""),"",$H18249*$I18249)</f>
      </c>
      <c r="K18249" s="79" t="str">
        <v/>
      </c>
    </row>
    <row r="18250">
      <c r="A18250" s="81" t="str">
        <v/>
      </c>
      <c r="B18250" s="81" t="str">
        <v/>
      </c>
      <c r="C18250" s="83">
        <f>IF($E18250="","",IFERROR(VLOOKUP(TRIM(E18250&amp;""),'Référentiel Articles'!$A$2:$F$634,2,FALSE),""))</f>
      </c>
      <c r="D18250" s="83">
        <f>IF($E18250="","",IFERROR(VLOOKUP(TRIM(E18250&amp;""),'Référentiel Articles'!$A$2:$F$634,3,FALSE),""))</f>
      </c>
      <c r="E18250" s="81" t="str">
        <v/>
      </c>
      <c r="F18250" s="83">
        <f>IF($E18250="","",IFERROR(VLOOKUP(TRIM(E18250&amp;""),'Référentiel Articles'!$A$2:$F$634,4,FALSE),""))</f>
      </c>
      <c r="G18250" s="84">
        <f>IF($E18250="","",IFERROR(VLOOKUP(TRIM(E18250&amp;""),'Référentiel Articles'!$A$2:$F$634,5,FALSE),""))</f>
      </c>
      <c r="H18250" s="85" t="str">
        <v/>
      </c>
      <c r="I18250" s="84">
        <f>IF($E18250="","",IFERROR(VLOOKUP(TRIM(E18250&amp;""),'Référentiel Articles'!$A$2:$F$634,6,FALSE),""))</f>
      </c>
      <c r="J18250" s="90">
        <f>IF(OR($E18250="",$H18250=""),"",$H18250*$I18250)</f>
      </c>
      <c r="K18250" s="87" t="str">
        <v/>
      </c>
    </row>
    <row r="18251">
      <c r="A18251" s="74" t="str">
        <v/>
      </c>
      <c r="B18251" s="74" t="str">
        <v/>
      </c>
      <c r="C18251" s="75">
        <f>IF($E18251="","",IFERROR(VLOOKUP(TRIM(E18251&amp;""),'Référentiel Articles'!$A$2:$F$634,2,FALSE),""))</f>
      </c>
      <c r="D18251" s="75">
        <f>IF($E18251="","",IFERROR(VLOOKUP(TRIM(E18251&amp;""),'Référentiel Articles'!$A$2:$F$634,3,FALSE),""))</f>
      </c>
      <c r="E18251" s="74" t="str">
        <v/>
      </c>
      <c r="F18251" s="75">
        <f>IF($E18251="","",IFERROR(VLOOKUP(TRIM(E18251&amp;""),'Référentiel Articles'!$A$2:$F$634,4,FALSE),""))</f>
      </c>
      <c r="G18251" s="76">
        <f>IF($E18251="","",IFERROR(VLOOKUP(TRIM(E18251&amp;""),'Référentiel Articles'!$A$2:$F$634,5,FALSE),""))</f>
      </c>
      <c r="H18251" s="77" t="str">
        <v/>
      </c>
      <c r="I18251" s="76">
        <f>IF($E18251="","",IFERROR(VLOOKUP(TRIM(E18251&amp;""),'Référentiel Articles'!$A$2:$F$634,6,FALSE),""))</f>
      </c>
      <c r="J18251" s="78">
        <f>IF(OR($E18251="",$H18251=""),"",$H18251*$I18251)</f>
      </c>
      <c r="K18251" s="79" t="str">
        <v/>
      </c>
    </row>
    <row r="18252">
      <c r="A18252" s="81" t="str">
        <v/>
      </c>
      <c r="B18252" s="81" t="str">
        <v/>
      </c>
      <c r="C18252" s="83">
        <f>IF($E18252="","",IFERROR(VLOOKUP(TRIM(E18252&amp;""),'Référentiel Articles'!$A$2:$F$634,2,FALSE),""))</f>
      </c>
      <c r="D18252" s="83">
        <f>IF($E18252="","",IFERROR(VLOOKUP(TRIM(E18252&amp;""),'Référentiel Articles'!$A$2:$F$634,3,FALSE),""))</f>
      </c>
      <c r="E18252" s="81" t="str">
        <v/>
      </c>
      <c r="F18252" s="83">
        <f>IF($E18252="","",IFERROR(VLOOKUP(TRIM(E18252&amp;""),'Référentiel Articles'!$A$2:$F$634,4,FALSE),""))</f>
      </c>
      <c r="G18252" s="84">
        <f>IF($E18252="","",IFERROR(VLOOKUP(TRIM(E18252&amp;""),'Référentiel Articles'!$A$2:$F$634,5,FALSE),""))</f>
      </c>
      <c r="H18252" s="85" t="str">
        <v/>
      </c>
      <c r="I18252" s="84">
        <f>IF($E18252="","",IFERROR(VLOOKUP(TRIM(E18252&amp;""),'Référentiel Articles'!$A$2:$F$634,6,FALSE),""))</f>
      </c>
      <c r="J18252" s="90">
        <f>IF(OR($E18252="",$H18252=""),"",$H18252*$I18252)</f>
      </c>
      <c r="K18252" s="87" t="str">
        <v/>
      </c>
    </row>
    <row r="18253">
      <c r="A18253" s="74" t="str">
        <v/>
      </c>
      <c r="B18253" s="74" t="str">
        <v/>
      </c>
      <c r="C18253" s="75">
        <f>IF($E18253="","",IFERROR(VLOOKUP(TRIM(E18253&amp;""),'Référentiel Articles'!$A$2:$F$634,2,FALSE),""))</f>
      </c>
      <c r="D18253" s="75">
        <f>IF($E18253="","",IFERROR(VLOOKUP(TRIM(E18253&amp;""),'Référentiel Articles'!$A$2:$F$634,3,FALSE),""))</f>
      </c>
      <c r="E18253" s="74" t="str">
        <v/>
      </c>
      <c r="F18253" s="75">
        <f>IF($E18253="","",IFERROR(VLOOKUP(TRIM(E18253&amp;""),'Référentiel Articles'!$A$2:$F$634,4,FALSE),""))</f>
      </c>
      <c r="G18253" s="76">
        <f>IF($E18253="","",IFERROR(VLOOKUP(TRIM(E18253&amp;""),'Référentiel Articles'!$A$2:$F$634,5,FALSE),""))</f>
      </c>
      <c r="H18253" s="77" t="str">
        <v/>
      </c>
      <c r="I18253" s="76">
        <f>IF($E18253="","",IFERROR(VLOOKUP(TRIM(E18253&amp;""),'Référentiel Articles'!$A$2:$F$634,6,FALSE),""))</f>
      </c>
      <c r="J18253" s="78">
        <f>IF(OR($E18253="",$H18253=""),"",$H18253*$I18253)</f>
      </c>
      <c r="K18253" s="79" t="str">
        <v/>
      </c>
    </row>
    <row r="18254">
      <c r="A18254" s="81" t="str">
        <v/>
      </c>
      <c r="B18254" s="81" t="str">
        <v/>
      </c>
      <c r="C18254" s="83">
        <f>IF($E18254="","",IFERROR(VLOOKUP(TRIM(E18254&amp;""),'Référentiel Articles'!$A$2:$F$634,2,FALSE),""))</f>
      </c>
      <c r="D18254" s="83">
        <f>IF($E18254="","",IFERROR(VLOOKUP(TRIM(E18254&amp;""),'Référentiel Articles'!$A$2:$F$634,3,FALSE),""))</f>
      </c>
      <c r="E18254" s="81" t="str">
        <v/>
      </c>
      <c r="F18254" s="83">
        <f>IF($E18254="","",IFERROR(VLOOKUP(TRIM(E18254&amp;""),'Référentiel Articles'!$A$2:$F$634,4,FALSE),""))</f>
      </c>
      <c r="G18254" s="84">
        <f>IF($E18254="","",IFERROR(VLOOKUP(TRIM(E18254&amp;""),'Référentiel Articles'!$A$2:$F$634,5,FALSE),""))</f>
      </c>
      <c r="H18254" s="85" t="str">
        <v/>
      </c>
      <c r="I18254" s="84">
        <f>IF($E18254="","",IFERROR(VLOOKUP(TRIM(E18254&amp;""),'Référentiel Articles'!$A$2:$F$634,6,FALSE),""))</f>
      </c>
      <c r="J18254" s="90">
        <f>IF(OR($E18254="",$H18254=""),"",$H18254*$I18254)</f>
      </c>
      <c r="K18254" s="87" t="str">
        <v/>
      </c>
    </row>
    <row r="18255">
      <c r="A18255" s="74" t="str">
        <v/>
      </c>
      <c r="B18255" s="74" t="str">
        <v/>
      </c>
      <c r="C18255" s="75">
        <f>IF($E18255="","",IFERROR(VLOOKUP(TRIM(E18255&amp;""),'Référentiel Articles'!$A$2:$F$634,2,FALSE),""))</f>
      </c>
      <c r="D18255" s="75">
        <f>IF($E18255="","",IFERROR(VLOOKUP(TRIM(E18255&amp;""),'Référentiel Articles'!$A$2:$F$634,3,FALSE),""))</f>
      </c>
      <c r="E18255" s="74" t="str">
        <v/>
      </c>
      <c r="F18255" s="75">
        <f>IF($E18255="","",IFERROR(VLOOKUP(TRIM(E18255&amp;""),'Référentiel Articles'!$A$2:$F$634,4,FALSE),""))</f>
      </c>
      <c r="G18255" s="76">
        <f>IF($E18255="","",IFERROR(VLOOKUP(TRIM(E18255&amp;""),'Référentiel Articles'!$A$2:$F$634,5,FALSE),""))</f>
      </c>
      <c r="H18255" s="77" t="str">
        <v/>
      </c>
      <c r="I18255" s="76">
        <f>IF($E18255="","",IFERROR(VLOOKUP(TRIM(E18255&amp;""),'Référentiel Articles'!$A$2:$F$634,6,FALSE),""))</f>
      </c>
      <c r="J18255" s="78">
        <f>IF(OR($E18255="",$H18255=""),"",$H18255*$I18255)</f>
      </c>
      <c r="K18255" s="79" t="str">
        <v/>
      </c>
    </row>
    <row r="18256">
      <c r="A18256" s="81" t="str">
        <v/>
      </c>
      <c r="B18256" s="81" t="str">
        <v/>
      </c>
      <c r="C18256" s="83">
        <f>IF($E18256="","",IFERROR(VLOOKUP(TRIM(E18256&amp;""),'Référentiel Articles'!$A$2:$F$634,2,FALSE),""))</f>
      </c>
      <c r="D18256" s="83">
        <f>IF($E18256="","",IFERROR(VLOOKUP(TRIM(E18256&amp;""),'Référentiel Articles'!$A$2:$F$634,3,FALSE),""))</f>
      </c>
      <c r="E18256" s="81" t="str">
        <v/>
      </c>
      <c r="F18256" s="83">
        <f>IF($E18256="","",IFERROR(VLOOKUP(TRIM(E18256&amp;""),'Référentiel Articles'!$A$2:$F$634,4,FALSE),""))</f>
      </c>
      <c r="G18256" s="84">
        <f>IF($E18256="","",IFERROR(VLOOKUP(TRIM(E18256&amp;""),'Référentiel Articles'!$A$2:$F$634,5,FALSE),""))</f>
      </c>
      <c r="H18256" s="85" t="str">
        <v/>
      </c>
      <c r="I18256" s="84">
        <f>IF($E18256="","",IFERROR(VLOOKUP(TRIM(E18256&amp;""),'Référentiel Articles'!$A$2:$F$634,6,FALSE),""))</f>
      </c>
      <c r="J18256" s="90">
        <f>IF(OR($E18256="",$H18256=""),"",$H18256*$I18256)</f>
      </c>
      <c r="K18256" s="87" t="str">
        <v/>
      </c>
    </row>
    <row r="18257">
      <c r="A18257" s="74" t="str">
        <v/>
      </c>
      <c r="B18257" s="74" t="str">
        <v/>
      </c>
      <c r="C18257" s="75">
        <f>IF($E18257="","",IFERROR(VLOOKUP(TRIM(E18257&amp;""),'Référentiel Articles'!$A$2:$F$634,2,FALSE),""))</f>
      </c>
      <c r="D18257" s="75">
        <f>IF($E18257="","",IFERROR(VLOOKUP(TRIM(E18257&amp;""),'Référentiel Articles'!$A$2:$F$634,3,FALSE),""))</f>
      </c>
      <c r="E18257" s="74" t="str">
        <v/>
      </c>
      <c r="F18257" s="75">
        <f>IF($E18257="","",IFERROR(VLOOKUP(TRIM(E18257&amp;""),'Référentiel Articles'!$A$2:$F$634,4,FALSE),""))</f>
      </c>
      <c r="G18257" s="76">
        <f>IF($E18257="","",IFERROR(VLOOKUP(TRIM(E18257&amp;""),'Référentiel Articles'!$A$2:$F$634,5,FALSE),""))</f>
      </c>
      <c r="H18257" s="77" t="str">
        <v/>
      </c>
      <c r="I18257" s="76">
        <f>IF($E18257="","",IFERROR(VLOOKUP(TRIM(E18257&amp;""),'Référentiel Articles'!$A$2:$F$634,6,FALSE),""))</f>
      </c>
      <c r="J18257" s="78">
        <f>IF(OR($E18257="",$H18257=""),"",$H18257*$I18257)</f>
      </c>
      <c r="K18257" s="79" t="str">
        <v/>
      </c>
    </row>
    <row r="18258">
      <c r="A18258" s="81" t="str">
        <v/>
      </c>
      <c r="B18258" s="81" t="str">
        <v/>
      </c>
      <c r="C18258" s="83">
        <f>IF($E18258="","",IFERROR(VLOOKUP(TRIM(E18258&amp;""),'Référentiel Articles'!$A$2:$F$634,2,FALSE),""))</f>
      </c>
      <c r="D18258" s="83">
        <f>IF($E18258="","",IFERROR(VLOOKUP(TRIM(E18258&amp;""),'Référentiel Articles'!$A$2:$F$634,3,FALSE),""))</f>
      </c>
      <c r="E18258" s="81" t="str">
        <v/>
      </c>
      <c r="F18258" s="83">
        <f>IF($E18258="","",IFERROR(VLOOKUP(TRIM(E18258&amp;""),'Référentiel Articles'!$A$2:$F$634,4,FALSE),""))</f>
      </c>
      <c r="G18258" s="84">
        <f>IF($E18258="","",IFERROR(VLOOKUP(TRIM(E18258&amp;""),'Référentiel Articles'!$A$2:$F$634,5,FALSE),""))</f>
      </c>
      <c r="H18258" s="85" t="str">
        <v/>
      </c>
      <c r="I18258" s="84">
        <f>IF($E18258="","",IFERROR(VLOOKUP(TRIM(E18258&amp;""),'Référentiel Articles'!$A$2:$F$634,6,FALSE),""))</f>
      </c>
      <c r="J18258" s="90">
        <f>IF(OR($E18258="",$H18258=""),"",$H18258*$I18258)</f>
      </c>
      <c r="K18258" s="87" t="str">
        <v/>
      </c>
    </row>
    <row r="18259">
      <c r="A18259" s="74" t="str">
        <v/>
      </c>
      <c r="B18259" s="74" t="str">
        <v/>
      </c>
      <c r="C18259" s="75">
        <f>IF($E18259="","",IFERROR(VLOOKUP(TRIM(E18259&amp;""),'Référentiel Articles'!$A$2:$F$634,2,FALSE),""))</f>
      </c>
      <c r="D18259" s="75">
        <f>IF($E18259="","",IFERROR(VLOOKUP(TRIM(E18259&amp;""),'Référentiel Articles'!$A$2:$F$634,3,FALSE),""))</f>
      </c>
      <c r="E18259" s="74" t="str">
        <v/>
      </c>
      <c r="F18259" s="75">
        <f>IF($E18259="","",IFERROR(VLOOKUP(TRIM(E18259&amp;""),'Référentiel Articles'!$A$2:$F$634,4,FALSE),""))</f>
      </c>
      <c r="G18259" s="76">
        <f>IF($E18259="","",IFERROR(VLOOKUP(TRIM(E18259&amp;""),'Référentiel Articles'!$A$2:$F$634,5,FALSE),""))</f>
      </c>
      <c r="H18259" s="77" t="str">
        <v/>
      </c>
      <c r="I18259" s="76">
        <f>IF($E18259="","",IFERROR(VLOOKUP(TRIM(E18259&amp;""),'Référentiel Articles'!$A$2:$F$634,6,FALSE),""))</f>
      </c>
      <c r="J18259" s="78">
        <f>IF(OR($E18259="",$H18259=""),"",$H18259*$I18259)</f>
      </c>
      <c r="K18259" s="79" t="str">
        <v/>
      </c>
    </row>
    <row r="18260">
      <c r="A18260" s="81" t="str">
        <v/>
      </c>
      <c r="B18260" s="81" t="str">
        <v/>
      </c>
      <c r="C18260" s="83">
        <f>IF($E18260="","",IFERROR(VLOOKUP(TRIM(E18260&amp;""),'Référentiel Articles'!$A$2:$F$634,2,FALSE),""))</f>
      </c>
      <c r="D18260" s="83">
        <f>IF($E18260="","",IFERROR(VLOOKUP(TRIM(E18260&amp;""),'Référentiel Articles'!$A$2:$F$634,3,FALSE),""))</f>
      </c>
      <c r="E18260" s="81" t="str">
        <v/>
      </c>
      <c r="F18260" s="83">
        <f>IF($E18260="","",IFERROR(VLOOKUP(TRIM(E18260&amp;""),'Référentiel Articles'!$A$2:$F$634,4,FALSE),""))</f>
      </c>
      <c r="G18260" s="84">
        <f>IF($E18260="","",IFERROR(VLOOKUP(TRIM(E18260&amp;""),'Référentiel Articles'!$A$2:$F$634,5,FALSE),""))</f>
      </c>
      <c r="H18260" s="85" t="str">
        <v/>
      </c>
      <c r="I18260" s="84">
        <f>IF($E18260="","",IFERROR(VLOOKUP(TRIM(E18260&amp;""),'Référentiel Articles'!$A$2:$F$634,6,FALSE),""))</f>
      </c>
      <c r="J18260" s="90">
        <f>IF(OR($E18260="",$H18260=""),"",$H18260*$I18260)</f>
      </c>
      <c r="K18260" s="87" t="str">
        <v/>
      </c>
    </row>
    <row r="18261">
      <c r="A18261" s="74" t="str">
        <v/>
      </c>
      <c r="B18261" s="74" t="str">
        <v/>
      </c>
      <c r="C18261" s="75">
        <f>IF($E18261="","",IFERROR(VLOOKUP(TRIM(E18261&amp;""),'Référentiel Articles'!$A$2:$F$634,2,FALSE),""))</f>
      </c>
      <c r="D18261" s="75">
        <f>IF($E18261="","",IFERROR(VLOOKUP(TRIM(E18261&amp;""),'Référentiel Articles'!$A$2:$F$634,3,FALSE),""))</f>
      </c>
      <c r="E18261" s="74" t="str">
        <v/>
      </c>
      <c r="F18261" s="75">
        <f>IF($E18261="","",IFERROR(VLOOKUP(TRIM(E18261&amp;""),'Référentiel Articles'!$A$2:$F$634,4,FALSE),""))</f>
      </c>
      <c r="G18261" s="76">
        <f>IF($E18261="","",IFERROR(VLOOKUP(TRIM(E18261&amp;""),'Référentiel Articles'!$A$2:$F$634,5,FALSE),""))</f>
      </c>
      <c r="H18261" s="77" t="str">
        <v/>
      </c>
      <c r="I18261" s="76">
        <f>IF($E18261="","",IFERROR(VLOOKUP(TRIM(E18261&amp;""),'Référentiel Articles'!$A$2:$F$634,6,FALSE),""))</f>
      </c>
      <c r="J18261" s="78">
        <f>IF(OR($E18261="",$H18261=""),"",$H18261*$I18261)</f>
      </c>
      <c r="K18261" s="79" t="str">
        <v/>
      </c>
    </row>
    <row r="18262">
      <c r="A18262" s="81" t="str">
        <v/>
      </c>
      <c r="B18262" s="81" t="str">
        <v/>
      </c>
      <c r="C18262" s="83">
        <f>IF($E18262="","",IFERROR(VLOOKUP(TRIM(E18262&amp;""),'Référentiel Articles'!$A$2:$F$634,2,FALSE),""))</f>
      </c>
      <c r="D18262" s="83">
        <f>IF($E18262="","",IFERROR(VLOOKUP(TRIM(E18262&amp;""),'Référentiel Articles'!$A$2:$F$634,3,FALSE),""))</f>
      </c>
      <c r="E18262" s="81" t="str">
        <v/>
      </c>
      <c r="F18262" s="83">
        <f>IF($E18262="","",IFERROR(VLOOKUP(TRIM(E18262&amp;""),'Référentiel Articles'!$A$2:$F$634,4,FALSE),""))</f>
      </c>
      <c r="G18262" s="84">
        <f>IF($E18262="","",IFERROR(VLOOKUP(TRIM(E18262&amp;""),'Référentiel Articles'!$A$2:$F$634,5,FALSE),""))</f>
      </c>
      <c r="H18262" s="85" t="str">
        <v/>
      </c>
      <c r="I18262" s="84">
        <f>IF($E18262="","",IFERROR(VLOOKUP(TRIM(E18262&amp;""),'Référentiel Articles'!$A$2:$F$634,6,FALSE),""))</f>
      </c>
      <c r="J18262" s="90">
        <f>IF(OR($E18262="",$H18262=""),"",$H18262*$I18262)</f>
      </c>
      <c r="K18262" s="87" t="str">
        <v/>
      </c>
    </row>
    <row r="18263">
      <c r="A18263" s="74" t="str">
        <v/>
      </c>
      <c r="B18263" s="74" t="str">
        <v/>
      </c>
      <c r="C18263" s="75">
        <f>IF($E18263="","",IFERROR(VLOOKUP(TRIM(E18263&amp;""),'Référentiel Articles'!$A$2:$F$634,2,FALSE),""))</f>
      </c>
      <c r="D18263" s="75">
        <f>IF($E18263="","",IFERROR(VLOOKUP(TRIM(E18263&amp;""),'Référentiel Articles'!$A$2:$F$634,3,FALSE),""))</f>
      </c>
      <c r="E18263" s="74" t="str">
        <v/>
      </c>
      <c r="F18263" s="75">
        <f>IF($E18263="","",IFERROR(VLOOKUP(TRIM(E18263&amp;""),'Référentiel Articles'!$A$2:$F$634,4,FALSE),""))</f>
      </c>
      <c r="G18263" s="76">
        <f>IF($E18263="","",IFERROR(VLOOKUP(TRIM(E18263&amp;""),'Référentiel Articles'!$A$2:$F$634,5,FALSE),""))</f>
      </c>
      <c r="H18263" s="77" t="str">
        <v/>
      </c>
      <c r="I18263" s="76">
        <f>IF($E18263="","",IFERROR(VLOOKUP(TRIM(E18263&amp;""),'Référentiel Articles'!$A$2:$F$634,6,FALSE),""))</f>
      </c>
      <c r="J18263" s="78">
        <f>IF(OR($E18263="",$H18263=""),"",$H18263*$I18263)</f>
      </c>
      <c r="K18263" s="79" t="str">
        <v/>
      </c>
    </row>
    <row r="18264">
      <c r="A18264" s="81" t="str">
        <v/>
      </c>
      <c r="B18264" s="81" t="str">
        <v/>
      </c>
      <c r="C18264" s="83">
        <f>IF($E18264="","",IFERROR(VLOOKUP(TRIM(E18264&amp;""),'Référentiel Articles'!$A$2:$F$634,2,FALSE),""))</f>
      </c>
      <c r="D18264" s="83">
        <f>IF($E18264="","",IFERROR(VLOOKUP(TRIM(E18264&amp;""),'Référentiel Articles'!$A$2:$F$634,3,FALSE),""))</f>
      </c>
      <c r="E18264" s="81" t="str">
        <v/>
      </c>
      <c r="F18264" s="83">
        <f>IF($E18264="","",IFERROR(VLOOKUP(TRIM(E18264&amp;""),'Référentiel Articles'!$A$2:$F$634,4,FALSE),""))</f>
      </c>
      <c r="G18264" s="84">
        <f>IF($E18264="","",IFERROR(VLOOKUP(TRIM(E18264&amp;""),'Référentiel Articles'!$A$2:$F$634,5,FALSE),""))</f>
      </c>
      <c r="H18264" s="85" t="str">
        <v/>
      </c>
      <c r="I18264" s="84">
        <f>IF($E18264="","",IFERROR(VLOOKUP(TRIM(E18264&amp;""),'Référentiel Articles'!$A$2:$F$634,6,FALSE),""))</f>
      </c>
      <c r="J18264" s="90">
        <f>IF(OR($E18264="",$H18264=""),"",$H18264*$I18264)</f>
      </c>
      <c r="K18264" s="87" t="str">
        <v/>
      </c>
    </row>
    <row r="18265">
      <c r="A18265" s="74" t="str">
        <v/>
      </c>
      <c r="B18265" s="74" t="str">
        <v/>
      </c>
      <c r="C18265" s="75">
        <f>IF($E18265="","",IFERROR(VLOOKUP(TRIM(E18265&amp;""),'Référentiel Articles'!$A$2:$F$634,2,FALSE),""))</f>
      </c>
      <c r="D18265" s="75">
        <f>IF($E18265="","",IFERROR(VLOOKUP(TRIM(E18265&amp;""),'Référentiel Articles'!$A$2:$F$634,3,FALSE),""))</f>
      </c>
      <c r="E18265" s="74" t="str">
        <v/>
      </c>
      <c r="F18265" s="75">
        <f>IF($E18265="","",IFERROR(VLOOKUP(TRIM(E18265&amp;""),'Référentiel Articles'!$A$2:$F$634,4,FALSE),""))</f>
      </c>
      <c r="G18265" s="76">
        <f>IF($E18265="","",IFERROR(VLOOKUP(TRIM(E18265&amp;""),'Référentiel Articles'!$A$2:$F$634,5,FALSE),""))</f>
      </c>
      <c r="H18265" s="77" t="str">
        <v/>
      </c>
      <c r="I18265" s="76">
        <f>IF($E18265="","",IFERROR(VLOOKUP(TRIM(E18265&amp;""),'Référentiel Articles'!$A$2:$F$634,6,FALSE),""))</f>
      </c>
      <c r="J18265" s="78">
        <f>IF(OR($E18265="",$H18265=""),"",$H18265*$I18265)</f>
      </c>
      <c r="K18265" s="79" t="str">
        <v/>
      </c>
    </row>
    <row r="18266">
      <c r="A18266" s="81" t="str">
        <v/>
      </c>
      <c r="B18266" s="81" t="str">
        <v/>
      </c>
      <c r="C18266" s="83">
        <f>IF($E18266="","",IFERROR(VLOOKUP(TRIM(E18266&amp;""),'Référentiel Articles'!$A$2:$F$634,2,FALSE),""))</f>
      </c>
      <c r="D18266" s="83">
        <f>IF($E18266="","",IFERROR(VLOOKUP(TRIM(E18266&amp;""),'Référentiel Articles'!$A$2:$F$634,3,FALSE),""))</f>
      </c>
      <c r="E18266" s="81" t="str">
        <v/>
      </c>
      <c r="F18266" s="83">
        <f>IF($E18266="","",IFERROR(VLOOKUP(TRIM(E18266&amp;""),'Référentiel Articles'!$A$2:$F$634,4,FALSE),""))</f>
      </c>
      <c r="G18266" s="84">
        <f>IF($E18266="","",IFERROR(VLOOKUP(TRIM(E18266&amp;""),'Référentiel Articles'!$A$2:$F$634,5,FALSE),""))</f>
      </c>
      <c r="H18266" s="85" t="str">
        <v/>
      </c>
      <c r="I18266" s="84">
        <f>IF($E18266="","",IFERROR(VLOOKUP(TRIM(E18266&amp;""),'Référentiel Articles'!$A$2:$F$634,6,FALSE),""))</f>
      </c>
      <c r="J18266" s="90">
        <f>IF(OR($E18266="",$H18266=""),"",$H18266*$I18266)</f>
      </c>
      <c r="K18266" s="87" t="str">
        <v/>
      </c>
    </row>
    <row r="18267">
      <c r="A18267" s="74" t="str">
        <v/>
      </c>
      <c r="B18267" s="74" t="str">
        <v/>
      </c>
      <c r="C18267" s="75">
        <f>IF($E18267="","",IFERROR(VLOOKUP(TRIM(E18267&amp;""),'Référentiel Articles'!$A$2:$F$634,2,FALSE),""))</f>
      </c>
      <c r="D18267" s="75">
        <f>IF($E18267="","",IFERROR(VLOOKUP(TRIM(E18267&amp;""),'Référentiel Articles'!$A$2:$F$634,3,FALSE),""))</f>
      </c>
      <c r="E18267" s="74" t="str">
        <v/>
      </c>
      <c r="F18267" s="75">
        <f>IF($E18267="","",IFERROR(VLOOKUP(TRIM(E18267&amp;""),'Référentiel Articles'!$A$2:$F$634,4,FALSE),""))</f>
      </c>
      <c r="G18267" s="76">
        <f>IF($E18267="","",IFERROR(VLOOKUP(TRIM(E18267&amp;""),'Référentiel Articles'!$A$2:$F$634,5,FALSE),""))</f>
      </c>
      <c r="H18267" s="77" t="str">
        <v/>
      </c>
      <c r="I18267" s="76">
        <f>IF($E18267="","",IFERROR(VLOOKUP(TRIM(E18267&amp;""),'Référentiel Articles'!$A$2:$F$634,6,FALSE),""))</f>
      </c>
      <c r="J18267" s="78">
        <f>IF(OR($E18267="",$H18267=""),"",$H18267*$I18267)</f>
      </c>
      <c r="K18267" s="79" t="str">
        <v/>
      </c>
    </row>
    <row r="18268">
      <c r="A18268" s="81" t="str">
        <v/>
      </c>
      <c r="B18268" s="81" t="str">
        <v/>
      </c>
      <c r="C18268" s="83">
        <f>IF($E18268="","",IFERROR(VLOOKUP(TRIM(E18268&amp;""),'Référentiel Articles'!$A$2:$F$634,2,FALSE),""))</f>
      </c>
      <c r="D18268" s="83">
        <f>IF($E18268="","",IFERROR(VLOOKUP(TRIM(E18268&amp;""),'Référentiel Articles'!$A$2:$F$634,3,FALSE),""))</f>
      </c>
      <c r="E18268" s="81" t="str">
        <v/>
      </c>
      <c r="F18268" s="83">
        <f>IF($E18268="","",IFERROR(VLOOKUP(TRIM(E18268&amp;""),'Référentiel Articles'!$A$2:$F$634,4,FALSE),""))</f>
      </c>
      <c r="G18268" s="84">
        <f>IF($E18268="","",IFERROR(VLOOKUP(TRIM(E18268&amp;""),'Référentiel Articles'!$A$2:$F$634,5,FALSE),""))</f>
      </c>
      <c r="H18268" s="85" t="str">
        <v/>
      </c>
      <c r="I18268" s="84">
        <f>IF($E18268="","",IFERROR(VLOOKUP(TRIM(E18268&amp;""),'Référentiel Articles'!$A$2:$F$634,6,FALSE),""))</f>
      </c>
      <c r="J18268" s="90">
        <f>IF(OR($E18268="",$H18268=""),"",$H18268*$I18268)</f>
      </c>
      <c r="K18268" s="87" t="str">
        <v/>
      </c>
    </row>
    <row r="18269">
      <c r="A18269" s="74" t="str">
        <v/>
      </c>
      <c r="B18269" s="74" t="str">
        <v/>
      </c>
      <c r="C18269" s="75">
        <f>IF($E18269="","",IFERROR(VLOOKUP(TRIM(E18269&amp;""),'Référentiel Articles'!$A$2:$F$634,2,FALSE),""))</f>
      </c>
      <c r="D18269" s="75">
        <f>IF($E18269="","",IFERROR(VLOOKUP(TRIM(E18269&amp;""),'Référentiel Articles'!$A$2:$F$634,3,FALSE),""))</f>
      </c>
      <c r="E18269" s="74" t="str">
        <v/>
      </c>
      <c r="F18269" s="75">
        <f>IF($E18269="","",IFERROR(VLOOKUP(TRIM(E18269&amp;""),'Référentiel Articles'!$A$2:$F$634,4,FALSE),""))</f>
      </c>
      <c r="G18269" s="76">
        <f>IF($E18269="","",IFERROR(VLOOKUP(TRIM(E18269&amp;""),'Référentiel Articles'!$A$2:$F$634,5,FALSE),""))</f>
      </c>
      <c r="H18269" s="77" t="str">
        <v/>
      </c>
      <c r="I18269" s="76">
        <f>IF($E18269="","",IFERROR(VLOOKUP(TRIM(E18269&amp;""),'Référentiel Articles'!$A$2:$F$634,6,FALSE),""))</f>
      </c>
      <c r="J18269" s="78">
        <f>IF(OR($E18269="",$H18269=""),"",$H18269*$I18269)</f>
      </c>
      <c r="K18269" s="79" t="str">
        <v/>
      </c>
    </row>
    <row r="18270">
      <c r="A18270" s="81" t="str">
        <v/>
      </c>
      <c r="B18270" s="81" t="str">
        <v/>
      </c>
      <c r="C18270" s="83">
        <f>IF($E18270="","",IFERROR(VLOOKUP(TRIM(E18270&amp;""),'Référentiel Articles'!$A$2:$F$634,2,FALSE),""))</f>
      </c>
      <c r="D18270" s="83">
        <f>IF($E18270="","",IFERROR(VLOOKUP(TRIM(E18270&amp;""),'Référentiel Articles'!$A$2:$F$634,3,FALSE),""))</f>
      </c>
      <c r="E18270" s="81" t="str">
        <v/>
      </c>
      <c r="F18270" s="83">
        <f>IF($E18270="","",IFERROR(VLOOKUP(TRIM(E18270&amp;""),'Référentiel Articles'!$A$2:$F$634,4,FALSE),""))</f>
      </c>
      <c r="G18270" s="84">
        <f>IF($E18270="","",IFERROR(VLOOKUP(TRIM(E18270&amp;""),'Référentiel Articles'!$A$2:$F$634,5,FALSE),""))</f>
      </c>
      <c r="H18270" s="85" t="str">
        <v/>
      </c>
      <c r="I18270" s="84">
        <f>IF($E18270="","",IFERROR(VLOOKUP(TRIM(E18270&amp;""),'Référentiel Articles'!$A$2:$F$634,6,FALSE),""))</f>
      </c>
      <c r="J18270" s="90">
        <f>IF(OR($E18270="",$H18270=""),"",$H18270*$I18270)</f>
      </c>
      <c r="K18270" s="87" t="str">
        <v/>
      </c>
    </row>
    <row r="18271">
      <c r="A18271" s="74" t="str">
        <v/>
      </c>
      <c r="B18271" s="74" t="str">
        <v/>
      </c>
      <c r="C18271" s="75">
        <f>IF($E18271="","",IFERROR(VLOOKUP(TRIM(E18271&amp;""),'Référentiel Articles'!$A$2:$F$634,2,FALSE),""))</f>
      </c>
      <c r="D18271" s="75">
        <f>IF($E18271="","",IFERROR(VLOOKUP(TRIM(E18271&amp;""),'Référentiel Articles'!$A$2:$F$634,3,FALSE),""))</f>
      </c>
      <c r="E18271" s="74" t="str">
        <v/>
      </c>
      <c r="F18271" s="75">
        <f>IF($E18271="","",IFERROR(VLOOKUP(TRIM(E18271&amp;""),'Référentiel Articles'!$A$2:$F$634,4,FALSE),""))</f>
      </c>
      <c r="G18271" s="76">
        <f>IF($E18271="","",IFERROR(VLOOKUP(TRIM(E18271&amp;""),'Référentiel Articles'!$A$2:$F$634,5,FALSE),""))</f>
      </c>
      <c r="H18271" s="77" t="str">
        <v/>
      </c>
      <c r="I18271" s="76">
        <f>IF($E18271="","",IFERROR(VLOOKUP(TRIM(E18271&amp;""),'Référentiel Articles'!$A$2:$F$634,6,FALSE),""))</f>
      </c>
      <c r="J18271" s="78">
        <f>IF(OR($E18271="",$H18271=""),"",$H18271*$I18271)</f>
      </c>
      <c r="K18271" s="79" t="str">
        <v/>
      </c>
    </row>
    <row r="18272">
      <c r="A18272" s="81" t="str">
        <v/>
      </c>
      <c r="B18272" s="81" t="str">
        <v/>
      </c>
      <c r="C18272" s="83">
        <f>IF($E18272="","",IFERROR(VLOOKUP(TRIM(E18272&amp;""),'Référentiel Articles'!$A$2:$F$634,2,FALSE),""))</f>
      </c>
      <c r="D18272" s="83">
        <f>IF($E18272="","",IFERROR(VLOOKUP(TRIM(E18272&amp;""),'Référentiel Articles'!$A$2:$F$634,3,FALSE),""))</f>
      </c>
      <c r="E18272" s="81" t="str">
        <v/>
      </c>
      <c r="F18272" s="83">
        <f>IF($E18272="","",IFERROR(VLOOKUP(TRIM(E18272&amp;""),'Référentiel Articles'!$A$2:$F$634,4,FALSE),""))</f>
      </c>
      <c r="G18272" s="84">
        <f>IF($E18272="","",IFERROR(VLOOKUP(TRIM(E18272&amp;""),'Référentiel Articles'!$A$2:$F$634,5,FALSE),""))</f>
      </c>
      <c r="H18272" s="85" t="str">
        <v/>
      </c>
      <c r="I18272" s="84">
        <f>IF($E18272="","",IFERROR(VLOOKUP(TRIM(E18272&amp;""),'Référentiel Articles'!$A$2:$F$634,6,FALSE),""))</f>
      </c>
      <c r="J18272" s="90">
        <f>IF(OR($E18272="",$H18272=""),"",$H18272*$I18272)</f>
      </c>
      <c r="K18272" s="87" t="str">
        <v/>
      </c>
    </row>
    <row r="18273">
      <c r="A18273" s="74" t="str">
        <v/>
      </c>
      <c r="B18273" s="74" t="str">
        <v/>
      </c>
      <c r="C18273" s="75">
        <f>IF($E18273="","",IFERROR(VLOOKUP(TRIM(E18273&amp;""),'Référentiel Articles'!$A$2:$F$634,2,FALSE),""))</f>
      </c>
      <c r="D18273" s="75">
        <f>IF($E18273="","",IFERROR(VLOOKUP(TRIM(E18273&amp;""),'Référentiel Articles'!$A$2:$F$634,3,FALSE),""))</f>
      </c>
      <c r="E18273" s="74" t="str">
        <v/>
      </c>
      <c r="F18273" s="75">
        <f>IF($E18273="","",IFERROR(VLOOKUP(TRIM(E18273&amp;""),'Référentiel Articles'!$A$2:$F$634,4,FALSE),""))</f>
      </c>
      <c r="G18273" s="76">
        <f>IF($E18273="","",IFERROR(VLOOKUP(TRIM(E18273&amp;""),'Référentiel Articles'!$A$2:$F$634,5,FALSE),""))</f>
      </c>
      <c r="H18273" s="77" t="str">
        <v/>
      </c>
      <c r="I18273" s="76">
        <f>IF($E18273="","",IFERROR(VLOOKUP(TRIM(E18273&amp;""),'Référentiel Articles'!$A$2:$F$634,6,FALSE),""))</f>
      </c>
      <c r="J18273" s="78">
        <f>IF(OR($E18273="",$H18273=""),"",$H18273*$I18273)</f>
      </c>
      <c r="K18273" s="79" t="str">
        <v/>
      </c>
    </row>
    <row r="18274">
      <c r="A18274" s="81" t="str">
        <v/>
      </c>
      <c r="B18274" s="81" t="str">
        <v/>
      </c>
      <c r="C18274" s="83">
        <f>IF($E18274="","",IFERROR(VLOOKUP(TRIM(E18274&amp;""),'Référentiel Articles'!$A$2:$F$634,2,FALSE),""))</f>
      </c>
      <c r="D18274" s="83">
        <f>IF($E18274="","",IFERROR(VLOOKUP(TRIM(E18274&amp;""),'Référentiel Articles'!$A$2:$F$634,3,FALSE),""))</f>
      </c>
      <c r="E18274" s="81" t="str">
        <v/>
      </c>
      <c r="F18274" s="83">
        <f>IF($E18274="","",IFERROR(VLOOKUP(TRIM(E18274&amp;""),'Référentiel Articles'!$A$2:$F$634,4,FALSE),""))</f>
      </c>
      <c r="G18274" s="84">
        <f>IF($E18274="","",IFERROR(VLOOKUP(TRIM(E18274&amp;""),'Référentiel Articles'!$A$2:$F$634,5,FALSE),""))</f>
      </c>
      <c r="H18274" s="85" t="str">
        <v/>
      </c>
      <c r="I18274" s="84">
        <f>IF($E18274="","",IFERROR(VLOOKUP(TRIM(E18274&amp;""),'Référentiel Articles'!$A$2:$F$634,6,FALSE),""))</f>
      </c>
      <c r="J18274" s="90">
        <f>IF(OR($E18274="",$H18274=""),"",$H18274*$I18274)</f>
      </c>
      <c r="K18274" s="87" t="str">
        <v/>
      </c>
    </row>
    <row r="18275">
      <c r="A18275" s="74" t="str">
        <v/>
      </c>
      <c r="B18275" s="74" t="str">
        <v/>
      </c>
      <c r="C18275" s="75">
        <f>IF($E18275="","",IFERROR(VLOOKUP(TRIM(E18275&amp;""),'Référentiel Articles'!$A$2:$F$634,2,FALSE),""))</f>
      </c>
      <c r="D18275" s="75">
        <f>IF($E18275="","",IFERROR(VLOOKUP(TRIM(E18275&amp;""),'Référentiel Articles'!$A$2:$F$634,3,FALSE),""))</f>
      </c>
      <c r="E18275" s="74" t="str">
        <v/>
      </c>
      <c r="F18275" s="75">
        <f>IF($E18275="","",IFERROR(VLOOKUP(TRIM(E18275&amp;""),'Référentiel Articles'!$A$2:$F$634,4,FALSE),""))</f>
      </c>
      <c r="G18275" s="76">
        <f>IF($E18275="","",IFERROR(VLOOKUP(TRIM(E18275&amp;""),'Référentiel Articles'!$A$2:$F$634,5,FALSE),""))</f>
      </c>
      <c r="H18275" s="77" t="str">
        <v/>
      </c>
      <c r="I18275" s="76">
        <f>IF($E18275="","",IFERROR(VLOOKUP(TRIM(E18275&amp;""),'Référentiel Articles'!$A$2:$F$634,6,FALSE),""))</f>
      </c>
      <c r="J18275" s="78">
        <f>IF(OR($E18275="",$H18275=""),"",$H18275*$I18275)</f>
      </c>
      <c r="K18275" s="79" t="str">
        <v/>
      </c>
    </row>
    <row r="18276">
      <c r="A18276" s="81" t="str">
        <v/>
      </c>
      <c r="B18276" s="81" t="str">
        <v/>
      </c>
      <c r="C18276" s="83">
        <f>IF($E18276="","",IFERROR(VLOOKUP(TRIM(E18276&amp;""),'Référentiel Articles'!$A$2:$F$634,2,FALSE),""))</f>
      </c>
      <c r="D18276" s="83">
        <f>IF($E18276="","",IFERROR(VLOOKUP(TRIM(E18276&amp;""),'Référentiel Articles'!$A$2:$F$634,3,FALSE),""))</f>
      </c>
      <c r="E18276" s="81" t="str">
        <v/>
      </c>
      <c r="F18276" s="83">
        <f>IF($E18276="","",IFERROR(VLOOKUP(TRIM(E18276&amp;""),'Référentiel Articles'!$A$2:$F$634,4,FALSE),""))</f>
      </c>
      <c r="G18276" s="84">
        <f>IF($E18276="","",IFERROR(VLOOKUP(TRIM(E18276&amp;""),'Référentiel Articles'!$A$2:$F$634,5,FALSE),""))</f>
      </c>
      <c r="H18276" s="85" t="str">
        <v/>
      </c>
      <c r="I18276" s="84">
        <f>IF($E18276="","",IFERROR(VLOOKUP(TRIM(E18276&amp;""),'Référentiel Articles'!$A$2:$F$634,6,FALSE),""))</f>
      </c>
      <c r="J18276" s="90">
        <f>IF(OR($E18276="",$H18276=""),"",$H18276*$I18276)</f>
      </c>
      <c r="K18276" s="87" t="str">
        <v/>
      </c>
    </row>
    <row r="18277">
      <c r="A18277" s="74" t="str">
        <v/>
      </c>
      <c r="B18277" s="74" t="str">
        <v/>
      </c>
      <c r="C18277" s="75">
        <f>IF($E18277="","",IFERROR(VLOOKUP(TRIM(E18277&amp;""),'Référentiel Articles'!$A$2:$F$634,2,FALSE),""))</f>
      </c>
      <c r="D18277" s="75">
        <f>IF($E18277="","",IFERROR(VLOOKUP(TRIM(E18277&amp;""),'Référentiel Articles'!$A$2:$F$634,3,FALSE),""))</f>
      </c>
      <c r="E18277" s="74" t="str">
        <v/>
      </c>
      <c r="F18277" s="75">
        <f>IF($E18277="","",IFERROR(VLOOKUP(TRIM(E18277&amp;""),'Référentiel Articles'!$A$2:$F$634,4,FALSE),""))</f>
      </c>
      <c r="G18277" s="76">
        <f>IF($E18277="","",IFERROR(VLOOKUP(TRIM(E18277&amp;""),'Référentiel Articles'!$A$2:$F$634,5,FALSE),""))</f>
      </c>
      <c r="H18277" s="77" t="str">
        <v/>
      </c>
      <c r="I18277" s="76">
        <f>IF($E18277="","",IFERROR(VLOOKUP(TRIM(E18277&amp;""),'Référentiel Articles'!$A$2:$F$634,6,FALSE),""))</f>
      </c>
      <c r="J18277" s="78">
        <f>IF(OR($E18277="",$H18277=""),"",$H18277*$I18277)</f>
      </c>
      <c r="K18277" s="79" t="str">
        <v/>
      </c>
    </row>
    <row r="18278">
      <c r="A18278" s="81" t="str">
        <v/>
      </c>
      <c r="B18278" s="81" t="str">
        <v/>
      </c>
      <c r="C18278" s="83">
        <f>IF($E18278="","",IFERROR(VLOOKUP(TRIM(E18278&amp;""),'Référentiel Articles'!$A$2:$F$634,2,FALSE),""))</f>
      </c>
      <c r="D18278" s="83">
        <f>IF($E18278="","",IFERROR(VLOOKUP(TRIM(E18278&amp;""),'Référentiel Articles'!$A$2:$F$634,3,FALSE),""))</f>
      </c>
      <c r="E18278" s="81" t="str">
        <v/>
      </c>
      <c r="F18278" s="83">
        <f>IF($E18278="","",IFERROR(VLOOKUP(TRIM(E18278&amp;""),'Référentiel Articles'!$A$2:$F$634,4,FALSE),""))</f>
      </c>
      <c r="G18278" s="84">
        <f>IF($E18278="","",IFERROR(VLOOKUP(TRIM(E18278&amp;""),'Référentiel Articles'!$A$2:$F$634,5,FALSE),""))</f>
      </c>
      <c r="H18278" s="85" t="str">
        <v/>
      </c>
      <c r="I18278" s="84">
        <f>IF($E18278="","",IFERROR(VLOOKUP(TRIM(E18278&amp;""),'Référentiel Articles'!$A$2:$F$634,6,FALSE),""))</f>
      </c>
      <c r="J18278" s="90">
        <f>IF(OR($E18278="",$H18278=""),"",$H18278*$I18278)</f>
      </c>
      <c r="K18278" s="87" t="str">
        <v/>
      </c>
    </row>
    <row r="18279">
      <c r="A18279" s="74" t="str">
        <v/>
      </c>
      <c r="B18279" s="74" t="str">
        <v/>
      </c>
      <c r="C18279" s="75">
        <f>IF($E18279="","",IFERROR(VLOOKUP(TRIM(E18279&amp;""),'Référentiel Articles'!$A$2:$F$634,2,FALSE),""))</f>
      </c>
      <c r="D18279" s="75">
        <f>IF($E18279="","",IFERROR(VLOOKUP(TRIM(E18279&amp;""),'Référentiel Articles'!$A$2:$F$634,3,FALSE),""))</f>
      </c>
      <c r="E18279" s="74" t="str">
        <v/>
      </c>
      <c r="F18279" s="75">
        <f>IF($E18279="","",IFERROR(VLOOKUP(TRIM(E18279&amp;""),'Référentiel Articles'!$A$2:$F$634,4,FALSE),""))</f>
      </c>
      <c r="G18279" s="76">
        <f>IF($E18279="","",IFERROR(VLOOKUP(TRIM(E18279&amp;""),'Référentiel Articles'!$A$2:$F$634,5,FALSE),""))</f>
      </c>
      <c r="H18279" s="77" t="str">
        <v/>
      </c>
      <c r="I18279" s="76">
        <f>IF($E18279="","",IFERROR(VLOOKUP(TRIM(E18279&amp;""),'Référentiel Articles'!$A$2:$F$634,6,FALSE),""))</f>
      </c>
      <c r="J18279" s="78">
        <f>IF(OR($E18279="",$H18279=""),"",$H18279*$I18279)</f>
      </c>
      <c r="K18279" s="79" t="str">
        <v/>
      </c>
    </row>
    <row r="18280">
      <c r="A18280" s="81" t="str">
        <v/>
      </c>
      <c r="B18280" s="81" t="str">
        <v/>
      </c>
      <c r="C18280" s="83">
        <f>IF($E18280="","",IFERROR(VLOOKUP(TRIM(E18280&amp;""),'Référentiel Articles'!$A$2:$F$634,2,FALSE),""))</f>
      </c>
      <c r="D18280" s="83">
        <f>IF($E18280="","",IFERROR(VLOOKUP(TRIM(E18280&amp;""),'Référentiel Articles'!$A$2:$F$634,3,FALSE),""))</f>
      </c>
      <c r="E18280" s="81" t="str">
        <v/>
      </c>
      <c r="F18280" s="83">
        <f>IF($E18280="","",IFERROR(VLOOKUP(TRIM(E18280&amp;""),'Référentiel Articles'!$A$2:$F$634,4,FALSE),""))</f>
      </c>
      <c r="G18280" s="84">
        <f>IF($E18280="","",IFERROR(VLOOKUP(TRIM(E18280&amp;""),'Référentiel Articles'!$A$2:$F$634,5,FALSE),""))</f>
      </c>
      <c r="H18280" s="85" t="str">
        <v/>
      </c>
      <c r="I18280" s="84">
        <f>IF($E18280="","",IFERROR(VLOOKUP(TRIM(E18280&amp;""),'Référentiel Articles'!$A$2:$F$634,6,FALSE),""))</f>
      </c>
      <c r="J18280" s="90">
        <f>IF(OR($E18280="",$H18280=""),"",$H18280*$I18280)</f>
      </c>
      <c r="K18280" s="87" t="str">
        <v/>
      </c>
    </row>
    <row r="18281">
      <c r="A18281" s="74" t="str">
        <v/>
      </c>
      <c r="B18281" s="74" t="str">
        <v/>
      </c>
      <c r="C18281" s="75">
        <f>IF($E18281="","",IFERROR(VLOOKUP(TRIM(E18281&amp;""),'Référentiel Articles'!$A$2:$F$634,2,FALSE),""))</f>
      </c>
      <c r="D18281" s="75">
        <f>IF($E18281="","",IFERROR(VLOOKUP(TRIM(E18281&amp;""),'Référentiel Articles'!$A$2:$F$634,3,FALSE),""))</f>
      </c>
      <c r="E18281" s="74" t="str">
        <v/>
      </c>
      <c r="F18281" s="75">
        <f>IF($E18281="","",IFERROR(VLOOKUP(TRIM(E18281&amp;""),'Référentiel Articles'!$A$2:$F$634,4,FALSE),""))</f>
      </c>
      <c r="G18281" s="76">
        <f>IF($E18281="","",IFERROR(VLOOKUP(TRIM(E18281&amp;""),'Référentiel Articles'!$A$2:$F$634,5,FALSE),""))</f>
      </c>
      <c r="H18281" s="77" t="str">
        <v/>
      </c>
      <c r="I18281" s="76">
        <f>IF($E18281="","",IFERROR(VLOOKUP(TRIM(E18281&amp;""),'Référentiel Articles'!$A$2:$F$634,6,FALSE),""))</f>
      </c>
      <c r="J18281" s="78">
        <f>IF(OR($E18281="",$H18281=""),"",$H18281*$I18281)</f>
      </c>
      <c r="K18281" s="79" t="str">
        <v/>
      </c>
    </row>
    <row r="18282">
      <c r="A18282" s="81" t="str">
        <v/>
      </c>
      <c r="B18282" s="81" t="str">
        <v/>
      </c>
      <c r="C18282" s="83">
        <f>IF($E18282="","",IFERROR(VLOOKUP(TRIM(E18282&amp;""),'Référentiel Articles'!$A$2:$F$634,2,FALSE),""))</f>
      </c>
      <c r="D18282" s="83">
        <f>IF($E18282="","",IFERROR(VLOOKUP(TRIM(E18282&amp;""),'Référentiel Articles'!$A$2:$F$634,3,FALSE),""))</f>
      </c>
      <c r="E18282" s="81" t="str">
        <v/>
      </c>
      <c r="F18282" s="83">
        <f>IF($E18282="","",IFERROR(VLOOKUP(TRIM(E18282&amp;""),'Référentiel Articles'!$A$2:$F$634,4,FALSE),""))</f>
      </c>
      <c r="G18282" s="84">
        <f>IF($E18282="","",IFERROR(VLOOKUP(TRIM(E18282&amp;""),'Référentiel Articles'!$A$2:$F$634,5,FALSE),""))</f>
      </c>
      <c r="H18282" s="85" t="str">
        <v/>
      </c>
      <c r="I18282" s="84">
        <f>IF($E18282="","",IFERROR(VLOOKUP(TRIM(E18282&amp;""),'Référentiel Articles'!$A$2:$F$634,6,FALSE),""))</f>
      </c>
      <c r="J18282" s="90">
        <f>IF(OR($E18282="",$H18282=""),"",$H18282*$I18282)</f>
      </c>
      <c r="K18282" s="87" t="str">
        <v/>
      </c>
    </row>
    <row r="18283">
      <c r="A18283" s="74" t="str">
        <v/>
      </c>
      <c r="B18283" s="74" t="str">
        <v/>
      </c>
      <c r="C18283" s="75">
        <f>IF($E18283="","",IFERROR(VLOOKUP(TRIM(E18283&amp;""),'Référentiel Articles'!$A$2:$F$634,2,FALSE),""))</f>
      </c>
      <c r="D18283" s="75">
        <f>IF($E18283="","",IFERROR(VLOOKUP(TRIM(E18283&amp;""),'Référentiel Articles'!$A$2:$F$634,3,FALSE),""))</f>
      </c>
      <c r="E18283" s="74" t="str">
        <v/>
      </c>
      <c r="F18283" s="75">
        <f>IF($E18283="","",IFERROR(VLOOKUP(TRIM(E18283&amp;""),'Référentiel Articles'!$A$2:$F$634,4,FALSE),""))</f>
      </c>
      <c r="G18283" s="76">
        <f>IF($E18283="","",IFERROR(VLOOKUP(TRIM(E18283&amp;""),'Référentiel Articles'!$A$2:$F$634,5,FALSE),""))</f>
      </c>
      <c r="H18283" s="77" t="str">
        <v/>
      </c>
      <c r="I18283" s="76">
        <f>IF($E18283="","",IFERROR(VLOOKUP(TRIM(E18283&amp;""),'Référentiel Articles'!$A$2:$F$634,6,FALSE),""))</f>
      </c>
      <c r="J18283" s="78">
        <f>IF(OR($E18283="",$H18283=""),"",$H18283*$I18283)</f>
      </c>
      <c r="K18283" s="79" t="str">
        <v/>
      </c>
    </row>
    <row r="18284">
      <c r="A18284" s="81" t="str">
        <v/>
      </c>
      <c r="B18284" s="81" t="str">
        <v/>
      </c>
      <c r="C18284" s="83">
        <f>IF($E18284="","",IFERROR(VLOOKUP(TRIM(E18284&amp;""),'Référentiel Articles'!$A$2:$F$634,2,FALSE),""))</f>
      </c>
      <c r="D18284" s="83">
        <f>IF($E18284="","",IFERROR(VLOOKUP(TRIM(E18284&amp;""),'Référentiel Articles'!$A$2:$F$634,3,FALSE),""))</f>
      </c>
      <c r="E18284" s="81" t="str">
        <v/>
      </c>
      <c r="F18284" s="83">
        <f>IF($E18284="","",IFERROR(VLOOKUP(TRIM(E18284&amp;""),'Référentiel Articles'!$A$2:$F$634,4,FALSE),""))</f>
      </c>
      <c r="G18284" s="84">
        <f>IF($E18284="","",IFERROR(VLOOKUP(TRIM(E18284&amp;""),'Référentiel Articles'!$A$2:$F$634,5,FALSE),""))</f>
      </c>
      <c r="H18284" s="85" t="str">
        <v/>
      </c>
      <c r="I18284" s="84">
        <f>IF($E18284="","",IFERROR(VLOOKUP(TRIM(E18284&amp;""),'Référentiel Articles'!$A$2:$F$634,6,FALSE),""))</f>
      </c>
      <c r="J18284" s="90">
        <f>IF(OR($E18284="",$H18284=""),"",$H18284*$I18284)</f>
      </c>
      <c r="K18284" s="87" t="str">
        <v/>
      </c>
    </row>
    <row r="18285">
      <c r="A18285" s="74" t="str">
        <v/>
      </c>
      <c r="B18285" s="74" t="str">
        <v/>
      </c>
      <c r="C18285" s="75">
        <f>IF($E18285="","",IFERROR(VLOOKUP(TRIM(E18285&amp;""),'Référentiel Articles'!$A$2:$F$634,2,FALSE),""))</f>
      </c>
      <c r="D18285" s="75">
        <f>IF($E18285="","",IFERROR(VLOOKUP(TRIM(E18285&amp;""),'Référentiel Articles'!$A$2:$F$634,3,FALSE),""))</f>
      </c>
      <c r="E18285" s="74" t="str">
        <v/>
      </c>
      <c r="F18285" s="75">
        <f>IF($E18285="","",IFERROR(VLOOKUP(TRIM(E18285&amp;""),'Référentiel Articles'!$A$2:$F$634,4,FALSE),""))</f>
      </c>
      <c r="G18285" s="76">
        <f>IF($E18285="","",IFERROR(VLOOKUP(TRIM(E18285&amp;""),'Référentiel Articles'!$A$2:$F$634,5,FALSE),""))</f>
      </c>
      <c r="H18285" s="77" t="str">
        <v/>
      </c>
      <c r="I18285" s="76">
        <f>IF($E18285="","",IFERROR(VLOOKUP(TRIM(E18285&amp;""),'Référentiel Articles'!$A$2:$F$634,6,FALSE),""))</f>
      </c>
      <c r="J18285" s="78">
        <f>IF(OR($E18285="",$H18285=""),"",$H18285*$I18285)</f>
      </c>
      <c r="K18285" s="79" t="str">
        <v/>
      </c>
    </row>
    <row r="18286">
      <c r="A18286" s="81" t="str">
        <v/>
      </c>
      <c r="B18286" s="81" t="str">
        <v/>
      </c>
      <c r="C18286" s="83">
        <f>IF($E18286="","",IFERROR(VLOOKUP(TRIM(E18286&amp;""),'Référentiel Articles'!$A$2:$F$634,2,FALSE),""))</f>
      </c>
      <c r="D18286" s="83">
        <f>IF($E18286="","",IFERROR(VLOOKUP(TRIM(E18286&amp;""),'Référentiel Articles'!$A$2:$F$634,3,FALSE),""))</f>
      </c>
      <c r="E18286" s="81" t="str">
        <v/>
      </c>
      <c r="F18286" s="83">
        <f>IF($E18286="","",IFERROR(VLOOKUP(TRIM(E18286&amp;""),'Référentiel Articles'!$A$2:$F$634,4,FALSE),""))</f>
      </c>
      <c r="G18286" s="84">
        <f>IF($E18286="","",IFERROR(VLOOKUP(TRIM(E18286&amp;""),'Référentiel Articles'!$A$2:$F$634,5,FALSE),""))</f>
      </c>
      <c r="H18286" s="85" t="str">
        <v/>
      </c>
      <c r="I18286" s="84">
        <f>IF($E18286="","",IFERROR(VLOOKUP(TRIM(E18286&amp;""),'Référentiel Articles'!$A$2:$F$634,6,FALSE),""))</f>
      </c>
      <c r="J18286" s="90">
        <f>IF(OR($E18286="",$H18286=""),"",$H18286*$I18286)</f>
      </c>
      <c r="K18286" s="87" t="str">
        <v/>
      </c>
    </row>
    <row r="18287">
      <c r="A18287" s="74" t="str">
        <v/>
      </c>
      <c r="B18287" s="74" t="str">
        <v/>
      </c>
      <c r="C18287" s="75">
        <f>IF($E18287="","",IFERROR(VLOOKUP(TRIM(E18287&amp;""),'Référentiel Articles'!$A$2:$F$634,2,FALSE),""))</f>
      </c>
      <c r="D18287" s="75">
        <f>IF($E18287="","",IFERROR(VLOOKUP(TRIM(E18287&amp;""),'Référentiel Articles'!$A$2:$F$634,3,FALSE),""))</f>
      </c>
      <c r="E18287" s="74" t="str">
        <v/>
      </c>
      <c r="F18287" s="75">
        <f>IF($E18287="","",IFERROR(VLOOKUP(TRIM(E18287&amp;""),'Référentiel Articles'!$A$2:$F$634,4,FALSE),""))</f>
      </c>
      <c r="G18287" s="76">
        <f>IF($E18287="","",IFERROR(VLOOKUP(TRIM(E18287&amp;""),'Référentiel Articles'!$A$2:$F$634,5,FALSE),""))</f>
      </c>
      <c r="H18287" s="77" t="str">
        <v/>
      </c>
      <c r="I18287" s="76">
        <f>IF($E18287="","",IFERROR(VLOOKUP(TRIM(E18287&amp;""),'Référentiel Articles'!$A$2:$F$634,6,FALSE),""))</f>
      </c>
      <c r="J18287" s="78">
        <f>IF(OR($E18287="",$H18287=""),"",$H18287*$I18287)</f>
      </c>
      <c r="K18287" s="79" t="str">
        <v/>
      </c>
    </row>
    <row r="18288">
      <c r="A18288" s="81" t="str">
        <v/>
      </c>
      <c r="B18288" s="81" t="str">
        <v/>
      </c>
      <c r="C18288" s="83">
        <f>IF($E18288="","",IFERROR(VLOOKUP(TRIM(E18288&amp;""),'Référentiel Articles'!$A$2:$F$634,2,FALSE),""))</f>
      </c>
      <c r="D18288" s="83">
        <f>IF($E18288="","",IFERROR(VLOOKUP(TRIM(E18288&amp;""),'Référentiel Articles'!$A$2:$F$634,3,FALSE),""))</f>
      </c>
      <c r="E18288" s="81" t="str">
        <v/>
      </c>
      <c r="F18288" s="83">
        <f>IF($E18288="","",IFERROR(VLOOKUP(TRIM(E18288&amp;""),'Référentiel Articles'!$A$2:$F$634,4,FALSE),""))</f>
      </c>
      <c r="G18288" s="84">
        <f>IF($E18288="","",IFERROR(VLOOKUP(TRIM(E18288&amp;""),'Référentiel Articles'!$A$2:$F$634,5,FALSE),""))</f>
      </c>
      <c r="H18288" s="85" t="str">
        <v/>
      </c>
      <c r="I18288" s="84">
        <f>IF($E18288="","",IFERROR(VLOOKUP(TRIM(E18288&amp;""),'Référentiel Articles'!$A$2:$F$634,6,FALSE),""))</f>
      </c>
      <c r="J18288" s="90">
        <f>IF(OR($E18288="",$H18288=""),"",$H18288*$I18288)</f>
      </c>
      <c r="K18288" s="87" t="str">
        <v/>
      </c>
    </row>
    <row r="18289">
      <c r="A18289" s="74" t="str">
        <v/>
      </c>
      <c r="B18289" s="74" t="str">
        <v/>
      </c>
      <c r="C18289" s="75">
        <f>IF($E18289="","",IFERROR(VLOOKUP(TRIM(E18289&amp;""),'Référentiel Articles'!$A$2:$F$634,2,FALSE),""))</f>
      </c>
      <c r="D18289" s="75">
        <f>IF($E18289="","",IFERROR(VLOOKUP(TRIM(E18289&amp;""),'Référentiel Articles'!$A$2:$F$634,3,FALSE),""))</f>
      </c>
      <c r="E18289" s="74" t="str">
        <v/>
      </c>
      <c r="F18289" s="75">
        <f>IF($E18289="","",IFERROR(VLOOKUP(TRIM(E18289&amp;""),'Référentiel Articles'!$A$2:$F$634,4,FALSE),""))</f>
      </c>
      <c r="G18289" s="76">
        <f>IF($E18289="","",IFERROR(VLOOKUP(TRIM(E18289&amp;""),'Référentiel Articles'!$A$2:$F$634,5,FALSE),""))</f>
      </c>
      <c r="H18289" s="77" t="str">
        <v/>
      </c>
      <c r="I18289" s="76">
        <f>IF($E18289="","",IFERROR(VLOOKUP(TRIM(E18289&amp;""),'Référentiel Articles'!$A$2:$F$634,6,FALSE),""))</f>
      </c>
      <c r="J18289" s="78">
        <f>IF(OR($E18289="",$H18289=""),"",$H18289*$I18289)</f>
      </c>
      <c r="K18289" s="79" t="str">
        <v/>
      </c>
    </row>
    <row r="18290">
      <c r="A18290" s="81" t="str">
        <v/>
      </c>
      <c r="B18290" s="81" t="str">
        <v/>
      </c>
      <c r="C18290" s="83">
        <f>IF($E18290="","",IFERROR(VLOOKUP(TRIM(E18290&amp;""),'Référentiel Articles'!$A$2:$F$634,2,FALSE),""))</f>
      </c>
      <c r="D18290" s="83">
        <f>IF($E18290="","",IFERROR(VLOOKUP(TRIM(E18290&amp;""),'Référentiel Articles'!$A$2:$F$634,3,FALSE),""))</f>
      </c>
      <c r="E18290" s="81" t="str">
        <v/>
      </c>
      <c r="F18290" s="83">
        <f>IF($E18290="","",IFERROR(VLOOKUP(TRIM(E18290&amp;""),'Référentiel Articles'!$A$2:$F$634,4,FALSE),""))</f>
      </c>
      <c r="G18290" s="84">
        <f>IF($E18290="","",IFERROR(VLOOKUP(TRIM(E18290&amp;""),'Référentiel Articles'!$A$2:$F$634,5,FALSE),""))</f>
      </c>
      <c r="H18290" s="85" t="str">
        <v/>
      </c>
      <c r="I18290" s="84">
        <f>IF($E18290="","",IFERROR(VLOOKUP(TRIM(E18290&amp;""),'Référentiel Articles'!$A$2:$F$634,6,FALSE),""))</f>
      </c>
      <c r="J18290" s="90">
        <f>IF(OR($E18290="",$H18290=""),"",$H18290*$I18290)</f>
      </c>
      <c r="K18290" s="87" t="str">
        <v/>
      </c>
    </row>
    <row r="18291">
      <c r="A18291" s="74" t="str">
        <v/>
      </c>
      <c r="B18291" s="74" t="str">
        <v/>
      </c>
      <c r="C18291" s="75">
        <f>IF($E18291="","",IFERROR(VLOOKUP(TRIM(E18291&amp;""),'Référentiel Articles'!$A$2:$F$634,2,FALSE),""))</f>
      </c>
      <c r="D18291" s="75">
        <f>IF($E18291="","",IFERROR(VLOOKUP(TRIM(E18291&amp;""),'Référentiel Articles'!$A$2:$F$634,3,FALSE),""))</f>
      </c>
      <c r="E18291" s="74" t="str">
        <v/>
      </c>
      <c r="F18291" s="75">
        <f>IF($E18291="","",IFERROR(VLOOKUP(TRIM(E18291&amp;""),'Référentiel Articles'!$A$2:$F$634,4,FALSE),""))</f>
      </c>
      <c r="G18291" s="76">
        <f>IF($E18291="","",IFERROR(VLOOKUP(TRIM(E18291&amp;""),'Référentiel Articles'!$A$2:$F$634,5,FALSE),""))</f>
      </c>
      <c r="H18291" s="77" t="str">
        <v/>
      </c>
      <c r="I18291" s="76">
        <f>IF($E18291="","",IFERROR(VLOOKUP(TRIM(E18291&amp;""),'Référentiel Articles'!$A$2:$F$634,6,FALSE),""))</f>
      </c>
      <c r="J18291" s="78">
        <f>IF(OR($E18291="",$H18291=""),"",$H18291*$I18291)</f>
      </c>
      <c r="K18291" s="79" t="str">
        <v/>
      </c>
    </row>
    <row r="18292">
      <c r="A18292" s="81" t="str">
        <v/>
      </c>
      <c r="B18292" s="81" t="str">
        <v/>
      </c>
      <c r="C18292" s="83">
        <f>IF($E18292="","",IFERROR(VLOOKUP(TRIM(E18292&amp;""),'Référentiel Articles'!$A$2:$F$634,2,FALSE),""))</f>
      </c>
      <c r="D18292" s="83">
        <f>IF($E18292="","",IFERROR(VLOOKUP(TRIM(E18292&amp;""),'Référentiel Articles'!$A$2:$F$634,3,FALSE),""))</f>
      </c>
      <c r="E18292" s="81" t="str">
        <v/>
      </c>
      <c r="F18292" s="83">
        <f>IF($E18292="","",IFERROR(VLOOKUP(TRIM(E18292&amp;""),'Référentiel Articles'!$A$2:$F$634,4,FALSE),""))</f>
      </c>
      <c r="G18292" s="84">
        <f>IF($E18292="","",IFERROR(VLOOKUP(TRIM(E18292&amp;""),'Référentiel Articles'!$A$2:$F$634,5,FALSE),""))</f>
      </c>
      <c r="H18292" s="85" t="str">
        <v/>
      </c>
      <c r="I18292" s="84">
        <f>IF($E18292="","",IFERROR(VLOOKUP(TRIM(E18292&amp;""),'Référentiel Articles'!$A$2:$F$634,6,FALSE),""))</f>
      </c>
      <c r="J18292" s="90">
        <f>IF(OR($E18292="",$H18292=""),"",$H18292*$I18292)</f>
      </c>
      <c r="K18292" s="87" t="str">
        <v/>
      </c>
    </row>
    <row r="18293">
      <c r="A18293" s="74" t="str">
        <v/>
      </c>
      <c r="B18293" s="74" t="str">
        <v/>
      </c>
      <c r="C18293" s="75">
        <f>IF($E18293="","",IFERROR(VLOOKUP(TRIM(E18293&amp;""),'Référentiel Articles'!$A$2:$F$634,2,FALSE),""))</f>
      </c>
      <c r="D18293" s="75">
        <f>IF($E18293="","",IFERROR(VLOOKUP(TRIM(E18293&amp;""),'Référentiel Articles'!$A$2:$F$634,3,FALSE),""))</f>
      </c>
      <c r="E18293" s="74" t="str">
        <v/>
      </c>
      <c r="F18293" s="75">
        <f>IF($E18293="","",IFERROR(VLOOKUP(TRIM(E18293&amp;""),'Référentiel Articles'!$A$2:$F$634,4,FALSE),""))</f>
      </c>
      <c r="G18293" s="76">
        <f>IF($E18293="","",IFERROR(VLOOKUP(TRIM(E18293&amp;""),'Référentiel Articles'!$A$2:$F$634,5,FALSE),""))</f>
      </c>
      <c r="H18293" s="77" t="str">
        <v/>
      </c>
      <c r="I18293" s="76">
        <f>IF($E18293="","",IFERROR(VLOOKUP(TRIM(E18293&amp;""),'Référentiel Articles'!$A$2:$F$634,6,FALSE),""))</f>
      </c>
      <c r="J18293" s="78">
        <f>IF(OR($E18293="",$H18293=""),"",$H18293*$I18293)</f>
      </c>
      <c r="K18293" s="79" t="str">
        <v/>
      </c>
    </row>
    <row r="18294">
      <c r="A18294" s="81" t="str">
        <v/>
      </c>
      <c r="B18294" s="81" t="str">
        <v/>
      </c>
      <c r="C18294" s="83">
        <f>IF($E18294="","",IFERROR(VLOOKUP(TRIM(E18294&amp;""),'Référentiel Articles'!$A$2:$F$634,2,FALSE),""))</f>
      </c>
      <c r="D18294" s="83">
        <f>IF($E18294="","",IFERROR(VLOOKUP(TRIM(E18294&amp;""),'Référentiel Articles'!$A$2:$F$634,3,FALSE),""))</f>
      </c>
      <c r="E18294" s="81" t="str">
        <v/>
      </c>
      <c r="F18294" s="83">
        <f>IF($E18294="","",IFERROR(VLOOKUP(TRIM(E18294&amp;""),'Référentiel Articles'!$A$2:$F$634,4,FALSE),""))</f>
      </c>
      <c r="G18294" s="84">
        <f>IF($E18294="","",IFERROR(VLOOKUP(TRIM(E18294&amp;""),'Référentiel Articles'!$A$2:$F$634,5,FALSE),""))</f>
      </c>
      <c r="H18294" s="85" t="str">
        <v/>
      </c>
      <c r="I18294" s="84">
        <f>IF($E18294="","",IFERROR(VLOOKUP(TRIM(E18294&amp;""),'Référentiel Articles'!$A$2:$F$634,6,FALSE),""))</f>
      </c>
      <c r="J18294" s="90">
        <f>IF(OR($E18294="",$H18294=""),"",$H18294*$I18294)</f>
      </c>
      <c r="K18294" s="87" t="str">
        <v/>
      </c>
    </row>
    <row r="18295">
      <c r="A18295" s="74" t="str">
        <v/>
      </c>
      <c r="B18295" s="74" t="str">
        <v/>
      </c>
      <c r="C18295" s="75">
        <f>IF($E18295="","",IFERROR(VLOOKUP(TRIM(E18295&amp;""),'Référentiel Articles'!$A$2:$F$634,2,FALSE),""))</f>
      </c>
      <c r="D18295" s="75">
        <f>IF($E18295="","",IFERROR(VLOOKUP(TRIM(E18295&amp;""),'Référentiel Articles'!$A$2:$F$634,3,FALSE),""))</f>
      </c>
      <c r="E18295" s="74" t="str">
        <v/>
      </c>
      <c r="F18295" s="75">
        <f>IF($E18295="","",IFERROR(VLOOKUP(TRIM(E18295&amp;""),'Référentiel Articles'!$A$2:$F$634,4,FALSE),""))</f>
      </c>
      <c r="G18295" s="76">
        <f>IF($E18295="","",IFERROR(VLOOKUP(TRIM(E18295&amp;""),'Référentiel Articles'!$A$2:$F$634,5,FALSE),""))</f>
      </c>
      <c r="H18295" s="77" t="str">
        <v/>
      </c>
      <c r="I18295" s="76">
        <f>IF($E18295="","",IFERROR(VLOOKUP(TRIM(E18295&amp;""),'Référentiel Articles'!$A$2:$F$634,6,FALSE),""))</f>
      </c>
      <c r="J18295" s="78">
        <f>IF(OR($E18295="",$H18295=""),"",$H18295*$I18295)</f>
      </c>
      <c r="K18295" s="79" t="str">
        <v/>
      </c>
    </row>
    <row r="18296">
      <c r="A18296" s="81" t="str">
        <v/>
      </c>
      <c r="B18296" s="81" t="str">
        <v/>
      </c>
      <c r="C18296" s="83">
        <f>IF($E18296="","",IFERROR(VLOOKUP(TRIM(E18296&amp;""),'Référentiel Articles'!$A$2:$F$634,2,FALSE),""))</f>
      </c>
      <c r="D18296" s="83">
        <f>IF($E18296="","",IFERROR(VLOOKUP(TRIM(E18296&amp;""),'Référentiel Articles'!$A$2:$F$634,3,FALSE),""))</f>
      </c>
      <c r="E18296" s="81" t="str">
        <v/>
      </c>
      <c r="F18296" s="83">
        <f>IF($E18296="","",IFERROR(VLOOKUP(TRIM(E18296&amp;""),'Référentiel Articles'!$A$2:$F$634,4,FALSE),""))</f>
      </c>
      <c r="G18296" s="84">
        <f>IF($E18296="","",IFERROR(VLOOKUP(TRIM(E18296&amp;""),'Référentiel Articles'!$A$2:$F$634,5,FALSE),""))</f>
      </c>
      <c r="H18296" s="85" t="str">
        <v/>
      </c>
      <c r="I18296" s="84">
        <f>IF($E18296="","",IFERROR(VLOOKUP(TRIM(E18296&amp;""),'Référentiel Articles'!$A$2:$F$634,6,FALSE),""))</f>
      </c>
      <c r="J18296" s="90">
        <f>IF(OR($E18296="",$H18296=""),"",$H18296*$I18296)</f>
      </c>
      <c r="K18296" s="87" t="str">
        <v/>
      </c>
    </row>
    <row r="18297">
      <c r="A18297" s="74" t="str">
        <v/>
      </c>
      <c r="B18297" s="74" t="str">
        <v/>
      </c>
      <c r="C18297" s="75">
        <f>IF($E18297="","",IFERROR(VLOOKUP(TRIM(E18297&amp;""),'Référentiel Articles'!$A$2:$F$634,2,FALSE),""))</f>
      </c>
      <c r="D18297" s="75">
        <f>IF($E18297="","",IFERROR(VLOOKUP(TRIM(E18297&amp;""),'Référentiel Articles'!$A$2:$F$634,3,FALSE),""))</f>
      </c>
      <c r="E18297" s="74" t="str">
        <v/>
      </c>
      <c r="F18297" s="75">
        <f>IF($E18297="","",IFERROR(VLOOKUP(TRIM(E18297&amp;""),'Référentiel Articles'!$A$2:$F$634,4,FALSE),""))</f>
      </c>
      <c r="G18297" s="76">
        <f>IF($E18297="","",IFERROR(VLOOKUP(TRIM(E18297&amp;""),'Référentiel Articles'!$A$2:$F$634,5,FALSE),""))</f>
      </c>
      <c r="H18297" s="77" t="str">
        <v/>
      </c>
      <c r="I18297" s="76">
        <f>IF($E18297="","",IFERROR(VLOOKUP(TRIM(E18297&amp;""),'Référentiel Articles'!$A$2:$F$634,6,FALSE),""))</f>
      </c>
      <c r="J18297" s="78">
        <f>IF(OR($E18297="",$H18297=""),"",$H18297*$I18297)</f>
      </c>
      <c r="K18297" s="79" t="str">
        <v/>
      </c>
    </row>
    <row r="18298">
      <c r="A18298" s="81" t="str">
        <v/>
      </c>
      <c r="B18298" s="81" t="str">
        <v/>
      </c>
      <c r="C18298" s="83">
        <f>IF($E18298="","",IFERROR(VLOOKUP(TRIM(E18298&amp;""),'Référentiel Articles'!$A$2:$F$634,2,FALSE),""))</f>
      </c>
      <c r="D18298" s="83">
        <f>IF($E18298="","",IFERROR(VLOOKUP(TRIM(E18298&amp;""),'Référentiel Articles'!$A$2:$F$634,3,FALSE),""))</f>
      </c>
      <c r="E18298" s="81" t="str">
        <v/>
      </c>
      <c r="F18298" s="83">
        <f>IF($E18298="","",IFERROR(VLOOKUP(TRIM(E18298&amp;""),'Référentiel Articles'!$A$2:$F$634,4,FALSE),""))</f>
      </c>
      <c r="G18298" s="84">
        <f>IF($E18298="","",IFERROR(VLOOKUP(TRIM(E18298&amp;""),'Référentiel Articles'!$A$2:$F$634,5,FALSE),""))</f>
      </c>
      <c r="H18298" s="85" t="str">
        <v/>
      </c>
      <c r="I18298" s="84">
        <f>IF($E18298="","",IFERROR(VLOOKUP(TRIM(E18298&amp;""),'Référentiel Articles'!$A$2:$F$634,6,FALSE),""))</f>
      </c>
      <c r="J18298" s="90">
        <f>IF(OR($E18298="",$H18298=""),"",$H18298*$I18298)</f>
      </c>
      <c r="K18298" s="87" t="str">
        <v/>
      </c>
    </row>
    <row r="18299">
      <c r="A18299" s="74" t="str">
        <v/>
      </c>
      <c r="B18299" s="74" t="str">
        <v/>
      </c>
      <c r="C18299" s="75">
        <f>IF($E18299="","",IFERROR(VLOOKUP(TRIM(E18299&amp;""),'Référentiel Articles'!$A$2:$F$634,2,FALSE),""))</f>
      </c>
      <c r="D18299" s="75">
        <f>IF($E18299="","",IFERROR(VLOOKUP(TRIM(E18299&amp;""),'Référentiel Articles'!$A$2:$F$634,3,FALSE),""))</f>
      </c>
      <c r="E18299" s="74" t="str">
        <v/>
      </c>
      <c r="F18299" s="75">
        <f>IF($E18299="","",IFERROR(VLOOKUP(TRIM(E18299&amp;""),'Référentiel Articles'!$A$2:$F$634,4,FALSE),""))</f>
      </c>
      <c r="G18299" s="76">
        <f>IF($E18299="","",IFERROR(VLOOKUP(TRIM(E18299&amp;""),'Référentiel Articles'!$A$2:$F$634,5,FALSE),""))</f>
      </c>
      <c r="H18299" s="77" t="str">
        <v/>
      </c>
      <c r="I18299" s="76">
        <f>IF($E18299="","",IFERROR(VLOOKUP(TRIM(E18299&amp;""),'Référentiel Articles'!$A$2:$F$634,6,FALSE),""))</f>
      </c>
      <c r="J18299" s="78">
        <f>IF(OR($E18299="",$H18299=""),"",$H18299*$I18299)</f>
      </c>
      <c r="K18299" s="79" t="str">
        <v/>
      </c>
    </row>
    <row r="18300">
      <c r="A18300" s="81" t="str">
        <v/>
      </c>
      <c r="B18300" s="81" t="str">
        <v/>
      </c>
      <c r="C18300" s="83">
        <f>IF($E18300="","",IFERROR(VLOOKUP(TRIM(E18300&amp;""),'Référentiel Articles'!$A$2:$F$634,2,FALSE),""))</f>
      </c>
      <c r="D18300" s="83">
        <f>IF($E18300="","",IFERROR(VLOOKUP(TRIM(E18300&amp;""),'Référentiel Articles'!$A$2:$F$634,3,FALSE),""))</f>
      </c>
      <c r="E18300" s="81" t="str">
        <v/>
      </c>
      <c r="F18300" s="83">
        <f>IF($E18300="","",IFERROR(VLOOKUP(TRIM(E18300&amp;""),'Référentiel Articles'!$A$2:$F$634,4,FALSE),""))</f>
      </c>
      <c r="G18300" s="84">
        <f>IF($E18300="","",IFERROR(VLOOKUP(TRIM(E18300&amp;""),'Référentiel Articles'!$A$2:$F$634,5,FALSE),""))</f>
      </c>
      <c r="H18300" s="85" t="str">
        <v/>
      </c>
      <c r="I18300" s="84">
        <f>IF($E18300="","",IFERROR(VLOOKUP(TRIM(E18300&amp;""),'Référentiel Articles'!$A$2:$F$634,6,FALSE),""))</f>
      </c>
      <c r="J18300" s="90">
        <f>IF(OR($E18300="",$H18300=""),"",$H18300*$I18300)</f>
      </c>
      <c r="K18300" s="87" t="str">
        <v/>
      </c>
    </row>
    <row r="18301">
      <c r="A18301" s="74" t="str">
        <v/>
      </c>
      <c r="B18301" s="74" t="str">
        <v/>
      </c>
      <c r="C18301" s="75">
        <f>IF($E18301="","",IFERROR(VLOOKUP(TRIM(E18301&amp;""),'Référentiel Articles'!$A$2:$F$634,2,FALSE),""))</f>
      </c>
      <c r="D18301" s="75">
        <f>IF($E18301="","",IFERROR(VLOOKUP(TRIM(E18301&amp;""),'Référentiel Articles'!$A$2:$F$634,3,FALSE),""))</f>
      </c>
      <c r="E18301" s="74" t="str">
        <v/>
      </c>
      <c r="F18301" s="75">
        <f>IF($E18301="","",IFERROR(VLOOKUP(TRIM(E18301&amp;""),'Référentiel Articles'!$A$2:$F$634,4,FALSE),""))</f>
      </c>
      <c r="G18301" s="76">
        <f>IF($E18301="","",IFERROR(VLOOKUP(TRIM(E18301&amp;""),'Référentiel Articles'!$A$2:$F$634,5,FALSE),""))</f>
      </c>
      <c r="H18301" s="77" t="str">
        <v/>
      </c>
      <c r="I18301" s="76">
        <f>IF($E18301="","",IFERROR(VLOOKUP(TRIM(E18301&amp;""),'Référentiel Articles'!$A$2:$F$634,6,FALSE),""))</f>
      </c>
      <c r="J18301" s="78">
        <f>IF(OR($E18301="",$H18301=""),"",$H18301*$I18301)</f>
      </c>
      <c r="K18301" s="79" t="str">
        <v/>
      </c>
    </row>
    <row r="18302">
      <c r="A18302" s="81" t="str">
        <v/>
      </c>
      <c r="B18302" s="81" t="str">
        <v/>
      </c>
      <c r="C18302" s="83">
        <f>IF($E18302="","",IFERROR(VLOOKUP(TRIM(E18302&amp;""),'Référentiel Articles'!$A$2:$F$634,2,FALSE),""))</f>
      </c>
      <c r="D18302" s="83">
        <f>IF($E18302="","",IFERROR(VLOOKUP(TRIM(E18302&amp;""),'Référentiel Articles'!$A$2:$F$634,3,FALSE),""))</f>
      </c>
      <c r="E18302" s="81" t="str">
        <v/>
      </c>
      <c r="F18302" s="83">
        <f>IF($E18302="","",IFERROR(VLOOKUP(TRIM(E18302&amp;""),'Référentiel Articles'!$A$2:$F$634,4,FALSE),""))</f>
      </c>
      <c r="G18302" s="84">
        <f>IF($E18302="","",IFERROR(VLOOKUP(TRIM(E18302&amp;""),'Référentiel Articles'!$A$2:$F$634,5,FALSE),""))</f>
      </c>
      <c r="H18302" s="85" t="str">
        <v/>
      </c>
      <c r="I18302" s="84">
        <f>IF($E18302="","",IFERROR(VLOOKUP(TRIM(E18302&amp;""),'Référentiel Articles'!$A$2:$F$634,6,FALSE),""))</f>
      </c>
      <c r="J18302" s="90">
        <f>IF(OR($E18302="",$H18302=""),"",$H18302*$I18302)</f>
      </c>
      <c r="K18302" s="87" t="str">
        <v/>
      </c>
    </row>
    <row r="18303">
      <c r="A18303" s="74" t="str">
        <v/>
      </c>
      <c r="B18303" s="74" t="str">
        <v/>
      </c>
      <c r="C18303" s="75">
        <f>IF($E18303="","",IFERROR(VLOOKUP(TRIM(E18303&amp;""),'Référentiel Articles'!$A$2:$F$634,2,FALSE),""))</f>
      </c>
      <c r="D18303" s="75">
        <f>IF($E18303="","",IFERROR(VLOOKUP(TRIM(E18303&amp;""),'Référentiel Articles'!$A$2:$F$634,3,FALSE),""))</f>
      </c>
      <c r="E18303" s="74" t="str">
        <v/>
      </c>
      <c r="F18303" s="75">
        <f>IF($E18303="","",IFERROR(VLOOKUP(TRIM(E18303&amp;""),'Référentiel Articles'!$A$2:$F$634,4,FALSE),""))</f>
      </c>
      <c r="G18303" s="76">
        <f>IF($E18303="","",IFERROR(VLOOKUP(TRIM(E18303&amp;""),'Référentiel Articles'!$A$2:$F$634,5,FALSE),""))</f>
      </c>
      <c r="H18303" s="77" t="str">
        <v/>
      </c>
      <c r="I18303" s="76">
        <f>IF($E18303="","",IFERROR(VLOOKUP(TRIM(E18303&amp;""),'Référentiel Articles'!$A$2:$F$634,6,FALSE),""))</f>
      </c>
      <c r="J18303" s="78">
        <f>IF(OR($E18303="",$H18303=""),"",$H18303*$I18303)</f>
      </c>
      <c r="K18303" s="79" t="str">
        <v/>
      </c>
    </row>
    <row r="18304">
      <c r="A18304" s="81" t="str">
        <v/>
      </c>
      <c r="B18304" s="81" t="str">
        <v/>
      </c>
      <c r="C18304" s="83">
        <f>IF($E18304="","",IFERROR(VLOOKUP(TRIM(E18304&amp;""),'Référentiel Articles'!$A$2:$F$634,2,FALSE),""))</f>
      </c>
      <c r="D18304" s="83">
        <f>IF($E18304="","",IFERROR(VLOOKUP(TRIM(E18304&amp;""),'Référentiel Articles'!$A$2:$F$634,3,FALSE),""))</f>
      </c>
      <c r="E18304" s="81" t="str">
        <v/>
      </c>
      <c r="F18304" s="83">
        <f>IF($E18304="","",IFERROR(VLOOKUP(TRIM(E18304&amp;""),'Référentiel Articles'!$A$2:$F$634,4,FALSE),""))</f>
      </c>
      <c r="G18304" s="84">
        <f>IF($E18304="","",IFERROR(VLOOKUP(TRIM(E18304&amp;""),'Référentiel Articles'!$A$2:$F$634,5,FALSE),""))</f>
      </c>
      <c r="H18304" s="85" t="str">
        <v/>
      </c>
      <c r="I18304" s="84">
        <f>IF($E18304="","",IFERROR(VLOOKUP(TRIM(E18304&amp;""),'Référentiel Articles'!$A$2:$F$634,6,FALSE),""))</f>
      </c>
      <c r="J18304" s="90">
        <f>IF(OR($E18304="",$H18304=""),"",$H18304*$I18304)</f>
      </c>
      <c r="K18304" s="87" t="str">
        <v/>
      </c>
    </row>
    <row r="18305">
      <c r="A18305" s="74" t="str">
        <v/>
      </c>
      <c r="B18305" s="74" t="str">
        <v/>
      </c>
      <c r="C18305" s="75">
        <f>IF($E18305="","",IFERROR(VLOOKUP(TRIM(E18305&amp;""),'Référentiel Articles'!$A$2:$F$634,2,FALSE),""))</f>
      </c>
      <c r="D18305" s="75">
        <f>IF($E18305="","",IFERROR(VLOOKUP(TRIM(E18305&amp;""),'Référentiel Articles'!$A$2:$F$634,3,FALSE),""))</f>
      </c>
      <c r="E18305" s="74" t="str">
        <v/>
      </c>
      <c r="F18305" s="75">
        <f>IF($E18305="","",IFERROR(VLOOKUP(TRIM(E18305&amp;""),'Référentiel Articles'!$A$2:$F$634,4,FALSE),""))</f>
      </c>
      <c r="G18305" s="76">
        <f>IF($E18305="","",IFERROR(VLOOKUP(TRIM(E18305&amp;""),'Référentiel Articles'!$A$2:$F$634,5,FALSE),""))</f>
      </c>
      <c r="H18305" s="77" t="str">
        <v/>
      </c>
      <c r="I18305" s="76">
        <f>IF($E18305="","",IFERROR(VLOOKUP(TRIM(E18305&amp;""),'Référentiel Articles'!$A$2:$F$634,6,FALSE),""))</f>
      </c>
      <c r="J18305" s="78">
        <f>IF(OR($E18305="",$H18305=""),"",$H18305*$I18305)</f>
      </c>
      <c r="K18305" s="79" t="str">
        <v/>
      </c>
    </row>
    <row r="18306">
      <c r="A18306" s="81" t="str">
        <v/>
      </c>
      <c r="B18306" s="81" t="str">
        <v/>
      </c>
      <c r="C18306" s="83">
        <f>IF($E18306="","",IFERROR(VLOOKUP(TRIM(E18306&amp;""),'Référentiel Articles'!$A$2:$F$634,2,FALSE),""))</f>
      </c>
      <c r="D18306" s="83">
        <f>IF($E18306="","",IFERROR(VLOOKUP(TRIM(E18306&amp;""),'Référentiel Articles'!$A$2:$F$634,3,FALSE),""))</f>
      </c>
      <c r="E18306" s="81" t="str">
        <v/>
      </c>
      <c r="F18306" s="83">
        <f>IF($E18306="","",IFERROR(VLOOKUP(TRIM(E18306&amp;""),'Référentiel Articles'!$A$2:$F$634,4,FALSE),""))</f>
      </c>
      <c r="G18306" s="84">
        <f>IF($E18306="","",IFERROR(VLOOKUP(TRIM(E18306&amp;""),'Référentiel Articles'!$A$2:$F$634,5,FALSE),""))</f>
      </c>
      <c r="H18306" s="85" t="str">
        <v/>
      </c>
      <c r="I18306" s="84">
        <f>IF($E18306="","",IFERROR(VLOOKUP(TRIM(E18306&amp;""),'Référentiel Articles'!$A$2:$F$634,6,FALSE),""))</f>
      </c>
      <c r="J18306" s="90">
        <f>IF(OR($E18306="",$H18306=""),"",$H18306*$I18306)</f>
      </c>
      <c r="K18306" s="87" t="str">
        <v/>
      </c>
    </row>
    <row r="18307">
      <c r="A18307" s="74" t="str">
        <v/>
      </c>
      <c r="B18307" s="74" t="str">
        <v/>
      </c>
      <c r="C18307" s="75">
        <f>IF($E18307="","",IFERROR(VLOOKUP(TRIM(E18307&amp;""),'Référentiel Articles'!$A$2:$F$634,2,FALSE),""))</f>
      </c>
      <c r="D18307" s="75">
        <f>IF($E18307="","",IFERROR(VLOOKUP(TRIM(E18307&amp;""),'Référentiel Articles'!$A$2:$F$634,3,FALSE),""))</f>
      </c>
      <c r="E18307" s="74" t="str">
        <v/>
      </c>
      <c r="F18307" s="75">
        <f>IF($E18307="","",IFERROR(VLOOKUP(TRIM(E18307&amp;""),'Référentiel Articles'!$A$2:$F$634,4,FALSE),""))</f>
      </c>
      <c r="G18307" s="76">
        <f>IF($E18307="","",IFERROR(VLOOKUP(TRIM(E18307&amp;""),'Référentiel Articles'!$A$2:$F$634,5,FALSE),""))</f>
      </c>
      <c r="H18307" s="77" t="str">
        <v/>
      </c>
      <c r="I18307" s="76">
        <f>IF($E18307="","",IFERROR(VLOOKUP(TRIM(E18307&amp;""),'Référentiel Articles'!$A$2:$F$634,6,FALSE),""))</f>
      </c>
      <c r="J18307" s="78">
        <f>IF(OR($E18307="",$H18307=""),"",$H18307*$I18307)</f>
      </c>
      <c r="K18307" s="79" t="str">
        <v/>
      </c>
    </row>
    <row r="18308">
      <c r="A18308" s="81" t="str">
        <v/>
      </c>
      <c r="B18308" s="81" t="str">
        <v/>
      </c>
      <c r="C18308" s="83">
        <f>IF($E18308="","",IFERROR(VLOOKUP(TRIM(E18308&amp;""),'Référentiel Articles'!$A$2:$F$634,2,FALSE),""))</f>
      </c>
      <c r="D18308" s="83">
        <f>IF($E18308="","",IFERROR(VLOOKUP(TRIM(E18308&amp;""),'Référentiel Articles'!$A$2:$F$634,3,FALSE),""))</f>
      </c>
      <c r="E18308" s="81" t="str">
        <v/>
      </c>
      <c r="F18308" s="83">
        <f>IF($E18308="","",IFERROR(VLOOKUP(TRIM(E18308&amp;""),'Référentiel Articles'!$A$2:$F$634,4,FALSE),""))</f>
      </c>
      <c r="G18308" s="84">
        <f>IF($E18308="","",IFERROR(VLOOKUP(TRIM(E18308&amp;""),'Référentiel Articles'!$A$2:$F$634,5,FALSE),""))</f>
      </c>
      <c r="H18308" s="85" t="str">
        <v/>
      </c>
      <c r="I18308" s="84">
        <f>IF($E18308="","",IFERROR(VLOOKUP(TRIM(E18308&amp;""),'Référentiel Articles'!$A$2:$F$634,6,FALSE),""))</f>
      </c>
      <c r="J18308" s="90">
        <f>IF(OR($E18308="",$H18308=""),"",$H18308*$I18308)</f>
      </c>
      <c r="K18308" s="87" t="str">
        <v/>
      </c>
    </row>
    <row r="18309">
      <c r="A18309" s="74" t="str">
        <v/>
      </c>
      <c r="B18309" s="74" t="str">
        <v/>
      </c>
      <c r="C18309" s="75">
        <f>IF($E18309="","",IFERROR(VLOOKUP(TRIM(E18309&amp;""),'Référentiel Articles'!$A$2:$F$634,2,FALSE),""))</f>
      </c>
      <c r="D18309" s="75">
        <f>IF($E18309="","",IFERROR(VLOOKUP(TRIM(E18309&amp;""),'Référentiel Articles'!$A$2:$F$634,3,FALSE),""))</f>
      </c>
      <c r="E18309" s="74" t="str">
        <v/>
      </c>
      <c r="F18309" s="75">
        <f>IF($E18309="","",IFERROR(VLOOKUP(TRIM(E18309&amp;""),'Référentiel Articles'!$A$2:$F$634,4,FALSE),""))</f>
      </c>
      <c r="G18309" s="76">
        <f>IF($E18309="","",IFERROR(VLOOKUP(TRIM(E18309&amp;""),'Référentiel Articles'!$A$2:$F$634,5,FALSE),""))</f>
      </c>
      <c r="H18309" s="77" t="str">
        <v/>
      </c>
      <c r="I18309" s="76">
        <f>IF($E18309="","",IFERROR(VLOOKUP(TRIM(E18309&amp;""),'Référentiel Articles'!$A$2:$F$634,6,FALSE),""))</f>
      </c>
      <c r="J18309" s="78">
        <f>IF(OR($E18309="",$H18309=""),"",$H18309*$I18309)</f>
      </c>
      <c r="K18309" s="79" t="str">
        <v/>
      </c>
    </row>
    <row r="18310">
      <c r="A18310" s="81" t="str">
        <v/>
      </c>
      <c r="B18310" s="81" t="str">
        <v/>
      </c>
      <c r="C18310" s="83">
        <f>IF($E18310="","",IFERROR(VLOOKUP(TRIM(E18310&amp;""),'Référentiel Articles'!$A$2:$F$634,2,FALSE),""))</f>
      </c>
      <c r="D18310" s="83">
        <f>IF($E18310="","",IFERROR(VLOOKUP(TRIM(E18310&amp;""),'Référentiel Articles'!$A$2:$F$634,3,FALSE),""))</f>
      </c>
      <c r="E18310" s="81" t="str">
        <v/>
      </c>
      <c r="F18310" s="83">
        <f>IF($E18310="","",IFERROR(VLOOKUP(TRIM(E18310&amp;""),'Référentiel Articles'!$A$2:$F$634,4,FALSE),""))</f>
      </c>
      <c r="G18310" s="84">
        <f>IF($E18310="","",IFERROR(VLOOKUP(TRIM(E18310&amp;""),'Référentiel Articles'!$A$2:$F$634,5,FALSE),""))</f>
      </c>
      <c r="H18310" s="85" t="str">
        <v/>
      </c>
      <c r="I18310" s="84">
        <f>IF($E18310="","",IFERROR(VLOOKUP(TRIM(E18310&amp;""),'Référentiel Articles'!$A$2:$F$634,6,FALSE),""))</f>
      </c>
      <c r="J18310" s="90">
        <f>IF(OR($E18310="",$H18310=""),"",$H18310*$I18310)</f>
      </c>
      <c r="K18310" s="87" t="str">
        <v/>
      </c>
    </row>
    <row r="18311">
      <c r="A18311" s="74" t="str">
        <v/>
      </c>
      <c r="B18311" s="74" t="str">
        <v/>
      </c>
      <c r="C18311" s="75">
        <f>IF($E18311="","",IFERROR(VLOOKUP(TRIM(E18311&amp;""),'Référentiel Articles'!$A$2:$F$634,2,FALSE),""))</f>
      </c>
      <c r="D18311" s="75">
        <f>IF($E18311="","",IFERROR(VLOOKUP(TRIM(E18311&amp;""),'Référentiel Articles'!$A$2:$F$634,3,FALSE),""))</f>
      </c>
      <c r="E18311" s="74" t="str">
        <v/>
      </c>
      <c r="F18311" s="75">
        <f>IF($E18311="","",IFERROR(VLOOKUP(TRIM(E18311&amp;""),'Référentiel Articles'!$A$2:$F$634,4,FALSE),""))</f>
      </c>
      <c r="G18311" s="76">
        <f>IF($E18311="","",IFERROR(VLOOKUP(TRIM(E18311&amp;""),'Référentiel Articles'!$A$2:$F$634,5,FALSE),""))</f>
      </c>
      <c r="H18311" s="77" t="str">
        <v/>
      </c>
      <c r="I18311" s="76">
        <f>IF($E18311="","",IFERROR(VLOOKUP(TRIM(E18311&amp;""),'Référentiel Articles'!$A$2:$F$634,6,FALSE),""))</f>
      </c>
      <c r="J18311" s="78">
        <f>IF(OR($E18311="",$H18311=""),"",$H18311*$I18311)</f>
      </c>
      <c r="K18311" s="79" t="str">
        <v/>
      </c>
    </row>
    <row r="18312">
      <c r="A18312" s="81" t="str">
        <v/>
      </c>
      <c r="B18312" s="81" t="str">
        <v/>
      </c>
      <c r="C18312" s="83">
        <f>IF($E18312="","",IFERROR(VLOOKUP(TRIM(E18312&amp;""),'Référentiel Articles'!$A$2:$F$634,2,FALSE),""))</f>
      </c>
      <c r="D18312" s="83">
        <f>IF($E18312="","",IFERROR(VLOOKUP(TRIM(E18312&amp;""),'Référentiel Articles'!$A$2:$F$634,3,FALSE),""))</f>
      </c>
      <c r="E18312" s="81" t="str">
        <v/>
      </c>
      <c r="F18312" s="83">
        <f>IF($E18312="","",IFERROR(VLOOKUP(TRIM(E18312&amp;""),'Référentiel Articles'!$A$2:$F$634,4,FALSE),""))</f>
      </c>
      <c r="G18312" s="84">
        <f>IF($E18312="","",IFERROR(VLOOKUP(TRIM(E18312&amp;""),'Référentiel Articles'!$A$2:$F$634,5,FALSE),""))</f>
      </c>
      <c r="H18312" s="85" t="str">
        <v/>
      </c>
      <c r="I18312" s="84">
        <f>IF($E18312="","",IFERROR(VLOOKUP(TRIM(E18312&amp;""),'Référentiel Articles'!$A$2:$F$634,6,FALSE),""))</f>
      </c>
      <c r="J18312" s="90">
        <f>IF(OR($E18312="",$H18312=""),"",$H18312*$I18312)</f>
      </c>
      <c r="K18312" s="87" t="str">
        <v/>
      </c>
    </row>
    <row r="18313">
      <c r="A18313" s="74" t="str">
        <v/>
      </c>
      <c r="B18313" s="74" t="str">
        <v/>
      </c>
      <c r="C18313" s="75">
        <f>IF($E18313="","",IFERROR(VLOOKUP(TRIM(E18313&amp;""),'Référentiel Articles'!$A$2:$F$634,2,FALSE),""))</f>
      </c>
      <c r="D18313" s="75">
        <f>IF($E18313="","",IFERROR(VLOOKUP(TRIM(E18313&amp;""),'Référentiel Articles'!$A$2:$F$634,3,FALSE),""))</f>
      </c>
      <c r="E18313" s="74" t="str">
        <v/>
      </c>
      <c r="F18313" s="75">
        <f>IF($E18313="","",IFERROR(VLOOKUP(TRIM(E18313&amp;""),'Référentiel Articles'!$A$2:$F$634,4,FALSE),""))</f>
      </c>
      <c r="G18313" s="76">
        <f>IF($E18313="","",IFERROR(VLOOKUP(TRIM(E18313&amp;""),'Référentiel Articles'!$A$2:$F$634,5,FALSE),""))</f>
      </c>
      <c r="H18313" s="77" t="str">
        <v/>
      </c>
      <c r="I18313" s="76">
        <f>IF($E18313="","",IFERROR(VLOOKUP(TRIM(E18313&amp;""),'Référentiel Articles'!$A$2:$F$634,6,FALSE),""))</f>
      </c>
      <c r="J18313" s="78">
        <f>IF(OR($E18313="",$H18313=""),"",$H18313*$I18313)</f>
      </c>
      <c r="K18313" s="79" t="str">
        <v/>
      </c>
    </row>
    <row r="18314">
      <c r="A18314" s="81" t="str">
        <v/>
      </c>
      <c r="B18314" s="81" t="str">
        <v/>
      </c>
      <c r="C18314" s="83">
        <f>IF($E18314="","",IFERROR(VLOOKUP(TRIM(E18314&amp;""),'Référentiel Articles'!$A$2:$F$634,2,FALSE),""))</f>
      </c>
      <c r="D18314" s="83">
        <f>IF($E18314="","",IFERROR(VLOOKUP(TRIM(E18314&amp;""),'Référentiel Articles'!$A$2:$F$634,3,FALSE),""))</f>
      </c>
      <c r="E18314" s="81" t="str">
        <v/>
      </c>
      <c r="F18314" s="83">
        <f>IF($E18314="","",IFERROR(VLOOKUP(TRIM(E18314&amp;""),'Référentiel Articles'!$A$2:$F$634,4,FALSE),""))</f>
      </c>
      <c r="G18314" s="84">
        <f>IF($E18314="","",IFERROR(VLOOKUP(TRIM(E18314&amp;""),'Référentiel Articles'!$A$2:$F$634,5,FALSE),""))</f>
      </c>
      <c r="H18314" s="85" t="str">
        <v/>
      </c>
      <c r="I18314" s="84">
        <f>IF($E18314="","",IFERROR(VLOOKUP(TRIM(E18314&amp;""),'Référentiel Articles'!$A$2:$F$634,6,FALSE),""))</f>
      </c>
      <c r="J18314" s="90">
        <f>IF(OR($E18314="",$H18314=""),"",$H18314*$I18314)</f>
      </c>
      <c r="K18314" s="87" t="str">
        <v/>
      </c>
    </row>
    <row r="18315">
      <c r="A18315" s="74" t="str">
        <v/>
      </c>
      <c r="B18315" s="74" t="str">
        <v/>
      </c>
      <c r="C18315" s="75">
        <f>IF($E18315="","",IFERROR(VLOOKUP(TRIM(E18315&amp;""),'Référentiel Articles'!$A$2:$F$634,2,FALSE),""))</f>
      </c>
      <c r="D18315" s="75">
        <f>IF($E18315="","",IFERROR(VLOOKUP(TRIM(E18315&amp;""),'Référentiel Articles'!$A$2:$F$634,3,FALSE),""))</f>
      </c>
      <c r="E18315" s="74" t="str">
        <v/>
      </c>
      <c r="F18315" s="75">
        <f>IF($E18315="","",IFERROR(VLOOKUP(TRIM(E18315&amp;""),'Référentiel Articles'!$A$2:$F$634,4,FALSE),""))</f>
      </c>
      <c r="G18315" s="76">
        <f>IF($E18315="","",IFERROR(VLOOKUP(TRIM(E18315&amp;""),'Référentiel Articles'!$A$2:$F$634,5,FALSE),""))</f>
      </c>
      <c r="H18315" s="77" t="str">
        <v/>
      </c>
      <c r="I18315" s="76">
        <f>IF($E18315="","",IFERROR(VLOOKUP(TRIM(E18315&amp;""),'Référentiel Articles'!$A$2:$F$634,6,FALSE),""))</f>
      </c>
      <c r="J18315" s="78">
        <f>IF(OR($E18315="",$H18315=""),"",$H18315*$I18315)</f>
      </c>
      <c r="K18315" s="79" t="str">
        <v/>
      </c>
    </row>
    <row r="18316">
      <c r="A18316" s="81" t="str">
        <v/>
      </c>
      <c r="B18316" s="81" t="str">
        <v/>
      </c>
      <c r="C18316" s="83">
        <f>IF($E18316="","",IFERROR(VLOOKUP(TRIM(E18316&amp;""),'Référentiel Articles'!$A$2:$F$634,2,FALSE),""))</f>
      </c>
      <c r="D18316" s="83">
        <f>IF($E18316="","",IFERROR(VLOOKUP(TRIM(E18316&amp;""),'Référentiel Articles'!$A$2:$F$634,3,FALSE),""))</f>
      </c>
      <c r="E18316" s="81" t="str">
        <v/>
      </c>
      <c r="F18316" s="83">
        <f>IF($E18316="","",IFERROR(VLOOKUP(TRIM(E18316&amp;""),'Référentiel Articles'!$A$2:$F$634,4,FALSE),""))</f>
      </c>
      <c r="G18316" s="84">
        <f>IF($E18316="","",IFERROR(VLOOKUP(TRIM(E18316&amp;""),'Référentiel Articles'!$A$2:$F$634,5,FALSE),""))</f>
      </c>
      <c r="H18316" s="85" t="str">
        <v/>
      </c>
      <c r="I18316" s="84">
        <f>IF($E18316="","",IFERROR(VLOOKUP(TRIM(E18316&amp;""),'Référentiel Articles'!$A$2:$F$634,6,FALSE),""))</f>
      </c>
      <c r="J18316" s="90">
        <f>IF(OR($E18316="",$H18316=""),"",$H18316*$I18316)</f>
      </c>
      <c r="K18316" s="87" t="str">
        <v/>
      </c>
    </row>
    <row r="18317">
      <c r="A18317" s="74" t="str">
        <v/>
      </c>
      <c r="B18317" s="74" t="str">
        <v/>
      </c>
      <c r="C18317" s="75">
        <f>IF($E18317="","",IFERROR(VLOOKUP(TRIM(E18317&amp;""),'Référentiel Articles'!$A$2:$F$634,2,FALSE),""))</f>
      </c>
      <c r="D18317" s="75">
        <f>IF($E18317="","",IFERROR(VLOOKUP(TRIM(E18317&amp;""),'Référentiel Articles'!$A$2:$F$634,3,FALSE),""))</f>
      </c>
      <c r="E18317" s="74" t="str">
        <v/>
      </c>
      <c r="F18317" s="75">
        <f>IF($E18317="","",IFERROR(VLOOKUP(TRIM(E18317&amp;""),'Référentiel Articles'!$A$2:$F$634,4,FALSE),""))</f>
      </c>
      <c r="G18317" s="76">
        <f>IF($E18317="","",IFERROR(VLOOKUP(TRIM(E18317&amp;""),'Référentiel Articles'!$A$2:$F$634,5,FALSE),""))</f>
      </c>
      <c r="H18317" s="77" t="str">
        <v/>
      </c>
      <c r="I18317" s="76">
        <f>IF($E18317="","",IFERROR(VLOOKUP(TRIM(E18317&amp;""),'Référentiel Articles'!$A$2:$F$634,6,FALSE),""))</f>
      </c>
      <c r="J18317" s="78">
        <f>IF(OR($E18317="",$H18317=""),"",$H18317*$I18317)</f>
      </c>
      <c r="K18317" s="79" t="str">
        <v/>
      </c>
    </row>
    <row r="18318">
      <c r="A18318" s="81" t="str">
        <v/>
      </c>
      <c r="B18318" s="81" t="str">
        <v/>
      </c>
      <c r="C18318" s="83">
        <f>IF($E18318="","",IFERROR(VLOOKUP(TRIM(E18318&amp;""),'Référentiel Articles'!$A$2:$F$634,2,FALSE),""))</f>
      </c>
      <c r="D18318" s="83">
        <f>IF($E18318="","",IFERROR(VLOOKUP(TRIM(E18318&amp;""),'Référentiel Articles'!$A$2:$F$634,3,FALSE),""))</f>
      </c>
      <c r="E18318" s="81" t="str">
        <v/>
      </c>
      <c r="F18318" s="83">
        <f>IF($E18318="","",IFERROR(VLOOKUP(TRIM(E18318&amp;""),'Référentiel Articles'!$A$2:$F$634,4,FALSE),""))</f>
      </c>
      <c r="G18318" s="84">
        <f>IF($E18318="","",IFERROR(VLOOKUP(TRIM(E18318&amp;""),'Référentiel Articles'!$A$2:$F$634,5,FALSE),""))</f>
      </c>
      <c r="H18318" s="85" t="str">
        <v/>
      </c>
      <c r="I18318" s="84">
        <f>IF($E18318="","",IFERROR(VLOOKUP(TRIM(E18318&amp;""),'Référentiel Articles'!$A$2:$F$634,6,FALSE),""))</f>
      </c>
      <c r="J18318" s="90">
        <f>IF(OR($E18318="",$H18318=""),"",$H18318*$I18318)</f>
      </c>
      <c r="K18318" s="87" t="str">
        <v/>
      </c>
    </row>
    <row r="18319">
      <c r="A18319" s="74" t="str">
        <v/>
      </c>
      <c r="B18319" s="74" t="str">
        <v/>
      </c>
      <c r="C18319" s="75">
        <f>IF($E18319="","",IFERROR(VLOOKUP(TRIM(E18319&amp;""),'Référentiel Articles'!$A$2:$F$634,2,FALSE),""))</f>
      </c>
      <c r="D18319" s="75">
        <f>IF($E18319="","",IFERROR(VLOOKUP(TRIM(E18319&amp;""),'Référentiel Articles'!$A$2:$F$634,3,FALSE),""))</f>
      </c>
      <c r="E18319" s="74" t="str">
        <v/>
      </c>
      <c r="F18319" s="75">
        <f>IF($E18319="","",IFERROR(VLOOKUP(TRIM(E18319&amp;""),'Référentiel Articles'!$A$2:$F$634,4,FALSE),""))</f>
      </c>
      <c r="G18319" s="76">
        <f>IF($E18319="","",IFERROR(VLOOKUP(TRIM(E18319&amp;""),'Référentiel Articles'!$A$2:$F$634,5,FALSE),""))</f>
      </c>
      <c r="H18319" s="77" t="str">
        <v/>
      </c>
      <c r="I18319" s="76">
        <f>IF($E18319="","",IFERROR(VLOOKUP(TRIM(E18319&amp;""),'Référentiel Articles'!$A$2:$F$634,6,FALSE),""))</f>
      </c>
      <c r="J18319" s="78">
        <f>IF(OR($E18319="",$H18319=""),"",$H18319*$I18319)</f>
      </c>
      <c r="K18319" s="79" t="str">
        <v/>
      </c>
    </row>
    <row r="18320">
      <c r="A18320" s="81" t="str">
        <v/>
      </c>
      <c r="B18320" s="81" t="str">
        <v/>
      </c>
      <c r="C18320" s="83">
        <f>IF($E18320="","",IFERROR(VLOOKUP(TRIM(E18320&amp;""),'Référentiel Articles'!$A$2:$F$634,2,FALSE),""))</f>
      </c>
      <c r="D18320" s="83">
        <f>IF($E18320="","",IFERROR(VLOOKUP(TRIM(E18320&amp;""),'Référentiel Articles'!$A$2:$F$634,3,FALSE),""))</f>
      </c>
      <c r="E18320" s="81" t="str">
        <v/>
      </c>
      <c r="F18320" s="83">
        <f>IF($E18320="","",IFERROR(VLOOKUP(TRIM(E18320&amp;""),'Référentiel Articles'!$A$2:$F$634,4,FALSE),""))</f>
      </c>
      <c r="G18320" s="84">
        <f>IF($E18320="","",IFERROR(VLOOKUP(TRIM(E18320&amp;""),'Référentiel Articles'!$A$2:$F$634,5,FALSE),""))</f>
      </c>
      <c r="H18320" s="85" t="str">
        <v/>
      </c>
      <c r="I18320" s="84">
        <f>IF($E18320="","",IFERROR(VLOOKUP(TRIM(E18320&amp;""),'Référentiel Articles'!$A$2:$F$634,6,FALSE),""))</f>
      </c>
      <c r="J18320" s="90">
        <f>IF(OR($E18320="",$H18320=""),"",$H18320*$I18320)</f>
      </c>
      <c r="K18320" s="87" t="str">
        <v/>
      </c>
    </row>
    <row r="18321">
      <c r="A18321" s="74" t="str">
        <v/>
      </c>
      <c r="B18321" s="74" t="str">
        <v/>
      </c>
      <c r="C18321" s="75">
        <f>IF($E18321="","",IFERROR(VLOOKUP(TRIM(E18321&amp;""),'Référentiel Articles'!$A$2:$F$634,2,FALSE),""))</f>
      </c>
      <c r="D18321" s="75">
        <f>IF($E18321="","",IFERROR(VLOOKUP(TRIM(E18321&amp;""),'Référentiel Articles'!$A$2:$F$634,3,FALSE),""))</f>
      </c>
      <c r="E18321" s="74" t="str">
        <v/>
      </c>
      <c r="F18321" s="75">
        <f>IF($E18321="","",IFERROR(VLOOKUP(TRIM(E18321&amp;""),'Référentiel Articles'!$A$2:$F$634,4,FALSE),""))</f>
      </c>
      <c r="G18321" s="76">
        <f>IF($E18321="","",IFERROR(VLOOKUP(TRIM(E18321&amp;""),'Référentiel Articles'!$A$2:$F$634,5,FALSE),""))</f>
      </c>
      <c r="H18321" s="77" t="str">
        <v/>
      </c>
      <c r="I18321" s="76">
        <f>IF($E18321="","",IFERROR(VLOOKUP(TRIM(E18321&amp;""),'Référentiel Articles'!$A$2:$F$634,6,FALSE),""))</f>
      </c>
      <c r="J18321" s="78">
        <f>IF(OR($E18321="",$H18321=""),"",$H18321*$I18321)</f>
      </c>
      <c r="K18321" s="79" t="str">
        <v/>
      </c>
    </row>
    <row r="18322">
      <c r="A18322" s="81" t="str">
        <v/>
      </c>
      <c r="B18322" s="81" t="str">
        <v/>
      </c>
      <c r="C18322" s="83">
        <f>IF($E18322="","",IFERROR(VLOOKUP(TRIM(E18322&amp;""),'Référentiel Articles'!$A$2:$F$634,2,FALSE),""))</f>
      </c>
      <c r="D18322" s="83">
        <f>IF($E18322="","",IFERROR(VLOOKUP(TRIM(E18322&amp;""),'Référentiel Articles'!$A$2:$F$634,3,FALSE),""))</f>
      </c>
      <c r="E18322" s="81" t="str">
        <v/>
      </c>
      <c r="F18322" s="83">
        <f>IF($E18322="","",IFERROR(VLOOKUP(TRIM(E18322&amp;""),'Référentiel Articles'!$A$2:$F$634,4,FALSE),""))</f>
      </c>
      <c r="G18322" s="84">
        <f>IF($E18322="","",IFERROR(VLOOKUP(TRIM(E18322&amp;""),'Référentiel Articles'!$A$2:$F$634,5,FALSE),""))</f>
      </c>
      <c r="H18322" s="85" t="str">
        <v/>
      </c>
      <c r="I18322" s="84">
        <f>IF($E18322="","",IFERROR(VLOOKUP(TRIM(E18322&amp;""),'Référentiel Articles'!$A$2:$F$634,6,FALSE),""))</f>
      </c>
      <c r="J18322" s="90">
        <f>IF(OR($E18322="",$H18322=""),"",$H18322*$I18322)</f>
      </c>
      <c r="K18322" s="87" t="str">
        <v/>
      </c>
    </row>
    <row r="18323">
      <c r="A18323" s="74" t="str">
        <v/>
      </c>
      <c r="B18323" s="74" t="str">
        <v/>
      </c>
      <c r="C18323" s="75">
        <f>IF($E18323="","",IFERROR(VLOOKUP(TRIM(E18323&amp;""),'Référentiel Articles'!$A$2:$F$634,2,FALSE),""))</f>
      </c>
      <c r="D18323" s="75">
        <f>IF($E18323="","",IFERROR(VLOOKUP(TRIM(E18323&amp;""),'Référentiel Articles'!$A$2:$F$634,3,FALSE),""))</f>
      </c>
      <c r="E18323" s="74" t="str">
        <v/>
      </c>
      <c r="F18323" s="75">
        <f>IF($E18323="","",IFERROR(VLOOKUP(TRIM(E18323&amp;""),'Référentiel Articles'!$A$2:$F$634,4,FALSE),""))</f>
      </c>
      <c r="G18323" s="76">
        <f>IF($E18323="","",IFERROR(VLOOKUP(TRIM(E18323&amp;""),'Référentiel Articles'!$A$2:$F$634,5,FALSE),""))</f>
      </c>
      <c r="H18323" s="77" t="str">
        <v/>
      </c>
      <c r="I18323" s="76">
        <f>IF($E18323="","",IFERROR(VLOOKUP(TRIM(E18323&amp;""),'Référentiel Articles'!$A$2:$F$634,6,FALSE),""))</f>
      </c>
      <c r="J18323" s="78">
        <f>IF(OR($E18323="",$H18323=""),"",$H18323*$I18323)</f>
      </c>
      <c r="K18323" s="79" t="str">
        <v/>
      </c>
    </row>
    <row r="18324">
      <c r="A18324" s="81" t="str">
        <v/>
      </c>
      <c r="B18324" s="81" t="str">
        <v/>
      </c>
      <c r="C18324" s="83">
        <f>IF($E18324="","",IFERROR(VLOOKUP(TRIM(E18324&amp;""),'Référentiel Articles'!$A$2:$F$634,2,FALSE),""))</f>
      </c>
      <c r="D18324" s="83">
        <f>IF($E18324="","",IFERROR(VLOOKUP(TRIM(E18324&amp;""),'Référentiel Articles'!$A$2:$F$634,3,FALSE),""))</f>
      </c>
      <c r="E18324" s="81" t="str">
        <v/>
      </c>
      <c r="F18324" s="83">
        <f>IF($E18324="","",IFERROR(VLOOKUP(TRIM(E18324&amp;""),'Référentiel Articles'!$A$2:$F$634,4,FALSE),""))</f>
      </c>
      <c r="G18324" s="84">
        <f>IF($E18324="","",IFERROR(VLOOKUP(TRIM(E18324&amp;""),'Référentiel Articles'!$A$2:$F$634,5,FALSE),""))</f>
      </c>
      <c r="H18324" s="85" t="str">
        <v/>
      </c>
      <c r="I18324" s="84">
        <f>IF($E18324="","",IFERROR(VLOOKUP(TRIM(E18324&amp;""),'Référentiel Articles'!$A$2:$F$634,6,FALSE),""))</f>
      </c>
      <c r="J18324" s="90">
        <f>IF(OR($E18324="",$H18324=""),"",$H18324*$I18324)</f>
      </c>
      <c r="K18324" s="87" t="str">
        <v/>
      </c>
    </row>
    <row r="18325">
      <c r="A18325" s="74" t="str">
        <v/>
      </c>
      <c r="B18325" s="74" t="str">
        <v/>
      </c>
      <c r="C18325" s="75">
        <f>IF($E18325="","",IFERROR(VLOOKUP(TRIM(E18325&amp;""),'Référentiel Articles'!$A$2:$F$634,2,FALSE),""))</f>
      </c>
      <c r="D18325" s="75">
        <f>IF($E18325="","",IFERROR(VLOOKUP(TRIM(E18325&amp;""),'Référentiel Articles'!$A$2:$F$634,3,FALSE),""))</f>
      </c>
      <c r="E18325" s="74" t="str">
        <v/>
      </c>
      <c r="F18325" s="75">
        <f>IF($E18325="","",IFERROR(VLOOKUP(TRIM(E18325&amp;""),'Référentiel Articles'!$A$2:$F$634,4,FALSE),""))</f>
      </c>
      <c r="G18325" s="76">
        <f>IF($E18325="","",IFERROR(VLOOKUP(TRIM(E18325&amp;""),'Référentiel Articles'!$A$2:$F$634,5,FALSE),""))</f>
      </c>
      <c r="H18325" s="77" t="str">
        <v/>
      </c>
      <c r="I18325" s="76">
        <f>IF($E18325="","",IFERROR(VLOOKUP(TRIM(E18325&amp;""),'Référentiel Articles'!$A$2:$F$634,6,FALSE),""))</f>
      </c>
      <c r="J18325" s="78">
        <f>IF(OR($E18325="",$H18325=""),"",$H18325*$I18325)</f>
      </c>
      <c r="K18325" s="79" t="str">
        <v/>
      </c>
    </row>
    <row r="18326">
      <c r="A18326" s="81" t="str">
        <v/>
      </c>
      <c r="B18326" s="81" t="str">
        <v/>
      </c>
      <c r="C18326" s="83">
        <f>IF($E18326="","",IFERROR(VLOOKUP(TRIM(E18326&amp;""),'Référentiel Articles'!$A$2:$F$634,2,FALSE),""))</f>
      </c>
      <c r="D18326" s="83">
        <f>IF($E18326="","",IFERROR(VLOOKUP(TRIM(E18326&amp;""),'Référentiel Articles'!$A$2:$F$634,3,FALSE),""))</f>
      </c>
      <c r="E18326" s="81" t="str">
        <v/>
      </c>
      <c r="F18326" s="83">
        <f>IF($E18326="","",IFERROR(VLOOKUP(TRIM(E18326&amp;""),'Référentiel Articles'!$A$2:$F$634,4,FALSE),""))</f>
      </c>
      <c r="G18326" s="84">
        <f>IF($E18326="","",IFERROR(VLOOKUP(TRIM(E18326&amp;""),'Référentiel Articles'!$A$2:$F$634,5,FALSE),""))</f>
      </c>
      <c r="H18326" s="85" t="str">
        <v/>
      </c>
      <c r="I18326" s="84">
        <f>IF($E18326="","",IFERROR(VLOOKUP(TRIM(E18326&amp;""),'Référentiel Articles'!$A$2:$F$634,6,FALSE),""))</f>
      </c>
      <c r="J18326" s="90">
        <f>IF(OR($E18326="",$H18326=""),"",$H18326*$I18326)</f>
      </c>
      <c r="K18326" s="87" t="str">
        <v/>
      </c>
    </row>
    <row r="18327">
      <c r="A18327" s="74" t="str">
        <v/>
      </c>
      <c r="B18327" s="74" t="str">
        <v/>
      </c>
      <c r="C18327" s="75">
        <f>IF($E18327="","",IFERROR(VLOOKUP(TRIM(E18327&amp;""),'Référentiel Articles'!$A$2:$F$634,2,FALSE),""))</f>
      </c>
      <c r="D18327" s="75">
        <f>IF($E18327="","",IFERROR(VLOOKUP(TRIM(E18327&amp;""),'Référentiel Articles'!$A$2:$F$634,3,FALSE),""))</f>
      </c>
      <c r="E18327" s="74" t="str">
        <v/>
      </c>
      <c r="F18327" s="75">
        <f>IF($E18327="","",IFERROR(VLOOKUP(TRIM(E18327&amp;""),'Référentiel Articles'!$A$2:$F$634,4,FALSE),""))</f>
      </c>
      <c r="G18327" s="76">
        <f>IF($E18327="","",IFERROR(VLOOKUP(TRIM(E18327&amp;""),'Référentiel Articles'!$A$2:$F$634,5,FALSE),""))</f>
      </c>
      <c r="H18327" s="77" t="str">
        <v/>
      </c>
      <c r="I18327" s="76">
        <f>IF($E18327="","",IFERROR(VLOOKUP(TRIM(E18327&amp;""),'Référentiel Articles'!$A$2:$F$634,6,FALSE),""))</f>
      </c>
      <c r="J18327" s="78">
        <f>IF(OR($E18327="",$H18327=""),"",$H18327*$I18327)</f>
      </c>
      <c r="K18327" s="79" t="str">
        <v/>
      </c>
    </row>
    <row r="18328">
      <c r="A18328" s="81" t="str">
        <v/>
      </c>
      <c r="B18328" s="81" t="str">
        <v/>
      </c>
      <c r="C18328" s="83">
        <f>IF($E18328="","",IFERROR(VLOOKUP(TRIM(E18328&amp;""),'Référentiel Articles'!$A$2:$F$634,2,FALSE),""))</f>
      </c>
      <c r="D18328" s="83">
        <f>IF($E18328="","",IFERROR(VLOOKUP(TRIM(E18328&amp;""),'Référentiel Articles'!$A$2:$F$634,3,FALSE),""))</f>
      </c>
      <c r="E18328" s="81" t="str">
        <v/>
      </c>
      <c r="F18328" s="83">
        <f>IF($E18328="","",IFERROR(VLOOKUP(TRIM(E18328&amp;""),'Référentiel Articles'!$A$2:$F$634,4,FALSE),""))</f>
      </c>
      <c r="G18328" s="84">
        <f>IF($E18328="","",IFERROR(VLOOKUP(TRIM(E18328&amp;""),'Référentiel Articles'!$A$2:$F$634,5,FALSE),""))</f>
      </c>
      <c r="H18328" s="85" t="str">
        <v/>
      </c>
      <c r="I18328" s="84">
        <f>IF($E18328="","",IFERROR(VLOOKUP(TRIM(E18328&amp;""),'Référentiel Articles'!$A$2:$F$634,6,FALSE),""))</f>
      </c>
      <c r="J18328" s="90">
        <f>IF(OR($E18328="",$H18328=""),"",$H18328*$I18328)</f>
      </c>
      <c r="K18328" s="87" t="str">
        <v/>
      </c>
    </row>
    <row r="18329">
      <c r="A18329" s="74" t="str">
        <v/>
      </c>
      <c r="B18329" s="74" t="str">
        <v/>
      </c>
      <c r="C18329" s="75">
        <f>IF($E18329="","",IFERROR(VLOOKUP(TRIM(E18329&amp;""),'Référentiel Articles'!$A$2:$F$634,2,FALSE),""))</f>
      </c>
      <c r="D18329" s="75">
        <f>IF($E18329="","",IFERROR(VLOOKUP(TRIM(E18329&amp;""),'Référentiel Articles'!$A$2:$F$634,3,FALSE),""))</f>
      </c>
      <c r="E18329" s="74" t="str">
        <v/>
      </c>
      <c r="F18329" s="75">
        <f>IF($E18329="","",IFERROR(VLOOKUP(TRIM(E18329&amp;""),'Référentiel Articles'!$A$2:$F$634,4,FALSE),""))</f>
      </c>
      <c r="G18329" s="76">
        <f>IF($E18329="","",IFERROR(VLOOKUP(TRIM(E18329&amp;""),'Référentiel Articles'!$A$2:$F$634,5,FALSE),""))</f>
      </c>
      <c r="H18329" s="77" t="str">
        <v/>
      </c>
      <c r="I18329" s="76">
        <f>IF($E18329="","",IFERROR(VLOOKUP(TRIM(E18329&amp;""),'Référentiel Articles'!$A$2:$F$634,6,FALSE),""))</f>
      </c>
      <c r="J18329" s="78">
        <f>IF(OR($E18329="",$H18329=""),"",$H18329*$I18329)</f>
      </c>
      <c r="K18329" s="79" t="str">
        <v/>
      </c>
    </row>
    <row r="18330">
      <c r="A18330" s="81" t="str">
        <v/>
      </c>
      <c r="B18330" s="81" t="str">
        <v/>
      </c>
      <c r="C18330" s="83">
        <f>IF($E18330="","",IFERROR(VLOOKUP(TRIM(E18330&amp;""),'Référentiel Articles'!$A$2:$F$634,2,FALSE),""))</f>
      </c>
      <c r="D18330" s="83">
        <f>IF($E18330="","",IFERROR(VLOOKUP(TRIM(E18330&amp;""),'Référentiel Articles'!$A$2:$F$634,3,FALSE),""))</f>
      </c>
      <c r="E18330" s="81" t="str">
        <v/>
      </c>
      <c r="F18330" s="83">
        <f>IF($E18330="","",IFERROR(VLOOKUP(TRIM(E18330&amp;""),'Référentiel Articles'!$A$2:$F$634,4,FALSE),""))</f>
      </c>
      <c r="G18330" s="84">
        <f>IF($E18330="","",IFERROR(VLOOKUP(TRIM(E18330&amp;""),'Référentiel Articles'!$A$2:$F$634,5,FALSE),""))</f>
      </c>
      <c r="H18330" s="85" t="str">
        <v/>
      </c>
      <c r="I18330" s="84">
        <f>IF($E18330="","",IFERROR(VLOOKUP(TRIM(E18330&amp;""),'Référentiel Articles'!$A$2:$F$634,6,FALSE),""))</f>
      </c>
      <c r="J18330" s="90">
        <f>IF(OR($E18330="",$H18330=""),"",$H18330*$I18330)</f>
      </c>
      <c r="K18330" s="87" t="str">
        <v/>
      </c>
    </row>
    <row r="18331">
      <c r="A18331" s="74" t="str">
        <v/>
      </c>
      <c r="B18331" s="74" t="str">
        <v/>
      </c>
      <c r="C18331" s="75">
        <f>IF($E18331="","",IFERROR(VLOOKUP(TRIM(E18331&amp;""),'Référentiel Articles'!$A$2:$F$634,2,FALSE),""))</f>
      </c>
      <c r="D18331" s="75">
        <f>IF($E18331="","",IFERROR(VLOOKUP(TRIM(E18331&amp;""),'Référentiel Articles'!$A$2:$F$634,3,FALSE),""))</f>
      </c>
      <c r="E18331" s="74" t="str">
        <v/>
      </c>
      <c r="F18331" s="75">
        <f>IF($E18331="","",IFERROR(VLOOKUP(TRIM(E18331&amp;""),'Référentiel Articles'!$A$2:$F$634,4,FALSE),""))</f>
      </c>
      <c r="G18331" s="76">
        <f>IF($E18331="","",IFERROR(VLOOKUP(TRIM(E18331&amp;""),'Référentiel Articles'!$A$2:$F$634,5,FALSE),""))</f>
      </c>
      <c r="H18331" s="77" t="str">
        <v/>
      </c>
      <c r="I18331" s="76">
        <f>IF($E18331="","",IFERROR(VLOOKUP(TRIM(E18331&amp;""),'Référentiel Articles'!$A$2:$F$634,6,FALSE),""))</f>
      </c>
      <c r="J18331" s="78">
        <f>IF(OR($E18331="",$H18331=""),"",$H18331*$I18331)</f>
      </c>
      <c r="K18331" s="79" t="str">
        <v/>
      </c>
    </row>
    <row r="18332">
      <c r="A18332" s="81" t="str">
        <v/>
      </c>
      <c r="B18332" s="81" t="str">
        <v/>
      </c>
      <c r="C18332" s="83">
        <f>IF($E18332="","",IFERROR(VLOOKUP(TRIM(E18332&amp;""),'Référentiel Articles'!$A$2:$F$634,2,FALSE),""))</f>
      </c>
      <c r="D18332" s="83">
        <f>IF($E18332="","",IFERROR(VLOOKUP(TRIM(E18332&amp;""),'Référentiel Articles'!$A$2:$F$634,3,FALSE),""))</f>
      </c>
      <c r="E18332" s="81" t="str">
        <v/>
      </c>
      <c r="F18332" s="83">
        <f>IF($E18332="","",IFERROR(VLOOKUP(TRIM(E18332&amp;""),'Référentiel Articles'!$A$2:$F$634,4,FALSE),""))</f>
      </c>
      <c r="G18332" s="84">
        <f>IF($E18332="","",IFERROR(VLOOKUP(TRIM(E18332&amp;""),'Référentiel Articles'!$A$2:$F$634,5,FALSE),""))</f>
      </c>
      <c r="H18332" s="85" t="str">
        <v/>
      </c>
      <c r="I18332" s="84">
        <f>IF($E18332="","",IFERROR(VLOOKUP(TRIM(E18332&amp;""),'Référentiel Articles'!$A$2:$F$634,6,FALSE),""))</f>
      </c>
      <c r="J18332" s="90">
        <f>IF(OR($E18332="",$H18332=""),"",$H18332*$I18332)</f>
      </c>
      <c r="K18332" s="87" t="str">
        <v/>
      </c>
    </row>
    <row r="18333">
      <c r="A18333" s="74" t="str">
        <v/>
      </c>
      <c r="B18333" s="74" t="str">
        <v/>
      </c>
      <c r="C18333" s="75">
        <f>IF($E18333="","",IFERROR(VLOOKUP(TRIM(E18333&amp;""),'Référentiel Articles'!$A$2:$F$634,2,FALSE),""))</f>
      </c>
      <c r="D18333" s="75">
        <f>IF($E18333="","",IFERROR(VLOOKUP(TRIM(E18333&amp;""),'Référentiel Articles'!$A$2:$F$634,3,FALSE),""))</f>
      </c>
      <c r="E18333" s="74" t="str">
        <v/>
      </c>
      <c r="F18333" s="75">
        <f>IF($E18333="","",IFERROR(VLOOKUP(TRIM(E18333&amp;""),'Référentiel Articles'!$A$2:$F$634,4,FALSE),""))</f>
      </c>
      <c r="G18333" s="76">
        <f>IF($E18333="","",IFERROR(VLOOKUP(TRIM(E18333&amp;""),'Référentiel Articles'!$A$2:$F$634,5,FALSE),""))</f>
      </c>
      <c r="H18333" s="77" t="str">
        <v/>
      </c>
      <c r="I18333" s="76">
        <f>IF($E18333="","",IFERROR(VLOOKUP(TRIM(E18333&amp;""),'Référentiel Articles'!$A$2:$F$634,6,FALSE),""))</f>
      </c>
      <c r="J18333" s="78">
        <f>IF(OR($E18333="",$H18333=""),"",$H18333*$I18333)</f>
      </c>
      <c r="K18333" s="79" t="str">
        <v/>
      </c>
    </row>
    <row r="18334">
      <c r="A18334" s="81" t="str">
        <v/>
      </c>
      <c r="B18334" s="81" t="str">
        <v/>
      </c>
      <c r="C18334" s="83">
        <f>IF($E18334="","",IFERROR(VLOOKUP(TRIM(E18334&amp;""),'Référentiel Articles'!$A$2:$F$634,2,FALSE),""))</f>
      </c>
      <c r="D18334" s="83">
        <f>IF($E18334="","",IFERROR(VLOOKUP(TRIM(E18334&amp;""),'Référentiel Articles'!$A$2:$F$634,3,FALSE),""))</f>
      </c>
      <c r="E18334" s="81" t="str">
        <v/>
      </c>
      <c r="F18334" s="83">
        <f>IF($E18334="","",IFERROR(VLOOKUP(TRIM(E18334&amp;""),'Référentiel Articles'!$A$2:$F$634,4,FALSE),""))</f>
      </c>
      <c r="G18334" s="84">
        <f>IF($E18334="","",IFERROR(VLOOKUP(TRIM(E18334&amp;""),'Référentiel Articles'!$A$2:$F$634,5,FALSE),""))</f>
      </c>
      <c r="H18334" s="85" t="str">
        <v/>
      </c>
      <c r="I18334" s="84">
        <f>IF($E18334="","",IFERROR(VLOOKUP(TRIM(E18334&amp;""),'Référentiel Articles'!$A$2:$F$634,6,FALSE),""))</f>
      </c>
      <c r="J18334" s="90">
        <f>IF(OR($E18334="",$H18334=""),"",$H18334*$I18334)</f>
      </c>
      <c r="K18334" s="87" t="str">
        <v/>
      </c>
    </row>
    <row r="18335">
      <c r="A18335" s="74" t="str">
        <v/>
      </c>
      <c r="B18335" s="74" t="str">
        <v/>
      </c>
      <c r="C18335" s="75">
        <f>IF($E18335="","",IFERROR(VLOOKUP(TRIM(E18335&amp;""),'Référentiel Articles'!$A$2:$F$634,2,FALSE),""))</f>
      </c>
      <c r="D18335" s="75">
        <f>IF($E18335="","",IFERROR(VLOOKUP(TRIM(E18335&amp;""),'Référentiel Articles'!$A$2:$F$634,3,FALSE),""))</f>
      </c>
      <c r="E18335" s="74" t="str">
        <v/>
      </c>
      <c r="F18335" s="75">
        <f>IF($E18335="","",IFERROR(VLOOKUP(TRIM(E18335&amp;""),'Référentiel Articles'!$A$2:$F$634,4,FALSE),""))</f>
      </c>
      <c r="G18335" s="76">
        <f>IF($E18335="","",IFERROR(VLOOKUP(TRIM(E18335&amp;""),'Référentiel Articles'!$A$2:$F$634,5,FALSE),""))</f>
      </c>
      <c r="H18335" s="77" t="str">
        <v/>
      </c>
      <c r="I18335" s="76">
        <f>IF($E18335="","",IFERROR(VLOOKUP(TRIM(E18335&amp;""),'Référentiel Articles'!$A$2:$F$634,6,FALSE),""))</f>
      </c>
      <c r="J18335" s="78">
        <f>IF(OR($E18335="",$H18335=""),"",$H18335*$I18335)</f>
      </c>
      <c r="K18335" s="79" t="str">
        <v/>
      </c>
    </row>
    <row r="18336">
      <c r="A18336" s="81" t="str">
        <v/>
      </c>
      <c r="B18336" s="81" t="str">
        <v/>
      </c>
      <c r="C18336" s="83">
        <f>IF($E18336="","",IFERROR(VLOOKUP(TRIM(E18336&amp;""),'Référentiel Articles'!$A$2:$F$634,2,FALSE),""))</f>
      </c>
      <c r="D18336" s="83">
        <f>IF($E18336="","",IFERROR(VLOOKUP(TRIM(E18336&amp;""),'Référentiel Articles'!$A$2:$F$634,3,FALSE),""))</f>
      </c>
      <c r="E18336" s="81" t="str">
        <v/>
      </c>
      <c r="F18336" s="83">
        <f>IF($E18336="","",IFERROR(VLOOKUP(TRIM(E18336&amp;""),'Référentiel Articles'!$A$2:$F$634,4,FALSE),""))</f>
      </c>
      <c r="G18336" s="84">
        <f>IF($E18336="","",IFERROR(VLOOKUP(TRIM(E18336&amp;""),'Référentiel Articles'!$A$2:$F$634,5,FALSE),""))</f>
      </c>
      <c r="H18336" s="85" t="str">
        <v/>
      </c>
      <c r="I18336" s="84">
        <f>IF($E18336="","",IFERROR(VLOOKUP(TRIM(E18336&amp;""),'Référentiel Articles'!$A$2:$F$634,6,FALSE),""))</f>
      </c>
      <c r="J18336" s="90">
        <f>IF(OR($E18336="",$H18336=""),"",$H18336*$I18336)</f>
      </c>
      <c r="K18336" s="87" t="str">
        <v/>
      </c>
    </row>
    <row r="18337">
      <c r="A18337" s="74" t="str">
        <v/>
      </c>
      <c r="B18337" s="74" t="str">
        <v/>
      </c>
      <c r="C18337" s="75">
        <f>IF($E18337="","",IFERROR(VLOOKUP(TRIM(E18337&amp;""),'Référentiel Articles'!$A$2:$F$634,2,FALSE),""))</f>
      </c>
      <c r="D18337" s="75">
        <f>IF($E18337="","",IFERROR(VLOOKUP(TRIM(E18337&amp;""),'Référentiel Articles'!$A$2:$F$634,3,FALSE),""))</f>
      </c>
      <c r="E18337" s="74" t="str">
        <v/>
      </c>
      <c r="F18337" s="75">
        <f>IF($E18337="","",IFERROR(VLOOKUP(TRIM(E18337&amp;""),'Référentiel Articles'!$A$2:$F$634,4,FALSE),""))</f>
      </c>
      <c r="G18337" s="76">
        <f>IF($E18337="","",IFERROR(VLOOKUP(TRIM(E18337&amp;""),'Référentiel Articles'!$A$2:$F$634,5,FALSE),""))</f>
      </c>
      <c r="H18337" s="77" t="str">
        <v/>
      </c>
      <c r="I18337" s="76">
        <f>IF($E18337="","",IFERROR(VLOOKUP(TRIM(E18337&amp;""),'Référentiel Articles'!$A$2:$F$634,6,FALSE),""))</f>
      </c>
      <c r="J18337" s="78">
        <f>IF(OR($E18337="",$H18337=""),"",$H18337*$I18337)</f>
      </c>
      <c r="K18337" s="79" t="str">
        <v/>
      </c>
    </row>
    <row r="18338">
      <c r="A18338" s="81" t="str">
        <v/>
      </c>
      <c r="B18338" s="81" t="str">
        <v/>
      </c>
      <c r="C18338" s="83">
        <f>IF($E18338="","",IFERROR(VLOOKUP(TRIM(E18338&amp;""),'Référentiel Articles'!$A$2:$F$634,2,FALSE),""))</f>
      </c>
      <c r="D18338" s="83">
        <f>IF($E18338="","",IFERROR(VLOOKUP(TRIM(E18338&amp;""),'Référentiel Articles'!$A$2:$F$634,3,FALSE),""))</f>
      </c>
      <c r="E18338" s="81" t="str">
        <v/>
      </c>
      <c r="F18338" s="83">
        <f>IF($E18338="","",IFERROR(VLOOKUP(TRIM(E18338&amp;""),'Référentiel Articles'!$A$2:$F$634,4,FALSE),""))</f>
      </c>
      <c r="G18338" s="84">
        <f>IF($E18338="","",IFERROR(VLOOKUP(TRIM(E18338&amp;""),'Référentiel Articles'!$A$2:$F$634,5,FALSE),""))</f>
      </c>
      <c r="H18338" s="85" t="str">
        <v/>
      </c>
      <c r="I18338" s="84">
        <f>IF($E18338="","",IFERROR(VLOOKUP(TRIM(E18338&amp;""),'Référentiel Articles'!$A$2:$F$634,6,FALSE),""))</f>
      </c>
      <c r="J18338" s="90">
        <f>IF(OR($E18338="",$H18338=""),"",$H18338*$I18338)</f>
      </c>
      <c r="K18338" s="87" t="str">
        <v/>
      </c>
    </row>
    <row r="18339">
      <c r="A18339" s="74" t="str">
        <v/>
      </c>
      <c r="B18339" s="74" t="str">
        <v/>
      </c>
      <c r="C18339" s="75">
        <f>IF($E18339="","",IFERROR(VLOOKUP(TRIM(E18339&amp;""),'Référentiel Articles'!$A$2:$F$634,2,FALSE),""))</f>
      </c>
      <c r="D18339" s="75">
        <f>IF($E18339="","",IFERROR(VLOOKUP(TRIM(E18339&amp;""),'Référentiel Articles'!$A$2:$F$634,3,FALSE),""))</f>
      </c>
      <c r="E18339" s="74" t="str">
        <v/>
      </c>
      <c r="F18339" s="75">
        <f>IF($E18339="","",IFERROR(VLOOKUP(TRIM(E18339&amp;""),'Référentiel Articles'!$A$2:$F$634,4,FALSE),""))</f>
      </c>
      <c r="G18339" s="76">
        <f>IF($E18339="","",IFERROR(VLOOKUP(TRIM(E18339&amp;""),'Référentiel Articles'!$A$2:$F$634,5,FALSE),""))</f>
      </c>
      <c r="H18339" s="77" t="str">
        <v/>
      </c>
      <c r="I18339" s="76">
        <f>IF($E18339="","",IFERROR(VLOOKUP(TRIM(E18339&amp;""),'Référentiel Articles'!$A$2:$F$634,6,FALSE),""))</f>
      </c>
      <c r="J18339" s="78">
        <f>IF(OR($E18339="",$H18339=""),"",$H18339*$I18339)</f>
      </c>
      <c r="K18339" s="79" t="str">
        <v/>
      </c>
    </row>
    <row r="18340">
      <c r="A18340" s="81" t="str">
        <v/>
      </c>
      <c r="B18340" s="81" t="str">
        <v/>
      </c>
      <c r="C18340" s="83">
        <f>IF($E18340="","",IFERROR(VLOOKUP(TRIM(E18340&amp;""),'Référentiel Articles'!$A$2:$F$634,2,FALSE),""))</f>
      </c>
      <c r="D18340" s="83">
        <f>IF($E18340="","",IFERROR(VLOOKUP(TRIM(E18340&amp;""),'Référentiel Articles'!$A$2:$F$634,3,FALSE),""))</f>
      </c>
      <c r="E18340" s="81" t="str">
        <v/>
      </c>
      <c r="F18340" s="83">
        <f>IF($E18340="","",IFERROR(VLOOKUP(TRIM(E18340&amp;""),'Référentiel Articles'!$A$2:$F$634,4,FALSE),""))</f>
      </c>
      <c r="G18340" s="84">
        <f>IF($E18340="","",IFERROR(VLOOKUP(TRIM(E18340&amp;""),'Référentiel Articles'!$A$2:$F$634,5,FALSE),""))</f>
      </c>
      <c r="H18340" s="85" t="str">
        <v/>
      </c>
      <c r="I18340" s="84">
        <f>IF($E18340="","",IFERROR(VLOOKUP(TRIM(E18340&amp;""),'Référentiel Articles'!$A$2:$F$634,6,FALSE),""))</f>
      </c>
      <c r="J18340" s="90">
        <f>IF(OR($E18340="",$H18340=""),"",$H18340*$I18340)</f>
      </c>
      <c r="K18340" s="87" t="str">
        <v/>
      </c>
    </row>
    <row r="18341">
      <c r="A18341" s="74" t="str">
        <v/>
      </c>
      <c r="B18341" s="74" t="str">
        <v/>
      </c>
      <c r="C18341" s="75">
        <f>IF($E18341="","",IFERROR(VLOOKUP(TRIM(E18341&amp;""),'Référentiel Articles'!$A$2:$F$634,2,FALSE),""))</f>
      </c>
      <c r="D18341" s="75">
        <f>IF($E18341="","",IFERROR(VLOOKUP(TRIM(E18341&amp;""),'Référentiel Articles'!$A$2:$F$634,3,FALSE),""))</f>
      </c>
      <c r="E18341" s="74" t="str">
        <v/>
      </c>
      <c r="F18341" s="75">
        <f>IF($E18341="","",IFERROR(VLOOKUP(TRIM(E18341&amp;""),'Référentiel Articles'!$A$2:$F$634,4,FALSE),""))</f>
      </c>
      <c r="G18341" s="76">
        <f>IF($E18341="","",IFERROR(VLOOKUP(TRIM(E18341&amp;""),'Référentiel Articles'!$A$2:$F$634,5,FALSE),""))</f>
      </c>
      <c r="H18341" s="77" t="str">
        <v/>
      </c>
      <c r="I18341" s="76">
        <f>IF($E18341="","",IFERROR(VLOOKUP(TRIM(E18341&amp;""),'Référentiel Articles'!$A$2:$F$634,6,FALSE),""))</f>
      </c>
      <c r="J18341" s="78">
        <f>IF(OR($E18341="",$H18341=""),"",$H18341*$I18341)</f>
      </c>
      <c r="K18341" s="79" t="str">
        <v/>
      </c>
    </row>
    <row r="18342">
      <c r="A18342" s="81" t="str">
        <v/>
      </c>
      <c r="B18342" s="81" t="str">
        <v/>
      </c>
      <c r="C18342" s="83">
        <f>IF($E18342="","",IFERROR(VLOOKUP(TRIM(E18342&amp;""),'Référentiel Articles'!$A$2:$F$634,2,FALSE),""))</f>
      </c>
      <c r="D18342" s="83">
        <f>IF($E18342="","",IFERROR(VLOOKUP(TRIM(E18342&amp;""),'Référentiel Articles'!$A$2:$F$634,3,FALSE),""))</f>
      </c>
      <c r="E18342" s="81" t="str">
        <v/>
      </c>
      <c r="F18342" s="83">
        <f>IF($E18342="","",IFERROR(VLOOKUP(TRIM(E18342&amp;""),'Référentiel Articles'!$A$2:$F$634,4,FALSE),""))</f>
      </c>
      <c r="G18342" s="84">
        <f>IF($E18342="","",IFERROR(VLOOKUP(TRIM(E18342&amp;""),'Référentiel Articles'!$A$2:$F$634,5,FALSE),""))</f>
      </c>
      <c r="H18342" s="85" t="str">
        <v/>
      </c>
      <c r="I18342" s="84">
        <f>IF($E18342="","",IFERROR(VLOOKUP(TRIM(E18342&amp;""),'Référentiel Articles'!$A$2:$F$634,6,FALSE),""))</f>
      </c>
      <c r="J18342" s="90">
        <f>IF(OR($E18342="",$H18342=""),"",$H18342*$I18342)</f>
      </c>
      <c r="K18342" s="87" t="str">
        <v/>
      </c>
    </row>
    <row r="18343">
      <c r="A18343" s="74" t="str">
        <v/>
      </c>
      <c r="B18343" s="74" t="str">
        <v/>
      </c>
      <c r="C18343" s="75">
        <f>IF($E18343="","",IFERROR(VLOOKUP(TRIM(E18343&amp;""),'Référentiel Articles'!$A$2:$F$634,2,FALSE),""))</f>
      </c>
      <c r="D18343" s="75">
        <f>IF($E18343="","",IFERROR(VLOOKUP(TRIM(E18343&amp;""),'Référentiel Articles'!$A$2:$F$634,3,FALSE),""))</f>
      </c>
      <c r="E18343" s="74" t="str">
        <v/>
      </c>
      <c r="F18343" s="75">
        <f>IF($E18343="","",IFERROR(VLOOKUP(TRIM(E18343&amp;""),'Référentiel Articles'!$A$2:$F$634,4,FALSE),""))</f>
      </c>
      <c r="G18343" s="76">
        <f>IF($E18343="","",IFERROR(VLOOKUP(TRIM(E18343&amp;""),'Référentiel Articles'!$A$2:$F$634,5,FALSE),""))</f>
      </c>
      <c r="H18343" s="77" t="str">
        <v/>
      </c>
      <c r="I18343" s="76">
        <f>IF($E18343="","",IFERROR(VLOOKUP(TRIM(E18343&amp;""),'Référentiel Articles'!$A$2:$F$634,6,FALSE),""))</f>
      </c>
      <c r="J18343" s="78">
        <f>IF(OR($E18343="",$H18343=""),"",$H18343*$I18343)</f>
      </c>
      <c r="K18343" s="79" t="str">
        <v/>
      </c>
    </row>
    <row r="18344">
      <c r="A18344" s="81" t="str">
        <v/>
      </c>
      <c r="B18344" s="81" t="str">
        <v/>
      </c>
      <c r="C18344" s="83">
        <f>IF($E18344="","",IFERROR(VLOOKUP(TRIM(E18344&amp;""),'Référentiel Articles'!$A$2:$F$634,2,FALSE),""))</f>
      </c>
      <c r="D18344" s="83">
        <f>IF($E18344="","",IFERROR(VLOOKUP(TRIM(E18344&amp;""),'Référentiel Articles'!$A$2:$F$634,3,FALSE),""))</f>
      </c>
      <c r="E18344" s="81" t="str">
        <v/>
      </c>
      <c r="F18344" s="83">
        <f>IF($E18344="","",IFERROR(VLOOKUP(TRIM(E18344&amp;""),'Référentiel Articles'!$A$2:$F$634,4,FALSE),""))</f>
      </c>
      <c r="G18344" s="84">
        <f>IF($E18344="","",IFERROR(VLOOKUP(TRIM(E18344&amp;""),'Référentiel Articles'!$A$2:$F$634,5,FALSE),""))</f>
      </c>
      <c r="H18344" s="85" t="str">
        <v/>
      </c>
      <c r="I18344" s="84">
        <f>IF($E18344="","",IFERROR(VLOOKUP(TRIM(E18344&amp;""),'Référentiel Articles'!$A$2:$F$634,6,FALSE),""))</f>
      </c>
      <c r="J18344" s="90">
        <f>IF(OR($E18344="",$H18344=""),"",$H18344*$I18344)</f>
      </c>
      <c r="K18344" s="87" t="str">
        <v/>
      </c>
    </row>
    <row r="18345">
      <c r="A18345" s="74" t="str">
        <v/>
      </c>
      <c r="B18345" s="74" t="str">
        <v/>
      </c>
      <c r="C18345" s="75">
        <f>IF($E18345="","",IFERROR(VLOOKUP(TRIM(E18345&amp;""),'Référentiel Articles'!$A$2:$F$634,2,FALSE),""))</f>
      </c>
      <c r="D18345" s="75">
        <f>IF($E18345="","",IFERROR(VLOOKUP(TRIM(E18345&amp;""),'Référentiel Articles'!$A$2:$F$634,3,FALSE),""))</f>
      </c>
      <c r="E18345" s="74" t="str">
        <v/>
      </c>
      <c r="F18345" s="75">
        <f>IF($E18345="","",IFERROR(VLOOKUP(TRIM(E18345&amp;""),'Référentiel Articles'!$A$2:$F$634,4,FALSE),""))</f>
      </c>
      <c r="G18345" s="76">
        <f>IF($E18345="","",IFERROR(VLOOKUP(TRIM(E18345&amp;""),'Référentiel Articles'!$A$2:$F$634,5,FALSE),""))</f>
      </c>
      <c r="H18345" s="77" t="str">
        <v/>
      </c>
      <c r="I18345" s="76">
        <f>IF($E18345="","",IFERROR(VLOOKUP(TRIM(E18345&amp;""),'Référentiel Articles'!$A$2:$F$634,6,FALSE),""))</f>
      </c>
      <c r="J18345" s="78">
        <f>IF(OR($E18345="",$H18345=""),"",$H18345*$I18345)</f>
      </c>
      <c r="K18345" s="79" t="str">
        <v/>
      </c>
    </row>
    <row r="18346">
      <c r="A18346" s="81" t="str">
        <v/>
      </c>
      <c r="B18346" s="81" t="str">
        <v/>
      </c>
      <c r="C18346" s="83">
        <f>IF($E18346="","",IFERROR(VLOOKUP(TRIM(E18346&amp;""),'Référentiel Articles'!$A$2:$F$634,2,FALSE),""))</f>
      </c>
      <c r="D18346" s="83">
        <f>IF($E18346="","",IFERROR(VLOOKUP(TRIM(E18346&amp;""),'Référentiel Articles'!$A$2:$F$634,3,FALSE),""))</f>
      </c>
      <c r="E18346" s="81" t="str">
        <v/>
      </c>
      <c r="F18346" s="83">
        <f>IF($E18346="","",IFERROR(VLOOKUP(TRIM(E18346&amp;""),'Référentiel Articles'!$A$2:$F$634,4,FALSE),""))</f>
      </c>
      <c r="G18346" s="84">
        <f>IF($E18346="","",IFERROR(VLOOKUP(TRIM(E18346&amp;""),'Référentiel Articles'!$A$2:$F$634,5,FALSE),""))</f>
      </c>
      <c r="H18346" s="85" t="str">
        <v/>
      </c>
      <c r="I18346" s="84">
        <f>IF($E18346="","",IFERROR(VLOOKUP(TRIM(E18346&amp;""),'Référentiel Articles'!$A$2:$F$634,6,FALSE),""))</f>
      </c>
      <c r="J18346" s="90">
        <f>IF(OR($E18346="",$H18346=""),"",$H18346*$I18346)</f>
      </c>
      <c r="K18346" s="87" t="str">
        <v/>
      </c>
    </row>
    <row r="18347">
      <c r="A18347" s="74" t="str">
        <v/>
      </c>
      <c r="B18347" s="74" t="str">
        <v/>
      </c>
      <c r="C18347" s="75">
        <f>IF($E18347="","",IFERROR(VLOOKUP(TRIM(E18347&amp;""),'Référentiel Articles'!$A$2:$F$634,2,FALSE),""))</f>
      </c>
      <c r="D18347" s="75">
        <f>IF($E18347="","",IFERROR(VLOOKUP(TRIM(E18347&amp;""),'Référentiel Articles'!$A$2:$F$634,3,FALSE),""))</f>
      </c>
      <c r="E18347" s="74" t="str">
        <v/>
      </c>
      <c r="F18347" s="75">
        <f>IF($E18347="","",IFERROR(VLOOKUP(TRIM(E18347&amp;""),'Référentiel Articles'!$A$2:$F$634,4,FALSE),""))</f>
      </c>
      <c r="G18347" s="76">
        <f>IF($E18347="","",IFERROR(VLOOKUP(TRIM(E18347&amp;""),'Référentiel Articles'!$A$2:$F$634,5,FALSE),""))</f>
      </c>
      <c r="H18347" s="77" t="str">
        <v/>
      </c>
      <c r="I18347" s="76">
        <f>IF($E18347="","",IFERROR(VLOOKUP(TRIM(E18347&amp;""),'Référentiel Articles'!$A$2:$F$634,6,FALSE),""))</f>
      </c>
      <c r="J18347" s="78">
        <f>IF(OR($E18347="",$H18347=""),"",$H18347*$I18347)</f>
      </c>
      <c r="K18347" s="79" t="str">
        <v/>
      </c>
    </row>
    <row r="18348">
      <c r="A18348" s="81" t="str">
        <v/>
      </c>
      <c r="B18348" s="81" t="str">
        <v/>
      </c>
      <c r="C18348" s="83">
        <f>IF($E18348="","",IFERROR(VLOOKUP(TRIM(E18348&amp;""),'Référentiel Articles'!$A$2:$F$634,2,FALSE),""))</f>
      </c>
      <c r="D18348" s="83">
        <f>IF($E18348="","",IFERROR(VLOOKUP(TRIM(E18348&amp;""),'Référentiel Articles'!$A$2:$F$634,3,FALSE),""))</f>
      </c>
      <c r="E18348" s="81" t="str">
        <v/>
      </c>
      <c r="F18348" s="83">
        <f>IF($E18348="","",IFERROR(VLOOKUP(TRIM(E18348&amp;""),'Référentiel Articles'!$A$2:$F$634,4,FALSE),""))</f>
      </c>
      <c r="G18348" s="84">
        <f>IF($E18348="","",IFERROR(VLOOKUP(TRIM(E18348&amp;""),'Référentiel Articles'!$A$2:$F$634,5,FALSE),""))</f>
      </c>
      <c r="H18348" s="85" t="str">
        <v/>
      </c>
      <c r="I18348" s="84">
        <f>IF($E18348="","",IFERROR(VLOOKUP(TRIM(E18348&amp;""),'Référentiel Articles'!$A$2:$F$634,6,FALSE),""))</f>
      </c>
      <c r="J18348" s="90">
        <f>IF(OR($E18348="",$H18348=""),"",$H18348*$I18348)</f>
      </c>
      <c r="K18348" s="87" t="str">
        <v/>
      </c>
    </row>
    <row r="18349">
      <c r="A18349" s="74" t="str">
        <v/>
      </c>
      <c r="B18349" s="74" t="str">
        <v/>
      </c>
      <c r="C18349" s="75">
        <f>IF($E18349="","",IFERROR(VLOOKUP(TRIM(E18349&amp;""),'Référentiel Articles'!$A$2:$F$634,2,FALSE),""))</f>
      </c>
      <c r="D18349" s="75">
        <f>IF($E18349="","",IFERROR(VLOOKUP(TRIM(E18349&amp;""),'Référentiel Articles'!$A$2:$F$634,3,FALSE),""))</f>
      </c>
      <c r="E18349" s="74" t="str">
        <v/>
      </c>
      <c r="F18349" s="75">
        <f>IF($E18349="","",IFERROR(VLOOKUP(TRIM(E18349&amp;""),'Référentiel Articles'!$A$2:$F$634,4,FALSE),""))</f>
      </c>
      <c r="G18349" s="76">
        <f>IF($E18349="","",IFERROR(VLOOKUP(TRIM(E18349&amp;""),'Référentiel Articles'!$A$2:$F$634,5,FALSE),""))</f>
      </c>
      <c r="H18349" s="77" t="str">
        <v/>
      </c>
      <c r="I18349" s="76">
        <f>IF($E18349="","",IFERROR(VLOOKUP(TRIM(E18349&amp;""),'Référentiel Articles'!$A$2:$F$634,6,FALSE),""))</f>
      </c>
      <c r="J18349" s="78">
        <f>IF(OR($E18349="",$H18349=""),"",$H18349*$I18349)</f>
      </c>
      <c r="K18349" s="79" t="str">
        <v/>
      </c>
    </row>
    <row r="18350">
      <c r="A18350" s="81" t="str">
        <v/>
      </c>
      <c r="B18350" s="81" t="str">
        <v/>
      </c>
      <c r="C18350" s="83">
        <f>IF($E18350="","",IFERROR(VLOOKUP(TRIM(E18350&amp;""),'Référentiel Articles'!$A$2:$F$634,2,FALSE),""))</f>
      </c>
      <c r="D18350" s="83">
        <f>IF($E18350="","",IFERROR(VLOOKUP(TRIM(E18350&amp;""),'Référentiel Articles'!$A$2:$F$634,3,FALSE),""))</f>
      </c>
      <c r="E18350" s="81" t="str">
        <v/>
      </c>
      <c r="F18350" s="83">
        <f>IF($E18350="","",IFERROR(VLOOKUP(TRIM(E18350&amp;""),'Référentiel Articles'!$A$2:$F$634,4,FALSE),""))</f>
      </c>
      <c r="G18350" s="84">
        <f>IF($E18350="","",IFERROR(VLOOKUP(TRIM(E18350&amp;""),'Référentiel Articles'!$A$2:$F$634,5,FALSE),""))</f>
      </c>
      <c r="H18350" s="85" t="str">
        <v/>
      </c>
      <c r="I18350" s="84">
        <f>IF($E18350="","",IFERROR(VLOOKUP(TRIM(E18350&amp;""),'Référentiel Articles'!$A$2:$F$634,6,FALSE),""))</f>
      </c>
      <c r="J18350" s="90">
        <f>IF(OR($E18350="",$H18350=""),"",$H18350*$I18350)</f>
      </c>
      <c r="K18350" s="87" t="str">
        <v/>
      </c>
    </row>
    <row r="18351">
      <c r="A18351" s="74" t="str">
        <v/>
      </c>
      <c r="B18351" s="74" t="str">
        <v/>
      </c>
      <c r="C18351" s="75">
        <f>IF($E18351="","",IFERROR(VLOOKUP(TRIM(E18351&amp;""),'Référentiel Articles'!$A$2:$F$634,2,FALSE),""))</f>
      </c>
      <c r="D18351" s="75">
        <f>IF($E18351="","",IFERROR(VLOOKUP(TRIM(E18351&amp;""),'Référentiel Articles'!$A$2:$F$634,3,FALSE),""))</f>
      </c>
      <c r="E18351" s="74" t="str">
        <v/>
      </c>
      <c r="F18351" s="75">
        <f>IF($E18351="","",IFERROR(VLOOKUP(TRIM(E18351&amp;""),'Référentiel Articles'!$A$2:$F$634,4,FALSE),""))</f>
      </c>
      <c r="G18351" s="76">
        <f>IF($E18351="","",IFERROR(VLOOKUP(TRIM(E18351&amp;""),'Référentiel Articles'!$A$2:$F$634,5,FALSE),""))</f>
      </c>
      <c r="H18351" s="77" t="str">
        <v/>
      </c>
      <c r="I18351" s="76">
        <f>IF($E18351="","",IFERROR(VLOOKUP(TRIM(E18351&amp;""),'Référentiel Articles'!$A$2:$F$634,6,FALSE),""))</f>
      </c>
      <c r="J18351" s="78">
        <f>IF(OR($E18351="",$H18351=""),"",$H18351*$I18351)</f>
      </c>
      <c r="K18351" s="79" t="str">
        <v/>
      </c>
    </row>
    <row r="18352">
      <c r="A18352" s="81" t="str">
        <v/>
      </c>
      <c r="B18352" s="81" t="str">
        <v/>
      </c>
      <c r="C18352" s="83">
        <f>IF($E18352="","",IFERROR(VLOOKUP(TRIM(E18352&amp;""),'Référentiel Articles'!$A$2:$F$634,2,FALSE),""))</f>
      </c>
      <c r="D18352" s="83">
        <f>IF($E18352="","",IFERROR(VLOOKUP(TRIM(E18352&amp;""),'Référentiel Articles'!$A$2:$F$634,3,FALSE),""))</f>
      </c>
      <c r="E18352" s="81" t="str">
        <v/>
      </c>
      <c r="F18352" s="83">
        <f>IF($E18352="","",IFERROR(VLOOKUP(TRIM(E18352&amp;""),'Référentiel Articles'!$A$2:$F$634,4,FALSE),""))</f>
      </c>
      <c r="G18352" s="84">
        <f>IF($E18352="","",IFERROR(VLOOKUP(TRIM(E18352&amp;""),'Référentiel Articles'!$A$2:$F$634,5,FALSE),""))</f>
      </c>
      <c r="H18352" s="85" t="str">
        <v/>
      </c>
      <c r="I18352" s="84">
        <f>IF($E18352="","",IFERROR(VLOOKUP(TRIM(E18352&amp;""),'Référentiel Articles'!$A$2:$F$634,6,FALSE),""))</f>
      </c>
      <c r="J18352" s="90">
        <f>IF(OR($E18352="",$H18352=""),"",$H18352*$I18352)</f>
      </c>
      <c r="K18352" s="87" t="str">
        <v/>
      </c>
    </row>
    <row r="18353">
      <c r="A18353" s="74" t="str">
        <v/>
      </c>
      <c r="B18353" s="74" t="str">
        <v/>
      </c>
      <c r="C18353" s="75">
        <f>IF($E18353="","",IFERROR(VLOOKUP(TRIM(E18353&amp;""),'Référentiel Articles'!$A$2:$F$634,2,FALSE),""))</f>
      </c>
      <c r="D18353" s="75">
        <f>IF($E18353="","",IFERROR(VLOOKUP(TRIM(E18353&amp;""),'Référentiel Articles'!$A$2:$F$634,3,FALSE),""))</f>
      </c>
      <c r="E18353" s="74" t="str">
        <v/>
      </c>
      <c r="F18353" s="75">
        <f>IF($E18353="","",IFERROR(VLOOKUP(TRIM(E18353&amp;""),'Référentiel Articles'!$A$2:$F$634,4,FALSE),""))</f>
      </c>
      <c r="G18353" s="76">
        <f>IF($E18353="","",IFERROR(VLOOKUP(TRIM(E18353&amp;""),'Référentiel Articles'!$A$2:$F$634,5,FALSE),""))</f>
      </c>
      <c r="H18353" s="77" t="str">
        <v/>
      </c>
      <c r="I18353" s="76">
        <f>IF($E18353="","",IFERROR(VLOOKUP(TRIM(E18353&amp;""),'Référentiel Articles'!$A$2:$F$634,6,FALSE),""))</f>
      </c>
      <c r="J18353" s="78">
        <f>IF(OR($E18353="",$H18353=""),"",$H18353*$I18353)</f>
      </c>
      <c r="K18353" s="79" t="str">
        <v/>
      </c>
    </row>
    <row r="18354">
      <c r="A18354" s="81" t="str">
        <v/>
      </c>
      <c r="B18354" s="81" t="str">
        <v/>
      </c>
      <c r="C18354" s="83">
        <f>IF($E18354="","",IFERROR(VLOOKUP(TRIM(E18354&amp;""),'Référentiel Articles'!$A$2:$F$634,2,FALSE),""))</f>
      </c>
      <c r="D18354" s="83">
        <f>IF($E18354="","",IFERROR(VLOOKUP(TRIM(E18354&amp;""),'Référentiel Articles'!$A$2:$F$634,3,FALSE),""))</f>
      </c>
      <c r="E18354" s="81" t="str">
        <v/>
      </c>
      <c r="F18354" s="83">
        <f>IF($E18354="","",IFERROR(VLOOKUP(TRIM(E18354&amp;""),'Référentiel Articles'!$A$2:$F$634,4,FALSE),""))</f>
      </c>
      <c r="G18354" s="84">
        <f>IF($E18354="","",IFERROR(VLOOKUP(TRIM(E18354&amp;""),'Référentiel Articles'!$A$2:$F$634,5,FALSE),""))</f>
      </c>
      <c r="H18354" s="85" t="str">
        <v/>
      </c>
      <c r="I18354" s="84">
        <f>IF($E18354="","",IFERROR(VLOOKUP(TRIM(E18354&amp;""),'Référentiel Articles'!$A$2:$F$634,6,FALSE),""))</f>
      </c>
      <c r="J18354" s="90">
        <f>IF(OR($E18354="",$H18354=""),"",$H18354*$I18354)</f>
      </c>
      <c r="K18354" s="87" t="str">
        <v/>
      </c>
    </row>
    <row r="18355">
      <c r="A18355" s="74" t="str">
        <v/>
      </c>
      <c r="B18355" s="74" t="str">
        <v/>
      </c>
      <c r="C18355" s="75">
        <f>IF($E18355="","",IFERROR(VLOOKUP(TRIM(E18355&amp;""),'Référentiel Articles'!$A$2:$F$634,2,FALSE),""))</f>
      </c>
      <c r="D18355" s="75">
        <f>IF($E18355="","",IFERROR(VLOOKUP(TRIM(E18355&amp;""),'Référentiel Articles'!$A$2:$F$634,3,FALSE),""))</f>
      </c>
      <c r="E18355" s="74" t="str">
        <v/>
      </c>
      <c r="F18355" s="75">
        <f>IF($E18355="","",IFERROR(VLOOKUP(TRIM(E18355&amp;""),'Référentiel Articles'!$A$2:$F$634,4,FALSE),""))</f>
      </c>
      <c r="G18355" s="76">
        <f>IF($E18355="","",IFERROR(VLOOKUP(TRIM(E18355&amp;""),'Référentiel Articles'!$A$2:$F$634,5,FALSE),""))</f>
      </c>
      <c r="H18355" s="77" t="str">
        <v/>
      </c>
      <c r="I18355" s="76">
        <f>IF($E18355="","",IFERROR(VLOOKUP(TRIM(E18355&amp;""),'Référentiel Articles'!$A$2:$F$634,6,FALSE),""))</f>
      </c>
      <c r="J18355" s="78">
        <f>IF(OR($E18355="",$H18355=""),"",$H18355*$I18355)</f>
      </c>
      <c r="K18355" s="79" t="str">
        <v/>
      </c>
    </row>
    <row r="18356">
      <c r="A18356" s="81" t="str">
        <v/>
      </c>
      <c r="B18356" s="81" t="str">
        <v/>
      </c>
      <c r="C18356" s="83">
        <f>IF($E18356="","",IFERROR(VLOOKUP(TRIM(E18356&amp;""),'Référentiel Articles'!$A$2:$F$634,2,FALSE),""))</f>
      </c>
      <c r="D18356" s="83">
        <f>IF($E18356="","",IFERROR(VLOOKUP(TRIM(E18356&amp;""),'Référentiel Articles'!$A$2:$F$634,3,FALSE),""))</f>
      </c>
      <c r="E18356" s="81" t="str">
        <v/>
      </c>
      <c r="F18356" s="83">
        <f>IF($E18356="","",IFERROR(VLOOKUP(TRIM(E18356&amp;""),'Référentiel Articles'!$A$2:$F$634,4,FALSE),""))</f>
      </c>
      <c r="G18356" s="84">
        <f>IF($E18356="","",IFERROR(VLOOKUP(TRIM(E18356&amp;""),'Référentiel Articles'!$A$2:$F$634,5,FALSE),""))</f>
      </c>
      <c r="H18356" s="85" t="str">
        <v/>
      </c>
      <c r="I18356" s="84">
        <f>IF($E18356="","",IFERROR(VLOOKUP(TRIM(E18356&amp;""),'Référentiel Articles'!$A$2:$F$634,6,FALSE),""))</f>
      </c>
      <c r="J18356" s="90">
        <f>IF(OR($E18356="",$H18356=""),"",$H18356*$I18356)</f>
      </c>
      <c r="K18356" s="87" t="str">
        <v/>
      </c>
    </row>
    <row r="18357">
      <c r="A18357" s="74" t="str">
        <v/>
      </c>
      <c r="B18357" s="74" t="str">
        <v/>
      </c>
      <c r="C18357" s="75">
        <f>IF($E18357="","",IFERROR(VLOOKUP(TRIM(E18357&amp;""),'Référentiel Articles'!$A$2:$F$634,2,FALSE),""))</f>
      </c>
      <c r="D18357" s="75">
        <f>IF($E18357="","",IFERROR(VLOOKUP(TRIM(E18357&amp;""),'Référentiel Articles'!$A$2:$F$634,3,FALSE),""))</f>
      </c>
      <c r="E18357" s="74" t="str">
        <v/>
      </c>
      <c r="F18357" s="75">
        <f>IF($E18357="","",IFERROR(VLOOKUP(TRIM(E18357&amp;""),'Référentiel Articles'!$A$2:$F$634,4,FALSE),""))</f>
      </c>
      <c r="G18357" s="76">
        <f>IF($E18357="","",IFERROR(VLOOKUP(TRIM(E18357&amp;""),'Référentiel Articles'!$A$2:$F$634,5,FALSE),""))</f>
      </c>
      <c r="H18357" s="77" t="str">
        <v/>
      </c>
      <c r="I18357" s="76">
        <f>IF($E18357="","",IFERROR(VLOOKUP(TRIM(E18357&amp;""),'Référentiel Articles'!$A$2:$F$634,6,FALSE),""))</f>
      </c>
      <c r="J18357" s="78">
        <f>IF(OR($E18357="",$H18357=""),"",$H18357*$I18357)</f>
      </c>
      <c r="K18357" s="79" t="str">
        <v/>
      </c>
    </row>
    <row r="18358">
      <c r="A18358" s="81" t="str">
        <v/>
      </c>
      <c r="B18358" s="81" t="str">
        <v/>
      </c>
      <c r="C18358" s="83">
        <f>IF($E18358="","",IFERROR(VLOOKUP(TRIM(E18358&amp;""),'Référentiel Articles'!$A$2:$F$634,2,FALSE),""))</f>
      </c>
      <c r="D18358" s="83">
        <f>IF($E18358="","",IFERROR(VLOOKUP(TRIM(E18358&amp;""),'Référentiel Articles'!$A$2:$F$634,3,FALSE),""))</f>
      </c>
      <c r="E18358" s="81" t="str">
        <v/>
      </c>
      <c r="F18358" s="83">
        <f>IF($E18358="","",IFERROR(VLOOKUP(TRIM(E18358&amp;""),'Référentiel Articles'!$A$2:$F$634,4,FALSE),""))</f>
      </c>
      <c r="G18358" s="84">
        <f>IF($E18358="","",IFERROR(VLOOKUP(TRIM(E18358&amp;""),'Référentiel Articles'!$A$2:$F$634,5,FALSE),""))</f>
      </c>
      <c r="H18358" s="85" t="str">
        <v/>
      </c>
      <c r="I18358" s="84">
        <f>IF($E18358="","",IFERROR(VLOOKUP(TRIM(E18358&amp;""),'Référentiel Articles'!$A$2:$F$634,6,FALSE),""))</f>
      </c>
      <c r="J18358" s="90">
        <f>IF(OR($E18358="",$H18358=""),"",$H18358*$I18358)</f>
      </c>
      <c r="K18358" s="87" t="str">
        <v/>
      </c>
    </row>
    <row r="18359">
      <c r="A18359" s="74" t="str">
        <v/>
      </c>
      <c r="B18359" s="74" t="str">
        <v/>
      </c>
      <c r="C18359" s="75">
        <f>IF($E18359="","",IFERROR(VLOOKUP(TRIM(E18359&amp;""),'Référentiel Articles'!$A$2:$F$634,2,FALSE),""))</f>
      </c>
      <c r="D18359" s="75">
        <f>IF($E18359="","",IFERROR(VLOOKUP(TRIM(E18359&amp;""),'Référentiel Articles'!$A$2:$F$634,3,FALSE),""))</f>
      </c>
      <c r="E18359" s="74" t="str">
        <v/>
      </c>
      <c r="F18359" s="75">
        <f>IF($E18359="","",IFERROR(VLOOKUP(TRIM(E18359&amp;""),'Référentiel Articles'!$A$2:$F$634,4,FALSE),""))</f>
      </c>
      <c r="G18359" s="76">
        <f>IF($E18359="","",IFERROR(VLOOKUP(TRIM(E18359&amp;""),'Référentiel Articles'!$A$2:$F$634,5,FALSE),""))</f>
      </c>
      <c r="H18359" s="77" t="str">
        <v/>
      </c>
      <c r="I18359" s="76">
        <f>IF($E18359="","",IFERROR(VLOOKUP(TRIM(E18359&amp;""),'Référentiel Articles'!$A$2:$F$634,6,FALSE),""))</f>
      </c>
      <c r="J18359" s="78">
        <f>IF(OR($E18359="",$H18359=""),"",$H18359*$I18359)</f>
      </c>
      <c r="K18359" s="79" t="str">
        <v/>
      </c>
    </row>
    <row r="18360">
      <c r="A18360" s="81" t="str">
        <v/>
      </c>
      <c r="B18360" s="81" t="str">
        <v/>
      </c>
      <c r="C18360" s="83">
        <f>IF($E18360="","",IFERROR(VLOOKUP(TRIM(E18360&amp;""),'Référentiel Articles'!$A$2:$F$634,2,FALSE),""))</f>
      </c>
      <c r="D18360" s="83">
        <f>IF($E18360="","",IFERROR(VLOOKUP(TRIM(E18360&amp;""),'Référentiel Articles'!$A$2:$F$634,3,FALSE),""))</f>
      </c>
      <c r="E18360" s="81" t="str">
        <v/>
      </c>
      <c r="F18360" s="83">
        <f>IF($E18360="","",IFERROR(VLOOKUP(TRIM(E18360&amp;""),'Référentiel Articles'!$A$2:$F$634,4,FALSE),""))</f>
      </c>
      <c r="G18360" s="84">
        <f>IF($E18360="","",IFERROR(VLOOKUP(TRIM(E18360&amp;""),'Référentiel Articles'!$A$2:$F$634,5,FALSE),""))</f>
      </c>
      <c r="H18360" s="85" t="str">
        <v/>
      </c>
      <c r="I18360" s="84">
        <f>IF($E18360="","",IFERROR(VLOOKUP(TRIM(E18360&amp;""),'Référentiel Articles'!$A$2:$F$634,6,FALSE),""))</f>
      </c>
      <c r="J18360" s="90">
        <f>IF(OR($E18360="",$H18360=""),"",$H18360*$I18360)</f>
      </c>
      <c r="K18360" s="87" t="str">
        <v/>
      </c>
    </row>
    <row r="18361">
      <c r="A18361" s="74" t="str">
        <v/>
      </c>
      <c r="B18361" s="74" t="str">
        <v/>
      </c>
      <c r="C18361" s="75">
        <f>IF($E18361="","",IFERROR(VLOOKUP(TRIM(E18361&amp;""),'Référentiel Articles'!$A$2:$F$634,2,FALSE),""))</f>
      </c>
      <c r="D18361" s="75">
        <f>IF($E18361="","",IFERROR(VLOOKUP(TRIM(E18361&amp;""),'Référentiel Articles'!$A$2:$F$634,3,FALSE),""))</f>
      </c>
      <c r="E18361" s="74" t="str">
        <v/>
      </c>
      <c r="F18361" s="75">
        <f>IF($E18361="","",IFERROR(VLOOKUP(TRIM(E18361&amp;""),'Référentiel Articles'!$A$2:$F$634,4,FALSE),""))</f>
      </c>
      <c r="G18361" s="76">
        <f>IF($E18361="","",IFERROR(VLOOKUP(TRIM(E18361&amp;""),'Référentiel Articles'!$A$2:$F$634,5,FALSE),""))</f>
      </c>
      <c r="H18361" s="77" t="str">
        <v/>
      </c>
      <c r="I18361" s="76">
        <f>IF($E18361="","",IFERROR(VLOOKUP(TRIM(E18361&amp;""),'Référentiel Articles'!$A$2:$F$634,6,FALSE),""))</f>
      </c>
      <c r="J18361" s="78">
        <f>IF(OR($E18361="",$H18361=""),"",$H18361*$I18361)</f>
      </c>
      <c r="K18361" s="79" t="str">
        <v/>
      </c>
    </row>
    <row r="18362">
      <c r="A18362" s="81" t="str">
        <v/>
      </c>
      <c r="B18362" s="81" t="str">
        <v/>
      </c>
      <c r="C18362" s="83">
        <f>IF($E18362="","",IFERROR(VLOOKUP(TRIM(E18362&amp;""),'Référentiel Articles'!$A$2:$F$634,2,FALSE),""))</f>
      </c>
      <c r="D18362" s="83">
        <f>IF($E18362="","",IFERROR(VLOOKUP(TRIM(E18362&amp;""),'Référentiel Articles'!$A$2:$F$634,3,FALSE),""))</f>
      </c>
      <c r="E18362" s="81" t="str">
        <v/>
      </c>
      <c r="F18362" s="83">
        <f>IF($E18362="","",IFERROR(VLOOKUP(TRIM(E18362&amp;""),'Référentiel Articles'!$A$2:$F$634,4,FALSE),""))</f>
      </c>
      <c r="G18362" s="84">
        <f>IF($E18362="","",IFERROR(VLOOKUP(TRIM(E18362&amp;""),'Référentiel Articles'!$A$2:$F$634,5,FALSE),""))</f>
      </c>
      <c r="H18362" s="85" t="str">
        <v/>
      </c>
      <c r="I18362" s="84">
        <f>IF($E18362="","",IFERROR(VLOOKUP(TRIM(E18362&amp;""),'Référentiel Articles'!$A$2:$F$634,6,FALSE),""))</f>
      </c>
      <c r="J18362" s="90">
        <f>IF(OR($E18362="",$H18362=""),"",$H18362*$I18362)</f>
      </c>
      <c r="K18362" s="87" t="str">
        <v/>
      </c>
    </row>
    <row r="18363">
      <c r="A18363" s="74" t="str">
        <v/>
      </c>
      <c r="B18363" s="74" t="str">
        <v/>
      </c>
      <c r="C18363" s="75">
        <f>IF($E18363="","",IFERROR(VLOOKUP(TRIM(E18363&amp;""),'Référentiel Articles'!$A$2:$F$634,2,FALSE),""))</f>
      </c>
      <c r="D18363" s="75">
        <f>IF($E18363="","",IFERROR(VLOOKUP(TRIM(E18363&amp;""),'Référentiel Articles'!$A$2:$F$634,3,FALSE),""))</f>
      </c>
      <c r="E18363" s="74" t="str">
        <v/>
      </c>
      <c r="F18363" s="75">
        <f>IF($E18363="","",IFERROR(VLOOKUP(TRIM(E18363&amp;""),'Référentiel Articles'!$A$2:$F$634,4,FALSE),""))</f>
      </c>
      <c r="G18363" s="76">
        <f>IF($E18363="","",IFERROR(VLOOKUP(TRIM(E18363&amp;""),'Référentiel Articles'!$A$2:$F$634,5,FALSE),""))</f>
      </c>
      <c r="H18363" s="77" t="str">
        <v/>
      </c>
      <c r="I18363" s="76">
        <f>IF($E18363="","",IFERROR(VLOOKUP(TRIM(E18363&amp;""),'Référentiel Articles'!$A$2:$F$634,6,FALSE),""))</f>
      </c>
      <c r="J18363" s="78">
        <f>IF(OR($E18363="",$H18363=""),"",$H18363*$I18363)</f>
      </c>
      <c r="K18363" s="79" t="str">
        <v/>
      </c>
    </row>
    <row r="18364">
      <c r="A18364" s="81" t="str">
        <v/>
      </c>
      <c r="B18364" s="81" t="str">
        <v/>
      </c>
      <c r="C18364" s="83">
        <f>IF($E18364="","",IFERROR(VLOOKUP(TRIM(E18364&amp;""),'Référentiel Articles'!$A$2:$F$634,2,FALSE),""))</f>
      </c>
      <c r="D18364" s="83">
        <f>IF($E18364="","",IFERROR(VLOOKUP(TRIM(E18364&amp;""),'Référentiel Articles'!$A$2:$F$634,3,FALSE),""))</f>
      </c>
      <c r="E18364" s="81" t="str">
        <v/>
      </c>
      <c r="F18364" s="83">
        <f>IF($E18364="","",IFERROR(VLOOKUP(TRIM(E18364&amp;""),'Référentiel Articles'!$A$2:$F$634,4,FALSE),""))</f>
      </c>
      <c r="G18364" s="84">
        <f>IF($E18364="","",IFERROR(VLOOKUP(TRIM(E18364&amp;""),'Référentiel Articles'!$A$2:$F$634,5,FALSE),""))</f>
      </c>
      <c r="H18364" s="85" t="str">
        <v/>
      </c>
      <c r="I18364" s="84">
        <f>IF($E18364="","",IFERROR(VLOOKUP(TRIM(E18364&amp;""),'Référentiel Articles'!$A$2:$F$634,6,FALSE),""))</f>
      </c>
      <c r="J18364" s="90">
        <f>IF(OR($E18364="",$H18364=""),"",$H18364*$I18364)</f>
      </c>
      <c r="K18364" s="87" t="str">
        <v/>
      </c>
    </row>
    <row r="18365">
      <c r="A18365" s="74" t="str">
        <v/>
      </c>
      <c r="B18365" s="74" t="str">
        <v/>
      </c>
      <c r="C18365" s="75">
        <f>IF($E18365="","",IFERROR(VLOOKUP(TRIM(E18365&amp;""),'Référentiel Articles'!$A$2:$F$634,2,FALSE),""))</f>
      </c>
      <c r="D18365" s="75">
        <f>IF($E18365="","",IFERROR(VLOOKUP(TRIM(E18365&amp;""),'Référentiel Articles'!$A$2:$F$634,3,FALSE),""))</f>
      </c>
      <c r="E18365" s="74" t="str">
        <v/>
      </c>
      <c r="F18365" s="75">
        <f>IF($E18365="","",IFERROR(VLOOKUP(TRIM(E18365&amp;""),'Référentiel Articles'!$A$2:$F$634,4,FALSE),""))</f>
      </c>
      <c r="G18365" s="76">
        <f>IF($E18365="","",IFERROR(VLOOKUP(TRIM(E18365&amp;""),'Référentiel Articles'!$A$2:$F$634,5,FALSE),""))</f>
      </c>
      <c r="H18365" s="77" t="str">
        <v/>
      </c>
      <c r="I18365" s="76">
        <f>IF($E18365="","",IFERROR(VLOOKUP(TRIM(E18365&amp;""),'Référentiel Articles'!$A$2:$F$634,6,FALSE),""))</f>
      </c>
      <c r="J18365" s="78">
        <f>IF(OR($E18365="",$H18365=""),"",$H18365*$I18365)</f>
      </c>
      <c r="K18365" s="79" t="str">
        <v/>
      </c>
    </row>
    <row r="18366">
      <c r="A18366" s="81" t="str">
        <v/>
      </c>
      <c r="B18366" s="81" t="str">
        <v/>
      </c>
      <c r="C18366" s="83">
        <f>IF($E18366="","",IFERROR(VLOOKUP(TRIM(E18366&amp;""),'Référentiel Articles'!$A$2:$F$634,2,FALSE),""))</f>
      </c>
      <c r="D18366" s="83">
        <f>IF($E18366="","",IFERROR(VLOOKUP(TRIM(E18366&amp;""),'Référentiel Articles'!$A$2:$F$634,3,FALSE),""))</f>
      </c>
      <c r="E18366" s="81" t="str">
        <v/>
      </c>
      <c r="F18366" s="83">
        <f>IF($E18366="","",IFERROR(VLOOKUP(TRIM(E18366&amp;""),'Référentiel Articles'!$A$2:$F$634,4,FALSE),""))</f>
      </c>
      <c r="G18366" s="84">
        <f>IF($E18366="","",IFERROR(VLOOKUP(TRIM(E18366&amp;""),'Référentiel Articles'!$A$2:$F$634,5,FALSE),""))</f>
      </c>
      <c r="H18366" s="85" t="str">
        <v/>
      </c>
      <c r="I18366" s="84">
        <f>IF($E18366="","",IFERROR(VLOOKUP(TRIM(E18366&amp;""),'Référentiel Articles'!$A$2:$F$634,6,FALSE),""))</f>
      </c>
      <c r="J18366" s="90">
        <f>IF(OR($E18366="",$H18366=""),"",$H18366*$I18366)</f>
      </c>
      <c r="K18366" s="87" t="str">
        <v/>
      </c>
    </row>
    <row r="18367">
      <c r="A18367" s="74" t="str">
        <v/>
      </c>
      <c r="B18367" s="74" t="str">
        <v/>
      </c>
      <c r="C18367" s="75">
        <f>IF($E18367="","",IFERROR(VLOOKUP(TRIM(E18367&amp;""),'Référentiel Articles'!$A$2:$F$634,2,FALSE),""))</f>
      </c>
      <c r="D18367" s="75">
        <f>IF($E18367="","",IFERROR(VLOOKUP(TRIM(E18367&amp;""),'Référentiel Articles'!$A$2:$F$634,3,FALSE),""))</f>
      </c>
      <c r="E18367" s="74" t="str">
        <v/>
      </c>
      <c r="F18367" s="75">
        <f>IF($E18367="","",IFERROR(VLOOKUP(TRIM(E18367&amp;""),'Référentiel Articles'!$A$2:$F$634,4,FALSE),""))</f>
      </c>
      <c r="G18367" s="76">
        <f>IF($E18367="","",IFERROR(VLOOKUP(TRIM(E18367&amp;""),'Référentiel Articles'!$A$2:$F$634,5,FALSE),""))</f>
      </c>
      <c r="H18367" s="77" t="str">
        <v/>
      </c>
      <c r="I18367" s="76">
        <f>IF($E18367="","",IFERROR(VLOOKUP(TRIM(E18367&amp;""),'Référentiel Articles'!$A$2:$F$634,6,FALSE),""))</f>
      </c>
      <c r="J18367" s="78">
        <f>IF(OR($E18367="",$H18367=""),"",$H18367*$I18367)</f>
      </c>
      <c r="K18367" s="79" t="str">
        <v/>
      </c>
    </row>
    <row r="18368">
      <c r="A18368" s="81" t="str">
        <v/>
      </c>
      <c r="B18368" s="81" t="str">
        <v/>
      </c>
      <c r="C18368" s="83">
        <f>IF($E18368="","",IFERROR(VLOOKUP(TRIM(E18368&amp;""),'Référentiel Articles'!$A$2:$F$634,2,FALSE),""))</f>
      </c>
      <c r="D18368" s="83">
        <f>IF($E18368="","",IFERROR(VLOOKUP(TRIM(E18368&amp;""),'Référentiel Articles'!$A$2:$F$634,3,FALSE),""))</f>
      </c>
      <c r="E18368" s="81" t="str">
        <v/>
      </c>
      <c r="F18368" s="83">
        <f>IF($E18368="","",IFERROR(VLOOKUP(TRIM(E18368&amp;""),'Référentiel Articles'!$A$2:$F$634,4,FALSE),""))</f>
      </c>
      <c r="G18368" s="84">
        <f>IF($E18368="","",IFERROR(VLOOKUP(TRIM(E18368&amp;""),'Référentiel Articles'!$A$2:$F$634,5,FALSE),""))</f>
      </c>
      <c r="H18368" s="85" t="str">
        <v/>
      </c>
      <c r="I18368" s="84">
        <f>IF($E18368="","",IFERROR(VLOOKUP(TRIM(E18368&amp;""),'Référentiel Articles'!$A$2:$F$634,6,FALSE),""))</f>
      </c>
      <c r="J18368" s="90">
        <f>IF(OR($E18368="",$H18368=""),"",$H18368*$I18368)</f>
      </c>
      <c r="K18368" s="87" t="str">
        <v/>
      </c>
    </row>
    <row r="18369">
      <c r="A18369" s="74" t="str">
        <v/>
      </c>
      <c r="B18369" s="74" t="str">
        <v/>
      </c>
      <c r="C18369" s="75">
        <f>IF($E18369="","",IFERROR(VLOOKUP(TRIM(E18369&amp;""),'Référentiel Articles'!$A$2:$F$634,2,FALSE),""))</f>
      </c>
      <c r="D18369" s="75">
        <f>IF($E18369="","",IFERROR(VLOOKUP(TRIM(E18369&amp;""),'Référentiel Articles'!$A$2:$F$634,3,FALSE),""))</f>
      </c>
      <c r="E18369" s="74" t="str">
        <v/>
      </c>
      <c r="F18369" s="75">
        <f>IF($E18369="","",IFERROR(VLOOKUP(TRIM(E18369&amp;""),'Référentiel Articles'!$A$2:$F$634,4,FALSE),""))</f>
      </c>
      <c r="G18369" s="76">
        <f>IF($E18369="","",IFERROR(VLOOKUP(TRIM(E18369&amp;""),'Référentiel Articles'!$A$2:$F$634,5,FALSE),""))</f>
      </c>
      <c r="H18369" s="77" t="str">
        <v/>
      </c>
      <c r="I18369" s="76">
        <f>IF($E18369="","",IFERROR(VLOOKUP(TRIM(E18369&amp;""),'Référentiel Articles'!$A$2:$F$634,6,FALSE),""))</f>
      </c>
      <c r="J18369" s="78">
        <f>IF(OR($E18369="",$H18369=""),"",$H18369*$I18369)</f>
      </c>
      <c r="K18369" s="79" t="str">
        <v/>
      </c>
    </row>
    <row r="18370">
      <c r="A18370" s="81" t="str">
        <v/>
      </c>
      <c r="B18370" s="81" t="str">
        <v/>
      </c>
      <c r="C18370" s="83">
        <f>IF($E18370="","",IFERROR(VLOOKUP(TRIM(E18370&amp;""),'Référentiel Articles'!$A$2:$F$634,2,FALSE),""))</f>
      </c>
      <c r="D18370" s="83">
        <f>IF($E18370="","",IFERROR(VLOOKUP(TRIM(E18370&amp;""),'Référentiel Articles'!$A$2:$F$634,3,FALSE),""))</f>
      </c>
      <c r="E18370" s="81" t="str">
        <v/>
      </c>
      <c r="F18370" s="83">
        <f>IF($E18370="","",IFERROR(VLOOKUP(TRIM(E18370&amp;""),'Référentiel Articles'!$A$2:$F$634,4,FALSE),""))</f>
      </c>
      <c r="G18370" s="84">
        <f>IF($E18370="","",IFERROR(VLOOKUP(TRIM(E18370&amp;""),'Référentiel Articles'!$A$2:$F$634,5,FALSE),""))</f>
      </c>
      <c r="H18370" s="85" t="str">
        <v/>
      </c>
      <c r="I18370" s="84">
        <f>IF($E18370="","",IFERROR(VLOOKUP(TRIM(E18370&amp;""),'Référentiel Articles'!$A$2:$F$634,6,FALSE),""))</f>
      </c>
      <c r="J18370" s="90">
        <f>IF(OR($E18370="",$H18370=""),"",$H18370*$I18370)</f>
      </c>
      <c r="K18370" s="87" t="str">
        <v/>
      </c>
    </row>
    <row r="18371">
      <c r="A18371" s="74" t="str">
        <v/>
      </c>
      <c r="B18371" s="74" t="str">
        <v/>
      </c>
      <c r="C18371" s="75">
        <f>IF($E18371="","",IFERROR(VLOOKUP(TRIM(E18371&amp;""),'Référentiel Articles'!$A$2:$F$634,2,FALSE),""))</f>
      </c>
      <c r="D18371" s="75">
        <f>IF($E18371="","",IFERROR(VLOOKUP(TRIM(E18371&amp;""),'Référentiel Articles'!$A$2:$F$634,3,FALSE),""))</f>
      </c>
      <c r="E18371" s="74" t="str">
        <v/>
      </c>
      <c r="F18371" s="75">
        <f>IF($E18371="","",IFERROR(VLOOKUP(TRIM(E18371&amp;""),'Référentiel Articles'!$A$2:$F$634,4,FALSE),""))</f>
      </c>
      <c r="G18371" s="76">
        <f>IF($E18371="","",IFERROR(VLOOKUP(TRIM(E18371&amp;""),'Référentiel Articles'!$A$2:$F$634,5,FALSE),""))</f>
      </c>
      <c r="H18371" s="77" t="str">
        <v/>
      </c>
      <c r="I18371" s="76">
        <f>IF($E18371="","",IFERROR(VLOOKUP(TRIM(E18371&amp;""),'Référentiel Articles'!$A$2:$F$634,6,FALSE),""))</f>
      </c>
      <c r="J18371" s="78">
        <f>IF(OR($E18371="",$H18371=""),"",$H18371*$I18371)</f>
      </c>
      <c r="K18371" s="79" t="str">
        <v/>
      </c>
    </row>
    <row r="18372">
      <c r="A18372" s="81" t="str">
        <v/>
      </c>
      <c r="B18372" s="81" t="str">
        <v/>
      </c>
      <c r="C18372" s="83">
        <f>IF($E18372="","",IFERROR(VLOOKUP(TRIM(E18372&amp;""),'Référentiel Articles'!$A$2:$F$634,2,FALSE),""))</f>
      </c>
      <c r="D18372" s="83">
        <f>IF($E18372="","",IFERROR(VLOOKUP(TRIM(E18372&amp;""),'Référentiel Articles'!$A$2:$F$634,3,FALSE),""))</f>
      </c>
      <c r="E18372" s="81" t="str">
        <v/>
      </c>
      <c r="F18372" s="83">
        <f>IF($E18372="","",IFERROR(VLOOKUP(TRIM(E18372&amp;""),'Référentiel Articles'!$A$2:$F$634,4,FALSE),""))</f>
      </c>
      <c r="G18372" s="84">
        <f>IF($E18372="","",IFERROR(VLOOKUP(TRIM(E18372&amp;""),'Référentiel Articles'!$A$2:$F$634,5,FALSE),""))</f>
      </c>
      <c r="H18372" s="85" t="str">
        <v/>
      </c>
      <c r="I18372" s="84">
        <f>IF($E18372="","",IFERROR(VLOOKUP(TRIM(E18372&amp;""),'Référentiel Articles'!$A$2:$F$634,6,FALSE),""))</f>
      </c>
      <c r="J18372" s="90">
        <f>IF(OR($E18372="",$H18372=""),"",$H18372*$I18372)</f>
      </c>
      <c r="K18372" s="87" t="str">
        <v/>
      </c>
    </row>
    <row r="18373">
      <c r="A18373" s="74" t="str">
        <v/>
      </c>
      <c r="B18373" s="74" t="str">
        <v/>
      </c>
      <c r="C18373" s="75">
        <f>IF($E18373="","",IFERROR(VLOOKUP(TRIM(E18373&amp;""),'Référentiel Articles'!$A$2:$F$634,2,FALSE),""))</f>
      </c>
      <c r="D18373" s="75">
        <f>IF($E18373="","",IFERROR(VLOOKUP(TRIM(E18373&amp;""),'Référentiel Articles'!$A$2:$F$634,3,FALSE),""))</f>
      </c>
      <c r="E18373" s="74" t="str">
        <v/>
      </c>
      <c r="F18373" s="75">
        <f>IF($E18373="","",IFERROR(VLOOKUP(TRIM(E18373&amp;""),'Référentiel Articles'!$A$2:$F$634,4,FALSE),""))</f>
      </c>
      <c r="G18373" s="76">
        <f>IF($E18373="","",IFERROR(VLOOKUP(TRIM(E18373&amp;""),'Référentiel Articles'!$A$2:$F$634,5,FALSE),""))</f>
      </c>
      <c r="H18373" s="77" t="str">
        <v/>
      </c>
      <c r="I18373" s="76">
        <f>IF($E18373="","",IFERROR(VLOOKUP(TRIM(E18373&amp;""),'Référentiel Articles'!$A$2:$F$634,6,FALSE),""))</f>
      </c>
      <c r="J18373" s="78">
        <f>IF(OR($E18373="",$H18373=""),"",$H18373*$I18373)</f>
      </c>
      <c r="K18373" s="79" t="str">
        <v/>
      </c>
    </row>
    <row r="18374">
      <c r="A18374" s="81" t="str">
        <v/>
      </c>
      <c r="B18374" s="81" t="str">
        <v/>
      </c>
      <c r="C18374" s="83">
        <f>IF($E18374="","",IFERROR(VLOOKUP(TRIM(E18374&amp;""),'Référentiel Articles'!$A$2:$F$634,2,FALSE),""))</f>
      </c>
      <c r="D18374" s="83">
        <f>IF($E18374="","",IFERROR(VLOOKUP(TRIM(E18374&amp;""),'Référentiel Articles'!$A$2:$F$634,3,FALSE),""))</f>
      </c>
      <c r="E18374" s="81" t="str">
        <v/>
      </c>
      <c r="F18374" s="83">
        <f>IF($E18374="","",IFERROR(VLOOKUP(TRIM(E18374&amp;""),'Référentiel Articles'!$A$2:$F$634,4,FALSE),""))</f>
      </c>
      <c r="G18374" s="84">
        <f>IF($E18374="","",IFERROR(VLOOKUP(TRIM(E18374&amp;""),'Référentiel Articles'!$A$2:$F$634,5,FALSE),""))</f>
      </c>
      <c r="H18374" s="85" t="str">
        <v/>
      </c>
      <c r="I18374" s="84">
        <f>IF($E18374="","",IFERROR(VLOOKUP(TRIM(E18374&amp;""),'Référentiel Articles'!$A$2:$F$634,6,FALSE),""))</f>
      </c>
      <c r="J18374" s="90">
        <f>IF(OR($E18374="",$H18374=""),"",$H18374*$I18374)</f>
      </c>
      <c r="K18374" s="87" t="str">
        <v/>
      </c>
    </row>
    <row r="18375">
      <c r="A18375" s="74" t="str">
        <v/>
      </c>
      <c r="B18375" s="74" t="str">
        <v/>
      </c>
      <c r="C18375" s="75">
        <f>IF($E18375="","",IFERROR(VLOOKUP(TRIM(E18375&amp;""),'Référentiel Articles'!$A$2:$F$634,2,FALSE),""))</f>
      </c>
      <c r="D18375" s="75">
        <f>IF($E18375="","",IFERROR(VLOOKUP(TRIM(E18375&amp;""),'Référentiel Articles'!$A$2:$F$634,3,FALSE),""))</f>
      </c>
      <c r="E18375" s="74" t="str">
        <v/>
      </c>
      <c r="F18375" s="75">
        <f>IF($E18375="","",IFERROR(VLOOKUP(TRIM(E18375&amp;""),'Référentiel Articles'!$A$2:$F$634,4,FALSE),""))</f>
      </c>
      <c r="G18375" s="76">
        <f>IF($E18375="","",IFERROR(VLOOKUP(TRIM(E18375&amp;""),'Référentiel Articles'!$A$2:$F$634,5,FALSE),""))</f>
      </c>
      <c r="H18375" s="77" t="str">
        <v/>
      </c>
      <c r="I18375" s="76">
        <f>IF($E18375="","",IFERROR(VLOOKUP(TRIM(E18375&amp;""),'Référentiel Articles'!$A$2:$F$634,6,FALSE),""))</f>
      </c>
      <c r="J18375" s="78">
        <f>IF(OR($E18375="",$H18375=""),"",$H18375*$I18375)</f>
      </c>
      <c r="K18375" s="79" t="str">
        <v/>
      </c>
    </row>
    <row r="18376">
      <c r="A18376" s="81" t="str">
        <v/>
      </c>
      <c r="B18376" s="81" t="str">
        <v/>
      </c>
      <c r="C18376" s="83">
        <f>IF($E18376="","",IFERROR(VLOOKUP(TRIM(E18376&amp;""),'Référentiel Articles'!$A$2:$F$634,2,FALSE),""))</f>
      </c>
      <c r="D18376" s="83">
        <f>IF($E18376="","",IFERROR(VLOOKUP(TRIM(E18376&amp;""),'Référentiel Articles'!$A$2:$F$634,3,FALSE),""))</f>
      </c>
      <c r="E18376" s="81" t="str">
        <v/>
      </c>
      <c r="F18376" s="83">
        <f>IF($E18376="","",IFERROR(VLOOKUP(TRIM(E18376&amp;""),'Référentiel Articles'!$A$2:$F$634,4,FALSE),""))</f>
      </c>
      <c r="G18376" s="84">
        <f>IF($E18376="","",IFERROR(VLOOKUP(TRIM(E18376&amp;""),'Référentiel Articles'!$A$2:$F$634,5,FALSE),""))</f>
      </c>
      <c r="H18376" s="85" t="str">
        <v/>
      </c>
      <c r="I18376" s="84">
        <f>IF($E18376="","",IFERROR(VLOOKUP(TRIM(E18376&amp;""),'Référentiel Articles'!$A$2:$F$634,6,FALSE),""))</f>
      </c>
      <c r="J18376" s="90">
        <f>IF(OR($E18376="",$H18376=""),"",$H18376*$I18376)</f>
      </c>
      <c r="K18376" s="87" t="str">
        <v/>
      </c>
    </row>
    <row r="18377">
      <c r="A18377" s="74" t="str">
        <v/>
      </c>
      <c r="B18377" s="74" t="str">
        <v/>
      </c>
      <c r="C18377" s="75">
        <f>IF($E18377="","",IFERROR(VLOOKUP(TRIM(E18377&amp;""),'Référentiel Articles'!$A$2:$F$634,2,FALSE),""))</f>
      </c>
      <c r="D18377" s="75">
        <f>IF($E18377="","",IFERROR(VLOOKUP(TRIM(E18377&amp;""),'Référentiel Articles'!$A$2:$F$634,3,FALSE),""))</f>
      </c>
      <c r="E18377" s="74" t="str">
        <v/>
      </c>
      <c r="F18377" s="75">
        <f>IF($E18377="","",IFERROR(VLOOKUP(TRIM(E18377&amp;""),'Référentiel Articles'!$A$2:$F$634,4,FALSE),""))</f>
      </c>
      <c r="G18377" s="76">
        <f>IF($E18377="","",IFERROR(VLOOKUP(TRIM(E18377&amp;""),'Référentiel Articles'!$A$2:$F$634,5,FALSE),""))</f>
      </c>
      <c r="H18377" s="77" t="str">
        <v/>
      </c>
      <c r="I18377" s="76">
        <f>IF($E18377="","",IFERROR(VLOOKUP(TRIM(E18377&amp;""),'Référentiel Articles'!$A$2:$F$634,6,FALSE),""))</f>
      </c>
      <c r="J18377" s="78">
        <f>IF(OR($E18377="",$H18377=""),"",$H18377*$I18377)</f>
      </c>
      <c r="K18377" s="79" t="str">
        <v/>
      </c>
    </row>
    <row r="18378">
      <c r="A18378" s="81" t="str">
        <v/>
      </c>
      <c r="B18378" s="81" t="str">
        <v/>
      </c>
      <c r="C18378" s="83">
        <f>IF($E18378="","",IFERROR(VLOOKUP(TRIM(E18378&amp;""),'Référentiel Articles'!$A$2:$F$634,2,FALSE),""))</f>
      </c>
      <c r="D18378" s="83">
        <f>IF($E18378="","",IFERROR(VLOOKUP(TRIM(E18378&amp;""),'Référentiel Articles'!$A$2:$F$634,3,FALSE),""))</f>
      </c>
      <c r="E18378" s="81" t="str">
        <v/>
      </c>
      <c r="F18378" s="83">
        <f>IF($E18378="","",IFERROR(VLOOKUP(TRIM(E18378&amp;""),'Référentiel Articles'!$A$2:$F$634,4,FALSE),""))</f>
      </c>
      <c r="G18378" s="84">
        <f>IF($E18378="","",IFERROR(VLOOKUP(TRIM(E18378&amp;""),'Référentiel Articles'!$A$2:$F$634,5,FALSE),""))</f>
      </c>
      <c r="H18378" s="85" t="str">
        <v/>
      </c>
      <c r="I18378" s="84">
        <f>IF($E18378="","",IFERROR(VLOOKUP(TRIM(E18378&amp;""),'Référentiel Articles'!$A$2:$F$634,6,FALSE),""))</f>
      </c>
      <c r="J18378" s="90">
        <f>IF(OR($E18378="",$H18378=""),"",$H18378*$I18378)</f>
      </c>
      <c r="K18378" s="87" t="str">
        <v/>
      </c>
    </row>
    <row r="18379">
      <c r="A18379" s="74" t="str">
        <v/>
      </c>
      <c r="B18379" s="74" t="str">
        <v/>
      </c>
      <c r="C18379" s="75">
        <f>IF($E18379="","",IFERROR(VLOOKUP(TRIM(E18379&amp;""),'Référentiel Articles'!$A$2:$F$634,2,FALSE),""))</f>
      </c>
      <c r="D18379" s="75">
        <f>IF($E18379="","",IFERROR(VLOOKUP(TRIM(E18379&amp;""),'Référentiel Articles'!$A$2:$F$634,3,FALSE),""))</f>
      </c>
      <c r="E18379" s="74" t="str">
        <v/>
      </c>
      <c r="F18379" s="75">
        <f>IF($E18379="","",IFERROR(VLOOKUP(TRIM(E18379&amp;""),'Référentiel Articles'!$A$2:$F$634,4,FALSE),""))</f>
      </c>
      <c r="G18379" s="76">
        <f>IF($E18379="","",IFERROR(VLOOKUP(TRIM(E18379&amp;""),'Référentiel Articles'!$A$2:$F$634,5,FALSE),""))</f>
      </c>
      <c r="H18379" s="77" t="str">
        <v/>
      </c>
      <c r="I18379" s="76">
        <f>IF($E18379="","",IFERROR(VLOOKUP(TRIM(E18379&amp;""),'Référentiel Articles'!$A$2:$F$634,6,FALSE),""))</f>
      </c>
      <c r="J18379" s="78">
        <f>IF(OR($E18379="",$H18379=""),"",$H18379*$I18379)</f>
      </c>
      <c r="K18379" s="79" t="str">
        <v/>
      </c>
    </row>
    <row r="18380">
      <c r="A18380" s="81" t="str">
        <v/>
      </c>
      <c r="B18380" s="81" t="str">
        <v/>
      </c>
      <c r="C18380" s="83">
        <f>IF($E18380="","",IFERROR(VLOOKUP(TRIM(E18380&amp;""),'Référentiel Articles'!$A$2:$F$634,2,FALSE),""))</f>
      </c>
      <c r="D18380" s="83">
        <f>IF($E18380="","",IFERROR(VLOOKUP(TRIM(E18380&amp;""),'Référentiel Articles'!$A$2:$F$634,3,FALSE),""))</f>
      </c>
      <c r="E18380" s="81" t="str">
        <v/>
      </c>
      <c r="F18380" s="83">
        <f>IF($E18380="","",IFERROR(VLOOKUP(TRIM(E18380&amp;""),'Référentiel Articles'!$A$2:$F$634,4,FALSE),""))</f>
      </c>
      <c r="G18380" s="84">
        <f>IF($E18380="","",IFERROR(VLOOKUP(TRIM(E18380&amp;""),'Référentiel Articles'!$A$2:$F$634,5,FALSE),""))</f>
      </c>
      <c r="H18380" s="85" t="str">
        <v/>
      </c>
      <c r="I18380" s="84">
        <f>IF($E18380="","",IFERROR(VLOOKUP(TRIM(E18380&amp;""),'Référentiel Articles'!$A$2:$F$634,6,FALSE),""))</f>
      </c>
      <c r="J18380" s="90">
        <f>IF(OR($E18380="",$H18380=""),"",$H18380*$I18380)</f>
      </c>
      <c r="K18380" s="87" t="str">
        <v/>
      </c>
    </row>
    <row r="18381">
      <c r="A18381" s="74" t="str">
        <v/>
      </c>
      <c r="B18381" s="74" t="str">
        <v/>
      </c>
      <c r="C18381" s="75">
        <f>IF($E18381="","",IFERROR(VLOOKUP(TRIM(E18381&amp;""),'Référentiel Articles'!$A$2:$F$634,2,FALSE),""))</f>
      </c>
      <c r="D18381" s="75">
        <f>IF($E18381="","",IFERROR(VLOOKUP(TRIM(E18381&amp;""),'Référentiel Articles'!$A$2:$F$634,3,FALSE),""))</f>
      </c>
      <c r="E18381" s="74" t="str">
        <v/>
      </c>
      <c r="F18381" s="75">
        <f>IF($E18381="","",IFERROR(VLOOKUP(TRIM(E18381&amp;""),'Référentiel Articles'!$A$2:$F$634,4,FALSE),""))</f>
      </c>
      <c r="G18381" s="76">
        <f>IF($E18381="","",IFERROR(VLOOKUP(TRIM(E18381&amp;""),'Référentiel Articles'!$A$2:$F$634,5,FALSE),""))</f>
      </c>
      <c r="H18381" s="77" t="str">
        <v/>
      </c>
      <c r="I18381" s="76">
        <f>IF($E18381="","",IFERROR(VLOOKUP(TRIM(E18381&amp;""),'Référentiel Articles'!$A$2:$F$634,6,FALSE),""))</f>
      </c>
      <c r="J18381" s="78">
        <f>IF(OR($E18381="",$H18381=""),"",$H18381*$I18381)</f>
      </c>
      <c r="K18381" s="79" t="str">
        <v/>
      </c>
    </row>
    <row r="18382">
      <c r="A18382" s="81" t="str">
        <v/>
      </c>
      <c r="B18382" s="81" t="str">
        <v/>
      </c>
      <c r="C18382" s="83">
        <f>IF($E18382="","",IFERROR(VLOOKUP(TRIM(E18382&amp;""),'Référentiel Articles'!$A$2:$F$634,2,FALSE),""))</f>
      </c>
      <c r="D18382" s="83">
        <f>IF($E18382="","",IFERROR(VLOOKUP(TRIM(E18382&amp;""),'Référentiel Articles'!$A$2:$F$634,3,FALSE),""))</f>
      </c>
      <c r="E18382" s="81" t="str">
        <v/>
      </c>
      <c r="F18382" s="83">
        <f>IF($E18382="","",IFERROR(VLOOKUP(TRIM(E18382&amp;""),'Référentiel Articles'!$A$2:$F$634,4,FALSE),""))</f>
      </c>
      <c r="G18382" s="84">
        <f>IF($E18382="","",IFERROR(VLOOKUP(TRIM(E18382&amp;""),'Référentiel Articles'!$A$2:$F$634,5,FALSE),""))</f>
      </c>
      <c r="H18382" s="85" t="str">
        <v/>
      </c>
      <c r="I18382" s="84">
        <f>IF($E18382="","",IFERROR(VLOOKUP(TRIM(E18382&amp;""),'Référentiel Articles'!$A$2:$F$634,6,FALSE),""))</f>
      </c>
      <c r="J18382" s="90">
        <f>IF(OR($E18382="",$H18382=""),"",$H18382*$I18382)</f>
      </c>
      <c r="K18382" s="87" t="str">
        <v/>
      </c>
    </row>
    <row r="18383">
      <c r="A18383" s="74" t="str">
        <v/>
      </c>
      <c r="B18383" s="74" t="str">
        <v/>
      </c>
      <c r="C18383" s="75">
        <f>IF($E18383="","",IFERROR(VLOOKUP(TRIM(E18383&amp;""),'Référentiel Articles'!$A$2:$F$634,2,FALSE),""))</f>
      </c>
      <c r="D18383" s="75">
        <f>IF($E18383="","",IFERROR(VLOOKUP(TRIM(E18383&amp;""),'Référentiel Articles'!$A$2:$F$634,3,FALSE),""))</f>
      </c>
      <c r="E18383" s="74" t="str">
        <v/>
      </c>
      <c r="F18383" s="75">
        <f>IF($E18383="","",IFERROR(VLOOKUP(TRIM(E18383&amp;""),'Référentiel Articles'!$A$2:$F$634,4,FALSE),""))</f>
      </c>
      <c r="G18383" s="76">
        <f>IF($E18383="","",IFERROR(VLOOKUP(TRIM(E18383&amp;""),'Référentiel Articles'!$A$2:$F$634,5,FALSE),""))</f>
      </c>
      <c r="H18383" s="77" t="str">
        <v/>
      </c>
      <c r="I18383" s="76">
        <f>IF($E18383="","",IFERROR(VLOOKUP(TRIM(E18383&amp;""),'Référentiel Articles'!$A$2:$F$634,6,FALSE),""))</f>
      </c>
      <c r="J18383" s="78">
        <f>IF(OR($E18383="",$H18383=""),"",$H18383*$I18383)</f>
      </c>
      <c r="K18383" s="79" t="str">
        <v/>
      </c>
    </row>
    <row r="18384">
      <c r="A18384" s="81" t="str">
        <v/>
      </c>
      <c r="B18384" s="81" t="str">
        <v/>
      </c>
      <c r="C18384" s="83">
        <f>IF($E18384="","",IFERROR(VLOOKUP(TRIM(E18384&amp;""),'Référentiel Articles'!$A$2:$F$634,2,FALSE),""))</f>
      </c>
      <c r="D18384" s="83">
        <f>IF($E18384="","",IFERROR(VLOOKUP(TRIM(E18384&amp;""),'Référentiel Articles'!$A$2:$F$634,3,FALSE),""))</f>
      </c>
      <c r="E18384" s="81" t="str">
        <v/>
      </c>
      <c r="F18384" s="83">
        <f>IF($E18384="","",IFERROR(VLOOKUP(TRIM(E18384&amp;""),'Référentiel Articles'!$A$2:$F$634,4,FALSE),""))</f>
      </c>
      <c r="G18384" s="84">
        <f>IF($E18384="","",IFERROR(VLOOKUP(TRIM(E18384&amp;""),'Référentiel Articles'!$A$2:$F$634,5,FALSE),""))</f>
      </c>
      <c r="H18384" s="85" t="str">
        <v/>
      </c>
      <c r="I18384" s="84">
        <f>IF($E18384="","",IFERROR(VLOOKUP(TRIM(E18384&amp;""),'Référentiel Articles'!$A$2:$F$634,6,FALSE),""))</f>
      </c>
      <c r="J18384" s="90">
        <f>IF(OR($E18384="",$H18384=""),"",$H18384*$I18384)</f>
      </c>
      <c r="K18384" s="87" t="str">
        <v/>
      </c>
    </row>
    <row r="18385">
      <c r="A18385" s="74" t="str">
        <v/>
      </c>
      <c r="B18385" s="74" t="str">
        <v/>
      </c>
      <c r="C18385" s="75">
        <f>IF($E18385="","",IFERROR(VLOOKUP(TRIM(E18385&amp;""),'Référentiel Articles'!$A$2:$F$634,2,FALSE),""))</f>
      </c>
      <c r="D18385" s="75">
        <f>IF($E18385="","",IFERROR(VLOOKUP(TRIM(E18385&amp;""),'Référentiel Articles'!$A$2:$F$634,3,FALSE),""))</f>
      </c>
      <c r="E18385" s="74" t="str">
        <v/>
      </c>
      <c r="F18385" s="75">
        <f>IF($E18385="","",IFERROR(VLOOKUP(TRIM(E18385&amp;""),'Référentiel Articles'!$A$2:$F$634,4,FALSE),""))</f>
      </c>
      <c r="G18385" s="76">
        <f>IF($E18385="","",IFERROR(VLOOKUP(TRIM(E18385&amp;""),'Référentiel Articles'!$A$2:$F$634,5,FALSE),""))</f>
      </c>
      <c r="H18385" s="77" t="str">
        <v/>
      </c>
      <c r="I18385" s="76">
        <f>IF($E18385="","",IFERROR(VLOOKUP(TRIM(E18385&amp;""),'Référentiel Articles'!$A$2:$F$634,6,FALSE),""))</f>
      </c>
      <c r="J18385" s="78">
        <f>IF(OR($E18385="",$H18385=""),"",$H18385*$I18385)</f>
      </c>
      <c r="K18385" s="79" t="str">
        <v/>
      </c>
    </row>
    <row r="18386">
      <c r="A18386" s="81" t="str">
        <v/>
      </c>
      <c r="B18386" s="81" t="str">
        <v/>
      </c>
      <c r="C18386" s="83">
        <f>IF($E18386="","",IFERROR(VLOOKUP(TRIM(E18386&amp;""),'Référentiel Articles'!$A$2:$F$634,2,FALSE),""))</f>
      </c>
      <c r="D18386" s="83">
        <f>IF($E18386="","",IFERROR(VLOOKUP(TRIM(E18386&amp;""),'Référentiel Articles'!$A$2:$F$634,3,FALSE),""))</f>
      </c>
      <c r="E18386" s="81" t="str">
        <v/>
      </c>
      <c r="F18386" s="83">
        <f>IF($E18386="","",IFERROR(VLOOKUP(TRIM(E18386&amp;""),'Référentiel Articles'!$A$2:$F$634,4,FALSE),""))</f>
      </c>
      <c r="G18386" s="84">
        <f>IF($E18386="","",IFERROR(VLOOKUP(TRIM(E18386&amp;""),'Référentiel Articles'!$A$2:$F$634,5,FALSE),""))</f>
      </c>
      <c r="H18386" s="85" t="str">
        <v/>
      </c>
      <c r="I18386" s="84">
        <f>IF($E18386="","",IFERROR(VLOOKUP(TRIM(E18386&amp;""),'Référentiel Articles'!$A$2:$F$634,6,FALSE),""))</f>
      </c>
      <c r="J18386" s="90">
        <f>IF(OR($E18386="",$H18386=""),"",$H18386*$I18386)</f>
      </c>
      <c r="K18386" s="87" t="str">
        <v/>
      </c>
    </row>
    <row r="18387">
      <c r="A18387" s="74" t="str">
        <v/>
      </c>
      <c r="B18387" s="74" t="str">
        <v/>
      </c>
      <c r="C18387" s="75">
        <f>IF($E18387="","",IFERROR(VLOOKUP(TRIM(E18387&amp;""),'Référentiel Articles'!$A$2:$F$634,2,FALSE),""))</f>
      </c>
      <c r="D18387" s="75">
        <f>IF($E18387="","",IFERROR(VLOOKUP(TRIM(E18387&amp;""),'Référentiel Articles'!$A$2:$F$634,3,FALSE),""))</f>
      </c>
      <c r="E18387" s="74" t="str">
        <v/>
      </c>
      <c r="F18387" s="75">
        <f>IF($E18387="","",IFERROR(VLOOKUP(TRIM(E18387&amp;""),'Référentiel Articles'!$A$2:$F$634,4,FALSE),""))</f>
      </c>
      <c r="G18387" s="76">
        <f>IF($E18387="","",IFERROR(VLOOKUP(TRIM(E18387&amp;""),'Référentiel Articles'!$A$2:$F$634,5,FALSE),""))</f>
      </c>
      <c r="H18387" s="77" t="str">
        <v/>
      </c>
      <c r="I18387" s="76">
        <f>IF($E18387="","",IFERROR(VLOOKUP(TRIM(E18387&amp;""),'Référentiel Articles'!$A$2:$F$634,6,FALSE),""))</f>
      </c>
      <c r="J18387" s="78">
        <f>IF(OR($E18387="",$H18387=""),"",$H18387*$I18387)</f>
      </c>
      <c r="K18387" s="79" t="str">
        <v/>
      </c>
    </row>
    <row r="18388">
      <c r="A18388" s="81" t="str">
        <v/>
      </c>
      <c r="B18388" s="81" t="str">
        <v/>
      </c>
      <c r="C18388" s="83">
        <f>IF($E18388="","",IFERROR(VLOOKUP(TRIM(E18388&amp;""),'Référentiel Articles'!$A$2:$F$634,2,FALSE),""))</f>
      </c>
      <c r="D18388" s="83">
        <f>IF($E18388="","",IFERROR(VLOOKUP(TRIM(E18388&amp;""),'Référentiel Articles'!$A$2:$F$634,3,FALSE),""))</f>
      </c>
      <c r="E18388" s="81" t="str">
        <v/>
      </c>
      <c r="F18388" s="83">
        <f>IF($E18388="","",IFERROR(VLOOKUP(TRIM(E18388&amp;""),'Référentiel Articles'!$A$2:$F$634,4,FALSE),""))</f>
      </c>
      <c r="G18388" s="84">
        <f>IF($E18388="","",IFERROR(VLOOKUP(TRIM(E18388&amp;""),'Référentiel Articles'!$A$2:$F$634,5,FALSE),""))</f>
      </c>
      <c r="H18388" s="85" t="str">
        <v/>
      </c>
      <c r="I18388" s="84">
        <f>IF($E18388="","",IFERROR(VLOOKUP(TRIM(E18388&amp;""),'Référentiel Articles'!$A$2:$F$634,6,FALSE),""))</f>
      </c>
      <c r="J18388" s="90">
        <f>IF(OR($E18388="",$H18388=""),"",$H18388*$I18388)</f>
      </c>
      <c r="K18388" s="87" t="str">
        <v/>
      </c>
    </row>
    <row r="18389">
      <c r="A18389" s="74" t="str">
        <v/>
      </c>
      <c r="B18389" s="74" t="str">
        <v/>
      </c>
      <c r="C18389" s="75">
        <f>IF($E18389="","",IFERROR(VLOOKUP(TRIM(E18389&amp;""),'Référentiel Articles'!$A$2:$F$634,2,FALSE),""))</f>
      </c>
      <c r="D18389" s="75">
        <f>IF($E18389="","",IFERROR(VLOOKUP(TRIM(E18389&amp;""),'Référentiel Articles'!$A$2:$F$634,3,FALSE),""))</f>
      </c>
      <c r="E18389" s="74" t="str">
        <v/>
      </c>
      <c r="F18389" s="75">
        <f>IF($E18389="","",IFERROR(VLOOKUP(TRIM(E18389&amp;""),'Référentiel Articles'!$A$2:$F$634,4,FALSE),""))</f>
      </c>
      <c r="G18389" s="76">
        <f>IF($E18389="","",IFERROR(VLOOKUP(TRIM(E18389&amp;""),'Référentiel Articles'!$A$2:$F$634,5,FALSE),""))</f>
      </c>
      <c r="H18389" s="77" t="str">
        <v/>
      </c>
      <c r="I18389" s="76">
        <f>IF($E18389="","",IFERROR(VLOOKUP(TRIM(E18389&amp;""),'Référentiel Articles'!$A$2:$F$634,6,FALSE),""))</f>
      </c>
      <c r="J18389" s="78">
        <f>IF(OR($E18389="",$H18389=""),"",$H18389*$I18389)</f>
      </c>
      <c r="K18389" s="79" t="str">
        <v/>
      </c>
    </row>
    <row r="18390">
      <c r="A18390" s="81" t="str">
        <v/>
      </c>
      <c r="B18390" s="81" t="str">
        <v/>
      </c>
      <c r="C18390" s="83">
        <f>IF($E18390="","",IFERROR(VLOOKUP(TRIM(E18390&amp;""),'Référentiel Articles'!$A$2:$F$634,2,FALSE),""))</f>
      </c>
      <c r="D18390" s="83">
        <f>IF($E18390="","",IFERROR(VLOOKUP(TRIM(E18390&amp;""),'Référentiel Articles'!$A$2:$F$634,3,FALSE),""))</f>
      </c>
      <c r="E18390" s="81" t="str">
        <v/>
      </c>
      <c r="F18390" s="83">
        <f>IF($E18390="","",IFERROR(VLOOKUP(TRIM(E18390&amp;""),'Référentiel Articles'!$A$2:$F$634,4,FALSE),""))</f>
      </c>
      <c r="G18390" s="84">
        <f>IF($E18390="","",IFERROR(VLOOKUP(TRIM(E18390&amp;""),'Référentiel Articles'!$A$2:$F$634,5,FALSE),""))</f>
      </c>
      <c r="H18390" s="85" t="str">
        <v/>
      </c>
      <c r="I18390" s="84">
        <f>IF($E18390="","",IFERROR(VLOOKUP(TRIM(E18390&amp;""),'Référentiel Articles'!$A$2:$F$634,6,FALSE),""))</f>
      </c>
      <c r="J18390" s="90">
        <f>IF(OR($E18390="",$H18390=""),"",$H18390*$I18390)</f>
      </c>
      <c r="K18390" s="87" t="str">
        <v/>
      </c>
    </row>
    <row r="18391">
      <c r="A18391" s="74" t="str">
        <v/>
      </c>
      <c r="B18391" s="74" t="str">
        <v/>
      </c>
      <c r="C18391" s="75">
        <f>IF($E18391="","",IFERROR(VLOOKUP(TRIM(E18391&amp;""),'Référentiel Articles'!$A$2:$F$634,2,FALSE),""))</f>
      </c>
      <c r="D18391" s="75">
        <f>IF($E18391="","",IFERROR(VLOOKUP(TRIM(E18391&amp;""),'Référentiel Articles'!$A$2:$F$634,3,FALSE),""))</f>
      </c>
      <c r="E18391" s="74" t="str">
        <v/>
      </c>
      <c r="F18391" s="75">
        <f>IF($E18391="","",IFERROR(VLOOKUP(TRIM(E18391&amp;""),'Référentiel Articles'!$A$2:$F$634,4,FALSE),""))</f>
      </c>
      <c r="G18391" s="76">
        <f>IF($E18391="","",IFERROR(VLOOKUP(TRIM(E18391&amp;""),'Référentiel Articles'!$A$2:$F$634,5,FALSE),""))</f>
      </c>
      <c r="H18391" s="77" t="str">
        <v/>
      </c>
      <c r="I18391" s="76">
        <f>IF($E18391="","",IFERROR(VLOOKUP(TRIM(E18391&amp;""),'Référentiel Articles'!$A$2:$F$634,6,FALSE),""))</f>
      </c>
      <c r="J18391" s="78">
        <f>IF(OR($E18391="",$H18391=""),"",$H18391*$I18391)</f>
      </c>
      <c r="K18391" s="79" t="str">
        <v/>
      </c>
    </row>
    <row r="18392">
      <c r="A18392" s="81" t="str">
        <v/>
      </c>
      <c r="B18392" s="81" t="str">
        <v/>
      </c>
      <c r="C18392" s="83">
        <f>IF($E18392="","",IFERROR(VLOOKUP(TRIM(E18392&amp;""),'Référentiel Articles'!$A$2:$F$634,2,FALSE),""))</f>
      </c>
      <c r="D18392" s="83">
        <f>IF($E18392="","",IFERROR(VLOOKUP(TRIM(E18392&amp;""),'Référentiel Articles'!$A$2:$F$634,3,FALSE),""))</f>
      </c>
      <c r="E18392" s="81" t="str">
        <v/>
      </c>
      <c r="F18392" s="83">
        <f>IF($E18392="","",IFERROR(VLOOKUP(TRIM(E18392&amp;""),'Référentiel Articles'!$A$2:$F$634,4,FALSE),""))</f>
      </c>
      <c r="G18392" s="84">
        <f>IF($E18392="","",IFERROR(VLOOKUP(TRIM(E18392&amp;""),'Référentiel Articles'!$A$2:$F$634,5,FALSE),""))</f>
      </c>
      <c r="H18392" s="85" t="str">
        <v/>
      </c>
      <c r="I18392" s="84">
        <f>IF($E18392="","",IFERROR(VLOOKUP(TRIM(E18392&amp;""),'Référentiel Articles'!$A$2:$F$634,6,FALSE),""))</f>
      </c>
      <c r="J18392" s="90">
        <f>IF(OR($E18392="",$H18392=""),"",$H18392*$I18392)</f>
      </c>
      <c r="K18392" s="87" t="str">
        <v/>
      </c>
    </row>
    <row r="18393">
      <c r="A18393" s="74" t="str">
        <v/>
      </c>
      <c r="B18393" s="74" t="str">
        <v/>
      </c>
      <c r="C18393" s="75">
        <f>IF($E18393="","",IFERROR(VLOOKUP(TRIM(E18393&amp;""),'Référentiel Articles'!$A$2:$F$634,2,FALSE),""))</f>
      </c>
      <c r="D18393" s="75">
        <f>IF($E18393="","",IFERROR(VLOOKUP(TRIM(E18393&amp;""),'Référentiel Articles'!$A$2:$F$634,3,FALSE),""))</f>
      </c>
      <c r="E18393" s="74" t="str">
        <v/>
      </c>
      <c r="F18393" s="75">
        <f>IF($E18393="","",IFERROR(VLOOKUP(TRIM(E18393&amp;""),'Référentiel Articles'!$A$2:$F$634,4,FALSE),""))</f>
      </c>
      <c r="G18393" s="76">
        <f>IF($E18393="","",IFERROR(VLOOKUP(TRIM(E18393&amp;""),'Référentiel Articles'!$A$2:$F$634,5,FALSE),""))</f>
      </c>
      <c r="H18393" s="77" t="str">
        <v/>
      </c>
      <c r="I18393" s="76">
        <f>IF($E18393="","",IFERROR(VLOOKUP(TRIM(E18393&amp;""),'Référentiel Articles'!$A$2:$F$634,6,FALSE),""))</f>
      </c>
      <c r="J18393" s="78">
        <f>IF(OR($E18393="",$H18393=""),"",$H18393*$I18393)</f>
      </c>
      <c r="K18393" s="79" t="str">
        <v/>
      </c>
    </row>
    <row r="18394">
      <c r="A18394" s="81" t="str">
        <v/>
      </c>
      <c r="B18394" s="81" t="str">
        <v/>
      </c>
      <c r="C18394" s="83">
        <f>IF($E18394="","",IFERROR(VLOOKUP(TRIM(E18394&amp;""),'Référentiel Articles'!$A$2:$F$634,2,FALSE),""))</f>
      </c>
      <c r="D18394" s="83">
        <f>IF($E18394="","",IFERROR(VLOOKUP(TRIM(E18394&amp;""),'Référentiel Articles'!$A$2:$F$634,3,FALSE),""))</f>
      </c>
      <c r="E18394" s="81" t="str">
        <v/>
      </c>
      <c r="F18394" s="83">
        <f>IF($E18394="","",IFERROR(VLOOKUP(TRIM(E18394&amp;""),'Référentiel Articles'!$A$2:$F$634,4,FALSE),""))</f>
      </c>
      <c r="G18394" s="84">
        <f>IF($E18394="","",IFERROR(VLOOKUP(TRIM(E18394&amp;""),'Référentiel Articles'!$A$2:$F$634,5,FALSE),""))</f>
      </c>
      <c r="H18394" s="85" t="str">
        <v/>
      </c>
      <c r="I18394" s="84">
        <f>IF($E18394="","",IFERROR(VLOOKUP(TRIM(E18394&amp;""),'Référentiel Articles'!$A$2:$F$634,6,FALSE),""))</f>
      </c>
      <c r="J18394" s="90">
        <f>IF(OR($E18394="",$H18394=""),"",$H18394*$I18394)</f>
      </c>
      <c r="K18394" s="87" t="str">
        <v/>
      </c>
    </row>
    <row r="18395">
      <c r="A18395" s="74" t="str">
        <v/>
      </c>
      <c r="B18395" s="74" t="str">
        <v/>
      </c>
      <c r="C18395" s="75">
        <f>IF($E18395="","",IFERROR(VLOOKUP(TRIM(E18395&amp;""),'Référentiel Articles'!$A$2:$F$634,2,FALSE),""))</f>
      </c>
      <c r="D18395" s="75">
        <f>IF($E18395="","",IFERROR(VLOOKUP(TRIM(E18395&amp;""),'Référentiel Articles'!$A$2:$F$634,3,FALSE),""))</f>
      </c>
      <c r="E18395" s="74" t="str">
        <v/>
      </c>
      <c r="F18395" s="75">
        <f>IF($E18395="","",IFERROR(VLOOKUP(TRIM(E18395&amp;""),'Référentiel Articles'!$A$2:$F$634,4,FALSE),""))</f>
      </c>
      <c r="G18395" s="76">
        <f>IF($E18395="","",IFERROR(VLOOKUP(TRIM(E18395&amp;""),'Référentiel Articles'!$A$2:$F$634,5,FALSE),""))</f>
      </c>
      <c r="H18395" s="77" t="str">
        <v/>
      </c>
      <c r="I18395" s="76">
        <f>IF($E18395="","",IFERROR(VLOOKUP(TRIM(E18395&amp;""),'Référentiel Articles'!$A$2:$F$634,6,FALSE),""))</f>
      </c>
      <c r="J18395" s="78">
        <f>IF(OR($E18395="",$H18395=""),"",$H18395*$I18395)</f>
      </c>
      <c r="K18395" s="79" t="str">
        <v/>
      </c>
    </row>
    <row r="18396">
      <c r="A18396" s="81" t="str">
        <v/>
      </c>
      <c r="B18396" s="81" t="str">
        <v/>
      </c>
      <c r="C18396" s="83">
        <f>IF($E18396="","",IFERROR(VLOOKUP(TRIM(E18396&amp;""),'Référentiel Articles'!$A$2:$F$634,2,FALSE),""))</f>
      </c>
      <c r="D18396" s="83">
        <f>IF($E18396="","",IFERROR(VLOOKUP(TRIM(E18396&amp;""),'Référentiel Articles'!$A$2:$F$634,3,FALSE),""))</f>
      </c>
      <c r="E18396" s="81" t="str">
        <v/>
      </c>
      <c r="F18396" s="83">
        <f>IF($E18396="","",IFERROR(VLOOKUP(TRIM(E18396&amp;""),'Référentiel Articles'!$A$2:$F$634,4,FALSE),""))</f>
      </c>
      <c r="G18396" s="84">
        <f>IF($E18396="","",IFERROR(VLOOKUP(TRIM(E18396&amp;""),'Référentiel Articles'!$A$2:$F$634,5,FALSE),""))</f>
      </c>
      <c r="H18396" s="85" t="str">
        <v/>
      </c>
      <c r="I18396" s="84">
        <f>IF($E18396="","",IFERROR(VLOOKUP(TRIM(E18396&amp;""),'Référentiel Articles'!$A$2:$F$634,6,FALSE),""))</f>
      </c>
      <c r="J18396" s="90">
        <f>IF(OR($E18396="",$H18396=""),"",$H18396*$I18396)</f>
      </c>
      <c r="K18396" s="87" t="str">
        <v/>
      </c>
    </row>
    <row r="18397">
      <c r="A18397" s="74" t="str">
        <v/>
      </c>
      <c r="B18397" s="74" t="str">
        <v/>
      </c>
      <c r="C18397" s="75">
        <f>IF($E18397="","",IFERROR(VLOOKUP(TRIM(E18397&amp;""),'Référentiel Articles'!$A$2:$F$634,2,FALSE),""))</f>
      </c>
      <c r="D18397" s="75">
        <f>IF($E18397="","",IFERROR(VLOOKUP(TRIM(E18397&amp;""),'Référentiel Articles'!$A$2:$F$634,3,FALSE),""))</f>
      </c>
      <c r="E18397" s="74" t="str">
        <v/>
      </c>
      <c r="F18397" s="75">
        <f>IF($E18397="","",IFERROR(VLOOKUP(TRIM(E18397&amp;""),'Référentiel Articles'!$A$2:$F$634,4,FALSE),""))</f>
      </c>
      <c r="G18397" s="76">
        <f>IF($E18397="","",IFERROR(VLOOKUP(TRIM(E18397&amp;""),'Référentiel Articles'!$A$2:$F$634,5,FALSE),""))</f>
      </c>
      <c r="H18397" s="77" t="str">
        <v/>
      </c>
      <c r="I18397" s="76">
        <f>IF($E18397="","",IFERROR(VLOOKUP(TRIM(E18397&amp;""),'Référentiel Articles'!$A$2:$F$634,6,FALSE),""))</f>
      </c>
      <c r="J18397" s="78">
        <f>IF(OR($E18397="",$H18397=""),"",$H18397*$I18397)</f>
      </c>
      <c r="K18397" s="79" t="str">
        <v/>
      </c>
    </row>
    <row r="18398">
      <c r="A18398" s="81" t="str">
        <v/>
      </c>
      <c r="B18398" s="81" t="str">
        <v/>
      </c>
      <c r="C18398" s="83">
        <f>IF($E18398="","",IFERROR(VLOOKUP(TRIM(E18398&amp;""),'Référentiel Articles'!$A$2:$F$634,2,FALSE),""))</f>
      </c>
      <c r="D18398" s="83">
        <f>IF($E18398="","",IFERROR(VLOOKUP(TRIM(E18398&amp;""),'Référentiel Articles'!$A$2:$F$634,3,FALSE),""))</f>
      </c>
      <c r="E18398" s="81" t="str">
        <v/>
      </c>
      <c r="F18398" s="83">
        <f>IF($E18398="","",IFERROR(VLOOKUP(TRIM(E18398&amp;""),'Référentiel Articles'!$A$2:$F$634,4,FALSE),""))</f>
      </c>
      <c r="G18398" s="84">
        <f>IF($E18398="","",IFERROR(VLOOKUP(TRIM(E18398&amp;""),'Référentiel Articles'!$A$2:$F$634,5,FALSE),""))</f>
      </c>
      <c r="H18398" s="85" t="str">
        <v/>
      </c>
      <c r="I18398" s="84">
        <f>IF($E18398="","",IFERROR(VLOOKUP(TRIM(E18398&amp;""),'Référentiel Articles'!$A$2:$F$634,6,FALSE),""))</f>
      </c>
      <c r="J18398" s="90">
        <f>IF(OR($E18398="",$H18398=""),"",$H18398*$I18398)</f>
      </c>
      <c r="K18398" s="87" t="str">
        <v/>
      </c>
    </row>
    <row r="18399">
      <c r="A18399" s="74" t="str">
        <v/>
      </c>
      <c r="B18399" s="74" t="str">
        <v/>
      </c>
      <c r="C18399" s="75">
        <f>IF($E18399="","",IFERROR(VLOOKUP(TRIM(E18399&amp;""),'Référentiel Articles'!$A$2:$F$634,2,FALSE),""))</f>
      </c>
      <c r="D18399" s="75">
        <f>IF($E18399="","",IFERROR(VLOOKUP(TRIM(E18399&amp;""),'Référentiel Articles'!$A$2:$F$634,3,FALSE),""))</f>
      </c>
      <c r="E18399" s="74" t="str">
        <v/>
      </c>
      <c r="F18399" s="75">
        <f>IF($E18399="","",IFERROR(VLOOKUP(TRIM(E18399&amp;""),'Référentiel Articles'!$A$2:$F$634,4,FALSE),""))</f>
      </c>
      <c r="G18399" s="76">
        <f>IF($E18399="","",IFERROR(VLOOKUP(TRIM(E18399&amp;""),'Référentiel Articles'!$A$2:$F$634,5,FALSE),""))</f>
      </c>
      <c r="H18399" s="77" t="str">
        <v/>
      </c>
      <c r="I18399" s="76">
        <f>IF($E18399="","",IFERROR(VLOOKUP(TRIM(E18399&amp;""),'Référentiel Articles'!$A$2:$F$634,6,FALSE),""))</f>
      </c>
      <c r="J18399" s="78">
        <f>IF(OR($E18399="",$H18399=""),"",$H18399*$I18399)</f>
      </c>
      <c r="K18399" s="79" t="str">
        <v/>
      </c>
    </row>
    <row r="18400">
      <c r="A18400" s="81" t="str">
        <v/>
      </c>
      <c r="B18400" s="81" t="str">
        <v/>
      </c>
      <c r="C18400" s="83">
        <f>IF($E18400="","",IFERROR(VLOOKUP(TRIM(E18400&amp;""),'Référentiel Articles'!$A$2:$F$634,2,FALSE),""))</f>
      </c>
      <c r="D18400" s="83">
        <f>IF($E18400="","",IFERROR(VLOOKUP(TRIM(E18400&amp;""),'Référentiel Articles'!$A$2:$F$634,3,FALSE),""))</f>
      </c>
      <c r="E18400" s="81" t="str">
        <v/>
      </c>
      <c r="F18400" s="83">
        <f>IF($E18400="","",IFERROR(VLOOKUP(TRIM(E18400&amp;""),'Référentiel Articles'!$A$2:$F$634,4,FALSE),""))</f>
      </c>
      <c r="G18400" s="84">
        <f>IF($E18400="","",IFERROR(VLOOKUP(TRIM(E18400&amp;""),'Référentiel Articles'!$A$2:$F$634,5,FALSE),""))</f>
      </c>
      <c r="H18400" s="85" t="str">
        <v/>
      </c>
      <c r="I18400" s="84">
        <f>IF($E18400="","",IFERROR(VLOOKUP(TRIM(E18400&amp;""),'Référentiel Articles'!$A$2:$F$634,6,FALSE),""))</f>
      </c>
      <c r="J18400" s="90">
        <f>IF(OR($E18400="",$H18400=""),"",$H18400*$I18400)</f>
      </c>
      <c r="K18400" s="87" t="str">
        <v/>
      </c>
    </row>
    <row r="18401">
      <c r="A18401" s="74" t="str">
        <v/>
      </c>
      <c r="B18401" s="74" t="str">
        <v/>
      </c>
      <c r="C18401" s="75">
        <f>IF($E18401="","",IFERROR(VLOOKUP(TRIM(E18401&amp;""),'Référentiel Articles'!$A$2:$F$634,2,FALSE),""))</f>
      </c>
      <c r="D18401" s="75">
        <f>IF($E18401="","",IFERROR(VLOOKUP(TRIM(E18401&amp;""),'Référentiel Articles'!$A$2:$F$634,3,FALSE),""))</f>
      </c>
      <c r="E18401" s="74" t="str">
        <v/>
      </c>
      <c r="F18401" s="75">
        <f>IF($E18401="","",IFERROR(VLOOKUP(TRIM(E18401&amp;""),'Référentiel Articles'!$A$2:$F$634,4,FALSE),""))</f>
      </c>
      <c r="G18401" s="76">
        <f>IF($E18401="","",IFERROR(VLOOKUP(TRIM(E18401&amp;""),'Référentiel Articles'!$A$2:$F$634,5,FALSE),""))</f>
      </c>
      <c r="H18401" s="77" t="str">
        <v/>
      </c>
      <c r="I18401" s="76">
        <f>IF($E18401="","",IFERROR(VLOOKUP(TRIM(E18401&amp;""),'Référentiel Articles'!$A$2:$F$634,6,FALSE),""))</f>
      </c>
      <c r="J18401" s="78">
        <f>IF(OR($E18401="",$H18401=""),"",$H18401*$I18401)</f>
      </c>
      <c r="K18401" s="79" t="str">
        <v/>
      </c>
    </row>
    <row r="18402">
      <c r="A18402" s="81" t="str">
        <v/>
      </c>
      <c r="B18402" s="81" t="str">
        <v/>
      </c>
      <c r="C18402" s="83">
        <f>IF($E18402="","",IFERROR(VLOOKUP(TRIM(E18402&amp;""),'Référentiel Articles'!$A$2:$F$634,2,FALSE),""))</f>
      </c>
      <c r="D18402" s="83">
        <f>IF($E18402="","",IFERROR(VLOOKUP(TRIM(E18402&amp;""),'Référentiel Articles'!$A$2:$F$634,3,FALSE),""))</f>
      </c>
      <c r="E18402" s="81" t="str">
        <v/>
      </c>
      <c r="F18402" s="83">
        <f>IF($E18402="","",IFERROR(VLOOKUP(TRIM(E18402&amp;""),'Référentiel Articles'!$A$2:$F$634,4,FALSE),""))</f>
      </c>
      <c r="G18402" s="84">
        <f>IF($E18402="","",IFERROR(VLOOKUP(TRIM(E18402&amp;""),'Référentiel Articles'!$A$2:$F$634,5,FALSE),""))</f>
      </c>
      <c r="H18402" s="85" t="str">
        <v/>
      </c>
      <c r="I18402" s="84">
        <f>IF($E18402="","",IFERROR(VLOOKUP(TRIM(E18402&amp;""),'Référentiel Articles'!$A$2:$F$634,6,FALSE),""))</f>
      </c>
      <c r="J18402" s="90">
        <f>IF(OR($E18402="",$H18402=""),"",$H18402*$I18402)</f>
      </c>
      <c r="K18402" s="87" t="str">
        <v/>
      </c>
    </row>
    <row r="18403">
      <c r="A18403" s="74" t="str">
        <v/>
      </c>
      <c r="B18403" s="74" t="str">
        <v/>
      </c>
      <c r="C18403" s="75">
        <f>IF($E18403="","",IFERROR(VLOOKUP(TRIM(E18403&amp;""),'Référentiel Articles'!$A$2:$F$634,2,FALSE),""))</f>
      </c>
      <c r="D18403" s="75">
        <f>IF($E18403="","",IFERROR(VLOOKUP(TRIM(E18403&amp;""),'Référentiel Articles'!$A$2:$F$634,3,FALSE),""))</f>
      </c>
      <c r="E18403" s="74" t="str">
        <v/>
      </c>
      <c r="F18403" s="75">
        <f>IF($E18403="","",IFERROR(VLOOKUP(TRIM(E18403&amp;""),'Référentiel Articles'!$A$2:$F$634,4,FALSE),""))</f>
      </c>
      <c r="G18403" s="76">
        <f>IF($E18403="","",IFERROR(VLOOKUP(TRIM(E18403&amp;""),'Référentiel Articles'!$A$2:$F$634,5,FALSE),""))</f>
      </c>
      <c r="H18403" s="77" t="str">
        <v/>
      </c>
      <c r="I18403" s="76">
        <f>IF($E18403="","",IFERROR(VLOOKUP(TRIM(E18403&amp;""),'Référentiel Articles'!$A$2:$F$634,6,FALSE),""))</f>
      </c>
      <c r="J18403" s="78">
        <f>IF(OR($E18403="",$H18403=""),"",$H18403*$I18403)</f>
      </c>
      <c r="K18403" s="79" t="str">
        <v/>
      </c>
    </row>
    <row r="18404">
      <c r="A18404" s="81" t="str">
        <v/>
      </c>
      <c r="B18404" s="81" t="str">
        <v/>
      </c>
      <c r="C18404" s="83">
        <f>IF($E18404="","",IFERROR(VLOOKUP(TRIM(E18404&amp;""),'Référentiel Articles'!$A$2:$F$634,2,FALSE),""))</f>
      </c>
      <c r="D18404" s="83">
        <f>IF($E18404="","",IFERROR(VLOOKUP(TRIM(E18404&amp;""),'Référentiel Articles'!$A$2:$F$634,3,FALSE),""))</f>
      </c>
      <c r="E18404" s="81" t="str">
        <v/>
      </c>
      <c r="F18404" s="83">
        <f>IF($E18404="","",IFERROR(VLOOKUP(TRIM(E18404&amp;""),'Référentiel Articles'!$A$2:$F$634,4,FALSE),""))</f>
      </c>
      <c r="G18404" s="84">
        <f>IF($E18404="","",IFERROR(VLOOKUP(TRIM(E18404&amp;""),'Référentiel Articles'!$A$2:$F$634,5,FALSE),""))</f>
      </c>
      <c r="H18404" s="85" t="str">
        <v/>
      </c>
      <c r="I18404" s="84">
        <f>IF($E18404="","",IFERROR(VLOOKUP(TRIM(E18404&amp;""),'Référentiel Articles'!$A$2:$F$634,6,FALSE),""))</f>
      </c>
      <c r="J18404" s="90">
        <f>IF(OR($E18404="",$H18404=""),"",$H18404*$I18404)</f>
      </c>
      <c r="K18404" s="87" t="str">
        <v/>
      </c>
    </row>
    <row r="18405">
      <c r="A18405" s="74" t="str">
        <v/>
      </c>
      <c r="B18405" s="74" t="str">
        <v/>
      </c>
      <c r="C18405" s="75">
        <f>IF($E18405="","",IFERROR(VLOOKUP(TRIM(E18405&amp;""),'Référentiel Articles'!$A$2:$F$634,2,FALSE),""))</f>
      </c>
      <c r="D18405" s="75">
        <f>IF($E18405="","",IFERROR(VLOOKUP(TRIM(E18405&amp;""),'Référentiel Articles'!$A$2:$F$634,3,FALSE),""))</f>
      </c>
      <c r="E18405" s="74" t="str">
        <v/>
      </c>
      <c r="F18405" s="75">
        <f>IF($E18405="","",IFERROR(VLOOKUP(TRIM(E18405&amp;""),'Référentiel Articles'!$A$2:$F$634,4,FALSE),""))</f>
      </c>
      <c r="G18405" s="76">
        <f>IF($E18405="","",IFERROR(VLOOKUP(TRIM(E18405&amp;""),'Référentiel Articles'!$A$2:$F$634,5,FALSE),""))</f>
      </c>
      <c r="H18405" s="77" t="str">
        <v/>
      </c>
      <c r="I18405" s="76">
        <f>IF($E18405="","",IFERROR(VLOOKUP(TRIM(E18405&amp;""),'Référentiel Articles'!$A$2:$F$634,6,FALSE),""))</f>
      </c>
      <c r="J18405" s="78">
        <f>IF(OR($E18405="",$H18405=""),"",$H18405*$I18405)</f>
      </c>
      <c r="K18405" s="79" t="str">
        <v/>
      </c>
    </row>
    <row r="18406">
      <c r="A18406" s="81" t="str">
        <v/>
      </c>
      <c r="B18406" s="81" t="str">
        <v/>
      </c>
      <c r="C18406" s="83">
        <f>IF($E18406="","",IFERROR(VLOOKUP(TRIM(E18406&amp;""),'Référentiel Articles'!$A$2:$F$634,2,FALSE),""))</f>
      </c>
      <c r="D18406" s="83">
        <f>IF($E18406="","",IFERROR(VLOOKUP(TRIM(E18406&amp;""),'Référentiel Articles'!$A$2:$F$634,3,FALSE),""))</f>
      </c>
      <c r="E18406" s="81" t="str">
        <v/>
      </c>
      <c r="F18406" s="83">
        <f>IF($E18406="","",IFERROR(VLOOKUP(TRIM(E18406&amp;""),'Référentiel Articles'!$A$2:$F$634,4,FALSE),""))</f>
      </c>
      <c r="G18406" s="84">
        <f>IF($E18406="","",IFERROR(VLOOKUP(TRIM(E18406&amp;""),'Référentiel Articles'!$A$2:$F$634,5,FALSE),""))</f>
      </c>
      <c r="H18406" s="85" t="str">
        <v/>
      </c>
      <c r="I18406" s="84">
        <f>IF($E18406="","",IFERROR(VLOOKUP(TRIM(E18406&amp;""),'Référentiel Articles'!$A$2:$F$634,6,FALSE),""))</f>
      </c>
      <c r="J18406" s="90">
        <f>IF(OR($E18406="",$H18406=""),"",$H18406*$I18406)</f>
      </c>
      <c r="K18406" s="87" t="str">
        <v/>
      </c>
    </row>
    <row r="18407">
      <c r="A18407" s="74" t="str">
        <v/>
      </c>
      <c r="B18407" s="74" t="str">
        <v/>
      </c>
      <c r="C18407" s="75">
        <f>IF($E18407="","",IFERROR(VLOOKUP(TRIM(E18407&amp;""),'Référentiel Articles'!$A$2:$F$634,2,FALSE),""))</f>
      </c>
      <c r="D18407" s="75">
        <f>IF($E18407="","",IFERROR(VLOOKUP(TRIM(E18407&amp;""),'Référentiel Articles'!$A$2:$F$634,3,FALSE),""))</f>
      </c>
      <c r="E18407" s="74" t="str">
        <v/>
      </c>
      <c r="F18407" s="75">
        <f>IF($E18407="","",IFERROR(VLOOKUP(TRIM(E18407&amp;""),'Référentiel Articles'!$A$2:$F$634,4,FALSE),""))</f>
      </c>
      <c r="G18407" s="76">
        <f>IF($E18407="","",IFERROR(VLOOKUP(TRIM(E18407&amp;""),'Référentiel Articles'!$A$2:$F$634,5,FALSE),""))</f>
      </c>
      <c r="H18407" s="77" t="str">
        <v/>
      </c>
      <c r="I18407" s="76">
        <f>IF($E18407="","",IFERROR(VLOOKUP(TRIM(E18407&amp;""),'Référentiel Articles'!$A$2:$F$634,6,FALSE),""))</f>
      </c>
      <c r="J18407" s="78">
        <f>IF(OR($E18407="",$H18407=""),"",$H18407*$I18407)</f>
      </c>
      <c r="K18407" s="79" t="str">
        <v/>
      </c>
    </row>
    <row r="18408">
      <c r="A18408" s="81" t="str">
        <v/>
      </c>
      <c r="B18408" s="81" t="str">
        <v/>
      </c>
      <c r="C18408" s="83">
        <f>IF($E18408="","",IFERROR(VLOOKUP(TRIM(E18408&amp;""),'Référentiel Articles'!$A$2:$F$634,2,FALSE),""))</f>
      </c>
      <c r="D18408" s="83">
        <f>IF($E18408="","",IFERROR(VLOOKUP(TRIM(E18408&amp;""),'Référentiel Articles'!$A$2:$F$634,3,FALSE),""))</f>
      </c>
      <c r="E18408" s="81" t="str">
        <v/>
      </c>
      <c r="F18408" s="83">
        <f>IF($E18408="","",IFERROR(VLOOKUP(TRIM(E18408&amp;""),'Référentiel Articles'!$A$2:$F$634,4,FALSE),""))</f>
      </c>
      <c r="G18408" s="84">
        <f>IF($E18408="","",IFERROR(VLOOKUP(TRIM(E18408&amp;""),'Référentiel Articles'!$A$2:$F$634,5,FALSE),""))</f>
      </c>
      <c r="H18408" s="85" t="str">
        <v/>
      </c>
      <c r="I18408" s="84">
        <f>IF($E18408="","",IFERROR(VLOOKUP(TRIM(E18408&amp;""),'Référentiel Articles'!$A$2:$F$634,6,FALSE),""))</f>
      </c>
      <c r="J18408" s="90">
        <f>IF(OR($E18408="",$H18408=""),"",$H18408*$I18408)</f>
      </c>
      <c r="K18408" s="87" t="str">
        <v/>
      </c>
    </row>
    <row r="18409">
      <c r="A18409" s="74" t="str">
        <v/>
      </c>
      <c r="B18409" s="74" t="str">
        <v/>
      </c>
      <c r="C18409" s="75">
        <f>IF($E18409="","",IFERROR(VLOOKUP(TRIM(E18409&amp;""),'Référentiel Articles'!$A$2:$F$634,2,FALSE),""))</f>
      </c>
      <c r="D18409" s="75">
        <f>IF($E18409="","",IFERROR(VLOOKUP(TRIM(E18409&amp;""),'Référentiel Articles'!$A$2:$F$634,3,FALSE),""))</f>
      </c>
      <c r="E18409" s="74" t="str">
        <v/>
      </c>
      <c r="F18409" s="75">
        <f>IF($E18409="","",IFERROR(VLOOKUP(TRIM(E18409&amp;""),'Référentiel Articles'!$A$2:$F$634,4,FALSE),""))</f>
      </c>
      <c r="G18409" s="76">
        <f>IF($E18409="","",IFERROR(VLOOKUP(TRIM(E18409&amp;""),'Référentiel Articles'!$A$2:$F$634,5,FALSE),""))</f>
      </c>
      <c r="H18409" s="77" t="str">
        <v/>
      </c>
      <c r="I18409" s="76">
        <f>IF($E18409="","",IFERROR(VLOOKUP(TRIM(E18409&amp;""),'Référentiel Articles'!$A$2:$F$634,6,FALSE),""))</f>
      </c>
      <c r="J18409" s="78">
        <f>IF(OR($E18409="",$H18409=""),"",$H18409*$I18409)</f>
      </c>
      <c r="K18409" s="79" t="str">
        <v/>
      </c>
    </row>
    <row r="18410">
      <c r="A18410" s="81" t="str">
        <v/>
      </c>
      <c r="B18410" s="81" t="str">
        <v/>
      </c>
      <c r="C18410" s="83">
        <f>IF($E18410="","",IFERROR(VLOOKUP(TRIM(E18410&amp;""),'Référentiel Articles'!$A$2:$F$634,2,FALSE),""))</f>
      </c>
      <c r="D18410" s="83">
        <f>IF($E18410="","",IFERROR(VLOOKUP(TRIM(E18410&amp;""),'Référentiel Articles'!$A$2:$F$634,3,FALSE),""))</f>
      </c>
      <c r="E18410" s="81" t="str">
        <v/>
      </c>
      <c r="F18410" s="83">
        <f>IF($E18410="","",IFERROR(VLOOKUP(TRIM(E18410&amp;""),'Référentiel Articles'!$A$2:$F$634,4,FALSE),""))</f>
      </c>
      <c r="G18410" s="84">
        <f>IF($E18410="","",IFERROR(VLOOKUP(TRIM(E18410&amp;""),'Référentiel Articles'!$A$2:$F$634,5,FALSE),""))</f>
      </c>
      <c r="H18410" s="85" t="str">
        <v/>
      </c>
      <c r="I18410" s="84">
        <f>IF($E18410="","",IFERROR(VLOOKUP(TRIM(E18410&amp;""),'Référentiel Articles'!$A$2:$F$634,6,FALSE),""))</f>
      </c>
      <c r="J18410" s="90">
        <f>IF(OR($E18410="",$H18410=""),"",$H18410*$I18410)</f>
      </c>
      <c r="K18410" s="87" t="str">
        <v/>
      </c>
    </row>
    <row r="18411">
      <c r="A18411" s="74" t="str">
        <v/>
      </c>
      <c r="B18411" s="74" t="str">
        <v/>
      </c>
      <c r="C18411" s="75">
        <f>IF($E18411="","",IFERROR(VLOOKUP(TRIM(E18411&amp;""),'Référentiel Articles'!$A$2:$F$634,2,FALSE),""))</f>
      </c>
      <c r="D18411" s="75">
        <f>IF($E18411="","",IFERROR(VLOOKUP(TRIM(E18411&amp;""),'Référentiel Articles'!$A$2:$F$634,3,FALSE),""))</f>
      </c>
      <c r="E18411" s="74" t="str">
        <v/>
      </c>
      <c r="F18411" s="75">
        <f>IF($E18411="","",IFERROR(VLOOKUP(TRIM(E18411&amp;""),'Référentiel Articles'!$A$2:$F$634,4,FALSE),""))</f>
      </c>
      <c r="G18411" s="76">
        <f>IF($E18411="","",IFERROR(VLOOKUP(TRIM(E18411&amp;""),'Référentiel Articles'!$A$2:$F$634,5,FALSE),""))</f>
      </c>
      <c r="H18411" s="77" t="str">
        <v/>
      </c>
      <c r="I18411" s="76">
        <f>IF($E18411="","",IFERROR(VLOOKUP(TRIM(E18411&amp;""),'Référentiel Articles'!$A$2:$F$634,6,FALSE),""))</f>
      </c>
      <c r="J18411" s="78">
        <f>IF(OR($E18411="",$H18411=""),"",$H18411*$I18411)</f>
      </c>
      <c r="K18411" s="79" t="str">
        <v/>
      </c>
    </row>
    <row r="18412">
      <c r="A18412" s="81" t="str">
        <v/>
      </c>
      <c r="B18412" s="81" t="str">
        <v/>
      </c>
      <c r="C18412" s="83">
        <f>IF($E18412="","",IFERROR(VLOOKUP(TRIM(E18412&amp;""),'Référentiel Articles'!$A$2:$F$634,2,FALSE),""))</f>
      </c>
      <c r="D18412" s="83">
        <f>IF($E18412="","",IFERROR(VLOOKUP(TRIM(E18412&amp;""),'Référentiel Articles'!$A$2:$F$634,3,FALSE),""))</f>
      </c>
      <c r="E18412" s="81" t="str">
        <v/>
      </c>
      <c r="F18412" s="83">
        <f>IF($E18412="","",IFERROR(VLOOKUP(TRIM(E18412&amp;""),'Référentiel Articles'!$A$2:$F$634,4,FALSE),""))</f>
      </c>
      <c r="G18412" s="84">
        <f>IF($E18412="","",IFERROR(VLOOKUP(TRIM(E18412&amp;""),'Référentiel Articles'!$A$2:$F$634,5,FALSE),""))</f>
      </c>
      <c r="H18412" s="85" t="str">
        <v/>
      </c>
      <c r="I18412" s="84">
        <f>IF($E18412="","",IFERROR(VLOOKUP(TRIM(E18412&amp;""),'Référentiel Articles'!$A$2:$F$634,6,FALSE),""))</f>
      </c>
      <c r="J18412" s="90">
        <f>IF(OR($E18412="",$H18412=""),"",$H18412*$I18412)</f>
      </c>
      <c r="K18412" s="87" t="str">
        <v/>
      </c>
    </row>
    <row r="18413">
      <c r="A18413" s="74" t="str">
        <v/>
      </c>
      <c r="B18413" s="74" t="str">
        <v/>
      </c>
      <c r="C18413" s="75">
        <f>IF($E18413="","",IFERROR(VLOOKUP(TRIM(E18413&amp;""),'Référentiel Articles'!$A$2:$F$634,2,FALSE),""))</f>
      </c>
      <c r="D18413" s="75">
        <f>IF($E18413="","",IFERROR(VLOOKUP(TRIM(E18413&amp;""),'Référentiel Articles'!$A$2:$F$634,3,FALSE),""))</f>
      </c>
      <c r="E18413" s="74" t="str">
        <v/>
      </c>
      <c r="F18413" s="75">
        <f>IF($E18413="","",IFERROR(VLOOKUP(TRIM(E18413&amp;""),'Référentiel Articles'!$A$2:$F$634,4,FALSE),""))</f>
      </c>
      <c r="G18413" s="76">
        <f>IF($E18413="","",IFERROR(VLOOKUP(TRIM(E18413&amp;""),'Référentiel Articles'!$A$2:$F$634,5,FALSE),""))</f>
      </c>
      <c r="H18413" s="77" t="str">
        <v/>
      </c>
      <c r="I18413" s="76">
        <f>IF($E18413="","",IFERROR(VLOOKUP(TRIM(E18413&amp;""),'Référentiel Articles'!$A$2:$F$634,6,FALSE),""))</f>
      </c>
      <c r="J18413" s="78">
        <f>IF(OR($E18413="",$H18413=""),"",$H18413*$I18413)</f>
      </c>
      <c r="K18413" s="79" t="str">
        <v/>
      </c>
    </row>
    <row r="18414">
      <c r="A18414" s="81" t="str">
        <v/>
      </c>
      <c r="B18414" s="81" t="str">
        <v/>
      </c>
      <c r="C18414" s="83">
        <f>IF($E18414="","",IFERROR(VLOOKUP(TRIM(E18414&amp;""),'Référentiel Articles'!$A$2:$F$634,2,FALSE),""))</f>
      </c>
      <c r="D18414" s="83">
        <f>IF($E18414="","",IFERROR(VLOOKUP(TRIM(E18414&amp;""),'Référentiel Articles'!$A$2:$F$634,3,FALSE),""))</f>
      </c>
      <c r="E18414" s="81" t="str">
        <v/>
      </c>
      <c r="F18414" s="83">
        <f>IF($E18414="","",IFERROR(VLOOKUP(TRIM(E18414&amp;""),'Référentiel Articles'!$A$2:$F$634,4,FALSE),""))</f>
      </c>
      <c r="G18414" s="84">
        <f>IF($E18414="","",IFERROR(VLOOKUP(TRIM(E18414&amp;""),'Référentiel Articles'!$A$2:$F$634,5,FALSE),""))</f>
      </c>
      <c r="H18414" s="85" t="str">
        <v/>
      </c>
      <c r="I18414" s="84">
        <f>IF($E18414="","",IFERROR(VLOOKUP(TRIM(E18414&amp;""),'Référentiel Articles'!$A$2:$F$634,6,FALSE),""))</f>
      </c>
      <c r="J18414" s="90">
        <f>IF(OR($E18414="",$H18414=""),"",$H18414*$I18414)</f>
      </c>
      <c r="K18414" s="87" t="str">
        <v/>
      </c>
    </row>
    <row r="18415">
      <c r="A18415" s="74" t="str">
        <v/>
      </c>
      <c r="B18415" s="74" t="str">
        <v/>
      </c>
      <c r="C18415" s="75">
        <f>IF($E18415="","",IFERROR(VLOOKUP(TRIM(E18415&amp;""),'Référentiel Articles'!$A$2:$F$634,2,FALSE),""))</f>
      </c>
      <c r="D18415" s="75">
        <f>IF($E18415="","",IFERROR(VLOOKUP(TRIM(E18415&amp;""),'Référentiel Articles'!$A$2:$F$634,3,FALSE),""))</f>
      </c>
      <c r="E18415" s="74" t="str">
        <v/>
      </c>
      <c r="F18415" s="75">
        <f>IF($E18415="","",IFERROR(VLOOKUP(TRIM(E18415&amp;""),'Référentiel Articles'!$A$2:$F$634,4,FALSE),""))</f>
      </c>
      <c r="G18415" s="76">
        <f>IF($E18415="","",IFERROR(VLOOKUP(TRIM(E18415&amp;""),'Référentiel Articles'!$A$2:$F$634,5,FALSE),""))</f>
      </c>
      <c r="H18415" s="77" t="str">
        <v/>
      </c>
      <c r="I18415" s="76">
        <f>IF($E18415="","",IFERROR(VLOOKUP(TRIM(E18415&amp;""),'Référentiel Articles'!$A$2:$F$634,6,FALSE),""))</f>
      </c>
      <c r="J18415" s="78">
        <f>IF(OR($E18415="",$H18415=""),"",$H18415*$I18415)</f>
      </c>
      <c r="K18415" s="79" t="str">
        <v/>
      </c>
    </row>
    <row r="18416">
      <c r="A18416" s="81" t="str">
        <v/>
      </c>
      <c r="B18416" s="81" t="str">
        <v/>
      </c>
      <c r="C18416" s="83">
        <f>IF($E18416="","",IFERROR(VLOOKUP(TRIM(E18416&amp;""),'Référentiel Articles'!$A$2:$F$634,2,FALSE),""))</f>
      </c>
      <c r="D18416" s="83">
        <f>IF($E18416="","",IFERROR(VLOOKUP(TRIM(E18416&amp;""),'Référentiel Articles'!$A$2:$F$634,3,FALSE),""))</f>
      </c>
      <c r="E18416" s="81" t="str">
        <v/>
      </c>
      <c r="F18416" s="83">
        <f>IF($E18416="","",IFERROR(VLOOKUP(TRIM(E18416&amp;""),'Référentiel Articles'!$A$2:$F$634,4,FALSE),""))</f>
      </c>
      <c r="G18416" s="84">
        <f>IF($E18416="","",IFERROR(VLOOKUP(TRIM(E18416&amp;""),'Référentiel Articles'!$A$2:$F$634,5,FALSE),""))</f>
      </c>
      <c r="H18416" s="85" t="str">
        <v/>
      </c>
      <c r="I18416" s="84">
        <f>IF($E18416="","",IFERROR(VLOOKUP(TRIM(E18416&amp;""),'Référentiel Articles'!$A$2:$F$634,6,FALSE),""))</f>
      </c>
      <c r="J18416" s="90">
        <f>IF(OR($E18416="",$H18416=""),"",$H18416*$I18416)</f>
      </c>
      <c r="K18416" s="87" t="str">
        <v/>
      </c>
    </row>
    <row r="18417">
      <c r="A18417" s="74" t="str">
        <v/>
      </c>
      <c r="B18417" s="74" t="str">
        <v/>
      </c>
      <c r="C18417" s="75">
        <f>IF($E18417="","",IFERROR(VLOOKUP(TRIM(E18417&amp;""),'Référentiel Articles'!$A$2:$F$634,2,FALSE),""))</f>
      </c>
      <c r="D18417" s="75">
        <f>IF($E18417="","",IFERROR(VLOOKUP(TRIM(E18417&amp;""),'Référentiel Articles'!$A$2:$F$634,3,FALSE),""))</f>
      </c>
      <c r="E18417" s="74" t="str">
        <v/>
      </c>
      <c r="F18417" s="75">
        <f>IF($E18417="","",IFERROR(VLOOKUP(TRIM(E18417&amp;""),'Référentiel Articles'!$A$2:$F$634,4,FALSE),""))</f>
      </c>
      <c r="G18417" s="76">
        <f>IF($E18417="","",IFERROR(VLOOKUP(TRIM(E18417&amp;""),'Référentiel Articles'!$A$2:$F$634,5,FALSE),""))</f>
      </c>
      <c r="H18417" s="77" t="str">
        <v/>
      </c>
      <c r="I18417" s="76">
        <f>IF($E18417="","",IFERROR(VLOOKUP(TRIM(E18417&amp;""),'Référentiel Articles'!$A$2:$F$634,6,FALSE),""))</f>
      </c>
      <c r="J18417" s="78">
        <f>IF(OR($E18417="",$H18417=""),"",$H18417*$I18417)</f>
      </c>
      <c r="K18417" s="79" t="str">
        <v/>
      </c>
    </row>
    <row r="18418">
      <c r="A18418" s="81" t="str">
        <v/>
      </c>
      <c r="B18418" s="81" t="str">
        <v/>
      </c>
      <c r="C18418" s="83">
        <f>IF($E18418="","",IFERROR(VLOOKUP(TRIM(E18418&amp;""),'Référentiel Articles'!$A$2:$F$634,2,FALSE),""))</f>
      </c>
      <c r="D18418" s="83">
        <f>IF($E18418="","",IFERROR(VLOOKUP(TRIM(E18418&amp;""),'Référentiel Articles'!$A$2:$F$634,3,FALSE),""))</f>
      </c>
      <c r="E18418" s="81" t="str">
        <v/>
      </c>
      <c r="F18418" s="83">
        <f>IF($E18418="","",IFERROR(VLOOKUP(TRIM(E18418&amp;""),'Référentiel Articles'!$A$2:$F$634,4,FALSE),""))</f>
      </c>
      <c r="G18418" s="84">
        <f>IF($E18418="","",IFERROR(VLOOKUP(TRIM(E18418&amp;""),'Référentiel Articles'!$A$2:$F$634,5,FALSE),""))</f>
      </c>
      <c r="H18418" s="85" t="str">
        <v/>
      </c>
      <c r="I18418" s="84">
        <f>IF($E18418="","",IFERROR(VLOOKUP(TRIM(E18418&amp;""),'Référentiel Articles'!$A$2:$F$634,6,FALSE),""))</f>
      </c>
      <c r="J18418" s="90">
        <f>IF(OR($E18418="",$H18418=""),"",$H18418*$I18418)</f>
      </c>
      <c r="K18418" s="87" t="str">
        <v/>
      </c>
    </row>
    <row r="18419">
      <c r="A18419" s="74" t="str">
        <v/>
      </c>
      <c r="B18419" s="74" t="str">
        <v/>
      </c>
      <c r="C18419" s="75">
        <f>IF($E18419="","",IFERROR(VLOOKUP(TRIM(E18419&amp;""),'Référentiel Articles'!$A$2:$F$634,2,FALSE),""))</f>
      </c>
      <c r="D18419" s="75">
        <f>IF($E18419="","",IFERROR(VLOOKUP(TRIM(E18419&amp;""),'Référentiel Articles'!$A$2:$F$634,3,FALSE),""))</f>
      </c>
      <c r="E18419" s="74" t="str">
        <v/>
      </c>
      <c r="F18419" s="75">
        <f>IF($E18419="","",IFERROR(VLOOKUP(TRIM(E18419&amp;""),'Référentiel Articles'!$A$2:$F$634,4,FALSE),""))</f>
      </c>
      <c r="G18419" s="76">
        <f>IF($E18419="","",IFERROR(VLOOKUP(TRIM(E18419&amp;""),'Référentiel Articles'!$A$2:$F$634,5,FALSE),""))</f>
      </c>
      <c r="H18419" s="77" t="str">
        <v/>
      </c>
      <c r="I18419" s="76">
        <f>IF($E18419="","",IFERROR(VLOOKUP(TRIM(E18419&amp;""),'Référentiel Articles'!$A$2:$F$634,6,FALSE),""))</f>
      </c>
      <c r="J18419" s="78">
        <f>IF(OR($E18419="",$H18419=""),"",$H18419*$I18419)</f>
      </c>
      <c r="K18419" s="79" t="str">
        <v/>
      </c>
    </row>
    <row r="18420">
      <c r="A18420" s="81" t="str">
        <v/>
      </c>
      <c r="B18420" s="81" t="str">
        <v/>
      </c>
      <c r="C18420" s="83">
        <f>IF($E18420="","",IFERROR(VLOOKUP(TRIM(E18420&amp;""),'Référentiel Articles'!$A$2:$F$634,2,FALSE),""))</f>
      </c>
      <c r="D18420" s="83">
        <f>IF($E18420="","",IFERROR(VLOOKUP(TRIM(E18420&amp;""),'Référentiel Articles'!$A$2:$F$634,3,FALSE),""))</f>
      </c>
      <c r="E18420" s="81" t="str">
        <v/>
      </c>
      <c r="F18420" s="83">
        <f>IF($E18420="","",IFERROR(VLOOKUP(TRIM(E18420&amp;""),'Référentiel Articles'!$A$2:$F$634,4,FALSE),""))</f>
      </c>
      <c r="G18420" s="84">
        <f>IF($E18420="","",IFERROR(VLOOKUP(TRIM(E18420&amp;""),'Référentiel Articles'!$A$2:$F$634,5,FALSE),""))</f>
      </c>
      <c r="H18420" s="85" t="str">
        <v/>
      </c>
      <c r="I18420" s="84">
        <f>IF($E18420="","",IFERROR(VLOOKUP(TRIM(E18420&amp;""),'Référentiel Articles'!$A$2:$F$634,6,FALSE),""))</f>
      </c>
      <c r="J18420" s="90">
        <f>IF(OR($E18420="",$H18420=""),"",$H18420*$I18420)</f>
      </c>
      <c r="K18420" s="87" t="str">
        <v/>
      </c>
    </row>
    <row r="18421">
      <c r="A18421" s="74" t="str">
        <v/>
      </c>
      <c r="B18421" s="74" t="str">
        <v/>
      </c>
      <c r="C18421" s="75">
        <f>IF($E18421="","",IFERROR(VLOOKUP(TRIM(E18421&amp;""),'Référentiel Articles'!$A$2:$F$634,2,FALSE),""))</f>
      </c>
      <c r="D18421" s="75">
        <f>IF($E18421="","",IFERROR(VLOOKUP(TRIM(E18421&amp;""),'Référentiel Articles'!$A$2:$F$634,3,FALSE),""))</f>
      </c>
      <c r="E18421" s="74" t="str">
        <v/>
      </c>
      <c r="F18421" s="75">
        <f>IF($E18421="","",IFERROR(VLOOKUP(TRIM(E18421&amp;""),'Référentiel Articles'!$A$2:$F$634,4,FALSE),""))</f>
      </c>
      <c r="G18421" s="76">
        <f>IF($E18421="","",IFERROR(VLOOKUP(TRIM(E18421&amp;""),'Référentiel Articles'!$A$2:$F$634,5,FALSE),""))</f>
      </c>
      <c r="H18421" s="77" t="str">
        <v/>
      </c>
      <c r="I18421" s="76">
        <f>IF($E18421="","",IFERROR(VLOOKUP(TRIM(E18421&amp;""),'Référentiel Articles'!$A$2:$F$634,6,FALSE),""))</f>
      </c>
      <c r="J18421" s="78">
        <f>IF(OR($E18421="",$H18421=""),"",$H18421*$I18421)</f>
      </c>
      <c r="K18421" s="79" t="str">
        <v/>
      </c>
    </row>
    <row r="18422">
      <c r="A18422" s="81" t="str">
        <v/>
      </c>
      <c r="B18422" s="81" t="str">
        <v/>
      </c>
      <c r="C18422" s="83">
        <f>IF($E18422="","",IFERROR(VLOOKUP(TRIM(E18422&amp;""),'Référentiel Articles'!$A$2:$F$634,2,FALSE),""))</f>
      </c>
      <c r="D18422" s="83">
        <f>IF($E18422="","",IFERROR(VLOOKUP(TRIM(E18422&amp;""),'Référentiel Articles'!$A$2:$F$634,3,FALSE),""))</f>
      </c>
      <c r="E18422" s="81" t="str">
        <v/>
      </c>
      <c r="F18422" s="83">
        <f>IF($E18422="","",IFERROR(VLOOKUP(TRIM(E18422&amp;""),'Référentiel Articles'!$A$2:$F$634,4,FALSE),""))</f>
      </c>
      <c r="G18422" s="84">
        <f>IF($E18422="","",IFERROR(VLOOKUP(TRIM(E18422&amp;""),'Référentiel Articles'!$A$2:$F$634,5,FALSE),""))</f>
      </c>
      <c r="H18422" s="85" t="str">
        <v/>
      </c>
      <c r="I18422" s="84">
        <f>IF($E18422="","",IFERROR(VLOOKUP(TRIM(E18422&amp;""),'Référentiel Articles'!$A$2:$F$634,6,FALSE),""))</f>
      </c>
      <c r="J18422" s="90">
        <f>IF(OR($E18422="",$H18422=""),"",$H18422*$I18422)</f>
      </c>
      <c r="K18422" s="87" t="str">
        <v/>
      </c>
    </row>
    <row r="18423">
      <c r="A18423" s="74" t="str">
        <v/>
      </c>
      <c r="B18423" s="74" t="str">
        <v/>
      </c>
      <c r="C18423" s="75">
        <f>IF($E18423="","",IFERROR(VLOOKUP(TRIM(E18423&amp;""),'Référentiel Articles'!$A$2:$F$634,2,FALSE),""))</f>
      </c>
      <c r="D18423" s="75">
        <f>IF($E18423="","",IFERROR(VLOOKUP(TRIM(E18423&amp;""),'Référentiel Articles'!$A$2:$F$634,3,FALSE),""))</f>
      </c>
      <c r="E18423" s="74" t="str">
        <v/>
      </c>
      <c r="F18423" s="75">
        <f>IF($E18423="","",IFERROR(VLOOKUP(TRIM(E18423&amp;""),'Référentiel Articles'!$A$2:$F$634,4,FALSE),""))</f>
      </c>
      <c r="G18423" s="76">
        <f>IF($E18423="","",IFERROR(VLOOKUP(TRIM(E18423&amp;""),'Référentiel Articles'!$A$2:$F$634,5,FALSE),""))</f>
      </c>
      <c r="H18423" s="77" t="str">
        <v/>
      </c>
      <c r="I18423" s="76">
        <f>IF($E18423="","",IFERROR(VLOOKUP(TRIM(E18423&amp;""),'Référentiel Articles'!$A$2:$F$634,6,FALSE),""))</f>
      </c>
      <c r="J18423" s="78">
        <f>IF(OR($E18423="",$H18423=""),"",$H18423*$I18423)</f>
      </c>
      <c r="K18423" s="79" t="str">
        <v/>
      </c>
    </row>
    <row r="18424">
      <c r="A18424" s="81" t="str">
        <v/>
      </c>
      <c r="B18424" s="81" t="str">
        <v/>
      </c>
      <c r="C18424" s="83">
        <f>IF($E18424="","",IFERROR(VLOOKUP(TRIM(E18424&amp;""),'Référentiel Articles'!$A$2:$F$634,2,FALSE),""))</f>
      </c>
      <c r="D18424" s="83">
        <f>IF($E18424="","",IFERROR(VLOOKUP(TRIM(E18424&amp;""),'Référentiel Articles'!$A$2:$F$634,3,FALSE),""))</f>
      </c>
      <c r="E18424" s="81" t="str">
        <v/>
      </c>
      <c r="F18424" s="83">
        <f>IF($E18424="","",IFERROR(VLOOKUP(TRIM(E18424&amp;""),'Référentiel Articles'!$A$2:$F$634,4,FALSE),""))</f>
      </c>
      <c r="G18424" s="84">
        <f>IF($E18424="","",IFERROR(VLOOKUP(TRIM(E18424&amp;""),'Référentiel Articles'!$A$2:$F$634,5,FALSE),""))</f>
      </c>
      <c r="H18424" s="85" t="str">
        <v/>
      </c>
      <c r="I18424" s="84">
        <f>IF($E18424="","",IFERROR(VLOOKUP(TRIM(E18424&amp;""),'Référentiel Articles'!$A$2:$F$634,6,FALSE),""))</f>
      </c>
      <c r="J18424" s="90">
        <f>IF(OR($E18424="",$H18424=""),"",$H18424*$I18424)</f>
      </c>
      <c r="K18424" s="87" t="str">
        <v/>
      </c>
    </row>
    <row r="18425">
      <c r="A18425" s="74" t="str">
        <v/>
      </c>
      <c r="B18425" s="74" t="str">
        <v/>
      </c>
      <c r="C18425" s="75">
        <f>IF($E18425="","",IFERROR(VLOOKUP(TRIM(E18425&amp;""),'Référentiel Articles'!$A$2:$F$634,2,FALSE),""))</f>
      </c>
      <c r="D18425" s="75">
        <f>IF($E18425="","",IFERROR(VLOOKUP(TRIM(E18425&amp;""),'Référentiel Articles'!$A$2:$F$634,3,FALSE),""))</f>
      </c>
      <c r="E18425" s="74" t="str">
        <v/>
      </c>
      <c r="F18425" s="75">
        <f>IF($E18425="","",IFERROR(VLOOKUP(TRIM(E18425&amp;""),'Référentiel Articles'!$A$2:$F$634,4,FALSE),""))</f>
      </c>
      <c r="G18425" s="76">
        <f>IF($E18425="","",IFERROR(VLOOKUP(TRIM(E18425&amp;""),'Référentiel Articles'!$A$2:$F$634,5,FALSE),""))</f>
      </c>
      <c r="H18425" s="77" t="str">
        <v/>
      </c>
      <c r="I18425" s="76">
        <f>IF($E18425="","",IFERROR(VLOOKUP(TRIM(E18425&amp;""),'Référentiel Articles'!$A$2:$F$634,6,FALSE),""))</f>
      </c>
      <c r="J18425" s="78">
        <f>IF(OR($E18425="",$H18425=""),"",$H18425*$I18425)</f>
      </c>
      <c r="K18425" s="79" t="str">
        <v/>
      </c>
    </row>
    <row r="18426">
      <c r="A18426" s="81" t="str">
        <v/>
      </c>
      <c r="B18426" s="81" t="str">
        <v/>
      </c>
      <c r="C18426" s="83">
        <f>IF($E18426="","",IFERROR(VLOOKUP(TRIM(E18426&amp;""),'Référentiel Articles'!$A$2:$F$634,2,FALSE),""))</f>
      </c>
      <c r="D18426" s="83">
        <f>IF($E18426="","",IFERROR(VLOOKUP(TRIM(E18426&amp;""),'Référentiel Articles'!$A$2:$F$634,3,FALSE),""))</f>
      </c>
      <c r="E18426" s="81" t="str">
        <v/>
      </c>
      <c r="F18426" s="83">
        <f>IF($E18426="","",IFERROR(VLOOKUP(TRIM(E18426&amp;""),'Référentiel Articles'!$A$2:$F$634,4,FALSE),""))</f>
      </c>
      <c r="G18426" s="84">
        <f>IF($E18426="","",IFERROR(VLOOKUP(TRIM(E18426&amp;""),'Référentiel Articles'!$A$2:$F$634,5,FALSE),""))</f>
      </c>
      <c r="H18426" s="85" t="str">
        <v/>
      </c>
      <c r="I18426" s="84">
        <f>IF($E18426="","",IFERROR(VLOOKUP(TRIM(E18426&amp;""),'Référentiel Articles'!$A$2:$F$634,6,FALSE),""))</f>
      </c>
      <c r="J18426" s="90">
        <f>IF(OR($E18426="",$H18426=""),"",$H18426*$I18426)</f>
      </c>
      <c r="K18426" s="87" t="str">
        <v/>
      </c>
    </row>
    <row r="18427">
      <c r="A18427" s="74" t="str">
        <v/>
      </c>
      <c r="B18427" s="74" t="str">
        <v/>
      </c>
      <c r="C18427" s="75">
        <f>IF($E18427="","",IFERROR(VLOOKUP(TRIM(E18427&amp;""),'Référentiel Articles'!$A$2:$F$634,2,FALSE),""))</f>
      </c>
      <c r="D18427" s="75">
        <f>IF($E18427="","",IFERROR(VLOOKUP(TRIM(E18427&amp;""),'Référentiel Articles'!$A$2:$F$634,3,FALSE),""))</f>
      </c>
      <c r="E18427" s="74" t="str">
        <v/>
      </c>
      <c r="F18427" s="75">
        <f>IF($E18427="","",IFERROR(VLOOKUP(TRIM(E18427&amp;""),'Référentiel Articles'!$A$2:$F$634,4,FALSE),""))</f>
      </c>
      <c r="G18427" s="76">
        <f>IF($E18427="","",IFERROR(VLOOKUP(TRIM(E18427&amp;""),'Référentiel Articles'!$A$2:$F$634,5,FALSE),""))</f>
      </c>
      <c r="H18427" s="77" t="str">
        <v/>
      </c>
      <c r="I18427" s="76">
        <f>IF($E18427="","",IFERROR(VLOOKUP(TRIM(E18427&amp;""),'Référentiel Articles'!$A$2:$F$634,6,FALSE),""))</f>
      </c>
      <c r="J18427" s="78">
        <f>IF(OR($E18427="",$H18427=""),"",$H18427*$I18427)</f>
      </c>
      <c r="K18427" s="79" t="str">
        <v/>
      </c>
    </row>
    <row r="18428">
      <c r="A18428" s="81" t="str">
        <v/>
      </c>
      <c r="B18428" s="81" t="str">
        <v/>
      </c>
      <c r="C18428" s="83">
        <f>IF($E18428="","",IFERROR(VLOOKUP(TRIM(E18428&amp;""),'Référentiel Articles'!$A$2:$F$634,2,FALSE),""))</f>
      </c>
      <c r="D18428" s="83">
        <f>IF($E18428="","",IFERROR(VLOOKUP(TRIM(E18428&amp;""),'Référentiel Articles'!$A$2:$F$634,3,FALSE),""))</f>
      </c>
      <c r="E18428" s="81" t="str">
        <v/>
      </c>
      <c r="F18428" s="83">
        <f>IF($E18428="","",IFERROR(VLOOKUP(TRIM(E18428&amp;""),'Référentiel Articles'!$A$2:$F$634,4,FALSE),""))</f>
      </c>
      <c r="G18428" s="84">
        <f>IF($E18428="","",IFERROR(VLOOKUP(TRIM(E18428&amp;""),'Référentiel Articles'!$A$2:$F$634,5,FALSE),""))</f>
      </c>
      <c r="H18428" s="85" t="str">
        <v/>
      </c>
      <c r="I18428" s="84">
        <f>IF($E18428="","",IFERROR(VLOOKUP(TRIM(E18428&amp;""),'Référentiel Articles'!$A$2:$F$634,6,FALSE),""))</f>
      </c>
      <c r="J18428" s="90">
        <f>IF(OR($E18428="",$H18428=""),"",$H18428*$I18428)</f>
      </c>
      <c r="K18428" s="87" t="str">
        <v/>
      </c>
    </row>
    <row r="18429">
      <c r="A18429" s="74" t="str">
        <v/>
      </c>
      <c r="B18429" s="74" t="str">
        <v/>
      </c>
      <c r="C18429" s="75">
        <f>IF($E18429="","",IFERROR(VLOOKUP(TRIM(E18429&amp;""),'Référentiel Articles'!$A$2:$F$634,2,FALSE),""))</f>
      </c>
      <c r="D18429" s="75">
        <f>IF($E18429="","",IFERROR(VLOOKUP(TRIM(E18429&amp;""),'Référentiel Articles'!$A$2:$F$634,3,FALSE),""))</f>
      </c>
      <c r="E18429" s="74" t="str">
        <v/>
      </c>
      <c r="F18429" s="75">
        <f>IF($E18429="","",IFERROR(VLOOKUP(TRIM(E18429&amp;""),'Référentiel Articles'!$A$2:$F$634,4,FALSE),""))</f>
      </c>
      <c r="G18429" s="76">
        <f>IF($E18429="","",IFERROR(VLOOKUP(TRIM(E18429&amp;""),'Référentiel Articles'!$A$2:$F$634,5,FALSE),""))</f>
      </c>
      <c r="H18429" s="77" t="str">
        <v/>
      </c>
      <c r="I18429" s="76">
        <f>IF($E18429="","",IFERROR(VLOOKUP(TRIM(E18429&amp;""),'Référentiel Articles'!$A$2:$F$634,6,FALSE),""))</f>
      </c>
      <c r="J18429" s="78">
        <f>IF(OR($E18429="",$H18429=""),"",$H18429*$I18429)</f>
      </c>
      <c r="K18429" s="79" t="str">
        <v/>
      </c>
    </row>
    <row r="18430">
      <c r="A18430" s="81" t="str">
        <v/>
      </c>
      <c r="B18430" s="81" t="str">
        <v/>
      </c>
      <c r="C18430" s="83">
        <f>IF($E18430="","",IFERROR(VLOOKUP(TRIM(E18430&amp;""),'Référentiel Articles'!$A$2:$F$634,2,FALSE),""))</f>
      </c>
      <c r="D18430" s="83">
        <f>IF($E18430="","",IFERROR(VLOOKUP(TRIM(E18430&amp;""),'Référentiel Articles'!$A$2:$F$634,3,FALSE),""))</f>
      </c>
      <c r="E18430" s="81" t="str">
        <v/>
      </c>
      <c r="F18430" s="83">
        <f>IF($E18430="","",IFERROR(VLOOKUP(TRIM(E18430&amp;""),'Référentiel Articles'!$A$2:$F$634,4,FALSE),""))</f>
      </c>
      <c r="G18430" s="84">
        <f>IF($E18430="","",IFERROR(VLOOKUP(TRIM(E18430&amp;""),'Référentiel Articles'!$A$2:$F$634,5,FALSE),""))</f>
      </c>
      <c r="H18430" s="85" t="str">
        <v/>
      </c>
      <c r="I18430" s="84">
        <f>IF($E18430="","",IFERROR(VLOOKUP(TRIM(E18430&amp;""),'Référentiel Articles'!$A$2:$F$634,6,FALSE),""))</f>
      </c>
      <c r="J18430" s="90">
        <f>IF(OR($E18430="",$H18430=""),"",$H18430*$I18430)</f>
      </c>
      <c r="K18430" s="87" t="str">
        <v/>
      </c>
    </row>
    <row r="18431">
      <c r="A18431" s="74" t="str">
        <v/>
      </c>
      <c r="B18431" s="74" t="str">
        <v/>
      </c>
      <c r="C18431" s="75">
        <f>IF($E18431="","",IFERROR(VLOOKUP(TRIM(E18431&amp;""),'Référentiel Articles'!$A$2:$F$634,2,FALSE),""))</f>
      </c>
      <c r="D18431" s="75">
        <f>IF($E18431="","",IFERROR(VLOOKUP(TRIM(E18431&amp;""),'Référentiel Articles'!$A$2:$F$634,3,FALSE),""))</f>
      </c>
      <c r="E18431" s="74" t="str">
        <v/>
      </c>
      <c r="F18431" s="75">
        <f>IF($E18431="","",IFERROR(VLOOKUP(TRIM(E18431&amp;""),'Référentiel Articles'!$A$2:$F$634,4,FALSE),""))</f>
      </c>
      <c r="G18431" s="76">
        <f>IF($E18431="","",IFERROR(VLOOKUP(TRIM(E18431&amp;""),'Référentiel Articles'!$A$2:$F$634,5,FALSE),""))</f>
      </c>
      <c r="H18431" s="77" t="str">
        <v/>
      </c>
      <c r="I18431" s="76">
        <f>IF($E18431="","",IFERROR(VLOOKUP(TRIM(E18431&amp;""),'Référentiel Articles'!$A$2:$F$634,6,FALSE),""))</f>
      </c>
      <c r="J18431" s="78">
        <f>IF(OR($E18431="",$H18431=""),"",$H18431*$I18431)</f>
      </c>
      <c r="K18431" s="79" t="str">
        <v/>
      </c>
    </row>
    <row r="18432">
      <c r="A18432" s="81" t="str">
        <v/>
      </c>
      <c r="B18432" s="81" t="str">
        <v/>
      </c>
      <c r="C18432" s="83">
        <f>IF($E18432="","",IFERROR(VLOOKUP(TRIM(E18432&amp;""),'Référentiel Articles'!$A$2:$F$634,2,FALSE),""))</f>
      </c>
      <c r="D18432" s="83">
        <f>IF($E18432="","",IFERROR(VLOOKUP(TRIM(E18432&amp;""),'Référentiel Articles'!$A$2:$F$634,3,FALSE),""))</f>
      </c>
      <c r="E18432" s="81" t="str">
        <v/>
      </c>
      <c r="F18432" s="83">
        <f>IF($E18432="","",IFERROR(VLOOKUP(TRIM(E18432&amp;""),'Référentiel Articles'!$A$2:$F$634,4,FALSE),""))</f>
      </c>
      <c r="G18432" s="84">
        <f>IF($E18432="","",IFERROR(VLOOKUP(TRIM(E18432&amp;""),'Référentiel Articles'!$A$2:$F$634,5,FALSE),""))</f>
      </c>
      <c r="H18432" s="85" t="str">
        <v/>
      </c>
      <c r="I18432" s="84">
        <f>IF($E18432="","",IFERROR(VLOOKUP(TRIM(E18432&amp;""),'Référentiel Articles'!$A$2:$F$634,6,FALSE),""))</f>
      </c>
      <c r="J18432" s="90">
        <f>IF(OR($E18432="",$H18432=""),"",$H18432*$I18432)</f>
      </c>
      <c r="K18432" s="87" t="str">
        <v/>
      </c>
    </row>
    <row r="18433">
      <c r="A18433" s="74" t="str">
        <v/>
      </c>
      <c r="B18433" s="74" t="str">
        <v/>
      </c>
      <c r="C18433" s="75">
        <f>IF($E18433="","",IFERROR(VLOOKUP(TRIM(E18433&amp;""),'Référentiel Articles'!$A$2:$F$634,2,FALSE),""))</f>
      </c>
      <c r="D18433" s="75">
        <f>IF($E18433="","",IFERROR(VLOOKUP(TRIM(E18433&amp;""),'Référentiel Articles'!$A$2:$F$634,3,FALSE),""))</f>
      </c>
      <c r="E18433" s="74" t="str">
        <v/>
      </c>
      <c r="F18433" s="75">
        <f>IF($E18433="","",IFERROR(VLOOKUP(TRIM(E18433&amp;""),'Référentiel Articles'!$A$2:$F$634,4,FALSE),""))</f>
      </c>
      <c r="G18433" s="76">
        <f>IF($E18433="","",IFERROR(VLOOKUP(TRIM(E18433&amp;""),'Référentiel Articles'!$A$2:$F$634,5,FALSE),""))</f>
      </c>
      <c r="H18433" s="77" t="str">
        <v/>
      </c>
      <c r="I18433" s="76">
        <f>IF($E18433="","",IFERROR(VLOOKUP(TRIM(E18433&amp;""),'Référentiel Articles'!$A$2:$F$634,6,FALSE),""))</f>
      </c>
      <c r="J18433" s="78">
        <f>IF(OR($E18433="",$H18433=""),"",$H18433*$I18433)</f>
      </c>
      <c r="K18433" s="79" t="str">
        <v/>
      </c>
    </row>
    <row r="18434">
      <c r="A18434" s="81" t="str">
        <v/>
      </c>
      <c r="B18434" s="81" t="str">
        <v/>
      </c>
      <c r="C18434" s="83">
        <f>IF($E18434="","",IFERROR(VLOOKUP(TRIM(E18434&amp;""),'Référentiel Articles'!$A$2:$F$634,2,FALSE),""))</f>
      </c>
      <c r="D18434" s="83">
        <f>IF($E18434="","",IFERROR(VLOOKUP(TRIM(E18434&amp;""),'Référentiel Articles'!$A$2:$F$634,3,FALSE),""))</f>
      </c>
      <c r="E18434" s="81" t="str">
        <v/>
      </c>
      <c r="F18434" s="83">
        <f>IF($E18434="","",IFERROR(VLOOKUP(TRIM(E18434&amp;""),'Référentiel Articles'!$A$2:$F$634,4,FALSE),""))</f>
      </c>
      <c r="G18434" s="84">
        <f>IF($E18434="","",IFERROR(VLOOKUP(TRIM(E18434&amp;""),'Référentiel Articles'!$A$2:$F$634,5,FALSE),""))</f>
      </c>
      <c r="H18434" s="85" t="str">
        <v/>
      </c>
      <c r="I18434" s="84">
        <f>IF($E18434="","",IFERROR(VLOOKUP(TRIM(E18434&amp;""),'Référentiel Articles'!$A$2:$F$634,6,FALSE),""))</f>
      </c>
      <c r="J18434" s="90">
        <f>IF(OR($E18434="",$H18434=""),"",$H18434*$I18434)</f>
      </c>
      <c r="K18434" s="87" t="str">
        <v/>
      </c>
    </row>
    <row r="18435">
      <c r="A18435" s="74" t="str">
        <v/>
      </c>
      <c r="B18435" s="74" t="str">
        <v/>
      </c>
      <c r="C18435" s="75">
        <f>IF($E18435="","",IFERROR(VLOOKUP(TRIM(E18435&amp;""),'Référentiel Articles'!$A$2:$F$634,2,FALSE),""))</f>
      </c>
      <c r="D18435" s="75">
        <f>IF($E18435="","",IFERROR(VLOOKUP(TRIM(E18435&amp;""),'Référentiel Articles'!$A$2:$F$634,3,FALSE),""))</f>
      </c>
      <c r="E18435" s="74" t="str">
        <v/>
      </c>
      <c r="F18435" s="75">
        <f>IF($E18435="","",IFERROR(VLOOKUP(TRIM(E18435&amp;""),'Référentiel Articles'!$A$2:$F$634,4,FALSE),""))</f>
      </c>
      <c r="G18435" s="76">
        <f>IF($E18435="","",IFERROR(VLOOKUP(TRIM(E18435&amp;""),'Référentiel Articles'!$A$2:$F$634,5,FALSE),""))</f>
      </c>
      <c r="H18435" s="77" t="str">
        <v/>
      </c>
      <c r="I18435" s="76">
        <f>IF($E18435="","",IFERROR(VLOOKUP(TRIM(E18435&amp;""),'Référentiel Articles'!$A$2:$F$634,6,FALSE),""))</f>
      </c>
      <c r="J18435" s="78">
        <f>IF(OR($E18435="",$H18435=""),"",$H18435*$I18435)</f>
      </c>
      <c r="K18435" s="79" t="str">
        <v/>
      </c>
    </row>
    <row r="18436">
      <c r="A18436" s="81" t="str">
        <v/>
      </c>
      <c r="B18436" s="81" t="str">
        <v/>
      </c>
      <c r="C18436" s="83">
        <f>IF($E18436="","",IFERROR(VLOOKUP(TRIM(E18436&amp;""),'Référentiel Articles'!$A$2:$F$634,2,FALSE),""))</f>
      </c>
      <c r="D18436" s="83">
        <f>IF($E18436="","",IFERROR(VLOOKUP(TRIM(E18436&amp;""),'Référentiel Articles'!$A$2:$F$634,3,FALSE),""))</f>
      </c>
      <c r="E18436" s="81" t="str">
        <v/>
      </c>
      <c r="F18436" s="83">
        <f>IF($E18436="","",IFERROR(VLOOKUP(TRIM(E18436&amp;""),'Référentiel Articles'!$A$2:$F$634,4,FALSE),""))</f>
      </c>
      <c r="G18436" s="84">
        <f>IF($E18436="","",IFERROR(VLOOKUP(TRIM(E18436&amp;""),'Référentiel Articles'!$A$2:$F$634,5,FALSE),""))</f>
      </c>
      <c r="H18436" s="85" t="str">
        <v/>
      </c>
      <c r="I18436" s="84">
        <f>IF($E18436="","",IFERROR(VLOOKUP(TRIM(E18436&amp;""),'Référentiel Articles'!$A$2:$F$634,6,FALSE),""))</f>
      </c>
      <c r="J18436" s="90">
        <f>IF(OR($E18436="",$H18436=""),"",$H18436*$I18436)</f>
      </c>
      <c r="K18436" s="87" t="str">
        <v/>
      </c>
    </row>
    <row r="18437">
      <c r="A18437" s="74" t="str">
        <v/>
      </c>
      <c r="B18437" s="74" t="str">
        <v/>
      </c>
      <c r="C18437" s="75">
        <f>IF($E18437="","",IFERROR(VLOOKUP(TRIM(E18437&amp;""),'Référentiel Articles'!$A$2:$F$634,2,FALSE),""))</f>
      </c>
      <c r="D18437" s="75">
        <f>IF($E18437="","",IFERROR(VLOOKUP(TRIM(E18437&amp;""),'Référentiel Articles'!$A$2:$F$634,3,FALSE),""))</f>
      </c>
      <c r="E18437" s="74" t="str">
        <v/>
      </c>
      <c r="F18437" s="75">
        <f>IF($E18437="","",IFERROR(VLOOKUP(TRIM(E18437&amp;""),'Référentiel Articles'!$A$2:$F$634,4,FALSE),""))</f>
      </c>
      <c r="G18437" s="76">
        <f>IF($E18437="","",IFERROR(VLOOKUP(TRIM(E18437&amp;""),'Référentiel Articles'!$A$2:$F$634,5,FALSE),""))</f>
      </c>
      <c r="H18437" s="77" t="str">
        <v/>
      </c>
      <c r="I18437" s="76">
        <f>IF($E18437="","",IFERROR(VLOOKUP(TRIM(E18437&amp;""),'Référentiel Articles'!$A$2:$F$634,6,FALSE),""))</f>
      </c>
      <c r="J18437" s="78">
        <f>IF(OR($E18437="",$H18437=""),"",$H18437*$I18437)</f>
      </c>
      <c r="K18437" s="79" t="str">
        <v/>
      </c>
    </row>
    <row r="18438">
      <c r="A18438" s="81" t="str">
        <v/>
      </c>
      <c r="B18438" s="81" t="str">
        <v/>
      </c>
      <c r="C18438" s="83">
        <f>IF($E18438="","",IFERROR(VLOOKUP(TRIM(E18438&amp;""),'Référentiel Articles'!$A$2:$F$634,2,FALSE),""))</f>
      </c>
      <c r="D18438" s="83">
        <f>IF($E18438="","",IFERROR(VLOOKUP(TRIM(E18438&amp;""),'Référentiel Articles'!$A$2:$F$634,3,FALSE),""))</f>
      </c>
      <c r="E18438" s="81" t="str">
        <v/>
      </c>
      <c r="F18438" s="83">
        <f>IF($E18438="","",IFERROR(VLOOKUP(TRIM(E18438&amp;""),'Référentiel Articles'!$A$2:$F$634,4,FALSE),""))</f>
      </c>
      <c r="G18438" s="84">
        <f>IF($E18438="","",IFERROR(VLOOKUP(TRIM(E18438&amp;""),'Référentiel Articles'!$A$2:$F$634,5,FALSE),""))</f>
      </c>
      <c r="H18438" s="85" t="str">
        <v/>
      </c>
      <c r="I18438" s="84">
        <f>IF($E18438="","",IFERROR(VLOOKUP(TRIM(E18438&amp;""),'Référentiel Articles'!$A$2:$F$634,6,FALSE),""))</f>
      </c>
      <c r="J18438" s="90">
        <f>IF(OR($E18438="",$H18438=""),"",$H18438*$I18438)</f>
      </c>
      <c r="K18438" s="87" t="str">
        <v/>
      </c>
    </row>
    <row r="18439">
      <c r="A18439" s="74" t="str">
        <v/>
      </c>
      <c r="B18439" s="74" t="str">
        <v/>
      </c>
      <c r="C18439" s="75">
        <f>IF($E18439="","",IFERROR(VLOOKUP(TRIM(E18439&amp;""),'Référentiel Articles'!$A$2:$F$634,2,FALSE),""))</f>
      </c>
      <c r="D18439" s="75">
        <f>IF($E18439="","",IFERROR(VLOOKUP(TRIM(E18439&amp;""),'Référentiel Articles'!$A$2:$F$634,3,FALSE),""))</f>
      </c>
      <c r="E18439" s="74" t="str">
        <v/>
      </c>
      <c r="F18439" s="75">
        <f>IF($E18439="","",IFERROR(VLOOKUP(TRIM(E18439&amp;""),'Référentiel Articles'!$A$2:$F$634,4,FALSE),""))</f>
      </c>
      <c r="G18439" s="76">
        <f>IF($E18439="","",IFERROR(VLOOKUP(TRIM(E18439&amp;""),'Référentiel Articles'!$A$2:$F$634,5,FALSE),""))</f>
      </c>
      <c r="H18439" s="77" t="str">
        <v/>
      </c>
      <c r="I18439" s="76">
        <f>IF($E18439="","",IFERROR(VLOOKUP(TRIM(E18439&amp;""),'Référentiel Articles'!$A$2:$F$634,6,FALSE),""))</f>
      </c>
      <c r="J18439" s="78">
        <f>IF(OR($E18439="",$H18439=""),"",$H18439*$I18439)</f>
      </c>
      <c r="K18439" s="79" t="str">
        <v/>
      </c>
    </row>
    <row r="18440">
      <c r="A18440" s="81" t="str">
        <v/>
      </c>
      <c r="B18440" s="81" t="str">
        <v/>
      </c>
      <c r="C18440" s="83">
        <f>IF($E18440="","",IFERROR(VLOOKUP(TRIM(E18440&amp;""),'Référentiel Articles'!$A$2:$F$634,2,FALSE),""))</f>
      </c>
      <c r="D18440" s="83">
        <f>IF($E18440="","",IFERROR(VLOOKUP(TRIM(E18440&amp;""),'Référentiel Articles'!$A$2:$F$634,3,FALSE),""))</f>
      </c>
      <c r="E18440" s="81" t="str">
        <v/>
      </c>
      <c r="F18440" s="83">
        <f>IF($E18440="","",IFERROR(VLOOKUP(TRIM(E18440&amp;""),'Référentiel Articles'!$A$2:$F$634,4,FALSE),""))</f>
      </c>
      <c r="G18440" s="84">
        <f>IF($E18440="","",IFERROR(VLOOKUP(TRIM(E18440&amp;""),'Référentiel Articles'!$A$2:$F$634,5,FALSE),""))</f>
      </c>
      <c r="H18440" s="85" t="str">
        <v/>
      </c>
      <c r="I18440" s="84">
        <f>IF($E18440="","",IFERROR(VLOOKUP(TRIM(E18440&amp;""),'Référentiel Articles'!$A$2:$F$634,6,FALSE),""))</f>
      </c>
      <c r="J18440" s="90">
        <f>IF(OR($E18440="",$H18440=""),"",$H18440*$I18440)</f>
      </c>
      <c r="K18440" s="87" t="str">
        <v/>
      </c>
    </row>
    <row r="18441">
      <c r="A18441" s="74" t="str">
        <v/>
      </c>
      <c r="B18441" s="74" t="str">
        <v/>
      </c>
      <c r="C18441" s="75">
        <f>IF($E18441="","",IFERROR(VLOOKUP(TRIM(E18441&amp;""),'Référentiel Articles'!$A$2:$F$634,2,FALSE),""))</f>
      </c>
      <c r="D18441" s="75">
        <f>IF($E18441="","",IFERROR(VLOOKUP(TRIM(E18441&amp;""),'Référentiel Articles'!$A$2:$F$634,3,FALSE),""))</f>
      </c>
      <c r="E18441" s="74" t="str">
        <v/>
      </c>
      <c r="F18441" s="75">
        <f>IF($E18441="","",IFERROR(VLOOKUP(TRIM(E18441&amp;""),'Référentiel Articles'!$A$2:$F$634,4,FALSE),""))</f>
      </c>
      <c r="G18441" s="76">
        <f>IF($E18441="","",IFERROR(VLOOKUP(TRIM(E18441&amp;""),'Référentiel Articles'!$A$2:$F$634,5,FALSE),""))</f>
      </c>
      <c r="H18441" s="77" t="str">
        <v/>
      </c>
      <c r="I18441" s="76">
        <f>IF($E18441="","",IFERROR(VLOOKUP(TRIM(E18441&amp;""),'Référentiel Articles'!$A$2:$F$634,6,FALSE),""))</f>
      </c>
      <c r="J18441" s="78">
        <f>IF(OR($E18441="",$H18441=""),"",$H18441*$I18441)</f>
      </c>
      <c r="K18441" s="79" t="str">
        <v/>
      </c>
    </row>
    <row r="18442">
      <c r="A18442" s="81" t="str">
        <v/>
      </c>
      <c r="B18442" s="81" t="str">
        <v/>
      </c>
      <c r="C18442" s="83">
        <f>IF($E18442="","",IFERROR(VLOOKUP(TRIM(E18442&amp;""),'Référentiel Articles'!$A$2:$F$634,2,FALSE),""))</f>
      </c>
      <c r="D18442" s="83">
        <f>IF($E18442="","",IFERROR(VLOOKUP(TRIM(E18442&amp;""),'Référentiel Articles'!$A$2:$F$634,3,FALSE),""))</f>
      </c>
      <c r="E18442" s="81" t="str">
        <v/>
      </c>
      <c r="F18442" s="83">
        <f>IF($E18442="","",IFERROR(VLOOKUP(TRIM(E18442&amp;""),'Référentiel Articles'!$A$2:$F$634,4,FALSE),""))</f>
      </c>
      <c r="G18442" s="84">
        <f>IF($E18442="","",IFERROR(VLOOKUP(TRIM(E18442&amp;""),'Référentiel Articles'!$A$2:$F$634,5,FALSE),""))</f>
      </c>
      <c r="H18442" s="85" t="str">
        <v/>
      </c>
      <c r="I18442" s="84">
        <f>IF($E18442="","",IFERROR(VLOOKUP(TRIM(E18442&amp;""),'Référentiel Articles'!$A$2:$F$634,6,FALSE),""))</f>
      </c>
      <c r="J18442" s="90">
        <f>IF(OR($E18442="",$H18442=""),"",$H18442*$I18442)</f>
      </c>
      <c r="K18442" s="87" t="str">
        <v/>
      </c>
    </row>
    <row r="18443">
      <c r="A18443" s="74" t="str">
        <v/>
      </c>
      <c r="B18443" s="74" t="str">
        <v/>
      </c>
      <c r="C18443" s="75">
        <f>IF($E18443="","",IFERROR(VLOOKUP(TRIM(E18443&amp;""),'Référentiel Articles'!$A$2:$F$634,2,FALSE),""))</f>
      </c>
      <c r="D18443" s="75">
        <f>IF($E18443="","",IFERROR(VLOOKUP(TRIM(E18443&amp;""),'Référentiel Articles'!$A$2:$F$634,3,FALSE),""))</f>
      </c>
      <c r="E18443" s="74" t="str">
        <v/>
      </c>
      <c r="F18443" s="75">
        <f>IF($E18443="","",IFERROR(VLOOKUP(TRIM(E18443&amp;""),'Référentiel Articles'!$A$2:$F$634,4,FALSE),""))</f>
      </c>
      <c r="G18443" s="76">
        <f>IF($E18443="","",IFERROR(VLOOKUP(TRIM(E18443&amp;""),'Référentiel Articles'!$A$2:$F$634,5,FALSE),""))</f>
      </c>
      <c r="H18443" s="77" t="str">
        <v/>
      </c>
      <c r="I18443" s="76">
        <f>IF($E18443="","",IFERROR(VLOOKUP(TRIM(E18443&amp;""),'Référentiel Articles'!$A$2:$F$634,6,FALSE),""))</f>
      </c>
      <c r="J18443" s="78">
        <f>IF(OR($E18443="",$H18443=""),"",$H18443*$I18443)</f>
      </c>
      <c r="K18443" s="79" t="str">
        <v/>
      </c>
    </row>
    <row r="18444">
      <c r="A18444" s="81" t="str">
        <v/>
      </c>
      <c r="B18444" s="81" t="str">
        <v/>
      </c>
      <c r="C18444" s="83">
        <f>IF($E18444="","",IFERROR(VLOOKUP(TRIM(E18444&amp;""),'Référentiel Articles'!$A$2:$F$634,2,FALSE),""))</f>
      </c>
      <c r="D18444" s="83">
        <f>IF($E18444="","",IFERROR(VLOOKUP(TRIM(E18444&amp;""),'Référentiel Articles'!$A$2:$F$634,3,FALSE),""))</f>
      </c>
      <c r="E18444" s="81" t="str">
        <v/>
      </c>
      <c r="F18444" s="83">
        <f>IF($E18444="","",IFERROR(VLOOKUP(TRIM(E18444&amp;""),'Référentiel Articles'!$A$2:$F$634,4,FALSE),""))</f>
      </c>
      <c r="G18444" s="84">
        <f>IF($E18444="","",IFERROR(VLOOKUP(TRIM(E18444&amp;""),'Référentiel Articles'!$A$2:$F$634,5,FALSE),""))</f>
      </c>
      <c r="H18444" s="85" t="str">
        <v/>
      </c>
      <c r="I18444" s="84">
        <f>IF($E18444="","",IFERROR(VLOOKUP(TRIM(E18444&amp;""),'Référentiel Articles'!$A$2:$F$634,6,FALSE),""))</f>
      </c>
      <c r="J18444" s="90">
        <f>IF(OR($E18444="",$H18444=""),"",$H18444*$I18444)</f>
      </c>
      <c r="K18444" s="87" t="str">
        <v/>
      </c>
    </row>
    <row r="18445">
      <c r="A18445" s="74" t="str">
        <v/>
      </c>
      <c r="B18445" s="74" t="str">
        <v/>
      </c>
      <c r="C18445" s="75">
        <f>IF($E18445="","",IFERROR(VLOOKUP(TRIM(E18445&amp;""),'Référentiel Articles'!$A$2:$F$634,2,FALSE),""))</f>
      </c>
      <c r="D18445" s="75">
        <f>IF($E18445="","",IFERROR(VLOOKUP(TRIM(E18445&amp;""),'Référentiel Articles'!$A$2:$F$634,3,FALSE),""))</f>
      </c>
      <c r="E18445" s="74" t="str">
        <v/>
      </c>
      <c r="F18445" s="75">
        <f>IF($E18445="","",IFERROR(VLOOKUP(TRIM(E18445&amp;""),'Référentiel Articles'!$A$2:$F$634,4,FALSE),""))</f>
      </c>
      <c r="G18445" s="76">
        <f>IF($E18445="","",IFERROR(VLOOKUP(TRIM(E18445&amp;""),'Référentiel Articles'!$A$2:$F$634,5,FALSE),""))</f>
      </c>
      <c r="H18445" s="77" t="str">
        <v/>
      </c>
      <c r="I18445" s="76">
        <f>IF($E18445="","",IFERROR(VLOOKUP(TRIM(E18445&amp;""),'Référentiel Articles'!$A$2:$F$634,6,FALSE),""))</f>
      </c>
      <c r="J18445" s="78">
        <f>IF(OR($E18445="",$H18445=""),"",$H18445*$I18445)</f>
      </c>
      <c r="K18445" s="79" t="str">
        <v/>
      </c>
    </row>
    <row r="18446">
      <c r="A18446" s="81" t="str">
        <v/>
      </c>
      <c r="B18446" s="81" t="str">
        <v/>
      </c>
      <c r="C18446" s="83">
        <f>IF($E18446="","",IFERROR(VLOOKUP(TRIM(E18446&amp;""),'Référentiel Articles'!$A$2:$F$634,2,FALSE),""))</f>
      </c>
      <c r="D18446" s="83">
        <f>IF($E18446="","",IFERROR(VLOOKUP(TRIM(E18446&amp;""),'Référentiel Articles'!$A$2:$F$634,3,FALSE),""))</f>
      </c>
      <c r="E18446" s="81" t="str">
        <v/>
      </c>
      <c r="F18446" s="83">
        <f>IF($E18446="","",IFERROR(VLOOKUP(TRIM(E18446&amp;""),'Référentiel Articles'!$A$2:$F$634,4,FALSE),""))</f>
      </c>
      <c r="G18446" s="84">
        <f>IF($E18446="","",IFERROR(VLOOKUP(TRIM(E18446&amp;""),'Référentiel Articles'!$A$2:$F$634,5,FALSE),""))</f>
      </c>
      <c r="H18446" s="85" t="str">
        <v/>
      </c>
      <c r="I18446" s="84">
        <f>IF($E18446="","",IFERROR(VLOOKUP(TRIM(E18446&amp;""),'Référentiel Articles'!$A$2:$F$634,6,FALSE),""))</f>
      </c>
      <c r="J18446" s="90">
        <f>IF(OR($E18446="",$H18446=""),"",$H18446*$I18446)</f>
      </c>
      <c r="K18446" s="87" t="str">
        <v/>
      </c>
    </row>
    <row r="18447">
      <c r="A18447" s="74" t="str">
        <v/>
      </c>
      <c r="B18447" s="74" t="str">
        <v/>
      </c>
      <c r="C18447" s="75">
        <f>IF($E18447="","",IFERROR(VLOOKUP(TRIM(E18447&amp;""),'Référentiel Articles'!$A$2:$F$634,2,FALSE),""))</f>
      </c>
      <c r="D18447" s="75">
        <f>IF($E18447="","",IFERROR(VLOOKUP(TRIM(E18447&amp;""),'Référentiel Articles'!$A$2:$F$634,3,FALSE),""))</f>
      </c>
      <c r="E18447" s="74" t="str">
        <v/>
      </c>
      <c r="F18447" s="75">
        <f>IF($E18447="","",IFERROR(VLOOKUP(TRIM(E18447&amp;""),'Référentiel Articles'!$A$2:$F$634,4,FALSE),""))</f>
      </c>
      <c r="G18447" s="76">
        <f>IF($E18447="","",IFERROR(VLOOKUP(TRIM(E18447&amp;""),'Référentiel Articles'!$A$2:$F$634,5,FALSE),""))</f>
      </c>
      <c r="H18447" s="77" t="str">
        <v/>
      </c>
      <c r="I18447" s="76">
        <f>IF($E18447="","",IFERROR(VLOOKUP(TRIM(E18447&amp;""),'Référentiel Articles'!$A$2:$F$634,6,FALSE),""))</f>
      </c>
      <c r="J18447" s="78">
        <f>IF(OR($E18447="",$H18447=""),"",$H18447*$I18447)</f>
      </c>
      <c r="K18447" s="79" t="str">
        <v/>
      </c>
    </row>
    <row r="18448">
      <c r="A18448" s="81" t="str">
        <v/>
      </c>
      <c r="B18448" s="81" t="str">
        <v/>
      </c>
      <c r="C18448" s="83">
        <f>IF($E18448="","",IFERROR(VLOOKUP(TRIM(E18448&amp;""),'Référentiel Articles'!$A$2:$F$634,2,FALSE),""))</f>
      </c>
      <c r="D18448" s="83">
        <f>IF($E18448="","",IFERROR(VLOOKUP(TRIM(E18448&amp;""),'Référentiel Articles'!$A$2:$F$634,3,FALSE),""))</f>
      </c>
      <c r="E18448" s="81" t="str">
        <v/>
      </c>
      <c r="F18448" s="83">
        <f>IF($E18448="","",IFERROR(VLOOKUP(TRIM(E18448&amp;""),'Référentiel Articles'!$A$2:$F$634,4,FALSE),""))</f>
      </c>
      <c r="G18448" s="84">
        <f>IF($E18448="","",IFERROR(VLOOKUP(TRIM(E18448&amp;""),'Référentiel Articles'!$A$2:$F$634,5,FALSE),""))</f>
      </c>
      <c r="H18448" s="85" t="str">
        <v/>
      </c>
      <c r="I18448" s="84">
        <f>IF($E18448="","",IFERROR(VLOOKUP(TRIM(E18448&amp;""),'Référentiel Articles'!$A$2:$F$634,6,FALSE),""))</f>
      </c>
      <c r="J18448" s="90">
        <f>IF(OR($E18448="",$H18448=""),"",$H18448*$I18448)</f>
      </c>
      <c r="K18448" s="87" t="str">
        <v/>
      </c>
    </row>
    <row r="18449">
      <c r="A18449" s="74" t="str">
        <v/>
      </c>
      <c r="B18449" s="74" t="str">
        <v/>
      </c>
      <c r="C18449" s="75">
        <f>IF($E18449="","",IFERROR(VLOOKUP(TRIM(E18449&amp;""),'Référentiel Articles'!$A$2:$F$634,2,FALSE),""))</f>
      </c>
      <c r="D18449" s="75">
        <f>IF($E18449="","",IFERROR(VLOOKUP(TRIM(E18449&amp;""),'Référentiel Articles'!$A$2:$F$634,3,FALSE),""))</f>
      </c>
      <c r="E18449" s="74" t="str">
        <v/>
      </c>
      <c r="F18449" s="75">
        <f>IF($E18449="","",IFERROR(VLOOKUP(TRIM(E18449&amp;""),'Référentiel Articles'!$A$2:$F$634,4,FALSE),""))</f>
      </c>
      <c r="G18449" s="76">
        <f>IF($E18449="","",IFERROR(VLOOKUP(TRIM(E18449&amp;""),'Référentiel Articles'!$A$2:$F$634,5,FALSE),""))</f>
      </c>
      <c r="H18449" s="77" t="str">
        <v/>
      </c>
      <c r="I18449" s="76">
        <f>IF($E18449="","",IFERROR(VLOOKUP(TRIM(E18449&amp;""),'Référentiel Articles'!$A$2:$F$634,6,FALSE),""))</f>
      </c>
      <c r="J18449" s="78">
        <f>IF(OR($E18449="",$H18449=""),"",$H18449*$I18449)</f>
      </c>
      <c r="K18449" s="79" t="str">
        <v/>
      </c>
    </row>
    <row r="18450">
      <c r="A18450" s="81" t="str">
        <v/>
      </c>
      <c r="B18450" s="81" t="str">
        <v/>
      </c>
      <c r="C18450" s="83">
        <f>IF($E18450="","",IFERROR(VLOOKUP(TRIM(E18450&amp;""),'Référentiel Articles'!$A$2:$F$634,2,FALSE),""))</f>
      </c>
      <c r="D18450" s="83">
        <f>IF($E18450="","",IFERROR(VLOOKUP(TRIM(E18450&amp;""),'Référentiel Articles'!$A$2:$F$634,3,FALSE),""))</f>
      </c>
      <c r="E18450" s="81" t="str">
        <v/>
      </c>
      <c r="F18450" s="83">
        <f>IF($E18450="","",IFERROR(VLOOKUP(TRIM(E18450&amp;""),'Référentiel Articles'!$A$2:$F$634,4,FALSE),""))</f>
      </c>
      <c r="G18450" s="84">
        <f>IF($E18450="","",IFERROR(VLOOKUP(TRIM(E18450&amp;""),'Référentiel Articles'!$A$2:$F$634,5,FALSE),""))</f>
      </c>
      <c r="H18450" s="85" t="str">
        <v/>
      </c>
      <c r="I18450" s="84">
        <f>IF($E18450="","",IFERROR(VLOOKUP(TRIM(E18450&amp;""),'Référentiel Articles'!$A$2:$F$634,6,FALSE),""))</f>
      </c>
      <c r="J18450" s="90">
        <f>IF(OR($E18450="",$H18450=""),"",$H18450*$I18450)</f>
      </c>
      <c r="K18450" s="87" t="str">
        <v/>
      </c>
    </row>
    <row r="18451">
      <c r="A18451" s="74" t="str">
        <v/>
      </c>
      <c r="B18451" s="74" t="str">
        <v/>
      </c>
      <c r="C18451" s="75">
        <f>IF($E18451="","",IFERROR(VLOOKUP(TRIM(E18451&amp;""),'Référentiel Articles'!$A$2:$F$634,2,FALSE),""))</f>
      </c>
      <c r="D18451" s="75">
        <f>IF($E18451="","",IFERROR(VLOOKUP(TRIM(E18451&amp;""),'Référentiel Articles'!$A$2:$F$634,3,FALSE),""))</f>
      </c>
      <c r="E18451" s="74" t="str">
        <v/>
      </c>
      <c r="F18451" s="75">
        <f>IF($E18451="","",IFERROR(VLOOKUP(TRIM(E18451&amp;""),'Référentiel Articles'!$A$2:$F$634,4,FALSE),""))</f>
      </c>
      <c r="G18451" s="76">
        <f>IF($E18451="","",IFERROR(VLOOKUP(TRIM(E18451&amp;""),'Référentiel Articles'!$A$2:$F$634,5,FALSE),""))</f>
      </c>
      <c r="H18451" s="77" t="str">
        <v/>
      </c>
      <c r="I18451" s="76">
        <f>IF($E18451="","",IFERROR(VLOOKUP(TRIM(E18451&amp;""),'Référentiel Articles'!$A$2:$F$634,6,FALSE),""))</f>
      </c>
      <c r="J18451" s="78">
        <f>IF(OR($E18451="",$H18451=""),"",$H18451*$I18451)</f>
      </c>
      <c r="K18451" s="79" t="str">
        <v/>
      </c>
    </row>
    <row r="18452">
      <c r="A18452" s="81" t="str">
        <v/>
      </c>
      <c r="B18452" s="81" t="str">
        <v/>
      </c>
      <c r="C18452" s="83">
        <f>IF($E18452="","",IFERROR(VLOOKUP(TRIM(E18452&amp;""),'Référentiel Articles'!$A$2:$F$634,2,FALSE),""))</f>
      </c>
      <c r="D18452" s="83">
        <f>IF($E18452="","",IFERROR(VLOOKUP(TRIM(E18452&amp;""),'Référentiel Articles'!$A$2:$F$634,3,FALSE),""))</f>
      </c>
      <c r="E18452" s="81" t="str">
        <v/>
      </c>
      <c r="F18452" s="83">
        <f>IF($E18452="","",IFERROR(VLOOKUP(TRIM(E18452&amp;""),'Référentiel Articles'!$A$2:$F$634,4,FALSE),""))</f>
      </c>
      <c r="G18452" s="84">
        <f>IF($E18452="","",IFERROR(VLOOKUP(TRIM(E18452&amp;""),'Référentiel Articles'!$A$2:$F$634,5,FALSE),""))</f>
      </c>
      <c r="H18452" s="85" t="str">
        <v/>
      </c>
      <c r="I18452" s="84">
        <f>IF($E18452="","",IFERROR(VLOOKUP(TRIM(E18452&amp;""),'Référentiel Articles'!$A$2:$F$634,6,FALSE),""))</f>
      </c>
      <c r="J18452" s="90">
        <f>IF(OR($E18452="",$H18452=""),"",$H18452*$I18452)</f>
      </c>
      <c r="K18452" s="87" t="str">
        <v/>
      </c>
    </row>
    <row r="18453">
      <c r="A18453" s="74" t="str">
        <v/>
      </c>
      <c r="B18453" s="74" t="str">
        <v/>
      </c>
      <c r="C18453" s="75">
        <f>IF($E18453="","",IFERROR(VLOOKUP(TRIM(E18453&amp;""),'Référentiel Articles'!$A$2:$F$634,2,FALSE),""))</f>
      </c>
      <c r="D18453" s="75">
        <f>IF($E18453="","",IFERROR(VLOOKUP(TRIM(E18453&amp;""),'Référentiel Articles'!$A$2:$F$634,3,FALSE),""))</f>
      </c>
      <c r="E18453" s="74" t="str">
        <v/>
      </c>
      <c r="F18453" s="75">
        <f>IF($E18453="","",IFERROR(VLOOKUP(TRIM(E18453&amp;""),'Référentiel Articles'!$A$2:$F$634,4,FALSE),""))</f>
      </c>
      <c r="G18453" s="76">
        <f>IF($E18453="","",IFERROR(VLOOKUP(TRIM(E18453&amp;""),'Référentiel Articles'!$A$2:$F$634,5,FALSE),""))</f>
      </c>
      <c r="H18453" s="77" t="str">
        <v/>
      </c>
      <c r="I18453" s="76">
        <f>IF($E18453="","",IFERROR(VLOOKUP(TRIM(E18453&amp;""),'Référentiel Articles'!$A$2:$F$634,6,FALSE),""))</f>
      </c>
      <c r="J18453" s="78">
        <f>IF(OR($E18453="",$H18453=""),"",$H18453*$I18453)</f>
      </c>
      <c r="K18453" s="79" t="str">
        <v/>
      </c>
    </row>
    <row r="18454">
      <c r="A18454" s="81" t="str">
        <v/>
      </c>
      <c r="B18454" s="81" t="str">
        <v/>
      </c>
      <c r="C18454" s="83">
        <f>IF($E18454="","",IFERROR(VLOOKUP(TRIM(E18454&amp;""),'Référentiel Articles'!$A$2:$F$634,2,FALSE),""))</f>
      </c>
      <c r="D18454" s="83">
        <f>IF($E18454="","",IFERROR(VLOOKUP(TRIM(E18454&amp;""),'Référentiel Articles'!$A$2:$F$634,3,FALSE),""))</f>
      </c>
      <c r="E18454" s="81" t="str">
        <v/>
      </c>
      <c r="F18454" s="83">
        <f>IF($E18454="","",IFERROR(VLOOKUP(TRIM(E18454&amp;""),'Référentiel Articles'!$A$2:$F$634,4,FALSE),""))</f>
      </c>
      <c r="G18454" s="84">
        <f>IF($E18454="","",IFERROR(VLOOKUP(TRIM(E18454&amp;""),'Référentiel Articles'!$A$2:$F$634,5,FALSE),""))</f>
      </c>
      <c r="H18454" s="85" t="str">
        <v/>
      </c>
      <c r="I18454" s="84">
        <f>IF($E18454="","",IFERROR(VLOOKUP(TRIM(E18454&amp;""),'Référentiel Articles'!$A$2:$F$634,6,FALSE),""))</f>
      </c>
      <c r="J18454" s="90">
        <f>IF(OR($E18454="",$H18454=""),"",$H18454*$I18454)</f>
      </c>
      <c r="K18454" s="87" t="str">
        <v/>
      </c>
    </row>
    <row r="18455">
      <c r="A18455" s="74" t="str">
        <v/>
      </c>
      <c r="B18455" s="74" t="str">
        <v/>
      </c>
      <c r="C18455" s="75">
        <f>IF($E18455="","",IFERROR(VLOOKUP(TRIM(E18455&amp;""),'Référentiel Articles'!$A$2:$F$634,2,FALSE),""))</f>
      </c>
      <c r="D18455" s="75">
        <f>IF($E18455="","",IFERROR(VLOOKUP(TRIM(E18455&amp;""),'Référentiel Articles'!$A$2:$F$634,3,FALSE),""))</f>
      </c>
      <c r="E18455" s="74" t="str">
        <v/>
      </c>
      <c r="F18455" s="75">
        <f>IF($E18455="","",IFERROR(VLOOKUP(TRIM(E18455&amp;""),'Référentiel Articles'!$A$2:$F$634,4,FALSE),""))</f>
      </c>
      <c r="G18455" s="76">
        <f>IF($E18455="","",IFERROR(VLOOKUP(TRIM(E18455&amp;""),'Référentiel Articles'!$A$2:$F$634,5,FALSE),""))</f>
      </c>
      <c r="H18455" s="77" t="str">
        <v/>
      </c>
      <c r="I18455" s="76">
        <f>IF($E18455="","",IFERROR(VLOOKUP(TRIM(E18455&amp;""),'Référentiel Articles'!$A$2:$F$634,6,FALSE),""))</f>
      </c>
      <c r="J18455" s="78">
        <f>IF(OR($E18455="",$H18455=""),"",$H18455*$I18455)</f>
      </c>
      <c r="K18455" s="79" t="str">
        <v/>
      </c>
    </row>
    <row r="18456">
      <c r="A18456" s="81" t="str">
        <v/>
      </c>
      <c r="B18456" s="81" t="str">
        <v/>
      </c>
      <c r="C18456" s="83">
        <f>IF($E18456="","",IFERROR(VLOOKUP(TRIM(E18456&amp;""),'Référentiel Articles'!$A$2:$F$634,2,FALSE),""))</f>
      </c>
      <c r="D18456" s="83">
        <f>IF($E18456="","",IFERROR(VLOOKUP(TRIM(E18456&amp;""),'Référentiel Articles'!$A$2:$F$634,3,FALSE),""))</f>
      </c>
      <c r="E18456" s="81" t="str">
        <v/>
      </c>
      <c r="F18456" s="83">
        <f>IF($E18456="","",IFERROR(VLOOKUP(TRIM(E18456&amp;""),'Référentiel Articles'!$A$2:$F$634,4,FALSE),""))</f>
      </c>
      <c r="G18456" s="84">
        <f>IF($E18456="","",IFERROR(VLOOKUP(TRIM(E18456&amp;""),'Référentiel Articles'!$A$2:$F$634,5,FALSE),""))</f>
      </c>
      <c r="H18456" s="85" t="str">
        <v/>
      </c>
      <c r="I18456" s="84">
        <f>IF($E18456="","",IFERROR(VLOOKUP(TRIM(E18456&amp;""),'Référentiel Articles'!$A$2:$F$634,6,FALSE),""))</f>
      </c>
      <c r="J18456" s="90">
        <f>IF(OR($E18456="",$H18456=""),"",$H18456*$I18456)</f>
      </c>
      <c r="K18456" s="87" t="str">
        <v/>
      </c>
    </row>
    <row r="18457">
      <c r="A18457" s="74" t="str">
        <v/>
      </c>
      <c r="B18457" s="74" t="str">
        <v/>
      </c>
      <c r="C18457" s="75">
        <f>IF($E18457="","",IFERROR(VLOOKUP(TRIM(E18457&amp;""),'Référentiel Articles'!$A$2:$F$634,2,FALSE),""))</f>
      </c>
      <c r="D18457" s="75">
        <f>IF($E18457="","",IFERROR(VLOOKUP(TRIM(E18457&amp;""),'Référentiel Articles'!$A$2:$F$634,3,FALSE),""))</f>
      </c>
      <c r="E18457" s="74" t="str">
        <v/>
      </c>
      <c r="F18457" s="75">
        <f>IF($E18457="","",IFERROR(VLOOKUP(TRIM(E18457&amp;""),'Référentiel Articles'!$A$2:$F$634,4,FALSE),""))</f>
      </c>
      <c r="G18457" s="76">
        <f>IF($E18457="","",IFERROR(VLOOKUP(TRIM(E18457&amp;""),'Référentiel Articles'!$A$2:$F$634,5,FALSE),""))</f>
      </c>
      <c r="H18457" s="77" t="str">
        <v/>
      </c>
      <c r="I18457" s="76">
        <f>IF($E18457="","",IFERROR(VLOOKUP(TRIM(E18457&amp;""),'Référentiel Articles'!$A$2:$F$634,6,FALSE),""))</f>
      </c>
      <c r="J18457" s="78">
        <f>IF(OR($E18457="",$H18457=""),"",$H18457*$I18457)</f>
      </c>
      <c r="K18457" s="79" t="str">
        <v/>
      </c>
    </row>
    <row r="18458">
      <c r="A18458" s="81" t="str">
        <v/>
      </c>
      <c r="B18458" s="81" t="str">
        <v/>
      </c>
      <c r="C18458" s="83">
        <f>IF($E18458="","",IFERROR(VLOOKUP(TRIM(E18458&amp;""),'Référentiel Articles'!$A$2:$F$634,2,FALSE),""))</f>
      </c>
      <c r="D18458" s="83">
        <f>IF($E18458="","",IFERROR(VLOOKUP(TRIM(E18458&amp;""),'Référentiel Articles'!$A$2:$F$634,3,FALSE),""))</f>
      </c>
      <c r="E18458" s="81" t="str">
        <v/>
      </c>
      <c r="F18458" s="83">
        <f>IF($E18458="","",IFERROR(VLOOKUP(TRIM(E18458&amp;""),'Référentiel Articles'!$A$2:$F$634,4,FALSE),""))</f>
      </c>
      <c r="G18458" s="84">
        <f>IF($E18458="","",IFERROR(VLOOKUP(TRIM(E18458&amp;""),'Référentiel Articles'!$A$2:$F$634,5,FALSE),""))</f>
      </c>
      <c r="H18458" s="85" t="str">
        <v/>
      </c>
      <c r="I18458" s="84">
        <f>IF($E18458="","",IFERROR(VLOOKUP(TRIM(E18458&amp;""),'Référentiel Articles'!$A$2:$F$634,6,FALSE),""))</f>
      </c>
      <c r="J18458" s="90">
        <f>IF(OR($E18458="",$H18458=""),"",$H18458*$I18458)</f>
      </c>
      <c r="K18458" s="87" t="str">
        <v/>
      </c>
    </row>
    <row r="18459">
      <c r="A18459" s="74" t="str">
        <v/>
      </c>
      <c r="B18459" s="74" t="str">
        <v/>
      </c>
      <c r="C18459" s="75">
        <f>IF($E18459="","",IFERROR(VLOOKUP(TRIM(E18459&amp;""),'Référentiel Articles'!$A$2:$F$634,2,FALSE),""))</f>
      </c>
      <c r="D18459" s="75">
        <f>IF($E18459="","",IFERROR(VLOOKUP(TRIM(E18459&amp;""),'Référentiel Articles'!$A$2:$F$634,3,FALSE),""))</f>
      </c>
      <c r="E18459" s="74" t="str">
        <v/>
      </c>
      <c r="F18459" s="75">
        <f>IF($E18459="","",IFERROR(VLOOKUP(TRIM(E18459&amp;""),'Référentiel Articles'!$A$2:$F$634,4,FALSE),""))</f>
      </c>
      <c r="G18459" s="76">
        <f>IF($E18459="","",IFERROR(VLOOKUP(TRIM(E18459&amp;""),'Référentiel Articles'!$A$2:$F$634,5,FALSE),""))</f>
      </c>
      <c r="H18459" s="77" t="str">
        <v/>
      </c>
      <c r="I18459" s="76">
        <f>IF($E18459="","",IFERROR(VLOOKUP(TRIM(E18459&amp;""),'Référentiel Articles'!$A$2:$F$634,6,FALSE),""))</f>
      </c>
      <c r="J18459" s="78">
        <f>IF(OR($E18459="",$H18459=""),"",$H18459*$I18459)</f>
      </c>
      <c r="K18459" s="79" t="str">
        <v/>
      </c>
    </row>
    <row r="18460">
      <c r="A18460" s="81" t="str">
        <v/>
      </c>
      <c r="B18460" s="81" t="str">
        <v/>
      </c>
      <c r="C18460" s="83">
        <f>IF($E18460="","",IFERROR(VLOOKUP(TRIM(E18460&amp;""),'Référentiel Articles'!$A$2:$F$634,2,FALSE),""))</f>
      </c>
      <c r="D18460" s="83">
        <f>IF($E18460="","",IFERROR(VLOOKUP(TRIM(E18460&amp;""),'Référentiel Articles'!$A$2:$F$634,3,FALSE),""))</f>
      </c>
      <c r="E18460" s="81" t="str">
        <v/>
      </c>
      <c r="F18460" s="83">
        <f>IF($E18460="","",IFERROR(VLOOKUP(TRIM(E18460&amp;""),'Référentiel Articles'!$A$2:$F$634,4,FALSE),""))</f>
      </c>
      <c r="G18460" s="84">
        <f>IF($E18460="","",IFERROR(VLOOKUP(TRIM(E18460&amp;""),'Référentiel Articles'!$A$2:$F$634,5,FALSE),""))</f>
      </c>
      <c r="H18460" s="85" t="str">
        <v/>
      </c>
      <c r="I18460" s="84">
        <f>IF($E18460="","",IFERROR(VLOOKUP(TRIM(E18460&amp;""),'Référentiel Articles'!$A$2:$F$634,6,FALSE),""))</f>
      </c>
      <c r="J18460" s="90">
        <f>IF(OR($E18460="",$H18460=""),"",$H18460*$I18460)</f>
      </c>
      <c r="K18460" s="87" t="str">
        <v/>
      </c>
    </row>
    <row r="18461">
      <c r="A18461" s="74" t="str">
        <v/>
      </c>
      <c r="B18461" s="74" t="str">
        <v/>
      </c>
      <c r="C18461" s="75">
        <f>IF($E18461="","",IFERROR(VLOOKUP(TRIM(E18461&amp;""),'Référentiel Articles'!$A$2:$F$634,2,FALSE),""))</f>
      </c>
      <c r="D18461" s="75">
        <f>IF($E18461="","",IFERROR(VLOOKUP(TRIM(E18461&amp;""),'Référentiel Articles'!$A$2:$F$634,3,FALSE),""))</f>
      </c>
      <c r="E18461" s="74" t="str">
        <v/>
      </c>
      <c r="F18461" s="75">
        <f>IF($E18461="","",IFERROR(VLOOKUP(TRIM(E18461&amp;""),'Référentiel Articles'!$A$2:$F$634,4,FALSE),""))</f>
      </c>
      <c r="G18461" s="76">
        <f>IF($E18461="","",IFERROR(VLOOKUP(TRIM(E18461&amp;""),'Référentiel Articles'!$A$2:$F$634,5,FALSE),""))</f>
      </c>
      <c r="H18461" s="77" t="str">
        <v/>
      </c>
      <c r="I18461" s="76">
        <f>IF($E18461="","",IFERROR(VLOOKUP(TRIM(E18461&amp;""),'Référentiel Articles'!$A$2:$F$634,6,FALSE),""))</f>
      </c>
      <c r="J18461" s="78">
        <f>IF(OR($E18461="",$H18461=""),"",$H18461*$I18461)</f>
      </c>
      <c r="K18461" s="79" t="str">
        <v/>
      </c>
    </row>
    <row r="18462">
      <c r="A18462" s="81" t="str">
        <v/>
      </c>
      <c r="B18462" s="81" t="str">
        <v/>
      </c>
      <c r="C18462" s="83">
        <f>IF($E18462="","",IFERROR(VLOOKUP(TRIM(E18462&amp;""),'Référentiel Articles'!$A$2:$F$634,2,FALSE),""))</f>
      </c>
      <c r="D18462" s="83">
        <f>IF($E18462="","",IFERROR(VLOOKUP(TRIM(E18462&amp;""),'Référentiel Articles'!$A$2:$F$634,3,FALSE),""))</f>
      </c>
      <c r="E18462" s="81" t="str">
        <v/>
      </c>
      <c r="F18462" s="83">
        <f>IF($E18462="","",IFERROR(VLOOKUP(TRIM(E18462&amp;""),'Référentiel Articles'!$A$2:$F$634,4,FALSE),""))</f>
      </c>
      <c r="G18462" s="84">
        <f>IF($E18462="","",IFERROR(VLOOKUP(TRIM(E18462&amp;""),'Référentiel Articles'!$A$2:$F$634,5,FALSE),""))</f>
      </c>
      <c r="H18462" s="85" t="str">
        <v/>
      </c>
      <c r="I18462" s="84">
        <f>IF($E18462="","",IFERROR(VLOOKUP(TRIM(E18462&amp;""),'Référentiel Articles'!$A$2:$F$634,6,FALSE),""))</f>
      </c>
      <c r="J18462" s="90">
        <f>IF(OR($E18462="",$H18462=""),"",$H18462*$I18462)</f>
      </c>
      <c r="K18462" s="87" t="str">
        <v/>
      </c>
    </row>
    <row r="18463">
      <c r="A18463" s="74" t="str">
        <v/>
      </c>
      <c r="B18463" s="74" t="str">
        <v/>
      </c>
      <c r="C18463" s="75">
        <f>IF($E18463="","",IFERROR(VLOOKUP(TRIM(E18463&amp;""),'Référentiel Articles'!$A$2:$F$634,2,FALSE),""))</f>
      </c>
      <c r="D18463" s="75">
        <f>IF($E18463="","",IFERROR(VLOOKUP(TRIM(E18463&amp;""),'Référentiel Articles'!$A$2:$F$634,3,FALSE),""))</f>
      </c>
      <c r="E18463" s="74" t="str">
        <v/>
      </c>
      <c r="F18463" s="75">
        <f>IF($E18463="","",IFERROR(VLOOKUP(TRIM(E18463&amp;""),'Référentiel Articles'!$A$2:$F$634,4,FALSE),""))</f>
      </c>
      <c r="G18463" s="76">
        <f>IF($E18463="","",IFERROR(VLOOKUP(TRIM(E18463&amp;""),'Référentiel Articles'!$A$2:$F$634,5,FALSE),""))</f>
      </c>
      <c r="H18463" s="77" t="str">
        <v/>
      </c>
      <c r="I18463" s="76">
        <f>IF($E18463="","",IFERROR(VLOOKUP(TRIM(E18463&amp;""),'Référentiel Articles'!$A$2:$F$634,6,FALSE),""))</f>
      </c>
      <c r="J18463" s="78">
        <f>IF(OR($E18463="",$H18463=""),"",$H18463*$I18463)</f>
      </c>
      <c r="K18463" s="79" t="str">
        <v/>
      </c>
    </row>
    <row r="18464">
      <c r="A18464" s="81" t="str">
        <v/>
      </c>
      <c r="B18464" s="81" t="str">
        <v/>
      </c>
      <c r="C18464" s="83">
        <f>IF($E18464="","",IFERROR(VLOOKUP(TRIM(E18464&amp;""),'Référentiel Articles'!$A$2:$F$634,2,FALSE),""))</f>
      </c>
      <c r="D18464" s="83">
        <f>IF($E18464="","",IFERROR(VLOOKUP(TRIM(E18464&amp;""),'Référentiel Articles'!$A$2:$F$634,3,FALSE),""))</f>
      </c>
      <c r="E18464" s="81" t="str">
        <v/>
      </c>
      <c r="F18464" s="83">
        <f>IF($E18464="","",IFERROR(VLOOKUP(TRIM(E18464&amp;""),'Référentiel Articles'!$A$2:$F$634,4,FALSE),""))</f>
      </c>
      <c r="G18464" s="84">
        <f>IF($E18464="","",IFERROR(VLOOKUP(TRIM(E18464&amp;""),'Référentiel Articles'!$A$2:$F$634,5,FALSE),""))</f>
      </c>
      <c r="H18464" s="85" t="str">
        <v/>
      </c>
      <c r="I18464" s="84">
        <f>IF($E18464="","",IFERROR(VLOOKUP(TRIM(E18464&amp;""),'Référentiel Articles'!$A$2:$F$634,6,FALSE),""))</f>
      </c>
      <c r="J18464" s="90">
        <f>IF(OR($E18464="",$H18464=""),"",$H18464*$I18464)</f>
      </c>
      <c r="K18464" s="87" t="str">
        <v/>
      </c>
    </row>
    <row r="18465">
      <c r="A18465" s="74" t="str">
        <v/>
      </c>
      <c r="B18465" s="74" t="str">
        <v/>
      </c>
      <c r="C18465" s="75">
        <f>IF($E18465="","",IFERROR(VLOOKUP(TRIM(E18465&amp;""),'Référentiel Articles'!$A$2:$F$634,2,FALSE),""))</f>
      </c>
      <c r="D18465" s="75">
        <f>IF($E18465="","",IFERROR(VLOOKUP(TRIM(E18465&amp;""),'Référentiel Articles'!$A$2:$F$634,3,FALSE),""))</f>
      </c>
      <c r="E18465" s="74" t="str">
        <v/>
      </c>
      <c r="F18465" s="75">
        <f>IF($E18465="","",IFERROR(VLOOKUP(TRIM(E18465&amp;""),'Référentiel Articles'!$A$2:$F$634,4,FALSE),""))</f>
      </c>
      <c r="G18465" s="76">
        <f>IF($E18465="","",IFERROR(VLOOKUP(TRIM(E18465&amp;""),'Référentiel Articles'!$A$2:$F$634,5,FALSE),""))</f>
      </c>
      <c r="H18465" s="77" t="str">
        <v/>
      </c>
      <c r="I18465" s="76">
        <f>IF($E18465="","",IFERROR(VLOOKUP(TRIM(E18465&amp;""),'Référentiel Articles'!$A$2:$F$634,6,FALSE),""))</f>
      </c>
      <c r="J18465" s="78">
        <f>IF(OR($E18465="",$H18465=""),"",$H18465*$I18465)</f>
      </c>
      <c r="K18465" s="79" t="str">
        <v/>
      </c>
    </row>
    <row r="18466">
      <c r="A18466" s="81" t="str">
        <v/>
      </c>
      <c r="B18466" s="81" t="str">
        <v/>
      </c>
      <c r="C18466" s="83">
        <f>IF($E18466="","",IFERROR(VLOOKUP(TRIM(E18466&amp;""),'Référentiel Articles'!$A$2:$F$634,2,FALSE),""))</f>
      </c>
      <c r="D18466" s="83">
        <f>IF($E18466="","",IFERROR(VLOOKUP(TRIM(E18466&amp;""),'Référentiel Articles'!$A$2:$F$634,3,FALSE),""))</f>
      </c>
      <c r="E18466" s="81" t="str">
        <v/>
      </c>
      <c r="F18466" s="83">
        <f>IF($E18466="","",IFERROR(VLOOKUP(TRIM(E18466&amp;""),'Référentiel Articles'!$A$2:$F$634,4,FALSE),""))</f>
      </c>
      <c r="G18466" s="84">
        <f>IF($E18466="","",IFERROR(VLOOKUP(TRIM(E18466&amp;""),'Référentiel Articles'!$A$2:$F$634,5,FALSE),""))</f>
      </c>
      <c r="H18466" s="85" t="str">
        <v/>
      </c>
      <c r="I18466" s="84">
        <f>IF($E18466="","",IFERROR(VLOOKUP(TRIM(E18466&amp;""),'Référentiel Articles'!$A$2:$F$634,6,FALSE),""))</f>
      </c>
      <c r="J18466" s="90">
        <f>IF(OR($E18466="",$H18466=""),"",$H18466*$I18466)</f>
      </c>
      <c r="K18466" s="87" t="str">
        <v/>
      </c>
    </row>
    <row r="18467">
      <c r="A18467" s="74" t="str">
        <v/>
      </c>
      <c r="B18467" s="74" t="str">
        <v/>
      </c>
      <c r="C18467" s="75">
        <f>IF($E18467="","",IFERROR(VLOOKUP(TRIM(E18467&amp;""),'Référentiel Articles'!$A$2:$F$634,2,FALSE),""))</f>
      </c>
      <c r="D18467" s="75">
        <f>IF($E18467="","",IFERROR(VLOOKUP(TRIM(E18467&amp;""),'Référentiel Articles'!$A$2:$F$634,3,FALSE),""))</f>
      </c>
      <c r="E18467" s="74" t="str">
        <v/>
      </c>
      <c r="F18467" s="75">
        <f>IF($E18467="","",IFERROR(VLOOKUP(TRIM(E18467&amp;""),'Référentiel Articles'!$A$2:$F$634,4,FALSE),""))</f>
      </c>
      <c r="G18467" s="76">
        <f>IF($E18467="","",IFERROR(VLOOKUP(TRIM(E18467&amp;""),'Référentiel Articles'!$A$2:$F$634,5,FALSE),""))</f>
      </c>
      <c r="H18467" s="77" t="str">
        <v/>
      </c>
      <c r="I18467" s="76">
        <f>IF($E18467="","",IFERROR(VLOOKUP(TRIM(E18467&amp;""),'Référentiel Articles'!$A$2:$F$634,6,FALSE),""))</f>
      </c>
      <c r="J18467" s="78">
        <f>IF(OR($E18467="",$H18467=""),"",$H18467*$I18467)</f>
      </c>
      <c r="K18467" s="79" t="str">
        <v/>
      </c>
    </row>
    <row r="18468">
      <c r="A18468" s="81" t="str">
        <v/>
      </c>
      <c r="B18468" s="81" t="str">
        <v/>
      </c>
      <c r="C18468" s="83">
        <f>IF($E18468="","",IFERROR(VLOOKUP(TRIM(E18468&amp;""),'Référentiel Articles'!$A$2:$F$634,2,FALSE),""))</f>
      </c>
      <c r="D18468" s="83">
        <f>IF($E18468="","",IFERROR(VLOOKUP(TRIM(E18468&amp;""),'Référentiel Articles'!$A$2:$F$634,3,FALSE),""))</f>
      </c>
      <c r="E18468" s="81" t="str">
        <v/>
      </c>
      <c r="F18468" s="83">
        <f>IF($E18468="","",IFERROR(VLOOKUP(TRIM(E18468&amp;""),'Référentiel Articles'!$A$2:$F$634,4,FALSE),""))</f>
      </c>
      <c r="G18468" s="84">
        <f>IF($E18468="","",IFERROR(VLOOKUP(TRIM(E18468&amp;""),'Référentiel Articles'!$A$2:$F$634,5,FALSE),""))</f>
      </c>
      <c r="H18468" s="85" t="str">
        <v/>
      </c>
      <c r="I18468" s="84">
        <f>IF($E18468="","",IFERROR(VLOOKUP(TRIM(E18468&amp;""),'Référentiel Articles'!$A$2:$F$634,6,FALSE),""))</f>
      </c>
      <c r="J18468" s="90">
        <f>IF(OR($E18468="",$H18468=""),"",$H18468*$I18468)</f>
      </c>
      <c r="K18468" s="87" t="str">
        <v/>
      </c>
    </row>
    <row r="18469">
      <c r="A18469" s="74" t="str">
        <v/>
      </c>
      <c r="B18469" s="74" t="str">
        <v/>
      </c>
      <c r="C18469" s="75">
        <f>IF($E18469="","",IFERROR(VLOOKUP(TRIM(E18469&amp;""),'Référentiel Articles'!$A$2:$F$634,2,FALSE),""))</f>
      </c>
      <c r="D18469" s="75">
        <f>IF($E18469="","",IFERROR(VLOOKUP(TRIM(E18469&amp;""),'Référentiel Articles'!$A$2:$F$634,3,FALSE),""))</f>
      </c>
      <c r="E18469" s="74" t="str">
        <v/>
      </c>
      <c r="F18469" s="75">
        <f>IF($E18469="","",IFERROR(VLOOKUP(TRIM(E18469&amp;""),'Référentiel Articles'!$A$2:$F$634,4,FALSE),""))</f>
      </c>
      <c r="G18469" s="76">
        <f>IF($E18469="","",IFERROR(VLOOKUP(TRIM(E18469&amp;""),'Référentiel Articles'!$A$2:$F$634,5,FALSE),""))</f>
      </c>
      <c r="H18469" s="77" t="str">
        <v/>
      </c>
      <c r="I18469" s="76">
        <f>IF($E18469="","",IFERROR(VLOOKUP(TRIM(E18469&amp;""),'Référentiel Articles'!$A$2:$F$634,6,FALSE),""))</f>
      </c>
      <c r="J18469" s="78">
        <f>IF(OR($E18469="",$H18469=""),"",$H18469*$I18469)</f>
      </c>
      <c r="K18469" s="79" t="str">
        <v/>
      </c>
    </row>
    <row r="18470">
      <c r="A18470" s="81" t="str">
        <v/>
      </c>
      <c r="B18470" s="81" t="str">
        <v/>
      </c>
      <c r="C18470" s="83">
        <f>IF($E18470="","",IFERROR(VLOOKUP(TRIM(E18470&amp;""),'Référentiel Articles'!$A$2:$F$634,2,FALSE),""))</f>
      </c>
      <c r="D18470" s="83">
        <f>IF($E18470="","",IFERROR(VLOOKUP(TRIM(E18470&amp;""),'Référentiel Articles'!$A$2:$F$634,3,FALSE),""))</f>
      </c>
      <c r="E18470" s="81" t="str">
        <v/>
      </c>
      <c r="F18470" s="83">
        <f>IF($E18470="","",IFERROR(VLOOKUP(TRIM(E18470&amp;""),'Référentiel Articles'!$A$2:$F$634,4,FALSE),""))</f>
      </c>
      <c r="G18470" s="84">
        <f>IF($E18470="","",IFERROR(VLOOKUP(TRIM(E18470&amp;""),'Référentiel Articles'!$A$2:$F$634,5,FALSE),""))</f>
      </c>
      <c r="H18470" s="85" t="str">
        <v/>
      </c>
      <c r="I18470" s="84">
        <f>IF($E18470="","",IFERROR(VLOOKUP(TRIM(E18470&amp;""),'Référentiel Articles'!$A$2:$F$634,6,FALSE),""))</f>
      </c>
      <c r="J18470" s="90">
        <f>IF(OR($E18470="",$H18470=""),"",$H18470*$I18470)</f>
      </c>
      <c r="K18470" s="87" t="str">
        <v/>
      </c>
    </row>
    <row r="18471">
      <c r="A18471" s="74" t="str">
        <v/>
      </c>
      <c r="B18471" s="74" t="str">
        <v/>
      </c>
      <c r="C18471" s="75">
        <f>IF($E18471="","",IFERROR(VLOOKUP(TRIM(E18471&amp;""),'Référentiel Articles'!$A$2:$F$634,2,FALSE),""))</f>
      </c>
      <c r="D18471" s="75">
        <f>IF($E18471="","",IFERROR(VLOOKUP(TRIM(E18471&amp;""),'Référentiel Articles'!$A$2:$F$634,3,FALSE),""))</f>
      </c>
      <c r="E18471" s="74" t="str">
        <v/>
      </c>
      <c r="F18471" s="75">
        <f>IF($E18471="","",IFERROR(VLOOKUP(TRIM(E18471&amp;""),'Référentiel Articles'!$A$2:$F$634,4,FALSE),""))</f>
      </c>
      <c r="G18471" s="76">
        <f>IF($E18471="","",IFERROR(VLOOKUP(TRIM(E18471&amp;""),'Référentiel Articles'!$A$2:$F$634,5,FALSE),""))</f>
      </c>
      <c r="H18471" s="77" t="str">
        <v/>
      </c>
      <c r="I18471" s="76">
        <f>IF($E18471="","",IFERROR(VLOOKUP(TRIM(E18471&amp;""),'Référentiel Articles'!$A$2:$F$634,6,FALSE),""))</f>
      </c>
      <c r="J18471" s="78">
        <f>IF(OR($E18471="",$H18471=""),"",$H18471*$I18471)</f>
      </c>
      <c r="K18471" s="79" t="str">
        <v/>
      </c>
    </row>
    <row r="18472">
      <c r="A18472" s="81" t="str">
        <v/>
      </c>
      <c r="B18472" s="81" t="str">
        <v/>
      </c>
      <c r="C18472" s="83">
        <f>IF($E18472="","",IFERROR(VLOOKUP(TRIM(E18472&amp;""),'Référentiel Articles'!$A$2:$F$634,2,FALSE),""))</f>
      </c>
      <c r="D18472" s="83">
        <f>IF($E18472="","",IFERROR(VLOOKUP(TRIM(E18472&amp;""),'Référentiel Articles'!$A$2:$F$634,3,FALSE),""))</f>
      </c>
      <c r="E18472" s="81" t="str">
        <v/>
      </c>
      <c r="F18472" s="83">
        <f>IF($E18472="","",IFERROR(VLOOKUP(TRIM(E18472&amp;""),'Référentiel Articles'!$A$2:$F$634,4,FALSE),""))</f>
      </c>
      <c r="G18472" s="84">
        <f>IF($E18472="","",IFERROR(VLOOKUP(TRIM(E18472&amp;""),'Référentiel Articles'!$A$2:$F$634,5,FALSE),""))</f>
      </c>
      <c r="H18472" s="85" t="str">
        <v/>
      </c>
      <c r="I18472" s="84">
        <f>IF($E18472="","",IFERROR(VLOOKUP(TRIM(E18472&amp;""),'Référentiel Articles'!$A$2:$F$634,6,FALSE),""))</f>
      </c>
      <c r="J18472" s="90">
        <f>IF(OR($E18472="",$H18472=""),"",$H18472*$I18472)</f>
      </c>
      <c r="K18472" s="87" t="str">
        <v/>
      </c>
    </row>
    <row r="18473">
      <c r="A18473" s="74" t="str">
        <v/>
      </c>
      <c r="B18473" s="74" t="str">
        <v/>
      </c>
      <c r="C18473" s="75">
        <f>IF($E18473="","",IFERROR(VLOOKUP(TRIM(E18473&amp;""),'Référentiel Articles'!$A$2:$F$634,2,FALSE),""))</f>
      </c>
      <c r="D18473" s="75">
        <f>IF($E18473="","",IFERROR(VLOOKUP(TRIM(E18473&amp;""),'Référentiel Articles'!$A$2:$F$634,3,FALSE),""))</f>
      </c>
      <c r="E18473" s="74" t="str">
        <v/>
      </c>
      <c r="F18473" s="75">
        <f>IF($E18473="","",IFERROR(VLOOKUP(TRIM(E18473&amp;""),'Référentiel Articles'!$A$2:$F$634,4,FALSE),""))</f>
      </c>
      <c r="G18473" s="76">
        <f>IF($E18473="","",IFERROR(VLOOKUP(TRIM(E18473&amp;""),'Référentiel Articles'!$A$2:$F$634,5,FALSE),""))</f>
      </c>
      <c r="H18473" s="77" t="str">
        <v/>
      </c>
      <c r="I18473" s="76">
        <f>IF($E18473="","",IFERROR(VLOOKUP(TRIM(E18473&amp;""),'Référentiel Articles'!$A$2:$F$634,6,FALSE),""))</f>
      </c>
      <c r="J18473" s="78">
        <f>IF(OR($E18473="",$H18473=""),"",$H18473*$I18473)</f>
      </c>
      <c r="K18473" s="79" t="str">
        <v/>
      </c>
    </row>
    <row r="18474">
      <c r="A18474" s="81" t="str">
        <v/>
      </c>
      <c r="B18474" s="81" t="str">
        <v/>
      </c>
      <c r="C18474" s="83">
        <f>IF($E18474="","",IFERROR(VLOOKUP(TRIM(E18474&amp;""),'Référentiel Articles'!$A$2:$F$634,2,FALSE),""))</f>
      </c>
      <c r="D18474" s="83">
        <f>IF($E18474="","",IFERROR(VLOOKUP(TRIM(E18474&amp;""),'Référentiel Articles'!$A$2:$F$634,3,FALSE),""))</f>
      </c>
      <c r="E18474" s="81" t="str">
        <v/>
      </c>
      <c r="F18474" s="83">
        <f>IF($E18474="","",IFERROR(VLOOKUP(TRIM(E18474&amp;""),'Référentiel Articles'!$A$2:$F$634,4,FALSE),""))</f>
      </c>
      <c r="G18474" s="84">
        <f>IF($E18474="","",IFERROR(VLOOKUP(TRIM(E18474&amp;""),'Référentiel Articles'!$A$2:$F$634,5,FALSE),""))</f>
      </c>
      <c r="H18474" s="85" t="str">
        <v/>
      </c>
      <c r="I18474" s="84">
        <f>IF($E18474="","",IFERROR(VLOOKUP(TRIM(E18474&amp;""),'Référentiel Articles'!$A$2:$F$634,6,FALSE),""))</f>
      </c>
      <c r="J18474" s="90">
        <f>IF(OR($E18474="",$H18474=""),"",$H18474*$I18474)</f>
      </c>
      <c r="K18474" s="87" t="str">
        <v/>
      </c>
    </row>
    <row r="18475">
      <c r="A18475" s="74" t="str">
        <v/>
      </c>
      <c r="B18475" s="74" t="str">
        <v/>
      </c>
      <c r="C18475" s="75">
        <f>IF($E18475="","",IFERROR(VLOOKUP(TRIM(E18475&amp;""),'Référentiel Articles'!$A$2:$F$634,2,FALSE),""))</f>
      </c>
      <c r="D18475" s="75">
        <f>IF($E18475="","",IFERROR(VLOOKUP(TRIM(E18475&amp;""),'Référentiel Articles'!$A$2:$F$634,3,FALSE),""))</f>
      </c>
      <c r="E18475" s="74" t="str">
        <v/>
      </c>
      <c r="F18475" s="75">
        <f>IF($E18475="","",IFERROR(VLOOKUP(TRIM(E18475&amp;""),'Référentiel Articles'!$A$2:$F$634,4,FALSE),""))</f>
      </c>
      <c r="G18475" s="76">
        <f>IF($E18475="","",IFERROR(VLOOKUP(TRIM(E18475&amp;""),'Référentiel Articles'!$A$2:$F$634,5,FALSE),""))</f>
      </c>
      <c r="H18475" s="77" t="str">
        <v/>
      </c>
      <c r="I18475" s="76">
        <f>IF($E18475="","",IFERROR(VLOOKUP(TRIM(E18475&amp;""),'Référentiel Articles'!$A$2:$F$634,6,FALSE),""))</f>
      </c>
      <c r="J18475" s="78">
        <f>IF(OR($E18475="",$H18475=""),"",$H18475*$I18475)</f>
      </c>
      <c r="K18475" s="79" t="str">
        <v/>
      </c>
    </row>
    <row r="18476">
      <c r="A18476" s="81" t="str">
        <v/>
      </c>
      <c r="B18476" s="81" t="str">
        <v/>
      </c>
      <c r="C18476" s="83">
        <f>IF($E18476="","",IFERROR(VLOOKUP(TRIM(E18476&amp;""),'Référentiel Articles'!$A$2:$F$634,2,FALSE),""))</f>
      </c>
      <c r="D18476" s="83">
        <f>IF($E18476="","",IFERROR(VLOOKUP(TRIM(E18476&amp;""),'Référentiel Articles'!$A$2:$F$634,3,FALSE),""))</f>
      </c>
      <c r="E18476" s="81" t="str">
        <v/>
      </c>
      <c r="F18476" s="83">
        <f>IF($E18476="","",IFERROR(VLOOKUP(TRIM(E18476&amp;""),'Référentiel Articles'!$A$2:$F$634,4,FALSE),""))</f>
      </c>
      <c r="G18476" s="84">
        <f>IF($E18476="","",IFERROR(VLOOKUP(TRIM(E18476&amp;""),'Référentiel Articles'!$A$2:$F$634,5,FALSE),""))</f>
      </c>
      <c r="H18476" s="85" t="str">
        <v/>
      </c>
      <c r="I18476" s="84">
        <f>IF($E18476="","",IFERROR(VLOOKUP(TRIM(E18476&amp;""),'Référentiel Articles'!$A$2:$F$634,6,FALSE),""))</f>
      </c>
      <c r="J18476" s="90">
        <f>IF(OR($E18476="",$H18476=""),"",$H18476*$I18476)</f>
      </c>
      <c r="K18476" s="87" t="str">
        <v/>
      </c>
    </row>
    <row r="18477">
      <c r="A18477" s="74" t="str">
        <v/>
      </c>
      <c r="B18477" s="74" t="str">
        <v/>
      </c>
      <c r="C18477" s="75">
        <f>IF($E18477="","",IFERROR(VLOOKUP(TRIM(E18477&amp;""),'Référentiel Articles'!$A$2:$F$634,2,FALSE),""))</f>
      </c>
      <c r="D18477" s="75">
        <f>IF($E18477="","",IFERROR(VLOOKUP(TRIM(E18477&amp;""),'Référentiel Articles'!$A$2:$F$634,3,FALSE),""))</f>
      </c>
      <c r="E18477" s="74" t="str">
        <v/>
      </c>
      <c r="F18477" s="75">
        <f>IF($E18477="","",IFERROR(VLOOKUP(TRIM(E18477&amp;""),'Référentiel Articles'!$A$2:$F$634,4,FALSE),""))</f>
      </c>
      <c r="G18477" s="76">
        <f>IF($E18477="","",IFERROR(VLOOKUP(TRIM(E18477&amp;""),'Référentiel Articles'!$A$2:$F$634,5,FALSE),""))</f>
      </c>
      <c r="H18477" s="77" t="str">
        <v/>
      </c>
      <c r="I18477" s="76">
        <f>IF($E18477="","",IFERROR(VLOOKUP(TRIM(E18477&amp;""),'Référentiel Articles'!$A$2:$F$634,6,FALSE),""))</f>
      </c>
      <c r="J18477" s="78">
        <f>IF(OR($E18477="",$H18477=""),"",$H18477*$I18477)</f>
      </c>
      <c r="K18477" s="79" t="str">
        <v/>
      </c>
    </row>
    <row r="18478">
      <c r="A18478" s="81" t="str">
        <v/>
      </c>
      <c r="B18478" s="81" t="str">
        <v/>
      </c>
      <c r="C18478" s="83">
        <f>IF($E18478="","",IFERROR(VLOOKUP(TRIM(E18478&amp;""),'Référentiel Articles'!$A$2:$F$634,2,FALSE),""))</f>
      </c>
      <c r="D18478" s="83">
        <f>IF($E18478="","",IFERROR(VLOOKUP(TRIM(E18478&amp;""),'Référentiel Articles'!$A$2:$F$634,3,FALSE),""))</f>
      </c>
      <c r="E18478" s="81" t="str">
        <v/>
      </c>
      <c r="F18478" s="83">
        <f>IF($E18478="","",IFERROR(VLOOKUP(TRIM(E18478&amp;""),'Référentiel Articles'!$A$2:$F$634,4,FALSE),""))</f>
      </c>
      <c r="G18478" s="84">
        <f>IF($E18478="","",IFERROR(VLOOKUP(TRIM(E18478&amp;""),'Référentiel Articles'!$A$2:$F$634,5,FALSE),""))</f>
      </c>
      <c r="H18478" s="85" t="str">
        <v/>
      </c>
      <c r="I18478" s="84">
        <f>IF($E18478="","",IFERROR(VLOOKUP(TRIM(E18478&amp;""),'Référentiel Articles'!$A$2:$F$634,6,FALSE),""))</f>
      </c>
      <c r="J18478" s="90">
        <f>IF(OR($E18478="",$H18478=""),"",$H18478*$I18478)</f>
      </c>
      <c r="K18478" s="87" t="str">
        <v/>
      </c>
    </row>
    <row r="18479">
      <c r="A18479" s="74" t="str">
        <v/>
      </c>
      <c r="B18479" s="74" t="str">
        <v/>
      </c>
      <c r="C18479" s="75">
        <f>IF($E18479="","",IFERROR(VLOOKUP(TRIM(E18479&amp;""),'Référentiel Articles'!$A$2:$F$634,2,FALSE),""))</f>
      </c>
      <c r="D18479" s="75">
        <f>IF($E18479="","",IFERROR(VLOOKUP(TRIM(E18479&amp;""),'Référentiel Articles'!$A$2:$F$634,3,FALSE),""))</f>
      </c>
      <c r="E18479" s="74" t="str">
        <v/>
      </c>
      <c r="F18479" s="75">
        <f>IF($E18479="","",IFERROR(VLOOKUP(TRIM(E18479&amp;""),'Référentiel Articles'!$A$2:$F$634,4,FALSE),""))</f>
      </c>
      <c r="G18479" s="76">
        <f>IF($E18479="","",IFERROR(VLOOKUP(TRIM(E18479&amp;""),'Référentiel Articles'!$A$2:$F$634,5,FALSE),""))</f>
      </c>
      <c r="H18479" s="77" t="str">
        <v/>
      </c>
      <c r="I18479" s="76">
        <f>IF($E18479="","",IFERROR(VLOOKUP(TRIM(E18479&amp;""),'Référentiel Articles'!$A$2:$F$634,6,FALSE),""))</f>
      </c>
      <c r="J18479" s="78">
        <f>IF(OR($E18479="",$H18479=""),"",$H18479*$I18479)</f>
      </c>
      <c r="K18479" s="79" t="str">
        <v/>
      </c>
    </row>
    <row r="18480">
      <c r="A18480" s="81" t="str">
        <v/>
      </c>
      <c r="B18480" s="81" t="str">
        <v/>
      </c>
      <c r="C18480" s="83">
        <f>IF($E18480="","",IFERROR(VLOOKUP(TRIM(E18480&amp;""),'Référentiel Articles'!$A$2:$F$634,2,FALSE),""))</f>
      </c>
      <c r="D18480" s="83">
        <f>IF($E18480="","",IFERROR(VLOOKUP(TRIM(E18480&amp;""),'Référentiel Articles'!$A$2:$F$634,3,FALSE),""))</f>
      </c>
      <c r="E18480" s="81" t="str">
        <v/>
      </c>
      <c r="F18480" s="83">
        <f>IF($E18480="","",IFERROR(VLOOKUP(TRIM(E18480&amp;""),'Référentiel Articles'!$A$2:$F$634,4,FALSE),""))</f>
      </c>
      <c r="G18480" s="84">
        <f>IF($E18480="","",IFERROR(VLOOKUP(TRIM(E18480&amp;""),'Référentiel Articles'!$A$2:$F$634,5,FALSE),""))</f>
      </c>
      <c r="H18480" s="85" t="str">
        <v/>
      </c>
      <c r="I18480" s="84">
        <f>IF($E18480="","",IFERROR(VLOOKUP(TRIM(E18480&amp;""),'Référentiel Articles'!$A$2:$F$634,6,FALSE),""))</f>
      </c>
      <c r="J18480" s="90">
        <f>IF(OR($E18480="",$H18480=""),"",$H18480*$I18480)</f>
      </c>
      <c r="K18480" s="87" t="str">
        <v/>
      </c>
    </row>
    <row r="18481">
      <c r="A18481" s="74" t="str">
        <v/>
      </c>
      <c r="B18481" s="74" t="str">
        <v/>
      </c>
      <c r="C18481" s="75">
        <f>IF($E18481="","",IFERROR(VLOOKUP(TRIM(E18481&amp;""),'Référentiel Articles'!$A$2:$F$634,2,FALSE),""))</f>
      </c>
      <c r="D18481" s="75">
        <f>IF($E18481="","",IFERROR(VLOOKUP(TRIM(E18481&amp;""),'Référentiel Articles'!$A$2:$F$634,3,FALSE),""))</f>
      </c>
      <c r="E18481" s="74" t="str">
        <v/>
      </c>
      <c r="F18481" s="75">
        <f>IF($E18481="","",IFERROR(VLOOKUP(TRIM(E18481&amp;""),'Référentiel Articles'!$A$2:$F$634,4,FALSE),""))</f>
      </c>
      <c r="G18481" s="76">
        <f>IF($E18481="","",IFERROR(VLOOKUP(TRIM(E18481&amp;""),'Référentiel Articles'!$A$2:$F$634,5,FALSE),""))</f>
      </c>
      <c r="H18481" s="77" t="str">
        <v/>
      </c>
      <c r="I18481" s="76">
        <f>IF($E18481="","",IFERROR(VLOOKUP(TRIM(E18481&amp;""),'Référentiel Articles'!$A$2:$F$634,6,FALSE),""))</f>
      </c>
      <c r="J18481" s="78">
        <f>IF(OR($E18481="",$H18481=""),"",$H18481*$I18481)</f>
      </c>
      <c r="K18481" s="79" t="str">
        <v/>
      </c>
    </row>
    <row r="18482">
      <c r="A18482" s="81" t="str">
        <v/>
      </c>
      <c r="B18482" s="81" t="str">
        <v/>
      </c>
      <c r="C18482" s="83">
        <f>IF($E18482="","",IFERROR(VLOOKUP(TRIM(E18482&amp;""),'Référentiel Articles'!$A$2:$F$634,2,FALSE),""))</f>
      </c>
      <c r="D18482" s="83">
        <f>IF($E18482="","",IFERROR(VLOOKUP(TRIM(E18482&amp;""),'Référentiel Articles'!$A$2:$F$634,3,FALSE),""))</f>
      </c>
      <c r="E18482" s="81" t="str">
        <v/>
      </c>
      <c r="F18482" s="83">
        <f>IF($E18482="","",IFERROR(VLOOKUP(TRIM(E18482&amp;""),'Référentiel Articles'!$A$2:$F$634,4,FALSE),""))</f>
      </c>
      <c r="G18482" s="84">
        <f>IF($E18482="","",IFERROR(VLOOKUP(TRIM(E18482&amp;""),'Référentiel Articles'!$A$2:$F$634,5,FALSE),""))</f>
      </c>
      <c r="H18482" s="85" t="str">
        <v/>
      </c>
      <c r="I18482" s="84">
        <f>IF($E18482="","",IFERROR(VLOOKUP(TRIM(E18482&amp;""),'Référentiel Articles'!$A$2:$F$634,6,FALSE),""))</f>
      </c>
      <c r="J18482" s="90">
        <f>IF(OR($E18482="",$H18482=""),"",$H18482*$I18482)</f>
      </c>
      <c r="K18482" s="87" t="str">
        <v/>
      </c>
    </row>
    <row r="18483">
      <c r="A18483" s="74" t="str">
        <v/>
      </c>
      <c r="B18483" s="74" t="str">
        <v/>
      </c>
      <c r="C18483" s="75">
        <f>IF($E18483="","",IFERROR(VLOOKUP(TRIM(E18483&amp;""),'Référentiel Articles'!$A$2:$F$634,2,FALSE),""))</f>
      </c>
      <c r="D18483" s="75">
        <f>IF($E18483="","",IFERROR(VLOOKUP(TRIM(E18483&amp;""),'Référentiel Articles'!$A$2:$F$634,3,FALSE),""))</f>
      </c>
      <c r="E18483" s="74" t="str">
        <v/>
      </c>
      <c r="F18483" s="75">
        <f>IF($E18483="","",IFERROR(VLOOKUP(TRIM(E18483&amp;""),'Référentiel Articles'!$A$2:$F$634,4,FALSE),""))</f>
      </c>
      <c r="G18483" s="76">
        <f>IF($E18483="","",IFERROR(VLOOKUP(TRIM(E18483&amp;""),'Référentiel Articles'!$A$2:$F$634,5,FALSE),""))</f>
      </c>
      <c r="H18483" s="77" t="str">
        <v/>
      </c>
      <c r="I18483" s="76">
        <f>IF($E18483="","",IFERROR(VLOOKUP(TRIM(E18483&amp;""),'Référentiel Articles'!$A$2:$F$634,6,FALSE),""))</f>
      </c>
      <c r="J18483" s="78">
        <f>IF(OR($E18483="",$H18483=""),"",$H18483*$I18483)</f>
      </c>
      <c r="K18483" s="79" t="str">
        <v/>
      </c>
    </row>
    <row r="18484">
      <c r="A18484" s="81" t="str">
        <v/>
      </c>
      <c r="B18484" s="81" t="str">
        <v/>
      </c>
      <c r="C18484" s="83">
        <f>IF($E18484="","",IFERROR(VLOOKUP(TRIM(E18484&amp;""),'Référentiel Articles'!$A$2:$F$634,2,FALSE),""))</f>
      </c>
      <c r="D18484" s="83">
        <f>IF($E18484="","",IFERROR(VLOOKUP(TRIM(E18484&amp;""),'Référentiel Articles'!$A$2:$F$634,3,FALSE),""))</f>
      </c>
      <c r="E18484" s="81" t="str">
        <v/>
      </c>
      <c r="F18484" s="83">
        <f>IF($E18484="","",IFERROR(VLOOKUP(TRIM(E18484&amp;""),'Référentiel Articles'!$A$2:$F$634,4,FALSE),""))</f>
      </c>
      <c r="G18484" s="84">
        <f>IF($E18484="","",IFERROR(VLOOKUP(TRIM(E18484&amp;""),'Référentiel Articles'!$A$2:$F$634,5,FALSE),""))</f>
      </c>
      <c r="H18484" s="85" t="str">
        <v/>
      </c>
      <c r="I18484" s="84">
        <f>IF($E18484="","",IFERROR(VLOOKUP(TRIM(E18484&amp;""),'Référentiel Articles'!$A$2:$F$634,6,FALSE),""))</f>
      </c>
      <c r="J18484" s="90">
        <f>IF(OR($E18484="",$H18484=""),"",$H18484*$I18484)</f>
      </c>
      <c r="K18484" s="87" t="str">
        <v/>
      </c>
    </row>
    <row r="18485">
      <c r="A18485" s="74" t="str">
        <v/>
      </c>
      <c r="B18485" s="74" t="str">
        <v/>
      </c>
      <c r="C18485" s="75">
        <f>IF($E18485="","",IFERROR(VLOOKUP(TRIM(E18485&amp;""),'Référentiel Articles'!$A$2:$F$634,2,FALSE),""))</f>
      </c>
      <c r="D18485" s="75">
        <f>IF($E18485="","",IFERROR(VLOOKUP(TRIM(E18485&amp;""),'Référentiel Articles'!$A$2:$F$634,3,FALSE),""))</f>
      </c>
      <c r="E18485" s="74" t="str">
        <v/>
      </c>
      <c r="F18485" s="75">
        <f>IF($E18485="","",IFERROR(VLOOKUP(TRIM(E18485&amp;""),'Référentiel Articles'!$A$2:$F$634,4,FALSE),""))</f>
      </c>
      <c r="G18485" s="76">
        <f>IF($E18485="","",IFERROR(VLOOKUP(TRIM(E18485&amp;""),'Référentiel Articles'!$A$2:$F$634,5,FALSE),""))</f>
      </c>
      <c r="H18485" s="77" t="str">
        <v/>
      </c>
      <c r="I18485" s="76">
        <f>IF($E18485="","",IFERROR(VLOOKUP(TRIM(E18485&amp;""),'Référentiel Articles'!$A$2:$F$634,6,FALSE),""))</f>
      </c>
      <c r="J18485" s="78">
        <f>IF(OR($E18485="",$H18485=""),"",$H18485*$I18485)</f>
      </c>
      <c r="K18485" s="79" t="str">
        <v/>
      </c>
    </row>
    <row r="18486">
      <c r="A18486" s="81" t="str">
        <v/>
      </c>
      <c r="B18486" s="81" t="str">
        <v/>
      </c>
      <c r="C18486" s="83">
        <f>IF($E18486="","",IFERROR(VLOOKUP(TRIM(E18486&amp;""),'Référentiel Articles'!$A$2:$F$634,2,FALSE),""))</f>
      </c>
      <c r="D18486" s="83">
        <f>IF($E18486="","",IFERROR(VLOOKUP(TRIM(E18486&amp;""),'Référentiel Articles'!$A$2:$F$634,3,FALSE),""))</f>
      </c>
      <c r="E18486" s="81" t="str">
        <v/>
      </c>
      <c r="F18486" s="83">
        <f>IF($E18486="","",IFERROR(VLOOKUP(TRIM(E18486&amp;""),'Référentiel Articles'!$A$2:$F$634,4,FALSE),""))</f>
      </c>
      <c r="G18486" s="84">
        <f>IF($E18486="","",IFERROR(VLOOKUP(TRIM(E18486&amp;""),'Référentiel Articles'!$A$2:$F$634,5,FALSE),""))</f>
      </c>
      <c r="H18486" s="85" t="str">
        <v/>
      </c>
      <c r="I18486" s="84">
        <f>IF($E18486="","",IFERROR(VLOOKUP(TRIM(E18486&amp;""),'Référentiel Articles'!$A$2:$F$634,6,FALSE),""))</f>
      </c>
      <c r="J18486" s="90">
        <f>IF(OR($E18486="",$H18486=""),"",$H18486*$I18486)</f>
      </c>
      <c r="K18486" s="87" t="str">
        <v/>
      </c>
    </row>
    <row r="18487">
      <c r="A18487" s="74" t="str">
        <v/>
      </c>
      <c r="B18487" s="74" t="str">
        <v/>
      </c>
      <c r="C18487" s="75">
        <f>IF($E18487="","",IFERROR(VLOOKUP(TRIM(E18487&amp;""),'Référentiel Articles'!$A$2:$F$634,2,FALSE),""))</f>
      </c>
      <c r="D18487" s="75">
        <f>IF($E18487="","",IFERROR(VLOOKUP(TRIM(E18487&amp;""),'Référentiel Articles'!$A$2:$F$634,3,FALSE),""))</f>
      </c>
      <c r="E18487" s="74" t="str">
        <v/>
      </c>
      <c r="F18487" s="75">
        <f>IF($E18487="","",IFERROR(VLOOKUP(TRIM(E18487&amp;""),'Référentiel Articles'!$A$2:$F$634,4,FALSE),""))</f>
      </c>
      <c r="G18487" s="76">
        <f>IF($E18487="","",IFERROR(VLOOKUP(TRIM(E18487&amp;""),'Référentiel Articles'!$A$2:$F$634,5,FALSE),""))</f>
      </c>
      <c r="H18487" s="77" t="str">
        <v/>
      </c>
      <c r="I18487" s="76">
        <f>IF($E18487="","",IFERROR(VLOOKUP(TRIM(E18487&amp;""),'Référentiel Articles'!$A$2:$F$634,6,FALSE),""))</f>
      </c>
      <c r="J18487" s="78">
        <f>IF(OR($E18487="",$H18487=""),"",$H18487*$I18487)</f>
      </c>
      <c r="K18487" s="79" t="str">
        <v/>
      </c>
    </row>
    <row r="18488">
      <c r="A18488" s="81" t="str">
        <v/>
      </c>
      <c r="B18488" s="81" t="str">
        <v/>
      </c>
      <c r="C18488" s="83">
        <f>IF($E18488="","",IFERROR(VLOOKUP(TRIM(E18488&amp;""),'Référentiel Articles'!$A$2:$F$634,2,FALSE),""))</f>
      </c>
      <c r="D18488" s="83">
        <f>IF($E18488="","",IFERROR(VLOOKUP(TRIM(E18488&amp;""),'Référentiel Articles'!$A$2:$F$634,3,FALSE),""))</f>
      </c>
      <c r="E18488" s="81" t="str">
        <v/>
      </c>
      <c r="F18488" s="83">
        <f>IF($E18488="","",IFERROR(VLOOKUP(TRIM(E18488&amp;""),'Référentiel Articles'!$A$2:$F$634,4,FALSE),""))</f>
      </c>
      <c r="G18488" s="84">
        <f>IF($E18488="","",IFERROR(VLOOKUP(TRIM(E18488&amp;""),'Référentiel Articles'!$A$2:$F$634,5,FALSE),""))</f>
      </c>
      <c r="H18488" s="85" t="str">
        <v/>
      </c>
      <c r="I18488" s="84">
        <f>IF($E18488="","",IFERROR(VLOOKUP(TRIM(E18488&amp;""),'Référentiel Articles'!$A$2:$F$634,6,FALSE),""))</f>
      </c>
      <c r="J18488" s="90">
        <f>IF(OR($E18488="",$H18488=""),"",$H18488*$I18488)</f>
      </c>
      <c r="K18488" s="87" t="str">
        <v/>
      </c>
    </row>
    <row r="18489">
      <c r="A18489" s="74" t="str">
        <v/>
      </c>
      <c r="B18489" s="74" t="str">
        <v/>
      </c>
      <c r="C18489" s="75">
        <f>IF($E18489="","",IFERROR(VLOOKUP(TRIM(E18489&amp;""),'Référentiel Articles'!$A$2:$F$634,2,FALSE),""))</f>
      </c>
      <c r="D18489" s="75">
        <f>IF($E18489="","",IFERROR(VLOOKUP(TRIM(E18489&amp;""),'Référentiel Articles'!$A$2:$F$634,3,FALSE),""))</f>
      </c>
      <c r="E18489" s="74" t="str">
        <v/>
      </c>
      <c r="F18489" s="75">
        <f>IF($E18489="","",IFERROR(VLOOKUP(TRIM(E18489&amp;""),'Référentiel Articles'!$A$2:$F$634,4,FALSE),""))</f>
      </c>
      <c r="G18489" s="76">
        <f>IF($E18489="","",IFERROR(VLOOKUP(TRIM(E18489&amp;""),'Référentiel Articles'!$A$2:$F$634,5,FALSE),""))</f>
      </c>
      <c r="H18489" s="77" t="str">
        <v/>
      </c>
      <c r="I18489" s="76">
        <f>IF($E18489="","",IFERROR(VLOOKUP(TRIM(E18489&amp;""),'Référentiel Articles'!$A$2:$F$634,6,FALSE),""))</f>
      </c>
      <c r="J18489" s="78">
        <f>IF(OR($E18489="",$H18489=""),"",$H18489*$I18489)</f>
      </c>
      <c r="K18489" s="79" t="str">
        <v/>
      </c>
    </row>
    <row r="18490">
      <c r="A18490" s="81" t="str">
        <v/>
      </c>
      <c r="B18490" s="81" t="str">
        <v/>
      </c>
      <c r="C18490" s="83">
        <f>IF($E18490="","",IFERROR(VLOOKUP(TRIM(E18490&amp;""),'Référentiel Articles'!$A$2:$F$634,2,FALSE),""))</f>
      </c>
      <c r="D18490" s="83">
        <f>IF($E18490="","",IFERROR(VLOOKUP(TRIM(E18490&amp;""),'Référentiel Articles'!$A$2:$F$634,3,FALSE),""))</f>
      </c>
      <c r="E18490" s="81" t="str">
        <v/>
      </c>
      <c r="F18490" s="83">
        <f>IF($E18490="","",IFERROR(VLOOKUP(TRIM(E18490&amp;""),'Référentiel Articles'!$A$2:$F$634,4,FALSE),""))</f>
      </c>
      <c r="G18490" s="84">
        <f>IF($E18490="","",IFERROR(VLOOKUP(TRIM(E18490&amp;""),'Référentiel Articles'!$A$2:$F$634,5,FALSE),""))</f>
      </c>
      <c r="H18490" s="85" t="str">
        <v/>
      </c>
      <c r="I18490" s="84">
        <f>IF($E18490="","",IFERROR(VLOOKUP(TRIM(E18490&amp;""),'Référentiel Articles'!$A$2:$F$634,6,FALSE),""))</f>
      </c>
      <c r="J18490" s="90">
        <f>IF(OR($E18490="",$H18490=""),"",$H18490*$I18490)</f>
      </c>
      <c r="K18490" s="87" t="str">
        <v/>
      </c>
    </row>
    <row r="18491">
      <c r="A18491" s="74" t="str">
        <v/>
      </c>
      <c r="B18491" s="74" t="str">
        <v/>
      </c>
      <c r="C18491" s="75">
        <f>IF($E18491="","",IFERROR(VLOOKUP(TRIM(E18491&amp;""),'Référentiel Articles'!$A$2:$F$634,2,FALSE),""))</f>
      </c>
      <c r="D18491" s="75">
        <f>IF($E18491="","",IFERROR(VLOOKUP(TRIM(E18491&amp;""),'Référentiel Articles'!$A$2:$F$634,3,FALSE),""))</f>
      </c>
      <c r="E18491" s="74" t="str">
        <v/>
      </c>
      <c r="F18491" s="75">
        <f>IF($E18491="","",IFERROR(VLOOKUP(TRIM(E18491&amp;""),'Référentiel Articles'!$A$2:$F$634,4,FALSE),""))</f>
      </c>
      <c r="G18491" s="76">
        <f>IF($E18491="","",IFERROR(VLOOKUP(TRIM(E18491&amp;""),'Référentiel Articles'!$A$2:$F$634,5,FALSE),""))</f>
      </c>
      <c r="H18491" s="77" t="str">
        <v/>
      </c>
      <c r="I18491" s="76">
        <f>IF($E18491="","",IFERROR(VLOOKUP(TRIM(E18491&amp;""),'Référentiel Articles'!$A$2:$F$634,6,FALSE),""))</f>
      </c>
      <c r="J18491" s="78">
        <f>IF(OR($E18491="",$H18491=""),"",$H18491*$I18491)</f>
      </c>
      <c r="K18491" s="79" t="str">
        <v/>
      </c>
    </row>
    <row r="18492">
      <c r="A18492" s="81" t="str">
        <v/>
      </c>
      <c r="B18492" s="81" t="str">
        <v/>
      </c>
      <c r="C18492" s="83">
        <f>IF($E18492="","",IFERROR(VLOOKUP(TRIM(E18492&amp;""),'Référentiel Articles'!$A$2:$F$634,2,FALSE),""))</f>
      </c>
      <c r="D18492" s="83">
        <f>IF($E18492="","",IFERROR(VLOOKUP(TRIM(E18492&amp;""),'Référentiel Articles'!$A$2:$F$634,3,FALSE),""))</f>
      </c>
      <c r="E18492" s="81" t="str">
        <v/>
      </c>
      <c r="F18492" s="83">
        <f>IF($E18492="","",IFERROR(VLOOKUP(TRIM(E18492&amp;""),'Référentiel Articles'!$A$2:$F$634,4,FALSE),""))</f>
      </c>
      <c r="G18492" s="84">
        <f>IF($E18492="","",IFERROR(VLOOKUP(TRIM(E18492&amp;""),'Référentiel Articles'!$A$2:$F$634,5,FALSE),""))</f>
      </c>
      <c r="H18492" s="85" t="str">
        <v/>
      </c>
      <c r="I18492" s="84">
        <f>IF($E18492="","",IFERROR(VLOOKUP(TRIM(E18492&amp;""),'Référentiel Articles'!$A$2:$F$634,6,FALSE),""))</f>
      </c>
      <c r="J18492" s="90">
        <f>IF(OR($E18492="",$H18492=""),"",$H18492*$I18492)</f>
      </c>
      <c r="K18492" s="87" t="str">
        <v/>
      </c>
    </row>
    <row r="18493">
      <c r="A18493" s="74" t="str">
        <v/>
      </c>
      <c r="B18493" s="74" t="str">
        <v/>
      </c>
      <c r="C18493" s="75">
        <f>IF($E18493="","",IFERROR(VLOOKUP(TRIM(E18493&amp;""),'Référentiel Articles'!$A$2:$F$634,2,FALSE),""))</f>
      </c>
      <c r="D18493" s="75">
        <f>IF($E18493="","",IFERROR(VLOOKUP(TRIM(E18493&amp;""),'Référentiel Articles'!$A$2:$F$634,3,FALSE),""))</f>
      </c>
      <c r="E18493" s="74" t="str">
        <v/>
      </c>
      <c r="F18493" s="75">
        <f>IF($E18493="","",IFERROR(VLOOKUP(TRIM(E18493&amp;""),'Référentiel Articles'!$A$2:$F$634,4,FALSE),""))</f>
      </c>
      <c r="G18493" s="76">
        <f>IF($E18493="","",IFERROR(VLOOKUP(TRIM(E18493&amp;""),'Référentiel Articles'!$A$2:$F$634,5,FALSE),""))</f>
      </c>
      <c r="H18493" s="77" t="str">
        <v/>
      </c>
      <c r="I18493" s="76">
        <f>IF($E18493="","",IFERROR(VLOOKUP(TRIM(E18493&amp;""),'Référentiel Articles'!$A$2:$F$634,6,FALSE),""))</f>
      </c>
      <c r="J18493" s="78">
        <f>IF(OR($E18493="",$H18493=""),"",$H18493*$I18493)</f>
      </c>
      <c r="K18493" s="79" t="str">
        <v/>
      </c>
    </row>
    <row r="18494">
      <c r="A18494" s="81" t="str">
        <v/>
      </c>
      <c r="B18494" s="81" t="str">
        <v/>
      </c>
      <c r="C18494" s="83">
        <f>IF($E18494="","",IFERROR(VLOOKUP(TRIM(E18494&amp;""),'Référentiel Articles'!$A$2:$F$634,2,FALSE),""))</f>
      </c>
      <c r="D18494" s="83">
        <f>IF($E18494="","",IFERROR(VLOOKUP(TRIM(E18494&amp;""),'Référentiel Articles'!$A$2:$F$634,3,FALSE),""))</f>
      </c>
      <c r="E18494" s="81" t="str">
        <v/>
      </c>
      <c r="F18494" s="83">
        <f>IF($E18494="","",IFERROR(VLOOKUP(TRIM(E18494&amp;""),'Référentiel Articles'!$A$2:$F$634,4,FALSE),""))</f>
      </c>
      <c r="G18494" s="84">
        <f>IF($E18494="","",IFERROR(VLOOKUP(TRIM(E18494&amp;""),'Référentiel Articles'!$A$2:$F$634,5,FALSE),""))</f>
      </c>
      <c r="H18494" s="85" t="str">
        <v/>
      </c>
      <c r="I18494" s="84">
        <f>IF($E18494="","",IFERROR(VLOOKUP(TRIM(E18494&amp;""),'Référentiel Articles'!$A$2:$F$634,6,FALSE),""))</f>
      </c>
      <c r="J18494" s="90">
        <f>IF(OR($E18494="",$H18494=""),"",$H18494*$I18494)</f>
      </c>
      <c r="K18494" s="87" t="str">
        <v/>
      </c>
    </row>
    <row r="18495">
      <c r="A18495" s="74" t="str">
        <v/>
      </c>
      <c r="B18495" s="74" t="str">
        <v/>
      </c>
      <c r="C18495" s="75">
        <f>IF($E18495="","",IFERROR(VLOOKUP(TRIM(E18495&amp;""),'Référentiel Articles'!$A$2:$F$634,2,FALSE),""))</f>
      </c>
      <c r="D18495" s="75">
        <f>IF($E18495="","",IFERROR(VLOOKUP(TRIM(E18495&amp;""),'Référentiel Articles'!$A$2:$F$634,3,FALSE),""))</f>
      </c>
      <c r="E18495" s="74" t="str">
        <v/>
      </c>
      <c r="F18495" s="75">
        <f>IF($E18495="","",IFERROR(VLOOKUP(TRIM(E18495&amp;""),'Référentiel Articles'!$A$2:$F$634,4,FALSE),""))</f>
      </c>
      <c r="G18495" s="76">
        <f>IF($E18495="","",IFERROR(VLOOKUP(TRIM(E18495&amp;""),'Référentiel Articles'!$A$2:$F$634,5,FALSE),""))</f>
      </c>
      <c r="H18495" s="77" t="str">
        <v/>
      </c>
      <c r="I18495" s="76">
        <f>IF($E18495="","",IFERROR(VLOOKUP(TRIM(E18495&amp;""),'Référentiel Articles'!$A$2:$F$634,6,FALSE),""))</f>
      </c>
      <c r="J18495" s="78">
        <f>IF(OR($E18495="",$H18495=""),"",$H18495*$I18495)</f>
      </c>
      <c r="K18495" s="79" t="str">
        <v/>
      </c>
    </row>
    <row r="18496">
      <c r="A18496" s="81" t="str">
        <v/>
      </c>
      <c r="B18496" s="81" t="str">
        <v/>
      </c>
      <c r="C18496" s="83">
        <f>IF($E18496="","",IFERROR(VLOOKUP(TRIM(E18496&amp;""),'Référentiel Articles'!$A$2:$F$634,2,FALSE),""))</f>
      </c>
      <c r="D18496" s="83">
        <f>IF($E18496="","",IFERROR(VLOOKUP(TRIM(E18496&amp;""),'Référentiel Articles'!$A$2:$F$634,3,FALSE),""))</f>
      </c>
      <c r="E18496" s="81" t="str">
        <v/>
      </c>
      <c r="F18496" s="83">
        <f>IF($E18496="","",IFERROR(VLOOKUP(TRIM(E18496&amp;""),'Référentiel Articles'!$A$2:$F$634,4,FALSE),""))</f>
      </c>
      <c r="G18496" s="84">
        <f>IF($E18496="","",IFERROR(VLOOKUP(TRIM(E18496&amp;""),'Référentiel Articles'!$A$2:$F$634,5,FALSE),""))</f>
      </c>
      <c r="H18496" s="85" t="str">
        <v/>
      </c>
      <c r="I18496" s="84">
        <f>IF($E18496="","",IFERROR(VLOOKUP(TRIM(E18496&amp;""),'Référentiel Articles'!$A$2:$F$634,6,FALSE),""))</f>
      </c>
      <c r="J18496" s="90">
        <f>IF(OR($E18496="",$H18496=""),"",$H18496*$I18496)</f>
      </c>
      <c r="K18496" s="87" t="str">
        <v/>
      </c>
    </row>
    <row r="18497">
      <c r="A18497" s="74" t="str">
        <v/>
      </c>
      <c r="B18497" s="74" t="str">
        <v/>
      </c>
      <c r="C18497" s="75">
        <f>IF($E18497="","",IFERROR(VLOOKUP(TRIM(E18497&amp;""),'Référentiel Articles'!$A$2:$F$634,2,FALSE),""))</f>
      </c>
      <c r="D18497" s="75">
        <f>IF($E18497="","",IFERROR(VLOOKUP(TRIM(E18497&amp;""),'Référentiel Articles'!$A$2:$F$634,3,FALSE),""))</f>
      </c>
      <c r="E18497" s="74" t="str">
        <v/>
      </c>
      <c r="F18497" s="75">
        <f>IF($E18497="","",IFERROR(VLOOKUP(TRIM(E18497&amp;""),'Référentiel Articles'!$A$2:$F$634,4,FALSE),""))</f>
      </c>
      <c r="G18497" s="76">
        <f>IF($E18497="","",IFERROR(VLOOKUP(TRIM(E18497&amp;""),'Référentiel Articles'!$A$2:$F$634,5,FALSE),""))</f>
      </c>
      <c r="H18497" s="77" t="str">
        <v/>
      </c>
      <c r="I18497" s="76">
        <f>IF($E18497="","",IFERROR(VLOOKUP(TRIM(E18497&amp;""),'Référentiel Articles'!$A$2:$F$634,6,FALSE),""))</f>
      </c>
      <c r="J18497" s="78">
        <f>IF(OR($E18497="",$H18497=""),"",$H18497*$I18497)</f>
      </c>
      <c r="K18497" s="79" t="str">
        <v/>
      </c>
    </row>
    <row r="18498">
      <c r="A18498" s="81" t="str">
        <v/>
      </c>
      <c r="B18498" s="81" t="str">
        <v/>
      </c>
      <c r="C18498" s="83">
        <f>IF($E18498="","",IFERROR(VLOOKUP(TRIM(E18498&amp;""),'Référentiel Articles'!$A$2:$F$634,2,FALSE),""))</f>
      </c>
      <c r="D18498" s="83">
        <f>IF($E18498="","",IFERROR(VLOOKUP(TRIM(E18498&amp;""),'Référentiel Articles'!$A$2:$F$634,3,FALSE),""))</f>
      </c>
      <c r="E18498" s="81" t="str">
        <v/>
      </c>
      <c r="F18498" s="83">
        <f>IF($E18498="","",IFERROR(VLOOKUP(TRIM(E18498&amp;""),'Référentiel Articles'!$A$2:$F$634,4,FALSE),""))</f>
      </c>
      <c r="G18498" s="84">
        <f>IF($E18498="","",IFERROR(VLOOKUP(TRIM(E18498&amp;""),'Référentiel Articles'!$A$2:$F$634,5,FALSE),""))</f>
      </c>
      <c r="H18498" s="85" t="str">
        <v/>
      </c>
      <c r="I18498" s="84">
        <f>IF($E18498="","",IFERROR(VLOOKUP(TRIM(E18498&amp;""),'Référentiel Articles'!$A$2:$F$634,6,FALSE),""))</f>
      </c>
      <c r="J18498" s="90">
        <f>IF(OR($E18498="",$H18498=""),"",$H18498*$I18498)</f>
      </c>
      <c r="K18498" s="87" t="str">
        <v/>
      </c>
    </row>
    <row r="18499">
      <c r="A18499" s="74" t="str">
        <v/>
      </c>
      <c r="B18499" s="74" t="str">
        <v/>
      </c>
      <c r="C18499" s="75">
        <f>IF($E18499="","",IFERROR(VLOOKUP(TRIM(E18499&amp;""),'Référentiel Articles'!$A$2:$F$634,2,FALSE),""))</f>
      </c>
      <c r="D18499" s="75">
        <f>IF($E18499="","",IFERROR(VLOOKUP(TRIM(E18499&amp;""),'Référentiel Articles'!$A$2:$F$634,3,FALSE),""))</f>
      </c>
      <c r="E18499" s="74" t="str">
        <v/>
      </c>
      <c r="F18499" s="75">
        <f>IF($E18499="","",IFERROR(VLOOKUP(TRIM(E18499&amp;""),'Référentiel Articles'!$A$2:$F$634,4,FALSE),""))</f>
      </c>
      <c r="G18499" s="76">
        <f>IF($E18499="","",IFERROR(VLOOKUP(TRIM(E18499&amp;""),'Référentiel Articles'!$A$2:$F$634,5,FALSE),""))</f>
      </c>
      <c r="H18499" s="77" t="str">
        <v/>
      </c>
      <c r="I18499" s="76">
        <f>IF($E18499="","",IFERROR(VLOOKUP(TRIM(E18499&amp;""),'Référentiel Articles'!$A$2:$F$634,6,FALSE),""))</f>
      </c>
      <c r="J18499" s="78">
        <f>IF(OR($E18499="",$H18499=""),"",$H18499*$I18499)</f>
      </c>
      <c r="K18499" s="79" t="str">
        <v/>
      </c>
    </row>
    <row r="18500">
      <c r="A18500" s="81" t="str">
        <v/>
      </c>
      <c r="B18500" s="81" t="str">
        <v/>
      </c>
      <c r="C18500" s="83">
        <f>IF($E18500="","",IFERROR(VLOOKUP(TRIM(E18500&amp;""),'Référentiel Articles'!$A$2:$F$634,2,FALSE),""))</f>
      </c>
      <c r="D18500" s="83">
        <f>IF($E18500="","",IFERROR(VLOOKUP(TRIM(E18500&amp;""),'Référentiel Articles'!$A$2:$F$634,3,FALSE),""))</f>
      </c>
      <c r="E18500" s="81" t="str">
        <v/>
      </c>
      <c r="F18500" s="83">
        <f>IF($E18500="","",IFERROR(VLOOKUP(TRIM(E18500&amp;""),'Référentiel Articles'!$A$2:$F$634,4,FALSE),""))</f>
      </c>
      <c r="G18500" s="84">
        <f>IF($E18500="","",IFERROR(VLOOKUP(TRIM(E18500&amp;""),'Référentiel Articles'!$A$2:$F$634,5,FALSE),""))</f>
      </c>
      <c r="H18500" s="85" t="str">
        <v/>
      </c>
      <c r="I18500" s="84">
        <f>IF($E18500="","",IFERROR(VLOOKUP(TRIM(E18500&amp;""),'Référentiel Articles'!$A$2:$F$634,6,FALSE),""))</f>
      </c>
      <c r="J18500" s="90">
        <f>IF(OR($E18500="",$H18500=""),"",$H18500*$I18500)</f>
      </c>
      <c r="K18500" s="87" t="str">
        <v/>
      </c>
    </row>
    <row r="18501">
      <c r="A18501" s="74" t="str">
        <v/>
      </c>
      <c r="B18501" s="74" t="str">
        <v/>
      </c>
      <c r="C18501" s="75">
        <f>IF($E18501="","",IFERROR(VLOOKUP(TRIM(E18501&amp;""),'Référentiel Articles'!$A$2:$F$634,2,FALSE),""))</f>
      </c>
      <c r="D18501" s="75">
        <f>IF($E18501="","",IFERROR(VLOOKUP(TRIM(E18501&amp;""),'Référentiel Articles'!$A$2:$F$634,3,FALSE),""))</f>
      </c>
      <c r="E18501" s="74" t="str">
        <v/>
      </c>
      <c r="F18501" s="75">
        <f>IF($E18501="","",IFERROR(VLOOKUP(TRIM(E18501&amp;""),'Référentiel Articles'!$A$2:$F$634,4,FALSE),""))</f>
      </c>
      <c r="G18501" s="76">
        <f>IF($E18501="","",IFERROR(VLOOKUP(TRIM(E18501&amp;""),'Référentiel Articles'!$A$2:$F$634,5,FALSE),""))</f>
      </c>
      <c r="H18501" s="77" t="str">
        <v/>
      </c>
      <c r="I18501" s="76">
        <f>IF($E18501="","",IFERROR(VLOOKUP(TRIM(E18501&amp;""),'Référentiel Articles'!$A$2:$F$634,6,FALSE),""))</f>
      </c>
      <c r="J18501" s="78">
        <f>IF(OR($E18501="",$H18501=""),"",$H18501*$I18501)</f>
      </c>
      <c r="K18501" s="79" t="str">
        <v/>
      </c>
    </row>
    <row r="18502">
      <c r="A18502" s="81" t="str">
        <v/>
      </c>
      <c r="B18502" s="81" t="str">
        <v/>
      </c>
      <c r="C18502" s="83">
        <f>IF($E18502="","",IFERROR(VLOOKUP(TRIM(E18502&amp;""),'Référentiel Articles'!$A$2:$F$634,2,FALSE),""))</f>
      </c>
      <c r="D18502" s="83">
        <f>IF($E18502="","",IFERROR(VLOOKUP(TRIM(E18502&amp;""),'Référentiel Articles'!$A$2:$F$634,3,FALSE),""))</f>
      </c>
      <c r="E18502" s="81" t="str">
        <v/>
      </c>
      <c r="F18502" s="83">
        <f>IF($E18502="","",IFERROR(VLOOKUP(TRIM(E18502&amp;""),'Référentiel Articles'!$A$2:$F$634,4,FALSE),""))</f>
      </c>
      <c r="G18502" s="84">
        <f>IF($E18502="","",IFERROR(VLOOKUP(TRIM(E18502&amp;""),'Référentiel Articles'!$A$2:$F$634,5,FALSE),""))</f>
      </c>
      <c r="H18502" s="85" t="str">
        <v/>
      </c>
      <c r="I18502" s="84">
        <f>IF($E18502="","",IFERROR(VLOOKUP(TRIM(E18502&amp;""),'Référentiel Articles'!$A$2:$F$634,6,FALSE),""))</f>
      </c>
      <c r="J18502" s="90">
        <f>IF(OR($E18502="",$H18502=""),"",$H18502*$I18502)</f>
      </c>
      <c r="K18502" s="87" t="str">
        <v/>
      </c>
    </row>
    <row r="18503">
      <c r="A18503" s="74" t="str">
        <v/>
      </c>
      <c r="B18503" s="74" t="str">
        <v/>
      </c>
      <c r="C18503" s="75">
        <f>IF($E18503="","",IFERROR(VLOOKUP(TRIM(E18503&amp;""),'Référentiel Articles'!$A$2:$F$634,2,FALSE),""))</f>
      </c>
      <c r="D18503" s="75">
        <f>IF($E18503="","",IFERROR(VLOOKUP(TRIM(E18503&amp;""),'Référentiel Articles'!$A$2:$F$634,3,FALSE),""))</f>
      </c>
      <c r="E18503" s="74" t="str">
        <v/>
      </c>
      <c r="F18503" s="75">
        <f>IF($E18503="","",IFERROR(VLOOKUP(TRIM(E18503&amp;""),'Référentiel Articles'!$A$2:$F$634,4,FALSE),""))</f>
      </c>
      <c r="G18503" s="76">
        <f>IF($E18503="","",IFERROR(VLOOKUP(TRIM(E18503&amp;""),'Référentiel Articles'!$A$2:$F$634,5,FALSE),""))</f>
      </c>
      <c r="H18503" s="77" t="str">
        <v/>
      </c>
      <c r="I18503" s="76">
        <f>IF($E18503="","",IFERROR(VLOOKUP(TRIM(E18503&amp;""),'Référentiel Articles'!$A$2:$F$634,6,FALSE),""))</f>
      </c>
      <c r="J18503" s="78">
        <f>IF(OR($E18503="",$H18503=""),"",$H18503*$I18503)</f>
      </c>
      <c r="K18503" s="79" t="str">
        <v/>
      </c>
    </row>
    <row r="18504">
      <c r="A18504" s="81" t="str">
        <v/>
      </c>
      <c r="B18504" s="81" t="str">
        <v/>
      </c>
      <c r="C18504" s="83">
        <f>IF($E18504="","",IFERROR(VLOOKUP(TRIM(E18504&amp;""),'Référentiel Articles'!$A$2:$F$634,2,FALSE),""))</f>
      </c>
      <c r="D18504" s="83">
        <f>IF($E18504="","",IFERROR(VLOOKUP(TRIM(E18504&amp;""),'Référentiel Articles'!$A$2:$F$634,3,FALSE),""))</f>
      </c>
      <c r="E18504" s="81" t="str">
        <v/>
      </c>
      <c r="F18504" s="83">
        <f>IF($E18504="","",IFERROR(VLOOKUP(TRIM(E18504&amp;""),'Référentiel Articles'!$A$2:$F$634,4,FALSE),""))</f>
      </c>
      <c r="G18504" s="84">
        <f>IF($E18504="","",IFERROR(VLOOKUP(TRIM(E18504&amp;""),'Référentiel Articles'!$A$2:$F$634,5,FALSE),""))</f>
      </c>
      <c r="H18504" s="85" t="str">
        <v/>
      </c>
      <c r="I18504" s="84">
        <f>IF($E18504="","",IFERROR(VLOOKUP(TRIM(E18504&amp;""),'Référentiel Articles'!$A$2:$F$634,6,FALSE),""))</f>
      </c>
      <c r="J18504" s="90">
        <f>IF(OR($E18504="",$H18504=""),"",$H18504*$I18504)</f>
      </c>
      <c r="K18504" s="87" t="str">
        <v/>
      </c>
    </row>
    <row r="18505">
      <c r="A18505" s="74" t="str">
        <v/>
      </c>
      <c r="B18505" s="74" t="str">
        <v/>
      </c>
      <c r="C18505" s="75">
        <f>IF($E18505="","",IFERROR(VLOOKUP(TRIM(E18505&amp;""),'Référentiel Articles'!$A$2:$F$634,2,FALSE),""))</f>
      </c>
      <c r="D18505" s="75">
        <f>IF($E18505="","",IFERROR(VLOOKUP(TRIM(E18505&amp;""),'Référentiel Articles'!$A$2:$F$634,3,FALSE),""))</f>
      </c>
      <c r="E18505" s="74" t="str">
        <v/>
      </c>
      <c r="F18505" s="75">
        <f>IF($E18505="","",IFERROR(VLOOKUP(TRIM(E18505&amp;""),'Référentiel Articles'!$A$2:$F$634,4,FALSE),""))</f>
      </c>
      <c r="G18505" s="76">
        <f>IF($E18505="","",IFERROR(VLOOKUP(TRIM(E18505&amp;""),'Référentiel Articles'!$A$2:$F$634,5,FALSE),""))</f>
      </c>
      <c r="H18505" s="77" t="str">
        <v/>
      </c>
      <c r="I18505" s="76">
        <f>IF($E18505="","",IFERROR(VLOOKUP(TRIM(E18505&amp;""),'Référentiel Articles'!$A$2:$F$634,6,FALSE),""))</f>
      </c>
      <c r="J18505" s="78">
        <f>IF(OR($E18505="",$H18505=""),"",$H18505*$I18505)</f>
      </c>
      <c r="K18505" s="79" t="str">
        <v/>
      </c>
    </row>
    <row r="18506">
      <c r="A18506" s="81" t="str">
        <v/>
      </c>
      <c r="B18506" s="81" t="str">
        <v/>
      </c>
      <c r="C18506" s="83">
        <f>IF($E18506="","",IFERROR(VLOOKUP(TRIM(E18506&amp;""),'Référentiel Articles'!$A$2:$F$634,2,FALSE),""))</f>
      </c>
      <c r="D18506" s="83">
        <f>IF($E18506="","",IFERROR(VLOOKUP(TRIM(E18506&amp;""),'Référentiel Articles'!$A$2:$F$634,3,FALSE),""))</f>
      </c>
      <c r="E18506" s="81" t="str">
        <v/>
      </c>
      <c r="F18506" s="83">
        <f>IF($E18506="","",IFERROR(VLOOKUP(TRIM(E18506&amp;""),'Référentiel Articles'!$A$2:$F$634,4,FALSE),""))</f>
      </c>
      <c r="G18506" s="84">
        <f>IF($E18506="","",IFERROR(VLOOKUP(TRIM(E18506&amp;""),'Référentiel Articles'!$A$2:$F$634,5,FALSE),""))</f>
      </c>
      <c r="H18506" s="85" t="str">
        <v/>
      </c>
      <c r="I18506" s="84">
        <f>IF($E18506="","",IFERROR(VLOOKUP(TRIM(E18506&amp;""),'Référentiel Articles'!$A$2:$F$634,6,FALSE),""))</f>
      </c>
      <c r="J18506" s="90">
        <f>IF(OR($E18506="",$H18506=""),"",$H18506*$I18506)</f>
      </c>
      <c r="K18506" s="87" t="str">
        <v/>
      </c>
    </row>
    <row r="18507">
      <c r="A18507" s="74" t="str">
        <v/>
      </c>
      <c r="B18507" s="74" t="str">
        <v/>
      </c>
      <c r="C18507" s="75">
        <f>IF($E18507="","",IFERROR(VLOOKUP(TRIM(E18507&amp;""),'Référentiel Articles'!$A$2:$F$634,2,FALSE),""))</f>
      </c>
      <c r="D18507" s="75">
        <f>IF($E18507="","",IFERROR(VLOOKUP(TRIM(E18507&amp;""),'Référentiel Articles'!$A$2:$F$634,3,FALSE),""))</f>
      </c>
      <c r="E18507" s="74" t="str">
        <v/>
      </c>
      <c r="F18507" s="75">
        <f>IF($E18507="","",IFERROR(VLOOKUP(TRIM(E18507&amp;""),'Référentiel Articles'!$A$2:$F$634,4,FALSE),""))</f>
      </c>
      <c r="G18507" s="76">
        <f>IF($E18507="","",IFERROR(VLOOKUP(TRIM(E18507&amp;""),'Référentiel Articles'!$A$2:$F$634,5,FALSE),""))</f>
      </c>
      <c r="H18507" s="77" t="str">
        <v/>
      </c>
      <c r="I18507" s="76">
        <f>IF($E18507="","",IFERROR(VLOOKUP(TRIM(E18507&amp;""),'Référentiel Articles'!$A$2:$F$634,6,FALSE),""))</f>
      </c>
      <c r="J18507" s="78">
        <f>IF(OR($E18507="",$H18507=""),"",$H18507*$I18507)</f>
      </c>
      <c r="K18507" s="79" t="str">
        <v/>
      </c>
    </row>
    <row r="18508">
      <c r="A18508" s="81" t="str">
        <v/>
      </c>
      <c r="B18508" s="81" t="str">
        <v/>
      </c>
      <c r="C18508" s="83">
        <f>IF($E18508="","",IFERROR(VLOOKUP(TRIM(E18508&amp;""),'Référentiel Articles'!$A$2:$F$634,2,FALSE),""))</f>
      </c>
      <c r="D18508" s="83">
        <f>IF($E18508="","",IFERROR(VLOOKUP(TRIM(E18508&amp;""),'Référentiel Articles'!$A$2:$F$634,3,FALSE),""))</f>
      </c>
      <c r="E18508" s="81" t="str">
        <v/>
      </c>
      <c r="F18508" s="83">
        <f>IF($E18508="","",IFERROR(VLOOKUP(TRIM(E18508&amp;""),'Référentiel Articles'!$A$2:$F$634,4,FALSE),""))</f>
      </c>
      <c r="G18508" s="84">
        <f>IF($E18508="","",IFERROR(VLOOKUP(TRIM(E18508&amp;""),'Référentiel Articles'!$A$2:$F$634,5,FALSE),""))</f>
      </c>
      <c r="H18508" s="85" t="str">
        <v/>
      </c>
      <c r="I18508" s="84">
        <f>IF($E18508="","",IFERROR(VLOOKUP(TRIM(E18508&amp;""),'Référentiel Articles'!$A$2:$F$634,6,FALSE),""))</f>
      </c>
      <c r="J18508" s="90">
        <f>IF(OR($E18508="",$H18508=""),"",$H18508*$I18508)</f>
      </c>
      <c r="K18508" s="87" t="str">
        <v/>
      </c>
    </row>
    <row r="18509">
      <c r="A18509" s="74" t="str">
        <v/>
      </c>
      <c r="B18509" s="74" t="str">
        <v/>
      </c>
      <c r="C18509" s="75">
        <f>IF($E18509="","",IFERROR(VLOOKUP(TRIM(E18509&amp;""),'Référentiel Articles'!$A$2:$F$634,2,FALSE),""))</f>
      </c>
      <c r="D18509" s="75">
        <f>IF($E18509="","",IFERROR(VLOOKUP(TRIM(E18509&amp;""),'Référentiel Articles'!$A$2:$F$634,3,FALSE),""))</f>
      </c>
      <c r="E18509" s="74" t="str">
        <v/>
      </c>
      <c r="F18509" s="75">
        <f>IF($E18509="","",IFERROR(VLOOKUP(TRIM(E18509&amp;""),'Référentiel Articles'!$A$2:$F$634,4,FALSE),""))</f>
      </c>
      <c r="G18509" s="76">
        <f>IF($E18509="","",IFERROR(VLOOKUP(TRIM(E18509&amp;""),'Référentiel Articles'!$A$2:$F$634,5,FALSE),""))</f>
      </c>
      <c r="H18509" s="77" t="str">
        <v/>
      </c>
      <c r="I18509" s="76">
        <f>IF($E18509="","",IFERROR(VLOOKUP(TRIM(E18509&amp;""),'Référentiel Articles'!$A$2:$F$634,6,FALSE),""))</f>
      </c>
      <c r="J18509" s="78">
        <f>IF(OR($E18509="",$H18509=""),"",$H18509*$I18509)</f>
      </c>
      <c r="K18509" s="79" t="str">
        <v/>
      </c>
    </row>
    <row r="18510">
      <c r="A18510" s="81" t="str">
        <v/>
      </c>
      <c r="B18510" s="81" t="str">
        <v/>
      </c>
      <c r="C18510" s="83">
        <f>IF($E18510="","",IFERROR(VLOOKUP(TRIM(E18510&amp;""),'Référentiel Articles'!$A$2:$F$634,2,FALSE),""))</f>
      </c>
      <c r="D18510" s="83">
        <f>IF($E18510="","",IFERROR(VLOOKUP(TRIM(E18510&amp;""),'Référentiel Articles'!$A$2:$F$634,3,FALSE),""))</f>
      </c>
      <c r="E18510" s="81" t="str">
        <v/>
      </c>
      <c r="F18510" s="83">
        <f>IF($E18510="","",IFERROR(VLOOKUP(TRIM(E18510&amp;""),'Référentiel Articles'!$A$2:$F$634,4,FALSE),""))</f>
      </c>
      <c r="G18510" s="84">
        <f>IF($E18510="","",IFERROR(VLOOKUP(TRIM(E18510&amp;""),'Référentiel Articles'!$A$2:$F$634,5,FALSE),""))</f>
      </c>
      <c r="H18510" s="85" t="str">
        <v/>
      </c>
      <c r="I18510" s="84">
        <f>IF($E18510="","",IFERROR(VLOOKUP(TRIM(E18510&amp;""),'Référentiel Articles'!$A$2:$F$634,6,FALSE),""))</f>
      </c>
      <c r="J18510" s="90">
        <f>IF(OR($E18510="",$H18510=""),"",$H18510*$I18510)</f>
      </c>
      <c r="K18510" s="87" t="str">
        <v/>
      </c>
    </row>
    <row r="18511">
      <c r="A18511" s="74" t="str">
        <v/>
      </c>
      <c r="B18511" s="74" t="str">
        <v/>
      </c>
      <c r="C18511" s="75">
        <f>IF($E18511="","",IFERROR(VLOOKUP(TRIM(E18511&amp;""),'Référentiel Articles'!$A$2:$F$634,2,FALSE),""))</f>
      </c>
      <c r="D18511" s="75">
        <f>IF($E18511="","",IFERROR(VLOOKUP(TRIM(E18511&amp;""),'Référentiel Articles'!$A$2:$F$634,3,FALSE),""))</f>
      </c>
      <c r="E18511" s="74" t="str">
        <v/>
      </c>
      <c r="F18511" s="75">
        <f>IF($E18511="","",IFERROR(VLOOKUP(TRIM(E18511&amp;""),'Référentiel Articles'!$A$2:$F$634,4,FALSE),""))</f>
      </c>
      <c r="G18511" s="76">
        <f>IF($E18511="","",IFERROR(VLOOKUP(TRIM(E18511&amp;""),'Référentiel Articles'!$A$2:$F$634,5,FALSE),""))</f>
      </c>
      <c r="H18511" s="77" t="str">
        <v/>
      </c>
      <c r="I18511" s="76">
        <f>IF($E18511="","",IFERROR(VLOOKUP(TRIM(E18511&amp;""),'Référentiel Articles'!$A$2:$F$634,6,FALSE),""))</f>
      </c>
      <c r="J18511" s="78">
        <f>IF(OR($E18511="",$H18511=""),"",$H18511*$I18511)</f>
      </c>
      <c r="K18511" s="79" t="str">
        <v/>
      </c>
    </row>
    <row r="18512">
      <c r="A18512" s="81" t="str">
        <v/>
      </c>
      <c r="B18512" s="81" t="str">
        <v/>
      </c>
      <c r="C18512" s="83">
        <f>IF($E18512="","",IFERROR(VLOOKUP(TRIM(E18512&amp;""),'Référentiel Articles'!$A$2:$F$634,2,FALSE),""))</f>
      </c>
      <c r="D18512" s="83">
        <f>IF($E18512="","",IFERROR(VLOOKUP(TRIM(E18512&amp;""),'Référentiel Articles'!$A$2:$F$634,3,FALSE),""))</f>
      </c>
      <c r="E18512" s="81" t="str">
        <v/>
      </c>
      <c r="F18512" s="83">
        <f>IF($E18512="","",IFERROR(VLOOKUP(TRIM(E18512&amp;""),'Référentiel Articles'!$A$2:$F$634,4,FALSE),""))</f>
      </c>
      <c r="G18512" s="84">
        <f>IF($E18512="","",IFERROR(VLOOKUP(TRIM(E18512&amp;""),'Référentiel Articles'!$A$2:$F$634,5,FALSE),""))</f>
      </c>
      <c r="H18512" s="85" t="str">
        <v/>
      </c>
      <c r="I18512" s="84">
        <f>IF($E18512="","",IFERROR(VLOOKUP(TRIM(E18512&amp;""),'Référentiel Articles'!$A$2:$F$634,6,FALSE),""))</f>
      </c>
      <c r="J18512" s="90">
        <f>IF(OR($E18512="",$H18512=""),"",$H18512*$I18512)</f>
      </c>
      <c r="K18512" s="87" t="str">
        <v/>
      </c>
    </row>
    <row r="18513">
      <c r="A18513" s="74" t="str">
        <v/>
      </c>
      <c r="B18513" s="74" t="str">
        <v/>
      </c>
      <c r="C18513" s="75">
        <f>IF($E18513="","",IFERROR(VLOOKUP(TRIM(E18513&amp;""),'Référentiel Articles'!$A$2:$F$634,2,FALSE),""))</f>
      </c>
      <c r="D18513" s="75">
        <f>IF($E18513="","",IFERROR(VLOOKUP(TRIM(E18513&amp;""),'Référentiel Articles'!$A$2:$F$634,3,FALSE),""))</f>
      </c>
      <c r="E18513" s="74" t="str">
        <v/>
      </c>
      <c r="F18513" s="75">
        <f>IF($E18513="","",IFERROR(VLOOKUP(TRIM(E18513&amp;""),'Référentiel Articles'!$A$2:$F$634,4,FALSE),""))</f>
      </c>
      <c r="G18513" s="76">
        <f>IF($E18513="","",IFERROR(VLOOKUP(TRIM(E18513&amp;""),'Référentiel Articles'!$A$2:$F$634,5,FALSE),""))</f>
      </c>
      <c r="H18513" s="77" t="str">
        <v/>
      </c>
      <c r="I18513" s="76">
        <f>IF($E18513="","",IFERROR(VLOOKUP(TRIM(E18513&amp;""),'Référentiel Articles'!$A$2:$F$634,6,FALSE),""))</f>
      </c>
      <c r="J18513" s="78">
        <f>IF(OR($E18513="",$H18513=""),"",$H18513*$I18513)</f>
      </c>
      <c r="K18513" s="79" t="str">
        <v/>
      </c>
    </row>
    <row r="18514">
      <c r="A18514" s="81" t="str">
        <v/>
      </c>
      <c r="B18514" s="81" t="str">
        <v/>
      </c>
      <c r="C18514" s="83">
        <f>IF($E18514="","",IFERROR(VLOOKUP(TRIM(E18514&amp;""),'Référentiel Articles'!$A$2:$F$634,2,FALSE),""))</f>
      </c>
      <c r="D18514" s="83">
        <f>IF($E18514="","",IFERROR(VLOOKUP(TRIM(E18514&amp;""),'Référentiel Articles'!$A$2:$F$634,3,FALSE),""))</f>
      </c>
      <c r="E18514" s="81" t="str">
        <v/>
      </c>
      <c r="F18514" s="83">
        <f>IF($E18514="","",IFERROR(VLOOKUP(TRIM(E18514&amp;""),'Référentiel Articles'!$A$2:$F$634,4,FALSE),""))</f>
      </c>
      <c r="G18514" s="84">
        <f>IF($E18514="","",IFERROR(VLOOKUP(TRIM(E18514&amp;""),'Référentiel Articles'!$A$2:$F$634,5,FALSE),""))</f>
      </c>
      <c r="H18514" s="85" t="str">
        <v/>
      </c>
      <c r="I18514" s="84">
        <f>IF($E18514="","",IFERROR(VLOOKUP(TRIM(E18514&amp;""),'Référentiel Articles'!$A$2:$F$634,6,FALSE),""))</f>
      </c>
      <c r="J18514" s="90">
        <f>IF(OR($E18514="",$H18514=""),"",$H18514*$I18514)</f>
      </c>
      <c r="K18514" s="87" t="str">
        <v/>
      </c>
    </row>
    <row r="18515">
      <c r="A18515" s="74" t="str">
        <v/>
      </c>
      <c r="B18515" s="74" t="str">
        <v/>
      </c>
      <c r="C18515" s="75">
        <f>IF($E18515="","",IFERROR(VLOOKUP(TRIM(E18515&amp;""),'Référentiel Articles'!$A$2:$F$634,2,FALSE),""))</f>
      </c>
      <c r="D18515" s="75">
        <f>IF($E18515="","",IFERROR(VLOOKUP(TRIM(E18515&amp;""),'Référentiel Articles'!$A$2:$F$634,3,FALSE),""))</f>
      </c>
      <c r="E18515" s="74" t="str">
        <v/>
      </c>
      <c r="F18515" s="75">
        <f>IF($E18515="","",IFERROR(VLOOKUP(TRIM(E18515&amp;""),'Référentiel Articles'!$A$2:$F$634,4,FALSE),""))</f>
      </c>
      <c r="G18515" s="76">
        <f>IF($E18515="","",IFERROR(VLOOKUP(TRIM(E18515&amp;""),'Référentiel Articles'!$A$2:$F$634,5,FALSE),""))</f>
      </c>
      <c r="H18515" s="77" t="str">
        <v/>
      </c>
      <c r="I18515" s="76">
        <f>IF($E18515="","",IFERROR(VLOOKUP(TRIM(E18515&amp;""),'Référentiel Articles'!$A$2:$F$634,6,FALSE),""))</f>
      </c>
      <c r="J18515" s="78">
        <f>IF(OR($E18515="",$H18515=""),"",$H18515*$I18515)</f>
      </c>
      <c r="K18515" s="79" t="str">
        <v/>
      </c>
    </row>
    <row r="18516">
      <c r="A18516" s="81" t="str">
        <v/>
      </c>
      <c r="B18516" s="81" t="str">
        <v/>
      </c>
      <c r="C18516" s="83">
        <f>IF($E18516="","",IFERROR(VLOOKUP(TRIM(E18516&amp;""),'Référentiel Articles'!$A$2:$F$634,2,FALSE),""))</f>
      </c>
      <c r="D18516" s="83">
        <f>IF($E18516="","",IFERROR(VLOOKUP(TRIM(E18516&amp;""),'Référentiel Articles'!$A$2:$F$634,3,FALSE),""))</f>
      </c>
      <c r="E18516" s="81" t="str">
        <v/>
      </c>
      <c r="F18516" s="83">
        <f>IF($E18516="","",IFERROR(VLOOKUP(TRIM(E18516&amp;""),'Référentiel Articles'!$A$2:$F$634,4,FALSE),""))</f>
      </c>
      <c r="G18516" s="84">
        <f>IF($E18516="","",IFERROR(VLOOKUP(TRIM(E18516&amp;""),'Référentiel Articles'!$A$2:$F$634,5,FALSE),""))</f>
      </c>
      <c r="H18516" s="85" t="str">
        <v/>
      </c>
      <c r="I18516" s="84">
        <f>IF($E18516="","",IFERROR(VLOOKUP(TRIM(E18516&amp;""),'Référentiel Articles'!$A$2:$F$634,6,FALSE),""))</f>
      </c>
      <c r="J18516" s="90">
        <f>IF(OR($E18516="",$H18516=""),"",$H18516*$I18516)</f>
      </c>
      <c r="K18516" s="87" t="str">
        <v/>
      </c>
    </row>
    <row r="18517">
      <c r="A18517" s="74" t="str">
        <v/>
      </c>
      <c r="B18517" s="74" t="str">
        <v/>
      </c>
      <c r="C18517" s="75">
        <f>IF($E18517="","",IFERROR(VLOOKUP(TRIM(E18517&amp;""),'Référentiel Articles'!$A$2:$F$634,2,FALSE),""))</f>
      </c>
      <c r="D18517" s="75">
        <f>IF($E18517="","",IFERROR(VLOOKUP(TRIM(E18517&amp;""),'Référentiel Articles'!$A$2:$F$634,3,FALSE),""))</f>
      </c>
      <c r="E18517" s="74" t="str">
        <v/>
      </c>
      <c r="F18517" s="75">
        <f>IF($E18517="","",IFERROR(VLOOKUP(TRIM(E18517&amp;""),'Référentiel Articles'!$A$2:$F$634,4,FALSE),""))</f>
      </c>
      <c r="G18517" s="76">
        <f>IF($E18517="","",IFERROR(VLOOKUP(TRIM(E18517&amp;""),'Référentiel Articles'!$A$2:$F$634,5,FALSE),""))</f>
      </c>
      <c r="H18517" s="77" t="str">
        <v/>
      </c>
      <c r="I18517" s="76">
        <f>IF($E18517="","",IFERROR(VLOOKUP(TRIM(E18517&amp;""),'Référentiel Articles'!$A$2:$F$634,6,FALSE),""))</f>
      </c>
      <c r="J18517" s="78">
        <f>IF(OR($E18517="",$H18517=""),"",$H18517*$I18517)</f>
      </c>
      <c r="K18517" s="79" t="str">
        <v/>
      </c>
    </row>
    <row r="18518">
      <c r="A18518" s="81" t="str">
        <v/>
      </c>
      <c r="B18518" s="81" t="str">
        <v/>
      </c>
      <c r="C18518" s="83">
        <f>IF($E18518="","",IFERROR(VLOOKUP(TRIM(E18518&amp;""),'Référentiel Articles'!$A$2:$F$634,2,FALSE),""))</f>
      </c>
      <c r="D18518" s="83">
        <f>IF($E18518="","",IFERROR(VLOOKUP(TRIM(E18518&amp;""),'Référentiel Articles'!$A$2:$F$634,3,FALSE),""))</f>
      </c>
      <c r="E18518" s="81" t="str">
        <v/>
      </c>
      <c r="F18518" s="83">
        <f>IF($E18518="","",IFERROR(VLOOKUP(TRIM(E18518&amp;""),'Référentiel Articles'!$A$2:$F$634,4,FALSE),""))</f>
      </c>
      <c r="G18518" s="84">
        <f>IF($E18518="","",IFERROR(VLOOKUP(TRIM(E18518&amp;""),'Référentiel Articles'!$A$2:$F$634,5,FALSE),""))</f>
      </c>
      <c r="H18518" s="85" t="str">
        <v/>
      </c>
      <c r="I18518" s="84">
        <f>IF($E18518="","",IFERROR(VLOOKUP(TRIM(E18518&amp;""),'Référentiel Articles'!$A$2:$F$634,6,FALSE),""))</f>
      </c>
      <c r="J18518" s="90">
        <f>IF(OR($E18518="",$H18518=""),"",$H18518*$I18518)</f>
      </c>
      <c r="K18518" s="87" t="str">
        <v/>
      </c>
    </row>
    <row r="18519">
      <c r="A18519" s="74" t="str">
        <v/>
      </c>
      <c r="B18519" s="74" t="str">
        <v/>
      </c>
      <c r="C18519" s="75">
        <f>IF($E18519="","",IFERROR(VLOOKUP(TRIM(E18519&amp;""),'Référentiel Articles'!$A$2:$F$634,2,FALSE),""))</f>
      </c>
      <c r="D18519" s="75">
        <f>IF($E18519="","",IFERROR(VLOOKUP(TRIM(E18519&amp;""),'Référentiel Articles'!$A$2:$F$634,3,FALSE),""))</f>
      </c>
      <c r="E18519" s="74" t="str">
        <v/>
      </c>
      <c r="F18519" s="75">
        <f>IF($E18519="","",IFERROR(VLOOKUP(TRIM(E18519&amp;""),'Référentiel Articles'!$A$2:$F$634,4,FALSE),""))</f>
      </c>
      <c r="G18519" s="76">
        <f>IF($E18519="","",IFERROR(VLOOKUP(TRIM(E18519&amp;""),'Référentiel Articles'!$A$2:$F$634,5,FALSE),""))</f>
      </c>
      <c r="H18519" s="77" t="str">
        <v/>
      </c>
      <c r="I18519" s="76">
        <f>IF($E18519="","",IFERROR(VLOOKUP(TRIM(E18519&amp;""),'Référentiel Articles'!$A$2:$F$634,6,FALSE),""))</f>
      </c>
      <c r="J18519" s="78">
        <f>IF(OR($E18519="",$H18519=""),"",$H18519*$I18519)</f>
      </c>
      <c r="K18519" s="79" t="str">
        <v/>
      </c>
    </row>
    <row r="18520">
      <c r="A18520" s="81" t="str">
        <v/>
      </c>
      <c r="B18520" s="81" t="str">
        <v/>
      </c>
      <c r="C18520" s="83">
        <f>IF($E18520="","",IFERROR(VLOOKUP(TRIM(E18520&amp;""),'Référentiel Articles'!$A$2:$F$634,2,FALSE),""))</f>
      </c>
      <c r="D18520" s="83">
        <f>IF($E18520="","",IFERROR(VLOOKUP(TRIM(E18520&amp;""),'Référentiel Articles'!$A$2:$F$634,3,FALSE),""))</f>
      </c>
      <c r="E18520" s="81" t="str">
        <v/>
      </c>
      <c r="F18520" s="83">
        <f>IF($E18520="","",IFERROR(VLOOKUP(TRIM(E18520&amp;""),'Référentiel Articles'!$A$2:$F$634,4,FALSE),""))</f>
      </c>
      <c r="G18520" s="84">
        <f>IF($E18520="","",IFERROR(VLOOKUP(TRIM(E18520&amp;""),'Référentiel Articles'!$A$2:$F$634,5,FALSE),""))</f>
      </c>
      <c r="H18520" s="85" t="str">
        <v/>
      </c>
      <c r="I18520" s="84">
        <f>IF($E18520="","",IFERROR(VLOOKUP(TRIM(E18520&amp;""),'Référentiel Articles'!$A$2:$F$634,6,FALSE),""))</f>
      </c>
      <c r="J18520" s="90">
        <f>IF(OR($E18520="",$H18520=""),"",$H18520*$I18520)</f>
      </c>
      <c r="K18520" s="87" t="str">
        <v/>
      </c>
    </row>
    <row r="18521">
      <c r="A18521" s="74" t="str">
        <v/>
      </c>
      <c r="B18521" s="74" t="str">
        <v/>
      </c>
      <c r="C18521" s="75">
        <f>IF($E18521="","",IFERROR(VLOOKUP(TRIM(E18521&amp;""),'Référentiel Articles'!$A$2:$F$634,2,FALSE),""))</f>
      </c>
      <c r="D18521" s="75">
        <f>IF($E18521="","",IFERROR(VLOOKUP(TRIM(E18521&amp;""),'Référentiel Articles'!$A$2:$F$634,3,FALSE),""))</f>
      </c>
      <c r="E18521" s="74" t="str">
        <v/>
      </c>
      <c r="F18521" s="75">
        <f>IF($E18521="","",IFERROR(VLOOKUP(TRIM(E18521&amp;""),'Référentiel Articles'!$A$2:$F$634,4,FALSE),""))</f>
      </c>
      <c r="G18521" s="76">
        <f>IF($E18521="","",IFERROR(VLOOKUP(TRIM(E18521&amp;""),'Référentiel Articles'!$A$2:$F$634,5,FALSE),""))</f>
      </c>
      <c r="H18521" s="77" t="str">
        <v/>
      </c>
      <c r="I18521" s="76">
        <f>IF($E18521="","",IFERROR(VLOOKUP(TRIM(E18521&amp;""),'Référentiel Articles'!$A$2:$F$634,6,FALSE),""))</f>
      </c>
      <c r="J18521" s="78">
        <f>IF(OR($E18521="",$H18521=""),"",$H18521*$I18521)</f>
      </c>
      <c r="K18521" s="79" t="str">
        <v/>
      </c>
    </row>
    <row r="18522">
      <c r="A18522" s="81" t="str">
        <v/>
      </c>
      <c r="B18522" s="81" t="str">
        <v/>
      </c>
      <c r="C18522" s="83">
        <f>IF($E18522="","",IFERROR(VLOOKUP(TRIM(E18522&amp;""),'Référentiel Articles'!$A$2:$F$634,2,FALSE),""))</f>
      </c>
      <c r="D18522" s="83">
        <f>IF($E18522="","",IFERROR(VLOOKUP(TRIM(E18522&amp;""),'Référentiel Articles'!$A$2:$F$634,3,FALSE),""))</f>
      </c>
      <c r="E18522" s="81" t="str">
        <v/>
      </c>
      <c r="F18522" s="83">
        <f>IF($E18522="","",IFERROR(VLOOKUP(TRIM(E18522&amp;""),'Référentiel Articles'!$A$2:$F$634,4,FALSE),""))</f>
      </c>
      <c r="G18522" s="84">
        <f>IF($E18522="","",IFERROR(VLOOKUP(TRIM(E18522&amp;""),'Référentiel Articles'!$A$2:$F$634,5,FALSE),""))</f>
      </c>
      <c r="H18522" s="85" t="str">
        <v/>
      </c>
      <c r="I18522" s="84">
        <f>IF($E18522="","",IFERROR(VLOOKUP(TRIM(E18522&amp;""),'Référentiel Articles'!$A$2:$F$634,6,FALSE),""))</f>
      </c>
      <c r="J18522" s="90">
        <f>IF(OR($E18522="",$H18522=""),"",$H18522*$I18522)</f>
      </c>
      <c r="K18522" s="87" t="str">
        <v/>
      </c>
    </row>
    <row r="18523">
      <c r="A18523" s="74" t="str">
        <v/>
      </c>
      <c r="B18523" s="74" t="str">
        <v/>
      </c>
      <c r="C18523" s="75">
        <f>IF($E18523="","",IFERROR(VLOOKUP(TRIM(E18523&amp;""),'Référentiel Articles'!$A$2:$F$634,2,FALSE),""))</f>
      </c>
      <c r="D18523" s="75">
        <f>IF($E18523="","",IFERROR(VLOOKUP(TRIM(E18523&amp;""),'Référentiel Articles'!$A$2:$F$634,3,FALSE),""))</f>
      </c>
      <c r="E18523" s="74" t="str">
        <v/>
      </c>
      <c r="F18523" s="75">
        <f>IF($E18523="","",IFERROR(VLOOKUP(TRIM(E18523&amp;""),'Référentiel Articles'!$A$2:$F$634,4,FALSE),""))</f>
      </c>
      <c r="G18523" s="76">
        <f>IF($E18523="","",IFERROR(VLOOKUP(TRIM(E18523&amp;""),'Référentiel Articles'!$A$2:$F$634,5,FALSE),""))</f>
      </c>
      <c r="H18523" s="77" t="str">
        <v/>
      </c>
      <c r="I18523" s="76">
        <f>IF($E18523="","",IFERROR(VLOOKUP(TRIM(E18523&amp;""),'Référentiel Articles'!$A$2:$F$634,6,FALSE),""))</f>
      </c>
      <c r="J18523" s="78">
        <f>IF(OR($E18523="",$H18523=""),"",$H18523*$I18523)</f>
      </c>
      <c r="K18523" s="79" t="str">
        <v/>
      </c>
    </row>
    <row r="18524">
      <c r="A18524" s="81" t="str">
        <v/>
      </c>
      <c r="B18524" s="81" t="str">
        <v/>
      </c>
      <c r="C18524" s="83">
        <f>IF($E18524="","",IFERROR(VLOOKUP(TRIM(E18524&amp;""),'Référentiel Articles'!$A$2:$F$634,2,FALSE),""))</f>
      </c>
      <c r="D18524" s="83">
        <f>IF($E18524="","",IFERROR(VLOOKUP(TRIM(E18524&amp;""),'Référentiel Articles'!$A$2:$F$634,3,FALSE),""))</f>
      </c>
      <c r="E18524" s="81" t="str">
        <v/>
      </c>
      <c r="F18524" s="83">
        <f>IF($E18524="","",IFERROR(VLOOKUP(TRIM(E18524&amp;""),'Référentiel Articles'!$A$2:$F$634,4,FALSE),""))</f>
      </c>
      <c r="G18524" s="84">
        <f>IF($E18524="","",IFERROR(VLOOKUP(TRIM(E18524&amp;""),'Référentiel Articles'!$A$2:$F$634,5,FALSE),""))</f>
      </c>
      <c r="H18524" s="85" t="str">
        <v/>
      </c>
      <c r="I18524" s="84">
        <f>IF($E18524="","",IFERROR(VLOOKUP(TRIM(E18524&amp;""),'Référentiel Articles'!$A$2:$F$634,6,FALSE),""))</f>
      </c>
      <c r="J18524" s="90">
        <f>IF(OR($E18524="",$H18524=""),"",$H18524*$I18524)</f>
      </c>
      <c r="K18524" s="87" t="str">
        <v/>
      </c>
    </row>
    <row r="18525">
      <c r="A18525" s="74" t="str">
        <v/>
      </c>
      <c r="B18525" s="74" t="str">
        <v/>
      </c>
      <c r="C18525" s="75">
        <f>IF($E18525="","",IFERROR(VLOOKUP(TRIM(E18525&amp;""),'Référentiel Articles'!$A$2:$F$634,2,FALSE),""))</f>
      </c>
      <c r="D18525" s="75">
        <f>IF($E18525="","",IFERROR(VLOOKUP(TRIM(E18525&amp;""),'Référentiel Articles'!$A$2:$F$634,3,FALSE),""))</f>
      </c>
      <c r="E18525" s="74" t="str">
        <v/>
      </c>
      <c r="F18525" s="75">
        <f>IF($E18525="","",IFERROR(VLOOKUP(TRIM(E18525&amp;""),'Référentiel Articles'!$A$2:$F$634,4,FALSE),""))</f>
      </c>
      <c r="G18525" s="76">
        <f>IF($E18525="","",IFERROR(VLOOKUP(TRIM(E18525&amp;""),'Référentiel Articles'!$A$2:$F$634,5,FALSE),""))</f>
      </c>
      <c r="H18525" s="77" t="str">
        <v/>
      </c>
      <c r="I18525" s="76">
        <f>IF($E18525="","",IFERROR(VLOOKUP(TRIM(E18525&amp;""),'Référentiel Articles'!$A$2:$F$634,6,FALSE),""))</f>
      </c>
      <c r="J18525" s="78">
        <f>IF(OR($E18525="",$H18525=""),"",$H18525*$I18525)</f>
      </c>
      <c r="K18525" s="79" t="str">
        <v/>
      </c>
    </row>
    <row r="18526">
      <c r="A18526" s="81" t="str">
        <v/>
      </c>
      <c r="B18526" s="81" t="str">
        <v/>
      </c>
      <c r="C18526" s="83">
        <f>IF($E18526="","",IFERROR(VLOOKUP(TRIM(E18526&amp;""),'Référentiel Articles'!$A$2:$F$634,2,FALSE),""))</f>
      </c>
      <c r="D18526" s="83">
        <f>IF($E18526="","",IFERROR(VLOOKUP(TRIM(E18526&amp;""),'Référentiel Articles'!$A$2:$F$634,3,FALSE),""))</f>
      </c>
      <c r="E18526" s="81" t="str">
        <v/>
      </c>
      <c r="F18526" s="83">
        <f>IF($E18526="","",IFERROR(VLOOKUP(TRIM(E18526&amp;""),'Référentiel Articles'!$A$2:$F$634,4,FALSE),""))</f>
      </c>
      <c r="G18526" s="84">
        <f>IF($E18526="","",IFERROR(VLOOKUP(TRIM(E18526&amp;""),'Référentiel Articles'!$A$2:$F$634,5,FALSE),""))</f>
      </c>
      <c r="H18526" s="85" t="str">
        <v/>
      </c>
      <c r="I18526" s="84">
        <f>IF($E18526="","",IFERROR(VLOOKUP(TRIM(E18526&amp;""),'Référentiel Articles'!$A$2:$F$634,6,FALSE),""))</f>
      </c>
      <c r="J18526" s="90">
        <f>IF(OR($E18526="",$H18526=""),"",$H18526*$I18526)</f>
      </c>
      <c r="K18526" s="87" t="str">
        <v/>
      </c>
    </row>
    <row r="18527">
      <c r="A18527" s="74" t="str">
        <v/>
      </c>
      <c r="B18527" s="74" t="str">
        <v/>
      </c>
      <c r="C18527" s="75">
        <f>IF($E18527="","",IFERROR(VLOOKUP(TRIM(E18527&amp;""),'Référentiel Articles'!$A$2:$F$634,2,FALSE),""))</f>
      </c>
      <c r="D18527" s="75">
        <f>IF($E18527="","",IFERROR(VLOOKUP(TRIM(E18527&amp;""),'Référentiel Articles'!$A$2:$F$634,3,FALSE),""))</f>
      </c>
      <c r="E18527" s="74" t="str">
        <v/>
      </c>
      <c r="F18527" s="75">
        <f>IF($E18527="","",IFERROR(VLOOKUP(TRIM(E18527&amp;""),'Référentiel Articles'!$A$2:$F$634,4,FALSE),""))</f>
      </c>
      <c r="G18527" s="76">
        <f>IF($E18527="","",IFERROR(VLOOKUP(TRIM(E18527&amp;""),'Référentiel Articles'!$A$2:$F$634,5,FALSE),""))</f>
      </c>
      <c r="H18527" s="77" t="str">
        <v/>
      </c>
      <c r="I18527" s="76">
        <f>IF($E18527="","",IFERROR(VLOOKUP(TRIM(E18527&amp;""),'Référentiel Articles'!$A$2:$F$634,6,FALSE),""))</f>
      </c>
      <c r="J18527" s="78">
        <f>IF(OR($E18527="",$H18527=""),"",$H18527*$I18527)</f>
      </c>
      <c r="K18527" s="79" t="str">
        <v/>
      </c>
    </row>
    <row r="18528">
      <c r="A18528" s="81" t="str">
        <v/>
      </c>
      <c r="B18528" s="81" t="str">
        <v/>
      </c>
      <c r="C18528" s="83">
        <f>IF($E18528="","",IFERROR(VLOOKUP(TRIM(E18528&amp;""),'Référentiel Articles'!$A$2:$F$634,2,FALSE),""))</f>
      </c>
      <c r="D18528" s="83">
        <f>IF($E18528="","",IFERROR(VLOOKUP(TRIM(E18528&amp;""),'Référentiel Articles'!$A$2:$F$634,3,FALSE),""))</f>
      </c>
      <c r="E18528" s="81" t="str">
        <v/>
      </c>
      <c r="F18528" s="83">
        <f>IF($E18528="","",IFERROR(VLOOKUP(TRIM(E18528&amp;""),'Référentiel Articles'!$A$2:$F$634,4,FALSE),""))</f>
      </c>
      <c r="G18528" s="84">
        <f>IF($E18528="","",IFERROR(VLOOKUP(TRIM(E18528&amp;""),'Référentiel Articles'!$A$2:$F$634,5,FALSE),""))</f>
      </c>
      <c r="H18528" s="85" t="str">
        <v/>
      </c>
      <c r="I18528" s="84">
        <f>IF($E18528="","",IFERROR(VLOOKUP(TRIM(E18528&amp;""),'Référentiel Articles'!$A$2:$F$634,6,FALSE),""))</f>
      </c>
      <c r="J18528" s="90">
        <f>IF(OR($E18528="",$H18528=""),"",$H18528*$I18528)</f>
      </c>
      <c r="K18528" s="87" t="str">
        <v/>
      </c>
    </row>
    <row r="18529">
      <c r="A18529" s="74" t="str">
        <v/>
      </c>
      <c r="B18529" s="74" t="str">
        <v/>
      </c>
      <c r="C18529" s="75">
        <f>IF($E18529="","",IFERROR(VLOOKUP(TRIM(E18529&amp;""),'Référentiel Articles'!$A$2:$F$634,2,FALSE),""))</f>
      </c>
      <c r="D18529" s="75">
        <f>IF($E18529="","",IFERROR(VLOOKUP(TRIM(E18529&amp;""),'Référentiel Articles'!$A$2:$F$634,3,FALSE),""))</f>
      </c>
      <c r="E18529" s="74" t="str">
        <v/>
      </c>
      <c r="F18529" s="75">
        <f>IF($E18529="","",IFERROR(VLOOKUP(TRIM(E18529&amp;""),'Référentiel Articles'!$A$2:$F$634,4,FALSE),""))</f>
      </c>
      <c r="G18529" s="76">
        <f>IF($E18529="","",IFERROR(VLOOKUP(TRIM(E18529&amp;""),'Référentiel Articles'!$A$2:$F$634,5,FALSE),""))</f>
      </c>
      <c r="H18529" s="77" t="str">
        <v/>
      </c>
      <c r="I18529" s="76">
        <f>IF($E18529="","",IFERROR(VLOOKUP(TRIM(E18529&amp;""),'Référentiel Articles'!$A$2:$F$634,6,FALSE),""))</f>
      </c>
      <c r="J18529" s="78">
        <f>IF(OR($E18529="",$H18529=""),"",$H18529*$I18529)</f>
      </c>
      <c r="K18529" s="79" t="str">
        <v/>
      </c>
    </row>
    <row r="18530">
      <c r="A18530" s="81" t="str">
        <v/>
      </c>
      <c r="B18530" s="81" t="str">
        <v/>
      </c>
      <c r="C18530" s="83">
        <f>IF($E18530="","",IFERROR(VLOOKUP(TRIM(E18530&amp;""),'Référentiel Articles'!$A$2:$F$634,2,FALSE),""))</f>
      </c>
      <c r="D18530" s="83">
        <f>IF($E18530="","",IFERROR(VLOOKUP(TRIM(E18530&amp;""),'Référentiel Articles'!$A$2:$F$634,3,FALSE),""))</f>
      </c>
      <c r="E18530" s="81" t="str">
        <v/>
      </c>
      <c r="F18530" s="83">
        <f>IF($E18530="","",IFERROR(VLOOKUP(TRIM(E18530&amp;""),'Référentiel Articles'!$A$2:$F$634,4,FALSE),""))</f>
      </c>
      <c r="G18530" s="84">
        <f>IF($E18530="","",IFERROR(VLOOKUP(TRIM(E18530&amp;""),'Référentiel Articles'!$A$2:$F$634,5,FALSE),""))</f>
      </c>
      <c r="H18530" s="85" t="str">
        <v/>
      </c>
      <c r="I18530" s="84">
        <f>IF($E18530="","",IFERROR(VLOOKUP(TRIM(E18530&amp;""),'Référentiel Articles'!$A$2:$F$634,6,FALSE),""))</f>
      </c>
      <c r="J18530" s="90">
        <f>IF(OR($E18530="",$H18530=""),"",$H18530*$I18530)</f>
      </c>
      <c r="K18530" s="87" t="str">
        <v/>
      </c>
    </row>
    <row r="18531">
      <c r="A18531" s="74" t="str">
        <v/>
      </c>
      <c r="B18531" s="74" t="str">
        <v/>
      </c>
      <c r="C18531" s="75">
        <f>IF($E18531="","",IFERROR(VLOOKUP(TRIM(E18531&amp;""),'Référentiel Articles'!$A$2:$F$634,2,FALSE),""))</f>
      </c>
      <c r="D18531" s="75">
        <f>IF($E18531="","",IFERROR(VLOOKUP(TRIM(E18531&amp;""),'Référentiel Articles'!$A$2:$F$634,3,FALSE),""))</f>
      </c>
      <c r="E18531" s="74" t="str">
        <v/>
      </c>
      <c r="F18531" s="75">
        <f>IF($E18531="","",IFERROR(VLOOKUP(TRIM(E18531&amp;""),'Référentiel Articles'!$A$2:$F$634,4,FALSE),""))</f>
      </c>
      <c r="G18531" s="76">
        <f>IF($E18531="","",IFERROR(VLOOKUP(TRIM(E18531&amp;""),'Référentiel Articles'!$A$2:$F$634,5,FALSE),""))</f>
      </c>
      <c r="H18531" s="77" t="str">
        <v/>
      </c>
      <c r="I18531" s="76">
        <f>IF($E18531="","",IFERROR(VLOOKUP(TRIM(E18531&amp;""),'Référentiel Articles'!$A$2:$F$634,6,FALSE),""))</f>
      </c>
      <c r="J18531" s="78">
        <f>IF(OR($E18531="",$H18531=""),"",$H18531*$I18531)</f>
      </c>
      <c r="K18531" s="79" t="str">
        <v/>
      </c>
    </row>
    <row r="18532">
      <c r="A18532" s="81" t="str">
        <v/>
      </c>
      <c r="B18532" s="81" t="str">
        <v/>
      </c>
      <c r="C18532" s="83">
        <f>IF($E18532="","",IFERROR(VLOOKUP(TRIM(E18532&amp;""),'Référentiel Articles'!$A$2:$F$634,2,FALSE),""))</f>
      </c>
      <c r="D18532" s="83">
        <f>IF($E18532="","",IFERROR(VLOOKUP(TRIM(E18532&amp;""),'Référentiel Articles'!$A$2:$F$634,3,FALSE),""))</f>
      </c>
      <c r="E18532" s="81" t="str">
        <v/>
      </c>
      <c r="F18532" s="83">
        <f>IF($E18532="","",IFERROR(VLOOKUP(TRIM(E18532&amp;""),'Référentiel Articles'!$A$2:$F$634,4,FALSE),""))</f>
      </c>
      <c r="G18532" s="84">
        <f>IF($E18532="","",IFERROR(VLOOKUP(TRIM(E18532&amp;""),'Référentiel Articles'!$A$2:$F$634,5,FALSE),""))</f>
      </c>
      <c r="H18532" s="85" t="str">
        <v/>
      </c>
      <c r="I18532" s="84">
        <f>IF($E18532="","",IFERROR(VLOOKUP(TRIM(E18532&amp;""),'Référentiel Articles'!$A$2:$F$634,6,FALSE),""))</f>
      </c>
      <c r="J18532" s="90">
        <f>IF(OR($E18532="",$H18532=""),"",$H18532*$I18532)</f>
      </c>
      <c r="K18532" s="87" t="str">
        <v/>
      </c>
    </row>
    <row r="18533">
      <c r="A18533" s="74" t="str">
        <v/>
      </c>
      <c r="B18533" s="74" t="str">
        <v/>
      </c>
      <c r="C18533" s="75">
        <f>IF($E18533="","",IFERROR(VLOOKUP(TRIM(E18533&amp;""),'Référentiel Articles'!$A$2:$F$634,2,FALSE),""))</f>
      </c>
      <c r="D18533" s="75">
        <f>IF($E18533="","",IFERROR(VLOOKUP(TRIM(E18533&amp;""),'Référentiel Articles'!$A$2:$F$634,3,FALSE),""))</f>
      </c>
      <c r="E18533" s="74" t="str">
        <v/>
      </c>
      <c r="F18533" s="75">
        <f>IF($E18533="","",IFERROR(VLOOKUP(TRIM(E18533&amp;""),'Référentiel Articles'!$A$2:$F$634,4,FALSE),""))</f>
      </c>
      <c r="G18533" s="76">
        <f>IF($E18533="","",IFERROR(VLOOKUP(TRIM(E18533&amp;""),'Référentiel Articles'!$A$2:$F$634,5,FALSE),""))</f>
      </c>
      <c r="H18533" s="77" t="str">
        <v/>
      </c>
      <c r="I18533" s="76">
        <f>IF($E18533="","",IFERROR(VLOOKUP(TRIM(E18533&amp;""),'Référentiel Articles'!$A$2:$F$634,6,FALSE),""))</f>
      </c>
      <c r="J18533" s="78">
        <f>IF(OR($E18533="",$H18533=""),"",$H18533*$I18533)</f>
      </c>
      <c r="K18533" s="79" t="str">
        <v/>
      </c>
    </row>
    <row r="18534">
      <c r="A18534" s="81" t="str">
        <v/>
      </c>
      <c r="B18534" s="81" t="str">
        <v/>
      </c>
      <c r="C18534" s="83">
        <f>IF($E18534="","",IFERROR(VLOOKUP(TRIM(E18534&amp;""),'Référentiel Articles'!$A$2:$F$634,2,FALSE),""))</f>
      </c>
      <c r="D18534" s="83">
        <f>IF($E18534="","",IFERROR(VLOOKUP(TRIM(E18534&amp;""),'Référentiel Articles'!$A$2:$F$634,3,FALSE),""))</f>
      </c>
      <c r="E18534" s="81" t="str">
        <v/>
      </c>
      <c r="F18534" s="83">
        <f>IF($E18534="","",IFERROR(VLOOKUP(TRIM(E18534&amp;""),'Référentiel Articles'!$A$2:$F$634,4,FALSE),""))</f>
      </c>
      <c r="G18534" s="84">
        <f>IF($E18534="","",IFERROR(VLOOKUP(TRIM(E18534&amp;""),'Référentiel Articles'!$A$2:$F$634,5,FALSE),""))</f>
      </c>
      <c r="H18534" s="85" t="str">
        <v/>
      </c>
      <c r="I18534" s="84">
        <f>IF($E18534="","",IFERROR(VLOOKUP(TRIM(E18534&amp;""),'Référentiel Articles'!$A$2:$F$634,6,FALSE),""))</f>
      </c>
      <c r="J18534" s="90">
        <f>IF(OR($E18534="",$H18534=""),"",$H18534*$I18534)</f>
      </c>
      <c r="K18534" s="87" t="str">
        <v/>
      </c>
    </row>
    <row r="18535">
      <c r="A18535" s="74" t="str">
        <v/>
      </c>
      <c r="B18535" s="74" t="str">
        <v/>
      </c>
      <c r="C18535" s="75">
        <f>IF($E18535="","",IFERROR(VLOOKUP(TRIM(E18535&amp;""),'Référentiel Articles'!$A$2:$F$634,2,FALSE),""))</f>
      </c>
      <c r="D18535" s="75">
        <f>IF($E18535="","",IFERROR(VLOOKUP(TRIM(E18535&amp;""),'Référentiel Articles'!$A$2:$F$634,3,FALSE),""))</f>
      </c>
      <c r="E18535" s="74" t="str">
        <v/>
      </c>
      <c r="F18535" s="75">
        <f>IF($E18535="","",IFERROR(VLOOKUP(TRIM(E18535&amp;""),'Référentiel Articles'!$A$2:$F$634,4,FALSE),""))</f>
      </c>
      <c r="G18535" s="76">
        <f>IF($E18535="","",IFERROR(VLOOKUP(TRIM(E18535&amp;""),'Référentiel Articles'!$A$2:$F$634,5,FALSE),""))</f>
      </c>
      <c r="H18535" s="77" t="str">
        <v/>
      </c>
      <c r="I18535" s="76">
        <f>IF($E18535="","",IFERROR(VLOOKUP(TRIM(E18535&amp;""),'Référentiel Articles'!$A$2:$F$634,6,FALSE),""))</f>
      </c>
      <c r="J18535" s="78">
        <f>IF(OR($E18535="",$H18535=""),"",$H18535*$I18535)</f>
      </c>
      <c r="K18535" s="79" t="str">
        <v/>
      </c>
    </row>
    <row r="18536">
      <c r="A18536" s="81" t="str">
        <v/>
      </c>
      <c r="B18536" s="81" t="str">
        <v/>
      </c>
      <c r="C18536" s="83">
        <f>IF($E18536="","",IFERROR(VLOOKUP(TRIM(E18536&amp;""),'Référentiel Articles'!$A$2:$F$634,2,FALSE),""))</f>
      </c>
      <c r="D18536" s="83">
        <f>IF($E18536="","",IFERROR(VLOOKUP(TRIM(E18536&amp;""),'Référentiel Articles'!$A$2:$F$634,3,FALSE),""))</f>
      </c>
      <c r="E18536" s="81" t="str">
        <v/>
      </c>
      <c r="F18536" s="83">
        <f>IF($E18536="","",IFERROR(VLOOKUP(TRIM(E18536&amp;""),'Référentiel Articles'!$A$2:$F$634,4,FALSE),""))</f>
      </c>
      <c r="G18536" s="84">
        <f>IF($E18536="","",IFERROR(VLOOKUP(TRIM(E18536&amp;""),'Référentiel Articles'!$A$2:$F$634,5,FALSE),""))</f>
      </c>
      <c r="H18536" s="85" t="str">
        <v/>
      </c>
      <c r="I18536" s="84">
        <f>IF($E18536="","",IFERROR(VLOOKUP(TRIM(E18536&amp;""),'Référentiel Articles'!$A$2:$F$634,6,FALSE),""))</f>
      </c>
      <c r="J18536" s="90">
        <f>IF(OR($E18536="",$H18536=""),"",$H18536*$I18536)</f>
      </c>
      <c r="K18536" s="87" t="str">
        <v/>
      </c>
    </row>
    <row r="18537">
      <c r="A18537" s="74" t="str">
        <v/>
      </c>
      <c r="B18537" s="74" t="str">
        <v/>
      </c>
      <c r="C18537" s="75">
        <f>IF($E18537="","",IFERROR(VLOOKUP(TRIM(E18537&amp;""),'Référentiel Articles'!$A$2:$F$634,2,FALSE),""))</f>
      </c>
      <c r="D18537" s="75">
        <f>IF($E18537="","",IFERROR(VLOOKUP(TRIM(E18537&amp;""),'Référentiel Articles'!$A$2:$F$634,3,FALSE),""))</f>
      </c>
      <c r="E18537" s="74" t="str">
        <v/>
      </c>
      <c r="F18537" s="75">
        <f>IF($E18537="","",IFERROR(VLOOKUP(TRIM(E18537&amp;""),'Référentiel Articles'!$A$2:$F$634,4,FALSE),""))</f>
      </c>
      <c r="G18537" s="76">
        <f>IF($E18537="","",IFERROR(VLOOKUP(TRIM(E18537&amp;""),'Référentiel Articles'!$A$2:$F$634,5,FALSE),""))</f>
      </c>
      <c r="H18537" s="77" t="str">
        <v/>
      </c>
      <c r="I18537" s="76">
        <f>IF($E18537="","",IFERROR(VLOOKUP(TRIM(E18537&amp;""),'Référentiel Articles'!$A$2:$F$634,6,FALSE),""))</f>
      </c>
      <c r="J18537" s="78">
        <f>IF(OR($E18537="",$H18537=""),"",$H18537*$I18537)</f>
      </c>
      <c r="K18537" s="79" t="str">
        <v/>
      </c>
    </row>
    <row r="18538">
      <c r="A18538" s="81" t="str">
        <v/>
      </c>
      <c r="B18538" s="81" t="str">
        <v/>
      </c>
      <c r="C18538" s="83">
        <f>IF($E18538="","",IFERROR(VLOOKUP(TRIM(E18538&amp;""),'Référentiel Articles'!$A$2:$F$634,2,FALSE),""))</f>
      </c>
      <c r="D18538" s="83">
        <f>IF($E18538="","",IFERROR(VLOOKUP(TRIM(E18538&amp;""),'Référentiel Articles'!$A$2:$F$634,3,FALSE),""))</f>
      </c>
      <c r="E18538" s="81" t="str">
        <v/>
      </c>
      <c r="F18538" s="83">
        <f>IF($E18538="","",IFERROR(VLOOKUP(TRIM(E18538&amp;""),'Référentiel Articles'!$A$2:$F$634,4,FALSE),""))</f>
      </c>
      <c r="G18538" s="84">
        <f>IF($E18538="","",IFERROR(VLOOKUP(TRIM(E18538&amp;""),'Référentiel Articles'!$A$2:$F$634,5,FALSE),""))</f>
      </c>
      <c r="H18538" s="85" t="str">
        <v/>
      </c>
      <c r="I18538" s="84">
        <f>IF($E18538="","",IFERROR(VLOOKUP(TRIM(E18538&amp;""),'Référentiel Articles'!$A$2:$F$634,6,FALSE),""))</f>
      </c>
      <c r="J18538" s="90">
        <f>IF(OR($E18538="",$H18538=""),"",$H18538*$I18538)</f>
      </c>
      <c r="K18538" s="87" t="str">
        <v/>
      </c>
    </row>
    <row r="18539">
      <c r="A18539" s="74" t="str">
        <v/>
      </c>
      <c r="B18539" s="74" t="str">
        <v/>
      </c>
      <c r="C18539" s="75">
        <f>IF($E18539="","",IFERROR(VLOOKUP(TRIM(E18539&amp;""),'Référentiel Articles'!$A$2:$F$634,2,FALSE),""))</f>
      </c>
      <c r="D18539" s="75">
        <f>IF($E18539="","",IFERROR(VLOOKUP(TRIM(E18539&amp;""),'Référentiel Articles'!$A$2:$F$634,3,FALSE),""))</f>
      </c>
      <c r="E18539" s="74" t="str">
        <v/>
      </c>
      <c r="F18539" s="75">
        <f>IF($E18539="","",IFERROR(VLOOKUP(TRIM(E18539&amp;""),'Référentiel Articles'!$A$2:$F$634,4,FALSE),""))</f>
      </c>
      <c r="G18539" s="76">
        <f>IF($E18539="","",IFERROR(VLOOKUP(TRIM(E18539&amp;""),'Référentiel Articles'!$A$2:$F$634,5,FALSE),""))</f>
      </c>
      <c r="H18539" s="77" t="str">
        <v/>
      </c>
      <c r="I18539" s="76">
        <f>IF($E18539="","",IFERROR(VLOOKUP(TRIM(E18539&amp;""),'Référentiel Articles'!$A$2:$F$634,6,FALSE),""))</f>
      </c>
      <c r="J18539" s="78">
        <f>IF(OR($E18539="",$H18539=""),"",$H18539*$I18539)</f>
      </c>
      <c r="K18539" s="79" t="str">
        <v/>
      </c>
    </row>
    <row r="18540">
      <c r="A18540" s="81" t="str">
        <v/>
      </c>
      <c r="B18540" s="81" t="str">
        <v/>
      </c>
      <c r="C18540" s="83">
        <f>IF($E18540="","",IFERROR(VLOOKUP(TRIM(E18540&amp;""),'Référentiel Articles'!$A$2:$F$634,2,FALSE),""))</f>
      </c>
      <c r="D18540" s="83">
        <f>IF($E18540="","",IFERROR(VLOOKUP(TRIM(E18540&amp;""),'Référentiel Articles'!$A$2:$F$634,3,FALSE),""))</f>
      </c>
      <c r="E18540" s="81" t="str">
        <v/>
      </c>
      <c r="F18540" s="83">
        <f>IF($E18540="","",IFERROR(VLOOKUP(TRIM(E18540&amp;""),'Référentiel Articles'!$A$2:$F$634,4,FALSE),""))</f>
      </c>
      <c r="G18540" s="84">
        <f>IF($E18540="","",IFERROR(VLOOKUP(TRIM(E18540&amp;""),'Référentiel Articles'!$A$2:$F$634,5,FALSE),""))</f>
      </c>
      <c r="H18540" s="85" t="str">
        <v/>
      </c>
      <c r="I18540" s="84">
        <f>IF($E18540="","",IFERROR(VLOOKUP(TRIM(E18540&amp;""),'Référentiel Articles'!$A$2:$F$634,6,FALSE),""))</f>
      </c>
      <c r="J18540" s="90">
        <f>IF(OR($E18540="",$H18540=""),"",$H18540*$I18540)</f>
      </c>
      <c r="K18540" s="87" t="str">
        <v/>
      </c>
    </row>
    <row r="18541">
      <c r="A18541" s="74" t="str">
        <v/>
      </c>
      <c r="B18541" s="74" t="str">
        <v/>
      </c>
      <c r="C18541" s="75">
        <f>IF($E18541="","",IFERROR(VLOOKUP(TRIM(E18541&amp;""),'Référentiel Articles'!$A$2:$F$634,2,FALSE),""))</f>
      </c>
      <c r="D18541" s="75">
        <f>IF($E18541="","",IFERROR(VLOOKUP(TRIM(E18541&amp;""),'Référentiel Articles'!$A$2:$F$634,3,FALSE),""))</f>
      </c>
      <c r="E18541" s="74" t="str">
        <v/>
      </c>
      <c r="F18541" s="75">
        <f>IF($E18541="","",IFERROR(VLOOKUP(TRIM(E18541&amp;""),'Référentiel Articles'!$A$2:$F$634,4,FALSE),""))</f>
      </c>
      <c r="G18541" s="76">
        <f>IF($E18541="","",IFERROR(VLOOKUP(TRIM(E18541&amp;""),'Référentiel Articles'!$A$2:$F$634,5,FALSE),""))</f>
      </c>
      <c r="H18541" s="77" t="str">
        <v/>
      </c>
      <c r="I18541" s="76">
        <f>IF($E18541="","",IFERROR(VLOOKUP(TRIM(E18541&amp;""),'Référentiel Articles'!$A$2:$F$634,6,FALSE),""))</f>
      </c>
      <c r="J18541" s="78">
        <f>IF(OR($E18541="",$H18541=""),"",$H18541*$I18541)</f>
      </c>
      <c r="K18541" s="79" t="str">
        <v/>
      </c>
    </row>
    <row r="18542">
      <c r="A18542" s="81" t="str">
        <v/>
      </c>
      <c r="B18542" s="81" t="str">
        <v/>
      </c>
      <c r="C18542" s="83">
        <f>IF($E18542="","",IFERROR(VLOOKUP(TRIM(E18542&amp;""),'Référentiel Articles'!$A$2:$F$634,2,FALSE),""))</f>
      </c>
      <c r="D18542" s="83">
        <f>IF($E18542="","",IFERROR(VLOOKUP(TRIM(E18542&amp;""),'Référentiel Articles'!$A$2:$F$634,3,FALSE),""))</f>
      </c>
      <c r="E18542" s="81" t="str">
        <v/>
      </c>
      <c r="F18542" s="83">
        <f>IF($E18542="","",IFERROR(VLOOKUP(TRIM(E18542&amp;""),'Référentiel Articles'!$A$2:$F$634,4,FALSE),""))</f>
      </c>
      <c r="G18542" s="84">
        <f>IF($E18542="","",IFERROR(VLOOKUP(TRIM(E18542&amp;""),'Référentiel Articles'!$A$2:$F$634,5,FALSE),""))</f>
      </c>
      <c r="H18542" s="85" t="str">
        <v/>
      </c>
      <c r="I18542" s="84">
        <f>IF($E18542="","",IFERROR(VLOOKUP(TRIM(E18542&amp;""),'Référentiel Articles'!$A$2:$F$634,6,FALSE),""))</f>
      </c>
      <c r="J18542" s="90">
        <f>IF(OR($E18542="",$H18542=""),"",$H18542*$I18542)</f>
      </c>
      <c r="K18542" s="87" t="str">
        <v/>
      </c>
    </row>
    <row r="18543">
      <c r="A18543" s="74" t="str">
        <v/>
      </c>
      <c r="B18543" s="74" t="str">
        <v/>
      </c>
      <c r="C18543" s="75">
        <f>IF($E18543="","",IFERROR(VLOOKUP(TRIM(E18543&amp;""),'Référentiel Articles'!$A$2:$F$634,2,FALSE),""))</f>
      </c>
      <c r="D18543" s="75">
        <f>IF($E18543="","",IFERROR(VLOOKUP(TRIM(E18543&amp;""),'Référentiel Articles'!$A$2:$F$634,3,FALSE),""))</f>
      </c>
      <c r="E18543" s="74" t="str">
        <v/>
      </c>
      <c r="F18543" s="75">
        <f>IF($E18543="","",IFERROR(VLOOKUP(TRIM(E18543&amp;""),'Référentiel Articles'!$A$2:$F$634,4,FALSE),""))</f>
      </c>
      <c r="G18543" s="76">
        <f>IF($E18543="","",IFERROR(VLOOKUP(TRIM(E18543&amp;""),'Référentiel Articles'!$A$2:$F$634,5,FALSE),""))</f>
      </c>
      <c r="H18543" s="77" t="str">
        <v/>
      </c>
      <c r="I18543" s="76">
        <f>IF($E18543="","",IFERROR(VLOOKUP(TRIM(E18543&amp;""),'Référentiel Articles'!$A$2:$F$634,6,FALSE),""))</f>
      </c>
      <c r="J18543" s="78">
        <f>IF(OR($E18543="",$H18543=""),"",$H18543*$I18543)</f>
      </c>
      <c r="K18543" s="79" t="str">
        <v/>
      </c>
    </row>
    <row r="18544">
      <c r="A18544" s="81" t="str">
        <v/>
      </c>
      <c r="B18544" s="81" t="str">
        <v/>
      </c>
      <c r="C18544" s="83">
        <f>IF($E18544="","",IFERROR(VLOOKUP(TRIM(E18544&amp;""),'Référentiel Articles'!$A$2:$F$634,2,FALSE),""))</f>
      </c>
      <c r="D18544" s="83">
        <f>IF($E18544="","",IFERROR(VLOOKUP(TRIM(E18544&amp;""),'Référentiel Articles'!$A$2:$F$634,3,FALSE),""))</f>
      </c>
      <c r="E18544" s="81" t="str">
        <v/>
      </c>
      <c r="F18544" s="83">
        <f>IF($E18544="","",IFERROR(VLOOKUP(TRIM(E18544&amp;""),'Référentiel Articles'!$A$2:$F$634,4,FALSE),""))</f>
      </c>
      <c r="G18544" s="84">
        <f>IF($E18544="","",IFERROR(VLOOKUP(TRIM(E18544&amp;""),'Référentiel Articles'!$A$2:$F$634,5,FALSE),""))</f>
      </c>
      <c r="H18544" s="85" t="str">
        <v/>
      </c>
      <c r="I18544" s="84">
        <f>IF($E18544="","",IFERROR(VLOOKUP(TRIM(E18544&amp;""),'Référentiel Articles'!$A$2:$F$634,6,FALSE),""))</f>
      </c>
      <c r="J18544" s="90">
        <f>IF(OR($E18544="",$H18544=""),"",$H18544*$I18544)</f>
      </c>
      <c r="K18544" s="87" t="str">
        <v/>
      </c>
    </row>
    <row r="18545">
      <c r="A18545" s="74" t="str">
        <v/>
      </c>
      <c r="B18545" s="74" t="str">
        <v/>
      </c>
      <c r="C18545" s="75">
        <f>IF($E18545="","",IFERROR(VLOOKUP(TRIM(E18545&amp;""),'Référentiel Articles'!$A$2:$F$634,2,FALSE),""))</f>
      </c>
      <c r="D18545" s="75">
        <f>IF($E18545="","",IFERROR(VLOOKUP(TRIM(E18545&amp;""),'Référentiel Articles'!$A$2:$F$634,3,FALSE),""))</f>
      </c>
      <c r="E18545" s="74" t="str">
        <v/>
      </c>
      <c r="F18545" s="75">
        <f>IF($E18545="","",IFERROR(VLOOKUP(TRIM(E18545&amp;""),'Référentiel Articles'!$A$2:$F$634,4,FALSE),""))</f>
      </c>
      <c r="G18545" s="76">
        <f>IF($E18545="","",IFERROR(VLOOKUP(TRIM(E18545&amp;""),'Référentiel Articles'!$A$2:$F$634,5,FALSE),""))</f>
      </c>
      <c r="H18545" s="77" t="str">
        <v/>
      </c>
      <c r="I18545" s="76">
        <f>IF($E18545="","",IFERROR(VLOOKUP(TRIM(E18545&amp;""),'Référentiel Articles'!$A$2:$F$634,6,FALSE),""))</f>
      </c>
      <c r="J18545" s="78">
        <f>IF(OR($E18545="",$H18545=""),"",$H18545*$I18545)</f>
      </c>
      <c r="K18545" s="79" t="str">
        <v/>
      </c>
    </row>
    <row r="18546">
      <c r="A18546" s="81" t="str">
        <v/>
      </c>
      <c r="B18546" s="81" t="str">
        <v/>
      </c>
      <c r="C18546" s="83">
        <f>IF($E18546="","",IFERROR(VLOOKUP(TRIM(E18546&amp;""),'Référentiel Articles'!$A$2:$F$634,2,FALSE),""))</f>
      </c>
      <c r="D18546" s="83">
        <f>IF($E18546="","",IFERROR(VLOOKUP(TRIM(E18546&amp;""),'Référentiel Articles'!$A$2:$F$634,3,FALSE),""))</f>
      </c>
      <c r="E18546" s="81" t="str">
        <v/>
      </c>
      <c r="F18546" s="83">
        <f>IF($E18546="","",IFERROR(VLOOKUP(TRIM(E18546&amp;""),'Référentiel Articles'!$A$2:$F$634,4,FALSE),""))</f>
      </c>
      <c r="G18546" s="84">
        <f>IF($E18546="","",IFERROR(VLOOKUP(TRIM(E18546&amp;""),'Référentiel Articles'!$A$2:$F$634,5,FALSE),""))</f>
      </c>
      <c r="H18546" s="85" t="str">
        <v/>
      </c>
      <c r="I18546" s="84">
        <f>IF($E18546="","",IFERROR(VLOOKUP(TRIM(E18546&amp;""),'Référentiel Articles'!$A$2:$F$634,6,FALSE),""))</f>
      </c>
      <c r="J18546" s="90">
        <f>IF(OR($E18546="",$H18546=""),"",$H18546*$I18546)</f>
      </c>
      <c r="K18546" s="87" t="str">
        <v/>
      </c>
    </row>
    <row r="18547">
      <c r="A18547" s="74" t="str">
        <v/>
      </c>
      <c r="B18547" s="74" t="str">
        <v/>
      </c>
      <c r="C18547" s="75">
        <f>IF($E18547="","",IFERROR(VLOOKUP(TRIM(E18547&amp;""),'Référentiel Articles'!$A$2:$F$634,2,FALSE),""))</f>
      </c>
      <c r="D18547" s="75">
        <f>IF($E18547="","",IFERROR(VLOOKUP(TRIM(E18547&amp;""),'Référentiel Articles'!$A$2:$F$634,3,FALSE),""))</f>
      </c>
      <c r="E18547" s="74" t="str">
        <v/>
      </c>
      <c r="F18547" s="75">
        <f>IF($E18547="","",IFERROR(VLOOKUP(TRIM(E18547&amp;""),'Référentiel Articles'!$A$2:$F$634,4,FALSE),""))</f>
      </c>
      <c r="G18547" s="76">
        <f>IF($E18547="","",IFERROR(VLOOKUP(TRIM(E18547&amp;""),'Référentiel Articles'!$A$2:$F$634,5,FALSE),""))</f>
      </c>
      <c r="H18547" s="77" t="str">
        <v/>
      </c>
      <c r="I18547" s="76">
        <f>IF($E18547="","",IFERROR(VLOOKUP(TRIM(E18547&amp;""),'Référentiel Articles'!$A$2:$F$634,6,FALSE),""))</f>
      </c>
      <c r="J18547" s="78">
        <f>IF(OR($E18547="",$H18547=""),"",$H18547*$I18547)</f>
      </c>
      <c r="K18547" s="79" t="str">
        <v/>
      </c>
    </row>
    <row r="18548">
      <c r="A18548" s="81" t="str">
        <v/>
      </c>
      <c r="B18548" s="81" t="str">
        <v/>
      </c>
      <c r="C18548" s="83">
        <f>IF($E18548="","",IFERROR(VLOOKUP(TRIM(E18548&amp;""),'Référentiel Articles'!$A$2:$F$634,2,FALSE),""))</f>
      </c>
      <c r="D18548" s="83">
        <f>IF($E18548="","",IFERROR(VLOOKUP(TRIM(E18548&amp;""),'Référentiel Articles'!$A$2:$F$634,3,FALSE),""))</f>
      </c>
      <c r="E18548" s="81" t="str">
        <v/>
      </c>
      <c r="F18548" s="83">
        <f>IF($E18548="","",IFERROR(VLOOKUP(TRIM(E18548&amp;""),'Référentiel Articles'!$A$2:$F$634,4,FALSE),""))</f>
      </c>
      <c r="G18548" s="84">
        <f>IF($E18548="","",IFERROR(VLOOKUP(TRIM(E18548&amp;""),'Référentiel Articles'!$A$2:$F$634,5,FALSE),""))</f>
      </c>
      <c r="H18548" s="85" t="str">
        <v/>
      </c>
      <c r="I18548" s="84">
        <f>IF($E18548="","",IFERROR(VLOOKUP(TRIM(E18548&amp;""),'Référentiel Articles'!$A$2:$F$634,6,FALSE),""))</f>
      </c>
      <c r="J18548" s="90">
        <f>IF(OR($E18548="",$H18548=""),"",$H18548*$I18548)</f>
      </c>
      <c r="K18548" s="87" t="str">
        <v/>
      </c>
    </row>
    <row r="18549">
      <c r="A18549" s="74" t="str">
        <v/>
      </c>
      <c r="B18549" s="74" t="str">
        <v/>
      </c>
      <c r="C18549" s="75">
        <f>IF($E18549="","",IFERROR(VLOOKUP(TRIM(E18549&amp;""),'Référentiel Articles'!$A$2:$F$634,2,FALSE),""))</f>
      </c>
      <c r="D18549" s="75">
        <f>IF($E18549="","",IFERROR(VLOOKUP(TRIM(E18549&amp;""),'Référentiel Articles'!$A$2:$F$634,3,FALSE),""))</f>
      </c>
      <c r="E18549" s="74" t="str">
        <v/>
      </c>
      <c r="F18549" s="75">
        <f>IF($E18549="","",IFERROR(VLOOKUP(TRIM(E18549&amp;""),'Référentiel Articles'!$A$2:$F$634,4,FALSE),""))</f>
      </c>
      <c r="G18549" s="76">
        <f>IF($E18549="","",IFERROR(VLOOKUP(TRIM(E18549&amp;""),'Référentiel Articles'!$A$2:$F$634,5,FALSE),""))</f>
      </c>
      <c r="H18549" s="77" t="str">
        <v/>
      </c>
      <c r="I18549" s="76">
        <f>IF($E18549="","",IFERROR(VLOOKUP(TRIM(E18549&amp;""),'Référentiel Articles'!$A$2:$F$634,6,FALSE),""))</f>
      </c>
      <c r="J18549" s="78">
        <f>IF(OR($E18549="",$H18549=""),"",$H18549*$I18549)</f>
      </c>
      <c r="K18549" s="79" t="str">
        <v/>
      </c>
    </row>
    <row r="18550">
      <c r="A18550" s="81" t="str">
        <v/>
      </c>
      <c r="B18550" s="81" t="str">
        <v/>
      </c>
      <c r="C18550" s="83">
        <f>IF($E18550="","",IFERROR(VLOOKUP(TRIM(E18550&amp;""),'Référentiel Articles'!$A$2:$F$634,2,FALSE),""))</f>
      </c>
      <c r="D18550" s="83">
        <f>IF($E18550="","",IFERROR(VLOOKUP(TRIM(E18550&amp;""),'Référentiel Articles'!$A$2:$F$634,3,FALSE),""))</f>
      </c>
      <c r="E18550" s="81" t="str">
        <v/>
      </c>
      <c r="F18550" s="83">
        <f>IF($E18550="","",IFERROR(VLOOKUP(TRIM(E18550&amp;""),'Référentiel Articles'!$A$2:$F$634,4,FALSE),""))</f>
      </c>
      <c r="G18550" s="84">
        <f>IF($E18550="","",IFERROR(VLOOKUP(TRIM(E18550&amp;""),'Référentiel Articles'!$A$2:$F$634,5,FALSE),""))</f>
      </c>
      <c r="H18550" s="85" t="str">
        <v/>
      </c>
      <c r="I18550" s="84">
        <f>IF($E18550="","",IFERROR(VLOOKUP(TRIM(E18550&amp;""),'Référentiel Articles'!$A$2:$F$634,6,FALSE),""))</f>
      </c>
      <c r="J18550" s="90">
        <f>IF(OR($E18550="",$H18550=""),"",$H18550*$I18550)</f>
      </c>
      <c r="K18550" s="87" t="str">
        <v/>
      </c>
    </row>
    <row r="18551">
      <c r="A18551" s="74" t="str">
        <v/>
      </c>
      <c r="B18551" s="74" t="str">
        <v/>
      </c>
      <c r="C18551" s="75">
        <f>IF($E18551="","",IFERROR(VLOOKUP(TRIM(E18551&amp;""),'Référentiel Articles'!$A$2:$F$634,2,FALSE),""))</f>
      </c>
      <c r="D18551" s="75">
        <f>IF($E18551="","",IFERROR(VLOOKUP(TRIM(E18551&amp;""),'Référentiel Articles'!$A$2:$F$634,3,FALSE),""))</f>
      </c>
      <c r="E18551" s="74" t="str">
        <v/>
      </c>
      <c r="F18551" s="75">
        <f>IF($E18551="","",IFERROR(VLOOKUP(TRIM(E18551&amp;""),'Référentiel Articles'!$A$2:$F$634,4,FALSE),""))</f>
      </c>
      <c r="G18551" s="76">
        <f>IF($E18551="","",IFERROR(VLOOKUP(TRIM(E18551&amp;""),'Référentiel Articles'!$A$2:$F$634,5,FALSE),""))</f>
      </c>
      <c r="H18551" s="77" t="str">
        <v/>
      </c>
      <c r="I18551" s="76">
        <f>IF($E18551="","",IFERROR(VLOOKUP(TRIM(E18551&amp;""),'Référentiel Articles'!$A$2:$F$634,6,FALSE),""))</f>
      </c>
      <c r="J18551" s="78">
        <f>IF(OR($E18551="",$H18551=""),"",$H18551*$I18551)</f>
      </c>
      <c r="K18551" s="79" t="str">
        <v/>
      </c>
    </row>
    <row r="18552">
      <c r="A18552" s="81" t="str">
        <v/>
      </c>
      <c r="B18552" s="81" t="str">
        <v/>
      </c>
      <c r="C18552" s="83">
        <f>IF($E18552="","",IFERROR(VLOOKUP(TRIM(E18552&amp;""),'Référentiel Articles'!$A$2:$F$634,2,FALSE),""))</f>
      </c>
      <c r="D18552" s="83">
        <f>IF($E18552="","",IFERROR(VLOOKUP(TRIM(E18552&amp;""),'Référentiel Articles'!$A$2:$F$634,3,FALSE),""))</f>
      </c>
      <c r="E18552" s="81" t="str">
        <v/>
      </c>
      <c r="F18552" s="83">
        <f>IF($E18552="","",IFERROR(VLOOKUP(TRIM(E18552&amp;""),'Référentiel Articles'!$A$2:$F$634,4,FALSE),""))</f>
      </c>
      <c r="G18552" s="84">
        <f>IF($E18552="","",IFERROR(VLOOKUP(TRIM(E18552&amp;""),'Référentiel Articles'!$A$2:$F$634,5,FALSE),""))</f>
      </c>
      <c r="H18552" s="85" t="str">
        <v/>
      </c>
      <c r="I18552" s="84">
        <f>IF($E18552="","",IFERROR(VLOOKUP(TRIM(E18552&amp;""),'Référentiel Articles'!$A$2:$F$634,6,FALSE),""))</f>
      </c>
      <c r="J18552" s="90">
        <f>IF(OR($E18552="",$H18552=""),"",$H18552*$I18552)</f>
      </c>
      <c r="K18552" s="87" t="str">
        <v/>
      </c>
    </row>
    <row r="18553">
      <c r="A18553" s="74" t="str">
        <v/>
      </c>
      <c r="B18553" s="74" t="str">
        <v/>
      </c>
      <c r="C18553" s="75">
        <f>IF($E18553="","",IFERROR(VLOOKUP(TRIM(E18553&amp;""),'Référentiel Articles'!$A$2:$F$634,2,FALSE),""))</f>
      </c>
      <c r="D18553" s="75">
        <f>IF($E18553="","",IFERROR(VLOOKUP(TRIM(E18553&amp;""),'Référentiel Articles'!$A$2:$F$634,3,FALSE),""))</f>
      </c>
      <c r="E18553" s="74" t="str">
        <v/>
      </c>
      <c r="F18553" s="75">
        <f>IF($E18553="","",IFERROR(VLOOKUP(TRIM(E18553&amp;""),'Référentiel Articles'!$A$2:$F$634,4,FALSE),""))</f>
      </c>
      <c r="G18553" s="76">
        <f>IF($E18553="","",IFERROR(VLOOKUP(TRIM(E18553&amp;""),'Référentiel Articles'!$A$2:$F$634,5,FALSE),""))</f>
      </c>
      <c r="H18553" s="77" t="str">
        <v/>
      </c>
      <c r="I18553" s="76">
        <f>IF($E18553="","",IFERROR(VLOOKUP(TRIM(E18553&amp;""),'Référentiel Articles'!$A$2:$F$634,6,FALSE),""))</f>
      </c>
      <c r="J18553" s="78">
        <f>IF(OR($E18553="",$H18553=""),"",$H18553*$I18553)</f>
      </c>
      <c r="K18553" s="79" t="str">
        <v/>
      </c>
    </row>
    <row r="18554">
      <c r="A18554" s="81" t="str">
        <v/>
      </c>
      <c r="B18554" s="81" t="str">
        <v/>
      </c>
      <c r="C18554" s="83">
        <f>IF($E18554="","",IFERROR(VLOOKUP(TRIM(E18554&amp;""),'Référentiel Articles'!$A$2:$F$634,2,FALSE),""))</f>
      </c>
      <c r="D18554" s="83">
        <f>IF($E18554="","",IFERROR(VLOOKUP(TRIM(E18554&amp;""),'Référentiel Articles'!$A$2:$F$634,3,FALSE),""))</f>
      </c>
      <c r="E18554" s="81" t="str">
        <v/>
      </c>
      <c r="F18554" s="83">
        <f>IF($E18554="","",IFERROR(VLOOKUP(TRIM(E18554&amp;""),'Référentiel Articles'!$A$2:$F$634,4,FALSE),""))</f>
      </c>
      <c r="G18554" s="84">
        <f>IF($E18554="","",IFERROR(VLOOKUP(TRIM(E18554&amp;""),'Référentiel Articles'!$A$2:$F$634,5,FALSE),""))</f>
      </c>
      <c r="H18554" s="85" t="str">
        <v/>
      </c>
      <c r="I18554" s="84">
        <f>IF($E18554="","",IFERROR(VLOOKUP(TRIM(E18554&amp;""),'Référentiel Articles'!$A$2:$F$634,6,FALSE),""))</f>
      </c>
      <c r="J18554" s="90">
        <f>IF(OR($E18554="",$H18554=""),"",$H18554*$I18554)</f>
      </c>
      <c r="K18554" s="87" t="str">
        <v/>
      </c>
    </row>
    <row r="18555">
      <c r="A18555" s="74" t="str">
        <v/>
      </c>
      <c r="B18555" s="74" t="str">
        <v/>
      </c>
      <c r="C18555" s="75">
        <f>IF($E18555="","",IFERROR(VLOOKUP(TRIM(E18555&amp;""),'Référentiel Articles'!$A$2:$F$634,2,FALSE),""))</f>
      </c>
      <c r="D18555" s="75">
        <f>IF($E18555="","",IFERROR(VLOOKUP(TRIM(E18555&amp;""),'Référentiel Articles'!$A$2:$F$634,3,FALSE),""))</f>
      </c>
      <c r="E18555" s="74" t="str">
        <v/>
      </c>
      <c r="F18555" s="75">
        <f>IF($E18555="","",IFERROR(VLOOKUP(TRIM(E18555&amp;""),'Référentiel Articles'!$A$2:$F$634,4,FALSE),""))</f>
      </c>
      <c r="G18555" s="76">
        <f>IF($E18555="","",IFERROR(VLOOKUP(TRIM(E18555&amp;""),'Référentiel Articles'!$A$2:$F$634,5,FALSE),""))</f>
      </c>
      <c r="H18555" s="77" t="str">
        <v/>
      </c>
      <c r="I18555" s="76">
        <f>IF($E18555="","",IFERROR(VLOOKUP(TRIM(E18555&amp;""),'Référentiel Articles'!$A$2:$F$634,6,FALSE),""))</f>
      </c>
      <c r="J18555" s="78">
        <f>IF(OR($E18555="",$H18555=""),"",$H18555*$I18555)</f>
      </c>
      <c r="K18555" s="79" t="str">
        <v/>
      </c>
    </row>
    <row r="18556">
      <c r="A18556" s="81" t="str">
        <v/>
      </c>
      <c r="B18556" s="81" t="str">
        <v/>
      </c>
      <c r="C18556" s="83">
        <f>IF($E18556="","",IFERROR(VLOOKUP(TRIM(E18556&amp;""),'Référentiel Articles'!$A$2:$F$634,2,FALSE),""))</f>
      </c>
      <c r="D18556" s="83">
        <f>IF($E18556="","",IFERROR(VLOOKUP(TRIM(E18556&amp;""),'Référentiel Articles'!$A$2:$F$634,3,FALSE),""))</f>
      </c>
      <c r="E18556" s="81" t="str">
        <v/>
      </c>
      <c r="F18556" s="83">
        <f>IF($E18556="","",IFERROR(VLOOKUP(TRIM(E18556&amp;""),'Référentiel Articles'!$A$2:$F$634,4,FALSE),""))</f>
      </c>
      <c r="G18556" s="84">
        <f>IF($E18556="","",IFERROR(VLOOKUP(TRIM(E18556&amp;""),'Référentiel Articles'!$A$2:$F$634,5,FALSE),""))</f>
      </c>
      <c r="H18556" s="85" t="str">
        <v/>
      </c>
      <c r="I18556" s="84">
        <f>IF($E18556="","",IFERROR(VLOOKUP(TRIM(E18556&amp;""),'Référentiel Articles'!$A$2:$F$634,6,FALSE),""))</f>
      </c>
      <c r="J18556" s="90">
        <f>IF(OR($E18556="",$H18556=""),"",$H18556*$I18556)</f>
      </c>
      <c r="K18556" s="87" t="str">
        <v/>
      </c>
    </row>
    <row r="18557">
      <c r="A18557" s="74" t="str">
        <v/>
      </c>
      <c r="B18557" s="74" t="str">
        <v/>
      </c>
      <c r="C18557" s="75">
        <f>IF($E18557="","",IFERROR(VLOOKUP(TRIM(E18557&amp;""),'Référentiel Articles'!$A$2:$F$634,2,FALSE),""))</f>
      </c>
      <c r="D18557" s="75">
        <f>IF($E18557="","",IFERROR(VLOOKUP(TRIM(E18557&amp;""),'Référentiel Articles'!$A$2:$F$634,3,FALSE),""))</f>
      </c>
      <c r="E18557" s="74" t="str">
        <v/>
      </c>
      <c r="F18557" s="75">
        <f>IF($E18557="","",IFERROR(VLOOKUP(TRIM(E18557&amp;""),'Référentiel Articles'!$A$2:$F$634,4,FALSE),""))</f>
      </c>
      <c r="G18557" s="76">
        <f>IF($E18557="","",IFERROR(VLOOKUP(TRIM(E18557&amp;""),'Référentiel Articles'!$A$2:$F$634,5,FALSE),""))</f>
      </c>
      <c r="H18557" s="77" t="str">
        <v/>
      </c>
      <c r="I18557" s="76">
        <f>IF($E18557="","",IFERROR(VLOOKUP(TRIM(E18557&amp;""),'Référentiel Articles'!$A$2:$F$634,6,FALSE),""))</f>
      </c>
      <c r="J18557" s="78">
        <f>IF(OR($E18557="",$H18557=""),"",$H18557*$I18557)</f>
      </c>
      <c r="K18557" s="79" t="str">
        <v/>
      </c>
    </row>
    <row r="18558">
      <c r="A18558" s="81" t="str">
        <v/>
      </c>
      <c r="B18558" s="81" t="str">
        <v/>
      </c>
      <c r="C18558" s="83">
        <f>IF($E18558="","",IFERROR(VLOOKUP(TRIM(E18558&amp;""),'Référentiel Articles'!$A$2:$F$634,2,FALSE),""))</f>
      </c>
      <c r="D18558" s="83">
        <f>IF($E18558="","",IFERROR(VLOOKUP(TRIM(E18558&amp;""),'Référentiel Articles'!$A$2:$F$634,3,FALSE),""))</f>
      </c>
      <c r="E18558" s="81" t="str">
        <v/>
      </c>
      <c r="F18558" s="83">
        <f>IF($E18558="","",IFERROR(VLOOKUP(TRIM(E18558&amp;""),'Référentiel Articles'!$A$2:$F$634,4,FALSE),""))</f>
      </c>
      <c r="G18558" s="84">
        <f>IF($E18558="","",IFERROR(VLOOKUP(TRIM(E18558&amp;""),'Référentiel Articles'!$A$2:$F$634,5,FALSE),""))</f>
      </c>
      <c r="H18558" s="85" t="str">
        <v/>
      </c>
      <c r="I18558" s="84">
        <f>IF($E18558="","",IFERROR(VLOOKUP(TRIM(E18558&amp;""),'Référentiel Articles'!$A$2:$F$634,6,FALSE),""))</f>
      </c>
      <c r="J18558" s="90">
        <f>IF(OR($E18558="",$H18558=""),"",$H18558*$I18558)</f>
      </c>
      <c r="K18558" s="87" t="str">
        <v/>
      </c>
    </row>
    <row r="18559">
      <c r="A18559" s="74" t="str">
        <v/>
      </c>
      <c r="B18559" s="74" t="str">
        <v/>
      </c>
      <c r="C18559" s="75">
        <f>IF($E18559="","",IFERROR(VLOOKUP(TRIM(E18559&amp;""),'Référentiel Articles'!$A$2:$F$634,2,FALSE),""))</f>
      </c>
      <c r="D18559" s="75">
        <f>IF($E18559="","",IFERROR(VLOOKUP(TRIM(E18559&amp;""),'Référentiel Articles'!$A$2:$F$634,3,FALSE),""))</f>
      </c>
      <c r="E18559" s="74" t="str">
        <v/>
      </c>
      <c r="F18559" s="75">
        <f>IF($E18559="","",IFERROR(VLOOKUP(TRIM(E18559&amp;""),'Référentiel Articles'!$A$2:$F$634,4,FALSE),""))</f>
      </c>
      <c r="G18559" s="76">
        <f>IF($E18559="","",IFERROR(VLOOKUP(TRIM(E18559&amp;""),'Référentiel Articles'!$A$2:$F$634,5,FALSE),""))</f>
      </c>
      <c r="H18559" s="77" t="str">
        <v/>
      </c>
      <c r="I18559" s="76">
        <f>IF($E18559="","",IFERROR(VLOOKUP(TRIM(E18559&amp;""),'Référentiel Articles'!$A$2:$F$634,6,FALSE),""))</f>
      </c>
      <c r="J18559" s="78">
        <f>IF(OR($E18559="",$H18559=""),"",$H18559*$I18559)</f>
      </c>
      <c r="K18559" s="79" t="str">
        <v/>
      </c>
    </row>
    <row r="18560">
      <c r="A18560" s="81" t="str">
        <v/>
      </c>
      <c r="B18560" s="81" t="str">
        <v/>
      </c>
      <c r="C18560" s="83">
        <f>IF($E18560="","",IFERROR(VLOOKUP(TRIM(E18560&amp;""),'Référentiel Articles'!$A$2:$F$634,2,FALSE),""))</f>
      </c>
      <c r="D18560" s="83">
        <f>IF($E18560="","",IFERROR(VLOOKUP(TRIM(E18560&amp;""),'Référentiel Articles'!$A$2:$F$634,3,FALSE),""))</f>
      </c>
      <c r="E18560" s="81" t="str">
        <v/>
      </c>
      <c r="F18560" s="83">
        <f>IF($E18560="","",IFERROR(VLOOKUP(TRIM(E18560&amp;""),'Référentiel Articles'!$A$2:$F$634,4,FALSE),""))</f>
      </c>
      <c r="G18560" s="84">
        <f>IF($E18560="","",IFERROR(VLOOKUP(TRIM(E18560&amp;""),'Référentiel Articles'!$A$2:$F$634,5,FALSE),""))</f>
      </c>
      <c r="H18560" s="85" t="str">
        <v/>
      </c>
      <c r="I18560" s="84">
        <f>IF($E18560="","",IFERROR(VLOOKUP(TRIM(E18560&amp;""),'Référentiel Articles'!$A$2:$F$634,6,FALSE),""))</f>
      </c>
      <c r="J18560" s="90">
        <f>IF(OR($E18560="",$H18560=""),"",$H18560*$I18560)</f>
      </c>
      <c r="K18560" s="87" t="str">
        <v/>
      </c>
    </row>
    <row r="18561">
      <c r="A18561" s="74" t="str">
        <v/>
      </c>
      <c r="B18561" s="74" t="str">
        <v/>
      </c>
      <c r="C18561" s="75">
        <f>IF($E18561="","",IFERROR(VLOOKUP(TRIM(E18561&amp;""),'Référentiel Articles'!$A$2:$F$634,2,FALSE),""))</f>
      </c>
      <c r="D18561" s="75">
        <f>IF($E18561="","",IFERROR(VLOOKUP(TRIM(E18561&amp;""),'Référentiel Articles'!$A$2:$F$634,3,FALSE),""))</f>
      </c>
      <c r="E18561" s="74" t="str">
        <v/>
      </c>
      <c r="F18561" s="75">
        <f>IF($E18561="","",IFERROR(VLOOKUP(TRIM(E18561&amp;""),'Référentiel Articles'!$A$2:$F$634,4,FALSE),""))</f>
      </c>
      <c r="G18561" s="76">
        <f>IF($E18561="","",IFERROR(VLOOKUP(TRIM(E18561&amp;""),'Référentiel Articles'!$A$2:$F$634,5,FALSE),""))</f>
      </c>
      <c r="H18561" s="77" t="str">
        <v/>
      </c>
      <c r="I18561" s="76">
        <f>IF($E18561="","",IFERROR(VLOOKUP(TRIM(E18561&amp;""),'Référentiel Articles'!$A$2:$F$634,6,FALSE),""))</f>
      </c>
      <c r="J18561" s="78">
        <f>IF(OR($E18561="",$H18561=""),"",$H18561*$I18561)</f>
      </c>
      <c r="K18561" s="79" t="str">
        <v/>
      </c>
    </row>
    <row r="18562">
      <c r="A18562" s="81" t="str">
        <v/>
      </c>
      <c r="B18562" s="81" t="str">
        <v/>
      </c>
      <c r="C18562" s="83">
        <f>IF($E18562="","",IFERROR(VLOOKUP(TRIM(E18562&amp;""),'Référentiel Articles'!$A$2:$F$634,2,FALSE),""))</f>
      </c>
      <c r="D18562" s="83">
        <f>IF($E18562="","",IFERROR(VLOOKUP(TRIM(E18562&amp;""),'Référentiel Articles'!$A$2:$F$634,3,FALSE),""))</f>
      </c>
      <c r="E18562" s="81" t="str">
        <v/>
      </c>
      <c r="F18562" s="83">
        <f>IF($E18562="","",IFERROR(VLOOKUP(TRIM(E18562&amp;""),'Référentiel Articles'!$A$2:$F$634,4,FALSE),""))</f>
      </c>
      <c r="G18562" s="84">
        <f>IF($E18562="","",IFERROR(VLOOKUP(TRIM(E18562&amp;""),'Référentiel Articles'!$A$2:$F$634,5,FALSE),""))</f>
      </c>
      <c r="H18562" s="85" t="str">
        <v/>
      </c>
      <c r="I18562" s="84">
        <f>IF($E18562="","",IFERROR(VLOOKUP(TRIM(E18562&amp;""),'Référentiel Articles'!$A$2:$F$634,6,FALSE),""))</f>
      </c>
      <c r="J18562" s="90">
        <f>IF(OR($E18562="",$H18562=""),"",$H18562*$I18562)</f>
      </c>
      <c r="K18562" s="87" t="str">
        <v/>
      </c>
    </row>
    <row r="18563">
      <c r="A18563" s="74" t="str">
        <v/>
      </c>
      <c r="B18563" s="74" t="str">
        <v/>
      </c>
      <c r="C18563" s="75">
        <f>IF($E18563="","",IFERROR(VLOOKUP(TRIM(E18563&amp;""),'Référentiel Articles'!$A$2:$F$634,2,FALSE),""))</f>
      </c>
      <c r="D18563" s="75">
        <f>IF($E18563="","",IFERROR(VLOOKUP(TRIM(E18563&amp;""),'Référentiel Articles'!$A$2:$F$634,3,FALSE),""))</f>
      </c>
      <c r="E18563" s="74" t="str">
        <v/>
      </c>
      <c r="F18563" s="75">
        <f>IF($E18563="","",IFERROR(VLOOKUP(TRIM(E18563&amp;""),'Référentiel Articles'!$A$2:$F$634,4,FALSE),""))</f>
      </c>
      <c r="G18563" s="76">
        <f>IF($E18563="","",IFERROR(VLOOKUP(TRIM(E18563&amp;""),'Référentiel Articles'!$A$2:$F$634,5,FALSE),""))</f>
      </c>
      <c r="H18563" s="77" t="str">
        <v/>
      </c>
      <c r="I18563" s="76">
        <f>IF($E18563="","",IFERROR(VLOOKUP(TRIM(E18563&amp;""),'Référentiel Articles'!$A$2:$F$634,6,FALSE),""))</f>
      </c>
      <c r="J18563" s="78">
        <f>IF(OR($E18563="",$H18563=""),"",$H18563*$I18563)</f>
      </c>
      <c r="K18563" s="79" t="str">
        <v/>
      </c>
    </row>
    <row r="18564">
      <c r="A18564" s="81" t="str">
        <v/>
      </c>
      <c r="B18564" s="81" t="str">
        <v/>
      </c>
      <c r="C18564" s="83">
        <f>IF($E18564="","",IFERROR(VLOOKUP(TRIM(E18564&amp;""),'Référentiel Articles'!$A$2:$F$634,2,FALSE),""))</f>
      </c>
      <c r="D18564" s="83">
        <f>IF($E18564="","",IFERROR(VLOOKUP(TRIM(E18564&amp;""),'Référentiel Articles'!$A$2:$F$634,3,FALSE),""))</f>
      </c>
      <c r="E18564" s="81" t="str">
        <v/>
      </c>
      <c r="F18564" s="83">
        <f>IF($E18564="","",IFERROR(VLOOKUP(TRIM(E18564&amp;""),'Référentiel Articles'!$A$2:$F$634,4,FALSE),""))</f>
      </c>
      <c r="G18564" s="84">
        <f>IF($E18564="","",IFERROR(VLOOKUP(TRIM(E18564&amp;""),'Référentiel Articles'!$A$2:$F$634,5,FALSE),""))</f>
      </c>
      <c r="H18564" s="85" t="str">
        <v/>
      </c>
      <c r="I18564" s="84">
        <f>IF($E18564="","",IFERROR(VLOOKUP(TRIM(E18564&amp;""),'Référentiel Articles'!$A$2:$F$634,6,FALSE),""))</f>
      </c>
      <c r="J18564" s="90">
        <f>IF(OR($E18564="",$H18564=""),"",$H18564*$I18564)</f>
      </c>
      <c r="K18564" s="87" t="str">
        <v/>
      </c>
    </row>
    <row r="18565">
      <c r="A18565" s="74" t="str">
        <v/>
      </c>
      <c r="B18565" s="74" t="str">
        <v/>
      </c>
      <c r="C18565" s="75">
        <f>IF($E18565="","",IFERROR(VLOOKUP(TRIM(E18565&amp;""),'Référentiel Articles'!$A$2:$F$634,2,FALSE),""))</f>
      </c>
      <c r="D18565" s="75">
        <f>IF($E18565="","",IFERROR(VLOOKUP(TRIM(E18565&amp;""),'Référentiel Articles'!$A$2:$F$634,3,FALSE),""))</f>
      </c>
      <c r="E18565" s="74" t="str">
        <v/>
      </c>
      <c r="F18565" s="75">
        <f>IF($E18565="","",IFERROR(VLOOKUP(TRIM(E18565&amp;""),'Référentiel Articles'!$A$2:$F$634,4,FALSE),""))</f>
      </c>
      <c r="G18565" s="76">
        <f>IF($E18565="","",IFERROR(VLOOKUP(TRIM(E18565&amp;""),'Référentiel Articles'!$A$2:$F$634,5,FALSE),""))</f>
      </c>
      <c r="H18565" s="77" t="str">
        <v/>
      </c>
      <c r="I18565" s="76">
        <f>IF($E18565="","",IFERROR(VLOOKUP(TRIM(E18565&amp;""),'Référentiel Articles'!$A$2:$F$634,6,FALSE),""))</f>
      </c>
      <c r="J18565" s="78">
        <f>IF(OR($E18565="",$H18565=""),"",$H18565*$I18565)</f>
      </c>
      <c r="K18565" s="79" t="str">
        <v/>
      </c>
    </row>
    <row r="18566">
      <c r="A18566" s="81" t="str">
        <v/>
      </c>
      <c r="B18566" s="81" t="str">
        <v/>
      </c>
      <c r="C18566" s="83">
        <f>IF($E18566="","",IFERROR(VLOOKUP(TRIM(E18566&amp;""),'Référentiel Articles'!$A$2:$F$634,2,FALSE),""))</f>
      </c>
      <c r="D18566" s="83">
        <f>IF($E18566="","",IFERROR(VLOOKUP(TRIM(E18566&amp;""),'Référentiel Articles'!$A$2:$F$634,3,FALSE),""))</f>
      </c>
      <c r="E18566" s="81" t="str">
        <v/>
      </c>
      <c r="F18566" s="83">
        <f>IF($E18566="","",IFERROR(VLOOKUP(TRIM(E18566&amp;""),'Référentiel Articles'!$A$2:$F$634,4,FALSE),""))</f>
      </c>
      <c r="G18566" s="84">
        <f>IF($E18566="","",IFERROR(VLOOKUP(TRIM(E18566&amp;""),'Référentiel Articles'!$A$2:$F$634,5,FALSE),""))</f>
      </c>
      <c r="H18566" s="85" t="str">
        <v/>
      </c>
      <c r="I18566" s="84">
        <f>IF($E18566="","",IFERROR(VLOOKUP(TRIM(E18566&amp;""),'Référentiel Articles'!$A$2:$F$634,6,FALSE),""))</f>
      </c>
      <c r="J18566" s="90">
        <f>IF(OR($E18566="",$H18566=""),"",$H18566*$I18566)</f>
      </c>
      <c r="K18566" s="87" t="str">
        <v/>
      </c>
    </row>
    <row r="18567">
      <c r="A18567" s="74" t="str">
        <v/>
      </c>
      <c r="B18567" s="74" t="str">
        <v/>
      </c>
      <c r="C18567" s="75">
        <f>IF($E18567="","",IFERROR(VLOOKUP(TRIM(E18567&amp;""),'Référentiel Articles'!$A$2:$F$634,2,FALSE),""))</f>
      </c>
      <c r="D18567" s="75">
        <f>IF($E18567="","",IFERROR(VLOOKUP(TRIM(E18567&amp;""),'Référentiel Articles'!$A$2:$F$634,3,FALSE),""))</f>
      </c>
      <c r="E18567" s="74" t="str">
        <v/>
      </c>
      <c r="F18567" s="75">
        <f>IF($E18567="","",IFERROR(VLOOKUP(TRIM(E18567&amp;""),'Référentiel Articles'!$A$2:$F$634,4,FALSE),""))</f>
      </c>
      <c r="G18567" s="76">
        <f>IF($E18567="","",IFERROR(VLOOKUP(TRIM(E18567&amp;""),'Référentiel Articles'!$A$2:$F$634,5,FALSE),""))</f>
      </c>
      <c r="H18567" s="77" t="str">
        <v/>
      </c>
      <c r="I18567" s="76">
        <f>IF($E18567="","",IFERROR(VLOOKUP(TRIM(E18567&amp;""),'Référentiel Articles'!$A$2:$F$634,6,FALSE),""))</f>
      </c>
      <c r="J18567" s="78">
        <f>IF(OR($E18567="",$H18567=""),"",$H18567*$I18567)</f>
      </c>
      <c r="K18567" s="79" t="str">
        <v/>
      </c>
    </row>
    <row r="18568">
      <c r="A18568" s="81" t="str">
        <v/>
      </c>
      <c r="B18568" s="81" t="str">
        <v/>
      </c>
      <c r="C18568" s="83">
        <f>IF($E18568="","",IFERROR(VLOOKUP(TRIM(E18568&amp;""),'Référentiel Articles'!$A$2:$F$634,2,FALSE),""))</f>
      </c>
      <c r="D18568" s="83">
        <f>IF($E18568="","",IFERROR(VLOOKUP(TRIM(E18568&amp;""),'Référentiel Articles'!$A$2:$F$634,3,FALSE),""))</f>
      </c>
      <c r="E18568" s="81" t="str">
        <v/>
      </c>
      <c r="F18568" s="83">
        <f>IF($E18568="","",IFERROR(VLOOKUP(TRIM(E18568&amp;""),'Référentiel Articles'!$A$2:$F$634,4,FALSE),""))</f>
      </c>
      <c r="G18568" s="84">
        <f>IF($E18568="","",IFERROR(VLOOKUP(TRIM(E18568&amp;""),'Référentiel Articles'!$A$2:$F$634,5,FALSE),""))</f>
      </c>
      <c r="H18568" s="85" t="str">
        <v/>
      </c>
      <c r="I18568" s="84">
        <f>IF($E18568="","",IFERROR(VLOOKUP(TRIM(E18568&amp;""),'Référentiel Articles'!$A$2:$F$634,6,FALSE),""))</f>
      </c>
      <c r="J18568" s="90">
        <f>IF(OR($E18568="",$H18568=""),"",$H18568*$I18568)</f>
      </c>
      <c r="K18568" s="87" t="str">
        <v/>
      </c>
    </row>
    <row r="18569">
      <c r="A18569" s="74" t="str">
        <v/>
      </c>
      <c r="B18569" s="74" t="str">
        <v/>
      </c>
      <c r="C18569" s="75">
        <f>IF($E18569="","",IFERROR(VLOOKUP(TRIM(E18569&amp;""),'Référentiel Articles'!$A$2:$F$634,2,FALSE),""))</f>
      </c>
      <c r="D18569" s="75">
        <f>IF($E18569="","",IFERROR(VLOOKUP(TRIM(E18569&amp;""),'Référentiel Articles'!$A$2:$F$634,3,FALSE),""))</f>
      </c>
      <c r="E18569" s="74" t="str">
        <v/>
      </c>
      <c r="F18569" s="75">
        <f>IF($E18569="","",IFERROR(VLOOKUP(TRIM(E18569&amp;""),'Référentiel Articles'!$A$2:$F$634,4,FALSE),""))</f>
      </c>
      <c r="G18569" s="76">
        <f>IF($E18569="","",IFERROR(VLOOKUP(TRIM(E18569&amp;""),'Référentiel Articles'!$A$2:$F$634,5,FALSE),""))</f>
      </c>
      <c r="H18569" s="77" t="str">
        <v/>
      </c>
      <c r="I18569" s="76">
        <f>IF($E18569="","",IFERROR(VLOOKUP(TRIM(E18569&amp;""),'Référentiel Articles'!$A$2:$F$634,6,FALSE),""))</f>
      </c>
      <c r="J18569" s="78">
        <f>IF(OR($E18569="",$H18569=""),"",$H18569*$I18569)</f>
      </c>
      <c r="K18569" s="79" t="str">
        <v/>
      </c>
    </row>
    <row r="18570">
      <c r="A18570" s="81" t="str">
        <v/>
      </c>
      <c r="B18570" s="81" t="str">
        <v/>
      </c>
      <c r="C18570" s="83">
        <f>IF($E18570="","",IFERROR(VLOOKUP(TRIM(E18570&amp;""),'Référentiel Articles'!$A$2:$F$634,2,FALSE),""))</f>
      </c>
      <c r="D18570" s="83">
        <f>IF($E18570="","",IFERROR(VLOOKUP(TRIM(E18570&amp;""),'Référentiel Articles'!$A$2:$F$634,3,FALSE),""))</f>
      </c>
      <c r="E18570" s="81" t="str">
        <v/>
      </c>
      <c r="F18570" s="83">
        <f>IF($E18570="","",IFERROR(VLOOKUP(TRIM(E18570&amp;""),'Référentiel Articles'!$A$2:$F$634,4,FALSE),""))</f>
      </c>
      <c r="G18570" s="84">
        <f>IF($E18570="","",IFERROR(VLOOKUP(TRIM(E18570&amp;""),'Référentiel Articles'!$A$2:$F$634,5,FALSE),""))</f>
      </c>
      <c r="H18570" s="85" t="str">
        <v/>
      </c>
      <c r="I18570" s="84">
        <f>IF($E18570="","",IFERROR(VLOOKUP(TRIM(E18570&amp;""),'Référentiel Articles'!$A$2:$F$634,6,FALSE),""))</f>
      </c>
      <c r="J18570" s="90">
        <f>IF(OR($E18570="",$H18570=""),"",$H18570*$I18570)</f>
      </c>
      <c r="K18570" s="87" t="str">
        <v/>
      </c>
    </row>
    <row r="18571">
      <c r="A18571" s="74" t="str">
        <v/>
      </c>
      <c r="B18571" s="74" t="str">
        <v/>
      </c>
      <c r="C18571" s="75">
        <f>IF($E18571="","",IFERROR(VLOOKUP(TRIM(E18571&amp;""),'Référentiel Articles'!$A$2:$F$634,2,FALSE),""))</f>
      </c>
      <c r="D18571" s="75">
        <f>IF($E18571="","",IFERROR(VLOOKUP(TRIM(E18571&amp;""),'Référentiel Articles'!$A$2:$F$634,3,FALSE),""))</f>
      </c>
      <c r="E18571" s="74" t="str">
        <v/>
      </c>
      <c r="F18571" s="75">
        <f>IF($E18571="","",IFERROR(VLOOKUP(TRIM(E18571&amp;""),'Référentiel Articles'!$A$2:$F$634,4,FALSE),""))</f>
      </c>
      <c r="G18571" s="76">
        <f>IF($E18571="","",IFERROR(VLOOKUP(TRIM(E18571&amp;""),'Référentiel Articles'!$A$2:$F$634,5,FALSE),""))</f>
      </c>
      <c r="H18571" s="77" t="str">
        <v/>
      </c>
      <c r="I18571" s="76">
        <f>IF($E18571="","",IFERROR(VLOOKUP(TRIM(E18571&amp;""),'Référentiel Articles'!$A$2:$F$634,6,FALSE),""))</f>
      </c>
      <c r="J18571" s="78">
        <f>IF(OR($E18571="",$H18571=""),"",$H18571*$I18571)</f>
      </c>
      <c r="K18571" s="79" t="str">
        <v/>
      </c>
    </row>
    <row r="18572">
      <c r="A18572" s="81" t="str">
        <v/>
      </c>
      <c r="B18572" s="81" t="str">
        <v/>
      </c>
      <c r="C18572" s="83">
        <f>IF($E18572="","",IFERROR(VLOOKUP(TRIM(E18572&amp;""),'Référentiel Articles'!$A$2:$F$634,2,FALSE),""))</f>
      </c>
      <c r="D18572" s="83">
        <f>IF($E18572="","",IFERROR(VLOOKUP(TRIM(E18572&amp;""),'Référentiel Articles'!$A$2:$F$634,3,FALSE),""))</f>
      </c>
      <c r="E18572" s="81" t="str">
        <v/>
      </c>
      <c r="F18572" s="83">
        <f>IF($E18572="","",IFERROR(VLOOKUP(TRIM(E18572&amp;""),'Référentiel Articles'!$A$2:$F$634,4,FALSE),""))</f>
      </c>
      <c r="G18572" s="84">
        <f>IF($E18572="","",IFERROR(VLOOKUP(TRIM(E18572&amp;""),'Référentiel Articles'!$A$2:$F$634,5,FALSE),""))</f>
      </c>
      <c r="H18572" s="85" t="str">
        <v/>
      </c>
      <c r="I18572" s="84">
        <f>IF($E18572="","",IFERROR(VLOOKUP(TRIM(E18572&amp;""),'Référentiel Articles'!$A$2:$F$634,6,FALSE),""))</f>
      </c>
      <c r="J18572" s="90">
        <f>IF(OR($E18572="",$H18572=""),"",$H18572*$I18572)</f>
      </c>
      <c r="K18572" s="87" t="str">
        <v/>
      </c>
    </row>
    <row r="18573">
      <c r="A18573" s="74" t="str">
        <v/>
      </c>
      <c r="B18573" s="74" t="str">
        <v/>
      </c>
      <c r="C18573" s="75">
        <f>IF($E18573="","",IFERROR(VLOOKUP(TRIM(E18573&amp;""),'Référentiel Articles'!$A$2:$F$634,2,FALSE),""))</f>
      </c>
      <c r="D18573" s="75">
        <f>IF($E18573="","",IFERROR(VLOOKUP(TRIM(E18573&amp;""),'Référentiel Articles'!$A$2:$F$634,3,FALSE),""))</f>
      </c>
      <c r="E18573" s="74" t="str">
        <v/>
      </c>
      <c r="F18573" s="75">
        <f>IF($E18573="","",IFERROR(VLOOKUP(TRIM(E18573&amp;""),'Référentiel Articles'!$A$2:$F$634,4,FALSE),""))</f>
      </c>
      <c r="G18573" s="76">
        <f>IF($E18573="","",IFERROR(VLOOKUP(TRIM(E18573&amp;""),'Référentiel Articles'!$A$2:$F$634,5,FALSE),""))</f>
      </c>
      <c r="H18573" s="77" t="str">
        <v/>
      </c>
      <c r="I18573" s="76">
        <f>IF($E18573="","",IFERROR(VLOOKUP(TRIM(E18573&amp;""),'Référentiel Articles'!$A$2:$F$634,6,FALSE),""))</f>
      </c>
      <c r="J18573" s="78">
        <f>IF(OR($E18573="",$H18573=""),"",$H18573*$I18573)</f>
      </c>
      <c r="K18573" s="79" t="str">
        <v/>
      </c>
    </row>
    <row r="18574">
      <c r="A18574" s="81" t="str">
        <v/>
      </c>
      <c r="B18574" s="81" t="str">
        <v/>
      </c>
      <c r="C18574" s="83">
        <f>IF($E18574="","",IFERROR(VLOOKUP(TRIM(E18574&amp;""),'Référentiel Articles'!$A$2:$F$634,2,FALSE),""))</f>
      </c>
      <c r="D18574" s="83">
        <f>IF($E18574="","",IFERROR(VLOOKUP(TRIM(E18574&amp;""),'Référentiel Articles'!$A$2:$F$634,3,FALSE),""))</f>
      </c>
      <c r="E18574" s="81" t="str">
        <v/>
      </c>
      <c r="F18574" s="83">
        <f>IF($E18574="","",IFERROR(VLOOKUP(TRIM(E18574&amp;""),'Référentiel Articles'!$A$2:$F$634,4,FALSE),""))</f>
      </c>
      <c r="G18574" s="84">
        <f>IF($E18574="","",IFERROR(VLOOKUP(TRIM(E18574&amp;""),'Référentiel Articles'!$A$2:$F$634,5,FALSE),""))</f>
      </c>
      <c r="H18574" s="85" t="str">
        <v/>
      </c>
      <c r="I18574" s="84">
        <f>IF($E18574="","",IFERROR(VLOOKUP(TRIM(E18574&amp;""),'Référentiel Articles'!$A$2:$F$634,6,FALSE),""))</f>
      </c>
      <c r="J18574" s="90">
        <f>IF(OR($E18574="",$H18574=""),"",$H18574*$I18574)</f>
      </c>
      <c r="K18574" s="87" t="str">
        <v/>
      </c>
    </row>
    <row r="18575">
      <c r="A18575" s="74" t="str">
        <v/>
      </c>
      <c r="B18575" s="74" t="str">
        <v/>
      </c>
      <c r="C18575" s="75">
        <f>IF($E18575="","",IFERROR(VLOOKUP(TRIM(E18575&amp;""),'Référentiel Articles'!$A$2:$F$634,2,FALSE),""))</f>
      </c>
      <c r="D18575" s="75">
        <f>IF($E18575="","",IFERROR(VLOOKUP(TRIM(E18575&amp;""),'Référentiel Articles'!$A$2:$F$634,3,FALSE),""))</f>
      </c>
      <c r="E18575" s="74" t="str">
        <v/>
      </c>
      <c r="F18575" s="75">
        <f>IF($E18575="","",IFERROR(VLOOKUP(TRIM(E18575&amp;""),'Référentiel Articles'!$A$2:$F$634,4,FALSE),""))</f>
      </c>
      <c r="G18575" s="76">
        <f>IF($E18575="","",IFERROR(VLOOKUP(TRIM(E18575&amp;""),'Référentiel Articles'!$A$2:$F$634,5,FALSE),""))</f>
      </c>
      <c r="H18575" s="77" t="str">
        <v/>
      </c>
      <c r="I18575" s="76">
        <f>IF($E18575="","",IFERROR(VLOOKUP(TRIM(E18575&amp;""),'Référentiel Articles'!$A$2:$F$634,6,FALSE),""))</f>
      </c>
      <c r="J18575" s="78">
        <f>IF(OR($E18575="",$H18575=""),"",$H18575*$I18575)</f>
      </c>
      <c r="K18575" s="79" t="str">
        <v/>
      </c>
    </row>
    <row r="18576">
      <c r="A18576" s="81" t="str">
        <v/>
      </c>
      <c r="B18576" s="81" t="str">
        <v/>
      </c>
      <c r="C18576" s="83">
        <f>IF($E18576="","",IFERROR(VLOOKUP(TRIM(E18576&amp;""),'Référentiel Articles'!$A$2:$F$634,2,FALSE),""))</f>
      </c>
      <c r="D18576" s="83">
        <f>IF($E18576="","",IFERROR(VLOOKUP(TRIM(E18576&amp;""),'Référentiel Articles'!$A$2:$F$634,3,FALSE),""))</f>
      </c>
      <c r="E18576" s="81" t="str">
        <v/>
      </c>
      <c r="F18576" s="83">
        <f>IF($E18576="","",IFERROR(VLOOKUP(TRIM(E18576&amp;""),'Référentiel Articles'!$A$2:$F$634,4,FALSE),""))</f>
      </c>
      <c r="G18576" s="84">
        <f>IF($E18576="","",IFERROR(VLOOKUP(TRIM(E18576&amp;""),'Référentiel Articles'!$A$2:$F$634,5,FALSE),""))</f>
      </c>
      <c r="H18576" s="85" t="str">
        <v/>
      </c>
      <c r="I18576" s="84">
        <f>IF($E18576="","",IFERROR(VLOOKUP(TRIM(E18576&amp;""),'Référentiel Articles'!$A$2:$F$634,6,FALSE),""))</f>
      </c>
      <c r="J18576" s="90">
        <f>IF(OR($E18576="",$H18576=""),"",$H18576*$I18576)</f>
      </c>
      <c r="K18576" s="87" t="str">
        <v/>
      </c>
    </row>
    <row r="18577">
      <c r="A18577" s="74" t="str">
        <v/>
      </c>
      <c r="B18577" s="74" t="str">
        <v/>
      </c>
      <c r="C18577" s="75">
        <f>IF($E18577="","",IFERROR(VLOOKUP(TRIM(E18577&amp;""),'Référentiel Articles'!$A$2:$F$634,2,FALSE),""))</f>
      </c>
      <c r="D18577" s="75">
        <f>IF($E18577="","",IFERROR(VLOOKUP(TRIM(E18577&amp;""),'Référentiel Articles'!$A$2:$F$634,3,FALSE),""))</f>
      </c>
      <c r="E18577" s="74" t="str">
        <v/>
      </c>
      <c r="F18577" s="75">
        <f>IF($E18577="","",IFERROR(VLOOKUP(TRIM(E18577&amp;""),'Référentiel Articles'!$A$2:$F$634,4,FALSE),""))</f>
      </c>
      <c r="G18577" s="76">
        <f>IF($E18577="","",IFERROR(VLOOKUP(TRIM(E18577&amp;""),'Référentiel Articles'!$A$2:$F$634,5,FALSE),""))</f>
      </c>
      <c r="H18577" s="77" t="str">
        <v/>
      </c>
      <c r="I18577" s="76">
        <f>IF($E18577="","",IFERROR(VLOOKUP(TRIM(E18577&amp;""),'Référentiel Articles'!$A$2:$F$634,6,FALSE),""))</f>
      </c>
      <c r="J18577" s="78">
        <f>IF(OR($E18577="",$H18577=""),"",$H18577*$I18577)</f>
      </c>
      <c r="K18577" s="79" t="str">
        <v/>
      </c>
    </row>
    <row r="18578">
      <c r="A18578" s="81" t="str">
        <v/>
      </c>
      <c r="B18578" s="81" t="str">
        <v/>
      </c>
      <c r="C18578" s="83">
        <f>IF($E18578="","",IFERROR(VLOOKUP(TRIM(E18578&amp;""),'Référentiel Articles'!$A$2:$F$634,2,FALSE),""))</f>
      </c>
      <c r="D18578" s="83">
        <f>IF($E18578="","",IFERROR(VLOOKUP(TRIM(E18578&amp;""),'Référentiel Articles'!$A$2:$F$634,3,FALSE),""))</f>
      </c>
      <c r="E18578" s="81" t="str">
        <v/>
      </c>
      <c r="F18578" s="83">
        <f>IF($E18578="","",IFERROR(VLOOKUP(TRIM(E18578&amp;""),'Référentiel Articles'!$A$2:$F$634,4,FALSE),""))</f>
      </c>
      <c r="G18578" s="84">
        <f>IF($E18578="","",IFERROR(VLOOKUP(TRIM(E18578&amp;""),'Référentiel Articles'!$A$2:$F$634,5,FALSE),""))</f>
      </c>
      <c r="H18578" s="85" t="str">
        <v/>
      </c>
      <c r="I18578" s="84">
        <f>IF($E18578="","",IFERROR(VLOOKUP(TRIM(E18578&amp;""),'Référentiel Articles'!$A$2:$F$634,6,FALSE),""))</f>
      </c>
      <c r="J18578" s="90">
        <f>IF(OR($E18578="",$H18578=""),"",$H18578*$I18578)</f>
      </c>
      <c r="K18578" s="87" t="str">
        <v/>
      </c>
    </row>
    <row r="18579">
      <c r="A18579" s="74" t="str">
        <v/>
      </c>
      <c r="B18579" s="74" t="str">
        <v/>
      </c>
      <c r="C18579" s="75">
        <f>IF($E18579="","",IFERROR(VLOOKUP(TRIM(E18579&amp;""),'Référentiel Articles'!$A$2:$F$634,2,FALSE),""))</f>
      </c>
      <c r="D18579" s="75">
        <f>IF($E18579="","",IFERROR(VLOOKUP(TRIM(E18579&amp;""),'Référentiel Articles'!$A$2:$F$634,3,FALSE),""))</f>
      </c>
      <c r="E18579" s="74" t="str">
        <v/>
      </c>
      <c r="F18579" s="75">
        <f>IF($E18579="","",IFERROR(VLOOKUP(TRIM(E18579&amp;""),'Référentiel Articles'!$A$2:$F$634,4,FALSE),""))</f>
      </c>
      <c r="G18579" s="76">
        <f>IF($E18579="","",IFERROR(VLOOKUP(TRIM(E18579&amp;""),'Référentiel Articles'!$A$2:$F$634,5,FALSE),""))</f>
      </c>
      <c r="H18579" s="77" t="str">
        <v/>
      </c>
      <c r="I18579" s="76">
        <f>IF($E18579="","",IFERROR(VLOOKUP(TRIM(E18579&amp;""),'Référentiel Articles'!$A$2:$F$634,6,FALSE),""))</f>
      </c>
      <c r="J18579" s="78">
        <f>IF(OR($E18579="",$H18579=""),"",$H18579*$I18579)</f>
      </c>
      <c r="K18579" s="79" t="str">
        <v/>
      </c>
    </row>
    <row r="18580">
      <c r="A18580" s="81" t="str">
        <v/>
      </c>
      <c r="B18580" s="81" t="str">
        <v/>
      </c>
      <c r="C18580" s="83">
        <f>IF($E18580="","",IFERROR(VLOOKUP(TRIM(E18580&amp;""),'Référentiel Articles'!$A$2:$F$634,2,FALSE),""))</f>
      </c>
      <c r="D18580" s="83">
        <f>IF($E18580="","",IFERROR(VLOOKUP(TRIM(E18580&amp;""),'Référentiel Articles'!$A$2:$F$634,3,FALSE),""))</f>
      </c>
      <c r="E18580" s="81" t="str">
        <v/>
      </c>
      <c r="F18580" s="83">
        <f>IF($E18580="","",IFERROR(VLOOKUP(TRIM(E18580&amp;""),'Référentiel Articles'!$A$2:$F$634,4,FALSE),""))</f>
      </c>
      <c r="G18580" s="84">
        <f>IF($E18580="","",IFERROR(VLOOKUP(TRIM(E18580&amp;""),'Référentiel Articles'!$A$2:$F$634,5,FALSE),""))</f>
      </c>
      <c r="H18580" s="85" t="str">
        <v/>
      </c>
      <c r="I18580" s="84">
        <f>IF($E18580="","",IFERROR(VLOOKUP(TRIM(E18580&amp;""),'Référentiel Articles'!$A$2:$F$634,6,FALSE),""))</f>
      </c>
      <c r="J18580" s="90">
        <f>IF(OR($E18580="",$H18580=""),"",$H18580*$I18580)</f>
      </c>
      <c r="K18580" s="87" t="str">
        <v/>
      </c>
    </row>
    <row r="18581">
      <c r="A18581" s="74" t="str">
        <v/>
      </c>
      <c r="B18581" s="74" t="str">
        <v/>
      </c>
      <c r="C18581" s="75">
        <f>IF($E18581="","",IFERROR(VLOOKUP(TRIM(E18581&amp;""),'Référentiel Articles'!$A$2:$F$634,2,FALSE),""))</f>
      </c>
      <c r="D18581" s="75">
        <f>IF($E18581="","",IFERROR(VLOOKUP(TRIM(E18581&amp;""),'Référentiel Articles'!$A$2:$F$634,3,FALSE),""))</f>
      </c>
      <c r="E18581" s="74" t="str">
        <v/>
      </c>
      <c r="F18581" s="75">
        <f>IF($E18581="","",IFERROR(VLOOKUP(TRIM(E18581&amp;""),'Référentiel Articles'!$A$2:$F$634,4,FALSE),""))</f>
      </c>
      <c r="G18581" s="76">
        <f>IF($E18581="","",IFERROR(VLOOKUP(TRIM(E18581&amp;""),'Référentiel Articles'!$A$2:$F$634,5,FALSE),""))</f>
      </c>
      <c r="H18581" s="77" t="str">
        <v/>
      </c>
      <c r="I18581" s="76">
        <f>IF($E18581="","",IFERROR(VLOOKUP(TRIM(E18581&amp;""),'Référentiel Articles'!$A$2:$F$634,6,FALSE),""))</f>
      </c>
      <c r="J18581" s="78">
        <f>IF(OR($E18581="",$H18581=""),"",$H18581*$I18581)</f>
      </c>
      <c r="K18581" s="79" t="str">
        <v/>
      </c>
    </row>
    <row r="18582">
      <c r="A18582" s="81" t="str">
        <v/>
      </c>
      <c r="B18582" s="81" t="str">
        <v/>
      </c>
      <c r="C18582" s="83">
        <f>IF($E18582="","",IFERROR(VLOOKUP(TRIM(E18582&amp;""),'Référentiel Articles'!$A$2:$F$634,2,FALSE),""))</f>
      </c>
      <c r="D18582" s="83">
        <f>IF($E18582="","",IFERROR(VLOOKUP(TRIM(E18582&amp;""),'Référentiel Articles'!$A$2:$F$634,3,FALSE),""))</f>
      </c>
      <c r="E18582" s="81" t="str">
        <v/>
      </c>
      <c r="F18582" s="83">
        <f>IF($E18582="","",IFERROR(VLOOKUP(TRIM(E18582&amp;""),'Référentiel Articles'!$A$2:$F$634,4,FALSE),""))</f>
      </c>
      <c r="G18582" s="84">
        <f>IF($E18582="","",IFERROR(VLOOKUP(TRIM(E18582&amp;""),'Référentiel Articles'!$A$2:$F$634,5,FALSE),""))</f>
      </c>
      <c r="H18582" s="85" t="str">
        <v/>
      </c>
      <c r="I18582" s="84">
        <f>IF($E18582="","",IFERROR(VLOOKUP(TRIM(E18582&amp;""),'Référentiel Articles'!$A$2:$F$634,6,FALSE),""))</f>
      </c>
      <c r="J18582" s="90">
        <f>IF(OR($E18582="",$H18582=""),"",$H18582*$I18582)</f>
      </c>
      <c r="K18582" s="87" t="str">
        <v/>
      </c>
    </row>
    <row r="18583">
      <c r="A18583" s="74" t="str">
        <v/>
      </c>
      <c r="B18583" s="74" t="str">
        <v/>
      </c>
      <c r="C18583" s="75">
        <f>IF($E18583="","",IFERROR(VLOOKUP(TRIM(E18583&amp;""),'Référentiel Articles'!$A$2:$F$634,2,FALSE),""))</f>
      </c>
      <c r="D18583" s="75">
        <f>IF($E18583="","",IFERROR(VLOOKUP(TRIM(E18583&amp;""),'Référentiel Articles'!$A$2:$F$634,3,FALSE),""))</f>
      </c>
      <c r="E18583" s="74" t="str">
        <v/>
      </c>
      <c r="F18583" s="75">
        <f>IF($E18583="","",IFERROR(VLOOKUP(TRIM(E18583&amp;""),'Référentiel Articles'!$A$2:$F$634,4,FALSE),""))</f>
      </c>
      <c r="G18583" s="76">
        <f>IF($E18583="","",IFERROR(VLOOKUP(TRIM(E18583&amp;""),'Référentiel Articles'!$A$2:$F$634,5,FALSE),""))</f>
      </c>
      <c r="H18583" s="77" t="str">
        <v/>
      </c>
      <c r="I18583" s="76">
        <f>IF($E18583="","",IFERROR(VLOOKUP(TRIM(E18583&amp;""),'Référentiel Articles'!$A$2:$F$634,6,FALSE),""))</f>
      </c>
      <c r="J18583" s="78">
        <f>IF(OR($E18583="",$H18583=""),"",$H18583*$I18583)</f>
      </c>
      <c r="K18583" s="79" t="str">
        <v/>
      </c>
    </row>
    <row r="18584">
      <c r="A18584" s="81" t="str">
        <v/>
      </c>
      <c r="B18584" s="81" t="str">
        <v/>
      </c>
      <c r="C18584" s="83">
        <f>IF($E18584="","",IFERROR(VLOOKUP(TRIM(E18584&amp;""),'Référentiel Articles'!$A$2:$F$634,2,FALSE),""))</f>
      </c>
      <c r="D18584" s="83">
        <f>IF($E18584="","",IFERROR(VLOOKUP(TRIM(E18584&amp;""),'Référentiel Articles'!$A$2:$F$634,3,FALSE),""))</f>
      </c>
      <c r="E18584" s="81" t="str">
        <v/>
      </c>
      <c r="F18584" s="83">
        <f>IF($E18584="","",IFERROR(VLOOKUP(TRIM(E18584&amp;""),'Référentiel Articles'!$A$2:$F$634,4,FALSE),""))</f>
      </c>
      <c r="G18584" s="84">
        <f>IF($E18584="","",IFERROR(VLOOKUP(TRIM(E18584&amp;""),'Référentiel Articles'!$A$2:$F$634,5,FALSE),""))</f>
      </c>
      <c r="H18584" s="85" t="str">
        <v/>
      </c>
      <c r="I18584" s="84">
        <f>IF($E18584="","",IFERROR(VLOOKUP(TRIM(E18584&amp;""),'Référentiel Articles'!$A$2:$F$634,6,FALSE),""))</f>
      </c>
      <c r="J18584" s="90">
        <f>IF(OR($E18584="",$H18584=""),"",$H18584*$I18584)</f>
      </c>
      <c r="K18584" s="87" t="str">
        <v/>
      </c>
    </row>
    <row r="18585">
      <c r="A18585" s="74" t="str">
        <v/>
      </c>
      <c r="B18585" s="74" t="str">
        <v/>
      </c>
      <c r="C18585" s="75">
        <f>IF($E18585="","",IFERROR(VLOOKUP(TRIM(E18585&amp;""),'Référentiel Articles'!$A$2:$F$634,2,FALSE),""))</f>
      </c>
      <c r="D18585" s="75">
        <f>IF($E18585="","",IFERROR(VLOOKUP(TRIM(E18585&amp;""),'Référentiel Articles'!$A$2:$F$634,3,FALSE),""))</f>
      </c>
      <c r="E18585" s="74" t="str">
        <v/>
      </c>
      <c r="F18585" s="75">
        <f>IF($E18585="","",IFERROR(VLOOKUP(TRIM(E18585&amp;""),'Référentiel Articles'!$A$2:$F$634,4,FALSE),""))</f>
      </c>
      <c r="G18585" s="76">
        <f>IF($E18585="","",IFERROR(VLOOKUP(TRIM(E18585&amp;""),'Référentiel Articles'!$A$2:$F$634,5,FALSE),""))</f>
      </c>
      <c r="H18585" s="77" t="str">
        <v/>
      </c>
      <c r="I18585" s="76">
        <f>IF($E18585="","",IFERROR(VLOOKUP(TRIM(E18585&amp;""),'Référentiel Articles'!$A$2:$F$634,6,FALSE),""))</f>
      </c>
      <c r="J18585" s="78">
        <f>IF(OR($E18585="",$H18585=""),"",$H18585*$I18585)</f>
      </c>
      <c r="K18585" s="79" t="str">
        <v/>
      </c>
    </row>
    <row r="18586">
      <c r="A18586" s="81" t="str">
        <v/>
      </c>
      <c r="B18586" s="81" t="str">
        <v/>
      </c>
      <c r="C18586" s="83">
        <f>IF($E18586="","",IFERROR(VLOOKUP(TRIM(E18586&amp;""),'Référentiel Articles'!$A$2:$F$634,2,FALSE),""))</f>
      </c>
      <c r="D18586" s="83">
        <f>IF($E18586="","",IFERROR(VLOOKUP(TRIM(E18586&amp;""),'Référentiel Articles'!$A$2:$F$634,3,FALSE),""))</f>
      </c>
      <c r="E18586" s="81" t="str">
        <v/>
      </c>
      <c r="F18586" s="83">
        <f>IF($E18586="","",IFERROR(VLOOKUP(TRIM(E18586&amp;""),'Référentiel Articles'!$A$2:$F$634,4,FALSE),""))</f>
      </c>
      <c r="G18586" s="84">
        <f>IF($E18586="","",IFERROR(VLOOKUP(TRIM(E18586&amp;""),'Référentiel Articles'!$A$2:$F$634,5,FALSE),""))</f>
      </c>
      <c r="H18586" s="85" t="str">
        <v/>
      </c>
      <c r="I18586" s="84">
        <f>IF($E18586="","",IFERROR(VLOOKUP(TRIM(E18586&amp;""),'Référentiel Articles'!$A$2:$F$634,6,FALSE),""))</f>
      </c>
      <c r="J18586" s="90">
        <f>IF(OR($E18586="",$H18586=""),"",$H18586*$I18586)</f>
      </c>
      <c r="K18586" s="87" t="str">
        <v/>
      </c>
    </row>
    <row r="18587">
      <c r="A18587" s="74" t="str">
        <v/>
      </c>
      <c r="B18587" s="74" t="str">
        <v/>
      </c>
      <c r="C18587" s="75">
        <f>IF($E18587="","",IFERROR(VLOOKUP(TRIM(E18587&amp;""),'Référentiel Articles'!$A$2:$F$634,2,FALSE),""))</f>
      </c>
      <c r="D18587" s="75">
        <f>IF($E18587="","",IFERROR(VLOOKUP(TRIM(E18587&amp;""),'Référentiel Articles'!$A$2:$F$634,3,FALSE),""))</f>
      </c>
      <c r="E18587" s="74" t="str">
        <v/>
      </c>
      <c r="F18587" s="75">
        <f>IF($E18587="","",IFERROR(VLOOKUP(TRIM(E18587&amp;""),'Référentiel Articles'!$A$2:$F$634,4,FALSE),""))</f>
      </c>
      <c r="G18587" s="76">
        <f>IF($E18587="","",IFERROR(VLOOKUP(TRIM(E18587&amp;""),'Référentiel Articles'!$A$2:$F$634,5,FALSE),""))</f>
      </c>
      <c r="H18587" s="77" t="str">
        <v/>
      </c>
      <c r="I18587" s="76">
        <f>IF($E18587="","",IFERROR(VLOOKUP(TRIM(E18587&amp;""),'Référentiel Articles'!$A$2:$F$634,6,FALSE),""))</f>
      </c>
      <c r="J18587" s="78">
        <f>IF(OR($E18587="",$H18587=""),"",$H18587*$I18587)</f>
      </c>
      <c r="K18587" s="79" t="str">
        <v/>
      </c>
    </row>
    <row r="18588">
      <c r="A18588" s="81" t="str">
        <v/>
      </c>
      <c r="B18588" s="81" t="str">
        <v/>
      </c>
      <c r="C18588" s="83">
        <f>IF($E18588="","",IFERROR(VLOOKUP(TRIM(E18588&amp;""),'Référentiel Articles'!$A$2:$F$634,2,FALSE),""))</f>
      </c>
      <c r="D18588" s="83">
        <f>IF($E18588="","",IFERROR(VLOOKUP(TRIM(E18588&amp;""),'Référentiel Articles'!$A$2:$F$634,3,FALSE),""))</f>
      </c>
      <c r="E18588" s="81" t="str">
        <v/>
      </c>
      <c r="F18588" s="83">
        <f>IF($E18588="","",IFERROR(VLOOKUP(TRIM(E18588&amp;""),'Référentiel Articles'!$A$2:$F$634,4,FALSE),""))</f>
      </c>
      <c r="G18588" s="84">
        <f>IF($E18588="","",IFERROR(VLOOKUP(TRIM(E18588&amp;""),'Référentiel Articles'!$A$2:$F$634,5,FALSE),""))</f>
      </c>
      <c r="H18588" s="85" t="str">
        <v/>
      </c>
      <c r="I18588" s="84">
        <f>IF($E18588="","",IFERROR(VLOOKUP(TRIM(E18588&amp;""),'Référentiel Articles'!$A$2:$F$634,6,FALSE),""))</f>
      </c>
      <c r="J18588" s="90">
        <f>IF(OR($E18588="",$H18588=""),"",$H18588*$I18588)</f>
      </c>
      <c r="K18588" s="87" t="str">
        <v/>
      </c>
    </row>
    <row r="18589">
      <c r="A18589" s="74" t="str">
        <v/>
      </c>
      <c r="B18589" s="74" t="str">
        <v/>
      </c>
      <c r="C18589" s="75">
        <f>IF($E18589="","",IFERROR(VLOOKUP(TRIM(E18589&amp;""),'Référentiel Articles'!$A$2:$F$634,2,FALSE),""))</f>
      </c>
      <c r="D18589" s="75">
        <f>IF($E18589="","",IFERROR(VLOOKUP(TRIM(E18589&amp;""),'Référentiel Articles'!$A$2:$F$634,3,FALSE),""))</f>
      </c>
      <c r="E18589" s="74" t="str">
        <v/>
      </c>
      <c r="F18589" s="75">
        <f>IF($E18589="","",IFERROR(VLOOKUP(TRIM(E18589&amp;""),'Référentiel Articles'!$A$2:$F$634,4,FALSE),""))</f>
      </c>
      <c r="G18589" s="76">
        <f>IF($E18589="","",IFERROR(VLOOKUP(TRIM(E18589&amp;""),'Référentiel Articles'!$A$2:$F$634,5,FALSE),""))</f>
      </c>
      <c r="H18589" s="77" t="str">
        <v/>
      </c>
      <c r="I18589" s="76">
        <f>IF($E18589="","",IFERROR(VLOOKUP(TRIM(E18589&amp;""),'Référentiel Articles'!$A$2:$F$634,6,FALSE),""))</f>
      </c>
      <c r="J18589" s="78">
        <f>IF(OR($E18589="",$H18589=""),"",$H18589*$I18589)</f>
      </c>
      <c r="K18589" s="79" t="str">
        <v/>
      </c>
    </row>
    <row r="18590">
      <c r="A18590" s="81" t="str">
        <v/>
      </c>
      <c r="B18590" s="81" t="str">
        <v/>
      </c>
      <c r="C18590" s="83">
        <f>IF($E18590="","",IFERROR(VLOOKUP(TRIM(E18590&amp;""),'Référentiel Articles'!$A$2:$F$634,2,FALSE),""))</f>
      </c>
      <c r="D18590" s="83">
        <f>IF($E18590="","",IFERROR(VLOOKUP(TRIM(E18590&amp;""),'Référentiel Articles'!$A$2:$F$634,3,FALSE),""))</f>
      </c>
      <c r="E18590" s="81" t="str">
        <v/>
      </c>
      <c r="F18590" s="83">
        <f>IF($E18590="","",IFERROR(VLOOKUP(TRIM(E18590&amp;""),'Référentiel Articles'!$A$2:$F$634,4,FALSE),""))</f>
      </c>
      <c r="G18590" s="84">
        <f>IF($E18590="","",IFERROR(VLOOKUP(TRIM(E18590&amp;""),'Référentiel Articles'!$A$2:$F$634,5,FALSE),""))</f>
      </c>
      <c r="H18590" s="85" t="str">
        <v/>
      </c>
      <c r="I18590" s="84">
        <f>IF($E18590="","",IFERROR(VLOOKUP(TRIM(E18590&amp;""),'Référentiel Articles'!$A$2:$F$634,6,FALSE),""))</f>
      </c>
      <c r="J18590" s="90">
        <f>IF(OR($E18590="",$H18590=""),"",$H18590*$I18590)</f>
      </c>
      <c r="K18590" s="87" t="str">
        <v/>
      </c>
    </row>
    <row r="18591">
      <c r="A18591" s="74" t="str">
        <v/>
      </c>
      <c r="B18591" s="74" t="str">
        <v/>
      </c>
      <c r="C18591" s="75">
        <f>IF($E18591="","",IFERROR(VLOOKUP(TRIM(E18591&amp;""),'Référentiel Articles'!$A$2:$F$634,2,FALSE),""))</f>
      </c>
      <c r="D18591" s="75">
        <f>IF($E18591="","",IFERROR(VLOOKUP(TRIM(E18591&amp;""),'Référentiel Articles'!$A$2:$F$634,3,FALSE),""))</f>
      </c>
      <c r="E18591" s="74" t="str">
        <v/>
      </c>
      <c r="F18591" s="75">
        <f>IF($E18591="","",IFERROR(VLOOKUP(TRIM(E18591&amp;""),'Référentiel Articles'!$A$2:$F$634,4,FALSE),""))</f>
      </c>
      <c r="G18591" s="76">
        <f>IF($E18591="","",IFERROR(VLOOKUP(TRIM(E18591&amp;""),'Référentiel Articles'!$A$2:$F$634,5,FALSE),""))</f>
      </c>
      <c r="H18591" s="77" t="str">
        <v/>
      </c>
      <c r="I18591" s="76">
        <f>IF($E18591="","",IFERROR(VLOOKUP(TRIM(E18591&amp;""),'Référentiel Articles'!$A$2:$F$634,6,FALSE),""))</f>
      </c>
      <c r="J18591" s="78">
        <f>IF(OR($E18591="",$H18591=""),"",$H18591*$I18591)</f>
      </c>
      <c r="K18591" s="79" t="str">
        <v/>
      </c>
    </row>
    <row r="18592">
      <c r="A18592" s="81" t="str">
        <v/>
      </c>
      <c r="B18592" s="81" t="str">
        <v/>
      </c>
      <c r="C18592" s="83">
        <f>IF($E18592="","",IFERROR(VLOOKUP(TRIM(E18592&amp;""),'Référentiel Articles'!$A$2:$F$634,2,FALSE),""))</f>
      </c>
      <c r="D18592" s="83">
        <f>IF($E18592="","",IFERROR(VLOOKUP(TRIM(E18592&amp;""),'Référentiel Articles'!$A$2:$F$634,3,FALSE),""))</f>
      </c>
      <c r="E18592" s="81" t="str">
        <v/>
      </c>
      <c r="F18592" s="83">
        <f>IF($E18592="","",IFERROR(VLOOKUP(TRIM(E18592&amp;""),'Référentiel Articles'!$A$2:$F$634,4,FALSE),""))</f>
      </c>
      <c r="G18592" s="84">
        <f>IF($E18592="","",IFERROR(VLOOKUP(TRIM(E18592&amp;""),'Référentiel Articles'!$A$2:$F$634,5,FALSE),""))</f>
      </c>
      <c r="H18592" s="85" t="str">
        <v/>
      </c>
      <c r="I18592" s="84">
        <f>IF($E18592="","",IFERROR(VLOOKUP(TRIM(E18592&amp;""),'Référentiel Articles'!$A$2:$F$634,6,FALSE),""))</f>
      </c>
      <c r="J18592" s="90">
        <f>IF(OR($E18592="",$H18592=""),"",$H18592*$I18592)</f>
      </c>
      <c r="K18592" s="87" t="str">
        <v/>
      </c>
    </row>
    <row r="18593">
      <c r="A18593" s="74" t="str">
        <v/>
      </c>
      <c r="B18593" s="74" t="str">
        <v/>
      </c>
      <c r="C18593" s="75">
        <f>IF($E18593="","",IFERROR(VLOOKUP(TRIM(E18593&amp;""),'Référentiel Articles'!$A$2:$F$634,2,FALSE),""))</f>
      </c>
      <c r="D18593" s="75">
        <f>IF($E18593="","",IFERROR(VLOOKUP(TRIM(E18593&amp;""),'Référentiel Articles'!$A$2:$F$634,3,FALSE),""))</f>
      </c>
      <c r="E18593" s="74" t="str">
        <v/>
      </c>
      <c r="F18593" s="75">
        <f>IF($E18593="","",IFERROR(VLOOKUP(TRIM(E18593&amp;""),'Référentiel Articles'!$A$2:$F$634,4,FALSE),""))</f>
      </c>
      <c r="G18593" s="76">
        <f>IF($E18593="","",IFERROR(VLOOKUP(TRIM(E18593&amp;""),'Référentiel Articles'!$A$2:$F$634,5,FALSE),""))</f>
      </c>
      <c r="H18593" s="77" t="str">
        <v/>
      </c>
      <c r="I18593" s="76">
        <f>IF($E18593="","",IFERROR(VLOOKUP(TRIM(E18593&amp;""),'Référentiel Articles'!$A$2:$F$634,6,FALSE),""))</f>
      </c>
      <c r="J18593" s="78">
        <f>IF(OR($E18593="",$H18593=""),"",$H18593*$I18593)</f>
      </c>
      <c r="K18593" s="79" t="str">
        <v/>
      </c>
    </row>
    <row r="18594">
      <c r="A18594" s="81" t="str">
        <v/>
      </c>
      <c r="B18594" s="81" t="str">
        <v/>
      </c>
      <c r="C18594" s="83">
        <f>IF($E18594="","",IFERROR(VLOOKUP(TRIM(E18594&amp;""),'Référentiel Articles'!$A$2:$F$634,2,FALSE),""))</f>
      </c>
      <c r="D18594" s="83">
        <f>IF($E18594="","",IFERROR(VLOOKUP(TRIM(E18594&amp;""),'Référentiel Articles'!$A$2:$F$634,3,FALSE),""))</f>
      </c>
      <c r="E18594" s="81" t="str">
        <v/>
      </c>
      <c r="F18594" s="83">
        <f>IF($E18594="","",IFERROR(VLOOKUP(TRIM(E18594&amp;""),'Référentiel Articles'!$A$2:$F$634,4,FALSE),""))</f>
      </c>
      <c r="G18594" s="84">
        <f>IF($E18594="","",IFERROR(VLOOKUP(TRIM(E18594&amp;""),'Référentiel Articles'!$A$2:$F$634,5,FALSE),""))</f>
      </c>
      <c r="H18594" s="85" t="str">
        <v/>
      </c>
      <c r="I18594" s="84">
        <f>IF($E18594="","",IFERROR(VLOOKUP(TRIM(E18594&amp;""),'Référentiel Articles'!$A$2:$F$634,6,FALSE),""))</f>
      </c>
      <c r="J18594" s="90">
        <f>IF(OR($E18594="",$H18594=""),"",$H18594*$I18594)</f>
      </c>
      <c r="K18594" s="87" t="str">
        <v/>
      </c>
    </row>
    <row r="18595">
      <c r="A18595" s="74" t="str">
        <v/>
      </c>
      <c r="B18595" s="74" t="str">
        <v/>
      </c>
      <c r="C18595" s="75">
        <f>IF($E18595="","",IFERROR(VLOOKUP(TRIM(E18595&amp;""),'Référentiel Articles'!$A$2:$F$634,2,FALSE),""))</f>
      </c>
      <c r="D18595" s="75">
        <f>IF($E18595="","",IFERROR(VLOOKUP(TRIM(E18595&amp;""),'Référentiel Articles'!$A$2:$F$634,3,FALSE),""))</f>
      </c>
      <c r="E18595" s="74" t="str">
        <v/>
      </c>
      <c r="F18595" s="75">
        <f>IF($E18595="","",IFERROR(VLOOKUP(TRIM(E18595&amp;""),'Référentiel Articles'!$A$2:$F$634,4,FALSE),""))</f>
      </c>
      <c r="G18595" s="76">
        <f>IF($E18595="","",IFERROR(VLOOKUP(TRIM(E18595&amp;""),'Référentiel Articles'!$A$2:$F$634,5,FALSE),""))</f>
      </c>
      <c r="H18595" s="77" t="str">
        <v/>
      </c>
      <c r="I18595" s="76">
        <f>IF($E18595="","",IFERROR(VLOOKUP(TRIM(E18595&amp;""),'Référentiel Articles'!$A$2:$F$634,6,FALSE),""))</f>
      </c>
      <c r="J18595" s="78">
        <f>IF(OR($E18595="",$H18595=""),"",$H18595*$I18595)</f>
      </c>
      <c r="K18595" s="79" t="str">
        <v/>
      </c>
    </row>
    <row r="18596">
      <c r="A18596" s="81" t="str">
        <v/>
      </c>
      <c r="B18596" s="81" t="str">
        <v/>
      </c>
      <c r="C18596" s="83">
        <f>IF($E18596="","",IFERROR(VLOOKUP(TRIM(E18596&amp;""),'Référentiel Articles'!$A$2:$F$634,2,FALSE),""))</f>
      </c>
      <c r="D18596" s="83">
        <f>IF($E18596="","",IFERROR(VLOOKUP(TRIM(E18596&amp;""),'Référentiel Articles'!$A$2:$F$634,3,FALSE),""))</f>
      </c>
      <c r="E18596" s="81" t="str">
        <v/>
      </c>
      <c r="F18596" s="83">
        <f>IF($E18596="","",IFERROR(VLOOKUP(TRIM(E18596&amp;""),'Référentiel Articles'!$A$2:$F$634,4,FALSE),""))</f>
      </c>
      <c r="G18596" s="84">
        <f>IF($E18596="","",IFERROR(VLOOKUP(TRIM(E18596&amp;""),'Référentiel Articles'!$A$2:$F$634,5,FALSE),""))</f>
      </c>
      <c r="H18596" s="85" t="str">
        <v/>
      </c>
      <c r="I18596" s="84">
        <f>IF($E18596="","",IFERROR(VLOOKUP(TRIM(E18596&amp;""),'Référentiel Articles'!$A$2:$F$634,6,FALSE),""))</f>
      </c>
      <c r="J18596" s="90">
        <f>IF(OR($E18596="",$H18596=""),"",$H18596*$I18596)</f>
      </c>
      <c r="K18596" s="87" t="str">
        <v/>
      </c>
    </row>
    <row r="18597">
      <c r="A18597" s="74" t="str">
        <v/>
      </c>
      <c r="B18597" s="74" t="str">
        <v/>
      </c>
      <c r="C18597" s="75">
        <f>IF($E18597="","",IFERROR(VLOOKUP(TRIM(E18597&amp;""),'Référentiel Articles'!$A$2:$F$634,2,FALSE),""))</f>
      </c>
      <c r="D18597" s="75">
        <f>IF($E18597="","",IFERROR(VLOOKUP(TRIM(E18597&amp;""),'Référentiel Articles'!$A$2:$F$634,3,FALSE),""))</f>
      </c>
      <c r="E18597" s="74" t="str">
        <v/>
      </c>
      <c r="F18597" s="75">
        <f>IF($E18597="","",IFERROR(VLOOKUP(TRIM(E18597&amp;""),'Référentiel Articles'!$A$2:$F$634,4,FALSE),""))</f>
      </c>
      <c r="G18597" s="76">
        <f>IF($E18597="","",IFERROR(VLOOKUP(TRIM(E18597&amp;""),'Référentiel Articles'!$A$2:$F$634,5,FALSE),""))</f>
      </c>
      <c r="H18597" s="77" t="str">
        <v/>
      </c>
      <c r="I18597" s="76">
        <f>IF($E18597="","",IFERROR(VLOOKUP(TRIM(E18597&amp;""),'Référentiel Articles'!$A$2:$F$634,6,FALSE),""))</f>
      </c>
      <c r="J18597" s="78">
        <f>IF(OR($E18597="",$H18597=""),"",$H18597*$I18597)</f>
      </c>
      <c r="K18597" s="79" t="str">
        <v/>
      </c>
    </row>
    <row r="18598">
      <c r="A18598" s="81" t="str">
        <v/>
      </c>
      <c r="B18598" s="81" t="str">
        <v/>
      </c>
      <c r="C18598" s="83">
        <f>IF($E18598="","",IFERROR(VLOOKUP(TRIM(E18598&amp;""),'Référentiel Articles'!$A$2:$F$634,2,FALSE),""))</f>
      </c>
      <c r="D18598" s="83">
        <f>IF($E18598="","",IFERROR(VLOOKUP(TRIM(E18598&amp;""),'Référentiel Articles'!$A$2:$F$634,3,FALSE),""))</f>
      </c>
      <c r="E18598" s="81" t="str">
        <v/>
      </c>
      <c r="F18598" s="83">
        <f>IF($E18598="","",IFERROR(VLOOKUP(TRIM(E18598&amp;""),'Référentiel Articles'!$A$2:$F$634,4,FALSE),""))</f>
      </c>
      <c r="G18598" s="84">
        <f>IF($E18598="","",IFERROR(VLOOKUP(TRIM(E18598&amp;""),'Référentiel Articles'!$A$2:$F$634,5,FALSE),""))</f>
      </c>
      <c r="H18598" s="85" t="str">
        <v/>
      </c>
      <c r="I18598" s="84">
        <f>IF($E18598="","",IFERROR(VLOOKUP(TRIM(E18598&amp;""),'Référentiel Articles'!$A$2:$F$634,6,FALSE),""))</f>
      </c>
      <c r="J18598" s="90">
        <f>IF(OR($E18598="",$H18598=""),"",$H18598*$I18598)</f>
      </c>
      <c r="K18598" s="87" t="str">
        <v/>
      </c>
    </row>
    <row r="18599">
      <c r="A18599" s="74" t="str">
        <v/>
      </c>
      <c r="B18599" s="74" t="str">
        <v/>
      </c>
      <c r="C18599" s="75">
        <f>IF($E18599="","",IFERROR(VLOOKUP(TRIM(E18599&amp;""),'Référentiel Articles'!$A$2:$F$634,2,FALSE),""))</f>
      </c>
      <c r="D18599" s="75">
        <f>IF($E18599="","",IFERROR(VLOOKUP(TRIM(E18599&amp;""),'Référentiel Articles'!$A$2:$F$634,3,FALSE),""))</f>
      </c>
      <c r="E18599" s="74" t="str">
        <v/>
      </c>
      <c r="F18599" s="75">
        <f>IF($E18599="","",IFERROR(VLOOKUP(TRIM(E18599&amp;""),'Référentiel Articles'!$A$2:$F$634,4,FALSE),""))</f>
      </c>
      <c r="G18599" s="76">
        <f>IF($E18599="","",IFERROR(VLOOKUP(TRIM(E18599&amp;""),'Référentiel Articles'!$A$2:$F$634,5,FALSE),""))</f>
      </c>
      <c r="H18599" s="77" t="str">
        <v/>
      </c>
      <c r="I18599" s="76">
        <f>IF($E18599="","",IFERROR(VLOOKUP(TRIM(E18599&amp;""),'Référentiel Articles'!$A$2:$F$634,6,FALSE),""))</f>
      </c>
      <c r="J18599" s="78">
        <f>IF(OR($E18599="",$H18599=""),"",$H18599*$I18599)</f>
      </c>
      <c r="K18599" s="79" t="str">
        <v/>
      </c>
    </row>
    <row r="18600">
      <c r="A18600" s="81" t="str">
        <v/>
      </c>
      <c r="B18600" s="81" t="str">
        <v/>
      </c>
      <c r="C18600" s="83">
        <f>IF($E18600="","",IFERROR(VLOOKUP(TRIM(E18600&amp;""),'Référentiel Articles'!$A$2:$F$634,2,FALSE),""))</f>
      </c>
      <c r="D18600" s="83">
        <f>IF($E18600="","",IFERROR(VLOOKUP(TRIM(E18600&amp;""),'Référentiel Articles'!$A$2:$F$634,3,FALSE),""))</f>
      </c>
      <c r="E18600" s="81" t="str">
        <v/>
      </c>
      <c r="F18600" s="83">
        <f>IF($E18600="","",IFERROR(VLOOKUP(TRIM(E18600&amp;""),'Référentiel Articles'!$A$2:$F$634,4,FALSE),""))</f>
      </c>
      <c r="G18600" s="84">
        <f>IF($E18600="","",IFERROR(VLOOKUP(TRIM(E18600&amp;""),'Référentiel Articles'!$A$2:$F$634,5,FALSE),""))</f>
      </c>
      <c r="H18600" s="85" t="str">
        <v/>
      </c>
      <c r="I18600" s="84">
        <f>IF($E18600="","",IFERROR(VLOOKUP(TRIM(E18600&amp;""),'Référentiel Articles'!$A$2:$F$634,6,FALSE),""))</f>
      </c>
      <c r="J18600" s="90">
        <f>IF(OR($E18600="",$H18600=""),"",$H18600*$I18600)</f>
      </c>
      <c r="K18600" s="87" t="str">
        <v/>
      </c>
    </row>
    <row r="18601">
      <c r="A18601" s="74" t="str">
        <v/>
      </c>
      <c r="B18601" s="74" t="str">
        <v/>
      </c>
      <c r="C18601" s="75">
        <f>IF($E18601="","",IFERROR(VLOOKUP(TRIM(E18601&amp;""),'Référentiel Articles'!$A$2:$F$634,2,FALSE),""))</f>
      </c>
      <c r="D18601" s="75">
        <f>IF($E18601="","",IFERROR(VLOOKUP(TRIM(E18601&amp;""),'Référentiel Articles'!$A$2:$F$634,3,FALSE),""))</f>
      </c>
      <c r="E18601" s="74" t="str">
        <v/>
      </c>
      <c r="F18601" s="75">
        <f>IF($E18601="","",IFERROR(VLOOKUP(TRIM(E18601&amp;""),'Référentiel Articles'!$A$2:$F$634,4,FALSE),""))</f>
      </c>
      <c r="G18601" s="76">
        <f>IF($E18601="","",IFERROR(VLOOKUP(TRIM(E18601&amp;""),'Référentiel Articles'!$A$2:$F$634,5,FALSE),""))</f>
      </c>
      <c r="H18601" s="77" t="str">
        <v/>
      </c>
      <c r="I18601" s="76">
        <f>IF($E18601="","",IFERROR(VLOOKUP(TRIM(E18601&amp;""),'Référentiel Articles'!$A$2:$F$634,6,FALSE),""))</f>
      </c>
      <c r="J18601" s="78">
        <f>IF(OR($E18601="",$H18601=""),"",$H18601*$I18601)</f>
      </c>
      <c r="K18601" s="79" t="str">
        <v/>
      </c>
    </row>
    <row r="18602">
      <c r="A18602" s="81" t="str">
        <v/>
      </c>
      <c r="B18602" s="81" t="str">
        <v/>
      </c>
      <c r="C18602" s="83">
        <f>IF($E18602="","",IFERROR(VLOOKUP(TRIM(E18602&amp;""),'Référentiel Articles'!$A$2:$F$634,2,FALSE),""))</f>
      </c>
      <c r="D18602" s="83">
        <f>IF($E18602="","",IFERROR(VLOOKUP(TRIM(E18602&amp;""),'Référentiel Articles'!$A$2:$F$634,3,FALSE),""))</f>
      </c>
      <c r="E18602" s="81" t="str">
        <v/>
      </c>
      <c r="F18602" s="83">
        <f>IF($E18602="","",IFERROR(VLOOKUP(TRIM(E18602&amp;""),'Référentiel Articles'!$A$2:$F$634,4,FALSE),""))</f>
      </c>
      <c r="G18602" s="84">
        <f>IF($E18602="","",IFERROR(VLOOKUP(TRIM(E18602&amp;""),'Référentiel Articles'!$A$2:$F$634,5,FALSE),""))</f>
      </c>
      <c r="H18602" s="85" t="str">
        <v/>
      </c>
      <c r="I18602" s="84">
        <f>IF($E18602="","",IFERROR(VLOOKUP(TRIM(E18602&amp;""),'Référentiel Articles'!$A$2:$F$634,6,FALSE),""))</f>
      </c>
      <c r="J18602" s="90">
        <f>IF(OR($E18602="",$H18602=""),"",$H18602*$I18602)</f>
      </c>
      <c r="K18602" s="87" t="str">
        <v/>
      </c>
    </row>
    <row r="18603">
      <c r="A18603" s="74" t="str">
        <v/>
      </c>
      <c r="B18603" s="74" t="str">
        <v/>
      </c>
      <c r="C18603" s="75">
        <f>IF($E18603="","",IFERROR(VLOOKUP(TRIM(E18603&amp;""),'Référentiel Articles'!$A$2:$F$634,2,FALSE),""))</f>
      </c>
      <c r="D18603" s="75">
        <f>IF($E18603="","",IFERROR(VLOOKUP(TRIM(E18603&amp;""),'Référentiel Articles'!$A$2:$F$634,3,FALSE),""))</f>
      </c>
      <c r="E18603" s="74" t="str">
        <v/>
      </c>
      <c r="F18603" s="75">
        <f>IF($E18603="","",IFERROR(VLOOKUP(TRIM(E18603&amp;""),'Référentiel Articles'!$A$2:$F$634,4,FALSE),""))</f>
      </c>
      <c r="G18603" s="76">
        <f>IF($E18603="","",IFERROR(VLOOKUP(TRIM(E18603&amp;""),'Référentiel Articles'!$A$2:$F$634,5,FALSE),""))</f>
      </c>
      <c r="H18603" s="77" t="str">
        <v/>
      </c>
      <c r="I18603" s="76">
        <f>IF($E18603="","",IFERROR(VLOOKUP(TRIM(E18603&amp;""),'Référentiel Articles'!$A$2:$F$634,6,FALSE),""))</f>
      </c>
      <c r="J18603" s="78">
        <f>IF(OR($E18603="",$H18603=""),"",$H18603*$I18603)</f>
      </c>
      <c r="K18603" s="79" t="str">
        <v/>
      </c>
    </row>
    <row r="18604">
      <c r="A18604" s="81" t="str">
        <v/>
      </c>
      <c r="B18604" s="81" t="str">
        <v/>
      </c>
      <c r="C18604" s="83">
        <f>IF($E18604="","",IFERROR(VLOOKUP(TRIM(E18604&amp;""),'Référentiel Articles'!$A$2:$F$634,2,FALSE),""))</f>
      </c>
      <c r="D18604" s="83">
        <f>IF($E18604="","",IFERROR(VLOOKUP(TRIM(E18604&amp;""),'Référentiel Articles'!$A$2:$F$634,3,FALSE),""))</f>
      </c>
      <c r="E18604" s="81" t="str">
        <v/>
      </c>
      <c r="F18604" s="83">
        <f>IF($E18604="","",IFERROR(VLOOKUP(TRIM(E18604&amp;""),'Référentiel Articles'!$A$2:$F$634,4,FALSE),""))</f>
      </c>
      <c r="G18604" s="84">
        <f>IF($E18604="","",IFERROR(VLOOKUP(TRIM(E18604&amp;""),'Référentiel Articles'!$A$2:$F$634,5,FALSE),""))</f>
      </c>
      <c r="H18604" s="85" t="str">
        <v/>
      </c>
      <c r="I18604" s="84">
        <f>IF($E18604="","",IFERROR(VLOOKUP(TRIM(E18604&amp;""),'Référentiel Articles'!$A$2:$F$634,6,FALSE),""))</f>
      </c>
      <c r="J18604" s="90">
        <f>IF(OR($E18604="",$H18604=""),"",$H18604*$I18604)</f>
      </c>
      <c r="K18604" s="87" t="str">
        <v/>
      </c>
    </row>
    <row r="18605">
      <c r="A18605" s="74" t="str">
        <v/>
      </c>
      <c r="B18605" s="74" t="str">
        <v/>
      </c>
      <c r="C18605" s="75">
        <f>IF($E18605="","",IFERROR(VLOOKUP(TRIM(E18605&amp;""),'Référentiel Articles'!$A$2:$F$634,2,FALSE),""))</f>
      </c>
      <c r="D18605" s="75">
        <f>IF($E18605="","",IFERROR(VLOOKUP(TRIM(E18605&amp;""),'Référentiel Articles'!$A$2:$F$634,3,FALSE),""))</f>
      </c>
      <c r="E18605" s="74" t="str">
        <v/>
      </c>
      <c r="F18605" s="75">
        <f>IF($E18605="","",IFERROR(VLOOKUP(TRIM(E18605&amp;""),'Référentiel Articles'!$A$2:$F$634,4,FALSE),""))</f>
      </c>
      <c r="G18605" s="76">
        <f>IF($E18605="","",IFERROR(VLOOKUP(TRIM(E18605&amp;""),'Référentiel Articles'!$A$2:$F$634,5,FALSE),""))</f>
      </c>
      <c r="H18605" s="77" t="str">
        <v/>
      </c>
      <c r="I18605" s="76">
        <f>IF($E18605="","",IFERROR(VLOOKUP(TRIM(E18605&amp;""),'Référentiel Articles'!$A$2:$F$634,6,FALSE),""))</f>
      </c>
      <c r="J18605" s="78">
        <f>IF(OR($E18605="",$H18605=""),"",$H18605*$I18605)</f>
      </c>
      <c r="K18605" s="79" t="str">
        <v/>
      </c>
    </row>
    <row r="18606">
      <c r="A18606" s="81" t="str">
        <v/>
      </c>
      <c r="B18606" s="81" t="str">
        <v/>
      </c>
      <c r="C18606" s="83">
        <f>IF($E18606="","",IFERROR(VLOOKUP(TRIM(E18606&amp;""),'Référentiel Articles'!$A$2:$F$634,2,FALSE),""))</f>
      </c>
      <c r="D18606" s="83">
        <f>IF($E18606="","",IFERROR(VLOOKUP(TRIM(E18606&amp;""),'Référentiel Articles'!$A$2:$F$634,3,FALSE),""))</f>
      </c>
      <c r="E18606" s="81" t="str">
        <v/>
      </c>
      <c r="F18606" s="83">
        <f>IF($E18606="","",IFERROR(VLOOKUP(TRIM(E18606&amp;""),'Référentiel Articles'!$A$2:$F$634,4,FALSE),""))</f>
      </c>
      <c r="G18606" s="84">
        <f>IF($E18606="","",IFERROR(VLOOKUP(TRIM(E18606&amp;""),'Référentiel Articles'!$A$2:$F$634,5,FALSE),""))</f>
      </c>
      <c r="H18606" s="85" t="str">
        <v/>
      </c>
      <c r="I18606" s="84">
        <f>IF($E18606="","",IFERROR(VLOOKUP(TRIM(E18606&amp;""),'Référentiel Articles'!$A$2:$F$634,6,FALSE),""))</f>
      </c>
      <c r="J18606" s="90">
        <f>IF(OR($E18606="",$H18606=""),"",$H18606*$I18606)</f>
      </c>
      <c r="K18606" s="87" t="str">
        <v/>
      </c>
    </row>
    <row r="18607">
      <c r="A18607" s="74" t="str">
        <v/>
      </c>
      <c r="B18607" s="74" t="str">
        <v/>
      </c>
      <c r="C18607" s="75">
        <f>IF($E18607="","",IFERROR(VLOOKUP(TRIM(E18607&amp;""),'Référentiel Articles'!$A$2:$F$634,2,FALSE),""))</f>
      </c>
      <c r="D18607" s="75">
        <f>IF($E18607="","",IFERROR(VLOOKUP(TRIM(E18607&amp;""),'Référentiel Articles'!$A$2:$F$634,3,FALSE),""))</f>
      </c>
      <c r="E18607" s="74" t="str">
        <v/>
      </c>
      <c r="F18607" s="75">
        <f>IF($E18607="","",IFERROR(VLOOKUP(TRIM(E18607&amp;""),'Référentiel Articles'!$A$2:$F$634,4,FALSE),""))</f>
      </c>
      <c r="G18607" s="76">
        <f>IF($E18607="","",IFERROR(VLOOKUP(TRIM(E18607&amp;""),'Référentiel Articles'!$A$2:$F$634,5,FALSE),""))</f>
      </c>
      <c r="H18607" s="77" t="str">
        <v/>
      </c>
      <c r="I18607" s="76">
        <f>IF($E18607="","",IFERROR(VLOOKUP(TRIM(E18607&amp;""),'Référentiel Articles'!$A$2:$F$634,6,FALSE),""))</f>
      </c>
      <c r="J18607" s="78">
        <f>IF(OR($E18607="",$H18607=""),"",$H18607*$I18607)</f>
      </c>
      <c r="K18607" s="79" t="str">
        <v/>
      </c>
    </row>
    <row r="18608">
      <c r="A18608" s="81" t="str">
        <v/>
      </c>
      <c r="B18608" s="81" t="str">
        <v/>
      </c>
      <c r="C18608" s="83">
        <f>IF($E18608="","",IFERROR(VLOOKUP(TRIM(E18608&amp;""),'Référentiel Articles'!$A$2:$F$634,2,FALSE),""))</f>
      </c>
      <c r="D18608" s="83">
        <f>IF($E18608="","",IFERROR(VLOOKUP(TRIM(E18608&amp;""),'Référentiel Articles'!$A$2:$F$634,3,FALSE),""))</f>
      </c>
      <c r="E18608" s="81" t="str">
        <v/>
      </c>
      <c r="F18608" s="83">
        <f>IF($E18608="","",IFERROR(VLOOKUP(TRIM(E18608&amp;""),'Référentiel Articles'!$A$2:$F$634,4,FALSE),""))</f>
      </c>
      <c r="G18608" s="84">
        <f>IF($E18608="","",IFERROR(VLOOKUP(TRIM(E18608&amp;""),'Référentiel Articles'!$A$2:$F$634,5,FALSE),""))</f>
      </c>
      <c r="H18608" s="85" t="str">
        <v/>
      </c>
      <c r="I18608" s="84">
        <f>IF($E18608="","",IFERROR(VLOOKUP(TRIM(E18608&amp;""),'Référentiel Articles'!$A$2:$F$634,6,FALSE),""))</f>
      </c>
      <c r="J18608" s="90">
        <f>IF(OR($E18608="",$H18608=""),"",$H18608*$I18608)</f>
      </c>
      <c r="K18608" s="87" t="str">
        <v/>
      </c>
    </row>
    <row r="18609">
      <c r="A18609" s="74" t="str">
        <v/>
      </c>
      <c r="B18609" s="74" t="str">
        <v/>
      </c>
      <c r="C18609" s="75">
        <f>IF($E18609="","",IFERROR(VLOOKUP(TRIM(E18609&amp;""),'Référentiel Articles'!$A$2:$F$634,2,FALSE),""))</f>
      </c>
      <c r="D18609" s="75">
        <f>IF($E18609="","",IFERROR(VLOOKUP(TRIM(E18609&amp;""),'Référentiel Articles'!$A$2:$F$634,3,FALSE),""))</f>
      </c>
      <c r="E18609" s="74" t="str">
        <v/>
      </c>
      <c r="F18609" s="75">
        <f>IF($E18609="","",IFERROR(VLOOKUP(TRIM(E18609&amp;""),'Référentiel Articles'!$A$2:$F$634,4,FALSE),""))</f>
      </c>
      <c r="G18609" s="76">
        <f>IF($E18609="","",IFERROR(VLOOKUP(TRIM(E18609&amp;""),'Référentiel Articles'!$A$2:$F$634,5,FALSE),""))</f>
      </c>
      <c r="H18609" s="77" t="str">
        <v/>
      </c>
      <c r="I18609" s="76">
        <f>IF($E18609="","",IFERROR(VLOOKUP(TRIM(E18609&amp;""),'Référentiel Articles'!$A$2:$F$634,6,FALSE),""))</f>
      </c>
      <c r="J18609" s="78">
        <f>IF(OR($E18609="",$H18609=""),"",$H18609*$I18609)</f>
      </c>
      <c r="K18609" s="79" t="str">
        <v/>
      </c>
    </row>
    <row r="18610">
      <c r="A18610" s="81" t="str">
        <v/>
      </c>
      <c r="B18610" s="81" t="str">
        <v/>
      </c>
      <c r="C18610" s="83">
        <f>IF($E18610="","",IFERROR(VLOOKUP(TRIM(E18610&amp;""),'Référentiel Articles'!$A$2:$F$634,2,FALSE),""))</f>
      </c>
      <c r="D18610" s="83">
        <f>IF($E18610="","",IFERROR(VLOOKUP(TRIM(E18610&amp;""),'Référentiel Articles'!$A$2:$F$634,3,FALSE),""))</f>
      </c>
      <c r="E18610" s="81" t="str">
        <v/>
      </c>
      <c r="F18610" s="83">
        <f>IF($E18610="","",IFERROR(VLOOKUP(TRIM(E18610&amp;""),'Référentiel Articles'!$A$2:$F$634,4,FALSE),""))</f>
      </c>
      <c r="G18610" s="84">
        <f>IF($E18610="","",IFERROR(VLOOKUP(TRIM(E18610&amp;""),'Référentiel Articles'!$A$2:$F$634,5,FALSE),""))</f>
      </c>
      <c r="H18610" s="85" t="str">
        <v/>
      </c>
      <c r="I18610" s="84">
        <f>IF($E18610="","",IFERROR(VLOOKUP(TRIM(E18610&amp;""),'Référentiel Articles'!$A$2:$F$634,6,FALSE),""))</f>
      </c>
      <c r="J18610" s="90">
        <f>IF(OR($E18610="",$H18610=""),"",$H18610*$I18610)</f>
      </c>
      <c r="K18610" s="87" t="str">
        <v/>
      </c>
    </row>
    <row r="18611">
      <c r="A18611" s="74" t="str">
        <v/>
      </c>
      <c r="B18611" s="74" t="str">
        <v/>
      </c>
      <c r="C18611" s="75">
        <f>IF($E18611="","",IFERROR(VLOOKUP(TRIM(E18611&amp;""),'Référentiel Articles'!$A$2:$F$634,2,FALSE),""))</f>
      </c>
      <c r="D18611" s="75">
        <f>IF($E18611="","",IFERROR(VLOOKUP(TRIM(E18611&amp;""),'Référentiel Articles'!$A$2:$F$634,3,FALSE),""))</f>
      </c>
      <c r="E18611" s="74" t="str">
        <v/>
      </c>
      <c r="F18611" s="75">
        <f>IF($E18611="","",IFERROR(VLOOKUP(TRIM(E18611&amp;""),'Référentiel Articles'!$A$2:$F$634,4,FALSE),""))</f>
      </c>
      <c r="G18611" s="76">
        <f>IF($E18611="","",IFERROR(VLOOKUP(TRIM(E18611&amp;""),'Référentiel Articles'!$A$2:$F$634,5,FALSE),""))</f>
      </c>
      <c r="H18611" s="77" t="str">
        <v/>
      </c>
      <c r="I18611" s="76">
        <f>IF($E18611="","",IFERROR(VLOOKUP(TRIM(E18611&amp;""),'Référentiel Articles'!$A$2:$F$634,6,FALSE),""))</f>
      </c>
      <c r="J18611" s="78">
        <f>IF(OR($E18611="",$H18611=""),"",$H18611*$I18611)</f>
      </c>
      <c r="K18611" s="79" t="str">
        <v/>
      </c>
    </row>
    <row r="18612">
      <c r="A18612" s="81" t="str">
        <v/>
      </c>
      <c r="B18612" s="81" t="str">
        <v/>
      </c>
      <c r="C18612" s="83">
        <f>IF($E18612="","",IFERROR(VLOOKUP(TRIM(E18612&amp;""),'Référentiel Articles'!$A$2:$F$634,2,FALSE),""))</f>
      </c>
      <c r="D18612" s="83">
        <f>IF($E18612="","",IFERROR(VLOOKUP(TRIM(E18612&amp;""),'Référentiel Articles'!$A$2:$F$634,3,FALSE),""))</f>
      </c>
      <c r="E18612" s="81" t="str">
        <v/>
      </c>
      <c r="F18612" s="83">
        <f>IF($E18612="","",IFERROR(VLOOKUP(TRIM(E18612&amp;""),'Référentiel Articles'!$A$2:$F$634,4,FALSE),""))</f>
      </c>
      <c r="G18612" s="84">
        <f>IF($E18612="","",IFERROR(VLOOKUP(TRIM(E18612&amp;""),'Référentiel Articles'!$A$2:$F$634,5,FALSE),""))</f>
      </c>
      <c r="H18612" s="85" t="str">
        <v/>
      </c>
      <c r="I18612" s="84">
        <f>IF($E18612="","",IFERROR(VLOOKUP(TRIM(E18612&amp;""),'Référentiel Articles'!$A$2:$F$634,6,FALSE),""))</f>
      </c>
      <c r="J18612" s="90">
        <f>IF(OR($E18612="",$H18612=""),"",$H18612*$I18612)</f>
      </c>
      <c r="K18612" s="87" t="str">
        <v/>
      </c>
    </row>
    <row r="18613">
      <c r="A18613" s="74" t="str">
        <v/>
      </c>
      <c r="B18613" s="74" t="str">
        <v/>
      </c>
      <c r="C18613" s="75">
        <f>IF($E18613="","",IFERROR(VLOOKUP(TRIM(E18613&amp;""),'Référentiel Articles'!$A$2:$F$634,2,FALSE),""))</f>
      </c>
      <c r="D18613" s="75">
        <f>IF($E18613="","",IFERROR(VLOOKUP(TRIM(E18613&amp;""),'Référentiel Articles'!$A$2:$F$634,3,FALSE),""))</f>
      </c>
      <c r="E18613" s="74" t="str">
        <v/>
      </c>
      <c r="F18613" s="75">
        <f>IF($E18613="","",IFERROR(VLOOKUP(TRIM(E18613&amp;""),'Référentiel Articles'!$A$2:$F$634,4,FALSE),""))</f>
      </c>
      <c r="G18613" s="76">
        <f>IF($E18613="","",IFERROR(VLOOKUP(TRIM(E18613&amp;""),'Référentiel Articles'!$A$2:$F$634,5,FALSE),""))</f>
      </c>
      <c r="H18613" s="77" t="str">
        <v/>
      </c>
      <c r="I18613" s="76">
        <f>IF($E18613="","",IFERROR(VLOOKUP(TRIM(E18613&amp;""),'Référentiel Articles'!$A$2:$F$634,6,FALSE),""))</f>
      </c>
      <c r="J18613" s="78">
        <f>IF(OR($E18613="",$H18613=""),"",$H18613*$I18613)</f>
      </c>
      <c r="K18613" s="79" t="str">
        <v/>
      </c>
    </row>
    <row r="18614">
      <c r="A18614" s="81" t="str">
        <v/>
      </c>
      <c r="B18614" s="81" t="str">
        <v/>
      </c>
      <c r="C18614" s="83">
        <f>IF($E18614="","",IFERROR(VLOOKUP(TRIM(E18614&amp;""),'Référentiel Articles'!$A$2:$F$634,2,FALSE),""))</f>
      </c>
      <c r="D18614" s="83">
        <f>IF($E18614="","",IFERROR(VLOOKUP(TRIM(E18614&amp;""),'Référentiel Articles'!$A$2:$F$634,3,FALSE),""))</f>
      </c>
      <c r="E18614" s="81" t="str">
        <v/>
      </c>
      <c r="F18614" s="83">
        <f>IF($E18614="","",IFERROR(VLOOKUP(TRIM(E18614&amp;""),'Référentiel Articles'!$A$2:$F$634,4,FALSE),""))</f>
      </c>
      <c r="G18614" s="84">
        <f>IF($E18614="","",IFERROR(VLOOKUP(TRIM(E18614&amp;""),'Référentiel Articles'!$A$2:$F$634,5,FALSE),""))</f>
      </c>
      <c r="H18614" s="85" t="str">
        <v/>
      </c>
      <c r="I18614" s="84">
        <f>IF($E18614="","",IFERROR(VLOOKUP(TRIM(E18614&amp;""),'Référentiel Articles'!$A$2:$F$634,6,FALSE),""))</f>
      </c>
      <c r="J18614" s="90">
        <f>IF(OR($E18614="",$H18614=""),"",$H18614*$I18614)</f>
      </c>
      <c r="K18614" s="87" t="str">
        <v/>
      </c>
    </row>
    <row r="18615">
      <c r="A18615" s="74" t="str">
        <v/>
      </c>
      <c r="B18615" s="74" t="str">
        <v/>
      </c>
      <c r="C18615" s="75">
        <f>IF($E18615="","",IFERROR(VLOOKUP(TRIM(E18615&amp;""),'Référentiel Articles'!$A$2:$F$634,2,FALSE),""))</f>
      </c>
      <c r="D18615" s="75">
        <f>IF($E18615="","",IFERROR(VLOOKUP(TRIM(E18615&amp;""),'Référentiel Articles'!$A$2:$F$634,3,FALSE),""))</f>
      </c>
      <c r="E18615" s="74" t="str">
        <v/>
      </c>
      <c r="F18615" s="75">
        <f>IF($E18615="","",IFERROR(VLOOKUP(TRIM(E18615&amp;""),'Référentiel Articles'!$A$2:$F$634,4,FALSE),""))</f>
      </c>
      <c r="G18615" s="76">
        <f>IF($E18615="","",IFERROR(VLOOKUP(TRIM(E18615&amp;""),'Référentiel Articles'!$A$2:$F$634,5,FALSE),""))</f>
      </c>
      <c r="H18615" s="77" t="str">
        <v/>
      </c>
      <c r="I18615" s="76">
        <f>IF($E18615="","",IFERROR(VLOOKUP(TRIM(E18615&amp;""),'Référentiel Articles'!$A$2:$F$634,6,FALSE),""))</f>
      </c>
      <c r="J18615" s="78">
        <f>IF(OR($E18615="",$H18615=""),"",$H18615*$I18615)</f>
      </c>
      <c r="K18615" s="79" t="str">
        <v/>
      </c>
    </row>
    <row r="18616">
      <c r="A18616" s="81" t="str">
        <v/>
      </c>
      <c r="B18616" s="81" t="str">
        <v/>
      </c>
      <c r="C18616" s="83">
        <f>IF($E18616="","",IFERROR(VLOOKUP(TRIM(E18616&amp;""),'Référentiel Articles'!$A$2:$F$634,2,FALSE),""))</f>
      </c>
      <c r="D18616" s="83">
        <f>IF($E18616="","",IFERROR(VLOOKUP(TRIM(E18616&amp;""),'Référentiel Articles'!$A$2:$F$634,3,FALSE),""))</f>
      </c>
      <c r="E18616" s="81" t="str">
        <v/>
      </c>
      <c r="F18616" s="83">
        <f>IF($E18616="","",IFERROR(VLOOKUP(TRIM(E18616&amp;""),'Référentiel Articles'!$A$2:$F$634,4,FALSE),""))</f>
      </c>
      <c r="G18616" s="84">
        <f>IF($E18616="","",IFERROR(VLOOKUP(TRIM(E18616&amp;""),'Référentiel Articles'!$A$2:$F$634,5,FALSE),""))</f>
      </c>
      <c r="H18616" s="85" t="str">
        <v/>
      </c>
      <c r="I18616" s="84">
        <f>IF($E18616="","",IFERROR(VLOOKUP(TRIM(E18616&amp;""),'Référentiel Articles'!$A$2:$F$634,6,FALSE),""))</f>
      </c>
      <c r="J18616" s="90">
        <f>IF(OR($E18616="",$H18616=""),"",$H18616*$I18616)</f>
      </c>
      <c r="K18616" s="87" t="str">
        <v/>
      </c>
    </row>
    <row r="18617">
      <c r="A18617" s="74" t="str">
        <v/>
      </c>
      <c r="B18617" s="74" t="str">
        <v/>
      </c>
      <c r="C18617" s="75">
        <f>IF($E18617="","",IFERROR(VLOOKUP(TRIM(E18617&amp;""),'Référentiel Articles'!$A$2:$F$634,2,FALSE),""))</f>
      </c>
      <c r="D18617" s="75">
        <f>IF($E18617="","",IFERROR(VLOOKUP(TRIM(E18617&amp;""),'Référentiel Articles'!$A$2:$F$634,3,FALSE),""))</f>
      </c>
      <c r="E18617" s="74" t="str">
        <v/>
      </c>
      <c r="F18617" s="75">
        <f>IF($E18617="","",IFERROR(VLOOKUP(TRIM(E18617&amp;""),'Référentiel Articles'!$A$2:$F$634,4,FALSE),""))</f>
      </c>
      <c r="G18617" s="76">
        <f>IF($E18617="","",IFERROR(VLOOKUP(TRIM(E18617&amp;""),'Référentiel Articles'!$A$2:$F$634,5,FALSE),""))</f>
      </c>
      <c r="H18617" s="77" t="str">
        <v/>
      </c>
      <c r="I18617" s="76">
        <f>IF($E18617="","",IFERROR(VLOOKUP(TRIM(E18617&amp;""),'Référentiel Articles'!$A$2:$F$634,6,FALSE),""))</f>
      </c>
      <c r="J18617" s="78">
        <f>IF(OR($E18617="",$H18617=""),"",$H18617*$I18617)</f>
      </c>
      <c r="K18617" s="79" t="str">
        <v/>
      </c>
    </row>
    <row r="18618">
      <c r="A18618" s="81" t="str">
        <v/>
      </c>
      <c r="B18618" s="81" t="str">
        <v/>
      </c>
      <c r="C18618" s="83">
        <f>IF($E18618="","",IFERROR(VLOOKUP(TRIM(E18618&amp;""),'Référentiel Articles'!$A$2:$F$634,2,FALSE),""))</f>
      </c>
      <c r="D18618" s="83">
        <f>IF($E18618="","",IFERROR(VLOOKUP(TRIM(E18618&amp;""),'Référentiel Articles'!$A$2:$F$634,3,FALSE),""))</f>
      </c>
      <c r="E18618" s="81" t="str">
        <v/>
      </c>
      <c r="F18618" s="83">
        <f>IF($E18618="","",IFERROR(VLOOKUP(TRIM(E18618&amp;""),'Référentiel Articles'!$A$2:$F$634,4,FALSE),""))</f>
      </c>
      <c r="G18618" s="84">
        <f>IF($E18618="","",IFERROR(VLOOKUP(TRIM(E18618&amp;""),'Référentiel Articles'!$A$2:$F$634,5,FALSE),""))</f>
      </c>
      <c r="H18618" s="85" t="str">
        <v/>
      </c>
      <c r="I18618" s="84">
        <f>IF($E18618="","",IFERROR(VLOOKUP(TRIM(E18618&amp;""),'Référentiel Articles'!$A$2:$F$634,6,FALSE),""))</f>
      </c>
      <c r="J18618" s="90">
        <f>IF(OR($E18618="",$H18618=""),"",$H18618*$I18618)</f>
      </c>
      <c r="K18618" s="87" t="str">
        <v/>
      </c>
    </row>
    <row r="18619">
      <c r="A18619" s="74" t="str">
        <v/>
      </c>
      <c r="B18619" s="74" t="str">
        <v/>
      </c>
      <c r="C18619" s="75">
        <f>IF($E18619="","",IFERROR(VLOOKUP(TRIM(E18619&amp;""),'Référentiel Articles'!$A$2:$F$634,2,FALSE),""))</f>
      </c>
      <c r="D18619" s="75">
        <f>IF($E18619="","",IFERROR(VLOOKUP(TRIM(E18619&amp;""),'Référentiel Articles'!$A$2:$F$634,3,FALSE),""))</f>
      </c>
      <c r="E18619" s="74" t="str">
        <v/>
      </c>
      <c r="F18619" s="75">
        <f>IF($E18619="","",IFERROR(VLOOKUP(TRIM(E18619&amp;""),'Référentiel Articles'!$A$2:$F$634,4,FALSE),""))</f>
      </c>
      <c r="G18619" s="76">
        <f>IF($E18619="","",IFERROR(VLOOKUP(TRIM(E18619&amp;""),'Référentiel Articles'!$A$2:$F$634,5,FALSE),""))</f>
      </c>
      <c r="H18619" s="77" t="str">
        <v/>
      </c>
      <c r="I18619" s="76">
        <f>IF($E18619="","",IFERROR(VLOOKUP(TRIM(E18619&amp;""),'Référentiel Articles'!$A$2:$F$634,6,FALSE),""))</f>
      </c>
      <c r="J18619" s="78">
        <f>IF(OR($E18619="",$H18619=""),"",$H18619*$I18619)</f>
      </c>
      <c r="K18619" s="79" t="str">
        <v/>
      </c>
    </row>
    <row r="18620">
      <c r="A18620" s="81" t="str">
        <v/>
      </c>
      <c r="B18620" s="81" t="str">
        <v/>
      </c>
      <c r="C18620" s="83">
        <f>IF($E18620="","",IFERROR(VLOOKUP(TRIM(E18620&amp;""),'Référentiel Articles'!$A$2:$F$634,2,FALSE),""))</f>
      </c>
      <c r="D18620" s="83">
        <f>IF($E18620="","",IFERROR(VLOOKUP(TRIM(E18620&amp;""),'Référentiel Articles'!$A$2:$F$634,3,FALSE),""))</f>
      </c>
      <c r="E18620" s="81" t="str">
        <v/>
      </c>
      <c r="F18620" s="83">
        <f>IF($E18620="","",IFERROR(VLOOKUP(TRIM(E18620&amp;""),'Référentiel Articles'!$A$2:$F$634,4,FALSE),""))</f>
      </c>
      <c r="G18620" s="84">
        <f>IF($E18620="","",IFERROR(VLOOKUP(TRIM(E18620&amp;""),'Référentiel Articles'!$A$2:$F$634,5,FALSE),""))</f>
      </c>
      <c r="H18620" s="85" t="str">
        <v/>
      </c>
      <c r="I18620" s="84">
        <f>IF($E18620="","",IFERROR(VLOOKUP(TRIM(E18620&amp;""),'Référentiel Articles'!$A$2:$F$634,6,FALSE),""))</f>
      </c>
      <c r="J18620" s="90">
        <f>IF(OR($E18620="",$H18620=""),"",$H18620*$I18620)</f>
      </c>
      <c r="K18620" s="87" t="str">
        <v/>
      </c>
    </row>
    <row r="18621">
      <c r="A18621" s="74" t="str">
        <v/>
      </c>
      <c r="B18621" s="74" t="str">
        <v/>
      </c>
      <c r="C18621" s="75">
        <f>IF($E18621="","",IFERROR(VLOOKUP(TRIM(E18621&amp;""),'Référentiel Articles'!$A$2:$F$634,2,FALSE),""))</f>
      </c>
      <c r="D18621" s="75">
        <f>IF($E18621="","",IFERROR(VLOOKUP(TRIM(E18621&amp;""),'Référentiel Articles'!$A$2:$F$634,3,FALSE),""))</f>
      </c>
      <c r="E18621" s="74" t="str">
        <v/>
      </c>
      <c r="F18621" s="75">
        <f>IF($E18621="","",IFERROR(VLOOKUP(TRIM(E18621&amp;""),'Référentiel Articles'!$A$2:$F$634,4,FALSE),""))</f>
      </c>
      <c r="G18621" s="76">
        <f>IF($E18621="","",IFERROR(VLOOKUP(TRIM(E18621&amp;""),'Référentiel Articles'!$A$2:$F$634,5,FALSE),""))</f>
      </c>
      <c r="H18621" s="77" t="str">
        <v/>
      </c>
      <c r="I18621" s="76">
        <f>IF($E18621="","",IFERROR(VLOOKUP(TRIM(E18621&amp;""),'Référentiel Articles'!$A$2:$F$634,6,FALSE),""))</f>
      </c>
      <c r="J18621" s="78">
        <f>IF(OR($E18621="",$H18621=""),"",$H18621*$I18621)</f>
      </c>
      <c r="K18621" s="79" t="str">
        <v/>
      </c>
    </row>
    <row r="18622">
      <c r="A18622" s="81" t="str">
        <v/>
      </c>
      <c r="B18622" s="81" t="str">
        <v/>
      </c>
      <c r="C18622" s="83">
        <f>IF($E18622="","",IFERROR(VLOOKUP(TRIM(E18622&amp;""),'Référentiel Articles'!$A$2:$F$634,2,FALSE),""))</f>
      </c>
      <c r="D18622" s="83">
        <f>IF($E18622="","",IFERROR(VLOOKUP(TRIM(E18622&amp;""),'Référentiel Articles'!$A$2:$F$634,3,FALSE),""))</f>
      </c>
      <c r="E18622" s="81" t="str">
        <v/>
      </c>
      <c r="F18622" s="83">
        <f>IF($E18622="","",IFERROR(VLOOKUP(TRIM(E18622&amp;""),'Référentiel Articles'!$A$2:$F$634,4,FALSE),""))</f>
      </c>
      <c r="G18622" s="84">
        <f>IF($E18622="","",IFERROR(VLOOKUP(TRIM(E18622&amp;""),'Référentiel Articles'!$A$2:$F$634,5,FALSE),""))</f>
      </c>
      <c r="H18622" s="85" t="str">
        <v/>
      </c>
      <c r="I18622" s="84">
        <f>IF($E18622="","",IFERROR(VLOOKUP(TRIM(E18622&amp;""),'Référentiel Articles'!$A$2:$F$634,6,FALSE),""))</f>
      </c>
      <c r="J18622" s="90">
        <f>IF(OR($E18622="",$H18622=""),"",$H18622*$I18622)</f>
      </c>
      <c r="K18622" s="87" t="str">
        <v/>
      </c>
    </row>
    <row r="18623">
      <c r="A18623" s="74" t="str">
        <v/>
      </c>
      <c r="B18623" s="74" t="str">
        <v/>
      </c>
      <c r="C18623" s="75">
        <f>IF($E18623="","",IFERROR(VLOOKUP(TRIM(E18623&amp;""),'Référentiel Articles'!$A$2:$F$634,2,FALSE),""))</f>
      </c>
      <c r="D18623" s="75">
        <f>IF($E18623="","",IFERROR(VLOOKUP(TRIM(E18623&amp;""),'Référentiel Articles'!$A$2:$F$634,3,FALSE),""))</f>
      </c>
      <c r="E18623" s="74" t="str">
        <v/>
      </c>
      <c r="F18623" s="75">
        <f>IF($E18623="","",IFERROR(VLOOKUP(TRIM(E18623&amp;""),'Référentiel Articles'!$A$2:$F$634,4,FALSE),""))</f>
      </c>
      <c r="G18623" s="76">
        <f>IF($E18623="","",IFERROR(VLOOKUP(TRIM(E18623&amp;""),'Référentiel Articles'!$A$2:$F$634,5,FALSE),""))</f>
      </c>
      <c r="H18623" s="77" t="str">
        <v/>
      </c>
      <c r="I18623" s="76">
        <f>IF($E18623="","",IFERROR(VLOOKUP(TRIM(E18623&amp;""),'Référentiel Articles'!$A$2:$F$634,6,FALSE),""))</f>
      </c>
      <c r="J18623" s="78">
        <f>IF(OR($E18623="",$H18623=""),"",$H18623*$I18623)</f>
      </c>
      <c r="K18623" s="79" t="str">
        <v/>
      </c>
    </row>
    <row r="18624">
      <c r="A18624" s="81" t="str">
        <v/>
      </c>
      <c r="B18624" s="81" t="str">
        <v/>
      </c>
      <c r="C18624" s="83">
        <f>IF($E18624="","",IFERROR(VLOOKUP(TRIM(E18624&amp;""),'Référentiel Articles'!$A$2:$F$634,2,FALSE),""))</f>
      </c>
      <c r="D18624" s="83">
        <f>IF($E18624="","",IFERROR(VLOOKUP(TRIM(E18624&amp;""),'Référentiel Articles'!$A$2:$F$634,3,FALSE),""))</f>
      </c>
      <c r="E18624" s="81" t="str">
        <v/>
      </c>
      <c r="F18624" s="83">
        <f>IF($E18624="","",IFERROR(VLOOKUP(TRIM(E18624&amp;""),'Référentiel Articles'!$A$2:$F$634,4,FALSE),""))</f>
      </c>
      <c r="G18624" s="84">
        <f>IF($E18624="","",IFERROR(VLOOKUP(TRIM(E18624&amp;""),'Référentiel Articles'!$A$2:$F$634,5,FALSE),""))</f>
      </c>
      <c r="H18624" s="85" t="str">
        <v/>
      </c>
      <c r="I18624" s="84">
        <f>IF($E18624="","",IFERROR(VLOOKUP(TRIM(E18624&amp;""),'Référentiel Articles'!$A$2:$F$634,6,FALSE),""))</f>
      </c>
      <c r="J18624" s="90">
        <f>IF(OR($E18624="",$H18624=""),"",$H18624*$I18624)</f>
      </c>
      <c r="K18624" s="87" t="str">
        <v/>
      </c>
    </row>
    <row r="18625">
      <c r="A18625" s="74" t="str">
        <v/>
      </c>
      <c r="B18625" s="74" t="str">
        <v/>
      </c>
      <c r="C18625" s="75">
        <f>IF($E18625="","",IFERROR(VLOOKUP(TRIM(E18625&amp;""),'Référentiel Articles'!$A$2:$F$634,2,FALSE),""))</f>
      </c>
      <c r="D18625" s="75">
        <f>IF($E18625="","",IFERROR(VLOOKUP(TRIM(E18625&amp;""),'Référentiel Articles'!$A$2:$F$634,3,FALSE),""))</f>
      </c>
      <c r="E18625" s="74" t="str">
        <v/>
      </c>
      <c r="F18625" s="75">
        <f>IF($E18625="","",IFERROR(VLOOKUP(TRIM(E18625&amp;""),'Référentiel Articles'!$A$2:$F$634,4,FALSE),""))</f>
      </c>
      <c r="G18625" s="76">
        <f>IF($E18625="","",IFERROR(VLOOKUP(TRIM(E18625&amp;""),'Référentiel Articles'!$A$2:$F$634,5,FALSE),""))</f>
      </c>
      <c r="H18625" s="77" t="str">
        <v/>
      </c>
      <c r="I18625" s="76">
        <f>IF($E18625="","",IFERROR(VLOOKUP(TRIM(E18625&amp;""),'Référentiel Articles'!$A$2:$F$634,6,FALSE),""))</f>
      </c>
      <c r="J18625" s="78">
        <f>IF(OR($E18625="",$H18625=""),"",$H18625*$I18625)</f>
      </c>
      <c r="K18625" s="79" t="str">
        <v/>
      </c>
    </row>
    <row r="18626">
      <c r="A18626" s="81" t="str">
        <v/>
      </c>
      <c r="B18626" s="81" t="str">
        <v/>
      </c>
      <c r="C18626" s="83">
        <f>IF($E18626="","",IFERROR(VLOOKUP(TRIM(E18626&amp;""),'Référentiel Articles'!$A$2:$F$634,2,FALSE),""))</f>
      </c>
      <c r="D18626" s="83">
        <f>IF($E18626="","",IFERROR(VLOOKUP(TRIM(E18626&amp;""),'Référentiel Articles'!$A$2:$F$634,3,FALSE),""))</f>
      </c>
      <c r="E18626" s="81" t="str">
        <v/>
      </c>
      <c r="F18626" s="83">
        <f>IF($E18626="","",IFERROR(VLOOKUP(TRIM(E18626&amp;""),'Référentiel Articles'!$A$2:$F$634,4,FALSE),""))</f>
      </c>
      <c r="G18626" s="84">
        <f>IF($E18626="","",IFERROR(VLOOKUP(TRIM(E18626&amp;""),'Référentiel Articles'!$A$2:$F$634,5,FALSE),""))</f>
      </c>
      <c r="H18626" s="85" t="str">
        <v/>
      </c>
      <c r="I18626" s="84">
        <f>IF($E18626="","",IFERROR(VLOOKUP(TRIM(E18626&amp;""),'Référentiel Articles'!$A$2:$F$634,6,FALSE),""))</f>
      </c>
      <c r="J18626" s="90">
        <f>IF(OR($E18626="",$H18626=""),"",$H18626*$I18626)</f>
      </c>
      <c r="K18626" s="87" t="str">
        <v/>
      </c>
    </row>
    <row r="18627">
      <c r="A18627" s="74" t="str">
        <v/>
      </c>
      <c r="B18627" s="74" t="str">
        <v/>
      </c>
      <c r="C18627" s="75">
        <f>IF($E18627="","",IFERROR(VLOOKUP(TRIM(E18627&amp;""),'Référentiel Articles'!$A$2:$F$634,2,FALSE),""))</f>
      </c>
      <c r="D18627" s="75">
        <f>IF($E18627="","",IFERROR(VLOOKUP(TRIM(E18627&amp;""),'Référentiel Articles'!$A$2:$F$634,3,FALSE),""))</f>
      </c>
      <c r="E18627" s="74" t="str">
        <v/>
      </c>
      <c r="F18627" s="75">
        <f>IF($E18627="","",IFERROR(VLOOKUP(TRIM(E18627&amp;""),'Référentiel Articles'!$A$2:$F$634,4,FALSE),""))</f>
      </c>
      <c r="G18627" s="76">
        <f>IF($E18627="","",IFERROR(VLOOKUP(TRIM(E18627&amp;""),'Référentiel Articles'!$A$2:$F$634,5,FALSE),""))</f>
      </c>
      <c r="H18627" s="77" t="str">
        <v/>
      </c>
      <c r="I18627" s="76">
        <f>IF($E18627="","",IFERROR(VLOOKUP(TRIM(E18627&amp;""),'Référentiel Articles'!$A$2:$F$634,6,FALSE),""))</f>
      </c>
      <c r="J18627" s="78">
        <f>IF(OR($E18627="",$H18627=""),"",$H18627*$I18627)</f>
      </c>
      <c r="K18627" s="79" t="str">
        <v/>
      </c>
    </row>
    <row r="18628">
      <c r="A18628" s="81" t="str">
        <v/>
      </c>
      <c r="B18628" s="81" t="str">
        <v/>
      </c>
      <c r="C18628" s="83">
        <f>IF($E18628="","",IFERROR(VLOOKUP(TRIM(E18628&amp;""),'Référentiel Articles'!$A$2:$F$634,2,FALSE),""))</f>
      </c>
      <c r="D18628" s="83">
        <f>IF($E18628="","",IFERROR(VLOOKUP(TRIM(E18628&amp;""),'Référentiel Articles'!$A$2:$F$634,3,FALSE),""))</f>
      </c>
      <c r="E18628" s="81" t="str">
        <v/>
      </c>
      <c r="F18628" s="83">
        <f>IF($E18628="","",IFERROR(VLOOKUP(TRIM(E18628&amp;""),'Référentiel Articles'!$A$2:$F$634,4,FALSE),""))</f>
      </c>
      <c r="G18628" s="84">
        <f>IF($E18628="","",IFERROR(VLOOKUP(TRIM(E18628&amp;""),'Référentiel Articles'!$A$2:$F$634,5,FALSE),""))</f>
      </c>
      <c r="H18628" s="85" t="str">
        <v/>
      </c>
      <c r="I18628" s="84">
        <f>IF($E18628="","",IFERROR(VLOOKUP(TRIM(E18628&amp;""),'Référentiel Articles'!$A$2:$F$634,6,FALSE),""))</f>
      </c>
      <c r="J18628" s="90">
        <f>IF(OR($E18628="",$H18628=""),"",$H18628*$I18628)</f>
      </c>
      <c r="K18628" s="87" t="str">
        <v/>
      </c>
    </row>
    <row r="18629">
      <c r="A18629" s="74" t="str">
        <v/>
      </c>
      <c r="B18629" s="74" t="str">
        <v/>
      </c>
      <c r="C18629" s="75">
        <f>IF($E18629="","",IFERROR(VLOOKUP(TRIM(E18629&amp;""),'Référentiel Articles'!$A$2:$F$634,2,FALSE),""))</f>
      </c>
      <c r="D18629" s="75">
        <f>IF($E18629="","",IFERROR(VLOOKUP(TRIM(E18629&amp;""),'Référentiel Articles'!$A$2:$F$634,3,FALSE),""))</f>
      </c>
      <c r="E18629" s="74" t="str">
        <v/>
      </c>
      <c r="F18629" s="75">
        <f>IF($E18629="","",IFERROR(VLOOKUP(TRIM(E18629&amp;""),'Référentiel Articles'!$A$2:$F$634,4,FALSE),""))</f>
      </c>
      <c r="G18629" s="76">
        <f>IF($E18629="","",IFERROR(VLOOKUP(TRIM(E18629&amp;""),'Référentiel Articles'!$A$2:$F$634,5,FALSE),""))</f>
      </c>
      <c r="H18629" s="77" t="str">
        <v/>
      </c>
      <c r="I18629" s="76">
        <f>IF($E18629="","",IFERROR(VLOOKUP(TRIM(E18629&amp;""),'Référentiel Articles'!$A$2:$F$634,6,FALSE),""))</f>
      </c>
      <c r="J18629" s="78">
        <f>IF(OR($E18629="",$H18629=""),"",$H18629*$I18629)</f>
      </c>
      <c r="K18629" s="79" t="str">
        <v/>
      </c>
    </row>
    <row r="18630">
      <c r="A18630" s="81" t="str">
        <v/>
      </c>
      <c r="B18630" s="81" t="str">
        <v/>
      </c>
      <c r="C18630" s="83">
        <f>IF($E18630="","",IFERROR(VLOOKUP(TRIM(E18630&amp;""),'Référentiel Articles'!$A$2:$F$634,2,FALSE),""))</f>
      </c>
      <c r="D18630" s="83">
        <f>IF($E18630="","",IFERROR(VLOOKUP(TRIM(E18630&amp;""),'Référentiel Articles'!$A$2:$F$634,3,FALSE),""))</f>
      </c>
      <c r="E18630" s="81" t="str">
        <v/>
      </c>
      <c r="F18630" s="83">
        <f>IF($E18630="","",IFERROR(VLOOKUP(TRIM(E18630&amp;""),'Référentiel Articles'!$A$2:$F$634,4,FALSE),""))</f>
      </c>
      <c r="G18630" s="84">
        <f>IF($E18630="","",IFERROR(VLOOKUP(TRIM(E18630&amp;""),'Référentiel Articles'!$A$2:$F$634,5,FALSE),""))</f>
      </c>
      <c r="H18630" s="85" t="str">
        <v/>
      </c>
      <c r="I18630" s="84">
        <f>IF($E18630="","",IFERROR(VLOOKUP(TRIM(E18630&amp;""),'Référentiel Articles'!$A$2:$F$634,6,FALSE),""))</f>
      </c>
      <c r="J18630" s="90">
        <f>IF(OR($E18630="",$H18630=""),"",$H18630*$I18630)</f>
      </c>
      <c r="K18630" s="87" t="str">
        <v/>
      </c>
    </row>
    <row r="18631">
      <c r="A18631" s="74" t="str">
        <v/>
      </c>
      <c r="B18631" s="74" t="str">
        <v/>
      </c>
      <c r="C18631" s="75">
        <f>IF($E18631="","",IFERROR(VLOOKUP(TRIM(E18631&amp;""),'Référentiel Articles'!$A$2:$F$634,2,FALSE),""))</f>
      </c>
      <c r="D18631" s="75">
        <f>IF($E18631="","",IFERROR(VLOOKUP(TRIM(E18631&amp;""),'Référentiel Articles'!$A$2:$F$634,3,FALSE),""))</f>
      </c>
      <c r="E18631" s="74" t="str">
        <v/>
      </c>
      <c r="F18631" s="75">
        <f>IF($E18631="","",IFERROR(VLOOKUP(TRIM(E18631&amp;""),'Référentiel Articles'!$A$2:$F$634,4,FALSE),""))</f>
      </c>
      <c r="G18631" s="76">
        <f>IF($E18631="","",IFERROR(VLOOKUP(TRIM(E18631&amp;""),'Référentiel Articles'!$A$2:$F$634,5,FALSE),""))</f>
      </c>
      <c r="H18631" s="77" t="str">
        <v/>
      </c>
      <c r="I18631" s="76">
        <f>IF($E18631="","",IFERROR(VLOOKUP(TRIM(E18631&amp;""),'Référentiel Articles'!$A$2:$F$634,6,FALSE),""))</f>
      </c>
      <c r="J18631" s="78">
        <f>IF(OR($E18631="",$H18631=""),"",$H18631*$I18631)</f>
      </c>
      <c r="K18631" s="79" t="str">
        <v/>
      </c>
    </row>
    <row r="18632">
      <c r="A18632" s="81" t="str">
        <v/>
      </c>
      <c r="B18632" s="81" t="str">
        <v/>
      </c>
      <c r="C18632" s="83">
        <f>IF($E18632="","",IFERROR(VLOOKUP(TRIM(E18632&amp;""),'Référentiel Articles'!$A$2:$F$634,2,FALSE),""))</f>
      </c>
      <c r="D18632" s="83">
        <f>IF($E18632="","",IFERROR(VLOOKUP(TRIM(E18632&amp;""),'Référentiel Articles'!$A$2:$F$634,3,FALSE),""))</f>
      </c>
      <c r="E18632" s="81" t="str">
        <v/>
      </c>
      <c r="F18632" s="83">
        <f>IF($E18632="","",IFERROR(VLOOKUP(TRIM(E18632&amp;""),'Référentiel Articles'!$A$2:$F$634,4,FALSE),""))</f>
      </c>
      <c r="G18632" s="84">
        <f>IF($E18632="","",IFERROR(VLOOKUP(TRIM(E18632&amp;""),'Référentiel Articles'!$A$2:$F$634,5,FALSE),""))</f>
      </c>
      <c r="H18632" s="85" t="str">
        <v/>
      </c>
      <c r="I18632" s="84">
        <f>IF($E18632="","",IFERROR(VLOOKUP(TRIM(E18632&amp;""),'Référentiel Articles'!$A$2:$F$634,6,FALSE),""))</f>
      </c>
      <c r="J18632" s="90">
        <f>IF(OR($E18632="",$H18632=""),"",$H18632*$I18632)</f>
      </c>
      <c r="K18632" s="87" t="str">
        <v/>
      </c>
    </row>
    <row r="18633">
      <c r="A18633" s="74" t="str">
        <v/>
      </c>
      <c r="B18633" s="74" t="str">
        <v/>
      </c>
      <c r="C18633" s="75">
        <f>IF($E18633="","",IFERROR(VLOOKUP(TRIM(E18633&amp;""),'Référentiel Articles'!$A$2:$F$634,2,FALSE),""))</f>
      </c>
      <c r="D18633" s="75">
        <f>IF($E18633="","",IFERROR(VLOOKUP(TRIM(E18633&amp;""),'Référentiel Articles'!$A$2:$F$634,3,FALSE),""))</f>
      </c>
      <c r="E18633" s="74" t="str">
        <v/>
      </c>
      <c r="F18633" s="75">
        <f>IF($E18633="","",IFERROR(VLOOKUP(TRIM(E18633&amp;""),'Référentiel Articles'!$A$2:$F$634,4,FALSE),""))</f>
      </c>
      <c r="G18633" s="76">
        <f>IF($E18633="","",IFERROR(VLOOKUP(TRIM(E18633&amp;""),'Référentiel Articles'!$A$2:$F$634,5,FALSE),""))</f>
      </c>
      <c r="H18633" s="77" t="str">
        <v/>
      </c>
      <c r="I18633" s="76">
        <f>IF($E18633="","",IFERROR(VLOOKUP(TRIM(E18633&amp;""),'Référentiel Articles'!$A$2:$F$634,6,FALSE),""))</f>
      </c>
      <c r="J18633" s="78">
        <f>IF(OR($E18633="",$H18633=""),"",$H18633*$I18633)</f>
      </c>
      <c r="K18633" s="79" t="str">
        <v/>
      </c>
    </row>
    <row r="18634">
      <c r="A18634" s="81" t="str">
        <v/>
      </c>
      <c r="B18634" s="81" t="str">
        <v/>
      </c>
      <c r="C18634" s="83">
        <f>IF($E18634="","",IFERROR(VLOOKUP(TRIM(E18634&amp;""),'Référentiel Articles'!$A$2:$F$634,2,FALSE),""))</f>
      </c>
      <c r="D18634" s="83">
        <f>IF($E18634="","",IFERROR(VLOOKUP(TRIM(E18634&amp;""),'Référentiel Articles'!$A$2:$F$634,3,FALSE),""))</f>
      </c>
      <c r="E18634" s="81" t="str">
        <v/>
      </c>
      <c r="F18634" s="83">
        <f>IF($E18634="","",IFERROR(VLOOKUP(TRIM(E18634&amp;""),'Référentiel Articles'!$A$2:$F$634,4,FALSE),""))</f>
      </c>
      <c r="G18634" s="84">
        <f>IF($E18634="","",IFERROR(VLOOKUP(TRIM(E18634&amp;""),'Référentiel Articles'!$A$2:$F$634,5,FALSE),""))</f>
      </c>
      <c r="H18634" s="85" t="str">
        <v/>
      </c>
      <c r="I18634" s="84">
        <f>IF($E18634="","",IFERROR(VLOOKUP(TRIM(E18634&amp;""),'Référentiel Articles'!$A$2:$F$634,6,FALSE),""))</f>
      </c>
      <c r="J18634" s="90">
        <f>IF(OR($E18634="",$H18634=""),"",$H18634*$I18634)</f>
      </c>
      <c r="K18634" s="87" t="str">
        <v/>
      </c>
    </row>
    <row r="18635">
      <c r="A18635" s="74" t="str">
        <v/>
      </c>
      <c r="B18635" s="74" t="str">
        <v/>
      </c>
      <c r="C18635" s="75">
        <f>IF($E18635="","",IFERROR(VLOOKUP(TRIM(E18635&amp;""),'Référentiel Articles'!$A$2:$F$634,2,FALSE),""))</f>
      </c>
      <c r="D18635" s="75">
        <f>IF($E18635="","",IFERROR(VLOOKUP(TRIM(E18635&amp;""),'Référentiel Articles'!$A$2:$F$634,3,FALSE),""))</f>
      </c>
      <c r="E18635" s="74" t="str">
        <v/>
      </c>
      <c r="F18635" s="75">
        <f>IF($E18635="","",IFERROR(VLOOKUP(TRIM(E18635&amp;""),'Référentiel Articles'!$A$2:$F$634,4,FALSE),""))</f>
      </c>
      <c r="G18635" s="76">
        <f>IF($E18635="","",IFERROR(VLOOKUP(TRIM(E18635&amp;""),'Référentiel Articles'!$A$2:$F$634,5,FALSE),""))</f>
      </c>
      <c r="H18635" s="77" t="str">
        <v/>
      </c>
      <c r="I18635" s="76">
        <f>IF($E18635="","",IFERROR(VLOOKUP(TRIM(E18635&amp;""),'Référentiel Articles'!$A$2:$F$634,6,FALSE),""))</f>
      </c>
      <c r="J18635" s="78">
        <f>IF(OR($E18635="",$H18635=""),"",$H18635*$I18635)</f>
      </c>
      <c r="K18635" s="79" t="str">
        <v/>
      </c>
    </row>
    <row r="18636">
      <c r="A18636" s="81" t="str">
        <v/>
      </c>
      <c r="B18636" s="81" t="str">
        <v/>
      </c>
      <c r="C18636" s="83">
        <f>IF($E18636="","",IFERROR(VLOOKUP(TRIM(E18636&amp;""),'Référentiel Articles'!$A$2:$F$634,2,FALSE),""))</f>
      </c>
      <c r="D18636" s="83">
        <f>IF($E18636="","",IFERROR(VLOOKUP(TRIM(E18636&amp;""),'Référentiel Articles'!$A$2:$F$634,3,FALSE),""))</f>
      </c>
      <c r="E18636" s="81" t="str">
        <v/>
      </c>
      <c r="F18636" s="83">
        <f>IF($E18636="","",IFERROR(VLOOKUP(TRIM(E18636&amp;""),'Référentiel Articles'!$A$2:$F$634,4,FALSE),""))</f>
      </c>
      <c r="G18636" s="84">
        <f>IF($E18636="","",IFERROR(VLOOKUP(TRIM(E18636&amp;""),'Référentiel Articles'!$A$2:$F$634,5,FALSE),""))</f>
      </c>
      <c r="H18636" s="85" t="str">
        <v/>
      </c>
      <c r="I18636" s="84">
        <f>IF($E18636="","",IFERROR(VLOOKUP(TRIM(E18636&amp;""),'Référentiel Articles'!$A$2:$F$634,6,FALSE),""))</f>
      </c>
      <c r="J18636" s="90">
        <f>IF(OR($E18636="",$H18636=""),"",$H18636*$I18636)</f>
      </c>
      <c r="K18636" s="87" t="str">
        <v/>
      </c>
    </row>
    <row r="18637">
      <c r="A18637" s="74" t="str">
        <v/>
      </c>
      <c r="B18637" s="74" t="str">
        <v/>
      </c>
      <c r="C18637" s="75">
        <f>IF($E18637="","",IFERROR(VLOOKUP(TRIM(E18637&amp;""),'Référentiel Articles'!$A$2:$F$634,2,FALSE),""))</f>
      </c>
      <c r="D18637" s="75">
        <f>IF($E18637="","",IFERROR(VLOOKUP(TRIM(E18637&amp;""),'Référentiel Articles'!$A$2:$F$634,3,FALSE),""))</f>
      </c>
      <c r="E18637" s="74" t="str">
        <v/>
      </c>
      <c r="F18637" s="75">
        <f>IF($E18637="","",IFERROR(VLOOKUP(TRIM(E18637&amp;""),'Référentiel Articles'!$A$2:$F$634,4,FALSE),""))</f>
      </c>
      <c r="G18637" s="76">
        <f>IF($E18637="","",IFERROR(VLOOKUP(TRIM(E18637&amp;""),'Référentiel Articles'!$A$2:$F$634,5,FALSE),""))</f>
      </c>
      <c r="H18637" s="77" t="str">
        <v/>
      </c>
      <c r="I18637" s="76">
        <f>IF($E18637="","",IFERROR(VLOOKUP(TRIM(E18637&amp;""),'Référentiel Articles'!$A$2:$F$634,6,FALSE),""))</f>
      </c>
      <c r="J18637" s="78">
        <f>IF(OR($E18637="",$H18637=""),"",$H18637*$I18637)</f>
      </c>
      <c r="K18637" s="79" t="str">
        <v/>
      </c>
    </row>
    <row r="18638">
      <c r="A18638" s="81" t="str">
        <v/>
      </c>
      <c r="B18638" s="81" t="str">
        <v/>
      </c>
      <c r="C18638" s="83">
        <f>IF($E18638="","",IFERROR(VLOOKUP(TRIM(E18638&amp;""),'Référentiel Articles'!$A$2:$F$634,2,FALSE),""))</f>
      </c>
      <c r="D18638" s="83">
        <f>IF($E18638="","",IFERROR(VLOOKUP(TRIM(E18638&amp;""),'Référentiel Articles'!$A$2:$F$634,3,FALSE),""))</f>
      </c>
      <c r="E18638" s="81" t="str">
        <v/>
      </c>
      <c r="F18638" s="83">
        <f>IF($E18638="","",IFERROR(VLOOKUP(TRIM(E18638&amp;""),'Référentiel Articles'!$A$2:$F$634,4,FALSE),""))</f>
      </c>
      <c r="G18638" s="84">
        <f>IF($E18638="","",IFERROR(VLOOKUP(TRIM(E18638&amp;""),'Référentiel Articles'!$A$2:$F$634,5,FALSE),""))</f>
      </c>
      <c r="H18638" s="85" t="str">
        <v/>
      </c>
      <c r="I18638" s="84">
        <f>IF($E18638="","",IFERROR(VLOOKUP(TRIM(E18638&amp;""),'Référentiel Articles'!$A$2:$F$634,6,FALSE),""))</f>
      </c>
      <c r="J18638" s="90">
        <f>IF(OR($E18638="",$H18638=""),"",$H18638*$I18638)</f>
      </c>
      <c r="K18638" s="87" t="str">
        <v/>
      </c>
    </row>
    <row r="18639">
      <c r="A18639" s="74" t="str">
        <v/>
      </c>
      <c r="B18639" s="74" t="str">
        <v/>
      </c>
      <c r="C18639" s="75">
        <f>IF($E18639="","",IFERROR(VLOOKUP(TRIM(E18639&amp;""),'Référentiel Articles'!$A$2:$F$634,2,FALSE),""))</f>
      </c>
      <c r="D18639" s="75">
        <f>IF($E18639="","",IFERROR(VLOOKUP(TRIM(E18639&amp;""),'Référentiel Articles'!$A$2:$F$634,3,FALSE),""))</f>
      </c>
      <c r="E18639" s="74" t="str">
        <v/>
      </c>
      <c r="F18639" s="75">
        <f>IF($E18639="","",IFERROR(VLOOKUP(TRIM(E18639&amp;""),'Référentiel Articles'!$A$2:$F$634,4,FALSE),""))</f>
      </c>
      <c r="G18639" s="76">
        <f>IF($E18639="","",IFERROR(VLOOKUP(TRIM(E18639&amp;""),'Référentiel Articles'!$A$2:$F$634,5,FALSE),""))</f>
      </c>
      <c r="H18639" s="77" t="str">
        <v/>
      </c>
      <c r="I18639" s="76">
        <f>IF($E18639="","",IFERROR(VLOOKUP(TRIM(E18639&amp;""),'Référentiel Articles'!$A$2:$F$634,6,FALSE),""))</f>
      </c>
      <c r="J18639" s="78">
        <f>IF(OR($E18639="",$H18639=""),"",$H18639*$I18639)</f>
      </c>
      <c r="K18639" s="79" t="str">
        <v/>
      </c>
    </row>
    <row r="18640">
      <c r="A18640" s="81" t="str">
        <v/>
      </c>
      <c r="B18640" s="81" t="str">
        <v/>
      </c>
      <c r="C18640" s="83">
        <f>IF($E18640="","",IFERROR(VLOOKUP(TRIM(E18640&amp;""),'Référentiel Articles'!$A$2:$F$634,2,FALSE),""))</f>
      </c>
      <c r="D18640" s="83">
        <f>IF($E18640="","",IFERROR(VLOOKUP(TRIM(E18640&amp;""),'Référentiel Articles'!$A$2:$F$634,3,FALSE),""))</f>
      </c>
      <c r="E18640" s="81" t="str">
        <v/>
      </c>
      <c r="F18640" s="83">
        <f>IF($E18640="","",IFERROR(VLOOKUP(TRIM(E18640&amp;""),'Référentiel Articles'!$A$2:$F$634,4,FALSE),""))</f>
      </c>
      <c r="G18640" s="84">
        <f>IF($E18640="","",IFERROR(VLOOKUP(TRIM(E18640&amp;""),'Référentiel Articles'!$A$2:$F$634,5,FALSE),""))</f>
      </c>
      <c r="H18640" s="85" t="str">
        <v/>
      </c>
      <c r="I18640" s="84">
        <f>IF($E18640="","",IFERROR(VLOOKUP(TRIM(E18640&amp;""),'Référentiel Articles'!$A$2:$F$634,6,FALSE),""))</f>
      </c>
      <c r="J18640" s="90">
        <f>IF(OR($E18640="",$H18640=""),"",$H18640*$I18640)</f>
      </c>
      <c r="K18640" s="87" t="str">
        <v/>
      </c>
    </row>
    <row r="18641">
      <c r="A18641" s="74" t="str">
        <v/>
      </c>
      <c r="B18641" s="74" t="str">
        <v/>
      </c>
      <c r="C18641" s="75">
        <f>IF($E18641="","",IFERROR(VLOOKUP(TRIM(E18641&amp;""),'Référentiel Articles'!$A$2:$F$634,2,FALSE),""))</f>
      </c>
      <c r="D18641" s="75">
        <f>IF($E18641="","",IFERROR(VLOOKUP(TRIM(E18641&amp;""),'Référentiel Articles'!$A$2:$F$634,3,FALSE),""))</f>
      </c>
      <c r="E18641" s="74" t="str">
        <v/>
      </c>
      <c r="F18641" s="75">
        <f>IF($E18641="","",IFERROR(VLOOKUP(TRIM(E18641&amp;""),'Référentiel Articles'!$A$2:$F$634,4,FALSE),""))</f>
      </c>
      <c r="G18641" s="76">
        <f>IF($E18641="","",IFERROR(VLOOKUP(TRIM(E18641&amp;""),'Référentiel Articles'!$A$2:$F$634,5,FALSE),""))</f>
      </c>
      <c r="H18641" s="77" t="str">
        <v/>
      </c>
      <c r="I18641" s="76">
        <f>IF($E18641="","",IFERROR(VLOOKUP(TRIM(E18641&amp;""),'Référentiel Articles'!$A$2:$F$634,6,FALSE),""))</f>
      </c>
      <c r="J18641" s="78">
        <f>IF(OR($E18641="",$H18641=""),"",$H18641*$I18641)</f>
      </c>
      <c r="K18641" s="79" t="str">
        <v/>
      </c>
    </row>
    <row r="18642">
      <c r="A18642" s="81" t="str">
        <v/>
      </c>
      <c r="B18642" s="81" t="str">
        <v/>
      </c>
      <c r="C18642" s="83">
        <f>IF($E18642="","",IFERROR(VLOOKUP(TRIM(E18642&amp;""),'Référentiel Articles'!$A$2:$F$634,2,FALSE),""))</f>
      </c>
      <c r="D18642" s="83">
        <f>IF($E18642="","",IFERROR(VLOOKUP(TRIM(E18642&amp;""),'Référentiel Articles'!$A$2:$F$634,3,FALSE),""))</f>
      </c>
      <c r="E18642" s="81" t="str">
        <v/>
      </c>
      <c r="F18642" s="83">
        <f>IF($E18642="","",IFERROR(VLOOKUP(TRIM(E18642&amp;""),'Référentiel Articles'!$A$2:$F$634,4,FALSE),""))</f>
      </c>
      <c r="G18642" s="84">
        <f>IF($E18642="","",IFERROR(VLOOKUP(TRIM(E18642&amp;""),'Référentiel Articles'!$A$2:$F$634,5,FALSE),""))</f>
      </c>
      <c r="H18642" s="85" t="str">
        <v/>
      </c>
      <c r="I18642" s="84">
        <f>IF($E18642="","",IFERROR(VLOOKUP(TRIM(E18642&amp;""),'Référentiel Articles'!$A$2:$F$634,6,FALSE),""))</f>
      </c>
      <c r="J18642" s="90">
        <f>IF(OR($E18642="",$H18642=""),"",$H18642*$I18642)</f>
      </c>
      <c r="K18642" s="87" t="str">
        <v/>
      </c>
    </row>
    <row r="18643">
      <c r="A18643" s="74" t="str">
        <v/>
      </c>
      <c r="B18643" s="74" t="str">
        <v/>
      </c>
      <c r="C18643" s="75">
        <f>IF($E18643="","",IFERROR(VLOOKUP(TRIM(E18643&amp;""),'Référentiel Articles'!$A$2:$F$634,2,FALSE),""))</f>
      </c>
      <c r="D18643" s="75">
        <f>IF($E18643="","",IFERROR(VLOOKUP(TRIM(E18643&amp;""),'Référentiel Articles'!$A$2:$F$634,3,FALSE),""))</f>
      </c>
      <c r="E18643" s="74" t="str">
        <v/>
      </c>
      <c r="F18643" s="75">
        <f>IF($E18643="","",IFERROR(VLOOKUP(TRIM(E18643&amp;""),'Référentiel Articles'!$A$2:$F$634,4,FALSE),""))</f>
      </c>
      <c r="G18643" s="76">
        <f>IF($E18643="","",IFERROR(VLOOKUP(TRIM(E18643&amp;""),'Référentiel Articles'!$A$2:$F$634,5,FALSE),""))</f>
      </c>
      <c r="H18643" s="77" t="str">
        <v/>
      </c>
      <c r="I18643" s="76">
        <f>IF($E18643="","",IFERROR(VLOOKUP(TRIM(E18643&amp;""),'Référentiel Articles'!$A$2:$F$634,6,FALSE),""))</f>
      </c>
      <c r="J18643" s="78">
        <f>IF(OR($E18643="",$H18643=""),"",$H18643*$I18643)</f>
      </c>
      <c r="K18643" s="79" t="str">
        <v/>
      </c>
    </row>
    <row r="18644">
      <c r="A18644" s="81" t="str">
        <v/>
      </c>
      <c r="B18644" s="81" t="str">
        <v/>
      </c>
      <c r="C18644" s="83">
        <f>IF($E18644="","",IFERROR(VLOOKUP(TRIM(E18644&amp;""),'Référentiel Articles'!$A$2:$F$634,2,FALSE),""))</f>
      </c>
      <c r="D18644" s="83">
        <f>IF($E18644="","",IFERROR(VLOOKUP(TRIM(E18644&amp;""),'Référentiel Articles'!$A$2:$F$634,3,FALSE),""))</f>
      </c>
      <c r="E18644" s="81" t="str">
        <v/>
      </c>
      <c r="F18644" s="83">
        <f>IF($E18644="","",IFERROR(VLOOKUP(TRIM(E18644&amp;""),'Référentiel Articles'!$A$2:$F$634,4,FALSE),""))</f>
      </c>
      <c r="G18644" s="84">
        <f>IF($E18644="","",IFERROR(VLOOKUP(TRIM(E18644&amp;""),'Référentiel Articles'!$A$2:$F$634,5,FALSE),""))</f>
      </c>
      <c r="H18644" s="85" t="str">
        <v/>
      </c>
      <c r="I18644" s="84">
        <f>IF($E18644="","",IFERROR(VLOOKUP(TRIM(E18644&amp;""),'Référentiel Articles'!$A$2:$F$634,6,FALSE),""))</f>
      </c>
      <c r="J18644" s="90">
        <f>IF(OR($E18644="",$H18644=""),"",$H18644*$I18644)</f>
      </c>
      <c r="K18644" s="87" t="str">
        <v/>
      </c>
    </row>
    <row r="18645">
      <c r="A18645" s="74" t="str">
        <v/>
      </c>
      <c r="B18645" s="74" t="str">
        <v/>
      </c>
      <c r="C18645" s="75">
        <f>IF($E18645="","",IFERROR(VLOOKUP(TRIM(E18645&amp;""),'Référentiel Articles'!$A$2:$F$634,2,FALSE),""))</f>
      </c>
      <c r="D18645" s="75">
        <f>IF($E18645="","",IFERROR(VLOOKUP(TRIM(E18645&amp;""),'Référentiel Articles'!$A$2:$F$634,3,FALSE),""))</f>
      </c>
      <c r="E18645" s="74" t="str">
        <v/>
      </c>
      <c r="F18645" s="75">
        <f>IF($E18645="","",IFERROR(VLOOKUP(TRIM(E18645&amp;""),'Référentiel Articles'!$A$2:$F$634,4,FALSE),""))</f>
      </c>
      <c r="G18645" s="76">
        <f>IF($E18645="","",IFERROR(VLOOKUP(TRIM(E18645&amp;""),'Référentiel Articles'!$A$2:$F$634,5,FALSE),""))</f>
      </c>
      <c r="H18645" s="77" t="str">
        <v/>
      </c>
      <c r="I18645" s="76">
        <f>IF($E18645="","",IFERROR(VLOOKUP(TRIM(E18645&amp;""),'Référentiel Articles'!$A$2:$F$634,6,FALSE),""))</f>
      </c>
      <c r="J18645" s="78">
        <f>IF(OR($E18645="",$H18645=""),"",$H18645*$I18645)</f>
      </c>
      <c r="K18645" s="79" t="str">
        <v/>
      </c>
    </row>
    <row r="18646">
      <c r="A18646" s="81" t="str">
        <v/>
      </c>
      <c r="B18646" s="81" t="str">
        <v/>
      </c>
      <c r="C18646" s="83">
        <f>IF($E18646="","",IFERROR(VLOOKUP(TRIM(E18646&amp;""),'Référentiel Articles'!$A$2:$F$634,2,FALSE),""))</f>
      </c>
      <c r="D18646" s="83">
        <f>IF($E18646="","",IFERROR(VLOOKUP(TRIM(E18646&amp;""),'Référentiel Articles'!$A$2:$F$634,3,FALSE),""))</f>
      </c>
      <c r="E18646" s="81" t="str">
        <v/>
      </c>
      <c r="F18646" s="83">
        <f>IF($E18646="","",IFERROR(VLOOKUP(TRIM(E18646&amp;""),'Référentiel Articles'!$A$2:$F$634,4,FALSE),""))</f>
      </c>
      <c r="G18646" s="84">
        <f>IF($E18646="","",IFERROR(VLOOKUP(TRIM(E18646&amp;""),'Référentiel Articles'!$A$2:$F$634,5,FALSE),""))</f>
      </c>
      <c r="H18646" s="85" t="str">
        <v/>
      </c>
      <c r="I18646" s="84">
        <f>IF($E18646="","",IFERROR(VLOOKUP(TRIM(E18646&amp;""),'Référentiel Articles'!$A$2:$F$634,6,FALSE),""))</f>
      </c>
      <c r="J18646" s="90">
        <f>IF(OR($E18646="",$H18646=""),"",$H18646*$I18646)</f>
      </c>
      <c r="K18646" s="87" t="str">
        <v/>
      </c>
    </row>
    <row r="18647">
      <c r="A18647" s="74" t="str">
        <v/>
      </c>
      <c r="B18647" s="74" t="str">
        <v/>
      </c>
      <c r="C18647" s="75">
        <f>IF($E18647="","",IFERROR(VLOOKUP(TRIM(E18647&amp;""),'Référentiel Articles'!$A$2:$F$634,2,FALSE),""))</f>
      </c>
      <c r="D18647" s="75">
        <f>IF($E18647="","",IFERROR(VLOOKUP(TRIM(E18647&amp;""),'Référentiel Articles'!$A$2:$F$634,3,FALSE),""))</f>
      </c>
      <c r="E18647" s="74" t="str">
        <v/>
      </c>
      <c r="F18647" s="75">
        <f>IF($E18647="","",IFERROR(VLOOKUP(TRIM(E18647&amp;""),'Référentiel Articles'!$A$2:$F$634,4,FALSE),""))</f>
      </c>
      <c r="G18647" s="76">
        <f>IF($E18647="","",IFERROR(VLOOKUP(TRIM(E18647&amp;""),'Référentiel Articles'!$A$2:$F$634,5,FALSE),""))</f>
      </c>
      <c r="H18647" s="77" t="str">
        <v/>
      </c>
      <c r="I18647" s="76">
        <f>IF($E18647="","",IFERROR(VLOOKUP(TRIM(E18647&amp;""),'Référentiel Articles'!$A$2:$F$634,6,FALSE),""))</f>
      </c>
      <c r="J18647" s="78">
        <f>IF(OR($E18647="",$H18647=""),"",$H18647*$I18647)</f>
      </c>
      <c r="K18647" s="79" t="str">
        <v/>
      </c>
    </row>
    <row r="18648">
      <c r="A18648" s="81" t="str">
        <v/>
      </c>
      <c r="B18648" s="81" t="str">
        <v/>
      </c>
      <c r="C18648" s="83">
        <f>IF($E18648="","",IFERROR(VLOOKUP(TRIM(E18648&amp;""),'Référentiel Articles'!$A$2:$F$634,2,FALSE),""))</f>
      </c>
      <c r="D18648" s="83">
        <f>IF($E18648="","",IFERROR(VLOOKUP(TRIM(E18648&amp;""),'Référentiel Articles'!$A$2:$F$634,3,FALSE),""))</f>
      </c>
      <c r="E18648" s="81" t="str">
        <v/>
      </c>
      <c r="F18648" s="83">
        <f>IF($E18648="","",IFERROR(VLOOKUP(TRIM(E18648&amp;""),'Référentiel Articles'!$A$2:$F$634,4,FALSE),""))</f>
      </c>
      <c r="G18648" s="84">
        <f>IF($E18648="","",IFERROR(VLOOKUP(TRIM(E18648&amp;""),'Référentiel Articles'!$A$2:$F$634,5,FALSE),""))</f>
      </c>
      <c r="H18648" s="85" t="str">
        <v/>
      </c>
      <c r="I18648" s="84">
        <f>IF($E18648="","",IFERROR(VLOOKUP(TRIM(E18648&amp;""),'Référentiel Articles'!$A$2:$F$634,6,FALSE),""))</f>
      </c>
      <c r="J18648" s="90">
        <f>IF(OR($E18648="",$H18648=""),"",$H18648*$I18648)</f>
      </c>
      <c r="K18648" s="87" t="str">
        <v/>
      </c>
    </row>
    <row r="18649">
      <c r="A18649" s="74" t="str">
        <v/>
      </c>
      <c r="B18649" s="74" t="str">
        <v/>
      </c>
      <c r="C18649" s="75">
        <f>IF($E18649="","",IFERROR(VLOOKUP(TRIM(E18649&amp;""),'Référentiel Articles'!$A$2:$F$634,2,FALSE),""))</f>
      </c>
      <c r="D18649" s="75">
        <f>IF($E18649="","",IFERROR(VLOOKUP(TRIM(E18649&amp;""),'Référentiel Articles'!$A$2:$F$634,3,FALSE),""))</f>
      </c>
      <c r="E18649" s="74" t="str">
        <v/>
      </c>
      <c r="F18649" s="75">
        <f>IF($E18649="","",IFERROR(VLOOKUP(TRIM(E18649&amp;""),'Référentiel Articles'!$A$2:$F$634,4,FALSE),""))</f>
      </c>
      <c r="G18649" s="76">
        <f>IF($E18649="","",IFERROR(VLOOKUP(TRIM(E18649&amp;""),'Référentiel Articles'!$A$2:$F$634,5,FALSE),""))</f>
      </c>
      <c r="H18649" s="77" t="str">
        <v/>
      </c>
      <c r="I18649" s="76">
        <f>IF($E18649="","",IFERROR(VLOOKUP(TRIM(E18649&amp;""),'Référentiel Articles'!$A$2:$F$634,6,FALSE),""))</f>
      </c>
      <c r="J18649" s="78">
        <f>IF(OR($E18649="",$H18649=""),"",$H18649*$I18649)</f>
      </c>
      <c r="K18649" s="79" t="str">
        <v/>
      </c>
    </row>
    <row r="18650">
      <c r="A18650" s="81" t="str">
        <v/>
      </c>
      <c r="B18650" s="81" t="str">
        <v/>
      </c>
      <c r="C18650" s="83">
        <f>IF($E18650="","",IFERROR(VLOOKUP(TRIM(E18650&amp;""),'Référentiel Articles'!$A$2:$F$634,2,FALSE),""))</f>
      </c>
      <c r="D18650" s="83">
        <f>IF($E18650="","",IFERROR(VLOOKUP(TRIM(E18650&amp;""),'Référentiel Articles'!$A$2:$F$634,3,FALSE),""))</f>
      </c>
      <c r="E18650" s="81" t="str">
        <v/>
      </c>
      <c r="F18650" s="83">
        <f>IF($E18650="","",IFERROR(VLOOKUP(TRIM(E18650&amp;""),'Référentiel Articles'!$A$2:$F$634,4,FALSE),""))</f>
      </c>
      <c r="G18650" s="84">
        <f>IF($E18650="","",IFERROR(VLOOKUP(TRIM(E18650&amp;""),'Référentiel Articles'!$A$2:$F$634,5,FALSE),""))</f>
      </c>
      <c r="H18650" s="85" t="str">
        <v/>
      </c>
      <c r="I18650" s="84">
        <f>IF($E18650="","",IFERROR(VLOOKUP(TRIM(E18650&amp;""),'Référentiel Articles'!$A$2:$F$634,6,FALSE),""))</f>
      </c>
      <c r="J18650" s="90">
        <f>IF(OR($E18650="",$H18650=""),"",$H18650*$I18650)</f>
      </c>
      <c r="K18650" s="87" t="str">
        <v/>
      </c>
    </row>
    <row r="18651">
      <c r="A18651" s="74" t="str">
        <v/>
      </c>
      <c r="B18651" s="74" t="str">
        <v/>
      </c>
      <c r="C18651" s="75">
        <f>IF($E18651="","",IFERROR(VLOOKUP(TRIM(E18651&amp;""),'Référentiel Articles'!$A$2:$F$634,2,FALSE),""))</f>
      </c>
      <c r="D18651" s="75">
        <f>IF($E18651="","",IFERROR(VLOOKUP(TRIM(E18651&amp;""),'Référentiel Articles'!$A$2:$F$634,3,FALSE),""))</f>
      </c>
      <c r="E18651" s="74" t="str">
        <v/>
      </c>
      <c r="F18651" s="75">
        <f>IF($E18651="","",IFERROR(VLOOKUP(TRIM(E18651&amp;""),'Référentiel Articles'!$A$2:$F$634,4,FALSE),""))</f>
      </c>
      <c r="G18651" s="76">
        <f>IF($E18651="","",IFERROR(VLOOKUP(TRIM(E18651&amp;""),'Référentiel Articles'!$A$2:$F$634,5,FALSE),""))</f>
      </c>
      <c r="H18651" s="77" t="str">
        <v/>
      </c>
      <c r="I18651" s="76">
        <f>IF($E18651="","",IFERROR(VLOOKUP(TRIM(E18651&amp;""),'Référentiel Articles'!$A$2:$F$634,6,FALSE),""))</f>
      </c>
      <c r="J18651" s="78">
        <f>IF(OR($E18651="",$H18651=""),"",$H18651*$I18651)</f>
      </c>
      <c r="K18651" s="79" t="str">
        <v/>
      </c>
    </row>
    <row r="18652">
      <c r="A18652" s="81" t="str">
        <v/>
      </c>
      <c r="B18652" s="81" t="str">
        <v/>
      </c>
      <c r="C18652" s="83">
        <f>IF($E18652="","",IFERROR(VLOOKUP(TRIM(E18652&amp;""),'Référentiel Articles'!$A$2:$F$634,2,FALSE),""))</f>
      </c>
      <c r="D18652" s="83">
        <f>IF($E18652="","",IFERROR(VLOOKUP(TRIM(E18652&amp;""),'Référentiel Articles'!$A$2:$F$634,3,FALSE),""))</f>
      </c>
      <c r="E18652" s="81" t="str">
        <v/>
      </c>
      <c r="F18652" s="83">
        <f>IF($E18652="","",IFERROR(VLOOKUP(TRIM(E18652&amp;""),'Référentiel Articles'!$A$2:$F$634,4,FALSE),""))</f>
      </c>
      <c r="G18652" s="84">
        <f>IF($E18652="","",IFERROR(VLOOKUP(TRIM(E18652&amp;""),'Référentiel Articles'!$A$2:$F$634,5,FALSE),""))</f>
      </c>
      <c r="H18652" s="85" t="str">
        <v/>
      </c>
      <c r="I18652" s="84">
        <f>IF($E18652="","",IFERROR(VLOOKUP(TRIM(E18652&amp;""),'Référentiel Articles'!$A$2:$F$634,6,FALSE),""))</f>
      </c>
      <c r="J18652" s="90">
        <f>IF(OR($E18652="",$H18652=""),"",$H18652*$I18652)</f>
      </c>
      <c r="K18652" s="87" t="str">
        <v/>
      </c>
    </row>
    <row r="18653">
      <c r="A18653" s="74" t="str">
        <v/>
      </c>
      <c r="B18653" s="74" t="str">
        <v/>
      </c>
      <c r="C18653" s="75">
        <f>IF($E18653="","",IFERROR(VLOOKUP(TRIM(E18653&amp;""),'Référentiel Articles'!$A$2:$F$634,2,FALSE),""))</f>
      </c>
      <c r="D18653" s="75">
        <f>IF($E18653="","",IFERROR(VLOOKUP(TRIM(E18653&amp;""),'Référentiel Articles'!$A$2:$F$634,3,FALSE),""))</f>
      </c>
      <c r="E18653" s="74" t="str">
        <v/>
      </c>
      <c r="F18653" s="75">
        <f>IF($E18653="","",IFERROR(VLOOKUP(TRIM(E18653&amp;""),'Référentiel Articles'!$A$2:$F$634,4,FALSE),""))</f>
      </c>
      <c r="G18653" s="76">
        <f>IF($E18653="","",IFERROR(VLOOKUP(TRIM(E18653&amp;""),'Référentiel Articles'!$A$2:$F$634,5,FALSE),""))</f>
      </c>
      <c r="H18653" s="77" t="str">
        <v/>
      </c>
      <c r="I18653" s="76">
        <f>IF($E18653="","",IFERROR(VLOOKUP(TRIM(E18653&amp;""),'Référentiel Articles'!$A$2:$F$634,6,FALSE),""))</f>
      </c>
      <c r="J18653" s="78">
        <f>IF(OR($E18653="",$H18653=""),"",$H18653*$I18653)</f>
      </c>
      <c r="K18653" s="79" t="str">
        <v/>
      </c>
    </row>
    <row r="18654">
      <c r="A18654" s="81" t="str">
        <v/>
      </c>
      <c r="B18654" s="81" t="str">
        <v/>
      </c>
      <c r="C18654" s="83">
        <f>IF($E18654="","",IFERROR(VLOOKUP(TRIM(E18654&amp;""),'Référentiel Articles'!$A$2:$F$634,2,FALSE),""))</f>
      </c>
      <c r="D18654" s="83">
        <f>IF($E18654="","",IFERROR(VLOOKUP(TRIM(E18654&amp;""),'Référentiel Articles'!$A$2:$F$634,3,FALSE),""))</f>
      </c>
      <c r="E18654" s="81" t="str">
        <v/>
      </c>
      <c r="F18654" s="83">
        <f>IF($E18654="","",IFERROR(VLOOKUP(TRIM(E18654&amp;""),'Référentiel Articles'!$A$2:$F$634,4,FALSE),""))</f>
      </c>
      <c r="G18654" s="84">
        <f>IF($E18654="","",IFERROR(VLOOKUP(TRIM(E18654&amp;""),'Référentiel Articles'!$A$2:$F$634,5,FALSE),""))</f>
      </c>
      <c r="H18654" s="85" t="str">
        <v/>
      </c>
      <c r="I18654" s="84">
        <f>IF($E18654="","",IFERROR(VLOOKUP(TRIM(E18654&amp;""),'Référentiel Articles'!$A$2:$F$634,6,FALSE),""))</f>
      </c>
      <c r="J18654" s="90">
        <f>IF(OR($E18654="",$H18654=""),"",$H18654*$I18654)</f>
      </c>
      <c r="K18654" s="87" t="str">
        <v/>
      </c>
    </row>
    <row r="18655">
      <c r="A18655" s="74" t="str">
        <v/>
      </c>
      <c r="B18655" s="74" t="str">
        <v/>
      </c>
      <c r="C18655" s="75">
        <f>IF($E18655="","",IFERROR(VLOOKUP(TRIM(E18655&amp;""),'Référentiel Articles'!$A$2:$F$634,2,FALSE),""))</f>
      </c>
      <c r="D18655" s="75">
        <f>IF($E18655="","",IFERROR(VLOOKUP(TRIM(E18655&amp;""),'Référentiel Articles'!$A$2:$F$634,3,FALSE),""))</f>
      </c>
      <c r="E18655" s="74" t="str">
        <v/>
      </c>
      <c r="F18655" s="75">
        <f>IF($E18655="","",IFERROR(VLOOKUP(TRIM(E18655&amp;""),'Référentiel Articles'!$A$2:$F$634,4,FALSE),""))</f>
      </c>
      <c r="G18655" s="76">
        <f>IF($E18655="","",IFERROR(VLOOKUP(TRIM(E18655&amp;""),'Référentiel Articles'!$A$2:$F$634,5,FALSE),""))</f>
      </c>
      <c r="H18655" s="77" t="str">
        <v/>
      </c>
      <c r="I18655" s="76">
        <f>IF($E18655="","",IFERROR(VLOOKUP(TRIM(E18655&amp;""),'Référentiel Articles'!$A$2:$F$634,6,FALSE),""))</f>
      </c>
      <c r="J18655" s="78">
        <f>IF(OR($E18655="",$H18655=""),"",$H18655*$I18655)</f>
      </c>
      <c r="K18655" s="79" t="str">
        <v/>
      </c>
    </row>
    <row r="18656">
      <c r="A18656" s="81" t="str">
        <v/>
      </c>
      <c r="B18656" s="81" t="str">
        <v/>
      </c>
      <c r="C18656" s="83">
        <f>IF($E18656="","",IFERROR(VLOOKUP(TRIM(E18656&amp;""),'Référentiel Articles'!$A$2:$F$634,2,FALSE),""))</f>
      </c>
      <c r="D18656" s="83">
        <f>IF($E18656="","",IFERROR(VLOOKUP(TRIM(E18656&amp;""),'Référentiel Articles'!$A$2:$F$634,3,FALSE),""))</f>
      </c>
      <c r="E18656" s="81" t="str">
        <v/>
      </c>
      <c r="F18656" s="83">
        <f>IF($E18656="","",IFERROR(VLOOKUP(TRIM(E18656&amp;""),'Référentiel Articles'!$A$2:$F$634,4,FALSE),""))</f>
      </c>
      <c r="G18656" s="84">
        <f>IF($E18656="","",IFERROR(VLOOKUP(TRIM(E18656&amp;""),'Référentiel Articles'!$A$2:$F$634,5,FALSE),""))</f>
      </c>
      <c r="H18656" s="85" t="str">
        <v/>
      </c>
      <c r="I18656" s="84">
        <f>IF($E18656="","",IFERROR(VLOOKUP(TRIM(E18656&amp;""),'Référentiel Articles'!$A$2:$F$634,6,FALSE),""))</f>
      </c>
      <c r="J18656" s="90">
        <f>IF(OR($E18656="",$H18656=""),"",$H18656*$I18656)</f>
      </c>
      <c r="K18656" s="87" t="str">
        <v/>
      </c>
    </row>
    <row r="18657">
      <c r="A18657" s="74" t="str">
        <v/>
      </c>
      <c r="B18657" s="74" t="str">
        <v/>
      </c>
      <c r="C18657" s="75">
        <f>IF($E18657="","",IFERROR(VLOOKUP(TRIM(E18657&amp;""),'Référentiel Articles'!$A$2:$F$634,2,FALSE),""))</f>
      </c>
      <c r="D18657" s="75">
        <f>IF($E18657="","",IFERROR(VLOOKUP(TRIM(E18657&amp;""),'Référentiel Articles'!$A$2:$F$634,3,FALSE),""))</f>
      </c>
      <c r="E18657" s="74" t="str">
        <v/>
      </c>
      <c r="F18657" s="75">
        <f>IF($E18657="","",IFERROR(VLOOKUP(TRIM(E18657&amp;""),'Référentiel Articles'!$A$2:$F$634,4,FALSE),""))</f>
      </c>
      <c r="G18657" s="76">
        <f>IF($E18657="","",IFERROR(VLOOKUP(TRIM(E18657&amp;""),'Référentiel Articles'!$A$2:$F$634,5,FALSE),""))</f>
      </c>
      <c r="H18657" s="77" t="str">
        <v/>
      </c>
      <c r="I18657" s="76">
        <f>IF($E18657="","",IFERROR(VLOOKUP(TRIM(E18657&amp;""),'Référentiel Articles'!$A$2:$F$634,6,FALSE),""))</f>
      </c>
      <c r="J18657" s="78">
        <f>IF(OR($E18657="",$H18657=""),"",$H18657*$I18657)</f>
      </c>
      <c r="K18657" s="79" t="str">
        <v/>
      </c>
    </row>
    <row r="18658">
      <c r="A18658" s="81" t="str">
        <v/>
      </c>
      <c r="B18658" s="81" t="str">
        <v/>
      </c>
      <c r="C18658" s="83">
        <f>IF($E18658="","",IFERROR(VLOOKUP(TRIM(E18658&amp;""),'Référentiel Articles'!$A$2:$F$634,2,FALSE),""))</f>
      </c>
      <c r="D18658" s="83">
        <f>IF($E18658="","",IFERROR(VLOOKUP(TRIM(E18658&amp;""),'Référentiel Articles'!$A$2:$F$634,3,FALSE),""))</f>
      </c>
      <c r="E18658" s="81" t="str">
        <v/>
      </c>
      <c r="F18658" s="83">
        <f>IF($E18658="","",IFERROR(VLOOKUP(TRIM(E18658&amp;""),'Référentiel Articles'!$A$2:$F$634,4,FALSE),""))</f>
      </c>
      <c r="G18658" s="84">
        <f>IF($E18658="","",IFERROR(VLOOKUP(TRIM(E18658&amp;""),'Référentiel Articles'!$A$2:$F$634,5,FALSE),""))</f>
      </c>
      <c r="H18658" s="85" t="str">
        <v/>
      </c>
      <c r="I18658" s="84">
        <f>IF($E18658="","",IFERROR(VLOOKUP(TRIM(E18658&amp;""),'Référentiel Articles'!$A$2:$F$634,6,FALSE),""))</f>
      </c>
      <c r="J18658" s="90">
        <f>IF(OR($E18658="",$H18658=""),"",$H18658*$I18658)</f>
      </c>
      <c r="K18658" s="87" t="str">
        <v/>
      </c>
    </row>
    <row r="18659">
      <c r="A18659" s="74" t="str">
        <v/>
      </c>
      <c r="B18659" s="74" t="str">
        <v/>
      </c>
      <c r="C18659" s="75">
        <f>IF($E18659="","",IFERROR(VLOOKUP(TRIM(E18659&amp;""),'Référentiel Articles'!$A$2:$F$634,2,FALSE),""))</f>
      </c>
      <c r="D18659" s="75">
        <f>IF($E18659="","",IFERROR(VLOOKUP(TRIM(E18659&amp;""),'Référentiel Articles'!$A$2:$F$634,3,FALSE),""))</f>
      </c>
      <c r="E18659" s="74" t="str">
        <v/>
      </c>
      <c r="F18659" s="75">
        <f>IF($E18659="","",IFERROR(VLOOKUP(TRIM(E18659&amp;""),'Référentiel Articles'!$A$2:$F$634,4,FALSE),""))</f>
      </c>
      <c r="G18659" s="76">
        <f>IF($E18659="","",IFERROR(VLOOKUP(TRIM(E18659&amp;""),'Référentiel Articles'!$A$2:$F$634,5,FALSE),""))</f>
      </c>
      <c r="H18659" s="77" t="str">
        <v/>
      </c>
      <c r="I18659" s="76">
        <f>IF($E18659="","",IFERROR(VLOOKUP(TRIM(E18659&amp;""),'Référentiel Articles'!$A$2:$F$634,6,FALSE),""))</f>
      </c>
      <c r="J18659" s="78">
        <f>IF(OR($E18659="",$H18659=""),"",$H18659*$I18659)</f>
      </c>
      <c r="K18659" s="79" t="str">
        <v/>
      </c>
    </row>
    <row r="18660">
      <c r="A18660" s="81" t="str">
        <v/>
      </c>
      <c r="B18660" s="81" t="str">
        <v/>
      </c>
      <c r="C18660" s="83">
        <f>IF($E18660="","",IFERROR(VLOOKUP(TRIM(E18660&amp;""),'Référentiel Articles'!$A$2:$F$634,2,FALSE),""))</f>
      </c>
      <c r="D18660" s="83">
        <f>IF($E18660="","",IFERROR(VLOOKUP(TRIM(E18660&amp;""),'Référentiel Articles'!$A$2:$F$634,3,FALSE),""))</f>
      </c>
      <c r="E18660" s="81" t="str">
        <v/>
      </c>
      <c r="F18660" s="83">
        <f>IF($E18660="","",IFERROR(VLOOKUP(TRIM(E18660&amp;""),'Référentiel Articles'!$A$2:$F$634,4,FALSE),""))</f>
      </c>
      <c r="G18660" s="84">
        <f>IF($E18660="","",IFERROR(VLOOKUP(TRIM(E18660&amp;""),'Référentiel Articles'!$A$2:$F$634,5,FALSE),""))</f>
      </c>
      <c r="H18660" s="85" t="str">
        <v/>
      </c>
      <c r="I18660" s="84">
        <f>IF($E18660="","",IFERROR(VLOOKUP(TRIM(E18660&amp;""),'Référentiel Articles'!$A$2:$F$634,6,FALSE),""))</f>
      </c>
      <c r="J18660" s="90">
        <f>IF(OR($E18660="",$H18660=""),"",$H18660*$I18660)</f>
      </c>
      <c r="K18660" s="87" t="str">
        <v/>
      </c>
    </row>
    <row r="18661">
      <c r="A18661" s="74" t="str">
        <v/>
      </c>
      <c r="B18661" s="74" t="str">
        <v/>
      </c>
      <c r="C18661" s="75">
        <f>IF($E18661="","",IFERROR(VLOOKUP(TRIM(E18661&amp;""),'Référentiel Articles'!$A$2:$F$634,2,FALSE),""))</f>
      </c>
      <c r="D18661" s="75">
        <f>IF($E18661="","",IFERROR(VLOOKUP(TRIM(E18661&amp;""),'Référentiel Articles'!$A$2:$F$634,3,FALSE),""))</f>
      </c>
      <c r="E18661" s="74" t="str">
        <v/>
      </c>
      <c r="F18661" s="75">
        <f>IF($E18661="","",IFERROR(VLOOKUP(TRIM(E18661&amp;""),'Référentiel Articles'!$A$2:$F$634,4,FALSE),""))</f>
      </c>
      <c r="G18661" s="76">
        <f>IF($E18661="","",IFERROR(VLOOKUP(TRIM(E18661&amp;""),'Référentiel Articles'!$A$2:$F$634,5,FALSE),""))</f>
      </c>
      <c r="H18661" s="77" t="str">
        <v/>
      </c>
      <c r="I18661" s="76">
        <f>IF($E18661="","",IFERROR(VLOOKUP(TRIM(E18661&amp;""),'Référentiel Articles'!$A$2:$F$634,6,FALSE),""))</f>
      </c>
      <c r="J18661" s="78">
        <f>IF(OR($E18661="",$H18661=""),"",$H18661*$I18661)</f>
      </c>
      <c r="K18661" s="79" t="str">
        <v/>
      </c>
    </row>
    <row r="18662">
      <c r="A18662" s="81" t="str">
        <v/>
      </c>
      <c r="B18662" s="81" t="str">
        <v/>
      </c>
      <c r="C18662" s="83">
        <f>IF($E18662="","",IFERROR(VLOOKUP(TRIM(E18662&amp;""),'Référentiel Articles'!$A$2:$F$634,2,FALSE),""))</f>
      </c>
      <c r="D18662" s="83">
        <f>IF($E18662="","",IFERROR(VLOOKUP(TRIM(E18662&amp;""),'Référentiel Articles'!$A$2:$F$634,3,FALSE),""))</f>
      </c>
      <c r="E18662" s="81" t="str">
        <v/>
      </c>
      <c r="F18662" s="83">
        <f>IF($E18662="","",IFERROR(VLOOKUP(TRIM(E18662&amp;""),'Référentiel Articles'!$A$2:$F$634,4,FALSE),""))</f>
      </c>
      <c r="G18662" s="84">
        <f>IF($E18662="","",IFERROR(VLOOKUP(TRIM(E18662&amp;""),'Référentiel Articles'!$A$2:$F$634,5,FALSE),""))</f>
      </c>
      <c r="H18662" s="85" t="str">
        <v/>
      </c>
      <c r="I18662" s="84">
        <f>IF($E18662="","",IFERROR(VLOOKUP(TRIM(E18662&amp;""),'Référentiel Articles'!$A$2:$F$634,6,FALSE),""))</f>
      </c>
      <c r="J18662" s="90">
        <f>IF(OR($E18662="",$H18662=""),"",$H18662*$I18662)</f>
      </c>
      <c r="K18662" s="87" t="str">
        <v/>
      </c>
    </row>
    <row r="18663">
      <c r="A18663" s="74" t="str">
        <v/>
      </c>
      <c r="B18663" s="74" t="str">
        <v/>
      </c>
      <c r="C18663" s="75">
        <f>IF($E18663="","",IFERROR(VLOOKUP(TRIM(E18663&amp;""),'Référentiel Articles'!$A$2:$F$634,2,FALSE),""))</f>
      </c>
      <c r="D18663" s="75">
        <f>IF($E18663="","",IFERROR(VLOOKUP(TRIM(E18663&amp;""),'Référentiel Articles'!$A$2:$F$634,3,FALSE),""))</f>
      </c>
      <c r="E18663" s="74" t="str">
        <v/>
      </c>
      <c r="F18663" s="75">
        <f>IF($E18663="","",IFERROR(VLOOKUP(TRIM(E18663&amp;""),'Référentiel Articles'!$A$2:$F$634,4,FALSE),""))</f>
      </c>
      <c r="G18663" s="76">
        <f>IF($E18663="","",IFERROR(VLOOKUP(TRIM(E18663&amp;""),'Référentiel Articles'!$A$2:$F$634,5,FALSE),""))</f>
      </c>
      <c r="H18663" s="77" t="str">
        <v/>
      </c>
      <c r="I18663" s="76">
        <f>IF($E18663="","",IFERROR(VLOOKUP(TRIM(E18663&amp;""),'Référentiel Articles'!$A$2:$F$634,6,FALSE),""))</f>
      </c>
      <c r="J18663" s="78">
        <f>IF(OR($E18663="",$H18663=""),"",$H18663*$I18663)</f>
      </c>
      <c r="K18663" s="79" t="str">
        <v/>
      </c>
    </row>
    <row r="18664">
      <c r="A18664" s="81" t="str">
        <v/>
      </c>
      <c r="B18664" s="81" t="str">
        <v/>
      </c>
      <c r="C18664" s="83">
        <f>IF($E18664="","",IFERROR(VLOOKUP(TRIM(E18664&amp;""),'Référentiel Articles'!$A$2:$F$634,2,FALSE),""))</f>
      </c>
      <c r="D18664" s="83">
        <f>IF($E18664="","",IFERROR(VLOOKUP(TRIM(E18664&amp;""),'Référentiel Articles'!$A$2:$F$634,3,FALSE),""))</f>
      </c>
      <c r="E18664" s="81" t="str">
        <v/>
      </c>
      <c r="F18664" s="83">
        <f>IF($E18664="","",IFERROR(VLOOKUP(TRIM(E18664&amp;""),'Référentiel Articles'!$A$2:$F$634,4,FALSE),""))</f>
      </c>
      <c r="G18664" s="84">
        <f>IF($E18664="","",IFERROR(VLOOKUP(TRIM(E18664&amp;""),'Référentiel Articles'!$A$2:$F$634,5,FALSE),""))</f>
      </c>
      <c r="H18664" s="85" t="str">
        <v/>
      </c>
      <c r="I18664" s="84">
        <f>IF($E18664="","",IFERROR(VLOOKUP(TRIM(E18664&amp;""),'Référentiel Articles'!$A$2:$F$634,6,FALSE),""))</f>
      </c>
      <c r="J18664" s="90">
        <f>IF(OR($E18664="",$H18664=""),"",$H18664*$I18664)</f>
      </c>
      <c r="K18664" s="87" t="str">
        <v/>
      </c>
    </row>
    <row r="18665">
      <c r="A18665" s="74" t="str">
        <v/>
      </c>
      <c r="B18665" s="74" t="str">
        <v/>
      </c>
      <c r="C18665" s="75">
        <f>IF($E18665="","",IFERROR(VLOOKUP(TRIM(E18665&amp;""),'Référentiel Articles'!$A$2:$F$634,2,FALSE),""))</f>
      </c>
      <c r="D18665" s="75">
        <f>IF($E18665="","",IFERROR(VLOOKUP(TRIM(E18665&amp;""),'Référentiel Articles'!$A$2:$F$634,3,FALSE),""))</f>
      </c>
      <c r="E18665" s="74" t="str">
        <v/>
      </c>
      <c r="F18665" s="75">
        <f>IF($E18665="","",IFERROR(VLOOKUP(TRIM(E18665&amp;""),'Référentiel Articles'!$A$2:$F$634,4,FALSE),""))</f>
      </c>
      <c r="G18665" s="76">
        <f>IF($E18665="","",IFERROR(VLOOKUP(TRIM(E18665&amp;""),'Référentiel Articles'!$A$2:$F$634,5,FALSE),""))</f>
      </c>
      <c r="H18665" s="77" t="str">
        <v/>
      </c>
      <c r="I18665" s="76">
        <f>IF($E18665="","",IFERROR(VLOOKUP(TRIM(E18665&amp;""),'Référentiel Articles'!$A$2:$F$634,6,FALSE),""))</f>
      </c>
      <c r="J18665" s="78">
        <f>IF(OR($E18665="",$H18665=""),"",$H18665*$I18665)</f>
      </c>
      <c r="K18665" s="79" t="str">
        <v/>
      </c>
    </row>
    <row r="18666">
      <c r="A18666" s="81" t="str">
        <v/>
      </c>
      <c r="B18666" s="81" t="str">
        <v/>
      </c>
      <c r="C18666" s="83">
        <f>IF($E18666="","",IFERROR(VLOOKUP(TRIM(E18666&amp;""),'Référentiel Articles'!$A$2:$F$634,2,FALSE),""))</f>
      </c>
      <c r="D18666" s="83">
        <f>IF($E18666="","",IFERROR(VLOOKUP(TRIM(E18666&amp;""),'Référentiel Articles'!$A$2:$F$634,3,FALSE),""))</f>
      </c>
      <c r="E18666" s="81" t="str">
        <v/>
      </c>
      <c r="F18666" s="83">
        <f>IF($E18666="","",IFERROR(VLOOKUP(TRIM(E18666&amp;""),'Référentiel Articles'!$A$2:$F$634,4,FALSE),""))</f>
      </c>
      <c r="G18666" s="84">
        <f>IF($E18666="","",IFERROR(VLOOKUP(TRIM(E18666&amp;""),'Référentiel Articles'!$A$2:$F$634,5,FALSE),""))</f>
      </c>
      <c r="H18666" s="85" t="str">
        <v/>
      </c>
      <c r="I18666" s="84">
        <f>IF($E18666="","",IFERROR(VLOOKUP(TRIM(E18666&amp;""),'Référentiel Articles'!$A$2:$F$634,6,FALSE),""))</f>
      </c>
      <c r="J18666" s="90">
        <f>IF(OR($E18666="",$H18666=""),"",$H18666*$I18666)</f>
      </c>
      <c r="K18666" s="87" t="str">
        <v/>
      </c>
    </row>
    <row r="18667">
      <c r="A18667" s="74" t="str">
        <v/>
      </c>
      <c r="B18667" s="74" t="str">
        <v/>
      </c>
      <c r="C18667" s="75">
        <f>IF($E18667="","",IFERROR(VLOOKUP(TRIM(E18667&amp;""),'Référentiel Articles'!$A$2:$F$634,2,FALSE),""))</f>
      </c>
      <c r="D18667" s="75">
        <f>IF($E18667="","",IFERROR(VLOOKUP(TRIM(E18667&amp;""),'Référentiel Articles'!$A$2:$F$634,3,FALSE),""))</f>
      </c>
      <c r="E18667" s="74" t="str">
        <v/>
      </c>
      <c r="F18667" s="75">
        <f>IF($E18667="","",IFERROR(VLOOKUP(TRIM(E18667&amp;""),'Référentiel Articles'!$A$2:$F$634,4,FALSE),""))</f>
      </c>
      <c r="G18667" s="76">
        <f>IF($E18667="","",IFERROR(VLOOKUP(TRIM(E18667&amp;""),'Référentiel Articles'!$A$2:$F$634,5,FALSE),""))</f>
      </c>
      <c r="H18667" s="77" t="str">
        <v/>
      </c>
      <c r="I18667" s="76">
        <f>IF($E18667="","",IFERROR(VLOOKUP(TRIM(E18667&amp;""),'Référentiel Articles'!$A$2:$F$634,6,FALSE),""))</f>
      </c>
      <c r="J18667" s="78">
        <f>IF(OR($E18667="",$H18667=""),"",$H18667*$I18667)</f>
      </c>
      <c r="K18667" s="79" t="str">
        <v/>
      </c>
    </row>
    <row r="18668">
      <c r="A18668" s="81" t="str">
        <v/>
      </c>
      <c r="B18668" s="81" t="str">
        <v/>
      </c>
      <c r="C18668" s="83">
        <f>IF($E18668="","",IFERROR(VLOOKUP(TRIM(E18668&amp;""),'Référentiel Articles'!$A$2:$F$634,2,FALSE),""))</f>
      </c>
      <c r="D18668" s="83">
        <f>IF($E18668="","",IFERROR(VLOOKUP(TRIM(E18668&amp;""),'Référentiel Articles'!$A$2:$F$634,3,FALSE),""))</f>
      </c>
      <c r="E18668" s="81" t="str">
        <v/>
      </c>
      <c r="F18668" s="83">
        <f>IF($E18668="","",IFERROR(VLOOKUP(TRIM(E18668&amp;""),'Référentiel Articles'!$A$2:$F$634,4,FALSE),""))</f>
      </c>
      <c r="G18668" s="84">
        <f>IF($E18668="","",IFERROR(VLOOKUP(TRIM(E18668&amp;""),'Référentiel Articles'!$A$2:$F$634,5,FALSE),""))</f>
      </c>
      <c r="H18668" s="85" t="str">
        <v/>
      </c>
      <c r="I18668" s="84">
        <f>IF($E18668="","",IFERROR(VLOOKUP(TRIM(E18668&amp;""),'Référentiel Articles'!$A$2:$F$634,6,FALSE),""))</f>
      </c>
      <c r="J18668" s="90">
        <f>IF(OR($E18668="",$H18668=""),"",$H18668*$I18668)</f>
      </c>
      <c r="K18668" s="87" t="str">
        <v/>
      </c>
    </row>
    <row r="18669">
      <c r="A18669" s="74" t="str">
        <v/>
      </c>
      <c r="B18669" s="74" t="str">
        <v/>
      </c>
      <c r="C18669" s="75">
        <f>IF($E18669="","",IFERROR(VLOOKUP(TRIM(E18669&amp;""),'Référentiel Articles'!$A$2:$F$634,2,FALSE),""))</f>
      </c>
      <c r="D18669" s="75">
        <f>IF($E18669="","",IFERROR(VLOOKUP(TRIM(E18669&amp;""),'Référentiel Articles'!$A$2:$F$634,3,FALSE),""))</f>
      </c>
      <c r="E18669" s="74" t="str">
        <v/>
      </c>
      <c r="F18669" s="75">
        <f>IF($E18669="","",IFERROR(VLOOKUP(TRIM(E18669&amp;""),'Référentiel Articles'!$A$2:$F$634,4,FALSE),""))</f>
      </c>
      <c r="G18669" s="76">
        <f>IF($E18669="","",IFERROR(VLOOKUP(TRIM(E18669&amp;""),'Référentiel Articles'!$A$2:$F$634,5,FALSE),""))</f>
      </c>
      <c r="H18669" s="77" t="str">
        <v/>
      </c>
      <c r="I18669" s="76">
        <f>IF($E18669="","",IFERROR(VLOOKUP(TRIM(E18669&amp;""),'Référentiel Articles'!$A$2:$F$634,6,FALSE),""))</f>
      </c>
      <c r="J18669" s="78">
        <f>IF(OR($E18669="",$H18669=""),"",$H18669*$I18669)</f>
      </c>
      <c r="K18669" s="79" t="str">
        <v/>
      </c>
    </row>
    <row r="18670">
      <c r="A18670" s="81" t="str">
        <v/>
      </c>
      <c r="B18670" s="81" t="str">
        <v/>
      </c>
      <c r="C18670" s="83">
        <f>IF($E18670="","",IFERROR(VLOOKUP(TRIM(E18670&amp;""),'Référentiel Articles'!$A$2:$F$634,2,FALSE),""))</f>
      </c>
      <c r="D18670" s="83">
        <f>IF($E18670="","",IFERROR(VLOOKUP(TRIM(E18670&amp;""),'Référentiel Articles'!$A$2:$F$634,3,FALSE),""))</f>
      </c>
      <c r="E18670" s="81" t="str">
        <v/>
      </c>
      <c r="F18670" s="83">
        <f>IF($E18670="","",IFERROR(VLOOKUP(TRIM(E18670&amp;""),'Référentiel Articles'!$A$2:$F$634,4,FALSE),""))</f>
      </c>
      <c r="G18670" s="84">
        <f>IF($E18670="","",IFERROR(VLOOKUP(TRIM(E18670&amp;""),'Référentiel Articles'!$A$2:$F$634,5,FALSE),""))</f>
      </c>
      <c r="H18670" s="85" t="str">
        <v/>
      </c>
      <c r="I18670" s="84">
        <f>IF($E18670="","",IFERROR(VLOOKUP(TRIM(E18670&amp;""),'Référentiel Articles'!$A$2:$F$634,6,FALSE),""))</f>
      </c>
      <c r="J18670" s="90">
        <f>IF(OR($E18670="",$H18670=""),"",$H18670*$I18670)</f>
      </c>
      <c r="K18670" s="87" t="str">
        <v/>
      </c>
    </row>
    <row r="18671">
      <c r="A18671" s="74" t="str">
        <v/>
      </c>
      <c r="B18671" s="74" t="str">
        <v/>
      </c>
      <c r="C18671" s="75">
        <f>IF($E18671="","",IFERROR(VLOOKUP(TRIM(E18671&amp;""),'Référentiel Articles'!$A$2:$F$634,2,FALSE),""))</f>
      </c>
      <c r="D18671" s="75">
        <f>IF($E18671="","",IFERROR(VLOOKUP(TRIM(E18671&amp;""),'Référentiel Articles'!$A$2:$F$634,3,FALSE),""))</f>
      </c>
      <c r="E18671" s="74" t="str">
        <v/>
      </c>
      <c r="F18671" s="75">
        <f>IF($E18671="","",IFERROR(VLOOKUP(TRIM(E18671&amp;""),'Référentiel Articles'!$A$2:$F$634,4,FALSE),""))</f>
      </c>
      <c r="G18671" s="76">
        <f>IF($E18671="","",IFERROR(VLOOKUP(TRIM(E18671&amp;""),'Référentiel Articles'!$A$2:$F$634,5,FALSE),""))</f>
      </c>
      <c r="H18671" s="77" t="str">
        <v/>
      </c>
      <c r="I18671" s="76">
        <f>IF($E18671="","",IFERROR(VLOOKUP(TRIM(E18671&amp;""),'Référentiel Articles'!$A$2:$F$634,6,FALSE),""))</f>
      </c>
      <c r="J18671" s="78">
        <f>IF(OR($E18671="",$H18671=""),"",$H18671*$I18671)</f>
      </c>
      <c r="K18671" s="79" t="str">
        <v/>
      </c>
    </row>
    <row r="18672">
      <c r="A18672" s="81" t="str">
        <v/>
      </c>
      <c r="B18672" s="81" t="str">
        <v/>
      </c>
      <c r="C18672" s="83">
        <f>IF($E18672="","",IFERROR(VLOOKUP(TRIM(E18672&amp;""),'Référentiel Articles'!$A$2:$F$634,2,FALSE),""))</f>
      </c>
      <c r="D18672" s="83">
        <f>IF($E18672="","",IFERROR(VLOOKUP(TRIM(E18672&amp;""),'Référentiel Articles'!$A$2:$F$634,3,FALSE),""))</f>
      </c>
      <c r="E18672" s="81" t="str">
        <v/>
      </c>
      <c r="F18672" s="83">
        <f>IF($E18672="","",IFERROR(VLOOKUP(TRIM(E18672&amp;""),'Référentiel Articles'!$A$2:$F$634,4,FALSE),""))</f>
      </c>
      <c r="G18672" s="84">
        <f>IF($E18672="","",IFERROR(VLOOKUP(TRIM(E18672&amp;""),'Référentiel Articles'!$A$2:$F$634,5,FALSE),""))</f>
      </c>
      <c r="H18672" s="85" t="str">
        <v/>
      </c>
      <c r="I18672" s="84">
        <f>IF($E18672="","",IFERROR(VLOOKUP(TRIM(E18672&amp;""),'Référentiel Articles'!$A$2:$F$634,6,FALSE),""))</f>
      </c>
      <c r="J18672" s="90">
        <f>IF(OR($E18672="",$H18672=""),"",$H18672*$I18672)</f>
      </c>
      <c r="K18672" s="87" t="str">
        <v/>
      </c>
    </row>
    <row r="18673">
      <c r="A18673" s="74" t="str">
        <v/>
      </c>
      <c r="B18673" s="74" t="str">
        <v/>
      </c>
      <c r="C18673" s="75">
        <f>IF($E18673="","",IFERROR(VLOOKUP(TRIM(E18673&amp;""),'Référentiel Articles'!$A$2:$F$634,2,FALSE),""))</f>
      </c>
      <c r="D18673" s="75">
        <f>IF($E18673="","",IFERROR(VLOOKUP(TRIM(E18673&amp;""),'Référentiel Articles'!$A$2:$F$634,3,FALSE),""))</f>
      </c>
      <c r="E18673" s="74" t="str">
        <v/>
      </c>
      <c r="F18673" s="75">
        <f>IF($E18673="","",IFERROR(VLOOKUP(TRIM(E18673&amp;""),'Référentiel Articles'!$A$2:$F$634,4,FALSE),""))</f>
      </c>
      <c r="G18673" s="76">
        <f>IF($E18673="","",IFERROR(VLOOKUP(TRIM(E18673&amp;""),'Référentiel Articles'!$A$2:$F$634,5,FALSE),""))</f>
      </c>
      <c r="H18673" s="77" t="str">
        <v/>
      </c>
      <c r="I18673" s="76">
        <f>IF($E18673="","",IFERROR(VLOOKUP(TRIM(E18673&amp;""),'Référentiel Articles'!$A$2:$F$634,6,FALSE),""))</f>
      </c>
      <c r="J18673" s="78">
        <f>IF(OR($E18673="",$H18673=""),"",$H18673*$I18673)</f>
      </c>
      <c r="K18673" s="79" t="str">
        <v/>
      </c>
    </row>
    <row r="18674">
      <c r="A18674" s="81" t="str">
        <v/>
      </c>
      <c r="B18674" s="81" t="str">
        <v/>
      </c>
      <c r="C18674" s="83">
        <f>IF($E18674="","",IFERROR(VLOOKUP(TRIM(E18674&amp;""),'Référentiel Articles'!$A$2:$F$634,2,FALSE),""))</f>
      </c>
      <c r="D18674" s="83">
        <f>IF($E18674="","",IFERROR(VLOOKUP(TRIM(E18674&amp;""),'Référentiel Articles'!$A$2:$F$634,3,FALSE),""))</f>
      </c>
      <c r="E18674" s="81" t="str">
        <v/>
      </c>
      <c r="F18674" s="83">
        <f>IF($E18674="","",IFERROR(VLOOKUP(TRIM(E18674&amp;""),'Référentiel Articles'!$A$2:$F$634,4,FALSE),""))</f>
      </c>
      <c r="G18674" s="84">
        <f>IF($E18674="","",IFERROR(VLOOKUP(TRIM(E18674&amp;""),'Référentiel Articles'!$A$2:$F$634,5,FALSE),""))</f>
      </c>
      <c r="H18674" s="85" t="str">
        <v/>
      </c>
      <c r="I18674" s="84">
        <f>IF($E18674="","",IFERROR(VLOOKUP(TRIM(E18674&amp;""),'Référentiel Articles'!$A$2:$F$634,6,FALSE),""))</f>
      </c>
      <c r="J18674" s="90">
        <f>IF(OR($E18674="",$H18674=""),"",$H18674*$I18674)</f>
      </c>
      <c r="K18674" s="87" t="str">
        <v/>
      </c>
    </row>
    <row r="18675">
      <c r="A18675" s="74" t="str">
        <v/>
      </c>
      <c r="B18675" s="74" t="str">
        <v/>
      </c>
      <c r="C18675" s="75">
        <f>IF($E18675="","",IFERROR(VLOOKUP(TRIM(E18675&amp;""),'Référentiel Articles'!$A$2:$F$634,2,FALSE),""))</f>
      </c>
      <c r="D18675" s="75">
        <f>IF($E18675="","",IFERROR(VLOOKUP(TRIM(E18675&amp;""),'Référentiel Articles'!$A$2:$F$634,3,FALSE),""))</f>
      </c>
      <c r="E18675" s="74" t="str">
        <v/>
      </c>
      <c r="F18675" s="75">
        <f>IF($E18675="","",IFERROR(VLOOKUP(TRIM(E18675&amp;""),'Référentiel Articles'!$A$2:$F$634,4,FALSE),""))</f>
      </c>
      <c r="G18675" s="76">
        <f>IF($E18675="","",IFERROR(VLOOKUP(TRIM(E18675&amp;""),'Référentiel Articles'!$A$2:$F$634,5,FALSE),""))</f>
      </c>
      <c r="H18675" s="77" t="str">
        <v/>
      </c>
      <c r="I18675" s="76">
        <f>IF($E18675="","",IFERROR(VLOOKUP(TRIM(E18675&amp;""),'Référentiel Articles'!$A$2:$F$634,6,FALSE),""))</f>
      </c>
      <c r="J18675" s="78">
        <f>IF(OR($E18675="",$H18675=""),"",$H18675*$I18675)</f>
      </c>
      <c r="K18675" s="79" t="str">
        <v/>
      </c>
    </row>
    <row r="18676">
      <c r="A18676" s="81" t="str">
        <v/>
      </c>
      <c r="B18676" s="81" t="str">
        <v/>
      </c>
      <c r="C18676" s="83">
        <f>IF($E18676="","",IFERROR(VLOOKUP(TRIM(E18676&amp;""),'Référentiel Articles'!$A$2:$F$634,2,FALSE),""))</f>
      </c>
      <c r="D18676" s="83">
        <f>IF($E18676="","",IFERROR(VLOOKUP(TRIM(E18676&amp;""),'Référentiel Articles'!$A$2:$F$634,3,FALSE),""))</f>
      </c>
      <c r="E18676" s="81" t="str">
        <v/>
      </c>
      <c r="F18676" s="83">
        <f>IF($E18676="","",IFERROR(VLOOKUP(TRIM(E18676&amp;""),'Référentiel Articles'!$A$2:$F$634,4,FALSE),""))</f>
      </c>
      <c r="G18676" s="84">
        <f>IF($E18676="","",IFERROR(VLOOKUP(TRIM(E18676&amp;""),'Référentiel Articles'!$A$2:$F$634,5,FALSE),""))</f>
      </c>
      <c r="H18676" s="85" t="str">
        <v/>
      </c>
      <c r="I18676" s="84">
        <f>IF($E18676="","",IFERROR(VLOOKUP(TRIM(E18676&amp;""),'Référentiel Articles'!$A$2:$F$634,6,FALSE),""))</f>
      </c>
      <c r="J18676" s="90">
        <f>IF(OR($E18676="",$H18676=""),"",$H18676*$I18676)</f>
      </c>
      <c r="K18676" s="87" t="str">
        <v/>
      </c>
    </row>
    <row r="18677">
      <c r="A18677" s="74" t="str">
        <v/>
      </c>
      <c r="B18677" s="74" t="str">
        <v/>
      </c>
      <c r="C18677" s="75">
        <f>IF($E18677="","",IFERROR(VLOOKUP(TRIM(E18677&amp;""),'Référentiel Articles'!$A$2:$F$634,2,FALSE),""))</f>
      </c>
      <c r="D18677" s="75">
        <f>IF($E18677="","",IFERROR(VLOOKUP(TRIM(E18677&amp;""),'Référentiel Articles'!$A$2:$F$634,3,FALSE),""))</f>
      </c>
      <c r="E18677" s="74" t="str">
        <v/>
      </c>
      <c r="F18677" s="75">
        <f>IF($E18677="","",IFERROR(VLOOKUP(TRIM(E18677&amp;""),'Référentiel Articles'!$A$2:$F$634,4,FALSE),""))</f>
      </c>
      <c r="G18677" s="76">
        <f>IF($E18677="","",IFERROR(VLOOKUP(TRIM(E18677&amp;""),'Référentiel Articles'!$A$2:$F$634,5,FALSE),""))</f>
      </c>
      <c r="H18677" s="77" t="str">
        <v/>
      </c>
      <c r="I18677" s="76">
        <f>IF($E18677="","",IFERROR(VLOOKUP(TRIM(E18677&amp;""),'Référentiel Articles'!$A$2:$F$634,6,FALSE),""))</f>
      </c>
      <c r="J18677" s="78">
        <f>IF(OR($E18677="",$H18677=""),"",$H18677*$I18677)</f>
      </c>
      <c r="K18677" s="79" t="str">
        <v/>
      </c>
    </row>
    <row r="18678">
      <c r="A18678" s="81" t="str">
        <v/>
      </c>
      <c r="B18678" s="81" t="str">
        <v/>
      </c>
      <c r="C18678" s="83">
        <f>IF($E18678="","",IFERROR(VLOOKUP(TRIM(E18678&amp;""),'Référentiel Articles'!$A$2:$F$634,2,FALSE),""))</f>
      </c>
      <c r="D18678" s="83">
        <f>IF($E18678="","",IFERROR(VLOOKUP(TRIM(E18678&amp;""),'Référentiel Articles'!$A$2:$F$634,3,FALSE),""))</f>
      </c>
      <c r="E18678" s="81" t="str">
        <v/>
      </c>
      <c r="F18678" s="83">
        <f>IF($E18678="","",IFERROR(VLOOKUP(TRIM(E18678&amp;""),'Référentiel Articles'!$A$2:$F$634,4,FALSE),""))</f>
      </c>
      <c r="G18678" s="84">
        <f>IF($E18678="","",IFERROR(VLOOKUP(TRIM(E18678&amp;""),'Référentiel Articles'!$A$2:$F$634,5,FALSE),""))</f>
      </c>
      <c r="H18678" s="85" t="str">
        <v/>
      </c>
      <c r="I18678" s="84">
        <f>IF($E18678="","",IFERROR(VLOOKUP(TRIM(E18678&amp;""),'Référentiel Articles'!$A$2:$F$634,6,FALSE),""))</f>
      </c>
      <c r="J18678" s="90">
        <f>IF(OR($E18678="",$H18678=""),"",$H18678*$I18678)</f>
      </c>
      <c r="K18678" s="87" t="str">
        <v/>
      </c>
    </row>
    <row r="18679">
      <c r="A18679" s="74" t="str">
        <v/>
      </c>
      <c r="B18679" s="74" t="str">
        <v/>
      </c>
      <c r="C18679" s="75">
        <f>IF($E18679="","",IFERROR(VLOOKUP(TRIM(E18679&amp;""),'Référentiel Articles'!$A$2:$F$634,2,FALSE),""))</f>
      </c>
      <c r="D18679" s="75">
        <f>IF($E18679="","",IFERROR(VLOOKUP(TRIM(E18679&amp;""),'Référentiel Articles'!$A$2:$F$634,3,FALSE),""))</f>
      </c>
      <c r="E18679" s="74" t="str">
        <v/>
      </c>
      <c r="F18679" s="75">
        <f>IF($E18679="","",IFERROR(VLOOKUP(TRIM(E18679&amp;""),'Référentiel Articles'!$A$2:$F$634,4,FALSE),""))</f>
      </c>
      <c r="G18679" s="76">
        <f>IF($E18679="","",IFERROR(VLOOKUP(TRIM(E18679&amp;""),'Référentiel Articles'!$A$2:$F$634,5,FALSE),""))</f>
      </c>
      <c r="H18679" s="77" t="str">
        <v/>
      </c>
      <c r="I18679" s="76">
        <f>IF($E18679="","",IFERROR(VLOOKUP(TRIM(E18679&amp;""),'Référentiel Articles'!$A$2:$F$634,6,FALSE),""))</f>
      </c>
      <c r="J18679" s="78">
        <f>IF(OR($E18679="",$H18679=""),"",$H18679*$I18679)</f>
      </c>
      <c r="K18679" s="79" t="str">
        <v/>
      </c>
    </row>
    <row r="18680">
      <c r="A18680" s="81" t="str">
        <v/>
      </c>
      <c r="B18680" s="81" t="str">
        <v/>
      </c>
      <c r="C18680" s="83">
        <f>IF($E18680="","",IFERROR(VLOOKUP(TRIM(E18680&amp;""),'Référentiel Articles'!$A$2:$F$634,2,FALSE),""))</f>
      </c>
      <c r="D18680" s="83">
        <f>IF($E18680="","",IFERROR(VLOOKUP(TRIM(E18680&amp;""),'Référentiel Articles'!$A$2:$F$634,3,FALSE),""))</f>
      </c>
      <c r="E18680" s="81" t="str">
        <v/>
      </c>
      <c r="F18680" s="83">
        <f>IF($E18680="","",IFERROR(VLOOKUP(TRIM(E18680&amp;""),'Référentiel Articles'!$A$2:$F$634,4,FALSE),""))</f>
      </c>
      <c r="G18680" s="84">
        <f>IF($E18680="","",IFERROR(VLOOKUP(TRIM(E18680&amp;""),'Référentiel Articles'!$A$2:$F$634,5,FALSE),""))</f>
      </c>
      <c r="H18680" s="85" t="str">
        <v/>
      </c>
      <c r="I18680" s="84">
        <f>IF($E18680="","",IFERROR(VLOOKUP(TRIM(E18680&amp;""),'Référentiel Articles'!$A$2:$F$634,6,FALSE),""))</f>
      </c>
      <c r="J18680" s="90">
        <f>IF(OR($E18680="",$H18680=""),"",$H18680*$I18680)</f>
      </c>
      <c r="K18680" s="87" t="str">
        <v/>
      </c>
    </row>
    <row r="18681">
      <c r="A18681" s="74" t="str">
        <v/>
      </c>
      <c r="B18681" s="74" t="str">
        <v/>
      </c>
      <c r="C18681" s="75">
        <f>IF($E18681="","",IFERROR(VLOOKUP(TRIM(E18681&amp;""),'Référentiel Articles'!$A$2:$F$634,2,FALSE),""))</f>
      </c>
      <c r="D18681" s="75">
        <f>IF($E18681="","",IFERROR(VLOOKUP(TRIM(E18681&amp;""),'Référentiel Articles'!$A$2:$F$634,3,FALSE),""))</f>
      </c>
      <c r="E18681" s="74" t="str">
        <v/>
      </c>
      <c r="F18681" s="75">
        <f>IF($E18681="","",IFERROR(VLOOKUP(TRIM(E18681&amp;""),'Référentiel Articles'!$A$2:$F$634,4,FALSE),""))</f>
      </c>
      <c r="G18681" s="76">
        <f>IF($E18681="","",IFERROR(VLOOKUP(TRIM(E18681&amp;""),'Référentiel Articles'!$A$2:$F$634,5,FALSE),""))</f>
      </c>
      <c r="H18681" s="77" t="str">
        <v/>
      </c>
      <c r="I18681" s="76">
        <f>IF($E18681="","",IFERROR(VLOOKUP(TRIM(E18681&amp;""),'Référentiel Articles'!$A$2:$F$634,6,FALSE),""))</f>
      </c>
      <c r="J18681" s="78">
        <f>IF(OR($E18681="",$H18681=""),"",$H18681*$I18681)</f>
      </c>
      <c r="K18681" s="79" t="str">
        <v/>
      </c>
    </row>
    <row r="18682">
      <c r="A18682" s="81" t="str">
        <v/>
      </c>
      <c r="B18682" s="81" t="str">
        <v/>
      </c>
      <c r="C18682" s="83">
        <f>IF($E18682="","",IFERROR(VLOOKUP(TRIM(E18682&amp;""),'Référentiel Articles'!$A$2:$F$634,2,FALSE),""))</f>
      </c>
      <c r="D18682" s="83">
        <f>IF($E18682="","",IFERROR(VLOOKUP(TRIM(E18682&amp;""),'Référentiel Articles'!$A$2:$F$634,3,FALSE),""))</f>
      </c>
      <c r="E18682" s="81" t="str">
        <v/>
      </c>
      <c r="F18682" s="83">
        <f>IF($E18682="","",IFERROR(VLOOKUP(TRIM(E18682&amp;""),'Référentiel Articles'!$A$2:$F$634,4,FALSE),""))</f>
      </c>
      <c r="G18682" s="84">
        <f>IF($E18682="","",IFERROR(VLOOKUP(TRIM(E18682&amp;""),'Référentiel Articles'!$A$2:$F$634,5,FALSE),""))</f>
      </c>
      <c r="H18682" s="85" t="str">
        <v/>
      </c>
      <c r="I18682" s="84">
        <f>IF($E18682="","",IFERROR(VLOOKUP(TRIM(E18682&amp;""),'Référentiel Articles'!$A$2:$F$634,6,FALSE),""))</f>
      </c>
      <c r="J18682" s="90">
        <f>IF(OR($E18682="",$H18682=""),"",$H18682*$I18682)</f>
      </c>
      <c r="K18682" s="87" t="str">
        <v/>
      </c>
    </row>
    <row r="18683">
      <c r="A18683" s="74" t="str">
        <v/>
      </c>
      <c r="B18683" s="74" t="str">
        <v/>
      </c>
      <c r="C18683" s="75">
        <f>IF($E18683="","",IFERROR(VLOOKUP(TRIM(E18683&amp;""),'Référentiel Articles'!$A$2:$F$634,2,FALSE),""))</f>
      </c>
      <c r="D18683" s="75">
        <f>IF($E18683="","",IFERROR(VLOOKUP(TRIM(E18683&amp;""),'Référentiel Articles'!$A$2:$F$634,3,FALSE),""))</f>
      </c>
      <c r="E18683" s="74" t="str">
        <v/>
      </c>
      <c r="F18683" s="75">
        <f>IF($E18683="","",IFERROR(VLOOKUP(TRIM(E18683&amp;""),'Référentiel Articles'!$A$2:$F$634,4,FALSE),""))</f>
      </c>
      <c r="G18683" s="76">
        <f>IF($E18683="","",IFERROR(VLOOKUP(TRIM(E18683&amp;""),'Référentiel Articles'!$A$2:$F$634,5,FALSE),""))</f>
      </c>
      <c r="H18683" s="77" t="str">
        <v/>
      </c>
      <c r="I18683" s="76">
        <f>IF($E18683="","",IFERROR(VLOOKUP(TRIM(E18683&amp;""),'Référentiel Articles'!$A$2:$F$634,6,FALSE),""))</f>
      </c>
      <c r="J18683" s="78">
        <f>IF(OR($E18683="",$H18683=""),"",$H18683*$I18683)</f>
      </c>
      <c r="K18683" s="79" t="str">
        <v/>
      </c>
    </row>
    <row r="18684">
      <c r="A18684" s="81" t="str">
        <v/>
      </c>
      <c r="B18684" s="81" t="str">
        <v/>
      </c>
      <c r="C18684" s="83">
        <f>IF($E18684="","",IFERROR(VLOOKUP(TRIM(E18684&amp;""),'Référentiel Articles'!$A$2:$F$634,2,FALSE),""))</f>
      </c>
      <c r="D18684" s="83">
        <f>IF($E18684="","",IFERROR(VLOOKUP(TRIM(E18684&amp;""),'Référentiel Articles'!$A$2:$F$634,3,FALSE),""))</f>
      </c>
      <c r="E18684" s="81" t="str">
        <v/>
      </c>
      <c r="F18684" s="83">
        <f>IF($E18684="","",IFERROR(VLOOKUP(TRIM(E18684&amp;""),'Référentiel Articles'!$A$2:$F$634,4,FALSE),""))</f>
      </c>
      <c r="G18684" s="84">
        <f>IF($E18684="","",IFERROR(VLOOKUP(TRIM(E18684&amp;""),'Référentiel Articles'!$A$2:$F$634,5,FALSE),""))</f>
      </c>
      <c r="H18684" s="85" t="str">
        <v/>
      </c>
      <c r="I18684" s="84">
        <f>IF($E18684="","",IFERROR(VLOOKUP(TRIM(E18684&amp;""),'Référentiel Articles'!$A$2:$F$634,6,FALSE),""))</f>
      </c>
      <c r="J18684" s="90">
        <f>IF(OR($E18684="",$H18684=""),"",$H18684*$I18684)</f>
      </c>
      <c r="K18684" s="87" t="str">
        <v/>
      </c>
    </row>
    <row r="18685">
      <c r="A18685" s="74" t="str">
        <v/>
      </c>
      <c r="B18685" s="74" t="str">
        <v/>
      </c>
      <c r="C18685" s="75">
        <f>IF($E18685="","",IFERROR(VLOOKUP(TRIM(E18685&amp;""),'Référentiel Articles'!$A$2:$F$634,2,FALSE),""))</f>
      </c>
      <c r="D18685" s="75">
        <f>IF($E18685="","",IFERROR(VLOOKUP(TRIM(E18685&amp;""),'Référentiel Articles'!$A$2:$F$634,3,FALSE),""))</f>
      </c>
      <c r="E18685" s="74" t="str">
        <v/>
      </c>
      <c r="F18685" s="75">
        <f>IF($E18685="","",IFERROR(VLOOKUP(TRIM(E18685&amp;""),'Référentiel Articles'!$A$2:$F$634,4,FALSE),""))</f>
      </c>
      <c r="G18685" s="76">
        <f>IF($E18685="","",IFERROR(VLOOKUP(TRIM(E18685&amp;""),'Référentiel Articles'!$A$2:$F$634,5,FALSE),""))</f>
      </c>
      <c r="H18685" s="77" t="str">
        <v/>
      </c>
      <c r="I18685" s="76">
        <f>IF($E18685="","",IFERROR(VLOOKUP(TRIM(E18685&amp;""),'Référentiel Articles'!$A$2:$F$634,6,FALSE),""))</f>
      </c>
      <c r="J18685" s="78">
        <f>IF(OR($E18685="",$H18685=""),"",$H18685*$I18685)</f>
      </c>
      <c r="K18685" s="79" t="str">
        <v/>
      </c>
    </row>
    <row r="18686">
      <c r="A18686" s="81" t="str">
        <v/>
      </c>
      <c r="B18686" s="81" t="str">
        <v/>
      </c>
      <c r="C18686" s="83">
        <f>IF($E18686="","",IFERROR(VLOOKUP(TRIM(E18686&amp;""),'Référentiel Articles'!$A$2:$F$634,2,FALSE),""))</f>
      </c>
      <c r="D18686" s="83">
        <f>IF($E18686="","",IFERROR(VLOOKUP(TRIM(E18686&amp;""),'Référentiel Articles'!$A$2:$F$634,3,FALSE),""))</f>
      </c>
      <c r="E18686" s="81" t="str">
        <v/>
      </c>
      <c r="F18686" s="83">
        <f>IF($E18686="","",IFERROR(VLOOKUP(TRIM(E18686&amp;""),'Référentiel Articles'!$A$2:$F$634,4,FALSE),""))</f>
      </c>
      <c r="G18686" s="84">
        <f>IF($E18686="","",IFERROR(VLOOKUP(TRIM(E18686&amp;""),'Référentiel Articles'!$A$2:$F$634,5,FALSE),""))</f>
      </c>
      <c r="H18686" s="85" t="str">
        <v/>
      </c>
      <c r="I18686" s="84">
        <f>IF($E18686="","",IFERROR(VLOOKUP(TRIM(E18686&amp;""),'Référentiel Articles'!$A$2:$F$634,6,FALSE),""))</f>
      </c>
      <c r="J18686" s="90">
        <f>IF(OR($E18686="",$H18686=""),"",$H18686*$I18686)</f>
      </c>
      <c r="K18686" s="87" t="str">
        <v/>
      </c>
    </row>
    <row r="18687">
      <c r="A18687" s="74" t="str">
        <v/>
      </c>
      <c r="B18687" s="74" t="str">
        <v/>
      </c>
      <c r="C18687" s="75">
        <f>IF($E18687="","",IFERROR(VLOOKUP(TRIM(E18687&amp;""),'Référentiel Articles'!$A$2:$F$634,2,FALSE),""))</f>
      </c>
      <c r="D18687" s="75">
        <f>IF($E18687="","",IFERROR(VLOOKUP(TRIM(E18687&amp;""),'Référentiel Articles'!$A$2:$F$634,3,FALSE),""))</f>
      </c>
      <c r="E18687" s="74" t="str">
        <v/>
      </c>
      <c r="F18687" s="75">
        <f>IF($E18687="","",IFERROR(VLOOKUP(TRIM(E18687&amp;""),'Référentiel Articles'!$A$2:$F$634,4,FALSE),""))</f>
      </c>
      <c r="G18687" s="76">
        <f>IF($E18687="","",IFERROR(VLOOKUP(TRIM(E18687&amp;""),'Référentiel Articles'!$A$2:$F$634,5,FALSE),""))</f>
      </c>
      <c r="H18687" s="77" t="str">
        <v/>
      </c>
      <c r="I18687" s="76">
        <f>IF($E18687="","",IFERROR(VLOOKUP(TRIM(E18687&amp;""),'Référentiel Articles'!$A$2:$F$634,6,FALSE),""))</f>
      </c>
      <c r="J18687" s="78">
        <f>IF(OR($E18687="",$H18687=""),"",$H18687*$I18687)</f>
      </c>
      <c r="K18687" s="79" t="str">
        <v/>
      </c>
    </row>
    <row r="18688">
      <c r="A18688" s="81" t="str">
        <v/>
      </c>
      <c r="B18688" s="81" t="str">
        <v/>
      </c>
      <c r="C18688" s="83">
        <f>IF($E18688="","",IFERROR(VLOOKUP(TRIM(E18688&amp;""),'Référentiel Articles'!$A$2:$F$634,2,FALSE),""))</f>
      </c>
      <c r="D18688" s="83">
        <f>IF($E18688="","",IFERROR(VLOOKUP(TRIM(E18688&amp;""),'Référentiel Articles'!$A$2:$F$634,3,FALSE),""))</f>
      </c>
      <c r="E18688" s="81" t="str">
        <v/>
      </c>
      <c r="F18688" s="83">
        <f>IF($E18688="","",IFERROR(VLOOKUP(TRIM(E18688&amp;""),'Référentiel Articles'!$A$2:$F$634,4,FALSE),""))</f>
      </c>
      <c r="G18688" s="84">
        <f>IF($E18688="","",IFERROR(VLOOKUP(TRIM(E18688&amp;""),'Référentiel Articles'!$A$2:$F$634,5,FALSE),""))</f>
      </c>
      <c r="H18688" s="85" t="str">
        <v/>
      </c>
      <c r="I18688" s="84">
        <f>IF($E18688="","",IFERROR(VLOOKUP(TRIM(E18688&amp;""),'Référentiel Articles'!$A$2:$F$634,6,FALSE),""))</f>
      </c>
      <c r="J18688" s="90">
        <f>IF(OR($E18688="",$H18688=""),"",$H18688*$I18688)</f>
      </c>
      <c r="K18688" s="87" t="str">
        <v/>
      </c>
    </row>
    <row r="18689">
      <c r="A18689" s="74" t="str">
        <v/>
      </c>
      <c r="B18689" s="74" t="str">
        <v/>
      </c>
      <c r="C18689" s="75">
        <f>IF($E18689="","",IFERROR(VLOOKUP(TRIM(E18689&amp;""),'Référentiel Articles'!$A$2:$F$634,2,FALSE),""))</f>
      </c>
      <c r="D18689" s="75">
        <f>IF($E18689="","",IFERROR(VLOOKUP(TRIM(E18689&amp;""),'Référentiel Articles'!$A$2:$F$634,3,FALSE),""))</f>
      </c>
      <c r="E18689" s="74" t="str">
        <v/>
      </c>
      <c r="F18689" s="75">
        <f>IF($E18689="","",IFERROR(VLOOKUP(TRIM(E18689&amp;""),'Référentiel Articles'!$A$2:$F$634,4,FALSE),""))</f>
      </c>
      <c r="G18689" s="76">
        <f>IF($E18689="","",IFERROR(VLOOKUP(TRIM(E18689&amp;""),'Référentiel Articles'!$A$2:$F$634,5,FALSE),""))</f>
      </c>
      <c r="H18689" s="77" t="str">
        <v/>
      </c>
      <c r="I18689" s="76">
        <f>IF($E18689="","",IFERROR(VLOOKUP(TRIM(E18689&amp;""),'Référentiel Articles'!$A$2:$F$634,6,FALSE),""))</f>
      </c>
      <c r="J18689" s="78">
        <f>IF(OR($E18689="",$H18689=""),"",$H18689*$I18689)</f>
      </c>
      <c r="K18689" s="79" t="str">
        <v/>
      </c>
    </row>
    <row r="18690">
      <c r="A18690" s="81" t="str">
        <v/>
      </c>
      <c r="B18690" s="81" t="str">
        <v/>
      </c>
      <c r="C18690" s="83">
        <f>IF($E18690="","",IFERROR(VLOOKUP(TRIM(E18690&amp;""),'Référentiel Articles'!$A$2:$F$634,2,FALSE),""))</f>
      </c>
      <c r="D18690" s="83">
        <f>IF($E18690="","",IFERROR(VLOOKUP(TRIM(E18690&amp;""),'Référentiel Articles'!$A$2:$F$634,3,FALSE),""))</f>
      </c>
      <c r="E18690" s="81" t="str">
        <v/>
      </c>
      <c r="F18690" s="83">
        <f>IF($E18690="","",IFERROR(VLOOKUP(TRIM(E18690&amp;""),'Référentiel Articles'!$A$2:$F$634,4,FALSE),""))</f>
      </c>
      <c r="G18690" s="84">
        <f>IF($E18690="","",IFERROR(VLOOKUP(TRIM(E18690&amp;""),'Référentiel Articles'!$A$2:$F$634,5,FALSE),""))</f>
      </c>
      <c r="H18690" s="85" t="str">
        <v/>
      </c>
      <c r="I18690" s="84">
        <f>IF($E18690="","",IFERROR(VLOOKUP(TRIM(E18690&amp;""),'Référentiel Articles'!$A$2:$F$634,6,FALSE),""))</f>
      </c>
      <c r="J18690" s="90">
        <f>IF(OR($E18690="",$H18690=""),"",$H18690*$I18690)</f>
      </c>
      <c r="K18690" s="87" t="str">
        <v/>
      </c>
    </row>
    <row r="18691">
      <c r="A18691" s="74" t="str">
        <v/>
      </c>
      <c r="B18691" s="74" t="str">
        <v/>
      </c>
      <c r="C18691" s="75">
        <f>IF($E18691="","",IFERROR(VLOOKUP(TRIM(E18691&amp;""),'Référentiel Articles'!$A$2:$F$634,2,FALSE),""))</f>
      </c>
      <c r="D18691" s="75">
        <f>IF($E18691="","",IFERROR(VLOOKUP(TRIM(E18691&amp;""),'Référentiel Articles'!$A$2:$F$634,3,FALSE),""))</f>
      </c>
      <c r="E18691" s="74" t="str">
        <v/>
      </c>
      <c r="F18691" s="75">
        <f>IF($E18691="","",IFERROR(VLOOKUP(TRIM(E18691&amp;""),'Référentiel Articles'!$A$2:$F$634,4,FALSE),""))</f>
      </c>
      <c r="G18691" s="76">
        <f>IF($E18691="","",IFERROR(VLOOKUP(TRIM(E18691&amp;""),'Référentiel Articles'!$A$2:$F$634,5,FALSE),""))</f>
      </c>
      <c r="H18691" s="77" t="str">
        <v/>
      </c>
      <c r="I18691" s="76">
        <f>IF($E18691="","",IFERROR(VLOOKUP(TRIM(E18691&amp;""),'Référentiel Articles'!$A$2:$F$634,6,FALSE),""))</f>
      </c>
      <c r="J18691" s="78">
        <f>IF(OR($E18691="",$H18691=""),"",$H18691*$I18691)</f>
      </c>
      <c r="K18691" s="79" t="str">
        <v/>
      </c>
    </row>
    <row r="18692">
      <c r="A18692" s="81" t="str">
        <v/>
      </c>
      <c r="B18692" s="81" t="str">
        <v/>
      </c>
      <c r="C18692" s="83">
        <f>IF($E18692="","",IFERROR(VLOOKUP(TRIM(E18692&amp;""),'Référentiel Articles'!$A$2:$F$634,2,FALSE),""))</f>
      </c>
      <c r="D18692" s="83">
        <f>IF($E18692="","",IFERROR(VLOOKUP(TRIM(E18692&amp;""),'Référentiel Articles'!$A$2:$F$634,3,FALSE),""))</f>
      </c>
      <c r="E18692" s="81" t="str">
        <v/>
      </c>
      <c r="F18692" s="83">
        <f>IF($E18692="","",IFERROR(VLOOKUP(TRIM(E18692&amp;""),'Référentiel Articles'!$A$2:$F$634,4,FALSE),""))</f>
      </c>
      <c r="G18692" s="84">
        <f>IF($E18692="","",IFERROR(VLOOKUP(TRIM(E18692&amp;""),'Référentiel Articles'!$A$2:$F$634,5,FALSE),""))</f>
      </c>
      <c r="H18692" s="85" t="str">
        <v/>
      </c>
      <c r="I18692" s="84">
        <f>IF($E18692="","",IFERROR(VLOOKUP(TRIM(E18692&amp;""),'Référentiel Articles'!$A$2:$F$634,6,FALSE),""))</f>
      </c>
      <c r="J18692" s="90">
        <f>IF(OR($E18692="",$H18692=""),"",$H18692*$I18692)</f>
      </c>
      <c r="K18692" s="87" t="str">
        <v/>
      </c>
    </row>
    <row r="18693">
      <c r="A18693" s="74" t="str">
        <v/>
      </c>
      <c r="B18693" s="74" t="str">
        <v/>
      </c>
      <c r="C18693" s="75">
        <f>IF($E18693="","",IFERROR(VLOOKUP(TRIM(E18693&amp;""),'Référentiel Articles'!$A$2:$F$634,2,FALSE),""))</f>
      </c>
      <c r="D18693" s="75">
        <f>IF($E18693="","",IFERROR(VLOOKUP(TRIM(E18693&amp;""),'Référentiel Articles'!$A$2:$F$634,3,FALSE),""))</f>
      </c>
      <c r="E18693" s="74" t="str">
        <v/>
      </c>
      <c r="F18693" s="75">
        <f>IF($E18693="","",IFERROR(VLOOKUP(TRIM(E18693&amp;""),'Référentiel Articles'!$A$2:$F$634,4,FALSE),""))</f>
      </c>
      <c r="G18693" s="76">
        <f>IF($E18693="","",IFERROR(VLOOKUP(TRIM(E18693&amp;""),'Référentiel Articles'!$A$2:$F$634,5,FALSE),""))</f>
      </c>
      <c r="H18693" s="77" t="str">
        <v/>
      </c>
      <c r="I18693" s="76">
        <f>IF($E18693="","",IFERROR(VLOOKUP(TRIM(E18693&amp;""),'Référentiel Articles'!$A$2:$F$634,6,FALSE),""))</f>
      </c>
      <c r="J18693" s="78">
        <f>IF(OR($E18693="",$H18693=""),"",$H18693*$I18693)</f>
      </c>
      <c r="K18693" s="79" t="str">
        <v/>
      </c>
    </row>
    <row r="18694">
      <c r="A18694" s="81" t="str">
        <v/>
      </c>
      <c r="B18694" s="81" t="str">
        <v/>
      </c>
      <c r="C18694" s="83">
        <f>IF($E18694="","",IFERROR(VLOOKUP(TRIM(E18694&amp;""),'Référentiel Articles'!$A$2:$F$634,2,FALSE),""))</f>
      </c>
      <c r="D18694" s="83">
        <f>IF($E18694="","",IFERROR(VLOOKUP(TRIM(E18694&amp;""),'Référentiel Articles'!$A$2:$F$634,3,FALSE),""))</f>
      </c>
      <c r="E18694" s="81" t="str">
        <v/>
      </c>
      <c r="F18694" s="83">
        <f>IF($E18694="","",IFERROR(VLOOKUP(TRIM(E18694&amp;""),'Référentiel Articles'!$A$2:$F$634,4,FALSE),""))</f>
      </c>
      <c r="G18694" s="84">
        <f>IF($E18694="","",IFERROR(VLOOKUP(TRIM(E18694&amp;""),'Référentiel Articles'!$A$2:$F$634,5,FALSE),""))</f>
      </c>
      <c r="H18694" s="85" t="str">
        <v/>
      </c>
      <c r="I18694" s="84">
        <f>IF($E18694="","",IFERROR(VLOOKUP(TRIM(E18694&amp;""),'Référentiel Articles'!$A$2:$F$634,6,FALSE),""))</f>
      </c>
      <c r="J18694" s="90">
        <f>IF(OR($E18694="",$H18694=""),"",$H18694*$I18694)</f>
      </c>
      <c r="K18694" s="87" t="str">
        <v/>
      </c>
    </row>
    <row r="18695">
      <c r="A18695" s="74" t="str">
        <v/>
      </c>
      <c r="B18695" s="74" t="str">
        <v/>
      </c>
      <c r="C18695" s="75">
        <f>IF($E18695="","",IFERROR(VLOOKUP(TRIM(E18695&amp;""),'Référentiel Articles'!$A$2:$F$634,2,FALSE),""))</f>
      </c>
      <c r="D18695" s="75">
        <f>IF($E18695="","",IFERROR(VLOOKUP(TRIM(E18695&amp;""),'Référentiel Articles'!$A$2:$F$634,3,FALSE),""))</f>
      </c>
      <c r="E18695" s="74" t="str">
        <v/>
      </c>
      <c r="F18695" s="75">
        <f>IF($E18695="","",IFERROR(VLOOKUP(TRIM(E18695&amp;""),'Référentiel Articles'!$A$2:$F$634,4,FALSE),""))</f>
      </c>
      <c r="G18695" s="76">
        <f>IF($E18695="","",IFERROR(VLOOKUP(TRIM(E18695&amp;""),'Référentiel Articles'!$A$2:$F$634,5,FALSE),""))</f>
      </c>
      <c r="H18695" s="77" t="str">
        <v/>
      </c>
      <c r="I18695" s="76">
        <f>IF($E18695="","",IFERROR(VLOOKUP(TRIM(E18695&amp;""),'Référentiel Articles'!$A$2:$F$634,6,FALSE),""))</f>
      </c>
      <c r="J18695" s="78">
        <f>IF(OR($E18695="",$H18695=""),"",$H18695*$I18695)</f>
      </c>
      <c r="K18695" s="79" t="str">
        <v/>
      </c>
    </row>
    <row r="18696">
      <c r="A18696" s="81" t="str">
        <v/>
      </c>
      <c r="B18696" s="81" t="str">
        <v/>
      </c>
      <c r="C18696" s="83">
        <f>IF($E18696="","",IFERROR(VLOOKUP(TRIM(E18696&amp;""),'Référentiel Articles'!$A$2:$F$634,2,FALSE),""))</f>
      </c>
      <c r="D18696" s="83">
        <f>IF($E18696="","",IFERROR(VLOOKUP(TRIM(E18696&amp;""),'Référentiel Articles'!$A$2:$F$634,3,FALSE),""))</f>
      </c>
      <c r="E18696" s="81" t="str">
        <v/>
      </c>
      <c r="F18696" s="83">
        <f>IF($E18696="","",IFERROR(VLOOKUP(TRIM(E18696&amp;""),'Référentiel Articles'!$A$2:$F$634,4,FALSE),""))</f>
      </c>
      <c r="G18696" s="84">
        <f>IF($E18696="","",IFERROR(VLOOKUP(TRIM(E18696&amp;""),'Référentiel Articles'!$A$2:$F$634,5,FALSE),""))</f>
      </c>
      <c r="H18696" s="85" t="str">
        <v/>
      </c>
      <c r="I18696" s="84">
        <f>IF($E18696="","",IFERROR(VLOOKUP(TRIM(E18696&amp;""),'Référentiel Articles'!$A$2:$F$634,6,FALSE),""))</f>
      </c>
      <c r="J18696" s="90">
        <f>IF(OR($E18696="",$H18696=""),"",$H18696*$I18696)</f>
      </c>
      <c r="K18696" s="87" t="str">
        <v/>
      </c>
    </row>
    <row r="18697">
      <c r="A18697" s="74" t="str">
        <v/>
      </c>
      <c r="B18697" s="74" t="str">
        <v/>
      </c>
      <c r="C18697" s="75">
        <f>IF($E18697="","",IFERROR(VLOOKUP(TRIM(E18697&amp;""),'Référentiel Articles'!$A$2:$F$634,2,FALSE),""))</f>
      </c>
      <c r="D18697" s="75">
        <f>IF($E18697="","",IFERROR(VLOOKUP(TRIM(E18697&amp;""),'Référentiel Articles'!$A$2:$F$634,3,FALSE),""))</f>
      </c>
      <c r="E18697" s="74" t="str">
        <v/>
      </c>
      <c r="F18697" s="75">
        <f>IF($E18697="","",IFERROR(VLOOKUP(TRIM(E18697&amp;""),'Référentiel Articles'!$A$2:$F$634,4,FALSE),""))</f>
      </c>
      <c r="G18697" s="76">
        <f>IF($E18697="","",IFERROR(VLOOKUP(TRIM(E18697&amp;""),'Référentiel Articles'!$A$2:$F$634,5,FALSE),""))</f>
      </c>
      <c r="H18697" s="77" t="str">
        <v/>
      </c>
      <c r="I18697" s="76">
        <f>IF($E18697="","",IFERROR(VLOOKUP(TRIM(E18697&amp;""),'Référentiel Articles'!$A$2:$F$634,6,FALSE),""))</f>
      </c>
      <c r="J18697" s="78">
        <f>IF(OR($E18697="",$H18697=""),"",$H18697*$I18697)</f>
      </c>
      <c r="K18697" s="79" t="str">
        <v/>
      </c>
    </row>
    <row r="18698">
      <c r="A18698" s="81" t="str">
        <v/>
      </c>
      <c r="B18698" s="81" t="str">
        <v/>
      </c>
      <c r="C18698" s="83">
        <f>IF($E18698="","",IFERROR(VLOOKUP(TRIM(E18698&amp;""),'Référentiel Articles'!$A$2:$F$634,2,FALSE),""))</f>
      </c>
      <c r="D18698" s="83">
        <f>IF($E18698="","",IFERROR(VLOOKUP(TRIM(E18698&amp;""),'Référentiel Articles'!$A$2:$F$634,3,FALSE),""))</f>
      </c>
      <c r="E18698" s="81" t="str">
        <v/>
      </c>
      <c r="F18698" s="83">
        <f>IF($E18698="","",IFERROR(VLOOKUP(TRIM(E18698&amp;""),'Référentiel Articles'!$A$2:$F$634,4,FALSE),""))</f>
      </c>
      <c r="G18698" s="84">
        <f>IF($E18698="","",IFERROR(VLOOKUP(TRIM(E18698&amp;""),'Référentiel Articles'!$A$2:$F$634,5,FALSE),""))</f>
      </c>
      <c r="H18698" s="85" t="str">
        <v/>
      </c>
      <c r="I18698" s="84">
        <f>IF($E18698="","",IFERROR(VLOOKUP(TRIM(E18698&amp;""),'Référentiel Articles'!$A$2:$F$634,6,FALSE),""))</f>
      </c>
      <c r="J18698" s="90">
        <f>IF(OR($E18698="",$H18698=""),"",$H18698*$I18698)</f>
      </c>
      <c r="K18698" s="87" t="str">
        <v/>
      </c>
    </row>
    <row r="18699">
      <c r="A18699" s="74" t="str">
        <v/>
      </c>
      <c r="B18699" s="74" t="str">
        <v/>
      </c>
      <c r="C18699" s="75">
        <f>IF($E18699="","",IFERROR(VLOOKUP(TRIM(E18699&amp;""),'Référentiel Articles'!$A$2:$F$634,2,FALSE),""))</f>
      </c>
      <c r="D18699" s="75">
        <f>IF($E18699="","",IFERROR(VLOOKUP(TRIM(E18699&amp;""),'Référentiel Articles'!$A$2:$F$634,3,FALSE),""))</f>
      </c>
      <c r="E18699" s="74" t="str">
        <v/>
      </c>
      <c r="F18699" s="75">
        <f>IF($E18699="","",IFERROR(VLOOKUP(TRIM(E18699&amp;""),'Référentiel Articles'!$A$2:$F$634,4,FALSE),""))</f>
      </c>
      <c r="G18699" s="76">
        <f>IF($E18699="","",IFERROR(VLOOKUP(TRIM(E18699&amp;""),'Référentiel Articles'!$A$2:$F$634,5,FALSE),""))</f>
      </c>
      <c r="H18699" s="77" t="str">
        <v/>
      </c>
      <c r="I18699" s="76">
        <f>IF($E18699="","",IFERROR(VLOOKUP(TRIM(E18699&amp;""),'Référentiel Articles'!$A$2:$F$634,6,FALSE),""))</f>
      </c>
      <c r="J18699" s="78">
        <f>IF(OR($E18699="",$H18699=""),"",$H18699*$I18699)</f>
      </c>
      <c r="K18699" s="79" t="str">
        <v/>
      </c>
    </row>
    <row r="18700">
      <c r="A18700" s="81" t="str">
        <v/>
      </c>
      <c r="B18700" s="81" t="str">
        <v/>
      </c>
      <c r="C18700" s="83">
        <f>IF($E18700="","",IFERROR(VLOOKUP(TRIM(E18700&amp;""),'Référentiel Articles'!$A$2:$F$634,2,FALSE),""))</f>
      </c>
      <c r="D18700" s="83">
        <f>IF($E18700="","",IFERROR(VLOOKUP(TRIM(E18700&amp;""),'Référentiel Articles'!$A$2:$F$634,3,FALSE),""))</f>
      </c>
      <c r="E18700" s="81" t="str">
        <v/>
      </c>
      <c r="F18700" s="83">
        <f>IF($E18700="","",IFERROR(VLOOKUP(TRIM(E18700&amp;""),'Référentiel Articles'!$A$2:$F$634,4,FALSE),""))</f>
      </c>
      <c r="G18700" s="84">
        <f>IF($E18700="","",IFERROR(VLOOKUP(TRIM(E18700&amp;""),'Référentiel Articles'!$A$2:$F$634,5,FALSE),""))</f>
      </c>
      <c r="H18700" s="85" t="str">
        <v/>
      </c>
      <c r="I18700" s="84">
        <f>IF($E18700="","",IFERROR(VLOOKUP(TRIM(E18700&amp;""),'Référentiel Articles'!$A$2:$F$634,6,FALSE),""))</f>
      </c>
      <c r="J18700" s="90">
        <f>IF(OR($E18700="",$H18700=""),"",$H18700*$I18700)</f>
      </c>
      <c r="K18700" s="87" t="str">
        <v/>
      </c>
    </row>
    <row r="18701">
      <c r="A18701" s="74" t="str">
        <v/>
      </c>
      <c r="B18701" s="74" t="str">
        <v/>
      </c>
      <c r="C18701" s="75">
        <f>IF($E18701="","",IFERROR(VLOOKUP(TRIM(E18701&amp;""),'Référentiel Articles'!$A$2:$F$634,2,FALSE),""))</f>
      </c>
      <c r="D18701" s="75">
        <f>IF($E18701="","",IFERROR(VLOOKUP(TRIM(E18701&amp;""),'Référentiel Articles'!$A$2:$F$634,3,FALSE),""))</f>
      </c>
      <c r="E18701" s="74" t="str">
        <v/>
      </c>
      <c r="F18701" s="75">
        <f>IF($E18701="","",IFERROR(VLOOKUP(TRIM(E18701&amp;""),'Référentiel Articles'!$A$2:$F$634,4,FALSE),""))</f>
      </c>
      <c r="G18701" s="76">
        <f>IF($E18701="","",IFERROR(VLOOKUP(TRIM(E18701&amp;""),'Référentiel Articles'!$A$2:$F$634,5,FALSE),""))</f>
      </c>
      <c r="H18701" s="77" t="str">
        <v/>
      </c>
      <c r="I18701" s="76">
        <f>IF($E18701="","",IFERROR(VLOOKUP(TRIM(E18701&amp;""),'Référentiel Articles'!$A$2:$F$634,6,FALSE),""))</f>
      </c>
      <c r="J18701" s="78">
        <f>IF(OR($E18701="",$H18701=""),"",$H18701*$I18701)</f>
      </c>
      <c r="K18701" s="79" t="str">
        <v/>
      </c>
    </row>
    <row r="18702">
      <c r="A18702" s="81" t="str">
        <v/>
      </c>
      <c r="B18702" s="81" t="str">
        <v/>
      </c>
      <c r="C18702" s="83">
        <f>IF($E18702="","",IFERROR(VLOOKUP(TRIM(E18702&amp;""),'Référentiel Articles'!$A$2:$F$634,2,FALSE),""))</f>
      </c>
      <c r="D18702" s="83">
        <f>IF($E18702="","",IFERROR(VLOOKUP(TRIM(E18702&amp;""),'Référentiel Articles'!$A$2:$F$634,3,FALSE),""))</f>
      </c>
      <c r="E18702" s="81" t="str">
        <v/>
      </c>
      <c r="F18702" s="83">
        <f>IF($E18702="","",IFERROR(VLOOKUP(TRIM(E18702&amp;""),'Référentiel Articles'!$A$2:$F$634,4,FALSE),""))</f>
      </c>
      <c r="G18702" s="84">
        <f>IF($E18702="","",IFERROR(VLOOKUP(TRIM(E18702&amp;""),'Référentiel Articles'!$A$2:$F$634,5,FALSE),""))</f>
      </c>
      <c r="H18702" s="85" t="str">
        <v/>
      </c>
      <c r="I18702" s="84">
        <f>IF($E18702="","",IFERROR(VLOOKUP(TRIM(E18702&amp;""),'Référentiel Articles'!$A$2:$F$634,6,FALSE),""))</f>
      </c>
      <c r="J18702" s="90">
        <f>IF(OR($E18702="",$H18702=""),"",$H18702*$I18702)</f>
      </c>
      <c r="K18702" s="87" t="str">
        <v/>
      </c>
    </row>
    <row r="18703">
      <c r="A18703" s="74" t="str">
        <v/>
      </c>
      <c r="B18703" s="74" t="str">
        <v/>
      </c>
      <c r="C18703" s="75">
        <f>IF($E18703="","",IFERROR(VLOOKUP(TRIM(E18703&amp;""),'Référentiel Articles'!$A$2:$F$634,2,FALSE),""))</f>
      </c>
      <c r="D18703" s="75">
        <f>IF($E18703="","",IFERROR(VLOOKUP(TRIM(E18703&amp;""),'Référentiel Articles'!$A$2:$F$634,3,FALSE),""))</f>
      </c>
      <c r="E18703" s="74" t="str">
        <v/>
      </c>
      <c r="F18703" s="75">
        <f>IF($E18703="","",IFERROR(VLOOKUP(TRIM(E18703&amp;""),'Référentiel Articles'!$A$2:$F$634,4,FALSE),""))</f>
      </c>
      <c r="G18703" s="76">
        <f>IF($E18703="","",IFERROR(VLOOKUP(TRIM(E18703&amp;""),'Référentiel Articles'!$A$2:$F$634,5,FALSE),""))</f>
      </c>
      <c r="H18703" s="77" t="str">
        <v/>
      </c>
      <c r="I18703" s="76">
        <f>IF($E18703="","",IFERROR(VLOOKUP(TRIM(E18703&amp;""),'Référentiel Articles'!$A$2:$F$634,6,FALSE),""))</f>
      </c>
      <c r="J18703" s="78">
        <f>IF(OR($E18703="",$H18703=""),"",$H18703*$I18703)</f>
      </c>
      <c r="K18703" s="79" t="str">
        <v/>
      </c>
    </row>
    <row r="18704">
      <c r="A18704" s="81" t="str">
        <v/>
      </c>
      <c r="B18704" s="81" t="str">
        <v/>
      </c>
      <c r="C18704" s="83">
        <f>IF($E18704="","",IFERROR(VLOOKUP(TRIM(E18704&amp;""),'Référentiel Articles'!$A$2:$F$634,2,FALSE),""))</f>
      </c>
      <c r="D18704" s="83">
        <f>IF($E18704="","",IFERROR(VLOOKUP(TRIM(E18704&amp;""),'Référentiel Articles'!$A$2:$F$634,3,FALSE),""))</f>
      </c>
      <c r="E18704" s="81" t="str">
        <v/>
      </c>
      <c r="F18704" s="83">
        <f>IF($E18704="","",IFERROR(VLOOKUP(TRIM(E18704&amp;""),'Référentiel Articles'!$A$2:$F$634,4,FALSE),""))</f>
      </c>
      <c r="G18704" s="84">
        <f>IF($E18704="","",IFERROR(VLOOKUP(TRIM(E18704&amp;""),'Référentiel Articles'!$A$2:$F$634,5,FALSE),""))</f>
      </c>
      <c r="H18704" s="85" t="str">
        <v/>
      </c>
      <c r="I18704" s="84">
        <f>IF($E18704="","",IFERROR(VLOOKUP(TRIM(E18704&amp;""),'Référentiel Articles'!$A$2:$F$634,6,FALSE),""))</f>
      </c>
      <c r="J18704" s="90">
        <f>IF(OR($E18704="",$H18704=""),"",$H18704*$I18704)</f>
      </c>
      <c r="K18704" s="87" t="str">
        <v/>
      </c>
    </row>
    <row r="18705">
      <c r="A18705" s="74" t="str">
        <v/>
      </c>
      <c r="B18705" s="74" t="str">
        <v/>
      </c>
      <c r="C18705" s="75">
        <f>IF($E18705="","",IFERROR(VLOOKUP(TRIM(E18705&amp;""),'Référentiel Articles'!$A$2:$F$634,2,FALSE),""))</f>
      </c>
      <c r="D18705" s="75">
        <f>IF($E18705="","",IFERROR(VLOOKUP(TRIM(E18705&amp;""),'Référentiel Articles'!$A$2:$F$634,3,FALSE),""))</f>
      </c>
      <c r="E18705" s="74" t="str">
        <v/>
      </c>
      <c r="F18705" s="75">
        <f>IF($E18705="","",IFERROR(VLOOKUP(TRIM(E18705&amp;""),'Référentiel Articles'!$A$2:$F$634,4,FALSE),""))</f>
      </c>
      <c r="G18705" s="76">
        <f>IF($E18705="","",IFERROR(VLOOKUP(TRIM(E18705&amp;""),'Référentiel Articles'!$A$2:$F$634,5,FALSE),""))</f>
      </c>
      <c r="H18705" s="77" t="str">
        <v/>
      </c>
      <c r="I18705" s="76">
        <f>IF($E18705="","",IFERROR(VLOOKUP(TRIM(E18705&amp;""),'Référentiel Articles'!$A$2:$F$634,6,FALSE),""))</f>
      </c>
      <c r="J18705" s="78">
        <f>IF(OR($E18705="",$H18705=""),"",$H18705*$I18705)</f>
      </c>
      <c r="K18705" s="79" t="str">
        <v/>
      </c>
    </row>
    <row r="18706">
      <c r="A18706" s="81" t="str">
        <v/>
      </c>
      <c r="B18706" s="81" t="str">
        <v/>
      </c>
      <c r="C18706" s="83">
        <f>IF($E18706="","",IFERROR(VLOOKUP(TRIM(E18706&amp;""),'Référentiel Articles'!$A$2:$F$634,2,FALSE),""))</f>
      </c>
      <c r="D18706" s="83">
        <f>IF($E18706="","",IFERROR(VLOOKUP(TRIM(E18706&amp;""),'Référentiel Articles'!$A$2:$F$634,3,FALSE),""))</f>
      </c>
      <c r="E18706" s="81" t="str">
        <v/>
      </c>
      <c r="F18706" s="83">
        <f>IF($E18706="","",IFERROR(VLOOKUP(TRIM(E18706&amp;""),'Référentiel Articles'!$A$2:$F$634,4,FALSE),""))</f>
      </c>
      <c r="G18706" s="84">
        <f>IF($E18706="","",IFERROR(VLOOKUP(TRIM(E18706&amp;""),'Référentiel Articles'!$A$2:$F$634,5,FALSE),""))</f>
      </c>
      <c r="H18706" s="85" t="str">
        <v/>
      </c>
      <c r="I18706" s="84">
        <f>IF($E18706="","",IFERROR(VLOOKUP(TRIM(E18706&amp;""),'Référentiel Articles'!$A$2:$F$634,6,FALSE),""))</f>
      </c>
      <c r="J18706" s="90">
        <f>IF(OR($E18706="",$H18706=""),"",$H18706*$I18706)</f>
      </c>
      <c r="K18706" s="87" t="str">
        <v/>
      </c>
    </row>
    <row r="18707">
      <c r="A18707" s="74" t="str">
        <v/>
      </c>
      <c r="B18707" s="74" t="str">
        <v/>
      </c>
      <c r="C18707" s="75">
        <f>IF($E18707="","",IFERROR(VLOOKUP(TRIM(E18707&amp;""),'Référentiel Articles'!$A$2:$F$634,2,FALSE),""))</f>
      </c>
      <c r="D18707" s="75">
        <f>IF($E18707="","",IFERROR(VLOOKUP(TRIM(E18707&amp;""),'Référentiel Articles'!$A$2:$F$634,3,FALSE),""))</f>
      </c>
      <c r="E18707" s="74" t="str">
        <v/>
      </c>
      <c r="F18707" s="75">
        <f>IF($E18707="","",IFERROR(VLOOKUP(TRIM(E18707&amp;""),'Référentiel Articles'!$A$2:$F$634,4,FALSE),""))</f>
      </c>
      <c r="G18707" s="76">
        <f>IF($E18707="","",IFERROR(VLOOKUP(TRIM(E18707&amp;""),'Référentiel Articles'!$A$2:$F$634,5,FALSE),""))</f>
      </c>
      <c r="H18707" s="77" t="str">
        <v/>
      </c>
      <c r="I18707" s="76">
        <f>IF($E18707="","",IFERROR(VLOOKUP(TRIM(E18707&amp;""),'Référentiel Articles'!$A$2:$F$634,6,FALSE),""))</f>
      </c>
      <c r="J18707" s="78">
        <f>IF(OR($E18707="",$H18707=""),"",$H18707*$I18707)</f>
      </c>
      <c r="K18707" s="79" t="str">
        <v/>
      </c>
    </row>
    <row r="18708">
      <c r="A18708" s="81" t="str">
        <v/>
      </c>
      <c r="B18708" s="81" t="str">
        <v/>
      </c>
      <c r="C18708" s="83">
        <f>IF($E18708="","",IFERROR(VLOOKUP(TRIM(E18708&amp;""),'Référentiel Articles'!$A$2:$F$634,2,FALSE),""))</f>
      </c>
      <c r="D18708" s="83">
        <f>IF($E18708="","",IFERROR(VLOOKUP(TRIM(E18708&amp;""),'Référentiel Articles'!$A$2:$F$634,3,FALSE),""))</f>
      </c>
      <c r="E18708" s="81" t="str">
        <v/>
      </c>
      <c r="F18708" s="83">
        <f>IF($E18708="","",IFERROR(VLOOKUP(TRIM(E18708&amp;""),'Référentiel Articles'!$A$2:$F$634,4,FALSE),""))</f>
      </c>
      <c r="G18708" s="84">
        <f>IF($E18708="","",IFERROR(VLOOKUP(TRIM(E18708&amp;""),'Référentiel Articles'!$A$2:$F$634,5,FALSE),""))</f>
      </c>
      <c r="H18708" s="85" t="str">
        <v/>
      </c>
      <c r="I18708" s="84">
        <f>IF($E18708="","",IFERROR(VLOOKUP(TRIM(E18708&amp;""),'Référentiel Articles'!$A$2:$F$634,6,FALSE),""))</f>
      </c>
      <c r="J18708" s="90">
        <f>IF(OR($E18708="",$H18708=""),"",$H18708*$I18708)</f>
      </c>
      <c r="K18708" s="87" t="str">
        <v/>
      </c>
    </row>
    <row r="18709">
      <c r="A18709" s="74" t="str">
        <v/>
      </c>
      <c r="B18709" s="74" t="str">
        <v/>
      </c>
      <c r="C18709" s="75">
        <f>IF($E18709="","",IFERROR(VLOOKUP(TRIM(E18709&amp;""),'Référentiel Articles'!$A$2:$F$634,2,FALSE),""))</f>
      </c>
      <c r="D18709" s="75">
        <f>IF($E18709="","",IFERROR(VLOOKUP(TRIM(E18709&amp;""),'Référentiel Articles'!$A$2:$F$634,3,FALSE),""))</f>
      </c>
      <c r="E18709" s="74" t="str">
        <v/>
      </c>
      <c r="F18709" s="75">
        <f>IF($E18709="","",IFERROR(VLOOKUP(TRIM(E18709&amp;""),'Référentiel Articles'!$A$2:$F$634,4,FALSE),""))</f>
      </c>
      <c r="G18709" s="76">
        <f>IF($E18709="","",IFERROR(VLOOKUP(TRIM(E18709&amp;""),'Référentiel Articles'!$A$2:$F$634,5,FALSE),""))</f>
      </c>
      <c r="H18709" s="77" t="str">
        <v/>
      </c>
      <c r="I18709" s="76">
        <f>IF($E18709="","",IFERROR(VLOOKUP(TRIM(E18709&amp;""),'Référentiel Articles'!$A$2:$F$634,6,FALSE),""))</f>
      </c>
      <c r="J18709" s="78">
        <f>IF(OR($E18709="",$H18709=""),"",$H18709*$I18709)</f>
      </c>
      <c r="K18709" s="79" t="str">
        <v/>
      </c>
    </row>
    <row r="18710">
      <c r="A18710" s="81" t="str">
        <v/>
      </c>
      <c r="B18710" s="81" t="str">
        <v/>
      </c>
      <c r="C18710" s="83">
        <f>IF($E18710="","",IFERROR(VLOOKUP(TRIM(E18710&amp;""),'Référentiel Articles'!$A$2:$F$634,2,FALSE),""))</f>
      </c>
      <c r="D18710" s="83">
        <f>IF($E18710="","",IFERROR(VLOOKUP(TRIM(E18710&amp;""),'Référentiel Articles'!$A$2:$F$634,3,FALSE),""))</f>
      </c>
      <c r="E18710" s="81" t="str">
        <v/>
      </c>
      <c r="F18710" s="83">
        <f>IF($E18710="","",IFERROR(VLOOKUP(TRIM(E18710&amp;""),'Référentiel Articles'!$A$2:$F$634,4,FALSE),""))</f>
      </c>
      <c r="G18710" s="84">
        <f>IF($E18710="","",IFERROR(VLOOKUP(TRIM(E18710&amp;""),'Référentiel Articles'!$A$2:$F$634,5,FALSE),""))</f>
      </c>
      <c r="H18710" s="85" t="str">
        <v/>
      </c>
      <c r="I18710" s="84">
        <f>IF($E18710="","",IFERROR(VLOOKUP(TRIM(E18710&amp;""),'Référentiel Articles'!$A$2:$F$634,6,FALSE),""))</f>
      </c>
      <c r="J18710" s="90">
        <f>IF(OR($E18710="",$H18710=""),"",$H18710*$I18710)</f>
      </c>
      <c r="K18710" s="87" t="str">
        <v/>
      </c>
    </row>
    <row r="18711">
      <c r="A18711" s="74" t="str">
        <v/>
      </c>
      <c r="B18711" s="74" t="str">
        <v/>
      </c>
      <c r="C18711" s="75">
        <f>IF($E18711="","",IFERROR(VLOOKUP(TRIM(E18711&amp;""),'Référentiel Articles'!$A$2:$F$634,2,FALSE),""))</f>
      </c>
      <c r="D18711" s="75">
        <f>IF($E18711="","",IFERROR(VLOOKUP(TRIM(E18711&amp;""),'Référentiel Articles'!$A$2:$F$634,3,FALSE),""))</f>
      </c>
      <c r="E18711" s="74" t="str">
        <v/>
      </c>
      <c r="F18711" s="75">
        <f>IF($E18711="","",IFERROR(VLOOKUP(TRIM(E18711&amp;""),'Référentiel Articles'!$A$2:$F$634,4,FALSE),""))</f>
      </c>
      <c r="G18711" s="76">
        <f>IF($E18711="","",IFERROR(VLOOKUP(TRIM(E18711&amp;""),'Référentiel Articles'!$A$2:$F$634,5,FALSE),""))</f>
      </c>
      <c r="H18711" s="77" t="str">
        <v/>
      </c>
      <c r="I18711" s="76">
        <f>IF($E18711="","",IFERROR(VLOOKUP(TRIM(E18711&amp;""),'Référentiel Articles'!$A$2:$F$634,6,FALSE),""))</f>
      </c>
      <c r="J18711" s="78">
        <f>IF(OR($E18711="",$H18711=""),"",$H18711*$I18711)</f>
      </c>
      <c r="K18711" s="79" t="str">
        <v/>
      </c>
    </row>
    <row r="18712">
      <c r="A18712" s="81" t="str">
        <v/>
      </c>
      <c r="B18712" s="81" t="str">
        <v/>
      </c>
      <c r="C18712" s="83">
        <f>IF($E18712="","",IFERROR(VLOOKUP(TRIM(E18712&amp;""),'Référentiel Articles'!$A$2:$F$634,2,FALSE),""))</f>
      </c>
      <c r="D18712" s="83">
        <f>IF($E18712="","",IFERROR(VLOOKUP(TRIM(E18712&amp;""),'Référentiel Articles'!$A$2:$F$634,3,FALSE),""))</f>
      </c>
      <c r="E18712" s="81" t="str">
        <v/>
      </c>
      <c r="F18712" s="83">
        <f>IF($E18712="","",IFERROR(VLOOKUP(TRIM(E18712&amp;""),'Référentiel Articles'!$A$2:$F$634,4,FALSE),""))</f>
      </c>
      <c r="G18712" s="84">
        <f>IF($E18712="","",IFERROR(VLOOKUP(TRIM(E18712&amp;""),'Référentiel Articles'!$A$2:$F$634,5,FALSE),""))</f>
      </c>
      <c r="H18712" s="85" t="str">
        <v/>
      </c>
      <c r="I18712" s="84">
        <f>IF($E18712="","",IFERROR(VLOOKUP(TRIM(E18712&amp;""),'Référentiel Articles'!$A$2:$F$634,6,FALSE),""))</f>
      </c>
      <c r="J18712" s="90">
        <f>IF(OR($E18712="",$H18712=""),"",$H18712*$I18712)</f>
      </c>
      <c r="K18712" s="87" t="str">
        <v/>
      </c>
    </row>
    <row r="18713">
      <c r="A18713" s="74" t="str">
        <v/>
      </c>
      <c r="B18713" s="74" t="str">
        <v/>
      </c>
      <c r="C18713" s="75">
        <f>IF($E18713="","",IFERROR(VLOOKUP(TRIM(E18713&amp;""),'Référentiel Articles'!$A$2:$F$634,2,FALSE),""))</f>
      </c>
      <c r="D18713" s="75">
        <f>IF($E18713="","",IFERROR(VLOOKUP(TRIM(E18713&amp;""),'Référentiel Articles'!$A$2:$F$634,3,FALSE),""))</f>
      </c>
      <c r="E18713" s="74" t="str">
        <v/>
      </c>
      <c r="F18713" s="75">
        <f>IF($E18713="","",IFERROR(VLOOKUP(TRIM(E18713&amp;""),'Référentiel Articles'!$A$2:$F$634,4,FALSE),""))</f>
      </c>
      <c r="G18713" s="76">
        <f>IF($E18713="","",IFERROR(VLOOKUP(TRIM(E18713&amp;""),'Référentiel Articles'!$A$2:$F$634,5,FALSE),""))</f>
      </c>
      <c r="H18713" s="77" t="str">
        <v/>
      </c>
      <c r="I18713" s="76">
        <f>IF($E18713="","",IFERROR(VLOOKUP(TRIM(E18713&amp;""),'Référentiel Articles'!$A$2:$F$634,6,FALSE),""))</f>
      </c>
      <c r="J18713" s="78">
        <f>IF(OR($E18713="",$H18713=""),"",$H18713*$I18713)</f>
      </c>
      <c r="K18713" s="79" t="str">
        <v/>
      </c>
    </row>
    <row r="18714">
      <c r="A18714" s="81" t="str">
        <v/>
      </c>
      <c r="B18714" s="81" t="str">
        <v/>
      </c>
      <c r="C18714" s="83">
        <f>IF($E18714="","",IFERROR(VLOOKUP(TRIM(E18714&amp;""),'Référentiel Articles'!$A$2:$F$634,2,FALSE),""))</f>
      </c>
      <c r="D18714" s="83">
        <f>IF($E18714="","",IFERROR(VLOOKUP(TRIM(E18714&amp;""),'Référentiel Articles'!$A$2:$F$634,3,FALSE),""))</f>
      </c>
      <c r="E18714" s="81" t="str">
        <v/>
      </c>
      <c r="F18714" s="83">
        <f>IF($E18714="","",IFERROR(VLOOKUP(TRIM(E18714&amp;""),'Référentiel Articles'!$A$2:$F$634,4,FALSE),""))</f>
      </c>
      <c r="G18714" s="84">
        <f>IF($E18714="","",IFERROR(VLOOKUP(TRIM(E18714&amp;""),'Référentiel Articles'!$A$2:$F$634,5,FALSE),""))</f>
      </c>
      <c r="H18714" s="85" t="str">
        <v/>
      </c>
      <c r="I18714" s="84">
        <f>IF($E18714="","",IFERROR(VLOOKUP(TRIM(E18714&amp;""),'Référentiel Articles'!$A$2:$F$634,6,FALSE),""))</f>
      </c>
      <c r="J18714" s="90">
        <f>IF(OR($E18714="",$H18714=""),"",$H18714*$I18714)</f>
      </c>
      <c r="K18714" s="87" t="str">
        <v/>
      </c>
    </row>
    <row r="18715">
      <c r="A18715" s="74" t="str">
        <v/>
      </c>
      <c r="B18715" s="74" t="str">
        <v/>
      </c>
      <c r="C18715" s="75">
        <f>IF($E18715="","",IFERROR(VLOOKUP(TRIM(E18715&amp;""),'Référentiel Articles'!$A$2:$F$634,2,FALSE),""))</f>
      </c>
      <c r="D18715" s="75">
        <f>IF($E18715="","",IFERROR(VLOOKUP(TRIM(E18715&amp;""),'Référentiel Articles'!$A$2:$F$634,3,FALSE),""))</f>
      </c>
      <c r="E18715" s="74" t="str">
        <v/>
      </c>
      <c r="F18715" s="75">
        <f>IF($E18715="","",IFERROR(VLOOKUP(TRIM(E18715&amp;""),'Référentiel Articles'!$A$2:$F$634,4,FALSE),""))</f>
      </c>
      <c r="G18715" s="76">
        <f>IF($E18715="","",IFERROR(VLOOKUP(TRIM(E18715&amp;""),'Référentiel Articles'!$A$2:$F$634,5,FALSE),""))</f>
      </c>
      <c r="H18715" s="77" t="str">
        <v/>
      </c>
      <c r="I18715" s="76">
        <f>IF($E18715="","",IFERROR(VLOOKUP(TRIM(E18715&amp;""),'Référentiel Articles'!$A$2:$F$634,6,FALSE),""))</f>
      </c>
      <c r="J18715" s="78">
        <f>IF(OR($E18715="",$H18715=""),"",$H18715*$I18715)</f>
      </c>
      <c r="K18715" s="79" t="str">
        <v/>
      </c>
    </row>
    <row r="18716">
      <c r="A18716" s="81" t="str">
        <v/>
      </c>
      <c r="B18716" s="81" t="str">
        <v/>
      </c>
      <c r="C18716" s="83">
        <f>IF($E18716="","",IFERROR(VLOOKUP(TRIM(E18716&amp;""),'Référentiel Articles'!$A$2:$F$634,2,FALSE),""))</f>
      </c>
      <c r="D18716" s="83">
        <f>IF($E18716="","",IFERROR(VLOOKUP(TRIM(E18716&amp;""),'Référentiel Articles'!$A$2:$F$634,3,FALSE),""))</f>
      </c>
      <c r="E18716" s="81" t="str">
        <v/>
      </c>
      <c r="F18716" s="83">
        <f>IF($E18716="","",IFERROR(VLOOKUP(TRIM(E18716&amp;""),'Référentiel Articles'!$A$2:$F$634,4,FALSE),""))</f>
      </c>
      <c r="G18716" s="84">
        <f>IF($E18716="","",IFERROR(VLOOKUP(TRIM(E18716&amp;""),'Référentiel Articles'!$A$2:$F$634,5,FALSE),""))</f>
      </c>
      <c r="H18716" s="85" t="str">
        <v/>
      </c>
      <c r="I18716" s="84">
        <f>IF($E18716="","",IFERROR(VLOOKUP(TRIM(E18716&amp;""),'Référentiel Articles'!$A$2:$F$634,6,FALSE),""))</f>
      </c>
      <c r="J18716" s="90">
        <f>IF(OR($E18716="",$H18716=""),"",$H18716*$I18716)</f>
      </c>
      <c r="K18716" s="87" t="str">
        <v/>
      </c>
    </row>
    <row r="18717">
      <c r="A18717" s="74" t="str">
        <v/>
      </c>
      <c r="B18717" s="74" t="str">
        <v/>
      </c>
      <c r="C18717" s="75">
        <f>IF($E18717="","",IFERROR(VLOOKUP(TRIM(E18717&amp;""),'Référentiel Articles'!$A$2:$F$634,2,FALSE),""))</f>
      </c>
      <c r="D18717" s="75">
        <f>IF($E18717="","",IFERROR(VLOOKUP(TRIM(E18717&amp;""),'Référentiel Articles'!$A$2:$F$634,3,FALSE),""))</f>
      </c>
      <c r="E18717" s="74" t="str">
        <v/>
      </c>
      <c r="F18717" s="75">
        <f>IF($E18717="","",IFERROR(VLOOKUP(TRIM(E18717&amp;""),'Référentiel Articles'!$A$2:$F$634,4,FALSE),""))</f>
      </c>
      <c r="G18717" s="76">
        <f>IF($E18717="","",IFERROR(VLOOKUP(TRIM(E18717&amp;""),'Référentiel Articles'!$A$2:$F$634,5,FALSE),""))</f>
      </c>
      <c r="H18717" s="77" t="str">
        <v/>
      </c>
      <c r="I18717" s="76">
        <f>IF($E18717="","",IFERROR(VLOOKUP(TRIM(E18717&amp;""),'Référentiel Articles'!$A$2:$F$634,6,FALSE),""))</f>
      </c>
      <c r="J18717" s="78">
        <f>IF(OR($E18717="",$H18717=""),"",$H18717*$I18717)</f>
      </c>
      <c r="K18717" s="79" t="str">
        <v/>
      </c>
    </row>
    <row r="18718">
      <c r="A18718" s="81" t="str">
        <v/>
      </c>
      <c r="B18718" s="81" t="str">
        <v/>
      </c>
      <c r="C18718" s="83">
        <f>IF($E18718="","",IFERROR(VLOOKUP(TRIM(E18718&amp;""),'Référentiel Articles'!$A$2:$F$634,2,FALSE),""))</f>
      </c>
      <c r="D18718" s="83">
        <f>IF($E18718="","",IFERROR(VLOOKUP(TRIM(E18718&amp;""),'Référentiel Articles'!$A$2:$F$634,3,FALSE),""))</f>
      </c>
      <c r="E18718" s="81" t="str">
        <v/>
      </c>
      <c r="F18718" s="83">
        <f>IF($E18718="","",IFERROR(VLOOKUP(TRIM(E18718&amp;""),'Référentiel Articles'!$A$2:$F$634,4,FALSE),""))</f>
      </c>
      <c r="G18718" s="84">
        <f>IF($E18718="","",IFERROR(VLOOKUP(TRIM(E18718&amp;""),'Référentiel Articles'!$A$2:$F$634,5,FALSE),""))</f>
      </c>
      <c r="H18718" s="85" t="str">
        <v/>
      </c>
      <c r="I18718" s="84">
        <f>IF($E18718="","",IFERROR(VLOOKUP(TRIM(E18718&amp;""),'Référentiel Articles'!$A$2:$F$634,6,FALSE),""))</f>
      </c>
      <c r="J18718" s="90">
        <f>IF(OR($E18718="",$H18718=""),"",$H18718*$I18718)</f>
      </c>
      <c r="K18718" s="87" t="str">
        <v/>
      </c>
    </row>
    <row r="18719">
      <c r="A18719" s="74" t="str">
        <v/>
      </c>
      <c r="B18719" s="74" t="str">
        <v/>
      </c>
      <c r="C18719" s="75">
        <f>IF($E18719="","",IFERROR(VLOOKUP(TRIM(E18719&amp;""),'Référentiel Articles'!$A$2:$F$634,2,FALSE),""))</f>
      </c>
      <c r="D18719" s="75">
        <f>IF($E18719="","",IFERROR(VLOOKUP(TRIM(E18719&amp;""),'Référentiel Articles'!$A$2:$F$634,3,FALSE),""))</f>
      </c>
      <c r="E18719" s="74" t="str">
        <v/>
      </c>
      <c r="F18719" s="75">
        <f>IF($E18719="","",IFERROR(VLOOKUP(TRIM(E18719&amp;""),'Référentiel Articles'!$A$2:$F$634,4,FALSE),""))</f>
      </c>
      <c r="G18719" s="76">
        <f>IF($E18719="","",IFERROR(VLOOKUP(TRIM(E18719&amp;""),'Référentiel Articles'!$A$2:$F$634,5,FALSE),""))</f>
      </c>
      <c r="H18719" s="77" t="str">
        <v/>
      </c>
      <c r="I18719" s="76">
        <f>IF($E18719="","",IFERROR(VLOOKUP(TRIM(E18719&amp;""),'Référentiel Articles'!$A$2:$F$634,6,FALSE),""))</f>
      </c>
      <c r="J18719" s="78">
        <f>IF(OR($E18719="",$H18719=""),"",$H18719*$I18719)</f>
      </c>
      <c r="K18719" s="79" t="str">
        <v/>
      </c>
    </row>
    <row r="18720">
      <c r="A18720" s="81" t="str">
        <v/>
      </c>
      <c r="B18720" s="81" t="str">
        <v/>
      </c>
      <c r="C18720" s="83">
        <f>IF($E18720="","",IFERROR(VLOOKUP(TRIM(E18720&amp;""),'Référentiel Articles'!$A$2:$F$634,2,FALSE),""))</f>
      </c>
      <c r="D18720" s="83">
        <f>IF($E18720="","",IFERROR(VLOOKUP(TRIM(E18720&amp;""),'Référentiel Articles'!$A$2:$F$634,3,FALSE),""))</f>
      </c>
      <c r="E18720" s="81" t="str">
        <v/>
      </c>
      <c r="F18720" s="83">
        <f>IF($E18720="","",IFERROR(VLOOKUP(TRIM(E18720&amp;""),'Référentiel Articles'!$A$2:$F$634,4,FALSE),""))</f>
      </c>
      <c r="G18720" s="84">
        <f>IF($E18720="","",IFERROR(VLOOKUP(TRIM(E18720&amp;""),'Référentiel Articles'!$A$2:$F$634,5,FALSE),""))</f>
      </c>
      <c r="H18720" s="85" t="str">
        <v/>
      </c>
      <c r="I18720" s="84">
        <f>IF($E18720="","",IFERROR(VLOOKUP(TRIM(E18720&amp;""),'Référentiel Articles'!$A$2:$F$634,6,FALSE),""))</f>
      </c>
      <c r="J18720" s="90">
        <f>IF(OR($E18720="",$H18720=""),"",$H18720*$I18720)</f>
      </c>
      <c r="K18720" s="87" t="str">
        <v/>
      </c>
    </row>
    <row r="18721">
      <c r="A18721" s="74" t="str">
        <v/>
      </c>
      <c r="B18721" s="74" t="str">
        <v/>
      </c>
      <c r="C18721" s="75">
        <f>IF($E18721="","",IFERROR(VLOOKUP(TRIM(E18721&amp;""),'Référentiel Articles'!$A$2:$F$634,2,FALSE),""))</f>
      </c>
      <c r="D18721" s="75">
        <f>IF($E18721="","",IFERROR(VLOOKUP(TRIM(E18721&amp;""),'Référentiel Articles'!$A$2:$F$634,3,FALSE),""))</f>
      </c>
      <c r="E18721" s="74" t="str">
        <v/>
      </c>
      <c r="F18721" s="75">
        <f>IF($E18721="","",IFERROR(VLOOKUP(TRIM(E18721&amp;""),'Référentiel Articles'!$A$2:$F$634,4,FALSE),""))</f>
      </c>
      <c r="G18721" s="76">
        <f>IF($E18721="","",IFERROR(VLOOKUP(TRIM(E18721&amp;""),'Référentiel Articles'!$A$2:$F$634,5,FALSE),""))</f>
      </c>
      <c r="H18721" s="77" t="str">
        <v/>
      </c>
      <c r="I18721" s="76">
        <f>IF($E18721="","",IFERROR(VLOOKUP(TRIM(E18721&amp;""),'Référentiel Articles'!$A$2:$F$634,6,FALSE),""))</f>
      </c>
      <c r="J18721" s="78">
        <f>IF(OR($E18721="",$H18721=""),"",$H18721*$I18721)</f>
      </c>
      <c r="K18721" s="79" t="str">
        <v/>
      </c>
    </row>
    <row r="18722">
      <c r="A18722" s="81" t="str">
        <v/>
      </c>
      <c r="B18722" s="81" t="str">
        <v/>
      </c>
      <c r="C18722" s="83">
        <f>IF($E18722="","",IFERROR(VLOOKUP(TRIM(E18722&amp;""),'Référentiel Articles'!$A$2:$F$634,2,FALSE),""))</f>
      </c>
      <c r="D18722" s="83">
        <f>IF($E18722="","",IFERROR(VLOOKUP(TRIM(E18722&amp;""),'Référentiel Articles'!$A$2:$F$634,3,FALSE),""))</f>
      </c>
      <c r="E18722" s="81" t="str">
        <v/>
      </c>
      <c r="F18722" s="83">
        <f>IF($E18722="","",IFERROR(VLOOKUP(TRIM(E18722&amp;""),'Référentiel Articles'!$A$2:$F$634,4,FALSE),""))</f>
      </c>
      <c r="G18722" s="84">
        <f>IF($E18722="","",IFERROR(VLOOKUP(TRIM(E18722&amp;""),'Référentiel Articles'!$A$2:$F$634,5,FALSE),""))</f>
      </c>
      <c r="H18722" s="85" t="str">
        <v/>
      </c>
      <c r="I18722" s="84">
        <f>IF($E18722="","",IFERROR(VLOOKUP(TRIM(E18722&amp;""),'Référentiel Articles'!$A$2:$F$634,6,FALSE),""))</f>
      </c>
      <c r="J18722" s="90">
        <f>IF(OR($E18722="",$H18722=""),"",$H18722*$I18722)</f>
      </c>
      <c r="K18722" s="87" t="str">
        <v/>
      </c>
    </row>
    <row r="18723">
      <c r="A18723" s="74" t="str">
        <v/>
      </c>
      <c r="B18723" s="74" t="str">
        <v/>
      </c>
      <c r="C18723" s="75">
        <f>IF($E18723="","",IFERROR(VLOOKUP(TRIM(E18723&amp;""),'Référentiel Articles'!$A$2:$F$634,2,FALSE),""))</f>
      </c>
      <c r="D18723" s="75">
        <f>IF($E18723="","",IFERROR(VLOOKUP(TRIM(E18723&amp;""),'Référentiel Articles'!$A$2:$F$634,3,FALSE),""))</f>
      </c>
      <c r="E18723" s="74" t="str">
        <v/>
      </c>
      <c r="F18723" s="75">
        <f>IF($E18723="","",IFERROR(VLOOKUP(TRIM(E18723&amp;""),'Référentiel Articles'!$A$2:$F$634,4,FALSE),""))</f>
      </c>
      <c r="G18723" s="76">
        <f>IF($E18723="","",IFERROR(VLOOKUP(TRIM(E18723&amp;""),'Référentiel Articles'!$A$2:$F$634,5,FALSE),""))</f>
      </c>
      <c r="H18723" s="77" t="str">
        <v/>
      </c>
      <c r="I18723" s="76">
        <f>IF($E18723="","",IFERROR(VLOOKUP(TRIM(E18723&amp;""),'Référentiel Articles'!$A$2:$F$634,6,FALSE),""))</f>
      </c>
      <c r="J18723" s="78">
        <f>IF(OR($E18723="",$H18723=""),"",$H18723*$I18723)</f>
      </c>
      <c r="K18723" s="79" t="str">
        <v/>
      </c>
    </row>
    <row r="18724">
      <c r="A18724" s="81" t="str">
        <v/>
      </c>
      <c r="B18724" s="81" t="str">
        <v/>
      </c>
      <c r="C18724" s="83">
        <f>IF($E18724="","",IFERROR(VLOOKUP(TRIM(E18724&amp;""),'Référentiel Articles'!$A$2:$F$634,2,FALSE),""))</f>
      </c>
      <c r="D18724" s="83">
        <f>IF($E18724="","",IFERROR(VLOOKUP(TRIM(E18724&amp;""),'Référentiel Articles'!$A$2:$F$634,3,FALSE),""))</f>
      </c>
      <c r="E18724" s="81" t="str">
        <v/>
      </c>
      <c r="F18724" s="83">
        <f>IF($E18724="","",IFERROR(VLOOKUP(TRIM(E18724&amp;""),'Référentiel Articles'!$A$2:$F$634,4,FALSE),""))</f>
      </c>
      <c r="G18724" s="84">
        <f>IF($E18724="","",IFERROR(VLOOKUP(TRIM(E18724&amp;""),'Référentiel Articles'!$A$2:$F$634,5,FALSE),""))</f>
      </c>
      <c r="H18724" s="85" t="str">
        <v/>
      </c>
      <c r="I18724" s="84">
        <f>IF($E18724="","",IFERROR(VLOOKUP(TRIM(E18724&amp;""),'Référentiel Articles'!$A$2:$F$634,6,FALSE),""))</f>
      </c>
      <c r="J18724" s="90">
        <f>IF(OR($E18724="",$H18724=""),"",$H18724*$I18724)</f>
      </c>
      <c r="K18724" s="87" t="str">
        <v/>
      </c>
    </row>
    <row r="18725">
      <c r="A18725" s="74" t="str">
        <v/>
      </c>
      <c r="B18725" s="74" t="str">
        <v/>
      </c>
      <c r="C18725" s="75">
        <f>IF($E18725="","",IFERROR(VLOOKUP(TRIM(E18725&amp;""),'Référentiel Articles'!$A$2:$F$634,2,FALSE),""))</f>
      </c>
      <c r="D18725" s="75">
        <f>IF($E18725="","",IFERROR(VLOOKUP(TRIM(E18725&amp;""),'Référentiel Articles'!$A$2:$F$634,3,FALSE),""))</f>
      </c>
      <c r="E18725" s="74" t="str">
        <v/>
      </c>
      <c r="F18725" s="75">
        <f>IF($E18725="","",IFERROR(VLOOKUP(TRIM(E18725&amp;""),'Référentiel Articles'!$A$2:$F$634,4,FALSE),""))</f>
      </c>
      <c r="G18725" s="76">
        <f>IF($E18725="","",IFERROR(VLOOKUP(TRIM(E18725&amp;""),'Référentiel Articles'!$A$2:$F$634,5,FALSE),""))</f>
      </c>
      <c r="H18725" s="77" t="str">
        <v/>
      </c>
      <c r="I18725" s="76">
        <f>IF($E18725="","",IFERROR(VLOOKUP(TRIM(E18725&amp;""),'Référentiel Articles'!$A$2:$F$634,6,FALSE),""))</f>
      </c>
      <c r="J18725" s="78">
        <f>IF(OR($E18725="",$H18725=""),"",$H18725*$I18725)</f>
      </c>
      <c r="K18725" s="79" t="str">
        <v/>
      </c>
    </row>
    <row r="18726">
      <c r="A18726" s="81" t="str">
        <v/>
      </c>
      <c r="B18726" s="81" t="str">
        <v/>
      </c>
      <c r="C18726" s="83">
        <f>IF($E18726="","",IFERROR(VLOOKUP(TRIM(E18726&amp;""),'Référentiel Articles'!$A$2:$F$634,2,FALSE),""))</f>
      </c>
      <c r="D18726" s="83">
        <f>IF($E18726="","",IFERROR(VLOOKUP(TRIM(E18726&amp;""),'Référentiel Articles'!$A$2:$F$634,3,FALSE),""))</f>
      </c>
      <c r="E18726" s="81" t="str">
        <v/>
      </c>
      <c r="F18726" s="83">
        <f>IF($E18726="","",IFERROR(VLOOKUP(TRIM(E18726&amp;""),'Référentiel Articles'!$A$2:$F$634,4,FALSE),""))</f>
      </c>
      <c r="G18726" s="84">
        <f>IF($E18726="","",IFERROR(VLOOKUP(TRIM(E18726&amp;""),'Référentiel Articles'!$A$2:$F$634,5,FALSE),""))</f>
      </c>
      <c r="H18726" s="85" t="str">
        <v/>
      </c>
      <c r="I18726" s="84">
        <f>IF($E18726="","",IFERROR(VLOOKUP(TRIM(E18726&amp;""),'Référentiel Articles'!$A$2:$F$634,6,FALSE),""))</f>
      </c>
      <c r="J18726" s="90">
        <f>IF(OR($E18726="",$H18726=""),"",$H18726*$I18726)</f>
      </c>
      <c r="K18726" s="87" t="str">
        <v/>
      </c>
    </row>
    <row r="18727">
      <c r="A18727" s="74" t="str">
        <v/>
      </c>
      <c r="B18727" s="74" t="str">
        <v/>
      </c>
      <c r="C18727" s="75">
        <f>IF($E18727="","",IFERROR(VLOOKUP(TRIM(E18727&amp;""),'Référentiel Articles'!$A$2:$F$634,2,FALSE),""))</f>
      </c>
      <c r="D18727" s="75">
        <f>IF($E18727="","",IFERROR(VLOOKUP(TRIM(E18727&amp;""),'Référentiel Articles'!$A$2:$F$634,3,FALSE),""))</f>
      </c>
      <c r="E18727" s="74" t="str">
        <v/>
      </c>
      <c r="F18727" s="75">
        <f>IF($E18727="","",IFERROR(VLOOKUP(TRIM(E18727&amp;""),'Référentiel Articles'!$A$2:$F$634,4,FALSE),""))</f>
      </c>
      <c r="G18727" s="76">
        <f>IF($E18727="","",IFERROR(VLOOKUP(TRIM(E18727&amp;""),'Référentiel Articles'!$A$2:$F$634,5,FALSE),""))</f>
      </c>
      <c r="H18727" s="77" t="str">
        <v/>
      </c>
      <c r="I18727" s="76">
        <f>IF($E18727="","",IFERROR(VLOOKUP(TRIM(E18727&amp;""),'Référentiel Articles'!$A$2:$F$634,6,FALSE),""))</f>
      </c>
      <c r="J18727" s="78">
        <f>IF(OR($E18727="",$H18727=""),"",$H18727*$I18727)</f>
      </c>
      <c r="K18727" s="79" t="str">
        <v/>
      </c>
    </row>
    <row r="18728">
      <c r="A18728" s="81" t="str">
        <v/>
      </c>
      <c r="B18728" s="81" t="str">
        <v/>
      </c>
      <c r="C18728" s="83">
        <f>IF($E18728="","",IFERROR(VLOOKUP(TRIM(E18728&amp;""),'Référentiel Articles'!$A$2:$F$634,2,FALSE),""))</f>
      </c>
      <c r="D18728" s="83">
        <f>IF($E18728="","",IFERROR(VLOOKUP(TRIM(E18728&amp;""),'Référentiel Articles'!$A$2:$F$634,3,FALSE),""))</f>
      </c>
      <c r="E18728" s="81" t="str">
        <v/>
      </c>
      <c r="F18728" s="83">
        <f>IF($E18728="","",IFERROR(VLOOKUP(TRIM(E18728&amp;""),'Référentiel Articles'!$A$2:$F$634,4,FALSE),""))</f>
      </c>
      <c r="G18728" s="84">
        <f>IF($E18728="","",IFERROR(VLOOKUP(TRIM(E18728&amp;""),'Référentiel Articles'!$A$2:$F$634,5,FALSE),""))</f>
      </c>
      <c r="H18728" s="85" t="str">
        <v/>
      </c>
      <c r="I18728" s="84">
        <f>IF($E18728="","",IFERROR(VLOOKUP(TRIM(E18728&amp;""),'Référentiel Articles'!$A$2:$F$634,6,FALSE),""))</f>
      </c>
      <c r="J18728" s="90">
        <f>IF(OR($E18728="",$H18728=""),"",$H18728*$I18728)</f>
      </c>
      <c r="K18728" s="87" t="str">
        <v/>
      </c>
    </row>
    <row r="18729">
      <c r="A18729" s="74" t="str">
        <v/>
      </c>
      <c r="B18729" s="74" t="str">
        <v/>
      </c>
      <c r="C18729" s="75">
        <f>IF($E18729="","",IFERROR(VLOOKUP(TRIM(E18729&amp;""),'Référentiel Articles'!$A$2:$F$634,2,FALSE),""))</f>
      </c>
      <c r="D18729" s="75">
        <f>IF($E18729="","",IFERROR(VLOOKUP(TRIM(E18729&amp;""),'Référentiel Articles'!$A$2:$F$634,3,FALSE),""))</f>
      </c>
      <c r="E18729" s="74" t="str">
        <v/>
      </c>
      <c r="F18729" s="75">
        <f>IF($E18729="","",IFERROR(VLOOKUP(TRIM(E18729&amp;""),'Référentiel Articles'!$A$2:$F$634,4,FALSE),""))</f>
      </c>
      <c r="G18729" s="76">
        <f>IF($E18729="","",IFERROR(VLOOKUP(TRIM(E18729&amp;""),'Référentiel Articles'!$A$2:$F$634,5,FALSE),""))</f>
      </c>
      <c r="H18729" s="77" t="str">
        <v/>
      </c>
      <c r="I18729" s="76">
        <f>IF($E18729="","",IFERROR(VLOOKUP(TRIM(E18729&amp;""),'Référentiel Articles'!$A$2:$F$634,6,FALSE),""))</f>
      </c>
      <c r="J18729" s="78">
        <f>IF(OR($E18729="",$H18729=""),"",$H18729*$I18729)</f>
      </c>
      <c r="K18729" s="79" t="str">
        <v/>
      </c>
    </row>
    <row r="18730">
      <c r="A18730" s="81" t="str">
        <v/>
      </c>
      <c r="B18730" s="81" t="str">
        <v/>
      </c>
      <c r="C18730" s="83">
        <f>IF($E18730="","",IFERROR(VLOOKUP(TRIM(E18730&amp;""),'Référentiel Articles'!$A$2:$F$634,2,FALSE),""))</f>
      </c>
      <c r="D18730" s="83">
        <f>IF($E18730="","",IFERROR(VLOOKUP(TRIM(E18730&amp;""),'Référentiel Articles'!$A$2:$F$634,3,FALSE),""))</f>
      </c>
      <c r="E18730" s="81" t="str">
        <v/>
      </c>
      <c r="F18730" s="83">
        <f>IF($E18730="","",IFERROR(VLOOKUP(TRIM(E18730&amp;""),'Référentiel Articles'!$A$2:$F$634,4,FALSE),""))</f>
      </c>
      <c r="G18730" s="84">
        <f>IF($E18730="","",IFERROR(VLOOKUP(TRIM(E18730&amp;""),'Référentiel Articles'!$A$2:$F$634,5,FALSE),""))</f>
      </c>
      <c r="H18730" s="85" t="str">
        <v/>
      </c>
      <c r="I18730" s="84">
        <f>IF($E18730="","",IFERROR(VLOOKUP(TRIM(E18730&amp;""),'Référentiel Articles'!$A$2:$F$634,6,FALSE),""))</f>
      </c>
      <c r="J18730" s="90">
        <f>IF(OR($E18730="",$H18730=""),"",$H18730*$I18730)</f>
      </c>
      <c r="K18730" s="87" t="str">
        <v/>
      </c>
    </row>
    <row r="18731">
      <c r="A18731" s="74" t="str">
        <v/>
      </c>
      <c r="B18731" s="74" t="str">
        <v/>
      </c>
      <c r="C18731" s="75">
        <f>IF($E18731="","",IFERROR(VLOOKUP(TRIM(E18731&amp;""),'Référentiel Articles'!$A$2:$F$634,2,FALSE),""))</f>
      </c>
      <c r="D18731" s="75">
        <f>IF($E18731="","",IFERROR(VLOOKUP(TRIM(E18731&amp;""),'Référentiel Articles'!$A$2:$F$634,3,FALSE),""))</f>
      </c>
      <c r="E18731" s="74" t="str">
        <v/>
      </c>
      <c r="F18731" s="75">
        <f>IF($E18731="","",IFERROR(VLOOKUP(TRIM(E18731&amp;""),'Référentiel Articles'!$A$2:$F$634,4,FALSE),""))</f>
      </c>
      <c r="G18731" s="76">
        <f>IF($E18731="","",IFERROR(VLOOKUP(TRIM(E18731&amp;""),'Référentiel Articles'!$A$2:$F$634,5,FALSE),""))</f>
      </c>
      <c r="H18731" s="77" t="str">
        <v/>
      </c>
      <c r="I18731" s="76">
        <f>IF($E18731="","",IFERROR(VLOOKUP(TRIM(E18731&amp;""),'Référentiel Articles'!$A$2:$F$634,6,FALSE),""))</f>
      </c>
      <c r="J18731" s="78">
        <f>IF(OR($E18731="",$H18731=""),"",$H18731*$I18731)</f>
      </c>
      <c r="K18731" s="79" t="str">
        <v/>
      </c>
    </row>
    <row r="18732">
      <c r="A18732" s="81" t="str">
        <v/>
      </c>
      <c r="B18732" s="81" t="str">
        <v/>
      </c>
      <c r="C18732" s="83">
        <f>IF($E18732="","",IFERROR(VLOOKUP(TRIM(E18732&amp;""),'Référentiel Articles'!$A$2:$F$634,2,FALSE),""))</f>
      </c>
      <c r="D18732" s="83">
        <f>IF($E18732="","",IFERROR(VLOOKUP(TRIM(E18732&amp;""),'Référentiel Articles'!$A$2:$F$634,3,FALSE),""))</f>
      </c>
      <c r="E18732" s="81" t="str">
        <v/>
      </c>
      <c r="F18732" s="83">
        <f>IF($E18732="","",IFERROR(VLOOKUP(TRIM(E18732&amp;""),'Référentiel Articles'!$A$2:$F$634,4,FALSE),""))</f>
      </c>
      <c r="G18732" s="84">
        <f>IF($E18732="","",IFERROR(VLOOKUP(TRIM(E18732&amp;""),'Référentiel Articles'!$A$2:$F$634,5,FALSE),""))</f>
      </c>
      <c r="H18732" s="85" t="str">
        <v/>
      </c>
      <c r="I18732" s="84">
        <f>IF($E18732="","",IFERROR(VLOOKUP(TRIM(E18732&amp;""),'Référentiel Articles'!$A$2:$F$634,6,FALSE),""))</f>
      </c>
      <c r="J18732" s="90">
        <f>IF(OR($E18732="",$H18732=""),"",$H18732*$I18732)</f>
      </c>
      <c r="K18732" s="87" t="str">
        <v/>
      </c>
    </row>
    <row r="18733">
      <c r="A18733" s="74" t="str">
        <v/>
      </c>
      <c r="B18733" s="74" t="str">
        <v/>
      </c>
      <c r="C18733" s="75">
        <f>IF($E18733="","",IFERROR(VLOOKUP(TRIM(E18733&amp;""),'Référentiel Articles'!$A$2:$F$634,2,FALSE),""))</f>
      </c>
      <c r="D18733" s="75">
        <f>IF($E18733="","",IFERROR(VLOOKUP(TRIM(E18733&amp;""),'Référentiel Articles'!$A$2:$F$634,3,FALSE),""))</f>
      </c>
      <c r="E18733" s="74" t="str">
        <v/>
      </c>
      <c r="F18733" s="75">
        <f>IF($E18733="","",IFERROR(VLOOKUP(TRIM(E18733&amp;""),'Référentiel Articles'!$A$2:$F$634,4,FALSE),""))</f>
      </c>
      <c r="G18733" s="76">
        <f>IF($E18733="","",IFERROR(VLOOKUP(TRIM(E18733&amp;""),'Référentiel Articles'!$A$2:$F$634,5,FALSE),""))</f>
      </c>
      <c r="H18733" s="77" t="str">
        <v/>
      </c>
      <c r="I18733" s="76">
        <f>IF($E18733="","",IFERROR(VLOOKUP(TRIM(E18733&amp;""),'Référentiel Articles'!$A$2:$F$634,6,FALSE),""))</f>
      </c>
      <c r="J18733" s="78">
        <f>IF(OR($E18733="",$H18733=""),"",$H18733*$I18733)</f>
      </c>
      <c r="K18733" s="79" t="str">
        <v/>
      </c>
    </row>
    <row r="18734">
      <c r="A18734" s="81" t="str">
        <v/>
      </c>
      <c r="B18734" s="81" t="str">
        <v/>
      </c>
      <c r="C18734" s="83">
        <f>IF($E18734="","",IFERROR(VLOOKUP(TRIM(E18734&amp;""),'Référentiel Articles'!$A$2:$F$634,2,FALSE),""))</f>
      </c>
      <c r="D18734" s="83">
        <f>IF($E18734="","",IFERROR(VLOOKUP(TRIM(E18734&amp;""),'Référentiel Articles'!$A$2:$F$634,3,FALSE),""))</f>
      </c>
      <c r="E18734" s="81" t="str">
        <v/>
      </c>
      <c r="F18734" s="83">
        <f>IF($E18734="","",IFERROR(VLOOKUP(TRIM(E18734&amp;""),'Référentiel Articles'!$A$2:$F$634,4,FALSE),""))</f>
      </c>
      <c r="G18734" s="84">
        <f>IF($E18734="","",IFERROR(VLOOKUP(TRIM(E18734&amp;""),'Référentiel Articles'!$A$2:$F$634,5,FALSE),""))</f>
      </c>
      <c r="H18734" s="85" t="str">
        <v/>
      </c>
      <c r="I18734" s="84">
        <f>IF($E18734="","",IFERROR(VLOOKUP(TRIM(E18734&amp;""),'Référentiel Articles'!$A$2:$F$634,6,FALSE),""))</f>
      </c>
      <c r="J18734" s="90">
        <f>IF(OR($E18734="",$H18734=""),"",$H18734*$I18734)</f>
      </c>
      <c r="K18734" s="87" t="str">
        <v/>
      </c>
    </row>
    <row r="18735">
      <c r="A18735" s="74" t="str">
        <v/>
      </c>
      <c r="B18735" s="74" t="str">
        <v/>
      </c>
      <c r="C18735" s="75">
        <f>IF($E18735="","",IFERROR(VLOOKUP(TRIM(E18735&amp;""),'Référentiel Articles'!$A$2:$F$634,2,FALSE),""))</f>
      </c>
      <c r="D18735" s="75">
        <f>IF($E18735="","",IFERROR(VLOOKUP(TRIM(E18735&amp;""),'Référentiel Articles'!$A$2:$F$634,3,FALSE),""))</f>
      </c>
      <c r="E18735" s="74" t="str">
        <v/>
      </c>
      <c r="F18735" s="75">
        <f>IF($E18735="","",IFERROR(VLOOKUP(TRIM(E18735&amp;""),'Référentiel Articles'!$A$2:$F$634,4,FALSE),""))</f>
      </c>
      <c r="G18735" s="76">
        <f>IF($E18735="","",IFERROR(VLOOKUP(TRIM(E18735&amp;""),'Référentiel Articles'!$A$2:$F$634,5,FALSE),""))</f>
      </c>
      <c r="H18735" s="77" t="str">
        <v/>
      </c>
      <c r="I18735" s="76">
        <f>IF($E18735="","",IFERROR(VLOOKUP(TRIM(E18735&amp;""),'Référentiel Articles'!$A$2:$F$634,6,FALSE),""))</f>
      </c>
      <c r="J18735" s="78">
        <f>IF(OR($E18735="",$H18735=""),"",$H18735*$I18735)</f>
      </c>
      <c r="K18735" s="79" t="str">
        <v/>
      </c>
    </row>
    <row r="18736">
      <c r="A18736" s="81" t="str">
        <v/>
      </c>
      <c r="B18736" s="81" t="str">
        <v/>
      </c>
      <c r="C18736" s="83">
        <f>IF($E18736="","",IFERROR(VLOOKUP(TRIM(E18736&amp;""),'Référentiel Articles'!$A$2:$F$634,2,FALSE),""))</f>
      </c>
      <c r="D18736" s="83">
        <f>IF($E18736="","",IFERROR(VLOOKUP(TRIM(E18736&amp;""),'Référentiel Articles'!$A$2:$F$634,3,FALSE),""))</f>
      </c>
      <c r="E18736" s="81" t="str">
        <v/>
      </c>
      <c r="F18736" s="83">
        <f>IF($E18736="","",IFERROR(VLOOKUP(TRIM(E18736&amp;""),'Référentiel Articles'!$A$2:$F$634,4,FALSE),""))</f>
      </c>
      <c r="G18736" s="84">
        <f>IF($E18736="","",IFERROR(VLOOKUP(TRIM(E18736&amp;""),'Référentiel Articles'!$A$2:$F$634,5,FALSE),""))</f>
      </c>
      <c r="H18736" s="85" t="str">
        <v/>
      </c>
      <c r="I18736" s="84">
        <f>IF($E18736="","",IFERROR(VLOOKUP(TRIM(E18736&amp;""),'Référentiel Articles'!$A$2:$F$634,6,FALSE),""))</f>
      </c>
      <c r="J18736" s="90">
        <f>IF(OR($E18736="",$H18736=""),"",$H18736*$I18736)</f>
      </c>
      <c r="K18736" s="87" t="str">
        <v/>
      </c>
    </row>
    <row r="18737">
      <c r="A18737" s="74" t="str">
        <v/>
      </c>
      <c r="B18737" s="74" t="str">
        <v/>
      </c>
      <c r="C18737" s="75">
        <f>IF($E18737="","",IFERROR(VLOOKUP(TRIM(E18737&amp;""),'Référentiel Articles'!$A$2:$F$634,2,FALSE),""))</f>
      </c>
      <c r="D18737" s="75">
        <f>IF($E18737="","",IFERROR(VLOOKUP(TRIM(E18737&amp;""),'Référentiel Articles'!$A$2:$F$634,3,FALSE),""))</f>
      </c>
      <c r="E18737" s="74" t="str">
        <v/>
      </c>
      <c r="F18737" s="75">
        <f>IF($E18737="","",IFERROR(VLOOKUP(TRIM(E18737&amp;""),'Référentiel Articles'!$A$2:$F$634,4,FALSE),""))</f>
      </c>
      <c r="G18737" s="76">
        <f>IF($E18737="","",IFERROR(VLOOKUP(TRIM(E18737&amp;""),'Référentiel Articles'!$A$2:$F$634,5,FALSE),""))</f>
      </c>
      <c r="H18737" s="77" t="str">
        <v/>
      </c>
      <c r="I18737" s="76">
        <f>IF($E18737="","",IFERROR(VLOOKUP(TRIM(E18737&amp;""),'Référentiel Articles'!$A$2:$F$634,6,FALSE),""))</f>
      </c>
      <c r="J18737" s="78">
        <f>IF(OR($E18737="",$H18737=""),"",$H18737*$I18737)</f>
      </c>
      <c r="K18737" s="79" t="str">
        <v/>
      </c>
    </row>
    <row r="18738">
      <c r="A18738" s="81" t="str">
        <v/>
      </c>
      <c r="B18738" s="81" t="str">
        <v/>
      </c>
      <c r="C18738" s="83">
        <f>IF($E18738="","",IFERROR(VLOOKUP(TRIM(E18738&amp;""),'Référentiel Articles'!$A$2:$F$634,2,FALSE),""))</f>
      </c>
      <c r="D18738" s="83">
        <f>IF($E18738="","",IFERROR(VLOOKUP(TRIM(E18738&amp;""),'Référentiel Articles'!$A$2:$F$634,3,FALSE),""))</f>
      </c>
      <c r="E18738" s="81" t="str">
        <v/>
      </c>
      <c r="F18738" s="83">
        <f>IF($E18738="","",IFERROR(VLOOKUP(TRIM(E18738&amp;""),'Référentiel Articles'!$A$2:$F$634,4,FALSE),""))</f>
      </c>
      <c r="G18738" s="84">
        <f>IF($E18738="","",IFERROR(VLOOKUP(TRIM(E18738&amp;""),'Référentiel Articles'!$A$2:$F$634,5,FALSE),""))</f>
      </c>
      <c r="H18738" s="85" t="str">
        <v/>
      </c>
      <c r="I18738" s="84">
        <f>IF($E18738="","",IFERROR(VLOOKUP(TRIM(E18738&amp;""),'Référentiel Articles'!$A$2:$F$634,6,FALSE),""))</f>
      </c>
      <c r="J18738" s="90">
        <f>IF(OR($E18738="",$H18738=""),"",$H18738*$I18738)</f>
      </c>
      <c r="K18738" s="87" t="str">
        <v/>
      </c>
    </row>
    <row r="18739">
      <c r="A18739" s="74" t="str">
        <v/>
      </c>
      <c r="B18739" s="74" t="str">
        <v/>
      </c>
      <c r="C18739" s="75">
        <f>IF($E18739="","",IFERROR(VLOOKUP(TRIM(E18739&amp;""),'Référentiel Articles'!$A$2:$F$634,2,FALSE),""))</f>
      </c>
      <c r="D18739" s="75">
        <f>IF($E18739="","",IFERROR(VLOOKUP(TRIM(E18739&amp;""),'Référentiel Articles'!$A$2:$F$634,3,FALSE),""))</f>
      </c>
      <c r="E18739" s="74" t="str">
        <v/>
      </c>
      <c r="F18739" s="75">
        <f>IF($E18739="","",IFERROR(VLOOKUP(TRIM(E18739&amp;""),'Référentiel Articles'!$A$2:$F$634,4,FALSE),""))</f>
      </c>
      <c r="G18739" s="76">
        <f>IF($E18739="","",IFERROR(VLOOKUP(TRIM(E18739&amp;""),'Référentiel Articles'!$A$2:$F$634,5,FALSE),""))</f>
      </c>
      <c r="H18739" s="77" t="str">
        <v/>
      </c>
      <c r="I18739" s="76">
        <f>IF($E18739="","",IFERROR(VLOOKUP(TRIM(E18739&amp;""),'Référentiel Articles'!$A$2:$F$634,6,FALSE),""))</f>
      </c>
      <c r="J18739" s="78">
        <f>IF(OR($E18739="",$H18739=""),"",$H18739*$I18739)</f>
      </c>
      <c r="K18739" s="79" t="str">
        <v/>
      </c>
    </row>
    <row r="18740">
      <c r="A18740" s="81" t="str">
        <v/>
      </c>
      <c r="B18740" s="81" t="str">
        <v/>
      </c>
      <c r="C18740" s="83">
        <f>IF($E18740="","",IFERROR(VLOOKUP(TRIM(E18740&amp;""),'Référentiel Articles'!$A$2:$F$634,2,FALSE),""))</f>
      </c>
      <c r="D18740" s="83">
        <f>IF($E18740="","",IFERROR(VLOOKUP(TRIM(E18740&amp;""),'Référentiel Articles'!$A$2:$F$634,3,FALSE),""))</f>
      </c>
      <c r="E18740" s="81" t="str">
        <v/>
      </c>
      <c r="F18740" s="83">
        <f>IF($E18740="","",IFERROR(VLOOKUP(TRIM(E18740&amp;""),'Référentiel Articles'!$A$2:$F$634,4,FALSE),""))</f>
      </c>
      <c r="G18740" s="84">
        <f>IF($E18740="","",IFERROR(VLOOKUP(TRIM(E18740&amp;""),'Référentiel Articles'!$A$2:$F$634,5,FALSE),""))</f>
      </c>
      <c r="H18740" s="85" t="str">
        <v/>
      </c>
      <c r="I18740" s="84">
        <f>IF($E18740="","",IFERROR(VLOOKUP(TRIM(E18740&amp;""),'Référentiel Articles'!$A$2:$F$634,6,FALSE),""))</f>
      </c>
      <c r="J18740" s="90">
        <f>IF(OR($E18740="",$H18740=""),"",$H18740*$I18740)</f>
      </c>
      <c r="K18740" s="87" t="str">
        <v/>
      </c>
    </row>
    <row r="18741">
      <c r="A18741" s="74" t="str">
        <v/>
      </c>
      <c r="B18741" s="74" t="str">
        <v/>
      </c>
      <c r="C18741" s="75">
        <f>IF($E18741="","",IFERROR(VLOOKUP(TRIM(E18741&amp;""),'Référentiel Articles'!$A$2:$F$634,2,FALSE),""))</f>
      </c>
      <c r="D18741" s="75">
        <f>IF($E18741="","",IFERROR(VLOOKUP(TRIM(E18741&amp;""),'Référentiel Articles'!$A$2:$F$634,3,FALSE),""))</f>
      </c>
      <c r="E18741" s="74" t="str">
        <v/>
      </c>
      <c r="F18741" s="75">
        <f>IF($E18741="","",IFERROR(VLOOKUP(TRIM(E18741&amp;""),'Référentiel Articles'!$A$2:$F$634,4,FALSE),""))</f>
      </c>
      <c r="G18741" s="76">
        <f>IF($E18741="","",IFERROR(VLOOKUP(TRIM(E18741&amp;""),'Référentiel Articles'!$A$2:$F$634,5,FALSE),""))</f>
      </c>
      <c r="H18741" s="77" t="str">
        <v/>
      </c>
      <c r="I18741" s="76">
        <f>IF($E18741="","",IFERROR(VLOOKUP(TRIM(E18741&amp;""),'Référentiel Articles'!$A$2:$F$634,6,FALSE),""))</f>
      </c>
      <c r="J18741" s="78">
        <f>IF(OR($E18741="",$H18741=""),"",$H18741*$I18741)</f>
      </c>
      <c r="K18741" s="79" t="str">
        <v/>
      </c>
    </row>
    <row r="18742">
      <c r="A18742" s="81" t="str">
        <v/>
      </c>
      <c r="B18742" s="81" t="str">
        <v/>
      </c>
      <c r="C18742" s="83">
        <f>IF($E18742="","",IFERROR(VLOOKUP(TRIM(E18742&amp;""),'Référentiel Articles'!$A$2:$F$634,2,FALSE),""))</f>
      </c>
      <c r="D18742" s="83">
        <f>IF($E18742="","",IFERROR(VLOOKUP(TRIM(E18742&amp;""),'Référentiel Articles'!$A$2:$F$634,3,FALSE),""))</f>
      </c>
      <c r="E18742" s="81" t="str">
        <v/>
      </c>
      <c r="F18742" s="83">
        <f>IF($E18742="","",IFERROR(VLOOKUP(TRIM(E18742&amp;""),'Référentiel Articles'!$A$2:$F$634,4,FALSE),""))</f>
      </c>
      <c r="G18742" s="84">
        <f>IF($E18742="","",IFERROR(VLOOKUP(TRIM(E18742&amp;""),'Référentiel Articles'!$A$2:$F$634,5,FALSE),""))</f>
      </c>
      <c r="H18742" s="85" t="str">
        <v/>
      </c>
      <c r="I18742" s="84">
        <f>IF($E18742="","",IFERROR(VLOOKUP(TRIM(E18742&amp;""),'Référentiel Articles'!$A$2:$F$634,6,FALSE),""))</f>
      </c>
      <c r="J18742" s="90">
        <f>IF(OR($E18742="",$H18742=""),"",$H18742*$I18742)</f>
      </c>
      <c r="K18742" s="87" t="str">
        <v/>
      </c>
    </row>
    <row r="18743">
      <c r="A18743" s="74" t="str">
        <v/>
      </c>
      <c r="B18743" s="74" t="str">
        <v/>
      </c>
      <c r="C18743" s="75">
        <f>IF($E18743="","",IFERROR(VLOOKUP(TRIM(E18743&amp;""),'Référentiel Articles'!$A$2:$F$634,2,FALSE),""))</f>
      </c>
      <c r="D18743" s="75">
        <f>IF($E18743="","",IFERROR(VLOOKUP(TRIM(E18743&amp;""),'Référentiel Articles'!$A$2:$F$634,3,FALSE),""))</f>
      </c>
      <c r="E18743" s="74" t="str">
        <v/>
      </c>
      <c r="F18743" s="75">
        <f>IF($E18743="","",IFERROR(VLOOKUP(TRIM(E18743&amp;""),'Référentiel Articles'!$A$2:$F$634,4,FALSE),""))</f>
      </c>
      <c r="G18743" s="76">
        <f>IF($E18743="","",IFERROR(VLOOKUP(TRIM(E18743&amp;""),'Référentiel Articles'!$A$2:$F$634,5,FALSE),""))</f>
      </c>
      <c r="H18743" s="77" t="str">
        <v/>
      </c>
      <c r="I18743" s="76">
        <f>IF($E18743="","",IFERROR(VLOOKUP(TRIM(E18743&amp;""),'Référentiel Articles'!$A$2:$F$634,6,FALSE),""))</f>
      </c>
      <c r="J18743" s="78">
        <f>IF(OR($E18743="",$H18743=""),"",$H18743*$I18743)</f>
      </c>
      <c r="K18743" s="79" t="str">
        <v/>
      </c>
    </row>
    <row r="18744">
      <c r="A18744" s="81" t="str">
        <v/>
      </c>
      <c r="B18744" s="81" t="str">
        <v/>
      </c>
      <c r="C18744" s="83">
        <f>IF($E18744="","",IFERROR(VLOOKUP(TRIM(E18744&amp;""),'Référentiel Articles'!$A$2:$F$634,2,FALSE),""))</f>
      </c>
      <c r="D18744" s="83">
        <f>IF($E18744="","",IFERROR(VLOOKUP(TRIM(E18744&amp;""),'Référentiel Articles'!$A$2:$F$634,3,FALSE),""))</f>
      </c>
      <c r="E18744" s="81" t="str">
        <v/>
      </c>
      <c r="F18744" s="83">
        <f>IF($E18744="","",IFERROR(VLOOKUP(TRIM(E18744&amp;""),'Référentiel Articles'!$A$2:$F$634,4,FALSE),""))</f>
      </c>
      <c r="G18744" s="84">
        <f>IF($E18744="","",IFERROR(VLOOKUP(TRIM(E18744&amp;""),'Référentiel Articles'!$A$2:$F$634,5,FALSE),""))</f>
      </c>
      <c r="H18744" s="85" t="str">
        <v/>
      </c>
      <c r="I18744" s="84">
        <f>IF($E18744="","",IFERROR(VLOOKUP(TRIM(E18744&amp;""),'Référentiel Articles'!$A$2:$F$634,6,FALSE),""))</f>
      </c>
      <c r="J18744" s="90">
        <f>IF(OR($E18744="",$H18744=""),"",$H18744*$I18744)</f>
      </c>
      <c r="K18744" s="87" t="str">
        <v/>
      </c>
    </row>
    <row r="18745">
      <c r="A18745" s="74" t="str">
        <v/>
      </c>
      <c r="B18745" s="74" t="str">
        <v/>
      </c>
      <c r="C18745" s="75">
        <f>IF($E18745="","",IFERROR(VLOOKUP(TRIM(E18745&amp;""),'Référentiel Articles'!$A$2:$F$634,2,FALSE),""))</f>
      </c>
      <c r="D18745" s="75">
        <f>IF($E18745="","",IFERROR(VLOOKUP(TRIM(E18745&amp;""),'Référentiel Articles'!$A$2:$F$634,3,FALSE),""))</f>
      </c>
      <c r="E18745" s="74" t="str">
        <v/>
      </c>
      <c r="F18745" s="75">
        <f>IF($E18745="","",IFERROR(VLOOKUP(TRIM(E18745&amp;""),'Référentiel Articles'!$A$2:$F$634,4,FALSE),""))</f>
      </c>
      <c r="G18745" s="76">
        <f>IF($E18745="","",IFERROR(VLOOKUP(TRIM(E18745&amp;""),'Référentiel Articles'!$A$2:$F$634,5,FALSE),""))</f>
      </c>
      <c r="H18745" s="77" t="str">
        <v/>
      </c>
      <c r="I18745" s="76">
        <f>IF($E18745="","",IFERROR(VLOOKUP(TRIM(E18745&amp;""),'Référentiel Articles'!$A$2:$F$634,6,FALSE),""))</f>
      </c>
      <c r="J18745" s="78">
        <f>IF(OR($E18745="",$H18745=""),"",$H18745*$I18745)</f>
      </c>
      <c r="K18745" s="79" t="str">
        <v/>
      </c>
    </row>
    <row r="18746">
      <c r="A18746" s="81" t="str">
        <v/>
      </c>
      <c r="B18746" s="81" t="str">
        <v/>
      </c>
      <c r="C18746" s="83">
        <f>IF($E18746="","",IFERROR(VLOOKUP(TRIM(E18746&amp;""),'Référentiel Articles'!$A$2:$F$634,2,FALSE),""))</f>
      </c>
      <c r="D18746" s="83">
        <f>IF($E18746="","",IFERROR(VLOOKUP(TRIM(E18746&amp;""),'Référentiel Articles'!$A$2:$F$634,3,FALSE),""))</f>
      </c>
      <c r="E18746" s="81" t="str">
        <v/>
      </c>
      <c r="F18746" s="83">
        <f>IF($E18746="","",IFERROR(VLOOKUP(TRIM(E18746&amp;""),'Référentiel Articles'!$A$2:$F$634,4,FALSE),""))</f>
      </c>
      <c r="G18746" s="84">
        <f>IF($E18746="","",IFERROR(VLOOKUP(TRIM(E18746&amp;""),'Référentiel Articles'!$A$2:$F$634,5,FALSE),""))</f>
      </c>
      <c r="H18746" s="85" t="str">
        <v/>
      </c>
      <c r="I18746" s="84">
        <f>IF($E18746="","",IFERROR(VLOOKUP(TRIM(E18746&amp;""),'Référentiel Articles'!$A$2:$F$634,6,FALSE),""))</f>
      </c>
      <c r="J18746" s="90">
        <f>IF(OR($E18746="",$H18746=""),"",$H18746*$I18746)</f>
      </c>
      <c r="K18746" s="87" t="str">
        <v/>
      </c>
    </row>
    <row r="18747">
      <c r="A18747" s="74" t="str">
        <v/>
      </c>
      <c r="B18747" s="74" t="str">
        <v/>
      </c>
      <c r="C18747" s="75">
        <f>IF($E18747="","",IFERROR(VLOOKUP(TRIM(E18747&amp;""),'Référentiel Articles'!$A$2:$F$634,2,FALSE),""))</f>
      </c>
      <c r="D18747" s="75">
        <f>IF($E18747="","",IFERROR(VLOOKUP(TRIM(E18747&amp;""),'Référentiel Articles'!$A$2:$F$634,3,FALSE),""))</f>
      </c>
      <c r="E18747" s="74" t="str">
        <v/>
      </c>
      <c r="F18747" s="75">
        <f>IF($E18747="","",IFERROR(VLOOKUP(TRIM(E18747&amp;""),'Référentiel Articles'!$A$2:$F$634,4,FALSE),""))</f>
      </c>
      <c r="G18747" s="76">
        <f>IF($E18747="","",IFERROR(VLOOKUP(TRIM(E18747&amp;""),'Référentiel Articles'!$A$2:$F$634,5,FALSE),""))</f>
      </c>
      <c r="H18747" s="77" t="str">
        <v/>
      </c>
      <c r="I18747" s="76">
        <f>IF($E18747="","",IFERROR(VLOOKUP(TRIM(E18747&amp;""),'Référentiel Articles'!$A$2:$F$634,6,FALSE),""))</f>
      </c>
      <c r="J18747" s="78">
        <f>IF(OR($E18747="",$H18747=""),"",$H18747*$I18747)</f>
      </c>
      <c r="K18747" s="79" t="str">
        <v/>
      </c>
    </row>
    <row r="18748">
      <c r="A18748" s="81" t="str">
        <v/>
      </c>
      <c r="B18748" s="81" t="str">
        <v/>
      </c>
      <c r="C18748" s="83">
        <f>IF($E18748="","",IFERROR(VLOOKUP(TRIM(E18748&amp;""),'Référentiel Articles'!$A$2:$F$634,2,FALSE),""))</f>
      </c>
      <c r="D18748" s="83">
        <f>IF($E18748="","",IFERROR(VLOOKUP(TRIM(E18748&amp;""),'Référentiel Articles'!$A$2:$F$634,3,FALSE),""))</f>
      </c>
      <c r="E18748" s="81" t="str">
        <v/>
      </c>
      <c r="F18748" s="83">
        <f>IF($E18748="","",IFERROR(VLOOKUP(TRIM(E18748&amp;""),'Référentiel Articles'!$A$2:$F$634,4,FALSE),""))</f>
      </c>
      <c r="G18748" s="84">
        <f>IF($E18748="","",IFERROR(VLOOKUP(TRIM(E18748&amp;""),'Référentiel Articles'!$A$2:$F$634,5,FALSE),""))</f>
      </c>
      <c r="H18748" s="85" t="str">
        <v/>
      </c>
      <c r="I18748" s="84">
        <f>IF($E18748="","",IFERROR(VLOOKUP(TRIM(E18748&amp;""),'Référentiel Articles'!$A$2:$F$634,6,FALSE),""))</f>
      </c>
      <c r="J18748" s="90">
        <f>IF(OR($E18748="",$H18748=""),"",$H18748*$I18748)</f>
      </c>
      <c r="K18748" s="87" t="str">
        <v/>
      </c>
    </row>
    <row r="18749">
      <c r="A18749" s="74" t="str">
        <v/>
      </c>
      <c r="B18749" s="74" t="str">
        <v/>
      </c>
      <c r="C18749" s="75">
        <f>IF($E18749="","",IFERROR(VLOOKUP(TRIM(E18749&amp;""),'Référentiel Articles'!$A$2:$F$634,2,FALSE),""))</f>
      </c>
      <c r="D18749" s="75">
        <f>IF($E18749="","",IFERROR(VLOOKUP(TRIM(E18749&amp;""),'Référentiel Articles'!$A$2:$F$634,3,FALSE),""))</f>
      </c>
      <c r="E18749" s="74" t="str">
        <v/>
      </c>
      <c r="F18749" s="75">
        <f>IF($E18749="","",IFERROR(VLOOKUP(TRIM(E18749&amp;""),'Référentiel Articles'!$A$2:$F$634,4,FALSE),""))</f>
      </c>
      <c r="G18749" s="76">
        <f>IF($E18749="","",IFERROR(VLOOKUP(TRIM(E18749&amp;""),'Référentiel Articles'!$A$2:$F$634,5,FALSE),""))</f>
      </c>
      <c r="H18749" s="77" t="str">
        <v/>
      </c>
      <c r="I18749" s="76">
        <f>IF($E18749="","",IFERROR(VLOOKUP(TRIM(E18749&amp;""),'Référentiel Articles'!$A$2:$F$634,6,FALSE),""))</f>
      </c>
      <c r="J18749" s="78">
        <f>IF(OR($E18749="",$H18749=""),"",$H18749*$I18749)</f>
      </c>
      <c r="K18749" s="79" t="str">
        <v/>
      </c>
    </row>
    <row r="18750">
      <c r="A18750" s="81" t="str">
        <v/>
      </c>
      <c r="B18750" s="81" t="str">
        <v/>
      </c>
      <c r="C18750" s="83">
        <f>IF($E18750="","",IFERROR(VLOOKUP(TRIM(E18750&amp;""),'Référentiel Articles'!$A$2:$F$634,2,FALSE),""))</f>
      </c>
      <c r="D18750" s="83">
        <f>IF($E18750="","",IFERROR(VLOOKUP(TRIM(E18750&amp;""),'Référentiel Articles'!$A$2:$F$634,3,FALSE),""))</f>
      </c>
      <c r="E18750" s="81" t="str">
        <v/>
      </c>
      <c r="F18750" s="83">
        <f>IF($E18750="","",IFERROR(VLOOKUP(TRIM(E18750&amp;""),'Référentiel Articles'!$A$2:$F$634,4,FALSE),""))</f>
      </c>
      <c r="G18750" s="84">
        <f>IF($E18750="","",IFERROR(VLOOKUP(TRIM(E18750&amp;""),'Référentiel Articles'!$A$2:$F$634,5,FALSE),""))</f>
      </c>
      <c r="H18750" s="85" t="str">
        <v/>
      </c>
      <c r="I18750" s="84">
        <f>IF($E18750="","",IFERROR(VLOOKUP(TRIM(E18750&amp;""),'Référentiel Articles'!$A$2:$F$634,6,FALSE),""))</f>
      </c>
      <c r="J18750" s="90">
        <f>IF(OR($E18750="",$H18750=""),"",$H18750*$I18750)</f>
      </c>
      <c r="K18750" s="87" t="str">
        <v/>
      </c>
    </row>
    <row r="18751">
      <c r="A18751" s="74" t="str">
        <v/>
      </c>
      <c r="B18751" s="74" t="str">
        <v/>
      </c>
      <c r="C18751" s="75">
        <f>IF($E18751="","",IFERROR(VLOOKUP(TRIM(E18751&amp;""),'Référentiel Articles'!$A$2:$F$634,2,FALSE),""))</f>
      </c>
      <c r="D18751" s="75">
        <f>IF($E18751="","",IFERROR(VLOOKUP(TRIM(E18751&amp;""),'Référentiel Articles'!$A$2:$F$634,3,FALSE),""))</f>
      </c>
      <c r="E18751" s="74" t="str">
        <v/>
      </c>
      <c r="F18751" s="75">
        <f>IF($E18751="","",IFERROR(VLOOKUP(TRIM(E18751&amp;""),'Référentiel Articles'!$A$2:$F$634,4,FALSE),""))</f>
      </c>
      <c r="G18751" s="76">
        <f>IF($E18751="","",IFERROR(VLOOKUP(TRIM(E18751&amp;""),'Référentiel Articles'!$A$2:$F$634,5,FALSE),""))</f>
      </c>
      <c r="H18751" s="77" t="str">
        <v/>
      </c>
      <c r="I18751" s="76">
        <f>IF($E18751="","",IFERROR(VLOOKUP(TRIM(E18751&amp;""),'Référentiel Articles'!$A$2:$F$634,6,FALSE),""))</f>
      </c>
      <c r="J18751" s="78">
        <f>IF(OR($E18751="",$H18751=""),"",$H18751*$I18751)</f>
      </c>
      <c r="K18751" s="79" t="str">
        <v/>
      </c>
    </row>
    <row r="18752">
      <c r="A18752" s="81" t="str">
        <v/>
      </c>
      <c r="B18752" s="81" t="str">
        <v/>
      </c>
      <c r="C18752" s="83">
        <f>IF($E18752="","",IFERROR(VLOOKUP(TRIM(E18752&amp;""),'Référentiel Articles'!$A$2:$F$634,2,FALSE),""))</f>
      </c>
      <c r="D18752" s="83">
        <f>IF($E18752="","",IFERROR(VLOOKUP(TRIM(E18752&amp;""),'Référentiel Articles'!$A$2:$F$634,3,FALSE),""))</f>
      </c>
      <c r="E18752" s="81" t="str">
        <v/>
      </c>
      <c r="F18752" s="83">
        <f>IF($E18752="","",IFERROR(VLOOKUP(TRIM(E18752&amp;""),'Référentiel Articles'!$A$2:$F$634,4,FALSE),""))</f>
      </c>
      <c r="G18752" s="84">
        <f>IF($E18752="","",IFERROR(VLOOKUP(TRIM(E18752&amp;""),'Référentiel Articles'!$A$2:$F$634,5,FALSE),""))</f>
      </c>
      <c r="H18752" s="85" t="str">
        <v/>
      </c>
      <c r="I18752" s="84">
        <f>IF($E18752="","",IFERROR(VLOOKUP(TRIM(E18752&amp;""),'Référentiel Articles'!$A$2:$F$634,6,FALSE),""))</f>
      </c>
      <c r="J18752" s="90">
        <f>IF(OR($E18752="",$H18752=""),"",$H18752*$I18752)</f>
      </c>
      <c r="K18752" s="87" t="str">
        <v/>
      </c>
    </row>
    <row r="18753">
      <c r="A18753" s="74" t="str">
        <v/>
      </c>
      <c r="B18753" s="74" t="str">
        <v/>
      </c>
      <c r="C18753" s="75">
        <f>IF($E18753="","",IFERROR(VLOOKUP(TRIM(E18753&amp;""),'Référentiel Articles'!$A$2:$F$634,2,FALSE),""))</f>
      </c>
      <c r="D18753" s="75">
        <f>IF($E18753="","",IFERROR(VLOOKUP(TRIM(E18753&amp;""),'Référentiel Articles'!$A$2:$F$634,3,FALSE),""))</f>
      </c>
      <c r="E18753" s="74" t="str">
        <v/>
      </c>
      <c r="F18753" s="75">
        <f>IF($E18753="","",IFERROR(VLOOKUP(TRIM(E18753&amp;""),'Référentiel Articles'!$A$2:$F$634,4,FALSE),""))</f>
      </c>
      <c r="G18753" s="76">
        <f>IF($E18753="","",IFERROR(VLOOKUP(TRIM(E18753&amp;""),'Référentiel Articles'!$A$2:$F$634,5,FALSE),""))</f>
      </c>
      <c r="H18753" s="77" t="str">
        <v/>
      </c>
      <c r="I18753" s="76">
        <f>IF($E18753="","",IFERROR(VLOOKUP(TRIM(E18753&amp;""),'Référentiel Articles'!$A$2:$F$634,6,FALSE),""))</f>
      </c>
      <c r="J18753" s="78">
        <f>IF(OR($E18753="",$H18753=""),"",$H18753*$I18753)</f>
      </c>
      <c r="K18753" s="79" t="str">
        <v/>
      </c>
    </row>
    <row r="18754">
      <c r="A18754" s="81" t="str">
        <v/>
      </c>
      <c r="B18754" s="81" t="str">
        <v/>
      </c>
      <c r="C18754" s="83">
        <f>IF($E18754="","",IFERROR(VLOOKUP(TRIM(E18754&amp;""),'Référentiel Articles'!$A$2:$F$634,2,FALSE),""))</f>
      </c>
      <c r="D18754" s="83">
        <f>IF($E18754="","",IFERROR(VLOOKUP(TRIM(E18754&amp;""),'Référentiel Articles'!$A$2:$F$634,3,FALSE),""))</f>
      </c>
      <c r="E18754" s="81" t="str">
        <v/>
      </c>
      <c r="F18754" s="83">
        <f>IF($E18754="","",IFERROR(VLOOKUP(TRIM(E18754&amp;""),'Référentiel Articles'!$A$2:$F$634,4,FALSE),""))</f>
      </c>
      <c r="G18754" s="84">
        <f>IF($E18754="","",IFERROR(VLOOKUP(TRIM(E18754&amp;""),'Référentiel Articles'!$A$2:$F$634,5,FALSE),""))</f>
      </c>
      <c r="H18754" s="85" t="str">
        <v/>
      </c>
      <c r="I18754" s="84">
        <f>IF($E18754="","",IFERROR(VLOOKUP(TRIM(E18754&amp;""),'Référentiel Articles'!$A$2:$F$634,6,FALSE),""))</f>
      </c>
      <c r="J18754" s="90">
        <f>IF(OR($E18754="",$H18754=""),"",$H18754*$I18754)</f>
      </c>
      <c r="K18754" s="87" t="str">
        <v/>
      </c>
    </row>
    <row r="18755">
      <c r="A18755" s="74" t="str">
        <v/>
      </c>
      <c r="B18755" s="74" t="str">
        <v/>
      </c>
      <c r="C18755" s="75">
        <f>IF($E18755="","",IFERROR(VLOOKUP(TRIM(E18755&amp;""),'Référentiel Articles'!$A$2:$F$634,2,FALSE),""))</f>
      </c>
      <c r="D18755" s="75">
        <f>IF($E18755="","",IFERROR(VLOOKUP(TRIM(E18755&amp;""),'Référentiel Articles'!$A$2:$F$634,3,FALSE),""))</f>
      </c>
      <c r="E18755" s="74" t="str">
        <v/>
      </c>
      <c r="F18755" s="75">
        <f>IF($E18755="","",IFERROR(VLOOKUP(TRIM(E18755&amp;""),'Référentiel Articles'!$A$2:$F$634,4,FALSE),""))</f>
      </c>
      <c r="G18755" s="76">
        <f>IF($E18755="","",IFERROR(VLOOKUP(TRIM(E18755&amp;""),'Référentiel Articles'!$A$2:$F$634,5,FALSE),""))</f>
      </c>
      <c r="H18755" s="77" t="str">
        <v/>
      </c>
      <c r="I18755" s="76">
        <f>IF($E18755="","",IFERROR(VLOOKUP(TRIM(E18755&amp;""),'Référentiel Articles'!$A$2:$F$634,6,FALSE),""))</f>
      </c>
      <c r="J18755" s="78">
        <f>IF(OR($E18755="",$H18755=""),"",$H18755*$I18755)</f>
      </c>
      <c r="K18755" s="79" t="str">
        <v/>
      </c>
    </row>
    <row r="18756">
      <c r="A18756" s="81" t="str">
        <v/>
      </c>
      <c r="B18756" s="81" t="str">
        <v/>
      </c>
      <c r="C18756" s="83">
        <f>IF($E18756="","",IFERROR(VLOOKUP(TRIM(E18756&amp;""),'Référentiel Articles'!$A$2:$F$634,2,FALSE),""))</f>
      </c>
      <c r="D18756" s="83">
        <f>IF($E18756="","",IFERROR(VLOOKUP(TRIM(E18756&amp;""),'Référentiel Articles'!$A$2:$F$634,3,FALSE),""))</f>
      </c>
      <c r="E18756" s="81" t="str">
        <v/>
      </c>
      <c r="F18756" s="83">
        <f>IF($E18756="","",IFERROR(VLOOKUP(TRIM(E18756&amp;""),'Référentiel Articles'!$A$2:$F$634,4,FALSE),""))</f>
      </c>
      <c r="G18756" s="84">
        <f>IF($E18756="","",IFERROR(VLOOKUP(TRIM(E18756&amp;""),'Référentiel Articles'!$A$2:$F$634,5,FALSE),""))</f>
      </c>
      <c r="H18756" s="85" t="str">
        <v/>
      </c>
      <c r="I18756" s="84">
        <f>IF($E18756="","",IFERROR(VLOOKUP(TRIM(E18756&amp;""),'Référentiel Articles'!$A$2:$F$634,6,FALSE),""))</f>
      </c>
      <c r="J18756" s="90">
        <f>IF(OR($E18756="",$H18756=""),"",$H18756*$I18756)</f>
      </c>
      <c r="K18756" s="87" t="str">
        <v/>
      </c>
    </row>
    <row r="18757">
      <c r="A18757" s="74" t="str">
        <v/>
      </c>
      <c r="B18757" s="74" t="str">
        <v/>
      </c>
      <c r="C18757" s="75">
        <f>IF($E18757="","",IFERROR(VLOOKUP(TRIM(E18757&amp;""),'Référentiel Articles'!$A$2:$F$634,2,FALSE),""))</f>
      </c>
      <c r="D18757" s="75">
        <f>IF($E18757="","",IFERROR(VLOOKUP(TRIM(E18757&amp;""),'Référentiel Articles'!$A$2:$F$634,3,FALSE),""))</f>
      </c>
      <c r="E18757" s="74" t="str">
        <v/>
      </c>
      <c r="F18757" s="75">
        <f>IF($E18757="","",IFERROR(VLOOKUP(TRIM(E18757&amp;""),'Référentiel Articles'!$A$2:$F$634,4,FALSE),""))</f>
      </c>
      <c r="G18757" s="76">
        <f>IF($E18757="","",IFERROR(VLOOKUP(TRIM(E18757&amp;""),'Référentiel Articles'!$A$2:$F$634,5,FALSE),""))</f>
      </c>
      <c r="H18757" s="77" t="str">
        <v/>
      </c>
      <c r="I18757" s="76">
        <f>IF($E18757="","",IFERROR(VLOOKUP(TRIM(E18757&amp;""),'Référentiel Articles'!$A$2:$F$634,6,FALSE),""))</f>
      </c>
      <c r="J18757" s="78">
        <f>IF(OR($E18757="",$H18757=""),"",$H18757*$I18757)</f>
      </c>
      <c r="K18757" s="79" t="str">
        <v/>
      </c>
    </row>
    <row r="18758">
      <c r="A18758" s="81" t="str">
        <v/>
      </c>
      <c r="B18758" s="81" t="str">
        <v/>
      </c>
      <c r="C18758" s="83">
        <f>IF($E18758="","",IFERROR(VLOOKUP(TRIM(E18758&amp;""),'Référentiel Articles'!$A$2:$F$634,2,FALSE),""))</f>
      </c>
      <c r="D18758" s="83">
        <f>IF($E18758="","",IFERROR(VLOOKUP(TRIM(E18758&amp;""),'Référentiel Articles'!$A$2:$F$634,3,FALSE),""))</f>
      </c>
      <c r="E18758" s="81" t="str">
        <v/>
      </c>
      <c r="F18758" s="83">
        <f>IF($E18758="","",IFERROR(VLOOKUP(TRIM(E18758&amp;""),'Référentiel Articles'!$A$2:$F$634,4,FALSE),""))</f>
      </c>
      <c r="G18758" s="84">
        <f>IF($E18758="","",IFERROR(VLOOKUP(TRIM(E18758&amp;""),'Référentiel Articles'!$A$2:$F$634,5,FALSE),""))</f>
      </c>
      <c r="H18758" s="85" t="str">
        <v/>
      </c>
      <c r="I18758" s="84">
        <f>IF($E18758="","",IFERROR(VLOOKUP(TRIM(E18758&amp;""),'Référentiel Articles'!$A$2:$F$634,6,FALSE),""))</f>
      </c>
      <c r="J18758" s="90">
        <f>IF(OR($E18758="",$H18758=""),"",$H18758*$I18758)</f>
      </c>
      <c r="K18758" s="87" t="str">
        <v/>
      </c>
    </row>
    <row r="18759">
      <c r="A18759" s="74" t="str">
        <v/>
      </c>
      <c r="B18759" s="74" t="str">
        <v/>
      </c>
      <c r="C18759" s="75">
        <f>IF($E18759="","",IFERROR(VLOOKUP(TRIM(E18759&amp;""),'Référentiel Articles'!$A$2:$F$634,2,FALSE),""))</f>
      </c>
      <c r="D18759" s="75">
        <f>IF($E18759="","",IFERROR(VLOOKUP(TRIM(E18759&amp;""),'Référentiel Articles'!$A$2:$F$634,3,FALSE),""))</f>
      </c>
      <c r="E18759" s="74" t="str">
        <v/>
      </c>
      <c r="F18759" s="75">
        <f>IF($E18759="","",IFERROR(VLOOKUP(TRIM(E18759&amp;""),'Référentiel Articles'!$A$2:$F$634,4,FALSE),""))</f>
      </c>
      <c r="G18759" s="76">
        <f>IF($E18759="","",IFERROR(VLOOKUP(TRIM(E18759&amp;""),'Référentiel Articles'!$A$2:$F$634,5,FALSE),""))</f>
      </c>
      <c r="H18759" s="77" t="str">
        <v/>
      </c>
      <c r="I18759" s="76">
        <f>IF($E18759="","",IFERROR(VLOOKUP(TRIM(E18759&amp;""),'Référentiel Articles'!$A$2:$F$634,6,FALSE),""))</f>
      </c>
      <c r="J18759" s="78">
        <f>IF(OR($E18759="",$H18759=""),"",$H18759*$I18759)</f>
      </c>
      <c r="K18759" s="79" t="str">
        <v/>
      </c>
    </row>
    <row r="18760">
      <c r="A18760" s="81" t="str">
        <v/>
      </c>
      <c r="B18760" s="81" t="str">
        <v/>
      </c>
      <c r="C18760" s="83">
        <f>IF($E18760="","",IFERROR(VLOOKUP(TRIM(E18760&amp;""),'Référentiel Articles'!$A$2:$F$634,2,FALSE),""))</f>
      </c>
      <c r="D18760" s="83">
        <f>IF($E18760="","",IFERROR(VLOOKUP(TRIM(E18760&amp;""),'Référentiel Articles'!$A$2:$F$634,3,FALSE),""))</f>
      </c>
      <c r="E18760" s="81" t="str">
        <v/>
      </c>
      <c r="F18760" s="83">
        <f>IF($E18760="","",IFERROR(VLOOKUP(TRIM(E18760&amp;""),'Référentiel Articles'!$A$2:$F$634,4,FALSE),""))</f>
      </c>
      <c r="G18760" s="84">
        <f>IF($E18760="","",IFERROR(VLOOKUP(TRIM(E18760&amp;""),'Référentiel Articles'!$A$2:$F$634,5,FALSE),""))</f>
      </c>
      <c r="H18760" s="85" t="str">
        <v/>
      </c>
      <c r="I18760" s="84">
        <f>IF($E18760="","",IFERROR(VLOOKUP(TRIM(E18760&amp;""),'Référentiel Articles'!$A$2:$F$634,6,FALSE),""))</f>
      </c>
      <c r="J18760" s="90">
        <f>IF(OR($E18760="",$H18760=""),"",$H18760*$I18760)</f>
      </c>
      <c r="K18760" s="87" t="str">
        <v/>
      </c>
    </row>
    <row r="18761">
      <c r="A18761" s="74" t="str">
        <v/>
      </c>
      <c r="B18761" s="74" t="str">
        <v/>
      </c>
      <c r="C18761" s="75">
        <f>IF($E18761="","",IFERROR(VLOOKUP(TRIM(E18761&amp;""),'Référentiel Articles'!$A$2:$F$634,2,FALSE),""))</f>
      </c>
      <c r="D18761" s="75">
        <f>IF($E18761="","",IFERROR(VLOOKUP(TRIM(E18761&amp;""),'Référentiel Articles'!$A$2:$F$634,3,FALSE),""))</f>
      </c>
      <c r="E18761" s="74" t="str">
        <v/>
      </c>
      <c r="F18761" s="75">
        <f>IF($E18761="","",IFERROR(VLOOKUP(TRIM(E18761&amp;""),'Référentiel Articles'!$A$2:$F$634,4,FALSE),""))</f>
      </c>
      <c r="G18761" s="76">
        <f>IF($E18761="","",IFERROR(VLOOKUP(TRIM(E18761&amp;""),'Référentiel Articles'!$A$2:$F$634,5,FALSE),""))</f>
      </c>
      <c r="H18761" s="77" t="str">
        <v/>
      </c>
      <c r="I18761" s="76">
        <f>IF($E18761="","",IFERROR(VLOOKUP(TRIM(E18761&amp;""),'Référentiel Articles'!$A$2:$F$634,6,FALSE),""))</f>
      </c>
      <c r="J18761" s="78">
        <f>IF(OR($E18761="",$H18761=""),"",$H18761*$I18761)</f>
      </c>
      <c r="K18761" s="79" t="str">
        <v/>
      </c>
    </row>
    <row r="18762">
      <c r="A18762" s="81" t="str">
        <v/>
      </c>
      <c r="B18762" s="81" t="str">
        <v/>
      </c>
      <c r="C18762" s="83">
        <f>IF($E18762="","",IFERROR(VLOOKUP(TRIM(E18762&amp;""),'Référentiel Articles'!$A$2:$F$634,2,FALSE),""))</f>
      </c>
      <c r="D18762" s="83">
        <f>IF($E18762="","",IFERROR(VLOOKUP(TRIM(E18762&amp;""),'Référentiel Articles'!$A$2:$F$634,3,FALSE),""))</f>
      </c>
      <c r="E18762" s="81" t="str">
        <v/>
      </c>
      <c r="F18762" s="83">
        <f>IF($E18762="","",IFERROR(VLOOKUP(TRIM(E18762&amp;""),'Référentiel Articles'!$A$2:$F$634,4,FALSE),""))</f>
      </c>
      <c r="G18762" s="84">
        <f>IF($E18762="","",IFERROR(VLOOKUP(TRIM(E18762&amp;""),'Référentiel Articles'!$A$2:$F$634,5,FALSE),""))</f>
      </c>
      <c r="H18762" s="85" t="str">
        <v/>
      </c>
      <c r="I18762" s="84">
        <f>IF($E18762="","",IFERROR(VLOOKUP(TRIM(E18762&amp;""),'Référentiel Articles'!$A$2:$F$634,6,FALSE),""))</f>
      </c>
      <c r="J18762" s="90">
        <f>IF(OR($E18762="",$H18762=""),"",$H18762*$I18762)</f>
      </c>
      <c r="K18762" s="87" t="str">
        <v/>
      </c>
    </row>
    <row r="18763">
      <c r="A18763" s="74" t="str">
        <v/>
      </c>
      <c r="B18763" s="74" t="str">
        <v/>
      </c>
      <c r="C18763" s="75">
        <f>IF($E18763="","",IFERROR(VLOOKUP(TRIM(E18763&amp;""),'Référentiel Articles'!$A$2:$F$634,2,FALSE),""))</f>
      </c>
      <c r="D18763" s="75">
        <f>IF($E18763="","",IFERROR(VLOOKUP(TRIM(E18763&amp;""),'Référentiel Articles'!$A$2:$F$634,3,FALSE),""))</f>
      </c>
      <c r="E18763" s="74" t="str">
        <v/>
      </c>
      <c r="F18763" s="75">
        <f>IF($E18763="","",IFERROR(VLOOKUP(TRIM(E18763&amp;""),'Référentiel Articles'!$A$2:$F$634,4,FALSE),""))</f>
      </c>
      <c r="G18763" s="76">
        <f>IF($E18763="","",IFERROR(VLOOKUP(TRIM(E18763&amp;""),'Référentiel Articles'!$A$2:$F$634,5,FALSE),""))</f>
      </c>
      <c r="H18763" s="77" t="str">
        <v/>
      </c>
      <c r="I18763" s="76">
        <f>IF($E18763="","",IFERROR(VLOOKUP(TRIM(E18763&amp;""),'Référentiel Articles'!$A$2:$F$634,6,FALSE),""))</f>
      </c>
      <c r="J18763" s="78">
        <f>IF(OR($E18763="",$H18763=""),"",$H18763*$I18763)</f>
      </c>
      <c r="K18763" s="79" t="str">
        <v/>
      </c>
    </row>
    <row r="18764">
      <c r="A18764" s="81" t="str">
        <v/>
      </c>
      <c r="B18764" s="81" t="str">
        <v/>
      </c>
      <c r="C18764" s="83">
        <f>IF($E18764="","",IFERROR(VLOOKUP(TRIM(E18764&amp;""),'Référentiel Articles'!$A$2:$F$634,2,FALSE),""))</f>
      </c>
      <c r="D18764" s="83">
        <f>IF($E18764="","",IFERROR(VLOOKUP(TRIM(E18764&amp;""),'Référentiel Articles'!$A$2:$F$634,3,FALSE),""))</f>
      </c>
      <c r="E18764" s="81" t="str">
        <v/>
      </c>
      <c r="F18764" s="83">
        <f>IF($E18764="","",IFERROR(VLOOKUP(TRIM(E18764&amp;""),'Référentiel Articles'!$A$2:$F$634,4,FALSE),""))</f>
      </c>
      <c r="G18764" s="84">
        <f>IF($E18764="","",IFERROR(VLOOKUP(TRIM(E18764&amp;""),'Référentiel Articles'!$A$2:$F$634,5,FALSE),""))</f>
      </c>
      <c r="H18764" s="85" t="str">
        <v/>
      </c>
      <c r="I18764" s="84">
        <f>IF($E18764="","",IFERROR(VLOOKUP(TRIM(E18764&amp;""),'Référentiel Articles'!$A$2:$F$634,6,FALSE),""))</f>
      </c>
      <c r="J18764" s="90">
        <f>IF(OR($E18764="",$H18764=""),"",$H18764*$I18764)</f>
      </c>
      <c r="K18764" s="87" t="str">
        <v/>
      </c>
    </row>
    <row r="18765">
      <c r="A18765" s="74" t="str">
        <v/>
      </c>
      <c r="B18765" s="74" t="str">
        <v/>
      </c>
      <c r="C18765" s="75">
        <f>IF($E18765="","",IFERROR(VLOOKUP(TRIM(E18765&amp;""),'Référentiel Articles'!$A$2:$F$634,2,FALSE),""))</f>
      </c>
      <c r="D18765" s="75">
        <f>IF($E18765="","",IFERROR(VLOOKUP(TRIM(E18765&amp;""),'Référentiel Articles'!$A$2:$F$634,3,FALSE),""))</f>
      </c>
      <c r="E18765" s="74" t="str">
        <v/>
      </c>
      <c r="F18765" s="75">
        <f>IF($E18765="","",IFERROR(VLOOKUP(TRIM(E18765&amp;""),'Référentiel Articles'!$A$2:$F$634,4,FALSE),""))</f>
      </c>
      <c r="G18765" s="76">
        <f>IF($E18765="","",IFERROR(VLOOKUP(TRIM(E18765&amp;""),'Référentiel Articles'!$A$2:$F$634,5,FALSE),""))</f>
      </c>
      <c r="H18765" s="77" t="str">
        <v/>
      </c>
      <c r="I18765" s="76">
        <f>IF($E18765="","",IFERROR(VLOOKUP(TRIM(E18765&amp;""),'Référentiel Articles'!$A$2:$F$634,6,FALSE),""))</f>
      </c>
      <c r="J18765" s="78">
        <f>IF(OR($E18765="",$H18765=""),"",$H18765*$I18765)</f>
      </c>
      <c r="K18765" s="79" t="str">
        <v/>
      </c>
    </row>
    <row r="18766">
      <c r="A18766" s="81" t="str">
        <v/>
      </c>
      <c r="B18766" s="81" t="str">
        <v/>
      </c>
      <c r="C18766" s="83">
        <f>IF($E18766="","",IFERROR(VLOOKUP(TRIM(E18766&amp;""),'Référentiel Articles'!$A$2:$F$634,2,FALSE),""))</f>
      </c>
      <c r="D18766" s="83">
        <f>IF($E18766="","",IFERROR(VLOOKUP(TRIM(E18766&amp;""),'Référentiel Articles'!$A$2:$F$634,3,FALSE),""))</f>
      </c>
      <c r="E18766" s="81" t="str">
        <v/>
      </c>
      <c r="F18766" s="83">
        <f>IF($E18766="","",IFERROR(VLOOKUP(TRIM(E18766&amp;""),'Référentiel Articles'!$A$2:$F$634,4,FALSE),""))</f>
      </c>
      <c r="G18766" s="84">
        <f>IF($E18766="","",IFERROR(VLOOKUP(TRIM(E18766&amp;""),'Référentiel Articles'!$A$2:$F$634,5,FALSE),""))</f>
      </c>
      <c r="H18766" s="85" t="str">
        <v/>
      </c>
      <c r="I18766" s="84">
        <f>IF($E18766="","",IFERROR(VLOOKUP(TRIM(E18766&amp;""),'Référentiel Articles'!$A$2:$F$634,6,FALSE),""))</f>
      </c>
      <c r="J18766" s="90">
        <f>IF(OR($E18766="",$H18766=""),"",$H18766*$I18766)</f>
      </c>
      <c r="K18766" s="87" t="str">
        <v/>
      </c>
    </row>
    <row r="18767">
      <c r="A18767" s="74" t="str">
        <v/>
      </c>
      <c r="B18767" s="74" t="str">
        <v/>
      </c>
      <c r="C18767" s="75">
        <f>IF($E18767="","",IFERROR(VLOOKUP(TRIM(E18767&amp;""),'Référentiel Articles'!$A$2:$F$634,2,FALSE),""))</f>
      </c>
      <c r="D18767" s="75">
        <f>IF($E18767="","",IFERROR(VLOOKUP(TRIM(E18767&amp;""),'Référentiel Articles'!$A$2:$F$634,3,FALSE),""))</f>
      </c>
      <c r="E18767" s="74" t="str">
        <v/>
      </c>
      <c r="F18767" s="75">
        <f>IF($E18767="","",IFERROR(VLOOKUP(TRIM(E18767&amp;""),'Référentiel Articles'!$A$2:$F$634,4,FALSE),""))</f>
      </c>
      <c r="G18767" s="76">
        <f>IF($E18767="","",IFERROR(VLOOKUP(TRIM(E18767&amp;""),'Référentiel Articles'!$A$2:$F$634,5,FALSE),""))</f>
      </c>
      <c r="H18767" s="77" t="str">
        <v/>
      </c>
      <c r="I18767" s="76">
        <f>IF($E18767="","",IFERROR(VLOOKUP(TRIM(E18767&amp;""),'Référentiel Articles'!$A$2:$F$634,6,FALSE),""))</f>
      </c>
      <c r="J18767" s="78">
        <f>IF(OR($E18767="",$H18767=""),"",$H18767*$I18767)</f>
      </c>
      <c r="K18767" s="79" t="str">
        <v/>
      </c>
    </row>
    <row r="18768">
      <c r="A18768" s="81" t="str">
        <v/>
      </c>
      <c r="B18768" s="81" t="str">
        <v/>
      </c>
      <c r="C18768" s="83">
        <f>IF($E18768="","",IFERROR(VLOOKUP(TRIM(E18768&amp;""),'Référentiel Articles'!$A$2:$F$634,2,FALSE),""))</f>
      </c>
      <c r="D18768" s="83">
        <f>IF($E18768="","",IFERROR(VLOOKUP(TRIM(E18768&amp;""),'Référentiel Articles'!$A$2:$F$634,3,FALSE),""))</f>
      </c>
      <c r="E18768" s="81" t="str">
        <v/>
      </c>
      <c r="F18768" s="83">
        <f>IF($E18768="","",IFERROR(VLOOKUP(TRIM(E18768&amp;""),'Référentiel Articles'!$A$2:$F$634,4,FALSE),""))</f>
      </c>
      <c r="G18768" s="84">
        <f>IF($E18768="","",IFERROR(VLOOKUP(TRIM(E18768&amp;""),'Référentiel Articles'!$A$2:$F$634,5,FALSE),""))</f>
      </c>
      <c r="H18768" s="85" t="str">
        <v/>
      </c>
      <c r="I18768" s="84">
        <f>IF($E18768="","",IFERROR(VLOOKUP(TRIM(E18768&amp;""),'Référentiel Articles'!$A$2:$F$634,6,FALSE),""))</f>
      </c>
      <c r="J18768" s="90">
        <f>IF(OR($E18768="",$H18768=""),"",$H18768*$I18768)</f>
      </c>
      <c r="K18768" s="87" t="str">
        <v/>
      </c>
    </row>
    <row r="18769">
      <c r="A18769" s="74" t="str">
        <v/>
      </c>
      <c r="B18769" s="74" t="str">
        <v/>
      </c>
      <c r="C18769" s="75">
        <f>IF($E18769="","",IFERROR(VLOOKUP(TRIM(E18769&amp;""),'Référentiel Articles'!$A$2:$F$634,2,FALSE),""))</f>
      </c>
      <c r="D18769" s="75">
        <f>IF($E18769="","",IFERROR(VLOOKUP(TRIM(E18769&amp;""),'Référentiel Articles'!$A$2:$F$634,3,FALSE),""))</f>
      </c>
      <c r="E18769" s="74" t="str">
        <v/>
      </c>
      <c r="F18769" s="75">
        <f>IF($E18769="","",IFERROR(VLOOKUP(TRIM(E18769&amp;""),'Référentiel Articles'!$A$2:$F$634,4,FALSE),""))</f>
      </c>
      <c r="G18769" s="76">
        <f>IF($E18769="","",IFERROR(VLOOKUP(TRIM(E18769&amp;""),'Référentiel Articles'!$A$2:$F$634,5,FALSE),""))</f>
      </c>
      <c r="H18769" s="77" t="str">
        <v/>
      </c>
      <c r="I18769" s="76">
        <f>IF($E18769="","",IFERROR(VLOOKUP(TRIM(E18769&amp;""),'Référentiel Articles'!$A$2:$F$634,6,FALSE),""))</f>
      </c>
      <c r="J18769" s="78">
        <f>IF(OR($E18769="",$H18769=""),"",$H18769*$I18769)</f>
      </c>
      <c r="K18769" s="79" t="str">
        <v/>
      </c>
    </row>
    <row r="18770">
      <c r="A18770" s="81" t="str">
        <v/>
      </c>
      <c r="B18770" s="81" t="str">
        <v/>
      </c>
      <c r="C18770" s="83">
        <f>IF($E18770="","",IFERROR(VLOOKUP(TRIM(E18770&amp;""),'Référentiel Articles'!$A$2:$F$634,2,FALSE),""))</f>
      </c>
      <c r="D18770" s="83">
        <f>IF($E18770="","",IFERROR(VLOOKUP(TRIM(E18770&amp;""),'Référentiel Articles'!$A$2:$F$634,3,FALSE),""))</f>
      </c>
      <c r="E18770" s="81" t="str">
        <v/>
      </c>
      <c r="F18770" s="83">
        <f>IF($E18770="","",IFERROR(VLOOKUP(TRIM(E18770&amp;""),'Référentiel Articles'!$A$2:$F$634,4,FALSE),""))</f>
      </c>
      <c r="G18770" s="84">
        <f>IF($E18770="","",IFERROR(VLOOKUP(TRIM(E18770&amp;""),'Référentiel Articles'!$A$2:$F$634,5,FALSE),""))</f>
      </c>
      <c r="H18770" s="85" t="str">
        <v/>
      </c>
      <c r="I18770" s="84">
        <f>IF($E18770="","",IFERROR(VLOOKUP(TRIM(E18770&amp;""),'Référentiel Articles'!$A$2:$F$634,6,FALSE),""))</f>
      </c>
      <c r="J18770" s="90">
        <f>IF(OR($E18770="",$H18770=""),"",$H18770*$I18770)</f>
      </c>
      <c r="K18770" s="87" t="str">
        <v/>
      </c>
    </row>
    <row r="18771">
      <c r="A18771" s="74" t="str">
        <v/>
      </c>
      <c r="B18771" s="74" t="str">
        <v/>
      </c>
      <c r="C18771" s="75">
        <f>IF($E18771="","",IFERROR(VLOOKUP(TRIM(E18771&amp;""),'Référentiel Articles'!$A$2:$F$634,2,FALSE),""))</f>
      </c>
      <c r="D18771" s="75">
        <f>IF($E18771="","",IFERROR(VLOOKUP(TRIM(E18771&amp;""),'Référentiel Articles'!$A$2:$F$634,3,FALSE),""))</f>
      </c>
      <c r="E18771" s="74" t="str">
        <v/>
      </c>
      <c r="F18771" s="75">
        <f>IF($E18771="","",IFERROR(VLOOKUP(TRIM(E18771&amp;""),'Référentiel Articles'!$A$2:$F$634,4,FALSE),""))</f>
      </c>
      <c r="G18771" s="76">
        <f>IF($E18771="","",IFERROR(VLOOKUP(TRIM(E18771&amp;""),'Référentiel Articles'!$A$2:$F$634,5,FALSE),""))</f>
      </c>
      <c r="H18771" s="77" t="str">
        <v/>
      </c>
      <c r="I18771" s="76">
        <f>IF($E18771="","",IFERROR(VLOOKUP(TRIM(E18771&amp;""),'Référentiel Articles'!$A$2:$F$634,6,FALSE),""))</f>
      </c>
      <c r="J18771" s="78">
        <f>IF(OR($E18771="",$H18771=""),"",$H18771*$I18771)</f>
      </c>
      <c r="K18771" s="79" t="str">
        <v/>
      </c>
    </row>
    <row r="18772">
      <c r="A18772" s="81" t="str">
        <v/>
      </c>
      <c r="B18772" s="81" t="str">
        <v/>
      </c>
      <c r="C18772" s="83">
        <f>IF($E18772="","",IFERROR(VLOOKUP(TRIM(E18772&amp;""),'Référentiel Articles'!$A$2:$F$634,2,FALSE),""))</f>
      </c>
      <c r="D18772" s="83">
        <f>IF($E18772="","",IFERROR(VLOOKUP(TRIM(E18772&amp;""),'Référentiel Articles'!$A$2:$F$634,3,FALSE),""))</f>
      </c>
      <c r="E18772" s="81" t="str">
        <v/>
      </c>
      <c r="F18772" s="83">
        <f>IF($E18772="","",IFERROR(VLOOKUP(TRIM(E18772&amp;""),'Référentiel Articles'!$A$2:$F$634,4,FALSE),""))</f>
      </c>
      <c r="G18772" s="84">
        <f>IF($E18772="","",IFERROR(VLOOKUP(TRIM(E18772&amp;""),'Référentiel Articles'!$A$2:$F$634,5,FALSE),""))</f>
      </c>
      <c r="H18772" s="85" t="str">
        <v/>
      </c>
      <c r="I18772" s="84">
        <f>IF($E18772="","",IFERROR(VLOOKUP(TRIM(E18772&amp;""),'Référentiel Articles'!$A$2:$F$634,6,FALSE),""))</f>
      </c>
      <c r="J18772" s="90">
        <f>IF(OR($E18772="",$H18772=""),"",$H18772*$I18772)</f>
      </c>
      <c r="K18772" s="87" t="str">
        <v/>
      </c>
    </row>
    <row r="18773">
      <c r="A18773" s="74" t="str">
        <v/>
      </c>
      <c r="B18773" s="74" t="str">
        <v/>
      </c>
      <c r="C18773" s="75">
        <f>IF($E18773="","",IFERROR(VLOOKUP(TRIM(E18773&amp;""),'Référentiel Articles'!$A$2:$F$634,2,FALSE),""))</f>
      </c>
      <c r="D18773" s="75">
        <f>IF($E18773="","",IFERROR(VLOOKUP(TRIM(E18773&amp;""),'Référentiel Articles'!$A$2:$F$634,3,FALSE),""))</f>
      </c>
      <c r="E18773" s="74" t="str">
        <v/>
      </c>
      <c r="F18773" s="75">
        <f>IF($E18773="","",IFERROR(VLOOKUP(TRIM(E18773&amp;""),'Référentiel Articles'!$A$2:$F$634,4,FALSE),""))</f>
      </c>
      <c r="G18773" s="76">
        <f>IF($E18773="","",IFERROR(VLOOKUP(TRIM(E18773&amp;""),'Référentiel Articles'!$A$2:$F$634,5,FALSE),""))</f>
      </c>
      <c r="H18773" s="77" t="str">
        <v/>
      </c>
      <c r="I18773" s="76">
        <f>IF($E18773="","",IFERROR(VLOOKUP(TRIM(E18773&amp;""),'Référentiel Articles'!$A$2:$F$634,6,FALSE),""))</f>
      </c>
      <c r="J18773" s="78">
        <f>IF(OR($E18773="",$H18773=""),"",$H18773*$I18773)</f>
      </c>
      <c r="K18773" s="79" t="str">
        <v/>
      </c>
    </row>
    <row r="18774">
      <c r="A18774" s="81" t="str">
        <v/>
      </c>
      <c r="B18774" s="81" t="str">
        <v/>
      </c>
      <c r="C18774" s="83">
        <f>IF($E18774="","",IFERROR(VLOOKUP(TRIM(E18774&amp;""),'Référentiel Articles'!$A$2:$F$634,2,FALSE),""))</f>
      </c>
      <c r="D18774" s="83">
        <f>IF($E18774="","",IFERROR(VLOOKUP(TRIM(E18774&amp;""),'Référentiel Articles'!$A$2:$F$634,3,FALSE),""))</f>
      </c>
      <c r="E18774" s="81" t="str">
        <v/>
      </c>
      <c r="F18774" s="83">
        <f>IF($E18774="","",IFERROR(VLOOKUP(TRIM(E18774&amp;""),'Référentiel Articles'!$A$2:$F$634,4,FALSE),""))</f>
      </c>
      <c r="G18774" s="84">
        <f>IF($E18774="","",IFERROR(VLOOKUP(TRIM(E18774&amp;""),'Référentiel Articles'!$A$2:$F$634,5,FALSE),""))</f>
      </c>
      <c r="H18774" s="85" t="str">
        <v/>
      </c>
      <c r="I18774" s="84">
        <f>IF($E18774="","",IFERROR(VLOOKUP(TRIM(E18774&amp;""),'Référentiel Articles'!$A$2:$F$634,6,FALSE),""))</f>
      </c>
      <c r="J18774" s="90">
        <f>IF(OR($E18774="",$H18774=""),"",$H18774*$I18774)</f>
      </c>
      <c r="K18774" s="87" t="str">
        <v/>
      </c>
    </row>
    <row r="18775">
      <c r="A18775" s="74" t="str">
        <v/>
      </c>
      <c r="B18775" s="74" t="str">
        <v/>
      </c>
      <c r="C18775" s="75">
        <f>IF($E18775="","",IFERROR(VLOOKUP(TRIM(E18775&amp;""),'Référentiel Articles'!$A$2:$F$634,2,FALSE),""))</f>
      </c>
      <c r="D18775" s="75">
        <f>IF($E18775="","",IFERROR(VLOOKUP(TRIM(E18775&amp;""),'Référentiel Articles'!$A$2:$F$634,3,FALSE),""))</f>
      </c>
      <c r="E18775" s="74" t="str">
        <v/>
      </c>
      <c r="F18775" s="75">
        <f>IF($E18775="","",IFERROR(VLOOKUP(TRIM(E18775&amp;""),'Référentiel Articles'!$A$2:$F$634,4,FALSE),""))</f>
      </c>
      <c r="G18775" s="76">
        <f>IF($E18775="","",IFERROR(VLOOKUP(TRIM(E18775&amp;""),'Référentiel Articles'!$A$2:$F$634,5,FALSE),""))</f>
      </c>
      <c r="H18775" s="77" t="str">
        <v/>
      </c>
      <c r="I18775" s="76">
        <f>IF($E18775="","",IFERROR(VLOOKUP(TRIM(E18775&amp;""),'Référentiel Articles'!$A$2:$F$634,6,FALSE),""))</f>
      </c>
      <c r="J18775" s="78">
        <f>IF(OR($E18775="",$H18775=""),"",$H18775*$I18775)</f>
      </c>
      <c r="K18775" s="79" t="str">
        <v/>
      </c>
    </row>
    <row r="18776">
      <c r="A18776" s="81" t="str">
        <v/>
      </c>
      <c r="B18776" s="81" t="str">
        <v/>
      </c>
      <c r="C18776" s="83">
        <f>IF($E18776="","",IFERROR(VLOOKUP(TRIM(E18776&amp;""),'Référentiel Articles'!$A$2:$F$634,2,FALSE),""))</f>
      </c>
      <c r="D18776" s="83">
        <f>IF($E18776="","",IFERROR(VLOOKUP(TRIM(E18776&amp;""),'Référentiel Articles'!$A$2:$F$634,3,FALSE),""))</f>
      </c>
      <c r="E18776" s="81" t="str">
        <v/>
      </c>
      <c r="F18776" s="83">
        <f>IF($E18776="","",IFERROR(VLOOKUP(TRIM(E18776&amp;""),'Référentiel Articles'!$A$2:$F$634,4,FALSE),""))</f>
      </c>
      <c r="G18776" s="84">
        <f>IF($E18776="","",IFERROR(VLOOKUP(TRIM(E18776&amp;""),'Référentiel Articles'!$A$2:$F$634,5,FALSE),""))</f>
      </c>
      <c r="H18776" s="85" t="str">
        <v/>
      </c>
      <c r="I18776" s="84">
        <f>IF($E18776="","",IFERROR(VLOOKUP(TRIM(E18776&amp;""),'Référentiel Articles'!$A$2:$F$634,6,FALSE),""))</f>
      </c>
      <c r="J18776" s="90">
        <f>IF(OR($E18776="",$H18776=""),"",$H18776*$I18776)</f>
      </c>
      <c r="K18776" s="87" t="str">
        <v/>
      </c>
    </row>
    <row r="18777">
      <c r="A18777" s="74" t="str">
        <v/>
      </c>
      <c r="B18777" s="74" t="str">
        <v/>
      </c>
      <c r="C18777" s="75">
        <f>IF($E18777="","",IFERROR(VLOOKUP(TRIM(E18777&amp;""),'Référentiel Articles'!$A$2:$F$634,2,FALSE),""))</f>
      </c>
      <c r="D18777" s="75">
        <f>IF($E18777="","",IFERROR(VLOOKUP(TRIM(E18777&amp;""),'Référentiel Articles'!$A$2:$F$634,3,FALSE),""))</f>
      </c>
      <c r="E18777" s="74" t="str">
        <v/>
      </c>
      <c r="F18777" s="75">
        <f>IF($E18777="","",IFERROR(VLOOKUP(TRIM(E18777&amp;""),'Référentiel Articles'!$A$2:$F$634,4,FALSE),""))</f>
      </c>
      <c r="G18777" s="76">
        <f>IF($E18777="","",IFERROR(VLOOKUP(TRIM(E18777&amp;""),'Référentiel Articles'!$A$2:$F$634,5,FALSE),""))</f>
      </c>
      <c r="H18777" s="77" t="str">
        <v/>
      </c>
      <c r="I18777" s="76">
        <f>IF($E18777="","",IFERROR(VLOOKUP(TRIM(E18777&amp;""),'Référentiel Articles'!$A$2:$F$634,6,FALSE),""))</f>
      </c>
      <c r="J18777" s="78">
        <f>IF(OR($E18777="",$H18777=""),"",$H18777*$I18777)</f>
      </c>
      <c r="K18777" s="79" t="str">
        <v/>
      </c>
    </row>
    <row r="18778">
      <c r="A18778" s="81" t="str">
        <v/>
      </c>
      <c r="B18778" s="81" t="str">
        <v/>
      </c>
      <c r="C18778" s="83">
        <f>IF($E18778="","",IFERROR(VLOOKUP(TRIM(E18778&amp;""),'Référentiel Articles'!$A$2:$F$634,2,FALSE),""))</f>
      </c>
      <c r="D18778" s="83">
        <f>IF($E18778="","",IFERROR(VLOOKUP(TRIM(E18778&amp;""),'Référentiel Articles'!$A$2:$F$634,3,FALSE),""))</f>
      </c>
      <c r="E18778" s="81" t="str">
        <v/>
      </c>
      <c r="F18778" s="83">
        <f>IF($E18778="","",IFERROR(VLOOKUP(TRIM(E18778&amp;""),'Référentiel Articles'!$A$2:$F$634,4,FALSE),""))</f>
      </c>
      <c r="G18778" s="84">
        <f>IF($E18778="","",IFERROR(VLOOKUP(TRIM(E18778&amp;""),'Référentiel Articles'!$A$2:$F$634,5,FALSE),""))</f>
      </c>
      <c r="H18778" s="85" t="str">
        <v/>
      </c>
      <c r="I18778" s="84">
        <f>IF($E18778="","",IFERROR(VLOOKUP(TRIM(E18778&amp;""),'Référentiel Articles'!$A$2:$F$634,6,FALSE),""))</f>
      </c>
      <c r="J18778" s="90">
        <f>IF(OR($E18778="",$H18778=""),"",$H18778*$I18778)</f>
      </c>
      <c r="K18778" s="87" t="str">
        <v/>
      </c>
    </row>
    <row r="18779">
      <c r="A18779" s="74" t="str">
        <v/>
      </c>
      <c r="B18779" s="74" t="str">
        <v/>
      </c>
      <c r="C18779" s="75">
        <f>IF($E18779="","",IFERROR(VLOOKUP(TRIM(E18779&amp;""),'Référentiel Articles'!$A$2:$F$634,2,FALSE),""))</f>
      </c>
      <c r="D18779" s="75">
        <f>IF($E18779="","",IFERROR(VLOOKUP(TRIM(E18779&amp;""),'Référentiel Articles'!$A$2:$F$634,3,FALSE),""))</f>
      </c>
      <c r="E18779" s="74" t="str">
        <v/>
      </c>
      <c r="F18779" s="75">
        <f>IF($E18779="","",IFERROR(VLOOKUP(TRIM(E18779&amp;""),'Référentiel Articles'!$A$2:$F$634,4,FALSE),""))</f>
      </c>
      <c r="G18779" s="76">
        <f>IF($E18779="","",IFERROR(VLOOKUP(TRIM(E18779&amp;""),'Référentiel Articles'!$A$2:$F$634,5,FALSE),""))</f>
      </c>
      <c r="H18779" s="77" t="str">
        <v/>
      </c>
      <c r="I18779" s="76">
        <f>IF($E18779="","",IFERROR(VLOOKUP(TRIM(E18779&amp;""),'Référentiel Articles'!$A$2:$F$634,6,FALSE),""))</f>
      </c>
      <c r="J18779" s="78">
        <f>IF(OR($E18779="",$H18779=""),"",$H18779*$I18779)</f>
      </c>
      <c r="K18779" s="79" t="str">
        <v/>
      </c>
    </row>
    <row r="18780">
      <c r="A18780" s="81" t="str">
        <v/>
      </c>
      <c r="B18780" s="81" t="str">
        <v/>
      </c>
      <c r="C18780" s="83">
        <f>IF($E18780="","",IFERROR(VLOOKUP(TRIM(E18780&amp;""),'Référentiel Articles'!$A$2:$F$634,2,FALSE),""))</f>
      </c>
      <c r="D18780" s="83">
        <f>IF($E18780="","",IFERROR(VLOOKUP(TRIM(E18780&amp;""),'Référentiel Articles'!$A$2:$F$634,3,FALSE),""))</f>
      </c>
      <c r="E18780" s="81" t="str">
        <v/>
      </c>
      <c r="F18780" s="83">
        <f>IF($E18780="","",IFERROR(VLOOKUP(TRIM(E18780&amp;""),'Référentiel Articles'!$A$2:$F$634,4,FALSE),""))</f>
      </c>
      <c r="G18780" s="84">
        <f>IF($E18780="","",IFERROR(VLOOKUP(TRIM(E18780&amp;""),'Référentiel Articles'!$A$2:$F$634,5,FALSE),""))</f>
      </c>
      <c r="H18780" s="85" t="str">
        <v/>
      </c>
      <c r="I18780" s="84">
        <f>IF($E18780="","",IFERROR(VLOOKUP(TRIM(E18780&amp;""),'Référentiel Articles'!$A$2:$F$634,6,FALSE),""))</f>
      </c>
      <c r="J18780" s="90">
        <f>IF(OR($E18780="",$H18780=""),"",$H18780*$I18780)</f>
      </c>
      <c r="K18780" s="87" t="str">
        <v/>
      </c>
    </row>
    <row r="18781">
      <c r="A18781" s="74" t="str">
        <v/>
      </c>
      <c r="B18781" s="74" t="str">
        <v/>
      </c>
      <c r="C18781" s="75">
        <f>IF($E18781="","",IFERROR(VLOOKUP(TRIM(E18781&amp;""),'Référentiel Articles'!$A$2:$F$634,2,FALSE),""))</f>
      </c>
      <c r="D18781" s="75">
        <f>IF($E18781="","",IFERROR(VLOOKUP(TRIM(E18781&amp;""),'Référentiel Articles'!$A$2:$F$634,3,FALSE),""))</f>
      </c>
      <c r="E18781" s="74" t="str">
        <v/>
      </c>
      <c r="F18781" s="75">
        <f>IF($E18781="","",IFERROR(VLOOKUP(TRIM(E18781&amp;""),'Référentiel Articles'!$A$2:$F$634,4,FALSE),""))</f>
      </c>
      <c r="G18781" s="76">
        <f>IF($E18781="","",IFERROR(VLOOKUP(TRIM(E18781&amp;""),'Référentiel Articles'!$A$2:$F$634,5,FALSE),""))</f>
      </c>
      <c r="H18781" s="77" t="str">
        <v/>
      </c>
      <c r="I18781" s="76">
        <f>IF($E18781="","",IFERROR(VLOOKUP(TRIM(E18781&amp;""),'Référentiel Articles'!$A$2:$F$634,6,FALSE),""))</f>
      </c>
      <c r="J18781" s="78">
        <f>IF(OR($E18781="",$H18781=""),"",$H18781*$I18781)</f>
      </c>
      <c r="K18781" s="79" t="str">
        <v/>
      </c>
    </row>
    <row r="18782">
      <c r="A18782" s="81" t="str">
        <v/>
      </c>
      <c r="B18782" s="81" t="str">
        <v/>
      </c>
      <c r="C18782" s="83">
        <f>IF($E18782="","",IFERROR(VLOOKUP(TRIM(E18782&amp;""),'Référentiel Articles'!$A$2:$F$634,2,FALSE),""))</f>
      </c>
      <c r="D18782" s="83">
        <f>IF($E18782="","",IFERROR(VLOOKUP(TRIM(E18782&amp;""),'Référentiel Articles'!$A$2:$F$634,3,FALSE),""))</f>
      </c>
      <c r="E18782" s="81" t="str">
        <v/>
      </c>
      <c r="F18782" s="83">
        <f>IF($E18782="","",IFERROR(VLOOKUP(TRIM(E18782&amp;""),'Référentiel Articles'!$A$2:$F$634,4,FALSE),""))</f>
      </c>
      <c r="G18782" s="84">
        <f>IF($E18782="","",IFERROR(VLOOKUP(TRIM(E18782&amp;""),'Référentiel Articles'!$A$2:$F$634,5,FALSE),""))</f>
      </c>
      <c r="H18782" s="85" t="str">
        <v/>
      </c>
      <c r="I18782" s="84">
        <f>IF($E18782="","",IFERROR(VLOOKUP(TRIM(E18782&amp;""),'Référentiel Articles'!$A$2:$F$634,6,FALSE),""))</f>
      </c>
      <c r="J18782" s="90">
        <f>IF(OR($E18782="",$H18782=""),"",$H18782*$I18782)</f>
      </c>
      <c r="K18782" s="87" t="str">
        <v/>
      </c>
    </row>
    <row r="18783">
      <c r="A18783" s="74" t="str">
        <v/>
      </c>
      <c r="B18783" s="74" t="str">
        <v/>
      </c>
      <c r="C18783" s="75">
        <f>IF($E18783="","",IFERROR(VLOOKUP(TRIM(E18783&amp;""),'Référentiel Articles'!$A$2:$F$634,2,FALSE),""))</f>
      </c>
      <c r="D18783" s="75">
        <f>IF($E18783="","",IFERROR(VLOOKUP(TRIM(E18783&amp;""),'Référentiel Articles'!$A$2:$F$634,3,FALSE),""))</f>
      </c>
      <c r="E18783" s="74" t="str">
        <v/>
      </c>
      <c r="F18783" s="75">
        <f>IF($E18783="","",IFERROR(VLOOKUP(TRIM(E18783&amp;""),'Référentiel Articles'!$A$2:$F$634,4,FALSE),""))</f>
      </c>
      <c r="G18783" s="76">
        <f>IF($E18783="","",IFERROR(VLOOKUP(TRIM(E18783&amp;""),'Référentiel Articles'!$A$2:$F$634,5,FALSE),""))</f>
      </c>
      <c r="H18783" s="77" t="str">
        <v/>
      </c>
      <c r="I18783" s="76">
        <f>IF($E18783="","",IFERROR(VLOOKUP(TRIM(E18783&amp;""),'Référentiel Articles'!$A$2:$F$634,6,FALSE),""))</f>
      </c>
      <c r="J18783" s="78">
        <f>IF(OR($E18783="",$H18783=""),"",$H18783*$I18783)</f>
      </c>
      <c r="K18783" s="79" t="str">
        <v/>
      </c>
    </row>
    <row r="18784">
      <c r="A18784" s="81" t="str">
        <v/>
      </c>
      <c r="B18784" s="81" t="str">
        <v/>
      </c>
      <c r="C18784" s="83">
        <f>IF($E18784="","",IFERROR(VLOOKUP(TRIM(E18784&amp;""),'Référentiel Articles'!$A$2:$F$634,2,FALSE),""))</f>
      </c>
      <c r="D18784" s="83">
        <f>IF($E18784="","",IFERROR(VLOOKUP(TRIM(E18784&amp;""),'Référentiel Articles'!$A$2:$F$634,3,FALSE),""))</f>
      </c>
      <c r="E18784" s="81" t="str">
        <v/>
      </c>
      <c r="F18784" s="83">
        <f>IF($E18784="","",IFERROR(VLOOKUP(TRIM(E18784&amp;""),'Référentiel Articles'!$A$2:$F$634,4,FALSE),""))</f>
      </c>
      <c r="G18784" s="84">
        <f>IF($E18784="","",IFERROR(VLOOKUP(TRIM(E18784&amp;""),'Référentiel Articles'!$A$2:$F$634,5,FALSE),""))</f>
      </c>
      <c r="H18784" s="85" t="str">
        <v/>
      </c>
      <c r="I18784" s="84">
        <f>IF($E18784="","",IFERROR(VLOOKUP(TRIM(E18784&amp;""),'Référentiel Articles'!$A$2:$F$634,6,FALSE),""))</f>
      </c>
      <c r="J18784" s="90">
        <f>IF(OR($E18784="",$H18784=""),"",$H18784*$I18784)</f>
      </c>
      <c r="K18784" s="87" t="str">
        <v/>
      </c>
    </row>
    <row r="18785">
      <c r="A18785" s="74" t="str">
        <v/>
      </c>
      <c r="B18785" s="74" t="str">
        <v/>
      </c>
      <c r="C18785" s="75">
        <f>IF($E18785="","",IFERROR(VLOOKUP(TRIM(E18785&amp;""),'Référentiel Articles'!$A$2:$F$634,2,FALSE),""))</f>
      </c>
      <c r="D18785" s="75">
        <f>IF($E18785="","",IFERROR(VLOOKUP(TRIM(E18785&amp;""),'Référentiel Articles'!$A$2:$F$634,3,FALSE),""))</f>
      </c>
      <c r="E18785" s="74" t="str">
        <v/>
      </c>
      <c r="F18785" s="75">
        <f>IF($E18785="","",IFERROR(VLOOKUP(TRIM(E18785&amp;""),'Référentiel Articles'!$A$2:$F$634,4,FALSE),""))</f>
      </c>
      <c r="G18785" s="76">
        <f>IF($E18785="","",IFERROR(VLOOKUP(TRIM(E18785&amp;""),'Référentiel Articles'!$A$2:$F$634,5,FALSE),""))</f>
      </c>
      <c r="H18785" s="77" t="str">
        <v/>
      </c>
      <c r="I18785" s="76">
        <f>IF($E18785="","",IFERROR(VLOOKUP(TRIM(E18785&amp;""),'Référentiel Articles'!$A$2:$F$634,6,FALSE),""))</f>
      </c>
      <c r="J18785" s="78">
        <f>IF(OR($E18785="",$H18785=""),"",$H18785*$I18785)</f>
      </c>
      <c r="K18785" s="79" t="str">
        <v/>
      </c>
    </row>
    <row r="18786">
      <c r="A18786" s="81" t="str">
        <v/>
      </c>
      <c r="B18786" s="81" t="str">
        <v/>
      </c>
      <c r="C18786" s="83">
        <f>IF($E18786="","",IFERROR(VLOOKUP(TRIM(E18786&amp;""),'Référentiel Articles'!$A$2:$F$634,2,FALSE),""))</f>
      </c>
      <c r="D18786" s="83">
        <f>IF($E18786="","",IFERROR(VLOOKUP(TRIM(E18786&amp;""),'Référentiel Articles'!$A$2:$F$634,3,FALSE),""))</f>
      </c>
      <c r="E18786" s="81" t="str">
        <v/>
      </c>
      <c r="F18786" s="83">
        <f>IF($E18786="","",IFERROR(VLOOKUP(TRIM(E18786&amp;""),'Référentiel Articles'!$A$2:$F$634,4,FALSE),""))</f>
      </c>
      <c r="G18786" s="84">
        <f>IF($E18786="","",IFERROR(VLOOKUP(TRIM(E18786&amp;""),'Référentiel Articles'!$A$2:$F$634,5,FALSE),""))</f>
      </c>
      <c r="H18786" s="85" t="str">
        <v/>
      </c>
      <c r="I18786" s="84">
        <f>IF($E18786="","",IFERROR(VLOOKUP(TRIM(E18786&amp;""),'Référentiel Articles'!$A$2:$F$634,6,FALSE),""))</f>
      </c>
      <c r="J18786" s="90">
        <f>IF(OR($E18786="",$H18786=""),"",$H18786*$I18786)</f>
      </c>
      <c r="K18786" s="87" t="str">
        <v/>
      </c>
    </row>
    <row r="18787">
      <c r="A18787" s="74" t="str">
        <v/>
      </c>
      <c r="B18787" s="74" t="str">
        <v/>
      </c>
      <c r="C18787" s="75">
        <f>IF($E18787="","",IFERROR(VLOOKUP(TRIM(E18787&amp;""),'Référentiel Articles'!$A$2:$F$634,2,FALSE),""))</f>
      </c>
      <c r="D18787" s="75">
        <f>IF($E18787="","",IFERROR(VLOOKUP(TRIM(E18787&amp;""),'Référentiel Articles'!$A$2:$F$634,3,FALSE),""))</f>
      </c>
      <c r="E18787" s="74" t="str">
        <v/>
      </c>
      <c r="F18787" s="75">
        <f>IF($E18787="","",IFERROR(VLOOKUP(TRIM(E18787&amp;""),'Référentiel Articles'!$A$2:$F$634,4,FALSE),""))</f>
      </c>
      <c r="G18787" s="76">
        <f>IF($E18787="","",IFERROR(VLOOKUP(TRIM(E18787&amp;""),'Référentiel Articles'!$A$2:$F$634,5,FALSE),""))</f>
      </c>
      <c r="H18787" s="77" t="str">
        <v/>
      </c>
      <c r="I18787" s="76">
        <f>IF($E18787="","",IFERROR(VLOOKUP(TRIM(E18787&amp;""),'Référentiel Articles'!$A$2:$F$634,6,FALSE),""))</f>
      </c>
      <c r="J18787" s="78">
        <f>IF(OR($E18787="",$H18787=""),"",$H18787*$I18787)</f>
      </c>
      <c r="K18787" s="79" t="str">
        <v/>
      </c>
    </row>
    <row r="18788">
      <c r="A18788" s="81" t="str">
        <v/>
      </c>
      <c r="B18788" s="81" t="str">
        <v/>
      </c>
      <c r="C18788" s="83">
        <f>IF($E18788="","",IFERROR(VLOOKUP(TRIM(E18788&amp;""),'Référentiel Articles'!$A$2:$F$634,2,FALSE),""))</f>
      </c>
      <c r="D18788" s="83">
        <f>IF($E18788="","",IFERROR(VLOOKUP(TRIM(E18788&amp;""),'Référentiel Articles'!$A$2:$F$634,3,FALSE),""))</f>
      </c>
      <c r="E18788" s="81" t="str">
        <v/>
      </c>
      <c r="F18788" s="83">
        <f>IF($E18788="","",IFERROR(VLOOKUP(TRIM(E18788&amp;""),'Référentiel Articles'!$A$2:$F$634,4,FALSE),""))</f>
      </c>
      <c r="G18788" s="84">
        <f>IF($E18788="","",IFERROR(VLOOKUP(TRIM(E18788&amp;""),'Référentiel Articles'!$A$2:$F$634,5,FALSE),""))</f>
      </c>
      <c r="H18788" s="85" t="str">
        <v/>
      </c>
      <c r="I18788" s="84">
        <f>IF($E18788="","",IFERROR(VLOOKUP(TRIM(E18788&amp;""),'Référentiel Articles'!$A$2:$F$634,6,FALSE),""))</f>
      </c>
      <c r="J18788" s="90">
        <f>IF(OR($E18788="",$H18788=""),"",$H18788*$I18788)</f>
      </c>
      <c r="K18788" s="87" t="str">
        <v/>
      </c>
    </row>
    <row r="18789">
      <c r="A18789" s="74" t="str">
        <v/>
      </c>
      <c r="B18789" s="74" t="str">
        <v/>
      </c>
      <c r="C18789" s="75">
        <f>IF($E18789="","",IFERROR(VLOOKUP(TRIM(E18789&amp;""),'Référentiel Articles'!$A$2:$F$634,2,FALSE),""))</f>
      </c>
      <c r="D18789" s="75">
        <f>IF($E18789="","",IFERROR(VLOOKUP(TRIM(E18789&amp;""),'Référentiel Articles'!$A$2:$F$634,3,FALSE),""))</f>
      </c>
      <c r="E18789" s="74" t="str">
        <v/>
      </c>
      <c r="F18789" s="75">
        <f>IF($E18789="","",IFERROR(VLOOKUP(TRIM(E18789&amp;""),'Référentiel Articles'!$A$2:$F$634,4,FALSE),""))</f>
      </c>
      <c r="G18789" s="76">
        <f>IF($E18789="","",IFERROR(VLOOKUP(TRIM(E18789&amp;""),'Référentiel Articles'!$A$2:$F$634,5,FALSE),""))</f>
      </c>
      <c r="H18789" s="77" t="str">
        <v/>
      </c>
      <c r="I18789" s="76">
        <f>IF($E18789="","",IFERROR(VLOOKUP(TRIM(E18789&amp;""),'Référentiel Articles'!$A$2:$F$634,6,FALSE),""))</f>
      </c>
      <c r="J18789" s="78">
        <f>IF(OR($E18789="",$H18789=""),"",$H18789*$I18789)</f>
      </c>
      <c r="K18789" s="79" t="str">
        <v/>
      </c>
    </row>
    <row r="18790">
      <c r="A18790" s="81" t="str">
        <v/>
      </c>
      <c r="B18790" s="81" t="str">
        <v/>
      </c>
      <c r="C18790" s="83">
        <f>IF($E18790="","",IFERROR(VLOOKUP(TRIM(E18790&amp;""),'Référentiel Articles'!$A$2:$F$634,2,FALSE),""))</f>
      </c>
      <c r="D18790" s="83">
        <f>IF($E18790="","",IFERROR(VLOOKUP(TRIM(E18790&amp;""),'Référentiel Articles'!$A$2:$F$634,3,FALSE),""))</f>
      </c>
      <c r="E18790" s="81" t="str">
        <v/>
      </c>
      <c r="F18790" s="83">
        <f>IF($E18790="","",IFERROR(VLOOKUP(TRIM(E18790&amp;""),'Référentiel Articles'!$A$2:$F$634,4,FALSE),""))</f>
      </c>
      <c r="G18790" s="84">
        <f>IF($E18790="","",IFERROR(VLOOKUP(TRIM(E18790&amp;""),'Référentiel Articles'!$A$2:$F$634,5,FALSE),""))</f>
      </c>
      <c r="H18790" s="85" t="str">
        <v/>
      </c>
      <c r="I18790" s="84">
        <f>IF($E18790="","",IFERROR(VLOOKUP(TRIM(E18790&amp;""),'Référentiel Articles'!$A$2:$F$634,6,FALSE),""))</f>
      </c>
      <c r="J18790" s="90">
        <f>IF(OR($E18790="",$H18790=""),"",$H18790*$I18790)</f>
      </c>
      <c r="K18790" s="87" t="str">
        <v/>
      </c>
    </row>
    <row r="18791">
      <c r="A18791" s="74" t="str">
        <v/>
      </c>
      <c r="B18791" s="74" t="str">
        <v/>
      </c>
      <c r="C18791" s="75">
        <f>IF($E18791="","",IFERROR(VLOOKUP(TRIM(E18791&amp;""),'Référentiel Articles'!$A$2:$F$634,2,FALSE),""))</f>
      </c>
      <c r="D18791" s="75">
        <f>IF($E18791="","",IFERROR(VLOOKUP(TRIM(E18791&amp;""),'Référentiel Articles'!$A$2:$F$634,3,FALSE),""))</f>
      </c>
      <c r="E18791" s="74" t="str">
        <v/>
      </c>
      <c r="F18791" s="75">
        <f>IF($E18791="","",IFERROR(VLOOKUP(TRIM(E18791&amp;""),'Référentiel Articles'!$A$2:$F$634,4,FALSE),""))</f>
      </c>
      <c r="G18791" s="76">
        <f>IF($E18791="","",IFERROR(VLOOKUP(TRIM(E18791&amp;""),'Référentiel Articles'!$A$2:$F$634,5,FALSE),""))</f>
      </c>
      <c r="H18791" s="77" t="str">
        <v/>
      </c>
      <c r="I18791" s="76">
        <f>IF($E18791="","",IFERROR(VLOOKUP(TRIM(E18791&amp;""),'Référentiel Articles'!$A$2:$F$634,6,FALSE),""))</f>
      </c>
      <c r="J18791" s="78">
        <f>IF(OR($E18791="",$H18791=""),"",$H18791*$I18791)</f>
      </c>
      <c r="K18791" s="79" t="str">
        <v/>
      </c>
    </row>
    <row r="18792">
      <c r="A18792" s="81" t="str">
        <v/>
      </c>
      <c r="B18792" s="81" t="str">
        <v/>
      </c>
      <c r="C18792" s="83">
        <f>IF($E18792="","",IFERROR(VLOOKUP(TRIM(E18792&amp;""),'Référentiel Articles'!$A$2:$F$634,2,FALSE),""))</f>
      </c>
      <c r="D18792" s="83">
        <f>IF($E18792="","",IFERROR(VLOOKUP(TRIM(E18792&amp;""),'Référentiel Articles'!$A$2:$F$634,3,FALSE),""))</f>
      </c>
      <c r="E18792" s="81" t="str">
        <v/>
      </c>
      <c r="F18792" s="83">
        <f>IF($E18792="","",IFERROR(VLOOKUP(TRIM(E18792&amp;""),'Référentiel Articles'!$A$2:$F$634,4,FALSE),""))</f>
      </c>
      <c r="G18792" s="84">
        <f>IF($E18792="","",IFERROR(VLOOKUP(TRIM(E18792&amp;""),'Référentiel Articles'!$A$2:$F$634,5,FALSE),""))</f>
      </c>
      <c r="H18792" s="85" t="str">
        <v/>
      </c>
      <c r="I18792" s="84">
        <f>IF($E18792="","",IFERROR(VLOOKUP(TRIM(E18792&amp;""),'Référentiel Articles'!$A$2:$F$634,6,FALSE),""))</f>
      </c>
      <c r="J18792" s="90">
        <f>IF(OR($E18792="",$H18792=""),"",$H18792*$I18792)</f>
      </c>
      <c r="K18792" s="87" t="str">
        <v/>
      </c>
    </row>
    <row r="18793">
      <c r="A18793" s="74" t="str">
        <v/>
      </c>
      <c r="B18793" s="74" t="str">
        <v/>
      </c>
      <c r="C18793" s="75">
        <f>IF($E18793="","",IFERROR(VLOOKUP(TRIM(E18793&amp;""),'Référentiel Articles'!$A$2:$F$634,2,FALSE),""))</f>
      </c>
      <c r="D18793" s="75">
        <f>IF($E18793="","",IFERROR(VLOOKUP(TRIM(E18793&amp;""),'Référentiel Articles'!$A$2:$F$634,3,FALSE),""))</f>
      </c>
      <c r="E18793" s="74" t="str">
        <v/>
      </c>
      <c r="F18793" s="75">
        <f>IF($E18793="","",IFERROR(VLOOKUP(TRIM(E18793&amp;""),'Référentiel Articles'!$A$2:$F$634,4,FALSE),""))</f>
      </c>
      <c r="G18793" s="76">
        <f>IF($E18793="","",IFERROR(VLOOKUP(TRIM(E18793&amp;""),'Référentiel Articles'!$A$2:$F$634,5,FALSE),""))</f>
      </c>
      <c r="H18793" s="77" t="str">
        <v/>
      </c>
      <c r="I18793" s="76">
        <f>IF($E18793="","",IFERROR(VLOOKUP(TRIM(E18793&amp;""),'Référentiel Articles'!$A$2:$F$634,6,FALSE),""))</f>
      </c>
      <c r="J18793" s="78">
        <f>IF(OR($E18793="",$H18793=""),"",$H18793*$I18793)</f>
      </c>
      <c r="K18793" s="79" t="str">
        <v/>
      </c>
    </row>
    <row r="18794">
      <c r="A18794" s="81" t="str">
        <v/>
      </c>
      <c r="B18794" s="81" t="str">
        <v/>
      </c>
      <c r="C18794" s="83">
        <f>IF($E18794="","",IFERROR(VLOOKUP(TRIM(E18794&amp;""),'Référentiel Articles'!$A$2:$F$634,2,FALSE),""))</f>
      </c>
      <c r="D18794" s="83">
        <f>IF($E18794="","",IFERROR(VLOOKUP(TRIM(E18794&amp;""),'Référentiel Articles'!$A$2:$F$634,3,FALSE),""))</f>
      </c>
      <c r="E18794" s="81" t="str">
        <v/>
      </c>
      <c r="F18794" s="83">
        <f>IF($E18794="","",IFERROR(VLOOKUP(TRIM(E18794&amp;""),'Référentiel Articles'!$A$2:$F$634,4,FALSE),""))</f>
      </c>
      <c r="G18794" s="84">
        <f>IF($E18794="","",IFERROR(VLOOKUP(TRIM(E18794&amp;""),'Référentiel Articles'!$A$2:$F$634,5,FALSE),""))</f>
      </c>
      <c r="H18794" s="85" t="str">
        <v/>
      </c>
      <c r="I18794" s="84">
        <f>IF($E18794="","",IFERROR(VLOOKUP(TRIM(E18794&amp;""),'Référentiel Articles'!$A$2:$F$634,6,FALSE),""))</f>
      </c>
      <c r="J18794" s="90">
        <f>IF(OR($E18794="",$H18794=""),"",$H18794*$I18794)</f>
      </c>
      <c r="K18794" s="87" t="str">
        <v/>
      </c>
    </row>
    <row r="18795">
      <c r="A18795" s="74" t="str">
        <v/>
      </c>
      <c r="B18795" s="74" t="str">
        <v/>
      </c>
      <c r="C18795" s="75">
        <f>IF($E18795="","",IFERROR(VLOOKUP(TRIM(E18795&amp;""),'Référentiel Articles'!$A$2:$F$634,2,FALSE),""))</f>
      </c>
      <c r="D18795" s="75">
        <f>IF($E18795="","",IFERROR(VLOOKUP(TRIM(E18795&amp;""),'Référentiel Articles'!$A$2:$F$634,3,FALSE),""))</f>
      </c>
      <c r="E18795" s="74" t="str">
        <v/>
      </c>
      <c r="F18795" s="75">
        <f>IF($E18795="","",IFERROR(VLOOKUP(TRIM(E18795&amp;""),'Référentiel Articles'!$A$2:$F$634,4,FALSE),""))</f>
      </c>
      <c r="G18795" s="76">
        <f>IF($E18795="","",IFERROR(VLOOKUP(TRIM(E18795&amp;""),'Référentiel Articles'!$A$2:$F$634,5,FALSE),""))</f>
      </c>
      <c r="H18795" s="77" t="str">
        <v/>
      </c>
      <c r="I18795" s="76">
        <f>IF($E18795="","",IFERROR(VLOOKUP(TRIM(E18795&amp;""),'Référentiel Articles'!$A$2:$F$634,6,FALSE),""))</f>
      </c>
      <c r="J18795" s="78">
        <f>IF(OR($E18795="",$H18795=""),"",$H18795*$I18795)</f>
      </c>
      <c r="K18795" s="79" t="str">
        <v/>
      </c>
    </row>
    <row r="18796">
      <c r="A18796" s="81" t="str">
        <v/>
      </c>
      <c r="B18796" s="81" t="str">
        <v/>
      </c>
      <c r="C18796" s="83">
        <f>IF($E18796="","",IFERROR(VLOOKUP(TRIM(E18796&amp;""),'Référentiel Articles'!$A$2:$F$634,2,FALSE),""))</f>
      </c>
      <c r="D18796" s="83">
        <f>IF($E18796="","",IFERROR(VLOOKUP(TRIM(E18796&amp;""),'Référentiel Articles'!$A$2:$F$634,3,FALSE),""))</f>
      </c>
      <c r="E18796" s="81" t="str">
        <v/>
      </c>
      <c r="F18796" s="83">
        <f>IF($E18796="","",IFERROR(VLOOKUP(TRIM(E18796&amp;""),'Référentiel Articles'!$A$2:$F$634,4,FALSE),""))</f>
      </c>
      <c r="G18796" s="84">
        <f>IF($E18796="","",IFERROR(VLOOKUP(TRIM(E18796&amp;""),'Référentiel Articles'!$A$2:$F$634,5,FALSE),""))</f>
      </c>
      <c r="H18796" s="85" t="str">
        <v/>
      </c>
      <c r="I18796" s="84">
        <f>IF($E18796="","",IFERROR(VLOOKUP(TRIM(E18796&amp;""),'Référentiel Articles'!$A$2:$F$634,6,FALSE),""))</f>
      </c>
      <c r="J18796" s="90">
        <f>IF(OR($E18796="",$H18796=""),"",$H18796*$I18796)</f>
      </c>
      <c r="K18796" s="87" t="str">
        <v/>
      </c>
    </row>
    <row r="18797">
      <c r="A18797" s="74" t="str">
        <v/>
      </c>
      <c r="B18797" s="74" t="str">
        <v/>
      </c>
      <c r="C18797" s="75">
        <f>IF($E18797="","",IFERROR(VLOOKUP(TRIM(E18797&amp;""),'Référentiel Articles'!$A$2:$F$634,2,FALSE),""))</f>
      </c>
      <c r="D18797" s="75">
        <f>IF($E18797="","",IFERROR(VLOOKUP(TRIM(E18797&amp;""),'Référentiel Articles'!$A$2:$F$634,3,FALSE),""))</f>
      </c>
      <c r="E18797" s="74" t="str">
        <v/>
      </c>
      <c r="F18797" s="75">
        <f>IF($E18797="","",IFERROR(VLOOKUP(TRIM(E18797&amp;""),'Référentiel Articles'!$A$2:$F$634,4,FALSE),""))</f>
      </c>
      <c r="G18797" s="76">
        <f>IF($E18797="","",IFERROR(VLOOKUP(TRIM(E18797&amp;""),'Référentiel Articles'!$A$2:$F$634,5,FALSE),""))</f>
      </c>
      <c r="H18797" s="77" t="str">
        <v/>
      </c>
      <c r="I18797" s="76">
        <f>IF($E18797="","",IFERROR(VLOOKUP(TRIM(E18797&amp;""),'Référentiel Articles'!$A$2:$F$634,6,FALSE),""))</f>
      </c>
      <c r="J18797" s="78">
        <f>IF(OR($E18797="",$H18797=""),"",$H18797*$I18797)</f>
      </c>
      <c r="K18797" s="79" t="str">
        <v/>
      </c>
    </row>
    <row r="18798">
      <c r="A18798" s="81" t="str">
        <v/>
      </c>
      <c r="B18798" s="81" t="str">
        <v/>
      </c>
      <c r="C18798" s="83">
        <f>IF($E18798="","",IFERROR(VLOOKUP(TRIM(E18798&amp;""),'Référentiel Articles'!$A$2:$F$634,2,FALSE),""))</f>
      </c>
      <c r="D18798" s="83">
        <f>IF($E18798="","",IFERROR(VLOOKUP(TRIM(E18798&amp;""),'Référentiel Articles'!$A$2:$F$634,3,FALSE),""))</f>
      </c>
      <c r="E18798" s="81" t="str">
        <v/>
      </c>
      <c r="F18798" s="83">
        <f>IF($E18798="","",IFERROR(VLOOKUP(TRIM(E18798&amp;""),'Référentiel Articles'!$A$2:$F$634,4,FALSE),""))</f>
      </c>
      <c r="G18798" s="84">
        <f>IF($E18798="","",IFERROR(VLOOKUP(TRIM(E18798&amp;""),'Référentiel Articles'!$A$2:$F$634,5,FALSE),""))</f>
      </c>
      <c r="H18798" s="85" t="str">
        <v/>
      </c>
      <c r="I18798" s="84">
        <f>IF($E18798="","",IFERROR(VLOOKUP(TRIM(E18798&amp;""),'Référentiel Articles'!$A$2:$F$634,6,FALSE),""))</f>
      </c>
      <c r="J18798" s="90">
        <f>IF(OR($E18798="",$H18798=""),"",$H18798*$I18798)</f>
      </c>
      <c r="K18798" s="87" t="str">
        <v/>
      </c>
    </row>
    <row r="18799">
      <c r="A18799" s="74" t="str">
        <v/>
      </c>
      <c r="B18799" s="74" t="str">
        <v/>
      </c>
      <c r="C18799" s="75">
        <f>IF($E18799="","",IFERROR(VLOOKUP(TRIM(E18799&amp;""),'Référentiel Articles'!$A$2:$F$634,2,FALSE),""))</f>
      </c>
      <c r="D18799" s="75">
        <f>IF($E18799="","",IFERROR(VLOOKUP(TRIM(E18799&amp;""),'Référentiel Articles'!$A$2:$F$634,3,FALSE),""))</f>
      </c>
      <c r="E18799" s="74" t="str">
        <v/>
      </c>
      <c r="F18799" s="75">
        <f>IF($E18799="","",IFERROR(VLOOKUP(TRIM(E18799&amp;""),'Référentiel Articles'!$A$2:$F$634,4,FALSE),""))</f>
      </c>
      <c r="G18799" s="76">
        <f>IF($E18799="","",IFERROR(VLOOKUP(TRIM(E18799&amp;""),'Référentiel Articles'!$A$2:$F$634,5,FALSE),""))</f>
      </c>
      <c r="H18799" s="77" t="str">
        <v/>
      </c>
      <c r="I18799" s="76">
        <f>IF($E18799="","",IFERROR(VLOOKUP(TRIM(E18799&amp;""),'Référentiel Articles'!$A$2:$F$634,6,FALSE),""))</f>
      </c>
      <c r="J18799" s="78">
        <f>IF(OR($E18799="",$H18799=""),"",$H18799*$I18799)</f>
      </c>
      <c r="K18799" s="79" t="str">
        <v/>
      </c>
    </row>
    <row r="18800">
      <c r="A18800" s="81" t="str">
        <v/>
      </c>
      <c r="B18800" s="81" t="str">
        <v/>
      </c>
      <c r="C18800" s="83">
        <f>IF($E18800="","",IFERROR(VLOOKUP(TRIM(E18800&amp;""),'Référentiel Articles'!$A$2:$F$634,2,FALSE),""))</f>
      </c>
      <c r="D18800" s="83">
        <f>IF($E18800="","",IFERROR(VLOOKUP(TRIM(E18800&amp;""),'Référentiel Articles'!$A$2:$F$634,3,FALSE),""))</f>
      </c>
      <c r="E18800" s="81" t="str">
        <v/>
      </c>
      <c r="F18800" s="83">
        <f>IF($E18800="","",IFERROR(VLOOKUP(TRIM(E18800&amp;""),'Référentiel Articles'!$A$2:$F$634,4,FALSE),""))</f>
      </c>
      <c r="G18800" s="84">
        <f>IF($E18800="","",IFERROR(VLOOKUP(TRIM(E18800&amp;""),'Référentiel Articles'!$A$2:$F$634,5,FALSE),""))</f>
      </c>
      <c r="H18800" s="85" t="str">
        <v/>
      </c>
      <c r="I18800" s="84">
        <f>IF($E18800="","",IFERROR(VLOOKUP(TRIM(E18800&amp;""),'Référentiel Articles'!$A$2:$F$634,6,FALSE),""))</f>
      </c>
      <c r="J18800" s="90">
        <f>IF(OR($E18800="",$H18800=""),"",$H18800*$I18800)</f>
      </c>
      <c r="K18800" s="87" t="str">
        <v/>
      </c>
    </row>
    <row r="18801">
      <c r="A18801" s="74" t="str">
        <v/>
      </c>
      <c r="B18801" s="74" t="str">
        <v/>
      </c>
      <c r="C18801" s="75">
        <f>IF($E18801="","",IFERROR(VLOOKUP(TRIM(E18801&amp;""),'Référentiel Articles'!$A$2:$F$634,2,FALSE),""))</f>
      </c>
      <c r="D18801" s="75">
        <f>IF($E18801="","",IFERROR(VLOOKUP(TRIM(E18801&amp;""),'Référentiel Articles'!$A$2:$F$634,3,FALSE),""))</f>
      </c>
      <c r="E18801" s="74" t="str">
        <v/>
      </c>
      <c r="F18801" s="75">
        <f>IF($E18801="","",IFERROR(VLOOKUP(TRIM(E18801&amp;""),'Référentiel Articles'!$A$2:$F$634,4,FALSE),""))</f>
      </c>
      <c r="G18801" s="76">
        <f>IF($E18801="","",IFERROR(VLOOKUP(TRIM(E18801&amp;""),'Référentiel Articles'!$A$2:$F$634,5,FALSE),""))</f>
      </c>
      <c r="H18801" s="77" t="str">
        <v/>
      </c>
      <c r="I18801" s="76">
        <f>IF($E18801="","",IFERROR(VLOOKUP(TRIM(E18801&amp;""),'Référentiel Articles'!$A$2:$F$634,6,FALSE),""))</f>
      </c>
      <c r="J18801" s="78">
        <f>IF(OR($E18801="",$H18801=""),"",$H18801*$I18801)</f>
      </c>
      <c r="K18801" s="79" t="str">
        <v/>
      </c>
    </row>
    <row r="18802">
      <c r="A18802" s="81" t="str">
        <v/>
      </c>
      <c r="B18802" s="81" t="str">
        <v/>
      </c>
      <c r="C18802" s="83">
        <f>IF($E18802="","",IFERROR(VLOOKUP(TRIM(E18802&amp;""),'Référentiel Articles'!$A$2:$F$634,2,FALSE),""))</f>
      </c>
      <c r="D18802" s="83">
        <f>IF($E18802="","",IFERROR(VLOOKUP(TRIM(E18802&amp;""),'Référentiel Articles'!$A$2:$F$634,3,FALSE),""))</f>
      </c>
      <c r="E18802" s="81" t="str">
        <v/>
      </c>
      <c r="F18802" s="83">
        <f>IF($E18802="","",IFERROR(VLOOKUP(TRIM(E18802&amp;""),'Référentiel Articles'!$A$2:$F$634,4,FALSE),""))</f>
      </c>
      <c r="G18802" s="84">
        <f>IF($E18802="","",IFERROR(VLOOKUP(TRIM(E18802&amp;""),'Référentiel Articles'!$A$2:$F$634,5,FALSE),""))</f>
      </c>
      <c r="H18802" s="85" t="str">
        <v/>
      </c>
      <c r="I18802" s="84">
        <f>IF($E18802="","",IFERROR(VLOOKUP(TRIM(E18802&amp;""),'Référentiel Articles'!$A$2:$F$634,6,FALSE),""))</f>
      </c>
      <c r="J18802" s="90">
        <f>IF(OR($E18802="",$H18802=""),"",$H18802*$I18802)</f>
      </c>
      <c r="K18802" s="87" t="str">
        <v/>
      </c>
    </row>
    <row r="18803">
      <c r="A18803" s="74" t="str">
        <v/>
      </c>
      <c r="B18803" s="74" t="str">
        <v/>
      </c>
      <c r="C18803" s="75">
        <f>IF($E18803="","",IFERROR(VLOOKUP(TRIM(E18803&amp;""),'Référentiel Articles'!$A$2:$F$634,2,FALSE),""))</f>
      </c>
      <c r="D18803" s="75">
        <f>IF($E18803="","",IFERROR(VLOOKUP(TRIM(E18803&amp;""),'Référentiel Articles'!$A$2:$F$634,3,FALSE),""))</f>
      </c>
      <c r="E18803" s="74" t="str">
        <v/>
      </c>
      <c r="F18803" s="75">
        <f>IF($E18803="","",IFERROR(VLOOKUP(TRIM(E18803&amp;""),'Référentiel Articles'!$A$2:$F$634,4,FALSE),""))</f>
      </c>
      <c r="G18803" s="76">
        <f>IF($E18803="","",IFERROR(VLOOKUP(TRIM(E18803&amp;""),'Référentiel Articles'!$A$2:$F$634,5,FALSE),""))</f>
      </c>
      <c r="H18803" s="77" t="str">
        <v/>
      </c>
      <c r="I18803" s="76">
        <f>IF($E18803="","",IFERROR(VLOOKUP(TRIM(E18803&amp;""),'Référentiel Articles'!$A$2:$F$634,6,FALSE),""))</f>
      </c>
      <c r="J18803" s="78">
        <f>IF(OR($E18803="",$H18803=""),"",$H18803*$I18803)</f>
      </c>
      <c r="K18803" s="79" t="str">
        <v/>
      </c>
    </row>
    <row r="18804">
      <c r="A18804" s="81" t="str">
        <v/>
      </c>
      <c r="B18804" s="81" t="str">
        <v/>
      </c>
      <c r="C18804" s="83">
        <f>IF($E18804="","",IFERROR(VLOOKUP(TRIM(E18804&amp;""),'Référentiel Articles'!$A$2:$F$634,2,FALSE),""))</f>
      </c>
      <c r="D18804" s="83">
        <f>IF($E18804="","",IFERROR(VLOOKUP(TRIM(E18804&amp;""),'Référentiel Articles'!$A$2:$F$634,3,FALSE),""))</f>
      </c>
      <c r="E18804" s="81" t="str">
        <v/>
      </c>
      <c r="F18804" s="83">
        <f>IF($E18804="","",IFERROR(VLOOKUP(TRIM(E18804&amp;""),'Référentiel Articles'!$A$2:$F$634,4,FALSE),""))</f>
      </c>
      <c r="G18804" s="84">
        <f>IF($E18804="","",IFERROR(VLOOKUP(TRIM(E18804&amp;""),'Référentiel Articles'!$A$2:$F$634,5,FALSE),""))</f>
      </c>
      <c r="H18804" s="85" t="str">
        <v/>
      </c>
      <c r="I18804" s="84">
        <f>IF($E18804="","",IFERROR(VLOOKUP(TRIM(E18804&amp;""),'Référentiel Articles'!$A$2:$F$634,6,FALSE),""))</f>
      </c>
      <c r="J18804" s="90">
        <f>IF(OR($E18804="",$H18804=""),"",$H18804*$I18804)</f>
      </c>
      <c r="K18804" s="87" t="str">
        <v/>
      </c>
    </row>
    <row r="18805">
      <c r="A18805" s="74" t="str">
        <v/>
      </c>
      <c r="B18805" s="74" t="str">
        <v/>
      </c>
      <c r="C18805" s="75">
        <f>IF($E18805="","",IFERROR(VLOOKUP(TRIM(E18805&amp;""),'Référentiel Articles'!$A$2:$F$634,2,FALSE),""))</f>
      </c>
      <c r="D18805" s="75">
        <f>IF($E18805="","",IFERROR(VLOOKUP(TRIM(E18805&amp;""),'Référentiel Articles'!$A$2:$F$634,3,FALSE),""))</f>
      </c>
      <c r="E18805" s="74" t="str">
        <v/>
      </c>
      <c r="F18805" s="75">
        <f>IF($E18805="","",IFERROR(VLOOKUP(TRIM(E18805&amp;""),'Référentiel Articles'!$A$2:$F$634,4,FALSE),""))</f>
      </c>
      <c r="G18805" s="76">
        <f>IF($E18805="","",IFERROR(VLOOKUP(TRIM(E18805&amp;""),'Référentiel Articles'!$A$2:$F$634,5,FALSE),""))</f>
      </c>
      <c r="H18805" s="77" t="str">
        <v/>
      </c>
      <c r="I18805" s="76">
        <f>IF($E18805="","",IFERROR(VLOOKUP(TRIM(E18805&amp;""),'Référentiel Articles'!$A$2:$F$634,6,FALSE),""))</f>
      </c>
      <c r="J18805" s="78">
        <f>IF(OR($E18805="",$H18805=""),"",$H18805*$I18805)</f>
      </c>
      <c r="K18805" s="79" t="str">
        <v/>
      </c>
    </row>
    <row r="18806">
      <c r="A18806" s="81" t="str">
        <v/>
      </c>
      <c r="B18806" s="81" t="str">
        <v/>
      </c>
      <c r="C18806" s="83">
        <f>IF($E18806="","",IFERROR(VLOOKUP(TRIM(E18806&amp;""),'Référentiel Articles'!$A$2:$F$634,2,FALSE),""))</f>
      </c>
      <c r="D18806" s="83">
        <f>IF($E18806="","",IFERROR(VLOOKUP(TRIM(E18806&amp;""),'Référentiel Articles'!$A$2:$F$634,3,FALSE),""))</f>
      </c>
      <c r="E18806" s="81" t="str">
        <v/>
      </c>
      <c r="F18806" s="83">
        <f>IF($E18806="","",IFERROR(VLOOKUP(TRIM(E18806&amp;""),'Référentiel Articles'!$A$2:$F$634,4,FALSE),""))</f>
      </c>
      <c r="G18806" s="84">
        <f>IF($E18806="","",IFERROR(VLOOKUP(TRIM(E18806&amp;""),'Référentiel Articles'!$A$2:$F$634,5,FALSE),""))</f>
      </c>
      <c r="H18806" s="85" t="str">
        <v/>
      </c>
      <c r="I18806" s="84">
        <f>IF($E18806="","",IFERROR(VLOOKUP(TRIM(E18806&amp;""),'Référentiel Articles'!$A$2:$F$634,6,FALSE),""))</f>
      </c>
      <c r="J18806" s="90">
        <f>IF(OR($E18806="",$H18806=""),"",$H18806*$I18806)</f>
      </c>
      <c r="K18806" s="87" t="str">
        <v/>
      </c>
    </row>
    <row r="18807">
      <c r="A18807" s="74" t="str">
        <v/>
      </c>
      <c r="B18807" s="74" t="str">
        <v/>
      </c>
      <c r="C18807" s="75">
        <f>IF($E18807="","",IFERROR(VLOOKUP(TRIM(E18807&amp;""),'Référentiel Articles'!$A$2:$F$634,2,FALSE),""))</f>
      </c>
      <c r="D18807" s="75">
        <f>IF($E18807="","",IFERROR(VLOOKUP(TRIM(E18807&amp;""),'Référentiel Articles'!$A$2:$F$634,3,FALSE),""))</f>
      </c>
      <c r="E18807" s="74" t="str">
        <v/>
      </c>
      <c r="F18807" s="75">
        <f>IF($E18807="","",IFERROR(VLOOKUP(TRIM(E18807&amp;""),'Référentiel Articles'!$A$2:$F$634,4,FALSE),""))</f>
      </c>
      <c r="G18807" s="76">
        <f>IF($E18807="","",IFERROR(VLOOKUP(TRIM(E18807&amp;""),'Référentiel Articles'!$A$2:$F$634,5,FALSE),""))</f>
      </c>
      <c r="H18807" s="77" t="str">
        <v/>
      </c>
      <c r="I18807" s="76">
        <f>IF($E18807="","",IFERROR(VLOOKUP(TRIM(E18807&amp;""),'Référentiel Articles'!$A$2:$F$634,6,FALSE),""))</f>
      </c>
      <c r="J18807" s="78">
        <f>IF(OR($E18807="",$H18807=""),"",$H18807*$I18807)</f>
      </c>
      <c r="K18807" s="79" t="str">
        <v/>
      </c>
    </row>
    <row r="18808">
      <c r="A18808" s="81" t="str">
        <v/>
      </c>
      <c r="B18808" s="81" t="str">
        <v/>
      </c>
      <c r="C18808" s="83">
        <f>IF($E18808="","",IFERROR(VLOOKUP(TRIM(E18808&amp;""),'Référentiel Articles'!$A$2:$F$634,2,FALSE),""))</f>
      </c>
      <c r="D18808" s="83">
        <f>IF($E18808="","",IFERROR(VLOOKUP(TRIM(E18808&amp;""),'Référentiel Articles'!$A$2:$F$634,3,FALSE),""))</f>
      </c>
      <c r="E18808" s="81" t="str">
        <v/>
      </c>
      <c r="F18808" s="83">
        <f>IF($E18808="","",IFERROR(VLOOKUP(TRIM(E18808&amp;""),'Référentiel Articles'!$A$2:$F$634,4,FALSE),""))</f>
      </c>
      <c r="G18808" s="84">
        <f>IF($E18808="","",IFERROR(VLOOKUP(TRIM(E18808&amp;""),'Référentiel Articles'!$A$2:$F$634,5,FALSE),""))</f>
      </c>
      <c r="H18808" s="85" t="str">
        <v/>
      </c>
      <c r="I18808" s="84">
        <f>IF($E18808="","",IFERROR(VLOOKUP(TRIM(E18808&amp;""),'Référentiel Articles'!$A$2:$F$634,6,FALSE),""))</f>
      </c>
      <c r="J18808" s="90">
        <f>IF(OR($E18808="",$H18808=""),"",$H18808*$I18808)</f>
      </c>
      <c r="K18808" s="87" t="str">
        <v/>
      </c>
    </row>
    <row r="18809">
      <c r="A18809" s="74" t="str">
        <v/>
      </c>
      <c r="B18809" s="74" t="str">
        <v/>
      </c>
      <c r="C18809" s="75">
        <f>IF($E18809="","",IFERROR(VLOOKUP(TRIM(E18809&amp;""),'Référentiel Articles'!$A$2:$F$634,2,FALSE),""))</f>
      </c>
      <c r="D18809" s="75">
        <f>IF($E18809="","",IFERROR(VLOOKUP(TRIM(E18809&amp;""),'Référentiel Articles'!$A$2:$F$634,3,FALSE),""))</f>
      </c>
      <c r="E18809" s="74" t="str">
        <v/>
      </c>
      <c r="F18809" s="75">
        <f>IF($E18809="","",IFERROR(VLOOKUP(TRIM(E18809&amp;""),'Référentiel Articles'!$A$2:$F$634,4,FALSE),""))</f>
      </c>
      <c r="G18809" s="76">
        <f>IF($E18809="","",IFERROR(VLOOKUP(TRIM(E18809&amp;""),'Référentiel Articles'!$A$2:$F$634,5,FALSE),""))</f>
      </c>
      <c r="H18809" s="77" t="str">
        <v/>
      </c>
      <c r="I18809" s="76">
        <f>IF($E18809="","",IFERROR(VLOOKUP(TRIM(E18809&amp;""),'Référentiel Articles'!$A$2:$F$634,6,FALSE),""))</f>
      </c>
      <c r="J18809" s="78">
        <f>IF(OR($E18809="",$H18809=""),"",$H18809*$I18809)</f>
      </c>
      <c r="K18809" s="79" t="str">
        <v/>
      </c>
    </row>
    <row r="18810">
      <c r="A18810" s="81" t="str">
        <v/>
      </c>
      <c r="B18810" s="81" t="str">
        <v/>
      </c>
      <c r="C18810" s="83">
        <f>IF($E18810="","",IFERROR(VLOOKUP(TRIM(E18810&amp;""),'Référentiel Articles'!$A$2:$F$634,2,FALSE),""))</f>
      </c>
      <c r="D18810" s="83">
        <f>IF($E18810="","",IFERROR(VLOOKUP(TRIM(E18810&amp;""),'Référentiel Articles'!$A$2:$F$634,3,FALSE),""))</f>
      </c>
      <c r="E18810" s="81" t="str">
        <v/>
      </c>
      <c r="F18810" s="83">
        <f>IF($E18810="","",IFERROR(VLOOKUP(TRIM(E18810&amp;""),'Référentiel Articles'!$A$2:$F$634,4,FALSE),""))</f>
      </c>
      <c r="G18810" s="84">
        <f>IF($E18810="","",IFERROR(VLOOKUP(TRIM(E18810&amp;""),'Référentiel Articles'!$A$2:$F$634,5,FALSE),""))</f>
      </c>
      <c r="H18810" s="85" t="str">
        <v/>
      </c>
      <c r="I18810" s="84">
        <f>IF($E18810="","",IFERROR(VLOOKUP(TRIM(E18810&amp;""),'Référentiel Articles'!$A$2:$F$634,6,FALSE),""))</f>
      </c>
      <c r="J18810" s="90">
        <f>IF(OR($E18810="",$H18810=""),"",$H18810*$I18810)</f>
      </c>
      <c r="K18810" s="87" t="str">
        <v/>
      </c>
    </row>
    <row r="18811">
      <c r="A18811" s="74" t="str">
        <v/>
      </c>
      <c r="B18811" s="74" t="str">
        <v/>
      </c>
      <c r="C18811" s="75">
        <f>IF($E18811="","",IFERROR(VLOOKUP(TRIM(E18811&amp;""),'Référentiel Articles'!$A$2:$F$634,2,FALSE),""))</f>
      </c>
      <c r="D18811" s="75">
        <f>IF($E18811="","",IFERROR(VLOOKUP(TRIM(E18811&amp;""),'Référentiel Articles'!$A$2:$F$634,3,FALSE),""))</f>
      </c>
      <c r="E18811" s="74" t="str">
        <v/>
      </c>
      <c r="F18811" s="75">
        <f>IF($E18811="","",IFERROR(VLOOKUP(TRIM(E18811&amp;""),'Référentiel Articles'!$A$2:$F$634,4,FALSE),""))</f>
      </c>
      <c r="G18811" s="76">
        <f>IF($E18811="","",IFERROR(VLOOKUP(TRIM(E18811&amp;""),'Référentiel Articles'!$A$2:$F$634,5,FALSE),""))</f>
      </c>
      <c r="H18811" s="77" t="str">
        <v/>
      </c>
      <c r="I18811" s="76">
        <f>IF($E18811="","",IFERROR(VLOOKUP(TRIM(E18811&amp;""),'Référentiel Articles'!$A$2:$F$634,6,FALSE),""))</f>
      </c>
      <c r="J18811" s="78">
        <f>IF(OR($E18811="",$H18811=""),"",$H18811*$I18811)</f>
      </c>
      <c r="K18811" s="79" t="str">
        <v/>
      </c>
    </row>
    <row r="18812">
      <c r="A18812" s="81" t="str">
        <v/>
      </c>
      <c r="B18812" s="81" t="str">
        <v/>
      </c>
      <c r="C18812" s="83">
        <f>IF($E18812="","",IFERROR(VLOOKUP(TRIM(E18812&amp;""),'Référentiel Articles'!$A$2:$F$634,2,FALSE),""))</f>
      </c>
      <c r="D18812" s="83">
        <f>IF($E18812="","",IFERROR(VLOOKUP(TRIM(E18812&amp;""),'Référentiel Articles'!$A$2:$F$634,3,FALSE),""))</f>
      </c>
      <c r="E18812" s="81" t="str">
        <v/>
      </c>
      <c r="F18812" s="83">
        <f>IF($E18812="","",IFERROR(VLOOKUP(TRIM(E18812&amp;""),'Référentiel Articles'!$A$2:$F$634,4,FALSE),""))</f>
      </c>
      <c r="G18812" s="84">
        <f>IF($E18812="","",IFERROR(VLOOKUP(TRIM(E18812&amp;""),'Référentiel Articles'!$A$2:$F$634,5,FALSE),""))</f>
      </c>
      <c r="H18812" s="85" t="str">
        <v/>
      </c>
      <c r="I18812" s="84">
        <f>IF($E18812="","",IFERROR(VLOOKUP(TRIM(E18812&amp;""),'Référentiel Articles'!$A$2:$F$634,6,FALSE),""))</f>
      </c>
      <c r="J18812" s="90">
        <f>IF(OR($E18812="",$H18812=""),"",$H18812*$I18812)</f>
      </c>
      <c r="K18812" s="87" t="str">
        <v/>
      </c>
    </row>
    <row r="18813">
      <c r="A18813" s="74" t="str">
        <v/>
      </c>
      <c r="B18813" s="74" t="str">
        <v/>
      </c>
      <c r="C18813" s="75">
        <f>IF($E18813="","",IFERROR(VLOOKUP(TRIM(E18813&amp;""),'Référentiel Articles'!$A$2:$F$634,2,FALSE),""))</f>
      </c>
      <c r="D18813" s="75">
        <f>IF($E18813="","",IFERROR(VLOOKUP(TRIM(E18813&amp;""),'Référentiel Articles'!$A$2:$F$634,3,FALSE),""))</f>
      </c>
      <c r="E18813" s="74" t="str">
        <v/>
      </c>
      <c r="F18813" s="75">
        <f>IF($E18813="","",IFERROR(VLOOKUP(TRIM(E18813&amp;""),'Référentiel Articles'!$A$2:$F$634,4,FALSE),""))</f>
      </c>
      <c r="G18813" s="76">
        <f>IF($E18813="","",IFERROR(VLOOKUP(TRIM(E18813&amp;""),'Référentiel Articles'!$A$2:$F$634,5,FALSE),""))</f>
      </c>
      <c r="H18813" s="77" t="str">
        <v/>
      </c>
      <c r="I18813" s="76">
        <f>IF($E18813="","",IFERROR(VLOOKUP(TRIM(E18813&amp;""),'Référentiel Articles'!$A$2:$F$634,6,FALSE),""))</f>
      </c>
      <c r="J18813" s="78">
        <f>IF(OR($E18813="",$H18813=""),"",$H18813*$I18813)</f>
      </c>
      <c r="K18813" s="79" t="str">
        <v/>
      </c>
    </row>
    <row r="18814">
      <c r="A18814" s="81" t="str">
        <v/>
      </c>
      <c r="B18814" s="81" t="str">
        <v/>
      </c>
      <c r="C18814" s="83">
        <f>IF($E18814="","",IFERROR(VLOOKUP(TRIM(E18814&amp;""),'Référentiel Articles'!$A$2:$F$634,2,FALSE),""))</f>
      </c>
      <c r="D18814" s="83">
        <f>IF($E18814="","",IFERROR(VLOOKUP(TRIM(E18814&amp;""),'Référentiel Articles'!$A$2:$F$634,3,FALSE),""))</f>
      </c>
      <c r="E18814" s="81" t="str">
        <v/>
      </c>
      <c r="F18814" s="83">
        <f>IF($E18814="","",IFERROR(VLOOKUP(TRIM(E18814&amp;""),'Référentiel Articles'!$A$2:$F$634,4,FALSE),""))</f>
      </c>
      <c r="G18814" s="84">
        <f>IF($E18814="","",IFERROR(VLOOKUP(TRIM(E18814&amp;""),'Référentiel Articles'!$A$2:$F$634,5,FALSE),""))</f>
      </c>
      <c r="H18814" s="85" t="str">
        <v/>
      </c>
      <c r="I18814" s="84">
        <f>IF($E18814="","",IFERROR(VLOOKUP(TRIM(E18814&amp;""),'Référentiel Articles'!$A$2:$F$634,6,FALSE),""))</f>
      </c>
      <c r="J18814" s="90">
        <f>IF(OR($E18814="",$H18814=""),"",$H18814*$I18814)</f>
      </c>
      <c r="K18814" s="87" t="str">
        <v/>
      </c>
    </row>
    <row r="18815">
      <c r="A18815" s="74" t="str">
        <v/>
      </c>
      <c r="B18815" s="74" t="str">
        <v/>
      </c>
      <c r="C18815" s="75">
        <f>IF($E18815="","",IFERROR(VLOOKUP(TRIM(E18815&amp;""),'Référentiel Articles'!$A$2:$F$634,2,FALSE),""))</f>
      </c>
      <c r="D18815" s="75">
        <f>IF($E18815="","",IFERROR(VLOOKUP(TRIM(E18815&amp;""),'Référentiel Articles'!$A$2:$F$634,3,FALSE),""))</f>
      </c>
      <c r="E18815" s="74" t="str">
        <v/>
      </c>
      <c r="F18815" s="75">
        <f>IF($E18815="","",IFERROR(VLOOKUP(TRIM(E18815&amp;""),'Référentiel Articles'!$A$2:$F$634,4,FALSE),""))</f>
      </c>
      <c r="G18815" s="76">
        <f>IF($E18815="","",IFERROR(VLOOKUP(TRIM(E18815&amp;""),'Référentiel Articles'!$A$2:$F$634,5,FALSE),""))</f>
      </c>
      <c r="H18815" s="77" t="str">
        <v/>
      </c>
      <c r="I18815" s="76">
        <f>IF($E18815="","",IFERROR(VLOOKUP(TRIM(E18815&amp;""),'Référentiel Articles'!$A$2:$F$634,6,FALSE),""))</f>
      </c>
      <c r="J18815" s="78">
        <f>IF(OR($E18815="",$H18815=""),"",$H18815*$I18815)</f>
      </c>
      <c r="K18815" s="79" t="str">
        <v/>
      </c>
    </row>
    <row r="18816">
      <c r="A18816" s="81" t="str">
        <v/>
      </c>
      <c r="B18816" s="81" t="str">
        <v/>
      </c>
      <c r="C18816" s="83">
        <f>IF($E18816="","",IFERROR(VLOOKUP(TRIM(E18816&amp;""),'Référentiel Articles'!$A$2:$F$634,2,FALSE),""))</f>
      </c>
      <c r="D18816" s="83">
        <f>IF($E18816="","",IFERROR(VLOOKUP(TRIM(E18816&amp;""),'Référentiel Articles'!$A$2:$F$634,3,FALSE),""))</f>
      </c>
      <c r="E18816" s="81" t="str">
        <v/>
      </c>
      <c r="F18816" s="83">
        <f>IF($E18816="","",IFERROR(VLOOKUP(TRIM(E18816&amp;""),'Référentiel Articles'!$A$2:$F$634,4,FALSE),""))</f>
      </c>
      <c r="G18816" s="84">
        <f>IF($E18816="","",IFERROR(VLOOKUP(TRIM(E18816&amp;""),'Référentiel Articles'!$A$2:$F$634,5,FALSE),""))</f>
      </c>
      <c r="H18816" s="85" t="str">
        <v/>
      </c>
      <c r="I18816" s="84">
        <f>IF($E18816="","",IFERROR(VLOOKUP(TRIM(E18816&amp;""),'Référentiel Articles'!$A$2:$F$634,6,FALSE),""))</f>
      </c>
      <c r="J18816" s="90">
        <f>IF(OR($E18816="",$H18816=""),"",$H18816*$I18816)</f>
      </c>
      <c r="K18816" s="87" t="str">
        <v/>
      </c>
    </row>
    <row r="18817">
      <c r="A18817" s="74" t="str">
        <v/>
      </c>
      <c r="B18817" s="74" t="str">
        <v/>
      </c>
      <c r="C18817" s="75">
        <f>IF($E18817="","",IFERROR(VLOOKUP(TRIM(E18817&amp;""),'Référentiel Articles'!$A$2:$F$634,2,FALSE),""))</f>
      </c>
      <c r="D18817" s="75">
        <f>IF($E18817="","",IFERROR(VLOOKUP(TRIM(E18817&amp;""),'Référentiel Articles'!$A$2:$F$634,3,FALSE),""))</f>
      </c>
      <c r="E18817" s="74" t="str">
        <v/>
      </c>
      <c r="F18817" s="75">
        <f>IF($E18817="","",IFERROR(VLOOKUP(TRIM(E18817&amp;""),'Référentiel Articles'!$A$2:$F$634,4,FALSE),""))</f>
      </c>
      <c r="G18817" s="76">
        <f>IF($E18817="","",IFERROR(VLOOKUP(TRIM(E18817&amp;""),'Référentiel Articles'!$A$2:$F$634,5,FALSE),""))</f>
      </c>
      <c r="H18817" s="77" t="str">
        <v/>
      </c>
      <c r="I18817" s="76">
        <f>IF($E18817="","",IFERROR(VLOOKUP(TRIM(E18817&amp;""),'Référentiel Articles'!$A$2:$F$634,6,FALSE),""))</f>
      </c>
      <c r="J18817" s="78">
        <f>IF(OR($E18817="",$H18817=""),"",$H18817*$I18817)</f>
      </c>
      <c r="K18817" s="79" t="str">
        <v/>
      </c>
    </row>
    <row r="18818">
      <c r="A18818" s="81" t="str">
        <v/>
      </c>
      <c r="B18818" s="81" t="str">
        <v/>
      </c>
      <c r="C18818" s="83">
        <f>IF($E18818="","",IFERROR(VLOOKUP(TRIM(E18818&amp;""),'Référentiel Articles'!$A$2:$F$634,2,FALSE),""))</f>
      </c>
      <c r="D18818" s="83">
        <f>IF($E18818="","",IFERROR(VLOOKUP(TRIM(E18818&amp;""),'Référentiel Articles'!$A$2:$F$634,3,FALSE),""))</f>
      </c>
      <c r="E18818" s="81" t="str">
        <v/>
      </c>
      <c r="F18818" s="83">
        <f>IF($E18818="","",IFERROR(VLOOKUP(TRIM(E18818&amp;""),'Référentiel Articles'!$A$2:$F$634,4,FALSE),""))</f>
      </c>
      <c r="G18818" s="84">
        <f>IF($E18818="","",IFERROR(VLOOKUP(TRIM(E18818&amp;""),'Référentiel Articles'!$A$2:$F$634,5,FALSE),""))</f>
      </c>
      <c r="H18818" s="85" t="str">
        <v/>
      </c>
      <c r="I18818" s="84">
        <f>IF($E18818="","",IFERROR(VLOOKUP(TRIM(E18818&amp;""),'Référentiel Articles'!$A$2:$F$634,6,FALSE),""))</f>
      </c>
      <c r="J18818" s="90">
        <f>IF(OR($E18818="",$H18818=""),"",$H18818*$I18818)</f>
      </c>
      <c r="K18818" s="87" t="str">
        <v/>
      </c>
    </row>
    <row r="18819">
      <c r="A18819" s="74" t="str">
        <v/>
      </c>
      <c r="B18819" s="74" t="str">
        <v/>
      </c>
      <c r="C18819" s="75">
        <f>IF($E18819="","",IFERROR(VLOOKUP(TRIM(E18819&amp;""),'Référentiel Articles'!$A$2:$F$634,2,FALSE),""))</f>
      </c>
      <c r="D18819" s="75">
        <f>IF($E18819="","",IFERROR(VLOOKUP(TRIM(E18819&amp;""),'Référentiel Articles'!$A$2:$F$634,3,FALSE),""))</f>
      </c>
      <c r="E18819" s="74" t="str">
        <v/>
      </c>
      <c r="F18819" s="75">
        <f>IF($E18819="","",IFERROR(VLOOKUP(TRIM(E18819&amp;""),'Référentiel Articles'!$A$2:$F$634,4,FALSE),""))</f>
      </c>
      <c r="G18819" s="76">
        <f>IF($E18819="","",IFERROR(VLOOKUP(TRIM(E18819&amp;""),'Référentiel Articles'!$A$2:$F$634,5,FALSE),""))</f>
      </c>
      <c r="H18819" s="77" t="str">
        <v/>
      </c>
      <c r="I18819" s="76">
        <f>IF($E18819="","",IFERROR(VLOOKUP(TRIM(E18819&amp;""),'Référentiel Articles'!$A$2:$F$634,6,FALSE),""))</f>
      </c>
      <c r="J18819" s="78">
        <f>IF(OR($E18819="",$H18819=""),"",$H18819*$I18819)</f>
      </c>
      <c r="K18819" s="79" t="str">
        <v/>
      </c>
    </row>
    <row r="18820">
      <c r="A18820" s="81" t="str">
        <v/>
      </c>
      <c r="B18820" s="81" t="str">
        <v/>
      </c>
      <c r="C18820" s="83">
        <f>IF($E18820="","",IFERROR(VLOOKUP(TRIM(E18820&amp;""),'Référentiel Articles'!$A$2:$F$634,2,FALSE),""))</f>
      </c>
      <c r="D18820" s="83">
        <f>IF($E18820="","",IFERROR(VLOOKUP(TRIM(E18820&amp;""),'Référentiel Articles'!$A$2:$F$634,3,FALSE),""))</f>
      </c>
      <c r="E18820" s="81" t="str">
        <v/>
      </c>
      <c r="F18820" s="83">
        <f>IF($E18820="","",IFERROR(VLOOKUP(TRIM(E18820&amp;""),'Référentiel Articles'!$A$2:$F$634,4,FALSE),""))</f>
      </c>
      <c r="G18820" s="84">
        <f>IF($E18820="","",IFERROR(VLOOKUP(TRIM(E18820&amp;""),'Référentiel Articles'!$A$2:$F$634,5,FALSE),""))</f>
      </c>
      <c r="H18820" s="85" t="str">
        <v/>
      </c>
      <c r="I18820" s="84">
        <f>IF($E18820="","",IFERROR(VLOOKUP(TRIM(E18820&amp;""),'Référentiel Articles'!$A$2:$F$634,6,FALSE),""))</f>
      </c>
      <c r="J18820" s="90">
        <f>IF(OR($E18820="",$H18820=""),"",$H18820*$I18820)</f>
      </c>
      <c r="K18820" s="87" t="str">
        <v/>
      </c>
    </row>
    <row r="18821">
      <c r="A18821" s="74" t="str">
        <v/>
      </c>
      <c r="B18821" s="74" t="str">
        <v/>
      </c>
      <c r="C18821" s="75">
        <f>IF($E18821="","",IFERROR(VLOOKUP(TRIM(E18821&amp;""),'Référentiel Articles'!$A$2:$F$634,2,FALSE),""))</f>
      </c>
      <c r="D18821" s="75">
        <f>IF($E18821="","",IFERROR(VLOOKUP(TRIM(E18821&amp;""),'Référentiel Articles'!$A$2:$F$634,3,FALSE),""))</f>
      </c>
      <c r="E18821" s="74" t="str">
        <v/>
      </c>
      <c r="F18821" s="75">
        <f>IF($E18821="","",IFERROR(VLOOKUP(TRIM(E18821&amp;""),'Référentiel Articles'!$A$2:$F$634,4,FALSE),""))</f>
      </c>
      <c r="G18821" s="76">
        <f>IF($E18821="","",IFERROR(VLOOKUP(TRIM(E18821&amp;""),'Référentiel Articles'!$A$2:$F$634,5,FALSE),""))</f>
      </c>
      <c r="H18821" s="77" t="str">
        <v/>
      </c>
      <c r="I18821" s="76">
        <f>IF($E18821="","",IFERROR(VLOOKUP(TRIM(E18821&amp;""),'Référentiel Articles'!$A$2:$F$634,6,FALSE),""))</f>
      </c>
      <c r="J18821" s="78">
        <f>IF(OR($E18821="",$H18821=""),"",$H18821*$I18821)</f>
      </c>
      <c r="K18821" s="79" t="str">
        <v/>
      </c>
    </row>
    <row r="18822">
      <c r="A18822" s="81" t="str">
        <v/>
      </c>
      <c r="B18822" s="81" t="str">
        <v/>
      </c>
      <c r="C18822" s="83">
        <f>IF($E18822="","",IFERROR(VLOOKUP(TRIM(E18822&amp;""),'Référentiel Articles'!$A$2:$F$634,2,FALSE),""))</f>
      </c>
      <c r="D18822" s="83">
        <f>IF($E18822="","",IFERROR(VLOOKUP(TRIM(E18822&amp;""),'Référentiel Articles'!$A$2:$F$634,3,FALSE),""))</f>
      </c>
      <c r="E18822" s="81" t="str">
        <v/>
      </c>
      <c r="F18822" s="83">
        <f>IF($E18822="","",IFERROR(VLOOKUP(TRIM(E18822&amp;""),'Référentiel Articles'!$A$2:$F$634,4,FALSE),""))</f>
      </c>
      <c r="G18822" s="84">
        <f>IF($E18822="","",IFERROR(VLOOKUP(TRIM(E18822&amp;""),'Référentiel Articles'!$A$2:$F$634,5,FALSE),""))</f>
      </c>
      <c r="H18822" s="85" t="str">
        <v/>
      </c>
      <c r="I18822" s="84">
        <f>IF($E18822="","",IFERROR(VLOOKUP(TRIM(E18822&amp;""),'Référentiel Articles'!$A$2:$F$634,6,FALSE),""))</f>
      </c>
      <c r="J18822" s="90">
        <f>IF(OR($E18822="",$H18822=""),"",$H18822*$I18822)</f>
      </c>
      <c r="K18822" s="87" t="str">
        <v/>
      </c>
    </row>
    <row r="18823">
      <c r="A18823" s="74" t="str">
        <v/>
      </c>
      <c r="B18823" s="74" t="str">
        <v/>
      </c>
      <c r="C18823" s="75">
        <f>IF($E18823="","",IFERROR(VLOOKUP(TRIM(E18823&amp;""),'Référentiel Articles'!$A$2:$F$634,2,FALSE),""))</f>
      </c>
      <c r="D18823" s="75">
        <f>IF($E18823="","",IFERROR(VLOOKUP(TRIM(E18823&amp;""),'Référentiel Articles'!$A$2:$F$634,3,FALSE),""))</f>
      </c>
      <c r="E18823" s="74" t="str">
        <v/>
      </c>
      <c r="F18823" s="75">
        <f>IF($E18823="","",IFERROR(VLOOKUP(TRIM(E18823&amp;""),'Référentiel Articles'!$A$2:$F$634,4,FALSE),""))</f>
      </c>
      <c r="G18823" s="76">
        <f>IF($E18823="","",IFERROR(VLOOKUP(TRIM(E18823&amp;""),'Référentiel Articles'!$A$2:$F$634,5,FALSE),""))</f>
      </c>
      <c r="H18823" s="77" t="str">
        <v/>
      </c>
      <c r="I18823" s="76">
        <f>IF($E18823="","",IFERROR(VLOOKUP(TRIM(E18823&amp;""),'Référentiel Articles'!$A$2:$F$634,6,FALSE),""))</f>
      </c>
      <c r="J18823" s="78">
        <f>IF(OR($E18823="",$H18823=""),"",$H18823*$I18823)</f>
      </c>
      <c r="K18823" s="79" t="str">
        <v/>
      </c>
    </row>
    <row r="18824">
      <c r="A18824" s="81" t="str">
        <v/>
      </c>
      <c r="B18824" s="81" t="str">
        <v/>
      </c>
      <c r="C18824" s="83">
        <f>IF($E18824="","",IFERROR(VLOOKUP(TRIM(E18824&amp;""),'Référentiel Articles'!$A$2:$F$634,2,FALSE),""))</f>
      </c>
      <c r="D18824" s="83">
        <f>IF($E18824="","",IFERROR(VLOOKUP(TRIM(E18824&amp;""),'Référentiel Articles'!$A$2:$F$634,3,FALSE),""))</f>
      </c>
      <c r="E18824" s="81" t="str">
        <v/>
      </c>
      <c r="F18824" s="83">
        <f>IF($E18824="","",IFERROR(VLOOKUP(TRIM(E18824&amp;""),'Référentiel Articles'!$A$2:$F$634,4,FALSE),""))</f>
      </c>
      <c r="G18824" s="84">
        <f>IF($E18824="","",IFERROR(VLOOKUP(TRIM(E18824&amp;""),'Référentiel Articles'!$A$2:$F$634,5,FALSE),""))</f>
      </c>
      <c r="H18824" s="85" t="str">
        <v/>
      </c>
      <c r="I18824" s="84">
        <f>IF($E18824="","",IFERROR(VLOOKUP(TRIM(E18824&amp;""),'Référentiel Articles'!$A$2:$F$634,6,FALSE),""))</f>
      </c>
      <c r="J18824" s="90">
        <f>IF(OR($E18824="",$H18824=""),"",$H18824*$I18824)</f>
      </c>
      <c r="K18824" s="87" t="str">
        <v/>
      </c>
    </row>
    <row r="18825">
      <c r="A18825" s="74" t="str">
        <v/>
      </c>
      <c r="B18825" s="74" t="str">
        <v/>
      </c>
      <c r="C18825" s="75">
        <f>IF($E18825="","",IFERROR(VLOOKUP(TRIM(E18825&amp;""),'Référentiel Articles'!$A$2:$F$634,2,FALSE),""))</f>
      </c>
      <c r="D18825" s="75">
        <f>IF($E18825="","",IFERROR(VLOOKUP(TRIM(E18825&amp;""),'Référentiel Articles'!$A$2:$F$634,3,FALSE),""))</f>
      </c>
      <c r="E18825" s="74" t="str">
        <v/>
      </c>
      <c r="F18825" s="75">
        <f>IF($E18825="","",IFERROR(VLOOKUP(TRIM(E18825&amp;""),'Référentiel Articles'!$A$2:$F$634,4,FALSE),""))</f>
      </c>
      <c r="G18825" s="76">
        <f>IF($E18825="","",IFERROR(VLOOKUP(TRIM(E18825&amp;""),'Référentiel Articles'!$A$2:$F$634,5,FALSE),""))</f>
      </c>
      <c r="H18825" s="77" t="str">
        <v/>
      </c>
      <c r="I18825" s="76">
        <f>IF($E18825="","",IFERROR(VLOOKUP(TRIM(E18825&amp;""),'Référentiel Articles'!$A$2:$F$634,6,FALSE),""))</f>
      </c>
      <c r="J18825" s="78">
        <f>IF(OR($E18825="",$H18825=""),"",$H18825*$I18825)</f>
      </c>
      <c r="K18825" s="79" t="str">
        <v/>
      </c>
    </row>
    <row r="18826">
      <c r="A18826" s="81" t="str">
        <v/>
      </c>
      <c r="B18826" s="81" t="str">
        <v/>
      </c>
      <c r="C18826" s="83">
        <f>IF($E18826="","",IFERROR(VLOOKUP(TRIM(E18826&amp;""),'Référentiel Articles'!$A$2:$F$634,2,FALSE),""))</f>
      </c>
      <c r="D18826" s="83">
        <f>IF($E18826="","",IFERROR(VLOOKUP(TRIM(E18826&amp;""),'Référentiel Articles'!$A$2:$F$634,3,FALSE),""))</f>
      </c>
      <c r="E18826" s="81" t="str">
        <v/>
      </c>
      <c r="F18826" s="83">
        <f>IF($E18826="","",IFERROR(VLOOKUP(TRIM(E18826&amp;""),'Référentiel Articles'!$A$2:$F$634,4,FALSE),""))</f>
      </c>
      <c r="G18826" s="84">
        <f>IF($E18826="","",IFERROR(VLOOKUP(TRIM(E18826&amp;""),'Référentiel Articles'!$A$2:$F$634,5,FALSE),""))</f>
      </c>
      <c r="H18826" s="85" t="str">
        <v/>
      </c>
      <c r="I18826" s="84">
        <f>IF($E18826="","",IFERROR(VLOOKUP(TRIM(E18826&amp;""),'Référentiel Articles'!$A$2:$F$634,6,FALSE),""))</f>
      </c>
      <c r="J18826" s="90">
        <f>IF(OR($E18826="",$H18826=""),"",$H18826*$I18826)</f>
      </c>
      <c r="K18826" s="87" t="str">
        <v/>
      </c>
    </row>
    <row r="18827">
      <c r="A18827" s="74" t="str">
        <v/>
      </c>
      <c r="B18827" s="74" t="str">
        <v/>
      </c>
      <c r="C18827" s="75">
        <f>IF($E18827="","",IFERROR(VLOOKUP(TRIM(E18827&amp;""),'Référentiel Articles'!$A$2:$F$634,2,FALSE),""))</f>
      </c>
      <c r="D18827" s="75">
        <f>IF($E18827="","",IFERROR(VLOOKUP(TRIM(E18827&amp;""),'Référentiel Articles'!$A$2:$F$634,3,FALSE),""))</f>
      </c>
      <c r="E18827" s="74" t="str">
        <v/>
      </c>
      <c r="F18827" s="75">
        <f>IF($E18827="","",IFERROR(VLOOKUP(TRIM(E18827&amp;""),'Référentiel Articles'!$A$2:$F$634,4,FALSE),""))</f>
      </c>
      <c r="G18827" s="76">
        <f>IF($E18827="","",IFERROR(VLOOKUP(TRIM(E18827&amp;""),'Référentiel Articles'!$A$2:$F$634,5,FALSE),""))</f>
      </c>
      <c r="H18827" s="77" t="str">
        <v/>
      </c>
      <c r="I18827" s="76">
        <f>IF($E18827="","",IFERROR(VLOOKUP(TRIM(E18827&amp;""),'Référentiel Articles'!$A$2:$F$634,6,FALSE),""))</f>
      </c>
      <c r="J18827" s="78">
        <f>IF(OR($E18827="",$H18827=""),"",$H18827*$I18827)</f>
      </c>
      <c r="K18827" s="79" t="str">
        <v/>
      </c>
    </row>
    <row r="18828">
      <c r="A18828" s="81" t="str">
        <v/>
      </c>
      <c r="B18828" s="81" t="str">
        <v/>
      </c>
      <c r="C18828" s="83">
        <f>IF($E18828="","",IFERROR(VLOOKUP(TRIM(E18828&amp;""),'Référentiel Articles'!$A$2:$F$634,2,FALSE),""))</f>
      </c>
      <c r="D18828" s="83">
        <f>IF($E18828="","",IFERROR(VLOOKUP(TRIM(E18828&amp;""),'Référentiel Articles'!$A$2:$F$634,3,FALSE),""))</f>
      </c>
      <c r="E18828" s="81" t="str">
        <v/>
      </c>
      <c r="F18828" s="83">
        <f>IF($E18828="","",IFERROR(VLOOKUP(TRIM(E18828&amp;""),'Référentiel Articles'!$A$2:$F$634,4,FALSE),""))</f>
      </c>
      <c r="G18828" s="84">
        <f>IF($E18828="","",IFERROR(VLOOKUP(TRIM(E18828&amp;""),'Référentiel Articles'!$A$2:$F$634,5,FALSE),""))</f>
      </c>
      <c r="H18828" s="85" t="str">
        <v/>
      </c>
      <c r="I18828" s="84">
        <f>IF($E18828="","",IFERROR(VLOOKUP(TRIM(E18828&amp;""),'Référentiel Articles'!$A$2:$F$634,6,FALSE),""))</f>
      </c>
      <c r="J18828" s="90">
        <f>IF(OR($E18828="",$H18828=""),"",$H18828*$I18828)</f>
      </c>
      <c r="K18828" s="87" t="str">
        <v/>
      </c>
    </row>
    <row r="18829">
      <c r="A18829" s="74" t="str">
        <v/>
      </c>
      <c r="B18829" s="74" t="str">
        <v/>
      </c>
      <c r="C18829" s="75">
        <f>IF($E18829="","",IFERROR(VLOOKUP(TRIM(E18829&amp;""),'Référentiel Articles'!$A$2:$F$634,2,FALSE),""))</f>
      </c>
      <c r="D18829" s="75">
        <f>IF($E18829="","",IFERROR(VLOOKUP(TRIM(E18829&amp;""),'Référentiel Articles'!$A$2:$F$634,3,FALSE),""))</f>
      </c>
      <c r="E18829" s="74" t="str">
        <v/>
      </c>
      <c r="F18829" s="75">
        <f>IF($E18829="","",IFERROR(VLOOKUP(TRIM(E18829&amp;""),'Référentiel Articles'!$A$2:$F$634,4,FALSE),""))</f>
      </c>
      <c r="G18829" s="76">
        <f>IF($E18829="","",IFERROR(VLOOKUP(TRIM(E18829&amp;""),'Référentiel Articles'!$A$2:$F$634,5,FALSE),""))</f>
      </c>
      <c r="H18829" s="77" t="str">
        <v/>
      </c>
      <c r="I18829" s="76">
        <f>IF($E18829="","",IFERROR(VLOOKUP(TRIM(E18829&amp;""),'Référentiel Articles'!$A$2:$F$634,6,FALSE),""))</f>
      </c>
      <c r="J18829" s="78">
        <f>IF(OR($E18829="",$H18829=""),"",$H18829*$I18829)</f>
      </c>
      <c r="K18829" s="79" t="str">
        <v/>
      </c>
    </row>
    <row r="18830">
      <c r="A18830" s="81" t="str">
        <v/>
      </c>
      <c r="B18830" s="81" t="str">
        <v/>
      </c>
      <c r="C18830" s="83">
        <f>IF($E18830="","",IFERROR(VLOOKUP(TRIM(E18830&amp;""),'Référentiel Articles'!$A$2:$F$634,2,FALSE),""))</f>
      </c>
      <c r="D18830" s="83">
        <f>IF($E18830="","",IFERROR(VLOOKUP(TRIM(E18830&amp;""),'Référentiel Articles'!$A$2:$F$634,3,FALSE),""))</f>
      </c>
      <c r="E18830" s="81" t="str">
        <v/>
      </c>
      <c r="F18830" s="83">
        <f>IF($E18830="","",IFERROR(VLOOKUP(TRIM(E18830&amp;""),'Référentiel Articles'!$A$2:$F$634,4,FALSE),""))</f>
      </c>
      <c r="G18830" s="84">
        <f>IF($E18830="","",IFERROR(VLOOKUP(TRIM(E18830&amp;""),'Référentiel Articles'!$A$2:$F$634,5,FALSE),""))</f>
      </c>
      <c r="H18830" s="85" t="str">
        <v/>
      </c>
      <c r="I18830" s="84">
        <f>IF($E18830="","",IFERROR(VLOOKUP(TRIM(E18830&amp;""),'Référentiel Articles'!$A$2:$F$634,6,FALSE),""))</f>
      </c>
      <c r="J18830" s="90">
        <f>IF(OR($E18830="",$H18830=""),"",$H18830*$I18830)</f>
      </c>
      <c r="K18830" s="87" t="str">
        <v/>
      </c>
    </row>
    <row r="18831">
      <c r="A18831" s="74" t="str">
        <v/>
      </c>
      <c r="B18831" s="74" t="str">
        <v/>
      </c>
      <c r="C18831" s="75">
        <f>IF($E18831="","",IFERROR(VLOOKUP(TRIM(E18831&amp;""),'Référentiel Articles'!$A$2:$F$634,2,FALSE),""))</f>
      </c>
      <c r="D18831" s="75">
        <f>IF($E18831="","",IFERROR(VLOOKUP(TRIM(E18831&amp;""),'Référentiel Articles'!$A$2:$F$634,3,FALSE),""))</f>
      </c>
      <c r="E18831" s="74" t="str">
        <v/>
      </c>
      <c r="F18831" s="75">
        <f>IF($E18831="","",IFERROR(VLOOKUP(TRIM(E18831&amp;""),'Référentiel Articles'!$A$2:$F$634,4,FALSE),""))</f>
      </c>
      <c r="G18831" s="76">
        <f>IF($E18831="","",IFERROR(VLOOKUP(TRIM(E18831&amp;""),'Référentiel Articles'!$A$2:$F$634,5,FALSE),""))</f>
      </c>
      <c r="H18831" s="77" t="str">
        <v/>
      </c>
      <c r="I18831" s="76">
        <f>IF($E18831="","",IFERROR(VLOOKUP(TRIM(E18831&amp;""),'Référentiel Articles'!$A$2:$F$634,6,FALSE),""))</f>
      </c>
      <c r="J18831" s="78">
        <f>IF(OR($E18831="",$H18831=""),"",$H18831*$I18831)</f>
      </c>
      <c r="K18831" s="79" t="str">
        <v/>
      </c>
    </row>
    <row r="18832">
      <c r="A18832" s="81" t="str">
        <v/>
      </c>
      <c r="B18832" s="81" t="str">
        <v/>
      </c>
      <c r="C18832" s="83">
        <f>IF($E18832="","",IFERROR(VLOOKUP(TRIM(E18832&amp;""),'Référentiel Articles'!$A$2:$F$634,2,FALSE),""))</f>
      </c>
      <c r="D18832" s="83">
        <f>IF($E18832="","",IFERROR(VLOOKUP(TRIM(E18832&amp;""),'Référentiel Articles'!$A$2:$F$634,3,FALSE),""))</f>
      </c>
      <c r="E18832" s="81" t="str">
        <v/>
      </c>
      <c r="F18832" s="83">
        <f>IF($E18832="","",IFERROR(VLOOKUP(TRIM(E18832&amp;""),'Référentiel Articles'!$A$2:$F$634,4,FALSE),""))</f>
      </c>
      <c r="G18832" s="84">
        <f>IF($E18832="","",IFERROR(VLOOKUP(TRIM(E18832&amp;""),'Référentiel Articles'!$A$2:$F$634,5,FALSE),""))</f>
      </c>
      <c r="H18832" s="85" t="str">
        <v/>
      </c>
      <c r="I18832" s="84">
        <f>IF($E18832="","",IFERROR(VLOOKUP(TRIM(E18832&amp;""),'Référentiel Articles'!$A$2:$F$634,6,FALSE),""))</f>
      </c>
      <c r="J18832" s="90">
        <f>IF(OR($E18832="",$H18832=""),"",$H18832*$I18832)</f>
      </c>
      <c r="K18832" s="87" t="str">
        <v/>
      </c>
    </row>
    <row r="18833">
      <c r="A18833" s="74" t="str">
        <v/>
      </c>
      <c r="B18833" s="74" t="str">
        <v/>
      </c>
      <c r="C18833" s="75">
        <f>IF($E18833="","",IFERROR(VLOOKUP(TRIM(E18833&amp;""),'Référentiel Articles'!$A$2:$F$634,2,FALSE),""))</f>
      </c>
      <c r="D18833" s="75">
        <f>IF($E18833="","",IFERROR(VLOOKUP(TRIM(E18833&amp;""),'Référentiel Articles'!$A$2:$F$634,3,FALSE),""))</f>
      </c>
      <c r="E18833" s="74" t="str">
        <v/>
      </c>
      <c r="F18833" s="75">
        <f>IF($E18833="","",IFERROR(VLOOKUP(TRIM(E18833&amp;""),'Référentiel Articles'!$A$2:$F$634,4,FALSE),""))</f>
      </c>
      <c r="G18833" s="76">
        <f>IF($E18833="","",IFERROR(VLOOKUP(TRIM(E18833&amp;""),'Référentiel Articles'!$A$2:$F$634,5,FALSE),""))</f>
      </c>
      <c r="H18833" s="77" t="str">
        <v/>
      </c>
      <c r="I18833" s="76">
        <f>IF($E18833="","",IFERROR(VLOOKUP(TRIM(E18833&amp;""),'Référentiel Articles'!$A$2:$F$634,6,FALSE),""))</f>
      </c>
      <c r="J18833" s="78">
        <f>IF(OR($E18833="",$H18833=""),"",$H18833*$I18833)</f>
      </c>
      <c r="K18833" s="79" t="str">
        <v/>
      </c>
    </row>
    <row r="18834">
      <c r="A18834" s="81" t="str">
        <v/>
      </c>
      <c r="B18834" s="81" t="str">
        <v/>
      </c>
      <c r="C18834" s="83">
        <f>IF($E18834="","",IFERROR(VLOOKUP(TRIM(E18834&amp;""),'Référentiel Articles'!$A$2:$F$634,2,FALSE),""))</f>
      </c>
      <c r="D18834" s="83">
        <f>IF($E18834="","",IFERROR(VLOOKUP(TRIM(E18834&amp;""),'Référentiel Articles'!$A$2:$F$634,3,FALSE),""))</f>
      </c>
      <c r="E18834" s="81" t="str">
        <v/>
      </c>
      <c r="F18834" s="83">
        <f>IF($E18834="","",IFERROR(VLOOKUP(TRIM(E18834&amp;""),'Référentiel Articles'!$A$2:$F$634,4,FALSE),""))</f>
      </c>
      <c r="G18834" s="84">
        <f>IF($E18834="","",IFERROR(VLOOKUP(TRIM(E18834&amp;""),'Référentiel Articles'!$A$2:$F$634,5,FALSE),""))</f>
      </c>
      <c r="H18834" s="85" t="str">
        <v/>
      </c>
      <c r="I18834" s="84">
        <f>IF($E18834="","",IFERROR(VLOOKUP(TRIM(E18834&amp;""),'Référentiel Articles'!$A$2:$F$634,6,FALSE),""))</f>
      </c>
      <c r="J18834" s="90">
        <f>IF(OR($E18834="",$H18834=""),"",$H18834*$I18834)</f>
      </c>
      <c r="K18834" s="87" t="str">
        <v/>
      </c>
    </row>
    <row r="18835">
      <c r="A18835" s="74" t="str">
        <v/>
      </c>
      <c r="B18835" s="74" t="str">
        <v/>
      </c>
      <c r="C18835" s="75">
        <f>IF($E18835="","",IFERROR(VLOOKUP(TRIM(E18835&amp;""),'Référentiel Articles'!$A$2:$F$634,2,FALSE),""))</f>
      </c>
      <c r="D18835" s="75">
        <f>IF($E18835="","",IFERROR(VLOOKUP(TRIM(E18835&amp;""),'Référentiel Articles'!$A$2:$F$634,3,FALSE),""))</f>
      </c>
      <c r="E18835" s="74" t="str">
        <v/>
      </c>
      <c r="F18835" s="75">
        <f>IF($E18835="","",IFERROR(VLOOKUP(TRIM(E18835&amp;""),'Référentiel Articles'!$A$2:$F$634,4,FALSE),""))</f>
      </c>
      <c r="G18835" s="76">
        <f>IF($E18835="","",IFERROR(VLOOKUP(TRIM(E18835&amp;""),'Référentiel Articles'!$A$2:$F$634,5,FALSE),""))</f>
      </c>
      <c r="H18835" s="77" t="str">
        <v/>
      </c>
      <c r="I18835" s="76">
        <f>IF($E18835="","",IFERROR(VLOOKUP(TRIM(E18835&amp;""),'Référentiel Articles'!$A$2:$F$634,6,FALSE),""))</f>
      </c>
      <c r="J18835" s="78">
        <f>IF(OR($E18835="",$H18835=""),"",$H18835*$I18835)</f>
      </c>
      <c r="K18835" s="79" t="str">
        <v/>
      </c>
    </row>
    <row r="18836">
      <c r="A18836" s="81" t="str">
        <v/>
      </c>
      <c r="B18836" s="81" t="str">
        <v/>
      </c>
      <c r="C18836" s="83">
        <f>IF($E18836="","",IFERROR(VLOOKUP(TRIM(E18836&amp;""),'Référentiel Articles'!$A$2:$F$634,2,FALSE),""))</f>
      </c>
      <c r="D18836" s="83">
        <f>IF($E18836="","",IFERROR(VLOOKUP(TRIM(E18836&amp;""),'Référentiel Articles'!$A$2:$F$634,3,FALSE),""))</f>
      </c>
      <c r="E18836" s="81" t="str">
        <v/>
      </c>
      <c r="F18836" s="83">
        <f>IF($E18836="","",IFERROR(VLOOKUP(TRIM(E18836&amp;""),'Référentiel Articles'!$A$2:$F$634,4,FALSE),""))</f>
      </c>
      <c r="G18836" s="84">
        <f>IF($E18836="","",IFERROR(VLOOKUP(TRIM(E18836&amp;""),'Référentiel Articles'!$A$2:$F$634,5,FALSE),""))</f>
      </c>
      <c r="H18836" s="85" t="str">
        <v/>
      </c>
      <c r="I18836" s="84">
        <f>IF($E18836="","",IFERROR(VLOOKUP(TRIM(E18836&amp;""),'Référentiel Articles'!$A$2:$F$634,6,FALSE),""))</f>
      </c>
      <c r="J18836" s="90">
        <f>IF(OR($E18836="",$H18836=""),"",$H18836*$I18836)</f>
      </c>
      <c r="K18836" s="87" t="str">
        <v/>
      </c>
    </row>
    <row r="18837">
      <c r="A18837" s="74" t="str">
        <v/>
      </c>
      <c r="B18837" s="74" t="str">
        <v/>
      </c>
      <c r="C18837" s="75">
        <f>IF($E18837="","",IFERROR(VLOOKUP(TRIM(E18837&amp;""),'Référentiel Articles'!$A$2:$F$634,2,FALSE),""))</f>
      </c>
      <c r="D18837" s="75">
        <f>IF($E18837="","",IFERROR(VLOOKUP(TRIM(E18837&amp;""),'Référentiel Articles'!$A$2:$F$634,3,FALSE),""))</f>
      </c>
      <c r="E18837" s="74" t="str">
        <v/>
      </c>
      <c r="F18837" s="75">
        <f>IF($E18837="","",IFERROR(VLOOKUP(TRIM(E18837&amp;""),'Référentiel Articles'!$A$2:$F$634,4,FALSE),""))</f>
      </c>
      <c r="G18837" s="76">
        <f>IF($E18837="","",IFERROR(VLOOKUP(TRIM(E18837&amp;""),'Référentiel Articles'!$A$2:$F$634,5,FALSE),""))</f>
      </c>
      <c r="H18837" s="77" t="str">
        <v/>
      </c>
      <c r="I18837" s="76">
        <f>IF($E18837="","",IFERROR(VLOOKUP(TRIM(E18837&amp;""),'Référentiel Articles'!$A$2:$F$634,6,FALSE),""))</f>
      </c>
      <c r="J18837" s="78">
        <f>IF(OR($E18837="",$H18837=""),"",$H18837*$I18837)</f>
      </c>
      <c r="K18837" s="79" t="str">
        <v/>
      </c>
    </row>
    <row r="18838">
      <c r="A18838" s="81" t="str">
        <v/>
      </c>
      <c r="B18838" s="81" t="str">
        <v/>
      </c>
      <c r="C18838" s="83">
        <f>IF($E18838="","",IFERROR(VLOOKUP(TRIM(E18838&amp;""),'Référentiel Articles'!$A$2:$F$634,2,FALSE),""))</f>
      </c>
      <c r="D18838" s="83">
        <f>IF($E18838="","",IFERROR(VLOOKUP(TRIM(E18838&amp;""),'Référentiel Articles'!$A$2:$F$634,3,FALSE),""))</f>
      </c>
      <c r="E18838" s="81" t="str">
        <v/>
      </c>
      <c r="F18838" s="83">
        <f>IF($E18838="","",IFERROR(VLOOKUP(TRIM(E18838&amp;""),'Référentiel Articles'!$A$2:$F$634,4,FALSE),""))</f>
      </c>
      <c r="G18838" s="84">
        <f>IF($E18838="","",IFERROR(VLOOKUP(TRIM(E18838&amp;""),'Référentiel Articles'!$A$2:$F$634,5,FALSE),""))</f>
      </c>
      <c r="H18838" s="85" t="str">
        <v/>
      </c>
      <c r="I18838" s="84">
        <f>IF($E18838="","",IFERROR(VLOOKUP(TRIM(E18838&amp;""),'Référentiel Articles'!$A$2:$F$634,6,FALSE),""))</f>
      </c>
      <c r="J18838" s="90">
        <f>IF(OR($E18838="",$H18838=""),"",$H18838*$I18838)</f>
      </c>
      <c r="K18838" s="87" t="str">
        <v/>
      </c>
    </row>
    <row r="18839">
      <c r="A18839" s="74" t="str">
        <v/>
      </c>
      <c r="B18839" s="74" t="str">
        <v/>
      </c>
      <c r="C18839" s="75">
        <f>IF($E18839="","",IFERROR(VLOOKUP(TRIM(E18839&amp;""),'Référentiel Articles'!$A$2:$F$634,2,FALSE),""))</f>
      </c>
      <c r="D18839" s="75">
        <f>IF($E18839="","",IFERROR(VLOOKUP(TRIM(E18839&amp;""),'Référentiel Articles'!$A$2:$F$634,3,FALSE),""))</f>
      </c>
      <c r="E18839" s="74" t="str">
        <v/>
      </c>
      <c r="F18839" s="75">
        <f>IF($E18839="","",IFERROR(VLOOKUP(TRIM(E18839&amp;""),'Référentiel Articles'!$A$2:$F$634,4,FALSE),""))</f>
      </c>
      <c r="G18839" s="76">
        <f>IF($E18839="","",IFERROR(VLOOKUP(TRIM(E18839&amp;""),'Référentiel Articles'!$A$2:$F$634,5,FALSE),""))</f>
      </c>
      <c r="H18839" s="77" t="str">
        <v/>
      </c>
      <c r="I18839" s="76">
        <f>IF($E18839="","",IFERROR(VLOOKUP(TRIM(E18839&amp;""),'Référentiel Articles'!$A$2:$F$634,6,FALSE),""))</f>
      </c>
      <c r="J18839" s="78">
        <f>IF(OR($E18839="",$H18839=""),"",$H18839*$I18839)</f>
      </c>
      <c r="K18839" s="79" t="str">
        <v/>
      </c>
    </row>
    <row r="18840">
      <c r="A18840" s="81" t="str">
        <v/>
      </c>
      <c r="B18840" s="81" t="str">
        <v/>
      </c>
      <c r="C18840" s="83">
        <f>IF($E18840="","",IFERROR(VLOOKUP(TRIM(E18840&amp;""),'Référentiel Articles'!$A$2:$F$634,2,FALSE),""))</f>
      </c>
      <c r="D18840" s="83">
        <f>IF($E18840="","",IFERROR(VLOOKUP(TRIM(E18840&amp;""),'Référentiel Articles'!$A$2:$F$634,3,FALSE),""))</f>
      </c>
      <c r="E18840" s="81" t="str">
        <v/>
      </c>
      <c r="F18840" s="83">
        <f>IF($E18840="","",IFERROR(VLOOKUP(TRIM(E18840&amp;""),'Référentiel Articles'!$A$2:$F$634,4,FALSE),""))</f>
      </c>
      <c r="G18840" s="84">
        <f>IF($E18840="","",IFERROR(VLOOKUP(TRIM(E18840&amp;""),'Référentiel Articles'!$A$2:$F$634,5,FALSE),""))</f>
      </c>
      <c r="H18840" s="85" t="str">
        <v/>
      </c>
      <c r="I18840" s="84">
        <f>IF($E18840="","",IFERROR(VLOOKUP(TRIM(E18840&amp;""),'Référentiel Articles'!$A$2:$F$634,6,FALSE),""))</f>
      </c>
      <c r="J18840" s="90">
        <f>IF(OR($E18840="",$H18840=""),"",$H18840*$I18840)</f>
      </c>
      <c r="K18840" s="87" t="str">
        <v/>
      </c>
    </row>
    <row r="18841">
      <c r="A18841" s="74" t="str">
        <v/>
      </c>
      <c r="B18841" s="74" t="str">
        <v/>
      </c>
      <c r="C18841" s="75">
        <f>IF($E18841="","",IFERROR(VLOOKUP(TRIM(E18841&amp;""),'Référentiel Articles'!$A$2:$F$634,2,FALSE),""))</f>
      </c>
      <c r="D18841" s="75">
        <f>IF($E18841="","",IFERROR(VLOOKUP(TRIM(E18841&amp;""),'Référentiel Articles'!$A$2:$F$634,3,FALSE),""))</f>
      </c>
      <c r="E18841" s="74" t="str">
        <v/>
      </c>
      <c r="F18841" s="75">
        <f>IF($E18841="","",IFERROR(VLOOKUP(TRIM(E18841&amp;""),'Référentiel Articles'!$A$2:$F$634,4,FALSE),""))</f>
      </c>
      <c r="G18841" s="76">
        <f>IF($E18841="","",IFERROR(VLOOKUP(TRIM(E18841&amp;""),'Référentiel Articles'!$A$2:$F$634,5,FALSE),""))</f>
      </c>
      <c r="H18841" s="77" t="str">
        <v/>
      </c>
      <c r="I18841" s="76">
        <f>IF($E18841="","",IFERROR(VLOOKUP(TRIM(E18841&amp;""),'Référentiel Articles'!$A$2:$F$634,6,FALSE),""))</f>
      </c>
      <c r="J18841" s="78">
        <f>IF(OR($E18841="",$H18841=""),"",$H18841*$I18841)</f>
      </c>
      <c r="K18841" s="79" t="str">
        <v/>
      </c>
    </row>
    <row r="18842">
      <c r="A18842" s="81" t="str">
        <v/>
      </c>
      <c r="B18842" s="81" t="str">
        <v/>
      </c>
      <c r="C18842" s="83">
        <f>IF($E18842="","",IFERROR(VLOOKUP(TRIM(E18842&amp;""),'Référentiel Articles'!$A$2:$F$634,2,FALSE),""))</f>
      </c>
      <c r="D18842" s="83">
        <f>IF($E18842="","",IFERROR(VLOOKUP(TRIM(E18842&amp;""),'Référentiel Articles'!$A$2:$F$634,3,FALSE),""))</f>
      </c>
      <c r="E18842" s="81" t="str">
        <v/>
      </c>
      <c r="F18842" s="83">
        <f>IF($E18842="","",IFERROR(VLOOKUP(TRIM(E18842&amp;""),'Référentiel Articles'!$A$2:$F$634,4,FALSE),""))</f>
      </c>
      <c r="G18842" s="84">
        <f>IF($E18842="","",IFERROR(VLOOKUP(TRIM(E18842&amp;""),'Référentiel Articles'!$A$2:$F$634,5,FALSE),""))</f>
      </c>
      <c r="H18842" s="85" t="str">
        <v/>
      </c>
      <c r="I18842" s="84">
        <f>IF($E18842="","",IFERROR(VLOOKUP(TRIM(E18842&amp;""),'Référentiel Articles'!$A$2:$F$634,6,FALSE),""))</f>
      </c>
      <c r="J18842" s="90">
        <f>IF(OR($E18842="",$H18842=""),"",$H18842*$I18842)</f>
      </c>
      <c r="K18842" s="87" t="str">
        <v/>
      </c>
    </row>
    <row r="18843">
      <c r="A18843" s="74" t="str">
        <v/>
      </c>
      <c r="B18843" s="74" t="str">
        <v/>
      </c>
      <c r="C18843" s="75">
        <f>IF($E18843="","",IFERROR(VLOOKUP(TRIM(E18843&amp;""),'Référentiel Articles'!$A$2:$F$634,2,FALSE),""))</f>
      </c>
      <c r="D18843" s="75">
        <f>IF($E18843="","",IFERROR(VLOOKUP(TRIM(E18843&amp;""),'Référentiel Articles'!$A$2:$F$634,3,FALSE),""))</f>
      </c>
      <c r="E18843" s="74" t="str">
        <v/>
      </c>
      <c r="F18843" s="75">
        <f>IF($E18843="","",IFERROR(VLOOKUP(TRIM(E18843&amp;""),'Référentiel Articles'!$A$2:$F$634,4,FALSE),""))</f>
      </c>
      <c r="G18843" s="76">
        <f>IF($E18843="","",IFERROR(VLOOKUP(TRIM(E18843&amp;""),'Référentiel Articles'!$A$2:$F$634,5,FALSE),""))</f>
      </c>
      <c r="H18843" s="77" t="str">
        <v/>
      </c>
      <c r="I18843" s="76">
        <f>IF($E18843="","",IFERROR(VLOOKUP(TRIM(E18843&amp;""),'Référentiel Articles'!$A$2:$F$634,6,FALSE),""))</f>
      </c>
      <c r="J18843" s="78">
        <f>IF(OR($E18843="",$H18843=""),"",$H18843*$I18843)</f>
      </c>
      <c r="K18843" s="79" t="str">
        <v/>
      </c>
    </row>
    <row r="18844">
      <c r="A18844" s="81" t="str">
        <v/>
      </c>
      <c r="B18844" s="81" t="str">
        <v/>
      </c>
      <c r="C18844" s="83">
        <f>IF($E18844="","",IFERROR(VLOOKUP(TRIM(E18844&amp;""),'Référentiel Articles'!$A$2:$F$634,2,FALSE),""))</f>
      </c>
      <c r="D18844" s="83">
        <f>IF($E18844="","",IFERROR(VLOOKUP(TRIM(E18844&amp;""),'Référentiel Articles'!$A$2:$F$634,3,FALSE),""))</f>
      </c>
      <c r="E18844" s="81" t="str">
        <v/>
      </c>
      <c r="F18844" s="83">
        <f>IF($E18844="","",IFERROR(VLOOKUP(TRIM(E18844&amp;""),'Référentiel Articles'!$A$2:$F$634,4,FALSE),""))</f>
      </c>
      <c r="G18844" s="84">
        <f>IF($E18844="","",IFERROR(VLOOKUP(TRIM(E18844&amp;""),'Référentiel Articles'!$A$2:$F$634,5,FALSE),""))</f>
      </c>
      <c r="H18844" s="85" t="str">
        <v/>
      </c>
      <c r="I18844" s="84">
        <f>IF($E18844="","",IFERROR(VLOOKUP(TRIM(E18844&amp;""),'Référentiel Articles'!$A$2:$F$634,6,FALSE),""))</f>
      </c>
      <c r="J18844" s="90">
        <f>IF(OR($E18844="",$H18844=""),"",$H18844*$I18844)</f>
      </c>
      <c r="K18844" s="87" t="str">
        <v/>
      </c>
    </row>
    <row r="18845">
      <c r="A18845" s="74" t="str">
        <v/>
      </c>
      <c r="B18845" s="74" t="str">
        <v/>
      </c>
      <c r="C18845" s="75">
        <f>IF($E18845="","",IFERROR(VLOOKUP(TRIM(E18845&amp;""),'Référentiel Articles'!$A$2:$F$634,2,FALSE),""))</f>
      </c>
      <c r="D18845" s="75">
        <f>IF($E18845="","",IFERROR(VLOOKUP(TRIM(E18845&amp;""),'Référentiel Articles'!$A$2:$F$634,3,FALSE),""))</f>
      </c>
      <c r="E18845" s="74" t="str">
        <v/>
      </c>
      <c r="F18845" s="75">
        <f>IF($E18845="","",IFERROR(VLOOKUP(TRIM(E18845&amp;""),'Référentiel Articles'!$A$2:$F$634,4,FALSE),""))</f>
      </c>
      <c r="G18845" s="76">
        <f>IF($E18845="","",IFERROR(VLOOKUP(TRIM(E18845&amp;""),'Référentiel Articles'!$A$2:$F$634,5,FALSE),""))</f>
      </c>
      <c r="H18845" s="77" t="str">
        <v/>
      </c>
      <c r="I18845" s="76">
        <f>IF($E18845="","",IFERROR(VLOOKUP(TRIM(E18845&amp;""),'Référentiel Articles'!$A$2:$F$634,6,FALSE),""))</f>
      </c>
      <c r="J18845" s="78">
        <f>IF(OR($E18845="",$H18845=""),"",$H18845*$I18845)</f>
      </c>
      <c r="K18845" s="79" t="str">
        <v/>
      </c>
    </row>
    <row r="18846">
      <c r="A18846" s="81" t="str">
        <v/>
      </c>
      <c r="B18846" s="81" t="str">
        <v/>
      </c>
      <c r="C18846" s="83">
        <f>IF($E18846="","",IFERROR(VLOOKUP(TRIM(E18846&amp;""),'Référentiel Articles'!$A$2:$F$634,2,FALSE),""))</f>
      </c>
      <c r="D18846" s="83">
        <f>IF($E18846="","",IFERROR(VLOOKUP(TRIM(E18846&amp;""),'Référentiel Articles'!$A$2:$F$634,3,FALSE),""))</f>
      </c>
      <c r="E18846" s="81" t="str">
        <v/>
      </c>
      <c r="F18846" s="83">
        <f>IF($E18846="","",IFERROR(VLOOKUP(TRIM(E18846&amp;""),'Référentiel Articles'!$A$2:$F$634,4,FALSE),""))</f>
      </c>
      <c r="G18846" s="84">
        <f>IF($E18846="","",IFERROR(VLOOKUP(TRIM(E18846&amp;""),'Référentiel Articles'!$A$2:$F$634,5,FALSE),""))</f>
      </c>
      <c r="H18846" s="85" t="str">
        <v/>
      </c>
      <c r="I18846" s="84">
        <f>IF($E18846="","",IFERROR(VLOOKUP(TRIM(E18846&amp;""),'Référentiel Articles'!$A$2:$F$634,6,FALSE),""))</f>
      </c>
      <c r="J18846" s="90">
        <f>IF(OR($E18846="",$H18846=""),"",$H18846*$I18846)</f>
      </c>
      <c r="K18846" s="87" t="str">
        <v/>
      </c>
    </row>
    <row r="18847">
      <c r="A18847" s="74" t="str">
        <v/>
      </c>
      <c r="B18847" s="74" t="str">
        <v/>
      </c>
      <c r="C18847" s="75">
        <f>IF($E18847="","",IFERROR(VLOOKUP(TRIM(E18847&amp;""),'Référentiel Articles'!$A$2:$F$634,2,FALSE),""))</f>
      </c>
      <c r="D18847" s="75">
        <f>IF($E18847="","",IFERROR(VLOOKUP(TRIM(E18847&amp;""),'Référentiel Articles'!$A$2:$F$634,3,FALSE),""))</f>
      </c>
      <c r="E18847" s="74" t="str">
        <v/>
      </c>
      <c r="F18847" s="75">
        <f>IF($E18847="","",IFERROR(VLOOKUP(TRIM(E18847&amp;""),'Référentiel Articles'!$A$2:$F$634,4,FALSE),""))</f>
      </c>
      <c r="G18847" s="76">
        <f>IF($E18847="","",IFERROR(VLOOKUP(TRIM(E18847&amp;""),'Référentiel Articles'!$A$2:$F$634,5,FALSE),""))</f>
      </c>
      <c r="H18847" s="77" t="str">
        <v/>
      </c>
      <c r="I18847" s="76">
        <f>IF($E18847="","",IFERROR(VLOOKUP(TRIM(E18847&amp;""),'Référentiel Articles'!$A$2:$F$634,6,FALSE),""))</f>
      </c>
      <c r="J18847" s="78">
        <f>IF(OR($E18847="",$H18847=""),"",$H18847*$I18847)</f>
      </c>
      <c r="K18847" s="79" t="str">
        <v/>
      </c>
    </row>
    <row r="18848">
      <c r="A18848" s="81" t="str">
        <v/>
      </c>
      <c r="B18848" s="81" t="str">
        <v/>
      </c>
      <c r="C18848" s="83">
        <f>IF($E18848="","",IFERROR(VLOOKUP(TRIM(E18848&amp;""),'Référentiel Articles'!$A$2:$F$634,2,FALSE),""))</f>
      </c>
      <c r="D18848" s="83">
        <f>IF($E18848="","",IFERROR(VLOOKUP(TRIM(E18848&amp;""),'Référentiel Articles'!$A$2:$F$634,3,FALSE),""))</f>
      </c>
      <c r="E18848" s="81" t="str">
        <v/>
      </c>
      <c r="F18848" s="83">
        <f>IF($E18848="","",IFERROR(VLOOKUP(TRIM(E18848&amp;""),'Référentiel Articles'!$A$2:$F$634,4,FALSE),""))</f>
      </c>
      <c r="G18848" s="84">
        <f>IF($E18848="","",IFERROR(VLOOKUP(TRIM(E18848&amp;""),'Référentiel Articles'!$A$2:$F$634,5,FALSE),""))</f>
      </c>
      <c r="H18848" s="85" t="str">
        <v/>
      </c>
      <c r="I18848" s="84">
        <f>IF($E18848="","",IFERROR(VLOOKUP(TRIM(E18848&amp;""),'Référentiel Articles'!$A$2:$F$634,6,FALSE),""))</f>
      </c>
      <c r="J18848" s="90">
        <f>IF(OR($E18848="",$H18848=""),"",$H18848*$I18848)</f>
      </c>
      <c r="K18848" s="87" t="str">
        <v/>
      </c>
    </row>
    <row r="18849">
      <c r="A18849" s="74" t="str">
        <v/>
      </c>
      <c r="B18849" s="74" t="str">
        <v/>
      </c>
      <c r="C18849" s="75">
        <f>IF($E18849="","",IFERROR(VLOOKUP(TRIM(E18849&amp;""),'Référentiel Articles'!$A$2:$F$634,2,FALSE),""))</f>
      </c>
      <c r="D18849" s="75">
        <f>IF($E18849="","",IFERROR(VLOOKUP(TRIM(E18849&amp;""),'Référentiel Articles'!$A$2:$F$634,3,FALSE),""))</f>
      </c>
      <c r="E18849" s="74" t="str">
        <v/>
      </c>
      <c r="F18849" s="75">
        <f>IF($E18849="","",IFERROR(VLOOKUP(TRIM(E18849&amp;""),'Référentiel Articles'!$A$2:$F$634,4,FALSE),""))</f>
      </c>
      <c r="G18849" s="76">
        <f>IF($E18849="","",IFERROR(VLOOKUP(TRIM(E18849&amp;""),'Référentiel Articles'!$A$2:$F$634,5,FALSE),""))</f>
      </c>
      <c r="H18849" s="77" t="str">
        <v/>
      </c>
      <c r="I18849" s="76">
        <f>IF($E18849="","",IFERROR(VLOOKUP(TRIM(E18849&amp;""),'Référentiel Articles'!$A$2:$F$634,6,FALSE),""))</f>
      </c>
      <c r="J18849" s="78">
        <f>IF(OR($E18849="",$H18849=""),"",$H18849*$I18849)</f>
      </c>
      <c r="K18849" s="79" t="str">
        <v/>
      </c>
    </row>
    <row r="18850">
      <c r="A18850" s="81" t="str">
        <v/>
      </c>
      <c r="B18850" s="81" t="str">
        <v/>
      </c>
      <c r="C18850" s="83">
        <f>IF($E18850="","",IFERROR(VLOOKUP(TRIM(E18850&amp;""),'Référentiel Articles'!$A$2:$F$634,2,FALSE),""))</f>
      </c>
      <c r="D18850" s="83">
        <f>IF($E18850="","",IFERROR(VLOOKUP(TRIM(E18850&amp;""),'Référentiel Articles'!$A$2:$F$634,3,FALSE),""))</f>
      </c>
      <c r="E18850" s="81" t="str">
        <v/>
      </c>
      <c r="F18850" s="83">
        <f>IF($E18850="","",IFERROR(VLOOKUP(TRIM(E18850&amp;""),'Référentiel Articles'!$A$2:$F$634,4,FALSE),""))</f>
      </c>
      <c r="G18850" s="84">
        <f>IF($E18850="","",IFERROR(VLOOKUP(TRIM(E18850&amp;""),'Référentiel Articles'!$A$2:$F$634,5,FALSE),""))</f>
      </c>
      <c r="H18850" s="85" t="str">
        <v/>
      </c>
      <c r="I18850" s="84">
        <f>IF($E18850="","",IFERROR(VLOOKUP(TRIM(E18850&amp;""),'Référentiel Articles'!$A$2:$F$634,6,FALSE),""))</f>
      </c>
      <c r="J18850" s="90">
        <f>IF(OR($E18850="",$H18850=""),"",$H18850*$I18850)</f>
      </c>
      <c r="K18850" s="87" t="str">
        <v/>
      </c>
    </row>
    <row r="18851">
      <c r="A18851" s="74" t="str">
        <v/>
      </c>
      <c r="B18851" s="74" t="str">
        <v/>
      </c>
      <c r="C18851" s="75">
        <f>IF($E18851="","",IFERROR(VLOOKUP(TRIM(E18851&amp;""),'Référentiel Articles'!$A$2:$F$634,2,FALSE),""))</f>
      </c>
      <c r="D18851" s="75">
        <f>IF($E18851="","",IFERROR(VLOOKUP(TRIM(E18851&amp;""),'Référentiel Articles'!$A$2:$F$634,3,FALSE),""))</f>
      </c>
      <c r="E18851" s="74" t="str">
        <v/>
      </c>
      <c r="F18851" s="75">
        <f>IF($E18851="","",IFERROR(VLOOKUP(TRIM(E18851&amp;""),'Référentiel Articles'!$A$2:$F$634,4,FALSE),""))</f>
      </c>
      <c r="G18851" s="76">
        <f>IF($E18851="","",IFERROR(VLOOKUP(TRIM(E18851&amp;""),'Référentiel Articles'!$A$2:$F$634,5,FALSE),""))</f>
      </c>
      <c r="H18851" s="77" t="str">
        <v/>
      </c>
      <c r="I18851" s="76">
        <f>IF($E18851="","",IFERROR(VLOOKUP(TRIM(E18851&amp;""),'Référentiel Articles'!$A$2:$F$634,6,FALSE),""))</f>
      </c>
      <c r="J18851" s="78">
        <f>IF(OR($E18851="",$H18851=""),"",$H18851*$I18851)</f>
      </c>
      <c r="K18851" s="79" t="str">
        <v/>
      </c>
    </row>
    <row r="18852">
      <c r="A18852" s="81" t="str">
        <v/>
      </c>
      <c r="B18852" s="81" t="str">
        <v/>
      </c>
      <c r="C18852" s="83">
        <f>IF($E18852="","",IFERROR(VLOOKUP(TRIM(E18852&amp;""),'Référentiel Articles'!$A$2:$F$634,2,FALSE),""))</f>
      </c>
      <c r="D18852" s="83">
        <f>IF($E18852="","",IFERROR(VLOOKUP(TRIM(E18852&amp;""),'Référentiel Articles'!$A$2:$F$634,3,FALSE),""))</f>
      </c>
      <c r="E18852" s="81" t="str">
        <v/>
      </c>
      <c r="F18852" s="83">
        <f>IF($E18852="","",IFERROR(VLOOKUP(TRIM(E18852&amp;""),'Référentiel Articles'!$A$2:$F$634,4,FALSE),""))</f>
      </c>
      <c r="G18852" s="84">
        <f>IF($E18852="","",IFERROR(VLOOKUP(TRIM(E18852&amp;""),'Référentiel Articles'!$A$2:$F$634,5,FALSE),""))</f>
      </c>
      <c r="H18852" s="85" t="str">
        <v/>
      </c>
      <c r="I18852" s="84">
        <f>IF($E18852="","",IFERROR(VLOOKUP(TRIM(E18852&amp;""),'Référentiel Articles'!$A$2:$F$634,6,FALSE),""))</f>
      </c>
      <c r="J18852" s="90">
        <f>IF(OR($E18852="",$H18852=""),"",$H18852*$I18852)</f>
      </c>
      <c r="K18852" s="87" t="str">
        <v/>
      </c>
    </row>
    <row r="18853">
      <c r="A18853" s="74" t="str">
        <v/>
      </c>
      <c r="B18853" s="74" t="str">
        <v/>
      </c>
      <c r="C18853" s="75">
        <f>IF($E18853="","",IFERROR(VLOOKUP(TRIM(E18853&amp;""),'Référentiel Articles'!$A$2:$F$634,2,FALSE),""))</f>
      </c>
      <c r="D18853" s="75">
        <f>IF($E18853="","",IFERROR(VLOOKUP(TRIM(E18853&amp;""),'Référentiel Articles'!$A$2:$F$634,3,FALSE),""))</f>
      </c>
      <c r="E18853" s="74" t="str">
        <v/>
      </c>
      <c r="F18853" s="75">
        <f>IF($E18853="","",IFERROR(VLOOKUP(TRIM(E18853&amp;""),'Référentiel Articles'!$A$2:$F$634,4,FALSE),""))</f>
      </c>
      <c r="G18853" s="76">
        <f>IF($E18853="","",IFERROR(VLOOKUP(TRIM(E18853&amp;""),'Référentiel Articles'!$A$2:$F$634,5,FALSE),""))</f>
      </c>
      <c r="H18853" s="77" t="str">
        <v/>
      </c>
      <c r="I18853" s="76">
        <f>IF($E18853="","",IFERROR(VLOOKUP(TRIM(E18853&amp;""),'Référentiel Articles'!$A$2:$F$634,6,FALSE),""))</f>
      </c>
      <c r="J18853" s="78">
        <f>IF(OR($E18853="",$H18853=""),"",$H18853*$I18853)</f>
      </c>
      <c r="K18853" s="79" t="str">
        <v/>
      </c>
    </row>
    <row r="18854">
      <c r="A18854" s="81" t="str">
        <v/>
      </c>
      <c r="B18854" s="81" t="str">
        <v/>
      </c>
      <c r="C18854" s="83">
        <f>IF($E18854="","",IFERROR(VLOOKUP(TRIM(E18854&amp;""),'Référentiel Articles'!$A$2:$F$634,2,FALSE),""))</f>
      </c>
      <c r="D18854" s="83">
        <f>IF($E18854="","",IFERROR(VLOOKUP(TRIM(E18854&amp;""),'Référentiel Articles'!$A$2:$F$634,3,FALSE),""))</f>
      </c>
      <c r="E18854" s="81" t="str">
        <v/>
      </c>
      <c r="F18854" s="83">
        <f>IF($E18854="","",IFERROR(VLOOKUP(TRIM(E18854&amp;""),'Référentiel Articles'!$A$2:$F$634,4,FALSE),""))</f>
      </c>
      <c r="G18854" s="84">
        <f>IF($E18854="","",IFERROR(VLOOKUP(TRIM(E18854&amp;""),'Référentiel Articles'!$A$2:$F$634,5,FALSE),""))</f>
      </c>
      <c r="H18854" s="85" t="str">
        <v/>
      </c>
      <c r="I18854" s="84">
        <f>IF($E18854="","",IFERROR(VLOOKUP(TRIM(E18854&amp;""),'Référentiel Articles'!$A$2:$F$634,6,FALSE),""))</f>
      </c>
      <c r="J18854" s="90">
        <f>IF(OR($E18854="",$H18854=""),"",$H18854*$I18854)</f>
      </c>
      <c r="K18854" s="87" t="str">
        <v/>
      </c>
    </row>
    <row r="18855">
      <c r="A18855" s="74" t="str">
        <v/>
      </c>
      <c r="B18855" s="74" t="str">
        <v/>
      </c>
      <c r="C18855" s="75">
        <f>IF($E18855="","",IFERROR(VLOOKUP(TRIM(E18855&amp;""),'Référentiel Articles'!$A$2:$F$634,2,FALSE),""))</f>
      </c>
      <c r="D18855" s="75">
        <f>IF($E18855="","",IFERROR(VLOOKUP(TRIM(E18855&amp;""),'Référentiel Articles'!$A$2:$F$634,3,FALSE),""))</f>
      </c>
      <c r="E18855" s="74" t="str">
        <v/>
      </c>
      <c r="F18855" s="75">
        <f>IF($E18855="","",IFERROR(VLOOKUP(TRIM(E18855&amp;""),'Référentiel Articles'!$A$2:$F$634,4,FALSE),""))</f>
      </c>
      <c r="G18855" s="76">
        <f>IF($E18855="","",IFERROR(VLOOKUP(TRIM(E18855&amp;""),'Référentiel Articles'!$A$2:$F$634,5,FALSE),""))</f>
      </c>
      <c r="H18855" s="77" t="str">
        <v/>
      </c>
      <c r="I18855" s="76">
        <f>IF($E18855="","",IFERROR(VLOOKUP(TRIM(E18855&amp;""),'Référentiel Articles'!$A$2:$F$634,6,FALSE),""))</f>
      </c>
      <c r="J18855" s="78">
        <f>IF(OR($E18855="",$H18855=""),"",$H18855*$I18855)</f>
      </c>
      <c r="K18855" s="79" t="str">
        <v/>
      </c>
    </row>
    <row r="18856">
      <c r="A18856" s="81" t="str">
        <v/>
      </c>
      <c r="B18856" s="81" t="str">
        <v/>
      </c>
      <c r="C18856" s="83">
        <f>IF($E18856="","",IFERROR(VLOOKUP(TRIM(E18856&amp;""),'Référentiel Articles'!$A$2:$F$634,2,FALSE),""))</f>
      </c>
      <c r="D18856" s="83">
        <f>IF($E18856="","",IFERROR(VLOOKUP(TRIM(E18856&amp;""),'Référentiel Articles'!$A$2:$F$634,3,FALSE),""))</f>
      </c>
      <c r="E18856" s="81" t="str">
        <v/>
      </c>
      <c r="F18856" s="83">
        <f>IF($E18856="","",IFERROR(VLOOKUP(TRIM(E18856&amp;""),'Référentiel Articles'!$A$2:$F$634,4,FALSE),""))</f>
      </c>
      <c r="G18856" s="84">
        <f>IF($E18856="","",IFERROR(VLOOKUP(TRIM(E18856&amp;""),'Référentiel Articles'!$A$2:$F$634,5,FALSE),""))</f>
      </c>
      <c r="H18856" s="85" t="str">
        <v/>
      </c>
      <c r="I18856" s="84">
        <f>IF($E18856="","",IFERROR(VLOOKUP(TRIM(E18856&amp;""),'Référentiel Articles'!$A$2:$F$634,6,FALSE),""))</f>
      </c>
      <c r="J18856" s="90">
        <f>IF(OR($E18856="",$H18856=""),"",$H18856*$I18856)</f>
      </c>
      <c r="K18856" s="87" t="str">
        <v/>
      </c>
    </row>
    <row r="18857">
      <c r="A18857" s="74" t="str">
        <v/>
      </c>
      <c r="B18857" s="74" t="str">
        <v/>
      </c>
      <c r="C18857" s="75">
        <f>IF($E18857="","",IFERROR(VLOOKUP(TRIM(E18857&amp;""),'Référentiel Articles'!$A$2:$F$634,2,FALSE),""))</f>
      </c>
      <c r="D18857" s="75">
        <f>IF($E18857="","",IFERROR(VLOOKUP(TRIM(E18857&amp;""),'Référentiel Articles'!$A$2:$F$634,3,FALSE),""))</f>
      </c>
      <c r="E18857" s="74" t="str">
        <v/>
      </c>
      <c r="F18857" s="75">
        <f>IF($E18857="","",IFERROR(VLOOKUP(TRIM(E18857&amp;""),'Référentiel Articles'!$A$2:$F$634,4,FALSE),""))</f>
      </c>
      <c r="G18857" s="76">
        <f>IF($E18857="","",IFERROR(VLOOKUP(TRIM(E18857&amp;""),'Référentiel Articles'!$A$2:$F$634,5,FALSE),""))</f>
      </c>
      <c r="H18857" s="77" t="str">
        <v/>
      </c>
      <c r="I18857" s="76">
        <f>IF($E18857="","",IFERROR(VLOOKUP(TRIM(E18857&amp;""),'Référentiel Articles'!$A$2:$F$634,6,FALSE),""))</f>
      </c>
      <c r="J18857" s="78">
        <f>IF(OR($E18857="",$H18857=""),"",$H18857*$I18857)</f>
      </c>
      <c r="K18857" s="79" t="str">
        <v/>
      </c>
    </row>
    <row r="18858">
      <c r="A18858" s="81" t="str">
        <v/>
      </c>
      <c r="B18858" s="81" t="str">
        <v/>
      </c>
      <c r="C18858" s="83">
        <f>IF($E18858="","",IFERROR(VLOOKUP(TRIM(E18858&amp;""),'Référentiel Articles'!$A$2:$F$634,2,FALSE),""))</f>
      </c>
      <c r="D18858" s="83">
        <f>IF($E18858="","",IFERROR(VLOOKUP(TRIM(E18858&amp;""),'Référentiel Articles'!$A$2:$F$634,3,FALSE),""))</f>
      </c>
      <c r="E18858" s="81" t="str">
        <v/>
      </c>
      <c r="F18858" s="83">
        <f>IF($E18858="","",IFERROR(VLOOKUP(TRIM(E18858&amp;""),'Référentiel Articles'!$A$2:$F$634,4,FALSE),""))</f>
      </c>
      <c r="G18858" s="84">
        <f>IF($E18858="","",IFERROR(VLOOKUP(TRIM(E18858&amp;""),'Référentiel Articles'!$A$2:$F$634,5,FALSE),""))</f>
      </c>
      <c r="H18858" s="85" t="str">
        <v/>
      </c>
      <c r="I18858" s="84">
        <f>IF($E18858="","",IFERROR(VLOOKUP(TRIM(E18858&amp;""),'Référentiel Articles'!$A$2:$F$634,6,FALSE),""))</f>
      </c>
      <c r="J18858" s="90">
        <f>IF(OR($E18858="",$H18858=""),"",$H18858*$I18858)</f>
      </c>
      <c r="K18858" s="87" t="str">
        <v/>
      </c>
    </row>
    <row r="18859">
      <c r="A18859" s="74" t="str">
        <v/>
      </c>
      <c r="B18859" s="74" t="str">
        <v/>
      </c>
      <c r="C18859" s="75">
        <f>IF($E18859="","",IFERROR(VLOOKUP(TRIM(E18859&amp;""),'Référentiel Articles'!$A$2:$F$634,2,FALSE),""))</f>
      </c>
      <c r="D18859" s="75">
        <f>IF($E18859="","",IFERROR(VLOOKUP(TRIM(E18859&amp;""),'Référentiel Articles'!$A$2:$F$634,3,FALSE),""))</f>
      </c>
      <c r="E18859" s="74" t="str">
        <v/>
      </c>
      <c r="F18859" s="75">
        <f>IF($E18859="","",IFERROR(VLOOKUP(TRIM(E18859&amp;""),'Référentiel Articles'!$A$2:$F$634,4,FALSE),""))</f>
      </c>
      <c r="G18859" s="76">
        <f>IF($E18859="","",IFERROR(VLOOKUP(TRIM(E18859&amp;""),'Référentiel Articles'!$A$2:$F$634,5,FALSE),""))</f>
      </c>
      <c r="H18859" s="77" t="str">
        <v/>
      </c>
      <c r="I18859" s="76">
        <f>IF($E18859="","",IFERROR(VLOOKUP(TRIM(E18859&amp;""),'Référentiel Articles'!$A$2:$F$634,6,FALSE),""))</f>
      </c>
      <c r="J18859" s="78">
        <f>IF(OR($E18859="",$H18859=""),"",$H18859*$I18859)</f>
      </c>
      <c r="K18859" s="79" t="str">
        <v/>
      </c>
    </row>
    <row r="18860">
      <c r="A18860" s="81" t="str">
        <v/>
      </c>
      <c r="B18860" s="81" t="str">
        <v/>
      </c>
      <c r="C18860" s="83">
        <f>IF($E18860="","",IFERROR(VLOOKUP(TRIM(E18860&amp;""),'Référentiel Articles'!$A$2:$F$634,2,FALSE),""))</f>
      </c>
      <c r="D18860" s="83">
        <f>IF($E18860="","",IFERROR(VLOOKUP(TRIM(E18860&amp;""),'Référentiel Articles'!$A$2:$F$634,3,FALSE),""))</f>
      </c>
      <c r="E18860" s="81" t="str">
        <v/>
      </c>
      <c r="F18860" s="83">
        <f>IF($E18860="","",IFERROR(VLOOKUP(TRIM(E18860&amp;""),'Référentiel Articles'!$A$2:$F$634,4,FALSE),""))</f>
      </c>
      <c r="G18860" s="84">
        <f>IF($E18860="","",IFERROR(VLOOKUP(TRIM(E18860&amp;""),'Référentiel Articles'!$A$2:$F$634,5,FALSE),""))</f>
      </c>
      <c r="H18860" s="85" t="str">
        <v/>
      </c>
      <c r="I18860" s="84">
        <f>IF($E18860="","",IFERROR(VLOOKUP(TRIM(E18860&amp;""),'Référentiel Articles'!$A$2:$F$634,6,FALSE),""))</f>
      </c>
      <c r="J18860" s="90">
        <f>IF(OR($E18860="",$H18860=""),"",$H18860*$I18860)</f>
      </c>
      <c r="K18860" s="87" t="str">
        <v/>
      </c>
    </row>
    <row r="18861">
      <c r="A18861" s="74" t="str">
        <v/>
      </c>
      <c r="B18861" s="74" t="str">
        <v/>
      </c>
      <c r="C18861" s="75">
        <f>IF($E18861="","",IFERROR(VLOOKUP(TRIM(E18861&amp;""),'Référentiel Articles'!$A$2:$F$634,2,FALSE),""))</f>
      </c>
      <c r="D18861" s="75">
        <f>IF($E18861="","",IFERROR(VLOOKUP(TRIM(E18861&amp;""),'Référentiel Articles'!$A$2:$F$634,3,FALSE),""))</f>
      </c>
      <c r="E18861" s="74" t="str">
        <v/>
      </c>
      <c r="F18861" s="75">
        <f>IF($E18861="","",IFERROR(VLOOKUP(TRIM(E18861&amp;""),'Référentiel Articles'!$A$2:$F$634,4,FALSE),""))</f>
      </c>
      <c r="G18861" s="76">
        <f>IF($E18861="","",IFERROR(VLOOKUP(TRIM(E18861&amp;""),'Référentiel Articles'!$A$2:$F$634,5,FALSE),""))</f>
      </c>
      <c r="H18861" s="77" t="str">
        <v/>
      </c>
      <c r="I18861" s="76">
        <f>IF($E18861="","",IFERROR(VLOOKUP(TRIM(E18861&amp;""),'Référentiel Articles'!$A$2:$F$634,6,FALSE),""))</f>
      </c>
      <c r="J18861" s="78">
        <f>IF(OR($E18861="",$H18861=""),"",$H18861*$I18861)</f>
      </c>
      <c r="K18861" s="79" t="str">
        <v/>
      </c>
    </row>
    <row r="18862">
      <c r="A18862" s="81" t="str">
        <v/>
      </c>
      <c r="B18862" s="81" t="str">
        <v/>
      </c>
      <c r="C18862" s="83">
        <f>IF($E18862="","",IFERROR(VLOOKUP(TRIM(E18862&amp;""),'Référentiel Articles'!$A$2:$F$634,2,FALSE),""))</f>
      </c>
      <c r="D18862" s="83">
        <f>IF($E18862="","",IFERROR(VLOOKUP(TRIM(E18862&amp;""),'Référentiel Articles'!$A$2:$F$634,3,FALSE),""))</f>
      </c>
      <c r="E18862" s="81" t="str">
        <v/>
      </c>
      <c r="F18862" s="83">
        <f>IF($E18862="","",IFERROR(VLOOKUP(TRIM(E18862&amp;""),'Référentiel Articles'!$A$2:$F$634,4,FALSE),""))</f>
      </c>
      <c r="G18862" s="84">
        <f>IF($E18862="","",IFERROR(VLOOKUP(TRIM(E18862&amp;""),'Référentiel Articles'!$A$2:$F$634,5,FALSE),""))</f>
      </c>
      <c r="H18862" s="85" t="str">
        <v/>
      </c>
      <c r="I18862" s="84">
        <f>IF($E18862="","",IFERROR(VLOOKUP(TRIM(E18862&amp;""),'Référentiel Articles'!$A$2:$F$634,6,FALSE),""))</f>
      </c>
      <c r="J18862" s="90">
        <f>IF(OR($E18862="",$H18862=""),"",$H18862*$I18862)</f>
      </c>
      <c r="K18862" s="87" t="str">
        <v/>
      </c>
    </row>
    <row r="18863">
      <c r="A18863" s="74" t="str">
        <v/>
      </c>
      <c r="B18863" s="74" t="str">
        <v/>
      </c>
      <c r="C18863" s="75">
        <f>IF($E18863="","",IFERROR(VLOOKUP(TRIM(E18863&amp;""),'Référentiel Articles'!$A$2:$F$634,2,FALSE),""))</f>
      </c>
      <c r="D18863" s="75">
        <f>IF($E18863="","",IFERROR(VLOOKUP(TRIM(E18863&amp;""),'Référentiel Articles'!$A$2:$F$634,3,FALSE),""))</f>
      </c>
      <c r="E18863" s="74" t="str">
        <v/>
      </c>
      <c r="F18863" s="75">
        <f>IF($E18863="","",IFERROR(VLOOKUP(TRIM(E18863&amp;""),'Référentiel Articles'!$A$2:$F$634,4,FALSE),""))</f>
      </c>
      <c r="G18863" s="76">
        <f>IF($E18863="","",IFERROR(VLOOKUP(TRIM(E18863&amp;""),'Référentiel Articles'!$A$2:$F$634,5,FALSE),""))</f>
      </c>
      <c r="H18863" s="77" t="str">
        <v/>
      </c>
      <c r="I18863" s="76">
        <f>IF($E18863="","",IFERROR(VLOOKUP(TRIM(E18863&amp;""),'Référentiel Articles'!$A$2:$F$634,6,FALSE),""))</f>
      </c>
      <c r="J18863" s="78">
        <f>IF(OR($E18863="",$H18863=""),"",$H18863*$I18863)</f>
      </c>
      <c r="K18863" s="79" t="str">
        <v/>
      </c>
    </row>
    <row r="18864">
      <c r="A18864" s="81" t="str">
        <v/>
      </c>
      <c r="B18864" s="81" t="str">
        <v/>
      </c>
      <c r="C18864" s="83">
        <f>IF($E18864="","",IFERROR(VLOOKUP(TRIM(E18864&amp;""),'Référentiel Articles'!$A$2:$F$634,2,FALSE),""))</f>
      </c>
      <c r="D18864" s="83">
        <f>IF($E18864="","",IFERROR(VLOOKUP(TRIM(E18864&amp;""),'Référentiel Articles'!$A$2:$F$634,3,FALSE),""))</f>
      </c>
      <c r="E18864" s="81" t="str">
        <v/>
      </c>
      <c r="F18864" s="83">
        <f>IF($E18864="","",IFERROR(VLOOKUP(TRIM(E18864&amp;""),'Référentiel Articles'!$A$2:$F$634,4,FALSE),""))</f>
      </c>
      <c r="G18864" s="84">
        <f>IF($E18864="","",IFERROR(VLOOKUP(TRIM(E18864&amp;""),'Référentiel Articles'!$A$2:$F$634,5,FALSE),""))</f>
      </c>
      <c r="H18864" s="85" t="str">
        <v/>
      </c>
      <c r="I18864" s="84">
        <f>IF($E18864="","",IFERROR(VLOOKUP(TRIM(E18864&amp;""),'Référentiel Articles'!$A$2:$F$634,6,FALSE),""))</f>
      </c>
      <c r="J18864" s="90">
        <f>IF(OR($E18864="",$H18864=""),"",$H18864*$I18864)</f>
      </c>
      <c r="K18864" s="87" t="str">
        <v/>
      </c>
    </row>
    <row r="18865">
      <c r="A18865" s="74" t="str">
        <v/>
      </c>
      <c r="B18865" s="74" t="str">
        <v/>
      </c>
      <c r="C18865" s="75">
        <f>IF($E18865="","",IFERROR(VLOOKUP(TRIM(E18865&amp;""),'Référentiel Articles'!$A$2:$F$634,2,FALSE),""))</f>
      </c>
      <c r="D18865" s="75">
        <f>IF($E18865="","",IFERROR(VLOOKUP(TRIM(E18865&amp;""),'Référentiel Articles'!$A$2:$F$634,3,FALSE),""))</f>
      </c>
      <c r="E18865" s="74" t="str">
        <v/>
      </c>
      <c r="F18865" s="75">
        <f>IF($E18865="","",IFERROR(VLOOKUP(TRIM(E18865&amp;""),'Référentiel Articles'!$A$2:$F$634,4,FALSE),""))</f>
      </c>
      <c r="G18865" s="76">
        <f>IF($E18865="","",IFERROR(VLOOKUP(TRIM(E18865&amp;""),'Référentiel Articles'!$A$2:$F$634,5,FALSE),""))</f>
      </c>
      <c r="H18865" s="77" t="str">
        <v/>
      </c>
      <c r="I18865" s="76">
        <f>IF($E18865="","",IFERROR(VLOOKUP(TRIM(E18865&amp;""),'Référentiel Articles'!$A$2:$F$634,6,FALSE),""))</f>
      </c>
      <c r="J18865" s="78">
        <f>IF(OR($E18865="",$H18865=""),"",$H18865*$I18865)</f>
      </c>
      <c r="K18865" s="79" t="str">
        <v/>
      </c>
    </row>
    <row r="18866">
      <c r="A18866" s="81" t="str">
        <v/>
      </c>
      <c r="B18866" s="81" t="str">
        <v/>
      </c>
      <c r="C18866" s="83">
        <f>IF($E18866="","",IFERROR(VLOOKUP(TRIM(E18866&amp;""),'Référentiel Articles'!$A$2:$F$634,2,FALSE),""))</f>
      </c>
      <c r="D18866" s="83">
        <f>IF($E18866="","",IFERROR(VLOOKUP(TRIM(E18866&amp;""),'Référentiel Articles'!$A$2:$F$634,3,FALSE),""))</f>
      </c>
      <c r="E18866" s="81" t="str">
        <v/>
      </c>
      <c r="F18866" s="83">
        <f>IF($E18866="","",IFERROR(VLOOKUP(TRIM(E18866&amp;""),'Référentiel Articles'!$A$2:$F$634,4,FALSE),""))</f>
      </c>
      <c r="G18866" s="84">
        <f>IF($E18866="","",IFERROR(VLOOKUP(TRIM(E18866&amp;""),'Référentiel Articles'!$A$2:$F$634,5,FALSE),""))</f>
      </c>
      <c r="H18866" s="85" t="str">
        <v/>
      </c>
      <c r="I18866" s="84">
        <f>IF($E18866="","",IFERROR(VLOOKUP(TRIM(E18866&amp;""),'Référentiel Articles'!$A$2:$F$634,6,FALSE),""))</f>
      </c>
      <c r="J18866" s="90">
        <f>IF(OR($E18866="",$H18866=""),"",$H18866*$I18866)</f>
      </c>
      <c r="K18866" s="87" t="str">
        <v/>
      </c>
    </row>
    <row r="18867">
      <c r="A18867" s="74" t="str">
        <v/>
      </c>
      <c r="B18867" s="74" t="str">
        <v/>
      </c>
      <c r="C18867" s="75">
        <f>IF($E18867="","",IFERROR(VLOOKUP(TRIM(E18867&amp;""),'Référentiel Articles'!$A$2:$F$634,2,FALSE),""))</f>
      </c>
      <c r="D18867" s="75">
        <f>IF($E18867="","",IFERROR(VLOOKUP(TRIM(E18867&amp;""),'Référentiel Articles'!$A$2:$F$634,3,FALSE),""))</f>
      </c>
      <c r="E18867" s="74" t="str">
        <v/>
      </c>
      <c r="F18867" s="75">
        <f>IF($E18867="","",IFERROR(VLOOKUP(TRIM(E18867&amp;""),'Référentiel Articles'!$A$2:$F$634,4,FALSE),""))</f>
      </c>
      <c r="G18867" s="76">
        <f>IF($E18867="","",IFERROR(VLOOKUP(TRIM(E18867&amp;""),'Référentiel Articles'!$A$2:$F$634,5,FALSE),""))</f>
      </c>
      <c r="H18867" s="77" t="str">
        <v/>
      </c>
      <c r="I18867" s="76">
        <f>IF($E18867="","",IFERROR(VLOOKUP(TRIM(E18867&amp;""),'Référentiel Articles'!$A$2:$F$634,6,FALSE),""))</f>
      </c>
      <c r="J18867" s="78">
        <f>IF(OR($E18867="",$H18867=""),"",$H18867*$I18867)</f>
      </c>
      <c r="K18867" s="79" t="str">
        <v/>
      </c>
    </row>
    <row r="18868">
      <c r="A18868" s="81" t="str">
        <v/>
      </c>
      <c r="B18868" s="81" t="str">
        <v/>
      </c>
      <c r="C18868" s="83">
        <f>IF($E18868="","",IFERROR(VLOOKUP(TRIM(E18868&amp;""),'Référentiel Articles'!$A$2:$F$634,2,FALSE),""))</f>
      </c>
      <c r="D18868" s="83">
        <f>IF($E18868="","",IFERROR(VLOOKUP(TRIM(E18868&amp;""),'Référentiel Articles'!$A$2:$F$634,3,FALSE),""))</f>
      </c>
      <c r="E18868" s="81" t="str">
        <v/>
      </c>
      <c r="F18868" s="83">
        <f>IF($E18868="","",IFERROR(VLOOKUP(TRIM(E18868&amp;""),'Référentiel Articles'!$A$2:$F$634,4,FALSE),""))</f>
      </c>
      <c r="G18868" s="84">
        <f>IF($E18868="","",IFERROR(VLOOKUP(TRIM(E18868&amp;""),'Référentiel Articles'!$A$2:$F$634,5,FALSE),""))</f>
      </c>
      <c r="H18868" s="85" t="str">
        <v/>
      </c>
      <c r="I18868" s="84">
        <f>IF($E18868="","",IFERROR(VLOOKUP(TRIM(E18868&amp;""),'Référentiel Articles'!$A$2:$F$634,6,FALSE),""))</f>
      </c>
      <c r="J18868" s="90">
        <f>IF(OR($E18868="",$H18868=""),"",$H18868*$I18868)</f>
      </c>
      <c r="K18868" s="87" t="str">
        <v/>
      </c>
    </row>
    <row r="18869">
      <c r="A18869" s="74" t="str">
        <v/>
      </c>
      <c r="B18869" s="74" t="str">
        <v/>
      </c>
      <c r="C18869" s="75">
        <f>IF($E18869="","",IFERROR(VLOOKUP(TRIM(E18869&amp;""),'Référentiel Articles'!$A$2:$F$634,2,FALSE),""))</f>
      </c>
      <c r="D18869" s="75">
        <f>IF($E18869="","",IFERROR(VLOOKUP(TRIM(E18869&amp;""),'Référentiel Articles'!$A$2:$F$634,3,FALSE),""))</f>
      </c>
      <c r="E18869" s="74" t="str">
        <v/>
      </c>
      <c r="F18869" s="75">
        <f>IF($E18869="","",IFERROR(VLOOKUP(TRIM(E18869&amp;""),'Référentiel Articles'!$A$2:$F$634,4,FALSE),""))</f>
      </c>
      <c r="G18869" s="76">
        <f>IF($E18869="","",IFERROR(VLOOKUP(TRIM(E18869&amp;""),'Référentiel Articles'!$A$2:$F$634,5,FALSE),""))</f>
      </c>
      <c r="H18869" s="77" t="str">
        <v/>
      </c>
      <c r="I18869" s="76">
        <f>IF($E18869="","",IFERROR(VLOOKUP(TRIM(E18869&amp;""),'Référentiel Articles'!$A$2:$F$634,6,FALSE),""))</f>
      </c>
      <c r="J18869" s="78">
        <f>IF(OR($E18869="",$H18869=""),"",$H18869*$I18869)</f>
      </c>
      <c r="K18869" s="79" t="str">
        <v/>
      </c>
    </row>
    <row r="18870">
      <c r="A18870" s="81" t="str">
        <v/>
      </c>
      <c r="B18870" s="81" t="str">
        <v/>
      </c>
      <c r="C18870" s="83">
        <f>IF($E18870="","",IFERROR(VLOOKUP(TRIM(E18870&amp;""),'Référentiel Articles'!$A$2:$F$634,2,FALSE),""))</f>
      </c>
      <c r="D18870" s="83">
        <f>IF($E18870="","",IFERROR(VLOOKUP(TRIM(E18870&amp;""),'Référentiel Articles'!$A$2:$F$634,3,FALSE),""))</f>
      </c>
      <c r="E18870" s="81" t="str">
        <v/>
      </c>
      <c r="F18870" s="83">
        <f>IF($E18870="","",IFERROR(VLOOKUP(TRIM(E18870&amp;""),'Référentiel Articles'!$A$2:$F$634,4,FALSE),""))</f>
      </c>
      <c r="G18870" s="84">
        <f>IF($E18870="","",IFERROR(VLOOKUP(TRIM(E18870&amp;""),'Référentiel Articles'!$A$2:$F$634,5,FALSE),""))</f>
      </c>
      <c r="H18870" s="85" t="str">
        <v/>
      </c>
      <c r="I18870" s="84">
        <f>IF($E18870="","",IFERROR(VLOOKUP(TRIM(E18870&amp;""),'Référentiel Articles'!$A$2:$F$634,6,FALSE),""))</f>
      </c>
      <c r="J18870" s="90">
        <f>IF(OR($E18870="",$H18870=""),"",$H18870*$I18870)</f>
      </c>
      <c r="K18870" s="87" t="str">
        <v/>
      </c>
    </row>
    <row r="18871">
      <c r="A18871" s="74" t="str">
        <v/>
      </c>
      <c r="B18871" s="74" t="str">
        <v/>
      </c>
      <c r="C18871" s="75">
        <f>IF($E18871="","",IFERROR(VLOOKUP(TRIM(E18871&amp;""),'Référentiel Articles'!$A$2:$F$634,2,FALSE),""))</f>
      </c>
      <c r="D18871" s="75">
        <f>IF($E18871="","",IFERROR(VLOOKUP(TRIM(E18871&amp;""),'Référentiel Articles'!$A$2:$F$634,3,FALSE),""))</f>
      </c>
      <c r="E18871" s="74" t="str">
        <v/>
      </c>
      <c r="F18871" s="75">
        <f>IF($E18871="","",IFERROR(VLOOKUP(TRIM(E18871&amp;""),'Référentiel Articles'!$A$2:$F$634,4,FALSE),""))</f>
      </c>
      <c r="G18871" s="76">
        <f>IF($E18871="","",IFERROR(VLOOKUP(TRIM(E18871&amp;""),'Référentiel Articles'!$A$2:$F$634,5,FALSE),""))</f>
      </c>
      <c r="H18871" s="77" t="str">
        <v/>
      </c>
      <c r="I18871" s="76">
        <f>IF($E18871="","",IFERROR(VLOOKUP(TRIM(E18871&amp;""),'Référentiel Articles'!$A$2:$F$634,6,FALSE),""))</f>
      </c>
      <c r="J18871" s="78">
        <f>IF(OR($E18871="",$H18871=""),"",$H18871*$I18871)</f>
      </c>
      <c r="K18871" s="79" t="str">
        <v/>
      </c>
    </row>
    <row r="18872">
      <c r="A18872" s="81" t="str">
        <v/>
      </c>
      <c r="B18872" s="81" t="str">
        <v/>
      </c>
      <c r="C18872" s="83">
        <f>IF($E18872="","",IFERROR(VLOOKUP(TRIM(E18872&amp;""),'Référentiel Articles'!$A$2:$F$634,2,FALSE),""))</f>
      </c>
      <c r="D18872" s="83">
        <f>IF($E18872="","",IFERROR(VLOOKUP(TRIM(E18872&amp;""),'Référentiel Articles'!$A$2:$F$634,3,FALSE),""))</f>
      </c>
      <c r="E18872" s="81" t="str">
        <v/>
      </c>
      <c r="F18872" s="83">
        <f>IF($E18872="","",IFERROR(VLOOKUP(TRIM(E18872&amp;""),'Référentiel Articles'!$A$2:$F$634,4,FALSE),""))</f>
      </c>
      <c r="G18872" s="84">
        <f>IF($E18872="","",IFERROR(VLOOKUP(TRIM(E18872&amp;""),'Référentiel Articles'!$A$2:$F$634,5,FALSE),""))</f>
      </c>
      <c r="H18872" s="85" t="str">
        <v/>
      </c>
      <c r="I18872" s="84">
        <f>IF($E18872="","",IFERROR(VLOOKUP(TRIM(E18872&amp;""),'Référentiel Articles'!$A$2:$F$634,6,FALSE),""))</f>
      </c>
      <c r="J18872" s="90">
        <f>IF(OR($E18872="",$H18872=""),"",$H18872*$I18872)</f>
      </c>
      <c r="K18872" s="87" t="str">
        <v/>
      </c>
    </row>
    <row r="18873">
      <c r="A18873" s="74" t="str">
        <v/>
      </c>
      <c r="B18873" s="74" t="str">
        <v/>
      </c>
      <c r="C18873" s="75">
        <f>IF($E18873="","",IFERROR(VLOOKUP(TRIM(E18873&amp;""),'Référentiel Articles'!$A$2:$F$634,2,FALSE),""))</f>
      </c>
      <c r="D18873" s="75">
        <f>IF($E18873="","",IFERROR(VLOOKUP(TRIM(E18873&amp;""),'Référentiel Articles'!$A$2:$F$634,3,FALSE),""))</f>
      </c>
      <c r="E18873" s="74" t="str">
        <v/>
      </c>
      <c r="F18873" s="75">
        <f>IF($E18873="","",IFERROR(VLOOKUP(TRIM(E18873&amp;""),'Référentiel Articles'!$A$2:$F$634,4,FALSE),""))</f>
      </c>
      <c r="G18873" s="76">
        <f>IF($E18873="","",IFERROR(VLOOKUP(TRIM(E18873&amp;""),'Référentiel Articles'!$A$2:$F$634,5,FALSE),""))</f>
      </c>
      <c r="H18873" s="77" t="str">
        <v/>
      </c>
      <c r="I18873" s="76">
        <f>IF($E18873="","",IFERROR(VLOOKUP(TRIM(E18873&amp;""),'Référentiel Articles'!$A$2:$F$634,6,FALSE),""))</f>
      </c>
      <c r="J18873" s="78">
        <f>IF(OR($E18873="",$H18873=""),"",$H18873*$I18873)</f>
      </c>
      <c r="K18873" s="79" t="str">
        <v/>
      </c>
    </row>
    <row r="18874">
      <c r="A18874" s="81" t="str">
        <v/>
      </c>
      <c r="B18874" s="81" t="str">
        <v/>
      </c>
      <c r="C18874" s="83">
        <f>IF($E18874="","",IFERROR(VLOOKUP(TRIM(E18874&amp;""),'Référentiel Articles'!$A$2:$F$634,2,FALSE),""))</f>
      </c>
      <c r="D18874" s="83">
        <f>IF($E18874="","",IFERROR(VLOOKUP(TRIM(E18874&amp;""),'Référentiel Articles'!$A$2:$F$634,3,FALSE),""))</f>
      </c>
      <c r="E18874" s="81" t="str">
        <v/>
      </c>
      <c r="F18874" s="83">
        <f>IF($E18874="","",IFERROR(VLOOKUP(TRIM(E18874&amp;""),'Référentiel Articles'!$A$2:$F$634,4,FALSE),""))</f>
      </c>
      <c r="G18874" s="84">
        <f>IF($E18874="","",IFERROR(VLOOKUP(TRIM(E18874&amp;""),'Référentiel Articles'!$A$2:$F$634,5,FALSE),""))</f>
      </c>
      <c r="H18874" s="85" t="str">
        <v/>
      </c>
      <c r="I18874" s="84">
        <f>IF($E18874="","",IFERROR(VLOOKUP(TRIM(E18874&amp;""),'Référentiel Articles'!$A$2:$F$634,6,FALSE),""))</f>
      </c>
      <c r="J18874" s="90">
        <f>IF(OR($E18874="",$H18874=""),"",$H18874*$I18874)</f>
      </c>
      <c r="K18874" s="87" t="str">
        <v/>
      </c>
    </row>
    <row r="18875">
      <c r="A18875" s="74" t="str">
        <v/>
      </c>
      <c r="B18875" s="74" t="str">
        <v/>
      </c>
      <c r="C18875" s="75">
        <f>IF($E18875="","",IFERROR(VLOOKUP(TRIM(E18875&amp;""),'Référentiel Articles'!$A$2:$F$634,2,FALSE),""))</f>
      </c>
      <c r="D18875" s="75">
        <f>IF($E18875="","",IFERROR(VLOOKUP(TRIM(E18875&amp;""),'Référentiel Articles'!$A$2:$F$634,3,FALSE),""))</f>
      </c>
      <c r="E18875" s="74" t="str">
        <v/>
      </c>
      <c r="F18875" s="75">
        <f>IF($E18875="","",IFERROR(VLOOKUP(TRIM(E18875&amp;""),'Référentiel Articles'!$A$2:$F$634,4,FALSE),""))</f>
      </c>
      <c r="G18875" s="76">
        <f>IF($E18875="","",IFERROR(VLOOKUP(TRIM(E18875&amp;""),'Référentiel Articles'!$A$2:$F$634,5,FALSE),""))</f>
      </c>
      <c r="H18875" s="77" t="str">
        <v/>
      </c>
      <c r="I18875" s="76">
        <f>IF($E18875="","",IFERROR(VLOOKUP(TRIM(E18875&amp;""),'Référentiel Articles'!$A$2:$F$634,6,FALSE),""))</f>
      </c>
      <c r="J18875" s="78">
        <f>IF(OR($E18875="",$H18875=""),"",$H18875*$I18875)</f>
      </c>
      <c r="K18875" s="79" t="str">
        <v/>
      </c>
    </row>
    <row r="18876">
      <c r="A18876" s="81" t="str">
        <v/>
      </c>
      <c r="B18876" s="81" t="str">
        <v/>
      </c>
      <c r="C18876" s="83">
        <f>IF($E18876="","",IFERROR(VLOOKUP(TRIM(E18876&amp;""),'Référentiel Articles'!$A$2:$F$634,2,FALSE),""))</f>
      </c>
      <c r="D18876" s="83">
        <f>IF($E18876="","",IFERROR(VLOOKUP(TRIM(E18876&amp;""),'Référentiel Articles'!$A$2:$F$634,3,FALSE),""))</f>
      </c>
      <c r="E18876" s="81" t="str">
        <v/>
      </c>
      <c r="F18876" s="83">
        <f>IF($E18876="","",IFERROR(VLOOKUP(TRIM(E18876&amp;""),'Référentiel Articles'!$A$2:$F$634,4,FALSE),""))</f>
      </c>
      <c r="G18876" s="84">
        <f>IF($E18876="","",IFERROR(VLOOKUP(TRIM(E18876&amp;""),'Référentiel Articles'!$A$2:$F$634,5,FALSE),""))</f>
      </c>
      <c r="H18876" s="85" t="str">
        <v/>
      </c>
      <c r="I18876" s="84">
        <f>IF($E18876="","",IFERROR(VLOOKUP(TRIM(E18876&amp;""),'Référentiel Articles'!$A$2:$F$634,6,FALSE),""))</f>
      </c>
      <c r="J18876" s="90">
        <f>IF(OR($E18876="",$H18876=""),"",$H18876*$I18876)</f>
      </c>
      <c r="K18876" s="87" t="str">
        <v/>
      </c>
    </row>
    <row r="18877">
      <c r="A18877" s="74" t="str">
        <v/>
      </c>
      <c r="B18877" s="74" t="str">
        <v/>
      </c>
      <c r="C18877" s="75">
        <f>IF($E18877="","",IFERROR(VLOOKUP(TRIM(E18877&amp;""),'Référentiel Articles'!$A$2:$F$634,2,FALSE),""))</f>
      </c>
      <c r="D18877" s="75">
        <f>IF($E18877="","",IFERROR(VLOOKUP(TRIM(E18877&amp;""),'Référentiel Articles'!$A$2:$F$634,3,FALSE),""))</f>
      </c>
      <c r="E18877" s="74" t="str">
        <v/>
      </c>
      <c r="F18877" s="75">
        <f>IF($E18877="","",IFERROR(VLOOKUP(TRIM(E18877&amp;""),'Référentiel Articles'!$A$2:$F$634,4,FALSE),""))</f>
      </c>
      <c r="G18877" s="76">
        <f>IF($E18877="","",IFERROR(VLOOKUP(TRIM(E18877&amp;""),'Référentiel Articles'!$A$2:$F$634,5,FALSE),""))</f>
      </c>
      <c r="H18877" s="77" t="str">
        <v/>
      </c>
      <c r="I18877" s="76">
        <f>IF($E18877="","",IFERROR(VLOOKUP(TRIM(E18877&amp;""),'Référentiel Articles'!$A$2:$F$634,6,FALSE),""))</f>
      </c>
      <c r="J18877" s="78">
        <f>IF(OR($E18877="",$H18877=""),"",$H18877*$I18877)</f>
      </c>
      <c r="K18877" s="79" t="str">
        <v/>
      </c>
    </row>
    <row r="18878">
      <c r="A18878" s="81" t="str">
        <v/>
      </c>
      <c r="B18878" s="81" t="str">
        <v/>
      </c>
      <c r="C18878" s="83">
        <f>IF($E18878="","",IFERROR(VLOOKUP(TRIM(E18878&amp;""),'Référentiel Articles'!$A$2:$F$634,2,FALSE),""))</f>
      </c>
      <c r="D18878" s="83">
        <f>IF($E18878="","",IFERROR(VLOOKUP(TRIM(E18878&amp;""),'Référentiel Articles'!$A$2:$F$634,3,FALSE),""))</f>
      </c>
      <c r="E18878" s="81" t="str">
        <v/>
      </c>
      <c r="F18878" s="83">
        <f>IF($E18878="","",IFERROR(VLOOKUP(TRIM(E18878&amp;""),'Référentiel Articles'!$A$2:$F$634,4,FALSE),""))</f>
      </c>
      <c r="G18878" s="84">
        <f>IF($E18878="","",IFERROR(VLOOKUP(TRIM(E18878&amp;""),'Référentiel Articles'!$A$2:$F$634,5,FALSE),""))</f>
      </c>
      <c r="H18878" s="85" t="str">
        <v/>
      </c>
      <c r="I18878" s="84">
        <f>IF($E18878="","",IFERROR(VLOOKUP(TRIM(E18878&amp;""),'Référentiel Articles'!$A$2:$F$634,6,FALSE),""))</f>
      </c>
      <c r="J18878" s="90">
        <f>IF(OR($E18878="",$H18878=""),"",$H18878*$I18878)</f>
      </c>
      <c r="K18878" s="87" t="str">
        <v/>
      </c>
    </row>
    <row r="18879">
      <c r="A18879" s="74" t="str">
        <v/>
      </c>
      <c r="B18879" s="74" t="str">
        <v/>
      </c>
      <c r="C18879" s="75">
        <f>IF($E18879="","",IFERROR(VLOOKUP(TRIM(E18879&amp;""),'Référentiel Articles'!$A$2:$F$634,2,FALSE),""))</f>
      </c>
      <c r="D18879" s="75">
        <f>IF($E18879="","",IFERROR(VLOOKUP(TRIM(E18879&amp;""),'Référentiel Articles'!$A$2:$F$634,3,FALSE),""))</f>
      </c>
      <c r="E18879" s="74" t="str">
        <v/>
      </c>
      <c r="F18879" s="75">
        <f>IF($E18879="","",IFERROR(VLOOKUP(TRIM(E18879&amp;""),'Référentiel Articles'!$A$2:$F$634,4,FALSE),""))</f>
      </c>
      <c r="G18879" s="76">
        <f>IF($E18879="","",IFERROR(VLOOKUP(TRIM(E18879&amp;""),'Référentiel Articles'!$A$2:$F$634,5,FALSE),""))</f>
      </c>
      <c r="H18879" s="77" t="str">
        <v/>
      </c>
      <c r="I18879" s="76">
        <f>IF($E18879="","",IFERROR(VLOOKUP(TRIM(E18879&amp;""),'Référentiel Articles'!$A$2:$F$634,6,FALSE),""))</f>
      </c>
      <c r="J18879" s="78">
        <f>IF(OR($E18879="",$H18879=""),"",$H18879*$I18879)</f>
      </c>
      <c r="K18879" s="79" t="str">
        <v/>
      </c>
    </row>
    <row r="18880">
      <c r="A18880" s="81" t="str">
        <v/>
      </c>
      <c r="B18880" s="81" t="str">
        <v/>
      </c>
      <c r="C18880" s="83">
        <f>IF($E18880="","",IFERROR(VLOOKUP(TRIM(E18880&amp;""),'Référentiel Articles'!$A$2:$F$634,2,FALSE),""))</f>
      </c>
      <c r="D18880" s="83">
        <f>IF($E18880="","",IFERROR(VLOOKUP(TRIM(E18880&amp;""),'Référentiel Articles'!$A$2:$F$634,3,FALSE),""))</f>
      </c>
      <c r="E18880" s="81" t="str">
        <v/>
      </c>
      <c r="F18880" s="83">
        <f>IF($E18880="","",IFERROR(VLOOKUP(TRIM(E18880&amp;""),'Référentiel Articles'!$A$2:$F$634,4,FALSE),""))</f>
      </c>
      <c r="G18880" s="84">
        <f>IF($E18880="","",IFERROR(VLOOKUP(TRIM(E18880&amp;""),'Référentiel Articles'!$A$2:$F$634,5,FALSE),""))</f>
      </c>
      <c r="H18880" s="85" t="str">
        <v/>
      </c>
      <c r="I18880" s="84">
        <f>IF($E18880="","",IFERROR(VLOOKUP(TRIM(E18880&amp;""),'Référentiel Articles'!$A$2:$F$634,6,FALSE),""))</f>
      </c>
      <c r="J18880" s="90">
        <f>IF(OR($E18880="",$H18880=""),"",$H18880*$I18880)</f>
      </c>
      <c r="K18880" s="87" t="str">
        <v/>
      </c>
    </row>
    <row r="18881">
      <c r="A18881" s="74" t="str">
        <v/>
      </c>
      <c r="B18881" s="74" t="str">
        <v/>
      </c>
      <c r="C18881" s="75">
        <f>IF($E18881="","",IFERROR(VLOOKUP(TRIM(E18881&amp;""),'Référentiel Articles'!$A$2:$F$634,2,FALSE),""))</f>
      </c>
      <c r="D18881" s="75">
        <f>IF($E18881="","",IFERROR(VLOOKUP(TRIM(E18881&amp;""),'Référentiel Articles'!$A$2:$F$634,3,FALSE),""))</f>
      </c>
      <c r="E18881" s="74" t="str">
        <v/>
      </c>
      <c r="F18881" s="75">
        <f>IF($E18881="","",IFERROR(VLOOKUP(TRIM(E18881&amp;""),'Référentiel Articles'!$A$2:$F$634,4,FALSE),""))</f>
      </c>
      <c r="G18881" s="76">
        <f>IF($E18881="","",IFERROR(VLOOKUP(TRIM(E18881&amp;""),'Référentiel Articles'!$A$2:$F$634,5,FALSE),""))</f>
      </c>
      <c r="H18881" s="77" t="str">
        <v/>
      </c>
      <c r="I18881" s="76">
        <f>IF($E18881="","",IFERROR(VLOOKUP(TRIM(E18881&amp;""),'Référentiel Articles'!$A$2:$F$634,6,FALSE),""))</f>
      </c>
      <c r="J18881" s="78">
        <f>IF(OR($E18881="",$H18881=""),"",$H18881*$I18881)</f>
      </c>
      <c r="K18881" s="79" t="str">
        <v/>
      </c>
    </row>
    <row r="18882">
      <c r="A18882" s="81" t="str">
        <v/>
      </c>
      <c r="B18882" s="81" t="str">
        <v/>
      </c>
      <c r="C18882" s="83">
        <f>IF($E18882="","",IFERROR(VLOOKUP(TRIM(E18882&amp;""),'Référentiel Articles'!$A$2:$F$634,2,FALSE),""))</f>
      </c>
      <c r="D18882" s="83">
        <f>IF($E18882="","",IFERROR(VLOOKUP(TRIM(E18882&amp;""),'Référentiel Articles'!$A$2:$F$634,3,FALSE),""))</f>
      </c>
      <c r="E18882" s="81" t="str">
        <v/>
      </c>
      <c r="F18882" s="83">
        <f>IF($E18882="","",IFERROR(VLOOKUP(TRIM(E18882&amp;""),'Référentiel Articles'!$A$2:$F$634,4,FALSE),""))</f>
      </c>
      <c r="G18882" s="84">
        <f>IF($E18882="","",IFERROR(VLOOKUP(TRIM(E18882&amp;""),'Référentiel Articles'!$A$2:$F$634,5,FALSE),""))</f>
      </c>
      <c r="H18882" s="85" t="str">
        <v/>
      </c>
      <c r="I18882" s="84">
        <f>IF($E18882="","",IFERROR(VLOOKUP(TRIM(E18882&amp;""),'Référentiel Articles'!$A$2:$F$634,6,FALSE),""))</f>
      </c>
      <c r="J18882" s="90">
        <f>IF(OR($E18882="",$H18882=""),"",$H18882*$I18882)</f>
      </c>
      <c r="K18882" s="87" t="str">
        <v/>
      </c>
    </row>
    <row r="18883">
      <c r="A18883" s="74" t="str">
        <v/>
      </c>
      <c r="B18883" s="74" t="str">
        <v/>
      </c>
      <c r="C18883" s="75">
        <f>IF($E18883="","",IFERROR(VLOOKUP(TRIM(E18883&amp;""),'Référentiel Articles'!$A$2:$F$634,2,FALSE),""))</f>
      </c>
      <c r="D18883" s="75">
        <f>IF($E18883="","",IFERROR(VLOOKUP(TRIM(E18883&amp;""),'Référentiel Articles'!$A$2:$F$634,3,FALSE),""))</f>
      </c>
      <c r="E18883" s="74" t="str">
        <v/>
      </c>
      <c r="F18883" s="75">
        <f>IF($E18883="","",IFERROR(VLOOKUP(TRIM(E18883&amp;""),'Référentiel Articles'!$A$2:$F$634,4,FALSE),""))</f>
      </c>
      <c r="G18883" s="76">
        <f>IF($E18883="","",IFERROR(VLOOKUP(TRIM(E18883&amp;""),'Référentiel Articles'!$A$2:$F$634,5,FALSE),""))</f>
      </c>
      <c r="H18883" s="77" t="str">
        <v/>
      </c>
      <c r="I18883" s="76">
        <f>IF($E18883="","",IFERROR(VLOOKUP(TRIM(E18883&amp;""),'Référentiel Articles'!$A$2:$F$634,6,FALSE),""))</f>
      </c>
      <c r="J18883" s="78">
        <f>IF(OR($E18883="",$H18883=""),"",$H18883*$I18883)</f>
      </c>
      <c r="K18883" s="79" t="str">
        <v/>
      </c>
    </row>
    <row r="18884">
      <c r="A18884" s="81" t="str">
        <v/>
      </c>
      <c r="B18884" s="81" t="str">
        <v/>
      </c>
      <c r="C18884" s="83">
        <f>IF($E18884="","",IFERROR(VLOOKUP(TRIM(E18884&amp;""),'Référentiel Articles'!$A$2:$F$634,2,FALSE),""))</f>
      </c>
      <c r="D18884" s="83">
        <f>IF($E18884="","",IFERROR(VLOOKUP(TRIM(E18884&amp;""),'Référentiel Articles'!$A$2:$F$634,3,FALSE),""))</f>
      </c>
      <c r="E18884" s="81" t="str">
        <v/>
      </c>
      <c r="F18884" s="83">
        <f>IF($E18884="","",IFERROR(VLOOKUP(TRIM(E18884&amp;""),'Référentiel Articles'!$A$2:$F$634,4,FALSE),""))</f>
      </c>
      <c r="G18884" s="84">
        <f>IF($E18884="","",IFERROR(VLOOKUP(TRIM(E18884&amp;""),'Référentiel Articles'!$A$2:$F$634,5,FALSE),""))</f>
      </c>
      <c r="H18884" s="85" t="str">
        <v/>
      </c>
      <c r="I18884" s="84">
        <f>IF($E18884="","",IFERROR(VLOOKUP(TRIM(E18884&amp;""),'Référentiel Articles'!$A$2:$F$634,6,FALSE),""))</f>
      </c>
      <c r="J18884" s="90">
        <f>IF(OR($E18884="",$H18884=""),"",$H18884*$I18884)</f>
      </c>
      <c r="K18884" s="87" t="str">
        <v/>
      </c>
    </row>
    <row r="18885">
      <c r="A18885" s="74" t="str">
        <v/>
      </c>
      <c r="B18885" s="74" t="str">
        <v/>
      </c>
      <c r="C18885" s="75">
        <f>IF($E18885="","",IFERROR(VLOOKUP(TRIM(E18885&amp;""),'Référentiel Articles'!$A$2:$F$634,2,FALSE),""))</f>
      </c>
      <c r="D18885" s="75">
        <f>IF($E18885="","",IFERROR(VLOOKUP(TRIM(E18885&amp;""),'Référentiel Articles'!$A$2:$F$634,3,FALSE),""))</f>
      </c>
      <c r="E18885" s="74" t="str">
        <v/>
      </c>
      <c r="F18885" s="75">
        <f>IF($E18885="","",IFERROR(VLOOKUP(TRIM(E18885&amp;""),'Référentiel Articles'!$A$2:$F$634,4,FALSE),""))</f>
      </c>
      <c r="G18885" s="76">
        <f>IF($E18885="","",IFERROR(VLOOKUP(TRIM(E18885&amp;""),'Référentiel Articles'!$A$2:$F$634,5,FALSE),""))</f>
      </c>
      <c r="H18885" s="77" t="str">
        <v/>
      </c>
      <c r="I18885" s="76">
        <f>IF($E18885="","",IFERROR(VLOOKUP(TRIM(E18885&amp;""),'Référentiel Articles'!$A$2:$F$634,6,FALSE),""))</f>
      </c>
      <c r="J18885" s="78">
        <f>IF(OR($E18885="",$H18885=""),"",$H18885*$I18885)</f>
      </c>
      <c r="K18885" s="79" t="str">
        <v/>
      </c>
    </row>
    <row r="18886">
      <c r="A18886" s="81" t="str">
        <v/>
      </c>
      <c r="B18886" s="81" t="str">
        <v/>
      </c>
      <c r="C18886" s="83">
        <f>IF($E18886="","",IFERROR(VLOOKUP(TRIM(E18886&amp;""),'Référentiel Articles'!$A$2:$F$634,2,FALSE),""))</f>
      </c>
      <c r="D18886" s="83">
        <f>IF($E18886="","",IFERROR(VLOOKUP(TRIM(E18886&amp;""),'Référentiel Articles'!$A$2:$F$634,3,FALSE),""))</f>
      </c>
      <c r="E18886" s="81" t="str">
        <v/>
      </c>
      <c r="F18886" s="83">
        <f>IF($E18886="","",IFERROR(VLOOKUP(TRIM(E18886&amp;""),'Référentiel Articles'!$A$2:$F$634,4,FALSE),""))</f>
      </c>
      <c r="G18886" s="84">
        <f>IF($E18886="","",IFERROR(VLOOKUP(TRIM(E18886&amp;""),'Référentiel Articles'!$A$2:$F$634,5,FALSE),""))</f>
      </c>
      <c r="H18886" s="85" t="str">
        <v/>
      </c>
      <c r="I18886" s="84">
        <f>IF($E18886="","",IFERROR(VLOOKUP(TRIM(E18886&amp;""),'Référentiel Articles'!$A$2:$F$634,6,FALSE),""))</f>
      </c>
      <c r="J18886" s="90">
        <f>IF(OR($E18886="",$H18886=""),"",$H18886*$I18886)</f>
      </c>
      <c r="K18886" s="87" t="str">
        <v/>
      </c>
    </row>
    <row r="18887">
      <c r="A18887" s="74" t="str">
        <v/>
      </c>
      <c r="B18887" s="74" t="str">
        <v/>
      </c>
      <c r="C18887" s="75">
        <f>IF($E18887="","",IFERROR(VLOOKUP(TRIM(E18887&amp;""),'Référentiel Articles'!$A$2:$F$634,2,FALSE),""))</f>
      </c>
      <c r="D18887" s="75">
        <f>IF($E18887="","",IFERROR(VLOOKUP(TRIM(E18887&amp;""),'Référentiel Articles'!$A$2:$F$634,3,FALSE),""))</f>
      </c>
      <c r="E18887" s="74" t="str">
        <v/>
      </c>
      <c r="F18887" s="75">
        <f>IF($E18887="","",IFERROR(VLOOKUP(TRIM(E18887&amp;""),'Référentiel Articles'!$A$2:$F$634,4,FALSE),""))</f>
      </c>
      <c r="G18887" s="76">
        <f>IF($E18887="","",IFERROR(VLOOKUP(TRIM(E18887&amp;""),'Référentiel Articles'!$A$2:$F$634,5,FALSE),""))</f>
      </c>
      <c r="H18887" s="77" t="str">
        <v/>
      </c>
      <c r="I18887" s="76">
        <f>IF($E18887="","",IFERROR(VLOOKUP(TRIM(E18887&amp;""),'Référentiel Articles'!$A$2:$F$634,6,FALSE),""))</f>
      </c>
      <c r="J18887" s="78">
        <f>IF(OR($E18887="",$H18887=""),"",$H18887*$I18887)</f>
      </c>
      <c r="K18887" s="79" t="str">
        <v/>
      </c>
    </row>
    <row r="18888">
      <c r="A18888" s="81" t="str">
        <v/>
      </c>
      <c r="B18888" s="81" t="str">
        <v/>
      </c>
      <c r="C18888" s="83">
        <f>IF($E18888="","",IFERROR(VLOOKUP(TRIM(E18888&amp;""),'Référentiel Articles'!$A$2:$F$634,2,FALSE),""))</f>
      </c>
      <c r="D18888" s="83">
        <f>IF($E18888="","",IFERROR(VLOOKUP(TRIM(E18888&amp;""),'Référentiel Articles'!$A$2:$F$634,3,FALSE),""))</f>
      </c>
      <c r="E18888" s="81" t="str">
        <v/>
      </c>
      <c r="F18888" s="83">
        <f>IF($E18888="","",IFERROR(VLOOKUP(TRIM(E18888&amp;""),'Référentiel Articles'!$A$2:$F$634,4,FALSE),""))</f>
      </c>
      <c r="G18888" s="84">
        <f>IF($E18888="","",IFERROR(VLOOKUP(TRIM(E18888&amp;""),'Référentiel Articles'!$A$2:$F$634,5,FALSE),""))</f>
      </c>
      <c r="H18888" s="85" t="str">
        <v/>
      </c>
      <c r="I18888" s="84">
        <f>IF($E18888="","",IFERROR(VLOOKUP(TRIM(E18888&amp;""),'Référentiel Articles'!$A$2:$F$634,6,FALSE),""))</f>
      </c>
      <c r="J18888" s="90">
        <f>IF(OR($E18888="",$H18888=""),"",$H18888*$I18888)</f>
      </c>
      <c r="K18888" s="87" t="str">
        <v/>
      </c>
    </row>
    <row r="18889">
      <c r="A18889" s="74" t="str">
        <v/>
      </c>
      <c r="B18889" s="74" t="str">
        <v/>
      </c>
      <c r="C18889" s="75">
        <f>IF($E18889="","",IFERROR(VLOOKUP(TRIM(E18889&amp;""),'Référentiel Articles'!$A$2:$F$634,2,FALSE),""))</f>
      </c>
      <c r="D18889" s="75">
        <f>IF($E18889="","",IFERROR(VLOOKUP(TRIM(E18889&amp;""),'Référentiel Articles'!$A$2:$F$634,3,FALSE),""))</f>
      </c>
      <c r="E18889" s="74" t="str">
        <v/>
      </c>
      <c r="F18889" s="75">
        <f>IF($E18889="","",IFERROR(VLOOKUP(TRIM(E18889&amp;""),'Référentiel Articles'!$A$2:$F$634,4,FALSE),""))</f>
      </c>
      <c r="G18889" s="76">
        <f>IF($E18889="","",IFERROR(VLOOKUP(TRIM(E18889&amp;""),'Référentiel Articles'!$A$2:$F$634,5,FALSE),""))</f>
      </c>
      <c r="H18889" s="77" t="str">
        <v/>
      </c>
      <c r="I18889" s="76">
        <f>IF($E18889="","",IFERROR(VLOOKUP(TRIM(E18889&amp;""),'Référentiel Articles'!$A$2:$F$634,6,FALSE),""))</f>
      </c>
      <c r="J18889" s="78">
        <f>IF(OR($E18889="",$H18889=""),"",$H18889*$I18889)</f>
      </c>
      <c r="K18889" s="79" t="str">
        <v/>
      </c>
    </row>
    <row r="18890">
      <c r="A18890" s="81" t="str">
        <v/>
      </c>
      <c r="B18890" s="81" t="str">
        <v/>
      </c>
      <c r="C18890" s="83">
        <f>IF($E18890="","",IFERROR(VLOOKUP(TRIM(E18890&amp;""),'Référentiel Articles'!$A$2:$F$634,2,FALSE),""))</f>
      </c>
      <c r="D18890" s="83">
        <f>IF($E18890="","",IFERROR(VLOOKUP(TRIM(E18890&amp;""),'Référentiel Articles'!$A$2:$F$634,3,FALSE),""))</f>
      </c>
      <c r="E18890" s="81" t="str">
        <v/>
      </c>
      <c r="F18890" s="83">
        <f>IF($E18890="","",IFERROR(VLOOKUP(TRIM(E18890&amp;""),'Référentiel Articles'!$A$2:$F$634,4,FALSE),""))</f>
      </c>
      <c r="G18890" s="84">
        <f>IF($E18890="","",IFERROR(VLOOKUP(TRIM(E18890&amp;""),'Référentiel Articles'!$A$2:$F$634,5,FALSE),""))</f>
      </c>
      <c r="H18890" s="85" t="str">
        <v/>
      </c>
      <c r="I18890" s="84">
        <f>IF($E18890="","",IFERROR(VLOOKUP(TRIM(E18890&amp;""),'Référentiel Articles'!$A$2:$F$634,6,FALSE),""))</f>
      </c>
      <c r="J18890" s="90">
        <f>IF(OR($E18890="",$H18890=""),"",$H18890*$I18890)</f>
      </c>
      <c r="K18890" s="87" t="str">
        <v/>
      </c>
    </row>
    <row r="18891">
      <c r="A18891" s="74" t="str">
        <v/>
      </c>
      <c r="B18891" s="74" t="str">
        <v/>
      </c>
      <c r="C18891" s="75">
        <f>IF($E18891="","",IFERROR(VLOOKUP(TRIM(E18891&amp;""),'Référentiel Articles'!$A$2:$F$634,2,FALSE),""))</f>
      </c>
      <c r="D18891" s="75">
        <f>IF($E18891="","",IFERROR(VLOOKUP(TRIM(E18891&amp;""),'Référentiel Articles'!$A$2:$F$634,3,FALSE),""))</f>
      </c>
      <c r="E18891" s="74" t="str">
        <v/>
      </c>
      <c r="F18891" s="75">
        <f>IF($E18891="","",IFERROR(VLOOKUP(TRIM(E18891&amp;""),'Référentiel Articles'!$A$2:$F$634,4,FALSE),""))</f>
      </c>
      <c r="G18891" s="76">
        <f>IF($E18891="","",IFERROR(VLOOKUP(TRIM(E18891&amp;""),'Référentiel Articles'!$A$2:$F$634,5,FALSE),""))</f>
      </c>
      <c r="H18891" s="77" t="str">
        <v/>
      </c>
      <c r="I18891" s="76">
        <f>IF($E18891="","",IFERROR(VLOOKUP(TRIM(E18891&amp;""),'Référentiel Articles'!$A$2:$F$634,6,FALSE),""))</f>
      </c>
      <c r="J18891" s="78">
        <f>IF(OR($E18891="",$H18891=""),"",$H18891*$I18891)</f>
      </c>
      <c r="K18891" s="79" t="str">
        <v/>
      </c>
    </row>
    <row r="18892">
      <c r="A18892" s="81" t="str">
        <v/>
      </c>
      <c r="B18892" s="81" t="str">
        <v/>
      </c>
      <c r="C18892" s="83">
        <f>IF($E18892="","",IFERROR(VLOOKUP(TRIM(E18892&amp;""),'Référentiel Articles'!$A$2:$F$634,2,FALSE),""))</f>
      </c>
      <c r="D18892" s="83">
        <f>IF($E18892="","",IFERROR(VLOOKUP(TRIM(E18892&amp;""),'Référentiel Articles'!$A$2:$F$634,3,FALSE),""))</f>
      </c>
      <c r="E18892" s="81" t="str">
        <v/>
      </c>
      <c r="F18892" s="83">
        <f>IF($E18892="","",IFERROR(VLOOKUP(TRIM(E18892&amp;""),'Référentiel Articles'!$A$2:$F$634,4,FALSE),""))</f>
      </c>
      <c r="G18892" s="84">
        <f>IF($E18892="","",IFERROR(VLOOKUP(TRIM(E18892&amp;""),'Référentiel Articles'!$A$2:$F$634,5,FALSE),""))</f>
      </c>
      <c r="H18892" s="85" t="str">
        <v/>
      </c>
      <c r="I18892" s="84">
        <f>IF($E18892="","",IFERROR(VLOOKUP(TRIM(E18892&amp;""),'Référentiel Articles'!$A$2:$F$634,6,FALSE),""))</f>
      </c>
      <c r="J18892" s="90">
        <f>IF(OR($E18892="",$H18892=""),"",$H18892*$I18892)</f>
      </c>
      <c r="K18892" s="87" t="str">
        <v/>
      </c>
    </row>
    <row r="18893">
      <c r="A18893" s="74" t="str">
        <v/>
      </c>
      <c r="B18893" s="74" t="str">
        <v/>
      </c>
      <c r="C18893" s="75">
        <f>IF($E18893="","",IFERROR(VLOOKUP(TRIM(E18893&amp;""),'Référentiel Articles'!$A$2:$F$634,2,FALSE),""))</f>
      </c>
      <c r="D18893" s="75">
        <f>IF($E18893="","",IFERROR(VLOOKUP(TRIM(E18893&amp;""),'Référentiel Articles'!$A$2:$F$634,3,FALSE),""))</f>
      </c>
      <c r="E18893" s="74" t="str">
        <v/>
      </c>
      <c r="F18893" s="75">
        <f>IF($E18893="","",IFERROR(VLOOKUP(TRIM(E18893&amp;""),'Référentiel Articles'!$A$2:$F$634,4,FALSE),""))</f>
      </c>
      <c r="G18893" s="76">
        <f>IF($E18893="","",IFERROR(VLOOKUP(TRIM(E18893&amp;""),'Référentiel Articles'!$A$2:$F$634,5,FALSE),""))</f>
      </c>
      <c r="H18893" s="77" t="str">
        <v/>
      </c>
      <c r="I18893" s="76">
        <f>IF($E18893="","",IFERROR(VLOOKUP(TRIM(E18893&amp;""),'Référentiel Articles'!$A$2:$F$634,6,FALSE),""))</f>
      </c>
      <c r="J18893" s="78">
        <f>IF(OR($E18893="",$H18893=""),"",$H18893*$I18893)</f>
      </c>
      <c r="K18893" s="79" t="str">
        <v/>
      </c>
    </row>
    <row r="18894">
      <c r="A18894" s="81" t="str">
        <v/>
      </c>
      <c r="B18894" s="81" t="str">
        <v/>
      </c>
      <c r="C18894" s="83">
        <f>IF($E18894="","",IFERROR(VLOOKUP(TRIM(E18894&amp;""),'Référentiel Articles'!$A$2:$F$634,2,FALSE),""))</f>
      </c>
      <c r="D18894" s="83">
        <f>IF($E18894="","",IFERROR(VLOOKUP(TRIM(E18894&amp;""),'Référentiel Articles'!$A$2:$F$634,3,FALSE),""))</f>
      </c>
      <c r="E18894" s="81" t="str">
        <v/>
      </c>
      <c r="F18894" s="83">
        <f>IF($E18894="","",IFERROR(VLOOKUP(TRIM(E18894&amp;""),'Référentiel Articles'!$A$2:$F$634,4,FALSE),""))</f>
      </c>
      <c r="G18894" s="84">
        <f>IF($E18894="","",IFERROR(VLOOKUP(TRIM(E18894&amp;""),'Référentiel Articles'!$A$2:$F$634,5,FALSE),""))</f>
      </c>
      <c r="H18894" s="85" t="str">
        <v/>
      </c>
      <c r="I18894" s="84">
        <f>IF($E18894="","",IFERROR(VLOOKUP(TRIM(E18894&amp;""),'Référentiel Articles'!$A$2:$F$634,6,FALSE),""))</f>
      </c>
      <c r="J18894" s="90">
        <f>IF(OR($E18894="",$H18894=""),"",$H18894*$I18894)</f>
      </c>
      <c r="K18894" s="87" t="str">
        <v/>
      </c>
    </row>
    <row r="18895">
      <c r="A18895" s="74" t="str">
        <v/>
      </c>
      <c r="B18895" s="74" t="str">
        <v/>
      </c>
      <c r="C18895" s="75">
        <f>IF($E18895="","",IFERROR(VLOOKUP(TRIM(E18895&amp;""),'Référentiel Articles'!$A$2:$F$634,2,FALSE),""))</f>
      </c>
      <c r="D18895" s="75">
        <f>IF($E18895="","",IFERROR(VLOOKUP(TRIM(E18895&amp;""),'Référentiel Articles'!$A$2:$F$634,3,FALSE),""))</f>
      </c>
      <c r="E18895" s="74" t="str">
        <v/>
      </c>
      <c r="F18895" s="75">
        <f>IF($E18895="","",IFERROR(VLOOKUP(TRIM(E18895&amp;""),'Référentiel Articles'!$A$2:$F$634,4,FALSE),""))</f>
      </c>
      <c r="G18895" s="76">
        <f>IF($E18895="","",IFERROR(VLOOKUP(TRIM(E18895&amp;""),'Référentiel Articles'!$A$2:$F$634,5,FALSE),""))</f>
      </c>
      <c r="H18895" s="77" t="str">
        <v/>
      </c>
      <c r="I18895" s="76">
        <f>IF($E18895="","",IFERROR(VLOOKUP(TRIM(E18895&amp;""),'Référentiel Articles'!$A$2:$F$634,6,FALSE),""))</f>
      </c>
      <c r="J18895" s="78">
        <f>IF(OR($E18895="",$H18895=""),"",$H18895*$I18895)</f>
      </c>
      <c r="K18895" s="79" t="str">
        <v/>
      </c>
    </row>
    <row r="18896">
      <c r="A18896" s="81" t="str">
        <v/>
      </c>
      <c r="B18896" s="81" t="str">
        <v/>
      </c>
      <c r="C18896" s="83">
        <f>IF($E18896="","",IFERROR(VLOOKUP(TRIM(E18896&amp;""),'Référentiel Articles'!$A$2:$F$634,2,FALSE),""))</f>
      </c>
      <c r="D18896" s="83">
        <f>IF($E18896="","",IFERROR(VLOOKUP(TRIM(E18896&amp;""),'Référentiel Articles'!$A$2:$F$634,3,FALSE),""))</f>
      </c>
      <c r="E18896" s="81" t="str">
        <v/>
      </c>
      <c r="F18896" s="83">
        <f>IF($E18896="","",IFERROR(VLOOKUP(TRIM(E18896&amp;""),'Référentiel Articles'!$A$2:$F$634,4,FALSE),""))</f>
      </c>
      <c r="G18896" s="84">
        <f>IF($E18896="","",IFERROR(VLOOKUP(TRIM(E18896&amp;""),'Référentiel Articles'!$A$2:$F$634,5,FALSE),""))</f>
      </c>
      <c r="H18896" s="85" t="str">
        <v/>
      </c>
      <c r="I18896" s="84">
        <f>IF($E18896="","",IFERROR(VLOOKUP(TRIM(E18896&amp;""),'Référentiel Articles'!$A$2:$F$634,6,FALSE),""))</f>
      </c>
      <c r="J18896" s="90">
        <f>IF(OR($E18896="",$H18896=""),"",$H18896*$I18896)</f>
      </c>
      <c r="K18896" s="87" t="str">
        <v/>
      </c>
    </row>
    <row r="18897">
      <c r="A18897" s="74" t="str">
        <v/>
      </c>
      <c r="B18897" s="74" t="str">
        <v/>
      </c>
      <c r="C18897" s="75">
        <f>IF($E18897="","",IFERROR(VLOOKUP(TRIM(E18897&amp;""),'Référentiel Articles'!$A$2:$F$634,2,FALSE),""))</f>
      </c>
      <c r="D18897" s="75">
        <f>IF($E18897="","",IFERROR(VLOOKUP(TRIM(E18897&amp;""),'Référentiel Articles'!$A$2:$F$634,3,FALSE),""))</f>
      </c>
      <c r="E18897" s="74" t="str">
        <v/>
      </c>
      <c r="F18897" s="75">
        <f>IF($E18897="","",IFERROR(VLOOKUP(TRIM(E18897&amp;""),'Référentiel Articles'!$A$2:$F$634,4,FALSE),""))</f>
      </c>
      <c r="G18897" s="76">
        <f>IF($E18897="","",IFERROR(VLOOKUP(TRIM(E18897&amp;""),'Référentiel Articles'!$A$2:$F$634,5,FALSE),""))</f>
      </c>
      <c r="H18897" s="77" t="str">
        <v/>
      </c>
      <c r="I18897" s="76">
        <f>IF($E18897="","",IFERROR(VLOOKUP(TRIM(E18897&amp;""),'Référentiel Articles'!$A$2:$F$634,6,FALSE),""))</f>
      </c>
      <c r="J18897" s="78">
        <f>IF(OR($E18897="",$H18897=""),"",$H18897*$I18897)</f>
      </c>
      <c r="K18897" s="79" t="str">
        <v/>
      </c>
    </row>
    <row r="18898">
      <c r="A18898" s="81" t="str">
        <v/>
      </c>
      <c r="B18898" s="81" t="str">
        <v/>
      </c>
      <c r="C18898" s="83">
        <f>IF($E18898="","",IFERROR(VLOOKUP(TRIM(E18898&amp;""),'Référentiel Articles'!$A$2:$F$634,2,FALSE),""))</f>
      </c>
      <c r="D18898" s="83">
        <f>IF($E18898="","",IFERROR(VLOOKUP(TRIM(E18898&amp;""),'Référentiel Articles'!$A$2:$F$634,3,FALSE),""))</f>
      </c>
      <c r="E18898" s="81" t="str">
        <v/>
      </c>
      <c r="F18898" s="83">
        <f>IF($E18898="","",IFERROR(VLOOKUP(TRIM(E18898&amp;""),'Référentiel Articles'!$A$2:$F$634,4,FALSE),""))</f>
      </c>
      <c r="G18898" s="84">
        <f>IF($E18898="","",IFERROR(VLOOKUP(TRIM(E18898&amp;""),'Référentiel Articles'!$A$2:$F$634,5,FALSE),""))</f>
      </c>
      <c r="H18898" s="85" t="str">
        <v/>
      </c>
      <c r="I18898" s="84">
        <f>IF($E18898="","",IFERROR(VLOOKUP(TRIM(E18898&amp;""),'Référentiel Articles'!$A$2:$F$634,6,FALSE),""))</f>
      </c>
      <c r="J18898" s="90">
        <f>IF(OR($E18898="",$H18898=""),"",$H18898*$I18898)</f>
      </c>
      <c r="K18898" s="87" t="str">
        <v/>
      </c>
    </row>
    <row r="18899">
      <c r="A18899" s="74" t="str">
        <v/>
      </c>
      <c r="B18899" s="74" t="str">
        <v/>
      </c>
      <c r="C18899" s="75">
        <f>IF($E18899="","",IFERROR(VLOOKUP(TRIM(E18899&amp;""),'Référentiel Articles'!$A$2:$F$634,2,FALSE),""))</f>
      </c>
      <c r="D18899" s="75">
        <f>IF($E18899="","",IFERROR(VLOOKUP(TRIM(E18899&amp;""),'Référentiel Articles'!$A$2:$F$634,3,FALSE),""))</f>
      </c>
      <c r="E18899" s="74" t="str">
        <v/>
      </c>
      <c r="F18899" s="75">
        <f>IF($E18899="","",IFERROR(VLOOKUP(TRIM(E18899&amp;""),'Référentiel Articles'!$A$2:$F$634,4,FALSE),""))</f>
      </c>
      <c r="G18899" s="76">
        <f>IF($E18899="","",IFERROR(VLOOKUP(TRIM(E18899&amp;""),'Référentiel Articles'!$A$2:$F$634,5,FALSE),""))</f>
      </c>
      <c r="H18899" s="77" t="str">
        <v/>
      </c>
      <c r="I18899" s="76">
        <f>IF($E18899="","",IFERROR(VLOOKUP(TRIM(E18899&amp;""),'Référentiel Articles'!$A$2:$F$634,6,FALSE),""))</f>
      </c>
      <c r="J18899" s="78">
        <f>IF(OR($E18899="",$H18899=""),"",$H18899*$I18899)</f>
      </c>
      <c r="K18899" s="79" t="str">
        <v/>
      </c>
    </row>
    <row r="18900">
      <c r="A18900" s="81" t="str">
        <v/>
      </c>
      <c r="B18900" s="81" t="str">
        <v/>
      </c>
      <c r="C18900" s="83">
        <f>IF($E18900="","",IFERROR(VLOOKUP(TRIM(E18900&amp;""),'Référentiel Articles'!$A$2:$F$634,2,FALSE),""))</f>
      </c>
      <c r="D18900" s="83">
        <f>IF($E18900="","",IFERROR(VLOOKUP(TRIM(E18900&amp;""),'Référentiel Articles'!$A$2:$F$634,3,FALSE),""))</f>
      </c>
      <c r="E18900" s="81" t="str">
        <v/>
      </c>
      <c r="F18900" s="83">
        <f>IF($E18900="","",IFERROR(VLOOKUP(TRIM(E18900&amp;""),'Référentiel Articles'!$A$2:$F$634,4,FALSE),""))</f>
      </c>
      <c r="G18900" s="84">
        <f>IF($E18900="","",IFERROR(VLOOKUP(TRIM(E18900&amp;""),'Référentiel Articles'!$A$2:$F$634,5,FALSE),""))</f>
      </c>
      <c r="H18900" s="85" t="str">
        <v/>
      </c>
      <c r="I18900" s="84">
        <f>IF($E18900="","",IFERROR(VLOOKUP(TRIM(E18900&amp;""),'Référentiel Articles'!$A$2:$F$634,6,FALSE),""))</f>
      </c>
      <c r="J18900" s="90">
        <f>IF(OR($E18900="",$H18900=""),"",$H18900*$I18900)</f>
      </c>
      <c r="K18900" s="87" t="str">
        <v/>
      </c>
    </row>
    <row r="18901">
      <c r="A18901" s="74" t="str">
        <v/>
      </c>
      <c r="B18901" s="74" t="str">
        <v/>
      </c>
      <c r="C18901" s="75">
        <f>IF($E18901="","",IFERROR(VLOOKUP(TRIM(E18901&amp;""),'Référentiel Articles'!$A$2:$F$634,2,FALSE),""))</f>
      </c>
      <c r="D18901" s="75">
        <f>IF($E18901="","",IFERROR(VLOOKUP(TRIM(E18901&amp;""),'Référentiel Articles'!$A$2:$F$634,3,FALSE),""))</f>
      </c>
      <c r="E18901" s="74" t="str">
        <v/>
      </c>
      <c r="F18901" s="75">
        <f>IF($E18901="","",IFERROR(VLOOKUP(TRIM(E18901&amp;""),'Référentiel Articles'!$A$2:$F$634,4,FALSE),""))</f>
      </c>
      <c r="G18901" s="76">
        <f>IF($E18901="","",IFERROR(VLOOKUP(TRIM(E18901&amp;""),'Référentiel Articles'!$A$2:$F$634,5,FALSE),""))</f>
      </c>
      <c r="H18901" s="77" t="str">
        <v/>
      </c>
      <c r="I18901" s="76">
        <f>IF($E18901="","",IFERROR(VLOOKUP(TRIM(E18901&amp;""),'Référentiel Articles'!$A$2:$F$634,6,FALSE),""))</f>
      </c>
      <c r="J18901" s="78">
        <f>IF(OR($E18901="",$H18901=""),"",$H18901*$I18901)</f>
      </c>
      <c r="K18901" s="79" t="str">
        <v/>
      </c>
    </row>
    <row r="18902">
      <c r="A18902" s="81" t="str">
        <v/>
      </c>
      <c r="B18902" s="81" t="str">
        <v/>
      </c>
      <c r="C18902" s="83">
        <f>IF($E18902="","",IFERROR(VLOOKUP(TRIM(E18902&amp;""),'Référentiel Articles'!$A$2:$F$634,2,FALSE),""))</f>
      </c>
      <c r="D18902" s="83">
        <f>IF($E18902="","",IFERROR(VLOOKUP(TRIM(E18902&amp;""),'Référentiel Articles'!$A$2:$F$634,3,FALSE),""))</f>
      </c>
      <c r="E18902" s="81" t="str">
        <v/>
      </c>
      <c r="F18902" s="83">
        <f>IF($E18902="","",IFERROR(VLOOKUP(TRIM(E18902&amp;""),'Référentiel Articles'!$A$2:$F$634,4,FALSE),""))</f>
      </c>
      <c r="G18902" s="84">
        <f>IF($E18902="","",IFERROR(VLOOKUP(TRIM(E18902&amp;""),'Référentiel Articles'!$A$2:$F$634,5,FALSE),""))</f>
      </c>
      <c r="H18902" s="85" t="str">
        <v/>
      </c>
      <c r="I18902" s="84">
        <f>IF($E18902="","",IFERROR(VLOOKUP(TRIM(E18902&amp;""),'Référentiel Articles'!$A$2:$F$634,6,FALSE),""))</f>
      </c>
      <c r="J18902" s="90">
        <f>IF(OR($E18902="",$H18902=""),"",$H18902*$I18902)</f>
      </c>
      <c r="K18902" s="87" t="str">
        <v/>
      </c>
    </row>
    <row r="18903">
      <c r="A18903" s="74" t="str">
        <v/>
      </c>
      <c r="B18903" s="74" t="str">
        <v/>
      </c>
      <c r="C18903" s="75">
        <f>IF($E18903="","",IFERROR(VLOOKUP(TRIM(E18903&amp;""),'Référentiel Articles'!$A$2:$F$634,2,FALSE),""))</f>
      </c>
      <c r="D18903" s="75">
        <f>IF($E18903="","",IFERROR(VLOOKUP(TRIM(E18903&amp;""),'Référentiel Articles'!$A$2:$F$634,3,FALSE),""))</f>
      </c>
      <c r="E18903" s="74" t="str">
        <v/>
      </c>
      <c r="F18903" s="75">
        <f>IF($E18903="","",IFERROR(VLOOKUP(TRIM(E18903&amp;""),'Référentiel Articles'!$A$2:$F$634,4,FALSE),""))</f>
      </c>
      <c r="G18903" s="76">
        <f>IF($E18903="","",IFERROR(VLOOKUP(TRIM(E18903&amp;""),'Référentiel Articles'!$A$2:$F$634,5,FALSE),""))</f>
      </c>
      <c r="H18903" s="77" t="str">
        <v/>
      </c>
      <c r="I18903" s="76">
        <f>IF($E18903="","",IFERROR(VLOOKUP(TRIM(E18903&amp;""),'Référentiel Articles'!$A$2:$F$634,6,FALSE),""))</f>
      </c>
      <c r="J18903" s="78">
        <f>IF(OR($E18903="",$H18903=""),"",$H18903*$I18903)</f>
      </c>
      <c r="K18903" s="79" t="str">
        <v/>
      </c>
    </row>
    <row r="18904">
      <c r="A18904" s="81" t="str">
        <v/>
      </c>
      <c r="B18904" s="81" t="str">
        <v/>
      </c>
      <c r="C18904" s="83">
        <f>IF($E18904="","",IFERROR(VLOOKUP(TRIM(E18904&amp;""),'Référentiel Articles'!$A$2:$F$634,2,FALSE),""))</f>
      </c>
      <c r="D18904" s="83">
        <f>IF($E18904="","",IFERROR(VLOOKUP(TRIM(E18904&amp;""),'Référentiel Articles'!$A$2:$F$634,3,FALSE),""))</f>
      </c>
      <c r="E18904" s="81" t="str">
        <v/>
      </c>
      <c r="F18904" s="83">
        <f>IF($E18904="","",IFERROR(VLOOKUP(TRIM(E18904&amp;""),'Référentiel Articles'!$A$2:$F$634,4,FALSE),""))</f>
      </c>
      <c r="G18904" s="84">
        <f>IF($E18904="","",IFERROR(VLOOKUP(TRIM(E18904&amp;""),'Référentiel Articles'!$A$2:$F$634,5,FALSE),""))</f>
      </c>
      <c r="H18904" s="85" t="str">
        <v/>
      </c>
      <c r="I18904" s="84">
        <f>IF($E18904="","",IFERROR(VLOOKUP(TRIM(E18904&amp;""),'Référentiel Articles'!$A$2:$F$634,6,FALSE),""))</f>
      </c>
      <c r="J18904" s="90">
        <f>IF(OR($E18904="",$H18904=""),"",$H18904*$I18904)</f>
      </c>
      <c r="K18904" s="87" t="str">
        <v/>
      </c>
    </row>
    <row r="18905">
      <c r="A18905" s="74" t="str">
        <v/>
      </c>
      <c r="B18905" s="74" t="str">
        <v/>
      </c>
      <c r="C18905" s="75">
        <f>IF($E18905="","",IFERROR(VLOOKUP(TRIM(E18905&amp;""),'Référentiel Articles'!$A$2:$F$634,2,FALSE),""))</f>
      </c>
      <c r="D18905" s="75">
        <f>IF($E18905="","",IFERROR(VLOOKUP(TRIM(E18905&amp;""),'Référentiel Articles'!$A$2:$F$634,3,FALSE),""))</f>
      </c>
      <c r="E18905" s="74" t="str">
        <v/>
      </c>
      <c r="F18905" s="75">
        <f>IF($E18905="","",IFERROR(VLOOKUP(TRIM(E18905&amp;""),'Référentiel Articles'!$A$2:$F$634,4,FALSE),""))</f>
      </c>
      <c r="G18905" s="76">
        <f>IF($E18905="","",IFERROR(VLOOKUP(TRIM(E18905&amp;""),'Référentiel Articles'!$A$2:$F$634,5,FALSE),""))</f>
      </c>
      <c r="H18905" s="77" t="str">
        <v/>
      </c>
      <c r="I18905" s="76">
        <f>IF($E18905="","",IFERROR(VLOOKUP(TRIM(E18905&amp;""),'Référentiel Articles'!$A$2:$F$634,6,FALSE),""))</f>
      </c>
      <c r="J18905" s="78">
        <f>IF(OR($E18905="",$H18905=""),"",$H18905*$I18905)</f>
      </c>
      <c r="K18905" s="79" t="str">
        <v/>
      </c>
    </row>
    <row r="18906">
      <c r="A18906" s="81" t="str">
        <v/>
      </c>
      <c r="B18906" s="81" t="str">
        <v/>
      </c>
      <c r="C18906" s="83">
        <f>IF($E18906="","",IFERROR(VLOOKUP(TRIM(E18906&amp;""),'Référentiel Articles'!$A$2:$F$634,2,FALSE),""))</f>
      </c>
      <c r="D18906" s="83">
        <f>IF($E18906="","",IFERROR(VLOOKUP(TRIM(E18906&amp;""),'Référentiel Articles'!$A$2:$F$634,3,FALSE),""))</f>
      </c>
      <c r="E18906" s="81" t="str">
        <v/>
      </c>
      <c r="F18906" s="83">
        <f>IF($E18906="","",IFERROR(VLOOKUP(TRIM(E18906&amp;""),'Référentiel Articles'!$A$2:$F$634,4,FALSE),""))</f>
      </c>
      <c r="G18906" s="84">
        <f>IF($E18906="","",IFERROR(VLOOKUP(TRIM(E18906&amp;""),'Référentiel Articles'!$A$2:$F$634,5,FALSE),""))</f>
      </c>
      <c r="H18906" s="85" t="str">
        <v/>
      </c>
      <c r="I18906" s="84">
        <f>IF($E18906="","",IFERROR(VLOOKUP(TRIM(E18906&amp;""),'Référentiel Articles'!$A$2:$F$634,6,FALSE),""))</f>
      </c>
      <c r="J18906" s="90">
        <f>IF(OR($E18906="",$H18906=""),"",$H18906*$I18906)</f>
      </c>
      <c r="K18906" s="87" t="str">
        <v/>
      </c>
    </row>
    <row r="18907">
      <c r="A18907" s="74" t="str">
        <v/>
      </c>
      <c r="B18907" s="74" t="str">
        <v/>
      </c>
      <c r="C18907" s="75">
        <f>IF($E18907="","",IFERROR(VLOOKUP(TRIM(E18907&amp;""),'Référentiel Articles'!$A$2:$F$634,2,FALSE),""))</f>
      </c>
      <c r="D18907" s="75">
        <f>IF($E18907="","",IFERROR(VLOOKUP(TRIM(E18907&amp;""),'Référentiel Articles'!$A$2:$F$634,3,FALSE),""))</f>
      </c>
      <c r="E18907" s="74" t="str">
        <v/>
      </c>
      <c r="F18907" s="75">
        <f>IF($E18907="","",IFERROR(VLOOKUP(TRIM(E18907&amp;""),'Référentiel Articles'!$A$2:$F$634,4,FALSE),""))</f>
      </c>
      <c r="G18907" s="76">
        <f>IF($E18907="","",IFERROR(VLOOKUP(TRIM(E18907&amp;""),'Référentiel Articles'!$A$2:$F$634,5,FALSE),""))</f>
      </c>
      <c r="H18907" s="77" t="str">
        <v/>
      </c>
      <c r="I18907" s="76">
        <f>IF($E18907="","",IFERROR(VLOOKUP(TRIM(E18907&amp;""),'Référentiel Articles'!$A$2:$F$634,6,FALSE),""))</f>
      </c>
      <c r="J18907" s="78">
        <f>IF(OR($E18907="",$H18907=""),"",$H18907*$I18907)</f>
      </c>
      <c r="K18907" s="79" t="str">
        <v/>
      </c>
    </row>
    <row r="18908">
      <c r="A18908" s="81" t="str">
        <v/>
      </c>
      <c r="B18908" s="81" t="str">
        <v/>
      </c>
      <c r="C18908" s="83">
        <f>IF($E18908="","",IFERROR(VLOOKUP(TRIM(E18908&amp;""),'Référentiel Articles'!$A$2:$F$634,2,FALSE),""))</f>
      </c>
      <c r="D18908" s="83">
        <f>IF($E18908="","",IFERROR(VLOOKUP(TRIM(E18908&amp;""),'Référentiel Articles'!$A$2:$F$634,3,FALSE),""))</f>
      </c>
      <c r="E18908" s="81" t="str">
        <v/>
      </c>
      <c r="F18908" s="83">
        <f>IF($E18908="","",IFERROR(VLOOKUP(TRIM(E18908&amp;""),'Référentiel Articles'!$A$2:$F$634,4,FALSE),""))</f>
      </c>
      <c r="G18908" s="84">
        <f>IF($E18908="","",IFERROR(VLOOKUP(TRIM(E18908&amp;""),'Référentiel Articles'!$A$2:$F$634,5,FALSE),""))</f>
      </c>
      <c r="H18908" s="85" t="str">
        <v/>
      </c>
      <c r="I18908" s="84">
        <f>IF($E18908="","",IFERROR(VLOOKUP(TRIM(E18908&amp;""),'Référentiel Articles'!$A$2:$F$634,6,FALSE),""))</f>
      </c>
      <c r="J18908" s="90">
        <f>IF(OR($E18908="",$H18908=""),"",$H18908*$I18908)</f>
      </c>
      <c r="K18908" s="87" t="str">
        <v/>
      </c>
    </row>
    <row r="18909">
      <c r="A18909" s="74" t="str">
        <v/>
      </c>
      <c r="B18909" s="74" t="str">
        <v/>
      </c>
      <c r="C18909" s="75">
        <f>IF($E18909="","",IFERROR(VLOOKUP(TRIM(E18909&amp;""),'Référentiel Articles'!$A$2:$F$634,2,FALSE),""))</f>
      </c>
      <c r="D18909" s="75">
        <f>IF($E18909="","",IFERROR(VLOOKUP(TRIM(E18909&amp;""),'Référentiel Articles'!$A$2:$F$634,3,FALSE),""))</f>
      </c>
      <c r="E18909" s="74" t="str">
        <v/>
      </c>
      <c r="F18909" s="75">
        <f>IF($E18909="","",IFERROR(VLOOKUP(TRIM(E18909&amp;""),'Référentiel Articles'!$A$2:$F$634,4,FALSE),""))</f>
      </c>
      <c r="G18909" s="76">
        <f>IF($E18909="","",IFERROR(VLOOKUP(TRIM(E18909&amp;""),'Référentiel Articles'!$A$2:$F$634,5,FALSE),""))</f>
      </c>
      <c r="H18909" s="77" t="str">
        <v/>
      </c>
      <c r="I18909" s="76">
        <f>IF($E18909="","",IFERROR(VLOOKUP(TRIM(E18909&amp;""),'Référentiel Articles'!$A$2:$F$634,6,FALSE),""))</f>
      </c>
      <c r="J18909" s="78">
        <f>IF(OR($E18909="",$H18909=""),"",$H18909*$I18909)</f>
      </c>
      <c r="K18909" s="79" t="str">
        <v/>
      </c>
    </row>
    <row r="18910">
      <c r="A18910" s="81" t="str">
        <v/>
      </c>
      <c r="B18910" s="81" t="str">
        <v/>
      </c>
      <c r="C18910" s="83">
        <f>IF($E18910="","",IFERROR(VLOOKUP(TRIM(E18910&amp;""),'Référentiel Articles'!$A$2:$F$634,2,FALSE),""))</f>
      </c>
      <c r="D18910" s="83">
        <f>IF($E18910="","",IFERROR(VLOOKUP(TRIM(E18910&amp;""),'Référentiel Articles'!$A$2:$F$634,3,FALSE),""))</f>
      </c>
      <c r="E18910" s="81" t="str">
        <v/>
      </c>
      <c r="F18910" s="83">
        <f>IF($E18910="","",IFERROR(VLOOKUP(TRIM(E18910&amp;""),'Référentiel Articles'!$A$2:$F$634,4,FALSE),""))</f>
      </c>
      <c r="G18910" s="84">
        <f>IF($E18910="","",IFERROR(VLOOKUP(TRIM(E18910&amp;""),'Référentiel Articles'!$A$2:$F$634,5,FALSE),""))</f>
      </c>
      <c r="H18910" s="85" t="str">
        <v/>
      </c>
      <c r="I18910" s="84">
        <f>IF($E18910="","",IFERROR(VLOOKUP(TRIM(E18910&amp;""),'Référentiel Articles'!$A$2:$F$634,6,FALSE),""))</f>
      </c>
      <c r="J18910" s="90">
        <f>IF(OR($E18910="",$H18910=""),"",$H18910*$I18910)</f>
      </c>
      <c r="K18910" s="87" t="str">
        <v/>
      </c>
    </row>
    <row r="18911">
      <c r="A18911" s="74" t="str">
        <v/>
      </c>
      <c r="B18911" s="74" t="str">
        <v/>
      </c>
      <c r="C18911" s="75">
        <f>IF($E18911="","",IFERROR(VLOOKUP(TRIM(E18911&amp;""),'Référentiel Articles'!$A$2:$F$634,2,FALSE),""))</f>
      </c>
      <c r="D18911" s="75">
        <f>IF($E18911="","",IFERROR(VLOOKUP(TRIM(E18911&amp;""),'Référentiel Articles'!$A$2:$F$634,3,FALSE),""))</f>
      </c>
      <c r="E18911" s="74" t="str">
        <v/>
      </c>
      <c r="F18911" s="75">
        <f>IF($E18911="","",IFERROR(VLOOKUP(TRIM(E18911&amp;""),'Référentiel Articles'!$A$2:$F$634,4,FALSE),""))</f>
      </c>
      <c r="G18911" s="76">
        <f>IF($E18911="","",IFERROR(VLOOKUP(TRIM(E18911&amp;""),'Référentiel Articles'!$A$2:$F$634,5,FALSE),""))</f>
      </c>
      <c r="H18911" s="77" t="str">
        <v/>
      </c>
      <c r="I18911" s="76">
        <f>IF($E18911="","",IFERROR(VLOOKUP(TRIM(E18911&amp;""),'Référentiel Articles'!$A$2:$F$634,6,FALSE),""))</f>
      </c>
      <c r="J18911" s="78">
        <f>IF(OR($E18911="",$H18911=""),"",$H18911*$I18911)</f>
      </c>
      <c r="K18911" s="79" t="str">
        <v/>
      </c>
    </row>
    <row r="18912">
      <c r="A18912" s="81" t="str">
        <v/>
      </c>
      <c r="B18912" s="81" t="str">
        <v/>
      </c>
      <c r="C18912" s="83">
        <f>IF($E18912="","",IFERROR(VLOOKUP(TRIM(E18912&amp;""),'Référentiel Articles'!$A$2:$F$634,2,FALSE),""))</f>
      </c>
      <c r="D18912" s="83">
        <f>IF($E18912="","",IFERROR(VLOOKUP(TRIM(E18912&amp;""),'Référentiel Articles'!$A$2:$F$634,3,FALSE),""))</f>
      </c>
      <c r="E18912" s="81" t="str">
        <v/>
      </c>
      <c r="F18912" s="83">
        <f>IF($E18912="","",IFERROR(VLOOKUP(TRIM(E18912&amp;""),'Référentiel Articles'!$A$2:$F$634,4,FALSE),""))</f>
      </c>
      <c r="G18912" s="84">
        <f>IF($E18912="","",IFERROR(VLOOKUP(TRIM(E18912&amp;""),'Référentiel Articles'!$A$2:$F$634,5,FALSE),""))</f>
      </c>
      <c r="H18912" s="85" t="str">
        <v/>
      </c>
      <c r="I18912" s="84">
        <f>IF($E18912="","",IFERROR(VLOOKUP(TRIM(E18912&amp;""),'Référentiel Articles'!$A$2:$F$634,6,FALSE),""))</f>
      </c>
      <c r="J18912" s="90">
        <f>IF(OR($E18912="",$H18912=""),"",$H18912*$I18912)</f>
      </c>
      <c r="K18912" s="87" t="str">
        <v/>
      </c>
    </row>
    <row r="18913">
      <c r="A18913" s="74" t="str">
        <v/>
      </c>
      <c r="B18913" s="74" t="str">
        <v/>
      </c>
      <c r="C18913" s="75">
        <f>IF($E18913="","",IFERROR(VLOOKUP(TRIM(E18913&amp;""),'Référentiel Articles'!$A$2:$F$634,2,FALSE),""))</f>
      </c>
      <c r="D18913" s="75">
        <f>IF($E18913="","",IFERROR(VLOOKUP(TRIM(E18913&amp;""),'Référentiel Articles'!$A$2:$F$634,3,FALSE),""))</f>
      </c>
      <c r="E18913" s="74" t="str">
        <v/>
      </c>
      <c r="F18913" s="75">
        <f>IF($E18913="","",IFERROR(VLOOKUP(TRIM(E18913&amp;""),'Référentiel Articles'!$A$2:$F$634,4,FALSE),""))</f>
      </c>
      <c r="G18913" s="76">
        <f>IF($E18913="","",IFERROR(VLOOKUP(TRIM(E18913&amp;""),'Référentiel Articles'!$A$2:$F$634,5,FALSE),""))</f>
      </c>
      <c r="H18913" s="77" t="str">
        <v/>
      </c>
      <c r="I18913" s="76">
        <f>IF($E18913="","",IFERROR(VLOOKUP(TRIM(E18913&amp;""),'Référentiel Articles'!$A$2:$F$634,6,FALSE),""))</f>
      </c>
      <c r="J18913" s="78">
        <f>IF(OR($E18913="",$H18913=""),"",$H18913*$I18913)</f>
      </c>
      <c r="K18913" s="79" t="str">
        <v/>
      </c>
    </row>
    <row r="18914">
      <c r="A18914" s="81" t="str">
        <v/>
      </c>
      <c r="B18914" s="81" t="str">
        <v/>
      </c>
      <c r="C18914" s="83">
        <f>IF($E18914="","",IFERROR(VLOOKUP(TRIM(E18914&amp;""),'Référentiel Articles'!$A$2:$F$634,2,FALSE),""))</f>
      </c>
      <c r="D18914" s="83">
        <f>IF($E18914="","",IFERROR(VLOOKUP(TRIM(E18914&amp;""),'Référentiel Articles'!$A$2:$F$634,3,FALSE),""))</f>
      </c>
      <c r="E18914" s="81" t="str">
        <v/>
      </c>
      <c r="F18914" s="83">
        <f>IF($E18914="","",IFERROR(VLOOKUP(TRIM(E18914&amp;""),'Référentiel Articles'!$A$2:$F$634,4,FALSE),""))</f>
      </c>
      <c r="G18914" s="84">
        <f>IF($E18914="","",IFERROR(VLOOKUP(TRIM(E18914&amp;""),'Référentiel Articles'!$A$2:$F$634,5,FALSE),""))</f>
      </c>
      <c r="H18914" s="85" t="str">
        <v/>
      </c>
      <c r="I18914" s="84">
        <f>IF($E18914="","",IFERROR(VLOOKUP(TRIM(E18914&amp;""),'Référentiel Articles'!$A$2:$F$634,6,FALSE),""))</f>
      </c>
      <c r="J18914" s="90">
        <f>IF(OR($E18914="",$H18914=""),"",$H18914*$I18914)</f>
      </c>
      <c r="K18914" s="87" t="str">
        <v/>
      </c>
    </row>
    <row r="18915">
      <c r="A18915" s="74" t="str">
        <v/>
      </c>
      <c r="B18915" s="74" t="str">
        <v/>
      </c>
      <c r="C18915" s="75">
        <f>IF($E18915="","",IFERROR(VLOOKUP(TRIM(E18915&amp;""),'Référentiel Articles'!$A$2:$F$634,2,FALSE),""))</f>
      </c>
      <c r="D18915" s="75">
        <f>IF($E18915="","",IFERROR(VLOOKUP(TRIM(E18915&amp;""),'Référentiel Articles'!$A$2:$F$634,3,FALSE),""))</f>
      </c>
      <c r="E18915" s="74" t="str">
        <v/>
      </c>
      <c r="F18915" s="75">
        <f>IF($E18915="","",IFERROR(VLOOKUP(TRIM(E18915&amp;""),'Référentiel Articles'!$A$2:$F$634,4,FALSE),""))</f>
      </c>
      <c r="G18915" s="76">
        <f>IF($E18915="","",IFERROR(VLOOKUP(TRIM(E18915&amp;""),'Référentiel Articles'!$A$2:$F$634,5,FALSE),""))</f>
      </c>
      <c r="H18915" s="77" t="str">
        <v/>
      </c>
      <c r="I18915" s="76">
        <f>IF($E18915="","",IFERROR(VLOOKUP(TRIM(E18915&amp;""),'Référentiel Articles'!$A$2:$F$634,6,FALSE),""))</f>
      </c>
      <c r="J18915" s="78">
        <f>IF(OR($E18915="",$H18915=""),"",$H18915*$I18915)</f>
      </c>
      <c r="K18915" s="79" t="str">
        <v/>
      </c>
    </row>
    <row r="18916">
      <c r="A18916" s="81" t="str">
        <v/>
      </c>
      <c r="B18916" s="81" t="str">
        <v/>
      </c>
      <c r="C18916" s="83">
        <f>IF($E18916="","",IFERROR(VLOOKUP(TRIM(E18916&amp;""),'Référentiel Articles'!$A$2:$F$634,2,FALSE),""))</f>
      </c>
      <c r="D18916" s="83">
        <f>IF($E18916="","",IFERROR(VLOOKUP(TRIM(E18916&amp;""),'Référentiel Articles'!$A$2:$F$634,3,FALSE),""))</f>
      </c>
      <c r="E18916" s="81" t="str">
        <v/>
      </c>
      <c r="F18916" s="83">
        <f>IF($E18916="","",IFERROR(VLOOKUP(TRIM(E18916&amp;""),'Référentiel Articles'!$A$2:$F$634,4,FALSE),""))</f>
      </c>
      <c r="G18916" s="84">
        <f>IF($E18916="","",IFERROR(VLOOKUP(TRIM(E18916&amp;""),'Référentiel Articles'!$A$2:$F$634,5,FALSE),""))</f>
      </c>
      <c r="H18916" s="85" t="str">
        <v/>
      </c>
      <c r="I18916" s="84">
        <f>IF($E18916="","",IFERROR(VLOOKUP(TRIM(E18916&amp;""),'Référentiel Articles'!$A$2:$F$634,6,FALSE),""))</f>
      </c>
      <c r="J18916" s="90">
        <f>IF(OR($E18916="",$H18916=""),"",$H18916*$I18916)</f>
      </c>
      <c r="K18916" s="87" t="str">
        <v/>
      </c>
    </row>
    <row r="18917">
      <c r="A18917" s="74" t="str">
        <v/>
      </c>
      <c r="B18917" s="74" t="str">
        <v/>
      </c>
      <c r="C18917" s="75">
        <f>IF($E18917="","",IFERROR(VLOOKUP(TRIM(E18917&amp;""),'Référentiel Articles'!$A$2:$F$634,2,FALSE),""))</f>
      </c>
      <c r="D18917" s="75">
        <f>IF($E18917="","",IFERROR(VLOOKUP(TRIM(E18917&amp;""),'Référentiel Articles'!$A$2:$F$634,3,FALSE),""))</f>
      </c>
      <c r="E18917" s="74" t="str">
        <v/>
      </c>
      <c r="F18917" s="75">
        <f>IF($E18917="","",IFERROR(VLOOKUP(TRIM(E18917&amp;""),'Référentiel Articles'!$A$2:$F$634,4,FALSE),""))</f>
      </c>
      <c r="G18917" s="76">
        <f>IF($E18917="","",IFERROR(VLOOKUP(TRIM(E18917&amp;""),'Référentiel Articles'!$A$2:$F$634,5,FALSE),""))</f>
      </c>
      <c r="H18917" s="77" t="str">
        <v/>
      </c>
      <c r="I18917" s="76">
        <f>IF($E18917="","",IFERROR(VLOOKUP(TRIM(E18917&amp;""),'Référentiel Articles'!$A$2:$F$634,6,FALSE),""))</f>
      </c>
      <c r="J18917" s="78">
        <f>IF(OR($E18917="",$H18917=""),"",$H18917*$I18917)</f>
      </c>
      <c r="K18917" s="79" t="str">
        <v/>
      </c>
    </row>
    <row r="18918">
      <c r="A18918" s="81" t="str">
        <v/>
      </c>
      <c r="B18918" s="81" t="str">
        <v/>
      </c>
      <c r="C18918" s="83">
        <f>IF($E18918="","",IFERROR(VLOOKUP(TRIM(E18918&amp;""),'Référentiel Articles'!$A$2:$F$634,2,FALSE),""))</f>
      </c>
      <c r="D18918" s="83">
        <f>IF($E18918="","",IFERROR(VLOOKUP(TRIM(E18918&amp;""),'Référentiel Articles'!$A$2:$F$634,3,FALSE),""))</f>
      </c>
      <c r="E18918" s="81" t="str">
        <v/>
      </c>
      <c r="F18918" s="83">
        <f>IF($E18918="","",IFERROR(VLOOKUP(TRIM(E18918&amp;""),'Référentiel Articles'!$A$2:$F$634,4,FALSE),""))</f>
      </c>
      <c r="G18918" s="84">
        <f>IF($E18918="","",IFERROR(VLOOKUP(TRIM(E18918&amp;""),'Référentiel Articles'!$A$2:$F$634,5,FALSE),""))</f>
      </c>
      <c r="H18918" s="85" t="str">
        <v/>
      </c>
      <c r="I18918" s="84">
        <f>IF($E18918="","",IFERROR(VLOOKUP(TRIM(E18918&amp;""),'Référentiel Articles'!$A$2:$F$634,6,FALSE),""))</f>
      </c>
      <c r="J18918" s="90">
        <f>IF(OR($E18918="",$H18918=""),"",$H18918*$I18918)</f>
      </c>
      <c r="K18918" s="87" t="str">
        <v/>
      </c>
    </row>
    <row r="18919">
      <c r="A18919" s="74" t="str">
        <v/>
      </c>
      <c r="B18919" s="74" t="str">
        <v/>
      </c>
      <c r="C18919" s="75">
        <f>IF($E18919="","",IFERROR(VLOOKUP(TRIM(E18919&amp;""),'Référentiel Articles'!$A$2:$F$634,2,FALSE),""))</f>
      </c>
      <c r="D18919" s="75">
        <f>IF($E18919="","",IFERROR(VLOOKUP(TRIM(E18919&amp;""),'Référentiel Articles'!$A$2:$F$634,3,FALSE),""))</f>
      </c>
      <c r="E18919" s="74" t="str">
        <v/>
      </c>
      <c r="F18919" s="75">
        <f>IF($E18919="","",IFERROR(VLOOKUP(TRIM(E18919&amp;""),'Référentiel Articles'!$A$2:$F$634,4,FALSE),""))</f>
      </c>
      <c r="G18919" s="76">
        <f>IF($E18919="","",IFERROR(VLOOKUP(TRIM(E18919&amp;""),'Référentiel Articles'!$A$2:$F$634,5,FALSE),""))</f>
      </c>
      <c r="H18919" s="77" t="str">
        <v/>
      </c>
      <c r="I18919" s="76">
        <f>IF($E18919="","",IFERROR(VLOOKUP(TRIM(E18919&amp;""),'Référentiel Articles'!$A$2:$F$634,6,FALSE),""))</f>
      </c>
      <c r="J18919" s="78">
        <f>IF(OR($E18919="",$H18919=""),"",$H18919*$I18919)</f>
      </c>
      <c r="K18919" s="79" t="str">
        <v/>
      </c>
    </row>
    <row r="18920">
      <c r="A18920" s="81" t="str">
        <v/>
      </c>
      <c r="B18920" s="81" t="str">
        <v/>
      </c>
      <c r="C18920" s="83">
        <f>IF($E18920="","",IFERROR(VLOOKUP(TRIM(E18920&amp;""),'Référentiel Articles'!$A$2:$F$634,2,FALSE),""))</f>
      </c>
      <c r="D18920" s="83">
        <f>IF($E18920="","",IFERROR(VLOOKUP(TRIM(E18920&amp;""),'Référentiel Articles'!$A$2:$F$634,3,FALSE),""))</f>
      </c>
      <c r="E18920" s="81" t="str">
        <v/>
      </c>
      <c r="F18920" s="83">
        <f>IF($E18920="","",IFERROR(VLOOKUP(TRIM(E18920&amp;""),'Référentiel Articles'!$A$2:$F$634,4,FALSE),""))</f>
      </c>
      <c r="G18920" s="84">
        <f>IF($E18920="","",IFERROR(VLOOKUP(TRIM(E18920&amp;""),'Référentiel Articles'!$A$2:$F$634,5,FALSE),""))</f>
      </c>
      <c r="H18920" s="85" t="str">
        <v/>
      </c>
      <c r="I18920" s="84">
        <f>IF($E18920="","",IFERROR(VLOOKUP(TRIM(E18920&amp;""),'Référentiel Articles'!$A$2:$F$634,6,FALSE),""))</f>
      </c>
      <c r="J18920" s="90">
        <f>IF(OR($E18920="",$H18920=""),"",$H18920*$I18920)</f>
      </c>
      <c r="K18920" s="87" t="str">
        <v/>
      </c>
    </row>
    <row r="18921">
      <c r="A18921" s="74" t="str">
        <v/>
      </c>
      <c r="B18921" s="74" t="str">
        <v/>
      </c>
      <c r="C18921" s="75">
        <f>IF($E18921="","",IFERROR(VLOOKUP(TRIM(E18921&amp;""),'Référentiel Articles'!$A$2:$F$634,2,FALSE),""))</f>
      </c>
      <c r="D18921" s="75">
        <f>IF($E18921="","",IFERROR(VLOOKUP(TRIM(E18921&amp;""),'Référentiel Articles'!$A$2:$F$634,3,FALSE),""))</f>
      </c>
      <c r="E18921" s="74" t="str">
        <v/>
      </c>
      <c r="F18921" s="75">
        <f>IF($E18921="","",IFERROR(VLOOKUP(TRIM(E18921&amp;""),'Référentiel Articles'!$A$2:$F$634,4,FALSE),""))</f>
      </c>
      <c r="G18921" s="76">
        <f>IF($E18921="","",IFERROR(VLOOKUP(TRIM(E18921&amp;""),'Référentiel Articles'!$A$2:$F$634,5,FALSE),""))</f>
      </c>
      <c r="H18921" s="77" t="str">
        <v/>
      </c>
      <c r="I18921" s="76">
        <f>IF($E18921="","",IFERROR(VLOOKUP(TRIM(E18921&amp;""),'Référentiel Articles'!$A$2:$F$634,6,FALSE),""))</f>
      </c>
      <c r="J18921" s="78">
        <f>IF(OR($E18921="",$H18921=""),"",$H18921*$I18921)</f>
      </c>
      <c r="K18921" s="79" t="str">
        <v/>
      </c>
    </row>
    <row r="18922">
      <c r="A18922" s="81" t="str">
        <v/>
      </c>
      <c r="B18922" s="81" t="str">
        <v/>
      </c>
      <c r="C18922" s="83">
        <f>IF($E18922="","",IFERROR(VLOOKUP(TRIM(E18922&amp;""),'Référentiel Articles'!$A$2:$F$634,2,FALSE),""))</f>
      </c>
      <c r="D18922" s="83">
        <f>IF($E18922="","",IFERROR(VLOOKUP(TRIM(E18922&amp;""),'Référentiel Articles'!$A$2:$F$634,3,FALSE),""))</f>
      </c>
      <c r="E18922" s="81" t="str">
        <v/>
      </c>
      <c r="F18922" s="83">
        <f>IF($E18922="","",IFERROR(VLOOKUP(TRIM(E18922&amp;""),'Référentiel Articles'!$A$2:$F$634,4,FALSE),""))</f>
      </c>
      <c r="G18922" s="84">
        <f>IF($E18922="","",IFERROR(VLOOKUP(TRIM(E18922&amp;""),'Référentiel Articles'!$A$2:$F$634,5,FALSE),""))</f>
      </c>
      <c r="H18922" s="85" t="str">
        <v/>
      </c>
      <c r="I18922" s="84">
        <f>IF($E18922="","",IFERROR(VLOOKUP(TRIM(E18922&amp;""),'Référentiel Articles'!$A$2:$F$634,6,FALSE),""))</f>
      </c>
      <c r="J18922" s="90">
        <f>IF(OR($E18922="",$H18922=""),"",$H18922*$I18922)</f>
      </c>
      <c r="K18922" s="87" t="str">
        <v/>
      </c>
    </row>
    <row r="18923">
      <c r="A18923" s="74" t="str">
        <v/>
      </c>
      <c r="B18923" s="74" t="str">
        <v/>
      </c>
      <c r="C18923" s="75">
        <f>IF($E18923="","",IFERROR(VLOOKUP(TRIM(E18923&amp;""),'Référentiel Articles'!$A$2:$F$634,2,FALSE),""))</f>
      </c>
      <c r="D18923" s="75">
        <f>IF($E18923="","",IFERROR(VLOOKUP(TRIM(E18923&amp;""),'Référentiel Articles'!$A$2:$F$634,3,FALSE),""))</f>
      </c>
      <c r="E18923" s="74" t="str">
        <v/>
      </c>
      <c r="F18923" s="75">
        <f>IF($E18923="","",IFERROR(VLOOKUP(TRIM(E18923&amp;""),'Référentiel Articles'!$A$2:$F$634,4,FALSE),""))</f>
      </c>
      <c r="G18923" s="76">
        <f>IF($E18923="","",IFERROR(VLOOKUP(TRIM(E18923&amp;""),'Référentiel Articles'!$A$2:$F$634,5,FALSE),""))</f>
      </c>
      <c r="H18923" s="77" t="str">
        <v/>
      </c>
      <c r="I18923" s="76">
        <f>IF($E18923="","",IFERROR(VLOOKUP(TRIM(E18923&amp;""),'Référentiel Articles'!$A$2:$F$634,6,FALSE),""))</f>
      </c>
      <c r="J18923" s="78">
        <f>IF(OR($E18923="",$H18923=""),"",$H18923*$I18923)</f>
      </c>
      <c r="K18923" s="79" t="str">
        <v/>
      </c>
    </row>
    <row r="18924">
      <c r="A18924" s="81" t="str">
        <v/>
      </c>
      <c r="B18924" s="81" t="str">
        <v/>
      </c>
      <c r="C18924" s="83">
        <f>IF($E18924="","",IFERROR(VLOOKUP(TRIM(E18924&amp;""),'Référentiel Articles'!$A$2:$F$634,2,FALSE),""))</f>
      </c>
      <c r="D18924" s="83">
        <f>IF($E18924="","",IFERROR(VLOOKUP(TRIM(E18924&amp;""),'Référentiel Articles'!$A$2:$F$634,3,FALSE),""))</f>
      </c>
      <c r="E18924" s="81" t="str">
        <v/>
      </c>
      <c r="F18924" s="83">
        <f>IF($E18924="","",IFERROR(VLOOKUP(TRIM(E18924&amp;""),'Référentiel Articles'!$A$2:$F$634,4,FALSE),""))</f>
      </c>
      <c r="G18924" s="84">
        <f>IF($E18924="","",IFERROR(VLOOKUP(TRIM(E18924&amp;""),'Référentiel Articles'!$A$2:$F$634,5,FALSE),""))</f>
      </c>
      <c r="H18924" s="85" t="str">
        <v/>
      </c>
      <c r="I18924" s="84">
        <f>IF($E18924="","",IFERROR(VLOOKUP(TRIM(E18924&amp;""),'Référentiel Articles'!$A$2:$F$634,6,FALSE),""))</f>
      </c>
      <c r="J18924" s="90">
        <f>IF(OR($E18924="",$H18924=""),"",$H18924*$I18924)</f>
      </c>
      <c r="K18924" s="87" t="str">
        <v/>
      </c>
    </row>
    <row r="18925">
      <c r="A18925" s="74" t="str">
        <v/>
      </c>
      <c r="B18925" s="74" t="str">
        <v/>
      </c>
      <c r="C18925" s="75">
        <f>IF($E18925="","",IFERROR(VLOOKUP(TRIM(E18925&amp;""),'Référentiel Articles'!$A$2:$F$634,2,FALSE),""))</f>
      </c>
      <c r="D18925" s="75">
        <f>IF($E18925="","",IFERROR(VLOOKUP(TRIM(E18925&amp;""),'Référentiel Articles'!$A$2:$F$634,3,FALSE),""))</f>
      </c>
      <c r="E18925" s="74" t="str">
        <v/>
      </c>
      <c r="F18925" s="75">
        <f>IF($E18925="","",IFERROR(VLOOKUP(TRIM(E18925&amp;""),'Référentiel Articles'!$A$2:$F$634,4,FALSE),""))</f>
      </c>
      <c r="G18925" s="76">
        <f>IF($E18925="","",IFERROR(VLOOKUP(TRIM(E18925&amp;""),'Référentiel Articles'!$A$2:$F$634,5,FALSE),""))</f>
      </c>
      <c r="H18925" s="77" t="str">
        <v/>
      </c>
      <c r="I18925" s="76">
        <f>IF($E18925="","",IFERROR(VLOOKUP(TRIM(E18925&amp;""),'Référentiel Articles'!$A$2:$F$634,6,FALSE),""))</f>
      </c>
      <c r="J18925" s="78">
        <f>IF(OR($E18925="",$H18925=""),"",$H18925*$I18925)</f>
      </c>
      <c r="K18925" s="79" t="str">
        <v/>
      </c>
    </row>
    <row r="18926">
      <c r="A18926" s="81" t="str">
        <v/>
      </c>
      <c r="B18926" s="81" t="str">
        <v/>
      </c>
      <c r="C18926" s="83">
        <f>IF($E18926="","",IFERROR(VLOOKUP(TRIM(E18926&amp;""),'Référentiel Articles'!$A$2:$F$634,2,FALSE),""))</f>
      </c>
      <c r="D18926" s="83">
        <f>IF($E18926="","",IFERROR(VLOOKUP(TRIM(E18926&amp;""),'Référentiel Articles'!$A$2:$F$634,3,FALSE),""))</f>
      </c>
      <c r="E18926" s="81" t="str">
        <v/>
      </c>
      <c r="F18926" s="83">
        <f>IF($E18926="","",IFERROR(VLOOKUP(TRIM(E18926&amp;""),'Référentiel Articles'!$A$2:$F$634,4,FALSE),""))</f>
      </c>
      <c r="G18926" s="84">
        <f>IF($E18926="","",IFERROR(VLOOKUP(TRIM(E18926&amp;""),'Référentiel Articles'!$A$2:$F$634,5,FALSE),""))</f>
      </c>
      <c r="H18926" s="85" t="str">
        <v/>
      </c>
      <c r="I18926" s="84">
        <f>IF($E18926="","",IFERROR(VLOOKUP(TRIM(E18926&amp;""),'Référentiel Articles'!$A$2:$F$634,6,FALSE),""))</f>
      </c>
      <c r="J18926" s="90">
        <f>IF(OR($E18926="",$H18926=""),"",$H18926*$I18926)</f>
      </c>
      <c r="K18926" s="87" t="str">
        <v/>
      </c>
    </row>
    <row r="18927">
      <c r="A18927" s="74" t="str">
        <v/>
      </c>
      <c r="B18927" s="74" t="str">
        <v/>
      </c>
      <c r="C18927" s="75">
        <f>IF($E18927="","",IFERROR(VLOOKUP(TRIM(E18927&amp;""),'Référentiel Articles'!$A$2:$F$634,2,FALSE),""))</f>
      </c>
      <c r="D18927" s="75">
        <f>IF($E18927="","",IFERROR(VLOOKUP(TRIM(E18927&amp;""),'Référentiel Articles'!$A$2:$F$634,3,FALSE),""))</f>
      </c>
      <c r="E18927" s="74" t="str">
        <v/>
      </c>
      <c r="F18927" s="75">
        <f>IF($E18927="","",IFERROR(VLOOKUP(TRIM(E18927&amp;""),'Référentiel Articles'!$A$2:$F$634,4,FALSE),""))</f>
      </c>
      <c r="G18927" s="76">
        <f>IF($E18927="","",IFERROR(VLOOKUP(TRIM(E18927&amp;""),'Référentiel Articles'!$A$2:$F$634,5,FALSE),""))</f>
      </c>
      <c r="H18927" s="77" t="str">
        <v/>
      </c>
      <c r="I18927" s="76">
        <f>IF($E18927="","",IFERROR(VLOOKUP(TRIM(E18927&amp;""),'Référentiel Articles'!$A$2:$F$634,6,FALSE),""))</f>
      </c>
      <c r="J18927" s="78">
        <f>IF(OR($E18927="",$H18927=""),"",$H18927*$I18927)</f>
      </c>
      <c r="K18927" s="79" t="str">
        <v/>
      </c>
    </row>
    <row r="18928">
      <c r="A18928" s="81" t="str">
        <v/>
      </c>
      <c r="B18928" s="81" t="str">
        <v/>
      </c>
      <c r="C18928" s="83">
        <f>IF($E18928="","",IFERROR(VLOOKUP(TRIM(E18928&amp;""),'Référentiel Articles'!$A$2:$F$634,2,FALSE),""))</f>
      </c>
      <c r="D18928" s="83">
        <f>IF($E18928="","",IFERROR(VLOOKUP(TRIM(E18928&amp;""),'Référentiel Articles'!$A$2:$F$634,3,FALSE),""))</f>
      </c>
      <c r="E18928" s="81" t="str">
        <v/>
      </c>
      <c r="F18928" s="83">
        <f>IF($E18928="","",IFERROR(VLOOKUP(TRIM(E18928&amp;""),'Référentiel Articles'!$A$2:$F$634,4,FALSE),""))</f>
      </c>
      <c r="G18928" s="84">
        <f>IF($E18928="","",IFERROR(VLOOKUP(TRIM(E18928&amp;""),'Référentiel Articles'!$A$2:$F$634,5,FALSE),""))</f>
      </c>
      <c r="H18928" s="85" t="str">
        <v/>
      </c>
      <c r="I18928" s="84">
        <f>IF($E18928="","",IFERROR(VLOOKUP(TRIM(E18928&amp;""),'Référentiel Articles'!$A$2:$F$634,6,FALSE),""))</f>
      </c>
      <c r="J18928" s="90">
        <f>IF(OR($E18928="",$H18928=""),"",$H18928*$I18928)</f>
      </c>
      <c r="K18928" s="87" t="str">
        <v/>
      </c>
    </row>
    <row r="18929">
      <c r="A18929" s="74" t="str">
        <v/>
      </c>
      <c r="B18929" s="74" t="str">
        <v/>
      </c>
      <c r="C18929" s="75">
        <f>IF($E18929="","",IFERROR(VLOOKUP(TRIM(E18929&amp;""),'Référentiel Articles'!$A$2:$F$634,2,FALSE),""))</f>
      </c>
      <c r="D18929" s="75">
        <f>IF($E18929="","",IFERROR(VLOOKUP(TRIM(E18929&amp;""),'Référentiel Articles'!$A$2:$F$634,3,FALSE),""))</f>
      </c>
      <c r="E18929" s="74" t="str">
        <v/>
      </c>
      <c r="F18929" s="75">
        <f>IF($E18929="","",IFERROR(VLOOKUP(TRIM(E18929&amp;""),'Référentiel Articles'!$A$2:$F$634,4,FALSE),""))</f>
      </c>
      <c r="G18929" s="76">
        <f>IF($E18929="","",IFERROR(VLOOKUP(TRIM(E18929&amp;""),'Référentiel Articles'!$A$2:$F$634,5,FALSE),""))</f>
      </c>
      <c r="H18929" s="77" t="str">
        <v/>
      </c>
      <c r="I18929" s="76">
        <f>IF($E18929="","",IFERROR(VLOOKUP(TRIM(E18929&amp;""),'Référentiel Articles'!$A$2:$F$634,6,FALSE),""))</f>
      </c>
      <c r="J18929" s="78">
        <f>IF(OR($E18929="",$H18929=""),"",$H18929*$I18929)</f>
      </c>
      <c r="K18929" s="79" t="str">
        <v/>
      </c>
    </row>
    <row r="18930">
      <c r="A18930" s="81" t="str">
        <v/>
      </c>
      <c r="B18930" s="81" t="str">
        <v/>
      </c>
      <c r="C18930" s="83">
        <f>IF($E18930="","",IFERROR(VLOOKUP(TRIM(E18930&amp;""),'Référentiel Articles'!$A$2:$F$634,2,FALSE),""))</f>
      </c>
      <c r="D18930" s="83">
        <f>IF($E18930="","",IFERROR(VLOOKUP(TRIM(E18930&amp;""),'Référentiel Articles'!$A$2:$F$634,3,FALSE),""))</f>
      </c>
      <c r="E18930" s="81" t="str">
        <v/>
      </c>
      <c r="F18930" s="83">
        <f>IF($E18930="","",IFERROR(VLOOKUP(TRIM(E18930&amp;""),'Référentiel Articles'!$A$2:$F$634,4,FALSE),""))</f>
      </c>
      <c r="G18930" s="84">
        <f>IF($E18930="","",IFERROR(VLOOKUP(TRIM(E18930&amp;""),'Référentiel Articles'!$A$2:$F$634,5,FALSE),""))</f>
      </c>
      <c r="H18930" s="85" t="str">
        <v/>
      </c>
      <c r="I18930" s="84">
        <f>IF($E18930="","",IFERROR(VLOOKUP(TRIM(E18930&amp;""),'Référentiel Articles'!$A$2:$F$634,6,FALSE),""))</f>
      </c>
      <c r="J18930" s="90">
        <f>IF(OR($E18930="",$H18930=""),"",$H18930*$I18930)</f>
      </c>
      <c r="K18930" s="87" t="str">
        <v/>
      </c>
    </row>
    <row r="18931">
      <c r="A18931" s="74" t="str">
        <v/>
      </c>
      <c r="B18931" s="74" t="str">
        <v/>
      </c>
      <c r="C18931" s="75">
        <f>IF($E18931="","",IFERROR(VLOOKUP(TRIM(E18931&amp;""),'Référentiel Articles'!$A$2:$F$634,2,FALSE),""))</f>
      </c>
      <c r="D18931" s="75">
        <f>IF($E18931="","",IFERROR(VLOOKUP(TRIM(E18931&amp;""),'Référentiel Articles'!$A$2:$F$634,3,FALSE),""))</f>
      </c>
      <c r="E18931" s="74" t="str">
        <v/>
      </c>
      <c r="F18931" s="75">
        <f>IF($E18931="","",IFERROR(VLOOKUP(TRIM(E18931&amp;""),'Référentiel Articles'!$A$2:$F$634,4,FALSE),""))</f>
      </c>
      <c r="G18931" s="76">
        <f>IF($E18931="","",IFERROR(VLOOKUP(TRIM(E18931&amp;""),'Référentiel Articles'!$A$2:$F$634,5,FALSE),""))</f>
      </c>
      <c r="H18931" s="77" t="str">
        <v/>
      </c>
      <c r="I18931" s="76">
        <f>IF($E18931="","",IFERROR(VLOOKUP(TRIM(E18931&amp;""),'Référentiel Articles'!$A$2:$F$634,6,FALSE),""))</f>
      </c>
      <c r="J18931" s="78">
        <f>IF(OR($E18931="",$H18931=""),"",$H18931*$I18931)</f>
      </c>
      <c r="K18931" s="79" t="str">
        <v/>
      </c>
    </row>
    <row r="18932">
      <c r="A18932" s="81" t="str">
        <v/>
      </c>
      <c r="B18932" s="81" t="str">
        <v/>
      </c>
      <c r="C18932" s="83">
        <f>IF($E18932="","",IFERROR(VLOOKUP(TRIM(E18932&amp;""),'Référentiel Articles'!$A$2:$F$634,2,FALSE),""))</f>
      </c>
      <c r="D18932" s="83">
        <f>IF($E18932="","",IFERROR(VLOOKUP(TRIM(E18932&amp;""),'Référentiel Articles'!$A$2:$F$634,3,FALSE),""))</f>
      </c>
      <c r="E18932" s="81" t="str">
        <v/>
      </c>
      <c r="F18932" s="83">
        <f>IF($E18932="","",IFERROR(VLOOKUP(TRIM(E18932&amp;""),'Référentiel Articles'!$A$2:$F$634,4,FALSE),""))</f>
      </c>
      <c r="G18932" s="84">
        <f>IF($E18932="","",IFERROR(VLOOKUP(TRIM(E18932&amp;""),'Référentiel Articles'!$A$2:$F$634,5,FALSE),""))</f>
      </c>
      <c r="H18932" s="85" t="str">
        <v/>
      </c>
      <c r="I18932" s="84">
        <f>IF($E18932="","",IFERROR(VLOOKUP(TRIM(E18932&amp;""),'Référentiel Articles'!$A$2:$F$634,6,FALSE),""))</f>
      </c>
      <c r="J18932" s="90">
        <f>IF(OR($E18932="",$H18932=""),"",$H18932*$I18932)</f>
      </c>
      <c r="K18932" s="87" t="str">
        <v/>
      </c>
    </row>
    <row r="18933">
      <c r="A18933" s="74" t="str">
        <v/>
      </c>
      <c r="B18933" s="74" t="str">
        <v/>
      </c>
      <c r="C18933" s="75">
        <f>IF($E18933="","",IFERROR(VLOOKUP(TRIM(E18933&amp;""),'Référentiel Articles'!$A$2:$F$634,2,FALSE),""))</f>
      </c>
      <c r="D18933" s="75">
        <f>IF($E18933="","",IFERROR(VLOOKUP(TRIM(E18933&amp;""),'Référentiel Articles'!$A$2:$F$634,3,FALSE),""))</f>
      </c>
      <c r="E18933" s="74" t="str">
        <v/>
      </c>
      <c r="F18933" s="75">
        <f>IF($E18933="","",IFERROR(VLOOKUP(TRIM(E18933&amp;""),'Référentiel Articles'!$A$2:$F$634,4,FALSE),""))</f>
      </c>
      <c r="G18933" s="76">
        <f>IF($E18933="","",IFERROR(VLOOKUP(TRIM(E18933&amp;""),'Référentiel Articles'!$A$2:$F$634,5,FALSE),""))</f>
      </c>
      <c r="H18933" s="77" t="str">
        <v/>
      </c>
      <c r="I18933" s="76">
        <f>IF($E18933="","",IFERROR(VLOOKUP(TRIM(E18933&amp;""),'Référentiel Articles'!$A$2:$F$634,6,FALSE),""))</f>
      </c>
      <c r="J18933" s="78">
        <f>IF(OR($E18933="",$H18933=""),"",$H18933*$I18933)</f>
      </c>
      <c r="K18933" s="79" t="str">
        <v/>
      </c>
    </row>
    <row r="18934">
      <c r="A18934" s="81" t="str">
        <v/>
      </c>
      <c r="B18934" s="81" t="str">
        <v/>
      </c>
      <c r="C18934" s="83">
        <f>IF($E18934="","",IFERROR(VLOOKUP(TRIM(E18934&amp;""),'Référentiel Articles'!$A$2:$F$634,2,FALSE),""))</f>
      </c>
      <c r="D18934" s="83">
        <f>IF($E18934="","",IFERROR(VLOOKUP(TRIM(E18934&amp;""),'Référentiel Articles'!$A$2:$F$634,3,FALSE),""))</f>
      </c>
      <c r="E18934" s="81" t="str">
        <v/>
      </c>
      <c r="F18934" s="83">
        <f>IF($E18934="","",IFERROR(VLOOKUP(TRIM(E18934&amp;""),'Référentiel Articles'!$A$2:$F$634,4,FALSE),""))</f>
      </c>
      <c r="G18934" s="84">
        <f>IF($E18934="","",IFERROR(VLOOKUP(TRIM(E18934&amp;""),'Référentiel Articles'!$A$2:$F$634,5,FALSE),""))</f>
      </c>
      <c r="H18934" s="85" t="str">
        <v/>
      </c>
      <c r="I18934" s="84">
        <f>IF($E18934="","",IFERROR(VLOOKUP(TRIM(E18934&amp;""),'Référentiel Articles'!$A$2:$F$634,6,FALSE),""))</f>
      </c>
      <c r="J18934" s="90">
        <f>IF(OR($E18934="",$H18934=""),"",$H18934*$I18934)</f>
      </c>
      <c r="K18934" s="87" t="str">
        <v/>
      </c>
    </row>
    <row r="18935">
      <c r="A18935" s="74" t="str">
        <v/>
      </c>
      <c r="B18935" s="74" t="str">
        <v/>
      </c>
      <c r="C18935" s="75">
        <f>IF($E18935="","",IFERROR(VLOOKUP(TRIM(E18935&amp;""),'Référentiel Articles'!$A$2:$F$634,2,FALSE),""))</f>
      </c>
      <c r="D18935" s="75">
        <f>IF($E18935="","",IFERROR(VLOOKUP(TRIM(E18935&amp;""),'Référentiel Articles'!$A$2:$F$634,3,FALSE),""))</f>
      </c>
      <c r="E18935" s="74" t="str">
        <v/>
      </c>
      <c r="F18935" s="75">
        <f>IF($E18935="","",IFERROR(VLOOKUP(TRIM(E18935&amp;""),'Référentiel Articles'!$A$2:$F$634,4,FALSE),""))</f>
      </c>
      <c r="G18935" s="76">
        <f>IF($E18935="","",IFERROR(VLOOKUP(TRIM(E18935&amp;""),'Référentiel Articles'!$A$2:$F$634,5,FALSE),""))</f>
      </c>
      <c r="H18935" s="77" t="str">
        <v/>
      </c>
      <c r="I18935" s="76">
        <f>IF($E18935="","",IFERROR(VLOOKUP(TRIM(E18935&amp;""),'Référentiel Articles'!$A$2:$F$634,6,FALSE),""))</f>
      </c>
      <c r="J18935" s="78">
        <f>IF(OR($E18935="",$H18935=""),"",$H18935*$I18935)</f>
      </c>
      <c r="K18935" s="79" t="str">
        <v/>
      </c>
    </row>
    <row r="18936">
      <c r="A18936" s="81" t="str">
        <v/>
      </c>
      <c r="B18936" s="81" t="str">
        <v/>
      </c>
      <c r="C18936" s="83">
        <f>IF($E18936="","",IFERROR(VLOOKUP(TRIM(E18936&amp;""),'Référentiel Articles'!$A$2:$F$634,2,FALSE),""))</f>
      </c>
      <c r="D18936" s="83">
        <f>IF($E18936="","",IFERROR(VLOOKUP(TRIM(E18936&amp;""),'Référentiel Articles'!$A$2:$F$634,3,FALSE),""))</f>
      </c>
      <c r="E18936" s="81" t="str">
        <v/>
      </c>
      <c r="F18936" s="83">
        <f>IF($E18936="","",IFERROR(VLOOKUP(TRIM(E18936&amp;""),'Référentiel Articles'!$A$2:$F$634,4,FALSE),""))</f>
      </c>
      <c r="G18936" s="84">
        <f>IF($E18936="","",IFERROR(VLOOKUP(TRIM(E18936&amp;""),'Référentiel Articles'!$A$2:$F$634,5,FALSE),""))</f>
      </c>
      <c r="H18936" s="85" t="str">
        <v/>
      </c>
      <c r="I18936" s="84">
        <f>IF($E18936="","",IFERROR(VLOOKUP(TRIM(E18936&amp;""),'Référentiel Articles'!$A$2:$F$634,6,FALSE),""))</f>
      </c>
      <c r="J18936" s="90">
        <f>IF(OR($E18936="",$H18936=""),"",$H18936*$I18936)</f>
      </c>
      <c r="K18936" s="87" t="str">
        <v/>
      </c>
    </row>
    <row r="18937">
      <c r="A18937" s="74" t="str">
        <v/>
      </c>
      <c r="B18937" s="74" t="str">
        <v/>
      </c>
      <c r="C18937" s="75">
        <f>IF($E18937="","",IFERROR(VLOOKUP(TRIM(E18937&amp;""),'Référentiel Articles'!$A$2:$F$634,2,FALSE),""))</f>
      </c>
      <c r="D18937" s="75">
        <f>IF($E18937="","",IFERROR(VLOOKUP(TRIM(E18937&amp;""),'Référentiel Articles'!$A$2:$F$634,3,FALSE),""))</f>
      </c>
      <c r="E18937" s="74" t="str">
        <v/>
      </c>
      <c r="F18937" s="75">
        <f>IF($E18937="","",IFERROR(VLOOKUP(TRIM(E18937&amp;""),'Référentiel Articles'!$A$2:$F$634,4,FALSE),""))</f>
      </c>
      <c r="G18937" s="76">
        <f>IF($E18937="","",IFERROR(VLOOKUP(TRIM(E18937&amp;""),'Référentiel Articles'!$A$2:$F$634,5,FALSE),""))</f>
      </c>
      <c r="H18937" s="77" t="str">
        <v/>
      </c>
      <c r="I18937" s="76">
        <f>IF($E18937="","",IFERROR(VLOOKUP(TRIM(E18937&amp;""),'Référentiel Articles'!$A$2:$F$634,6,FALSE),""))</f>
      </c>
      <c r="J18937" s="78">
        <f>IF(OR($E18937="",$H18937=""),"",$H18937*$I18937)</f>
      </c>
      <c r="K18937" s="79" t="str">
        <v/>
      </c>
    </row>
    <row r="18938">
      <c r="A18938" s="81" t="str">
        <v/>
      </c>
      <c r="B18938" s="81" t="str">
        <v/>
      </c>
      <c r="C18938" s="83">
        <f>IF($E18938="","",IFERROR(VLOOKUP(TRIM(E18938&amp;""),'Référentiel Articles'!$A$2:$F$634,2,FALSE),""))</f>
      </c>
      <c r="D18938" s="83">
        <f>IF($E18938="","",IFERROR(VLOOKUP(TRIM(E18938&amp;""),'Référentiel Articles'!$A$2:$F$634,3,FALSE),""))</f>
      </c>
      <c r="E18938" s="81" t="str">
        <v/>
      </c>
      <c r="F18938" s="83">
        <f>IF($E18938="","",IFERROR(VLOOKUP(TRIM(E18938&amp;""),'Référentiel Articles'!$A$2:$F$634,4,FALSE),""))</f>
      </c>
      <c r="G18938" s="84">
        <f>IF($E18938="","",IFERROR(VLOOKUP(TRIM(E18938&amp;""),'Référentiel Articles'!$A$2:$F$634,5,FALSE),""))</f>
      </c>
      <c r="H18938" s="85" t="str">
        <v/>
      </c>
      <c r="I18938" s="84">
        <f>IF($E18938="","",IFERROR(VLOOKUP(TRIM(E18938&amp;""),'Référentiel Articles'!$A$2:$F$634,6,FALSE),""))</f>
      </c>
      <c r="J18938" s="90">
        <f>IF(OR($E18938="",$H18938=""),"",$H18938*$I18938)</f>
      </c>
      <c r="K18938" s="87" t="str">
        <v/>
      </c>
    </row>
    <row r="18939">
      <c r="A18939" s="74" t="str">
        <v/>
      </c>
      <c r="B18939" s="74" t="str">
        <v/>
      </c>
      <c r="C18939" s="75">
        <f>IF($E18939="","",IFERROR(VLOOKUP(TRIM(E18939&amp;""),'Référentiel Articles'!$A$2:$F$634,2,FALSE),""))</f>
      </c>
      <c r="D18939" s="75">
        <f>IF($E18939="","",IFERROR(VLOOKUP(TRIM(E18939&amp;""),'Référentiel Articles'!$A$2:$F$634,3,FALSE),""))</f>
      </c>
      <c r="E18939" s="74" t="str">
        <v/>
      </c>
      <c r="F18939" s="75">
        <f>IF($E18939="","",IFERROR(VLOOKUP(TRIM(E18939&amp;""),'Référentiel Articles'!$A$2:$F$634,4,FALSE),""))</f>
      </c>
      <c r="G18939" s="76">
        <f>IF($E18939="","",IFERROR(VLOOKUP(TRIM(E18939&amp;""),'Référentiel Articles'!$A$2:$F$634,5,FALSE),""))</f>
      </c>
      <c r="H18939" s="77" t="str">
        <v/>
      </c>
      <c r="I18939" s="76">
        <f>IF($E18939="","",IFERROR(VLOOKUP(TRIM(E18939&amp;""),'Référentiel Articles'!$A$2:$F$634,6,FALSE),""))</f>
      </c>
      <c r="J18939" s="78">
        <f>IF(OR($E18939="",$H18939=""),"",$H18939*$I18939)</f>
      </c>
      <c r="K18939" s="79" t="str">
        <v/>
      </c>
    </row>
    <row r="18940">
      <c r="A18940" s="81" t="str">
        <v/>
      </c>
      <c r="B18940" s="81" t="str">
        <v/>
      </c>
      <c r="C18940" s="83">
        <f>IF($E18940="","",IFERROR(VLOOKUP(TRIM(E18940&amp;""),'Référentiel Articles'!$A$2:$F$634,2,FALSE),""))</f>
      </c>
      <c r="D18940" s="83">
        <f>IF($E18940="","",IFERROR(VLOOKUP(TRIM(E18940&amp;""),'Référentiel Articles'!$A$2:$F$634,3,FALSE),""))</f>
      </c>
      <c r="E18940" s="81" t="str">
        <v/>
      </c>
      <c r="F18940" s="83">
        <f>IF($E18940="","",IFERROR(VLOOKUP(TRIM(E18940&amp;""),'Référentiel Articles'!$A$2:$F$634,4,FALSE),""))</f>
      </c>
      <c r="G18940" s="84">
        <f>IF($E18940="","",IFERROR(VLOOKUP(TRIM(E18940&amp;""),'Référentiel Articles'!$A$2:$F$634,5,FALSE),""))</f>
      </c>
      <c r="H18940" s="85" t="str">
        <v/>
      </c>
      <c r="I18940" s="84">
        <f>IF($E18940="","",IFERROR(VLOOKUP(TRIM(E18940&amp;""),'Référentiel Articles'!$A$2:$F$634,6,FALSE),""))</f>
      </c>
      <c r="J18940" s="90">
        <f>IF(OR($E18940="",$H18940=""),"",$H18940*$I18940)</f>
      </c>
      <c r="K18940" s="87" t="str">
        <v/>
      </c>
    </row>
    <row r="18941">
      <c r="A18941" s="74" t="str">
        <v/>
      </c>
      <c r="B18941" s="74" t="str">
        <v/>
      </c>
      <c r="C18941" s="75">
        <f>IF($E18941="","",IFERROR(VLOOKUP(TRIM(E18941&amp;""),'Référentiel Articles'!$A$2:$F$634,2,FALSE),""))</f>
      </c>
      <c r="D18941" s="75">
        <f>IF($E18941="","",IFERROR(VLOOKUP(TRIM(E18941&amp;""),'Référentiel Articles'!$A$2:$F$634,3,FALSE),""))</f>
      </c>
      <c r="E18941" s="74" t="str">
        <v/>
      </c>
      <c r="F18941" s="75">
        <f>IF($E18941="","",IFERROR(VLOOKUP(TRIM(E18941&amp;""),'Référentiel Articles'!$A$2:$F$634,4,FALSE),""))</f>
      </c>
      <c r="G18941" s="76">
        <f>IF($E18941="","",IFERROR(VLOOKUP(TRIM(E18941&amp;""),'Référentiel Articles'!$A$2:$F$634,5,FALSE),""))</f>
      </c>
      <c r="H18941" s="77" t="str">
        <v/>
      </c>
      <c r="I18941" s="76">
        <f>IF($E18941="","",IFERROR(VLOOKUP(TRIM(E18941&amp;""),'Référentiel Articles'!$A$2:$F$634,6,FALSE),""))</f>
      </c>
      <c r="J18941" s="78">
        <f>IF(OR($E18941="",$H18941=""),"",$H18941*$I18941)</f>
      </c>
      <c r="K18941" s="79" t="str">
        <v/>
      </c>
    </row>
    <row r="18942">
      <c r="A18942" s="81" t="str">
        <v/>
      </c>
      <c r="B18942" s="81" t="str">
        <v/>
      </c>
      <c r="C18942" s="83">
        <f>IF($E18942="","",IFERROR(VLOOKUP(TRIM(E18942&amp;""),'Référentiel Articles'!$A$2:$F$634,2,FALSE),""))</f>
      </c>
      <c r="D18942" s="83">
        <f>IF($E18942="","",IFERROR(VLOOKUP(TRIM(E18942&amp;""),'Référentiel Articles'!$A$2:$F$634,3,FALSE),""))</f>
      </c>
      <c r="E18942" s="81" t="str">
        <v/>
      </c>
      <c r="F18942" s="83">
        <f>IF($E18942="","",IFERROR(VLOOKUP(TRIM(E18942&amp;""),'Référentiel Articles'!$A$2:$F$634,4,FALSE),""))</f>
      </c>
      <c r="G18942" s="84">
        <f>IF($E18942="","",IFERROR(VLOOKUP(TRIM(E18942&amp;""),'Référentiel Articles'!$A$2:$F$634,5,FALSE),""))</f>
      </c>
      <c r="H18942" s="85" t="str">
        <v/>
      </c>
      <c r="I18942" s="84">
        <f>IF($E18942="","",IFERROR(VLOOKUP(TRIM(E18942&amp;""),'Référentiel Articles'!$A$2:$F$634,6,FALSE),""))</f>
      </c>
      <c r="J18942" s="90">
        <f>IF(OR($E18942="",$H18942=""),"",$H18942*$I18942)</f>
      </c>
      <c r="K18942" s="87" t="str">
        <v/>
      </c>
    </row>
    <row r="18943">
      <c r="A18943" s="74" t="str">
        <v/>
      </c>
      <c r="B18943" s="74" t="str">
        <v/>
      </c>
      <c r="C18943" s="75">
        <f>IF($E18943="","",IFERROR(VLOOKUP(TRIM(E18943&amp;""),'Référentiel Articles'!$A$2:$F$634,2,FALSE),""))</f>
      </c>
      <c r="D18943" s="75">
        <f>IF($E18943="","",IFERROR(VLOOKUP(TRIM(E18943&amp;""),'Référentiel Articles'!$A$2:$F$634,3,FALSE),""))</f>
      </c>
      <c r="E18943" s="74" t="str">
        <v/>
      </c>
      <c r="F18943" s="75">
        <f>IF($E18943="","",IFERROR(VLOOKUP(TRIM(E18943&amp;""),'Référentiel Articles'!$A$2:$F$634,4,FALSE),""))</f>
      </c>
      <c r="G18943" s="76">
        <f>IF($E18943="","",IFERROR(VLOOKUP(TRIM(E18943&amp;""),'Référentiel Articles'!$A$2:$F$634,5,FALSE),""))</f>
      </c>
      <c r="H18943" s="77" t="str">
        <v/>
      </c>
      <c r="I18943" s="76">
        <f>IF($E18943="","",IFERROR(VLOOKUP(TRIM(E18943&amp;""),'Référentiel Articles'!$A$2:$F$634,6,FALSE),""))</f>
      </c>
      <c r="J18943" s="78">
        <f>IF(OR($E18943="",$H18943=""),"",$H18943*$I18943)</f>
      </c>
      <c r="K18943" s="79" t="str">
        <v/>
      </c>
    </row>
    <row r="18944">
      <c r="A18944" s="81" t="str">
        <v/>
      </c>
      <c r="B18944" s="81" t="str">
        <v/>
      </c>
      <c r="C18944" s="83">
        <f>IF($E18944="","",IFERROR(VLOOKUP(TRIM(E18944&amp;""),'Référentiel Articles'!$A$2:$F$634,2,FALSE),""))</f>
      </c>
      <c r="D18944" s="83">
        <f>IF($E18944="","",IFERROR(VLOOKUP(TRIM(E18944&amp;""),'Référentiel Articles'!$A$2:$F$634,3,FALSE),""))</f>
      </c>
      <c r="E18944" s="81" t="str">
        <v/>
      </c>
      <c r="F18944" s="83">
        <f>IF($E18944="","",IFERROR(VLOOKUP(TRIM(E18944&amp;""),'Référentiel Articles'!$A$2:$F$634,4,FALSE),""))</f>
      </c>
      <c r="G18944" s="84">
        <f>IF($E18944="","",IFERROR(VLOOKUP(TRIM(E18944&amp;""),'Référentiel Articles'!$A$2:$F$634,5,FALSE),""))</f>
      </c>
      <c r="H18944" s="85" t="str">
        <v/>
      </c>
      <c r="I18944" s="84">
        <f>IF($E18944="","",IFERROR(VLOOKUP(TRIM(E18944&amp;""),'Référentiel Articles'!$A$2:$F$634,6,FALSE),""))</f>
      </c>
      <c r="J18944" s="90">
        <f>IF(OR($E18944="",$H18944=""),"",$H18944*$I18944)</f>
      </c>
      <c r="K18944" s="87" t="str">
        <v/>
      </c>
    </row>
    <row r="18945">
      <c r="A18945" s="74" t="str">
        <v/>
      </c>
      <c r="B18945" s="74" t="str">
        <v/>
      </c>
      <c r="C18945" s="75">
        <f>IF($E18945="","",IFERROR(VLOOKUP(TRIM(E18945&amp;""),'Référentiel Articles'!$A$2:$F$634,2,FALSE),""))</f>
      </c>
      <c r="D18945" s="75">
        <f>IF($E18945="","",IFERROR(VLOOKUP(TRIM(E18945&amp;""),'Référentiel Articles'!$A$2:$F$634,3,FALSE),""))</f>
      </c>
      <c r="E18945" s="74" t="str">
        <v/>
      </c>
      <c r="F18945" s="75">
        <f>IF($E18945="","",IFERROR(VLOOKUP(TRIM(E18945&amp;""),'Référentiel Articles'!$A$2:$F$634,4,FALSE),""))</f>
      </c>
      <c r="G18945" s="76">
        <f>IF($E18945="","",IFERROR(VLOOKUP(TRIM(E18945&amp;""),'Référentiel Articles'!$A$2:$F$634,5,FALSE),""))</f>
      </c>
      <c r="H18945" s="77" t="str">
        <v/>
      </c>
      <c r="I18945" s="76">
        <f>IF($E18945="","",IFERROR(VLOOKUP(TRIM(E18945&amp;""),'Référentiel Articles'!$A$2:$F$634,6,FALSE),""))</f>
      </c>
      <c r="J18945" s="78">
        <f>IF(OR($E18945="",$H18945=""),"",$H18945*$I18945)</f>
      </c>
      <c r="K18945" s="79" t="str">
        <v/>
      </c>
    </row>
    <row r="18946">
      <c r="A18946" s="81" t="str">
        <v/>
      </c>
      <c r="B18946" s="81" t="str">
        <v/>
      </c>
      <c r="C18946" s="83">
        <f>IF($E18946="","",IFERROR(VLOOKUP(TRIM(E18946&amp;""),'Référentiel Articles'!$A$2:$F$634,2,FALSE),""))</f>
      </c>
      <c r="D18946" s="83">
        <f>IF($E18946="","",IFERROR(VLOOKUP(TRIM(E18946&amp;""),'Référentiel Articles'!$A$2:$F$634,3,FALSE),""))</f>
      </c>
      <c r="E18946" s="81" t="str">
        <v/>
      </c>
      <c r="F18946" s="83">
        <f>IF($E18946="","",IFERROR(VLOOKUP(TRIM(E18946&amp;""),'Référentiel Articles'!$A$2:$F$634,4,FALSE),""))</f>
      </c>
      <c r="G18946" s="84">
        <f>IF($E18946="","",IFERROR(VLOOKUP(TRIM(E18946&amp;""),'Référentiel Articles'!$A$2:$F$634,5,FALSE),""))</f>
      </c>
      <c r="H18946" s="85" t="str">
        <v/>
      </c>
      <c r="I18946" s="84">
        <f>IF($E18946="","",IFERROR(VLOOKUP(TRIM(E18946&amp;""),'Référentiel Articles'!$A$2:$F$634,6,FALSE),""))</f>
      </c>
      <c r="J18946" s="90">
        <f>IF(OR($E18946="",$H18946=""),"",$H18946*$I18946)</f>
      </c>
      <c r="K18946" s="87" t="str">
        <v/>
      </c>
    </row>
    <row r="18947">
      <c r="A18947" s="74" t="str">
        <v/>
      </c>
      <c r="B18947" s="74" t="str">
        <v/>
      </c>
      <c r="C18947" s="75">
        <f>IF($E18947="","",IFERROR(VLOOKUP(TRIM(E18947&amp;""),'Référentiel Articles'!$A$2:$F$634,2,FALSE),""))</f>
      </c>
      <c r="D18947" s="75">
        <f>IF($E18947="","",IFERROR(VLOOKUP(TRIM(E18947&amp;""),'Référentiel Articles'!$A$2:$F$634,3,FALSE),""))</f>
      </c>
      <c r="E18947" s="74" t="str">
        <v/>
      </c>
      <c r="F18947" s="75">
        <f>IF($E18947="","",IFERROR(VLOOKUP(TRIM(E18947&amp;""),'Référentiel Articles'!$A$2:$F$634,4,FALSE),""))</f>
      </c>
      <c r="G18947" s="76">
        <f>IF($E18947="","",IFERROR(VLOOKUP(TRIM(E18947&amp;""),'Référentiel Articles'!$A$2:$F$634,5,FALSE),""))</f>
      </c>
      <c r="H18947" s="77" t="str">
        <v/>
      </c>
      <c r="I18947" s="76">
        <f>IF($E18947="","",IFERROR(VLOOKUP(TRIM(E18947&amp;""),'Référentiel Articles'!$A$2:$F$634,6,FALSE),""))</f>
      </c>
      <c r="J18947" s="78">
        <f>IF(OR($E18947="",$H18947=""),"",$H18947*$I18947)</f>
      </c>
      <c r="K18947" s="79" t="str">
        <v/>
      </c>
    </row>
    <row r="18948">
      <c r="A18948" s="81" t="str">
        <v/>
      </c>
      <c r="B18948" s="81" t="str">
        <v/>
      </c>
      <c r="C18948" s="83">
        <f>IF($E18948="","",IFERROR(VLOOKUP(TRIM(E18948&amp;""),'Référentiel Articles'!$A$2:$F$634,2,FALSE),""))</f>
      </c>
      <c r="D18948" s="83">
        <f>IF($E18948="","",IFERROR(VLOOKUP(TRIM(E18948&amp;""),'Référentiel Articles'!$A$2:$F$634,3,FALSE),""))</f>
      </c>
      <c r="E18948" s="81" t="str">
        <v/>
      </c>
      <c r="F18948" s="83">
        <f>IF($E18948="","",IFERROR(VLOOKUP(TRIM(E18948&amp;""),'Référentiel Articles'!$A$2:$F$634,4,FALSE),""))</f>
      </c>
      <c r="G18948" s="84">
        <f>IF($E18948="","",IFERROR(VLOOKUP(TRIM(E18948&amp;""),'Référentiel Articles'!$A$2:$F$634,5,FALSE),""))</f>
      </c>
      <c r="H18948" s="85" t="str">
        <v/>
      </c>
      <c r="I18948" s="84">
        <f>IF($E18948="","",IFERROR(VLOOKUP(TRIM(E18948&amp;""),'Référentiel Articles'!$A$2:$F$634,6,FALSE),""))</f>
      </c>
      <c r="J18948" s="90">
        <f>IF(OR($E18948="",$H18948=""),"",$H18948*$I18948)</f>
      </c>
      <c r="K18948" s="87" t="str">
        <v/>
      </c>
    </row>
    <row r="18949">
      <c r="A18949" s="74" t="str">
        <v/>
      </c>
      <c r="B18949" s="74" t="str">
        <v/>
      </c>
      <c r="C18949" s="75">
        <f>IF($E18949="","",IFERROR(VLOOKUP(TRIM(E18949&amp;""),'Référentiel Articles'!$A$2:$F$634,2,FALSE),""))</f>
      </c>
      <c r="D18949" s="75">
        <f>IF($E18949="","",IFERROR(VLOOKUP(TRIM(E18949&amp;""),'Référentiel Articles'!$A$2:$F$634,3,FALSE),""))</f>
      </c>
      <c r="E18949" s="74" t="str">
        <v/>
      </c>
      <c r="F18949" s="75">
        <f>IF($E18949="","",IFERROR(VLOOKUP(TRIM(E18949&amp;""),'Référentiel Articles'!$A$2:$F$634,4,FALSE),""))</f>
      </c>
      <c r="G18949" s="76">
        <f>IF($E18949="","",IFERROR(VLOOKUP(TRIM(E18949&amp;""),'Référentiel Articles'!$A$2:$F$634,5,FALSE),""))</f>
      </c>
      <c r="H18949" s="77" t="str">
        <v/>
      </c>
      <c r="I18949" s="76">
        <f>IF($E18949="","",IFERROR(VLOOKUP(TRIM(E18949&amp;""),'Référentiel Articles'!$A$2:$F$634,6,FALSE),""))</f>
      </c>
      <c r="J18949" s="78">
        <f>IF(OR($E18949="",$H18949=""),"",$H18949*$I18949)</f>
      </c>
      <c r="K18949" s="79" t="str">
        <v/>
      </c>
    </row>
    <row r="18950">
      <c r="A18950" s="81" t="str">
        <v/>
      </c>
      <c r="B18950" s="81" t="str">
        <v/>
      </c>
      <c r="C18950" s="83">
        <f>IF($E18950="","",IFERROR(VLOOKUP(TRIM(E18950&amp;""),'Référentiel Articles'!$A$2:$F$634,2,FALSE),""))</f>
      </c>
      <c r="D18950" s="83">
        <f>IF($E18950="","",IFERROR(VLOOKUP(TRIM(E18950&amp;""),'Référentiel Articles'!$A$2:$F$634,3,FALSE),""))</f>
      </c>
      <c r="E18950" s="81" t="str">
        <v/>
      </c>
      <c r="F18950" s="83">
        <f>IF($E18950="","",IFERROR(VLOOKUP(TRIM(E18950&amp;""),'Référentiel Articles'!$A$2:$F$634,4,FALSE),""))</f>
      </c>
      <c r="G18950" s="84">
        <f>IF($E18950="","",IFERROR(VLOOKUP(TRIM(E18950&amp;""),'Référentiel Articles'!$A$2:$F$634,5,FALSE),""))</f>
      </c>
      <c r="H18950" s="85" t="str">
        <v/>
      </c>
      <c r="I18950" s="84">
        <f>IF($E18950="","",IFERROR(VLOOKUP(TRIM(E18950&amp;""),'Référentiel Articles'!$A$2:$F$634,6,FALSE),""))</f>
      </c>
      <c r="J18950" s="90">
        <f>IF(OR($E18950="",$H18950=""),"",$H18950*$I18950)</f>
      </c>
      <c r="K18950" s="87" t="str">
        <v/>
      </c>
    </row>
    <row r="18951">
      <c r="A18951" s="74" t="str">
        <v/>
      </c>
      <c r="B18951" s="74" t="str">
        <v/>
      </c>
      <c r="C18951" s="75">
        <f>IF($E18951="","",IFERROR(VLOOKUP(TRIM(E18951&amp;""),'Référentiel Articles'!$A$2:$F$634,2,FALSE),""))</f>
      </c>
      <c r="D18951" s="75">
        <f>IF($E18951="","",IFERROR(VLOOKUP(TRIM(E18951&amp;""),'Référentiel Articles'!$A$2:$F$634,3,FALSE),""))</f>
      </c>
      <c r="E18951" s="74" t="str">
        <v/>
      </c>
      <c r="F18951" s="75">
        <f>IF($E18951="","",IFERROR(VLOOKUP(TRIM(E18951&amp;""),'Référentiel Articles'!$A$2:$F$634,4,FALSE),""))</f>
      </c>
      <c r="G18951" s="76">
        <f>IF($E18951="","",IFERROR(VLOOKUP(TRIM(E18951&amp;""),'Référentiel Articles'!$A$2:$F$634,5,FALSE),""))</f>
      </c>
      <c r="H18951" s="77" t="str">
        <v/>
      </c>
      <c r="I18951" s="76">
        <f>IF($E18951="","",IFERROR(VLOOKUP(TRIM(E18951&amp;""),'Référentiel Articles'!$A$2:$F$634,6,FALSE),""))</f>
      </c>
      <c r="J18951" s="78">
        <f>IF(OR($E18951="",$H18951=""),"",$H18951*$I18951)</f>
      </c>
      <c r="K18951" s="79" t="str">
        <v/>
      </c>
    </row>
    <row r="18952">
      <c r="A18952" s="81" t="str">
        <v/>
      </c>
      <c r="B18952" s="81" t="str">
        <v/>
      </c>
      <c r="C18952" s="83">
        <f>IF($E18952="","",IFERROR(VLOOKUP(TRIM(E18952&amp;""),'Référentiel Articles'!$A$2:$F$634,2,FALSE),""))</f>
      </c>
      <c r="D18952" s="83">
        <f>IF($E18952="","",IFERROR(VLOOKUP(TRIM(E18952&amp;""),'Référentiel Articles'!$A$2:$F$634,3,FALSE),""))</f>
      </c>
      <c r="E18952" s="81" t="str">
        <v/>
      </c>
      <c r="F18952" s="83">
        <f>IF($E18952="","",IFERROR(VLOOKUP(TRIM(E18952&amp;""),'Référentiel Articles'!$A$2:$F$634,4,FALSE),""))</f>
      </c>
      <c r="G18952" s="84">
        <f>IF($E18952="","",IFERROR(VLOOKUP(TRIM(E18952&amp;""),'Référentiel Articles'!$A$2:$F$634,5,FALSE),""))</f>
      </c>
      <c r="H18952" s="85" t="str">
        <v/>
      </c>
      <c r="I18952" s="84">
        <f>IF($E18952="","",IFERROR(VLOOKUP(TRIM(E18952&amp;""),'Référentiel Articles'!$A$2:$F$634,6,FALSE),""))</f>
      </c>
      <c r="J18952" s="90">
        <f>IF(OR($E18952="",$H18952=""),"",$H18952*$I18952)</f>
      </c>
      <c r="K18952" s="87" t="str">
        <v/>
      </c>
    </row>
    <row r="18953">
      <c r="A18953" s="74" t="str">
        <v/>
      </c>
      <c r="B18953" s="74" t="str">
        <v/>
      </c>
      <c r="C18953" s="75">
        <f>IF($E18953="","",IFERROR(VLOOKUP(TRIM(E18953&amp;""),'Référentiel Articles'!$A$2:$F$634,2,FALSE),""))</f>
      </c>
      <c r="D18953" s="75">
        <f>IF($E18953="","",IFERROR(VLOOKUP(TRIM(E18953&amp;""),'Référentiel Articles'!$A$2:$F$634,3,FALSE),""))</f>
      </c>
      <c r="E18953" s="74" t="str">
        <v/>
      </c>
      <c r="F18953" s="75">
        <f>IF($E18953="","",IFERROR(VLOOKUP(TRIM(E18953&amp;""),'Référentiel Articles'!$A$2:$F$634,4,FALSE),""))</f>
      </c>
      <c r="G18953" s="76">
        <f>IF($E18953="","",IFERROR(VLOOKUP(TRIM(E18953&amp;""),'Référentiel Articles'!$A$2:$F$634,5,FALSE),""))</f>
      </c>
      <c r="H18953" s="77" t="str">
        <v/>
      </c>
      <c r="I18953" s="76">
        <f>IF($E18953="","",IFERROR(VLOOKUP(TRIM(E18953&amp;""),'Référentiel Articles'!$A$2:$F$634,6,FALSE),""))</f>
      </c>
      <c r="J18953" s="78">
        <f>IF(OR($E18953="",$H18953=""),"",$H18953*$I18953)</f>
      </c>
      <c r="K18953" s="79" t="str">
        <v/>
      </c>
    </row>
    <row r="18954">
      <c r="A18954" s="81" t="str">
        <v/>
      </c>
      <c r="B18954" s="81" t="str">
        <v/>
      </c>
      <c r="C18954" s="83">
        <f>IF($E18954="","",IFERROR(VLOOKUP(TRIM(E18954&amp;""),'Référentiel Articles'!$A$2:$F$634,2,FALSE),""))</f>
      </c>
      <c r="D18954" s="83">
        <f>IF($E18954="","",IFERROR(VLOOKUP(TRIM(E18954&amp;""),'Référentiel Articles'!$A$2:$F$634,3,FALSE),""))</f>
      </c>
      <c r="E18954" s="81" t="str">
        <v/>
      </c>
      <c r="F18954" s="83">
        <f>IF($E18954="","",IFERROR(VLOOKUP(TRIM(E18954&amp;""),'Référentiel Articles'!$A$2:$F$634,4,FALSE),""))</f>
      </c>
      <c r="G18954" s="84">
        <f>IF($E18954="","",IFERROR(VLOOKUP(TRIM(E18954&amp;""),'Référentiel Articles'!$A$2:$F$634,5,FALSE),""))</f>
      </c>
      <c r="H18954" s="85" t="str">
        <v/>
      </c>
      <c r="I18954" s="84">
        <f>IF($E18954="","",IFERROR(VLOOKUP(TRIM(E18954&amp;""),'Référentiel Articles'!$A$2:$F$634,6,FALSE),""))</f>
      </c>
      <c r="J18954" s="90">
        <f>IF(OR($E18954="",$H18954=""),"",$H18954*$I18954)</f>
      </c>
      <c r="K18954" s="87" t="str">
        <v/>
      </c>
    </row>
    <row r="18955">
      <c r="A18955" s="74" t="str">
        <v/>
      </c>
      <c r="B18955" s="74" t="str">
        <v/>
      </c>
      <c r="C18955" s="75">
        <f>IF($E18955="","",IFERROR(VLOOKUP(TRIM(E18955&amp;""),'Référentiel Articles'!$A$2:$F$634,2,FALSE),""))</f>
      </c>
      <c r="D18955" s="75">
        <f>IF($E18955="","",IFERROR(VLOOKUP(TRIM(E18955&amp;""),'Référentiel Articles'!$A$2:$F$634,3,FALSE),""))</f>
      </c>
      <c r="E18955" s="74" t="str">
        <v/>
      </c>
      <c r="F18955" s="75">
        <f>IF($E18955="","",IFERROR(VLOOKUP(TRIM(E18955&amp;""),'Référentiel Articles'!$A$2:$F$634,4,FALSE),""))</f>
      </c>
      <c r="G18955" s="76">
        <f>IF($E18955="","",IFERROR(VLOOKUP(TRIM(E18955&amp;""),'Référentiel Articles'!$A$2:$F$634,5,FALSE),""))</f>
      </c>
      <c r="H18955" s="77" t="str">
        <v/>
      </c>
      <c r="I18955" s="76">
        <f>IF($E18955="","",IFERROR(VLOOKUP(TRIM(E18955&amp;""),'Référentiel Articles'!$A$2:$F$634,6,FALSE),""))</f>
      </c>
      <c r="J18955" s="78">
        <f>IF(OR($E18955="",$H18955=""),"",$H18955*$I18955)</f>
      </c>
      <c r="K18955" s="79" t="str">
        <v/>
      </c>
    </row>
    <row r="18956">
      <c r="A18956" s="81" t="str">
        <v/>
      </c>
      <c r="B18956" s="81" t="str">
        <v/>
      </c>
      <c r="C18956" s="83">
        <f>IF($E18956="","",IFERROR(VLOOKUP(TRIM(E18956&amp;""),'Référentiel Articles'!$A$2:$F$634,2,FALSE),""))</f>
      </c>
      <c r="D18956" s="83">
        <f>IF($E18956="","",IFERROR(VLOOKUP(TRIM(E18956&amp;""),'Référentiel Articles'!$A$2:$F$634,3,FALSE),""))</f>
      </c>
      <c r="E18956" s="81" t="str">
        <v/>
      </c>
      <c r="F18956" s="83">
        <f>IF($E18956="","",IFERROR(VLOOKUP(TRIM(E18956&amp;""),'Référentiel Articles'!$A$2:$F$634,4,FALSE),""))</f>
      </c>
      <c r="G18956" s="84">
        <f>IF($E18956="","",IFERROR(VLOOKUP(TRIM(E18956&amp;""),'Référentiel Articles'!$A$2:$F$634,5,FALSE),""))</f>
      </c>
      <c r="H18956" s="85" t="str">
        <v/>
      </c>
      <c r="I18956" s="84">
        <f>IF($E18956="","",IFERROR(VLOOKUP(TRIM(E18956&amp;""),'Référentiel Articles'!$A$2:$F$634,6,FALSE),""))</f>
      </c>
      <c r="J18956" s="90">
        <f>IF(OR($E18956="",$H18956=""),"",$H18956*$I18956)</f>
      </c>
      <c r="K18956" s="87" t="str">
        <v/>
      </c>
    </row>
    <row r="18957">
      <c r="A18957" s="74" t="str">
        <v/>
      </c>
      <c r="B18957" s="74" t="str">
        <v/>
      </c>
      <c r="C18957" s="75">
        <f>IF($E18957="","",IFERROR(VLOOKUP(TRIM(E18957&amp;""),'Référentiel Articles'!$A$2:$F$634,2,FALSE),""))</f>
      </c>
      <c r="D18957" s="75">
        <f>IF($E18957="","",IFERROR(VLOOKUP(TRIM(E18957&amp;""),'Référentiel Articles'!$A$2:$F$634,3,FALSE),""))</f>
      </c>
      <c r="E18957" s="74" t="str">
        <v/>
      </c>
      <c r="F18957" s="75">
        <f>IF($E18957="","",IFERROR(VLOOKUP(TRIM(E18957&amp;""),'Référentiel Articles'!$A$2:$F$634,4,FALSE),""))</f>
      </c>
      <c r="G18957" s="76">
        <f>IF($E18957="","",IFERROR(VLOOKUP(TRIM(E18957&amp;""),'Référentiel Articles'!$A$2:$F$634,5,FALSE),""))</f>
      </c>
      <c r="H18957" s="77" t="str">
        <v/>
      </c>
      <c r="I18957" s="76">
        <f>IF($E18957="","",IFERROR(VLOOKUP(TRIM(E18957&amp;""),'Référentiel Articles'!$A$2:$F$634,6,FALSE),""))</f>
      </c>
      <c r="J18957" s="78">
        <f>IF(OR($E18957="",$H18957=""),"",$H18957*$I18957)</f>
      </c>
      <c r="K18957" s="79" t="str">
        <v/>
      </c>
    </row>
    <row r="18958">
      <c r="A18958" s="81" t="str">
        <v/>
      </c>
      <c r="B18958" s="81" t="str">
        <v/>
      </c>
      <c r="C18958" s="83">
        <f>IF($E18958="","",IFERROR(VLOOKUP(TRIM(E18958&amp;""),'Référentiel Articles'!$A$2:$F$634,2,FALSE),""))</f>
      </c>
      <c r="D18958" s="83">
        <f>IF($E18958="","",IFERROR(VLOOKUP(TRIM(E18958&amp;""),'Référentiel Articles'!$A$2:$F$634,3,FALSE),""))</f>
      </c>
      <c r="E18958" s="81" t="str">
        <v/>
      </c>
      <c r="F18958" s="83">
        <f>IF($E18958="","",IFERROR(VLOOKUP(TRIM(E18958&amp;""),'Référentiel Articles'!$A$2:$F$634,4,FALSE),""))</f>
      </c>
      <c r="G18958" s="84">
        <f>IF($E18958="","",IFERROR(VLOOKUP(TRIM(E18958&amp;""),'Référentiel Articles'!$A$2:$F$634,5,FALSE),""))</f>
      </c>
      <c r="H18958" s="85" t="str">
        <v/>
      </c>
      <c r="I18958" s="84">
        <f>IF($E18958="","",IFERROR(VLOOKUP(TRIM(E18958&amp;""),'Référentiel Articles'!$A$2:$F$634,6,FALSE),""))</f>
      </c>
      <c r="J18958" s="90">
        <f>IF(OR($E18958="",$H18958=""),"",$H18958*$I18958)</f>
      </c>
      <c r="K18958" s="87" t="str">
        <v/>
      </c>
    </row>
    <row r="18959">
      <c r="A18959" s="74" t="str">
        <v/>
      </c>
      <c r="B18959" s="74" t="str">
        <v/>
      </c>
      <c r="C18959" s="75">
        <f>IF($E18959="","",IFERROR(VLOOKUP(TRIM(E18959&amp;""),'Référentiel Articles'!$A$2:$F$634,2,FALSE),""))</f>
      </c>
      <c r="D18959" s="75">
        <f>IF($E18959="","",IFERROR(VLOOKUP(TRIM(E18959&amp;""),'Référentiel Articles'!$A$2:$F$634,3,FALSE),""))</f>
      </c>
      <c r="E18959" s="74" t="str">
        <v/>
      </c>
      <c r="F18959" s="75">
        <f>IF($E18959="","",IFERROR(VLOOKUP(TRIM(E18959&amp;""),'Référentiel Articles'!$A$2:$F$634,4,FALSE),""))</f>
      </c>
      <c r="G18959" s="76">
        <f>IF($E18959="","",IFERROR(VLOOKUP(TRIM(E18959&amp;""),'Référentiel Articles'!$A$2:$F$634,5,FALSE),""))</f>
      </c>
      <c r="H18959" s="77" t="str">
        <v/>
      </c>
      <c r="I18959" s="76">
        <f>IF($E18959="","",IFERROR(VLOOKUP(TRIM(E18959&amp;""),'Référentiel Articles'!$A$2:$F$634,6,FALSE),""))</f>
      </c>
      <c r="J18959" s="78">
        <f>IF(OR($E18959="",$H18959=""),"",$H18959*$I18959)</f>
      </c>
      <c r="K18959" s="79" t="str">
        <v/>
      </c>
    </row>
    <row r="18960">
      <c r="A18960" s="81" t="str">
        <v/>
      </c>
      <c r="B18960" s="81" t="str">
        <v/>
      </c>
      <c r="C18960" s="83">
        <f>IF($E18960="","",IFERROR(VLOOKUP(TRIM(E18960&amp;""),'Référentiel Articles'!$A$2:$F$634,2,FALSE),""))</f>
      </c>
      <c r="D18960" s="83">
        <f>IF($E18960="","",IFERROR(VLOOKUP(TRIM(E18960&amp;""),'Référentiel Articles'!$A$2:$F$634,3,FALSE),""))</f>
      </c>
      <c r="E18960" s="81" t="str">
        <v/>
      </c>
      <c r="F18960" s="83">
        <f>IF($E18960="","",IFERROR(VLOOKUP(TRIM(E18960&amp;""),'Référentiel Articles'!$A$2:$F$634,4,FALSE),""))</f>
      </c>
      <c r="G18960" s="84">
        <f>IF($E18960="","",IFERROR(VLOOKUP(TRIM(E18960&amp;""),'Référentiel Articles'!$A$2:$F$634,5,FALSE),""))</f>
      </c>
      <c r="H18960" s="85" t="str">
        <v/>
      </c>
      <c r="I18960" s="84">
        <f>IF($E18960="","",IFERROR(VLOOKUP(TRIM(E18960&amp;""),'Référentiel Articles'!$A$2:$F$634,6,FALSE),""))</f>
      </c>
      <c r="J18960" s="90">
        <f>IF(OR($E18960="",$H18960=""),"",$H18960*$I18960)</f>
      </c>
      <c r="K18960" s="87" t="str">
        <v/>
      </c>
    </row>
    <row r="18961">
      <c r="A18961" s="74" t="str">
        <v/>
      </c>
      <c r="B18961" s="74" t="str">
        <v/>
      </c>
      <c r="C18961" s="75">
        <f>IF($E18961="","",IFERROR(VLOOKUP(TRIM(E18961&amp;""),'Référentiel Articles'!$A$2:$F$634,2,FALSE),""))</f>
      </c>
      <c r="D18961" s="75">
        <f>IF($E18961="","",IFERROR(VLOOKUP(TRIM(E18961&amp;""),'Référentiel Articles'!$A$2:$F$634,3,FALSE),""))</f>
      </c>
      <c r="E18961" s="74" t="str">
        <v/>
      </c>
      <c r="F18961" s="75">
        <f>IF($E18961="","",IFERROR(VLOOKUP(TRIM(E18961&amp;""),'Référentiel Articles'!$A$2:$F$634,4,FALSE),""))</f>
      </c>
      <c r="G18961" s="76">
        <f>IF($E18961="","",IFERROR(VLOOKUP(TRIM(E18961&amp;""),'Référentiel Articles'!$A$2:$F$634,5,FALSE),""))</f>
      </c>
      <c r="H18961" s="77" t="str">
        <v/>
      </c>
      <c r="I18961" s="76">
        <f>IF($E18961="","",IFERROR(VLOOKUP(TRIM(E18961&amp;""),'Référentiel Articles'!$A$2:$F$634,6,FALSE),""))</f>
      </c>
      <c r="J18961" s="78">
        <f>IF(OR($E18961="",$H18961=""),"",$H18961*$I18961)</f>
      </c>
      <c r="K18961" s="79" t="str">
        <v/>
      </c>
    </row>
    <row r="18962">
      <c r="A18962" s="81" t="str">
        <v/>
      </c>
      <c r="B18962" s="81" t="str">
        <v/>
      </c>
      <c r="C18962" s="83">
        <f>IF($E18962="","",IFERROR(VLOOKUP(TRIM(E18962&amp;""),'Référentiel Articles'!$A$2:$F$634,2,FALSE),""))</f>
      </c>
      <c r="D18962" s="83">
        <f>IF($E18962="","",IFERROR(VLOOKUP(TRIM(E18962&amp;""),'Référentiel Articles'!$A$2:$F$634,3,FALSE),""))</f>
      </c>
      <c r="E18962" s="81" t="str">
        <v/>
      </c>
      <c r="F18962" s="83">
        <f>IF($E18962="","",IFERROR(VLOOKUP(TRIM(E18962&amp;""),'Référentiel Articles'!$A$2:$F$634,4,FALSE),""))</f>
      </c>
      <c r="G18962" s="84">
        <f>IF($E18962="","",IFERROR(VLOOKUP(TRIM(E18962&amp;""),'Référentiel Articles'!$A$2:$F$634,5,FALSE),""))</f>
      </c>
      <c r="H18962" s="85" t="str">
        <v/>
      </c>
      <c r="I18962" s="84">
        <f>IF($E18962="","",IFERROR(VLOOKUP(TRIM(E18962&amp;""),'Référentiel Articles'!$A$2:$F$634,6,FALSE),""))</f>
      </c>
      <c r="J18962" s="90">
        <f>IF(OR($E18962="",$H18962=""),"",$H18962*$I18962)</f>
      </c>
      <c r="K18962" s="87" t="str">
        <v/>
      </c>
    </row>
    <row r="18963">
      <c r="A18963" s="74" t="str">
        <v/>
      </c>
      <c r="B18963" s="74" t="str">
        <v/>
      </c>
      <c r="C18963" s="75">
        <f>IF($E18963="","",IFERROR(VLOOKUP(TRIM(E18963&amp;""),'Référentiel Articles'!$A$2:$F$634,2,FALSE),""))</f>
      </c>
      <c r="D18963" s="75">
        <f>IF($E18963="","",IFERROR(VLOOKUP(TRIM(E18963&amp;""),'Référentiel Articles'!$A$2:$F$634,3,FALSE),""))</f>
      </c>
      <c r="E18963" s="74" t="str">
        <v/>
      </c>
      <c r="F18963" s="75">
        <f>IF($E18963="","",IFERROR(VLOOKUP(TRIM(E18963&amp;""),'Référentiel Articles'!$A$2:$F$634,4,FALSE),""))</f>
      </c>
      <c r="G18963" s="76">
        <f>IF($E18963="","",IFERROR(VLOOKUP(TRIM(E18963&amp;""),'Référentiel Articles'!$A$2:$F$634,5,FALSE),""))</f>
      </c>
      <c r="H18963" s="77" t="str">
        <v/>
      </c>
      <c r="I18963" s="76">
        <f>IF($E18963="","",IFERROR(VLOOKUP(TRIM(E18963&amp;""),'Référentiel Articles'!$A$2:$F$634,6,FALSE),""))</f>
      </c>
      <c r="J18963" s="78">
        <f>IF(OR($E18963="",$H18963=""),"",$H18963*$I18963)</f>
      </c>
      <c r="K18963" s="79" t="str">
        <v/>
      </c>
    </row>
    <row r="18964">
      <c r="A18964" s="81" t="str">
        <v/>
      </c>
      <c r="B18964" s="81" t="str">
        <v/>
      </c>
      <c r="C18964" s="83">
        <f>IF($E18964="","",IFERROR(VLOOKUP(TRIM(E18964&amp;""),'Référentiel Articles'!$A$2:$F$634,2,FALSE),""))</f>
      </c>
      <c r="D18964" s="83">
        <f>IF($E18964="","",IFERROR(VLOOKUP(TRIM(E18964&amp;""),'Référentiel Articles'!$A$2:$F$634,3,FALSE),""))</f>
      </c>
      <c r="E18964" s="81" t="str">
        <v/>
      </c>
      <c r="F18964" s="83">
        <f>IF($E18964="","",IFERROR(VLOOKUP(TRIM(E18964&amp;""),'Référentiel Articles'!$A$2:$F$634,4,FALSE),""))</f>
      </c>
      <c r="G18964" s="84">
        <f>IF($E18964="","",IFERROR(VLOOKUP(TRIM(E18964&amp;""),'Référentiel Articles'!$A$2:$F$634,5,FALSE),""))</f>
      </c>
      <c r="H18964" s="85" t="str">
        <v/>
      </c>
      <c r="I18964" s="84">
        <f>IF($E18964="","",IFERROR(VLOOKUP(TRIM(E18964&amp;""),'Référentiel Articles'!$A$2:$F$634,6,FALSE),""))</f>
      </c>
      <c r="J18964" s="90">
        <f>IF(OR($E18964="",$H18964=""),"",$H18964*$I18964)</f>
      </c>
      <c r="K18964" s="87" t="str">
        <v/>
      </c>
    </row>
    <row r="18965">
      <c r="A18965" s="74" t="str">
        <v/>
      </c>
      <c r="B18965" s="74" t="str">
        <v/>
      </c>
      <c r="C18965" s="75">
        <f>IF($E18965="","",IFERROR(VLOOKUP(TRIM(E18965&amp;""),'Référentiel Articles'!$A$2:$F$634,2,FALSE),""))</f>
      </c>
      <c r="D18965" s="75">
        <f>IF($E18965="","",IFERROR(VLOOKUP(TRIM(E18965&amp;""),'Référentiel Articles'!$A$2:$F$634,3,FALSE),""))</f>
      </c>
      <c r="E18965" s="74" t="str">
        <v/>
      </c>
      <c r="F18965" s="75">
        <f>IF($E18965="","",IFERROR(VLOOKUP(TRIM(E18965&amp;""),'Référentiel Articles'!$A$2:$F$634,4,FALSE),""))</f>
      </c>
      <c r="G18965" s="76">
        <f>IF($E18965="","",IFERROR(VLOOKUP(TRIM(E18965&amp;""),'Référentiel Articles'!$A$2:$F$634,5,FALSE),""))</f>
      </c>
      <c r="H18965" s="77" t="str">
        <v/>
      </c>
      <c r="I18965" s="76">
        <f>IF($E18965="","",IFERROR(VLOOKUP(TRIM(E18965&amp;""),'Référentiel Articles'!$A$2:$F$634,6,FALSE),""))</f>
      </c>
      <c r="J18965" s="78">
        <f>IF(OR($E18965="",$H18965=""),"",$H18965*$I18965)</f>
      </c>
      <c r="K18965" s="79" t="str">
        <v/>
      </c>
    </row>
    <row r="18966">
      <c r="A18966" s="81" t="str">
        <v/>
      </c>
      <c r="B18966" s="81" t="str">
        <v/>
      </c>
      <c r="C18966" s="83">
        <f>IF($E18966="","",IFERROR(VLOOKUP(TRIM(E18966&amp;""),'Référentiel Articles'!$A$2:$F$634,2,FALSE),""))</f>
      </c>
      <c r="D18966" s="83">
        <f>IF($E18966="","",IFERROR(VLOOKUP(TRIM(E18966&amp;""),'Référentiel Articles'!$A$2:$F$634,3,FALSE),""))</f>
      </c>
      <c r="E18966" s="81" t="str">
        <v/>
      </c>
      <c r="F18966" s="83">
        <f>IF($E18966="","",IFERROR(VLOOKUP(TRIM(E18966&amp;""),'Référentiel Articles'!$A$2:$F$634,4,FALSE),""))</f>
      </c>
      <c r="G18966" s="84">
        <f>IF($E18966="","",IFERROR(VLOOKUP(TRIM(E18966&amp;""),'Référentiel Articles'!$A$2:$F$634,5,FALSE),""))</f>
      </c>
      <c r="H18966" s="85" t="str">
        <v/>
      </c>
      <c r="I18966" s="84">
        <f>IF($E18966="","",IFERROR(VLOOKUP(TRIM(E18966&amp;""),'Référentiel Articles'!$A$2:$F$634,6,FALSE),""))</f>
      </c>
      <c r="J18966" s="90">
        <f>IF(OR($E18966="",$H18966=""),"",$H18966*$I18966)</f>
      </c>
      <c r="K18966" s="87" t="str">
        <v/>
      </c>
    </row>
    <row r="18967">
      <c r="A18967" s="74" t="str">
        <v/>
      </c>
      <c r="B18967" s="74" t="str">
        <v/>
      </c>
      <c r="C18967" s="75">
        <f>IF($E18967="","",IFERROR(VLOOKUP(TRIM(E18967&amp;""),'Référentiel Articles'!$A$2:$F$634,2,FALSE),""))</f>
      </c>
      <c r="D18967" s="75">
        <f>IF($E18967="","",IFERROR(VLOOKUP(TRIM(E18967&amp;""),'Référentiel Articles'!$A$2:$F$634,3,FALSE),""))</f>
      </c>
      <c r="E18967" s="74" t="str">
        <v/>
      </c>
      <c r="F18967" s="75">
        <f>IF($E18967="","",IFERROR(VLOOKUP(TRIM(E18967&amp;""),'Référentiel Articles'!$A$2:$F$634,4,FALSE),""))</f>
      </c>
      <c r="G18967" s="76">
        <f>IF($E18967="","",IFERROR(VLOOKUP(TRIM(E18967&amp;""),'Référentiel Articles'!$A$2:$F$634,5,FALSE),""))</f>
      </c>
      <c r="H18967" s="77" t="str">
        <v/>
      </c>
      <c r="I18967" s="76">
        <f>IF($E18967="","",IFERROR(VLOOKUP(TRIM(E18967&amp;""),'Référentiel Articles'!$A$2:$F$634,6,FALSE),""))</f>
      </c>
      <c r="J18967" s="78">
        <f>IF(OR($E18967="",$H18967=""),"",$H18967*$I18967)</f>
      </c>
      <c r="K18967" s="79" t="str">
        <v/>
      </c>
    </row>
    <row r="18968">
      <c r="A18968" s="81" t="str">
        <v/>
      </c>
      <c r="B18968" s="81" t="str">
        <v/>
      </c>
      <c r="C18968" s="83">
        <f>IF($E18968="","",IFERROR(VLOOKUP(TRIM(E18968&amp;""),'Référentiel Articles'!$A$2:$F$634,2,FALSE),""))</f>
      </c>
      <c r="D18968" s="83">
        <f>IF($E18968="","",IFERROR(VLOOKUP(TRIM(E18968&amp;""),'Référentiel Articles'!$A$2:$F$634,3,FALSE),""))</f>
      </c>
      <c r="E18968" s="81" t="str">
        <v/>
      </c>
      <c r="F18968" s="83">
        <f>IF($E18968="","",IFERROR(VLOOKUP(TRIM(E18968&amp;""),'Référentiel Articles'!$A$2:$F$634,4,FALSE),""))</f>
      </c>
      <c r="G18968" s="84">
        <f>IF($E18968="","",IFERROR(VLOOKUP(TRIM(E18968&amp;""),'Référentiel Articles'!$A$2:$F$634,5,FALSE),""))</f>
      </c>
      <c r="H18968" s="85" t="str">
        <v/>
      </c>
      <c r="I18968" s="84">
        <f>IF($E18968="","",IFERROR(VLOOKUP(TRIM(E18968&amp;""),'Référentiel Articles'!$A$2:$F$634,6,FALSE),""))</f>
      </c>
      <c r="J18968" s="90">
        <f>IF(OR($E18968="",$H18968=""),"",$H18968*$I18968)</f>
      </c>
      <c r="K18968" s="87" t="str">
        <v/>
      </c>
    </row>
    <row r="18969">
      <c r="A18969" s="74" t="str">
        <v/>
      </c>
      <c r="B18969" s="74" t="str">
        <v/>
      </c>
      <c r="C18969" s="75">
        <f>IF($E18969="","",IFERROR(VLOOKUP(TRIM(E18969&amp;""),'Référentiel Articles'!$A$2:$F$634,2,FALSE),""))</f>
      </c>
      <c r="D18969" s="75">
        <f>IF($E18969="","",IFERROR(VLOOKUP(TRIM(E18969&amp;""),'Référentiel Articles'!$A$2:$F$634,3,FALSE),""))</f>
      </c>
      <c r="E18969" s="74" t="str">
        <v/>
      </c>
      <c r="F18969" s="75">
        <f>IF($E18969="","",IFERROR(VLOOKUP(TRIM(E18969&amp;""),'Référentiel Articles'!$A$2:$F$634,4,FALSE),""))</f>
      </c>
      <c r="G18969" s="76">
        <f>IF($E18969="","",IFERROR(VLOOKUP(TRIM(E18969&amp;""),'Référentiel Articles'!$A$2:$F$634,5,FALSE),""))</f>
      </c>
      <c r="H18969" s="77" t="str">
        <v/>
      </c>
      <c r="I18969" s="76">
        <f>IF($E18969="","",IFERROR(VLOOKUP(TRIM(E18969&amp;""),'Référentiel Articles'!$A$2:$F$634,6,FALSE),""))</f>
      </c>
      <c r="J18969" s="78">
        <f>IF(OR($E18969="",$H18969=""),"",$H18969*$I18969)</f>
      </c>
      <c r="K18969" s="79" t="str">
        <v/>
      </c>
    </row>
    <row r="18970">
      <c r="A18970" s="81" t="str">
        <v/>
      </c>
      <c r="B18970" s="81" t="str">
        <v/>
      </c>
      <c r="C18970" s="83">
        <f>IF($E18970="","",IFERROR(VLOOKUP(TRIM(E18970&amp;""),'Référentiel Articles'!$A$2:$F$634,2,FALSE),""))</f>
      </c>
      <c r="D18970" s="83">
        <f>IF($E18970="","",IFERROR(VLOOKUP(TRIM(E18970&amp;""),'Référentiel Articles'!$A$2:$F$634,3,FALSE),""))</f>
      </c>
      <c r="E18970" s="81" t="str">
        <v/>
      </c>
      <c r="F18970" s="83">
        <f>IF($E18970="","",IFERROR(VLOOKUP(TRIM(E18970&amp;""),'Référentiel Articles'!$A$2:$F$634,4,FALSE),""))</f>
      </c>
      <c r="G18970" s="84">
        <f>IF($E18970="","",IFERROR(VLOOKUP(TRIM(E18970&amp;""),'Référentiel Articles'!$A$2:$F$634,5,FALSE),""))</f>
      </c>
      <c r="H18970" s="85" t="str">
        <v/>
      </c>
      <c r="I18970" s="84">
        <f>IF($E18970="","",IFERROR(VLOOKUP(TRIM(E18970&amp;""),'Référentiel Articles'!$A$2:$F$634,6,FALSE),""))</f>
      </c>
      <c r="J18970" s="90">
        <f>IF(OR($E18970="",$H18970=""),"",$H18970*$I18970)</f>
      </c>
      <c r="K18970" s="87" t="str">
        <v/>
      </c>
    </row>
    <row r="18971">
      <c r="A18971" s="74" t="str">
        <v/>
      </c>
      <c r="B18971" s="74" t="str">
        <v/>
      </c>
      <c r="C18971" s="75">
        <f>IF($E18971="","",IFERROR(VLOOKUP(TRIM(E18971&amp;""),'Référentiel Articles'!$A$2:$F$634,2,FALSE),""))</f>
      </c>
      <c r="D18971" s="75">
        <f>IF($E18971="","",IFERROR(VLOOKUP(TRIM(E18971&amp;""),'Référentiel Articles'!$A$2:$F$634,3,FALSE),""))</f>
      </c>
      <c r="E18971" s="74" t="str">
        <v/>
      </c>
      <c r="F18971" s="75">
        <f>IF($E18971="","",IFERROR(VLOOKUP(TRIM(E18971&amp;""),'Référentiel Articles'!$A$2:$F$634,4,FALSE),""))</f>
      </c>
      <c r="G18971" s="76">
        <f>IF($E18971="","",IFERROR(VLOOKUP(TRIM(E18971&amp;""),'Référentiel Articles'!$A$2:$F$634,5,FALSE),""))</f>
      </c>
      <c r="H18971" s="77" t="str">
        <v/>
      </c>
      <c r="I18971" s="76">
        <f>IF($E18971="","",IFERROR(VLOOKUP(TRIM(E18971&amp;""),'Référentiel Articles'!$A$2:$F$634,6,FALSE),""))</f>
      </c>
      <c r="J18971" s="78">
        <f>IF(OR($E18971="",$H18971=""),"",$H18971*$I18971)</f>
      </c>
      <c r="K18971" s="79" t="str">
        <v/>
      </c>
    </row>
    <row r="18972">
      <c r="A18972" s="81" t="str">
        <v/>
      </c>
      <c r="B18972" s="81" t="str">
        <v/>
      </c>
      <c r="C18972" s="83">
        <f>IF($E18972="","",IFERROR(VLOOKUP(TRIM(E18972&amp;""),'Référentiel Articles'!$A$2:$F$634,2,FALSE),""))</f>
      </c>
      <c r="D18972" s="83">
        <f>IF($E18972="","",IFERROR(VLOOKUP(TRIM(E18972&amp;""),'Référentiel Articles'!$A$2:$F$634,3,FALSE),""))</f>
      </c>
      <c r="E18972" s="81" t="str">
        <v/>
      </c>
      <c r="F18972" s="83">
        <f>IF($E18972="","",IFERROR(VLOOKUP(TRIM(E18972&amp;""),'Référentiel Articles'!$A$2:$F$634,4,FALSE),""))</f>
      </c>
      <c r="G18972" s="84">
        <f>IF($E18972="","",IFERROR(VLOOKUP(TRIM(E18972&amp;""),'Référentiel Articles'!$A$2:$F$634,5,FALSE),""))</f>
      </c>
      <c r="H18972" s="85" t="str">
        <v/>
      </c>
      <c r="I18972" s="84">
        <f>IF($E18972="","",IFERROR(VLOOKUP(TRIM(E18972&amp;""),'Référentiel Articles'!$A$2:$F$634,6,FALSE),""))</f>
      </c>
      <c r="J18972" s="90">
        <f>IF(OR($E18972="",$H18972=""),"",$H18972*$I18972)</f>
      </c>
      <c r="K18972" s="87" t="str">
        <v/>
      </c>
    </row>
    <row r="18973">
      <c r="A18973" s="74" t="str">
        <v/>
      </c>
      <c r="B18973" s="74" t="str">
        <v/>
      </c>
      <c r="C18973" s="75">
        <f>IF($E18973="","",IFERROR(VLOOKUP(TRIM(E18973&amp;""),'Référentiel Articles'!$A$2:$F$634,2,FALSE),""))</f>
      </c>
      <c r="D18973" s="75">
        <f>IF($E18973="","",IFERROR(VLOOKUP(TRIM(E18973&amp;""),'Référentiel Articles'!$A$2:$F$634,3,FALSE),""))</f>
      </c>
      <c r="E18973" s="74" t="str">
        <v/>
      </c>
      <c r="F18973" s="75">
        <f>IF($E18973="","",IFERROR(VLOOKUP(TRIM(E18973&amp;""),'Référentiel Articles'!$A$2:$F$634,4,FALSE),""))</f>
      </c>
      <c r="G18973" s="76">
        <f>IF($E18973="","",IFERROR(VLOOKUP(TRIM(E18973&amp;""),'Référentiel Articles'!$A$2:$F$634,5,FALSE),""))</f>
      </c>
      <c r="H18973" s="77" t="str">
        <v/>
      </c>
      <c r="I18973" s="76">
        <f>IF($E18973="","",IFERROR(VLOOKUP(TRIM(E18973&amp;""),'Référentiel Articles'!$A$2:$F$634,6,FALSE),""))</f>
      </c>
      <c r="J18973" s="78">
        <f>IF(OR($E18973="",$H18973=""),"",$H18973*$I18973)</f>
      </c>
      <c r="K18973" s="79" t="str">
        <v/>
      </c>
    </row>
    <row r="18974">
      <c r="A18974" s="81" t="str">
        <v/>
      </c>
      <c r="B18974" s="81" t="str">
        <v/>
      </c>
      <c r="C18974" s="83">
        <f>IF($E18974="","",IFERROR(VLOOKUP(TRIM(E18974&amp;""),'Référentiel Articles'!$A$2:$F$634,2,FALSE),""))</f>
      </c>
      <c r="D18974" s="83">
        <f>IF($E18974="","",IFERROR(VLOOKUP(TRIM(E18974&amp;""),'Référentiel Articles'!$A$2:$F$634,3,FALSE),""))</f>
      </c>
      <c r="E18974" s="81" t="str">
        <v/>
      </c>
      <c r="F18974" s="83">
        <f>IF($E18974="","",IFERROR(VLOOKUP(TRIM(E18974&amp;""),'Référentiel Articles'!$A$2:$F$634,4,FALSE),""))</f>
      </c>
      <c r="G18974" s="84">
        <f>IF($E18974="","",IFERROR(VLOOKUP(TRIM(E18974&amp;""),'Référentiel Articles'!$A$2:$F$634,5,FALSE),""))</f>
      </c>
      <c r="H18974" s="85" t="str">
        <v/>
      </c>
      <c r="I18974" s="84">
        <f>IF($E18974="","",IFERROR(VLOOKUP(TRIM(E18974&amp;""),'Référentiel Articles'!$A$2:$F$634,6,FALSE),""))</f>
      </c>
      <c r="J18974" s="90">
        <f>IF(OR($E18974="",$H18974=""),"",$H18974*$I18974)</f>
      </c>
      <c r="K18974" s="87" t="str">
        <v/>
      </c>
    </row>
    <row r="18975">
      <c r="A18975" s="74" t="str">
        <v/>
      </c>
      <c r="B18975" s="74" t="str">
        <v/>
      </c>
      <c r="C18975" s="75">
        <f>IF($E18975="","",IFERROR(VLOOKUP(TRIM(E18975&amp;""),'Référentiel Articles'!$A$2:$F$634,2,FALSE),""))</f>
      </c>
      <c r="D18975" s="75">
        <f>IF($E18975="","",IFERROR(VLOOKUP(TRIM(E18975&amp;""),'Référentiel Articles'!$A$2:$F$634,3,FALSE),""))</f>
      </c>
      <c r="E18975" s="74" t="str">
        <v/>
      </c>
      <c r="F18975" s="75">
        <f>IF($E18975="","",IFERROR(VLOOKUP(TRIM(E18975&amp;""),'Référentiel Articles'!$A$2:$F$634,4,FALSE),""))</f>
      </c>
      <c r="G18975" s="76">
        <f>IF($E18975="","",IFERROR(VLOOKUP(TRIM(E18975&amp;""),'Référentiel Articles'!$A$2:$F$634,5,FALSE),""))</f>
      </c>
      <c r="H18975" s="77" t="str">
        <v/>
      </c>
      <c r="I18975" s="76">
        <f>IF($E18975="","",IFERROR(VLOOKUP(TRIM(E18975&amp;""),'Référentiel Articles'!$A$2:$F$634,6,FALSE),""))</f>
      </c>
      <c r="J18975" s="78">
        <f>IF(OR($E18975="",$H18975=""),"",$H18975*$I18975)</f>
      </c>
      <c r="K18975" s="79" t="str">
        <v/>
      </c>
    </row>
    <row r="18976">
      <c r="A18976" s="81" t="str">
        <v/>
      </c>
      <c r="B18976" s="81" t="str">
        <v/>
      </c>
      <c r="C18976" s="83">
        <f>IF($E18976="","",IFERROR(VLOOKUP(TRIM(E18976&amp;""),'Référentiel Articles'!$A$2:$F$634,2,FALSE),""))</f>
      </c>
      <c r="D18976" s="83">
        <f>IF($E18976="","",IFERROR(VLOOKUP(TRIM(E18976&amp;""),'Référentiel Articles'!$A$2:$F$634,3,FALSE),""))</f>
      </c>
      <c r="E18976" s="81" t="str">
        <v/>
      </c>
      <c r="F18976" s="83">
        <f>IF($E18976="","",IFERROR(VLOOKUP(TRIM(E18976&amp;""),'Référentiel Articles'!$A$2:$F$634,4,FALSE),""))</f>
      </c>
      <c r="G18976" s="84">
        <f>IF($E18976="","",IFERROR(VLOOKUP(TRIM(E18976&amp;""),'Référentiel Articles'!$A$2:$F$634,5,FALSE),""))</f>
      </c>
      <c r="H18976" s="85" t="str">
        <v/>
      </c>
      <c r="I18976" s="84">
        <f>IF($E18976="","",IFERROR(VLOOKUP(TRIM(E18976&amp;""),'Référentiel Articles'!$A$2:$F$634,6,FALSE),""))</f>
      </c>
      <c r="J18976" s="90">
        <f>IF(OR($E18976="",$H18976=""),"",$H18976*$I18976)</f>
      </c>
      <c r="K18976" s="87" t="str">
        <v/>
      </c>
    </row>
    <row r="18977">
      <c r="A18977" s="74" t="str">
        <v/>
      </c>
      <c r="B18977" s="74" t="str">
        <v/>
      </c>
      <c r="C18977" s="75">
        <f>IF($E18977="","",IFERROR(VLOOKUP(TRIM(E18977&amp;""),'Référentiel Articles'!$A$2:$F$634,2,FALSE),""))</f>
      </c>
      <c r="D18977" s="75">
        <f>IF($E18977="","",IFERROR(VLOOKUP(TRIM(E18977&amp;""),'Référentiel Articles'!$A$2:$F$634,3,FALSE),""))</f>
      </c>
      <c r="E18977" s="74" t="str">
        <v/>
      </c>
      <c r="F18977" s="75">
        <f>IF($E18977="","",IFERROR(VLOOKUP(TRIM(E18977&amp;""),'Référentiel Articles'!$A$2:$F$634,4,FALSE),""))</f>
      </c>
      <c r="G18977" s="76">
        <f>IF($E18977="","",IFERROR(VLOOKUP(TRIM(E18977&amp;""),'Référentiel Articles'!$A$2:$F$634,5,FALSE),""))</f>
      </c>
      <c r="H18977" s="77" t="str">
        <v/>
      </c>
      <c r="I18977" s="76">
        <f>IF($E18977="","",IFERROR(VLOOKUP(TRIM(E18977&amp;""),'Référentiel Articles'!$A$2:$F$634,6,FALSE),""))</f>
      </c>
      <c r="J18977" s="78">
        <f>IF(OR($E18977="",$H18977=""),"",$H18977*$I18977)</f>
      </c>
      <c r="K18977" s="79" t="str">
        <v/>
      </c>
    </row>
    <row r="18978">
      <c r="A18978" s="81" t="str">
        <v/>
      </c>
      <c r="B18978" s="81" t="str">
        <v/>
      </c>
      <c r="C18978" s="83">
        <f>IF($E18978="","",IFERROR(VLOOKUP(TRIM(E18978&amp;""),'Référentiel Articles'!$A$2:$F$634,2,FALSE),""))</f>
      </c>
      <c r="D18978" s="83">
        <f>IF($E18978="","",IFERROR(VLOOKUP(TRIM(E18978&amp;""),'Référentiel Articles'!$A$2:$F$634,3,FALSE),""))</f>
      </c>
      <c r="E18978" s="81" t="str">
        <v/>
      </c>
      <c r="F18978" s="83">
        <f>IF($E18978="","",IFERROR(VLOOKUP(TRIM(E18978&amp;""),'Référentiel Articles'!$A$2:$F$634,4,FALSE),""))</f>
      </c>
      <c r="G18978" s="84">
        <f>IF($E18978="","",IFERROR(VLOOKUP(TRIM(E18978&amp;""),'Référentiel Articles'!$A$2:$F$634,5,FALSE),""))</f>
      </c>
      <c r="H18978" s="85" t="str">
        <v/>
      </c>
      <c r="I18978" s="84">
        <f>IF($E18978="","",IFERROR(VLOOKUP(TRIM(E18978&amp;""),'Référentiel Articles'!$A$2:$F$634,6,FALSE),""))</f>
      </c>
      <c r="J18978" s="90">
        <f>IF(OR($E18978="",$H18978=""),"",$H18978*$I18978)</f>
      </c>
      <c r="K18978" s="87" t="str">
        <v/>
      </c>
    </row>
    <row r="18979">
      <c r="A18979" s="74" t="str">
        <v/>
      </c>
      <c r="B18979" s="74" t="str">
        <v/>
      </c>
      <c r="C18979" s="75">
        <f>IF($E18979="","",IFERROR(VLOOKUP(TRIM(E18979&amp;""),'Référentiel Articles'!$A$2:$F$634,2,FALSE),""))</f>
      </c>
      <c r="D18979" s="75">
        <f>IF($E18979="","",IFERROR(VLOOKUP(TRIM(E18979&amp;""),'Référentiel Articles'!$A$2:$F$634,3,FALSE),""))</f>
      </c>
      <c r="E18979" s="74" t="str">
        <v/>
      </c>
      <c r="F18979" s="75">
        <f>IF($E18979="","",IFERROR(VLOOKUP(TRIM(E18979&amp;""),'Référentiel Articles'!$A$2:$F$634,4,FALSE),""))</f>
      </c>
      <c r="G18979" s="76">
        <f>IF($E18979="","",IFERROR(VLOOKUP(TRIM(E18979&amp;""),'Référentiel Articles'!$A$2:$F$634,5,FALSE),""))</f>
      </c>
      <c r="H18979" s="77" t="str">
        <v/>
      </c>
      <c r="I18979" s="76">
        <f>IF($E18979="","",IFERROR(VLOOKUP(TRIM(E18979&amp;""),'Référentiel Articles'!$A$2:$F$634,6,FALSE),""))</f>
      </c>
      <c r="J18979" s="78">
        <f>IF(OR($E18979="",$H18979=""),"",$H18979*$I18979)</f>
      </c>
      <c r="K18979" s="79" t="str">
        <v/>
      </c>
    </row>
    <row r="18980">
      <c r="A18980" s="81" t="str">
        <v/>
      </c>
      <c r="B18980" s="81" t="str">
        <v/>
      </c>
      <c r="C18980" s="83">
        <f>IF($E18980="","",IFERROR(VLOOKUP(TRIM(E18980&amp;""),'Référentiel Articles'!$A$2:$F$634,2,FALSE),""))</f>
      </c>
      <c r="D18980" s="83">
        <f>IF($E18980="","",IFERROR(VLOOKUP(TRIM(E18980&amp;""),'Référentiel Articles'!$A$2:$F$634,3,FALSE),""))</f>
      </c>
      <c r="E18980" s="81" t="str">
        <v/>
      </c>
      <c r="F18980" s="83">
        <f>IF($E18980="","",IFERROR(VLOOKUP(TRIM(E18980&amp;""),'Référentiel Articles'!$A$2:$F$634,4,FALSE),""))</f>
      </c>
      <c r="G18980" s="84">
        <f>IF($E18980="","",IFERROR(VLOOKUP(TRIM(E18980&amp;""),'Référentiel Articles'!$A$2:$F$634,5,FALSE),""))</f>
      </c>
      <c r="H18980" s="85" t="str">
        <v/>
      </c>
      <c r="I18980" s="84">
        <f>IF($E18980="","",IFERROR(VLOOKUP(TRIM(E18980&amp;""),'Référentiel Articles'!$A$2:$F$634,6,FALSE),""))</f>
      </c>
      <c r="J18980" s="90">
        <f>IF(OR($E18980="",$H18980=""),"",$H18980*$I18980)</f>
      </c>
      <c r="K18980" s="87" t="str">
        <v/>
      </c>
    </row>
    <row r="18981">
      <c r="A18981" s="74" t="str">
        <v/>
      </c>
      <c r="B18981" s="74" t="str">
        <v/>
      </c>
      <c r="C18981" s="75">
        <f>IF($E18981="","",IFERROR(VLOOKUP(TRIM(E18981&amp;""),'Référentiel Articles'!$A$2:$F$634,2,FALSE),""))</f>
      </c>
      <c r="D18981" s="75">
        <f>IF($E18981="","",IFERROR(VLOOKUP(TRIM(E18981&amp;""),'Référentiel Articles'!$A$2:$F$634,3,FALSE),""))</f>
      </c>
      <c r="E18981" s="74" t="str">
        <v/>
      </c>
      <c r="F18981" s="75">
        <f>IF($E18981="","",IFERROR(VLOOKUP(TRIM(E18981&amp;""),'Référentiel Articles'!$A$2:$F$634,4,FALSE),""))</f>
      </c>
      <c r="G18981" s="76">
        <f>IF($E18981="","",IFERROR(VLOOKUP(TRIM(E18981&amp;""),'Référentiel Articles'!$A$2:$F$634,5,FALSE),""))</f>
      </c>
      <c r="H18981" s="77" t="str">
        <v/>
      </c>
      <c r="I18981" s="76">
        <f>IF($E18981="","",IFERROR(VLOOKUP(TRIM(E18981&amp;""),'Référentiel Articles'!$A$2:$F$634,6,FALSE),""))</f>
      </c>
      <c r="J18981" s="78">
        <f>IF(OR($E18981="",$H18981=""),"",$H18981*$I18981)</f>
      </c>
      <c r="K18981" s="79" t="str">
        <v/>
      </c>
    </row>
    <row r="18982">
      <c r="A18982" s="81" t="str">
        <v/>
      </c>
      <c r="B18982" s="81" t="str">
        <v/>
      </c>
      <c r="C18982" s="83">
        <f>IF($E18982="","",IFERROR(VLOOKUP(TRIM(E18982&amp;""),'Référentiel Articles'!$A$2:$F$634,2,FALSE),""))</f>
      </c>
      <c r="D18982" s="83">
        <f>IF($E18982="","",IFERROR(VLOOKUP(TRIM(E18982&amp;""),'Référentiel Articles'!$A$2:$F$634,3,FALSE),""))</f>
      </c>
      <c r="E18982" s="81" t="str">
        <v/>
      </c>
      <c r="F18982" s="83">
        <f>IF($E18982="","",IFERROR(VLOOKUP(TRIM(E18982&amp;""),'Référentiel Articles'!$A$2:$F$634,4,FALSE),""))</f>
      </c>
      <c r="G18982" s="84">
        <f>IF($E18982="","",IFERROR(VLOOKUP(TRIM(E18982&amp;""),'Référentiel Articles'!$A$2:$F$634,5,FALSE),""))</f>
      </c>
      <c r="H18982" s="85" t="str">
        <v/>
      </c>
      <c r="I18982" s="84">
        <f>IF($E18982="","",IFERROR(VLOOKUP(TRIM(E18982&amp;""),'Référentiel Articles'!$A$2:$F$634,6,FALSE),""))</f>
      </c>
      <c r="J18982" s="90">
        <f>IF(OR($E18982="",$H18982=""),"",$H18982*$I18982)</f>
      </c>
      <c r="K18982" s="87" t="str">
        <v/>
      </c>
    </row>
    <row r="18983">
      <c r="A18983" s="74" t="str">
        <v/>
      </c>
      <c r="B18983" s="74" t="str">
        <v/>
      </c>
      <c r="C18983" s="75">
        <f>IF($E18983="","",IFERROR(VLOOKUP(TRIM(E18983&amp;""),'Référentiel Articles'!$A$2:$F$634,2,FALSE),""))</f>
      </c>
      <c r="D18983" s="75">
        <f>IF($E18983="","",IFERROR(VLOOKUP(TRIM(E18983&amp;""),'Référentiel Articles'!$A$2:$F$634,3,FALSE),""))</f>
      </c>
      <c r="E18983" s="74" t="str">
        <v/>
      </c>
      <c r="F18983" s="75">
        <f>IF($E18983="","",IFERROR(VLOOKUP(TRIM(E18983&amp;""),'Référentiel Articles'!$A$2:$F$634,4,FALSE),""))</f>
      </c>
      <c r="G18983" s="76">
        <f>IF($E18983="","",IFERROR(VLOOKUP(TRIM(E18983&amp;""),'Référentiel Articles'!$A$2:$F$634,5,FALSE),""))</f>
      </c>
      <c r="H18983" s="77" t="str">
        <v/>
      </c>
      <c r="I18983" s="76">
        <f>IF($E18983="","",IFERROR(VLOOKUP(TRIM(E18983&amp;""),'Référentiel Articles'!$A$2:$F$634,6,FALSE),""))</f>
      </c>
      <c r="J18983" s="78">
        <f>IF(OR($E18983="",$H18983=""),"",$H18983*$I18983)</f>
      </c>
      <c r="K18983" s="79" t="str">
        <v/>
      </c>
    </row>
    <row r="18984">
      <c r="A18984" s="81" t="str">
        <v/>
      </c>
      <c r="B18984" s="81" t="str">
        <v/>
      </c>
      <c r="C18984" s="83">
        <f>IF($E18984="","",IFERROR(VLOOKUP(TRIM(E18984&amp;""),'Référentiel Articles'!$A$2:$F$634,2,FALSE),""))</f>
      </c>
      <c r="D18984" s="83">
        <f>IF($E18984="","",IFERROR(VLOOKUP(TRIM(E18984&amp;""),'Référentiel Articles'!$A$2:$F$634,3,FALSE),""))</f>
      </c>
      <c r="E18984" s="81" t="str">
        <v/>
      </c>
      <c r="F18984" s="83">
        <f>IF($E18984="","",IFERROR(VLOOKUP(TRIM(E18984&amp;""),'Référentiel Articles'!$A$2:$F$634,4,FALSE),""))</f>
      </c>
      <c r="G18984" s="84">
        <f>IF($E18984="","",IFERROR(VLOOKUP(TRIM(E18984&amp;""),'Référentiel Articles'!$A$2:$F$634,5,FALSE),""))</f>
      </c>
      <c r="H18984" s="85" t="str">
        <v/>
      </c>
      <c r="I18984" s="84">
        <f>IF($E18984="","",IFERROR(VLOOKUP(TRIM(E18984&amp;""),'Référentiel Articles'!$A$2:$F$634,6,FALSE),""))</f>
      </c>
      <c r="J18984" s="90">
        <f>IF(OR($E18984="",$H18984=""),"",$H18984*$I18984)</f>
      </c>
      <c r="K18984" s="87" t="str">
        <v/>
      </c>
    </row>
    <row r="18985">
      <c r="A18985" s="74" t="str">
        <v/>
      </c>
      <c r="B18985" s="74" t="str">
        <v/>
      </c>
      <c r="C18985" s="75">
        <f>IF($E18985="","",IFERROR(VLOOKUP(TRIM(E18985&amp;""),'Référentiel Articles'!$A$2:$F$634,2,FALSE),""))</f>
      </c>
      <c r="D18985" s="75">
        <f>IF($E18985="","",IFERROR(VLOOKUP(TRIM(E18985&amp;""),'Référentiel Articles'!$A$2:$F$634,3,FALSE),""))</f>
      </c>
      <c r="E18985" s="74" t="str">
        <v/>
      </c>
      <c r="F18985" s="75">
        <f>IF($E18985="","",IFERROR(VLOOKUP(TRIM(E18985&amp;""),'Référentiel Articles'!$A$2:$F$634,4,FALSE),""))</f>
      </c>
      <c r="G18985" s="76">
        <f>IF($E18985="","",IFERROR(VLOOKUP(TRIM(E18985&amp;""),'Référentiel Articles'!$A$2:$F$634,5,FALSE),""))</f>
      </c>
      <c r="H18985" s="77" t="str">
        <v/>
      </c>
      <c r="I18985" s="76">
        <f>IF($E18985="","",IFERROR(VLOOKUP(TRIM(E18985&amp;""),'Référentiel Articles'!$A$2:$F$634,6,FALSE),""))</f>
      </c>
      <c r="J18985" s="78">
        <f>IF(OR($E18985="",$H18985=""),"",$H18985*$I18985)</f>
      </c>
      <c r="K18985" s="79" t="str">
        <v/>
      </c>
    </row>
    <row r="18986">
      <c r="A18986" s="81" t="str">
        <v/>
      </c>
      <c r="B18986" s="81" t="str">
        <v/>
      </c>
      <c r="C18986" s="83">
        <f>IF($E18986="","",IFERROR(VLOOKUP(TRIM(E18986&amp;""),'Référentiel Articles'!$A$2:$F$634,2,FALSE),""))</f>
      </c>
      <c r="D18986" s="83">
        <f>IF($E18986="","",IFERROR(VLOOKUP(TRIM(E18986&amp;""),'Référentiel Articles'!$A$2:$F$634,3,FALSE),""))</f>
      </c>
      <c r="E18986" s="81" t="str">
        <v/>
      </c>
      <c r="F18986" s="83">
        <f>IF($E18986="","",IFERROR(VLOOKUP(TRIM(E18986&amp;""),'Référentiel Articles'!$A$2:$F$634,4,FALSE),""))</f>
      </c>
      <c r="G18986" s="84">
        <f>IF($E18986="","",IFERROR(VLOOKUP(TRIM(E18986&amp;""),'Référentiel Articles'!$A$2:$F$634,5,FALSE),""))</f>
      </c>
      <c r="H18986" s="85" t="str">
        <v/>
      </c>
      <c r="I18986" s="84">
        <f>IF($E18986="","",IFERROR(VLOOKUP(TRIM(E18986&amp;""),'Référentiel Articles'!$A$2:$F$634,6,FALSE),""))</f>
      </c>
      <c r="J18986" s="90">
        <f>IF(OR($E18986="",$H18986=""),"",$H18986*$I18986)</f>
      </c>
      <c r="K18986" s="87" t="str">
        <v/>
      </c>
    </row>
    <row r="18987">
      <c r="A18987" s="74" t="str">
        <v/>
      </c>
      <c r="B18987" s="74" t="str">
        <v/>
      </c>
      <c r="C18987" s="75">
        <f>IF($E18987="","",IFERROR(VLOOKUP(TRIM(E18987&amp;""),'Référentiel Articles'!$A$2:$F$634,2,FALSE),""))</f>
      </c>
      <c r="D18987" s="75">
        <f>IF($E18987="","",IFERROR(VLOOKUP(TRIM(E18987&amp;""),'Référentiel Articles'!$A$2:$F$634,3,FALSE),""))</f>
      </c>
      <c r="E18987" s="74" t="str">
        <v/>
      </c>
      <c r="F18987" s="75">
        <f>IF($E18987="","",IFERROR(VLOOKUP(TRIM(E18987&amp;""),'Référentiel Articles'!$A$2:$F$634,4,FALSE),""))</f>
      </c>
      <c r="G18987" s="76">
        <f>IF($E18987="","",IFERROR(VLOOKUP(TRIM(E18987&amp;""),'Référentiel Articles'!$A$2:$F$634,5,FALSE),""))</f>
      </c>
      <c r="H18987" s="77" t="str">
        <v/>
      </c>
      <c r="I18987" s="76">
        <f>IF($E18987="","",IFERROR(VLOOKUP(TRIM(E18987&amp;""),'Référentiel Articles'!$A$2:$F$634,6,FALSE),""))</f>
      </c>
      <c r="J18987" s="78">
        <f>IF(OR($E18987="",$H18987=""),"",$H18987*$I18987)</f>
      </c>
      <c r="K18987" s="79" t="str">
        <v/>
      </c>
    </row>
    <row r="18988">
      <c r="A18988" s="81" t="str">
        <v/>
      </c>
      <c r="B18988" s="81" t="str">
        <v/>
      </c>
      <c r="C18988" s="83">
        <f>IF($E18988="","",IFERROR(VLOOKUP(TRIM(E18988&amp;""),'Référentiel Articles'!$A$2:$F$634,2,FALSE),""))</f>
      </c>
      <c r="D18988" s="83">
        <f>IF($E18988="","",IFERROR(VLOOKUP(TRIM(E18988&amp;""),'Référentiel Articles'!$A$2:$F$634,3,FALSE),""))</f>
      </c>
      <c r="E18988" s="81" t="str">
        <v/>
      </c>
      <c r="F18988" s="83">
        <f>IF($E18988="","",IFERROR(VLOOKUP(TRIM(E18988&amp;""),'Référentiel Articles'!$A$2:$F$634,4,FALSE),""))</f>
      </c>
      <c r="G18988" s="84">
        <f>IF($E18988="","",IFERROR(VLOOKUP(TRIM(E18988&amp;""),'Référentiel Articles'!$A$2:$F$634,5,FALSE),""))</f>
      </c>
      <c r="H18988" s="85" t="str">
        <v/>
      </c>
      <c r="I18988" s="84">
        <f>IF($E18988="","",IFERROR(VLOOKUP(TRIM(E18988&amp;""),'Référentiel Articles'!$A$2:$F$634,6,FALSE),""))</f>
      </c>
      <c r="J18988" s="90">
        <f>IF(OR($E18988="",$H18988=""),"",$H18988*$I18988)</f>
      </c>
      <c r="K18988" s="87" t="str">
        <v/>
      </c>
    </row>
    <row r="18989">
      <c r="A18989" s="74" t="str">
        <v/>
      </c>
      <c r="B18989" s="74" t="str">
        <v/>
      </c>
      <c r="C18989" s="75">
        <f>IF($E18989="","",IFERROR(VLOOKUP(TRIM(E18989&amp;""),'Référentiel Articles'!$A$2:$F$634,2,FALSE),""))</f>
      </c>
      <c r="D18989" s="75">
        <f>IF($E18989="","",IFERROR(VLOOKUP(TRIM(E18989&amp;""),'Référentiel Articles'!$A$2:$F$634,3,FALSE),""))</f>
      </c>
      <c r="E18989" s="74" t="str">
        <v/>
      </c>
      <c r="F18989" s="75">
        <f>IF($E18989="","",IFERROR(VLOOKUP(TRIM(E18989&amp;""),'Référentiel Articles'!$A$2:$F$634,4,FALSE),""))</f>
      </c>
      <c r="G18989" s="76">
        <f>IF($E18989="","",IFERROR(VLOOKUP(TRIM(E18989&amp;""),'Référentiel Articles'!$A$2:$F$634,5,FALSE),""))</f>
      </c>
      <c r="H18989" s="77" t="str">
        <v/>
      </c>
      <c r="I18989" s="76">
        <f>IF($E18989="","",IFERROR(VLOOKUP(TRIM(E18989&amp;""),'Référentiel Articles'!$A$2:$F$634,6,FALSE),""))</f>
      </c>
      <c r="J18989" s="78">
        <f>IF(OR($E18989="",$H18989=""),"",$H18989*$I18989)</f>
      </c>
      <c r="K18989" s="79" t="str">
        <v/>
      </c>
    </row>
    <row r="18990">
      <c r="A18990" s="81" t="str">
        <v/>
      </c>
      <c r="B18990" s="81" t="str">
        <v/>
      </c>
      <c r="C18990" s="83">
        <f>IF($E18990="","",IFERROR(VLOOKUP(TRIM(E18990&amp;""),'Référentiel Articles'!$A$2:$F$634,2,FALSE),""))</f>
      </c>
      <c r="D18990" s="83">
        <f>IF($E18990="","",IFERROR(VLOOKUP(TRIM(E18990&amp;""),'Référentiel Articles'!$A$2:$F$634,3,FALSE),""))</f>
      </c>
      <c r="E18990" s="81" t="str">
        <v/>
      </c>
      <c r="F18990" s="83">
        <f>IF($E18990="","",IFERROR(VLOOKUP(TRIM(E18990&amp;""),'Référentiel Articles'!$A$2:$F$634,4,FALSE),""))</f>
      </c>
      <c r="G18990" s="84">
        <f>IF($E18990="","",IFERROR(VLOOKUP(TRIM(E18990&amp;""),'Référentiel Articles'!$A$2:$F$634,5,FALSE),""))</f>
      </c>
      <c r="H18990" s="85" t="str">
        <v/>
      </c>
      <c r="I18990" s="84">
        <f>IF($E18990="","",IFERROR(VLOOKUP(TRIM(E18990&amp;""),'Référentiel Articles'!$A$2:$F$634,6,FALSE),""))</f>
      </c>
      <c r="J18990" s="90">
        <f>IF(OR($E18990="",$H18990=""),"",$H18990*$I18990)</f>
      </c>
      <c r="K18990" s="87" t="str">
        <v/>
      </c>
    </row>
    <row r="18991">
      <c r="A18991" s="74" t="str">
        <v/>
      </c>
      <c r="B18991" s="74" t="str">
        <v/>
      </c>
      <c r="C18991" s="75">
        <f>IF($E18991="","",IFERROR(VLOOKUP(TRIM(E18991&amp;""),'Référentiel Articles'!$A$2:$F$634,2,FALSE),""))</f>
      </c>
      <c r="D18991" s="75">
        <f>IF($E18991="","",IFERROR(VLOOKUP(TRIM(E18991&amp;""),'Référentiel Articles'!$A$2:$F$634,3,FALSE),""))</f>
      </c>
      <c r="E18991" s="74" t="str">
        <v/>
      </c>
      <c r="F18991" s="75">
        <f>IF($E18991="","",IFERROR(VLOOKUP(TRIM(E18991&amp;""),'Référentiel Articles'!$A$2:$F$634,4,FALSE),""))</f>
      </c>
      <c r="G18991" s="76">
        <f>IF($E18991="","",IFERROR(VLOOKUP(TRIM(E18991&amp;""),'Référentiel Articles'!$A$2:$F$634,5,FALSE),""))</f>
      </c>
      <c r="H18991" s="77" t="str">
        <v/>
      </c>
      <c r="I18991" s="76">
        <f>IF($E18991="","",IFERROR(VLOOKUP(TRIM(E18991&amp;""),'Référentiel Articles'!$A$2:$F$634,6,FALSE),""))</f>
      </c>
      <c r="J18991" s="78">
        <f>IF(OR($E18991="",$H18991=""),"",$H18991*$I18991)</f>
      </c>
      <c r="K18991" s="79" t="str">
        <v/>
      </c>
    </row>
    <row r="18992">
      <c r="A18992" s="81" t="str">
        <v/>
      </c>
      <c r="B18992" s="81" t="str">
        <v/>
      </c>
      <c r="C18992" s="83">
        <f>IF($E18992="","",IFERROR(VLOOKUP(TRIM(E18992&amp;""),'Référentiel Articles'!$A$2:$F$634,2,FALSE),""))</f>
      </c>
      <c r="D18992" s="83">
        <f>IF($E18992="","",IFERROR(VLOOKUP(TRIM(E18992&amp;""),'Référentiel Articles'!$A$2:$F$634,3,FALSE),""))</f>
      </c>
      <c r="E18992" s="81" t="str">
        <v/>
      </c>
      <c r="F18992" s="83">
        <f>IF($E18992="","",IFERROR(VLOOKUP(TRIM(E18992&amp;""),'Référentiel Articles'!$A$2:$F$634,4,FALSE),""))</f>
      </c>
      <c r="G18992" s="84">
        <f>IF($E18992="","",IFERROR(VLOOKUP(TRIM(E18992&amp;""),'Référentiel Articles'!$A$2:$F$634,5,FALSE),""))</f>
      </c>
      <c r="H18992" s="85" t="str">
        <v/>
      </c>
      <c r="I18992" s="84">
        <f>IF($E18992="","",IFERROR(VLOOKUP(TRIM(E18992&amp;""),'Référentiel Articles'!$A$2:$F$634,6,FALSE),""))</f>
      </c>
      <c r="J18992" s="90">
        <f>IF(OR($E18992="",$H18992=""),"",$H18992*$I18992)</f>
      </c>
      <c r="K18992" s="87" t="str">
        <v/>
      </c>
    </row>
    <row r="18993">
      <c r="A18993" s="74" t="str">
        <v/>
      </c>
      <c r="B18993" s="74" t="str">
        <v/>
      </c>
      <c r="C18993" s="75">
        <f>IF($E18993="","",IFERROR(VLOOKUP(TRIM(E18993&amp;""),'Référentiel Articles'!$A$2:$F$634,2,FALSE),""))</f>
      </c>
      <c r="D18993" s="75">
        <f>IF($E18993="","",IFERROR(VLOOKUP(TRIM(E18993&amp;""),'Référentiel Articles'!$A$2:$F$634,3,FALSE),""))</f>
      </c>
      <c r="E18993" s="74" t="str">
        <v/>
      </c>
      <c r="F18993" s="75">
        <f>IF($E18993="","",IFERROR(VLOOKUP(TRIM(E18993&amp;""),'Référentiel Articles'!$A$2:$F$634,4,FALSE),""))</f>
      </c>
      <c r="G18993" s="76">
        <f>IF($E18993="","",IFERROR(VLOOKUP(TRIM(E18993&amp;""),'Référentiel Articles'!$A$2:$F$634,5,FALSE),""))</f>
      </c>
      <c r="H18993" s="77" t="str">
        <v/>
      </c>
      <c r="I18993" s="76">
        <f>IF($E18993="","",IFERROR(VLOOKUP(TRIM(E18993&amp;""),'Référentiel Articles'!$A$2:$F$634,6,FALSE),""))</f>
      </c>
      <c r="J18993" s="78">
        <f>IF(OR($E18993="",$H18993=""),"",$H18993*$I18993)</f>
      </c>
      <c r="K18993" s="79" t="str">
        <v/>
      </c>
    </row>
    <row r="18994">
      <c r="A18994" s="81" t="str">
        <v/>
      </c>
      <c r="B18994" s="81" t="str">
        <v/>
      </c>
      <c r="C18994" s="83">
        <f>IF($E18994="","",IFERROR(VLOOKUP(TRIM(E18994&amp;""),'Référentiel Articles'!$A$2:$F$634,2,FALSE),""))</f>
      </c>
      <c r="D18994" s="83">
        <f>IF($E18994="","",IFERROR(VLOOKUP(TRIM(E18994&amp;""),'Référentiel Articles'!$A$2:$F$634,3,FALSE),""))</f>
      </c>
      <c r="E18994" s="81" t="str">
        <v/>
      </c>
      <c r="F18994" s="83">
        <f>IF($E18994="","",IFERROR(VLOOKUP(TRIM(E18994&amp;""),'Référentiel Articles'!$A$2:$F$634,4,FALSE),""))</f>
      </c>
      <c r="G18994" s="84">
        <f>IF($E18994="","",IFERROR(VLOOKUP(TRIM(E18994&amp;""),'Référentiel Articles'!$A$2:$F$634,5,FALSE),""))</f>
      </c>
      <c r="H18994" s="85" t="str">
        <v/>
      </c>
      <c r="I18994" s="84">
        <f>IF($E18994="","",IFERROR(VLOOKUP(TRIM(E18994&amp;""),'Référentiel Articles'!$A$2:$F$634,6,FALSE),""))</f>
      </c>
      <c r="J18994" s="90">
        <f>IF(OR($E18994="",$H18994=""),"",$H18994*$I18994)</f>
      </c>
      <c r="K18994" s="87" t="str">
        <v/>
      </c>
    </row>
    <row r="18995">
      <c r="A18995" s="74" t="str">
        <v/>
      </c>
      <c r="B18995" s="74" t="str">
        <v/>
      </c>
      <c r="C18995" s="75">
        <f>IF($E18995="","",IFERROR(VLOOKUP(TRIM(E18995&amp;""),'Référentiel Articles'!$A$2:$F$634,2,FALSE),""))</f>
      </c>
      <c r="D18995" s="75">
        <f>IF($E18995="","",IFERROR(VLOOKUP(TRIM(E18995&amp;""),'Référentiel Articles'!$A$2:$F$634,3,FALSE),""))</f>
      </c>
      <c r="E18995" s="74" t="str">
        <v/>
      </c>
      <c r="F18995" s="75">
        <f>IF($E18995="","",IFERROR(VLOOKUP(TRIM(E18995&amp;""),'Référentiel Articles'!$A$2:$F$634,4,FALSE),""))</f>
      </c>
      <c r="G18995" s="76">
        <f>IF($E18995="","",IFERROR(VLOOKUP(TRIM(E18995&amp;""),'Référentiel Articles'!$A$2:$F$634,5,FALSE),""))</f>
      </c>
      <c r="H18995" s="77" t="str">
        <v/>
      </c>
      <c r="I18995" s="76">
        <f>IF($E18995="","",IFERROR(VLOOKUP(TRIM(E18995&amp;""),'Référentiel Articles'!$A$2:$F$634,6,FALSE),""))</f>
      </c>
      <c r="J18995" s="78">
        <f>IF(OR($E18995="",$H18995=""),"",$H18995*$I18995)</f>
      </c>
      <c r="K18995" s="79" t="str">
        <v/>
      </c>
    </row>
    <row r="18996">
      <c r="A18996" s="81" t="str">
        <v/>
      </c>
      <c r="B18996" s="81" t="str">
        <v/>
      </c>
      <c r="C18996" s="83">
        <f>IF($E18996="","",IFERROR(VLOOKUP(TRIM(E18996&amp;""),'Référentiel Articles'!$A$2:$F$634,2,FALSE),""))</f>
      </c>
      <c r="D18996" s="83">
        <f>IF($E18996="","",IFERROR(VLOOKUP(TRIM(E18996&amp;""),'Référentiel Articles'!$A$2:$F$634,3,FALSE),""))</f>
      </c>
      <c r="E18996" s="81" t="str">
        <v/>
      </c>
      <c r="F18996" s="83">
        <f>IF($E18996="","",IFERROR(VLOOKUP(TRIM(E18996&amp;""),'Référentiel Articles'!$A$2:$F$634,4,FALSE),""))</f>
      </c>
      <c r="G18996" s="84">
        <f>IF($E18996="","",IFERROR(VLOOKUP(TRIM(E18996&amp;""),'Référentiel Articles'!$A$2:$F$634,5,FALSE),""))</f>
      </c>
      <c r="H18996" s="85" t="str">
        <v/>
      </c>
      <c r="I18996" s="84">
        <f>IF($E18996="","",IFERROR(VLOOKUP(TRIM(E18996&amp;""),'Référentiel Articles'!$A$2:$F$634,6,FALSE),""))</f>
      </c>
      <c r="J18996" s="90">
        <f>IF(OR($E18996="",$H18996=""),"",$H18996*$I18996)</f>
      </c>
      <c r="K18996" s="87" t="str">
        <v/>
      </c>
    </row>
    <row r="18997">
      <c r="A18997" s="74" t="str">
        <v/>
      </c>
      <c r="B18997" s="74" t="str">
        <v/>
      </c>
      <c r="C18997" s="75">
        <f>IF($E18997="","",IFERROR(VLOOKUP(TRIM(E18997&amp;""),'Référentiel Articles'!$A$2:$F$634,2,FALSE),""))</f>
      </c>
      <c r="D18997" s="75">
        <f>IF($E18997="","",IFERROR(VLOOKUP(TRIM(E18997&amp;""),'Référentiel Articles'!$A$2:$F$634,3,FALSE),""))</f>
      </c>
      <c r="E18997" s="74" t="str">
        <v/>
      </c>
      <c r="F18997" s="75">
        <f>IF($E18997="","",IFERROR(VLOOKUP(TRIM(E18997&amp;""),'Référentiel Articles'!$A$2:$F$634,4,FALSE),""))</f>
      </c>
      <c r="G18997" s="76">
        <f>IF($E18997="","",IFERROR(VLOOKUP(TRIM(E18997&amp;""),'Référentiel Articles'!$A$2:$F$634,5,FALSE),""))</f>
      </c>
      <c r="H18997" s="77" t="str">
        <v/>
      </c>
      <c r="I18997" s="76">
        <f>IF($E18997="","",IFERROR(VLOOKUP(TRIM(E18997&amp;""),'Référentiel Articles'!$A$2:$F$634,6,FALSE),""))</f>
      </c>
      <c r="J18997" s="78">
        <f>IF(OR($E18997="",$H18997=""),"",$H18997*$I18997)</f>
      </c>
      <c r="K18997" s="79" t="str">
        <v/>
      </c>
    </row>
    <row r="18998">
      <c r="A18998" s="81" t="str">
        <v/>
      </c>
      <c r="B18998" s="81" t="str">
        <v/>
      </c>
      <c r="C18998" s="83">
        <f>IF($E18998="","",IFERROR(VLOOKUP(TRIM(E18998&amp;""),'Référentiel Articles'!$A$2:$F$634,2,FALSE),""))</f>
      </c>
      <c r="D18998" s="83">
        <f>IF($E18998="","",IFERROR(VLOOKUP(TRIM(E18998&amp;""),'Référentiel Articles'!$A$2:$F$634,3,FALSE),""))</f>
      </c>
      <c r="E18998" s="81" t="str">
        <v/>
      </c>
      <c r="F18998" s="83">
        <f>IF($E18998="","",IFERROR(VLOOKUP(TRIM(E18998&amp;""),'Référentiel Articles'!$A$2:$F$634,4,FALSE),""))</f>
      </c>
      <c r="G18998" s="84">
        <f>IF($E18998="","",IFERROR(VLOOKUP(TRIM(E18998&amp;""),'Référentiel Articles'!$A$2:$F$634,5,FALSE),""))</f>
      </c>
      <c r="H18998" s="85" t="str">
        <v/>
      </c>
      <c r="I18998" s="84">
        <f>IF($E18998="","",IFERROR(VLOOKUP(TRIM(E18998&amp;""),'Référentiel Articles'!$A$2:$F$634,6,FALSE),""))</f>
      </c>
      <c r="J18998" s="90">
        <f>IF(OR($E18998="",$H18998=""),"",$H18998*$I18998)</f>
      </c>
      <c r="K18998" s="87" t="str">
        <v/>
      </c>
    </row>
    <row r="18999">
      <c r="A18999" s="74" t="str">
        <v/>
      </c>
      <c r="B18999" s="74" t="str">
        <v/>
      </c>
      <c r="C18999" s="75">
        <f>IF($E18999="","",IFERROR(VLOOKUP(TRIM(E18999&amp;""),'Référentiel Articles'!$A$2:$F$634,2,FALSE),""))</f>
      </c>
      <c r="D18999" s="75">
        <f>IF($E18999="","",IFERROR(VLOOKUP(TRIM(E18999&amp;""),'Référentiel Articles'!$A$2:$F$634,3,FALSE),""))</f>
      </c>
      <c r="E18999" s="74" t="str">
        <v/>
      </c>
      <c r="F18999" s="75">
        <f>IF($E18999="","",IFERROR(VLOOKUP(TRIM(E18999&amp;""),'Référentiel Articles'!$A$2:$F$634,4,FALSE),""))</f>
      </c>
      <c r="G18999" s="76">
        <f>IF($E18999="","",IFERROR(VLOOKUP(TRIM(E18999&amp;""),'Référentiel Articles'!$A$2:$F$634,5,FALSE),""))</f>
      </c>
      <c r="H18999" s="77" t="str">
        <v/>
      </c>
      <c r="I18999" s="76">
        <f>IF($E18999="","",IFERROR(VLOOKUP(TRIM(E18999&amp;""),'Référentiel Articles'!$A$2:$F$634,6,FALSE),""))</f>
      </c>
      <c r="J18999" s="78">
        <f>IF(OR($E18999="",$H18999=""),"",$H18999*$I18999)</f>
      </c>
      <c r="K18999" s="79" t="str">
        <v/>
      </c>
    </row>
    <row r="19000">
      <c r="A19000" s="81" t="str">
        <v/>
      </c>
      <c r="B19000" s="81" t="str">
        <v/>
      </c>
      <c r="C19000" s="83">
        <f>IF($E19000="","",IFERROR(VLOOKUP(TRIM(E19000&amp;""),'Référentiel Articles'!$A$2:$F$634,2,FALSE),""))</f>
      </c>
      <c r="D19000" s="83">
        <f>IF($E19000="","",IFERROR(VLOOKUP(TRIM(E19000&amp;""),'Référentiel Articles'!$A$2:$F$634,3,FALSE),""))</f>
      </c>
      <c r="E19000" s="81" t="str">
        <v/>
      </c>
      <c r="F19000" s="83">
        <f>IF($E19000="","",IFERROR(VLOOKUP(TRIM(E19000&amp;""),'Référentiel Articles'!$A$2:$F$634,4,FALSE),""))</f>
      </c>
      <c r="G19000" s="84">
        <f>IF($E19000="","",IFERROR(VLOOKUP(TRIM(E19000&amp;""),'Référentiel Articles'!$A$2:$F$634,5,FALSE),""))</f>
      </c>
      <c r="H19000" s="85" t="str">
        <v/>
      </c>
      <c r="I19000" s="84">
        <f>IF($E19000="","",IFERROR(VLOOKUP(TRIM(E19000&amp;""),'Référentiel Articles'!$A$2:$F$634,6,FALSE),""))</f>
      </c>
      <c r="J19000" s="90">
        <f>IF(OR($E19000="",$H19000=""),"",$H19000*$I19000)</f>
      </c>
      <c r="K19000" s="87" t="str">
        <v/>
      </c>
    </row>
    <row r="19001">
      <c r="A19001" s="74" t="str">
        <v/>
      </c>
      <c r="B19001" s="74" t="str">
        <v/>
      </c>
      <c r="C19001" s="75">
        <f>IF($E19001="","",IFERROR(VLOOKUP(TRIM(E19001&amp;""),'Référentiel Articles'!$A$2:$F$634,2,FALSE),""))</f>
      </c>
      <c r="D19001" s="75">
        <f>IF($E19001="","",IFERROR(VLOOKUP(TRIM(E19001&amp;""),'Référentiel Articles'!$A$2:$F$634,3,FALSE),""))</f>
      </c>
      <c r="E19001" s="74" t="str">
        <v/>
      </c>
      <c r="F19001" s="75">
        <f>IF($E19001="","",IFERROR(VLOOKUP(TRIM(E19001&amp;""),'Référentiel Articles'!$A$2:$F$634,4,FALSE),""))</f>
      </c>
      <c r="G19001" s="76">
        <f>IF($E19001="","",IFERROR(VLOOKUP(TRIM(E19001&amp;""),'Référentiel Articles'!$A$2:$F$634,5,FALSE),""))</f>
      </c>
      <c r="H19001" s="77" t="str">
        <v/>
      </c>
      <c r="I19001" s="76">
        <f>IF($E19001="","",IFERROR(VLOOKUP(TRIM(E19001&amp;""),'Référentiel Articles'!$A$2:$F$634,6,FALSE),""))</f>
      </c>
      <c r="J19001" s="78">
        <f>IF(OR($E19001="",$H19001=""),"",$H19001*$I19001)</f>
      </c>
      <c r="K19001" s="79" t="str">
        <v/>
      </c>
    </row>
    <row r="19002">
      <c r="A19002" s="81" t="str">
        <v/>
      </c>
      <c r="B19002" s="81" t="str">
        <v/>
      </c>
      <c r="C19002" s="83">
        <f>IF($E19002="","",IFERROR(VLOOKUP(TRIM(E19002&amp;""),'Référentiel Articles'!$A$2:$F$634,2,FALSE),""))</f>
      </c>
      <c r="D19002" s="83">
        <f>IF($E19002="","",IFERROR(VLOOKUP(TRIM(E19002&amp;""),'Référentiel Articles'!$A$2:$F$634,3,FALSE),""))</f>
      </c>
      <c r="E19002" s="81" t="str">
        <v/>
      </c>
      <c r="F19002" s="83">
        <f>IF($E19002="","",IFERROR(VLOOKUP(TRIM(E19002&amp;""),'Référentiel Articles'!$A$2:$F$634,4,FALSE),""))</f>
      </c>
      <c r="G19002" s="84">
        <f>IF($E19002="","",IFERROR(VLOOKUP(TRIM(E19002&amp;""),'Référentiel Articles'!$A$2:$F$634,5,FALSE),""))</f>
      </c>
      <c r="H19002" s="85" t="str">
        <v/>
      </c>
      <c r="I19002" s="84">
        <f>IF($E19002="","",IFERROR(VLOOKUP(TRIM(E19002&amp;""),'Référentiel Articles'!$A$2:$F$634,6,FALSE),""))</f>
      </c>
      <c r="J19002" s="90">
        <f>IF(OR($E19002="",$H19002=""),"",$H19002*$I19002)</f>
      </c>
      <c r="K19002" s="87" t="str">
        <v/>
      </c>
    </row>
    <row r="19003">
      <c r="A19003" s="74" t="str">
        <v/>
      </c>
      <c r="B19003" s="74" t="str">
        <v/>
      </c>
      <c r="C19003" s="75">
        <f>IF($E19003="","",IFERROR(VLOOKUP(TRIM(E19003&amp;""),'Référentiel Articles'!$A$2:$F$634,2,FALSE),""))</f>
      </c>
      <c r="D19003" s="75">
        <f>IF($E19003="","",IFERROR(VLOOKUP(TRIM(E19003&amp;""),'Référentiel Articles'!$A$2:$F$634,3,FALSE),""))</f>
      </c>
      <c r="E19003" s="74" t="str">
        <v/>
      </c>
      <c r="F19003" s="75">
        <f>IF($E19003="","",IFERROR(VLOOKUP(TRIM(E19003&amp;""),'Référentiel Articles'!$A$2:$F$634,4,FALSE),""))</f>
      </c>
      <c r="G19003" s="76">
        <f>IF($E19003="","",IFERROR(VLOOKUP(TRIM(E19003&amp;""),'Référentiel Articles'!$A$2:$F$634,5,FALSE),""))</f>
      </c>
      <c r="H19003" s="77" t="str">
        <v/>
      </c>
      <c r="I19003" s="76">
        <f>IF($E19003="","",IFERROR(VLOOKUP(TRIM(E19003&amp;""),'Référentiel Articles'!$A$2:$F$634,6,FALSE),""))</f>
      </c>
      <c r="J19003" s="78">
        <f>IF(OR($E19003="",$H19003=""),"",$H19003*$I19003)</f>
      </c>
      <c r="K19003" s="79" t="str">
        <v/>
      </c>
    </row>
    <row r="19004">
      <c r="A19004" s="81" t="str">
        <v/>
      </c>
      <c r="B19004" s="81" t="str">
        <v/>
      </c>
      <c r="C19004" s="83">
        <f>IF($E19004="","",IFERROR(VLOOKUP(TRIM(E19004&amp;""),'Référentiel Articles'!$A$2:$F$634,2,FALSE),""))</f>
      </c>
      <c r="D19004" s="83">
        <f>IF($E19004="","",IFERROR(VLOOKUP(TRIM(E19004&amp;""),'Référentiel Articles'!$A$2:$F$634,3,FALSE),""))</f>
      </c>
      <c r="E19004" s="81" t="str">
        <v/>
      </c>
      <c r="F19004" s="83">
        <f>IF($E19004="","",IFERROR(VLOOKUP(TRIM(E19004&amp;""),'Référentiel Articles'!$A$2:$F$634,4,FALSE),""))</f>
      </c>
      <c r="G19004" s="84">
        <f>IF($E19004="","",IFERROR(VLOOKUP(TRIM(E19004&amp;""),'Référentiel Articles'!$A$2:$F$634,5,FALSE),""))</f>
      </c>
      <c r="H19004" s="85" t="str">
        <v/>
      </c>
      <c r="I19004" s="84">
        <f>IF($E19004="","",IFERROR(VLOOKUP(TRIM(E19004&amp;""),'Référentiel Articles'!$A$2:$F$634,6,FALSE),""))</f>
      </c>
      <c r="J19004" s="90">
        <f>IF(OR($E19004="",$H19004=""),"",$H19004*$I19004)</f>
      </c>
      <c r="K19004" s="87" t="str">
        <v/>
      </c>
    </row>
    <row r="19005">
      <c r="A19005" s="74" t="str">
        <v/>
      </c>
      <c r="B19005" s="74" t="str">
        <v/>
      </c>
      <c r="C19005" s="75">
        <f>IF($E19005="","",IFERROR(VLOOKUP(TRIM(E19005&amp;""),'Référentiel Articles'!$A$2:$F$634,2,FALSE),""))</f>
      </c>
      <c r="D19005" s="75">
        <f>IF($E19005="","",IFERROR(VLOOKUP(TRIM(E19005&amp;""),'Référentiel Articles'!$A$2:$F$634,3,FALSE),""))</f>
      </c>
      <c r="E19005" s="74" t="str">
        <v/>
      </c>
      <c r="F19005" s="75">
        <f>IF($E19005="","",IFERROR(VLOOKUP(TRIM(E19005&amp;""),'Référentiel Articles'!$A$2:$F$634,4,FALSE),""))</f>
      </c>
      <c r="G19005" s="76">
        <f>IF($E19005="","",IFERROR(VLOOKUP(TRIM(E19005&amp;""),'Référentiel Articles'!$A$2:$F$634,5,FALSE),""))</f>
      </c>
      <c r="H19005" s="77" t="str">
        <v/>
      </c>
      <c r="I19005" s="76">
        <f>IF($E19005="","",IFERROR(VLOOKUP(TRIM(E19005&amp;""),'Référentiel Articles'!$A$2:$F$634,6,FALSE),""))</f>
      </c>
      <c r="J19005" s="78">
        <f>IF(OR($E19005="",$H19005=""),"",$H19005*$I19005)</f>
      </c>
      <c r="K19005" s="79" t="str">
        <v/>
      </c>
    </row>
    <row r="19006">
      <c r="A19006" s="81" t="str">
        <v/>
      </c>
      <c r="B19006" s="81" t="str">
        <v/>
      </c>
      <c r="C19006" s="83">
        <f>IF($E19006="","",IFERROR(VLOOKUP(TRIM(E19006&amp;""),'Référentiel Articles'!$A$2:$F$634,2,FALSE),""))</f>
      </c>
      <c r="D19006" s="83">
        <f>IF($E19006="","",IFERROR(VLOOKUP(TRIM(E19006&amp;""),'Référentiel Articles'!$A$2:$F$634,3,FALSE),""))</f>
      </c>
      <c r="E19006" s="81" t="str">
        <v/>
      </c>
      <c r="F19006" s="83">
        <f>IF($E19006="","",IFERROR(VLOOKUP(TRIM(E19006&amp;""),'Référentiel Articles'!$A$2:$F$634,4,FALSE),""))</f>
      </c>
      <c r="G19006" s="84">
        <f>IF($E19006="","",IFERROR(VLOOKUP(TRIM(E19006&amp;""),'Référentiel Articles'!$A$2:$F$634,5,FALSE),""))</f>
      </c>
      <c r="H19006" s="85" t="str">
        <v/>
      </c>
      <c r="I19006" s="84">
        <f>IF($E19006="","",IFERROR(VLOOKUP(TRIM(E19006&amp;""),'Référentiel Articles'!$A$2:$F$634,6,FALSE),""))</f>
      </c>
      <c r="J19006" s="90">
        <f>IF(OR($E19006="",$H19006=""),"",$H19006*$I19006)</f>
      </c>
      <c r="K19006" s="87" t="str">
        <v/>
      </c>
    </row>
    <row r="19007">
      <c r="A19007" s="74" t="str">
        <v/>
      </c>
      <c r="B19007" s="74" t="str">
        <v/>
      </c>
      <c r="C19007" s="75">
        <f>IF($E19007="","",IFERROR(VLOOKUP(TRIM(E19007&amp;""),'Référentiel Articles'!$A$2:$F$634,2,FALSE),""))</f>
      </c>
      <c r="D19007" s="75">
        <f>IF($E19007="","",IFERROR(VLOOKUP(TRIM(E19007&amp;""),'Référentiel Articles'!$A$2:$F$634,3,FALSE),""))</f>
      </c>
      <c r="E19007" s="74" t="str">
        <v/>
      </c>
      <c r="F19007" s="75">
        <f>IF($E19007="","",IFERROR(VLOOKUP(TRIM(E19007&amp;""),'Référentiel Articles'!$A$2:$F$634,4,FALSE),""))</f>
      </c>
      <c r="G19007" s="76">
        <f>IF($E19007="","",IFERROR(VLOOKUP(TRIM(E19007&amp;""),'Référentiel Articles'!$A$2:$F$634,5,FALSE),""))</f>
      </c>
      <c r="H19007" s="77" t="str">
        <v/>
      </c>
      <c r="I19007" s="76">
        <f>IF($E19007="","",IFERROR(VLOOKUP(TRIM(E19007&amp;""),'Référentiel Articles'!$A$2:$F$634,6,FALSE),""))</f>
      </c>
      <c r="J19007" s="78">
        <f>IF(OR($E19007="",$H19007=""),"",$H19007*$I19007)</f>
      </c>
      <c r="K19007" s="79" t="str">
        <v/>
      </c>
    </row>
    <row r="19008">
      <c r="A19008" s="81" t="str">
        <v/>
      </c>
      <c r="B19008" s="81" t="str">
        <v/>
      </c>
      <c r="C19008" s="83">
        <f>IF($E19008="","",IFERROR(VLOOKUP(TRIM(E19008&amp;""),'Référentiel Articles'!$A$2:$F$634,2,FALSE),""))</f>
      </c>
      <c r="D19008" s="83">
        <f>IF($E19008="","",IFERROR(VLOOKUP(TRIM(E19008&amp;""),'Référentiel Articles'!$A$2:$F$634,3,FALSE),""))</f>
      </c>
      <c r="E19008" s="81" t="str">
        <v/>
      </c>
      <c r="F19008" s="83">
        <f>IF($E19008="","",IFERROR(VLOOKUP(TRIM(E19008&amp;""),'Référentiel Articles'!$A$2:$F$634,4,FALSE),""))</f>
      </c>
      <c r="G19008" s="84">
        <f>IF($E19008="","",IFERROR(VLOOKUP(TRIM(E19008&amp;""),'Référentiel Articles'!$A$2:$F$634,5,FALSE),""))</f>
      </c>
      <c r="H19008" s="85" t="str">
        <v/>
      </c>
      <c r="I19008" s="84">
        <f>IF($E19008="","",IFERROR(VLOOKUP(TRIM(E19008&amp;""),'Référentiel Articles'!$A$2:$F$634,6,FALSE),""))</f>
      </c>
      <c r="J19008" s="90">
        <f>IF(OR($E19008="",$H19008=""),"",$H19008*$I19008)</f>
      </c>
      <c r="K19008" s="87" t="str">
        <v/>
      </c>
    </row>
    <row r="19009">
      <c r="A19009" s="74" t="str">
        <v/>
      </c>
      <c r="B19009" s="74" t="str">
        <v/>
      </c>
      <c r="C19009" s="75">
        <f>IF($E19009="","",IFERROR(VLOOKUP(TRIM(E19009&amp;""),'Référentiel Articles'!$A$2:$F$634,2,FALSE),""))</f>
      </c>
      <c r="D19009" s="75">
        <f>IF($E19009="","",IFERROR(VLOOKUP(TRIM(E19009&amp;""),'Référentiel Articles'!$A$2:$F$634,3,FALSE),""))</f>
      </c>
      <c r="E19009" s="74" t="str">
        <v/>
      </c>
      <c r="F19009" s="75">
        <f>IF($E19009="","",IFERROR(VLOOKUP(TRIM(E19009&amp;""),'Référentiel Articles'!$A$2:$F$634,4,FALSE),""))</f>
      </c>
      <c r="G19009" s="76">
        <f>IF($E19009="","",IFERROR(VLOOKUP(TRIM(E19009&amp;""),'Référentiel Articles'!$A$2:$F$634,5,FALSE),""))</f>
      </c>
      <c r="H19009" s="77" t="str">
        <v/>
      </c>
      <c r="I19009" s="76">
        <f>IF($E19009="","",IFERROR(VLOOKUP(TRIM(E19009&amp;""),'Référentiel Articles'!$A$2:$F$634,6,FALSE),""))</f>
      </c>
      <c r="J19009" s="78">
        <f>IF(OR($E19009="",$H19009=""),"",$H19009*$I19009)</f>
      </c>
      <c r="K19009" s="79" t="str">
        <v/>
      </c>
    </row>
    <row r="19010">
      <c r="A19010" s="81" t="str">
        <v/>
      </c>
      <c r="B19010" s="81" t="str">
        <v/>
      </c>
      <c r="C19010" s="83">
        <f>IF($E19010="","",IFERROR(VLOOKUP(TRIM(E19010&amp;""),'Référentiel Articles'!$A$2:$F$634,2,FALSE),""))</f>
      </c>
      <c r="D19010" s="83">
        <f>IF($E19010="","",IFERROR(VLOOKUP(TRIM(E19010&amp;""),'Référentiel Articles'!$A$2:$F$634,3,FALSE),""))</f>
      </c>
      <c r="E19010" s="81" t="str">
        <v/>
      </c>
      <c r="F19010" s="83">
        <f>IF($E19010="","",IFERROR(VLOOKUP(TRIM(E19010&amp;""),'Référentiel Articles'!$A$2:$F$634,4,FALSE),""))</f>
      </c>
      <c r="G19010" s="84">
        <f>IF($E19010="","",IFERROR(VLOOKUP(TRIM(E19010&amp;""),'Référentiel Articles'!$A$2:$F$634,5,FALSE),""))</f>
      </c>
      <c r="H19010" s="85" t="str">
        <v/>
      </c>
      <c r="I19010" s="84">
        <f>IF($E19010="","",IFERROR(VLOOKUP(TRIM(E19010&amp;""),'Référentiel Articles'!$A$2:$F$634,6,FALSE),""))</f>
      </c>
      <c r="J19010" s="90">
        <f>IF(OR($E19010="",$H19010=""),"",$H19010*$I19010)</f>
      </c>
      <c r="K19010" s="87" t="str">
        <v/>
      </c>
    </row>
    <row r="19011">
      <c r="A19011" s="74" t="str">
        <v/>
      </c>
      <c r="B19011" s="74" t="str">
        <v/>
      </c>
      <c r="C19011" s="75">
        <f>IF($E19011="","",IFERROR(VLOOKUP(TRIM(E19011&amp;""),'Référentiel Articles'!$A$2:$F$634,2,FALSE),""))</f>
      </c>
      <c r="D19011" s="75">
        <f>IF($E19011="","",IFERROR(VLOOKUP(TRIM(E19011&amp;""),'Référentiel Articles'!$A$2:$F$634,3,FALSE),""))</f>
      </c>
      <c r="E19011" s="74" t="str">
        <v/>
      </c>
      <c r="F19011" s="75">
        <f>IF($E19011="","",IFERROR(VLOOKUP(TRIM(E19011&amp;""),'Référentiel Articles'!$A$2:$F$634,4,FALSE),""))</f>
      </c>
      <c r="G19011" s="76">
        <f>IF($E19011="","",IFERROR(VLOOKUP(TRIM(E19011&amp;""),'Référentiel Articles'!$A$2:$F$634,5,FALSE),""))</f>
      </c>
      <c r="H19011" s="77" t="str">
        <v/>
      </c>
      <c r="I19011" s="76">
        <f>IF($E19011="","",IFERROR(VLOOKUP(TRIM(E19011&amp;""),'Référentiel Articles'!$A$2:$F$634,6,FALSE),""))</f>
      </c>
      <c r="J19011" s="78">
        <f>IF(OR($E19011="",$H19011=""),"",$H19011*$I19011)</f>
      </c>
      <c r="K19011" s="79" t="str">
        <v/>
      </c>
    </row>
    <row r="19012">
      <c r="A19012" s="81" t="str">
        <v/>
      </c>
      <c r="B19012" s="81" t="str">
        <v/>
      </c>
      <c r="C19012" s="83">
        <f>IF($E19012="","",IFERROR(VLOOKUP(TRIM(E19012&amp;""),'Référentiel Articles'!$A$2:$F$634,2,FALSE),""))</f>
      </c>
      <c r="D19012" s="83">
        <f>IF($E19012="","",IFERROR(VLOOKUP(TRIM(E19012&amp;""),'Référentiel Articles'!$A$2:$F$634,3,FALSE),""))</f>
      </c>
      <c r="E19012" s="81" t="str">
        <v/>
      </c>
      <c r="F19012" s="83">
        <f>IF($E19012="","",IFERROR(VLOOKUP(TRIM(E19012&amp;""),'Référentiel Articles'!$A$2:$F$634,4,FALSE),""))</f>
      </c>
      <c r="G19012" s="84">
        <f>IF($E19012="","",IFERROR(VLOOKUP(TRIM(E19012&amp;""),'Référentiel Articles'!$A$2:$F$634,5,FALSE),""))</f>
      </c>
      <c r="H19012" s="85" t="str">
        <v/>
      </c>
      <c r="I19012" s="84">
        <f>IF($E19012="","",IFERROR(VLOOKUP(TRIM(E19012&amp;""),'Référentiel Articles'!$A$2:$F$634,6,FALSE),""))</f>
      </c>
      <c r="J19012" s="90">
        <f>IF(OR($E19012="",$H19012=""),"",$H19012*$I19012)</f>
      </c>
      <c r="K19012" s="87" t="str">
        <v/>
      </c>
    </row>
    <row r="19013">
      <c r="A19013" s="74" t="str">
        <v/>
      </c>
      <c r="B19013" s="74" t="str">
        <v/>
      </c>
      <c r="C19013" s="75">
        <f>IF($E19013="","",IFERROR(VLOOKUP(TRIM(E19013&amp;""),'Référentiel Articles'!$A$2:$F$634,2,FALSE),""))</f>
      </c>
      <c r="D19013" s="75">
        <f>IF($E19013="","",IFERROR(VLOOKUP(TRIM(E19013&amp;""),'Référentiel Articles'!$A$2:$F$634,3,FALSE),""))</f>
      </c>
      <c r="E19013" s="74" t="str">
        <v/>
      </c>
      <c r="F19013" s="75">
        <f>IF($E19013="","",IFERROR(VLOOKUP(TRIM(E19013&amp;""),'Référentiel Articles'!$A$2:$F$634,4,FALSE),""))</f>
      </c>
      <c r="G19013" s="76">
        <f>IF($E19013="","",IFERROR(VLOOKUP(TRIM(E19013&amp;""),'Référentiel Articles'!$A$2:$F$634,5,FALSE),""))</f>
      </c>
      <c r="H19013" s="77" t="str">
        <v/>
      </c>
      <c r="I19013" s="76">
        <f>IF($E19013="","",IFERROR(VLOOKUP(TRIM(E19013&amp;""),'Référentiel Articles'!$A$2:$F$634,6,FALSE),""))</f>
      </c>
      <c r="J19013" s="78">
        <f>IF(OR($E19013="",$H19013=""),"",$H19013*$I19013)</f>
      </c>
      <c r="K19013" s="79" t="str">
        <v/>
      </c>
    </row>
    <row r="19014">
      <c r="A19014" s="81" t="str">
        <v/>
      </c>
      <c r="B19014" s="81" t="str">
        <v/>
      </c>
      <c r="C19014" s="83">
        <f>IF($E19014="","",IFERROR(VLOOKUP(TRIM(E19014&amp;""),'Référentiel Articles'!$A$2:$F$634,2,FALSE),""))</f>
      </c>
      <c r="D19014" s="83">
        <f>IF($E19014="","",IFERROR(VLOOKUP(TRIM(E19014&amp;""),'Référentiel Articles'!$A$2:$F$634,3,FALSE),""))</f>
      </c>
      <c r="E19014" s="81" t="str">
        <v/>
      </c>
      <c r="F19014" s="83">
        <f>IF($E19014="","",IFERROR(VLOOKUP(TRIM(E19014&amp;""),'Référentiel Articles'!$A$2:$F$634,4,FALSE),""))</f>
      </c>
      <c r="G19014" s="84">
        <f>IF($E19014="","",IFERROR(VLOOKUP(TRIM(E19014&amp;""),'Référentiel Articles'!$A$2:$F$634,5,FALSE),""))</f>
      </c>
      <c r="H19014" s="85" t="str">
        <v/>
      </c>
      <c r="I19014" s="84">
        <f>IF($E19014="","",IFERROR(VLOOKUP(TRIM(E19014&amp;""),'Référentiel Articles'!$A$2:$F$634,6,FALSE),""))</f>
      </c>
      <c r="J19014" s="90">
        <f>IF(OR($E19014="",$H19014=""),"",$H19014*$I19014)</f>
      </c>
      <c r="K19014" s="87" t="str">
        <v/>
      </c>
    </row>
    <row r="19015">
      <c r="A19015" s="74" t="str">
        <v/>
      </c>
      <c r="B19015" s="74" t="str">
        <v/>
      </c>
      <c r="C19015" s="75">
        <f>IF($E19015="","",IFERROR(VLOOKUP(TRIM(E19015&amp;""),'Référentiel Articles'!$A$2:$F$634,2,FALSE),""))</f>
      </c>
      <c r="D19015" s="75">
        <f>IF($E19015="","",IFERROR(VLOOKUP(TRIM(E19015&amp;""),'Référentiel Articles'!$A$2:$F$634,3,FALSE),""))</f>
      </c>
      <c r="E19015" s="74" t="str">
        <v/>
      </c>
      <c r="F19015" s="75">
        <f>IF($E19015="","",IFERROR(VLOOKUP(TRIM(E19015&amp;""),'Référentiel Articles'!$A$2:$F$634,4,FALSE),""))</f>
      </c>
      <c r="G19015" s="76">
        <f>IF($E19015="","",IFERROR(VLOOKUP(TRIM(E19015&amp;""),'Référentiel Articles'!$A$2:$F$634,5,FALSE),""))</f>
      </c>
      <c r="H19015" s="77" t="str">
        <v/>
      </c>
      <c r="I19015" s="76">
        <f>IF($E19015="","",IFERROR(VLOOKUP(TRIM(E19015&amp;""),'Référentiel Articles'!$A$2:$F$634,6,FALSE),""))</f>
      </c>
      <c r="J19015" s="78">
        <f>IF(OR($E19015="",$H19015=""),"",$H19015*$I19015)</f>
      </c>
      <c r="K19015" s="79" t="str">
        <v/>
      </c>
    </row>
    <row r="19016">
      <c r="A19016" s="81" t="str">
        <v/>
      </c>
      <c r="B19016" s="81" t="str">
        <v/>
      </c>
      <c r="C19016" s="83">
        <f>IF($E19016="","",IFERROR(VLOOKUP(TRIM(E19016&amp;""),'Référentiel Articles'!$A$2:$F$634,2,FALSE),""))</f>
      </c>
      <c r="D19016" s="83">
        <f>IF($E19016="","",IFERROR(VLOOKUP(TRIM(E19016&amp;""),'Référentiel Articles'!$A$2:$F$634,3,FALSE),""))</f>
      </c>
      <c r="E19016" s="81" t="str">
        <v/>
      </c>
      <c r="F19016" s="83">
        <f>IF($E19016="","",IFERROR(VLOOKUP(TRIM(E19016&amp;""),'Référentiel Articles'!$A$2:$F$634,4,FALSE),""))</f>
      </c>
      <c r="G19016" s="84">
        <f>IF($E19016="","",IFERROR(VLOOKUP(TRIM(E19016&amp;""),'Référentiel Articles'!$A$2:$F$634,5,FALSE),""))</f>
      </c>
      <c r="H19016" s="85" t="str">
        <v/>
      </c>
      <c r="I19016" s="84">
        <f>IF($E19016="","",IFERROR(VLOOKUP(TRIM(E19016&amp;""),'Référentiel Articles'!$A$2:$F$634,6,FALSE),""))</f>
      </c>
      <c r="J19016" s="90">
        <f>IF(OR($E19016="",$H19016=""),"",$H19016*$I19016)</f>
      </c>
      <c r="K19016" s="87" t="str">
        <v/>
      </c>
    </row>
    <row r="19017">
      <c r="A19017" s="74" t="str">
        <v/>
      </c>
      <c r="B19017" s="74" t="str">
        <v/>
      </c>
      <c r="C19017" s="75">
        <f>IF($E19017="","",IFERROR(VLOOKUP(TRIM(E19017&amp;""),'Référentiel Articles'!$A$2:$F$634,2,FALSE),""))</f>
      </c>
      <c r="D19017" s="75">
        <f>IF($E19017="","",IFERROR(VLOOKUP(TRIM(E19017&amp;""),'Référentiel Articles'!$A$2:$F$634,3,FALSE),""))</f>
      </c>
      <c r="E19017" s="74" t="str">
        <v/>
      </c>
      <c r="F19017" s="75">
        <f>IF($E19017="","",IFERROR(VLOOKUP(TRIM(E19017&amp;""),'Référentiel Articles'!$A$2:$F$634,4,FALSE),""))</f>
      </c>
      <c r="G19017" s="76">
        <f>IF($E19017="","",IFERROR(VLOOKUP(TRIM(E19017&amp;""),'Référentiel Articles'!$A$2:$F$634,5,FALSE),""))</f>
      </c>
      <c r="H19017" s="77" t="str">
        <v/>
      </c>
      <c r="I19017" s="76">
        <f>IF($E19017="","",IFERROR(VLOOKUP(TRIM(E19017&amp;""),'Référentiel Articles'!$A$2:$F$634,6,FALSE),""))</f>
      </c>
      <c r="J19017" s="78">
        <f>IF(OR($E19017="",$H19017=""),"",$H19017*$I19017)</f>
      </c>
      <c r="K19017" s="79" t="str">
        <v/>
      </c>
    </row>
    <row r="19018">
      <c r="A19018" s="81" t="str">
        <v/>
      </c>
      <c r="B19018" s="81" t="str">
        <v/>
      </c>
      <c r="C19018" s="83">
        <f>IF($E19018="","",IFERROR(VLOOKUP(TRIM(E19018&amp;""),'Référentiel Articles'!$A$2:$F$634,2,FALSE),""))</f>
      </c>
      <c r="D19018" s="83">
        <f>IF($E19018="","",IFERROR(VLOOKUP(TRIM(E19018&amp;""),'Référentiel Articles'!$A$2:$F$634,3,FALSE),""))</f>
      </c>
      <c r="E19018" s="81" t="str">
        <v/>
      </c>
      <c r="F19018" s="83">
        <f>IF($E19018="","",IFERROR(VLOOKUP(TRIM(E19018&amp;""),'Référentiel Articles'!$A$2:$F$634,4,FALSE),""))</f>
      </c>
      <c r="G19018" s="84">
        <f>IF($E19018="","",IFERROR(VLOOKUP(TRIM(E19018&amp;""),'Référentiel Articles'!$A$2:$F$634,5,FALSE),""))</f>
      </c>
      <c r="H19018" s="85" t="str">
        <v/>
      </c>
      <c r="I19018" s="84">
        <f>IF($E19018="","",IFERROR(VLOOKUP(TRIM(E19018&amp;""),'Référentiel Articles'!$A$2:$F$634,6,FALSE),""))</f>
      </c>
      <c r="J19018" s="90">
        <f>IF(OR($E19018="",$H19018=""),"",$H19018*$I19018)</f>
      </c>
      <c r="K19018" s="87" t="str">
        <v/>
      </c>
    </row>
    <row r="19019">
      <c r="A19019" s="74" t="str">
        <v/>
      </c>
      <c r="B19019" s="74" t="str">
        <v/>
      </c>
      <c r="C19019" s="75">
        <f>IF($E19019="","",IFERROR(VLOOKUP(TRIM(E19019&amp;""),'Référentiel Articles'!$A$2:$F$634,2,FALSE),""))</f>
      </c>
      <c r="D19019" s="75">
        <f>IF($E19019="","",IFERROR(VLOOKUP(TRIM(E19019&amp;""),'Référentiel Articles'!$A$2:$F$634,3,FALSE),""))</f>
      </c>
      <c r="E19019" s="74" t="str">
        <v/>
      </c>
      <c r="F19019" s="75">
        <f>IF($E19019="","",IFERROR(VLOOKUP(TRIM(E19019&amp;""),'Référentiel Articles'!$A$2:$F$634,4,FALSE),""))</f>
      </c>
      <c r="G19019" s="76">
        <f>IF($E19019="","",IFERROR(VLOOKUP(TRIM(E19019&amp;""),'Référentiel Articles'!$A$2:$F$634,5,FALSE),""))</f>
      </c>
      <c r="H19019" s="77" t="str">
        <v/>
      </c>
      <c r="I19019" s="76">
        <f>IF($E19019="","",IFERROR(VLOOKUP(TRIM(E19019&amp;""),'Référentiel Articles'!$A$2:$F$634,6,FALSE),""))</f>
      </c>
      <c r="J19019" s="78">
        <f>IF(OR($E19019="",$H19019=""),"",$H19019*$I19019)</f>
      </c>
      <c r="K19019" s="79" t="str">
        <v/>
      </c>
    </row>
    <row r="19020">
      <c r="A19020" s="81" t="str">
        <v/>
      </c>
      <c r="B19020" s="81" t="str">
        <v/>
      </c>
      <c r="C19020" s="83">
        <f>IF($E19020="","",IFERROR(VLOOKUP(TRIM(E19020&amp;""),'Référentiel Articles'!$A$2:$F$634,2,FALSE),""))</f>
      </c>
      <c r="D19020" s="83">
        <f>IF($E19020="","",IFERROR(VLOOKUP(TRIM(E19020&amp;""),'Référentiel Articles'!$A$2:$F$634,3,FALSE),""))</f>
      </c>
      <c r="E19020" s="81" t="str">
        <v/>
      </c>
      <c r="F19020" s="83">
        <f>IF($E19020="","",IFERROR(VLOOKUP(TRIM(E19020&amp;""),'Référentiel Articles'!$A$2:$F$634,4,FALSE),""))</f>
      </c>
      <c r="G19020" s="84">
        <f>IF($E19020="","",IFERROR(VLOOKUP(TRIM(E19020&amp;""),'Référentiel Articles'!$A$2:$F$634,5,FALSE),""))</f>
      </c>
      <c r="H19020" s="85" t="str">
        <v/>
      </c>
      <c r="I19020" s="84">
        <f>IF($E19020="","",IFERROR(VLOOKUP(TRIM(E19020&amp;""),'Référentiel Articles'!$A$2:$F$634,6,FALSE),""))</f>
      </c>
      <c r="J19020" s="90">
        <f>IF(OR($E19020="",$H19020=""),"",$H19020*$I19020)</f>
      </c>
      <c r="K19020" s="87" t="str">
        <v/>
      </c>
    </row>
    <row r="19021">
      <c r="A19021" s="74" t="str">
        <v/>
      </c>
      <c r="B19021" s="74" t="str">
        <v/>
      </c>
      <c r="C19021" s="75">
        <f>IF($E19021="","",IFERROR(VLOOKUP(TRIM(E19021&amp;""),'Référentiel Articles'!$A$2:$F$634,2,FALSE),""))</f>
      </c>
      <c r="D19021" s="75">
        <f>IF($E19021="","",IFERROR(VLOOKUP(TRIM(E19021&amp;""),'Référentiel Articles'!$A$2:$F$634,3,FALSE),""))</f>
      </c>
      <c r="E19021" s="74" t="str">
        <v/>
      </c>
      <c r="F19021" s="75">
        <f>IF($E19021="","",IFERROR(VLOOKUP(TRIM(E19021&amp;""),'Référentiel Articles'!$A$2:$F$634,4,FALSE),""))</f>
      </c>
      <c r="G19021" s="76">
        <f>IF($E19021="","",IFERROR(VLOOKUP(TRIM(E19021&amp;""),'Référentiel Articles'!$A$2:$F$634,5,FALSE),""))</f>
      </c>
      <c r="H19021" s="77" t="str">
        <v/>
      </c>
      <c r="I19021" s="76">
        <f>IF($E19021="","",IFERROR(VLOOKUP(TRIM(E19021&amp;""),'Référentiel Articles'!$A$2:$F$634,6,FALSE),""))</f>
      </c>
      <c r="J19021" s="78">
        <f>IF(OR($E19021="",$H19021=""),"",$H19021*$I19021)</f>
      </c>
      <c r="K19021" s="79" t="str">
        <v/>
      </c>
    </row>
    <row r="19022">
      <c r="A19022" s="81" t="str">
        <v/>
      </c>
      <c r="B19022" s="81" t="str">
        <v/>
      </c>
      <c r="C19022" s="83">
        <f>IF($E19022="","",IFERROR(VLOOKUP(TRIM(E19022&amp;""),'Référentiel Articles'!$A$2:$F$634,2,FALSE),""))</f>
      </c>
      <c r="D19022" s="83">
        <f>IF($E19022="","",IFERROR(VLOOKUP(TRIM(E19022&amp;""),'Référentiel Articles'!$A$2:$F$634,3,FALSE),""))</f>
      </c>
      <c r="E19022" s="81" t="str">
        <v/>
      </c>
      <c r="F19022" s="83">
        <f>IF($E19022="","",IFERROR(VLOOKUP(TRIM(E19022&amp;""),'Référentiel Articles'!$A$2:$F$634,4,FALSE),""))</f>
      </c>
      <c r="G19022" s="84">
        <f>IF($E19022="","",IFERROR(VLOOKUP(TRIM(E19022&amp;""),'Référentiel Articles'!$A$2:$F$634,5,FALSE),""))</f>
      </c>
      <c r="H19022" s="85" t="str">
        <v/>
      </c>
      <c r="I19022" s="84">
        <f>IF($E19022="","",IFERROR(VLOOKUP(TRIM(E19022&amp;""),'Référentiel Articles'!$A$2:$F$634,6,FALSE),""))</f>
      </c>
      <c r="J19022" s="90">
        <f>IF(OR($E19022="",$H19022=""),"",$H19022*$I19022)</f>
      </c>
      <c r="K19022" s="87" t="str">
        <v/>
      </c>
    </row>
    <row r="19023">
      <c r="A19023" s="74" t="str">
        <v/>
      </c>
      <c r="B19023" s="74" t="str">
        <v/>
      </c>
      <c r="C19023" s="75">
        <f>IF($E19023="","",IFERROR(VLOOKUP(TRIM(E19023&amp;""),'Référentiel Articles'!$A$2:$F$634,2,FALSE),""))</f>
      </c>
      <c r="D19023" s="75">
        <f>IF($E19023="","",IFERROR(VLOOKUP(TRIM(E19023&amp;""),'Référentiel Articles'!$A$2:$F$634,3,FALSE),""))</f>
      </c>
      <c r="E19023" s="74" t="str">
        <v/>
      </c>
      <c r="F19023" s="75">
        <f>IF($E19023="","",IFERROR(VLOOKUP(TRIM(E19023&amp;""),'Référentiel Articles'!$A$2:$F$634,4,FALSE),""))</f>
      </c>
      <c r="G19023" s="76">
        <f>IF($E19023="","",IFERROR(VLOOKUP(TRIM(E19023&amp;""),'Référentiel Articles'!$A$2:$F$634,5,FALSE),""))</f>
      </c>
      <c r="H19023" s="77" t="str">
        <v/>
      </c>
      <c r="I19023" s="76">
        <f>IF($E19023="","",IFERROR(VLOOKUP(TRIM(E19023&amp;""),'Référentiel Articles'!$A$2:$F$634,6,FALSE),""))</f>
      </c>
      <c r="J19023" s="78">
        <f>IF(OR($E19023="",$H19023=""),"",$H19023*$I19023)</f>
      </c>
      <c r="K19023" s="79" t="str">
        <v/>
      </c>
    </row>
    <row r="19024">
      <c r="A19024" s="81" t="str">
        <v/>
      </c>
      <c r="B19024" s="81" t="str">
        <v/>
      </c>
      <c r="C19024" s="83">
        <f>IF($E19024="","",IFERROR(VLOOKUP(TRIM(E19024&amp;""),'Référentiel Articles'!$A$2:$F$634,2,FALSE),""))</f>
      </c>
      <c r="D19024" s="83">
        <f>IF($E19024="","",IFERROR(VLOOKUP(TRIM(E19024&amp;""),'Référentiel Articles'!$A$2:$F$634,3,FALSE),""))</f>
      </c>
      <c r="E19024" s="81" t="str">
        <v/>
      </c>
      <c r="F19024" s="83">
        <f>IF($E19024="","",IFERROR(VLOOKUP(TRIM(E19024&amp;""),'Référentiel Articles'!$A$2:$F$634,4,FALSE),""))</f>
      </c>
      <c r="G19024" s="84">
        <f>IF($E19024="","",IFERROR(VLOOKUP(TRIM(E19024&amp;""),'Référentiel Articles'!$A$2:$F$634,5,FALSE),""))</f>
      </c>
      <c r="H19024" s="85" t="str">
        <v/>
      </c>
      <c r="I19024" s="84">
        <f>IF($E19024="","",IFERROR(VLOOKUP(TRIM(E19024&amp;""),'Référentiel Articles'!$A$2:$F$634,6,FALSE),""))</f>
      </c>
      <c r="J19024" s="90">
        <f>IF(OR($E19024="",$H19024=""),"",$H19024*$I19024)</f>
      </c>
      <c r="K19024" s="87" t="str">
        <v/>
      </c>
    </row>
    <row r="19025">
      <c r="A19025" s="74" t="str">
        <v/>
      </c>
      <c r="B19025" s="74" t="str">
        <v/>
      </c>
      <c r="C19025" s="75">
        <f>IF($E19025="","",IFERROR(VLOOKUP(TRIM(E19025&amp;""),'Référentiel Articles'!$A$2:$F$634,2,FALSE),""))</f>
      </c>
      <c r="D19025" s="75">
        <f>IF($E19025="","",IFERROR(VLOOKUP(TRIM(E19025&amp;""),'Référentiel Articles'!$A$2:$F$634,3,FALSE),""))</f>
      </c>
      <c r="E19025" s="74" t="str">
        <v/>
      </c>
      <c r="F19025" s="75">
        <f>IF($E19025="","",IFERROR(VLOOKUP(TRIM(E19025&amp;""),'Référentiel Articles'!$A$2:$F$634,4,FALSE),""))</f>
      </c>
      <c r="G19025" s="76">
        <f>IF($E19025="","",IFERROR(VLOOKUP(TRIM(E19025&amp;""),'Référentiel Articles'!$A$2:$F$634,5,FALSE),""))</f>
      </c>
      <c r="H19025" s="77" t="str">
        <v/>
      </c>
      <c r="I19025" s="76">
        <f>IF($E19025="","",IFERROR(VLOOKUP(TRIM(E19025&amp;""),'Référentiel Articles'!$A$2:$F$634,6,FALSE),""))</f>
      </c>
      <c r="J19025" s="78">
        <f>IF(OR($E19025="",$H19025=""),"",$H19025*$I19025)</f>
      </c>
      <c r="K19025" s="79" t="str">
        <v/>
      </c>
    </row>
    <row r="19026">
      <c r="A19026" s="81" t="str">
        <v/>
      </c>
      <c r="B19026" s="81" t="str">
        <v/>
      </c>
      <c r="C19026" s="83">
        <f>IF($E19026="","",IFERROR(VLOOKUP(TRIM(E19026&amp;""),'Référentiel Articles'!$A$2:$F$634,2,FALSE),""))</f>
      </c>
      <c r="D19026" s="83">
        <f>IF($E19026="","",IFERROR(VLOOKUP(TRIM(E19026&amp;""),'Référentiel Articles'!$A$2:$F$634,3,FALSE),""))</f>
      </c>
      <c r="E19026" s="81" t="str">
        <v/>
      </c>
      <c r="F19026" s="83">
        <f>IF($E19026="","",IFERROR(VLOOKUP(TRIM(E19026&amp;""),'Référentiel Articles'!$A$2:$F$634,4,FALSE),""))</f>
      </c>
      <c r="G19026" s="84">
        <f>IF($E19026="","",IFERROR(VLOOKUP(TRIM(E19026&amp;""),'Référentiel Articles'!$A$2:$F$634,5,FALSE),""))</f>
      </c>
      <c r="H19026" s="85" t="str">
        <v/>
      </c>
      <c r="I19026" s="84">
        <f>IF($E19026="","",IFERROR(VLOOKUP(TRIM(E19026&amp;""),'Référentiel Articles'!$A$2:$F$634,6,FALSE),""))</f>
      </c>
      <c r="J19026" s="90">
        <f>IF(OR($E19026="",$H19026=""),"",$H19026*$I19026)</f>
      </c>
      <c r="K19026" s="87" t="str">
        <v/>
      </c>
    </row>
    <row r="19027">
      <c r="A19027" s="74" t="str">
        <v/>
      </c>
      <c r="B19027" s="74" t="str">
        <v/>
      </c>
      <c r="C19027" s="75">
        <f>IF($E19027="","",IFERROR(VLOOKUP(TRIM(E19027&amp;""),'Référentiel Articles'!$A$2:$F$634,2,FALSE),""))</f>
      </c>
      <c r="D19027" s="75">
        <f>IF($E19027="","",IFERROR(VLOOKUP(TRIM(E19027&amp;""),'Référentiel Articles'!$A$2:$F$634,3,FALSE),""))</f>
      </c>
      <c r="E19027" s="74" t="str">
        <v/>
      </c>
      <c r="F19027" s="75">
        <f>IF($E19027="","",IFERROR(VLOOKUP(TRIM(E19027&amp;""),'Référentiel Articles'!$A$2:$F$634,4,FALSE),""))</f>
      </c>
      <c r="G19027" s="76">
        <f>IF($E19027="","",IFERROR(VLOOKUP(TRIM(E19027&amp;""),'Référentiel Articles'!$A$2:$F$634,5,FALSE),""))</f>
      </c>
      <c r="H19027" s="77" t="str">
        <v/>
      </c>
      <c r="I19027" s="76">
        <f>IF($E19027="","",IFERROR(VLOOKUP(TRIM(E19027&amp;""),'Référentiel Articles'!$A$2:$F$634,6,FALSE),""))</f>
      </c>
      <c r="J19027" s="78">
        <f>IF(OR($E19027="",$H19027=""),"",$H19027*$I19027)</f>
      </c>
      <c r="K19027" s="79" t="str">
        <v/>
      </c>
    </row>
    <row r="19028">
      <c r="A19028" s="81" t="str">
        <v/>
      </c>
      <c r="B19028" s="81" t="str">
        <v/>
      </c>
      <c r="C19028" s="83">
        <f>IF($E19028="","",IFERROR(VLOOKUP(TRIM(E19028&amp;""),'Référentiel Articles'!$A$2:$F$634,2,FALSE),""))</f>
      </c>
      <c r="D19028" s="83">
        <f>IF($E19028="","",IFERROR(VLOOKUP(TRIM(E19028&amp;""),'Référentiel Articles'!$A$2:$F$634,3,FALSE),""))</f>
      </c>
      <c r="E19028" s="81" t="str">
        <v/>
      </c>
      <c r="F19028" s="83">
        <f>IF($E19028="","",IFERROR(VLOOKUP(TRIM(E19028&amp;""),'Référentiel Articles'!$A$2:$F$634,4,FALSE),""))</f>
      </c>
      <c r="G19028" s="84">
        <f>IF($E19028="","",IFERROR(VLOOKUP(TRIM(E19028&amp;""),'Référentiel Articles'!$A$2:$F$634,5,FALSE),""))</f>
      </c>
      <c r="H19028" s="85" t="str">
        <v/>
      </c>
      <c r="I19028" s="84">
        <f>IF($E19028="","",IFERROR(VLOOKUP(TRIM(E19028&amp;""),'Référentiel Articles'!$A$2:$F$634,6,FALSE),""))</f>
      </c>
      <c r="J19028" s="90">
        <f>IF(OR($E19028="",$H19028=""),"",$H19028*$I19028)</f>
      </c>
      <c r="K19028" s="87" t="str">
        <v/>
      </c>
    </row>
    <row r="19029">
      <c r="A19029" s="74" t="str">
        <v/>
      </c>
      <c r="B19029" s="74" t="str">
        <v/>
      </c>
      <c r="C19029" s="75">
        <f>IF($E19029="","",IFERROR(VLOOKUP(TRIM(E19029&amp;""),'Référentiel Articles'!$A$2:$F$634,2,FALSE),""))</f>
      </c>
      <c r="D19029" s="75">
        <f>IF($E19029="","",IFERROR(VLOOKUP(TRIM(E19029&amp;""),'Référentiel Articles'!$A$2:$F$634,3,FALSE),""))</f>
      </c>
      <c r="E19029" s="74" t="str">
        <v/>
      </c>
      <c r="F19029" s="75">
        <f>IF($E19029="","",IFERROR(VLOOKUP(TRIM(E19029&amp;""),'Référentiel Articles'!$A$2:$F$634,4,FALSE),""))</f>
      </c>
      <c r="G19029" s="76">
        <f>IF($E19029="","",IFERROR(VLOOKUP(TRIM(E19029&amp;""),'Référentiel Articles'!$A$2:$F$634,5,FALSE),""))</f>
      </c>
      <c r="H19029" s="77" t="str">
        <v/>
      </c>
      <c r="I19029" s="76">
        <f>IF($E19029="","",IFERROR(VLOOKUP(TRIM(E19029&amp;""),'Référentiel Articles'!$A$2:$F$634,6,FALSE),""))</f>
      </c>
      <c r="J19029" s="78">
        <f>IF(OR($E19029="",$H19029=""),"",$H19029*$I19029)</f>
      </c>
      <c r="K19029" s="79" t="str">
        <v/>
      </c>
    </row>
    <row r="19030">
      <c r="A19030" s="81" t="str">
        <v/>
      </c>
      <c r="B19030" s="81" t="str">
        <v/>
      </c>
      <c r="C19030" s="83">
        <f>IF($E19030="","",IFERROR(VLOOKUP(TRIM(E19030&amp;""),'Référentiel Articles'!$A$2:$F$634,2,FALSE),""))</f>
      </c>
      <c r="D19030" s="83">
        <f>IF($E19030="","",IFERROR(VLOOKUP(TRIM(E19030&amp;""),'Référentiel Articles'!$A$2:$F$634,3,FALSE),""))</f>
      </c>
      <c r="E19030" s="81" t="str">
        <v/>
      </c>
      <c r="F19030" s="83">
        <f>IF($E19030="","",IFERROR(VLOOKUP(TRIM(E19030&amp;""),'Référentiel Articles'!$A$2:$F$634,4,FALSE),""))</f>
      </c>
      <c r="G19030" s="84">
        <f>IF($E19030="","",IFERROR(VLOOKUP(TRIM(E19030&amp;""),'Référentiel Articles'!$A$2:$F$634,5,FALSE),""))</f>
      </c>
      <c r="H19030" s="85" t="str">
        <v/>
      </c>
      <c r="I19030" s="84">
        <f>IF($E19030="","",IFERROR(VLOOKUP(TRIM(E19030&amp;""),'Référentiel Articles'!$A$2:$F$634,6,FALSE),""))</f>
      </c>
      <c r="J19030" s="90">
        <f>IF(OR($E19030="",$H19030=""),"",$H19030*$I19030)</f>
      </c>
      <c r="K19030" s="87" t="str">
        <v/>
      </c>
    </row>
    <row r="19031">
      <c r="A19031" s="74" t="str">
        <v/>
      </c>
      <c r="B19031" s="74" t="str">
        <v/>
      </c>
      <c r="C19031" s="75">
        <f>IF($E19031="","",IFERROR(VLOOKUP(TRIM(E19031&amp;""),'Référentiel Articles'!$A$2:$F$634,2,FALSE),""))</f>
      </c>
      <c r="D19031" s="75">
        <f>IF($E19031="","",IFERROR(VLOOKUP(TRIM(E19031&amp;""),'Référentiel Articles'!$A$2:$F$634,3,FALSE),""))</f>
      </c>
      <c r="E19031" s="74" t="str">
        <v/>
      </c>
      <c r="F19031" s="75">
        <f>IF($E19031="","",IFERROR(VLOOKUP(TRIM(E19031&amp;""),'Référentiel Articles'!$A$2:$F$634,4,FALSE),""))</f>
      </c>
      <c r="G19031" s="76">
        <f>IF($E19031="","",IFERROR(VLOOKUP(TRIM(E19031&amp;""),'Référentiel Articles'!$A$2:$F$634,5,FALSE),""))</f>
      </c>
      <c r="H19031" s="77" t="str">
        <v/>
      </c>
      <c r="I19031" s="76">
        <f>IF($E19031="","",IFERROR(VLOOKUP(TRIM(E19031&amp;""),'Référentiel Articles'!$A$2:$F$634,6,FALSE),""))</f>
      </c>
      <c r="J19031" s="78">
        <f>IF(OR($E19031="",$H19031=""),"",$H19031*$I19031)</f>
      </c>
      <c r="K19031" s="79" t="str">
        <v/>
      </c>
    </row>
    <row r="19032">
      <c r="A19032" s="81" t="str">
        <v/>
      </c>
      <c r="B19032" s="81" t="str">
        <v/>
      </c>
      <c r="C19032" s="83">
        <f>IF($E19032="","",IFERROR(VLOOKUP(TRIM(E19032&amp;""),'Référentiel Articles'!$A$2:$F$634,2,FALSE),""))</f>
      </c>
      <c r="D19032" s="83">
        <f>IF($E19032="","",IFERROR(VLOOKUP(TRIM(E19032&amp;""),'Référentiel Articles'!$A$2:$F$634,3,FALSE),""))</f>
      </c>
      <c r="E19032" s="81" t="str">
        <v/>
      </c>
      <c r="F19032" s="83">
        <f>IF($E19032="","",IFERROR(VLOOKUP(TRIM(E19032&amp;""),'Référentiel Articles'!$A$2:$F$634,4,FALSE),""))</f>
      </c>
      <c r="G19032" s="84">
        <f>IF($E19032="","",IFERROR(VLOOKUP(TRIM(E19032&amp;""),'Référentiel Articles'!$A$2:$F$634,5,FALSE),""))</f>
      </c>
      <c r="H19032" s="85" t="str">
        <v/>
      </c>
      <c r="I19032" s="84">
        <f>IF($E19032="","",IFERROR(VLOOKUP(TRIM(E19032&amp;""),'Référentiel Articles'!$A$2:$F$634,6,FALSE),""))</f>
      </c>
      <c r="J19032" s="90">
        <f>IF(OR($E19032="",$H19032=""),"",$H19032*$I19032)</f>
      </c>
      <c r="K19032" s="87" t="str">
        <v/>
      </c>
    </row>
    <row r="19033">
      <c r="A19033" s="74" t="str">
        <v/>
      </c>
      <c r="B19033" s="74" t="str">
        <v/>
      </c>
      <c r="C19033" s="75">
        <f>IF($E19033="","",IFERROR(VLOOKUP(TRIM(E19033&amp;""),'Référentiel Articles'!$A$2:$F$634,2,FALSE),""))</f>
      </c>
      <c r="D19033" s="75">
        <f>IF($E19033="","",IFERROR(VLOOKUP(TRIM(E19033&amp;""),'Référentiel Articles'!$A$2:$F$634,3,FALSE),""))</f>
      </c>
      <c r="E19033" s="74" t="str">
        <v/>
      </c>
      <c r="F19033" s="75">
        <f>IF($E19033="","",IFERROR(VLOOKUP(TRIM(E19033&amp;""),'Référentiel Articles'!$A$2:$F$634,4,FALSE),""))</f>
      </c>
      <c r="G19033" s="76">
        <f>IF($E19033="","",IFERROR(VLOOKUP(TRIM(E19033&amp;""),'Référentiel Articles'!$A$2:$F$634,5,FALSE),""))</f>
      </c>
      <c r="H19033" s="77" t="str">
        <v/>
      </c>
      <c r="I19033" s="76">
        <f>IF($E19033="","",IFERROR(VLOOKUP(TRIM(E19033&amp;""),'Référentiel Articles'!$A$2:$F$634,6,FALSE),""))</f>
      </c>
      <c r="J19033" s="78">
        <f>IF(OR($E19033="",$H19033=""),"",$H19033*$I19033)</f>
      </c>
      <c r="K19033" s="79" t="str">
        <v/>
      </c>
    </row>
    <row r="19034">
      <c r="A19034" s="81" t="str">
        <v/>
      </c>
      <c r="B19034" s="81" t="str">
        <v/>
      </c>
      <c r="C19034" s="83">
        <f>IF($E19034="","",IFERROR(VLOOKUP(TRIM(E19034&amp;""),'Référentiel Articles'!$A$2:$F$634,2,FALSE),""))</f>
      </c>
      <c r="D19034" s="83">
        <f>IF($E19034="","",IFERROR(VLOOKUP(TRIM(E19034&amp;""),'Référentiel Articles'!$A$2:$F$634,3,FALSE),""))</f>
      </c>
      <c r="E19034" s="81" t="str">
        <v/>
      </c>
      <c r="F19034" s="83">
        <f>IF($E19034="","",IFERROR(VLOOKUP(TRIM(E19034&amp;""),'Référentiel Articles'!$A$2:$F$634,4,FALSE),""))</f>
      </c>
      <c r="G19034" s="84">
        <f>IF($E19034="","",IFERROR(VLOOKUP(TRIM(E19034&amp;""),'Référentiel Articles'!$A$2:$F$634,5,FALSE),""))</f>
      </c>
      <c r="H19034" s="85" t="str">
        <v/>
      </c>
      <c r="I19034" s="84">
        <f>IF($E19034="","",IFERROR(VLOOKUP(TRIM(E19034&amp;""),'Référentiel Articles'!$A$2:$F$634,6,FALSE),""))</f>
      </c>
      <c r="J19034" s="90">
        <f>IF(OR($E19034="",$H19034=""),"",$H19034*$I19034)</f>
      </c>
      <c r="K19034" s="87" t="str">
        <v/>
      </c>
    </row>
    <row r="19035">
      <c r="A19035" s="74" t="str">
        <v/>
      </c>
      <c r="B19035" s="74" t="str">
        <v/>
      </c>
      <c r="C19035" s="75">
        <f>IF($E19035="","",IFERROR(VLOOKUP(TRIM(E19035&amp;""),'Référentiel Articles'!$A$2:$F$634,2,FALSE),""))</f>
      </c>
      <c r="D19035" s="75">
        <f>IF($E19035="","",IFERROR(VLOOKUP(TRIM(E19035&amp;""),'Référentiel Articles'!$A$2:$F$634,3,FALSE),""))</f>
      </c>
      <c r="E19035" s="74" t="str">
        <v/>
      </c>
      <c r="F19035" s="75">
        <f>IF($E19035="","",IFERROR(VLOOKUP(TRIM(E19035&amp;""),'Référentiel Articles'!$A$2:$F$634,4,FALSE),""))</f>
      </c>
      <c r="G19035" s="76">
        <f>IF($E19035="","",IFERROR(VLOOKUP(TRIM(E19035&amp;""),'Référentiel Articles'!$A$2:$F$634,5,FALSE),""))</f>
      </c>
      <c r="H19035" s="77" t="str">
        <v/>
      </c>
      <c r="I19035" s="76">
        <f>IF($E19035="","",IFERROR(VLOOKUP(TRIM(E19035&amp;""),'Référentiel Articles'!$A$2:$F$634,6,FALSE),""))</f>
      </c>
      <c r="J19035" s="78">
        <f>IF(OR($E19035="",$H19035=""),"",$H19035*$I19035)</f>
      </c>
      <c r="K19035" s="79" t="str">
        <v/>
      </c>
    </row>
    <row r="19036">
      <c r="A19036" s="81" t="str">
        <v/>
      </c>
      <c r="B19036" s="81" t="str">
        <v/>
      </c>
      <c r="C19036" s="83">
        <f>IF($E19036="","",IFERROR(VLOOKUP(TRIM(E19036&amp;""),'Référentiel Articles'!$A$2:$F$634,2,FALSE),""))</f>
      </c>
      <c r="D19036" s="83">
        <f>IF($E19036="","",IFERROR(VLOOKUP(TRIM(E19036&amp;""),'Référentiel Articles'!$A$2:$F$634,3,FALSE),""))</f>
      </c>
      <c r="E19036" s="81" t="str">
        <v/>
      </c>
      <c r="F19036" s="83">
        <f>IF($E19036="","",IFERROR(VLOOKUP(TRIM(E19036&amp;""),'Référentiel Articles'!$A$2:$F$634,4,FALSE),""))</f>
      </c>
      <c r="G19036" s="84">
        <f>IF($E19036="","",IFERROR(VLOOKUP(TRIM(E19036&amp;""),'Référentiel Articles'!$A$2:$F$634,5,FALSE),""))</f>
      </c>
      <c r="H19036" s="85" t="str">
        <v/>
      </c>
      <c r="I19036" s="84">
        <f>IF($E19036="","",IFERROR(VLOOKUP(TRIM(E19036&amp;""),'Référentiel Articles'!$A$2:$F$634,6,FALSE),""))</f>
      </c>
      <c r="J19036" s="90">
        <f>IF(OR($E19036="",$H19036=""),"",$H19036*$I19036)</f>
      </c>
      <c r="K19036" s="87" t="str">
        <v/>
      </c>
    </row>
    <row r="19037">
      <c r="A19037" s="74" t="str">
        <v/>
      </c>
      <c r="B19037" s="74" t="str">
        <v/>
      </c>
      <c r="C19037" s="75">
        <f>IF($E19037="","",IFERROR(VLOOKUP(TRIM(E19037&amp;""),'Référentiel Articles'!$A$2:$F$634,2,FALSE),""))</f>
      </c>
      <c r="D19037" s="75">
        <f>IF($E19037="","",IFERROR(VLOOKUP(TRIM(E19037&amp;""),'Référentiel Articles'!$A$2:$F$634,3,FALSE),""))</f>
      </c>
      <c r="E19037" s="74" t="str">
        <v/>
      </c>
      <c r="F19037" s="75">
        <f>IF($E19037="","",IFERROR(VLOOKUP(TRIM(E19037&amp;""),'Référentiel Articles'!$A$2:$F$634,4,FALSE),""))</f>
      </c>
      <c r="G19037" s="76">
        <f>IF($E19037="","",IFERROR(VLOOKUP(TRIM(E19037&amp;""),'Référentiel Articles'!$A$2:$F$634,5,FALSE),""))</f>
      </c>
      <c r="H19037" s="77" t="str">
        <v/>
      </c>
      <c r="I19037" s="76">
        <f>IF($E19037="","",IFERROR(VLOOKUP(TRIM(E19037&amp;""),'Référentiel Articles'!$A$2:$F$634,6,FALSE),""))</f>
      </c>
      <c r="J19037" s="78">
        <f>IF(OR($E19037="",$H19037=""),"",$H19037*$I19037)</f>
      </c>
      <c r="K19037" s="79" t="str">
        <v/>
      </c>
    </row>
    <row r="19038">
      <c r="A19038" s="81" t="str">
        <v/>
      </c>
      <c r="B19038" s="81" t="str">
        <v/>
      </c>
      <c r="C19038" s="83">
        <f>IF($E19038="","",IFERROR(VLOOKUP(TRIM(E19038&amp;""),'Référentiel Articles'!$A$2:$F$634,2,FALSE),""))</f>
      </c>
      <c r="D19038" s="83">
        <f>IF($E19038="","",IFERROR(VLOOKUP(TRIM(E19038&amp;""),'Référentiel Articles'!$A$2:$F$634,3,FALSE),""))</f>
      </c>
      <c r="E19038" s="81" t="str">
        <v/>
      </c>
      <c r="F19038" s="83">
        <f>IF($E19038="","",IFERROR(VLOOKUP(TRIM(E19038&amp;""),'Référentiel Articles'!$A$2:$F$634,4,FALSE),""))</f>
      </c>
      <c r="G19038" s="84">
        <f>IF($E19038="","",IFERROR(VLOOKUP(TRIM(E19038&amp;""),'Référentiel Articles'!$A$2:$F$634,5,FALSE),""))</f>
      </c>
      <c r="H19038" s="85" t="str">
        <v/>
      </c>
      <c r="I19038" s="84">
        <f>IF($E19038="","",IFERROR(VLOOKUP(TRIM(E19038&amp;""),'Référentiel Articles'!$A$2:$F$634,6,FALSE),""))</f>
      </c>
      <c r="J19038" s="90">
        <f>IF(OR($E19038="",$H19038=""),"",$H19038*$I19038)</f>
      </c>
      <c r="K19038" s="87" t="str">
        <v/>
      </c>
    </row>
    <row r="19039">
      <c r="A19039" s="74" t="str">
        <v/>
      </c>
      <c r="B19039" s="74" t="str">
        <v/>
      </c>
      <c r="C19039" s="75">
        <f>IF($E19039="","",IFERROR(VLOOKUP(TRIM(E19039&amp;""),'Référentiel Articles'!$A$2:$F$634,2,FALSE),""))</f>
      </c>
      <c r="D19039" s="75">
        <f>IF($E19039="","",IFERROR(VLOOKUP(TRIM(E19039&amp;""),'Référentiel Articles'!$A$2:$F$634,3,FALSE),""))</f>
      </c>
      <c r="E19039" s="74" t="str">
        <v/>
      </c>
      <c r="F19039" s="75">
        <f>IF($E19039="","",IFERROR(VLOOKUP(TRIM(E19039&amp;""),'Référentiel Articles'!$A$2:$F$634,4,FALSE),""))</f>
      </c>
      <c r="G19039" s="76">
        <f>IF($E19039="","",IFERROR(VLOOKUP(TRIM(E19039&amp;""),'Référentiel Articles'!$A$2:$F$634,5,FALSE),""))</f>
      </c>
      <c r="H19039" s="77" t="str">
        <v/>
      </c>
      <c r="I19039" s="76">
        <f>IF($E19039="","",IFERROR(VLOOKUP(TRIM(E19039&amp;""),'Référentiel Articles'!$A$2:$F$634,6,FALSE),""))</f>
      </c>
      <c r="J19039" s="78">
        <f>IF(OR($E19039="",$H19039=""),"",$H19039*$I19039)</f>
      </c>
      <c r="K19039" s="79" t="str">
        <v/>
      </c>
    </row>
    <row r="19040">
      <c r="A19040" s="81" t="str">
        <v/>
      </c>
      <c r="B19040" s="81" t="str">
        <v/>
      </c>
      <c r="C19040" s="83">
        <f>IF($E19040="","",IFERROR(VLOOKUP(TRIM(E19040&amp;""),'Référentiel Articles'!$A$2:$F$634,2,FALSE),""))</f>
      </c>
      <c r="D19040" s="83">
        <f>IF($E19040="","",IFERROR(VLOOKUP(TRIM(E19040&amp;""),'Référentiel Articles'!$A$2:$F$634,3,FALSE),""))</f>
      </c>
      <c r="E19040" s="81" t="str">
        <v/>
      </c>
      <c r="F19040" s="83">
        <f>IF($E19040="","",IFERROR(VLOOKUP(TRIM(E19040&amp;""),'Référentiel Articles'!$A$2:$F$634,4,FALSE),""))</f>
      </c>
      <c r="G19040" s="84">
        <f>IF($E19040="","",IFERROR(VLOOKUP(TRIM(E19040&amp;""),'Référentiel Articles'!$A$2:$F$634,5,FALSE),""))</f>
      </c>
      <c r="H19040" s="85" t="str">
        <v/>
      </c>
      <c r="I19040" s="84">
        <f>IF($E19040="","",IFERROR(VLOOKUP(TRIM(E19040&amp;""),'Référentiel Articles'!$A$2:$F$634,6,FALSE),""))</f>
      </c>
      <c r="J19040" s="90">
        <f>IF(OR($E19040="",$H19040=""),"",$H19040*$I19040)</f>
      </c>
      <c r="K19040" s="87" t="str">
        <v/>
      </c>
    </row>
    <row r="19041">
      <c r="A19041" s="74" t="str">
        <v/>
      </c>
      <c r="B19041" s="74" t="str">
        <v/>
      </c>
      <c r="C19041" s="75">
        <f>IF($E19041="","",IFERROR(VLOOKUP(TRIM(E19041&amp;""),'Référentiel Articles'!$A$2:$F$634,2,FALSE),""))</f>
      </c>
      <c r="D19041" s="75">
        <f>IF($E19041="","",IFERROR(VLOOKUP(TRIM(E19041&amp;""),'Référentiel Articles'!$A$2:$F$634,3,FALSE),""))</f>
      </c>
      <c r="E19041" s="74" t="str">
        <v/>
      </c>
      <c r="F19041" s="75">
        <f>IF($E19041="","",IFERROR(VLOOKUP(TRIM(E19041&amp;""),'Référentiel Articles'!$A$2:$F$634,4,FALSE),""))</f>
      </c>
      <c r="G19041" s="76">
        <f>IF($E19041="","",IFERROR(VLOOKUP(TRIM(E19041&amp;""),'Référentiel Articles'!$A$2:$F$634,5,FALSE),""))</f>
      </c>
      <c r="H19041" s="77" t="str">
        <v/>
      </c>
      <c r="I19041" s="76">
        <f>IF($E19041="","",IFERROR(VLOOKUP(TRIM(E19041&amp;""),'Référentiel Articles'!$A$2:$F$634,6,FALSE),""))</f>
      </c>
      <c r="J19041" s="78">
        <f>IF(OR($E19041="",$H19041=""),"",$H19041*$I19041)</f>
      </c>
      <c r="K19041" s="79" t="str">
        <v/>
      </c>
    </row>
    <row r="19042">
      <c r="A19042" s="81" t="str">
        <v/>
      </c>
      <c r="B19042" s="81" t="str">
        <v/>
      </c>
      <c r="C19042" s="83">
        <f>IF($E19042="","",IFERROR(VLOOKUP(TRIM(E19042&amp;""),'Référentiel Articles'!$A$2:$F$634,2,FALSE),""))</f>
      </c>
      <c r="D19042" s="83">
        <f>IF($E19042="","",IFERROR(VLOOKUP(TRIM(E19042&amp;""),'Référentiel Articles'!$A$2:$F$634,3,FALSE),""))</f>
      </c>
      <c r="E19042" s="81" t="str">
        <v/>
      </c>
      <c r="F19042" s="83">
        <f>IF($E19042="","",IFERROR(VLOOKUP(TRIM(E19042&amp;""),'Référentiel Articles'!$A$2:$F$634,4,FALSE),""))</f>
      </c>
      <c r="G19042" s="84">
        <f>IF($E19042="","",IFERROR(VLOOKUP(TRIM(E19042&amp;""),'Référentiel Articles'!$A$2:$F$634,5,FALSE),""))</f>
      </c>
      <c r="H19042" s="85" t="str">
        <v/>
      </c>
      <c r="I19042" s="84">
        <f>IF($E19042="","",IFERROR(VLOOKUP(TRIM(E19042&amp;""),'Référentiel Articles'!$A$2:$F$634,6,FALSE),""))</f>
      </c>
      <c r="J19042" s="90">
        <f>IF(OR($E19042="",$H19042=""),"",$H19042*$I19042)</f>
      </c>
      <c r="K19042" s="87" t="str">
        <v/>
      </c>
    </row>
    <row r="19043">
      <c r="A19043" s="74" t="str">
        <v/>
      </c>
      <c r="B19043" s="74" t="str">
        <v/>
      </c>
      <c r="C19043" s="75">
        <f>IF($E19043="","",IFERROR(VLOOKUP(TRIM(E19043&amp;""),'Référentiel Articles'!$A$2:$F$634,2,FALSE),""))</f>
      </c>
      <c r="D19043" s="75">
        <f>IF($E19043="","",IFERROR(VLOOKUP(TRIM(E19043&amp;""),'Référentiel Articles'!$A$2:$F$634,3,FALSE),""))</f>
      </c>
      <c r="E19043" s="74" t="str">
        <v/>
      </c>
      <c r="F19043" s="75">
        <f>IF($E19043="","",IFERROR(VLOOKUP(TRIM(E19043&amp;""),'Référentiel Articles'!$A$2:$F$634,4,FALSE),""))</f>
      </c>
      <c r="G19043" s="76">
        <f>IF($E19043="","",IFERROR(VLOOKUP(TRIM(E19043&amp;""),'Référentiel Articles'!$A$2:$F$634,5,FALSE),""))</f>
      </c>
      <c r="H19043" s="77" t="str">
        <v/>
      </c>
      <c r="I19043" s="76">
        <f>IF($E19043="","",IFERROR(VLOOKUP(TRIM(E19043&amp;""),'Référentiel Articles'!$A$2:$F$634,6,FALSE),""))</f>
      </c>
      <c r="J19043" s="78">
        <f>IF(OR($E19043="",$H19043=""),"",$H19043*$I19043)</f>
      </c>
      <c r="K19043" s="79" t="str">
        <v/>
      </c>
    </row>
    <row r="19044">
      <c r="A19044" s="81" t="str">
        <v/>
      </c>
      <c r="B19044" s="81" t="str">
        <v/>
      </c>
      <c r="C19044" s="83">
        <f>IF($E19044="","",IFERROR(VLOOKUP(TRIM(E19044&amp;""),'Référentiel Articles'!$A$2:$F$634,2,FALSE),""))</f>
      </c>
      <c r="D19044" s="83">
        <f>IF($E19044="","",IFERROR(VLOOKUP(TRIM(E19044&amp;""),'Référentiel Articles'!$A$2:$F$634,3,FALSE),""))</f>
      </c>
      <c r="E19044" s="81" t="str">
        <v/>
      </c>
      <c r="F19044" s="83">
        <f>IF($E19044="","",IFERROR(VLOOKUP(TRIM(E19044&amp;""),'Référentiel Articles'!$A$2:$F$634,4,FALSE),""))</f>
      </c>
      <c r="G19044" s="84">
        <f>IF($E19044="","",IFERROR(VLOOKUP(TRIM(E19044&amp;""),'Référentiel Articles'!$A$2:$F$634,5,FALSE),""))</f>
      </c>
      <c r="H19044" s="85" t="str">
        <v/>
      </c>
      <c r="I19044" s="84">
        <f>IF($E19044="","",IFERROR(VLOOKUP(TRIM(E19044&amp;""),'Référentiel Articles'!$A$2:$F$634,6,FALSE),""))</f>
      </c>
      <c r="J19044" s="90">
        <f>IF(OR($E19044="",$H19044=""),"",$H19044*$I19044)</f>
      </c>
      <c r="K19044" s="87" t="str">
        <v/>
      </c>
    </row>
    <row r="19045">
      <c r="A19045" s="74" t="str">
        <v/>
      </c>
      <c r="B19045" s="74" t="str">
        <v/>
      </c>
      <c r="C19045" s="75">
        <f>IF($E19045="","",IFERROR(VLOOKUP(TRIM(E19045&amp;""),'Référentiel Articles'!$A$2:$F$634,2,FALSE),""))</f>
      </c>
      <c r="D19045" s="75">
        <f>IF($E19045="","",IFERROR(VLOOKUP(TRIM(E19045&amp;""),'Référentiel Articles'!$A$2:$F$634,3,FALSE),""))</f>
      </c>
      <c r="E19045" s="74" t="str">
        <v/>
      </c>
      <c r="F19045" s="75">
        <f>IF($E19045="","",IFERROR(VLOOKUP(TRIM(E19045&amp;""),'Référentiel Articles'!$A$2:$F$634,4,FALSE),""))</f>
      </c>
      <c r="G19045" s="76">
        <f>IF($E19045="","",IFERROR(VLOOKUP(TRIM(E19045&amp;""),'Référentiel Articles'!$A$2:$F$634,5,FALSE),""))</f>
      </c>
      <c r="H19045" s="77" t="str">
        <v/>
      </c>
      <c r="I19045" s="76">
        <f>IF($E19045="","",IFERROR(VLOOKUP(TRIM(E19045&amp;""),'Référentiel Articles'!$A$2:$F$634,6,FALSE),""))</f>
      </c>
      <c r="J19045" s="78">
        <f>IF(OR($E19045="",$H19045=""),"",$H19045*$I19045)</f>
      </c>
      <c r="K19045" s="79" t="str">
        <v/>
      </c>
    </row>
    <row r="19046">
      <c r="A19046" s="81" t="str">
        <v/>
      </c>
      <c r="B19046" s="81" t="str">
        <v/>
      </c>
      <c r="C19046" s="83">
        <f>IF($E19046="","",IFERROR(VLOOKUP(TRIM(E19046&amp;""),'Référentiel Articles'!$A$2:$F$634,2,FALSE),""))</f>
      </c>
      <c r="D19046" s="83">
        <f>IF($E19046="","",IFERROR(VLOOKUP(TRIM(E19046&amp;""),'Référentiel Articles'!$A$2:$F$634,3,FALSE),""))</f>
      </c>
      <c r="E19046" s="81" t="str">
        <v/>
      </c>
      <c r="F19046" s="83">
        <f>IF($E19046="","",IFERROR(VLOOKUP(TRIM(E19046&amp;""),'Référentiel Articles'!$A$2:$F$634,4,FALSE),""))</f>
      </c>
      <c r="G19046" s="84">
        <f>IF($E19046="","",IFERROR(VLOOKUP(TRIM(E19046&amp;""),'Référentiel Articles'!$A$2:$F$634,5,FALSE),""))</f>
      </c>
      <c r="H19046" s="85" t="str">
        <v/>
      </c>
      <c r="I19046" s="84">
        <f>IF($E19046="","",IFERROR(VLOOKUP(TRIM(E19046&amp;""),'Référentiel Articles'!$A$2:$F$634,6,FALSE),""))</f>
      </c>
      <c r="J19046" s="90">
        <f>IF(OR($E19046="",$H19046=""),"",$H19046*$I19046)</f>
      </c>
      <c r="K19046" s="87" t="str">
        <v/>
      </c>
    </row>
    <row r="19047">
      <c r="A19047" s="74" t="str">
        <v/>
      </c>
      <c r="B19047" s="74" t="str">
        <v/>
      </c>
      <c r="C19047" s="75">
        <f>IF($E19047="","",IFERROR(VLOOKUP(TRIM(E19047&amp;""),'Référentiel Articles'!$A$2:$F$634,2,FALSE),""))</f>
      </c>
      <c r="D19047" s="75">
        <f>IF($E19047="","",IFERROR(VLOOKUP(TRIM(E19047&amp;""),'Référentiel Articles'!$A$2:$F$634,3,FALSE),""))</f>
      </c>
      <c r="E19047" s="74" t="str">
        <v/>
      </c>
      <c r="F19047" s="75">
        <f>IF($E19047="","",IFERROR(VLOOKUP(TRIM(E19047&amp;""),'Référentiel Articles'!$A$2:$F$634,4,FALSE),""))</f>
      </c>
      <c r="G19047" s="76">
        <f>IF($E19047="","",IFERROR(VLOOKUP(TRIM(E19047&amp;""),'Référentiel Articles'!$A$2:$F$634,5,FALSE),""))</f>
      </c>
      <c r="H19047" s="77" t="str">
        <v/>
      </c>
      <c r="I19047" s="76">
        <f>IF($E19047="","",IFERROR(VLOOKUP(TRIM(E19047&amp;""),'Référentiel Articles'!$A$2:$F$634,6,FALSE),""))</f>
      </c>
      <c r="J19047" s="78">
        <f>IF(OR($E19047="",$H19047=""),"",$H19047*$I19047)</f>
      </c>
      <c r="K19047" s="79" t="str">
        <v/>
      </c>
    </row>
    <row r="19048">
      <c r="A19048" s="81" t="str">
        <v/>
      </c>
      <c r="B19048" s="81" t="str">
        <v/>
      </c>
      <c r="C19048" s="83">
        <f>IF($E19048="","",IFERROR(VLOOKUP(TRIM(E19048&amp;""),'Référentiel Articles'!$A$2:$F$634,2,FALSE),""))</f>
      </c>
      <c r="D19048" s="83">
        <f>IF($E19048="","",IFERROR(VLOOKUP(TRIM(E19048&amp;""),'Référentiel Articles'!$A$2:$F$634,3,FALSE),""))</f>
      </c>
      <c r="E19048" s="81" t="str">
        <v/>
      </c>
      <c r="F19048" s="83">
        <f>IF($E19048="","",IFERROR(VLOOKUP(TRIM(E19048&amp;""),'Référentiel Articles'!$A$2:$F$634,4,FALSE),""))</f>
      </c>
      <c r="G19048" s="84">
        <f>IF($E19048="","",IFERROR(VLOOKUP(TRIM(E19048&amp;""),'Référentiel Articles'!$A$2:$F$634,5,FALSE),""))</f>
      </c>
      <c r="H19048" s="85" t="str">
        <v/>
      </c>
      <c r="I19048" s="84">
        <f>IF($E19048="","",IFERROR(VLOOKUP(TRIM(E19048&amp;""),'Référentiel Articles'!$A$2:$F$634,6,FALSE),""))</f>
      </c>
      <c r="J19048" s="90">
        <f>IF(OR($E19048="",$H19048=""),"",$H19048*$I19048)</f>
      </c>
      <c r="K19048" s="87" t="str">
        <v/>
      </c>
    </row>
    <row r="19049">
      <c r="A19049" s="74" t="str">
        <v/>
      </c>
      <c r="B19049" s="74" t="str">
        <v/>
      </c>
      <c r="C19049" s="75">
        <f>IF($E19049="","",IFERROR(VLOOKUP(TRIM(E19049&amp;""),'Référentiel Articles'!$A$2:$F$634,2,FALSE),""))</f>
      </c>
      <c r="D19049" s="75">
        <f>IF($E19049="","",IFERROR(VLOOKUP(TRIM(E19049&amp;""),'Référentiel Articles'!$A$2:$F$634,3,FALSE),""))</f>
      </c>
      <c r="E19049" s="74" t="str">
        <v/>
      </c>
      <c r="F19049" s="75">
        <f>IF($E19049="","",IFERROR(VLOOKUP(TRIM(E19049&amp;""),'Référentiel Articles'!$A$2:$F$634,4,FALSE),""))</f>
      </c>
      <c r="G19049" s="76">
        <f>IF($E19049="","",IFERROR(VLOOKUP(TRIM(E19049&amp;""),'Référentiel Articles'!$A$2:$F$634,5,FALSE),""))</f>
      </c>
      <c r="H19049" s="77" t="str">
        <v/>
      </c>
      <c r="I19049" s="76">
        <f>IF($E19049="","",IFERROR(VLOOKUP(TRIM(E19049&amp;""),'Référentiel Articles'!$A$2:$F$634,6,FALSE),""))</f>
      </c>
      <c r="J19049" s="78">
        <f>IF(OR($E19049="",$H19049=""),"",$H19049*$I19049)</f>
      </c>
      <c r="K19049" s="79" t="str">
        <v/>
      </c>
    </row>
    <row r="19050">
      <c r="A19050" s="81" t="str">
        <v/>
      </c>
      <c r="B19050" s="81" t="str">
        <v/>
      </c>
      <c r="C19050" s="83">
        <f>IF($E19050="","",IFERROR(VLOOKUP(TRIM(E19050&amp;""),'Référentiel Articles'!$A$2:$F$634,2,FALSE),""))</f>
      </c>
      <c r="D19050" s="83">
        <f>IF($E19050="","",IFERROR(VLOOKUP(TRIM(E19050&amp;""),'Référentiel Articles'!$A$2:$F$634,3,FALSE),""))</f>
      </c>
      <c r="E19050" s="81" t="str">
        <v/>
      </c>
      <c r="F19050" s="83">
        <f>IF($E19050="","",IFERROR(VLOOKUP(TRIM(E19050&amp;""),'Référentiel Articles'!$A$2:$F$634,4,FALSE),""))</f>
      </c>
      <c r="G19050" s="84">
        <f>IF($E19050="","",IFERROR(VLOOKUP(TRIM(E19050&amp;""),'Référentiel Articles'!$A$2:$F$634,5,FALSE),""))</f>
      </c>
      <c r="H19050" s="85" t="str">
        <v/>
      </c>
      <c r="I19050" s="84">
        <f>IF($E19050="","",IFERROR(VLOOKUP(TRIM(E19050&amp;""),'Référentiel Articles'!$A$2:$F$634,6,FALSE),""))</f>
      </c>
      <c r="J19050" s="90">
        <f>IF(OR($E19050="",$H19050=""),"",$H19050*$I19050)</f>
      </c>
      <c r="K19050" s="87" t="str">
        <v/>
      </c>
    </row>
    <row r="19051">
      <c r="A19051" s="74" t="str">
        <v/>
      </c>
      <c r="B19051" s="74" t="str">
        <v/>
      </c>
      <c r="C19051" s="75">
        <f>IF($E19051="","",IFERROR(VLOOKUP(TRIM(E19051&amp;""),'Référentiel Articles'!$A$2:$F$634,2,FALSE),""))</f>
      </c>
      <c r="D19051" s="75">
        <f>IF($E19051="","",IFERROR(VLOOKUP(TRIM(E19051&amp;""),'Référentiel Articles'!$A$2:$F$634,3,FALSE),""))</f>
      </c>
      <c r="E19051" s="74" t="str">
        <v/>
      </c>
      <c r="F19051" s="75">
        <f>IF($E19051="","",IFERROR(VLOOKUP(TRIM(E19051&amp;""),'Référentiel Articles'!$A$2:$F$634,4,FALSE),""))</f>
      </c>
      <c r="G19051" s="76">
        <f>IF($E19051="","",IFERROR(VLOOKUP(TRIM(E19051&amp;""),'Référentiel Articles'!$A$2:$F$634,5,FALSE),""))</f>
      </c>
      <c r="H19051" s="77" t="str">
        <v/>
      </c>
      <c r="I19051" s="76">
        <f>IF($E19051="","",IFERROR(VLOOKUP(TRIM(E19051&amp;""),'Référentiel Articles'!$A$2:$F$634,6,FALSE),""))</f>
      </c>
      <c r="J19051" s="78">
        <f>IF(OR($E19051="",$H19051=""),"",$H19051*$I19051)</f>
      </c>
      <c r="K19051" s="79" t="str">
        <v/>
      </c>
    </row>
    <row r="19052">
      <c r="A19052" s="81" t="str">
        <v/>
      </c>
      <c r="B19052" s="81" t="str">
        <v/>
      </c>
      <c r="C19052" s="83">
        <f>IF($E19052="","",IFERROR(VLOOKUP(TRIM(E19052&amp;""),'Référentiel Articles'!$A$2:$F$634,2,FALSE),""))</f>
      </c>
      <c r="D19052" s="83">
        <f>IF($E19052="","",IFERROR(VLOOKUP(TRIM(E19052&amp;""),'Référentiel Articles'!$A$2:$F$634,3,FALSE),""))</f>
      </c>
      <c r="E19052" s="81" t="str">
        <v/>
      </c>
      <c r="F19052" s="83">
        <f>IF($E19052="","",IFERROR(VLOOKUP(TRIM(E19052&amp;""),'Référentiel Articles'!$A$2:$F$634,4,FALSE),""))</f>
      </c>
      <c r="G19052" s="84">
        <f>IF($E19052="","",IFERROR(VLOOKUP(TRIM(E19052&amp;""),'Référentiel Articles'!$A$2:$F$634,5,FALSE),""))</f>
      </c>
      <c r="H19052" s="85" t="str">
        <v/>
      </c>
      <c r="I19052" s="84">
        <f>IF($E19052="","",IFERROR(VLOOKUP(TRIM(E19052&amp;""),'Référentiel Articles'!$A$2:$F$634,6,FALSE),""))</f>
      </c>
      <c r="J19052" s="90">
        <f>IF(OR($E19052="",$H19052=""),"",$H19052*$I19052)</f>
      </c>
      <c r="K19052" s="87" t="str">
        <v/>
      </c>
    </row>
    <row r="19053">
      <c r="A19053" s="74" t="str">
        <v/>
      </c>
      <c r="B19053" s="74" t="str">
        <v/>
      </c>
      <c r="C19053" s="75">
        <f>IF($E19053="","",IFERROR(VLOOKUP(TRIM(E19053&amp;""),'Référentiel Articles'!$A$2:$F$634,2,FALSE),""))</f>
      </c>
      <c r="D19053" s="75">
        <f>IF($E19053="","",IFERROR(VLOOKUP(TRIM(E19053&amp;""),'Référentiel Articles'!$A$2:$F$634,3,FALSE),""))</f>
      </c>
      <c r="E19053" s="74" t="str">
        <v/>
      </c>
      <c r="F19053" s="75">
        <f>IF($E19053="","",IFERROR(VLOOKUP(TRIM(E19053&amp;""),'Référentiel Articles'!$A$2:$F$634,4,FALSE),""))</f>
      </c>
      <c r="G19053" s="76">
        <f>IF($E19053="","",IFERROR(VLOOKUP(TRIM(E19053&amp;""),'Référentiel Articles'!$A$2:$F$634,5,FALSE),""))</f>
      </c>
      <c r="H19053" s="77" t="str">
        <v/>
      </c>
      <c r="I19053" s="76">
        <f>IF($E19053="","",IFERROR(VLOOKUP(TRIM(E19053&amp;""),'Référentiel Articles'!$A$2:$F$634,6,FALSE),""))</f>
      </c>
      <c r="J19053" s="78">
        <f>IF(OR($E19053="",$H19053=""),"",$H19053*$I19053)</f>
      </c>
      <c r="K19053" s="79" t="str">
        <v/>
      </c>
    </row>
    <row r="19054">
      <c r="A19054" s="81" t="str">
        <v/>
      </c>
      <c r="B19054" s="81" t="str">
        <v/>
      </c>
      <c r="C19054" s="83">
        <f>IF($E19054="","",IFERROR(VLOOKUP(TRIM(E19054&amp;""),'Référentiel Articles'!$A$2:$F$634,2,FALSE),""))</f>
      </c>
      <c r="D19054" s="83">
        <f>IF($E19054="","",IFERROR(VLOOKUP(TRIM(E19054&amp;""),'Référentiel Articles'!$A$2:$F$634,3,FALSE),""))</f>
      </c>
      <c r="E19054" s="81" t="str">
        <v/>
      </c>
      <c r="F19054" s="83">
        <f>IF($E19054="","",IFERROR(VLOOKUP(TRIM(E19054&amp;""),'Référentiel Articles'!$A$2:$F$634,4,FALSE),""))</f>
      </c>
      <c r="G19054" s="84">
        <f>IF($E19054="","",IFERROR(VLOOKUP(TRIM(E19054&amp;""),'Référentiel Articles'!$A$2:$F$634,5,FALSE),""))</f>
      </c>
      <c r="H19054" s="85" t="str">
        <v/>
      </c>
      <c r="I19054" s="84">
        <f>IF($E19054="","",IFERROR(VLOOKUP(TRIM(E19054&amp;""),'Référentiel Articles'!$A$2:$F$634,6,FALSE),""))</f>
      </c>
      <c r="J19054" s="90">
        <f>IF(OR($E19054="",$H19054=""),"",$H19054*$I19054)</f>
      </c>
      <c r="K19054" s="87" t="str">
        <v/>
      </c>
    </row>
    <row r="19055">
      <c r="A19055" s="74" t="str">
        <v/>
      </c>
      <c r="B19055" s="74" t="str">
        <v/>
      </c>
      <c r="C19055" s="75">
        <f>IF($E19055="","",IFERROR(VLOOKUP(TRIM(E19055&amp;""),'Référentiel Articles'!$A$2:$F$634,2,FALSE),""))</f>
      </c>
      <c r="D19055" s="75">
        <f>IF($E19055="","",IFERROR(VLOOKUP(TRIM(E19055&amp;""),'Référentiel Articles'!$A$2:$F$634,3,FALSE),""))</f>
      </c>
      <c r="E19055" s="74" t="str">
        <v/>
      </c>
      <c r="F19055" s="75">
        <f>IF($E19055="","",IFERROR(VLOOKUP(TRIM(E19055&amp;""),'Référentiel Articles'!$A$2:$F$634,4,FALSE),""))</f>
      </c>
      <c r="G19055" s="76">
        <f>IF($E19055="","",IFERROR(VLOOKUP(TRIM(E19055&amp;""),'Référentiel Articles'!$A$2:$F$634,5,FALSE),""))</f>
      </c>
      <c r="H19055" s="77" t="str">
        <v/>
      </c>
      <c r="I19055" s="76">
        <f>IF($E19055="","",IFERROR(VLOOKUP(TRIM(E19055&amp;""),'Référentiel Articles'!$A$2:$F$634,6,FALSE),""))</f>
      </c>
      <c r="J19055" s="78">
        <f>IF(OR($E19055="",$H19055=""),"",$H19055*$I19055)</f>
      </c>
      <c r="K19055" s="79" t="str">
        <v/>
      </c>
    </row>
    <row r="19056">
      <c r="A19056" s="81" t="str">
        <v/>
      </c>
      <c r="B19056" s="81" t="str">
        <v/>
      </c>
      <c r="C19056" s="83">
        <f>IF($E19056="","",IFERROR(VLOOKUP(TRIM(E19056&amp;""),'Référentiel Articles'!$A$2:$F$634,2,FALSE),""))</f>
      </c>
      <c r="D19056" s="83">
        <f>IF($E19056="","",IFERROR(VLOOKUP(TRIM(E19056&amp;""),'Référentiel Articles'!$A$2:$F$634,3,FALSE),""))</f>
      </c>
      <c r="E19056" s="81" t="str">
        <v/>
      </c>
      <c r="F19056" s="83">
        <f>IF($E19056="","",IFERROR(VLOOKUP(TRIM(E19056&amp;""),'Référentiel Articles'!$A$2:$F$634,4,FALSE),""))</f>
      </c>
      <c r="G19056" s="84">
        <f>IF($E19056="","",IFERROR(VLOOKUP(TRIM(E19056&amp;""),'Référentiel Articles'!$A$2:$F$634,5,FALSE),""))</f>
      </c>
      <c r="H19056" s="85" t="str">
        <v/>
      </c>
      <c r="I19056" s="84">
        <f>IF($E19056="","",IFERROR(VLOOKUP(TRIM(E19056&amp;""),'Référentiel Articles'!$A$2:$F$634,6,FALSE),""))</f>
      </c>
      <c r="J19056" s="90">
        <f>IF(OR($E19056="",$H19056=""),"",$H19056*$I19056)</f>
      </c>
      <c r="K19056" s="87" t="str">
        <v/>
      </c>
    </row>
    <row r="19057">
      <c r="A19057" s="74" t="str">
        <v/>
      </c>
      <c r="B19057" s="74" t="str">
        <v/>
      </c>
      <c r="C19057" s="75">
        <f>IF($E19057="","",IFERROR(VLOOKUP(TRIM(E19057&amp;""),'Référentiel Articles'!$A$2:$F$634,2,FALSE),""))</f>
      </c>
      <c r="D19057" s="75">
        <f>IF($E19057="","",IFERROR(VLOOKUP(TRIM(E19057&amp;""),'Référentiel Articles'!$A$2:$F$634,3,FALSE),""))</f>
      </c>
      <c r="E19057" s="74" t="str">
        <v/>
      </c>
      <c r="F19057" s="75">
        <f>IF($E19057="","",IFERROR(VLOOKUP(TRIM(E19057&amp;""),'Référentiel Articles'!$A$2:$F$634,4,FALSE),""))</f>
      </c>
      <c r="G19057" s="76">
        <f>IF($E19057="","",IFERROR(VLOOKUP(TRIM(E19057&amp;""),'Référentiel Articles'!$A$2:$F$634,5,FALSE),""))</f>
      </c>
      <c r="H19057" s="77" t="str">
        <v/>
      </c>
      <c r="I19057" s="76">
        <f>IF($E19057="","",IFERROR(VLOOKUP(TRIM(E19057&amp;""),'Référentiel Articles'!$A$2:$F$634,6,FALSE),""))</f>
      </c>
      <c r="J19057" s="78">
        <f>IF(OR($E19057="",$H19057=""),"",$H19057*$I19057)</f>
      </c>
      <c r="K19057" s="79" t="str">
        <v/>
      </c>
    </row>
    <row r="19058">
      <c r="A19058" s="81" t="str">
        <v/>
      </c>
      <c r="B19058" s="81" t="str">
        <v/>
      </c>
      <c r="C19058" s="83">
        <f>IF($E19058="","",IFERROR(VLOOKUP(TRIM(E19058&amp;""),'Référentiel Articles'!$A$2:$F$634,2,FALSE),""))</f>
      </c>
      <c r="D19058" s="83">
        <f>IF($E19058="","",IFERROR(VLOOKUP(TRIM(E19058&amp;""),'Référentiel Articles'!$A$2:$F$634,3,FALSE),""))</f>
      </c>
      <c r="E19058" s="81" t="str">
        <v/>
      </c>
      <c r="F19058" s="83">
        <f>IF($E19058="","",IFERROR(VLOOKUP(TRIM(E19058&amp;""),'Référentiel Articles'!$A$2:$F$634,4,FALSE),""))</f>
      </c>
      <c r="G19058" s="84">
        <f>IF($E19058="","",IFERROR(VLOOKUP(TRIM(E19058&amp;""),'Référentiel Articles'!$A$2:$F$634,5,FALSE),""))</f>
      </c>
      <c r="H19058" s="85" t="str">
        <v/>
      </c>
      <c r="I19058" s="84">
        <f>IF($E19058="","",IFERROR(VLOOKUP(TRIM(E19058&amp;""),'Référentiel Articles'!$A$2:$F$634,6,FALSE),""))</f>
      </c>
      <c r="J19058" s="90">
        <f>IF(OR($E19058="",$H19058=""),"",$H19058*$I19058)</f>
      </c>
      <c r="K19058" s="87" t="str">
        <v/>
      </c>
    </row>
    <row r="19059">
      <c r="A19059" s="74" t="str">
        <v/>
      </c>
      <c r="B19059" s="74" t="str">
        <v/>
      </c>
      <c r="C19059" s="75">
        <f>IF($E19059="","",IFERROR(VLOOKUP(TRIM(E19059&amp;""),'Référentiel Articles'!$A$2:$F$634,2,FALSE),""))</f>
      </c>
      <c r="D19059" s="75">
        <f>IF($E19059="","",IFERROR(VLOOKUP(TRIM(E19059&amp;""),'Référentiel Articles'!$A$2:$F$634,3,FALSE),""))</f>
      </c>
      <c r="E19059" s="74" t="str">
        <v/>
      </c>
      <c r="F19059" s="75">
        <f>IF($E19059="","",IFERROR(VLOOKUP(TRIM(E19059&amp;""),'Référentiel Articles'!$A$2:$F$634,4,FALSE),""))</f>
      </c>
      <c r="G19059" s="76">
        <f>IF($E19059="","",IFERROR(VLOOKUP(TRIM(E19059&amp;""),'Référentiel Articles'!$A$2:$F$634,5,FALSE),""))</f>
      </c>
      <c r="H19059" s="77" t="str">
        <v/>
      </c>
      <c r="I19059" s="76">
        <f>IF($E19059="","",IFERROR(VLOOKUP(TRIM(E19059&amp;""),'Référentiel Articles'!$A$2:$F$634,6,FALSE),""))</f>
      </c>
      <c r="J19059" s="78">
        <f>IF(OR($E19059="",$H19059=""),"",$H19059*$I19059)</f>
      </c>
      <c r="K19059" s="79" t="str">
        <v/>
      </c>
    </row>
    <row r="19060">
      <c r="A19060" s="81" t="str">
        <v/>
      </c>
      <c r="B19060" s="81" t="str">
        <v/>
      </c>
      <c r="C19060" s="83">
        <f>IF($E19060="","",IFERROR(VLOOKUP(TRIM(E19060&amp;""),'Référentiel Articles'!$A$2:$F$634,2,FALSE),""))</f>
      </c>
      <c r="D19060" s="83">
        <f>IF($E19060="","",IFERROR(VLOOKUP(TRIM(E19060&amp;""),'Référentiel Articles'!$A$2:$F$634,3,FALSE),""))</f>
      </c>
      <c r="E19060" s="81" t="str">
        <v/>
      </c>
      <c r="F19060" s="83">
        <f>IF($E19060="","",IFERROR(VLOOKUP(TRIM(E19060&amp;""),'Référentiel Articles'!$A$2:$F$634,4,FALSE),""))</f>
      </c>
      <c r="G19060" s="84">
        <f>IF($E19060="","",IFERROR(VLOOKUP(TRIM(E19060&amp;""),'Référentiel Articles'!$A$2:$F$634,5,FALSE),""))</f>
      </c>
      <c r="H19060" s="85" t="str">
        <v/>
      </c>
      <c r="I19060" s="84">
        <f>IF($E19060="","",IFERROR(VLOOKUP(TRIM(E19060&amp;""),'Référentiel Articles'!$A$2:$F$634,6,FALSE),""))</f>
      </c>
      <c r="J19060" s="90">
        <f>IF(OR($E19060="",$H19060=""),"",$H19060*$I19060)</f>
      </c>
      <c r="K19060" s="87" t="str">
        <v/>
      </c>
    </row>
    <row r="19061">
      <c r="A19061" s="74" t="str">
        <v/>
      </c>
      <c r="B19061" s="74" t="str">
        <v/>
      </c>
      <c r="C19061" s="75">
        <f>IF($E19061="","",IFERROR(VLOOKUP(TRIM(E19061&amp;""),'Référentiel Articles'!$A$2:$F$634,2,FALSE),""))</f>
      </c>
      <c r="D19061" s="75">
        <f>IF($E19061="","",IFERROR(VLOOKUP(TRIM(E19061&amp;""),'Référentiel Articles'!$A$2:$F$634,3,FALSE),""))</f>
      </c>
      <c r="E19061" s="74" t="str">
        <v/>
      </c>
      <c r="F19061" s="75">
        <f>IF($E19061="","",IFERROR(VLOOKUP(TRIM(E19061&amp;""),'Référentiel Articles'!$A$2:$F$634,4,FALSE),""))</f>
      </c>
      <c r="G19061" s="76">
        <f>IF($E19061="","",IFERROR(VLOOKUP(TRIM(E19061&amp;""),'Référentiel Articles'!$A$2:$F$634,5,FALSE),""))</f>
      </c>
      <c r="H19061" s="77" t="str">
        <v/>
      </c>
      <c r="I19061" s="76">
        <f>IF($E19061="","",IFERROR(VLOOKUP(TRIM(E19061&amp;""),'Référentiel Articles'!$A$2:$F$634,6,FALSE),""))</f>
      </c>
      <c r="J19061" s="78">
        <f>IF(OR($E19061="",$H19061=""),"",$H19061*$I19061)</f>
      </c>
      <c r="K19061" s="79" t="str">
        <v/>
      </c>
    </row>
    <row r="19062">
      <c r="A19062" s="81" t="str">
        <v/>
      </c>
      <c r="B19062" s="81" t="str">
        <v/>
      </c>
      <c r="C19062" s="83">
        <f>IF($E19062="","",IFERROR(VLOOKUP(TRIM(E19062&amp;""),'Référentiel Articles'!$A$2:$F$634,2,FALSE),""))</f>
      </c>
      <c r="D19062" s="83">
        <f>IF($E19062="","",IFERROR(VLOOKUP(TRIM(E19062&amp;""),'Référentiel Articles'!$A$2:$F$634,3,FALSE),""))</f>
      </c>
      <c r="E19062" s="81" t="str">
        <v/>
      </c>
      <c r="F19062" s="83">
        <f>IF($E19062="","",IFERROR(VLOOKUP(TRIM(E19062&amp;""),'Référentiel Articles'!$A$2:$F$634,4,FALSE),""))</f>
      </c>
      <c r="G19062" s="84">
        <f>IF($E19062="","",IFERROR(VLOOKUP(TRIM(E19062&amp;""),'Référentiel Articles'!$A$2:$F$634,5,FALSE),""))</f>
      </c>
      <c r="H19062" s="85" t="str">
        <v/>
      </c>
      <c r="I19062" s="84">
        <f>IF($E19062="","",IFERROR(VLOOKUP(TRIM(E19062&amp;""),'Référentiel Articles'!$A$2:$F$634,6,FALSE),""))</f>
      </c>
      <c r="J19062" s="90">
        <f>IF(OR($E19062="",$H19062=""),"",$H19062*$I19062)</f>
      </c>
      <c r="K19062" s="87" t="str">
        <v/>
      </c>
    </row>
    <row r="19063">
      <c r="A19063" s="74" t="str">
        <v/>
      </c>
      <c r="B19063" s="74" t="str">
        <v/>
      </c>
      <c r="C19063" s="75">
        <f>IF($E19063="","",IFERROR(VLOOKUP(TRIM(E19063&amp;""),'Référentiel Articles'!$A$2:$F$634,2,FALSE),""))</f>
      </c>
      <c r="D19063" s="75">
        <f>IF($E19063="","",IFERROR(VLOOKUP(TRIM(E19063&amp;""),'Référentiel Articles'!$A$2:$F$634,3,FALSE),""))</f>
      </c>
      <c r="E19063" s="74" t="str">
        <v/>
      </c>
      <c r="F19063" s="75">
        <f>IF($E19063="","",IFERROR(VLOOKUP(TRIM(E19063&amp;""),'Référentiel Articles'!$A$2:$F$634,4,FALSE),""))</f>
      </c>
      <c r="G19063" s="76">
        <f>IF($E19063="","",IFERROR(VLOOKUP(TRIM(E19063&amp;""),'Référentiel Articles'!$A$2:$F$634,5,FALSE),""))</f>
      </c>
      <c r="H19063" s="77" t="str">
        <v/>
      </c>
      <c r="I19063" s="76">
        <f>IF($E19063="","",IFERROR(VLOOKUP(TRIM(E19063&amp;""),'Référentiel Articles'!$A$2:$F$634,6,FALSE),""))</f>
      </c>
      <c r="J19063" s="78">
        <f>IF(OR($E19063="",$H19063=""),"",$H19063*$I19063)</f>
      </c>
      <c r="K19063" s="79" t="str">
        <v/>
      </c>
    </row>
    <row r="19064">
      <c r="A19064" s="81" t="str">
        <v/>
      </c>
      <c r="B19064" s="81" t="str">
        <v/>
      </c>
      <c r="C19064" s="83">
        <f>IF($E19064="","",IFERROR(VLOOKUP(TRIM(E19064&amp;""),'Référentiel Articles'!$A$2:$F$634,2,FALSE),""))</f>
      </c>
      <c r="D19064" s="83">
        <f>IF($E19064="","",IFERROR(VLOOKUP(TRIM(E19064&amp;""),'Référentiel Articles'!$A$2:$F$634,3,FALSE),""))</f>
      </c>
      <c r="E19064" s="81" t="str">
        <v/>
      </c>
      <c r="F19064" s="83">
        <f>IF($E19064="","",IFERROR(VLOOKUP(TRIM(E19064&amp;""),'Référentiel Articles'!$A$2:$F$634,4,FALSE),""))</f>
      </c>
      <c r="G19064" s="84">
        <f>IF($E19064="","",IFERROR(VLOOKUP(TRIM(E19064&amp;""),'Référentiel Articles'!$A$2:$F$634,5,FALSE),""))</f>
      </c>
      <c r="H19064" s="85" t="str">
        <v/>
      </c>
      <c r="I19064" s="84">
        <f>IF($E19064="","",IFERROR(VLOOKUP(TRIM(E19064&amp;""),'Référentiel Articles'!$A$2:$F$634,6,FALSE),""))</f>
      </c>
      <c r="J19064" s="90">
        <f>IF(OR($E19064="",$H19064=""),"",$H19064*$I19064)</f>
      </c>
      <c r="K19064" s="87" t="str">
        <v/>
      </c>
    </row>
    <row r="19065">
      <c r="A19065" s="74" t="str">
        <v/>
      </c>
      <c r="B19065" s="74" t="str">
        <v/>
      </c>
      <c r="C19065" s="75">
        <f>IF($E19065="","",IFERROR(VLOOKUP(TRIM(E19065&amp;""),'Référentiel Articles'!$A$2:$F$634,2,FALSE),""))</f>
      </c>
      <c r="D19065" s="75">
        <f>IF($E19065="","",IFERROR(VLOOKUP(TRIM(E19065&amp;""),'Référentiel Articles'!$A$2:$F$634,3,FALSE),""))</f>
      </c>
      <c r="E19065" s="74" t="str">
        <v/>
      </c>
      <c r="F19065" s="75">
        <f>IF($E19065="","",IFERROR(VLOOKUP(TRIM(E19065&amp;""),'Référentiel Articles'!$A$2:$F$634,4,FALSE),""))</f>
      </c>
      <c r="G19065" s="76">
        <f>IF($E19065="","",IFERROR(VLOOKUP(TRIM(E19065&amp;""),'Référentiel Articles'!$A$2:$F$634,5,FALSE),""))</f>
      </c>
      <c r="H19065" s="77" t="str">
        <v/>
      </c>
      <c r="I19065" s="76">
        <f>IF($E19065="","",IFERROR(VLOOKUP(TRIM(E19065&amp;""),'Référentiel Articles'!$A$2:$F$634,6,FALSE),""))</f>
      </c>
      <c r="J19065" s="78">
        <f>IF(OR($E19065="",$H19065=""),"",$H19065*$I19065)</f>
      </c>
      <c r="K19065" s="79" t="str">
        <v/>
      </c>
    </row>
    <row r="19066">
      <c r="A19066" s="81" t="str">
        <v/>
      </c>
      <c r="B19066" s="81" t="str">
        <v/>
      </c>
      <c r="C19066" s="83">
        <f>IF($E19066="","",IFERROR(VLOOKUP(TRIM(E19066&amp;""),'Référentiel Articles'!$A$2:$F$634,2,FALSE),""))</f>
      </c>
      <c r="D19066" s="83">
        <f>IF($E19066="","",IFERROR(VLOOKUP(TRIM(E19066&amp;""),'Référentiel Articles'!$A$2:$F$634,3,FALSE),""))</f>
      </c>
      <c r="E19066" s="81" t="str">
        <v/>
      </c>
      <c r="F19066" s="83">
        <f>IF($E19066="","",IFERROR(VLOOKUP(TRIM(E19066&amp;""),'Référentiel Articles'!$A$2:$F$634,4,FALSE),""))</f>
      </c>
      <c r="G19066" s="84">
        <f>IF($E19066="","",IFERROR(VLOOKUP(TRIM(E19066&amp;""),'Référentiel Articles'!$A$2:$F$634,5,FALSE),""))</f>
      </c>
      <c r="H19066" s="85" t="str">
        <v/>
      </c>
      <c r="I19066" s="84">
        <f>IF($E19066="","",IFERROR(VLOOKUP(TRIM(E19066&amp;""),'Référentiel Articles'!$A$2:$F$634,6,FALSE),""))</f>
      </c>
      <c r="J19066" s="90">
        <f>IF(OR($E19066="",$H19066=""),"",$H19066*$I19066)</f>
      </c>
      <c r="K19066" s="87" t="str">
        <v/>
      </c>
    </row>
    <row r="19067">
      <c r="A19067" s="74" t="str">
        <v/>
      </c>
      <c r="B19067" s="74" t="str">
        <v/>
      </c>
      <c r="C19067" s="75">
        <f>IF($E19067="","",IFERROR(VLOOKUP(TRIM(E19067&amp;""),'Référentiel Articles'!$A$2:$F$634,2,FALSE),""))</f>
      </c>
      <c r="D19067" s="75">
        <f>IF($E19067="","",IFERROR(VLOOKUP(TRIM(E19067&amp;""),'Référentiel Articles'!$A$2:$F$634,3,FALSE),""))</f>
      </c>
      <c r="E19067" s="74" t="str">
        <v/>
      </c>
      <c r="F19067" s="75">
        <f>IF($E19067="","",IFERROR(VLOOKUP(TRIM(E19067&amp;""),'Référentiel Articles'!$A$2:$F$634,4,FALSE),""))</f>
      </c>
      <c r="G19067" s="76">
        <f>IF($E19067="","",IFERROR(VLOOKUP(TRIM(E19067&amp;""),'Référentiel Articles'!$A$2:$F$634,5,FALSE),""))</f>
      </c>
      <c r="H19067" s="77" t="str">
        <v/>
      </c>
      <c r="I19067" s="76">
        <f>IF($E19067="","",IFERROR(VLOOKUP(TRIM(E19067&amp;""),'Référentiel Articles'!$A$2:$F$634,6,FALSE),""))</f>
      </c>
      <c r="J19067" s="78">
        <f>IF(OR($E19067="",$H19067=""),"",$H19067*$I19067)</f>
      </c>
      <c r="K19067" s="79" t="str">
        <v/>
      </c>
    </row>
    <row r="19068">
      <c r="A19068" s="81" t="str">
        <v/>
      </c>
      <c r="B19068" s="81" t="str">
        <v/>
      </c>
      <c r="C19068" s="83">
        <f>IF($E19068="","",IFERROR(VLOOKUP(TRIM(E19068&amp;""),'Référentiel Articles'!$A$2:$F$634,2,FALSE),""))</f>
      </c>
      <c r="D19068" s="83">
        <f>IF($E19068="","",IFERROR(VLOOKUP(TRIM(E19068&amp;""),'Référentiel Articles'!$A$2:$F$634,3,FALSE),""))</f>
      </c>
      <c r="E19068" s="81" t="str">
        <v/>
      </c>
      <c r="F19068" s="83">
        <f>IF($E19068="","",IFERROR(VLOOKUP(TRIM(E19068&amp;""),'Référentiel Articles'!$A$2:$F$634,4,FALSE),""))</f>
      </c>
      <c r="G19068" s="84">
        <f>IF($E19068="","",IFERROR(VLOOKUP(TRIM(E19068&amp;""),'Référentiel Articles'!$A$2:$F$634,5,FALSE),""))</f>
      </c>
      <c r="H19068" s="85" t="str">
        <v/>
      </c>
      <c r="I19068" s="84">
        <f>IF($E19068="","",IFERROR(VLOOKUP(TRIM(E19068&amp;""),'Référentiel Articles'!$A$2:$F$634,6,FALSE),""))</f>
      </c>
      <c r="J19068" s="90">
        <f>IF(OR($E19068="",$H19068=""),"",$H19068*$I19068)</f>
      </c>
      <c r="K19068" s="87" t="str">
        <v/>
      </c>
    </row>
    <row r="19069">
      <c r="A19069" s="74" t="str">
        <v/>
      </c>
      <c r="B19069" s="74" t="str">
        <v/>
      </c>
      <c r="C19069" s="75">
        <f>IF($E19069="","",IFERROR(VLOOKUP(TRIM(E19069&amp;""),'Référentiel Articles'!$A$2:$F$634,2,FALSE),""))</f>
      </c>
      <c r="D19069" s="75">
        <f>IF($E19069="","",IFERROR(VLOOKUP(TRIM(E19069&amp;""),'Référentiel Articles'!$A$2:$F$634,3,FALSE),""))</f>
      </c>
      <c r="E19069" s="74" t="str">
        <v/>
      </c>
      <c r="F19069" s="75">
        <f>IF($E19069="","",IFERROR(VLOOKUP(TRIM(E19069&amp;""),'Référentiel Articles'!$A$2:$F$634,4,FALSE),""))</f>
      </c>
      <c r="G19069" s="76">
        <f>IF($E19069="","",IFERROR(VLOOKUP(TRIM(E19069&amp;""),'Référentiel Articles'!$A$2:$F$634,5,FALSE),""))</f>
      </c>
      <c r="H19069" s="77" t="str">
        <v/>
      </c>
      <c r="I19069" s="76">
        <f>IF($E19069="","",IFERROR(VLOOKUP(TRIM(E19069&amp;""),'Référentiel Articles'!$A$2:$F$634,6,FALSE),""))</f>
      </c>
      <c r="J19069" s="78">
        <f>IF(OR($E19069="",$H19069=""),"",$H19069*$I19069)</f>
      </c>
      <c r="K19069" s="79" t="str">
        <v/>
      </c>
    </row>
    <row r="19070">
      <c r="A19070" s="81" t="str">
        <v/>
      </c>
      <c r="B19070" s="81" t="str">
        <v/>
      </c>
      <c r="C19070" s="83">
        <f>IF($E19070="","",IFERROR(VLOOKUP(TRIM(E19070&amp;""),'Référentiel Articles'!$A$2:$F$634,2,FALSE),""))</f>
      </c>
      <c r="D19070" s="83">
        <f>IF($E19070="","",IFERROR(VLOOKUP(TRIM(E19070&amp;""),'Référentiel Articles'!$A$2:$F$634,3,FALSE),""))</f>
      </c>
      <c r="E19070" s="81" t="str">
        <v/>
      </c>
      <c r="F19070" s="83">
        <f>IF($E19070="","",IFERROR(VLOOKUP(TRIM(E19070&amp;""),'Référentiel Articles'!$A$2:$F$634,4,FALSE),""))</f>
      </c>
      <c r="G19070" s="84">
        <f>IF($E19070="","",IFERROR(VLOOKUP(TRIM(E19070&amp;""),'Référentiel Articles'!$A$2:$F$634,5,FALSE),""))</f>
      </c>
      <c r="H19070" s="85" t="str">
        <v/>
      </c>
      <c r="I19070" s="84">
        <f>IF($E19070="","",IFERROR(VLOOKUP(TRIM(E19070&amp;""),'Référentiel Articles'!$A$2:$F$634,6,FALSE),""))</f>
      </c>
      <c r="J19070" s="90">
        <f>IF(OR($E19070="",$H19070=""),"",$H19070*$I19070)</f>
      </c>
      <c r="K19070" s="87" t="str">
        <v/>
      </c>
    </row>
    <row r="19071">
      <c r="A19071" s="74" t="str">
        <v/>
      </c>
      <c r="B19071" s="74" t="str">
        <v/>
      </c>
      <c r="C19071" s="75">
        <f>IF($E19071="","",IFERROR(VLOOKUP(TRIM(E19071&amp;""),'Référentiel Articles'!$A$2:$F$634,2,FALSE),""))</f>
      </c>
      <c r="D19071" s="75">
        <f>IF($E19071="","",IFERROR(VLOOKUP(TRIM(E19071&amp;""),'Référentiel Articles'!$A$2:$F$634,3,FALSE),""))</f>
      </c>
      <c r="E19071" s="74" t="str">
        <v/>
      </c>
      <c r="F19071" s="75">
        <f>IF($E19071="","",IFERROR(VLOOKUP(TRIM(E19071&amp;""),'Référentiel Articles'!$A$2:$F$634,4,FALSE),""))</f>
      </c>
      <c r="G19071" s="76">
        <f>IF($E19071="","",IFERROR(VLOOKUP(TRIM(E19071&amp;""),'Référentiel Articles'!$A$2:$F$634,5,FALSE),""))</f>
      </c>
      <c r="H19071" s="77" t="str">
        <v/>
      </c>
      <c r="I19071" s="76">
        <f>IF($E19071="","",IFERROR(VLOOKUP(TRIM(E19071&amp;""),'Référentiel Articles'!$A$2:$F$634,6,FALSE),""))</f>
      </c>
      <c r="J19071" s="78">
        <f>IF(OR($E19071="",$H19071=""),"",$H19071*$I19071)</f>
      </c>
      <c r="K19071" s="79" t="str">
        <v/>
      </c>
    </row>
    <row r="19072">
      <c r="A19072" s="81" t="str">
        <v/>
      </c>
      <c r="B19072" s="81" t="str">
        <v/>
      </c>
      <c r="C19072" s="83">
        <f>IF($E19072="","",IFERROR(VLOOKUP(TRIM(E19072&amp;""),'Référentiel Articles'!$A$2:$F$634,2,FALSE),""))</f>
      </c>
      <c r="D19072" s="83">
        <f>IF($E19072="","",IFERROR(VLOOKUP(TRIM(E19072&amp;""),'Référentiel Articles'!$A$2:$F$634,3,FALSE),""))</f>
      </c>
      <c r="E19072" s="81" t="str">
        <v/>
      </c>
      <c r="F19072" s="83">
        <f>IF($E19072="","",IFERROR(VLOOKUP(TRIM(E19072&amp;""),'Référentiel Articles'!$A$2:$F$634,4,FALSE),""))</f>
      </c>
      <c r="G19072" s="84">
        <f>IF($E19072="","",IFERROR(VLOOKUP(TRIM(E19072&amp;""),'Référentiel Articles'!$A$2:$F$634,5,FALSE),""))</f>
      </c>
      <c r="H19072" s="85" t="str">
        <v/>
      </c>
      <c r="I19072" s="84">
        <f>IF($E19072="","",IFERROR(VLOOKUP(TRIM(E19072&amp;""),'Référentiel Articles'!$A$2:$F$634,6,FALSE),""))</f>
      </c>
      <c r="J19072" s="90">
        <f>IF(OR($E19072="",$H19072=""),"",$H19072*$I19072)</f>
      </c>
      <c r="K19072" s="87" t="str">
        <v/>
      </c>
    </row>
    <row r="19073">
      <c r="A19073" s="74" t="str">
        <v/>
      </c>
      <c r="B19073" s="74" t="str">
        <v/>
      </c>
      <c r="C19073" s="75">
        <f>IF($E19073="","",IFERROR(VLOOKUP(TRIM(E19073&amp;""),'Référentiel Articles'!$A$2:$F$634,2,FALSE),""))</f>
      </c>
      <c r="D19073" s="75">
        <f>IF($E19073="","",IFERROR(VLOOKUP(TRIM(E19073&amp;""),'Référentiel Articles'!$A$2:$F$634,3,FALSE),""))</f>
      </c>
      <c r="E19073" s="74" t="str">
        <v/>
      </c>
      <c r="F19073" s="75">
        <f>IF($E19073="","",IFERROR(VLOOKUP(TRIM(E19073&amp;""),'Référentiel Articles'!$A$2:$F$634,4,FALSE),""))</f>
      </c>
      <c r="G19073" s="76">
        <f>IF($E19073="","",IFERROR(VLOOKUP(TRIM(E19073&amp;""),'Référentiel Articles'!$A$2:$F$634,5,FALSE),""))</f>
      </c>
      <c r="H19073" s="77" t="str">
        <v/>
      </c>
      <c r="I19073" s="76">
        <f>IF($E19073="","",IFERROR(VLOOKUP(TRIM(E19073&amp;""),'Référentiel Articles'!$A$2:$F$634,6,FALSE),""))</f>
      </c>
      <c r="J19073" s="78">
        <f>IF(OR($E19073="",$H19073=""),"",$H19073*$I19073)</f>
      </c>
      <c r="K19073" s="79" t="str">
        <v/>
      </c>
    </row>
    <row r="19074">
      <c r="A19074" s="81" t="str">
        <v/>
      </c>
      <c r="B19074" s="81" t="str">
        <v/>
      </c>
      <c r="C19074" s="83">
        <f>IF($E19074="","",IFERROR(VLOOKUP(TRIM(E19074&amp;""),'Référentiel Articles'!$A$2:$F$634,2,FALSE),""))</f>
      </c>
      <c r="D19074" s="83">
        <f>IF($E19074="","",IFERROR(VLOOKUP(TRIM(E19074&amp;""),'Référentiel Articles'!$A$2:$F$634,3,FALSE),""))</f>
      </c>
      <c r="E19074" s="81" t="str">
        <v/>
      </c>
      <c r="F19074" s="83">
        <f>IF($E19074="","",IFERROR(VLOOKUP(TRIM(E19074&amp;""),'Référentiel Articles'!$A$2:$F$634,4,FALSE),""))</f>
      </c>
      <c r="G19074" s="84">
        <f>IF($E19074="","",IFERROR(VLOOKUP(TRIM(E19074&amp;""),'Référentiel Articles'!$A$2:$F$634,5,FALSE),""))</f>
      </c>
      <c r="H19074" s="85" t="str">
        <v/>
      </c>
      <c r="I19074" s="84">
        <f>IF($E19074="","",IFERROR(VLOOKUP(TRIM(E19074&amp;""),'Référentiel Articles'!$A$2:$F$634,6,FALSE),""))</f>
      </c>
      <c r="J19074" s="90">
        <f>IF(OR($E19074="",$H19074=""),"",$H19074*$I19074)</f>
      </c>
      <c r="K19074" s="87" t="str">
        <v/>
      </c>
    </row>
    <row r="19075">
      <c r="A19075" s="74" t="str">
        <v/>
      </c>
      <c r="B19075" s="74" t="str">
        <v/>
      </c>
      <c r="C19075" s="75">
        <f>IF($E19075="","",IFERROR(VLOOKUP(TRIM(E19075&amp;""),'Référentiel Articles'!$A$2:$F$634,2,FALSE),""))</f>
      </c>
      <c r="D19075" s="75">
        <f>IF($E19075="","",IFERROR(VLOOKUP(TRIM(E19075&amp;""),'Référentiel Articles'!$A$2:$F$634,3,FALSE),""))</f>
      </c>
      <c r="E19075" s="74" t="str">
        <v/>
      </c>
      <c r="F19075" s="75">
        <f>IF($E19075="","",IFERROR(VLOOKUP(TRIM(E19075&amp;""),'Référentiel Articles'!$A$2:$F$634,4,FALSE),""))</f>
      </c>
      <c r="G19075" s="76">
        <f>IF($E19075="","",IFERROR(VLOOKUP(TRIM(E19075&amp;""),'Référentiel Articles'!$A$2:$F$634,5,FALSE),""))</f>
      </c>
      <c r="H19075" s="77" t="str">
        <v/>
      </c>
      <c r="I19075" s="76">
        <f>IF($E19075="","",IFERROR(VLOOKUP(TRIM(E19075&amp;""),'Référentiel Articles'!$A$2:$F$634,6,FALSE),""))</f>
      </c>
      <c r="J19075" s="78">
        <f>IF(OR($E19075="",$H19075=""),"",$H19075*$I19075)</f>
      </c>
      <c r="K19075" s="79" t="str">
        <v/>
      </c>
    </row>
    <row r="19076">
      <c r="A19076" s="81" t="str">
        <v/>
      </c>
      <c r="B19076" s="81" t="str">
        <v/>
      </c>
      <c r="C19076" s="83">
        <f>IF($E19076="","",IFERROR(VLOOKUP(TRIM(E19076&amp;""),'Référentiel Articles'!$A$2:$F$634,2,FALSE),""))</f>
      </c>
      <c r="D19076" s="83">
        <f>IF($E19076="","",IFERROR(VLOOKUP(TRIM(E19076&amp;""),'Référentiel Articles'!$A$2:$F$634,3,FALSE),""))</f>
      </c>
      <c r="E19076" s="81" t="str">
        <v/>
      </c>
      <c r="F19076" s="83">
        <f>IF($E19076="","",IFERROR(VLOOKUP(TRIM(E19076&amp;""),'Référentiel Articles'!$A$2:$F$634,4,FALSE),""))</f>
      </c>
      <c r="G19076" s="84">
        <f>IF($E19076="","",IFERROR(VLOOKUP(TRIM(E19076&amp;""),'Référentiel Articles'!$A$2:$F$634,5,FALSE),""))</f>
      </c>
      <c r="H19076" s="85" t="str">
        <v/>
      </c>
      <c r="I19076" s="84">
        <f>IF($E19076="","",IFERROR(VLOOKUP(TRIM(E19076&amp;""),'Référentiel Articles'!$A$2:$F$634,6,FALSE),""))</f>
      </c>
      <c r="J19076" s="90">
        <f>IF(OR($E19076="",$H19076=""),"",$H19076*$I19076)</f>
      </c>
      <c r="K19076" s="87" t="str">
        <v/>
      </c>
    </row>
    <row r="19077">
      <c r="A19077" s="74" t="str">
        <v/>
      </c>
      <c r="B19077" s="74" t="str">
        <v/>
      </c>
      <c r="C19077" s="75">
        <f>IF($E19077="","",IFERROR(VLOOKUP(TRIM(E19077&amp;""),'Référentiel Articles'!$A$2:$F$634,2,FALSE),""))</f>
      </c>
      <c r="D19077" s="75">
        <f>IF($E19077="","",IFERROR(VLOOKUP(TRIM(E19077&amp;""),'Référentiel Articles'!$A$2:$F$634,3,FALSE),""))</f>
      </c>
      <c r="E19077" s="74" t="str">
        <v/>
      </c>
      <c r="F19077" s="75">
        <f>IF($E19077="","",IFERROR(VLOOKUP(TRIM(E19077&amp;""),'Référentiel Articles'!$A$2:$F$634,4,FALSE),""))</f>
      </c>
      <c r="G19077" s="76">
        <f>IF($E19077="","",IFERROR(VLOOKUP(TRIM(E19077&amp;""),'Référentiel Articles'!$A$2:$F$634,5,FALSE),""))</f>
      </c>
      <c r="H19077" s="77" t="str">
        <v/>
      </c>
      <c r="I19077" s="76">
        <f>IF($E19077="","",IFERROR(VLOOKUP(TRIM(E19077&amp;""),'Référentiel Articles'!$A$2:$F$634,6,FALSE),""))</f>
      </c>
      <c r="J19077" s="78">
        <f>IF(OR($E19077="",$H19077=""),"",$H19077*$I19077)</f>
      </c>
      <c r="K19077" s="79" t="str">
        <v/>
      </c>
    </row>
    <row r="19078">
      <c r="A19078" s="81" t="str">
        <v/>
      </c>
      <c r="B19078" s="81" t="str">
        <v/>
      </c>
      <c r="C19078" s="83">
        <f>IF($E19078="","",IFERROR(VLOOKUP(TRIM(E19078&amp;""),'Référentiel Articles'!$A$2:$F$634,2,FALSE),""))</f>
      </c>
      <c r="D19078" s="83">
        <f>IF($E19078="","",IFERROR(VLOOKUP(TRIM(E19078&amp;""),'Référentiel Articles'!$A$2:$F$634,3,FALSE),""))</f>
      </c>
      <c r="E19078" s="81" t="str">
        <v/>
      </c>
      <c r="F19078" s="83">
        <f>IF($E19078="","",IFERROR(VLOOKUP(TRIM(E19078&amp;""),'Référentiel Articles'!$A$2:$F$634,4,FALSE),""))</f>
      </c>
      <c r="G19078" s="84">
        <f>IF($E19078="","",IFERROR(VLOOKUP(TRIM(E19078&amp;""),'Référentiel Articles'!$A$2:$F$634,5,FALSE),""))</f>
      </c>
      <c r="H19078" s="85" t="str">
        <v/>
      </c>
      <c r="I19078" s="84">
        <f>IF($E19078="","",IFERROR(VLOOKUP(TRIM(E19078&amp;""),'Référentiel Articles'!$A$2:$F$634,6,FALSE),""))</f>
      </c>
      <c r="J19078" s="90">
        <f>IF(OR($E19078="",$H19078=""),"",$H19078*$I19078)</f>
      </c>
      <c r="K19078" s="87" t="str">
        <v/>
      </c>
    </row>
    <row r="19079">
      <c r="A19079" s="74" t="str">
        <v/>
      </c>
      <c r="B19079" s="74" t="str">
        <v/>
      </c>
      <c r="C19079" s="75">
        <f>IF($E19079="","",IFERROR(VLOOKUP(TRIM(E19079&amp;""),'Référentiel Articles'!$A$2:$F$634,2,FALSE),""))</f>
      </c>
      <c r="D19079" s="75">
        <f>IF($E19079="","",IFERROR(VLOOKUP(TRIM(E19079&amp;""),'Référentiel Articles'!$A$2:$F$634,3,FALSE),""))</f>
      </c>
      <c r="E19079" s="74" t="str">
        <v/>
      </c>
      <c r="F19079" s="75">
        <f>IF($E19079="","",IFERROR(VLOOKUP(TRIM(E19079&amp;""),'Référentiel Articles'!$A$2:$F$634,4,FALSE),""))</f>
      </c>
      <c r="G19079" s="76">
        <f>IF($E19079="","",IFERROR(VLOOKUP(TRIM(E19079&amp;""),'Référentiel Articles'!$A$2:$F$634,5,FALSE),""))</f>
      </c>
      <c r="H19079" s="77" t="str">
        <v/>
      </c>
      <c r="I19079" s="76">
        <f>IF($E19079="","",IFERROR(VLOOKUP(TRIM(E19079&amp;""),'Référentiel Articles'!$A$2:$F$634,6,FALSE),""))</f>
      </c>
      <c r="J19079" s="78">
        <f>IF(OR($E19079="",$H19079=""),"",$H19079*$I19079)</f>
      </c>
      <c r="K19079" s="79" t="str">
        <v/>
      </c>
    </row>
    <row r="19080">
      <c r="A19080" s="81" t="str">
        <v/>
      </c>
      <c r="B19080" s="81" t="str">
        <v/>
      </c>
      <c r="C19080" s="83">
        <f>IF($E19080="","",IFERROR(VLOOKUP(TRIM(E19080&amp;""),'Référentiel Articles'!$A$2:$F$634,2,FALSE),""))</f>
      </c>
      <c r="D19080" s="83">
        <f>IF($E19080="","",IFERROR(VLOOKUP(TRIM(E19080&amp;""),'Référentiel Articles'!$A$2:$F$634,3,FALSE),""))</f>
      </c>
      <c r="E19080" s="81" t="str">
        <v/>
      </c>
      <c r="F19080" s="83">
        <f>IF($E19080="","",IFERROR(VLOOKUP(TRIM(E19080&amp;""),'Référentiel Articles'!$A$2:$F$634,4,FALSE),""))</f>
      </c>
      <c r="G19080" s="84">
        <f>IF($E19080="","",IFERROR(VLOOKUP(TRIM(E19080&amp;""),'Référentiel Articles'!$A$2:$F$634,5,FALSE),""))</f>
      </c>
      <c r="H19080" s="85" t="str">
        <v/>
      </c>
      <c r="I19080" s="84">
        <f>IF($E19080="","",IFERROR(VLOOKUP(TRIM(E19080&amp;""),'Référentiel Articles'!$A$2:$F$634,6,FALSE),""))</f>
      </c>
      <c r="J19080" s="90">
        <f>IF(OR($E19080="",$H19080=""),"",$H19080*$I19080)</f>
      </c>
      <c r="K19080" s="87" t="str">
        <v/>
      </c>
    </row>
    <row r="19081">
      <c r="A19081" s="74" t="str">
        <v/>
      </c>
      <c r="B19081" s="74" t="str">
        <v/>
      </c>
      <c r="C19081" s="75">
        <f>IF($E19081="","",IFERROR(VLOOKUP(TRIM(E19081&amp;""),'Référentiel Articles'!$A$2:$F$634,2,FALSE),""))</f>
      </c>
      <c r="D19081" s="75">
        <f>IF($E19081="","",IFERROR(VLOOKUP(TRIM(E19081&amp;""),'Référentiel Articles'!$A$2:$F$634,3,FALSE),""))</f>
      </c>
      <c r="E19081" s="74" t="str">
        <v/>
      </c>
      <c r="F19081" s="75">
        <f>IF($E19081="","",IFERROR(VLOOKUP(TRIM(E19081&amp;""),'Référentiel Articles'!$A$2:$F$634,4,FALSE),""))</f>
      </c>
      <c r="G19081" s="76">
        <f>IF($E19081="","",IFERROR(VLOOKUP(TRIM(E19081&amp;""),'Référentiel Articles'!$A$2:$F$634,5,FALSE),""))</f>
      </c>
      <c r="H19081" s="77" t="str">
        <v/>
      </c>
      <c r="I19081" s="76">
        <f>IF($E19081="","",IFERROR(VLOOKUP(TRIM(E19081&amp;""),'Référentiel Articles'!$A$2:$F$634,6,FALSE),""))</f>
      </c>
      <c r="J19081" s="78">
        <f>IF(OR($E19081="",$H19081=""),"",$H19081*$I19081)</f>
      </c>
      <c r="K19081" s="79" t="str">
        <v/>
      </c>
    </row>
    <row r="19082">
      <c r="A19082" s="81" t="str">
        <v/>
      </c>
      <c r="B19082" s="81" t="str">
        <v/>
      </c>
      <c r="C19082" s="83">
        <f>IF($E19082="","",IFERROR(VLOOKUP(TRIM(E19082&amp;""),'Référentiel Articles'!$A$2:$F$634,2,FALSE),""))</f>
      </c>
      <c r="D19082" s="83">
        <f>IF($E19082="","",IFERROR(VLOOKUP(TRIM(E19082&amp;""),'Référentiel Articles'!$A$2:$F$634,3,FALSE),""))</f>
      </c>
      <c r="E19082" s="81" t="str">
        <v/>
      </c>
      <c r="F19082" s="83">
        <f>IF($E19082="","",IFERROR(VLOOKUP(TRIM(E19082&amp;""),'Référentiel Articles'!$A$2:$F$634,4,FALSE),""))</f>
      </c>
      <c r="G19082" s="84">
        <f>IF($E19082="","",IFERROR(VLOOKUP(TRIM(E19082&amp;""),'Référentiel Articles'!$A$2:$F$634,5,FALSE),""))</f>
      </c>
      <c r="H19082" s="85" t="str">
        <v/>
      </c>
      <c r="I19082" s="84">
        <f>IF($E19082="","",IFERROR(VLOOKUP(TRIM(E19082&amp;""),'Référentiel Articles'!$A$2:$F$634,6,FALSE),""))</f>
      </c>
      <c r="J19082" s="90">
        <f>IF(OR($E19082="",$H19082=""),"",$H19082*$I19082)</f>
      </c>
      <c r="K19082" s="87" t="str">
        <v/>
      </c>
    </row>
    <row r="19083">
      <c r="A19083" s="74" t="str">
        <v/>
      </c>
      <c r="B19083" s="74" t="str">
        <v/>
      </c>
      <c r="C19083" s="75">
        <f>IF($E19083="","",IFERROR(VLOOKUP(TRIM(E19083&amp;""),'Référentiel Articles'!$A$2:$F$634,2,FALSE),""))</f>
      </c>
      <c r="D19083" s="75">
        <f>IF($E19083="","",IFERROR(VLOOKUP(TRIM(E19083&amp;""),'Référentiel Articles'!$A$2:$F$634,3,FALSE),""))</f>
      </c>
      <c r="E19083" s="74" t="str">
        <v/>
      </c>
      <c r="F19083" s="75">
        <f>IF($E19083="","",IFERROR(VLOOKUP(TRIM(E19083&amp;""),'Référentiel Articles'!$A$2:$F$634,4,FALSE),""))</f>
      </c>
      <c r="G19083" s="76">
        <f>IF($E19083="","",IFERROR(VLOOKUP(TRIM(E19083&amp;""),'Référentiel Articles'!$A$2:$F$634,5,FALSE),""))</f>
      </c>
      <c r="H19083" s="77" t="str">
        <v/>
      </c>
      <c r="I19083" s="76">
        <f>IF($E19083="","",IFERROR(VLOOKUP(TRIM(E19083&amp;""),'Référentiel Articles'!$A$2:$F$634,6,FALSE),""))</f>
      </c>
      <c r="J19083" s="78">
        <f>IF(OR($E19083="",$H19083=""),"",$H19083*$I19083)</f>
      </c>
      <c r="K19083" s="79" t="str">
        <v/>
      </c>
    </row>
    <row r="19084">
      <c r="A19084" s="81" t="str">
        <v/>
      </c>
      <c r="B19084" s="81" t="str">
        <v/>
      </c>
      <c r="C19084" s="83">
        <f>IF($E19084="","",IFERROR(VLOOKUP(TRIM(E19084&amp;""),'Référentiel Articles'!$A$2:$F$634,2,FALSE),""))</f>
      </c>
      <c r="D19084" s="83">
        <f>IF($E19084="","",IFERROR(VLOOKUP(TRIM(E19084&amp;""),'Référentiel Articles'!$A$2:$F$634,3,FALSE),""))</f>
      </c>
      <c r="E19084" s="81" t="str">
        <v/>
      </c>
      <c r="F19084" s="83">
        <f>IF($E19084="","",IFERROR(VLOOKUP(TRIM(E19084&amp;""),'Référentiel Articles'!$A$2:$F$634,4,FALSE),""))</f>
      </c>
      <c r="G19084" s="84">
        <f>IF($E19084="","",IFERROR(VLOOKUP(TRIM(E19084&amp;""),'Référentiel Articles'!$A$2:$F$634,5,FALSE),""))</f>
      </c>
      <c r="H19084" s="85" t="str">
        <v/>
      </c>
      <c r="I19084" s="84">
        <f>IF($E19084="","",IFERROR(VLOOKUP(TRIM(E19084&amp;""),'Référentiel Articles'!$A$2:$F$634,6,FALSE),""))</f>
      </c>
      <c r="J19084" s="90">
        <f>IF(OR($E19084="",$H19084=""),"",$H19084*$I19084)</f>
      </c>
      <c r="K19084" s="87" t="str">
        <v/>
      </c>
    </row>
    <row r="19085">
      <c r="A19085" s="74" t="str">
        <v/>
      </c>
      <c r="B19085" s="74" t="str">
        <v/>
      </c>
      <c r="C19085" s="75">
        <f>IF($E19085="","",IFERROR(VLOOKUP(TRIM(E19085&amp;""),'Référentiel Articles'!$A$2:$F$634,2,FALSE),""))</f>
      </c>
      <c r="D19085" s="75">
        <f>IF($E19085="","",IFERROR(VLOOKUP(TRIM(E19085&amp;""),'Référentiel Articles'!$A$2:$F$634,3,FALSE),""))</f>
      </c>
      <c r="E19085" s="74" t="str">
        <v/>
      </c>
      <c r="F19085" s="75">
        <f>IF($E19085="","",IFERROR(VLOOKUP(TRIM(E19085&amp;""),'Référentiel Articles'!$A$2:$F$634,4,FALSE),""))</f>
      </c>
      <c r="G19085" s="76">
        <f>IF($E19085="","",IFERROR(VLOOKUP(TRIM(E19085&amp;""),'Référentiel Articles'!$A$2:$F$634,5,FALSE),""))</f>
      </c>
      <c r="H19085" s="77" t="str">
        <v/>
      </c>
      <c r="I19085" s="76">
        <f>IF($E19085="","",IFERROR(VLOOKUP(TRIM(E19085&amp;""),'Référentiel Articles'!$A$2:$F$634,6,FALSE),""))</f>
      </c>
      <c r="J19085" s="78">
        <f>IF(OR($E19085="",$H19085=""),"",$H19085*$I19085)</f>
      </c>
      <c r="K19085" s="79" t="str">
        <v/>
      </c>
    </row>
    <row r="19086">
      <c r="A19086" s="81" t="str">
        <v/>
      </c>
      <c r="B19086" s="81" t="str">
        <v/>
      </c>
      <c r="C19086" s="83">
        <f>IF($E19086="","",IFERROR(VLOOKUP(TRIM(E19086&amp;""),'Référentiel Articles'!$A$2:$F$634,2,FALSE),""))</f>
      </c>
      <c r="D19086" s="83">
        <f>IF($E19086="","",IFERROR(VLOOKUP(TRIM(E19086&amp;""),'Référentiel Articles'!$A$2:$F$634,3,FALSE),""))</f>
      </c>
      <c r="E19086" s="81" t="str">
        <v/>
      </c>
      <c r="F19086" s="83">
        <f>IF($E19086="","",IFERROR(VLOOKUP(TRIM(E19086&amp;""),'Référentiel Articles'!$A$2:$F$634,4,FALSE),""))</f>
      </c>
      <c r="G19086" s="84">
        <f>IF($E19086="","",IFERROR(VLOOKUP(TRIM(E19086&amp;""),'Référentiel Articles'!$A$2:$F$634,5,FALSE),""))</f>
      </c>
      <c r="H19086" s="85" t="str">
        <v/>
      </c>
      <c r="I19086" s="84">
        <f>IF($E19086="","",IFERROR(VLOOKUP(TRIM(E19086&amp;""),'Référentiel Articles'!$A$2:$F$634,6,FALSE),""))</f>
      </c>
      <c r="J19086" s="90">
        <f>IF(OR($E19086="",$H19086=""),"",$H19086*$I19086)</f>
      </c>
      <c r="K19086" s="87" t="str">
        <v/>
      </c>
    </row>
    <row r="19087">
      <c r="A19087" s="74" t="str">
        <v/>
      </c>
      <c r="B19087" s="74" t="str">
        <v/>
      </c>
      <c r="C19087" s="75">
        <f>IF($E19087="","",IFERROR(VLOOKUP(TRIM(E19087&amp;""),'Référentiel Articles'!$A$2:$F$634,2,FALSE),""))</f>
      </c>
      <c r="D19087" s="75">
        <f>IF($E19087="","",IFERROR(VLOOKUP(TRIM(E19087&amp;""),'Référentiel Articles'!$A$2:$F$634,3,FALSE),""))</f>
      </c>
      <c r="E19087" s="74" t="str">
        <v/>
      </c>
      <c r="F19087" s="75">
        <f>IF($E19087="","",IFERROR(VLOOKUP(TRIM(E19087&amp;""),'Référentiel Articles'!$A$2:$F$634,4,FALSE),""))</f>
      </c>
      <c r="G19087" s="76">
        <f>IF($E19087="","",IFERROR(VLOOKUP(TRIM(E19087&amp;""),'Référentiel Articles'!$A$2:$F$634,5,FALSE),""))</f>
      </c>
      <c r="H19087" s="77" t="str">
        <v/>
      </c>
      <c r="I19087" s="76">
        <f>IF($E19087="","",IFERROR(VLOOKUP(TRIM(E19087&amp;""),'Référentiel Articles'!$A$2:$F$634,6,FALSE),""))</f>
      </c>
      <c r="J19087" s="78">
        <f>IF(OR($E19087="",$H19087=""),"",$H19087*$I19087)</f>
      </c>
      <c r="K19087" s="79" t="str">
        <v/>
      </c>
    </row>
    <row r="19088">
      <c r="A19088" s="81" t="str">
        <v/>
      </c>
      <c r="B19088" s="81" t="str">
        <v/>
      </c>
      <c r="C19088" s="83">
        <f>IF($E19088="","",IFERROR(VLOOKUP(TRIM(E19088&amp;""),'Référentiel Articles'!$A$2:$F$634,2,FALSE),""))</f>
      </c>
      <c r="D19088" s="83">
        <f>IF($E19088="","",IFERROR(VLOOKUP(TRIM(E19088&amp;""),'Référentiel Articles'!$A$2:$F$634,3,FALSE),""))</f>
      </c>
      <c r="E19088" s="81" t="str">
        <v/>
      </c>
      <c r="F19088" s="83">
        <f>IF($E19088="","",IFERROR(VLOOKUP(TRIM(E19088&amp;""),'Référentiel Articles'!$A$2:$F$634,4,FALSE),""))</f>
      </c>
      <c r="G19088" s="84">
        <f>IF($E19088="","",IFERROR(VLOOKUP(TRIM(E19088&amp;""),'Référentiel Articles'!$A$2:$F$634,5,FALSE),""))</f>
      </c>
      <c r="H19088" s="85" t="str">
        <v/>
      </c>
      <c r="I19088" s="84">
        <f>IF($E19088="","",IFERROR(VLOOKUP(TRIM(E19088&amp;""),'Référentiel Articles'!$A$2:$F$634,6,FALSE),""))</f>
      </c>
      <c r="J19088" s="90">
        <f>IF(OR($E19088="",$H19088=""),"",$H19088*$I19088)</f>
      </c>
      <c r="K19088" s="87" t="str">
        <v/>
      </c>
    </row>
    <row r="19089">
      <c r="A19089" s="74" t="str">
        <v/>
      </c>
      <c r="B19089" s="74" t="str">
        <v/>
      </c>
      <c r="C19089" s="75">
        <f>IF($E19089="","",IFERROR(VLOOKUP(TRIM(E19089&amp;""),'Référentiel Articles'!$A$2:$F$634,2,FALSE),""))</f>
      </c>
      <c r="D19089" s="75">
        <f>IF($E19089="","",IFERROR(VLOOKUP(TRIM(E19089&amp;""),'Référentiel Articles'!$A$2:$F$634,3,FALSE),""))</f>
      </c>
      <c r="E19089" s="74" t="str">
        <v/>
      </c>
      <c r="F19089" s="75">
        <f>IF($E19089="","",IFERROR(VLOOKUP(TRIM(E19089&amp;""),'Référentiel Articles'!$A$2:$F$634,4,FALSE),""))</f>
      </c>
      <c r="G19089" s="76">
        <f>IF($E19089="","",IFERROR(VLOOKUP(TRIM(E19089&amp;""),'Référentiel Articles'!$A$2:$F$634,5,FALSE),""))</f>
      </c>
      <c r="H19089" s="77" t="str">
        <v/>
      </c>
      <c r="I19089" s="76">
        <f>IF($E19089="","",IFERROR(VLOOKUP(TRIM(E19089&amp;""),'Référentiel Articles'!$A$2:$F$634,6,FALSE),""))</f>
      </c>
      <c r="J19089" s="78">
        <f>IF(OR($E19089="",$H19089=""),"",$H19089*$I19089)</f>
      </c>
      <c r="K19089" s="79" t="str">
        <v/>
      </c>
    </row>
    <row r="19090">
      <c r="A19090" s="81" t="str">
        <v/>
      </c>
      <c r="B19090" s="81" t="str">
        <v/>
      </c>
      <c r="C19090" s="83">
        <f>IF($E19090="","",IFERROR(VLOOKUP(TRIM(E19090&amp;""),'Référentiel Articles'!$A$2:$F$634,2,FALSE),""))</f>
      </c>
      <c r="D19090" s="83">
        <f>IF($E19090="","",IFERROR(VLOOKUP(TRIM(E19090&amp;""),'Référentiel Articles'!$A$2:$F$634,3,FALSE),""))</f>
      </c>
      <c r="E19090" s="81" t="str">
        <v/>
      </c>
      <c r="F19090" s="83">
        <f>IF($E19090="","",IFERROR(VLOOKUP(TRIM(E19090&amp;""),'Référentiel Articles'!$A$2:$F$634,4,FALSE),""))</f>
      </c>
      <c r="G19090" s="84">
        <f>IF($E19090="","",IFERROR(VLOOKUP(TRIM(E19090&amp;""),'Référentiel Articles'!$A$2:$F$634,5,FALSE),""))</f>
      </c>
      <c r="H19090" s="85" t="str">
        <v/>
      </c>
      <c r="I19090" s="84">
        <f>IF($E19090="","",IFERROR(VLOOKUP(TRIM(E19090&amp;""),'Référentiel Articles'!$A$2:$F$634,6,FALSE),""))</f>
      </c>
      <c r="J19090" s="90">
        <f>IF(OR($E19090="",$H19090=""),"",$H19090*$I19090)</f>
      </c>
      <c r="K19090" s="87" t="str">
        <v/>
      </c>
    </row>
    <row r="19091">
      <c r="A19091" s="74" t="str">
        <v/>
      </c>
      <c r="B19091" s="74" t="str">
        <v/>
      </c>
      <c r="C19091" s="75">
        <f>IF($E19091="","",IFERROR(VLOOKUP(TRIM(E19091&amp;""),'Référentiel Articles'!$A$2:$F$634,2,FALSE),""))</f>
      </c>
      <c r="D19091" s="75">
        <f>IF($E19091="","",IFERROR(VLOOKUP(TRIM(E19091&amp;""),'Référentiel Articles'!$A$2:$F$634,3,FALSE),""))</f>
      </c>
      <c r="E19091" s="74" t="str">
        <v/>
      </c>
      <c r="F19091" s="75">
        <f>IF($E19091="","",IFERROR(VLOOKUP(TRIM(E19091&amp;""),'Référentiel Articles'!$A$2:$F$634,4,FALSE),""))</f>
      </c>
      <c r="G19091" s="76">
        <f>IF($E19091="","",IFERROR(VLOOKUP(TRIM(E19091&amp;""),'Référentiel Articles'!$A$2:$F$634,5,FALSE),""))</f>
      </c>
      <c r="H19091" s="77" t="str">
        <v/>
      </c>
      <c r="I19091" s="76">
        <f>IF($E19091="","",IFERROR(VLOOKUP(TRIM(E19091&amp;""),'Référentiel Articles'!$A$2:$F$634,6,FALSE),""))</f>
      </c>
      <c r="J19091" s="78">
        <f>IF(OR($E19091="",$H19091=""),"",$H19091*$I19091)</f>
      </c>
      <c r="K19091" s="79" t="str">
        <v/>
      </c>
    </row>
    <row r="19092">
      <c r="A19092" s="81" t="str">
        <v/>
      </c>
      <c r="B19092" s="81" t="str">
        <v/>
      </c>
      <c r="C19092" s="83">
        <f>IF($E19092="","",IFERROR(VLOOKUP(TRIM(E19092&amp;""),'Référentiel Articles'!$A$2:$F$634,2,FALSE),""))</f>
      </c>
      <c r="D19092" s="83">
        <f>IF($E19092="","",IFERROR(VLOOKUP(TRIM(E19092&amp;""),'Référentiel Articles'!$A$2:$F$634,3,FALSE),""))</f>
      </c>
      <c r="E19092" s="81" t="str">
        <v/>
      </c>
      <c r="F19092" s="83">
        <f>IF($E19092="","",IFERROR(VLOOKUP(TRIM(E19092&amp;""),'Référentiel Articles'!$A$2:$F$634,4,FALSE),""))</f>
      </c>
      <c r="G19092" s="84">
        <f>IF($E19092="","",IFERROR(VLOOKUP(TRIM(E19092&amp;""),'Référentiel Articles'!$A$2:$F$634,5,FALSE),""))</f>
      </c>
      <c r="H19092" s="85" t="str">
        <v/>
      </c>
      <c r="I19092" s="84">
        <f>IF($E19092="","",IFERROR(VLOOKUP(TRIM(E19092&amp;""),'Référentiel Articles'!$A$2:$F$634,6,FALSE),""))</f>
      </c>
      <c r="J19092" s="90">
        <f>IF(OR($E19092="",$H19092=""),"",$H19092*$I19092)</f>
      </c>
      <c r="K19092" s="87" t="str">
        <v/>
      </c>
    </row>
    <row r="19093">
      <c r="A19093" s="74" t="str">
        <v/>
      </c>
      <c r="B19093" s="74" t="str">
        <v/>
      </c>
      <c r="C19093" s="75">
        <f>IF($E19093="","",IFERROR(VLOOKUP(TRIM(E19093&amp;""),'Référentiel Articles'!$A$2:$F$634,2,FALSE),""))</f>
      </c>
      <c r="D19093" s="75">
        <f>IF($E19093="","",IFERROR(VLOOKUP(TRIM(E19093&amp;""),'Référentiel Articles'!$A$2:$F$634,3,FALSE),""))</f>
      </c>
      <c r="E19093" s="74" t="str">
        <v/>
      </c>
      <c r="F19093" s="75">
        <f>IF($E19093="","",IFERROR(VLOOKUP(TRIM(E19093&amp;""),'Référentiel Articles'!$A$2:$F$634,4,FALSE),""))</f>
      </c>
      <c r="G19093" s="76">
        <f>IF($E19093="","",IFERROR(VLOOKUP(TRIM(E19093&amp;""),'Référentiel Articles'!$A$2:$F$634,5,FALSE),""))</f>
      </c>
      <c r="H19093" s="77" t="str">
        <v/>
      </c>
      <c r="I19093" s="76">
        <f>IF($E19093="","",IFERROR(VLOOKUP(TRIM(E19093&amp;""),'Référentiel Articles'!$A$2:$F$634,6,FALSE),""))</f>
      </c>
      <c r="J19093" s="78">
        <f>IF(OR($E19093="",$H19093=""),"",$H19093*$I19093)</f>
      </c>
      <c r="K19093" s="79" t="str">
        <v/>
      </c>
    </row>
    <row r="19094">
      <c r="A19094" s="81" t="str">
        <v/>
      </c>
      <c r="B19094" s="81" t="str">
        <v/>
      </c>
      <c r="C19094" s="83">
        <f>IF($E19094="","",IFERROR(VLOOKUP(TRIM(E19094&amp;""),'Référentiel Articles'!$A$2:$F$634,2,FALSE),""))</f>
      </c>
      <c r="D19094" s="83">
        <f>IF($E19094="","",IFERROR(VLOOKUP(TRIM(E19094&amp;""),'Référentiel Articles'!$A$2:$F$634,3,FALSE),""))</f>
      </c>
      <c r="E19094" s="81" t="str">
        <v/>
      </c>
      <c r="F19094" s="83">
        <f>IF($E19094="","",IFERROR(VLOOKUP(TRIM(E19094&amp;""),'Référentiel Articles'!$A$2:$F$634,4,FALSE),""))</f>
      </c>
      <c r="G19094" s="84">
        <f>IF($E19094="","",IFERROR(VLOOKUP(TRIM(E19094&amp;""),'Référentiel Articles'!$A$2:$F$634,5,FALSE),""))</f>
      </c>
      <c r="H19094" s="85" t="str">
        <v/>
      </c>
      <c r="I19094" s="84">
        <f>IF($E19094="","",IFERROR(VLOOKUP(TRIM(E19094&amp;""),'Référentiel Articles'!$A$2:$F$634,6,FALSE),""))</f>
      </c>
      <c r="J19094" s="90">
        <f>IF(OR($E19094="",$H19094=""),"",$H19094*$I19094)</f>
      </c>
      <c r="K19094" s="87" t="str">
        <v/>
      </c>
    </row>
    <row r="19095">
      <c r="A19095" s="74" t="str">
        <v/>
      </c>
      <c r="B19095" s="74" t="str">
        <v/>
      </c>
      <c r="C19095" s="75">
        <f>IF($E19095="","",IFERROR(VLOOKUP(TRIM(E19095&amp;""),'Référentiel Articles'!$A$2:$F$634,2,FALSE),""))</f>
      </c>
      <c r="D19095" s="75">
        <f>IF($E19095="","",IFERROR(VLOOKUP(TRIM(E19095&amp;""),'Référentiel Articles'!$A$2:$F$634,3,FALSE),""))</f>
      </c>
      <c r="E19095" s="74" t="str">
        <v/>
      </c>
      <c r="F19095" s="75">
        <f>IF($E19095="","",IFERROR(VLOOKUP(TRIM(E19095&amp;""),'Référentiel Articles'!$A$2:$F$634,4,FALSE),""))</f>
      </c>
      <c r="G19095" s="76">
        <f>IF($E19095="","",IFERROR(VLOOKUP(TRIM(E19095&amp;""),'Référentiel Articles'!$A$2:$F$634,5,FALSE),""))</f>
      </c>
      <c r="H19095" s="77" t="str">
        <v/>
      </c>
      <c r="I19095" s="76">
        <f>IF($E19095="","",IFERROR(VLOOKUP(TRIM(E19095&amp;""),'Référentiel Articles'!$A$2:$F$634,6,FALSE),""))</f>
      </c>
      <c r="J19095" s="78">
        <f>IF(OR($E19095="",$H19095=""),"",$H19095*$I19095)</f>
      </c>
      <c r="K19095" s="79" t="str">
        <v/>
      </c>
    </row>
    <row r="19096">
      <c r="A19096" s="81" t="str">
        <v/>
      </c>
      <c r="B19096" s="81" t="str">
        <v/>
      </c>
      <c r="C19096" s="83">
        <f>IF($E19096="","",IFERROR(VLOOKUP(TRIM(E19096&amp;""),'Référentiel Articles'!$A$2:$F$634,2,FALSE),""))</f>
      </c>
      <c r="D19096" s="83">
        <f>IF($E19096="","",IFERROR(VLOOKUP(TRIM(E19096&amp;""),'Référentiel Articles'!$A$2:$F$634,3,FALSE),""))</f>
      </c>
      <c r="E19096" s="81" t="str">
        <v/>
      </c>
      <c r="F19096" s="83">
        <f>IF($E19096="","",IFERROR(VLOOKUP(TRIM(E19096&amp;""),'Référentiel Articles'!$A$2:$F$634,4,FALSE),""))</f>
      </c>
      <c r="G19096" s="84">
        <f>IF($E19096="","",IFERROR(VLOOKUP(TRIM(E19096&amp;""),'Référentiel Articles'!$A$2:$F$634,5,FALSE),""))</f>
      </c>
      <c r="H19096" s="85" t="str">
        <v/>
      </c>
      <c r="I19096" s="84">
        <f>IF($E19096="","",IFERROR(VLOOKUP(TRIM(E19096&amp;""),'Référentiel Articles'!$A$2:$F$634,6,FALSE),""))</f>
      </c>
      <c r="J19096" s="90">
        <f>IF(OR($E19096="",$H19096=""),"",$H19096*$I19096)</f>
      </c>
      <c r="K19096" s="87" t="str">
        <v/>
      </c>
    </row>
    <row r="19097">
      <c r="A19097" s="74" t="str">
        <v/>
      </c>
      <c r="B19097" s="74" t="str">
        <v/>
      </c>
      <c r="C19097" s="75">
        <f>IF($E19097="","",IFERROR(VLOOKUP(TRIM(E19097&amp;""),'Référentiel Articles'!$A$2:$F$634,2,FALSE),""))</f>
      </c>
      <c r="D19097" s="75">
        <f>IF($E19097="","",IFERROR(VLOOKUP(TRIM(E19097&amp;""),'Référentiel Articles'!$A$2:$F$634,3,FALSE),""))</f>
      </c>
      <c r="E19097" s="74" t="str">
        <v/>
      </c>
      <c r="F19097" s="75">
        <f>IF($E19097="","",IFERROR(VLOOKUP(TRIM(E19097&amp;""),'Référentiel Articles'!$A$2:$F$634,4,FALSE),""))</f>
      </c>
      <c r="G19097" s="76">
        <f>IF($E19097="","",IFERROR(VLOOKUP(TRIM(E19097&amp;""),'Référentiel Articles'!$A$2:$F$634,5,FALSE),""))</f>
      </c>
      <c r="H19097" s="77" t="str">
        <v/>
      </c>
      <c r="I19097" s="76">
        <f>IF($E19097="","",IFERROR(VLOOKUP(TRIM(E19097&amp;""),'Référentiel Articles'!$A$2:$F$634,6,FALSE),""))</f>
      </c>
      <c r="J19097" s="78">
        <f>IF(OR($E19097="",$H19097=""),"",$H19097*$I19097)</f>
      </c>
      <c r="K19097" s="79" t="str">
        <v/>
      </c>
    </row>
    <row r="19098">
      <c r="A19098" s="81" t="str">
        <v/>
      </c>
      <c r="B19098" s="81" t="str">
        <v/>
      </c>
      <c r="C19098" s="83">
        <f>IF($E19098="","",IFERROR(VLOOKUP(TRIM(E19098&amp;""),'Référentiel Articles'!$A$2:$F$634,2,FALSE),""))</f>
      </c>
      <c r="D19098" s="83">
        <f>IF($E19098="","",IFERROR(VLOOKUP(TRIM(E19098&amp;""),'Référentiel Articles'!$A$2:$F$634,3,FALSE),""))</f>
      </c>
      <c r="E19098" s="81" t="str">
        <v/>
      </c>
      <c r="F19098" s="83">
        <f>IF($E19098="","",IFERROR(VLOOKUP(TRIM(E19098&amp;""),'Référentiel Articles'!$A$2:$F$634,4,FALSE),""))</f>
      </c>
      <c r="G19098" s="84">
        <f>IF($E19098="","",IFERROR(VLOOKUP(TRIM(E19098&amp;""),'Référentiel Articles'!$A$2:$F$634,5,FALSE),""))</f>
      </c>
      <c r="H19098" s="85" t="str">
        <v/>
      </c>
      <c r="I19098" s="84">
        <f>IF($E19098="","",IFERROR(VLOOKUP(TRIM(E19098&amp;""),'Référentiel Articles'!$A$2:$F$634,6,FALSE),""))</f>
      </c>
      <c r="J19098" s="90">
        <f>IF(OR($E19098="",$H19098=""),"",$H19098*$I19098)</f>
      </c>
      <c r="K19098" s="87" t="str">
        <v/>
      </c>
    </row>
    <row r="19099">
      <c r="A19099" s="74" t="str">
        <v/>
      </c>
      <c r="B19099" s="74" t="str">
        <v/>
      </c>
      <c r="C19099" s="75">
        <f>IF($E19099="","",IFERROR(VLOOKUP(TRIM(E19099&amp;""),'Référentiel Articles'!$A$2:$F$634,2,FALSE),""))</f>
      </c>
      <c r="D19099" s="75">
        <f>IF($E19099="","",IFERROR(VLOOKUP(TRIM(E19099&amp;""),'Référentiel Articles'!$A$2:$F$634,3,FALSE),""))</f>
      </c>
      <c r="E19099" s="74" t="str">
        <v/>
      </c>
      <c r="F19099" s="75">
        <f>IF($E19099="","",IFERROR(VLOOKUP(TRIM(E19099&amp;""),'Référentiel Articles'!$A$2:$F$634,4,FALSE),""))</f>
      </c>
      <c r="G19099" s="76">
        <f>IF($E19099="","",IFERROR(VLOOKUP(TRIM(E19099&amp;""),'Référentiel Articles'!$A$2:$F$634,5,FALSE),""))</f>
      </c>
      <c r="H19099" s="77" t="str">
        <v/>
      </c>
      <c r="I19099" s="76">
        <f>IF($E19099="","",IFERROR(VLOOKUP(TRIM(E19099&amp;""),'Référentiel Articles'!$A$2:$F$634,6,FALSE),""))</f>
      </c>
      <c r="J19099" s="78">
        <f>IF(OR($E19099="",$H19099=""),"",$H19099*$I19099)</f>
      </c>
      <c r="K19099" s="79" t="str">
        <v/>
      </c>
    </row>
    <row r="19100">
      <c r="A19100" s="81" t="str">
        <v/>
      </c>
      <c r="B19100" s="81" t="str">
        <v/>
      </c>
      <c r="C19100" s="83">
        <f>IF($E19100="","",IFERROR(VLOOKUP(TRIM(E19100&amp;""),'Référentiel Articles'!$A$2:$F$634,2,FALSE),""))</f>
      </c>
      <c r="D19100" s="83">
        <f>IF($E19100="","",IFERROR(VLOOKUP(TRIM(E19100&amp;""),'Référentiel Articles'!$A$2:$F$634,3,FALSE),""))</f>
      </c>
      <c r="E19100" s="81" t="str">
        <v/>
      </c>
      <c r="F19100" s="83">
        <f>IF($E19100="","",IFERROR(VLOOKUP(TRIM(E19100&amp;""),'Référentiel Articles'!$A$2:$F$634,4,FALSE),""))</f>
      </c>
      <c r="G19100" s="84">
        <f>IF($E19100="","",IFERROR(VLOOKUP(TRIM(E19100&amp;""),'Référentiel Articles'!$A$2:$F$634,5,FALSE),""))</f>
      </c>
      <c r="H19100" s="85" t="str">
        <v/>
      </c>
      <c r="I19100" s="84">
        <f>IF($E19100="","",IFERROR(VLOOKUP(TRIM(E19100&amp;""),'Référentiel Articles'!$A$2:$F$634,6,FALSE),""))</f>
      </c>
      <c r="J19100" s="90">
        <f>IF(OR($E19100="",$H19100=""),"",$H19100*$I19100)</f>
      </c>
      <c r="K19100" s="87" t="str">
        <v/>
      </c>
    </row>
    <row r="19101">
      <c r="A19101" s="74" t="str">
        <v/>
      </c>
      <c r="B19101" s="74" t="str">
        <v/>
      </c>
      <c r="C19101" s="75">
        <f>IF($E19101="","",IFERROR(VLOOKUP(TRIM(E19101&amp;""),'Référentiel Articles'!$A$2:$F$634,2,FALSE),""))</f>
      </c>
      <c r="D19101" s="75">
        <f>IF($E19101="","",IFERROR(VLOOKUP(TRIM(E19101&amp;""),'Référentiel Articles'!$A$2:$F$634,3,FALSE),""))</f>
      </c>
      <c r="E19101" s="74" t="str">
        <v/>
      </c>
      <c r="F19101" s="75">
        <f>IF($E19101="","",IFERROR(VLOOKUP(TRIM(E19101&amp;""),'Référentiel Articles'!$A$2:$F$634,4,FALSE),""))</f>
      </c>
      <c r="G19101" s="76">
        <f>IF($E19101="","",IFERROR(VLOOKUP(TRIM(E19101&amp;""),'Référentiel Articles'!$A$2:$F$634,5,FALSE),""))</f>
      </c>
      <c r="H19101" s="77" t="str">
        <v/>
      </c>
      <c r="I19101" s="76">
        <f>IF($E19101="","",IFERROR(VLOOKUP(TRIM(E19101&amp;""),'Référentiel Articles'!$A$2:$F$634,6,FALSE),""))</f>
      </c>
      <c r="J19101" s="78">
        <f>IF(OR($E19101="",$H19101=""),"",$H19101*$I19101)</f>
      </c>
      <c r="K19101" s="79" t="str">
        <v/>
      </c>
    </row>
    <row r="19102">
      <c r="A19102" s="81" t="str">
        <v/>
      </c>
      <c r="B19102" s="81" t="str">
        <v/>
      </c>
      <c r="C19102" s="83">
        <f>IF($E19102="","",IFERROR(VLOOKUP(TRIM(E19102&amp;""),'Référentiel Articles'!$A$2:$F$634,2,FALSE),""))</f>
      </c>
      <c r="D19102" s="83">
        <f>IF($E19102="","",IFERROR(VLOOKUP(TRIM(E19102&amp;""),'Référentiel Articles'!$A$2:$F$634,3,FALSE),""))</f>
      </c>
      <c r="E19102" s="81" t="str">
        <v/>
      </c>
      <c r="F19102" s="83">
        <f>IF($E19102="","",IFERROR(VLOOKUP(TRIM(E19102&amp;""),'Référentiel Articles'!$A$2:$F$634,4,FALSE),""))</f>
      </c>
      <c r="G19102" s="84">
        <f>IF($E19102="","",IFERROR(VLOOKUP(TRIM(E19102&amp;""),'Référentiel Articles'!$A$2:$F$634,5,FALSE),""))</f>
      </c>
      <c r="H19102" s="85" t="str">
        <v/>
      </c>
      <c r="I19102" s="84">
        <f>IF($E19102="","",IFERROR(VLOOKUP(TRIM(E19102&amp;""),'Référentiel Articles'!$A$2:$F$634,6,FALSE),""))</f>
      </c>
      <c r="J19102" s="90">
        <f>IF(OR($E19102="",$H19102=""),"",$H19102*$I19102)</f>
      </c>
      <c r="K19102" s="87" t="str">
        <v/>
      </c>
    </row>
    <row r="19103">
      <c r="A19103" s="74" t="str">
        <v/>
      </c>
      <c r="B19103" s="74" t="str">
        <v/>
      </c>
      <c r="C19103" s="75">
        <f>IF($E19103="","",IFERROR(VLOOKUP(TRIM(E19103&amp;""),'Référentiel Articles'!$A$2:$F$634,2,FALSE),""))</f>
      </c>
      <c r="D19103" s="75">
        <f>IF($E19103="","",IFERROR(VLOOKUP(TRIM(E19103&amp;""),'Référentiel Articles'!$A$2:$F$634,3,FALSE),""))</f>
      </c>
      <c r="E19103" s="74" t="str">
        <v/>
      </c>
      <c r="F19103" s="75">
        <f>IF($E19103="","",IFERROR(VLOOKUP(TRIM(E19103&amp;""),'Référentiel Articles'!$A$2:$F$634,4,FALSE),""))</f>
      </c>
      <c r="G19103" s="76">
        <f>IF($E19103="","",IFERROR(VLOOKUP(TRIM(E19103&amp;""),'Référentiel Articles'!$A$2:$F$634,5,FALSE),""))</f>
      </c>
      <c r="H19103" s="77" t="str">
        <v/>
      </c>
      <c r="I19103" s="76">
        <f>IF($E19103="","",IFERROR(VLOOKUP(TRIM(E19103&amp;""),'Référentiel Articles'!$A$2:$F$634,6,FALSE),""))</f>
      </c>
      <c r="J19103" s="78">
        <f>IF(OR($E19103="",$H19103=""),"",$H19103*$I19103)</f>
      </c>
      <c r="K19103" s="79" t="str">
        <v/>
      </c>
    </row>
    <row r="19104">
      <c r="A19104" s="81" t="str">
        <v/>
      </c>
      <c r="B19104" s="81" t="str">
        <v/>
      </c>
      <c r="C19104" s="83">
        <f>IF($E19104="","",IFERROR(VLOOKUP(TRIM(E19104&amp;""),'Référentiel Articles'!$A$2:$F$634,2,FALSE),""))</f>
      </c>
      <c r="D19104" s="83">
        <f>IF($E19104="","",IFERROR(VLOOKUP(TRIM(E19104&amp;""),'Référentiel Articles'!$A$2:$F$634,3,FALSE),""))</f>
      </c>
      <c r="E19104" s="81" t="str">
        <v/>
      </c>
      <c r="F19104" s="83">
        <f>IF($E19104="","",IFERROR(VLOOKUP(TRIM(E19104&amp;""),'Référentiel Articles'!$A$2:$F$634,4,FALSE),""))</f>
      </c>
      <c r="G19104" s="84">
        <f>IF($E19104="","",IFERROR(VLOOKUP(TRIM(E19104&amp;""),'Référentiel Articles'!$A$2:$F$634,5,FALSE),""))</f>
      </c>
      <c r="H19104" s="85" t="str">
        <v/>
      </c>
      <c r="I19104" s="84">
        <f>IF($E19104="","",IFERROR(VLOOKUP(TRIM(E19104&amp;""),'Référentiel Articles'!$A$2:$F$634,6,FALSE),""))</f>
      </c>
      <c r="J19104" s="90">
        <f>IF(OR($E19104="",$H19104=""),"",$H19104*$I19104)</f>
      </c>
      <c r="K19104" s="87" t="str">
        <v/>
      </c>
    </row>
    <row r="19105">
      <c r="A19105" s="74" t="str">
        <v/>
      </c>
      <c r="B19105" s="74" t="str">
        <v/>
      </c>
      <c r="C19105" s="75">
        <f>IF($E19105="","",IFERROR(VLOOKUP(TRIM(E19105&amp;""),'Référentiel Articles'!$A$2:$F$634,2,FALSE),""))</f>
      </c>
      <c r="D19105" s="75">
        <f>IF($E19105="","",IFERROR(VLOOKUP(TRIM(E19105&amp;""),'Référentiel Articles'!$A$2:$F$634,3,FALSE),""))</f>
      </c>
      <c r="E19105" s="74" t="str">
        <v/>
      </c>
      <c r="F19105" s="75">
        <f>IF($E19105="","",IFERROR(VLOOKUP(TRIM(E19105&amp;""),'Référentiel Articles'!$A$2:$F$634,4,FALSE),""))</f>
      </c>
      <c r="G19105" s="76">
        <f>IF($E19105="","",IFERROR(VLOOKUP(TRIM(E19105&amp;""),'Référentiel Articles'!$A$2:$F$634,5,FALSE),""))</f>
      </c>
      <c r="H19105" s="77" t="str">
        <v/>
      </c>
      <c r="I19105" s="76">
        <f>IF($E19105="","",IFERROR(VLOOKUP(TRIM(E19105&amp;""),'Référentiel Articles'!$A$2:$F$634,6,FALSE),""))</f>
      </c>
      <c r="J19105" s="78">
        <f>IF(OR($E19105="",$H19105=""),"",$H19105*$I19105)</f>
      </c>
      <c r="K19105" s="79" t="str">
        <v/>
      </c>
    </row>
    <row r="19106">
      <c r="A19106" s="81" t="str">
        <v/>
      </c>
      <c r="B19106" s="81" t="str">
        <v/>
      </c>
      <c r="C19106" s="83">
        <f>IF($E19106="","",IFERROR(VLOOKUP(TRIM(E19106&amp;""),'Référentiel Articles'!$A$2:$F$634,2,FALSE),""))</f>
      </c>
      <c r="D19106" s="83">
        <f>IF($E19106="","",IFERROR(VLOOKUP(TRIM(E19106&amp;""),'Référentiel Articles'!$A$2:$F$634,3,FALSE),""))</f>
      </c>
      <c r="E19106" s="81" t="str">
        <v/>
      </c>
      <c r="F19106" s="83">
        <f>IF($E19106="","",IFERROR(VLOOKUP(TRIM(E19106&amp;""),'Référentiel Articles'!$A$2:$F$634,4,FALSE),""))</f>
      </c>
      <c r="G19106" s="84">
        <f>IF($E19106="","",IFERROR(VLOOKUP(TRIM(E19106&amp;""),'Référentiel Articles'!$A$2:$F$634,5,FALSE),""))</f>
      </c>
      <c r="H19106" s="85" t="str">
        <v/>
      </c>
      <c r="I19106" s="84">
        <f>IF($E19106="","",IFERROR(VLOOKUP(TRIM(E19106&amp;""),'Référentiel Articles'!$A$2:$F$634,6,FALSE),""))</f>
      </c>
      <c r="J19106" s="90">
        <f>IF(OR($E19106="",$H19106=""),"",$H19106*$I19106)</f>
      </c>
      <c r="K19106" s="87" t="str">
        <v/>
      </c>
    </row>
    <row r="19107">
      <c r="A19107" s="74" t="str">
        <v/>
      </c>
      <c r="B19107" s="74" t="str">
        <v/>
      </c>
      <c r="C19107" s="75">
        <f>IF($E19107="","",IFERROR(VLOOKUP(TRIM(E19107&amp;""),'Référentiel Articles'!$A$2:$F$634,2,FALSE),""))</f>
      </c>
      <c r="D19107" s="75">
        <f>IF($E19107="","",IFERROR(VLOOKUP(TRIM(E19107&amp;""),'Référentiel Articles'!$A$2:$F$634,3,FALSE),""))</f>
      </c>
      <c r="E19107" s="74" t="str">
        <v/>
      </c>
      <c r="F19107" s="75">
        <f>IF($E19107="","",IFERROR(VLOOKUP(TRIM(E19107&amp;""),'Référentiel Articles'!$A$2:$F$634,4,FALSE),""))</f>
      </c>
      <c r="G19107" s="76">
        <f>IF($E19107="","",IFERROR(VLOOKUP(TRIM(E19107&amp;""),'Référentiel Articles'!$A$2:$F$634,5,FALSE),""))</f>
      </c>
      <c r="H19107" s="77" t="str">
        <v/>
      </c>
      <c r="I19107" s="76">
        <f>IF($E19107="","",IFERROR(VLOOKUP(TRIM(E19107&amp;""),'Référentiel Articles'!$A$2:$F$634,6,FALSE),""))</f>
      </c>
      <c r="J19107" s="78">
        <f>IF(OR($E19107="",$H19107=""),"",$H19107*$I19107)</f>
      </c>
      <c r="K19107" s="79" t="str">
        <v/>
      </c>
    </row>
    <row r="19108">
      <c r="A19108" s="81" t="str">
        <v/>
      </c>
      <c r="B19108" s="81" t="str">
        <v/>
      </c>
      <c r="C19108" s="83">
        <f>IF($E19108="","",IFERROR(VLOOKUP(TRIM(E19108&amp;""),'Référentiel Articles'!$A$2:$F$634,2,FALSE),""))</f>
      </c>
      <c r="D19108" s="83">
        <f>IF($E19108="","",IFERROR(VLOOKUP(TRIM(E19108&amp;""),'Référentiel Articles'!$A$2:$F$634,3,FALSE),""))</f>
      </c>
      <c r="E19108" s="81" t="str">
        <v/>
      </c>
      <c r="F19108" s="83">
        <f>IF($E19108="","",IFERROR(VLOOKUP(TRIM(E19108&amp;""),'Référentiel Articles'!$A$2:$F$634,4,FALSE),""))</f>
      </c>
      <c r="G19108" s="84">
        <f>IF($E19108="","",IFERROR(VLOOKUP(TRIM(E19108&amp;""),'Référentiel Articles'!$A$2:$F$634,5,FALSE),""))</f>
      </c>
      <c r="H19108" s="85" t="str">
        <v/>
      </c>
      <c r="I19108" s="84">
        <f>IF($E19108="","",IFERROR(VLOOKUP(TRIM(E19108&amp;""),'Référentiel Articles'!$A$2:$F$634,6,FALSE),""))</f>
      </c>
      <c r="J19108" s="90">
        <f>IF(OR($E19108="",$H19108=""),"",$H19108*$I19108)</f>
      </c>
      <c r="K19108" s="87" t="str">
        <v/>
      </c>
    </row>
    <row r="19109">
      <c r="A19109" s="74" t="str">
        <v/>
      </c>
      <c r="B19109" s="74" t="str">
        <v/>
      </c>
      <c r="C19109" s="75">
        <f>IF($E19109="","",IFERROR(VLOOKUP(TRIM(E19109&amp;""),'Référentiel Articles'!$A$2:$F$634,2,FALSE),""))</f>
      </c>
      <c r="D19109" s="75">
        <f>IF($E19109="","",IFERROR(VLOOKUP(TRIM(E19109&amp;""),'Référentiel Articles'!$A$2:$F$634,3,FALSE),""))</f>
      </c>
      <c r="E19109" s="74" t="str">
        <v/>
      </c>
      <c r="F19109" s="75">
        <f>IF($E19109="","",IFERROR(VLOOKUP(TRIM(E19109&amp;""),'Référentiel Articles'!$A$2:$F$634,4,FALSE),""))</f>
      </c>
      <c r="G19109" s="76">
        <f>IF($E19109="","",IFERROR(VLOOKUP(TRIM(E19109&amp;""),'Référentiel Articles'!$A$2:$F$634,5,FALSE),""))</f>
      </c>
      <c r="H19109" s="77" t="str">
        <v/>
      </c>
      <c r="I19109" s="76">
        <f>IF($E19109="","",IFERROR(VLOOKUP(TRIM(E19109&amp;""),'Référentiel Articles'!$A$2:$F$634,6,FALSE),""))</f>
      </c>
      <c r="J19109" s="78">
        <f>IF(OR($E19109="",$H19109=""),"",$H19109*$I19109)</f>
      </c>
      <c r="K19109" s="79" t="str">
        <v/>
      </c>
    </row>
    <row r="19110">
      <c r="A19110" s="81" t="str">
        <v/>
      </c>
      <c r="B19110" s="81" t="str">
        <v/>
      </c>
      <c r="C19110" s="83">
        <f>IF($E19110="","",IFERROR(VLOOKUP(TRIM(E19110&amp;""),'Référentiel Articles'!$A$2:$F$634,2,FALSE),""))</f>
      </c>
      <c r="D19110" s="83">
        <f>IF($E19110="","",IFERROR(VLOOKUP(TRIM(E19110&amp;""),'Référentiel Articles'!$A$2:$F$634,3,FALSE),""))</f>
      </c>
      <c r="E19110" s="81" t="str">
        <v/>
      </c>
      <c r="F19110" s="83">
        <f>IF($E19110="","",IFERROR(VLOOKUP(TRIM(E19110&amp;""),'Référentiel Articles'!$A$2:$F$634,4,FALSE),""))</f>
      </c>
      <c r="G19110" s="84">
        <f>IF($E19110="","",IFERROR(VLOOKUP(TRIM(E19110&amp;""),'Référentiel Articles'!$A$2:$F$634,5,FALSE),""))</f>
      </c>
      <c r="H19110" s="85" t="str">
        <v/>
      </c>
      <c r="I19110" s="84">
        <f>IF($E19110="","",IFERROR(VLOOKUP(TRIM(E19110&amp;""),'Référentiel Articles'!$A$2:$F$634,6,FALSE),""))</f>
      </c>
      <c r="J19110" s="90">
        <f>IF(OR($E19110="",$H19110=""),"",$H19110*$I19110)</f>
      </c>
      <c r="K19110" s="87" t="str">
        <v/>
      </c>
    </row>
    <row r="19111">
      <c r="A19111" s="74" t="str">
        <v/>
      </c>
      <c r="B19111" s="74" t="str">
        <v/>
      </c>
      <c r="C19111" s="75">
        <f>IF($E19111="","",IFERROR(VLOOKUP(TRIM(E19111&amp;""),'Référentiel Articles'!$A$2:$F$634,2,FALSE),""))</f>
      </c>
      <c r="D19111" s="75">
        <f>IF($E19111="","",IFERROR(VLOOKUP(TRIM(E19111&amp;""),'Référentiel Articles'!$A$2:$F$634,3,FALSE),""))</f>
      </c>
      <c r="E19111" s="74" t="str">
        <v/>
      </c>
      <c r="F19111" s="75">
        <f>IF($E19111="","",IFERROR(VLOOKUP(TRIM(E19111&amp;""),'Référentiel Articles'!$A$2:$F$634,4,FALSE),""))</f>
      </c>
      <c r="G19111" s="76">
        <f>IF($E19111="","",IFERROR(VLOOKUP(TRIM(E19111&amp;""),'Référentiel Articles'!$A$2:$F$634,5,FALSE),""))</f>
      </c>
      <c r="H19111" s="77" t="str">
        <v/>
      </c>
      <c r="I19111" s="76">
        <f>IF($E19111="","",IFERROR(VLOOKUP(TRIM(E19111&amp;""),'Référentiel Articles'!$A$2:$F$634,6,FALSE),""))</f>
      </c>
      <c r="J19111" s="78">
        <f>IF(OR($E19111="",$H19111=""),"",$H19111*$I19111)</f>
      </c>
      <c r="K19111" s="79" t="str">
        <v/>
      </c>
    </row>
    <row r="19112">
      <c r="A19112" s="81" t="str">
        <v/>
      </c>
      <c r="B19112" s="81" t="str">
        <v/>
      </c>
      <c r="C19112" s="83">
        <f>IF($E19112="","",IFERROR(VLOOKUP(TRIM(E19112&amp;""),'Référentiel Articles'!$A$2:$F$634,2,FALSE),""))</f>
      </c>
      <c r="D19112" s="83">
        <f>IF($E19112="","",IFERROR(VLOOKUP(TRIM(E19112&amp;""),'Référentiel Articles'!$A$2:$F$634,3,FALSE),""))</f>
      </c>
      <c r="E19112" s="81" t="str">
        <v/>
      </c>
      <c r="F19112" s="83">
        <f>IF($E19112="","",IFERROR(VLOOKUP(TRIM(E19112&amp;""),'Référentiel Articles'!$A$2:$F$634,4,FALSE),""))</f>
      </c>
      <c r="G19112" s="84">
        <f>IF($E19112="","",IFERROR(VLOOKUP(TRIM(E19112&amp;""),'Référentiel Articles'!$A$2:$F$634,5,FALSE),""))</f>
      </c>
      <c r="H19112" s="85" t="str">
        <v/>
      </c>
      <c r="I19112" s="84">
        <f>IF($E19112="","",IFERROR(VLOOKUP(TRIM(E19112&amp;""),'Référentiel Articles'!$A$2:$F$634,6,FALSE),""))</f>
      </c>
      <c r="J19112" s="90">
        <f>IF(OR($E19112="",$H19112=""),"",$H19112*$I19112)</f>
      </c>
      <c r="K19112" s="87" t="str">
        <v/>
      </c>
    </row>
    <row r="19113">
      <c r="A19113" s="74" t="str">
        <v/>
      </c>
      <c r="B19113" s="74" t="str">
        <v/>
      </c>
      <c r="C19113" s="75">
        <f>IF($E19113="","",IFERROR(VLOOKUP(TRIM(E19113&amp;""),'Référentiel Articles'!$A$2:$F$634,2,FALSE),""))</f>
      </c>
      <c r="D19113" s="75">
        <f>IF($E19113="","",IFERROR(VLOOKUP(TRIM(E19113&amp;""),'Référentiel Articles'!$A$2:$F$634,3,FALSE),""))</f>
      </c>
      <c r="E19113" s="74" t="str">
        <v/>
      </c>
      <c r="F19113" s="75">
        <f>IF($E19113="","",IFERROR(VLOOKUP(TRIM(E19113&amp;""),'Référentiel Articles'!$A$2:$F$634,4,FALSE),""))</f>
      </c>
      <c r="G19113" s="76">
        <f>IF($E19113="","",IFERROR(VLOOKUP(TRIM(E19113&amp;""),'Référentiel Articles'!$A$2:$F$634,5,FALSE),""))</f>
      </c>
      <c r="H19113" s="77" t="str">
        <v/>
      </c>
      <c r="I19113" s="76">
        <f>IF($E19113="","",IFERROR(VLOOKUP(TRIM(E19113&amp;""),'Référentiel Articles'!$A$2:$F$634,6,FALSE),""))</f>
      </c>
      <c r="J19113" s="78">
        <f>IF(OR($E19113="",$H19113=""),"",$H19113*$I19113)</f>
      </c>
      <c r="K19113" s="79" t="str">
        <v/>
      </c>
    </row>
    <row r="19114">
      <c r="A19114" s="81" t="str">
        <v/>
      </c>
      <c r="B19114" s="81" t="str">
        <v/>
      </c>
      <c r="C19114" s="83">
        <f>IF($E19114="","",IFERROR(VLOOKUP(TRIM(E19114&amp;""),'Référentiel Articles'!$A$2:$F$634,2,FALSE),""))</f>
      </c>
      <c r="D19114" s="83">
        <f>IF($E19114="","",IFERROR(VLOOKUP(TRIM(E19114&amp;""),'Référentiel Articles'!$A$2:$F$634,3,FALSE),""))</f>
      </c>
      <c r="E19114" s="81" t="str">
        <v/>
      </c>
      <c r="F19114" s="83">
        <f>IF($E19114="","",IFERROR(VLOOKUP(TRIM(E19114&amp;""),'Référentiel Articles'!$A$2:$F$634,4,FALSE),""))</f>
      </c>
      <c r="G19114" s="84">
        <f>IF($E19114="","",IFERROR(VLOOKUP(TRIM(E19114&amp;""),'Référentiel Articles'!$A$2:$F$634,5,FALSE),""))</f>
      </c>
      <c r="H19114" s="85" t="str">
        <v/>
      </c>
      <c r="I19114" s="84">
        <f>IF($E19114="","",IFERROR(VLOOKUP(TRIM(E19114&amp;""),'Référentiel Articles'!$A$2:$F$634,6,FALSE),""))</f>
      </c>
      <c r="J19114" s="90">
        <f>IF(OR($E19114="",$H19114=""),"",$H19114*$I19114)</f>
      </c>
      <c r="K19114" s="87" t="str">
        <v/>
      </c>
    </row>
    <row r="19115">
      <c r="A19115" s="74" t="str">
        <v/>
      </c>
      <c r="B19115" s="74" t="str">
        <v/>
      </c>
      <c r="C19115" s="75">
        <f>IF($E19115="","",IFERROR(VLOOKUP(TRIM(E19115&amp;""),'Référentiel Articles'!$A$2:$F$634,2,FALSE),""))</f>
      </c>
      <c r="D19115" s="75">
        <f>IF($E19115="","",IFERROR(VLOOKUP(TRIM(E19115&amp;""),'Référentiel Articles'!$A$2:$F$634,3,FALSE),""))</f>
      </c>
      <c r="E19115" s="74" t="str">
        <v/>
      </c>
      <c r="F19115" s="75">
        <f>IF($E19115="","",IFERROR(VLOOKUP(TRIM(E19115&amp;""),'Référentiel Articles'!$A$2:$F$634,4,FALSE),""))</f>
      </c>
      <c r="G19115" s="76">
        <f>IF($E19115="","",IFERROR(VLOOKUP(TRIM(E19115&amp;""),'Référentiel Articles'!$A$2:$F$634,5,FALSE),""))</f>
      </c>
      <c r="H19115" s="77" t="str">
        <v/>
      </c>
      <c r="I19115" s="76">
        <f>IF($E19115="","",IFERROR(VLOOKUP(TRIM(E19115&amp;""),'Référentiel Articles'!$A$2:$F$634,6,FALSE),""))</f>
      </c>
      <c r="J19115" s="78">
        <f>IF(OR($E19115="",$H19115=""),"",$H19115*$I19115)</f>
      </c>
      <c r="K19115" s="79" t="str">
        <v/>
      </c>
    </row>
    <row r="19116">
      <c r="A19116" s="81" t="str">
        <v/>
      </c>
      <c r="B19116" s="81" t="str">
        <v/>
      </c>
      <c r="C19116" s="83">
        <f>IF($E19116="","",IFERROR(VLOOKUP(TRIM(E19116&amp;""),'Référentiel Articles'!$A$2:$F$634,2,FALSE),""))</f>
      </c>
      <c r="D19116" s="83">
        <f>IF($E19116="","",IFERROR(VLOOKUP(TRIM(E19116&amp;""),'Référentiel Articles'!$A$2:$F$634,3,FALSE),""))</f>
      </c>
      <c r="E19116" s="81" t="str">
        <v/>
      </c>
      <c r="F19116" s="83">
        <f>IF($E19116="","",IFERROR(VLOOKUP(TRIM(E19116&amp;""),'Référentiel Articles'!$A$2:$F$634,4,FALSE),""))</f>
      </c>
      <c r="G19116" s="84">
        <f>IF($E19116="","",IFERROR(VLOOKUP(TRIM(E19116&amp;""),'Référentiel Articles'!$A$2:$F$634,5,FALSE),""))</f>
      </c>
      <c r="H19116" s="85" t="str">
        <v/>
      </c>
      <c r="I19116" s="84">
        <f>IF($E19116="","",IFERROR(VLOOKUP(TRIM(E19116&amp;""),'Référentiel Articles'!$A$2:$F$634,6,FALSE),""))</f>
      </c>
      <c r="J19116" s="90">
        <f>IF(OR($E19116="",$H19116=""),"",$H19116*$I19116)</f>
      </c>
      <c r="K19116" s="87" t="str">
        <v/>
      </c>
    </row>
    <row r="19117">
      <c r="A19117" s="74" t="str">
        <v/>
      </c>
      <c r="B19117" s="74" t="str">
        <v/>
      </c>
      <c r="C19117" s="75">
        <f>IF($E19117="","",IFERROR(VLOOKUP(TRIM(E19117&amp;""),'Référentiel Articles'!$A$2:$F$634,2,FALSE),""))</f>
      </c>
      <c r="D19117" s="75">
        <f>IF($E19117="","",IFERROR(VLOOKUP(TRIM(E19117&amp;""),'Référentiel Articles'!$A$2:$F$634,3,FALSE),""))</f>
      </c>
      <c r="E19117" s="74" t="str">
        <v/>
      </c>
      <c r="F19117" s="75">
        <f>IF($E19117="","",IFERROR(VLOOKUP(TRIM(E19117&amp;""),'Référentiel Articles'!$A$2:$F$634,4,FALSE),""))</f>
      </c>
      <c r="G19117" s="76">
        <f>IF($E19117="","",IFERROR(VLOOKUP(TRIM(E19117&amp;""),'Référentiel Articles'!$A$2:$F$634,5,FALSE),""))</f>
      </c>
      <c r="H19117" s="77" t="str">
        <v/>
      </c>
      <c r="I19117" s="76">
        <f>IF($E19117="","",IFERROR(VLOOKUP(TRIM(E19117&amp;""),'Référentiel Articles'!$A$2:$F$634,6,FALSE),""))</f>
      </c>
      <c r="J19117" s="78">
        <f>IF(OR($E19117="",$H19117=""),"",$H19117*$I19117)</f>
      </c>
      <c r="K19117" s="79" t="str">
        <v/>
      </c>
    </row>
    <row r="19118">
      <c r="A19118" s="81" t="str">
        <v/>
      </c>
      <c r="B19118" s="81" t="str">
        <v/>
      </c>
      <c r="C19118" s="83">
        <f>IF($E19118="","",IFERROR(VLOOKUP(TRIM(E19118&amp;""),'Référentiel Articles'!$A$2:$F$634,2,FALSE),""))</f>
      </c>
      <c r="D19118" s="83">
        <f>IF($E19118="","",IFERROR(VLOOKUP(TRIM(E19118&amp;""),'Référentiel Articles'!$A$2:$F$634,3,FALSE),""))</f>
      </c>
      <c r="E19118" s="81" t="str">
        <v/>
      </c>
      <c r="F19118" s="83">
        <f>IF($E19118="","",IFERROR(VLOOKUP(TRIM(E19118&amp;""),'Référentiel Articles'!$A$2:$F$634,4,FALSE),""))</f>
      </c>
      <c r="G19118" s="84">
        <f>IF($E19118="","",IFERROR(VLOOKUP(TRIM(E19118&amp;""),'Référentiel Articles'!$A$2:$F$634,5,FALSE),""))</f>
      </c>
      <c r="H19118" s="85" t="str">
        <v/>
      </c>
      <c r="I19118" s="84">
        <f>IF($E19118="","",IFERROR(VLOOKUP(TRIM(E19118&amp;""),'Référentiel Articles'!$A$2:$F$634,6,FALSE),""))</f>
      </c>
      <c r="J19118" s="90">
        <f>IF(OR($E19118="",$H19118=""),"",$H19118*$I19118)</f>
      </c>
      <c r="K19118" s="87" t="str">
        <v/>
      </c>
    </row>
    <row r="19119">
      <c r="A19119" s="74" t="str">
        <v/>
      </c>
      <c r="B19119" s="74" t="str">
        <v/>
      </c>
      <c r="C19119" s="75">
        <f>IF($E19119="","",IFERROR(VLOOKUP(TRIM(E19119&amp;""),'Référentiel Articles'!$A$2:$F$634,2,FALSE),""))</f>
      </c>
      <c r="D19119" s="75">
        <f>IF($E19119="","",IFERROR(VLOOKUP(TRIM(E19119&amp;""),'Référentiel Articles'!$A$2:$F$634,3,FALSE),""))</f>
      </c>
      <c r="E19119" s="74" t="str">
        <v/>
      </c>
      <c r="F19119" s="75">
        <f>IF($E19119="","",IFERROR(VLOOKUP(TRIM(E19119&amp;""),'Référentiel Articles'!$A$2:$F$634,4,FALSE),""))</f>
      </c>
      <c r="G19119" s="76">
        <f>IF($E19119="","",IFERROR(VLOOKUP(TRIM(E19119&amp;""),'Référentiel Articles'!$A$2:$F$634,5,FALSE),""))</f>
      </c>
      <c r="H19119" s="77" t="str">
        <v/>
      </c>
      <c r="I19119" s="76">
        <f>IF($E19119="","",IFERROR(VLOOKUP(TRIM(E19119&amp;""),'Référentiel Articles'!$A$2:$F$634,6,FALSE),""))</f>
      </c>
      <c r="J19119" s="78">
        <f>IF(OR($E19119="",$H19119=""),"",$H19119*$I19119)</f>
      </c>
      <c r="K19119" s="79" t="str">
        <v/>
      </c>
    </row>
    <row r="19120">
      <c r="A19120" s="81" t="str">
        <v/>
      </c>
      <c r="B19120" s="81" t="str">
        <v/>
      </c>
      <c r="C19120" s="83">
        <f>IF($E19120="","",IFERROR(VLOOKUP(TRIM(E19120&amp;""),'Référentiel Articles'!$A$2:$F$634,2,FALSE),""))</f>
      </c>
      <c r="D19120" s="83">
        <f>IF($E19120="","",IFERROR(VLOOKUP(TRIM(E19120&amp;""),'Référentiel Articles'!$A$2:$F$634,3,FALSE),""))</f>
      </c>
      <c r="E19120" s="81" t="str">
        <v/>
      </c>
      <c r="F19120" s="83">
        <f>IF($E19120="","",IFERROR(VLOOKUP(TRIM(E19120&amp;""),'Référentiel Articles'!$A$2:$F$634,4,FALSE),""))</f>
      </c>
      <c r="G19120" s="84">
        <f>IF($E19120="","",IFERROR(VLOOKUP(TRIM(E19120&amp;""),'Référentiel Articles'!$A$2:$F$634,5,FALSE),""))</f>
      </c>
      <c r="H19120" s="85" t="str">
        <v/>
      </c>
      <c r="I19120" s="84">
        <f>IF($E19120="","",IFERROR(VLOOKUP(TRIM(E19120&amp;""),'Référentiel Articles'!$A$2:$F$634,6,FALSE),""))</f>
      </c>
      <c r="J19120" s="90">
        <f>IF(OR($E19120="",$H19120=""),"",$H19120*$I19120)</f>
      </c>
      <c r="K19120" s="87" t="str">
        <v/>
      </c>
    </row>
    <row r="19121">
      <c r="A19121" s="74" t="str">
        <v/>
      </c>
      <c r="B19121" s="74" t="str">
        <v/>
      </c>
      <c r="C19121" s="75">
        <f>IF($E19121="","",IFERROR(VLOOKUP(TRIM(E19121&amp;""),'Référentiel Articles'!$A$2:$F$634,2,FALSE),""))</f>
      </c>
      <c r="D19121" s="75">
        <f>IF($E19121="","",IFERROR(VLOOKUP(TRIM(E19121&amp;""),'Référentiel Articles'!$A$2:$F$634,3,FALSE),""))</f>
      </c>
      <c r="E19121" s="74" t="str">
        <v/>
      </c>
      <c r="F19121" s="75">
        <f>IF($E19121="","",IFERROR(VLOOKUP(TRIM(E19121&amp;""),'Référentiel Articles'!$A$2:$F$634,4,FALSE),""))</f>
      </c>
      <c r="G19121" s="76">
        <f>IF($E19121="","",IFERROR(VLOOKUP(TRIM(E19121&amp;""),'Référentiel Articles'!$A$2:$F$634,5,FALSE),""))</f>
      </c>
      <c r="H19121" s="77" t="str">
        <v/>
      </c>
      <c r="I19121" s="76">
        <f>IF($E19121="","",IFERROR(VLOOKUP(TRIM(E19121&amp;""),'Référentiel Articles'!$A$2:$F$634,6,FALSE),""))</f>
      </c>
      <c r="J19121" s="78">
        <f>IF(OR($E19121="",$H19121=""),"",$H19121*$I19121)</f>
      </c>
      <c r="K19121" s="79" t="str">
        <v/>
      </c>
    </row>
    <row r="19122">
      <c r="A19122" s="81" t="str">
        <v/>
      </c>
      <c r="B19122" s="81" t="str">
        <v/>
      </c>
      <c r="C19122" s="83">
        <f>IF($E19122="","",IFERROR(VLOOKUP(TRIM(E19122&amp;""),'Référentiel Articles'!$A$2:$F$634,2,FALSE),""))</f>
      </c>
      <c r="D19122" s="83">
        <f>IF($E19122="","",IFERROR(VLOOKUP(TRIM(E19122&amp;""),'Référentiel Articles'!$A$2:$F$634,3,FALSE),""))</f>
      </c>
      <c r="E19122" s="81" t="str">
        <v/>
      </c>
      <c r="F19122" s="83">
        <f>IF($E19122="","",IFERROR(VLOOKUP(TRIM(E19122&amp;""),'Référentiel Articles'!$A$2:$F$634,4,FALSE),""))</f>
      </c>
      <c r="G19122" s="84">
        <f>IF($E19122="","",IFERROR(VLOOKUP(TRIM(E19122&amp;""),'Référentiel Articles'!$A$2:$F$634,5,FALSE),""))</f>
      </c>
      <c r="H19122" s="85" t="str">
        <v/>
      </c>
      <c r="I19122" s="84">
        <f>IF($E19122="","",IFERROR(VLOOKUP(TRIM(E19122&amp;""),'Référentiel Articles'!$A$2:$F$634,6,FALSE),""))</f>
      </c>
      <c r="J19122" s="90">
        <f>IF(OR($E19122="",$H19122=""),"",$H19122*$I19122)</f>
      </c>
      <c r="K19122" s="87" t="str">
        <v/>
      </c>
    </row>
    <row r="19123">
      <c r="A19123" s="74" t="str">
        <v/>
      </c>
      <c r="B19123" s="74" t="str">
        <v/>
      </c>
      <c r="C19123" s="75">
        <f>IF($E19123="","",IFERROR(VLOOKUP(TRIM(E19123&amp;""),'Référentiel Articles'!$A$2:$F$634,2,FALSE),""))</f>
      </c>
      <c r="D19123" s="75">
        <f>IF($E19123="","",IFERROR(VLOOKUP(TRIM(E19123&amp;""),'Référentiel Articles'!$A$2:$F$634,3,FALSE),""))</f>
      </c>
      <c r="E19123" s="74" t="str">
        <v/>
      </c>
      <c r="F19123" s="75">
        <f>IF($E19123="","",IFERROR(VLOOKUP(TRIM(E19123&amp;""),'Référentiel Articles'!$A$2:$F$634,4,FALSE),""))</f>
      </c>
      <c r="G19123" s="76">
        <f>IF($E19123="","",IFERROR(VLOOKUP(TRIM(E19123&amp;""),'Référentiel Articles'!$A$2:$F$634,5,FALSE),""))</f>
      </c>
      <c r="H19123" s="77" t="str">
        <v/>
      </c>
      <c r="I19123" s="76">
        <f>IF($E19123="","",IFERROR(VLOOKUP(TRIM(E19123&amp;""),'Référentiel Articles'!$A$2:$F$634,6,FALSE),""))</f>
      </c>
      <c r="J19123" s="78">
        <f>IF(OR($E19123="",$H19123=""),"",$H19123*$I19123)</f>
      </c>
      <c r="K19123" s="79" t="str">
        <v/>
      </c>
    </row>
    <row r="19124">
      <c r="A19124" s="81" t="str">
        <v/>
      </c>
      <c r="B19124" s="81" t="str">
        <v/>
      </c>
      <c r="C19124" s="83">
        <f>IF($E19124="","",IFERROR(VLOOKUP(TRIM(E19124&amp;""),'Référentiel Articles'!$A$2:$F$634,2,FALSE),""))</f>
      </c>
      <c r="D19124" s="83">
        <f>IF($E19124="","",IFERROR(VLOOKUP(TRIM(E19124&amp;""),'Référentiel Articles'!$A$2:$F$634,3,FALSE),""))</f>
      </c>
      <c r="E19124" s="81" t="str">
        <v/>
      </c>
      <c r="F19124" s="83">
        <f>IF($E19124="","",IFERROR(VLOOKUP(TRIM(E19124&amp;""),'Référentiel Articles'!$A$2:$F$634,4,FALSE),""))</f>
      </c>
      <c r="G19124" s="84">
        <f>IF($E19124="","",IFERROR(VLOOKUP(TRIM(E19124&amp;""),'Référentiel Articles'!$A$2:$F$634,5,FALSE),""))</f>
      </c>
      <c r="H19124" s="85" t="str">
        <v/>
      </c>
      <c r="I19124" s="84">
        <f>IF($E19124="","",IFERROR(VLOOKUP(TRIM(E19124&amp;""),'Référentiel Articles'!$A$2:$F$634,6,FALSE),""))</f>
      </c>
      <c r="J19124" s="90">
        <f>IF(OR($E19124="",$H19124=""),"",$H19124*$I19124)</f>
      </c>
      <c r="K19124" s="87" t="str">
        <v/>
      </c>
    </row>
    <row r="19125">
      <c r="A19125" s="74" t="str">
        <v/>
      </c>
      <c r="B19125" s="74" t="str">
        <v/>
      </c>
      <c r="C19125" s="75">
        <f>IF($E19125="","",IFERROR(VLOOKUP(TRIM(E19125&amp;""),'Référentiel Articles'!$A$2:$F$634,2,FALSE),""))</f>
      </c>
      <c r="D19125" s="75">
        <f>IF($E19125="","",IFERROR(VLOOKUP(TRIM(E19125&amp;""),'Référentiel Articles'!$A$2:$F$634,3,FALSE),""))</f>
      </c>
      <c r="E19125" s="74" t="str">
        <v/>
      </c>
      <c r="F19125" s="75">
        <f>IF($E19125="","",IFERROR(VLOOKUP(TRIM(E19125&amp;""),'Référentiel Articles'!$A$2:$F$634,4,FALSE),""))</f>
      </c>
      <c r="G19125" s="76">
        <f>IF($E19125="","",IFERROR(VLOOKUP(TRIM(E19125&amp;""),'Référentiel Articles'!$A$2:$F$634,5,FALSE),""))</f>
      </c>
      <c r="H19125" s="77" t="str">
        <v/>
      </c>
      <c r="I19125" s="76">
        <f>IF($E19125="","",IFERROR(VLOOKUP(TRIM(E19125&amp;""),'Référentiel Articles'!$A$2:$F$634,6,FALSE),""))</f>
      </c>
      <c r="J19125" s="78">
        <f>IF(OR($E19125="",$H19125=""),"",$H19125*$I19125)</f>
      </c>
      <c r="K19125" s="79" t="str">
        <v/>
      </c>
    </row>
    <row r="19126">
      <c r="A19126" s="81" t="str">
        <v/>
      </c>
      <c r="B19126" s="81" t="str">
        <v/>
      </c>
      <c r="C19126" s="83">
        <f>IF($E19126="","",IFERROR(VLOOKUP(TRIM(E19126&amp;""),'Référentiel Articles'!$A$2:$F$634,2,FALSE),""))</f>
      </c>
      <c r="D19126" s="83">
        <f>IF($E19126="","",IFERROR(VLOOKUP(TRIM(E19126&amp;""),'Référentiel Articles'!$A$2:$F$634,3,FALSE),""))</f>
      </c>
      <c r="E19126" s="81" t="str">
        <v/>
      </c>
      <c r="F19126" s="83">
        <f>IF($E19126="","",IFERROR(VLOOKUP(TRIM(E19126&amp;""),'Référentiel Articles'!$A$2:$F$634,4,FALSE),""))</f>
      </c>
      <c r="G19126" s="84">
        <f>IF($E19126="","",IFERROR(VLOOKUP(TRIM(E19126&amp;""),'Référentiel Articles'!$A$2:$F$634,5,FALSE),""))</f>
      </c>
      <c r="H19126" s="85" t="str">
        <v/>
      </c>
      <c r="I19126" s="84">
        <f>IF($E19126="","",IFERROR(VLOOKUP(TRIM(E19126&amp;""),'Référentiel Articles'!$A$2:$F$634,6,FALSE),""))</f>
      </c>
      <c r="J19126" s="90">
        <f>IF(OR($E19126="",$H19126=""),"",$H19126*$I19126)</f>
      </c>
      <c r="K19126" s="87" t="str">
        <v/>
      </c>
    </row>
    <row r="19127">
      <c r="A19127" s="74" t="str">
        <v/>
      </c>
      <c r="B19127" s="74" t="str">
        <v/>
      </c>
      <c r="C19127" s="75">
        <f>IF($E19127="","",IFERROR(VLOOKUP(TRIM(E19127&amp;""),'Référentiel Articles'!$A$2:$F$634,2,FALSE),""))</f>
      </c>
      <c r="D19127" s="75">
        <f>IF($E19127="","",IFERROR(VLOOKUP(TRIM(E19127&amp;""),'Référentiel Articles'!$A$2:$F$634,3,FALSE),""))</f>
      </c>
      <c r="E19127" s="74" t="str">
        <v/>
      </c>
      <c r="F19127" s="75">
        <f>IF($E19127="","",IFERROR(VLOOKUP(TRIM(E19127&amp;""),'Référentiel Articles'!$A$2:$F$634,4,FALSE),""))</f>
      </c>
      <c r="G19127" s="76">
        <f>IF($E19127="","",IFERROR(VLOOKUP(TRIM(E19127&amp;""),'Référentiel Articles'!$A$2:$F$634,5,FALSE),""))</f>
      </c>
      <c r="H19127" s="77" t="str">
        <v/>
      </c>
      <c r="I19127" s="76">
        <f>IF($E19127="","",IFERROR(VLOOKUP(TRIM(E19127&amp;""),'Référentiel Articles'!$A$2:$F$634,6,FALSE),""))</f>
      </c>
      <c r="J19127" s="78">
        <f>IF(OR($E19127="",$H19127=""),"",$H19127*$I19127)</f>
      </c>
      <c r="K19127" s="79" t="str">
        <v/>
      </c>
    </row>
    <row r="19128">
      <c r="A19128" s="81" t="str">
        <v/>
      </c>
      <c r="B19128" s="81" t="str">
        <v/>
      </c>
      <c r="C19128" s="83">
        <f>IF($E19128="","",IFERROR(VLOOKUP(TRIM(E19128&amp;""),'Référentiel Articles'!$A$2:$F$634,2,FALSE),""))</f>
      </c>
      <c r="D19128" s="83">
        <f>IF($E19128="","",IFERROR(VLOOKUP(TRIM(E19128&amp;""),'Référentiel Articles'!$A$2:$F$634,3,FALSE),""))</f>
      </c>
      <c r="E19128" s="81" t="str">
        <v/>
      </c>
      <c r="F19128" s="83">
        <f>IF($E19128="","",IFERROR(VLOOKUP(TRIM(E19128&amp;""),'Référentiel Articles'!$A$2:$F$634,4,FALSE),""))</f>
      </c>
      <c r="G19128" s="84">
        <f>IF($E19128="","",IFERROR(VLOOKUP(TRIM(E19128&amp;""),'Référentiel Articles'!$A$2:$F$634,5,FALSE),""))</f>
      </c>
      <c r="H19128" s="85" t="str">
        <v/>
      </c>
      <c r="I19128" s="84">
        <f>IF($E19128="","",IFERROR(VLOOKUP(TRIM(E19128&amp;""),'Référentiel Articles'!$A$2:$F$634,6,FALSE),""))</f>
      </c>
      <c r="J19128" s="90">
        <f>IF(OR($E19128="",$H19128=""),"",$H19128*$I19128)</f>
      </c>
      <c r="K19128" s="87" t="str">
        <v/>
      </c>
    </row>
    <row r="19129">
      <c r="A19129" s="74" t="str">
        <v/>
      </c>
      <c r="B19129" s="74" t="str">
        <v/>
      </c>
      <c r="C19129" s="75">
        <f>IF($E19129="","",IFERROR(VLOOKUP(TRIM(E19129&amp;""),'Référentiel Articles'!$A$2:$F$634,2,FALSE),""))</f>
      </c>
      <c r="D19129" s="75">
        <f>IF($E19129="","",IFERROR(VLOOKUP(TRIM(E19129&amp;""),'Référentiel Articles'!$A$2:$F$634,3,FALSE),""))</f>
      </c>
      <c r="E19129" s="74" t="str">
        <v/>
      </c>
      <c r="F19129" s="75">
        <f>IF($E19129="","",IFERROR(VLOOKUP(TRIM(E19129&amp;""),'Référentiel Articles'!$A$2:$F$634,4,FALSE),""))</f>
      </c>
      <c r="G19129" s="76">
        <f>IF($E19129="","",IFERROR(VLOOKUP(TRIM(E19129&amp;""),'Référentiel Articles'!$A$2:$F$634,5,FALSE),""))</f>
      </c>
      <c r="H19129" s="77" t="str">
        <v/>
      </c>
      <c r="I19129" s="76">
        <f>IF($E19129="","",IFERROR(VLOOKUP(TRIM(E19129&amp;""),'Référentiel Articles'!$A$2:$F$634,6,FALSE),""))</f>
      </c>
      <c r="J19129" s="78">
        <f>IF(OR($E19129="",$H19129=""),"",$H19129*$I19129)</f>
      </c>
      <c r="K19129" s="79" t="str">
        <v/>
      </c>
    </row>
    <row r="19130">
      <c r="A19130" s="81" t="str">
        <v/>
      </c>
      <c r="B19130" s="81" t="str">
        <v/>
      </c>
      <c r="C19130" s="83">
        <f>IF($E19130="","",IFERROR(VLOOKUP(TRIM(E19130&amp;""),'Référentiel Articles'!$A$2:$F$634,2,FALSE),""))</f>
      </c>
      <c r="D19130" s="83">
        <f>IF($E19130="","",IFERROR(VLOOKUP(TRIM(E19130&amp;""),'Référentiel Articles'!$A$2:$F$634,3,FALSE),""))</f>
      </c>
      <c r="E19130" s="81" t="str">
        <v/>
      </c>
      <c r="F19130" s="83">
        <f>IF($E19130="","",IFERROR(VLOOKUP(TRIM(E19130&amp;""),'Référentiel Articles'!$A$2:$F$634,4,FALSE),""))</f>
      </c>
      <c r="G19130" s="84">
        <f>IF($E19130="","",IFERROR(VLOOKUP(TRIM(E19130&amp;""),'Référentiel Articles'!$A$2:$F$634,5,FALSE),""))</f>
      </c>
      <c r="H19130" s="85" t="str">
        <v/>
      </c>
      <c r="I19130" s="84">
        <f>IF($E19130="","",IFERROR(VLOOKUP(TRIM(E19130&amp;""),'Référentiel Articles'!$A$2:$F$634,6,FALSE),""))</f>
      </c>
      <c r="J19130" s="90">
        <f>IF(OR($E19130="",$H19130=""),"",$H19130*$I19130)</f>
      </c>
      <c r="K19130" s="87" t="str">
        <v/>
      </c>
    </row>
    <row r="19131">
      <c r="A19131" s="74" t="str">
        <v/>
      </c>
      <c r="B19131" s="74" t="str">
        <v/>
      </c>
      <c r="C19131" s="75">
        <f>IF($E19131="","",IFERROR(VLOOKUP(TRIM(E19131&amp;""),'Référentiel Articles'!$A$2:$F$634,2,FALSE),""))</f>
      </c>
      <c r="D19131" s="75">
        <f>IF($E19131="","",IFERROR(VLOOKUP(TRIM(E19131&amp;""),'Référentiel Articles'!$A$2:$F$634,3,FALSE),""))</f>
      </c>
      <c r="E19131" s="74" t="str">
        <v/>
      </c>
      <c r="F19131" s="75">
        <f>IF($E19131="","",IFERROR(VLOOKUP(TRIM(E19131&amp;""),'Référentiel Articles'!$A$2:$F$634,4,FALSE),""))</f>
      </c>
      <c r="G19131" s="76">
        <f>IF($E19131="","",IFERROR(VLOOKUP(TRIM(E19131&amp;""),'Référentiel Articles'!$A$2:$F$634,5,FALSE),""))</f>
      </c>
      <c r="H19131" s="77" t="str">
        <v/>
      </c>
      <c r="I19131" s="76">
        <f>IF($E19131="","",IFERROR(VLOOKUP(TRIM(E19131&amp;""),'Référentiel Articles'!$A$2:$F$634,6,FALSE),""))</f>
      </c>
      <c r="J19131" s="78">
        <f>IF(OR($E19131="",$H19131=""),"",$H19131*$I19131)</f>
      </c>
      <c r="K19131" s="79" t="str">
        <v/>
      </c>
    </row>
    <row r="19132">
      <c r="A19132" s="81" t="str">
        <v/>
      </c>
      <c r="B19132" s="81" t="str">
        <v/>
      </c>
      <c r="C19132" s="83">
        <f>IF($E19132="","",IFERROR(VLOOKUP(TRIM(E19132&amp;""),'Référentiel Articles'!$A$2:$F$634,2,FALSE),""))</f>
      </c>
      <c r="D19132" s="83">
        <f>IF($E19132="","",IFERROR(VLOOKUP(TRIM(E19132&amp;""),'Référentiel Articles'!$A$2:$F$634,3,FALSE),""))</f>
      </c>
      <c r="E19132" s="81" t="str">
        <v/>
      </c>
      <c r="F19132" s="83">
        <f>IF($E19132="","",IFERROR(VLOOKUP(TRIM(E19132&amp;""),'Référentiel Articles'!$A$2:$F$634,4,FALSE),""))</f>
      </c>
      <c r="G19132" s="84">
        <f>IF($E19132="","",IFERROR(VLOOKUP(TRIM(E19132&amp;""),'Référentiel Articles'!$A$2:$F$634,5,FALSE),""))</f>
      </c>
      <c r="H19132" s="85" t="str">
        <v/>
      </c>
      <c r="I19132" s="84">
        <f>IF($E19132="","",IFERROR(VLOOKUP(TRIM(E19132&amp;""),'Référentiel Articles'!$A$2:$F$634,6,FALSE),""))</f>
      </c>
      <c r="J19132" s="90">
        <f>IF(OR($E19132="",$H19132=""),"",$H19132*$I19132)</f>
      </c>
      <c r="K19132" s="87" t="str">
        <v/>
      </c>
    </row>
    <row r="19133">
      <c r="A19133" s="74" t="str">
        <v/>
      </c>
      <c r="B19133" s="74" t="str">
        <v/>
      </c>
      <c r="C19133" s="75">
        <f>IF($E19133="","",IFERROR(VLOOKUP(TRIM(E19133&amp;""),'Référentiel Articles'!$A$2:$F$634,2,FALSE),""))</f>
      </c>
      <c r="D19133" s="75">
        <f>IF($E19133="","",IFERROR(VLOOKUP(TRIM(E19133&amp;""),'Référentiel Articles'!$A$2:$F$634,3,FALSE),""))</f>
      </c>
      <c r="E19133" s="74" t="str">
        <v/>
      </c>
      <c r="F19133" s="75">
        <f>IF($E19133="","",IFERROR(VLOOKUP(TRIM(E19133&amp;""),'Référentiel Articles'!$A$2:$F$634,4,FALSE),""))</f>
      </c>
      <c r="G19133" s="76">
        <f>IF($E19133="","",IFERROR(VLOOKUP(TRIM(E19133&amp;""),'Référentiel Articles'!$A$2:$F$634,5,FALSE),""))</f>
      </c>
      <c r="H19133" s="77" t="str">
        <v/>
      </c>
      <c r="I19133" s="76">
        <f>IF($E19133="","",IFERROR(VLOOKUP(TRIM(E19133&amp;""),'Référentiel Articles'!$A$2:$F$634,6,FALSE),""))</f>
      </c>
      <c r="J19133" s="78">
        <f>IF(OR($E19133="",$H19133=""),"",$H19133*$I19133)</f>
      </c>
      <c r="K19133" s="79" t="str">
        <v/>
      </c>
    </row>
    <row r="19134">
      <c r="A19134" s="81" t="str">
        <v/>
      </c>
      <c r="B19134" s="81" t="str">
        <v/>
      </c>
      <c r="C19134" s="83">
        <f>IF($E19134="","",IFERROR(VLOOKUP(TRIM(E19134&amp;""),'Référentiel Articles'!$A$2:$F$634,2,FALSE),""))</f>
      </c>
      <c r="D19134" s="83">
        <f>IF($E19134="","",IFERROR(VLOOKUP(TRIM(E19134&amp;""),'Référentiel Articles'!$A$2:$F$634,3,FALSE),""))</f>
      </c>
      <c r="E19134" s="81" t="str">
        <v/>
      </c>
      <c r="F19134" s="83">
        <f>IF($E19134="","",IFERROR(VLOOKUP(TRIM(E19134&amp;""),'Référentiel Articles'!$A$2:$F$634,4,FALSE),""))</f>
      </c>
      <c r="G19134" s="84">
        <f>IF($E19134="","",IFERROR(VLOOKUP(TRIM(E19134&amp;""),'Référentiel Articles'!$A$2:$F$634,5,FALSE),""))</f>
      </c>
      <c r="H19134" s="85" t="str">
        <v/>
      </c>
      <c r="I19134" s="84">
        <f>IF($E19134="","",IFERROR(VLOOKUP(TRIM(E19134&amp;""),'Référentiel Articles'!$A$2:$F$634,6,FALSE),""))</f>
      </c>
      <c r="J19134" s="90">
        <f>IF(OR($E19134="",$H19134=""),"",$H19134*$I19134)</f>
      </c>
      <c r="K19134" s="87" t="str">
        <v/>
      </c>
    </row>
    <row r="19135">
      <c r="A19135" s="74" t="str">
        <v/>
      </c>
      <c r="B19135" s="74" t="str">
        <v/>
      </c>
      <c r="C19135" s="75">
        <f>IF($E19135="","",IFERROR(VLOOKUP(TRIM(E19135&amp;""),'Référentiel Articles'!$A$2:$F$634,2,FALSE),""))</f>
      </c>
      <c r="D19135" s="75">
        <f>IF($E19135="","",IFERROR(VLOOKUP(TRIM(E19135&amp;""),'Référentiel Articles'!$A$2:$F$634,3,FALSE),""))</f>
      </c>
      <c r="E19135" s="74" t="str">
        <v/>
      </c>
      <c r="F19135" s="75">
        <f>IF($E19135="","",IFERROR(VLOOKUP(TRIM(E19135&amp;""),'Référentiel Articles'!$A$2:$F$634,4,FALSE),""))</f>
      </c>
      <c r="G19135" s="76">
        <f>IF($E19135="","",IFERROR(VLOOKUP(TRIM(E19135&amp;""),'Référentiel Articles'!$A$2:$F$634,5,FALSE),""))</f>
      </c>
      <c r="H19135" s="77" t="str">
        <v/>
      </c>
      <c r="I19135" s="76">
        <f>IF($E19135="","",IFERROR(VLOOKUP(TRIM(E19135&amp;""),'Référentiel Articles'!$A$2:$F$634,6,FALSE),""))</f>
      </c>
      <c r="J19135" s="78">
        <f>IF(OR($E19135="",$H19135=""),"",$H19135*$I19135)</f>
      </c>
      <c r="K19135" s="79" t="str">
        <v/>
      </c>
    </row>
    <row r="19136">
      <c r="A19136" s="81" t="str">
        <v/>
      </c>
      <c r="B19136" s="81" t="str">
        <v/>
      </c>
      <c r="C19136" s="83">
        <f>IF($E19136="","",IFERROR(VLOOKUP(TRIM(E19136&amp;""),'Référentiel Articles'!$A$2:$F$634,2,FALSE),""))</f>
      </c>
      <c r="D19136" s="83">
        <f>IF($E19136="","",IFERROR(VLOOKUP(TRIM(E19136&amp;""),'Référentiel Articles'!$A$2:$F$634,3,FALSE),""))</f>
      </c>
      <c r="E19136" s="81" t="str">
        <v/>
      </c>
      <c r="F19136" s="83">
        <f>IF($E19136="","",IFERROR(VLOOKUP(TRIM(E19136&amp;""),'Référentiel Articles'!$A$2:$F$634,4,FALSE),""))</f>
      </c>
      <c r="G19136" s="84">
        <f>IF($E19136="","",IFERROR(VLOOKUP(TRIM(E19136&amp;""),'Référentiel Articles'!$A$2:$F$634,5,FALSE),""))</f>
      </c>
      <c r="H19136" s="85" t="str">
        <v/>
      </c>
      <c r="I19136" s="84">
        <f>IF($E19136="","",IFERROR(VLOOKUP(TRIM(E19136&amp;""),'Référentiel Articles'!$A$2:$F$634,6,FALSE),""))</f>
      </c>
      <c r="J19136" s="90">
        <f>IF(OR($E19136="",$H19136=""),"",$H19136*$I19136)</f>
      </c>
      <c r="K19136" s="87" t="str">
        <v/>
      </c>
    </row>
    <row r="19137">
      <c r="A19137" s="74" t="str">
        <v/>
      </c>
      <c r="B19137" s="74" t="str">
        <v/>
      </c>
      <c r="C19137" s="75">
        <f>IF($E19137="","",IFERROR(VLOOKUP(TRIM(E19137&amp;""),'Référentiel Articles'!$A$2:$F$634,2,FALSE),""))</f>
      </c>
      <c r="D19137" s="75">
        <f>IF($E19137="","",IFERROR(VLOOKUP(TRIM(E19137&amp;""),'Référentiel Articles'!$A$2:$F$634,3,FALSE),""))</f>
      </c>
      <c r="E19137" s="74" t="str">
        <v/>
      </c>
      <c r="F19137" s="75">
        <f>IF($E19137="","",IFERROR(VLOOKUP(TRIM(E19137&amp;""),'Référentiel Articles'!$A$2:$F$634,4,FALSE),""))</f>
      </c>
      <c r="G19137" s="76">
        <f>IF($E19137="","",IFERROR(VLOOKUP(TRIM(E19137&amp;""),'Référentiel Articles'!$A$2:$F$634,5,FALSE),""))</f>
      </c>
      <c r="H19137" s="77" t="str">
        <v/>
      </c>
      <c r="I19137" s="76">
        <f>IF($E19137="","",IFERROR(VLOOKUP(TRIM(E19137&amp;""),'Référentiel Articles'!$A$2:$F$634,6,FALSE),""))</f>
      </c>
      <c r="J19137" s="78">
        <f>IF(OR($E19137="",$H19137=""),"",$H19137*$I19137)</f>
      </c>
      <c r="K19137" s="79" t="str">
        <v/>
      </c>
    </row>
    <row r="19138">
      <c r="A19138" s="81" t="str">
        <v/>
      </c>
      <c r="B19138" s="81" t="str">
        <v/>
      </c>
      <c r="C19138" s="83">
        <f>IF($E19138="","",IFERROR(VLOOKUP(TRIM(E19138&amp;""),'Référentiel Articles'!$A$2:$F$634,2,FALSE),""))</f>
      </c>
      <c r="D19138" s="83">
        <f>IF($E19138="","",IFERROR(VLOOKUP(TRIM(E19138&amp;""),'Référentiel Articles'!$A$2:$F$634,3,FALSE),""))</f>
      </c>
      <c r="E19138" s="81" t="str">
        <v/>
      </c>
      <c r="F19138" s="83">
        <f>IF($E19138="","",IFERROR(VLOOKUP(TRIM(E19138&amp;""),'Référentiel Articles'!$A$2:$F$634,4,FALSE),""))</f>
      </c>
      <c r="G19138" s="84">
        <f>IF($E19138="","",IFERROR(VLOOKUP(TRIM(E19138&amp;""),'Référentiel Articles'!$A$2:$F$634,5,FALSE),""))</f>
      </c>
      <c r="H19138" s="85" t="str">
        <v/>
      </c>
      <c r="I19138" s="84">
        <f>IF($E19138="","",IFERROR(VLOOKUP(TRIM(E19138&amp;""),'Référentiel Articles'!$A$2:$F$634,6,FALSE),""))</f>
      </c>
      <c r="J19138" s="90">
        <f>IF(OR($E19138="",$H19138=""),"",$H19138*$I19138)</f>
      </c>
      <c r="K19138" s="87" t="str">
        <v/>
      </c>
    </row>
    <row r="19139">
      <c r="A19139" s="74" t="str">
        <v/>
      </c>
      <c r="B19139" s="74" t="str">
        <v/>
      </c>
      <c r="C19139" s="75">
        <f>IF($E19139="","",IFERROR(VLOOKUP(TRIM(E19139&amp;""),'Référentiel Articles'!$A$2:$F$634,2,FALSE),""))</f>
      </c>
      <c r="D19139" s="75">
        <f>IF($E19139="","",IFERROR(VLOOKUP(TRIM(E19139&amp;""),'Référentiel Articles'!$A$2:$F$634,3,FALSE),""))</f>
      </c>
      <c r="E19139" s="74" t="str">
        <v/>
      </c>
      <c r="F19139" s="75">
        <f>IF($E19139="","",IFERROR(VLOOKUP(TRIM(E19139&amp;""),'Référentiel Articles'!$A$2:$F$634,4,FALSE),""))</f>
      </c>
      <c r="G19139" s="76">
        <f>IF($E19139="","",IFERROR(VLOOKUP(TRIM(E19139&amp;""),'Référentiel Articles'!$A$2:$F$634,5,FALSE),""))</f>
      </c>
      <c r="H19139" s="77" t="str">
        <v/>
      </c>
      <c r="I19139" s="76">
        <f>IF($E19139="","",IFERROR(VLOOKUP(TRIM(E19139&amp;""),'Référentiel Articles'!$A$2:$F$634,6,FALSE),""))</f>
      </c>
      <c r="J19139" s="78">
        <f>IF(OR($E19139="",$H19139=""),"",$H19139*$I19139)</f>
      </c>
      <c r="K19139" s="79" t="str">
        <v/>
      </c>
    </row>
    <row r="19140">
      <c r="A19140" s="81" t="str">
        <v/>
      </c>
      <c r="B19140" s="81" t="str">
        <v/>
      </c>
      <c r="C19140" s="83">
        <f>IF($E19140="","",IFERROR(VLOOKUP(TRIM(E19140&amp;""),'Référentiel Articles'!$A$2:$F$634,2,FALSE),""))</f>
      </c>
      <c r="D19140" s="83">
        <f>IF($E19140="","",IFERROR(VLOOKUP(TRIM(E19140&amp;""),'Référentiel Articles'!$A$2:$F$634,3,FALSE),""))</f>
      </c>
      <c r="E19140" s="81" t="str">
        <v/>
      </c>
      <c r="F19140" s="83">
        <f>IF($E19140="","",IFERROR(VLOOKUP(TRIM(E19140&amp;""),'Référentiel Articles'!$A$2:$F$634,4,FALSE),""))</f>
      </c>
      <c r="G19140" s="84">
        <f>IF($E19140="","",IFERROR(VLOOKUP(TRIM(E19140&amp;""),'Référentiel Articles'!$A$2:$F$634,5,FALSE),""))</f>
      </c>
      <c r="H19140" s="85" t="str">
        <v/>
      </c>
      <c r="I19140" s="84">
        <f>IF($E19140="","",IFERROR(VLOOKUP(TRIM(E19140&amp;""),'Référentiel Articles'!$A$2:$F$634,6,FALSE),""))</f>
      </c>
      <c r="J19140" s="90">
        <f>IF(OR($E19140="",$H19140=""),"",$H19140*$I19140)</f>
      </c>
      <c r="K19140" s="87" t="str">
        <v/>
      </c>
    </row>
    <row r="19141">
      <c r="A19141" s="74" t="str">
        <v/>
      </c>
      <c r="B19141" s="74" t="str">
        <v/>
      </c>
      <c r="C19141" s="75">
        <f>IF($E19141="","",IFERROR(VLOOKUP(TRIM(E19141&amp;""),'Référentiel Articles'!$A$2:$F$634,2,FALSE),""))</f>
      </c>
      <c r="D19141" s="75">
        <f>IF($E19141="","",IFERROR(VLOOKUP(TRIM(E19141&amp;""),'Référentiel Articles'!$A$2:$F$634,3,FALSE),""))</f>
      </c>
      <c r="E19141" s="74" t="str">
        <v/>
      </c>
      <c r="F19141" s="75">
        <f>IF($E19141="","",IFERROR(VLOOKUP(TRIM(E19141&amp;""),'Référentiel Articles'!$A$2:$F$634,4,FALSE),""))</f>
      </c>
      <c r="G19141" s="76">
        <f>IF($E19141="","",IFERROR(VLOOKUP(TRIM(E19141&amp;""),'Référentiel Articles'!$A$2:$F$634,5,FALSE),""))</f>
      </c>
      <c r="H19141" s="77" t="str">
        <v/>
      </c>
      <c r="I19141" s="76">
        <f>IF($E19141="","",IFERROR(VLOOKUP(TRIM(E19141&amp;""),'Référentiel Articles'!$A$2:$F$634,6,FALSE),""))</f>
      </c>
      <c r="J19141" s="78">
        <f>IF(OR($E19141="",$H19141=""),"",$H19141*$I19141)</f>
      </c>
      <c r="K19141" s="79" t="str">
        <v/>
      </c>
    </row>
    <row r="19142">
      <c r="A19142" s="81" t="str">
        <v/>
      </c>
      <c r="B19142" s="81" t="str">
        <v/>
      </c>
      <c r="C19142" s="83">
        <f>IF($E19142="","",IFERROR(VLOOKUP(TRIM(E19142&amp;""),'Référentiel Articles'!$A$2:$F$634,2,FALSE),""))</f>
      </c>
      <c r="D19142" s="83">
        <f>IF($E19142="","",IFERROR(VLOOKUP(TRIM(E19142&amp;""),'Référentiel Articles'!$A$2:$F$634,3,FALSE),""))</f>
      </c>
      <c r="E19142" s="81" t="str">
        <v/>
      </c>
      <c r="F19142" s="83">
        <f>IF($E19142="","",IFERROR(VLOOKUP(TRIM(E19142&amp;""),'Référentiel Articles'!$A$2:$F$634,4,FALSE),""))</f>
      </c>
      <c r="G19142" s="84">
        <f>IF($E19142="","",IFERROR(VLOOKUP(TRIM(E19142&amp;""),'Référentiel Articles'!$A$2:$F$634,5,FALSE),""))</f>
      </c>
      <c r="H19142" s="85" t="str">
        <v/>
      </c>
      <c r="I19142" s="84">
        <f>IF($E19142="","",IFERROR(VLOOKUP(TRIM(E19142&amp;""),'Référentiel Articles'!$A$2:$F$634,6,FALSE),""))</f>
      </c>
      <c r="J19142" s="90">
        <f>IF(OR($E19142="",$H19142=""),"",$H19142*$I19142)</f>
      </c>
      <c r="K19142" s="87" t="str">
        <v/>
      </c>
    </row>
    <row r="19143">
      <c r="A19143" s="74" t="str">
        <v/>
      </c>
      <c r="B19143" s="74" t="str">
        <v/>
      </c>
      <c r="C19143" s="75">
        <f>IF($E19143="","",IFERROR(VLOOKUP(TRIM(E19143&amp;""),'Référentiel Articles'!$A$2:$F$634,2,FALSE),""))</f>
      </c>
      <c r="D19143" s="75">
        <f>IF($E19143="","",IFERROR(VLOOKUP(TRIM(E19143&amp;""),'Référentiel Articles'!$A$2:$F$634,3,FALSE),""))</f>
      </c>
      <c r="E19143" s="74" t="str">
        <v/>
      </c>
      <c r="F19143" s="75">
        <f>IF($E19143="","",IFERROR(VLOOKUP(TRIM(E19143&amp;""),'Référentiel Articles'!$A$2:$F$634,4,FALSE),""))</f>
      </c>
      <c r="G19143" s="76">
        <f>IF($E19143="","",IFERROR(VLOOKUP(TRIM(E19143&amp;""),'Référentiel Articles'!$A$2:$F$634,5,FALSE),""))</f>
      </c>
      <c r="H19143" s="77" t="str">
        <v/>
      </c>
      <c r="I19143" s="76">
        <f>IF($E19143="","",IFERROR(VLOOKUP(TRIM(E19143&amp;""),'Référentiel Articles'!$A$2:$F$634,6,FALSE),""))</f>
      </c>
      <c r="J19143" s="78">
        <f>IF(OR($E19143="",$H19143=""),"",$H19143*$I19143)</f>
      </c>
      <c r="K19143" s="79" t="str">
        <v/>
      </c>
    </row>
    <row r="19144">
      <c r="A19144" s="81" t="str">
        <v/>
      </c>
      <c r="B19144" s="81" t="str">
        <v/>
      </c>
      <c r="C19144" s="83">
        <f>IF($E19144="","",IFERROR(VLOOKUP(TRIM(E19144&amp;""),'Référentiel Articles'!$A$2:$F$634,2,FALSE),""))</f>
      </c>
      <c r="D19144" s="83">
        <f>IF($E19144="","",IFERROR(VLOOKUP(TRIM(E19144&amp;""),'Référentiel Articles'!$A$2:$F$634,3,FALSE),""))</f>
      </c>
      <c r="E19144" s="81" t="str">
        <v/>
      </c>
      <c r="F19144" s="83">
        <f>IF($E19144="","",IFERROR(VLOOKUP(TRIM(E19144&amp;""),'Référentiel Articles'!$A$2:$F$634,4,FALSE),""))</f>
      </c>
      <c r="G19144" s="84">
        <f>IF($E19144="","",IFERROR(VLOOKUP(TRIM(E19144&amp;""),'Référentiel Articles'!$A$2:$F$634,5,FALSE),""))</f>
      </c>
      <c r="H19144" s="85" t="str">
        <v/>
      </c>
      <c r="I19144" s="84">
        <f>IF($E19144="","",IFERROR(VLOOKUP(TRIM(E19144&amp;""),'Référentiel Articles'!$A$2:$F$634,6,FALSE),""))</f>
      </c>
      <c r="J19144" s="90">
        <f>IF(OR($E19144="",$H19144=""),"",$H19144*$I19144)</f>
      </c>
      <c r="K19144" s="87" t="str">
        <v/>
      </c>
    </row>
    <row r="19145">
      <c r="A19145" s="74" t="str">
        <v/>
      </c>
      <c r="B19145" s="74" t="str">
        <v/>
      </c>
      <c r="C19145" s="75">
        <f>IF($E19145="","",IFERROR(VLOOKUP(TRIM(E19145&amp;""),'Référentiel Articles'!$A$2:$F$634,2,FALSE),""))</f>
      </c>
      <c r="D19145" s="75">
        <f>IF($E19145="","",IFERROR(VLOOKUP(TRIM(E19145&amp;""),'Référentiel Articles'!$A$2:$F$634,3,FALSE),""))</f>
      </c>
      <c r="E19145" s="74" t="str">
        <v/>
      </c>
      <c r="F19145" s="75">
        <f>IF($E19145="","",IFERROR(VLOOKUP(TRIM(E19145&amp;""),'Référentiel Articles'!$A$2:$F$634,4,FALSE),""))</f>
      </c>
      <c r="G19145" s="76">
        <f>IF($E19145="","",IFERROR(VLOOKUP(TRIM(E19145&amp;""),'Référentiel Articles'!$A$2:$F$634,5,FALSE),""))</f>
      </c>
      <c r="H19145" s="77" t="str">
        <v/>
      </c>
      <c r="I19145" s="76">
        <f>IF($E19145="","",IFERROR(VLOOKUP(TRIM(E19145&amp;""),'Référentiel Articles'!$A$2:$F$634,6,FALSE),""))</f>
      </c>
      <c r="J19145" s="78">
        <f>IF(OR($E19145="",$H19145=""),"",$H19145*$I19145)</f>
      </c>
      <c r="K19145" s="79" t="str">
        <v/>
      </c>
    </row>
    <row r="19146">
      <c r="A19146" s="81" t="str">
        <v/>
      </c>
      <c r="B19146" s="81" t="str">
        <v/>
      </c>
      <c r="C19146" s="83">
        <f>IF($E19146="","",IFERROR(VLOOKUP(TRIM(E19146&amp;""),'Référentiel Articles'!$A$2:$F$634,2,FALSE),""))</f>
      </c>
      <c r="D19146" s="83">
        <f>IF($E19146="","",IFERROR(VLOOKUP(TRIM(E19146&amp;""),'Référentiel Articles'!$A$2:$F$634,3,FALSE),""))</f>
      </c>
      <c r="E19146" s="81" t="str">
        <v/>
      </c>
      <c r="F19146" s="83">
        <f>IF($E19146="","",IFERROR(VLOOKUP(TRIM(E19146&amp;""),'Référentiel Articles'!$A$2:$F$634,4,FALSE),""))</f>
      </c>
      <c r="G19146" s="84">
        <f>IF($E19146="","",IFERROR(VLOOKUP(TRIM(E19146&amp;""),'Référentiel Articles'!$A$2:$F$634,5,FALSE),""))</f>
      </c>
      <c r="H19146" s="85" t="str">
        <v/>
      </c>
      <c r="I19146" s="84">
        <f>IF($E19146="","",IFERROR(VLOOKUP(TRIM(E19146&amp;""),'Référentiel Articles'!$A$2:$F$634,6,FALSE),""))</f>
      </c>
      <c r="J19146" s="90">
        <f>IF(OR($E19146="",$H19146=""),"",$H19146*$I19146)</f>
      </c>
      <c r="K19146" s="87" t="str">
        <v/>
      </c>
    </row>
    <row r="19147">
      <c r="A19147" s="74" t="str">
        <v/>
      </c>
      <c r="B19147" s="74" t="str">
        <v/>
      </c>
      <c r="C19147" s="75">
        <f>IF($E19147="","",IFERROR(VLOOKUP(TRIM(E19147&amp;""),'Référentiel Articles'!$A$2:$F$634,2,FALSE),""))</f>
      </c>
      <c r="D19147" s="75">
        <f>IF($E19147="","",IFERROR(VLOOKUP(TRIM(E19147&amp;""),'Référentiel Articles'!$A$2:$F$634,3,FALSE),""))</f>
      </c>
      <c r="E19147" s="74" t="str">
        <v/>
      </c>
      <c r="F19147" s="75">
        <f>IF($E19147="","",IFERROR(VLOOKUP(TRIM(E19147&amp;""),'Référentiel Articles'!$A$2:$F$634,4,FALSE),""))</f>
      </c>
      <c r="G19147" s="76">
        <f>IF($E19147="","",IFERROR(VLOOKUP(TRIM(E19147&amp;""),'Référentiel Articles'!$A$2:$F$634,5,FALSE),""))</f>
      </c>
      <c r="H19147" s="77" t="str">
        <v/>
      </c>
      <c r="I19147" s="76">
        <f>IF($E19147="","",IFERROR(VLOOKUP(TRIM(E19147&amp;""),'Référentiel Articles'!$A$2:$F$634,6,FALSE),""))</f>
      </c>
      <c r="J19147" s="78">
        <f>IF(OR($E19147="",$H19147=""),"",$H19147*$I19147)</f>
      </c>
      <c r="K19147" s="79" t="str">
        <v/>
      </c>
    </row>
    <row r="19148">
      <c r="A19148" s="81" t="str">
        <v/>
      </c>
      <c r="B19148" s="81" t="str">
        <v/>
      </c>
      <c r="C19148" s="83">
        <f>IF($E19148="","",IFERROR(VLOOKUP(TRIM(E19148&amp;""),'Référentiel Articles'!$A$2:$F$634,2,FALSE),""))</f>
      </c>
      <c r="D19148" s="83">
        <f>IF($E19148="","",IFERROR(VLOOKUP(TRIM(E19148&amp;""),'Référentiel Articles'!$A$2:$F$634,3,FALSE),""))</f>
      </c>
      <c r="E19148" s="81" t="str">
        <v/>
      </c>
      <c r="F19148" s="83">
        <f>IF($E19148="","",IFERROR(VLOOKUP(TRIM(E19148&amp;""),'Référentiel Articles'!$A$2:$F$634,4,FALSE),""))</f>
      </c>
      <c r="G19148" s="84">
        <f>IF($E19148="","",IFERROR(VLOOKUP(TRIM(E19148&amp;""),'Référentiel Articles'!$A$2:$F$634,5,FALSE),""))</f>
      </c>
      <c r="H19148" s="85" t="str">
        <v/>
      </c>
      <c r="I19148" s="84">
        <f>IF($E19148="","",IFERROR(VLOOKUP(TRIM(E19148&amp;""),'Référentiel Articles'!$A$2:$F$634,6,FALSE),""))</f>
      </c>
      <c r="J19148" s="90">
        <f>IF(OR($E19148="",$H19148=""),"",$H19148*$I19148)</f>
      </c>
      <c r="K19148" s="87" t="str">
        <v/>
      </c>
    </row>
    <row r="19149">
      <c r="A19149" s="74" t="str">
        <v/>
      </c>
      <c r="B19149" s="74" t="str">
        <v/>
      </c>
      <c r="C19149" s="75">
        <f>IF($E19149="","",IFERROR(VLOOKUP(TRIM(E19149&amp;""),'Référentiel Articles'!$A$2:$F$634,2,FALSE),""))</f>
      </c>
      <c r="D19149" s="75">
        <f>IF($E19149="","",IFERROR(VLOOKUP(TRIM(E19149&amp;""),'Référentiel Articles'!$A$2:$F$634,3,FALSE),""))</f>
      </c>
      <c r="E19149" s="74" t="str">
        <v/>
      </c>
      <c r="F19149" s="75">
        <f>IF($E19149="","",IFERROR(VLOOKUP(TRIM(E19149&amp;""),'Référentiel Articles'!$A$2:$F$634,4,FALSE),""))</f>
      </c>
      <c r="G19149" s="76">
        <f>IF($E19149="","",IFERROR(VLOOKUP(TRIM(E19149&amp;""),'Référentiel Articles'!$A$2:$F$634,5,FALSE),""))</f>
      </c>
      <c r="H19149" s="77" t="str">
        <v/>
      </c>
      <c r="I19149" s="76">
        <f>IF($E19149="","",IFERROR(VLOOKUP(TRIM(E19149&amp;""),'Référentiel Articles'!$A$2:$F$634,6,FALSE),""))</f>
      </c>
      <c r="J19149" s="78">
        <f>IF(OR($E19149="",$H19149=""),"",$H19149*$I19149)</f>
      </c>
      <c r="K19149" s="79" t="str">
        <v/>
      </c>
    </row>
    <row r="19150">
      <c r="A19150" s="81" t="str">
        <v/>
      </c>
      <c r="B19150" s="81" t="str">
        <v/>
      </c>
      <c r="C19150" s="83">
        <f>IF($E19150="","",IFERROR(VLOOKUP(TRIM(E19150&amp;""),'Référentiel Articles'!$A$2:$F$634,2,FALSE),""))</f>
      </c>
      <c r="D19150" s="83">
        <f>IF($E19150="","",IFERROR(VLOOKUP(TRIM(E19150&amp;""),'Référentiel Articles'!$A$2:$F$634,3,FALSE),""))</f>
      </c>
      <c r="E19150" s="81" t="str">
        <v/>
      </c>
      <c r="F19150" s="83">
        <f>IF($E19150="","",IFERROR(VLOOKUP(TRIM(E19150&amp;""),'Référentiel Articles'!$A$2:$F$634,4,FALSE),""))</f>
      </c>
      <c r="G19150" s="84">
        <f>IF($E19150="","",IFERROR(VLOOKUP(TRIM(E19150&amp;""),'Référentiel Articles'!$A$2:$F$634,5,FALSE),""))</f>
      </c>
      <c r="H19150" s="85" t="str">
        <v/>
      </c>
      <c r="I19150" s="84">
        <f>IF($E19150="","",IFERROR(VLOOKUP(TRIM(E19150&amp;""),'Référentiel Articles'!$A$2:$F$634,6,FALSE),""))</f>
      </c>
      <c r="J19150" s="90">
        <f>IF(OR($E19150="",$H19150=""),"",$H19150*$I19150)</f>
      </c>
      <c r="K19150" s="87" t="str">
        <v/>
      </c>
    </row>
    <row r="19151">
      <c r="A19151" s="74" t="str">
        <v/>
      </c>
      <c r="B19151" s="74" t="str">
        <v/>
      </c>
      <c r="C19151" s="75">
        <f>IF($E19151="","",IFERROR(VLOOKUP(TRIM(E19151&amp;""),'Référentiel Articles'!$A$2:$F$634,2,FALSE),""))</f>
      </c>
      <c r="D19151" s="75">
        <f>IF($E19151="","",IFERROR(VLOOKUP(TRIM(E19151&amp;""),'Référentiel Articles'!$A$2:$F$634,3,FALSE),""))</f>
      </c>
      <c r="E19151" s="74" t="str">
        <v/>
      </c>
      <c r="F19151" s="75">
        <f>IF($E19151="","",IFERROR(VLOOKUP(TRIM(E19151&amp;""),'Référentiel Articles'!$A$2:$F$634,4,FALSE),""))</f>
      </c>
      <c r="G19151" s="76">
        <f>IF($E19151="","",IFERROR(VLOOKUP(TRIM(E19151&amp;""),'Référentiel Articles'!$A$2:$F$634,5,FALSE),""))</f>
      </c>
      <c r="H19151" s="77" t="str">
        <v/>
      </c>
      <c r="I19151" s="76">
        <f>IF($E19151="","",IFERROR(VLOOKUP(TRIM(E19151&amp;""),'Référentiel Articles'!$A$2:$F$634,6,FALSE),""))</f>
      </c>
      <c r="J19151" s="78">
        <f>IF(OR($E19151="",$H19151=""),"",$H19151*$I19151)</f>
      </c>
      <c r="K19151" s="79" t="str">
        <v/>
      </c>
    </row>
    <row r="19152">
      <c r="A19152" s="81" t="str">
        <v/>
      </c>
      <c r="B19152" s="81" t="str">
        <v/>
      </c>
      <c r="C19152" s="83">
        <f>IF($E19152="","",IFERROR(VLOOKUP(TRIM(E19152&amp;""),'Référentiel Articles'!$A$2:$F$634,2,FALSE),""))</f>
      </c>
      <c r="D19152" s="83">
        <f>IF($E19152="","",IFERROR(VLOOKUP(TRIM(E19152&amp;""),'Référentiel Articles'!$A$2:$F$634,3,FALSE),""))</f>
      </c>
      <c r="E19152" s="81" t="str">
        <v/>
      </c>
      <c r="F19152" s="83">
        <f>IF($E19152="","",IFERROR(VLOOKUP(TRIM(E19152&amp;""),'Référentiel Articles'!$A$2:$F$634,4,FALSE),""))</f>
      </c>
      <c r="G19152" s="84">
        <f>IF($E19152="","",IFERROR(VLOOKUP(TRIM(E19152&amp;""),'Référentiel Articles'!$A$2:$F$634,5,FALSE),""))</f>
      </c>
      <c r="H19152" s="85" t="str">
        <v/>
      </c>
      <c r="I19152" s="84">
        <f>IF($E19152="","",IFERROR(VLOOKUP(TRIM(E19152&amp;""),'Référentiel Articles'!$A$2:$F$634,6,FALSE),""))</f>
      </c>
      <c r="J19152" s="90">
        <f>IF(OR($E19152="",$H19152=""),"",$H19152*$I19152)</f>
      </c>
      <c r="K19152" s="87" t="str">
        <v/>
      </c>
    </row>
    <row r="19153">
      <c r="A19153" s="74" t="str">
        <v/>
      </c>
      <c r="B19153" s="74" t="str">
        <v/>
      </c>
      <c r="C19153" s="75">
        <f>IF($E19153="","",IFERROR(VLOOKUP(TRIM(E19153&amp;""),'Référentiel Articles'!$A$2:$F$634,2,FALSE),""))</f>
      </c>
      <c r="D19153" s="75">
        <f>IF($E19153="","",IFERROR(VLOOKUP(TRIM(E19153&amp;""),'Référentiel Articles'!$A$2:$F$634,3,FALSE),""))</f>
      </c>
      <c r="E19153" s="74" t="str">
        <v/>
      </c>
      <c r="F19153" s="75">
        <f>IF($E19153="","",IFERROR(VLOOKUP(TRIM(E19153&amp;""),'Référentiel Articles'!$A$2:$F$634,4,FALSE),""))</f>
      </c>
      <c r="G19153" s="76">
        <f>IF($E19153="","",IFERROR(VLOOKUP(TRIM(E19153&amp;""),'Référentiel Articles'!$A$2:$F$634,5,FALSE),""))</f>
      </c>
      <c r="H19153" s="77" t="str">
        <v/>
      </c>
      <c r="I19153" s="76">
        <f>IF($E19153="","",IFERROR(VLOOKUP(TRIM(E19153&amp;""),'Référentiel Articles'!$A$2:$F$634,6,FALSE),""))</f>
      </c>
      <c r="J19153" s="78">
        <f>IF(OR($E19153="",$H19153=""),"",$H19153*$I19153)</f>
      </c>
      <c r="K19153" s="79" t="str">
        <v/>
      </c>
    </row>
    <row r="19154">
      <c r="A19154" s="81" t="str">
        <v/>
      </c>
      <c r="B19154" s="81" t="str">
        <v/>
      </c>
      <c r="C19154" s="83">
        <f>IF($E19154="","",IFERROR(VLOOKUP(TRIM(E19154&amp;""),'Référentiel Articles'!$A$2:$F$634,2,FALSE),""))</f>
      </c>
      <c r="D19154" s="83">
        <f>IF($E19154="","",IFERROR(VLOOKUP(TRIM(E19154&amp;""),'Référentiel Articles'!$A$2:$F$634,3,FALSE),""))</f>
      </c>
      <c r="E19154" s="81" t="str">
        <v/>
      </c>
      <c r="F19154" s="83">
        <f>IF($E19154="","",IFERROR(VLOOKUP(TRIM(E19154&amp;""),'Référentiel Articles'!$A$2:$F$634,4,FALSE),""))</f>
      </c>
      <c r="G19154" s="84">
        <f>IF($E19154="","",IFERROR(VLOOKUP(TRIM(E19154&amp;""),'Référentiel Articles'!$A$2:$F$634,5,FALSE),""))</f>
      </c>
      <c r="H19154" s="85" t="str">
        <v/>
      </c>
      <c r="I19154" s="84">
        <f>IF($E19154="","",IFERROR(VLOOKUP(TRIM(E19154&amp;""),'Référentiel Articles'!$A$2:$F$634,6,FALSE),""))</f>
      </c>
      <c r="J19154" s="90">
        <f>IF(OR($E19154="",$H19154=""),"",$H19154*$I19154)</f>
      </c>
      <c r="K19154" s="87" t="str">
        <v/>
      </c>
    </row>
    <row r="19155">
      <c r="A19155" s="74" t="str">
        <v/>
      </c>
      <c r="B19155" s="74" t="str">
        <v/>
      </c>
      <c r="C19155" s="75">
        <f>IF($E19155="","",IFERROR(VLOOKUP(TRIM(E19155&amp;""),'Référentiel Articles'!$A$2:$F$634,2,FALSE),""))</f>
      </c>
      <c r="D19155" s="75">
        <f>IF($E19155="","",IFERROR(VLOOKUP(TRIM(E19155&amp;""),'Référentiel Articles'!$A$2:$F$634,3,FALSE),""))</f>
      </c>
      <c r="E19155" s="74" t="str">
        <v/>
      </c>
      <c r="F19155" s="75">
        <f>IF($E19155="","",IFERROR(VLOOKUP(TRIM(E19155&amp;""),'Référentiel Articles'!$A$2:$F$634,4,FALSE),""))</f>
      </c>
      <c r="G19155" s="76">
        <f>IF($E19155="","",IFERROR(VLOOKUP(TRIM(E19155&amp;""),'Référentiel Articles'!$A$2:$F$634,5,FALSE),""))</f>
      </c>
      <c r="H19155" s="77" t="str">
        <v/>
      </c>
      <c r="I19155" s="76">
        <f>IF($E19155="","",IFERROR(VLOOKUP(TRIM(E19155&amp;""),'Référentiel Articles'!$A$2:$F$634,6,FALSE),""))</f>
      </c>
      <c r="J19155" s="78">
        <f>IF(OR($E19155="",$H19155=""),"",$H19155*$I19155)</f>
      </c>
      <c r="K19155" s="79" t="str">
        <v/>
      </c>
    </row>
    <row r="19156">
      <c r="A19156" s="81" t="str">
        <v/>
      </c>
      <c r="B19156" s="81" t="str">
        <v/>
      </c>
      <c r="C19156" s="83">
        <f>IF($E19156="","",IFERROR(VLOOKUP(TRIM(E19156&amp;""),'Référentiel Articles'!$A$2:$F$634,2,FALSE),""))</f>
      </c>
      <c r="D19156" s="83">
        <f>IF($E19156="","",IFERROR(VLOOKUP(TRIM(E19156&amp;""),'Référentiel Articles'!$A$2:$F$634,3,FALSE),""))</f>
      </c>
      <c r="E19156" s="81" t="str">
        <v/>
      </c>
      <c r="F19156" s="83">
        <f>IF($E19156="","",IFERROR(VLOOKUP(TRIM(E19156&amp;""),'Référentiel Articles'!$A$2:$F$634,4,FALSE),""))</f>
      </c>
      <c r="G19156" s="84">
        <f>IF($E19156="","",IFERROR(VLOOKUP(TRIM(E19156&amp;""),'Référentiel Articles'!$A$2:$F$634,5,FALSE),""))</f>
      </c>
      <c r="H19156" s="85" t="str">
        <v/>
      </c>
      <c r="I19156" s="84">
        <f>IF($E19156="","",IFERROR(VLOOKUP(TRIM(E19156&amp;""),'Référentiel Articles'!$A$2:$F$634,6,FALSE),""))</f>
      </c>
      <c r="J19156" s="90">
        <f>IF(OR($E19156="",$H19156=""),"",$H19156*$I19156)</f>
      </c>
      <c r="K19156" s="87" t="str">
        <v/>
      </c>
    </row>
    <row r="19157">
      <c r="A19157" s="74" t="str">
        <v/>
      </c>
      <c r="B19157" s="74" t="str">
        <v/>
      </c>
      <c r="C19157" s="75">
        <f>IF($E19157="","",IFERROR(VLOOKUP(TRIM(E19157&amp;""),'Référentiel Articles'!$A$2:$F$634,2,FALSE),""))</f>
      </c>
      <c r="D19157" s="75">
        <f>IF($E19157="","",IFERROR(VLOOKUP(TRIM(E19157&amp;""),'Référentiel Articles'!$A$2:$F$634,3,FALSE),""))</f>
      </c>
      <c r="E19157" s="74" t="str">
        <v/>
      </c>
      <c r="F19157" s="75">
        <f>IF($E19157="","",IFERROR(VLOOKUP(TRIM(E19157&amp;""),'Référentiel Articles'!$A$2:$F$634,4,FALSE),""))</f>
      </c>
      <c r="G19157" s="76">
        <f>IF($E19157="","",IFERROR(VLOOKUP(TRIM(E19157&amp;""),'Référentiel Articles'!$A$2:$F$634,5,FALSE),""))</f>
      </c>
      <c r="H19157" s="77" t="str">
        <v/>
      </c>
      <c r="I19157" s="76">
        <f>IF($E19157="","",IFERROR(VLOOKUP(TRIM(E19157&amp;""),'Référentiel Articles'!$A$2:$F$634,6,FALSE),""))</f>
      </c>
      <c r="J19157" s="78">
        <f>IF(OR($E19157="",$H19157=""),"",$H19157*$I19157)</f>
      </c>
      <c r="K19157" s="79" t="str">
        <v/>
      </c>
    </row>
    <row r="19158">
      <c r="A19158" s="81" t="str">
        <v/>
      </c>
      <c r="B19158" s="81" t="str">
        <v/>
      </c>
      <c r="C19158" s="83">
        <f>IF($E19158="","",IFERROR(VLOOKUP(TRIM(E19158&amp;""),'Référentiel Articles'!$A$2:$F$634,2,FALSE),""))</f>
      </c>
      <c r="D19158" s="83">
        <f>IF($E19158="","",IFERROR(VLOOKUP(TRIM(E19158&amp;""),'Référentiel Articles'!$A$2:$F$634,3,FALSE),""))</f>
      </c>
      <c r="E19158" s="81" t="str">
        <v/>
      </c>
      <c r="F19158" s="83">
        <f>IF($E19158="","",IFERROR(VLOOKUP(TRIM(E19158&amp;""),'Référentiel Articles'!$A$2:$F$634,4,FALSE),""))</f>
      </c>
      <c r="G19158" s="84">
        <f>IF($E19158="","",IFERROR(VLOOKUP(TRIM(E19158&amp;""),'Référentiel Articles'!$A$2:$F$634,5,FALSE),""))</f>
      </c>
      <c r="H19158" s="85" t="str">
        <v/>
      </c>
      <c r="I19158" s="84">
        <f>IF($E19158="","",IFERROR(VLOOKUP(TRIM(E19158&amp;""),'Référentiel Articles'!$A$2:$F$634,6,FALSE),""))</f>
      </c>
      <c r="J19158" s="90">
        <f>IF(OR($E19158="",$H19158=""),"",$H19158*$I19158)</f>
      </c>
      <c r="K19158" s="87" t="str">
        <v/>
      </c>
    </row>
    <row r="19159">
      <c r="A19159" s="74" t="str">
        <v/>
      </c>
      <c r="B19159" s="74" t="str">
        <v/>
      </c>
      <c r="C19159" s="75">
        <f>IF($E19159="","",IFERROR(VLOOKUP(TRIM(E19159&amp;""),'Référentiel Articles'!$A$2:$F$634,2,FALSE),""))</f>
      </c>
      <c r="D19159" s="75">
        <f>IF($E19159="","",IFERROR(VLOOKUP(TRIM(E19159&amp;""),'Référentiel Articles'!$A$2:$F$634,3,FALSE),""))</f>
      </c>
      <c r="E19159" s="74" t="str">
        <v/>
      </c>
      <c r="F19159" s="75">
        <f>IF($E19159="","",IFERROR(VLOOKUP(TRIM(E19159&amp;""),'Référentiel Articles'!$A$2:$F$634,4,FALSE),""))</f>
      </c>
      <c r="G19159" s="76">
        <f>IF($E19159="","",IFERROR(VLOOKUP(TRIM(E19159&amp;""),'Référentiel Articles'!$A$2:$F$634,5,FALSE),""))</f>
      </c>
      <c r="H19159" s="77" t="str">
        <v/>
      </c>
      <c r="I19159" s="76">
        <f>IF($E19159="","",IFERROR(VLOOKUP(TRIM(E19159&amp;""),'Référentiel Articles'!$A$2:$F$634,6,FALSE),""))</f>
      </c>
      <c r="J19159" s="78">
        <f>IF(OR($E19159="",$H19159=""),"",$H19159*$I19159)</f>
      </c>
      <c r="K19159" s="79" t="str">
        <v/>
      </c>
    </row>
    <row r="19160">
      <c r="A19160" s="81" t="str">
        <v/>
      </c>
      <c r="B19160" s="81" t="str">
        <v/>
      </c>
      <c r="C19160" s="83">
        <f>IF($E19160="","",IFERROR(VLOOKUP(TRIM(E19160&amp;""),'Référentiel Articles'!$A$2:$F$634,2,FALSE),""))</f>
      </c>
      <c r="D19160" s="83">
        <f>IF($E19160="","",IFERROR(VLOOKUP(TRIM(E19160&amp;""),'Référentiel Articles'!$A$2:$F$634,3,FALSE),""))</f>
      </c>
      <c r="E19160" s="81" t="str">
        <v/>
      </c>
      <c r="F19160" s="83">
        <f>IF($E19160="","",IFERROR(VLOOKUP(TRIM(E19160&amp;""),'Référentiel Articles'!$A$2:$F$634,4,FALSE),""))</f>
      </c>
      <c r="G19160" s="84">
        <f>IF($E19160="","",IFERROR(VLOOKUP(TRIM(E19160&amp;""),'Référentiel Articles'!$A$2:$F$634,5,FALSE),""))</f>
      </c>
      <c r="H19160" s="85" t="str">
        <v/>
      </c>
      <c r="I19160" s="84">
        <f>IF($E19160="","",IFERROR(VLOOKUP(TRIM(E19160&amp;""),'Référentiel Articles'!$A$2:$F$634,6,FALSE),""))</f>
      </c>
      <c r="J19160" s="90">
        <f>IF(OR($E19160="",$H19160=""),"",$H19160*$I19160)</f>
      </c>
      <c r="K19160" s="87" t="str">
        <v/>
      </c>
    </row>
    <row r="19161">
      <c r="A19161" s="74" t="str">
        <v/>
      </c>
      <c r="B19161" s="74" t="str">
        <v/>
      </c>
      <c r="C19161" s="75">
        <f>IF($E19161="","",IFERROR(VLOOKUP(TRIM(E19161&amp;""),'Référentiel Articles'!$A$2:$F$634,2,FALSE),""))</f>
      </c>
      <c r="D19161" s="75">
        <f>IF($E19161="","",IFERROR(VLOOKUP(TRIM(E19161&amp;""),'Référentiel Articles'!$A$2:$F$634,3,FALSE),""))</f>
      </c>
      <c r="E19161" s="74" t="str">
        <v/>
      </c>
      <c r="F19161" s="75">
        <f>IF($E19161="","",IFERROR(VLOOKUP(TRIM(E19161&amp;""),'Référentiel Articles'!$A$2:$F$634,4,FALSE),""))</f>
      </c>
      <c r="G19161" s="76">
        <f>IF($E19161="","",IFERROR(VLOOKUP(TRIM(E19161&amp;""),'Référentiel Articles'!$A$2:$F$634,5,FALSE),""))</f>
      </c>
      <c r="H19161" s="77" t="str">
        <v/>
      </c>
      <c r="I19161" s="76">
        <f>IF($E19161="","",IFERROR(VLOOKUP(TRIM(E19161&amp;""),'Référentiel Articles'!$A$2:$F$634,6,FALSE),""))</f>
      </c>
      <c r="J19161" s="78">
        <f>IF(OR($E19161="",$H19161=""),"",$H19161*$I19161)</f>
      </c>
      <c r="K19161" s="79" t="str">
        <v/>
      </c>
    </row>
    <row r="19162">
      <c r="A19162" s="81" t="str">
        <v/>
      </c>
      <c r="B19162" s="81" t="str">
        <v/>
      </c>
      <c r="C19162" s="83">
        <f>IF($E19162="","",IFERROR(VLOOKUP(TRIM(E19162&amp;""),'Référentiel Articles'!$A$2:$F$634,2,FALSE),""))</f>
      </c>
      <c r="D19162" s="83">
        <f>IF($E19162="","",IFERROR(VLOOKUP(TRIM(E19162&amp;""),'Référentiel Articles'!$A$2:$F$634,3,FALSE),""))</f>
      </c>
      <c r="E19162" s="81" t="str">
        <v/>
      </c>
      <c r="F19162" s="83">
        <f>IF($E19162="","",IFERROR(VLOOKUP(TRIM(E19162&amp;""),'Référentiel Articles'!$A$2:$F$634,4,FALSE),""))</f>
      </c>
      <c r="G19162" s="84">
        <f>IF($E19162="","",IFERROR(VLOOKUP(TRIM(E19162&amp;""),'Référentiel Articles'!$A$2:$F$634,5,FALSE),""))</f>
      </c>
      <c r="H19162" s="85" t="str">
        <v/>
      </c>
      <c r="I19162" s="84">
        <f>IF($E19162="","",IFERROR(VLOOKUP(TRIM(E19162&amp;""),'Référentiel Articles'!$A$2:$F$634,6,FALSE),""))</f>
      </c>
      <c r="J19162" s="90">
        <f>IF(OR($E19162="",$H19162=""),"",$H19162*$I19162)</f>
      </c>
      <c r="K19162" s="87" t="str">
        <v/>
      </c>
    </row>
    <row r="19163">
      <c r="A19163" s="74" t="str">
        <v/>
      </c>
      <c r="B19163" s="74" t="str">
        <v/>
      </c>
      <c r="C19163" s="75">
        <f>IF($E19163="","",IFERROR(VLOOKUP(TRIM(E19163&amp;""),'Référentiel Articles'!$A$2:$F$634,2,FALSE),""))</f>
      </c>
      <c r="D19163" s="75">
        <f>IF($E19163="","",IFERROR(VLOOKUP(TRIM(E19163&amp;""),'Référentiel Articles'!$A$2:$F$634,3,FALSE),""))</f>
      </c>
      <c r="E19163" s="74" t="str">
        <v/>
      </c>
      <c r="F19163" s="75">
        <f>IF($E19163="","",IFERROR(VLOOKUP(TRIM(E19163&amp;""),'Référentiel Articles'!$A$2:$F$634,4,FALSE),""))</f>
      </c>
      <c r="G19163" s="76">
        <f>IF($E19163="","",IFERROR(VLOOKUP(TRIM(E19163&amp;""),'Référentiel Articles'!$A$2:$F$634,5,FALSE),""))</f>
      </c>
      <c r="H19163" s="77" t="str">
        <v/>
      </c>
      <c r="I19163" s="76">
        <f>IF($E19163="","",IFERROR(VLOOKUP(TRIM(E19163&amp;""),'Référentiel Articles'!$A$2:$F$634,6,FALSE),""))</f>
      </c>
      <c r="J19163" s="78">
        <f>IF(OR($E19163="",$H19163=""),"",$H19163*$I19163)</f>
      </c>
      <c r="K19163" s="79" t="str">
        <v/>
      </c>
    </row>
    <row r="19164">
      <c r="A19164" s="81" t="str">
        <v/>
      </c>
      <c r="B19164" s="81" t="str">
        <v/>
      </c>
      <c r="C19164" s="83">
        <f>IF($E19164="","",IFERROR(VLOOKUP(TRIM(E19164&amp;""),'Référentiel Articles'!$A$2:$F$634,2,FALSE),""))</f>
      </c>
      <c r="D19164" s="83">
        <f>IF($E19164="","",IFERROR(VLOOKUP(TRIM(E19164&amp;""),'Référentiel Articles'!$A$2:$F$634,3,FALSE),""))</f>
      </c>
      <c r="E19164" s="81" t="str">
        <v/>
      </c>
      <c r="F19164" s="83">
        <f>IF($E19164="","",IFERROR(VLOOKUP(TRIM(E19164&amp;""),'Référentiel Articles'!$A$2:$F$634,4,FALSE),""))</f>
      </c>
      <c r="G19164" s="84">
        <f>IF($E19164="","",IFERROR(VLOOKUP(TRIM(E19164&amp;""),'Référentiel Articles'!$A$2:$F$634,5,FALSE),""))</f>
      </c>
      <c r="H19164" s="85" t="str">
        <v/>
      </c>
      <c r="I19164" s="84">
        <f>IF($E19164="","",IFERROR(VLOOKUP(TRIM(E19164&amp;""),'Référentiel Articles'!$A$2:$F$634,6,FALSE),""))</f>
      </c>
      <c r="J19164" s="90">
        <f>IF(OR($E19164="",$H19164=""),"",$H19164*$I19164)</f>
      </c>
      <c r="K19164" s="87" t="str">
        <v/>
      </c>
    </row>
    <row r="19165">
      <c r="A19165" s="74" t="str">
        <v/>
      </c>
      <c r="B19165" s="74" t="str">
        <v/>
      </c>
      <c r="C19165" s="75">
        <f>IF($E19165="","",IFERROR(VLOOKUP(TRIM(E19165&amp;""),'Référentiel Articles'!$A$2:$F$634,2,FALSE),""))</f>
      </c>
      <c r="D19165" s="75">
        <f>IF($E19165="","",IFERROR(VLOOKUP(TRIM(E19165&amp;""),'Référentiel Articles'!$A$2:$F$634,3,FALSE),""))</f>
      </c>
      <c r="E19165" s="74" t="str">
        <v/>
      </c>
      <c r="F19165" s="75">
        <f>IF($E19165="","",IFERROR(VLOOKUP(TRIM(E19165&amp;""),'Référentiel Articles'!$A$2:$F$634,4,FALSE),""))</f>
      </c>
      <c r="G19165" s="76">
        <f>IF($E19165="","",IFERROR(VLOOKUP(TRIM(E19165&amp;""),'Référentiel Articles'!$A$2:$F$634,5,FALSE),""))</f>
      </c>
      <c r="H19165" s="77" t="str">
        <v/>
      </c>
      <c r="I19165" s="76">
        <f>IF($E19165="","",IFERROR(VLOOKUP(TRIM(E19165&amp;""),'Référentiel Articles'!$A$2:$F$634,6,FALSE),""))</f>
      </c>
      <c r="J19165" s="78">
        <f>IF(OR($E19165="",$H19165=""),"",$H19165*$I19165)</f>
      </c>
      <c r="K19165" s="79" t="str">
        <v/>
      </c>
    </row>
    <row r="19166">
      <c r="A19166" s="81" t="str">
        <v/>
      </c>
      <c r="B19166" s="81" t="str">
        <v/>
      </c>
      <c r="C19166" s="83">
        <f>IF($E19166="","",IFERROR(VLOOKUP(TRIM(E19166&amp;""),'Référentiel Articles'!$A$2:$F$634,2,FALSE),""))</f>
      </c>
      <c r="D19166" s="83">
        <f>IF($E19166="","",IFERROR(VLOOKUP(TRIM(E19166&amp;""),'Référentiel Articles'!$A$2:$F$634,3,FALSE),""))</f>
      </c>
      <c r="E19166" s="81" t="str">
        <v/>
      </c>
      <c r="F19166" s="83">
        <f>IF($E19166="","",IFERROR(VLOOKUP(TRIM(E19166&amp;""),'Référentiel Articles'!$A$2:$F$634,4,FALSE),""))</f>
      </c>
      <c r="G19166" s="84">
        <f>IF($E19166="","",IFERROR(VLOOKUP(TRIM(E19166&amp;""),'Référentiel Articles'!$A$2:$F$634,5,FALSE),""))</f>
      </c>
      <c r="H19166" s="85" t="str">
        <v/>
      </c>
      <c r="I19166" s="84">
        <f>IF($E19166="","",IFERROR(VLOOKUP(TRIM(E19166&amp;""),'Référentiel Articles'!$A$2:$F$634,6,FALSE),""))</f>
      </c>
      <c r="J19166" s="90">
        <f>IF(OR($E19166="",$H19166=""),"",$H19166*$I19166)</f>
      </c>
      <c r="K19166" s="87" t="str">
        <v/>
      </c>
    </row>
    <row r="19167">
      <c r="A19167" s="74" t="str">
        <v/>
      </c>
      <c r="B19167" s="74" t="str">
        <v/>
      </c>
      <c r="C19167" s="75">
        <f>IF($E19167="","",IFERROR(VLOOKUP(TRIM(E19167&amp;""),'Référentiel Articles'!$A$2:$F$634,2,FALSE),""))</f>
      </c>
      <c r="D19167" s="75">
        <f>IF($E19167="","",IFERROR(VLOOKUP(TRIM(E19167&amp;""),'Référentiel Articles'!$A$2:$F$634,3,FALSE),""))</f>
      </c>
      <c r="E19167" s="74" t="str">
        <v/>
      </c>
      <c r="F19167" s="75">
        <f>IF($E19167="","",IFERROR(VLOOKUP(TRIM(E19167&amp;""),'Référentiel Articles'!$A$2:$F$634,4,FALSE),""))</f>
      </c>
      <c r="G19167" s="76">
        <f>IF($E19167="","",IFERROR(VLOOKUP(TRIM(E19167&amp;""),'Référentiel Articles'!$A$2:$F$634,5,FALSE),""))</f>
      </c>
      <c r="H19167" s="77" t="str">
        <v/>
      </c>
      <c r="I19167" s="76">
        <f>IF($E19167="","",IFERROR(VLOOKUP(TRIM(E19167&amp;""),'Référentiel Articles'!$A$2:$F$634,6,FALSE),""))</f>
      </c>
      <c r="J19167" s="78">
        <f>IF(OR($E19167="",$H19167=""),"",$H19167*$I19167)</f>
      </c>
      <c r="K19167" s="79" t="str">
        <v/>
      </c>
    </row>
    <row r="19168">
      <c r="A19168" s="81" t="str">
        <v/>
      </c>
      <c r="B19168" s="81" t="str">
        <v/>
      </c>
      <c r="C19168" s="83">
        <f>IF($E19168="","",IFERROR(VLOOKUP(TRIM(E19168&amp;""),'Référentiel Articles'!$A$2:$F$634,2,FALSE),""))</f>
      </c>
      <c r="D19168" s="83">
        <f>IF($E19168="","",IFERROR(VLOOKUP(TRIM(E19168&amp;""),'Référentiel Articles'!$A$2:$F$634,3,FALSE),""))</f>
      </c>
      <c r="E19168" s="81" t="str">
        <v/>
      </c>
      <c r="F19168" s="83">
        <f>IF($E19168="","",IFERROR(VLOOKUP(TRIM(E19168&amp;""),'Référentiel Articles'!$A$2:$F$634,4,FALSE),""))</f>
      </c>
      <c r="G19168" s="84">
        <f>IF($E19168="","",IFERROR(VLOOKUP(TRIM(E19168&amp;""),'Référentiel Articles'!$A$2:$F$634,5,FALSE),""))</f>
      </c>
      <c r="H19168" s="85" t="str">
        <v/>
      </c>
      <c r="I19168" s="84">
        <f>IF($E19168="","",IFERROR(VLOOKUP(TRIM(E19168&amp;""),'Référentiel Articles'!$A$2:$F$634,6,FALSE),""))</f>
      </c>
      <c r="J19168" s="90">
        <f>IF(OR($E19168="",$H19168=""),"",$H19168*$I19168)</f>
      </c>
      <c r="K19168" s="87" t="str">
        <v/>
      </c>
    </row>
    <row r="19169">
      <c r="A19169" s="74" t="str">
        <v/>
      </c>
      <c r="B19169" s="74" t="str">
        <v/>
      </c>
      <c r="C19169" s="75">
        <f>IF($E19169="","",IFERROR(VLOOKUP(TRIM(E19169&amp;""),'Référentiel Articles'!$A$2:$F$634,2,FALSE),""))</f>
      </c>
      <c r="D19169" s="75">
        <f>IF($E19169="","",IFERROR(VLOOKUP(TRIM(E19169&amp;""),'Référentiel Articles'!$A$2:$F$634,3,FALSE),""))</f>
      </c>
      <c r="E19169" s="74" t="str">
        <v/>
      </c>
      <c r="F19169" s="75">
        <f>IF($E19169="","",IFERROR(VLOOKUP(TRIM(E19169&amp;""),'Référentiel Articles'!$A$2:$F$634,4,FALSE),""))</f>
      </c>
      <c r="G19169" s="76">
        <f>IF($E19169="","",IFERROR(VLOOKUP(TRIM(E19169&amp;""),'Référentiel Articles'!$A$2:$F$634,5,FALSE),""))</f>
      </c>
      <c r="H19169" s="77" t="str">
        <v/>
      </c>
      <c r="I19169" s="76">
        <f>IF($E19169="","",IFERROR(VLOOKUP(TRIM(E19169&amp;""),'Référentiel Articles'!$A$2:$F$634,6,FALSE),""))</f>
      </c>
      <c r="J19169" s="78">
        <f>IF(OR($E19169="",$H19169=""),"",$H19169*$I19169)</f>
      </c>
      <c r="K19169" s="79" t="str">
        <v/>
      </c>
    </row>
    <row r="19170">
      <c r="A19170" s="81" t="str">
        <v/>
      </c>
      <c r="B19170" s="81" t="str">
        <v/>
      </c>
      <c r="C19170" s="83">
        <f>IF($E19170="","",IFERROR(VLOOKUP(TRIM(E19170&amp;""),'Référentiel Articles'!$A$2:$F$634,2,FALSE),""))</f>
      </c>
      <c r="D19170" s="83">
        <f>IF($E19170="","",IFERROR(VLOOKUP(TRIM(E19170&amp;""),'Référentiel Articles'!$A$2:$F$634,3,FALSE),""))</f>
      </c>
      <c r="E19170" s="81" t="str">
        <v/>
      </c>
      <c r="F19170" s="83">
        <f>IF($E19170="","",IFERROR(VLOOKUP(TRIM(E19170&amp;""),'Référentiel Articles'!$A$2:$F$634,4,FALSE),""))</f>
      </c>
      <c r="G19170" s="84">
        <f>IF($E19170="","",IFERROR(VLOOKUP(TRIM(E19170&amp;""),'Référentiel Articles'!$A$2:$F$634,5,FALSE),""))</f>
      </c>
      <c r="H19170" s="85" t="str">
        <v/>
      </c>
      <c r="I19170" s="84">
        <f>IF($E19170="","",IFERROR(VLOOKUP(TRIM(E19170&amp;""),'Référentiel Articles'!$A$2:$F$634,6,FALSE),""))</f>
      </c>
      <c r="J19170" s="90">
        <f>IF(OR($E19170="",$H19170=""),"",$H19170*$I19170)</f>
      </c>
      <c r="K19170" s="87" t="str">
        <v/>
      </c>
    </row>
    <row r="19171">
      <c r="A19171" s="74" t="str">
        <v/>
      </c>
      <c r="B19171" s="74" t="str">
        <v/>
      </c>
      <c r="C19171" s="75">
        <f>IF($E19171="","",IFERROR(VLOOKUP(TRIM(E19171&amp;""),'Référentiel Articles'!$A$2:$F$634,2,FALSE),""))</f>
      </c>
      <c r="D19171" s="75">
        <f>IF($E19171="","",IFERROR(VLOOKUP(TRIM(E19171&amp;""),'Référentiel Articles'!$A$2:$F$634,3,FALSE),""))</f>
      </c>
      <c r="E19171" s="74" t="str">
        <v/>
      </c>
      <c r="F19171" s="75">
        <f>IF($E19171="","",IFERROR(VLOOKUP(TRIM(E19171&amp;""),'Référentiel Articles'!$A$2:$F$634,4,FALSE),""))</f>
      </c>
      <c r="G19171" s="76">
        <f>IF($E19171="","",IFERROR(VLOOKUP(TRIM(E19171&amp;""),'Référentiel Articles'!$A$2:$F$634,5,FALSE),""))</f>
      </c>
      <c r="H19171" s="77" t="str">
        <v/>
      </c>
      <c r="I19171" s="76">
        <f>IF($E19171="","",IFERROR(VLOOKUP(TRIM(E19171&amp;""),'Référentiel Articles'!$A$2:$F$634,6,FALSE),""))</f>
      </c>
      <c r="J19171" s="78">
        <f>IF(OR($E19171="",$H19171=""),"",$H19171*$I19171)</f>
      </c>
      <c r="K19171" s="79" t="str">
        <v/>
      </c>
    </row>
    <row r="19172">
      <c r="A19172" s="81" t="str">
        <v/>
      </c>
      <c r="B19172" s="81" t="str">
        <v/>
      </c>
      <c r="C19172" s="83">
        <f>IF($E19172="","",IFERROR(VLOOKUP(TRIM(E19172&amp;""),'Référentiel Articles'!$A$2:$F$634,2,FALSE),""))</f>
      </c>
      <c r="D19172" s="83">
        <f>IF($E19172="","",IFERROR(VLOOKUP(TRIM(E19172&amp;""),'Référentiel Articles'!$A$2:$F$634,3,FALSE),""))</f>
      </c>
      <c r="E19172" s="81" t="str">
        <v/>
      </c>
      <c r="F19172" s="83">
        <f>IF($E19172="","",IFERROR(VLOOKUP(TRIM(E19172&amp;""),'Référentiel Articles'!$A$2:$F$634,4,FALSE),""))</f>
      </c>
      <c r="G19172" s="84">
        <f>IF($E19172="","",IFERROR(VLOOKUP(TRIM(E19172&amp;""),'Référentiel Articles'!$A$2:$F$634,5,FALSE),""))</f>
      </c>
      <c r="H19172" s="85" t="str">
        <v/>
      </c>
      <c r="I19172" s="84">
        <f>IF($E19172="","",IFERROR(VLOOKUP(TRIM(E19172&amp;""),'Référentiel Articles'!$A$2:$F$634,6,FALSE),""))</f>
      </c>
      <c r="J19172" s="90">
        <f>IF(OR($E19172="",$H19172=""),"",$H19172*$I19172)</f>
      </c>
      <c r="K19172" s="87" t="str">
        <v/>
      </c>
    </row>
    <row r="19173">
      <c r="A19173" s="74" t="str">
        <v/>
      </c>
      <c r="B19173" s="74" t="str">
        <v/>
      </c>
      <c r="C19173" s="75">
        <f>IF($E19173="","",IFERROR(VLOOKUP(TRIM(E19173&amp;""),'Référentiel Articles'!$A$2:$F$634,2,FALSE),""))</f>
      </c>
      <c r="D19173" s="75">
        <f>IF($E19173="","",IFERROR(VLOOKUP(TRIM(E19173&amp;""),'Référentiel Articles'!$A$2:$F$634,3,FALSE),""))</f>
      </c>
      <c r="E19173" s="74" t="str">
        <v/>
      </c>
      <c r="F19173" s="75">
        <f>IF($E19173="","",IFERROR(VLOOKUP(TRIM(E19173&amp;""),'Référentiel Articles'!$A$2:$F$634,4,FALSE),""))</f>
      </c>
      <c r="G19173" s="76">
        <f>IF($E19173="","",IFERROR(VLOOKUP(TRIM(E19173&amp;""),'Référentiel Articles'!$A$2:$F$634,5,FALSE),""))</f>
      </c>
      <c r="H19173" s="77" t="str">
        <v/>
      </c>
      <c r="I19173" s="76">
        <f>IF($E19173="","",IFERROR(VLOOKUP(TRIM(E19173&amp;""),'Référentiel Articles'!$A$2:$F$634,6,FALSE),""))</f>
      </c>
      <c r="J19173" s="78">
        <f>IF(OR($E19173="",$H19173=""),"",$H19173*$I19173)</f>
      </c>
      <c r="K19173" s="79" t="str">
        <v/>
      </c>
    </row>
    <row r="19174">
      <c r="A19174" s="81" t="str">
        <v/>
      </c>
      <c r="B19174" s="81" t="str">
        <v/>
      </c>
      <c r="C19174" s="83">
        <f>IF($E19174="","",IFERROR(VLOOKUP(TRIM(E19174&amp;""),'Référentiel Articles'!$A$2:$F$634,2,FALSE),""))</f>
      </c>
      <c r="D19174" s="83">
        <f>IF($E19174="","",IFERROR(VLOOKUP(TRIM(E19174&amp;""),'Référentiel Articles'!$A$2:$F$634,3,FALSE),""))</f>
      </c>
      <c r="E19174" s="81" t="str">
        <v/>
      </c>
      <c r="F19174" s="83">
        <f>IF($E19174="","",IFERROR(VLOOKUP(TRIM(E19174&amp;""),'Référentiel Articles'!$A$2:$F$634,4,FALSE),""))</f>
      </c>
      <c r="G19174" s="84">
        <f>IF($E19174="","",IFERROR(VLOOKUP(TRIM(E19174&amp;""),'Référentiel Articles'!$A$2:$F$634,5,FALSE),""))</f>
      </c>
      <c r="H19174" s="85" t="str">
        <v/>
      </c>
      <c r="I19174" s="84">
        <f>IF($E19174="","",IFERROR(VLOOKUP(TRIM(E19174&amp;""),'Référentiel Articles'!$A$2:$F$634,6,FALSE),""))</f>
      </c>
      <c r="J19174" s="90">
        <f>IF(OR($E19174="",$H19174=""),"",$H19174*$I19174)</f>
      </c>
      <c r="K19174" s="87" t="str">
        <v/>
      </c>
    </row>
    <row r="19175">
      <c r="A19175" s="74" t="str">
        <v/>
      </c>
      <c r="B19175" s="74" t="str">
        <v/>
      </c>
      <c r="C19175" s="75">
        <f>IF($E19175="","",IFERROR(VLOOKUP(TRIM(E19175&amp;""),'Référentiel Articles'!$A$2:$F$634,2,FALSE),""))</f>
      </c>
      <c r="D19175" s="75">
        <f>IF($E19175="","",IFERROR(VLOOKUP(TRIM(E19175&amp;""),'Référentiel Articles'!$A$2:$F$634,3,FALSE),""))</f>
      </c>
      <c r="E19175" s="74" t="str">
        <v/>
      </c>
      <c r="F19175" s="75">
        <f>IF($E19175="","",IFERROR(VLOOKUP(TRIM(E19175&amp;""),'Référentiel Articles'!$A$2:$F$634,4,FALSE),""))</f>
      </c>
      <c r="G19175" s="76">
        <f>IF($E19175="","",IFERROR(VLOOKUP(TRIM(E19175&amp;""),'Référentiel Articles'!$A$2:$F$634,5,FALSE),""))</f>
      </c>
      <c r="H19175" s="77" t="str">
        <v/>
      </c>
      <c r="I19175" s="76">
        <f>IF($E19175="","",IFERROR(VLOOKUP(TRIM(E19175&amp;""),'Référentiel Articles'!$A$2:$F$634,6,FALSE),""))</f>
      </c>
      <c r="J19175" s="78">
        <f>IF(OR($E19175="",$H19175=""),"",$H19175*$I19175)</f>
      </c>
      <c r="K19175" s="79" t="str">
        <v/>
      </c>
    </row>
    <row r="19176">
      <c r="A19176" s="81" t="str">
        <v/>
      </c>
      <c r="B19176" s="81" t="str">
        <v/>
      </c>
      <c r="C19176" s="83">
        <f>IF($E19176="","",IFERROR(VLOOKUP(TRIM(E19176&amp;""),'Référentiel Articles'!$A$2:$F$634,2,FALSE),""))</f>
      </c>
      <c r="D19176" s="83">
        <f>IF($E19176="","",IFERROR(VLOOKUP(TRIM(E19176&amp;""),'Référentiel Articles'!$A$2:$F$634,3,FALSE),""))</f>
      </c>
      <c r="E19176" s="81" t="str">
        <v/>
      </c>
      <c r="F19176" s="83">
        <f>IF($E19176="","",IFERROR(VLOOKUP(TRIM(E19176&amp;""),'Référentiel Articles'!$A$2:$F$634,4,FALSE),""))</f>
      </c>
      <c r="G19176" s="84">
        <f>IF($E19176="","",IFERROR(VLOOKUP(TRIM(E19176&amp;""),'Référentiel Articles'!$A$2:$F$634,5,FALSE),""))</f>
      </c>
      <c r="H19176" s="85" t="str">
        <v/>
      </c>
      <c r="I19176" s="84">
        <f>IF($E19176="","",IFERROR(VLOOKUP(TRIM(E19176&amp;""),'Référentiel Articles'!$A$2:$F$634,6,FALSE),""))</f>
      </c>
      <c r="J19176" s="90">
        <f>IF(OR($E19176="",$H19176=""),"",$H19176*$I19176)</f>
      </c>
      <c r="K19176" s="87" t="str">
        <v/>
      </c>
    </row>
    <row r="19177">
      <c r="A19177" s="74" t="str">
        <v/>
      </c>
      <c r="B19177" s="74" t="str">
        <v/>
      </c>
      <c r="C19177" s="75">
        <f>IF($E19177="","",IFERROR(VLOOKUP(TRIM(E19177&amp;""),'Référentiel Articles'!$A$2:$F$634,2,FALSE),""))</f>
      </c>
      <c r="D19177" s="75">
        <f>IF($E19177="","",IFERROR(VLOOKUP(TRIM(E19177&amp;""),'Référentiel Articles'!$A$2:$F$634,3,FALSE),""))</f>
      </c>
      <c r="E19177" s="74" t="str">
        <v/>
      </c>
      <c r="F19177" s="75">
        <f>IF($E19177="","",IFERROR(VLOOKUP(TRIM(E19177&amp;""),'Référentiel Articles'!$A$2:$F$634,4,FALSE),""))</f>
      </c>
      <c r="G19177" s="76">
        <f>IF($E19177="","",IFERROR(VLOOKUP(TRIM(E19177&amp;""),'Référentiel Articles'!$A$2:$F$634,5,FALSE),""))</f>
      </c>
      <c r="H19177" s="77" t="str">
        <v/>
      </c>
      <c r="I19177" s="76">
        <f>IF($E19177="","",IFERROR(VLOOKUP(TRIM(E19177&amp;""),'Référentiel Articles'!$A$2:$F$634,6,FALSE),""))</f>
      </c>
      <c r="J19177" s="78">
        <f>IF(OR($E19177="",$H19177=""),"",$H19177*$I19177)</f>
      </c>
      <c r="K19177" s="79" t="str">
        <v/>
      </c>
    </row>
    <row r="19178">
      <c r="A19178" s="81" t="str">
        <v/>
      </c>
      <c r="B19178" s="81" t="str">
        <v/>
      </c>
      <c r="C19178" s="83">
        <f>IF($E19178="","",IFERROR(VLOOKUP(TRIM(E19178&amp;""),'Référentiel Articles'!$A$2:$F$634,2,FALSE),""))</f>
      </c>
      <c r="D19178" s="83">
        <f>IF($E19178="","",IFERROR(VLOOKUP(TRIM(E19178&amp;""),'Référentiel Articles'!$A$2:$F$634,3,FALSE),""))</f>
      </c>
      <c r="E19178" s="81" t="str">
        <v/>
      </c>
      <c r="F19178" s="83">
        <f>IF($E19178="","",IFERROR(VLOOKUP(TRIM(E19178&amp;""),'Référentiel Articles'!$A$2:$F$634,4,FALSE),""))</f>
      </c>
      <c r="G19178" s="84">
        <f>IF($E19178="","",IFERROR(VLOOKUP(TRIM(E19178&amp;""),'Référentiel Articles'!$A$2:$F$634,5,FALSE),""))</f>
      </c>
      <c r="H19178" s="85" t="str">
        <v/>
      </c>
      <c r="I19178" s="84">
        <f>IF($E19178="","",IFERROR(VLOOKUP(TRIM(E19178&amp;""),'Référentiel Articles'!$A$2:$F$634,6,FALSE),""))</f>
      </c>
      <c r="J19178" s="90">
        <f>IF(OR($E19178="",$H19178=""),"",$H19178*$I19178)</f>
      </c>
      <c r="K19178" s="87" t="str">
        <v/>
      </c>
    </row>
    <row r="19179">
      <c r="A19179" s="74" t="str">
        <v/>
      </c>
      <c r="B19179" s="74" t="str">
        <v/>
      </c>
      <c r="C19179" s="75">
        <f>IF($E19179="","",IFERROR(VLOOKUP(TRIM(E19179&amp;""),'Référentiel Articles'!$A$2:$F$634,2,FALSE),""))</f>
      </c>
      <c r="D19179" s="75">
        <f>IF($E19179="","",IFERROR(VLOOKUP(TRIM(E19179&amp;""),'Référentiel Articles'!$A$2:$F$634,3,FALSE),""))</f>
      </c>
      <c r="E19179" s="74" t="str">
        <v/>
      </c>
      <c r="F19179" s="75">
        <f>IF($E19179="","",IFERROR(VLOOKUP(TRIM(E19179&amp;""),'Référentiel Articles'!$A$2:$F$634,4,FALSE),""))</f>
      </c>
      <c r="G19179" s="76">
        <f>IF($E19179="","",IFERROR(VLOOKUP(TRIM(E19179&amp;""),'Référentiel Articles'!$A$2:$F$634,5,FALSE),""))</f>
      </c>
      <c r="H19179" s="77" t="str">
        <v/>
      </c>
      <c r="I19179" s="76">
        <f>IF($E19179="","",IFERROR(VLOOKUP(TRIM(E19179&amp;""),'Référentiel Articles'!$A$2:$F$634,6,FALSE),""))</f>
      </c>
      <c r="J19179" s="78">
        <f>IF(OR($E19179="",$H19179=""),"",$H19179*$I19179)</f>
      </c>
      <c r="K19179" s="79" t="str">
        <v/>
      </c>
    </row>
    <row r="19180">
      <c r="A19180" s="81" t="str">
        <v/>
      </c>
      <c r="B19180" s="81" t="str">
        <v/>
      </c>
      <c r="C19180" s="83">
        <f>IF($E19180="","",IFERROR(VLOOKUP(TRIM(E19180&amp;""),'Référentiel Articles'!$A$2:$F$634,2,FALSE),""))</f>
      </c>
      <c r="D19180" s="83">
        <f>IF($E19180="","",IFERROR(VLOOKUP(TRIM(E19180&amp;""),'Référentiel Articles'!$A$2:$F$634,3,FALSE),""))</f>
      </c>
      <c r="E19180" s="81" t="str">
        <v/>
      </c>
      <c r="F19180" s="83">
        <f>IF($E19180="","",IFERROR(VLOOKUP(TRIM(E19180&amp;""),'Référentiel Articles'!$A$2:$F$634,4,FALSE),""))</f>
      </c>
      <c r="G19180" s="84">
        <f>IF($E19180="","",IFERROR(VLOOKUP(TRIM(E19180&amp;""),'Référentiel Articles'!$A$2:$F$634,5,FALSE),""))</f>
      </c>
      <c r="H19180" s="85" t="str">
        <v/>
      </c>
      <c r="I19180" s="84">
        <f>IF($E19180="","",IFERROR(VLOOKUP(TRIM(E19180&amp;""),'Référentiel Articles'!$A$2:$F$634,6,FALSE),""))</f>
      </c>
      <c r="J19180" s="90">
        <f>IF(OR($E19180="",$H19180=""),"",$H19180*$I19180)</f>
      </c>
      <c r="K19180" s="87" t="str">
        <v/>
      </c>
    </row>
    <row r="19181">
      <c r="A19181" s="74" t="str">
        <v/>
      </c>
      <c r="B19181" s="74" t="str">
        <v/>
      </c>
      <c r="C19181" s="75">
        <f>IF($E19181="","",IFERROR(VLOOKUP(TRIM(E19181&amp;""),'Référentiel Articles'!$A$2:$F$634,2,FALSE),""))</f>
      </c>
      <c r="D19181" s="75">
        <f>IF($E19181="","",IFERROR(VLOOKUP(TRIM(E19181&amp;""),'Référentiel Articles'!$A$2:$F$634,3,FALSE),""))</f>
      </c>
      <c r="E19181" s="74" t="str">
        <v/>
      </c>
      <c r="F19181" s="75">
        <f>IF($E19181="","",IFERROR(VLOOKUP(TRIM(E19181&amp;""),'Référentiel Articles'!$A$2:$F$634,4,FALSE),""))</f>
      </c>
      <c r="G19181" s="76">
        <f>IF($E19181="","",IFERROR(VLOOKUP(TRIM(E19181&amp;""),'Référentiel Articles'!$A$2:$F$634,5,FALSE),""))</f>
      </c>
      <c r="H19181" s="77" t="str">
        <v/>
      </c>
      <c r="I19181" s="76">
        <f>IF($E19181="","",IFERROR(VLOOKUP(TRIM(E19181&amp;""),'Référentiel Articles'!$A$2:$F$634,6,FALSE),""))</f>
      </c>
      <c r="J19181" s="78">
        <f>IF(OR($E19181="",$H19181=""),"",$H19181*$I19181)</f>
      </c>
      <c r="K19181" s="79" t="str">
        <v/>
      </c>
    </row>
    <row r="19182">
      <c r="A19182" s="81" t="str">
        <v/>
      </c>
      <c r="B19182" s="81" t="str">
        <v/>
      </c>
      <c r="C19182" s="83">
        <f>IF($E19182="","",IFERROR(VLOOKUP(TRIM(E19182&amp;""),'Référentiel Articles'!$A$2:$F$634,2,FALSE),""))</f>
      </c>
      <c r="D19182" s="83">
        <f>IF($E19182="","",IFERROR(VLOOKUP(TRIM(E19182&amp;""),'Référentiel Articles'!$A$2:$F$634,3,FALSE),""))</f>
      </c>
      <c r="E19182" s="81" t="str">
        <v/>
      </c>
      <c r="F19182" s="83">
        <f>IF($E19182="","",IFERROR(VLOOKUP(TRIM(E19182&amp;""),'Référentiel Articles'!$A$2:$F$634,4,FALSE),""))</f>
      </c>
      <c r="G19182" s="84">
        <f>IF($E19182="","",IFERROR(VLOOKUP(TRIM(E19182&amp;""),'Référentiel Articles'!$A$2:$F$634,5,FALSE),""))</f>
      </c>
      <c r="H19182" s="85" t="str">
        <v/>
      </c>
      <c r="I19182" s="84">
        <f>IF($E19182="","",IFERROR(VLOOKUP(TRIM(E19182&amp;""),'Référentiel Articles'!$A$2:$F$634,6,FALSE),""))</f>
      </c>
      <c r="J19182" s="90">
        <f>IF(OR($E19182="",$H19182=""),"",$H19182*$I19182)</f>
      </c>
      <c r="K19182" s="87" t="str">
        <v/>
      </c>
    </row>
    <row r="19183">
      <c r="A19183" s="74" t="str">
        <v/>
      </c>
      <c r="B19183" s="74" t="str">
        <v/>
      </c>
      <c r="C19183" s="75">
        <f>IF($E19183="","",IFERROR(VLOOKUP(TRIM(E19183&amp;""),'Référentiel Articles'!$A$2:$F$634,2,FALSE),""))</f>
      </c>
      <c r="D19183" s="75">
        <f>IF($E19183="","",IFERROR(VLOOKUP(TRIM(E19183&amp;""),'Référentiel Articles'!$A$2:$F$634,3,FALSE),""))</f>
      </c>
      <c r="E19183" s="74" t="str">
        <v/>
      </c>
      <c r="F19183" s="75">
        <f>IF($E19183="","",IFERROR(VLOOKUP(TRIM(E19183&amp;""),'Référentiel Articles'!$A$2:$F$634,4,FALSE),""))</f>
      </c>
      <c r="G19183" s="76">
        <f>IF($E19183="","",IFERROR(VLOOKUP(TRIM(E19183&amp;""),'Référentiel Articles'!$A$2:$F$634,5,FALSE),""))</f>
      </c>
      <c r="H19183" s="77" t="str">
        <v/>
      </c>
      <c r="I19183" s="76">
        <f>IF($E19183="","",IFERROR(VLOOKUP(TRIM(E19183&amp;""),'Référentiel Articles'!$A$2:$F$634,6,FALSE),""))</f>
      </c>
      <c r="J19183" s="78">
        <f>IF(OR($E19183="",$H19183=""),"",$H19183*$I19183)</f>
      </c>
      <c r="K19183" s="79" t="str">
        <v/>
      </c>
    </row>
    <row r="19184">
      <c r="A19184" s="81" t="str">
        <v/>
      </c>
      <c r="B19184" s="81" t="str">
        <v/>
      </c>
      <c r="C19184" s="83">
        <f>IF($E19184="","",IFERROR(VLOOKUP(TRIM(E19184&amp;""),'Référentiel Articles'!$A$2:$F$634,2,FALSE),""))</f>
      </c>
      <c r="D19184" s="83">
        <f>IF($E19184="","",IFERROR(VLOOKUP(TRIM(E19184&amp;""),'Référentiel Articles'!$A$2:$F$634,3,FALSE),""))</f>
      </c>
      <c r="E19184" s="81" t="str">
        <v/>
      </c>
      <c r="F19184" s="83">
        <f>IF($E19184="","",IFERROR(VLOOKUP(TRIM(E19184&amp;""),'Référentiel Articles'!$A$2:$F$634,4,FALSE),""))</f>
      </c>
      <c r="G19184" s="84">
        <f>IF($E19184="","",IFERROR(VLOOKUP(TRIM(E19184&amp;""),'Référentiel Articles'!$A$2:$F$634,5,FALSE),""))</f>
      </c>
      <c r="H19184" s="85" t="str">
        <v/>
      </c>
      <c r="I19184" s="84">
        <f>IF($E19184="","",IFERROR(VLOOKUP(TRIM(E19184&amp;""),'Référentiel Articles'!$A$2:$F$634,6,FALSE),""))</f>
      </c>
      <c r="J19184" s="90">
        <f>IF(OR($E19184="",$H19184=""),"",$H19184*$I19184)</f>
      </c>
      <c r="K19184" s="87" t="str">
        <v/>
      </c>
    </row>
    <row r="19185">
      <c r="A19185" s="74" t="str">
        <v/>
      </c>
      <c r="B19185" s="74" t="str">
        <v/>
      </c>
      <c r="C19185" s="75">
        <f>IF($E19185="","",IFERROR(VLOOKUP(TRIM(E19185&amp;""),'Référentiel Articles'!$A$2:$F$634,2,FALSE),""))</f>
      </c>
      <c r="D19185" s="75">
        <f>IF($E19185="","",IFERROR(VLOOKUP(TRIM(E19185&amp;""),'Référentiel Articles'!$A$2:$F$634,3,FALSE),""))</f>
      </c>
      <c r="E19185" s="74" t="str">
        <v/>
      </c>
      <c r="F19185" s="75">
        <f>IF($E19185="","",IFERROR(VLOOKUP(TRIM(E19185&amp;""),'Référentiel Articles'!$A$2:$F$634,4,FALSE),""))</f>
      </c>
      <c r="G19185" s="76">
        <f>IF($E19185="","",IFERROR(VLOOKUP(TRIM(E19185&amp;""),'Référentiel Articles'!$A$2:$F$634,5,FALSE),""))</f>
      </c>
      <c r="H19185" s="77" t="str">
        <v/>
      </c>
      <c r="I19185" s="76">
        <f>IF($E19185="","",IFERROR(VLOOKUP(TRIM(E19185&amp;""),'Référentiel Articles'!$A$2:$F$634,6,FALSE),""))</f>
      </c>
      <c r="J19185" s="78">
        <f>IF(OR($E19185="",$H19185=""),"",$H19185*$I19185)</f>
      </c>
      <c r="K19185" s="79" t="str">
        <v/>
      </c>
    </row>
    <row r="19186">
      <c r="A19186" s="81" t="str">
        <v/>
      </c>
      <c r="B19186" s="81" t="str">
        <v/>
      </c>
      <c r="C19186" s="83">
        <f>IF($E19186="","",IFERROR(VLOOKUP(TRIM(E19186&amp;""),'Référentiel Articles'!$A$2:$F$634,2,FALSE),""))</f>
      </c>
      <c r="D19186" s="83">
        <f>IF($E19186="","",IFERROR(VLOOKUP(TRIM(E19186&amp;""),'Référentiel Articles'!$A$2:$F$634,3,FALSE),""))</f>
      </c>
      <c r="E19186" s="81" t="str">
        <v/>
      </c>
      <c r="F19186" s="83">
        <f>IF($E19186="","",IFERROR(VLOOKUP(TRIM(E19186&amp;""),'Référentiel Articles'!$A$2:$F$634,4,FALSE),""))</f>
      </c>
      <c r="G19186" s="84">
        <f>IF($E19186="","",IFERROR(VLOOKUP(TRIM(E19186&amp;""),'Référentiel Articles'!$A$2:$F$634,5,FALSE),""))</f>
      </c>
      <c r="H19186" s="85" t="str">
        <v/>
      </c>
      <c r="I19186" s="84">
        <f>IF($E19186="","",IFERROR(VLOOKUP(TRIM(E19186&amp;""),'Référentiel Articles'!$A$2:$F$634,6,FALSE),""))</f>
      </c>
      <c r="J19186" s="90">
        <f>IF(OR($E19186="",$H19186=""),"",$H19186*$I19186)</f>
      </c>
      <c r="K19186" s="87" t="str">
        <v/>
      </c>
    </row>
    <row r="19187">
      <c r="A19187" s="74" t="str">
        <v/>
      </c>
      <c r="B19187" s="74" t="str">
        <v/>
      </c>
      <c r="C19187" s="75">
        <f>IF($E19187="","",IFERROR(VLOOKUP(TRIM(E19187&amp;""),'Référentiel Articles'!$A$2:$F$634,2,FALSE),""))</f>
      </c>
      <c r="D19187" s="75">
        <f>IF($E19187="","",IFERROR(VLOOKUP(TRIM(E19187&amp;""),'Référentiel Articles'!$A$2:$F$634,3,FALSE),""))</f>
      </c>
      <c r="E19187" s="74" t="str">
        <v/>
      </c>
      <c r="F19187" s="75">
        <f>IF($E19187="","",IFERROR(VLOOKUP(TRIM(E19187&amp;""),'Référentiel Articles'!$A$2:$F$634,4,FALSE),""))</f>
      </c>
      <c r="G19187" s="76">
        <f>IF($E19187="","",IFERROR(VLOOKUP(TRIM(E19187&amp;""),'Référentiel Articles'!$A$2:$F$634,5,FALSE),""))</f>
      </c>
      <c r="H19187" s="77" t="str">
        <v/>
      </c>
      <c r="I19187" s="76">
        <f>IF($E19187="","",IFERROR(VLOOKUP(TRIM(E19187&amp;""),'Référentiel Articles'!$A$2:$F$634,6,FALSE),""))</f>
      </c>
      <c r="J19187" s="78">
        <f>IF(OR($E19187="",$H19187=""),"",$H19187*$I19187)</f>
      </c>
      <c r="K19187" s="79" t="str">
        <v/>
      </c>
    </row>
    <row r="19188">
      <c r="A19188" s="81" t="str">
        <v/>
      </c>
      <c r="B19188" s="81" t="str">
        <v/>
      </c>
      <c r="C19188" s="83">
        <f>IF($E19188="","",IFERROR(VLOOKUP(TRIM(E19188&amp;""),'Référentiel Articles'!$A$2:$F$634,2,FALSE),""))</f>
      </c>
      <c r="D19188" s="83">
        <f>IF($E19188="","",IFERROR(VLOOKUP(TRIM(E19188&amp;""),'Référentiel Articles'!$A$2:$F$634,3,FALSE),""))</f>
      </c>
      <c r="E19188" s="81" t="str">
        <v/>
      </c>
      <c r="F19188" s="83">
        <f>IF($E19188="","",IFERROR(VLOOKUP(TRIM(E19188&amp;""),'Référentiel Articles'!$A$2:$F$634,4,FALSE),""))</f>
      </c>
      <c r="G19188" s="84">
        <f>IF($E19188="","",IFERROR(VLOOKUP(TRIM(E19188&amp;""),'Référentiel Articles'!$A$2:$F$634,5,FALSE),""))</f>
      </c>
      <c r="H19188" s="85" t="str">
        <v/>
      </c>
      <c r="I19188" s="84">
        <f>IF($E19188="","",IFERROR(VLOOKUP(TRIM(E19188&amp;""),'Référentiel Articles'!$A$2:$F$634,6,FALSE),""))</f>
      </c>
      <c r="J19188" s="90">
        <f>IF(OR($E19188="",$H19188=""),"",$H19188*$I19188)</f>
      </c>
      <c r="K19188" s="87" t="str">
        <v/>
      </c>
    </row>
    <row r="19189">
      <c r="A19189" s="74" t="str">
        <v/>
      </c>
      <c r="B19189" s="74" t="str">
        <v/>
      </c>
      <c r="C19189" s="75">
        <f>IF($E19189="","",IFERROR(VLOOKUP(TRIM(E19189&amp;""),'Référentiel Articles'!$A$2:$F$634,2,FALSE),""))</f>
      </c>
      <c r="D19189" s="75">
        <f>IF($E19189="","",IFERROR(VLOOKUP(TRIM(E19189&amp;""),'Référentiel Articles'!$A$2:$F$634,3,FALSE),""))</f>
      </c>
      <c r="E19189" s="74" t="str">
        <v/>
      </c>
      <c r="F19189" s="75">
        <f>IF($E19189="","",IFERROR(VLOOKUP(TRIM(E19189&amp;""),'Référentiel Articles'!$A$2:$F$634,4,FALSE),""))</f>
      </c>
      <c r="G19189" s="76">
        <f>IF($E19189="","",IFERROR(VLOOKUP(TRIM(E19189&amp;""),'Référentiel Articles'!$A$2:$F$634,5,FALSE),""))</f>
      </c>
      <c r="H19189" s="77" t="str">
        <v/>
      </c>
      <c r="I19189" s="76">
        <f>IF($E19189="","",IFERROR(VLOOKUP(TRIM(E19189&amp;""),'Référentiel Articles'!$A$2:$F$634,6,FALSE),""))</f>
      </c>
      <c r="J19189" s="78">
        <f>IF(OR($E19189="",$H19189=""),"",$H19189*$I19189)</f>
      </c>
      <c r="K19189" s="79" t="str">
        <v/>
      </c>
    </row>
    <row r="19190">
      <c r="A19190" s="81" t="str">
        <v/>
      </c>
      <c r="B19190" s="81" t="str">
        <v/>
      </c>
      <c r="C19190" s="83">
        <f>IF($E19190="","",IFERROR(VLOOKUP(TRIM(E19190&amp;""),'Référentiel Articles'!$A$2:$F$634,2,FALSE),""))</f>
      </c>
      <c r="D19190" s="83">
        <f>IF($E19190="","",IFERROR(VLOOKUP(TRIM(E19190&amp;""),'Référentiel Articles'!$A$2:$F$634,3,FALSE),""))</f>
      </c>
      <c r="E19190" s="81" t="str">
        <v/>
      </c>
      <c r="F19190" s="83">
        <f>IF($E19190="","",IFERROR(VLOOKUP(TRIM(E19190&amp;""),'Référentiel Articles'!$A$2:$F$634,4,FALSE),""))</f>
      </c>
      <c r="G19190" s="84">
        <f>IF($E19190="","",IFERROR(VLOOKUP(TRIM(E19190&amp;""),'Référentiel Articles'!$A$2:$F$634,5,FALSE),""))</f>
      </c>
      <c r="H19190" s="85" t="str">
        <v/>
      </c>
      <c r="I19190" s="84">
        <f>IF($E19190="","",IFERROR(VLOOKUP(TRIM(E19190&amp;""),'Référentiel Articles'!$A$2:$F$634,6,FALSE),""))</f>
      </c>
      <c r="J19190" s="90">
        <f>IF(OR($E19190="",$H19190=""),"",$H19190*$I19190)</f>
      </c>
      <c r="K19190" s="87" t="str">
        <v/>
      </c>
    </row>
    <row r="19191">
      <c r="A19191" s="74" t="str">
        <v/>
      </c>
      <c r="B19191" s="74" t="str">
        <v/>
      </c>
      <c r="C19191" s="75">
        <f>IF($E19191="","",IFERROR(VLOOKUP(TRIM(E19191&amp;""),'Référentiel Articles'!$A$2:$F$634,2,FALSE),""))</f>
      </c>
      <c r="D19191" s="75">
        <f>IF($E19191="","",IFERROR(VLOOKUP(TRIM(E19191&amp;""),'Référentiel Articles'!$A$2:$F$634,3,FALSE),""))</f>
      </c>
      <c r="E19191" s="74" t="str">
        <v/>
      </c>
      <c r="F19191" s="75">
        <f>IF($E19191="","",IFERROR(VLOOKUP(TRIM(E19191&amp;""),'Référentiel Articles'!$A$2:$F$634,4,FALSE),""))</f>
      </c>
      <c r="G19191" s="76">
        <f>IF($E19191="","",IFERROR(VLOOKUP(TRIM(E19191&amp;""),'Référentiel Articles'!$A$2:$F$634,5,FALSE),""))</f>
      </c>
      <c r="H19191" s="77" t="str">
        <v/>
      </c>
      <c r="I19191" s="76">
        <f>IF($E19191="","",IFERROR(VLOOKUP(TRIM(E19191&amp;""),'Référentiel Articles'!$A$2:$F$634,6,FALSE),""))</f>
      </c>
      <c r="J19191" s="78">
        <f>IF(OR($E19191="",$H19191=""),"",$H19191*$I19191)</f>
      </c>
      <c r="K19191" s="79" t="str">
        <v/>
      </c>
    </row>
    <row r="19192">
      <c r="A19192" s="81" t="str">
        <v/>
      </c>
      <c r="B19192" s="81" t="str">
        <v/>
      </c>
      <c r="C19192" s="83">
        <f>IF($E19192="","",IFERROR(VLOOKUP(TRIM(E19192&amp;""),'Référentiel Articles'!$A$2:$F$634,2,FALSE),""))</f>
      </c>
      <c r="D19192" s="83">
        <f>IF($E19192="","",IFERROR(VLOOKUP(TRIM(E19192&amp;""),'Référentiel Articles'!$A$2:$F$634,3,FALSE),""))</f>
      </c>
      <c r="E19192" s="81" t="str">
        <v/>
      </c>
      <c r="F19192" s="83">
        <f>IF($E19192="","",IFERROR(VLOOKUP(TRIM(E19192&amp;""),'Référentiel Articles'!$A$2:$F$634,4,FALSE),""))</f>
      </c>
      <c r="G19192" s="84">
        <f>IF($E19192="","",IFERROR(VLOOKUP(TRIM(E19192&amp;""),'Référentiel Articles'!$A$2:$F$634,5,FALSE),""))</f>
      </c>
      <c r="H19192" s="85" t="str">
        <v/>
      </c>
      <c r="I19192" s="84">
        <f>IF($E19192="","",IFERROR(VLOOKUP(TRIM(E19192&amp;""),'Référentiel Articles'!$A$2:$F$634,6,FALSE),""))</f>
      </c>
      <c r="J19192" s="90">
        <f>IF(OR($E19192="",$H19192=""),"",$H19192*$I19192)</f>
      </c>
      <c r="K19192" s="87" t="str">
        <v/>
      </c>
    </row>
    <row r="19193">
      <c r="A19193" s="74" t="str">
        <v/>
      </c>
      <c r="B19193" s="74" t="str">
        <v/>
      </c>
      <c r="C19193" s="75">
        <f>IF($E19193="","",IFERROR(VLOOKUP(TRIM(E19193&amp;""),'Référentiel Articles'!$A$2:$F$634,2,FALSE),""))</f>
      </c>
      <c r="D19193" s="75">
        <f>IF($E19193="","",IFERROR(VLOOKUP(TRIM(E19193&amp;""),'Référentiel Articles'!$A$2:$F$634,3,FALSE),""))</f>
      </c>
      <c r="E19193" s="74" t="str">
        <v/>
      </c>
      <c r="F19193" s="75">
        <f>IF($E19193="","",IFERROR(VLOOKUP(TRIM(E19193&amp;""),'Référentiel Articles'!$A$2:$F$634,4,FALSE),""))</f>
      </c>
      <c r="G19193" s="76">
        <f>IF($E19193="","",IFERROR(VLOOKUP(TRIM(E19193&amp;""),'Référentiel Articles'!$A$2:$F$634,5,FALSE),""))</f>
      </c>
      <c r="H19193" s="77" t="str">
        <v/>
      </c>
      <c r="I19193" s="76">
        <f>IF($E19193="","",IFERROR(VLOOKUP(TRIM(E19193&amp;""),'Référentiel Articles'!$A$2:$F$634,6,FALSE),""))</f>
      </c>
      <c r="J19193" s="78">
        <f>IF(OR($E19193="",$H19193=""),"",$H19193*$I19193)</f>
      </c>
      <c r="K19193" s="79" t="str">
        <v/>
      </c>
    </row>
    <row r="19194">
      <c r="A19194" s="81" t="str">
        <v/>
      </c>
      <c r="B19194" s="81" t="str">
        <v/>
      </c>
      <c r="C19194" s="83">
        <f>IF($E19194="","",IFERROR(VLOOKUP(TRIM(E19194&amp;""),'Référentiel Articles'!$A$2:$F$634,2,FALSE),""))</f>
      </c>
      <c r="D19194" s="83">
        <f>IF($E19194="","",IFERROR(VLOOKUP(TRIM(E19194&amp;""),'Référentiel Articles'!$A$2:$F$634,3,FALSE),""))</f>
      </c>
      <c r="E19194" s="81" t="str">
        <v/>
      </c>
      <c r="F19194" s="83">
        <f>IF($E19194="","",IFERROR(VLOOKUP(TRIM(E19194&amp;""),'Référentiel Articles'!$A$2:$F$634,4,FALSE),""))</f>
      </c>
      <c r="G19194" s="84">
        <f>IF($E19194="","",IFERROR(VLOOKUP(TRIM(E19194&amp;""),'Référentiel Articles'!$A$2:$F$634,5,FALSE),""))</f>
      </c>
      <c r="H19194" s="85" t="str">
        <v/>
      </c>
      <c r="I19194" s="84">
        <f>IF($E19194="","",IFERROR(VLOOKUP(TRIM(E19194&amp;""),'Référentiel Articles'!$A$2:$F$634,6,FALSE),""))</f>
      </c>
      <c r="J19194" s="90">
        <f>IF(OR($E19194="",$H19194=""),"",$H19194*$I19194)</f>
      </c>
      <c r="K19194" s="87" t="str">
        <v/>
      </c>
    </row>
    <row r="19195">
      <c r="A19195" s="74" t="str">
        <v/>
      </c>
      <c r="B19195" s="74" t="str">
        <v/>
      </c>
      <c r="C19195" s="75">
        <f>IF($E19195="","",IFERROR(VLOOKUP(TRIM(E19195&amp;""),'Référentiel Articles'!$A$2:$F$634,2,FALSE),""))</f>
      </c>
      <c r="D19195" s="75">
        <f>IF($E19195="","",IFERROR(VLOOKUP(TRIM(E19195&amp;""),'Référentiel Articles'!$A$2:$F$634,3,FALSE),""))</f>
      </c>
      <c r="E19195" s="74" t="str">
        <v/>
      </c>
      <c r="F19195" s="75">
        <f>IF($E19195="","",IFERROR(VLOOKUP(TRIM(E19195&amp;""),'Référentiel Articles'!$A$2:$F$634,4,FALSE),""))</f>
      </c>
      <c r="G19195" s="76">
        <f>IF($E19195="","",IFERROR(VLOOKUP(TRIM(E19195&amp;""),'Référentiel Articles'!$A$2:$F$634,5,FALSE),""))</f>
      </c>
      <c r="H19195" s="77" t="str">
        <v/>
      </c>
      <c r="I19195" s="76">
        <f>IF($E19195="","",IFERROR(VLOOKUP(TRIM(E19195&amp;""),'Référentiel Articles'!$A$2:$F$634,6,FALSE),""))</f>
      </c>
      <c r="J19195" s="78">
        <f>IF(OR($E19195="",$H19195=""),"",$H19195*$I19195)</f>
      </c>
      <c r="K19195" s="79" t="str">
        <v/>
      </c>
    </row>
    <row r="19196">
      <c r="A19196" s="81" t="str">
        <v/>
      </c>
      <c r="B19196" s="81" t="str">
        <v/>
      </c>
      <c r="C19196" s="83">
        <f>IF($E19196="","",IFERROR(VLOOKUP(TRIM(E19196&amp;""),'Référentiel Articles'!$A$2:$F$634,2,FALSE),""))</f>
      </c>
      <c r="D19196" s="83">
        <f>IF($E19196="","",IFERROR(VLOOKUP(TRIM(E19196&amp;""),'Référentiel Articles'!$A$2:$F$634,3,FALSE),""))</f>
      </c>
      <c r="E19196" s="81" t="str">
        <v/>
      </c>
      <c r="F19196" s="83">
        <f>IF($E19196="","",IFERROR(VLOOKUP(TRIM(E19196&amp;""),'Référentiel Articles'!$A$2:$F$634,4,FALSE),""))</f>
      </c>
      <c r="G19196" s="84">
        <f>IF($E19196="","",IFERROR(VLOOKUP(TRIM(E19196&amp;""),'Référentiel Articles'!$A$2:$F$634,5,FALSE),""))</f>
      </c>
      <c r="H19196" s="85" t="str">
        <v/>
      </c>
      <c r="I19196" s="84">
        <f>IF($E19196="","",IFERROR(VLOOKUP(TRIM(E19196&amp;""),'Référentiel Articles'!$A$2:$F$634,6,FALSE),""))</f>
      </c>
      <c r="J19196" s="90">
        <f>IF(OR($E19196="",$H19196=""),"",$H19196*$I19196)</f>
      </c>
      <c r="K19196" s="87" t="str">
        <v/>
      </c>
    </row>
    <row r="19197">
      <c r="A19197" s="74" t="str">
        <v/>
      </c>
      <c r="B19197" s="74" t="str">
        <v/>
      </c>
      <c r="C19197" s="75">
        <f>IF($E19197="","",IFERROR(VLOOKUP(TRIM(E19197&amp;""),'Référentiel Articles'!$A$2:$F$634,2,FALSE),""))</f>
      </c>
      <c r="D19197" s="75">
        <f>IF($E19197="","",IFERROR(VLOOKUP(TRIM(E19197&amp;""),'Référentiel Articles'!$A$2:$F$634,3,FALSE),""))</f>
      </c>
      <c r="E19197" s="74" t="str">
        <v/>
      </c>
      <c r="F19197" s="75">
        <f>IF($E19197="","",IFERROR(VLOOKUP(TRIM(E19197&amp;""),'Référentiel Articles'!$A$2:$F$634,4,FALSE),""))</f>
      </c>
      <c r="G19197" s="76">
        <f>IF($E19197="","",IFERROR(VLOOKUP(TRIM(E19197&amp;""),'Référentiel Articles'!$A$2:$F$634,5,FALSE),""))</f>
      </c>
      <c r="H19197" s="77" t="str">
        <v/>
      </c>
      <c r="I19197" s="76">
        <f>IF($E19197="","",IFERROR(VLOOKUP(TRIM(E19197&amp;""),'Référentiel Articles'!$A$2:$F$634,6,FALSE),""))</f>
      </c>
      <c r="J19197" s="78">
        <f>IF(OR($E19197="",$H19197=""),"",$H19197*$I19197)</f>
      </c>
      <c r="K19197" s="79" t="str">
        <v/>
      </c>
    </row>
    <row r="19198">
      <c r="A19198" s="81" t="str">
        <v/>
      </c>
      <c r="B19198" s="81" t="str">
        <v/>
      </c>
      <c r="C19198" s="83">
        <f>IF($E19198="","",IFERROR(VLOOKUP(TRIM(E19198&amp;""),'Référentiel Articles'!$A$2:$F$634,2,FALSE),""))</f>
      </c>
      <c r="D19198" s="83">
        <f>IF($E19198="","",IFERROR(VLOOKUP(TRIM(E19198&amp;""),'Référentiel Articles'!$A$2:$F$634,3,FALSE),""))</f>
      </c>
      <c r="E19198" s="81" t="str">
        <v/>
      </c>
      <c r="F19198" s="83">
        <f>IF($E19198="","",IFERROR(VLOOKUP(TRIM(E19198&amp;""),'Référentiel Articles'!$A$2:$F$634,4,FALSE),""))</f>
      </c>
      <c r="G19198" s="84">
        <f>IF($E19198="","",IFERROR(VLOOKUP(TRIM(E19198&amp;""),'Référentiel Articles'!$A$2:$F$634,5,FALSE),""))</f>
      </c>
      <c r="H19198" s="85" t="str">
        <v/>
      </c>
      <c r="I19198" s="84">
        <f>IF($E19198="","",IFERROR(VLOOKUP(TRIM(E19198&amp;""),'Référentiel Articles'!$A$2:$F$634,6,FALSE),""))</f>
      </c>
      <c r="J19198" s="90">
        <f>IF(OR($E19198="",$H19198=""),"",$H19198*$I19198)</f>
      </c>
      <c r="K19198" s="87" t="str">
        <v/>
      </c>
    </row>
    <row r="19199">
      <c r="A19199" s="74" t="str">
        <v/>
      </c>
      <c r="B19199" s="74" t="str">
        <v/>
      </c>
      <c r="C19199" s="75">
        <f>IF($E19199="","",IFERROR(VLOOKUP(TRIM(E19199&amp;""),'Référentiel Articles'!$A$2:$F$634,2,FALSE),""))</f>
      </c>
      <c r="D19199" s="75">
        <f>IF($E19199="","",IFERROR(VLOOKUP(TRIM(E19199&amp;""),'Référentiel Articles'!$A$2:$F$634,3,FALSE),""))</f>
      </c>
      <c r="E19199" s="74" t="str">
        <v/>
      </c>
      <c r="F19199" s="75">
        <f>IF($E19199="","",IFERROR(VLOOKUP(TRIM(E19199&amp;""),'Référentiel Articles'!$A$2:$F$634,4,FALSE),""))</f>
      </c>
      <c r="G19199" s="76">
        <f>IF($E19199="","",IFERROR(VLOOKUP(TRIM(E19199&amp;""),'Référentiel Articles'!$A$2:$F$634,5,FALSE),""))</f>
      </c>
      <c r="H19199" s="77" t="str">
        <v/>
      </c>
      <c r="I19199" s="76">
        <f>IF($E19199="","",IFERROR(VLOOKUP(TRIM(E19199&amp;""),'Référentiel Articles'!$A$2:$F$634,6,FALSE),""))</f>
      </c>
      <c r="J19199" s="78">
        <f>IF(OR($E19199="",$H19199=""),"",$H19199*$I19199)</f>
      </c>
      <c r="K19199" s="79" t="str">
        <v/>
      </c>
    </row>
    <row r="19200">
      <c r="A19200" s="81" t="str">
        <v/>
      </c>
      <c r="B19200" s="81" t="str">
        <v/>
      </c>
      <c r="C19200" s="83">
        <f>IF($E19200="","",IFERROR(VLOOKUP(TRIM(E19200&amp;""),'Référentiel Articles'!$A$2:$F$634,2,FALSE),""))</f>
      </c>
      <c r="D19200" s="83">
        <f>IF($E19200="","",IFERROR(VLOOKUP(TRIM(E19200&amp;""),'Référentiel Articles'!$A$2:$F$634,3,FALSE),""))</f>
      </c>
      <c r="E19200" s="81" t="str">
        <v/>
      </c>
      <c r="F19200" s="83">
        <f>IF($E19200="","",IFERROR(VLOOKUP(TRIM(E19200&amp;""),'Référentiel Articles'!$A$2:$F$634,4,FALSE),""))</f>
      </c>
      <c r="G19200" s="84">
        <f>IF($E19200="","",IFERROR(VLOOKUP(TRIM(E19200&amp;""),'Référentiel Articles'!$A$2:$F$634,5,FALSE),""))</f>
      </c>
      <c r="H19200" s="85" t="str">
        <v/>
      </c>
      <c r="I19200" s="84">
        <f>IF($E19200="","",IFERROR(VLOOKUP(TRIM(E19200&amp;""),'Référentiel Articles'!$A$2:$F$634,6,FALSE),""))</f>
      </c>
      <c r="J19200" s="90">
        <f>IF(OR($E19200="",$H19200=""),"",$H19200*$I19200)</f>
      </c>
      <c r="K19200" s="87" t="str">
        <v/>
      </c>
    </row>
    <row r="19201">
      <c r="A19201" s="74" t="str">
        <v/>
      </c>
      <c r="B19201" s="74" t="str">
        <v/>
      </c>
      <c r="C19201" s="75">
        <f>IF($E19201="","",IFERROR(VLOOKUP(TRIM(E19201&amp;""),'Référentiel Articles'!$A$2:$F$634,2,FALSE),""))</f>
      </c>
      <c r="D19201" s="75">
        <f>IF($E19201="","",IFERROR(VLOOKUP(TRIM(E19201&amp;""),'Référentiel Articles'!$A$2:$F$634,3,FALSE),""))</f>
      </c>
      <c r="E19201" s="74" t="str">
        <v/>
      </c>
      <c r="F19201" s="75">
        <f>IF($E19201="","",IFERROR(VLOOKUP(TRIM(E19201&amp;""),'Référentiel Articles'!$A$2:$F$634,4,FALSE),""))</f>
      </c>
      <c r="G19201" s="76">
        <f>IF($E19201="","",IFERROR(VLOOKUP(TRIM(E19201&amp;""),'Référentiel Articles'!$A$2:$F$634,5,FALSE),""))</f>
      </c>
      <c r="H19201" s="77" t="str">
        <v/>
      </c>
      <c r="I19201" s="76">
        <f>IF($E19201="","",IFERROR(VLOOKUP(TRIM(E19201&amp;""),'Référentiel Articles'!$A$2:$F$634,6,FALSE),""))</f>
      </c>
      <c r="J19201" s="78">
        <f>IF(OR($E19201="",$H19201=""),"",$H19201*$I19201)</f>
      </c>
      <c r="K19201" s="79" t="str">
        <v/>
      </c>
    </row>
    <row r="19202">
      <c r="A19202" s="81" t="str">
        <v/>
      </c>
      <c r="B19202" s="81" t="str">
        <v/>
      </c>
      <c r="C19202" s="83">
        <f>IF($E19202="","",IFERROR(VLOOKUP(TRIM(E19202&amp;""),'Référentiel Articles'!$A$2:$F$634,2,FALSE),""))</f>
      </c>
      <c r="D19202" s="83">
        <f>IF($E19202="","",IFERROR(VLOOKUP(TRIM(E19202&amp;""),'Référentiel Articles'!$A$2:$F$634,3,FALSE),""))</f>
      </c>
      <c r="E19202" s="81" t="str">
        <v/>
      </c>
      <c r="F19202" s="83">
        <f>IF($E19202="","",IFERROR(VLOOKUP(TRIM(E19202&amp;""),'Référentiel Articles'!$A$2:$F$634,4,FALSE),""))</f>
      </c>
      <c r="G19202" s="84">
        <f>IF($E19202="","",IFERROR(VLOOKUP(TRIM(E19202&amp;""),'Référentiel Articles'!$A$2:$F$634,5,FALSE),""))</f>
      </c>
      <c r="H19202" s="85" t="str">
        <v/>
      </c>
      <c r="I19202" s="84">
        <f>IF($E19202="","",IFERROR(VLOOKUP(TRIM(E19202&amp;""),'Référentiel Articles'!$A$2:$F$634,6,FALSE),""))</f>
      </c>
      <c r="J19202" s="90">
        <f>IF(OR($E19202="",$H19202=""),"",$H19202*$I19202)</f>
      </c>
      <c r="K19202" s="87" t="str">
        <v/>
      </c>
    </row>
    <row r="19203">
      <c r="A19203" s="74" t="str">
        <v/>
      </c>
      <c r="B19203" s="74" t="str">
        <v/>
      </c>
      <c r="C19203" s="75">
        <f>IF($E19203="","",IFERROR(VLOOKUP(TRIM(E19203&amp;""),'Référentiel Articles'!$A$2:$F$634,2,FALSE),""))</f>
      </c>
      <c r="D19203" s="75">
        <f>IF($E19203="","",IFERROR(VLOOKUP(TRIM(E19203&amp;""),'Référentiel Articles'!$A$2:$F$634,3,FALSE),""))</f>
      </c>
      <c r="E19203" s="74" t="str">
        <v/>
      </c>
      <c r="F19203" s="75">
        <f>IF($E19203="","",IFERROR(VLOOKUP(TRIM(E19203&amp;""),'Référentiel Articles'!$A$2:$F$634,4,FALSE),""))</f>
      </c>
      <c r="G19203" s="76">
        <f>IF($E19203="","",IFERROR(VLOOKUP(TRIM(E19203&amp;""),'Référentiel Articles'!$A$2:$F$634,5,FALSE),""))</f>
      </c>
      <c r="H19203" s="77" t="str">
        <v/>
      </c>
      <c r="I19203" s="76">
        <f>IF($E19203="","",IFERROR(VLOOKUP(TRIM(E19203&amp;""),'Référentiel Articles'!$A$2:$F$634,6,FALSE),""))</f>
      </c>
      <c r="J19203" s="78">
        <f>IF(OR($E19203="",$H19203=""),"",$H19203*$I19203)</f>
      </c>
      <c r="K19203" s="79" t="str">
        <v/>
      </c>
    </row>
    <row r="19204">
      <c r="A19204" s="81" t="str">
        <v/>
      </c>
      <c r="B19204" s="81" t="str">
        <v/>
      </c>
      <c r="C19204" s="83">
        <f>IF($E19204="","",IFERROR(VLOOKUP(TRIM(E19204&amp;""),'Référentiel Articles'!$A$2:$F$634,2,FALSE),""))</f>
      </c>
      <c r="D19204" s="83">
        <f>IF($E19204="","",IFERROR(VLOOKUP(TRIM(E19204&amp;""),'Référentiel Articles'!$A$2:$F$634,3,FALSE),""))</f>
      </c>
      <c r="E19204" s="81" t="str">
        <v/>
      </c>
      <c r="F19204" s="83">
        <f>IF($E19204="","",IFERROR(VLOOKUP(TRIM(E19204&amp;""),'Référentiel Articles'!$A$2:$F$634,4,FALSE),""))</f>
      </c>
      <c r="G19204" s="84">
        <f>IF($E19204="","",IFERROR(VLOOKUP(TRIM(E19204&amp;""),'Référentiel Articles'!$A$2:$F$634,5,FALSE),""))</f>
      </c>
      <c r="H19204" s="85" t="str">
        <v/>
      </c>
      <c r="I19204" s="84">
        <f>IF($E19204="","",IFERROR(VLOOKUP(TRIM(E19204&amp;""),'Référentiel Articles'!$A$2:$F$634,6,FALSE),""))</f>
      </c>
      <c r="J19204" s="90">
        <f>IF(OR($E19204="",$H19204=""),"",$H19204*$I19204)</f>
      </c>
      <c r="K19204" s="87" t="str">
        <v/>
      </c>
    </row>
    <row r="19205">
      <c r="A19205" s="74" t="str">
        <v/>
      </c>
      <c r="B19205" s="74" t="str">
        <v/>
      </c>
      <c r="C19205" s="75">
        <f>IF($E19205="","",IFERROR(VLOOKUP(TRIM(E19205&amp;""),'Référentiel Articles'!$A$2:$F$634,2,FALSE),""))</f>
      </c>
      <c r="D19205" s="75">
        <f>IF($E19205="","",IFERROR(VLOOKUP(TRIM(E19205&amp;""),'Référentiel Articles'!$A$2:$F$634,3,FALSE),""))</f>
      </c>
      <c r="E19205" s="74" t="str">
        <v/>
      </c>
      <c r="F19205" s="75">
        <f>IF($E19205="","",IFERROR(VLOOKUP(TRIM(E19205&amp;""),'Référentiel Articles'!$A$2:$F$634,4,FALSE),""))</f>
      </c>
      <c r="G19205" s="76">
        <f>IF($E19205="","",IFERROR(VLOOKUP(TRIM(E19205&amp;""),'Référentiel Articles'!$A$2:$F$634,5,FALSE),""))</f>
      </c>
      <c r="H19205" s="77" t="str">
        <v/>
      </c>
      <c r="I19205" s="76">
        <f>IF($E19205="","",IFERROR(VLOOKUP(TRIM(E19205&amp;""),'Référentiel Articles'!$A$2:$F$634,6,FALSE),""))</f>
      </c>
      <c r="J19205" s="78">
        <f>IF(OR($E19205="",$H19205=""),"",$H19205*$I19205)</f>
      </c>
      <c r="K19205" s="79" t="str">
        <v/>
      </c>
    </row>
    <row r="19206">
      <c r="A19206" s="81" t="str">
        <v/>
      </c>
      <c r="B19206" s="81" t="str">
        <v/>
      </c>
      <c r="C19206" s="83">
        <f>IF($E19206="","",IFERROR(VLOOKUP(TRIM(E19206&amp;""),'Référentiel Articles'!$A$2:$F$634,2,FALSE),""))</f>
      </c>
      <c r="D19206" s="83">
        <f>IF($E19206="","",IFERROR(VLOOKUP(TRIM(E19206&amp;""),'Référentiel Articles'!$A$2:$F$634,3,FALSE),""))</f>
      </c>
      <c r="E19206" s="81" t="str">
        <v/>
      </c>
      <c r="F19206" s="83">
        <f>IF($E19206="","",IFERROR(VLOOKUP(TRIM(E19206&amp;""),'Référentiel Articles'!$A$2:$F$634,4,FALSE),""))</f>
      </c>
      <c r="G19206" s="84">
        <f>IF($E19206="","",IFERROR(VLOOKUP(TRIM(E19206&amp;""),'Référentiel Articles'!$A$2:$F$634,5,FALSE),""))</f>
      </c>
      <c r="H19206" s="85" t="str">
        <v/>
      </c>
      <c r="I19206" s="84">
        <f>IF($E19206="","",IFERROR(VLOOKUP(TRIM(E19206&amp;""),'Référentiel Articles'!$A$2:$F$634,6,FALSE),""))</f>
      </c>
      <c r="J19206" s="90">
        <f>IF(OR($E19206="",$H19206=""),"",$H19206*$I19206)</f>
      </c>
      <c r="K19206" s="87" t="str">
        <v/>
      </c>
    </row>
    <row r="19207">
      <c r="A19207" s="74" t="str">
        <v/>
      </c>
      <c r="B19207" s="74" t="str">
        <v/>
      </c>
      <c r="C19207" s="75">
        <f>IF($E19207="","",IFERROR(VLOOKUP(TRIM(E19207&amp;""),'Référentiel Articles'!$A$2:$F$634,2,FALSE),""))</f>
      </c>
      <c r="D19207" s="75">
        <f>IF($E19207="","",IFERROR(VLOOKUP(TRIM(E19207&amp;""),'Référentiel Articles'!$A$2:$F$634,3,FALSE),""))</f>
      </c>
      <c r="E19207" s="74" t="str">
        <v/>
      </c>
      <c r="F19207" s="75">
        <f>IF($E19207="","",IFERROR(VLOOKUP(TRIM(E19207&amp;""),'Référentiel Articles'!$A$2:$F$634,4,FALSE),""))</f>
      </c>
      <c r="G19207" s="76">
        <f>IF($E19207="","",IFERROR(VLOOKUP(TRIM(E19207&amp;""),'Référentiel Articles'!$A$2:$F$634,5,FALSE),""))</f>
      </c>
      <c r="H19207" s="77" t="str">
        <v/>
      </c>
      <c r="I19207" s="76">
        <f>IF($E19207="","",IFERROR(VLOOKUP(TRIM(E19207&amp;""),'Référentiel Articles'!$A$2:$F$634,6,FALSE),""))</f>
      </c>
      <c r="J19207" s="78">
        <f>IF(OR($E19207="",$H19207=""),"",$H19207*$I19207)</f>
      </c>
      <c r="K19207" s="79" t="str">
        <v/>
      </c>
    </row>
    <row r="19208">
      <c r="A19208" s="81" t="str">
        <v/>
      </c>
      <c r="B19208" s="81" t="str">
        <v/>
      </c>
      <c r="C19208" s="83">
        <f>IF($E19208="","",IFERROR(VLOOKUP(TRIM(E19208&amp;""),'Référentiel Articles'!$A$2:$F$634,2,FALSE),""))</f>
      </c>
      <c r="D19208" s="83">
        <f>IF($E19208="","",IFERROR(VLOOKUP(TRIM(E19208&amp;""),'Référentiel Articles'!$A$2:$F$634,3,FALSE),""))</f>
      </c>
      <c r="E19208" s="81" t="str">
        <v/>
      </c>
      <c r="F19208" s="83">
        <f>IF($E19208="","",IFERROR(VLOOKUP(TRIM(E19208&amp;""),'Référentiel Articles'!$A$2:$F$634,4,FALSE),""))</f>
      </c>
      <c r="G19208" s="84">
        <f>IF($E19208="","",IFERROR(VLOOKUP(TRIM(E19208&amp;""),'Référentiel Articles'!$A$2:$F$634,5,FALSE),""))</f>
      </c>
      <c r="H19208" s="85" t="str">
        <v/>
      </c>
      <c r="I19208" s="84">
        <f>IF($E19208="","",IFERROR(VLOOKUP(TRIM(E19208&amp;""),'Référentiel Articles'!$A$2:$F$634,6,FALSE),""))</f>
      </c>
      <c r="J19208" s="90">
        <f>IF(OR($E19208="",$H19208=""),"",$H19208*$I19208)</f>
      </c>
      <c r="K19208" s="87" t="str">
        <v/>
      </c>
    </row>
    <row r="19209">
      <c r="A19209" s="74" t="str">
        <v/>
      </c>
      <c r="B19209" s="74" t="str">
        <v/>
      </c>
      <c r="C19209" s="75">
        <f>IF($E19209="","",IFERROR(VLOOKUP(TRIM(E19209&amp;""),'Référentiel Articles'!$A$2:$F$634,2,FALSE),""))</f>
      </c>
      <c r="D19209" s="75">
        <f>IF($E19209="","",IFERROR(VLOOKUP(TRIM(E19209&amp;""),'Référentiel Articles'!$A$2:$F$634,3,FALSE),""))</f>
      </c>
      <c r="E19209" s="74" t="str">
        <v/>
      </c>
      <c r="F19209" s="75">
        <f>IF($E19209="","",IFERROR(VLOOKUP(TRIM(E19209&amp;""),'Référentiel Articles'!$A$2:$F$634,4,FALSE),""))</f>
      </c>
      <c r="G19209" s="76">
        <f>IF($E19209="","",IFERROR(VLOOKUP(TRIM(E19209&amp;""),'Référentiel Articles'!$A$2:$F$634,5,FALSE),""))</f>
      </c>
      <c r="H19209" s="77" t="str">
        <v/>
      </c>
      <c r="I19209" s="76">
        <f>IF($E19209="","",IFERROR(VLOOKUP(TRIM(E19209&amp;""),'Référentiel Articles'!$A$2:$F$634,6,FALSE),""))</f>
      </c>
      <c r="J19209" s="78">
        <f>IF(OR($E19209="",$H19209=""),"",$H19209*$I19209)</f>
      </c>
      <c r="K19209" s="79" t="str">
        <v/>
      </c>
    </row>
    <row r="19210">
      <c r="A19210" s="81" t="str">
        <v/>
      </c>
      <c r="B19210" s="81" t="str">
        <v/>
      </c>
      <c r="C19210" s="83">
        <f>IF($E19210="","",IFERROR(VLOOKUP(TRIM(E19210&amp;""),'Référentiel Articles'!$A$2:$F$634,2,FALSE),""))</f>
      </c>
      <c r="D19210" s="83">
        <f>IF($E19210="","",IFERROR(VLOOKUP(TRIM(E19210&amp;""),'Référentiel Articles'!$A$2:$F$634,3,FALSE),""))</f>
      </c>
      <c r="E19210" s="81" t="str">
        <v/>
      </c>
      <c r="F19210" s="83">
        <f>IF($E19210="","",IFERROR(VLOOKUP(TRIM(E19210&amp;""),'Référentiel Articles'!$A$2:$F$634,4,FALSE),""))</f>
      </c>
      <c r="G19210" s="84">
        <f>IF($E19210="","",IFERROR(VLOOKUP(TRIM(E19210&amp;""),'Référentiel Articles'!$A$2:$F$634,5,FALSE),""))</f>
      </c>
      <c r="H19210" s="85" t="str">
        <v/>
      </c>
      <c r="I19210" s="84">
        <f>IF($E19210="","",IFERROR(VLOOKUP(TRIM(E19210&amp;""),'Référentiel Articles'!$A$2:$F$634,6,FALSE),""))</f>
      </c>
      <c r="J19210" s="90">
        <f>IF(OR($E19210="",$H19210=""),"",$H19210*$I19210)</f>
      </c>
      <c r="K19210" s="87" t="str">
        <v/>
      </c>
    </row>
    <row r="19211">
      <c r="A19211" s="74" t="str">
        <v/>
      </c>
      <c r="B19211" s="74" t="str">
        <v/>
      </c>
      <c r="C19211" s="75">
        <f>IF($E19211="","",IFERROR(VLOOKUP(TRIM(E19211&amp;""),'Référentiel Articles'!$A$2:$F$634,2,FALSE),""))</f>
      </c>
      <c r="D19211" s="75">
        <f>IF($E19211="","",IFERROR(VLOOKUP(TRIM(E19211&amp;""),'Référentiel Articles'!$A$2:$F$634,3,FALSE),""))</f>
      </c>
      <c r="E19211" s="74" t="str">
        <v/>
      </c>
      <c r="F19211" s="75">
        <f>IF($E19211="","",IFERROR(VLOOKUP(TRIM(E19211&amp;""),'Référentiel Articles'!$A$2:$F$634,4,FALSE),""))</f>
      </c>
      <c r="G19211" s="76">
        <f>IF($E19211="","",IFERROR(VLOOKUP(TRIM(E19211&amp;""),'Référentiel Articles'!$A$2:$F$634,5,FALSE),""))</f>
      </c>
      <c r="H19211" s="77" t="str">
        <v/>
      </c>
      <c r="I19211" s="76">
        <f>IF($E19211="","",IFERROR(VLOOKUP(TRIM(E19211&amp;""),'Référentiel Articles'!$A$2:$F$634,6,FALSE),""))</f>
      </c>
      <c r="J19211" s="78">
        <f>IF(OR($E19211="",$H19211=""),"",$H19211*$I19211)</f>
      </c>
      <c r="K19211" s="79" t="str">
        <v/>
      </c>
    </row>
    <row r="19212">
      <c r="A19212" s="81" t="str">
        <v/>
      </c>
      <c r="B19212" s="81" t="str">
        <v/>
      </c>
      <c r="C19212" s="83">
        <f>IF($E19212="","",IFERROR(VLOOKUP(TRIM(E19212&amp;""),'Référentiel Articles'!$A$2:$F$634,2,FALSE),""))</f>
      </c>
      <c r="D19212" s="83">
        <f>IF($E19212="","",IFERROR(VLOOKUP(TRIM(E19212&amp;""),'Référentiel Articles'!$A$2:$F$634,3,FALSE),""))</f>
      </c>
      <c r="E19212" s="81" t="str">
        <v/>
      </c>
      <c r="F19212" s="83">
        <f>IF($E19212="","",IFERROR(VLOOKUP(TRIM(E19212&amp;""),'Référentiel Articles'!$A$2:$F$634,4,FALSE),""))</f>
      </c>
      <c r="G19212" s="84">
        <f>IF($E19212="","",IFERROR(VLOOKUP(TRIM(E19212&amp;""),'Référentiel Articles'!$A$2:$F$634,5,FALSE),""))</f>
      </c>
      <c r="H19212" s="85" t="str">
        <v/>
      </c>
      <c r="I19212" s="84">
        <f>IF($E19212="","",IFERROR(VLOOKUP(TRIM(E19212&amp;""),'Référentiel Articles'!$A$2:$F$634,6,FALSE),""))</f>
      </c>
      <c r="J19212" s="90">
        <f>IF(OR($E19212="",$H19212=""),"",$H19212*$I19212)</f>
      </c>
      <c r="K19212" s="87" t="str">
        <v/>
      </c>
    </row>
    <row r="19213">
      <c r="A19213" s="74" t="str">
        <v/>
      </c>
      <c r="B19213" s="74" t="str">
        <v/>
      </c>
      <c r="C19213" s="75">
        <f>IF($E19213="","",IFERROR(VLOOKUP(TRIM(E19213&amp;""),'Référentiel Articles'!$A$2:$F$634,2,FALSE),""))</f>
      </c>
      <c r="D19213" s="75">
        <f>IF($E19213="","",IFERROR(VLOOKUP(TRIM(E19213&amp;""),'Référentiel Articles'!$A$2:$F$634,3,FALSE),""))</f>
      </c>
      <c r="E19213" s="74" t="str">
        <v/>
      </c>
      <c r="F19213" s="75">
        <f>IF($E19213="","",IFERROR(VLOOKUP(TRIM(E19213&amp;""),'Référentiel Articles'!$A$2:$F$634,4,FALSE),""))</f>
      </c>
      <c r="G19213" s="76">
        <f>IF($E19213="","",IFERROR(VLOOKUP(TRIM(E19213&amp;""),'Référentiel Articles'!$A$2:$F$634,5,FALSE),""))</f>
      </c>
      <c r="H19213" s="77" t="str">
        <v/>
      </c>
      <c r="I19213" s="76">
        <f>IF($E19213="","",IFERROR(VLOOKUP(TRIM(E19213&amp;""),'Référentiel Articles'!$A$2:$F$634,6,FALSE),""))</f>
      </c>
      <c r="J19213" s="78">
        <f>IF(OR($E19213="",$H19213=""),"",$H19213*$I19213)</f>
      </c>
      <c r="K19213" s="79" t="str">
        <v/>
      </c>
    </row>
    <row r="19214">
      <c r="A19214" s="81" t="str">
        <v/>
      </c>
      <c r="B19214" s="81" t="str">
        <v/>
      </c>
      <c r="C19214" s="83">
        <f>IF($E19214="","",IFERROR(VLOOKUP(TRIM(E19214&amp;""),'Référentiel Articles'!$A$2:$F$634,2,FALSE),""))</f>
      </c>
      <c r="D19214" s="83">
        <f>IF($E19214="","",IFERROR(VLOOKUP(TRIM(E19214&amp;""),'Référentiel Articles'!$A$2:$F$634,3,FALSE),""))</f>
      </c>
      <c r="E19214" s="81" t="str">
        <v/>
      </c>
      <c r="F19214" s="83">
        <f>IF($E19214="","",IFERROR(VLOOKUP(TRIM(E19214&amp;""),'Référentiel Articles'!$A$2:$F$634,4,FALSE),""))</f>
      </c>
      <c r="G19214" s="84">
        <f>IF($E19214="","",IFERROR(VLOOKUP(TRIM(E19214&amp;""),'Référentiel Articles'!$A$2:$F$634,5,FALSE),""))</f>
      </c>
      <c r="H19214" s="85" t="str">
        <v/>
      </c>
      <c r="I19214" s="84">
        <f>IF($E19214="","",IFERROR(VLOOKUP(TRIM(E19214&amp;""),'Référentiel Articles'!$A$2:$F$634,6,FALSE),""))</f>
      </c>
      <c r="J19214" s="90">
        <f>IF(OR($E19214="",$H19214=""),"",$H19214*$I19214)</f>
      </c>
      <c r="K19214" s="87" t="str">
        <v/>
      </c>
    </row>
    <row r="19215">
      <c r="A19215" s="74" t="str">
        <v/>
      </c>
      <c r="B19215" s="74" t="str">
        <v/>
      </c>
      <c r="C19215" s="75">
        <f>IF($E19215="","",IFERROR(VLOOKUP(TRIM(E19215&amp;""),'Référentiel Articles'!$A$2:$F$634,2,FALSE),""))</f>
      </c>
      <c r="D19215" s="75">
        <f>IF($E19215="","",IFERROR(VLOOKUP(TRIM(E19215&amp;""),'Référentiel Articles'!$A$2:$F$634,3,FALSE),""))</f>
      </c>
      <c r="E19215" s="74" t="str">
        <v/>
      </c>
      <c r="F19215" s="75">
        <f>IF($E19215="","",IFERROR(VLOOKUP(TRIM(E19215&amp;""),'Référentiel Articles'!$A$2:$F$634,4,FALSE),""))</f>
      </c>
      <c r="G19215" s="76">
        <f>IF($E19215="","",IFERROR(VLOOKUP(TRIM(E19215&amp;""),'Référentiel Articles'!$A$2:$F$634,5,FALSE),""))</f>
      </c>
      <c r="H19215" s="77" t="str">
        <v/>
      </c>
      <c r="I19215" s="76">
        <f>IF($E19215="","",IFERROR(VLOOKUP(TRIM(E19215&amp;""),'Référentiel Articles'!$A$2:$F$634,6,FALSE),""))</f>
      </c>
      <c r="J19215" s="78">
        <f>IF(OR($E19215="",$H19215=""),"",$H19215*$I19215)</f>
      </c>
      <c r="K19215" s="79" t="str">
        <v/>
      </c>
    </row>
    <row r="19216">
      <c r="A19216" s="81" t="str">
        <v/>
      </c>
      <c r="B19216" s="81" t="str">
        <v/>
      </c>
      <c r="C19216" s="83">
        <f>IF($E19216="","",IFERROR(VLOOKUP(TRIM(E19216&amp;""),'Référentiel Articles'!$A$2:$F$634,2,FALSE),""))</f>
      </c>
      <c r="D19216" s="83">
        <f>IF($E19216="","",IFERROR(VLOOKUP(TRIM(E19216&amp;""),'Référentiel Articles'!$A$2:$F$634,3,FALSE),""))</f>
      </c>
      <c r="E19216" s="81" t="str">
        <v/>
      </c>
      <c r="F19216" s="83">
        <f>IF($E19216="","",IFERROR(VLOOKUP(TRIM(E19216&amp;""),'Référentiel Articles'!$A$2:$F$634,4,FALSE),""))</f>
      </c>
      <c r="G19216" s="84">
        <f>IF($E19216="","",IFERROR(VLOOKUP(TRIM(E19216&amp;""),'Référentiel Articles'!$A$2:$F$634,5,FALSE),""))</f>
      </c>
      <c r="H19216" s="85" t="str">
        <v/>
      </c>
      <c r="I19216" s="84">
        <f>IF($E19216="","",IFERROR(VLOOKUP(TRIM(E19216&amp;""),'Référentiel Articles'!$A$2:$F$634,6,FALSE),""))</f>
      </c>
      <c r="J19216" s="90">
        <f>IF(OR($E19216="",$H19216=""),"",$H19216*$I19216)</f>
      </c>
      <c r="K19216" s="87" t="str">
        <v/>
      </c>
    </row>
    <row r="19217">
      <c r="A19217" s="74" t="str">
        <v/>
      </c>
      <c r="B19217" s="74" t="str">
        <v/>
      </c>
      <c r="C19217" s="75">
        <f>IF($E19217="","",IFERROR(VLOOKUP(TRIM(E19217&amp;""),'Référentiel Articles'!$A$2:$F$634,2,FALSE),""))</f>
      </c>
      <c r="D19217" s="75">
        <f>IF($E19217="","",IFERROR(VLOOKUP(TRIM(E19217&amp;""),'Référentiel Articles'!$A$2:$F$634,3,FALSE),""))</f>
      </c>
      <c r="E19217" s="74" t="str">
        <v/>
      </c>
      <c r="F19217" s="75">
        <f>IF($E19217="","",IFERROR(VLOOKUP(TRIM(E19217&amp;""),'Référentiel Articles'!$A$2:$F$634,4,FALSE),""))</f>
      </c>
      <c r="G19217" s="76">
        <f>IF($E19217="","",IFERROR(VLOOKUP(TRIM(E19217&amp;""),'Référentiel Articles'!$A$2:$F$634,5,FALSE),""))</f>
      </c>
      <c r="H19217" s="77" t="str">
        <v/>
      </c>
      <c r="I19217" s="76">
        <f>IF($E19217="","",IFERROR(VLOOKUP(TRIM(E19217&amp;""),'Référentiel Articles'!$A$2:$F$634,6,FALSE),""))</f>
      </c>
      <c r="J19217" s="78">
        <f>IF(OR($E19217="",$H19217=""),"",$H19217*$I19217)</f>
      </c>
      <c r="K19217" s="79" t="str">
        <v/>
      </c>
    </row>
    <row r="19218">
      <c r="A19218" s="81" t="str">
        <v/>
      </c>
      <c r="B19218" s="81" t="str">
        <v/>
      </c>
      <c r="C19218" s="83">
        <f>IF($E19218="","",IFERROR(VLOOKUP(TRIM(E19218&amp;""),'Référentiel Articles'!$A$2:$F$634,2,FALSE),""))</f>
      </c>
      <c r="D19218" s="83">
        <f>IF($E19218="","",IFERROR(VLOOKUP(TRIM(E19218&amp;""),'Référentiel Articles'!$A$2:$F$634,3,FALSE),""))</f>
      </c>
      <c r="E19218" s="81" t="str">
        <v/>
      </c>
      <c r="F19218" s="83">
        <f>IF($E19218="","",IFERROR(VLOOKUP(TRIM(E19218&amp;""),'Référentiel Articles'!$A$2:$F$634,4,FALSE),""))</f>
      </c>
      <c r="G19218" s="84">
        <f>IF($E19218="","",IFERROR(VLOOKUP(TRIM(E19218&amp;""),'Référentiel Articles'!$A$2:$F$634,5,FALSE),""))</f>
      </c>
      <c r="H19218" s="85" t="str">
        <v/>
      </c>
      <c r="I19218" s="84">
        <f>IF($E19218="","",IFERROR(VLOOKUP(TRIM(E19218&amp;""),'Référentiel Articles'!$A$2:$F$634,6,FALSE),""))</f>
      </c>
      <c r="J19218" s="90">
        <f>IF(OR($E19218="",$H19218=""),"",$H19218*$I19218)</f>
      </c>
      <c r="K19218" s="87" t="str">
        <v/>
      </c>
    </row>
    <row r="19219">
      <c r="A19219" s="74" t="str">
        <v/>
      </c>
      <c r="B19219" s="74" t="str">
        <v/>
      </c>
      <c r="C19219" s="75">
        <f>IF($E19219="","",IFERROR(VLOOKUP(TRIM(E19219&amp;""),'Référentiel Articles'!$A$2:$F$634,2,FALSE),""))</f>
      </c>
      <c r="D19219" s="75">
        <f>IF($E19219="","",IFERROR(VLOOKUP(TRIM(E19219&amp;""),'Référentiel Articles'!$A$2:$F$634,3,FALSE),""))</f>
      </c>
      <c r="E19219" s="74" t="str">
        <v/>
      </c>
      <c r="F19219" s="75">
        <f>IF($E19219="","",IFERROR(VLOOKUP(TRIM(E19219&amp;""),'Référentiel Articles'!$A$2:$F$634,4,FALSE),""))</f>
      </c>
      <c r="G19219" s="76">
        <f>IF($E19219="","",IFERROR(VLOOKUP(TRIM(E19219&amp;""),'Référentiel Articles'!$A$2:$F$634,5,FALSE),""))</f>
      </c>
      <c r="H19219" s="77" t="str">
        <v/>
      </c>
      <c r="I19219" s="76">
        <f>IF($E19219="","",IFERROR(VLOOKUP(TRIM(E19219&amp;""),'Référentiel Articles'!$A$2:$F$634,6,FALSE),""))</f>
      </c>
      <c r="J19219" s="78">
        <f>IF(OR($E19219="",$H19219=""),"",$H19219*$I19219)</f>
      </c>
      <c r="K19219" s="79" t="str">
        <v/>
      </c>
    </row>
    <row r="19220">
      <c r="A19220" s="81" t="str">
        <v/>
      </c>
      <c r="B19220" s="81" t="str">
        <v/>
      </c>
      <c r="C19220" s="83">
        <f>IF($E19220="","",IFERROR(VLOOKUP(TRIM(E19220&amp;""),'Référentiel Articles'!$A$2:$F$634,2,FALSE),""))</f>
      </c>
      <c r="D19220" s="83">
        <f>IF($E19220="","",IFERROR(VLOOKUP(TRIM(E19220&amp;""),'Référentiel Articles'!$A$2:$F$634,3,FALSE),""))</f>
      </c>
      <c r="E19220" s="81" t="str">
        <v/>
      </c>
      <c r="F19220" s="83">
        <f>IF($E19220="","",IFERROR(VLOOKUP(TRIM(E19220&amp;""),'Référentiel Articles'!$A$2:$F$634,4,FALSE),""))</f>
      </c>
      <c r="G19220" s="84">
        <f>IF($E19220="","",IFERROR(VLOOKUP(TRIM(E19220&amp;""),'Référentiel Articles'!$A$2:$F$634,5,FALSE),""))</f>
      </c>
      <c r="H19220" s="85" t="str">
        <v/>
      </c>
      <c r="I19220" s="84">
        <f>IF($E19220="","",IFERROR(VLOOKUP(TRIM(E19220&amp;""),'Référentiel Articles'!$A$2:$F$634,6,FALSE),""))</f>
      </c>
      <c r="J19220" s="90">
        <f>IF(OR($E19220="",$H19220=""),"",$H19220*$I19220)</f>
      </c>
      <c r="K19220" s="87" t="str">
        <v/>
      </c>
    </row>
    <row r="19221">
      <c r="A19221" s="74" t="str">
        <v/>
      </c>
      <c r="B19221" s="74" t="str">
        <v/>
      </c>
      <c r="C19221" s="75">
        <f>IF($E19221="","",IFERROR(VLOOKUP(TRIM(E19221&amp;""),'Référentiel Articles'!$A$2:$F$634,2,FALSE),""))</f>
      </c>
      <c r="D19221" s="75">
        <f>IF($E19221="","",IFERROR(VLOOKUP(TRIM(E19221&amp;""),'Référentiel Articles'!$A$2:$F$634,3,FALSE),""))</f>
      </c>
      <c r="E19221" s="74" t="str">
        <v/>
      </c>
      <c r="F19221" s="75">
        <f>IF($E19221="","",IFERROR(VLOOKUP(TRIM(E19221&amp;""),'Référentiel Articles'!$A$2:$F$634,4,FALSE),""))</f>
      </c>
      <c r="G19221" s="76">
        <f>IF($E19221="","",IFERROR(VLOOKUP(TRIM(E19221&amp;""),'Référentiel Articles'!$A$2:$F$634,5,FALSE),""))</f>
      </c>
      <c r="H19221" s="77" t="str">
        <v/>
      </c>
      <c r="I19221" s="76">
        <f>IF($E19221="","",IFERROR(VLOOKUP(TRIM(E19221&amp;""),'Référentiel Articles'!$A$2:$F$634,6,FALSE),""))</f>
      </c>
      <c r="J19221" s="78">
        <f>IF(OR($E19221="",$H19221=""),"",$H19221*$I19221)</f>
      </c>
      <c r="K19221" s="79" t="str">
        <v/>
      </c>
    </row>
    <row r="19222">
      <c r="A19222" s="81" t="str">
        <v/>
      </c>
      <c r="B19222" s="81" t="str">
        <v/>
      </c>
      <c r="C19222" s="83">
        <f>IF($E19222="","",IFERROR(VLOOKUP(TRIM(E19222&amp;""),'Référentiel Articles'!$A$2:$F$634,2,FALSE),""))</f>
      </c>
      <c r="D19222" s="83">
        <f>IF($E19222="","",IFERROR(VLOOKUP(TRIM(E19222&amp;""),'Référentiel Articles'!$A$2:$F$634,3,FALSE),""))</f>
      </c>
      <c r="E19222" s="81" t="str">
        <v/>
      </c>
      <c r="F19222" s="83">
        <f>IF($E19222="","",IFERROR(VLOOKUP(TRIM(E19222&amp;""),'Référentiel Articles'!$A$2:$F$634,4,FALSE),""))</f>
      </c>
      <c r="G19222" s="84">
        <f>IF($E19222="","",IFERROR(VLOOKUP(TRIM(E19222&amp;""),'Référentiel Articles'!$A$2:$F$634,5,FALSE),""))</f>
      </c>
      <c r="H19222" s="85" t="str">
        <v/>
      </c>
      <c r="I19222" s="84">
        <f>IF($E19222="","",IFERROR(VLOOKUP(TRIM(E19222&amp;""),'Référentiel Articles'!$A$2:$F$634,6,FALSE),""))</f>
      </c>
      <c r="J19222" s="90">
        <f>IF(OR($E19222="",$H19222=""),"",$H19222*$I19222)</f>
      </c>
      <c r="K19222" s="87" t="str">
        <v/>
      </c>
    </row>
    <row r="19223">
      <c r="A19223" s="74" t="str">
        <v/>
      </c>
      <c r="B19223" s="74" t="str">
        <v/>
      </c>
      <c r="C19223" s="75">
        <f>IF($E19223="","",IFERROR(VLOOKUP(TRIM(E19223&amp;""),'Référentiel Articles'!$A$2:$F$634,2,FALSE),""))</f>
      </c>
      <c r="D19223" s="75">
        <f>IF($E19223="","",IFERROR(VLOOKUP(TRIM(E19223&amp;""),'Référentiel Articles'!$A$2:$F$634,3,FALSE),""))</f>
      </c>
      <c r="E19223" s="74" t="str">
        <v/>
      </c>
      <c r="F19223" s="75">
        <f>IF($E19223="","",IFERROR(VLOOKUP(TRIM(E19223&amp;""),'Référentiel Articles'!$A$2:$F$634,4,FALSE),""))</f>
      </c>
      <c r="G19223" s="76">
        <f>IF($E19223="","",IFERROR(VLOOKUP(TRIM(E19223&amp;""),'Référentiel Articles'!$A$2:$F$634,5,FALSE),""))</f>
      </c>
      <c r="H19223" s="77" t="str">
        <v/>
      </c>
      <c r="I19223" s="76">
        <f>IF($E19223="","",IFERROR(VLOOKUP(TRIM(E19223&amp;""),'Référentiel Articles'!$A$2:$F$634,6,FALSE),""))</f>
      </c>
      <c r="J19223" s="78">
        <f>IF(OR($E19223="",$H19223=""),"",$H19223*$I19223)</f>
      </c>
      <c r="K19223" s="79" t="str">
        <v/>
      </c>
    </row>
    <row r="19224">
      <c r="A19224" s="81" t="str">
        <v/>
      </c>
      <c r="B19224" s="81" t="str">
        <v/>
      </c>
      <c r="C19224" s="83">
        <f>IF($E19224="","",IFERROR(VLOOKUP(TRIM(E19224&amp;""),'Référentiel Articles'!$A$2:$F$634,2,FALSE),""))</f>
      </c>
      <c r="D19224" s="83">
        <f>IF($E19224="","",IFERROR(VLOOKUP(TRIM(E19224&amp;""),'Référentiel Articles'!$A$2:$F$634,3,FALSE),""))</f>
      </c>
      <c r="E19224" s="81" t="str">
        <v/>
      </c>
      <c r="F19224" s="83">
        <f>IF($E19224="","",IFERROR(VLOOKUP(TRIM(E19224&amp;""),'Référentiel Articles'!$A$2:$F$634,4,FALSE),""))</f>
      </c>
      <c r="G19224" s="84">
        <f>IF($E19224="","",IFERROR(VLOOKUP(TRIM(E19224&amp;""),'Référentiel Articles'!$A$2:$F$634,5,FALSE),""))</f>
      </c>
      <c r="H19224" s="85" t="str">
        <v/>
      </c>
      <c r="I19224" s="84">
        <f>IF($E19224="","",IFERROR(VLOOKUP(TRIM(E19224&amp;""),'Référentiel Articles'!$A$2:$F$634,6,FALSE),""))</f>
      </c>
      <c r="J19224" s="90">
        <f>IF(OR($E19224="",$H19224=""),"",$H19224*$I19224)</f>
      </c>
      <c r="K19224" s="87" t="str">
        <v/>
      </c>
    </row>
    <row r="19225">
      <c r="A19225" s="74" t="str">
        <v/>
      </c>
      <c r="B19225" s="74" t="str">
        <v/>
      </c>
      <c r="C19225" s="75">
        <f>IF($E19225="","",IFERROR(VLOOKUP(TRIM(E19225&amp;""),'Référentiel Articles'!$A$2:$F$634,2,FALSE),""))</f>
      </c>
      <c r="D19225" s="75">
        <f>IF($E19225="","",IFERROR(VLOOKUP(TRIM(E19225&amp;""),'Référentiel Articles'!$A$2:$F$634,3,FALSE),""))</f>
      </c>
      <c r="E19225" s="74" t="str">
        <v/>
      </c>
      <c r="F19225" s="75">
        <f>IF($E19225="","",IFERROR(VLOOKUP(TRIM(E19225&amp;""),'Référentiel Articles'!$A$2:$F$634,4,FALSE),""))</f>
      </c>
      <c r="G19225" s="76">
        <f>IF($E19225="","",IFERROR(VLOOKUP(TRIM(E19225&amp;""),'Référentiel Articles'!$A$2:$F$634,5,FALSE),""))</f>
      </c>
      <c r="H19225" s="77" t="str">
        <v/>
      </c>
      <c r="I19225" s="76">
        <f>IF($E19225="","",IFERROR(VLOOKUP(TRIM(E19225&amp;""),'Référentiel Articles'!$A$2:$F$634,6,FALSE),""))</f>
      </c>
      <c r="J19225" s="78">
        <f>IF(OR($E19225="",$H19225=""),"",$H19225*$I19225)</f>
      </c>
      <c r="K19225" s="79" t="str">
        <v/>
      </c>
    </row>
    <row r="19226">
      <c r="A19226" s="81" t="str">
        <v/>
      </c>
      <c r="B19226" s="81" t="str">
        <v/>
      </c>
      <c r="C19226" s="83">
        <f>IF($E19226="","",IFERROR(VLOOKUP(TRIM(E19226&amp;""),'Référentiel Articles'!$A$2:$F$634,2,FALSE),""))</f>
      </c>
      <c r="D19226" s="83">
        <f>IF($E19226="","",IFERROR(VLOOKUP(TRIM(E19226&amp;""),'Référentiel Articles'!$A$2:$F$634,3,FALSE),""))</f>
      </c>
      <c r="E19226" s="81" t="str">
        <v/>
      </c>
      <c r="F19226" s="83">
        <f>IF($E19226="","",IFERROR(VLOOKUP(TRIM(E19226&amp;""),'Référentiel Articles'!$A$2:$F$634,4,FALSE),""))</f>
      </c>
      <c r="G19226" s="84">
        <f>IF($E19226="","",IFERROR(VLOOKUP(TRIM(E19226&amp;""),'Référentiel Articles'!$A$2:$F$634,5,FALSE),""))</f>
      </c>
      <c r="H19226" s="85" t="str">
        <v/>
      </c>
      <c r="I19226" s="84">
        <f>IF($E19226="","",IFERROR(VLOOKUP(TRIM(E19226&amp;""),'Référentiel Articles'!$A$2:$F$634,6,FALSE),""))</f>
      </c>
      <c r="J19226" s="90">
        <f>IF(OR($E19226="",$H19226=""),"",$H19226*$I19226)</f>
      </c>
      <c r="K19226" s="87" t="str">
        <v/>
      </c>
    </row>
    <row r="19227">
      <c r="A19227" s="74" t="str">
        <v/>
      </c>
      <c r="B19227" s="74" t="str">
        <v/>
      </c>
      <c r="C19227" s="75">
        <f>IF($E19227="","",IFERROR(VLOOKUP(TRIM(E19227&amp;""),'Référentiel Articles'!$A$2:$F$634,2,FALSE),""))</f>
      </c>
      <c r="D19227" s="75">
        <f>IF($E19227="","",IFERROR(VLOOKUP(TRIM(E19227&amp;""),'Référentiel Articles'!$A$2:$F$634,3,FALSE),""))</f>
      </c>
      <c r="E19227" s="74" t="str">
        <v/>
      </c>
      <c r="F19227" s="75">
        <f>IF($E19227="","",IFERROR(VLOOKUP(TRIM(E19227&amp;""),'Référentiel Articles'!$A$2:$F$634,4,FALSE),""))</f>
      </c>
      <c r="G19227" s="76">
        <f>IF($E19227="","",IFERROR(VLOOKUP(TRIM(E19227&amp;""),'Référentiel Articles'!$A$2:$F$634,5,FALSE),""))</f>
      </c>
      <c r="H19227" s="77" t="str">
        <v/>
      </c>
      <c r="I19227" s="76">
        <f>IF($E19227="","",IFERROR(VLOOKUP(TRIM(E19227&amp;""),'Référentiel Articles'!$A$2:$F$634,6,FALSE),""))</f>
      </c>
      <c r="J19227" s="78">
        <f>IF(OR($E19227="",$H19227=""),"",$H19227*$I19227)</f>
      </c>
      <c r="K19227" s="79" t="str">
        <v/>
      </c>
    </row>
    <row r="19228">
      <c r="A19228" s="81" t="str">
        <v/>
      </c>
      <c r="B19228" s="81" t="str">
        <v/>
      </c>
      <c r="C19228" s="83">
        <f>IF($E19228="","",IFERROR(VLOOKUP(TRIM(E19228&amp;""),'Référentiel Articles'!$A$2:$F$634,2,FALSE),""))</f>
      </c>
      <c r="D19228" s="83">
        <f>IF($E19228="","",IFERROR(VLOOKUP(TRIM(E19228&amp;""),'Référentiel Articles'!$A$2:$F$634,3,FALSE),""))</f>
      </c>
      <c r="E19228" s="81" t="str">
        <v/>
      </c>
      <c r="F19228" s="83">
        <f>IF($E19228="","",IFERROR(VLOOKUP(TRIM(E19228&amp;""),'Référentiel Articles'!$A$2:$F$634,4,FALSE),""))</f>
      </c>
      <c r="G19228" s="84">
        <f>IF($E19228="","",IFERROR(VLOOKUP(TRIM(E19228&amp;""),'Référentiel Articles'!$A$2:$F$634,5,FALSE),""))</f>
      </c>
      <c r="H19228" s="85" t="str">
        <v/>
      </c>
      <c r="I19228" s="84">
        <f>IF($E19228="","",IFERROR(VLOOKUP(TRIM(E19228&amp;""),'Référentiel Articles'!$A$2:$F$634,6,FALSE),""))</f>
      </c>
      <c r="J19228" s="90">
        <f>IF(OR($E19228="",$H19228=""),"",$H19228*$I19228)</f>
      </c>
      <c r="K19228" s="87" t="str">
        <v/>
      </c>
    </row>
    <row r="19229">
      <c r="A19229" s="74" t="str">
        <v/>
      </c>
      <c r="B19229" s="74" t="str">
        <v/>
      </c>
      <c r="C19229" s="75">
        <f>IF($E19229="","",IFERROR(VLOOKUP(TRIM(E19229&amp;""),'Référentiel Articles'!$A$2:$F$634,2,FALSE),""))</f>
      </c>
      <c r="D19229" s="75">
        <f>IF($E19229="","",IFERROR(VLOOKUP(TRIM(E19229&amp;""),'Référentiel Articles'!$A$2:$F$634,3,FALSE),""))</f>
      </c>
      <c r="E19229" s="74" t="str">
        <v/>
      </c>
      <c r="F19229" s="75">
        <f>IF($E19229="","",IFERROR(VLOOKUP(TRIM(E19229&amp;""),'Référentiel Articles'!$A$2:$F$634,4,FALSE),""))</f>
      </c>
      <c r="G19229" s="76">
        <f>IF($E19229="","",IFERROR(VLOOKUP(TRIM(E19229&amp;""),'Référentiel Articles'!$A$2:$F$634,5,FALSE),""))</f>
      </c>
      <c r="H19229" s="77" t="str">
        <v/>
      </c>
      <c r="I19229" s="76">
        <f>IF($E19229="","",IFERROR(VLOOKUP(TRIM(E19229&amp;""),'Référentiel Articles'!$A$2:$F$634,6,FALSE),""))</f>
      </c>
      <c r="J19229" s="78">
        <f>IF(OR($E19229="",$H19229=""),"",$H19229*$I19229)</f>
      </c>
      <c r="K19229" s="79" t="str">
        <v/>
      </c>
    </row>
    <row r="19230">
      <c r="A19230" s="81" t="str">
        <v/>
      </c>
      <c r="B19230" s="81" t="str">
        <v/>
      </c>
      <c r="C19230" s="83">
        <f>IF($E19230="","",IFERROR(VLOOKUP(TRIM(E19230&amp;""),'Référentiel Articles'!$A$2:$F$634,2,FALSE),""))</f>
      </c>
      <c r="D19230" s="83">
        <f>IF($E19230="","",IFERROR(VLOOKUP(TRIM(E19230&amp;""),'Référentiel Articles'!$A$2:$F$634,3,FALSE),""))</f>
      </c>
      <c r="E19230" s="81" t="str">
        <v/>
      </c>
      <c r="F19230" s="83">
        <f>IF($E19230="","",IFERROR(VLOOKUP(TRIM(E19230&amp;""),'Référentiel Articles'!$A$2:$F$634,4,FALSE),""))</f>
      </c>
      <c r="G19230" s="84">
        <f>IF($E19230="","",IFERROR(VLOOKUP(TRIM(E19230&amp;""),'Référentiel Articles'!$A$2:$F$634,5,FALSE),""))</f>
      </c>
      <c r="H19230" s="85" t="str">
        <v/>
      </c>
      <c r="I19230" s="84">
        <f>IF($E19230="","",IFERROR(VLOOKUP(TRIM(E19230&amp;""),'Référentiel Articles'!$A$2:$F$634,6,FALSE),""))</f>
      </c>
      <c r="J19230" s="90">
        <f>IF(OR($E19230="",$H19230=""),"",$H19230*$I19230)</f>
      </c>
      <c r="K19230" s="87" t="str">
        <v/>
      </c>
    </row>
    <row r="19231">
      <c r="A19231" s="74" t="str">
        <v/>
      </c>
      <c r="B19231" s="74" t="str">
        <v/>
      </c>
      <c r="C19231" s="75">
        <f>IF($E19231="","",IFERROR(VLOOKUP(TRIM(E19231&amp;""),'Référentiel Articles'!$A$2:$F$634,2,FALSE),""))</f>
      </c>
      <c r="D19231" s="75">
        <f>IF($E19231="","",IFERROR(VLOOKUP(TRIM(E19231&amp;""),'Référentiel Articles'!$A$2:$F$634,3,FALSE),""))</f>
      </c>
      <c r="E19231" s="74" t="str">
        <v/>
      </c>
      <c r="F19231" s="75">
        <f>IF($E19231="","",IFERROR(VLOOKUP(TRIM(E19231&amp;""),'Référentiel Articles'!$A$2:$F$634,4,FALSE),""))</f>
      </c>
      <c r="G19231" s="76">
        <f>IF($E19231="","",IFERROR(VLOOKUP(TRIM(E19231&amp;""),'Référentiel Articles'!$A$2:$F$634,5,FALSE),""))</f>
      </c>
      <c r="H19231" s="77" t="str">
        <v/>
      </c>
      <c r="I19231" s="76">
        <f>IF($E19231="","",IFERROR(VLOOKUP(TRIM(E19231&amp;""),'Référentiel Articles'!$A$2:$F$634,6,FALSE),""))</f>
      </c>
      <c r="J19231" s="78">
        <f>IF(OR($E19231="",$H19231=""),"",$H19231*$I19231)</f>
      </c>
      <c r="K19231" s="79" t="str">
        <v/>
      </c>
    </row>
    <row r="19232">
      <c r="A19232" s="81" t="str">
        <v/>
      </c>
      <c r="B19232" s="81" t="str">
        <v/>
      </c>
      <c r="C19232" s="83">
        <f>IF($E19232="","",IFERROR(VLOOKUP(TRIM(E19232&amp;""),'Référentiel Articles'!$A$2:$F$634,2,FALSE),""))</f>
      </c>
      <c r="D19232" s="83">
        <f>IF($E19232="","",IFERROR(VLOOKUP(TRIM(E19232&amp;""),'Référentiel Articles'!$A$2:$F$634,3,FALSE),""))</f>
      </c>
      <c r="E19232" s="81" t="str">
        <v/>
      </c>
      <c r="F19232" s="83">
        <f>IF($E19232="","",IFERROR(VLOOKUP(TRIM(E19232&amp;""),'Référentiel Articles'!$A$2:$F$634,4,FALSE),""))</f>
      </c>
      <c r="G19232" s="84">
        <f>IF($E19232="","",IFERROR(VLOOKUP(TRIM(E19232&amp;""),'Référentiel Articles'!$A$2:$F$634,5,FALSE),""))</f>
      </c>
      <c r="H19232" s="85" t="str">
        <v/>
      </c>
      <c r="I19232" s="84">
        <f>IF($E19232="","",IFERROR(VLOOKUP(TRIM(E19232&amp;""),'Référentiel Articles'!$A$2:$F$634,6,FALSE),""))</f>
      </c>
      <c r="J19232" s="90">
        <f>IF(OR($E19232="",$H19232=""),"",$H19232*$I19232)</f>
      </c>
      <c r="K19232" s="87" t="str">
        <v/>
      </c>
    </row>
    <row r="19233">
      <c r="A19233" s="74" t="str">
        <v/>
      </c>
      <c r="B19233" s="74" t="str">
        <v/>
      </c>
      <c r="C19233" s="75">
        <f>IF($E19233="","",IFERROR(VLOOKUP(TRIM(E19233&amp;""),'Référentiel Articles'!$A$2:$F$634,2,FALSE),""))</f>
      </c>
      <c r="D19233" s="75">
        <f>IF($E19233="","",IFERROR(VLOOKUP(TRIM(E19233&amp;""),'Référentiel Articles'!$A$2:$F$634,3,FALSE),""))</f>
      </c>
      <c r="E19233" s="74" t="str">
        <v/>
      </c>
      <c r="F19233" s="75">
        <f>IF($E19233="","",IFERROR(VLOOKUP(TRIM(E19233&amp;""),'Référentiel Articles'!$A$2:$F$634,4,FALSE),""))</f>
      </c>
      <c r="G19233" s="76">
        <f>IF($E19233="","",IFERROR(VLOOKUP(TRIM(E19233&amp;""),'Référentiel Articles'!$A$2:$F$634,5,FALSE),""))</f>
      </c>
      <c r="H19233" s="77" t="str">
        <v/>
      </c>
      <c r="I19233" s="76">
        <f>IF($E19233="","",IFERROR(VLOOKUP(TRIM(E19233&amp;""),'Référentiel Articles'!$A$2:$F$634,6,FALSE),""))</f>
      </c>
      <c r="J19233" s="78">
        <f>IF(OR($E19233="",$H19233=""),"",$H19233*$I19233)</f>
      </c>
      <c r="K19233" s="79" t="str">
        <v/>
      </c>
    </row>
    <row r="19234">
      <c r="A19234" s="81" t="str">
        <v/>
      </c>
      <c r="B19234" s="81" t="str">
        <v/>
      </c>
      <c r="C19234" s="83">
        <f>IF($E19234="","",IFERROR(VLOOKUP(TRIM(E19234&amp;""),'Référentiel Articles'!$A$2:$F$634,2,FALSE),""))</f>
      </c>
      <c r="D19234" s="83">
        <f>IF($E19234="","",IFERROR(VLOOKUP(TRIM(E19234&amp;""),'Référentiel Articles'!$A$2:$F$634,3,FALSE),""))</f>
      </c>
      <c r="E19234" s="81" t="str">
        <v/>
      </c>
      <c r="F19234" s="83">
        <f>IF($E19234="","",IFERROR(VLOOKUP(TRIM(E19234&amp;""),'Référentiel Articles'!$A$2:$F$634,4,FALSE),""))</f>
      </c>
      <c r="G19234" s="84">
        <f>IF($E19234="","",IFERROR(VLOOKUP(TRIM(E19234&amp;""),'Référentiel Articles'!$A$2:$F$634,5,FALSE),""))</f>
      </c>
      <c r="H19234" s="85" t="str">
        <v/>
      </c>
      <c r="I19234" s="84">
        <f>IF($E19234="","",IFERROR(VLOOKUP(TRIM(E19234&amp;""),'Référentiel Articles'!$A$2:$F$634,6,FALSE),""))</f>
      </c>
      <c r="J19234" s="90">
        <f>IF(OR($E19234="",$H19234=""),"",$H19234*$I19234)</f>
      </c>
      <c r="K19234" s="87" t="str">
        <v/>
      </c>
    </row>
    <row r="19235">
      <c r="A19235" s="74" t="str">
        <v/>
      </c>
      <c r="B19235" s="74" t="str">
        <v/>
      </c>
      <c r="C19235" s="75">
        <f>IF($E19235="","",IFERROR(VLOOKUP(TRIM(E19235&amp;""),'Référentiel Articles'!$A$2:$F$634,2,FALSE),""))</f>
      </c>
      <c r="D19235" s="75">
        <f>IF($E19235="","",IFERROR(VLOOKUP(TRIM(E19235&amp;""),'Référentiel Articles'!$A$2:$F$634,3,FALSE),""))</f>
      </c>
      <c r="E19235" s="74" t="str">
        <v/>
      </c>
      <c r="F19235" s="75">
        <f>IF($E19235="","",IFERROR(VLOOKUP(TRIM(E19235&amp;""),'Référentiel Articles'!$A$2:$F$634,4,FALSE),""))</f>
      </c>
      <c r="G19235" s="76">
        <f>IF($E19235="","",IFERROR(VLOOKUP(TRIM(E19235&amp;""),'Référentiel Articles'!$A$2:$F$634,5,FALSE),""))</f>
      </c>
      <c r="H19235" s="77" t="str">
        <v/>
      </c>
      <c r="I19235" s="76">
        <f>IF($E19235="","",IFERROR(VLOOKUP(TRIM(E19235&amp;""),'Référentiel Articles'!$A$2:$F$634,6,FALSE),""))</f>
      </c>
      <c r="J19235" s="78">
        <f>IF(OR($E19235="",$H19235=""),"",$H19235*$I19235)</f>
      </c>
      <c r="K19235" s="79" t="str">
        <v/>
      </c>
    </row>
    <row r="19236">
      <c r="A19236" s="81" t="str">
        <v/>
      </c>
      <c r="B19236" s="81" t="str">
        <v/>
      </c>
      <c r="C19236" s="83">
        <f>IF($E19236="","",IFERROR(VLOOKUP(TRIM(E19236&amp;""),'Référentiel Articles'!$A$2:$F$634,2,FALSE),""))</f>
      </c>
      <c r="D19236" s="83">
        <f>IF($E19236="","",IFERROR(VLOOKUP(TRIM(E19236&amp;""),'Référentiel Articles'!$A$2:$F$634,3,FALSE),""))</f>
      </c>
      <c r="E19236" s="81" t="str">
        <v/>
      </c>
      <c r="F19236" s="83">
        <f>IF($E19236="","",IFERROR(VLOOKUP(TRIM(E19236&amp;""),'Référentiel Articles'!$A$2:$F$634,4,FALSE),""))</f>
      </c>
      <c r="G19236" s="84">
        <f>IF($E19236="","",IFERROR(VLOOKUP(TRIM(E19236&amp;""),'Référentiel Articles'!$A$2:$F$634,5,FALSE),""))</f>
      </c>
      <c r="H19236" s="85" t="str">
        <v/>
      </c>
      <c r="I19236" s="84">
        <f>IF($E19236="","",IFERROR(VLOOKUP(TRIM(E19236&amp;""),'Référentiel Articles'!$A$2:$F$634,6,FALSE),""))</f>
      </c>
      <c r="J19236" s="90">
        <f>IF(OR($E19236="",$H19236=""),"",$H19236*$I19236)</f>
      </c>
      <c r="K19236" s="87" t="str">
        <v/>
      </c>
    </row>
    <row r="19237">
      <c r="A19237" s="74" t="str">
        <v/>
      </c>
      <c r="B19237" s="74" t="str">
        <v/>
      </c>
      <c r="C19237" s="75">
        <f>IF($E19237="","",IFERROR(VLOOKUP(TRIM(E19237&amp;""),'Référentiel Articles'!$A$2:$F$634,2,FALSE),""))</f>
      </c>
      <c r="D19237" s="75">
        <f>IF($E19237="","",IFERROR(VLOOKUP(TRIM(E19237&amp;""),'Référentiel Articles'!$A$2:$F$634,3,FALSE),""))</f>
      </c>
      <c r="E19237" s="74" t="str">
        <v/>
      </c>
      <c r="F19237" s="75">
        <f>IF($E19237="","",IFERROR(VLOOKUP(TRIM(E19237&amp;""),'Référentiel Articles'!$A$2:$F$634,4,FALSE),""))</f>
      </c>
      <c r="G19237" s="76">
        <f>IF($E19237="","",IFERROR(VLOOKUP(TRIM(E19237&amp;""),'Référentiel Articles'!$A$2:$F$634,5,FALSE),""))</f>
      </c>
      <c r="H19237" s="77" t="str">
        <v/>
      </c>
      <c r="I19237" s="76">
        <f>IF($E19237="","",IFERROR(VLOOKUP(TRIM(E19237&amp;""),'Référentiel Articles'!$A$2:$F$634,6,FALSE),""))</f>
      </c>
      <c r="J19237" s="78">
        <f>IF(OR($E19237="",$H19237=""),"",$H19237*$I19237)</f>
      </c>
      <c r="K19237" s="79" t="str">
        <v/>
      </c>
    </row>
    <row r="19238">
      <c r="A19238" s="81" t="str">
        <v/>
      </c>
      <c r="B19238" s="81" t="str">
        <v/>
      </c>
      <c r="C19238" s="83">
        <f>IF($E19238="","",IFERROR(VLOOKUP(TRIM(E19238&amp;""),'Référentiel Articles'!$A$2:$F$634,2,FALSE),""))</f>
      </c>
      <c r="D19238" s="83">
        <f>IF($E19238="","",IFERROR(VLOOKUP(TRIM(E19238&amp;""),'Référentiel Articles'!$A$2:$F$634,3,FALSE),""))</f>
      </c>
      <c r="E19238" s="81" t="str">
        <v/>
      </c>
      <c r="F19238" s="83">
        <f>IF($E19238="","",IFERROR(VLOOKUP(TRIM(E19238&amp;""),'Référentiel Articles'!$A$2:$F$634,4,FALSE),""))</f>
      </c>
      <c r="G19238" s="84">
        <f>IF($E19238="","",IFERROR(VLOOKUP(TRIM(E19238&amp;""),'Référentiel Articles'!$A$2:$F$634,5,FALSE),""))</f>
      </c>
      <c r="H19238" s="85" t="str">
        <v/>
      </c>
      <c r="I19238" s="84">
        <f>IF($E19238="","",IFERROR(VLOOKUP(TRIM(E19238&amp;""),'Référentiel Articles'!$A$2:$F$634,6,FALSE),""))</f>
      </c>
      <c r="J19238" s="90">
        <f>IF(OR($E19238="",$H19238=""),"",$H19238*$I19238)</f>
      </c>
      <c r="K19238" s="87" t="str">
        <v/>
      </c>
    </row>
    <row r="19239">
      <c r="A19239" s="74" t="str">
        <v/>
      </c>
      <c r="B19239" s="74" t="str">
        <v/>
      </c>
      <c r="C19239" s="75">
        <f>IF($E19239="","",IFERROR(VLOOKUP(TRIM(E19239&amp;""),'Référentiel Articles'!$A$2:$F$634,2,FALSE),""))</f>
      </c>
      <c r="D19239" s="75">
        <f>IF($E19239="","",IFERROR(VLOOKUP(TRIM(E19239&amp;""),'Référentiel Articles'!$A$2:$F$634,3,FALSE),""))</f>
      </c>
      <c r="E19239" s="74" t="str">
        <v/>
      </c>
      <c r="F19239" s="75">
        <f>IF($E19239="","",IFERROR(VLOOKUP(TRIM(E19239&amp;""),'Référentiel Articles'!$A$2:$F$634,4,FALSE),""))</f>
      </c>
      <c r="G19239" s="76">
        <f>IF($E19239="","",IFERROR(VLOOKUP(TRIM(E19239&amp;""),'Référentiel Articles'!$A$2:$F$634,5,FALSE),""))</f>
      </c>
      <c r="H19239" s="77" t="str">
        <v/>
      </c>
      <c r="I19239" s="76">
        <f>IF($E19239="","",IFERROR(VLOOKUP(TRIM(E19239&amp;""),'Référentiel Articles'!$A$2:$F$634,6,FALSE),""))</f>
      </c>
      <c r="J19239" s="78">
        <f>IF(OR($E19239="",$H19239=""),"",$H19239*$I19239)</f>
      </c>
      <c r="K19239" s="79" t="str">
        <v/>
      </c>
    </row>
    <row r="19240">
      <c r="A19240" s="81" t="str">
        <v/>
      </c>
      <c r="B19240" s="81" t="str">
        <v/>
      </c>
      <c r="C19240" s="83">
        <f>IF($E19240="","",IFERROR(VLOOKUP(TRIM(E19240&amp;""),'Référentiel Articles'!$A$2:$F$634,2,FALSE),""))</f>
      </c>
      <c r="D19240" s="83">
        <f>IF($E19240="","",IFERROR(VLOOKUP(TRIM(E19240&amp;""),'Référentiel Articles'!$A$2:$F$634,3,FALSE),""))</f>
      </c>
      <c r="E19240" s="81" t="str">
        <v/>
      </c>
      <c r="F19240" s="83">
        <f>IF($E19240="","",IFERROR(VLOOKUP(TRIM(E19240&amp;""),'Référentiel Articles'!$A$2:$F$634,4,FALSE),""))</f>
      </c>
      <c r="G19240" s="84">
        <f>IF($E19240="","",IFERROR(VLOOKUP(TRIM(E19240&amp;""),'Référentiel Articles'!$A$2:$F$634,5,FALSE),""))</f>
      </c>
      <c r="H19240" s="85" t="str">
        <v/>
      </c>
      <c r="I19240" s="84">
        <f>IF($E19240="","",IFERROR(VLOOKUP(TRIM(E19240&amp;""),'Référentiel Articles'!$A$2:$F$634,6,FALSE),""))</f>
      </c>
      <c r="J19240" s="90">
        <f>IF(OR($E19240="",$H19240=""),"",$H19240*$I19240)</f>
      </c>
      <c r="K19240" s="87" t="str">
        <v/>
      </c>
    </row>
    <row r="19241">
      <c r="A19241" s="74" t="str">
        <v/>
      </c>
      <c r="B19241" s="74" t="str">
        <v/>
      </c>
      <c r="C19241" s="75">
        <f>IF($E19241="","",IFERROR(VLOOKUP(TRIM(E19241&amp;""),'Référentiel Articles'!$A$2:$F$634,2,FALSE),""))</f>
      </c>
      <c r="D19241" s="75">
        <f>IF($E19241="","",IFERROR(VLOOKUP(TRIM(E19241&amp;""),'Référentiel Articles'!$A$2:$F$634,3,FALSE),""))</f>
      </c>
      <c r="E19241" s="74" t="str">
        <v/>
      </c>
      <c r="F19241" s="75">
        <f>IF($E19241="","",IFERROR(VLOOKUP(TRIM(E19241&amp;""),'Référentiel Articles'!$A$2:$F$634,4,FALSE),""))</f>
      </c>
      <c r="G19241" s="76">
        <f>IF($E19241="","",IFERROR(VLOOKUP(TRIM(E19241&amp;""),'Référentiel Articles'!$A$2:$F$634,5,FALSE),""))</f>
      </c>
      <c r="H19241" s="77" t="str">
        <v/>
      </c>
      <c r="I19241" s="76">
        <f>IF($E19241="","",IFERROR(VLOOKUP(TRIM(E19241&amp;""),'Référentiel Articles'!$A$2:$F$634,6,FALSE),""))</f>
      </c>
      <c r="J19241" s="78">
        <f>IF(OR($E19241="",$H19241=""),"",$H19241*$I19241)</f>
      </c>
      <c r="K19241" s="79" t="str">
        <v/>
      </c>
    </row>
    <row r="19242">
      <c r="A19242" s="81" t="str">
        <v/>
      </c>
      <c r="B19242" s="81" t="str">
        <v/>
      </c>
      <c r="C19242" s="83">
        <f>IF($E19242="","",IFERROR(VLOOKUP(TRIM(E19242&amp;""),'Référentiel Articles'!$A$2:$F$634,2,FALSE),""))</f>
      </c>
      <c r="D19242" s="83">
        <f>IF($E19242="","",IFERROR(VLOOKUP(TRIM(E19242&amp;""),'Référentiel Articles'!$A$2:$F$634,3,FALSE),""))</f>
      </c>
      <c r="E19242" s="81" t="str">
        <v/>
      </c>
      <c r="F19242" s="83">
        <f>IF($E19242="","",IFERROR(VLOOKUP(TRIM(E19242&amp;""),'Référentiel Articles'!$A$2:$F$634,4,FALSE),""))</f>
      </c>
      <c r="G19242" s="84">
        <f>IF($E19242="","",IFERROR(VLOOKUP(TRIM(E19242&amp;""),'Référentiel Articles'!$A$2:$F$634,5,FALSE),""))</f>
      </c>
      <c r="H19242" s="85" t="str">
        <v/>
      </c>
      <c r="I19242" s="84">
        <f>IF($E19242="","",IFERROR(VLOOKUP(TRIM(E19242&amp;""),'Référentiel Articles'!$A$2:$F$634,6,FALSE),""))</f>
      </c>
      <c r="J19242" s="90">
        <f>IF(OR($E19242="",$H19242=""),"",$H19242*$I19242)</f>
      </c>
      <c r="K19242" s="87" t="str">
        <v/>
      </c>
    </row>
    <row r="19243">
      <c r="A19243" s="74" t="str">
        <v/>
      </c>
      <c r="B19243" s="74" t="str">
        <v/>
      </c>
      <c r="C19243" s="75">
        <f>IF($E19243="","",IFERROR(VLOOKUP(TRIM(E19243&amp;""),'Référentiel Articles'!$A$2:$F$634,2,FALSE),""))</f>
      </c>
      <c r="D19243" s="75">
        <f>IF($E19243="","",IFERROR(VLOOKUP(TRIM(E19243&amp;""),'Référentiel Articles'!$A$2:$F$634,3,FALSE),""))</f>
      </c>
      <c r="E19243" s="74" t="str">
        <v/>
      </c>
      <c r="F19243" s="75">
        <f>IF($E19243="","",IFERROR(VLOOKUP(TRIM(E19243&amp;""),'Référentiel Articles'!$A$2:$F$634,4,FALSE),""))</f>
      </c>
      <c r="G19243" s="76">
        <f>IF($E19243="","",IFERROR(VLOOKUP(TRIM(E19243&amp;""),'Référentiel Articles'!$A$2:$F$634,5,FALSE),""))</f>
      </c>
      <c r="H19243" s="77" t="str">
        <v/>
      </c>
      <c r="I19243" s="76">
        <f>IF($E19243="","",IFERROR(VLOOKUP(TRIM(E19243&amp;""),'Référentiel Articles'!$A$2:$F$634,6,FALSE),""))</f>
      </c>
      <c r="J19243" s="78">
        <f>IF(OR($E19243="",$H19243=""),"",$H19243*$I19243)</f>
      </c>
      <c r="K19243" s="79" t="str">
        <v/>
      </c>
    </row>
    <row r="19244">
      <c r="A19244" s="81" t="str">
        <v/>
      </c>
      <c r="B19244" s="81" t="str">
        <v/>
      </c>
      <c r="C19244" s="83">
        <f>IF($E19244="","",IFERROR(VLOOKUP(TRIM(E19244&amp;""),'Référentiel Articles'!$A$2:$F$634,2,FALSE),""))</f>
      </c>
      <c r="D19244" s="83">
        <f>IF($E19244="","",IFERROR(VLOOKUP(TRIM(E19244&amp;""),'Référentiel Articles'!$A$2:$F$634,3,FALSE),""))</f>
      </c>
      <c r="E19244" s="81" t="str">
        <v/>
      </c>
      <c r="F19244" s="83">
        <f>IF($E19244="","",IFERROR(VLOOKUP(TRIM(E19244&amp;""),'Référentiel Articles'!$A$2:$F$634,4,FALSE),""))</f>
      </c>
      <c r="G19244" s="84">
        <f>IF($E19244="","",IFERROR(VLOOKUP(TRIM(E19244&amp;""),'Référentiel Articles'!$A$2:$F$634,5,FALSE),""))</f>
      </c>
      <c r="H19244" s="85" t="str">
        <v/>
      </c>
      <c r="I19244" s="84">
        <f>IF($E19244="","",IFERROR(VLOOKUP(TRIM(E19244&amp;""),'Référentiel Articles'!$A$2:$F$634,6,FALSE),""))</f>
      </c>
      <c r="J19244" s="90">
        <f>IF(OR($E19244="",$H19244=""),"",$H19244*$I19244)</f>
      </c>
      <c r="K19244" s="87" t="str">
        <v/>
      </c>
    </row>
    <row r="19245">
      <c r="A19245" s="74" t="str">
        <v/>
      </c>
      <c r="B19245" s="74" t="str">
        <v/>
      </c>
      <c r="C19245" s="75">
        <f>IF($E19245="","",IFERROR(VLOOKUP(TRIM(E19245&amp;""),'Référentiel Articles'!$A$2:$F$634,2,FALSE),""))</f>
      </c>
      <c r="D19245" s="75">
        <f>IF($E19245="","",IFERROR(VLOOKUP(TRIM(E19245&amp;""),'Référentiel Articles'!$A$2:$F$634,3,FALSE),""))</f>
      </c>
      <c r="E19245" s="74" t="str">
        <v/>
      </c>
      <c r="F19245" s="75">
        <f>IF($E19245="","",IFERROR(VLOOKUP(TRIM(E19245&amp;""),'Référentiel Articles'!$A$2:$F$634,4,FALSE),""))</f>
      </c>
      <c r="G19245" s="76">
        <f>IF($E19245="","",IFERROR(VLOOKUP(TRIM(E19245&amp;""),'Référentiel Articles'!$A$2:$F$634,5,FALSE),""))</f>
      </c>
      <c r="H19245" s="77" t="str">
        <v/>
      </c>
      <c r="I19245" s="76">
        <f>IF($E19245="","",IFERROR(VLOOKUP(TRIM(E19245&amp;""),'Référentiel Articles'!$A$2:$F$634,6,FALSE),""))</f>
      </c>
      <c r="J19245" s="78">
        <f>IF(OR($E19245="",$H19245=""),"",$H19245*$I19245)</f>
      </c>
      <c r="K19245" s="79" t="str">
        <v/>
      </c>
    </row>
    <row r="19246">
      <c r="A19246" s="81" t="str">
        <v/>
      </c>
      <c r="B19246" s="81" t="str">
        <v/>
      </c>
      <c r="C19246" s="83">
        <f>IF($E19246="","",IFERROR(VLOOKUP(TRIM(E19246&amp;""),'Référentiel Articles'!$A$2:$F$634,2,FALSE),""))</f>
      </c>
      <c r="D19246" s="83">
        <f>IF($E19246="","",IFERROR(VLOOKUP(TRIM(E19246&amp;""),'Référentiel Articles'!$A$2:$F$634,3,FALSE),""))</f>
      </c>
      <c r="E19246" s="81" t="str">
        <v/>
      </c>
      <c r="F19246" s="83">
        <f>IF($E19246="","",IFERROR(VLOOKUP(TRIM(E19246&amp;""),'Référentiel Articles'!$A$2:$F$634,4,FALSE),""))</f>
      </c>
      <c r="G19246" s="84">
        <f>IF($E19246="","",IFERROR(VLOOKUP(TRIM(E19246&amp;""),'Référentiel Articles'!$A$2:$F$634,5,FALSE),""))</f>
      </c>
      <c r="H19246" s="85" t="str">
        <v/>
      </c>
      <c r="I19246" s="84">
        <f>IF($E19246="","",IFERROR(VLOOKUP(TRIM(E19246&amp;""),'Référentiel Articles'!$A$2:$F$634,6,FALSE),""))</f>
      </c>
      <c r="J19246" s="90">
        <f>IF(OR($E19246="",$H19246=""),"",$H19246*$I19246)</f>
      </c>
      <c r="K19246" s="87" t="str">
        <v/>
      </c>
    </row>
    <row r="19247">
      <c r="A19247" s="74" t="str">
        <v/>
      </c>
      <c r="B19247" s="74" t="str">
        <v/>
      </c>
      <c r="C19247" s="75">
        <f>IF($E19247="","",IFERROR(VLOOKUP(TRIM(E19247&amp;""),'Référentiel Articles'!$A$2:$F$634,2,FALSE),""))</f>
      </c>
      <c r="D19247" s="75">
        <f>IF($E19247="","",IFERROR(VLOOKUP(TRIM(E19247&amp;""),'Référentiel Articles'!$A$2:$F$634,3,FALSE),""))</f>
      </c>
      <c r="E19247" s="74" t="str">
        <v/>
      </c>
      <c r="F19247" s="75">
        <f>IF($E19247="","",IFERROR(VLOOKUP(TRIM(E19247&amp;""),'Référentiel Articles'!$A$2:$F$634,4,FALSE),""))</f>
      </c>
      <c r="G19247" s="76">
        <f>IF($E19247="","",IFERROR(VLOOKUP(TRIM(E19247&amp;""),'Référentiel Articles'!$A$2:$F$634,5,FALSE),""))</f>
      </c>
      <c r="H19247" s="77" t="str">
        <v/>
      </c>
      <c r="I19247" s="76">
        <f>IF($E19247="","",IFERROR(VLOOKUP(TRIM(E19247&amp;""),'Référentiel Articles'!$A$2:$F$634,6,FALSE),""))</f>
      </c>
      <c r="J19247" s="78">
        <f>IF(OR($E19247="",$H19247=""),"",$H19247*$I19247)</f>
      </c>
      <c r="K19247" s="79" t="str">
        <v/>
      </c>
    </row>
    <row r="19248">
      <c r="A19248" s="81" t="str">
        <v/>
      </c>
      <c r="B19248" s="81" t="str">
        <v/>
      </c>
      <c r="C19248" s="83">
        <f>IF($E19248="","",IFERROR(VLOOKUP(TRIM(E19248&amp;""),'Référentiel Articles'!$A$2:$F$634,2,FALSE),""))</f>
      </c>
      <c r="D19248" s="83">
        <f>IF($E19248="","",IFERROR(VLOOKUP(TRIM(E19248&amp;""),'Référentiel Articles'!$A$2:$F$634,3,FALSE),""))</f>
      </c>
      <c r="E19248" s="81" t="str">
        <v/>
      </c>
      <c r="F19248" s="83">
        <f>IF($E19248="","",IFERROR(VLOOKUP(TRIM(E19248&amp;""),'Référentiel Articles'!$A$2:$F$634,4,FALSE),""))</f>
      </c>
      <c r="G19248" s="84">
        <f>IF($E19248="","",IFERROR(VLOOKUP(TRIM(E19248&amp;""),'Référentiel Articles'!$A$2:$F$634,5,FALSE),""))</f>
      </c>
      <c r="H19248" s="85" t="str">
        <v/>
      </c>
      <c r="I19248" s="84">
        <f>IF($E19248="","",IFERROR(VLOOKUP(TRIM(E19248&amp;""),'Référentiel Articles'!$A$2:$F$634,6,FALSE),""))</f>
      </c>
      <c r="J19248" s="90">
        <f>IF(OR($E19248="",$H19248=""),"",$H19248*$I19248)</f>
      </c>
      <c r="K19248" s="87" t="str">
        <v/>
      </c>
    </row>
    <row r="19249">
      <c r="A19249" s="74" t="str">
        <v/>
      </c>
      <c r="B19249" s="74" t="str">
        <v/>
      </c>
      <c r="C19249" s="75">
        <f>IF($E19249="","",IFERROR(VLOOKUP(TRIM(E19249&amp;""),'Référentiel Articles'!$A$2:$F$634,2,FALSE),""))</f>
      </c>
      <c r="D19249" s="75">
        <f>IF($E19249="","",IFERROR(VLOOKUP(TRIM(E19249&amp;""),'Référentiel Articles'!$A$2:$F$634,3,FALSE),""))</f>
      </c>
      <c r="E19249" s="74" t="str">
        <v/>
      </c>
      <c r="F19249" s="75">
        <f>IF($E19249="","",IFERROR(VLOOKUP(TRIM(E19249&amp;""),'Référentiel Articles'!$A$2:$F$634,4,FALSE),""))</f>
      </c>
      <c r="G19249" s="76">
        <f>IF($E19249="","",IFERROR(VLOOKUP(TRIM(E19249&amp;""),'Référentiel Articles'!$A$2:$F$634,5,FALSE),""))</f>
      </c>
      <c r="H19249" s="77" t="str">
        <v/>
      </c>
      <c r="I19249" s="76">
        <f>IF($E19249="","",IFERROR(VLOOKUP(TRIM(E19249&amp;""),'Référentiel Articles'!$A$2:$F$634,6,FALSE),""))</f>
      </c>
      <c r="J19249" s="78">
        <f>IF(OR($E19249="",$H19249=""),"",$H19249*$I19249)</f>
      </c>
      <c r="K19249" s="79" t="str">
        <v/>
      </c>
    </row>
    <row r="19250">
      <c r="A19250" s="81" t="str">
        <v/>
      </c>
      <c r="B19250" s="81" t="str">
        <v/>
      </c>
      <c r="C19250" s="83">
        <f>IF($E19250="","",IFERROR(VLOOKUP(TRIM(E19250&amp;""),'Référentiel Articles'!$A$2:$F$634,2,FALSE),""))</f>
      </c>
      <c r="D19250" s="83">
        <f>IF($E19250="","",IFERROR(VLOOKUP(TRIM(E19250&amp;""),'Référentiel Articles'!$A$2:$F$634,3,FALSE),""))</f>
      </c>
      <c r="E19250" s="81" t="str">
        <v/>
      </c>
      <c r="F19250" s="83">
        <f>IF($E19250="","",IFERROR(VLOOKUP(TRIM(E19250&amp;""),'Référentiel Articles'!$A$2:$F$634,4,FALSE),""))</f>
      </c>
      <c r="G19250" s="84">
        <f>IF($E19250="","",IFERROR(VLOOKUP(TRIM(E19250&amp;""),'Référentiel Articles'!$A$2:$F$634,5,FALSE),""))</f>
      </c>
      <c r="H19250" s="85" t="str">
        <v/>
      </c>
      <c r="I19250" s="84">
        <f>IF($E19250="","",IFERROR(VLOOKUP(TRIM(E19250&amp;""),'Référentiel Articles'!$A$2:$F$634,6,FALSE),""))</f>
      </c>
      <c r="J19250" s="90">
        <f>IF(OR($E19250="",$H19250=""),"",$H19250*$I19250)</f>
      </c>
      <c r="K19250" s="87" t="str">
        <v/>
      </c>
    </row>
    <row r="19251">
      <c r="A19251" s="74" t="str">
        <v/>
      </c>
      <c r="B19251" s="74" t="str">
        <v/>
      </c>
      <c r="C19251" s="75">
        <f>IF($E19251="","",IFERROR(VLOOKUP(TRIM(E19251&amp;""),'Référentiel Articles'!$A$2:$F$634,2,FALSE),""))</f>
      </c>
      <c r="D19251" s="75">
        <f>IF($E19251="","",IFERROR(VLOOKUP(TRIM(E19251&amp;""),'Référentiel Articles'!$A$2:$F$634,3,FALSE),""))</f>
      </c>
      <c r="E19251" s="74" t="str">
        <v/>
      </c>
      <c r="F19251" s="75">
        <f>IF($E19251="","",IFERROR(VLOOKUP(TRIM(E19251&amp;""),'Référentiel Articles'!$A$2:$F$634,4,FALSE),""))</f>
      </c>
      <c r="G19251" s="76">
        <f>IF($E19251="","",IFERROR(VLOOKUP(TRIM(E19251&amp;""),'Référentiel Articles'!$A$2:$F$634,5,FALSE),""))</f>
      </c>
      <c r="H19251" s="77" t="str">
        <v/>
      </c>
      <c r="I19251" s="76">
        <f>IF($E19251="","",IFERROR(VLOOKUP(TRIM(E19251&amp;""),'Référentiel Articles'!$A$2:$F$634,6,FALSE),""))</f>
      </c>
      <c r="J19251" s="78">
        <f>IF(OR($E19251="",$H19251=""),"",$H19251*$I19251)</f>
      </c>
      <c r="K19251" s="79" t="str">
        <v/>
      </c>
    </row>
    <row r="19252">
      <c r="A19252" s="81" t="str">
        <v/>
      </c>
      <c r="B19252" s="81" t="str">
        <v/>
      </c>
      <c r="C19252" s="83">
        <f>IF($E19252="","",IFERROR(VLOOKUP(TRIM(E19252&amp;""),'Référentiel Articles'!$A$2:$F$634,2,FALSE),""))</f>
      </c>
      <c r="D19252" s="83">
        <f>IF($E19252="","",IFERROR(VLOOKUP(TRIM(E19252&amp;""),'Référentiel Articles'!$A$2:$F$634,3,FALSE),""))</f>
      </c>
      <c r="E19252" s="81" t="str">
        <v/>
      </c>
      <c r="F19252" s="83">
        <f>IF($E19252="","",IFERROR(VLOOKUP(TRIM(E19252&amp;""),'Référentiel Articles'!$A$2:$F$634,4,FALSE),""))</f>
      </c>
      <c r="G19252" s="84">
        <f>IF($E19252="","",IFERROR(VLOOKUP(TRIM(E19252&amp;""),'Référentiel Articles'!$A$2:$F$634,5,FALSE),""))</f>
      </c>
      <c r="H19252" s="85" t="str">
        <v/>
      </c>
      <c r="I19252" s="84">
        <f>IF($E19252="","",IFERROR(VLOOKUP(TRIM(E19252&amp;""),'Référentiel Articles'!$A$2:$F$634,6,FALSE),""))</f>
      </c>
      <c r="J19252" s="90">
        <f>IF(OR($E19252="",$H19252=""),"",$H19252*$I19252)</f>
      </c>
      <c r="K19252" s="87" t="str">
        <v/>
      </c>
    </row>
    <row r="19253">
      <c r="A19253" s="74" t="str">
        <v/>
      </c>
      <c r="B19253" s="74" t="str">
        <v/>
      </c>
      <c r="C19253" s="75">
        <f>IF($E19253="","",IFERROR(VLOOKUP(TRIM(E19253&amp;""),'Référentiel Articles'!$A$2:$F$634,2,FALSE),""))</f>
      </c>
      <c r="D19253" s="75">
        <f>IF($E19253="","",IFERROR(VLOOKUP(TRIM(E19253&amp;""),'Référentiel Articles'!$A$2:$F$634,3,FALSE),""))</f>
      </c>
      <c r="E19253" s="74" t="str">
        <v/>
      </c>
      <c r="F19253" s="75">
        <f>IF($E19253="","",IFERROR(VLOOKUP(TRIM(E19253&amp;""),'Référentiel Articles'!$A$2:$F$634,4,FALSE),""))</f>
      </c>
      <c r="G19253" s="76">
        <f>IF($E19253="","",IFERROR(VLOOKUP(TRIM(E19253&amp;""),'Référentiel Articles'!$A$2:$F$634,5,FALSE),""))</f>
      </c>
      <c r="H19253" s="77" t="str">
        <v/>
      </c>
      <c r="I19253" s="76">
        <f>IF($E19253="","",IFERROR(VLOOKUP(TRIM(E19253&amp;""),'Référentiel Articles'!$A$2:$F$634,6,FALSE),""))</f>
      </c>
      <c r="J19253" s="78">
        <f>IF(OR($E19253="",$H19253=""),"",$H19253*$I19253)</f>
      </c>
      <c r="K19253" s="79" t="str">
        <v/>
      </c>
    </row>
    <row r="19254">
      <c r="A19254" s="81" t="str">
        <v/>
      </c>
      <c r="B19254" s="81" t="str">
        <v/>
      </c>
      <c r="C19254" s="83">
        <f>IF($E19254="","",IFERROR(VLOOKUP(TRIM(E19254&amp;""),'Référentiel Articles'!$A$2:$F$634,2,FALSE),""))</f>
      </c>
      <c r="D19254" s="83">
        <f>IF($E19254="","",IFERROR(VLOOKUP(TRIM(E19254&amp;""),'Référentiel Articles'!$A$2:$F$634,3,FALSE),""))</f>
      </c>
      <c r="E19254" s="81" t="str">
        <v/>
      </c>
      <c r="F19254" s="83">
        <f>IF($E19254="","",IFERROR(VLOOKUP(TRIM(E19254&amp;""),'Référentiel Articles'!$A$2:$F$634,4,FALSE),""))</f>
      </c>
      <c r="G19254" s="84">
        <f>IF($E19254="","",IFERROR(VLOOKUP(TRIM(E19254&amp;""),'Référentiel Articles'!$A$2:$F$634,5,FALSE),""))</f>
      </c>
      <c r="H19254" s="85" t="str">
        <v/>
      </c>
      <c r="I19254" s="84">
        <f>IF($E19254="","",IFERROR(VLOOKUP(TRIM(E19254&amp;""),'Référentiel Articles'!$A$2:$F$634,6,FALSE),""))</f>
      </c>
      <c r="J19254" s="90">
        <f>IF(OR($E19254="",$H19254=""),"",$H19254*$I19254)</f>
      </c>
      <c r="K19254" s="87" t="str">
        <v/>
      </c>
    </row>
    <row r="19255">
      <c r="A19255" s="74" t="str">
        <v/>
      </c>
      <c r="B19255" s="74" t="str">
        <v/>
      </c>
      <c r="C19255" s="75">
        <f>IF($E19255="","",IFERROR(VLOOKUP(TRIM(E19255&amp;""),'Référentiel Articles'!$A$2:$F$634,2,FALSE),""))</f>
      </c>
      <c r="D19255" s="75">
        <f>IF($E19255="","",IFERROR(VLOOKUP(TRIM(E19255&amp;""),'Référentiel Articles'!$A$2:$F$634,3,FALSE),""))</f>
      </c>
      <c r="E19255" s="74" t="str">
        <v/>
      </c>
      <c r="F19255" s="75">
        <f>IF($E19255="","",IFERROR(VLOOKUP(TRIM(E19255&amp;""),'Référentiel Articles'!$A$2:$F$634,4,FALSE),""))</f>
      </c>
      <c r="G19255" s="76">
        <f>IF($E19255="","",IFERROR(VLOOKUP(TRIM(E19255&amp;""),'Référentiel Articles'!$A$2:$F$634,5,FALSE),""))</f>
      </c>
      <c r="H19255" s="77" t="str">
        <v/>
      </c>
      <c r="I19255" s="76">
        <f>IF($E19255="","",IFERROR(VLOOKUP(TRIM(E19255&amp;""),'Référentiel Articles'!$A$2:$F$634,6,FALSE),""))</f>
      </c>
      <c r="J19255" s="78">
        <f>IF(OR($E19255="",$H19255=""),"",$H19255*$I19255)</f>
      </c>
      <c r="K19255" s="79" t="str">
        <v/>
      </c>
    </row>
    <row r="19256">
      <c r="A19256" s="81" t="str">
        <v/>
      </c>
      <c r="B19256" s="81" t="str">
        <v/>
      </c>
      <c r="C19256" s="83">
        <f>IF($E19256="","",IFERROR(VLOOKUP(TRIM(E19256&amp;""),'Référentiel Articles'!$A$2:$F$634,2,FALSE),""))</f>
      </c>
      <c r="D19256" s="83">
        <f>IF($E19256="","",IFERROR(VLOOKUP(TRIM(E19256&amp;""),'Référentiel Articles'!$A$2:$F$634,3,FALSE),""))</f>
      </c>
      <c r="E19256" s="81" t="str">
        <v/>
      </c>
      <c r="F19256" s="83">
        <f>IF($E19256="","",IFERROR(VLOOKUP(TRIM(E19256&amp;""),'Référentiel Articles'!$A$2:$F$634,4,FALSE),""))</f>
      </c>
      <c r="G19256" s="84">
        <f>IF($E19256="","",IFERROR(VLOOKUP(TRIM(E19256&amp;""),'Référentiel Articles'!$A$2:$F$634,5,FALSE),""))</f>
      </c>
      <c r="H19256" s="85" t="str">
        <v/>
      </c>
      <c r="I19256" s="84">
        <f>IF($E19256="","",IFERROR(VLOOKUP(TRIM(E19256&amp;""),'Référentiel Articles'!$A$2:$F$634,6,FALSE),""))</f>
      </c>
      <c r="J19256" s="90">
        <f>IF(OR($E19256="",$H19256=""),"",$H19256*$I19256)</f>
      </c>
      <c r="K19256" s="87" t="str">
        <v/>
      </c>
    </row>
    <row r="19257">
      <c r="A19257" s="74" t="str">
        <v/>
      </c>
      <c r="B19257" s="74" t="str">
        <v/>
      </c>
      <c r="C19257" s="75">
        <f>IF($E19257="","",IFERROR(VLOOKUP(TRIM(E19257&amp;""),'Référentiel Articles'!$A$2:$F$634,2,FALSE),""))</f>
      </c>
      <c r="D19257" s="75">
        <f>IF($E19257="","",IFERROR(VLOOKUP(TRIM(E19257&amp;""),'Référentiel Articles'!$A$2:$F$634,3,FALSE),""))</f>
      </c>
      <c r="E19257" s="74" t="str">
        <v/>
      </c>
      <c r="F19257" s="75">
        <f>IF($E19257="","",IFERROR(VLOOKUP(TRIM(E19257&amp;""),'Référentiel Articles'!$A$2:$F$634,4,FALSE),""))</f>
      </c>
      <c r="G19257" s="76">
        <f>IF($E19257="","",IFERROR(VLOOKUP(TRIM(E19257&amp;""),'Référentiel Articles'!$A$2:$F$634,5,FALSE),""))</f>
      </c>
      <c r="H19257" s="77" t="str">
        <v/>
      </c>
      <c r="I19257" s="76">
        <f>IF($E19257="","",IFERROR(VLOOKUP(TRIM(E19257&amp;""),'Référentiel Articles'!$A$2:$F$634,6,FALSE),""))</f>
      </c>
      <c r="J19257" s="78">
        <f>IF(OR($E19257="",$H19257=""),"",$H19257*$I19257)</f>
      </c>
      <c r="K19257" s="79" t="str">
        <v/>
      </c>
    </row>
    <row r="19258">
      <c r="A19258" s="81" t="str">
        <v/>
      </c>
      <c r="B19258" s="81" t="str">
        <v/>
      </c>
      <c r="C19258" s="83">
        <f>IF($E19258="","",IFERROR(VLOOKUP(TRIM(E19258&amp;""),'Référentiel Articles'!$A$2:$F$634,2,FALSE),""))</f>
      </c>
      <c r="D19258" s="83">
        <f>IF($E19258="","",IFERROR(VLOOKUP(TRIM(E19258&amp;""),'Référentiel Articles'!$A$2:$F$634,3,FALSE),""))</f>
      </c>
      <c r="E19258" s="81" t="str">
        <v/>
      </c>
      <c r="F19258" s="83">
        <f>IF($E19258="","",IFERROR(VLOOKUP(TRIM(E19258&amp;""),'Référentiel Articles'!$A$2:$F$634,4,FALSE),""))</f>
      </c>
      <c r="G19258" s="84">
        <f>IF($E19258="","",IFERROR(VLOOKUP(TRIM(E19258&amp;""),'Référentiel Articles'!$A$2:$F$634,5,FALSE),""))</f>
      </c>
      <c r="H19258" s="85" t="str">
        <v/>
      </c>
      <c r="I19258" s="84">
        <f>IF($E19258="","",IFERROR(VLOOKUP(TRIM(E19258&amp;""),'Référentiel Articles'!$A$2:$F$634,6,FALSE),""))</f>
      </c>
      <c r="J19258" s="90">
        <f>IF(OR($E19258="",$H19258=""),"",$H19258*$I19258)</f>
      </c>
      <c r="K19258" s="87" t="str">
        <v/>
      </c>
    </row>
    <row r="19259">
      <c r="A19259" s="74" t="str">
        <v/>
      </c>
      <c r="B19259" s="74" t="str">
        <v/>
      </c>
      <c r="C19259" s="75">
        <f>IF($E19259="","",IFERROR(VLOOKUP(TRIM(E19259&amp;""),'Référentiel Articles'!$A$2:$F$634,2,FALSE),""))</f>
      </c>
      <c r="D19259" s="75">
        <f>IF($E19259="","",IFERROR(VLOOKUP(TRIM(E19259&amp;""),'Référentiel Articles'!$A$2:$F$634,3,FALSE),""))</f>
      </c>
      <c r="E19259" s="74" t="str">
        <v/>
      </c>
      <c r="F19259" s="75">
        <f>IF($E19259="","",IFERROR(VLOOKUP(TRIM(E19259&amp;""),'Référentiel Articles'!$A$2:$F$634,4,FALSE),""))</f>
      </c>
      <c r="G19259" s="76">
        <f>IF($E19259="","",IFERROR(VLOOKUP(TRIM(E19259&amp;""),'Référentiel Articles'!$A$2:$F$634,5,FALSE),""))</f>
      </c>
      <c r="H19259" s="77" t="str">
        <v/>
      </c>
      <c r="I19259" s="76">
        <f>IF($E19259="","",IFERROR(VLOOKUP(TRIM(E19259&amp;""),'Référentiel Articles'!$A$2:$F$634,6,FALSE),""))</f>
      </c>
      <c r="J19259" s="78">
        <f>IF(OR($E19259="",$H19259=""),"",$H19259*$I19259)</f>
      </c>
      <c r="K19259" s="79" t="str">
        <v/>
      </c>
    </row>
    <row r="19260">
      <c r="A19260" s="81" t="str">
        <v/>
      </c>
      <c r="B19260" s="81" t="str">
        <v/>
      </c>
      <c r="C19260" s="83">
        <f>IF($E19260="","",IFERROR(VLOOKUP(TRIM(E19260&amp;""),'Référentiel Articles'!$A$2:$F$634,2,FALSE),""))</f>
      </c>
      <c r="D19260" s="83">
        <f>IF($E19260="","",IFERROR(VLOOKUP(TRIM(E19260&amp;""),'Référentiel Articles'!$A$2:$F$634,3,FALSE),""))</f>
      </c>
      <c r="E19260" s="81" t="str">
        <v/>
      </c>
      <c r="F19260" s="83">
        <f>IF($E19260="","",IFERROR(VLOOKUP(TRIM(E19260&amp;""),'Référentiel Articles'!$A$2:$F$634,4,FALSE),""))</f>
      </c>
      <c r="G19260" s="84">
        <f>IF($E19260="","",IFERROR(VLOOKUP(TRIM(E19260&amp;""),'Référentiel Articles'!$A$2:$F$634,5,FALSE),""))</f>
      </c>
      <c r="H19260" s="85" t="str">
        <v/>
      </c>
      <c r="I19260" s="84">
        <f>IF($E19260="","",IFERROR(VLOOKUP(TRIM(E19260&amp;""),'Référentiel Articles'!$A$2:$F$634,6,FALSE),""))</f>
      </c>
      <c r="J19260" s="90">
        <f>IF(OR($E19260="",$H19260=""),"",$H19260*$I19260)</f>
      </c>
      <c r="K19260" s="87" t="str">
        <v/>
      </c>
    </row>
    <row r="19261">
      <c r="A19261" s="74" t="str">
        <v/>
      </c>
      <c r="B19261" s="74" t="str">
        <v/>
      </c>
      <c r="C19261" s="75">
        <f>IF($E19261="","",IFERROR(VLOOKUP(TRIM(E19261&amp;""),'Référentiel Articles'!$A$2:$F$634,2,FALSE),""))</f>
      </c>
      <c r="D19261" s="75">
        <f>IF($E19261="","",IFERROR(VLOOKUP(TRIM(E19261&amp;""),'Référentiel Articles'!$A$2:$F$634,3,FALSE),""))</f>
      </c>
      <c r="E19261" s="74" t="str">
        <v/>
      </c>
      <c r="F19261" s="75">
        <f>IF($E19261="","",IFERROR(VLOOKUP(TRIM(E19261&amp;""),'Référentiel Articles'!$A$2:$F$634,4,FALSE),""))</f>
      </c>
      <c r="G19261" s="76">
        <f>IF($E19261="","",IFERROR(VLOOKUP(TRIM(E19261&amp;""),'Référentiel Articles'!$A$2:$F$634,5,FALSE),""))</f>
      </c>
      <c r="H19261" s="77" t="str">
        <v/>
      </c>
      <c r="I19261" s="76">
        <f>IF($E19261="","",IFERROR(VLOOKUP(TRIM(E19261&amp;""),'Référentiel Articles'!$A$2:$F$634,6,FALSE),""))</f>
      </c>
      <c r="J19261" s="78">
        <f>IF(OR($E19261="",$H19261=""),"",$H19261*$I19261)</f>
      </c>
      <c r="K19261" s="79" t="str">
        <v/>
      </c>
    </row>
    <row r="19262">
      <c r="A19262" s="81" t="str">
        <v/>
      </c>
      <c r="B19262" s="81" t="str">
        <v/>
      </c>
      <c r="C19262" s="83">
        <f>IF($E19262="","",IFERROR(VLOOKUP(TRIM(E19262&amp;""),'Référentiel Articles'!$A$2:$F$634,2,FALSE),""))</f>
      </c>
      <c r="D19262" s="83">
        <f>IF($E19262="","",IFERROR(VLOOKUP(TRIM(E19262&amp;""),'Référentiel Articles'!$A$2:$F$634,3,FALSE),""))</f>
      </c>
      <c r="E19262" s="81" t="str">
        <v/>
      </c>
      <c r="F19262" s="83">
        <f>IF($E19262="","",IFERROR(VLOOKUP(TRIM(E19262&amp;""),'Référentiel Articles'!$A$2:$F$634,4,FALSE),""))</f>
      </c>
      <c r="G19262" s="84">
        <f>IF($E19262="","",IFERROR(VLOOKUP(TRIM(E19262&amp;""),'Référentiel Articles'!$A$2:$F$634,5,FALSE),""))</f>
      </c>
      <c r="H19262" s="85" t="str">
        <v/>
      </c>
      <c r="I19262" s="84">
        <f>IF($E19262="","",IFERROR(VLOOKUP(TRIM(E19262&amp;""),'Référentiel Articles'!$A$2:$F$634,6,FALSE),""))</f>
      </c>
      <c r="J19262" s="90">
        <f>IF(OR($E19262="",$H19262=""),"",$H19262*$I19262)</f>
      </c>
      <c r="K19262" s="87" t="str">
        <v/>
      </c>
    </row>
    <row r="19263">
      <c r="A19263" s="74" t="str">
        <v/>
      </c>
      <c r="B19263" s="74" t="str">
        <v/>
      </c>
      <c r="C19263" s="75">
        <f>IF($E19263="","",IFERROR(VLOOKUP(TRIM(E19263&amp;""),'Référentiel Articles'!$A$2:$F$634,2,FALSE),""))</f>
      </c>
      <c r="D19263" s="75">
        <f>IF($E19263="","",IFERROR(VLOOKUP(TRIM(E19263&amp;""),'Référentiel Articles'!$A$2:$F$634,3,FALSE),""))</f>
      </c>
      <c r="E19263" s="74" t="str">
        <v/>
      </c>
      <c r="F19263" s="75">
        <f>IF($E19263="","",IFERROR(VLOOKUP(TRIM(E19263&amp;""),'Référentiel Articles'!$A$2:$F$634,4,FALSE),""))</f>
      </c>
      <c r="G19263" s="76">
        <f>IF($E19263="","",IFERROR(VLOOKUP(TRIM(E19263&amp;""),'Référentiel Articles'!$A$2:$F$634,5,FALSE),""))</f>
      </c>
      <c r="H19263" s="77" t="str">
        <v/>
      </c>
      <c r="I19263" s="76">
        <f>IF($E19263="","",IFERROR(VLOOKUP(TRIM(E19263&amp;""),'Référentiel Articles'!$A$2:$F$634,6,FALSE),""))</f>
      </c>
      <c r="J19263" s="78">
        <f>IF(OR($E19263="",$H19263=""),"",$H19263*$I19263)</f>
      </c>
      <c r="K19263" s="79" t="str">
        <v/>
      </c>
    </row>
    <row r="19264">
      <c r="A19264" s="81" t="str">
        <v/>
      </c>
      <c r="B19264" s="81" t="str">
        <v/>
      </c>
      <c r="C19264" s="83">
        <f>IF($E19264="","",IFERROR(VLOOKUP(TRIM(E19264&amp;""),'Référentiel Articles'!$A$2:$F$634,2,FALSE),""))</f>
      </c>
      <c r="D19264" s="83">
        <f>IF($E19264="","",IFERROR(VLOOKUP(TRIM(E19264&amp;""),'Référentiel Articles'!$A$2:$F$634,3,FALSE),""))</f>
      </c>
      <c r="E19264" s="81" t="str">
        <v/>
      </c>
      <c r="F19264" s="83">
        <f>IF($E19264="","",IFERROR(VLOOKUP(TRIM(E19264&amp;""),'Référentiel Articles'!$A$2:$F$634,4,FALSE),""))</f>
      </c>
      <c r="G19264" s="84">
        <f>IF($E19264="","",IFERROR(VLOOKUP(TRIM(E19264&amp;""),'Référentiel Articles'!$A$2:$F$634,5,FALSE),""))</f>
      </c>
      <c r="H19264" s="85" t="str">
        <v/>
      </c>
      <c r="I19264" s="84">
        <f>IF($E19264="","",IFERROR(VLOOKUP(TRIM(E19264&amp;""),'Référentiel Articles'!$A$2:$F$634,6,FALSE),""))</f>
      </c>
      <c r="J19264" s="90">
        <f>IF(OR($E19264="",$H19264=""),"",$H19264*$I19264)</f>
      </c>
      <c r="K19264" s="87" t="str">
        <v/>
      </c>
    </row>
    <row r="19265">
      <c r="A19265" s="74" t="str">
        <v/>
      </c>
      <c r="B19265" s="74" t="str">
        <v/>
      </c>
      <c r="C19265" s="75">
        <f>IF($E19265="","",IFERROR(VLOOKUP(TRIM(E19265&amp;""),'Référentiel Articles'!$A$2:$F$634,2,FALSE),""))</f>
      </c>
      <c r="D19265" s="75">
        <f>IF($E19265="","",IFERROR(VLOOKUP(TRIM(E19265&amp;""),'Référentiel Articles'!$A$2:$F$634,3,FALSE),""))</f>
      </c>
      <c r="E19265" s="74" t="str">
        <v/>
      </c>
      <c r="F19265" s="75">
        <f>IF($E19265="","",IFERROR(VLOOKUP(TRIM(E19265&amp;""),'Référentiel Articles'!$A$2:$F$634,4,FALSE),""))</f>
      </c>
      <c r="G19265" s="76">
        <f>IF($E19265="","",IFERROR(VLOOKUP(TRIM(E19265&amp;""),'Référentiel Articles'!$A$2:$F$634,5,FALSE),""))</f>
      </c>
      <c r="H19265" s="77" t="str">
        <v/>
      </c>
      <c r="I19265" s="76">
        <f>IF($E19265="","",IFERROR(VLOOKUP(TRIM(E19265&amp;""),'Référentiel Articles'!$A$2:$F$634,6,FALSE),""))</f>
      </c>
      <c r="J19265" s="78">
        <f>IF(OR($E19265="",$H19265=""),"",$H19265*$I19265)</f>
      </c>
      <c r="K19265" s="79" t="str">
        <v/>
      </c>
    </row>
    <row r="19266">
      <c r="A19266" s="81" t="str">
        <v/>
      </c>
      <c r="B19266" s="81" t="str">
        <v/>
      </c>
      <c r="C19266" s="83">
        <f>IF($E19266="","",IFERROR(VLOOKUP(TRIM(E19266&amp;""),'Référentiel Articles'!$A$2:$F$634,2,FALSE),""))</f>
      </c>
      <c r="D19266" s="83">
        <f>IF($E19266="","",IFERROR(VLOOKUP(TRIM(E19266&amp;""),'Référentiel Articles'!$A$2:$F$634,3,FALSE),""))</f>
      </c>
      <c r="E19266" s="81" t="str">
        <v/>
      </c>
      <c r="F19266" s="83">
        <f>IF($E19266="","",IFERROR(VLOOKUP(TRIM(E19266&amp;""),'Référentiel Articles'!$A$2:$F$634,4,FALSE),""))</f>
      </c>
      <c r="G19266" s="84">
        <f>IF($E19266="","",IFERROR(VLOOKUP(TRIM(E19266&amp;""),'Référentiel Articles'!$A$2:$F$634,5,FALSE),""))</f>
      </c>
      <c r="H19266" s="85" t="str">
        <v/>
      </c>
      <c r="I19266" s="84">
        <f>IF($E19266="","",IFERROR(VLOOKUP(TRIM(E19266&amp;""),'Référentiel Articles'!$A$2:$F$634,6,FALSE),""))</f>
      </c>
      <c r="J19266" s="90">
        <f>IF(OR($E19266="",$H19266=""),"",$H19266*$I19266)</f>
      </c>
      <c r="K19266" s="87" t="str">
        <v/>
      </c>
    </row>
    <row r="19267">
      <c r="A19267" s="74" t="str">
        <v/>
      </c>
      <c r="B19267" s="74" t="str">
        <v/>
      </c>
      <c r="C19267" s="75">
        <f>IF($E19267="","",IFERROR(VLOOKUP(TRIM(E19267&amp;""),'Référentiel Articles'!$A$2:$F$634,2,FALSE),""))</f>
      </c>
      <c r="D19267" s="75">
        <f>IF($E19267="","",IFERROR(VLOOKUP(TRIM(E19267&amp;""),'Référentiel Articles'!$A$2:$F$634,3,FALSE),""))</f>
      </c>
      <c r="E19267" s="74" t="str">
        <v/>
      </c>
      <c r="F19267" s="75">
        <f>IF($E19267="","",IFERROR(VLOOKUP(TRIM(E19267&amp;""),'Référentiel Articles'!$A$2:$F$634,4,FALSE),""))</f>
      </c>
      <c r="G19267" s="76">
        <f>IF($E19267="","",IFERROR(VLOOKUP(TRIM(E19267&amp;""),'Référentiel Articles'!$A$2:$F$634,5,FALSE),""))</f>
      </c>
      <c r="H19267" s="77" t="str">
        <v/>
      </c>
      <c r="I19267" s="76">
        <f>IF($E19267="","",IFERROR(VLOOKUP(TRIM(E19267&amp;""),'Référentiel Articles'!$A$2:$F$634,6,FALSE),""))</f>
      </c>
      <c r="J19267" s="78">
        <f>IF(OR($E19267="",$H19267=""),"",$H19267*$I19267)</f>
      </c>
      <c r="K19267" s="79" t="str">
        <v/>
      </c>
    </row>
    <row r="19268">
      <c r="A19268" s="81" t="str">
        <v/>
      </c>
      <c r="B19268" s="81" t="str">
        <v/>
      </c>
      <c r="C19268" s="83">
        <f>IF($E19268="","",IFERROR(VLOOKUP(TRIM(E19268&amp;""),'Référentiel Articles'!$A$2:$F$634,2,FALSE),""))</f>
      </c>
      <c r="D19268" s="83">
        <f>IF($E19268="","",IFERROR(VLOOKUP(TRIM(E19268&amp;""),'Référentiel Articles'!$A$2:$F$634,3,FALSE),""))</f>
      </c>
      <c r="E19268" s="81" t="str">
        <v/>
      </c>
      <c r="F19268" s="83">
        <f>IF($E19268="","",IFERROR(VLOOKUP(TRIM(E19268&amp;""),'Référentiel Articles'!$A$2:$F$634,4,FALSE),""))</f>
      </c>
      <c r="G19268" s="84">
        <f>IF($E19268="","",IFERROR(VLOOKUP(TRIM(E19268&amp;""),'Référentiel Articles'!$A$2:$F$634,5,FALSE),""))</f>
      </c>
      <c r="H19268" s="85" t="str">
        <v/>
      </c>
      <c r="I19268" s="84">
        <f>IF($E19268="","",IFERROR(VLOOKUP(TRIM(E19268&amp;""),'Référentiel Articles'!$A$2:$F$634,6,FALSE),""))</f>
      </c>
      <c r="J19268" s="90">
        <f>IF(OR($E19268="",$H19268=""),"",$H19268*$I19268)</f>
      </c>
      <c r="K19268" s="87" t="str">
        <v/>
      </c>
    </row>
    <row r="19269">
      <c r="A19269" s="74" t="str">
        <v/>
      </c>
      <c r="B19269" s="74" t="str">
        <v/>
      </c>
      <c r="C19269" s="75">
        <f>IF($E19269="","",IFERROR(VLOOKUP(TRIM(E19269&amp;""),'Référentiel Articles'!$A$2:$F$634,2,FALSE),""))</f>
      </c>
      <c r="D19269" s="75">
        <f>IF($E19269="","",IFERROR(VLOOKUP(TRIM(E19269&amp;""),'Référentiel Articles'!$A$2:$F$634,3,FALSE),""))</f>
      </c>
      <c r="E19269" s="74" t="str">
        <v/>
      </c>
      <c r="F19269" s="75">
        <f>IF($E19269="","",IFERROR(VLOOKUP(TRIM(E19269&amp;""),'Référentiel Articles'!$A$2:$F$634,4,FALSE),""))</f>
      </c>
      <c r="G19269" s="76">
        <f>IF($E19269="","",IFERROR(VLOOKUP(TRIM(E19269&amp;""),'Référentiel Articles'!$A$2:$F$634,5,FALSE),""))</f>
      </c>
      <c r="H19269" s="77" t="str">
        <v/>
      </c>
      <c r="I19269" s="76">
        <f>IF($E19269="","",IFERROR(VLOOKUP(TRIM(E19269&amp;""),'Référentiel Articles'!$A$2:$F$634,6,FALSE),""))</f>
      </c>
      <c r="J19269" s="78">
        <f>IF(OR($E19269="",$H19269=""),"",$H19269*$I19269)</f>
      </c>
      <c r="K19269" s="79" t="str">
        <v/>
      </c>
    </row>
    <row r="19270">
      <c r="A19270" s="81" t="str">
        <v/>
      </c>
      <c r="B19270" s="81" t="str">
        <v/>
      </c>
      <c r="C19270" s="83">
        <f>IF($E19270="","",IFERROR(VLOOKUP(TRIM(E19270&amp;""),'Référentiel Articles'!$A$2:$F$634,2,FALSE),""))</f>
      </c>
      <c r="D19270" s="83">
        <f>IF($E19270="","",IFERROR(VLOOKUP(TRIM(E19270&amp;""),'Référentiel Articles'!$A$2:$F$634,3,FALSE),""))</f>
      </c>
      <c r="E19270" s="81" t="str">
        <v/>
      </c>
      <c r="F19270" s="83">
        <f>IF($E19270="","",IFERROR(VLOOKUP(TRIM(E19270&amp;""),'Référentiel Articles'!$A$2:$F$634,4,FALSE),""))</f>
      </c>
      <c r="G19270" s="84">
        <f>IF($E19270="","",IFERROR(VLOOKUP(TRIM(E19270&amp;""),'Référentiel Articles'!$A$2:$F$634,5,FALSE),""))</f>
      </c>
      <c r="H19270" s="85" t="str">
        <v/>
      </c>
      <c r="I19270" s="84">
        <f>IF($E19270="","",IFERROR(VLOOKUP(TRIM(E19270&amp;""),'Référentiel Articles'!$A$2:$F$634,6,FALSE),""))</f>
      </c>
      <c r="J19270" s="90">
        <f>IF(OR($E19270="",$H19270=""),"",$H19270*$I19270)</f>
      </c>
      <c r="K19270" s="87" t="str">
        <v/>
      </c>
    </row>
    <row r="19271">
      <c r="A19271" s="74" t="str">
        <v/>
      </c>
      <c r="B19271" s="74" t="str">
        <v/>
      </c>
      <c r="C19271" s="75">
        <f>IF($E19271="","",IFERROR(VLOOKUP(TRIM(E19271&amp;""),'Référentiel Articles'!$A$2:$F$634,2,FALSE),""))</f>
      </c>
      <c r="D19271" s="75">
        <f>IF($E19271="","",IFERROR(VLOOKUP(TRIM(E19271&amp;""),'Référentiel Articles'!$A$2:$F$634,3,FALSE),""))</f>
      </c>
      <c r="E19271" s="74" t="str">
        <v/>
      </c>
      <c r="F19271" s="75">
        <f>IF($E19271="","",IFERROR(VLOOKUP(TRIM(E19271&amp;""),'Référentiel Articles'!$A$2:$F$634,4,FALSE),""))</f>
      </c>
      <c r="G19271" s="76">
        <f>IF($E19271="","",IFERROR(VLOOKUP(TRIM(E19271&amp;""),'Référentiel Articles'!$A$2:$F$634,5,FALSE),""))</f>
      </c>
      <c r="H19271" s="77" t="str">
        <v/>
      </c>
      <c r="I19271" s="76">
        <f>IF($E19271="","",IFERROR(VLOOKUP(TRIM(E19271&amp;""),'Référentiel Articles'!$A$2:$F$634,6,FALSE),""))</f>
      </c>
      <c r="J19271" s="78">
        <f>IF(OR($E19271="",$H19271=""),"",$H19271*$I19271)</f>
      </c>
      <c r="K19271" s="79" t="str">
        <v/>
      </c>
    </row>
    <row r="19272">
      <c r="A19272" s="81" t="str">
        <v/>
      </c>
      <c r="B19272" s="81" t="str">
        <v/>
      </c>
      <c r="C19272" s="83">
        <f>IF($E19272="","",IFERROR(VLOOKUP(TRIM(E19272&amp;""),'Référentiel Articles'!$A$2:$F$634,2,FALSE),""))</f>
      </c>
      <c r="D19272" s="83">
        <f>IF($E19272="","",IFERROR(VLOOKUP(TRIM(E19272&amp;""),'Référentiel Articles'!$A$2:$F$634,3,FALSE),""))</f>
      </c>
      <c r="E19272" s="81" t="str">
        <v/>
      </c>
      <c r="F19272" s="83">
        <f>IF($E19272="","",IFERROR(VLOOKUP(TRIM(E19272&amp;""),'Référentiel Articles'!$A$2:$F$634,4,FALSE),""))</f>
      </c>
      <c r="G19272" s="84">
        <f>IF($E19272="","",IFERROR(VLOOKUP(TRIM(E19272&amp;""),'Référentiel Articles'!$A$2:$F$634,5,FALSE),""))</f>
      </c>
      <c r="H19272" s="85" t="str">
        <v/>
      </c>
      <c r="I19272" s="84">
        <f>IF($E19272="","",IFERROR(VLOOKUP(TRIM(E19272&amp;""),'Référentiel Articles'!$A$2:$F$634,6,FALSE),""))</f>
      </c>
      <c r="J19272" s="90">
        <f>IF(OR($E19272="",$H19272=""),"",$H19272*$I19272)</f>
      </c>
      <c r="K19272" s="87" t="str">
        <v/>
      </c>
    </row>
    <row r="19273">
      <c r="A19273" s="74" t="str">
        <v/>
      </c>
      <c r="B19273" s="74" t="str">
        <v/>
      </c>
      <c r="C19273" s="75">
        <f>IF($E19273="","",IFERROR(VLOOKUP(TRIM(E19273&amp;""),'Référentiel Articles'!$A$2:$F$634,2,FALSE),""))</f>
      </c>
      <c r="D19273" s="75">
        <f>IF($E19273="","",IFERROR(VLOOKUP(TRIM(E19273&amp;""),'Référentiel Articles'!$A$2:$F$634,3,FALSE),""))</f>
      </c>
      <c r="E19273" s="74" t="str">
        <v/>
      </c>
      <c r="F19273" s="75">
        <f>IF($E19273="","",IFERROR(VLOOKUP(TRIM(E19273&amp;""),'Référentiel Articles'!$A$2:$F$634,4,FALSE),""))</f>
      </c>
      <c r="G19273" s="76">
        <f>IF($E19273="","",IFERROR(VLOOKUP(TRIM(E19273&amp;""),'Référentiel Articles'!$A$2:$F$634,5,FALSE),""))</f>
      </c>
      <c r="H19273" s="77" t="str">
        <v/>
      </c>
      <c r="I19273" s="76">
        <f>IF($E19273="","",IFERROR(VLOOKUP(TRIM(E19273&amp;""),'Référentiel Articles'!$A$2:$F$634,6,FALSE),""))</f>
      </c>
      <c r="J19273" s="78">
        <f>IF(OR($E19273="",$H19273=""),"",$H19273*$I19273)</f>
      </c>
      <c r="K19273" s="79" t="str">
        <v/>
      </c>
    </row>
    <row r="19274">
      <c r="A19274" s="81" t="str">
        <v/>
      </c>
      <c r="B19274" s="81" t="str">
        <v/>
      </c>
      <c r="C19274" s="83">
        <f>IF($E19274="","",IFERROR(VLOOKUP(TRIM(E19274&amp;""),'Référentiel Articles'!$A$2:$F$634,2,FALSE),""))</f>
      </c>
      <c r="D19274" s="83">
        <f>IF($E19274="","",IFERROR(VLOOKUP(TRIM(E19274&amp;""),'Référentiel Articles'!$A$2:$F$634,3,FALSE),""))</f>
      </c>
      <c r="E19274" s="81" t="str">
        <v/>
      </c>
      <c r="F19274" s="83">
        <f>IF($E19274="","",IFERROR(VLOOKUP(TRIM(E19274&amp;""),'Référentiel Articles'!$A$2:$F$634,4,FALSE),""))</f>
      </c>
      <c r="G19274" s="84">
        <f>IF($E19274="","",IFERROR(VLOOKUP(TRIM(E19274&amp;""),'Référentiel Articles'!$A$2:$F$634,5,FALSE),""))</f>
      </c>
      <c r="H19274" s="85" t="str">
        <v/>
      </c>
      <c r="I19274" s="84">
        <f>IF($E19274="","",IFERROR(VLOOKUP(TRIM(E19274&amp;""),'Référentiel Articles'!$A$2:$F$634,6,FALSE),""))</f>
      </c>
      <c r="J19274" s="90">
        <f>IF(OR($E19274="",$H19274=""),"",$H19274*$I19274)</f>
      </c>
      <c r="K19274" s="87" t="str">
        <v/>
      </c>
    </row>
    <row r="19275">
      <c r="A19275" s="74" t="str">
        <v/>
      </c>
      <c r="B19275" s="74" t="str">
        <v/>
      </c>
      <c r="C19275" s="75">
        <f>IF($E19275="","",IFERROR(VLOOKUP(TRIM(E19275&amp;""),'Référentiel Articles'!$A$2:$F$634,2,FALSE),""))</f>
      </c>
      <c r="D19275" s="75">
        <f>IF($E19275="","",IFERROR(VLOOKUP(TRIM(E19275&amp;""),'Référentiel Articles'!$A$2:$F$634,3,FALSE),""))</f>
      </c>
      <c r="E19275" s="74" t="str">
        <v/>
      </c>
      <c r="F19275" s="75">
        <f>IF($E19275="","",IFERROR(VLOOKUP(TRIM(E19275&amp;""),'Référentiel Articles'!$A$2:$F$634,4,FALSE),""))</f>
      </c>
      <c r="G19275" s="76">
        <f>IF($E19275="","",IFERROR(VLOOKUP(TRIM(E19275&amp;""),'Référentiel Articles'!$A$2:$F$634,5,FALSE),""))</f>
      </c>
      <c r="H19275" s="77" t="str">
        <v/>
      </c>
      <c r="I19275" s="76">
        <f>IF($E19275="","",IFERROR(VLOOKUP(TRIM(E19275&amp;""),'Référentiel Articles'!$A$2:$F$634,6,FALSE),""))</f>
      </c>
      <c r="J19275" s="78">
        <f>IF(OR($E19275="",$H19275=""),"",$H19275*$I19275)</f>
      </c>
      <c r="K19275" s="79" t="str">
        <v/>
      </c>
    </row>
    <row r="19276">
      <c r="A19276" s="81" t="str">
        <v/>
      </c>
      <c r="B19276" s="81" t="str">
        <v/>
      </c>
      <c r="C19276" s="83">
        <f>IF($E19276="","",IFERROR(VLOOKUP(TRIM(E19276&amp;""),'Référentiel Articles'!$A$2:$F$634,2,FALSE),""))</f>
      </c>
      <c r="D19276" s="83">
        <f>IF($E19276="","",IFERROR(VLOOKUP(TRIM(E19276&amp;""),'Référentiel Articles'!$A$2:$F$634,3,FALSE),""))</f>
      </c>
      <c r="E19276" s="81" t="str">
        <v/>
      </c>
      <c r="F19276" s="83">
        <f>IF($E19276="","",IFERROR(VLOOKUP(TRIM(E19276&amp;""),'Référentiel Articles'!$A$2:$F$634,4,FALSE),""))</f>
      </c>
      <c r="G19276" s="84">
        <f>IF($E19276="","",IFERROR(VLOOKUP(TRIM(E19276&amp;""),'Référentiel Articles'!$A$2:$F$634,5,FALSE),""))</f>
      </c>
      <c r="H19276" s="85" t="str">
        <v/>
      </c>
      <c r="I19276" s="84">
        <f>IF($E19276="","",IFERROR(VLOOKUP(TRIM(E19276&amp;""),'Référentiel Articles'!$A$2:$F$634,6,FALSE),""))</f>
      </c>
      <c r="J19276" s="90">
        <f>IF(OR($E19276="",$H19276=""),"",$H19276*$I19276)</f>
      </c>
      <c r="K19276" s="87" t="str">
        <v/>
      </c>
    </row>
    <row r="19277">
      <c r="A19277" s="74" t="str">
        <v/>
      </c>
      <c r="B19277" s="74" t="str">
        <v/>
      </c>
      <c r="C19277" s="75">
        <f>IF($E19277="","",IFERROR(VLOOKUP(TRIM(E19277&amp;""),'Référentiel Articles'!$A$2:$F$634,2,FALSE),""))</f>
      </c>
      <c r="D19277" s="75">
        <f>IF($E19277="","",IFERROR(VLOOKUP(TRIM(E19277&amp;""),'Référentiel Articles'!$A$2:$F$634,3,FALSE),""))</f>
      </c>
      <c r="E19277" s="74" t="str">
        <v/>
      </c>
      <c r="F19277" s="75">
        <f>IF($E19277="","",IFERROR(VLOOKUP(TRIM(E19277&amp;""),'Référentiel Articles'!$A$2:$F$634,4,FALSE),""))</f>
      </c>
      <c r="G19277" s="76">
        <f>IF($E19277="","",IFERROR(VLOOKUP(TRIM(E19277&amp;""),'Référentiel Articles'!$A$2:$F$634,5,FALSE),""))</f>
      </c>
      <c r="H19277" s="77" t="str">
        <v/>
      </c>
      <c r="I19277" s="76">
        <f>IF($E19277="","",IFERROR(VLOOKUP(TRIM(E19277&amp;""),'Référentiel Articles'!$A$2:$F$634,6,FALSE),""))</f>
      </c>
      <c r="J19277" s="78">
        <f>IF(OR($E19277="",$H19277=""),"",$H19277*$I19277)</f>
      </c>
      <c r="K19277" s="79" t="str">
        <v/>
      </c>
    </row>
    <row r="19278">
      <c r="A19278" s="81" t="str">
        <v/>
      </c>
      <c r="B19278" s="81" t="str">
        <v/>
      </c>
      <c r="C19278" s="83">
        <f>IF($E19278="","",IFERROR(VLOOKUP(TRIM(E19278&amp;""),'Référentiel Articles'!$A$2:$F$634,2,FALSE),""))</f>
      </c>
      <c r="D19278" s="83">
        <f>IF($E19278="","",IFERROR(VLOOKUP(TRIM(E19278&amp;""),'Référentiel Articles'!$A$2:$F$634,3,FALSE),""))</f>
      </c>
      <c r="E19278" s="81" t="str">
        <v/>
      </c>
      <c r="F19278" s="83">
        <f>IF($E19278="","",IFERROR(VLOOKUP(TRIM(E19278&amp;""),'Référentiel Articles'!$A$2:$F$634,4,FALSE),""))</f>
      </c>
      <c r="G19278" s="84">
        <f>IF($E19278="","",IFERROR(VLOOKUP(TRIM(E19278&amp;""),'Référentiel Articles'!$A$2:$F$634,5,FALSE),""))</f>
      </c>
      <c r="H19278" s="85" t="str">
        <v/>
      </c>
      <c r="I19278" s="84">
        <f>IF($E19278="","",IFERROR(VLOOKUP(TRIM(E19278&amp;""),'Référentiel Articles'!$A$2:$F$634,6,FALSE),""))</f>
      </c>
      <c r="J19278" s="90">
        <f>IF(OR($E19278="",$H19278=""),"",$H19278*$I19278)</f>
      </c>
      <c r="K19278" s="87" t="str">
        <v/>
      </c>
    </row>
    <row r="19279">
      <c r="A19279" s="74" t="str">
        <v/>
      </c>
      <c r="B19279" s="74" t="str">
        <v/>
      </c>
      <c r="C19279" s="75">
        <f>IF($E19279="","",IFERROR(VLOOKUP(TRIM(E19279&amp;""),'Référentiel Articles'!$A$2:$F$634,2,FALSE),""))</f>
      </c>
      <c r="D19279" s="75">
        <f>IF($E19279="","",IFERROR(VLOOKUP(TRIM(E19279&amp;""),'Référentiel Articles'!$A$2:$F$634,3,FALSE),""))</f>
      </c>
      <c r="E19279" s="74" t="str">
        <v/>
      </c>
      <c r="F19279" s="75">
        <f>IF($E19279="","",IFERROR(VLOOKUP(TRIM(E19279&amp;""),'Référentiel Articles'!$A$2:$F$634,4,FALSE),""))</f>
      </c>
      <c r="G19279" s="76">
        <f>IF($E19279="","",IFERROR(VLOOKUP(TRIM(E19279&amp;""),'Référentiel Articles'!$A$2:$F$634,5,FALSE),""))</f>
      </c>
      <c r="H19279" s="77" t="str">
        <v/>
      </c>
      <c r="I19279" s="76">
        <f>IF($E19279="","",IFERROR(VLOOKUP(TRIM(E19279&amp;""),'Référentiel Articles'!$A$2:$F$634,6,FALSE),""))</f>
      </c>
      <c r="J19279" s="78">
        <f>IF(OR($E19279="",$H19279=""),"",$H19279*$I19279)</f>
      </c>
      <c r="K19279" s="79" t="str">
        <v/>
      </c>
    </row>
    <row r="19280">
      <c r="A19280" s="81" t="str">
        <v/>
      </c>
      <c r="B19280" s="81" t="str">
        <v/>
      </c>
      <c r="C19280" s="83">
        <f>IF($E19280="","",IFERROR(VLOOKUP(TRIM(E19280&amp;""),'Référentiel Articles'!$A$2:$F$634,2,FALSE),""))</f>
      </c>
      <c r="D19280" s="83">
        <f>IF($E19280="","",IFERROR(VLOOKUP(TRIM(E19280&amp;""),'Référentiel Articles'!$A$2:$F$634,3,FALSE),""))</f>
      </c>
      <c r="E19280" s="81" t="str">
        <v/>
      </c>
      <c r="F19280" s="83">
        <f>IF($E19280="","",IFERROR(VLOOKUP(TRIM(E19280&amp;""),'Référentiel Articles'!$A$2:$F$634,4,FALSE),""))</f>
      </c>
      <c r="G19280" s="84">
        <f>IF($E19280="","",IFERROR(VLOOKUP(TRIM(E19280&amp;""),'Référentiel Articles'!$A$2:$F$634,5,FALSE),""))</f>
      </c>
      <c r="H19280" s="85" t="str">
        <v/>
      </c>
      <c r="I19280" s="84">
        <f>IF($E19280="","",IFERROR(VLOOKUP(TRIM(E19280&amp;""),'Référentiel Articles'!$A$2:$F$634,6,FALSE),""))</f>
      </c>
      <c r="J19280" s="90">
        <f>IF(OR($E19280="",$H19280=""),"",$H19280*$I19280)</f>
      </c>
      <c r="K19280" s="87" t="str">
        <v/>
      </c>
    </row>
    <row r="19281">
      <c r="A19281" s="74" t="str">
        <v/>
      </c>
      <c r="B19281" s="74" t="str">
        <v/>
      </c>
      <c r="C19281" s="75">
        <f>IF($E19281="","",IFERROR(VLOOKUP(TRIM(E19281&amp;""),'Référentiel Articles'!$A$2:$F$634,2,FALSE),""))</f>
      </c>
      <c r="D19281" s="75">
        <f>IF($E19281="","",IFERROR(VLOOKUP(TRIM(E19281&amp;""),'Référentiel Articles'!$A$2:$F$634,3,FALSE),""))</f>
      </c>
      <c r="E19281" s="74" t="str">
        <v/>
      </c>
      <c r="F19281" s="75">
        <f>IF($E19281="","",IFERROR(VLOOKUP(TRIM(E19281&amp;""),'Référentiel Articles'!$A$2:$F$634,4,FALSE),""))</f>
      </c>
      <c r="G19281" s="76">
        <f>IF($E19281="","",IFERROR(VLOOKUP(TRIM(E19281&amp;""),'Référentiel Articles'!$A$2:$F$634,5,FALSE),""))</f>
      </c>
      <c r="H19281" s="77" t="str">
        <v/>
      </c>
      <c r="I19281" s="76">
        <f>IF($E19281="","",IFERROR(VLOOKUP(TRIM(E19281&amp;""),'Référentiel Articles'!$A$2:$F$634,6,FALSE),""))</f>
      </c>
      <c r="J19281" s="78">
        <f>IF(OR($E19281="",$H19281=""),"",$H19281*$I19281)</f>
      </c>
      <c r="K19281" s="79" t="str">
        <v/>
      </c>
    </row>
    <row r="19282">
      <c r="A19282" s="81" t="str">
        <v/>
      </c>
      <c r="B19282" s="81" t="str">
        <v/>
      </c>
      <c r="C19282" s="83">
        <f>IF($E19282="","",IFERROR(VLOOKUP(TRIM(E19282&amp;""),'Référentiel Articles'!$A$2:$F$634,2,FALSE),""))</f>
      </c>
      <c r="D19282" s="83">
        <f>IF($E19282="","",IFERROR(VLOOKUP(TRIM(E19282&amp;""),'Référentiel Articles'!$A$2:$F$634,3,FALSE),""))</f>
      </c>
      <c r="E19282" s="81" t="str">
        <v/>
      </c>
      <c r="F19282" s="83">
        <f>IF($E19282="","",IFERROR(VLOOKUP(TRIM(E19282&amp;""),'Référentiel Articles'!$A$2:$F$634,4,FALSE),""))</f>
      </c>
      <c r="G19282" s="84">
        <f>IF($E19282="","",IFERROR(VLOOKUP(TRIM(E19282&amp;""),'Référentiel Articles'!$A$2:$F$634,5,FALSE),""))</f>
      </c>
      <c r="H19282" s="85" t="str">
        <v/>
      </c>
      <c r="I19282" s="84">
        <f>IF($E19282="","",IFERROR(VLOOKUP(TRIM(E19282&amp;""),'Référentiel Articles'!$A$2:$F$634,6,FALSE),""))</f>
      </c>
      <c r="J19282" s="90">
        <f>IF(OR($E19282="",$H19282=""),"",$H19282*$I19282)</f>
      </c>
      <c r="K19282" s="87" t="str">
        <v/>
      </c>
    </row>
    <row r="19283">
      <c r="A19283" s="74" t="str">
        <v/>
      </c>
      <c r="B19283" s="74" t="str">
        <v/>
      </c>
      <c r="C19283" s="75">
        <f>IF($E19283="","",IFERROR(VLOOKUP(TRIM(E19283&amp;""),'Référentiel Articles'!$A$2:$F$634,2,FALSE),""))</f>
      </c>
      <c r="D19283" s="75">
        <f>IF($E19283="","",IFERROR(VLOOKUP(TRIM(E19283&amp;""),'Référentiel Articles'!$A$2:$F$634,3,FALSE),""))</f>
      </c>
      <c r="E19283" s="74" t="str">
        <v/>
      </c>
      <c r="F19283" s="75">
        <f>IF($E19283="","",IFERROR(VLOOKUP(TRIM(E19283&amp;""),'Référentiel Articles'!$A$2:$F$634,4,FALSE),""))</f>
      </c>
      <c r="G19283" s="76">
        <f>IF($E19283="","",IFERROR(VLOOKUP(TRIM(E19283&amp;""),'Référentiel Articles'!$A$2:$F$634,5,FALSE),""))</f>
      </c>
      <c r="H19283" s="77" t="str">
        <v/>
      </c>
      <c r="I19283" s="76">
        <f>IF($E19283="","",IFERROR(VLOOKUP(TRIM(E19283&amp;""),'Référentiel Articles'!$A$2:$F$634,6,FALSE),""))</f>
      </c>
      <c r="J19283" s="78">
        <f>IF(OR($E19283="",$H19283=""),"",$H19283*$I19283)</f>
      </c>
      <c r="K19283" s="79" t="str">
        <v/>
      </c>
    </row>
    <row r="19284">
      <c r="A19284" s="81" t="str">
        <v/>
      </c>
      <c r="B19284" s="81" t="str">
        <v/>
      </c>
      <c r="C19284" s="83">
        <f>IF($E19284="","",IFERROR(VLOOKUP(TRIM(E19284&amp;""),'Référentiel Articles'!$A$2:$F$634,2,FALSE),""))</f>
      </c>
      <c r="D19284" s="83">
        <f>IF($E19284="","",IFERROR(VLOOKUP(TRIM(E19284&amp;""),'Référentiel Articles'!$A$2:$F$634,3,FALSE),""))</f>
      </c>
      <c r="E19284" s="81" t="str">
        <v/>
      </c>
      <c r="F19284" s="83">
        <f>IF($E19284="","",IFERROR(VLOOKUP(TRIM(E19284&amp;""),'Référentiel Articles'!$A$2:$F$634,4,FALSE),""))</f>
      </c>
      <c r="G19284" s="84">
        <f>IF($E19284="","",IFERROR(VLOOKUP(TRIM(E19284&amp;""),'Référentiel Articles'!$A$2:$F$634,5,FALSE),""))</f>
      </c>
      <c r="H19284" s="85" t="str">
        <v/>
      </c>
      <c r="I19284" s="84">
        <f>IF($E19284="","",IFERROR(VLOOKUP(TRIM(E19284&amp;""),'Référentiel Articles'!$A$2:$F$634,6,FALSE),""))</f>
      </c>
      <c r="J19284" s="90">
        <f>IF(OR($E19284="",$H19284=""),"",$H19284*$I19284)</f>
      </c>
      <c r="K19284" s="87" t="str">
        <v/>
      </c>
    </row>
    <row r="19285">
      <c r="A19285" s="74" t="str">
        <v/>
      </c>
      <c r="B19285" s="74" t="str">
        <v/>
      </c>
      <c r="C19285" s="75">
        <f>IF($E19285="","",IFERROR(VLOOKUP(TRIM(E19285&amp;""),'Référentiel Articles'!$A$2:$F$634,2,FALSE),""))</f>
      </c>
      <c r="D19285" s="75">
        <f>IF($E19285="","",IFERROR(VLOOKUP(TRIM(E19285&amp;""),'Référentiel Articles'!$A$2:$F$634,3,FALSE),""))</f>
      </c>
      <c r="E19285" s="74" t="str">
        <v/>
      </c>
      <c r="F19285" s="75">
        <f>IF($E19285="","",IFERROR(VLOOKUP(TRIM(E19285&amp;""),'Référentiel Articles'!$A$2:$F$634,4,FALSE),""))</f>
      </c>
      <c r="G19285" s="76">
        <f>IF($E19285="","",IFERROR(VLOOKUP(TRIM(E19285&amp;""),'Référentiel Articles'!$A$2:$F$634,5,FALSE),""))</f>
      </c>
      <c r="H19285" s="77" t="str">
        <v/>
      </c>
      <c r="I19285" s="76">
        <f>IF($E19285="","",IFERROR(VLOOKUP(TRIM(E19285&amp;""),'Référentiel Articles'!$A$2:$F$634,6,FALSE),""))</f>
      </c>
      <c r="J19285" s="78">
        <f>IF(OR($E19285="",$H19285=""),"",$H19285*$I19285)</f>
      </c>
      <c r="K19285" s="79" t="str">
        <v/>
      </c>
    </row>
    <row r="19286">
      <c r="A19286" s="81" t="str">
        <v/>
      </c>
      <c r="B19286" s="81" t="str">
        <v/>
      </c>
      <c r="C19286" s="83">
        <f>IF($E19286="","",IFERROR(VLOOKUP(TRIM(E19286&amp;""),'Référentiel Articles'!$A$2:$F$634,2,FALSE),""))</f>
      </c>
      <c r="D19286" s="83">
        <f>IF($E19286="","",IFERROR(VLOOKUP(TRIM(E19286&amp;""),'Référentiel Articles'!$A$2:$F$634,3,FALSE),""))</f>
      </c>
      <c r="E19286" s="81" t="str">
        <v/>
      </c>
      <c r="F19286" s="83">
        <f>IF($E19286="","",IFERROR(VLOOKUP(TRIM(E19286&amp;""),'Référentiel Articles'!$A$2:$F$634,4,FALSE),""))</f>
      </c>
      <c r="G19286" s="84">
        <f>IF($E19286="","",IFERROR(VLOOKUP(TRIM(E19286&amp;""),'Référentiel Articles'!$A$2:$F$634,5,FALSE),""))</f>
      </c>
      <c r="H19286" s="85" t="str">
        <v/>
      </c>
      <c r="I19286" s="84">
        <f>IF($E19286="","",IFERROR(VLOOKUP(TRIM(E19286&amp;""),'Référentiel Articles'!$A$2:$F$634,6,FALSE),""))</f>
      </c>
      <c r="J19286" s="90">
        <f>IF(OR($E19286="",$H19286=""),"",$H19286*$I19286)</f>
      </c>
      <c r="K19286" s="87" t="str">
        <v/>
      </c>
    </row>
    <row r="19287">
      <c r="A19287" s="74" t="str">
        <v/>
      </c>
      <c r="B19287" s="74" t="str">
        <v/>
      </c>
      <c r="C19287" s="75">
        <f>IF($E19287="","",IFERROR(VLOOKUP(TRIM(E19287&amp;""),'Référentiel Articles'!$A$2:$F$634,2,FALSE),""))</f>
      </c>
      <c r="D19287" s="75">
        <f>IF($E19287="","",IFERROR(VLOOKUP(TRIM(E19287&amp;""),'Référentiel Articles'!$A$2:$F$634,3,FALSE),""))</f>
      </c>
      <c r="E19287" s="74" t="str">
        <v/>
      </c>
      <c r="F19287" s="75">
        <f>IF($E19287="","",IFERROR(VLOOKUP(TRIM(E19287&amp;""),'Référentiel Articles'!$A$2:$F$634,4,FALSE),""))</f>
      </c>
      <c r="G19287" s="76">
        <f>IF($E19287="","",IFERROR(VLOOKUP(TRIM(E19287&amp;""),'Référentiel Articles'!$A$2:$F$634,5,FALSE),""))</f>
      </c>
      <c r="H19287" s="77" t="str">
        <v/>
      </c>
      <c r="I19287" s="76">
        <f>IF($E19287="","",IFERROR(VLOOKUP(TRIM(E19287&amp;""),'Référentiel Articles'!$A$2:$F$634,6,FALSE),""))</f>
      </c>
      <c r="J19287" s="78">
        <f>IF(OR($E19287="",$H19287=""),"",$H19287*$I19287)</f>
      </c>
      <c r="K19287" s="79" t="str">
        <v/>
      </c>
    </row>
    <row r="19288">
      <c r="A19288" s="81" t="str">
        <v/>
      </c>
      <c r="B19288" s="81" t="str">
        <v/>
      </c>
      <c r="C19288" s="83">
        <f>IF($E19288="","",IFERROR(VLOOKUP(TRIM(E19288&amp;""),'Référentiel Articles'!$A$2:$F$634,2,FALSE),""))</f>
      </c>
      <c r="D19288" s="83">
        <f>IF($E19288="","",IFERROR(VLOOKUP(TRIM(E19288&amp;""),'Référentiel Articles'!$A$2:$F$634,3,FALSE),""))</f>
      </c>
      <c r="E19288" s="81" t="str">
        <v/>
      </c>
      <c r="F19288" s="83">
        <f>IF($E19288="","",IFERROR(VLOOKUP(TRIM(E19288&amp;""),'Référentiel Articles'!$A$2:$F$634,4,FALSE),""))</f>
      </c>
      <c r="G19288" s="84">
        <f>IF($E19288="","",IFERROR(VLOOKUP(TRIM(E19288&amp;""),'Référentiel Articles'!$A$2:$F$634,5,FALSE),""))</f>
      </c>
      <c r="H19288" s="85" t="str">
        <v/>
      </c>
      <c r="I19288" s="84">
        <f>IF($E19288="","",IFERROR(VLOOKUP(TRIM(E19288&amp;""),'Référentiel Articles'!$A$2:$F$634,6,FALSE),""))</f>
      </c>
      <c r="J19288" s="90">
        <f>IF(OR($E19288="",$H19288=""),"",$H19288*$I19288)</f>
      </c>
      <c r="K19288" s="87" t="str">
        <v/>
      </c>
    </row>
    <row r="19289">
      <c r="A19289" s="74" t="str">
        <v/>
      </c>
      <c r="B19289" s="74" t="str">
        <v/>
      </c>
      <c r="C19289" s="75">
        <f>IF($E19289="","",IFERROR(VLOOKUP(TRIM(E19289&amp;""),'Référentiel Articles'!$A$2:$F$634,2,FALSE),""))</f>
      </c>
      <c r="D19289" s="75">
        <f>IF($E19289="","",IFERROR(VLOOKUP(TRIM(E19289&amp;""),'Référentiel Articles'!$A$2:$F$634,3,FALSE),""))</f>
      </c>
      <c r="E19289" s="74" t="str">
        <v/>
      </c>
      <c r="F19289" s="75">
        <f>IF($E19289="","",IFERROR(VLOOKUP(TRIM(E19289&amp;""),'Référentiel Articles'!$A$2:$F$634,4,FALSE),""))</f>
      </c>
      <c r="G19289" s="76">
        <f>IF($E19289="","",IFERROR(VLOOKUP(TRIM(E19289&amp;""),'Référentiel Articles'!$A$2:$F$634,5,FALSE),""))</f>
      </c>
      <c r="H19289" s="77" t="str">
        <v/>
      </c>
      <c r="I19289" s="76">
        <f>IF($E19289="","",IFERROR(VLOOKUP(TRIM(E19289&amp;""),'Référentiel Articles'!$A$2:$F$634,6,FALSE),""))</f>
      </c>
      <c r="J19289" s="78">
        <f>IF(OR($E19289="",$H19289=""),"",$H19289*$I19289)</f>
      </c>
      <c r="K19289" s="79" t="str">
        <v/>
      </c>
    </row>
    <row r="19290">
      <c r="A19290" s="81" t="str">
        <v/>
      </c>
      <c r="B19290" s="81" t="str">
        <v/>
      </c>
      <c r="C19290" s="83">
        <f>IF($E19290="","",IFERROR(VLOOKUP(TRIM(E19290&amp;""),'Référentiel Articles'!$A$2:$F$634,2,FALSE),""))</f>
      </c>
      <c r="D19290" s="83">
        <f>IF($E19290="","",IFERROR(VLOOKUP(TRIM(E19290&amp;""),'Référentiel Articles'!$A$2:$F$634,3,FALSE),""))</f>
      </c>
      <c r="E19290" s="81" t="str">
        <v/>
      </c>
      <c r="F19290" s="83">
        <f>IF($E19290="","",IFERROR(VLOOKUP(TRIM(E19290&amp;""),'Référentiel Articles'!$A$2:$F$634,4,FALSE),""))</f>
      </c>
      <c r="G19290" s="84">
        <f>IF($E19290="","",IFERROR(VLOOKUP(TRIM(E19290&amp;""),'Référentiel Articles'!$A$2:$F$634,5,FALSE),""))</f>
      </c>
      <c r="H19290" s="85" t="str">
        <v/>
      </c>
      <c r="I19290" s="84">
        <f>IF($E19290="","",IFERROR(VLOOKUP(TRIM(E19290&amp;""),'Référentiel Articles'!$A$2:$F$634,6,FALSE),""))</f>
      </c>
      <c r="J19290" s="90">
        <f>IF(OR($E19290="",$H19290=""),"",$H19290*$I19290)</f>
      </c>
      <c r="K19290" s="87" t="str">
        <v/>
      </c>
    </row>
    <row r="19291">
      <c r="A19291" s="74" t="str">
        <v/>
      </c>
      <c r="B19291" s="74" t="str">
        <v/>
      </c>
      <c r="C19291" s="75">
        <f>IF($E19291="","",IFERROR(VLOOKUP(TRIM(E19291&amp;""),'Référentiel Articles'!$A$2:$F$634,2,FALSE),""))</f>
      </c>
      <c r="D19291" s="75">
        <f>IF($E19291="","",IFERROR(VLOOKUP(TRIM(E19291&amp;""),'Référentiel Articles'!$A$2:$F$634,3,FALSE),""))</f>
      </c>
      <c r="E19291" s="74" t="str">
        <v/>
      </c>
      <c r="F19291" s="75">
        <f>IF($E19291="","",IFERROR(VLOOKUP(TRIM(E19291&amp;""),'Référentiel Articles'!$A$2:$F$634,4,FALSE),""))</f>
      </c>
      <c r="G19291" s="76">
        <f>IF($E19291="","",IFERROR(VLOOKUP(TRIM(E19291&amp;""),'Référentiel Articles'!$A$2:$F$634,5,FALSE),""))</f>
      </c>
      <c r="H19291" s="77" t="str">
        <v/>
      </c>
      <c r="I19291" s="76">
        <f>IF($E19291="","",IFERROR(VLOOKUP(TRIM(E19291&amp;""),'Référentiel Articles'!$A$2:$F$634,6,FALSE),""))</f>
      </c>
      <c r="J19291" s="78">
        <f>IF(OR($E19291="",$H19291=""),"",$H19291*$I19291)</f>
      </c>
      <c r="K19291" s="79" t="str">
        <v/>
      </c>
    </row>
    <row r="19292">
      <c r="A19292" s="81" t="str">
        <v/>
      </c>
      <c r="B19292" s="81" t="str">
        <v/>
      </c>
      <c r="C19292" s="83">
        <f>IF($E19292="","",IFERROR(VLOOKUP(TRIM(E19292&amp;""),'Référentiel Articles'!$A$2:$F$634,2,FALSE),""))</f>
      </c>
      <c r="D19292" s="83">
        <f>IF($E19292="","",IFERROR(VLOOKUP(TRIM(E19292&amp;""),'Référentiel Articles'!$A$2:$F$634,3,FALSE),""))</f>
      </c>
      <c r="E19292" s="81" t="str">
        <v/>
      </c>
      <c r="F19292" s="83">
        <f>IF($E19292="","",IFERROR(VLOOKUP(TRIM(E19292&amp;""),'Référentiel Articles'!$A$2:$F$634,4,FALSE),""))</f>
      </c>
      <c r="G19292" s="84">
        <f>IF($E19292="","",IFERROR(VLOOKUP(TRIM(E19292&amp;""),'Référentiel Articles'!$A$2:$F$634,5,FALSE),""))</f>
      </c>
      <c r="H19292" s="85" t="str">
        <v/>
      </c>
      <c r="I19292" s="84">
        <f>IF($E19292="","",IFERROR(VLOOKUP(TRIM(E19292&amp;""),'Référentiel Articles'!$A$2:$F$634,6,FALSE),""))</f>
      </c>
      <c r="J19292" s="90">
        <f>IF(OR($E19292="",$H19292=""),"",$H19292*$I19292)</f>
      </c>
      <c r="K19292" s="87" t="str">
        <v/>
      </c>
    </row>
    <row r="19293">
      <c r="A19293" s="74" t="str">
        <v/>
      </c>
      <c r="B19293" s="74" t="str">
        <v/>
      </c>
      <c r="C19293" s="75">
        <f>IF($E19293="","",IFERROR(VLOOKUP(TRIM(E19293&amp;""),'Référentiel Articles'!$A$2:$F$634,2,FALSE),""))</f>
      </c>
      <c r="D19293" s="75">
        <f>IF($E19293="","",IFERROR(VLOOKUP(TRIM(E19293&amp;""),'Référentiel Articles'!$A$2:$F$634,3,FALSE),""))</f>
      </c>
      <c r="E19293" s="74" t="str">
        <v/>
      </c>
      <c r="F19293" s="75">
        <f>IF($E19293="","",IFERROR(VLOOKUP(TRIM(E19293&amp;""),'Référentiel Articles'!$A$2:$F$634,4,FALSE),""))</f>
      </c>
      <c r="G19293" s="76">
        <f>IF($E19293="","",IFERROR(VLOOKUP(TRIM(E19293&amp;""),'Référentiel Articles'!$A$2:$F$634,5,FALSE),""))</f>
      </c>
      <c r="H19293" s="77" t="str">
        <v/>
      </c>
      <c r="I19293" s="76">
        <f>IF($E19293="","",IFERROR(VLOOKUP(TRIM(E19293&amp;""),'Référentiel Articles'!$A$2:$F$634,6,FALSE),""))</f>
      </c>
      <c r="J19293" s="78">
        <f>IF(OR($E19293="",$H19293=""),"",$H19293*$I19293)</f>
      </c>
      <c r="K19293" s="79" t="str">
        <v/>
      </c>
    </row>
    <row r="19294">
      <c r="A19294" s="81" t="str">
        <v/>
      </c>
      <c r="B19294" s="81" t="str">
        <v/>
      </c>
      <c r="C19294" s="83">
        <f>IF($E19294="","",IFERROR(VLOOKUP(TRIM(E19294&amp;""),'Référentiel Articles'!$A$2:$F$634,2,FALSE),""))</f>
      </c>
      <c r="D19294" s="83">
        <f>IF($E19294="","",IFERROR(VLOOKUP(TRIM(E19294&amp;""),'Référentiel Articles'!$A$2:$F$634,3,FALSE),""))</f>
      </c>
      <c r="E19294" s="81" t="str">
        <v/>
      </c>
      <c r="F19294" s="83">
        <f>IF($E19294="","",IFERROR(VLOOKUP(TRIM(E19294&amp;""),'Référentiel Articles'!$A$2:$F$634,4,FALSE),""))</f>
      </c>
      <c r="G19294" s="84">
        <f>IF($E19294="","",IFERROR(VLOOKUP(TRIM(E19294&amp;""),'Référentiel Articles'!$A$2:$F$634,5,FALSE),""))</f>
      </c>
      <c r="H19294" s="85" t="str">
        <v/>
      </c>
      <c r="I19294" s="84">
        <f>IF($E19294="","",IFERROR(VLOOKUP(TRIM(E19294&amp;""),'Référentiel Articles'!$A$2:$F$634,6,FALSE),""))</f>
      </c>
      <c r="J19294" s="90">
        <f>IF(OR($E19294="",$H19294=""),"",$H19294*$I19294)</f>
      </c>
      <c r="K19294" s="87" t="str">
        <v/>
      </c>
    </row>
    <row r="19295">
      <c r="A19295" s="74" t="str">
        <v/>
      </c>
      <c r="B19295" s="74" t="str">
        <v/>
      </c>
      <c r="C19295" s="75">
        <f>IF($E19295="","",IFERROR(VLOOKUP(TRIM(E19295&amp;""),'Référentiel Articles'!$A$2:$F$634,2,FALSE),""))</f>
      </c>
      <c r="D19295" s="75">
        <f>IF($E19295="","",IFERROR(VLOOKUP(TRIM(E19295&amp;""),'Référentiel Articles'!$A$2:$F$634,3,FALSE),""))</f>
      </c>
      <c r="E19295" s="74" t="str">
        <v/>
      </c>
      <c r="F19295" s="75">
        <f>IF($E19295="","",IFERROR(VLOOKUP(TRIM(E19295&amp;""),'Référentiel Articles'!$A$2:$F$634,4,FALSE),""))</f>
      </c>
      <c r="G19295" s="76">
        <f>IF($E19295="","",IFERROR(VLOOKUP(TRIM(E19295&amp;""),'Référentiel Articles'!$A$2:$F$634,5,FALSE),""))</f>
      </c>
      <c r="H19295" s="77" t="str">
        <v/>
      </c>
      <c r="I19295" s="76">
        <f>IF($E19295="","",IFERROR(VLOOKUP(TRIM(E19295&amp;""),'Référentiel Articles'!$A$2:$F$634,6,FALSE),""))</f>
      </c>
      <c r="J19295" s="78">
        <f>IF(OR($E19295="",$H19295=""),"",$H19295*$I19295)</f>
      </c>
      <c r="K19295" s="79" t="str">
        <v/>
      </c>
    </row>
    <row r="19296">
      <c r="A19296" s="81" t="str">
        <v/>
      </c>
      <c r="B19296" s="81" t="str">
        <v/>
      </c>
      <c r="C19296" s="83">
        <f>IF($E19296="","",IFERROR(VLOOKUP(TRIM(E19296&amp;""),'Référentiel Articles'!$A$2:$F$634,2,FALSE),""))</f>
      </c>
      <c r="D19296" s="83">
        <f>IF($E19296="","",IFERROR(VLOOKUP(TRIM(E19296&amp;""),'Référentiel Articles'!$A$2:$F$634,3,FALSE),""))</f>
      </c>
      <c r="E19296" s="81" t="str">
        <v/>
      </c>
      <c r="F19296" s="83">
        <f>IF($E19296="","",IFERROR(VLOOKUP(TRIM(E19296&amp;""),'Référentiel Articles'!$A$2:$F$634,4,FALSE),""))</f>
      </c>
      <c r="G19296" s="84">
        <f>IF($E19296="","",IFERROR(VLOOKUP(TRIM(E19296&amp;""),'Référentiel Articles'!$A$2:$F$634,5,FALSE),""))</f>
      </c>
      <c r="H19296" s="85" t="str">
        <v/>
      </c>
      <c r="I19296" s="84">
        <f>IF($E19296="","",IFERROR(VLOOKUP(TRIM(E19296&amp;""),'Référentiel Articles'!$A$2:$F$634,6,FALSE),""))</f>
      </c>
      <c r="J19296" s="90">
        <f>IF(OR($E19296="",$H19296=""),"",$H19296*$I19296)</f>
      </c>
      <c r="K19296" s="87" t="str">
        <v/>
      </c>
    </row>
    <row r="19297">
      <c r="A19297" s="74" t="str">
        <v/>
      </c>
      <c r="B19297" s="74" t="str">
        <v/>
      </c>
      <c r="C19297" s="75">
        <f>IF($E19297="","",IFERROR(VLOOKUP(TRIM(E19297&amp;""),'Référentiel Articles'!$A$2:$F$634,2,FALSE),""))</f>
      </c>
      <c r="D19297" s="75">
        <f>IF($E19297="","",IFERROR(VLOOKUP(TRIM(E19297&amp;""),'Référentiel Articles'!$A$2:$F$634,3,FALSE),""))</f>
      </c>
      <c r="E19297" s="74" t="str">
        <v/>
      </c>
      <c r="F19297" s="75">
        <f>IF($E19297="","",IFERROR(VLOOKUP(TRIM(E19297&amp;""),'Référentiel Articles'!$A$2:$F$634,4,FALSE),""))</f>
      </c>
      <c r="G19297" s="76">
        <f>IF($E19297="","",IFERROR(VLOOKUP(TRIM(E19297&amp;""),'Référentiel Articles'!$A$2:$F$634,5,FALSE),""))</f>
      </c>
      <c r="H19297" s="77" t="str">
        <v/>
      </c>
      <c r="I19297" s="76">
        <f>IF($E19297="","",IFERROR(VLOOKUP(TRIM(E19297&amp;""),'Référentiel Articles'!$A$2:$F$634,6,FALSE),""))</f>
      </c>
      <c r="J19297" s="78">
        <f>IF(OR($E19297="",$H19297=""),"",$H19297*$I19297)</f>
      </c>
      <c r="K19297" s="79" t="str">
        <v/>
      </c>
    </row>
    <row r="19298">
      <c r="A19298" s="81" t="str">
        <v/>
      </c>
      <c r="B19298" s="81" t="str">
        <v/>
      </c>
      <c r="C19298" s="83">
        <f>IF($E19298="","",IFERROR(VLOOKUP(TRIM(E19298&amp;""),'Référentiel Articles'!$A$2:$F$634,2,FALSE),""))</f>
      </c>
      <c r="D19298" s="83">
        <f>IF($E19298="","",IFERROR(VLOOKUP(TRIM(E19298&amp;""),'Référentiel Articles'!$A$2:$F$634,3,FALSE),""))</f>
      </c>
      <c r="E19298" s="81" t="str">
        <v/>
      </c>
      <c r="F19298" s="83">
        <f>IF($E19298="","",IFERROR(VLOOKUP(TRIM(E19298&amp;""),'Référentiel Articles'!$A$2:$F$634,4,FALSE),""))</f>
      </c>
      <c r="G19298" s="84">
        <f>IF($E19298="","",IFERROR(VLOOKUP(TRIM(E19298&amp;""),'Référentiel Articles'!$A$2:$F$634,5,FALSE),""))</f>
      </c>
      <c r="H19298" s="85" t="str">
        <v/>
      </c>
      <c r="I19298" s="84">
        <f>IF($E19298="","",IFERROR(VLOOKUP(TRIM(E19298&amp;""),'Référentiel Articles'!$A$2:$F$634,6,FALSE),""))</f>
      </c>
      <c r="J19298" s="90">
        <f>IF(OR($E19298="",$H19298=""),"",$H19298*$I19298)</f>
      </c>
      <c r="K19298" s="87" t="str">
        <v/>
      </c>
    </row>
    <row r="19299">
      <c r="A19299" s="74" t="str">
        <v/>
      </c>
      <c r="B19299" s="74" t="str">
        <v/>
      </c>
      <c r="C19299" s="75">
        <f>IF($E19299="","",IFERROR(VLOOKUP(TRIM(E19299&amp;""),'Référentiel Articles'!$A$2:$F$634,2,FALSE),""))</f>
      </c>
      <c r="D19299" s="75">
        <f>IF($E19299="","",IFERROR(VLOOKUP(TRIM(E19299&amp;""),'Référentiel Articles'!$A$2:$F$634,3,FALSE),""))</f>
      </c>
      <c r="E19299" s="74" t="str">
        <v/>
      </c>
      <c r="F19299" s="75">
        <f>IF($E19299="","",IFERROR(VLOOKUP(TRIM(E19299&amp;""),'Référentiel Articles'!$A$2:$F$634,4,FALSE),""))</f>
      </c>
      <c r="G19299" s="76">
        <f>IF($E19299="","",IFERROR(VLOOKUP(TRIM(E19299&amp;""),'Référentiel Articles'!$A$2:$F$634,5,FALSE),""))</f>
      </c>
      <c r="H19299" s="77" t="str">
        <v/>
      </c>
      <c r="I19299" s="76">
        <f>IF($E19299="","",IFERROR(VLOOKUP(TRIM(E19299&amp;""),'Référentiel Articles'!$A$2:$F$634,6,FALSE),""))</f>
      </c>
      <c r="J19299" s="78">
        <f>IF(OR($E19299="",$H19299=""),"",$H19299*$I19299)</f>
      </c>
      <c r="K19299" s="79" t="str">
        <v/>
      </c>
    </row>
    <row r="19300">
      <c r="A19300" s="81" t="str">
        <v/>
      </c>
      <c r="B19300" s="81" t="str">
        <v/>
      </c>
      <c r="C19300" s="83">
        <f>IF($E19300="","",IFERROR(VLOOKUP(TRIM(E19300&amp;""),'Référentiel Articles'!$A$2:$F$634,2,FALSE),""))</f>
      </c>
      <c r="D19300" s="83">
        <f>IF($E19300="","",IFERROR(VLOOKUP(TRIM(E19300&amp;""),'Référentiel Articles'!$A$2:$F$634,3,FALSE),""))</f>
      </c>
      <c r="E19300" s="81" t="str">
        <v/>
      </c>
      <c r="F19300" s="83">
        <f>IF($E19300="","",IFERROR(VLOOKUP(TRIM(E19300&amp;""),'Référentiel Articles'!$A$2:$F$634,4,FALSE),""))</f>
      </c>
      <c r="G19300" s="84">
        <f>IF($E19300="","",IFERROR(VLOOKUP(TRIM(E19300&amp;""),'Référentiel Articles'!$A$2:$F$634,5,FALSE),""))</f>
      </c>
      <c r="H19300" s="85" t="str">
        <v/>
      </c>
      <c r="I19300" s="84">
        <f>IF($E19300="","",IFERROR(VLOOKUP(TRIM(E19300&amp;""),'Référentiel Articles'!$A$2:$F$634,6,FALSE),""))</f>
      </c>
      <c r="J19300" s="90">
        <f>IF(OR($E19300="",$H19300=""),"",$H19300*$I19300)</f>
      </c>
      <c r="K19300" s="87" t="str">
        <v/>
      </c>
    </row>
    <row r="19301">
      <c r="A19301" s="74" t="str">
        <v/>
      </c>
      <c r="B19301" s="74" t="str">
        <v/>
      </c>
      <c r="C19301" s="75">
        <f>IF($E19301="","",IFERROR(VLOOKUP(TRIM(E19301&amp;""),'Référentiel Articles'!$A$2:$F$634,2,FALSE),""))</f>
      </c>
      <c r="D19301" s="75">
        <f>IF($E19301="","",IFERROR(VLOOKUP(TRIM(E19301&amp;""),'Référentiel Articles'!$A$2:$F$634,3,FALSE),""))</f>
      </c>
      <c r="E19301" s="74" t="str">
        <v/>
      </c>
      <c r="F19301" s="75">
        <f>IF($E19301="","",IFERROR(VLOOKUP(TRIM(E19301&amp;""),'Référentiel Articles'!$A$2:$F$634,4,FALSE),""))</f>
      </c>
      <c r="G19301" s="76">
        <f>IF($E19301="","",IFERROR(VLOOKUP(TRIM(E19301&amp;""),'Référentiel Articles'!$A$2:$F$634,5,FALSE),""))</f>
      </c>
      <c r="H19301" s="77" t="str">
        <v/>
      </c>
      <c r="I19301" s="76">
        <f>IF($E19301="","",IFERROR(VLOOKUP(TRIM(E19301&amp;""),'Référentiel Articles'!$A$2:$F$634,6,FALSE),""))</f>
      </c>
      <c r="J19301" s="78">
        <f>IF(OR($E19301="",$H19301=""),"",$H19301*$I19301)</f>
      </c>
      <c r="K19301" s="79" t="str">
        <v/>
      </c>
    </row>
    <row r="19302">
      <c r="A19302" s="81" t="str">
        <v/>
      </c>
      <c r="B19302" s="81" t="str">
        <v/>
      </c>
      <c r="C19302" s="83">
        <f>IF($E19302="","",IFERROR(VLOOKUP(TRIM(E19302&amp;""),'Référentiel Articles'!$A$2:$F$634,2,FALSE),""))</f>
      </c>
      <c r="D19302" s="83">
        <f>IF($E19302="","",IFERROR(VLOOKUP(TRIM(E19302&amp;""),'Référentiel Articles'!$A$2:$F$634,3,FALSE),""))</f>
      </c>
      <c r="E19302" s="81" t="str">
        <v/>
      </c>
      <c r="F19302" s="83">
        <f>IF($E19302="","",IFERROR(VLOOKUP(TRIM(E19302&amp;""),'Référentiel Articles'!$A$2:$F$634,4,FALSE),""))</f>
      </c>
      <c r="G19302" s="84">
        <f>IF($E19302="","",IFERROR(VLOOKUP(TRIM(E19302&amp;""),'Référentiel Articles'!$A$2:$F$634,5,FALSE),""))</f>
      </c>
      <c r="H19302" s="85" t="str">
        <v/>
      </c>
      <c r="I19302" s="84">
        <f>IF($E19302="","",IFERROR(VLOOKUP(TRIM(E19302&amp;""),'Référentiel Articles'!$A$2:$F$634,6,FALSE),""))</f>
      </c>
      <c r="J19302" s="90">
        <f>IF(OR($E19302="",$H19302=""),"",$H19302*$I19302)</f>
      </c>
      <c r="K19302" s="87" t="str">
        <v/>
      </c>
    </row>
    <row r="19303">
      <c r="A19303" s="74" t="str">
        <v/>
      </c>
      <c r="B19303" s="74" t="str">
        <v/>
      </c>
      <c r="C19303" s="75">
        <f>IF($E19303="","",IFERROR(VLOOKUP(TRIM(E19303&amp;""),'Référentiel Articles'!$A$2:$F$634,2,FALSE),""))</f>
      </c>
      <c r="D19303" s="75">
        <f>IF($E19303="","",IFERROR(VLOOKUP(TRIM(E19303&amp;""),'Référentiel Articles'!$A$2:$F$634,3,FALSE),""))</f>
      </c>
      <c r="E19303" s="74" t="str">
        <v/>
      </c>
      <c r="F19303" s="75">
        <f>IF($E19303="","",IFERROR(VLOOKUP(TRIM(E19303&amp;""),'Référentiel Articles'!$A$2:$F$634,4,FALSE),""))</f>
      </c>
      <c r="G19303" s="76">
        <f>IF($E19303="","",IFERROR(VLOOKUP(TRIM(E19303&amp;""),'Référentiel Articles'!$A$2:$F$634,5,FALSE),""))</f>
      </c>
      <c r="H19303" s="77" t="str">
        <v/>
      </c>
      <c r="I19303" s="76">
        <f>IF($E19303="","",IFERROR(VLOOKUP(TRIM(E19303&amp;""),'Référentiel Articles'!$A$2:$F$634,6,FALSE),""))</f>
      </c>
      <c r="J19303" s="78">
        <f>IF(OR($E19303="",$H19303=""),"",$H19303*$I19303)</f>
      </c>
      <c r="K19303" s="79" t="str">
        <v/>
      </c>
    </row>
    <row r="19304">
      <c r="A19304" s="81" t="str">
        <v/>
      </c>
      <c r="B19304" s="81" t="str">
        <v/>
      </c>
      <c r="C19304" s="83">
        <f>IF($E19304="","",IFERROR(VLOOKUP(TRIM(E19304&amp;""),'Référentiel Articles'!$A$2:$F$634,2,FALSE),""))</f>
      </c>
      <c r="D19304" s="83">
        <f>IF($E19304="","",IFERROR(VLOOKUP(TRIM(E19304&amp;""),'Référentiel Articles'!$A$2:$F$634,3,FALSE),""))</f>
      </c>
      <c r="E19304" s="81" t="str">
        <v/>
      </c>
      <c r="F19304" s="83">
        <f>IF($E19304="","",IFERROR(VLOOKUP(TRIM(E19304&amp;""),'Référentiel Articles'!$A$2:$F$634,4,FALSE),""))</f>
      </c>
      <c r="G19304" s="84">
        <f>IF($E19304="","",IFERROR(VLOOKUP(TRIM(E19304&amp;""),'Référentiel Articles'!$A$2:$F$634,5,FALSE),""))</f>
      </c>
      <c r="H19304" s="85" t="str">
        <v/>
      </c>
      <c r="I19304" s="84">
        <f>IF($E19304="","",IFERROR(VLOOKUP(TRIM(E19304&amp;""),'Référentiel Articles'!$A$2:$F$634,6,FALSE),""))</f>
      </c>
      <c r="J19304" s="90">
        <f>IF(OR($E19304="",$H19304=""),"",$H19304*$I19304)</f>
      </c>
      <c r="K19304" s="87" t="str">
        <v/>
      </c>
    </row>
    <row r="19305">
      <c r="A19305" s="74" t="str">
        <v/>
      </c>
      <c r="B19305" s="74" t="str">
        <v/>
      </c>
      <c r="C19305" s="75">
        <f>IF($E19305="","",IFERROR(VLOOKUP(TRIM(E19305&amp;""),'Référentiel Articles'!$A$2:$F$634,2,FALSE),""))</f>
      </c>
      <c r="D19305" s="75">
        <f>IF($E19305="","",IFERROR(VLOOKUP(TRIM(E19305&amp;""),'Référentiel Articles'!$A$2:$F$634,3,FALSE),""))</f>
      </c>
      <c r="E19305" s="74" t="str">
        <v/>
      </c>
      <c r="F19305" s="75">
        <f>IF($E19305="","",IFERROR(VLOOKUP(TRIM(E19305&amp;""),'Référentiel Articles'!$A$2:$F$634,4,FALSE),""))</f>
      </c>
      <c r="G19305" s="76">
        <f>IF($E19305="","",IFERROR(VLOOKUP(TRIM(E19305&amp;""),'Référentiel Articles'!$A$2:$F$634,5,FALSE),""))</f>
      </c>
      <c r="H19305" s="77" t="str">
        <v/>
      </c>
      <c r="I19305" s="76">
        <f>IF($E19305="","",IFERROR(VLOOKUP(TRIM(E19305&amp;""),'Référentiel Articles'!$A$2:$F$634,6,FALSE),""))</f>
      </c>
      <c r="J19305" s="78">
        <f>IF(OR($E19305="",$H19305=""),"",$H19305*$I19305)</f>
      </c>
      <c r="K19305" s="79" t="str">
        <v/>
      </c>
    </row>
    <row r="19306">
      <c r="A19306" s="81" t="str">
        <v/>
      </c>
      <c r="B19306" s="81" t="str">
        <v/>
      </c>
      <c r="C19306" s="83">
        <f>IF($E19306="","",IFERROR(VLOOKUP(TRIM(E19306&amp;""),'Référentiel Articles'!$A$2:$F$634,2,FALSE),""))</f>
      </c>
      <c r="D19306" s="83">
        <f>IF($E19306="","",IFERROR(VLOOKUP(TRIM(E19306&amp;""),'Référentiel Articles'!$A$2:$F$634,3,FALSE),""))</f>
      </c>
      <c r="E19306" s="81" t="str">
        <v/>
      </c>
      <c r="F19306" s="83">
        <f>IF($E19306="","",IFERROR(VLOOKUP(TRIM(E19306&amp;""),'Référentiel Articles'!$A$2:$F$634,4,FALSE),""))</f>
      </c>
      <c r="G19306" s="84">
        <f>IF($E19306="","",IFERROR(VLOOKUP(TRIM(E19306&amp;""),'Référentiel Articles'!$A$2:$F$634,5,FALSE),""))</f>
      </c>
      <c r="H19306" s="85" t="str">
        <v/>
      </c>
      <c r="I19306" s="84">
        <f>IF($E19306="","",IFERROR(VLOOKUP(TRIM(E19306&amp;""),'Référentiel Articles'!$A$2:$F$634,6,FALSE),""))</f>
      </c>
      <c r="J19306" s="90">
        <f>IF(OR($E19306="",$H19306=""),"",$H19306*$I19306)</f>
      </c>
      <c r="K19306" s="87" t="str">
        <v/>
      </c>
    </row>
    <row r="19307">
      <c r="A19307" s="74" t="str">
        <v/>
      </c>
      <c r="B19307" s="74" t="str">
        <v/>
      </c>
      <c r="C19307" s="75">
        <f>IF($E19307="","",IFERROR(VLOOKUP(TRIM(E19307&amp;""),'Référentiel Articles'!$A$2:$F$634,2,FALSE),""))</f>
      </c>
      <c r="D19307" s="75">
        <f>IF($E19307="","",IFERROR(VLOOKUP(TRIM(E19307&amp;""),'Référentiel Articles'!$A$2:$F$634,3,FALSE),""))</f>
      </c>
      <c r="E19307" s="74" t="str">
        <v/>
      </c>
      <c r="F19307" s="75">
        <f>IF($E19307="","",IFERROR(VLOOKUP(TRIM(E19307&amp;""),'Référentiel Articles'!$A$2:$F$634,4,FALSE),""))</f>
      </c>
      <c r="G19307" s="76">
        <f>IF($E19307="","",IFERROR(VLOOKUP(TRIM(E19307&amp;""),'Référentiel Articles'!$A$2:$F$634,5,FALSE),""))</f>
      </c>
      <c r="H19307" s="77" t="str">
        <v/>
      </c>
      <c r="I19307" s="76">
        <f>IF($E19307="","",IFERROR(VLOOKUP(TRIM(E19307&amp;""),'Référentiel Articles'!$A$2:$F$634,6,FALSE),""))</f>
      </c>
      <c r="J19307" s="78">
        <f>IF(OR($E19307="",$H19307=""),"",$H19307*$I19307)</f>
      </c>
      <c r="K19307" s="79" t="str">
        <v/>
      </c>
    </row>
    <row r="19308">
      <c r="A19308" s="81" t="str">
        <v/>
      </c>
      <c r="B19308" s="81" t="str">
        <v/>
      </c>
      <c r="C19308" s="83">
        <f>IF($E19308="","",IFERROR(VLOOKUP(TRIM(E19308&amp;""),'Référentiel Articles'!$A$2:$F$634,2,FALSE),""))</f>
      </c>
      <c r="D19308" s="83">
        <f>IF($E19308="","",IFERROR(VLOOKUP(TRIM(E19308&amp;""),'Référentiel Articles'!$A$2:$F$634,3,FALSE),""))</f>
      </c>
      <c r="E19308" s="81" t="str">
        <v/>
      </c>
      <c r="F19308" s="83">
        <f>IF($E19308="","",IFERROR(VLOOKUP(TRIM(E19308&amp;""),'Référentiel Articles'!$A$2:$F$634,4,FALSE),""))</f>
      </c>
      <c r="G19308" s="84">
        <f>IF($E19308="","",IFERROR(VLOOKUP(TRIM(E19308&amp;""),'Référentiel Articles'!$A$2:$F$634,5,FALSE),""))</f>
      </c>
      <c r="H19308" s="85" t="str">
        <v/>
      </c>
      <c r="I19308" s="84">
        <f>IF($E19308="","",IFERROR(VLOOKUP(TRIM(E19308&amp;""),'Référentiel Articles'!$A$2:$F$634,6,FALSE),""))</f>
      </c>
      <c r="J19308" s="90">
        <f>IF(OR($E19308="",$H19308=""),"",$H19308*$I19308)</f>
      </c>
      <c r="K19308" s="87" t="str">
        <v/>
      </c>
    </row>
    <row r="19309">
      <c r="A19309" s="74" t="str">
        <v/>
      </c>
      <c r="B19309" s="74" t="str">
        <v/>
      </c>
      <c r="C19309" s="75">
        <f>IF($E19309="","",IFERROR(VLOOKUP(TRIM(E19309&amp;""),'Référentiel Articles'!$A$2:$F$634,2,FALSE),""))</f>
      </c>
      <c r="D19309" s="75">
        <f>IF($E19309="","",IFERROR(VLOOKUP(TRIM(E19309&amp;""),'Référentiel Articles'!$A$2:$F$634,3,FALSE),""))</f>
      </c>
      <c r="E19309" s="74" t="str">
        <v/>
      </c>
      <c r="F19309" s="75">
        <f>IF($E19309="","",IFERROR(VLOOKUP(TRIM(E19309&amp;""),'Référentiel Articles'!$A$2:$F$634,4,FALSE),""))</f>
      </c>
      <c r="G19309" s="76">
        <f>IF($E19309="","",IFERROR(VLOOKUP(TRIM(E19309&amp;""),'Référentiel Articles'!$A$2:$F$634,5,FALSE),""))</f>
      </c>
      <c r="H19309" s="77" t="str">
        <v/>
      </c>
      <c r="I19309" s="76">
        <f>IF($E19309="","",IFERROR(VLOOKUP(TRIM(E19309&amp;""),'Référentiel Articles'!$A$2:$F$634,6,FALSE),""))</f>
      </c>
      <c r="J19309" s="78">
        <f>IF(OR($E19309="",$H19309=""),"",$H19309*$I19309)</f>
      </c>
      <c r="K19309" s="79" t="str">
        <v/>
      </c>
    </row>
    <row r="19310">
      <c r="A19310" s="81" t="str">
        <v/>
      </c>
      <c r="B19310" s="81" t="str">
        <v/>
      </c>
      <c r="C19310" s="83">
        <f>IF($E19310="","",IFERROR(VLOOKUP(TRIM(E19310&amp;""),'Référentiel Articles'!$A$2:$F$634,2,FALSE),""))</f>
      </c>
      <c r="D19310" s="83">
        <f>IF($E19310="","",IFERROR(VLOOKUP(TRIM(E19310&amp;""),'Référentiel Articles'!$A$2:$F$634,3,FALSE),""))</f>
      </c>
      <c r="E19310" s="81" t="str">
        <v/>
      </c>
      <c r="F19310" s="83">
        <f>IF($E19310="","",IFERROR(VLOOKUP(TRIM(E19310&amp;""),'Référentiel Articles'!$A$2:$F$634,4,FALSE),""))</f>
      </c>
      <c r="G19310" s="84">
        <f>IF($E19310="","",IFERROR(VLOOKUP(TRIM(E19310&amp;""),'Référentiel Articles'!$A$2:$F$634,5,FALSE),""))</f>
      </c>
      <c r="H19310" s="85" t="str">
        <v/>
      </c>
      <c r="I19310" s="84">
        <f>IF($E19310="","",IFERROR(VLOOKUP(TRIM(E19310&amp;""),'Référentiel Articles'!$A$2:$F$634,6,FALSE),""))</f>
      </c>
      <c r="J19310" s="90">
        <f>IF(OR($E19310="",$H19310=""),"",$H19310*$I19310)</f>
      </c>
      <c r="K19310" s="87" t="str">
        <v/>
      </c>
    </row>
    <row r="19311">
      <c r="A19311" s="74" t="str">
        <v/>
      </c>
      <c r="B19311" s="74" t="str">
        <v/>
      </c>
      <c r="C19311" s="75">
        <f>IF($E19311="","",IFERROR(VLOOKUP(TRIM(E19311&amp;""),'Référentiel Articles'!$A$2:$F$634,2,FALSE),""))</f>
      </c>
      <c r="D19311" s="75">
        <f>IF($E19311="","",IFERROR(VLOOKUP(TRIM(E19311&amp;""),'Référentiel Articles'!$A$2:$F$634,3,FALSE),""))</f>
      </c>
      <c r="E19311" s="74" t="str">
        <v/>
      </c>
      <c r="F19311" s="75">
        <f>IF($E19311="","",IFERROR(VLOOKUP(TRIM(E19311&amp;""),'Référentiel Articles'!$A$2:$F$634,4,FALSE),""))</f>
      </c>
      <c r="G19311" s="76">
        <f>IF($E19311="","",IFERROR(VLOOKUP(TRIM(E19311&amp;""),'Référentiel Articles'!$A$2:$F$634,5,FALSE),""))</f>
      </c>
      <c r="H19311" s="77" t="str">
        <v/>
      </c>
      <c r="I19311" s="76">
        <f>IF($E19311="","",IFERROR(VLOOKUP(TRIM(E19311&amp;""),'Référentiel Articles'!$A$2:$F$634,6,FALSE),""))</f>
      </c>
      <c r="J19311" s="78">
        <f>IF(OR($E19311="",$H19311=""),"",$H19311*$I19311)</f>
      </c>
      <c r="K19311" s="79" t="str">
        <v/>
      </c>
    </row>
    <row r="19312">
      <c r="A19312" s="81" t="str">
        <v/>
      </c>
      <c r="B19312" s="81" t="str">
        <v/>
      </c>
      <c r="C19312" s="83">
        <f>IF($E19312="","",IFERROR(VLOOKUP(TRIM(E19312&amp;""),'Référentiel Articles'!$A$2:$F$634,2,FALSE),""))</f>
      </c>
      <c r="D19312" s="83">
        <f>IF($E19312="","",IFERROR(VLOOKUP(TRIM(E19312&amp;""),'Référentiel Articles'!$A$2:$F$634,3,FALSE),""))</f>
      </c>
      <c r="E19312" s="81" t="str">
        <v/>
      </c>
      <c r="F19312" s="83">
        <f>IF($E19312="","",IFERROR(VLOOKUP(TRIM(E19312&amp;""),'Référentiel Articles'!$A$2:$F$634,4,FALSE),""))</f>
      </c>
      <c r="G19312" s="84">
        <f>IF($E19312="","",IFERROR(VLOOKUP(TRIM(E19312&amp;""),'Référentiel Articles'!$A$2:$F$634,5,FALSE),""))</f>
      </c>
      <c r="H19312" s="85" t="str">
        <v/>
      </c>
      <c r="I19312" s="84">
        <f>IF($E19312="","",IFERROR(VLOOKUP(TRIM(E19312&amp;""),'Référentiel Articles'!$A$2:$F$634,6,FALSE),""))</f>
      </c>
      <c r="J19312" s="90">
        <f>IF(OR($E19312="",$H19312=""),"",$H19312*$I19312)</f>
      </c>
      <c r="K19312" s="87" t="str">
        <v/>
      </c>
    </row>
    <row r="19313">
      <c r="A19313" s="74" t="str">
        <v/>
      </c>
      <c r="B19313" s="74" t="str">
        <v/>
      </c>
      <c r="C19313" s="75">
        <f>IF($E19313="","",IFERROR(VLOOKUP(TRIM(E19313&amp;""),'Référentiel Articles'!$A$2:$F$634,2,FALSE),""))</f>
      </c>
      <c r="D19313" s="75">
        <f>IF($E19313="","",IFERROR(VLOOKUP(TRIM(E19313&amp;""),'Référentiel Articles'!$A$2:$F$634,3,FALSE),""))</f>
      </c>
      <c r="E19313" s="74" t="str">
        <v/>
      </c>
      <c r="F19313" s="75">
        <f>IF($E19313="","",IFERROR(VLOOKUP(TRIM(E19313&amp;""),'Référentiel Articles'!$A$2:$F$634,4,FALSE),""))</f>
      </c>
      <c r="G19313" s="76">
        <f>IF($E19313="","",IFERROR(VLOOKUP(TRIM(E19313&amp;""),'Référentiel Articles'!$A$2:$F$634,5,FALSE),""))</f>
      </c>
      <c r="H19313" s="77" t="str">
        <v/>
      </c>
      <c r="I19313" s="76">
        <f>IF($E19313="","",IFERROR(VLOOKUP(TRIM(E19313&amp;""),'Référentiel Articles'!$A$2:$F$634,6,FALSE),""))</f>
      </c>
      <c r="J19313" s="78">
        <f>IF(OR($E19313="",$H19313=""),"",$H19313*$I19313)</f>
      </c>
      <c r="K19313" s="79" t="str">
        <v/>
      </c>
    </row>
    <row r="19314">
      <c r="A19314" s="81" t="str">
        <v/>
      </c>
      <c r="B19314" s="81" t="str">
        <v/>
      </c>
      <c r="C19314" s="83">
        <f>IF($E19314="","",IFERROR(VLOOKUP(TRIM(E19314&amp;""),'Référentiel Articles'!$A$2:$F$634,2,FALSE),""))</f>
      </c>
      <c r="D19314" s="83">
        <f>IF($E19314="","",IFERROR(VLOOKUP(TRIM(E19314&amp;""),'Référentiel Articles'!$A$2:$F$634,3,FALSE),""))</f>
      </c>
      <c r="E19314" s="81" t="str">
        <v/>
      </c>
      <c r="F19314" s="83">
        <f>IF($E19314="","",IFERROR(VLOOKUP(TRIM(E19314&amp;""),'Référentiel Articles'!$A$2:$F$634,4,FALSE),""))</f>
      </c>
      <c r="G19314" s="84">
        <f>IF($E19314="","",IFERROR(VLOOKUP(TRIM(E19314&amp;""),'Référentiel Articles'!$A$2:$F$634,5,FALSE),""))</f>
      </c>
      <c r="H19314" s="85" t="str">
        <v/>
      </c>
      <c r="I19314" s="84">
        <f>IF($E19314="","",IFERROR(VLOOKUP(TRIM(E19314&amp;""),'Référentiel Articles'!$A$2:$F$634,6,FALSE),""))</f>
      </c>
      <c r="J19314" s="90">
        <f>IF(OR($E19314="",$H19314=""),"",$H19314*$I19314)</f>
      </c>
      <c r="K19314" s="87" t="str">
        <v/>
      </c>
    </row>
    <row r="19315">
      <c r="A19315" s="74" t="str">
        <v/>
      </c>
      <c r="B19315" s="74" t="str">
        <v/>
      </c>
      <c r="C19315" s="75">
        <f>IF($E19315="","",IFERROR(VLOOKUP(TRIM(E19315&amp;""),'Référentiel Articles'!$A$2:$F$634,2,FALSE),""))</f>
      </c>
      <c r="D19315" s="75">
        <f>IF($E19315="","",IFERROR(VLOOKUP(TRIM(E19315&amp;""),'Référentiel Articles'!$A$2:$F$634,3,FALSE),""))</f>
      </c>
      <c r="E19315" s="74" t="str">
        <v/>
      </c>
      <c r="F19315" s="75">
        <f>IF($E19315="","",IFERROR(VLOOKUP(TRIM(E19315&amp;""),'Référentiel Articles'!$A$2:$F$634,4,FALSE),""))</f>
      </c>
      <c r="G19315" s="76">
        <f>IF($E19315="","",IFERROR(VLOOKUP(TRIM(E19315&amp;""),'Référentiel Articles'!$A$2:$F$634,5,FALSE),""))</f>
      </c>
      <c r="H19315" s="77" t="str">
        <v/>
      </c>
      <c r="I19315" s="76">
        <f>IF($E19315="","",IFERROR(VLOOKUP(TRIM(E19315&amp;""),'Référentiel Articles'!$A$2:$F$634,6,FALSE),""))</f>
      </c>
      <c r="J19315" s="78">
        <f>IF(OR($E19315="",$H19315=""),"",$H19315*$I19315)</f>
      </c>
      <c r="K19315" s="79" t="str">
        <v/>
      </c>
    </row>
    <row r="19316">
      <c r="A19316" s="81" t="str">
        <v/>
      </c>
      <c r="B19316" s="81" t="str">
        <v/>
      </c>
      <c r="C19316" s="83">
        <f>IF($E19316="","",IFERROR(VLOOKUP(TRIM(E19316&amp;""),'Référentiel Articles'!$A$2:$F$634,2,FALSE),""))</f>
      </c>
      <c r="D19316" s="83">
        <f>IF($E19316="","",IFERROR(VLOOKUP(TRIM(E19316&amp;""),'Référentiel Articles'!$A$2:$F$634,3,FALSE),""))</f>
      </c>
      <c r="E19316" s="81" t="str">
        <v/>
      </c>
      <c r="F19316" s="83">
        <f>IF($E19316="","",IFERROR(VLOOKUP(TRIM(E19316&amp;""),'Référentiel Articles'!$A$2:$F$634,4,FALSE),""))</f>
      </c>
      <c r="G19316" s="84">
        <f>IF($E19316="","",IFERROR(VLOOKUP(TRIM(E19316&amp;""),'Référentiel Articles'!$A$2:$F$634,5,FALSE),""))</f>
      </c>
      <c r="H19316" s="85" t="str">
        <v/>
      </c>
      <c r="I19316" s="84">
        <f>IF($E19316="","",IFERROR(VLOOKUP(TRIM(E19316&amp;""),'Référentiel Articles'!$A$2:$F$634,6,FALSE),""))</f>
      </c>
      <c r="J19316" s="90">
        <f>IF(OR($E19316="",$H19316=""),"",$H19316*$I19316)</f>
      </c>
      <c r="K19316" s="87" t="str">
        <v/>
      </c>
    </row>
    <row r="19317">
      <c r="A19317" s="74" t="str">
        <v/>
      </c>
      <c r="B19317" s="74" t="str">
        <v/>
      </c>
      <c r="C19317" s="75">
        <f>IF($E19317="","",IFERROR(VLOOKUP(TRIM(E19317&amp;""),'Référentiel Articles'!$A$2:$F$634,2,FALSE),""))</f>
      </c>
      <c r="D19317" s="75">
        <f>IF($E19317="","",IFERROR(VLOOKUP(TRIM(E19317&amp;""),'Référentiel Articles'!$A$2:$F$634,3,FALSE),""))</f>
      </c>
      <c r="E19317" s="74" t="str">
        <v/>
      </c>
      <c r="F19317" s="75">
        <f>IF($E19317="","",IFERROR(VLOOKUP(TRIM(E19317&amp;""),'Référentiel Articles'!$A$2:$F$634,4,FALSE),""))</f>
      </c>
      <c r="G19317" s="76">
        <f>IF($E19317="","",IFERROR(VLOOKUP(TRIM(E19317&amp;""),'Référentiel Articles'!$A$2:$F$634,5,FALSE),""))</f>
      </c>
      <c r="H19317" s="77" t="str">
        <v/>
      </c>
      <c r="I19317" s="76">
        <f>IF($E19317="","",IFERROR(VLOOKUP(TRIM(E19317&amp;""),'Référentiel Articles'!$A$2:$F$634,6,FALSE),""))</f>
      </c>
      <c r="J19317" s="78">
        <f>IF(OR($E19317="",$H19317=""),"",$H19317*$I19317)</f>
      </c>
      <c r="K19317" s="79" t="str">
        <v/>
      </c>
    </row>
    <row r="19318">
      <c r="A19318" s="81" t="str">
        <v/>
      </c>
      <c r="B19318" s="81" t="str">
        <v/>
      </c>
      <c r="C19318" s="83">
        <f>IF($E19318="","",IFERROR(VLOOKUP(TRIM(E19318&amp;""),'Référentiel Articles'!$A$2:$F$634,2,FALSE),""))</f>
      </c>
      <c r="D19318" s="83">
        <f>IF($E19318="","",IFERROR(VLOOKUP(TRIM(E19318&amp;""),'Référentiel Articles'!$A$2:$F$634,3,FALSE),""))</f>
      </c>
      <c r="E19318" s="81" t="str">
        <v/>
      </c>
      <c r="F19318" s="83">
        <f>IF($E19318="","",IFERROR(VLOOKUP(TRIM(E19318&amp;""),'Référentiel Articles'!$A$2:$F$634,4,FALSE),""))</f>
      </c>
      <c r="G19318" s="84">
        <f>IF($E19318="","",IFERROR(VLOOKUP(TRIM(E19318&amp;""),'Référentiel Articles'!$A$2:$F$634,5,FALSE),""))</f>
      </c>
      <c r="H19318" s="85" t="str">
        <v/>
      </c>
      <c r="I19318" s="84">
        <f>IF($E19318="","",IFERROR(VLOOKUP(TRIM(E19318&amp;""),'Référentiel Articles'!$A$2:$F$634,6,FALSE),""))</f>
      </c>
      <c r="J19318" s="90">
        <f>IF(OR($E19318="",$H19318=""),"",$H19318*$I19318)</f>
      </c>
      <c r="K19318" s="87" t="str">
        <v/>
      </c>
    </row>
    <row r="19319">
      <c r="A19319" s="74" t="str">
        <v/>
      </c>
      <c r="B19319" s="74" t="str">
        <v/>
      </c>
      <c r="C19319" s="75">
        <f>IF($E19319="","",IFERROR(VLOOKUP(TRIM(E19319&amp;""),'Référentiel Articles'!$A$2:$F$634,2,FALSE),""))</f>
      </c>
      <c r="D19319" s="75">
        <f>IF($E19319="","",IFERROR(VLOOKUP(TRIM(E19319&amp;""),'Référentiel Articles'!$A$2:$F$634,3,FALSE),""))</f>
      </c>
      <c r="E19319" s="74" t="str">
        <v/>
      </c>
      <c r="F19319" s="75">
        <f>IF($E19319="","",IFERROR(VLOOKUP(TRIM(E19319&amp;""),'Référentiel Articles'!$A$2:$F$634,4,FALSE),""))</f>
      </c>
      <c r="G19319" s="76">
        <f>IF($E19319="","",IFERROR(VLOOKUP(TRIM(E19319&amp;""),'Référentiel Articles'!$A$2:$F$634,5,FALSE),""))</f>
      </c>
      <c r="H19319" s="77" t="str">
        <v/>
      </c>
      <c r="I19319" s="76">
        <f>IF($E19319="","",IFERROR(VLOOKUP(TRIM(E19319&amp;""),'Référentiel Articles'!$A$2:$F$634,6,FALSE),""))</f>
      </c>
      <c r="J19319" s="78">
        <f>IF(OR($E19319="",$H19319=""),"",$H19319*$I19319)</f>
      </c>
      <c r="K19319" s="79" t="str">
        <v/>
      </c>
    </row>
    <row r="19320">
      <c r="A19320" s="81" t="str">
        <v/>
      </c>
      <c r="B19320" s="81" t="str">
        <v/>
      </c>
      <c r="C19320" s="83">
        <f>IF($E19320="","",IFERROR(VLOOKUP(TRIM(E19320&amp;""),'Référentiel Articles'!$A$2:$F$634,2,FALSE),""))</f>
      </c>
      <c r="D19320" s="83">
        <f>IF($E19320="","",IFERROR(VLOOKUP(TRIM(E19320&amp;""),'Référentiel Articles'!$A$2:$F$634,3,FALSE),""))</f>
      </c>
      <c r="E19320" s="81" t="str">
        <v/>
      </c>
      <c r="F19320" s="83">
        <f>IF($E19320="","",IFERROR(VLOOKUP(TRIM(E19320&amp;""),'Référentiel Articles'!$A$2:$F$634,4,FALSE),""))</f>
      </c>
      <c r="G19320" s="84">
        <f>IF($E19320="","",IFERROR(VLOOKUP(TRIM(E19320&amp;""),'Référentiel Articles'!$A$2:$F$634,5,FALSE),""))</f>
      </c>
      <c r="H19320" s="85" t="str">
        <v/>
      </c>
      <c r="I19320" s="84">
        <f>IF($E19320="","",IFERROR(VLOOKUP(TRIM(E19320&amp;""),'Référentiel Articles'!$A$2:$F$634,6,FALSE),""))</f>
      </c>
      <c r="J19320" s="90">
        <f>IF(OR($E19320="",$H19320=""),"",$H19320*$I19320)</f>
      </c>
      <c r="K19320" s="87" t="str">
        <v/>
      </c>
    </row>
    <row r="19321">
      <c r="A19321" s="74" t="str">
        <v/>
      </c>
      <c r="B19321" s="74" t="str">
        <v/>
      </c>
      <c r="C19321" s="75">
        <f>IF($E19321="","",IFERROR(VLOOKUP(TRIM(E19321&amp;""),'Référentiel Articles'!$A$2:$F$634,2,FALSE),""))</f>
      </c>
      <c r="D19321" s="75">
        <f>IF($E19321="","",IFERROR(VLOOKUP(TRIM(E19321&amp;""),'Référentiel Articles'!$A$2:$F$634,3,FALSE),""))</f>
      </c>
      <c r="E19321" s="74" t="str">
        <v/>
      </c>
      <c r="F19321" s="75">
        <f>IF($E19321="","",IFERROR(VLOOKUP(TRIM(E19321&amp;""),'Référentiel Articles'!$A$2:$F$634,4,FALSE),""))</f>
      </c>
      <c r="G19321" s="76">
        <f>IF($E19321="","",IFERROR(VLOOKUP(TRIM(E19321&amp;""),'Référentiel Articles'!$A$2:$F$634,5,FALSE),""))</f>
      </c>
      <c r="H19321" s="77" t="str">
        <v/>
      </c>
      <c r="I19321" s="76">
        <f>IF($E19321="","",IFERROR(VLOOKUP(TRIM(E19321&amp;""),'Référentiel Articles'!$A$2:$F$634,6,FALSE),""))</f>
      </c>
      <c r="J19321" s="78">
        <f>IF(OR($E19321="",$H19321=""),"",$H19321*$I19321)</f>
      </c>
      <c r="K19321" s="79" t="str">
        <v/>
      </c>
    </row>
    <row r="19322">
      <c r="A19322" s="81" t="str">
        <v/>
      </c>
      <c r="B19322" s="81" t="str">
        <v/>
      </c>
      <c r="C19322" s="83">
        <f>IF($E19322="","",IFERROR(VLOOKUP(TRIM(E19322&amp;""),'Référentiel Articles'!$A$2:$F$634,2,FALSE),""))</f>
      </c>
      <c r="D19322" s="83">
        <f>IF($E19322="","",IFERROR(VLOOKUP(TRIM(E19322&amp;""),'Référentiel Articles'!$A$2:$F$634,3,FALSE),""))</f>
      </c>
      <c r="E19322" s="81" t="str">
        <v/>
      </c>
      <c r="F19322" s="83">
        <f>IF($E19322="","",IFERROR(VLOOKUP(TRIM(E19322&amp;""),'Référentiel Articles'!$A$2:$F$634,4,FALSE),""))</f>
      </c>
      <c r="G19322" s="84">
        <f>IF($E19322="","",IFERROR(VLOOKUP(TRIM(E19322&amp;""),'Référentiel Articles'!$A$2:$F$634,5,FALSE),""))</f>
      </c>
      <c r="H19322" s="85" t="str">
        <v/>
      </c>
      <c r="I19322" s="84">
        <f>IF($E19322="","",IFERROR(VLOOKUP(TRIM(E19322&amp;""),'Référentiel Articles'!$A$2:$F$634,6,FALSE),""))</f>
      </c>
      <c r="J19322" s="90">
        <f>IF(OR($E19322="",$H19322=""),"",$H19322*$I19322)</f>
      </c>
      <c r="K19322" s="87" t="str">
        <v/>
      </c>
    </row>
    <row r="19323">
      <c r="A19323" s="74" t="str">
        <v/>
      </c>
      <c r="B19323" s="74" t="str">
        <v/>
      </c>
      <c r="C19323" s="75">
        <f>IF($E19323="","",IFERROR(VLOOKUP(TRIM(E19323&amp;""),'Référentiel Articles'!$A$2:$F$634,2,FALSE),""))</f>
      </c>
      <c r="D19323" s="75">
        <f>IF($E19323="","",IFERROR(VLOOKUP(TRIM(E19323&amp;""),'Référentiel Articles'!$A$2:$F$634,3,FALSE),""))</f>
      </c>
      <c r="E19323" s="74" t="str">
        <v/>
      </c>
      <c r="F19323" s="75">
        <f>IF($E19323="","",IFERROR(VLOOKUP(TRIM(E19323&amp;""),'Référentiel Articles'!$A$2:$F$634,4,FALSE),""))</f>
      </c>
      <c r="G19323" s="76">
        <f>IF($E19323="","",IFERROR(VLOOKUP(TRIM(E19323&amp;""),'Référentiel Articles'!$A$2:$F$634,5,FALSE),""))</f>
      </c>
      <c r="H19323" s="77" t="str">
        <v/>
      </c>
      <c r="I19323" s="76">
        <f>IF($E19323="","",IFERROR(VLOOKUP(TRIM(E19323&amp;""),'Référentiel Articles'!$A$2:$F$634,6,FALSE),""))</f>
      </c>
      <c r="J19323" s="78">
        <f>IF(OR($E19323="",$H19323=""),"",$H19323*$I19323)</f>
      </c>
      <c r="K19323" s="79" t="str">
        <v/>
      </c>
    </row>
    <row r="19324">
      <c r="A19324" s="81" t="str">
        <v/>
      </c>
      <c r="B19324" s="81" t="str">
        <v/>
      </c>
      <c r="C19324" s="83">
        <f>IF($E19324="","",IFERROR(VLOOKUP(TRIM(E19324&amp;""),'Référentiel Articles'!$A$2:$F$634,2,FALSE),""))</f>
      </c>
      <c r="D19324" s="83">
        <f>IF($E19324="","",IFERROR(VLOOKUP(TRIM(E19324&amp;""),'Référentiel Articles'!$A$2:$F$634,3,FALSE),""))</f>
      </c>
      <c r="E19324" s="81" t="str">
        <v/>
      </c>
      <c r="F19324" s="83">
        <f>IF($E19324="","",IFERROR(VLOOKUP(TRIM(E19324&amp;""),'Référentiel Articles'!$A$2:$F$634,4,FALSE),""))</f>
      </c>
      <c r="G19324" s="84">
        <f>IF($E19324="","",IFERROR(VLOOKUP(TRIM(E19324&amp;""),'Référentiel Articles'!$A$2:$F$634,5,FALSE),""))</f>
      </c>
      <c r="H19324" s="85" t="str">
        <v/>
      </c>
      <c r="I19324" s="84">
        <f>IF($E19324="","",IFERROR(VLOOKUP(TRIM(E19324&amp;""),'Référentiel Articles'!$A$2:$F$634,6,FALSE),""))</f>
      </c>
      <c r="J19324" s="90">
        <f>IF(OR($E19324="",$H19324=""),"",$H19324*$I19324)</f>
      </c>
      <c r="K19324" s="87" t="str">
        <v/>
      </c>
    </row>
    <row r="19325">
      <c r="A19325" s="74" t="str">
        <v/>
      </c>
      <c r="B19325" s="74" t="str">
        <v/>
      </c>
      <c r="C19325" s="75">
        <f>IF($E19325="","",IFERROR(VLOOKUP(TRIM(E19325&amp;""),'Référentiel Articles'!$A$2:$F$634,2,FALSE),""))</f>
      </c>
      <c r="D19325" s="75">
        <f>IF($E19325="","",IFERROR(VLOOKUP(TRIM(E19325&amp;""),'Référentiel Articles'!$A$2:$F$634,3,FALSE),""))</f>
      </c>
      <c r="E19325" s="74" t="str">
        <v/>
      </c>
      <c r="F19325" s="75">
        <f>IF($E19325="","",IFERROR(VLOOKUP(TRIM(E19325&amp;""),'Référentiel Articles'!$A$2:$F$634,4,FALSE),""))</f>
      </c>
      <c r="G19325" s="76">
        <f>IF($E19325="","",IFERROR(VLOOKUP(TRIM(E19325&amp;""),'Référentiel Articles'!$A$2:$F$634,5,FALSE),""))</f>
      </c>
      <c r="H19325" s="77" t="str">
        <v/>
      </c>
      <c r="I19325" s="76">
        <f>IF($E19325="","",IFERROR(VLOOKUP(TRIM(E19325&amp;""),'Référentiel Articles'!$A$2:$F$634,6,FALSE),""))</f>
      </c>
      <c r="J19325" s="78">
        <f>IF(OR($E19325="",$H19325=""),"",$H19325*$I19325)</f>
      </c>
      <c r="K19325" s="79" t="str">
        <v/>
      </c>
    </row>
    <row r="19326">
      <c r="A19326" s="81" t="str">
        <v/>
      </c>
      <c r="B19326" s="81" t="str">
        <v/>
      </c>
      <c r="C19326" s="83">
        <f>IF($E19326="","",IFERROR(VLOOKUP(TRIM(E19326&amp;""),'Référentiel Articles'!$A$2:$F$634,2,FALSE),""))</f>
      </c>
      <c r="D19326" s="83">
        <f>IF($E19326="","",IFERROR(VLOOKUP(TRIM(E19326&amp;""),'Référentiel Articles'!$A$2:$F$634,3,FALSE),""))</f>
      </c>
      <c r="E19326" s="81" t="str">
        <v/>
      </c>
      <c r="F19326" s="83">
        <f>IF($E19326="","",IFERROR(VLOOKUP(TRIM(E19326&amp;""),'Référentiel Articles'!$A$2:$F$634,4,FALSE),""))</f>
      </c>
      <c r="G19326" s="84">
        <f>IF($E19326="","",IFERROR(VLOOKUP(TRIM(E19326&amp;""),'Référentiel Articles'!$A$2:$F$634,5,FALSE),""))</f>
      </c>
      <c r="H19326" s="85" t="str">
        <v/>
      </c>
      <c r="I19326" s="84">
        <f>IF($E19326="","",IFERROR(VLOOKUP(TRIM(E19326&amp;""),'Référentiel Articles'!$A$2:$F$634,6,FALSE),""))</f>
      </c>
      <c r="J19326" s="90">
        <f>IF(OR($E19326="",$H19326=""),"",$H19326*$I19326)</f>
      </c>
      <c r="K19326" s="87" t="str">
        <v/>
      </c>
    </row>
    <row r="19327">
      <c r="A19327" s="74" t="str">
        <v/>
      </c>
      <c r="B19327" s="74" t="str">
        <v/>
      </c>
      <c r="C19327" s="75">
        <f>IF($E19327="","",IFERROR(VLOOKUP(TRIM(E19327&amp;""),'Référentiel Articles'!$A$2:$F$634,2,FALSE),""))</f>
      </c>
      <c r="D19327" s="75">
        <f>IF($E19327="","",IFERROR(VLOOKUP(TRIM(E19327&amp;""),'Référentiel Articles'!$A$2:$F$634,3,FALSE),""))</f>
      </c>
      <c r="E19327" s="74" t="str">
        <v/>
      </c>
      <c r="F19327" s="75">
        <f>IF($E19327="","",IFERROR(VLOOKUP(TRIM(E19327&amp;""),'Référentiel Articles'!$A$2:$F$634,4,FALSE),""))</f>
      </c>
      <c r="G19327" s="76">
        <f>IF($E19327="","",IFERROR(VLOOKUP(TRIM(E19327&amp;""),'Référentiel Articles'!$A$2:$F$634,5,FALSE),""))</f>
      </c>
      <c r="H19327" s="77" t="str">
        <v/>
      </c>
      <c r="I19327" s="76">
        <f>IF($E19327="","",IFERROR(VLOOKUP(TRIM(E19327&amp;""),'Référentiel Articles'!$A$2:$F$634,6,FALSE),""))</f>
      </c>
      <c r="J19327" s="78">
        <f>IF(OR($E19327="",$H19327=""),"",$H19327*$I19327)</f>
      </c>
      <c r="K19327" s="79" t="str">
        <v/>
      </c>
    </row>
    <row r="19328">
      <c r="A19328" s="81" t="str">
        <v/>
      </c>
      <c r="B19328" s="81" t="str">
        <v/>
      </c>
      <c r="C19328" s="83">
        <f>IF($E19328="","",IFERROR(VLOOKUP(TRIM(E19328&amp;""),'Référentiel Articles'!$A$2:$F$634,2,FALSE),""))</f>
      </c>
      <c r="D19328" s="83">
        <f>IF($E19328="","",IFERROR(VLOOKUP(TRIM(E19328&amp;""),'Référentiel Articles'!$A$2:$F$634,3,FALSE),""))</f>
      </c>
      <c r="E19328" s="81" t="str">
        <v/>
      </c>
      <c r="F19328" s="83">
        <f>IF($E19328="","",IFERROR(VLOOKUP(TRIM(E19328&amp;""),'Référentiel Articles'!$A$2:$F$634,4,FALSE),""))</f>
      </c>
      <c r="G19328" s="84">
        <f>IF($E19328="","",IFERROR(VLOOKUP(TRIM(E19328&amp;""),'Référentiel Articles'!$A$2:$F$634,5,FALSE),""))</f>
      </c>
      <c r="H19328" s="85" t="str">
        <v/>
      </c>
      <c r="I19328" s="84">
        <f>IF($E19328="","",IFERROR(VLOOKUP(TRIM(E19328&amp;""),'Référentiel Articles'!$A$2:$F$634,6,FALSE),""))</f>
      </c>
      <c r="J19328" s="90">
        <f>IF(OR($E19328="",$H19328=""),"",$H19328*$I19328)</f>
      </c>
      <c r="K19328" s="87" t="str">
        <v/>
      </c>
    </row>
    <row r="19329">
      <c r="A19329" s="74" t="str">
        <v/>
      </c>
      <c r="B19329" s="74" t="str">
        <v/>
      </c>
      <c r="C19329" s="75">
        <f>IF($E19329="","",IFERROR(VLOOKUP(TRIM(E19329&amp;""),'Référentiel Articles'!$A$2:$F$634,2,FALSE),""))</f>
      </c>
      <c r="D19329" s="75">
        <f>IF($E19329="","",IFERROR(VLOOKUP(TRIM(E19329&amp;""),'Référentiel Articles'!$A$2:$F$634,3,FALSE),""))</f>
      </c>
      <c r="E19329" s="74" t="str">
        <v/>
      </c>
      <c r="F19329" s="75">
        <f>IF($E19329="","",IFERROR(VLOOKUP(TRIM(E19329&amp;""),'Référentiel Articles'!$A$2:$F$634,4,FALSE),""))</f>
      </c>
      <c r="G19329" s="76">
        <f>IF($E19329="","",IFERROR(VLOOKUP(TRIM(E19329&amp;""),'Référentiel Articles'!$A$2:$F$634,5,FALSE),""))</f>
      </c>
      <c r="H19329" s="77" t="str">
        <v/>
      </c>
      <c r="I19329" s="76">
        <f>IF($E19329="","",IFERROR(VLOOKUP(TRIM(E19329&amp;""),'Référentiel Articles'!$A$2:$F$634,6,FALSE),""))</f>
      </c>
      <c r="J19329" s="78">
        <f>IF(OR($E19329="",$H19329=""),"",$H19329*$I19329)</f>
      </c>
      <c r="K19329" s="79" t="str">
        <v/>
      </c>
    </row>
    <row r="19330">
      <c r="A19330" s="81" t="str">
        <v/>
      </c>
      <c r="B19330" s="81" t="str">
        <v/>
      </c>
      <c r="C19330" s="83">
        <f>IF($E19330="","",IFERROR(VLOOKUP(TRIM(E19330&amp;""),'Référentiel Articles'!$A$2:$F$634,2,FALSE),""))</f>
      </c>
      <c r="D19330" s="83">
        <f>IF($E19330="","",IFERROR(VLOOKUP(TRIM(E19330&amp;""),'Référentiel Articles'!$A$2:$F$634,3,FALSE),""))</f>
      </c>
      <c r="E19330" s="81" t="str">
        <v/>
      </c>
      <c r="F19330" s="83">
        <f>IF($E19330="","",IFERROR(VLOOKUP(TRIM(E19330&amp;""),'Référentiel Articles'!$A$2:$F$634,4,FALSE),""))</f>
      </c>
      <c r="G19330" s="84">
        <f>IF($E19330="","",IFERROR(VLOOKUP(TRIM(E19330&amp;""),'Référentiel Articles'!$A$2:$F$634,5,FALSE),""))</f>
      </c>
      <c r="H19330" s="85" t="str">
        <v/>
      </c>
      <c r="I19330" s="84">
        <f>IF($E19330="","",IFERROR(VLOOKUP(TRIM(E19330&amp;""),'Référentiel Articles'!$A$2:$F$634,6,FALSE),""))</f>
      </c>
      <c r="J19330" s="90">
        <f>IF(OR($E19330="",$H19330=""),"",$H19330*$I19330)</f>
      </c>
      <c r="K19330" s="87" t="str">
        <v/>
      </c>
    </row>
    <row r="19331">
      <c r="A19331" s="74" t="str">
        <v/>
      </c>
      <c r="B19331" s="74" t="str">
        <v/>
      </c>
      <c r="C19331" s="75">
        <f>IF($E19331="","",IFERROR(VLOOKUP(TRIM(E19331&amp;""),'Référentiel Articles'!$A$2:$F$634,2,FALSE),""))</f>
      </c>
      <c r="D19331" s="75">
        <f>IF($E19331="","",IFERROR(VLOOKUP(TRIM(E19331&amp;""),'Référentiel Articles'!$A$2:$F$634,3,FALSE),""))</f>
      </c>
      <c r="E19331" s="74" t="str">
        <v/>
      </c>
      <c r="F19331" s="75">
        <f>IF($E19331="","",IFERROR(VLOOKUP(TRIM(E19331&amp;""),'Référentiel Articles'!$A$2:$F$634,4,FALSE),""))</f>
      </c>
      <c r="G19331" s="76">
        <f>IF($E19331="","",IFERROR(VLOOKUP(TRIM(E19331&amp;""),'Référentiel Articles'!$A$2:$F$634,5,FALSE),""))</f>
      </c>
      <c r="H19331" s="77" t="str">
        <v/>
      </c>
      <c r="I19331" s="76">
        <f>IF($E19331="","",IFERROR(VLOOKUP(TRIM(E19331&amp;""),'Référentiel Articles'!$A$2:$F$634,6,FALSE),""))</f>
      </c>
      <c r="J19331" s="78">
        <f>IF(OR($E19331="",$H19331=""),"",$H19331*$I19331)</f>
      </c>
      <c r="K19331" s="79" t="str">
        <v/>
      </c>
    </row>
    <row r="19332">
      <c r="A19332" s="81" t="str">
        <v/>
      </c>
      <c r="B19332" s="81" t="str">
        <v/>
      </c>
      <c r="C19332" s="83">
        <f>IF($E19332="","",IFERROR(VLOOKUP(TRIM(E19332&amp;""),'Référentiel Articles'!$A$2:$F$634,2,FALSE),""))</f>
      </c>
      <c r="D19332" s="83">
        <f>IF($E19332="","",IFERROR(VLOOKUP(TRIM(E19332&amp;""),'Référentiel Articles'!$A$2:$F$634,3,FALSE),""))</f>
      </c>
      <c r="E19332" s="81" t="str">
        <v/>
      </c>
      <c r="F19332" s="83">
        <f>IF($E19332="","",IFERROR(VLOOKUP(TRIM(E19332&amp;""),'Référentiel Articles'!$A$2:$F$634,4,FALSE),""))</f>
      </c>
      <c r="G19332" s="84">
        <f>IF($E19332="","",IFERROR(VLOOKUP(TRIM(E19332&amp;""),'Référentiel Articles'!$A$2:$F$634,5,FALSE),""))</f>
      </c>
      <c r="H19332" s="85" t="str">
        <v/>
      </c>
      <c r="I19332" s="84">
        <f>IF($E19332="","",IFERROR(VLOOKUP(TRIM(E19332&amp;""),'Référentiel Articles'!$A$2:$F$634,6,FALSE),""))</f>
      </c>
      <c r="J19332" s="90">
        <f>IF(OR($E19332="",$H19332=""),"",$H19332*$I19332)</f>
      </c>
      <c r="K19332" s="87" t="str">
        <v/>
      </c>
    </row>
    <row r="19333">
      <c r="A19333" s="74" t="str">
        <v/>
      </c>
      <c r="B19333" s="74" t="str">
        <v/>
      </c>
      <c r="C19333" s="75">
        <f>IF($E19333="","",IFERROR(VLOOKUP(TRIM(E19333&amp;""),'Référentiel Articles'!$A$2:$F$634,2,FALSE),""))</f>
      </c>
      <c r="D19333" s="75">
        <f>IF($E19333="","",IFERROR(VLOOKUP(TRIM(E19333&amp;""),'Référentiel Articles'!$A$2:$F$634,3,FALSE),""))</f>
      </c>
      <c r="E19333" s="74" t="str">
        <v/>
      </c>
      <c r="F19333" s="75">
        <f>IF($E19333="","",IFERROR(VLOOKUP(TRIM(E19333&amp;""),'Référentiel Articles'!$A$2:$F$634,4,FALSE),""))</f>
      </c>
      <c r="G19333" s="76">
        <f>IF($E19333="","",IFERROR(VLOOKUP(TRIM(E19333&amp;""),'Référentiel Articles'!$A$2:$F$634,5,FALSE),""))</f>
      </c>
      <c r="H19333" s="77" t="str">
        <v/>
      </c>
      <c r="I19333" s="76">
        <f>IF($E19333="","",IFERROR(VLOOKUP(TRIM(E19333&amp;""),'Référentiel Articles'!$A$2:$F$634,6,FALSE),""))</f>
      </c>
      <c r="J19333" s="78">
        <f>IF(OR($E19333="",$H19333=""),"",$H19333*$I19333)</f>
      </c>
      <c r="K19333" s="79" t="str">
        <v/>
      </c>
    </row>
    <row r="19334">
      <c r="A19334" s="81" t="str">
        <v/>
      </c>
      <c r="B19334" s="81" t="str">
        <v/>
      </c>
      <c r="C19334" s="83">
        <f>IF($E19334="","",IFERROR(VLOOKUP(TRIM(E19334&amp;""),'Référentiel Articles'!$A$2:$F$634,2,FALSE),""))</f>
      </c>
      <c r="D19334" s="83">
        <f>IF($E19334="","",IFERROR(VLOOKUP(TRIM(E19334&amp;""),'Référentiel Articles'!$A$2:$F$634,3,FALSE),""))</f>
      </c>
      <c r="E19334" s="81" t="str">
        <v/>
      </c>
      <c r="F19334" s="83">
        <f>IF($E19334="","",IFERROR(VLOOKUP(TRIM(E19334&amp;""),'Référentiel Articles'!$A$2:$F$634,4,FALSE),""))</f>
      </c>
      <c r="G19334" s="84">
        <f>IF($E19334="","",IFERROR(VLOOKUP(TRIM(E19334&amp;""),'Référentiel Articles'!$A$2:$F$634,5,FALSE),""))</f>
      </c>
      <c r="H19334" s="85" t="str">
        <v/>
      </c>
      <c r="I19334" s="84">
        <f>IF($E19334="","",IFERROR(VLOOKUP(TRIM(E19334&amp;""),'Référentiel Articles'!$A$2:$F$634,6,FALSE),""))</f>
      </c>
      <c r="J19334" s="90">
        <f>IF(OR($E19334="",$H19334=""),"",$H19334*$I19334)</f>
      </c>
      <c r="K19334" s="87" t="str">
        <v/>
      </c>
    </row>
    <row r="19335">
      <c r="A19335" s="74" t="str">
        <v/>
      </c>
      <c r="B19335" s="74" t="str">
        <v/>
      </c>
      <c r="C19335" s="75">
        <f>IF($E19335="","",IFERROR(VLOOKUP(TRIM(E19335&amp;""),'Référentiel Articles'!$A$2:$F$634,2,FALSE),""))</f>
      </c>
      <c r="D19335" s="75">
        <f>IF($E19335="","",IFERROR(VLOOKUP(TRIM(E19335&amp;""),'Référentiel Articles'!$A$2:$F$634,3,FALSE),""))</f>
      </c>
      <c r="E19335" s="74" t="str">
        <v/>
      </c>
      <c r="F19335" s="75">
        <f>IF($E19335="","",IFERROR(VLOOKUP(TRIM(E19335&amp;""),'Référentiel Articles'!$A$2:$F$634,4,FALSE),""))</f>
      </c>
      <c r="G19335" s="76">
        <f>IF($E19335="","",IFERROR(VLOOKUP(TRIM(E19335&amp;""),'Référentiel Articles'!$A$2:$F$634,5,FALSE),""))</f>
      </c>
      <c r="H19335" s="77" t="str">
        <v/>
      </c>
      <c r="I19335" s="76">
        <f>IF($E19335="","",IFERROR(VLOOKUP(TRIM(E19335&amp;""),'Référentiel Articles'!$A$2:$F$634,6,FALSE),""))</f>
      </c>
      <c r="J19335" s="78">
        <f>IF(OR($E19335="",$H19335=""),"",$H19335*$I19335)</f>
      </c>
      <c r="K19335" s="79" t="str">
        <v/>
      </c>
    </row>
    <row r="19336">
      <c r="A19336" s="81" t="str">
        <v/>
      </c>
      <c r="B19336" s="81" t="str">
        <v/>
      </c>
      <c r="C19336" s="83">
        <f>IF($E19336="","",IFERROR(VLOOKUP(TRIM(E19336&amp;""),'Référentiel Articles'!$A$2:$F$634,2,FALSE),""))</f>
      </c>
      <c r="D19336" s="83">
        <f>IF($E19336="","",IFERROR(VLOOKUP(TRIM(E19336&amp;""),'Référentiel Articles'!$A$2:$F$634,3,FALSE),""))</f>
      </c>
      <c r="E19336" s="81" t="str">
        <v/>
      </c>
      <c r="F19336" s="83">
        <f>IF($E19336="","",IFERROR(VLOOKUP(TRIM(E19336&amp;""),'Référentiel Articles'!$A$2:$F$634,4,FALSE),""))</f>
      </c>
      <c r="G19336" s="84">
        <f>IF($E19336="","",IFERROR(VLOOKUP(TRIM(E19336&amp;""),'Référentiel Articles'!$A$2:$F$634,5,FALSE),""))</f>
      </c>
      <c r="H19336" s="85" t="str">
        <v/>
      </c>
      <c r="I19336" s="84">
        <f>IF($E19336="","",IFERROR(VLOOKUP(TRIM(E19336&amp;""),'Référentiel Articles'!$A$2:$F$634,6,FALSE),""))</f>
      </c>
      <c r="J19336" s="90">
        <f>IF(OR($E19336="",$H19336=""),"",$H19336*$I19336)</f>
      </c>
      <c r="K19336" s="87" t="str">
        <v/>
      </c>
    </row>
    <row r="19337">
      <c r="A19337" s="74" t="str">
        <v/>
      </c>
      <c r="B19337" s="74" t="str">
        <v/>
      </c>
      <c r="C19337" s="75">
        <f>IF($E19337="","",IFERROR(VLOOKUP(TRIM(E19337&amp;""),'Référentiel Articles'!$A$2:$F$634,2,FALSE),""))</f>
      </c>
      <c r="D19337" s="75">
        <f>IF($E19337="","",IFERROR(VLOOKUP(TRIM(E19337&amp;""),'Référentiel Articles'!$A$2:$F$634,3,FALSE),""))</f>
      </c>
      <c r="E19337" s="74" t="str">
        <v/>
      </c>
      <c r="F19337" s="75">
        <f>IF($E19337="","",IFERROR(VLOOKUP(TRIM(E19337&amp;""),'Référentiel Articles'!$A$2:$F$634,4,FALSE),""))</f>
      </c>
      <c r="G19337" s="76">
        <f>IF($E19337="","",IFERROR(VLOOKUP(TRIM(E19337&amp;""),'Référentiel Articles'!$A$2:$F$634,5,FALSE),""))</f>
      </c>
      <c r="H19337" s="77" t="str">
        <v/>
      </c>
      <c r="I19337" s="76">
        <f>IF($E19337="","",IFERROR(VLOOKUP(TRIM(E19337&amp;""),'Référentiel Articles'!$A$2:$F$634,6,FALSE),""))</f>
      </c>
      <c r="J19337" s="78">
        <f>IF(OR($E19337="",$H19337=""),"",$H19337*$I19337)</f>
      </c>
      <c r="K19337" s="79" t="str">
        <v/>
      </c>
    </row>
    <row r="19338">
      <c r="A19338" s="81" t="str">
        <v/>
      </c>
      <c r="B19338" s="81" t="str">
        <v/>
      </c>
      <c r="C19338" s="83">
        <f>IF($E19338="","",IFERROR(VLOOKUP(TRIM(E19338&amp;""),'Référentiel Articles'!$A$2:$F$634,2,FALSE),""))</f>
      </c>
      <c r="D19338" s="83">
        <f>IF($E19338="","",IFERROR(VLOOKUP(TRIM(E19338&amp;""),'Référentiel Articles'!$A$2:$F$634,3,FALSE),""))</f>
      </c>
      <c r="E19338" s="81" t="str">
        <v/>
      </c>
      <c r="F19338" s="83">
        <f>IF($E19338="","",IFERROR(VLOOKUP(TRIM(E19338&amp;""),'Référentiel Articles'!$A$2:$F$634,4,FALSE),""))</f>
      </c>
      <c r="G19338" s="84">
        <f>IF($E19338="","",IFERROR(VLOOKUP(TRIM(E19338&amp;""),'Référentiel Articles'!$A$2:$F$634,5,FALSE),""))</f>
      </c>
      <c r="H19338" s="85" t="str">
        <v/>
      </c>
      <c r="I19338" s="84">
        <f>IF($E19338="","",IFERROR(VLOOKUP(TRIM(E19338&amp;""),'Référentiel Articles'!$A$2:$F$634,6,FALSE),""))</f>
      </c>
      <c r="J19338" s="90">
        <f>IF(OR($E19338="",$H19338=""),"",$H19338*$I19338)</f>
      </c>
      <c r="K19338" s="87" t="str">
        <v/>
      </c>
    </row>
    <row r="19339">
      <c r="A19339" s="74" t="str">
        <v/>
      </c>
      <c r="B19339" s="74" t="str">
        <v/>
      </c>
      <c r="C19339" s="75">
        <f>IF($E19339="","",IFERROR(VLOOKUP(TRIM(E19339&amp;""),'Référentiel Articles'!$A$2:$F$634,2,FALSE),""))</f>
      </c>
      <c r="D19339" s="75">
        <f>IF($E19339="","",IFERROR(VLOOKUP(TRIM(E19339&amp;""),'Référentiel Articles'!$A$2:$F$634,3,FALSE),""))</f>
      </c>
      <c r="E19339" s="74" t="str">
        <v/>
      </c>
      <c r="F19339" s="75">
        <f>IF($E19339="","",IFERROR(VLOOKUP(TRIM(E19339&amp;""),'Référentiel Articles'!$A$2:$F$634,4,FALSE),""))</f>
      </c>
      <c r="G19339" s="76">
        <f>IF($E19339="","",IFERROR(VLOOKUP(TRIM(E19339&amp;""),'Référentiel Articles'!$A$2:$F$634,5,FALSE),""))</f>
      </c>
      <c r="H19339" s="77" t="str">
        <v/>
      </c>
      <c r="I19339" s="76">
        <f>IF($E19339="","",IFERROR(VLOOKUP(TRIM(E19339&amp;""),'Référentiel Articles'!$A$2:$F$634,6,FALSE),""))</f>
      </c>
      <c r="J19339" s="78">
        <f>IF(OR($E19339="",$H19339=""),"",$H19339*$I19339)</f>
      </c>
      <c r="K19339" s="79" t="str">
        <v/>
      </c>
    </row>
    <row r="19340">
      <c r="A19340" s="81" t="str">
        <v/>
      </c>
      <c r="B19340" s="81" t="str">
        <v/>
      </c>
      <c r="C19340" s="83">
        <f>IF($E19340="","",IFERROR(VLOOKUP(TRIM(E19340&amp;""),'Référentiel Articles'!$A$2:$F$634,2,FALSE),""))</f>
      </c>
      <c r="D19340" s="83">
        <f>IF($E19340="","",IFERROR(VLOOKUP(TRIM(E19340&amp;""),'Référentiel Articles'!$A$2:$F$634,3,FALSE),""))</f>
      </c>
      <c r="E19340" s="81" t="str">
        <v/>
      </c>
      <c r="F19340" s="83">
        <f>IF($E19340="","",IFERROR(VLOOKUP(TRIM(E19340&amp;""),'Référentiel Articles'!$A$2:$F$634,4,FALSE),""))</f>
      </c>
      <c r="G19340" s="84">
        <f>IF($E19340="","",IFERROR(VLOOKUP(TRIM(E19340&amp;""),'Référentiel Articles'!$A$2:$F$634,5,FALSE),""))</f>
      </c>
      <c r="H19340" s="85" t="str">
        <v/>
      </c>
      <c r="I19340" s="84">
        <f>IF($E19340="","",IFERROR(VLOOKUP(TRIM(E19340&amp;""),'Référentiel Articles'!$A$2:$F$634,6,FALSE),""))</f>
      </c>
      <c r="J19340" s="90">
        <f>IF(OR($E19340="",$H19340=""),"",$H19340*$I19340)</f>
      </c>
      <c r="K19340" s="87" t="str">
        <v/>
      </c>
    </row>
    <row r="19341">
      <c r="A19341" s="74" t="str">
        <v/>
      </c>
      <c r="B19341" s="74" t="str">
        <v/>
      </c>
      <c r="C19341" s="75">
        <f>IF($E19341="","",IFERROR(VLOOKUP(TRIM(E19341&amp;""),'Référentiel Articles'!$A$2:$F$634,2,FALSE),""))</f>
      </c>
      <c r="D19341" s="75">
        <f>IF($E19341="","",IFERROR(VLOOKUP(TRIM(E19341&amp;""),'Référentiel Articles'!$A$2:$F$634,3,FALSE),""))</f>
      </c>
      <c r="E19341" s="74" t="str">
        <v/>
      </c>
      <c r="F19341" s="75">
        <f>IF($E19341="","",IFERROR(VLOOKUP(TRIM(E19341&amp;""),'Référentiel Articles'!$A$2:$F$634,4,FALSE),""))</f>
      </c>
      <c r="G19341" s="76">
        <f>IF($E19341="","",IFERROR(VLOOKUP(TRIM(E19341&amp;""),'Référentiel Articles'!$A$2:$F$634,5,FALSE),""))</f>
      </c>
      <c r="H19341" s="77" t="str">
        <v/>
      </c>
      <c r="I19341" s="76">
        <f>IF($E19341="","",IFERROR(VLOOKUP(TRIM(E19341&amp;""),'Référentiel Articles'!$A$2:$F$634,6,FALSE),""))</f>
      </c>
      <c r="J19341" s="78">
        <f>IF(OR($E19341="",$H19341=""),"",$H19341*$I19341)</f>
      </c>
      <c r="K19341" s="79" t="str">
        <v/>
      </c>
    </row>
    <row r="19342">
      <c r="A19342" s="81" t="str">
        <v/>
      </c>
      <c r="B19342" s="81" t="str">
        <v/>
      </c>
      <c r="C19342" s="83">
        <f>IF($E19342="","",IFERROR(VLOOKUP(TRIM(E19342&amp;""),'Référentiel Articles'!$A$2:$F$634,2,FALSE),""))</f>
      </c>
      <c r="D19342" s="83">
        <f>IF($E19342="","",IFERROR(VLOOKUP(TRIM(E19342&amp;""),'Référentiel Articles'!$A$2:$F$634,3,FALSE),""))</f>
      </c>
      <c r="E19342" s="81" t="str">
        <v/>
      </c>
      <c r="F19342" s="83">
        <f>IF($E19342="","",IFERROR(VLOOKUP(TRIM(E19342&amp;""),'Référentiel Articles'!$A$2:$F$634,4,FALSE),""))</f>
      </c>
      <c r="G19342" s="84">
        <f>IF($E19342="","",IFERROR(VLOOKUP(TRIM(E19342&amp;""),'Référentiel Articles'!$A$2:$F$634,5,FALSE),""))</f>
      </c>
      <c r="H19342" s="85" t="str">
        <v/>
      </c>
      <c r="I19342" s="84">
        <f>IF($E19342="","",IFERROR(VLOOKUP(TRIM(E19342&amp;""),'Référentiel Articles'!$A$2:$F$634,6,FALSE),""))</f>
      </c>
      <c r="J19342" s="90">
        <f>IF(OR($E19342="",$H19342=""),"",$H19342*$I19342)</f>
      </c>
      <c r="K19342" s="87" t="str">
        <v/>
      </c>
    </row>
    <row r="19343">
      <c r="A19343" s="74" t="str">
        <v/>
      </c>
      <c r="B19343" s="74" t="str">
        <v/>
      </c>
      <c r="C19343" s="75">
        <f>IF($E19343="","",IFERROR(VLOOKUP(TRIM(E19343&amp;""),'Référentiel Articles'!$A$2:$F$634,2,FALSE),""))</f>
      </c>
      <c r="D19343" s="75">
        <f>IF($E19343="","",IFERROR(VLOOKUP(TRIM(E19343&amp;""),'Référentiel Articles'!$A$2:$F$634,3,FALSE),""))</f>
      </c>
      <c r="E19343" s="74" t="str">
        <v/>
      </c>
      <c r="F19343" s="75">
        <f>IF($E19343="","",IFERROR(VLOOKUP(TRIM(E19343&amp;""),'Référentiel Articles'!$A$2:$F$634,4,FALSE),""))</f>
      </c>
      <c r="G19343" s="76">
        <f>IF($E19343="","",IFERROR(VLOOKUP(TRIM(E19343&amp;""),'Référentiel Articles'!$A$2:$F$634,5,FALSE),""))</f>
      </c>
      <c r="H19343" s="77" t="str">
        <v/>
      </c>
      <c r="I19343" s="76">
        <f>IF($E19343="","",IFERROR(VLOOKUP(TRIM(E19343&amp;""),'Référentiel Articles'!$A$2:$F$634,6,FALSE),""))</f>
      </c>
      <c r="J19343" s="78">
        <f>IF(OR($E19343="",$H19343=""),"",$H19343*$I19343)</f>
      </c>
      <c r="K19343" s="79" t="str">
        <v/>
      </c>
    </row>
    <row r="19344">
      <c r="A19344" s="81" t="str">
        <v/>
      </c>
      <c r="B19344" s="81" t="str">
        <v/>
      </c>
      <c r="C19344" s="83">
        <f>IF($E19344="","",IFERROR(VLOOKUP(TRIM(E19344&amp;""),'Référentiel Articles'!$A$2:$F$634,2,FALSE),""))</f>
      </c>
      <c r="D19344" s="83">
        <f>IF($E19344="","",IFERROR(VLOOKUP(TRIM(E19344&amp;""),'Référentiel Articles'!$A$2:$F$634,3,FALSE),""))</f>
      </c>
      <c r="E19344" s="81" t="str">
        <v/>
      </c>
      <c r="F19344" s="83">
        <f>IF($E19344="","",IFERROR(VLOOKUP(TRIM(E19344&amp;""),'Référentiel Articles'!$A$2:$F$634,4,FALSE),""))</f>
      </c>
      <c r="G19344" s="84">
        <f>IF($E19344="","",IFERROR(VLOOKUP(TRIM(E19344&amp;""),'Référentiel Articles'!$A$2:$F$634,5,FALSE),""))</f>
      </c>
      <c r="H19344" s="85" t="str">
        <v/>
      </c>
      <c r="I19344" s="84">
        <f>IF($E19344="","",IFERROR(VLOOKUP(TRIM(E19344&amp;""),'Référentiel Articles'!$A$2:$F$634,6,FALSE),""))</f>
      </c>
      <c r="J19344" s="90">
        <f>IF(OR($E19344="",$H19344=""),"",$H19344*$I19344)</f>
      </c>
      <c r="K19344" s="87" t="str">
        <v/>
      </c>
    </row>
    <row r="19345">
      <c r="A19345" s="74" t="str">
        <v/>
      </c>
      <c r="B19345" s="74" t="str">
        <v/>
      </c>
      <c r="C19345" s="75">
        <f>IF($E19345="","",IFERROR(VLOOKUP(TRIM(E19345&amp;""),'Référentiel Articles'!$A$2:$F$634,2,FALSE),""))</f>
      </c>
      <c r="D19345" s="75">
        <f>IF($E19345="","",IFERROR(VLOOKUP(TRIM(E19345&amp;""),'Référentiel Articles'!$A$2:$F$634,3,FALSE),""))</f>
      </c>
      <c r="E19345" s="74" t="str">
        <v/>
      </c>
      <c r="F19345" s="75">
        <f>IF($E19345="","",IFERROR(VLOOKUP(TRIM(E19345&amp;""),'Référentiel Articles'!$A$2:$F$634,4,FALSE),""))</f>
      </c>
      <c r="G19345" s="76">
        <f>IF($E19345="","",IFERROR(VLOOKUP(TRIM(E19345&amp;""),'Référentiel Articles'!$A$2:$F$634,5,FALSE),""))</f>
      </c>
      <c r="H19345" s="77" t="str">
        <v/>
      </c>
      <c r="I19345" s="76">
        <f>IF($E19345="","",IFERROR(VLOOKUP(TRIM(E19345&amp;""),'Référentiel Articles'!$A$2:$F$634,6,FALSE),""))</f>
      </c>
      <c r="J19345" s="78">
        <f>IF(OR($E19345="",$H19345=""),"",$H19345*$I19345)</f>
      </c>
      <c r="K19345" s="79" t="str">
        <v/>
      </c>
    </row>
    <row r="19346">
      <c r="A19346" s="81" t="str">
        <v/>
      </c>
      <c r="B19346" s="81" t="str">
        <v/>
      </c>
      <c r="C19346" s="83">
        <f>IF($E19346="","",IFERROR(VLOOKUP(TRIM(E19346&amp;""),'Référentiel Articles'!$A$2:$F$634,2,FALSE),""))</f>
      </c>
      <c r="D19346" s="83">
        <f>IF($E19346="","",IFERROR(VLOOKUP(TRIM(E19346&amp;""),'Référentiel Articles'!$A$2:$F$634,3,FALSE),""))</f>
      </c>
      <c r="E19346" s="81" t="str">
        <v/>
      </c>
      <c r="F19346" s="83">
        <f>IF($E19346="","",IFERROR(VLOOKUP(TRIM(E19346&amp;""),'Référentiel Articles'!$A$2:$F$634,4,FALSE),""))</f>
      </c>
      <c r="G19346" s="84">
        <f>IF($E19346="","",IFERROR(VLOOKUP(TRIM(E19346&amp;""),'Référentiel Articles'!$A$2:$F$634,5,FALSE),""))</f>
      </c>
      <c r="H19346" s="85" t="str">
        <v/>
      </c>
      <c r="I19346" s="84">
        <f>IF($E19346="","",IFERROR(VLOOKUP(TRIM(E19346&amp;""),'Référentiel Articles'!$A$2:$F$634,6,FALSE),""))</f>
      </c>
      <c r="J19346" s="90">
        <f>IF(OR($E19346="",$H19346=""),"",$H19346*$I19346)</f>
      </c>
      <c r="K19346" s="87" t="str">
        <v/>
      </c>
    </row>
    <row r="19347">
      <c r="A19347" s="74" t="str">
        <v/>
      </c>
      <c r="B19347" s="74" t="str">
        <v/>
      </c>
      <c r="C19347" s="75">
        <f>IF($E19347="","",IFERROR(VLOOKUP(TRIM(E19347&amp;""),'Référentiel Articles'!$A$2:$F$634,2,FALSE),""))</f>
      </c>
      <c r="D19347" s="75">
        <f>IF($E19347="","",IFERROR(VLOOKUP(TRIM(E19347&amp;""),'Référentiel Articles'!$A$2:$F$634,3,FALSE),""))</f>
      </c>
      <c r="E19347" s="74" t="str">
        <v/>
      </c>
      <c r="F19347" s="75">
        <f>IF($E19347="","",IFERROR(VLOOKUP(TRIM(E19347&amp;""),'Référentiel Articles'!$A$2:$F$634,4,FALSE),""))</f>
      </c>
      <c r="G19347" s="76">
        <f>IF($E19347="","",IFERROR(VLOOKUP(TRIM(E19347&amp;""),'Référentiel Articles'!$A$2:$F$634,5,FALSE),""))</f>
      </c>
      <c r="H19347" s="77" t="str">
        <v/>
      </c>
      <c r="I19347" s="76">
        <f>IF($E19347="","",IFERROR(VLOOKUP(TRIM(E19347&amp;""),'Référentiel Articles'!$A$2:$F$634,6,FALSE),""))</f>
      </c>
      <c r="J19347" s="78">
        <f>IF(OR($E19347="",$H19347=""),"",$H19347*$I19347)</f>
      </c>
      <c r="K19347" s="79" t="str">
        <v/>
      </c>
    </row>
    <row r="19348">
      <c r="A19348" s="81" t="str">
        <v/>
      </c>
      <c r="B19348" s="81" t="str">
        <v/>
      </c>
      <c r="C19348" s="83">
        <f>IF($E19348="","",IFERROR(VLOOKUP(TRIM(E19348&amp;""),'Référentiel Articles'!$A$2:$F$634,2,FALSE),""))</f>
      </c>
      <c r="D19348" s="83">
        <f>IF($E19348="","",IFERROR(VLOOKUP(TRIM(E19348&amp;""),'Référentiel Articles'!$A$2:$F$634,3,FALSE),""))</f>
      </c>
      <c r="E19348" s="81" t="str">
        <v/>
      </c>
      <c r="F19348" s="83">
        <f>IF($E19348="","",IFERROR(VLOOKUP(TRIM(E19348&amp;""),'Référentiel Articles'!$A$2:$F$634,4,FALSE),""))</f>
      </c>
      <c r="G19348" s="84">
        <f>IF($E19348="","",IFERROR(VLOOKUP(TRIM(E19348&amp;""),'Référentiel Articles'!$A$2:$F$634,5,FALSE),""))</f>
      </c>
      <c r="H19348" s="85" t="str">
        <v/>
      </c>
      <c r="I19348" s="84">
        <f>IF($E19348="","",IFERROR(VLOOKUP(TRIM(E19348&amp;""),'Référentiel Articles'!$A$2:$F$634,6,FALSE),""))</f>
      </c>
      <c r="J19348" s="90">
        <f>IF(OR($E19348="",$H19348=""),"",$H19348*$I19348)</f>
      </c>
      <c r="K19348" s="87" t="str">
        <v/>
      </c>
    </row>
    <row r="19349">
      <c r="A19349" s="74" t="str">
        <v/>
      </c>
      <c r="B19349" s="74" t="str">
        <v/>
      </c>
      <c r="C19349" s="75">
        <f>IF($E19349="","",IFERROR(VLOOKUP(TRIM(E19349&amp;""),'Référentiel Articles'!$A$2:$F$634,2,FALSE),""))</f>
      </c>
      <c r="D19349" s="75">
        <f>IF($E19349="","",IFERROR(VLOOKUP(TRIM(E19349&amp;""),'Référentiel Articles'!$A$2:$F$634,3,FALSE),""))</f>
      </c>
      <c r="E19349" s="74" t="str">
        <v/>
      </c>
      <c r="F19349" s="75">
        <f>IF($E19349="","",IFERROR(VLOOKUP(TRIM(E19349&amp;""),'Référentiel Articles'!$A$2:$F$634,4,FALSE),""))</f>
      </c>
      <c r="G19349" s="76">
        <f>IF($E19349="","",IFERROR(VLOOKUP(TRIM(E19349&amp;""),'Référentiel Articles'!$A$2:$F$634,5,FALSE),""))</f>
      </c>
      <c r="H19349" s="77" t="str">
        <v/>
      </c>
      <c r="I19349" s="76">
        <f>IF($E19349="","",IFERROR(VLOOKUP(TRIM(E19349&amp;""),'Référentiel Articles'!$A$2:$F$634,6,FALSE),""))</f>
      </c>
      <c r="J19349" s="78">
        <f>IF(OR($E19349="",$H19349=""),"",$H19349*$I19349)</f>
      </c>
      <c r="K19349" s="79" t="str">
        <v/>
      </c>
    </row>
    <row r="19350">
      <c r="A19350" s="81" t="str">
        <v/>
      </c>
      <c r="B19350" s="81" t="str">
        <v/>
      </c>
      <c r="C19350" s="83">
        <f>IF($E19350="","",IFERROR(VLOOKUP(TRIM(E19350&amp;""),'Référentiel Articles'!$A$2:$F$634,2,FALSE),""))</f>
      </c>
      <c r="D19350" s="83">
        <f>IF($E19350="","",IFERROR(VLOOKUP(TRIM(E19350&amp;""),'Référentiel Articles'!$A$2:$F$634,3,FALSE),""))</f>
      </c>
      <c r="E19350" s="81" t="str">
        <v/>
      </c>
      <c r="F19350" s="83">
        <f>IF($E19350="","",IFERROR(VLOOKUP(TRIM(E19350&amp;""),'Référentiel Articles'!$A$2:$F$634,4,FALSE),""))</f>
      </c>
      <c r="G19350" s="84">
        <f>IF($E19350="","",IFERROR(VLOOKUP(TRIM(E19350&amp;""),'Référentiel Articles'!$A$2:$F$634,5,FALSE),""))</f>
      </c>
      <c r="H19350" s="85" t="str">
        <v/>
      </c>
      <c r="I19350" s="84">
        <f>IF($E19350="","",IFERROR(VLOOKUP(TRIM(E19350&amp;""),'Référentiel Articles'!$A$2:$F$634,6,FALSE),""))</f>
      </c>
      <c r="J19350" s="90">
        <f>IF(OR($E19350="",$H19350=""),"",$H19350*$I19350)</f>
      </c>
      <c r="K19350" s="87" t="str">
        <v/>
      </c>
    </row>
    <row r="19351">
      <c r="A19351" s="74" t="str">
        <v/>
      </c>
      <c r="B19351" s="74" t="str">
        <v/>
      </c>
      <c r="C19351" s="75">
        <f>IF($E19351="","",IFERROR(VLOOKUP(TRIM(E19351&amp;""),'Référentiel Articles'!$A$2:$F$634,2,FALSE),""))</f>
      </c>
      <c r="D19351" s="75">
        <f>IF($E19351="","",IFERROR(VLOOKUP(TRIM(E19351&amp;""),'Référentiel Articles'!$A$2:$F$634,3,FALSE),""))</f>
      </c>
      <c r="E19351" s="74" t="str">
        <v/>
      </c>
      <c r="F19351" s="75">
        <f>IF($E19351="","",IFERROR(VLOOKUP(TRIM(E19351&amp;""),'Référentiel Articles'!$A$2:$F$634,4,FALSE),""))</f>
      </c>
      <c r="G19351" s="76">
        <f>IF($E19351="","",IFERROR(VLOOKUP(TRIM(E19351&amp;""),'Référentiel Articles'!$A$2:$F$634,5,FALSE),""))</f>
      </c>
      <c r="H19351" s="77" t="str">
        <v/>
      </c>
      <c r="I19351" s="76">
        <f>IF($E19351="","",IFERROR(VLOOKUP(TRIM(E19351&amp;""),'Référentiel Articles'!$A$2:$F$634,6,FALSE),""))</f>
      </c>
      <c r="J19351" s="78">
        <f>IF(OR($E19351="",$H19351=""),"",$H19351*$I19351)</f>
      </c>
      <c r="K19351" s="79" t="str">
        <v/>
      </c>
    </row>
    <row r="19352">
      <c r="A19352" s="81" t="str">
        <v/>
      </c>
      <c r="B19352" s="81" t="str">
        <v/>
      </c>
      <c r="C19352" s="83">
        <f>IF($E19352="","",IFERROR(VLOOKUP(TRIM(E19352&amp;""),'Référentiel Articles'!$A$2:$F$634,2,FALSE),""))</f>
      </c>
      <c r="D19352" s="83">
        <f>IF($E19352="","",IFERROR(VLOOKUP(TRIM(E19352&amp;""),'Référentiel Articles'!$A$2:$F$634,3,FALSE),""))</f>
      </c>
      <c r="E19352" s="81" t="str">
        <v/>
      </c>
      <c r="F19352" s="83">
        <f>IF($E19352="","",IFERROR(VLOOKUP(TRIM(E19352&amp;""),'Référentiel Articles'!$A$2:$F$634,4,FALSE),""))</f>
      </c>
      <c r="G19352" s="84">
        <f>IF($E19352="","",IFERROR(VLOOKUP(TRIM(E19352&amp;""),'Référentiel Articles'!$A$2:$F$634,5,FALSE),""))</f>
      </c>
      <c r="H19352" s="85" t="str">
        <v/>
      </c>
      <c r="I19352" s="84">
        <f>IF($E19352="","",IFERROR(VLOOKUP(TRIM(E19352&amp;""),'Référentiel Articles'!$A$2:$F$634,6,FALSE),""))</f>
      </c>
      <c r="J19352" s="90">
        <f>IF(OR($E19352="",$H19352=""),"",$H19352*$I19352)</f>
      </c>
      <c r="K19352" s="87" t="str">
        <v/>
      </c>
    </row>
    <row r="19353">
      <c r="A19353" s="74" t="str">
        <v/>
      </c>
      <c r="B19353" s="74" t="str">
        <v/>
      </c>
      <c r="C19353" s="75">
        <f>IF($E19353="","",IFERROR(VLOOKUP(TRIM(E19353&amp;""),'Référentiel Articles'!$A$2:$F$634,2,FALSE),""))</f>
      </c>
      <c r="D19353" s="75">
        <f>IF($E19353="","",IFERROR(VLOOKUP(TRIM(E19353&amp;""),'Référentiel Articles'!$A$2:$F$634,3,FALSE),""))</f>
      </c>
      <c r="E19353" s="74" t="str">
        <v/>
      </c>
      <c r="F19353" s="75">
        <f>IF($E19353="","",IFERROR(VLOOKUP(TRIM(E19353&amp;""),'Référentiel Articles'!$A$2:$F$634,4,FALSE),""))</f>
      </c>
      <c r="G19353" s="76">
        <f>IF($E19353="","",IFERROR(VLOOKUP(TRIM(E19353&amp;""),'Référentiel Articles'!$A$2:$F$634,5,FALSE),""))</f>
      </c>
      <c r="H19353" s="77" t="str">
        <v/>
      </c>
      <c r="I19353" s="76">
        <f>IF($E19353="","",IFERROR(VLOOKUP(TRIM(E19353&amp;""),'Référentiel Articles'!$A$2:$F$634,6,FALSE),""))</f>
      </c>
      <c r="J19353" s="78">
        <f>IF(OR($E19353="",$H19353=""),"",$H19353*$I19353)</f>
      </c>
      <c r="K19353" s="79" t="str">
        <v/>
      </c>
    </row>
    <row r="19354">
      <c r="A19354" s="81" t="str">
        <v/>
      </c>
      <c r="B19354" s="81" t="str">
        <v/>
      </c>
      <c r="C19354" s="83">
        <f>IF($E19354="","",IFERROR(VLOOKUP(TRIM(E19354&amp;""),'Référentiel Articles'!$A$2:$F$634,2,FALSE),""))</f>
      </c>
      <c r="D19354" s="83">
        <f>IF($E19354="","",IFERROR(VLOOKUP(TRIM(E19354&amp;""),'Référentiel Articles'!$A$2:$F$634,3,FALSE),""))</f>
      </c>
      <c r="E19354" s="81" t="str">
        <v/>
      </c>
      <c r="F19354" s="83">
        <f>IF($E19354="","",IFERROR(VLOOKUP(TRIM(E19354&amp;""),'Référentiel Articles'!$A$2:$F$634,4,FALSE),""))</f>
      </c>
      <c r="G19354" s="84">
        <f>IF($E19354="","",IFERROR(VLOOKUP(TRIM(E19354&amp;""),'Référentiel Articles'!$A$2:$F$634,5,FALSE),""))</f>
      </c>
      <c r="H19354" s="85" t="str">
        <v/>
      </c>
      <c r="I19354" s="84">
        <f>IF($E19354="","",IFERROR(VLOOKUP(TRIM(E19354&amp;""),'Référentiel Articles'!$A$2:$F$634,6,FALSE),""))</f>
      </c>
      <c r="J19354" s="90">
        <f>IF(OR($E19354="",$H19354=""),"",$H19354*$I19354)</f>
      </c>
      <c r="K19354" s="87" t="str">
        <v/>
      </c>
    </row>
    <row r="19355">
      <c r="A19355" s="74" t="str">
        <v/>
      </c>
      <c r="B19355" s="74" t="str">
        <v/>
      </c>
      <c r="C19355" s="75">
        <f>IF($E19355="","",IFERROR(VLOOKUP(TRIM(E19355&amp;""),'Référentiel Articles'!$A$2:$F$634,2,FALSE),""))</f>
      </c>
      <c r="D19355" s="75">
        <f>IF($E19355="","",IFERROR(VLOOKUP(TRIM(E19355&amp;""),'Référentiel Articles'!$A$2:$F$634,3,FALSE),""))</f>
      </c>
      <c r="E19355" s="74" t="str">
        <v/>
      </c>
      <c r="F19355" s="75">
        <f>IF($E19355="","",IFERROR(VLOOKUP(TRIM(E19355&amp;""),'Référentiel Articles'!$A$2:$F$634,4,FALSE),""))</f>
      </c>
      <c r="G19355" s="76">
        <f>IF($E19355="","",IFERROR(VLOOKUP(TRIM(E19355&amp;""),'Référentiel Articles'!$A$2:$F$634,5,FALSE),""))</f>
      </c>
      <c r="H19355" s="77" t="str">
        <v/>
      </c>
      <c r="I19355" s="76">
        <f>IF($E19355="","",IFERROR(VLOOKUP(TRIM(E19355&amp;""),'Référentiel Articles'!$A$2:$F$634,6,FALSE),""))</f>
      </c>
      <c r="J19355" s="78">
        <f>IF(OR($E19355="",$H19355=""),"",$H19355*$I19355)</f>
      </c>
      <c r="K19355" s="79" t="str">
        <v/>
      </c>
    </row>
    <row r="19356">
      <c r="A19356" s="81" t="str">
        <v/>
      </c>
      <c r="B19356" s="81" t="str">
        <v/>
      </c>
      <c r="C19356" s="83">
        <f>IF($E19356="","",IFERROR(VLOOKUP(TRIM(E19356&amp;""),'Référentiel Articles'!$A$2:$F$634,2,FALSE),""))</f>
      </c>
      <c r="D19356" s="83">
        <f>IF($E19356="","",IFERROR(VLOOKUP(TRIM(E19356&amp;""),'Référentiel Articles'!$A$2:$F$634,3,FALSE),""))</f>
      </c>
      <c r="E19356" s="81" t="str">
        <v/>
      </c>
      <c r="F19356" s="83">
        <f>IF($E19356="","",IFERROR(VLOOKUP(TRIM(E19356&amp;""),'Référentiel Articles'!$A$2:$F$634,4,FALSE),""))</f>
      </c>
      <c r="G19356" s="84">
        <f>IF($E19356="","",IFERROR(VLOOKUP(TRIM(E19356&amp;""),'Référentiel Articles'!$A$2:$F$634,5,FALSE),""))</f>
      </c>
      <c r="H19356" s="85" t="str">
        <v/>
      </c>
      <c r="I19356" s="84">
        <f>IF($E19356="","",IFERROR(VLOOKUP(TRIM(E19356&amp;""),'Référentiel Articles'!$A$2:$F$634,6,FALSE),""))</f>
      </c>
      <c r="J19356" s="90">
        <f>IF(OR($E19356="",$H19356=""),"",$H19356*$I19356)</f>
      </c>
      <c r="K19356" s="87" t="str">
        <v/>
      </c>
    </row>
    <row r="19357">
      <c r="A19357" s="74" t="str">
        <v/>
      </c>
      <c r="B19357" s="74" t="str">
        <v/>
      </c>
      <c r="C19357" s="75">
        <f>IF($E19357="","",IFERROR(VLOOKUP(TRIM(E19357&amp;""),'Référentiel Articles'!$A$2:$F$634,2,FALSE),""))</f>
      </c>
      <c r="D19357" s="75">
        <f>IF($E19357="","",IFERROR(VLOOKUP(TRIM(E19357&amp;""),'Référentiel Articles'!$A$2:$F$634,3,FALSE),""))</f>
      </c>
      <c r="E19357" s="74" t="str">
        <v/>
      </c>
      <c r="F19357" s="75">
        <f>IF($E19357="","",IFERROR(VLOOKUP(TRIM(E19357&amp;""),'Référentiel Articles'!$A$2:$F$634,4,FALSE),""))</f>
      </c>
      <c r="G19357" s="76">
        <f>IF($E19357="","",IFERROR(VLOOKUP(TRIM(E19357&amp;""),'Référentiel Articles'!$A$2:$F$634,5,FALSE),""))</f>
      </c>
      <c r="H19357" s="77" t="str">
        <v/>
      </c>
      <c r="I19357" s="76">
        <f>IF($E19357="","",IFERROR(VLOOKUP(TRIM(E19357&amp;""),'Référentiel Articles'!$A$2:$F$634,6,FALSE),""))</f>
      </c>
      <c r="J19357" s="78">
        <f>IF(OR($E19357="",$H19357=""),"",$H19357*$I19357)</f>
      </c>
      <c r="K19357" s="79" t="str">
        <v/>
      </c>
    </row>
    <row r="19358">
      <c r="A19358" s="81" t="str">
        <v/>
      </c>
      <c r="B19358" s="81" t="str">
        <v/>
      </c>
      <c r="C19358" s="83">
        <f>IF($E19358="","",IFERROR(VLOOKUP(TRIM(E19358&amp;""),'Référentiel Articles'!$A$2:$F$634,2,FALSE),""))</f>
      </c>
      <c r="D19358" s="83">
        <f>IF($E19358="","",IFERROR(VLOOKUP(TRIM(E19358&amp;""),'Référentiel Articles'!$A$2:$F$634,3,FALSE),""))</f>
      </c>
      <c r="E19358" s="81" t="str">
        <v/>
      </c>
      <c r="F19358" s="83">
        <f>IF($E19358="","",IFERROR(VLOOKUP(TRIM(E19358&amp;""),'Référentiel Articles'!$A$2:$F$634,4,FALSE),""))</f>
      </c>
      <c r="G19358" s="84">
        <f>IF($E19358="","",IFERROR(VLOOKUP(TRIM(E19358&amp;""),'Référentiel Articles'!$A$2:$F$634,5,FALSE),""))</f>
      </c>
      <c r="H19358" s="85" t="str">
        <v/>
      </c>
      <c r="I19358" s="84">
        <f>IF($E19358="","",IFERROR(VLOOKUP(TRIM(E19358&amp;""),'Référentiel Articles'!$A$2:$F$634,6,FALSE),""))</f>
      </c>
      <c r="J19358" s="90">
        <f>IF(OR($E19358="",$H19358=""),"",$H19358*$I19358)</f>
      </c>
      <c r="K19358" s="87" t="str">
        <v/>
      </c>
    </row>
    <row r="19359">
      <c r="A19359" s="74" t="str">
        <v/>
      </c>
      <c r="B19359" s="74" t="str">
        <v/>
      </c>
      <c r="C19359" s="75">
        <f>IF($E19359="","",IFERROR(VLOOKUP(TRIM(E19359&amp;""),'Référentiel Articles'!$A$2:$F$634,2,FALSE),""))</f>
      </c>
      <c r="D19359" s="75">
        <f>IF($E19359="","",IFERROR(VLOOKUP(TRIM(E19359&amp;""),'Référentiel Articles'!$A$2:$F$634,3,FALSE),""))</f>
      </c>
      <c r="E19359" s="74" t="str">
        <v/>
      </c>
      <c r="F19359" s="75">
        <f>IF($E19359="","",IFERROR(VLOOKUP(TRIM(E19359&amp;""),'Référentiel Articles'!$A$2:$F$634,4,FALSE),""))</f>
      </c>
      <c r="G19359" s="76">
        <f>IF($E19359="","",IFERROR(VLOOKUP(TRIM(E19359&amp;""),'Référentiel Articles'!$A$2:$F$634,5,FALSE),""))</f>
      </c>
      <c r="H19359" s="77" t="str">
        <v/>
      </c>
      <c r="I19359" s="76">
        <f>IF($E19359="","",IFERROR(VLOOKUP(TRIM(E19359&amp;""),'Référentiel Articles'!$A$2:$F$634,6,FALSE),""))</f>
      </c>
      <c r="J19359" s="78">
        <f>IF(OR($E19359="",$H19359=""),"",$H19359*$I19359)</f>
      </c>
      <c r="K19359" s="79" t="str">
        <v/>
      </c>
    </row>
    <row r="19360">
      <c r="A19360" s="81" t="str">
        <v/>
      </c>
      <c r="B19360" s="81" t="str">
        <v/>
      </c>
      <c r="C19360" s="83">
        <f>IF($E19360="","",IFERROR(VLOOKUP(TRIM(E19360&amp;""),'Référentiel Articles'!$A$2:$F$634,2,FALSE),""))</f>
      </c>
      <c r="D19360" s="83">
        <f>IF($E19360="","",IFERROR(VLOOKUP(TRIM(E19360&amp;""),'Référentiel Articles'!$A$2:$F$634,3,FALSE),""))</f>
      </c>
      <c r="E19360" s="81" t="str">
        <v/>
      </c>
      <c r="F19360" s="83">
        <f>IF($E19360="","",IFERROR(VLOOKUP(TRIM(E19360&amp;""),'Référentiel Articles'!$A$2:$F$634,4,FALSE),""))</f>
      </c>
      <c r="G19360" s="84">
        <f>IF($E19360="","",IFERROR(VLOOKUP(TRIM(E19360&amp;""),'Référentiel Articles'!$A$2:$F$634,5,FALSE),""))</f>
      </c>
      <c r="H19360" s="85" t="str">
        <v/>
      </c>
      <c r="I19360" s="84">
        <f>IF($E19360="","",IFERROR(VLOOKUP(TRIM(E19360&amp;""),'Référentiel Articles'!$A$2:$F$634,6,FALSE),""))</f>
      </c>
      <c r="J19360" s="90">
        <f>IF(OR($E19360="",$H19360=""),"",$H19360*$I19360)</f>
      </c>
      <c r="K19360" s="87" t="str">
        <v/>
      </c>
    </row>
    <row r="19361">
      <c r="A19361" s="74" t="str">
        <v/>
      </c>
      <c r="B19361" s="74" t="str">
        <v/>
      </c>
      <c r="C19361" s="75">
        <f>IF($E19361="","",IFERROR(VLOOKUP(TRIM(E19361&amp;""),'Référentiel Articles'!$A$2:$F$634,2,FALSE),""))</f>
      </c>
      <c r="D19361" s="75">
        <f>IF($E19361="","",IFERROR(VLOOKUP(TRIM(E19361&amp;""),'Référentiel Articles'!$A$2:$F$634,3,FALSE),""))</f>
      </c>
      <c r="E19361" s="74" t="str">
        <v/>
      </c>
      <c r="F19361" s="75">
        <f>IF($E19361="","",IFERROR(VLOOKUP(TRIM(E19361&amp;""),'Référentiel Articles'!$A$2:$F$634,4,FALSE),""))</f>
      </c>
      <c r="G19361" s="76">
        <f>IF($E19361="","",IFERROR(VLOOKUP(TRIM(E19361&amp;""),'Référentiel Articles'!$A$2:$F$634,5,FALSE),""))</f>
      </c>
      <c r="H19361" s="77" t="str">
        <v/>
      </c>
      <c r="I19361" s="76">
        <f>IF($E19361="","",IFERROR(VLOOKUP(TRIM(E19361&amp;""),'Référentiel Articles'!$A$2:$F$634,6,FALSE),""))</f>
      </c>
      <c r="J19361" s="78">
        <f>IF(OR($E19361="",$H19361=""),"",$H19361*$I19361)</f>
      </c>
      <c r="K19361" s="79" t="str">
        <v/>
      </c>
    </row>
    <row r="19362">
      <c r="A19362" s="81" t="str">
        <v/>
      </c>
      <c r="B19362" s="81" t="str">
        <v/>
      </c>
      <c r="C19362" s="83">
        <f>IF($E19362="","",IFERROR(VLOOKUP(TRIM(E19362&amp;""),'Référentiel Articles'!$A$2:$F$634,2,FALSE),""))</f>
      </c>
      <c r="D19362" s="83">
        <f>IF($E19362="","",IFERROR(VLOOKUP(TRIM(E19362&amp;""),'Référentiel Articles'!$A$2:$F$634,3,FALSE),""))</f>
      </c>
      <c r="E19362" s="81" t="str">
        <v/>
      </c>
      <c r="F19362" s="83">
        <f>IF($E19362="","",IFERROR(VLOOKUP(TRIM(E19362&amp;""),'Référentiel Articles'!$A$2:$F$634,4,FALSE),""))</f>
      </c>
      <c r="G19362" s="84">
        <f>IF($E19362="","",IFERROR(VLOOKUP(TRIM(E19362&amp;""),'Référentiel Articles'!$A$2:$F$634,5,FALSE),""))</f>
      </c>
      <c r="H19362" s="85" t="str">
        <v/>
      </c>
      <c r="I19362" s="84">
        <f>IF($E19362="","",IFERROR(VLOOKUP(TRIM(E19362&amp;""),'Référentiel Articles'!$A$2:$F$634,6,FALSE),""))</f>
      </c>
      <c r="J19362" s="90">
        <f>IF(OR($E19362="",$H19362=""),"",$H19362*$I19362)</f>
      </c>
      <c r="K19362" s="87" t="str">
        <v/>
      </c>
    </row>
    <row r="19363">
      <c r="A19363" s="74" t="str">
        <v/>
      </c>
      <c r="B19363" s="74" t="str">
        <v/>
      </c>
      <c r="C19363" s="75">
        <f>IF($E19363="","",IFERROR(VLOOKUP(TRIM(E19363&amp;""),'Référentiel Articles'!$A$2:$F$634,2,FALSE),""))</f>
      </c>
      <c r="D19363" s="75">
        <f>IF($E19363="","",IFERROR(VLOOKUP(TRIM(E19363&amp;""),'Référentiel Articles'!$A$2:$F$634,3,FALSE),""))</f>
      </c>
      <c r="E19363" s="74" t="str">
        <v/>
      </c>
      <c r="F19363" s="75">
        <f>IF($E19363="","",IFERROR(VLOOKUP(TRIM(E19363&amp;""),'Référentiel Articles'!$A$2:$F$634,4,FALSE),""))</f>
      </c>
      <c r="G19363" s="76">
        <f>IF($E19363="","",IFERROR(VLOOKUP(TRIM(E19363&amp;""),'Référentiel Articles'!$A$2:$F$634,5,FALSE),""))</f>
      </c>
      <c r="H19363" s="77" t="str">
        <v/>
      </c>
      <c r="I19363" s="76">
        <f>IF($E19363="","",IFERROR(VLOOKUP(TRIM(E19363&amp;""),'Référentiel Articles'!$A$2:$F$634,6,FALSE),""))</f>
      </c>
      <c r="J19363" s="78">
        <f>IF(OR($E19363="",$H19363=""),"",$H19363*$I19363)</f>
      </c>
      <c r="K19363" s="79" t="str">
        <v/>
      </c>
    </row>
    <row r="19364">
      <c r="A19364" s="81" t="str">
        <v/>
      </c>
      <c r="B19364" s="81" t="str">
        <v/>
      </c>
      <c r="C19364" s="83">
        <f>IF($E19364="","",IFERROR(VLOOKUP(TRIM(E19364&amp;""),'Référentiel Articles'!$A$2:$F$634,2,FALSE),""))</f>
      </c>
      <c r="D19364" s="83">
        <f>IF($E19364="","",IFERROR(VLOOKUP(TRIM(E19364&amp;""),'Référentiel Articles'!$A$2:$F$634,3,FALSE),""))</f>
      </c>
      <c r="E19364" s="81" t="str">
        <v/>
      </c>
      <c r="F19364" s="83">
        <f>IF($E19364="","",IFERROR(VLOOKUP(TRIM(E19364&amp;""),'Référentiel Articles'!$A$2:$F$634,4,FALSE),""))</f>
      </c>
      <c r="G19364" s="84">
        <f>IF($E19364="","",IFERROR(VLOOKUP(TRIM(E19364&amp;""),'Référentiel Articles'!$A$2:$F$634,5,FALSE),""))</f>
      </c>
      <c r="H19364" s="85" t="str">
        <v/>
      </c>
      <c r="I19364" s="84">
        <f>IF($E19364="","",IFERROR(VLOOKUP(TRIM(E19364&amp;""),'Référentiel Articles'!$A$2:$F$634,6,FALSE),""))</f>
      </c>
      <c r="J19364" s="90">
        <f>IF(OR($E19364="",$H19364=""),"",$H19364*$I19364)</f>
      </c>
      <c r="K19364" s="87" t="str">
        <v/>
      </c>
    </row>
    <row r="19365">
      <c r="A19365" s="74" t="str">
        <v/>
      </c>
      <c r="B19365" s="74" t="str">
        <v/>
      </c>
      <c r="C19365" s="75">
        <f>IF($E19365="","",IFERROR(VLOOKUP(TRIM(E19365&amp;""),'Référentiel Articles'!$A$2:$F$634,2,FALSE),""))</f>
      </c>
      <c r="D19365" s="75">
        <f>IF($E19365="","",IFERROR(VLOOKUP(TRIM(E19365&amp;""),'Référentiel Articles'!$A$2:$F$634,3,FALSE),""))</f>
      </c>
      <c r="E19365" s="74" t="str">
        <v/>
      </c>
      <c r="F19365" s="75">
        <f>IF($E19365="","",IFERROR(VLOOKUP(TRIM(E19365&amp;""),'Référentiel Articles'!$A$2:$F$634,4,FALSE),""))</f>
      </c>
      <c r="G19365" s="76">
        <f>IF($E19365="","",IFERROR(VLOOKUP(TRIM(E19365&amp;""),'Référentiel Articles'!$A$2:$F$634,5,FALSE),""))</f>
      </c>
      <c r="H19365" s="77" t="str">
        <v/>
      </c>
      <c r="I19365" s="76">
        <f>IF($E19365="","",IFERROR(VLOOKUP(TRIM(E19365&amp;""),'Référentiel Articles'!$A$2:$F$634,6,FALSE),""))</f>
      </c>
      <c r="J19365" s="78">
        <f>IF(OR($E19365="",$H19365=""),"",$H19365*$I19365)</f>
      </c>
      <c r="K19365" s="79" t="str">
        <v/>
      </c>
    </row>
    <row r="19366">
      <c r="A19366" s="81" t="str">
        <v/>
      </c>
      <c r="B19366" s="81" t="str">
        <v/>
      </c>
      <c r="C19366" s="83">
        <f>IF($E19366="","",IFERROR(VLOOKUP(TRIM(E19366&amp;""),'Référentiel Articles'!$A$2:$F$634,2,FALSE),""))</f>
      </c>
      <c r="D19366" s="83">
        <f>IF($E19366="","",IFERROR(VLOOKUP(TRIM(E19366&amp;""),'Référentiel Articles'!$A$2:$F$634,3,FALSE),""))</f>
      </c>
      <c r="E19366" s="81" t="str">
        <v/>
      </c>
      <c r="F19366" s="83">
        <f>IF($E19366="","",IFERROR(VLOOKUP(TRIM(E19366&amp;""),'Référentiel Articles'!$A$2:$F$634,4,FALSE),""))</f>
      </c>
      <c r="G19366" s="84">
        <f>IF($E19366="","",IFERROR(VLOOKUP(TRIM(E19366&amp;""),'Référentiel Articles'!$A$2:$F$634,5,FALSE),""))</f>
      </c>
      <c r="H19366" s="85" t="str">
        <v/>
      </c>
      <c r="I19366" s="84">
        <f>IF($E19366="","",IFERROR(VLOOKUP(TRIM(E19366&amp;""),'Référentiel Articles'!$A$2:$F$634,6,FALSE),""))</f>
      </c>
      <c r="J19366" s="90">
        <f>IF(OR($E19366="",$H19366=""),"",$H19366*$I19366)</f>
      </c>
      <c r="K19366" s="87" t="str">
        <v/>
      </c>
    </row>
    <row r="19367">
      <c r="A19367" s="74" t="str">
        <v/>
      </c>
      <c r="B19367" s="74" t="str">
        <v/>
      </c>
      <c r="C19367" s="75">
        <f>IF($E19367="","",IFERROR(VLOOKUP(TRIM(E19367&amp;""),'Référentiel Articles'!$A$2:$F$634,2,FALSE),""))</f>
      </c>
      <c r="D19367" s="75">
        <f>IF($E19367="","",IFERROR(VLOOKUP(TRIM(E19367&amp;""),'Référentiel Articles'!$A$2:$F$634,3,FALSE),""))</f>
      </c>
      <c r="E19367" s="74" t="str">
        <v/>
      </c>
      <c r="F19367" s="75">
        <f>IF($E19367="","",IFERROR(VLOOKUP(TRIM(E19367&amp;""),'Référentiel Articles'!$A$2:$F$634,4,FALSE),""))</f>
      </c>
      <c r="G19367" s="76">
        <f>IF($E19367="","",IFERROR(VLOOKUP(TRIM(E19367&amp;""),'Référentiel Articles'!$A$2:$F$634,5,FALSE),""))</f>
      </c>
      <c r="H19367" s="77" t="str">
        <v/>
      </c>
      <c r="I19367" s="76">
        <f>IF($E19367="","",IFERROR(VLOOKUP(TRIM(E19367&amp;""),'Référentiel Articles'!$A$2:$F$634,6,FALSE),""))</f>
      </c>
      <c r="J19367" s="78">
        <f>IF(OR($E19367="",$H19367=""),"",$H19367*$I19367)</f>
      </c>
      <c r="K19367" s="79" t="str">
        <v/>
      </c>
    </row>
    <row r="19368">
      <c r="A19368" s="81" t="str">
        <v/>
      </c>
      <c r="B19368" s="81" t="str">
        <v/>
      </c>
      <c r="C19368" s="83">
        <f>IF($E19368="","",IFERROR(VLOOKUP(TRIM(E19368&amp;""),'Référentiel Articles'!$A$2:$F$634,2,FALSE),""))</f>
      </c>
      <c r="D19368" s="83">
        <f>IF($E19368="","",IFERROR(VLOOKUP(TRIM(E19368&amp;""),'Référentiel Articles'!$A$2:$F$634,3,FALSE),""))</f>
      </c>
      <c r="E19368" s="81" t="str">
        <v/>
      </c>
      <c r="F19368" s="83">
        <f>IF($E19368="","",IFERROR(VLOOKUP(TRIM(E19368&amp;""),'Référentiel Articles'!$A$2:$F$634,4,FALSE),""))</f>
      </c>
      <c r="G19368" s="84">
        <f>IF($E19368="","",IFERROR(VLOOKUP(TRIM(E19368&amp;""),'Référentiel Articles'!$A$2:$F$634,5,FALSE),""))</f>
      </c>
      <c r="H19368" s="85" t="str">
        <v/>
      </c>
      <c r="I19368" s="84">
        <f>IF($E19368="","",IFERROR(VLOOKUP(TRIM(E19368&amp;""),'Référentiel Articles'!$A$2:$F$634,6,FALSE),""))</f>
      </c>
      <c r="J19368" s="90">
        <f>IF(OR($E19368="",$H19368=""),"",$H19368*$I19368)</f>
      </c>
      <c r="K19368" s="87" t="str">
        <v/>
      </c>
    </row>
    <row r="19369">
      <c r="A19369" s="74" t="str">
        <v/>
      </c>
      <c r="B19369" s="74" t="str">
        <v/>
      </c>
      <c r="C19369" s="75">
        <f>IF($E19369="","",IFERROR(VLOOKUP(TRIM(E19369&amp;""),'Référentiel Articles'!$A$2:$F$634,2,FALSE),""))</f>
      </c>
      <c r="D19369" s="75">
        <f>IF($E19369="","",IFERROR(VLOOKUP(TRIM(E19369&amp;""),'Référentiel Articles'!$A$2:$F$634,3,FALSE),""))</f>
      </c>
      <c r="E19369" s="74" t="str">
        <v/>
      </c>
      <c r="F19369" s="75">
        <f>IF($E19369="","",IFERROR(VLOOKUP(TRIM(E19369&amp;""),'Référentiel Articles'!$A$2:$F$634,4,FALSE),""))</f>
      </c>
      <c r="G19369" s="76">
        <f>IF($E19369="","",IFERROR(VLOOKUP(TRIM(E19369&amp;""),'Référentiel Articles'!$A$2:$F$634,5,FALSE),""))</f>
      </c>
      <c r="H19369" s="77" t="str">
        <v/>
      </c>
      <c r="I19369" s="76">
        <f>IF($E19369="","",IFERROR(VLOOKUP(TRIM(E19369&amp;""),'Référentiel Articles'!$A$2:$F$634,6,FALSE),""))</f>
      </c>
      <c r="J19369" s="78">
        <f>IF(OR($E19369="",$H19369=""),"",$H19369*$I19369)</f>
      </c>
      <c r="K19369" s="79" t="str">
        <v/>
      </c>
    </row>
    <row r="19370">
      <c r="A19370" s="81" t="str">
        <v/>
      </c>
      <c r="B19370" s="81" t="str">
        <v/>
      </c>
      <c r="C19370" s="83">
        <f>IF($E19370="","",IFERROR(VLOOKUP(TRIM(E19370&amp;""),'Référentiel Articles'!$A$2:$F$634,2,FALSE),""))</f>
      </c>
      <c r="D19370" s="83">
        <f>IF($E19370="","",IFERROR(VLOOKUP(TRIM(E19370&amp;""),'Référentiel Articles'!$A$2:$F$634,3,FALSE),""))</f>
      </c>
      <c r="E19370" s="81" t="str">
        <v/>
      </c>
      <c r="F19370" s="83">
        <f>IF($E19370="","",IFERROR(VLOOKUP(TRIM(E19370&amp;""),'Référentiel Articles'!$A$2:$F$634,4,FALSE),""))</f>
      </c>
      <c r="G19370" s="84">
        <f>IF($E19370="","",IFERROR(VLOOKUP(TRIM(E19370&amp;""),'Référentiel Articles'!$A$2:$F$634,5,FALSE),""))</f>
      </c>
      <c r="H19370" s="85" t="str">
        <v/>
      </c>
      <c r="I19370" s="84">
        <f>IF($E19370="","",IFERROR(VLOOKUP(TRIM(E19370&amp;""),'Référentiel Articles'!$A$2:$F$634,6,FALSE),""))</f>
      </c>
      <c r="J19370" s="90">
        <f>IF(OR($E19370="",$H19370=""),"",$H19370*$I19370)</f>
      </c>
      <c r="K19370" s="87" t="str">
        <v/>
      </c>
    </row>
    <row r="19371">
      <c r="A19371" s="74" t="str">
        <v/>
      </c>
      <c r="B19371" s="74" t="str">
        <v/>
      </c>
      <c r="C19371" s="75">
        <f>IF($E19371="","",IFERROR(VLOOKUP(TRIM(E19371&amp;""),'Référentiel Articles'!$A$2:$F$634,2,FALSE),""))</f>
      </c>
      <c r="D19371" s="75">
        <f>IF($E19371="","",IFERROR(VLOOKUP(TRIM(E19371&amp;""),'Référentiel Articles'!$A$2:$F$634,3,FALSE),""))</f>
      </c>
      <c r="E19371" s="74" t="str">
        <v/>
      </c>
      <c r="F19371" s="75">
        <f>IF($E19371="","",IFERROR(VLOOKUP(TRIM(E19371&amp;""),'Référentiel Articles'!$A$2:$F$634,4,FALSE),""))</f>
      </c>
      <c r="G19371" s="76">
        <f>IF($E19371="","",IFERROR(VLOOKUP(TRIM(E19371&amp;""),'Référentiel Articles'!$A$2:$F$634,5,FALSE),""))</f>
      </c>
      <c r="H19371" s="77" t="str">
        <v/>
      </c>
      <c r="I19371" s="76">
        <f>IF($E19371="","",IFERROR(VLOOKUP(TRIM(E19371&amp;""),'Référentiel Articles'!$A$2:$F$634,6,FALSE),""))</f>
      </c>
      <c r="J19371" s="78">
        <f>IF(OR($E19371="",$H19371=""),"",$H19371*$I19371)</f>
      </c>
      <c r="K19371" s="79" t="str">
        <v/>
      </c>
    </row>
    <row r="19372">
      <c r="A19372" s="81" t="str">
        <v/>
      </c>
      <c r="B19372" s="81" t="str">
        <v/>
      </c>
      <c r="C19372" s="83">
        <f>IF($E19372="","",IFERROR(VLOOKUP(TRIM(E19372&amp;""),'Référentiel Articles'!$A$2:$F$634,2,FALSE),""))</f>
      </c>
      <c r="D19372" s="83">
        <f>IF($E19372="","",IFERROR(VLOOKUP(TRIM(E19372&amp;""),'Référentiel Articles'!$A$2:$F$634,3,FALSE),""))</f>
      </c>
      <c r="E19372" s="81" t="str">
        <v/>
      </c>
      <c r="F19372" s="83">
        <f>IF($E19372="","",IFERROR(VLOOKUP(TRIM(E19372&amp;""),'Référentiel Articles'!$A$2:$F$634,4,FALSE),""))</f>
      </c>
      <c r="G19372" s="84">
        <f>IF($E19372="","",IFERROR(VLOOKUP(TRIM(E19372&amp;""),'Référentiel Articles'!$A$2:$F$634,5,FALSE),""))</f>
      </c>
      <c r="H19372" s="85" t="str">
        <v/>
      </c>
      <c r="I19372" s="84">
        <f>IF($E19372="","",IFERROR(VLOOKUP(TRIM(E19372&amp;""),'Référentiel Articles'!$A$2:$F$634,6,FALSE),""))</f>
      </c>
      <c r="J19372" s="90">
        <f>IF(OR($E19372="",$H19372=""),"",$H19372*$I19372)</f>
      </c>
      <c r="K19372" s="87" t="str">
        <v/>
      </c>
    </row>
    <row r="19373">
      <c r="A19373" s="74" t="str">
        <v/>
      </c>
      <c r="B19373" s="74" t="str">
        <v/>
      </c>
      <c r="C19373" s="75">
        <f>IF($E19373="","",IFERROR(VLOOKUP(TRIM(E19373&amp;""),'Référentiel Articles'!$A$2:$F$634,2,FALSE),""))</f>
      </c>
      <c r="D19373" s="75">
        <f>IF($E19373="","",IFERROR(VLOOKUP(TRIM(E19373&amp;""),'Référentiel Articles'!$A$2:$F$634,3,FALSE),""))</f>
      </c>
      <c r="E19373" s="74" t="str">
        <v/>
      </c>
      <c r="F19373" s="75">
        <f>IF($E19373="","",IFERROR(VLOOKUP(TRIM(E19373&amp;""),'Référentiel Articles'!$A$2:$F$634,4,FALSE),""))</f>
      </c>
      <c r="G19373" s="76">
        <f>IF($E19373="","",IFERROR(VLOOKUP(TRIM(E19373&amp;""),'Référentiel Articles'!$A$2:$F$634,5,FALSE),""))</f>
      </c>
      <c r="H19373" s="77" t="str">
        <v/>
      </c>
      <c r="I19373" s="76">
        <f>IF($E19373="","",IFERROR(VLOOKUP(TRIM(E19373&amp;""),'Référentiel Articles'!$A$2:$F$634,6,FALSE),""))</f>
      </c>
      <c r="J19373" s="78">
        <f>IF(OR($E19373="",$H19373=""),"",$H19373*$I19373)</f>
      </c>
      <c r="K19373" s="79" t="str">
        <v/>
      </c>
    </row>
    <row r="19374">
      <c r="A19374" s="81" t="str">
        <v/>
      </c>
      <c r="B19374" s="81" t="str">
        <v/>
      </c>
      <c r="C19374" s="83">
        <f>IF($E19374="","",IFERROR(VLOOKUP(TRIM(E19374&amp;""),'Référentiel Articles'!$A$2:$F$634,2,FALSE),""))</f>
      </c>
      <c r="D19374" s="83">
        <f>IF($E19374="","",IFERROR(VLOOKUP(TRIM(E19374&amp;""),'Référentiel Articles'!$A$2:$F$634,3,FALSE),""))</f>
      </c>
      <c r="E19374" s="81" t="str">
        <v/>
      </c>
      <c r="F19374" s="83">
        <f>IF($E19374="","",IFERROR(VLOOKUP(TRIM(E19374&amp;""),'Référentiel Articles'!$A$2:$F$634,4,FALSE),""))</f>
      </c>
      <c r="G19374" s="84">
        <f>IF($E19374="","",IFERROR(VLOOKUP(TRIM(E19374&amp;""),'Référentiel Articles'!$A$2:$F$634,5,FALSE),""))</f>
      </c>
      <c r="H19374" s="85" t="str">
        <v/>
      </c>
      <c r="I19374" s="84">
        <f>IF($E19374="","",IFERROR(VLOOKUP(TRIM(E19374&amp;""),'Référentiel Articles'!$A$2:$F$634,6,FALSE),""))</f>
      </c>
      <c r="J19374" s="90">
        <f>IF(OR($E19374="",$H19374=""),"",$H19374*$I19374)</f>
      </c>
      <c r="K19374" s="87" t="str">
        <v/>
      </c>
    </row>
    <row r="19375">
      <c r="A19375" s="74" t="str">
        <v/>
      </c>
      <c r="B19375" s="74" t="str">
        <v/>
      </c>
      <c r="C19375" s="75">
        <f>IF($E19375="","",IFERROR(VLOOKUP(TRIM(E19375&amp;""),'Référentiel Articles'!$A$2:$F$634,2,FALSE),""))</f>
      </c>
      <c r="D19375" s="75">
        <f>IF($E19375="","",IFERROR(VLOOKUP(TRIM(E19375&amp;""),'Référentiel Articles'!$A$2:$F$634,3,FALSE),""))</f>
      </c>
      <c r="E19375" s="74" t="str">
        <v/>
      </c>
      <c r="F19375" s="75">
        <f>IF($E19375="","",IFERROR(VLOOKUP(TRIM(E19375&amp;""),'Référentiel Articles'!$A$2:$F$634,4,FALSE),""))</f>
      </c>
      <c r="G19375" s="76">
        <f>IF($E19375="","",IFERROR(VLOOKUP(TRIM(E19375&amp;""),'Référentiel Articles'!$A$2:$F$634,5,FALSE),""))</f>
      </c>
      <c r="H19375" s="77" t="str">
        <v/>
      </c>
      <c r="I19375" s="76">
        <f>IF($E19375="","",IFERROR(VLOOKUP(TRIM(E19375&amp;""),'Référentiel Articles'!$A$2:$F$634,6,FALSE),""))</f>
      </c>
      <c r="J19375" s="78">
        <f>IF(OR($E19375="",$H19375=""),"",$H19375*$I19375)</f>
      </c>
      <c r="K19375" s="79" t="str">
        <v/>
      </c>
    </row>
    <row r="19376">
      <c r="A19376" s="81" t="str">
        <v/>
      </c>
      <c r="B19376" s="81" t="str">
        <v/>
      </c>
      <c r="C19376" s="83">
        <f>IF($E19376="","",IFERROR(VLOOKUP(TRIM(E19376&amp;""),'Référentiel Articles'!$A$2:$F$634,2,FALSE),""))</f>
      </c>
      <c r="D19376" s="83">
        <f>IF($E19376="","",IFERROR(VLOOKUP(TRIM(E19376&amp;""),'Référentiel Articles'!$A$2:$F$634,3,FALSE),""))</f>
      </c>
      <c r="E19376" s="81" t="str">
        <v/>
      </c>
      <c r="F19376" s="83">
        <f>IF($E19376="","",IFERROR(VLOOKUP(TRIM(E19376&amp;""),'Référentiel Articles'!$A$2:$F$634,4,FALSE),""))</f>
      </c>
      <c r="G19376" s="84">
        <f>IF($E19376="","",IFERROR(VLOOKUP(TRIM(E19376&amp;""),'Référentiel Articles'!$A$2:$F$634,5,FALSE),""))</f>
      </c>
      <c r="H19376" s="85" t="str">
        <v/>
      </c>
      <c r="I19376" s="84">
        <f>IF($E19376="","",IFERROR(VLOOKUP(TRIM(E19376&amp;""),'Référentiel Articles'!$A$2:$F$634,6,FALSE),""))</f>
      </c>
      <c r="J19376" s="90">
        <f>IF(OR($E19376="",$H19376=""),"",$H19376*$I19376)</f>
      </c>
      <c r="K19376" s="87" t="str">
        <v/>
      </c>
    </row>
    <row r="19377">
      <c r="A19377" s="74" t="str">
        <v/>
      </c>
      <c r="B19377" s="74" t="str">
        <v/>
      </c>
      <c r="C19377" s="75">
        <f>IF($E19377="","",IFERROR(VLOOKUP(TRIM(E19377&amp;""),'Référentiel Articles'!$A$2:$F$634,2,FALSE),""))</f>
      </c>
      <c r="D19377" s="75">
        <f>IF($E19377="","",IFERROR(VLOOKUP(TRIM(E19377&amp;""),'Référentiel Articles'!$A$2:$F$634,3,FALSE),""))</f>
      </c>
      <c r="E19377" s="74" t="str">
        <v/>
      </c>
      <c r="F19377" s="75">
        <f>IF($E19377="","",IFERROR(VLOOKUP(TRIM(E19377&amp;""),'Référentiel Articles'!$A$2:$F$634,4,FALSE),""))</f>
      </c>
      <c r="G19377" s="76">
        <f>IF($E19377="","",IFERROR(VLOOKUP(TRIM(E19377&amp;""),'Référentiel Articles'!$A$2:$F$634,5,FALSE),""))</f>
      </c>
      <c r="H19377" s="77" t="str">
        <v/>
      </c>
      <c r="I19377" s="76">
        <f>IF($E19377="","",IFERROR(VLOOKUP(TRIM(E19377&amp;""),'Référentiel Articles'!$A$2:$F$634,6,FALSE),""))</f>
      </c>
      <c r="J19377" s="78">
        <f>IF(OR($E19377="",$H19377=""),"",$H19377*$I19377)</f>
      </c>
      <c r="K19377" s="79" t="str">
        <v/>
      </c>
    </row>
    <row r="19378">
      <c r="A19378" s="81" t="str">
        <v/>
      </c>
      <c r="B19378" s="81" t="str">
        <v/>
      </c>
      <c r="C19378" s="83">
        <f>IF($E19378="","",IFERROR(VLOOKUP(TRIM(E19378&amp;""),'Référentiel Articles'!$A$2:$F$634,2,FALSE),""))</f>
      </c>
      <c r="D19378" s="83">
        <f>IF($E19378="","",IFERROR(VLOOKUP(TRIM(E19378&amp;""),'Référentiel Articles'!$A$2:$F$634,3,FALSE),""))</f>
      </c>
      <c r="E19378" s="81" t="str">
        <v/>
      </c>
      <c r="F19378" s="83">
        <f>IF($E19378="","",IFERROR(VLOOKUP(TRIM(E19378&amp;""),'Référentiel Articles'!$A$2:$F$634,4,FALSE),""))</f>
      </c>
      <c r="G19378" s="84">
        <f>IF($E19378="","",IFERROR(VLOOKUP(TRIM(E19378&amp;""),'Référentiel Articles'!$A$2:$F$634,5,FALSE),""))</f>
      </c>
      <c r="H19378" s="85" t="str">
        <v/>
      </c>
      <c r="I19378" s="84">
        <f>IF($E19378="","",IFERROR(VLOOKUP(TRIM(E19378&amp;""),'Référentiel Articles'!$A$2:$F$634,6,FALSE),""))</f>
      </c>
      <c r="J19378" s="90">
        <f>IF(OR($E19378="",$H19378=""),"",$H19378*$I19378)</f>
      </c>
      <c r="K19378" s="87" t="str">
        <v/>
      </c>
    </row>
    <row r="19379">
      <c r="A19379" s="74" t="str">
        <v/>
      </c>
      <c r="B19379" s="74" t="str">
        <v/>
      </c>
      <c r="C19379" s="75">
        <f>IF($E19379="","",IFERROR(VLOOKUP(TRIM(E19379&amp;""),'Référentiel Articles'!$A$2:$F$634,2,FALSE),""))</f>
      </c>
      <c r="D19379" s="75">
        <f>IF($E19379="","",IFERROR(VLOOKUP(TRIM(E19379&amp;""),'Référentiel Articles'!$A$2:$F$634,3,FALSE),""))</f>
      </c>
      <c r="E19379" s="74" t="str">
        <v/>
      </c>
      <c r="F19379" s="75">
        <f>IF($E19379="","",IFERROR(VLOOKUP(TRIM(E19379&amp;""),'Référentiel Articles'!$A$2:$F$634,4,FALSE),""))</f>
      </c>
      <c r="G19379" s="76">
        <f>IF($E19379="","",IFERROR(VLOOKUP(TRIM(E19379&amp;""),'Référentiel Articles'!$A$2:$F$634,5,FALSE),""))</f>
      </c>
      <c r="H19379" s="77" t="str">
        <v/>
      </c>
      <c r="I19379" s="76">
        <f>IF($E19379="","",IFERROR(VLOOKUP(TRIM(E19379&amp;""),'Référentiel Articles'!$A$2:$F$634,6,FALSE),""))</f>
      </c>
      <c r="J19379" s="78">
        <f>IF(OR($E19379="",$H19379=""),"",$H19379*$I19379)</f>
      </c>
      <c r="K19379" s="79" t="str">
        <v/>
      </c>
    </row>
    <row r="19380">
      <c r="A19380" s="81" t="str">
        <v/>
      </c>
      <c r="B19380" s="81" t="str">
        <v/>
      </c>
      <c r="C19380" s="83">
        <f>IF($E19380="","",IFERROR(VLOOKUP(TRIM(E19380&amp;""),'Référentiel Articles'!$A$2:$F$634,2,FALSE),""))</f>
      </c>
      <c r="D19380" s="83">
        <f>IF($E19380="","",IFERROR(VLOOKUP(TRIM(E19380&amp;""),'Référentiel Articles'!$A$2:$F$634,3,FALSE),""))</f>
      </c>
      <c r="E19380" s="81" t="str">
        <v/>
      </c>
      <c r="F19380" s="83">
        <f>IF($E19380="","",IFERROR(VLOOKUP(TRIM(E19380&amp;""),'Référentiel Articles'!$A$2:$F$634,4,FALSE),""))</f>
      </c>
      <c r="G19380" s="84">
        <f>IF($E19380="","",IFERROR(VLOOKUP(TRIM(E19380&amp;""),'Référentiel Articles'!$A$2:$F$634,5,FALSE),""))</f>
      </c>
      <c r="H19380" s="85" t="str">
        <v/>
      </c>
      <c r="I19380" s="84">
        <f>IF($E19380="","",IFERROR(VLOOKUP(TRIM(E19380&amp;""),'Référentiel Articles'!$A$2:$F$634,6,FALSE),""))</f>
      </c>
      <c r="J19380" s="90">
        <f>IF(OR($E19380="",$H19380=""),"",$H19380*$I19380)</f>
      </c>
      <c r="K19380" s="87" t="str">
        <v/>
      </c>
    </row>
    <row r="19381">
      <c r="A19381" s="74" t="str">
        <v/>
      </c>
      <c r="B19381" s="74" t="str">
        <v/>
      </c>
      <c r="C19381" s="75">
        <f>IF($E19381="","",IFERROR(VLOOKUP(TRIM(E19381&amp;""),'Référentiel Articles'!$A$2:$F$634,2,FALSE),""))</f>
      </c>
      <c r="D19381" s="75">
        <f>IF($E19381="","",IFERROR(VLOOKUP(TRIM(E19381&amp;""),'Référentiel Articles'!$A$2:$F$634,3,FALSE),""))</f>
      </c>
      <c r="E19381" s="74" t="str">
        <v/>
      </c>
      <c r="F19381" s="75">
        <f>IF($E19381="","",IFERROR(VLOOKUP(TRIM(E19381&amp;""),'Référentiel Articles'!$A$2:$F$634,4,FALSE),""))</f>
      </c>
      <c r="G19381" s="76">
        <f>IF($E19381="","",IFERROR(VLOOKUP(TRIM(E19381&amp;""),'Référentiel Articles'!$A$2:$F$634,5,FALSE),""))</f>
      </c>
      <c r="H19381" s="77" t="str">
        <v/>
      </c>
      <c r="I19381" s="76">
        <f>IF($E19381="","",IFERROR(VLOOKUP(TRIM(E19381&amp;""),'Référentiel Articles'!$A$2:$F$634,6,FALSE),""))</f>
      </c>
      <c r="J19381" s="78">
        <f>IF(OR($E19381="",$H19381=""),"",$H19381*$I19381)</f>
      </c>
      <c r="K19381" s="79" t="str">
        <v/>
      </c>
    </row>
    <row r="19382">
      <c r="A19382" s="81" t="str">
        <v/>
      </c>
      <c r="B19382" s="81" t="str">
        <v/>
      </c>
      <c r="C19382" s="83">
        <f>IF($E19382="","",IFERROR(VLOOKUP(TRIM(E19382&amp;""),'Référentiel Articles'!$A$2:$F$634,2,FALSE),""))</f>
      </c>
      <c r="D19382" s="83">
        <f>IF($E19382="","",IFERROR(VLOOKUP(TRIM(E19382&amp;""),'Référentiel Articles'!$A$2:$F$634,3,FALSE),""))</f>
      </c>
      <c r="E19382" s="81" t="str">
        <v/>
      </c>
      <c r="F19382" s="83">
        <f>IF($E19382="","",IFERROR(VLOOKUP(TRIM(E19382&amp;""),'Référentiel Articles'!$A$2:$F$634,4,FALSE),""))</f>
      </c>
      <c r="G19382" s="84">
        <f>IF($E19382="","",IFERROR(VLOOKUP(TRIM(E19382&amp;""),'Référentiel Articles'!$A$2:$F$634,5,FALSE),""))</f>
      </c>
      <c r="H19382" s="85" t="str">
        <v/>
      </c>
      <c r="I19382" s="84">
        <f>IF($E19382="","",IFERROR(VLOOKUP(TRIM(E19382&amp;""),'Référentiel Articles'!$A$2:$F$634,6,FALSE),""))</f>
      </c>
      <c r="J19382" s="90">
        <f>IF(OR($E19382="",$H19382=""),"",$H19382*$I19382)</f>
      </c>
      <c r="K19382" s="87" t="str">
        <v/>
      </c>
    </row>
    <row r="19383">
      <c r="A19383" s="74" t="str">
        <v/>
      </c>
      <c r="B19383" s="74" t="str">
        <v/>
      </c>
      <c r="C19383" s="75">
        <f>IF($E19383="","",IFERROR(VLOOKUP(TRIM(E19383&amp;""),'Référentiel Articles'!$A$2:$F$634,2,FALSE),""))</f>
      </c>
      <c r="D19383" s="75">
        <f>IF($E19383="","",IFERROR(VLOOKUP(TRIM(E19383&amp;""),'Référentiel Articles'!$A$2:$F$634,3,FALSE),""))</f>
      </c>
      <c r="E19383" s="74" t="str">
        <v/>
      </c>
      <c r="F19383" s="75">
        <f>IF($E19383="","",IFERROR(VLOOKUP(TRIM(E19383&amp;""),'Référentiel Articles'!$A$2:$F$634,4,FALSE),""))</f>
      </c>
      <c r="G19383" s="76">
        <f>IF($E19383="","",IFERROR(VLOOKUP(TRIM(E19383&amp;""),'Référentiel Articles'!$A$2:$F$634,5,FALSE),""))</f>
      </c>
      <c r="H19383" s="77" t="str">
        <v/>
      </c>
      <c r="I19383" s="76">
        <f>IF($E19383="","",IFERROR(VLOOKUP(TRIM(E19383&amp;""),'Référentiel Articles'!$A$2:$F$634,6,FALSE),""))</f>
      </c>
      <c r="J19383" s="78">
        <f>IF(OR($E19383="",$H19383=""),"",$H19383*$I19383)</f>
      </c>
      <c r="K19383" s="79" t="str">
        <v/>
      </c>
    </row>
    <row r="19384">
      <c r="A19384" s="81" t="str">
        <v/>
      </c>
      <c r="B19384" s="81" t="str">
        <v/>
      </c>
      <c r="C19384" s="83">
        <f>IF($E19384="","",IFERROR(VLOOKUP(TRIM(E19384&amp;""),'Référentiel Articles'!$A$2:$F$634,2,FALSE),""))</f>
      </c>
      <c r="D19384" s="83">
        <f>IF($E19384="","",IFERROR(VLOOKUP(TRIM(E19384&amp;""),'Référentiel Articles'!$A$2:$F$634,3,FALSE),""))</f>
      </c>
      <c r="E19384" s="81" t="str">
        <v/>
      </c>
      <c r="F19384" s="83">
        <f>IF($E19384="","",IFERROR(VLOOKUP(TRIM(E19384&amp;""),'Référentiel Articles'!$A$2:$F$634,4,FALSE),""))</f>
      </c>
      <c r="G19384" s="84">
        <f>IF($E19384="","",IFERROR(VLOOKUP(TRIM(E19384&amp;""),'Référentiel Articles'!$A$2:$F$634,5,FALSE),""))</f>
      </c>
      <c r="H19384" s="85" t="str">
        <v/>
      </c>
      <c r="I19384" s="84">
        <f>IF($E19384="","",IFERROR(VLOOKUP(TRIM(E19384&amp;""),'Référentiel Articles'!$A$2:$F$634,6,FALSE),""))</f>
      </c>
      <c r="J19384" s="90">
        <f>IF(OR($E19384="",$H19384=""),"",$H19384*$I19384)</f>
      </c>
      <c r="K19384" s="87" t="str">
        <v/>
      </c>
    </row>
    <row r="19385">
      <c r="A19385" s="74" t="str">
        <v/>
      </c>
      <c r="B19385" s="74" t="str">
        <v/>
      </c>
      <c r="C19385" s="75">
        <f>IF($E19385="","",IFERROR(VLOOKUP(TRIM(E19385&amp;""),'Référentiel Articles'!$A$2:$F$634,2,FALSE),""))</f>
      </c>
      <c r="D19385" s="75">
        <f>IF($E19385="","",IFERROR(VLOOKUP(TRIM(E19385&amp;""),'Référentiel Articles'!$A$2:$F$634,3,FALSE),""))</f>
      </c>
      <c r="E19385" s="74" t="str">
        <v/>
      </c>
      <c r="F19385" s="75">
        <f>IF($E19385="","",IFERROR(VLOOKUP(TRIM(E19385&amp;""),'Référentiel Articles'!$A$2:$F$634,4,FALSE),""))</f>
      </c>
      <c r="G19385" s="76">
        <f>IF($E19385="","",IFERROR(VLOOKUP(TRIM(E19385&amp;""),'Référentiel Articles'!$A$2:$F$634,5,FALSE),""))</f>
      </c>
      <c r="H19385" s="77" t="str">
        <v/>
      </c>
      <c r="I19385" s="76">
        <f>IF($E19385="","",IFERROR(VLOOKUP(TRIM(E19385&amp;""),'Référentiel Articles'!$A$2:$F$634,6,FALSE),""))</f>
      </c>
      <c r="J19385" s="78">
        <f>IF(OR($E19385="",$H19385=""),"",$H19385*$I19385)</f>
      </c>
      <c r="K19385" s="79" t="str">
        <v/>
      </c>
    </row>
    <row r="19386">
      <c r="A19386" s="81" t="str">
        <v/>
      </c>
      <c r="B19386" s="81" t="str">
        <v/>
      </c>
      <c r="C19386" s="83">
        <f>IF($E19386="","",IFERROR(VLOOKUP(TRIM(E19386&amp;""),'Référentiel Articles'!$A$2:$F$634,2,FALSE),""))</f>
      </c>
      <c r="D19386" s="83">
        <f>IF($E19386="","",IFERROR(VLOOKUP(TRIM(E19386&amp;""),'Référentiel Articles'!$A$2:$F$634,3,FALSE),""))</f>
      </c>
      <c r="E19386" s="81" t="str">
        <v/>
      </c>
      <c r="F19386" s="83">
        <f>IF($E19386="","",IFERROR(VLOOKUP(TRIM(E19386&amp;""),'Référentiel Articles'!$A$2:$F$634,4,FALSE),""))</f>
      </c>
      <c r="G19386" s="84">
        <f>IF($E19386="","",IFERROR(VLOOKUP(TRIM(E19386&amp;""),'Référentiel Articles'!$A$2:$F$634,5,FALSE),""))</f>
      </c>
      <c r="H19386" s="85" t="str">
        <v/>
      </c>
      <c r="I19386" s="84">
        <f>IF($E19386="","",IFERROR(VLOOKUP(TRIM(E19386&amp;""),'Référentiel Articles'!$A$2:$F$634,6,FALSE),""))</f>
      </c>
      <c r="J19386" s="90">
        <f>IF(OR($E19386="",$H19386=""),"",$H19386*$I19386)</f>
      </c>
      <c r="K19386" s="87" t="str">
        <v/>
      </c>
    </row>
    <row r="19387">
      <c r="A19387" s="74" t="str">
        <v/>
      </c>
      <c r="B19387" s="74" t="str">
        <v/>
      </c>
      <c r="C19387" s="75">
        <f>IF($E19387="","",IFERROR(VLOOKUP(TRIM(E19387&amp;""),'Référentiel Articles'!$A$2:$F$634,2,FALSE),""))</f>
      </c>
      <c r="D19387" s="75">
        <f>IF($E19387="","",IFERROR(VLOOKUP(TRIM(E19387&amp;""),'Référentiel Articles'!$A$2:$F$634,3,FALSE),""))</f>
      </c>
      <c r="E19387" s="74" t="str">
        <v/>
      </c>
      <c r="F19387" s="75">
        <f>IF($E19387="","",IFERROR(VLOOKUP(TRIM(E19387&amp;""),'Référentiel Articles'!$A$2:$F$634,4,FALSE),""))</f>
      </c>
      <c r="G19387" s="76">
        <f>IF($E19387="","",IFERROR(VLOOKUP(TRIM(E19387&amp;""),'Référentiel Articles'!$A$2:$F$634,5,FALSE),""))</f>
      </c>
      <c r="H19387" s="77" t="str">
        <v/>
      </c>
      <c r="I19387" s="76">
        <f>IF($E19387="","",IFERROR(VLOOKUP(TRIM(E19387&amp;""),'Référentiel Articles'!$A$2:$F$634,6,FALSE),""))</f>
      </c>
      <c r="J19387" s="78">
        <f>IF(OR($E19387="",$H19387=""),"",$H19387*$I19387)</f>
      </c>
      <c r="K19387" s="79" t="str">
        <v/>
      </c>
    </row>
    <row r="19388">
      <c r="A19388" s="81" t="str">
        <v/>
      </c>
      <c r="B19388" s="81" t="str">
        <v/>
      </c>
      <c r="C19388" s="83">
        <f>IF($E19388="","",IFERROR(VLOOKUP(TRIM(E19388&amp;""),'Référentiel Articles'!$A$2:$F$634,2,FALSE),""))</f>
      </c>
      <c r="D19388" s="83">
        <f>IF($E19388="","",IFERROR(VLOOKUP(TRIM(E19388&amp;""),'Référentiel Articles'!$A$2:$F$634,3,FALSE),""))</f>
      </c>
      <c r="E19388" s="81" t="str">
        <v/>
      </c>
      <c r="F19388" s="83">
        <f>IF($E19388="","",IFERROR(VLOOKUP(TRIM(E19388&amp;""),'Référentiel Articles'!$A$2:$F$634,4,FALSE),""))</f>
      </c>
      <c r="G19388" s="84">
        <f>IF($E19388="","",IFERROR(VLOOKUP(TRIM(E19388&amp;""),'Référentiel Articles'!$A$2:$F$634,5,FALSE),""))</f>
      </c>
      <c r="H19388" s="85" t="str">
        <v/>
      </c>
      <c r="I19388" s="84">
        <f>IF($E19388="","",IFERROR(VLOOKUP(TRIM(E19388&amp;""),'Référentiel Articles'!$A$2:$F$634,6,FALSE),""))</f>
      </c>
      <c r="J19388" s="90">
        <f>IF(OR($E19388="",$H19388=""),"",$H19388*$I19388)</f>
      </c>
      <c r="K19388" s="87" t="str">
        <v/>
      </c>
    </row>
    <row r="19389">
      <c r="A19389" s="74" t="str">
        <v/>
      </c>
      <c r="B19389" s="74" t="str">
        <v/>
      </c>
      <c r="C19389" s="75">
        <f>IF($E19389="","",IFERROR(VLOOKUP(TRIM(E19389&amp;""),'Référentiel Articles'!$A$2:$F$634,2,FALSE),""))</f>
      </c>
      <c r="D19389" s="75">
        <f>IF($E19389="","",IFERROR(VLOOKUP(TRIM(E19389&amp;""),'Référentiel Articles'!$A$2:$F$634,3,FALSE),""))</f>
      </c>
      <c r="E19389" s="74" t="str">
        <v/>
      </c>
      <c r="F19389" s="75">
        <f>IF($E19389="","",IFERROR(VLOOKUP(TRIM(E19389&amp;""),'Référentiel Articles'!$A$2:$F$634,4,FALSE),""))</f>
      </c>
      <c r="G19389" s="76">
        <f>IF($E19389="","",IFERROR(VLOOKUP(TRIM(E19389&amp;""),'Référentiel Articles'!$A$2:$F$634,5,FALSE),""))</f>
      </c>
      <c r="H19389" s="77" t="str">
        <v/>
      </c>
      <c r="I19389" s="76">
        <f>IF($E19389="","",IFERROR(VLOOKUP(TRIM(E19389&amp;""),'Référentiel Articles'!$A$2:$F$634,6,FALSE),""))</f>
      </c>
      <c r="J19389" s="78">
        <f>IF(OR($E19389="",$H19389=""),"",$H19389*$I19389)</f>
      </c>
      <c r="K19389" s="79" t="str">
        <v/>
      </c>
    </row>
    <row r="19390">
      <c r="A19390" s="81" t="str">
        <v/>
      </c>
      <c r="B19390" s="81" t="str">
        <v/>
      </c>
      <c r="C19390" s="83">
        <f>IF($E19390="","",IFERROR(VLOOKUP(TRIM(E19390&amp;""),'Référentiel Articles'!$A$2:$F$634,2,FALSE),""))</f>
      </c>
      <c r="D19390" s="83">
        <f>IF($E19390="","",IFERROR(VLOOKUP(TRIM(E19390&amp;""),'Référentiel Articles'!$A$2:$F$634,3,FALSE),""))</f>
      </c>
      <c r="E19390" s="81" t="str">
        <v/>
      </c>
      <c r="F19390" s="83">
        <f>IF($E19390="","",IFERROR(VLOOKUP(TRIM(E19390&amp;""),'Référentiel Articles'!$A$2:$F$634,4,FALSE),""))</f>
      </c>
      <c r="G19390" s="84">
        <f>IF($E19390="","",IFERROR(VLOOKUP(TRIM(E19390&amp;""),'Référentiel Articles'!$A$2:$F$634,5,FALSE),""))</f>
      </c>
      <c r="H19390" s="85" t="str">
        <v/>
      </c>
      <c r="I19390" s="84">
        <f>IF($E19390="","",IFERROR(VLOOKUP(TRIM(E19390&amp;""),'Référentiel Articles'!$A$2:$F$634,6,FALSE),""))</f>
      </c>
      <c r="J19390" s="90">
        <f>IF(OR($E19390="",$H19390=""),"",$H19390*$I19390)</f>
      </c>
      <c r="K19390" s="87" t="str">
        <v/>
      </c>
    </row>
    <row r="19391">
      <c r="A19391" s="74" t="str">
        <v/>
      </c>
      <c r="B19391" s="74" t="str">
        <v/>
      </c>
      <c r="C19391" s="75">
        <f>IF($E19391="","",IFERROR(VLOOKUP(TRIM(E19391&amp;""),'Référentiel Articles'!$A$2:$F$634,2,FALSE),""))</f>
      </c>
      <c r="D19391" s="75">
        <f>IF($E19391="","",IFERROR(VLOOKUP(TRIM(E19391&amp;""),'Référentiel Articles'!$A$2:$F$634,3,FALSE),""))</f>
      </c>
      <c r="E19391" s="74" t="str">
        <v/>
      </c>
      <c r="F19391" s="75">
        <f>IF($E19391="","",IFERROR(VLOOKUP(TRIM(E19391&amp;""),'Référentiel Articles'!$A$2:$F$634,4,FALSE),""))</f>
      </c>
      <c r="G19391" s="76">
        <f>IF($E19391="","",IFERROR(VLOOKUP(TRIM(E19391&amp;""),'Référentiel Articles'!$A$2:$F$634,5,FALSE),""))</f>
      </c>
      <c r="H19391" s="77" t="str">
        <v/>
      </c>
      <c r="I19391" s="76">
        <f>IF($E19391="","",IFERROR(VLOOKUP(TRIM(E19391&amp;""),'Référentiel Articles'!$A$2:$F$634,6,FALSE),""))</f>
      </c>
      <c r="J19391" s="78">
        <f>IF(OR($E19391="",$H19391=""),"",$H19391*$I19391)</f>
      </c>
      <c r="K19391" s="79" t="str">
        <v/>
      </c>
    </row>
    <row r="19392">
      <c r="A19392" s="81" t="str">
        <v/>
      </c>
      <c r="B19392" s="81" t="str">
        <v/>
      </c>
      <c r="C19392" s="83">
        <f>IF($E19392="","",IFERROR(VLOOKUP(TRIM(E19392&amp;""),'Référentiel Articles'!$A$2:$F$634,2,FALSE),""))</f>
      </c>
      <c r="D19392" s="83">
        <f>IF($E19392="","",IFERROR(VLOOKUP(TRIM(E19392&amp;""),'Référentiel Articles'!$A$2:$F$634,3,FALSE),""))</f>
      </c>
      <c r="E19392" s="81" t="str">
        <v/>
      </c>
      <c r="F19392" s="83">
        <f>IF($E19392="","",IFERROR(VLOOKUP(TRIM(E19392&amp;""),'Référentiel Articles'!$A$2:$F$634,4,FALSE),""))</f>
      </c>
      <c r="G19392" s="84">
        <f>IF($E19392="","",IFERROR(VLOOKUP(TRIM(E19392&amp;""),'Référentiel Articles'!$A$2:$F$634,5,FALSE),""))</f>
      </c>
      <c r="H19392" s="85" t="str">
        <v/>
      </c>
      <c r="I19392" s="84">
        <f>IF($E19392="","",IFERROR(VLOOKUP(TRIM(E19392&amp;""),'Référentiel Articles'!$A$2:$F$634,6,FALSE),""))</f>
      </c>
      <c r="J19392" s="90">
        <f>IF(OR($E19392="",$H19392=""),"",$H19392*$I19392)</f>
      </c>
      <c r="K19392" s="87" t="str">
        <v/>
      </c>
    </row>
    <row r="19393">
      <c r="A19393" s="74" t="str">
        <v/>
      </c>
      <c r="B19393" s="74" t="str">
        <v/>
      </c>
      <c r="C19393" s="75">
        <f>IF($E19393="","",IFERROR(VLOOKUP(TRIM(E19393&amp;""),'Référentiel Articles'!$A$2:$F$634,2,FALSE),""))</f>
      </c>
      <c r="D19393" s="75">
        <f>IF($E19393="","",IFERROR(VLOOKUP(TRIM(E19393&amp;""),'Référentiel Articles'!$A$2:$F$634,3,FALSE),""))</f>
      </c>
      <c r="E19393" s="74" t="str">
        <v/>
      </c>
      <c r="F19393" s="75">
        <f>IF($E19393="","",IFERROR(VLOOKUP(TRIM(E19393&amp;""),'Référentiel Articles'!$A$2:$F$634,4,FALSE),""))</f>
      </c>
      <c r="G19393" s="76">
        <f>IF($E19393="","",IFERROR(VLOOKUP(TRIM(E19393&amp;""),'Référentiel Articles'!$A$2:$F$634,5,FALSE),""))</f>
      </c>
      <c r="H19393" s="77" t="str">
        <v/>
      </c>
      <c r="I19393" s="76">
        <f>IF($E19393="","",IFERROR(VLOOKUP(TRIM(E19393&amp;""),'Référentiel Articles'!$A$2:$F$634,6,FALSE),""))</f>
      </c>
      <c r="J19393" s="78">
        <f>IF(OR($E19393="",$H19393=""),"",$H19393*$I19393)</f>
      </c>
      <c r="K19393" s="79" t="str">
        <v/>
      </c>
    </row>
    <row r="19394">
      <c r="A19394" s="81" t="str">
        <v/>
      </c>
      <c r="B19394" s="81" t="str">
        <v/>
      </c>
      <c r="C19394" s="83">
        <f>IF($E19394="","",IFERROR(VLOOKUP(TRIM(E19394&amp;""),'Référentiel Articles'!$A$2:$F$634,2,FALSE),""))</f>
      </c>
      <c r="D19394" s="83">
        <f>IF($E19394="","",IFERROR(VLOOKUP(TRIM(E19394&amp;""),'Référentiel Articles'!$A$2:$F$634,3,FALSE),""))</f>
      </c>
      <c r="E19394" s="81" t="str">
        <v/>
      </c>
      <c r="F19394" s="83">
        <f>IF($E19394="","",IFERROR(VLOOKUP(TRIM(E19394&amp;""),'Référentiel Articles'!$A$2:$F$634,4,FALSE),""))</f>
      </c>
      <c r="G19394" s="84">
        <f>IF($E19394="","",IFERROR(VLOOKUP(TRIM(E19394&amp;""),'Référentiel Articles'!$A$2:$F$634,5,FALSE),""))</f>
      </c>
      <c r="H19394" s="85" t="str">
        <v/>
      </c>
      <c r="I19394" s="84">
        <f>IF($E19394="","",IFERROR(VLOOKUP(TRIM(E19394&amp;""),'Référentiel Articles'!$A$2:$F$634,6,FALSE),""))</f>
      </c>
      <c r="J19394" s="90">
        <f>IF(OR($E19394="",$H19394=""),"",$H19394*$I19394)</f>
      </c>
      <c r="K19394" s="87" t="str">
        <v/>
      </c>
    </row>
    <row r="19395">
      <c r="A19395" s="74" t="str">
        <v/>
      </c>
      <c r="B19395" s="74" t="str">
        <v/>
      </c>
      <c r="C19395" s="75">
        <f>IF($E19395="","",IFERROR(VLOOKUP(TRIM(E19395&amp;""),'Référentiel Articles'!$A$2:$F$634,2,FALSE),""))</f>
      </c>
      <c r="D19395" s="75">
        <f>IF($E19395="","",IFERROR(VLOOKUP(TRIM(E19395&amp;""),'Référentiel Articles'!$A$2:$F$634,3,FALSE),""))</f>
      </c>
      <c r="E19395" s="74" t="str">
        <v/>
      </c>
      <c r="F19395" s="75">
        <f>IF($E19395="","",IFERROR(VLOOKUP(TRIM(E19395&amp;""),'Référentiel Articles'!$A$2:$F$634,4,FALSE),""))</f>
      </c>
      <c r="G19395" s="76">
        <f>IF($E19395="","",IFERROR(VLOOKUP(TRIM(E19395&amp;""),'Référentiel Articles'!$A$2:$F$634,5,FALSE),""))</f>
      </c>
      <c r="H19395" s="77" t="str">
        <v/>
      </c>
      <c r="I19395" s="76">
        <f>IF($E19395="","",IFERROR(VLOOKUP(TRIM(E19395&amp;""),'Référentiel Articles'!$A$2:$F$634,6,FALSE),""))</f>
      </c>
      <c r="J19395" s="78">
        <f>IF(OR($E19395="",$H19395=""),"",$H19395*$I19395)</f>
      </c>
      <c r="K19395" s="79" t="str">
        <v/>
      </c>
    </row>
    <row r="19396">
      <c r="A19396" s="81" t="str">
        <v/>
      </c>
      <c r="B19396" s="81" t="str">
        <v/>
      </c>
      <c r="C19396" s="83">
        <f>IF($E19396="","",IFERROR(VLOOKUP(TRIM(E19396&amp;""),'Référentiel Articles'!$A$2:$F$634,2,FALSE),""))</f>
      </c>
      <c r="D19396" s="83">
        <f>IF($E19396="","",IFERROR(VLOOKUP(TRIM(E19396&amp;""),'Référentiel Articles'!$A$2:$F$634,3,FALSE),""))</f>
      </c>
      <c r="E19396" s="81" t="str">
        <v/>
      </c>
      <c r="F19396" s="83">
        <f>IF($E19396="","",IFERROR(VLOOKUP(TRIM(E19396&amp;""),'Référentiel Articles'!$A$2:$F$634,4,FALSE),""))</f>
      </c>
      <c r="G19396" s="84">
        <f>IF($E19396="","",IFERROR(VLOOKUP(TRIM(E19396&amp;""),'Référentiel Articles'!$A$2:$F$634,5,FALSE),""))</f>
      </c>
      <c r="H19396" s="85" t="str">
        <v/>
      </c>
      <c r="I19396" s="84">
        <f>IF($E19396="","",IFERROR(VLOOKUP(TRIM(E19396&amp;""),'Référentiel Articles'!$A$2:$F$634,6,FALSE),""))</f>
      </c>
      <c r="J19396" s="90">
        <f>IF(OR($E19396="",$H19396=""),"",$H19396*$I19396)</f>
      </c>
      <c r="K19396" s="87" t="str">
        <v/>
      </c>
    </row>
    <row r="19397">
      <c r="A19397" s="74" t="str">
        <v/>
      </c>
      <c r="B19397" s="74" t="str">
        <v/>
      </c>
      <c r="C19397" s="75">
        <f>IF($E19397="","",IFERROR(VLOOKUP(TRIM(E19397&amp;""),'Référentiel Articles'!$A$2:$F$634,2,FALSE),""))</f>
      </c>
      <c r="D19397" s="75">
        <f>IF($E19397="","",IFERROR(VLOOKUP(TRIM(E19397&amp;""),'Référentiel Articles'!$A$2:$F$634,3,FALSE),""))</f>
      </c>
      <c r="E19397" s="74" t="str">
        <v/>
      </c>
      <c r="F19397" s="75">
        <f>IF($E19397="","",IFERROR(VLOOKUP(TRIM(E19397&amp;""),'Référentiel Articles'!$A$2:$F$634,4,FALSE),""))</f>
      </c>
      <c r="G19397" s="76">
        <f>IF($E19397="","",IFERROR(VLOOKUP(TRIM(E19397&amp;""),'Référentiel Articles'!$A$2:$F$634,5,FALSE),""))</f>
      </c>
      <c r="H19397" s="77" t="str">
        <v/>
      </c>
      <c r="I19397" s="76">
        <f>IF($E19397="","",IFERROR(VLOOKUP(TRIM(E19397&amp;""),'Référentiel Articles'!$A$2:$F$634,6,FALSE),""))</f>
      </c>
      <c r="J19397" s="78">
        <f>IF(OR($E19397="",$H19397=""),"",$H19397*$I19397)</f>
      </c>
      <c r="K19397" s="79" t="str">
        <v/>
      </c>
    </row>
    <row r="19398">
      <c r="A19398" s="81" t="str">
        <v/>
      </c>
      <c r="B19398" s="81" t="str">
        <v/>
      </c>
      <c r="C19398" s="83">
        <f>IF($E19398="","",IFERROR(VLOOKUP(TRIM(E19398&amp;""),'Référentiel Articles'!$A$2:$F$634,2,FALSE),""))</f>
      </c>
      <c r="D19398" s="83">
        <f>IF($E19398="","",IFERROR(VLOOKUP(TRIM(E19398&amp;""),'Référentiel Articles'!$A$2:$F$634,3,FALSE),""))</f>
      </c>
      <c r="E19398" s="81" t="str">
        <v/>
      </c>
      <c r="F19398" s="83">
        <f>IF($E19398="","",IFERROR(VLOOKUP(TRIM(E19398&amp;""),'Référentiel Articles'!$A$2:$F$634,4,FALSE),""))</f>
      </c>
      <c r="G19398" s="84">
        <f>IF($E19398="","",IFERROR(VLOOKUP(TRIM(E19398&amp;""),'Référentiel Articles'!$A$2:$F$634,5,FALSE),""))</f>
      </c>
      <c r="H19398" s="85" t="str">
        <v/>
      </c>
      <c r="I19398" s="84">
        <f>IF($E19398="","",IFERROR(VLOOKUP(TRIM(E19398&amp;""),'Référentiel Articles'!$A$2:$F$634,6,FALSE),""))</f>
      </c>
      <c r="J19398" s="90">
        <f>IF(OR($E19398="",$H19398=""),"",$H19398*$I19398)</f>
      </c>
      <c r="K19398" s="87" t="str">
        <v/>
      </c>
    </row>
    <row r="19399">
      <c r="A19399" s="74" t="str">
        <v/>
      </c>
      <c r="B19399" s="74" t="str">
        <v/>
      </c>
      <c r="C19399" s="75">
        <f>IF($E19399="","",IFERROR(VLOOKUP(TRIM(E19399&amp;""),'Référentiel Articles'!$A$2:$F$634,2,FALSE),""))</f>
      </c>
      <c r="D19399" s="75">
        <f>IF($E19399="","",IFERROR(VLOOKUP(TRIM(E19399&amp;""),'Référentiel Articles'!$A$2:$F$634,3,FALSE),""))</f>
      </c>
      <c r="E19399" s="74" t="str">
        <v/>
      </c>
      <c r="F19399" s="75">
        <f>IF($E19399="","",IFERROR(VLOOKUP(TRIM(E19399&amp;""),'Référentiel Articles'!$A$2:$F$634,4,FALSE),""))</f>
      </c>
      <c r="G19399" s="76">
        <f>IF($E19399="","",IFERROR(VLOOKUP(TRIM(E19399&amp;""),'Référentiel Articles'!$A$2:$F$634,5,FALSE),""))</f>
      </c>
      <c r="H19399" s="77" t="str">
        <v/>
      </c>
      <c r="I19399" s="76">
        <f>IF($E19399="","",IFERROR(VLOOKUP(TRIM(E19399&amp;""),'Référentiel Articles'!$A$2:$F$634,6,FALSE),""))</f>
      </c>
      <c r="J19399" s="78">
        <f>IF(OR($E19399="",$H19399=""),"",$H19399*$I19399)</f>
      </c>
      <c r="K19399" s="79" t="str">
        <v/>
      </c>
    </row>
    <row r="19400">
      <c r="A19400" s="81" t="str">
        <v/>
      </c>
      <c r="B19400" s="81" t="str">
        <v/>
      </c>
      <c r="C19400" s="83">
        <f>IF($E19400="","",IFERROR(VLOOKUP(TRIM(E19400&amp;""),'Référentiel Articles'!$A$2:$F$634,2,FALSE),""))</f>
      </c>
      <c r="D19400" s="83">
        <f>IF($E19400="","",IFERROR(VLOOKUP(TRIM(E19400&amp;""),'Référentiel Articles'!$A$2:$F$634,3,FALSE),""))</f>
      </c>
      <c r="E19400" s="81" t="str">
        <v/>
      </c>
      <c r="F19400" s="83">
        <f>IF($E19400="","",IFERROR(VLOOKUP(TRIM(E19400&amp;""),'Référentiel Articles'!$A$2:$F$634,4,FALSE),""))</f>
      </c>
      <c r="G19400" s="84">
        <f>IF($E19400="","",IFERROR(VLOOKUP(TRIM(E19400&amp;""),'Référentiel Articles'!$A$2:$F$634,5,FALSE),""))</f>
      </c>
      <c r="H19400" s="85" t="str">
        <v/>
      </c>
      <c r="I19400" s="84">
        <f>IF($E19400="","",IFERROR(VLOOKUP(TRIM(E19400&amp;""),'Référentiel Articles'!$A$2:$F$634,6,FALSE),""))</f>
      </c>
      <c r="J19400" s="90">
        <f>IF(OR($E19400="",$H19400=""),"",$H19400*$I19400)</f>
      </c>
      <c r="K19400" s="87" t="str">
        <v/>
      </c>
    </row>
    <row r="19401">
      <c r="A19401" s="74" t="str">
        <v/>
      </c>
      <c r="B19401" s="74" t="str">
        <v/>
      </c>
      <c r="C19401" s="75">
        <f>IF($E19401="","",IFERROR(VLOOKUP(TRIM(E19401&amp;""),'Référentiel Articles'!$A$2:$F$634,2,FALSE),""))</f>
      </c>
      <c r="D19401" s="75">
        <f>IF($E19401="","",IFERROR(VLOOKUP(TRIM(E19401&amp;""),'Référentiel Articles'!$A$2:$F$634,3,FALSE),""))</f>
      </c>
      <c r="E19401" s="74" t="str">
        <v/>
      </c>
      <c r="F19401" s="75">
        <f>IF($E19401="","",IFERROR(VLOOKUP(TRIM(E19401&amp;""),'Référentiel Articles'!$A$2:$F$634,4,FALSE),""))</f>
      </c>
      <c r="G19401" s="76">
        <f>IF($E19401="","",IFERROR(VLOOKUP(TRIM(E19401&amp;""),'Référentiel Articles'!$A$2:$F$634,5,FALSE),""))</f>
      </c>
      <c r="H19401" s="77" t="str">
        <v/>
      </c>
      <c r="I19401" s="76">
        <f>IF($E19401="","",IFERROR(VLOOKUP(TRIM(E19401&amp;""),'Référentiel Articles'!$A$2:$F$634,6,FALSE),""))</f>
      </c>
      <c r="J19401" s="78">
        <f>IF(OR($E19401="",$H19401=""),"",$H19401*$I19401)</f>
      </c>
      <c r="K19401" s="79" t="str">
        <v/>
      </c>
    </row>
    <row r="19402">
      <c r="A19402" s="81" t="str">
        <v/>
      </c>
      <c r="B19402" s="81" t="str">
        <v/>
      </c>
      <c r="C19402" s="83">
        <f>IF($E19402="","",IFERROR(VLOOKUP(TRIM(E19402&amp;""),'Référentiel Articles'!$A$2:$F$634,2,FALSE),""))</f>
      </c>
      <c r="D19402" s="83">
        <f>IF($E19402="","",IFERROR(VLOOKUP(TRIM(E19402&amp;""),'Référentiel Articles'!$A$2:$F$634,3,FALSE),""))</f>
      </c>
      <c r="E19402" s="81" t="str">
        <v/>
      </c>
      <c r="F19402" s="83">
        <f>IF($E19402="","",IFERROR(VLOOKUP(TRIM(E19402&amp;""),'Référentiel Articles'!$A$2:$F$634,4,FALSE),""))</f>
      </c>
      <c r="G19402" s="84">
        <f>IF($E19402="","",IFERROR(VLOOKUP(TRIM(E19402&amp;""),'Référentiel Articles'!$A$2:$F$634,5,FALSE),""))</f>
      </c>
      <c r="H19402" s="85" t="str">
        <v/>
      </c>
      <c r="I19402" s="84">
        <f>IF($E19402="","",IFERROR(VLOOKUP(TRIM(E19402&amp;""),'Référentiel Articles'!$A$2:$F$634,6,FALSE),""))</f>
      </c>
      <c r="J19402" s="90">
        <f>IF(OR($E19402="",$H19402=""),"",$H19402*$I19402)</f>
      </c>
      <c r="K19402" s="87" t="str">
        <v/>
      </c>
    </row>
    <row r="19403">
      <c r="A19403" s="74" t="str">
        <v/>
      </c>
      <c r="B19403" s="74" t="str">
        <v/>
      </c>
      <c r="C19403" s="75">
        <f>IF($E19403="","",IFERROR(VLOOKUP(TRIM(E19403&amp;""),'Référentiel Articles'!$A$2:$F$634,2,FALSE),""))</f>
      </c>
      <c r="D19403" s="75">
        <f>IF($E19403="","",IFERROR(VLOOKUP(TRIM(E19403&amp;""),'Référentiel Articles'!$A$2:$F$634,3,FALSE),""))</f>
      </c>
      <c r="E19403" s="74" t="str">
        <v/>
      </c>
      <c r="F19403" s="75">
        <f>IF($E19403="","",IFERROR(VLOOKUP(TRIM(E19403&amp;""),'Référentiel Articles'!$A$2:$F$634,4,FALSE),""))</f>
      </c>
      <c r="G19403" s="76">
        <f>IF($E19403="","",IFERROR(VLOOKUP(TRIM(E19403&amp;""),'Référentiel Articles'!$A$2:$F$634,5,FALSE),""))</f>
      </c>
      <c r="H19403" s="77" t="str">
        <v/>
      </c>
      <c r="I19403" s="76">
        <f>IF($E19403="","",IFERROR(VLOOKUP(TRIM(E19403&amp;""),'Référentiel Articles'!$A$2:$F$634,6,FALSE),""))</f>
      </c>
      <c r="J19403" s="78">
        <f>IF(OR($E19403="",$H19403=""),"",$H19403*$I19403)</f>
      </c>
      <c r="K19403" s="79" t="str">
        <v/>
      </c>
    </row>
    <row r="19404">
      <c r="A19404" s="81" t="str">
        <v/>
      </c>
      <c r="B19404" s="81" t="str">
        <v/>
      </c>
      <c r="C19404" s="83">
        <f>IF($E19404="","",IFERROR(VLOOKUP(TRIM(E19404&amp;""),'Référentiel Articles'!$A$2:$F$634,2,FALSE),""))</f>
      </c>
      <c r="D19404" s="83">
        <f>IF($E19404="","",IFERROR(VLOOKUP(TRIM(E19404&amp;""),'Référentiel Articles'!$A$2:$F$634,3,FALSE),""))</f>
      </c>
      <c r="E19404" s="81" t="str">
        <v/>
      </c>
      <c r="F19404" s="83">
        <f>IF($E19404="","",IFERROR(VLOOKUP(TRIM(E19404&amp;""),'Référentiel Articles'!$A$2:$F$634,4,FALSE),""))</f>
      </c>
      <c r="G19404" s="84">
        <f>IF($E19404="","",IFERROR(VLOOKUP(TRIM(E19404&amp;""),'Référentiel Articles'!$A$2:$F$634,5,FALSE),""))</f>
      </c>
      <c r="H19404" s="85" t="str">
        <v/>
      </c>
      <c r="I19404" s="84">
        <f>IF($E19404="","",IFERROR(VLOOKUP(TRIM(E19404&amp;""),'Référentiel Articles'!$A$2:$F$634,6,FALSE),""))</f>
      </c>
      <c r="J19404" s="90">
        <f>IF(OR($E19404="",$H19404=""),"",$H19404*$I19404)</f>
      </c>
      <c r="K19404" s="87" t="str">
        <v/>
      </c>
    </row>
    <row r="19405">
      <c r="A19405" s="74" t="str">
        <v/>
      </c>
      <c r="B19405" s="74" t="str">
        <v/>
      </c>
      <c r="C19405" s="75">
        <f>IF($E19405="","",IFERROR(VLOOKUP(TRIM(E19405&amp;""),'Référentiel Articles'!$A$2:$F$634,2,FALSE),""))</f>
      </c>
      <c r="D19405" s="75">
        <f>IF($E19405="","",IFERROR(VLOOKUP(TRIM(E19405&amp;""),'Référentiel Articles'!$A$2:$F$634,3,FALSE),""))</f>
      </c>
      <c r="E19405" s="74" t="str">
        <v/>
      </c>
      <c r="F19405" s="75">
        <f>IF($E19405="","",IFERROR(VLOOKUP(TRIM(E19405&amp;""),'Référentiel Articles'!$A$2:$F$634,4,FALSE),""))</f>
      </c>
      <c r="G19405" s="76">
        <f>IF($E19405="","",IFERROR(VLOOKUP(TRIM(E19405&amp;""),'Référentiel Articles'!$A$2:$F$634,5,FALSE),""))</f>
      </c>
      <c r="H19405" s="77" t="str">
        <v/>
      </c>
      <c r="I19405" s="76">
        <f>IF($E19405="","",IFERROR(VLOOKUP(TRIM(E19405&amp;""),'Référentiel Articles'!$A$2:$F$634,6,FALSE),""))</f>
      </c>
      <c r="J19405" s="78">
        <f>IF(OR($E19405="",$H19405=""),"",$H19405*$I19405)</f>
      </c>
      <c r="K19405" s="79" t="str">
        <v/>
      </c>
    </row>
    <row r="19406">
      <c r="A19406" s="81" t="str">
        <v/>
      </c>
      <c r="B19406" s="81" t="str">
        <v/>
      </c>
      <c r="C19406" s="83">
        <f>IF($E19406="","",IFERROR(VLOOKUP(TRIM(E19406&amp;""),'Référentiel Articles'!$A$2:$F$634,2,FALSE),""))</f>
      </c>
      <c r="D19406" s="83">
        <f>IF($E19406="","",IFERROR(VLOOKUP(TRIM(E19406&amp;""),'Référentiel Articles'!$A$2:$F$634,3,FALSE),""))</f>
      </c>
      <c r="E19406" s="81" t="str">
        <v/>
      </c>
      <c r="F19406" s="83">
        <f>IF($E19406="","",IFERROR(VLOOKUP(TRIM(E19406&amp;""),'Référentiel Articles'!$A$2:$F$634,4,FALSE),""))</f>
      </c>
      <c r="G19406" s="84">
        <f>IF($E19406="","",IFERROR(VLOOKUP(TRIM(E19406&amp;""),'Référentiel Articles'!$A$2:$F$634,5,FALSE),""))</f>
      </c>
      <c r="H19406" s="85" t="str">
        <v/>
      </c>
      <c r="I19406" s="84">
        <f>IF($E19406="","",IFERROR(VLOOKUP(TRIM(E19406&amp;""),'Référentiel Articles'!$A$2:$F$634,6,FALSE),""))</f>
      </c>
      <c r="J19406" s="90">
        <f>IF(OR($E19406="",$H19406=""),"",$H19406*$I19406)</f>
      </c>
      <c r="K19406" s="87" t="str">
        <v/>
      </c>
    </row>
    <row r="19407">
      <c r="A19407" s="74" t="str">
        <v/>
      </c>
      <c r="B19407" s="74" t="str">
        <v/>
      </c>
      <c r="C19407" s="75">
        <f>IF($E19407="","",IFERROR(VLOOKUP(TRIM(E19407&amp;""),'Référentiel Articles'!$A$2:$F$634,2,FALSE),""))</f>
      </c>
      <c r="D19407" s="75">
        <f>IF($E19407="","",IFERROR(VLOOKUP(TRIM(E19407&amp;""),'Référentiel Articles'!$A$2:$F$634,3,FALSE),""))</f>
      </c>
      <c r="E19407" s="74" t="str">
        <v/>
      </c>
      <c r="F19407" s="75">
        <f>IF($E19407="","",IFERROR(VLOOKUP(TRIM(E19407&amp;""),'Référentiel Articles'!$A$2:$F$634,4,FALSE),""))</f>
      </c>
      <c r="G19407" s="76">
        <f>IF($E19407="","",IFERROR(VLOOKUP(TRIM(E19407&amp;""),'Référentiel Articles'!$A$2:$F$634,5,FALSE),""))</f>
      </c>
      <c r="H19407" s="77" t="str">
        <v/>
      </c>
      <c r="I19407" s="76">
        <f>IF($E19407="","",IFERROR(VLOOKUP(TRIM(E19407&amp;""),'Référentiel Articles'!$A$2:$F$634,6,FALSE),""))</f>
      </c>
      <c r="J19407" s="78">
        <f>IF(OR($E19407="",$H19407=""),"",$H19407*$I19407)</f>
      </c>
      <c r="K19407" s="79" t="str">
        <v/>
      </c>
    </row>
    <row r="19408">
      <c r="A19408" s="81" t="str">
        <v/>
      </c>
      <c r="B19408" s="81" t="str">
        <v/>
      </c>
      <c r="C19408" s="83">
        <f>IF($E19408="","",IFERROR(VLOOKUP(TRIM(E19408&amp;""),'Référentiel Articles'!$A$2:$F$634,2,FALSE),""))</f>
      </c>
      <c r="D19408" s="83">
        <f>IF($E19408="","",IFERROR(VLOOKUP(TRIM(E19408&amp;""),'Référentiel Articles'!$A$2:$F$634,3,FALSE),""))</f>
      </c>
      <c r="E19408" s="81" t="str">
        <v/>
      </c>
      <c r="F19408" s="83">
        <f>IF($E19408="","",IFERROR(VLOOKUP(TRIM(E19408&amp;""),'Référentiel Articles'!$A$2:$F$634,4,FALSE),""))</f>
      </c>
      <c r="G19408" s="84">
        <f>IF($E19408="","",IFERROR(VLOOKUP(TRIM(E19408&amp;""),'Référentiel Articles'!$A$2:$F$634,5,FALSE),""))</f>
      </c>
      <c r="H19408" s="85" t="str">
        <v/>
      </c>
      <c r="I19408" s="84">
        <f>IF($E19408="","",IFERROR(VLOOKUP(TRIM(E19408&amp;""),'Référentiel Articles'!$A$2:$F$634,6,FALSE),""))</f>
      </c>
      <c r="J19408" s="90">
        <f>IF(OR($E19408="",$H19408=""),"",$H19408*$I19408)</f>
      </c>
      <c r="K19408" s="87" t="str">
        <v/>
      </c>
    </row>
    <row r="19409">
      <c r="A19409" s="74" t="str">
        <v/>
      </c>
      <c r="B19409" s="74" t="str">
        <v/>
      </c>
      <c r="C19409" s="75">
        <f>IF($E19409="","",IFERROR(VLOOKUP(TRIM(E19409&amp;""),'Référentiel Articles'!$A$2:$F$634,2,FALSE),""))</f>
      </c>
      <c r="D19409" s="75">
        <f>IF($E19409="","",IFERROR(VLOOKUP(TRIM(E19409&amp;""),'Référentiel Articles'!$A$2:$F$634,3,FALSE),""))</f>
      </c>
      <c r="E19409" s="74" t="str">
        <v/>
      </c>
      <c r="F19409" s="75">
        <f>IF($E19409="","",IFERROR(VLOOKUP(TRIM(E19409&amp;""),'Référentiel Articles'!$A$2:$F$634,4,FALSE),""))</f>
      </c>
      <c r="G19409" s="76">
        <f>IF($E19409="","",IFERROR(VLOOKUP(TRIM(E19409&amp;""),'Référentiel Articles'!$A$2:$F$634,5,FALSE),""))</f>
      </c>
      <c r="H19409" s="77" t="str">
        <v/>
      </c>
      <c r="I19409" s="76">
        <f>IF($E19409="","",IFERROR(VLOOKUP(TRIM(E19409&amp;""),'Référentiel Articles'!$A$2:$F$634,6,FALSE),""))</f>
      </c>
      <c r="J19409" s="78">
        <f>IF(OR($E19409="",$H19409=""),"",$H19409*$I19409)</f>
      </c>
      <c r="K19409" s="79" t="str">
        <v/>
      </c>
    </row>
    <row r="19410">
      <c r="A19410" s="81" t="str">
        <v/>
      </c>
      <c r="B19410" s="81" t="str">
        <v/>
      </c>
      <c r="C19410" s="83">
        <f>IF($E19410="","",IFERROR(VLOOKUP(TRIM(E19410&amp;""),'Référentiel Articles'!$A$2:$F$634,2,FALSE),""))</f>
      </c>
      <c r="D19410" s="83">
        <f>IF($E19410="","",IFERROR(VLOOKUP(TRIM(E19410&amp;""),'Référentiel Articles'!$A$2:$F$634,3,FALSE),""))</f>
      </c>
      <c r="E19410" s="81" t="str">
        <v/>
      </c>
      <c r="F19410" s="83">
        <f>IF($E19410="","",IFERROR(VLOOKUP(TRIM(E19410&amp;""),'Référentiel Articles'!$A$2:$F$634,4,FALSE),""))</f>
      </c>
      <c r="G19410" s="84">
        <f>IF($E19410="","",IFERROR(VLOOKUP(TRIM(E19410&amp;""),'Référentiel Articles'!$A$2:$F$634,5,FALSE),""))</f>
      </c>
      <c r="H19410" s="85" t="str">
        <v/>
      </c>
      <c r="I19410" s="84">
        <f>IF($E19410="","",IFERROR(VLOOKUP(TRIM(E19410&amp;""),'Référentiel Articles'!$A$2:$F$634,6,FALSE),""))</f>
      </c>
      <c r="J19410" s="90">
        <f>IF(OR($E19410="",$H19410=""),"",$H19410*$I19410)</f>
      </c>
      <c r="K19410" s="87" t="str">
        <v/>
      </c>
    </row>
    <row r="19411">
      <c r="A19411" s="74" t="str">
        <v/>
      </c>
      <c r="B19411" s="74" t="str">
        <v/>
      </c>
      <c r="C19411" s="75">
        <f>IF($E19411="","",IFERROR(VLOOKUP(TRIM(E19411&amp;""),'Référentiel Articles'!$A$2:$F$634,2,FALSE),""))</f>
      </c>
      <c r="D19411" s="75">
        <f>IF($E19411="","",IFERROR(VLOOKUP(TRIM(E19411&amp;""),'Référentiel Articles'!$A$2:$F$634,3,FALSE),""))</f>
      </c>
      <c r="E19411" s="74" t="str">
        <v/>
      </c>
      <c r="F19411" s="75">
        <f>IF($E19411="","",IFERROR(VLOOKUP(TRIM(E19411&amp;""),'Référentiel Articles'!$A$2:$F$634,4,FALSE),""))</f>
      </c>
      <c r="G19411" s="76">
        <f>IF($E19411="","",IFERROR(VLOOKUP(TRIM(E19411&amp;""),'Référentiel Articles'!$A$2:$F$634,5,FALSE),""))</f>
      </c>
      <c r="H19411" s="77" t="str">
        <v/>
      </c>
      <c r="I19411" s="76">
        <f>IF($E19411="","",IFERROR(VLOOKUP(TRIM(E19411&amp;""),'Référentiel Articles'!$A$2:$F$634,6,FALSE),""))</f>
      </c>
      <c r="J19411" s="78">
        <f>IF(OR($E19411="",$H19411=""),"",$H19411*$I19411)</f>
      </c>
      <c r="K19411" s="79" t="str">
        <v/>
      </c>
    </row>
    <row r="19412">
      <c r="A19412" s="81" t="str">
        <v/>
      </c>
      <c r="B19412" s="81" t="str">
        <v/>
      </c>
      <c r="C19412" s="83">
        <f>IF($E19412="","",IFERROR(VLOOKUP(TRIM(E19412&amp;""),'Référentiel Articles'!$A$2:$F$634,2,FALSE),""))</f>
      </c>
      <c r="D19412" s="83">
        <f>IF($E19412="","",IFERROR(VLOOKUP(TRIM(E19412&amp;""),'Référentiel Articles'!$A$2:$F$634,3,FALSE),""))</f>
      </c>
      <c r="E19412" s="81" t="str">
        <v/>
      </c>
      <c r="F19412" s="83">
        <f>IF($E19412="","",IFERROR(VLOOKUP(TRIM(E19412&amp;""),'Référentiel Articles'!$A$2:$F$634,4,FALSE),""))</f>
      </c>
      <c r="G19412" s="84">
        <f>IF($E19412="","",IFERROR(VLOOKUP(TRIM(E19412&amp;""),'Référentiel Articles'!$A$2:$F$634,5,FALSE),""))</f>
      </c>
      <c r="H19412" s="85" t="str">
        <v/>
      </c>
      <c r="I19412" s="84">
        <f>IF($E19412="","",IFERROR(VLOOKUP(TRIM(E19412&amp;""),'Référentiel Articles'!$A$2:$F$634,6,FALSE),""))</f>
      </c>
      <c r="J19412" s="90">
        <f>IF(OR($E19412="",$H19412=""),"",$H19412*$I19412)</f>
      </c>
      <c r="K19412" s="87" t="str">
        <v/>
      </c>
    </row>
    <row r="19413">
      <c r="A19413" s="74" t="str">
        <v/>
      </c>
      <c r="B19413" s="74" t="str">
        <v/>
      </c>
      <c r="C19413" s="75">
        <f>IF($E19413="","",IFERROR(VLOOKUP(TRIM(E19413&amp;""),'Référentiel Articles'!$A$2:$F$634,2,FALSE),""))</f>
      </c>
      <c r="D19413" s="75">
        <f>IF($E19413="","",IFERROR(VLOOKUP(TRIM(E19413&amp;""),'Référentiel Articles'!$A$2:$F$634,3,FALSE),""))</f>
      </c>
      <c r="E19413" s="74" t="str">
        <v/>
      </c>
      <c r="F19413" s="75">
        <f>IF($E19413="","",IFERROR(VLOOKUP(TRIM(E19413&amp;""),'Référentiel Articles'!$A$2:$F$634,4,FALSE),""))</f>
      </c>
      <c r="G19413" s="76">
        <f>IF($E19413="","",IFERROR(VLOOKUP(TRIM(E19413&amp;""),'Référentiel Articles'!$A$2:$F$634,5,FALSE),""))</f>
      </c>
      <c r="H19413" s="77" t="str">
        <v/>
      </c>
      <c r="I19413" s="76">
        <f>IF($E19413="","",IFERROR(VLOOKUP(TRIM(E19413&amp;""),'Référentiel Articles'!$A$2:$F$634,6,FALSE),""))</f>
      </c>
      <c r="J19413" s="78">
        <f>IF(OR($E19413="",$H19413=""),"",$H19413*$I19413)</f>
      </c>
      <c r="K19413" s="79" t="str">
        <v/>
      </c>
    </row>
    <row r="19414">
      <c r="A19414" s="81" t="str">
        <v/>
      </c>
      <c r="B19414" s="81" t="str">
        <v/>
      </c>
      <c r="C19414" s="83">
        <f>IF($E19414="","",IFERROR(VLOOKUP(TRIM(E19414&amp;""),'Référentiel Articles'!$A$2:$F$634,2,FALSE),""))</f>
      </c>
      <c r="D19414" s="83">
        <f>IF($E19414="","",IFERROR(VLOOKUP(TRIM(E19414&amp;""),'Référentiel Articles'!$A$2:$F$634,3,FALSE),""))</f>
      </c>
      <c r="E19414" s="81" t="str">
        <v/>
      </c>
      <c r="F19414" s="83">
        <f>IF($E19414="","",IFERROR(VLOOKUP(TRIM(E19414&amp;""),'Référentiel Articles'!$A$2:$F$634,4,FALSE),""))</f>
      </c>
      <c r="G19414" s="84">
        <f>IF($E19414="","",IFERROR(VLOOKUP(TRIM(E19414&amp;""),'Référentiel Articles'!$A$2:$F$634,5,FALSE),""))</f>
      </c>
      <c r="H19414" s="85" t="str">
        <v/>
      </c>
      <c r="I19414" s="84">
        <f>IF($E19414="","",IFERROR(VLOOKUP(TRIM(E19414&amp;""),'Référentiel Articles'!$A$2:$F$634,6,FALSE),""))</f>
      </c>
      <c r="J19414" s="90">
        <f>IF(OR($E19414="",$H19414=""),"",$H19414*$I19414)</f>
      </c>
      <c r="K19414" s="87" t="str">
        <v/>
      </c>
    </row>
    <row r="19415">
      <c r="A19415" s="74" t="str">
        <v/>
      </c>
      <c r="B19415" s="74" t="str">
        <v/>
      </c>
      <c r="C19415" s="75">
        <f>IF($E19415="","",IFERROR(VLOOKUP(TRIM(E19415&amp;""),'Référentiel Articles'!$A$2:$F$634,2,FALSE),""))</f>
      </c>
      <c r="D19415" s="75">
        <f>IF($E19415="","",IFERROR(VLOOKUP(TRIM(E19415&amp;""),'Référentiel Articles'!$A$2:$F$634,3,FALSE),""))</f>
      </c>
      <c r="E19415" s="74" t="str">
        <v/>
      </c>
      <c r="F19415" s="75">
        <f>IF($E19415="","",IFERROR(VLOOKUP(TRIM(E19415&amp;""),'Référentiel Articles'!$A$2:$F$634,4,FALSE),""))</f>
      </c>
      <c r="G19415" s="76">
        <f>IF($E19415="","",IFERROR(VLOOKUP(TRIM(E19415&amp;""),'Référentiel Articles'!$A$2:$F$634,5,FALSE),""))</f>
      </c>
      <c r="H19415" s="77" t="str">
        <v/>
      </c>
      <c r="I19415" s="76">
        <f>IF($E19415="","",IFERROR(VLOOKUP(TRIM(E19415&amp;""),'Référentiel Articles'!$A$2:$F$634,6,FALSE),""))</f>
      </c>
      <c r="J19415" s="78">
        <f>IF(OR($E19415="",$H19415=""),"",$H19415*$I19415)</f>
      </c>
      <c r="K19415" s="79" t="str">
        <v/>
      </c>
    </row>
    <row r="19416">
      <c r="A19416" s="81" t="str">
        <v/>
      </c>
      <c r="B19416" s="81" t="str">
        <v/>
      </c>
      <c r="C19416" s="83">
        <f>IF($E19416="","",IFERROR(VLOOKUP(TRIM(E19416&amp;""),'Référentiel Articles'!$A$2:$F$634,2,FALSE),""))</f>
      </c>
      <c r="D19416" s="83">
        <f>IF($E19416="","",IFERROR(VLOOKUP(TRIM(E19416&amp;""),'Référentiel Articles'!$A$2:$F$634,3,FALSE),""))</f>
      </c>
      <c r="E19416" s="81" t="str">
        <v/>
      </c>
      <c r="F19416" s="83">
        <f>IF($E19416="","",IFERROR(VLOOKUP(TRIM(E19416&amp;""),'Référentiel Articles'!$A$2:$F$634,4,FALSE),""))</f>
      </c>
      <c r="G19416" s="84">
        <f>IF($E19416="","",IFERROR(VLOOKUP(TRIM(E19416&amp;""),'Référentiel Articles'!$A$2:$F$634,5,FALSE),""))</f>
      </c>
      <c r="H19416" s="85" t="str">
        <v/>
      </c>
      <c r="I19416" s="84">
        <f>IF($E19416="","",IFERROR(VLOOKUP(TRIM(E19416&amp;""),'Référentiel Articles'!$A$2:$F$634,6,FALSE),""))</f>
      </c>
      <c r="J19416" s="90">
        <f>IF(OR($E19416="",$H19416=""),"",$H19416*$I19416)</f>
      </c>
      <c r="K19416" s="87" t="str">
        <v/>
      </c>
    </row>
    <row r="19417">
      <c r="A19417" s="74" t="str">
        <v/>
      </c>
      <c r="B19417" s="74" t="str">
        <v/>
      </c>
      <c r="C19417" s="75">
        <f>IF($E19417="","",IFERROR(VLOOKUP(TRIM(E19417&amp;""),'Référentiel Articles'!$A$2:$F$634,2,FALSE),""))</f>
      </c>
      <c r="D19417" s="75">
        <f>IF($E19417="","",IFERROR(VLOOKUP(TRIM(E19417&amp;""),'Référentiel Articles'!$A$2:$F$634,3,FALSE),""))</f>
      </c>
      <c r="E19417" s="74" t="str">
        <v/>
      </c>
      <c r="F19417" s="75">
        <f>IF($E19417="","",IFERROR(VLOOKUP(TRIM(E19417&amp;""),'Référentiel Articles'!$A$2:$F$634,4,FALSE),""))</f>
      </c>
      <c r="G19417" s="76">
        <f>IF($E19417="","",IFERROR(VLOOKUP(TRIM(E19417&amp;""),'Référentiel Articles'!$A$2:$F$634,5,FALSE),""))</f>
      </c>
      <c r="H19417" s="77" t="str">
        <v/>
      </c>
      <c r="I19417" s="76">
        <f>IF($E19417="","",IFERROR(VLOOKUP(TRIM(E19417&amp;""),'Référentiel Articles'!$A$2:$F$634,6,FALSE),""))</f>
      </c>
      <c r="J19417" s="78">
        <f>IF(OR($E19417="",$H19417=""),"",$H19417*$I19417)</f>
      </c>
      <c r="K19417" s="79" t="str">
        <v/>
      </c>
    </row>
    <row r="19418">
      <c r="A19418" s="81" t="str">
        <v/>
      </c>
      <c r="B19418" s="81" t="str">
        <v/>
      </c>
      <c r="C19418" s="83">
        <f>IF($E19418="","",IFERROR(VLOOKUP(TRIM(E19418&amp;""),'Référentiel Articles'!$A$2:$F$634,2,FALSE),""))</f>
      </c>
      <c r="D19418" s="83">
        <f>IF($E19418="","",IFERROR(VLOOKUP(TRIM(E19418&amp;""),'Référentiel Articles'!$A$2:$F$634,3,FALSE),""))</f>
      </c>
      <c r="E19418" s="81" t="str">
        <v/>
      </c>
      <c r="F19418" s="83">
        <f>IF($E19418="","",IFERROR(VLOOKUP(TRIM(E19418&amp;""),'Référentiel Articles'!$A$2:$F$634,4,FALSE),""))</f>
      </c>
      <c r="G19418" s="84">
        <f>IF($E19418="","",IFERROR(VLOOKUP(TRIM(E19418&amp;""),'Référentiel Articles'!$A$2:$F$634,5,FALSE),""))</f>
      </c>
      <c r="H19418" s="85" t="str">
        <v/>
      </c>
      <c r="I19418" s="84">
        <f>IF($E19418="","",IFERROR(VLOOKUP(TRIM(E19418&amp;""),'Référentiel Articles'!$A$2:$F$634,6,FALSE),""))</f>
      </c>
      <c r="J19418" s="90">
        <f>IF(OR($E19418="",$H19418=""),"",$H19418*$I19418)</f>
      </c>
      <c r="K19418" s="87" t="str">
        <v/>
      </c>
    </row>
    <row r="19419">
      <c r="A19419" s="74" t="str">
        <v/>
      </c>
      <c r="B19419" s="74" t="str">
        <v/>
      </c>
      <c r="C19419" s="75">
        <f>IF($E19419="","",IFERROR(VLOOKUP(TRIM(E19419&amp;""),'Référentiel Articles'!$A$2:$F$634,2,FALSE),""))</f>
      </c>
      <c r="D19419" s="75">
        <f>IF($E19419="","",IFERROR(VLOOKUP(TRIM(E19419&amp;""),'Référentiel Articles'!$A$2:$F$634,3,FALSE),""))</f>
      </c>
      <c r="E19419" s="74" t="str">
        <v/>
      </c>
      <c r="F19419" s="75">
        <f>IF($E19419="","",IFERROR(VLOOKUP(TRIM(E19419&amp;""),'Référentiel Articles'!$A$2:$F$634,4,FALSE),""))</f>
      </c>
      <c r="G19419" s="76">
        <f>IF($E19419="","",IFERROR(VLOOKUP(TRIM(E19419&amp;""),'Référentiel Articles'!$A$2:$F$634,5,FALSE),""))</f>
      </c>
      <c r="H19419" s="77" t="str">
        <v/>
      </c>
      <c r="I19419" s="76">
        <f>IF($E19419="","",IFERROR(VLOOKUP(TRIM(E19419&amp;""),'Référentiel Articles'!$A$2:$F$634,6,FALSE),""))</f>
      </c>
      <c r="J19419" s="78">
        <f>IF(OR($E19419="",$H19419=""),"",$H19419*$I19419)</f>
      </c>
      <c r="K19419" s="79" t="str">
        <v/>
      </c>
    </row>
    <row r="19420">
      <c r="A19420" s="81" t="str">
        <v/>
      </c>
      <c r="B19420" s="81" t="str">
        <v/>
      </c>
      <c r="C19420" s="83">
        <f>IF($E19420="","",IFERROR(VLOOKUP(TRIM(E19420&amp;""),'Référentiel Articles'!$A$2:$F$634,2,FALSE),""))</f>
      </c>
      <c r="D19420" s="83">
        <f>IF($E19420="","",IFERROR(VLOOKUP(TRIM(E19420&amp;""),'Référentiel Articles'!$A$2:$F$634,3,FALSE),""))</f>
      </c>
      <c r="E19420" s="81" t="str">
        <v/>
      </c>
      <c r="F19420" s="83">
        <f>IF($E19420="","",IFERROR(VLOOKUP(TRIM(E19420&amp;""),'Référentiel Articles'!$A$2:$F$634,4,FALSE),""))</f>
      </c>
      <c r="G19420" s="84">
        <f>IF($E19420="","",IFERROR(VLOOKUP(TRIM(E19420&amp;""),'Référentiel Articles'!$A$2:$F$634,5,FALSE),""))</f>
      </c>
      <c r="H19420" s="85" t="str">
        <v/>
      </c>
      <c r="I19420" s="84">
        <f>IF($E19420="","",IFERROR(VLOOKUP(TRIM(E19420&amp;""),'Référentiel Articles'!$A$2:$F$634,6,FALSE),""))</f>
      </c>
      <c r="J19420" s="90">
        <f>IF(OR($E19420="",$H19420=""),"",$H19420*$I19420)</f>
      </c>
      <c r="K19420" s="87" t="str">
        <v/>
      </c>
    </row>
    <row r="19421">
      <c r="A19421" s="74" t="str">
        <v/>
      </c>
      <c r="B19421" s="74" t="str">
        <v/>
      </c>
      <c r="C19421" s="75">
        <f>IF($E19421="","",IFERROR(VLOOKUP(TRIM(E19421&amp;""),'Référentiel Articles'!$A$2:$F$634,2,FALSE),""))</f>
      </c>
      <c r="D19421" s="75">
        <f>IF($E19421="","",IFERROR(VLOOKUP(TRIM(E19421&amp;""),'Référentiel Articles'!$A$2:$F$634,3,FALSE),""))</f>
      </c>
      <c r="E19421" s="74" t="str">
        <v/>
      </c>
      <c r="F19421" s="75">
        <f>IF($E19421="","",IFERROR(VLOOKUP(TRIM(E19421&amp;""),'Référentiel Articles'!$A$2:$F$634,4,FALSE),""))</f>
      </c>
      <c r="G19421" s="76">
        <f>IF($E19421="","",IFERROR(VLOOKUP(TRIM(E19421&amp;""),'Référentiel Articles'!$A$2:$F$634,5,FALSE),""))</f>
      </c>
      <c r="H19421" s="77" t="str">
        <v/>
      </c>
      <c r="I19421" s="76">
        <f>IF($E19421="","",IFERROR(VLOOKUP(TRIM(E19421&amp;""),'Référentiel Articles'!$A$2:$F$634,6,FALSE),""))</f>
      </c>
      <c r="J19421" s="78">
        <f>IF(OR($E19421="",$H19421=""),"",$H19421*$I19421)</f>
      </c>
      <c r="K19421" s="79" t="str">
        <v/>
      </c>
    </row>
    <row r="19422">
      <c r="A19422" s="81" t="str">
        <v/>
      </c>
      <c r="B19422" s="81" t="str">
        <v/>
      </c>
      <c r="C19422" s="83">
        <f>IF($E19422="","",IFERROR(VLOOKUP(TRIM(E19422&amp;""),'Référentiel Articles'!$A$2:$F$634,2,FALSE),""))</f>
      </c>
      <c r="D19422" s="83">
        <f>IF($E19422="","",IFERROR(VLOOKUP(TRIM(E19422&amp;""),'Référentiel Articles'!$A$2:$F$634,3,FALSE),""))</f>
      </c>
      <c r="E19422" s="81" t="str">
        <v/>
      </c>
      <c r="F19422" s="83">
        <f>IF($E19422="","",IFERROR(VLOOKUP(TRIM(E19422&amp;""),'Référentiel Articles'!$A$2:$F$634,4,FALSE),""))</f>
      </c>
      <c r="G19422" s="84">
        <f>IF($E19422="","",IFERROR(VLOOKUP(TRIM(E19422&amp;""),'Référentiel Articles'!$A$2:$F$634,5,FALSE),""))</f>
      </c>
      <c r="H19422" s="85" t="str">
        <v/>
      </c>
      <c r="I19422" s="84">
        <f>IF($E19422="","",IFERROR(VLOOKUP(TRIM(E19422&amp;""),'Référentiel Articles'!$A$2:$F$634,6,FALSE),""))</f>
      </c>
      <c r="J19422" s="90">
        <f>IF(OR($E19422="",$H19422=""),"",$H19422*$I19422)</f>
      </c>
      <c r="K19422" s="87" t="str">
        <v/>
      </c>
    </row>
    <row r="19423">
      <c r="A19423" s="74" t="str">
        <v/>
      </c>
      <c r="B19423" s="74" t="str">
        <v/>
      </c>
      <c r="C19423" s="75">
        <f>IF($E19423="","",IFERROR(VLOOKUP(TRIM(E19423&amp;""),'Référentiel Articles'!$A$2:$F$634,2,FALSE),""))</f>
      </c>
      <c r="D19423" s="75">
        <f>IF($E19423="","",IFERROR(VLOOKUP(TRIM(E19423&amp;""),'Référentiel Articles'!$A$2:$F$634,3,FALSE),""))</f>
      </c>
      <c r="E19423" s="74" t="str">
        <v/>
      </c>
      <c r="F19423" s="75">
        <f>IF($E19423="","",IFERROR(VLOOKUP(TRIM(E19423&amp;""),'Référentiel Articles'!$A$2:$F$634,4,FALSE),""))</f>
      </c>
      <c r="G19423" s="76">
        <f>IF($E19423="","",IFERROR(VLOOKUP(TRIM(E19423&amp;""),'Référentiel Articles'!$A$2:$F$634,5,FALSE),""))</f>
      </c>
      <c r="H19423" s="77" t="str">
        <v/>
      </c>
      <c r="I19423" s="76">
        <f>IF($E19423="","",IFERROR(VLOOKUP(TRIM(E19423&amp;""),'Référentiel Articles'!$A$2:$F$634,6,FALSE),""))</f>
      </c>
      <c r="J19423" s="78">
        <f>IF(OR($E19423="",$H19423=""),"",$H19423*$I19423)</f>
      </c>
      <c r="K19423" s="79" t="str">
        <v/>
      </c>
    </row>
    <row r="19424">
      <c r="A19424" s="81" t="str">
        <v/>
      </c>
      <c r="B19424" s="81" t="str">
        <v/>
      </c>
      <c r="C19424" s="83">
        <f>IF($E19424="","",IFERROR(VLOOKUP(TRIM(E19424&amp;""),'Référentiel Articles'!$A$2:$F$634,2,FALSE),""))</f>
      </c>
      <c r="D19424" s="83">
        <f>IF($E19424="","",IFERROR(VLOOKUP(TRIM(E19424&amp;""),'Référentiel Articles'!$A$2:$F$634,3,FALSE),""))</f>
      </c>
      <c r="E19424" s="81" t="str">
        <v/>
      </c>
      <c r="F19424" s="83">
        <f>IF($E19424="","",IFERROR(VLOOKUP(TRIM(E19424&amp;""),'Référentiel Articles'!$A$2:$F$634,4,FALSE),""))</f>
      </c>
      <c r="G19424" s="84">
        <f>IF($E19424="","",IFERROR(VLOOKUP(TRIM(E19424&amp;""),'Référentiel Articles'!$A$2:$F$634,5,FALSE),""))</f>
      </c>
      <c r="H19424" s="85" t="str">
        <v/>
      </c>
      <c r="I19424" s="84">
        <f>IF($E19424="","",IFERROR(VLOOKUP(TRIM(E19424&amp;""),'Référentiel Articles'!$A$2:$F$634,6,FALSE),""))</f>
      </c>
      <c r="J19424" s="90">
        <f>IF(OR($E19424="",$H19424=""),"",$H19424*$I19424)</f>
      </c>
      <c r="K19424" s="87" t="str">
        <v/>
      </c>
    </row>
    <row r="19425">
      <c r="A19425" s="74" t="str">
        <v/>
      </c>
      <c r="B19425" s="74" t="str">
        <v/>
      </c>
      <c r="C19425" s="75">
        <f>IF($E19425="","",IFERROR(VLOOKUP(TRIM(E19425&amp;""),'Référentiel Articles'!$A$2:$F$634,2,FALSE),""))</f>
      </c>
      <c r="D19425" s="75">
        <f>IF($E19425="","",IFERROR(VLOOKUP(TRIM(E19425&amp;""),'Référentiel Articles'!$A$2:$F$634,3,FALSE),""))</f>
      </c>
      <c r="E19425" s="74" t="str">
        <v/>
      </c>
      <c r="F19425" s="75">
        <f>IF($E19425="","",IFERROR(VLOOKUP(TRIM(E19425&amp;""),'Référentiel Articles'!$A$2:$F$634,4,FALSE),""))</f>
      </c>
      <c r="G19425" s="76">
        <f>IF($E19425="","",IFERROR(VLOOKUP(TRIM(E19425&amp;""),'Référentiel Articles'!$A$2:$F$634,5,FALSE),""))</f>
      </c>
      <c r="H19425" s="77" t="str">
        <v/>
      </c>
      <c r="I19425" s="76">
        <f>IF($E19425="","",IFERROR(VLOOKUP(TRIM(E19425&amp;""),'Référentiel Articles'!$A$2:$F$634,6,FALSE),""))</f>
      </c>
      <c r="J19425" s="78">
        <f>IF(OR($E19425="",$H19425=""),"",$H19425*$I19425)</f>
      </c>
      <c r="K19425" s="79" t="str">
        <v/>
      </c>
    </row>
    <row r="19426">
      <c r="A19426" s="81" t="str">
        <v/>
      </c>
      <c r="B19426" s="81" t="str">
        <v/>
      </c>
      <c r="C19426" s="83">
        <f>IF($E19426="","",IFERROR(VLOOKUP(TRIM(E19426&amp;""),'Référentiel Articles'!$A$2:$F$634,2,FALSE),""))</f>
      </c>
      <c r="D19426" s="83">
        <f>IF($E19426="","",IFERROR(VLOOKUP(TRIM(E19426&amp;""),'Référentiel Articles'!$A$2:$F$634,3,FALSE),""))</f>
      </c>
      <c r="E19426" s="81" t="str">
        <v/>
      </c>
      <c r="F19426" s="83">
        <f>IF($E19426="","",IFERROR(VLOOKUP(TRIM(E19426&amp;""),'Référentiel Articles'!$A$2:$F$634,4,FALSE),""))</f>
      </c>
      <c r="G19426" s="84">
        <f>IF($E19426="","",IFERROR(VLOOKUP(TRIM(E19426&amp;""),'Référentiel Articles'!$A$2:$F$634,5,FALSE),""))</f>
      </c>
      <c r="H19426" s="85" t="str">
        <v/>
      </c>
      <c r="I19426" s="84">
        <f>IF($E19426="","",IFERROR(VLOOKUP(TRIM(E19426&amp;""),'Référentiel Articles'!$A$2:$F$634,6,FALSE),""))</f>
      </c>
      <c r="J19426" s="90">
        <f>IF(OR($E19426="",$H19426=""),"",$H19426*$I19426)</f>
      </c>
      <c r="K19426" s="87" t="str">
        <v/>
      </c>
    </row>
    <row r="19427">
      <c r="A19427" s="74" t="str">
        <v/>
      </c>
      <c r="B19427" s="74" t="str">
        <v/>
      </c>
      <c r="C19427" s="75">
        <f>IF($E19427="","",IFERROR(VLOOKUP(TRIM(E19427&amp;""),'Référentiel Articles'!$A$2:$F$634,2,FALSE),""))</f>
      </c>
      <c r="D19427" s="75">
        <f>IF($E19427="","",IFERROR(VLOOKUP(TRIM(E19427&amp;""),'Référentiel Articles'!$A$2:$F$634,3,FALSE),""))</f>
      </c>
      <c r="E19427" s="74" t="str">
        <v/>
      </c>
      <c r="F19427" s="75">
        <f>IF($E19427="","",IFERROR(VLOOKUP(TRIM(E19427&amp;""),'Référentiel Articles'!$A$2:$F$634,4,FALSE),""))</f>
      </c>
      <c r="G19427" s="76">
        <f>IF($E19427="","",IFERROR(VLOOKUP(TRIM(E19427&amp;""),'Référentiel Articles'!$A$2:$F$634,5,FALSE),""))</f>
      </c>
      <c r="H19427" s="77" t="str">
        <v/>
      </c>
      <c r="I19427" s="76">
        <f>IF($E19427="","",IFERROR(VLOOKUP(TRIM(E19427&amp;""),'Référentiel Articles'!$A$2:$F$634,6,FALSE),""))</f>
      </c>
      <c r="J19427" s="78">
        <f>IF(OR($E19427="",$H19427=""),"",$H19427*$I19427)</f>
      </c>
      <c r="K19427" s="79" t="str">
        <v/>
      </c>
    </row>
    <row r="19428">
      <c r="A19428" s="81" t="str">
        <v/>
      </c>
      <c r="B19428" s="81" t="str">
        <v/>
      </c>
      <c r="C19428" s="83">
        <f>IF($E19428="","",IFERROR(VLOOKUP(TRIM(E19428&amp;""),'Référentiel Articles'!$A$2:$F$634,2,FALSE),""))</f>
      </c>
      <c r="D19428" s="83">
        <f>IF($E19428="","",IFERROR(VLOOKUP(TRIM(E19428&amp;""),'Référentiel Articles'!$A$2:$F$634,3,FALSE),""))</f>
      </c>
      <c r="E19428" s="81" t="str">
        <v/>
      </c>
      <c r="F19428" s="83">
        <f>IF($E19428="","",IFERROR(VLOOKUP(TRIM(E19428&amp;""),'Référentiel Articles'!$A$2:$F$634,4,FALSE),""))</f>
      </c>
      <c r="G19428" s="84">
        <f>IF($E19428="","",IFERROR(VLOOKUP(TRIM(E19428&amp;""),'Référentiel Articles'!$A$2:$F$634,5,FALSE),""))</f>
      </c>
      <c r="H19428" s="85" t="str">
        <v/>
      </c>
      <c r="I19428" s="84">
        <f>IF($E19428="","",IFERROR(VLOOKUP(TRIM(E19428&amp;""),'Référentiel Articles'!$A$2:$F$634,6,FALSE),""))</f>
      </c>
      <c r="J19428" s="90">
        <f>IF(OR($E19428="",$H19428=""),"",$H19428*$I19428)</f>
      </c>
      <c r="K19428" s="87" t="str">
        <v/>
      </c>
    </row>
    <row r="19429">
      <c r="A19429" s="74" t="str">
        <v/>
      </c>
      <c r="B19429" s="74" t="str">
        <v/>
      </c>
      <c r="C19429" s="75">
        <f>IF($E19429="","",IFERROR(VLOOKUP(TRIM(E19429&amp;""),'Référentiel Articles'!$A$2:$F$634,2,FALSE),""))</f>
      </c>
      <c r="D19429" s="75">
        <f>IF($E19429="","",IFERROR(VLOOKUP(TRIM(E19429&amp;""),'Référentiel Articles'!$A$2:$F$634,3,FALSE),""))</f>
      </c>
      <c r="E19429" s="74" t="str">
        <v/>
      </c>
      <c r="F19429" s="75">
        <f>IF($E19429="","",IFERROR(VLOOKUP(TRIM(E19429&amp;""),'Référentiel Articles'!$A$2:$F$634,4,FALSE),""))</f>
      </c>
      <c r="G19429" s="76">
        <f>IF($E19429="","",IFERROR(VLOOKUP(TRIM(E19429&amp;""),'Référentiel Articles'!$A$2:$F$634,5,FALSE),""))</f>
      </c>
      <c r="H19429" s="77" t="str">
        <v/>
      </c>
      <c r="I19429" s="76">
        <f>IF($E19429="","",IFERROR(VLOOKUP(TRIM(E19429&amp;""),'Référentiel Articles'!$A$2:$F$634,6,FALSE),""))</f>
      </c>
      <c r="J19429" s="78">
        <f>IF(OR($E19429="",$H19429=""),"",$H19429*$I19429)</f>
      </c>
      <c r="K19429" s="79" t="str">
        <v/>
      </c>
    </row>
    <row r="19430">
      <c r="A19430" s="81" t="str">
        <v/>
      </c>
      <c r="B19430" s="81" t="str">
        <v/>
      </c>
      <c r="C19430" s="83">
        <f>IF($E19430="","",IFERROR(VLOOKUP(TRIM(E19430&amp;""),'Référentiel Articles'!$A$2:$F$634,2,FALSE),""))</f>
      </c>
      <c r="D19430" s="83">
        <f>IF($E19430="","",IFERROR(VLOOKUP(TRIM(E19430&amp;""),'Référentiel Articles'!$A$2:$F$634,3,FALSE),""))</f>
      </c>
      <c r="E19430" s="81" t="str">
        <v/>
      </c>
      <c r="F19430" s="83">
        <f>IF($E19430="","",IFERROR(VLOOKUP(TRIM(E19430&amp;""),'Référentiel Articles'!$A$2:$F$634,4,FALSE),""))</f>
      </c>
      <c r="G19430" s="84">
        <f>IF($E19430="","",IFERROR(VLOOKUP(TRIM(E19430&amp;""),'Référentiel Articles'!$A$2:$F$634,5,FALSE),""))</f>
      </c>
      <c r="H19430" s="85" t="str">
        <v/>
      </c>
      <c r="I19430" s="84">
        <f>IF($E19430="","",IFERROR(VLOOKUP(TRIM(E19430&amp;""),'Référentiel Articles'!$A$2:$F$634,6,FALSE),""))</f>
      </c>
      <c r="J19430" s="90">
        <f>IF(OR($E19430="",$H19430=""),"",$H19430*$I19430)</f>
      </c>
      <c r="K19430" s="87" t="str">
        <v/>
      </c>
    </row>
    <row r="19431">
      <c r="A19431" s="74" t="str">
        <v/>
      </c>
      <c r="B19431" s="74" t="str">
        <v/>
      </c>
      <c r="C19431" s="75">
        <f>IF($E19431="","",IFERROR(VLOOKUP(TRIM(E19431&amp;""),'Référentiel Articles'!$A$2:$F$634,2,FALSE),""))</f>
      </c>
      <c r="D19431" s="75">
        <f>IF($E19431="","",IFERROR(VLOOKUP(TRIM(E19431&amp;""),'Référentiel Articles'!$A$2:$F$634,3,FALSE),""))</f>
      </c>
      <c r="E19431" s="74" t="str">
        <v/>
      </c>
      <c r="F19431" s="75">
        <f>IF($E19431="","",IFERROR(VLOOKUP(TRIM(E19431&amp;""),'Référentiel Articles'!$A$2:$F$634,4,FALSE),""))</f>
      </c>
      <c r="G19431" s="76">
        <f>IF($E19431="","",IFERROR(VLOOKUP(TRIM(E19431&amp;""),'Référentiel Articles'!$A$2:$F$634,5,FALSE),""))</f>
      </c>
      <c r="H19431" s="77" t="str">
        <v/>
      </c>
      <c r="I19431" s="76">
        <f>IF($E19431="","",IFERROR(VLOOKUP(TRIM(E19431&amp;""),'Référentiel Articles'!$A$2:$F$634,6,FALSE),""))</f>
      </c>
      <c r="J19431" s="78">
        <f>IF(OR($E19431="",$H19431=""),"",$H19431*$I19431)</f>
      </c>
      <c r="K19431" s="79" t="str">
        <v/>
      </c>
    </row>
    <row r="19432">
      <c r="A19432" s="81" t="str">
        <v/>
      </c>
      <c r="B19432" s="81" t="str">
        <v/>
      </c>
      <c r="C19432" s="83">
        <f>IF($E19432="","",IFERROR(VLOOKUP(TRIM(E19432&amp;""),'Référentiel Articles'!$A$2:$F$634,2,FALSE),""))</f>
      </c>
      <c r="D19432" s="83">
        <f>IF($E19432="","",IFERROR(VLOOKUP(TRIM(E19432&amp;""),'Référentiel Articles'!$A$2:$F$634,3,FALSE),""))</f>
      </c>
      <c r="E19432" s="81" t="str">
        <v/>
      </c>
      <c r="F19432" s="83">
        <f>IF($E19432="","",IFERROR(VLOOKUP(TRIM(E19432&amp;""),'Référentiel Articles'!$A$2:$F$634,4,FALSE),""))</f>
      </c>
      <c r="G19432" s="84">
        <f>IF($E19432="","",IFERROR(VLOOKUP(TRIM(E19432&amp;""),'Référentiel Articles'!$A$2:$F$634,5,FALSE),""))</f>
      </c>
      <c r="H19432" s="85" t="str">
        <v/>
      </c>
      <c r="I19432" s="84">
        <f>IF($E19432="","",IFERROR(VLOOKUP(TRIM(E19432&amp;""),'Référentiel Articles'!$A$2:$F$634,6,FALSE),""))</f>
      </c>
      <c r="J19432" s="90">
        <f>IF(OR($E19432="",$H19432=""),"",$H19432*$I19432)</f>
      </c>
      <c r="K19432" s="87" t="str">
        <v/>
      </c>
    </row>
    <row r="19433">
      <c r="A19433" s="74" t="str">
        <v/>
      </c>
      <c r="B19433" s="74" t="str">
        <v/>
      </c>
      <c r="C19433" s="75">
        <f>IF($E19433="","",IFERROR(VLOOKUP(TRIM(E19433&amp;""),'Référentiel Articles'!$A$2:$F$634,2,FALSE),""))</f>
      </c>
      <c r="D19433" s="75">
        <f>IF($E19433="","",IFERROR(VLOOKUP(TRIM(E19433&amp;""),'Référentiel Articles'!$A$2:$F$634,3,FALSE),""))</f>
      </c>
      <c r="E19433" s="74" t="str">
        <v/>
      </c>
      <c r="F19433" s="75">
        <f>IF($E19433="","",IFERROR(VLOOKUP(TRIM(E19433&amp;""),'Référentiel Articles'!$A$2:$F$634,4,FALSE),""))</f>
      </c>
      <c r="G19433" s="76">
        <f>IF($E19433="","",IFERROR(VLOOKUP(TRIM(E19433&amp;""),'Référentiel Articles'!$A$2:$F$634,5,FALSE),""))</f>
      </c>
      <c r="H19433" s="77" t="str">
        <v/>
      </c>
      <c r="I19433" s="76">
        <f>IF($E19433="","",IFERROR(VLOOKUP(TRIM(E19433&amp;""),'Référentiel Articles'!$A$2:$F$634,6,FALSE),""))</f>
      </c>
      <c r="J19433" s="78">
        <f>IF(OR($E19433="",$H19433=""),"",$H19433*$I19433)</f>
      </c>
      <c r="K19433" s="79" t="str">
        <v/>
      </c>
    </row>
    <row r="19434">
      <c r="A19434" s="81" t="str">
        <v/>
      </c>
      <c r="B19434" s="81" t="str">
        <v/>
      </c>
      <c r="C19434" s="83">
        <f>IF($E19434="","",IFERROR(VLOOKUP(TRIM(E19434&amp;""),'Référentiel Articles'!$A$2:$F$634,2,FALSE),""))</f>
      </c>
      <c r="D19434" s="83">
        <f>IF($E19434="","",IFERROR(VLOOKUP(TRIM(E19434&amp;""),'Référentiel Articles'!$A$2:$F$634,3,FALSE),""))</f>
      </c>
      <c r="E19434" s="81" t="str">
        <v/>
      </c>
      <c r="F19434" s="83">
        <f>IF($E19434="","",IFERROR(VLOOKUP(TRIM(E19434&amp;""),'Référentiel Articles'!$A$2:$F$634,4,FALSE),""))</f>
      </c>
      <c r="G19434" s="84">
        <f>IF($E19434="","",IFERROR(VLOOKUP(TRIM(E19434&amp;""),'Référentiel Articles'!$A$2:$F$634,5,FALSE),""))</f>
      </c>
      <c r="H19434" s="85" t="str">
        <v/>
      </c>
      <c r="I19434" s="84">
        <f>IF($E19434="","",IFERROR(VLOOKUP(TRIM(E19434&amp;""),'Référentiel Articles'!$A$2:$F$634,6,FALSE),""))</f>
      </c>
      <c r="J19434" s="90">
        <f>IF(OR($E19434="",$H19434=""),"",$H19434*$I19434)</f>
      </c>
      <c r="K19434" s="87" t="str">
        <v/>
      </c>
    </row>
    <row r="19435">
      <c r="A19435" s="74" t="str">
        <v/>
      </c>
      <c r="B19435" s="74" t="str">
        <v/>
      </c>
      <c r="C19435" s="75">
        <f>IF($E19435="","",IFERROR(VLOOKUP(TRIM(E19435&amp;""),'Référentiel Articles'!$A$2:$F$634,2,FALSE),""))</f>
      </c>
      <c r="D19435" s="75">
        <f>IF($E19435="","",IFERROR(VLOOKUP(TRIM(E19435&amp;""),'Référentiel Articles'!$A$2:$F$634,3,FALSE),""))</f>
      </c>
      <c r="E19435" s="74" t="str">
        <v/>
      </c>
      <c r="F19435" s="75">
        <f>IF($E19435="","",IFERROR(VLOOKUP(TRIM(E19435&amp;""),'Référentiel Articles'!$A$2:$F$634,4,FALSE),""))</f>
      </c>
      <c r="G19435" s="76">
        <f>IF($E19435="","",IFERROR(VLOOKUP(TRIM(E19435&amp;""),'Référentiel Articles'!$A$2:$F$634,5,FALSE),""))</f>
      </c>
      <c r="H19435" s="77" t="str">
        <v/>
      </c>
      <c r="I19435" s="76">
        <f>IF($E19435="","",IFERROR(VLOOKUP(TRIM(E19435&amp;""),'Référentiel Articles'!$A$2:$F$634,6,FALSE),""))</f>
      </c>
      <c r="J19435" s="78">
        <f>IF(OR($E19435="",$H19435=""),"",$H19435*$I19435)</f>
      </c>
      <c r="K19435" s="79" t="str">
        <v/>
      </c>
    </row>
    <row r="19436">
      <c r="A19436" s="81" t="str">
        <v/>
      </c>
      <c r="B19436" s="81" t="str">
        <v/>
      </c>
      <c r="C19436" s="83">
        <f>IF($E19436="","",IFERROR(VLOOKUP(TRIM(E19436&amp;""),'Référentiel Articles'!$A$2:$F$634,2,FALSE),""))</f>
      </c>
      <c r="D19436" s="83">
        <f>IF($E19436="","",IFERROR(VLOOKUP(TRIM(E19436&amp;""),'Référentiel Articles'!$A$2:$F$634,3,FALSE),""))</f>
      </c>
      <c r="E19436" s="81" t="str">
        <v/>
      </c>
      <c r="F19436" s="83">
        <f>IF($E19436="","",IFERROR(VLOOKUP(TRIM(E19436&amp;""),'Référentiel Articles'!$A$2:$F$634,4,FALSE),""))</f>
      </c>
      <c r="G19436" s="84">
        <f>IF($E19436="","",IFERROR(VLOOKUP(TRIM(E19436&amp;""),'Référentiel Articles'!$A$2:$F$634,5,FALSE),""))</f>
      </c>
      <c r="H19436" s="85" t="str">
        <v/>
      </c>
      <c r="I19436" s="84">
        <f>IF($E19436="","",IFERROR(VLOOKUP(TRIM(E19436&amp;""),'Référentiel Articles'!$A$2:$F$634,6,FALSE),""))</f>
      </c>
      <c r="J19436" s="90">
        <f>IF(OR($E19436="",$H19436=""),"",$H19436*$I19436)</f>
      </c>
      <c r="K19436" s="87" t="str">
        <v/>
      </c>
    </row>
    <row r="19437">
      <c r="A19437" s="74" t="str">
        <v/>
      </c>
      <c r="B19437" s="74" t="str">
        <v/>
      </c>
      <c r="C19437" s="75">
        <f>IF($E19437="","",IFERROR(VLOOKUP(TRIM(E19437&amp;""),'Référentiel Articles'!$A$2:$F$634,2,FALSE),""))</f>
      </c>
      <c r="D19437" s="75">
        <f>IF($E19437="","",IFERROR(VLOOKUP(TRIM(E19437&amp;""),'Référentiel Articles'!$A$2:$F$634,3,FALSE),""))</f>
      </c>
      <c r="E19437" s="74" t="str">
        <v/>
      </c>
      <c r="F19437" s="75">
        <f>IF($E19437="","",IFERROR(VLOOKUP(TRIM(E19437&amp;""),'Référentiel Articles'!$A$2:$F$634,4,FALSE),""))</f>
      </c>
      <c r="G19437" s="76">
        <f>IF($E19437="","",IFERROR(VLOOKUP(TRIM(E19437&amp;""),'Référentiel Articles'!$A$2:$F$634,5,FALSE),""))</f>
      </c>
      <c r="H19437" s="77" t="str">
        <v/>
      </c>
      <c r="I19437" s="76">
        <f>IF($E19437="","",IFERROR(VLOOKUP(TRIM(E19437&amp;""),'Référentiel Articles'!$A$2:$F$634,6,FALSE),""))</f>
      </c>
      <c r="J19437" s="78">
        <f>IF(OR($E19437="",$H19437=""),"",$H19437*$I19437)</f>
      </c>
      <c r="K19437" s="79" t="str">
        <v/>
      </c>
    </row>
    <row r="19438">
      <c r="A19438" s="81" t="str">
        <v/>
      </c>
      <c r="B19438" s="81" t="str">
        <v/>
      </c>
      <c r="C19438" s="83">
        <f>IF($E19438="","",IFERROR(VLOOKUP(TRIM(E19438&amp;""),'Référentiel Articles'!$A$2:$F$634,2,FALSE),""))</f>
      </c>
      <c r="D19438" s="83">
        <f>IF($E19438="","",IFERROR(VLOOKUP(TRIM(E19438&amp;""),'Référentiel Articles'!$A$2:$F$634,3,FALSE),""))</f>
      </c>
      <c r="E19438" s="81" t="str">
        <v/>
      </c>
      <c r="F19438" s="83">
        <f>IF($E19438="","",IFERROR(VLOOKUP(TRIM(E19438&amp;""),'Référentiel Articles'!$A$2:$F$634,4,FALSE),""))</f>
      </c>
      <c r="G19438" s="84">
        <f>IF($E19438="","",IFERROR(VLOOKUP(TRIM(E19438&amp;""),'Référentiel Articles'!$A$2:$F$634,5,FALSE),""))</f>
      </c>
      <c r="H19438" s="85" t="str">
        <v/>
      </c>
      <c r="I19438" s="84">
        <f>IF($E19438="","",IFERROR(VLOOKUP(TRIM(E19438&amp;""),'Référentiel Articles'!$A$2:$F$634,6,FALSE),""))</f>
      </c>
      <c r="J19438" s="90">
        <f>IF(OR($E19438="",$H19438=""),"",$H19438*$I19438)</f>
      </c>
      <c r="K19438" s="87" t="str">
        <v/>
      </c>
    </row>
    <row r="19439">
      <c r="A19439" s="74" t="str">
        <v/>
      </c>
      <c r="B19439" s="74" t="str">
        <v/>
      </c>
      <c r="C19439" s="75">
        <f>IF($E19439="","",IFERROR(VLOOKUP(TRIM(E19439&amp;""),'Référentiel Articles'!$A$2:$F$634,2,FALSE),""))</f>
      </c>
      <c r="D19439" s="75">
        <f>IF($E19439="","",IFERROR(VLOOKUP(TRIM(E19439&amp;""),'Référentiel Articles'!$A$2:$F$634,3,FALSE),""))</f>
      </c>
      <c r="E19439" s="74" t="str">
        <v/>
      </c>
      <c r="F19439" s="75">
        <f>IF($E19439="","",IFERROR(VLOOKUP(TRIM(E19439&amp;""),'Référentiel Articles'!$A$2:$F$634,4,FALSE),""))</f>
      </c>
      <c r="G19439" s="76">
        <f>IF($E19439="","",IFERROR(VLOOKUP(TRIM(E19439&amp;""),'Référentiel Articles'!$A$2:$F$634,5,FALSE),""))</f>
      </c>
      <c r="H19439" s="77" t="str">
        <v/>
      </c>
      <c r="I19439" s="76">
        <f>IF($E19439="","",IFERROR(VLOOKUP(TRIM(E19439&amp;""),'Référentiel Articles'!$A$2:$F$634,6,FALSE),""))</f>
      </c>
      <c r="J19439" s="78">
        <f>IF(OR($E19439="",$H19439=""),"",$H19439*$I19439)</f>
      </c>
      <c r="K19439" s="79" t="str">
        <v/>
      </c>
    </row>
    <row r="19440">
      <c r="A19440" s="81" t="str">
        <v/>
      </c>
      <c r="B19440" s="81" t="str">
        <v/>
      </c>
      <c r="C19440" s="83">
        <f>IF($E19440="","",IFERROR(VLOOKUP(TRIM(E19440&amp;""),'Référentiel Articles'!$A$2:$F$634,2,FALSE),""))</f>
      </c>
      <c r="D19440" s="83">
        <f>IF($E19440="","",IFERROR(VLOOKUP(TRIM(E19440&amp;""),'Référentiel Articles'!$A$2:$F$634,3,FALSE),""))</f>
      </c>
      <c r="E19440" s="81" t="str">
        <v/>
      </c>
      <c r="F19440" s="83">
        <f>IF($E19440="","",IFERROR(VLOOKUP(TRIM(E19440&amp;""),'Référentiel Articles'!$A$2:$F$634,4,FALSE),""))</f>
      </c>
      <c r="G19440" s="84">
        <f>IF($E19440="","",IFERROR(VLOOKUP(TRIM(E19440&amp;""),'Référentiel Articles'!$A$2:$F$634,5,FALSE),""))</f>
      </c>
      <c r="H19440" s="85" t="str">
        <v/>
      </c>
      <c r="I19440" s="84">
        <f>IF($E19440="","",IFERROR(VLOOKUP(TRIM(E19440&amp;""),'Référentiel Articles'!$A$2:$F$634,6,FALSE),""))</f>
      </c>
      <c r="J19440" s="90">
        <f>IF(OR($E19440="",$H19440=""),"",$H19440*$I19440)</f>
      </c>
      <c r="K19440" s="87" t="str">
        <v/>
      </c>
    </row>
    <row r="19441">
      <c r="A19441" s="74" t="str">
        <v/>
      </c>
      <c r="B19441" s="74" t="str">
        <v/>
      </c>
      <c r="C19441" s="75">
        <f>IF($E19441="","",IFERROR(VLOOKUP(TRIM(E19441&amp;""),'Référentiel Articles'!$A$2:$F$634,2,FALSE),""))</f>
      </c>
      <c r="D19441" s="75">
        <f>IF($E19441="","",IFERROR(VLOOKUP(TRIM(E19441&amp;""),'Référentiel Articles'!$A$2:$F$634,3,FALSE),""))</f>
      </c>
      <c r="E19441" s="74" t="str">
        <v/>
      </c>
      <c r="F19441" s="75">
        <f>IF($E19441="","",IFERROR(VLOOKUP(TRIM(E19441&amp;""),'Référentiel Articles'!$A$2:$F$634,4,FALSE),""))</f>
      </c>
      <c r="G19441" s="76">
        <f>IF($E19441="","",IFERROR(VLOOKUP(TRIM(E19441&amp;""),'Référentiel Articles'!$A$2:$F$634,5,FALSE),""))</f>
      </c>
      <c r="H19441" s="77" t="str">
        <v/>
      </c>
      <c r="I19441" s="76">
        <f>IF($E19441="","",IFERROR(VLOOKUP(TRIM(E19441&amp;""),'Référentiel Articles'!$A$2:$F$634,6,FALSE),""))</f>
      </c>
      <c r="J19441" s="78">
        <f>IF(OR($E19441="",$H19441=""),"",$H19441*$I19441)</f>
      </c>
      <c r="K19441" s="79" t="str">
        <v/>
      </c>
    </row>
    <row r="19442">
      <c r="A19442" s="81" t="str">
        <v/>
      </c>
      <c r="B19442" s="81" t="str">
        <v/>
      </c>
      <c r="C19442" s="83">
        <f>IF($E19442="","",IFERROR(VLOOKUP(TRIM(E19442&amp;""),'Référentiel Articles'!$A$2:$F$634,2,FALSE),""))</f>
      </c>
      <c r="D19442" s="83">
        <f>IF($E19442="","",IFERROR(VLOOKUP(TRIM(E19442&amp;""),'Référentiel Articles'!$A$2:$F$634,3,FALSE),""))</f>
      </c>
      <c r="E19442" s="81" t="str">
        <v/>
      </c>
      <c r="F19442" s="83">
        <f>IF($E19442="","",IFERROR(VLOOKUP(TRIM(E19442&amp;""),'Référentiel Articles'!$A$2:$F$634,4,FALSE),""))</f>
      </c>
      <c r="G19442" s="84">
        <f>IF($E19442="","",IFERROR(VLOOKUP(TRIM(E19442&amp;""),'Référentiel Articles'!$A$2:$F$634,5,FALSE),""))</f>
      </c>
      <c r="H19442" s="85" t="str">
        <v/>
      </c>
      <c r="I19442" s="84">
        <f>IF($E19442="","",IFERROR(VLOOKUP(TRIM(E19442&amp;""),'Référentiel Articles'!$A$2:$F$634,6,FALSE),""))</f>
      </c>
      <c r="J19442" s="90">
        <f>IF(OR($E19442="",$H19442=""),"",$H19442*$I19442)</f>
      </c>
      <c r="K19442" s="87" t="str">
        <v/>
      </c>
    </row>
    <row r="19443">
      <c r="A19443" s="74" t="str">
        <v/>
      </c>
      <c r="B19443" s="74" t="str">
        <v/>
      </c>
      <c r="C19443" s="75">
        <f>IF($E19443="","",IFERROR(VLOOKUP(TRIM(E19443&amp;""),'Référentiel Articles'!$A$2:$F$634,2,FALSE),""))</f>
      </c>
      <c r="D19443" s="75">
        <f>IF($E19443="","",IFERROR(VLOOKUP(TRIM(E19443&amp;""),'Référentiel Articles'!$A$2:$F$634,3,FALSE),""))</f>
      </c>
      <c r="E19443" s="74" t="str">
        <v/>
      </c>
      <c r="F19443" s="75">
        <f>IF($E19443="","",IFERROR(VLOOKUP(TRIM(E19443&amp;""),'Référentiel Articles'!$A$2:$F$634,4,FALSE),""))</f>
      </c>
      <c r="G19443" s="76">
        <f>IF($E19443="","",IFERROR(VLOOKUP(TRIM(E19443&amp;""),'Référentiel Articles'!$A$2:$F$634,5,FALSE),""))</f>
      </c>
      <c r="H19443" s="77" t="str">
        <v/>
      </c>
      <c r="I19443" s="76">
        <f>IF($E19443="","",IFERROR(VLOOKUP(TRIM(E19443&amp;""),'Référentiel Articles'!$A$2:$F$634,6,FALSE),""))</f>
      </c>
      <c r="J19443" s="78">
        <f>IF(OR($E19443="",$H19443=""),"",$H19443*$I19443)</f>
      </c>
      <c r="K19443" s="79" t="str">
        <v/>
      </c>
    </row>
    <row r="19444">
      <c r="A19444" s="81" t="str">
        <v/>
      </c>
      <c r="B19444" s="81" t="str">
        <v/>
      </c>
      <c r="C19444" s="83">
        <f>IF($E19444="","",IFERROR(VLOOKUP(TRIM(E19444&amp;""),'Référentiel Articles'!$A$2:$F$634,2,FALSE),""))</f>
      </c>
      <c r="D19444" s="83">
        <f>IF($E19444="","",IFERROR(VLOOKUP(TRIM(E19444&amp;""),'Référentiel Articles'!$A$2:$F$634,3,FALSE),""))</f>
      </c>
      <c r="E19444" s="81" t="str">
        <v/>
      </c>
      <c r="F19444" s="83">
        <f>IF($E19444="","",IFERROR(VLOOKUP(TRIM(E19444&amp;""),'Référentiel Articles'!$A$2:$F$634,4,FALSE),""))</f>
      </c>
      <c r="G19444" s="84">
        <f>IF($E19444="","",IFERROR(VLOOKUP(TRIM(E19444&amp;""),'Référentiel Articles'!$A$2:$F$634,5,FALSE),""))</f>
      </c>
      <c r="H19444" s="85" t="str">
        <v/>
      </c>
      <c r="I19444" s="84">
        <f>IF($E19444="","",IFERROR(VLOOKUP(TRIM(E19444&amp;""),'Référentiel Articles'!$A$2:$F$634,6,FALSE),""))</f>
      </c>
      <c r="J19444" s="90">
        <f>IF(OR($E19444="",$H19444=""),"",$H19444*$I19444)</f>
      </c>
      <c r="K19444" s="87" t="str">
        <v/>
      </c>
    </row>
    <row r="19445">
      <c r="A19445" s="74" t="str">
        <v/>
      </c>
      <c r="B19445" s="74" t="str">
        <v/>
      </c>
      <c r="C19445" s="75">
        <f>IF($E19445="","",IFERROR(VLOOKUP(TRIM(E19445&amp;""),'Référentiel Articles'!$A$2:$F$634,2,FALSE),""))</f>
      </c>
      <c r="D19445" s="75">
        <f>IF($E19445="","",IFERROR(VLOOKUP(TRIM(E19445&amp;""),'Référentiel Articles'!$A$2:$F$634,3,FALSE),""))</f>
      </c>
      <c r="E19445" s="74" t="str">
        <v/>
      </c>
      <c r="F19445" s="75">
        <f>IF($E19445="","",IFERROR(VLOOKUP(TRIM(E19445&amp;""),'Référentiel Articles'!$A$2:$F$634,4,FALSE),""))</f>
      </c>
      <c r="G19445" s="76">
        <f>IF($E19445="","",IFERROR(VLOOKUP(TRIM(E19445&amp;""),'Référentiel Articles'!$A$2:$F$634,5,FALSE),""))</f>
      </c>
      <c r="H19445" s="77" t="str">
        <v/>
      </c>
      <c r="I19445" s="76">
        <f>IF($E19445="","",IFERROR(VLOOKUP(TRIM(E19445&amp;""),'Référentiel Articles'!$A$2:$F$634,6,FALSE),""))</f>
      </c>
      <c r="J19445" s="78">
        <f>IF(OR($E19445="",$H19445=""),"",$H19445*$I19445)</f>
      </c>
      <c r="K19445" s="79" t="str">
        <v/>
      </c>
    </row>
    <row r="19446">
      <c r="A19446" s="81" t="str">
        <v/>
      </c>
      <c r="B19446" s="81" t="str">
        <v/>
      </c>
      <c r="C19446" s="83">
        <f>IF($E19446="","",IFERROR(VLOOKUP(TRIM(E19446&amp;""),'Référentiel Articles'!$A$2:$F$634,2,FALSE),""))</f>
      </c>
      <c r="D19446" s="83">
        <f>IF($E19446="","",IFERROR(VLOOKUP(TRIM(E19446&amp;""),'Référentiel Articles'!$A$2:$F$634,3,FALSE),""))</f>
      </c>
      <c r="E19446" s="81" t="str">
        <v/>
      </c>
      <c r="F19446" s="83">
        <f>IF($E19446="","",IFERROR(VLOOKUP(TRIM(E19446&amp;""),'Référentiel Articles'!$A$2:$F$634,4,FALSE),""))</f>
      </c>
      <c r="G19446" s="84">
        <f>IF($E19446="","",IFERROR(VLOOKUP(TRIM(E19446&amp;""),'Référentiel Articles'!$A$2:$F$634,5,FALSE),""))</f>
      </c>
      <c r="H19446" s="85" t="str">
        <v/>
      </c>
      <c r="I19446" s="84">
        <f>IF($E19446="","",IFERROR(VLOOKUP(TRIM(E19446&amp;""),'Référentiel Articles'!$A$2:$F$634,6,FALSE),""))</f>
      </c>
      <c r="J19446" s="90">
        <f>IF(OR($E19446="",$H19446=""),"",$H19446*$I19446)</f>
      </c>
      <c r="K19446" s="87" t="str">
        <v/>
      </c>
    </row>
    <row r="19447">
      <c r="A19447" s="74" t="str">
        <v/>
      </c>
      <c r="B19447" s="74" t="str">
        <v/>
      </c>
      <c r="C19447" s="75">
        <f>IF($E19447="","",IFERROR(VLOOKUP(TRIM(E19447&amp;""),'Référentiel Articles'!$A$2:$F$634,2,FALSE),""))</f>
      </c>
      <c r="D19447" s="75">
        <f>IF($E19447="","",IFERROR(VLOOKUP(TRIM(E19447&amp;""),'Référentiel Articles'!$A$2:$F$634,3,FALSE),""))</f>
      </c>
      <c r="E19447" s="74" t="str">
        <v/>
      </c>
      <c r="F19447" s="75">
        <f>IF($E19447="","",IFERROR(VLOOKUP(TRIM(E19447&amp;""),'Référentiel Articles'!$A$2:$F$634,4,FALSE),""))</f>
      </c>
      <c r="G19447" s="76">
        <f>IF($E19447="","",IFERROR(VLOOKUP(TRIM(E19447&amp;""),'Référentiel Articles'!$A$2:$F$634,5,FALSE),""))</f>
      </c>
      <c r="H19447" s="77" t="str">
        <v/>
      </c>
      <c r="I19447" s="76">
        <f>IF($E19447="","",IFERROR(VLOOKUP(TRIM(E19447&amp;""),'Référentiel Articles'!$A$2:$F$634,6,FALSE),""))</f>
      </c>
      <c r="J19447" s="78">
        <f>IF(OR($E19447="",$H19447=""),"",$H19447*$I19447)</f>
      </c>
      <c r="K19447" s="79" t="str">
        <v/>
      </c>
    </row>
    <row r="19448">
      <c r="A19448" s="81" t="str">
        <v/>
      </c>
      <c r="B19448" s="81" t="str">
        <v/>
      </c>
      <c r="C19448" s="83">
        <f>IF($E19448="","",IFERROR(VLOOKUP(TRIM(E19448&amp;""),'Référentiel Articles'!$A$2:$F$634,2,FALSE),""))</f>
      </c>
      <c r="D19448" s="83">
        <f>IF($E19448="","",IFERROR(VLOOKUP(TRIM(E19448&amp;""),'Référentiel Articles'!$A$2:$F$634,3,FALSE),""))</f>
      </c>
      <c r="E19448" s="81" t="str">
        <v/>
      </c>
      <c r="F19448" s="83">
        <f>IF($E19448="","",IFERROR(VLOOKUP(TRIM(E19448&amp;""),'Référentiel Articles'!$A$2:$F$634,4,FALSE),""))</f>
      </c>
      <c r="G19448" s="84">
        <f>IF($E19448="","",IFERROR(VLOOKUP(TRIM(E19448&amp;""),'Référentiel Articles'!$A$2:$F$634,5,FALSE),""))</f>
      </c>
      <c r="H19448" s="85" t="str">
        <v/>
      </c>
      <c r="I19448" s="84">
        <f>IF($E19448="","",IFERROR(VLOOKUP(TRIM(E19448&amp;""),'Référentiel Articles'!$A$2:$F$634,6,FALSE),""))</f>
      </c>
      <c r="J19448" s="90">
        <f>IF(OR($E19448="",$H19448=""),"",$H19448*$I19448)</f>
      </c>
      <c r="K19448" s="87" t="str">
        <v/>
      </c>
    </row>
    <row r="19449">
      <c r="A19449" s="74" t="str">
        <v/>
      </c>
      <c r="B19449" s="74" t="str">
        <v/>
      </c>
      <c r="C19449" s="75">
        <f>IF($E19449="","",IFERROR(VLOOKUP(TRIM(E19449&amp;""),'Référentiel Articles'!$A$2:$F$634,2,FALSE),""))</f>
      </c>
      <c r="D19449" s="75">
        <f>IF($E19449="","",IFERROR(VLOOKUP(TRIM(E19449&amp;""),'Référentiel Articles'!$A$2:$F$634,3,FALSE),""))</f>
      </c>
      <c r="E19449" s="74" t="str">
        <v/>
      </c>
      <c r="F19449" s="75">
        <f>IF($E19449="","",IFERROR(VLOOKUP(TRIM(E19449&amp;""),'Référentiel Articles'!$A$2:$F$634,4,FALSE),""))</f>
      </c>
      <c r="G19449" s="76">
        <f>IF($E19449="","",IFERROR(VLOOKUP(TRIM(E19449&amp;""),'Référentiel Articles'!$A$2:$F$634,5,FALSE),""))</f>
      </c>
      <c r="H19449" s="77" t="str">
        <v/>
      </c>
      <c r="I19449" s="76">
        <f>IF($E19449="","",IFERROR(VLOOKUP(TRIM(E19449&amp;""),'Référentiel Articles'!$A$2:$F$634,6,FALSE),""))</f>
      </c>
      <c r="J19449" s="78">
        <f>IF(OR($E19449="",$H19449=""),"",$H19449*$I19449)</f>
      </c>
      <c r="K19449" s="79" t="str">
        <v/>
      </c>
    </row>
    <row r="19450">
      <c r="A19450" s="81" t="str">
        <v/>
      </c>
      <c r="B19450" s="81" t="str">
        <v/>
      </c>
      <c r="C19450" s="83">
        <f>IF($E19450="","",IFERROR(VLOOKUP(TRIM(E19450&amp;""),'Référentiel Articles'!$A$2:$F$634,2,FALSE),""))</f>
      </c>
      <c r="D19450" s="83">
        <f>IF($E19450="","",IFERROR(VLOOKUP(TRIM(E19450&amp;""),'Référentiel Articles'!$A$2:$F$634,3,FALSE),""))</f>
      </c>
      <c r="E19450" s="81" t="str">
        <v/>
      </c>
      <c r="F19450" s="83">
        <f>IF($E19450="","",IFERROR(VLOOKUP(TRIM(E19450&amp;""),'Référentiel Articles'!$A$2:$F$634,4,FALSE),""))</f>
      </c>
      <c r="G19450" s="84">
        <f>IF($E19450="","",IFERROR(VLOOKUP(TRIM(E19450&amp;""),'Référentiel Articles'!$A$2:$F$634,5,FALSE),""))</f>
      </c>
      <c r="H19450" s="85" t="str">
        <v/>
      </c>
      <c r="I19450" s="84">
        <f>IF($E19450="","",IFERROR(VLOOKUP(TRIM(E19450&amp;""),'Référentiel Articles'!$A$2:$F$634,6,FALSE),""))</f>
      </c>
      <c r="J19450" s="90">
        <f>IF(OR($E19450="",$H19450=""),"",$H19450*$I19450)</f>
      </c>
      <c r="K19450" s="87" t="str">
        <v/>
      </c>
    </row>
    <row r="19451">
      <c r="A19451" s="74" t="str">
        <v/>
      </c>
      <c r="B19451" s="74" t="str">
        <v/>
      </c>
      <c r="C19451" s="75">
        <f>IF($E19451="","",IFERROR(VLOOKUP(TRIM(E19451&amp;""),'Référentiel Articles'!$A$2:$F$634,2,FALSE),""))</f>
      </c>
      <c r="D19451" s="75">
        <f>IF($E19451="","",IFERROR(VLOOKUP(TRIM(E19451&amp;""),'Référentiel Articles'!$A$2:$F$634,3,FALSE),""))</f>
      </c>
      <c r="E19451" s="74" t="str">
        <v/>
      </c>
      <c r="F19451" s="75">
        <f>IF($E19451="","",IFERROR(VLOOKUP(TRIM(E19451&amp;""),'Référentiel Articles'!$A$2:$F$634,4,FALSE),""))</f>
      </c>
      <c r="G19451" s="76">
        <f>IF($E19451="","",IFERROR(VLOOKUP(TRIM(E19451&amp;""),'Référentiel Articles'!$A$2:$F$634,5,FALSE),""))</f>
      </c>
      <c r="H19451" s="77" t="str">
        <v/>
      </c>
      <c r="I19451" s="76">
        <f>IF($E19451="","",IFERROR(VLOOKUP(TRIM(E19451&amp;""),'Référentiel Articles'!$A$2:$F$634,6,FALSE),""))</f>
      </c>
      <c r="J19451" s="78">
        <f>IF(OR($E19451="",$H19451=""),"",$H19451*$I19451)</f>
      </c>
      <c r="K19451" s="79" t="str">
        <v/>
      </c>
    </row>
    <row r="19452">
      <c r="A19452" s="81" t="str">
        <v/>
      </c>
      <c r="B19452" s="81" t="str">
        <v/>
      </c>
      <c r="C19452" s="83">
        <f>IF($E19452="","",IFERROR(VLOOKUP(TRIM(E19452&amp;""),'Référentiel Articles'!$A$2:$F$634,2,FALSE),""))</f>
      </c>
      <c r="D19452" s="83">
        <f>IF($E19452="","",IFERROR(VLOOKUP(TRIM(E19452&amp;""),'Référentiel Articles'!$A$2:$F$634,3,FALSE),""))</f>
      </c>
      <c r="E19452" s="81" t="str">
        <v/>
      </c>
      <c r="F19452" s="83">
        <f>IF($E19452="","",IFERROR(VLOOKUP(TRIM(E19452&amp;""),'Référentiel Articles'!$A$2:$F$634,4,FALSE),""))</f>
      </c>
      <c r="G19452" s="84">
        <f>IF($E19452="","",IFERROR(VLOOKUP(TRIM(E19452&amp;""),'Référentiel Articles'!$A$2:$F$634,5,FALSE),""))</f>
      </c>
      <c r="H19452" s="85" t="str">
        <v/>
      </c>
      <c r="I19452" s="84">
        <f>IF($E19452="","",IFERROR(VLOOKUP(TRIM(E19452&amp;""),'Référentiel Articles'!$A$2:$F$634,6,FALSE),""))</f>
      </c>
      <c r="J19452" s="90">
        <f>IF(OR($E19452="",$H19452=""),"",$H19452*$I19452)</f>
      </c>
      <c r="K19452" s="87" t="str">
        <v/>
      </c>
    </row>
    <row r="19453">
      <c r="A19453" s="74" t="str">
        <v/>
      </c>
      <c r="B19453" s="74" t="str">
        <v/>
      </c>
      <c r="C19453" s="75">
        <f>IF($E19453="","",IFERROR(VLOOKUP(TRIM(E19453&amp;""),'Référentiel Articles'!$A$2:$F$634,2,FALSE),""))</f>
      </c>
      <c r="D19453" s="75">
        <f>IF($E19453="","",IFERROR(VLOOKUP(TRIM(E19453&amp;""),'Référentiel Articles'!$A$2:$F$634,3,FALSE),""))</f>
      </c>
      <c r="E19453" s="74" t="str">
        <v/>
      </c>
      <c r="F19453" s="75">
        <f>IF($E19453="","",IFERROR(VLOOKUP(TRIM(E19453&amp;""),'Référentiel Articles'!$A$2:$F$634,4,FALSE),""))</f>
      </c>
      <c r="G19453" s="76">
        <f>IF($E19453="","",IFERROR(VLOOKUP(TRIM(E19453&amp;""),'Référentiel Articles'!$A$2:$F$634,5,FALSE),""))</f>
      </c>
      <c r="H19453" s="77" t="str">
        <v/>
      </c>
      <c r="I19453" s="76">
        <f>IF($E19453="","",IFERROR(VLOOKUP(TRIM(E19453&amp;""),'Référentiel Articles'!$A$2:$F$634,6,FALSE),""))</f>
      </c>
      <c r="J19453" s="78">
        <f>IF(OR($E19453="",$H19453=""),"",$H19453*$I19453)</f>
      </c>
      <c r="K19453" s="79" t="str">
        <v/>
      </c>
    </row>
    <row r="19454">
      <c r="A19454" s="81" t="str">
        <v/>
      </c>
      <c r="B19454" s="81" t="str">
        <v/>
      </c>
      <c r="C19454" s="83">
        <f>IF($E19454="","",IFERROR(VLOOKUP(TRIM(E19454&amp;""),'Référentiel Articles'!$A$2:$F$634,2,FALSE),""))</f>
      </c>
      <c r="D19454" s="83">
        <f>IF($E19454="","",IFERROR(VLOOKUP(TRIM(E19454&amp;""),'Référentiel Articles'!$A$2:$F$634,3,FALSE),""))</f>
      </c>
      <c r="E19454" s="81" t="str">
        <v/>
      </c>
      <c r="F19454" s="83">
        <f>IF($E19454="","",IFERROR(VLOOKUP(TRIM(E19454&amp;""),'Référentiel Articles'!$A$2:$F$634,4,FALSE),""))</f>
      </c>
      <c r="G19454" s="84">
        <f>IF($E19454="","",IFERROR(VLOOKUP(TRIM(E19454&amp;""),'Référentiel Articles'!$A$2:$F$634,5,FALSE),""))</f>
      </c>
      <c r="H19454" s="85" t="str">
        <v/>
      </c>
      <c r="I19454" s="84">
        <f>IF($E19454="","",IFERROR(VLOOKUP(TRIM(E19454&amp;""),'Référentiel Articles'!$A$2:$F$634,6,FALSE),""))</f>
      </c>
      <c r="J19454" s="90">
        <f>IF(OR($E19454="",$H19454=""),"",$H19454*$I19454)</f>
      </c>
      <c r="K19454" s="87" t="str">
        <v/>
      </c>
    </row>
    <row r="19455">
      <c r="A19455" s="74" t="str">
        <v/>
      </c>
      <c r="B19455" s="74" t="str">
        <v/>
      </c>
      <c r="C19455" s="75">
        <f>IF($E19455="","",IFERROR(VLOOKUP(TRIM(E19455&amp;""),'Référentiel Articles'!$A$2:$F$634,2,FALSE),""))</f>
      </c>
      <c r="D19455" s="75">
        <f>IF($E19455="","",IFERROR(VLOOKUP(TRIM(E19455&amp;""),'Référentiel Articles'!$A$2:$F$634,3,FALSE),""))</f>
      </c>
      <c r="E19455" s="74" t="str">
        <v/>
      </c>
      <c r="F19455" s="75">
        <f>IF($E19455="","",IFERROR(VLOOKUP(TRIM(E19455&amp;""),'Référentiel Articles'!$A$2:$F$634,4,FALSE),""))</f>
      </c>
      <c r="G19455" s="76">
        <f>IF($E19455="","",IFERROR(VLOOKUP(TRIM(E19455&amp;""),'Référentiel Articles'!$A$2:$F$634,5,FALSE),""))</f>
      </c>
      <c r="H19455" s="77" t="str">
        <v/>
      </c>
      <c r="I19455" s="76">
        <f>IF($E19455="","",IFERROR(VLOOKUP(TRIM(E19455&amp;""),'Référentiel Articles'!$A$2:$F$634,6,FALSE),""))</f>
      </c>
      <c r="J19455" s="78">
        <f>IF(OR($E19455="",$H19455=""),"",$H19455*$I19455)</f>
      </c>
      <c r="K19455" s="79" t="str">
        <v/>
      </c>
    </row>
    <row r="19456">
      <c r="A19456" s="81" t="str">
        <v/>
      </c>
      <c r="B19456" s="81" t="str">
        <v/>
      </c>
      <c r="C19456" s="83">
        <f>IF($E19456="","",IFERROR(VLOOKUP(TRIM(E19456&amp;""),'Référentiel Articles'!$A$2:$F$634,2,FALSE),""))</f>
      </c>
      <c r="D19456" s="83">
        <f>IF($E19456="","",IFERROR(VLOOKUP(TRIM(E19456&amp;""),'Référentiel Articles'!$A$2:$F$634,3,FALSE),""))</f>
      </c>
      <c r="E19456" s="81" t="str">
        <v/>
      </c>
      <c r="F19456" s="83">
        <f>IF($E19456="","",IFERROR(VLOOKUP(TRIM(E19456&amp;""),'Référentiel Articles'!$A$2:$F$634,4,FALSE),""))</f>
      </c>
      <c r="G19456" s="84">
        <f>IF($E19456="","",IFERROR(VLOOKUP(TRIM(E19456&amp;""),'Référentiel Articles'!$A$2:$F$634,5,FALSE),""))</f>
      </c>
      <c r="H19456" s="85" t="str">
        <v/>
      </c>
      <c r="I19456" s="84">
        <f>IF($E19456="","",IFERROR(VLOOKUP(TRIM(E19456&amp;""),'Référentiel Articles'!$A$2:$F$634,6,FALSE),""))</f>
      </c>
      <c r="J19456" s="90">
        <f>IF(OR($E19456="",$H19456=""),"",$H19456*$I19456)</f>
      </c>
      <c r="K19456" s="87" t="str">
        <v/>
      </c>
    </row>
    <row r="19457">
      <c r="A19457" s="74" t="str">
        <v/>
      </c>
      <c r="B19457" s="74" t="str">
        <v/>
      </c>
      <c r="C19457" s="75">
        <f>IF($E19457="","",IFERROR(VLOOKUP(TRIM(E19457&amp;""),'Référentiel Articles'!$A$2:$F$634,2,FALSE),""))</f>
      </c>
      <c r="D19457" s="75">
        <f>IF($E19457="","",IFERROR(VLOOKUP(TRIM(E19457&amp;""),'Référentiel Articles'!$A$2:$F$634,3,FALSE),""))</f>
      </c>
      <c r="E19457" s="74" t="str">
        <v/>
      </c>
      <c r="F19457" s="75">
        <f>IF($E19457="","",IFERROR(VLOOKUP(TRIM(E19457&amp;""),'Référentiel Articles'!$A$2:$F$634,4,FALSE),""))</f>
      </c>
      <c r="G19457" s="76">
        <f>IF($E19457="","",IFERROR(VLOOKUP(TRIM(E19457&amp;""),'Référentiel Articles'!$A$2:$F$634,5,FALSE),""))</f>
      </c>
      <c r="H19457" s="77" t="str">
        <v/>
      </c>
      <c r="I19457" s="76">
        <f>IF($E19457="","",IFERROR(VLOOKUP(TRIM(E19457&amp;""),'Référentiel Articles'!$A$2:$F$634,6,FALSE),""))</f>
      </c>
      <c r="J19457" s="78">
        <f>IF(OR($E19457="",$H19457=""),"",$H19457*$I19457)</f>
      </c>
      <c r="K19457" s="79" t="str">
        <v/>
      </c>
    </row>
    <row r="19458">
      <c r="A19458" s="81" t="str">
        <v/>
      </c>
      <c r="B19458" s="81" t="str">
        <v/>
      </c>
      <c r="C19458" s="83">
        <f>IF($E19458="","",IFERROR(VLOOKUP(TRIM(E19458&amp;""),'Référentiel Articles'!$A$2:$F$634,2,FALSE),""))</f>
      </c>
      <c r="D19458" s="83">
        <f>IF($E19458="","",IFERROR(VLOOKUP(TRIM(E19458&amp;""),'Référentiel Articles'!$A$2:$F$634,3,FALSE),""))</f>
      </c>
      <c r="E19458" s="81" t="str">
        <v/>
      </c>
      <c r="F19458" s="83">
        <f>IF($E19458="","",IFERROR(VLOOKUP(TRIM(E19458&amp;""),'Référentiel Articles'!$A$2:$F$634,4,FALSE),""))</f>
      </c>
      <c r="G19458" s="84">
        <f>IF($E19458="","",IFERROR(VLOOKUP(TRIM(E19458&amp;""),'Référentiel Articles'!$A$2:$F$634,5,FALSE),""))</f>
      </c>
      <c r="H19458" s="85" t="str">
        <v/>
      </c>
      <c r="I19458" s="84">
        <f>IF($E19458="","",IFERROR(VLOOKUP(TRIM(E19458&amp;""),'Référentiel Articles'!$A$2:$F$634,6,FALSE),""))</f>
      </c>
      <c r="J19458" s="90">
        <f>IF(OR($E19458="",$H19458=""),"",$H19458*$I19458)</f>
      </c>
      <c r="K19458" s="87" t="str">
        <v/>
      </c>
    </row>
    <row r="19459">
      <c r="A19459" s="74" t="str">
        <v/>
      </c>
      <c r="B19459" s="74" t="str">
        <v/>
      </c>
      <c r="C19459" s="75">
        <f>IF($E19459="","",IFERROR(VLOOKUP(TRIM(E19459&amp;""),'Référentiel Articles'!$A$2:$F$634,2,FALSE),""))</f>
      </c>
      <c r="D19459" s="75">
        <f>IF($E19459="","",IFERROR(VLOOKUP(TRIM(E19459&amp;""),'Référentiel Articles'!$A$2:$F$634,3,FALSE),""))</f>
      </c>
      <c r="E19459" s="74" t="str">
        <v/>
      </c>
      <c r="F19459" s="75">
        <f>IF($E19459="","",IFERROR(VLOOKUP(TRIM(E19459&amp;""),'Référentiel Articles'!$A$2:$F$634,4,FALSE),""))</f>
      </c>
      <c r="G19459" s="76">
        <f>IF($E19459="","",IFERROR(VLOOKUP(TRIM(E19459&amp;""),'Référentiel Articles'!$A$2:$F$634,5,FALSE),""))</f>
      </c>
      <c r="H19459" s="77" t="str">
        <v/>
      </c>
      <c r="I19459" s="76">
        <f>IF($E19459="","",IFERROR(VLOOKUP(TRIM(E19459&amp;""),'Référentiel Articles'!$A$2:$F$634,6,FALSE),""))</f>
      </c>
      <c r="J19459" s="78">
        <f>IF(OR($E19459="",$H19459=""),"",$H19459*$I19459)</f>
      </c>
      <c r="K19459" s="79" t="str">
        <v/>
      </c>
    </row>
    <row r="19460">
      <c r="A19460" s="81" t="str">
        <v/>
      </c>
      <c r="B19460" s="81" t="str">
        <v/>
      </c>
      <c r="C19460" s="83">
        <f>IF($E19460="","",IFERROR(VLOOKUP(TRIM(E19460&amp;""),'Référentiel Articles'!$A$2:$F$634,2,FALSE),""))</f>
      </c>
      <c r="D19460" s="83">
        <f>IF($E19460="","",IFERROR(VLOOKUP(TRIM(E19460&amp;""),'Référentiel Articles'!$A$2:$F$634,3,FALSE),""))</f>
      </c>
      <c r="E19460" s="81" t="str">
        <v/>
      </c>
      <c r="F19460" s="83">
        <f>IF($E19460="","",IFERROR(VLOOKUP(TRIM(E19460&amp;""),'Référentiel Articles'!$A$2:$F$634,4,FALSE),""))</f>
      </c>
      <c r="G19460" s="84">
        <f>IF($E19460="","",IFERROR(VLOOKUP(TRIM(E19460&amp;""),'Référentiel Articles'!$A$2:$F$634,5,FALSE),""))</f>
      </c>
      <c r="H19460" s="85" t="str">
        <v/>
      </c>
      <c r="I19460" s="84">
        <f>IF($E19460="","",IFERROR(VLOOKUP(TRIM(E19460&amp;""),'Référentiel Articles'!$A$2:$F$634,6,FALSE),""))</f>
      </c>
      <c r="J19460" s="90">
        <f>IF(OR($E19460="",$H19460=""),"",$H19460*$I19460)</f>
      </c>
      <c r="K19460" s="87" t="str">
        <v/>
      </c>
    </row>
    <row r="19461">
      <c r="A19461" s="74" t="str">
        <v/>
      </c>
      <c r="B19461" s="74" t="str">
        <v/>
      </c>
      <c r="C19461" s="75">
        <f>IF($E19461="","",IFERROR(VLOOKUP(TRIM(E19461&amp;""),'Référentiel Articles'!$A$2:$F$634,2,FALSE),""))</f>
      </c>
      <c r="D19461" s="75">
        <f>IF($E19461="","",IFERROR(VLOOKUP(TRIM(E19461&amp;""),'Référentiel Articles'!$A$2:$F$634,3,FALSE),""))</f>
      </c>
      <c r="E19461" s="74" t="str">
        <v/>
      </c>
      <c r="F19461" s="75">
        <f>IF($E19461="","",IFERROR(VLOOKUP(TRIM(E19461&amp;""),'Référentiel Articles'!$A$2:$F$634,4,FALSE),""))</f>
      </c>
      <c r="G19461" s="76">
        <f>IF($E19461="","",IFERROR(VLOOKUP(TRIM(E19461&amp;""),'Référentiel Articles'!$A$2:$F$634,5,FALSE),""))</f>
      </c>
      <c r="H19461" s="77" t="str">
        <v/>
      </c>
      <c r="I19461" s="76">
        <f>IF($E19461="","",IFERROR(VLOOKUP(TRIM(E19461&amp;""),'Référentiel Articles'!$A$2:$F$634,6,FALSE),""))</f>
      </c>
      <c r="J19461" s="78">
        <f>IF(OR($E19461="",$H19461=""),"",$H19461*$I19461)</f>
      </c>
      <c r="K19461" s="79" t="str">
        <v/>
      </c>
    </row>
    <row r="19462">
      <c r="A19462" s="81" t="str">
        <v/>
      </c>
      <c r="B19462" s="81" t="str">
        <v/>
      </c>
      <c r="C19462" s="83">
        <f>IF($E19462="","",IFERROR(VLOOKUP(TRIM(E19462&amp;""),'Référentiel Articles'!$A$2:$F$634,2,FALSE),""))</f>
      </c>
      <c r="D19462" s="83">
        <f>IF($E19462="","",IFERROR(VLOOKUP(TRIM(E19462&amp;""),'Référentiel Articles'!$A$2:$F$634,3,FALSE),""))</f>
      </c>
      <c r="E19462" s="81" t="str">
        <v/>
      </c>
      <c r="F19462" s="83">
        <f>IF($E19462="","",IFERROR(VLOOKUP(TRIM(E19462&amp;""),'Référentiel Articles'!$A$2:$F$634,4,FALSE),""))</f>
      </c>
      <c r="G19462" s="84">
        <f>IF($E19462="","",IFERROR(VLOOKUP(TRIM(E19462&amp;""),'Référentiel Articles'!$A$2:$F$634,5,FALSE),""))</f>
      </c>
      <c r="H19462" s="85" t="str">
        <v/>
      </c>
      <c r="I19462" s="84">
        <f>IF($E19462="","",IFERROR(VLOOKUP(TRIM(E19462&amp;""),'Référentiel Articles'!$A$2:$F$634,6,FALSE),""))</f>
      </c>
      <c r="J19462" s="90">
        <f>IF(OR($E19462="",$H19462=""),"",$H19462*$I19462)</f>
      </c>
      <c r="K19462" s="87" t="str">
        <v/>
      </c>
    </row>
    <row r="19463">
      <c r="A19463" s="74" t="str">
        <v/>
      </c>
      <c r="B19463" s="74" t="str">
        <v/>
      </c>
      <c r="C19463" s="75">
        <f>IF($E19463="","",IFERROR(VLOOKUP(TRIM(E19463&amp;""),'Référentiel Articles'!$A$2:$F$634,2,FALSE),""))</f>
      </c>
      <c r="D19463" s="75">
        <f>IF($E19463="","",IFERROR(VLOOKUP(TRIM(E19463&amp;""),'Référentiel Articles'!$A$2:$F$634,3,FALSE),""))</f>
      </c>
      <c r="E19463" s="74" t="str">
        <v/>
      </c>
      <c r="F19463" s="75">
        <f>IF($E19463="","",IFERROR(VLOOKUP(TRIM(E19463&amp;""),'Référentiel Articles'!$A$2:$F$634,4,FALSE),""))</f>
      </c>
      <c r="G19463" s="76">
        <f>IF($E19463="","",IFERROR(VLOOKUP(TRIM(E19463&amp;""),'Référentiel Articles'!$A$2:$F$634,5,FALSE),""))</f>
      </c>
      <c r="H19463" s="77" t="str">
        <v/>
      </c>
      <c r="I19463" s="76">
        <f>IF($E19463="","",IFERROR(VLOOKUP(TRIM(E19463&amp;""),'Référentiel Articles'!$A$2:$F$634,6,FALSE),""))</f>
      </c>
      <c r="J19463" s="78">
        <f>IF(OR($E19463="",$H19463=""),"",$H19463*$I19463)</f>
      </c>
      <c r="K19463" s="79" t="str">
        <v/>
      </c>
    </row>
    <row r="19464">
      <c r="A19464" s="81" t="str">
        <v/>
      </c>
      <c r="B19464" s="81" t="str">
        <v/>
      </c>
      <c r="C19464" s="83">
        <f>IF($E19464="","",IFERROR(VLOOKUP(TRIM(E19464&amp;""),'Référentiel Articles'!$A$2:$F$634,2,FALSE),""))</f>
      </c>
      <c r="D19464" s="83">
        <f>IF($E19464="","",IFERROR(VLOOKUP(TRIM(E19464&amp;""),'Référentiel Articles'!$A$2:$F$634,3,FALSE),""))</f>
      </c>
      <c r="E19464" s="81" t="str">
        <v/>
      </c>
      <c r="F19464" s="83">
        <f>IF($E19464="","",IFERROR(VLOOKUP(TRIM(E19464&amp;""),'Référentiel Articles'!$A$2:$F$634,4,FALSE),""))</f>
      </c>
      <c r="G19464" s="84">
        <f>IF($E19464="","",IFERROR(VLOOKUP(TRIM(E19464&amp;""),'Référentiel Articles'!$A$2:$F$634,5,FALSE),""))</f>
      </c>
      <c r="H19464" s="85" t="str">
        <v/>
      </c>
      <c r="I19464" s="84">
        <f>IF($E19464="","",IFERROR(VLOOKUP(TRIM(E19464&amp;""),'Référentiel Articles'!$A$2:$F$634,6,FALSE),""))</f>
      </c>
      <c r="J19464" s="90">
        <f>IF(OR($E19464="",$H19464=""),"",$H19464*$I19464)</f>
      </c>
      <c r="K19464" s="87" t="str">
        <v/>
      </c>
    </row>
    <row r="19465">
      <c r="A19465" s="74" t="str">
        <v/>
      </c>
      <c r="B19465" s="74" t="str">
        <v/>
      </c>
      <c r="C19465" s="75">
        <f>IF($E19465="","",IFERROR(VLOOKUP(TRIM(E19465&amp;""),'Référentiel Articles'!$A$2:$F$634,2,FALSE),""))</f>
      </c>
      <c r="D19465" s="75">
        <f>IF($E19465="","",IFERROR(VLOOKUP(TRIM(E19465&amp;""),'Référentiel Articles'!$A$2:$F$634,3,FALSE),""))</f>
      </c>
      <c r="E19465" s="74" t="str">
        <v/>
      </c>
      <c r="F19465" s="75">
        <f>IF($E19465="","",IFERROR(VLOOKUP(TRIM(E19465&amp;""),'Référentiel Articles'!$A$2:$F$634,4,FALSE),""))</f>
      </c>
      <c r="G19465" s="76">
        <f>IF($E19465="","",IFERROR(VLOOKUP(TRIM(E19465&amp;""),'Référentiel Articles'!$A$2:$F$634,5,FALSE),""))</f>
      </c>
      <c r="H19465" s="77" t="str">
        <v/>
      </c>
      <c r="I19465" s="76">
        <f>IF($E19465="","",IFERROR(VLOOKUP(TRIM(E19465&amp;""),'Référentiel Articles'!$A$2:$F$634,6,FALSE),""))</f>
      </c>
      <c r="J19465" s="78">
        <f>IF(OR($E19465="",$H19465=""),"",$H19465*$I19465)</f>
      </c>
      <c r="K19465" s="79" t="str">
        <v/>
      </c>
    </row>
    <row r="19466">
      <c r="A19466" s="81" t="str">
        <v/>
      </c>
      <c r="B19466" s="81" t="str">
        <v/>
      </c>
      <c r="C19466" s="83">
        <f>IF($E19466="","",IFERROR(VLOOKUP(TRIM(E19466&amp;""),'Référentiel Articles'!$A$2:$F$634,2,FALSE),""))</f>
      </c>
      <c r="D19466" s="83">
        <f>IF($E19466="","",IFERROR(VLOOKUP(TRIM(E19466&amp;""),'Référentiel Articles'!$A$2:$F$634,3,FALSE),""))</f>
      </c>
      <c r="E19466" s="81" t="str">
        <v/>
      </c>
      <c r="F19466" s="83">
        <f>IF($E19466="","",IFERROR(VLOOKUP(TRIM(E19466&amp;""),'Référentiel Articles'!$A$2:$F$634,4,FALSE),""))</f>
      </c>
      <c r="G19466" s="84">
        <f>IF($E19466="","",IFERROR(VLOOKUP(TRIM(E19466&amp;""),'Référentiel Articles'!$A$2:$F$634,5,FALSE),""))</f>
      </c>
      <c r="H19466" s="85" t="str">
        <v/>
      </c>
      <c r="I19466" s="84">
        <f>IF($E19466="","",IFERROR(VLOOKUP(TRIM(E19466&amp;""),'Référentiel Articles'!$A$2:$F$634,6,FALSE),""))</f>
      </c>
      <c r="J19466" s="90">
        <f>IF(OR($E19466="",$H19466=""),"",$H19466*$I19466)</f>
      </c>
      <c r="K19466" s="87" t="str">
        <v/>
      </c>
    </row>
    <row r="19467">
      <c r="A19467" s="74" t="str">
        <v/>
      </c>
      <c r="B19467" s="74" t="str">
        <v/>
      </c>
      <c r="C19467" s="75">
        <f>IF($E19467="","",IFERROR(VLOOKUP(TRIM(E19467&amp;""),'Référentiel Articles'!$A$2:$F$634,2,FALSE),""))</f>
      </c>
      <c r="D19467" s="75">
        <f>IF($E19467="","",IFERROR(VLOOKUP(TRIM(E19467&amp;""),'Référentiel Articles'!$A$2:$F$634,3,FALSE),""))</f>
      </c>
      <c r="E19467" s="74" t="str">
        <v/>
      </c>
      <c r="F19467" s="75">
        <f>IF($E19467="","",IFERROR(VLOOKUP(TRIM(E19467&amp;""),'Référentiel Articles'!$A$2:$F$634,4,FALSE),""))</f>
      </c>
      <c r="G19467" s="76">
        <f>IF($E19467="","",IFERROR(VLOOKUP(TRIM(E19467&amp;""),'Référentiel Articles'!$A$2:$F$634,5,FALSE),""))</f>
      </c>
      <c r="H19467" s="77" t="str">
        <v/>
      </c>
      <c r="I19467" s="76">
        <f>IF($E19467="","",IFERROR(VLOOKUP(TRIM(E19467&amp;""),'Référentiel Articles'!$A$2:$F$634,6,FALSE),""))</f>
      </c>
      <c r="J19467" s="78">
        <f>IF(OR($E19467="",$H19467=""),"",$H19467*$I19467)</f>
      </c>
      <c r="K19467" s="79" t="str">
        <v/>
      </c>
    </row>
    <row r="19468">
      <c r="A19468" s="81" t="str">
        <v/>
      </c>
      <c r="B19468" s="81" t="str">
        <v/>
      </c>
      <c r="C19468" s="83">
        <f>IF($E19468="","",IFERROR(VLOOKUP(TRIM(E19468&amp;""),'Référentiel Articles'!$A$2:$F$634,2,FALSE),""))</f>
      </c>
      <c r="D19468" s="83">
        <f>IF($E19468="","",IFERROR(VLOOKUP(TRIM(E19468&amp;""),'Référentiel Articles'!$A$2:$F$634,3,FALSE),""))</f>
      </c>
      <c r="E19468" s="81" t="str">
        <v/>
      </c>
      <c r="F19468" s="83">
        <f>IF($E19468="","",IFERROR(VLOOKUP(TRIM(E19468&amp;""),'Référentiel Articles'!$A$2:$F$634,4,FALSE),""))</f>
      </c>
      <c r="G19468" s="84">
        <f>IF($E19468="","",IFERROR(VLOOKUP(TRIM(E19468&amp;""),'Référentiel Articles'!$A$2:$F$634,5,FALSE),""))</f>
      </c>
      <c r="H19468" s="85" t="str">
        <v/>
      </c>
      <c r="I19468" s="84">
        <f>IF($E19468="","",IFERROR(VLOOKUP(TRIM(E19468&amp;""),'Référentiel Articles'!$A$2:$F$634,6,FALSE),""))</f>
      </c>
      <c r="J19468" s="90">
        <f>IF(OR($E19468="",$H19468=""),"",$H19468*$I19468)</f>
      </c>
      <c r="K19468" s="87" t="str">
        <v/>
      </c>
    </row>
    <row r="19469">
      <c r="A19469" s="74" t="str">
        <v/>
      </c>
      <c r="B19469" s="74" t="str">
        <v/>
      </c>
      <c r="C19469" s="75">
        <f>IF($E19469="","",IFERROR(VLOOKUP(TRIM(E19469&amp;""),'Référentiel Articles'!$A$2:$F$634,2,FALSE),""))</f>
      </c>
      <c r="D19469" s="75">
        <f>IF($E19469="","",IFERROR(VLOOKUP(TRIM(E19469&amp;""),'Référentiel Articles'!$A$2:$F$634,3,FALSE),""))</f>
      </c>
      <c r="E19469" s="74" t="str">
        <v/>
      </c>
      <c r="F19469" s="75">
        <f>IF($E19469="","",IFERROR(VLOOKUP(TRIM(E19469&amp;""),'Référentiel Articles'!$A$2:$F$634,4,FALSE),""))</f>
      </c>
      <c r="G19469" s="76">
        <f>IF($E19469="","",IFERROR(VLOOKUP(TRIM(E19469&amp;""),'Référentiel Articles'!$A$2:$F$634,5,FALSE),""))</f>
      </c>
      <c r="H19469" s="77" t="str">
        <v/>
      </c>
      <c r="I19469" s="76">
        <f>IF($E19469="","",IFERROR(VLOOKUP(TRIM(E19469&amp;""),'Référentiel Articles'!$A$2:$F$634,6,FALSE),""))</f>
      </c>
      <c r="J19469" s="78">
        <f>IF(OR($E19469="",$H19469=""),"",$H19469*$I19469)</f>
      </c>
      <c r="K19469" s="79" t="str">
        <v/>
      </c>
    </row>
    <row r="19470">
      <c r="A19470" s="81" t="str">
        <v/>
      </c>
      <c r="B19470" s="81" t="str">
        <v/>
      </c>
      <c r="C19470" s="83">
        <f>IF($E19470="","",IFERROR(VLOOKUP(TRIM(E19470&amp;""),'Référentiel Articles'!$A$2:$F$634,2,FALSE),""))</f>
      </c>
      <c r="D19470" s="83">
        <f>IF($E19470="","",IFERROR(VLOOKUP(TRIM(E19470&amp;""),'Référentiel Articles'!$A$2:$F$634,3,FALSE),""))</f>
      </c>
      <c r="E19470" s="81" t="str">
        <v/>
      </c>
      <c r="F19470" s="83">
        <f>IF($E19470="","",IFERROR(VLOOKUP(TRIM(E19470&amp;""),'Référentiel Articles'!$A$2:$F$634,4,FALSE),""))</f>
      </c>
      <c r="G19470" s="84">
        <f>IF($E19470="","",IFERROR(VLOOKUP(TRIM(E19470&amp;""),'Référentiel Articles'!$A$2:$F$634,5,FALSE),""))</f>
      </c>
      <c r="H19470" s="85" t="str">
        <v/>
      </c>
      <c r="I19470" s="84">
        <f>IF($E19470="","",IFERROR(VLOOKUP(TRIM(E19470&amp;""),'Référentiel Articles'!$A$2:$F$634,6,FALSE),""))</f>
      </c>
      <c r="J19470" s="90">
        <f>IF(OR($E19470="",$H19470=""),"",$H19470*$I19470)</f>
      </c>
      <c r="K19470" s="87" t="str">
        <v/>
      </c>
    </row>
    <row r="19471">
      <c r="A19471" s="74" t="str">
        <v/>
      </c>
      <c r="B19471" s="74" t="str">
        <v/>
      </c>
      <c r="C19471" s="75">
        <f>IF($E19471="","",IFERROR(VLOOKUP(TRIM(E19471&amp;""),'Référentiel Articles'!$A$2:$F$634,2,FALSE),""))</f>
      </c>
      <c r="D19471" s="75">
        <f>IF($E19471="","",IFERROR(VLOOKUP(TRIM(E19471&amp;""),'Référentiel Articles'!$A$2:$F$634,3,FALSE),""))</f>
      </c>
      <c r="E19471" s="74" t="str">
        <v/>
      </c>
      <c r="F19471" s="75">
        <f>IF($E19471="","",IFERROR(VLOOKUP(TRIM(E19471&amp;""),'Référentiel Articles'!$A$2:$F$634,4,FALSE),""))</f>
      </c>
      <c r="G19471" s="76">
        <f>IF($E19471="","",IFERROR(VLOOKUP(TRIM(E19471&amp;""),'Référentiel Articles'!$A$2:$F$634,5,FALSE),""))</f>
      </c>
      <c r="H19471" s="77" t="str">
        <v/>
      </c>
      <c r="I19471" s="76">
        <f>IF($E19471="","",IFERROR(VLOOKUP(TRIM(E19471&amp;""),'Référentiel Articles'!$A$2:$F$634,6,FALSE),""))</f>
      </c>
      <c r="J19471" s="78">
        <f>IF(OR($E19471="",$H19471=""),"",$H19471*$I19471)</f>
      </c>
      <c r="K19471" s="79" t="str">
        <v/>
      </c>
    </row>
    <row r="19472">
      <c r="A19472" s="81" t="str">
        <v/>
      </c>
      <c r="B19472" s="81" t="str">
        <v/>
      </c>
      <c r="C19472" s="83">
        <f>IF($E19472="","",IFERROR(VLOOKUP(TRIM(E19472&amp;""),'Référentiel Articles'!$A$2:$F$634,2,FALSE),""))</f>
      </c>
      <c r="D19472" s="83">
        <f>IF($E19472="","",IFERROR(VLOOKUP(TRIM(E19472&amp;""),'Référentiel Articles'!$A$2:$F$634,3,FALSE),""))</f>
      </c>
      <c r="E19472" s="81" t="str">
        <v/>
      </c>
      <c r="F19472" s="83">
        <f>IF($E19472="","",IFERROR(VLOOKUP(TRIM(E19472&amp;""),'Référentiel Articles'!$A$2:$F$634,4,FALSE),""))</f>
      </c>
      <c r="G19472" s="84">
        <f>IF($E19472="","",IFERROR(VLOOKUP(TRIM(E19472&amp;""),'Référentiel Articles'!$A$2:$F$634,5,FALSE),""))</f>
      </c>
      <c r="H19472" s="85" t="str">
        <v/>
      </c>
      <c r="I19472" s="84">
        <f>IF($E19472="","",IFERROR(VLOOKUP(TRIM(E19472&amp;""),'Référentiel Articles'!$A$2:$F$634,6,FALSE),""))</f>
      </c>
      <c r="J19472" s="90">
        <f>IF(OR($E19472="",$H19472=""),"",$H19472*$I19472)</f>
      </c>
      <c r="K19472" s="87" t="str">
        <v/>
      </c>
    </row>
    <row r="19473">
      <c r="A19473" s="74" t="str">
        <v/>
      </c>
      <c r="B19473" s="74" t="str">
        <v/>
      </c>
      <c r="C19473" s="75">
        <f>IF($E19473="","",IFERROR(VLOOKUP(TRIM(E19473&amp;""),'Référentiel Articles'!$A$2:$F$634,2,FALSE),""))</f>
      </c>
      <c r="D19473" s="75">
        <f>IF($E19473="","",IFERROR(VLOOKUP(TRIM(E19473&amp;""),'Référentiel Articles'!$A$2:$F$634,3,FALSE),""))</f>
      </c>
      <c r="E19473" s="74" t="str">
        <v/>
      </c>
      <c r="F19473" s="75">
        <f>IF($E19473="","",IFERROR(VLOOKUP(TRIM(E19473&amp;""),'Référentiel Articles'!$A$2:$F$634,4,FALSE),""))</f>
      </c>
      <c r="G19473" s="76">
        <f>IF($E19473="","",IFERROR(VLOOKUP(TRIM(E19473&amp;""),'Référentiel Articles'!$A$2:$F$634,5,FALSE),""))</f>
      </c>
      <c r="H19473" s="77" t="str">
        <v/>
      </c>
      <c r="I19473" s="76">
        <f>IF($E19473="","",IFERROR(VLOOKUP(TRIM(E19473&amp;""),'Référentiel Articles'!$A$2:$F$634,6,FALSE),""))</f>
      </c>
      <c r="J19473" s="78">
        <f>IF(OR($E19473="",$H19473=""),"",$H19473*$I19473)</f>
      </c>
      <c r="K19473" s="79" t="str">
        <v/>
      </c>
    </row>
    <row r="19474">
      <c r="A19474" s="81" t="str">
        <v/>
      </c>
      <c r="B19474" s="81" t="str">
        <v/>
      </c>
      <c r="C19474" s="83">
        <f>IF($E19474="","",IFERROR(VLOOKUP(TRIM(E19474&amp;""),'Référentiel Articles'!$A$2:$F$634,2,FALSE),""))</f>
      </c>
      <c r="D19474" s="83">
        <f>IF($E19474="","",IFERROR(VLOOKUP(TRIM(E19474&amp;""),'Référentiel Articles'!$A$2:$F$634,3,FALSE),""))</f>
      </c>
      <c r="E19474" s="81" t="str">
        <v/>
      </c>
      <c r="F19474" s="83">
        <f>IF($E19474="","",IFERROR(VLOOKUP(TRIM(E19474&amp;""),'Référentiel Articles'!$A$2:$F$634,4,FALSE),""))</f>
      </c>
      <c r="G19474" s="84">
        <f>IF($E19474="","",IFERROR(VLOOKUP(TRIM(E19474&amp;""),'Référentiel Articles'!$A$2:$F$634,5,FALSE),""))</f>
      </c>
      <c r="H19474" s="85" t="str">
        <v/>
      </c>
      <c r="I19474" s="84">
        <f>IF($E19474="","",IFERROR(VLOOKUP(TRIM(E19474&amp;""),'Référentiel Articles'!$A$2:$F$634,6,FALSE),""))</f>
      </c>
      <c r="J19474" s="90">
        <f>IF(OR($E19474="",$H19474=""),"",$H19474*$I19474)</f>
      </c>
      <c r="K19474" s="87" t="str">
        <v/>
      </c>
    </row>
    <row r="19475">
      <c r="A19475" s="74" t="str">
        <v/>
      </c>
      <c r="B19475" s="74" t="str">
        <v/>
      </c>
      <c r="C19475" s="75">
        <f>IF($E19475="","",IFERROR(VLOOKUP(TRIM(E19475&amp;""),'Référentiel Articles'!$A$2:$F$634,2,FALSE),""))</f>
      </c>
      <c r="D19475" s="75">
        <f>IF($E19475="","",IFERROR(VLOOKUP(TRIM(E19475&amp;""),'Référentiel Articles'!$A$2:$F$634,3,FALSE),""))</f>
      </c>
      <c r="E19475" s="74" t="str">
        <v/>
      </c>
      <c r="F19475" s="75">
        <f>IF($E19475="","",IFERROR(VLOOKUP(TRIM(E19475&amp;""),'Référentiel Articles'!$A$2:$F$634,4,FALSE),""))</f>
      </c>
      <c r="G19475" s="76">
        <f>IF($E19475="","",IFERROR(VLOOKUP(TRIM(E19475&amp;""),'Référentiel Articles'!$A$2:$F$634,5,FALSE),""))</f>
      </c>
      <c r="H19475" s="77" t="str">
        <v/>
      </c>
      <c r="I19475" s="76">
        <f>IF($E19475="","",IFERROR(VLOOKUP(TRIM(E19475&amp;""),'Référentiel Articles'!$A$2:$F$634,6,FALSE),""))</f>
      </c>
      <c r="J19475" s="78">
        <f>IF(OR($E19475="",$H19475=""),"",$H19475*$I19475)</f>
      </c>
      <c r="K19475" s="79" t="str">
        <v/>
      </c>
    </row>
    <row r="19476">
      <c r="A19476" s="81" t="str">
        <v/>
      </c>
      <c r="B19476" s="81" t="str">
        <v/>
      </c>
      <c r="C19476" s="83">
        <f>IF($E19476="","",IFERROR(VLOOKUP(TRIM(E19476&amp;""),'Référentiel Articles'!$A$2:$F$634,2,FALSE),""))</f>
      </c>
      <c r="D19476" s="83">
        <f>IF($E19476="","",IFERROR(VLOOKUP(TRIM(E19476&amp;""),'Référentiel Articles'!$A$2:$F$634,3,FALSE),""))</f>
      </c>
      <c r="E19476" s="81" t="str">
        <v/>
      </c>
      <c r="F19476" s="83">
        <f>IF($E19476="","",IFERROR(VLOOKUP(TRIM(E19476&amp;""),'Référentiel Articles'!$A$2:$F$634,4,FALSE),""))</f>
      </c>
      <c r="G19476" s="84">
        <f>IF($E19476="","",IFERROR(VLOOKUP(TRIM(E19476&amp;""),'Référentiel Articles'!$A$2:$F$634,5,FALSE),""))</f>
      </c>
      <c r="H19476" s="85" t="str">
        <v/>
      </c>
      <c r="I19476" s="84">
        <f>IF($E19476="","",IFERROR(VLOOKUP(TRIM(E19476&amp;""),'Référentiel Articles'!$A$2:$F$634,6,FALSE),""))</f>
      </c>
      <c r="J19476" s="90">
        <f>IF(OR($E19476="",$H19476=""),"",$H19476*$I19476)</f>
      </c>
      <c r="K19476" s="87" t="str">
        <v/>
      </c>
    </row>
    <row r="19477">
      <c r="A19477" s="74" t="str">
        <v/>
      </c>
      <c r="B19477" s="74" t="str">
        <v/>
      </c>
      <c r="C19477" s="75">
        <f>IF($E19477="","",IFERROR(VLOOKUP(TRIM(E19477&amp;""),'Référentiel Articles'!$A$2:$F$634,2,FALSE),""))</f>
      </c>
      <c r="D19477" s="75">
        <f>IF($E19477="","",IFERROR(VLOOKUP(TRIM(E19477&amp;""),'Référentiel Articles'!$A$2:$F$634,3,FALSE),""))</f>
      </c>
      <c r="E19477" s="74" t="str">
        <v/>
      </c>
      <c r="F19477" s="75">
        <f>IF($E19477="","",IFERROR(VLOOKUP(TRIM(E19477&amp;""),'Référentiel Articles'!$A$2:$F$634,4,FALSE),""))</f>
      </c>
      <c r="G19477" s="76">
        <f>IF($E19477="","",IFERROR(VLOOKUP(TRIM(E19477&amp;""),'Référentiel Articles'!$A$2:$F$634,5,FALSE),""))</f>
      </c>
      <c r="H19477" s="77" t="str">
        <v/>
      </c>
      <c r="I19477" s="76">
        <f>IF($E19477="","",IFERROR(VLOOKUP(TRIM(E19477&amp;""),'Référentiel Articles'!$A$2:$F$634,6,FALSE),""))</f>
      </c>
      <c r="J19477" s="78">
        <f>IF(OR($E19477="",$H19477=""),"",$H19477*$I19477)</f>
      </c>
      <c r="K19477" s="79" t="str">
        <v/>
      </c>
    </row>
    <row r="19478">
      <c r="A19478" s="81" t="str">
        <v/>
      </c>
      <c r="B19478" s="81" t="str">
        <v/>
      </c>
      <c r="C19478" s="83">
        <f>IF($E19478="","",IFERROR(VLOOKUP(TRIM(E19478&amp;""),'Référentiel Articles'!$A$2:$F$634,2,FALSE),""))</f>
      </c>
      <c r="D19478" s="83">
        <f>IF($E19478="","",IFERROR(VLOOKUP(TRIM(E19478&amp;""),'Référentiel Articles'!$A$2:$F$634,3,FALSE),""))</f>
      </c>
      <c r="E19478" s="81" t="str">
        <v/>
      </c>
      <c r="F19478" s="83">
        <f>IF($E19478="","",IFERROR(VLOOKUP(TRIM(E19478&amp;""),'Référentiel Articles'!$A$2:$F$634,4,FALSE),""))</f>
      </c>
      <c r="G19478" s="84">
        <f>IF($E19478="","",IFERROR(VLOOKUP(TRIM(E19478&amp;""),'Référentiel Articles'!$A$2:$F$634,5,FALSE),""))</f>
      </c>
      <c r="H19478" s="85" t="str">
        <v/>
      </c>
      <c r="I19478" s="84">
        <f>IF($E19478="","",IFERROR(VLOOKUP(TRIM(E19478&amp;""),'Référentiel Articles'!$A$2:$F$634,6,FALSE),""))</f>
      </c>
      <c r="J19478" s="90">
        <f>IF(OR($E19478="",$H19478=""),"",$H19478*$I19478)</f>
      </c>
      <c r="K19478" s="87" t="str">
        <v/>
      </c>
    </row>
    <row r="19479">
      <c r="A19479" s="74" t="str">
        <v/>
      </c>
      <c r="B19479" s="74" t="str">
        <v/>
      </c>
      <c r="C19479" s="75">
        <f>IF($E19479="","",IFERROR(VLOOKUP(TRIM(E19479&amp;""),'Référentiel Articles'!$A$2:$F$634,2,FALSE),""))</f>
      </c>
      <c r="D19479" s="75">
        <f>IF($E19479="","",IFERROR(VLOOKUP(TRIM(E19479&amp;""),'Référentiel Articles'!$A$2:$F$634,3,FALSE),""))</f>
      </c>
      <c r="E19479" s="74" t="str">
        <v/>
      </c>
      <c r="F19479" s="75">
        <f>IF($E19479="","",IFERROR(VLOOKUP(TRIM(E19479&amp;""),'Référentiel Articles'!$A$2:$F$634,4,FALSE),""))</f>
      </c>
      <c r="G19479" s="76">
        <f>IF($E19479="","",IFERROR(VLOOKUP(TRIM(E19479&amp;""),'Référentiel Articles'!$A$2:$F$634,5,FALSE),""))</f>
      </c>
      <c r="H19479" s="77" t="str">
        <v/>
      </c>
      <c r="I19479" s="76">
        <f>IF($E19479="","",IFERROR(VLOOKUP(TRIM(E19479&amp;""),'Référentiel Articles'!$A$2:$F$634,6,FALSE),""))</f>
      </c>
      <c r="J19479" s="78">
        <f>IF(OR($E19479="",$H19479=""),"",$H19479*$I19479)</f>
      </c>
      <c r="K19479" s="79" t="str">
        <v/>
      </c>
    </row>
    <row r="19480">
      <c r="A19480" s="81" t="str">
        <v/>
      </c>
      <c r="B19480" s="81" t="str">
        <v/>
      </c>
      <c r="C19480" s="83">
        <f>IF($E19480="","",IFERROR(VLOOKUP(TRIM(E19480&amp;""),'Référentiel Articles'!$A$2:$F$634,2,FALSE),""))</f>
      </c>
      <c r="D19480" s="83">
        <f>IF($E19480="","",IFERROR(VLOOKUP(TRIM(E19480&amp;""),'Référentiel Articles'!$A$2:$F$634,3,FALSE),""))</f>
      </c>
      <c r="E19480" s="81" t="str">
        <v/>
      </c>
      <c r="F19480" s="83">
        <f>IF($E19480="","",IFERROR(VLOOKUP(TRIM(E19480&amp;""),'Référentiel Articles'!$A$2:$F$634,4,FALSE),""))</f>
      </c>
      <c r="G19480" s="84">
        <f>IF($E19480="","",IFERROR(VLOOKUP(TRIM(E19480&amp;""),'Référentiel Articles'!$A$2:$F$634,5,FALSE),""))</f>
      </c>
      <c r="H19480" s="85" t="str">
        <v/>
      </c>
      <c r="I19480" s="84">
        <f>IF($E19480="","",IFERROR(VLOOKUP(TRIM(E19480&amp;""),'Référentiel Articles'!$A$2:$F$634,6,FALSE),""))</f>
      </c>
      <c r="J19480" s="90">
        <f>IF(OR($E19480="",$H19480=""),"",$H19480*$I19480)</f>
      </c>
      <c r="K19480" s="87" t="str">
        <v/>
      </c>
    </row>
    <row r="19481">
      <c r="A19481" s="74" t="str">
        <v/>
      </c>
      <c r="B19481" s="74" t="str">
        <v/>
      </c>
      <c r="C19481" s="75">
        <f>IF($E19481="","",IFERROR(VLOOKUP(TRIM(E19481&amp;""),'Référentiel Articles'!$A$2:$F$634,2,FALSE),""))</f>
      </c>
      <c r="D19481" s="75">
        <f>IF($E19481="","",IFERROR(VLOOKUP(TRIM(E19481&amp;""),'Référentiel Articles'!$A$2:$F$634,3,FALSE),""))</f>
      </c>
      <c r="E19481" s="74" t="str">
        <v/>
      </c>
      <c r="F19481" s="75">
        <f>IF($E19481="","",IFERROR(VLOOKUP(TRIM(E19481&amp;""),'Référentiel Articles'!$A$2:$F$634,4,FALSE),""))</f>
      </c>
      <c r="G19481" s="76">
        <f>IF($E19481="","",IFERROR(VLOOKUP(TRIM(E19481&amp;""),'Référentiel Articles'!$A$2:$F$634,5,FALSE),""))</f>
      </c>
      <c r="H19481" s="77" t="str">
        <v/>
      </c>
      <c r="I19481" s="76">
        <f>IF($E19481="","",IFERROR(VLOOKUP(TRIM(E19481&amp;""),'Référentiel Articles'!$A$2:$F$634,6,FALSE),""))</f>
      </c>
      <c r="J19481" s="78">
        <f>IF(OR($E19481="",$H19481=""),"",$H19481*$I19481)</f>
      </c>
      <c r="K19481" s="79" t="str">
        <v/>
      </c>
    </row>
    <row r="19482">
      <c r="A19482" s="81" t="str">
        <v/>
      </c>
      <c r="B19482" s="81" t="str">
        <v/>
      </c>
      <c r="C19482" s="83">
        <f>IF($E19482="","",IFERROR(VLOOKUP(TRIM(E19482&amp;""),'Référentiel Articles'!$A$2:$F$634,2,FALSE),""))</f>
      </c>
      <c r="D19482" s="83">
        <f>IF($E19482="","",IFERROR(VLOOKUP(TRIM(E19482&amp;""),'Référentiel Articles'!$A$2:$F$634,3,FALSE),""))</f>
      </c>
      <c r="E19482" s="81" t="str">
        <v/>
      </c>
      <c r="F19482" s="83">
        <f>IF($E19482="","",IFERROR(VLOOKUP(TRIM(E19482&amp;""),'Référentiel Articles'!$A$2:$F$634,4,FALSE),""))</f>
      </c>
      <c r="G19482" s="84">
        <f>IF($E19482="","",IFERROR(VLOOKUP(TRIM(E19482&amp;""),'Référentiel Articles'!$A$2:$F$634,5,FALSE),""))</f>
      </c>
      <c r="H19482" s="85" t="str">
        <v/>
      </c>
      <c r="I19482" s="84">
        <f>IF($E19482="","",IFERROR(VLOOKUP(TRIM(E19482&amp;""),'Référentiel Articles'!$A$2:$F$634,6,FALSE),""))</f>
      </c>
      <c r="J19482" s="90">
        <f>IF(OR($E19482="",$H19482=""),"",$H19482*$I19482)</f>
      </c>
      <c r="K19482" s="87" t="str">
        <v/>
      </c>
    </row>
    <row r="19483">
      <c r="A19483" s="74" t="str">
        <v/>
      </c>
      <c r="B19483" s="74" t="str">
        <v/>
      </c>
      <c r="C19483" s="75">
        <f>IF($E19483="","",IFERROR(VLOOKUP(TRIM(E19483&amp;""),'Référentiel Articles'!$A$2:$F$634,2,FALSE),""))</f>
      </c>
      <c r="D19483" s="75">
        <f>IF($E19483="","",IFERROR(VLOOKUP(TRIM(E19483&amp;""),'Référentiel Articles'!$A$2:$F$634,3,FALSE),""))</f>
      </c>
      <c r="E19483" s="74" t="str">
        <v/>
      </c>
      <c r="F19483" s="75">
        <f>IF($E19483="","",IFERROR(VLOOKUP(TRIM(E19483&amp;""),'Référentiel Articles'!$A$2:$F$634,4,FALSE),""))</f>
      </c>
      <c r="G19483" s="76">
        <f>IF($E19483="","",IFERROR(VLOOKUP(TRIM(E19483&amp;""),'Référentiel Articles'!$A$2:$F$634,5,FALSE),""))</f>
      </c>
      <c r="H19483" s="77" t="str">
        <v/>
      </c>
      <c r="I19483" s="76">
        <f>IF($E19483="","",IFERROR(VLOOKUP(TRIM(E19483&amp;""),'Référentiel Articles'!$A$2:$F$634,6,FALSE),""))</f>
      </c>
      <c r="J19483" s="78">
        <f>IF(OR($E19483="",$H19483=""),"",$H19483*$I19483)</f>
      </c>
      <c r="K19483" s="79" t="str">
        <v/>
      </c>
    </row>
    <row r="19484">
      <c r="A19484" s="81" t="str">
        <v/>
      </c>
      <c r="B19484" s="81" t="str">
        <v/>
      </c>
      <c r="C19484" s="83">
        <f>IF($E19484="","",IFERROR(VLOOKUP(TRIM(E19484&amp;""),'Référentiel Articles'!$A$2:$F$634,2,FALSE),""))</f>
      </c>
      <c r="D19484" s="83">
        <f>IF($E19484="","",IFERROR(VLOOKUP(TRIM(E19484&amp;""),'Référentiel Articles'!$A$2:$F$634,3,FALSE),""))</f>
      </c>
      <c r="E19484" s="81" t="str">
        <v/>
      </c>
      <c r="F19484" s="83">
        <f>IF($E19484="","",IFERROR(VLOOKUP(TRIM(E19484&amp;""),'Référentiel Articles'!$A$2:$F$634,4,FALSE),""))</f>
      </c>
      <c r="G19484" s="84">
        <f>IF($E19484="","",IFERROR(VLOOKUP(TRIM(E19484&amp;""),'Référentiel Articles'!$A$2:$F$634,5,FALSE),""))</f>
      </c>
      <c r="H19484" s="85" t="str">
        <v/>
      </c>
      <c r="I19484" s="84">
        <f>IF($E19484="","",IFERROR(VLOOKUP(TRIM(E19484&amp;""),'Référentiel Articles'!$A$2:$F$634,6,FALSE),""))</f>
      </c>
      <c r="J19484" s="90">
        <f>IF(OR($E19484="",$H19484=""),"",$H19484*$I19484)</f>
      </c>
      <c r="K19484" s="87" t="str">
        <v/>
      </c>
    </row>
    <row r="19485">
      <c r="A19485" s="74" t="str">
        <v/>
      </c>
      <c r="B19485" s="74" t="str">
        <v/>
      </c>
      <c r="C19485" s="75">
        <f>IF($E19485="","",IFERROR(VLOOKUP(TRIM(E19485&amp;""),'Référentiel Articles'!$A$2:$F$634,2,FALSE),""))</f>
      </c>
      <c r="D19485" s="75">
        <f>IF($E19485="","",IFERROR(VLOOKUP(TRIM(E19485&amp;""),'Référentiel Articles'!$A$2:$F$634,3,FALSE),""))</f>
      </c>
      <c r="E19485" s="74" t="str">
        <v/>
      </c>
      <c r="F19485" s="75">
        <f>IF($E19485="","",IFERROR(VLOOKUP(TRIM(E19485&amp;""),'Référentiel Articles'!$A$2:$F$634,4,FALSE),""))</f>
      </c>
      <c r="G19485" s="76">
        <f>IF($E19485="","",IFERROR(VLOOKUP(TRIM(E19485&amp;""),'Référentiel Articles'!$A$2:$F$634,5,FALSE),""))</f>
      </c>
      <c r="H19485" s="77" t="str">
        <v/>
      </c>
      <c r="I19485" s="76">
        <f>IF($E19485="","",IFERROR(VLOOKUP(TRIM(E19485&amp;""),'Référentiel Articles'!$A$2:$F$634,6,FALSE),""))</f>
      </c>
      <c r="J19485" s="78">
        <f>IF(OR($E19485="",$H19485=""),"",$H19485*$I19485)</f>
      </c>
      <c r="K19485" s="79" t="str">
        <v/>
      </c>
    </row>
    <row r="19486">
      <c r="A19486" s="81" t="str">
        <v/>
      </c>
      <c r="B19486" s="81" t="str">
        <v/>
      </c>
      <c r="C19486" s="83">
        <f>IF($E19486="","",IFERROR(VLOOKUP(TRIM(E19486&amp;""),'Référentiel Articles'!$A$2:$F$634,2,FALSE),""))</f>
      </c>
      <c r="D19486" s="83">
        <f>IF($E19486="","",IFERROR(VLOOKUP(TRIM(E19486&amp;""),'Référentiel Articles'!$A$2:$F$634,3,FALSE),""))</f>
      </c>
      <c r="E19486" s="81" t="str">
        <v/>
      </c>
      <c r="F19486" s="83">
        <f>IF($E19486="","",IFERROR(VLOOKUP(TRIM(E19486&amp;""),'Référentiel Articles'!$A$2:$F$634,4,FALSE),""))</f>
      </c>
      <c r="G19486" s="84">
        <f>IF($E19486="","",IFERROR(VLOOKUP(TRIM(E19486&amp;""),'Référentiel Articles'!$A$2:$F$634,5,FALSE),""))</f>
      </c>
      <c r="H19486" s="85" t="str">
        <v/>
      </c>
      <c r="I19486" s="84">
        <f>IF($E19486="","",IFERROR(VLOOKUP(TRIM(E19486&amp;""),'Référentiel Articles'!$A$2:$F$634,6,FALSE),""))</f>
      </c>
      <c r="J19486" s="90">
        <f>IF(OR($E19486="",$H19486=""),"",$H19486*$I19486)</f>
      </c>
      <c r="K19486" s="87" t="str">
        <v/>
      </c>
    </row>
    <row r="19487">
      <c r="A19487" s="74" t="str">
        <v/>
      </c>
      <c r="B19487" s="74" t="str">
        <v/>
      </c>
      <c r="C19487" s="75">
        <f>IF($E19487="","",IFERROR(VLOOKUP(TRIM(E19487&amp;""),'Référentiel Articles'!$A$2:$F$634,2,FALSE),""))</f>
      </c>
      <c r="D19487" s="75">
        <f>IF($E19487="","",IFERROR(VLOOKUP(TRIM(E19487&amp;""),'Référentiel Articles'!$A$2:$F$634,3,FALSE),""))</f>
      </c>
      <c r="E19487" s="74" t="str">
        <v/>
      </c>
      <c r="F19487" s="75">
        <f>IF($E19487="","",IFERROR(VLOOKUP(TRIM(E19487&amp;""),'Référentiel Articles'!$A$2:$F$634,4,FALSE),""))</f>
      </c>
      <c r="G19487" s="76">
        <f>IF($E19487="","",IFERROR(VLOOKUP(TRIM(E19487&amp;""),'Référentiel Articles'!$A$2:$F$634,5,FALSE),""))</f>
      </c>
      <c r="H19487" s="77" t="str">
        <v/>
      </c>
      <c r="I19487" s="76">
        <f>IF($E19487="","",IFERROR(VLOOKUP(TRIM(E19487&amp;""),'Référentiel Articles'!$A$2:$F$634,6,FALSE),""))</f>
      </c>
      <c r="J19487" s="78">
        <f>IF(OR($E19487="",$H19487=""),"",$H19487*$I19487)</f>
      </c>
      <c r="K19487" s="79" t="str">
        <v/>
      </c>
    </row>
    <row r="19488">
      <c r="A19488" s="81" t="str">
        <v/>
      </c>
      <c r="B19488" s="81" t="str">
        <v/>
      </c>
      <c r="C19488" s="83">
        <f>IF($E19488="","",IFERROR(VLOOKUP(TRIM(E19488&amp;""),'Référentiel Articles'!$A$2:$F$634,2,FALSE),""))</f>
      </c>
      <c r="D19488" s="83">
        <f>IF($E19488="","",IFERROR(VLOOKUP(TRIM(E19488&amp;""),'Référentiel Articles'!$A$2:$F$634,3,FALSE),""))</f>
      </c>
      <c r="E19488" s="81" t="str">
        <v/>
      </c>
      <c r="F19488" s="83">
        <f>IF($E19488="","",IFERROR(VLOOKUP(TRIM(E19488&amp;""),'Référentiel Articles'!$A$2:$F$634,4,FALSE),""))</f>
      </c>
      <c r="G19488" s="84">
        <f>IF($E19488="","",IFERROR(VLOOKUP(TRIM(E19488&amp;""),'Référentiel Articles'!$A$2:$F$634,5,FALSE),""))</f>
      </c>
      <c r="H19488" s="85" t="str">
        <v/>
      </c>
      <c r="I19488" s="84">
        <f>IF($E19488="","",IFERROR(VLOOKUP(TRIM(E19488&amp;""),'Référentiel Articles'!$A$2:$F$634,6,FALSE),""))</f>
      </c>
      <c r="J19488" s="90">
        <f>IF(OR($E19488="",$H19488=""),"",$H19488*$I19488)</f>
      </c>
      <c r="K19488" s="87" t="str">
        <v/>
      </c>
    </row>
    <row r="19489">
      <c r="A19489" s="74" t="str">
        <v/>
      </c>
      <c r="B19489" s="74" t="str">
        <v/>
      </c>
      <c r="C19489" s="75">
        <f>IF($E19489="","",IFERROR(VLOOKUP(TRIM(E19489&amp;""),'Référentiel Articles'!$A$2:$F$634,2,FALSE),""))</f>
      </c>
      <c r="D19489" s="75">
        <f>IF($E19489="","",IFERROR(VLOOKUP(TRIM(E19489&amp;""),'Référentiel Articles'!$A$2:$F$634,3,FALSE),""))</f>
      </c>
      <c r="E19489" s="74" t="str">
        <v/>
      </c>
      <c r="F19489" s="75">
        <f>IF($E19489="","",IFERROR(VLOOKUP(TRIM(E19489&amp;""),'Référentiel Articles'!$A$2:$F$634,4,FALSE),""))</f>
      </c>
      <c r="G19489" s="76">
        <f>IF($E19489="","",IFERROR(VLOOKUP(TRIM(E19489&amp;""),'Référentiel Articles'!$A$2:$F$634,5,FALSE),""))</f>
      </c>
      <c r="H19489" s="77" t="str">
        <v/>
      </c>
      <c r="I19489" s="76">
        <f>IF($E19489="","",IFERROR(VLOOKUP(TRIM(E19489&amp;""),'Référentiel Articles'!$A$2:$F$634,6,FALSE),""))</f>
      </c>
      <c r="J19489" s="78">
        <f>IF(OR($E19489="",$H19489=""),"",$H19489*$I19489)</f>
      </c>
      <c r="K19489" s="79" t="str">
        <v/>
      </c>
    </row>
    <row r="19490">
      <c r="A19490" s="81" t="str">
        <v/>
      </c>
      <c r="B19490" s="81" t="str">
        <v/>
      </c>
      <c r="C19490" s="83">
        <f>IF($E19490="","",IFERROR(VLOOKUP(TRIM(E19490&amp;""),'Référentiel Articles'!$A$2:$F$634,2,FALSE),""))</f>
      </c>
      <c r="D19490" s="83">
        <f>IF($E19490="","",IFERROR(VLOOKUP(TRIM(E19490&amp;""),'Référentiel Articles'!$A$2:$F$634,3,FALSE),""))</f>
      </c>
      <c r="E19490" s="81" t="str">
        <v/>
      </c>
      <c r="F19490" s="83">
        <f>IF($E19490="","",IFERROR(VLOOKUP(TRIM(E19490&amp;""),'Référentiel Articles'!$A$2:$F$634,4,FALSE),""))</f>
      </c>
      <c r="G19490" s="84">
        <f>IF($E19490="","",IFERROR(VLOOKUP(TRIM(E19490&amp;""),'Référentiel Articles'!$A$2:$F$634,5,FALSE),""))</f>
      </c>
      <c r="H19490" s="85" t="str">
        <v/>
      </c>
      <c r="I19490" s="84">
        <f>IF($E19490="","",IFERROR(VLOOKUP(TRIM(E19490&amp;""),'Référentiel Articles'!$A$2:$F$634,6,FALSE),""))</f>
      </c>
      <c r="J19490" s="90">
        <f>IF(OR($E19490="",$H19490=""),"",$H19490*$I19490)</f>
      </c>
      <c r="K19490" s="87" t="str">
        <v/>
      </c>
    </row>
    <row r="19491">
      <c r="A19491" s="74" t="str">
        <v/>
      </c>
      <c r="B19491" s="74" t="str">
        <v/>
      </c>
      <c r="C19491" s="75">
        <f>IF($E19491="","",IFERROR(VLOOKUP(TRIM(E19491&amp;""),'Référentiel Articles'!$A$2:$F$634,2,FALSE),""))</f>
      </c>
      <c r="D19491" s="75">
        <f>IF($E19491="","",IFERROR(VLOOKUP(TRIM(E19491&amp;""),'Référentiel Articles'!$A$2:$F$634,3,FALSE),""))</f>
      </c>
      <c r="E19491" s="74" t="str">
        <v/>
      </c>
      <c r="F19491" s="75">
        <f>IF($E19491="","",IFERROR(VLOOKUP(TRIM(E19491&amp;""),'Référentiel Articles'!$A$2:$F$634,4,FALSE),""))</f>
      </c>
      <c r="G19491" s="76">
        <f>IF($E19491="","",IFERROR(VLOOKUP(TRIM(E19491&amp;""),'Référentiel Articles'!$A$2:$F$634,5,FALSE),""))</f>
      </c>
      <c r="H19491" s="77" t="str">
        <v/>
      </c>
      <c r="I19491" s="76">
        <f>IF($E19491="","",IFERROR(VLOOKUP(TRIM(E19491&amp;""),'Référentiel Articles'!$A$2:$F$634,6,FALSE),""))</f>
      </c>
      <c r="J19491" s="78">
        <f>IF(OR($E19491="",$H19491=""),"",$H19491*$I19491)</f>
      </c>
      <c r="K19491" s="79" t="str">
        <v/>
      </c>
    </row>
    <row r="19492">
      <c r="A19492" s="81" t="str">
        <v/>
      </c>
      <c r="B19492" s="81" t="str">
        <v/>
      </c>
      <c r="C19492" s="83">
        <f>IF($E19492="","",IFERROR(VLOOKUP(TRIM(E19492&amp;""),'Référentiel Articles'!$A$2:$F$634,2,FALSE),""))</f>
      </c>
      <c r="D19492" s="83">
        <f>IF($E19492="","",IFERROR(VLOOKUP(TRIM(E19492&amp;""),'Référentiel Articles'!$A$2:$F$634,3,FALSE),""))</f>
      </c>
      <c r="E19492" s="81" t="str">
        <v/>
      </c>
      <c r="F19492" s="83">
        <f>IF($E19492="","",IFERROR(VLOOKUP(TRIM(E19492&amp;""),'Référentiel Articles'!$A$2:$F$634,4,FALSE),""))</f>
      </c>
      <c r="G19492" s="84">
        <f>IF($E19492="","",IFERROR(VLOOKUP(TRIM(E19492&amp;""),'Référentiel Articles'!$A$2:$F$634,5,FALSE),""))</f>
      </c>
      <c r="H19492" s="85" t="str">
        <v/>
      </c>
      <c r="I19492" s="84">
        <f>IF($E19492="","",IFERROR(VLOOKUP(TRIM(E19492&amp;""),'Référentiel Articles'!$A$2:$F$634,6,FALSE),""))</f>
      </c>
      <c r="J19492" s="90">
        <f>IF(OR($E19492="",$H19492=""),"",$H19492*$I19492)</f>
      </c>
      <c r="K19492" s="87" t="str">
        <v/>
      </c>
    </row>
    <row r="19493">
      <c r="A19493" s="74" t="str">
        <v/>
      </c>
      <c r="B19493" s="74" t="str">
        <v/>
      </c>
      <c r="C19493" s="75">
        <f>IF($E19493="","",IFERROR(VLOOKUP(TRIM(E19493&amp;""),'Référentiel Articles'!$A$2:$F$634,2,FALSE),""))</f>
      </c>
      <c r="D19493" s="75">
        <f>IF($E19493="","",IFERROR(VLOOKUP(TRIM(E19493&amp;""),'Référentiel Articles'!$A$2:$F$634,3,FALSE),""))</f>
      </c>
      <c r="E19493" s="74" t="str">
        <v/>
      </c>
      <c r="F19493" s="75">
        <f>IF($E19493="","",IFERROR(VLOOKUP(TRIM(E19493&amp;""),'Référentiel Articles'!$A$2:$F$634,4,FALSE),""))</f>
      </c>
      <c r="G19493" s="76">
        <f>IF($E19493="","",IFERROR(VLOOKUP(TRIM(E19493&amp;""),'Référentiel Articles'!$A$2:$F$634,5,FALSE),""))</f>
      </c>
      <c r="H19493" s="77" t="str">
        <v/>
      </c>
      <c r="I19493" s="76">
        <f>IF($E19493="","",IFERROR(VLOOKUP(TRIM(E19493&amp;""),'Référentiel Articles'!$A$2:$F$634,6,FALSE),""))</f>
      </c>
      <c r="J19493" s="78">
        <f>IF(OR($E19493="",$H19493=""),"",$H19493*$I19493)</f>
      </c>
      <c r="K19493" s="79" t="str">
        <v/>
      </c>
    </row>
    <row r="19494">
      <c r="A19494" s="81" t="str">
        <v/>
      </c>
      <c r="B19494" s="81" t="str">
        <v/>
      </c>
      <c r="C19494" s="83">
        <f>IF($E19494="","",IFERROR(VLOOKUP(TRIM(E19494&amp;""),'Référentiel Articles'!$A$2:$F$634,2,FALSE),""))</f>
      </c>
      <c r="D19494" s="83">
        <f>IF($E19494="","",IFERROR(VLOOKUP(TRIM(E19494&amp;""),'Référentiel Articles'!$A$2:$F$634,3,FALSE),""))</f>
      </c>
      <c r="E19494" s="81" t="str">
        <v/>
      </c>
      <c r="F19494" s="83">
        <f>IF($E19494="","",IFERROR(VLOOKUP(TRIM(E19494&amp;""),'Référentiel Articles'!$A$2:$F$634,4,FALSE),""))</f>
      </c>
      <c r="G19494" s="84">
        <f>IF($E19494="","",IFERROR(VLOOKUP(TRIM(E19494&amp;""),'Référentiel Articles'!$A$2:$F$634,5,FALSE),""))</f>
      </c>
      <c r="H19494" s="85" t="str">
        <v/>
      </c>
      <c r="I19494" s="84">
        <f>IF($E19494="","",IFERROR(VLOOKUP(TRIM(E19494&amp;""),'Référentiel Articles'!$A$2:$F$634,6,FALSE),""))</f>
      </c>
      <c r="J19494" s="90">
        <f>IF(OR($E19494="",$H19494=""),"",$H19494*$I19494)</f>
      </c>
      <c r="K19494" s="87" t="str">
        <v/>
      </c>
    </row>
    <row r="19495">
      <c r="A19495" s="74" t="str">
        <v/>
      </c>
      <c r="B19495" s="74" t="str">
        <v/>
      </c>
      <c r="C19495" s="75">
        <f>IF($E19495="","",IFERROR(VLOOKUP(TRIM(E19495&amp;""),'Référentiel Articles'!$A$2:$F$634,2,FALSE),""))</f>
      </c>
      <c r="D19495" s="75">
        <f>IF($E19495="","",IFERROR(VLOOKUP(TRIM(E19495&amp;""),'Référentiel Articles'!$A$2:$F$634,3,FALSE),""))</f>
      </c>
      <c r="E19495" s="74" t="str">
        <v/>
      </c>
      <c r="F19495" s="75">
        <f>IF($E19495="","",IFERROR(VLOOKUP(TRIM(E19495&amp;""),'Référentiel Articles'!$A$2:$F$634,4,FALSE),""))</f>
      </c>
      <c r="G19495" s="76">
        <f>IF($E19495="","",IFERROR(VLOOKUP(TRIM(E19495&amp;""),'Référentiel Articles'!$A$2:$F$634,5,FALSE),""))</f>
      </c>
      <c r="H19495" s="77" t="str">
        <v/>
      </c>
      <c r="I19495" s="76">
        <f>IF($E19495="","",IFERROR(VLOOKUP(TRIM(E19495&amp;""),'Référentiel Articles'!$A$2:$F$634,6,FALSE),""))</f>
      </c>
      <c r="J19495" s="78">
        <f>IF(OR($E19495="",$H19495=""),"",$H19495*$I19495)</f>
      </c>
      <c r="K19495" s="79" t="str">
        <v/>
      </c>
    </row>
    <row r="19496">
      <c r="A19496" s="81" t="str">
        <v/>
      </c>
      <c r="B19496" s="81" t="str">
        <v/>
      </c>
      <c r="C19496" s="83">
        <f>IF($E19496="","",IFERROR(VLOOKUP(TRIM(E19496&amp;""),'Référentiel Articles'!$A$2:$F$634,2,FALSE),""))</f>
      </c>
      <c r="D19496" s="83">
        <f>IF($E19496="","",IFERROR(VLOOKUP(TRIM(E19496&amp;""),'Référentiel Articles'!$A$2:$F$634,3,FALSE),""))</f>
      </c>
      <c r="E19496" s="81" t="str">
        <v/>
      </c>
      <c r="F19496" s="83">
        <f>IF($E19496="","",IFERROR(VLOOKUP(TRIM(E19496&amp;""),'Référentiel Articles'!$A$2:$F$634,4,FALSE),""))</f>
      </c>
      <c r="G19496" s="84">
        <f>IF($E19496="","",IFERROR(VLOOKUP(TRIM(E19496&amp;""),'Référentiel Articles'!$A$2:$F$634,5,FALSE),""))</f>
      </c>
      <c r="H19496" s="85" t="str">
        <v/>
      </c>
      <c r="I19496" s="84">
        <f>IF($E19496="","",IFERROR(VLOOKUP(TRIM(E19496&amp;""),'Référentiel Articles'!$A$2:$F$634,6,FALSE),""))</f>
      </c>
      <c r="J19496" s="90">
        <f>IF(OR($E19496="",$H19496=""),"",$H19496*$I19496)</f>
      </c>
      <c r="K19496" s="87" t="str">
        <v/>
      </c>
    </row>
    <row r="19497">
      <c r="A19497" s="74" t="str">
        <v/>
      </c>
      <c r="B19497" s="74" t="str">
        <v/>
      </c>
      <c r="C19497" s="75">
        <f>IF($E19497="","",IFERROR(VLOOKUP(TRIM(E19497&amp;""),'Référentiel Articles'!$A$2:$F$634,2,FALSE),""))</f>
      </c>
      <c r="D19497" s="75">
        <f>IF($E19497="","",IFERROR(VLOOKUP(TRIM(E19497&amp;""),'Référentiel Articles'!$A$2:$F$634,3,FALSE),""))</f>
      </c>
      <c r="E19497" s="74" t="str">
        <v/>
      </c>
      <c r="F19497" s="75">
        <f>IF($E19497="","",IFERROR(VLOOKUP(TRIM(E19497&amp;""),'Référentiel Articles'!$A$2:$F$634,4,FALSE),""))</f>
      </c>
      <c r="G19497" s="76">
        <f>IF($E19497="","",IFERROR(VLOOKUP(TRIM(E19497&amp;""),'Référentiel Articles'!$A$2:$F$634,5,FALSE),""))</f>
      </c>
      <c r="H19497" s="77" t="str">
        <v/>
      </c>
      <c r="I19497" s="76">
        <f>IF($E19497="","",IFERROR(VLOOKUP(TRIM(E19497&amp;""),'Référentiel Articles'!$A$2:$F$634,6,FALSE),""))</f>
      </c>
      <c r="J19497" s="78">
        <f>IF(OR($E19497="",$H19497=""),"",$H19497*$I19497)</f>
      </c>
      <c r="K19497" s="79" t="str">
        <v/>
      </c>
    </row>
    <row r="19498">
      <c r="A19498" s="81" t="str">
        <v/>
      </c>
      <c r="B19498" s="81" t="str">
        <v/>
      </c>
      <c r="C19498" s="83">
        <f>IF($E19498="","",IFERROR(VLOOKUP(TRIM(E19498&amp;""),'Référentiel Articles'!$A$2:$F$634,2,FALSE),""))</f>
      </c>
      <c r="D19498" s="83">
        <f>IF($E19498="","",IFERROR(VLOOKUP(TRIM(E19498&amp;""),'Référentiel Articles'!$A$2:$F$634,3,FALSE),""))</f>
      </c>
      <c r="E19498" s="81" t="str">
        <v/>
      </c>
      <c r="F19498" s="83">
        <f>IF($E19498="","",IFERROR(VLOOKUP(TRIM(E19498&amp;""),'Référentiel Articles'!$A$2:$F$634,4,FALSE),""))</f>
      </c>
      <c r="G19498" s="84">
        <f>IF($E19498="","",IFERROR(VLOOKUP(TRIM(E19498&amp;""),'Référentiel Articles'!$A$2:$F$634,5,FALSE),""))</f>
      </c>
      <c r="H19498" s="85" t="str">
        <v/>
      </c>
      <c r="I19498" s="84">
        <f>IF($E19498="","",IFERROR(VLOOKUP(TRIM(E19498&amp;""),'Référentiel Articles'!$A$2:$F$634,6,FALSE),""))</f>
      </c>
      <c r="J19498" s="90">
        <f>IF(OR($E19498="",$H19498=""),"",$H19498*$I19498)</f>
      </c>
      <c r="K19498" s="87" t="str">
        <v/>
      </c>
    </row>
    <row r="19499">
      <c r="A19499" s="74" t="str">
        <v/>
      </c>
      <c r="B19499" s="74" t="str">
        <v/>
      </c>
      <c r="C19499" s="75">
        <f>IF($E19499="","",IFERROR(VLOOKUP(TRIM(E19499&amp;""),'Référentiel Articles'!$A$2:$F$634,2,FALSE),""))</f>
      </c>
      <c r="D19499" s="75">
        <f>IF($E19499="","",IFERROR(VLOOKUP(TRIM(E19499&amp;""),'Référentiel Articles'!$A$2:$F$634,3,FALSE),""))</f>
      </c>
      <c r="E19499" s="74" t="str">
        <v/>
      </c>
      <c r="F19499" s="75">
        <f>IF($E19499="","",IFERROR(VLOOKUP(TRIM(E19499&amp;""),'Référentiel Articles'!$A$2:$F$634,4,FALSE),""))</f>
      </c>
      <c r="G19499" s="76">
        <f>IF($E19499="","",IFERROR(VLOOKUP(TRIM(E19499&amp;""),'Référentiel Articles'!$A$2:$F$634,5,FALSE),""))</f>
      </c>
      <c r="H19499" s="77" t="str">
        <v/>
      </c>
      <c r="I19499" s="76">
        <f>IF($E19499="","",IFERROR(VLOOKUP(TRIM(E19499&amp;""),'Référentiel Articles'!$A$2:$F$634,6,FALSE),""))</f>
      </c>
      <c r="J19499" s="78">
        <f>IF(OR($E19499="",$H19499=""),"",$H19499*$I19499)</f>
      </c>
      <c r="K19499" s="79" t="str">
        <v/>
      </c>
    </row>
    <row r="19500">
      <c r="A19500" s="81" t="str">
        <v/>
      </c>
      <c r="B19500" s="81" t="str">
        <v/>
      </c>
      <c r="C19500" s="83">
        <f>IF($E19500="","",IFERROR(VLOOKUP(TRIM(E19500&amp;""),'Référentiel Articles'!$A$2:$F$634,2,FALSE),""))</f>
      </c>
      <c r="D19500" s="83">
        <f>IF($E19500="","",IFERROR(VLOOKUP(TRIM(E19500&amp;""),'Référentiel Articles'!$A$2:$F$634,3,FALSE),""))</f>
      </c>
      <c r="E19500" s="81" t="str">
        <v/>
      </c>
      <c r="F19500" s="83">
        <f>IF($E19500="","",IFERROR(VLOOKUP(TRIM(E19500&amp;""),'Référentiel Articles'!$A$2:$F$634,4,FALSE),""))</f>
      </c>
      <c r="G19500" s="84">
        <f>IF($E19500="","",IFERROR(VLOOKUP(TRIM(E19500&amp;""),'Référentiel Articles'!$A$2:$F$634,5,FALSE),""))</f>
      </c>
      <c r="H19500" s="85" t="str">
        <v/>
      </c>
      <c r="I19500" s="84">
        <f>IF($E19500="","",IFERROR(VLOOKUP(TRIM(E19500&amp;""),'Référentiel Articles'!$A$2:$F$634,6,FALSE),""))</f>
      </c>
      <c r="J19500" s="90">
        <f>IF(OR($E19500="",$H19500=""),"",$H19500*$I19500)</f>
      </c>
      <c r="K19500" s="87" t="str">
        <v/>
      </c>
    </row>
    <row r="19501">
      <c r="A19501" s="74" t="str">
        <v/>
      </c>
      <c r="B19501" s="74" t="str">
        <v/>
      </c>
      <c r="C19501" s="75">
        <f>IF($E19501="","",IFERROR(VLOOKUP(TRIM(E19501&amp;""),'Référentiel Articles'!$A$2:$F$634,2,FALSE),""))</f>
      </c>
      <c r="D19501" s="75">
        <f>IF($E19501="","",IFERROR(VLOOKUP(TRIM(E19501&amp;""),'Référentiel Articles'!$A$2:$F$634,3,FALSE),""))</f>
      </c>
      <c r="E19501" s="74" t="str">
        <v/>
      </c>
      <c r="F19501" s="75">
        <f>IF($E19501="","",IFERROR(VLOOKUP(TRIM(E19501&amp;""),'Référentiel Articles'!$A$2:$F$634,4,FALSE),""))</f>
      </c>
      <c r="G19501" s="76">
        <f>IF($E19501="","",IFERROR(VLOOKUP(TRIM(E19501&amp;""),'Référentiel Articles'!$A$2:$F$634,5,FALSE),""))</f>
      </c>
      <c r="H19501" s="77" t="str">
        <v/>
      </c>
      <c r="I19501" s="76">
        <f>IF($E19501="","",IFERROR(VLOOKUP(TRIM(E19501&amp;""),'Référentiel Articles'!$A$2:$F$634,6,FALSE),""))</f>
      </c>
      <c r="J19501" s="78">
        <f>IF(OR($E19501="",$H19501=""),"",$H19501*$I19501)</f>
      </c>
      <c r="K19501" s="79" t="str">
        <v/>
      </c>
    </row>
    <row r="19502">
      <c r="A19502" s="81" t="str">
        <v/>
      </c>
      <c r="B19502" s="81" t="str">
        <v/>
      </c>
      <c r="C19502" s="83">
        <f>IF($E19502="","",IFERROR(VLOOKUP(TRIM(E19502&amp;""),'Référentiel Articles'!$A$2:$F$634,2,FALSE),""))</f>
      </c>
      <c r="D19502" s="83">
        <f>IF($E19502="","",IFERROR(VLOOKUP(TRIM(E19502&amp;""),'Référentiel Articles'!$A$2:$F$634,3,FALSE),""))</f>
      </c>
      <c r="E19502" s="81" t="str">
        <v/>
      </c>
      <c r="F19502" s="83">
        <f>IF($E19502="","",IFERROR(VLOOKUP(TRIM(E19502&amp;""),'Référentiel Articles'!$A$2:$F$634,4,FALSE),""))</f>
      </c>
      <c r="G19502" s="84">
        <f>IF($E19502="","",IFERROR(VLOOKUP(TRIM(E19502&amp;""),'Référentiel Articles'!$A$2:$F$634,5,FALSE),""))</f>
      </c>
      <c r="H19502" s="85" t="str">
        <v/>
      </c>
      <c r="I19502" s="84">
        <f>IF($E19502="","",IFERROR(VLOOKUP(TRIM(E19502&amp;""),'Référentiel Articles'!$A$2:$F$634,6,FALSE),""))</f>
      </c>
      <c r="J19502" s="90">
        <f>IF(OR($E19502="",$H19502=""),"",$H19502*$I19502)</f>
      </c>
      <c r="K19502" s="87" t="str">
        <v/>
      </c>
    </row>
    <row r="19503">
      <c r="A19503" s="74" t="str">
        <v/>
      </c>
      <c r="B19503" s="74" t="str">
        <v/>
      </c>
      <c r="C19503" s="75">
        <f>IF($E19503="","",IFERROR(VLOOKUP(TRIM(E19503&amp;""),'Référentiel Articles'!$A$2:$F$634,2,FALSE),""))</f>
      </c>
      <c r="D19503" s="75">
        <f>IF($E19503="","",IFERROR(VLOOKUP(TRIM(E19503&amp;""),'Référentiel Articles'!$A$2:$F$634,3,FALSE),""))</f>
      </c>
      <c r="E19503" s="74" t="str">
        <v/>
      </c>
      <c r="F19503" s="75">
        <f>IF($E19503="","",IFERROR(VLOOKUP(TRIM(E19503&amp;""),'Référentiel Articles'!$A$2:$F$634,4,FALSE),""))</f>
      </c>
      <c r="G19503" s="76">
        <f>IF($E19503="","",IFERROR(VLOOKUP(TRIM(E19503&amp;""),'Référentiel Articles'!$A$2:$F$634,5,FALSE),""))</f>
      </c>
      <c r="H19503" s="77" t="str">
        <v/>
      </c>
      <c r="I19503" s="76">
        <f>IF($E19503="","",IFERROR(VLOOKUP(TRIM(E19503&amp;""),'Référentiel Articles'!$A$2:$F$634,6,FALSE),""))</f>
      </c>
      <c r="J19503" s="78">
        <f>IF(OR($E19503="",$H19503=""),"",$H19503*$I19503)</f>
      </c>
      <c r="K19503" s="79" t="str">
        <v/>
      </c>
    </row>
    <row r="19504">
      <c r="A19504" s="81" t="str">
        <v/>
      </c>
      <c r="B19504" s="81" t="str">
        <v/>
      </c>
      <c r="C19504" s="83">
        <f>IF($E19504="","",IFERROR(VLOOKUP(TRIM(E19504&amp;""),'Référentiel Articles'!$A$2:$F$634,2,FALSE),""))</f>
      </c>
      <c r="D19504" s="83">
        <f>IF($E19504="","",IFERROR(VLOOKUP(TRIM(E19504&amp;""),'Référentiel Articles'!$A$2:$F$634,3,FALSE),""))</f>
      </c>
      <c r="E19504" s="81" t="str">
        <v/>
      </c>
      <c r="F19504" s="83">
        <f>IF($E19504="","",IFERROR(VLOOKUP(TRIM(E19504&amp;""),'Référentiel Articles'!$A$2:$F$634,4,FALSE),""))</f>
      </c>
      <c r="G19504" s="84">
        <f>IF($E19504="","",IFERROR(VLOOKUP(TRIM(E19504&amp;""),'Référentiel Articles'!$A$2:$F$634,5,FALSE),""))</f>
      </c>
      <c r="H19504" s="85" t="str">
        <v/>
      </c>
      <c r="I19504" s="84">
        <f>IF($E19504="","",IFERROR(VLOOKUP(TRIM(E19504&amp;""),'Référentiel Articles'!$A$2:$F$634,6,FALSE),""))</f>
      </c>
      <c r="J19504" s="90">
        <f>IF(OR($E19504="",$H19504=""),"",$H19504*$I19504)</f>
      </c>
      <c r="K19504" s="87" t="str">
        <v/>
      </c>
    </row>
    <row r="19505">
      <c r="A19505" s="74" t="str">
        <v/>
      </c>
      <c r="B19505" s="74" t="str">
        <v/>
      </c>
      <c r="C19505" s="75">
        <f>IF($E19505="","",IFERROR(VLOOKUP(TRIM(E19505&amp;""),'Référentiel Articles'!$A$2:$F$634,2,FALSE),""))</f>
      </c>
      <c r="D19505" s="75">
        <f>IF($E19505="","",IFERROR(VLOOKUP(TRIM(E19505&amp;""),'Référentiel Articles'!$A$2:$F$634,3,FALSE),""))</f>
      </c>
      <c r="E19505" s="74" t="str">
        <v/>
      </c>
      <c r="F19505" s="75">
        <f>IF($E19505="","",IFERROR(VLOOKUP(TRIM(E19505&amp;""),'Référentiel Articles'!$A$2:$F$634,4,FALSE),""))</f>
      </c>
      <c r="G19505" s="76">
        <f>IF($E19505="","",IFERROR(VLOOKUP(TRIM(E19505&amp;""),'Référentiel Articles'!$A$2:$F$634,5,FALSE),""))</f>
      </c>
      <c r="H19505" s="77" t="str">
        <v/>
      </c>
      <c r="I19505" s="76">
        <f>IF($E19505="","",IFERROR(VLOOKUP(TRIM(E19505&amp;""),'Référentiel Articles'!$A$2:$F$634,6,FALSE),""))</f>
      </c>
      <c r="J19505" s="78">
        <f>IF(OR($E19505="",$H19505=""),"",$H19505*$I19505)</f>
      </c>
      <c r="K19505" s="79" t="str">
        <v/>
      </c>
    </row>
    <row r="19506">
      <c r="A19506" s="81" t="str">
        <v/>
      </c>
      <c r="B19506" s="81" t="str">
        <v/>
      </c>
      <c r="C19506" s="83">
        <f>IF($E19506="","",IFERROR(VLOOKUP(TRIM(E19506&amp;""),'Référentiel Articles'!$A$2:$F$634,2,FALSE),""))</f>
      </c>
      <c r="D19506" s="83">
        <f>IF($E19506="","",IFERROR(VLOOKUP(TRIM(E19506&amp;""),'Référentiel Articles'!$A$2:$F$634,3,FALSE),""))</f>
      </c>
      <c r="E19506" s="81" t="str">
        <v/>
      </c>
      <c r="F19506" s="83">
        <f>IF($E19506="","",IFERROR(VLOOKUP(TRIM(E19506&amp;""),'Référentiel Articles'!$A$2:$F$634,4,FALSE),""))</f>
      </c>
      <c r="G19506" s="84">
        <f>IF($E19506="","",IFERROR(VLOOKUP(TRIM(E19506&amp;""),'Référentiel Articles'!$A$2:$F$634,5,FALSE),""))</f>
      </c>
      <c r="H19506" s="85" t="str">
        <v/>
      </c>
      <c r="I19506" s="84">
        <f>IF($E19506="","",IFERROR(VLOOKUP(TRIM(E19506&amp;""),'Référentiel Articles'!$A$2:$F$634,6,FALSE),""))</f>
      </c>
      <c r="J19506" s="90">
        <f>IF(OR($E19506="",$H19506=""),"",$H19506*$I19506)</f>
      </c>
      <c r="K19506" s="87" t="str">
        <v/>
      </c>
    </row>
    <row r="19507">
      <c r="A19507" s="74" t="str">
        <v/>
      </c>
      <c r="B19507" s="74" t="str">
        <v/>
      </c>
      <c r="C19507" s="75">
        <f>IF($E19507="","",IFERROR(VLOOKUP(TRIM(E19507&amp;""),'Référentiel Articles'!$A$2:$F$634,2,FALSE),""))</f>
      </c>
      <c r="D19507" s="75">
        <f>IF($E19507="","",IFERROR(VLOOKUP(TRIM(E19507&amp;""),'Référentiel Articles'!$A$2:$F$634,3,FALSE),""))</f>
      </c>
      <c r="E19507" s="74" t="str">
        <v/>
      </c>
      <c r="F19507" s="75">
        <f>IF($E19507="","",IFERROR(VLOOKUP(TRIM(E19507&amp;""),'Référentiel Articles'!$A$2:$F$634,4,FALSE),""))</f>
      </c>
      <c r="G19507" s="76">
        <f>IF($E19507="","",IFERROR(VLOOKUP(TRIM(E19507&amp;""),'Référentiel Articles'!$A$2:$F$634,5,FALSE),""))</f>
      </c>
      <c r="H19507" s="77" t="str">
        <v/>
      </c>
      <c r="I19507" s="76">
        <f>IF($E19507="","",IFERROR(VLOOKUP(TRIM(E19507&amp;""),'Référentiel Articles'!$A$2:$F$634,6,FALSE),""))</f>
      </c>
      <c r="J19507" s="78">
        <f>IF(OR($E19507="",$H19507=""),"",$H19507*$I19507)</f>
      </c>
      <c r="K19507" s="79" t="str">
        <v/>
      </c>
    </row>
    <row r="19508">
      <c r="A19508" s="81" t="str">
        <v/>
      </c>
      <c r="B19508" s="81" t="str">
        <v/>
      </c>
      <c r="C19508" s="83">
        <f>IF($E19508="","",IFERROR(VLOOKUP(TRIM(E19508&amp;""),'Référentiel Articles'!$A$2:$F$634,2,FALSE),""))</f>
      </c>
      <c r="D19508" s="83">
        <f>IF($E19508="","",IFERROR(VLOOKUP(TRIM(E19508&amp;""),'Référentiel Articles'!$A$2:$F$634,3,FALSE),""))</f>
      </c>
      <c r="E19508" s="81" t="str">
        <v/>
      </c>
      <c r="F19508" s="83">
        <f>IF($E19508="","",IFERROR(VLOOKUP(TRIM(E19508&amp;""),'Référentiel Articles'!$A$2:$F$634,4,FALSE),""))</f>
      </c>
      <c r="G19508" s="84">
        <f>IF($E19508="","",IFERROR(VLOOKUP(TRIM(E19508&amp;""),'Référentiel Articles'!$A$2:$F$634,5,FALSE),""))</f>
      </c>
      <c r="H19508" s="85" t="str">
        <v/>
      </c>
      <c r="I19508" s="84">
        <f>IF($E19508="","",IFERROR(VLOOKUP(TRIM(E19508&amp;""),'Référentiel Articles'!$A$2:$F$634,6,FALSE),""))</f>
      </c>
      <c r="J19508" s="90">
        <f>IF(OR($E19508="",$H19508=""),"",$H19508*$I19508)</f>
      </c>
      <c r="K19508" s="87" t="str">
        <v/>
      </c>
    </row>
    <row r="19509">
      <c r="A19509" s="74" t="str">
        <v/>
      </c>
      <c r="B19509" s="74" t="str">
        <v/>
      </c>
      <c r="C19509" s="75">
        <f>IF($E19509="","",IFERROR(VLOOKUP(TRIM(E19509&amp;""),'Référentiel Articles'!$A$2:$F$634,2,FALSE),""))</f>
      </c>
      <c r="D19509" s="75">
        <f>IF($E19509="","",IFERROR(VLOOKUP(TRIM(E19509&amp;""),'Référentiel Articles'!$A$2:$F$634,3,FALSE),""))</f>
      </c>
      <c r="E19509" s="74" t="str">
        <v/>
      </c>
      <c r="F19509" s="75">
        <f>IF($E19509="","",IFERROR(VLOOKUP(TRIM(E19509&amp;""),'Référentiel Articles'!$A$2:$F$634,4,FALSE),""))</f>
      </c>
      <c r="G19509" s="76">
        <f>IF($E19509="","",IFERROR(VLOOKUP(TRIM(E19509&amp;""),'Référentiel Articles'!$A$2:$F$634,5,FALSE),""))</f>
      </c>
      <c r="H19509" s="77" t="str">
        <v/>
      </c>
      <c r="I19509" s="76">
        <f>IF($E19509="","",IFERROR(VLOOKUP(TRIM(E19509&amp;""),'Référentiel Articles'!$A$2:$F$634,6,FALSE),""))</f>
      </c>
      <c r="J19509" s="78">
        <f>IF(OR($E19509="",$H19509=""),"",$H19509*$I19509)</f>
      </c>
      <c r="K19509" s="79" t="str">
        <v/>
      </c>
    </row>
    <row r="19510">
      <c r="A19510" s="81" t="str">
        <v/>
      </c>
      <c r="B19510" s="81" t="str">
        <v/>
      </c>
      <c r="C19510" s="83">
        <f>IF($E19510="","",IFERROR(VLOOKUP(TRIM(E19510&amp;""),'Référentiel Articles'!$A$2:$F$634,2,FALSE),""))</f>
      </c>
      <c r="D19510" s="83">
        <f>IF($E19510="","",IFERROR(VLOOKUP(TRIM(E19510&amp;""),'Référentiel Articles'!$A$2:$F$634,3,FALSE),""))</f>
      </c>
      <c r="E19510" s="81" t="str">
        <v/>
      </c>
      <c r="F19510" s="83">
        <f>IF($E19510="","",IFERROR(VLOOKUP(TRIM(E19510&amp;""),'Référentiel Articles'!$A$2:$F$634,4,FALSE),""))</f>
      </c>
      <c r="G19510" s="84">
        <f>IF($E19510="","",IFERROR(VLOOKUP(TRIM(E19510&amp;""),'Référentiel Articles'!$A$2:$F$634,5,FALSE),""))</f>
      </c>
      <c r="H19510" s="85" t="str">
        <v/>
      </c>
      <c r="I19510" s="84">
        <f>IF($E19510="","",IFERROR(VLOOKUP(TRIM(E19510&amp;""),'Référentiel Articles'!$A$2:$F$634,6,FALSE),""))</f>
      </c>
      <c r="J19510" s="90">
        <f>IF(OR($E19510="",$H19510=""),"",$H19510*$I19510)</f>
      </c>
      <c r="K19510" s="87" t="str">
        <v/>
      </c>
    </row>
    <row r="19511">
      <c r="A19511" s="74" t="str">
        <v/>
      </c>
      <c r="B19511" s="74" t="str">
        <v/>
      </c>
      <c r="C19511" s="75">
        <f>IF($E19511="","",IFERROR(VLOOKUP(TRIM(E19511&amp;""),'Référentiel Articles'!$A$2:$F$634,2,FALSE),""))</f>
      </c>
      <c r="D19511" s="75">
        <f>IF($E19511="","",IFERROR(VLOOKUP(TRIM(E19511&amp;""),'Référentiel Articles'!$A$2:$F$634,3,FALSE),""))</f>
      </c>
      <c r="E19511" s="74" t="str">
        <v/>
      </c>
      <c r="F19511" s="75">
        <f>IF($E19511="","",IFERROR(VLOOKUP(TRIM(E19511&amp;""),'Référentiel Articles'!$A$2:$F$634,4,FALSE),""))</f>
      </c>
      <c r="G19511" s="76">
        <f>IF($E19511="","",IFERROR(VLOOKUP(TRIM(E19511&amp;""),'Référentiel Articles'!$A$2:$F$634,5,FALSE),""))</f>
      </c>
      <c r="H19511" s="77" t="str">
        <v/>
      </c>
      <c r="I19511" s="76">
        <f>IF($E19511="","",IFERROR(VLOOKUP(TRIM(E19511&amp;""),'Référentiel Articles'!$A$2:$F$634,6,FALSE),""))</f>
      </c>
      <c r="J19511" s="78">
        <f>IF(OR($E19511="",$H19511=""),"",$H19511*$I19511)</f>
      </c>
      <c r="K19511" s="79" t="str">
        <v/>
      </c>
    </row>
    <row r="19512">
      <c r="A19512" s="81" t="str">
        <v/>
      </c>
      <c r="B19512" s="81" t="str">
        <v/>
      </c>
      <c r="C19512" s="83">
        <f>IF($E19512="","",IFERROR(VLOOKUP(TRIM(E19512&amp;""),'Référentiel Articles'!$A$2:$F$634,2,FALSE),""))</f>
      </c>
      <c r="D19512" s="83">
        <f>IF($E19512="","",IFERROR(VLOOKUP(TRIM(E19512&amp;""),'Référentiel Articles'!$A$2:$F$634,3,FALSE),""))</f>
      </c>
      <c r="E19512" s="81" t="str">
        <v/>
      </c>
      <c r="F19512" s="83">
        <f>IF($E19512="","",IFERROR(VLOOKUP(TRIM(E19512&amp;""),'Référentiel Articles'!$A$2:$F$634,4,FALSE),""))</f>
      </c>
      <c r="G19512" s="84">
        <f>IF($E19512="","",IFERROR(VLOOKUP(TRIM(E19512&amp;""),'Référentiel Articles'!$A$2:$F$634,5,FALSE),""))</f>
      </c>
      <c r="H19512" s="85" t="str">
        <v/>
      </c>
      <c r="I19512" s="84">
        <f>IF($E19512="","",IFERROR(VLOOKUP(TRIM(E19512&amp;""),'Référentiel Articles'!$A$2:$F$634,6,FALSE),""))</f>
      </c>
      <c r="J19512" s="90">
        <f>IF(OR($E19512="",$H19512=""),"",$H19512*$I19512)</f>
      </c>
      <c r="K19512" s="87" t="str">
        <v/>
      </c>
    </row>
    <row r="19513">
      <c r="A19513" s="74" t="str">
        <v/>
      </c>
      <c r="B19513" s="74" t="str">
        <v/>
      </c>
      <c r="C19513" s="75">
        <f>IF($E19513="","",IFERROR(VLOOKUP(TRIM(E19513&amp;""),'Référentiel Articles'!$A$2:$F$634,2,FALSE),""))</f>
      </c>
      <c r="D19513" s="75">
        <f>IF($E19513="","",IFERROR(VLOOKUP(TRIM(E19513&amp;""),'Référentiel Articles'!$A$2:$F$634,3,FALSE),""))</f>
      </c>
      <c r="E19513" s="74" t="str">
        <v/>
      </c>
      <c r="F19513" s="75">
        <f>IF($E19513="","",IFERROR(VLOOKUP(TRIM(E19513&amp;""),'Référentiel Articles'!$A$2:$F$634,4,FALSE),""))</f>
      </c>
      <c r="G19513" s="76">
        <f>IF($E19513="","",IFERROR(VLOOKUP(TRIM(E19513&amp;""),'Référentiel Articles'!$A$2:$F$634,5,FALSE),""))</f>
      </c>
      <c r="H19513" s="77" t="str">
        <v/>
      </c>
      <c r="I19513" s="76">
        <f>IF($E19513="","",IFERROR(VLOOKUP(TRIM(E19513&amp;""),'Référentiel Articles'!$A$2:$F$634,6,FALSE),""))</f>
      </c>
      <c r="J19513" s="78">
        <f>IF(OR($E19513="",$H19513=""),"",$H19513*$I19513)</f>
      </c>
      <c r="K19513" s="79" t="str">
        <v/>
      </c>
    </row>
    <row r="19514">
      <c r="A19514" s="81" t="str">
        <v/>
      </c>
      <c r="B19514" s="81" t="str">
        <v/>
      </c>
      <c r="C19514" s="83">
        <f>IF($E19514="","",IFERROR(VLOOKUP(TRIM(E19514&amp;""),'Référentiel Articles'!$A$2:$F$634,2,FALSE),""))</f>
      </c>
      <c r="D19514" s="83">
        <f>IF($E19514="","",IFERROR(VLOOKUP(TRIM(E19514&amp;""),'Référentiel Articles'!$A$2:$F$634,3,FALSE),""))</f>
      </c>
      <c r="E19514" s="81" t="str">
        <v/>
      </c>
      <c r="F19514" s="83">
        <f>IF($E19514="","",IFERROR(VLOOKUP(TRIM(E19514&amp;""),'Référentiel Articles'!$A$2:$F$634,4,FALSE),""))</f>
      </c>
      <c r="G19514" s="84">
        <f>IF($E19514="","",IFERROR(VLOOKUP(TRIM(E19514&amp;""),'Référentiel Articles'!$A$2:$F$634,5,FALSE),""))</f>
      </c>
      <c r="H19514" s="85" t="str">
        <v/>
      </c>
      <c r="I19514" s="84">
        <f>IF($E19514="","",IFERROR(VLOOKUP(TRIM(E19514&amp;""),'Référentiel Articles'!$A$2:$F$634,6,FALSE),""))</f>
      </c>
      <c r="J19514" s="90">
        <f>IF(OR($E19514="",$H19514=""),"",$H19514*$I19514)</f>
      </c>
      <c r="K19514" s="87" t="str">
        <v/>
      </c>
    </row>
    <row r="19515">
      <c r="A19515" s="74" t="str">
        <v/>
      </c>
      <c r="B19515" s="74" t="str">
        <v/>
      </c>
      <c r="C19515" s="75">
        <f>IF($E19515="","",IFERROR(VLOOKUP(TRIM(E19515&amp;""),'Référentiel Articles'!$A$2:$F$634,2,FALSE),""))</f>
      </c>
      <c r="D19515" s="75">
        <f>IF($E19515="","",IFERROR(VLOOKUP(TRIM(E19515&amp;""),'Référentiel Articles'!$A$2:$F$634,3,FALSE),""))</f>
      </c>
      <c r="E19515" s="74" t="str">
        <v/>
      </c>
      <c r="F19515" s="75">
        <f>IF($E19515="","",IFERROR(VLOOKUP(TRIM(E19515&amp;""),'Référentiel Articles'!$A$2:$F$634,4,FALSE),""))</f>
      </c>
      <c r="G19515" s="76">
        <f>IF($E19515="","",IFERROR(VLOOKUP(TRIM(E19515&amp;""),'Référentiel Articles'!$A$2:$F$634,5,FALSE),""))</f>
      </c>
      <c r="H19515" s="77" t="str">
        <v/>
      </c>
      <c r="I19515" s="76">
        <f>IF($E19515="","",IFERROR(VLOOKUP(TRIM(E19515&amp;""),'Référentiel Articles'!$A$2:$F$634,6,FALSE),""))</f>
      </c>
      <c r="J19515" s="78">
        <f>IF(OR($E19515="",$H19515=""),"",$H19515*$I19515)</f>
      </c>
      <c r="K19515" s="79" t="str">
        <v/>
      </c>
    </row>
    <row r="19516">
      <c r="A19516" s="81" t="str">
        <v/>
      </c>
      <c r="B19516" s="81" t="str">
        <v/>
      </c>
      <c r="C19516" s="83">
        <f>IF($E19516="","",IFERROR(VLOOKUP(TRIM(E19516&amp;""),'Référentiel Articles'!$A$2:$F$634,2,FALSE),""))</f>
      </c>
      <c r="D19516" s="83">
        <f>IF($E19516="","",IFERROR(VLOOKUP(TRIM(E19516&amp;""),'Référentiel Articles'!$A$2:$F$634,3,FALSE),""))</f>
      </c>
      <c r="E19516" s="81" t="str">
        <v/>
      </c>
      <c r="F19516" s="83">
        <f>IF($E19516="","",IFERROR(VLOOKUP(TRIM(E19516&amp;""),'Référentiel Articles'!$A$2:$F$634,4,FALSE),""))</f>
      </c>
      <c r="G19516" s="84">
        <f>IF($E19516="","",IFERROR(VLOOKUP(TRIM(E19516&amp;""),'Référentiel Articles'!$A$2:$F$634,5,FALSE),""))</f>
      </c>
      <c r="H19516" s="85" t="str">
        <v/>
      </c>
      <c r="I19516" s="84">
        <f>IF($E19516="","",IFERROR(VLOOKUP(TRIM(E19516&amp;""),'Référentiel Articles'!$A$2:$F$634,6,FALSE),""))</f>
      </c>
      <c r="J19516" s="90">
        <f>IF(OR($E19516="",$H19516=""),"",$H19516*$I19516)</f>
      </c>
      <c r="K19516" s="87" t="str">
        <v/>
      </c>
    </row>
    <row r="19517">
      <c r="A19517" s="74" t="str">
        <v/>
      </c>
      <c r="B19517" s="74" t="str">
        <v/>
      </c>
      <c r="C19517" s="75">
        <f>IF($E19517="","",IFERROR(VLOOKUP(TRIM(E19517&amp;""),'Référentiel Articles'!$A$2:$F$634,2,FALSE),""))</f>
      </c>
      <c r="D19517" s="75">
        <f>IF($E19517="","",IFERROR(VLOOKUP(TRIM(E19517&amp;""),'Référentiel Articles'!$A$2:$F$634,3,FALSE),""))</f>
      </c>
      <c r="E19517" s="74" t="str">
        <v/>
      </c>
      <c r="F19517" s="75">
        <f>IF($E19517="","",IFERROR(VLOOKUP(TRIM(E19517&amp;""),'Référentiel Articles'!$A$2:$F$634,4,FALSE),""))</f>
      </c>
      <c r="G19517" s="76">
        <f>IF($E19517="","",IFERROR(VLOOKUP(TRIM(E19517&amp;""),'Référentiel Articles'!$A$2:$F$634,5,FALSE),""))</f>
      </c>
      <c r="H19517" s="77" t="str">
        <v/>
      </c>
      <c r="I19517" s="76">
        <f>IF($E19517="","",IFERROR(VLOOKUP(TRIM(E19517&amp;""),'Référentiel Articles'!$A$2:$F$634,6,FALSE),""))</f>
      </c>
      <c r="J19517" s="78">
        <f>IF(OR($E19517="",$H19517=""),"",$H19517*$I19517)</f>
      </c>
      <c r="K19517" s="79" t="str">
        <v/>
      </c>
    </row>
    <row r="19518">
      <c r="A19518" s="81" t="str">
        <v/>
      </c>
      <c r="B19518" s="81" t="str">
        <v/>
      </c>
      <c r="C19518" s="83">
        <f>IF($E19518="","",IFERROR(VLOOKUP(TRIM(E19518&amp;""),'Référentiel Articles'!$A$2:$F$634,2,FALSE),""))</f>
      </c>
      <c r="D19518" s="83">
        <f>IF($E19518="","",IFERROR(VLOOKUP(TRIM(E19518&amp;""),'Référentiel Articles'!$A$2:$F$634,3,FALSE),""))</f>
      </c>
      <c r="E19518" s="81" t="str">
        <v/>
      </c>
      <c r="F19518" s="83">
        <f>IF($E19518="","",IFERROR(VLOOKUP(TRIM(E19518&amp;""),'Référentiel Articles'!$A$2:$F$634,4,FALSE),""))</f>
      </c>
      <c r="G19518" s="84">
        <f>IF($E19518="","",IFERROR(VLOOKUP(TRIM(E19518&amp;""),'Référentiel Articles'!$A$2:$F$634,5,FALSE),""))</f>
      </c>
      <c r="H19518" s="85" t="str">
        <v/>
      </c>
      <c r="I19518" s="84">
        <f>IF($E19518="","",IFERROR(VLOOKUP(TRIM(E19518&amp;""),'Référentiel Articles'!$A$2:$F$634,6,FALSE),""))</f>
      </c>
      <c r="J19518" s="90">
        <f>IF(OR($E19518="",$H19518=""),"",$H19518*$I19518)</f>
      </c>
      <c r="K19518" s="87" t="str">
        <v/>
      </c>
    </row>
    <row r="19519">
      <c r="A19519" s="74" t="str">
        <v/>
      </c>
      <c r="B19519" s="74" t="str">
        <v/>
      </c>
      <c r="C19519" s="75">
        <f>IF($E19519="","",IFERROR(VLOOKUP(TRIM(E19519&amp;""),'Référentiel Articles'!$A$2:$F$634,2,FALSE),""))</f>
      </c>
      <c r="D19519" s="75">
        <f>IF($E19519="","",IFERROR(VLOOKUP(TRIM(E19519&amp;""),'Référentiel Articles'!$A$2:$F$634,3,FALSE),""))</f>
      </c>
      <c r="E19519" s="74" t="str">
        <v/>
      </c>
      <c r="F19519" s="75">
        <f>IF($E19519="","",IFERROR(VLOOKUP(TRIM(E19519&amp;""),'Référentiel Articles'!$A$2:$F$634,4,FALSE),""))</f>
      </c>
      <c r="G19519" s="76">
        <f>IF($E19519="","",IFERROR(VLOOKUP(TRIM(E19519&amp;""),'Référentiel Articles'!$A$2:$F$634,5,FALSE),""))</f>
      </c>
      <c r="H19519" s="77" t="str">
        <v/>
      </c>
      <c r="I19519" s="76">
        <f>IF($E19519="","",IFERROR(VLOOKUP(TRIM(E19519&amp;""),'Référentiel Articles'!$A$2:$F$634,6,FALSE),""))</f>
      </c>
      <c r="J19519" s="78">
        <f>IF(OR($E19519="",$H19519=""),"",$H19519*$I19519)</f>
      </c>
      <c r="K19519" s="79" t="str">
        <v/>
      </c>
    </row>
    <row r="19520">
      <c r="A19520" s="81" t="str">
        <v/>
      </c>
      <c r="B19520" s="81" t="str">
        <v/>
      </c>
      <c r="C19520" s="83">
        <f>IF($E19520="","",IFERROR(VLOOKUP(TRIM(E19520&amp;""),'Référentiel Articles'!$A$2:$F$634,2,FALSE),""))</f>
      </c>
      <c r="D19520" s="83">
        <f>IF($E19520="","",IFERROR(VLOOKUP(TRIM(E19520&amp;""),'Référentiel Articles'!$A$2:$F$634,3,FALSE),""))</f>
      </c>
      <c r="E19520" s="81" t="str">
        <v/>
      </c>
      <c r="F19520" s="83">
        <f>IF($E19520="","",IFERROR(VLOOKUP(TRIM(E19520&amp;""),'Référentiel Articles'!$A$2:$F$634,4,FALSE),""))</f>
      </c>
      <c r="G19520" s="84">
        <f>IF($E19520="","",IFERROR(VLOOKUP(TRIM(E19520&amp;""),'Référentiel Articles'!$A$2:$F$634,5,FALSE),""))</f>
      </c>
      <c r="H19520" s="85" t="str">
        <v/>
      </c>
      <c r="I19520" s="84">
        <f>IF($E19520="","",IFERROR(VLOOKUP(TRIM(E19520&amp;""),'Référentiel Articles'!$A$2:$F$634,6,FALSE),""))</f>
      </c>
      <c r="J19520" s="90">
        <f>IF(OR($E19520="",$H19520=""),"",$H19520*$I19520)</f>
      </c>
      <c r="K19520" s="87" t="str">
        <v/>
      </c>
    </row>
    <row r="19521">
      <c r="A19521" s="74" t="str">
        <v/>
      </c>
      <c r="B19521" s="74" t="str">
        <v/>
      </c>
      <c r="C19521" s="75">
        <f>IF($E19521="","",IFERROR(VLOOKUP(TRIM(E19521&amp;""),'Référentiel Articles'!$A$2:$F$634,2,FALSE),""))</f>
      </c>
      <c r="D19521" s="75">
        <f>IF($E19521="","",IFERROR(VLOOKUP(TRIM(E19521&amp;""),'Référentiel Articles'!$A$2:$F$634,3,FALSE),""))</f>
      </c>
      <c r="E19521" s="74" t="str">
        <v/>
      </c>
      <c r="F19521" s="75">
        <f>IF($E19521="","",IFERROR(VLOOKUP(TRIM(E19521&amp;""),'Référentiel Articles'!$A$2:$F$634,4,FALSE),""))</f>
      </c>
      <c r="G19521" s="76">
        <f>IF($E19521="","",IFERROR(VLOOKUP(TRIM(E19521&amp;""),'Référentiel Articles'!$A$2:$F$634,5,FALSE),""))</f>
      </c>
      <c r="H19521" s="77" t="str">
        <v/>
      </c>
      <c r="I19521" s="76">
        <f>IF($E19521="","",IFERROR(VLOOKUP(TRIM(E19521&amp;""),'Référentiel Articles'!$A$2:$F$634,6,FALSE),""))</f>
      </c>
      <c r="J19521" s="78">
        <f>IF(OR($E19521="",$H19521=""),"",$H19521*$I19521)</f>
      </c>
      <c r="K19521" s="79" t="str">
        <v/>
      </c>
    </row>
    <row r="19522">
      <c r="A19522" s="81" t="str">
        <v/>
      </c>
      <c r="B19522" s="81" t="str">
        <v/>
      </c>
      <c r="C19522" s="83">
        <f>IF($E19522="","",IFERROR(VLOOKUP(TRIM(E19522&amp;""),'Référentiel Articles'!$A$2:$F$634,2,FALSE),""))</f>
      </c>
      <c r="D19522" s="83">
        <f>IF($E19522="","",IFERROR(VLOOKUP(TRIM(E19522&amp;""),'Référentiel Articles'!$A$2:$F$634,3,FALSE),""))</f>
      </c>
      <c r="E19522" s="81" t="str">
        <v/>
      </c>
      <c r="F19522" s="83">
        <f>IF($E19522="","",IFERROR(VLOOKUP(TRIM(E19522&amp;""),'Référentiel Articles'!$A$2:$F$634,4,FALSE),""))</f>
      </c>
      <c r="G19522" s="84">
        <f>IF($E19522="","",IFERROR(VLOOKUP(TRIM(E19522&amp;""),'Référentiel Articles'!$A$2:$F$634,5,FALSE),""))</f>
      </c>
      <c r="H19522" s="85" t="str">
        <v/>
      </c>
      <c r="I19522" s="84">
        <f>IF($E19522="","",IFERROR(VLOOKUP(TRIM(E19522&amp;""),'Référentiel Articles'!$A$2:$F$634,6,FALSE),""))</f>
      </c>
      <c r="J19522" s="90">
        <f>IF(OR($E19522="",$H19522=""),"",$H19522*$I19522)</f>
      </c>
      <c r="K19522" s="87" t="str">
        <v/>
      </c>
    </row>
    <row r="19523">
      <c r="A19523" s="74" t="str">
        <v/>
      </c>
      <c r="B19523" s="74" t="str">
        <v/>
      </c>
      <c r="C19523" s="75">
        <f>IF($E19523="","",IFERROR(VLOOKUP(TRIM(E19523&amp;""),'Référentiel Articles'!$A$2:$F$634,2,FALSE),""))</f>
      </c>
      <c r="D19523" s="75">
        <f>IF($E19523="","",IFERROR(VLOOKUP(TRIM(E19523&amp;""),'Référentiel Articles'!$A$2:$F$634,3,FALSE),""))</f>
      </c>
      <c r="E19523" s="74" t="str">
        <v/>
      </c>
      <c r="F19523" s="75">
        <f>IF($E19523="","",IFERROR(VLOOKUP(TRIM(E19523&amp;""),'Référentiel Articles'!$A$2:$F$634,4,FALSE),""))</f>
      </c>
      <c r="G19523" s="76">
        <f>IF($E19523="","",IFERROR(VLOOKUP(TRIM(E19523&amp;""),'Référentiel Articles'!$A$2:$F$634,5,FALSE),""))</f>
      </c>
      <c r="H19523" s="77" t="str">
        <v/>
      </c>
      <c r="I19523" s="76">
        <f>IF($E19523="","",IFERROR(VLOOKUP(TRIM(E19523&amp;""),'Référentiel Articles'!$A$2:$F$634,6,FALSE),""))</f>
      </c>
      <c r="J19523" s="78">
        <f>IF(OR($E19523="",$H19523=""),"",$H19523*$I19523)</f>
      </c>
      <c r="K19523" s="79" t="str">
        <v/>
      </c>
    </row>
    <row r="19524">
      <c r="A19524" s="81" t="str">
        <v/>
      </c>
      <c r="B19524" s="81" t="str">
        <v/>
      </c>
      <c r="C19524" s="83">
        <f>IF($E19524="","",IFERROR(VLOOKUP(TRIM(E19524&amp;""),'Référentiel Articles'!$A$2:$F$634,2,FALSE),""))</f>
      </c>
      <c r="D19524" s="83">
        <f>IF($E19524="","",IFERROR(VLOOKUP(TRIM(E19524&amp;""),'Référentiel Articles'!$A$2:$F$634,3,FALSE),""))</f>
      </c>
      <c r="E19524" s="81" t="str">
        <v/>
      </c>
      <c r="F19524" s="83">
        <f>IF($E19524="","",IFERROR(VLOOKUP(TRIM(E19524&amp;""),'Référentiel Articles'!$A$2:$F$634,4,FALSE),""))</f>
      </c>
      <c r="G19524" s="84">
        <f>IF($E19524="","",IFERROR(VLOOKUP(TRIM(E19524&amp;""),'Référentiel Articles'!$A$2:$F$634,5,FALSE),""))</f>
      </c>
      <c r="H19524" s="85" t="str">
        <v/>
      </c>
      <c r="I19524" s="84">
        <f>IF($E19524="","",IFERROR(VLOOKUP(TRIM(E19524&amp;""),'Référentiel Articles'!$A$2:$F$634,6,FALSE),""))</f>
      </c>
      <c r="J19524" s="90">
        <f>IF(OR($E19524="",$H19524=""),"",$H19524*$I19524)</f>
      </c>
      <c r="K19524" s="87" t="str">
        <v/>
      </c>
    </row>
    <row r="19525">
      <c r="A19525" s="74" t="str">
        <v/>
      </c>
      <c r="B19525" s="74" t="str">
        <v/>
      </c>
      <c r="C19525" s="75">
        <f>IF($E19525="","",IFERROR(VLOOKUP(TRIM(E19525&amp;""),'Référentiel Articles'!$A$2:$F$634,2,FALSE),""))</f>
      </c>
      <c r="D19525" s="75">
        <f>IF($E19525="","",IFERROR(VLOOKUP(TRIM(E19525&amp;""),'Référentiel Articles'!$A$2:$F$634,3,FALSE),""))</f>
      </c>
      <c r="E19525" s="74" t="str">
        <v/>
      </c>
      <c r="F19525" s="75">
        <f>IF($E19525="","",IFERROR(VLOOKUP(TRIM(E19525&amp;""),'Référentiel Articles'!$A$2:$F$634,4,FALSE),""))</f>
      </c>
      <c r="G19525" s="76">
        <f>IF($E19525="","",IFERROR(VLOOKUP(TRIM(E19525&amp;""),'Référentiel Articles'!$A$2:$F$634,5,FALSE),""))</f>
      </c>
      <c r="H19525" s="77" t="str">
        <v/>
      </c>
      <c r="I19525" s="76">
        <f>IF($E19525="","",IFERROR(VLOOKUP(TRIM(E19525&amp;""),'Référentiel Articles'!$A$2:$F$634,6,FALSE),""))</f>
      </c>
      <c r="J19525" s="78">
        <f>IF(OR($E19525="",$H19525=""),"",$H19525*$I19525)</f>
      </c>
      <c r="K19525" s="79" t="str">
        <v/>
      </c>
    </row>
    <row r="19526">
      <c r="A19526" s="81" t="str">
        <v/>
      </c>
      <c r="B19526" s="81" t="str">
        <v/>
      </c>
      <c r="C19526" s="83">
        <f>IF($E19526="","",IFERROR(VLOOKUP(TRIM(E19526&amp;""),'Référentiel Articles'!$A$2:$F$634,2,FALSE),""))</f>
      </c>
      <c r="D19526" s="83">
        <f>IF($E19526="","",IFERROR(VLOOKUP(TRIM(E19526&amp;""),'Référentiel Articles'!$A$2:$F$634,3,FALSE),""))</f>
      </c>
      <c r="E19526" s="81" t="str">
        <v/>
      </c>
      <c r="F19526" s="83">
        <f>IF($E19526="","",IFERROR(VLOOKUP(TRIM(E19526&amp;""),'Référentiel Articles'!$A$2:$F$634,4,FALSE),""))</f>
      </c>
      <c r="G19526" s="84">
        <f>IF($E19526="","",IFERROR(VLOOKUP(TRIM(E19526&amp;""),'Référentiel Articles'!$A$2:$F$634,5,FALSE),""))</f>
      </c>
      <c r="H19526" s="85" t="str">
        <v/>
      </c>
      <c r="I19526" s="84">
        <f>IF($E19526="","",IFERROR(VLOOKUP(TRIM(E19526&amp;""),'Référentiel Articles'!$A$2:$F$634,6,FALSE),""))</f>
      </c>
      <c r="J19526" s="90">
        <f>IF(OR($E19526="",$H19526=""),"",$H19526*$I19526)</f>
      </c>
      <c r="K19526" s="87" t="str">
        <v/>
      </c>
    </row>
    <row r="19527">
      <c r="A19527" s="74" t="str">
        <v/>
      </c>
      <c r="B19527" s="74" t="str">
        <v/>
      </c>
      <c r="C19527" s="75">
        <f>IF($E19527="","",IFERROR(VLOOKUP(TRIM(E19527&amp;""),'Référentiel Articles'!$A$2:$F$634,2,FALSE),""))</f>
      </c>
      <c r="D19527" s="75">
        <f>IF($E19527="","",IFERROR(VLOOKUP(TRIM(E19527&amp;""),'Référentiel Articles'!$A$2:$F$634,3,FALSE),""))</f>
      </c>
      <c r="E19527" s="74" t="str">
        <v/>
      </c>
      <c r="F19527" s="75">
        <f>IF($E19527="","",IFERROR(VLOOKUP(TRIM(E19527&amp;""),'Référentiel Articles'!$A$2:$F$634,4,FALSE),""))</f>
      </c>
      <c r="G19527" s="76">
        <f>IF($E19527="","",IFERROR(VLOOKUP(TRIM(E19527&amp;""),'Référentiel Articles'!$A$2:$F$634,5,FALSE),""))</f>
      </c>
      <c r="H19527" s="77" t="str">
        <v/>
      </c>
      <c r="I19527" s="76">
        <f>IF($E19527="","",IFERROR(VLOOKUP(TRIM(E19527&amp;""),'Référentiel Articles'!$A$2:$F$634,6,FALSE),""))</f>
      </c>
      <c r="J19527" s="78">
        <f>IF(OR($E19527="",$H19527=""),"",$H19527*$I19527)</f>
      </c>
      <c r="K19527" s="79" t="str">
        <v/>
      </c>
    </row>
    <row r="19528">
      <c r="A19528" s="81" t="str">
        <v/>
      </c>
      <c r="B19528" s="81" t="str">
        <v/>
      </c>
      <c r="C19528" s="83">
        <f>IF($E19528="","",IFERROR(VLOOKUP(TRIM(E19528&amp;""),'Référentiel Articles'!$A$2:$F$634,2,FALSE),""))</f>
      </c>
      <c r="D19528" s="83">
        <f>IF($E19528="","",IFERROR(VLOOKUP(TRIM(E19528&amp;""),'Référentiel Articles'!$A$2:$F$634,3,FALSE),""))</f>
      </c>
      <c r="E19528" s="81" t="str">
        <v/>
      </c>
      <c r="F19528" s="83">
        <f>IF($E19528="","",IFERROR(VLOOKUP(TRIM(E19528&amp;""),'Référentiel Articles'!$A$2:$F$634,4,FALSE),""))</f>
      </c>
      <c r="G19528" s="84">
        <f>IF($E19528="","",IFERROR(VLOOKUP(TRIM(E19528&amp;""),'Référentiel Articles'!$A$2:$F$634,5,FALSE),""))</f>
      </c>
      <c r="H19528" s="85" t="str">
        <v/>
      </c>
      <c r="I19528" s="84">
        <f>IF($E19528="","",IFERROR(VLOOKUP(TRIM(E19528&amp;""),'Référentiel Articles'!$A$2:$F$634,6,FALSE),""))</f>
      </c>
      <c r="J19528" s="90">
        <f>IF(OR($E19528="",$H19528=""),"",$H19528*$I19528)</f>
      </c>
      <c r="K19528" s="87" t="str">
        <v/>
      </c>
    </row>
    <row r="19529">
      <c r="A19529" s="74" t="str">
        <v/>
      </c>
      <c r="B19529" s="74" t="str">
        <v/>
      </c>
      <c r="C19529" s="75">
        <f>IF($E19529="","",IFERROR(VLOOKUP(TRIM(E19529&amp;""),'Référentiel Articles'!$A$2:$F$634,2,FALSE),""))</f>
      </c>
      <c r="D19529" s="75">
        <f>IF($E19529="","",IFERROR(VLOOKUP(TRIM(E19529&amp;""),'Référentiel Articles'!$A$2:$F$634,3,FALSE),""))</f>
      </c>
      <c r="E19529" s="74" t="str">
        <v/>
      </c>
      <c r="F19529" s="75">
        <f>IF($E19529="","",IFERROR(VLOOKUP(TRIM(E19529&amp;""),'Référentiel Articles'!$A$2:$F$634,4,FALSE),""))</f>
      </c>
      <c r="G19529" s="76">
        <f>IF($E19529="","",IFERROR(VLOOKUP(TRIM(E19529&amp;""),'Référentiel Articles'!$A$2:$F$634,5,FALSE),""))</f>
      </c>
      <c r="H19529" s="77" t="str">
        <v/>
      </c>
      <c r="I19529" s="76">
        <f>IF($E19529="","",IFERROR(VLOOKUP(TRIM(E19529&amp;""),'Référentiel Articles'!$A$2:$F$634,6,FALSE),""))</f>
      </c>
      <c r="J19529" s="78">
        <f>IF(OR($E19529="",$H19529=""),"",$H19529*$I19529)</f>
      </c>
      <c r="K19529" s="79" t="str">
        <v/>
      </c>
    </row>
    <row r="19530">
      <c r="A19530" s="81" t="str">
        <v/>
      </c>
      <c r="B19530" s="81" t="str">
        <v/>
      </c>
      <c r="C19530" s="83">
        <f>IF($E19530="","",IFERROR(VLOOKUP(TRIM(E19530&amp;""),'Référentiel Articles'!$A$2:$F$634,2,FALSE),""))</f>
      </c>
      <c r="D19530" s="83">
        <f>IF($E19530="","",IFERROR(VLOOKUP(TRIM(E19530&amp;""),'Référentiel Articles'!$A$2:$F$634,3,FALSE),""))</f>
      </c>
      <c r="E19530" s="81" t="str">
        <v/>
      </c>
      <c r="F19530" s="83">
        <f>IF($E19530="","",IFERROR(VLOOKUP(TRIM(E19530&amp;""),'Référentiel Articles'!$A$2:$F$634,4,FALSE),""))</f>
      </c>
      <c r="G19530" s="84">
        <f>IF($E19530="","",IFERROR(VLOOKUP(TRIM(E19530&amp;""),'Référentiel Articles'!$A$2:$F$634,5,FALSE),""))</f>
      </c>
      <c r="H19530" s="85" t="str">
        <v/>
      </c>
      <c r="I19530" s="84">
        <f>IF($E19530="","",IFERROR(VLOOKUP(TRIM(E19530&amp;""),'Référentiel Articles'!$A$2:$F$634,6,FALSE),""))</f>
      </c>
      <c r="J19530" s="90">
        <f>IF(OR($E19530="",$H19530=""),"",$H19530*$I19530)</f>
      </c>
      <c r="K19530" s="87" t="str">
        <v/>
      </c>
    </row>
    <row r="19531">
      <c r="A19531" s="74" t="str">
        <v/>
      </c>
      <c r="B19531" s="74" t="str">
        <v/>
      </c>
      <c r="C19531" s="75">
        <f>IF($E19531="","",IFERROR(VLOOKUP(TRIM(E19531&amp;""),'Référentiel Articles'!$A$2:$F$634,2,FALSE),""))</f>
      </c>
      <c r="D19531" s="75">
        <f>IF($E19531="","",IFERROR(VLOOKUP(TRIM(E19531&amp;""),'Référentiel Articles'!$A$2:$F$634,3,FALSE),""))</f>
      </c>
      <c r="E19531" s="74" t="str">
        <v/>
      </c>
      <c r="F19531" s="75">
        <f>IF($E19531="","",IFERROR(VLOOKUP(TRIM(E19531&amp;""),'Référentiel Articles'!$A$2:$F$634,4,FALSE),""))</f>
      </c>
      <c r="G19531" s="76">
        <f>IF($E19531="","",IFERROR(VLOOKUP(TRIM(E19531&amp;""),'Référentiel Articles'!$A$2:$F$634,5,FALSE),""))</f>
      </c>
      <c r="H19531" s="77" t="str">
        <v/>
      </c>
      <c r="I19531" s="76">
        <f>IF($E19531="","",IFERROR(VLOOKUP(TRIM(E19531&amp;""),'Référentiel Articles'!$A$2:$F$634,6,FALSE),""))</f>
      </c>
      <c r="J19531" s="78">
        <f>IF(OR($E19531="",$H19531=""),"",$H19531*$I19531)</f>
      </c>
      <c r="K19531" s="79" t="str">
        <v/>
      </c>
    </row>
    <row r="19532">
      <c r="A19532" s="81" t="str">
        <v/>
      </c>
      <c r="B19532" s="81" t="str">
        <v/>
      </c>
      <c r="C19532" s="83">
        <f>IF($E19532="","",IFERROR(VLOOKUP(TRIM(E19532&amp;""),'Référentiel Articles'!$A$2:$F$634,2,FALSE),""))</f>
      </c>
      <c r="D19532" s="83">
        <f>IF($E19532="","",IFERROR(VLOOKUP(TRIM(E19532&amp;""),'Référentiel Articles'!$A$2:$F$634,3,FALSE),""))</f>
      </c>
      <c r="E19532" s="81" t="str">
        <v/>
      </c>
      <c r="F19532" s="83">
        <f>IF($E19532="","",IFERROR(VLOOKUP(TRIM(E19532&amp;""),'Référentiel Articles'!$A$2:$F$634,4,FALSE),""))</f>
      </c>
      <c r="G19532" s="84">
        <f>IF($E19532="","",IFERROR(VLOOKUP(TRIM(E19532&amp;""),'Référentiel Articles'!$A$2:$F$634,5,FALSE),""))</f>
      </c>
      <c r="H19532" s="85" t="str">
        <v/>
      </c>
      <c r="I19532" s="84">
        <f>IF($E19532="","",IFERROR(VLOOKUP(TRIM(E19532&amp;""),'Référentiel Articles'!$A$2:$F$634,6,FALSE),""))</f>
      </c>
      <c r="J19532" s="90">
        <f>IF(OR($E19532="",$H19532=""),"",$H19532*$I19532)</f>
      </c>
      <c r="K19532" s="87" t="str">
        <v/>
      </c>
    </row>
    <row r="19533">
      <c r="A19533" s="74" t="str">
        <v/>
      </c>
      <c r="B19533" s="74" t="str">
        <v/>
      </c>
      <c r="C19533" s="75">
        <f>IF($E19533="","",IFERROR(VLOOKUP(TRIM(E19533&amp;""),'Référentiel Articles'!$A$2:$F$634,2,FALSE),""))</f>
      </c>
      <c r="D19533" s="75">
        <f>IF($E19533="","",IFERROR(VLOOKUP(TRIM(E19533&amp;""),'Référentiel Articles'!$A$2:$F$634,3,FALSE),""))</f>
      </c>
      <c r="E19533" s="74" t="str">
        <v/>
      </c>
      <c r="F19533" s="75">
        <f>IF($E19533="","",IFERROR(VLOOKUP(TRIM(E19533&amp;""),'Référentiel Articles'!$A$2:$F$634,4,FALSE),""))</f>
      </c>
      <c r="G19533" s="76">
        <f>IF($E19533="","",IFERROR(VLOOKUP(TRIM(E19533&amp;""),'Référentiel Articles'!$A$2:$F$634,5,FALSE),""))</f>
      </c>
      <c r="H19533" s="77" t="str">
        <v/>
      </c>
      <c r="I19533" s="76">
        <f>IF($E19533="","",IFERROR(VLOOKUP(TRIM(E19533&amp;""),'Référentiel Articles'!$A$2:$F$634,6,FALSE),""))</f>
      </c>
      <c r="J19533" s="78">
        <f>IF(OR($E19533="",$H19533=""),"",$H19533*$I19533)</f>
      </c>
      <c r="K19533" s="79" t="str">
        <v/>
      </c>
    </row>
    <row r="19534">
      <c r="A19534" s="81" t="str">
        <v/>
      </c>
      <c r="B19534" s="81" t="str">
        <v/>
      </c>
      <c r="C19534" s="83">
        <f>IF($E19534="","",IFERROR(VLOOKUP(TRIM(E19534&amp;""),'Référentiel Articles'!$A$2:$F$634,2,FALSE),""))</f>
      </c>
      <c r="D19534" s="83">
        <f>IF($E19534="","",IFERROR(VLOOKUP(TRIM(E19534&amp;""),'Référentiel Articles'!$A$2:$F$634,3,FALSE),""))</f>
      </c>
      <c r="E19534" s="81" t="str">
        <v/>
      </c>
      <c r="F19534" s="83">
        <f>IF($E19534="","",IFERROR(VLOOKUP(TRIM(E19534&amp;""),'Référentiel Articles'!$A$2:$F$634,4,FALSE),""))</f>
      </c>
      <c r="G19534" s="84">
        <f>IF($E19534="","",IFERROR(VLOOKUP(TRIM(E19534&amp;""),'Référentiel Articles'!$A$2:$F$634,5,FALSE),""))</f>
      </c>
      <c r="H19534" s="85" t="str">
        <v/>
      </c>
      <c r="I19534" s="84">
        <f>IF($E19534="","",IFERROR(VLOOKUP(TRIM(E19534&amp;""),'Référentiel Articles'!$A$2:$F$634,6,FALSE),""))</f>
      </c>
      <c r="J19534" s="90">
        <f>IF(OR($E19534="",$H19534=""),"",$H19534*$I19534)</f>
      </c>
      <c r="K19534" s="87" t="str">
        <v/>
      </c>
    </row>
    <row r="19535">
      <c r="A19535" s="74" t="str">
        <v/>
      </c>
      <c r="B19535" s="74" t="str">
        <v/>
      </c>
      <c r="C19535" s="75">
        <f>IF($E19535="","",IFERROR(VLOOKUP(TRIM(E19535&amp;""),'Référentiel Articles'!$A$2:$F$634,2,FALSE),""))</f>
      </c>
      <c r="D19535" s="75">
        <f>IF($E19535="","",IFERROR(VLOOKUP(TRIM(E19535&amp;""),'Référentiel Articles'!$A$2:$F$634,3,FALSE),""))</f>
      </c>
      <c r="E19535" s="74" t="str">
        <v/>
      </c>
      <c r="F19535" s="75">
        <f>IF($E19535="","",IFERROR(VLOOKUP(TRIM(E19535&amp;""),'Référentiel Articles'!$A$2:$F$634,4,FALSE),""))</f>
      </c>
      <c r="G19535" s="76">
        <f>IF($E19535="","",IFERROR(VLOOKUP(TRIM(E19535&amp;""),'Référentiel Articles'!$A$2:$F$634,5,FALSE),""))</f>
      </c>
      <c r="H19535" s="77" t="str">
        <v/>
      </c>
      <c r="I19535" s="76">
        <f>IF($E19535="","",IFERROR(VLOOKUP(TRIM(E19535&amp;""),'Référentiel Articles'!$A$2:$F$634,6,FALSE),""))</f>
      </c>
      <c r="J19535" s="78">
        <f>IF(OR($E19535="",$H19535=""),"",$H19535*$I19535)</f>
      </c>
      <c r="K19535" s="79" t="str">
        <v/>
      </c>
    </row>
    <row r="19536">
      <c r="A19536" s="81" t="str">
        <v/>
      </c>
      <c r="B19536" s="81" t="str">
        <v/>
      </c>
      <c r="C19536" s="83">
        <f>IF($E19536="","",IFERROR(VLOOKUP(TRIM(E19536&amp;""),'Référentiel Articles'!$A$2:$F$634,2,FALSE),""))</f>
      </c>
      <c r="D19536" s="83">
        <f>IF($E19536="","",IFERROR(VLOOKUP(TRIM(E19536&amp;""),'Référentiel Articles'!$A$2:$F$634,3,FALSE),""))</f>
      </c>
      <c r="E19536" s="81" t="str">
        <v/>
      </c>
      <c r="F19536" s="83">
        <f>IF($E19536="","",IFERROR(VLOOKUP(TRIM(E19536&amp;""),'Référentiel Articles'!$A$2:$F$634,4,FALSE),""))</f>
      </c>
      <c r="G19536" s="84">
        <f>IF($E19536="","",IFERROR(VLOOKUP(TRIM(E19536&amp;""),'Référentiel Articles'!$A$2:$F$634,5,FALSE),""))</f>
      </c>
      <c r="H19536" s="85" t="str">
        <v/>
      </c>
      <c r="I19536" s="84">
        <f>IF($E19536="","",IFERROR(VLOOKUP(TRIM(E19536&amp;""),'Référentiel Articles'!$A$2:$F$634,6,FALSE),""))</f>
      </c>
      <c r="J19536" s="90">
        <f>IF(OR($E19536="",$H19536=""),"",$H19536*$I19536)</f>
      </c>
      <c r="K19536" s="87" t="str">
        <v/>
      </c>
    </row>
    <row r="19537">
      <c r="A19537" s="74" t="str">
        <v/>
      </c>
      <c r="B19537" s="74" t="str">
        <v/>
      </c>
      <c r="C19537" s="75">
        <f>IF($E19537="","",IFERROR(VLOOKUP(TRIM(E19537&amp;""),'Référentiel Articles'!$A$2:$F$634,2,FALSE),""))</f>
      </c>
      <c r="D19537" s="75">
        <f>IF($E19537="","",IFERROR(VLOOKUP(TRIM(E19537&amp;""),'Référentiel Articles'!$A$2:$F$634,3,FALSE),""))</f>
      </c>
      <c r="E19537" s="74" t="str">
        <v/>
      </c>
      <c r="F19537" s="75">
        <f>IF($E19537="","",IFERROR(VLOOKUP(TRIM(E19537&amp;""),'Référentiel Articles'!$A$2:$F$634,4,FALSE),""))</f>
      </c>
      <c r="G19537" s="76">
        <f>IF($E19537="","",IFERROR(VLOOKUP(TRIM(E19537&amp;""),'Référentiel Articles'!$A$2:$F$634,5,FALSE),""))</f>
      </c>
      <c r="H19537" s="77" t="str">
        <v/>
      </c>
      <c r="I19537" s="76">
        <f>IF($E19537="","",IFERROR(VLOOKUP(TRIM(E19537&amp;""),'Référentiel Articles'!$A$2:$F$634,6,FALSE),""))</f>
      </c>
      <c r="J19537" s="78">
        <f>IF(OR($E19537="",$H19537=""),"",$H19537*$I19537)</f>
      </c>
      <c r="K19537" s="79" t="str">
        <v/>
      </c>
    </row>
    <row r="19538">
      <c r="A19538" s="81" t="str">
        <v/>
      </c>
      <c r="B19538" s="81" t="str">
        <v/>
      </c>
      <c r="C19538" s="83">
        <f>IF($E19538="","",IFERROR(VLOOKUP(TRIM(E19538&amp;""),'Référentiel Articles'!$A$2:$F$634,2,FALSE),""))</f>
      </c>
      <c r="D19538" s="83">
        <f>IF($E19538="","",IFERROR(VLOOKUP(TRIM(E19538&amp;""),'Référentiel Articles'!$A$2:$F$634,3,FALSE),""))</f>
      </c>
      <c r="E19538" s="81" t="str">
        <v/>
      </c>
      <c r="F19538" s="83">
        <f>IF($E19538="","",IFERROR(VLOOKUP(TRIM(E19538&amp;""),'Référentiel Articles'!$A$2:$F$634,4,FALSE),""))</f>
      </c>
      <c r="G19538" s="84">
        <f>IF($E19538="","",IFERROR(VLOOKUP(TRIM(E19538&amp;""),'Référentiel Articles'!$A$2:$F$634,5,FALSE),""))</f>
      </c>
      <c r="H19538" s="85" t="str">
        <v/>
      </c>
      <c r="I19538" s="84">
        <f>IF($E19538="","",IFERROR(VLOOKUP(TRIM(E19538&amp;""),'Référentiel Articles'!$A$2:$F$634,6,FALSE),""))</f>
      </c>
      <c r="J19538" s="90">
        <f>IF(OR($E19538="",$H19538=""),"",$H19538*$I19538)</f>
      </c>
      <c r="K19538" s="87" t="str">
        <v/>
      </c>
    </row>
    <row r="19539">
      <c r="A19539" s="74" t="str">
        <v/>
      </c>
      <c r="B19539" s="74" t="str">
        <v/>
      </c>
      <c r="C19539" s="75">
        <f>IF($E19539="","",IFERROR(VLOOKUP(TRIM(E19539&amp;""),'Référentiel Articles'!$A$2:$F$634,2,FALSE),""))</f>
      </c>
      <c r="D19539" s="75">
        <f>IF($E19539="","",IFERROR(VLOOKUP(TRIM(E19539&amp;""),'Référentiel Articles'!$A$2:$F$634,3,FALSE),""))</f>
      </c>
      <c r="E19539" s="74" t="str">
        <v/>
      </c>
      <c r="F19539" s="75">
        <f>IF($E19539="","",IFERROR(VLOOKUP(TRIM(E19539&amp;""),'Référentiel Articles'!$A$2:$F$634,4,FALSE),""))</f>
      </c>
      <c r="G19539" s="76">
        <f>IF($E19539="","",IFERROR(VLOOKUP(TRIM(E19539&amp;""),'Référentiel Articles'!$A$2:$F$634,5,FALSE),""))</f>
      </c>
      <c r="H19539" s="77" t="str">
        <v/>
      </c>
      <c r="I19539" s="76">
        <f>IF($E19539="","",IFERROR(VLOOKUP(TRIM(E19539&amp;""),'Référentiel Articles'!$A$2:$F$634,6,FALSE),""))</f>
      </c>
      <c r="J19539" s="78">
        <f>IF(OR($E19539="",$H19539=""),"",$H19539*$I19539)</f>
      </c>
      <c r="K19539" s="79" t="str">
        <v/>
      </c>
    </row>
    <row r="19540">
      <c r="A19540" s="81" t="str">
        <v/>
      </c>
      <c r="B19540" s="81" t="str">
        <v/>
      </c>
      <c r="C19540" s="83">
        <f>IF($E19540="","",IFERROR(VLOOKUP(TRIM(E19540&amp;""),'Référentiel Articles'!$A$2:$F$634,2,FALSE),""))</f>
      </c>
      <c r="D19540" s="83">
        <f>IF($E19540="","",IFERROR(VLOOKUP(TRIM(E19540&amp;""),'Référentiel Articles'!$A$2:$F$634,3,FALSE),""))</f>
      </c>
      <c r="E19540" s="81" t="str">
        <v/>
      </c>
      <c r="F19540" s="83">
        <f>IF($E19540="","",IFERROR(VLOOKUP(TRIM(E19540&amp;""),'Référentiel Articles'!$A$2:$F$634,4,FALSE),""))</f>
      </c>
      <c r="G19540" s="84">
        <f>IF($E19540="","",IFERROR(VLOOKUP(TRIM(E19540&amp;""),'Référentiel Articles'!$A$2:$F$634,5,FALSE),""))</f>
      </c>
      <c r="H19540" s="85" t="str">
        <v/>
      </c>
      <c r="I19540" s="84">
        <f>IF($E19540="","",IFERROR(VLOOKUP(TRIM(E19540&amp;""),'Référentiel Articles'!$A$2:$F$634,6,FALSE),""))</f>
      </c>
      <c r="J19540" s="90">
        <f>IF(OR($E19540="",$H19540=""),"",$H19540*$I19540)</f>
      </c>
      <c r="K19540" s="87" t="str">
        <v/>
      </c>
    </row>
    <row r="19541">
      <c r="A19541" s="74" t="str">
        <v/>
      </c>
      <c r="B19541" s="74" t="str">
        <v/>
      </c>
      <c r="C19541" s="75">
        <f>IF($E19541="","",IFERROR(VLOOKUP(TRIM(E19541&amp;""),'Référentiel Articles'!$A$2:$F$634,2,FALSE),""))</f>
      </c>
      <c r="D19541" s="75">
        <f>IF($E19541="","",IFERROR(VLOOKUP(TRIM(E19541&amp;""),'Référentiel Articles'!$A$2:$F$634,3,FALSE),""))</f>
      </c>
      <c r="E19541" s="74" t="str">
        <v/>
      </c>
      <c r="F19541" s="75">
        <f>IF($E19541="","",IFERROR(VLOOKUP(TRIM(E19541&amp;""),'Référentiel Articles'!$A$2:$F$634,4,FALSE),""))</f>
      </c>
      <c r="G19541" s="76">
        <f>IF($E19541="","",IFERROR(VLOOKUP(TRIM(E19541&amp;""),'Référentiel Articles'!$A$2:$F$634,5,FALSE),""))</f>
      </c>
      <c r="H19541" s="77" t="str">
        <v/>
      </c>
      <c r="I19541" s="76">
        <f>IF($E19541="","",IFERROR(VLOOKUP(TRIM(E19541&amp;""),'Référentiel Articles'!$A$2:$F$634,6,FALSE),""))</f>
      </c>
      <c r="J19541" s="78">
        <f>IF(OR($E19541="",$H19541=""),"",$H19541*$I19541)</f>
      </c>
      <c r="K19541" s="79" t="str">
        <v/>
      </c>
    </row>
    <row r="19542">
      <c r="A19542" s="81" t="str">
        <v/>
      </c>
      <c r="B19542" s="81" t="str">
        <v/>
      </c>
      <c r="C19542" s="83">
        <f>IF($E19542="","",IFERROR(VLOOKUP(TRIM(E19542&amp;""),'Référentiel Articles'!$A$2:$F$634,2,FALSE),""))</f>
      </c>
      <c r="D19542" s="83">
        <f>IF($E19542="","",IFERROR(VLOOKUP(TRIM(E19542&amp;""),'Référentiel Articles'!$A$2:$F$634,3,FALSE),""))</f>
      </c>
      <c r="E19542" s="81" t="str">
        <v/>
      </c>
      <c r="F19542" s="83">
        <f>IF($E19542="","",IFERROR(VLOOKUP(TRIM(E19542&amp;""),'Référentiel Articles'!$A$2:$F$634,4,FALSE),""))</f>
      </c>
      <c r="G19542" s="84">
        <f>IF($E19542="","",IFERROR(VLOOKUP(TRIM(E19542&amp;""),'Référentiel Articles'!$A$2:$F$634,5,FALSE),""))</f>
      </c>
      <c r="H19542" s="85" t="str">
        <v/>
      </c>
      <c r="I19542" s="84">
        <f>IF($E19542="","",IFERROR(VLOOKUP(TRIM(E19542&amp;""),'Référentiel Articles'!$A$2:$F$634,6,FALSE),""))</f>
      </c>
      <c r="J19542" s="90">
        <f>IF(OR($E19542="",$H19542=""),"",$H19542*$I19542)</f>
      </c>
      <c r="K19542" s="87" t="str">
        <v/>
      </c>
    </row>
    <row r="19543">
      <c r="A19543" s="74" t="str">
        <v/>
      </c>
      <c r="B19543" s="74" t="str">
        <v/>
      </c>
      <c r="C19543" s="75">
        <f>IF($E19543="","",IFERROR(VLOOKUP(TRIM(E19543&amp;""),'Référentiel Articles'!$A$2:$F$634,2,FALSE),""))</f>
      </c>
      <c r="D19543" s="75">
        <f>IF($E19543="","",IFERROR(VLOOKUP(TRIM(E19543&amp;""),'Référentiel Articles'!$A$2:$F$634,3,FALSE),""))</f>
      </c>
      <c r="E19543" s="74" t="str">
        <v/>
      </c>
      <c r="F19543" s="75">
        <f>IF($E19543="","",IFERROR(VLOOKUP(TRIM(E19543&amp;""),'Référentiel Articles'!$A$2:$F$634,4,FALSE),""))</f>
      </c>
      <c r="G19543" s="76">
        <f>IF($E19543="","",IFERROR(VLOOKUP(TRIM(E19543&amp;""),'Référentiel Articles'!$A$2:$F$634,5,FALSE),""))</f>
      </c>
      <c r="H19543" s="77" t="str">
        <v/>
      </c>
      <c r="I19543" s="76">
        <f>IF($E19543="","",IFERROR(VLOOKUP(TRIM(E19543&amp;""),'Référentiel Articles'!$A$2:$F$634,6,FALSE),""))</f>
      </c>
      <c r="J19543" s="78">
        <f>IF(OR($E19543="",$H19543=""),"",$H19543*$I19543)</f>
      </c>
      <c r="K19543" s="79" t="str">
        <v/>
      </c>
    </row>
    <row r="19544">
      <c r="A19544" s="81" t="str">
        <v/>
      </c>
      <c r="B19544" s="81" t="str">
        <v/>
      </c>
      <c r="C19544" s="83">
        <f>IF($E19544="","",IFERROR(VLOOKUP(TRIM(E19544&amp;""),'Référentiel Articles'!$A$2:$F$634,2,FALSE),""))</f>
      </c>
      <c r="D19544" s="83">
        <f>IF($E19544="","",IFERROR(VLOOKUP(TRIM(E19544&amp;""),'Référentiel Articles'!$A$2:$F$634,3,FALSE),""))</f>
      </c>
      <c r="E19544" s="81" t="str">
        <v/>
      </c>
      <c r="F19544" s="83">
        <f>IF($E19544="","",IFERROR(VLOOKUP(TRIM(E19544&amp;""),'Référentiel Articles'!$A$2:$F$634,4,FALSE),""))</f>
      </c>
      <c r="G19544" s="84">
        <f>IF($E19544="","",IFERROR(VLOOKUP(TRIM(E19544&amp;""),'Référentiel Articles'!$A$2:$F$634,5,FALSE),""))</f>
      </c>
      <c r="H19544" s="85" t="str">
        <v/>
      </c>
      <c r="I19544" s="84">
        <f>IF($E19544="","",IFERROR(VLOOKUP(TRIM(E19544&amp;""),'Référentiel Articles'!$A$2:$F$634,6,FALSE),""))</f>
      </c>
      <c r="J19544" s="90">
        <f>IF(OR($E19544="",$H19544=""),"",$H19544*$I19544)</f>
      </c>
      <c r="K19544" s="87" t="str">
        <v/>
      </c>
    </row>
    <row r="19545">
      <c r="A19545" s="74" t="str">
        <v/>
      </c>
      <c r="B19545" s="74" t="str">
        <v/>
      </c>
      <c r="C19545" s="75">
        <f>IF($E19545="","",IFERROR(VLOOKUP(TRIM(E19545&amp;""),'Référentiel Articles'!$A$2:$F$634,2,FALSE),""))</f>
      </c>
      <c r="D19545" s="75">
        <f>IF($E19545="","",IFERROR(VLOOKUP(TRIM(E19545&amp;""),'Référentiel Articles'!$A$2:$F$634,3,FALSE),""))</f>
      </c>
      <c r="E19545" s="74" t="str">
        <v/>
      </c>
      <c r="F19545" s="75">
        <f>IF($E19545="","",IFERROR(VLOOKUP(TRIM(E19545&amp;""),'Référentiel Articles'!$A$2:$F$634,4,FALSE),""))</f>
      </c>
      <c r="G19545" s="76">
        <f>IF($E19545="","",IFERROR(VLOOKUP(TRIM(E19545&amp;""),'Référentiel Articles'!$A$2:$F$634,5,FALSE),""))</f>
      </c>
      <c r="H19545" s="77" t="str">
        <v/>
      </c>
      <c r="I19545" s="76">
        <f>IF($E19545="","",IFERROR(VLOOKUP(TRIM(E19545&amp;""),'Référentiel Articles'!$A$2:$F$634,6,FALSE),""))</f>
      </c>
      <c r="J19545" s="78">
        <f>IF(OR($E19545="",$H19545=""),"",$H19545*$I19545)</f>
      </c>
      <c r="K19545" s="79" t="str">
        <v/>
      </c>
    </row>
    <row r="19546">
      <c r="A19546" s="81" t="str">
        <v/>
      </c>
      <c r="B19546" s="81" t="str">
        <v/>
      </c>
      <c r="C19546" s="83">
        <f>IF($E19546="","",IFERROR(VLOOKUP(TRIM(E19546&amp;""),'Référentiel Articles'!$A$2:$F$634,2,FALSE),""))</f>
      </c>
      <c r="D19546" s="83">
        <f>IF($E19546="","",IFERROR(VLOOKUP(TRIM(E19546&amp;""),'Référentiel Articles'!$A$2:$F$634,3,FALSE),""))</f>
      </c>
      <c r="E19546" s="81" t="str">
        <v/>
      </c>
      <c r="F19546" s="83">
        <f>IF($E19546="","",IFERROR(VLOOKUP(TRIM(E19546&amp;""),'Référentiel Articles'!$A$2:$F$634,4,FALSE),""))</f>
      </c>
      <c r="G19546" s="84">
        <f>IF($E19546="","",IFERROR(VLOOKUP(TRIM(E19546&amp;""),'Référentiel Articles'!$A$2:$F$634,5,FALSE),""))</f>
      </c>
      <c r="H19546" s="85" t="str">
        <v/>
      </c>
      <c r="I19546" s="84">
        <f>IF($E19546="","",IFERROR(VLOOKUP(TRIM(E19546&amp;""),'Référentiel Articles'!$A$2:$F$634,6,FALSE),""))</f>
      </c>
      <c r="J19546" s="90">
        <f>IF(OR($E19546="",$H19546=""),"",$H19546*$I19546)</f>
      </c>
      <c r="K19546" s="87" t="str">
        <v/>
      </c>
    </row>
    <row r="19547">
      <c r="A19547" s="74" t="str">
        <v/>
      </c>
      <c r="B19547" s="74" t="str">
        <v/>
      </c>
      <c r="C19547" s="75">
        <f>IF($E19547="","",IFERROR(VLOOKUP(TRIM(E19547&amp;""),'Référentiel Articles'!$A$2:$F$634,2,FALSE),""))</f>
      </c>
      <c r="D19547" s="75">
        <f>IF($E19547="","",IFERROR(VLOOKUP(TRIM(E19547&amp;""),'Référentiel Articles'!$A$2:$F$634,3,FALSE),""))</f>
      </c>
      <c r="E19547" s="74" t="str">
        <v/>
      </c>
      <c r="F19547" s="75">
        <f>IF($E19547="","",IFERROR(VLOOKUP(TRIM(E19547&amp;""),'Référentiel Articles'!$A$2:$F$634,4,FALSE),""))</f>
      </c>
      <c r="G19547" s="76">
        <f>IF($E19547="","",IFERROR(VLOOKUP(TRIM(E19547&amp;""),'Référentiel Articles'!$A$2:$F$634,5,FALSE),""))</f>
      </c>
      <c r="H19547" s="77" t="str">
        <v/>
      </c>
      <c r="I19547" s="76">
        <f>IF($E19547="","",IFERROR(VLOOKUP(TRIM(E19547&amp;""),'Référentiel Articles'!$A$2:$F$634,6,FALSE),""))</f>
      </c>
      <c r="J19547" s="78">
        <f>IF(OR($E19547="",$H19547=""),"",$H19547*$I19547)</f>
      </c>
      <c r="K19547" s="79" t="str">
        <v/>
      </c>
    </row>
    <row r="19548">
      <c r="A19548" s="81" t="str">
        <v/>
      </c>
      <c r="B19548" s="81" t="str">
        <v/>
      </c>
      <c r="C19548" s="83">
        <f>IF($E19548="","",IFERROR(VLOOKUP(TRIM(E19548&amp;""),'Référentiel Articles'!$A$2:$F$634,2,FALSE),""))</f>
      </c>
      <c r="D19548" s="83">
        <f>IF($E19548="","",IFERROR(VLOOKUP(TRIM(E19548&amp;""),'Référentiel Articles'!$A$2:$F$634,3,FALSE),""))</f>
      </c>
      <c r="E19548" s="81" t="str">
        <v/>
      </c>
      <c r="F19548" s="83">
        <f>IF($E19548="","",IFERROR(VLOOKUP(TRIM(E19548&amp;""),'Référentiel Articles'!$A$2:$F$634,4,FALSE),""))</f>
      </c>
      <c r="G19548" s="84">
        <f>IF($E19548="","",IFERROR(VLOOKUP(TRIM(E19548&amp;""),'Référentiel Articles'!$A$2:$F$634,5,FALSE),""))</f>
      </c>
      <c r="H19548" s="85" t="str">
        <v/>
      </c>
      <c r="I19548" s="84">
        <f>IF($E19548="","",IFERROR(VLOOKUP(TRIM(E19548&amp;""),'Référentiel Articles'!$A$2:$F$634,6,FALSE),""))</f>
      </c>
      <c r="J19548" s="90">
        <f>IF(OR($E19548="",$H19548=""),"",$H19548*$I19548)</f>
      </c>
      <c r="K19548" s="87" t="str">
        <v/>
      </c>
    </row>
    <row r="19549">
      <c r="A19549" s="74" t="str">
        <v/>
      </c>
      <c r="B19549" s="74" t="str">
        <v/>
      </c>
      <c r="C19549" s="75">
        <f>IF($E19549="","",IFERROR(VLOOKUP(TRIM(E19549&amp;""),'Référentiel Articles'!$A$2:$F$634,2,FALSE),""))</f>
      </c>
      <c r="D19549" s="75">
        <f>IF($E19549="","",IFERROR(VLOOKUP(TRIM(E19549&amp;""),'Référentiel Articles'!$A$2:$F$634,3,FALSE),""))</f>
      </c>
      <c r="E19549" s="74" t="str">
        <v/>
      </c>
      <c r="F19549" s="75">
        <f>IF($E19549="","",IFERROR(VLOOKUP(TRIM(E19549&amp;""),'Référentiel Articles'!$A$2:$F$634,4,FALSE),""))</f>
      </c>
      <c r="G19549" s="76">
        <f>IF($E19549="","",IFERROR(VLOOKUP(TRIM(E19549&amp;""),'Référentiel Articles'!$A$2:$F$634,5,FALSE),""))</f>
      </c>
      <c r="H19549" s="77" t="str">
        <v/>
      </c>
      <c r="I19549" s="76">
        <f>IF($E19549="","",IFERROR(VLOOKUP(TRIM(E19549&amp;""),'Référentiel Articles'!$A$2:$F$634,6,FALSE),""))</f>
      </c>
      <c r="J19549" s="78">
        <f>IF(OR($E19549="",$H19549=""),"",$H19549*$I19549)</f>
      </c>
      <c r="K19549" s="79" t="str">
        <v/>
      </c>
    </row>
    <row r="19550">
      <c r="A19550" s="81" t="str">
        <v/>
      </c>
      <c r="B19550" s="81" t="str">
        <v/>
      </c>
      <c r="C19550" s="83">
        <f>IF($E19550="","",IFERROR(VLOOKUP(TRIM(E19550&amp;""),'Référentiel Articles'!$A$2:$F$634,2,FALSE),""))</f>
      </c>
      <c r="D19550" s="83">
        <f>IF($E19550="","",IFERROR(VLOOKUP(TRIM(E19550&amp;""),'Référentiel Articles'!$A$2:$F$634,3,FALSE),""))</f>
      </c>
      <c r="E19550" s="81" t="str">
        <v/>
      </c>
      <c r="F19550" s="83">
        <f>IF($E19550="","",IFERROR(VLOOKUP(TRIM(E19550&amp;""),'Référentiel Articles'!$A$2:$F$634,4,FALSE),""))</f>
      </c>
      <c r="G19550" s="84">
        <f>IF($E19550="","",IFERROR(VLOOKUP(TRIM(E19550&amp;""),'Référentiel Articles'!$A$2:$F$634,5,FALSE),""))</f>
      </c>
      <c r="H19550" s="85" t="str">
        <v/>
      </c>
      <c r="I19550" s="84">
        <f>IF($E19550="","",IFERROR(VLOOKUP(TRIM(E19550&amp;""),'Référentiel Articles'!$A$2:$F$634,6,FALSE),""))</f>
      </c>
      <c r="J19550" s="90">
        <f>IF(OR($E19550="",$H19550=""),"",$H19550*$I19550)</f>
      </c>
      <c r="K19550" s="87" t="str">
        <v/>
      </c>
    </row>
    <row r="19551">
      <c r="A19551" s="74" t="str">
        <v/>
      </c>
      <c r="B19551" s="74" t="str">
        <v/>
      </c>
      <c r="C19551" s="75">
        <f>IF($E19551="","",IFERROR(VLOOKUP(TRIM(E19551&amp;""),'Référentiel Articles'!$A$2:$F$634,2,FALSE),""))</f>
      </c>
      <c r="D19551" s="75">
        <f>IF($E19551="","",IFERROR(VLOOKUP(TRIM(E19551&amp;""),'Référentiel Articles'!$A$2:$F$634,3,FALSE),""))</f>
      </c>
      <c r="E19551" s="74" t="str">
        <v/>
      </c>
      <c r="F19551" s="75">
        <f>IF($E19551="","",IFERROR(VLOOKUP(TRIM(E19551&amp;""),'Référentiel Articles'!$A$2:$F$634,4,FALSE),""))</f>
      </c>
      <c r="G19551" s="76">
        <f>IF($E19551="","",IFERROR(VLOOKUP(TRIM(E19551&amp;""),'Référentiel Articles'!$A$2:$F$634,5,FALSE),""))</f>
      </c>
      <c r="H19551" s="77" t="str">
        <v/>
      </c>
      <c r="I19551" s="76">
        <f>IF($E19551="","",IFERROR(VLOOKUP(TRIM(E19551&amp;""),'Référentiel Articles'!$A$2:$F$634,6,FALSE),""))</f>
      </c>
      <c r="J19551" s="78">
        <f>IF(OR($E19551="",$H19551=""),"",$H19551*$I19551)</f>
      </c>
      <c r="K19551" s="79" t="str">
        <v/>
      </c>
    </row>
    <row r="19552">
      <c r="A19552" s="81" t="str">
        <v/>
      </c>
      <c r="B19552" s="81" t="str">
        <v/>
      </c>
      <c r="C19552" s="83">
        <f>IF($E19552="","",IFERROR(VLOOKUP(TRIM(E19552&amp;""),'Référentiel Articles'!$A$2:$F$634,2,FALSE),""))</f>
      </c>
      <c r="D19552" s="83">
        <f>IF($E19552="","",IFERROR(VLOOKUP(TRIM(E19552&amp;""),'Référentiel Articles'!$A$2:$F$634,3,FALSE),""))</f>
      </c>
      <c r="E19552" s="81" t="str">
        <v/>
      </c>
      <c r="F19552" s="83">
        <f>IF($E19552="","",IFERROR(VLOOKUP(TRIM(E19552&amp;""),'Référentiel Articles'!$A$2:$F$634,4,FALSE),""))</f>
      </c>
      <c r="G19552" s="84">
        <f>IF($E19552="","",IFERROR(VLOOKUP(TRIM(E19552&amp;""),'Référentiel Articles'!$A$2:$F$634,5,FALSE),""))</f>
      </c>
      <c r="H19552" s="85" t="str">
        <v/>
      </c>
      <c r="I19552" s="84">
        <f>IF($E19552="","",IFERROR(VLOOKUP(TRIM(E19552&amp;""),'Référentiel Articles'!$A$2:$F$634,6,FALSE),""))</f>
      </c>
      <c r="J19552" s="90">
        <f>IF(OR($E19552="",$H19552=""),"",$H19552*$I19552)</f>
      </c>
      <c r="K19552" s="87" t="str">
        <v/>
      </c>
    </row>
    <row r="19553">
      <c r="A19553" s="74" t="str">
        <v/>
      </c>
      <c r="B19553" s="74" t="str">
        <v/>
      </c>
      <c r="C19553" s="75">
        <f>IF($E19553="","",IFERROR(VLOOKUP(TRIM(E19553&amp;""),'Référentiel Articles'!$A$2:$F$634,2,FALSE),""))</f>
      </c>
      <c r="D19553" s="75">
        <f>IF($E19553="","",IFERROR(VLOOKUP(TRIM(E19553&amp;""),'Référentiel Articles'!$A$2:$F$634,3,FALSE),""))</f>
      </c>
      <c r="E19553" s="74" t="str">
        <v/>
      </c>
      <c r="F19553" s="75">
        <f>IF($E19553="","",IFERROR(VLOOKUP(TRIM(E19553&amp;""),'Référentiel Articles'!$A$2:$F$634,4,FALSE),""))</f>
      </c>
      <c r="G19553" s="76">
        <f>IF($E19553="","",IFERROR(VLOOKUP(TRIM(E19553&amp;""),'Référentiel Articles'!$A$2:$F$634,5,FALSE),""))</f>
      </c>
      <c r="H19553" s="77" t="str">
        <v/>
      </c>
      <c r="I19553" s="76">
        <f>IF($E19553="","",IFERROR(VLOOKUP(TRIM(E19553&amp;""),'Référentiel Articles'!$A$2:$F$634,6,FALSE),""))</f>
      </c>
      <c r="J19553" s="78">
        <f>IF(OR($E19553="",$H19553=""),"",$H19553*$I19553)</f>
      </c>
      <c r="K19553" s="79" t="str">
        <v/>
      </c>
    </row>
    <row r="19554">
      <c r="A19554" s="81" t="str">
        <v/>
      </c>
      <c r="B19554" s="81" t="str">
        <v/>
      </c>
      <c r="C19554" s="83">
        <f>IF($E19554="","",IFERROR(VLOOKUP(TRIM(E19554&amp;""),'Référentiel Articles'!$A$2:$F$634,2,FALSE),""))</f>
      </c>
      <c r="D19554" s="83">
        <f>IF($E19554="","",IFERROR(VLOOKUP(TRIM(E19554&amp;""),'Référentiel Articles'!$A$2:$F$634,3,FALSE),""))</f>
      </c>
      <c r="E19554" s="81" t="str">
        <v/>
      </c>
      <c r="F19554" s="83">
        <f>IF($E19554="","",IFERROR(VLOOKUP(TRIM(E19554&amp;""),'Référentiel Articles'!$A$2:$F$634,4,FALSE),""))</f>
      </c>
      <c r="G19554" s="84">
        <f>IF($E19554="","",IFERROR(VLOOKUP(TRIM(E19554&amp;""),'Référentiel Articles'!$A$2:$F$634,5,FALSE),""))</f>
      </c>
      <c r="H19554" s="85" t="str">
        <v/>
      </c>
      <c r="I19554" s="84">
        <f>IF($E19554="","",IFERROR(VLOOKUP(TRIM(E19554&amp;""),'Référentiel Articles'!$A$2:$F$634,6,FALSE),""))</f>
      </c>
      <c r="J19554" s="90">
        <f>IF(OR($E19554="",$H19554=""),"",$H19554*$I19554)</f>
      </c>
      <c r="K19554" s="87" t="str">
        <v/>
      </c>
    </row>
    <row r="19555">
      <c r="A19555" s="74" t="str">
        <v/>
      </c>
      <c r="B19555" s="74" t="str">
        <v/>
      </c>
      <c r="C19555" s="75">
        <f>IF($E19555="","",IFERROR(VLOOKUP(TRIM(E19555&amp;""),'Référentiel Articles'!$A$2:$F$634,2,FALSE),""))</f>
      </c>
      <c r="D19555" s="75">
        <f>IF($E19555="","",IFERROR(VLOOKUP(TRIM(E19555&amp;""),'Référentiel Articles'!$A$2:$F$634,3,FALSE),""))</f>
      </c>
      <c r="E19555" s="74" t="str">
        <v/>
      </c>
      <c r="F19555" s="75">
        <f>IF($E19555="","",IFERROR(VLOOKUP(TRIM(E19555&amp;""),'Référentiel Articles'!$A$2:$F$634,4,FALSE),""))</f>
      </c>
      <c r="G19555" s="76">
        <f>IF($E19555="","",IFERROR(VLOOKUP(TRIM(E19555&amp;""),'Référentiel Articles'!$A$2:$F$634,5,FALSE),""))</f>
      </c>
      <c r="H19555" s="77" t="str">
        <v/>
      </c>
      <c r="I19555" s="76">
        <f>IF($E19555="","",IFERROR(VLOOKUP(TRIM(E19555&amp;""),'Référentiel Articles'!$A$2:$F$634,6,FALSE),""))</f>
      </c>
      <c r="J19555" s="78">
        <f>IF(OR($E19555="",$H19555=""),"",$H19555*$I19555)</f>
      </c>
      <c r="K19555" s="79" t="str">
        <v/>
      </c>
    </row>
    <row r="19556">
      <c r="A19556" s="81" t="str">
        <v/>
      </c>
      <c r="B19556" s="81" t="str">
        <v/>
      </c>
      <c r="C19556" s="83">
        <f>IF($E19556="","",IFERROR(VLOOKUP(TRIM(E19556&amp;""),'Référentiel Articles'!$A$2:$F$634,2,FALSE),""))</f>
      </c>
      <c r="D19556" s="83">
        <f>IF($E19556="","",IFERROR(VLOOKUP(TRIM(E19556&amp;""),'Référentiel Articles'!$A$2:$F$634,3,FALSE),""))</f>
      </c>
      <c r="E19556" s="81" t="str">
        <v/>
      </c>
      <c r="F19556" s="83">
        <f>IF($E19556="","",IFERROR(VLOOKUP(TRIM(E19556&amp;""),'Référentiel Articles'!$A$2:$F$634,4,FALSE),""))</f>
      </c>
      <c r="G19556" s="84">
        <f>IF($E19556="","",IFERROR(VLOOKUP(TRIM(E19556&amp;""),'Référentiel Articles'!$A$2:$F$634,5,FALSE),""))</f>
      </c>
      <c r="H19556" s="85" t="str">
        <v/>
      </c>
      <c r="I19556" s="84">
        <f>IF($E19556="","",IFERROR(VLOOKUP(TRIM(E19556&amp;""),'Référentiel Articles'!$A$2:$F$634,6,FALSE),""))</f>
      </c>
      <c r="J19556" s="90">
        <f>IF(OR($E19556="",$H19556=""),"",$H19556*$I19556)</f>
      </c>
      <c r="K19556" s="87" t="str">
        <v/>
      </c>
    </row>
    <row r="19557">
      <c r="A19557" s="74" t="str">
        <v/>
      </c>
      <c r="B19557" s="74" t="str">
        <v/>
      </c>
      <c r="C19557" s="75">
        <f>IF($E19557="","",IFERROR(VLOOKUP(TRIM(E19557&amp;""),'Référentiel Articles'!$A$2:$F$634,2,FALSE),""))</f>
      </c>
      <c r="D19557" s="75">
        <f>IF($E19557="","",IFERROR(VLOOKUP(TRIM(E19557&amp;""),'Référentiel Articles'!$A$2:$F$634,3,FALSE),""))</f>
      </c>
      <c r="E19557" s="74" t="str">
        <v/>
      </c>
      <c r="F19557" s="75">
        <f>IF($E19557="","",IFERROR(VLOOKUP(TRIM(E19557&amp;""),'Référentiel Articles'!$A$2:$F$634,4,FALSE),""))</f>
      </c>
      <c r="G19557" s="76">
        <f>IF($E19557="","",IFERROR(VLOOKUP(TRIM(E19557&amp;""),'Référentiel Articles'!$A$2:$F$634,5,FALSE),""))</f>
      </c>
      <c r="H19557" s="77" t="str">
        <v/>
      </c>
      <c r="I19557" s="76">
        <f>IF($E19557="","",IFERROR(VLOOKUP(TRIM(E19557&amp;""),'Référentiel Articles'!$A$2:$F$634,6,FALSE),""))</f>
      </c>
      <c r="J19557" s="78">
        <f>IF(OR($E19557="",$H19557=""),"",$H19557*$I19557)</f>
      </c>
      <c r="K19557" s="79" t="str">
        <v/>
      </c>
    </row>
    <row r="19558">
      <c r="A19558" s="81" t="str">
        <v/>
      </c>
      <c r="B19558" s="81" t="str">
        <v/>
      </c>
      <c r="C19558" s="83">
        <f>IF($E19558="","",IFERROR(VLOOKUP(TRIM(E19558&amp;""),'Référentiel Articles'!$A$2:$F$634,2,FALSE),""))</f>
      </c>
      <c r="D19558" s="83">
        <f>IF($E19558="","",IFERROR(VLOOKUP(TRIM(E19558&amp;""),'Référentiel Articles'!$A$2:$F$634,3,FALSE),""))</f>
      </c>
      <c r="E19558" s="81" t="str">
        <v/>
      </c>
      <c r="F19558" s="83">
        <f>IF($E19558="","",IFERROR(VLOOKUP(TRIM(E19558&amp;""),'Référentiel Articles'!$A$2:$F$634,4,FALSE),""))</f>
      </c>
      <c r="G19558" s="84">
        <f>IF($E19558="","",IFERROR(VLOOKUP(TRIM(E19558&amp;""),'Référentiel Articles'!$A$2:$F$634,5,FALSE),""))</f>
      </c>
      <c r="H19558" s="85" t="str">
        <v/>
      </c>
      <c r="I19558" s="84">
        <f>IF($E19558="","",IFERROR(VLOOKUP(TRIM(E19558&amp;""),'Référentiel Articles'!$A$2:$F$634,6,FALSE),""))</f>
      </c>
      <c r="J19558" s="90">
        <f>IF(OR($E19558="",$H19558=""),"",$H19558*$I19558)</f>
      </c>
      <c r="K19558" s="87" t="str">
        <v/>
      </c>
    </row>
    <row r="19559">
      <c r="A19559" s="74" t="str">
        <v/>
      </c>
      <c r="B19559" s="74" t="str">
        <v/>
      </c>
      <c r="C19559" s="75">
        <f>IF($E19559="","",IFERROR(VLOOKUP(TRIM(E19559&amp;""),'Référentiel Articles'!$A$2:$F$634,2,FALSE),""))</f>
      </c>
      <c r="D19559" s="75">
        <f>IF($E19559="","",IFERROR(VLOOKUP(TRIM(E19559&amp;""),'Référentiel Articles'!$A$2:$F$634,3,FALSE),""))</f>
      </c>
      <c r="E19559" s="74" t="str">
        <v/>
      </c>
      <c r="F19559" s="75">
        <f>IF($E19559="","",IFERROR(VLOOKUP(TRIM(E19559&amp;""),'Référentiel Articles'!$A$2:$F$634,4,FALSE),""))</f>
      </c>
      <c r="G19559" s="76">
        <f>IF($E19559="","",IFERROR(VLOOKUP(TRIM(E19559&amp;""),'Référentiel Articles'!$A$2:$F$634,5,FALSE),""))</f>
      </c>
      <c r="H19559" s="77" t="str">
        <v/>
      </c>
      <c r="I19559" s="76">
        <f>IF($E19559="","",IFERROR(VLOOKUP(TRIM(E19559&amp;""),'Référentiel Articles'!$A$2:$F$634,6,FALSE),""))</f>
      </c>
      <c r="J19559" s="78">
        <f>IF(OR($E19559="",$H19559=""),"",$H19559*$I19559)</f>
      </c>
      <c r="K19559" s="79" t="str">
        <v/>
      </c>
    </row>
    <row r="19560">
      <c r="A19560" s="81" t="str">
        <v/>
      </c>
      <c r="B19560" s="81" t="str">
        <v/>
      </c>
      <c r="C19560" s="83">
        <f>IF($E19560="","",IFERROR(VLOOKUP(TRIM(E19560&amp;""),'Référentiel Articles'!$A$2:$F$634,2,FALSE),""))</f>
      </c>
      <c r="D19560" s="83">
        <f>IF($E19560="","",IFERROR(VLOOKUP(TRIM(E19560&amp;""),'Référentiel Articles'!$A$2:$F$634,3,FALSE),""))</f>
      </c>
      <c r="E19560" s="81" t="str">
        <v/>
      </c>
      <c r="F19560" s="83">
        <f>IF($E19560="","",IFERROR(VLOOKUP(TRIM(E19560&amp;""),'Référentiel Articles'!$A$2:$F$634,4,FALSE),""))</f>
      </c>
      <c r="G19560" s="84">
        <f>IF($E19560="","",IFERROR(VLOOKUP(TRIM(E19560&amp;""),'Référentiel Articles'!$A$2:$F$634,5,FALSE),""))</f>
      </c>
      <c r="H19560" s="85" t="str">
        <v/>
      </c>
      <c r="I19560" s="84">
        <f>IF($E19560="","",IFERROR(VLOOKUP(TRIM(E19560&amp;""),'Référentiel Articles'!$A$2:$F$634,6,FALSE),""))</f>
      </c>
      <c r="J19560" s="90">
        <f>IF(OR($E19560="",$H19560=""),"",$H19560*$I19560)</f>
      </c>
      <c r="K19560" s="87" t="str">
        <v/>
      </c>
    </row>
    <row r="19561">
      <c r="A19561" s="74" t="str">
        <v/>
      </c>
      <c r="B19561" s="74" t="str">
        <v/>
      </c>
      <c r="C19561" s="75">
        <f>IF($E19561="","",IFERROR(VLOOKUP(TRIM(E19561&amp;""),'Référentiel Articles'!$A$2:$F$634,2,FALSE),""))</f>
      </c>
      <c r="D19561" s="75">
        <f>IF($E19561="","",IFERROR(VLOOKUP(TRIM(E19561&amp;""),'Référentiel Articles'!$A$2:$F$634,3,FALSE),""))</f>
      </c>
      <c r="E19561" s="74" t="str">
        <v/>
      </c>
      <c r="F19561" s="75">
        <f>IF($E19561="","",IFERROR(VLOOKUP(TRIM(E19561&amp;""),'Référentiel Articles'!$A$2:$F$634,4,FALSE),""))</f>
      </c>
      <c r="G19561" s="76">
        <f>IF($E19561="","",IFERROR(VLOOKUP(TRIM(E19561&amp;""),'Référentiel Articles'!$A$2:$F$634,5,FALSE),""))</f>
      </c>
      <c r="H19561" s="77" t="str">
        <v/>
      </c>
      <c r="I19561" s="76">
        <f>IF($E19561="","",IFERROR(VLOOKUP(TRIM(E19561&amp;""),'Référentiel Articles'!$A$2:$F$634,6,FALSE),""))</f>
      </c>
      <c r="J19561" s="78">
        <f>IF(OR($E19561="",$H19561=""),"",$H19561*$I19561)</f>
      </c>
      <c r="K19561" s="79" t="str">
        <v/>
      </c>
    </row>
    <row r="19562">
      <c r="A19562" s="81" t="str">
        <v/>
      </c>
      <c r="B19562" s="81" t="str">
        <v/>
      </c>
      <c r="C19562" s="83">
        <f>IF($E19562="","",IFERROR(VLOOKUP(TRIM(E19562&amp;""),'Référentiel Articles'!$A$2:$F$634,2,FALSE),""))</f>
      </c>
      <c r="D19562" s="83">
        <f>IF($E19562="","",IFERROR(VLOOKUP(TRIM(E19562&amp;""),'Référentiel Articles'!$A$2:$F$634,3,FALSE),""))</f>
      </c>
      <c r="E19562" s="81" t="str">
        <v/>
      </c>
      <c r="F19562" s="83">
        <f>IF($E19562="","",IFERROR(VLOOKUP(TRIM(E19562&amp;""),'Référentiel Articles'!$A$2:$F$634,4,FALSE),""))</f>
      </c>
      <c r="G19562" s="84">
        <f>IF($E19562="","",IFERROR(VLOOKUP(TRIM(E19562&amp;""),'Référentiel Articles'!$A$2:$F$634,5,FALSE),""))</f>
      </c>
      <c r="H19562" s="85" t="str">
        <v/>
      </c>
      <c r="I19562" s="84">
        <f>IF($E19562="","",IFERROR(VLOOKUP(TRIM(E19562&amp;""),'Référentiel Articles'!$A$2:$F$634,6,FALSE),""))</f>
      </c>
      <c r="J19562" s="90">
        <f>IF(OR($E19562="",$H19562=""),"",$H19562*$I19562)</f>
      </c>
      <c r="K19562" s="87" t="str">
        <v/>
      </c>
    </row>
    <row r="19563">
      <c r="A19563" s="74" t="str">
        <v/>
      </c>
      <c r="B19563" s="74" t="str">
        <v/>
      </c>
      <c r="C19563" s="75">
        <f>IF($E19563="","",IFERROR(VLOOKUP(TRIM(E19563&amp;""),'Référentiel Articles'!$A$2:$F$634,2,FALSE),""))</f>
      </c>
      <c r="D19563" s="75">
        <f>IF($E19563="","",IFERROR(VLOOKUP(TRIM(E19563&amp;""),'Référentiel Articles'!$A$2:$F$634,3,FALSE),""))</f>
      </c>
      <c r="E19563" s="74" t="str">
        <v/>
      </c>
      <c r="F19563" s="75">
        <f>IF($E19563="","",IFERROR(VLOOKUP(TRIM(E19563&amp;""),'Référentiel Articles'!$A$2:$F$634,4,FALSE),""))</f>
      </c>
      <c r="G19563" s="76">
        <f>IF($E19563="","",IFERROR(VLOOKUP(TRIM(E19563&amp;""),'Référentiel Articles'!$A$2:$F$634,5,FALSE),""))</f>
      </c>
      <c r="H19563" s="77" t="str">
        <v/>
      </c>
      <c r="I19563" s="76">
        <f>IF($E19563="","",IFERROR(VLOOKUP(TRIM(E19563&amp;""),'Référentiel Articles'!$A$2:$F$634,6,FALSE),""))</f>
      </c>
      <c r="J19563" s="78">
        <f>IF(OR($E19563="",$H19563=""),"",$H19563*$I19563)</f>
      </c>
      <c r="K19563" s="79" t="str">
        <v/>
      </c>
    </row>
    <row r="19564">
      <c r="A19564" s="81" t="str">
        <v/>
      </c>
      <c r="B19564" s="81" t="str">
        <v/>
      </c>
      <c r="C19564" s="83">
        <f>IF($E19564="","",IFERROR(VLOOKUP(TRIM(E19564&amp;""),'Référentiel Articles'!$A$2:$F$634,2,FALSE),""))</f>
      </c>
      <c r="D19564" s="83">
        <f>IF($E19564="","",IFERROR(VLOOKUP(TRIM(E19564&amp;""),'Référentiel Articles'!$A$2:$F$634,3,FALSE),""))</f>
      </c>
      <c r="E19564" s="81" t="str">
        <v/>
      </c>
      <c r="F19564" s="83">
        <f>IF($E19564="","",IFERROR(VLOOKUP(TRIM(E19564&amp;""),'Référentiel Articles'!$A$2:$F$634,4,FALSE),""))</f>
      </c>
      <c r="G19564" s="84">
        <f>IF($E19564="","",IFERROR(VLOOKUP(TRIM(E19564&amp;""),'Référentiel Articles'!$A$2:$F$634,5,FALSE),""))</f>
      </c>
      <c r="H19564" s="85" t="str">
        <v/>
      </c>
      <c r="I19564" s="84">
        <f>IF($E19564="","",IFERROR(VLOOKUP(TRIM(E19564&amp;""),'Référentiel Articles'!$A$2:$F$634,6,FALSE),""))</f>
      </c>
      <c r="J19564" s="90">
        <f>IF(OR($E19564="",$H19564=""),"",$H19564*$I19564)</f>
      </c>
      <c r="K19564" s="87" t="str">
        <v/>
      </c>
    </row>
    <row r="19565">
      <c r="A19565" s="74" t="str">
        <v/>
      </c>
      <c r="B19565" s="74" t="str">
        <v/>
      </c>
      <c r="C19565" s="75">
        <f>IF($E19565="","",IFERROR(VLOOKUP(TRIM(E19565&amp;""),'Référentiel Articles'!$A$2:$F$634,2,FALSE),""))</f>
      </c>
      <c r="D19565" s="75">
        <f>IF($E19565="","",IFERROR(VLOOKUP(TRIM(E19565&amp;""),'Référentiel Articles'!$A$2:$F$634,3,FALSE),""))</f>
      </c>
      <c r="E19565" s="74" t="str">
        <v/>
      </c>
      <c r="F19565" s="75">
        <f>IF($E19565="","",IFERROR(VLOOKUP(TRIM(E19565&amp;""),'Référentiel Articles'!$A$2:$F$634,4,FALSE),""))</f>
      </c>
      <c r="G19565" s="76">
        <f>IF($E19565="","",IFERROR(VLOOKUP(TRIM(E19565&amp;""),'Référentiel Articles'!$A$2:$F$634,5,FALSE),""))</f>
      </c>
      <c r="H19565" s="77" t="str">
        <v/>
      </c>
      <c r="I19565" s="76">
        <f>IF($E19565="","",IFERROR(VLOOKUP(TRIM(E19565&amp;""),'Référentiel Articles'!$A$2:$F$634,6,FALSE),""))</f>
      </c>
      <c r="J19565" s="78">
        <f>IF(OR($E19565="",$H19565=""),"",$H19565*$I19565)</f>
      </c>
      <c r="K19565" s="79" t="str">
        <v/>
      </c>
    </row>
    <row r="19566">
      <c r="A19566" s="81" t="str">
        <v/>
      </c>
      <c r="B19566" s="81" t="str">
        <v/>
      </c>
      <c r="C19566" s="83">
        <f>IF($E19566="","",IFERROR(VLOOKUP(TRIM(E19566&amp;""),'Référentiel Articles'!$A$2:$F$634,2,FALSE),""))</f>
      </c>
      <c r="D19566" s="83">
        <f>IF($E19566="","",IFERROR(VLOOKUP(TRIM(E19566&amp;""),'Référentiel Articles'!$A$2:$F$634,3,FALSE),""))</f>
      </c>
      <c r="E19566" s="81" t="str">
        <v/>
      </c>
      <c r="F19566" s="83">
        <f>IF($E19566="","",IFERROR(VLOOKUP(TRIM(E19566&amp;""),'Référentiel Articles'!$A$2:$F$634,4,FALSE),""))</f>
      </c>
      <c r="G19566" s="84">
        <f>IF($E19566="","",IFERROR(VLOOKUP(TRIM(E19566&amp;""),'Référentiel Articles'!$A$2:$F$634,5,FALSE),""))</f>
      </c>
      <c r="H19566" s="85" t="str">
        <v/>
      </c>
      <c r="I19566" s="84">
        <f>IF($E19566="","",IFERROR(VLOOKUP(TRIM(E19566&amp;""),'Référentiel Articles'!$A$2:$F$634,6,FALSE),""))</f>
      </c>
      <c r="J19566" s="90">
        <f>IF(OR($E19566="",$H19566=""),"",$H19566*$I19566)</f>
      </c>
      <c r="K19566" s="87" t="str">
        <v/>
      </c>
    </row>
    <row r="19567">
      <c r="A19567" s="74" t="str">
        <v/>
      </c>
      <c r="B19567" s="74" t="str">
        <v/>
      </c>
      <c r="C19567" s="75">
        <f>IF($E19567="","",IFERROR(VLOOKUP(TRIM(E19567&amp;""),'Référentiel Articles'!$A$2:$F$634,2,FALSE),""))</f>
      </c>
      <c r="D19567" s="75">
        <f>IF($E19567="","",IFERROR(VLOOKUP(TRIM(E19567&amp;""),'Référentiel Articles'!$A$2:$F$634,3,FALSE),""))</f>
      </c>
      <c r="E19567" s="74" t="str">
        <v/>
      </c>
      <c r="F19567" s="75">
        <f>IF($E19567="","",IFERROR(VLOOKUP(TRIM(E19567&amp;""),'Référentiel Articles'!$A$2:$F$634,4,FALSE),""))</f>
      </c>
      <c r="G19567" s="76">
        <f>IF($E19567="","",IFERROR(VLOOKUP(TRIM(E19567&amp;""),'Référentiel Articles'!$A$2:$F$634,5,FALSE),""))</f>
      </c>
      <c r="H19567" s="77" t="str">
        <v/>
      </c>
      <c r="I19567" s="76">
        <f>IF($E19567="","",IFERROR(VLOOKUP(TRIM(E19567&amp;""),'Référentiel Articles'!$A$2:$F$634,6,FALSE),""))</f>
      </c>
      <c r="J19567" s="78">
        <f>IF(OR($E19567="",$H19567=""),"",$H19567*$I19567)</f>
      </c>
      <c r="K19567" s="79" t="str">
        <v/>
      </c>
    </row>
    <row r="19568">
      <c r="A19568" s="81" t="str">
        <v/>
      </c>
      <c r="B19568" s="81" t="str">
        <v/>
      </c>
      <c r="C19568" s="83">
        <f>IF($E19568="","",IFERROR(VLOOKUP(TRIM(E19568&amp;""),'Référentiel Articles'!$A$2:$F$634,2,FALSE),""))</f>
      </c>
      <c r="D19568" s="83">
        <f>IF($E19568="","",IFERROR(VLOOKUP(TRIM(E19568&amp;""),'Référentiel Articles'!$A$2:$F$634,3,FALSE),""))</f>
      </c>
      <c r="E19568" s="81" t="str">
        <v/>
      </c>
      <c r="F19568" s="83">
        <f>IF($E19568="","",IFERROR(VLOOKUP(TRIM(E19568&amp;""),'Référentiel Articles'!$A$2:$F$634,4,FALSE),""))</f>
      </c>
      <c r="G19568" s="84">
        <f>IF($E19568="","",IFERROR(VLOOKUP(TRIM(E19568&amp;""),'Référentiel Articles'!$A$2:$F$634,5,FALSE),""))</f>
      </c>
      <c r="H19568" s="85" t="str">
        <v/>
      </c>
      <c r="I19568" s="84">
        <f>IF($E19568="","",IFERROR(VLOOKUP(TRIM(E19568&amp;""),'Référentiel Articles'!$A$2:$F$634,6,FALSE),""))</f>
      </c>
      <c r="J19568" s="90">
        <f>IF(OR($E19568="",$H19568=""),"",$H19568*$I19568)</f>
      </c>
      <c r="K19568" s="87" t="str">
        <v/>
      </c>
    </row>
    <row r="19569">
      <c r="A19569" s="74" t="str">
        <v/>
      </c>
      <c r="B19569" s="74" t="str">
        <v/>
      </c>
      <c r="C19569" s="75">
        <f>IF($E19569="","",IFERROR(VLOOKUP(TRIM(E19569&amp;""),'Référentiel Articles'!$A$2:$F$634,2,FALSE),""))</f>
      </c>
      <c r="D19569" s="75">
        <f>IF($E19569="","",IFERROR(VLOOKUP(TRIM(E19569&amp;""),'Référentiel Articles'!$A$2:$F$634,3,FALSE),""))</f>
      </c>
      <c r="E19569" s="74" t="str">
        <v/>
      </c>
      <c r="F19569" s="75">
        <f>IF($E19569="","",IFERROR(VLOOKUP(TRIM(E19569&amp;""),'Référentiel Articles'!$A$2:$F$634,4,FALSE),""))</f>
      </c>
      <c r="G19569" s="76">
        <f>IF($E19569="","",IFERROR(VLOOKUP(TRIM(E19569&amp;""),'Référentiel Articles'!$A$2:$F$634,5,FALSE),""))</f>
      </c>
      <c r="H19569" s="77" t="str">
        <v/>
      </c>
      <c r="I19569" s="76">
        <f>IF($E19569="","",IFERROR(VLOOKUP(TRIM(E19569&amp;""),'Référentiel Articles'!$A$2:$F$634,6,FALSE),""))</f>
      </c>
      <c r="J19569" s="78">
        <f>IF(OR($E19569="",$H19569=""),"",$H19569*$I19569)</f>
      </c>
      <c r="K19569" s="79" t="str">
        <v/>
      </c>
    </row>
    <row r="19570">
      <c r="A19570" s="81" t="str">
        <v/>
      </c>
      <c r="B19570" s="81" t="str">
        <v/>
      </c>
      <c r="C19570" s="83">
        <f>IF($E19570="","",IFERROR(VLOOKUP(TRIM(E19570&amp;""),'Référentiel Articles'!$A$2:$F$634,2,FALSE),""))</f>
      </c>
      <c r="D19570" s="83">
        <f>IF($E19570="","",IFERROR(VLOOKUP(TRIM(E19570&amp;""),'Référentiel Articles'!$A$2:$F$634,3,FALSE),""))</f>
      </c>
      <c r="E19570" s="81" t="str">
        <v/>
      </c>
      <c r="F19570" s="83">
        <f>IF($E19570="","",IFERROR(VLOOKUP(TRIM(E19570&amp;""),'Référentiel Articles'!$A$2:$F$634,4,FALSE),""))</f>
      </c>
      <c r="G19570" s="84">
        <f>IF($E19570="","",IFERROR(VLOOKUP(TRIM(E19570&amp;""),'Référentiel Articles'!$A$2:$F$634,5,FALSE),""))</f>
      </c>
      <c r="H19570" s="85" t="str">
        <v/>
      </c>
      <c r="I19570" s="84">
        <f>IF($E19570="","",IFERROR(VLOOKUP(TRIM(E19570&amp;""),'Référentiel Articles'!$A$2:$F$634,6,FALSE),""))</f>
      </c>
      <c r="J19570" s="90">
        <f>IF(OR($E19570="",$H19570=""),"",$H19570*$I19570)</f>
      </c>
      <c r="K19570" s="87" t="str">
        <v/>
      </c>
    </row>
    <row r="19571">
      <c r="A19571" s="74" t="str">
        <v/>
      </c>
      <c r="B19571" s="74" t="str">
        <v/>
      </c>
      <c r="C19571" s="75">
        <f>IF($E19571="","",IFERROR(VLOOKUP(TRIM(E19571&amp;""),'Référentiel Articles'!$A$2:$F$634,2,FALSE),""))</f>
      </c>
      <c r="D19571" s="75">
        <f>IF($E19571="","",IFERROR(VLOOKUP(TRIM(E19571&amp;""),'Référentiel Articles'!$A$2:$F$634,3,FALSE),""))</f>
      </c>
      <c r="E19571" s="74" t="str">
        <v/>
      </c>
      <c r="F19571" s="75">
        <f>IF($E19571="","",IFERROR(VLOOKUP(TRIM(E19571&amp;""),'Référentiel Articles'!$A$2:$F$634,4,FALSE),""))</f>
      </c>
      <c r="G19571" s="76">
        <f>IF($E19571="","",IFERROR(VLOOKUP(TRIM(E19571&amp;""),'Référentiel Articles'!$A$2:$F$634,5,FALSE),""))</f>
      </c>
      <c r="H19571" s="77" t="str">
        <v/>
      </c>
      <c r="I19571" s="76">
        <f>IF($E19571="","",IFERROR(VLOOKUP(TRIM(E19571&amp;""),'Référentiel Articles'!$A$2:$F$634,6,FALSE),""))</f>
      </c>
      <c r="J19571" s="78">
        <f>IF(OR($E19571="",$H19571=""),"",$H19571*$I19571)</f>
      </c>
      <c r="K19571" s="79" t="str">
        <v/>
      </c>
    </row>
    <row r="19572">
      <c r="A19572" s="81" t="str">
        <v/>
      </c>
      <c r="B19572" s="81" t="str">
        <v/>
      </c>
      <c r="C19572" s="83">
        <f>IF($E19572="","",IFERROR(VLOOKUP(TRIM(E19572&amp;""),'Référentiel Articles'!$A$2:$F$634,2,FALSE),""))</f>
      </c>
      <c r="D19572" s="83">
        <f>IF($E19572="","",IFERROR(VLOOKUP(TRIM(E19572&amp;""),'Référentiel Articles'!$A$2:$F$634,3,FALSE),""))</f>
      </c>
      <c r="E19572" s="81" t="str">
        <v/>
      </c>
      <c r="F19572" s="83">
        <f>IF($E19572="","",IFERROR(VLOOKUP(TRIM(E19572&amp;""),'Référentiel Articles'!$A$2:$F$634,4,FALSE),""))</f>
      </c>
      <c r="G19572" s="84">
        <f>IF($E19572="","",IFERROR(VLOOKUP(TRIM(E19572&amp;""),'Référentiel Articles'!$A$2:$F$634,5,FALSE),""))</f>
      </c>
      <c r="H19572" s="85" t="str">
        <v/>
      </c>
      <c r="I19572" s="84">
        <f>IF($E19572="","",IFERROR(VLOOKUP(TRIM(E19572&amp;""),'Référentiel Articles'!$A$2:$F$634,6,FALSE),""))</f>
      </c>
      <c r="J19572" s="90">
        <f>IF(OR($E19572="",$H19572=""),"",$H19572*$I19572)</f>
      </c>
      <c r="K19572" s="87" t="str">
        <v/>
      </c>
    </row>
    <row r="19573">
      <c r="A19573" s="74" t="str">
        <v/>
      </c>
      <c r="B19573" s="74" t="str">
        <v/>
      </c>
      <c r="C19573" s="75">
        <f>IF($E19573="","",IFERROR(VLOOKUP(TRIM(E19573&amp;""),'Référentiel Articles'!$A$2:$F$634,2,FALSE),""))</f>
      </c>
      <c r="D19573" s="75">
        <f>IF($E19573="","",IFERROR(VLOOKUP(TRIM(E19573&amp;""),'Référentiel Articles'!$A$2:$F$634,3,FALSE),""))</f>
      </c>
      <c r="E19573" s="74" t="str">
        <v/>
      </c>
      <c r="F19573" s="75">
        <f>IF($E19573="","",IFERROR(VLOOKUP(TRIM(E19573&amp;""),'Référentiel Articles'!$A$2:$F$634,4,FALSE),""))</f>
      </c>
      <c r="G19573" s="76">
        <f>IF($E19573="","",IFERROR(VLOOKUP(TRIM(E19573&amp;""),'Référentiel Articles'!$A$2:$F$634,5,FALSE),""))</f>
      </c>
      <c r="H19573" s="77" t="str">
        <v/>
      </c>
      <c r="I19573" s="76">
        <f>IF($E19573="","",IFERROR(VLOOKUP(TRIM(E19573&amp;""),'Référentiel Articles'!$A$2:$F$634,6,FALSE),""))</f>
      </c>
      <c r="J19573" s="78">
        <f>IF(OR($E19573="",$H19573=""),"",$H19573*$I19573)</f>
      </c>
      <c r="K19573" s="79" t="str">
        <v/>
      </c>
    </row>
    <row r="19574">
      <c r="A19574" s="81" t="str">
        <v/>
      </c>
      <c r="B19574" s="81" t="str">
        <v/>
      </c>
      <c r="C19574" s="83">
        <f>IF($E19574="","",IFERROR(VLOOKUP(TRIM(E19574&amp;""),'Référentiel Articles'!$A$2:$F$634,2,FALSE),""))</f>
      </c>
      <c r="D19574" s="83">
        <f>IF($E19574="","",IFERROR(VLOOKUP(TRIM(E19574&amp;""),'Référentiel Articles'!$A$2:$F$634,3,FALSE),""))</f>
      </c>
      <c r="E19574" s="81" t="str">
        <v/>
      </c>
      <c r="F19574" s="83">
        <f>IF($E19574="","",IFERROR(VLOOKUP(TRIM(E19574&amp;""),'Référentiel Articles'!$A$2:$F$634,4,FALSE),""))</f>
      </c>
      <c r="G19574" s="84">
        <f>IF($E19574="","",IFERROR(VLOOKUP(TRIM(E19574&amp;""),'Référentiel Articles'!$A$2:$F$634,5,FALSE),""))</f>
      </c>
      <c r="H19574" s="85" t="str">
        <v/>
      </c>
      <c r="I19574" s="84">
        <f>IF($E19574="","",IFERROR(VLOOKUP(TRIM(E19574&amp;""),'Référentiel Articles'!$A$2:$F$634,6,FALSE),""))</f>
      </c>
      <c r="J19574" s="90">
        <f>IF(OR($E19574="",$H19574=""),"",$H19574*$I19574)</f>
      </c>
      <c r="K19574" s="87" t="str">
        <v/>
      </c>
    </row>
    <row r="19575">
      <c r="A19575" s="74" t="str">
        <v/>
      </c>
      <c r="B19575" s="74" t="str">
        <v/>
      </c>
      <c r="C19575" s="75">
        <f>IF($E19575="","",IFERROR(VLOOKUP(TRIM(E19575&amp;""),'Référentiel Articles'!$A$2:$F$634,2,FALSE),""))</f>
      </c>
      <c r="D19575" s="75">
        <f>IF($E19575="","",IFERROR(VLOOKUP(TRIM(E19575&amp;""),'Référentiel Articles'!$A$2:$F$634,3,FALSE),""))</f>
      </c>
      <c r="E19575" s="74" t="str">
        <v/>
      </c>
      <c r="F19575" s="75">
        <f>IF($E19575="","",IFERROR(VLOOKUP(TRIM(E19575&amp;""),'Référentiel Articles'!$A$2:$F$634,4,FALSE),""))</f>
      </c>
      <c r="G19575" s="76">
        <f>IF($E19575="","",IFERROR(VLOOKUP(TRIM(E19575&amp;""),'Référentiel Articles'!$A$2:$F$634,5,FALSE),""))</f>
      </c>
      <c r="H19575" s="77" t="str">
        <v/>
      </c>
      <c r="I19575" s="76">
        <f>IF($E19575="","",IFERROR(VLOOKUP(TRIM(E19575&amp;""),'Référentiel Articles'!$A$2:$F$634,6,FALSE),""))</f>
      </c>
      <c r="J19575" s="78">
        <f>IF(OR($E19575="",$H19575=""),"",$H19575*$I19575)</f>
      </c>
      <c r="K19575" s="79" t="str">
        <v/>
      </c>
    </row>
    <row r="19576">
      <c r="A19576" s="81" t="str">
        <v/>
      </c>
      <c r="B19576" s="81" t="str">
        <v/>
      </c>
      <c r="C19576" s="83">
        <f>IF($E19576="","",IFERROR(VLOOKUP(TRIM(E19576&amp;""),'Référentiel Articles'!$A$2:$F$634,2,FALSE),""))</f>
      </c>
      <c r="D19576" s="83">
        <f>IF($E19576="","",IFERROR(VLOOKUP(TRIM(E19576&amp;""),'Référentiel Articles'!$A$2:$F$634,3,FALSE),""))</f>
      </c>
      <c r="E19576" s="81" t="str">
        <v/>
      </c>
      <c r="F19576" s="83">
        <f>IF($E19576="","",IFERROR(VLOOKUP(TRIM(E19576&amp;""),'Référentiel Articles'!$A$2:$F$634,4,FALSE),""))</f>
      </c>
      <c r="G19576" s="84">
        <f>IF($E19576="","",IFERROR(VLOOKUP(TRIM(E19576&amp;""),'Référentiel Articles'!$A$2:$F$634,5,FALSE),""))</f>
      </c>
      <c r="H19576" s="85" t="str">
        <v/>
      </c>
      <c r="I19576" s="84">
        <f>IF($E19576="","",IFERROR(VLOOKUP(TRIM(E19576&amp;""),'Référentiel Articles'!$A$2:$F$634,6,FALSE),""))</f>
      </c>
      <c r="J19576" s="90">
        <f>IF(OR($E19576="",$H19576=""),"",$H19576*$I19576)</f>
      </c>
      <c r="K19576" s="87" t="str">
        <v/>
      </c>
    </row>
    <row r="19577">
      <c r="A19577" s="74" t="str">
        <v/>
      </c>
      <c r="B19577" s="74" t="str">
        <v/>
      </c>
      <c r="C19577" s="75">
        <f>IF($E19577="","",IFERROR(VLOOKUP(TRIM(E19577&amp;""),'Référentiel Articles'!$A$2:$F$634,2,FALSE),""))</f>
      </c>
      <c r="D19577" s="75">
        <f>IF($E19577="","",IFERROR(VLOOKUP(TRIM(E19577&amp;""),'Référentiel Articles'!$A$2:$F$634,3,FALSE),""))</f>
      </c>
      <c r="E19577" s="74" t="str">
        <v/>
      </c>
      <c r="F19577" s="75">
        <f>IF($E19577="","",IFERROR(VLOOKUP(TRIM(E19577&amp;""),'Référentiel Articles'!$A$2:$F$634,4,FALSE),""))</f>
      </c>
      <c r="G19577" s="76">
        <f>IF($E19577="","",IFERROR(VLOOKUP(TRIM(E19577&amp;""),'Référentiel Articles'!$A$2:$F$634,5,FALSE),""))</f>
      </c>
      <c r="H19577" s="77" t="str">
        <v/>
      </c>
      <c r="I19577" s="76">
        <f>IF($E19577="","",IFERROR(VLOOKUP(TRIM(E19577&amp;""),'Référentiel Articles'!$A$2:$F$634,6,FALSE),""))</f>
      </c>
      <c r="J19577" s="78">
        <f>IF(OR($E19577="",$H19577=""),"",$H19577*$I19577)</f>
      </c>
      <c r="K19577" s="79" t="str">
        <v/>
      </c>
    </row>
    <row r="19578">
      <c r="A19578" s="81" t="str">
        <v/>
      </c>
      <c r="B19578" s="81" t="str">
        <v/>
      </c>
      <c r="C19578" s="83">
        <f>IF($E19578="","",IFERROR(VLOOKUP(TRIM(E19578&amp;""),'Référentiel Articles'!$A$2:$F$634,2,FALSE),""))</f>
      </c>
      <c r="D19578" s="83">
        <f>IF($E19578="","",IFERROR(VLOOKUP(TRIM(E19578&amp;""),'Référentiel Articles'!$A$2:$F$634,3,FALSE),""))</f>
      </c>
      <c r="E19578" s="81" t="str">
        <v/>
      </c>
      <c r="F19578" s="83">
        <f>IF($E19578="","",IFERROR(VLOOKUP(TRIM(E19578&amp;""),'Référentiel Articles'!$A$2:$F$634,4,FALSE),""))</f>
      </c>
      <c r="G19578" s="84">
        <f>IF($E19578="","",IFERROR(VLOOKUP(TRIM(E19578&amp;""),'Référentiel Articles'!$A$2:$F$634,5,FALSE),""))</f>
      </c>
      <c r="H19578" s="85" t="str">
        <v/>
      </c>
      <c r="I19578" s="84">
        <f>IF($E19578="","",IFERROR(VLOOKUP(TRIM(E19578&amp;""),'Référentiel Articles'!$A$2:$F$634,6,FALSE),""))</f>
      </c>
      <c r="J19578" s="90">
        <f>IF(OR($E19578="",$H19578=""),"",$H19578*$I19578)</f>
      </c>
      <c r="K19578" s="87" t="str">
        <v/>
      </c>
    </row>
    <row r="19579">
      <c r="A19579" s="74" t="str">
        <v/>
      </c>
      <c r="B19579" s="74" t="str">
        <v/>
      </c>
      <c r="C19579" s="75">
        <f>IF($E19579="","",IFERROR(VLOOKUP(TRIM(E19579&amp;""),'Référentiel Articles'!$A$2:$F$634,2,FALSE),""))</f>
      </c>
      <c r="D19579" s="75">
        <f>IF($E19579="","",IFERROR(VLOOKUP(TRIM(E19579&amp;""),'Référentiel Articles'!$A$2:$F$634,3,FALSE),""))</f>
      </c>
      <c r="E19579" s="74" t="str">
        <v/>
      </c>
      <c r="F19579" s="75">
        <f>IF($E19579="","",IFERROR(VLOOKUP(TRIM(E19579&amp;""),'Référentiel Articles'!$A$2:$F$634,4,FALSE),""))</f>
      </c>
      <c r="G19579" s="76">
        <f>IF($E19579="","",IFERROR(VLOOKUP(TRIM(E19579&amp;""),'Référentiel Articles'!$A$2:$F$634,5,FALSE),""))</f>
      </c>
      <c r="H19579" s="77" t="str">
        <v/>
      </c>
      <c r="I19579" s="76">
        <f>IF($E19579="","",IFERROR(VLOOKUP(TRIM(E19579&amp;""),'Référentiel Articles'!$A$2:$F$634,6,FALSE),""))</f>
      </c>
      <c r="J19579" s="78">
        <f>IF(OR($E19579="",$H19579=""),"",$H19579*$I19579)</f>
      </c>
      <c r="K19579" s="79" t="str">
        <v/>
      </c>
    </row>
    <row r="19580">
      <c r="A19580" s="81" t="str">
        <v/>
      </c>
      <c r="B19580" s="81" t="str">
        <v/>
      </c>
      <c r="C19580" s="83">
        <f>IF($E19580="","",IFERROR(VLOOKUP(TRIM(E19580&amp;""),'Référentiel Articles'!$A$2:$F$634,2,FALSE),""))</f>
      </c>
      <c r="D19580" s="83">
        <f>IF($E19580="","",IFERROR(VLOOKUP(TRIM(E19580&amp;""),'Référentiel Articles'!$A$2:$F$634,3,FALSE),""))</f>
      </c>
      <c r="E19580" s="81" t="str">
        <v/>
      </c>
      <c r="F19580" s="83">
        <f>IF($E19580="","",IFERROR(VLOOKUP(TRIM(E19580&amp;""),'Référentiel Articles'!$A$2:$F$634,4,FALSE),""))</f>
      </c>
      <c r="G19580" s="84">
        <f>IF($E19580="","",IFERROR(VLOOKUP(TRIM(E19580&amp;""),'Référentiel Articles'!$A$2:$F$634,5,FALSE),""))</f>
      </c>
      <c r="H19580" s="85" t="str">
        <v/>
      </c>
      <c r="I19580" s="84">
        <f>IF($E19580="","",IFERROR(VLOOKUP(TRIM(E19580&amp;""),'Référentiel Articles'!$A$2:$F$634,6,FALSE),""))</f>
      </c>
      <c r="J19580" s="90">
        <f>IF(OR($E19580="",$H19580=""),"",$H19580*$I19580)</f>
      </c>
      <c r="K19580" s="87" t="str">
        <v/>
      </c>
    </row>
    <row r="19581">
      <c r="A19581" s="74" t="str">
        <v/>
      </c>
      <c r="B19581" s="74" t="str">
        <v/>
      </c>
      <c r="C19581" s="75">
        <f>IF($E19581="","",IFERROR(VLOOKUP(TRIM(E19581&amp;""),'Référentiel Articles'!$A$2:$F$634,2,FALSE),""))</f>
      </c>
      <c r="D19581" s="75">
        <f>IF($E19581="","",IFERROR(VLOOKUP(TRIM(E19581&amp;""),'Référentiel Articles'!$A$2:$F$634,3,FALSE),""))</f>
      </c>
      <c r="E19581" s="74" t="str">
        <v/>
      </c>
      <c r="F19581" s="75">
        <f>IF($E19581="","",IFERROR(VLOOKUP(TRIM(E19581&amp;""),'Référentiel Articles'!$A$2:$F$634,4,FALSE),""))</f>
      </c>
      <c r="G19581" s="76">
        <f>IF($E19581="","",IFERROR(VLOOKUP(TRIM(E19581&amp;""),'Référentiel Articles'!$A$2:$F$634,5,FALSE),""))</f>
      </c>
      <c r="H19581" s="77" t="str">
        <v/>
      </c>
      <c r="I19581" s="76">
        <f>IF($E19581="","",IFERROR(VLOOKUP(TRIM(E19581&amp;""),'Référentiel Articles'!$A$2:$F$634,6,FALSE),""))</f>
      </c>
      <c r="J19581" s="78">
        <f>IF(OR($E19581="",$H19581=""),"",$H19581*$I19581)</f>
      </c>
      <c r="K19581" s="79" t="str">
        <v/>
      </c>
    </row>
    <row r="19582">
      <c r="A19582" s="81" t="str">
        <v/>
      </c>
      <c r="B19582" s="81" t="str">
        <v/>
      </c>
      <c r="C19582" s="83">
        <f>IF($E19582="","",IFERROR(VLOOKUP(TRIM(E19582&amp;""),'Référentiel Articles'!$A$2:$F$634,2,FALSE),""))</f>
      </c>
      <c r="D19582" s="83">
        <f>IF($E19582="","",IFERROR(VLOOKUP(TRIM(E19582&amp;""),'Référentiel Articles'!$A$2:$F$634,3,FALSE),""))</f>
      </c>
      <c r="E19582" s="81" t="str">
        <v/>
      </c>
      <c r="F19582" s="83">
        <f>IF($E19582="","",IFERROR(VLOOKUP(TRIM(E19582&amp;""),'Référentiel Articles'!$A$2:$F$634,4,FALSE),""))</f>
      </c>
      <c r="G19582" s="84">
        <f>IF($E19582="","",IFERROR(VLOOKUP(TRIM(E19582&amp;""),'Référentiel Articles'!$A$2:$F$634,5,FALSE),""))</f>
      </c>
      <c r="H19582" s="85" t="str">
        <v/>
      </c>
      <c r="I19582" s="84">
        <f>IF($E19582="","",IFERROR(VLOOKUP(TRIM(E19582&amp;""),'Référentiel Articles'!$A$2:$F$634,6,FALSE),""))</f>
      </c>
      <c r="J19582" s="90">
        <f>IF(OR($E19582="",$H19582=""),"",$H19582*$I19582)</f>
      </c>
      <c r="K19582" s="87" t="str">
        <v/>
      </c>
    </row>
    <row r="19583">
      <c r="A19583" s="74" t="str">
        <v/>
      </c>
      <c r="B19583" s="74" t="str">
        <v/>
      </c>
      <c r="C19583" s="75">
        <f>IF($E19583="","",IFERROR(VLOOKUP(TRIM(E19583&amp;""),'Référentiel Articles'!$A$2:$F$634,2,FALSE),""))</f>
      </c>
      <c r="D19583" s="75">
        <f>IF($E19583="","",IFERROR(VLOOKUP(TRIM(E19583&amp;""),'Référentiel Articles'!$A$2:$F$634,3,FALSE),""))</f>
      </c>
      <c r="E19583" s="74" t="str">
        <v/>
      </c>
      <c r="F19583" s="75">
        <f>IF($E19583="","",IFERROR(VLOOKUP(TRIM(E19583&amp;""),'Référentiel Articles'!$A$2:$F$634,4,FALSE),""))</f>
      </c>
      <c r="G19583" s="76">
        <f>IF($E19583="","",IFERROR(VLOOKUP(TRIM(E19583&amp;""),'Référentiel Articles'!$A$2:$F$634,5,FALSE),""))</f>
      </c>
      <c r="H19583" s="77" t="str">
        <v/>
      </c>
      <c r="I19583" s="76">
        <f>IF($E19583="","",IFERROR(VLOOKUP(TRIM(E19583&amp;""),'Référentiel Articles'!$A$2:$F$634,6,FALSE),""))</f>
      </c>
      <c r="J19583" s="78">
        <f>IF(OR($E19583="",$H19583=""),"",$H19583*$I19583)</f>
      </c>
      <c r="K19583" s="79" t="str">
        <v/>
      </c>
    </row>
    <row r="19584">
      <c r="A19584" s="81" t="str">
        <v/>
      </c>
      <c r="B19584" s="81" t="str">
        <v/>
      </c>
      <c r="C19584" s="83">
        <f>IF($E19584="","",IFERROR(VLOOKUP(TRIM(E19584&amp;""),'Référentiel Articles'!$A$2:$F$634,2,FALSE),""))</f>
      </c>
      <c r="D19584" s="83">
        <f>IF($E19584="","",IFERROR(VLOOKUP(TRIM(E19584&amp;""),'Référentiel Articles'!$A$2:$F$634,3,FALSE),""))</f>
      </c>
      <c r="E19584" s="81" t="str">
        <v/>
      </c>
      <c r="F19584" s="83">
        <f>IF($E19584="","",IFERROR(VLOOKUP(TRIM(E19584&amp;""),'Référentiel Articles'!$A$2:$F$634,4,FALSE),""))</f>
      </c>
      <c r="G19584" s="84">
        <f>IF($E19584="","",IFERROR(VLOOKUP(TRIM(E19584&amp;""),'Référentiel Articles'!$A$2:$F$634,5,FALSE),""))</f>
      </c>
      <c r="H19584" s="85" t="str">
        <v/>
      </c>
      <c r="I19584" s="84">
        <f>IF($E19584="","",IFERROR(VLOOKUP(TRIM(E19584&amp;""),'Référentiel Articles'!$A$2:$F$634,6,FALSE),""))</f>
      </c>
      <c r="J19584" s="90">
        <f>IF(OR($E19584="",$H19584=""),"",$H19584*$I19584)</f>
      </c>
      <c r="K19584" s="87" t="str">
        <v/>
      </c>
    </row>
    <row r="19585">
      <c r="A19585" s="74" t="str">
        <v/>
      </c>
      <c r="B19585" s="74" t="str">
        <v/>
      </c>
      <c r="C19585" s="75">
        <f>IF($E19585="","",IFERROR(VLOOKUP(TRIM(E19585&amp;""),'Référentiel Articles'!$A$2:$F$634,2,FALSE),""))</f>
      </c>
      <c r="D19585" s="75">
        <f>IF($E19585="","",IFERROR(VLOOKUP(TRIM(E19585&amp;""),'Référentiel Articles'!$A$2:$F$634,3,FALSE),""))</f>
      </c>
      <c r="E19585" s="74" t="str">
        <v/>
      </c>
      <c r="F19585" s="75">
        <f>IF($E19585="","",IFERROR(VLOOKUP(TRIM(E19585&amp;""),'Référentiel Articles'!$A$2:$F$634,4,FALSE),""))</f>
      </c>
      <c r="G19585" s="76">
        <f>IF($E19585="","",IFERROR(VLOOKUP(TRIM(E19585&amp;""),'Référentiel Articles'!$A$2:$F$634,5,FALSE),""))</f>
      </c>
      <c r="H19585" s="77" t="str">
        <v/>
      </c>
      <c r="I19585" s="76">
        <f>IF($E19585="","",IFERROR(VLOOKUP(TRIM(E19585&amp;""),'Référentiel Articles'!$A$2:$F$634,6,FALSE),""))</f>
      </c>
      <c r="J19585" s="78">
        <f>IF(OR($E19585="",$H19585=""),"",$H19585*$I19585)</f>
      </c>
      <c r="K19585" s="79" t="str">
        <v/>
      </c>
    </row>
    <row r="19586">
      <c r="A19586" s="81" t="str">
        <v/>
      </c>
      <c r="B19586" s="81" t="str">
        <v/>
      </c>
      <c r="C19586" s="83">
        <f>IF($E19586="","",IFERROR(VLOOKUP(TRIM(E19586&amp;""),'Référentiel Articles'!$A$2:$F$634,2,FALSE),""))</f>
      </c>
      <c r="D19586" s="83">
        <f>IF($E19586="","",IFERROR(VLOOKUP(TRIM(E19586&amp;""),'Référentiel Articles'!$A$2:$F$634,3,FALSE),""))</f>
      </c>
      <c r="E19586" s="81" t="str">
        <v/>
      </c>
      <c r="F19586" s="83">
        <f>IF($E19586="","",IFERROR(VLOOKUP(TRIM(E19586&amp;""),'Référentiel Articles'!$A$2:$F$634,4,FALSE),""))</f>
      </c>
      <c r="G19586" s="84">
        <f>IF($E19586="","",IFERROR(VLOOKUP(TRIM(E19586&amp;""),'Référentiel Articles'!$A$2:$F$634,5,FALSE),""))</f>
      </c>
      <c r="H19586" s="85" t="str">
        <v/>
      </c>
      <c r="I19586" s="84">
        <f>IF($E19586="","",IFERROR(VLOOKUP(TRIM(E19586&amp;""),'Référentiel Articles'!$A$2:$F$634,6,FALSE),""))</f>
      </c>
      <c r="J19586" s="90">
        <f>IF(OR($E19586="",$H19586=""),"",$H19586*$I19586)</f>
      </c>
      <c r="K19586" s="87" t="str">
        <v/>
      </c>
    </row>
    <row r="19587">
      <c r="A19587" s="74" t="str">
        <v/>
      </c>
      <c r="B19587" s="74" t="str">
        <v/>
      </c>
      <c r="C19587" s="75">
        <f>IF($E19587="","",IFERROR(VLOOKUP(TRIM(E19587&amp;""),'Référentiel Articles'!$A$2:$F$634,2,FALSE),""))</f>
      </c>
      <c r="D19587" s="75">
        <f>IF($E19587="","",IFERROR(VLOOKUP(TRIM(E19587&amp;""),'Référentiel Articles'!$A$2:$F$634,3,FALSE),""))</f>
      </c>
      <c r="E19587" s="74" t="str">
        <v/>
      </c>
      <c r="F19587" s="75">
        <f>IF($E19587="","",IFERROR(VLOOKUP(TRIM(E19587&amp;""),'Référentiel Articles'!$A$2:$F$634,4,FALSE),""))</f>
      </c>
      <c r="G19587" s="76">
        <f>IF($E19587="","",IFERROR(VLOOKUP(TRIM(E19587&amp;""),'Référentiel Articles'!$A$2:$F$634,5,FALSE),""))</f>
      </c>
      <c r="H19587" s="77" t="str">
        <v/>
      </c>
      <c r="I19587" s="76">
        <f>IF($E19587="","",IFERROR(VLOOKUP(TRIM(E19587&amp;""),'Référentiel Articles'!$A$2:$F$634,6,FALSE),""))</f>
      </c>
      <c r="J19587" s="78">
        <f>IF(OR($E19587="",$H19587=""),"",$H19587*$I19587)</f>
      </c>
      <c r="K19587" s="79" t="str">
        <v/>
      </c>
    </row>
    <row r="19588">
      <c r="A19588" s="81" t="str">
        <v/>
      </c>
      <c r="B19588" s="81" t="str">
        <v/>
      </c>
      <c r="C19588" s="83">
        <f>IF($E19588="","",IFERROR(VLOOKUP(TRIM(E19588&amp;""),'Référentiel Articles'!$A$2:$F$634,2,FALSE),""))</f>
      </c>
      <c r="D19588" s="83">
        <f>IF($E19588="","",IFERROR(VLOOKUP(TRIM(E19588&amp;""),'Référentiel Articles'!$A$2:$F$634,3,FALSE),""))</f>
      </c>
      <c r="E19588" s="81" t="str">
        <v/>
      </c>
      <c r="F19588" s="83">
        <f>IF($E19588="","",IFERROR(VLOOKUP(TRIM(E19588&amp;""),'Référentiel Articles'!$A$2:$F$634,4,FALSE),""))</f>
      </c>
      <c r="G19588" s="84">
        <f>IF($E19588="","",IFERROR(VLOOKUP(TRIM(E19588&amp;""),'Référentiel Articles'!$A$2:$F$634,5,FALSE),""))</f>
      </c>
      <c r="H19588" s="85" t="str">
        <v/>
      </c>
      <c r="I19588" s="84">
        <f>IF($E19588="","",IFERROR(VLOOKUP(TRIM(E19588&amp;""),'Référentiel Articles'!$A$2:$F$634,6,FALSE),""))</f>
      </c>
      <c r="J19588" s="90">
        <f>IF(OR($E19588="",$H19588=""),"",$H19588*$I19588)</f>
      </c>
      <c r="K19588" s="87" t="str">
        <v/>
      </c>
    </row>
    <row r="19589">
      <c r="A19589" s="74" t="str">
        <v/>
      </c>
      <c r="B19589" s="74" t="str">
        <v/>
      </c>
      <c r="C19589" s="75">
        <f>IF($E19589="","",IFERROR(VLOOKUP(TRIM(E19589&amp;""),'Référentiel Articles'!$A$2:$F$634,2,FALSE),""))</f>
      </c>
      <c r="D19589" s="75">
        <f>IF($E19589="","",IFERROR(VLOOKUP(TRIM(E19589&amp;""),'Référentiel Articles'!$A$2:$F$634,3,FALSE),""))</f>
      </c>
      <c r="E19589" s="74" t="str">
        <v/>
      </c>
      <c r="F19589" s="75">
        <f>IF($E19589="","",IFERROR(VLOOKUP(TRIM(E19589&amp;""),'Référentiel Articles'!$A$2:$F$634,4,FALSE),""))</f>
      </c>
      <c r="G19589" s="76">
        <f>IF($E19589="","",IFERROR(VLOOKUP(TRIM(E19589&amp;""),'Référentiel Articles'!$A$2:$F$634,5,FALSE),""))</f>
      </c>
      <c r="H19589" s="77" t="str">
        <v/>
      </c>
      <c r="I19589" s="76">
        <f>IF($E19589="","",IFERROR(VLOOKUP(TRIM(E19589&amp;""),'Référentiel Articles'!$A$2:$F$634,6,FALSE),""))</f>
      </c>
      <c r="J19589" s="78">
        <f>IF(OR($E19589="",$H19589=""),"",$H19589*$I19589)</f>
      </c>
      <c r="K19589" s="79" t="str">
        <v/>
      </c>
    </row>
    <row r="19590">
      <c r="A19590" s="81" t="str">
        <v/>
      </c>
      <c r="B19590" s="81" t="str">
        <v/>
      </c>
      <c r="C19590" s="83">
        <f>IF($E19590="","",IFERROR(VLOOKUP(TRIM(E19590&amp;""),'Référentiel Articles'!$A$2:$F$634,2,FALSE),""))</f>
      </c>
      <c r="D19590" s="83">
        <f>IF($E19590="","",IFERROR(VLOOKUP(TRIM(E19590&amp;""),'Référentiel Articles'!$A$2:$F$634,3,FALSE),""))</f>
      </c>
      <c r="E19590" s="81" t="str">
        <v/>
      </c>
      <c r="F19590" s="83">
        <f>IF($E19590="","",IFERROR(VLOOKUP(TRIM(E19590&amp;""),'Référentiel Articles'!$A$2:$F$634,4,FALSE),""))</f>
      </c>
      <c r="G19590" s="84">
        <f>IF($E19590="","",IFERROR(VLOOKUP(TRIM(E19590&amp;""),'Référentiel Articles'!$A$2:$F$634,5,FALSE),""))</f>
      </c>
      <c r="H19590" s="85" t="str">
        <v/>
      </c>
      <c r="I19590" s="84">
        <f>IF($E19590="","",IFERROR(VLOOKUP(TRIM(E19590&amp;""),'Référentiel Articles'!$A$2:$F$634,6,FALSE),""))</f>
      </c>
      <c r="J19590" s="90">
        <f>IF(OR($E19590="",$H19590=""),"",$H19590*$I19590)</f>
      </c>
      <c r="K19590" s="87" t="str">
        <v/>
      </c>
    </row>
    <row r="19591">
      <c r="A19591" s="74" t="str">
        <v/>
      </c>
      <c r="B19591" s="74" t="str">
        <v/>
      </c>
      <c r="C19591" s="75">
        <f>IF($E19591="","",IFERROR(VLOOKUP(TRIM(E19591&amp;""),'Référentiel Articles'!$A$2:$F$634,2,FALSE),""))</f>
      </c>
      <c r="D19591" s="75">
        <f>IF($E19591="","",IFERROR(VLOOKUP(TRIM(E19591&amp;""),'Référentiel Articles'!$A$2:$F$634,3,FALSE),""))</f>
      </c>
      <c r="E19591" s="74" t="str">
        <v/>
      </c>
      <c r="F19591" s="75">
        <f>IF($E19591="","",IFERROR(VLOOKUP(TRIM(E19591&amp;""),'Référentiel Articles'!$A$2:$F$634,4,FALSE),""))</f>
      </c>
      <c r="G19591" s="76">
        <f>IF($E19591="","",IFERROR(VLOOKUP(TRIM(E19591&amp;""),'Référentiel Articles'!$A$2:$F$634,5,FALSE),""))</f>
      </c>
      <c r="H19591" s="77" t="str">
        <v/>
      </c>
      <c r="I19591" s="76">
        <f>IF($E19591="","",IFERROR(VLOOKUP(TRIM(E19591&amp;""),'Référentiel Articles'!$A$2:$F$634,6,FALSE),""))</f>
      </c>
      <c r="J19591" s="78">
        <f>IF(OR($E19591="",$H19591=""),"",$H19591*$I19591)</f>
      </c>
      <c r="K19591" s="79" t="str">
        <v/>
      </c>
    </row>
    <row r="19592">
      <c r="A19592" s="81" t="str">
        <v/>
      </c>
      <c r="B19592" s="81" t="str">
        <v/>
      </c>
      <c r="C19592" s="83">
        <f>IF($E19592="","",IFERROR(VLOOKUP(TRIM(E19592&amp;""),'Référentiel Articles'!$A$2:$F$634,2,FALSE),""))</f>
      </c>
      <c r="D19592" s="83">
        <f>IF($E19592="","",IFERROR(VLOOKUP(TRIM(E19592&amp;""),'Référentiel Articles'!$A$2:$F$634,3,FALSE),""))</f>
      </c>
      <c r="E19592" s="81" t="str">
        <v/>
      </c>
      <c r="F19592" s="83">
        <f>IF($E19592="","",IFERROR(VLOOKUP(TRIM(E19592&amp;""),'Référentiel Articles'!$A$2:$F$634,4,FALSE),""))</f>
      </c>
      <c r="G19592" s="84">
        <f>IF($E19592="","",IFERROR(VLOOKUP(TRIM(E19592&amp;""),'Référentiel Articles'!$A$2:$F$634,5,FALSE),""))</f>
      </c>
      <c r="H19592" s="85" t="str">
        <v/>
      </c>
      <c r="I19592" s="84">
        <f>IF($E19592="","",IFERROR(VLOOKUP(TRIM(E19592&amp;""),'Référentiel Articles'!$A$2:$F$634,6,FALSE),""))</f>
      </c>
      <c r="J19592" s="90">
        <f>IF(OR($E19592="",$H19592=""),"",$H19592*$I19592)</f>
      </c>
      <c r="K19592" s="87" t="str">
        <v/>
      </c>
    </row>
    <row r="19593">
      <c r="A19593" s="74" t="str">
        <v/>
      </c>
      <c r="B19593" s="74" t="str">
        <v/>
      </c>
      <c r="C19593" s="75">
        <f>IF($E19593="","",IFERROR(VLOOKUP(TRIM(E19593&amp;""),'Référentiel Articles'!$A$2:$F$634,2,FALSE),""))</f>
      </c>
      <c r="D19593" s="75">
        <f>IF($E19593="","",IFERROR(VLOOKUP(TRIM(E19593&amp;""),'Référentiel Articles'!$A$2:$F$634,3,FALSE),""))</f>
      </c>
      <c r="E19593" s="74" t="str">
        <v/>
      </c>
      <c r="F19593" s="75">
        <f>IF($E19593="","",IFERROR(VLOOKUP(TRIM(E19593&amp;""),'Référentiel Articles'!$A$2:$F$634,4,FALSE),""))</f>
      </c>
      <c r="G19593" s="76">
        <f>IF($E19593="","",IFERROR(VLOOKUP(TRIM(E19593&amp;""),'Référentiel Articles'!$A$2:$F$634,5,FALSE),""))</f>
      </c>
      <c r="H19593" s="77" t="str">
        <v/>
      </c>
      <c r="I19593" s="76">
        <f>IF($E19593="","",IFERROR(VLOOKUP(TRIM(E19593&amp;""),'Référentiel Articles'!$A$2:$F$634,6,FALSE),""))</f>
      </c>
      <c r="J19593" s="78">
        <f>IF(OR($E19593="",$H19593=""),"",$H19593*$I19593)</f>
      </c>
      <c r="K19593" s="79" t="str">
        <v/>
      </c>
    </row>
    <row r="19594">
      <c r="A19594" s="81" t="str">
        <v/>
      </c>
      <c r="B19594" s="81" t="str">
        <v/>
      </c>
      <c r="C19594" s="83">
        <f>IF($E19594="","",IFERROR(VLOOKUP(TRIM(E19594&amp;""),'Référentiel Articles'!$A$2:$F$634,2,FALSE),""))</f>
      </c>
      <c r="D19594" s="83">
        <f>IF($E19594="","",IFERROR(VLOOKUP(TRIM(E19594&amp;""),'Référentiel Articles'!$A$2:$F$634,3,FALSE),""))</f>
      </c>
      <c r="E19594" s="81" t="str">
        <v/>
      </c>
      <c r="F19594" s="83">
        <f>IF($E19594="","",IFERROR(VLOOKUP(TRIM(E19594&amp;""),'Référentiel Articles'!$A$2:$F$634,4,FALSE),""))</f>
      </c>
      <c r="G19594" s="84">
        <f>IF($E19594="","",IFERROR(VLOOKUP(TRIM(E19594&amp;""),'Référentiel Articles'!$A$2:$F$634,5,FALSE),""))</f>
      </c>
      <c r="H19594" s="85" t="str">
        <v/>
      </c>
      <c r="I19594" s="84">
        <f>IF($E19594="","",IFERROR(VLOOKUP(TRIM(E19594&amp;""),'Référentiel Articles'!$A$2:$F$634,6,FALSE),""))</f>
      </c>
      <c r="J19594" s="90">
        <f>IF(OR($E19594="",$H19594=""),"",$H19594*$I19594)</f>
      </c>
      <c r="K19594" s="87" t="str">
        <v/>
      </c>
    </row>
    <row r="19595">
      <c r="A19595" s="74" t="str">
        <v/>
      </c>
      <c r="B19595" s="74" t="str">
        <v/>
      </c>
      <c r="C19595" s="75">
        <f>IF($E19595="","",IFERROR(VLOOKUP(TRIM(E19595&amp;""),'Référentiel Articles'!$A$2:$F$634,2,FALSE),""))</f>
      </c>
      <c r="D19595" s="75">
        <f>IF($E19595="","",IFERROR(VLOOKUP(TRIM(E19595&amp;""),'Référentiel Articles'!$A$2:$F$634,3,FALSE),""))</f>
      </c>
      <c r="E19595" s="74" t="str">
        <v/>
      </c>
      <c r="F19595" s="75">
        <f>IF($E19595="","",IFERROR(VLOOKUP(TRIM(E19595&amp;""),'Référentiel Articles'!$A$2:$F$634,4,FALSE),""))</f>
      </c>
      <c r="G19595" s="76">
        <f>IF($E19595="","",IFERROR(VLOOKUP(TRIM(E19595&amp;""),'Référentiel Articles'!$A$2:$F$634,5,FALSE),""))</f>
      </c>
      <c r="H19595" s="77" t="str">
        <v/>
      </c>
      <c r="I19595" s="76">
        <f>IF($E19595="","",IFERROR(VLOOKUP(TRIM(E19595&amp;""),'Référentiel Articles'!$A$2:$F$634,6,FALSE),""))</f>
      </c>
      <c r="J19595" s="78">
        <f>IF(OR($E19595="",$H19595=""),"",$H19595*$I19595)</f>
      </c>
      <c r="K19595" s="79" t="str">
        <v/>
      </c>
    </row>
    <row r="19596">
      <c r="A19596" s="81" t="str">
        <v/>
      </c>
      <c r="B19596" s="81" t="str">
        <v/>
      </c>
      <c r="C19596" s="83">
        <f>IF($E19596="","",IFERROR(VLOOKUP(TRIM(E19596&amp;""),'Référentiel Articles'!$A$2:$F$634,2,FALSE),""))</f>
      </c>
      <c r="D19596" s="83">
        <f>IF($E19596="","",IFERROR(VLOOKUP(TRIM(E19596&amp;""),'Référentiel Articles'!$A$2:$F$634,3,FALSE),""))</f>
      </c>
      <c r="E19596" s="81" t="str">
        <v/>
      </c>
      <c r="F19596" s="83">
        <f>IF($E19596="","",IFERROR(VLOOKUP(TRIM(E19596&amp;""),'Référentiel Articles'!$A$2:$F$634,4,FALSE),""))</f>
      </c>
      <c r="G19596" s="84">
        <f>IF($E19596="","",IFERROR(VLOOKUP(TRIM(E19596&amp;""),'Référentiel Articles'!$A$2:$F$634,5,FALSE),""))</f>
      </c>
      <c r="H19596" s="85" t="str">
        <v/>
      </c>
      <c r="I19596" s="84">
        <f>IF($E19596="","",IFERROR(VLOOKUP(TRIM(E19596&amp;""),'Référentiel Articles'!$A$2:$F$634,6,FALSE),""))</f>
      </c>
      <c r="J19596" s="90">
        <f>IF(OR($E19596="",$H19596=""),"",$H19596*$I19596)</f>
      </c>
      <c r="K19596" s="87" t="str">
        <v/>
      </c>
    </row>
    <row r="19597">
      <c r="A19597" s="74" t="str">
        <v/>
      </c>
      <c r="B19597" s="74" t="str">
        <v/>
      </c>
      <c r="C19597" s="75">
        <f>IF($E19597="","",IFERROR(VLOOKUP(TRIM(E19597&amp;""),'Référentiel Articles'!$A$2:$F$634,2,FALSE),""))</f>
      </c>
      <c r="D19597" s="75">
        <f>IF($E19597="","",IFERROR(VLOOKUP(TRIM(E19597&amp;""),'Référentiel Articles'!$A$2:$F$634,3,FALSE),""))</f>
      </c>
      <c r="E19597" s="74" t="str">
        <v/>
      </c>
      <c r="F19597" s="75">
        <f>IF($E19597="","",IFERROR(VLOOKUP(TRIM(E19597&amp;""),'Référentiel Articles'!$A$2:$F$634,4,FALSE),""))</f>
      </c>
      <c r="G19597" s="76">
        <f>IF($E19597="","",IFERROR(VLOOKUP(TRIM(E19597&amp;""),'Référentiel Articles'!$A$2:$F$634,5,FALSE),""))</f>
      </c>
      <c r="H19597" s="77" t="str">
        <v/>
      </c>
      <c r="I19597" s="76">
        <f>IF($E19597="","",IFERROR(VLOOKUP(TRIM(E19597&amp;""),'Référentiel Articles'!$A$2:$F$634,6,FALSE),""))</f>
      </c>
      <c r="J19597" s="78">
        <f>IF(OR($E19597="",$H19597=""),"",$H19597*$I19597)</f>
      </c>
      <c r="K19597" s="79" t="str">
        <v/>
      </c>
    </row>
    <row r="19598">
      <c r="A19598" s="81" t="str">
        <v/>
      </c>
      <c r="B19598" s="81" t="str">
        <v/>
      </c>
      <c r="C19598" s="83">
        <f>IF($E19598="","",IFERROR(VLOOKUP(TRIM(E19598&amp;""),'Référentiel Articles'!$A$2:$F$634,2,FALSE),""))</f>
      </c>
      <c r="D19598" s="83">
        <f>IF($E19598="","",IFERROR(VLOOKUP(TRIM(E19598&amp;""),'Référentiel Articles'!$A$2:$F$634,3,FALSE),""))</f>
      </c>
      <c r="E19598" s="81" t="str">
        <v/>
      </c>
      <c r="F19598" s="83">
        <f>IF($E19598="","",IFERROR(VLOOKUP(TRIM(E19598&amp;""),'Référentiel Articles'!$A$2:$F$634,4,FALSE),""))</f>
      </c>
      <c r="G19598" s="84">
        <f>IF($E19598="","",IFERROR(VLOOKUP(TRIM(E19598&amp;""),'Référentiel Articles'!$A$2:$F$634,5,FALSE),""))</f>
      </c>
      <c r="H19598" s="85" t="str">
        <v/>
      </c>
      <c r="I19598" s="84">
        <f>IF($E19598="","",IFERROR(VLOOKUP(TRIM(E19598&amp;""),'Référentiel Articles'!$A$2:$F$634,6,FALSE),""))</f>
      </c>
      <c r="J19598" s="90">
        <f>IF(OR($E19598="",$H19598=""),"",$H19598*$I19598)</f>
      </c>
      <c r="K19598" s="87" t="str">
        <v/>
      </c>
    </row>
    <row r="19599">
      <c r="A19599" s="74" t="str">
        <v/>
      </c>
      <c r="B19599" s="74" t="str">
        <v/>
      </c>
      <c r="C19599" s="75">
        <f>IF($E19599="","",IFERROR(VLOOKUP(TRIM(E19599&amp;""),'Référentiel Articles'!$A$2:$F$634,2,FALSE),""))</f>
      </c>
      <c r="D19599" s="75">
        <f>IF($E19599="","",IFERROR(VLOOKUP(TRIM(E19599&amp;""),'Référentiel Articles'!$A$2:$F$634,3,FALSE),""))</f>
      </c>
      <c r="E19599" s="74" t="str">
        <v/>
      </c>
      <c r="F19599" s="75">
        <f>IF($E19599="","",IFERROR(VLOOKUP(TRIM(E19599&amp;""),'Référentiel Articles'!$A$2:$F$634,4,FALSE),""))</f>
      </c>
      <c r="G19599" s="76">
        <f>IF($E19599="","",IFERROR(VLOOKUP(TRIM(E19599&amp;""),'Référentiel Articles'!$A$2:$F$634,5,FALSE),""))</f>
      </c>
      <c r="H19599" s="77" t="str">
        <v/>
      </c>
      <c r="I19599" s="76">
        <f>IF($E19599="","",IFERROR(VLOOKUP(TRIM(E19599&amp;""),'Référentiel Articles'!$A$2:$F$634,6,FALSE),""))</f>
      </c>
      <c r="J19599" s="78">
        <f>IF(OR($E19599="",$H19599=""),"",$H19599*$I19599)</f>
      </c>
      <c r="K19599" s="79" t="str">
        <v/>
      </c>
    </row>
    <row r="19600">
      <c r="A19600" s="81" t="str">
        <v/>
      </c>
      <c r="B19600" s="81" t="str">
        <v/>
      </c>
      <c r="C19600" s="83">
        <f>IF($E19600="","",IFERROR(VLOOKUP(TRIM(E19600&amp;""),'Référentiel Articles'!$A$2:$F$634,2,FALSE),""))</f>
      </c>
      <c r="D19600" s="83">
        <f>IF($E19600="","",IFERROR(VLOOKUP(TRIM(E19600&amp;""),'Référentiel Articles'!$A$2:$F$634,3,FALSE),""))</f>
      </c>
      <c r="E19600" s="81" t="str">
        <v/>
      </c>
      <c r="F19600" s="83">
        <f>IF($E19600="","",IFERROR(VLOOKUP(TRIM(E19600&amp;""),'Référentiel Articles'!$A$2:$F$634,4,FALSE),""))</f>
      </c>
      <c r="G19600" s="84">
        <f>IF($E19600="","",IFERROR(VLOOKUP(TRIM(E19600&amp;""),'Référentiel Articles'!$A$2:$F$634,5,FALSE),""))</f>
      </c>
      <c r="H19600" s="85" t="str">
        <v/>
      </c>
      <c r="I19600" s="84">
        <f>IF($E19600="","",IFERROR(VLOOKUP(TRIM(E19600&amp;""),'Référentiel Articles'!$A$2:$F$634,6,FALSE),""))</f>
      </c>
      <c r="J19600" s="90">
        <f>IF(OR($E19600="",$H19600=""),"",$H19600*$I19600)</f>
      </c>
      <c r="K19600" s="87" t="str">
        <v/>
      </c>
    </row>
    <row r="19601">
      <c r="A19601" s="74" t="str">
        <v/>
      </c>
      <c r="B19601" s="74" t="str">
        <v/>
      </c>
      <c r="C19601" s="75">
        <f>IF($E19601="","",IFERROR(VLOOKUP(TRIM(E19601&amp;""),'Référentiel Articles'!$A$2:$F$634,2,FALSE),""))</f>
      </c>
      <c r="D19601" s="75">
        <f>IF($E19601="","",IFERROR(VLOOKUP(TRIM(E19601&amp;""),'Référentiel Articles'!$A$2:$F$634,3,FALSE),""))</f>
      </c>
      <c r="E19601" s="74" t="str">
        <v/>
      </c>
      <c r="F19601" s="75">
        <f>IF($E19601="","",IFERROR(VLOOKUP(TRIM(E19601&amp;""),'Référentiel Articles'!$A$2:$F$634,4,FALSE),""))</f>
      </c>
      <c r="G19601" s="76">
        <f>IF($E19601="","",IFERROR(VLOOKUP(TRIM(E19601&amp;""),'Référentiel Articles'!$A$2:$F$634,5,FALSE),""))</f>
      </c>
      <c r="H19601" s="77" t="str">
        <v/>
      </c>
      <c r="I19601" s="76">
        <f>IF($E19601="","",IFERROR(VLOOKUP(TRIM(E19601&amp;""),'Référentiel Articles'!$A$2:$F$634,6,FALSE),""))</f>
      </c>
      <c r="J19601" s="78">
        <f>IF(OR($E19601="",$H19601=""),"",$H19601*$I19601)</f>
      </c>
      <c r="K19601" s="79" t="str">
        <v/>
      </c>
    </row>
    <row r="19602">
      <c r="A19602" s="81" t="str">
        <v/>
      </c>
      <c r="B19602" s="81" t="str">
        <v/>
      </c>
      <c r="C19602" s="83">
        <f>IF($E19602="","",IFERROR(VLOOKUP(TRIM(E19602&amp;""),'Référentiel Articles'!$A$2:$F$634,2,FALSE),""))</f>
      </c>
      <c r="D19602" s="83">
        <f>IF($E19602="","",IFERROR(VLOOKUP(TRIM(E19602&amp;""),'Référentiel Articles'!$A$2:$F$634,3,FALSE),""))</f>
      </c>
      <c r="E19602" s="81" t="str">
        <v/>
      </c>
      <c r="F19602" s="83">
        <f>IF($E19602="","",IFERROR(VLOOKUP(TRIM(E19602&amp;""),'Référentiel Articles'!$A$2:$F$634,4,FALSE),""))</f>
      </c>
      <c r="G19602" s="84">
        <f>IF($E19602="","",IFERROR(VLOOKUP(TRIM(E19602&amp;""),'Référentiel Articles'!$A$2:$F$634,5,FALSE),""))</f>
      </c>
      <c r="H19602" s="85" t="str">
        <v/>
      </c>
      <c r="I19602" s="84">
        <f>IF($E19602="","",IFERROR(VLOOKUP(TRIM(E19602&amp;""),'Référentiel Articles'!$A$2:$F$634,6,FALSE),""))</f>
      </c>
      <c r="J19602" s="90">
        <f>IF(OR($E19602="",$H19602=""),"",$H19602*$I19602)</f>
      </c>
      <c r="K19602" s="87" t="str">
        <v/>
      </c>
    </row>
    <row r="19603">
      <c r="A19603" s="74" t="str">
        <v/>
      </c>
      <c r="B19603" s="74" t="str">
        <v/>
      </c>
      <c r="C19603" s="75">
        <f>IF($E19603="","",IFERROR(VLOOKUP(TRIM(E19603&amp;""),'Référentiel Articles'!$A$2:$F$634,2,FALSE),""))</f>
      </c>
      <c r="D19603" s="75">
        <f>IF($E19603="","",IFERROR(VLOOKUP(TRIM(E19603&amp;""),'Référentiel Articles'!$A$2:$F$634,3,FALSE),""))</f>
      </c>
      <c r="E19603" s="74" t="str">
        <v/>
      </c>
      <c r="F19603" s="75">
        <f>IF($E19603="","",IFERROR(VLOOKUP(TRIM(E19603&amp;""),'Référentiel Articles'!$A$2:$F$634,4,FALSE),""))</f>
      </c>
      <c r="G19603" s="76">
        <f>IF($E19603="","",IFERROR(VLOOKUP(TRIM(E19603&amp;""),'Référentiel Articles'!$A$2:$F$634,5,FALSE),""))</f>
      </c>
      <c r="H19603" s="77" t="str">
        <v/>
      </c>
      <c r="I19603" s="76">
        <f>IF($E19603="","",IFERROR(VLOOKUP(TRIM(E19603&amp;""),'Référentiel Articles'!$A$2:$F$634,6,FALSE),""))</f>
      </c>
      <c r="J19603" s="78">
        <f>IF(OR($E19603="",$H19603=""),"",$H19603*$I19603)</f>
      </c>
      <c r="K19603" s="79" t="str">
        <v/>
      </c>
    </row>
    <row r="19604">
      <c r="A19604" s="81" t="str">
        <v/>
      </c>
      <c r="B19604" s="81" t="str">
        <v/>
      </c>
      <c r="C19604" s="83">
        <f>IF($E19604="","",IFERROR(VLOOKUP(TRIM(E19604&amp;""),'Référentiel Articles'!$A$2:$F$634,2,FALSE),""))</f>
      </c>
      <c r="D19604" s="83">
        <f>IF($E19604="","",IFERROR(VLOOKUP(TRIM(E19604&amp;""),'Référentiel Articles'!$A$2:$F$634,3,FALSE),""))</f>
      </c>
      <c r="E19604" s="81" t="str">
        <v/>
      </c>
      <c r="F19604" s="83">
        <f>IF($E19604="","",IFERROR(VLOOKUP(TRIM(E19604&amp;""),'Référentiel Articles'!$A$2:$F$634,4,FALSE),""))</f>
      </c>
      <c r="G19604" s="84">
        <f>IF($E19604="","",IFERROR(VLOOKUP(TRIM(E19604&amp;""),'Référentiel Articles'!$A$2:$F$634,5,FALSE),""))</f>
      </c>
      <c r="H19604" s="85" t="str">
        <v/>
      </c>
      <c r="I19604" s="84">
        <f>IF($E19604="","",IFERROR(VLOOKUP(TRIM(E19604&amp;""),'Référentiel Articles'!$A$2:$F$634,6,FALSE),""))</f>
      </c>
      <c r="J19604" s="90">
        <f>IF(OR($E19604="",$H19604=""),"",$H19604*$I19604)</f>
      </c>
      <c r="K19604" s="87" t="str">
        <v/>
      </c>
    </row>
    <row r="19605">
      <c r="A19605" s="74" t="str">
        <v/>
      </c>
      <c r="B19605" s="74" t="str">
        <v/>
      </c>
      <c r="C19605" s="75">
        <f>IF($E19605="","",IFERROR(VLOOKUP(TRIM(E19605&amp;""),'Référentiel Articles'!$A$2:$F$634,2,FALSE),""))</f>
      </c>
      <c r="D19605" s="75">
        <f>IF($E19605="","",IFERROR(VLOOKUP(TRIM(E19605&amp;""),'Référentiel Articles'!$A$2:$F$634,3,FALSE),""))</f>
      </c>
      <c r="E19605" s="74" t="str">
        <v/>
      </c>
      <c r="F19605" s="75">
        <f>IF($E19605="","",IFERROR(VLOOKUP(TRIM(E19605&amp;""),'Référentiel Articles'!$A$2:$F$634,4,FALSE),""))</f>
      </c>
      <c r="G19605" s="76">
        <f>IF($E19605="","",IFERROR(VLOOKUP(TRIM(E19605&amp;""),'Référentiel Articles'!$A$2:$F$634,5,FALSE),""))</f>
      </c>
      <c r="H19605" s="77" t="str">
        <v/>
      </c>
      <c r="I19605" s="76">
        <f>IF($E19605="","",IFERROR(VLOOKUP(TRIM(E19605&amp;""),'Référentiel Articles'!$A$2:$F$634,6,FALSE),""))</f>
      </c>
      <c r="J19605" s="78">
        <f>IF(OR($E19605="",$H19605=""),"",$H19605*$I19605)</f>
      </c>
      <c r="K19605" s="79" t="str">
        <v/>
      </c>
    </row>
    <row r="19606">
      <c r="A19606" s="81" t="str">
        <v/>
      </c>
      <c r="B19606" s="81" t="str">
        <v/>
      </c>
      <c r="C19606" s="83">
        <f>IF($E19606="","",IFERROR(VLOOKUP(TRIM(E19606&amp;""),'Référentiel Articles'!$A$2:$F$634,2,FALSE),""))</f>
      </c>
      <c r="D19606" s="83">
        <f>IF($E19606="","",IFERROR(VLOOKUP(TRIM(E19606&amp;""),'Référentiel Articles'!$A$2:$F$634,3,FALSE),""))</f>
      </c>
      <c r="E19606" s="81" t="str">
        <v/>
      </c>
      <c r="F19606" s="83">
        <f>IF($E19606="","",IFERROR(VLOOKUP(TRIM(E19606&amp;""),'Référentiel Articles'!$A$2:$F$634,4,FALSE),""))</f>
      </c>
      <c r="G19606" s="84">
        <f>IF($E19606="","",IFERROR(VLOOKUP(TRIM(E19606&amp;""),'Référentiel Articles'!$A$2:$F$634,5,FALSE),""))</f>
      </c>
      <c r="H19606" s="85" t="str">
        <v/>
      </c>
      <c r="I19606" s="84">
        <f>IF($E19606="","",IFERROR(VLOOKUP(TRIM(E19606&amp;""),'Référentiel Articles'!$A$2:$F$634,6,FALSE),""))</f>
      </c>
      <c r="J19606" s="90">
        <f>IF(OR($E19606="",$H19606=""),"",$H19606*$I19606)</f>
      </c>
      <c r="K19606" s="87" t="str">
        <v/>
      </c>
    </row>
    <row r="19607">
      <c r="A19607" s="74" t="str">
        <v/>
      </c>
      <c r="B19607" s="74" t="str">
        <v/>
      </c>
      <c r="C19607" s="75">
        <f>IF($E19607="","",IFERROR(VLOOKUP(TRIM(E19607&amp;""),'Référentiel Articles'!$A$2:$F$634,2,FALSE),""))</f>
      </c>
      <c r="D19607" s="75">
        <f>IF($E19607="","",IFERROR(VLOOKUP(TRIM(E19607&amp;""),'Référentiel Articles'!$A$2:$F$634,3,FALSE),""))</f>
      </c>
      <c r="E19607" s="74" t="str">
        <v/>
      </c>
      <c r="F19607" s="75">
        <f>IF($E19607="","",IFERROR(VLOOKUP(TRIM(E19607&amp;""),'Référentiel Articles'!$A$2:$F$634,4,FALSE),""))</f>
      </c>
      <c r="G19607" s="76">
        <f>IF($E19607="","",IFERROR(VLOOKUP(TRIM(E19607&amp;""),'Référentiel Articles'!$A$2:$F$634,5,FALSE),""))</f>
      </c>
      <c r="H19607" s="77" t="str">
        <v/>
      </c>
      <c r="I19607" s="76">
        <f>IF($E19607="","",IFERROR(VLOOKUP(TRIM(E19607&amp;""),'Référentiel Articles'!$A$2:$F$634,6,FALSE),""))</f>
      </c>
      <c r="J19607" s="78">
        <f>IF(OR($E19607="",$H19607=""),"",$H19607*$I19607)</f>
      </c>
      <c r="K19607" s="79" t="str">
        <v/>
      </c>
    </row>
    <row r="19608">
      <c r="A19608" s="81" t="str">
        <v/>
      </c>
      <c r="B19608" s="81" t="str">
        <v/>
      </c>
      <c r="C19608" s="83">
        <f>IF($E19608="","",IFERROR(VLOOKUP(TRIM(E19608&amp;""),'Référentiel Articles'!$A$2:$F$634,2,FALSE),""))</f>
      </c>
      <c r="D19608" s="83">
        <f>IF($E19608="","",IFERROR(VLOOKUP(TRIM(E19608&amp;""),'Référentiel Articles'!$A$2:$F$634,3,FALSE),""))</f>
      </c>
      <c r="E19608" s="81" t="str">
        <v/>
      </c>
      <c r="F19608" s="83">
        <f>IF($E19608="","",IFERROR(VLOOKUP(TRIM(E19608&amp;""),'Référentiel Articles'!$A$2:$F$634,4,FALSE),""))</f>
      </c>
      <c r="G19608" s="84">
        <f>IF($E19608="","",IFERROR(VLOOKUP(TRIM(E19608&amp;""),'Référentiel Articles'!$A$2:$F$634,5,FALSE),""))</f>
      </c>
      <c r="H19608" s="85" t="str">
        <v/>
      </c>
      <c r="I19608" s="84">
        <f>IF($E19608="","",IFERROR(VLOOKUP(TRIM(E19608&amp;""),'Référentiel Articles'!$A$2:$F$634,6,FALSE),""))</f>
      </c>
      <c r="J19608" s="90">
        <f>IF(OR($E19608="",$H19608=""),"",$H19608*$I19608)</f>
      </c>
      <c r="K19608" s="87" t="str">
        <v/>
      </c>
    </row>
    <row r="19609">
      <c r="A19609" s="74" t="str">
        <v/>
      </c>
      <c r="B19609" s="74" t="str">
        <v/>
      </c>
      <c r="C19609" s="75">
        <f>IF($E19609="","",IFERROR(VLOOKUP(TRIM(E19609&amp;""),'Référentiel Articles'!$A$2:$F$634,2,FALSE),""))</f>
      </c>
      <c r="D19609" s="75">
        <f>IF($E19609="","",IFERROR(VLOOKUP(TRIM(E19609&amp;""),'Référentiel Articles'!$A$2:$F$634,3,FALSE),""))</f>
      </c>
      <c r="E19609" s="74" t="str">
        <v/>
      </c>
      <c r="F19609" s="75">
        <f>IF($E19609="","",IFERROR(VLOOKUP(TRIM(E19609&amp;""),'Référentiel Articles'!$A$2:$F$634,4,FALSE),""))</f>
      </c>
      <c r="G19609" s="76">
        <f>IF($E19609="","",IFERROR(VLOOKUP(TRIM(E19609&amp;""),'Référentiel Articles'!$A$2:$F$634,5,FALSE),""))</f>
      </c>
      <c r="H19609" s="77" t="str">
        <v/>
      </c>
      <c r="I19609" s="76">
        <f>IF($E19609="","",IFERROR(VLOOKUP(TRIM(E19609&amp;""),'Référentiel Articles'!$A$2:$F$634,6,FALSE),""))</f>
      </c>
      <c r="J19609" s="78">
        <f>IF(OR($E19609="",$H19609=""),"",$H19609*$I19609)</f>
      </c>
      <c r="K19609" s="79" t="str">
        <v/>
      </c>
    </row>
    <row r="19610">
      <c r="A19610" s="81" t="str">
        <v/>
      </c>
      <c r="B19610" s="81" t="str">
        <v/>
      </c>
      <c r="C19610" s="83">
        <f>IF($E19610="","",IFERROR(VLOOKUP(TRIM(E19610&amp;""),'Référentiel Articles'!$A$2:$F$634,2,FALSE),""))</f>
      </c>
      <c r="D19610" s="83">
        <f>IF($E19610="","",IFERROR(VLOOKUP(TRIM(E19610&amp;""),'Référentiel Articles'!$A$2:$F$634,3,FALSE),""))</f>
      </c>
      <c r="E19610" s="81" t="str">
        <v/>
      </c>
      <c r="F19610" s="83">
        <f>IF($E19610="","",IFERROR(VLOOKUP(TRIM(E19610&amp;""),'Référentiel Articles'!$A$2:$F$634,4,FALSE),""))</f>
      </c>
      <c r="G19610" s="84">
        <f>IF($E19610="","",IFERROR(VLOOKUP(TRIM(E19610&amp;""),'Référentiel Articles'!$A$2:$F$634,5,FALSE),""))</f>
      </c>
      <c r="H19610" s="85" t="str">
        <v/>
      </c>
      <c r="I19610" s="84">
        <f>IF($E19610="","",IFERROR(VLOOKUP(TRIM(E19610&amp;""),'Référentiel Articles'!$A$2:$F$634,6,FALSE),""))</f>
      </c>
      <c r="J19610" s="90">
        <f>IF(OR($E19610="",$H19610=""),"",$H19610*$I19610)</f>
      </c>
      <c r="K19610" s="87" t="str">
        <v/>
      </c>
    </row>
    <row r="19611">
      <c r="A19611" s="74" t="str">
        <v/>
      </c>
      <c r="B19611" s="74" t="str">
        <v/>
      </c>
      <c r="C19611" s="75">
        <f>IF($E19611="","",IFERROR(VLOOKUP(TRIM(E19611&amp;""),'Référentiel Articles'!$A$2:$F$634,2,FALSE),""))</f>
      </c>
      <c r="D19611" s="75">
        <f>IF($E19611="","",IFERROR(VLOOKUP(TRIM(E19611&amp;""),'Référentiel Articles'!$A$2:$F$634,3,FALSE),""))</f>
      </c>
      <c r="E19611" s="74" t="str">
        <v/>
      </c>
      <c r="F19611" s="75">
        <f>IF($E19611="","",IFERROR(VLOOKUP(TRIM(E19611&amp;""),'Référentiel Articles'!$A$2:$F$634,4,FALSE),""))</f>
      </c>
      <c r="G19611" s="76">
        <f>IF($E19611="","",IFERROR(VLOOKUP(TRIM(E19611&amp;""),'Référentiel Articles'!$A$2:$F$634,5,FALSE),""))</f>
      </c>
      <c r="H19611" s="77" t="str">
        <v/>
      </c>
      <c r="I19611" s="76">
        <f>IF($E19611="","",IFERROR(VLOOKUP(TRIM(E19611&amp;""),'Référentiel Articles'!$A$2:$F$634,6,FALSE),""))</f>
      </c>
      <c r="J19611" s="78">
        <f>IF(OR($E19611="",$H19611=""),"",$H19611*$I19611)</f>
      </c>
      <c r="K19611" s="79" t="str">
        <v/>
      </c>
    </row>
    <row r="19612">
      <c r="A19612" s="81" t="str">
        <v/>
      </c>
      <c r="B19612" s="81" t="str">
        <v/>
      </c>
      <c r="C19612" s="83">
        <f>IF($E19612="","",IFERROR(VLOOKUP(TRIM(E19612&amp;""),'Référentiel Articles'!$A$2:$F$634,2,FALSE),""))</f>
      </c>
      <c r="D19612" s="83">
        <f>IF($E19612="","",IFERROR(VLOOKUP(TRIM(E19612&amp;""),'Référentiel Articles'!$A$2:$F$634,3,FALSE),""))</f>
      </c>
      <c r="E19612" s="81" t="str">
        <v/>
      </c>
      <c r="F19612" s="83">
        <f>IF($E19612="","",IFERROR(VLOOKUP(TRIM(E19612&amp;""),'Référentiel Articles'!$A$2:$F$634,4,FALSE),""))</f>
      </c>
      <c r="G19612" s="84">
        <f>IF($E19612="","",IFERROR(VLOOKUP(TRIM(E19612&amp;""),'Référentiel Articles'!$A$2:$F$634,5,FALSE),""))</f>
      </c>
      <c r="H19612" s="85" t="str">
        <v/>
      </c>
      <c r="I19612" s="84">
        <f>IF($E19612="","",IFERROR(VLOOKUP(TRIM(E19612&amp;""),'Référentiel Articles'!$A$2:$F$634,6,FALSE),""))</f>
      </c>
      <c r="J19612" s="90">
        <f>IF(OR($E19612="",$H19612=""),"",$H19612*$I19612)</f>
      </c>
      <c r="K19612" s="87" t="str">
        <v/>
      </c>
    </row>
    <row r="19613">
      <c r="A19613" s="74" t="str">
        <v/>
      </c>
      <c r="B19613" s="74" t="str">
        <v/>
      </c>
      <c r="C19613" s="75">
        <f>IF($E19613="","",IFERROR(VLOOKUP(TRIM(E19613&amp;""),'Référentiel Articles'!$A$2:$F$634,2,FALSE),""))</f>
      </c>
      <c r="D19613" s="75">
        <f>IF($E19613="","",IFERROR(VLOOKUP(TRIM(E19613&amp;""),'Référentiel Articles'!$A$2:$F$634,3,FALSE),""))</f>
      </c>
      <c r="E19613" s="74" t="str">
        <v/>
      </c>
      <c r="F19613" s="75">
        <f>IF($E19613="","",IFERROR(VLOOKUP(TRIM(E19613&amp;""),'Référentiel Articles'!$A$2:$F$634,4,FALSE),""))</f>
      </c>
      <c r="G19613" s="76">
        <f>IF($E19613="","",IFERROR(VLOOKUP(TRIM(E19613&amp;""),'Référentiel Articles'!$A$2:$F$634,5,FALSE),""))</f>
      </c>
      <c r="H19613" s="77" t="str">
        <v/>
      </c>
      <c r="I19613" s="76">
        <f>IF($E19613="","",IFERROR(VLOOKUP(TRIM(E19613&amp;""),'Référentiel Articles'!$A$2:$F$634,6,FALSE),""))</f>
      </c>
      <c r="J19613" s="78">
        <f>IF(OR($E19613="",$H19613=""),"",$H19613*$I19613)</f>
      </c>
      <c r="K19613" s="79" t="str">
        <v/>
      </c>
    </row>
    <row r="19614">
      <c r="A19614" s="81" t="str">
        <v/>
      </c>
      <c r="B19614" s="81" t="str">
        <v/>
      </c>
      <c r="C19614" s="83">
        <f>IF($E19614="","",IFERROR(VLOOKUP(TRIM(E19614&amp;""),'Référentiel Articles'!$A$2:$F$634,2,FALSE),""))</f>
      </c>
      <c r="D19614" s="83">
        <f>IF($E19614="","",IFERROR(VLOOKUP(TRIM(E19614&amp;""),'Référentiel Articles'!$A$2:$F$634,3,FALSE),""))</f>
      </c>
      <c r="E19614" s="81" t="str">
        <v/>
      </c>
      <c r="F19614" s="83">
        <f>IF($E19614="","",IFERROR(VLOOKUP(TRIM(E19614&amp;""),'Référentiel Articles'!$A$2:$F$634,4,FALSE),""))</f>
      </c>
      <c r="G19614" s="84">
        <f>IF($E19614="","",IFERROR(VLOOKUP(TRIM(E19614&amp;""),'Référentiel Articles'!$A$2:$F$634,5,FALSE),""))</f>
      </c>
      <c r="H19614" s="85" t="str">
        <v/>
      </c>
      <c r="I19614" s="84">
        <f>IF($E19614="","",IFERROR(VLOOKUP(TRIM(E19614&amp;""),'Référentiel Articles'!$A$2:$F$634,6,FALSE),""))</f>
      </c>
      <c r="J19614" s="90">
        <f>IF(OR($E19614="",$H19614=""),"",$H19614*$I19614)</f>
      </c>
      <c r="K19614" s="87" t="str">
        <v/>
      </c>
    </row>
    <row r="19615">
      <c r="A19615" s="74" t="str">
        <v/>
      </c>
      <c r="B19615" s="74" t="str">
        <v/>
      </c>
      <c r="C19615" s="75">
        <f>IF($E19615="","",IFERROR(VLOOKUP(TRIM(E19615&amp;""),'Référentiel Articles'!$A$2:$F$634,2,FALSE),""))</f>
      </c>
      <c r="D19615" s="75">
        <f>IF($E19615="","",IFERROR(VLOOKUP(TRIM(E19615&amp;""),'Référentiel Articles'!$A$2:$F$634,3,FALSE),""))</f>
      </c>
      <c r="E19615" s="74" t="str">
        <v/>
      </c>
      <c r="F19615" s="75">
        <f>IF($E19615="","",IFERROR(VLOOKUP(TRIM(E19615&amp;""),'Référentiel Articles'!$A$2:$F$634,4,FALSE),""))</f>
      </c>
      <c r="G19615" s="76">
        <f>IF($E19615="","",IFERROR(VLOOKUP(TRIM(E19615&amp;""),'Référentiel Articles'!$A$2:$F$634,5,FALSE),""))</f>
      </c>
      <c r="H19615" s="77" t="str">
        <v/>
      </c>
      <c r="I19615" s="76">
        <f>IF($E19615="","",IFERROR(VLOOKUP(TRIM(E19615&amp;""),'Référentiel Articles'!$A$2:$F$634,6,FALSE),""))</f>
      </c>
      <c r="J19615" s="78">
        <f>IF(OR($E19615="",$H19615=""),"",$H19615*$I19615)</f>
      </c>
      <c r="K19615" s="79" t="str">
        <v/>
      </c>
    </row>
    <row r="19616">
      <c r="A19616" s="81" t="str">
        <v/>
      </c>
      <c r="B19616" s="81" t="str">
        <v/>
      </c>
      <c r="C19616" s="83">
        <f>IF($E19616="","",IFERROR(VLOOKUP(TRIM(E19616&amp;""),'Référentiel Articles'!$A$2:$F$634,2,FALSE),""))</f>
      </c>
      <c r="D19616" s="83">
        <f>IF($E19616="","",IFERROR(VLOOKUP(TRIM(E19616&amp;""),'Référentiel Articles'!$A$2:$F$634,3,FALSE),""))</f>
      </c>
      <c r="E19616" s="81" t="str">
        <v/>
      </c>
      <c r="F19616" s="83">
        <f>IF($E19616="","",IFERROR(VLOOKUP(TRIM(E19616&amp;""),'Référentiel Articles'!$A$2:$F$634,4,FALSE),""))</f>
      </c>
      <c r="G19616" s="84">
        <f>IF($E19616="","",IFERROR(VLOOKUP(TRIM(E19616&amp;""),'Référentiel Articles'!$A$2:$F$634,5,FALSE),""))</f>
      </c>
      <c r="H19616" s="85" t="str">
        <v/>
      </c>
      <c r="I19616" s="84">
        <f>IF($E19616="","",IFERROR(VLOOKUP(TRIM(E19616&amp;""),'Référentiel Articles'!$A$2:$F$634,6,FALSE),""))</f>
      </c>
      <c r="J19616" s="90">
        <f>IF(OR($E19616="",$H19616=""),"",$H19616*$I19616)</f>
      </c>
      <c r="K19616" s="87" t="str">
        <v/>
      </c>
    </row>
    <row r="19617">
      <c r="A19617" s="74" t="str">
        <v/>
      </c>
      <c r="B19617" s="74" t="str">
        <v/>
      </c>
      <c r="C19617" s="75">
        <f>IF($E19617="","",IFERROR(VLOOKUP(TRIM(E19617&amp;""),'Référentiel Articles'!$A$2:$F$634,2,FALSE),""))</f>
      </c>
      <c r="D19617" s="75">
        <f>IF($E19617="","",IFERROR(VLOOKUP(TRIM(E19617&amp;""),'Référentiel Articles'!$A$2:$F$634,3,FALSE),""))</f>
      </c>
      <c r="E19617" s="74" t="str">
        <v/>
      </c>
      <c r="F19617" s="75">
        <f>IF($E19617="","",IFERROR(VLOOKUP(TRIM(E19617&amp;""),'Référentiel Articles'!$A$2:$F$634,4,FALSE),""))</f>
      </c>
      <c r="G19617" s="76">
        <f>IF($E19617="","",IFERROR(VLOOKUP(TRIM(E19617&amp;""),'Référentiel Articles'!$A$2:$F$634,5,FALSE),""))</f>
      </c>
      <c r="H19617" s="77" t="str">
        <v/>
      </c>
      <c r="I19617" s="76">
        <f>IF($E19617="","",IFERROR(VLOOKUP(TRIM(E19617&amp;""),'Référentiel Articles'!$A$2:$F$634,6,FALSE),""))</f>
      </c>
      <c r="J19617" s="78">
        <f>IF(OR($E19617="",$H19617=""),"",$H19617*$I19617)</f>
      </c>
      <c r="K19617" s="79" t="str">
        <v/>
      </c>
    </row>
    <row r="19618">
      <c r="A19618" s="81" t="str">
        <v/>
      </c>
      <c r="B19618" s="81" t="str">
        <v/>
      </c>
      <c r="C19618" s="83">
        <f>IF($E19618="","",IFERROR(VLOOKUP(TRIM(E19618&amp;""),'Référentiel Articles'!$A$2:$F$634,2,FALSE),""))</f>
      </c>
      <c r="D19618" s="83">
        <f>IF($E19618="","",IFERROR(VLOOKUP(TRIM(E19618&amp;""),'Référentiel Articles'!$A$2:$F$634,3,FALSE),""))</f>
      </c>
      <c r="E19618" s="81" t="str">
        <v/>
      </c>
      <c r="F19618" s="83">
        <f>IF($E19618="","",IFERROR(VLOOKUP(TRIM(E19618&amp;""),'Référentiel Articles'!$A$2:$F$634,4,FALSE),""))</f>
      </c>
      <c r="G19618" s="84">
        <f>IF($E19618="","",IFERROR(VLOOKUP(TRIM(E19618&amp;""),'Référentiel Articles'!$A$2:$F$634,5,FALSE),""))</f>
      </c>
      <c r="H19618" s="85" t="str">
        <v/>
      </c>
      <c r="I19618" s="84">
        <f>IF($E19618="","",IFERROR(VLOOKUP(TRIM(E19618&amp;""),'Référentiel Articles'!$A$2:$F$634,6,FALSE),""))</f>
      </c>
      <c r="J19618" s="90">
        <f>IF(OR($E19618="",$H19618=""),"",$H19618*$I19618)</f>
      </c>
      <c r="K19618" s="87" t="str">
        <v/>
      </c>
    </row>
    <row r="19619">
      <c r="A19619" s="74" t="str">
        <v/>
      </c>
      <c r="B19619" s="74" t="str">
        <v/>
      </c>
      <c r="C19619" s="75">
        <f>IF($E19619="","",IFERROR(VLOOKUP(TRIM(E19619&amp;""),'Référentiel Articles'!$A$2:$F$634,2,FALSE),""))</f>
      </c>
      <c r="D19619" s="75">
        <f>IF($E19619="","",IFERROR(VLOOKUP(TRIM(E19619&amp;""),'Référentiel Articles'!$A$2:$F$634,3,FALSE),""))</f>
      </c>
      <c r="E19619" s="74" t="str">
        <v/>
      </c>
      <c r="F19619" s="75">
        <f>IF($E19619="","",IFERROR(VLOOKUP(TRIM(E19619&amp;""),'Référentiel Articles'!$A$2:$F$634,4,FALSE),""))</f>
      </c>
      <c r="G19619" s="76">
        <f>IF($E19619="","",IFERROR(VLOOKUP(TRIM(E19619&amp;""),'Référentiel Articles'!$A$2:$F$634,5,FALSE),""))</f>
      </c>
      <c r="H19619" s="77" t="str">
        <v/>
      </c>
      <c r="I19619" s="76">
        <f>IF($E19619="","",IFERROR(VLOOKUP(TRIM(E19619&amp;""),'Référentiel Articles'!$A$2:$F$634,6,FALSE),""))</f>
      </c>
      <c r="J19619" s="78">
        <f>IF(OR($E19619="",$H19619=""),"",$H19619*$I19619)</f>
      </c>
      <c r="K19619" s="79" t="str">
        <v/>
      </c>
    </row>
    <row r="19620">
      <c r="A19620" s="81" t="str">
        <v/>
      </c>
      <c r="B19620" s="81" t="str">
        <v/>
      </c>
      <c r="C19620" s="83">
        <f>IF($E19620="","",IFERROR(VLOOKUP(TRIM(E19620&amp;""),'Référentiel Articles'!$A$2:$F$634,2,FALSE),""))</f>
      </c>
      <c r="D19620" s="83">
        <f>IF($E19620="","",IFERROR(VLOOKUP(TRIM(E19620&amp;""),'Référentiel Articles'!$A$2:$F$634,3,FALSE),""))</f>
      </c>
      <c r="E19620" s="81" t="str">
        <v/>
      </c>
      <c r="F19620" s="83">
        <f>IF($E19620="","",IFERROR(VLOOKUP(TRIM(E19620&amp;""),'Référentiel Articles'!$A$2:$F$634,4,FALSE),""))</f>
      </c>
      <c r="G19620" s="84">
        <f>IF($E19620="","",IFERROR(VLOOKUP(TRIM(E19620&amp;""),'Référentiel Articles'!$A$2:$F$634,5,FALSE),""))</f>
      </c>
      <c r="H19620" s="85" t="str">
        <v/>
      </c>
      <c r="I19620" s="84">
        <f>IF($E19620="","",IFERROR(VLOOKUP(TRIM(E19620&amp;""),'Référentiel Articles'!$A$2:$F$634,6,FALSE),""))</f>
      </c>
      <c r="J19620" s="90">
        <f>IF(OR($E19620="",$H19620=""),"",$H19620*$I19620)</f>
      </c>
      <c r="K19620" s="87" t="str">
        <v/>
      </c>
    </row>
    <row r="19621">
      <c r="A19621" s="74" t="str">
        <v/>
      </c>
      <c r="B19621" s="74" t="str">
        <v/>
      </c>
      <c r="C19621" s="75">
        <f>IF($E19621="","",IFERROR(VLOOKUP(TRIM(E19621&amp;""),'Référentiel Articles'!$A$2:$F$634,2,FALSE),""))</f>
      </c>
      <c r="D19621" s="75">
        <f>IF($E19621="","",IFERROR(VLOOKUP(TRIM(E19621&amp;""),'Référentiel Articles'!$A$2:$F$634,3,FALSE),""))</f>
      </c>
      <c r="E19621" s="74" t="str">
        <v/>
      </c>
      <c r="F19621" s="75">
        <f>IF($E19621="","",IFERROR(VLOOKUP(TRIM(E19621&amp;""),'Référentiel Articles'!$A$2:$F$634,4,FALSE),""))</f>
      </c>
      <c r="G19621" s="76">
        <f>IF($E19621="","",IFERROR(VLOOKUP(TRIM(E19621&amp;""),'Référentiel Articles'!$A$2:$F$634,5,FALSE),""))</f>
      </c>
      <c r="H19621" s="77" t="str">
        <v/>
      </c>
      <c r="I19621" s="76">
        <f>IF($E19621="","",IFERROR(VLOOKUP(TRIM(E19621&amp;""),'Référentiel Articles'!$A$2:$F$634,6,FALSE),""))</f>
      </c>
      <c r="J19621" s="78">
        <f>IF(OR($E19621="",$H19621=""),"",$H19621*$I19621)</f>
      </c>
      <c r="K19621" s="79" t="str">
        <v/>
      </c>
    </row>
    <row r="19622">
      <c r="A19622" s="81" t="str">
        <v/>
      </c>
      <c r="B19622" s="81" t="str">
        <v/>
      </c>
      <c r="C19622" s="83">
        <f>IF($E19622="","",IFERROR(VLOOKUP(TRIM(E19622&amp;""),'Référentiel Articles'!$A$2:$F$634,2,FALSE),""))</f>
      </c>
      <c r="D19622" s="83">
        <f>IF($E19622="","",IFERROR(VLOOKUP(TRIM(E19622&amp;""),'Référentiel Articles'!$A$2:$F$634,3,FALSE),""))</f>
      </c>
      <c r="E19622" s="81" t="str">
        <v/>
      </c>
      <c r="F19622" s="83">
        <f>IF($E19622="","",IFERROR(VLOOKUP(TRIM(E19622&amp;""),'Référentiel Articles'!$A$2:$F$634,4,FALSE),""))</f>
      </c>
      <c r="G19622" s="84">
        <f>IF($E19622="","",IFERROR(VLOOKUP(TRIM(E19622&amp;""),'Référentiel Articles'!$A$2:$F$634,5,FALSE),""))</f>
      </c>
      <c r="H19622" s="85" t="str">
        <v/>
      </c>
      <c r="I19622" s="84">
        <f>IF($E19622="","",IFERROR(VLOOKUP(TRIM(E19622&amp;""),'Référentiel Articles'!$A$2:$F$634,6,FALSE),""))</f>
      </c>
      <c r="J19622" s="90">
        <f>IF(OR($E19622="",$H19622=""),"",$H19622*$I19622)</f>
      </c>
      <c r="K19622" s="87" t="str">
        <v/>
      </c>
    </row>
    <row r="19623">
      <c r="A19623" s="74" t="str">
        <v/>
      </c>
      <c r="B19623" s="74" t="str">
        <v/>
      </c>
      <c r="C19623" s="75">
        <f>IF($E19623="","",IFERROR(VLOOKUP(TRIM(E19623&amp;""),'Référentiel Articles'!$A$2:$F$634,2,FALSE),""))</f>
      </c>
      <c r="D19623" s="75">
        <f>IF($E19623="","",IFERROR(VLOOKUP(TRIM(E19623&amp;""),'Référentiel Articles'!$A$2:$F$634,3,FALSE),""))</f>
      </c>
      <c r="E19623" s="74" t="str">
        <v/>
      </c>
      <c r="F19623" s="75">
        <f>IF($E19623="","",IFERROR(VLOOKUP(TRIM(E19623&amp;""),'Référentiel Articles'!$A$2:$F$634,4,FALSE),""))</f>
      </c>
      <c r="G19623" s="76">
        <f>IF($E19623="","",IFERROR(VLOOKUP(TRIM(E19623&amp;""),'Référentiel Articles'!$A$2:$F$634,5,FALSE),""))</f>
      </c>
      <c r="H19623" s="77" t="str">
        <v/>
      </c>
      <c r="I19623" s="76">
        <f>IF($E19623="","",IFERROR(VLOOKUP(TRIM(E19623&amp;""),'Référentiel Articles'!$A$2:$F$634,6,FALSE),""))</f>
      </c>
      <c r="J19623" s="78">
        <f>IF(OR($E19623="",$H19623=""),"",$H19623*$I19623)</f>
      </c>
      <c r="K19623" s="79" t="str">
        <v/>
      </c>
    </row>
    <row r="19624">
      <c r="A19624" s="81" t="str">
        <v/>
      </c>
      <c r="B19624" s="81" t="str">
        <v/>
      </c>
      <c r="C19624" s="83">
        <f>IF($E19624="","",IFERROR(VLOOKUP(TRIM(E19624&amp;""),'Référentiel Articles'!$A$2:$F$634,2,FALSE),""))</f>
      </c>
      <c r="D19624" s="83">
        <f>IF($E19624="","",IFERROR(VLOOKUP(TRIM(E19624&amp;""),'Référentiel Articles'!$A$2:$F$634,3,FALSE),""))</f>
      </c>
      <c r="E19624" s="81" t="str">
        <v/>
      </c>
      <c r="F19624" s="83">
        <f>IF($E19624="","",IFERROR(VLOOKUP(TRIM(E19624&amp;""),'Référentiel Articles'!$A$2:$F$634,4,FALSE),""))</f>
      </c>
      <c r="G19624" s="84">
        <f>IF($E19624="","",IFERROR(VLOOKUP(TRIM(E19624&amp;""),'Référentiel Articles'!$A$2:$F$634,5,FALSE),""))</f>
      </c>
      <c r="H19624" s="85" t="str">
        <v/>
      </c>
      <c r="I19624" s="84">
        <f>IF($E19624="","",IFERROR(VLOOKUP(TRIM(E19624&amp;""),'Référentiel Articles'!$A$2:$F$634,6,FALSE),""))</f>
      </c>
      <c r="J19624" s="90">
        <f>IF(OR($E19624="",$H19624=""),"",$H19624*$I19624)</f>
      </c>
      <c r="K19624" s="87" t="str">
        <v/>
      </c>
    </row>
    <row r="19625">
      <c r="A19625" s="74" t="str">
        <v/>
      </c>
      <c r="B19625" s="74" t="str">
        <v/>
      </c>
      <c r="C19625" s="75">
        <f>IF($E19625="","",IFERROR(VLOOKUP(TRIM(E19625&amp;""),'Référentiel Articles'!$A$2:$F$634,2,FALSE),""))</f>
      </c>
      <c r="D19625" s="75">
        <f>IF($E19625="","",IFERROR(VLOOKUP(TRIM(E19625&amp;""),'Référentiel Articles'!$A$2:$F$634,3,FALSE),""))</f>
      </c>
      <c r="E19625" s="74" t="str">
        <v/>
      </c>
      <c r="F19625" s="75">
        <f>IF($E19625="","",IFERROR(VLOOKUP(TRIM(E19625&amp;""),'Référentiel Articles'!$A$2:$F$634,4,FALSE),""))</f>
      </c>
      <c r="G19625" s="76">
        <f>IF($E19625="","",IFERROR(VLOOKUP(TRIM(E19625&amp;""),'Référentiel Articles'!$A$2:$F$634,5,FALSE),""))</f>
      </c>
      <c r="H19625" s="77" t="str">
        <v/>
      </c>
      <c r="I19625" s="76">
        <f>IF($E19625="","",IFERROR(VLOOKUP(TRIM(E19625&amp;""),'Référentiel Articles'!$A$2:$F$634,6,FALSE),""))</f>
      </c>
      <c r="J19625" s="78">
        <f>IF(OR($E19625="",$H19625=""),"",$H19625*$I19625)</f>
      </c>
      <c r="K19625" s="79" t="str">
        <v/>
      </c>
    </row>
    <row r="19626">
      <c r="A19626" s="81" t="str">
        <v/>
      </c>
      <c r="B19626" s="81" t="str">
        <v/>
      </c>
      <c r="C19626" s="83">
        <f>IF($E19626="","",IFERROR(VLOOKUP(TRIM(E19626&amp;""),'Référentiel Articles'!$A$2:$F$634,2,FALSE),""))</f>
      </c>
      <c r="D19626" s="83">
        <f>IF($E19626="","",IFERROR(VLOOKUP(TRIM(E19626&amp;""),'Référentiel Articles'!$A$2:$F$634,3,FALSE),""))</f>
      </c>
      <c r="E19626" s="81" t="str">
        <v/>
      </c>
      <c r="F19626" s="83">
        <f>IF($E19626="","",IFERROR(VLOOKUP(TRIM(E19626&amp;""),'Référentiel Articles'!$A$2:$F$634,4,FALSE),""))</f>
      </c>
      <c r="G19626" s="84">
        <f>IF($E19626="","",IFERROR(VLOOKUP(TRIM(E19626&amp;""),'Référentiel Articles'!$A$2:$F$634,5,FALSE),""))</f>
      </c>
      <c r="H19626" s="85" t="str">
        <v/>
      </c>
      <c r="I19626" s="84">
        <f>IF($E19626="","",IFERROR(VLOOKUP(TRIM(E19626&amp;""),'Référentiel Articles'!$A$2:$F$634,6,FALSE),""))</f>
      </c>
      <c r="J19626" s="90">
        <f>IF(OR($E19626="",$H19626=""),"",$H19626*$I19626)</f>
      </c>
      <c r="K19626" s="87" t="str">
        <v/>
      </c>
    </row>
    <row r="19627">
      <c r="A19627" s="74" t="str">
        <v/>
      </c>
      <c r="B19627" s="74" t="str">
        <v/>
      </c>
      <c r="C19627" s="75">
        <f>IF($E19627="","",IFERROR(VLOOKUP(TRIM(E19627&amp;""),'Référentiel Articles'!$A$2:$F$634,2,FALSE),""))</f>
      </c>
      <c r="D19627" s="75">
        <f>IF($E19627="","",IFERROR(VLOOKUP(TRIM(E19627&amp;""),'Référentiel Articles'!$A$2:$F$634,3,FALSE),""))</f>
      </c>
      <c r="E19627" s="74" t="str">
        <v/>
      </c>
      <c r="F19627" s="75">
        <f>IF($E19627="","",IFERROR(VLOOKUP(TRIM(E19627&amp;""),'Référentiel Articles'!$A$2:$F$634,4,FALSE),""))</f>
      </c>
      <c r="G19627" s="76">
        <f>IF($E19627="","",IFERROR(VLOOKUP(TRIM(E19627&amp;""),'Référentiel Articles'!$A$2:$F$634,5,FALSE),""))</f>
      </c>
      <c r="H19627" s="77" t="str">
        <v/>
      </c>
      <c r="I19627" s="76">
        <f>IF($E19627="","",IFERROR(VLOOKUP(TRIM(E19627&amp;""),'Référentiel Articles'!$A$2:$F$634,6,FALSE),""))</f>
      </c>
      <c r="J19627" s="78">
        <f>IF(OR($E19627="",$H19627=""),"",$H19627*$I19627)</f>
      </c>
      <c r="K19627" s="79" t="str">
        <v/>
      </c>
    </row>
    <row r="19628">
      <c r="A19628" s="81" t="str">
        <v/>
      </c>
      <c r="B19628" s="81" t="str">
        <v/>
      </c>
      <c r="C19628" s="83">
        <f>IF($E19628="","",IFERROR(VLOOKUP(TRIM(E19628&amp;""),'Référentiel Articles'!$A$2:$F$634,2,FALSE),""))</f>
      </c>
      <c r="D19628" s="83">
        <f>IF($E19628="","",IFERROR(VLOOKUP(TRIM(E19628&amp;""),'Référentiel Articles'!$A$2:$F$634,3,FALSE),""))</f>
      </c>
      <c r="E19628" s="81" t="str">
        <v/>
      </c>
      <c r="F19628" s="83">
        <f>IF($E19628="","",IFERROR(VLOOKUP(TRIM(E19628&amp;""),'Référentiel Articles'!$A$2:$F$634,4,FALSE),""))</f>
      </c>
      <c r="G19628" s="84">
        <f>IF($E19628="","",IFERROR(VLOOKUP(TRIM(E19628&amp;""),'Référentiel Articles'!$A$2:$F$634,5,FALSE),""))</f>
      </c>
      <c r="H19628" s="85" t="str">
        <v/>
      </c>
      <c r="I19628" s="84">
        <f>IF($E19628="","",IFERROR(VLOOKUP(TRIM(E19628&amp;""),'Référentiel Articles'!$A$2:$F$634,6,FALSE),""))</f>
      </c>
      <c r="J19628" s="90">
        <f>IF(OR($E19628="",$H19628=""),"",$H19628*$I19628)</f>
      </c>
      <c r="K19628" s="87" t="str">
        <v/>
      </c>
    </row>
    <row r="19629">
      <c r="A19629" s="74" t="str">
        <v/>
      </c>
      <c r="B19629" s="74" t="str">
        <v/>
      </c>
      <c r="C19629" s="75">
        <f>IF($E19629="","",IFERROR(VLOOKUP(TRIM(E19629&amp;""),'Référentiel Articles'!$A$2:$F$634,2,FALSE),""))</f>
      </c>
      <c r="D19629" s="75">
        <f>IF($E19629="","",IFERROR(VLOOKUP(TRIM(E19629&amp;""),'Référentiel Articles'!$A$2:$F$634,3,FALSE),""))</f>
      </c>
      <c r="E19629" s="74" t="str">
        <v/>
      </c>
      <c r="F19629" s="75">
        <f>IF($E19629="","",IFERROR(VLOOKUP(TRIM(E19629&amp;""),'Référentiel Articles'!$A$2:$F$634,4,FALSE),""))</f>
      </c>
      <c r="G19629" s="76">
        <f>IF($E19629="","",IFERROR(VLOOKUP(TRIM(E19629&amp;""),'Référentiel Articles'!$A$2:$F$634,5,FALSE),""))</f>
      </c>
      <c r="H19629" s="77" t="str">
        <v/>
      </c>
      <c r="I19629" s="76">
        <f>IF($E19629="","",IFERROR(VLOOKUP(TRIM(E19629&amp;""),'Référentiel Articles'!$A$2:$F$634,6,FALSE),""))</f>
      </c>
      <c r="J19629" s="78">
        <f>IF(OR($E19629="",$H19629=""),"",$H19629*$I19629)</f>
      </c>
      <c r="K19629" s="79" t="str">
        <v/>
      </c>
    </row>
    <row r="19630">
      <c r="A19630" s="81" t="str">
        <v/>
      </c>
      <c r="B19630" s="81" t="str">
        <v/>
      </c>
      <c r="C19630" s="83">
        <f>IF($E19630="","",IFERROR(VLOOKUP(TRIM(E19630&amp;""),'Référentiel Articles'!$A$2:$F$634,2,FALSE),""))</f>
      </c>
      <c r="D19630" s="83">
        <f>IF($E19630="","",IFERROR(VLOOKUP(TRIM(E19630&amp;""),'Référentiel Articles'!$A$2:$F$634,3,FALSE),""))</f>
      </c>
      <c r="E19630" s="81" t="str">
        <v/>
      </c>
      <c r="F19630" s="83">
        <f>IF($E19630="","",IFERROR(VLOOKUP(TRIM(E19630&amp;""),'Référentiel Articles'!$A$2:$F$634,4,FALSE),""))</f>
      </c>
      <c r="G19630" s="84">
        <f>IF($E19630="","",IFERROR(VLOOKUP(TRIM(E19630&amp;""),'Référentiel Articles'!$A$2:$F$634,5,FALSE),""))</f>
      </c>
      <c r="H19630" s="85" t="str">
        <v/>
      </c>
      <c r="I19630" s="84">
        <f>IF($E19630="","",IFERROR(VLOOKUP(TRIM(E19630&amp;""),'Référentiel Articles'!$A$2:$F$634,6,FALSE),""))</f>
      </c>
      <c r="J19630" s="90">
        <f>IF(OR($E19630="",$H19630=""),"",$H19630*$I19630)</f>
      </c>
      <c r="K19630" s="87" t="str">
        <v/>
      </c>
    </row>
    <row r="19631">
      <c r="A19631" s="74" t="str">
        <v/>
      </c>
      <c r="B19631" s="74" t="str">
        <v/>
      </c>
      <c r="C19631" s="75">
        <f>IF($E19631="","",IFERROR(VLOOKUP(TRIM(E19631&amp;""),'Référentiel Articles'!$A$2:$F$634,2,FALSE),""))</f>
      </c>
      <c r="D19631" s="75">
        <f>IF($E19631="","",IFERROR(VLOOKUP(TRIM(E19631&amp;""),'Référentiel Articles'!$A$2:$F$634,3,FALSE),""))</f>
      </c>
      <c r="E19631" s="74" t="str">
        <v/>
      </c>
      <c r="F19631" s="75">
        <f>IF($E19631="","",IFERROR(VLOOKUP(TRIM(E19631&amp;""),'Référentiel Articles'!$A$2:$F$634,4,FALSE),""))</f>
      </c>
      <c r="G19631" s="76">
        <f>IF($E19631="","",IFERROR(VLOOKUP(TRIM(E19631&amp;""),'Référentiel Articles'!$A$2:$F$634,5,FALSE),""))</f>
      </c>
      <c r="H19631" s="77" t="str">
        <v/>
      </c>
      <c r="I19631" s="76">
        <f>IF($E19631="","",IFERROR(VLOOKUP(TRIM(E19631&amp;""),'Référentiel Articles'!$A$2:$F$634,6,FALSE),""))</f>
      </c>
      <c r="J19631" s="78">
        <f>IF(OR($E19631="",$H19631=""),"",$H19631*$I19631)</f>
      </c>
      <c r="K19631" s="79" t="str">
        <v/>
      </c>
    </row>
    <row r="19632">
      <c r="A19632" s="81" t="str">
        <v/>
      </c>
      <c r="B19632" s="81" t="str">
        <v/>
      </c>
      <c r="C19632" s="83">
        <f>IF($E19632="","",IFERROR(VLOOKUP(TRIM(E19632&amp;""),'Référentiel Articles'!$A$2:$F$634,2,FALSE),""))</f>
      </c>
      <c r="D19632" s="83">
        <f>IF($E19632="","",IFERROR(VLOOKUP(TRIM(E19632&amp;""),'Référentiel Articles'!$A$2:$F$634,3,FALSE),""))</f>
      </c>
      <c r="E19632" s="81" t="str">
        <v/>
      </c>
      <c r="F19632" s="83">
        <f>IF($E19632="","",IFERROR(VLOOKUP(TRIM(E19632&amp;""),'Référentiel Articles'!$A$2:$F$634,4,FALSE),""))</f>
      </c>
      <c r="G19632" s="84">
        <f>IF($E19632="","",IFERROR(VLOOKUP(TRIM(E19632&amp;""),'Référentiel Articles'!$A$2:$F$634,5,FALSE),""))</f>
      </c>
      <c r="H19632" s="85" t="str">
        <v/>
      </c>
      <c r="I19632" s="84">
        <f>IF($E19632="","",IFERROR(VLOOKUP(TRIM(E19632&amp;""),'Référentiel Articles'!$A$2:$F$634,6,FALSE),""))</f>
      </c>
      <c r="J19632" s="90">
        <f>IF(OR($E19632="",$H19632=""),"",$H19632*$I19632)</f>
      </c>
      <c r="K19632" s="87" t="str">
        <v/>
      </c>
    </row>
    <row r="19633">
      <c r="A19633" s="74" t="str">
        <v/>
      </c>
      <c r="B19633" s="74" t="str">
        <v/>
      </c>
      <c r="C19633" s="75">
        <f>IF($E19633="","",IFERROR(VLOOKUP(TRIM(E19633&amp;""),'Référentiel Articles'!$A$2:$F$634,2,FALSE),""))</f>
      </c>
      <c r="D19633" s="75">
        <f>IF($E19633="","",IFERROR(VLOOKUP(TRIM(E19633&amp;""),'Référentiel Articles'!$A$2:$F$634,3,FALSE),""))</f>
      </c>
      <c r="E19633" s="74" t="str">
        <v/>
      </c>
      <c r="F19633" s="75">
        <f>IF($E19633="","",IFERROR(VLOOKUP(TRIM(E19633&amp;""),'Référentiel Articles'!$A$2:$F$634,4,FALSE),""))</f>
      </c>
      <c r="G19633" s="76">
        <f>IF($E19633="","",IFERROR(VLOOKUP(TRIM(E19633&amp;""),'Référentiel Articles'!$A$2:$F$634,5,FALSE),""))</f>
      </c>
      <c r="H19633" s="77" t="str">
        <v/>
      </c>
      <c r="I19633" s="76">
        <f>IF($E19633="","",IFERROR(VLOOKUP(TRIM(E19633&amp;""),'Référentiel Articles'!$A$2:$F$634,6,FALSE),""))</f>
      </c>
      <c r="J19633" s="78">
        <f>IF(OR($E19633="",$H19633=""),"",$H19633*$I19633)</f>
      </c>
      <c r="K19633" s="79" t="str">
        <v/>
      </c>
    </row>
    <row r="19634">
      <c r="A19634" s="81" t="str">
        <v/>
      </c>
      <c r="B19634" s="81" t="str">
        <v/>
      </c>
      <c r="C19634" s="83">
        <f>IF($E19634="","",IFERROR(VLOOKUP(TRIM(E19634&amp;""),'Référentiel Articles'!$A$2:$F$634,2,FALSE),""))</f>
      </c>
      <c r="D19634" s="83">
        <f>IF($E19634="","",IFERROR(VLOOKUP(TRIM(E19634&amp;""),'Référentiel Articles'!$A$2:$F$634,3,FALSE),""))</f>
      </c>
      <c r="E19634" s="81" t="str">
        <v/>
      </c>
      <c r="F19634" s="83">
        <f>IF($E19634="","",IFERROR(VLOOKUP(TRIM(E19634&amp;""),'Référentiel Articles'!$A$2:$F$634,4,FALSE),""))</f>
      </c>
      <c r="G19634" s="84">
        <f>IF($E19634="","",IFERROR(VLOOKUP(TRIM(E19634&amp;""),'Référentiel Articles'!$A$2:$F$634,5,FALSE),""))</f>
      </c>
      <c r="H19634" s="85" t="str">
        <v/>
      </c>
      <c r="I19634" s="84">
        <f>IF($E19634="","",IFERROR(VLOOKUP(TRIM(E19634&amp;""),'Référentiel Articles'!$A$2:$F$634,6,FALSE),""))</f>
      </c>
      <c r="J19634" s="90">
        <f>IF(OR($E19634="",$H19634=""),"",$H19634*$I19634)</f>
      </c>
      <c r="K19634" s="87" t="str">
        <v/>
      </c>
    </row>
    <row r="19635">
      <c r="A19635" s="74" t="str">
        <v/>
      </c>
      <c r="B19635" s="74" t="str">
        <v/>
      </c>
      <c r="C19635" s="75">
        <f>IF($E19635="","",IFERROR(VLOOKUP(TRIM(E19635&amp;""),'Référentiel Articles'!$A$2:$F$634,2,FALSE),""))</f>
      </c>
      <c r="D19635" s="75">
        <f>IF($E19635="","",IFERROR(VLOOKUP(TRIM(E19635&amp;""),'Référentiel Articles'!$A$2:$F$634,3,FALSE),""))</f>
      </c>
      <c r="E19635" s="74" t="str">
        <v/>
      </c>
      <c r="F19635" s="75">
        <f>IF($E19635="","",IFERROR(VLOOKUP(TRIM(E19635&amp;""),'Référentiel Articles'!$A$2:$F$634,4,FALSE),""))</f>
      </c>
      <c r="G19635" s="76">
        <f>IF($E19635="","",IFERROR(VLOOKUP(TRIM(E19635&amp;""),'Référentiel Articles'!$A$2:$F$634,5,FALSE),""))</f>
      </c>
      <c r="H19635" s="77" t="str">
        <v/>
      </c>
      <c r="I19635" s="76">
        <f>IF($E19635="","",IFERROR(VLOOKUP(TRIM(E19635&amp;""),'Référentiel Articles'!$A$2:$F$634,6,FALSE),""))</f>
      </c>
      <c r="J19635" s="78">
        <f>IF(OR($E19635="",$H19635=""),"",$H19635*$I19635)</f>
      </c>
      <c r="K19635" s="79" t="str">
        <v/>
      </c>
    </row>
    <row r="19636">
      <c r="A19636" s="81" t="str">
        <v/>
      </c>
      <c r="B19636" s="81" t="str">
        <v/>
      </c>
      <c r="C19636" s="83">
        <f>IF($E19636="","",IFERROR(VLOOKUP(TRIM(E19636&amp;""),'Référentiel Articles'!$A$2:$F$634,2,FALSE),""))</f>
      </c>
      <c r="D19636" s="83">
        <f>IF($E19636="","",IFERROR(VLOOKUP(TRIM(E19636&amp;""),'Référentiel Articles'!$A$2:$F$634,3,FALSE),""))</f>
      </c>
      <c r="E19636" s="81" t="str">
        <v/>
      </c>
      <c r="F19636" s="83">
        <f>IF($E19636="","",IFERROR(VLOOKUP(TRIM(E19636&amp;""),'Référentiel Articles'!$A$2:$F$634,4,FALSE),""))</f>
      </c>
      <c r="G19636" s="84">
        <f>IF($E19636="","",IFERROR(VLOOKUP(TRIM(E19636&amp;""),'Référentiel Articles'!$A$2:$F$634,5,FALSE),""))</f>
      </c>
      <c r="H19636" s="85" t="str">
        <v/>
      </c>
      <c r="I19636" s="84">
        <f>IF($E19636="","",IFERROR(VLOOKUP(TRIM(E19636&amp;""),'Référentiel Articles'!$A$2:$F$634,6,FALSE),""))</f>
      </c>
      <c r="J19636" s="90">
        <f>IF(OR($E19636="",$H19636=""),"",$H19636*$I19636)</f>
      </c>
      <c r="K19636" s="87" t="str">
        <v/>
      </c>
    </row>
    <row r="19637">
      <c r="A19637" s="74" t="str">
        <v/>
      </c>
      <c r="B19637" s="74" t="str">
        <v/>
      </c>
      <c r="C19637" s="75">
        <f>IF($E19637="","",IFERROR(VLOOKUP(TRIM(E19637&amp;""),'Référentiel Articles'!$A$2:$F$634,2,FALSE),""))</f>
      </c>
      <c r="D19637" s="75">
        <f>IF($E19637="","",IFERROR(VLOOKUP(TRIM(E19637&amp;""),'Référentiel Articles'!$A$2:$F$634,3,FALSE),""))</f>
      </c>
      <c r="E19637" s="74" t="str">
        <v/>
      </c>
      <c r="F19637" s="75">
        <f>IF($E19637="","",IFERROR(VLOOKUP(TRIM(E19637&amp;""),'Référentiel Articles'!$A$2:$F$634,4,FALSE),""))</f>
      </c>
      <c r="G19637" s="76">
        <f>IF($E19637="","",IFERROR(VLOOKUP(TRIM(E19637&amp;""),'Référentiel Articles'!$A$2:$F$634,5,FALSE),""))</f>
      </c>
      <c r="H19637" s="77" t="str">
        <v/>
      </c>
      <c r="I19637" s="76">
        <f>IF($E19637="","",IFERROR(VLOOKUP(TRIM(E19637&amp;""),'Référentiel Articles'!$A$2:$F$634,6,FALSE),""))</f>
      </c>
      <c r="J19637" s="78">
        <f>IF(OR($E19637="",$H19637=""),"",$H19637*$I19637)</f>
      </c>
      <c r="K19637" s="79" t="str">
        <v/>
      </c>
    </row>
    <row r="19638">
      <c r="A19638" s="81" t="str">
        <v/>
      </c>
      <c r="B19638" s="81" t="str">
        <v/>
      </c>
      <c r="C19638" s="83">
        <f>IF($E19638="","",IFERROR(VLOOKUP(TRIM(E19638&amp;""),'Référentiel Articles'!$A$2:$F$634,2,FALSE),""))</f>
      </c>
      <c r="D19638" s="83">
        <f>IF($E19638="","",IFERROR(VLOOKUP(TRIM(E19638&amp;""),'Référentiel Articles'!$A$2:$F$634,3,FALSE),""))</f>
      </c>
      <c r="E19638" s="81" t="str">
        <v/>
      </c>
      <c r="F19638" s="83">
        <f>IF($E19638="","",IFERROR(VLOOKUP(TRIM(E19638&amp;""),'Référentiel Articles'!$A$2:$F$634,4,FALSE),""))</f>
      </c>
      <c r="G19638" s="84">
        <f>IF($E19638="","",IFERROR(VLOOKUP(TRIM(E19638&amp;""),'Référentiel Articles'!$A$2:$F$634,5,FALSE),""))</f>
      </c>
      <c r="H19638" s="85" t="str">
        <v/>
      </c>
      <c r="I19638" s="84">
        <f>IF($E19638="","",IFERROR(VLOOKUP(TRIM(E19638&amp;""),'Référentiel Articles'!$A$2:$F$634,6,FALSE),""))</f>
      </c>
      <c r="J19638" s="90">
        <f>IF(OR($E19638="",$H19638=""),"",$H19638*$I19638)</f>
      </c>
      <c r="K19638" s="87" t="str">
        <v/>
      </c>
    </row>
    <row r="19639">
      <c r="A19639" s="74" t="str">
        <v/>
      </c>
      <c r="B19639" s="74" t="str">
        <v/>
      </c>
      <c r="C19639" s="75">
        <f>IF($E19639="","",IFERROR(VLOOKUP(TRIM(E19639&amp;""),'Référentiel Articles'!$A$2:$F$634,2,FALSE),""))</f>
      </c>
      <c r="D19639" s="75">
        <f>IF($E19639="","",IFERROR(VLOOKUP(TRIM(E19639&amp;""),'Référentiel Articles'!$A$2:$F$634,3,FALSE),""))</f>
      </c>
      <c r="E19639" s="74" t="str">
        <v/>
      </c>
      <c r="F19639" s="75">
        <f>IF($E19639="","",IFERROR(VLOOKUP(TRIM(E19639&amp;""),'Référentiel Articles'!$A$2:$F$634,4,FALSE),""))</f>
      </c>
      <c r="G19639" s="76">
        <f>IF($E19639="","",IFERROR(VLOOKUP(TRIM(E19639&amp;""),'Référentiel Articles'!$A$2:$F$634,5,FALSE),""))</f>
      </c>
      <c r="H19639" s="77" t="str">
        <v/>
      </c>
      <c r="I19639" s="76">
        <f>IF($E19639="","",IFERROR(VLOOKUP(TRIM(E19639&amp;""),'Référentiel Articles'!$A$2:$F$634,6,FALSE),""))</f>
      </c>
      <c r="J19639" s="78">
        <f>IF(OR($E19639="",$H19639=""),"",$H19639*$I19639)</f>
      </c>
      <c r="K19639" s="79" t="str">
        <v/>
      </c>
    </row>
    <row r="19640">
      <c r="A19640" s="81" t="str">
        <v/>
      </c>
      <c r="B19640" s="81" t="str">
        <v/>
      </c>
      <c r="C19640" s="83">
        <f>IF($E19640="","",IFERROR(VLOOKUP(TRIM(E19640&amp;""),'Référentiel Articles'!$A$2:$F$634,2,FALSE),""))</f>
      </c>
      <c r="D19640" s="83">
        <f>IF($E19640="","",IFERROR(VLOOKUP(TRIM(E19640&amp;""),'Référentiel Articles'!$A$2:$F$634,3,FALSE),""))</f>
      </c>
      <c r="E19640" s="81" t="str">
        <v/>
      </c>
      <c r="F19640" s="83">
        <f>IF($E19640="","",IFERROR(VLOOKUP(TRIM(E19640&amp;""),'Référentiel Articles'!$A$2:$F$634,4,FALSE),""))</f>
      </c>
      <c r="G19640" s="84">
        <f>IF($E19640="","",IFERROR(VLOOKUP(TRIM(E19640&amp;""),'Référentiel Articles'!$A$2:$F$634,5,FALSE),""))</f>
      </c>
      <c r="H19640" s="85" t="str">
        <v/>
      </c>
      <c r="I19640" s="84">
        <f>IF($E19640="","",IFERROR(VLOOKUP(TRIM(E19640&amp;""),'Référentiel Articles'!$A$2:$F$634,6,FALSE),""))</f>
      </c>
      <c r="J19640" s="90">
        <f>IF(OR($E19640="",$H19640=""),"",$H19640*$I19640)</f>
      </c>
      <c r="K19640" s="87" t="str">
        <v/>
      </c>
    </row>
    <row r="19641">
      <c r="A19641" s="74" t="str">
        <v/>
      </c>
      <c r="B19641" s="74" t="str">
        <v/>
      </c>
      <c r="C19641" s="75">
        <f>IF($E19641="","",IFERROR(VLOOKUP(TRIM(E19641&amp;""),'Référentiel Articles'!$A$2:$F$634,2,FALSE),""))</f>
      </c>
      <c r="D19641" s="75">
        <f>IF($E19641="","",IFERROR(VLOOKUP(TRIM(E19641&amp;""),'Référentiel Articles'!$A$2:$F$634,3,FALSE),""))</f>
      </c>
      <c r="E19641" s="74" t="str">
        <v/>
      </c>
      <c r="F19641" s="75">
        <f>IF($E19641="","",IFERROR(VLOOKUP(TRIM(E19641&amp;""),'Référentiel Articles'!$A$2:$F$634,4,FALSE),""))</f>
      </c>
      <c r="G19641" s="76">
        <f>IF($E19641="","",IFERROR(VLOOKUP(TRIM(E19641&amp;""),'Référentiel Articles'!$A$2:$F$634,5,FALSE),""))</f>
      </c>
      <c r="H19641" s="77" t="str">
        <v/>
      </c>
      <c r="I19641" s="76">
        <f>IF($E19641="","",IFERROR(VLOOKUP(TRIM(E19641&amp;""),'Référentiel Articles'!$A$2:$F$634,6,FALSE),""))</f>
      </c>
      <c r="J19641" s="78">
        <f>IF(OR($E19641="",$H19641=""),"",$H19641*$I19641)</f>
      </c>
      <c r="K19641" s="79" t="str">
        <v/>
      </c>
    </row>
    <row r="19642">
      <c r="A19642" s="81" t="str">
        <v/>
      </c>
      <c r="B19642" s="81" t="str">
        <v/>
      </c>
      <c r="C19642" s="83">
        <f>IF($E19642="","",IFERROR(VLOOKUP(TRIM(E19642&amp;""),'Référentiel Articles'!$A$2:$F$634,2,FALSE),""))</f>
      </c>
      <c r="D19642" s="83">
        <f>IF($E19642="","",IFERROR(VLOOKUP(TRIM(E19642&amp;""),'Référentiel Articles'!$A$2:$F$634,3,FALSE),""))</f>
      </c>
      <c r="E19642" s="81" t="str">
        <v/>
      </c>
      <c r="F19642" s="83">
        <f>IF($E19642="","",IFERROR(VLOOKUP(TRIM(E19642&amp;""),'Référentiel Articles'!$A$2:$F$634,4,FALSE),""))</f>
      </c>
      <c r="G19642" s="84">
        <f>IF($E19642="","",IFERROR(VLOOKUP(TRIM(E19642&amp;""),'Référentiel Articles'!$A$2:$F$634,5,FALSE),""))</f>
      </c>
      <c r="H19642" s="85" t="str">
        <v/>
      </c>
      <c r="I19642" s="84">
        <f>IF($E19642="","",IFERROR(VLOOKUP(TRIM(E19642&amp;""),'Référentiel Articles'!$A$2:$F$634,6,FALSE),""))</f>
      </c>
      <c r="J19642" s="90">
        <f>IF(OR($E19642="",$H19642=""),"",$H19642*$I19642)</f>
      </c>
      <c r="K19642" s="87" t="str">
        <v/>
      </c>
    </row>
    <row r="19643">
      <c r="A19643" s="74" t="str">
        <v/>
      </c>
      <c r="B19643" s="74" t="str">
        <v/>
      </c>
      <c r="C19643" s="75">
        <f>IF($E19643="","",IFERROR(VLOOKUP(TRIM(E19643&amp;""),'Référentiel Articles'!$A$2:$F$634,2,FALSE),""))</f>
      </c>
      <c r="D19643" s="75">
        <f>IF($E19643="","",IFERROR(VLOOKUP(TRIM(E19643&amp;""),'Référentiel Articles'!$A$2:$F$634,3,FALSE),""))</f>
      </c>
      <c r="E19643" s="74" t="str">
        <v/>
      </c>
      <c r="F19643" s="75">
        <f>IF($E19643="","",IFERROR(VLOOKUP(TRIM(E19643&amp;""),'Référentiel Articles'!$A$2:$F$634,4,FALSE),""))</f>
      </c>
      <c r="G19643" s="76">
        <f>IF($E19643="","",IFERROR(VLOOKUP(TRIM(E19643&amp;""),'Référentiel Articles'!$A$2:$F$634,5,FALSE),""))</f>
      </c>
      <c r="H19643" s="77" t="str">
        <v/>
      </c>
      <c r="I19643" s="76">
        <f>IF($E19643="","",IFERROR(VLOOKUP(TRIM(E19643&amp;""),'Référentiel Articles'!$A$2:$F$634,6,FALSE),""))</f>
      </c>
      <c r="J19643" s="78">
        <f>IF(OR($E19643="",$H19643=""),"",$H19643*$I19643)</f>
      </c>
      <c r="K19643" s="79" t="str">
        <v/>
      </c>
    </row>
    <row r="19644">
      <c r="A19644" s="81" t="str">
        <v/>
      </c>
      <c r="B19644" s="81" t="str">
        <v/>
      </c>
      <c r="C19644" s="83">
        <f>IF($E19644="","",IFERROR(VLOOKUP(TRIM(E19644&amp;""),'Référentiel Articles'!$A$2:$F$634,2,FALSE),""))</f>
      </c>
      <c r="D19644" s="83">
        <f>IF($E19644="","",IFERROR(VLOOKUP(TRIM(E19644&amp;""),'Référentiel Articles'!$A$2:$F$634,3,FALSE),""))</f>
      </c>
      <c r="E19644" s="81" t="str">
        <v/>
      </c>
      <c r="F19644" s="83">
        <f>IF($E19644="","",IFERROR(VLOOKUP(TRIM(E19644&amp;""),'Référentiel Articles'!$A$2:$F$634,4,FALSE),""))</f>
      </c>
      <c r="G19644" s="84">
        <f>IF($E19644="","",IFERROR(VLOOKUP(TRIM(E19644&amp;""),'Référentiel Articles'!$A$2:$F$634,5,FALSE),""))</f>
      </c>
      <c r="H19644" s="85" t="str">
        <v/>
      </c>
      <c r="I19644" s="84">
        <f>IF($E19644="","",IFERROR(VLOOKUP(TRIM(E19644&amp;""),'Référentiel Articles'!$A$2:$F$634,6,FALSE),""))</f>
      </c>
      <c r="J19644" s="90">
        <f>IF(OR($E19644="",$H19644=""),"",$H19644*$I19644)</f>
      </c>
      <c r="K19644" s="87" t="str">
        <v/>
      </c>
    </row>
    <row r="19645">
      <c r="A19645" s="74" t="str">
        <v/>
      </c>
      <c r="B19645" s="74" t="str">
        <v/>
      </c>
      <c r="C19645" s="75">
        <f>IF($E19645="","",IFERROR(VLOOKUP(TRIM(E19645&amp;""),'Référentiel Articles'!$A$2:$F$634,2,FALSE),""))</f>
      </c>
      <c r="D19645" s="75">
        <f>IF($E19645="","",IFERROR(VLOOKUP(TRIM(E19645&amp;""),'Référentiel Articles'!$A$2:$F$634,3,FALSE),""))</f>
      </c>
      <c r="E19645" s="74" t="str">
        <v/>
      </c>
      <c r="F19645" s="75">
        <f>IF($E19645="","",IFERROR(VLOOKUP(TRIM(E19645&amp;""),'Référentiel Articles'!$A$2:$F$634,4,FALSE),""))</f>
      </c>
      <c r="G19645" s="76">
        <f>IF($E19645="","",IFERROR(VLOOKUP(TRIM(E19645&amp;""),'Référentiel Articles'!$A$2:$F$634,5,FALSE),""))</f>
      </c>
      <c r="H19645" s="77" t="str">
        <v/>
      </c>
      <c r="I19645" s="76">
        <f>IF($E19645="","",IFERROR(VLOOKUP(TRIM(E19645&amp;""),'Référentiel Articles'!$A$2:$F$634,6,FALSE),""))</f>
      </c>
      <c r="J19645" s="78">
        <f>IF(OR($E19645="",$H19645=""),"",$H19645*$I19645)</f>
      </c>
      <c r="K19645" s="79" t="str">
        <v/>
      </c>
    </row>
    <row r="19646">
      <c r="A19646" s="81" t="str">
        <v/>
      </c>
      <c r="B19646" s="81" t="str">
        <v/>
      </c>
      <c r="C19646" s="83">
        <f>IF($E19646="","",IFERROR(VLOOKUP(TRIM(E19646&amp;""),'Référentiel Articles'!$A$2:$F$634,2,FALSE),""))</f>
      </c>
      <c r="D19646" s="83">
        <f>IF($E19646="","",IFERROR(VLOOKUP(TRIM(E19646&amp;""),'Référentiel Articles'!$A$2:$F$634,3,FALSE),""))</f>
      </c>
      <c r="E19646" s="81" t="str">
        <v/>
      </c>
      <c r="F19646" s="83">
        <f>IF($E19646="","",IFERROR(VLOOKUP(TRIM(E19646&amp;""),'Référentiel Articles'!$A$2:$F$634,4,FALSE),""))</f>
      </c>
      <c r="G19646" s="84">
        <f>IF($E19646="","",IFERROR(VLOOKUP(TRIM(E19646&amp;""),'Référentiel Articles'!$A$2:$F$634,5,FALSE),""))</f>
      </c>
      <c r="H19646" s="85" t="str">
        <v/>
      </c>
      <c r="I19646" s="84">
        <f>IF($E19646="","",IFERROR(VLOOKUP(TRIM(E19646&amp;""),'Référentiel Articles'!$A$2:$F$634,6,FALSE),""))</f>
      </c>
      <c r="J19646" s="90">
        <f>IF(OR($E19646="",$H19646=""),"",$H19646*$I19646)</f>
      </c>
      <c r="K19646" s="87" t="str">
        <v/>
      </c>
    </row>
    <row r="19647">
      <c r="A19647" s="74" t="str">
        <v/>
      </c>
      <c r="B19647" s="74" t="str">
        <v/>
      </c>
      <c r="C19647" s="75">
        <f>IF($E19647="","",IFERROR(VLOOKUP(TRIM(E19647&amp;""),'Référentiel Articles'!$A$2:$F$634,2,FALSE),""))</f>
      </c>
      <c r="D19647" s="75">
        <f>IF($E19647="","",IFERROR(VLOOKUP(TRIM(E19647&amp;""),'Référentiel Articles'!$A$2:$F$634,3,FALSE),""))</f>
      </c>
      <c r="E19647" s="74" t="str">
        <v/>
      </c>
      <c r="F19647" s="75">
        <f>IF($E19647="","",IFERROR(VLOOKUP(TRIM(E19647&amp;""),'Référentiel Articles'!$A$2:$F$634,4,FALSE),""))</f>
      </c>
      <c r="G19647" s="76">
        <f>IF($E19647="","",IFERROR(VLOOKUP(TRIM(E19647&amp;""),'Référentiel Articles'!$A$2:$F$634,5,FALSE),""))</f>
      </c>
      <c r="H19647" s="77" t="str">
        <v/>
      </c>
      <c r="I19647" s="76">
        <f>IF($E19647="","",IFERROR(VLOOKUP(TRIM(E19647&amp;""),'Référentiel Articles'!$A$2:$F$634,6,FALSE),""))</f>
      </c>
      <c r="J19647" s="78">
        <f>IF(OR($E19647="",$H19647=""),"",$H19647*$I19647)</f>
      </c>
      <c r="K19647" s="79" t="str">
        <v/>
      </c>
    </row>
    <row r="19648">
      <c r="A19648" s="81" t="str">
        <v/>
      </c>
      <c r="B19648" s="81" t="str">
        <v/>
      </c>
      <c r="C19648" s="83">
        <f>IF($E19648="","",IFERROR(VLOOKUP(TRIM(E19648&amp;""),'Référentiel Articles'!$A$2:$F$634,2,FALSE),""))</f>
      </c>
      <c r="D19648" s="83">
        <f>IF($E19648="","",IFERROR(VLOOKUP(TRIM(E19648&amp;""),'Référentiel Articles'!$A$2:$F$634,3,FALSE),""))</f>
      </c>
      <c r="E19648" s="81" t="str">
        <v/>
      </c>
      <c r="F19648" s="83">
        <f>IF($E19648="","",IFERROR(VLOOKUP(TRIM(E19648&amp;""),'Référentiel Articles'!$A$2:$F$634,4,FALSE),""))</f>
      </c>
      <c r="G19648" s="84">
        <f>IF($E19648="","",IFERROR(VLOOKUP(TRIM(E19648&amp;""),'Référentiel Articles'!$A$2:$F$634,5,FALSE),""))</f>
      </c>
      <c r="H19648" s="85" t="str">
        <v/>
      </c>
      <c r="I19648" s="84">
        <f>IF($E19648="","",IFERROR(VLOOKUP(TRIM(E19648&amp;""),'Référentiel Articles'!$A$2:$F$634,6,FALSE),""))</f>
      </c>
      <c r="J19648" s="90">
        <f>IF(OR($E19648="",$H19648=""),"",$H19648*$I19648)</f>
      </c>
      <c r="K19648" s="87" t="str">
        <v/>
      </c>
    </row>
    <row r="19649">
      <c r="A19649" s="74" t="str">
        <v/>
      </c>
      <c r="B19649" s="74" t="str">
        <v/>
      </c>
      <c r="C19649" s="75">
        <f>IF($E19649="","",IFERROR(VLOOKUP(TRIM(E19649&amp;""),'Référentiel Articles'!$A$2:$F$634,2,FALSE),""))</f>
      </c>
      <c r="D19649" s="75">
        <f>IF($E19649="","",IFERROR(VLOOKUP(TRIM(E19649&amp;""),'Référentiel Articles'!$A$2:$F$634,3,FALSE),""))</f>
      </c>
      <c r="E19649" s="74" t="str">
        <v/>
      </c>
      <c r="F19649" s="75">
        <f>IF($E19649="","",IFERROR(VLOOKUP(TRIM(E19649&amp;""),'Référentiel Articles'!$A$2:$F$634,4,FALSE),""))</f>
      </c>
      <c r="G19649" s="76">
        <f>IF($E19649="","",IFERROR(VLOOKUP(TRIM(E19649&amp;""),'Référentiel Articles'!$A$2:$F$634,5,FALSE),""))</f>
      </c>
      <c r="H19649" s="77" t="str">
        <v/>
      </c>
      <c r="I19649" s="76">
        <f>IF($E19649="","",IFERROR(VLOOKUP(TRIM(E19649&amp;""),'Référentiel Articles'!$A$2:$F$634,6,FALSE),""))</f>
      </c>
      <c r="J19649" s="78">
        <f>IF(OR($E19649="",$H19649=""),"",$H19649*$I19649)</f>
      </c>
      <c r="K19649" s="79" t="str">
        <v/>
      </c>
    </row>
    <row r="19650">
      <c r="A19650" s="81" t="str">
        <v/>
      </c>
      <c r="B19650" s="81" t="str">
        <v/>
      </c>
      <c r="C19650" s="83">
        <f>IF($E19650="","",IFERROR(VLOOKUP(TRIM(E19650&amp;""),'Référentiel Articles'!$A$2:$F$634,2,FALSE),""))</f>
      </c>
      <c r="D19650" s="83">
        <f>IF($E19650="","",IFERROR(VLOOKUP(TRIM(E19650&amp;""),'Référentiel Articles'!$A$2:$F$634,3,FALSE),""))</f>
      </c>
      <c r="E19650" s="81" t="str">
        <v/>
      </c>
      <c r="F19650" s="83">
        <f>IF($E19650="","",IFERROR(VLOOKUP(TRIM(E19650&amp;""),'Référentiel Articles'!$A$2:$F$634,4,FALSE),""))</f>
      </c>
      <c r="G19650" s="84">
        <f>IF($E19650="","",IFERROR(VLOOKUP(TRIM(E19650&amp;""),'Référentiel Articles'!$A$2:$F$634,5,FALSE),""))</f>
      </c>
      <c r="H19650" s="85" t="str">
        <v/>
      </c>
      <c r="I19650" s="84">
        <f>IF($E19650="","",IFERROR(VLOOKUP(TRIM(E19650&amp;""),'Référentiel Articles'!$A$2:$F$634,6,FALSE),""))</f>
      </c>
      <c r="J19650" s="90">
        <f>IF(OR($E19650="",$H19650=""),"",$H19650*$I19650)</f>
      </c>
      <c r="K19650" s="87" t="str">
        <v/>
      </c>
    </row>
    <row r="19651">
      <c r="A19651" s="74" t="str">
        <v/>
      </c>
      <c r="B19651" s="74" t="str">
        <v/>
      </c>
      <c r="C19651" s="75">
        <f>IF($E19651="","",IFERROR(VLOOKUP(TRIM(E19651&amp;""),'Référentiel Articles'!$A$2:$F$634,2,FALSE),""))</f>
      </c>
      <c r="D19651" s="75">
        <f>IF($E19651="","",IFERROR(VLOOKUP(TRIM(E19651&amp;""),'Référentiel Articles'!$A$2:$F$634,3,FALSE),""))</f>
      </c>
      <c r="E19651" s="74" t="str">
        <v/>
      </c>
      <c r="F19651" s="75">
        <f>IF($E19651="","",IFERROR(VLOOKUP(TRIM(E19651&amp;""),'Référentiel Articles'!$A$2:$F$634,4,FALSE),""))</f>
      </c>
      <c r="G19651" s="76">
        <f>IF($E19651="","",IFERROR(VLOOKUP(TRIM(E19651&amp;""),'Référentiel Articles'!$A$2:$F$634,5,FALSE),""))</f>
      </c>
      <c r="H19651" s="77" t="str">
        <v/>
      </c>
      <c r="I19651" s="76">
        <f>IF($E19651="","",IFERROR(VLOOKUP(TRIM(E19651&amp;""),'Référentiel Articles'!$A$2:$F$634,6,FALSE),""))</f>
      </c>
      <c r="J19651" s="78">
        <f>IF(OR($E19651="",$H19651=""),"",$H19651*$I19651)</f>
      </c>
      <c r="K19651" s="79" t="str">
        <v/>
      </c>
    </row>
    <row r="19652">
      <c r="A19652" s="81" t="str">
        <v/>
      </c>
      <c r="B19652" s="81" t="str">
        <v/>
      </c>
      <c r="C19652" s="83">
        <f>IF($E19652="","",IFERROR(VLOOKUP(TRIM(E19652&amp;""),'Référentiel Articles'!$A$2:$F$634,2,FALSE),""))</f>
      </c>
      <c r="D19652" s="83">
        <f>IF($E19652="","",IFERROR(VLOOKUP(TRIM(E19652&amp;""),'Référentiel Articles'!$A$2:$F$634,3,FALSE),""))</f>
      </c>
      <c r="E19652" s="81" t="str">
        <v/>
      </c>
      <c r="F19652" s="83">
        <f>IF($E19652="","",IFERROR(VLOOKUP(TRIM(E19652&amp;""),'Référentiel Articles'!$A$2:$F$634,4,FALSE),""))</f>
      </c>
      <c r="G19652" s="84">
        <f>IF($E19652="","",IFERROR(VLOOKUP(TRIM(E19652&amp;""),'Référentiel Articles'!$A$2:$F$634,5,FALSE),""))</f>
      </c>
      <c r="H19652" s="85" t="str">
        <v/>
      </c>
      <c r="I19652" s="84">
        <f>IF($E19652="","",IFERROR(VLOOKUP(TRIM(E19652&amp;""),'Référentiel Articles'!$A$2:$F$634,6,FALSE),""))</f>
      </c>
      <c r="J19652" s="90">
        <f>IF(OR($E19652="",$H19652=""),"",$H19652*$I19652)</f>
      </c>
      <c r="K19652" s="87" t="str">
        <v/>
      </c>
    </row>
    <row r="19653">
      <c r="A19653" s="74" t="str">
        <v/>
      </c>
      <c r="B19653" s="74" t="str">
        <v/>
      </c>
      <c r="C19653" s="75">
        <f>IF($E19653="","",IFERROR(VLOOKUP(TRIM(E19653&amp;""),'Référentiel Articles'!$A$2:$F$634,2,FALSE),""))</f>
      </c>
      <c r="D19653" s="75">
        <f>IF($E19653="","",IFERROR(VLOOKUP(TRIM(E19653&amp;""),'Référentiel Articles'!$A$2:$F$634,3,FALSE),""))</f>
      </c>
      <c r="E19653" s="74" t="str">
        <v/>
      </c>
      <c r="F19653" s="75">
        <f>IF($E19653="","",IFERROR(VLOOKUP(TRIM(E19653&amp;""),'Référentiel Articles'!$A$2:$F$634,4,FALSE),""))</f>
      </c>
      <c r="G19653" s="76">
        <f>IF($E19653="","",IFERROR(VLOOKUP(TRIM(E19653&amp;""),'Référentiel Articles'!$A$2:$F$634,5,FALSE),""))</f>
      </c>
      <c r="H19653" s="77" t="str">
        <v/>
      </c>
      <c r="I19653" s="76">
        <f>IF($E19653="","",IFERROR(VLOOKUP(TRIM(E19653&amp;""),'Référentiel Articles'!$A$2:$F$634,6,FALSE),""))</f>
      </c>
      <c r="J19653" s="78">
        <f>IF(OR($E19653="",$H19653=""),"",$H19653*$I19653)</f>
      </c>
      <c r="K19653" s="79" t="str">
        <v/>
      </c>
    </row>
    <row r="19654">
      <c r="A19654" s="81" t="str">
        <v/>
      </c>
      <c r="B19654" s="81" t="str">
        <v/>
      </c>
      <c r="C19654" s="83">
        <f>IF($E19654="","",IFERROR(VLOOKUP(TRIM(E19654&amp;""),'Référentiel Articles'!$A$2:$F$634,2,FALSE),""))</f>
      </c>
      <c r="D19654" s="83">
        <f>IF($E19654="","",IFERROR(VLOOKUP(TRIM(E19654&amp;""),'Référentiel Articles'!$A$2:$F$634,3,FALSE),""))</f>
      </c>
      <c r="E19654" s="81" t="str">
        <v/>
      </c>
      <c r="F19654" s="83">
        <f>IF($E19654="","",IFERROR(VLOOKUP(TRIM(E19654&amp;""),'Référentiel Articles'!$A$2:$F$634,4,FALSE),""))</f>
      </c>
      <c r="G19654" s="84">
        <f>IF($E19654="","",IFERROR(VLOOKUP(TRIM(E19654&amp;""),'Référentiel Articles'!$A$2:$F$634,5,FALSE),""))</f>
      </c>
      <c r="H19654" s="85" t="str">
        <v/>
      </c>
      <c r="I19654" s="84">
        <f>IF($E19654="","",IFERROR(VLOOKUP(TRIM(E19654&amp;""),'Référentiel Articles'!$A$2:$F$634,6,FALSE),""))</f>
      </c>
      <c r="J19654" s="90">
        <f>IF(OR($E19654="",$H19654=""),"",$H19654*$I19654)</f>
      </c>
      <c r="K19654" s="87" t="str">
        <v/>
      </c>
    </row>
    <row r="19655">
      <c r="A19655" s="74" t="str">
        <v/>
      </c>
      <c r="B19655" s="74" t="str">
        <v/>
      </c>
      <c r="C19655" s="75">
        <f>IF($E19655="","",IFERROR(VLOOKUP(TRIM(E19655&amp;""),'Référentiel Articles'!$A$2:$F$634,2,FALSE),""))</f>
      </c>
      <c r="D19655" s="75">
        <f>IF($E19655="","",IFERROR(VLOOKUP(TRIM(E19655&amp;""),'Référentiel Articles'!$A$2:$F$634,3,FALSE),""))</f>
      </c>
      <c r="E19655" s="74" t="str">
        <v/>
      </c>
      <c r="F19655" s="75">
        <f>IF($E19655="","",IFERROR(VLOOKUP(TRIM(E19655&amp;""),'Référentiel Articles'!$A$2:$F$634,4,FALSE),""))</f>
      </c>
      <c r="G19655" s="76">
        <f>IF($E19655="","",IFERROR(VLOOKUP(TRIM(E19655&amp;""),'Référentiel Articles'!$A$2:$F$634,5,FALSE),""))</f>
      </c>
      <c r="H19655" s="77" t="str">
        <v/>
      </c>
      <c r="I19655" s="76">
        <f>IF($E19655="","",IFERROR(VLOOKUP(TRIM(E19655&amp;""),'Référentiel Articles'!$A$2:$F$634,6,FALSE),""))</f>
      </c>
      <c r="J19655" s="78">
        <f>IF(OR($E19655="",$H19655=""),"",$H19655*$I19655)</f>
      </c>
      <c r="K19655" s="79" t="str">
        <v/>
      </c>
    </row>
    <row r="19656">
      <c r="A19656" s="81" t="str">
        <v/>
      </c>
      <c r="B19656" s="81" t="str">
        <v/>
      </c>
      <c r="C19656" s="83">
        <f>IF($E19656="","",IFERROR(VLOOKUP(TRIM(E19656&amp;""),'Référentiel Articles'!$A$2:$F$634,2,FALSE),""))</f>
      </c>
      <c r="D19656" s="83">
        <f>IF($E19656="","",IFERROR(VLOOKUP(TRIM(E19656&amp;""),'Référentiel Articles'!$A$2:$F$634,3,FALSE),""))</f>
      </c>
      <c r="E19656" s="81" t="str">
        <v/>
      </c>
      <c r="F19656" s="83">
        <f>IF($E19656="","",IFERROR(VLOOKUP(TRIM(E19656&amp;""),'Référentiel Articles'!$A$2:$F$634,4,FALSE),""))</f>
      </c>
      <c r="G19656" s="84">
        <f>IF($E19656="","",IFERROR(VLOOKUP(TRIM(E19656&amp;""),'Référentiel Articles'!$A$2:$F$634,5,FALSE),""))</f>
      </c>
      <c r="H19656" s="85" t="str">
        <v/>
      </c>
      <c r="I19656" s="84">
        <f>IF($E19656="","",IFERROR(VLOOKUP(TRIM(E19656&amp;""),'Référentiel Articles'!$A$2:$F$634,6,FALSE),""))</f>
      </c>
      <c r="J19656" s="90">
        <f>IF(OR($E19656="",$H19656=""),"",$H19656*$I19656)</f>
      </c>
      <c r="K19656" s="87" t="str">
        <v/>
      </c>
    </row>
    <row r="19657">
      <c r="A19657" s="74" t="str">
        <v/>
      </c>
      <c r="B19657" s="74" t="str">
        <v/>
      </c>
      <c r="C19657" s="75">
        <f>IF($E19657="","",IFERROR(VLOOKUP(TRIM(E19657&amp;""),'Référentiel Articles'!$A$2:$F$634,2,FALSE),""))</f>
      </c>
      <c r="D19657" s="75">
        <f>IF($E19657="","",IFERROR(VLOOKUP(TRIM(E19657&amp;""),'Référentiel Articles'!$A$2:$F$634,3,FALSE),""))</f>
      </c>
      <c r="E19657" s="74" t="str">
        <v/>
      </c>
      <c r="F19657" s="75">
        <f>IF($E19657="","",IFERROR(VLOOKUP(TRIM(E19657&amp;""),'Référentiel Articles'!$A$2:$F$634,4,FALSE),""))</f>
      </c>
      <c r="G19657" s="76">
        <f>IF($E19657="","",IFERROR(VLOOKUP(TRIM(E19657&amp;""),'Référentiel Articles'!$A$2:$F$634,5,FALSE),""))</f>
      </c>
      <c r="H19657" s="77" t="str">
        <v/>
      </c>
      <c r="I19657" s="76">
        <f>IF($E19657="","",IFERROR(VLOOKUP(TRIM(E19657&amp;""),'Référentiel Articles'!$A$2:$F$634,6,FALSE),""))</f>
      </c>
      <c r="J19657" s="78">
        <f>IF(OR($E19657="",$H19657=""),"",$H19657*$I19657)</f>
      </c>
      <c r="K19657" s="79" t="str">
        <v/>
      </c>
    </row>
    <row r="19658">
      <c r="A19658" s="81" t="str">
        <v/>
      </c>
      <c r="B19658" s="81" t="str">
        <v/>
      </c>
      <c r="C19658" s="83">
        <f>IF($E19658="","",IFERROR(VLOOKUP(TRIM(E19658&amp;""),'Référentiel Articles'!$A$2:$F$634,2,FALSE),""))</f>
      </c>
      <c r="D19658" s="83">
        <f>IF($E19658="","",IFERROR(VLOOKUP(TRIM(E19658&amp;""),'Référentiel Articles'!$A$2:$F$634,3,FALSE),""))</f>
      </c>
      <c r="E19658" s="81" t="str">
        <v/>
      </c>
      <c r="F19658" s="83">
        <f>IF($E19658="","",IFERROR(VLOOKUP(TRIM(E19658&amp;""),'Référentiel Articles'!$A$2:$F$634,4,FALSE),""))</f>
      </c>
      <c r="G19658" s="84">
        <f>IF($E19658="","",IFERROR(VLOOKUP(TRIM(E19658&amp;""),'Référentiel Articles'!$A$2:$F$634,5,FALSE),""))</f>
      </c>
      <c r="H19658" s="85" t="str">
        <v/>
      </c>
      <c r="I19658" s="84">
        <f>IF($E19658="","",IFERROR(VLOOKUP(TRIM(E19658&amp;""),'Référentiel Articles'!$A$2:$F$634,6,FALSE),""))</f>
      </c>
      <c r="J19658" s="90">
        <f>IF(OR($E19658="",$H19658=""),"",$H19658*$I19658)</f>
      </c>
      <c r="K19658" s="87" t="str">
        <v/>
      </c>
    </row>
    <row r="19659">
      <c r="A19659" s="74" t="str">
        <v/>
      </c>
      <c r="B19659" s="74" t="str">
        <v/>
      </c>
      <c r="C19659" s="75">
        <f>IF($E19659="","",IFERROR(VLOOKUP(TRIM(E19659&amp;""),'Référentiel Articles'!$A$2:$F$634,2,FALSE),""))</f>
      </c>
      <c r="D19659" s="75">
        <f>IF($E19659="","",IFERROR(VLOOKUP(TRIM(E19659&amp;""),'Référentiel Articles'!$A$2:$F$634,3,FALSE),""))</f>
      </c>
      <c r="E19659" s="74" t="str">
        <v/>
      </c>
      <c r="F19659" s="75">
        <f>IF($E19659="","",IFERROR(VLOOKUP(TRIM(E19659&amp;""),'Référentiel Articles'!$A$2:$F$634,4,FALSE),""))</f>
      </c>
      <c r="G19659" s="76">
        <f>IF($E19659="","",IFERROR(VLOOKUP(TRIM(E19659&amp;""),'Référentiel Articles'!$A$2:$F$634,5,FALSE),""))</f>
      </c>
      <c r="H19659" s="77" t="str">
        <v/>
      </c>
      <c r="I19659" s="76">
        <f>IF($E19659="","",IFERROR(VLOOKUP(TRIM(E19659&amp;""),'Référentiel Articles'!$A$2:$F$634,6,FALSE),""))</f>
      </c>
      <c r="J19659" s="78">
        <f>IF(OR($E19659="",$H19659=""),"",$H19659*$I19659)</f>
      </c>
      <c r="K19659" s="79" t="str">
        <v/>
      </c>
    </row>
    <row r="19660">
      <c r="A19660" s="81" t="str">
        <v/>
      </c>
      <c r="B19660" s="81" t="str">
        <v/>
      </c>
      <c r="C19660" s="83">
        <f>IF($E19660="","",IFERROR(VLOOKUP(TRIM(E19660&amp;""),'Référentiel Articles'!$A$2:$F$634,2,FALSE),""))</f>
      </c>
      <c r="D19660" s="83">
        <f>IF($E19660="","",IFERROR(VLOOKUP(TRIM(E19660&amp;""),'Référentiel Articles'!$A$2:$F$634,3,FALSE),""))</f>
      </c>
      <c r="E19660" s="81" t="str">
        <v/>
      </c>
      <c r="F19660" s="83">
        <f>IF($E19660="","",IFERROR(VLOOKUP(TRIM(E19660&amp;""),'Référentiel Articles'!$A$2:$F$634,4,FALSE),""))</f>
      </c>
      <c r="G19660" s="84">
        <f>IF($E19660="","",IFERROR(VLOOKUP(TRIM(E19660&amp;""),'Référentiel Articles'!$A$2:$F$634,5,FALSE),""))</f>
      </c>
      <c r="H19660" s="85" t="str">
        <v/>
      </c>
      <c r="I19660" s="84">
        <f>IF($E19660="","",IFERROR(VLOOKUP(TRIM(E19660&amp;""),'Référentiel Articles'!$A$2:$F$634,6,FALSE),""))</f>
      </c>
      <c r="J19660" s="90">
        <f>IF(OR($E19660="",$H19660=""),"",$H19660*$I19660)</f>
      </c>
      <c r="K19660" s="87" t="str">
        <v/>
      </c>
    </row>
    <row r="19661">
      <c r="A19661" s="74" t="str">
        <v/>
      </c>
      <c r="B19661" s="74" t="str">
        <v/>
      </c>
      <c r="C19661" s="75">
        <f>IF($E19661="","",IFERROR(VLOOKUP(TRIM(E19661&amp;""),'Référentiel Articles'!$A$2:$F$634,2,FALSE),""))</f>
      </c>
      <c r="D19661" s="75">
        <f>IF($E19661="","",IFERROR(VLOOKUP(TRIM(E19661&amp;""),'Référentiel Articles'!$A$2:$F$634,3,FALSE),""))</f>
      </c>
      <c r="E19661" s="74" t="str">
        <v/>
      </c>
      <c r="F19661" s="75">
        <f>IF($E19661="","",IFERROR(VLOOKUP(TRIM(E19661&amp;""),'Référentiel Articles'!$A$2:$F$634,4,FALSE),""))</f>
      </c>
      <c r="G19661" s="76">
        <f>IF($E19661="","",IFERROR(VLOOKUP(TRIM(E19661&amp;""),'Référentiel Articles'!$A$2:$F$634,5,FALSE),""))</f>
      </c>
      <c r="H19661" s="77" t="str">
        <v/>
      </c>
      <c r="I19661" s="76">
        <f>IF($E19661="","",IFERROR(VLOOKUP(TRIM(E19661&amp;""),'Référentiel Articles'!$A$2:$F$634,6,FALSE),""))</f>
      </c>
      <c r="J19661" s="78">
        <f>IF(OR($E19661="",$H19661=""),"",$H19661*$I19661)</f>
      </c>
      <c r="K19661" s="79" t="str">
        <v/>
      </c>
    </row>
    <row r="19662">
      <c r="A19662" s="81" t="str">
        <v/>
      </c>
      <c r="B19662" s="81" t="str">
        <v/>
      </c>
      <c r="C19662" s="83">
        <f>IF($E19662="","",IFERROR(VLOOKUP(TRIM(E19662&amp;""),'Référentiel Articles'!$A$2:$F$634,2,FALSE),""))</f>
      </c>
      <c r="D19662" s="83">
        <f>IF($E19662="","",IFERROR(VLOOKUP(TRIM(E19662&amp;""),'Référentiel Articles'!$A$2:$F$634,3,FALSE),""))</f>
      </c>
      <c r="E19662" s="81" t="str">
        <v/>
      </c>
      <c r="F19662" s="83">
        <f>IF($E19662="","",IFERROR(VLOOKUP(TRIM(E19662&amp;""),'Référentiel Articles'!$A$2:$F$634,4,FALSE),""))</f>
      </c>
      <c r="G19662" s="84">
        <f>IF($E19662="","",IFERROR(VLOOKUP(TRIM(E19662&amp;""),'Référentiel Articles'!$A$2:$F$634,5,FALSE),""))</f>
      </c>
      <c r="H19662" s="85" t="str">
        <v/>
      </c>
      <c r="I19662" s="84">
        <f>IF($E19662="","",IFERROR(VLOOKUP(TRIM(E19662&amp;""),'Référentiel Articles'!$A$2:$F$634,6,FALSE),""))</f>
      </c>
      <c r="J19662" s="90">
        <f>IF(OR($E19662="",$H19662=""),"",$H19662*$I19662)</f>
      </c>
      <c r="K19662" s="87" t="str">
        <v/>
      </c>
    </row>
    <row r="19663">
      <c r="A19663" s="74" t="str">
        <v/>
      </c>
      <c r="B19663" s="74" t="str">
        <v/>
      </c>
      <c r="C19663" s="75">
        <f>IF($E19663="","",IFERROR(VLOOKUP(TRIM(E19663&amp;""),'Référentiel Articles'!$A$2:$F$634,2,FALSE),""))</f>
      </c>
      <c r="D19663" s="75">
        <f>IF($E19663="","",IFERROR(VLOOKUP(TRIM(E19663&amp;""),'Référentiel Articles'!$A$2:$F$634,3,FALSE),""))</f>
      </c>
      <c r="E19663" s="74" t="str">
        <v/>
      </c>
      <c r="F19663" s="75">
        <f>IF($E19663="","",IFERROR(VLOOKUP(TRIM(E19663&amp;""),'Référentiel Articles'!$A$2:$F$634,4,FALSE),""))</f>
      </c>
      <c r="G19663" s="76">
        <f>IF($E19663="","",IFERROR(VLOOKUP(TRIM(E19663&amp;""),'Référentiel Articles'!$A$2:$F$634,5,FALSE),""))</f>
      </c>
      <c r="H19663" s="77" t="str">
        <v/>
      </c>
      <c r="I19663" s="76">
        <f>IF($E19663="","",IFERROR(VLOOKUP(TRIM(E19663&amp;""),'Référentiel Articles'!$A$2:$F$634,6,FALSE),""))</f>
      </c>
      <c r="J19663" s="78">
        <f>IF(OR($E19663="",$H19663=""),"",$H19663*$I19663)</f>
      </c>
      <c r="K19663" s="79" t="str">
        <v/>
      </c>
    </row>
    <row r="19664">
      <c r="A19664" s="81" t="str">
        <v/>
      </c>
      <c r="B19664" s="81" t="str">
        <v/>
      </c>
      <c r="C19664" s="83">
        <f>IF($E19664="","",IFERROR(VLOOKUP(TRIM(E19664&amp;""),'Référentiel Articles'!$A$2:$F$634,2,FALSE),""))</f>
      </c>
      <c r="D19664" s="83">
        <f>IF($E19664="","",IFERROR(VLOOKUP(TRIM(E19664&amp;""),'Référentiel Articles'!$A$2:$F$634,3,FALSE),""))</f>
      </c>
      <c r="E19664" s="81" t="str">
        <v/>
      </c>
      <c r="F19664" s="83">
        <f>IF($E19664="","",IFERROR(VLOOKUP(TRIM(E19664&amp;""),'Référentiel Articles'!$A$2:$F$634,4,FALSE),""))</f>
      </c>
      <c r="G19664" s="84">
        <f>IF($E19664="","",IFERROR(VLOOKUP(TRIM(E19664&amp;""),'Référentiel Articles'!$A$2:$F$634,5,FALSE),""))</f>
      </c>
      <c r="H19664" s="85" t="str">
        <v/>
      </c>
      <c r="I19664" s="84">
        <f>IF($E19664="","",IFERROR(VLOOKUP(TRIM(E19664&amp;""),'Référentiel Articles'!$A$2:$F$634,6,FALSE),""))</f>
      </c>
      <c r="J19664" s="90">
        <f>IF(OR($E19664="",$H19664=""),"",$H19664*$I19664)</f>
      </c>
      <c r="K19664" s="87" t="str">
        <v/>
      </c>
    </row>
    <row r="19665">
      <c r="A19665" s="74" t="str">
        <v/>
      </c>
      <c r="B19665" s="74" t="str">
        <v/>
      </c>
      <c r="C19665" s="75">
        <f>IF($E19665="","",IFERROR(VLOOKUP(TRIM(E19665&amp;""),'Référentiel Articles'!$A$2:$F$634,2,FALSE),""))</f>
      </c>
      <c r="D19665" s="75">
        <f>IF($E19665="","",IFERROR(VLOOKUP(TRIM(E19665&amp;""),'Référentiel Articles'!$A$2:$F$634,3,FALSE),""))</f>
      </c>
      <c r="E19665" s="74" t="str">
        <v/>
      </c>
      <c r="F19665" s="75">
        <f>IF($E19665="","",IFERROR(VLOOKUP(TRIM(E19665&amp;""),'Référentiel Articles'!$A$2:$F$634,4,FALSE),""))</f>
      </c>
      <c r="G19665" s="76">
        <f>IF($E19665="","",IFERROR(VLOOKUP(TRIM(E19665&amp;""),'Référentiel Articles'!$A$2:$F$634,5,FALSE),""))</f>
      </c>
      <c r="H19665" s="77" t="str">
        <v/>
      </c>
      <c r="I19665" s="76">
        <f>IF($E19665="","",IFERROR(VLOOKUP(TRIM(E19665&amp;""),'Référentiel Articles'!$A$2:$F$634,6,FALSE),""))</f>
      </c>
      <c r="J19665" s="78">
        <f>IF(OR($E19665="",$H19665=""),"",$H19665*$I19665)</f>
      </c>
      <c r="K19665" s="79" t="str">
        <v/>
      </c>
    </row>
    <row r="19666">
      <c r="A19666" s="81" t="str">
        <v/>
      </c>
      <c r="B19666" s="81" t="str">
        <v/>
      </c>
      <c r="C19666" s="83">
        <f>IF($E19666="","",IFERROR(VLOOKUP(TRIM(E19666&amp;""),'Référentiel Articles'!$A$2:$F$634,2,FALSE),""))</f>
      </c>
      <c r="D19666" s="83">
        <f>IF($E19666="","",IFERROR(VLOOKUP(TRIM(E19666&amp;""),'Référentiel Articles'!$A$2:$F$634,3,FALSE),""))</f>
      </c>
      <c r="E19666" s="81" t="str">
        <v/>
      </c>
      <c r="F19666" s="83">
        <f>IF($E19666="","",IFERROR(VLOOKUP(TRIM(E19666&amp;""),'Référentiel Articles'!$A$2:$F$634,4,FALSE),""))</f>
      </c>
      <c r="G19666" s="84">
        <f>IF($E19666="","",IFERROR(VLOOKUP(TRIM(E19666&amp;""),'Référentiel Articles'!$A$2:$F$634,5,FALSE),""))</f>
      </c>
      <c r="H19666" s="85" t="str">
        <v/>
      </c>
      <c r="I19666" s="84">
        <f>IF($E19666="","",IFERROR(VLOOKUP(TRIM(E19666&amp;""),'Référentiel Articles'!$A$2:$F$634,6,FALSE),""))</f>
      </c>
      <c r="J19666" s="90">
        <f>IF(OR($E19666="",$H19666=""),"",$H19666*$I19666)</f>
      </c>
      <c r="K19666" s="87" t="str">
        <v/>
      </c>
    </row>
    <row r="19667">
      <c r="A19667" s="74" t="str">
        <v/>
      </c>
      <c r="B19667" s="74" t="str">
        <v/>
      </c>
      <c r="C19667" s="75">
        <f>IF($E19667="","",IFERROR(VLOOKUP(TRIM(E19667&amp;""),'Référentiel Articles'!$A$2:$F$634,2,FALSE),""))</f>
      </c>
      <c r="D19667" s="75">
        <f>IF($E19667="","",IFERROR(VLOOKUP(TRIM(E19667&amp;""),'Référentiel Articles'!$A$2:$F$634,3,FALSE),""))</f>
      </c>
      <c r="E19667" s="74" t="str">
        <v/>
      </c>
      <c r="F19667" s="75">
        <f>IF($E19667="","",IFERROR(VLOOKUP(TRIM(E19667&amp;""),'Référentiel Articles'!$A$2:$F$634,4,FALSE),""))</f>
      </c>
      <c r="G19667" s="76">
        <f>IF($E19667="","",IFERROR(VLOOKUP(TRIM(E19667&amp;""),'Référentiel Articles'!$A$2:$F$634,5,FALSE),""))</f>
      </c>
      <c r="H19667" s="77" t="str">
        <v/>
      </c>
      <c r="I19667" s="76">
        <f>IF($E19667="","",IFERROR(VLOOKUP(TRIM(E19667&amp;""),'Référentiel Articles'!$A$2:$F$634,6,FALSE),""))</f>
      </c>
      <c r="J19667" s="78">
        <f>IF(OR($E19667="",$H19667=""),"",$H19667*$I19667)</f>
      </c>
      <c r="K19667" s="79" t="str">
        <v/>
      </c>
    </row>
    <row r="19668">
      <c r="A19668" s="81" t="str">
        <v/>
      </c>
      <c r="B19668" s="81" t="str">
        <v/>
      </c>
      <c r="C19668" s="83">
        <f>IF($E19668="","",IFERROR(VLOOKUP(TRIM(E19668&amp;""),'Référentiel Articles'!$A$2:$F$634,2,FALSE),""))</f>
      </c>
      <c r="D19668" s="83">
        <f>IF($E19668="","",IFERROR(VLOOKUP(TRIM(E19668&amp;""),'Référentiel Articles'!$A$2:$F$634,3,FALSE),""))</f>
      </c>
      <c r="E19668" s="81" t="str">
        <v/>
      </c>
      <c r="F19668" s="83">
        <f>IF($E19668="","",IFERROR(VLOOKUP(TRIM(E19668&amp;""),'Référentiel Articles'!$A$2:$F$634,4,FALSE),""))</f>
      </c>
      <c r="G19668" s="84">
        <f>IF($E19668="","",IFERROR(VLOOKUP(TRIM(E19668&amp;""),'Référentiel Articles'!$A$2:$F$634,5,FALSE),""))</f>
      </c>
      <c r="H19668" s="85" t="str">
        <v/>
      </c>
      <c r="I19668" s="84">
        <f>IF($E19668="","",IFERROR(VLOOKUP(TRIM(E19668&amp;""),'Référentiel Articles'!$A$2:$F$634,6,FALSE),""))</f>
      </c>
      <c r="J19668" s="90">
        <f>IF(OR($E19668="",$H19668=""),"",$H19668*$I19668)</f>
      </c>
      <c r="K19668" s="87" t="str">
        <v/>
      </c>
    </row>
    <row r="19669">
      <c r="A19669" s="74" t="str">
        <v/>
      </c>
      <c r="B19669" s="74" t="str">
        <v/>
      </c>
      <c r="C19669" s="75">
        <f>IF($E19669="","",IFERROR(VLOOKUP(TRIM(E19669&amp;""),'Référentiel Articles'!$A$2:$F$634,2,FALSE),""))</f>
      </c>
      <c r="D19669" s="75">
        <f>IF($E19669="","",IFERROR(VLOOKUP(TRIM(E19669&amp;""),'Référentiel Articles'!$A$2:$F$634,3,FALSE),""))</f>
      </c>
      <c r="E19669" s="74" t="str">
        <v/>
      </c>
      <c r="F19669" s="75">
        <f>IF($E19669="","",IFERROR(VLOOKUP(TRIM(E19669&amp;""),'Référentiel Articles'!$A$2:$F$634,4,FALSE),""))</f>
      </c>
      <c r="G19669" s="76">
        <f>IF($E19669="","",IFERROR(VLOOKUP(TRIM(E19669&amp;""),'Référentiel Articles'!$A$2:$F$634,5,FALSE),""))</f>
      </c>
      <c r="H19669" s="77" t="str">
        <v/>
      </c>
      <c r="I19669" s="76">
        <f>IF($E19669="","",IFERROR(VLOOKUP(TRIM(E19669&amp;""),'Référentiel Articles'!$A$2:$F$634,6,FALSE),""))</f>
      </c>
      <c r="J19669" s="78">
        <f>IF(OR($E19669="",$H19669=""),"",$H19669*$I19669)</f>
      </c>
      <c r="K19669" s="79" t="str">
        <v/>
      </c>
    </row>
    <row r="19670">
      <c r="A19670" s="81" t="str">
        <v/>
      </c>
      <c r="B19670" s="81" t="str">
        <v/>
      </c>
      <c r="C19670" s="83">
        <f>IF($E19670="","",IFERROR(VLOOKUP(TRIM(E19670&amp;""),'Référentiel Articles'!$A$2:$F$634,2,FALSE),""))</f>
      </c>
      <c r="D19670" s="83">
        <f>IF($E19670="","",IFERROR(VLOOKUP(TRIM(E19670&amp;""),'Référentiel Articles'!$A$2:$F$634,3,FALSE),""))</f>
      </c>
      <c r="E19670" s="81" t="str">
        <v/>
      </c>
      <c r="F19670" s="83">
        <f>IF($E19670="","",IFERROR(VLOOKUP(TRIM(E19670&amp;""),'Référentiel Articles'!$A$2:$F$634,4,FALSE),""))</f>
      </c>
      <c r="G19670" s="84">
        <f>IF($E19670="","",IFERROR(VLOOKUP(TRIM(E19670&amp;""),'Référentiel Articles'!$A$2:$F$634,5,FALSE),""))</f>
      </c>
      <c r="H19670" s="85" t="str">
        <v/>
      </c>
      <c r="I19670" s="84">
        <f>IF($E19670="","",IFERROR(VLOOKUP(TRIM(E19670&amp;""),'Référentiel Articles'!$A$2:$F$634,6,FALSE),""))</f>
      </c>
      <c r="J19670" s="90">
        <f>IF(OR($E19670="",$H19670=""),"",$H19670*$I19670)</f>
      </c>
      <c r="K19670" s="87" t="str">
        <v/>
      </c>
    </row>
    <row r="19671">
      <c r="A19671" s="74" t="str">
        <v/>
      </c>
      <c r="B19671" s="74" t="str">
        <v/>
      </c>
      <c r="C19671" s="75">
        <f>IF($E19671="","",IFERROR(VLOOKUP(TRIM(E19671&amp;""),'Référentiel Articles'!$A$2:$F$634,2,FALSE),""))</f>
      </c>
      <c r="D19671" s="75">
        <f>IF($E19671="","",IFERROR(VLOOKUP(TRIM(E19671&amp;""),'Référentiel Articles'!$A$2:$F$634,3,FALSE),""))</f>
      </c>
      <c r="E19671" s="74" t="str">
        <v/>
      </c>
      <c r="F19671" s="75">
        <f>IF($E19671="","",IFERROR(VLOOKUP(TRIM(E19671&amp;""),'Référentiel Articles'!$A$2:$F$634,4,FALSE),""))</f>
      </c>
      <c r="G19671" s="76">
        <f>IF($E19671="","",IFERROR(VLOOKUP(TRIM(E19671&amp;""),'Référentiel Articles'!$A$2:$F$634,5,FALSE),""))</f>
      </c>
      <c r="H19671" s="77" t="str">
        <v/>
      </c>
      <c r="I19671" s="76">
        <f>IF($E19671="","",IFERROR(VLOOKUP(TRIM(E19671&amp;""),'Référentiel Articles'!$A$2:$F$634,6,FALSE),""))</f>
      </c>
      <c r="J19671" s="78">
        <f>IF(OR($E19671="",$H19671=""),"",$H19671*$I19671)</f>
      </c>
      <c r="K19671" s="79" t="str">
        <v/>
      </c>
    </row>
    <row r="19672">
      <c r="A19672" s="81" t="str">
        <v/>
      </c>
      <c r="B19672" s="81" t="str">
        <v/>
      </c>
      <c r="C19672" s="83">
        <f>IF($E19672="","",IFERROR(VLOOKUP(TRIM(E19672&amp;""),'Référentiel Articles'!$A$2:$F$634,2,FALSE),""))</f>
      </c>
      <c r="D19672" s="83">
        <f>IF($E19672="","",IFERROR(VLOOKUP(TRIM(E19672&amp;""),'Référentiel Articles'!$A$2:$F$634,3,FALSE),""))</f>
      </c>
      <c r="E19672" s="81" t="str">
        <v/>
      </c>
      <c r="F19672" s="83">
        <f>IF($E19672="","",IFERROR(VLOOKUP(TRIM(E19672&amp;""),'Référentiel Articles'!$A$2:$F$634,4,FALSE),""))</f>
      </c>
      <c r="G19672" s="84">
        <f>IF($E19672="","",IFERROR(VLOOKUP(TRIM(E19672&amp;""),'Référentiel Articles'!$A$2:$F$634,5,FALSE),""))</f>
      </c>
      <c r="H19672" s="85" t="str">
        <v/>
      </c>
      <c r="I19672" s="84">
        <f>IF($E19672="","",IFERROR(VLOOKUP(TRIM(E19672&amp;""),'Référentiel Articles'!$A$2:$F$634,6,FALSE),""))</f>
      </c>
      <c r="J19672" s="90">
        <f>IF(OR($E19672="",$H19672=""),"",$H19672*$I19672)</f>
      </c>
      <c r="K19672" s="87" t="str">
        <v/>
      </c>
    </row>
    <row r="19673">
      <c r="A19673" s="74" t="str">
        <v/>
      </c>
      <c r="B19673" s="74" t="str">
        <v/>
      </c>
      <c r="C19673" s="75">
        <f>IF($E19673="","",IFERROR(VLOOKUP(TRIM(E19673&amp;""),'Référentiel Articles'!$A$2:$F$634,2,FALSE),""))</f>
      </c>
      <c r="D19673" s="75">
        <f>IF($E19673="","",IFERROR(VLOOKUP(TRIM(E19673&amp;""),'Référentiel Articles'!$A$2:$F$634,3,FALSE),""))</f>
      </c>
      <c r="E19673" s="74" t="str">
        <v/>
      </c>
      <c r="F19673" s="75">
        <f>IF($E19673="","",IFERROR(VLOOKUP(TRIM(E19673&amp;""),'Référentiel Articles'!$A$2:$F$634,4,FALSE),""))</f>
      </c>
      <c r="G19673" s="76">
        <f>IF($E19673="","",IFERROR(VLOOKUP(TRIM(E19673&amp;""),'Référentiel Articles'!$A$2:$F$634,5,FALSE),""))</f>
      </c>
      <c r="H19673" s="77" t="str">
        <v/>
      </c>
      <c r="I19673" s="76">
        <f>IF($E19673="","",IFERROR(VLOOKUP(TRIM(E19673&amp;""),'Référentiel Articles'!$A$2:$F$634,6,FALSE),""))</f>
      </c>
      <c r="J19673" s="78">
        <f>IF(OR($E19673="",$H19673=""),"",$H19673*$I19673)</f>
      </c>
      <c r="K19673" s="79" t="str">
        <v/>
      </c>
    </row>
    <row r="19674">
      <c r="A19674" s="81" t="str">
        <v/>
      </c>
      <c r="B19674" s="81" t="str">
        <v/>
      </c>
      <c r="C19674" s="83">
        <f>IF($E19674="","",IFERROR(VLOOKUP(TRIM(E19674&amp;""),'Référentiel Articles'!$A$2:$F$634,2,FALSE),""))</f>
      </c>
      <c r="D19674" s="83">
        <f>IF($E19674="","",IFERROR(VLOOKUP(TRIM(E19674&amp;""),'Référentiel Articles'!$A$2:$F$634,3,FALSE),""))</f>
      </c>
      <c r="E19674" s="81" t="str">
        <v/>
      </c>
      <c r="F19674" s="83">
        <f>IF($E19674="","",IFERROR(VLOOKUP(TRIM(E19674&amp;""),'Référentiel Articles'!$A$2:$F$634,4,FALSE),""))</f>
      </c>
      <c r="G19674" s="84">
        <f>IF($E19674="","",IFERROR(VLOOKUP(TRIM(E19674&amp;""),'Référentiel Articles'!$A$2:$F$634,5,FALSE),""))</f>
      </c>
      <c r="H19674" s="85" t="str">
        <v/>
      </c>
      <c r="I19674" s="84">
        <f>IF($E19674="","",IFERROR(VLOOKUP(TRIM(E19674&amp;""),'Référentiel Articles'!$A$2:$F$634,6,FALSE),""))</f>
      </c>
      <c r="J19674" s="90">
        <f>IF(OR($E19674="",$H19674=""),"",$H19674*$I19674)</f>
      </c>
      <c r="K19674" s="87" t="str">
        <v/>
      </c>
    </row>
    <row r="19675">
      <c r="A19675" s="74" t="str">
        <v/>
      </c>
      <c r="B19675" s="74" t="str">
        <v/>
      </c>
      <c r="C19675" s="75">
        <f>IF($E19675="","",IFERROR(VLOOKUP(TRIM(E19675&amp;""),'Référentiel Articles'!$A$2:$F$634,2,FALSE),""))</f>
      </c>
      <c r="D19675" s="75">
        <f>IF($E19675="","",IFERROR(VLOOKUP(TRIM(E19675&amp;""),'Référentiel Articles'!$A$2:$F$634,3,FALSE),""))</f>
      </c>
      <c r="E19675" s="74" t="str">
        <v/>
      </c>
      <c r="F19675" s="75">
        <f>IF($E19675="","",IFERROR(VLOOKUP(TRIM(E19675&amp;""),'Référentiel Articles'!$A$2:$F$634,4,FALSE),""))</f>
      </c>
      <c r="G19675" s="76">
        <f>IF($E19675="","",IFERROR(VLOOKUP(TRIM(E19675&amp;""),'Référentiel Articles'!$A$2:$F$634,5,FALSE),""))</f>
      </c>
      <c r="H19675" s="77" t="str">
        <v/>
      </c>
      <c r="I19675" s="76">
        <f>IF($E19675="","",IFERROR(VLOOKUP(TRIM(E19675&amp;""),'Référentiel Articles'!$A$2:$F$634,6,FALSE),""))</f>
      </c>
      <c r="J19675" s="78">
        <f>IF(OR($E19675="",$H19675=""),"",$H19675*$I19675)</f>
      </c>
      <c r="K19675" s="79" t="str">
        <v/>
      </c>
    </row>
    <row r="19676">
      <c r="A19676" s="81" t="str">
        <v/>
      </c>
      <c r="B19676" s="81" t="str">
        <v/>
      </c>
      <c r="C19676" s="83">
        <f>IF($E19676="","",IFERROR(VLOOKUP(TRIM(E19676&amp;""),'Référentiel Articles'!$A$2:$F$634,2,FALSE),""))</f>
      </c>
      <c r="D19676" s="83">
        <f>IF($E19676="","",IFERROR(VLOOKUP(TRIM(E19676&amp;""),'Référentiel Articles'!$A$2:$F$634,3,FALSE),""))</f>
      </c>
      <c r="E19676" s="81" t="str">
        <v/>
      </c>
      <c r="F19676" s="83">
        <f>IF($E19676="","",IFERROR(VLOOKUP(TRIM(E19676&amp;""),'Référentiel Articles'!$A$2:$F$634,4,FALSE),""))</f>
      </c>
      <c r="G19676" s="84">
        <f>IF($E19676="","",IFERROR(VLOOKUP(TRIM(E19676&amp;""),'Référentiel Articles'!$A$2:$F$634,5,FALSE),""))</f>
      </c>
      <c r="H19676" s="85" t="str">
        <v/>
      </c>
      <c r="I19676" s="84">
        <f>IF($E19676="","",IFERROR(VLOOKUP(TRIM(E19676&amp;""),'Référentiel Articles'!$A$2:$F$634,6,FALSE),""))</f>
      </c>
      <c r="J19676" s="90">
        <f>IF(OR($E19676="",$H19676=""),"",$H19676*$I19676)</f>
      </c>
      <c r="K19676" s="87" t="str">
        <v/>
      </c>
    </row>
    <row r="19677">
      <c r="A19677" s="74" t="str">
        <v/>
      </c>
      <c r="B19677" s="74" t="str">
        <v/>
      </c>
      <c r="C19677" s="75">
        <f>IF($E19677="","",IFERROR(VLOOKUP(TRIM(E19677&amp;""),'Référentiel Articles'!$A$2:$F$634,2,FALSE),""))</f>
      </c>
      <c r="D19677" s="75">
        <f>IF($E19677="","",IFERROR(VLOOKUP(TRIM(E19677&amp;""),'Référentiel Articles'!$A$2:$F$634,3,FALSE),""))</f>
      </c>
      <c r="E19677" s="74" t="str">
        <v/>
      </c>
      <c r="F19677" s="75">
        <f>IF($E19677="","",IFERROR(VLOOKUP(TRIM(E19677&amp;""),'Référentiel Articles'!$A$2:$F$634,4,FALSE),""))</f>
      </c>
      <c r="G19677" s="76">
        <f>IF($E19677="","",IFERROR(VLOOKUP(TRIM(E19677&amp;""),'Référentiel Articles'!$A$2:$F$634,5,FALSE),""))</f>
      </c>
      <c r="H19677" s="77" t="str">
        <v/>
      </c>
      <c r="I19677" s="76">
        <f>IF($E19677="","",IFERROR(VLOOKUP(TRIM(E19677&amp;""),'Référentiel Articles'!$A$2:$F$634,6,FALSE),""))</f>
      </c>
      <c r="J19677" s="78">
        <f>IF(OR($E19677="",$H19677=""),"",$H19677*$I19677)</f>
      </c>
      <c r="K19677" s="79" t="str">
        <v/>
      </c>
    </row>
    <row r="19678">
      <c r="A19678" s="81" t="str">
        <v/>
      </c>
      <c r="B19678" s="81" t="str">
        <v/>
      </c>
      <c r="C19678" s="83">
        <f>IF($E19678="","",IFERROR(VLOOKUP(TRIM(E19678&amp;""),'Référentiel Articles'!$A$2:$F$634,2,FALSE),""))</f>
      </c>
      <c r="D19678" s="83">
        <f>IF($E19678="","",IFERROR(VLOOKUP(TRIM(E19678&amp;""),'Référentiel Articles'!$A$2:$F$634,3,FALSE),""))</f>
      </c>
      <c r="E19678" s="81" t="str">
        <v/>
      </c>
      <c r="F19678" s="83">
        <f>IF($E19678="","",IFERROR(VLOOKUP(TRIM(E19678&amp;""),'Référentiel Articles'!$A$2:$F$634,4,FALSE),""))</f>
      </c>
      <c r="G19678" s="84">
        <f>IF($E19678="","",IFERROR(VLOOKUP(TRIM(E19678&amp;""),'Référentiel Articles'!$A$2:$F$634,5,FALSE),""))</f>
      </c>
      <c r="H19678" s="85" t="str">
        <v/>
      </c>
      <c r="I19678" s="84">
        <f>IF($E19678="","",IFERROR(VLOOKUP(TRIM(E19678&amp;""),'Référentiel Articles'!$A$2:$F$634,6,FALSE),""))</f>
      </c>
      <c r="J19678" s="90">
        <f>IF(OR($E19678="",$H19678=""),"",$H19678*$I19678)</f>
      </c>
      <c r="K19678" s="87" t="str">
        <v/>
      </c>
    </row>
    <row r="19679">
      <c r="A19679" s="74" t="str">
        <v/>
      </c>
      <c r="B19679" s="74" t="str">
        <v/>
      </c>
      <c r="C19679" s="75">
        <f>IF($E19679="","",IFERROR(VLOOKUP(TRIM(E19679&amp;""),'Référentiel Articles'!$A$2:$F$634,2,FALSE),""))</f>
      </c>
      <c r="D19679" s="75">
        <f>IF($E19679="","",IFERROR(VLOOKUP(TRIM(E19679&amp;""),'Référentiel Articles'!$A$2:$F$634,3,FALSE),""))</f>
      </c>
      <c r="E19679" s="74" t="str">
        <v/>
      </c>
      <c r="F19679" s="75">
        <f>IF($E19679="","",IFERROR(VLOOKUP(TRIM(E19679&amp;""),'Référentiel Articles'!$A$2:$F$634,4,FALSE),""))</f>
      </c>
      <c r="G19679" s="76">
        <f>IF($E19679="","",IFERROR(VLOOKUP(TRIM(E19679&amp;""),'Référentiel Articles'!$A$2:$F$634,5,FALSE),""))</f>
      </c>
      <c r="H19679" s="77" t="str">
        <v/>
      </c>
      <c r="I19679" s="76">
        <f>IF($E19679="","",IFERROR(VLOOKUP(TRIM(E19679&amp;""),'Référentiel Articles'!$A$2:$F$634,6,FALSE),""))</f>
      </c>
      <c r="J19679" s="78">
        <f>IF(OR($E19679="",$H19679=""),"",$H19679*$I19679)</f>
      </c>
      <c r="K19679" s="79" t="str">
        <v/>
      </c>
    </row>
    <row r="19680">
      <c r="A19680" s="81" t="str">
        <v/>
      </c>
      <c r="B19680" s="81" t="str">
        <v/>
      </c>
      <c r="C19680" s="83">
        <f>IF($E19680="","",IFERROR(VLOOKUP(TRIM(E19680&amp;""),'Référentiel Articles'!$A$2:$F$634,2,FALSE),""))</f>
      </c>
      <c r="D19680" s="83">
        <f>IF($E19680="","",IFERROR(VLOOKUP(TRIM(E19680&amp;""),'Référentiel Articles'!$A$2:$F$634,3,FALSE),""))</f>
      </c>
      <c r="E19680" s="81" t="str">
        <v/>
      </c>
      <c r="F19680" s="83">
        <f>IF($E19680="","",IFERROR(VLOOKUP(TRIM(E19680&amp;""),'Référentiel Articles'!$A$2:$F$634,4,FALSE),""))</f>
      </c>
      <c r="G19680" s="84">
        <f>IF($E19680="","",IFERROR(VLOOKUP(TRIM(E19680&amp;""),'Référentiel Articles'!$A$2:$F$634,5,FALSE),""))</f>
      </c>
      <c r="H19680" s="85" t="str">
        <v/>
      </c>
      <c r="I19680" s="84">
        <f>IF($E19680="","",IFERROR(VLOOKUP(TRIM(E19680&amp;""),'Référentiel Articles'!$A$2:$F$634,6,FALSE),""))</f>
      </c>
      <c r="J19680" s="90">
        <f>IF(OR($E19680="",$H19680=""),"",$H19680*$I19680)</f>
      </c>
      <c r="K19680" s="87" t="str">
        <v/>
      </c>
    </row>
    <row r="19681">
      <c r="A19681" s="74" t="str">
        <v/>
      </c>
      <c r="B19681" s="74" t="str">
        <v/>
      </c>
      <c r="C19681" s="75">
        <f>IF($E19681="","",IFERROR(VLOOKUP(TRIM(E19681&amp;""),'Référentiel Articles'!$A$2:$F$634,2,FALSE),""))</f>
      </c>
      <c r="D19681" s="75">
        <f>IF($E19681="","",IFERROR(VLOOKUP(TRIM(E19681&amp;""),'Référentiel Articles'!$A$2:$F$634,3,FALSE),""))</f>
      </c>
      <c r="E19681" s="74" t="str">
        <v/>
      </c>
      <c r="F19681" s="75">
        <f>IF($E19681="","",IFERROR(VLOOKUP(TRIM(E19681&amp;""),'Référentiel Articles'!$A$2:$F$634,4,FALSE),""))</f>
      </c>
      <c r="G19681" s="76">
        <f>IF($E19681="","",IFERROR(VLOOKUP(TRIM(E19681&amp;""),'Référentiel Articles'!$A$2:$F$634,5,FALSE),""))</f>
      </c>
      <c r="H19681" s="77" t="str">
        <v/>
      </c>
      <c r="I19681" s="76">
        <f>IF($E19681="","",IFERROR(VLOOKUP(TRIM(E19681&amp;""),'Référentiel Articles'!$A$2:$F$634,6,FALSE),""))</f>
      </c>
      <c r="J19681" s="78">
        <f>IF(OR($E19681="",$H19681=""),"",$H19681*$I19681)</f>
      </c>
      <c r="K19681" s="79" t="str">
        <v/>
      </c>
    </row>
    <row r="19682">
      <c r="A19682" s="81" t="str">
        <v/>
      </c>
      <c r="B19682" s="81" t="str">
        <v/>
      </c>
      <c r="C19682" s="83">
        <f>IF($E19682="","",IFERROR(VLOOKUP(TRIM(E19682&amp;""),'Référentiel Articles'!$A$2:$F$634,2,FALSE),""))</f>
      </c>
      <c r="D19682" s="83">
        <f>IF($E19682="","",IFERROR(VLOOKUP(TRIM(E19682&amp;""),'Référentiel Articles'!$A$2:$F$634,3,FALSE),""))</f>
      </c>
      <c r="E19682" s="81" t="str">
        <v/>
      </c>
      <c r="F19682" s="83">
        <f>IF($E19682="","",IFERROR(VLOOKUP(TRIM(E19682&amp;""),'Référentiel Articles'!$A$2:$F$634,4,FALSE),""))</f>
      </c>
      <c r="G19682" s="84">
        <f>IF($E19682="","",IFERROR(VLOOKUP(TRIM(E19682&amp;""),'Référentiel Articles'!$A$2:$F$634,5,FALSE),""))</f>
      </c>
      <c r="H19682" s="85" t="str">
        <v/>
      </c>
      <c r="I19682" s="84">
        <f>IF($E19682="","",IFERROR(VLOOKUP(TRIM(E19682&amp;""),'Référentiel Articles'!$A$2:$F$634,6,FALSE),""))</f>
      </c>
      <c r="J19682" s="90">
        <f>IF(OR($E19682="",$H19682=""),"",$H19682*$I19682)</f>
      </c>
      <c r="K19682" s="87" t="str">
        <v/>
      </c>
    </row>
    <row r="19683">
      <c r="A19683" s="74" t="str">
        <v/>
      </c>
      <c r="B19683" s="74" t="str">
        <v/>
      </c>
      <c r="C19683" s="75">
        <f>IF($E19683="","",IFERROR(VLOOKUP(TRIM(E19683&amp;""),'Référentiel Articles'!$A$2:$F$634,2,FALSE),""))</f>
      </c>
      <c r="D19683" s="75">
        <f>IF($E19683="","",IFERROR(VLOOKUP(TRIM(E19683&amp;""),'Référentiel Articles'!$A$2:$F$634,3,FALSE),""))</f>
      </c>
      <c r="E19683" s="74" t="str">
        <v/>
      </c>
      <c r="F19683" s="75">
        <f>IF($E19683="","",IFERROR(VLOOKUP(TRIM(E19683&amp;""),'Référentiel Articles'!$A$2:$F$634,4,FALSE),""))</f>
      </c>
      <c r="G19683" s="76">
        <f>IF($E19683="","",IFERROR(VLOOKUP(TRIM(E19683&amp;""),'Référentiel Articles'!$A$2:$F$634,5,FALSE),""))</f>
      </c>
      <c r="H19683" s="77" t="str">
        <v/>
      </c>
      <c r="I19683" s="76">
        <f>IF($E19683="","",IFERROR(VLOOKUP(TRIM(E19683&amp;""),'Référentiel Articles'!$A$2:$F$634,6,FALSE),""))</f>
      </c>
      <c r="J19683" s="78">
        <f>IF(OR($E19683="",$H19683=""),"",$H19683*$I19683)</f>
      </c>
      <c r="K19683" s="79" t="str">
        <v/>
      </c>
    </row>
    <row r="19684">
      <c r="A19684" s="81" t="str">
        <v/>
      </c>
      <c r="B19684" s="81" t="str">
        <v/>
      </c>
      <c r="C19684" s="83">
        <f>IF($E19684="","",IFERROR(VLOOKUP(TRIM(E19684&amp;""),'Référentiel Articles'!$A$2:$F$634,2,FALSE),""))</f>
      </c>
      <c r="D19684" s="83">
        <f>IF($E19684="","",IFERROR(VLOOKUP(TRIM(E19684&amp;""),'Référentiel Articles'!$A$2:$F$634,3,FALSE),""))</f>
      </c>
      <c r="E19684" s="81" t="str">
        <v/>
      </c>
      <c r="F19684" s="83">
        <f>IF($E19684="","",IFERROR(VLOOKUP(TRIM(E19684&amp;""),'Référentiel Articles'!$A$2:$F$634,4,FALSE),""))</f>
      </c>
      <c r="G19684" s="84">
        <f>IF($E19684="","",IFERROR(VLOOKUP(TRIM(E19684&amp;""),'Référentiel Articles'!$A$2:$F$634,5,FALSE),""))</f>
      </c>
      <c r="H19684" s="85" t="str">
        <v/>
      </c>
      <c r="I19684" s="84">
        <f>IF($E19684="","",IFERROR(VLOOKUP(TRIM(E19684&amp;""),'Référentiel Articles'!$A$2:$F$634,6,FALSE),""))</f>
      </c>
      <c r="J19684" s="90">
        <f>IF(OR($E19684="",$H19684=""),"",$H19684*$I19684)</f>
      </c>
      <c r="K19684" s="87" t="str">
        <v/>
      </c>
    </row>
    <row r="19685">
      <c r="A19685" s="74" t="str">
        <v/>
      </c>
      <c r="B19685" s="74" t="str">
        <v/>
      </c>
      <c r="C19685" s="75">
        <f>IF($E19685="","",IFERROR(VLOOKUP(TRIM(E19685&amp;""),'Référentiel Articles'!$A$2:$F$634,2,FALSE),""))</f>
      </c>
      <c r="D19685" s="75">
        <f>IF($E19685="","",IFERROR(VLOOKUP(TRIM(E19685&amp;""),'Référentiel Articles'!$A$2:$F$634,3,FALSE),""))</f>
      </c>
      <c r="E19685" s="74" t="str">
        <v/>
      </c>
      <c r="F19685" s="75">
        <f>IF($E19685="","",IFERROR(VLOOKUP(TRIM(E19685&amp;""),'Référentiel Articles'!$A$2:$F$634,4,FALSE),""))</f>
      </c>
      <c r="G19685" s="76">
        <f>IF($E19685="","",IFERROR(VLOOKUP(TRIM(E19685&amp;""),'Référentiel Articles'!$A$2:$F$634,5,FALSE),""))</f>
      </c>
      <c r="H19685" s="77" t="str">
        <v/>
      </c>
      <c r="I19685" s="76">
        <f>IF($E19685="","",IFERROR(VLOOKUP(TRIM(E19685&amp;""),'Référentiel Articles'!$A$2:$F$634,6,FALSE),""))</f>
      </c>
      <c r="J19685" s="78">
        <f>IF(OR($E19685="",$H19685=""),"",$H19685*$I19685)</f>
      </c>
      <c r="K19685" s="79" t="str">
        <v/>
      </c>
    </row>
    <row r="19686">
      <c r="A19686" s="81" t="str">
        <v/>
      </c>
      <c r="B19686" s="81" t="str">
        <v/>
      </c>
      <c r="C19686" s="83">
        <f>IF($E19686="","",IFERROR(VLOOKUP(TRIM(E19686&amp;""),'Référentiel Articles'!$A$2:$F$634,2,FALSE),""))</f>
      </c>
      <c r="D19686" s="83">
        <f>IF($E19686="","",IFERROR(VLOOKUP(TRIM(E19686&amp;""),'Référentiel Articles'!$A$2:$F$634,3,FALSE),""))</f>
      </c>
      <c r="E19686" s="81" t="str">
        <v/>
      </c>
      <c r="F19686" s="83">
        <f>IF($E19686="","",IFERROR(VLOOKUP(TRIM(E19686&amp;""),'Référentiel Articles'!$A$2:$F$634,4,FALSE),""))</f>
      </c>
      <c r="G19686" s="84">
        <f>IF($E19686="","",IFERROR(VLOOKUP(TRIM(E19686&amp;""),'Référentiel Articles'!$A$2:$F$634,5,FALSE),""))</f>
      </c>
      <c r="H19686" s="85" t="str">
        <v/>
      </c>
      <c r="I19686" s="84">
        <f>IF($E19686="","",IFERROR(VLOOKUP(TRIM(E19686&amp;""),'Référentiel Articles'!$A$2:$F$634,6,FALSE),""))</f>
      </c>
      <c r="J19686" s="90">
        <f>IF(OR($E19686="",$H19686=""),"",$H19686*$I19686)</f>
      </c>
      <c r="K19686" s="87" t="str">
        <v/>
      </c>
    </row>
    <row r="19687">
      <c r="A19687" s="74" t="str">
        <v/>
      </c>
      <c r="B19687" s="74" t="str">
        <v/>
      </c>
      <c r="C19687" s="75">
        <f>IF($E19687="","",IFERROR(VLOOKUP(TRIM(E19687&amp;""),'Référentiel Articles'!$A$2:$F$634,2,FALSE),""))</f>
      </c>
      <c r="D19687" s="75">
        <f>IF($E19687="","",IFERROR(VLOOKUP(TRIM(E19687&amp;""),'Référentiel Articles'!$A$2:$F$634,3,FALSE),""))</f>
      </c>
      <c r="E19687" s="74" t="str">
        <v/>
      </c>
      <c r="F19687" s="75">
        <f>IF($E19687="","",IFERROR(VLOOKUP(TRIM(E19687&amp;""),'Référentiel Articles'!$A$2:$F$634,4,FALSE),""))</f>
      </c>
      <c r="G19687" s="76">
        <f>IF($E19687="","",IFERROR(VLOOKUP(TRIM(E19687&amp;""),'Référentiel Articles'!$A$2:$F$634,5,FALSE),""))</f>
      </c>
      <c r="H19687" s="77" t="str">
        <v/>
      </c>
      <c r="I19687" s="76">
        <f>IF($E19687="","",IFERROR(VLOOKUP(TRIM(E19687&amp;""),'Référentiel Articles'!$A$2:$F$634,6,FALSE),""))</f>
      </c>
      <c r="J19687" s="78">
        <f>IF(OR($E19687="",$H19687=""),"",$H19687*$I19687)</f>
      </c>
      <c r="K19687" s="79" t="str">
        <v/>
      </c>
    </row>
    <row r="19688">
      <c r="A19688" s="81" t="str">
        <v/>
      </c>
      <c r="B19688" s="81" t="str">
        <v/>
      </c>
      <c r="C19688" s="83">
        <f>IF($E19688="","",IFERROR(VLOOKUP(TRIM(E19688&amp;""),'Référentiel Articles'!$A$2:$F$634,2,FALSE),""))</f>
      </c>
      <c r="D19688" s="83">
        <f>IF($E19688="","",IFERROR(VLOOKUP(TRIM(E19688&amp;""),'Référentiel Articles'!$A$2:$F$634,3,FALSE),""))</f>
      </c>
      <c r="E19688" s="81" t="str">
        <v/>
      </c>
      <c r="F19688" s="83">
        <f>IF($E19688="","",IFERROR(VLOOKUP(TRIM(E19688&amp;""),'Référentiel Articles'!$A$2:$F$634,4,FALSE),""))</f>
      </c>
      <c r="G19688" s="84">
        <f>IF($E19688="","",IFERROR(VLOOKUP(TRIM(E19688&amp;""),'Référentiel Articles'!$A$2:$F$634,5,FALSE),""))</f>
      </c>
      <c r="H19688" s="85" t="str">
        <v/>
      </c>
      <c r="I19688" s="84">
        <f>IF($E19688="","",IFERROR(VLOOKUP(TRIM(E19688&amp;""),'Référentiel Articles'!$A$2:$F$634,6,FALSE),""))</f>
      </c>
      <c r="J19688" s="90">
        <f>IF(OR($E19688="",$H19688=""),"",$H19688*$I19688)</f>
      </c>
      <c r="K19688" s="87" t="str">
        <v/>
      </c>
    </row>
    <row r="19689">
      <c r="A19689" s="74" t="str">
        <v/>
      </c>
      <c r="B19689" s="74" t="str">
        <v/>
      </c>
      <c r="C19689" s="75">
        <f>IF($E19689="","",IFERROR(VLOOKUP(TRIM(E19689&amp;""),'Référentiel Articles'!$A$2:$F$634,2,FALSE),""))</f>
      </c>
      <c r="D19689" s="75">
        <f>IF($E19689="","",IFERROR(VLOOKUP(TRIM(E19689&amp;""),'Référentiel Articles'!$A$2:$F$634,3,FALSE),""))</f>
      </c>
      <c r="E19689" s="74" t="str">
        <v/>
      </c>
      <c r="F19689" s="75">
        <f>IF($E19689="","",IFERROR(VLOOKUP(TRIM(E19689&amp;""),'Référentiel Articles'!$A$2:$F$634,4,FALSE),""))</f>
      </c>
      <c r="G19689" s="76">
        <f>IF($E19689="","",IFERROR(VLOOKUP(TRIM(E19689&amp;""),'Référentiel Articles'!$A$2:$F$634,5,FALSE),""))</f>
      </c>
      <c r="H19689" s="77" t="str">
        <v/>
      </c>
      <c r="I19689" s="76">
        <f>IF($E19689="","",IFERROR(VLOOKUP(TRIM(E19689&amp;""),'Référentiel Articles'!$A$2:$F$634,6,FALSE),""))</f>
      </c>
      <c r="J19689" s="78">
        <f>IF(OR($E19689="",$H19689=""),"",$H19689*$I19689)</f>
      </c>
      <c r="K19689" s="79" t="str">
        <v/>
      </c>
    </row>
    <row r="19690">
      <c r="A19690" s="81" t="str">
        <v/>
      </c>
      <c r="B19690" s="81" t="str">
        <v/>
      </c>
      <c r="C19690" s="83">
        <f>IF($E19690="","",IFERROR(VLOOKUP(TRIM(E19690&amp;""),'Référentiel Articles'!$A$2:$F$634,2,FALSE),""))</f>
      </c>
      <c r="D19690" s="83">
        <f>IF($E19690="","",IFERROR(VLOOKUP(TRIM(E19690&amp;""),'Référentiel Articles'!$A$2:$F$634,3,FALSE),""))</f>
      </c>
      <c r="E19690" s="81" t="str">
        <v/>
      </c>
      <c r="F19690" s="83">
        <f>IF($E19690="","",IFERROR(VLOOKUP(TRIM(E19690&amp;""),'Référentiel Articles'!$A$2:$F$634,4,FALSE),""))</f>
      </c>
      <c r="G19690" s="84">
        <f>IF($E19690="","",IFERROR(VLOOKUP(TRIM(E19690&amp;""),'Référentiel Articles'!$A$2:$F$634,5,FALSE),""))</f>
      </c>
      <c r="H19690" s="85" t="str">
        <v/>
      </c>
      <c r="I19690" s="84">
        <f>IF($E19690="","",IFERROR(VLOOKUP(TRIM(E19690&amp;""),'Référentiel Articles'!$A$2:$F$634,6,FALSE),""))</f>
      </c>
      <c r="J19690" s="90">
        <f>IF(OR($E19690="",$H19690=""),"",$H19690*$I19690)</f>
      </c>
      <c r="K19690" s="87" t="str">
        <v/>
      </c>
    </row>
    <row r="19691">
      <c r="A19691" s="74" t="str">
        <v/>
      </c>
      <c r="B19691" s="74" t="str">
        <v/>
      </c>
      <c r="C19691" s="75">
        <f>IF($E19691="","",IFERROR(VLOOKUP(TRIM(E19691&amp;""),'Référentiel Articles'!$A$2:$F$634,2,FALSE),""))</f>
      </c>
      <c r="D19691" s="75">
        <f>IF($E19691="","",IFERROR(VLOOKUP(TRIM(E19691&amp;""),'Référentiel Articles'!$A$2:$F$634,3,FALSE),""))</f>
      </c>
      <c r="E19691" s="74" t="str">
        <v/>
      </c>
      <c r="F19691" s="75">
        <f>IF($E19691="","",IFERROR(VLOOKUP(TRIM(E19691&amp;""),'Référentiel Articles'!$A$2:$F$634,4,FALSE),""))</f>
      </c>
      <c r="G19691" s="76">
        <f>IF($E19691="","",IFERROR(VLOOKUP(TRIM(E19691&amp;""),'Référentiel Articles'!$A$2:$F$634,5,FALSE),""))</f>
      </c>
      <c r="H19691" s="77" t="str">
        <v/>
      </c>
      <c r="I19691" s="76">
        <f>IF($E19691="","",IFERROR(VLOOKUP(TRIM(E19691&amp;""),'Référentiel Articles'!$A$2:$F$634,6,FALSE),""))</f>
      </c>
      <c r="J19691" s="78">
        <f>IF(OR($E19691="",$H19691=""),"",$H19691*$I19691)</f>
      </c>
      <c r="K19691" s="79" t="str">
        <v/>
      </c>
    </row>
    <row r="19692">
      <c r="A19692" s="81" t="str">
        <v/>
      </c>
      <c r="B19692" s="81" t="str">
        <v/>
      </c>
      <c r="C19692" s="83">
        <f>IF($E19692="","",IFERROR(VLOOKUP(TRIM(E19692&amp;""),'Référentiel Articles'!$A$2:$F$634,2,FALSE),""))</f>
      </c>
      <c r="D19692" s="83">
        <f>IF($E19692="","",IFERROR(VLOOKUP(TRIM(E19692&amp;""),'Référentiel Articles'!$A$2:$F$634,3,FALSE),""))</f>
      </c>
      <c r="E19692" s="81" t="str">
        <v/>
      </c>
      <c r="F19692" s="83">
        <f>IF($E19692="","",IFERROR(VLOOKUP(TRIM(E19692&amp;""),'Référentiel Articles'!$A$2:$F$634,4,FALSE),""))</f>
      </c>
      <c r="G19692" s="84">
        <f>IF($E19692="","",IFERROR(VLOOKUP(TRIM(E19692&amp;""),'Référentiel Articles'!$A$2:$F$634,5,FALSE),""))</f>
      </c>
      <c r="H19692" s="85" t="str">
        <v/>
      </c>
      <c r="I19692" s="84">
        <f>IF($E19692="","",IFERROR(VLOOKUP(TRIM(E19692&amp;""),'Référentiel Articles'!$A$2:$F$634,6,FALSE),""))</f>
      </c>
      <c r="J19692" s="90">
        <f>IF(OR($E19692="",$H19692=""),"",$H19692*$I19692)</f>
      </c>
      <c r="K19692" s="87" t="str">
        <v/>
      </c>
    </row>
    <row r="19693">
      <c r="A19693" s="74" t="str">
        <v/>
      </c>
      <c r="B19693" s="74" t="str">
        <v/>
      </c>
      <c r="C19693" s="75">
        <f>IF($E19693="","",IFERROR(VLOOKUP(TRIM(E19693&amp;""),'Référentiel Articles'!$A$2:$F$634,2,FALSE),""))</f>
      </c>
      <c r="D19693" s="75">
        <f>IF($E19693="","",IFERROR(VLOOKUP(TRIM(E19693&amp;""),'Référentiel Articles'!$A$2:$F$634,3,FALSE),""))</f>
      </c>
      <c r="E19693" s="74" t="str">
        <v/>
      </c>
      <c r="F19693" s="75">
        <f>IF($E19693="","",IFERROR(VLOOKUP(TRIM(E19693&amp;""),'Référentiel Articles'!$A$2:$F$634,4,FALSE),""))</f>
      </c>
      <c r="G19693" s="76">
        <f>IF($E19693="","",IFERROR(VLOOKUP(TRIM(E19693&amp;""),'Référentiel Articles'!$A$2:$F$634,5,FALSE),""))</f>
      </c>
      <c r="H19693" s="77" t="str">
        <v/>
      </c>
      <c r="I19693" s="76">
        <f>IF($E19693="","",IFERROR(VLOOKUP(TRIM(E19693&amp;""),'Référentiel Articles'!$A$2:$F$634,6,FALSE),""))</f>
      </c>
      <c r="J19693" s="78">
        <f>IF(OR($E19693="",$H19693=""),"",$H19693*$I19693)</f>
      </c>
      <c r="K19693" s="79" t="str">
        <v/>
      </c>
    </row>
    <row r="19694">
      <c r="A19694" s="81" t="str">
        <v/>
      </c>
      <c r="B19694" s="81" t="str">
        <v/>
      </c>
      <c r="C19694" s="83">
        <f>IF($E19694="","",IFERROR(VLOOKUP(TRIM(E19694&amp;""),'Référentiel Articles'!$A$2:$F$634,2,FALSE),""))</f>
      </c>
      <c r="D19694" s="83">
        <f>IF($E19694="","",IFERROR(VLOOKUP(TRIM(E19694&amp;""),'Référentiel Articles'!$A$2:$F$634,3,FALSE),""))</f>
      </c>
      <c r="E19694" s="81" t="str">
        <v/>
      </c>
      <c r="F19694" s="83">
        <f>IF($E19694="","",IFERROR(VLOOKUP(TRIM(E19694&amp;""),'Référentiel Articles'!$A$2:$F$634,4,FALSE),""))</f>
      </c>
      <c r="G19694" s="84">
        <f>IF($E19694="","",IFERROR(VLOOKUP(TRIM(E19694&amp;""),'Référentiel Articles'!$A$2:$F$634,5,FALSE),""))</f>
      </c>
      <c r="H19694" s="85" t="str">
        <v/>
      </c>
      <c r="I19694" s="84">
        <f>IF($E19694="","",IFERROR(VLOOKUP(TRIM(E19694&amp;""),'Référentiel Articles'!$A$2:$F$634,6,FALSE),""))</f>
      </c>
      <c r="J19694" s="90">
        <f>IF(OR($E19694="",$H19694=""),"",$H19694*$I19694)</f>
      </c>
      <c r="K19694" s="87" t="str">
        <v/>
      </c>
    </row>
    <row r="19695">
      <c r="A19695" s="74" t="str">
        <v/>
      </c>
      <c r="B19695" s="74" t="str">
        <v/>
      </c>
      <c r="C19695" s="75">
        <f>IF($E19695="","",IFERROR(VLOOKUP(TRIM(E19695&amp;""),'Référentiel Articles'!$A$2:$F$634,2,FALSE),""))</f>
      </c>
      <c r="D19695" s="75">
        <f>IF($E19695="","",IFERROR(VLOOKUP(TRIM(E19695&amp;""),'Référentiel Articles'!$A$2:$F$634,3,FALSE),""))</f>
      </c>
      <c r="E19695" s="74" t="str">
        <v/>
      </c>
      <c r="F19695" s="75">
        <f>IF($E19695="","",IFERROR(VLOOKUP(TRIM(E19695&amp;""),'Référentiel Articles'!$A$2:$F$634,4,FALSE),""))</f>
      </c>
      <c r="G19695" s="76">
        <f>IF($E19695="","",IFERROR(VLOOKUP(TRIM(E19695&amp;""),'Référentiel Articles'!$A$2:$F$634,5,FALSE),""))</f>
      </c>
      <c r="H19695" s="77" t="str">
        <v/>
      </c>
      <c r="I19695" s="76">
        <f>IF($E19695="","",IFERROR(VLOOKUP(TRIM(E19695&amp;""),'Référentiel Articles'!$A$2:$F$634,6,FALSE),""))</f>
      </c>
      <c r="J19695" s="78">
        <f>IF(OR($E19695="",$H19695=""),"",$H19695*$I19695)</f>
      </c>
      <c r="K19695" s="79" t="str">
        <v/>
      </c>
    </row>
    <row r="19696">
      <c r="A19696" s="81" t="str">
        <v/>
      </c>
      <c r="B19696" s="81" t="str">
        <v/>
      </c>
      <c r="C19696" s="83">
        <f>IF($E19696="","",IFERROR(VLOOKUP(TRIM(E19696&amp;""),'Référentiel Articles'!$A$2:$F$634,2,FALSE),""))</f>
      </c>
      <c r="D19696" s="83">
        <f>IF($E19696="","",IFERROR(VLOOKUP(TRIM(E19696&amp;""),'Référentiel Articles'!$A$2:$F$634,3,FALSE),""))</f>
      </c>
      <c r="E19696" s="81" t="str">
        <v/>
      </c>
      <c r="F19696" s="83">
        <f>IF($E19696="","",IFERROR(VLOOKUP(TRIM(E19696&amp;""),'Référentiel Articles'!$A$2:$F$634,4,FALSE),""))</f>
      </c>
      <c r="G19696" s="84">
        <f>IF($E19696="","",IFERROR(VLOOKUP(TRIM(E19696&amp;""),'Référentiel Articles'!$A$2:$F$634,5,FALSE),""))</f>
      </c>
      <c r="H19696" s="85" t="str">
        <v/>
      </c>
      <c r="I19696" s="84">
        <f>IF($E19696="","",IFERROR(VLOOKUP(TRIM(E19696&amp;""),'Référentiel Articles'!$A$2:$F$634,6,FALSE),""))</f>
      </c>
      <c r="J19696" s="90">
        <f>IF(OR($E19696="",$H19696=""),"",$H19696*$I19696)</f>
      </c>
      <c r="K19696" s="87" t="str">
        <v/>
      </c>
    </row>
    <row r="19697">
      <c r="A19697" s="74" t="str">
        <v/>
      </c>
      <c r="B19697" s="74" t="str">
        <v/>
      </c>
      <c r="C19697" s="75">
        <f>IF($E19697="","",IFERROR(VLOOKUP(TRIM(E19697&amp;""),'Référentiel Articles'!$A$2:$F$634,2,FALSE),""))</f>
      </c>
      <c r="D19697" s="75">
        <f>IF($E19697="","",IFERROR(VLOOKUP(TRIM(E19697&amp;""),'Référentiel Articles'!$A$2:$F$634,3,FALSE),""))</f>
      </c>
      <c r="E19697" s="74" t="str">
        <v/>
      </c>
      <c r="F19697" s="75">
        <f>IF($E19697="","",IFERROR(VLOOKUP(TRIM(E19697&amp;""),'Référentiel Articles'!$A$2:$F$634,4,FALSE),""))</f>
      </c>
      <c r="G19697" s="76">
        <f>IF($E19697="","",IFERROR(VLOOKUP(TRIM(E19697&amp;""),'Référentiel Articles'!$A$2:$F$634,5,FALSE),""))</f>
      </c>
      <c r="H19697" s="77" t="str">
        <v/>
      </c>
      <c r="I19697" s="76">
        <f>IF($E19697="","",IFERROR(VLOOKUP(TRIM(E19697&amp;""),'Référentiel Articles'!$A$2:$F$634,6,FALSE),""))</f>
      </c>
      <c r="J19697" s="78">
        <f>IF(OR($E19697="",$H19697=""),"",$H19697*$I19697)</f>
      </c>
      <c r="K19697" s="79" t="str">
        <v/>
      </c>
    </row>
    <row r="19698">
      <c r="A19698" s="81" t="str">
        <v/>
      </c>
      <c r="B19698" s="81" t="str">
        <v/>
      </c>
      <c r="C19698" s="83">
        <f>IF($E19698="","",IFERROR(VLOOKUP(TRIM(E19698&amp;""),'Référentiel Articles'!$A$2:$F$634,2,FALSE),""))</f>
      </c>
      <c r="D19698" s="83">
        <f>IF($E19698="","",IFERROR(VLOOKUP(TRIM(E19698&amp;""),'Référentiel Articles'!$A$2:$F$634,3,FALSE),""))</f>
      </c>
      <c r="E19698" s="81" t="str">
        <v/>
      </c>
      <c r="F19698" s="83">
        <f>IF($E19698="","",IFERROR(VLOOKUP(TRIM(E19698&amp;""),'Référentiel Articles'!$A$2:$F$634,4,FALSE),""))</f>
      </c>
      <c r="G19698" s="84">
        <f>IF($E19698="","",IFERROR(VLOOKUP(TRIM(E19698&amp;""),'Référentiel Articles'!$A$2:$F$634,5,FALSE),""))</f>
      </c>
      <c r="H19698" s="85" t="str">
        <v/>
      </c>
      <c r="I19698" s="84">
        <f>IF($E19698="","",IFERROR(VLOOKUP(TRIM(E19698&amp;""),'Référentiel Articles'!$A$2:$F$634,6,FALSE),""))</f>
      </c>
      <c r="J19698" s="90">
        <f>IF(OR($E19698="",$H19698=""),"",$H19698*$I19698)</f>
      </c>
      <c r="K19698" s="87" t="str">
        <v/>
      </c>
    </row>
    <row r="19699">
      <c r="A19699" s="74" t="str">
        <v/>
      </c>
      <c r="B19699" s="74" t="str">
        <v/>
      </c>
      <c r="C19699" s="75">
        <f>IF($E19699="","",IFERROR(VLOOKUP(TRIM(E19699&amp;""),'Référentiel Articles'!$A$2:$F$634,2,FALSE),""))</f>
      </c>
      <c r="D19699" s="75">
        <f>IF($E19699="","",IFERROR(VLOOKUP(TRIM(E19699&amp;""),'Référentiel Articles'!$A$2:$F$634,3,FALSE),""))</f>
      </c>
      <c r="E19699" s="74" t="str">
        <v/>
      </c>
      <c r="F19699" s="75">
        <f>IF($E19699="","",IFERROR(VLOOKUP(TRIM(E19699&amp;""),'Référentiel Articles'!$A$2:$F$634,4,FALSE),""))</f>
      </c>
      <c r="G19699" s="76">
        <f>IF($E19699="","",IFERROR(VLOOKUP(TRIM(E19699&amp;""),'Référentiel Articles'!$A$2:$F$634,5,FALSE),""))</f>
      </c>
      <c r="H19699" s="77" t="str">
        <v/>
      </c>
      <c r="I19699" s="76">
        <f>IF($E19699="","",IFERROR(VLOOKUP(TRIM(E19699&amp;""),'Référentiel Articles'!$A$2:$F$634,6,FALSE),""))</f>
      </c>
      <c r="J19699" s="78">
        <f>IF(OR($E19699="",$H19699=""),"",$H19699*$I19699)</f>
      </c>
      <c r="K19699" s="79" t="str">
        <v/>
      </c>
    </row>
    <row r="19700">
      <c r="A19700" s="81" t="str">
        <v/>
      </c>
      <c r="B19700" s="81" t="str">
        <v/>
      </c>
      <c r="C19700" s="83">
        <f>IF($E19700="","",IFERROR(VLOOKUP(TRIM(E19700&amp;""),'Référentiel Articles'!$A$2:$F$634,2,FALSE),""))</f>
      </c>
      <c r="D19700" s="83">
        <f>IF($E19700="","",IFERROR(VLOOKUP(TRIM(E19700&amp;""),'Référentiel Articles'!$A$2:$F$634,3,FALSE),""))</f>
      </c>
      <c r="E19700" s="81" t="str">
        <v/>
      </c>
      <c r="F19700" s="83">
        <f>IF($E19700="","",IFERROR(VLOOKUP(TRIM(E19700&amp;""),'Référentiel Articles'!$A$2:$F$634,4,FALSE),""))</f>
      </c>
      <c r="G19700" s="84">
        <f>IF($E19700="","",IFERROR(VLOOKUP(TRIM(E19700&amp;""),'Référentiel Articles'!$A$2:$F$634,5,FALSE),""))</f>
      </c>
      <c r="H19700" s="85" t="str">
        <v/>
      </c>
      <c r="I19700" s="84">
        <f>IF($E19700="","",IFERROR(VLOOKUP(TRIM(E19700&amp;""),'Référentiel Articles'!$A$2:$F$634,6,FALSE),""))</f>
      </c>
      <c r="J19700" s="90">
        <f>IF(OR($E19700="",$H19700=""),"",$H19700*$I19700)</f>
      </c>
      <c r="K19700" s="87" t="str">
        <v/>
      </c>
    </row>
    <row r="19701">
      <c r="A19701" s="74" t="str">
        <v/>
      </c>
      <c r="B19701" s="74" t="str">
        <v/>
      </c>
      <c r="C19701" s="75">
        <f>IF($E19701="","",IFERROR(VLOOKUP(TRIM(E19701&amp;""),'Référentiel Articles'!$A$2:$F$634,2,FALSE),""))</f>
      </c>
      <c r="D19701" s="75">
        <f>IF($E19701="","",IFERROR(VLOOKUP(TRIM(E19701&amp;""),'Référentiel Articles'!$A$2:$F$634,3,FALSE),""))</f>
      </c>
      <c r="E19701" s="74" t="str">
        <v/>
      </c>
      <c r="F19701" s="75">
        <f>IF($E19701="","",IFERROR(VLOOKUP(TRIM(E19701&amp;""),'Référentiel Articles'!$A$2:$F$634,4,FALSE),""))</f>
      </c>
      <c r="G19701" s="76">
        <f>IF($E19701="","",IFERROR(VLOOKUP(TRIM(E19701&amp;""),'Référentiel Articles'!$A$2:$F$634,5,FALSE),""))</f>
      </c>
      <c r="H19701" s="77" t="str">
        <v/>
      </c>
      <c r="I19701" s="76">
        <f>IF($E19701="","",IFERROR(VLOOKUP(TRIM(E19701&amp;""),'Référentiel Articles'!$A$2:$F$634,6,FALSE),""))</f>
      </c>
      <c r="J19701" s="78">
        <f>IF(OR($E19701="",$H19701=""),"",$H19701*$I19701)</f>
      </c>
      <c r="K19701" s="79" t="str">
        <v/>
      </c>
    </row>
    <row r="19702">
      <c r="A19702" s="81" t="str">
        <v/>
      </c>
      <c r="B19702" s="81" t="str">
        <v/>
      </c>
      <c r="C19702" s="83">
        <f>IF($E19702="","",IFERROR(VLOOKUP(TRIM(E19702&amp;""),'Référentiel Articles'!$A$2:$F$634,2,FALSE),""))</f>
      </c>
      <c r="D19702" s="83">
        <f>IF($E19702="","",IFERROR(VLOOKUP(TRIM(E19702&amp;""),'Référentiel Articles'!$A$2:$F$634,3,FALSE),""))</f>
      </c>
      <c r="E19702" s="81" t="str">
        <v/>
      </c>
      <c r="F19702" s="83">
        <f>IF($E19702="","",IFERROR(VLOOKUP(TRIM(E19702&amp;""),'Référentiel Articles'!$A$2:$F$634,4,FALSE),""))</f>
      </c>
      <c r="G19702" s="84">
        <f>IF($E19702="","",IFERROR(VLOOKUP(TRIM(E19702&amp;""),'Référentiel Articles'!$A$2:$F$634,5,FALSE),""))</f>
      </c>
      <c r="H19702" s="85" t="str">
        <v/>
      </c>
      <c r="I19702" s="84">
        <f>IF($E19702="","",IFERROR(VLOOKUP(TRIM(E19702&amp;""),'Référentiel Articles'!$A$2:$F$634,6,FALSE),""))</f>
      </c>
      <c r="J19702" s="90">
        <f>IF(OR($E19702="",$H19702=""),"",$H19702*$I19702)</f>
      </c>
      <c r="K19702" s="87" t="str">
        <v/>
      </c>
    </row>
    <row r="19703">
      <c r="A19703" s="74" t="str">
        <v/>
      </c>
      <c r="B19703" s="74" t="str">
        <v/>
      </c>
      <c r="C19703" s="75">
        <f>IF($E19703="","",IFERROR(VLOOKUP(TRIM(E19703&amp;""),'Référentiel Articles'!$A$2:$F$634,2,FALSE),""))</f>
      </c>
      <c r="D19703" s="75">
        <f>IF($E19703="","",IFERROR(VLOOKUP(TRIM(E19703&amp;""),'Référentiel Articles'!$A$2:$F$634,3,FALSE),""))</f>
      </c>
      <c r="E19703" s="74" t="str">
        <v/>
      </c>
      <c r="F19703" s="75">
        <f>IF($E19703="","",IFERROR(VLOOKUP(TRIM(E19703&amp;""),'Référentiel Articles'!$A$2:$F$634,4,FALSE),""))</f>
      </c>
      <c r="G19703" s="76">
        <f>IF($E19703="","",IFERROR(VLOOKUP(TRIM(E19703&amp;""),'Référentiel Articles'!$A$2:$F$634,5,FALSE),""))</f>
      </c>
      <c r="H19703" s="77" t="str">
        <v/>
      </c>
      <c r="I19703" s="76">
        <f>IF($E19703="","",IFERROR(VLOOKUP(TRIM(E19703&amp;""),'Référentiel Articles'!$A$2:$F$634,6,FALSE),""))</f>
      </c>
      <c r="J19703" s="78">
        <f>IF(OR($E19703="",$H19703=""),"",$H19703*$I19703)</f>
      </c>
      <c r="K19703" s="79" t="str">
        <v/>
      </c>
    </row>
    <row r="19704">
      <c r="A19704" s="81" t="str">
        <v/>
      </c>
      <c r="B19704" s="81" t="str">
        <v/>
      </c>
      <c r="C19704" s="83">
        <f>IF($E19704="","",IFERROR(VLOOKUP(TRIM(E19704&amp;""),'Référentiel Articles'!$A$2:$F$634,2,FALSE),""))</f>
      </c>
      <c r="D19704" s="83">
        <f>IF($E19704="","",IFERROR(VLOOKUP(TRIM(E19704&amp;""),'Référentiel Articles'!$A$2:$F$634,3,FALSE),""))</f>
      </c>
      <c r="E19704" s="81" t="str">
        <v/>
      </c>
      <c r="F19704" s="83">
        <f>IF($E19704="","",IFERROR(VLOOKUP(TRIM(E19704&amp;""),'Référentiel Articles'!$A$2:$F$634,4,FALSE),""))</f>
      </c>
      <c r="G19704" s="84">
        <f>IF($E19704="","",IFERROR(VLOOKUP(TRIM(E19704&amp;""),'Référentiel Articles'!$A$2:$F$634,5,FALSE),""))</f>
      </c>
      <c r="H19704" s="85" t="str">
        <v/>
      </c>
      <c r="I19704" s="84">
        <f>IF($E19704="","",IFERROR(VLOOKUP(TRIM(E19704&amp;""),'Référentiel Articles'!$A$2:$F$634,6,FALSE),""))</f>
      </c>
      <c r="J19704" s="90">
        <f>IF(OR($E19704="",$H19704=""),"",$H19704*$I19704)</f>
      </c>
      <c r="K19704" s="87" t="str">
        <v/>
      </c>
    </row>
    <row r="19705">
      <c r="A19705" s="74" t="str">
        <v/>
      </c>
      <c r="B19705" s="74" t="str">
        <v/>
      </c>
      <c r="C19705" s="75">
        <f>IF($E19705="","",IFERROR(VLOOKUP(TRIM(E19705&amp;""),'Référentiel Articles'!$A$2:$F$634,2,FALSE),""))</f>
      </c>
      <c r="D19705" s="75">
        <f>IF($E19705="","",IFERROR(VLOOKUP(TRIM(E19705&amp;""),'Référentiel Articles'!$A$2:$F$634,3,FALSE),""))</f>
      </c>
      <c r="E19705" s="74" t="str">
        <v/>
      </c>
      <c r="F19705" s="75">
        <f>IF($E19705="","",IFERROR(VLOOKUP(TRIM(E19705&amp;""),'Référentiel Articles'!$A$2:$F$634,4,FALSE),""))</f>
      </c>
      <c r="G19705" s="76">
        <f>IF($E19705="","",IFERROR(VLOOKUP(TRIM(E19705&amp;""),'Référentiel Articles'!$A$2:$F$634,5,FALSE),""))</f>
      </c>
      <c r="H19705" s="77" t="str">
        <v/>
      </c>
      <c r="I19705" s="76">
        <f>IF($E19705="","",IFERROR(VLOOKUP(TRIM(E19705&amp;""),'Référentiel Articles'!$A$2:$F$634,6,FALSE),""))</f>
      </c>
      <c r="J19705" s="78">
        <f>IF(OR($E19705="",$H19705=""),"",$H19705*$I19705)</f>
      </c>
      <c r="K19705" s="79" t="str">
        <v/>
      </c>
    </row>
    <row r="19706">
      <c r="A19706" s="81" t="str">
        <v/>
      </c>
      <c r="B19706" s="81" t="str">
        <v/>
      </c>
      <c r="C19706" s="83">
        <f>IF($E19706="","",IFERROR(VLOOKUP(TRIM(E19706&amp;""),'Référentiel Articles'!$A$2:$F$634,2,FALSE),""))</f>
      </c>
      <c r="D19706" s="83">
        <f>IF($E19706="","",IFERROR(VLOOKUP(TRIM(E19706&amp;""),'Référentiel Articles'!$A$2:$F$634,3,FALSE),""))</f>
      </c>
      <c r="E19706" s="81" t="str">
        <v/>
      </c>
      <c r="F19706" s="83">
        <f>IF($E19706="","",IFERROR(VLOOKUP(TRIM(E19706&amp;""),'Référentiel Articles'!$A$2:$F$634,4,FALSE),""))</f>
      </c>
      <c r="G19706" s="84">
        <f>IF($E19706="","",IFERROR(VLOOKUP(TRIM(E19706&amp;""),'Référentiel Articles'!$A$2:$F$634,5,FALSE),""))</f>
      </c>
      <c r="H19706" s="85" t="str">
        <v/>
      </c>
      <c r="I19706" s="84">
        <f>IF($E19706="","",IFERROR(VLOOKUP(TRIM(E19706&amp;""),'Référentiel Articles'!$A$2:$F$634,6,FALSE),""))</f>
      </c>
      <c r="J19706" s="90">
        <f>IF(OR($E19706="",$H19706=""),"",$H19706*$I19706)</f>
      </c>
      <c r="K19706" s="87" t="str">
        <v/>
      </c>
    </row>
    <row r="19707">
      <c r="A19707" s="74" t="str">
        <v/>
      </c>
      <c r="B19707" s="74" t="str">
        <v/>
      </c>
      <c r="C19707" s="75">
        <f>IF($E19707="","",IFERROR(VLOOKUP(TRIM(E19707&amp;""),'Référentiel Articles'!$A$2:$F$634,2,FALSE),""))</f>
      </c>
      <c r="D19707" s="75">
        <f>IF($E19707="","",IFERROR(VLOOKUP(TRIM(E19707&amp;""),'Référentiel Articles'!$A$2:$F$634,3,FALSE),""))</f>
      </c>
      <c r="E19707" s="74" t="str">
        <v/>
      </c>
      <c r="F19707" s="75">
        <f>IF($E19707="","",IFERROR(VLOOKUP(TRIM(E19707&amp;""),'Référentiel Articles'!$A$2:$F$634,4,FALSE),""))</f>
      </c>
      <c r="G19707" s="76">
        <f>IF($E19707="","",IFERROR(VLOOKUP(TRIM(E19707&amp;""),'Référentiel Articles'!$A$2:$F$634,5,FALSE),""))</f>
      </c>
      <c r="H19707" s="77" t="str">
        <v/>
      </c>
      <c r="I19707" s="76">
        <f>IF($E19707="","",IFERROR(VLOOKUP(TRIM(E19707&amp;""),'Référentiel Articles'!$A$2:$F$634,6,FALSE),""))</f>
      </c>
      <c r="J19707" s="78">
        <f>IF(OR($E19707="",$H19707=""),"",$H19707*$I19707)</f>
      </c>
      <c r="K19707" s="79" t="str">
        <v/>
      </c>
    </row>
    <row r="19708">
      <c r="A19708" s="81" t="str">
        <v/>
      </c>
      <c r="B19708" s="81" t="str">
        <v/>
      </c>
      <c r="C19708" s="83">
        <f>IF($E19708="","",IFERROR(VLOOKUP(TRIM(E19708&amp;""),'Référentiel Articles'!$A$2:$F$634,2,FALSE),""))</f>
      </c>
      <c r="D19708" s="83">
        <f>IF($E19708="","",IFERROR(VLOOKUP(TRIM(E19708&amp;""),'Référentiel Articles'!$A$2:$F$634,3,FALSE),""))</f>
      </c>
      <c r="E19708" s="81" t="str">
        <v/>
      </c>
      <c r="F19708" s="83">
        <f>IF($E19708="","",IFERROR(VLOOKUP(TRIM(E19708&amp;""),'Référentiel Articles'!$A$2:$F$634,4,FALSE),""))</f>
      </c>
      <c r="G19708" s="84">
        <f>IF($E19708="","",IFERROR(VLOOKUP(TRIM(E19708&amp;""),'Référentiel Articles'!$A$2:$F$634,5,FALSE),""))</f>
      </c>
      <c r="H19708" s="85" t="str">
        <v/>
      </c>
      <c r="I19708" s="84">
        <f>IF($E19708="","",IFERROR(VLOOKUP(TRIM(E19708&amp;""),'Référentiel Articles'!$A$2:$F$634,6,FALSE),""))</f>
      </c>
      <c r="J19708" s="90">
        <f>IF(OR($E19708="",$H19708=""),"",$H19708*$I19708)</f>
      </c>
      <c r="K19708" s="87" t="str">
        <v/>
      </c>
    </row>
    <row r="19709">
      <c r="A19709" s="74" t="str">
        <v/>
      </c>
      <c r="B19709" s="74" t="str">
        <v/>
      </c>
      <c r="C19709" s="75">
        <f>IF($E19709="","",IFERROR(VLOOKUP(TRIM(E19709&amp;""),'Référentiel Articles'!$A$2:$F$634,2,FALSE),""))</f>
      </c>
      <c r="D19709" s="75">
        <f>IF($E19709="","",IFERROR(VLOOKUP(TRIM(E19709&amp;""),'Référentiel Articles'!$A$2:$F$634,3,FALSE),""))</f>
      </c>
      <c r="E19709" s="74" t="str">
        <v/>
      </c>
      <c r="F19709" s="75">
        <f>IF($E19709="","",IFERROR(VLOOKUP(TRIM(E19709&amp;""),'Référentiel Articles'!$A$2:$F$634,4,FALSE),""))</f>
      </c>
      <c r="G19709" s="76">
        <f>IF($E19709="","",IFERROR(VLOOKUP(TRIM(E19709&amp;""),'Référentiel Articles'!$A$2:$F$634,5,FALSE),""))</f>
      </c>
      <c r="H19709" s="77" t="str">
        <v/>
      </c>
      <c r="I19709" s="76">
        <f>IF($E19709="","",IFERROR(VLOOKUP(TRIM(E19709&amp;""),'Référentiel Articles'!$A$2:$F$634,6,FALSE),""))</f>
      </c>
      <c r="J19709" s="78">
        <f>IF(OR($E19709="",$H19709=""),"",$H19709*$I19709)</f>
      </c>
      <c r="K19709" s="79" t="str">
        <v/>
      </c>
    </row>
    <row r="19710">
      <c r="A19710" s="81" t="str">
        <v/>
      </c>
      <c r="B19710" s="81" t="str">
        <v/>
      </c>
      <c r="C19710" s="83">
        <f>IF($E19710="","",IFERROR(VLOOKUP(TRIM(E19710&amp;""),'Référentiel Articles'!$A$2:$F$634,2,FALSE),""))</f>
      </c>
      <c r="D19710" s="83">
        <f>IF($E19710="","",IFERROR(VLOOKUP(TRIM(E19710&amp;""),'Référentiel Articles'!$A$2:$F$634,3,FALSE),""))</f>
      </c>
      <c r="E19710" s="81" t="str">
        <v/>
      </c>
      <c r="F19710" s="83">
        <f>IF($E19710="","",IFERROR(VLOOKUP(TRIM(E19710&amp;""),'Référentiel Articles'!$A$2:$F$634,4,FALSE),""))</f>
      </c>
      <c r="G19710" s="84">
        <f>IF($E19710="","",IFERROR(VLOOKUP(TRIM(E19710&amp;""),'Référentiel Articles'!$A$2:$F$634,5,FALSE),""))</f>
      </c>
      <c r="H19710" s="85" t="str">
        <v/>
      </c>
      <c r="I19710" s="84">
        <f>IF($E19710="","",IFERROR(VLOOKUP(TRIM(E19710&amp;""),'Référentiel Articles'!$A$2:$F$634,6,FALSE),""))</f>
      </c>
      <c r="J19710" s="90">
        <f>IF(OR($E19710="",$H19710=""),"",$H19710*$I19710)</f>
      </c>
      <c r="K19710" s="87" t="str">
        <v/>
      </c>
    </row>
    <row r="19711">
      <c r="A19711" s="74" t="str">
        <v/>
      </c>
      <c r="B19711" s="74" t="str">
        <v/>
      </c>
      <c r="C19711" s="75">
        <f>IF($E19711="","",IFERROR(VLOOKUP(TRIM(E19711&amp;""),'Référentiel Articles'!$A$2:$F$634,2,FALSE),""))</f>
      </c>
      <c r="D19711" s="75">
        <f>IF($E19711="","",IFERROR(VLOOKUP(TRIM(E19711&amp;""),'Référentiel Articles'!$A$2:$F$634,3,FALSE),""))</f>
      </c>
      <c r="E19711" s="74" t="str">
        <v/>
      </c>
      <c r="F19711" s="75">
        <f>IF($E19711="","",IFERROR(VLOOKUP(TRIM(E19711&amp;""),'Référentiel Articles'!$A$2:$F$634,4,FALSE),""))</f>
      </c>
      <c r="G19711" s="76">
        <f>IF($E19711="","",IFERROR(VLOOKUP(TRIM(E19711&amp;""),'Référentiel Articles'!$A$2:$F$634,5,FALSE),""))</f>
      </c>
      <c r="H19711" s="77" t="str">
        <v/>
      </c>
      <c r="I19711" s="76">
        <f>IF($E19711="","",IFERROR(VLOOKUP(TRIM(E19711&amp;""),'Référentiel Articles'!$A$2:$F$634,6,FALSE),""))</f>
      </c>
      <c r="J19711" s="78">
        <f>IF(OR($E19711="",$H19711=""),"",$H19711*$I19711)</f>
      </c>
      <c r="K19711" s="79" t="str">
        <v/>
      </c>
    </row>
    <row r="19712">
      <c r="A19712" s="81" t="str">
        <v/>
      </c>
      <c r="B19712" s="81" t="str">
        <v/>
      </c>
      <c r="C19712" s="83">
        <f>IF($E19712="","",IFERROR(VLOOKUP(TRIM(E19712&amp;""),'Référentiel Articles'!$A$2:$F$634,2,FALSE),""))</f>
      </c>
      <c r="D19712" s="83">
        <f>IF($E19712="","",IFERROR(VLOOKUP(TRIM(E19712&amp;""),'Référentiel Articles'!$A$2:$F$634,3,FALSE),""))</f>
      </c>
      <c r="E19712" s="81" t="str">
        <v/>
      </c>
      <c r="F19712" s="83">
        <f>IF($E19712="","",IFERROR(VLOOKUP(TRIM(E19712&amp;""),'Référentiel Articles'!$A$2:$F$634,4,FALSE),""))</f>
      </c>
      <c r="G19712" s="84">
        <f>IF($E19712="","",IFERROR(VLOOKUP(TRIM(E19712&amp;""),'Référentiel Articles'!$A$2:$F$634,5,FALSE),""))</f>
      </c>
      <c r="H19712" s="85" t="str">
        <v/>
      </c>
      <c r="I19712" s="84">
        <f>IF($E19712="","",IFERROR(VLOOKUP(TRIM(E19712&amp;""),'Référentiel Articles'!$A$2:$F$634,6,FALSE),""))</f>
      </c>
      <c r="J19712" s="90">
        <f>IF(OR($E19712="",$H19712=""),"",$H19712*$I19712)</f>
      </c>
      <c r="K19712" s="87" t="str">
        <v/>
      </c>
    </row>
    <row r="19713">
      <c r="A19713" s="74" t="str">
        <v/>
      </c>
      <c r="B19713" s="74" t="str">
        <v/>
      </c>
      <c r="C19713" s="75">
        <f>IF($E19713="","",IFERROR(VLOOKUP(TRIM(E19713&amp;""),'Référentiel Articles'!$A$2:$F$634,2,FALSE),""))</f>
      </c>
      <c r="D19713" s="75">
        <f>IF($E19713="","",IFERROR(VLOOKUP(TRIM(E19713&amp;""),'Référentiel Articles'!$A$2:$F$634,3,FALSE),""))</f>
      </c>
      <c r="E19713" s="74" t="str">
        <v/>
      </c>
      <c r="F19713" s="75">
        <f>IF($E19713="","",IFERROR(VLOOKUP(TRIM(E19713&amp;""),'Référentiel Articles'!$A$2:$F$634,4,FALSE),""))</f>
      </c>
      <c r="G19713" s="76">
        <f>IF($E19713="","",IFERROR(VLOOKUP(TRIM(E19713&amp;""),'Référentiel Articles'!$A$2:$F$634,5,FALSE),""))</f>
      </c>
      <c r="H19713" s="77" t="str">
        <v/>
      </c>
      <c r="I19713" s="76">
        <f>IF($E19713="","",IFERROR(VLOOKUP(TRIM(E19713&amp;""),'Référentiel Articles'!$A$2:$F$634,6,FALSE),""))</f>
      </c>
      <c r="J19713" s="78">
        <f>IF(OR($E19713="",$H19713=""),"",$H19713*$I19713)</f>
      </c>
      <c r="K19713" s="79" t="str">
        <v/>
      </c>
    </row>
    <row r="19714">
      <c r="A19714" s="81" t="str">
        <v/>
      </c>
      <c r="B19714" s="81" t="str">
        <v/>
      </c>
      <c r="C19714" s="83">
        <f>IF($E19714="","",IFERROR(VLOOKUP(TRIM(E19714&amp;""),'Référentiel Articles'!$A$2:$F$634,2,FALSE),""))</f>
      </c>
      <c r="D19714" s="83">
        <f>IF($E19714="","",IFERROR(VLOOKUP(TRIM(E19714&amp;""),'Référentiel Articles'!$A$2:$F$634,3,FALSE),""))</f>
      </c>
      <c r="E19714" s="81" t="str">
        <v/>
      </c>
      <c r="F19714" s="83">
        <f>IF($E19714="","",IFERROR(VLOOKUP(TRIM(E19714&amp;""),'Référentiel Articles'!$A$2:$F$634,4,FALSE),""))</f>
      </c>
      <c r="G19714" s="84">
        <f>IF($E19714="","",IFERROR(VLOOKUP(TRIM(E19714&amp;""),'Référentiel Articles'!$A$2:$F$634,5,FALSE),""))</f>
      </c>
      <c r="H19714" s="85" t="str">
        <v/>
      </c>
      <c r="I19714" s="84">
        <f>IF($E19714="","",IFERROR(VLOOKUP(TRIM(E19714&amp;""),'Référentiel Articles'!$A$2:$F$634,6,FALSE),""))</f>
      </c>
      <c r="J19714" s="90">
        <f>IF(OR($E19714="",$H19714=""),"",$H19714*$I19714)</f>
      </c>
      <c r="K19714" s="87" t="str">
        <v/>
      </c>
    </row>
    <row r="19715">
      <c r="A19715" s="74" t="str">
        <v/>
      </c>
      <c r="B19715" s="74" t="str">
        <v/>
      </c>
      <c r="C19715" s="75">
        <f>IF($E19715="","",IFERROR(VLOOKUP(TRIM(E19715&amp;""),'Référentiel Articles'!$A$2:$F$634,2,FALSE),""))</f>
      </c>
      <c r="D19715" s="75">
        <f>IF($E19715="","",IFERROR(VLOOKUP(TRIM(E19715&amp;""),'Référentiel Articles'!$A$2:$F$634,3,FALSE),""))</f>
      </c>
      <c r="E19715" s="74" t="str">
        <v/>
      </c>
      <c r="F19715" s="75">
        <f>IF($E19715="","",IFERROR(VLOOKUP(TRIM(E19715&amp;""),'Référentiel Articles'!$A$2:$F$634,4,FALSE),""))</f>
      </c>
      <c r="G19715" s="76">
        <f>IF($E19715="","",IFERROR(VLOOKUP(TRIM(E19715&amp;""),'Référentiel Articles'!$A$2:$F$634,5,FALSE),""))</f>
      </c>
      <c r="H19715" s="77" t="str">
        <v/>
      </c>
      <c r="I19715" s="76">
        <f>IF($E19715="","",IFERROR(VLOOKUP(TRIM(E19715&amp;""),'Référentiel Articles'!$A$2:$F$634,6,FALSE),""))</f>
      </c>
      <c r="J19715" s="78">
        <f>IF(OR($E19715="",$H19715=""),"",$H19715*$I19715)</f>
      </c>
      <c r="K19715" s="79" t="str">
        <v/>
      </c>
    </row>
    <row r="19716">
      <c r="A19716" s="81" t="str">
        <v/>
      </c>
      <c r="B19716" s="81" t="str">
        <v/>
      </c>
      <c r="C19716" s="83">
        <f>IF($E19716="","",IFERROR(VLOOKUP(TRIM(E19716&amp;""),'Référentiel Articles'!$A$2:$F$634,2,FALSE),""))</f>
      </c>
      <c r="D19716" s="83">
        <f>IF($E19716="","",IFERROR(VLOOKUP(TRIM(E19716&amp;""),'Référentiel Articles'!$A$2:$F$634,3,FALSE),""))</f>
      </c>
      <c r="E19716" s="81" t="str">
        <v/>
      </c>
      <c r="F19716" s="83">
        <f>IF($E19716="","",IFERROR(VLOOKUP(TRIM(E19716&amp;""),'Référentiel Articles'!$A$2:$F$634,4,FALSE),""))</f>
      </c>
      <c r="G19716" s="84">
        <f>IF($E19716="","",IFERROR(VLOOKUP(TRIM(E19716&amp;""),'Référentiel Articles'!$A$2:$F$634,5,FALSE),""))</f>
      </c>
      <c r="H19716" s="85" t="str">
        <v/>
      </c>
      <c r="I19716" s="84">
        <f>IF($E19716="","",IFERROR(VLOOKUP(TRIM(E19716&amp;""),'Référentiel Articles'!$A$2:$F$634,6,FALSE),""))</f>
      </c>
      <c r="J19716" s="90">
        <f>IF(OR($E19716="",$H19716=""),"",$H19716*$I19716)</f>
      </c>
      <c r="K19716" s="87" t="str">
        <v/>
      </c>
    </row>
    <row r="19717">
      <c r="A19717" s="74" t="str">
        <v/>
      </c>
      <c r="B19717" s="74" t="str">
        <v/>
      </c>
      <c r="C19717" s="75">
        <f>IF($E19717="","",IFERROR(VLOOKUP(TRIM(E19717&amp;""),'Référentiel Articles'!$A$2:$F$634,2,FALSE),""))</f>
      </c>
      <c r="D19717" s="75">
        <f>IF($E19717="","",IFERROR(VLOOKUP(TRIM(E19717&amp;""),'Référentiel Articles'!$A$2:$F$634,3,FALSE),""))</f>
      </c>
      <c r="E19717" s="74" t="str">
        <v/>
      </c>
      <c r="F19717" s="75">
        <f>IF($E19717="","",IFERROR(VLOOKUP(TRIM(E19717&amp;""),'Référentiel Articles'!$A$2:$F$634,4,FALSE),""))</f>
      </c>
      <c r="G19717" s="76">
        <f>IF($E19717="","",IFERROR(VLOOKUP(TRIM(E19717&amp;""),'Référentiel Articles'!$A$2:$F$634,5,FALSE),""))</f>
      </c>
      <c r="H19717" s="77" t="str">
        <v/>
      </c>
      <c r="I19717" s="76">
        <f>IF($E19717="","",IFERROR(VLOOKUP(TRIM(E19717&amp;""),'Référentiel Articles'!$A$2:$F$634,6,FALSE),""))</f>
      </c>
      <c r="J19717" s="78">
        <f>IF(OR($E19717="",$H19717=""),"",$H19717*$I19717)</f>
      </c>
      <c r="K19717" s="79" t="str">
        <v/>
      </c>
    </row>
    <row r="19718">
      <c r="A19718" s="81" t="str">
        <v/>
      </c>
      <c r="B19718" s="81" t="str">
        <v/>
      </c>
      <c r="C19718" s="83">
        <f>IF($E19718="","",IFERROR(VLOOKUP(TRIM(E19718&amp;""),'Référentiel Articles'!$A$2:$F$634,2,FALSE),""))</f>
      </c>
      <c r="D19718" s="83">
        <f>IF($E19718="","",IFERROR(VLOOKUP(TRIM(E19718&amp;""),'Référentiel Articles'!$A$2:$F$634,3,FALSE),""))</f>
      </c>
      <c r="E19718" s="81" t="str">
        <v/>
      </c>
      <c r="F19718" s="83">
        <f>IF($E19718="","",IFERROR(VLOOKUP(TRIM(E19718&amp;""),'Référentiel Articles'!$A$2:$F$634,4,FALSE),""))</f>
      </c>
      <c r="G19718" s="84">
        <f>IF($E19718="","",IFERROR(VLOOKUP(TRIM(E19718&amp;""),'Référentiel Articles'!$A$2:$F$634,5,FALSE),""))</f>
      </c>
      <c r="H19718" s="85" t="str">
        <v/>
      </c>
      <c r="I19718" s="84">
        <f>IF($E19718="","",IFERROR(VLOOKUP(TRIM(E19718&amp;""),'Référentiel Articles'!$A$2:$F$634,6,FALSE),""))</f>
      </c>
      <c r="J19718" s="90">
        <f>IF(OR($E19718="",$H19718=""),"",$H19718*$I19718)</f>
      </c>
      <c r="K19718" s="87" t="str">
        <v/>
      </c>
    </row>
    <row r="19719">
      <c r="A19719" s="74" t="str">
        <v/>
      </c>
      <c r="B19719" s="74" t="str">
        <v/>
      </c>
      <c r="C19719" s="75">
        <f>IF($E19719="","",IFERROR(VLOOKUP(TRIM(E19719&amp;""),'Référentiel Articles'!$A$2:$F$634,2,FALSE),""))</f>
      </c>
      <c r="D19719" s="75">
        <f>IF($E19719="","",IFERROR(VLOOKUP(TRIM(E19719&amp;""),'Référentiel Articles'!$A$2:$F$634,3,FALSE),""))</f>
      </c>
      <c r="E19719" s="74" t="str">
        <v/>
      </c>
      <c r="F19719" s="75">
        <f>IF($E19719="","",IFERROR(VLOOKUP(TRIM(E19719&amp;""),'Référentiel Articles'!$A$2:$F$634,4,FALSE),""))</f>
      </c>
      <c r="G19719" s="76">
        <f>IF($E19719="","",IFERROR(VLOOKUP(TRIM(E19719&amp;""),'Référentiel Articles'!$A$2:$F$634,5,FALSE),""))</f>
      </c>
      <c r="H19719" s="77" t="str">
        <v/>
      </c>
      <c r="I19719" s="76">
        <f>IF($E19719="","",IFERROR(VLOOKUP(TRIM(E19719&amp;""),'Référentiel Articles'!$A$2:$F$634,6,FALSE),""))</f>
      </c>
      <c r="J19719" s="78">
        <f>IF(OR($E19719="",$H19719=""),"",$H19719*$I19719)</f>
      </c>
      <c r="K19719" s="79" t="str">
        <v/>
      </c>
    </row>
    <row r="19720">
      <c r="A19720" s="81" t="str">
        <v/>
      </c>
      <c r="B19720" s="81" t="str">
        <v/>
      </c>
      <c r="C19720" s="83">
        <f>IF($E19720="","",IFERROR(VLOOKUP(TRIM(E19720&amp;""),'Référentiel Articles'!$A$2:$F$634,2,FALSE),""))</f>
      </c>
      <c r="D19720" s="83">
        <f>IF($E19720="","",IFERROR(VLOOKUP(TRIM(E19720&amp;""),'Référentiel Articles'!$A$2:$F$634,3,FALSE),""))</f>
      </c>
      <c r="E19720" s="81" t="str">
        <v/>
      </c>
      <c r="F19720" s="83">
        <f>IF($E19720="","",IFERROR(VLOOKUP(TRIM(E19720&amp;""),'Référentiel Articles'!$A$2:$F$634,4,FALSE),""))</f>
      </c>
      <c r="G19720" s="84">
        <f>IF($E19720="","",IFERROR(VLOOKUP(TRIM(E19720&amp;""),'Référentiel Articles'!$A$2:$F$634,5,FALSE),""))</f>
      </c>
      <c r="H19720" s="85" t="str">
        <v/>
      </c>
      <c r="I19720" s="84">
        <f>IF($E19720="","",IFERROR(VLOOKUP(TRIM(E19720&amp;""),'Référentiel Articles'!$A$2:$F$634,6,FALSE),""))</f>
      </c>
      <c r="J19720" s="90">
        <f>IF(OR($E19720="",$H19720=""),"",$H19720*$I19720)</f>
      </c>
      <c r="K19720" s="87" t="str">
        <v/>
      </c>
    </row>
    <row r="19721">
      <c r="A19721" s="74" t="str">
        <v/>
      </c>
      <c r="B19721" s="74" t="str">
        <v/>
      </c>
      <c r="C19721" s="75">
        <f>IF($E19721="","",IFERROR(VLOOKUP(TRIM(E19721&amp;""),'Référentiel Articles'!$A$2:$F$634,2,FALSE),""))</f>
      </c>
      <c r="D19721" s="75">
        <f>IF($E19721="","",IFERROR(VLOOKUP(TRIM(E19721&amp;""),'Référentiel Articles'!$A$2:$F$634,3,FALSE),""))</f>
      </c>
      <c r="E19721" s="74" t="str">
        <v/>
      </c>
      <c r="F19721" s="75">
        <f>IF($E19721="","",IFERROR(VLOOKUP(TRIM(E19721&amp;""),'Référentiel Articles'!$A$2:$F$634,4,FALSE),""))</f>
      </c>
      <c r="G19721" s="76">
        <f>IF($E19721="","",IFERROR(VLOOKUP(TRIM(E19721&amp;""),'Référentiel Articles'!$A$2:$F$634,5,FALSE),""))</f>
      </c>
      <c r="H19721" s="77" t="str">
        <v/>
      </c>
      <c r="I19721" s="76">
        <f>IF($E19721="","",IFERROR(VLOOKUP(TRIM(E19721&amp;""),'Référentiel Articles'!$A$2:$F$634,6,FALSE),""))</f>
      </c>
      <c r="J19721" s="78">
        <f>IF(OR($E19721="",$H19721=""),"",$H19721*$I19721)</f>
      </c>
      <c r="K19721" s="79" t="str">
        <v/>
      </c>
    </row>
    <row r="19722">
      <c r="A19722" s="81" t="str">
        <v/>
      </c>
      <c r="B19722" s="81" t="str">
        <v/>
      </c>
      <c r="C19722" s="83">
        <f>IF($E19722="","",IFERROR(VLOOKUP(TRIM(E19722&amp;""),'Référentiel Articles'!$A$2:$F$634,2,FALSE),""))</f>
      </c>
      <c r="D19722" s="83">
        <f>IF($E19722="","",IFERROR(VLOOKUP(TRIM(E19722&amp;""),'Référentiel Articles'!$A$2:$F$634,3,FALSE),""))</f>
      </c>
      <c r="E19722" s="81" t="str">
        <v/>
      </c>
      <c r="F19722" s="83">
        <f>IF($E19722="","",IFERROR(VLOOKUP(TRIM(E19722&amp;""),'Référentiel Articles'!$A$2:$F$634,4,FALSE),""))</f>
      </c>
      <c r="G19722" s="84">
        <f>IF($E19722="","",IFERROR(VLOOKUP(TRIM(E19722&amp;""),'Référentiel Articles'!$A$2:$F$634,5,FALSE),""))</f>
      </c>
      <c r="H19722" s="85" t="str">
        <v/>
      </c>
      <c r="I19722" s="84">
        <f>IF($E19722="","",IFERROR(VLOOKUP(TRIM(E19722&amp;""),'Référentiel Articles'!$A$2:$F$634,6,FALSE),""))</f>
      </c>
      <c r="J19722" s="90">
        <f>IF(OR($E19722="",$H19722=""),"",$H19722*$I19722)</f>
      </c>
      <c r="K19722" s="87" t="str">
        <v/>
      </c>
    </row>
    <row r="19723">
      <c r="A19723" s="74" t="str">
        <v/>
      </c>
      <c r="B19723" s="74" t="str">
        <v/>
      </c>
      <c r="C19723" s="75">
        <f>IF($E19723="","",IFERROR(VLOOKUP(TRIM(E19723&amp;""),'Référentiel Articles'!$A$2:$F$634,2,FALSE),""))</f>
      </c>
      <c r="D19723" s="75">
        <f>IF($E19723="","",IFERROR(VLOOKUP(TRIM(E19723&amp;""),'Référentiel Articles'!$A$2:$F$634,3,FALSE),""))</f>
      </c>
      <c r="E19723" s="74" t="str">
        <v/>
      </c>
      <c r="F19723" s="75">
        <f>IF($E19723="","",IFERROR(VLOOKUP(TRIM(E19723&amp;""),'Référentiel Articles'!$A$2:$F$634,4,FALSE),""))</f>
      </c>
      <c r="G19723" s="76">
        <f>IF($E19723="","",IFERROR(VLOOKUP(TRIM(E19723&amp;""),'Référentiel Articles'!$A$2:$F$634,5,FALSE),""))</f>
      </c>
      <c r="H19723" s="77" t="str">
        <v/>
      </c>
      <c r="I19723" s="76">
        <f>IF($E19723="","",IFERROR(VLOOKUP(TRIM(E19723&amp;""),'Référentiel Articles'!$A$2:$F$634,6,FALSE),""))</f>
      </c>
      <c r="J19723" s="78">
        <f>IF(OR($E19723="",$H19723=""),"",$H19723*$I19723)</f>
      </c>
      <c r="K19723" s="79" t="str">
        <v/>
      </c>
    </row>
    <row r="19724">
      <c r="A19724" s="81" t="str">
        <v/>
      </c>
      <c r="B19724" s="81" t="str">
        <v/>
      </c>
      <c r="C19724" s="83">
        <f>IF($E19724="","",IFERROR(VLOOKUP(TRIM(E19724&amp;""),'Référentiel Articles'!$A$2:$F$634,2,FALSE),""))</f>
      </c>
      <c r="D19724" s="83">
        <f>IF($E19724="","",IFERROR(VLOOKUP(TRIM(E19724&amp;""),'Référentiel Articles'!$A$2:$F$634,3,FALSE),""))</f>
      </c>
      <c r="E19724" s="81" t="str">
        <v/>
      </c>
      <c r="F19724" s="83">
        <f>IF($E19724="","",IFERROR(VLOOKUP(TRIM(E19724&amp;""),'Référentiel Articles'!$A$2:$F$634,4,FALSE),""))</f>
      </c>
      <c r="G19724" s="84">
        <f>IF($E19724="","",IFERROR(VLOOKUP(TRIM(E19724&amp;""),'Référentiel Articles'!$A$2:$F$634,5,FALSE),""))</f>
      </c>
      <c r="H19724" s="85" t="str">
        <v/>
      </c>
      <c r="I19724" s="84">
        <f>IF($E19724="","",IFERROR(VLOOKUP(TRIM(E19724&amp;""),'Référentiel Articles'!$A$2:$F$634,6,FALSE),""))</f>
      </c>
      <c r="J19724" s="90">
        <f>IF(OR($E19724="",$H19724=""),"",$H19724*$I19724)</f>
      </c>
      <c r="K19724" s="87" t="str">
        <v/>
      </c>
    </row>
    <row r="19725">
      <c r="A19725" s="74" t="str">
        <v/>
      </c>
      <c r="B19725" s="74" t="str">
        <v/>
      </c>
      <c r="C19725" s="75">
        <f>IF($E19725="","",IFERROR(VLOOKUP(TRIM(E19725&amp;""),'Référentiel Articles'!$A$2:$F$634,2,FALSE),""))</f>
      </c>
      <c r="D19725" s="75">
        <f>IF($E19725="","",IFERROR(VLOOKUP(TRIM(E19725&amp;""),'Référentiel Articles'!$A$2:$F$634,3,FALSE),""))</f>
      </c>
      <c r="E19725" s="74" t="str">
        <v/>
      </c>
      <c r="F19725" s="75">
        <f>IF($E19725="","",IFERROR(VLOOKUP(TRIM(E19725&amp;""),'Référentiel Articles'!$A$2:$F$634,4,FALSE),""))</f>
      </c>
      <c r="G19725" s="76">
        <f>IF($E19725="","",IFERROR(VLOOKUP(TRIM(E19725&amp;""),'Référentiel Articles'!$A$2:$F$634,5,FALSE),""))</f>
      </c>
      <c r="H19725" s="77" t="str">
        <v/>
      </c>
      <c r="I19725" s="76">
        <f>IF($E19725="","",IFERROR(VLOOKUP(TRIM(E19725&amp;""),'Référentiel Articles'!$A$2:$F$634,6,FALSE),""))</f>
      </c>
      <c r="J19725" s="78">
        <f>IF(OR($E19725="",$H19725=""),"",$H19725*$I19725)</f>
      </c>
      <c r="K19725" s="79" t="str">
        <v/>
      </c>
    </row>
    <row r="19726">
      <c r="A19726" s="81" t="str">
        <v/>
      </c>
      <c r="B19726" s="81" t="str">
        <v/>
      </c>
      <c r="C19726" s="83">
        <f>IF($E19726="","",IFERROR(VLOOKUP(TRIM(E19726&amp;""),'Référentiel Articles'!$A$2:$F$634,2,FALSE),""))</f>
      </c>
      <c r="D19726" s="83">
        <f>IF($E19726="","",IFERROR(VLOOKUP(TRIM(E19726&amp;""),'Référentiel Articles'!$A$2:$F$634,3,FALSE),""))</f>
      </c>
      <c r="E19726" s="81" t="str">
        <v/>
      </c>
      <c r="F19726" s="83">
        <f>IF($E19726="","",IFERROR(VLOOKUP(TRIM(E19726&amp;""),'Référentiel Articles'!$A$2:$F$634,4,FALSE),""))</f>
      </c>
      <c r="G19726" s="84">
        <f>IF($E19726="","",IFERROR(VLOOKUP(TRIM(E19726&amp;""),'Référentiel Articles'!$A$2:$F$634,5,FALSE),""))</f>
      </c>
      <c r="H19726" s="85" t="str">
        <v/>
      </c>
      <c r="I19726" s="84">
        <f>IF($E19726="","",IFERROR(VLOOKUP(TRIM(E19726&amp;""),'Référentiel Articles'!$A$2:$F$634,6,FALSE),""))</f>
      </c>
      <c r="J19726" s="90">
        <f>IF(OR($E19726="",$H19726=""),"",$H19726*$I19726)</f>
      </c>
      <c r="K19726" s="87" t="str">
        <v/>
      </c>
    </row>
    <row r="19727">
      <c r="A19727" s="74" t="str">
        <v/>
      </c>
      <c r="B19727" s="74" t="str">
        <v/>
      </c>
      <c r="C19727" s="75">
        <f>IF($E19727="","",IFERROR(VLOOKUP(TRIM(E19727&amp;""),'Référentiel Articles'!$A$2:$F$634,2,FALSE),""))</f>
      </c>
      <c r="D19727" s="75">
        <f>IF($E19727="","",IFERROR(VLOOKUP(TRIM(E19727&amp;""),'Référentiel Articles'!$A$2:$F$634,3,FALSE),""))</f>
      </c>
      <c r="E19727" s="74" t="str">
        <v/>
      </c>
      <c r="F19727" s="75">
        <f>IF($E19727="","",IFERROR(VLOOKUP(TRIM(E19727&amp;""),'Référentiel Articles'!$A$2:$F$634,4,FALSE),""))</f>
      </c>
      <c r="G19727" s="76">
        <f>IF($E19727="","",IFERROR(VLOOKUP(TRIM(E19727&amp;""),'Référentiel Articles'!$A$2:$F$634,5,FALSE),""))</f>
      </c>
      <c r="H19727" s="77" t="str">
        <v/>
      </c>
      <c r="I19727" s="76">
        <f>IF($E19727="","",IFERROR(VLOOKUP(TRIM(E19727&amp;""),'Référentiel Articles'!$A$2:$F$634,6,FALSE),""))</f>
      </c>
      <c r="J19727" s="78">
        <f>IF(OR($E19727="",$H19727=""),"",$H19727*$I19727)</f>
      </c>
      <c r="K19727" s="79" t="str">
        <v/>
      </c>
    </row>
    <row r="19728">
      <c r="A19728" s="81" t="str">
        <v/>
      </c>
      <c r="B19728" s="81" t="str">
        <v/>
      </c>
      <c r="C19728" s="83">
        <f>IF($E19728="","",IFERROR(VLOOKUP(TRIM(E19728&amp;""),'Référentiel Articles'!$A$2:$F$634,2,FALSE),""))</f>
      </c>
      <c r="D19728" s="83">
        <f>IF($E19728="","",IFERROR(VLOOKUP(TRIM(E19728&amp;""),'Référentiel Articles'!$A$2:$F$634,3,FALSE),""))</f>
      </c>
      <c r="E19728" s="81" t="str">
        <v/>
      </c>
      <c r="F19728" s="83">
        <f>IF($E19728="","",IFERROR(VLOOKUP(TRIM(E19728&amp;""),'Référentiel Articles'!$A$2:$F$634,4,FALSE),""))</f>
      </c>
      <c r="G19728" s="84">
        <f>IF($E19728="","",IFERROR(VLOOKUP(TRIM(E19728&amp;""),'Référentiel Articles'!$A$2:$F$634,5,FALSE),""))</f>
      </c>
      <c r="H19728" s="85" t="str">
        <v/>
      </c>
      <c r="I19728" s="84">
        <f>IF($E19728="","",IFERROR(VLOOKUP(TRIM(E19728&amp;""),'Référentiel Articles'!$A$2:$F$634,6,FALSE),""))</f>
      </c>
      <c r="J19728" s="90">
        <f>IF(OR($E19728="",$H19728=""),"",$H19728*$I19728)</f>
      </c>
      <c r="K19728" s="87" t="str">
        <v/>
      </c>
    </row>
    <row r="19729">
      <c r="A19729" s="74" t="str">
        <v/>
      </c>
      <c r="B19729" s="74" t="str">
        <v/>
      </c>
      <c r="C19729" s="75">
        <f>IF($E19729="","",IFERROR(VLOOKUP(TRIM(E19729&amp;""),'Référentiel Articles'!$A$2:$F$634,2,FALSE),""))</f>
      </c>
      <c r="D19729" s="75">
        <f>IF($E19729="","",IFERROR(VLOOKUP(TRIM(E19729&amp;""),'Référentiel Articles'!$A$2:$F$634,3,FALSE),""))</f>
      </c>
      <c r="E19729" s="74" t="str">
        <v/>
      </c>
      <c r="F19729" s="75">
        <f>IF($E19729="","",IFERROR(VLOOKUP(TRIM(E19729&amp;""),'Référentiel Articles'!$A$2:$F$634,4,FALSE),""))</f>
      </c>
      <c r="G19729" s="76">
        <f>IF($E19729="","",IFERROR(VLOOKUP(TRIM(E19729&amp;""),'Référentiel Articles'!$A$2:$F$634,5,FALSE),""))</f>
      </c>
      <c r="H19729" s="77" t="str">
        <v/>
      </c>
      <c r="I19729" s="76">
        <f>IF($E19729="","",IFERROR(VLOOKUP(TRIM(E19729&amp;""),'Référentiel Articles'!$A$2:$F$634,6,FALSE),""))</f>
      </c>
      <c r="J19729" s="78">
        <f>IF(OR($E19729="",$H19729=""),"",$H19729*$I19729)</f>
      </c>
      <c r="K19729" s="79" t="str">
        <v/>
      </c>
    </row>
    <row r="19730">
      <c r="A19730" s="81" t="str">
        <v/>
      </c>
      <c r="B19730" s="81" t="str">
        <v/>
      </c>
      <c r="C19730" s="83">
        <f>IF($E19730="","",IFERROR(VLOOKUP(TRIM(E19730&amp;""),'Référentiel Articles'!$A$2:$F$634,2,FALSE),""))</f>
      </c>
      <c r="D19730" s="83">
        <f>IF($E19730="","",IFERROR(VLOOKUP(TRIM(E19730&amp;""),'Référentiel Articles'!$A$2:$F$634,3,FALSE),""))</f>
      </c>
      <c r="E19730" s="81" t="str">
        <v/>
      </c>
      <c r="F19730" s="83">
        <f>IF($E19730="","",IFERROR(VLOOKUP(TRIM(E19730&amp;""),'Référentiel Articles'!$A$2:$F$634,4,FALSE),""))</f>
      </c>
      <c r="G19730" s="84">
        <f>IF($E19730="","",IFERROR(VLOOKUP(TRIM(E19730&amp;""),'Référentiel Articles'!$A$2:$F$634,5,FALSE),""))</f>
      </c>
      <c r="H19730" s="85" t="str">
        <v/>
      </c>
      <c r="I19730" s="84">
        <f>IF($E19730="","",IFERROR(VLOOKUP(TRIM(E19730&amp;""),'Référentiel Articles'!$A$2:$F$634,6,FALSE),""))</f>
      </c>
      <c r="J19730" s="90">
        <f>IF(OR($E19730="",$H19730=""),"",$H19730*$I19730)</f>
      </c>
      <c r="K19730" s="87" t="str">
        <v/>
      </c>
    </row>
    <row r="19731">
      <c r="A19731" s="74" t="str">
        <v/>
      </c>
      <c r="B19731" s="74" t="str">
        <v/>
      </c>
      <c r="C19731" s="75">
        <f>IF($E19731="","",IFERROR(VLOOKUP(TRIM(E19731&amp;""),'Référentiel Articles'!$A$2:$F$634,2,FALSE),""))</f>
      </c>
      <c r="D19731" s="75">
        <f>IF($E19731="","",IFERROR(VLOOKUP(TRIM(E19731&amp;""),'Référentiel Articles'!$A$2:$F$634,3,FALSE),""))</f>
      </c>
      <c r="E19731" s="74" t="str">
        <v/>
      </c>
      <c r="F19731" s="75">
        <f>IF($E19731="","",IFERROR(VLOOKUP(TRIM(E19731&amp;""),'Référentiel Articles'!$A$2:$F$634,4,FALSE),""))</f>
      </c>
      <c r="G19731" s="76">
        <f>IF($E19731="","",IFERROR(VLOOKUP(TRIM(E19731&amp;""),'Référentiel Articles'!$A$2:$F$634,5,FALSE),""))</f>
      </c>
      <c r="H19731" s="77" t="str">
        <v/>
      </c>
      <c r="I19731" s="76">
        <f>IF($E19731="","",IFERROR(VLOOKUP(TRIM(E19731&amp;""),'Référentiel Articles'!$A$2:$F$634,6,FALSE),""))</f>
      </c>
      <c r="J19731" s="78">
        <f>IF(OR($E19731="",$H19731=""),"",$H19731*$I19731)</f>
      </c>
      <c r="K19731" s="79" t="str">
        <v/>
      </c>
    </row>
    <row r="19732">
      <c r="A19732" s="81" t="str">
        <v/>
      </c>
      <c r="B19732" s="81" t="str">
        <v/>
      </c>
      <c r="C19732" s="83">
        <f>IF($E19732="","",IFERROR(VLOOKUP(TRIM(E19732&amp;""),'Référentiel Articles'!$A$2:$F$634,2,FALSE),""))</f>
      </c>
      <c r="D19732" s="83">
        <f>IF($E19732="","",IFERROR(VLOOKUP(TRIM(E19732&amp;""),'Référentiel Articles'!$A$2:$F$634,3,FALSE),""))</f>
      </c>
      <c r="E19732" s="81" t="str">
        <v/>
      </c>
      <c r="F19732" s="83">
        <f>IF($E19732="","",IFERROR(VLOOKUP(TRIM(E19732&amp;""),'Référentiel Articles'!$A$2:$F$634,4,FALSE),""))</f>
      </c>
      <c r="G19732" s="84">
        <f>IF($E19732="","",IFERROR(VLOOKUP(TRIM(E19732&amp;""),'Référentiel Articles'!$A$2:$F$634,5,FALSE),""))</f>
      </c>
      <c r="H19732" s="85" t="str">
        <v/>
      </c>
      <c r="I19732" s="84">
        <f>IF($E19732="","",IFERROR(VLOOKUP(TRIM(E19732&amp;""),'Référentiel Articles'!$A$2:$F$634,6,FALSE),""))</f>
      </c>
      <c r="J19732" s="90">
        <f>IF(OR($E19732="",$H19732=""),"",$H19732*$I19732)</f>
      </c>
      <c r="K19732" s="87" t="str">
        <v/>
      </c>
    </row>
    <row r="19733">
      <c r="A19733" s="74" t="str">
        <v/>
      </c>
      <c r="B19733" s="74" t="str">
        <v/>
      </c>
      <c r="C19733" s="75">
        <f>IF($E19733="","",IFERROR(VLOOKUP(TRIM(E19733&amp;""),'Référentiel Articles'!$A$2:$F$634,2,FALSE),""))</f>
      </c>
      <c r="D19733" s="75">
        <f>IF($E19733="","",IFERROR(VLOOKUP(TRIM(E19733&amp;""),'Référentiel Articles'!$A$2:$F$634,3,FALSE),""))</f>
      </c>
      <c r="E19733" s="74" t="str">
        <v/>
      </c>
      <c r="F19733" s="75">
        <f>IF($E19733="","",IFERROR(VLOOKUP(TRIM(E19733&amp;""),'Référentiel Articles'!$A$2:$F$634,4,FALSE),""))</f>
      </c>
      <c r="G19733" s="76">
        <f>IF($E19733="","",IFERROR(VLOOKUP(TRIM(E19733&amp;""),'Référentiel Articles'!$A$2:$F$634,5,FALSE),""))</f>
      </c>
      <c r="H19733" s="77" t="str">
        <v/>
      </c>
      <c r="I19733" s="76">
        <f>IF($E19733="","",IFERROR(VLOOKUP(TRIM(E19733&amp;""),'Référentiel Articles'!$A$2:$F$634,6,FALSE),""))</f>
      </c>
      <c r="J19733" s="78">
        <f>IF(OR($E19733="",$H19733=""),"",$H19733*$I19733)</f>
      </c>
      <c r="K19733" s="79" t="str">
        <v/>
      </c>
    </row>
    <row r="19734">
      <c r="A19734" s="81" t="str">
        <v/>
      </c>
      <c r="B19734" s="81" t="str">
        <v/>
      </c>
      <c r="C19734" s="83">
        <f>IF($E19734="","",IFERROR(VLOOKUP(TRIM(E19734&amp;""),'Référentiel Articles'!$A$2:$F$634,2,FALSE),""))</f>
      </c>
      <c r="D19734" s="83">
        <f>IF($E19734="","",IFERROR(VLOOKUP(TRIM(E19734&amp;""),'Référentiel Articles'!$A$2:$F$634,3,FALSE),""))</f>
      </c>
      <c r="E19734" s="81" t="str">
        <v/>
      </c>
      <c r="F19734" s="83">
        <f>IF($E19734="","",IFERROR(VLOOKUP(TRIM(E19734&amp;""),'Référentiel Articles'!$A$2:$F$634,4,FALSE),""))</f>
      </c>
      <c r="G19734" s="84">
        <f>IF($E19734="","",IFERROR(VLOOKUP(TRIM(E19734&amp;""),'Référentiel Articles'!$A$2:$F$634,5,FALSE),""))</f>
      </c>
      <c r="H19734" s="85" t="str">
        <v/>
      </c>
      <c r="I19734" s="84">
        <f>IF($E19734="","",IFERROR(VLOOKUP(TRIM(E19734&amp;""),'Référentiel Articles'!$A$2:$F$634,6,FALSE),""))</f>
      </c>
      <c r="J19734" s="90">
        <f>IF(OR($E19734="",$H19734=""),"",$H19734*$I19734)</f>
      </c>
      <c r="K19734" s="87" t="str">
        <v/>
      </c>
    </row>
    <row r="19735">
      <c r="A19735" s="74" t="str">
        <v/>
      </c>
      <c r="B19735" s="74" t="str">
        <v/>
      </c>
      <c r="C19735" s="75">
        <f>IF($E19735="","",IFERROR(VLOOKUP(TRIM(E19735&amp;""),'Référentiel Articles'!$A$2:$F$634,2,FALSE),""))</f>
      </c>
      <c r="D19735" s="75">
        <f>IF($E19735="","",IFERROR(VLOOKUP(TRIM(E19735&amp;""),'Référentiel Articles'!$A$2:$F$634,3,FALSE),""))</f>
      </c>
      <c r="E19735" s="74" t="str">
        <v/>
      </c>
      <c r="F19735" s="75">
        <f>IF($E19735="","",IFERROR(VLOOKUP(TRIM(E19735&amp;""),'Référentiel Articles'!$A$2:$F$634,4,FALSE),""))</f>
      </c>
      <c r="G19735" s="76">
        <f>IF($E19735="","",IFERROR(VLOOKUP(TRIM(E19735&amp;""),'Référentiel Articles'!$A$2:$F$634,5,FALSE),""))</f>
      </c>
      <c r="H19735" s="77" t="str">
        <v/>
      </c>
      <c r="I19735" s="76">
        <f>IF($E19735="","",IFERROR(VLOOKUP(TRIM(E19735&amp;""),'Référentiel Articles'!$A$2:$F$634,6,FALSE),""))</f>
      </c>
      <c r="J19735" s="78">
        <f>IF(OR($E19735="",$H19735=""),"",$H19735*$I19735)</f>
      </c>
      <c r="K19735" s="79" t="str">
        <v/>
      </c>
    </row>
    <row r="19736">
      <c r="A19736" s="81" t="str">
        <v/>
      </c>
      <c r="B19736" s="81" t="str">
        <v/>
      </c>
      <c r="C19736" s="83">
        <f>IF($E19736="","",IFERROR(VLOOKUP(TRIM(E19736&amp;""),'Référentiel Articles'!$A$2:$F$634,2,FALSE),""))</f>
      </c>
      <c r="D19736" s="83">
        <f>IF($E19736="","",IFERROR(VLOOKUP(TRIM(E19736&amp;""),'Référentiel Articles'!$A$2:$F$634,3,FALSE),""))</f>
      </c>
      <c r="E19736" s="81" t="str">
        <v/>
      </c>
      <c r="F19736" s="83">
        <f>IF($E19736="","",IFERROR(VLOOKUP(TRIM(E19736&amp;""),'Référentiel Articles'!$A$2:$F$634,4,FALSE),""))</f>
      </c>
      <c r="G19736" s="84">
        <f>IF($E19736="","",IFERROR(VLOOKUP(TRIM(E19736&amp;""),'Référentiel Articles'!$A$2:$F$634,5,FALSE),""))</f>
      </c>
      <c r="H19736" s="85" t="str">
        <v/>
      </c>
      <c r="I19736" s="84">
        <f>IF($E19736="","",IFERROR(VLOOKUP(TRIM(E19736&amp;""),'Référentiel Articles'!$A$2:$F$634,6,FALSE),""))</f>
      </c>
      <c r="J19736" s="90">
        <f>IF(OR($E19736="",$H19736=""),"",$H19736*$I19736)</f>
      </c>
      <c r="K19736" s="87" t="str">
        <v/>
      </c>
    </row>
    <row r="19737">
      <c r="A19737" s="74" t="str">
        <v/>
      </c>
      <c r="B19737" s="74" t="str">
        <v/>
      </c>
      <c r="C19737" s="75">
        <f>IF($E19737="","",IFERROR(VLOOKUP(TRIM(E19737&amp;""),'Référentiel Articles'!$A$2:$F$634,2,FALSE),""))</f>
      </c>
      <c r="D19737" s="75">
        <f>IF($E19737="","",IFERROR(VLOOKUP(TRIM(E19737&amp;""),'Référentiel Articles'!$A$2:$F$634,3,FALSE),""))</f>
      </c>
      <c r="E19737" s="74" t="str">
        <v/>
      </c>
      <c r="F19737" s="75">
        <f>IF($E19737="","",IFERROR(VLOOKUP(TRIM(E19737&amp;""),'Référentiel Articles'!$A$2:$F$634,4,FALSE),""))</f>
      </c>
      <c r="G19737" s="76">
        <f>IF($E19737="","",IFERROR(VLOOKUP(TRIM(E19737&amp;""),'Référentiel Articles'!$A$2:$F$634,5,FALSE),""))</f>
      </c>
      <c r="H19737" s="77" t="str">
        <v/>
      </c>
      <c r="I19737" s="76">
        <f>IF($E19737="","",IFERROR(VLOOKUP(TRIM(E19737&amp;""),'Référentiel Articles'!$A$2:$F$634,6,FALSE),""))</f>
      </c>
      <c r="J19737" s="78">
        <f>IF(OR($E19737="",$H19737=""),"",$H19737*$I19737)</f>
      </c>
      <c r="K19737" s="79" t="str">
        <v/>
      </c>
    </row>
    <row r="19738">
      <c r="A19738" s="81" t="str">
        <v/>
      </c>
      <c r="B19738" s="81" t="str">
        <v/>
      </c>
      <c r="C19738" s="83">
        <f>IF($E19738="","",IFERROR(VLOOKUP(TRIM(E19738&amp;""),'Référentiel Articles'!$A$2:$F$634,2,FALSE),""))</f>
      </c>
      <c r="D19738" s="83">
        <f>IF($E19738="","",IFERROR(VLOOKUP(TRIM(E19738&amp;""),'Référentiel Articles'!$A$2:$F$634,3,FALSE),""))</f>
      </c>
      <c r="E19738" s="81" t="str">
        <v/>
      </c>
      <c r="F19738" s="83">
        <f>IF($E19738="","",IFERROR(VLOOKUP(TRIM(E19738&amp;""),'Référentiel Articles'!$A$2:$F$634,4,FALSE),""))</f>
      </c>
      <c r="G19738" s="84">
        <f>IF($E19738="","",IFERROR(VLOOKUP(TRIM(E19738&amp;""),'Référentiel Articles'!$A$2:$F$634,5,FALSE),""))</f>
      </c>
      <c r="H19738" s="85" t="str">
        <v/>
      </c>
      <c r="I19738" s="84">
        <f>IF($E19738="","",IFERROR(VLOOKUP(TRIM(E19738&amp;""),'Référentiel Articles'!$A$2:$F$634,6,FALSE),""))</f>
      </c>
      <c r="J19738" s="90">
        <f>IF(OR($E19738="",$H19738=""),"",$H19738*$I19738)</f>
      </c>
      <c r="K19738" s="87" t="str">
        <v/>
      </c>
    </row>
    <row r="19739">
      <c r="A19739" s="74" t="str">
        <v/>
      </c>
      <c r="B19739" s="74" t="str">
        <v/>
      </c>
      <c r="C19739" s="75">
        <f>IF($E19739="","",IFERROR(VLOOKUP(TRIM(E19739&amp;""),'Référentiel Articles'!$A$2:$F$634,2,FALSE),""))</f>
      </c>
      <c r="D19739" s="75">
        <f>IF($E19739="","",IFERROR(VLOOKUP(TRIM(E19739&amp;""),'Référentiel Articles'!$A$2:$F$634,3,FALSE),""))</f>
      </c>
      <c r="E19739" s="74" t="str">
        <v/>
      </c>
      <c r="F19739" s="75">
        <f>IF($E19739="","",IFERROR(VLOOKUP(TRIM(E19739&amp;""),'Référentiel Articles'!$A$2:$F$634,4,FALSE),""))</f>
      </c>
      <c r="G19739" s="76">
        <f>IF($E19739="","",IFERROR(VLOOKUP(TRIM(E19739&amp;""),'Référentiel Articles'!$A$2:$F$634,5,FALSE),""))</f>
      </c>
      <c r="H19739" s="77" t="str">
        <v/>
      </c>
      <c r="I19739" s="76">
        <f>IF($E19739="","",IFERROR(VLOOKUP(TRIM(E19739&amp;""),'Référentiel Articles'!$A$2:$F$634,6,FALSE),""))</f>
      </c>
      <c r="J19739" s="78">
        <f>IF(OR($E19739="",$H19739=""),"",$H19739*$I19739)</f>
      </c>
      <c r="K19739" s="79" t="str">
        <v/>
      </c>
    </row>
    <row r="19740">
      <c r="A19740" s="81" t="str">
        <v/>
      </c>
      <c r="B19740" s="81" t="str">
        <v/>
      </c>
      <c r="C19740" s="83">
        <f>IF($E19740="","",IFERROR(VLOOKUP(TRIM(E19740&amp;""),'Référentiel Articles'!$A$2:$F$634,2,FALSE),""))</f>
      </c>
      <c r="D19740" s="83">
        <f>IF($E19740="","",IFERROR(VLOOKUP(TRIM(E19740&amp;""),'Référentiel Articles'!$A$2:$F$634,3,FALSE),""))</f>
      </c>
      <c r="E19740" s="81" t="str">
        <v/>
      </c>
      <c r="F19740" s="83">
        <f>IF($E19740="","",IFERROR(VLOOKUP(TRIM(E19740&amp;""),'Référentiel Articles'!$A$2:$F$634,4,FALSE),""))</f>
      </c>
      <c r="G19740" s="84">
        <f>IF($E19740="","",IFERROR(VLOOKUP(TRIM(E19740&amp;""),'Référentiel Articles'!$A$2:$F$634,5,FALSE),""))</f>
      </c>
      <c r="H19740" s="85" t="str">
        <v/>
      </c>
      <c r="I19740" s="84">
        <f>IF($E19740="","",IFERROR(VLOOKUP(TRIM(E19740&amp;""),'Référentiel Articles'!$A$2:$F$634,6,FALSE),""))</f>
      </c>
      <c r="J19740" s="90">
        <f>IF(OR($E19740="",$H19740=""),"",$H19740*$I19740)</f>
      </c>
      <c r="K19740" s="87" t="str">
        <v/>
      </c>
    </row>
    <row r="19741">
      <c r="A19741" s="74" t="str">
        <v/>
      </c>
      <c r="B19741" s="74" t="str">
        <v/>
      </c>
      <c r="C19741" s="75">
        <f>IF($E19741="","",IFERROR(VLOOKUP(TRIM(E19741&amp;""),'Référentiel Articles'!$A$2:$F$634,2,FALSE),""))</f>
      </c>
      <c r="D19741" s="75">
        <f>IF($E19741="","",IFERROR(VLOOKUP(TRIM(E19741&amp;""),'Référentiel Articles'!$A$2:$F$634,3,FALSE),""))</f>
      </c>
      <c r="E19741" s="74" t="str">
        <v/>
      </c>
      <c r="F19741" s="75">
        <f>IF($E19741="","",IFERROR(VLOOKUP(TRIM(E19741&amp;""),'Référentiel Articles'!$A$2:$F$634,4,FALSE),""))</f>
      </c>
      <c r="G19741" s="76">
        <f>IF($E19741="","",IFERROR(VLOOKUP(TRIM(E19741&amp;""),'Référentiel Articles'!$A$2:$F$634,5,FALSE),""))</f>
      </c>
      <c r="H19741" s="77" t="str">
        <v/>
      </c>
      <c r="I19741" s="76">
        <f>IF($E19741="","",IFERROR(VLOOKUP(TRIM(E19741&amp;""),'Référentiel Articles'!$A$2:$F$634,6,FALSE),""))</f>
      </c>
      <c r="J19741" s="78">
        <f>IF(OR($E19741="",$H19741=""),"",$H19741*$I19741)</f>
      </c>
      <c r="K19741" s="79" t="str">
        <v/>
      </c>
    </row>
    <row r="19742">
      <c r="A19742" s="81" t="str">
        <v/>
      </c>
      <c r="B19742" s="81" t="str">
        <v/>
      </c>
      <c r="C19742" s="83">
        <f>IF($E19742="","",IFERROR(VLOOKUP(TRIM(E19742&amp;""),'Référentiel Articles'!$A$2:$F$634,2,FALSE),""))</f>
      </c>
      <c r="D19742" s="83">
        <f>IF($E19742="","",IFERROR(VLOOKUP(TRIM(E19742&amp;""),'Référentiel Articles'!$A$2:$F$634,3,FALSE),""))</f>
      </c>
      <c r="E19742" s="81" t="str">
        <v/>
      </c>
      <c r="F19742" s="83">
        <f>IF($E19742="","",IFERROR(VLOOKUP(TRIM(E19742&amp;""),'Référentiel Articles'!$A$2:$F$634,4,FALSE),""))</f>
      </c>
      <c r="G19742" s="84">
        <f>IF($E19742="","",IFERROR(VLOOKUP(TRIM(E19742&amp;""),'Référentiel Articles'!$A$2:$F$634,5,FALSE),""))</f>
      </c>
      <c r="H19742" s="85" t="str">
        <v/>
      </c>
      <c r="I19742" s="84">
        <f>IF($E19742="","",IFERROR(VLOOKUP(TRIM(E19742&amp;""),'Référentiel Articles'!$A$2:$F$634,6,FALSE),""))</f>
      </c>
      <c r="J19742" s="90">
        <f>IF(OR($E19742="",$H19742=""),"",$H19742*$I19742)</f>
      </c>
      <c r="K19742" s="87" t="str">
        <v/>
      </c>
    </row>
    <row r="19743">
      <c r="A19743" s="74" t="str">
        <v/>
      </c>
      <c r="B19743" s="74" t="str">
        <v/>
      </c>
      <c r="C19743" s="75">
        <f>IF($E19743="","",IFERROR(VLOOKUP(TRIM(E19743&amp;""),'Référentiel Articles'!$A$2:$F$634,2,FALSE),""))</f>
      </c>
      <c r="D19743" s="75">
        <f>IF($E19743="","",IFERROR(VLOOKUP(TRIM(E19743&amp;""),'Référentiel Articles'!$A$2:$F$634,3,FALSE),""))</f>
      </c>
      <c r="E19743" s="74" t="str">
        <v/>
      </c>
      <c r="F19743" s="75">
        <f>IF($E19743="","",IFERROR(VLOOKUP(TRIM(E19743&amp;""),'Référentiel Articles'!$A$2:$F$634,4,FALSE),""))</f>
      </c>
      <c r="G19743" s="76">
        <f>IF($E19743="","",IFERROR(VLOOKUP(TRIM(E19743&amp;""),'Référentiel Articles'!$A$2:$F$634,5,FALSE),""))</f>
      </c>
      <c r="H19743" s="77" t="str">
        <v/>
      </c>
      <c r="I19743" s="76">
        <f>IF($E19743="","",IFERROR(VLOOKUP(TRIM(E19743&amp;""),'Référentiel Articles'!$A$2:$F$634,6,FALSE),""))</f>
      </c>
      <c r="J19743" s="78">
        <f>IF(OR($E19743="",$H19743=""),"",$H19743*$I19743)</f>
      </c>
      <c r="K19743" s="79" t="str">
        <v/>
      </c>
    </row>
    <row r="19744">
      <c r="A19744" s="81" t="str">
        <v/>
      </c>
      <c r="B19744" s="81" t="str">
        <v/>
      </c>
      <c r="C19744" s="83">
        <f>IF($E19744="","",IFERROR(VLOOKUP(TRIM(E19744&amp;""),'Référentiel Articles'!$A$2:$F$634,2,FALSE),""))</f>
      </c>
      <c r="D19744" s="83">
        <f>IF($E19744="","",IFERROR(VLOOKUP(TRIM(E19744&amp;""),'Référentiel Articles'!$A$2:$F$634,3,FALSE),""))</f>
      </c>
      <c r="E19744" s="81" t="str">
        <v/>
      </c>
      <c r="F19744" s="83">
        <f>IF($E19744="","",IFERROR(VLOOKUP(TRIM(E19744&amp;""),'Référentiel Articles'!$A$2:$F$634,4,FALSE),""))</f>
      </c>
      <c r="G19744" s="84">
        <f>IF($E19744="","",IFERROR(VLOOKUP(TRIM(E19744&amp;""),'Référentiel Articles'!$A$2:$F$634,5,FALSE),""))</f>
      </c>
      <c r="H19744" s="85" t="str">
        <v/>
      </c>
      <c r="I19744" s="84">
        <f>IF($E19744="","",IFERROR(VLOOKUP(TRIM(E19744&amp;""),'Référentiel Articles'!$A$2:$F$634,6,FALSE),""))</f>
      </c>
      <c r="J19744" s="90">
        <f>IF(OR($E19744="",$H19744=""),"",$H19744*$I19744)</f>
      </c>
      <c r="K19744" s="87" t="str">
        <v/>
      </c>
    </row>
    <row r="19745">
      <c r="A19745" s="74" t="str">
        <v/>
      </c>
      <c r="B19745" s="74" t="str">
        <v/>
      </c>
      <c r="C19745" s="75">
        <f>IF($E19745="","",IFERROR(VLOOKUP(TRIM(E19745&amp;""),'Référentiel Articles'!$A$2:$F$634,2,FALSE),""))</f>
      </c>
      <c r="D19745" s="75">
        <f>IF($E19745="","",IFERROR(VLOOKUP(TRIM(E19745&amp;""),'Référentiel Articles'!$A$2:$F$634,3,FALSE),""))</f>
      </c>
      <c r="E19745" s="74" t="str">
        <v/>
      </c>
      <c r="F19745" s="75">
        <f>IF($E19745="","",IFERROR(VLOOKUP(TRIM(E19745&amp;""),'Référentiel Articles'!$A$2:$F$634,4,FALSE),""))</f>
      </c>
      <c r="G19745" s="76">
        <f>IF($E19745="","",IFERROR(VLOOKUP(TRIM(E19745&amp;""),'Référentiel Articles'!$A$2:$F$634,5,FALSE),""))</f>
      </c>
      <c r="H19745" s="77" t="str">
        <v/>
      </c>
      <c r="I19745" s="76">
        <f>IF($E19745="","",IFERROR(VLOOKUP(TRIM(E19745&amp;""),'Référentiel Articles'!$A$2:$F$634,6,FALSE),""))</f>
      </c>
      <c r="J19745" s="78">
        <f>IF(OR($E19745="",$H19745=""),"",$H19745*$I19745)</f>
      </c>
      <c r="K19745" s="79" t="str">
        <v/>
      </c>
    </row>
    <row r="19746">
      <c r="A19746" s="81" t="str">
        <v/>
      </c>
      <c r="B19746" s="81" t="str">
        <v/>
      </c>
      <c r="C19746" s="83">
        <f>IF($E19746="","",IFERROR(VLOOKUP(TRIM(E19746&amp;""),'Référentiel Articles'!$A$2:$F$634,2,FALSE),""))</f>
      </c>
      <c r="D19746" s="83">
        <f>IF($E19746="","",IFERROR(VLOOKUP(TRIM(E19746&amp;""),'Référentiel Articles'!$A$2:$F$634,3,FALSE),""))</f>
      </c>
      <c r="E19746" s="81" t="str">
        <v/>
      </c>
      <c r="F19746" s="83">
        <f>IF($E19746="","",IFERROR(VLOOKUP(TRIM(E19746&amp;""),'Référentiel Articles'!$A$2:$F$634,4,FALSE),""))</f>
      </c>
      <c r="G19746" s="84">
        <f>IF($E19746="","",IFERROR(VLOOKUP(TRIM(E19746&amp;""),'Référentiel Articles'!$A$2:$F$634,5,FALSE),""))</f>
      </c>
      <c r="H19746" s="85" t="str">
        <v/>
      </c>
      <c r="I19746" s="84">
        <f>IF($E19746="","",IFERROR(VLOOKUP(TRIM(E19746&amp;""),'Référentiel Articles'!$A$2:$F$634,6,FALSE),""))</f>
      </c>
      <c r="J19746" s="90">
        <f>IF(OR($E19746="",$H19746=""),"",$H19746*$I19746)</f>
      </c>
      <c r="K19746" s="87" t="str">
        <v/>
      </c>
    </row>
    <row r="19747">
      <c r="A19747" s="74" t="str">
        <v/>
      </c>
      <c r="B19747" s="74" t="str">
        <v/>
      </c>
      <c r="C19747" s="75">
        <f>IF($E19747="","",IFERROR(VLOOKUP(TRIM(E19747&amp;""),'Référentiel Articles'!$A$2:$F$634,2,FALSE),""))</f>
      </c>
      <c r="D19747" s="75">
        <f>IF($E19747="","",IFERROR(VLOOKUP(TRIM(E19747&amp;""),'Référentiel Articles'!$A$2:$F$634,3,FALSE),""))</f>
      </c>
      <c r="E19747" s="74" t="str">
        <v/>
      </c>
      <c r="F19747" s="75">
        <f>IF($E19747="","",IFERROR(VLOOKUP(TRIM(E19747&amp;""),'Référentiel Articles'!$A$2:$F$634,4,FALSE),""))</f>
      </c>
      <c r="G19747" s="76">
        <f>IF($E19747="","",IFERROR(VLOOKUP(TRIM(E19747&amp;""),'Référentiel Articles'!$A$2:$F$634,5,FALSE),""))</f>
      </c>
      <c r="H19747" s="77" t="str">
        <v/>
      </c>
      <c r="I19747" s="76">
        <f>IF($E19747="","",IFERROR(VLOOKUP(TRIM(E19747&amp;""),'Référentiel Articles'!$A$2:$F$634,6,FALSE),""))</f>
      </c>
      <c r="J19747" s="78">
        <f>IF(OR($E19747="",$H19747=""),"",$H19747*$I19747)</f>
      </c>
      <c r="K19747" s="79" t="str">
        <v/>
      </c>
    </row>
    <row r="19748">
      <c r="A19748" s="81" t="str">
        <v/>
      </c>
      <c r="B19748" s="81" t="str">
        <v/>
      </c>
      <c r="C19748" s="83">
        <f>IF($E19748="","",IFERROR(VLOOKUP(TRIM(E19748&amp;""),'Référentiel Articles'!$A$2:$F$634,2,FALSE),""))</f>
      </c>
      <c r="D19748" s="83">
        <f>IF($E19748="","",IFERROR(VLOOKUP(TRIM(E19748&amp;""),'Référentiel Articles'!$A$2:$F$634,3,FALSE),""))</f>
      </c>
      <c r="E19748" s="81" t="str">
        <v/>
      </c>
      <c r="F19748" s="83">
        <f>IF($E19748="","",IFERROR(VLOOKUP(TRIM(E19748&amp;""),'Référentiel Articles'!$A$2:$F$634,4,FALSE),""))</f>
      </c>
      <c r="G19748" s="84">
        <f>IF($E19748="","",IFERROR(VLOOKUP(TRIM(E19748&amp;""),'Référentiel Articles'!$A$2:$F$634,5,FALSE),""))</f>
      </c>
      <c r="H19748" s="85" t="str">
        <v/>
      </c>
      <c r="I19748" s="84">
        <f>IF($E19748="","",IFERROR(VLOOKUP(TRIM(E19748&amp;""),'Référentiel Articles'!$A$2:$F$634,6,FALSE),""))</f>
      </c>
      <c r="J19748" s="90">
        <f>IF(OR($E19748="",$H19748=""),"",$H19748*$I19748)</f>
      </c>
      <c r="K19748" s="87" t="str">
        <v/>
      </c>
    </row>
    <row r="19749">
      <c r="A19749" s="74" t="str">
        <v/>
      </c>
      <c r="B19749" s="74" t="str">
        <v/>
      </c>
      <c r="C19749" s="75">
        <f>IF($E19749="","",IFERROR(VLOOKUP(TRIM(E19749&amp;""),'Référentiel Articles'!$A$2:$F$634,2,FALSE),""))</f>
      </c>
      <c r="D19749" s="75">
        <f>IF($E19749="","",IFERROR(VLOOKUP(TRIM(E19749&amp;""),'Référentiel Articles'!$A$2:$F$634,3,FALSE),""))</f>
      </c>
      <c r="E19749" s="74" t="str">
        <v/>
      </c>
      <c r="F19749" s="75">
        <f>IF($E19749="","",IFERROR(VLOOKUP(TRIM(E19749&amp;""),'Référentiel Articles'!$A$2:$F$634,4,FALSE),""))</f>
      </c>
      <c r="G19749" s="76">
        <f>IF($E19749="","",IFERROR(VLOOKUP(TRIM(E19749&amp;""),'Référentiel Articles'!$A$2:$F$634,5,FALSE),""))</f>
      </c>
      <c r="H19749" s="77" t="str">
        <v/>
      </c>
      <c r="I19749" s="76">
        <f>IF($E19749="","",IFERROR(VLOOKUP(TRIM(E19749&amp;""),'Référentiel Articles'!$A$2:$F$634,6,FALSE),""))</f>
      </c>
      <c r="J19749" s="78">
        <f>IF(OR($E19749="",$H19749=""),"",$H19749*$I19749)</f>
      </c>
      <c r="K19749" s="79" t="str">
        <v/>
      </c>
    </row>
    <row r="19750">
      <c r="A19750" s="81" t="str">
        <v/>
      </c>
      <c r="B19750" s="81" t="str">
        <v/>
      </c>
      <c r="C19750" s="83">
        <f>IF($E19750="","",IFERROR(VLOOKUP(TRIM(E19750&amp;""),'Référentiel Articles'!$A$2:$F$634,2,FALSE),""))</f>
      </c>
      <c r="D19750" s="83">
        <f>IF($E19750="","",IFERROR(VLOOKUP(TRIM(E19750&amp;""),'Référentiel Articles'!$A$2:$F$634,3,FALSE),""))</f>
      </c>
      <c r="E19750" s="81" t="str">
        <v/>
      </c>
      <c r="F19750" s="83">
        <f>IF($E19750="","",IFERROR(VLOOKUP(TRIM(E19750&amp;""),'Référentiel Articles'!$A$2:$F$634,4,FALSE),""))</f>
      </c>
      <c r="G19750" s="84">
        <f>IF($E19750="","",IFERROR(VLOOKUP(TRIM(E19750&amp;""),'Référentiel Articles'!$A$2:$F$634,5,FALSE),""))</f>
      </c>
      <c r="H19750" s="85" t="str">
        <v/>
      </c>
      <c r="I19750" s="84">
        <f>IF($E19750="","",IFERROR(VLOOKUP(TRIM(E19750&amp;""),'Référentiel Articles'!$A$2:$F$634,6,FALSE),""))</f>
      </c>
      <c r="J19750" s="90">
        <f>IF(OR($E19750="",$H19750=""),"",$H19750*$I19750)</f>
      </c>
      <c r="K19750" s="87" t="str">
        <v/>
      </c>
    </row>
    <row r="19751">
      <c r="A19751" s="74" t="str">
        <v/>
      </c>
      <c r="B19751" s="74" t="str">
        <v/>
      </c>
      <c r="C19751" s="75">
        <f>IF($E19751="","",IFERROR(VLOOKUP(TRIM(E19751&amp;""),'Référentiel Articles'!$A$2:$F$634,2,FALSE),""))</f>
      </c>
      <c r="D19751" s="75">
        <f>IF($E19751="","",IFERROR(VLOOKUP(TRIM(E19751&amp;""),'Référentiel Articles'!$A$2:$F$634,3,FALSE),""))</f>
      </c>
      <c r="E19751" s="74" t="str">
        <v/>
      </c>
      <c r="F19751" s="75">
        <f>IF($E19751="","",IFERROR(VLOOKUP(TRIM(E19751&amp;""),'Référentiel Articles'!$A$2:$F$634,4,FALSE),""))</f>
      </c>
      <c r="G19751" s="76">
        <f>IF($E19751="","",IFERROR(VLOOKUP(TRIM(E19751&amp;""),'Référentiel Articles'!$A$2:$F$634,5,FALSE),""))</f>
      </c>
      <c r="H19751" s="77" t="str">
        <v/>
      </c>
      <c r="I19751" s="76">
        <f>IF($E19751="","",IFERROR(VLOOKUP(TRIM(E19751&amp;""),'Référentiel Articles'!$A$2:$F$634,6,FALSE),""))</f>
      </c>
      <c r="J19751" s="78">
        <f>IF(OR($E19751="",$H19751=""),"",$H19751*$I19751)</f>
      </c>
      <c r="K19751" s="79" t="str">
        <v/>
      </c>
    </row>
    <row r="19752">
      <c r="A19752" s="81" t="str">
        <v/>
      </c>
      <c r="B19752" s="81" t="str">
        <v/>
      </c>
      <c r="C19752" s="83">
        <f>IF($E19752="","",IFERROR(VLOOKUP(TRIM(E19752&amp;""),'Référentiel Articles'!$A$2:$F$634,2,FALSE),""))</f>
      </c>
      <c r="D19752" s="83">
        <f>IF($E19752="","",IFERROR(VLOOKUP(TRIM(E19752&amp;""),'Référentiel Articles'!$A$2:$F$634,3,FALSE),""))</f>
      </c>
      <c r="E19752" s="81" t="str">
        <v/>
      </c>
      <c r="F19752" s="83">
        <f>IF($E19752="","",IFERROR(VLOOKUP(TRIM(E19752&amp;""),'Référentiel Articles'!$A$2:$F$634,4,FALSE),""))</f>
      </c>
      <c r="G19752" s="84">
        <f>IF($E19752="","",IFERROR(VLOOKUP(TRIM(E19752&amp;""),'Référentiel Articles'!$A$2:$F$634,5,FALSE),""))</f>
      </c>
      <c r="H19752" s="85" t="str">
        <v/>
      </c>
      <c r="I19752" s="84">
        <f>IF($E19752="","",IFERROR(VLOOKUP(TRIM(E19752&amp;""),'Référentiel Articles'!$A$2:$F$634,6,FALSE),""))</f>
      </c>
      <c r="J19752" s="90">
        <f>IF(OR($E19752="",$H19752=""),"",$H19752*$I19752)</f>
      </c>
      <c r="K19752" s="87" t="str">
        <v/>
      </c>
    </row>
    <row r="19753">
      <c r="A19753" s="74" t="str">
        <v/>
      </c>
      <c r="B19753" s="74" t="str">
        <v/>
      </c>
      <c r="C19753" s="75">
        <f>IF($E19753="","",IFERROR(VLOOKUP(TRIM(E19753&amp;""),'Référentiel Articles'!$A$2:$F$634,2,FALSE),""))</f>
      </c>
      <c r="D19753" s="75">
        <f>IF($E19753="","",IFERROR(VLOOKUP(TRIM(E19753&amp;""),'Référentiel Articles'!$A$2:$F$634,3,FALSE),""))</f>
      </c>
      <c r="E19753" s="74" t="str">
        <v/>
      </c>
      <c r="F19753" s="75">
        <f>IF($E19753="","",IFERROR(VLOOKUP(TRIM(E19753&amp;""),'Référentiel Articles'!$A$2:$F$634,4,FALSE),""))</f>
      </c>
      <c r="G19753" s="76">
        <f>IF($E19753="","",IFERROR(VLOOKUP(TRIM(E19753&amp;""),'Référentiel Articles'!$A$2:$F$634,5,FALSE),""))</f>
      </c>
      <c r="H19753" s="77" t="str">
        <v/>
      </c>
      <c r="I19753" s="76">
        <f>IF($E19753="","",IFERROR(VLOOKUP(TRIM(E19753&amp;""),'Référentiel Articles'!$A$2:$F$634,6,FALSE),""))</f>
      </c>
      <c r="J19753" s="78">
        <f>IF(OR($E19753="",$H19753=""),"",$H19753*$I19753)</f>
      </c>
      <c r="K19753" s="79" t="str">
        <v/>
      </c>
    </row>
    <row r="19754">
      <c r="A19754" s="81" t="str">
        <v/>
      </c>
      <c r="B19754" s="81" t="str">
        <v/>
      </c>
      <c r="C19754" s="83">
        <f>IF($E19754="","",IFERROR(VLOOKUP(TRIM(E19754&amp;""),'Référentiel Articles'!$A$2:$F$634,2,FALSE),""))</f>
      </c>
      <c r="D19754" s="83">
        <f>IF($E19754="","",IFERROR(VLOOKUP(TRIM(E19754&amp;""),'Référentiel Articles'!$A$2:$F$634,3,FALSE),""))</f>
      </c>
      <c r="E19754" s="81" t="str">
        <v/>
      </c>
      <c r="F19754" s="83">
        <f>IF($E19754="","",IFERROR(VLOOKUP(TRIM(E19754&amp;""),'Référentiel Articles'!$A$2:$F$634,4,FALSE),""))</f>
      </c>
      <c r="G19754" s="84">
        <f>IF($E19754="","",IFERROR(VLOOKUP(TRIM(E19754&amp;""),'Référentiel Articles'!$A$2:$F$634,5,FALSE),""))</f>
      </c>
      <c r="H19754" s="85" t="str">
        <v/>
      </c>
      <c r="I19754" s="84">
        <f>IF($E19754="","",IFERROR(VLOOKUP(TRIM(E19754&amp;""),'Référentiel Articles'!$A$2:$F$634,6,FALSE),""))</f>
      </c>
      <c r="J19754" s="90">
        <f>IF(OR($E19754="",$H19754=""),"",$H19754*$I19754)</f>
      </c>
      <c r="K19754" s="87" t="str">
        <v/>
      </c>
    </row>
    <row r="19755">
      <c r="A19755" s="74" t="str">
        <v/>
      </c>
      <c r="B19755" s="74" t="str">
        <v/>
      </c>
      <c r="C19755" s="75">
        <f>IF($E19755="","",IFERROR(VLOOKUP(TRIM(E19755&amp;""),'Référentiel Articles'!$A$2:$F$634,2,FALSE),""))</f>
      </c>
      <c r="D19755" s="75">
        <f>IF($E19755="","",IFERROR(VLOOKUP(TRIM(E19755&amp;""),'Référentiel Articles'!$A$2:$F$634,3,FALSE),""))</f>
      </c>
      <c r="E19755" s="74" t="str">
        <v/>
      </c>
      <c r="F19755" s="75">
        <f>IF($E19755="","",IFERROR(VLOOKUP(TRIM(E19755&amp;""),'Référentiel Articles'!$A$2:$F$634,4,FALSE),""))</f>
      </c>
      <c r="G19755" s="76">
        <f>IF($E19755="","",IFERROR(VLOOKUP(TRIM(E19755&amp;""),'Référentiel Articles'!$A$2:$F$634,5,FALSE),""))</f>
      </c>
      <c r="H19755" s="77" t="str">
        <v/>
      </c>
      <c r="I19755" s="76">
        <f>IF($E19755="","",IFERROR(VLOOKUP(TRIM(E19755&amp;""),'Référentiel Articles'!$A$2:$F$634,6,FALSE),""))</f>
      </c>
      <c r="J19755" s="78">
        <f>IF(OR($E19755="",$H19755=""),"",$H19755*$I19755)</f>
      </c>
      <c r="K19755" s="79" t="str">
        <v/>
      </c>
    </row>
    <row r="19756">
      <c r="A19756" s="81" t="str">
        <v/>
      </c>
      <c r="B19756" s="81" t="str">
        <v/>
      </c>
      <c r="C19756" s="83">
        <f>IF($E19756="","",IFERROR(VLOOKUP(TRIM(E19756&amp;""),'Référentiel Articles'!$A$2:$F$634,2,FALSE),""))</f>
      </c>
      <c r="D19756" s="83">
        <f>IF($E19756="","",IFERROR(VLOOKUP(TRIM(E19756&amp;""),'Référentiel Articles'!$A$2:$F$634,3,FALSE),""))</f>
      </c>
      <c r="E19756" s="81" t="str">
        <v/>
      </c>
      <c r="F19756" s="83">
        <f>IF($E19756="","",IFERROR(VLOOKUP(TRIM(E19756&amp;""),'Référentiel Articles'!$A$2:$F$634,4,FALSE),""))</f>
      </c>
      <c r="G19756" s="84">
        <f>IF($E19756="","",IFERROR(VLOOKUP(TRIM(E19756&amp;""),'Référentiel Articles'!$A$2:$F$634,5,FALSE),""))</f>
      </c>
      <c r="H19756" s="85" t="str">
        <v/>
      </c>
      <c r="I19756" s="84">
        <f>IF($E19756="","",IFERROR(VLOOKUP(TRIM(E19756&amp;""),'Référentiel Articles'!$A$2:$F$634,6,FALSE),""))</f>
      </c>
      <c r="J19756" s="90">
        <f>IF(OR($E19756="",$H19756=""),"",$H19756*$I19756)</f>
      </c>
      <c r="K19756" s="87" t="str">
        <v/>
      </c>
    </row>
    <row r="19757">
      <c r="A19757" s="74" t="str">
        <v/>
      </c>
      <c r="B19757" s="74" t="str">
        <v/>
      </c>
      <c r="C19757" s="75">
        <f>IF($E19757="","",IFERROR(VLOOKUP(TRIM(E19757&amp;""),'Référentiel Articles'!$A$2:$F$634,2,FALSE),""))</f>
      </c>
      <c r="D19757" s="75">
        <f>IF($E19757="","",IFERROR(VLOOKUP(TRIM(E19757&amp;""),'Référentiel Articles'!$A$2:$F$634,3,FALSE),""))</f>
      </c>
      <c r="E19757" s="74" t="str">
        <v/>
      </c>
      <c r="F19757" s="75">
        <f>IF($E19757="","",IFERROR(VLOOKUP(TRIM(E19757&amp;""),'Référentiel Articles'!$A$2:$F$634,4,FALSE),""))</f>
      </c>
      <c r="G19757" s="76">
        <f>IF($E19757="","",IFERROR(VLOOKUP(TRIM(E19757&amp;""),'Référentiel Articles'!$A$2:$F$634,5,FALSE),""))</f>
      </c>
      <c r="H19757" s="77" t="str">
        <v/>
      </c>
      <c r="I19757" s="76">
        <f>IF($E19757="","",IFERROR(VLOOKUP(TRIM(E19757&amp;""),'Référentiel Articles'!$A$2:$F$634,6,FALSE),""))</f>
      </c>
      <c r="J19757" s="78">
        <f>IF(OR($E19757="",$H19757=""),"",$H19757*$I19757)</f>
      </c>
      <c r="K19757" s="79" t="str">
        <v/>
      </c>
    </row>
    <row r="19758">
      <c r="A19758" s="81" t="str">
        <v/>
      </c>
      <c r="B19758" s="81" t="str">
        <v/>
      </c>
      <c r="C19758" s="83">
        <f>IF($E19758="","",IFERROR(VLOOKUP(TRIM(E19758&amp;""),'Référentiel Articles'!$A$2:$F$634,2,FALSE),""))</f>
      </c>
      <c r="D19758" s="83">
        <f>IF($E19758="","",IFERROR(VLOOKUP(TRIM(E19758&amp;""),'Référentiel Articles'!$A$2:$F$634,3,FALSE),""))</f>
      </c>
      <c r="E19758" s="81" t="str">
        <v/>
      </c>
      <c r="F19758" s="83">
        <f>IF($E19758="","",IFERROR(VLOOKUP(TRIM(E19758&amp;""),'Référentiel Articles'!$A$2:$F$634,4,FALSE),""))</f>
      </c>
      <c r="G19758" s="84">
        <f>IF($E19758="","",IFERROR(VLOOKUP(TRIM(E19758&amp;""),'Référentiel Articles'!$A$2:$F$634,5,FALSE),""))</f>
      </c>
      <c r="H19758" s="85" t="str">
        <v/>
      </c>
      <c r="I19758" s="84">
        <f>IF($E19758="","",IFERROR(VLOOKUP(TRIM(E19758&amp;""),'Référentiel Articles'!$A$2:$F$634,6,FALSE),""))</f>
      </c>
      <c r="J19758" s="90">
        <f>IF(OR($E19758="",$H19758=""),"",$H19758*$I19758)</f>
      </c>
      <c r="K19758" s="87" t="str">
        <v/>
      </c>
    </row>
    <row r="19759">
      <c r="A19759" s="74" t="str">
        <v/>
      </c>
      <c r="B19759" s="74" t="str">
        <v/>
      </c>
      <c r="C19759" s="75">
        <f>IF($E19759="","",IFERROR(VLOOKUP(TRIM(E19759&amp;""),'Référentiel Articles'!$A$2:$F$634,2,FALSE),""))</f>
      </c>
      <c r="D19759" s="75">
        <f>IF($E19759="","",IFERROR(VLOOKUP(TRIM(E19759&amp;""),'Référentiel Articles'!$A$2:$F$634,3,FALSE),""))</f>
      </c>
      <c r="E19759" s="74" t="str">
        <v/>
      </c>
      <c r="F19759" s="75">
        <f>IF($E19759="","",IFERROR(VLOOKUP(TRIM(E19759&amp;""),'Référentiel Articles'!$A$2:$F$634,4,FALSE),""))</f>
      </c>
      <c r="G19759" s="76">
        <f>IF($E19759="","",IFERROR(VLOOKUP(TRIM(E19759&amp;""),'Référentiel Articles'!$A$2:$F$634,5,FALSE),""))</f>
      </c>
      <c r="H19759" s="77" t="str">
        <v/>
      </c>
      <c r="I19759" s="76">
        <f>IF($E19759="","",IFERROR(VLOOKUP(TRIM(E19759&amp;""),'Référentiel Articles'!$A$2:$F$634,6,FALSE),""))</f>
      </c>
      <c r="J19759" s="78">
        <f>IF(OR($E19759="",$H19759=""),"",$H19759*$I19759)</f>
      </c>
      <c r="K19759" s="79" t="str">
        <v/>
      </c>
    </row>
    <row r="19760">
      <c r="A19760" s="81" t="str">
        <v/>
      </c>
      <c r="B19760" s="81" t="str">
        <v/>
      </c>
      <c r="C19760" s="83">
        <f>IF($E19760="","",IFERROR(VLOOKUP(TRIM(E19760&amp;""),'Référentiel Articles'!$A$2:$F$634,2,FALSE),""))</f>
      </c>
      <c r="D19760" s="83">
        <f>IF($E19760="","",IFERROR(VLOOKUP(TRIM(E19760&amp;""),'Référentiel Articles'!$A$2:$F$634,3,FALSE),""))</f>
      </c>
      <c r="E19760" s="81" t="str">
        <v/>
      </c>
      <c r="F19760" s="83">
        <f>IF($E19760="","",IFERROR(VLOOKUP(TRIM(E19760&amp;""),'Référentiel Articles'!$A$2:$F$634,4,FALSE),""))</f>
      </c>
      <c r="G19760" s="84">
        <f>IF($E19760="","",IFERROR(VLOOKUP(TRIM(E19760&amp;""),'Référentiel Articles'!$A$2:$F$634,5,FALSE),""))</f>
      </c>
      <c r="H19760" s="85" t="str">
        <v/>
      </c>
      <c r="I19760" s="84">
        <f>IF($E19760="","",IFERROR(VLOOKUP(TRIM(E19760&amp;""),'Référentiel Articles'!$A$2:$F$634,6,FALSE),""))</f>
      </c>
      <c r="J19760" s="90">
        <f>IF(OR($E19760="",$H19760=""),"",$H19760*$I19760)</f>
      </c>
      <c r="K19760" s="87" t="str">
        <v/>
      </c>
    </row>
    <row r="19761">
      <c r="A19761" s="74" t="str">
        <v/>
      </c>
      <c r="B19761" s="74" t="str">
        <v/>
      </c>
      <c r="C19761" s="75">
        <f>IF($E19761="","",IFERROR(VLOOKUP(TRIM(E19761&amp;""),'Référentiel Articles'!$A$2:$F$634,2,FALSE),""))</f>
      </c>
      <c r="D19761" s="75">
        <f>IF($E19761="","",IFERROR(VLOOKUP(TRIM(E19761&amp;""),'Référentiel Articles'!$A$2:$F$634,3,FALSE),""))</f>
      </c>
      <c r="E19761" s="74" t="str">
        <v/>
      </c>
      <c r="F19761" s="75">
        <f>IF($E19761="","",IFERROR(VLOOKUP(TRIM(E19761&amp;""),'Référentiel Articles'!$A$2:$F$634,4,FALSE),""))</f>
      </c>
      <c r="G19761" s="76">
        <f>IF($E19761="","",IFERROR(VLOOKUP(TRIM(E19761&amp;""),'Référentiel Articles'!$A$2:$F$634,5,FALSE),""))</f>
      </c>
      <c r="H19761" s="77" t="str">
        <v/>
      </c>
      <c r="I19761" s="76">
        <f>IF($E19761="","",IFERROR(VLOOKUP(TRIM(E19761&amp;""),'Référentiel Articles'!$A$2:$F$634,6,FALSE),""))</f>
      </c>
      <c r="J19761" s="78">
        <f>IF(OR($E19761="",$H19761=""),"",$H19761*$I19761)</f>
      </c>
      <c r="K19761" s="79" t="str">
        <v/>
      </c>
    </row>
    <row r="19762">
      <c r="A19762" s="81" t="str">
        <v/>
      </c>
      <c r="B19762" s="81" t="str">
        <v/>
      </c>
      <c r="C19762" s="83">
        <f>IF($E19762="","",IFERROR(VLOOKUP(TRIM(E19762&amp;""),'Référentiel Articles'!$A$2:$F$634,2,FALSE),""))</f>
      </c>
      <c r="D19762" s="83">
        <f>IF($E19762="","",IFERROR(VLOOKUP(TRIM(E19762&amp;""),'Référentiel Articles'!$A$2:$F$634,3,FALSE),""))</f>
      </c>
      <c r="E19762" s="81" t="str">
        <v/>
      </c>
      <c r="F19762" s="83">
        <f>IF($E19762="","",IFERROR(VLOOKUP(TRIM(E19762&amp;""),'Référentiel Articles'!$A$2:$F$634,4,FALSE),""))</f>
      </c>
      <c r="G19762" s="84">
        <f>IF($E19762="","",IFERROR(VLOOKUP(TRIM(E19762&amp;""),'Référentiel Articles'!$A$2:$F$634,5,FALSE),""))</f>
      </c>
      <c r="H19762" s="85" t="str">
        <v/>
      </c>
      <c r="I19762" s="84">
        <f>IF($E19762="","",IFERROR(VLOOKUP(TRIM(E19762&amp;""),'Référentiel Articles'!$A$2:$F$634,6,FALSE),""))</f>
      </c>
      <c r="J19762" s="90">
        <f>IF(OR($E19762="",$H19762=""),"",$H19762*$I19762)</f>
      </c>
      <c r="K19762" s="87" t="str">
        <v/>
      </c>
    </row>
    <row r="19763">
      <c r="A19763" s="74" t="str">
        <v/>
      </c>
      <c r="B19763" s="74" t="str">
        <v/>
      </c>
      <c r="C19763" s="75">
        <f>IF($E19763="","",IFERROR(VLOOKUP(TRIM(E19763&amp;""),'Référentiel Articles'!$A$2:$F$634,2,FALSE),""))</f>
      </c>
      <c r="D19763" s="75">
        <f>IF($E19763="","",IFERROR(VLOOKUP(TRIM(E19763&amp;""),'Référentiel Articles'!$A$2:$F$634,3,FALSE),""))</f>
      </c>
      <c r="E19763" s="74" t="str">
        <v/>
      </c>
      <c r="F19763" s="75">
        <f>IF($E19763="","",IFERROR(VLOOKUP(TRIM(E19763&amp;""),'Référentiel Articles'!$A$2:$F$634,4,FALSE),""))</f>
      </c>
      <c r="G19763" s="76">
        <f>IF($E19763="","",IFERROR(VLOOKUP(TRIM(E19763&amp;""),'Référentiel Articles'!$A$2:$F$634,5,FALSE),""))</f>
      </c>
      <c r="H19763" s="77" t="str">
        <v/>
      </c>
      <c r="I19763" s="76">
        <f>IF($E19763="","",IFERROR(VLOOKUP(TRIM(E19763&amp;""),'Référentiel Articles'!$A$2:$F$634,6,FALSE),""))</f>
      </c>
      <c r="J19763" s="78">
        <f>IF(OR($E19763="",$H19763=""),"",$H19763*$I19763)</f>
      </c>
      <c r="K19763" s="79" t="str">
        <v/>
      </c>
    </row>
    <row r="19764">
      <c r="A19764" s="81" t="str">
        <v/>
      </c>
      <c r="B19764" s="81" t="str">
        <v/>
      </c>
      <c r="C19764" s="83">
        <f>IF($E19764="","",IFERROR(VLOOKUP(TRIM(E19764&amp;""),'Référentiel Articles'!$A$2:$F$634,2,FALSE),""))</f>
      </c>
      <c r="D19764" s="83">
        <f>IF($E19764="","",IFERROR(VLOOKUP(TRIM(E19764&amp;""),'Référentiel Articles'!$A$2:$F$634,3,FALSE),""))</f>
      </c>
      <c r="E19764" s="81" t="str">
        <v/>
      </c>
      <c r="F19764" s="83">
        <f>IF($E19764="","",IFERROR(VLOOKUP(TRIM(E19764&amp;""),'Référentiel Articles'!$A$2:$F$634,4,FALSE),""))</f>
      </c>
      <c r="G19764" s="84">
        <f>IF($E19764="","",IFERROR(VLOOKUP(TRIM(E19764&amp;""),'Référentiel Articles'!$A$2:$F$634,5,FALSE),""))</f>
      </c>
      <c r="H19764" s="85" t="str">
        <v/>
      </c>
      <c r="I19764" s="84">
        <f>IF($E19764="","",IFERROR(VLOOKUP(TRIM(E19764&amp;""),'Référentiel Articles'!$A$2:$F$634,6,FALSE),""))</f>
      </c>
      <c r="J19764" s="90">
        <f>IF(OR($E19764="",$H19764=""),"",$H19764*$I19764)</f>
      </c>
      <c r="K19764" s="87" t="str">
        <v/>
      </c>
    </row>
    <row r="19765">
      <c r="A19765" s="74" t="str">
        <v/>
      </c>
      <c r="B19765" s="74" t="str">
        <v/>
      </c>
      <c r="C19765" s="75">
        <f>IF($E19765="","",IFERROR(VLOOKUP(TRIM(E19765&amp;""),'Référentiel Articles'!$A$2:$F$634,2,FALSE),""))</f>
      </c>
      <c r="D19765" s="75">
        <f>IF($E19765="","",IFERROR(VLOOKUP(TRIM(E19765&amp;""),'Référentiel Articles'!$A$2:$F$634,3,FALSE),""))</f>
      </c>
      <c r="E19765" s="74" t="str">
        <v/>
      </c>
      <c r="F19765" s="75">
        <f>IF($E19765="","",IFERROR(VLOOKUP(TRIM(E19765&amp;""),'Référentiel Articles'!$A$2:$F$634,4,FALSE),""))</f>
      </c>
      <c r="G19765" s="76">
        <f>IF($E19765="","",IFERROR(VLOOKUP(TRIM(E19765&amp;""),'Référentiel Articles'!$A$2:$F$634,5,FALSE),""))</f>
      </c>
      <c r="H19765" s="77" t="str">
        <v/>
      </c>
      <c r="I19765" s="76">
        <f>IF($E19765="","",IFERROR(VLOOKUP(TRIM(E19765&amp;""),'Référentiel Articles'!$A$2:$F$634,6,FALSE),""))</f>
      </c>
      <c r="J19765" s="78">
        <f>IF(OR($E19765="",$H19765=""),"",$H19765*$I19765)</f>
      </c>
      <c r="K19765" s="79" t="str">
        <v/>
      </c>
    </row>
    <row r="19766">
      <c r="A19766" s="81" t="str">
        <v/>
      </c>
      <c r="B19766" s="81" t="str">
        <v/>
      </c>
      <c r="C19766" s="83">
        <f>IF($E19766="","",IFERROR(VLOOKUP(TRIM(E19766&amp;""),'Référentiel Articles'!$A$2:$F$634,2,FALSE),""))</f>
      </c>
      <c r="D19766" s="83">
        <f>IF($E19766="","",IFERROR(VLOOKUP(TRIM(E19766&amp;""),'Référentiel Articles'!$A$2:$F$634,3,FALSE),""))</f>
      </c>
      <c r="E19766" s="81" t="str">
        <v/>
      </c>
      <c r="F19766" s="83">
        <f>IF($E19766="","",IFERROR(VLOOKUP(TRIM(E19766&amp;""),'Référentiel Articles'!$A$2:$F$634,4,FALSE),""))</f>
      </c>
      <c r="G19766" s="84">
        <f>IF($E19766="","",IFERROR(VLOOKUP(TRIM(E19766&amp;""),'Référentiel Articles'!$A$2:$F$634,5,FALSE),""))</f>
      </c>
      <c r="H19766" s="85" t="str">
        <v/>
      </c>
      <c r="I19766" s="84">
        <f>IF($E19766="","",IFERROR(VLOOKUP(TRIM(E19766&amp;""),'Référentiel Articles'!$A$2:$F$634,6,FALSE),""))</f>
      </c>
      <c r="J19766" s="90">
        <f>IF(OR($E19766="",$H19766=""),"",$H19766*$I19766)</f>
      </c>
      <c r="K19766" s="87" t="str">
        <v/>
      </c>
    </row>
    <row r="19767">
      <c r="A19767" s="74" t="str">
        <v/>
      </c>
      <c r="B19767" s="74" t="str">
        <v/>
      </c>
      <c r="C19767" s="75">
        <f>IF($E19767="","",IFERROR(VLOOKUP(TRIM(E19767&amp;""),'Référentiel Articles'!$A$2:$F$634,2,FALSE),""))</f>
      </c>
      <c r="D19767" s="75">
        <f>IF($E19767="","",IFERROR(VLOOKUP(TRIM(E19767&amp;""),'Référentiel Articles'!$A$2:$F$634,3,FALSE),""))</f>
      </c>
      <c r="E19767" s="74" t="str">
        <v/>
      </c>
      <c r="F19767" s="75">
        <f>IF($E19767="","",IFERROR(VLOOKUP(TRIM(E19767&amp;""),'Référentiel Articles'!$A$2:$F$634,4,FALSE),""))</f>
      </c>
      <c r="G19767" s="76">
        <f>IF($E19767="","",IFERROR(VLOOKUP(TRIM(E19767&amp;""),'Référentiel Articles'!$A$2:$F$634,5,FALSE),""))</f>
      </c>
      <c r="H19767" s="77" t="str">
        <v/>
      </c>
      <c r="I19767" s="76">
        <f>IF($E19767="","",IFERROR(VLOOKUP(TRIM(E19767&amp;""),'Référentiel Articles'!$A$2:$F$634,6,FALSE),""))</f>
      </c>
      <c r="J19767" s="78">
        <f>IF(OR($E19767="",$H19767=""),"",$H19767*$I19767)</f>
      </c>
      <c r="K19767" s="79" t="str">
        <v/>
      </c>
    </row>
    <row r="19768">
      <c r="A19768" s="81" t="str">
        <v/>
      </c>
      <c r="B19768" s="81" t="str">
        <v/>
      </c>
      <c r="C19768" s="83">
        <f>IF($E19768="","",IFERROR(VLOOKUP(TRIM(E19768&amp;""),'Référentiel Articles'!$A$2:$F$634,2,FALSE),""))</f>
      </c>
      <c r="D19768" s="83">
        <f>IF($E19768="","",IFERROR(VLOOKUP(TRIM(E19768&amp;""),'Référentiel Articles'!$A$2:$F$634,3,FALSE),""))</f>
      </c>
      <c r="E19768" s="81" t="str">
        <v/>
      </c>
      <c r="F19768" s="83">
        <f>IF($E19768="","",IFERROR(VLOOKUP(TRIM(E19768&amp;""),'Référentiel Articles'!$A$2:$F$634,4,FALSE),""))</f>
      </c>
      <c r="G19768" s="84">
        <f>IF($E19768="","",IFERROR(VLOOKUP(TRIM(E19768&amp;""),'Référentiel Articles'!$A$2:$F$634,5,FALSE),""))</f>
      </c>
      <c r="H19768" s="85" t="str">
        <v/>
      </c>
      <c r="I19768" s="84">
        <f>IF($E19768="","",IFERROR(VLOOKUP(TRIM(E19768&amp;""),'Référentiel Articles'!$A$2:$F$634,6,FALSE),""))</f>
      </c>
      <c r="J19768" s="90">
        <f>IF(OR($E19768="",$H19768=""),"",$H19768*$I19768)</f>
      </c>
      <c r="K19768" s="87" t="str">
        <v/>
      </c>
    </row>
    <row r="19769">
      <c r="A19769" s="74" t="str">
        <v/>
      </c>
      <c r="B19769" s="74" t="str">
        <v/>
      </c>
      <c r="C19769" s="75">
        <f>IF($E19769="","",IFERROR(VLOOKUP(TRIM(E19769&amp;""),'Référentiel Articles'!$A$2:$F$634,2,FALSE),""))</f>
      </c>
      <c r="D19769" s="75">
        <f>IF($E19769="","",IFERROR(VLOOKUP(TRIM(E19769&amp;""),'Référentiel Articles'!$A$2:$F$634,3,FALSE),""))</f>
      </c>
      <c r="E19769" s="74" t="str">
        <v/>
      </c>
      <c r="F19769" s="75">
        <f>IF($E19769="","",IFERROR(VLOOKUP(TRIM(E19769&amp;""),'Référentiel Articles'!$A$2:$F$634,4,FALSE),""))</f>
      </c>
      <c r="G19769" s="76">
        <f>IF($E19769="","",IFERROR(VLOOKUP(TRIM(E19769&amp;""),'Référentiel Articles'!$A$2:$F$634,5,FALSE),""))</f>
      </c>
      <c r="H19769" s="77" t="str">
        <v/>
      </c>
      <c r="I19769" s="76">
        <f>IF($E19769="","",IFERROR(VLOOKUP(TRIM(E19769&amp;""),'Référentiel Articles'!$A$2:$F$634,6,FALSE),""))</f>
      </c>
      <c r="J19769" s="78">
        <f>IF(OR($E19769="",$H19769=""),"",$H19769*$I19769)</f>
      </c>
      <c r="K19769" s="79" t="str">
        <v/>
      </c>
    </row>
    <row r="19770">
      <c r="A19770" s="81" t="str">
        <v/>
      </c>
      <c r="B19770" s="81" t="str">
        <v/>
      </c>
      <c r="C19770" s="83">
        <f>IF($E19770="","",IFERROR(VLOOKUP(TRIM(E19770&amp;""),'Référentiel Articles'!$A$2:$F$634,2,FALSE),""))</f>
      </c>
      <c r="D19770" s="83">
        <f>IF($E19770="","",IFERROR(VLOOKUP(TRIM(E19770&amp;""),'Référentiel Articles'!$A$2:$F$634,3,FALSE),""))</f>
      </c>
      <c r="E19770" s="81" t="str">
        <v/>
      </c>
      <c r="F19770" s="83">
        <f>IF($E19770="","",IFERROR(VLOOKUP(TRIM(E19770&amp;""),'Référentiel Articles'!$A$2:$F$634,4,FALSE),""))</f>
      </c>
      <c r="G19770" s="84">
        <f>IF($E19770="","",IFERROR(VLOOKUP(TRIM(E19770&amp;""),'Référentiel Articles'!$A$2:$F$634,5,FALSE),""))</f>
      </c>
      <c r="H19770" s="85" t="str">
        <v/>
      </c>
      <c r="I19770" s="84">
        <f>IF($E19770="","",IFERROR(VLOOKUP(TRIM(E19770&amp;""),'Référentiel Articles'!$A$2:$F$634,6,FALSE),""))</f>
      </c>
      <c r="J19770" s="90">
        <f>IF(OR($E19770="",$H19770=""),"",$H19770*$I19770)</f>
      </c>
      <c r="K19770" s="87" t="str">
        <v/>
      </c>
    </row>
    <row r="19771">
      <c r="A19771" s="74" t="str">
        <v/>
      </c>
      <c r="B19771" s="74" t="str">
        <v/>
      </c>
      <c r="C19771" s="75">
        <f>IF($E19771="","",IFERROR(VLOOKUP(TRIM(E19771&amp;""),'Référentiel Articles'!$A$2:$F$634,2,FALSE),""))</f>
      </c>
      <c r="D19771" s="75">
        <f>IF($E19771="","",IFERROR(VLOOKUP(TRIM(E19771&amp;""),'Référentiel Articles'!$A$2:$F$634,3,FALSE),""))</f>
      </c>
      <c r="E19771" s="74" t="str">
        <v/>
      </c>
      <c r="F19771" s="75">
        <f>IF($E19771="","",IFERROR(VLOOKUP(TRIM(E19771&amp;""),'Référentiel Articles'!$A$2:$F$634,4,FALSE),""))</f>
      </c>
      <c r="G19771" s="76">
        <f>IF($E19771="","",IFERROR(VLOOKUP(TRIM(E19771&amp;""),'Référentiel Articles'!$A$2:$F$634,5,FALSE),""))</f>
      </c>
      <c r="H19771" s="77" t="str">
        <v/>
      </c>
      <c r="I19771" s="76">
        <f>IF($E19771="","",IFERROR(VLOOKUP(TRIM(E19771&amp;""),'Référentiel Articles'!$A$2:$F$634,6,FALSE),""))</f>
      </c>
      <c r="J19771" s="78">
        <f>IF(OR($E19771="",$H19771=""),"",$H19771*$I19771)</f>
      </c>
      <c r="K19771" s="79" t="str">
        <v/>
      </c>
    </row>
    <row r="19772">
      <c r="A19772" s="81" t="str">
        <v/>
      </c>
      <c r="B19772" s="81" t="str">
        <v/>
      </c>
      <c r="C19772" s="83">
        <f>IF($E19772="","",IFERROR(VLOOKUP(TRIM(E19772&amp;""),'Référentiel Articles'!$A$2:$F$634,2,FALSE),""))</f>
      </c>
      <c r="D19772" s="83">
        <f>IF($E19772="","",IFERROR(VLOOKUP(TRIM(E19772&amp;""),'Référentiel Articles'!$A$2:$F$634,3,FALSE),""))</f>
      </c>
      <c r="E19772" s="81" t="str">
        <v/>
      </c>
      <c r="F19772" s="83">
        <f>IF($E19772="","",IFERROR(VLOOKUP(TRIM(E19772&amp;""),'Référentiel Articles'!$A$2:$F$634,4,FALSE),""))</f>
      </c>
      <c r="G19772" s="84">
        <f>IF($E19772="","",IFERROR(VLOOKUP(TRIM(E19772&amp;""),'Référentiel Articles'!$A$2:$F$634,5,FALSE),""))</f>
      </c>
      <c r="H19772" s="85" t="str">
        <v/>
      </c>
      <c r="I19772" s="84">
        <f>IF($E19772="","",IFERROR(VLOOKUP(TRIM(E19772&amp;""),'Référentiel Articles'!$A$2:$F$634,6,FALSE),""))</f>
      </c>
      <c r="J19772" s="90">
        <f>IF(OR($E19772="",$H19772=""),"",$H19772*$I19772)</f>
      </c>
      <c r="K19772" s="87" t="str">
        <v/>
      </c>
    </row>
    <row r="19773">
      <c r="A19773" s="74" t="str">
        <v/>
      </c>
      <c r="B19773" s="74" t="str">
        <v/>
      </c>
      <c r="C19773" s="75">
        <f>IF($E19773="","",IFERROR(VLOOKUP(TRIM(E19773&amp;""),'Référentiel Articles'!$A$2:$F$634,2,FALSE),""))</f>
      </c>
      <c r="D19773" s="75">
        <f>IF($E19773="","",IFERROR(VLOOKUP(TRIM(E19773&amp;""),'Référentiel Articles'!$A$2:$F$634,3,FALSE),""))</f>
      </c>
      <c r="E19773" s="74" t="str">
        <v/>
      </c>
      <c r="F19773" s="75">
        <f>IF($E19773="","",IFERROR(VLOOKUP(TRIM(E19773&amp;""),'Référentiel Articles'!$A$2:$F$634,4,FALSE),""))</f>
      </c>
      <c r="G19773" s="76">
        <f>IF($E19773="","",IFERROR(VLOOKUP(TRIM(E19773&amp;""),'Référentiel Articles'!$A$2:$F$634,5,FALSE),""))</f>
      </c>
      <c r="H19773" s="77" t="str">
        <v/>
      </c>
      <c r="I19773" s="76">
        <f>IF($E19773="","",IFERROR(VLOOKUP(TRIM(E19773&amp;""),'Référentiel Articles'!$A$2:$F$634,6,FALSE),""))</f>
      </c>
      <c r="J19773" s="78">
        <f>IF(OR($E19773="",$H19773=""),"",$H19773*$I19773)</f>
      </c>
      <c r="K19773" s="79" t="str">
        <v/>
      </c>
    </row>
    <row r="19774">
      <c r="A19774" s="81" t="str">
        <v/>
      </c>
      <c r="B19774" s="81" t="str">
        <v/>
      </c>
      <c r="C19774" s="83">
        <f>IF($E19774="","",IFERROR(VLOOKUP(TRIM(E19774&amp;""),'Référentiel Articles'!$A$2:$F$634,2,FALSE),""))</f>
      </c>
      <c r="D19774" s="83">
        <f>IF($E19774="","",IFERROR(VLOOKUP(TRIM(E19774&amp;""),'Référentiel Articles'!$A$2:$F$634,3,FALSE),""))</f>
      </c>
      <c r="E19774" s="81" t="str">
        <v/>
      </c>
      <c r="F19774" s="83">
        <f>IF($E19774="","",IFERROR(VLOOKUP(TRIM(E19774&amp;""),'Référentiel Articles'!$A$2:$F$634,4,FALSE),""))</f>
      </c>
      <c r="G19774" s="84">
        <f>IF($E19774="","",IFERROR(VLOOKUP(TRIM(E19774&amp;""),'Référentiel Articles'!$A$2:$F$634,5,FALSE),""))</f>
      </c>
      <c r="H19774" s="85" t="str">
        <v/>
      </c>
      <c r="I19774" s="84">
        <f>IF($E19774="","",IFERROR(VLOOKUP(TRIM(E19774&amp;""),'Référentiel Articles'!$A$2:$F$634,6,FALSE),""))</f>
      </c>
      <c r="J19774" s="90">
        <f>IF(OR($E19774="",$H19774=""),"",$H19774*$I19774)</f>
      </c>
      <c r="K19774" s="87" t="str">
        <v/>
      </c>
    </row>
    <row r="19775">
      <c r="A19775" s="74" t="str">
        <v/>
      </c>
      <c r="B19775" s="74" t="str">
        <v/>
      </c>
      <c r="C19775" s="75">
        <f>IF($E19775="","",IFERROR(VLOOKUP(TRIM(E19775&amp;""),'Référentiel Articles'!$A$2:$F$634,2,FALSE),""))</f>
      </c>
      <c r="D19775" s="75">
        <f>IF($E19775="","",IFERROR(VLOOKUP(TRIM(E19775&amp;""),'Référentiel Articles'!$A$2:$F$634,3,FALSE),""))</f>
      </c>
      <c r="E19775" s="74" t="str">
        <v/>
      </c>
      <c r="F19775" s="75">
        <f>IF($E19775="","",IFERROR(VLOOKUP(TRIM(E19775&amp;""),'Référentiel Articles'!$A$2:$F$634,4,FALSE),""))</f>
      </c>
      <c r="G19775" s="76">
        <f>IF($E19775="","",IFERROR(VLOOKUP(TRIM(E19775&amp;""),'Référentiel Articles'!$A$2:$F$634,5,FALSE),""))</f>
      </c>
      <c r="H19775" s="77" t="str">
        <v/>
      </c>
      <c r="I19775" s="76">
        <f>IF($E19775="","",IFERROR(VLOOKUP(TRIM(E19775&amp;""),'Référentiel Articles'!$A$2:$F$634,6,FALSE),""))</f>
      </c>
      <c r="J19775" s="78">
        <f>IF(OR($E19775="",$H19775=""),"",$H19775*$I19775)</f>
      </c>
      <c r="K19775" s="79" t="str">
        <v/>
      </c>
    </row>
    <row r="19776">
      <c r="A19776" s="81" t="str">
        <v/>
      </c>
      <c r="B19776" s="81" t="str">
        <v/>
      </c>
      <c r="C19776" s="83">
        <f>IF($E19776="","",IFERROR(VLOOKUP(TRIM(E19776&amp;""),'Référentiel Articles'!$A$2:$F$634,2,FALSE),""))</f>
      </c>
      <c r="D19776" s="83">
        <f>IF($E19776="","",IFERROR(VLOOKUP(TRIM(E19776&amp;""),'Référentiel Articles'!$A$2:$F$634,3,FALSE),""))</f>
      </c>
      <c r="E19776" s="81" t="str">
        <v/>
      </c>
      <c r="F19776" s="83">
        <f>IF($E19776="","",IFERROR(VLOOKUP(TRIM(E19776&amp;""),'Référentiel Articles'!$A$2:$F$634,4,FALSE),""))</f>
      </c>
      <c r="G19776" s="84">
        <f>IF($E19776="","",IFERROR(VLOOKUP(TRIM(E19776&amp;""),'Référentiel Articles'!$A$2:$F$634,5,FALSE),""))</f>
      </c>
      <c r="H19776" s="85" t="str">
        <v/>
      </c>
      <c r="I19776" s="84">
        <f>IF($E19776="","",IFERROR(VLOOKUP(TRIM(E19776&amp;""),'Référentiel Articles'!$A$2:$F$634,6,FALSE),""))</f>
      </c>
      <c r="J19776" s="90">
        <f>IF(OR($E19776="",$H19776=""),"",$H19776*$I19776)</f>
      </c>
      <c r="K19776" s="87" t="str">
        <v/>
      </c>
    </row>
    <row r="19777">
      <c r="A19777" s="74" t="str">
        <v/>
      </c>
      <c r="B19777" s="74" t="str">
        <v/>
      </c>
      <c r="C19777" s="75">
        <f>IF($E19777="","",IFERROR(VLOOKUP(TRIM(E19777&amp;""),'Référentiel Articles'!$A$2:$F$634,2,FALSE),""))</f>
      </c>
      <c r="D19777" s="75">
        <f>IF($E19777="","",IFERROR(VLOOKUP(TRIM(E19777&amp;""),'Référentiel Articles'!$A$2:$F$634,3,FALSE),""))</f>
      </c>
      <c r="E19777" s="74" t="str">
        <v/>
      </c>
      <c r="F19777" s="75">
        <f>IF($E19777="","",IFERROR(VLOOKUP(TRIM(E19777&amp;""),'Référentiel Articles'!$A$2:$F$634,4,FALSE),""))</f>
      </c>
      <c r="G19777" s="76">
        <f>IF($E19777="","",IFERROR(VLOOKUP(TRIM(E19777&amp;""),'Référentiel Articles'!$A$2:$F$634,5,FALSE),""))</f>
      </c>
      <c r="H19777" s="77" t="str">
        <v/>
      </c>
      <c r="I19777" s="76">
        <f>IF($E19777="","",IFERROR(VLOOKUP(TRIM(E19777&amp;""),'Référentiel Articles'!$A$2:$F$634,6,FALSE),""))</f>
      </c>
      <c r="J19777" s="78">
        <f>IF(OR($E19777="",$H19777=""),"",$H19777*$I19777)</f>
      </c>
      <c r="K19777" s="79" t="str">
        <v/>
      </c>
    </row>
    <row r="19778">
      <c r="A19778" s="81" t="str">
        <v/>
      </c>
      <c r="B19778" s="81" t="str">
        <v/>
      </c>
      <c r="C19778" s="83">
        <f>IF($E19778="","",IFERROR(VLOOKUP(TRIM(E19778&amp;""),'Référentiel Articles'!$A$2:$F$634,2,FALSE),""))</f>
      </c>
      <c r="D19778" s="83">
        <f>IF($E19778="","",IFERROR(VLOOKUP(TRIM(E19778&amp;""),'Référentiel Articles'!$A$2:$F$634,3,FALSE),""))</f>
      </c>
      <c r="E19778" s="81" t="str">
        <v/>
      </c>
      <c r="F19778" s="83">
        <f>IF($E19778="","",IFERROR(VLOOKUP(TRIM(E19778&amp;""),'Référentiel Articles'!$A$2:$F$634,4,FALSE),""))</f>
      </c>
      <c r="G19778" s="84">
        <f>IF($E19778="","",IFERROR(VLOOKUP(TRIM(E19778&amp;""),'Référentiel Articles'!$A$2:$F$634,5,FALSE),""))</f>
      </c>
      <c r="H19778" s="85" t="str">
        <v/>
      </c>
      <c r="I19778" s="84">
        <f>IF($E19778="","",IFERROR(VLOOKUP(TRIM(E19778&amp;""),'Référentiel Articles'!$A$2:$F$634,6,FALSE),""))</f>
      </c>
      <c r="J19778" s="90">
        <f>IF(OR($E19778="",$H19778=""),"",$H19778*$I19778)</f>
      </c>
      <c r="K19778" s="87" t="str">
        <v/>
      </c>
    </row>
    <row r="19779">
      <c r="A19779" s="74" t="str">
        <v/>
      </c>
      <c r="B19779" s="74" t="str">
        <v/>
      </c>
      <c r="C19779" s="75">
        <f>IF($E19779="","",IFERROR(VLOOKUP(TRIM(E19779&amp;""),'Référentiel Articles'!$A$2:$F$634,2,FALSE),""))</f>
      </c>
      <c r="D19779" s="75">
        <f>IF($E19779="","",IFERROR(VLOOKUP(TRIM(E19779&amp;""),'Référentiel Articles'!$A$2:$F$634,3,FALSE),""))</f>
      </c>
      <c r="E19779" s="74" t="str">
        <v/>
      </c>
      <c r="F19779" s="75">
        <f>IF($E19779="","",IFERROR(VLOOKUP(TRIM(E19779&amp;""),'Référentiel Articles'!$A$2:$F$634,4,FALSE),""))</f>
      </c>
      <c r="G19779" s="76">
        <f>IF($E19779="","",IFERROR(VLOOKUP(TRIM(E19779&amp;""),'Référentiel Articles'!$A$2:$F$634,5,FALSE),""))</f>
      </c>
      <c r="H19779" s="77" t="str">
        <v/>
      </c>
      <c r="I19779" s="76">
        <f>IF($E19779="","",IFERROR(VLOOKUP(TRIM(E19779&amp;""),'Référentiel Articles'!$A$2:$F$634,6,FALSE),""))</f>
      </c>
      <c r="J19779" s="78">
        <f>IF(OR($E19779="",$H19779=""),"",$H19779*$I19779)</f>
      </c>
      <c r="K19779" s="79" t="str">
        <v/>
      </c>
    </row>
    <row r="19780">
      <c r="A19780" s="81" t="str">
        <v/>
      </c>
      <c r="B19780" s="81" t="str">
        <v/>
      </c>
      <c r="C19780" s="83">
        <f>IF($E19780="","",IFERROR(VLOOKUP(TRIM(E19780&amp;""),'Référentiel Articles'!$A$2:$F$634,2,FALSE),""))</f>
      </c>
      <c r="D19780" s="83">
        <f>IF($E19780="","",IFERROR(VLOOKUP(TRIM(E19780&amp;""),'Référentiel Articles'!$A$2:$F$634,3,FALSE),""))</f>
      </c>
      <c r="E19780" s="81" t="str">
        <v/>
      </c>
      <c r="F19780" s="83">
        <f>IF($E19780="","",IFERROR(VLOOKUP(TRIM(E19780&amp;""),'Référentiel Articles'!$A$2:$F$634,4,FALSE),""))</f>
      </c>
      <c r="G19780" s="84">
        <f>IF($E19780="","",IFERROR(VLOOKUP(TRIM(E19780&amp;""),'Référentiel Articles'!$A$2:$F$634,5,FALSE),""))</f>
      </c>
      <c r="H19780" s="85" t="str">
        <v/>
      </c>
      <c r="I19780" s="84">
        <f>IF($E19780="","",IFERROR(VLOOKUP(TRIM(E19780&amp;""),'Référentiel Articles'!$A$2:$F$634,6,FALSE),""))</f>
      </c>
      <c r="J19780" s="90">
        <f>IF(OR($E19780="",$H19780=""),"",$H19780*$I19780)</f>
      </c>
      <c r="K19780" s="87" t="str">
        <v/>
      </c>
    </row>
    <row r="19781">
      <c r="A19781" s="74" t="str">
        <v/>
      </c>
      <c r="B19781" s="74" t="str">
        <v/>
      </c>
      <c r="C19781" s="75">
        <f>IF($E19781="","",IFERROR(VLOOKUP(TRIM(E19781&amp;""),'Référentiel Articles'!$A$2:$F$634,2,FALSE),""))</f>
      </c>
      <c r="D19781" s="75">
        <f>IF($E19781="","",IFERROR(VLOOKUP(TRIM(E19781&amp;""),'Référentiel Articles'!$A$2:$F$634,3,FALSE),""))</f>
      </c>
      <c r="E19781" s="74" t="str">
        <v/>
      </c>
      <c r="F19781" s="75">
        <f>IF($E19781="","",IFERROR(VLOOKUP(TRIM(E19781&amp;""),'Référentiel Articles'!$A$2:$F$634,4,FALSE),""))</f>
      </c>
      <c r="G19781" s="76">
        <f>IF($E19781="","",IFERROR(VLOOKUP(TRIM(E19781&amp;""),'Référentiel Articles'!$A$2:$F$634,5,FALSE),""))</f>
      </c>
      <c r="H19781" s="77" t="str">
        <v/>
      </c>
      <c r="I19781" s="76">
        <f>IF($E19781="","",IFERROR(VLOOKUP(TRIM(E19781&amp;""),'Référentiel Articles'!$A$2:$F$634,6,FALSE),""))</f>
      </c>
      <c r="J19781" s="78">
        <f>IF(OR($E19781="",$H19781=""),"",$H19781*$I19781)</f>
      </c>
      <c r="K19781" s="79" t="str">
        <v/>
      </c>
    </row>
    <row r="19782">
      <c r="A19782" s="81" t="str">
        <v/>
      </c>
      <c r="B19782" s="81" t="str">
        <v/>
      </c>
      <c r="C19782" s="83">
        <f>IF($E19782="","",IFERROR(VLOOKUP(TRIM(E19782&amp;""),'Référentiel Articles'!$A$2:$F$634,2,FALSE),""))</f>
      </c>
      <c r="D19782" s="83">
        <f>IF($E19782="","",IFERROR(VLOOKUP(TRIM(E19782&amp;""),'Référentiel Articles'!$A$2:$F$634,3,FALSE),""))</f>
      </c>
      <c r="E19782" s="81" t="str">
        <v/>
      </c>
      <c r="F19782" s="83">
        <f>IF($E19782="","",IFERROR(VLOOKUP(TRIM(E19782&amp;""),'Référentiel Articles'!$A$2:$F$634,4,FALSE),""))</f>
      </c>
      <c r="G19782" s="84">
        <f>IF($E19782="","",IFERROR(VLOOKUP(TRIM(E19782&amp;""),'Référentiel Articles'!$A$2:$F$634,5,FALSE),""))</f>
      </c>
      <c r="H19782" s="85" t="str">
        <v/>
      </c>
      <c r="I19782" s="84">
        <f>IF($E19782="","",IFERROR(VLOOKUP(TRIM(E19782&amp;""),'Référentiel Articles'!$A$2:$F$634,6,FALSE),""))</f>
      </c>
      <c r="J19782" s="90">
        <f>IF(OR($E19782="",$H19782=""),"",$H19782*$I19782)</f>
      </c>
      <c r="K19782" s="87" t="str">
        <v/>
      </c>
    </row>
    <row r="19783">
      <c r="A19783" s="74" t="str">
        <v/>
      </c>
      <c r="B19783" s="74" t="str">
        <v/>
      </c>
      <c r="C19783" s="75">
        <f>IF($E19783="","",IFERROR(VLOOKUP(TRIM(E19783&amp;""),'Référentiel Articles'!$A$2:$F$634,2,FALSE),""))</f>
      </c>
      <c r="D19783" s="75">
        <f>IF($E19783="","",IFERROR(VLOOKUP(TRIM(E19783&amp;""),'Référentiel Articles'!$A$2:$F$634,3,FALSE),""))</f>
      </c>
      <c r="E19783" s="74" t="str">
        <v/>
      </c>
      <c r="F19783" s="75">
        <f>IF($E19783="","",IFERROR(VLOOKUP(TRIM(E19783&amp;""),'Référentiel Articles'!$A$2:$F$634,4,FALSE),""))</f>
      </c>
      <c r="G19783" s="76">
        <f>IF($E19783="","",IFERROR(VLOOKUP(TRIM(E19783&amp;""),'Référentiel Articles'!$A$2:$F$634,5,FALSE),""))</f>
      </c>
      <c r="H19783" s="77" t="str">
        <v/>
      </c>
      <c r="I19783" s="76">
        <f>IF($E19783="","",IFERROR(VLOOKUP(TRIM(E19783&amp;""),'Référentiel Articles'!$A$2:$F$634,6,FALSE),""))</f>
      </c>
      <c r="J19783" s="78">
        <f>IF(OR($E19783="",$H19783=""),"",$H19783*$I19783)</f>
      </c>
      <c r="K19783" s="79" t="str">
        <v/>
      </c>
    </row>
    <row r="19784">
      <c r="A19784" s="81" t="str">
        <v/>
      </c>
      <c r="B19784" s="81" t="str">
        <v/>
      </c>
      <c r="C19784" s="83">
        <f>IF($E19784="","",IFERROR(VLOOKUP(TRIM(E19784&amp;""),'Référentiel Articles'!$A$2:$F$634,2,FALSE),""))</f>
      </c>
      <c r="D19784" s="83">
        <f>IF($E19784="","",IFERROR(VLOOKUP(TRIM(E19784&amp;""),'Référentiel Articles'!$A$2:$F$634,3,FALSE),""))</f>
      </c>
      <c r="E19784" s="81" t="str">
        <v/>
      </c>
      <c r="F19784" s="83">
        <f>IF($E19784="","",IFERROR(VLOOKUP(TRIM(E19784&amp;""),'Référentiel Articles'!$A$2:$F$634,4,FALSE),""))</f>
      </c>
      <c r="G19784" s="84">
        <f>IF($E19784="","",IFERROR(VLOOKUP(TRIM(E19784&amp;""),'Référentiel Articles'!$A$2:$F$634,5,FALSE),""))</f>
      </c>
      <c r="H19784" s="85" t="str">
        <v/>
      </c>
      <c r="I19784" s="84">
        <f>IF($E19784="","",IFERROR(VLOOKUP(TRIM(E19784&amp;""),'Référentiel Articles'!$A$2:$F$634,6,FALSE),""))</f>
      </c>
      <c r="J19784" s="90">
        <f>IF(OR($E19784="",$H19784=""),"",$H19784*$I19784)</f>
      </c>
      <c r="K19784" s="87" t="str">
        <v/>
      </c>
    </row>
    <row r="19785">
      <c r="A19785" s="74" t="str">
        <v/>
      </c>
      <c r="B19785" s="74" t="str">
        <v/>
      </c>
      <c r="C19785" s="75">
        <f>IF($E19785="","",IFERROR(VLOOKUP(TRIM(E19785&amp;""),'Référentiel Articles'!$A$2:$F$634,2,FALSE),""))</f>
      </c>
      <c r="D19785" s="75">
        <f>IF($E19785="","",IFERROR(VLOOKUP(TRIM(E19785&amp;""),'Référentiel Articles'!$A$2:$F$634,3,FALSE),""))</f>
      </c>
      <c r="E19785" s="74" t="str">
        <v/>
      </c>
      <c r="F19785" s="75">
        <f>IF($E19785="","",IFERROR(VLOOKUP(TRIM(E19785&amp;""),'Référentiel Articles'!$A$2:$F$634,4,FALSE),""))</f>
      </c>
      <c r="G19785" s="76">
        <f>IF($E19785="","",IFERROR(VLOOKUP(TRIM(E19785&amp;""),'Référentiel Articles'!$A$2:$F$634,5,FALSE),""))</f>
      </c>
      <c r="H19785" s="77" t="str">
        <v/>
      </c>
      <c r="I19785" s="76">
        <f>IF($E19785="","",IFERROR(VLOOKUP(TRIM(E19785&amp;""),'Référentiel Articles'!$A$2:$F$634,6,FALSE),""))</f>
      </c>
      <c r="J19785" s="78">
        <f>IF(OR($E19785="",$H19785=""),"",$H19785*$I19785)</f>
      </c>
      <c r="K19785" s="79" t="str">
        <v/>
      </c>
    </row>
    <row r="19786">
      <c r="A19786" s="81" t="str">
        <v/>
      </c>
      <c r="B19786" s="81" t="str">
        <v/>
      </c>
      <c r="C19786" s="83">
        <f>IF($E19786="","",IFERROR(VLOOKUP(TRIM(E19786&amp;""),'Référentiel Articles'!$A$2:$F$634,2,FALSE),""))</f>
      </c>
      <c r="D19786" s="83">
        <f>IF($E19786="","",IFERROR(VLOOKUP(TRIM(E19786&amp;""),'Référentiel Articles'!$A$2:$F$634,3,FALSE),""))</f>
      </c>
      <c r="E19786" s="81" t="str">
        <v/>
      </c>
      <c r="F19786" s="83">
        <f>IF($E19786="","",IFERROR(VLOOKUP(TRIM(E19786&amp;""),'Référentiel Articles'!$A$2:$F$634,4,FALSE),""))</f>
      </c>
      <c r="G19786" s="84">
        <f>IF($E19786="","",IFERROR(VLOOKUP(TRIM(E19786&amp;""),'Référentiel Articles'!$A$2:$F$634,5,FALSE),""))</f>
      </c>
      <c r="H19786" s="85" t="str">
        <v/>
      </c>
      <c r="I19786" s="84">
        <f>IF($E19786="","",IFERROR(VLOOKUP(TRIM(E19786&amp;""),'Référentiel Articles'!$A$2:$F$634,6,FALSE),""))</f>
      </c>
      <c r="J19786" s="90">
        <f>IF(OR($E19786="",$H19786=""),"",$H19786*$I19786)</f>
      </c>
      <c r="K19786" s="87" t="str">
        <v/>
      </c>
    </row>
    <row r="19787">
      <c r="A19787" s="74" t="str">
        <v/>
      </c>
      <c r="B19787" s="74" t="str">
        <v/>
      </c>
      <c r="C19787" s="75">
        <f>IF($E19787="","",IFERROR(VLOOKUP(TRIM(E19787&amp;""),'Référentiel Articles'!$A$2:$F$634,2,FALSE),""))</f>
      </c>
      <c r="D19787" s="75">
        <f>IF($E19787="","",IFERROR(VLOOKUP(TRIM(E19787&amp;""),'Référentiel Articles'!$A$2:$F$634,3,FALSE),""))</f>
      </c>
      <c r="E19787" s="74" t="str">
        <v/>
      </c>
      <c r="F19787" s="75">
        <f>IF($E19787="","",IFERROR(VLOOKUP(TRIM(E19787&amp;""),'Référentiel Articles'!$A$2:$F$634,4,FALSE),""))</f>
      </c>
      <c r="G19787" s="76">
        <f>IF($E19787="","",IFERROR(VLOOKUP(TRIM(E19787&amp;""),'Référentiel Articles'!$A$2:$F$634,5,FALSE),""))</f>
      </c>
      <c r="H19787" s="77" t="str">
        <v/>
      </c>
      <c r="I19787" s="76">
        <f>IF($E19787="","",IFERROR(VLOOKUP(TRIM(E19787&amp;""),'Référentiel Articles'!$A$2:$F$634,6,FALSE),""))</f>
      </c>
      <c r="J19787" s="78">
        <f>IF(OR($E19787="",$H19787=""),"",$H19787*$I19787)</f>
      </c>
      <c r="K19787" s="79" t="str">
        <v/>
      </c>
    </row>
    <row r="19788">
      <c r="A19788" s="81" t="str">
        <v/>
      </c>
      <c r="B19788" s="81" t="str">
        <v/>
      </c>
      <c r="C19788" s="83">
        <f>IF($E19788="","",IFERROR(VLOOKUP(TRIM(E19788&amp;""),'Référentiel Articles'!$A$2:$F$634,2,FALSE),""))</f>
      </c>
      <c r="D19788" s="83">
        <f>IF($E19788="","",IFERROR(VLOOKUP(TRIM(E19788&amp;""),'Référentiel Articles'!$A$2:$F$634,3,FALSE),""))</f>
      </c>
      <c r="E19788" s="81" t="str">
        <v/>
      </c>
      <c r="F19788" s="83">
        <f>IF($E19788="","",IFERROR(VLOOKUP(TRIM(E19788&amp;""),'Référentiel Articles'!$A$2:$F$634,4,FALSE),""))</f>
      </c>
      <c r="G19788" s="84">
        <f>IF($E19788="","",IFERROR(VLOOKUP(TRIM(E19788&amp;""),'Référentiel Articles'!$A$2:$F$634,5,FALSE),""))</f>
      </c>
      <c r="H19788" s="85" t="str">
        <v/>
      </c>
      <c r="I19788" s="84">
        <f>IF($E19788="","",IFERROR(VLOOKUP(TRIM(E19788&amp;""),'Référentiel Articles'!$A$2:$F$634,6,FALSE),""))</f>
      </c>
      <c r="J19788" s="90">
        <f>IF(OR($E19788="",$H19788=""),"",$H19788*$I19788)</f>
      </c>
      <c r="K19788" s="87" t="str">
        <v/>
      </c>
    </row>
    <row r="19789">
      <c r="A19789" s="74" t="str">
        <v/>
      </c>
      <c r="B19789" s="74" t="str">
        <v/>
      </c>
      <c r="C19789" s="75">
        <f>IF($E19789="","",IFERROR(VLOOKUP(TRIM(E19789&amp;""),'Référentiel Articles'!$A$2:$F$634,2,FALSE),""))</f>
      </c>
      <c r="D19789" s="75">
        <f>IF($E19789="","",IFERROR(VLOOKUP(TRIM(E19789&amp;""),'Référentiel Articles'!$A$2:$F$634,3,FALSE),""))</f>
      </c>
      <c r="E19789" s="74" t="str">
        <v/>
      </c>
      <c r="F19789" s="75">
        <f>IF($E19789="","",IFERROR(VLOOKUP(TRIM(E19789&amp;""),'Référentiel Articles'!$A$2:$F$634,4,FALSE),""))</f>
      </c>
      <c r="G19789" s="76">
        <f>IF($E19789="","",IFERROR(VLOOKUP(TRIM(E19789&amp;""),'Référentiel Articles'!$A$2:$F$634,5,FALSE),""))</f>
      </c>
      <c r="H19789" s="77" t="str">
        <v/>
      </c>
      <c r="I19789" s="76">
        <f>IF($E19789="","",IFERROR(VLOOKUP(TRIM(E19789&amp;""),'Référentiel Articles'!$A$2:$F$634,6,FALSE),""))</f>
      </c>
      <c r="J19789" s="78">
        <f>IF(OR($E19789="",$H19789=""),"",$H19789*$I19789)</f>
      </c>
      <c r="K19789" s="79" t="str">
        <v/>
      </c>
    </row>
    <row r="19790">
      <c r="A19790" s="81" t="str">
        <v/>
      </c>
      <c r="B19790" s="81" t="str">
        <v/>
      </c>
      <c r="C19790" s="83">
        <f>IF($E19790="","",IFERROR(VLOOKUP(TRIM(E19790&amp;""),'Référentiel Articles'!$A$2:$F$634,2,FALSE),""))</f>
      </c>
      <c r="D19790" s="83">
        <f>IF($E19790="","",IFERROR(VLOOKUP(TRIM(E19790&amp;""),'Référentiel Articles'!$A$2:$F$634,3,FALSE),""))</f>
      </c>
      <c r="E19790" s="81" t="str">
        <v/>
      </c>
      <c r="F19790" s="83">
        <f>IF($E19790="","",IFERROR(VLOOKUP(TRIM(E19790&amp;""),'Référentiel Articles'!$A$2:$F$634,4,FALSE),""))</f>
      </c>
      <c r="G19790" s="84">
        <f>IF($E19790="","",IFERROR(VLOOKUP(TRIM(E19790&amp;""),'Référentiel Articles'!$A$2:$F$634,5,FALSE),""))</f>
      </c>
      <c r="H19790" s="85" t="str">
        <v/>
      </c>
      <c r="I19790" s="84">
        <f>IF($E19790="","",IFERROR(VLOOKUP(TRIM(E19790&amp;""),'Référentiel Articles'!$A$2:$F$634,6,FALSE),""))</f>
      </c>
      <c r="J19790" s="90">
        <f>IF(OR($E19790="",$H19790=""),"",$H19790*$I19790)</f>
      </c>
      <c r="K19790" s="87" t="str">
        <v/>
      </c>
    </row>
    <row r="19791">
      <c r="A19791" s="74" t="str">
        <v/>
      </c>
      <c r="B19791" s="74" t="str">
        <v/>
      </c>
      <c r="C19791" s="75">
        <f>IF($E19791="","",IFERROR(VLOOKUP(TRIM(E19791&amp;""),'Référentiel Articles'!$A$2:$F$634,2,FALSE),""))</f>
      </c>
      <c r="D19791" s="75">
        <f>IF($E19791="","",IFERROR(VLOOKUP(TRIM(E19791&amp;""),'Référentiel Articles'!$A$2:$F$634,3,FALSE),""))</f>
      </c>
      <c r="E19791" s="74" t="str">
        <v/>
      </c>
      <c r="F19791" s="75">
        <f>IF($E19791="","",IFERROR(VLOOKUP(TRIM(E19791&amp;""),'Référentiel Articles'!$A$2:$F$634,4,FALSE),""))</f>
      </c>
      <c r="G19791" s="76">
        <f>IF($E19791="","",IFERROR(VLOOKUP(TRIM(E19791&amp;""),'Référentiel Articles'!$A$2:$F$634,5,FALSE),""))</f>
      </c>
      <c r="H19791" s="77" t="str">
        <v/>
      </c>
      <c r="I19791" s="76">
        <f>IF($E19791="","",IFERROR(VLOOKUP(TRIM(E19791&amp;""),'Référentiel Articles'!$A$2:$F$634,6,FALSE),""))</f>
      </c>
      <c r="J19791" s="78">
        <f>IF(OR($E19791="",$H19791=""),"",$H19791*$I19791)</f>
      </c>
      <c r="K19791" s="79" t="str">
        <v/>
      </c>
    </row>
    <row r="19792">
      <c r="A19792" s="81" t="str">
        <v/>
      </c>
      <c r="B19792" s="81" t="str">
        <v/>
      </c>
      <c r="C19792" s="83">
        <f>IF($E19792="","",IFERROR(VLOOKUP(TRIM(E19792&amp;""),'Référentiel Articles'!$A$2:$F$634,2,FALSE),""))</f>
      </c>
      <c r="D19792" s="83">
        <f>IF($E19792="","",IFERROR(VLOOKUP(TRIM(E19792&amp;""),'Référentiel Articles'!$A$2:$F$634,3,FALSE),""))</f>
      </c>
      <c r="E19792" s="81" t="str">
        <v/>
      </c>
      <c r="F19792" s="83">
        <f>IF($E19792="","",IFERROR(VLOOKUP(TRIM(E19792&amp;""),'Référentiel Articles'!$A$2:$F$634,4,FALSE),""))</f>
      </c>
      <c r="G19792" s="84">
        <f>IF($E19792="","",IFERROR(VLOOKUP(TRIM(E19792&amp;""),'Référentiel Articles'!$A$2:$F$634,5,FALSE),""))</f>
      </c>
      <c r="H19792" s="85" t="str">
        <v/>
      </c>
      <c r="I19792" s="84">
        <f>IF($E19792="","",IFERROR(VLOOKUP(TRIM(E19792&amp;""),'Référentiel Articles'!$A$2:$F$634,6,FALSE),""))</f>
      </c>
      <c r="J19792" s="90">
        <f>IF(OR($E19792="",$H19792=""),"",$H19792*$I19792)</f>
      </c>
      <c r="K19792" s="87" t="str">
        <v/>
      </c>
    </row>
    <row r="19793">
      <c r="A19793" s="74" t="str">
        <v/>
      </c>
      <c r="B19793" s="74" t="str">
        <v/>
      </c>
      <c r="C19793" s="75">
        <f>IF($E19793="","",IFERROR(VLOOKUP(TRIM(E19793&amp;""),'Référentiel Articles'!$A$2:$F$634,2,FALSE),""))</f>
      </c>
      <c r="D19793" s="75">
        <f>IF($E19793="","",IFERROR(VLOOKUP(TRIM(E19793&amp;""),'Référentiel Articles'!$A$2:$F$634,3,FALSE),""))</f>
      </c>
      <c r="E19793" s="74" t="str">
        <v/>
      </c>
      <c r="F19793" s="75">
        <f>IF($E19793="","",IFERROR(VLOOKUP(TRIM(E19793&amp;""),'Référentiel Articles'!$A$2:$F$634,4,FALSE),""))</f>
      </c>
      <c r="G19793" s="76">
        <f>IF($E19793="","",IFERROR(VLOOKUP(TRIM(E19793&amp;""),'Référentiel Articles'!$A$2:$F$634,5,FALSE),""))</f>
      </c>
      <c r="H19793" s="77" t="str">
        <v/>
      </c>
      <c r="I19793" s="76">
        <f>IF($E19793="","",IFERROR(VLOOKUP(TRIM(E19793&amp;""),'Référentiel Articles'!$A$2:$F$634,6,FALSE),""))</f>
      </c>
      <c r="J19793" s="78">
        <f>IF(OR($E19793="",$H19793=""),"",$H19793*$I19793)</f>
      </c>
      <c r="K19793" s="79" t="str">
        <v/>
      </c>
    </row>
    <row r="19794">
      <c r="A19794" s="81" t="str">
        <v/>
      </c>
      <c r="B19794" s="81" t="str">
        <v/>
      </c>
      <c r="C19794" s="83">
        <f>IF($E19794="","",IFERROR(VLOOKUP(TRIM(E19794&amp;""),'Référentiel Articles'!$A$2:$F$634,2,FALSE),""))</f>
      </c>
      <c r="D19794" s="83">
        <f>IF($E19794="","",IFERROR(VLOOKUP(TRIM(E19794&amp;""),'Référentiel Articles'!$A$2:$F$634,3,FALSE),""))</f>
      </c>
      <c r="E19794" s="81" t="str">
        <v/>
      </c>
      <c r="F19794" s="83">
        <f>IF($E19794="","",IFERROR(VLOOKUP(TRIM(E19794&amp;""),'Référentiel Articles'!$A$2:$F$634,4,FALSE),""))</f>
      </c>
      <c r="G19794" s="84">
        <f>IF($E19794="","",IFERROR(VLOOKUP(TRIM(E19794&amp;""),'Référentiel Articles'!$A$2:$F$634,5,FALSE),""))</f>
      </c>
      <c r="H19794" s="85" t="str">
        <v/>
      </c>
      <c r="I19794" s="84">
        <f>IF($E19794="","",IFERROR(VLOOKUP(TRIM(E19794&amp;""),'Référentiel Articles'!$A$2:$F$634,6,FALSE),""))</f>
      </c>
      <c r="J19794" s="90">
        <f>IF(OR($E19794="",$H19794=""),"",$H19794*$I19794)</f>
      </c>
      <c r="K19794" s="87" t="str">
        <v/>
      </c>
    </row>
    <row r="19795">
      <c r="A19795" s="74" t="str">
        <v/>
      </c>
      <c r="B19795" s="74" t="str">
        <v/>
      </c>
      <c r="C19795" s="75">
        <f>IF($E19795="","",IFERROR(VLOOKUP(TRIM(E19795&amp;""),'Référentiel Articles'!$A$2:$F$634,2,FALSE),""))</f>
      </c>
      <c r="D19795" s="75">
        <f>IF($E19795="","",IFERROR(VLOOKUP(TRIM(E19795&amp;""),'Référentiel Articles'!$A$2:$F$634,3,FALSE),""))</f>
      </c>
      <c r="E19795" s="74" t="str">
        <v/>
      </c>
      <c r="F19795" s="75">
        <f>IF($E19795="","",IFERROR(VLOOKUP(TRIM(E19795&amp;""),'Référentiel Articles'!$A$2:$F$634,4,FALSE),""))</f>
      </c>
      <c r="G19795" s="76">
        <f>IF($E19795="","",IFERROR(VLOOKUP(TRIM(E19795&amp;""),'Référentiel Articles'!$A$2:$F$634,5,FALSE),""))</f>
      </c>
      <c r="H19795" s="77" t="str">
        <v/>
      </c>
      <c r="I19795" s="76">
        <f>IF($E19795="","",IFERROR(VLOOKUP(TRIM(E19795&amp;""),'Référentiel Articles'!$A$2:$F$634,6,FALSE),""))</f>
      </c>
      <c r="J19795" s="78">
        <f>IF(OR($E19795="",$H19795=""),"",$H19795*$I19795)</f>
      </c>
      <c r="K19795" s="79" t="str">
        <v/>
      </c>
    </row>
    <row r="19796">
      <c r="A19796" s="81" t="str">
        <v/>
      </c>
      <c r="B19796" s="81" t="str">
        <v/>
      </c>
      <c r="C19796" s="83">
        <f>IF($E19796="","",IFERROR(VLOOKUP(TRIM(E19796&amp;""),'Référentiel Articles'!$A$2:$F$634,2,FALSE),""))</f>
      </c>
      <c r="D19796" s="83">
        <f>IF($E19796="","",IFERROR(VLOOKUP(TRIM(E19796&amp;""),'Référentiel Articles'!$A$2:$F$634,3,FALSE),""))</f>
      </c>
      <c r="E19796" s="81" t="str">
        <v/>
      </c>
      <c r="F19796" s="83">
        <f>IF($E19796="","",IFERROR(VLOOKUP(TRIM(E19796&amp;""),'Référentiel Articles'!$A$2:$F$634,4,FALSE),""))</f>
      </c>
      <c r="G19796" s="84">
        <f>IF($E19796="","",IFERROR(VLOOKUP(TRIM(E19796&amp;""),'Référentiel Articles'!$A$2:$F$634,5,FALSE),""))</f>
      </c>
      <c r="H19796" s="85" t="str">
        <v/>
      </c>
      <c r="I19796" s="84">
        <f>IF($E19796="","",IFERROR(VLOOKUP(TRIM(E19796&amp;""),'Référentiel Articles'!$A$2:$F$634,6,FALSE),""))</f>
      </c>
      <c r="J19796" s="90">
        <f>IF(OR($E19796="",$H19796=""),"",$H19796*$I19796)</f>
      </c>
      <c r="K19796" s="87" t="str">
        <v/>
      </c>
    </row>
    <row r="19797">
      <c r="A19797" s="74" t="str">
        <v/>
      </c>
      <c r="B19797" s="74" t="str">
        <v/>
      </c>
      <c r="C19797" s="75">
        <f>IF($E19797="","",IFERROR(VLOOKUP(TRIM(E19797&amp;""),'Référentiel Articles'!$A$2:$F$634,2,FALSE),""))</f>
      </c>
      <c r="D19797" s="75">
        <f>IF($E19797="","",IFERROR(VLOOKUP(TRIM(E19797&amp;""),'Référentiel Articles'!$A$2:$F$634,3,FALSE),""))</f>
      </c>
      <c r="E19797" s="74" t="str">
        <v/>
      </c>
      <c r="F19797" s="75">
        <f>IF($E19797="","",IFERROR(VLOOKUP(TRIM(E19797&amp;""),'Référentiel Articles'!$A$2:$F$634,4,FALSE),""))</f>
      </c>
      <c r="G19797" s="76">
        <f>IF($E19797="","",IFERROR(VLOOKUP(TRIM(E19797&amp;""),'Référentiel Articles'!$A$2:$F$634,5,FALSE),""))</f>
      </c>
      <c r="H19797" s="77" t="str">
        <v/>
      </c>
      <c r="I19797" s="76">
        <f>IF($E19797="","",IFERROR(VLOOKUP(TRIM(E19797&amp;""),'Référentiel Articles'!$A$2:$F$634,6,FALSE),""))</f>
      </c>
      <c r="J19797" s="78">
        <f>IF(OR($E19797="",$H19797=""),"",$H19797*$I19797)</f>
      </c>
      <c r="K19797" s="79" t="str">
        <v/>
      </c>
    </row>
    <row r="19798">
      <c r="A19798" s="81" t="str">
        <v/>
      </c>
      <c r="B19798" s="81" t="str">
        <v/>
      </c>
      <c r="C19798" s="83">
        <f>IF($E19798="","",IFERROR(VLOOKUP(TRIM(E19798&amp;""),'Référentiel Articles'!$A$2:$F$634,2,FALSE),""))</f>
      </c>
      <c r="D19798" s="83">
        <f>IF($E19798="","",IFERROR(VLOOKUP(TRIM(E19798&amp;""),'Référentiel Articles'!$A$2:$F$634,3,FALSE),""))</f>
      </c>
      <c r="E19798" s="81" t="str">
        <v/>
      </c>
      <c r="F19798" s="83">
        <f>IF($E19798="","",IFERROR(VLOOKUP(TRIM(E19798&amp;""),'Référentiel Articles'!$A$2:$F$634,4,FALSE),""))</f>
      </c>
      <c r="G19798" s="84">
        <f>IF($E19798="","",IFERROR(VLOOKUP(TRIM(E19798&amp;""),'Référentiel Articles'!$A$2:$F$634,5,FALSE),""))</f>
      </c>
      <c r="H19798" s="85" t="str">
        <v/>
      </c>
      <c r="I19798" s="84">
        <f>IF($E19798="","",IFERROR(VLOOKUP(TRIM(E19798&amp;""),'Référentiel Articles'!$A$2:$F$634,6,FALSE),""))</f>
      </c>
      <c r="J19798" s="90">
        <f>IF(OR($E19798="",$H19798=""),"",$H19798*$I19798)</f>
      </c>
      <c r="K19798" s="87" t="str">
        <v/>
      </c>
    </row>
    <row r="19799">
      <c r="A19799" s="74" t="str">
        <v/>
      </c>
      <c r="B19799" s="74" t="str">
        <v/>
      </c>
      <c r="C19799" s="75">
        <f>IF($E19799="","",IFERROR(VLOOKUP(TRIM(E19799&amp;""),'Référentiel Articles'!$A$2:$F$634,2,FALSE),""))</f>
      </c>
      <c r="D19799" s="75">
        <f>IF($E19799="","",IFERROR(VLOOKUP(TRIM(E19799&amp;""),'Référentiel Articles'!$A$2:$F$634,3,FALSE),""))</f>
      </c>
      <c r="E19799" s="74" t="str">
        <v/>
      </c>
      <c r="F19799" s="75">
        <f>IF($E19799="","",IFERROR(VLOOKUP(TRIM(E19799&amp;""),'Référentiel Articles'!$A$2:$F$634,4,FALSE),""))</f>
      </c>
      <c r="G19799" s="76">
        <f>IF($E19799="","",IFERROR(VLOOKUP(TRIM(E19799&amp;""),'Référentiel Articles'!$A$2:$F$634,5,FALSE),""))</f>
      </c>
      <c r="H19799" s="77" t="str">
        <v/>
      </c>
      <c r="I19799" s="76">
        <f>IF($E19799="","",IFERROR(VLOOKUP(TRIM(E19799&amp;""),'Référentiel Articles'!$A$2:$F$634,6,FALSE),""))</f>
      </c>
      <c r="J19799" s="78">
        <f>IF(OR($E19799="",$H19799=""),"",$H19799*$I19799)</f>
      </c>
      <c r="K19799" s="79" t="str">
        <v/>
      </c>
    </row>
    <row r="19800">
      <c r="A19800" s="81" t="str">
        <v/>
      </c>
      <c r="B19800" s="81" t="str">
        <v/>
      </c>
      <c r="C19800" s="83">
        <f>IF($E19800="","",IFERROR(VLOOKUP(TRIM(E19800&amp;""),'Référentiel Articles'!$A$2:$F$634,2,FALSE),""))</f>
      </c>
      <c r="D19800" s="83">
        <f>IF($E19800="","",IFERROR(VLOOKUP(TRIM(E19800&amp;""),'Référentiel Articles'!$A$2:$F$634,3,FALSE),""))</f>
      </c>
      <c r="E19800" s="81" t="str">
        <v/>
      </c>
      <c r="F19800" s="83">
        <f>IF($E19800="","",IFERROR(VLOOKUP(TRIM(E19800&amp;""),'Référentiel Articles'!$A$2:$F$634,4,FALSE),""))</f>
      </c>
      <c r="G19800" s="84">
        <f>IF($E19800="","",IFERROR(VLOOKUP(TRIM(E19800&amp;""),'Référentiel Articles'!$A$2:$F$634,5,FALSE),""))</f>
      </c>
      <c r="H19800" s="85" t="str">
        <v/>
      </c>
      <c r="I19800" s="84">
        <f>IF($E19800="","",IFERROR(VLOOKUP(TRIM(E19800&amp;""),'Référentiel Articles'!$A$2:$F$634,6,FALSE),""))</f>
      </c>
      <c r="J19800" s="90">
        <f>IF(OR($E19800="",$H19800=""),"",$H19800*$I19800)</f>
      </c>
      <c r="K19800" s="87" t="str">
        <v/>
      </c>
    </row>
    <row r="19801">
      <c r="A19801" s="74" t="str">
        <v/>
      </c>
      <c r="B19801" s="74" t="str">
        <v/>
      </c>
      <c r="C19801" s="75">
        <f>IF($E19801="","",IFERROR(VLOOKUP(TRIM(E19801&amp;""),'Référentiel Articles'!$A$2:$F$634,2,FALSE),""))</f>
      </c>
      <c r="D19801" s="75">
        <f>IF($E19801="","",IFERROR(VLOOKUP(TRIM(E19801&amp;""),'Référentiel Articles'!$A$2:$F$634,3,FALSE),""))</f>
      </c>
      <c r="E19801" s="74" t="str">
        <v/>
      </c>
      <c r="F19801" s="75">
        <f>IF($E19801="","",IFERROR(VLOOKUP(TRIM(E19801&amp;""),'Référentiel Articles'!$A$2:$F$634,4,FALSE),""))</f>
      </c>
      <c r="G19801" s="76">
        <f>IF($E19801="","",IFERROR(VLOOKUP(TRIM(E19801&amp;""),'Référentiel Articles'!$A$2:$F$634,5,FALSE),""))</f>
      </c>
      <c r="H19801" s="77" t="str">
        <v/>
      </c>
      <c r="I19801" s="76">
        <f>IF($E19801="","",IFERROR(VLOOKUP(TRIM(E19801&amp;""),'Référentiel Articles'!$A$2:$F$634,6,FALSE),""))</f>
      </c>
      <c r="J19801" s="78">
        <f>IF(OR($E19801="",$H19801=""),"",$H19801*$I19801)</f>
      </c>
      <c r="K19801" s="79" t="str">
        <v/>
      </c>
    </row>
    <row r="19802">
      <c r="A19802" s="81" t="str">
        <v/>
      </c>
      <c r="B19802" s="81" t="str">
        <v/>
      </c>
      <c r="C19802" s="83">
        <f>IF($E19802="","",IFERROR(VLOOKUP(TRIM(E19802&amp;""),'Référentiel Articles'!$A$2:$F$634,2,FALSE),""))</f>
      </c>
      <c r="D19802" s="83">
        <f>IF($E19802="","",IFERROR(VLOOKUP(TRIM(E19802&amp;""),'Référentiel Articles'!$A$2:$F$634,3,FALSE),""))</f>
      </c>
      <c r="E19802" s="81" t="str">
        <v/>
      </c>
      <c r="F19802" s="83">
        <f>IF($E19802="","",IFERROR(VLOOKUP(TRIM(E19802&amp;""),'Référentiel Articles'!$A$2:$F$634,4,FALSE),""))</f>
      </c>
      <c r="G19802" s="84">
        <f>IF($E19802="","",IFERROR(VLOOKUP(TRIM(E19802&amp;""),'Référentiel Articles'!$A$2:$F$634,5,FALSE),""))</f>
      </c>
      <c r="H19802" s="85" t="str">
        <v/>
      </c>
      <c r="I19802" s="84">
        <f>IF($E19802="","",IFERROR(VLOOKUP(TRIM(E19802&amp;""),'Référentiel Articles'!$A$2:$F$634,6,FALSE),""))</f>
      </c>
      <c r="J19802" s="90">
        <f>IF(OR($E19802="",$H19802=""),"",$H19802*$I19802)</f>
      </c>
      <c r="K19802" s="87" t="str">
        <v/>
      </c>
    </row>
    <row r="19803">
      <c r="A19803" s="74" t="str">
        <v/>
      </c>
      <c r="B19803" s="74" t="str">
        <v/>
      </c>
      <c r="C19803" s="75">
        <f>IF($E19803="","",IFERROR(VLOOKUP(TRIM(E19803&amp;""),'Référentiel Articles'!$A$2:$F$634,2,FALSE),""))</f>
      </c>
      <c r="D19803" s="75">
        <f>IF($E19803="","",IFERROR(VLOOKUP(TRIM(E19803&amp;""),'Référentiel Articles'!$A$2:$F$634,3,FALSE),""))</f>
      </c>
      <c r="E19803" s="74" t="str">
        <v/>
      </c>
      <c r="F19803" s="75">
        <f>IF($E19803="","",IFERROR(VLOOKUP(TRIM(E19803&amp;""),'Référentiel Articles'!$A$2:$F$634,4,FALSE),""))</f>
      </c>
      <c r="G19803" s="76">
        <f>IF($E19803="","",IFERROR(VLOOKUP(TRIM(E19803&amp;""),'Référentiel Articles'!$A$2:$F$634,5,FALSE),""))</f>
      </c>
      <c r="H19803" s="77" t="str">
        <v/>
      </c>
      <c r="I19803" s="76">
        <f>IF($E19803="","",IFERROR(VLOOKUP(TRIM(E19803&amp;""),'Référentiel Articles'!$A$2:$F$634,6,FALSE),""))</f>
      </c>
      <c r="J19803" s="78">
        <f>IF(OR($E19803="",$H19803=""),"",$H19803*$I19803)</f>
      </c>
      <c r="K19803" s="79" t="str">
        <v/>
      </c>
    </row>
    <row r="19804">
      <c r="A19804" s="81" t="str">
        <v/>
      </c>
      <c r="B19804" s="81" t="str">
        <v/>
      </c>
      <c r="C19804" s="83">
        <f>IF($E19804="","",IFERROR(VLOOKUP(TRIM(E19804&amp;""),'Référentiel Articles'!$A$2:$F$634,2,FALSE),""))</f>
      </c>
      <c r="D19804" s="83">
        <f>IF($E19804="","",IFERROR(VLOOKUP(TRIM(E19804&amp;""),'Référentiel Articles'!$A$2:$F$634,3,FALSE),""))</f>
      </c>
      <c r="E19804" s="81" t="str">
        <v/>
      </c>
      <c r="F19804" s="83">
        <f>IF($E19804="","",IFERROR(VLOOKUP(TRIM(E19804&amp;""),'Référentiel Articles'!$A$2:$F$634,4,FALSE),""))</f>
      </c>
      <c r="G19804" s="84">
        <f>IF($E19804="","",IFERROR(VLOOKUP(TRIM(E19804&amp;""),'Référentiel Articles'!$A$2:$F$634,5,FALSE),""))</f>
      </c>
      <c r="H19804" s="85" t="str">
        <v/>
      </c>
      <c r="I19804" s="84">
        <f>IF($E19804="","",IFERROR(VLOOKUP(TRIM(E19804&amp;""),'Référentiel Articles'!$A$2:$F$634,6,FALSE),""))</f>
      </c>
      <c r="J19804" s="90">
        <f>IF(OR($E19804="",$H19804=""),"",$H19804*$I19804)</f>
      </c>
      <c r="K19804" s="87" t="str">
        <v/>
      </c>
    </row>
    <row r="19805">
      <c r="A19805" s="74" t="str">
        <v/>
      </c>
      <c r="B19805" s="74" t="str">
        <v/>
      </c>
      <c r="C19805" s="75">
        <f>IF($E19805="","",IFERROR(VLOOKUP(TRIM(E19805&amp;""),'Référentiel Articles'!$A$2:$F$634,2,FALSE),""))</f>
      </c>
      <c r="D19805" s="75">
        <f>IF($E19805="","",IFERROR(VLOOKUP(TRIM(E19805&amp;""),'Référentiel Articles'!$A$2:$F$634,3,FALSE),""))</f>
      </c>
      <c r="E19805" s="74" t="str">
        <v/>
      </c>
      <c r="F19805" s="75">
        <f>IF($E19805="","",IFERROR(VLOOKUP(TRIM(E19805&amp;""),'Référentiel Articles'!$A$2:$F$634,4,FALSE),""))</f>
      </c>
      <c r="G19805" s="76">
        <f>IF($E19805="","",IFERROR(VLOOKUP(TRIM(E19805&amp;""),'Référentiel Articles'!$A$2:$F$634,5,FALSE),""))</f>
      </c>
      <c r="H19805" s="77" t="str">
        <v/>
      </c>
      <c r="I19805" s="76">
        <f>IF($E19805="","",IFERROR(VLOOKUP(TRIM(E19805&amp;""),'Référentiel Articles'!$A$2:$F$634,6,FALSE),""))</f>
      </c>
      <c r="J19805" s="78">
        <f>IF(OR($E19805="",$H19805=""),"",$H19805*$I19805)</f>
      </c>
      <c r="K19805" s="79" t="str">
        <v/>
      </c>
    </row>
    <row r="19806">
      <c r="A19806" s="81" t="str">
        <v/>
      </c>
      <c r="B19806" s="81" t="str">
        <v/>
      </c>
      <c r="C19806" s="83">
        <f>IF($E19806="","",IFERROR(VLOOKUP(TRIM(E19806&amp;""),'Référentiel Articles'!$A$2:$F$634,2,FALSE),""))</f>
      </c>
      <c r="D19806" s="83">
        <f>IF($E19806="","",IFERROR(VLOOKUP(TRIM(E19806&amp;""),'Référentiel Articles'!$A$2:$F$634,3,FALSE),""))</f>
      </c>
      <c r="E19806" s="81" t="str">
        <v/>
      </c>
      <c r="F19806" s="83">
        <f>IF($E19806="","",IFERROR(VLOOKUP(TRIM(E19806&amp;""),'Référentiel Articles'!$A$2:$F$634,4,FALSE),""))</f>
      </c>
      <c r="G19806" s="84">
        <f>IF($E19806="","",IFERROR(VLOOKUP(TRIM(E19806&amp;""),'Référentiel Articles'!$A$2:$F$634,5,FALSE),""))</f>
      </c>
      <c r="H19806" s="85" t="str">
        <v/>
      </c>
      <c r="I19806" s="84">
        <f>IF($E19806="","",IFERROR(VLOOKUP(TRIM(E19806&amp;""),'Référentiel Articles'!$A$2:$F$634,6,FALSE),""))</f>
      </c>
      <c r="J19806" s="90">
        <f>IF(OR($E19806="",$H19806=""),"",$H19806*$I19806)</f>
      </c>
      <c r="K19806" s="87" t="str">
        <v/>
      </c>
    </row>
    <row r="19807">
      <c r="A19807" s="74" t="str">
        <v/>
      </c>
      <c r="B19807" s="74" t="str">
        <v/>
      </c>
      <c r="C19807" s="75">
        <f>IF($E19807="","",IFERROR(VLOOKUP(TRIM(E19807&amp;""),'Référentiel Articles'!$A$2:$F$634,2,FALSE),""))</f>
      </c>
      <c r="D19807" s="75">
        <f>IF($E19807="","",IFERROR(VLOOKUP(TRIM(E19807&amp;""),'Référentiel Articles'!$A$2:$F$634,3,FALSE),""))</f>
      </c>
      <c r="E19807" s="74" t="str">
        <v/>
      </c>
      <c r="F19807" s="75">
        <f>IF($E19807="","",IFERROR(VLOOKUP(TRIM(E19807&amp;""),'Référentiel Articles'!$A$2:$F$634,4,FALSE),""))</f>
      </c>
      <c r="G19807" s="76">
        <f>IF($E19807="","",IFERROR(VLOOKUP(TRIM(E19807&amp;""),'Référentiel Articles'!$A$2:$F$634,5,FALSE),""))</f>
      </c>
      <c r="H19807" s="77" t="str">
        <v/>
      </c>
      <c r="I19807" s="76">
        <f>IF($E19807="","",IFERROR(VLOOKUP(TRIM(E19807&amp;""),'Référentiel Articles'!$A$2:$F$634,6,FALSE),""))</f>
      </c>
      <c r="J19807" s="78">
        <f>IF(OR($E19807="",$H19807=""),"",$H19807*$I19807)</f>
      </c>
      <c r="K19807" s="79" t="str">
        <v/>
      </c>
    </row>
    <row r="19808">
      <c r="A19808" s="81" t="str">
        <v/>
      </c>
      <c r="B19808" s="81" t="str">
        <v/>
      </c>
      <c r="C19808" s="83">
        <f>IF($E19808="","",IFERROR(VLOOKUP(TRIM(E19808&amp;""),'Référentiel Articles'!$A$2:$F$634,2,FALSE),""))</f>
      </c>
      <c r="D19808" s="83">
        <f>IF($E19808="","",IFERROR(VLOOKUP(TRIM(E19808&amp;""),'Référentiel Articles'!$A$2:$F$634,3,FALSE),""))</f>
      </c>
      <c r="E19808" s="81" t="str">
        <v/>
      </c>
      <c r="F19808" s="83">
        <f>IF($E19808="","",IFERROR(VLOOKUP(TRIM(E19808&amp;""),'Référentiel Articles'!$A$2:$F$634,4,FALSE),""))</f>
      </c>
      <c r="G19808" s="84">
        <f>IF($E19808="","",IFERROR(VLOOKUP(TRIM(E19808&amp;""),'Référentiel Articles'!$A$2:$F$634,5,FALSE),""))</f>
      </c>
      <c r="H19808" s="85" t="str">
        <v/>
      </c>
      <c r="I19808" s="84">
        <f>IF($E19808="","",IFERROR(VLOOKUP(TRIM(E19808&amp;""),'Référentiel Articles'!$A$2:$F$634,6,FALSE),""))</f>
      </c>
      <c r="J19808" s="90">
        <f>IF(OR($E19808="",$H19808=""),"",$H19808*$I19808)</f>
      </c>
      <c r="K19808" s="87" t="str">
        <v/>
      </c>
    </row>
    <row r="19809">
      <c r="A19809" s="74" t="str">
        <v/>
      </c>
      <c r="B19809" s="74" t="str">
        <v/>
      </c>
      <c r="C19809" s="75">
        <f>IF($E19809="","",IFERROR(VLOOKUP(TRIM(E19809&amp;""),'Référentiel Articles'!$A$2:$F$634,2,FALSE),""))</f>
      </c>
      <c r="D19809" s="75">
        <f>IF($E19809="","",IFERROR(VLOOKUP(TRIM(E19809&amp;""),'Référentiel Articles'!$A$2:$F$634,3,FALSE),""))</f>
      </c>
      <c r="E19809" s="74" t="str">
        <v/>
      </c>
      <c r="F19809" s="75">
        <f>IF($E19809="","",IFERROR(VLOOKUP(TRIM(E19809&amp;""),'Référentiel Articles'!$A$2:$F$634,4,FALSE),""))</f>
      </c>
      <c r="G19809" s="76">
        <f>IF($E19809="","",IFERROR(VLOOKUP(TRIM(E19809&amp;""),'Référentiel Articles'!$A$2:$F$634,5,FALSE),""))</f>
      </c>
      <c r="H19809" s="77" t="str">
        <v/>
      </c>
      <c r="I19809" s="76">
        <f>IF($E19809="","",IFERROR(VLOOKUP(TRIM(E19809&amp;""),'Référentiel Articles'!$A$2:$F$634,6,FALSE),""))</f>
      </c>
      <c r="J19809" s="78">
        <f>IF(OR($E19809="",$H19809=""),"",$H19809*$I19809)</f>
      </c>
      <c r="K19809" s="79" t="str">
        <v/>
      </c>
    </row>
    <row r="19810">
      <c r="A19810" s="81" t="str">
        <v/>
      </c>
      <c r="B19810" s="81" t="str">
        <v/>
      </c>
      <c r="C19810" s="83">
        <f>IF($E19810="","",IFERROR(VLOOKUP(TRIM(E19810&amp;""),'Référentiel Articles'!$A$2:$F$634,2,FALSE),""))</f>
      </c>
      <c r="D19810" s="83">
        <f>IF($E19810="","",IFERROR(VLOOKUP(TRIM(E19810&amp;""),'Référentiel Articles'!$A$2:$F$634,3,FALSE),""))</f>
      </c>
      <c r="E19810" s="81" t="str">
        <v/>
      </c>
      <c r="F19810" s="83">
        <f>IF($E19810="","",IFERROR(VLOOKUP(TRIM(E19810&amp;""),'Référentiel Articles'!$A$2:$F$634,4,FALSE),""))</f>
      </c>
      <c r="G19810" s="84">
        <f>IF($E19810="","",IFERROR(VLOOKUP(TRIM(E19810&amp;""),'Référentiel Articles'!$A$2:$F$634,5,FALSE),""))</f>
      </c>
      <c r="H19810" s="85" t="str">
        <v/>
      </c>
      <c r="I19810" s="84">
        <f>IF($E19810="","",IFERROR(VLOOKUP(TRIM(E19810&amp;""),'Référentiel Articles'!$A$2:$F$634,6,FALSE),""))</f>
      </c>
      <c r="J19810" s="90">
        <f>IF(OR($E19810="",$H19810=""),"",$H19810*$I19810)</f>
      </c>
      <c r="K19810" s="87" t="str">
        <v/>
      </c>
    </row>
    <row r="19811">
      <c r="A19811" s="74" t="str">
        <v/>
      </c>
      <c r="B19811" s="74" t="str">
        <v/>
      </c>
      <c r="C19811" s="75">
        <f>IF($E19811="","",IFERROR(VLOOKUP(TRIM(E19811&amp;""),'Référentiel Articles'!$A$2:$F$634,2,FALSE),""))</f>
      </c>
      <c r="D19811" s="75">
        <f>IF($E19811="","",IFERROR(VLOOKUP(TRIM(E19811&amp;""),'Référentiel Articles'!$A$2:$F$634,3,FALSE),""))</f>
      </c>
      <c r="E19811" s="74" t="str">
        <v/>
      </c>
      <c r="F19811" s="75">
        <f>IF($E19811="","",IFERROR(VLOOKUP(TRIM(E19811&amp;""),'Référentiel Articles'!$A$2:$F$634,4,FALSE),""))</f>
      </c>
      <c r="G19811" s="76">
        <f>IF($E19811="","",IFERROR(VLOOKUP(TRIM(E19811&amp;""),'Référentiel Articles'!$A$2:$F$634,5,FALSE),""))</f>
      </c>
      <c r="H19811" s="77" t="str">
        <v/>
      </c>
      <c r="I19811" s="76">
        <f>IF($E19811="","",IFERROR(VLOOKUP(TRIM(E19811&amp;""),'Référentiel Articles'!$A$2:$F$634,6,FALSE),""))</f>
      </c>
      <c r="J19811" s="78">
        <f>IF(OR($E19811="",$H19811=""),"",$H19811*$I19811)</f>
      </c>
      <c r="K19811" s="79" t="str">
        <v/>
      </c>
    </row>
    <row r="19812">
      <c r="A19812" s="81" t="str">
        <v/>
      </c>
      <c r="B19812" s="81" t="str">
        <v/>
      </c>
      <c r="C19812" s="83">
        <f>IF($E19812="","",IFERROR(VLOOKUP(TRIM(E19812&amp;""),'Référentiel Articles'!$A$2:$F$634,2,FALSE),""))</f>
      </c>
      <c r="D19812" s="83">
        <f>IF($E19812="","",IFERROR(VLOOKUP(TRIM(E19812&amp;""),'Référentiel Articles'!$A$2:$F$634,3,FALSE),""))</f>
      </c>
      <c r="E19812" s="81" t="str">
        <v/>
      </c>
      <c r="F19812" s="83">
        <f>IF($E19812="","",IFERROR(VLOOKUP(TRIM(E19812&amp;""),'Référentiel Articles'!$A$2:$F$634,4,FALSE),""))</f>
      </c>
      <c r="G19812" s="84">
        <f>IF($E19812="","",IFERROR(VLOOKUP(TRIM(E19812&amp;""),'Référentiel Articles'!$A$2:$F$634,5,FALSE),""))</f>
      </c>
      <c r="H19812" s="85" t="str">
        <v/>
      </c>
      <c r="I19812" s="84">
        <f>IF($E19812="","",IFERROR(VLOOKUP(TRIM(E19812&amp;""),'Référentiel Articles'!$A$2:$F$634,6,FALSE),""))</f>
      </c>
      <c r="J19812" s="90">
        <f>IF(OR($E19812="",$H19812=""),"",$H19812*$I19812)</f>
      </c>
      <c r="K19812" s="87" t="str">
        <v/>
      </c>
    </row>
    <row r="19813">
      <c r="A19813" s="74" t="str">
        <v/>
      </c>
      <c r="B19813" s="74" t="str">
        <v/>
      </c>
      <c r="C19813" s="75">
        <f>IF($E19813="","",IFERROR(VLOOKUP(TRIM(E19813&amp;""),'Référentiel Articles'!$A$2:$F$634,2,FALSE),""))</f>
      </c>
      <c r="D19813" s="75">
        <f>IF($E19813="","",IFERROR(VLOOKUP(TRIM(E19813&amp;""),'Référentiel Articles'!$A$2:$F$634,3,FALSE),""))</f>
      </c>
      <c r="E19813" s="74" t="str">
        <v/>
      </c>
      <c r="F19813" s="75">
        <f>IF($E19813="","",IFERROR(VLOOKUP(TRIM(E19813&amp;""),'Référentiel Articles'!$A$2:$F$634,4,FALSE),""))</f>
      </c>
      <c r="G19813" s="76">
        <f>IF($E19813="","",IFERROR(VLOOKUP(TRIM(E19813&amp;""),'Référentiel Articles'!$A$2:$F$634,5,FALSE),""))</f>
      </c>
      <c r="H19813" s="77" t="str">
        <v/>
      </c>
      <c r="I19813" s="76">
        <f>IF($E19813="","",IFERROR(VLOOKUP(TRIM(E19813&amp;""),'Référentiel Articles'!$A$2:$F$634,6,FALSE),""))</f>
      </c>
      <c r="J19813" s="78">
        <f>IF(OR($E19813="",$H19813=""),"",$H19813*$I19813)</f>
      </c>
      <c r="K19813" s="79" t="str">
        <v/>
      </c>
    </row>
    <row r="19814">
      <c r="A19814" s="81" t="str">
        <v/>
      </c>
      <c r="B19814" s="81" t="str">
        <v/>
      </c>
      <c r="C19814" s="83">
        <f>IF($E19814="","",IFERROR(VLOOKUP(TRIM(E19814&amp;""),'Référentiel Articles'!$A$2:$F$634,2,FALSE),""))</f>
      </c>
      <c r="D19814" s="83">
        <f>IF($E19814="","",IFERROR(VLOOKUP(TRIM(E19814&amp;""),'Référentiel Articles'!$A$2:$F$634,3,FALSE),""))</f>
      </c>
      <c r="E19814" s="81" t="str">
        <v/>
      </c>
      <c r="F19814" s="83">
        <f>IF($E19814="","",IFERROR(VLOOKUP(TRIM(E19814&amp;""),'Référentiel Articles'!$A$2:$F$634,4,FALSE),""))</f>
      </c>
      <c r="G19814" s="84">
        <f>IF($E19814="","",IFERROR(VLOOKUP(TRIM(E19814&amp;""),'Référentiel Articles'!$A$2:$F$634,5,FALSE),""))</f>
      </c>
      <c r="H19814" s="85" t="str">
        <v/>
      </c>
      <c r="I19814" s="84">
        <f>IF($E19814="","",IFERROR(VLOOKUP(TRIM(E19814&amp;""),'Référentiel Articles'!$A$2:$F$634,6,FALSE),""))</f>
      </c>
      <c r="J19814" s="90">
        <f>IF(OR($E19814="",$H19814=""),"",$H19814*$I19814)</f>
      </c>
      <c r="K19814" s="87" t="str">
        <v/>
      </c>
    </row>
    <row r="19815">
      <c r="A19815" s="74" t="str">
        <v/>
      </c>
      <c r="B19815" s="74" t="str">
        <v/>
      </c>
      <c r="C19815" s="75">
        <f>IF($E19815="","",IFERROR(VLOOKUP(TRIM(E19815&amp;""),'Référentiel Articles'!$A$2:$F$634,2,FALSE),""))</f>
      </c>
      <c r="D19815" s="75">
        <f>IF($E19815="","",IFERROR(VLOOKUP(TRIM(E19815&amp;""),'Référentiel Articles'!$A$2:$F$634,3,FALSE),""))</f>
      </c>
      <c r="E19815" s="74" t="str">
        <v/>
      </c>
      <c r="F19815" s="75">
        <f>IF($E19815="","",IFERROR(VLOOKUP(TRIM(E19815&amp;""),'Référentiel Articles'!$A$2:$F$634,4,FALSE),""))</f>
      </c>
      <c r="G19815" s="76">
        <f>IF($E19815="","",IFERROR(VLOOKUP(TRIM(E19815&amp;""),'Référentiel Articles'!$A$2:$F$634,5,FALSE),""))</f>
      </c>
      <c r="H19815" s="77" t="str">
        <v/>
      </c>
      <c r="I19815" s="76">
        <f>IF($E19815="","",IFERROR(VLOOKUP(TRIM(E19815&amp;""),'Référentiel Articles'!$A$2:$F$634,6,FALSE),""))</f>
      </c>
      <c r="J19815" s="78">
        <f>IF(OR($E19815="",$H19815=""),"",$H19815*$I19815)</f>
      </c>
      <c r="K19815" s="79" t="str">
        <v/>
      </c>
    </row>
    <row r="19816">
      <c r="A19816" s="81" t="str">
        <v/>
      </c>
      <c r="B19816" s="81" t="str">
        <v/>
      </c>
      <c r="C19816" s="83">
        <f>IF($E19816="","",IFERROR(VLOOKUP(TRIM(E19816&amp;""),'Référentiel Articles'!$A$2:$F$634,2,FALSE),""))</f>
      </c>
      <c r="D19816" s="83">
        <f>IF($E19816="","",IFERROR(VLOOKUP(TRIM(E19816&amp;""),'Référentiel Articles'!$A$2:$F$634,3,FALSE),""))</f>
      </c>
      <c r="E19816" s="81" t="str">
        <v/>
      </c>
      <c r="F19816" s="83">
        <f>IF($E19816="","",IFERROR(VLOOKUP(TRIM(E19816&amp;""),'Référentiel Articles'!$A$2:$F$634,4,FALSE),""))</f>
      </c>
      <c r="G19816" s="84">
        <f>IF($E19816="","",IFERROR(VLOOKUP(TRIM(E19816&amp;""),'Référentiel Articles'!$A$2:$F$634,5,FALSE),""))</f>
      </c>
      <c r="H19816" s="85" t="str">
        <v/>
      </c>
      <c r="I19816" s="84">
        <f>IF($E19816="","",IFERROR(VLOOKUP(TRIM(E19816&amp;""),'Référentiel Articles'!$A$2:$F$634,6,FALSE),""))</f>
      </c>
      <c r="J19816" s="90">
        <f>IF(OR($E19816="",$H19816=""),"",$H19816*$I19816)</f>
      </c>
      <c r="K19816" s="87" t="str">
        <v/>
      </c>
    </row>
    <row r="19817">
      <c r="A19817" s="74" t="str">
        <v/>
      </c>
      <c r="B19817" s="74" t="str">
        <v/>
      </c>
      <c r="C19817" s="75">
        <f>IF($E19817="","",IFERROR(VLOOKUP(TRIM(E19817&amp;""),'Référentiel Articles'!$A$2:$F$634,2,FALSE),""))</f>
      </c>
      <c r="D19817" s="75">
        <f>IF($E19817="","",IFERROR(VLOOKUP(TRIM(E19817&amp;""),'Référentiel Articles'!$A$2:$F$634,3,FALSE),""))</f>
      </c>
      <c r="E19817" s="74" t="str">
        <v/>
      </c>
      <c r="F19817" s="75">
        <f>IF($E19817="","",IFERROR(VLOOKUP(TRIM(E19817&amp;""),'Référentiel Articles'!$A$2:$F$634,4,FALSE),""))</f>
      </c>
      <c r="G19817" s="76">
        <f>IF($E19817="","",IFERROR(VLOOKUP(TRIM(E19817&amp;""),'Référentiel Articles'!$A$2:$F$634,5,FALSE),""))</f>
      </c>
      <c r="H19817" s="77" t="str">
        <v/>
      </c>
      <c r="I19817" s="76">
        <f>IF($E19817="","",IFERROR(VLOOKUP(TRIM(E19817&amp;""),'Référentiel Articles'!$A$2:$F$634,6,FALSE),""))</f>
      </c>
      <c r="J19817" s="78">
        <f>IF(OR($E19817="",$H19817=""),"",$H19817*$I19817)</f>
      </c>
      <c r="K19817" s="79" t="str">
        <v/>
      </c>
    </row>
    <row r="19818">
      <c r="A19818" s="81" t="str">
        <v/>
      </c>
      <c r="B19818" s="81" t="str">
        <v/>
      </c>
      <c r="C19818" s="83">
        <f>IF($E19818="","",IFERROR(VLOOKUP(TRIM(E19818&amp;""),'Référentiel Articles'!$A$2:$F$634,2,FALSE),""))</f>
      </c>
      <c r="D19818" s="83">
        <f>IF($E19818="","",IFERROR(VLOOKUP(TRIM(E19818&amp;""),'Référentiel Articles'!$A$2:$F$634,3,FALSE),""))</f>
      </c>
      <c r="E19818" s="81" t="str">
        <v/>
      </c>
      <c r="F19818" s="83">
        <f>IF($E19818="","",IFERROR(VLOOKUP(TRIM(E19818&amp;""),'Référentiel Articles'!$A$2:$F$634,4,FALSE),""))</f>
      </c>
      <c r="G19818" s="84">
        <f>IF($E19818="","",IFERROR(VLOOKUP(TRIM(E19818&amp;""),'Référentiel Articles'!$A$2:$F$634,5,FALSE),""))</f>
      </c>
      <c r="H19818" s="85" t="str">
        <v/>
      </c>
      <c r="I19818" s="84">
        <f>IF($E19818="","",IFERROR(VLOOKUP(TRIM(E19818&amp;""),'Référentiel Articles'!$A$2:$F$634,6,FALSE),""))</f>
      </c>
      <c r="J19818" s="90">
        <f>IF(OR($E19818="",$H19818=""),"",$H19818*$I19818)</f>
      </c>
      <c r="K19818" s="87" t="str">
        <v/>
      </c>
    </row>
    <row r="19819">
      <c r="A19819" s="74" t="str">
        <v/>
      </c>
      <c r="B19819" s="74" t="str">
        <v/>
      </c>
      <c r="C19819" s="75">
        <f>IF($E19819="","",IFERROR(VLOOKUP(TRIM(E19819&amp;""),'Référentiel Articles'!$A$2:$F$634,2,FALSE),""))</f>
      </c>
      <c r="D19819" s="75">
        <f>IF($E19819="","",IFERROR(VLOOKUP(TRIM(E19819&amp;""),'Référentiel Articles'!$A$2:$F$634,3,FALSE),""))</f>
      </c>
      <c r="E19819" s="74" t="str">
        <v/>
      </c>
      <c r="F19819" s="75">
        <f>IF($E19819="","",IFERROR(VLOOKUP(TRIM(E19819&amp;""),'Référentiel Articles'!$A$2:$F$634,4,FALSE),""))</f>
      </c>
      <c r="G19819" s="76">
        <f>IF($E19819="","",IFERROR(VLOOKUP(TRIM(E19819&amp;""),'Référentiel Articles'!$A$2:$F$634,5,FALSE),""))</f>
      </c>
      <c r="H19819" s="77" t="str">
        <v/>
      </c>
      <c r="I19819" s="76">
        <f>IF($E19819="","",IFERROR(VLOOKUP(TRIM(E19819&amp;""),'Référentiel Articles'!$A$2:$F$634,6,FALSE),""))</f>
      </c>
      <c r="J19819" s="78">
        <f>IF(OR($E19819="",$H19819=""),"",$H19819*$I19819)</f>
      </c>
      <c r="K19819" s="79" t="str">
        <v/>
      </c>
    </row>
    <row r="19820">
      <c r="A19820" s="81" t="str">
        <v/>
      </c>
      <c r="B19820" s="81" t="str">
        <v/>
      </c>
      <c r="C19820" s="83">
        <f>IF($E19820="","",IFERROR(VLOOKUP(TRIM(E19820&amp;""),'Référentiel Articles'!$A$2:$F$634,2,FALSE),""))</f>
      </c>
      <c r="D19820" s="83">
        <f>IF($E19820="","",IFERROR(VLOOKUP(TRIM(E19820&amp;""),'Référentiel Articles'!$A$2:$F$634,3,FALSE),""))</f>
      </c>
      <c r="E19820" s="81" t="str">
        <v/>
      </c>
      <c r="F19820" s="83">
        <f>IF($E19820="","",IFERROR(VLOOKUP(TRIM(E19820&amp;""),'Référentiel Articles'!$A$2:$F$634,4,FALSE),""))</f>
      </c>
      <c r="G19820" s="84">
        <f>IF($E19820="","",IFERROR(VLOOKUP(TRIM(E19820&amp;""),'Référentiel Articles'!$A$2:$F$634,5,FALSE),""))</f>
      </c>
      <c r="H19820" s="85" t="str">
        <v/>
      </c>
      <c r="I19820" s="84">
        <f>IF($E19820="","",IFERROR(VLOOKUP(TRIM(E19820&amp;""),'Référentiel Articles'!$A$2:$F$634,6,FALSE),""))</f>
      </c>
      <c r="J19820" s="90">
        <f>IF(OR($E19820="",$H19820=""),"",$H19820*$I19820)</f>
      </c>
      <c r="K19820" s="87" t="str">
        <v/>
      </c>
    </row>
    <row r="19821">
      <c r="A19821" s="74" t="str">
        <v/>
      </c>
      <c r="B19821" s="74" t="str">
        <v/>
      </c>
      <c r="C19821" s="75">
        <f>IF($E19821="","",IFERROR(VLOOKUP(TRIM(E19821&amp;""),'Référentiel Articles'!$A$2:$F$634,2,FALSE),""))</f>
      </c>
      <c r="D19821" s="75">
        <f>IF($E19821="","",IFERROR(VLOOKUP(TRIM(E19821&amp;""),'Référentiel Articles'!$A$2:$F$634,3,FALSE),""))</f>
      </c>
      <c r="E19821" s="74" t="str">
        <v/>
      </c>
      <c r="F19821" s="75">
        <f>IF($E19821="","",IFERROR(VLOOKUP(TRIM(E19821&amp;""),'Référentiel Articles'!$A$2:$F$634,4,FALSE),""))</f>
      </c>
      <c r="G19821" s="76">
        <f>IF($E19821="","",IFERROR(VLOOKUP(TRIM(E19821&amp;""),'Référentiel Articles'!$A$2:$F$634,5,FALSE),""))</f>
      </c>
      <c r="H19821" s="77" t="str">
        <v/>
      </c>
      <c r="I19821" s="76">
        <f>IF($E19821="","",IFERROR(VLOOKUP(TRIM(E19821&amp;""),'Référentiel Articles'!$A$2:$F$634,6,FALSE),""))</f>
      </c>
      <c r="J19821" s="78">
        <f>IF(OR($E19821="",$H19821=""),"",$H19821*$I19821)</f>
      </c>
      <c r="K19821" s="79" t="str">
        <v/>
      </c>
    </row>
    <row r="19822">
      <c r="A19822" s="81" t="str">
        <v/>
      </c>
      <c r="B19822" s="81" t="str">
        <v/>
      </c>
      <c r="C19822" s="83">
        <f>IF($E19822="","",IFERROR(VLOOKUP(TRIM(E19822&amp;""),'Référentiel Articles'!$A$2:$F$634,2,FALSE),""))</f>
      </c>
      <c r="D19822" s="83">
        <f>IF($E19822="","",IFERROR(VLOOKUP(TRIM(E19822&amp;""),'Référentiel Articles'!$A$2:$F$634,3,FALSE),""))</f>
      </c>
      <c r="E19822" s="81" t="str">
        <v/>
      </c>
      <c r="F19822" s="83">
        <f>IF($E19822="","",IFERROR(VLOOKUP(TRIM(E19822&amp;""),'Référentiel Articles'!$A$2:$F$634,4,FALSE),""))</f>
      </c>
      <c r="G19822" s="84">
        <f>IF($E19822="","",IFERROR(VLOOKUP(TRIM(E19822&amp;""),'Référentiel Articles'!$A$2:$F$634,5,FALSE),""))</f>
      </c>
      <c r="H19822" s="85" t="str">
        <v/>
      </c>
      <c r="I19822" s="84">
        <f>IF($E19822="","",IFERROR(VLOOKUP(TRIM(E19822&amp;""),'Référentiel Articles'!$A$2:$F$634,6,FALSE),""))</f>
      </c>
      <c r="J19822" s="90">
        <f>IF(OR($E19822="",$H19822=""),"",$H19822*$I19822)</f>
      </c>
      <c r="K19822" s="87" t="str">
        <v/>
      </c>
    </row>
    <row r="19823">
      <c r="A19823" s="74" t="str">
        <v/>
      </c>
      <c r="B19823" s="74" t="str">
        <v/>
      </c>
      <c r="C19823" s="75">
        <f>IF($E19823="","",IFERROR(VLOOKUP(TRIM(E19823&amp;""),'Référentiel Articles'!$A$2:$F$634,2,FALSE),""))</f>
      </c>
      <c r="D19823" s="75">
        <f>IF($E19823="","",IFERROR(VLOOKUP(TRIM(E19823&amp;""),'Référentiel Articles'!$A$2:$F$634,3,FALSE),""))</f>
      </c>
      <c r="E19823" s="74" t="str">
        <v/>
      </c>
      <c r="F19823" s="75">
        <f>IF($E19823="","",IFERROR(VLOOKUP(TRIM(E19823&amp;""),'Référentiel Articles'!$A$2:$F$634,4,FALSE),""))</f>
      </c>
      <c r="G19823" s="76">
        <f>IF($E19823="","",IFERROR(VLOOKUP(TRIM(E19823&amp;""),'Référentiel Articles'!$A$2:$F$634,5,FALSE),""))</f>
      </c>
      <c r="H19823" s="77" t="str">
        <v/>
      </c>
      <c r="I19823" s="76">
        <f>IF($E19823="","",IFERROR(VLOOKUP(TRIM(E19823&amp;""),'Référentiel Articles'!$A$2:$F$634,6,FALSE),""))</f>
      </c>
      <c r="J19823" s="78">
        <f>IF(OR($E19823="",$H19823=""),"",$H19823*$I19823)</f>
      </c>
      <c r="K19823" s="79" t="str">
        <v/>
      </c>
    </row>
    <row r="19824">
      <c r="A19824" s="81" t="str">
        <v/>
      </c>
      <c r="B19824" s="81" t="str">
        <v/>
      </c>
      <c r="C19824" s="83">
        <f>IF($E19824="","",IFERROR(VLOOKUP(TRIM(E19824&amp;""),'Référentiel Articles'!$A$2:$F$634,2,FALSE),""))</f>
      </c>
      <c r="D19824" s="83">
        <f>IF($E19824="","",IFERROR(VLOOKUP(TRIM(E19824&amp;""),'Référentiel Articles'!$A$2:$F$634,3,FALSE),""))</f>
      </c>
      <c r="E19824" s="81" t="str">
        <v/>
      </c>
      <c r="F19824" s="83">
        <f>IF($E19824="","",IFERROR(VLOOKUP(TRIM(E19824&amp;""),'Référentiel Articles'!$A$2:$F$634,4,FALSE),""))</f>
      </c>
      <c r="G19824" s="84">
        <f>IF($E19824="","",IFERROR(VLOOKUP(TRIM(E19824&amp;""),'Référentiel Articles'!$A$2:$F$634,5,FALSE),""))</f>
      </c>
      <c r="H19824" s="85" t="str">
        <v/>
      </c>
      <c r="I19824" s="84">
        <f>IF($E19824="","",IFERROR(VLOOKUP(TRIM(E19824&amp;""),'Référentiel Articles'!$A$2:$F$634,6,FALSE),""))</f>
      </c>
      <c r="J19824" s="90">
        <f>IF(OR($E19824="",$H19824=""),"",$H19824*$I19824)</f>
      </c>
      <c r="K19824" s="87" t="str">
        <v/>
      </c>
    </row>
    <row r="19825">
      <c r="A19825" s="74" t="str">
        <v/>
      </c>
      <c r="B19825" s="74" t="str">
        <v/>
      </c>
      <c r="C19825" s="75">
        <f>IF($E19825="","",IFERROR(VLOOKUP(TRIM(E19825&amp;""),'Référentiel Articles'!$A$2:$F$634,2,FALSE),""))</f>
      </c>
      <c r="D19825" s="75">
        <f>IF($E19825="","",IFERROR(VLOOKUP(TRIM(E19825&amp;""),'Référentiel Articles'!$A$2:$F$634,3,FALSE),""))</f>
      </c>
      <c r="E19825" s="74" t="str">
        <v/>
      </c>
      <c r="F19825" s="75">
        <f>IF($E19825="","",IFERROR(VLOOKUP(TRIM(E19825&amp;""),'Référentiel Articles'!$A$2:$F$634,4,FALSE),""))</f>
      </c>
      <c r="G19825" s="76">
        <f>IF($E19825="","",IFERROR(VLOOKUP(TRIM(E19825&amp;""),'Référentiel Articles'!$A$2:$F$634,5,FALSE),""))</f>
      </c>
      <c r="H19825" s="77" t="str">
        <v/>
      </c>
      <c r="I19825" s="76">
        <f>IF($E19825="","",IFERROR(VLOOKUP(TRIM(E19825&amp;""),'Référentiel Articles'!$A$2:$F$634,6,FALSE),""))</f>
      </c>
      <c r="J19825" s="78">
        <f>IF(OR($E19825="",$H19825=""),"",$H19825*$I19825)</f>
      </c>
      <c r="K19825" s="79" t="str">
        <v/>
      </c>
    </row>
    <row r="19826">
      <c r="A19826" s="81" t="str">
        <v/>
      </c>
      <c r="B19826" s="81" t="str">
        <v/>
      </c>
      <c r="C19826" s="83">
        <f>IF($E19826="","",IFERROR(VLOOKUP(TRIM(E19826&amp;""),'Référentiel Articles'!$A$2:$F$634,2,FALSE),""))</f>
      </c>
      <c r="D19826" s="83">
        <f>IF($E19826="","",IFERROR(VLOOKUP(TRIM(E19826&amp;""),'Référentiel Articles'!$A$2:$F$634,3,FALSE),""))</f>
      </c>
      <c r="E19826" s="81" t="str">
        <v/>
      </c>
      <c r="F19826" s="83">
        <f>IF($E19826="","",IFERROR(VLOOKUP(TRIM(E19826&amp;""),'Référentiel Articles'!$A$2:$F$634,4,FALSE),""))</f>
      </c>
      <c r="G19826" s="84">
        <f>IF($E19826="","",IFERROR(VLOOKUP(TRIM(E19826&amp;""),'Référentiel Articles'!$A$2:$F$634,5,FALSE),""))</f>
      </c>
      <c r="H19826" s="85" t="str">
        <v/>
      </c>
      <c r="I19826" s="84">
        <f>IF($E19826="","",IFERROR(VLOOKUP(TRIM(E19826&amp;""),'Référentiel Articles'!$A$2:$F$634,6,FALSE),""))</f>
      </c>
      <c r="J19826" s="90">
        <f>IF(OR($E19826="",$H19826=""),"",$H19826*$I19826)</f>
      </c>
      <c r="K19826" s="87" t="str">
        <v/>
      </c>
    </row>
    <row r="19827">
      <c r="A19827" s="74" t="str">
        <v/>
      </c>
      <c r="B19827" s="74" t="str">
        <v/>
      </c>
      <c r="C19827" s="75">
        <f>IF($E19827="","",IFERROR(VLOOKUP(TRIM(E19827&amp;""),'Référentiel Articles'!$A$2:$F$634,2,FALSE),""))</f>
      </c>
      <c r="D19827" s="75">
        <f>IF($E19827="","",IFERROR(VLOOKUP(TRIM(E19827&amp;""),'Référentiel Articles'!$A$2:$F$634,3,FALSE),""))</f>
      </c>
      <c r="E19827" s="74" t="str">
        <v/>
      </c>
      <c r="F19827" s="75">
        <f>IF($E19827="","",IFERROR(VLOOKUP(TRIM(E19827&amp;""),'Référentiel Articles'!$A$2:$F$634,4,FALSE),""))</f>
      </c>
      <c r="G19827" s="76">
        <f>IF($E19827="","",IFERROR(VLOOKUP(TRIM(E19827&amp;""),'Référentiel Articles'!$A$2:$F$634,5,FALSE),""))</f>
      </c>
      <c r="H19827" s="77" t="str">
        <v/>
      </c>
      <c r="I19827" s="76">
        <f>IF($E19827="","",IFERROR(VLOOKUP(TRIM(E19827&amp;""),'Référentiel Articles'!$A$2:$F$634,6,FALSE),""))</f>
      </c>
      <c r="J19827" s="78">
        <f>IF(OR($E19827="",$H19827=""),"",$H19827*$I19827)</f>
      </c>
      <c r="K19827" s="79" t="str">
        <v/>
      </c>
    </row>
    <row r="19828">
      <c r="A19828" s="81" t="str">
        <v/>
      </c>
      <c r="B19828" s="81" t="str">
        <v/>
      </c>
      <c r="C19828" s="83">
        <f>IF($E19828="","",IFERROR(VLOOKUP(TRIM(E19828&amp;""),'Référentiel Articles'!$A$2:$F$634,2,FALSE),""))</f>
      </c>
      <c r="D19828" s="83">
        <f>IF($E19828="","",IFERROR(VLOOKUP(TRIM(E19828&amp;""),'Référentiel Articles'!$A$2:$F$634,3,FALSE),""))</f>
      </c>
      <c r="E19828" s="81" t="str">
        <v/>
      </c>
      <c r="F19828" s="83">
        <f>IF($E19828="","",IFERROR(VLOOKUP(TRIM(E19828&amp;""),'Référentiel Articles'!$A$2:$F$634,4,FALSE),""))</f>
      </c>
      <c r="G19828" s="84">
        <f>IF($E19828="","",IFERROR(VLOOKUP(TRIM(E19828&amp;""),'Référentiel Articles'!$A$2:$F$634,5,FALSE),""))</f>
      </c>
      <c r="H19828" s="85" t="str">
        <v/>
      </c>
      <c r="I19828" s="84">
        <f>IF($E19828="","",IFERROR(VLOOKUP(TRIM(E19828&amp;""),'Référentiel Articles'!$A$2:$F$634,6,FALSE),""))</f>
      </c>
      <c r="J19828" s="90">
        <f>IF(OR($E19828="",$H19828=""),"",$H19828*$I19828)</f>
      </c>
      <c r="K19828" s="87" t="str">
        <v/>
      </c>
    </row>
    <row r="19829">
      <c r="A19829" s="74" t="str">
        <v/>
      </c>
      <c r="B19829" s="74" t="str">
        <v/>
      </c>
      <c r="C19829" s="75">
        <f>IF($E19829="","",IFERROR(VLOOKUP(TRIM(E19829&amp;""),'Référentiel Articles'!$A$2:$F$634,2,FALSE),""))</f>
      </c>
      <c r="D19829" s="75">
        <f>IF($E19829="","",IFERROR(VLOOKUP(TRIM(E19829&amp;""),'Référentiel Articles'!$A$2:$F$634,3,FALSE),""))</f>
      </c>
      <c r="E19829" s="74" t="str">
        <v/>
      </c>
      <c r="F19829" s="75">
        <f>IF($E19829="","",IFERROR(VLOOKUP(TRIM(E19829&amp;""),'Référentiel Articles'!$A$2:$F$634,4,FALSE),""))</f>
      </c>
      <c r="G19829" s="76">
        <f>IF($E19829="","",IFERROR(VLOOKUP(TRIM(E19829&amp;""),'Référentiel Articles'!$A$2:$F$634,5,FALSE),""))</f>
      </c>
      <c r="H19829" s="77" t="str">
        <v/>
      </c>
      <c r="I19829" s="76">
        <f>IF($E19829="","",IFERROR(VLOOKUP(TRIM(E19829&amp;""),'Référentiel Articles'!$A$2:$F$634,6,FALSE),""))</f>
      </c>
      <c r="J19829" s="78">
        <f>IF(OR($E19829="",$H19829=""),"",$H19829*$I19829)</f>
      </c>
      <c r="K19829" s="79" t="str">
        <v/>
      </c>
    </row>
    <row r="19830">
      <c r="A19830" s="81" t="str">
        <v/>
      </c>
      <c r="B19830" s="81" t="str">
        <v/>
      </c>
      <c r="C19830" s="83">
        <f>IF($E19830="","",IFERROR(VLOOKUP(TRIM(E19830&amp;""),'Référentiel Articles'!$A$2:$F$634,2,FALSE),""))</f>
      </c>
      <c r="D19830" s="83">
        <f>IF($E19830="","",IFERROR(VLOOKUP(TRIM(E19830&amp;""),'Référentiel Articles'!$A$2:$F$634,3,FALSE),""))</f>
      </c>
      <c r="E19830" s="81" t="str">
        <v/>
      </c>
      <c r="F19830" s="83">
        <f>IF($E19830="","",IFERROR(VLOOKUP(TRIM(E19830&amp;""),'Référentiel Articles'!$A$2:$F$634,4,FALSE),""))</f>
      </c>
      <c r="G19830" s="84">
        <f>IF($E19830="","",IFERROR(VLOOKUP(TRIM(E19830&amp;""),'Référentiel Articles'!$A$2:$F$634,5,FALSE),""))</f>
      </c>
      <c r="H19830" s="85" t="str">
        <v/>
      </c>
      <c r="I19830" s="84">
        <f>IF($E19830="","",IFERROR(VLOOKUP(TRIM(E19830&amp;""),'Référentiel Articles'!$A$2:$F$634,6,FALSE),""))</f>
      </c>
      <c r="J19830" s="90">
        <f>IF(OR($E19830="",$H19830=""),"",$H19830*$I19830)</f>
      </c>
      <c r="K19830" s="87" t="str">
        <v/>
      </c>
    </row>
    <row r="19831">
      <c r="A19831" s="74" t="str">
        <v/>
      </c>
      <c r="B19831" s="74" t="str">
        <v/>
      </c>
      <c r="C19831" s="75">
        <f>IF($E19831="","",IFERROR(VLOOKUP(TRIM(E19831&amp;""),'Référentiel Articles'!$A$2:$F$634,2,FALSE),""))</f>
      </c>
      <c r="D19831" s="75">
        <f>IF($E19831="","",IFERROR(VLOOKUP(TRIM(E19831&amp;""),'Référentiel Articles'!$A$2:$F$634,3,FALSE),""))</f>
      </c>
      <c r="E19831" s="74" t="str">
        <v/>
      </c>
      <c r="F19831" s="75">
        <f>IF($E19831="","",IFERROR(VLOOKUP(TRIM(E19831&amp;""),'Référentiel Articles'!$A$2:$F$634,4,FALSE),""))</f>
      </c>
      <c r="G19831" s="76">
        <f>IF($E19831="","",IFERROR(VLOOKUP(TRIM(E19831&amp;""),'Référentiel Articles'!$A$2:$F$634,5,FALSE),""))</f>
      </c>
      <c r="H19831" s="77" t="str">
        <v/>
      </c>
      <c r="I19831" s="76">
        <f>IF($E19831="","",IFERROR(VLOOKUP(TRIM(E19831&amp;""),'Référentiel Articles'!$A$2:$F$634,6,FALSE),""))</f>
      </c>
      <c r="J19831" s="78">
        <f>IF(OR($E19831="",$H19831=""),"",$H19831*$I19831)</f>
      </c>
      <c r="K19831" s="79" t="str">
        <v/>
      </c>
    </row>
    <row r="19832">
      <c r="A19832" s="81" t="str">
        <v/>
      </c>
      <c r="B19832" s="81" t="str">
        <v/>
      </c>
      <c r="C19832" s="83">
        <f>IF($E19832="","",IFERROR(VLOOKUP(TRIM(E19832&amp;""),'Référentiel Articles'!$A$2:$F$634,2,FALSE),""))</f>
      </c>
      <c r="D19832" s="83">
        <f>IF($E19832="","",IFERROR(VLOOKUP(TRIM(E19832&amp;""),'Référentiel Articles'!$A$2:$F$634,3,FALSE),""))</f>
      </c>
      <c r="E19832" s="81" t="str">
        <v/>
      </c>
      <c r="F19832" s="83">
        <f>IF($E19832="","",IFERROR(VLOOKUP(TRIM(E19832&amp;""),'Référentiel Articles'!$A$2:$F$634,4,FALSE),""))</f>
      </c>
      <c r="G19832" s="84">
        <f>IF($E19832="","",IFERROR(VLOOKUP(TRIM(E19832&amp;""),'Référentiel Articles'!$A$2:$F$634,5,FALSE),""))</f>
      </c>
      <c r="H19832" s="85" t="str">
        <v/>
      </c>
      <c r="I19832" s="84">
        <f>IF($E19832="","",IFERROR(VLOOKUP(TRIM(E19832&amp;""),'Référentiel Articles'!$A$2:$F$634,6,FALSE),""))</f>
      </c>
      <c r="J19832" s="90">
        <f>IF(OR($E19832="",$H19832=""),"",$H19832*$I19832)</f>
      </c>
      <c r="K19832" s="87" t="str">
        <v/>
      </c>
    </row>
    <row r="19833">
      <c r="A19833" s="74" t="str">
        <v/>
      </c>
      <c r="B19833" s="74" t="str">
        <v/>
      </c>
      <c r="C19833" s="75">
        <f>IF($E19833="","",IFERROR(VLOOKUP(TRIM(E19833&amp;""),'Référentiel Articles'!$A$2:$F$634,2,FALSE),""))</f>
      </c>
      <c r="D19833" s="75">
        <f>IF($E19833="","",IFERROR(VLOOKUP(TRIM(E19833&amp;""),'Référentiel Articles'!$A$2:$F$634,3,FALSE),""))</f>
      </c>
      <c r="E19833" s="74" t="str">
        <v/>
      </c>
      <c r="F19833" s="75">
        <f>IF($E19833="","",IFERROR(VLOOKUP(TRIM(E19833&amp;""),'Référentiel Articles'!$A$2:$F$634,4,FALSE),""))</f>
      </c>
      <c r="G19833" s="76">
        <f>IF($E19833="","",IFERROR(VLOOKUP(TRIM(E19833&amp;""),'Référentiel Articles'!$A$2:$F$634,5,FALSE),""))</f>
      </c>
      <c r="H19833" s="77" t="str">
        <v/>
      </c>
      <c r="I19833" s="76">
        <f>IF($E19833="","",IFERROR(VLOOKUP(TRIM(E19833&amp;""),'Référentiel Articles'!$A$2:$F$634,6,FALSE),""))</f>
      </c>
      <c r="J19833" s="78">
        <f>IF(OR($E19833="",$H19833=""),"",$H19833*$I19833)</f>
      </c>
      <c r="K19833" s="79" t="str">
        <v/>
      </c>
    </row>
    <row r="19834">
      <c r="A19834" s="81" t="str">
        <v/>
      </c>
      <c r="B19834" s="81" t="str">
        <v/>
      </c>
      <c r="C19834" s="83">
        <f>IF($E19834="","",IFERROR(VLOOKUP(TRIM(E19834&amp;""),'Référentiel Articles'!$A$2:$F$634,2,FALSE),""))</f>
      </c>
      <c r="D19834" s="83">
        <f>IF($E19834="","",IFERROR(VLOOKUP(TRIM(E19834&amp;""),'Référentiel Articles'!$A$2:$F$634,3,FALSE),""))</f>
      </c>
      <c r="E19834" s="81" t="str">
        <v/>
      </c>
      <c r="F19834" s="83">
        <f>IF($E19834="","",IFERROR(VLOOKUP(TRIM(E19834&amp;""),'Référentiel Articles'!$A$2:$F$634,4,FALSE),""))</f>
      </c>
      <c r="G19834" s="84">
        <f>IF($E19834="","",IFERROR(VLOOKUP(TRIM(E19834&amp;""),'Référentiel Articles'!$A$2:$F$634,5,FALSE),""))</f>
      </c>
      <c r="H19834" s="85" t="str">
        <v/>
      </c>
      <c r="I19834" s="84">
        <f>IF($E19834="","",IFERROR(VLOOKUP(TRIM(E19834&amp;""),'Référentiel Articles'!$A$2:$F$634,6,FALSE),""))</f>
      </c>
      <c r="J19834" s="90">
        <f>IF(OR($E19834="",$H19834=""),"",$H19834*$I19834)</f>
      </c>
      <c r="K19834" s="87" t="str">
        <v/>
      </c>
    </row>
    <row r="19835">
      <c r="A19835" s="74" t="str">
        <v/>
      </c>
      <c r="B19835" s="74" t="str">
        <v/>
      </c>
      <c r="C19835" s="75">
        <f>IF($E19835="","",IFERROR(VLOOKUP(TRIM(E19835&amp;""),'Référentiel Articles'!$A$2:$F$634,2,FALSE),""))</f>
      </c>
      <c r="D19835" s="75">
        <f>IF($E19835="","",IFERROR(VLOOKUP(TRIM(E19835&amp;""),'Référentiel Articles'!$A$2:$F$634,3,FALSE),""))</f>
      </c>
      <c r="E19835" s="74" t="str">
        <v/>
      </c>
      <c r="F19835" s="75">
        <f>IF($E19835="","",IFERROR(VLOOKUP(TRIM(E19835&amp;""),'Référentiel Articles'!$A$2:$F$634,4,FALSE),""))</f>
      </c>
      <c r="G19835" s="76">
        <f>IF($E19835="","",IFERROR(VLOOKUP(TRIM(E19835&amp;""),'Référentiel Articles'!$A$2:$F$634,5,FALSE),""))</f>
      </c>
      <c r="H19835" s="77" t="str">
        <v/>
      </c>
      <c r="I19835" s="76">
        <f>IF($E19835="","",IFERROR(VLOOKUP(TRIM(E19835&amp;""),'Référentiel Articles'!$A$2:$F$634,6,FALSE),""))</f>
      </c>
      <c r="J19835" s="78">
        <f>IF(OR($E19835="",$H19835=""),"",$H19835*$I19835)</f>
      </c>
      <c r="K19835" s="79" t="str">
        <v/>
      </c>
    </row>
    <row r="19836">
      <c r="A19836" s="81" t="str">
        <v/>
      </c>
      <c r="B19836" s="81" t="str">
        <v/>
      </c>
      <c r="C19836" s="83">
        <f>IF($E19836="","",IFERROR(VLOOKUP(TRIM(E19836&amp;""),'Référentiel Articles'!$A$2:$F$634,2,FALSE),""))</f>
      </c>
      <c r="D19836" s="83">
        <f>IF($E19836="","",IFERROR(VLOOKUP(TRIM(E19836&amp;""),'Référentiel Articles'!$A$2:$F$634,3,FALSE),""))</f>
      </c>
      <c r="E19836" s="81" t="str">
        <v/>
      </c>
      <c r="F19836" s="83">
        <f>IF($E19836="","",IFERROR(VLOOKUP(TRIM(E19836&amp;""),'Référentiel Articles'!$A$2:$F$634,4,FALSE),""))</f>
      </c>
      <c r="G19836" s="84">
        <f>IF($E19836="","",IFERROR(VLOOKUP(TRIM(E19836&amp;""),'Référentiel Articles'!$A$2:$F$634,5,FALSE),""))</f>
      </c>
      <c r="H19836" s="85" t="str">
        <v/>
      </c>
      <c r="I19836" s="84">
        <f>IF($E19836="","",IFERROR(VLOOKUP(TRIM(E19836&amp;""),'Référentiel Articles'!$A$2:$F$634,6,FALSE),""))</f>
      </c>
      <c r="J19836" s="90">
        <f>IF(OR($E19836="",$H19836=""),"",$H19836*$I19836)</f>
      </c>
      <c r="K19836" s="87" t="str">
        <v/>
      </c>
    </row>
    <row r="19837">
      <c r="A19837" s="74" t="str">
        <v/>
      </c>
      <c r="B19837" s="74" t="str">
        <v/>
      </c>
      <c r="C19837" s="75">
        <f>IF($E19837="","",IFERROR(VLOOKUP(TRIM(E19837&amp;""),'Référentiel Articles'!$A$2:$F$634,2,FALSE),""))</f>
      </c>
      <c r="D19837" s="75">
        <f>IF($E19837="","",IFERROR(VLOOKUP(TRIM(E19837&amp;""),'Référentiel Articles'!$A$2:$F$634,3,FALSE),""))</f>
      </c>
      <c r="E19837" s="74" t="str">
        <v/>
      </c>
      <c r="F19837" s="75">
        <f>IF($E19837="","",IFERROR(VLOOKUP(TRIM(E19837&amp;""),'Référentiel Articles'!$A$2:$F$634,4,FALSE),""))</f>
      </c>
      <c r="G19837" s="76">
        <f>IF($E19837="","",IFERROR(VLOOKUP(TRIM(E19837&amp;""),'Référentiel Articles'!$A$2:$F$634,5,FALSE),""))</f>
      </c>
      <c r="H19837" s="77" t="str">
        <v/>
      </c>
      <c r="I19837" s="76">
        <f>IF($E19837="","",IFERROR(VLOOKUP(TRIM(E19837&amp;""),'Référentiel Articles'!$A$2:$F$634,6,FALSE),""))</f>
      </c>
      <c r="J19837" s="78">
        <f>IF(OR($E19837="",$H19837=""),"",$H19837*$I19837)</f>
      </c>
      <c r="K19837" s="79" t="str">
        <v/>
      </c>
    </row>
    <row r="19838">
      <c r="A19838" s="81" t="str">
        <v/>
      </c>
      <c r="B19838" s="81" t="str">
        <v/>
      </c>
      <c r="C19838" s="83">
        <f>IF($E19838="","",IFERROR(VLOOKUP(TRIM(E19838&amp;""),'Référentiel Articles'!$A$2:$F$634,2,FALSE),""))</f>
      </c>
      <c r="D19838" s="83">
        <f>IF($E19838="","",IFERROR(VLOOKUP(TRIM(E19838&amp;""),'Référentiel Articles'!$A$2:$F$634,3,FALSE),""))</f>
      </c>
      <c r="E19838" s="81" t="str">
        <v/>
      </c>
      <c r="F19838" s="83">
        <f>IF($E19838="","",IFERROR(VLOOKUP(TRIM(E19838&amp;""),'Référentiel Articles'!$A$2:$F$634,4,FALSE),""))</f>
      </c>
      <c r="G19838" s="84">
        <f>IF($E19838="","",IFERROR(VLOOKUP(TRIM(E19838&amp;""),'Référentiel Articles'!$A$2:$F$634,5,FALSE),""))</f>
      </c>
      <c r="H19838" s="85" t="str">
        <v/>
      </c>
      <c r="I19838" s="84">
        <f>IF($E19838="","",IFERROR(VLOOKUP(TRIM(E19838&amp;""),'Référentiel Articles'!$A$2:$F$634,6,FALSE),""))</f>
      </c>
      <c r="J19838" s="90">
        <f>IF(OR($E19838="",$H19838=""),"",$H19838*$I19838)</f>
      </c>
      <c r="K19838" s="87" t="str">
        <v/>
      </c>
    </row>
    <row r="19839">
      <c r="A19839" s="74" t="str">
        <v/>
      </c>
      <c r="B19839" s="74" t="str">
        <v/>
      </c>
      <c r="C19839" s="75">
        <f>IF($E19839="","",IFERROR(VLOOKUP(TRIM(E19839&amp;""),'Référentiel Articles'!$A$2:$F$634,2,FALSE),""))</f>
      </c>
      <c r="D19839" s="75">
        <f>IF($E19839="","",IFERROR(VLOOKUP(TRIM(E19839&amp;""),'Référentiel Articles'!$A$2:$F$634,3,FALSE),""))</f>
      </c>
      <c r="E19839" s="74" t="str">
        <v/>
      </c>
      <c r="F19839" s="75">
        <f>IF($E19839="","",IFERROR(VLOOKUP(TRIM(E19839&amp;""),'Référentiel Articles'!$A$2:$F$634,4,FALSE),""))</f>
      </c>
      <c r="G19839" s="76">
        <f>IF($E19839="","",IFERROR(VLOOKUP(TRIM(E19839&amp;""),'Référentiel Articles'!$A$2:$F$634,5,FALSE),""))</f>
      </c>
      <c r="H19839" s="77" t="str">
        <v/>
      </c>
      <c r="I19839" s="76">
        <f>IF($E19839="","",IFERROR(VLOOKUP(TRIM(E19839&amp;""),'Référentiel Articles'!$A$2:$F$634,6,FALSE),""))</f>
      </c>
      <c r="J19839" s="78">
        <f>IF(OR($E19839="",$H19839=""),"",$H19839*$I19839)</f>
      </c>
      <c r="K19839" s="79" t="str">
        <v/>
      </c>
    </row>
    <row r="19840">
      <c r="A19840" s="81" t="str">
        <v/>
      </c>
      <c r="B19840" s="81" t="str">
        <v/>
      </c>
      <c r="C19840" s="83">
        <f>IF($E19840="","",IFERROR(VLOOKUP(TRIM(E19840&amp;""),'Référentiel Articles'!$A$2:$F$634,2,FALSE),""))</f>
      </c>
      <c r="D19840" s="83">
        <f>IF($E19840="","",IFERROR(VLOOKUP(TRIM(E19840&amp;""),'Référentiel Articles'!$A$2:$F$634,3,FALSE),""))</f>
      </c>
      <c r="E19840" s="81" t="str">
        <v/>
      </c>
      <c r="F19840" s="83">
        <f>IF($E19840="","",IFERROR(VLOOKUP(TRIM(E19840&amp;""),'Référentiel Articles'!$A$2:$F$634,4,FALSE),""))</f>
      </c>
      <c r="G19840" s="84">
        <f>IF($E19840="","",IFERROR(VLOOKUP(TRIM(E19840&amp;""),'Référentiel Articles'!$A$2:$F$634,5,FALSE),""))</f>
      </c>
      <c r="H19840" s="85" t="str">
        <v/>
      </c>
      <c r="I19840" s="84">
        <f>IF($E19840="","",IFERROR(VLOOKUP(TRIM(E19840&amp;""),'Référentiel Articles'!$A$2:$F$634,6,FALSE),""))</f>
      </c>
      <c r="J19840" s="90">
        <f>IF(OR($E19840="",$H19840=""),"",$H19840*$I19840)</f>
      </c>
      <c r="K19840" s="87" t="str">
        <v/>
      </c>
    </row>
    <row r="19841">
      <c r="A19841" s="74" t="str">
        <v/>
      </c>
      <c r="B19841" s="74" t="str">
        <v/>
      </c>
      <c r="C19841" s="75">
        <f>IF($E19841="","",IFERROR(VLOOKUP(TRIM(E19841&amp;""),'Référentiel Articles'!$A$2:$F$634,2,FALSE),""))</f>
      </c>
      <c r="D19841" s="75">
        <f>IF($E19841="","",IFERROR(VLOOKUP(TRIM(E19841&amp;""),'Référentiel Articles'!$A$2:$F$634,3,FALSE),""))</f>
      </c>
      <c r="E19841" s="74" t="str">
        <v/>
      </c>
      <c r="F19841" s="75">
        <f>IF($E19841="","",IFERROR(VLOOKUP(TRIM(E19841&amp;""),'Référentiel Articles'!$A$2:$F$634,4,FALSE),""))</f>
      </c>
      <c r="G19841" s="76">
        <f>IF($E19841="","",IFERROR(VLOOKUP(TRIM(E19841&amp;""),'Référentiel Articles'!$A$2:$F$634,5,FALSE),""))</f>
      </c>
      <c r="H19841" s="77" t="str">
        <v/>
      </c>
      <c r="I19841" s="76">
        <f>IF($E19841="","",IFERROR(VLOOKUP(TRIM(E19841&amp;""),'Référentiel Articles'!$A$2:$F$634,6,FALSE),""))</f>
      </c>
      <c r="J19841" s="78">
        <f>IF(OR($E19841="",$H19841=""),"",$H19841*$I19841)</f>
      </c>
      <c r="K19841" s="79" t="str">
        <v/>
      </c>
    </row>
    <row r="19842">
      <c r="A19842" s="81" t="str">
        <v/>
      </c>
      <c r="B19842" s="81" t="str">
        <v/>
      </c>
      <c r="C19842" s="83">
        <f>IF($E19842="","",IFERROR(VLOOKUP(TRIM(E19842&amp;""),'Référentiel Articles'!$A$2:$F$634,2,FALSE),""))</f>
      </c>
      <c r="D19842" s="83">
        <f>IF($E19842="","",IFERROR(VLOOKUP(TRIM(E19842&amp;""),'Référentiel Articles'!$A$2:$F$634,3,FALSE),""))</f>
      </c>
      <c r="E19842" s="81" t="str">
        <v/>
      </c>
      <c r="F19842" s="83">
        <f>IF($E19842="","",IFERROR(VLOOKUP(TRIM(E19842&amp;""),'Référentiel Articles'!$A$2:$F$634,4,FALSE),""))</f>
      </c>
      <c r="G19842" s="84">
        <f>IF($E19842="","",IFERROR(VLOOKUP(TRIM(E19842&amp;""),'Référentiel Articles'!$A$2:$F$634,5,FALSE),""))</f>
      </c>
      <c r="H19842" s="85" t="str">
        <v/>
      </c>
      <c r="I19842" s="84">
        <f>IF($E19842="","",IFERROR(VLOOKUP(TRIM(E19842&amp;""),'Référentiel Articles'!$A$2:$F$634,6,FALSE),""))</f>
      </c>
      <c r="J19842" s="90">
        <f>IF(OR($E19842="",$H19842=""),"",$H19842*$I19842)</f>
      </c>
      <c r="K19842" s="87" t="str">
        <v/>
      </c>
    </row>
    <row r="19843">
      <c r="A19843" s="74" t="str">
        <v/>
      </c>
      <c r="B19843" s="74" t="str">
        <v/>
      </c>
      <c r="C19843" s="75">
        <f>IF($E19843="","",IFERROR(VLOOKUP(TRIM(E19843&amp;""),'Référentiel Articles'!$A$2:$F$634,2,FALSE),""))</f>
      </c>
      <c r="D19843" s="75">
        <f>IF($E19843="","",IFERROR(VLOOKUP(TRIM(E19843&amp;""),'Référentiel Articles'!$A$2:$F$634,3,FALSE),""))</f>
      </c>
      <c r="E19843" s="74" t="str">
        <v/>
      </c>
      <c r="F19843" s="75">
        <f>IF($E19843="","",IFERROR(VLOOKUP(TRIM(E19843&amp;""),'Référentiel Articles'!$A$2:$F$634,4,FALSE),""))</f>
      </c>
      <c r="G19843" s="76">
        <f>IF($E19843="","",IFERROR(VLOOKUP(TRIM(E19843&amp;""),'Référentiel Articles'!$A$2:$F$634,5,FALSE),""))</f>
      </c>
      <c r="H19843" s="77" t="str">
        <v/>
      </c>
      <c r="I19843" s="76">
        <f>IF($E19843="","",IFERROR(VLOOKUP(TRIM(E19843&amp;""),'Référentiel Articles'!$A$2:$F$634,6,FALSE),""))</f>
      </c>
      <c r="J19843" s="78">
        <f>IF(OR($E19843="",$H19843=""),"",$H19843*$I19843)</f>
      </c>
      <c r="K19843" s="79" t="str">
        <v/>
      </c>
    </row>
    <row r="19844">
      <c r="A19844" s="81" t="str">
        <v/>
      </c>
      <c r="B19844" s="81" t="str">
        <v/>
      </c>
      <c r="C19844" s="83">
        <f>IF($E19844="","",IFERROR(VLOOKUP(TRIM(E19844&amp;""),'Référentiel Articles'!$A$2:$F$634,2,FALSE),""))</f>
      </c>
      <c r="D19844" s="83">
        <f>IF($E19844="","",IFERROR(VLOOKUP(TRIM(E19844&amp;""),'Référentiel Articles'!$A$2:$F$634,3,FALSE),""))</f>
      </c>
      <c r="E19844" s="81" t="str">
        <v/>
      </c>
      <c r="F19844" s="83">
        <f>IF($E19844="","",IFERROR(VLOOKUP(TRIM(E19844&amp;""),'Référentiel Articles'!$A$2:$F$634,4,FALSE),""))</f>
      </c>
      <c r="G19844" s="84">
        <f>IF($E19844="","",IFERROR(VLOOKUP(TRIM(E19844&amp;""),'Référentiel Articles'!$A$2:$F$634,5,FALSE),""))</f>
      </c>
      <c r="H19844" s="85" t="str">
        <v/>
      </c>
      <c r="I19844" s="84">
        <f>IF($E19844="","",IFERROR(VLOOKUP(TRIM(E19844&amp;""),'Référentiel Articles'!$A$2:$F$634,6,FALSE),""))</f>
      </c>
      <c r="J19844" s="90">
        <f>IF(OR($E19844="",$H19844=""),"",$H19844*$I19844)</f>
      </c>
      <c r="K19844" s="87" t="str">
        <v/>
      </c>
    </row>
    <row r="19845">
      <c r="A19845" s="74" t="str">
        <v/>
      </c>
      <c r="B19845" s="74" t="str">
        <v/>
      </c>
      <c r="C19845" s="75">
        <f>IF($E19845="","",IFERROR(VLOOKUP(TRIM(E19845&amp;""),'Référentiel Articles'!$A$2:$F$634,2,FALSE),""))</f>
      </c>
      <c r="D19845" s="75">
        <f>IF($E19845="","",IFERROR(VLOOKUP(TRIM(E19845&amp;""),'Référentiel Articles'!$A$2:$F$634,3,FALSE),""))</f>
      </c>
      <c r="E19845" s="74" t="str">
        <v/>
      </c>
      <c r="F19845" s="75">
        <f>IF($E19845="","",IFERROR(VLOOKUP(TRIM(E19845&amp;""),'Référentiel Articles'!$A$2:$F$634,4,FALSE),""))</f>
      </c>
      <c r="G19845" s="76">
        <f>IF($E19845="","",IFERROR(VLOOKUP(TRIM(E19845&amp;""),'Référentiel Articles'!$A$2:$F$634,5,FALSE),""))</f>
      </c>
      <c r="H19845" s="77" t="str">
        <v/>
      </c>
      <c r="I19845" s="76">
        <f>IF($E19845="","",IFERROR(VLOOKUP(TRIM(E19845&amp;""),'Référentiel Articles'!$A$2:$F$634,6,FALSE),""))</f>
      </c>
      <c r="J19845" s="78">
        <f>IF(OR($E19845="",$H19845=""),"",$H19845*$I19845)</f>
      </c>
      <c r="K19845" s="79" t="str">
        <v/>
      </c>
    </row>
    <row r="19846">
      <c r="A19846" s="81" t="str">
        <v/>
      </c>
      <c r="B19846" s="81" t="str">
        <v/>
      </c>
      <c r="C19846" s="83">
        <f>IF($E19846="","",IFERROR(VLOOKUP(TRIM(E19846&amp;""),'Référentiel Articles'!$A$2:$F$634,2,FALSE),""))</f>
      </c>
      <c r="D19846" s="83">
        <f>IF($E19846="","",IFERROR(VLOOKUP(TRIM(E19846&amp;""),'Référentiel Articles'!$A$2:$F$634,3,FALSE),""))</f>
      </c>
      <c r="E19846" s="81" t="str">
        <v/>
      </c>
      <c r="F19846" s="83">
        <f>IF($E19846="","",IFERROR(VLOOKUP(TRIM(E19846&amp;""),'Référentiel Articles'!$A$2:$F$634,4,FALSE),""))</f>
      </c>
      <c r="G19846" s="84">
        <f>IF($E19846="","",IFERROR(VLOOKUP(TRIM(E19846&amp;""),'Référentiel Articles'!$A$2:$F$634,5,FALSE),""))</f>
      </c>
      <c r="H19846" s="85" t="str">
        <v/>
      </c>
      <c r="I19846" s="84">
        <f>IF($E19846="","",IFERROR(VLOOKUP(TRIM(E19846&amp;""),'Référentiel Articles'!$A$2:$F$634,6,FALSE),""))</f>
      </c>
      <c r="J19846" s="90">
        <f>IF(OR($E19846="",$H19846=""),"",$H19846*$I19846)</f>
      </c>
      <c r="K19846" s="87" t="str">
        <v/>
      </c>
    </row>
    <row r="19847">
      <c r="A19847" s="74" t="str">
        <v/>
      </c>
      <c r="B19847" s="74" t="str">
        <v/>
      </c>
      <c r="C19847" s="75">
        <f>IF($E19847="","",IFERROR(VLOOKUP(TRIM(E19847&amp;""),'Référentiel Articles'!$A$2:$F$634,2,FALSE),""))</f>
      </c>
      <c r="D19847" s="75">
        <f>IF($E19847="","",IFERROR(VLOOKUP(TRIM(E19847&amp;""),'Référentiel Articles'!$A$2:$F$634,3,FALSE),""))</f>
      </c>
      <c r="E19847" s="74" t="str">
        <v/>
      </c>
      <c r="F19847" s="75">
        <f>IF($E19847="","",IFERROR(VLOOKUP(TRIM(E19847&amp;""),'Référentiel Articles'!$A$2:$F$634,4,FALSE),""))</f>
      </c>
      <c r="G19847" s="76">
        <f>IF($E19847="","",IFERROR(VLOOKUP(TRIM(E19847&amp;""),'Référentiel Articles'!$A$2:$F$634,5,FALSE),""))</f>
      </c>
      <c r="H19847" s="77" t="str">
        <v/>
      </c>
      <c r="I19847" s="76">
        <f>IF($E19847="","",IFERROR(VLOOKUP(TRIM(E19847&amp;""),'Référentiel Articles'!$A$2:$F$634,6,FALSE),""))</f>
      </c>
      <c r="J19847" s="78">
        <f>IF(OR($E19847="",$H19847=""),"",$H19847*$I19847)</f>
      </c>
      <c r="K19847" s="79" t="str">
        <v/>
      </c>
    </row>
    <row r="19848">
      <c r="A19848" s="81" t="str">
        <v/>
      </c>
      <c r="B19848" s="81" t="str">
        <v/>
      </c>
      <c r="C19848" s="83">
        <f>IF($E19848="","",IFERROR(VLOOKUP(TRIM(E19848&amp;""),'Référentiel Articles'!$A$2:$F$634,2,FALSE),""))</f>
      </c>
      <c r="D19848" s="83">
        <f>IF($E19848="","",IFERROR(VLOOKUP(TRIM(E19848&amp;""),'Référentiel Articles'!$A$2:$F$634,3,FALSE),""))</f>
      </c>
      <c r="E19848" s="81" t="str">
        <v/>
      </c>
      <c r="F19848" s="83">
        <f>IF($E19848="","",IFERROR(VLOOKUP(TRIM(E19848&amp;""),'Référentiel Articles'!$A$2:$F$634,4,FALSE),""))</f>
      </c>
      <c r="G19848" s="84">
        <f>IF($E19848="","",IFERROR(VLOOKUP(TRIM(E19848&amp;""),'Référentiel Articles'!$A$2:$F$634,5,FALSE),""))</f>
      </c>
      <c r="H19848" s="85" t="str">
        <v/>
      </c>
      <c r="I19848" s="84">
        <f>IF($E19848="","",IFERROR(VLOOKUP(TRIM(E19848&amp;""),'Référentiel Articles'!$A$2:$F$634,6,FALSE),""))</f>
      </c>
      <c r="J19848" s="90">
        <f>IF(OR($E19848="",$H19848=""),"",$H19848*$I19848)</f>
      </c>
      <c r="K19848" s="87" t="str">
        <v/>
      </c>
    </row>
    <row r="19849">
      <c r="A19849" s="74" t="str">
        <v/>
      </c>
      <c r="B19849" s="74" t="str">
        <v/>
      </c>
      <c r="C19849" s="75">
        <f>IF($E19849="","",IFERROR(VLOOKUP(TRIM(E19849&amp;""),'Référentiel Articles'!$A$2:$F$634,2,FALSE),""))</f>
      </c>
      <c r="D19849" s="75">
        <f>IF($E19849="","",IFERROR(VLOOKUP(TRIM(E19849&amp;""),'Référentiel Articles'!$A$2:$F$634,3,FALSE),""))</f>
      </c>
      <c r="E19849" s="74" t="str">
        <v/>
      </c>
      <c r="F19849" s="75">
        <f>IF($E19849="","",IFERROR(VLOOKUP(TRIM(E19849&amp;""),'Référentiel Articles'!$A$2:$F$634,4,FALSE),""))</f>
      </c>
      <c r="G19849" s="76">
        <f>IF($E19849="","",IFERROR(VLOOKUP(TRIM(E19849&amp;""),'Référentiel Articles'!$A$2:$F$634,5,FALSE),""))</f>
      </c>
      <c r="H19849" s="77" t="str">
        <v/>
      </c>
      <c r="I19849" s="76">
        <f>IF($E19849="","",IFERROR(VLOOKUP(TRIM(E19849&amp;""),'Référentiel Articles'!$A$2:$F$634,6,FALSE),""))</f>
      </c>
      <c r="J19849" s="78">
        <f>IF(OR($E19849="",$H19849=""),"",$H19849*$I19849)</f>
      </c>
      <c r="K19849" s="79" t="str">
        <v/>
      </c>
    </row>
    <row r="19850">
      <c r="A19850" s="81" t="str">
        <v/>
      </c>
      <c r="B19850" s="81" t="str">
        <v/>
      </c>
      <c r="C19850" s="83">
        <f>IF($E19850="","",IFERROR(VLOOKUP(TRIM(E19850&amp;""),'Référentiel Articles'!$A$2:$F$634,2,FALSE),""))</f>
      </c>
      <c r="D19850" s="83">
        <f>IF($E19850="","",IFERROR(VLOOKUP(TRIM(E19850&amp;""),'Référentiel Articles'!$A$2:$F$634,3,FALSE),""))</f>
      </c>
      <c r="E19850" s="81" t="str">
        <v/>
      </c>
      <c r="F19850" s="83">
        <f>IF($E19850="","",IFERROR(VLOOKUP(TRIM(E19850&amp;""),'Référentiel Articles'!$A$2:$F$634,4,FALSE),""))</f>
      </c>
      <c r="G19850" s="84">
        <f>IF($E19850="","",IFERROR(VLOOKUP(TRIM(E19850&amp;""),'Référentiel Articles'!$A$2:$F$634,5,FALSE),""))</f>
      </c>
      <c r="H19850" s="85" t="str">
        <v/>
      </c>
      <c r="I19850" s="84">
        <f>IF($E19850="","",IFERROR(VLOOKUP(TRIM(E19850&amp;""),'Référentiel Articles'!$A$2:$F$634,6,FALSE),""))</f>
      </c>
      <c r="J19850" s="90">
        <f>IF(OR($E19850="",$H19850=""),"",$H19850*$I19850)</f>
      </c>
      <c r="K19850" s="87" t="str">
        <v/>
      </c>
    </row>
    <row r="19851">
      <c r="A19851" s="74" t="str">
        <v/>
      </c>
      <c r="B19851" s="74" t="str">
        <v/>
      </c>
      <c r="C19851" s="75">
        <f>IF($E19851="","",IFERROR(VLOOKUP(TRIM(E19851&amp;""),'Référentiel Articles'!$A$2:$F$634,2,FALSE),""))</f>
      </c>
      <c r="D19851" s="75">
        <f>IF($E19851="","",IFERROR(VLOOKUP(TRIM(E19851&amp;""),'Référentiel Articles'!$A$2:$F$634,3,FALSE),""))</f>
      </c>
      <c r="E19851" s="74" t="str">
        <v/>
      </c>
      <c r="F19851" s="75">
        <f>IF($E19851="","",IFERROR(VLOOKUP(TRIM(E19851&amp;""),'Référentiel Articles'!$A$2:$F$634,4,FALSE),""))</f>
      </c>
      <c r="G19851" s="76">
        <f>IF($E19851="","",IFERROR(VLOOKUP(TRIM(E19851&amp;""),'Référentiel Articles'!$A$2:$F$634,5,FALSE),""))</f>
      </c>
      <c r="H19851" s="77" t="str">
        <v/>
      </c>
      <c r="I19851" s="76">
        <f>IF($E19851="","",IFERROR(VLOOKUP(TRIM(E19851&amp;""),'Référentiel Articles'!$A$2:$F$634,6,FALSE),""))</f>
      </c>
      <c r="J19851" s="78">
        <f>IF(OR($E19851="",$H19851=""),"",$H19851*$I19851)</f>
      </c>
      <c r="K19851" s="79" t="str">
        <v/>
      </c>
    </row>
    <row r="19852">
      <c r="A19852" s="81" t="str">
        <v/>
      </c>
      <c r="B19852" s="81" t="str">
        <v/>
      </c>
      <c r="C19852" s="83">
        <f>IF($E19852="","",IFERROR(VLOOKUP(TRIM(E19852&amp;""),'Référentiel Articles'!$A$2:$F$634,2,FALSE),""))</f>
      </c>
      <c r="D19852" s="83">
        <f>IF($E19852="","",IFERROR(VLOOKUP(TRIM(E19852&amp;""),'Référentiel Articles'!$A$2:$F$634,3,FALSE),""))</f>
      </c>
      <c r="E19852" s="81" t="str">
        <v/>
      </c>
      <c r="F19852" s="83">
        <f>IF($E19852="","",IFERROR(VLOOKUP(TRIM(E19852&amp;""),'Référentiel Articles'!$A$2:$F$634,4,FALSE),""))</f>
      </c>
      <c r="G19852" s="84">
        <f>IF($E19852="","",IFERROR(VLOOKUP(TRIM(E19852&amp;""),'Référentiel Articles'!$A$2:$F$634,5,FALSE),""))</f>
      </c>
      <c r="H19852" s="85" t="str">
        <v/>
      </c>
      <c r="I19852" s="84">
        <f>IF($E19852="","",IFERROR(VLOOKUP(TRIM(E19852&amp;""),'Référentiel Articles'!$A$2:$F$634,6,FALSE),""))</f>
      </c>
      <c r="J19852" s="90">
        <f>IF(OR($E19852="",$H19852=""),"",$H19852*$I19852)</f>
      </c>
      <c r="K19852" s="87" t="str">
        <v/>
      </c>
    </row>
    <row r="19853">
      <c r="A19853" s="74" t="str">
        <v/>
      </c>
      <c r="B19853" s="74" t="str">
        <v/>
      </c>
      <c r="C19853" s="75">
        <f>IF($E19853="","",IFERROR(VLOOKUP(TRIM(E19853&amp;""),'Référentiel Articles'!$A$2:$F$634,2,FALSE),""))</f>
      </c>
      <c r="D19853" s="75">
        <f>IF($E19853="","",IFERROR(VLOOKUP(TRIM(E19853&amp;""),'Référentiel Articles'!$A$2:$F$634,3,FALSE),""))</f>
      </c>
      <c r="E19853" s="74" t="str">
        <v/>
      </c>
      <c r="F19853" s="75">
        <f>IF($E19853="","",IFERROR(VLOOKUP(TRIM(E19853&amp;""),'Référentiel Articles'!$A$2:$F$634,4,FALSE),""))</f>
      </c>
      <c r="G19853" s="76">
        <f>IF($E19853="","",IFERROR(VLOOKUP(TRIM(E19853&amp;""),'Référentiel Articles'!$A$2:$F$634,5,FALSE),""))</f>
      </c>
      <c r="H19853" s="77" t="str">
        <v/>
      </c>
      <c r="I19853" s="76">
        <f>IF($E19853="","",IFERROR(VLOOKUP(TRIM(E19853&amp;""),'Référentiel Articles'!$A$2:$F$634,6,FALSE),""))</f>
      </c>
      <c r="J19853" s="78">
        <f>IF(OR($E19853="",$H19853=""),"",$H19853*$I19853)</f>
      </c>
      <c r="K19853" s="79" t="str">
        <v/>
      </c>
    </row>
    <row r="19854">
      <c r="A19854" s="81" t="str">
        <v/>
      </c>
      <c r="B19854" s="81" t="str">
        <v/>
      </c>
      <c r="C19854" s="83">
        <f>IF($E19854="","",IFERROR(VLOOKUP(TRIM(E19854&amp;""),'Référentiel Articles'!$A$2:$F$634,2,FALSE),""))</f>
      </c>
      <c r="D19854" s="83">
        <f>IF($E19854="","",IFERROR(VLOOKUP(TRIM(E19854&amp;""),'Référentiel Articles'!$A$2:$F$634,3,FALSE),""))</f>
      </c>
      <c r="E19854" s="81" t="str">
        <v/>
      </c>
      <c r="F19854" s="83">
        <f>IF($E19854="","",IFERROR(VLOOKUP(TRIM(E19854&amp;""),'Référentiel Articles'!$A$2:$F$634,4,FALSE),""))</f>
      </c>
      <c r="G19854" s="84">
        <f>IF($E19854="","",IFERROR(VLOOKUP(TRIM(E19854&amp;""),'Référentiel Articles'!$A$2:$F$634,5,FALSE),""))</f>
      </c>
      <c r="H19854" s="85" t="str">
        <v/>
      </c>
      <c r="I19854" s="84">
        <f>IF($E19854="","",IFERROR(VLOOKUP(TRIM(E19854&amp;""),'Référentiel Articles'!$A$2:$F$634,6,FALSE),""))</f>
      </c>
      <c r="J19854" s="90">
        <f>IF(OR($E19854="",$H19854=""),"",$H19854*$I19854)</f>
      </c>
      <c r="K19854" s="87" t="str">
        <v/>
      </c>
    </row>
    <row r="19855">
      <c r="A19855" s="74" t="str">
        <v/>
      </c>
      <c r="B19855" s="74" t="str">
        <v/>
      </c>
      <c r="C19855" s="75">
        <f>IF($E19855="","",IFERROR(VLOOKUP(TRIM(E19855&amp;""),'Référentiel Articles'!$A$2:$F$634,2,FALSE),""))</f>
      </c>
      <c r="D19855" s="75">
        <f>IF($E19855="","",IFERROR(VLOOKUP(TRIM(E19855&amp;""),'Référentiel Articles'!$A$2:$F$634,3,FALSE),""))</f>
      </c>
      <c r="E19855" s="74" t="str">
        <v/>
      </c>
      <c r="F19855" s="75">
        <f>IF($E19855="","",IFERROR(VLOOKUP(TRIM(E19855&amp;""),'Référentiel Articles'!$A$2:$F$634,4,FALSE),""))</f>
      </c>
      <c r="G19855" s="76">
        <f>IF($E19855="","",IFERROR(VLOOKUP(TRIM(E19855&amp;""),'Référentiel Articles'!$A$2:$F$634,5,FALSE),""))</f>
      </c>
      <c r="H19855" s="77" t="str">
        <v/>
      </c>
      <c r="I19855" s="76">
        <f>IF($E19855="","",IFERROR(VLOOKUP(TRIM(E19855&amp;""),'Référentiel Articles'!$A$2:$F$634,6,FALSE),""))</f>
      </c>
      <c r="J19855" s="78">
        <f>IF(OR($E19855="",$H19855=""),"",$H19855*$I19855)</f>
      </c>
      <c r="K19855" s="79" t="str">
        <v/>
      </c>
    </row>
    <row r="19856">
      <c r="A19856" s="81" t="str">
        <v/>
      </c>
      <c r="B19856" s="81" t="str">
        <v/>
      </c>
      <c r="C19856" s="83">
        <f>IF($E19856="","",IFERROR(VLOOKUP(TRIM(E19856&amp;""),'Référentiel Articles'!$A$2:$F$634,2,FALSE),""))</f>
      </c>
      <c r="D19856" s="83">
        <f>IF($E19856="","",IFERROR(VLOOKUP(TRIM(E19856&amp;""),'Référentiel Articles'!$A$2:$F$634,3,FALSE),""))</f>
      </c>
      <c r="E19856" s="81" t="str">
        <v/>
      </c>
      <c r="F19856" s="83">
        <f>IF($E19856="","",IFERROR(VLOOKUP(TRIM(E19856&amp;""),'Référentiel Articles'!$A$2:$F$634,4,FALSE),""))</f>
      </c>
      <c r="G19856" s="84">
        <f>IF($E19856="","",IFERROR(VLOOKUP(TRIM(E19856&amp;""),'Référentiel Articles'!$A$2:$F$634,5,FALSE),""))</f>
      </c>
      <c r="H19856" s="85" t="str">
        <v/>
      </c>
      <c r="I19856" s="84">
        <f>IF($E19856="","",IFERROR(VLOOKUP(TRIM(E19856&amp;""),'Référentiel Articles'!$A$2:$F$634,6,FALSE),""))</f>
      </c>
      <c r="J19856" s="90">
        <f>IF(OR($E19856="",$H19856=""),"",$H19856*$I19856)</f>
      </c>
      <c r="K19856" s="87" t="str">
        <v/>
      </c>
    </row>
    <row r="19857">
      <c r="A19857" s="74" t="str">
        <v/>
      </c>
      <c r="B19857" s="74" t="str">
        <v/>
      </c>
      <c r="C19857" s="75">
        <f>IF($E19857="","",IFERROR(VLOOKUP(TRIM(E19857&amp;""),'Référentiel Articles'!$A$2:$F$634,2,FALSE),""))</f>
      </c>
      <c r="D19857" s="75">
        <f>IF($E19857="","",IFERROR(VLOOKUP(TRIM(E19857&amp;""),'Référentiel Articles'!$A$2:$F$634,3,FALSE),""))</f>
      </c>
      <c r="E19857" s="74" t="str">
        <v/>
      </c>
      <c r="F19857" s="75">
        <f>IF($E19857="","",IFERROR(VLOOKUP(TRIM(E19857&amp;""),'Référentiel Articles'!$A$2:$F$634,4,FALSE),""))</f>
      </c>
      <c r="G19857" s="76">
        <f>IF($E19857="","",IFERROR(VLOOKUP(TRIM(E19857&amp;""),'Référentiel Articles'!$A$2:$F$634,5,FALSE),""))</f>
      </c>
      <c r="H19857" s="77" t="str">
        <v/>
      </c>
      <c r="I19857" s="76">
        <f>IF($E19857="","",IFERROR(VLOOKUP(TRIM(E19857&amp;""),'Référentiel Articles'!$A$2:$F$634,6,FALSE),""))</f>
      </c>
      <c r="J19857" s="78">
        <f>IF(OR($E19857="",$H19857=""),"",$H19857*$I19857)</f>
      </c>
      <c r="K19857" s="79" t="str">
        <v/>
      </c>
    </row>
    <row r="19858">
      <c r="A19858" s="81" t="str">
        <v/>
      </c>
      <c r="B19858" s="81" t="str">
        <v/>
      </c>
      <c r="C19858" s="83">
        <f>IF($E19858="","",IFERROR(VLOOKUP(TRIM(E19858&amp;""),'Référentiel Articles'!$A$2:$F$634,2,FALSE),""))</f>
      </c>
      <c r="D19858" s="83">
        <f>IF($E19858="","",IFERROR(VLOOKUP(TRIM(E19858&amp;""),'Référentiel Articles'!$A$2:$F$634,3,FALSE),""))</f>
      </c>
      <c r="E19858" s="81" t="str">
        <v/>
      </c>
      <c r="F19858" s="83">
        <f>IF($E19858="","",IFERROR(VLOOKUP(TRIM(E19858&amp;""),'Référentiel Articles'!$A$2:$F$634,4,FALSE),""))</f>
      </c>
      <c r="G19858" s="84">
        <f>IF($E19858="","",IFERROR(VLOOKUP(TRIM(E19858&amp;""),'Référentiel Articles'!$A$2:$F$634,5,FALSE),""))</f>
      </c>
      <c r="H19858" s="85" t="str">
        <v/>
      </c>
      <c r="I19858" s="84">
        <f>IF($E19858="","",IFERROR(VLOOKUP(TRIM(E19858&amp;""),'Référentiel Articles'!$A$2:$F$634,6,FALSE),""))</f>
      </c>
      <c r="J19858" s="90">
        <f>IF(OR($E19858="",$H19858=""),"",$H19858*$I19858)</f>
      </c>
      <c r="K19858" s="87" t="str">
        <v/>
      </c>
    </row>
    <row r="19859">
      <c r="A19859" s="74" t="str">
        <v/>
      </c>
      <c r="B19859" s="74" t="str">
        <v/>
      </c>
      <c r="C19859" s="75">
        <f>IF($E19859="","",IFERROR(VLOOKUP(TRIM(E19859&amp;""),'Référentiel Articles'!$A$2:$F$634,2,FALSE),""))</f>
      </c>
      <c r="D19859" s="75">
        <f>IF($E19859="","",IFERROR(VLOOKUP(TRIM(E19859&amp;""),'Référentiel Articles'!$A$2:$F$634,3,FALSE),""))</f>
      </c>
      <c r="E19859" s="74" t="str">
        <v/>
      </c>
      <c r="F19859" s="75">
        <f>IF($E19859="","",IFERROR(VLOOKUP(TRIM(E19859&amp;""),'Référentiel Articles'!$A$2:$F$634,4,FALSE),""))</f>
      </c>
      <c r="G19859" s="76">
        <f>IF($E19859="","",IFERROR(VLOOKUP(TRIM(E19859&amp;""),'Référentiel Articles'!$A$2:$F$634,5,FALSE),""))</f>
      </c>
      <c r="H19859" s="77" t="str">
        <v/>
      </c>
      <c r="I19859" s="76">
        <f>IF($E19859="","",IFERROR(VLOOKUP(TRIM(E19859&amp;""),'Référentiel Articles'!$A$2:$F$634,6,FALSE),""))</f>
      </c>
      <c r="J19859" s="78">
        <f>IF(OR($E19859="",$H19859=""),"",$H19859*$I19859)</f>
      </c>
      <c r="K19859" s="79" t="str">
        <v/>
      </c>
    </row>
    <row r="19860">
      <c r="A19860" s="81" t="str">
        <v/>
      </c>
      <c r="B19860" s="81" t="str">
        <v/>
      </c>
      <c r="C19860" s="83">
        <f>IF($E19860="","",IFERROR(VLOOKUP(TRIM(E19860&amp;""),'Référentiel Articles'!$A$2:$F$634,2,FALSE),""))</f>
      </c>
      <c r="D19860" s="83">
        <f>IF($E19860="","",IFERROR(VLOOKUP(TRIM(E19860&amp;""),'Référentiel Articles'!$A$2:$F$634,3,FALSE),""))</f>
      </c>
      <c r="E19860" s="81" t="str">
        <v/>
      </c>
      <c r="F19860" s="83">
        <f>IF($E19860="","",IFERROR(VLOOKUP(TRIM(E19860&amp;""),'Référentiel Articles'!$A$2:$F$634,4,FALSE),""))</f>
      </c>
      <c r="G19860" s="84">
        <f>IF($E19860="","",IFERROR(VLOOKUP(TRIM(E19860&amp;""),'Référentiel Articles'!$A$2:$F$634,5,FALSE),""))</f>
      </c>
      <c r="H19860" s="85" t="str">
        <v/>
      </c>
      <c r="I19860" s="84">
        <f>IF($E19860="","",IFERROR(VLOOKUP(TRIM(E19860&amp;""),'Référentiel Articles'!$A$2:$F$634,6,FALSE),""))</f>
      </c>
      <c r="J19860" s="90">
        <f>IF(OR($E19860="",$H19860=""),"",$H19860*$I19860)</f>
      </c>
      <c r="K19860" s="87" t="str">
        <v/>
      </c>
    </row>
    <row r="19861">
      <c r="A19861" s="74" t="str">
        <v/>
      </c>
      <c r="B19861" s="74" t="str">
        <v/>
      </c>
      <c r="C19861" s="75">
        <f>IF($E19861="","",IFERROR(VLOOKUP(TRIM(E19861&amp;""),'Référentiel Articles'!$A$2:$F$634,2,FALSE),""))</f>
      </c>
      <c r="D19861" s="75">
        <f>IF($E19861="","",IFERROR(VLOOKUP(TRIM(E19861&amp;""),'Référentiel Articles'!$A$2:$F$634,3,FALSE),""))</f>
      </c>
      <c r="E19861" s="74" t="str">
        <v/>
      </c>
      <c r="F19861" s="75">
        <f>IF($E19861="","",IFERROR(VLOOKUP(TRIM(E19861&amp;""),'Référentiel Articles'!$A$2:$F$634,4,FALSE),""))</f>
      </c>
      <c r="G19861" s="76">
        <f>IF($E19861="","",IFERROR(VLOOKUP(TRIM(E19861&amp;""),'Référentiel Articles'!$A$2:$F$634,5,FALSE),""))</f>
      </c>
      <c r="H19861" s="77" t="str">
        <v/>
      </c>
      <c r="I19861" s="76">
        <f>IF($E19861="","",IFERROR(VLOOKUP(TRIM(E19861&amp;""),'Référentiel Articles'!$A$2:$F$634,6,FALSE),""))</f>
      </c>
      <c r="J19861" s="78">
        <f>IF(OR($E19861="",$H19861=""),"",$H19861*$I19861)</f>
      </c>
      <c r="K19861" s="79" t="str">
        <v/>
      </c>
    </row>
    <row r="19862">
      <c r="A19862" s="81" t="str">
        <v/>
      </c>
      <c r="B19862" s="81" t="str">
        <v/>
      </c>
      <c r="C19862" s="83">
        <f>IF($E19862="","",IFERROR(VLOOKUP(TRIM(E19862&amp;""),'Référentiel Articles'!$A$2:$F$634,2,FALSE),""))</f>
      </c>
      <c r="D19862" s="83">
        <f>IF($E19862="","",IFERROR(VLOOKUP(TRIM(E19862&amp;""),'Référentiel Articles'!$A$2:$F$634,3,FALSE),""))</f>
      </c>
      <c r="E19862" s="81" t="str">
        <v/>
      </c>
      <c r="F19862" s="83">
        <f>IF($E19862="","",IFERROR(VLOOKUP(TRIM(E19862&amp;""),'Référentiel Articles'!$A$2:$F$634,4,FALSE),""))</f>
      </c>
      <c r="G19862" s="84">
        <f>IF($E19862="","",IFERROR(VLOOKUP(TRIM(E19862&amp;""),'Référentiel Articles'!$A$2:$F$634,5,FALSE),""))</f>
      </c>
      <c r="H19862" s="85" t="str">
        <v/>
      </c>
      <c r="I19862" s="84">
        <f>IF($E19862="","",IFERROR(VLOOKUP(TRIM(E19862&amp;""),'Référentiel Articles'!$A$2:$F$634,6,FALSE),""))</f>
      </c>
      <c r="J19862" s="90">
        <f>IF(OR($E19862="",$H19862=""),"",$H19862*$I19862)</f>
      </c>
      <c r="K19862" s="87" t="str">
        <v/>
      </c>
    </row>
    <row r="19863">
      <c r="A19863" s="74" t="str">
        <v/>
      </c>
      <c r="B19863" s="74" t="str">
        <v/>
      </c>
      <c r="C19863" s="75">
        <f>IF($E19863="","",IFERROR(VLOOKUP(TRIM(E19863&amp;""),'Référentiel Articles'!$A$2:$F$634,2,FALSE),""))</f>
      </c>
      <c r="D19863" s="75">
        <f>IF($E19863="","",IFERROR(VLOOKUP(TRIM(E19863&amp;""),'Référentiel Articles'!$A$2:$F$634,3,FALSE),""))</f>
      </c>
      <c r="E19863" s="74" t="str">
        <v/>
      </c>
      <c r="F19863" s="75">
        <f>IF($E19863="","",IFERROR(VLOOKUP(TRIM(E19863&amp;""),'Référentiel Articles'!$A$2:$F$634,4,FALSE),""))</f>
      </c>
      <c r="G19863" s="76">
        <f>IF($E19863="","",IFERROR(VLOOKUP(TRIM(E19863&amp;""),'Référentiel Articles'!$A$2:$F$634,5,FALSE),""))</f>
      </c>
      <c r="H19863" s="77" t="str">
        <v/>
      </c>
      <c r="I19863" s="76">
        <f>IF($E19863="","",IFERROR(VLOOKUP(TRIM(E19863&amp;""),'Référentiel Articles'!$A$2:$F$634,6,FALSE),""))</f>
      </c>
      <c r="J19863" s="78">
        <f>IF(OR($E19863="",$H19863=""),"",$H19863*$I19863)</f>
      </c>
      <c r="K19863" s="79" t="str">
        <v/>
      </c>
    </row>
    <row r="19864">
      <c r="A19864" s="81" t="str">
        <v/>
      </c>
      <c r="B19864" s="81" t="str">
        <v/>
      </c>
      <c r="C19864" s="83">
        <f>IF($E19864="","",IFERROR(VLOOKUP(TRIM(E19864&amp;""),'Référentiel Articles'!$A$2:$F$634,2,FALSE),""))</f>
      </c>
      <c r="D19864" s="83">
        <f>IF($E19864="","",IFERROR(VLOOKUP(TRIM(E19864&amp;""),'Référentiel Articles'!$A$2:$F$634,3,FALSE),""))</f>
      </c>
      <c r="E19864" s="81" t="str">
        <v/>
      </c>
      <c r="F19864" s="83">
        <f>IF($E19864="","",IFERROR(VLOOKUP(TRIM(E19864&amp;""),'Référentiel Articles'!$A$2:$F$634,4,FALSE),""))</f>
      </c>
      <c r="G19864" s="84">
        <f>IF($E19864="","",IFERROR(VLOOKUP(TRIM(E19864&amp;""),'Référentiel Articles'!$A$2:$F$634,5,FALSE),""))</f>
      </c>
      <c r="H19864" s="85" t="str">
        <v/>
      </c>
      <c r="I19864" s="84">
        <f>IF($E19864="","",IFERROR(VLOOKUP(TRIM(E19864&amp;""),'Référentiel Articles'!$A$2:$F$634,6,FALSE),""))</f>
      </c>
      <c r="J19864" s="90">
        <f>IF(OR($E19864="",$H19864=""),"",$H19864*$I19864)</f>
      </c>
      <c r="K19864" s="87" t="str">
        <v/>
      </c>
    </row>
    <row r="19865">
      <c r="A19865" s="74" t="str">
        <v/>
      </c>
      <c r="B19865" s="74" t="str">
        <v/>
      </c>
      <c r="C19865" s="75">
        <f>IF($E19865="","",IFERROR(VLOOKUP(TRIM(E19865&amp;""),'Référentiel Articles'!$A$2:$F$634,2,FALSE),""))</f>
      </c>
      <c r="D19865" s="75">
        <f>IF($E19865="","",IFERROR(VLOOKUP(TRIM(E19865&amp;""),'Référentiel Articles'!$A$2:$F$634,3,FALSE),""))</f>
      </c>
      <c r="E19865" s="74" t="str">
        <v/>
      </c>
      <c r="F19865" s="75">
        <f>IF($E19865="","",IFERROR(VLOOKUP(TRIM(E19865&amp;""),'Référentiel Articles'!$A$2:$F$634,4,FALSE),""))</f>
      </c>
      <c r="G19865" s="76">
        <f>IF($E19865="","",IFERROR(VLOOKUP(TRIM(E19865&amp;""),'Référentiel Articles'!$A$2:$F$634,5,FALSE),""))</f>
      </c>
      <c r="H19865" s="77" t="str">
        <v/>
      </c>
      <c r="I19865" s="76">
        <f>IF($E19865="","",IFERROR(VLOOKUP(TRIM(E19865&amp;""),'Référentiel Articles'!$A$2:$F$634,6,FALSE),""))</f>
      </c>
      <c r="J19865" s="78">
        <f>IF(OR($E19865="",$H19865=""),"",$H19865*$I19865)</f>
      </c>
      <c r="K19865" s="79" t="str">
        <v/>
      </c>
    </row>
    <row r="19866">
      <c r="A19866" s="81" t="str">
        <v/>
      </c>
      <c r="B19866" s="81" t="str">
        <v/>
      </c>
      <c r="C19866" s="83">
        <f>IF($E19866="","",IFERROR(VLOOKUP(TRIM(E19866&amp;""),'Référentiel Articles'!$A$2:$F$634,2,FALSE),""))</f>
      </c>
      <c r="D19866" s="83">
        <f>IF($E19866="","",IFERROR(VLOOKUP(TRIM(E19866&amp;""),'Référentiel Articles'!$A$2:$F$634,3,FALSE),""))</f>
      </c>
      <c r="E19866" s="81" t="str">
        <v/>
      </c>
      <c r="F19866" s="83">
        <f>IF($E19866="","",IFERROR(VLOOKUP(TRIM(E19866&amp;""),'Référentiel Articles'!$A$2:$F$634,4,FALSE),""))</f>
      </c>
      <c r="G19866" s="84">
        <f>IF($E19866="","",IFERROR(VLOOKUP(TRIM(E19866&amp;""),'Référentiel Articles'!$A$2:$F$634,5,FALSE),""))</f>
      </c>
      <c r="H19866" s="85" t="str">
        <v/>
      </c>
      <c r="I19866" s="84">
        <f>IF($E19866="","",IFERROR(VLOOKUP(TRIM(E19866&amp;""),'Référentiel Articles'!$A$2:$F$634,6,FALSE),""))</f>
      </c>
      <c r="J19866" s="90">
        <f>IF(OR($E19866="",$H19866=""),"",$H19866*$I19866)</f>
      </c>
      <c r="K19866" s="87" t="str">
        <v/>
      </c>
    </row>
    <row r="19867">
      <c r="A19867" s="74" t="str">
        <v/>
      </c>
      <c r="B19867" s="74" t="str">
        <v/>
      </c>
      <c r="C19867" s="75">
        <f>IF($E19867="","",IFERROR(VLOOKUP(TRIM(E19867&amp;""),'Référentiel Articles'!$A$2:$F$634,2,FALSE),""))</f>
      </c>
      <c r="D19867" s="75">
        <f>IF($E19867="","",IFERROR(VLOOKUP(TRIM(E19867&amp;""),'Référentiel Articles'!$A$2:$F$634,3,FALSE),""))</f>
      </c>
      <c r="E19867" s="74" t="str">
        <v/>
      </c>
      <c r="F19867" s="75">
        <f>IF($E19867="","",IFERROR(VLOOKUP(TRIM(E19867&amp;""),'Référentiel Articles'!$A$2:$F$634,4,FALSE),""))</f>
      </c>
      <c r="G19867" s="76">
        <f>IF($E19867="","",IFERROR(VLOOKUP(TRIM(E19867&amp;""),'Référentiel Articles'!$A$2:$F$634,5,FALSE),""))</f>
      </c>
      <c r="H19867" s="77" t="str">
        <v/>
      </c>
      <c r="I19867" s="76">
        <f>IF($E19867="","",IFERROR(VLOOKUP(TRIM(E19867&amp;""),'Référentiel Articles'!$A$2:$F$634,6,FALSE),""))</f>
      </c>
      <c r="J19867" s="78">
        <f>IF(OR($E19867="",$H19867=""),"",$H19867*$I19867)</f>
      </c>
      <c r="K19867" s="79" t="str">
        <v/>
      </c>
    </row>
    <row r="19868">
      <c r="A19868" s="81" t="str">
        <v/>
      </c>
      <c r="B19868" s="81" t="str">
        <v/>
      </c>
      <c r="C19868" s="83">
        <f>IF($E19868="","",IFERROR(VLOOKUP(TRIM(E19868&amp;""),'Référentiel Articles'!$A$2:$F$634,2,FALSE),""))</f>
      </c>
      <c r="D19868" s="83">
        <f>IF($E19868="","",IFERROR(VLOOKUP(TRIM(E19868&amp;""),'Référentiel Articles'!$A$2:$F$634,3,FALSE),""))</f>
      </c>
      <c r="E19868" s="81" t="str">
        <v/>
      </c>
      <c r="F19868" s="83">
        <f>IF($E19868="","",IFERROR(VLOOKUP(TRIM(E19868&amp;""),'Référentiel Articles'!$A$2:$F$634,4,FALSE),""))</f>
      </c>
      <c r="G19868" s="84">
        <f>IF($E19868="","",IFERROR(VLOOKUP(TRIM(E19868&amp;""),'Référentiel Articles'!$A$2:$F$634,5,FALSE),""))</f>
      </c>
      <c r="H19868" s="85" t="str">
        <v/>
      </c>
      <c r="I19868" s="84">
        <f>IF($E19868="","",IFERROR(VLOOKUP(TRIM(E19868&amp;""),'Référentiel Articles'!$A$2:$F$634,6,FALSE),""))</f>
      </c>
      <c r="J19868" s="90">
        <f>IF(OR($E19868="",$H19868=""),"",$H19868*$I19868)</f>
      </c>
      <c r="K19868" s="87" t="str">
        <v/>
      </c>
    </row>
    <row r="19869">
      <c r="A19869" s="74" t="str">
        <v/>
      </c>
      <c r="B19869" s="74" t="str">
        <v/>
      </c>
      <c r="C19869" s="75">
        <f>IF($E19869="","",IFERROR(VLOOKUP(TRIM(E19869&amp;""),'Référentiel Articles'!$A$2:$F$634,2,FALSE),""))</f>
      </c>
      <c r="D19869" s="75">
        <f>IF($E19869="","",IFERROR(VLOOKUP(TRIM(E19869&amp;""),'Référentiel Articles'!$A$2:$F$634,3,FALSE),""))</f>
      </c>
      <c r="E19869" s="74" t="str">
        <v/>
      </c>
      <c r="F19869" s="75">
        <f>IF($E19869="","",IFERROR(VLOOKUP(TRIM(E19869&amp;""),'Référentiel Articles'!$A$2:$F$634,4,FALSE),""))</f>
      </c>
      <c r="G19869" s="76">
        <f>IF($E19869="","",IFERROR(VLOOKUP(TRIM(E19869&amp;""),'Référentiel Articles'!$A$2:$F$634,5,FALSE),""))</f>
      </c>
      <c r="H19869" s="77" t="str">
        <v/>
      </c>
      <c r="I19869" s="76">
        <f>IF($E19869="","",IFERROR(VLOOKUP(TRIM(E19869&amp;""),'Référentiel Articles'!$A$2:$F$634,6,FALSE),""))</f>
      </c>
      <c r="J19869" s="78">
        <f>IF(OR($E19869="",$H19869=""),"",$H19869*$I19869)</f>
      </c>
      <c r="K19869" s="79" t="str">
        <v/>
      </c>
    </row>
    <row r="19870">
      <c r="A19870" s="81" t="str">
        <v/>
      </c>
      <c r="B19870" s="81" t="str">
        <v/>
      </c>
      <c r="C19870" s="83">
        <f>IF($E19870="","",IFERROR(VLOOKUP(TRIM(E19870&amp;""),'Référentiel Articles'!$A$2:$F$634,2,FALSE),""))</f>
      </c>
      <c r="D19870" s="83">
        <f>IF($E19870="","",IFERROR(VLOOKUP(TRIM(E19870&amp;""),'Référentiel Articles'!$A$2:$F$634,3,FALSE),""))</f>
      </c>
      <c r="E19870" s="81" t="str">
        <v/>
      </c>
      <c r="F19870" s="83">
        <f>IF($E19870="","",IFERROR(VLOOKUP(TRIM(E19870&amp;""),'Référentiel Articles'!$A$2:$F$634,4,FALSE),""))</f>
      </c>
      <c r="G19870" s="84">
        <f>IF($E19870="","",IFERROR(VLOOKUP(TRIM(E19870&amp;""),'Référentiel Articles'!$A$2:$F$634,5,FALSE),""))</f>
      </c>
      <c r="H19870" s="85" t="str">
        <v/>
      </c>
      <c r="I19870" s="84">
        <f>IF($E19870="","",IFERROR(VLOOKUP(TRIM(E19870&amp;""),'Référentiel Articles'!$A$2:$F$634,6,FALSE),""))</f>
      </c>
      <c r="J19870" s="90">
        <f>IF(OR($E19870="",$H19870=""),"",$H19870*$I19870)</f>
      </c>
      <c r="K19870" s="87" t="str">
        <v/>
      </c>
    </row>
    <row r="19871">
      <c r="A19871" s="74" t="str">
        <v/>
      </c>
      <c r="B19871" s="74" t="str">
        <v/>
      </c>
      <c r="C19871" s="75">
        <f>IF($E19871="","",IFERROR(VLOOKUP(TRIM(E19871&amp;""),'Référentiel Articles'!$A$2:$F$634,2,FALSE),""))</f>
      </c>
      <c r="D19871" s="75">
        <f>IF($E19871="","",IFERROR(VLOOKUP(TRIM(E19871&amp;""),'Référentiel Articles'!$A$2:$F$634,3,FALSE),""))</f>
      </c>
      <c r="E19871" s="74" t="str">
        <v/>
      </c>
      <c r="F19871" s="75">
        <f>IF($E19871="","",IFERROR(VLOOKUP(TRIM(E19871&amp;""),'Référentiel Articles'!$A$2:$F$634,4,FALSE),""))</f>
      </c>
      <c r="G19871" s="76">
        <f>IF($E19871="","",IFERROR(VLOOKUP(TRIM(E19871&amp;""),'Référentiel Articles'!$A$2:$F$634,5,FALSE),""))</f>
      </c>
      <c r="H19871" s="77" t="str">
        <v/>
      </c>
      <c r="I19871" s="76">
        <f>IF($E19871="","",IFERROR(VLOOKUP(TRIM(E19871&amp;""),'Référentiel Articles'!$A$2:$F$634,6,FALSE),""))</f>
      </c>
      <c r="J19871" s="78">
        <f>IF(OR($E19871="",$H19871=""),"",$H19871*$I19871)</f>
      </c>
      <c r="K19871" s="79" t="str">
        <v/>
      </c>
    </row>
    <row r="19872">
      <c r="A19872" s="81" t="str">
        <v/>
      </c>
      <c r="B19872" s="81" t="str">
        <v/>
      </c>
      <c r="C19872" s="83">
        <f>IF($E19872="","",IFERROR(VLOOKUP(TRIM(E19872&amp;""),'Référentiel Articles'!$A$2:$F$634,2,FALSE),""))</f>
      </c>
      <c r="D19872" s="83">
        <f>IF($E19872="","",IFERROR(VLOOKUP(TRIM(E19872&amp;""),'Référentiel Articles'!$A$2:$F$634,3,FALSE),""))</f>
      </c>
      <c r="E19872" s="81" t="str">
        <v/>
      </c>
      <c r="F19872" s="83">
        <f>IF($E19872="","",IFERROR(VLOOKUP(TRIM(E19872&amp;""),'Référentiel Articles'!$A$2:$F$634,4,FALSE),""))</f>
      </c>
      <c r="G19872" s="84">
        <f>IF($E19872="","",IFERROR(VLOOKUP(TRIM(E19872&amp;""),'Référentiel Articles'!$A$2:$F$634,5,FALSE),""))</f>
      </c>
      <c r="H19872" s="85" t="str">
        <v/>
      </c>
      <c r="I19872" s="84">
        <f>IF($E19872="","",IFERROR(VLOOKUP(TRIM(E19872&amp;""),'Référentiel Articles'!$A$2:$F$634,6,FALSE),""))</f>
      </c>
      <c r="J19872" s="90">
        <f>IF(OR($E19872="",$H19872=""),"",$H19872*$I19872)</f>
      </c>
      <c r="K19872" s="87" t="str">
        <v/>
      </c>
    </row>
    <row r="19873">
      <c r="A19873" s="74" t="str">
        <v/>
      </c>
      <c r="B19873" s="74" t="str">
        <v/>
      </c>
      <c r="C19873" s="75">
        <f>IF($E19873="","",IFERROR(VLOOKUP(TRIM(E19873&amp;""),'Référentiel Articles'!$A$2:$F$634,2,FALSE),""))</f>
      </c>
      <c r="D19873" s="75">
        <f>IF($E19873="","",IFERROR(VLOOKUP(TRIM(E19873&amp;""),'Référentiel Articles'!$A$2:$F$634,3,FALSE),""))</f>
      </c>
      <c r="E19873" s="74" t="str">
        <v/>
      </c>
      <c r="F19873" s="75">
        <f>IF($E19873="","",IFERROR(VLOOKUP(TRIM(E19873&amp;""),'Référentiel Articles'!$A$2:$F$634,4,FALSE),""))</f>
      </c>
      <c r="G19873" s="76">
        <f>IF($E19873="","",IFERROR(VLOOKUP(TRIM(E19873&amp;""),'Référentiel Articles'!$A$2:$F$634,5,FALSE),""))</f>
      </c>
      <c r="H19873" s="77" t="str">
        <v/>
      </c>
      <c r="I19873" s="76">
        <f>IF($E19873="","",IFERROR(VLOOKUP(TRIM(E19873&amp;""),'Référentiel Articles'!$A$2:$F$634,6,FALSE),""))</f>
      </c>
      <c r="J19873" s="78">
        <f>IF(OR($E19873="",$H19873=""),"",$H19873*$I19873)</f>
      </c>
      <c r="K19873" s="79" t="str">
        <v/>
      </c>
    </row>
    <row r="19874">
      <c r="A19874" s="81" t="str">
        <v/>
      </c>
      <c r="B19874" s="81" t="str">
        <v/>
      </c>
      <c r="C19874" s="83">
        <f>IF($E19874="","",IFERROR(VLOOKUP(TRIM(E19874&amp;""),'Référentiel Articles'!$A$2:$F$634,2,FALSE),""))</f>
      </c>
      <c r="D19874" s="83">
        <f>IF($E19874="","",IFERROR(VLOOKUP(TRIM(E19874&amp;""),'Référentiel Articles'!$A$2:$F$634,3,FALSE),""))</f>
      </c>
      <c r="E19874" s="81" t="str">
        <v/>
      </c>
      <c r="F19874" s="83">
        <f>IF($E19874="","",IFERROR(VLOOKUP(TRIM(E19874&amp;""),'Référentiel Articles'!$A$2:$F$634,4,FALSE),""))</f>
      </c>
      <c r="G19874" s="84">
        <f>IF($E19874="","",IFERROR(VLOOKUP(TRIM(E19874&amp;""),'Référentiel Articles'!$A$2:$F$634,5,FALSE),""))</f>
      </c>
      <c r="H19874" s="85" t="str">
        <v/>
      </c>
      <c r="I19874" s="84">
        <f>IF($E19874="","",IFERROR(VLOOKUP(TRIM(E19874&amp;""),'Référentiel Articles'!$A$2:$F$634,6,FALSE),""))</f>
      </c>
      <c r="J19874" s="90">
        <f>IF(OR($E19874="",$H19874=""),"",$H19874*$I19874)</f>
      </c>
      <c r="K19874" s="87" t="str">
        <v/>
      </c>
    </row>
    <row r="19875">
      <c r="A19875" s="74" t="str">
        <v/>
      </c>
      <c r="B19875" s="74" t="str">
        <v/>
      </c>
      <c r="C19875" s="75">
        <f>IF($E19875="","",IFERROR(VLOOKUP(TRIM(E19875&amp;""),'Référentiel Articles'!$A$2:$F$634,2,FALSE),""))</f>
      </c>
      <c r="D19875" s="75">
        <f>IF($E19875="","",IFERROR(VLOOKUP(TRIM(E19875&amp;""),'Référentiel Articles'!$A$2:$F$634,3,FALSE),""))</f>
      </c>
      <c r="E19875" s="74" t="str">
        <v/>
      </c>
      <c r="F19875" s="75">
        <f>IF($E19875="","",IFERROR(VLOOKUP(TRIM(E19875&amp;""),'Référentiel Articles'!$A$2:$F$634,4,FALSE),""))</f>
      </c>
      <c r="G19875" s="76">
        <f>IF($E19875="","",IFERROR(VLOOKUP(TRIM(E19875&amp;""),'Référentiel Articles'!$A$2:$F$634,5,FALSE),""))</f>
      </c>
      <c r="H19875" s="77" t="str">
        <v/>
      </c>
      <c r="I19875" s="76">
        <f>IF($E19875="","",IFERROR(VLOOKUP(TRIM(E19875&amp;""),'Référentiel Articles'!$A$2:$F$634,6,FALSE),""))</f>
      </c>
      <c r="J19875" s="78">
        <f>IF(OR($E19875="",$H19875=""),"",$H19875*$I19875)</f>
      </c>
      <c r="K19875" s="79" t="str">
        <v/>
      </c>
    </row>
    <row r="19876">
      <c r="A19876" s="81" t="str">
        <v/>
      </c>
      <c r="B19876" s="81" t="str">
        <v/>
      </c>
      <c r="C19876" s="83">
        <f>IF($E19876="","",IFERROR(VLOOKUP(TRIM(E19876&amp;""),'Référentiel Articles'!$A$2:$F$634,2,FALSE),""))</f>
      </c>
      <c r="D19876" s="83">
        <f>IF($E19876="","",IFERROR(VLOOKUP(TRIM(E19876&amp;""),'Référentiel Articles'!$A$2:$F$634,3,FALSE),""))</f>
      </c>
      <c r="E19876" s="81" t="str">
        <v/>
      </c>
      <c r="F19876" s="83">
        <f>IF($E19876="","",IFERROR(VLOOKUP(TRIM(E19876&amp;""),'Référentiel Articles'!$A$2:$F$634,4,FALSE),""))</f>
      </c>
      <c r="G19876" s="84">
        <f>IF($E19876="","",IFERROR(VLOOKUP(TRIM(E19876&amp;""),'Référentiel Articles'!$A$2:$F$634,5,FALSE),""))</f>
      </c>
      <c r="H19876" s="85" t="str">
        <v/>
      </c>
      <c r="I19876" s="84">
        <f>IF($E19876="","",IFERROR(VLOOKUP(TRIM(E19876&amp;""),'Référentiel Articles'!$A$2:$F$634,6,FALSE),""))</f>
      </c>
      <c r="J19876" s="90">
        <f>IF(OR($E19876="",$H19876=""),"",$H19876*$I19876)</f>
      </c>
      <c r="K19876" s="87" t="str">
        <v/>
      </c>
    </row>
    <row r="19877">
      <c r="A19877" s="74" t="str">
        <v/>
      </c>
      <c r="B19877" s="74" t="str">
        <v/>
      </c>
      <c r="C19877" s="75">
        <f>IF($E19877="","",IFERROR(VLOOKUP(TRIM(E19877&amp;""),'Référentiel Articles'!$A$2:$F$634,2,FALSE),""))</f>
      </c>
      <c r="D19877" s="75">
        <f>IF($E19877="","",IFERROR(VLOOKUP(TRIM(E19877&amp;""),'Référentiel Articles'!$A$2:$F$634,3,FALSE),""))</f>
      </c>
      <c r="E19877" s="74" t="str">
        <v/>
      </c>
      <c r="F19877" s="75">
        <f>IF($E19877="","",IFERROR(VLOOKUP(TRIM(E19877&amp;""),'Référentiel Articles'!$A$2:$F$634,4,FALSE),""))</f>
      </c>
      <c r="G19877" s="76">
        <f>IF($E19877="","",IFERROR(VLOOKUP(TRIM(E19877&amp;""),'Référentiel Articles'!$A$2:$F$634,5,FALSE),""))</f>
      </c>
      <c r="H19877" s="77" t="str">
        <v/>
      </c>
      <c r="I19877" s="76">
        <f>IF($E19877="","",IFERROR(VLOOKUP(TRIM(E19877&amp;""),'Référentiel Articles'!$A$2:$F$634,6,FALSE),""))</f>
      </c>
      <c r="J19877" s="78">
        <f>IF(OR($E19877="",$H19877=""),"",$H19877*$I19877)</f>
      </c>
      <c r="K19877" s="79" t="str">
        <v/>
      </c>
    </row>
    <row r="19878">
      <c r="A19878" s="81" t="str">
        <v/>
      </c>
      <c r="B19878" s="81" t="str">
        <v/>
      </c>
      <c r="C19878" s="83">
        <f>IF($E19878="","",IFERROR(VLOOKUP(TRIM(E19878&amp;""),'Référentiel Articles'!$A$2:$F$634,2,FALSE),""))</f>
      </c>
      <c r="D19878" s="83">
        <f>IF($E19878="","",IFERROR(VLOOKUP(TRIM(E19878&amp;""),'Référentiel Articles'!$A$2:$F$634,3,FALSE),""))</f>
      </c>
      <c r="E19878" s="81" t="str">
        <v/>
      </c>
      <c r="F19878" s="83">
        <f>IF($E19878="","",IFERROR(VLOOKUP(TRIM(E19878&amp;""),'Référentiel Articles'!$A$2:$F$634,4,FALSE),""))</f>
      </c>
      <c r="G19878" s="84">
        <f>IF($E19878="","",IFERROR(VLOOKUP(TRIM(E19878&amp;""),'Référentiel Articles'!$A$2:$F$634,5,FALSE),""))</f>
      </c>
      <c r="H19878" s="85" t="str">
        <v/>
      </c>
      <c r="I19878" s="84">
        <f>IF($E19878="","",IFERROR(VLOOKUP(TRIM(E19878&amp;""),'Référentiel Articles'!$A$2:$F$634,6,FALSE),""))</f>
      </c>
      <c r="J19878" s="90">
        <f>IF(OR($E19878="",$H19878=""),"",$H19878*$I19878)</f>
      </c>
      <c r="K19878" s="87" t="str">
        <v/>
      </c>
    </row>
    <row r="19879">
      <c r="A19879" s="74" t="str">
        <v/>
      </c>
      <c r="B19879" s="74" t="str">
        <v/>
      </c>
      <c r="C19879" s="75">
        <f>IF($E19879="","",IFERROR(VLOOKUP(TRIM(E19879&amp;""),'Référentiel Articles'!$A$2:$F$634,2,FALSE),""))</f>
      </c>
      <c r="D19879" s="75">
        <f>IF($E19879="","",IFERROR(VLOOKUP(TRIM(E19879&amp;""),'Référentiel Articles'!$A$2:$F$634,3,FALSE),""))</f>
      </c>
      <c r="E19879" s="74" t="str">
        <v/>
      </c>
      <c r="F19879" s="75">
        <f>IF($E19879="","",IFERROR(VLOOKUP(TRIM(E19879&amp;""),'Référentiel Articles'!$A$2:$F$634,4,FALSE),""))</f>
      </c>
      <c r="G19879" s="76">
        <f>IF($E19879="","",IFERROR(VLOOKUP(TRIM(E19879&amp;""),'Référentiel Articles'!$A$2:$F$634,5,FALSE),""))</f>
      </c>
      <c r="H19879" s="77" t="str">
        <v/>
      </c>
      <c r="I19879" s="76">
        <f>IF($E19879="","",IFERROR(VLOOKUP(TRIM(E19879&amp;""),'Référentiel Articles'!$A$2:$F$634,6,FALSE),""))</f>
      </c>
      <c r="J19879" s="78">
        <f>IF(OR($E19879="",$H19879=""),"",$H19879*$I19879)</f>
      </c>
      <c r="K19879" s="79" t="str">
        <v/>
      </c>
    </row>
    <row r="19880">
      <c r="A19880" s="81" t="str">
        <v/>
      </c>
      <c r="B19880" s="81" t="str">
        <v/>
      </c>
      <c r="C19880" s="83">
        <f>IF($E19880="","",IFERROR(VLOOKUP(TRIM(E19880&amp;""),'Référentiel Articles'!$A$2:$F$634,2,FALSE),""))</f>
      </c>
      <c r="D19880" s="83">
        <f>IF($E19880="","",IFERROR(VLOOKUP(TRIM(E19880&amp;""),'Référentiel Articles'!$A$2:$F$634,3,FALSE),""))</f>
      </c>
      <c r="E19880" s="81" t="str">
        <v/>
      </c>
      <c r="F19880" s="83">
        <f>IF($E19880="","",IFERROR(VLOOKUP(TRIM(E19880&amp;""),'Référentiel Articles'!$A$2:$F$634,4,FALSE),""))</f>
      </c>
      <c r="G19880" s="84">
        <f>IF($E19880="","",IFERROR(VLOOKUP(TRIM(E19880&amp;""),'Référentiel Articles'!$A$2:$F$634,5,FALSE),""))</f>
      </c>
      <c r="H19880" s="85" t="str">
        <v/>
      </c>
      <c r="I19880" s="84">
        <f>IF($E19880="","",IFERROR(VLOOKUP(TRIM(E19880&amp;""),'Référentiel Articles'!$A$2:$F$634,6,FALSE),""))</f>
      </c>
      <c r="J19880" s="90">
        <f>IF(OR($E19880="",$H19880=""),"",$H19880*$I19880)</f>
      </c>
      <c r="K19880" s="87" t="str">
        <v/>
      </c>
    </row>
    <row r="19881">
      <c r="A19881" s="74" t="str">
        <v/>
      </c>
      <c r="B19881" s="74" t="str">
        <v/>
      </c>
      <c r="C19881" s="75">
        <f>IF($E19881="","",IFERROR(VLOOKUP(TRIM(E19881&amp;""),'Référentiel Articles'!$A$2:$F$634,2,FALSE),""))</f>
      </c>
      <c r="D19881" s="75">
        <f>IF($E19881="","",IFERROR(VLOOKUP(TRIM(E19881&amp;""),'Référentiel Articles'!$A$2:$F$634,3,FALSE),""))</f>
      </c>
      <c r="E19881" s="74" t="str">
        <v/>
      </c>
      <c r="F19881" s="75">
        <f>IF($E19881="","",IFERROR(VLOOKUP(TRIM(E19881&amp;""),'Référentiel Articles'!$A$2:$F$634,4,FALSE),""))</f>
      </c>
      <c r="G19881" s="76">
        <f>IF($E19881="","",IFERROR(VLOOKUP(TRIM(E19881&amp;""),'Référentiel Articles'!$A$2:$F$634,5,FALSE),""))</f>
      </c>
      <c r="H19881" s="77" t="str">
        <v/>
      </c>
      <c r="I19881" s="76">
        <f>IF($E19881="","",IFERROR(VLOOKUP(TRIM(E19881&amp;""),'Référentiel Articles'!$A$2:$F$634,6,FALSE),""))</f>
      </c>
      <c r="J19881" s="78">
        <f>IF(OR($E19881="",$H19881=""),"",$H19881*$I19881)</f>
      </c>
      <c r="K19881" s="79" t="str">
        <v/>
      </c>
    </row>
    <row r="19882">
      <c r="A19882" s="81" t="str">
        <v/>
      </c>
      <c r="B19882" s="81" t="str">
        <v/>
      </c>
      <c r="C19882" s="83">
        <f>IF($E19882="","",IFERROR(VLOOKUP(TRIM(E19882&amp;""),'Référentiel Articles'!$A$2:$F$634,2,FALSE),""))</f>
      </c>
      <c r="D19882" s="83">
        <f>IF($E19882="","",IFERROR(VLOOKUP(TRIM(E19882&amp;""),'Référentiel Articles'!$A$2:$F$634,3,FALSE),""))</f>
      </c>
      <c r="E19882" s="81" t="str">
        <v/>
      </c>
      <c r="F19882" s="83">
        <f>IF($E19882="","",IFERROR(VLOOKUP(TRIM(E19882&amp;""),'Référentiel Articles'!$A$2:$F$634,4,FALSE),""))</f>
      </c>
      <c r="G19882" s="84">
        <f>IF($E19882="","",IFERROR(VLOOKUP(TRIM(E19882&amp;""),'Référentiel Articles'!$A$2:$F$634,5,FALSE),""))</f>
      </c>
      <c r="H19882" s="85" t="str">
        <v/>
      </c>
      <c r="I19882" s="84">
        <f>IF($E19882="","",IFERROR(VLOOKUP(TRIM(E19882&amp;""),'Référentiel Articles'!$A$2:$F$634,6,FALSE),""))</f>
      </c>
      <c r="J19882" s="90">
        <f>IF(OR($E19882="",$H19882=""),"",$H19882*$I19882)</f>
      </c>
      <c r="K19882" s="87" t="str">
        <v/>
      </c>
    </row>
    <row r="19883">
      <c r="A19883" s="74" t="str">
        <v/>
      </c>
      <c r="B19883" s="74" t="str">
        <v/>
      </c>
      <c r="C19883" s="75">
        <f>IF($E19883="","",IFERROR(VLOOKUP(TRIM(E19883&amp;""),'Référentiel Articles'!$A$2:$F$634,2,FALSE),""))</f>
      </c>
      <c r="D19883" s="75">
        <f>IF($E19883="","",IFERROR(VLOOKUP(TRIM(E19883&amp;""),'Référentiel Articles'!$A$2:$F$634,3,FALSE),""))</f>
      </c>
      <c r="E19883" s="74" t="str">
        <v/>
      </c>
      <c r="F19883" s="75">
        <f>IF($E19883="","",IFERROR(VLOOKUP(TRIM(E19883&amp;""),'Référentiel Articles'!$A$2:$F$634,4,FALSE),""))</f>
      </c>
      <c r="G19883" s="76">
        <f>IF($E19883="","",IFERROR(VLOOKUP(TRIM(E19883&amp;""),'Référentiel Articles'!$A$2:$F$634,5,FALSE),""))</f>
      </c>
      <c r="H19883" s="77" t="str">
        <v/>
      </c>
      <c r="I19883" s="76">
        <f>IF($E19883="","",IFERROR(VLOOKUP(TRIM(E19883&amp;""),'Référentiel Articles'!$A$2:$F$634,6,FALSE),""))</f>
      </c>
      <c r="J19883" s="78">
        <f>IF(OR($E19883="",$H19883=""),"",$H19883*$I19883)</f>
      </c>
      <c r="K19883" s="79" t="str">
        <v/>
      </c>
    </row>
    <row r="19884">
      <c r="A19884" s="81" t="str">
        <v/>
      </c>
      <c r="B19884" s="81" t="str">
        <v/>
      </c>
      <c r="C19884" s="83">
        <f>IF($E19884="","",IFERROR(VLOOKUP(TRIM(E19884&amp;""),'Référentiel Articles'!$A$2:$F$634,2,FALSE),""))</f>
      </c>
      <c r="D19884" s="83">
        <f>IF($E19884="","",IFERROR(VLOOKUP(TRIM(E19884&amp;""),'Référentiel Articles'!$A$2:$F$634,3,FALSE),""))</f>
      </c>
      <c r="E19884" s="81" t="str">
        <v/>
      </c>
      <c r="F19884" s="83">
        <f>IF($E19884="","",IFERROR(VLOOKUP(TRIM(E19884&amp;""),'Référentiel Articles'!$A$2:$F$634,4,FALSE),""))</f>
      </c>
      <c r="G19884" s="84">
        <f>IF($E19884="","",IFERROR(VLOOKUP(TRIM(E19884&amp;""),'Référentiel Articles'!$A$2:$F$634,5,FALSE),""))</f>
      </c>
      <c r="H19884" s="85" t="str">
        <v/>
      </c>
      <c r="I19884" s="84">
        <f>IF($E19884="","",IFERROR(VLOOKUP(TRIM(E19884&amp;""),'Référentiel Articles'!$A$2:$F$634,6,FALSE),""))</f>
      </c>
      <c r="J19884" s="90">
        <f>IF(OR($E19884="",$H19884=""),"",$H19884*$I19884)</f>
      </c>
      <c r="K19884" s="87" t="str">
        <v/>
      </c>
    </row>
    <row r="19885">
      <c r="A19885" s="74" t="str">
        <v/>
      </c>
      <c r="B19885" s="74" t="str">
        <v/>
      </c>
      <c r="C19885" s="75">
        <f>IF($E19885="","",IFERROR(VLOOKUP(TRIM(E19885&amp;""),'Référentiel Articles'!$A$2:$F$634,2,FALSE),""))</f>
      </c>
      <c r="D19885" s="75">
        <f>IF($E19885="","",IFERROR(VLOOKUP(TRIM(E19885&amp;""),'Référentiel Articles'!$A$2:$F$634,3,FALSE),""))</f>
      </c>
      <c r="E19885" s="74" t="str">
        <v/>
      </c>
      <c r="F19885" s="75">
        <f>IF($E19885="","",IFERROR(VLOOKUP(TRIM(E19885&amp;""),'Référentiel Articles'!$A$2:$F$634,4,FALSE),""))</f>
      </c>
      <c r="G19885" s="76">
        <f>IF($E19885="","",IFERROR(VLOOKUP(TRIM(E19885&amp;""),'Référentiel Articles'!$A$2:$F$634,5,FALSE),""))</f>
      </c>
      <c r="H19885" s="77" t="str">
        <v/>
      </c>
      <c r="I19885" s="76">
        <f>IF($E19885="","",IFERROR(VLOOKUP(TRIM(E19885&amp;""),'Référentiel Articles'!$A$2:$F$634,6,FALSE),""))</f>
      </c>
      <c r="J19885" s="78">
        <f>IF(OR($E19885="",$H19885=""),"",$H19885*$I19885)</f>
      </c>
      <c r="K19885" s="79" t="str">
        <v/>
      </c>
    </row>
    <row r="19886">
      <c r="A19886" s="81" t="str">
        <v/>
      </c>
      <c r="B19886" s="81" t="str">
        <v/>
      </c>
      <c r="C19886" s="83">
        <f>IF($E19886="","",IFERROR(VLOOKUP(TRIM(E19886&amp;""),'Référentiel Articles'!$A$2:$F$634,2,FALSE),""))</f>
      </c>
      <c r="D19886" s="83">
        <f>IF($E19886="","",IFERROR(VLOOKUP(TRIM(E19886&amp;""),'Référentiel Articles'!$A$2:$F$634,3,FALSE),""))</f>
      </c>
      <c r="E19886" s="81" t="str">
        <v/>
      </c>
      <c r="F19886" s="83">
        <f>IF($E19886="","",IFERROR(VLOOKUP(TRIM(E19886&amp;""),'Référentiel Articles'!$A$2:$F$634,4,FALSE),""))</f>
      </c>
      <c r="G19886" s="84">
        <f>IF($E19886="","",IFERROR(VLOOKUP(TRIM(E19886&amp;""),'Référentiel Articles'!$A$2:$F$634,5,FALSE),""))</f>
      </c>
      <c r="H19886" s="85" t="str">
        <v/>
      </c>
      <c r="I19886" s="84">
        <f>IF($E19886="","",IFERROR(VLOOKUP(TRIM(E19886&amp;""),'Référentiel Articles'!$A$2:$F$634,6,FALSE),""))</f>
      </c>
      <c r="J19886" s="90">
        <f>IF(OR($E19886="",$H19886=""),"",$H19886*$I19886)</f>
      </c>
      <c r="K19886" s="87" t="str">
        <v/>
      </c>
    </row>
    <row r="19887">
      <c r="A19887" s="74" t="str">
        <v/>
      </c>
      <c r="B19887" s="74" t="str">
        <v/>
      </c>
      <c r="C19887" s="75">
        <f>IF($E19887="","",IFERROR(VLOOKUP(TRIM(E19887&amp;""),'Référentiel Articles'!$A$2:$F$634,2,FALSE),""))</f>
      </c>
      <c r="D19887" s="75">
        <f>IF($E19887="","",IFERROR(VLOOKUP(TRIM(E19887&amp;""),'Référentiel Articles'!$A$2:$F$634,3,FALSE),""))</f>
      </c>
      <c r="E19887" s="74" t="str">
        <v/>
      </c>
      <c r="F19887" s="75">
        <f>IF($E19887="","",IFERROR(VLOOKUP(TRIM(E19887&amp;""),'Référentiel Articles'!$A$2:$F$634,4,FALSE),""))</f>
      </c>
      <c r="G19887" s="76">
        <f>IF($E19887="","",IFERROR(VLOOKUP(TRIM(E19887&amp;""),'Référentiel Articles'!$A$2:$F$634,5,FALSE),""))</f>
      </c>
      <c r="H19887" s="77" t="str">
        <v/>
      </c>
      <c r="I19887" s="76">
        <f>IF($E19887="","",IFERROR(VLOOKUP(TRIM(E19887&amp;""),'Référentiel Articles'!$A$2:$F$634,6,FALSE),""))</f>
      </c>
      <c r="J19887" s="78">
        <f>IF(OR($E19887="",$H19887=""),"",$H19887*$I19887)</f>
      </c>
      <c r="K19887" s="79" t="str">
        <v/>
      </c>
    </row>
    <row r="19888">
      <c r="A19888" s="81" t="str">
        <v/>
      </c>
      <c r="B19888" s="81" t="str">
        <v/>
      </c>
      <c r="C19888" s="83">
        <f>IF($E19888="","",IFERROR(VLOOKUP(TRIM(E19888&amp;""),'Référentiel Articles'!$A$2:$F$634,2,FALSE),""))</f>
      </c>
      <c r="D19888" s="83">
        <f>IF($E19888="","",IFERROR(VLOOKUP(TRIM(E19888&amp;""),'Référentiel Articles'!$A$2:$F$634,3,FALSE),""))</f>
      </c>
      <c r="E19888" s="81" t="str">
        <v/>
      </c>
      <c r="F19888" s="83">
        <f>IF($E19888="","",IFERROR(VLOOKUP(TRIM(E19888&amp;""),'Référentiel Articles'!$A$2:$F$634,4,FALSE),""))</f>
      </c>
      <c r="G19888" s="84">
        <f>IF($E19888="","",IFERROR(VLOOKUP(TRIM(E19888&amp;""),'Référentiel Articles'!$A$2:$F$634,5,FALSE),""))</f>
      </c>
      <c r="H19888" s="85" t="str">
        <v/>
      </c>
      <c r="I19888" s="84">
        <f>IF($E19888="","",IFERROR(VLOOKUP(TRIM(E19888&amp;""),'Référentiel Articles'!$A$2:$F$634,6,FALSE),""))</f>
      </c>
      <c r="J19888" s="90">
        <f>IF(OR($E19888="",$H19888=""),"",$H19888*$I19888)</f>
      </c>
      <c r="K19888" s="87" t="str">
        <v/>
      </c>
    </row>
    <row r="19889">
      <c r="A19889" s="74" t="str">
        <v/>
      </c>
      <c r="B19889" s="74" t="str">
        <v/>
      </c>
      <c r="C19889" s="75">
        <f>IF($E19889="","",IFERROR(VLOOKUP(TRIM(E19889&amp;""),'Référentiel Articles'!$A$2:$F$634,2,FALSE),""))</f>
      </c>
      <c r="D19889" s="75">
        <f>IF($E19889="","",IFERROR(VLOOKUP(TRIM(E19889&amp;""),'Référentiel Articles'!$A$2:$F$634,3,FALSE),""))</f>
      </c>
      <c r="E19889" s="74" t="str">
        <v/>
      </c>
      <c r="F19889" s="75">
        <f>IF($E19889="","",IFERROR(VLOOKUP(TRIM(E19889&amp;""),'Référentiel Articles'!$A$2:$F$634,4,FALSE),""))</f>
      </c>
      <c r="G19889" s="76">
        <f>IF($E19889="","",IFERROR(VLOOKUP(TRIM(E19889&amp;""),'Référentiel Articles'!$A$2:$F$634,5,FALSE),""))</f>
      </c>
      <c r="H19889" s="77" t="str">
        <v/>
      </c>
      <c r="I19889" s="76">
        <f>IF($E19889="","",IFERROR(VLOOKUP(TRIM(E19889&amp;""),'Référentiel Articles'!$A$2:$F$634,6,FALSE),""))</f>
      </c>
      <c r="J19889" s="78">
        <f>IF(OR($E19889="",$H19889=""),"",$H19889*$I19889)</f>
      </c>
      <c r="K19889" s="79" t="str">
        <v/>
      </c>
    </row>
    <row r="19890">
      <c r="A19890" s="81" t="str">
        <v/>
      </c>
      <c r="B19890" s="81" t="str">
        <v/>
      </c>
      <c r="C19890" s="83">
        <f>IF($E19890="","",IFERROR(VLOOKUP(TRIM(E19890&amp;""),'Référentiel Articles'!$A$2:$F$634,2,FALSE),""))</f>
      </c>
      <c r="D19890" s="83">
        <f>IF($E19890="","",IFERROR(VLOOKUP(TRIM(E19890&amp;""),'Référentiel Articles'!$A$2:$F$634,3,FALSE),""))</f>
      </c>
      <c r="E19890" s="81" t="str">
        <v/>
      </c>
      <c r="F19890" s="83">
        <f>IF($E19890="","",IFERROR(VLOOKUP(TRIM(E19890&amp;""),'Référentiel Articles'!$A$2:$F$634,4,FALSE),""))</f>
      </c>
      <c r="G19890" s="84">
        <f>IF($E19890="","",IFERROR(VLOOKUP(TRIM(E19890&amp;""),'Référentiel Articles'!$A$2:$F$634,5,FALSE),""))</f>
      </c>
      <c r="H19890" s="85" t="str">
        <v/>
      </c>
      <c r="I19890" s="84">
        <f>IF($E19890="","",IFERROR(VLOOKUP(TRIM(E19890&amp;""),'Référentiel Articles'!$A$2:$F$634,6,FALSE),""))</f>
      </c>
      <c r="J19890" s="90">
        <f>IF(OR($E19890="",$H19890=""),"",$H19890*$I19890)</f>
      </c>
      <c r="K19890" s="87" t="str">
        <v/>
      </c>
    </row>
    <row r="19891">
      <c r="A19891" s="74" t="str">
        <v/>
      </c>
      <c r="B19891" s="74" t="str">
        <v/>
      </c>
      <c r="C19891" s="75">
        <f>IF($E19891="","",IFERROR(VLOOKUP(TRIM(E19891&amp;""),'Référentiel Articles'!$A$2:$F$634,2,FALSE),""))</f>
      </c>
      <c r="D19891" s="75">
        <f>IF($E19891="","",IFERROR(VLOOKUP(TRIM(E19891&amp;""),'Référentiel Articles'!$A$2:$F$634,3,FALSE),""))</f>
      </c>
      <c r="E19891" s="74" t="str">
        <v/>
      </c>
      <c r="F19891" s="75">
        <f>IF($E19891="","",IFERROR(VLOOKUP(TRIM(E19891&amp;""),'Référentiel Articles'!$A$2:$F$634,4,FALSE),""))</f>
      </c>
      <c r="G19891" s="76">
        <f>IF($E19891="","",IFERROR(VLOOKUP(TRIM(E19891&amp;""),'Référentiel Articles'!$A$2:$F$634,5,FALSE),""))</f>
      </c>
      <c r="H19891" s="77" t="str">
        <v/>
      </c>
      <c r="I19891" s="76">
        <f>IF($E19891="","",IFERROR(VLOOKUP(TRIM(E19891&amp;""),'Référentiel Articles'!$A$2:$F$634,6,FALSE),""))</f>
      </c>
      <c r="J19891" s="78">
        <f>IF(OR($E19891="",$H19891=""),"",$H19891*$I19891)</f>
      </c>
      <c r="K19891" s="79" t="str">
        <v/>
      </c>
    </row>
    <row r="19892">
      <c r="A19892" s="81" t="str">
        <v/>
      </c>
      <c r="B19892" s="81" t="str">
        <v/>
      </c>
      <c r="C19892" s="83">
        <f>IF($E19892="","",IFERROR(VLOOKUP(TRIM(E19892&amp;""),'Référentiel Articles'!$A$2:$F$634,2,FALSE),""))</f>
      </c>
      <c r="D19892" s="83">
        <f>IF($E19892="","",IFERROR(VLOOKUP(TRIM(E19892&amp;""),'Référentiel Articles'!$A$2:$F$634,3,FALSE),""))</f>
      </c>
      <c r="E19892" s="81" t="str">
        <v/>
      </c>
      <c r="F19892" s="83">
        <f>IF($E19892="","",IFERROR(VLOOKUP(TRIM(E19892&amp;""),'Référentiel Articles'!$A$2:$F$634,4,FALSE),""))</f>
      </c>
      <c r="G19892" s="84">
        <f>IF($E19892="","",IFERROR(VLOOKUP(TRIM(E19892&amp;""),'Référentiel Articles'!$A$2:$F$634,5,FALSE),""))</f>
      </c>
      <c r="H19892" s="85" t="str">
        <v/>
      </c>
      <c r="I19892" s="84">
        <f>IF($E19892="","",IFERROR(VLOOKUP(TRIM(E19892&amp;""),'Référentiel Articles'!$A$2:$F$634,6,FALSE),""))</f>
      </c>
      <c r="J19892" s="90">
        <f>IF(OR($E19892="",$H19892=""),"",$H19892*$I19892)</f>
      </c>
      <c r="K19892" s="87" t="str">
        <v/>
      </c>
    </row>
    <row r="19893">
      <c r="A19893" s="74" t="str">
        <v/>
      </c>
      <c r="B19893" s="74" t="str">
        <v/>
      </c>
      <c r="C19893" s="75">
        <f>IF($E19893="","",IFERROR(VLOOKUP(TRIM(E19893&amp;""),'Référentiel Articles'!$A$2:$F$634,2,FALSE),""))</f>
      </c>
      <c r="D19893" s="75">
        <f>IF($E19893="","",IFERROR(VLOOKUP(TRIM(E19893&amp;""),'Référentiel Articles'!$A$2:$F$634,3,FALSE),""))</f>
      </c>
      <c r="E19893" s="74" t="str">
        <v/>
      </c>
      <c r="F19893" s="75">
        <f>IF($E19893="","",IFERROR(VLOOKUP(TRIM(E19893&amp;""),'Référentiel Articles'!$A$2:$F$634,4,FALSE),""))</f>
      </c>
      <c r="G19893" s="76">
        <f>IF($E19893="","",IFERROR(VLOOKUP(TRIM(E19893&amp;""),'Référentiel Articles'!$A$2:$F$634,5,FALSE),""))</f>
      </c>
      <c r="H19893" s="77" t="str">
        <v/>
      </c>
      <c r="I19893" s="76">
        <f>IF($E19893="","",IFERROR(VLOOKUP(TRIM(E19893&amp;""),'Référentiel Articles'!$A$2:$F$634,6,FALSE),""))</f>
      </c>
      <c r="J19893" s="78">
        <f>IF(OR($E19893="",$H19893=""),"",$H19893*$I19893)</f>
      </c>
      <c r="K19893" s="79" t="str">
        <v/>
      </c>
    </row>
    <row r="19894">
      <c r="A19894" s="81" t="str">
        <v/>
      </c>
      <c r="B19894" s="81" t="str">
        <v/>
      </c>
      <c r="C19894" s="83">
        <f>IF($E19894="","",IFERROR(VLOOKUP(TRIM(E19894&amp;""),'Référentiel Articles'!$A$2:$F$634,2,FALSE),""))</f>
      </c>
      <c r="D19894" s="83">
        <f>IF($E19894="","",IFERROR(VLOOKUP(TRIM(E19894&amp;""),'Référentiel Articles'!$A$2:$F$634,3,FALSE),""))</f>
      </c>
      <c r="E19894" s="81" t="str">
        <v/>
      </c>
      <c r="F19894" s="83">
        <f>IF($E19894="","",IFERROR(VLOOKUP(TRIM(E19894&amp;""),'Référentiel Articles'!$A$2:$F$634,4,FALSE),""))</f>
      </c>
      <c r="G19894" s="84">
        <f>IF($E19894="","",IFERROR(VLOOKUP(TRIM(E19894&amp;""),'Référentiel Articles'!$A$2:$F$634,5,FALSE),""))</f>
      </c>
      <c r="H19894" s="85" t="str">
        <v/>
      </c>
      <c r="I19894" s="84">
        <f>IF($E19894="","",IFERROR(VLOOKUP(TRIM(E19894&amp;""),'Référentiel Articles'!$A$2:$F$634,6,FALSE),""))</f>
      </c>
      <c r="J19894" s="90">
        <f>IF(OR($E19894="",$H19894=""),"",$H19894*$I19894)</f>
      </c>
      <c r="K19894" s="87" t="str">
        <v/>
      </c>
    </row>
    <row r="19895">
      <c r="A19895" s="74" t="str">
        <v/>
      </c>
      <c r="B19895" s="74" t="str">
        <v/>
      </c>
      <c r="C19895" s="75">
        <f>IF($E19895="","",IFERROR(VLOOKUP(TRIM(E19895&amp;""),'Référentiel Articles'!$A$2:$F$634,2,FALSE),""))</f>
      </c>
      <c r="D19895" s="75">
        <f>IF($E19895="","",IFERROR(VLOOKUP(TRIM(E19895&amp;""),'Référentiel Articles'!$A$2:$F$634,3,FALSE),""))</f>
      </c>
      <c r="E19895" s="74" t="str">
        <v/>
      </c>
      <c r="F19895" s="75">
        <f>IF($E19895="","",IFERROR(VLOOKUP(TRIM(E19895&amp;""),'Référentiel Articles'!$A$2:$F$634,4,FALSE),""))</f>
      </c>
      <c r="G19895" s="76">
        <f>IF($E19895="","",IFERROR(VLOOKUP(TRIM(E19895&amp;""),'Référentiel Articles'!$A$2:$F$634,5,FALSE),""))</f>
      </c>
      <c r="H19895" s="77" t="str">
        <v/>
      </c>
      <c r="I19895" s="76">
        <f>IF($E19895="","",IFERROR(VLOOKUP(TRIM(E19895&amp;""),'Référentiel Articles'!$A$2:$F$634,6,FALSE),""))</f>
      </c>
      <c r="J19895" s="78">
        <f>IF(OR($E19895="",$H19895=""),"",$H19895*$I19895)</f>
      </c>
      <c r="K19895" s="79" t="str">
        <v/>
      </c>
    </row>
    <row r="19896">
      <c r="A19896" s="81" t="str">
        <v/>
      </c>
      <c r="B19896" s="81" t="str">
        <v/>
      </c>
      <c r="C19896" s="83">
        <f>IF($E19896="","",IFERROR(VLOOKUP(TRIM(E19896&amp;""),'Référentiel Articles'!$A$2:$F$634,2,FALSE),""))</f>
      </c>
      <c r="D19896" s="83">
        <f>IF($E19896="","",IFERROR(VLOOKUP(TRIM(E19896&amp;""),'Référentiel Articles'!$A$2:$F$634,3,FALSE),""))</f>
      </c>
      <c r="E19896" s="81" t="str">
        <v/>
      </c>
      <c r="F19896" s="83">
        <f>IF($E19896="","",IFERROR(VLOOKUP(TRIM(E19896&amp;""),'Référentiel Articles'!$A$2:$F$634,4,FALSE),""))</f>
      </c>
      <c r="G19896" s="84">
        <f>IF($E19896="","",IFERROR(VLOOKUP(TRIM(E19896&amp;""),'Référentiel Articles'!$A$2:$F$634,5,FALSE),""))</f>
      </c>
      <c r="H19896" s="85" t="str">
        <v/>
      </c>
      <c r="I19896" s="84">
        <f>IF($E19896="","",IFERROR(VLOOKUP(TRIM(E19896&amp;""),'Référentiel Articles'!$A$2:$F$634,6,FALSE),""))</f>
      </c>
      <c r="J19896" s="90">
        <f>IF(OR($E19896="",$H19896=""),"",$H19896*$I19896)</f>
      </c>
      <c r="K19896" s="87" t="str">
        <v/>
      </c>
    </row>
    <row r="19897">
      <c r="A19897" s="74" t="str">
        <v/>
      </c>
      <c r="B19897" s="74" t="str">
        <v/>
      </c>
      <c r="C19897" s="75">
        <f>IF($E19897="","",IFERROR(VLOOKUP(TRIM(E19897&amp;""),'Référentiel Articles'!$A$2:$F$634,2,FALSE),""))</f>
      </c>
      <c r="D19897" s="75">
        <f>IF($E19897="","",IFERROR(VLOOKUP(TRIM(E19897&amp;""),'Référentiel Articles'!$A$2:$F$634,3,FALSE),""))</f>
      </c>
      <c r="E19897" s="74" t="str">
        <v/>
      </c>
      <c r="F19897" s="75">
        <f>IF($E19897="","",IFERROR(VLOOKUP(TRIM(E19897&amp;""),'Référentiel Articles'!$A$2:$F$634,4,FALSE),""))</f>
      </c>
      <c r="G19897" s="76">
        <f>IF($E19897="","",IFERROR(VLOOKUP(TRIM(E19897&amp;""),'Référentiel Articles'!$A$2:$F$634,5,FALSE),""))</f>
      </c>
      <c r="H19897" s="77" t="str">
        <v/>
      </c>
      <c r="I19897" s="76">
        <f>IF($E19897="","",IFERROR(VLOOKUP(TRIM(E19897&amp;""),'Référentiel Articles'!$A$2:$F$634,6,FALSE),""))</f>
      </c>
      <c r="J19897" s="78">
        <f>IF(OR($E19897="",$H19897=""),"",$H19897*$I19897)</f>
      </c>
      <c r="K19897" s="79" t="str">
        <v/>
      </c>
    </row>
    <row r="19898">
      <c r="A19898" s="81" t="str">
        <v/>
      </c>
      <c r="B19898" s="81" t="str">
        <v/>
      </c>
      <c r="C19898" s="83">
        <f>IF($E19898="","",IFERROR(VLOOKUP(TRIM(E19898&amp;""),'Référentiel Articles'!$A$2:$F$634,2,FALSE),""))</f>
      </c>
      <c r="D19898" s="83">
        <f>IF($E19898="","",IFERROR(VLOOKUP(TRIM(E19898&amp;""),'Référentiel Articles'!$A$2:$F$634,3,FALSE),""))</f>
      </c>
      <c r="E19898" s="81" t="str">
        <v/>
      </c>
      <c r="F19898" s="83">
        <f>IF($E19898="","",IFERROR(VLOOKUP(TRIM(E19898&amp;""),'Référentiel Articles'!$A$2:$F$634,4,FALSE),""))</f>
      </c>
      <c r="G19898" s="84">
        <f>IF($E19898="","",IFERROR(VLOOKUP(TRIM(E19898&amp;""),'Référentiel Articles'!$A$2:$F$634,5,FALSE),""))</f>
      </c>
      <c r="H19898" s="85" t="str">
        <v/>
      </c>
      <c r="I19898" s="84">
        <f>IF($E19898="","",IFERROR(VLOOKUP(TRIM(E19898&amp;""),'Référentiel Articles'!$A$2:$F$634,6,FALSE),""))</f>
      </c>
      <c r="J19898" s="90">
        <f>IF(OR($E19898="",$H19898=""),"",$H19898*$I19898)</f>
      </c>
      <c r="K19898" s="87" t="str">
        <v/>
      </c>
    </row>
    <row r="19899">
      <c r="A19899" s="74" t="str">
        <v/>
      </c>
      <c r="B19899" s="74" t="str">
        <v/>
      </c>
      <c r="C19899" s="75">
        <f>IF($E19899="","",IFERROR(VLOOKUP(TRIM(E19899&amp;""),'Référentiel Articles'!$A$2:$F$634,2,FALSE),""))</f>
      </c>
      <c r="D19899" s="75">
        <f>IF($E19899="","",IFERROR(VLOOKUP(TRIM(E19899&amp;""),'Référentiel Articles'!$A$2:$F$634,3,FALSE),""))</f>
      </c>
      <c r="E19899" s="74" t="str">
        <v/>
      </c>
      <c r="F19899" s="75">
        <f>IF($E19899="","",IFERROR(VLOOKUP(TRIM(E19899&amp;""),'Référentiel Articles'!$A$2:$F$634,4,FALSE),""))</f>
      </c>
      <c r="G19899" s="76">
        <f>IF($E19899="","",IFERROR(VLOOKUP(TRIM(E19899&amp;""),'Référentiel Articles'!$A$2:$F$634,5,FALSE),""))</f>
      </c>
      <c r="H19899" s="77" t="str">
        <v/>
      </c>
      <c r="I19899" s="76">
        <f>IF($E19899="","",IFERROR(VLOOKUP(TRIM(E19899&amp;""),'Référentiel Articles'!$A$2:$F$634,6,FALSE),""))</f>
      </c>
      <c r="J19899" s="78">
        <f>IF(OR($E19899="",$H19899=""),"",$H19899*$I19899)</f>
      </c>
      <c r="K19899" s="79" t="str">
        <v/>
      </c>
    </row>
    <row r="19900">
      <c r="A19900" s="81" t="str">
        <v/>
      </c>
      <c r="B19900" s="81" t="str">
        <v/>
      </c>
      <c r="C19900" s="83">
        <f>IF($E19900="","",IFERROR(VLOOKUP(TRIM(E19900&amp;""),'Référentiel Articles'!$A$2:$F$634,2,FALSE),""))</f>
      </c>
      <c r="D19900" s="83">
        <f>IF($E19900="","",IFERROR(VLOOKUP(TRIM(E19900&amp;""),'Référentiel Articles'!$A$2:$F$634,3,FALSE),""))</f>
      </c>
      <c r="E19900" s="81" t="str">
        <v/>
      </c>
      <c r="F19900" s="83">
        <f>IF($E19900="","",IFERROR(VLOOKUP(TRIM(E19900&amp;""),'Référentiel Articles'!$A$2:$F$634,4,FALSE),""))</f>
      </c>
      <c r="G19900" s="84">
        <f>IF($E19900="","",IFERROR(VLOOKUP(TRIM(E19900&amp;""),'Référentiel Articles'!$A$2:$F$634,5,FALSE),""))</f>
      </c>
      <c r="H19900" s="85" t="str">
        <v/>
      </c>
      <c r="I19900" s="84">
        <f>IF($E19900="","",IFERROR(VLOOKUP(TRIM(E19900&amp;""),'Référentiel Articles'!$A$2:$F$634,6,FALSE),""))</f>
      </c>
      <c r="J19900" s="90">
        <f>IF(OR($E19900="",$H19900=""),"",$H19900*$I19900)</f>
      </c>
      <c r="K19900" s="87" t="str">
        <v/>
      </c>
    </row>
    <row r="19901">
      <c r="A19901" s="74" t="str">
        <v/>
      </c>
      <c r="B19901" s="74" t="str">
        <v/>
      </c>
      <c r="C19901" s="75">
        <f>IF($E19901="","",IFERROR(VLOOKUP(TRIM(E19901&amp;""),'Référentiel Articles'!$A$2:$F$634,2,FALSE),""))</f>
      </c>
      <c r="D19901" s="75">
        <f>IF($E19901="","",IFERROR(VLOOKUP(TRIM(E19901&amp;""),'Référentiel Articles'!$A$2:$F$634,3,FALSE),""))</f>
      </c>
      <c r="E19901" s="74" t="str">
        <v/>
      </c>
      <c r="F19901" s="75">
        <f>IF($E19901="","",IFERROR(VLOOKUP(TRIM(E19901&amp;""),'Référentiel Articles'!$A$2:$F$634,4,FALSE),""))</f>
      </c>
      <c r="G19901" s="76">
        <f>IF($E19901="","",IFERROR(VLOOKUP(TRIM(E19901&amp;""),'Référentiel Articles'!$A$2:$F$634,5,FALSE),""))</f>
      </c>
      <c r="H19901" s="77" t="str">
        <v/>
      </c>
      <c r="I19901" s="76">
        <f>IF($E19901="","",IFERROR(VLOOKUP(TRIM(E19901&amp;""),'Référentiel Articles'!$A$2:$F$634,6,FALSE),""))</f>
      </c>
      <c r="J19901" s="78">
        <f>IF(OR($E19901="",$H19901=""),"",$H19901*$I19901)</f>
      </c>
      <c r="K19901" s="79" t="str">
        <v/>
      </c>
    </row>
    <row r="19902">
      <c r="A19902" s="81" t="str">
        <v/>
      </c>
      <c r="B19902" s="81" t="str">
        <v/>
      </c>
      <c r="C19902" s="83">
        <f>IF($E19902="","",IFERROR(VLOOKUP(TRIM(E19902&amp;""),'Référentiel Articles'!$A$2:$F$634,2,FALSE),""))</f>
      </c>
      <c r="D19902" s="83">
        <f>IF($E19902="","",IFERROR(VLOOKUP(TRIM(E19902&amp;""),'Référentiel Articles'!$A$2:$F$634,3,FALSE),""))</f>
      </c>
      <c r="E19902" s="81" t="str">
        <v/>
      </c>
      <c r="F19902" s="83">
        <f>IF($E19902="","",IFERROR(VLOOKUP(TRIM(E19902&amp;""),'Référentiel Articles'!$A$2:$F$634,4,FALSE),""))</f>
      </c>
      <c r="G19902" s="84">
        <f>IF($E19902="","",IFERROR(VLOOKUP(TRIM(E19902&amp;""),'Référentiel Articles'!$A$2:$F$634,5,FALSE),""))</f>
      </c>
      <c r="H19902" s="85" t="str">
        <v/>
      </c>
      <c r="I19902" s="84">
        <f>IF($E19902="","",IFERROR(VLOOKUP(TRIM(E19902&amp;""),'Référentiel Articles'!$A$2:$F$634,6,FALSE),""))</f>
      </c>
      <c r="J19902" s="90">
        <f>IF(OR($E19902="",$H19902=""),"",$H19902*$I19902)</f>
      </c>
      <c r="K19902" s="87" t="str">
        <v/>
      </c>
    </row>
    <row r="19903">
      <c r="A19903" s="74" t="str">
        <v/>
      </c>
      <c r="B19903" s="74" t="str">
        <v/>
      </c>
      <c r="C19903" s="75">
        <f>IF($E19903="","",IFERROR(VLOOKUP(TRIM(E19903&amp;""),'Référentiel Articles'!$A$2:$F$634,2,FALSE),""))</f>
      </c>
      <c r="D19903" s="75">
        <f>IF($E19903="","",IFERROR(VLOOKUP(TRIM(E19903&amp;""),'Référentiel Articles'!$A$2:$F$634,3,FALSE),""))</f>
      </c>
      <c r="E19903" s="74" t="str">
        <v/>
      </c>
      <c r="F19903" s="75">
        <f>IF($E19903="","",IFERROR(VLOOKUP(TRIM(E19903&amp;""),'Référentiel Articles'!$A$2:$F$634,4,FALSE),""))</f>
      </c>
      <c r="G19903" s="76">
        <f>IF($E19903="","",IFERROR(VLOOKUP(TRIM(E19903&amp;""),'Référentiel Articles'!$A$2:$F$634,5,FALSE),""))</f>
      </c>
      <c r="H19903" s="77" t="str">
        <v/>
      </c>
      <c r="I19903" s="76">
        <f>IF($E19903="","",IFERROR(VLOOKUP(TRIM(E19903&amp;""),'Référentiel Articles'!$A$2:$F$634,6,FALSE),""))</f>
      </c>
      <c r="J19903" s="78">
        <f>IF(OR($E19903="",$H19903=""),"",$H19903*$I19903)</f>
      </c>
      <c r="K19903" s="79" t="str">
        <v/>
      </c>
    </row>
    <row r="19904">
      <c r="A19904" s="81" t="str">
        <v/>
      </c>
      <c r="B19904" s="81" t="str">
        <v/>
      </c>
      <c r="C19904" s="83">
        <f>IF($E19904="","",IFERROR(VLOOKUP(TRIM(E19904&amp;""),'Référentiel Articles'!$A$2:$F$634,2,FALSE),""))</f>
      </c>
      <c r="D19904" s="83">
        <f>IF($E19904="","",IFERROR(VLOOKUP(TRIM(E19904&amp;""),'Référentiel Articles'!$A$2:$F$634,3,FALSE),""))</f>
      </c>
      <c r="E19904" s="81" t="str">
        <v/>
      </c>
      <c r="F19904" s="83">
        <f>IF($E19904="","",IFERROR(VLOOKUP(TRIM(E19904&amp;""),'Référentiel Articles'!$A$2:$F$634,4,FALSE),""))</f>
      </c>
      <c r="G19904" s="84">
        <f>IF($E19904="","",IFERROR(VLOOKUP(TRIM(E19904&amp;""),'Référentiel Articles'!$A$2:$F$634,5,FALSE),""))</f>
      </c>
      <c r="H19904" s="85" t="str">
        <v/>
      </c>
      <c r="I19904" s="84">
        <f>IF($E19904="","",IFERROR(VLOOKUP(TRIM(E19904&amp;""),'Référentiel Articles'!$A$2:$F$634,6,FALSE),""))</f>
      </c>
      <c r="J19904" s="90">
        <f>IF(OR($E19904="",$H19904=""),"",$H19904*$I19904)</f>
      </c>
      <c r="K19904" s="87" t="str">
        <v/>
      </c>
    </row>
    <row r="19905">
      <c r="A19905" s="74" t="str">
        <v/>
      </c>
      <c r="B19905" s="74" t="str">
        <v/>
      </c>
      <c r="C19905" s="75">
        <f>IF($E19905="","",IFERROR(VLOOKUP(TRIM(E19905&amp;""),'Référentiel Articles'!$A$2:$F$634,2,FALSE),""))</f>
      </c>
      <c r="D19905" s="75">
        <f>IF($E19905="","",IFERROR(VLOOKUP(TRIM(E19905&amp;""),'Référentiel Articles'!$A$2:$F$634,3,FALSE),""))</f>
      </c>
      <c r="E19905" s="74" t="str">
        <v/>
      </c>
      <c r="F19905" s="75">
        <f>IF($E19905="","",IFERROR(VLOOKUP(TRIM(E19905&amp;""),'Référentiel Articles'!$A$2:$F$634,4,FALSE),""))</f>
      </c>
      <c r="G19905" s="76">
        <f>IF($E19905="","",IFERROR(VLOOKUP(TRIM(E19905&amp;""),'Référentiel Articles'!$A$2:$F$634,5,FALSE),""))</f>
      </c>
      <c r="H19905" s="77" t="str">
        <v/>
      </c>
      <c r="I19905" s="76">
        <f>IF($E19905="","",IFERROR(VLOOKUP(TRIM(E19905&amp;""),'Référentiel Articles'!$A$2:$F$634,6,FALSE),""))</f>
      </c>
      <c r="J19905" s="78">
        <f>IF(OR($E19905="",$H19905=""),"",$H19905*$I19905)</f>
      </c>
      <c r="K19905" s="79" t="str">
        <v/>
      </c>
    </row>
    <row r="19906">
      <c r="A19906" s="81" t="str">
        <v/>
      </c>
      <c r="B19906" s="81" t="str">
        <v/>
      </c>
      <c r="C19906" s="83">
        <f>IF($E19906="","",IFERROR(VLOOKUP(TRIM(E19906&amp;""),'Référentiel Articles'!$A$2:$F$634,2,FALSE),""))</f>
      </c>
      <c r="D19906" s="83">
        <f>IF($E19906="","",IFERROR(VLOOKUP(TRIM(E19906&amp;""),'Référentiel Articles'!$A$2:$F$634,3,FALSE),""))</f>
      </c>
      <c r="E19906" s="81" t="str">
        <v/>
      </c>
      <c r="F19906" s="83">
        <f>IF($E19906="","",IFERROR(VLOOKUP(TRIM(E19906&amp;""),'Référentiel Articles'!$A$2:$F$634,4,FALSE),""))</f>
      </c>
      <c r="G19906" s="84">
        <f>IF($E19906="","",IFERROR(VLOOKUP(TRIM(E19906&amp;""),'Référentiel Articles'!$A$2:$F$634,5,FALSE),""))</f>
      </c>
      <c r="H19906" s="85" t="str">
        <v/>
      </c>
      <c r="I19906" s="84">
        <f>IF($E19906="","",IFERROR(VLOOKUP(TRIM(E19906&amp;""),'Référentiel Articles'!$A$2:$F$634,6,FALSE),""))</f>
      </c>
      <c r="J19906" s="90">
        <f>IF(OR($E19906="",$H19906=""),"",$H19906*$I19906)</f>
      </c>
      <c r="K19906" s="87" t="str">
        <v/>
      </c>
    </row>
    <row r="19907">
      <c r="A19907" s="74" t="str">
        <v/>
      </c>
      <c r="B19907" s="74" t="str">
        <v/>
      </c>
      <c r="C19907" s="75">
        <f>IF($E19907="","",IFERROR(VLOOKUP(TRIM(E19907&amp;""),'Référentiel Articles'!$A$2:$F$634,2,FALSE),""))</f>
      </c>
      <c r="D19907" s="75">
        <f>IF($E19907="","",IFERROR(VLOOKUP(TRIM(E19907&amp;""),'Référentiel Articles'!$A$2:$F$634,3,FALSE),""))</f>
      </c>
      <c r="E19907" s="74" t="str">
        <v/>
      </c>
      <c r="F19907" s="75">
        <f>IF($E19907="","",IFERROR(VLOOKUP(TRIM(E19907&amp;""),'Référentiel Articles'!$A$2:$F$634,4,FALSE),""))</f>
      </c>
      <c r="G19907" s="76">
        <f>IF($E19907="","",IFERROR(VLOOKUP(TRIM(E19907&amp;""),'Référentiel Articles'!$A$2:$F$634,5,FALSE),""))</f>
      </c>
      <c r="H19907" s="77" t="str">
        <v/>
      </c>
      <c r="I19907" s="76">
        <f>IF($E19907="","",IFERROR(VLOOKUP(TRIM(E19907&amp;""),'Référentiel Articles'!$A$2:$F$634,6,FALSE),""))</f>
      </c>
      <c r="J19907" s="78">
        <f>IF(OR($E19907="",$H19907=""),"",$H19907*$I19907)</f>
      </c>
      <c r="K19907" s="79" t="str">
        <v/>
      </c>
    </row>
    <row r="19908">
      <c r="A19908" s="81" t="str">
        <v/>
      </c>
      <c r="B19908" s="81" t="str">
        <v/>
      </c>
      <c r="C19908" s="83">
        <f>IF($E19908="","",IFERROR(VLOOKUP(TRIM(E19908&amp;""),'Référentiel Articles'!$A$2:$F$634,2,FALSE),""))</f>
      </c>
      <c r="D19908" s="83">
        <f>IF($E19908="","",IFERROR(VLOOKUP(TRIM(E19908&amp;""),'Référentiel Articles'!$A$2:$F$634,3,FALSE),""))</f>
      </c>
      <c r="E19908" s="81" t="str">
        <v/>
      </c>
      <c r="F19908" s="83">
        <f>IF($E19908="","",IFERROR(VLOOKUP(TRIM(E19908&amp;""),'Référentiel Articles'!$A$2:$F$634,4,FALSE),""))</f>
      </c>
      <c r="G19908" s="84">
        <f>IF($E19908="","",IFERROR(VLOOKUP(TRIM(E19908&amp;""),'Référentiel Articles'!$A$2:$F$634,5,FALSE),""))</f>
      </c>
      <c r="H19908" s="85" t="str">
        <v/>
      </c>
      <c r="I19908" s="84">
        <f>IF($E19908="","",IFERROR(VLOOKUP(TRIM(E19908&amp;""),'Référentiel Articles'!$A$2:$F$634,6,FALSE),""))</f>
      </c>
      <c r="J19908" s="90">
        <f>IF(OR($E19908="",$H19908=""),"",$H19908*$I19908)</f>
      </c>
      <c r="K19908" s="87" t="str">
        <v/>
      </c>
    </row>
    <row r="19909">
      <c r="A19909" s="74" t="str">
        <v/>
      </c>
      <c r="B19909" s="74" t="str">
        <v/>
      </c>
      <c r="C19909" s="75">
        <f>IF($E19909="","",IFERROR(VLOOKUP(TRIM(E19909&amp;""),'Référentiel Articles'!$A$2:$F$634,2,FALSE),""))</f>
      </c>
      <c r="D19909" s="75">
        <f>IF($E19909="","",IFERROR(VLOOKUP(TRIM(E19909&amp;""),'Référentiel Articles'!$A$2:$F$634,3,FALSE),""))</f>
      </c>
      <c r="E19909" s="74" t="str">
        <v/>
      </c>
      <c r="F19909" s="75">
        <f>IF($E19909="","",IFERROR(VLOOKUP(TRIM(E19909&amp;""),'Référentiel Articles'!$A$2:$F$634,4,FALSE),""))</f>
      </c>
      <c r="G19909" s="76">
        <f>IF($E19909="","",IFERROR(VLOOKUP(TRIM(E19909&amp;""),'Référentiel Articles'!$A$2:$F$634,5,FALSE),""))</f>
      </c>
      <c r="H19909" s="77" t="str">
        <v/>
      </c>
      <c r="I19909" s="76">
        <f>IF($E19909="","",IFERROR(VLOOKUP(TRIM(E19909&amp;""),'Référentiel Articles'!$A$2:$F$634,6,FALSE),""))</f>
      </c>
      <c r="J19909" s="78">
        <f>IF(OR($E19909="",$H19909=""),"",$H19909*$I19909)</f>
      </c>
      <c r="K19909" s="79" t="str">
        <v/>
      </c>
    </row>
    <row r="19910">
      <c r="A19910" s="81" t="str">
        <v/>
      </c>
      <c r="B19910" s="81" t="str">
        <v/>
      </c>
      <c r="C19910" s="83">
        <f>IF($E19910="","",IFERROR(VLOOKUP(TRIM(E19910&amp;""),'Référentiel Articles'!$A$2:$F$634,2,FALSE),""))</f>
      </c>
      <c r="D19910" s="83">
        <f>IF($E19910="","",IFERROR(VLOOKUP(TRIM(E19910&amp;""),'Référentiel Articles'!$A$2:$F$634,3,FALSE),""))</f>
      </c>
      <c r="E19910" s="81" t="str">
        <v/>
      </c>
      <c r="F19910" s="83">
        <f>IF($E19910="","",IFERROR(VLOOKUP(TRIM(E19910&amp;""),'Référentiel Articles'!$A$2:$F$634,4,FALSE),""))</f>
      </c>
      <c r="G19910" s="84">
        <f>IF($E19910="","",IFERROR(VLOOKUP(TRIM(E19910&amp;""),'Référentiel Articles'!$A$2:$F$634,5,FALSE),""))</f>
      </c>
      <c r="H19910" s="85" t="str">
        <v/>
      </c>
      <c r="I19910" s="84">
        <f>IF($E19910="","",IFERROR(VLOOKUP(TRIM(E19910&amp;""),'Référentiel Articles'!$A$2:$F$634,6,FALSE),""))</f>
      </c>
      <c r="J19910" s="90">
        <f>IF(OR($E19910="",$H19910=""),"",$H19910*$I19910)</f>
      </c>
      <c r="K19910" s="87" t="str">
        <v/>
      </c>
    </row>
    <row r="19911">
      <c r="A19911" s="74" t="str">
        <v/>
      </c>
      <c r="B19911" s="74" t="str">
        <v/>
      </c>
      <c r="C19911" s="75">
        <f>IF($E19911="","",IFERROR(VLOOKUP(TRIM(E19911&amp;""),'Référentiel Articles'!$A$2:$F$634,2,FALSE),""))</f>
      </c>
      <c r="D19911" s="75">
        <f>IF($E19911="","",IFERROR(VLOOKUP(TRIM(E19911&amp;""),'Référentiel Articles'!$A$2:$F$634,3,FALSE),""))</f>
      </c>
      <c r="E19911" s="74" t="str">
        <v/>
      </c>
      <c r="F19911" s="75">
        <f>IF($E19911="","",IFERROR(VLOOKUP(TRIM(E19911&amp;""),'Référentiel Articles'!$A$2:$F$634,4,FALSE),""))</f>
      </c>
      <c r="G19911" s="76">
        <f>IF($E19911="","",IFERROR(VLOOKUP(TRIM(E19911&amp;""),'Référentiel Articles'!$A$2:$F$634,5,FALSE),""))</f>
      </c>
      <c r="H19911" s="77" t="str">
        <v/>
      </c>
      <c r="I19911" s="76">
        <f>IF($E19911="","",IFERROR(VLOOKUP(TRIM(E19911&amp;""),'Référentiel Articles'!$A$2:$F$634,6,FALSE),""))</f>
      </c>
      <c r="J19911" s="78">
        <f>IF(OR($E19911="",$H19911=""),"",$H19911*$I19911)</f>
      </c>
      <c r="K19911" s="79" t="str">
        <v/>
      </c>
    </row>
    <row r="19912">
      <c r="A19912" s="81" t="str">
        <v/>
      </c>
      <c r="B19912" s="81" t="str">
        <v/>
      </c>
      <c r="C19912" s="83">
        <f>IF($E19912="","",IFERROR(VLOOKUP(TRIM(E19912&amp;""),'Référentiel Articles'!$A$2:$F$634,2,FALSE),""))</f>
      </c>
      <c r="D19912" s="83">
        <f>IF($E19912="","",IFERROR(VLOOKUP(TRIM(E19912&amp;""),'Référentiel Articles'!$A$2:$F$634,3,FALSE),""))</f>
      </c>
      <c r="E19912" s="81" t="str">
        <v/>
      </c>
      <c r="F19912" s="83">
        <f>IF($E19912="","",IFERROR(VLOOKUP(TRIM(E19912&amp;""),'Référentiel Articles'!$A$2:$F$634,4,FALSE),""))</f>
      </c>
      <c r="G19912" s="84">
        <f>IF($E19912="","",IFERROR(VLOOKUP(TRIM(E19912&amp;""),'Référentiel Articles'!$A$2:$F$634,5,FALSE),""))</f>
      </c>
      <c r="H19912" s="85" t="str">
        <v/>
      </c>
      <c r="I19912" s="84">
        <f>IF($E19912="","",IFERROR(VLOOKUP(TRIM(E19912&amp;""),'Référentiel Articles'!$A$2:$F$634,6,FALSE),""))</f>
      </c>
      <c r="J19912" s="90">
        <f>IF(OR($E19912="",$H19912=""),"",$H19912*$I19912)</f>
      </c>
      <c r="K19912" s="87" t="str">
        <v/>
      </c>
    </row>
    <row r="19913">
      <c r="A19913" s="74" t="str">
        <v/>
      </c>
      <c r="B19913" s="74" t="str">
        <v/>
      </c>
      <c r="C19913" s="75">
        <f>IF($E19913="","",IFERROR(VLOOKUP(TRIM(E19913&amp;""),'Référentiel Articles'!$A$2:$F$634,2,FALSE),""))</f>
      </c>
      <c r="D19913" s="75">
        <f>IF($E19913="","",IFERROR(VLOOKUP(TRIM(E19913&amp;""),'Référentiel Articles'!$A$2:$F$634,3,FALSE),""))</f>
      </c>
      <c r="E19913" s="74" t="str">
        <v/>
      </c>
      <c r="F19913" s="75">
        <f>IF($E19913="","",IFERROR(VLOOKUP(TRIM(E19913&amp;""),'Référentiel Articles'!$A$2:$F$634,4,FALSE),""))</f>
      </c>
      <c r="G19913" s="76">
        <f>IF($E19913="","",IFERROR(VLOOKUP(TRIM(E19913&amp;""),'Référentiel Articles'!$A$2:$F$634,5,FALSE),""))</f>
      </c>
      <c r="H19913" s="77" t="str">
        <v/>
      </c>
      <c r="I19913" s="76">
        <f>IF($E19913="","",IFERROR(VLOOKUP(TRIM(E19913&amp;""),'Référentiel Articles'!$A$2:$F$634,6,FALSE),""))</f>
      </c>
      <c r="J19913" s="78">
        <f>IF(OR($E19913="",$H19913=""),"",$H19913*$I19913)</f>
      </c>
      <c r="K19913" s="79" t="str">
        <v/>
      </c>
    </row>
    <row r="19914">
      <c r="A19914" s="81" t="str">
        <v/>
      </c>
      <c r="B19914" s="81" t="str">
        <v/>
      </c>
      <c r="C19914" s="83">
        <f>IF($E19914="","",IFERROR(VLOOKUP(TRIM(E19914&amp;""),'Référentiel Articles'!$A$2:$F$634,2,FALSE),""))</f>
      </c>
      <c r="D19914" s="83">
        <f>IF($E19914="","",IFERROR(VLOOKUP(TRIM(E19914&amp;""),'Référentiel Articles'!$A$2:$F$634,3,FALSE),""))</f>
      </c>
      <c r="E19914" s="81" t="str">
        <v/>
      </c>
      <c r="F19914" s="83">
        <f>IF($E19914="","",IFERROR(VLOOKUP(TRIM(E19914&amp;""),'Référentiel Articles'!$A$2:$F$634,4,FALSE),""))</f>
      </c>
      <c r="G19914" s="84">
        <f>IF($E19914="","",IFERROR(VLOOKUP(TRIM(E19914&amp;""),'Référentiel Articles'!$A$2:$F$634,5,FALSE),""))</f>
      </c>
      <c r="H19914" s="85" t="str">
        <v/>
      </c>
      <c r="I19914" s="84">
        <f>IF($E19914="","",IFERROR(VLOOKUP(TRIM(E19914&amp;""),'Référentiel Articles'!$A$2:$F$634,6,FALSE),""))</f>
      </c>
      <c r="J19914" s="90">
        <f>IF(OR($E19914="",$H19914=""),"",$H19914*$I19914)</f>
      </c>
      <c r="K19914" s="87" t="str">
        <v/>
      </c>
    </row>
    <row r="19915">
      <c r="A19915" s="74" t="str">
        <v/>
      </c>
      <c r="B19915" s="74" t="str">
        <v/>
      </c>
      <c r="C19915" s="75">
        <f>IF($E19915="","",IFERROR(VLOOKUP(TRIM(E19915&amp;""),'Référentiel Articles'!$A$2:$F$634,2,FALSE),""))</f>
      </c>
      <c r="D19915" s="75">
        <f>IF($E19915="","",IFERROR(VLOOKUP(TRIM(E19915&amp;""),'Référentiel Articles'!$A$2:$F$634,3,FALSE),""))</f>
      </c>
      <c r="E19915" s="74" t="str">
        <v/>
      </c>
      <c r="F19915" s="75">
        <f>IF($E19915="","",IFERROR(VLOOKUP(TRIM(E19915&amp;""),'Référentiel Articles'!$A$2:$F$634,4,FALSE),""))</f>
      </c>
      <c r="G19915" s="76">
        <f>IF($E19915="","",IFERROR(VLOOKUP(TRIM(E19915&amp;""),'Référentiel Articles'!$A$2:$F$634,5,FALSE),""))</f>
      </c>
      <c r="H19915" s="77" t="str">
        <v/>
      </c>
      <c r="I19915" s="76">
        <f>IF($E19915="","",IFERROR(VLOOKUP(TRIM(E19915&amp;""),'Référentiel Articles'!$A$2:$F$634,6,FALSE),""))</f>
      </c>
      <c r="J19915" s="78">
        <f>IF(OR($E19915="",$H19915=""),"",$H19915*$I19915)</f>
      </c>
      <c r="K19915" s="79" t="str">
        <v/>
      </c>
    </row>
    <row r="19916">
      <c r="A19916" s="81" t="str">
        <v/>
      </c>
      <c r="B19916" s="81" t="str">
        <v/>
      </c>
      <c r="C19916" s="83">
        <f>IF($E19916="","",IFERROR(VLOOKUP(TRIM(E19916&amp;""),'Référentiel Articles'!$A$2:$F$634,2,FALSE),""))</f>
      </c>
      <c r="D19916" s="83">
        <f>IF($E19916="","",IFERROR(VLOOKUP(TRIM(E19916&amp;""),'Référentiel Articles'!$A$2:$F$634,3,FALSE),""))</f>
      </c>
      <c r="E19916" s="81" t="str">
        <v/>
      </c>
      <c r="F19916" s="83">
        <f>IF($E19916="","",IFERROR(VLOOKUP(TRIM(E19916&amp;""),'Référentiel Articles'!$A$2:$F$634,4,FALSE),""))</f>
      </c>
      <c r="G19916" s="84">
        <f>IF($E19916="","",IFERROR(VLOOKUP(TRIM(E19916&amp;""),'Référentiel Articles'!$A$2:$F$634,5,FALSE),""))</f>
      </c>
      <c r="H19916" s="85" t="str">
        <v/>
      </c>
      <c r="I19916" s="84">
        <f>IF($E19916="","",IFERROR(VLOOKUP(TRIM(E19916&amp;""),'Référentiel Articles'!$A$2:$F$634,6,FALSE),""))</f>
      </c>
      <c r="J19916" s="90">
        <f>IF(OR($E19916="",$H19916=""),"",$H19916*$I19916)</f>
      </c>
      <c r="K19916" s="87" t="str">
        <v/>
      </c>
    </row>
    <row r="19917">
      <c r="A19917" s="74" t="str">
        <v/>
      </c>
      <c r="B19917" s="74" t="str">
        <v/>
      </c>
      <c r="C19917" s="75">
        <f>IF($E19917="","",IFERROR(VLOOKUP(TRIM(E19917&amp;""),'Référentiel Articles'!$A$2:$F$634,2,FALSE),""))</f>
      </c>
      <c r="D19917" s="75">
        <f>IF($E19917="","",IFERROR(VLOOKUP(TRIM(E19917&amp;""),'Référentiel Articles'!$A$2:$F$634,3,FALSE),""))</f>
      </c>
      <c r="E19917" s="74" t="str">
        <v/>
      </c>
      <c r="F19917" s="75">
        <f>IF($E19917="","",IFERROR(VLOOKUP(TRIM(E19917&amp;""),'Référentiel Articles'!$A$2:$F$634,4,FALSE),""))</f>
      </c>
      <c r="G19917" s="76">
        <f>IF($E19917="","",IFERROR(VLOOKUP(TRIM(E19917&amp;""),'Référentiel Articles'!$A$2:$F$634,5,FALSE),""))</f>
      </c>
      <c r="H19917" s="77" t="str">
        <v/>
      </c>
      <c r="I19917" s="76">
        <f>IF($E19917="","",IFERROR(VLOOKUP(TRIM(E19917&amp;""),'Référentiel Articles'!$A$2:$F$634,6,FALSE),""))</f>
      </c>
      <c r="J19917" s="78">
        <f>IF(OR($E19917="",$H19917=""),"",$H19917*$I19917)</f>
      </c>
      <c r="K19917" s="79" t="str">
        <v/>
      </c>
    </row>
    <row r="19918">
      <c r="A19918" s="81" t="str">
        <v/>
      </c>
      <c r="B19918" s="81" t="str">
        <v/>
      </c>
      <c r="C19918" s="83">
        <f>IF($E19918="","",IFERROR(VLOOKUP(TRIM(E19918&amp;""),'Référentiel Articles'!$A$2:$F$634,2,FALSE),""))</f>
      </c>
      <c r="D19918" s="83">
        <f>IF($E19918="","",IFERROR(VLOOKUP(TRIM(E19918&amp;""),'Référentiel Articles'!$A$2:$F$634,3,FALSE),""))</f>
      </c>
      <c r="E19918" s="81" t="str">
        <v/>
      </c>
      <c r="F19918" s="83">
        <f>IF($E19918="","",IFERROR(VLOOKUP(TRIM(E19918&amp;""),'Référentiel Articles'!$A$2:$F$634,4,FALSE),""))</f>
      </c>
      <c r="G19918" s="84">
        <f>IF($E19918="","",IFERROR(VLOOKUP(TRIM(E19918&amp;""),'Référentiel Articles'!$A$2:$F$634,5,FALSE),""))</f>
      </c>
      <c r="H19918" s="85" t="str">
        <v/>
      </c>
      <c r="I19918" s="84">
        <f>IF($E19918="","",IFERROR(VLOOKUP(TRIM(E19918&amp;""),'Référentiel Articles'!$A$2:$F$634,6,FALSE),""))</f>
      </c>
      <c r="J19918" s="90">
        <f>IF(OR($E19918="",$H19918=""),"",$H19918*$I19918)</f>
      </c>
      <c r="K19918" s="87" t="str">
        <v/>
      </c>
    </row>
    <row r="19919">
      <c r="A19919" s="74" t="str">
        <v/>
      </c>
      <c r="B19919" s="74" t="str">
        <v/>
      </c>
      <c r="C19919" s="75">
        <f>IF($E19919="","",IFERROR(VLOOKUP(TRIM(E19919&amp;""),'Référentiel Articles'!$A$2:$F$634,2,FALSE),""))</f>
      </c>
      <c r="D19919" s="75">
        <f>IF($E19919="","",IFERROR(VLOOKUP(TRIM(E19919&amp;""),'Référentiel Articles'!$A$2:$F$634,3,FALSE),""))</f>
      </c>
      <c r="E19919" s="74" t="str">
        <v/>
      </c>
      <c r="F19919" s="75">
        <f>IF($E19919="","",IFERROR(VLOOKUP(TRIM(E19919&amp;""),'Référentiel Articles'!$A$2:$F$634,4,FALSE),""))</f>
      </c>
      <c r="G19919" s="76">
        <f>IF($E19919="","",IFERROR(VLOOKUP(TRIM(E19919&amp;""),'Référentiel Articles'!$A$2:$F$634,5,FALSE),""))</f>
      </c>
      <c r="H19919" s="77" t="str">
        <v/>
      </c>
      <c r="I19919" s="76">
        <f>IF($E19919="","",IFERROR(VLOOKUP(TRIM(E19919&amp;""),'Référentiel Articles'!$A$2:$F$634,6,FALSE),""))</f>
      </c>
      <c r="J19919" s="78">
        <f>IF(OR($E19919="",$H19919=""),"",$H19919*$I19919)</f>
      </c>
      <c r="K19919" s="79" t="str">
        <v/>
      </c>
    </row>
    <row r="19920">
      <c r="A19920" s="81" t="str">
        <v/>
      </c>
      <c r="B19920" s="81" t="str">
        <v/>
      </c>
      <c r="C19920" s="83">
        <f>IF($E19920="","",IFERROR(VLOOKUP(TRIM(E19920&amp;""),'Référentiel Articles'!$A$2:$F$634,2,FALSE),""))</f>
      </c>
      <c r="D19920" s="83">
        <f>IF($E19920="","",IFERROR(VLOOKUP(TRIM(E19920&amp;""),'Référentiel Articles'!$A$2:$F$634,3,FALSE),""))</f>
      </c>
      <c r="E19920" s="81" t="str">
        <v/>
      </c>
      <c r="F19920" s="83">
        <f>IF($E19920="","",IFERROR(VLOOKUP(TRIM(E19920&amp;""),'Référentiel Articles'!$A$2:$F$634,4,FALSE),""))</f>
      </c>
      <c r="G19920" s="84">
        <f>IF($E19920="","",IFERROR(VLOOKUP(TRIM(E19920&amp;""),'Référentiel Articles'!$A$2:$F$634,5,FALSE),""))</f>
      </c>
      <c r="H19920" s="85" t="str">
        <v/>
      </c>
      <c r="I19920" s="84">
        <f>IF($E19920="","",IFERROR(VLOOKUP(TRIM(E19920&amp;""),'Référentiel Articles'!$A$2:$F$634,6,FALSE),""))</f>
      </c>
      <c r="J19920" s="90">
        <f>IF(OR($E19920="",$H19920=""),"",$H19920*$I19920)</f>
      </c>
      <c r="K19920" s="87" t="str">
        <v/>
      </c>
    </row>
    <row r="19921">
      <c r="A19921" s="74" t="str">
        <v/>
      </c>
      <c r="B19921" s="74" t="str">
        <v/>
      </c>
      <c r="C19921" s="75">
        <f>IF($E19921="","",IFERROR(VLOOKUP(TRIM(E19921&amp;""),'Référentiel Articles'!$A$2:$F$634,2,FALSE),""))</f>
      </c>
      <c r="D19921" s="75">
        <f>IF($E19921="","",IFERROR(VLOOKUP(TRIM(E19921&amp;""),'Référentiel Articles'!$A$2:$F$634,3,FALSE),""))</f>
      </c>
      <c r="E19921" s="74" t="str">
        <v/>
      </c>
      <c r="F19921" s="75">
        <f>IF($E19921="","",IFERROR(VLOOKUP(TRIM(E19921&amp;""),'Référentiel Articles'!$A$2:$F$634,4,FALSE),""))</f>
      </c>
      <c r="G19921" s="76">
        <f>IF($E19921="","",IFERROR(VLOOKUP(TRIM(E19921&amp;""),'Référentiel Articles'!$A$2:$F$634,5,FALSE),""))</f>
      </c>
      <c r="H19921" s="77" t="str">
        <v/>
      </c>
      <c r="I19921" s="76">
        <f>IF($E19921="","",IFERROR(VLOOKUP(TRIM(E19921&amp;""),'Référentiel Articles'!$A$2:$F$634,6,FALSE),""))</f>
      </c>
      <c r="J19921" s="78">
        <f>IF(OR($E19921="",$H19921=""),"",$H19921*$I19921)</f>
      </c>
      <c r="K19921" s="79" t="str">
        <v/>
      </c>
    </row>
    <row r="19922">
      <c r="A19922" s="81" t="str">
        <v/>
      </c>
      <c r="B19922" s="81" t="str">
        <v/>
      </c>
      <c r="C19922" s="83">
        <f>IF($E19922="","",IFERROR(VLOOKUP(TRIM(E19922&amp;""),'Référentiel Articles'!$A$2:$F$634,2,FALSE),""))</f>
      </c>
      <c r="D19922" s="83">
        <f>IF($E19922="","",IFERROR(VLOOKUP(TRIM(E19922&amp;""),'Référentiel Articles'!$A$2:$F$634,3,FALSE),""))</f>
      </c>
      <c r="E19922" s="81" t="str">
        <v/>
      </c>
      <c r="F19922" s="83">
        <f>IF($E19922="","",IFERROR(VLOOKUP(TRIM(E19922&amp;""),'Référentiel Articles'!$A$2:$F$634,4,FALSE),""))</f>
      </c>
      <c r="G19922" s="84">
        <f>IF($E19922="","",IFERROR(VLOOKUP(TRIM(E19922&amp;""),'Référentiel Articles'!$A$2:$F$634,5,FALSE),""))</f>
      </c>
      <c r="H19922" s="85" t="str">
        <v/>
      </c>
      <c r="I19922" s="84">
        <f>IF($E19922="","",IFERROR(VLOOKUP(TRIM(E19922&amp;""),'Référentiel Articles'!$A$2:$F$634,6,FALSE),""))</f>
      </c>
      <c r="J19922" s="90">
        <f>IF(OR($E19922="",$H19922=""),"",$H19922*$I19922)</f>
      </c>
      <c r="K19922" s="87" t="str">
        <v/>
      </c>
    </row>
    <row r="19923">
      <c r="A19923" s="74" t="str">
        <v/>
      </c>
      <c r="B19923" s="74" t="str">
        <v/>
      </c>
      <c r="C19923" s="75">
        <f>IF($E19923="","",IFERROR(VLOOKUP(TRIM(E19923&amp;""),'Référentiel Articles'!$A$2:$F$634,2,FALSE),""))</f>
      </c>
      <c r="D19923" s="75">
        <f>IF($E19923="","",IFERROR(VLOOKUP(TRIM(E19923&amp;""),'Référentiel Articles'!$A$2:$F$634,3,FALSE),""))</f>
      </c>
      <c r="E19923" s="74" t="str">
        <v/>
      </c>
      <c r="F19923" s="75">
        <f>IF($E19923="","",IFERROR(VLOOKUP(TRIM(E19923&amp;""),'Référentiel Articles'!$A$2:$F$634,4,FALSE),""))</f>
      </c>
      <c r="G19923" s="76">
        <f>IF($E19923="","",IFERROR(VLOOKUP(TRIM(E19923&amp;""),'Référentiel Articles'!$A$2:$F$634,5,FALSE),""))</f>
      </c>
      <c r="H19923" s="77" t="str">
        <v/>
      </c>
      <c r="I19923" s="76">
        <f>IF($E19923="","",IFERROR(VLOOKUP(TRIM(E19923&amp;""),'Référentiel Articles'!$A$2:$F$634,6,FALSE),""))</f>
      </c>
      <c r="J19923" s="78">
        <f>IF(OR($E19923="",$H19923=""),"",$H19923*$I19923)</f>
      </c>
      <c r="K19923" s="79" t="str">
        <v/>
      </c>
    </row>
    <row r="19924">
      <c r="A19924" s="81" t="str">
        <v/>
      </c>
      <c r="B19924" s="81" t="str">
        <v/>
      </c>
      <c r="C19924" s="83">
        <f>IF($E19924="","",IFERROR(VLOOKUP(TRIM(E19924&amp;""),'Référentiel Articles'!$A$2:$F$634,2,FALSE),""))</f>
      </c>
      <c r="D19924" s="83">
        <f>IF($E19924="","",IFERROR(VLOOKUP(TRIM(E19924&amp;""),'Référentiel Articles'!$A$2:$F$634,3,FALSE),""))</f>
      </c>
      <c r="E19924" s="81" t="str">
        <v/>
      </c>
      <c r="F19924" s="83">
        <f>IF($E19924="","",IFERROR(VLOOKUP(TRIM(E19924&amp;""),'Référentiel Articles'!$A$2:$F$634,4,FALSE),""))</f>
      </c>
      <c r="G19924" s="84">
        <f>IF($E19924="","",IFERROR(VLOOKUP(TRIM(E19924&amp;""),'Référentiel Articles'!$A$2:$F$634,5,FALSE),""))</f>
      </c>
      <c r="H19924" s="85" t="str">
        <v/>
      </c>
      <c r="I19924" s="84">
        <f>IF($E19924="","",IFERROR(VLOOKUP(TRIM(E19924&amp;""),'Référentiel Articles'!$A$2:$F$634,6,FALSE),""))</f>
      </c>
      <c r="J19924" s="90">
        <f>IF(OR($E19924="",$H19924=""),"",$H19924*$I19924)</f>
      </c>
      <c r="K19924" s="87" t="str">
        <v/>
      </c>
    </row>
    <row r="19925">
      <c r="A19925" s="74" t="str">
        <v/>
      </c>
      <c r="B19925" s="74" t="str">
        <v/>
      </c>
      <c r="C19925" s="75">
        <f>IF($E19925="","",IFERROR(VLOOKUP(TRIM(E19925&amp;""),'Référentiel Articles'!$A$2:$F$634,2,FALSE),""))</f>
      </c>
      <c r="D19925" s="75">
        <f>IF($E19925="","",IFERROR(VLOOKUP(TRIM(E19925&amp;""),'Référentiel Articles'!$A$2:$F$634,3,FALSE),""))</f>
      </c>
      <c r="E19925" s="74" t="str">
        <v/>
      </c>
      <c r="F19925" s="75">
        <f>IF($E19925="","",IFERROR(VLOOKUP(TRIM(E19925&amp;""),'Référentiel Articles'!$A$2:$F$634,4,FALSE),""))</f>
      </c>
      <c r="G19925" s="76">
        <f>IF($E19925="","",IFERROR(VLOOKUP(TRIM(E19925&amp;""),'Référentiel Articles'!$A$2:$F$634,5,FALSE),""))</f>
      </c>
      <c r="H19925" s="77" t="str">
        <v/>
      </c>
      <c r="I19925" s="76">
        <f>IF($E19925="","",IFERROR(VLOOKUP(TRIM(E19925&amp;""),'Référentiel Articles'!$A$2:$F$634,6,FALSE),""))</f>
      </c>
      <c r="J19925" s="78">
        <f>IF(OR($E19925="",$H19925=""),"",$H19925*$I19925)</f>
      </c>
      <c r="K19925" s="79" t="str">
        <v/>
      </c>
    </row>
    <row r="19926">
      <c r="A19926" s="81" t="str">
        <v/>
      </c>
      <c r="B19926" s="81" t="str">
        <v/>
      </c>
      <c r="C19926" s="83">
        <f>IF($E19926="","",IFERROR(VLOOKUP(TRIM(E19926&amp;""),'Référentiel Articles'!$A$2:$F$634,2,FALSE),""))</f>
      </c>
      <c r="D19926" s="83">
        <f>IF($E19926="","",IFERROR(VLOOKUP(TRIM(E19926&amp;""),'Référentiel Articles'!$A$2:$F$634,3,FALSE),""))</f>
      </c>
      <c r="E19926" s="81" t="str">
        <v/>
      </c>
      <c r="F19926" s="83">
        <f>IF($E19926="","",IFERROR(VLOOKUP(TRIM(E19926&amp;""),'Référentiel Articles'!$A$2:$F$634,4,FALSE),""))</f>
      </c>
      <c r="G19926" s="84">
        <f>IF($E19926="","",IFERROR(VLOOKUP(TRIM(E19926&amp;""),'Référentiel Articles'!$A$2:$F$634,5,FALSE),""))</f>
      </c>
      <c r="H19926" s="85" t="str">
        <v/>
      </c>
      <c r="I19926" s="84">
        <f>IF($E19926="","",IFERROR(VLOOKUP(TRIM(E19926&amp;""),'Référentiel Articles'!$A$2:$F$634,6,FALSE),""))</f>
      </c>
      <c r="J19926" s="90">
        <f>IF(OR($E19926="",$H19926=""),"",$H19926*$I19926)</f>
      </c>
      <c r="K19926" s="87" t="str">
        <v/>
      </c>
    </row>
    <row r="19927">
      <c r="A19927" s="74" t="str">
        <v/>
      </c>
      <c r="B19927" s="74" t="str">
        <v/>
      </c>
      <c r="C19927" s="75">
        <f>IF($E19927="","",IFERROR(VLOOKUP(TRIM(E19927&amp;""),'Référentiel Articles'!$A$2:$F$634,2,FALSE),""))</f>
      </c>
      <c r="D19927" s="75">
        <f>IF($E19927="","",IFERROR(VLOOKUP(TRIM(E19927&amp;""),'Référentiel Articles'!$A$2:$F$634,3,FALSE),""))</f>
      </c>
      <c r="E19927" s="74" t="str">
        <v/>
      </c>
      <c r="F19927" s="75">
        <f>IF($E19927="","",IFERROR(VLOOKUP(TRIM(E19927&amp;""),'Référentiel Articles'!$A$2:$F$634,4,FALSE),""))</f>
      </c>
      <c r="G19927" s="76">
        <f>IF($E19927="","",IFERROR(VLOOKUP(TRIM(E19927&amp;""),'Référentiel Articles'!$A$2:$F$634,5,FALSE),""))</f>
      </c>
      <c r="H19927" s="77" t="str">
        <v/>
      </c>
      <c r="I19927" s="76">
        <f>IF($E19927="","",IFERROR(VLOOKUP(TRIM(E19927&amp;""),'Référentiel Articles'!$A$2:$F$634,6,FALSE),""))</f>
      </c>
      <c r="J19927" s="78">
        <f>IF(OR($E19927="",$H19927=""),"",$H19927*$I19927)</f>
      </c>
      <c r="K19927" s="79" t="str">
        <v/>
      </c>
    </row>
    <row r="19928">
      <c r="A19928" s="81" t="str">
        <v/>
      </c>
      <c r="B19928" s="81" t="str">
        <v/>
      </c>
      <c r="C19928" s="83">
        <f>IF($E19928="","",IFERROR(VLOOKUP(TRIM(E19928&amp;""),'Référentiel Articles'!$A$2:$F$634,2,FALSE),""))</f>
      </c>
      <c r="D19928" s="83">
        <f>IF($E19928="","",IFERROR(VLOOKUP(TRIM(E19928&amp;""),'Référentiel Articles'!$A$2:$F$634,3,FALSE),""))</f>
      </c>
      <c r="E19928" s="81" t="str">
        <v/>
      </c>
      <c r="F19928" s="83">
        <f>IF($E19928="","",IFERROR(VLOOKUP(TRIM(E19928&amp;""),'Référentiel Articles'!$A$2:$F$634,4,FALSE),""))</f>
      </c>
      <c r="G19928" s="84">
        <f>IF($E19928="","",IFERROR(VLOOKUP(TRIM(E19928&amp;""),'Référentiel Articles'!$A$2:$F$634,5,FALSE),""))</f>
      </c>
      <c r="H19928" s="85" t="str">
        <v/>
      </c>
      <c r="I19928" s="84">
        <f>IF($E19928="","",IFERROR(VLOOKUP(TRIM(E19928&amp;""),'Référentiel Articles'!$A$2:$F$634,6,FALSE),""))</f>
      </c>
      <c r="J19928" s="90">
        <f>IF(OR($E19928="",$H19928=""),"",$H19928*$I19928)</f>
      </c>
      <c r="K19928" s="87" t="str">
        <v/>
      </c>
    </row>
    <row r="19929">
      <c r="A19929" s="74" t="str">
        <v/>
      </c>
      <c r="B19929" s="74" t="str">
        <v/>
      </c>
      <c r="C19929" s="75">
        <f>IF($E19929="","",IFERROR(VLOOKUP(TRIM(E19929&amp;""),'Référentiel Articles'!$A$2:$F$634,2,FALSE),""))</f>
      </c>
      <c r="D19929" s="75">
        <f>IF($E19929="","",IFERROR(VLOOKUP(TRIM(E19929&amp;""),'Référentiel Articles'!$A$2:$F$634,3,FALSE),""))</f>
      </c>
      <c r="E19929" s="74" t="str">
        <v/>
      </c>
      <c r="F19929" s="75">
        <f>IF($E19929="","",IFERROR(VLOOKUP(TRIM(E19929&amp;""),'Référentiel Articles'!$A$2:$F$634,4,FALSE),""))</f>
      </c>
      <c r="G19929" s="76">
        <f>IF($E19929="","",IFERROR(VLOOKUP(TRIM(E19929&amp;""),'Référentiel Articles'!$A$2:$F$634,5,FALSE),""))</f>
      </c>
      <c r="H19929" s="77" t="str">
        <v/>
      </c>
      <c r="I19929" s="76">
        <f>IF($E19929="","",IFERROR(VLOOKUP(TRIM(E19929&amp;""),'Référentiel Articles'!$A$2:$F$634,6,FALSE),""))</f>
      </c>
      <c r="J19929" s="78">
        <f>IF(OR($E19929="",$H19929=""),"",$H19929*$I19929)</f>
      </c>
      <c r="K19929" s="79" t="str">
        <v/>
      </c>
    </row>
    <row r="19930">
      <c r="A19930" s="81" t="str">
        <v/>
      </c>
      <c r="B19930" s="81" t="str">
        <v/>
      </c>
      <c r="C19930" s="83">
        <f>IF($E19930="","",IFERROR(VLOOKUP(TRIM(E19930&amp;""),'Référentiel Articles'!$A$2:$F$634,2,FALSE),""))</f>
      </c>
      <c r="D19930" s="83">
        <f>IF($E19930="","",IFERROR(VLOOKUP(TRIM(E19930&amp;""),'Référentiel Articles'!$A$2:$F$634,3,FALSE),""))</f>
      </c>
      <c r="E19930" s="81" t="str">
        <v/>
      </c>
      <c r="F19930" s="83">
        <f>IF($E19930="","",IFERROR(VLOOKUP(TRIM(E19930&amp;""),'Référentiel Articles'!$A$2:$F$634,4,FALSE),""))</f>
      </c>
      <c r="G19930" s="84">
        <f>IF($E19930="","",IFERROR(VLOOKUP(TRIM(E19930&amp;""),'Référentiel Articles'!$A$2:$F$634,5,FALSE),""))</f>
      </c>
      <c r="H19930" s="85" t="str">
        <v/>
      </c>
      <c r="I19930" s="84">
        <f>IF($E19930="","",IFERROR(VLOOKUP(TRIM(E19930&amp;""),'Référentiel Articles'!$A$2:$F$634,6,FALSE),""))</f>
      </c>
      <c r="J19930" s="90">
        <f>IF(OR($E19930="",$H19930=""),"",$H19930*$I19930)</f>
      </c>
      <c r="K19930" s="87" t="str">
        <v/>
      </c>
    </row>
    <row r="19931">
      <c r="A19931" s="74" t="str">
        <v/>
      </c>
      <c r="B19931" s="74" t="str">
        <v/>
      </c>
      <c r="C19931" s="75">
        <f>IF($E19931="","",IFERROR(VLOOKUP(TRIM(E19931&amp;""),'Référentiel Articles'!$A$2:$F$634,2,FALSE),""))</f>
      </c>
      <c r="D19931" s="75">
        <f>IF($E19931="","",IFERROR(VLOOKUP(TRIM(E19931&amp;""),'Référentiel Articles'!$A$2:$F$634,3,FALSE),""))</f>
      </c>
      <c r="E19931" s="74" t="str">
        <v/>
      </c>
      <c r="F19931" s="75">
        <f>IF($E19931="","",IFERROR(VLOOKUP(TRIM(E19931&amp;""),'Référentiel Articles'!$A$2:$F$634,4,FALSE),""))</f>
      </c>
      <c r="G19931" s="76">
        <f>IF($E19931="","",IFERROR(VLOOKUP(TRIM(E19931&amp;""),'Référentiel Articles'!$A$2:$F$634,5,FALSE),""))</f>
      </c>
      <c r="H19931" s="77" t="str">
        <v/>
      </c>
      <c r="I19931" s="76">
        <f>IF($E19931="","",IFERROR(VLOOKUP(TRIM(E19931&amp;""),'Référentiel Articles'!$A$2:$F$634,6,FALSE),""))</f>
      </c>
      <c r="J19931" s="78">
        <f>IF(OR($E19931="",$H19931=""),"",$H19931*$I19931)</f>
      </c>
      <c r="K19931" s="79" t="str">
        <v/>
      </c>
    </row>
    <row r="19932">
      <c r="A19932" s="81" t="str">
        <v/>
      </c>
      <c r="B19932" s="81" t="str">
        <v/>
      </c>
      <c r="C19932" s="83">
        <f>IF($E19932="","",IFERROR(VLOOKUP(TRIM(E19932&amp;""),'Référentiel Articles'!$A$2:$F$634,2,FALSE),""))</f>
      </c>
      <c r="D19932" s="83">
        <f>IF($E19932="","",IFERROR(VLOOKUP(TRIM(E19932&amp;""),'Référentiel Articles'!$A$2:$F$634,3,FALSE),""))</f>
      </c>
      <c r="E19932" s="81" t="str">
        <v/>
      </c>
      <c r="F19932" s="83">
        <f>IF($E19932="","",IFERROR(VLOOKUP(TRIM(E19932&amp;""),'Référentiel Articles'!$A$2:$F$634,4,FALSE),""))</f>
      </c>
      <c r="G19932" s="84">
        <f>IF($E19932="","",IFERROR(VLOOKUP(TRIM(E19932&amp;""),'Référentiel Articles'!$A$2:$F$634,5,FALSE),""))</f>
      </c>
      <c r="H19932" s="85" t="str">
        <v/>
      </c>
      <c r="I19932" s="84">
        <f>IF($E19932="","",IFERROR(VLOOKUP(TRIM(E19932&amp;""),'Référentiel Articles'!$A$2:$F$634,6,FALSE),""))</f>
      </c>
      <c r="J19932" s="90">
        <f>IF(OR($E19932="",$H19932=""),"",$H19932*$I19932)</f>
      </c>
      <c r="K19932" s="87" t="str">
        <v/>
      </c>
    </row>
    <row r="19933">
      <c r="A19933" s="74" t="str">
        <v/>
      </c>
      <c r="B19933" s="74" t="str">
        <v/>
      </c>
      <c r="C19933" s="75">
        <f>IF($E19933="","",IFERROR(VLOOKUP(TRIM(E19933&amp;""),'Référentiel Articles'!$A$2:$F$634,2,FALSE),""))</f>
      </c>
      <c r="D19933" s="75">
        <f>IF($E19933="","",IFERROR(VLOOKUP(TRIM(E19933&amp;""),'Référentiel Articles'!$A$2:$F$634,3,FALSE),""))</f>
      </c>
      <c r="E19933" s="74" t="str">
        <v/>
      </c>
      <c r="F19933" s="75">
        <f>IF($E19933="","",IFERROR(VLOOKUP(TRIM(E19933&amp;""),'Référentiel Articles'!$A$2:$F$634,4,FALSE),""))</f>
      </c>
      <c r="G19933" s="76">
        <f>IF($E19933="","",IFERROR(VLOOKUP(TRIM(E19933&amp;""),'Référentiel Articles'!$A$2:$F$634,5,FALSE),""))</f>
      </c>
      <c r="H19933" s="77" t="str">
        <v/>
      </c>
      <c r="I19933" s="76">
        <f>IF($E19933="","",IFERROR(VLOOKUP(TRIM(E19933&amp;""),'Référentiel Articles'!$A$2:$F$634,6,FALSE),""))</f>
      </c>
      <c r="J19933" s="78">
        <f>IF(OR($E19933="",$H19933=""),"",$H19933*$I19933)</f>
      </c>
      <c r="K19933" s="79" t="str">
        <v/>
      </c>
    </row>
    <row r="19934">
      <c r="A19934" s="81" t="str">
        <v/>
      </c>
      <c r="B19934" s="81" t="str">
        <v/>
      </c>
      <c r="C19934" s="83">
        <f>IF($E19934="","",IFERROR(VLOOKUP(TRIM(E19934&amp;""),'Référentiel Articles'!$A$2:$F$634,2,FALSE),""))</f>
      </c>
      <c r="D19934" s="83">
        <f>IF($E19934="","",IFERROR(VLOOKUP(TRIM(E19934&amp;""),'Référentiel Articles'!$A$2:$F$634,3,FALSE),""))</f>
      </c>
      <c r="E19934" s="81" t="str">
        <v/>
      </c>
      <c r="F19934" s="83">
        <f>IF($E19934="","",IFERROR(VLOOKUP(TRIM(E19934&amp;""),'Référentiel Articles'!$A$2:$F$634,4,FALSE),""))</f>
      </c>
      <c r="G19934" s="84">
        <f>IF($E19934="","",IFERROR(VLOOKUP(TRIM(E19934&amp;""),'Référentiel Articles'!$A$2:$F$634,5,FALSE),""))</f>
      </c>
      <c r="H19934" s="85" t="str">
        <v/>
      </c>
      <c r="I19934" s="84">
        <f>IF($E19934="","",IFERROR(VLOOKUP(TRIM(E19934&amp;""),'Référentiel Articles'!$A$2:$F$634,6,FALSE),""))</f>
      </c>
      <c r="J19934" s="90">
        <f>IF(OR($E19934="",$H19934=""),"",$H19934*$I19934)</f>
      </c>
      <c r="K19934" s="87" t="str">
        <v/>
      </c>
    </row>
    <row r="19935">
      <c r="A19935" s="74" t="str">
        <v/>
      </c>
      <c r="B19935" s="74" t="str">
        <v/>
      </c>
      <c r="C19935" s="75">
        <f>IF($E19935="","",IFERROR(VLOOKUP(TRIM(E19935&amp;""),'Référentiel Articles'!$A$2:$F$634,2,FALSE),""))</f>
      </c>
      <c r="D19935" s="75">
        <f>IF($E19935="","",IFERROR(VLOOKUP(TRIM(E19935&amp;""),'Référentiel Articles'!$A$2:$F$634,3,FALSE),""))</f>
      </c>
      <c r="E19935" s="74" t="str">
        <v/>
      </c>
      <c r="F19935" s="75">
        <f>IF($E19935="","",IFERROR(VLOOKUP(TRIM(E19935&amp;""),'Référentiel Articles'!$A$2:$F$634,4,FALSE),""))</f>
      </c>
      <c r="G19935" s="76">
        <f>IF($E19935="","",IFERROR(VLOOKUP(TRIM(E19935&amp;""),'Référentiel Articles'!$A$2:$F$634,5,FALSE),""))</f>
      </c>
      <c r="H19935" s="77" t="str">
        <v/>
      </c>
      <c r="I19935" s="76">
        <f>IF($E19935="","",IFERROR(VLOOKUP(TRIM(E19935&amp;""),'Référentiel Articles'!$A$2:$F$634,6,FALSE),""))</f>
      </c>
      <c r="J19935" s="78">
        <f>IF(OR($E19935="",$H19935=""),"",$H19935*$I19935)</f>
      </c>
      <c r="K19935" s="79" t="str">
        <v/>
      </c>
    </row>
    <row r="19936">
      <c r="A19936" s="81" t="str">
        <v/>
      </c>
      <c r="B19936" s="81" t="str">
        <v/>
      </c>
      <c r="C19936" s="83">
        <f>IF($E19936="","",IFERROR(VLOOKUP(TRIM(E19936&amp;""),'Référentiel Articles'!$A$2:$F$634,2,FALSE),""))</f>
      </c>
      <c r="D19936" s="83">
        <f>IF($E19936="","",IFERROR(VLOOKUP(TRIM(E19936&amp;""),'Référentiel Articles'!$A$2:$F$634,3,FALSE),""))</f>
      </c>
      <c r="E19936" s="81" t="str">
        <v/>
      </c>
      <c r="F19936" s="83">
        <f>IF($E19936="","",IFERROR(VLOOKUP(TRIM(E19936&amp;""),'Référentiel Articles'!$A$2:$F$634,4,FALSE),""))</f>
      </c>
      <c r="G19936" s="84">
        <f>IF($E19936="","",IFERROR(VLOOKUP(TRIM(E19936&amp;""),'Référentiel Articles'!$A$2:$F$634,5,FALSE),""))</f>
      </c>
      <c r="H19936" s="85" t="str">
        <v/>
      </c>
      <c r="I19936" s="84">
        <f>IF($E19936="","",IFERROR(VLOOKUP(TRIM(E19936&amp;""),'Référentiel Articles'!$A$2:$F$634,6,FALSE),""))</f>
      </c>
      <c r="J19936" s="90">
        <f>IF(OR($E19936="",$H19936=""),"",$H19936*$I19936)</f>
      </c>
      <c r="K19936" s="87" t="str">
        <v/>
      </c>
    </row>
    <row r="19937">
      <c r="A19937" s="74" t="str">
        <v/>
      </c>
      <c r="B19937" s="74" t="str">
        <v/>
      </c>
      <c r="C19937" s="75">
        <f>IF($E19937="","",IFERROR(VLOOKUP(TRIM(E19937&amp;""),'Référentiel Articles'!$A$2:$F$634,2,FALSE),""))</f>
      </c>
      <c r="D19937" s="75">
        <f>IF($E19937="","",IFERROR(VLOOKUP(TRIM(E19937&amp;""),'Référentiel Articles'!$A$2:$F$634,3,FALSE),""))</f>
      </c>
      <c r="E19937" s="74" t="str">
        <v/>
      </c>
      <c r="F19937" s="75">
        <f>IF($E19937="","",IFERROR(VLOOKUP(TRIM(E19937&amp;""),'Référentiel Articles'!$A$2:$F$634,4,FALSE),""))</f>
      </c>
      <c r="G19937" s="76">
        <f>IF($E19937="","",IFERROR(VLOOKUP(TRIM(E19937&amp;""),'Référentiel Articles'!$A$2:$F$634,5,FALSE),""))</f>
      </c>
      <c r="H19937" s="77" t="str">
        <v/>
      </c>
      <c r="I19937" s="76">
        <f>IF($E19937="","",IFERROR(VLOOKUP(TRIM(E19937&amp;""),'Référentiel Articles'!$A$2:$F$634,6,FALSE),""))</f>
      </c>
      <c r="J19937" s="78">
        <f>IF(OR($E19937="",$H19937=""),"",$H19937*$I19937)</f>
      </c>
      <c r="K19937" s="79" t="str">
        <v/>
      </c>
    </row>
    <row r="19938">
      <c r="A19938" s="81" t="str">
        <v/>
      </c>
      <c r="B19938" s="81" t="str">
        <v/>
      </c>
      <c r="C19938" s="83">
        <f>IF($E19938="","",IFERROR(VLOOKUP(TRIM(E19938&amp;""),'Référentiel Articles'!$A$2:$F$634,2,FALSE),""))</f>
      </c>
      <c r="D19938" s="83">
        <f>IF($E19938="","",IFERROR(VLOOKUP(TRIM(E19938&amp;""),'Référentiel Articles'!$A$2:$F$634,3,FALSE),""))</f>
      </c>
      <c r="E19938" s="81" t="str">
        <v/>
      </c>
      <c r="F19938" s="83">
        <f>IF($E19938="","",IFERROR(VLOOKUP(TRIM(E19938&amp;""),'Référentiel Articles'!$A$2:$F$634,4,FALSE),""))</f>
      </c>
      <c r="G19938" s="84">
        <f>IF($E19938="","",IFERROR(VLOOKUP(TRIM(E19938&amp;""),'Référentiel Articles'!$A$2:$F$634,5,FALSE),""))</f>
      </c>
      <c r="H19938" s="85" t="str">
        <v/>
      </c>
      <c r="I19938" s="84">
        <f>IF($E19938="","",IFERROR(VLOOKUP(TRIM(E19938&amp;""),'Référentiel Articles'!$A$2:$F$634,6,FALSE),""))</f>
      </c>
      <c r="J19938" s="90">
        <f>IF(OR($E19938="",$H19938=""),"",$H19938*$I19938)</f>
      </c>
      <c r="K19938" s="87" t="str">
        <v/>
      </c>
    </row>
    <row r="19939">
      <c r="A19939" s="74" t="str">
        <v/>
      </c>
      <c r="B19939" s="74" t="str">
        <v/>
      </c>
      <c r="C19939" s="75">
        <f>IF($E19939="","",IFERROR(VLOOKUP(TRIM(E19939&amp;""),'Référentiel Articles'!$A$2:$F$634,2,FALSE),""))</f>
      </c>
      <c r="D19939" s="75">
        <f>IF($E19939="","",IFERROR(VLOOKUP(TRIM(E19939&amp;""),'Référentiel Articles'!$A$2:$F$634,3,FALSE),""))</f>
      </c>
      <c r="E19939" s="74" t="str">
        <v/>
      </c>
      <c r="F19939" s="75">
        <f>IF($E19939="","",IFERROR(VLOOKUP(TRIM(E19939&amp;""),'Référentiel Articles'!$A$2:$F$634,4,FALSE),""))</f>
      </c>
      <c r="G19939" s="76">
        <f>IF($E19939="","",IFERROR(VLOOKUP(TRIM(E19939&amp;""),'Référentiel Articles'!$A$2:$F$634,5,FALSE),""))</f>
      </c>
      <c r="H19939" s="77" t="str">
        <v/>
      </c>
      <c r="I19939" s="76">
        <f>IF($E19939="","",IFERROR(VLOOKUP(TRIM(E19939&amp;""),'Référentiel Articles'!$A$2:$F$634,6,FALSE),""))</f>
      </c>
      <c r="J19939" s="78">
        <f>IF(OR($E19939="",$H19939=""),"",$H19939*$I19939)</f>
      </c>
      <c r="K19939" s="79" t="str">
        <v/>
      </c>
    </row>
    <row r="19940">
      <c r="A19940" s="81" t="str">
        <v/>
      </c>
      <c r="B19940" s="81" t="str">
        <v/>
      </c>
      <c r="C19940" s="83">
        <f>IF($E19940="","",IFERROR(VLOOKUP(TRIM(E19940&amp;""),'Référentiel Articles'!$A$2:$F$634,2,FALSE),""))</f>
      </c>
      <c r="D19940" s="83">
        <f>IF($E19940="","",IFERROR(VLOOKUP(TRIM(E19940&amp;""),'Référentiel Articles'!$A$2:$F$634,3,FALSE),""))</f>
      </c>
      <c r="E19940" s="81" t="str">
        <v/>
      </c>
      <c r="F19940" s="83">
        <f>IF($E19940="","",IFERROR(VLOOKUP(TRIM(E19940&amp;""),'Référentiel Articles'!$A$2:$F$634,4,FALSE),""))</f>
      </c>
      <c r="G19940" s="84">
        <f>IF($E19940="","",IFERROR(VLOOKUP(TRIM(E19940&amp;""),'Référentiel Articles'!$A$2:$F$634,5,FALSE),""))</f>
      </c>
      <c r="H19940" s="85" t="str">
        <v/>
      </c>
      <c r="I19940" s="84">
        <f>IF($E19940="","",IFERROR(VLOOKUP(TRIM(E19940&amp;""),'Référentiel Articles'!$A$2:$F$634,6,FALSE),""))</f>
      </c>
      <c r="J19940" s="90">
        <f>IF(OR($E19940="",$H19940=""),"",$H19940*$I19940)</f>
      </c>
      <c r="K19940" s="87" t="str">
        <v/>
      </c>
    </row>
    <row r="19941">
      <c r="A19941" s="74" t="str">
        <v/>
      </c>
      <c r="B19941" s="74" t="str">
        <v/>
      </c>
      <c r="C19941" s="75">
        <f>IF($E19941="","",IFERROR(VLOOKUP(TRIM(E19941&amp;""),'Référentiel Articles'!$A$2:$F$634,2,FALSE),""))</f>
      </c>
      <c r="D19941" s="75">
        <f>IF($E19941="","",IFERROR(VLOOKUP(TRIM(E19941&amp;""),'Référentiel Articles'!$A$2:$F$634,3,FALSE),""))</f>
      </c>
      <c r="E19941" s="74" t="str">
        <v/>
      </c>
      <c r="F19941" s="75">
        <f>IF($E19941="","",IFERROR(VLOOKUP(TRIM(E19941&amp;""),'Référentiel Articles'!$A$2:$F$634,4,FALSE),""))</f>
      </c>
      <c r="G19941" s="76">
        <f>IF($E19941="","",IFERROR(VLOOKUP(TRIM(E19941&amp;""),'Référentiel Articles'!$A$2:$F$634,5,FALSE),""))</f>
      </c>
      <c r="H19941" s="77" t="str">
        <v/>
      </c>
      <c r="I19941" s="76">
        <f>IF($E19941="","",IFERROR(VLOOKUP(TRIM(E19941&amp;""),'Référentiel Articles'!$A$2:$F$634,6,FALSE),""))</f>
      </c>
      <c r="J19941" s="78">
        <f>IF(OR($E19941="",$H19941=""),"",$H19941*$I19941)</f>
      </c>
      <c r="K19941" s="79" t="str">
        <v/>
      </c>
    </row>
    <row r="19942">
      <c r="A19942" s="81" t="str">
        <v/>
      </c>
      <c r="B19942" s="81" t="str">
        <v/>
      </c>
      <c r="C19942" s="83">
        <f>IF($E19942="","",IFERROR(VLOOKUP(TRIM(E19942&amp;""),'Référentiel Articles'!$A$2:$F$634,2,FALSE),""))</f>
      </c>
      <c r="D19942" s="83">
        <f>IF($E19942="","",IFERROR(VLOOKUP(TRIM(E19942&amp;""),'Référentiel Articles'!$A$2:$F$634,3,FALSE),""))</f>
      </c>
      <c r="E19942" s="81" t="str">
        <v/>
      </c>
      <c r="F19942" s="83">
        <f>IF($E19942="","",IFERROR(VLOOKUP(TRIM(E19942&amp;""),'Référentiel Articles'!$A$2:$F$634,4,FALSE),""))</f>
      </c>
      <c r="G19942" s="84">
        <f>IF($E19942="","",IFERROR(VLOOKUP(TRIM(E19942&amp;""),'Référentiel Articles'!$A$2:$F$634,5,FALSE),""))</f>
      </c>
      <c r="H19942" s="85" t="str">
        <v/>
      </c>
      <c r="I19942" s="84">
        <f>IF($E19942="","",IFERROR(VLOOKUP(TRIM(E19942&amp;""),'Référentiel Articles'!$A$2:$F$634,6,FALSE),""))</f>
      </c>
      <c r="J19942" s="90">
        <f>IF(OR($E19942="",$H19942=""),"",$H19942*$I19942)</f>
      </c>
      <c r="K19942" s="87" t="str">
        <v/>
      </c>
    </row>
    <row r="19943">
      <c r="A19943" s="74" t="str">
        <v/>
      </c>
      <c r="B19943" s="74" t="str">
        <v/>
      </c>
      <c r="C19943" s="75">
        <f>IF($E19943="","",IFERROR(VLOOKUP(TRIM(E19943&amp;""),'Référentiel Articles'!$A$2:$F$634,2,FALSE),""))</f>
      </c>
      <c r="D19943" s="75">
        <f>IF($E19943="","",IFERROR(VLOOKUP(TRIM(E19943&amp;""),'Référentiel Articles'!$A$2:$F$634,3,FALSE),""))</f>
      </c>
      <c r="E19943" s="74" t="str">
        <v/>
      </c>
      <c r="F19943" s="75">
        <f>IF($E19943="","",IFERROR(VLOOKUP(TRIM(E19943&amp;""),'Référentiel Articles'!$A$2:$F$634,4,FALSE),""))</f>
      </c>
      <c r="G19943" s="76">
        <f>IF($E19943="","",IFERROR(VLOOKUP(TRIM(E19943&amp;""),'Référentiel Articles'!$A$2:$F$634,5,FALSE),""))</f>
      </c>
      <c r="H19943" s="77" t="str">
        <v/>
      </c>
      <c r="I19943" s="76">
        <f>IF($E19943="","",IFERROR(VLOOKUP(TRIM(E19943&amp;""),'Référentiel Articles'!$A$2:$F$634,6,FALSE),""))</f>
      </c>
      <c r="J19943" s="78">
        <f>IF(OR($E19943="",$H19943=""),"",$H19943*$I19943)</f>
      </c>
      <c r="K19943" s="79" t="str">
        <v/>
      </c>
    </row>
    <row r="19944">
      <c r="A19944" s="81" t="str">
        <v/>
      </c>
      <c r="B19944" s="81" t="str">
        <v/>
      </c>
      <c r="C19944" s="83">
        <f>IF($E19944="","",IFERROR(VLOOKUP(TRIM(E19944&amp;""),'Référentiel Articles'!$A$2:$F$634,2,FALSE),""))</f>
      </c>
      <c r="D19944" s="83">
        <f>IF($E19944="","",IFERROR(VLOOKUP(TRIM(E19944&amp;""),'Référentiel Articles'!$A$2:$F$634,3,FALSE),""))</f>
      </c>
      <c r="E19944" s="81" t="str">
        <v/>
      </c>
      <c r="F19944" s="83">
        <f>IF($E19944="","",IFERROR(VLOOKUP(TRIM(E19944&amp;""),'Référentiel Articles'!$A$2:$F$634,4,FALSE),""))</f>
      </c>
      <c r="G19944" s="84">
        <f>IF($E19944="","",IFERROR(VLOOKUP(TRIM(E19944&amp;""),'Référentiel Articles'!$A$2:$F$634,5,FALSE),""))</f>
      </c>
      <c r="H19944" s="85" t="str">
        <v/>
      </c>
      <c r="I19944" s="84">
        <f>IF($E19944="","",IFERROR(VLOOKUP(TRIM(E19944&amp;""),'Référentiel Articles'!$A$2:$F$634,6,FALSE),""))</f>
      </c>
      <c r="J19944" s="90">
        <f>IF(OR($E19944="",$H19944=""),"",$H19944*$I19944)</f>
      </c>
      <c r="K19944" s="87" t="str">
        <v/>
      </c>
    </row>
    <row r="19945">
      <c r="A19945" s="74" t="str">
        <v/>
      </c>
      <c r="B19945" s="74" t="str">
        <v/>
      </c>
      <c r="C19945" s="75">
        <f>IF($E19945="","",IFERROR(VLOOKUP(TRIM(E19945&amp;""),'Référentiel Articles'!$A$2:$F$634,2,FALSE),""))</f>
      </c>
      <c r="D19945" s="75">
        <f>IF($E19945="","",IFERROR(VLOOKUP(TRIM(E19945&amp;""),'Référentiel Articles'!$A$2:$F$634,3,FALSE),""))</f>
      </c>
      <c r="E19945" s="74" t="str">
        <v/>
      </c>
      <c r="F19945" s="75">
        <f>IF($E19945="","",IFERROR(VLOOKUP(TRIM(E19945&amp;""),'Référentiel Articles'!$A$2:$F$634,4,FALSE),""))</f>
      </c>
      <c r="G19945" s="76">
        <f>IF($E19945="","",IFERROR(VLOOKUP(TRIM(E19945&amp;""),'Référentiel Articles'!$A$2:$F$634,5,FALSE),""))</f>
      </c>
      <c r="H19945" s="77" t="str">
        <v/>
      </c>
      <c r="I19945" s="76">
        <f>IF($E19945="","",IFERROR(VLOOKUP(TRIM(E19945&amp;""),'Référentiel Articles'!$A$2:$F$634,6,FALSE),""))</f>
      </c>
      <c r="J19945" s="78">
        <f>IF(OR($E19945="",$H19945=""),"",$H19945*$I19945)</f>
      </c>
      <c r="K19945" s="79" t="str">
        <v/>
      </c>
    </row>
    <row r="19946">
      <c r="A19946" s="81" t="str">
        <v/>
      </c>
      <c r="B19946" s="81" t="str">
        <v/>
      </c>
      <c r="C19946" s="83">
        <f>IF($E19946="","",IFERROR(VLOOKUP(TRIM(E19946&amp;""),'Référentiel Articles'!$A$2:$F$634,2,FALSE),""))</f>
      </c>
      <c r="D19946" s="83">
        <f>IF($E19946="","",IFERROR(VLOOKUP(TRIM(E19946&amp;""),'Référentiel Articles'!$A$2:$F$634,3,FALSE),""))</f>
      </c>
      <c r="E19946" s="81" t="str">
        <v/>
      </c>
      <c r="F19946" s="83">
        <f>IF($E19946="","",IFERROR(VLOOKUP(TRIM(E19946&amp;""),'Référentiel Articles'!$A$2:$F$634,4,FALSE),""))</f>
      </c>
      <c r="G19946" s="84">
        <f>IF($E19946="","",IFERROR(VLOOKUP(TRIM(E19946&amp;""),'Référentiel Articles'!$A$2:$F$634,5,FALSE),""))</f>
      </c>
      <c r="H19946" s="85" t="str">
        <v/>
      </c>
      <c r="I19946" s="84">
        <f>IF($E19946="","",IFERROR(VLOOKUP(TRIM(E19946&amp;""),'Référentiel Articles'!$A$2:$F$634,6,FALSE),""))</f>
      </c>
      <c r="J19946" s="90">
        <f>IF(OR($E19946="",$H19946=""),"",$H19946*$I19946)</f>
      </c>
      <c r="K19946" s="87" t="str">
        <v/>
      </c>
    </row>
    <row r="19947">
      <c r="A19947" s="74" t="str">
        <v/>
      </c>
      <c r="B19947" s="74" t="str">
        <v/>
      </c>
      <c r="C19947" s="75">
        <f>IF($E19947="","",IFERROR(VLOOKUP(TRIM(E19947&amp;""),'Référentiel Articles'!$A$2:$F$634,2,FALSE),""))</f>
      </c>
      <c r="D19947" s="75">
        <f>IF($E19947="","",IFERROR(VLOOKUP(TRIM(E19947&amp;""),'Référentiel Articles'!$A$2:$F$634,3,FALSE),""))</f>
      </c>
      <c r="E19947" s="74" t="str">
        <v/>
      </c>
      <c r="F19947" s="75">
        <f>IF($E19947="","",IFERROR(VLOOKUP(TRIM(E19947&amp;""),'Référentiel Articles'!$A$2:$F$634,4,FALSE),""))</f>
      </c>
      <c r="G19947" s="76">
        <f>IF($E19947="","",IFERROR(VLOOKUP(TRIM(E19947&amp;""),'Référentiel Articles'!$A$2:$F$634,5,FALSE),""))</f>
      </c>
      <c r="H19947" s="77" t="str">
        <v/>
      </c>
      <c r="I19947" s="76">
        <f>IF($E19947="","",IFERROR(VLOOKUP(TRIM(E19947&amp;""),'Référentiel Articles'!$A$2:$F$634,6,FALSE),""))</f>
      </c>
      <c r="J19947" s="78">
        <f>IF(OR($E19947="",$H19947=""),"",$H19947*$I19947)</f>
      </c>
      <c r="K19947" s="79" t="str">
        <v/>
      </c>
    </row>
    <row r="19948">
      <c r="A19948" s="81" t="str">
        <v/>
      </c>
      <c r="B19948" s="81" t="str">
        <v/>
      </c>
      <c r="C19948" s="83">
        <f>IF($E19948="","",IFERROR(VLOOKUP(TRIM(E19948&amp;""),'Référentiel Articles'!$A$2:$F$634,2,FALSE),""))</f>
      </c>
      <c r="D19948" s="83">
        <f>IF($E19948="","",IFERROR(VLOOKUP(TRIM(E19948&amp;""),'Référentiel Articles'!$A$2:$F$634,3,FALSE),""))</f>
      </c>
      <c r="E19948" s="81" t="str">
        <v/>
      </c>
      <c r="F19948" s="83">
        <f>IF($E19948="","",IFERROR(VLOOKUP(TRIM(E19948&amp;""),'Référentiel Articles'!$A$2:$F$634,4,FALSE),""))</f>
      </c>
      <c r="G19948" s="84">
        <f>IF($E19948="","",IFERROR(VLOOKUP(TRIM(E19948&amp;""),'Référentiel Articles'!$A$2:$F$634,5,FALSE),""))</f>
      </c>
      <c r="H19948" s="85" t="str">
        <v/>
      </c>
      <c r="I19948" s="84">
        <f>IF($E19948="","",IFERROR(VLOOKUP(TRIM(E19948&amp;""),'Référentiel Articles'!$A$2:$F$634,6,FALSE),""))</f>
      </c>
      <c r="J19948" s="90">
        <f>IF(OR($E19948="",$H19948=""),"",$H19948*$I19948)</f>
      </c>
      <c r="K19948" s="87" t="str">
        <v/>
      </c>
    </row>
    <row r="19949">
      <c r="A19949" s="74" t="str">
        <v/>
      </c>
      <c r="B19949" s="74" t="str">
        <v/>
      </c>
      <c r="C19949" s="75">
        <f>IF($E19949="","",IFERROR(VLOOKUP(TRIM(E19949&amp;""),'Référentiel Articles'!$A$2:$F$634,2,FALSE),""))</f>
      </c>
      <c r="D19949" s="75">
        <f>IF($E19949="","",IFERROR(VLOOKUP(TRIM(E19949&amp;""),'Référentiel Articles'!$A$2:$F$634,3,FALSE),""))</f>
      </c>
      <c r="E19949" s="74" t="str">
        <v/>
      </c>
      <c r="F19949" s="75">
        <f>IF($E19949="","",IFERROR(VLOOKUP(TRIM(E19949&amp;""),'Référentiel Articles'!$A$2:$F$634,4,FALSE),""))</f>
      </c>
      <c r="G19949" s="76">
        <f>IF($E19949="","",IFERROR(VLOOKUP(TRIM(E19949&amp;""),'Référentiel Articles'!$A$2:$F$634,5,FALSE),""))</f>
      </c>
      <c r="H19949" s="77" t="str">
        <v/>
      </c>
      <c r="I19949" s="76">
        <f>IF($E19949="","",IFERROR(VLOOKUP(TRIM(E19949&amp;""),'Référentiel Articles'!$A$2:$F$634,6,FALSE),""))</f>
      </c>
      <c r="J19949" s="78">
        <f>IF(OR($E19949="",$H19949=""),"",$H19949*$I19949)</f>
      </c>
      <c r="K19949" s="79" t="str">
        <v/>
      </c>
    </row>
    <row r="19950">
      <c r="A19950" s="81" t="str">
        <v/>
      </c>
      <c r="B19950" s="81" t="str">
        <v/>
      </c>
      <c r="C19950" s="83">
        <f>IF($E19950="","",IFERROR(VLOOKUP(TRIM(E19950&amp;""),'Référentiel Articles'!$A$2:$F$634,2,FALSE),""))</f>
      </c>
      <c r="D19950" s="83">
        <f>IF($E19950="","",IFERROR(VLOOKUP(TRIM(E19950&amp;""),'Référentiel Articles'!$A$2:$F$634,3,FALSE),""))</f>
      </c>
      <c r="E19950" s="81" t="str">
        <v/>
      </c>
      <c r="F19950" s="83">
        <f>IF($E19950="","",IFERROR(VLOOKUP(TRIM(E19950&amp;""),'Référentiel Articles'!$A$2:$F$634,4,FALSE),""))</f>
      </c>
      <c r="G19950" s="84">
        <f>IF($E19950="","",IFERROR(VLOOKUP(TRIM(E19950&amp;""),'Référentiel Articles'!$A$2:$F$634,5,FALSE),""))</f>
      </c>
      <c r="H19950" s="85" t="str">
        <v/>
      </c>
      <c r="I19950" s="84">
        <f>IF($E19950="","",IFERROR(VLOOKUP(TRIM(E19950&amp;""),'Référentiel Articles'!$A$2:$F$634,6,FALSE),""))</f>
      </c>
      <c r="J19950" s="90">
        <f>IF(OR($E19950="",$H19950=""),"",$H19950*$I19950)</f>
      </c>
      <c r="K19950" s="87" t="str">
        <v/>
      </c>
    </row>
    <row r="19951">
      <c r="A19951" s="74" t="str">
        <v/>
      </c>
      <c r="B19951" s="74" t="str">
        <v/>
      </c>
      <c r="C19951" s="75">
        <f>IF($E19951="","",IFERROR(VLOOKUP(TRIM(E19951&amp;""),'Référentiel Articles'!$A$2:$F$634,2,FALSE),""))</f>
      </c>
      <c r="D19951" s="75">
        <f>IF($E19951="","",IFERROR(VLOOKUP(TRIM(E19951&amp;""),'Référentiel Articles'!$A$2:$F$634,3,FALSE),""))</f>
      </c>
      <c r="E19951" s="74" t="str">
        <v/>
      </c>
      <c r="F19951" s="75">
        <f>IF($E19951="","",IFERROR(VLOOKUP(TRIM(E19951&amp;""),'Référentiel Articles'!$A$2:$F$634,4,FALSE),""))</f>
      </c>
      <c r="G19951" s="76">
        <f>IF($E19951="","",IFERROR(VLOOKUP(TRIM(E19951&amp;""),'Référentiel Articles'!$A$2:$F$634,5,FALSE),""))</f>
      </c>
      <c r="H19951" s="77" t="str">
        <v/>
      </c>
      <c r="I19951" s="76">
        <f>IF($E19951="","",IFERROR(VLOOKUP(TRIM(E19951&amp;""),'Référentiel Articles'!$A$2:$F$634,6,FALSE),""))</f>
      </c>
      <c r="J19951" s="78">
        <f>IF(OR($E19951="",$H19951=""),"",$H19951*$I19951)</f>
      </c>
      <c r="K19951" s="79" t="str">
        <v/>
      </c>
    </row>
    <row r="19952">
      <c r="A19952" s="81" t="str">
        <v/>
      </c>
      <c r="B19952" s="81" t="str">
        <v/>
      </c>
      <c r="C19952" s="83">
        <f>IF($E19952="","",IFERROR(VLOOKUP(TRIM(E19952&amp;""),'Référentiel Articles'!$A$2:$F$634,2,FALSE),""))</f>
      </c>
      <c r="D19952" s="83">
        <f>IF($E19952="","",IFERROR(VLOOKUP(TRIM(E19952&amp;""),'Référentiel Articles'!$A$2:$F$634,3,FALSE),""))</f>
      </c>
      <c r="E19952" s="81" t="str">
        <v/>
      </c>
      <c r="F19952" s="83">
        <f>IF($E19952="","",IFERROR(VLOOKUP(TRIM(E19952&amp;""),'Référentiel Articles'!$A$2:$F$634,4,FALSE),""))</f>
      </c>
      <c r="G19952" s="84">
        <f>IF($E19952="","",IFERROR(VLOOKUP(TRIM(E19952&amp;""),'Référentiel Articles'!$A$2:$F$634,5,FALSE),""))</f>
      </c>
      <c r="H19952" s="85" t="str">
        <v/>
      </c>
      <c r="I19952" s="84">
        <f>IF($E19952="","",IFERROR(VLOOKUP(TRIM(E19952&amp;""),'Référentiel Articles'!$A$2:$F$634,6,FALSE),""))</f>
      </c>
      <c r="J19952" s="90">
        <f>IF(OR($E19952="",$H19952=""),"",$H19952*$I19952)</f>
      </c>
      <c r="K19952" s="87" t="str">
        <v/>
      </c>
    </row>
    <row r="19953">
      <c r="A19953" s="74" t="str">
        <v/>
      </c>
      <c r="B19953" s="74" t="str">
        <v/>
      </c>
      <c r="C19953" s="75">
        <f>IF($E19953="","",IFERROR(VLOOKUP(TRIM(E19953&amp;""),'Référentiel Articles'!$A$2:$F$634,2,FALSE),""))</f>
      </c>
      <c r="D19953" s="75">
        <f>IF($E19953="","",IFERROR(VLOOKUP(TRIM(E19953&amp;""),'Référentiel Articles'!$A$2:$F$634,3,FALSE),""))</f>
      </c>
      <c r="E19953" s="74" t="str">
        <v/>
      </c>
      <c r="F19953" s="75">
        <f>IF($E19953="","",IFERROR(VLOOKUP(TRIM(E19953&amp;""),'Référentiel Articles'!$A$2:$F$634,4,FALSE),""))</f>
      </c>
      <c r="G19953" s="76">
        <f>IF($E19953="","",IFERROR(VLOOKUP(TRIM(E19953&amp;""),'Référentiel Articles'!$A$2:$F$634,5,FALSE),""))</f>
      </c>
      <c r="H19953" s="77" t="str">
        <v/>
      </c>
      <c r="I19953" s="76">
        <f>IF($E19953="","",IFERROR(VLOOKUP(TRIM(E19953&amp;""),'Référentiel Articles'!$A$2:$F$634,6,FALSE),""))</f>
      </c>
      <c r="J19953" s="78">
        <f>IF(OR($E19953="",$H19953=""),"",$H19953*$I19953)</f>
      </c>
      <c r="K19953" s="79" t="str">
        <v/>
      </c>
    </row>
    <row r="19954">
      <c r="A19954" s="81" t="str">
        <v/>
      </c>
      <c r="B19954" s="81" t="str">
        <v/>
      </c>
      <c r="C19954" s="83">
        <f>IF($E19954="","",IFERROR(VLOOKUP(TRIM(E19954&amp;""),'Référentiel Articles'!$A$2:$F$634,2,FALSE),""))</f>
      </c>
      <c r="D19954" s="83">
        <f>IF($E19954="","",IFERROR(VLOOKUP(TRIM(E19954&amp;""),'Référentiel Articles'!$A$2:$F$634,3,FALSE),""))</f>
      </c>
      <c r="E19954" s="81" t="str">
        <v/>
      </c>
      <c r="F19954" s="83">
        <f>IF($E19954="","",IFERROR(VLOOKUP(TRIM(E19954&amp;""),'Référentiel Articles'!$A$2:$F$634,4,FALSE),""))</f>
      </c>
      <c r="G19954" s="84">
        <f>IF($E19954="","",IFERROR(VLOOKUP(TRIM(E19954&amp;""),'Référentiel Articles'!$A$2:$F$634,5,FALSE),""))</f>
      </c>
      <c r="H19954" s="85" t="str">
        <v/>
      </c>
      <c r="I19954" s="84">
        <f>IF($E19954="","",IFERROR(VLOOKUP(TRIM(E19954&amp;""),'Référentiel Articles'!$A$2:$F$634,6,FALSE),""))</f>
      </c>
      <c r="J19954" s="90">
        <f>IF(OR($E19954="",$H19954=""),"",$H19954*$I19954)</f>
      </c>
      <c r="K19954" s="87" t="str">
        <v/>
      </c>
    </row>
    <row r="19955">
      <c r="A19955" s="74" t="str">
        <v/>
      </c>
      <c r="B19955" s="74" t="str">
        <v/>
      </c>
      <c r="C19955" s="75">
        <f>IF($E19955="","",IFERROR(VLOOKUP(TRIM(E19955&amp;""),'Référentiel Articles'!$A$2:$F$634,2,FALSE),""))</f>
      </c>
      <c r="D19955" s="75">
        <f>IF($E19955="","",IFERROR(VLOOKUP(TRIM(E19955&amp;""),'Référentiel Articles'!$A$2:$F$634,3,FALSE),""))</f>
      </c>
      <c r="E19955" s="74" t="str">
        <v/>
      </c>
      <c r="F19955" s="75">
        <f>IF($E19955="","",IFERROR(VLOOKUP(TRIM(E19955&amp;""),'Référentiel Articles'!$A$2:$F$634,4,FALSE),""))</f>
      </c>
      <c r="G19955" s="76">
        <f>IF($E19955="","",IFERROR(VLOOKUP(TRIM(E19955&amp;""),'Référentiel Articles'!$A$2:$F$634,5,FALSE),""))</f>
      </c>
      <c r="H19955" s="77" t="str">
        <v/>
      </c>
      <c r="I19955" s="76">
        <f>IF($E19955="","",IFERROR(VLOOKUP(TRIM(E19955&amp;""),'Référentiel Articles'!$A$2:$F$634,6,FALSE),""))</f>
      </c>
      <c r="J19955" s="78">
        <f>IF(OR($E19955="",$H19955=""),"",$H19955*$I19955)</f>
      </c>
      <c r="K19955" s="79" t="str">
        <v/>
      </c>
    </row>
    <row r="19956">
      <c r="A19956" s="81" t="str">
        <v/>
      </c>
      <c r="B19956" s="81" t="str">
        <v/>
      </c>
      <c r="C19956" s="83">
        <f>IF($E19956="","",IFERROR(VLOOKUP(TRIM(E19956&amp;""),'Référentiel Articles'!$A$2:$F$634,2,FALSE),""))</f>
      </c>
      <c r="D19956" s="83">
        <f>IF($E19956="","",IFERROR(VLOOKUP(TRIM(E19956&amp;""),'Référentiel Articles'!$A$2:$F$634,3,FALSE),""))</f>
      </c>
      <c r="E19956" s="81" t="str">
        <v/>
      </c>
      <c r="F19956" s="83">
        <f>IF($E19956="","",IFERROR(VLOOKUP(TRIM(E19956&amp;""),'Référentiel Articles'!$A$2:$F$634,4,FALSE),""))</f>
      </c>
      <c r="G19956" s="84">
        <f>IF($E19956="","",IFERROR(VLOOKUP(TRIM(E19956&amp;""),'Référentiel Articles'!$A$2:$F$634,5,FALSE),""))</f>
      </c>
      <c r="H19956" s="85" t="str">
        <v/>
      </c>
      <c r="I19956" s="84">
        <f>IF($E19956="","",IFERROR(VLOOKUP(TRIM(E19956&amp;""),'Référentiel Articles'!$A$2:$F$634,6,FALSE),""))</f>
      </c>
      <c r="J19956" s="90">
        <f>IF(OR($E19956="",$H19956=""),"",$H19956*$I19956)</f>
      </c>
      <c r="K19956" s="87" t="str">
        <v/>
      </c>
    </row>
    <row r="19957">
      <c r="A19957" s="74" t="str">
        <v/>
      </c>
      <c r="B19957" s="74" t="str">
        <v/>
      </c>
      <c r="C19957" s="75">
        <f>IF($E19957="","",IFERROR(VLOOKUP(TRIM(E19957&amp;""),'Référentiel Articles'!$A$2:$F$634,2,FALSE),""))</f>
      </c>
      <c r="D19957" s="75">
        <f>IF($E19957="","",IFERROR(VLOOKUP(TRIM(E19957&amp;""),'Référentiel Articles'!$A$2:$F$634,3,FALSE),""))</f>
      </c>
      <c r="E19957" s="74" t="str">
        <v/>
      </c>
      <c r="F19957" s="75">
        <f>IF($E19957="","",IFERROR(VLOOKUP(TRIM(E19957&amp;""),'Référentiel Articles'!$A$2:$F$634,4,FALSE),""))</f>
      </c>
      <c r="G19957" s="76">
        <f>IF($E19957="","",IFERROR(VLOOKUP(TRIM(E19957&amp;""),'Référentiel Articles'!$A$2:$F$634,5,FALSE),""))</f>
      </c>
      <c r="H19957" s="77" t="str">
        <v/>
      </c>
      <c r="I19957" s="76">
        <f>IF($E19957="","",IFERROR(VLOOKUP(TRIM(E19957&amp;""),'Référentiel Articles'!$A$2:$F$634,6,FALSE),""))</f>
      </c>
      <c r="J19957" s="78">
        <f>IF(OR($E19957="",$H19957=""),"",$H19957*$I19957)</f>
      </c>
      <c r="K19957" s="79" t="str">
        <v/>
      </c>
    </row>
    <row r="19958">
      <c r="A19958" s="81" t="str">
        <v/>
      </c>
      <c r="B19958" s="81" t="str">
        <v/>
      </c>
      <c r="C19958" s="83">
        <f>IF($E19958="","",IFERROR(VLOOKUP(TRIM(E19958&amp;""),'Référentiel Articles'!$A$2:$F$634,2,FALSE),""))</f>
      </c>
      <c r="D19958" s="83">
        <f>IF($E19958="","",IFERROR(VLOOKUP(TRIM(E19958&amp;""),'Référentiel Articles'!$A$2:$F$634,3,FALSE),""))</f>
      </c>
      <c r="E19958" s="81" t="str">
        <v/>
      </c>
      <c r="F19958" s="83">
        <f>IF($E19958="","",IFERROR(VLOOKUP(TRIM(E19958&amp;""),'Référentiel Articles'!$A$2:$F$634,4,FALSE),""))</f>
      </c>
      <c r="G19958" s="84">
        <f>IF($E19958="","",IFERROR(VLOOKUP(TRIM(E19958&amp;""),'Référentiel Articles'!$A$2:$F$634,5,FALSE),""))</f>
      </c>
      <c r="H19958" s="85" t="str">
        <v/>
      </c>
      <c r="I19958" s="84">
        <f>IF($E19958="","",IFERROR(VLOOKUP(TRIM(E19958&amp;""),'Référentiel Articles'!$A$2:$F$634,6,FALSE),""))</f>
      </c>
      <c r="J19958" s="90">
        <f>IF(OR($E19958="",$H19958=""),"",$H19958*$I19958)</f>
      </c>
      <c r="K19958" s="87" t="str">
        <v/>
      </c>
    </row>
    <row r="19959">
      <c r="A19959" s="74" t="str">
        <v/>
      </c>
      <c r="B19959" s="74" t="str">
        <v/>
      </c>
      <c r="C19959" s="75">
        <f>IF($E19959="","",IFERROR(VLOOKUP(TRIM(E19959&amp;""),'Référentiel Articles'!$A$2:$F$634,2,FALSE),""))</f>
      </c>
      <c r="D19959" s="75">
        <f>IF($E19959="","",IFERROR(VLOOKUP(TRIM(E19959&amp;""),'Référentiel Articles'!$A$2:$F$634,3,FALSE),""))</f>
      </c>
      <c r="E19959" s="74" t="str">
        <v/>
      </c>
      <c r="F19959" s="75">
        <f>IF($E19959="","",IFERROR(VLOOKUP(TRIM(E19959&amp;""),'Référentiel Articles'!$A$2:$F$634,4,FALSE),""))</f>
      </c>
      <c r="G19959" s="76">
        <f>IF($E19959="","",IFERROR(VLOOKUP(TRIM(E19959&amp;""),'Référentiel Articles'!$A$2:$F$634,5,FALSE),""))</f>
      </c>
      <c r="H19959" s="77" t="str">
        <v/>
      </c>
      <c r="I19959" s="76">
        <f>IF($E19959="","",IFERROR(VLOOKUP(TRIM(E19959&amp;""),'Référentiel Articles'!$A$2:$F$634,6,FALSE),""))</f>
      </c>
      <c r="J19959" s="78">
        <f>IF(OR($E19959="",$H19959=""),"",$H19959*$I19959)</f>
      </c>
      <c r="K19959" s="79" t="str">
        <v/>
      </c>
    </row>
    <row r="19960">
      <c r="A19960" s="81" t="str">
        <v/>
      </c>
      <c r="B19960" s="81" t="str">
        <v/>
      </c>
      <c r="C19960" s="83">
        <f>IF($E19960="","",IFERROR(VLOOKUP(TRIM(E19960&amp;""),'Référentiel Articles'!$A$2:$F$634,2,FALSE),""))</f>
      </c>
      <c r="D19960" s="83">
        <f>IF($E19960="","",IFERROR(VLOOKUP(TRIM(E19960&amp;""),'Référentiel Articles'!$A$2:$F$634,3,FALSE),""))</f>
      </c>
      <c r="E19960" s="81" t="str">
        <v/>
      </c>
      <c r="F19960" s="83">
        <f>IF($E19960="","",IFERROR(VLOOKUP(TRIM(E19960&amp;""),'Référentiel Articles'!$A$2:$F$634,4,FALSE),""))</f>
      </c>
      <c r="G19960" s="84">
        <f>IF($E19960="","",IFERROR(VLOOKUP(TRIM(E19960&amp;""),'Référentiel Articles'!$A$2:$F$634,5,FALSE),""))</f>
      </c>
      <c r="H19960" s="85" t="str">
        <v/>
      </c>
      <c r="I19960" s="84">
        <f>IF($E19960="","",IFERROR(VLOOKUP(TRIM(E19960&amp;""),'Référentiel Articles'!$A$2:$F$634,6,FALSE),""))</f>
      </c>
      <c r="J19960" s="90">
        <f>IF(OR($E19960="",$H19960=""),"",$H19960*$I19960)</f>
      </c>
      <c r="K19960" s="87" t="str">
        <v/>
      </c>
    </row>
    <row r="19961">
      <c r="A19961" s="74" t="str">
        <v/>
      </c>
      <c r="B19961" s="74" t="str">
        <v/>
      </c>
      <c r="C19961" s="75">
        <f>IF($E19961="","",IFERROR(VLOOKUP(TRIM(E19961&amp;""),'Référentiel Articles'!$A$2:$F$634,2,FALSE),""))</f>
      </c>
      <c r="D19961" s="75">
        <f>IF($E19961="","",IFERROR(VLOOKUP(TRIM(E19961&amp;""),'Référentiel Articles'!$A$2:$F$634,3,FALSE),""))</f>
      </c>
      <c r="E19961" s="74" t="str">
        <v/>
      </c>
      <c r="F19961" s="75">
        <f>IF($E19961="","",IFERROR(VLOOKUP(TRIM(E19961&amp;""),'Référentiel Articles'!$A$2:$F$634,4,FALSE),""))</f>
      </c>
      <c r="G19961" s="76">
        <f>IF($E19961="","",IFERROR(VLOOKUP(TRIM(E19961&amp;""),'Référentiel Articles'!$A$2:$F$634,5,FALSE),""))</f>
      </c>
      <c r="H19961" s="77" t="str">
        <v/>
      </c>
      <c r="I19961" s="76">
        <f>IF($E19961="","",IFERROR(VLOOKUP(TRIM(E19961&amp;""),'Référentiel Articles'!$A$2:$F$634,6,FALSE),""))</f>
      </c>
      <c r="J19961" s="78">
        <f>IF(OR($E19961="",$H19961=""),"",$H19961*$I19961)</f>
      </c>
      <c r="K19961" s="79" t="str">
        <v/>
      </c>
    </row>
    <row r="19962">
      <c r="A19962" s="81" t="str">
        <v/>
      </c>
      <c r="B19962" s="81" t="str">
        <v/>
      </c>
      <c r="C19962" s="83">
        <f>IF($E19962="","",IFERROR(VLOOKUP(TRIM(E19962&amp;""),'Référentiel Articles'!$A$2:$F$634,2,FALSE),""))</f>
      </c>
      <c r="D19962" s="83">
        <f>IF($E19962="","",IFERROR(VLOOKUP(TRIM(E19962&amp;""),'Référentiel Articles'!$A$2:$F$634,3,FALSE),""))</f>
      </c>
      <c r="E19962" s="81" t="str">
        <v/>
      </c>
      <c r="F19962" s="83">
        <f>IF($E19962="","",IFERROR(VLOOKUP(TRIM(E19962&amp;""),'Référentiel Articles'!$A$2:$F$634,4,FALSE),""))</f>
      </c>
      <c r="G19962" s="84">
        <f>IF($E19962="","",IFERROR(VLOOKUP(TRIM(E19962&amp;""),'Référentiel Articles'!$A$2:$F$634,5,FALSE),""))</f>
      </c>
      <c r="H19962" s="85" t="str">
        <v/>
      </c>
      <c r="I19962" s="84">
        <f>IF($E19962="","",IFERROR(VLOOKUP(TRIM(E19962&amp;""),'Référentiel Articles'!$A$2:$F$634,6,FALSE),""))</f>
      </c>
      <c r="J19962" s="90">
        <f>IF(OR($E19962="",$H19962=""),"",$H19962*$I19962)</f>
      </c>
      <c r="K19962" s="87" t="str">
        <v/>
      </c>
    </row>
    <row r="19963">
      <c r="A19963" s="74" t="str">
        <v/>
      </c>
      <c r="B19963" s="74" t="str">
        <v/>
      </c>
      <c r="C19963" s="75">
        <f>IF($E19963="","",IFERROR(VLOOKUP(TRIM(E19963&amp;""),'Référentiel Articles'!$A$2:$F$634,2,FALSE),""))</f>
      </c>
      <c r="D19963" s="75">
        <f>IF($E19963="","",IFERROR(VLOOKUP(TRIM(E19963&amp;""),'Référentiel Articles'!$A$2:$F$634,3,FALSE),""))</f>
      </c>
      <c r="E19963" s="74" t="str">
        <v/>
      </c>
      <c r="F19963" s="75">
        <f>IF($E19963="","",IFERROR(VLOOKUP(TRIM(E19963&amp;""),'Référentiel Articles'!$A$2:$F$634,4,FALSE),""))</f>
      </c>
      <c r="G19963" s="76">
        <f>IF($E19963="","",IFERROR(VLOOKUP(TRIM(E19963&amp;""),'Référentiel Articles'!$A$2:$F$634,5,FALSE),""))</f>
      </c>
      <c r="H19963" s="77" t="str">
        <v/>
      </c>
      <c r="I19963" s="76">
        <f>IF($E19963="","",IFERROR(VLOOKUP(TRIM(E19963&amp;""),'Référentiel Articles'!$A$2:$F$634,6,FALSE),""))</f>
      </c>
      <c r="J19963" s="78">
        <f>IF(OR($E19963="",$H19963=""),"",$H19963*$I19963)</f>
      </c>
      <c r="K19963" s="79" t="str">
        <v/>
      </c>
    </row>
    <row r="19964">
      <c r="A19964" s="81" t="str">
        <v/>
      </c>
      <c r="B19964" s="81" t="str">
        <v/>
      </c>
      <c r="C19964" s="83">
        <f>IF($E19964="","",IFERROR(VLOOKUP(TRIM(E19964&amp;""),'Référentiel Articles'!$A$2:$F$634,2,FALSE),""))</f>
      </c>
      <c r="D19964" s="83">
        <f>IF($E19964="","",IFERROR(VLOOKUP(TRIM(E19964&amp;""),'Référentiel Articles'!$A$2:$F$634,3,FALSE),""))</f>
      </c>
      <c r="E19964" s="81" t="str">
        <v/>
      </c>
      <c r="F19964" s="83">
        <f>IF($E19964="","",IFERROR(VLOOKUP(TRIM(E19964&amp;""),'Référentiel Articles'!$A$2:$F$634,4,FALSE),""))</f>
      </c>
      <c r="G19964" s="84">
        <f>IF($E19964="","",IFERROR(VLOOKUP(TRIM(E19964&amp;""),'Référentiel Articles'!$A$2:$F$634,5,FALSE),""))</f>
      </c>
      <c r="H19964" s="85" t="str">
        <v/>
      </c>
      <c r="I19964" s="84">
        <f>IF($E19964="","",IFERROR(VLOOKUP(TRIM(E19964&amp;""),'Référentiel Articles'!$A$2:$F$634,6,FALSE),""))</f>
      </c>
      <c r="J19964" s="90">
        <f>IF(OR($E19964="",$H19964=""),"",$H19964*$I19964)</f>
      </c>
      <c r="K19964" s="87" t="str">
        <v/>
      </c>
    </row>
    <row r="19965">
      <c r="A19965" s="74" t="str">
        <v/>
      </c>
      <c r="B19965" s="74" t="str">
        <v/>
      </c>
      <c r="C19965" s="75">
        <f>IF($E19965="","",IFERROR(VLOOKUP(TRIM(E19965&amp;""),'Référentiel Articles'!$A$2:$F$634,2,FALSE),""))</f>
      </c>
      <c r="D19965" s="75">
        <f>IF($E19965="","",IFERROR(VLOOKUP(TRIM(E19965&amp;""),'Référentiel Articles'!$A$2:$F$634,3,FALSE),""))</f>
      </c>
      <c r="E19965" s="74" t="str">
        <v/>
      </c>
      <c r="F19965" s="75">
        <f>IF($E19965="","",IFERROR(VLOOKUP(TRIM(E19965&amp;""),'Référentiel Articles'!$A$2:$F$634,4,FALSE),""))</f>
      </c>
      <c r="G19965" s="76">
        <f>IF($E19965="","",IFERROR(VLOOKUP(TRIM(E19965&amp;""),'Référentiel Articles'!$A$2:$F$634,5,FALSE),""))</f>
      </c>
      <c r="H19965" s="77" t="str">
        <v/>
      </c>
      <c r="I19965" s="76">
        <f>IF($E19965="","",IFERROR(VLOOKUP(TRIM(E19965&amp;""),'Référentiel Articles'!$A$2:$F$634,6,FALSE),""))</f>
      </c>
      <c r="J19965" s="78">
        <f>IF(OR($E19965="",$H19965=""),"",$H19965*$I19965)</f>
      </c>
      <c r="K19965" s="79" t="str">
        <v/>
      </c>
    </row>
    <row r="19966">
      <c r="A19966" s="81" t="str">
        <v/>
      </c>
      <c r="B19966" s="81" t="str">
        <v/>
      </c>
      <c r="C19966" s="83">
        <f>IF($E19966="","",IFERROR(VLOOKUP(TRIM(E19966&amp;""),'Référentiel Articles'!$A$2:$F$634,2,FALSE),""))</f>
      </c>
      <c r="D19966" s="83">
        <f>IF($E19966="","",IFERROR(VLOOKUP(TRIM(E19966&amp;""),'Référentiel Articles'!$A$2:$F$634,3,FALSE),""))</f>
      </c>
      <c r="E19966" s="81" t="str">
        <v/>
      </c>
      <c r="F19966" s="83">
        <f>IF($E19966="","",IFERROR(VLOOKUP(TRIM(E19966&amp;""),'Référentiel Articles'!$A$2:$F$634,4,FALSE),""))</f>
      </c>
      <c r="G19966" s="84">
        <f>IF($E19966="","",IFERROR(VLOOKUP(TRIM(E19966&amp;""),'Référentiel Articles'!$A$2:$F$634,5,FALSE),""))</f>
      </c>
      <c r="H19966" s="85" t="str">
        <v/>
      </c>
      <c r="I19966" s="84">
        <f>IF($E19966="","",IFERROR(VLOOKUP(TRIM(E19966&amp;""),'Référentiel Articles'!$A$2:$F$634,6,FALSE),""))</f>
      </c>
      <c r="J19966" s="90">
        <f>IF(OR($E19966="",$H19966=""),"",$H19966*$I19966)</f>
      </c>
      <c r="K19966" s="87" t="str">
        <v/>
      </c>
    </row>
    <row r="19967">
      <c r="A19967" s="74" t="str">
        <v/>
      </c>
      <c r="B19967" s="74" t="str">
        <v/>
      </c>
      <c r="C19967" s="75">
        <f>IF($E19967="","",IFERROR(VLOOKUP(TRIM(E19967&amp;""),'Référentiel Articles'!$A$2:$F$634,2,FALSE),""))</f>
      </c>
      <c r="D19967" s="75">
        <f>IF($E19967="","",IFERROR(VLOOKUP(TRIM(E19967&amp;""),'Référentiel Articles'!$A$2:$F$634,3,FALSE),""))</f>
      </c>
      <c r="E19967" s="74" t="str">
        <v/>
      </c>
      <c r="F19967" s="75">
        <f>IF($E19967="","",IFERROR(VLOOKUP(TRIM(E19967&amp;""),'Référentiel Articles'!$A$2:$F$634,4,FALSE),""))</f>
      </c>
      <c r="G19967" s="76">
        <f>IF($E19967="","",IFERROR(VLOOKUP(TRIM(E19967&amp;""),'Référentiel Articles'!$A$2:$F$634,5,FALSE),""))</f>
      </c>
      <c r="H19967" s="77" t="str">
        <v/>
      </c>
      <c r="I19967" s="76">
        <f>IF($E19967="","",IFERROR(VLOOKUP(TRIM(E19967&amp;""),'Référentiel Articles'!$A$2:$F$634,6,FALSE),""))</f>
      </c>
      <c r="J19967" s="78">
        <f>IF(OR($E19967="",$H19967=""),"",$H19967*$I19967)</f>
      </c>
      <c r="K19967" s="79" t="str">
        <v/>
      </c>
    </row>
    <row r="19968">
      <c r="A19968" s="81" t="str">
        <v/>
      </c>
      <c r="B19968" s="81" t="str">
        <v/>
      </c>
      <c r="C19968" s="83">
        <f>IF($E19968="","",IFERROR(VLOOKUP(TRIM(E19968&amp;""),'Référentiel Articles'!$A$2:$F$634,2,FALSE),""))</f>
      </c>
      <c r="D19968" s="83">
        <f>IF($E19968="","",IFERROR(VLOOKUP(TRIM(E19968&amp;""),'Référentiel Articles'!$A$2:$F$634,3,FALSE),""))</f>
      </c>
      <c r="E19968" s="81" t="str">
        <v/>
      </c>
      <c r="F19968" s="83">
        <f>IF($E19968="","",IFERROR(VLOOKUP(TRIM(E19968&amp;""),'Référentiel Articles'!$A$2:$F$634,4,FALSE),""))</f>
      </c>
      <c r="G19968" s="84">
        <f>IF($E19968="","",IFERROR(VLOOKUP(TRIM(E19968&amp;""),'Référentiel Articles'!$A$2:$F$634,5,FALSE),""))</f>
      </c>
      <c r="H19968" s="85" t="str">
        <v/>
      </c>
      <c r="I19968" s="84">
        <f>IF($E19968="","",IFERROR(VLOOKUP(TRIM(E19968&amp;""),'Référentiel Articles'!$A$2:$F$634,6,FALSE),""))</f>
      </c>
      <c r="J19968" s="90">
        <f>IF(OR($E19968="",$H19968=""),"",$H19968*$I19968)</f>
      </c>
      <c r="K19968" s="87" t="str">
        <v/>
      </c>
    </row>
    <row r="19969">
      <c r="A19969" s="74" t="str">
        <v/>
      </c>
      <c r="B19969" s="74" t="str">
        <v/>
      </c>
      <c r="C19969" s="75">
        <f>IF($E19969="","",IFERROR(VLOOKUP(TRIM(E19969&amp;""),'Référentiel Articles'!$A$2:$F$634,2,FALSE),""))</f>
      </c>
      <c r="D19969" s="75">
        <f>IF($E19969="","",IFERROR(VLOOKUP(TRIM(E19969&amp;""),'Référentiel Articles'!$A$2:$F$634,3,FALSE),""))</f>
      </c>
      <c r="E19969" s="74" t="str">
        <v/>
      </c>
      <c r="F19969" s="75">
        <f>IF($E19969="","",IFERROR(VLOOKUP(TRIM(E19969&amp;""),'Référentiel Articles'!$A$2:$F$634,4,FALSE),""))</f>
      </c>
      <c r="G19969" s="76">
        <f>IF($E19969="","",IFERROR(VLOOKUP(TRIM(E19969&amp;""),'Référentiel Articles'!$A$2:$F$634,5,FALSE),""))</f>
      </c>
      <c r="H19969" s="77" t="str">
        <v/>
      </c>
      <c r="I19969" s="76">
        <f>IF($E19969="","",IFERROR(VLOOKUP(TRIM(E19969&amp;""),'Référentiel Articles'!$A$2:$F$634,6,FALSE),""))</f>
      </c>
      <c r="J19969" s="78">
        <f>IF(OR($E19969="",$H19969=""),"",$H19969*$I19969)</f>
      </c>
      <c r="K19969" s="79" t="str">
        <v/>
      </c>
    </row>
    <row r="19970">
      <c r="A19970" s="81" t="str">
        <v/>
      </c>
      <c r="B19970" s="81" t="str">
        <v/>
      </c>
      <c r="C19970" s="83">
        <f>IF($E19970="","",IFERROR(VLOOKUP(TRIM(E19970&amp;""),'Référentiel Articles'!$A$2:$F$634,2,FALSE),""))</f>
      </c>
      <c r="D19970" s="83">
        <f>IF($E19970="","",IFERROR(VLOOKUP(TRIM(E19970&amp;""),'Référentiel Articles'!$A$2:$F$634,3,FALSE),""))</f>
      </c>
      <c r="E19970" s="81" t="str">
        <v/>
      </c>
      <c r="F19970" s="83">
        <f>IF($E19970="","",IFERROR(VLOOKUP(TRIM(E19970&amp;""),'Référentiel Articles'!$A$2:$F$634,4,FALSE),""))</f>
      </c>
      <c r="G19970" s="84">
        <f>IF($E19970="","",IFERROR(VLOOKUP(TRIM(E19970&amp;""),'Référentiel Articles'!$A$2:$F$634,5,FALSE),""))</f>
      </c>
      <c r="H19970" s="85" t="str">
        <v/>
      </c>
      <c r="I19970" s="84">
        <f>IF($E19970="","",IFERROR(VLOOKUP(TRIM(E19970&amp;""),'Référentiel Articles'!$A$2:$F$634,6,FALSE),""))</f>
      </c>
      <c r="J19970" s="90">
        <f>IF(OR($E19970="",$H19970=""),"",$H19970*$I19970)</f>
      </c>
      <c r="K19970" s="87" t="str">
        <v/>
      </c>
    </row>
    <row r="19971">
      <c r="A19971" s="74" t="str">
        <v/>
      </c>
      <c r="B19971" s="74" t="str">
        <v/>
      </c>
      <c r="C19971" s="75">
        <f>IF($E19971="","",IFERROR(VLOOKUP(TRIM(E19971&amp;""),'Référentiel Articles'!$A$2:$F$634,2,FALSE),""))</f>
      </c>
      <c r="D19971" s="75">
        <f>IF($E19971="","",IFERROR(VLOOKUP(TRIM(E19971&amp;""),'Référentiel Articles'!$A$2:$F$634,3,FALSE),""))</f>
      </c>
      <c r="E19971" s="74" t="str">
        <v/>
      </c>
      <c r="F19971" s="75">
        <f>IF($E19971="","",IFERROR(VLOOKUP(TRIM(E19971&amp;""),'Référentiel Articles'!$A$2:$F$634,4,FALSE),""))</f>
      </c>
      <c r="G19971" s="76">
        <f>IF($E19971="","",IFERROR(VLOOKUP(TRIM(E19971&amp;""),'Référentiel Articles'!$A$2:$F$634,5,FALSE),""))</f>
      </c>
      <c r="H19971" s="77" t="str">
        <v/>
      </c>
      <c r="I19971" s="76">
        <f>IF($E19971="","",IFERROR(VLOOKUP(TRIM(E19971&amp;""),'Référentiel Articles'!$A$2:$F$634,6,FALSE),""))</f>
      </c>
      <c r="J19971" s="78">
        <f>IF(OR($E19971="",$H19971=""),"",$H19971*$I19971)</f>
      </c>
      <c r="K19971" s="79" t="str">
        <v/>
      </c>
    </row>
    <row r="19972">
      <c r="A19972" s="81" t="str">
        <v/>
      </c>
      <c r="B19972" s="81" t="str">
        <v/>
      </c>
      <c r="C19972" s="83">
        <f>IF($E19972="","",IFERROR(VLOOKUP(TRIM(E19972&amp;""),'Référentiel Articles'!$A$2:$F$634,2,FALSE),""))</f>
      </c>
      <c r="D19972" s="83">
        <f>IF($E19972="","",IFERROR(VLOOKUP(TRIM(E19972&amp;""),'Référentiel Articles'!$A$2:$F$634,3,FALSE),""))</f>
      </c>
      <c r="E19972" s="81" t="str">
        <v/>
      </c>
      <c r="F19972" s="83">
        <f>IF($E19972="","",IFERROR(VLOOKUP(TRIM(E19972&amp;""),'Référentiel Articles'!$A$2:$F$634,4,FALSE),""))</f>
      </c>
      <c r="G19972" s="84">
        <f>IF($E19972="","",IFERROR(VLOOKUP(TRIM(E19972&amp;""),'Référentiel Articles'!$A$2:$F$634,5,FALSE),""))</f>
      </c>
      <c r="H19972" s="85" t="str">
        <v/>
      </c>
      <c r="I19972" s="84">
        <f>IF($E19972="","",IFERROR(VLOOKUP(TRIM(E19972&amp;""),'Référentiel Articles'!$A$2:$F$634,6,FALSE),""))</f>
      </c>
      <c r="J19972" s="90">
        <f>IF(OR($E19972="",$H19972=""),"",$H19972*$I19972)</f>
      </c>
      <c r="K19972" s="87" t="str">
        <v/>
      </c>
    </row>
    <row r="19973">
      <c r="A19973" s="74" t="str">
        <v/>
      </c>
      <c r="B19973" s="74" t="str">
        <v/>
      </c>
      <c r="C19973" s="75">
        <f>IF($E19973="","",IFERROR(VLOOKUP(TRIM(E19973&amp;""),'Référentiel Articles'!$A$2:$F$634,2,FALSE),""))</f>
      </c>
      <c r="D19973" s="75">
        <f>IF($E19973="","",IFERROR(VLOOKUP(TRIM(E19973&amp;""),'Référentiel Articles'!$A$2:$F$634,3,FALSE),""))</f>
      </c>
      <c r="E19973" s="74" t="str">
        <v/>
      </c>
      <c r="F19973" s="75">
        <f>IF($E19973="","",IFERROR(VLOOKUP(TRIM(E19973&amp;""),'Référentiel Articles'!$A$2:$F$634,4,FALSE),""))</f>
      </c>
      <c r="G19973" s="76">
        <f>IF($E19973="","",IFERROR(VLOOKUP(TRIM(E19973&amp;""),'Référentiel Articles'!$A$2:$F$634,5,FALSE),""))</f>
      </c>
      <c r="H19973" s="77" t="str">
        <v/>
      </c>
      <c r="I19973" s="76">
        <f>IF($E19973="","",IFERROR(VLOOKUP(TRIM(E19973&amp;""),'Référentiel Articles'!$A$2:$F$634,6,FALSE),""))</f>
      </c>
      <c r="J19973" s="78">
        <f>IF(OR($E19973="",$H19973=""),"",$H19973*$I19973)</f>
      </c>
      <c r="K19973" s="79" t="str">
        <v/>
      </c>
    </row>
    <row r="19974">
      <c r="A19974" s="81" t="str">
        <v/>
      </c>
      <c r="B19974" s="81" t="str">
        <v/>
      </c>
      <c r="C19974" s="83">
        <f>IF($E19974="","",IFERROR(VLOOKUP(TRIM(E19974&amp;""),'Référentiel Articles'!$A$2:$F$634,2,FALSE),""))</f>
      </c>
      <c r="D19974" s="83">
        <f>IF($E19974="","",IFERROR(VLOOKUP(TRIM(E19974&amp;""),'Référentiel Articles'!$A$2:$F$634,3,FALSE),""))</f>
      </c>
      <c r="E19974" s="81" t="str">
        <v/>
      </c>
      <c r="F19974" s="83">
        <f>IF($E19974="","",IFERROR(VLOOKUP(TRIM(E19974&amp;""),'Référentiel Articles'!$A$2:$F$634,4,FALSE),""))</f>
      </c>
      <c r="G19974" s="84">
        <f>IF($E19974="","",IFERROR(VLOOKUP(TRIM(E19974&amp;""),'Référentiel Articles'!$A$2:$F$634,5,FALSE),""))</f>
      </c>
      <c r="H19974" s="85" t="str">
        <v/>
      </c>
      <c r="I19974" s="84">
        <f>IF($E19974="","",IFERROR(VLOOKUP(TRIM(E19974&amp;""),'Référentiel Articles'!$A$2:$F$634,6,FALSE),""))</f>
      </c>
      <c r="J19974" s="90">
        <f>IF(OR($E19974="",$H19974=""),"",$H19974*$I19974)</f>
      </c>
      <c r="K19974" s="87" t="str">
        <v/>
      </c>
    </row>
    <row r="19975">
      <c r="A19975" s="74" t="str">
        <v/>
      </c>
      <c r="B19975" s="74" t="str">
        <v/>
      </c>
      <c r="C19975" s="75">
        <f>IF($E19975="","",IFERROR(VLOOKUP(TRIM(E19975&amp;""),'Référentiel Articles'!$A$2:$F$634,2,FALSE),""))</f>
      </c>
      <c r="D19975" s="75">
        <f>IF($E19975="","",IFERROR(VLOOKUP(TRIM(E19975&amp;""),'Référentiel Articles'!$A$2:$F$634,3,FALSE),""))</f>
      </c>
      <c r="E19975" s="74" t="str">
        <v/>
      </c>
      <c r="F19975" s="75">
        <f>IF($E19975="","",IFERROR(VLOOKUP(TRIM(E19975&amp;""),'Référentiel Articles'!$A$2:$F$634,4,FALSE),""))</f>
      </c>
      <c r="G19975" s="76">
        <f>IF($E19975="","",IFERROR(VLOOKUP(TRIM(E19975&amp;""),'Référentiel Articles'!$A$2:$F$634,5,FALSE),""))</f>
      </c>
      <c r="H19975" s="77" t="str">
        <v/>
      </c>
      <c r="I19975" s="76">
        <f>IF($E19975="","",IFERROR(VLOOKUP(TRIM(E19975&amp;""),'Référentiel Articles'!$A$2:$F$634,6,FALSE),""))</f>
      </c>
      <c r="J19975" s="78">
        <f>IF(OR($E19975="",$H19975=""),"",$H19975*$I19975)</f>
      </c>
      <c r="K19975" s="79" t="str">
        <v/>
      </c>
    </row>
    <row r="19976">
      <c r="A19976" s="81" t="str">
        <v/>
      </c>
      <c r="B19976" s="81" t="str">
        <v/>
      </c>
      <c r="C19976" s="83">
        <f>IF($E19976="","",IFERROR(VLOOKUP(TRIM(E19976&amp;""),'Référentiel Articles'!$A$2:$F$634,2,FALSE),""))</f>
      </c>
      <c r="D19976" s="83">
        <f>IF($E19976="","",IFERROR(VLOOKUP(TRIM(E19976&amp;""),'Référentiel Articles'!$A$2:$F$634,3,FALSE),""))</f>
      </c>
      <c r="E19976" s="81" t="str">
        <v/>
      </c>
      <c r="F19976" s="83">
        <f>IF($E19976="","",IFERROR(VLOOKUP(TRIM(E19976&amp;""),'Référentiel Articles'!$A$2:$F$634,4,FALSE),""))</f>
      </c>
      <c r="G19976" s="84">
        <f>IF($E19976="","",IFERROR(VLOOKUP(TRIM(E19976&amp;""),'Référentiel Articles'!$A$2:$F$634,5,FALSE),""))</f>
      </c>
      <c r="H19976" s="85" t="str">
        <v/>
      </c>
      <c r="I19976" s="84">
        <f>IF($E19976="","",IFERROR(VLOOKUP(TRIM(E19976&amp;""),'Référentiel Articles'!$A$2:$F$634,6,FALSE),""))</f>
      </c>
      <c r="J19976" s="90">
        <f>IF(OR($E19976="",$H19976=""),"",$H19976*$I19976)</f>
      </c>
      <c r="K19976" s="87" t="str">
        <v/>
      </c>
    </row>
    <row r="19977">
      <c r="A19977" s="74" t="str">
        <v/>
      </c>
      <c r="B19977" s="74" t="str">
        <v/>
      </c>
      <c r="C19977" s="75">
        <f>IF($E19977="","",IFERROR(VLOOKUP(TRIM(E19977&amp;""),'Référentiel Articles'!$A$2:$F$634,2,FALSE),""))</f>
      </c>
      <c r="D19977" s="75">
        <f>IF($E19977="","",IFERROR(VLOOKUP(TRIM(E19977&amp;""),'Référentiel Articles'!$A$2:$F$634,3,FALSE),""))</f>
      </c>
      <c r="E19977" s="74" t="str">
        <v/>
      </c>
      <c r="F19977" s="75">
        <f>IF($E19977="","",IFERROR(VLOOKUP(TRIM(E19977&amp;""),'Référentiel Articles'!$A$2:$F$634,4,FALSE),""))</f>
      </c>
      <c r="G19977" s="76">
        <f>IF($E19977="","",IFERROR(VLOOKUP(TRIM(E19977&amp;""),'Référentiel Articles'!$A$2:$F$634,5,FALSE),""))</f>
      </c>
      <c r="H19977" s="77" t="str">
        <v/>
      </c>
      <c r="I19977" s="76">
        <f>IF($E19977="","",IFERROR(VLOOKUP(TRIM(E19977&amp;""),'Référentiel Articles'!$A$2:$F$634,6,FALSE),""))</f>
      </c>
      <c r="J19977" s="78">
        <f>IF(OR($E19977="",$H19977=""),"",$H19977*$I19977)</f>
      </c>
      <c r="K19977" s="79" t="str">
        <v/>
      </c>
    </row>
    <row r="19978">
      <c r="A19978" s="81" t="str">
        <v/>
      </c>
      <c r="B19978" s="81" t="str">
        <v/>
      </c>
      <c r="C19978" s="83">
        <f>IF($E19978="","",IFERROR(VLOOKUP(TRIM(E19978&amp;""),'Référentiel Articles'!$A$2:$F$634,2,FALSE),""))</f>
      </c>
      <c r="D19978" s="83">
        <f>IF($E19978="","",IFERROR(VLOOKUP(TRIM(E19978&amp;""),'Référentiel Articles'!$A$2:$F$634,3,FALSE),""))</f>
      </c>
      <c r="E19978" s="81" t="str">
        <v/>
      </c>
      <c r="F19978" s="83">
        <f>IF($E19978="","",IFERROR(VLOOKUP(TRIM(E19978&amp;""),'Référentiel Articles'!$A$2:$F$634,4,FALSE),""))</f>
      </c>
      <c r="G19978" s="84">
        <f>IF($E19978="","",IFERROR(VLOOKUP(TRIM(E19978&amp;""),'Référentiel Articles'!$A$2:$F$634,5,FALSE),""))</f>
      </c>
      <c r="H19978" s="85" t="str">
        <v/>
      </c>
      <c r="I19978" s="84">
        <f>IF($E19978="","",IFERROR(VLOOKUP(TRIM(E19978&amp;""),'Référentiel Articles'!$A$2:$F$634,6,FALSE),""))</f>
      </c>
      <c r="J19978" s="90">
        <f>IF(OR($E19978="",$H19978=""),"",$H19978*$I19978)</f>
      </c>
      <c r="K19978" s="87" t="str">
        <v/>
      </c>
    </row>
    <row r="19979">
      <c r="A19979" s="74" t="str">
        <v/>
      </c>
      <c r="B19979" s="74" t="str">
        <v/>
      </c>
      <c r="C19979" s="75">
        <f>IF($E19979="","",IFERROR(VLOOKUP(TRIM(E19979&amp;""),'Référentiel Articles'!$A$2:$F$634,2,FALSE),""))</f>
      </c>
      <c r="D19979" s="75">
        <f>IF($E19979="","",IFERROR(VLOOKUP(TRIM(E19979&amp;""),'Référentiel Articles'!$A$2:$F$634,3,FALSE),""))</f>
      </c>
      <c r="E19979" s="74" t="str">
        <v/>
      </c>
      <c r="F19979" s="75">
        <f>IF($E19979="","",IFERROR(VLOOKUP(TRIM(E19979&amp;""),'Référentiel Articles'!$A$2:$F$634,4,FALSE),""))</f>
      </c>
      <c r="G19979" s="76">
        <f>IF($E19979="","",IFERROR(VLOOKUP(TRIM(E19979&amp;""),'Référentiel Articles'!$A$2:$F$634,5,FALSE),""))</f>
      </c>
      <c r="H19979" s="77" t="str">
        <v/>
      </c>
      <c r="I19979" s="76">
        <f>IF($E19979="","",IFERROR(VLOOKUP(TRIM(E19979&amp;""),'Référentiel Articles'!$A$2:$F$634,6,FALSE),""))</f>
      </c>
      <c r="J19979" s="78">
        <f>IF(OR($E19979="",$H19979=""),"",$H19979*$I19979)</f>
      </c>
      <c r="K19979" s="79" t="str">
        <v/>
      </c>
    </row>
    <row r="19980">
      <c r="A19980" s="81" t="str">
        <v/>
      </c>
      <c r="B19980" s="81" t="str">
        <v/>
      </c>
      <c r="C19980" s="83">
        <f>IF($E19980="","",IFERROR(VLOOKUP(TRIM(E19980&amp;""),'Référentiel Articles'!$A$2:$F$634,2,FALSE),""))</f>
      </c>
      <c r="D19980" s="83">
        <f>IF($E19980="","",IFERROR(VLOOKUP(TRIM(E19980&amp;""),'Référentiel Articles'!$A$2:$F$634,3,FALSE),""))</f>
      </c>
      <c r="E19980" s="81" t="str">
        <v/>
      </c>
      <c r="F19980" s="83">
        <f>IF($E19980="","",IFERROR(VLOOKUP(TRIM(E19980&amp;""),'Référentiel Articles'!$A$2:$F$634,4,FALSE),""))</f>
      </c>
      <c r="G19980" s="84">
        <f>IF($E19980="","",IFERROR(VLOOKUP(TRIM(E19980&amp;""),'Référentiel Articles'!$A$2:$F$634,5,FALSE),""))</f>
      </c>
      <c r="H19980" s="85" t="str">
        <v/>
      </c>
      <c r="I19980" s="84">
        <f>IF($E19980="","",IFERROR(VLOOKUP(TRIM(E19980&amp;""),'Référentiel Articles'!$A$2:$F$634,6,FALSE),""))</f>
      </c>
      <c r="J19980" s="90">
        <f>IF(OR($E19980="",$H19980=""),"",$H19980*$I19980)</f>
      </c>
      <c r="K19980" s="87" t="str">
        <v/>
      </c>
    </row>
    <row r="19981">
      <c r="A19981" s="74" t="str">
        <v/>
      </c>
      <c r="B19981" s="74" t="str">
        <v/>
      </c>
      <c r="C19981" s="75">
        <f>IF($E19981="","",IFERROR(VLOOKUP(TRIM(E19981&amp;""),'Référentiel Articles'!$A$2:$F$634,2,FALSE),""))</f>
      </c>
      <c r="D19981" s="75">
        <f>IF($E19981="","",IFERROR(VLOOKUP(TRIM(E19981&amp;""),'Référentiel Articles'!$A$2:$F$634,3,FALSE),""))</f>
      </c>
      <c r="E19981" s="74" t="str">
        <v/>
      </c>
      <c r="F19981" s="75">
        <f>IF($E19981="","",IFERROR(VLOOKUP(TRIM(E19981&amp;""),'Référentiel Articles'!$A$2:$F$634,4,FALSE),""))</f>
      </c>
      <c r="G19981" s="76">
        <f>IF($E19981="","",IFERROR(VLOOKUP(TRIM(E19981&amp;""),'Référentiel Articles'!$A$2:$F$634,5,FALSE),""))</f>
      </c>
      <c r="H19981" s="77" t="str">
        <v/>
      </c>
      <c r="I19981" s="76">
        <f>IF($E19981="","",IFERROR(VLOOKUP(TRIM(E19981&amp;""),'Référentiel Articles'!$A$2:$F$634,6,FALSE),""))</f>
      </c>
      <c r="J19981" s="78">
        <f>IF(OR($E19981="",$H19981=""),"",$H19981*$I19981)</f>
      </c>
      <c r="K19981" s="79" t="str">
        <v/>
      </c>
    </row>
    <row r="19982">
      <c r="A19982" s="81" t="str">
        <v/>
      </c>
      <c r="B19982" s="81" t="str">
        <v/>
      </c>
      <c r="C19982" s="83">
        <f>IF($E19982="","",IFERROR(VLOOKUP(TRIM(E19982&amp;""),'Référentiel Articles'!$A$2:$F$634,2,FALSE),""))</f>
      </c>
      <c r="D19982" s="83">
        <f>IF($E19982="","",IFERROR(VLOOKUP(TRIM(E19982&amp;""),'Référentiel Articles'!$A$2:$F$634,3,FALSE),""))</f>
      </c>
      <c r="E19982" s="81" t="str">
        <v/>
      </c>
      <c r="F19982" s="83">
        <f>IF($E19982="","",IFERROR(VLOOKUP(TRIM(E19982&amp;""),'Référentiel Articles'!$A$2:$F$634,4,FALSE),""))</f>
      </c>
      <c r="G19982" s="84">
        <f>IF($E19982="","",IFERROR(VLOOKUP(TRIM(E19982&amp;""),'Référentiel Articles'!$A$2:$F$634,5,FALSE),""))</f>
      </c>
      <c r="H19982" s="85" t="str">
        <v/>
      </c>
      <c r="I19982" s="84">
        <f>IF($E19982="","",IFERROR(VLOOKUP(TRIM(E19982&amp;""),'Référentiel Articles'!$A$2:$F$634,6,FALSE),""))</f>
      </c>
      <c r="J19982" s="90">
        <f>IF(OR($E19982="",$H19982=""),"",$H19982*$I19982)</f>
      </c>
      <c r="K19982" s="87" t="str">
        <v/>
      </c>
    </row>
    <row r="19983">
      <c r="A19983" s="74" t="str">
        <v/>
      </c>
      <c r="B19983" s="74" t="str">
        <v/>
      </c>
      <c r="C19983" s="75">
        <f>IF($E19983="","",IFERROR(VLOOKUP(TRIM(E19983&amp;""),'Référentiel Articles'!$A$2:$F$634,2,FALSE),""))</f>
      </c>
      <c r="D19983" s="75">
        <f>IF($E19983="","",IFERROR(VLOOKUP(TRIM(E19983&amp;""),'Référentiel Articles'!$A$2:$F$634,3,FALSE),""))</f>
      </c>
      <c r="E19983" s="74" t="str">
        <v/>
      </c>
      <c r="F19983" s="75">
        <f>IF($E19983="","",IFERROR(VLOOKUP(TRIM(E19983&amp;""),'Référentiel Articles'!$A$2:$F$634,4,FALSE),""))</f>
      </c>
      <c r="G19983" s="76">
        <f>IF($E19983="","",IFERROR(VLOOKUP(TRIM(E19983&amp;""),'Référentiel Articles'!$A$2:$F$634,5,FALSE),""))</f>
      </c>
      <c r="H19983" s="77" t="str">
        <v/>
      </c>
      <c r="I19983" s="76">
        <f>IF($E19983="","",IFERROR(VLOOKUP(TRIM(E19983&amp;""),'Référentiel Articles'!$A$2:$F$634,6,FALSE),""))</f>
      </c>
      <c r="J19983" s="78">
        <f>IF(OR($E19983="",$H19983=""),"",$H19983*$I19983)</f>
      </c>
      <c r="K19983" s="79" t="str">
        <v/>
      </c>
    </row>
    <row r="19984">
      <c r="A19984" s="81" t="str">
        <v/>
      </c>
      <c r="B19984" s="81" t="str">
        <v/>
      </c>
      <c r="C19984" s="83">
        <f>IF($E19984="","",IFERROR(VLOOKUP(TRIM(E19984&amp;""),'Référentiel Articles'!$A$2:$F$634,2,FALSE),""))</f>
      </c>
      <c r="D19984" s="83">
        <f>IF($E19984="","",IFERROR(VLOOKUP(TRIM(E19984&amp;""),'Référentiel Articles'!$A$2:$F$634,3,FALSE),""))</f>
      </c>
      <c r="E19984" s="81" t="str">
        <v/>
      </c>
      <c r="F19984" s="83">
        <f>IF($E19984="","",IFERROR(VLOOKUP(TRIM(E19984&amp;""),'Référentiel Articles'!$A$2:$F$634,4,FALSE),""))</f>
      </c>
      <c r="G19984" s="84">
        <f>IF($E19984="","",IFERROR(VLOOKUP(TRIM(E19984&amp;""),'Référentiel Articles'!$A$2:$F$634,5,FALSE),""))</f>
      </c>
      <c r="H19984" s="85" t="str">
        <v/>
      </c>
      <c r="I19984" s="84">
        <f>IF($E19984="","",IFERROR(VLOOKUP(TRIM(E19984&amp;""),'Référentiel Articles'!$A$2:$F$634,6,FALSE),""))</f>
      </c>
      <c r="J19984" s="90">
        <f>IF(OR($E19984="",$H19984=""),"",$H19984*$I19984)</f>
      </c>
      <c r="K19984" s="87" t="str">
        <v/>
      </c>
    </row>
    <row r="19985">
      <c r="A19985" s="74" t="str">
        <v/>
      </c>
      <c r="B19985" s="74" t="str">
        <v/>
      </c>
      <c r="C19985" s="75">
        <f>IF($E19985="","",IFERROR(VLOOKUP(TRIM(E19985&amp;""),'Référentiel Articles'!$A$2:$F$634,2,FALSE),""))</f>
      </c>
      <c r="D19985" s="75">
        <f>IF($E19985="","",IFERROR(VLOOKUP(TRIM(E19985&amp;""),'Référentiel Articles'!$A$2:$F$634,3,FALSE),""))</f>
      </c>
      <c r="E19985" s="74" t="str">
        <v/>
      </c>
      <c r="F19985" s="75">
        <f>IF($E19985="","",IFERROR(VLOOKUP(TRIM(E19985&amp;""),'Référentiel Articles'!$A$2:$F$634,4,FALSE),""))</f>
      </c>
      <c r="G19985" s="76">
        <f>IF($E19985="","",IFERROR(VLOOKUP(TRIM(E19985&amp;""),'Référentiel Articles'!$A$2:$F$634,5,FALSE),""))</f>
      </c>
      <c r="H19985" s="77" t="str">
        <v/>
      </c>
      <c r="I19985" s="76">
        <f>IF($E19985="","",IFERROR(VLOOKUP(TRIM(E19985&amp;""),'Référentiel Articles'!$A$2:$F$634,6,FALSE),""))</f>
      </c>
      <c r="J19985" s="78">
        <f>IF(OR($E19985="",$H19985=""),"",$H19985*$I19985)</f>
      </c>
      <c r="K19985" s="79" t="str">
        <v/>
      </c>
    </row>
    <row r="19986">
      <c r="A19986" s="81" t="str">
        <v/>
      </c>
      <c r="B19986" s="81" t="str">
        <v/>
      </c>
      <c r="C19986" s="83">
        <f>IF($E19986="","",IFERROR(VLOOKUP(TRIM(E19986&amp;""),'Référentiel Articles'!$A$2:$F$634,2,FALSE),""))</f>
      </c>
      <c r="D19986" s="83">
        <f>IF($E19986="","",IFERROR(VLOOKUP(TRIM(E19986&amp;""),'Référentiel Articles'!$A$2:$F$634,3,FALSE),""))</f>
      </c>
      <c r="E19986" s="81" t="str">
        <v/>
      </c>
      <c r="F19986" s="83">
        <f>IF($E19986="","",IFERROR(VLOOKUP(TRIM(E19986&amp;""),'Référentiel Articles'!$A$2:$F$634,4,FALSE),""))</f>
      </c>
      <c r="G19986" s="84">
        <f>IF($E19986="","",IFERROR(VLOOKUP(TRIM(E19986&amp;""),'Référentiel Articles'!$A$2:$F$634,5,FALSE),""))</f>
      </c>
      <c r="H19986" s="85" t="str">
        <v/>
      </c>
      <c r="I19986" s="84">
        <f>IF($E19986="","",IFERROR(VLOOKUP(TRIM(E19986&amp;""),'Référentiel Articles'!$A$2:$F$634,6,FALSE),""))</f>
      </c>
      <c r="J19986" s="90">
        <f>IF(OR($E19986="",$H19986=""),"",$H19986*$I19986)</f>
      </c>
      <c r="K19986" s="87" t="str">
        <v/>
      </c>
    </row>
    <row r="19987">
      <c r="A19987" s="74" t="str">
        <v/>
      </c>
      <c r="B19987" s="74" t="str">
        <v/>
      </c>
      <c r="C19987" s="75">
        <f>IF($E19987="","",IFERROR(VLOOKUP(TRIM(E19987&amp;""),'Référentiel Articles'!$A$2:$F$634,2,FALSE),""))</f>
      </c>
      <c r="D19987" s="75">
        <f>IF($E19987="","",IFERROR(VLOOKUP(TRIM(E19987&amp;""),'Référentiel Articles'!$A$2:$F$634,3,FALSE),""))</f>
      </c>
      <c r="E19987" s="74" t="str">
        <v/>
      </c>
      <c r="F19987" s="75">
        <f>IF($E19987="","",IFERROR(VLOOKUP(TRIM(E19987&amp;""),'Référentiel Articles'!$A$2:$F$634,4,FALSE),""))</f>
      </c>
      <c r="G19987" s="76">
        <f>IF($E19987="","",IFERROR(VLOOKUP(TRIM(E19987&amp;""),'Référentiel Articles'!$A$2:$F$634,5,FALSE),""))</f>
      </c>
      <c r="H19987" s="77" t="str">
        <v/>
      </c>
      <c r="I19987" s="76">
        <f>IF($E19987="","",IFERROR(VLOOKUP(TRIM(E19987&amp;""),'Référentiel Articles'!$A$2:$F$634,6,FALSE),""))</f>
      </c>
      <c r="J19987" s="78">
        <f>IF(OR($E19987="",$H19987=""),"",$H19987*$I19987)</f>
      </c>
      <c r="K19987" s="79" t="str">
        <v/>
      </c>
    </row>
    <row r="19988">
      <c r="A19988" s="81" t="str">
        <v/>
      </c>
      <c r="B19988" s="81" t="str">
        <v/>
      </c>
      <c r="C19988" s="83">
        <f>IF($E19988="","",IFERROR(VLOOKUP(TRIM(E19988&amp;""),'Référentiel Articles'!$A$2:$F$634,2,FALSE),""))</f>
      </c>
      <c r="D19988" s="83">
        <f>IF($E19988="","",IFERROR(VLOOKUP(TRIM(E19988&amp;""),'Référentiel Articles'!$A$2:$F$634,3,FALSE),""))</f>
      </c>
      <c r="E19988" s="81" t="str">
        <v/>
      </c>
      <c r="F19988" s="83">
        <f>IF($E19988="","",IFERROR(VLOOKUP(TRIM(E19988&amp;""),'Référentiel Articles'!$A$2:$F$634,4,FALSE),""))</f>
      </c>
      <c r="G19988" s="84">
        <f>IF($E19988="","",IFERROR(VLOOKUP(TRIM(E19988&amp;""),'Référentiel Articles'!$A$2:$F$634,5,FALSE),""))</f>
      </c>
      <c r="H19988" s="85" t="str">
        <v/>
      </c>
      <c r="I19988" s="84">
        <f>IF($E19988="","",IFERROR(VLOOKUP(TRIM(E19988&amp;""),'Référentiel Articles'!$A$2:$F$634,6,FALSE),""))</f>
      </c>
      <c r="J19988" s="90">
        <f>IF(OR($E19988="",$H19988=""),"",$H19988*$I19988)</f>
      </c>
      <c r="K19988" s="87" t="str">
        <v/>
      </c>
    </row>
    <row r="19989">
      <c r="A19989" s="74" t="str">
        <v/>
      </c>
      <c r="B19989" s="74" t="str">
        <v/>
      </c>
      <c r="C19989" s="75">
        <f>IF($E19989="","",IFERROR(VLOOKUP(TRIM(E19989&amp;""),'Référentiel Articles'!$A$2:$F$634,2,FALSE),""))</f>
      </c>
      <c r="D19989" s="75">
        <f>IF($E19989="","",IFERROR(VLOOKUP(TRIM(E19989&amp;""),'Référentiel Articles'!$A$2:$F$634,3,FALSE),""))</f>
      </c>
      <c r="E19989" s="74" t="str">
        <v/>
      </c>
      <c r="F19989" s="75">
        <f>IF($E19989="","",IFERROR(VLOOKUP(TRIM(E19989&amp;""),'Référentiel Articles'!$A$2:$F$634,4,FALSE),""))</f>
      </c>
      <c r="G19989" s="76">
        <f>IF($E19989="","",IFERROR(VLOOKUP(TRIM(E19989&amp;""),'Référentiel Articles'!$A$2:$F$634,5,FALSE),""))</f>
      </c>
      <c r="H19989" s="77" t="str">
        <v/>
      </c>
      <c r="I19989" s="76">
        <f>IF($E19989="","",IFERROR(VLOOKUP(TRIM(E19989&amp;""),'Référentiel Articles'!$A$2:$F$634,6,FALSE),""))</f>
      </c>
      <c r="J19989" s="78">
        <f>IF(OR($E19989="",$H19989=""),"",$H19989*$I19989)</f>
      </c>
      <c r="K19989" s="79" t="str">
        <v/>
      </c>
    </row>
    <row r="19990">
      <c r="A19990" s="81" t="str">
        <v/>
      </c>
      <c r="B19990" s="81" t="str">
        <v/>
      </c>
      <c r="C19990" s="83">
        <f>IF($E19990="","",IFERROR(VLOOKUP(TRIM(E19990&amp;""),'Référentiel Articles'!$A$2:$F$634,2,FALSE),""))</f>
      </c>
      <c r="D19990" s="83">
        <f>IF($E19990="","",IFERROR(VLOOKUP(TRIM(E19990&amp;""),'Référentiel Articles'!$A$2:$F$634,3,FALSE),""))</f>
      </c>
      <c r="E19990" s="81" t="str">
        <v/>
      </c>
      <c r="F19990" s="83">
        <f>IF($E19990="","",IFERROR(VLOOKUP(TRIM(E19990&amp;""),'Référentiel Articles'!$A$2:$F$634,4,FALSE),""))</f>
      </c>
      <c r="G19990" s="84">
        <f>IF($E19990="","",IFERROR(VLOOKUP(TRIM(E19990&amp;""),'Référentiel Articles'!$A$2:$F$634,5,FALSE),""))</f>
      </c>
      <c r="H19990" s="85" t="str">
        <v/>
      </c>
      <c r="I19990" s="84">
        <f>IF($E19990="","",IFERROR(VLOOKUP(TRIM(E19990&amp;""),'Référentiel Articles'!$A$2:$F$634,6,FALSE),""))</f>
      </c>
      <c r="J19990" s="90">
        <f>IF(OR($E19990="",$H19990=""),"",$H19990*$I19990)</f>
      </c>
      <c r="K19990" s="87" t="str">
        <v/>
      </c>
    </row>
    <row r="19991">
      <c r="A19991" s="74" t="str">
        <v/>
      </c>
      <c r="B19991" s="74" t="str">
        <v/>
      </c>
      <c r="C19991" s="75">
        <f>IF($E19991="","",IFERROR(VLOOKUP(TRIM(E19991&amp;""),'Référentiel Articles'!$A$2:$F$634,2,FALSE),""))</f>
      </c>
      <c r="D19991" s="75">
        <f>IF($E19991="","",IFERROR(VLOOKUP(TRIM(E19991&amp;""),'Référentiel Articles'!$A$2:$F$634,3,FALSE),""))</f>
      </c>
      <c r="E19991" s="74" t="str">
        <v/>
      </c>
      <c r="F19991" s="75">
        <f>IF($E19991="","",IFERROR(VLOOKUP(TRIM(E19991&amp;""),'Référentiel Articles'!$A$2:$F$634,4,FALSE),""))</f>
      </c>
      <c r="G19991" s="76">
        <f>IF($E19991="","",IFERROR(VLOOKUP(TRIM(E19991&amp;""),'Référentiel Articles'!$A$2:$F$634,5,FALSE),""))</f>
      </c>
      <c r="H19991" s="77" t="str">
        <v/>
      </c>
      <c r="I19991" s="76">
        <f>IF($E19991="","",IFERROR(VLOOKUP(TRIM(E19991&amp;""),'Référentiel Articles'!$A$2:$F$634,6,FALSE),""))</f>
      </c>
      <c r="J19991" s="78">
        <f>IF(OR($E19991="",$H19991=""),"",$H19991*$I19991)</f>
      </c>
      <c r="K19991" s="79" t="str">
        <v/>
      </c>
    </row>
    <row r="19992">
      <c r="A19992" s="81" t="str">
        <v/>
      </c>
      <c r="B19992" s="81" t="str">
        <v/>
      </c>
      <c r="C19992" s="83">
        <f>IF($E19992="","",IFERROR(VLOOKUP(TRIM(E19992&amp;""),'Référentiel Articles'!$A$2:$F$634,2,FALSE),""))</f>
      </c>
      <c r="D19992" s="83">
        <f>IF($E19992="","",IFERROR(VLOOKUP(TRIM(E19992&amp;""),'Référentiel Articles'!$A$2:$F$634,3,FALSE),""))</f>
      </c>
      <c r="E19992" s="81" t="str">
        <v/>
      </c>
      <c r="F19992" s="83">
        <f>IF($E19992="","",IFERROR(VLOOKUP(TRIM(E19992&amp;""),'Référentiel Articles'!$A$2:$F$634,4,FALSE),""))</f>
      </c>
      <c r="G19992" s="84">
        <f>IF($E19992="","",IFERROR(VLOOKUP(TRIM(E19992&amp;""),'Référentiel Articles'!$A$2:$F$634,5,FALSE),""))</f>
      </c>
      <c r="H19992" s="85" t="str">
        <v/>
      </c>
      <c r="I19992" s="84">
        <f>IF($E19992="","",IFERROR(VLOOKUP(TRIM(E19992&amp;""),'Référentiel Articles'!$A$2:$F$634,6,FALSE),""))</f>
      </c>
      <c r="J19992" s="90">
        <f>IF(OR($E19992="",$H19992=""),"",$H19992*$I19992)</f>
      </c>
      <c r="K19992" s="87" t="str">
        <v/>
      </c>
    </row>
    <row r="19993">
      <c r="A19993" s="74" t="str">
        <v/>
      </c>
      <c r="B19993" s="74" t="str">
        <v/>
      </c>
      <c r="C19993" s="75">
        <f>IF($E19993="","",IFERROR(VLOOKUP(TRIM(E19993&amp;""),'Référentiel Articles'!$A$2:$F$634,2,FALSE),""))</f>
      </c>
      <c r="D19993" s="75">
        <f>IF($E19993="","",IFERROR(VLOOKUP(TRIM(E19993&amp;""),'Référentiel Articles'!$A$2:$F$634,3,FALSE),""))</f>
      </c>
      <c r="E19993" s="74" t="str">
        <v/>
      </c>
      <c r="F19993" s="75">
        <f>IF($E19993="","",IFERROR(VLOOKUP(TRIM(E19993&amp;""),'Référentiel Articles'!$A$2:$F$634,4,FALSE),""))</f>
      </c>
      <c r="G19993" s="76">
        <f>IF($E19993="","",IFERROR(VLOOKUP(TRIM(E19993&amp;""),'Référentiel Articles'!$A$2:$F$634,5,FALSE),""))</f>
      </c>
      <c r="H19993" s="77" t="str">
        <v/>
      </c>
      <c r="I19993" s="76">
        <f>IF($E19993="","",IFERROR(VLOOKUP(TRIM(E19993&amp;""),'Référentiel Articles'!$A$2:$F$634,6,FALSE),""))</f>
      </c>
      <c r="J19993" s="78">
        <f>IF(OR($E19993="",$H19993=""),"",$H19993*$I19993)</f>
      </c>
      <c r="K19993" s="79" t="str">
        <v/>
      </c>
    </row>
    <row r="19994">
      <c r="A19994" s="81" t="str">
        <v/>
      </c>
      <c r="B19994" s="81" t="str">
        <v/>
      </c>
      <c r="C19994" s="83">
        <f>IF($E19994="","",IFERROR(VLOOKUP(TRIM(E19994&amp;""),'Référentiel Articles'!$A$2:$F$634,2,FALSE),""))</f>
      </c>
      <c r="D19994" s="83">
        <f>IF($E19994="","",IFERROR(VLOOKUP(TRIM(E19994&amp;""),'Référentiel Articles'!$A$2:$F$634,3,FALSE),""))</f>
      </c>
      <c r="E19994" s="81" t="str">
        <v/>
      </c>
      <c r="F19994" s="83">
        <f>IF($E19994="","",IFERROR(VLOOKUP(TRIM(E19994&amp;""),'Référentiel Articles'!$A$2:$F$634,4,FALSE),""))</f>
      </c>
      <c r="G19994" s="84">
        <f>IF($E19994="","",IFERROR(VLOOKUP(TRIM(E19994&amp;""),'Référentiel Articles'!$A$2:$F$634,5,FALSE),""))</f>
      </c>
      <c r="H19994" s="85" t="str">
        <v/>
      </c>
      <c r="I19994" s="84">
        <f>IF($E19994="","",IFERROR(VLOOKUP(TRIM(E19994&amp;""),'Référentiel Articles'!$A$2:$F$634,6,FALSE),""))</f>
      </c>
      <c r="J19994" s="90">
        <f>IF(OR($E19994="",$H19994=""),"",$H19994*$I19994)</f>
      </c>
      <c r="K19994" s="87" t="str">
        <v/>
      </c>
    </row>
    <row r="19995">
      <c r="A19995" s="74" t="str">
        <v/>
      </c>
      <c r="B19995" s="74" t="str">
        <v/>
      </c>
      <c r="C19995" s="75">
        <f>IF($E19995="","",IFERROR(VLOOKUP(TRIM(E19995&amp;""),'Référentiel Articles'!$A$2:$F$634,2,FALSE),""))</f>
      </c>
      <c r="D19995" s="75">
        <f>IF($E19995="","",IFERROR(VLOOKUP(TRIM(E19995&amp;""),'Référentiel Articles'!$A$2:$F$634,3,FALSE),""))</f>
      </c>
      <c r="E19995" s="74" t="str">
        <v/>
      </c>
      <c r="F19995" s="75">
        <f>IF($E19995="","",IFERROR(VLOOKUP(TRIM(E19995&amp;""),'Référentiel Articles'!$A$2:$F$634,4,FALSE),""))</f>
      </c>
      <c r="G19995" s="76">
        <f>IF($E19995="","",IFERROR(VLOOKUP(TRIM(E19995&amp;""),'Référentiel Articles'!$A$2:$F$634,5,FALSE),""))</f>
      </c>
      <c r="H19995" s="77" t="str">
        <v/>
      </c>
      <c r="I19995" s="76">
        <f>IF($E19995="","",IFERROR(VLOOKUP(TRIM(E19995&amp;""),'Référentiel Articles'!$A$2:$F$634,6,FALSE),""))</f>
      </c>
      <c r="J19995" s="78">
        <f>IF(OR($E19995="",$H19995=""),"",$H19995*$I19995)</f>
      </c>
      <c r="K19995" s="79" t="str">
        <v/>
      </c>
    </row>
    <row r="19996">
      <c r="A19996" s="81" t="str">
        <v/>
      </c>
      <c r="B19996" s="81" t="str">
        <v/>
      </c>
      <c r="C19996" s="83">
        <f>IF($E19996="","",IFERROR(VLOOKUP(TRIM(E19996&amp;""),'Référentiel Articles'!$A$2:$F$634,2,FALSE),""))</f>
      </c>
      <c r="D19996" s="83">
        <f>IF($E19996="","",IFERROR(VLOOKUP(TRIM(E19996&amp;""),'Référentiel Articles'!$A$2:$F$634,3,FALSE),""))</f>
      </c>
      <c r="E19996" s="81" t="str">
        <v/>
      </c>
      <c r="F19996" s="83">
        <f>IF($E19996="","",IFERROR(VLOOKUP(TRIM(E19996&amp;""),'Référentiel Articles'!$A$2:$F$634,4,FALSE),""))</f>
      </c>
      <c r="G19996" s="84">
        <f>IF($E19996="","",IFERROR(VLOOKUP(TRIM(E19996&amp;""),'Référentiel Articles'!$A$2:$F$634,5,FALSE),""))</f>
      </c>
      <c r="H19996" s="85" t="str">
        <v/>
      </c>
      <c r="I19996" s="84">
        <f>IF($E19996="","",IFERROR(VLOOKUP(TRIM(E19996&amp;""),'Référentiel Articles'!$A$2:$F$634,6,FALSE),""))</f>
      </c>
      <c r="J19996" s="90">
        <f>IF(OR($E19996="",$H19996=""),"",$H19996*$I19996)</f>
      </c>
      <c r="K19996" s="87" t="str">
        <v/>
      </c>
    </row>
    <row r="19997">
      <c r="A19997" s="74" t="str">
        <v/>
      </c>
      <c r="B19997" s="74" t="str">
        <v/>
      </c>
      <c r="C19997" s="75">
        <f>IF($E19997="","",IFERROR(VLOOKUP(TRIM(E19997&amp;""),'Référentiel Articles'!$A$2:$F$634,2,FALSE),""))</f>
      </c>
      <c r="D19997" s="75">
        <f>IF($E19997="","",IFERROR(VLOOKUP(TRIM(E19997&amp;""),'Référentiel Articles'!$A$2:$F$634,3,FALSE),""))</f>
      </c>
      <c r="E19997" s="74" t="str">
        <v/>
      </c>
      <c r="F19997" s="75">
        <f>IF($E19997="","",IFERROR(VLOOKUP(TRIM(E19997&amp;""),'Référentiel Articles'!$A$2:$F$634,4,FALSE),""))</f>
      </c>
      <c r="G19997" s="76">
        <f>IF($E19997="","",IFERROR(VLOOKUP(TRIM(E19997&amp;""),'Référentiel Articles'!$A$2:$F$634,5,FALSE),""))</f>
      </c>
      <c r="H19997" s="77" t="str">
        <v/>
      </c>
      <c r="I19997" s="76">
        <f>IF($E19997="","",IFERROR(VLOOKUP(TRIM(E19997&amp;""),'Référentiel Articles'!$A$2:$F$634,6,FALSE),""))</f>
      </c>
      <c r="J19997" s="78">
        <f>IF(OR($E19997="",$H19997=""),"",$H19997*$I19997)</f>
      </c>
      <c r="K19997" s="79" t="str">
        <v/>
      </c>
    </row>
    <row r="19998">
      <c r="A19998" s="81" t="str">
        <v/>
      </c>
      <c r="B19998" s="81" t="str">
        <v/>
      </c>
      <c r="C19998" s="83">
        <f>IF($E19998="","",IFERROR(VLOOKUP(TRIM(E19998&amp;""),'Référentiel Articles'!$A$2:$F$634,2,FALSE),""))</f>
      </c>
      <c r="D19998" s="83">
        <f>IF($E19998="","",IFERROR(VLOOKUP(TRIM(E19998&amp;""),'Référentiel Articles'!$A$2:$F$634,3,FALSE),""))</f>
      </c>
      <c r="E19998" s="81" t="str">
        <v/>
      </c>
      <c r="F19998" s="83">
        <f>IF($E19998="","",IFERROR(VLOOKUP(TRIM(E19998&amp;""),'Référentiel Articles'!$A$2:$F$634,4,FALSE),""))</f>
      </c>
      <c r="G19998" s="84">
        <f>IF($E19998="","",IFERROR(VLOOKUP(TRIM(E19998&amp;""),'Référentiel Articles'!$A$2:$F$634,5,FALSE),""))</f>
      </c>
      <c r="H19998" s="85" t="str">
        <v/>
      </c>
      <c r="I19998" s="84">
        <f>IF($E19998="","",IFERROR(VLOOKUP(TRIM(E19998&amp;""),'Référentiel Articles'!$A$2:$F$634,6,FALSE),""))</f>
      </c>
      <c r="J19998" s="90">
        <f>IF(OR($E19998="",$H19998=""),"",$H19998*$I19998)</f>
      </c>
      <c r="K19998" s="87" t="str">
        <v/>
      </c>
    </row>
    <row r="19999">
      <c r="A19999" s="74" t="str">
        <v/>
      </c>
      <c r="B19999" s="74" t="str">
        <v/>
      </c>
      <c r="C19999" s="75">
        <f>IF($E19999="","",IFERROR(VLOOKUP(TRIM(E19999&amp;""),'Référentiel Articles'!$A$2:$F$634,2,FALSE),""))</f>
      </c>
      <c r="D19999" s="75">
        <f>IF($E19999="","",IFERROR(VLOOKUP(TRIM(E19999&amp;""),'Référentiel Articles'!$A$2:$F$634,3,FALSE),""))</f>
      </c>
      <c r="E19999" s="74" t="str">
        <v/>
      </c>
      <c r="F19999" s="75">
        <f>IF($E19999="","",IFERROR(VLOOKUP(TRIM(E19999&amp;""),'Référentiel Articles'!$A$2:$F$634,4,FALSE),""))</f>
      </c>
      <c r="G19999" s="76">
        <f>IF($E19999="","",IFERROR(VLOOKUP(TRIM(E19999&amp;""),'Référentiel Articles'!$A$2:$F$634,5,FALSE),""))</f>
      </c>
      <c r="H19999" s="77" t="str">
        <v/>
      </c>
      <c r="I19999" s="76">
        <f>IF($E19999="","",IFERROR(VLOOKUP(TRIM(E19999&amp;""),'Référentiel Articles'!$A$2:$F$634,6,FALSE),""))</f>
      </c>
      <c r="J19999" s="78">
        <f>IF(OR($E19999="",$H19999=""),"",$H19999*$I19999)</f>
      </c>
      <c r="K19999" s="79" t="str">
        <v/>
      </c>
    </row>
    <row r="20000">
      <c r="A20000" s="81" t="str">
        <v/>
      </c>
      <c r="B20000" s="81" t="str">
        <v/>
      </c>
      <c r="C20000" s="83">
        <f>IF($E20000="","",IFERROR(VLOOKUP(TRIM(E20000&amp;""),'Référentiel Articles'!$A$2:$F$634,2,FALSE),""))</f>
      </c>
      <c r="D20000" s="83">
        <f>IF($E20000="","",IFERROR(VLOOKUP(TRIM(E20000&amp;""),'Référentiel Articles'!$A$2:$F$634,3,FALSE),""))</f>
      </c>
      <c r="E20000" s="81" t="str">
        <v/>
      </c>
      <c r="F20000" s="83">
        <f>IF($E20000="","",IFERROR(VLOOKUP(TRIM(E20000&amp;""),'Référentiel Articles'!$A$2:$F$634,4,FALSE),""))</f>
      </c>
      <c r="G20000" s="84">
        <f>IF($E20000="","",IFERROR(VLOOKUP(TRIM(E20000&amp;""),'Référentiel Articles'!$A$2:$F$634,5,FALSE),""))</f>
      </c>
      <c r="H20000" s="85" t="str">
        <v/>
      </c>
      <c r="I20000" s="84">
        <f>IF($E20000="","",IFERROR(VLOOKUP(TRIM(E20000&amp;""),'Référentiel Articles'!$A$2:$F$634,6,FALSE),""))</f>
      </c>
      <c r="J20000" s="90">
        <f>IF(OR($E20000="",$H20000=""),"",$H20000*$I20000)</f>
      </c>
      <c r="K20000" s="87" t="str">
        <v/>
      </c>
    </row>
    <row r="20001">
      <c r="A20001" s="74" t="str">
        <v/>
      </c>
      <c r="B20001" s="74" t="str">
        <v/>
      </c>
      <c r="C20001" s="75">
        <f>IF($E20001="","",IFERROR(VLOOKUP(TRIM(E20001&amp;""),'Référentiel Articles'!$A$2:$F$634,2,FALSE),""))</f>
      </c>
      <c r="D20001" s="75">
        <f>IF($E20001="","",IFERROR(VLOOKUP(TRIM(E20001&amp;""),'Référentiel Articles'!$A$2:$F$634,3,FALSE),""))</f>
      </c>
      <c r="E20001" s="74" t="str">
        <v/>
      </c>
      <c r="F20001" s="75">
        <f>IF($E20001="","",IFERROR(VLOOKUP(TRIM(E20001&amp;""),'Référentiel Articles'!$A$2:$F$634,4,FALSE),""))</f>
      </c>
      <c r="G20001" s="76">
        <f>IF($E20001="","",IFERROR(VLOOKUP(TRIM(E20001&amp;""),'Référentiel Articles'!$A$2:$F$634,5,FALSE),""))</f>
      </c>
      <c r="H20001" s="77" t="str">
        <v/>
      </c>
      <c r="I20001" s="76">
        <f>IF($E20001="","",IFERROR(VLOOKUP(TRIM(E20001&amp;""),'Référentiel Articles'!$A$2:$F$634,6,FALSE),""))</f>
      </c>
      <c r="J20001" s="78">
        <f>IF(OR($E20001="",$H20001=""),"",$H20001*$I20001)</f>
      </c>
      <c r="K20001" s="79" t="str">
        <v/>
      </c>
    </row>
    <row r="20002">
      <c r="A20002" s="81" t="str">
        <v/>
      </c>
      <c r="B20002" s="81" t="str">
        <v/>
      </c>
      <c r="C20002" s="83">
        <f>IF($E20002="","",IFERROR(VLOOKUP(TRIM(E20002&amp;""),'Référentiel Articles'!$A$2:$F$634,2,FALSE),""))</f>
      </c>
      <c r="D20002" s="83">
        <f>IF($E20002="","",IFERROR(VLOOKUP(TRIM(E20002&amp;""),'Référentiel Articles'!$A$2:$F$634,3,FALSE),""))</f>
      </c>
      <c r="E20002" s="81" t="str">
        <v/>
      </c>
      <c r="F20002" s="83">
        <f>IF($E20002="","",IFERROR(VLOOKUP(TRIM(E20002&amp;""),'Référentiel Articles'!$A$2:$F$634,4,FALSE),""))</f>
      </c>
      <c r="G20002" s="84">
        <f>IF($E20002="","",IFERROR(VLOOKUP(TRIM(E20002&amp;""),'Référentiel Articles'!$A$2:$F$634,5,FALSE),""))</f>
      </c>
      <c r="H20002" s="85" t="str">
        <v/>
      </c>
      <c r="I20002" s="84">
        <f>IF($E20002="","",IFERROR(VLOOKUP(TRIM(E20002&amp;""),'Référentiel Articles'!$A$2:$F$634,6,FALSE),""))</f>
      </c>
      <c r="J20002" s="90">
        <f>IF(OR($E20002="",$H20002=""),"",$H20002*$I20002)</f>
      </c>
      <c r="K20002" s="87" t="str">
        <v/>
      </c>
    </row>
    <row r="20003">
      <c r="A20003" s="74" t="str">
        <v/>
      </c>
      <c r="B20003" s="74" t="str">
        <v/>
      </c>
      <c r="C20003" s="75">
        <f>IF($E20003="","",IFERROR(VLOOKUP(TRIM(E20003&amp;""),'Référentiel Articles'!$A$2:$F$634,2,FALSE),""))</f>
      </c>
      <c r="D20003" s="75">
        <f>IF($E20003="","",IFERROR(VLOOKUP(TRIM(E20003&amp;""),'Référentiel Articles'!$A$2:$F$634,3,FALSE),""))</f>
      </c>
      <c r="E20003" s="74" t="str">
        <v/>
      </c>
      <c r="F20003" s="75">
        <f>IF($E20003="","",IFERROR(VLOOKUP(TRIM(E20003&amp;""),'Référentiel Articles'!$A$2:$F$634,4,FALSE),""))</f>
      </c>
      <c r="G20003" s="76">
        <f>IF($E20003="","",IFERROR(VLOOKUP(TRIM(E20003&amp;""),'Référentiel Articles'!$A$2:$F$634,5,FALSE),""))</f>
      </c>
      <c r="H20003" s="77" t="str">
        <v/>
      </c>
      <c r="I20003" s="76">
        <f>IF($E20003="","",IFERROR(VLOOKUP(TRIM(E20003&amp;""),'Référentiel Articles'!$A$2:$F$634,6,FALSE),""))</f>
      </c>
      <c r="J20003" s="78">
        <f>IF(OR($E20003="",$H20003=""),"",$H20003*$I20003)</f>
      </c>
      <c r="K20003" s="79" t="str">
        <v/>
      </c>
    </row>
    <row r="20004">
      <c r="A20004" s="81" t="str">
        <v/>
      </c>
      <c r="B20004" s="81" t="str">
        <v/>
      </c>
      <c r="C20004" s="83">
        <f>IF($E20004="","",IFERROR(VLOOKUP(TRIM(E20004&amp;""),'Référentiel Articles'!$A$2:$F$634,2,FALSE),""))</f>
      </c>
      <c r="D20004" s="83">
        <f>IF($E20004="","",IFERROR(VLOOKUP(TRIM(E20004&amp;""),'Référentiel Articles'!$A$2:$F$634,3,FALSE),""))</f>
      </c>
      <c r="E20004" s="81" t="str">
        <v/>
      </c>
      <c r="F20004" s="83">
        <f>IF($E20004="","",IFERROR(VLOOKUP(TRIM(E20004&amp;""),'Référentiel Articles'!$A$2:$F$634,4,FALSE),""))</f>
      </c>
      <c r="G20004" s="84">
        <f>IF($E20004="","",IFERROR(VLOOKUP(TRIM(E20004&amp;""),'Référentiel Articles'!$A$2:$F$634,5,FALSE),""))</f>
      </c>
      <c r="H20004" s="85" t="str">
        <v/>
      </c>
      <c r="I20004" s="84">
        <f>IF($E20004="","",IFERROR(VLOOKUP(TRIM(E20004&amp;""),'Référentiel Articles'!$A$2:$F$634,6,FALSE),""))</f>
      </c>
      <c r="J20004" s="90">
        <f>IF(OR($E20004="",$H20004=""),"",$H20004*$I20004)</f>
      </c>
      <c r="K20004" s="87" t="str">
        <v/>
      </c>
    </row>
    <row r="20005">
      <c r="B20005" s="72" t="str">
        <v>CUMUL TRANSFERTS PÉRIODE</v>
      </c>
      <c r="J20005" s="73">
        <f>SUM(J5:J20004)</f>
      </c>
    </row>
    <row r="20006">
      <c r="B20006" s="72" t="str">
        <v>TOTAL</v>
      </c>
      <c r="J20006" s="73">
        <f>SUM(J5:J20004)</f>
      </c>
    </row>
    <row r="20008">
      <c r="A20008" s="95" t="str">
        <v>RÉCAP PAR CATÉGORIE (valeur des transferts)</v>
      </c>
      <c r="J20008" s="96" t="str">
        <v>Valeur (FCFA)</v>
      </c>
    </row>
    <row r="20009">
      <c r="A20009" s="9" t="str">
        <v>Boissons</v>
      </c>
      <c r="J20009" s="68">
        <f>SUMIF($D$5:$D$20004,"Boissons",$J$5:$J$20004)</f>
      </c>
    </row>
    <row r="20010">
      <c r="A20010" s="91" t="str">
        <v>Nourriture - Surgelé</v>
      </c>
      <c r="J20010" s="92">
        <f>SUMIF($D$5:$D$20004,"Nourriture - Surgelé",$J$5:$J$20004)</f>
      </c>
    </row>
    <row r="20011">
      <c r="A20011" s="9" t="str">
        <v>Nourriture - Frais</v>
      </c>
      <c r="J20011" s="68">
        <f>SUMIF($D$5:$D$20004,"Nourriture - Frais",$J$5:$J$20004)</f>
      </c>
    </row>
    <row r="20012">
      <c r="A20012" s="91" t="str">
        <v>Nourriture - Sec</v>
      </c>
      <c r="J20012" s="92">
        <f>SUMIF($D$5:$D$20004,"Nourriture - Sec",$J$5:$J$20004)</f>
      </c>
    </row>
    <row r="20013">
      <c r="A20013" s="9" t="str">
        <v>Packaging</v>
      </c>
      <c r="J20013" s="68">
        <f>SUMIF($D$5:$D$20004,"Packaging",$J$5:$J$20004)</f>
      </c>
    </row>
    <row r="20014">
      <c r="A20014" s="91" t="str">
        <v>Produits de Nettoyage</v>
      </c>
      <c r="J20014" s="92">
        <f>SUMIF($D$5:$D$20004,"Produits de Nettoyage",$J$5:$J$20004)</f>
      </c>
    </row>
    <row r="20015">
      <c r="A20015" s="95" t="str">
        <v>RÉCAP PAR CATÉGORIE × BK DESTINATAIRE (valeur des transferts)</v>
      </c>
      <c r="J20015" s="96" t="str">
        <v>Valeur (FCFA)</v>
      </c>
    </row>
    <row r="20016">
      <c r="A20016" s="9" t="str">
        <v>Boissons</v>
      </c>
      <c r="B20016" s="9" t="str">
        <v>→ BK1</v>
      </c>
      <c r="J20016" s="68">
        <f>SUMIFS($J$5:$J$20004,$D$5:$D$20004,"Boissons",$B$5:$B$20004,"BK1")+SUMIFS($J$5:$J$20004,$D$5:$D$20004,"Boissons",$B$5:$B$20004,"1")+SUMIFS($J$5:$J$20004,$D$5:$D$20004,"Boissons",$B$5:$B$20004,"BK 1")</f>
      </c>
    </row>
    <row r="20017">
      <c r="A20017" s="91" t="str">
        <v>Nourriture - Surgelé</v>
      </c>
      <c r="B20017" s="91" t="str">
        <v>→ BK1</v>
      </c>
      <c r="J20017" s="92">
        <f>SUMIFS($J$5:$J$20004,$D$5:$D$20004,"Nourriture - Surgelé",$B$5:$B$20004,"BK1")+SUMIFS($J$5:$J$20004,$D$5:$D$20004,"Nourriture - Surgelé",$B$5:$B$20004,"1")+SUMIFS($J$5:$J$20004,$D$5:$D$20004,"Nourriture - Surgelé",$B$5:$B$20004,"BK 1")</f>
      </c>
    </row>
    <row r="20018">
      <c r="A20018" s="9" t="str">
        <v>Nourriture - Frais</v>
      </c>
      <c r="B20018" s="9" t="str">
        <v>→ BK1</v>
      </c>
      <c r="J20018" s="68">
        <f>SUMIFS($J$5:$J$20004,$D$5:$D$20004,"Nourriture - Frais",$B$5:$B$20004,"BK1")+SUMIFS($J$5:$J$20004,$D$5:$D$20004,"Nourriture - Frais",$B$5:$B$20004,"1")+SUMIFS($J$5:$J$20004,$D$5:$D$20004,"Nourriture - Frais",$B$5:$B$20004,"BK 1")</f>
      </c>
    </row>
    <row r="20019">
      <c r="A20019" s="91" t="str">
        <v>Nourriture - Sec</v>
      </c>
      <c r="B20019" s="91" t="str">
        <v>→ BK1</v>
      </c>
      <c r="J20019" s="92">
        <f>SUMIFS($J$5:$J$20004,$D$5:$D$20004,"Nourriture - Sec",$B$5:$B$20004,"BK1")+SUMIFS($J$5:$J$20004,$D$5:$D$20004,"Nourriture - Sec",$B$5:$B$20004,"1")+SUMIFS($J$5:$J$20004,$D$5:$D$20004,"Nourriture - Sec",$B$5:$B$20004,"BK 1")</f>
      </c>
    </row>
    <row r="20020">
      <c r="A20020" s="9" t="str">
        <v>Packaging</v>
      </c>
      <c r="B20020" s="9" t="str">
        <v>→ BK1</v>
      </c>
      <c r="J20020" s="68">
        <f>SUMIFS($J$5:$J$20004,$D$5:$D$20004,"Packaging",$B$5:$B$20004,"BK1")+SUMIFS($J$5:$J$20004,$D$5:$D$20004,"Packaging",$B$5:$B$20004,"1")+SUMIFS($J$5:$J$20004,$D$5:$D$20004,"Packaging",$B$5:$B$20004,"BK 1")</f>
      </c>
    </row>
    <row r="20021">
      <c r="A20021" s="91" t="str">
        <v>Produits de Nettoyage</v>
      </c>
      <c r="B20021" s="91" t="str">
        <v>→ BK1</v>
      </c>
      <c r="J20021" s="92">
        <f>SUMIFS($J$5:$J$20004,$D$5:$D$20004,"Produits de Nettoyage",$B$5:$B$20004,"BK1")+SUMIFS($J$5:$J$20004,$D$5:$D$20004,"Produits de Nettoyage",$B$5:$B$20004,"1")+SUMIFS($J$5:$J$20004,$D$5:$D$20004,"Produits de Nettoyage",$B$5:$B$20004,"BK 1")</f>
      </c>
    </row>
  </sheetData>
  <mergeCells count="6">
    <mergeCell ref="B1:K1"/>
    <mergeCell ref="A2:B2"/>
    <mergeCell ref="C2:D2"/>
    <mergeCell ref="F2:G2"/>
    <mergeCell ref="A3:K3"/>
    <mergeCell ref="N1:O1"/>
  </mergeCells>
  <pageMargins left="0.4" right="0.4" top="0.5" bottom="0.5" header="0.3" footer="0.3"/>
  <ignoredErrors>
    <ignoredError numberStoredAsText="1" sqref="A1:O20021"/>
  </ignoredErrors>
  <drawing r:id="rIdLogoBK"/>
</worksheet>
</file>

<file path=xl/worksheets/sheet4.xml><?xml version="1.0" encoding="utf-8"?>
<worksheet xmlns="http://schemas.openxmlformats.org/spreadsheetml/2006/main" xmlns:r="http://schemas.openxmlformats.org/officeDocument/2006/relationships">
  <dimension ref="A1:F634"/>
  <sheetViews>
    <sheetView workbookViewId="0"/>
  </sheetViews>
  <cols>
    <col min="1" max="1" width="16.83203125" customWidth="1"/>
    <col min="2" max="2" width="40.83203125" customWidth="1"/>
    <col min="3" max="3" width="20.83203125" customWidth="1"/>
    <col min="4" max="4" width="10.83203125" customWidth="1"/>
    <col min="5" max="5" width="10.83203125" customWidth="1"/>
    <col min="6" max="6" width="18.83203125" customWidth="1"/>
  </cols>
  <sheetData>
    <row r="1">
      <c r="A1" s="94" t="str">
        <v>Code / Désignation (clé)</v>
      </c>
      <c r="B1" s="93" t="str">
        <v>Désignation</v>
      </c>
      <c r="C1" s="93" t="str">
        <v>Catégorie</v>
      </c>
      <c r="D1" s="93" t="str">
        <v>Unité</v>
      </c>
      <c r="E1" s="94" t="str">
        <v>Cond.</v>
      </c>
      <c r="F1" s="94" t="str">
        <v>Prix carton (FCFA)</v>
      </c>
    </row>
    <row r="2">
      <c r="A2" s="68" t="str">
        <v>CAFG01</v>
      </c>
      <c r="B2" s="9" t="str">
        <v>CAFE EN GRAINS 250 g</v>
      </c>
      <c r="C2" s="9" t="str">
        <v>Boissons</v>
      </c>
      <c r="D2" s="9" t="str">
        <v>Inner de 250 g</v>
      </c>
      <c r="E2" s="97">
        <v>1</v>
      </c>
      <c r="F2" s="97">
        <v>3432</v>
      </c>
    </row>
    <row r="3">
      <c r="A3" s="97" t="str">
        <v>BKPA200</v>
      </c>
      <c r="B3" s="9" t="str">
        <v>PRESSEA - Ananas 200ML</v>
      </c>
      <c r="C3" s="9" t="str">
        <v>Boissons</v>
      </c>
      <c r="D3" s="9" t="str">
        <v>Carton de 24</v>
      </c>
      <c r="E3" s="97">
        <v>24</v>
      </c>
      <c r="F3" s="97">
        <v>3051</v>
      </c>
    </row>
    <row r="4">
      <c r="A4" s="97" t="str">
        <v>BKPO200</v>
      </c>
      <c r="B4" s="9" t="str">
        <v>PRESSEA - Orange 200ML</v>
      </c>
      <c r="C4" s="9" t="str">
        <v>Boissons</v>
      </c>
      <c r="D4" s="9" t="str">
        <v>Carton de 24</v>
      </c>
      <c r="E4" s="97">
        <v>24</v>
      </c>
      <c r="F4" s="97">
        <v>3051</v>
      </c>
    </row>
    <row r="5">
      <c r="A5" s="97" t="str">
        <v>BKPP200</v>
      </c>
      <c r="B5" s="9" t="str">
        <v>PRESSEA - Pomme 200ML</v>
      </c>
      <c r="C5" s="9" t="str">
        <v>Boissons</v>
      </c>
      <c r="D5" s="9" t="str">
        <v>Carton de 24</v>
      </c>
      <c r="E5" s="97">
        <v>24</v>
      </c>
      <c r="F5" s="97">
        <v>3051</v>
      </c>
    </row>
    <row r="6">
      <c r="A6" s="97" t="str">
        <v>BKPC200</v>
      </c>
      <c r="B6" s="9" t="str">
        <v>PRESSEA - Cocktail 200ML</v>
      </c>
      <c r="C6" s="9" t="str">
        <v>Boissons</v>
      </c>
      <c r="D6" s="9" t="str">
        <v>Carton de 24</v>
      </c>
      <c r="E6" s="97">
        <v>24</v>
      </c>
      <c r="F6" s="97">
        <v>3051</v>
      </c>
    </row>
    <row r="7">
      <c r="A7" s="97" t="str">
        <v>BKPG200</v>
      </c>
      <c r="B7" s="9" t="str">
        <v>PRESSEA - Goyave 200ML</v>
      </c>
      <c r="C7" s="9" t="str">
        <v>Boissons</v>
      </c>
      <c r="D7" s="9" t="str">
        <v>Carton de 24</v>
      </c>
      <c r="E7" s="97">
        <v>24</v>
      </c>
      <c r="F7" s="97">
        <v>3051</v>
      </c>
    </row>
    <row r="8">
      <c r="A8" s="97" t="str">
        <v>BTL-COCA 50CL</v>
      </c>
      <c r="B8" s="9" t="str">
        <v>BOUTEILLE COCA COLA 50cL</v>
      </c>
      <c r="C8" s="9" t="str">
        <v>Boissons</v>
      </c>
      <c r="D8" s="9" t="str">
        <v>Pack de 6</v>
      </c>
      <c r="E8" s="97">
        <v>6</v>
      </c>
      <c r="F8" s="97">
        <v>127.47175141242938</v>
      </c>
    </row>
    <row r="9">
      <c r="A9" s="97" t="str">
        <v>BTL-COCA 1.5L</v>
      </c>
      <c r="B9" s="9" t="str">
        <v>BOUTEILLE COCA COLA 1.5L</v>
      </c>
      <c r="C9" s="9" t="str">
        <v>Boissons</v>
      </c>
      <c r="D9" s="9" t="str">
        <v>Pack de 6</v>
      </c>
      <c r="E9" s="97">
        <v>6</v>
      </c>
      <c r="F9" s="97">
        <v>127.47175141242938</v>
      </c>
    </row>
    <row r="10">
      <c r="A10" s="97" t="str">
        <v>BTL-COCA Z 50CL</v>
      </c>
      <c r="B10" s="9" t="str">
        <v>BOUTEILLE COCA COLA ZERO 50cL</v>
      </c>
      <c r="C10" s="9" t="str">
        <v>Boissons</v>
      </c>
      <c r="D10" s="9" t="str">
        <v>Pack de 6</v>
      </c>
      <c r="E10" s="97">
        <v>6</v>
      </c>
      <c r="F10" s="97">
        <v>107.34463276836159</v>
      </c>
    </row>
    <row r="11">
      <c r="A11" s="97" t="str">
        <v>BTL-COCA 30CL</v>
      </c>
      <c r="B11" s="9" t="str">
        <v>BOUTEILLE COCA COLA 30cL</v>
      </c>
      <c r="C11" s="9" t="str">
        <v>Boissons</v>
      </c>
      <c r="D11" s="9" t="str">
        <v>Pack de 12</v>
      </c>
      <c r="E11" s="97">
        <v>12</v>
      </c>
      <c r="F11" s="97">
        <v>127.47175141242938</v>
      </c>
    </row>
    <row r="12">
      <c r="A12" s="97" t="str">
        <v>BTL-COCA Z 30CL</v>
      </c>
      <c r="B12" s="9" t="str">
        <v>BOUTEILLE COCA COLA ZERO 30cL</v>
      </c>
      <c r="C12" s="9" t="str">
        <v>Boissons</v>
      </c>
      <c r="D12" s="9" t="str">
        <v>Pack de 12</v>
      </c>
      <c r="E12" s="97">
        <v>12</v>
      </c>
      <c r="F12" s="97">
        <v>107.34463276836159</v>
      </c>
    </row>
    <row r="13">
      <c r="A13" s="97" t="str">
        <v>BKCI-EAU</v>
      </c>
      <c r="B13" s="9" t="str">
        <v>EAU</v>
      </c>
      <c r="C13" s="9" t="str">
        <v>Boissons</v>
      </c>
      <c r="D13" s="9" t="str">
        <v>Pack de 9</v>
      </c>
      <c r="E13" s="97">
        <v>16</v>
      </c>
      <c r="F13" s="97">
        <v>1288</v>
      </c>
    </row>
    <row r="14">
      <c r="A14" s="97" t="str">
        <v>BKCI-EAUK13</v>
      </c>
      <c r="B14" s="9" t="str">
        <v>EAU KIRENE 50cl 12</v>
      </c>
      <c r="C14" s="9" t="str">
        <v>Boissons</v>
      </c>
      <c r="D14" s="9" t="str">
        <v>Pack de 12</v>
      </c>
      <c r="E14" s="97">
        <v>12</v>
      </c>
      <c r="F14" s="97">
        <v>966</v>
      </c>
    </row>
    <row r="15">
      <c r="A15" s="97" t="str">
        <v>BKCI-EAUK</v>
      </c>
      <c r="B15" s="9" t="str">
        <v>EAU KIRENE 50cl</v>
      </c>
      <c r="C15" s="9" t="str">
        <v>Boissons</v>
      </c>
      <c r="D15" s="9" t="str">
        <v>Pack de 16</v>
      </c>
      <c r="E15" s="97">
        <v>16</v>
      </c>
      <c r="F15" s="97">
        <v>1288</v>
      </c>
    </row>
    <row r="16">
      <c r="A16" s="97" t="str">
        <v>BTL-FANTA 50CL</v>
      </c>
      <c r="B16" s="9" t="str">
        <v>BOUTEILLE FANTA 50cL</v>
      </c>
      <c r="C16" s="9" t="str">
        <v>Boissons</v>
      </c>
      <c r="D16" s="9" t="str">
        <v>Pack de 6</v>
      </c>
      <c r="E16" s="97">
        <v>6</v>
      </c>
      <c r="F16" s="97">
        <v>2034</v>
      </c>
    </row>
    <row r="17">
      <c r="A17" s="97" t="str">
        <v>BTL-FANTA 1.5L</v>
      </c>
      <c r="B17" s="9" t="str">
        <v>BOUTEILLE FANTA 1.5L</v>
      </c>
      <c r="C17" s="9" t="str">
        <v>Boissons</v>
      </c>
      <c r="D17" s="9" t="str">
        <v>Pack de 6</v>
      </c>
      <c r="E17" s="97">
        <v>6</v>
      </c>
      <c r="F17" s="97">
        <v>3150</v>
      </c>
    </row>
    <row r="18">
      <c r="A18" s="97" t="str">
        <v>BTL-FANTA 30CL</v>
      </c>
      <c r="B18" s="9" t="str">
        <v>BOUTEILLE FANTA 30cL</v>
      </c>
      <c r="C18" s="9" t="str">
        <v>Boissons</v>
      </c>
      <c r="D18" s="9" t="str">
        <v>Pack de 12</v>
      </c>
      <c r="E18" s="97">
        <v>12</v>
      </c>
      <c r="F18" s="97">
        <v>1288</v>
      </c>
    </row>
    <row r="19">
      <c r="A19" s="97" t="str">
        <v>BTL-FANTA CKTL 30CL</v>
      </c>
      <c r="B19" s="9" t="str">
        <v>BOUTEILLE FANTA COCKTAIL 30cL</v>
      </c>
      <c r="C19" s="9" t="str">
        <v>Boissons</v>
      </c>
      <c r="D19" s="9" t="str">
        <v>Pack de 12</v>
      </c>
      <c r="E19" s="97">
        <v>12</v>
      </c>
      <c r="F19" s="97">
        <v>1288</v>
      </c>
    </row>
    <row r="20">
      <c r="A20" s="97" t="str">
        <v>BTL-FANTA ANS 30CL</v>
      </c>
      <c r="B20" s="9" t="str">
        <v>BOUTEILLE FANTA ANANAS 30cL</v>
      </c>
      <c r="C20" s="9" t="str">
        <v>Boissons</v>
      </c>
      <c r="D20" s="9" t="str">
        <v>Pack de 12</v>
      </c>
      <c r="E20" s="97">
        <v>12</v>
      </c>
      <c r="F20" s="97">
        <v>1288</v>
      </c>
    </row>
    <row r="21">
      <c r="A21" s="97" t="str">
        <v>BTL-FANTA FR 30CL</v>
      </c>
      <c r="B21" s="9" t="str">
        <v>BOUTEILLE FANTA FRUITS ROUGES 30cL</v>
      </c>
      <c r="C21" s="9" t="str">
        <v>Boissons</v>
      </c>
      <c r="D21" s="9" t="str">
        <v>Pack de 12</v>
      </c>
      <c r="E21" s="97">
        <v>12</v>
      </c>
      <c r="F21" s="97">
        <v>1288</v>
      </c>
    </row>
    <row r="22">
      <c r="A22" s="97" t="str">
        <v>BTL-FANTA PM 30CL</v>
      </c>
      <c r="B22" s="9" t="str">
        <v>BOUTEILLE FANTA POMME 30cL</v>
      </c>
      <c r="C22" s="9" t="str">
        <v>Boissons</v>
      </c>
      <c r="D22" s="9" t="str">
        <v>Pack de 12</v>
      </c>
      <c r="E22" s="97">
        <v>12</v>
      </c>
      <c r="F22" s="97">
        <v>1288</v>
      </c>
    </row>
    <row r="23">
      <c r="A23" s="97" t="str">
        <v>BTL-SCHWAG 30CL</v>
      </c>
      <c r="B23" s="9" t="str">
        <v>BOUTEILLE SCHWEPPES AGRUMES 30cL</v>
      </c>
      <c r="C23" s="9" t="str">
        <v>Boissons</v>
      </c>
      <c r="D23" s="9" t="str">
        <v>Pack de 12</v>
      </c>
      <c r="E23" s="97">
        <v>12</v>
      </c>
      <c r="F23" s="97">
        <v>1288</v>
      </c>
    </row>
    <row r="24">
      <c r="A24" s="97" t="str">
        <v>BTL-MIRORA 30CL</v>
      </c>
      <c r="B24" s="9" t="str">
        <v>BOUTEILLE MIRINDA ORANGE 30 CL</v>
      </c>
      <c r="C24" s="9" t="str">
        <v>Boissons</v>
      </c>
      <c r="D24" s="9" t="str">
        <v>Pack de 12</v>
      </c>
      <c r="E24" s="97">
        <v>12</v>
      </c>
      <c r="F24" s="97">
        <v>1288</v>
      </c>
    </row>
    <row r="25">
      <c r="A25" s="97" t="str">
        <v>BTL-PEPSIZERO 30CL</v>
      </c>
      <c r="B25" s="9" t="str">
        <v>BOUTEILLE PEPSI ZERO 30CL</v>
      </c>
      <c r="C25" s="9" t="str">
        <v>Boissons</v>
      </c>
      <c r="D25" s="9" t="str">
        <v>Pack de 12</v>
      </c>
      <c r="E25" s="97">
        <v>12</v>
      </c>
      <c r="F25" s="97">
        <v>1288</v>
      </c>
    </row>
    <row r="26">
      <c r="A26" s="97" t="str">
        <v>BTL-PEPSI 30CL</v>
      </c>
      <c r="B26" s="9" t="str">
        <v>BOUTEILLE PEPSI 30CL</v>
      </c>
      <c r="C26" s="9" t="str">
        <v>Boissons</v>
      </c>
      <c r="D26" s="9" t="str">
        <v>Pack de 12</v>
      </c>
      <c r="E26" s="97">
        <v>12</v>
      </c>
      <c r="F26" s="97">
        <v>1520</v>
      </c>
    </row>
    <row r="27">
      <c r="A27" s="97" t="str">
        <v>BTL-MIRFR 30CL</v>
      </c>
      <c r="B27" s="9" t="str">
        <v>BOUTEILLE MIRINDA FRUIT ROUGE 30 CL</v>
      </c>
      <c r="C27" s="9" t="str">
        <v>Boissons</v>
      </c>
      <c r="D27" s="9" t="str">
        <v>Pack de 12</v>
      </c>
      <c r="E27" s="97">
        <v>12</v>
      </c>
      <c r="F27" s="97">
        <v>1288</v>
      </c>
    </row>
    <row r="28">
      <c r="A28" s="97" t="str">
        <v>BTL-7UP 30CL</v>
      </c>
      <c r="B28" s="9" t="str">
        <v>7 UP 30 CL</v>
      </c>
      <c r="C28" s="9" t="str">
        <v>Boissons</v>
      </c>
      <c r="D28" s="9" t="str">
        <v>Pack de 12</v>
      </c>
      <c r="E28" s="97">
        <v>12</v>
      </c>
      <c r="F28" s="97">
        <v>1288</v>
      </c>
    </row>
    <row r="29">
      <c r="A29" s="97" t="str">
        <v>BTL-PEPSI 1,5L</v>
      </c>
      <c r="B29" s="9" t="str">
        <v>BOUTEILLE PEPSI 1,5L</v>
      </c>
      <c r="C29" s="9" t="str">
        <v>Boissons</v>
      </c>
      <c r="D29" s="9" t="str">
        <v>Pack de 6</v>
      </c>
      <c r="E29" s="97">
        <v>6</v>
      </c>
      <c r="F29" s="97">
        <v>3150</v>
      </c>
    </row>
    <row r="30">
      <c r="A30" s="97" t="str">
        <v>BKCI-PEPSI</v>
      </c>
      <c r="B30" s="9" t="str">
        <v>CAN PEPSI 250 ml</v>
      </c>
      <c r="C30" s="9" t="str">
        <v>Boissons</v>
      </c>
      <c r="D30" s="9" t="str">
        <v>Pack de 24</v>
      </c>
      <c r="E30" s="97">
        <v>24</v>
      </c>
      <c r="F30" s="97">
        <v>4576</v>
      </c>
    </row>
    <row r="31">
      <c r="A31" s="97" t="str">
        <v>CAN-PEPZER 25 CL</v>
      </c>
      <c r="B31" s="9" t="str">
        <v>CANETTE PEPSI ZERO 25 CL</v>
      </c>
      <c r="C31" s="9" t="str">
        <v>Boissons</v>
      </c>
      <c r="D31" s="9" t="str">
        <v>Pack de 25</v>
      </c>
      <c r="E31" s="97">
        <v>24</v>
      </c>
      <c r="F31" s="97">
        <v>1530</v>
      </c>
    </row>
    <row r="32">
      <c r="A32" s="97" t="str">
        <v>BKCI-BIERE 33CL</v>
      </c>
      <c r="B32" s="9" t="str">
        <v>BIERE BEAUFORT 33cl</v>
      </c>
      <c r="C32" s="9" t="str">
        <v>Boissons</v>
      </c>
      <c r="D32" s="9" t="str">
        <v>Pack de 24</v>
      </c>
      <c r="E32" s="97">
        <v>24</v>
      </c>
      <c r="F32" s="97">
        <v>7950</v>
      </c>
    </row>
    <row r="33">
      <c r="A33" s="97" t="str">
        <v>BKCI-BOCK 33CL</v>
      </c>
      <c r="B33" s="9" t="str">
        <v>BIERE BOCK 33cl</v>
      </c>
      <c r="C33" s="9" t="str">
        <v>Boissons</v>
      </c>
      <c r="D33" s="9" t="str">
        <v>Pack de 24</v>
      </c>
      <c r="E33" s="97">
        <v>24</v>
      </c>
      <c r="F33" s="97">
        <v>7950</v>
      </c>
    </row>
    <row r="34">
      <c r="A34" s="97" t="str">
        <v>BKCI-BOCK 50CL</v>
      </c>
      <c r="B34" s="9" t="str">
        <v>BIERE BOCK 50cl</v>
      </c>
      <c r="C34" s="9" t="str">
        <v>Boissons</v>
      </c>
      <c r="D34" s="9" t="str">
        <v>Pack de 24</v>
      </c>
      <c r="E34" s="97">
        <v>24</v>
      </c>
      <c r="F34" s="97">
        <v>7950</v>
      </c>
    </row>
    <row r="35">
      <c r="A35" s="97" t="str">
        <v>6033000083586</v>
      </c>
      <c r="B35" s="9" t="str">
        <v>MILO</v>
      </c>
      <c r="C35" s="9" t="str">
        <v>Boissons</v>
      </c>
      <c r="D35" s="9" t="str">
        <v>Sachet individuel</v>
      </c>
      <c r="E35" s="97">
        <v>300</v>
      </c>
      <c r="F35" s="97">
        <v>0</v>
      </c>
    </row>
    <row r="36">
      <c r="A36" s="97" t="str">
        <v>BTL-SPRITE 50CL</v>
      </c>
      <c r="B36" s="9" t="str">
        <v>BOUTEILLE SPRITE 50cL</v>
      </c>
      <c r="C36" s="9" t="str">
        <v>Boissons</v>
      </c>
      <c r="D36" s="9" t="str">
        <v>Pack de 6</v>
      </c>
      <c r="E36" s="97">
        <v>6</v>
      </c>
      <c r="F36" s="97">
        <v>2034</v>
      </c>
    </row>
    <row r="37">
      <c r="A37" s="97" t="str">
        <v>BTL-SPRITE 1.5L</v>
      </c>
      <c r="B37" s="9" t="str">
        <v>BOUTEILLE SPRITE 1.5L</v>
      </c>
      <c r="C37" s="9" t="str">
        <v>Boissons</v>
      </c>
      <c r="D37" s="9" t="str">
        <v>Pack de 6</v>
      </c>
      <c r="E37" s="97">
        <v>6</v>
      </c>
      <c r="F37" s="97">
        <v>3150</v>
      </c>
    </row>
    <row r="38">
      <c r="A38" s="97" t="str">
        <v>BTL-SPRITE 30CL</v>
      </c>
      <c r="B38" s="9" t="str">
        <v>BOUTEILLE SPRITE 30cL</v>
      </c>
      <c r="C38" s="9" t="str">
        <v>Boissons</v>
      </c>
      <c r="D38" s="9" t="str">
        <v>Pack de 12</v>
      </c>
      <c r="E38" s="97">
        <v>12</v>
      </c>
      <c r="F38" s="97">
        <v>1288</v>
      </c>
    </row>
    <row r="39">
      <c r="A39" s="97" t="str">
        <v>BTL-ORANGINA 50CL</v>
      </c>
      <c r="B39" s="9" t="str">
        <v>BOUTEILLE ORANGINA 50cL</v>
      </c>
      <c r="C39" s="9" t="str">
        <v>Boissons</v>
      </c>
      <c r="D39" s="9" t="str">
        <v>Pack de 6</v>
      </c>
      <c r="E39" s="97">
        <v>6</v>
      </c>
      <c r="F39" s="97">
        <v>2034</v>
      </c>
    </row>
    <row r="40">
      <c r="A40" s="97" t="str">
        <v>BKCI-ORANGINA</v>
      </c>
      <c r="B40" s="9" t="str">
        <v>ORANGINA 33CL</v>
      </c>
      <c r="C40" s="9" t="str">
        <v>Boissons</v>
      </c>
      <c r="D40" s="9" t="str">
        <v>Pack de 24</v>
      </c>
      <c r="E40" s="97">
        <v>24</v>
      </c>
      <c r="F40" s="97">
        <v>7950</v>
      </c>
    </row>
    <row r="41">
      <c r="A41" s="97" t="str">
        <v>BKFR10</v>
      </c>
      <c r="B41" s="9" t="str">
        <v>CHICKEN WINGS</v>
      </c>
      <c r="C41" s="9" t="str">
        <v>Nourriture - Surgelé</v>
      </c>
      <c r="D41" s="9" t="str">
        <v>Carton</v>
      </c>
      <c r="E41" s="97">
        <v>330</v>
      </c>
      <c r="F41" s="97">
        <v>0</v>
      </c>
    </row>
    <row r="42">
      <c r="A42" s="97" t="str">
        <v>BKFR101</v>
      </c>
      <c r="B42" s="9" t="str">
        <v>CHICKEN WINGS - CAIRO</v>
      </c>
      <c r="C42" s="9" t="str">
        <v>Nourriture - Surgelé</v>
      </c>
      <c r="D42" s="9" t="str">
        <v>Carton</v>
      </c>
      <c r="E42" s="97">
        <v>340</v>
      </c>
      <c r="F42" s="97">
        <v>33024</v>
      </c>
    </row>
    <row r="43">
      <c r="A43" s="97" t="str">
        <v>BKFR37</v>
      </c>
      <c r="B43" s="9" t="str">
        <v>CHICKEN WHOPPER GRILLED</v>
      </c>
      <c r="C43" s="9" t="str">
        <v>Nourriture - Surgelé</v>
      </c>
      <c r="D43" s="9" t="str">
        <v>Carton</v>
      </c>
      <c r="E43" s="97">
        <v>67</v>
      </c>
      <c r="F43" s="97">
        <v>54150</v>
      </c>
    </row>
    <row r="44">
      <c r="A44" s="97" t="str">
        <v>BKFR22</v>
      </c>
      <c r="B44" s="9" t="str">
        <v>CHILI CHEESE BITES</v>
      </c>
      <c r="C44" s="9" t="str">
        <v>Nourriture - Surgelé</v>
      </c>
      <c r="D44" s="9" t="str">
        <v>Carton</v>
      </c>
      <c r="E44" s="97">
        <v>450</v>
      </c>
      <c r="F44" s="97">
        <v>35002</v>
      </c>
    </row>
    <row r="45">
      <c r="A45" s="97" t="str">
        <v>BKFR22N</v>
      </c>
      <c r="B45" s="9" t="str">
        <v>CHILI CHEESE BITES NEW</v>
      </c>
      <c r="C45" s="9" t="str">
        <v>Nourriture - Surgelé</v>
      </c>
      <c r="D45" s="9" t="str">
        <v>Carton</v>
      </c>
      <c r="E45" s="97">
        <v>450</v>
      </c>
      <c r="F45" s="97">
        <v>35002</v>
      </c>
    </row>
    <row r="46">
      <c r="A46" s="97" t="str">
        <v>BKFR22CNW</v>
      </c>
      <c r="B46" s="9" t="str">
        <v>CHILI CHEESE BITES CONWAY</v>
      </c>
      <c r="C46" s="9" t="str">
        <v>Nourriture - Surgelé</v>
      </c>
      <c r="D46" s="9" t="str">
        <v>Carton</v>
      </c>
      <c r="E46" s="97">
        <v>208</v>
      </c>
      <c r="F46" s="97">
        <v>0</v>
      </c>
    </row>
    <row r="47">
      <c r="A47" s="97" t="str">
        <v>BKFR11</v>
      </c>
      <c r="B47" s="9" t="str">
        <v>CRISPY CHICKEN PATTY</v>
      </c>
      <c r="C47" s="9" t="str">
        <v>Nourriture - Surgelé</v>
      </c>
      <c r="D47" s="9" t="str">
        <v>Carton</v>
      </c>
      <c r="E47" s="97">
        <v>136</v>
      </c>
      <c r="F47" s="97">
        <v>0</v>
      </c>
    </row>
    <row r="48">
      <c r="A48" s="97" t="str">
        <v>BKFRCRO</v>
      </c>
      <c r="B48" s="9" t="str">
        <v>CRISPY CHICKEN CAIRO</v>
      </c>
      <c r="C48" s="9" t="str">
        <v>Nourriture - Surgelé</v>
      </c>
      <c r="D48" s="9" t="str">
        <v>Carton</v>
      </c>
      <c r="E48" s="97">
        <v>112</v>
      </c>
      <c r="F48" s="97">
        <v>35193</v>
      </c>
    </row>
    <row r="49">
      <c r="A49" s="97" t="str">
        <v>BKFR14N</v>
      </c>
      <c r="B49" s="9" t="str">
        <v xml:space="preserve">CHICKEN CRUNCHY FILLER </v>
      </c>
      <c r="C49" s="9" t="str">
        <v>Nourriture - Surgelé</v>
      </c>
      <c r="D49" s="9" t="str">
        <v>Carton</v>
      </c>
      <c r="E49" s="97">
        <v>10</v>
      </c>
      <c r="F49" s="97">
        <v>65262</v>
      </c>
    </row>
    <row r="50">
      <c r="A50" s="97" t="str">
        <v>BKFR39</v>
      </c>
      <c r="B50" s="9" t="str">
        <v>VALUE PATTY CHICKEN  CRISPY</v>
      </c>
      <c r="C50" s="9" t="str">
        <v>Nourriture - Surgelé</v>
      </c>
      <c r="D50" s="9" t="str">
        <v>Carton</v>
      </c>
      <c r="E50" s="97">
        <v>250</v>
      </c>
      <c r="F50" s="97">
        <v>54326</v>
      </c>
    </row>
    <row r="51">
      <c r="A51" s="97" t="str">
        <v>BKFR40</v>
      </c>
      <c r="B51" s="9" t="str">
        <v>CHICKEN STRIPS</v>
      </c>
      <c r="C51" s="9" t="str">
        <v>Nourriture - Surgelé</v>
      </c>
      <c r="D51" s="9" t="str">
        <v>Carton</v>
      </c>
      <c r="E51" s="97">
        <v>250</v>
      </c>
      <c r="F51" s="97">
        <v>59775</v>
      </c>
    </row>
    <row r="52">
      <c r="A52" s="97" t="str">
        <v>BKFR41</v>
      </c>
      <c r="B52" s="9" t="str">
        <v>NUGGETS - CAIRO</v>
      </c>
      <c r="C52" s="9" t="str">
        <v>Nourriture - Surgelé</v>
      </c>
      <c r="D52" s="9" t="str">
        <v>Carton</v>
      </c>
      <c r="E52" s="97">
        <v>660</v>
      </c>
      <c r="F52" s="97">
        <v>49519</v>
      </c>
    </row>
    <row r="53">
      <c r="A53" s="97" t="str">
        <v>BKFR24</v>
      </c>
      <c r="B53" s="9" t="str">
        <v>FISH PATTY</v>
      </c>
      <c r="C53" s="9" t="str">
        <v>Nourriture - Surgelé</v>
      </c>
      <c r="D53" s="9" t="str">
        <v>Carton</v>
      </c>
      <c r="E53" s="97">
        <v>40</v>
      </c>
      <c r="F53" s="97">
        <v>22512</v>
      </c>
    </row>
    <row r="54">
      <c r="A54" s="97" t="str">
        <v>BKFR07</v>
      </c>
      <c r="B54" s="9" t="str">
        <v>FRITES</v>
      </c>
      <c r="C54" s="9" t="str">
        <v>Nourriture - Surgelé</v>
      </c>
      <c r="D54" s="9" t="str">
        <v>Carton</v>
      </c>
      <c r="E54" s="97">
        <v>5</v>
      </c>
      <c r="F54" s="97">
        <v>17643</v>
      </c>
    </row>
    <row r="55">
      <c r="A55" s="97" t="str">
        <v>BKFR01</v>
      </c>
      <c r="B55" s="9" t="str">
        <v>H1 4' Bun</v>
      </c>
      <c r="C55" s="9" t="str">
        <v>Nourriture - Surgelé</v>
      </c>
      <c r="D55" s="9" t="str">
        <v>Carton</v>
      </c>
      <c r="E55" s="97">
        <v>120</v>
      </c>
      <c r="F55" s="97">
        <v>16440</v>
      </c>
    </row>
    <row r="56">
      <c r="A56" s="97" t="str">
        <v>BKFR25</v>
      </c>
      <c r="B56" s="9" t="str">
        <v>4' Bun - Modern Bakeries</v>
      </c>
      <c r="C56" s="9" t="str">
        <v>Nourriture - Surgelé</v>
      </c>
      <c r="D56" s="9" t="str">
        <v>Carton</v>
      </c>
      <c r="E56" s="97">
        <v>120</v>
      </c>
      <c r="F56" s="97">
        <v>16440</v>
      </c>
    </row>
    <row r="57">
      <c r="A57" s="97" t="str">
        <v>LOCFR01</v>
      </c>
      <c r="B57" s="9" t="str">
        <v>H1 4' Bun Local</v>
      </c>
      <c r="C57" s="9" t="str">
        <v>Nourriture - Surgelé</v>
      </c>
      <c r="D57" s="9" t="str">
        <v>Inner</v>
      </c>
      <c r="E57" s="97">
        <v>1</v>
      </c>
      <c r="F57" s="97">
        <v>0</v>
      </c>
    </row>
    <row r="58">
      <c r="A58" s="97" t="str">
        <v>LOCFR04</v>
      </c>
      <c r="B58" s="9" t="str">
        <v>H1 4' Bun Local 01</v>
      </c>
      <c r="C58" s="9" t="str">
        <v>Nourriture - Surgelé</v>
      </c>
      <c r="D58" s="9" t="str">
        <v>Inner</v>
      </c>
      <c r="E58" s="97">
        <v>1</v>
      </c>
      <c r="F58" s="97">
        <v>0</v>
      </c>
    </row>
    <row r="59">
      <c r="A59" s="97" t="str">
        <v>BKFR02</v>
      </c>
      <c r="B59" s="9" t="str">
        <v>H2 5' Bun</v>
      </c>
      <c r="C59" s="9" t="str">
        <v>Nourriture - Surgelé</v>
      </c>
      <c r="D59" s="9" t="str">
        <v>Carton</v>
      </c>
      <c r="E59" s="97">
        <v>72</v>
      </c>
      <c r="F59" s="97">
        <v>14472</v>
      </c>
    </row>
    <row r="60">
      <c r="A60" s="97" t="str">
        <v>LOCFR02</v>
      </c>
      <c r="B60" s="9" t="str">
        <v>H2 5' Bun Local</v>
      </c>
      <c r="C60" s="9" t="str">
        <v>Nourriture - Surgelé</v>
      </c>
      <c r="D60" s="9" t="str">
        <v>Inner</v>
      </c>
      <c r="E60" s="97">
        <v>1</v>
      </c>
      <c r="F60" s="97">
        <v>0</v>
      </c>
    </row>
    <row r="61">
      <c r="A61" s="97" t="str">
        <v>BKFR26</v>
      </c>
      <c r="B61" s="9" t="str">
        <v>5' Bun - Modern Bakeries</v>
      </c>
      <c r="C61" s="9" t="str">
        <v>Nourriture - Surgelé</v>
      </c>
      <c r="D61" s="9" t="str">
        <v>Carton</v>
      </c>
      <c r="E61" s="97">
        <v>72</v>
      </c>
      <c r="F61" s="97">
        <v>14472</v>
      </c>
    </row>
    <row r="62">
      <c r="A62" s="97" t="str">
        <v>BKFR03</v>
      </c>
      <c r="B62" s="9" t="str">
        <v>H3 7' Bun</v>
      </c>
      <c r="C62" s="9" t="str">
        <v>Nourriture - Surgelé</v>
      </c>
      <c r="D62" s="9" t="str">
        <v>Carton</v>
      </c>
      <c r="E62" s="97">
        <v>96</v>
      </c>
      <c r="F62" s="97">
        <v>17472</v>
      </c>
    </row>
    <row r="63">
      <c r="A63" s="97" t="str">
        <v>BKFR27</v>
      </c>
      <c r="B63" s="9" t="str">
        <v>7' Bun - Modern Bakeries</v>
      </c>
      <c r="C63" s="9" t="str">
        <v>Nourriture - Surgelé</v>
      </c>
      <c r="D63" s="9" t="str">
        <v>Carton</v>
      </c>
      <c r="E63" s="97">
        <v>96</v>
      </c>
      <c r="F63" s="97">
        <v>17472</v>
      </c>
    </row>
    <row r="64">
      <c r="A64" s="97" t="str">
        <v>LOCFR03</v>
      </c>
      <c r="B64" s="9" t="str">
        <v>H3 7' Bun Local</v>
      </c>
      <c r="C64" s="9" t="str">
        <v>Nourriture - Surgelé</v>
      </c>
      <c r="D64" s="9" t="str">
        <v>Inner</v>
      </c>
      <c r="E64" s="97">
        <v>1</v>
      </c>
      <c r="F64" s="97">
        <v>0</v>
      </c>
    </row>
    <row r="65">
      <c r="A65" s="97" t="str">
        <v>BKFR04</v>
      </c>
      <c r="B65" s="9" t="str">
        <v>H4 Corn dusted 4,5' Bun</v>
      </c>
      <c r="C65" s="9" t="str">
        <v>Nourriture - Surgelé</v>
      </c>
      <c r="D65" s="9" t="str">
        <v>Carton</v>
      </c>
      <c r="E65" s="97">
        <v>72</v>
      </c>
      <c r="F65" s="97">
        <v>15048</v>
      </c>
    </row>
    <row r="66">
      <c r="A66" s="97" t="str">
        <v>BKFR28</v>
      </c>
      <c r="B66" s="9" t="str">
        <v>4,5' Bun Corn Dusted - Modern Bakeries</v>
      </c>
      <c r="C66" s="9" t="str">
        <v>Nourriture - Surgelé</v>
      </c>
      <c r="D66" s="9" t="str">
        <v>Carton</v>
      </c>
      <c r="E66" s="97">
        <v>72</v>
      </c>
      <c r="F66" s="97">
        <v>15048</v>
      </c>
    </row>
    <row r="67">
      <c r="A67" s="97" t="str">
        <v>BKFR25-DF</v>
      </c>
      <c r="B67" s="9" t="str">
        <v>4' Bun - Delico</v>
      </c>
      <c r="C67" s="9" t="str">
        <v>Nourriture - Surgelé</v>
      </c>
      <c r="D67" s="9" t="str">
        <v>Carton</v>
      </c>
      <c r="E67" s="97">
        <v>120</v>
      </c>
      <c r="F67" s="97">
        <v>16396</v>
      </c>
    </row>
    <row r="68">
      <c r="A68" s="97" t="str">
        <v>BKFR26-DF</v>
      </c>
      <c r="B68" s="9" t="str">
        <v>5' Bun - Delico</v>
      </c>
      <c r="C68" s="9" t="str">
        <v>Nourriture - Surgelé</v>
      </c>
      <c r="D68" s="9" t="str">
        <v>Carton</v>
      </c>
      <c r="E68" s="97">
        <v>72</v>
      </c>
      <c r="F68" s="97">
        <v>12347</v>
      </c>
    </row>
    <row r="69">
      <c r="A69" s="97" t="str">
        <v>BKFR27-DF</v>
      </c>
      <c r="B69" s="9" t="str">
        <v>7' Bun - Delico</v>
      </c>
      <c r="C69" s="9" t="str">
        <v>Nourriture - Surgelé</v>
      </c>
      <c r="D69" s="9" t="str">
        <v>Carton</v>
      </c>
      <c r="E69" s="97">
        <v>126</v>
      </c>
      <c r="F69" s="97">
        <v>19806</v>
      </c>
    </row>
    <row r="70">
      <c r="A70" s="97" t="str">
        <v>BKFR28-DF</v>
      </c>
      <c r="B70" s="9" t="str">
        <v>4,5' Bun - Delico</v>
      </c>
      <c r="C70" s="9" t="str">
        <v>Nourriture - Surgelé</v>
      </c>
      <c r="D70" s="9" t="str">
        <v>Carton</v>
      </c>
      <c r="E70" s="97">
        <v>72</v>
      </c>
      <c r="F70" s="97">
        <v>14028</v>
      </c>
    </row>
    <row r="71">
      <c r="A71" s="97" t="str">
        <v>LOCFRNO4</v>
      </c>
      <c r="B71" s="9" t="str">
        <v xml:space="preserve">BUN 4’’ NOUGATINE </v>
      </c>
      <c r="C71" s="9" t="str">
        <v>Nourriture - Surgelé</v>
      </c>
      <c r="D71" s="9" t="str">
        <v>Unité</v>
      </c>
      <c r="E71" s="97">
        <v>72</v>
      </c>
      <c r="F71" s="97">
        <v>8640</v>
      </c>
    </row>
    <row r="72">
      <c r="A72" s="97" t="str">
        <v>LOFRRNO548</v>
      </c>
      <c r="B72" s="9" t="str">
        <v>BUN 5’’ NOUGATINE 48</v>
      </c>
      <c r="C72" s="9" t="str">
        <v>Nourriture - Surgelé</v>
      </c>
      <c r="D72" s="9" t="str">
        <v>Unité</v>
      </c>
      <c r="E72" s="97">
        <v>48</v>
      </c>
      <c r="F72" s="97">
        <v>19600</v>
      </c>
    </row>
    <row r="73">
      <c r="A73" s="97" t="str">
        <v>BKFR15</v>
      </c>
      <c r="B73" s="9" t="str">
        <v>HAMBURGER PATTY - Americana</v>
      </c>
      <c r="C73" s="9" t="str">
        <v>Nourriture - Surgelé</v>
      </c>
      <c r="D73" s="9" t="str">
        <v>Carton</v>
      </c>
      <c r="E73" s="97">
        <v>240</v>
      </c>
      <c r="F73" s="97">
        <v>58905</v>
      </c>
    </row>
    <row r="74">
      <c r="A74" s="97" t="str">
        <v>BKFRTLH</v>
      </c>
      <c r="B74" s="9" t="str">
        <v>HAMBURGER PATTY - Toledo</v>
      </c>
      <c r="C74" s="9" t="str">
        <v>Nourriture - Surgelé</v>
      </c>
      <c r="D74" s="9" t="str">
        <v>Carton</v>
      </c>
      <c r="E74" s="97">
        <v>373</v>
      </c>
      <c r="F74" s="97">
        <v>84534</v>
      </c>
    </row>
    <row r="75">
      <c r="A75" s="97" t="str">
        <v>BKFR09</v>
      </c>
      <c r="B75" s="9" t="str">
        <v>LONG CHICKEN PATTY</v>
      </c>
      <c r="C75" s="9" t="str">
        <v>Nourriture - Surgelé</v>
      </c>
      <c r="D75" s="9" t="str">
        <v>Carton</v>
      </c>
      <c r="E75" s="97">
        <v>112</v>
      </c>
      <c r="F75" s="97">
        <v>0</v>
      </c>
    </row>
    <row r="76">
      <c r="A76" s="97" t="str">
        <v>BKFR09CAIRO</v>
      </c>
      <c r="B76" s="9" t="str">
        <v>LONG CHICKEN PATTY - CAIRO</v>
      </c>
      <c r="C76" s="9" t="str">
        <v>Nourriture - Surgelé</v>
      </c>
      <c r="D76" s="9" t="str">
        <v>Carton</v>
      </c>
      <c r="E76" s="97">
        <v>120</v>
      </c>
      <c r="F76" s="97">
        <v>56071</v>
      </c>
    </row>
    <row r="77">
      <c r="A77" s="97" t="str">
        <v>BKFRMZB</v>
      </c>
      <c r="B77" s="9" t="str">
        <v>MOZZARELLA STICKS BIS</v>
      </c>
      <c r="C77" s="9" t="str">
        <v>Nourriture - Surgelé</v>
      </c>
      <c r="D77" s="9" t="str">
        <v>Carton</v>
      </c>
      <c r="E77" s="97">
        <v>204</v>
      </c>
      <c r="F77" s="97">
        <v>30072.588088733424</v>
      </c>
    </row>
    <row r="78">
      <c r="A78" s="97" t="str">
        <v>BKFR29</v>
      </c>
      <c r="B78" s="9" t="str">
        <v>MUFFIN CHOCOLAT</v>
      </c>
      <c r="C78" s="9" t="str">
        <v>Nourriture - Surgelé</v>
      </c>
      <c r="D78" s="9" t="str">
        <v>Carton</v>
      </c>
      <c r="E78" s="97">
        <v>60</v>
      </c>
      <c r="F78" s="97">
        <v>0</v>
      </c>
    </row>
    <row r="79">
      <c r="A79" s="97" t="str">
        <v>BKFR29-NOUG</v>
      </c>
      <c r="B79" s="9" t="str">
        <v>MUFFIN CHOCOLAT - NOUGATINE</v>
      </c>
      <c r="C79" s="9" t="str">
        <v>Nourriture - Surgelé</v>
      </c>
      <c r="D79" s="9" t="str">
        <v>Carton</v>
      </c>
      <c r="E79" s="97">
        <v>75</v>
      </c>
      <c r="F79" s="97">
        <v>0</v>
      </c>
    </row>
    <row r="80">
      <c r="A80" s="97" t="str">
        <v>BKFR30-NOUG</v>
      </c>
      <c r="B80" s="9" t="str">
        <v>MUFFIN VANILLE - NOUGATINE</v>
      </c>
      <c r="C80" s="9" t="str">
        <v>Nourriture - Surgelé</v>
      </c>
      <c r="D80" s="9" t="str">
        <v>Carton</v>
      </c>
      <c r="E80" s="97">
        <v>75</v>
      </c>
      <c r="F80" s="97">
        <v>49922.49747398836</v>
      </c>
    </row>
    <row r="81">
      <c r="A81" s="97" t="str">
        <v>BKFR12A</v>
      </c>
      <c r="B81" s="9" t="str">
        <v>NUGGETS (ALFEIN)</v>
      </c>
      <c r="C81" s="9" t="str">
        <v>Nourriture - Surgelé</v>
      </c>
      <c r="D81" s="9" t="str">
        <v>Carton</v>
      </c>
      <c r="E81" s="97">
        <v>568</v>
      </c>
      <c r="F81" s="97">
        <v>0</v>
      </c>
    </row>
    <row r="82">
      <c r="A82" s="97" t="str">
        <v>BKFR08</v>
      </c>
      <c r="B82" s="9" t="str">
        <v>ONION RINGS</v>
      </c>
      <c r="C82" s="9" t="str">
        <v>Nourriture - Surgelé</v>
      </c>
      <c r="D82" s="9" t="str">
        <v>Carton</v>
      </c>
      <c r="E82" s="97">
        <v>792</v>
      </c>
      <c r="F82" s="97">
        <v>17138.64882623057</v>
      </c>
    </row>
    <row r="83">
      <c r="A83" s="97" t="str">
        <v>110605</v>
      </c>
      <c r="B83" s="9" t="str">
        <v>ONION RINGS - Mc Cain</v>
      </c>
      <c r="C83" s="9" t="str">
        <v>Nourriture - Surgelé</v>
      </c>
      <c r="D83" s="9" t="str">
        <v>Carton</v>
      </c>
      <c r="E83" s="97">
        <v>630</v>
      </c>
      <c r="F83" s="97">
        <v>17779</v>
      </c>
    </row>
    <row r="84">
      <c r="A84" s="97" t="str">
        <v>BKFR33N</v>
      </c>
      <c r="B84" s="9" t="str">
        <v>ŒUFS FRITS - ANGULAS AGUINAGA</v>
      </c>
      <c r="C84" s="9" t="str">
        <v>Nourriture - Surgelé</v>
      </c>
      <c r="D84" s="9" t="str">
        <v>Carton</v>
      </c>
      <c r="E84" s="97">
        <v>120</v>
      </c>
      <c r="F84" s="97">
        <v>45024.88848</v>
      </c>
    </row>
    <row r="85">
      <c r="A85" s="97" t="str">
        <v>BKFR13</v>
      </c>
      <c r="B85" s="9" t="str">
        <v>TENDERCRISP PATTY</v>
      </c>
      <c r="C85" s="9" t="str">
        <v>Nourriture - Surgelé</v>
      </c>
      <c r="D85" s="9" t="str">
        <v>Carton</v>
      </c>
      <c r="E85" s="97">
        <v>95</v>
      </c>
      <c r="F85" s="97">
        <v>86714</v>
      </c>
    </row>
    <row r="86">
      <c r="A86" s="97" t="str">
        <v>BKFR16</v>
      </c>
      <c r="B86" s="9" t="str">
        <v>WHOPPER PATTY  - Americana</v>
      </c>
      <c r="C86" s="9" t="str">
        <v>Nourriture - Surgelé</v>
      </c>
      <c r="D86" s="9" t="str">
        <v>Carton</v>
      </c>
      <c r="E86" s="97">
        <v>112</v>
      </c>
      <c r="F86" s="97">
        <v>63637</v>
      </c>
    </row>
    <row r="87">
      <c r="A87" s="97" t="str">
        <v>BKFRTLW</v>
      </c>
      <c r="B87" s="9" t="str">
        <v>WHOPPER PATTY  - Toledo</v>
      </c>
      <c r="C87" s="9" t="str">
        <v>Nourriture - Surgelé</v>
      </c>
      <c r="D87" s="9" t="str">
        <v>Carton</v>
      </c>
      <c r="E87" s="97">
        <v>152</v>
      </c>
      <c r="F87" s="97">
        <v>79777</v>
      </c>
    </row>
    <row r="88">
      <c r="A88" s="97" t="str">
        <v>69740</v>
      </c>
      <c r="B88" s="9" t="str">
        <v>FROMAGE TRANCHE</v>
      </c>
      <c r="C88" s="9" t="str">
        <v>Nourriture - Frais</v>
      </c>
      <c r="D88" s="9" t="str">
        <v>Carton</v>
      </c>
      <c r="E88" s="97">
        <v>1056</v>
      </c>
      <c r="F88" s="97">
        <v>65659</v>
      </c>
    </row>
    <row r="89">
      <c r="A89" s="97" t="str">
        <v>FTC54295</v>
      </c>
      <c r="B89" s="9" t="str">
        <v>FROMAGE TRANCHE CONWAY</v>
      </c>
      <c r="C89" s="9" t="str">
        <v>Nourriture - Frais</v>
      </c>
      <c r="D89" s="9" t="str">
        <v>Carton</v>
      </c>
      <c r="E89" s="97">
        <v>1104</v>
      </c>
      <c r="F89" s="97">
        <v>65426</v>
      </c>
    </row>
    <row r="90">
      <c r="A90" s="97" t="str">
        <v>CHEMEDH2</v>
      </c>
      <c r="B90" s="9" t="str">
        <v>FROMAGE MEDHDI NEW</v>
      </c>
      <c r="C90" s="9" t="str">
        <v>Nourriture - Frais</v>
      </c>
      <c r="D90" s="9" t="str">
        <v>Carton</v>
      </c>
      <c r="E90" s="97">
        <v>288</v>
      </c>
      <c r="F90" s="97">
        <v>57451.42144884304</v>
      </c>
    </row>
    <row r="91">
      <c r="A91" s="97" t="str">
        <v>788042</v>
      </c>
      <c r="B91" s="9" t="str">
        <v>KIT KAT MIX</v>
      </c>
      <c r="C91" s="9" t="str">
        <v>Nourriture - Frais</v>
      </c>
      <c r="D91" s="9" t="str">
        <v>Carton</v>
      </c>
      <c r="E91" s="97">
        <v>16</v>
      </c>
      <c r="F91" s="97">
        <v>54226</v>
      </c>
    </row>
    <row r="92">
      <c r="A92" s="97" t="str">
        <v>651901</v>
      </c>
      <c r="B92" s="9" t="str">
        <v>CONE GLACE - Conway</v>
      </c>
      <c r="C92" s="9" t="str">
        <v>Nourriture - Sec</v>
      </c>
      <c r="D92" s="9" t="str">
        <v>Carton</v>
      </c>
      <c r="E92" s="97">
        <v>550</v>
      </c>
      <c r="F92" s="97">
        <v>26754</v>
      </c>
    </row>
    <row r="93">
      <c r="A93" s="97" t="str">
        <v>ASC224</v>
      </c>
      <c r="B93" s="9" t="str">
        <v>CONE GLACE - Frosty Boy</v>
      </c>
      <c r="C93" s="9" t="str">
        <v>Nourriture - Sec</v>
      </c>
      <c r="D93" s="9" t="str">
        <v>Carton</v>
      </c>
      <c r="E93" s="97">
        <v>224</v>
      </c>
      <c r="F93" s="97">
        <v>6496</v>
      </c>
    </row>
    <row r="94">
      <c r="A94" s="97" t="str">
        <v>CG-MEHDI001</v>
      </c>
      <c r="B94" s="9" t="str">
        <v>CONE GLACE – MEHDI</v>
      </c>
      <c r="C94" s="9" t="str">
        <v>Nourriture - Sec</v>
      </c>
      <c r="D94" s="9" t="str">
        <v>Carton</v>
      </c>
      <c r="E94" s="97">
        <v>250</v>
      </c>
      <c r="F94" s="97">
        <v>12203</v>
      </c>
    </row>
    <row r="95">
      <c r="A95" s="97" t="str">
        <v>CG-MEHDI002</v>
      </c>
      <c r="B95" s="9" t="str">
        <v>CONE GLACE 100</v>
      </c>
      <c r="C95" s="9" t="str">
        <v>Nourriture - Sec</v>
      </c>
      <c r="D95" s="9" t="str">
        <v>Carton</v>
      </c>
      <c r="E95" s="97">
        <v>100</v>
      </c>
      <c r="F95" s="97">
        <v>26188.21744912</v>
      </c>
    </row>
    <row r="96">
      <c r="A96" s="97" t="str">
        <v>845628</v>
      </c>
      <c r="B96" s="9" t="str">
        <v>CORNICHONS</v>
      </c>
      <c r="C96" s="9" t="str">
        <v>Nourriture - Sec</v>
      </c>
      <c r="D96" s="9" t="str">
        <v>Carton</v>
      </c>
      <c r="E96" s="97">
        <v>6</v>
      </c>
      <c r="F96" s="97">
        <v>17743.76230163202</v>
      </c>
    </row>
    <row r="97">
      <c r="A97" s="97" t="str">
        <v>845628MEHDI</v>
      </c>
      <c r="B97" s="9" t="str">
        <v>CORNICHONS MEHDI</v>
      </c>
      <c r="C97" s="9" t="str">
        <v>Nourriture - Sec</v>
      </c>
      <c r="D97" s="9" t="str">
        <v>Pot de 10 Kg</v>
      </c>
      <c r="E97" s="97">
        <v>1</v>
      </c>
      <c r="F97" s="97">
        <v>17743.76230163202</v>
      </c>
    </row>
    <row r="98">
      <c r="A98" s="97" t="str">
        <v>827915</v>
      </c>
      <c r="B98" s="9" t="str">
        <v>CRISPY ONIONS</v>
      </c>
      <c r="C98" s="9" t="str">
        <v>Nourriture - Sec</v>
      </c>
      <c r="D98" s="9" t="str">
        <v>Carton</v>
      </c>
      <c r="E98" s="97">
        <v>6</v>
      </c>
      <c r="F98" s="97">
        <v>26318</v>
      </c>
    </row>
    <row r="99">
      <c r="A99" s="97" t="str">
        <v>999284-SCM</v>
      </c>
      <c r="B99" s="9" t="str">
        <v xml:space="preserve">SAUCE CARAMEL MONIN </v>
      </c>
      <c r="C99" s="9" t="str">
        <v>Nourriture - Sec</v>
      </c>
      <c r="D99" s="9" t="str">
        <v>POT DE 1,89 L</v>
      </c>
      <c r="E99" s="97">
        <v>4</v>
      </c>
      <c r="F99" s="97">
        <v>50847</v>
      </c>
    </row>
    <row r="100">
      <c r="A100" s="97" t="str">
        <v>58169</v>
      </c>
      <c r="B100" s="9" t="str">
        <v>DIP BBQ</v>
      </c>
      <c r="C100" s="9" t="str">
        <v>Nourriture - Sec</v>
      </c>
      <c r="D100" s="9" t="str">
        <v>Carton</v>
      </c>
      <c r="E100" s="97">
        <v>150</v>
      </c>
      <c r="F100" s="97">
        <v>14756</v>
      </c>
    </row>
    <row r="101">
      <c r="A101" s="97" t="str">
        <v>DIP CHIPOTLE</v>
      </c>
      <c r="B101" s="9" t="str">
        <v xml:space="preserve">DIP CHIPOTLE RANCH </v>
      </c>
      <c r="C101" s="9" t="str">
        <v>Nourriture - Sec</v>
      </c>
      <c r="D101" s="9" t="str">
        <v>Carton</v>
      </c>
      <c r="E101" s="97">
        <v>150</v>
      </c>
      <c r="F101" s="97">
        <v>16603</v>
      </c>
    </row>
    <row r="102">
      <c r="A102" s="97" t="str">
        <v>89784</v>
      </c>
      <c r="B102" s="9" t="str">
        <v>DIP CURRY</v>
      </c>
      <c r="C102" s="9" t="str">
        <v>Nourriture - Sec</v>
      </c>
      <c r="D102" s="9" t="str">
        <v>Carton</v>
      </c>
      <c r="E102" s="97">
        <v>150</v>
      </c>
      <c r="F102" s="97">
        <v>14948</v>
      </c>
    </row>
    <row r="103">
      <c r="A103" s="97" t="str">
        <v>58177</v>
      </c>
      <c r="B103" s="9" t="str">
        <v>DIP HOT SALSA</v>
      </c>
      <c r="C103" s="9" t="str">
        <v>Nourriture - Sec</v>
      </c>
      <c r="D103" s="9" t="str">
        <v xml:space="preserve">Carton </v>
      </c>
      <c r="E103" s="97">
        <v>150</v>
      </c>
      <c r="F103" s="97">
        <v>14756</v>
      </c>
    </row>
    <row r="104">
      <c r="A104" s="97" t="str">
        <v>3534-1037</v>
      </c>
      <c r="B104" s="9" t="str">
        <v>DIP FRITE SAUCE - 25GR</v>
      </c>
      <c r="C104" s="9" t="str">
        <v>Nourriture - Sec</v>
      </c>
      <c r="D104" s="9" t="str">
        <v xml:space="preserve">Carton </v>
      </c>
      <c r="E104" s="97">
        <v>100</v>
      </c>
      <c r="F104" s="97">
        <v>0</v>
      </c>
    </row>
    <row r="105">
      <c r="A105" s="97" t="str">
        <v>923482</v>
      </c>
      <c r="B105" s="9" t="str">
        <v>DOSETTE FRITE SAUCE PORTION - 10GR</v>
      </c>
      <c r="C105" s="9" t="str">
        <v>Nourriture - Sec</v>
      </c>
      <c r="D105" s="9" t="str">
        <v>Carton</v>
      </c>
      <c r="E105" s="97">
        <v>200</v>
      </c>
      <c r="F105" s="97">
        <v>7500</v>
      </c>
    </row>
    <row r="106">
      <c r="A106" s="97" t="str">
        <v>518852</v>
      </c>
      <c r="B106" s="9" t="str">
        <v>DOSETTE KETCHUP PORTION - 10GR</v>
      </c>
      <c r="C106" s="9" t="str">
        <v>Nourriture - Sec</v>
      </c>
      <c r="D106" s="9" t="str">
        <v>Carton</v>
      </c>
      <c r="E106" s="97">
        <v>1500</v>
      </c>
      <c r="F106" s="97">
        <v>34412</v>
      </c>
    </row>
    <row r="107">
      <c r="A107" s="97" t="str">
        <v>PUIDOR518852</v>
      </c>
      <c r="B107" s="9" t="str">
        <v>DOSETTE KETCHUP PUIDOR - 9GR</v>
      </c>
      <c r="C107" s="9" t="str">
        <v>Nourriture - Sec</v>
      </c>
      <c r="D107" s="9" t="str">
        <v>Carton</v>
      </c>
      <c r="E107" s="97">
        <v>1000</v>
      </c>
      <c r="F107" s="97">
        <v>34411.69529515912</v>
      </c>
    </row>
    <row r="108">
      <c r="A108" s="97" t="str">
        <v>MEHDI518852</v>
      </c>
      <c r="B108" s="9" t="str">
        <v>DOSETTE KETCHUP MEHDI - 12ml</v>
      </c>
      <c r="C108" s="9" t="str">
        <v>Nourriture - Sec</v>
      </c>
      <c r="D108" s="9" t="str">
        <v>Carton</v>
      </c>
      <c r="E108" s="97">
        <v>288</v>
      </c>
      <c r="F108" s="97">
        <v>34411.69529515912</v>
      </c>
    </row>
    <row r="109">
      <c r="A109" s="97" t="str">
        <v>SIPRO518852</v>
      </c>
      <c r="B109" s="9" t="str">
        <v>DOSETTE KETCHUP SIPRO - 11ml</v>
      </c>
      <c r="C109" s="9" t="str">
        <v>Nourriture - Sec</v>
      </c>
      <c r="D109" s="9" t="str">
        <v>Carton</v>
      </c>
      <c r="E109" s="97">
        <v>288</v>
      </c>
      <c r="F109" s="97">
        <v>34411.69529515912</v>
      </c>
    </row>
    <row r="110">
      <c r="A110" s="97" t="str">
        <v>A25L</v>
      </c>
      <c r="B110" s="9" t="str">
        <v>HUILE AYA 25 L</v>
      </c>
      <c r="C110" s="9" t="str">
        <v>Nourriture - Sec</v>
      </c>
      <c r="D110" s="9" t="str">
        <v>Bidon de 25 L</v>
      </c>
      <c r="E110" s="97">
        <v>1</v>
      </c>
      <c r="F110" s="97">
        <v>21186.440677966104</v>
      </c>
    </row>
    <row r="111">
      <c r="A111" s="97" t="str">
        <v>99262</v>
      </c>
      <c r="B111" s="9" t="str">
        <v>JALAPENOS</v>
      </c>
      <c r="C111" s="9" t="str">
        <v>Nourriture - Sec</v>
      </c>
      <c r="D111" s="9" t="str">
        <v>Carton</v>
      </c>
      <c r="E111" s="97">
        <v>4</v>
      </c>
      <c r="F111" s="97">
        <v>21186.440677966104</v>
      </c>
    </row>
    <row r="112">
      <c r="A112" s="97" t="str">
        <v>9926211</v>
      </c>
      <c r="B112" s="9" t="str">
        <v>JALAPENOS - ZEYTURSAN</v>
      </c>
      <c r="C112" s="9" t="str">
        <v>Nourriture - Sec</v>
      </c>
      <c r="D112" s="9" t="str">
        <v>Carton</v>
      </c>
      <c r="E112" s="97">
        <v>6</v>
      </c>
      <c r="F112" s="97">
        <v>24129.012370294542</v>
      </c>
    </row>
    <row r="113">
      <c r="A113" s="97" t="str">
        <v>MEHDI99262</v>
      </c>
      <c r="B113" s="9" t="str">
        <v>JALAPENOS - MEHDI</v>
      </c>
      <c r="C113" s="9" t="str">
        <v>Nourriture - Sec</v>
      </c>
      <c r="D113" s="9" t="str">
        <v>Carton</v>
      </c>
      <c r="E113" s="97">
        <v>6</v>
      </c>
      <c r="F113" s="97">
        <v>36000</v>
      </c>
    </row>
    <row r="114">
      <c r="A114" s="97" t="str">
        <v>MEHDI L</v>
      </c>
      <c r="B114" s="9" t="str">
        <v>JALAPENOS - MEHDI LOCAL</v>
      </c>
      <c r="C114" s="9" t="str">
        <v>Nourriture - Sec</v>
      </c>
      <c r="D114" s="9" t="str">
        <v>Carton</v>
      </c>
      <c r="E114" s="97">
        <v>6</v>
      </c>
      <c r="F114" s="97">
        <v>36000</v>
      </c>
    </row>
    <row r="115">
      <c r="A115" s="97" t="str">
        <v>3256222114088</v>
      </c>
      <c r="B115" s="9" t="str">
        <v>MAIS DOUX</v>
      </c>
      <c r="C115" s="9" t="str">
        <v>Nourriture - Sec</v>
      </c>
      <c r="D115" s="9" t="str">
        <v>Pack de 12 boîtes</v>
      </c>
      <c r="E115" s="97">
        <v>12</v>
      </c>
      <c r="F115" s="97">
        <v>11184</v>
      </c>
    </row>
    <row r="116">
      <c r="A116" s="97" t="str">
        <v>CIVAMAIS600</v>
      </c>
      <c r="B116" s="9" t="str">
        <v>MAIS DOUX 600 g</v>
      </c>
      <c r="C116" s="9" t="str">
        <v>Nourriture - Sec</v>
      </c>
      <c r="D116" s="9" t="str">
        <v>Pack de 12 boîtes</v>
      </c>
      <c r="E116" s="97">
        <v>12</v>
      </c>
      <c r="F116" s="97">
        <v>39242.10526315789</v>
      </c>
    </row>
    <row r="117">
      <c r="A117" s="97" t="str">
        <v>D098.00.BKI</v>
      </c>
      <c r="B117" s="9" t="str">
        <v>MIX Poudre</v>
      </c>
      <c r="C117" s="9" t="str">
        <v>Nourriture - Sec</v>
      </c>
      <c r="D117" s="9" t="str">
        <v>Carton</v>
      </c>
      <c r="E117" s="97">
        <v>8</v>
      </c>
      <c r="F117" s="97">
        <v>32350</v>
      </c>
    </row>
    <row r="118">
      <c r="A118" s="97" t="str">
        <v>KHUFRIONPRO</v>
      </c>
      <c r="B118" s="9" t="str">
        <v>OIGNONS FRITS KHUNE (PROSUMA)</v>
      </c>
      <c r="C118" s="9" t="str">
        <v>Nourriture - Sec</v>
      </c>
      <c r="D118" s="9" t="str">
        <v>Carton</v>
      </c>
      <c r="E118" s="97">
        <v>12</v>
      </c>
      <c r="F118" s="97">
        <v>1400</v>
      </c>
    </row>
    <row r="119">
      <c r="A119" s="97" t="str">
        <v>KHUFRIONSPM</v>
      </c>
      <c r="B119" s="9" t="str">
        <v>OIGNONS FRITS KHUNE (SUPERMARCHE)</v>
      </c>
      <c r="C119" s="9" t="str">
        <v>Nourriture - Sec</v>
      </c>
      <c r="D119" s="9" t="str">
        <v>inner</v>
      </c>
      <c r="E119" s="97">
        <v>12</v>
      </c>
      <c r="F119" s="97">
        <v>850</v>
      </c>
    </row>
    <row r="120">
      <c r="A120" s="97" t="str">
        <v>994061</v>
      </c>
      <c r="B120" s="9" t="str">
        <v>OREO MIX</v>
      </c>
      <c r="C120" s="9" t="str">
        <v>Nourriture - Sec</v>
      </c>
      <c r="D120" s="9" t="str">
        <v>Carton</v>
      </c>
      <c r="E120" s="97">
        <v>12</v>
      </c>
      <c r="F120" s="97">
        <v>38922.89746105597</v>
      </c>
    </row>
    <row r="121">
      <c r="A121" s="97" t="str">
        <v>4267031</v>
      </c>
      <c r="B121" s="9" t="str">
        <v>OREO MIX CREME</v>
      </c>
      <c r="C121" s="9" t="str">
        <v>Nourriture - Sec</v>
      </c>
      <c r="D121" s="9" t="str">
        <v>Carton</v>
      </c>
      <c r="E121" s="97">
        <v>12</v>
      </c>
      <c r="F121" s="97">
        <v>38989</v>
      </c>
    </row>
    <row r="122">
      <c r="A122" s="97" t="str">
        <v>TBL090508</v>
      </c>
      <c r="B122" s="9" t="str">
        <v>TOBLERONE</v>
      </c>
      <c r="C122" s="9" t="str">
        <v>Nourriture - Sec</v>
      </c>
      <c r="D122" s="9" t="str">
        <v>Carton</v>
      </c>
      <c r="E122" s="97">
        <v>12</v>
      </c>
      <c r="F122" s="97">
        <v>0</v>
      </c>
    </row>
    <row r="123">
      <c r="A123" s="97" t="str">
        <v>460162</v>
      </c>
      <c r="B123" s="9" t="str">
        <v>SAUCE BBQ WESTERN</v>
      </c>
      <c r="C123" s="9" t="str">
        <v>Nourriture - Sec</v>
      </c>
      <c r="D123" s="9" t="str">
        <v>Carton</v>
      </c>
      <c r="E123" s="97">
        <v>8</v>
      </c>
      <c r="F123" s="97">
        <v>19955</v>
      </c>
    </row>
    <row r="124">
      <c r="A124" s="97" t="str">
        <v>SIPRO460162</v>
      </c>
      <c r="B124" s="9" t="str">
        <v xml:space="preserve">SAUCE BBQ SIPRO </v>
      </c>
      <c r="C124" s="9" t="str">
        <v>Nourriture - Sec</v>
      </c>
      <c r="D124" s="9" t="str">
        <v>Carton</v>
      </c>
      <c r="E124" s="97">
        <v>12</v>
      </c>
      <c r="F124" s="97">
        <v>11880</v>
      </c>
    </row>
    <row r="125">
      <c r="A125" s="97" t="str">
        <v>PUIDOR460162</v>
      </c>
      <c r="B125" s="9" t="str">
        <v>SAUCE BBQ PUIDOR</v>
      </c>
      <c r="C125" s="9" t="str">
        <v>Nourriture - Sec</v>
      </c>
      <c r="D125" s="9" t="str">
        <v>Carton</v>
      </c>
      <c r="E125" s="97">
        <v>1</v>
      </c>
      <c r="F125" s="97">
        <v>59403.465919999995</v>
      </c>
    </row>
    <row r="126">
      <c r="A126" s="97" t="str">
        <v>284919</v>
      </c>
      <c r="B126" s="9" t="str">
        <v>SAUCE BIG KING</v>
      </c>
      <c r="C126" s="9" t="str">
        <v>Nourriture - Sec</v>
      </c>
      <c r="D126" s="9" t="str">
        <v>Carton</v>
      </c>
      <c r="E126" s="97">
        <v>14</v>
      </c>
      <c r="F126" s="97">
        <v>40082</v>
      </c>
    </row>
    <row r="127">
      <c r="A127" s="97" t="str">
        <v>902171</v>
      </c>
      <c r="B127" s="9" t="str">
        <v>SAUCE CARAMEL</v>
      </c>
      <c r="C127" s="9" t="str">
        <v>Nourriture - Sec</v>
      </c>
      <c r="D127" s="9" t="str">
        <v>Carton</v>
      </c>
      <c r="E127" s="97">
        <v>6</v>
      </c>
      <c r="F127" s="97">
        <v>19557.4891464</v>
      </c>
    </row>
    <row r="128">
      <c r="A128" s="97" t="str">
        <v>902171SD</v>
      </c>
      <c r="B128" s="9" t="str">
        <v>SAUCE CARAMEL SD</v>
      </c>
      <c r="C128" s="9" t="str">
        <v>Nourriture - Sec</v>
      </c>
      <c r="D128" s="9" t="str">
        <v>Carton</v>
      </c>
      <c r="E128" s="97">
        <v>6</v>
      </c>
      <c r="F128" s="97">
        <v>0</v>
      </c>
    </row>
    <row r="129">
      <c r="A129" s="97" t="str">
        <v>950394</v>
      </c>
      <c r="B129" s="9" t="str">
        <v>SAUCE CHILI CHEESE</v>
      </c>
      <c r="C129" s="9" t="str">
        <v>Nourriture - Sec</v>
      </c>
      <c r="D129" s="9" t="str">
        <v>Carton</v>
      </c>
      <c r="E129" s="97">
        <v>8</v>
      </c>
      <c r="F129" s="97">
        <v>25316</v>
      </c>
    </row>
    <row r="130">
      <c r="A130" s="97" t="str">
        <v>999284-CCM</v>
      </c>
      <c r="B130" s="9" t="str">
        <v>SAUCE CHOCOLAT CARAMEL MONIN</v>
      </c>
      <c r="C130" s="9" t="str">
        <v>Nourriture - Sec</v>
      </c>
      <c r="D130" s="9" t="str">
        <v>Carton</v>
      </c>
      <c r="E130" s="97">
        <v>4</v>
      </c>
      <c r="F130" s="97">
        <v>48136</v>
      </c>
    </row>
    <row r="131">
      <c r="A131" s="97" t="str">
        <v>999284-CNM</v>
      </c>
      <c r="B131" s="9" t="str">
        <v>SAUCE CHOCOLAT NOIR MONIN</v>
      </c>
      <c r="C131" s="9" t="str">
        <v>Nourriture - Sec</v>
      </c>
      <c r="D131" s="9" t="str">
        <v>Carton</v>
      </c>
      <c r="E131" s="97">
        <v>4</v>
      </c>
      <c r="F131" s="97">
        <v>41017</v>
      </c>
    </row>
    <row r="132">
      <c r="A132" s="97" t="str">
        <v>999284</v>
      </c>
      <c r="B132" s="9" t="str">
        <v>SAUCE CHOCOLAT</v>
      </c>
      <c r="C132" s="9" t="str">
        <v>Nourriture - Sec</v>
      </c>
      <c r="D132" s="9" t="str">
        <v>Carton</v>
      </c>
      <c r="E132" s="97">
        <v>6</v>
      </c>
      <c r="F132" s="97">
        <v>41016.949</v>
      </c>
    </row>
    <row r="133">
      <c r="A133" s="97" t="str">
        <v>68028</v>
      </c>
      <c r="B133" s="9" t="str">
        <v>SAUCE FRAISE</v>
      </c>
      <c r="C133" s="9" t="str">
        <v>Nourriture - Sec</v>
      </c>
      <c r="D133" s="9" t="str">
        <v>Carton</v>
      </c>
      <c r="E133" s="97">
        <v>6</v>
      </c>
      <c r="F133" s="97">
        <v>0</v>
      </c>
    </row>
    <row r="134">
      <c r="A134" s="97" t="str">
        <v>258822</v>
      </c>
      <c r="B134" s="9" t="str">
        <v>SAUCE KETCHUP</v>
      </c>
      <c r="C134" s="9" t="str">
        <v>Nourriture - Sec</v>
      </c>
      <c r="D134" s="9" t="str">
        <v>Carton</v>
      </c>
      <c r="E134" s="97">
        <v>1</v>
      </c>
      <c r="F134" s="97">
        <v>22192</v>
      </c>
    </row>
    <row r="135">
      <c r="A135" s="97" t="str">
        <v>DOLL258822</v>
      </c>
      <c r="B135" s="9" t="str">
        <v>SAUCE KETCHUP DOLLYS</v>
      </c>
      <c r="C135" s="9" t="str">
        <v>Nourriture - Sec</v>
      </c>
      <c r="D135" s="9" t="str">
        <v>Carton</v>
      </c>
      <c r="E135" s="97">
        <v>4</v>
      </c>
      <c r="F135" s="97">
        <v>21864</v>
      </c>
    </row>
    <row r="136">
      <c r="A136" s="97" t="str">
        <v>KLOC258822</v>
      </c>
      <c r="B136" s="9" t="str">
        <v>KETCHUP - Local</v>
      </c>
      <c r="C136" s="9" t="str">
        <v>Nourriture - Sec</v>
      </c>
      <c r="D136" s="9" t="str">
        <v>Carton</v>
      </c>
      <c r="E136" s="97">
        <v>4</v>
      </c>
      <c r="F136" s="97">
        <v>22192</v>
      </c>
    </row>
    <row r="137">
      <c r="A137" s="97" t="str">
        <v>SIPRO258822</v>
      </c>
      <c r="B137" s="9" t="str">
        <v>SAUCE KETCHUP SIPRO 1Kg</v>
      </c>
      <c r="C137" s="9" t="str">
        <v>Nourriture - Sec</v>
      </c>
      <c r="D137" s="9" t="str">
        <v>Carton</v>
      </c>
      <c r="E137" s="97">
        <v>6</v>
      </c>
      <c r="F137" s="97">
        <v>7119</v>
      </c>
    </row>
    <row r="138">
      <c r="A138" s="97" t="str">
        <v>MEHDI258823</v>
      </c>
      <c r="B138" s="9" t="str">
        <v>SAUCE KETCHUP PUIDOR - MEHDI</v>
      </c>
      <c r="C138" s="9" t="str">
        <v>Nourriture - Sec</v>
      </c>
      <c r="D138" s="9" t="str">
        <v>Carton</v>
      </c>
      <c r="E138" s="97">
        <v>1</v>
      </c>
      <c r="F138" s="97">
        <v>22192</v>
      </c>
    </row>
    <row r="139">
      <c r="A139" s="97" t="str">
        <v>MEHDI258822</v>
      </c>
      <c r="B139" s="9" t="str">
        <v>TOMATE KETCHUP - MEHDI</v>
      </c>
      <c r="C139" s="9" t="str">
        <v>Nourriture - Sec</v>
      </c>
      <c r="D139" s="9" t="str">
        <v>Carton</v>
      </c>
      <c r="E139" s="97">
        <v>6</v>
      </c>
      <c r="F139" s="97">
        <v>22192</v>
      </c>
    </row>
    <row r="140">
      <c r="A140" s="97" t="str">
        <v>58185</v>
      </c>
      <c r="B140" s="9" t="str">
        <v>SAUCE MAYONNAISE</v>
      </c>
      <c r="C140" s="9" t="str">
        <v>Nourriture - Sec</v>
      </c>
      <c r="D140" s="9" t="str">
        <v>Carton</v>
      </c>
      <c r="E140" s="97">
        <v>72</v>
      </c>
      <c r="F140" s="97">
        <v>37288</v>
      </c>
    </row>
    <row r="141">
      <c r="A141" s="97" t="str">
        <v>MLOC58185</v>
      </c>
      <c r="B141" s="9" t="str">
        <v>MAYONNAISE - Local</v>
      </c>
      <c r="C141" s="9" t="str">
        <v>Nourriture - Sec</v>
      </c>
      <c r="D141" s="9" t="str">
        <v>Carton</v>
      </c>
      <c r="E141" s="97">
        <v>4</v>
      </c>
      <c r="F141" s="97">
        <v>37288</v>
      </c>
    </row>
    <row r="142">
      <c r="A142" s="97" t="str">
        <v>MEHDI58185</v>
      </c>
      <c r="B142" s="9" t="str">
        <v>SAUCE MAYO MEHDI</v>
      </c>
      <c r="C142" s="9" t="str">
        <v>Nourriture - Sec</v>
      </c>
      <c r="D142" s="9" t="str">
        <v>Carton</v>
      </c>
      <c r="E142" s="97">
        <v>4</v>
      </c>
      <c r="F142" s="97">
        <v>37288</v>
      </c>
    </row>
    <row r="143">
      <c r="A143" s="97" t="str">
        <v>PUIDOR58185</v>
      </c>
      <c r="B143" s="9" t="str">
        <v>SAUCE MAYO PUIDOR</v>
      </c>
      <c r="C143" s="9" t="str">
        <v>Nourriture - Sec</v>
      </c>
      <c r="D143" s="9" t="str">
        <v>Carton</v>
      </c>
      <c r="E143" s="97">
        <v>4</v>
      </c>
      <c r="F143" s="97">
        <v>37288</v>
      </c>
    </row>
    <row r="144">
      <c r="A144" s="97" t="str">
        <v>MAYOP350</v>
      </c>
      <c r="B144" s="9" t="str">
        <v>MAYONNAISE PIMENTEE</v>
      </c>
      <c r="C144" s="9" t="str">
        <v>Nourriture - Sec</v>
      </c>
      <c r="D144" s="9" t="str">
        <v>Carton</v>
      </c>
      <c r="E144" s="97">
        <v>12</v>
      </c>
      <c r="F144" s="97">
        <v>9153</v>
      </c>
    </row>
    <row r="145">
      <c r="A145" s="97" t="str">
        <v>MJBISK</v>
      </c>
      <c r="B145" s="9" t="str">
        <v xml:space="preserve">MOUTARDE JAUNE BISKISHOP </v>
      </c>
      <c r="C145" s="9" t="str">
        <v>Nourriture - Sec</v>
      </c>
      <c r="D145" s="9" t="str">
        <v>Bidon de 3,78 L</v>
      </c>
      <c r="E145" s="97">
        <v>4</v>
      </c>
      <c r="F145" s="97">
        <v>6166</v>
      </c>
    </row>
    <row r="146">
      <c r="A146" s="97" t="str">
        <v>VNAT500</v>
      </c>
      <c r="B146" s="9" t="str">
        <v>VINAIGRETTE NATURE (500 ml)</v>
      </c>
      <c r="C146" s="9" t="str">
        <v>Nourriture - Sec</v>
      </c>
      <c r="D146" s="9" t="str">
        <v>Carton (12*500ml)</v>
      </c>
      <c r="E146" s="97">
        <v>12</v>
      </c>
      <c r="F146" s="97">
        <v>0</v>
      </c>
    </row>
    <row r="147">
      <c r="A147" s="97" t="str">
        <v>293506</v>
      </c>
      <c r="B147" s="9" t="str">
        <v>SAUCE MOUTARDE</v>
      </c>
      <c r="C147" s="9" t="str">
        <v>Nourriture - Sec</v>
      </c>
      <c r="D147" s="9" t="str">
        <v>Carton</v>
      </c>
      <c r="E147" s="97">
        <v>1</v>
      </c>
      <c r="F147" s="97">
        <v>20459</v>
      </c>
    </row>
    <row r="148">
      <c r="A148" s="97" t="str">
        <v>SMTAR350</v>
      </c>
      <c r="B148" s="9" t="str">
        <v>SAUCE MOUTARDE - Local</v>
      </c>
      <c r="C148" s="9" t="str">
        <v>Nourriture - Sec</v>
      </c>
      <c r="D148" s="9" t="str">
        <v>Carton</v>
      </c>
      <c r="E148" s="97">
        <v>12</v>
      </c>
      <c r="F148" s="97">
        <v>20459</v>
      </c>
    </row>
    <row r="149">
      <c r="A149" s="97" t="str">
        <v>950329</v>
      </c>
      <c r="B149" s="9" t="str">
        <v>SAUCE SALADE CESAR</v>
      </c>
      <c r="C149" s="9" t="str">
        <v>Nourriture - Sec</v>
      </c>
      <c r="D149" s="9" t="str">
        <v>Carton</v>
      </c>
      <c r="E149" s="97">
        <v>30</v>
      </c>
      <c r="F149" s="97">
        <v>12353.189151579652</v>
      </c>
    </row>
    <row r="150">
      <c r="A150" s="97" t="str">
        <v>950329-100</v>
      </c>
      <c r="B150" s="9" t="str">
        <v>SAUCE SALADE CESAR 100</v>
      </c>
      <c r="C150" s="9" t="str">
        <v>Nourriture - Sec</v>
      </c>
      <c r="D150" s="9" t="str">
        <v>Carton</v>
      </c>
      <c r="E150" s="97">
        <v>100</v>
      </c>
      <c r="F150" s="97">
        <v>18087.52925293472</v>
      </c>
    </row>
    <row r="151">
      <c r="A151" s="97" t="str">
        <v>140000001</v>
      </c>
      <c r="B151" s="9" t="str">
        <v>SEL - Importé</v>
      </c>
      <c r="C151" s="9" t="str">
        <v>Nourriture - Sec</v>
      </c>
      <c r="D151" s="9" t="str">
        <v>Sachet 1 Kg</v>
      </c>
      <c r="E151" s="97">
        <v>10</v>
      </c>
      <c r="F151" s="97">
        <v>0</v>
      </c>
    </row>
    <row r="152">
      <c r="A152" s="97" t="str">
        <v>4006724011915</v>
      </c>
      <c r="B152" s="9" t="str">
        <v>SEL - Local</v>
      </c>
      <c r="C152" s="9" t="str">
        <v>Nourriture - Sec</v>
      </c>
      <c r="D152" s="9" t="str">
        <v>Sachet 0,9 Kg</v>
      </c>
      <c r="E152" s="97">
        <v>20</v>
      </c>
      <c r="F152" s="97">
        <v>15000</v>
      </c>
    </row>
    <row r="153">
      <c r="A153" s="97" t="str">
        <v>SFL500</v>
      </c>
      <c r="B153" s="9" t="str">
        <v>SEL FIN 500g</v>
      </c>
      <c r="C153" s="9" t="str">
        <v>Nourriture - Sec</v>
      </c>
      <c r="D153" s="9" t="str">
        <v>Sachet 0,5 Kg</v>
      </c>
      <c r="E153" s="97">
        <v>20</v>
      </c>
      <c r="F153" s="97">
        <v>8333.333333333334</v>
      </c>
    </row>
    <row r="154">
      <c r="A154" s="97" t="str">
        <v>SGS</v>
      </c>
      <c r="B154" s="9" t="str">
        <v>SIROP CHOCOLAT SGG</v>
      </c>
      <c r="C154" s="9" t="str">
        <v>Nourriture - Sec</v>
      </c>
      <c r="D154" s="9" t="str">
        <v>12*0,624 kg / carton</v>
      </c>
      <c r="E154" s="97">
        <v>12</v>
      </c>
      <c r="F154" s="97">
        <v>30000</v>
      </c>
    </row>
    <row r="155">
      <c r="A155" s="97" t="str">
        <v>CONCOM</v>
      </c>
      <c r="B155" s="9" t="str">
        <v>CONCOMBRE</v>
      </c>
      <c r="C155" s="9" t="str">
        <v>Nourriture - Frais</v>
      </c>
      <c r="D155" s="9" t="str">
        <v>Gramme</v>
      </c>
      <c r="E155" s="97">
        <v>1</v>
      </c>
      <c r="F155" s="97">
        <v>13</v>
      </c>
    </row>
    <row r="156">
      <c r="A156" s="97" t="str">
        <v>NEPONION</v>
      </c>
      <c r="B156" s="9" t="str">
        <v>OIGNONS NON EPLUCHES</v>
      </c>
      <c r="C156" s="9" t="str">
        <v>Nourriture - Frais</v>
      </c>
      <c r="D156" s="9" t="str">
        <v>Kg</v>
      </c>
      <c r="E156" s="97">
        <v>1</v>
      </c>
      <c r="F156" s="97">
        <v>4000</v>
      </c>
    </row>
    <row r="157">
      <c r="A157" s="97" t="str">
        <v>SALADEYG</v>
      </c>
      <c r="B157" s="9" t="str">
        <v>SALADE ICEBERG - Boule (YG)</v>
      </c>
      <c r="C157" s="9" t="str">
        <v>Nourriture - Frais</v>
      </c>
      <c r="D157" s="9" t="str">
        <v>Kg</v>
      </c>
      <c r="E157" s="97">
        <v>1</v>
      </c>
      <c r="F157" s="97">
        <v>30000</v>
      </c>
    </row>
    <row r="158">
      <c r="A158" s="97" t="str">
        <v>SALADESDB</v>
      </c>
      <c r="B158" s="9" t="str">
        <v>SALADE ICEBERG - Boule (SDB)</v>
      </c>
      <c r="C158" s="9" t="str">
        <v>Nourriture - Frais</v>
      </c>
      <c r="D158" s="9" t="str">
        <v>Kg</v>
      </c>
      <c r="E158" s="97">
        <v>1</v>
      </c>
      <c r="F158" s="97">
        <v>43500</v>
      </c>
    </row>
    <row r="159">
      <c r="A159" s="97" t="str">
        <v>SALADESDB06</v>
      </c>
      <c r="B159" s="9" t="str">
        <v>SALADE ICEBERG - Boule (SDB-06)</v>
      </c>
      <c r="C159" s="9" t="str">
        <v>Nourriture - Frais</v>
      </c>
      <c r="D159" s="9" t="str">
        <v>Kg</v>
      </c>
      <c r="E159" s="97">
        <v>1</v>
      </c>
      <c r="F159" s="97">
        <v>26100</v>
      </c>
    </row>
    <row r="160">
      <c r="A160" s="97" t="str">
        <v>SALADEBS</v>
      </c>
      <c r="B160" s="9" t="str">
        <v>SALADE ICEBERG - Boule (BS)</v>
      </c>
      <c r="C160" s="9" t="str">
        <v>Nourriture - Frais</v>
      </c>
      <c r="D160" s="9" t="str">
        <v>Kg</v>
      </c>
      <c r="E160" s="97">
        <v>1</v>
      </c>
      <c r="F160" s="97">
        <v>48159.9478268971</v>
      </c>
    </row>
    <row r="161">
      <c r="A161" s="97" t="str">
        <v>SALADBM</v>
      </c>
      <c r="B161" s="9" t="str">
        <v>SALADE ICEBERG BM</v>
      </c>
      <c r="C161" s="9" t="str">
        <v>Nourriture - Frais</v>
      </c>
      <c r="D161" s="9" t="str">
        <v>Kg</v>
      </c>
      <c r="E161" s="97">
        <v>1</v>
      </c>
      <c r="F161" s="97">
        <v>23000</v>
      </c>
    </row>
    <row r="162">
      <c r="A162" s="97" t="str">
        <v>SALH10</v>
      </c>
      <c r="B162" s="9" t="str">
        <v>SALADE ICEBERG - Boule ( HOREB)</v>
      </c>
      <c r="C162" s="9" t="str">
        <v>Nourriture - Frais</v>
      </c>
      <c r="D162" s="9" t="str">
        <v>Kg</v>
      </c>
      <c r="E162" s="97">
        <v>1</v>
      </c>
      <c r="F162" s="97">
        <v>55000</v>
      </c>
    </row>
    <row r="163">
      <c r="A163" s="97" t="str">
        <v>TOMAPFI01</v>
      </c>
      <c r="B163" s="9" t="str">
        <v>TOMATES PFI</v>
      </c>
      <c r="C163" s="9" t="str">
        <v>Nourriture - Frais</v>
      </c>
      <c r="D163" s="9" t="str">
        <v>Kg</v>
      </c>
      <c r="E163" s="97">
        <v>1</v>
      </c>
      <c r="F163" s="97">
        <v>0</v>
      </c>
    </row>
    <row r="164">
      <c r="A164" s="97" t="str">
        <v>TOMABENEVA</v>
      </c>
      <c r="B164" s="9" t="str">
        <v>TOMATES BENEVA</v>
      </c>
      <c r="C164" s="9" t="str">
        <v>Nourriture - Frais</v>
      </c>
      <c r="D164" s="9" t="str">
        <v>Kg</v>
      </c>
      <c r="E164" s="97">
        <v>1</v>
      </c>
      <c r="F164" s="97">
        <v>0</v>
      </c>
    </row>
    <row r="165">
      <c r="A165" s="97" t="str">
        <v>SIPROBBQ</v>
      </c>
      <c r="B165" s="9" t="str">
        <v>BARBECUE SACHET 10 ML SIPRO</v>
      </c>
      <c r="C165" s="9" t="str">
        <v>Nourriture - Frais</v>
      </c>
      <c r="D165" s="9" t="str">
        <v>250 sachet /Carton</v>
      </c>
      <c r="E165" s="97">
        <v>250</v>
      </c>
      <c r="F165" s="97">
        <v>4026</v>
      </c>
    </row>
    <row r="166">
      <c r="A166" s="97" t="str">
        <v>250K</v>
      </c>
      <c r="B166" s="9" t="str">
        <v>KETCHUP SACHET 10 ML SIPRO</v>
      </c>
      <c r="C166" s="9" t="str">
        <v>Nourriture - Frais</v>
      </c>
      <c r="D166" s="9" t="str">
        <v>250 sachet /Carton</v>
      </c>
      <c r="E166" s="97">
        <v>250</v>
      </c>
      <c r="F166" s="97">
        <v>4026</v>
      </c>
    </row>
    <row r="167">
      <c r="A167" s="97" t="str">
        <v>SIPROMCS</v>
      </c>
      <c r="B167" s="9" t="str">
        <v>MAYO CHILI SACHET 10 ML SIRPO</v>
      </c>
      <c r="C167" s="9" t="str">
        <v>Nourriture - Frais</v>
      </c>
      <c r="D167" s="9" t="str">
        <v>250 sachet /Carton</v>
      </c>
      <c r="E167" s="97">
        <v>250</v>
      </c>
      <c r="F167" s="97">
        <v>5250</v>
      </c>
    </row>
    <row r="168">
      <c r="A168" s="97" t="str">
        <v>AMGO923482</v>
      </c>
      <c r="B168" s="9" t="str">
        <v>DOSETTE FRITE SAUCE AMERIGO - 10GR</v>
      </c>
      <c r="C168" s="9" t="str">
        <v>Nourriture - Frais</v>
      </c>
      <c r="D168" s="9" t="str">
        <v>Carton</v>
      </c>
      <c r="E168" s="97">
        <v>288</v>
      </c>
      <c r="F168" s="97">
        <v>7500</v>
      </c>
    </row>
    <row r="169">
      <c r="A169" s="97" t="str">
        <v>AMGNEW</v>
      </c>
      <c r="B169" s="9" t="str">
        <v>DOSETTE AMERIGO – 10 GR</v>
      </c>
      <c r="C169" s="9" t="str">
        <v>Nourriture - Frais</v>
      </c>
      <c r="D169" s="9" t="str">
        <v>Carton</v>
      </c>
      <c r="E169" s="97">
        <v>250</v>
      </c>
      <c r="F169" s="97">
        <v>6250</v>
      </c>
    </row>
    <row r="170">
      <c r="A170" s="97" t="str">
        <v>AMGO58185</v>
      </c>
      <c r="B170" s="9" t="str">
        <v>SAUCE MAYONNAISE AMERIGO</v>
      </c>
      <c r="C170" s="9" t="str">
        <v>Nourriture - Frais</v>
      </c>
      <c r="D170" s="9" t="str">
        <v>Carton de 4 * 3.8 kg</v>
      </c>
      <c r="E170" s="97">
        <v>4</v>
      </c>
      <c r="F170" s="97">
        <v>37288</v>
      </c>
    </row>
    <row r="171">
      <c r="A171" s="97" t="str">
        <v>BKSUC250</v>
      </c>
      <c r="B171" s="9" t="str">
        <v>SUCRE BUCHETTE</v>
      </c>
      <c r="C171" s="9" t="str">
        <v>Nourriture - Sec</v>
      </c>
      <c r="D171" s="9" t="str">
        <v>Carton de 250 bûchettes</v>
      </c>
      <c r="E171" s="97">
        <v>1</v>
      </c>
      <c r="F171" s="97">
        <v>0</v>
      </c>
    </row>
    <row r="172">
      <c r="A172" s="97" t="str">
        <v>IFBAA</v>
      </c>
      <c r="B172" s="9" t="str">
        <v xml:space="preserve">AUTOCOLLANT LIVRAISON IMPRISUD </v>
      </c>
      <c r="C172" s="9" t="str">
        <v>Packaging</v>
      </c>
      <c r="D172" s="9" t="str">
        <v>8400 stickers par inner</v>
      </c>
      <c r="E172" s="97">
        <v>1</v>
      </c>
      <c r="F172" s="97">
        <v>33432</v>
      </c>
    </row>
    <row r="173">
      <c r="A173" s="97" t="str">
        <v>IFBAABIS</v>
      </c>
      <c r="B173" s="9" t="str">
        <v>AUTOCOLLANT LIVRAISON IMPRISUD BIS</v>
      </c>
      <c r="C173" s="9" t="str">
        <v>Packaging</v>
      </c>
      <c r="D173" s="9" t="str">
        <v>10500 stickers par inner</v>
      </c>
      <c r="E173" s="97">
        <v>1</v>
      </c>
      <c r="F173" s="97">
        <v>33432</v>
      </c>
    </row>
    <row r="174">
      <c r="A174" s="97" t="str">
        <v>MFBAR001</v>
      </c>
      <c r="B174" s="9" t="str">
        <v>BOITE A GATEAU</v>
      </c>
      <c r="C174" s="9" t="str">
        <v>Packaging</v>
      </c>
      <c r="D174" s="9" t="str">
        <v>Inner de 50</v>
      </c>
      <c r="E174" s="97">
        <v>1</v>
      </c>
      <c r="F174" s="97">
        <v>0</v>
      </c>
    </row>
    <row r="175">
      <c r="A175" s="97" t="str">
        <v>960294</v>
      </c>
      <c r="B175" s="9" t="str">
        <v>BOITE ENFANT</v>
      </c>
      <c r="C175" s="9" t="str">
        <v>Packaging</v>
      </c>
      <c r="D175" s="9" t="str">
        <v>Carton</v>
      </c>
      <c r="E175" s="97">
        <v>180</v>
      </c>
      <c r="F175" s="97">
        <v>0</v>
      </c>
    </row>
    <row r="176">
      <c r="A176" s="97" t="str">
        <v>OP23-02496</v>
      </c>
      <c r="B176" s="9" t="str">
        <v>BOITE ENFANT 160</v>
      </c>
      <c r="C176" s="9" t="str">
        <v>Packaging</v>
      </c>
      <c r="D176" s="9" t="str">
        <v>Carton</v>
      </c>
      <c r="E176" s="97">
        <v>160</v>
      </c>
      <c r="F176" s="97">
        <v>0</v>
      </c>
    </row>
    <row r="177">
      <c r="A177" s="97" t="str">
        <v>952127</v>
      </c>
      <c r="B177" s="9" t="str">
        <v>BOL A SALADE</v>
      </c>
      <c r="C177" s="9" t="str">
        <v>Packaging</v>
      </c>
      <c r="D177" s="9" t="str">
        <v>Carton</v>
      </c>
      <c r="E177" s="97">
        <v>360</v>
      </c>
      <c r="F177" s="97">
        <v>0</v>
      </c>
    </row>
    <row r="178">
      <c r="A178" s="97" t="str">
        <v>BZ08279</v>
      </c>
      <c r="B178" s="9" t="str">
        <v>BOL A SALADE NEW</v>
      </c>
      <c r="C178" s="9" t="str">
        <v>Packaging</v>
      </c>
      <c r="D178" s="9" t="str">
        <v>Carton</v>
      </c>
      <c r="E178" s="97">
        <v>200</v>
      </c>
      <c r="F178" s="97">
        <v>26971</v>
      </c>
    </row>
    <row r="179">
      <c r="A179" s="97" t="str">
        <v>BSN200</v>
      </c>
      <c r="B179" s="9" t="str">
        <v>BOL A SALADE NEW 200</v>
      </c>
      <c r="C179" s="9" t="str">
        <v>Packaging</v>
      </c>
      <c r="D179" s="9" t="str">
        <v>Carton</v>
      </c>
      <c r="E179" s="97">
        <v>200</v>
      </c>
      <c r="F179" s="97">
        <v>26971</v>
      </c>
    </row>
    <row r="180">
      <c r="A180" s="97" t="str">
        <v>B50ML</v>
      </c>
      <c r="B180" s="9" t="str">
        <v>BOL PLASTIQUE 50 ml</v>
      </c>
      <c r="C180" s="9" t="str">
        <v>Packaging</v>
      </c>
      <c r="D180" s="9" t="str">
        <v>Inner de 50</v>
      </c>
      <c r="E180" s="97">
        <v>1</v>
      </c>
      <c r="F180" s="97">
        <v>0</v>
      </c>
    </row>
    <row r="181">
      <c r="A181" s="97" t="str">
        <v>CAF</v>
      </c>
      <c r="B181" s="9" t="str">
        <v xml:space="preserve">COFFRET A FRITE </v>
      </c>
      <c r="C181" s="9" t="str">
        <v>Packaging</v>
      </c>
      <c r="D181" s="9" t="str">
        <v>Unité</v>
      </c>
      <c r="E181" s="97">
        <v>1000</v>
      </c>
      <c r="F181" s="97">
        <v>50000</v>
      </c>
    </row>
    <row r="182">
      <c r="A182" s="97" t="str">
        <v>779587</v>
      </c>
      <c r="B182" s="9" t="str">
        <v>COURONNE</v>
      </c>
      <c r="C182" s="9" t="str">
        <v>Packaging</v>
      </c>
      <c r="D182" s="9" t="str">
        <v>Carton</v>
      </c>
      <c r="E182" s="97">
        <v>400</v>
      </c>
      <c r="F182" s="97">
        <v>16218</v>
      </c>
    </row>
    <row r="183">
      <c r="A183" s="97" t="str">
        <v>779587-400</v>
      </c>
      <c r="B183" s="9" t="str">
        <v>COURONNE 400</v>
      </c>
      <c r="C183" s="9" t="str">
        <v>Packaging</v>
      </c>
      <c r="D183" s="9" t="str">
        <v>Carton</v>
      </c>
      <c r="E183" s="97">
        <v>400</v>
      </c>
      <c r="F183" s="97">
        <v>16218</v>
      </c>
    </row>
    <row r="184">
      <c r="A184" s="97" t="str">
        <v>729244</v>
      </c>
      <c r="B184" s="9" t="str">
        <v>COUVERCLE BOL A SALADE</v>
      </c>
      <c r="C184" s="9" t="str">
        <v>Packaging</v>
      </c>
      <c r="D184" s="9" t="str">
        <v>Carton</v>
      </c>
      <c r="E184" s="97">
        <v>360</v>
      </c>
      <c r="F184" s="97">
        <v>0</v>
      </c>
    </row>
    <row r="185">
      <c r="A185" s="97" t="str">
        <v>916551</v>
      </c>
      <c r="B185" s="9" t="str">
        <v>COUVERCLE GOBELET 25 CL</v>
      </c>
      <c r="C185" s="9" t="str">
        <v>Packaging</v>
      </c>
      <c r="D185" s="9" t="str">
        <v>Carton</v>
      </c>
      <c r="E185" s="97">
        <v>2000</v>
      </c>
      <c r="F185" s="97">
        <v>22985</v>
      </c>
    </row>
    <row r="186">
      <c r="A186" s="97" t="str">
        <v>916544</v>
      </c>
      <c r="B186" s="9" t="str">
        <v>COUVERCLE GOBELET 40/50CL</v>
      </c>
      <c r="C186" s="9" t="str">
        <v>Packaging</v>
      </c>
      <c r="D186" s="9" t="str">
        <v>Carton</v>
      </c>
      <c r="E186" s="97">
        <v>3750</v>
      </c>
      <c r="F186" s="97">
        <v>48092</v>
      </c>
    </row>
    <row r="187">
      <c r="A187" s="97" t="str">
        <v>BK-CG 40/50</v>
      </c>
      <c r="B187" s="9" t="str">
        <v>COUVERCLE GOBELET 40/50CL - Conway</v>
      </c>
      <c r="C187" s="9" t="str">
        <v>Packaging</v>
      </c>
      <c r="D187" s="9" t="str">
        <v>Carton</v>
      </c>
      <c r="E187" s="97">
        <v>3750</v>
      </c>
      <c r="F187" s="97">
        <v>48092</v>
      </c>
    </row>
    <row r="188">
      <c r="A188" s="97" t="str">
        <v>977967</v>
      </c>
      <c r="B188" s="9" t="str">
        <v>COUVERCLE TASSE CAFE 20 CL</v>
      </c>
      <c r="C188" s="9" t="str">
        <v>Packaging</v>
      </c>
      <c r="D188" s="9" t="str">
        <v>Carton</v>
      </c>
      <c r="E188" s="97">
        <v>1000</v>
      </c>
      <c r="F188" s="97">
        <v>16399</v>
      </c>
    </row>
    <row r="189">
      <c r="A189" s="97" t="str">
        <v>BK-CTC 30/40</v>
      </c>
      <c r="B189" s="9" t="str">
        <v>COUVERCLE TASSE CAFE 30/40 CL</v>
      </c>
      <c r="C189" s="9" t="str">
        <v>Packaging</v>
      </c>
      <c r="D189" s="9" t="str">
        <v>Carton</v>
      </c>
      <c r="E189" s="97">
        <v>1000</v>
      </c>
      <c r="F189" s="97">
        <v>18367</v>
      </c>
    </row>
    <row r="190">
      <c r="A190" s="97" t="str">
        <v>669663</v>
      </c>
      <c r="B190" s="9" t="str">
        <v>COUVERCLE TASSE EXPRESSO</v>
      </c>
      <c r="C190" s="9" t="str">
        <v>Packaging</v>
      </c>
      <c r="D190" s="9" t="str">
        <v>Carton</v>
      </c>
      <c r="E190" s="97">
        <v>1000</v>
      </c>
      <c r="F190" s="97">
        <v>21446</v>
      </c>
    </row>
    <row r="191">
      <c r="A191" s="97" t="str">
        <v>553778</v>
      </c>
      <c r="B191" s="9" t="str">
        <v>FUSION COUVERCLE</v>
      </c>
      <c r="C191" s="9" t="str">
        <v>Packaging</v>
      </c>
      <c r="D191" s="9" t="str">
        <v>Carton</v>
      </c>
      <c r="E191" s="97">
        <v>1440</v>
      </c>
      <c r="F191" s="97">
        <v>30688</v>
      </c>
    </row>
    <row r="192">
      <c r="A192" s="97" t="str">
        <v>539163</v>
      </c>
      <c r="B192" s="9" t="str">
        <v>FUSION CUILLERE</v>
      </c>
      <c r="C192" s="9" t="str">
        <v>Packaging</v>
      </c>
      <c r="D192" s="9" t="str">
        <v>Carton</v>
      </c>
      <c r="E192" s="97">
        <v>1000</v>
      </c>
      <c r="F192" s="97">
        <v>65641</v>
      </c>
    </row>
    <row r="193">
      <c r="A193" s="97" t="str">
        <v>WS00001</v>
      </c>
      <c r="B193" s="9" t="str">
        <v>FUSION CUILLERE BOIS</v>
      </c>
      <c r="C193" s="9" t="str">
        <v>Packaging</v>
      </c>
      <c r="D193" s="9" t="str">
        <v>Carton</v>
      </c>
      <c r="E193" s="97">
        <v>2000</v>
      </c>
      <c r="F193" s="97">
        <v>61249</v>
      </c>
    </row>
    <row r="194">
      <c r="A194" s="97" t="str">
        <v>27404</v>
      </c>
      <c r="B194" s="9" t="str">
        <v>FUSION CUP</v>
      </c>
      <c r="C194" s="9" t="str">
        <v>Packaging</v>
      </c>
      <c r="D194" s="9" t="str">
        <v>Carton</v>
      </c>
      <c r="E194" s="97">
        <v>1440</v>
      </c>
      <c r="F194" s="97">
        <v>39672</v>
      </c>
    </row>
    <row r="195">
      <c r="A195" s="97" t="str">
        <v>27404A</v>
      </c>
      <c r="B195" s="9" t="str">
        <v>FUSION CUP CONWAY</v>
      </c>
      <c r="C195" s="9" t="str">
        <v>Packaging</v>
      </c>
      <c r="D195" s="9" t="str">
        <v>Carton</v>
      </c>
      <c r="E195" s="97">
        <v>1000</v>
      </c>
      <c r="F195" s="97">
        <v>45546.57670425389</v>
      </c>
    </row>
    <row r="196">
      <c r="A196" s="97" t="str">
        <v>951509</v>
      </c>
      <c r="B196" s="9" t="str">
        <v>GOBELET 25 CL</v>
      </c>
      <c r="C196" s="9" t="str">
        <v>Packaging</v>
      </c>
      <c r="D196" s="9" t="str">
        <v>Carton</v>
      </c>
      <c r="E196" s="97">
        <v>2000</v>
      </c>
      <c r="F196" s="97">
        <v>52240</v>
      </c>
    </row>
    <row r="197">
      <c r="A197" s="97" t="str">
        <v>818779</v>
      </c>
      <c r="B197" s="9" t="str">
        <v>GOBELET 25 CL - Conway</v>
      </c>
      <c r="C197" s="9" t="str">
        <v>Packaging</v>
      </c>
      <c r="D197" s="9" t="str">
        <v>Carton</v>
      </c>
      <c r="E197" s="97">
        <v>2000</v>
      </c>
      <c r="F197" s="97">
        <v>52240</v>
      </c>
    </row>
    <row r="198">
      <c r="A198" s="97" t="str">
        <v>952119</v>
      </c>
      <c r="B198" s="9" t="str">
        <v>GOBELET 40 CL</v>
      </c>
      <c r="C198" s="9" t="str">
        <v>Packaging</v>
      </c>
      <c r="D198" s="9" t="str">
        <v>Carton</v>
      </c>
      <c r="E198" s="97">
        <v>1000</v>
      </c>
      <c r="F198" s="97">
        <v>38042</v>
      </c>
    </row>
    <row r="199">
      <c r="A199" s="97" t="str">
        <v>952085</v>
      </c>
      <c r="B199" s="9" t="str">
        <v>GOBELET 50 CL</v>
      </c>
      <c r="C199" s="9" t="str">
        <v>Packaging</v>
      </c>
      <c r="D199" s="9" t="str">
        <v>Carton</v>
      </c>
      <c r="E199" s="97">
        <v>1000</v>
      </c>
      <c r="F199" s="97">
        <v>42377</v>
      </c>
    </row>
    <row r="200">
      <c r="A200" s="97" t="str">
        <v>JOUETMAO</v>
      </c>
      <c r="B200" s="9" t="str">
        <v>JOUETS ENFANT</v>
      </c>
      <c r="C200" s="9" t="str">
        <v>Packaging</v>
      </c>
      <c r="D200" s="9" t="str">
        <v>Carton</v>
      </c>
      <c r="E200" s="97">
        <v>200</v>
      </c>
      <c r="F200" s="97">
        <v>140695</v>
      </c>
    </row>
    <row r="201">
      <c r="A201" s="97" t="str">
        <v>LDJ001</v>
      </c>
      <c r="B201" s="9" t="str">
        <v>LIVRET DE JEUX</v>
      </c>
      <c r="C201" s="9" t="str">
        <v>Packaging</v>
      </c>
      <c r="D201" s="9" t="str">
        <v>Carton</v>
      </c>
      <c r="E201" s="97">
        <v>600</v>
      </c>
      <c r="F201" s="97">
        <v>0</v>
      </c>
    </row>
    <row r="202">
      <c r="A202" s="97" t="str">
        <v>WOODCS250</v>
      </c>
      <c r="B202" s="9" t="str">
        <v>Kit Couvert - Bois</v>
      </c>
      <c r="C202" s="9" t="str">
        <v>Packaging</v>
      </c>
      <c r="D202" s="9" t="str">
        <v>Unité</v>
      </c>
      <c r="E202" s="97">
        <v>250</v>
      </c>
      <c r="F202" s="97">
        <v>0</v>
      </c>
    </row>
    <row r="203">
      <c r="A203" s="97" t="str">
        <v>7778A</v>
      </c>
      <c r="B203" s="9" t="str">
        <v xml:space="preserve">Kit couvert BISKISHOP </v>
      </c>
      <c r="C203" s="9" t="str">
        <v>Packaging</v>
      </c>
      <c r="D203" s="9" t="str">
        <v>Carton</v>
      </c>
      <c r="E203" s="97">
        <v>500</v>
      </c>
      <c r="F203" s="97">
        <v>52542.372881355936</v>
      </c>
    </row>
    <row r="204">
      <c r="A204" s="97" t="str">
        <v>28725PAP</v>
      </c>
      <c r="B204" s="9" t="str">
        <v>PAILLE MILKSHAKE (PAPIER)</v>
      </c>
      <c r="C204" s="9" t="str">
        <v>Packaging</v>
      </c>
      <c r="D204" s="9" t="str">
        <v>Pack de 200</v>
      </c>
      <c r="E204" s="97">
        <v>200</v>
      </c>
      <c r="F204" s="97">
        <v>3200</v>
      </c>
    </row>
    <row r="205">
      <c r="A205" s="97" t="str">
        <v>760611PAP</v>
      </c>
      <c r="B205" s="9" t="str">
        <v>PAILLE SODAS (PAPIER)</v>
      </c>
      <c r="C205" s="9" t="str">
        <v>Packaging</v>
      </c>
      <c r="D205" s="9" t="str">
        <v>Carton de 3500</v>
      </c>
      <c r="E205" s="97">
        <v>3500</v>
      </c>
      <c r="F205" s="97">
        <v>35000</v>
      </c>
    </row>
    <row r="206">
      <c r="A206" s="97" t="str">
        <v>LOC492744</v>
      </c>
      <c r="B206" s="9" t="str">
        <v>PETITE CUILLERE SACHET INDIVIDUEL - Local</v>
      </c>
      <c r="C206" s="9" t="str">
        <v>Packaging</v>
      </c>
      <c r="D206" s="9" t="str">
        <v>Unité</v>
      </c>
      <c r="E206" s="97">
        <v>100</v>
      </c>
      <c r="F206" s="97">
        <v>1403</v>
      </c>
    </row>
    <row r="207">
      <c r="A207" s="97" t="str">
        <v>818773</v>
      </c>
      <c r="B207" s="9" t="str">
        <v>Porte Gobelet</v>
      </c>
      <c r="C207" s="9" t="str">
        <v>Packaging</v>
      </c>
      <c r="D207" s="9" t="str">
        <v>Unité</v>
      </c>
      <c r="E207" s="97">
        <v>480</v>
      </c>
      <c r="F207" s="97">
        <v>28576</v>
      </c>
    </row>
    <row r="208">
      <c r="A208" s="97" t="str">
        <v>25072</v>
      </c>
      <c r="B208" s="9" t="str">
        <v>Sac à emporter grand (250p)</v>
      </c>
      <c r="C208" s="9" t="str">
        <v>Packaging</v>
      </c>
      <c r="D208" s="9" t="str">
        <v>Carton</v>
      </c>
      <c r="E208" s="97">
        <v>250</v>
      </c>
      <c r="F208" s="97">
        <v>25431</v>
      </c>
    </row>
    <row r="209">
      <c r="A209" s="97" t="str">
        <v>998724</v>
      </c>
      <c r="B209" s="9" t="str">
        <v>Sac à emporter moyen (1000p)</v>
      </c>
      <c r="C209" s="9" t="str">
        <v>Packaging</v>
      </c>
      <c r="D209" s="9" t="str">
        <v>Carton</v>
      </c>
      <c r="E209" s="97">
        <v>1000</v>
      </c>
      <c r="F209" s="97">
        <v>31211</v>
      </c>
    </row>
    <row r="210">
      <c r="A210" s="97" t="str">
        <v>998757</v>
      </c>
      <c r="B210" s="9" t="str">
        <v>Sac à emporter petit (1000p)</v>
      </c>
      <c r="C210" s="9" t="str">
        <v>Packaging</v>
      </c>
      <c r="D210" s="9" t="str">
        <v>Carton</v>
      </c>
      <c r="E210" s="97">
        <v>1000</v>
      </c>
      <c r="F210" s="97">
        <v>27809</v>
      </c>
    </row>
    <row r="211">
      <c r="A211" s="97" t="str">
        <v>SCEFT400</v>
      </c>
      <c r="B211" s="9" t="str">
        <v>SAC ENFANT</v>
      </c>
      <c r="C211" s="9" t="str">
        <v>Packaging</v>
      </c>
      <c r="D211" s="9" t="str">
        <v>Carton</v>
      </c>
      <c r="E211" s="97">
        <v>400</v>
      </c>
      <c r="F211" s="97">
        <v>0</v>
      </c>
    </row>
    <row r="212">
      <c r="A212" s="97" t="str">
        <v>SCEFT1000</v>
      </c>
      <c r="B212" s="9" t="str">
        <v>SAC ENFANT 1000</v>
      </c>
      <c r="C212" s="9" t="str">
        <v>Packaging</v>
      </c>
      <c r="D212" s="9" t="str">
        <v>Carton</v>
      </c>
      <c r="E212" s="97">
        <v>1000</v>
      </c>
      <c r="F212" s="97">
        <v>65000</v>
      </c>
    </row>
    <row r="213">
      <c r="A213" s="97" t="str">
        <v>998740</v>
      </c>
      <c r="B213" s="9" t="str">
        <v>SACHET FRITES GRAND</v>
      </c>
      <c r="C213" s="9" t="str">
        <v>Packaging</v>
      </c>
      <c r="D213" s="9" t="str">
        <v>Carton</v>
      </c>
      <c r="E213" s="97">
        <v>6000</v>
      </c>
      <c r="F213" s="97">
        <v>50000.00000000001</v>
      </c>
    </row>
    <row r="214">
      <c r="A214" s="97" t="str">
        <v>73101</v>
      </c>
      <c r="B214" s="9" t="str">
        <v>SACHET FRITES MOYEN</v>
      </c>
      <c r="C214" s="9" t="str">
        <v>Packaging</v>
      </c>
      <c r="D214" s="9" t="str">
        <v>Carton</v>
      </c>
      <c r="E214" s="97">
        <v>4000</v>
      </c>
      <c r="F214" s="97">
        <v>25714</v>
      </c>
    </row>
    <row r="215">
      <c r="A215" s="97" t="str">
        <v>64472</v>
      </c>
      <c r="B215" s="9" t="str">
        <v>SACHET FRITES PETIT</v>
      </c>
      <c r="C215" s="9" t="str">
        <v>Packaging</v>
      </c>
      <c r="D215" s="9" t="str">
        <v>Carton</v>
      </c>
      <c r="E215" s="97">
        <v>5000</v>
      </c>
      <c r="F215" s="97">
        <v>20670.56688932533</v>
      </c>
    </row>
    <row r="216">
      <c r="A216" s="97" t="str">
        <v>SFP4000</v>
      </c>
      <c r="B216" s="9" t="str">
        <v>SACHET FRITES PETIT 4000</v>
      </c>
      <c r="C216" s="9" t="str">
        <v>Packaging</v>
      </c>
      <c r="D216" s="9" t="str">
        <v>Carton</v>
      </c>
      <c r="E216" s="97">
        <v>4000</v>
      </c>
      <c r="F216" s="97">
        <v>20282</v>
      </c>
    </row>
    <row r="217">
      <c r="A217" s="97" t="str">
        <v>962076</v>
      </c>
      <c r="B217" s="9" t="str">
        <v>SACHET SNACK GRAND</v>
      </c>
      <c r="C217" s="9" t="str">
        <v>Packaging</v>
      </c>
      <c r="D217" s="9" t="str">
        <v>Carton</v>
      </c>
      <c r="E217" s="97">
        <v>3000</v>
      </c>
      <c r="F217" s="97">
        <v>32611</v>
      </c>
    </row>
    <row r="218">
      <c r="A218" s="97" t="str">
        <v>SSG3000</v>
      </c>
      <c r="B218" s="9" t="str">
        <v>SACHET SNACK GRAND 3000</v>
      </c>
      <c r="C218" s="9" t="str">
        <v>Packaging</v>
      </c>
      <c r="D218" s="9" t="str">
        <v>Carton</v>
      </c>
      <c r="E218" s="97">
        <v>3000</v>
      </c>
      <c r="F218" s="97">
        <v>32611</v>
      </c>
    </row>
    <row r="219">
      <c r="A219" s="97" t="str">
        <v>962092</v>
      </c>
      <c r="B219" s="9" t="str">
        <v>SACHET SNACK MOYEN</v>
      </c>
      <c r="C219" s="9" t="str">
        <v>Packaging</v>
      </c>
      <c r="D219" s="9" t="str">
        <v>Carton</v>
      </c>
      <c r="E219" s="97">
        <v>4000</v>
      </c>
      <c r="F219" s="97">
        <v>42266</v>
      </c>
    </row>
    <row r="220">
      <c r="A220" s="97" t="str">
        <v>73101SIKO</v>
      </c>
      <c r="B220" s="9" t="str">
        <v>SACHET FRITES - SIKO</v>
      </c>
      <c r="C220" s="9" t="str">
        <v>Packaging</v>
      </c>
      <c r="D220" s="9" t="str">
        <v>Inner</v>
      </c>
      <c r="E220" s="97">
        <v>1</v>
      </c>
      <c r="F220" s="97">
        <v>24077.99650003751</v>
      </c>
    </row>
    <row r="221">
      <c r="A221" s="97" t="str">
        <v>SSM30700</v>
      </c>
      <c r="B221" s="9" t="str">
        <v>SACHET SNACK MOYEN 2000</v>
      </c>
      <c r="C221" s="9" t="str">
        <v>Packaging</v>
      </c>
      <c r="D221" s="9" t="str">
        <v>Carton</v>
      </c>
      <c r="E221" s="97">
        <v>2000</v>
      </c>
      <c r="F221" s="97">
        <v>16712.256073114164</v>
      </c>
    </row>
    <row r="222">
      <c r="A222" s="97" t="str">
        <v>KRAFT800</v>
      </c>
      <c r="B222" s="9" t="str">
        <v xml:space="preserve">SAC KRAFT BRUN 25 x 30 x 13 </v>
      </c>
      <c r="C222" s="9" t="str">
        <v>Packaging</v>
      </c>
      <c r="D222" s="9" t="str">
        <v>Carton</v>
      </c>
      <c r="E222" s="97">
        <v>800</v>
      </c>
      <c r="F222" s="97">
        <v>88000</v>
      </c>
    </row>
    <row r="223">
      <c r="A223" s="97" t="str">
        <v>SPC3F180286</v>
      </c>
      <c r="B223" s="9" t="str">
        <v>SANDY PAPER CUP</v>
      </c>
      <c r="C223" s="9" t="str">
        <v>Packaging</v>
      </c>
      <c r="D223" s="9" t="str">
        <v>Carton</v>
      </c>
      <c r="E223" s="97">
        <v>1750</v>
      </c>
      <c r="F223" s="97">
        <v>76553</v>
      </c>
    </row>
    <row r="224">
      <c r="A224" s="97" t="str">
        <v>PAP00087</v>
      </c>
      <c r="B224" s="9" t="str">
        <v>SERVIETTES INTERFOLIE</v>
      </c>
      <c r="C224" s="9" t="str">
        <v>Packaging</v>
      </c>
      <c r="D224" s="9" t="str">
        <v>Carton</v>
      </c>
      <c r="E224" s="97">
        <v>4800</v>
      </c>
      <c r="F224" s="97">
        <v>11434.771493282955</v>
      </c>
    </row>
    <row r="225">
      <c r="A225" s="97" t="str">
        <v>SSTBHT0400</v>
      </c>
      <c r="B225" s="9" t="str">
        <v>SERVIETTES PAPYRUS</v>
      </c>
      <c r="C225" s="9" t="str">
        <v>Packaging</v>
      </c>
      <c r="D225" s="9" t="str">
        <v>Carton</v>
      </c>
      <c r="E225" s="97">
        <v>3600</v>
      </c>
      <c r="F225" s="97">
        <v>10030</v>
      </c>
    </row>
    <row r="226">
      <c r="A226" s="97" t="str">
        <v>SERVNANO001</v>
      </c>
      <c r="B226" s="9" t="str">
        <v>SERVIETTES NANO</v>
      </c>
      <c r="C226" s="9" t="str">
        <v>Packaging</v>
      </c>
      <c r="D226" s="9" t="str">
        <v>Carton</v>
      </c>
      <c r="E226" s="97">
        <v>900</v>
      </c>
      <c r="F226" s="97">
        <v>0</v>
      </c>
    </row>
    <row r="227">
      <c r="A227" s="97" t="str">
        <v>SAP001</v>
      </c>
      <c r="B227" s="9" t="str">
        <v>SET A PLATEAU</v>
      </c>
      <c r="C227" s="9" t="str">
        <v>Packaging</v>
      </c>
      <c r="D227" s="9" t="str">
        <v>Pack de 500</v>
      </c>
      <c r="E227" s="97">
        <v>500</v>
      </c>
      <c r="F227" s="97">
        <v>6500</v>
      </c>
    </row>
    <row r="228">
      <c r="A228" s="97" t="str">
        <v>SNBU001</v>
      </c>
      <c r="B228" s="9" t="str">
        <v>SNACK BUCKET</v>
      </c>
      <c r="C228" s="9" t="str">
        <v>Packaging</v>
      </c>
      <c r="D228" s="9" t="str">
        <v>Carton</v>
      </c>
      <c r="E228" s="97">
        <v>400</v>
      </c>
      <c r="F228" s="97">
        <v>0</v>
      </c>
    </row>
    <row r="229">
      <c r="A229" s="97" t="str">
        <v>SNBU002</v>
      </c>
      <c r="B229" s="9" t="str">
        <v>SNACK BUCKET NEW</v>
      </c>
      <c r="C229" s="9" t="str">
        <v>Packaging</v>
      </c>
      <c r="D229" s="9" t="str">
        <v>Carton</v>
      </c>
      <c r="E229" s="97">
        <v>240</v>
      </c>
      <c r="F229" s="97">
        <v>0</v>
      </c>
    </row>
    <row r="230">
      <c r="A230" s="97" t="str">
        <v>LID-SNBU002</v>
      </c>
      <c r="B230" s="9" t="str">
        <v>COUVERCLE SNACK BUCKET NEW</v>
      </c>
      <c r="C230" s="9" t="str">
        <v>Packaging</v>
      </c>
      <c r="D230" s="9" t="str">
        <v>Carton</v>
      </c>
      <c r="E230" s="97">
        <v>240</v>
      </c>
      <c r="F230" s="97">
        <v>0</v>
      </c>
    </row>
    <row r="231">
      <c r="A231" s="97" t="str">
        <v>52659</v>
      </c>
      <c r="B231" s="9" t="str">
        <v>Sundae Cup</v>
      </c>
      <c r="C231" s="9" t="str">
        <v>Packaging</v>
      </c>
      <c r="D231" s="9" t="str">
        <v>Carton</v>
      </c>
      <c r="E231" s="97">
        <v>1380</v>
      </c>
      <c r="F231" s="97">
        <v>0</v>
      </c>
    </row>
    <row r="232">
      <c r="A232" s="97" t="str">
        <v>BK-TC 20CL</v>
      </c>
      <c r="B232" s="9" t="str">
        <v>TASSE CAFE 20 CL</v>
      </c>
      <c r="C232" s="9" t="str">
        <v>Packaging</v>
      </c>
      <c r="D232" s="9" t="str">
        <v>Carton</v>
      </c>
      <c r="E232" s="97">
        <v>1250</v>
      </c>
      <c r="F232" s="97">
        <v>0</v>
      </c>
    </row>
    <row r="233">
      <c r="A233" s="97" t="str">
        <v>BK-TC 20CL B</v>
      </c>
      <c r="B233" s="9" t="str">
        <v>TASSE CAFE 20CL CONWAY</v>
      </c>
      <c r="C233" s="9" t="str">
        <v>Packaging</v>
      </c>
      <c r="D233" s="9" t="str">
        <v>Carton</v>
      </c>
      <c r="E233" s="97">
        <v>1050</v>
      </c>
      <c r="F233" s="97">
        <v>0</v>
      </c>
    </row>
    <row r="234">
      <c r="A234" s="97" t="str">
        <v>11572</v>
      </c>
      <c r="B234" s="9" t="str">
        <v>TASSE CAFE 30CL</v>
      </c>
      <c r="C234" s="9" t="str">
        <v>Packaging</v>
      </c>
      <c r="D234" s="9" t="str">
        <v>Carton</v>
      </c>
      <c r="E234" s="97">
        <v>800</v>
      </c>
      <c r="F234" s="97">
        <v>0</v>
      </c>
    </row>
    <row r="235">
      <c r="A235" s="97" t="str">
        <v>957464</v>
      </c>
      <c r="B235" s="9" t="str">
        <v>Tasse expresso</v>
      </c>
      <c r="C235" s="9" t="str">
        <v>Packaging</v>
      </c>
      <c r="D235" s="9" t="str">
        <v>Carton</v>
      </c>
      <c r="E235" s="97">
        <v>2000</v>
      </c>
      <c r="F235" s="97">
        <v>36734</v>
      </c>
    </row>
    <row r="236">
      <c r="A236" s="97" t="str">
        <v>2803</v>
      </c>
      <c r="B236" s="9" t="str">
        <v>Wrap Big King XL</v>
      </c>
      <c r="C236" s="9" t="str">
        <v>Packaging</v>
      </c>
      <c r="D236" s="9" t="str">
        <v>Carton</v>
      </c>
      <c r="E236" s="97">
        <v>3000</v>
      </c>
      <c r="F236" s="97">
        <v>42196</v>
      </c>
    </row>
    <row r="237">
      <c r="A237" s="97" t="str">
        <v>2761</v>
      </c>
      <c r="B237" s="9" t="str">
        <v>WRAP DBL CHEESE/SMALL SPEC</v>
      </c>
      <c r="C237" s="9" t="str">
        <v>Packaging</v>
      </c>
      <c r="D237" s="9" t="str">
        <v>Carton</v>
      </c>
      <c r="E237" s="97">
        <v>5000</v>
      </c>
      <c r="F237" s="97">
        <v>0</v>
      </c>
    </row>
    <row r="238">
      <c r="A238" s="97" t="str">
        <v>WRAPG2X1000</v>
      </c>
      <c r="B238" s="9" t="str">
        <v>WRAP GOURMET</v>
      </c>
      <c r="C238" s="9" t="str">
        <v>Packaging</v>
      </c>
      <c r="D238" s="9" t="str">
        <v>Carton</v>
      </c>
      <c r="E238" s="97">
        <v>2000</v>
      </c>
      <c r="F238" s="97">
        <v>16550.86393800051</v>
      </c>
    </row>
    <row r="239">
      <c r="A239" s="97" t="str">
        <v>2787</v>
      </c>
      <c r="B239" s="9" t="str">
        <v>WRAP HAMB/CHEESEBURGER</v>
      </c>
      <c r="C239" s="9" t="str">
        <v>Packaging</v>
      </c>
      <c r="D239" s="9" t="str">
        <v>Carton</v>
      </c>
      <c r="E239" s="97">
        <v>6000</v>
      </c>
      <c r="F239" s="97">
        <v>16754.260345687817</v>
      </c>
    </row>
    <row r="240">
      <c r="A240" s="97" t="str">
        <v>WHCB5000</v>
      </c>
      <c r="B240" s="9" t="str">
        <v>WRAP HAMB/CHEESEBURGER-5000</v>
      </c>
      <c r="C240" s="9" t="str">
        <v>Packaging</v>
      </c>
      <c r="D240" s="9" t="str">
        <v>Carton</v>
      </c>
      <c r="E240" s="97">
        <v>5000</v>
      </c>
      <c r="F240" s="97">
        <v>0</v>
      </c>
    </row>
    <row r="241">
      <c r="A241" s="97" t="str">
        <v>960500</v>
      </c>
      <c r="B241" s="9" t="str">
        <v>Wrap Long Chicken</v>
      </c>
      <c r="C241" s="9" t="str">
        <v>Packaging</v>
      </c>
      <c r="D241" s="9" t="str">
        <v>Carton</v>
      </c>
      <c r="E241" s="97">
        <v>3000</v>
      </c>
      <c r="F241" s="97">
        <v>0</v>
      </c>
    </row>
    <row r="242">
      <c r="A242" s="97" t="str">
        <v>WRAPMP5000</v>
      </c>
      <c r="B242" s="9" t="str">
        <v>WRAP MULTI PETIT 5000</v>
      </c>
      <c r="C242" s="9" t="str">
        <v>Packaging</v>
      </c>
      <c r="D242" s="9" t="str">
        <v>Carton</v>
      </c>
      <c r="E242" s="97">
        <v>5000</v>
      </c>
      <c r="F242" s="97">
        <v>54196</v>
      </c>
    </row>
    <row r="243">
      <c r="A243" s="97" t="str">
        <v>WRAPMG3000</v>
      </c>
      <c r="B243" s="9" t="str">
        <v>WRAP MULTI GRAND 3000</v>
      </c>
      <c r="C243" s="9" t="str">
        <v>Packaging</v>
      </c>
      <c r="D243" s="9" t="str">
        <v>Carton</v>
      </c>
      <c r="E243" s="97">
        <v>3000</v>
      </c>
      <c r="F243" s="97">
        <v>53163</v>
      </c>
    </row>
    <row r="244">
      <c r="A244" s="97" t="str">
        <v>WRAPMG2000</v>
      </c>
      <c r="B244" s="9" t="str">
        <v>WRAP MULTI GRAND</v>
      </c>
      <c r="C244" s="9" t="str">
        <v>Packaging</v>
      </c>
      <c r="D244" s="9" t="str">
        <v>Carton</v>
      </c>
      <c r="E244" s="97">
        <v>2000</v>
      </c>
      <c r="F244" s="97">
        <v>30468</v>
      </c>
    </row>
    <row r="245">
      <c r="A245" s="97" t="str">
        <v>2758</v>
      </c>
      <c r="B245" s="9" t="str">
        <v>Wrap Steakhouse</v>
      </c>
      <c r="C245" s="9" t="str">
        <v>Packaging</v>
      </c>
      <c r="D245" s="9" t="str">
        <v>Carton</v>
      </c>
      <c r="E245" s="97">
        <v>2000</v>
      </c>
      <c r="F245" s="97">
        <v>0</v>
      </c>
    </row>
    <row r="246">
      <c r="A246" s="97" t="str">
        <v>960484</v>
      </c>
      <c r="B246" s="9" t="str">
        <v>Wrap Tendercrisp</v>
      </c>
      <c r="C246" s="9" t="str">
        <v>Packaging</v>
      </c>
      <c r="D246" s="9" t="str">
        <v>Carton</v>
      </c>
      <c r="E246" s="97">
        <v>2000</v>
      </c>
      <c r="F246" s="97">
        <v>0</v>
      </c>
    </row>
    <row r="247">
      <c r="A247" s="97" t="str">
        <v>2829</v>
      </c>
      <c r="B247" s="9" t="str">
        <v>Wrap Whopper</v>
      </c>
      <c r="C247" s="9" t="str">
        <v>Packaging</v>
      </c>
      <c r="D247" s="9" t="str">
        <v>Carton</v>
      </c>
      <c r="E247" s="97">
        <v>2000</v>
      </c>
      <c r="F247" s="97">
        <v>36734</v>
      </c>
    </row>
    <row r="248">
      <c r="A248" s="97" t="str">
        <v>2811</v>
      </c>
      <c r="B248" s="9" t="str">
        <v>Wrap Whopper Jr</v>
      </c>
      <c r="C248" s="9" t="str">
        <v>Packaging</v>
      </c>
      <c r="D248" s="9" t="str">
        <v>Carton</v>
      </c>
      <c r="E248" s="97">
        <v>5000</v>
      </c>
      <c r="F248" s="97">
        <v>0</v>
      </c>
    </row>
    <row r="249">
      <c r="A249" s="97" t="str">
        <v>1000147</v>
      </c>
      <c r="B249" s="9" t="str">
        <v>ACTIGEL</v>
      </c>
      <c r="C249" s="9" t="str">
        <v>Produits de Nettoyage</v>
      </c>
      <c r="D249" s="9" t="str">
        <v>Carton</v>
      </c>
      <c r="E249" s="97">
        <v>6</v>
      </c>
      <c r="F249" s="97">
        <v>16213</v>
      </c>
    </row>
    <row r="250">
      <c r="A250" s="97" t="str">
        <v>1000501</v>
      </c>
      <c r="B250" s="9" t="str">
        <v>ANTIBACTERIAL HAND SOAP &amp; EPICARE</v>
      </c>
      <c r="C250" s="9" t="str">
        <v>Produits de Nettoyage</v>
      </c>
      <c r="D250" s="9" t="str">
        <v>Carton</v>
      </c>
      <c r="E250" s="97">
        <v>12</v>
      </c>
      <c r="F250" s="97">
        <v>29510</v>
      </c>
    </row>
    <row r="251">
      <c r="A251" s="97" t="str">
        <v>1000651</v>
      </c>
      <c r="B251" s="9" t="str">
        <v>AROMIST REFILL</v>
      </c>
      <c r="C251" s="9" t="str">
        <v>Produits de Nettoyage</v>
      </c>
      <c r="D251" s="9" t="str">
        <v>Carton</v>
      </c>
      <c r="E251" s="97">
        <v>4</v>
      </c>
      <c r="F251" s="97">
        <v>24531</v>
      </c>
    </row>
    <row r="252">
      <c r="A252" s="97" t="str">
        <v>92214514</v>
      </c>
      <c r="B252" s="9" t="str">
        <v>AROMIST STARTER KIT</v>
      </c>
      <c r="C252" s="9" t="str">
        <v>Produits de Nettoyage</v>
      </c>
      <c r="D252" s="9" t="str">
        <v>Carton</v>
      </c>
      <c r="E252" s="97">
        <v>1</v>
      </c>
      <c r="F252" s="97">
        <v>20941</v>
      </c>
    </row>
    <row r="253">
      <c r="A253" s="97" t="str">
        <v>1000803</v>
      </c>
      <c r="B253" s="9" t="str">
        <v>AMH FOAM</v>
      </c>
      <c r="C253" s="9" t="str">
        <v>Produits de Nettoyage</v>
      </c>
      <c r="D253" s="9" t="str">
        <v>Carton</v>
      </c>
      <c r="E253" s="97">
        <v>2</v>
      </c>
      <c r="F253" s="97">
        <v>57477</v>
      </c>
    </row>
    <row r="254">
      <c r="A254" s="97" t="str">
        <v>BACT1</v>
      </c>
      <c r="B254" s="9" t="str">
        <v>BACTIGEL GEL 1 LITRE</v>
      </c>
      <c r="C254" s="9" t="str">
        <v>Produits de Nettoyage</v>
      </c>
      <c r="D254" s="9" t="str">
        <v>Carton</v>
      </c>
      <c r="E254" s="97">
        <v>12</v>
      </c>
      <c r="F254" s="97">
        <v>1144</v>
      </c>
    </row>
    <row r="255">
      <c r="A255" s="97" t="str">
        <v>10025521</v>
      </c>
      <c r="B255" s="9" t="str">
        <v>BALAIS - Bleu</v>
      </c>
      <c r="C255" s="9" t="str">
        <v>Produits de Nettoyage</v>
      </c>
      <c r="D255" s="9" t="str">
        <v>Carton</v>
      </c>
      <c r="E255" s="97">
        <v>2</v>
      </c>
      <c r="F255" s="97">
        <v>22568</v>
      </c>
    </row>
    <row r="256">
      <c r="A256" s="97" t="str">
        <v>10025519</v>
      </c>
      <c r="B256" s="9" t="str">
        <v>BALAIS - Jaune</v>
      </c>
      <c r="C256" s="9" t="str">
        <v>Produits de Nettoyage</v>
      </c>
      <c r="D256" s="9" t="str">
        <v>Carton</v>
      </c>
      <c r="E256" s="97">
        <v>2</v>
      </c>
      <c r="F256" s="97">
        <v>20081</v>
      </c>
    </row>
    <row r="257">
      <c r="A257" s="97" t="str">
        <v>10025520</v>
      </c>
      <c r="B257" s="9" t="str">
        <v>BALAIS - Rouge</v>
      </c>
      <c r="C257" s="9" t="str">
        <v>Produits de Nettoyage</v>
      </c>
      <c r="D257" s="9" t="str">
        <v>Carton</v>
      </c>
      <c r="E257" s="97">
        <v>2</v>
      </c>
      <c r="F257" s="97">
        <v>23513</v>
      </c>
    </row>
    <row r="258">
      <c r="A258" s="97" t="str">
        <v>10025498</v>
      </c>
      <c r="B258" s="9" t="str">
        <v>BROSSE - Bleu</v>
      </c>
      <c r="C258" s="9" t="str">
        <v>Produits de Nettoyage</v>
      </c>
      <c r="D258" s="9" t="str">
        <v>Carton</v>
      </c>
      <c r="E258" s="97">
        <v>2</v>
      </c>
      <c r="F258" s="97">
        <v>18454</v>
      </c>
    </row>
    <row r="259">
      <c r="A259" s="97" t="str">
        <v>10034973</v>
      </c>
      <c r="B259" s="9" t="str">
        <v>BROSSE - Jaune</v>
      </c>
      <c r="C259" s="9" t="str">
        <v>Produits de Nettoyage</v>
      </c>
      <c r="D259" s="9" t="str">
        <v>Carton</v>
      </c>
      <c r="E259" s="97">
        <v>2</v>
      </c>
      <c r="F259" s="97">
        <v>27523</v>
      </c>
    </row>
    <row r="260">
      <c r="A260" s="97" t="str">
        <v>10025500</v>
      </c>
      <c r="B260" s="9" t="str">
        <v>BROSSE - Rouge</v>
      </c>
      <c r="C260" s="9" t="str">
        <v>Produits de Nettoyage</v>
      </c>
      <c r="D260" s="9" t="str">
        <v>Carton</v>
      </c>
      <c r="E260" s="97">
        <v>2</v>
      </c>
      <c r="F260" s="97">
        <v>18857</v>
      </c>
    </row>
    <row r="261">
      <c r="A261" s="97" t="str">
        <v>10099670</v>
      </c>
      <c r="B261" s="9" t="str">
        <v>BROSSE BOUTEILLE KETCHUP</v>
      </c>
      <c r="C261" s="9" t="str">
        <v>Produits de Nettoyage</v>
      </c>
      <c r="D261" s="9" t="str">
        <v>Carton</v>
      </c>
      <c r="E261" s="97">
        <v>10</v>
      </c>
      <c r="F261" s="97">
        <v>5807</v>
      </c>
    </row>
    <row r="262">
      <c r="A262" s="97" t="str">
        <v>992662</v>
      </c>
      <c r="B262" s="9" t="str">
        <v>BROSSE A ONGLES</v>
      </c>
      <c r="C262" s="9" t="str">
        <v>Produits de Nettoyage</v>
      </c>
      <c r="D262" s="9" t="str">
        <v>Carton</v>
      </c>
      <c r="E262" s="97">
        <v>20</v>
      </c>
      <c r="F262" s="97">
        <v>10524</v>
      </c>
    </row>
    <row r="263">
      <c r="A263" s="97" t="str">
        <v>1000620</v>
      </c>
      <c r="B263" s="9" t="str">
        <v>DEGREASER</v>
      </c>
      <c r="C263" s="9" t="str">
        <v>Produits de Nettoyage</v>
      </c>
      <c r="D263" s="9" t="str">
        <v>Carton</v>
      </c>
      <c r="E263" s="97">
        <v>4</v>
      </c>
      <c r="F263" s="97">
        <v>18723</v>
      </c>
    </row>
    <row r="264">
      <c r="A264" s="97" t="str">
        <v>1000254</v>
      </c>
      <c r="B264" s="9" t="str">
        <v>DELIMER</v>
      </c>
      <c r="C264" s="9" t="str">
        <v>Produits de Nettoyage</v>
      </c>
      <c r="D264" s="9" t="str">
        <v>Carton</v>
      </c>
      <c r="E264" s="97">
        <v>48</v>
      </c>
      <c r="F264" s="97">
        <v>10758</v>
      </c>
    </row>
    <row r="265">
      <c r="A265" s="97" t="str">
        <v>Y01000030 P</v>
      </c>
      <c r="B265" s="9" t="str">
        <v xml:space="preserve">CHARLOTTES PROMASTER </v>
      </c>
      <c r="C265" s="9" t="str">
        <v>Produits de Nettoyage</v>
      </c>
      <c r="D265" s="9" t="str">
        <v>Pack de 100</v>
      </c>
      <c r="E265" s="97">
        <v>100</v>
      </c>
      <c r="F265" s="97">
        <v>1700</v>
      </c>
    </row>
    <row r="266">
      <c r="A266" s="97" t="str">
        <v>10021341</v>
      </c>
      <c r="B266" s="9" t="str">
        <v>CHLORINE TEST STRIPS</v>
      </c>
      <c r="C266" s="9" t="str">
        <v>Produits de Nettoyage</v>
      </c>
      <c r="D266" s="9" t="str">
        <v>Carton</v>
      </c>
      <c r="E266" s="97">
        <v>2</v>
      </c>
      <c r="F266" s="97">
        <v>6969</v>
      </c>
    </row>
    <row r="267">
      <c r="A267" s="97" t="str">
        <v>10021341NEW</v>
      </c>
      <c r="B267" s="9" t="str">
        <v>CHLORINE TEST STRIPS NEW</v>
      </c>
      <c r="C267" s="9" t="str">
        <v>Produits de Nettoyage</v>
      </c>
      <c r="D267" s="9" t="str">
        <v>Carton</v>
      </c>
      <c r="E267" s="97">
        <v>200</v>
      </c>
      <c r="F267" s="97">
        <v>3558</v>
      </c>
    </row>
    <row r="268">
      <c r="A268" s="97" t="str">
        <v>1000428</v>
      </c>
      <c r="B268" s="9" t="str">
        <v>FREEZER/COOLER CLEANER</v>
      </c>
      <c r="C268" s="9" t="str">
        <v>Produits de Nettoyage</v>
      </c>
      <c r="D268" s="9" t="str">
        <v>Carton</v>
      </c>
      <c r="E268" s="97">
        <v>2</v>
      </c>
      <c r="F268" s="97">
        <v>33518</v>
      </c>
    </row>
    <row r="269">
      <c r="A269" s="97" t="str">
        <v>1000105</v>
      </c>
      <c r="B269" s="9" t="str">
        <v>FRYER CLEANSER</v>
      </c>
      <c r="C269" s="9" t="str">
        <v>Produits de Nettoyage</v>
      </c>
      <c r="D269" s="9" t="str">
        <v>Carton</v>
      </c>
      <c r="E269" s="97">
        <v>6</v>
      </c>
      <c r="F269" s="97">
        <v>11633</v>
      </c>
    </row>
    <row r="270">
      <c r="A270" s="97" t="str">
        <v>GNBNP-100</v>
      </c>
      <c r="B270" s="9" t="str">
        <v>GANTS NITRILE BLEU NON POUDRE - boite 100</v>
      </c>
      <c r="C270" s="9" t="str">
        <v>Produits de Nettoyage</v>
      </c>
      <c r="D270" s="9" t="str">
        <v>Boîte</v>
      </c>
      <c r="E270" s="97">
        <v>1</v>
      </c>
      <c r="F270" s="97">
        <v>3178</v>
      </c>
    </row>
    <row r="271">
      <c r="A271" s="97" t="str">
        <v>1501040004</v>
      </c>
      <c r="B271" s="9" t="str">
        <v>GANTS VINYL BLEU NON POUDRE - boite 100</v>
      </c>
      <c r="C271" s="9" t="str">
        <v>Produits de Nettoyage</v>
      </c>
      <c r="D271" s="9" t="str">
        <v>Boîte</v>
      </c>
      <c r="E271" s="97">
        <v>10</v>
      </c>
      <c r="F271" s="97">
        <v>3902</v>
      </c>
    </row>
    <row r="272">
      <c r="A272" s="97" t="str">
        <v>1501040002</v>
      </c>
      <c r="B272" s="9" t="str">
        <v>GANTS SACHET PACK DE 100</v>
      </c>
      <c r="C272" s="9" t="str">
        <v>Produits de Nettoyage</v>
      </c>
      <c r="D272" s="9" t="str">
        <v>Inner de 100</v>
      </c>
      <c r="E272" s="97">
        <v>100</v>
      </c>
      <c r="F272" s="97">
        <v>552</v>
      </c>
    </row>
    <row r="273">
      <c r="A273" s="97" t="str">
        <v>1501040005</v>
      </c>
      <c r="B273" s="9" t="str">
        <v>GANTS SACHET PACK DE 500</v>
      </c>
      <c r="C273" s="9" t="str">
        <v>Produits de Nettoyage</v>
      </c>
      <c r="D273" s="9" t="str">
        <v>Boite de 500</v>
      </c>
      <c r="E273" s="97">
        <v>20</v>
      </c>
      <c r="F273" s="97">
        <v>5297</v>
      </c>
    </row>
    <row r="274">
      <c r="A274" s="97" t="str">
        <v>1000583</v>
      </c>
      <c r="B274" s="9" t="str">
        <v>GLASS &amp; MULTISURFACE CLEANER</v>
      </c>
      <c r="C274" s="9" t="str">
        <v>Produits de Nettoyage</v>
      </c>
      <c r="D274" s="9" t="str">
        <v>Carton</v>
      </c>
      <c r="E274" s="97">
        <v>4</v>
      </c>
      <c r="F274" s="97">
        <v>17505</v>
      </c>
    </row>
    <row r="275">
      <c r="A275" s="97" t="str">
        <v>1000495</v>
      </c>
      <c r="B275" s="9" t="str">
        <v>GRAFFITI REMOVER (PEP-EX)</v>
      </c>
      <c r="C275" s="9" t="str">
        <v>Produits de Nettoyage</v>
      </c>
      <c r="D275" s="9" t="str">
        <v>Carton</v>
      </c>
      <c r="E275" s="97">
        <v>6</v>
      </c>
      <c r="F275" s="97">
        <v>27631</v>
      </c>
    </row>
    <row r="276">
      <c r="A276" s="97" t="str">
        <v>1000672</v>
      </c>
      <c r="B276" s="9" t="str">
        <v>HEAT ACTIVATED GRILL &amp; TOASTER CLEANER</v>
      </c>
      <c r="C276" s="9" t="str">
        <v>Produits de Nettoyage</v>
      </c>
      <c r="D276" s="9" t="str">
        <v>Carton</v>
      </c>
      <c r="E276" s="97">
        <v>4</v>
      </c>
      <c r="F276" s="97">
        <v>19046</v>
      </c>
    </row>
    <row r="277">
      <c r="A277" s="97" t="str">
        <v>10010286</v>
      </c>
      <c r="B277" s="9" t="str">
        <v>HI TEMP BROILER - NO SCRATCH PAD</v>
      </c>
      <c r="C277" s="9" t="str">
        <v>Produits de Nettoyage</v>
      </c>
      <c r="D277" s="9" t="str">
        <v>Carton</v>
      </c>
      <c r="E277" s="97">
        <v>18</v>
      </c>
      <c r="F277" s="97">
        <v>11320</v>
      </c>
    </row>
    <row r="278">
      <c r="A278" s="97" t="str">
        <v>10017829</v>
      </c>
      <c r="B278" s="9" t="str">
        <v>HI TEMP FRYER - PAD</v>
      </c>
      <c r="C278" s="9" t="str">
        <v>Produits de Nettoyage</v>
      </c>
      <c r="D278" s="9" t="str">
        <v>Carton</v>
      </c>
      <c r="E278" s="97">
        <v>10</v>
      </c>
      <c r="F278" s="97">
        <v>15464</v>
      </c>
    </row>
    <row r="279">
      <c r="A279" s="97" t="str">
        <v>1000827</v>
      </c>
      <c r="B279" s="9" t="str">
        <v>SUPER CONTACT CLEANER</v>
      </c>
      <c r="C279" s="9" t="str">
        <v>Produits de Nettoyage</v>
      </c>
      <c r="D279" s="9" t="str">
        <v>Carton</v>
      </c>
      <c r="E279" s="97">
        <v>4</v>
      </c>
      <c r="F279" s="97">
        <v>17252</v>
      </c>
    </row>
    <row r="280">
      <c r="A280" s="97" t="str">
        <v>1000061</v>
      </c>
      <c r="B280" s="9" t="str">
        <v>KOTE SOIL SHIELD</v>
      </c>
      <c r="C280" s="9" t="str">
        <v>Produits de Nettoyage</v>
      </c>
      <c r="D280" s="9" t="str">
        <v>Carton</v>
      </c>
      <c r="E280" s="97">
        <v>6</v>
      </c>
      <c r="F280" s="97">
        <v>17605</v>
      </c>
    </row>
    <row r="281">
      <c r="A281" s="97" t="str">
        <v>92212986</v>
      </c>
      <c r="B281" s="9" t="str">
        <v>KAY POWER PAD</v>
      </c>
      <c r="C281" s="9" t="str">
        <v>Produits de Nettoyage</v>
      </c>
      <c r="D281" s="9" t="str">
        <v>Carton</v>
      </c>
      <c r="E281" s="97">
        <v>12</v>
      </c>
      <c r="F281" s="97">
        <v>18425</v>
      </c>
    </row>
    <row r="282">
      <c r="A282" s="97" t="str">
        <v>1000235</v>
      </c>
      <c r="B282" s="9" t="str">
        <v>KAY 5</v>
      </c>
      <c r="C282" s="9" t="str">
        <v>Produits de Nettoyage</v>
      </c>
      <c r="D282" s="9" t="str">
        <v>Carton</v>
      </c>
      <c r="E282" s="97">
        <v>200</v>
      </c>
      <c r="F282" s="97">
        <v>21512</v>
      </c>
    </row>
    <row r="283">
      <c r="A283" s="97" t="str">
        <v>1000723</v>
      </c>
      <c r="B283" s="9" t="str">
        <v>KAY-5 SANITIZER</v>
      </c>
      <c r="C283" s="9" t="str">
        <v>Produits de Nettoyage</v>
      </c>
      <c r="D283" s="9" t="str">
        <v>Carton</v>
      </c>
      <c r="E283" s="97">
        <v>4</v>
      </c>
      <c r="F283" s="97">
        <v>22995</v>
      </c>
    </row>
    <row r="284">
      <c r="A284" s="97" t="str">
        <v>940372</v>
      </c>
      <c r="B284" s="9" t="str">
        <v>LAVETTE - Bleu</v>
      </c>
      <c r="C284" s="9" t="str">
        <v>Produits de Nettoyage</v>
      </c>
      <c r="D284" s="9" t="str">
        <v>Carton</v>
      </c>
      <c r="E284" s="97">
        <v>100</v>
      </c>
      <c r="F284" s="97">
        <v>10708</v>
      </c>
    </row>
    <row r="285">
      <c r="A285" s="97" t="str">
        <v>940374</v>
      </c>
      <c r="B285" s="9" t="str">
        <v>LAVETTE - Jaune</v>
      </c>
      <c r="C285" s="9" t="str">
        <v>Produits de Nettoyage</v>
      </c>
      <c r="D285" s="9" t="str">
        <v>Carton</v>
      </c>
      <c r="E285" s="97">
        <v>100</v>
      </c>
      <c r="F285" s="97">
        <v>11600</v>
      </c>
    </row>
    <row r="286">
      <c r="A286" s="97" t="str">
        <v>940371</v>
      </c>
      <c r="B286" s="9" t="str">
        <v>LAVETTE - Rouge</v>
      </c>
      <c r="C286" s="9" t="str">
        <v>Produits de Nettoyage</v>
      </c>
      <c r="D286" s="9" t="str">
        <v>Carton</v>
      </c>
      <c r="E286" s="97">
        <v>100</v>
      </c>
      <c r="F286" s="97">
        <v>10886</v>
      </c>
    </row>
    <row r="287">
      <c r="A287" s="97" t="str">
        <v>940373</v>
      </c>
      <c r="B287" s="9" t="str">
        <v>LAVETTE - Vert</v>
      </c>
      <c r="C287" s="9" t="str">
        <v>Produits de Nettoyage</v>
      </c>
      <c r="D287" s="9" t="str">
        <v>Carton</v>
      </c>
      <c r="E287" s="97">
        <v>100</v>
      </c>
      <c r="F287" s="97">
        <v>11397</v>
      </c>
    </row>
    <row r="288">
      <c r="A288" s="97" t="str">
        <v>1000231</v>
      </c>
      <c r="B288" s="9" t="str">
        <v>MULTIPURPOSE CONCENTRATE</v>
      </c>
      <c r="C288" s="9" t="str">
        <v>Produits de Nettoyage</v>
      </c>
      <c r="D288" s="9" t="str">
        <v>Bidon de 10 L</v>
      </c>
      <c r="E288" s="97">
        <v>1</v>
      </c>
      <c r="F288" s="97">
        <v>14323</v>
      </c>
    </row>
    <row r="289">
      <c r="A289" s="97" t="str">
        <v>70023852</v>
      </c>
      <c r="B289" s="9" t="str">
        <v>ORION SOFT CARE PLUS PURE</v>
      </c>
      <c r="C289" s="9" t="str">
        <v>Produits de Nettoyage</v>
      </c>
      <c r="D289" s="9" t="str">
        <v>Carton</v>
      </c>
      <c r="E289" s="97">
        <v>2</v>
      </c>
      <c r="F289" s="97">
        <v>38339</v>
      </c>
    </row>
    <row r="290">
      <c r="A290" s="97" t="str">
        <v>1000646</v>
      </c>
      <c r="B290" s="9" t="str">
        <v>OVEN CLEANER</v>
      </c>
      <c r="C290" s="9" t="str">
        <v>Produits de Nettoyage</v>
      </c>
      <c r="D290" s="9" t="str">
        <v>Carton</v>
      </c>
      <c r="E290" s="97">
        <v>6</v>
      </c>
      <c r="F290" s="97">
        <v>25141</v>
      </c>
    </row>
    <row r="291">
      <c r="A291" s="97" t="str">
        <v>PAP00075</v>
      </c>
      <c r="B291" s="9" t="str">
        <v>PAPIER TOILETTE JUMBO (18 ROULEAUX)</v>
      </c>
      <c r="C291" s="9" t="str">
        <v>Produits de Nettoyage</v>
      </c>
      <c r="D291" s="9" t="str">
        <v>Pack de 18</v>
      </c>
      <c r="E291" s="97">
        <v>18</v>
      </c>
      <c r="F291" s="97">
        <v>18305</v>
      </c>
    </row>
    <row r="292">
      <c r="A292" s="97" t="str">
        <v>1000236</v>
      </c>
      <c r="B292" s="9" t="str">
        <v>QUARRY TILE FLOOR CLEANER</v>
      </c>
      <c r="C292" s="9" t="str">
        <v>Produits de Nettoyage</v>
      </c>
      <c r="D292" s="9" t="str">
        <v>Carton</v>
      </c>
      <c r="E292" s="97">
        <v>120</v>
      </c>
      <c r="F292" s="97">
        <v>19904</v>
      </c>
    </row>
    <row r="293">
      <c r="A293" s="97" t="str">
        <v>10025531</v>
      </c>
      <c r="B293" s="9" t="str">
        <v>RACLETTE - Rouge</v>
      </c>
      <c r="C293" s="9" t="str">
        <v>Produits de Nettoyage</v>
      </c>
      <c r="D293" s="9" t="str">
        <v>Carton</v>
      </c>
      <c r="E293" s="97">
        <v>2</v>
      </c>
      <c r="F293" s="97">
        <v>27894</v>
      </c>
    </row>
    <row r="294">
      <c r="A294" s="97" t="str">
        <v>10025532</v>
      </c>
      <c r="B294" s="9" t="str">
        <v>RACLETTE - Bleu</v>
      </c>
      <c r="C294" s="9" t="str">
        <v>Produits de Nettoyage</v>
      </c>
      <c r="D294" s="9" t="str">
        <v>Carton</v>
      </c>
      <c r="E294" s="97">
        <v>2</v>
      </c>
      <c r="F294" s="97">
        <v>27894</v>
      </c>
    </row>
    <row r="295">
      <c r="A295" s="97" t="str">
        <v>1000638</v>
      </c>
      <c r="B295" s="9" t="str">
        <v>RESTROOM CLEANER</v>
      </c>
      <c r="C295" s="9" t="str">
        <v>Produits de Nettoyage</v>
      </c>
      <c r="D295" s="9" t="str">
        <v>Carton</v>
      </c>
      <c r="E295" s="97">
        <v>6</v>
      </c>
      <c r="F295" s="97">
        <v>23074</v>
      </c>
    </row>
    <row r="296">
      <c r="A296" s="97" t="str">
        <v>SESTIM0800</v>
      </c>
      <c r="B296" s="9" t="str">
        <v>ROULEAU ADVANCED</v>
      </c>
      <c r="C296" s="9" t="str">
        <v>Produits de Nettoyage</v>
      </c>
      <c r="D296" s="9" t="str">
        <v>PACK</v>
      </c>
      <c r="E296" s="97">
        <v>6</v>
      </c>
      <c r="F296" s="97">
        <v>36000</v>
      </c>
    </row>
    <row r="297">
      <c r="A297" s="97" t="str">
        <v>PAP00129</v>
      </c>
      <c r="B297" s="9" t="str">
        <v>ROULEAU ESSUIE TOUT</v>
      </c>
      <c r="C297" s="9" t="str">
        <v>Produits de Nettoyage</v>
      </c>
      <c r="D297" s="9" t="str">
        <v>Unité</v>
      </c>
      <c r="E297" s="97">
        <v>6</v>
      </c>
      <c r="F297" s="97">
        <v>13600</v>
      </c>
    </row>
    <row r="298">
      <c r="A298" s="97" t="str">
        <v>PAP001NANO</v>
      </c>
      <c r="B298" s="9" t="str">
        <v>ROULEAU ESSUIE TOUT - NANO</v>
      </c>
      <c r="C298" s="9" t="str">
        <v>Produits de Nettoyage</v>
      </c>
      <c r="D298" s="9" t="str">
        <v>PACK</v>
      </c>
      <c r="E298" s="97">
        <v>6</v>
      </c>
      <c r="F298" s="97">
        <v>9322</v>
      </c>
    </row>
    <row r="299">
      <c r="A299" s="97" t="str">
        <v>PAP00130</v>
      </c>
      <c r="B299" s="9" t="str">
        <v>ROULEAU ESSUIE TOUT - 1*3</v>
      </c>
      <c r="C299" s="9" t="str">
        <v>Produits de Nettoyage</v>
      </c>
      <c r="D299" s="9" t="str">
        <v>Pack de 03</v>
      </c>
      <c r="E299" s="97">
        <v>3</v>
      </c>
      <c r="F299" s="97">
        <v>7379</v>
      </c>
    </row>
    <row r="300">
      <c r="A300" s="97" t="str">
        <v>SESTIM0050</v>
      </c>
      <c r="B300" s="9" t="str">
        <v>ROULEAU PH SMARTON 1*1</v>
      </c>
      <c r="C300" s="9" t="str">
        <v>Produits de Nettoyage</v>
      </c>
      <c r="D300" s="9" t="str">
        <v>Unité</v>
      </c>
      <c r="E300" s="97">
        <v>1</v>
      </c>
      <c r="F300" s="97">
        <v>2850</v>
      </c>
    </row>
    <row r="301">
      <c r="A301" s="97" t="str">
        <v>rom2025</v>
      </c>
      <c r="B301" s="9" t="str">
        <v>ROOM CARE ECO</v>
      </c>
      <c r="C301" s="9" t="str">
        <v>Produits de Nettoyage</v>
      </c>
      <c r="D301" s="9" t="str">
        <v>6 X 1L / carton</v>
      </c>
      <c r="E301" s="97">
        <v>6</v>
      </c>
      <c r="F301" s="97">
        <v>18457</v>
      </c>
    </row>
    <row r="302">
      <c r="A302" s="97" t="str">
        <v>SAC60*100T</v>
      </c>
      <c r="B302" s="9" t="str">
        <v>SAC POUBELLE - GM - Transparent</v>
      </c>
      <c r="C302" s="9" t="str">
        <v>Produits de Nettoyage</v>
      </c>
      <c r="D302" s="9" t="str">
        <v>Pack de 50</v>
      </c>
      <c r="E302" s="97">
        <v>50</v>
      </c>
      <c r="F302" s="97">
        <v>7550</v>
      </c>
    </row>
    <row r="303">
      <c r="A303" s="97" t="str">
        <v>SAC55*80</v>
      </c>
      <c r="B303" s="9" t="str">
        <v>SAC POUBELLE - PM - Transparent</v>
      </c>
      <c r="C303" s="9" t="str">
        <v>Produits de Nettoyage</v>
      </c>
      <c r="D303" s="9" t="str">
        <v>Pack de 250</v>
      </c>
      <c r="E303" s="97">
        <v>250</v>
      </c>
      <c r="F303" s="97">
        <v>22000</v>
      </c>
    </row>
    <row r="304">
      <c r="A304" s="97" t="str">
        <v>1000088</v>
      </c>
      <c r="B304" s="9" t="str">
        <v>SANICHLOR</v>
      </c>
      <c r="C304" s="9" t="str">
        <v>Produits de Nettoyage</v>
      </c>
      <c r="D304" s="9" t="str">
        <v>Carton</v>
      </c>
      <c r="E304" s="97">
        <v>960</v>
      </c>
      <c r="F304" s="97">
        <v>38621</v>
      </c>
    </row>
    <row r="305">
      <c r="A305" s="97" t="str">
        <v>2600320ST</v>
      </c>
      <c r="B305" s="9" t="str">
        <v xml:space="preserve">SANITIZER TABLETTE </v>
      </c>
      <c r="C305" s="9" t="str">
        <v>Produits de Nettoyage</v>
      </c>
      <c r="D305" s="9" t="str">
        <v>Carton</v>
      </c>
      <c r="E305" s="97">
        <v>1380</v>
      </c>
      <c r="F305" s="97">
        <v>62935</v>
      </c>
    </row>
    <row r="306">
      <c r="A306" s="97" t="str">
        <v>940902BK</v>
      </c>
      <c r="B306" s="9" t="str">
        <v>SERPILLERE - Bleu</v>
      </c>
      <c r="C306" s="9" t="str">
        <v>Produits de Nettoyage</v>
      </c>
      <c r="D306" s="9" t="str">
        <v>Carton</v>
      </c>
      <c r="E306" s="97">
        <v>10</v>
      </c>
      <c r="F306" s="97">
        <v>42739</v>
      </c>
    </row>
    <row r="307">
      <c r="A307" s="97" t="str">
        <v>940906BK</v>
      </c>
      <c r="B307" s="9" t="str">
        <v>SERPILLERE - Jaune</v>
      </c>
      <c r="C307" s="9" t="str">
        <v>Produits de Nettoyage</v>
      </c>
      <c r="D307" s="9" t="str">
        <v>Carton</v>
      </c>
      <c r="E307" s="97">
        <v>10</v>
      </c>
      <c r="F307" s="97">
        <v>37600</v>
      </c>
    </row>
    <row r="308">
      <c r="A308" s="97" t="str">
        <v>940898</v>
      </c>
      <c r="B308" s="9" t="str">
        <v>SERPILLERE - Rouge</v>
      </c>
      <c r="C308" s="9" t="str">
        <v>Produits de Nettoyage</v>
      </c>
      <c r="D308" s="9" t="str">
        <v>Carton</v>
      </c>
      <c r="E308" s="97">
        <v>10</v>
      </c>
      <c r="F308" s="97">
        <v>41540</v>
      </c>
    </row>
    <row r="309">
      <c r="A309" s="97" t="str">
        <v>940910BK</v>
      </c>
      <c r="B309" s="9" t="str">
        <v>SERPILLERE - Vert</v>
      </c>
      <c r="C309" s="9" t="str">
        <v>Produits de Nettoyage</v>
      </c>
      <c r="D309" s="9" t="str">
        <v>Carton</v>
      </c>
      <c r="E309" s="97">
        <v>10</v>
      </c>
      <c r="F309" s="97">
        <v>41540</v>
      </c>
    </row>
    <row r="310">
      <c r="A310" s="97" t="str">
        <v>1000234</v>
      </c>
      <c r="B310" s="9" t="str">
        <v>SINK SANITIZER</v>
      </c>
      <c r="C310" s="9" t="str">
        <v>Produits de Nettoyage</v>
      </c>
      <c r="D310" s="9" t="str">
        <v>Carton</v>
      </c>
      <c r="E310" s="97">
        <v>200</v>
      </c>
      <c r="F310" s="97">
        <v>16988</v>
      </c>
    </row>
    <row r="311">
      <c r="A311" s="97" t="str">
        <v>1000234TBL</v>
      </c>
      <c r="B311" s="9" t="str">
        <v>SINK SANITIZER TABLETS</v>
      </c>
      <c r="C311" s="9" t="str">
        <v>Produits de Nettoyage</v>
      </c>
      <c r="D311" s="9" t="str">
        <v>Carton</v>
      </c>
      <c r="E311" s="97">
        <v>200</v>
      </c>
      <c r="F311" s="97">
        <v>20573</v>
      </c>
    </row>
    <row r="312">
      <c r="A312" s="97" t="str">
        <v>1000649</v>
      </c>
      <c r="B312" s="9" t="str">
        <v>STAINLESS CLEANER &amp; POLISH</v>
      </c>
      <c r="C312" s="9" t="str">
        <v>Produits de Nettoyage</v>
      </c>
      <c r="D312" s="9" t="str">
        <v>Carton</v>
      </c>
      <c r="E312" s="97">
        <v>6</v>
      </c>
      <c r="F312" s="97">
        <v>10060</v>
      </c>
    </row>
    <row r="313">
      <c r="A313" s="97" t="str">
        <v>1000585</v>
      </c>
      <c r="B313" s="9" t="str">
        <v>SUPERSOAK CONCENTRATE</v>
      </c>
      <c r="C313" s="9" t="str">
        <v>Produits de Nettoyage</v>
      </c>
      <c r="D313" s="9" t="str">
        <v>Bidon 10 L</v>
      </c>
      <c r="E313" s="97">
        <v>1</v>
      </c>
      <c r="F313" s="97">
        <v>27346</v>
      </c>
    </row>
    <row r="314">
      <c r="A314" s="97" t="str">
        <v>100868415</v>
      </c>
      <c r="B314" s="9" t="str">
        <v>SUMA CARBON REMOVER</v>
      </c>
      <c r="C314" s="9" t="str">
        <v>Produits de Nettoyage</v>
      </c>
      <c r="D314" s="9" t="str">
        <v>Carton</v>
      </c>
      <c r="E314" s="97">
        <v>2</v>
      </c>
      <c r="F314" s="97">
        <v>26823</v>
      </c>
    </row>
    <row r="315">
      <c r="A315" s="97" t="str">
        <v>PCAF591208</v>
      </c>
      <c r="B315" s="9" t="str">
        <v>PULY CAFF POWER</v>
      </c>
      <c r="C315" s="9" t="str">
        <v>Produits de Nettoyage</v>
      </c>
      <c r="D315" s="9" t="str">
        <v>Carton</v>
      </c>
      <c r="E315" s="97">
        <v>5</v>
      </c>
      <c r="F315" s="97">
        <v>12712</v>
      </c>
    </row>
    <row r="316">
      <c r="A316" s="97" t="str">
        <v>o314006206</v>
      </c>
      <c r="B316" s="9" t="str">
        <v>WMF LIQUIDE BLEU</v>
      </c>
      <c r="C316" s="9" t="str">
        <v>Produits de Nettoyage</v>
      </c>
      <c r="D316" s="9" t="str">
        <v>Bidon</v>
      </c>
      <c r="E316" s="97">
        <v>1</v>
      </c>
      <c r="F316" s="97">
        <v>9991</v>
      </c>
    </row>
    <row r="317">
      <c r="A317" s="97" t="str">
        <v>o394696021</v>
      </c>
      <c r="B317" s="9" t="str">
        <v>WMF PASTILLES</v>
      </c>
      <c r="C317" s="9" t="str">
        <v>Produits de Nettoyage</v>
      </c>
      <c r="D317" s="9" t="str">
        <v>Pot de 100 pastilles</v>
      </c>
      <c r="E317" s="97">
        <v>1</v>
      </c>
      <c r="F317" s="97">
        <v>6888</v>
      </c>
    </row>
    <row r="318">
      <c r="A318" s="97" t="str">
        <v>CAFE EN GRAINS 250 g</v>
      </c>
      <c r="B318" s="9" t="str">
        <v>CAFE EN GRAINS 250 g</v>
      </c>
      <c r="C318" s="9" t="str">
        <v>Boissons</v>
      </c>
      <c r="D318" s="9" t="str">
        <v>Inner de 250 g</v>
      </c>
      <c r="E318" s="97">
        <v>1</v>
      </c>
      <c r="F318" s="97">
        <v>3432</v>
      </c>
    </row>
    <row r="319">
      <c r="A319" s="97" t="str">
        <v>PRESSEA - Ananas 200ML</v>
      </c>
      <c r="B319" s="9" t="str">
        <v>PRESSEA - Ananas 200ML</v>
      </c>
      <c r="C319" s="9" t="str">
        <v>Boissons</v>
      </c>
      <c r="D319" s="9" t="str">
        <v>Carton de 24</v>
      </c>
      <c r="E319" s="97">
        <v>24</v>
      </c>
      <c r="F319" s="97">
        <v>3051</v>
      </c>
    </row>
    <row r="320">
      <c r="A320" s="97" t="str">
        <v>PRESSEA - Orange 200ML</v>
      </c>
      <c r="B320" s="9" t="str">
        <v>PRESSEA - Orange 200ML</v>
      </c>
      <c r="C320" s="9" t="str">
        <v>Boissons</v>
      </c>
      <c r="D320" s="9" t="str">
        <v>Carton de 24</v>
      </c>
      <c r="E320" s="97">
        <v>24</v>
      </c>
      <c r="F320" s="97">
        <v>3051</v>
      </c>
    </row>
    <row r="321">
      <c r="A321" s="97" t="str">
        <v>PRESSEA - Pomme 200ML</v>
      </c>
      <c r="B321" s="9" t="str">
        <v>PRESSEA - Pomme 200ML</v>
      </c>
      <c r="C321" s="9" t="str">
        <v>Boissons</v>
      </c>
      <c r="D321" s="9" t="str">
        <v>Carton de 24</v>
      </c>
      <c r="E321" s="97">
        <v>24</v>
      </c>
      <c r="F321" s="97">
        <v>3051</v>
      </c>
    </row>
    <row r="322">
      <c r="A322" s="97" t="str">
        <v>PRESSEA - Cocktail 200ML</v>
      </c>
      <c r="B322" s="9" t="str">
        <v>PRESSEA - Cocktail 200ML</v>
      </c>
      <c r="C322" s="9" t="str">
        <v>Boissons</v>
      </c>
      <c r="D322" s="9" t="str">
        <v>Carton de 24</v>
      </c>
      <c r="E322" s="97">
        <v>24</v>
      </c>
      <c r="F322" s="97">
        <v>3051</v>
      </c>
    </row>
    <row r="323">
      <c r="A323" s="97" t="str">
        <v>PRESSEA - Goyave 200ML</v>
      </c>
      <c r="B323" s="9" t="str">
        <v>PRESSEA - Goyave 200ML</v>
      </c>
      <c r="C323" s="9" t="str">
        <v>Boissons</v>
      </c>
      <c r="D323" s="9" t="str">
        <v>Carton de 24</v>
      </c>
      <c r="E323" s="97">
        <v>24</v>
      </c>
      <c r="F323" s="97">
        <v>3051</v>
      </c>
    </row>
    <row r="324">
      <c r="A324" s="97" t="str">
        <v>BOUTEILLE COCA COLA 50cL</v>
      </c>
      <c r="B324" s="9" t="str">
        <v>BOUTEILLE COCA COLA 50cL</v>
      </c>
      <c r="C324" s="9" t="str">
        <v>Boissons</v>
      </c>
      <c r="D324" s="9" t="str">
        <v>Pack de 6</v>
      </c>
      <c r="E324" s="97">
        <v>6</v>
      </c>
      <c r="F324" s="97">
        <v>127.47175141242938</v>
      </c>
    </row>
    <row r="325">
      <c r="A325" s="97" t="str">
        <v>BOUTEILLE COCA COLA 1.5L</v>
      </c>
      <c r="B325" s="9" t="str">
        <v>BOUTEILLE COCA COLA 1.5L</v>
      </c>
      <c r="C325" s="9" t="str">
        <v>Boissons</v>
      </c>
      <c r="D325" s="9" t="str">
        <v>Pack de 6</v>
      </c>
      <c r="E325" s="97">
        <v>6</v>
      </c>
      <c r="F325" s="97">
        <v>127.47175141242938</v>
      </c>
    </row>
    <row r="326">
      <c r="A326" s="97" t="str">
        <v>BOUTEILLE COCA COLA ZERO 50cL</v>
      </c>
      <c r="B326" s="9" t="str">
        <v>BOUTEILLE COCA COLA ZERO 50cL</v>
      </c>
      <c r="C326" s="9" t="str">
        <v>Boissons</v>
      </c>
      <c r="D326" s="9" t="str">
        <v>Pack de 6</v>
      </c>
      <c r="E326" s="97">
        <v>6</v>
      </c>
      <c r="F326" s="97">
        <v>107.34463276836159</v>
      </c>
    </row>
    <row r="327">
      <c r="A327" s="97" t="str">
        <v>BOUTEILLE COCA COLA 30cL</v>
      </c>
      <c r="B327" s="9" t="str">
        <v>BOUTEILLE COCA COLA 30cL</v>
      </c>
      <c r="C327" s="9" t="str">
        <v>Boissons</v>
      </c>
      <c r="D327" s="9" t="str">
        <v>Pack de 12</v>
      </c>
      <c r="E327" s="97">
        <v>12</v>
      </c>
      <c r="F327" s="97">
        <v>127.47175141242938</v>
      </c>
    </row>
    <row r="328">
      <c r="A328" s="97" t="str">
        <v>BOUTEILLE COCA COLA ZERO 30cL</v>
      </c>
      <c r="B328" s="9" t="str">
        <v>BOUTEILLE COCA COLA ZERO 30cL</v>
      </c>
      <c r="C328" s="9" t="str">
        <v>Boissons</v>
      </c>
      <c r="D328" s="9" t="str">
        <v>Pack de 12</v>
      </c>
      <c r="E328" s="97">
        <v>12</v>
      </c>
      <c r="F328" s="97">
        <v>107.34463276836159</v>
      </c>
    </row>
    <row r="329">
      <c r="A329" s="97" t="str">
        <v>EAU</v>
      </c>
      <c r="B329" s="9" t="str">
        <v>EAU</v>
      </c>
      <c r="C329" s="9" t="str">
        <v>Boissons</v>
      </c>
      <c r="D329" s="9" t="str">
        <v>Pack de 9</v>
      </c>
      <c r="E329" s="97">
        <v>16</v>
      </c>
      <c r="F329" s="97">
        <v>1288</v>
      </c>
    </row>
    <row r="330">
      <c r="A330" s="97" t="str">
        <v>EAU KIRENE 50cl 12</v>
      </c>
      <c r="B330" s="9" t="str">
        <v>EAU KIRENE 50cl 12</v>
      </c>
      <c r="C330" s="9" t="str">
        <v>Boissons</v>
      </c>
      <c r="D330" s="9" t="str">
        <v>Pack de 12</v>
      </c>
      <c r="E330" s="97">
        <v>12</v>
      </c>
      <c r="F330" s="97">
        <v>966</v>
      </c>
    </row>
    <row r="331">
      <c r="A331" s="97" t="str">
        <v>EAU KIRENE 50cl</v>
      </c>
      <c r="B331" s="9" t="str">
        <v>EAU KIRENE 50cl</v>
      </c>
      <c r="C331" s="9" t="str">
        <v>Boissons</v>
      </c>
      <c r="D331" s="9" t="str">
        <v>Pack de 16</v>
      </c>
      <c r="E331" s="97">
        <v>16</v>
      </c>
      <c r="F331" s="97">
        <v>1288</v>
      </c>
    </row>
    <row r="332">
      <c r="A332" s="97" t="str">
        <v>BOUTEILLE FANTA 50cL</v>
      </c>
      <c r="B332" s="9" t="str">
        <v>BOUTEILLE FANTA 50cL</v>
      </c>
      <c r="C332" s="9" t="str">
        <v>Boissons</v>
      </c>
      <c r="D332" s="9" t="str">
        <v>Pack de 6</v>
      </c>
      <c r="E332" s="97">
        <v>6</v>
      </c>
      <c r="F332" s="97">
        <v>2034</v>
      </c>
    </row>
    <row r="333">
      <c r="A333" s="97" t="str">
        <v>BOUTEILLE FANTA 1.5L</v>
      </c>
      <c r="B333" s="9" t="str">
        <v>BOUTEILLE FANTA 1.5L</v>
      </c>
      <c r="C333" s="9" t="str">
        <v>Boissons</v>
      </c>
      <c r="D333" s="9" t="str">
        <v>Pack de 6</v>
      </c>
      <c r="E333" s="97">
        <v>6</v>
      </c>
      <c r="F333" s="97">
        <v>3150</v>
      </c>
    </row>
    <row r="334">
      <c r="A334" s="97" t="str">
        <v>BOUTEILLE FANTA 30cL</v>
      </c>
      <c r="B334" s="9" t="str">
        <v>BOUTEILLE FANTA 30cL</v>
      </c>
      <c r="C334" s="9" t="str">
        <v>Boissons</v>
      </c>
      <c r="D334" s="9" t="str">
        <v>Pack de 12</v>
      </c>
      <c r="E334" s="97">
        <v>12</v>
      </c>
      <c r="F334" s="97">
        <v>1288</v>
      </c>
    </row>
    <row r="335">
      <c r="A335" s="97" t="str">
        <v>BOUTEILLE FANTA COCKTAIL 30cL</v>
      </c>
      <c r="B335" s="9" t="str">
        <v>BOUTEILLE FANTA COCKTAIL 30cL</v>
      </c>
      <c r="C335" s="9" t="str">
        <v>Boissons</v>
      </c>
      <c r="D335" s="9" t="str">
        <v>Pack de 12</v>
      </c>
      <c r="E335" s="97">
        <v>12</v>
      </c>
      <c r="F335" s="97">
        <v>1288</v>
      </c>
    </row>
    <row r="336">
      <c r="A336" s="97" t="str">
        <v>BOUTEILLE FANTA ANANAS 30cL</v>
      </c>
      <c r="B336" s="9" t="str">
        <v>BOUTEILLE FANTA ANANAS 30cL</v>
      </c>
      <c r="C336" s="9" t="str">
        <v>Boissons</v>
      </c>
      <c r="D336" s="9" t="str">
        <v>Pack de 12</v>
      </c>
      <c r="E336" s="97">
        <v>12</v>
      </c>
      <c r="F336" s="97">
        <v>1288</v>
      </c>
    </row>
    <row r="337">
      <c r="A337" s="97" t="str">
        <v>BOUTEILLE FANTA FRUITS ROUGES 30cL</v>
      </c>
      <c r="B337" s="9" t="str">
        <v>BOUTEILLE FANTA FRUITS ROUGES 30cL</v>
      </c>
      <c r="C337" s="9" t="str">
        <v>Boissons</v>
      </c>
      <c r="D337" s="9" t="str">
        <v>Pack de 12</v>
      </c>
      <c r="E337" s="97">
        <v>12</v>
      </c>
      <c r="F337" s="97">
        <v>1288</v>
      </c>
    </row>
    <row r="338">
      <c r="A338" s="97" t="str">
        <v>BOUTEILLE FANTA POMME 30cL</v>
      </c>
      <c r="B338" s="9" t="str">
        <v>BOUTEILLE FANTA POMME 30cL</v>
      </c>
      <c r="C338" s="9" t="str">
        <v>Boissons</v>
      </c>
      <c r="D338" s="9" t="str">
        <v>Pack de 12</v>
      </c>
      <c r="E338" s="97">
        <v>12</v>
      </c>
      <c r="F338" s="97">
        <v>1288</v>
      </c>
    </row>
    <row r="339">
      <c r="A339" s="97" t="str">
        <v>BOUTEILLE SCHWEPPES AGRUMES 30cL</v>
      </c>
      <c r="B339" s="9" t="str">
        <v>BOUTEILLE SCHWEPPES AGRUMES 30cL</v>
      </c>
      <c r="C339" s="9" t="str">
        <v>Boissons</v>
      </c>
      <c r="D339" s="9" t="str">
        <v>Pack de 12</v>
      </c>
      <c r="E339" s="97">
        <v>12</v>
      </c>
      <c r="F339" s="97">
        <v>1288</v>
      </c>
    </row>
    <row r="340">
      <c r="A340" s="97" t="str">
        <v>BOUTEILLE MIRINDA ORANGE 30 CL</v>
      </c>
      <c r="B340" s="9" t="str">
        <v>BOUTEILLE MIRINDA ORANGE 30 CL</v>
      </c>
      <c r="C340" s="9" t="str">
        <v>Boissons</v>
      </c>
      <c r="D340" s="9" t="str">
        <v>Pack de 12</v>
      </c>
      <c r="E340" s="97">
        <v>12</v>
      </c>
      <c r="F340" s="97">
        <v>1288</v>
      </c>
    </row>
    <row r="341">
      <c r="A341" s="97" t="str">
        <v>BOUTEILLE PEPSI ZERO 30CL</v>
      </c>
      <c r="B341" s="9" t="str">
        <v>BOUTEILLE PEPSI ZERO 30CL</v>
      </c>
      <c r="C341" s="9" t="str">
        <v>Boissons</v>
      </c>
      <c r="D341" s="9" t="str">
        <v>Pack de 12</v>
      </c>
      <c r="E341" s="97">
        <v>12</v>
      </c>
      <c r="F341" s="97">
        <v>1288</v>
      </c>
    </row>
    <row r="342">
      <c r="A342" s="97" t="str">
        <v>BOUTEILLE PEPSI 30CL</v>
      </c>
      <c r="B342" s="9" t="str">
        <v>BOUTEILLE PEPSI 30CL</v>
      </c>
      <c r="C342" s="9" t="str">
        <v>Boissons</v>
      </c>
      <c r="D342" s="9" t="str">
        <v>Pack de 12</v>
      </c>
      <c r="E342" s="97">
        <v>12</v>
      </c>
      <c r="F342" s="97">
        <v>1520</v>
      </c>
    </row>
    <row r="343">
      <c r="A343" s="97" t="str">
        <v>BOUTEILLE MIRINDA FRUIT ROUGE 30 CL</v>
      </c>
      <c r="B343" s="9" t="str">
        <v>BOUTEILLE MIRINDA FRUIT ROUGE 30 CL</v>
      </c>
      <c r="C343" s="9" t="str">
        <v>Boissons</v>
      </c>
      <c r="D343" s="9" t="str">
        <v>Pack de 12</v>
      </c>
      <c r="E343" s="97">
        <v>12</v>
      </c>
      <c r="F343" s="97">
        <v>1288</v>
      </c>
    </row>
    <row r="344">
      <c r="A344" s="97" t="str">
        <v>7 UP 30 CL</v>
      </c>
      <c r="B344" s="9" t="str">
        <v>7 UP 30 CL</v>
      </c>
      <c r="C344" s="9" t="str">
        <v>Boissons</v>
      </c>
      <c r="D344" s="9" t="str">
        <v>Pack de 12</v>
      </c>
      <c r="E344" s="97">
        <v>12</v>
      </c>
      <c r="F344" s="97">
        <v>1288</v>
      </c>
    </row>
    <row r="345">
      <c r="A345" s="97" t="str">
        <v>BOUTEILLE PEPSI 1,5L</v>
      </c>
      <c r="B345" s="9" t="str">
        <v>BOUTEILLE PEPSI 1,5L</v>
      </c>
      <c r="C345" s="9" t="str">
        <v>Boissons</v>
      </c>
      <c r="D345" s="9" t="str">
        <v>Pack de 6</v>
      </c>
      <c r="E345" s="97">
        <v>6</v>
      </c>
      <c r="F345" s="97">
        <v>3150</v>
      </c>
    </row>
    <row r="346">
      <c r="A346" s="97" t="str">
        <v>CAN PEPSI 250 ml</v>
      </c>
      <c r="B346" s="9" t="str">
        <v>CAN PEPSI 250 ml</v>
      </c>
      <c r="C346" s="9" t="str">
        <v>Boissons</v>
      </c>
      <c r="D346" s="9" t="str">
        <v>Pack de 24</v>
      </c>
      <c r="E346" s="97">
        <v>24</v>
      </c>
      <c r="F346" s="97">
        <v>4576</v>
      </c>
    </row>
    <row r="347">
      <c r="A347" s="97" t="str">
        <v>CANETTE PEPSI ZERO 25 CL</v>
      </c>
      <c r="B347" s="9" t="str">
        <v>CANETTE PEPSI ZERO 25 CL</v>
      </c>
      <c r="C347" s="9" t="str">
        <v>Boissons</v>
      </c>
      <c r="D347" s="9" t="str">
        <v>Pack de 25</v>
      </c>
      <c r="E347" s="97">
        <v>24</v>
      </c>
      <c r="F347" s="97">
        <v>1530</v>
      </c>
    </row>
    <row r="348">
      <c r="A348" s="97" t="str">
        <v>BIERE BEAUFORT 33cl</v>
      </c>
      <c r="B348" s="9" t="str">
        <v>BIERE BEAUFORT 33cl</v>
      </c>
      <c r="C348" s="9" t="str">
        <v>Boissons</v>
      </c>
      <c r="D348" s="9" t="str">
        <v>Pack de 24</v>
      </c>
      <c r="E348" s="97">
        <v>24</v>
      </c>
      <c r="F348" s="97">
        <v>7950</v>
      </c>
    </row>
    <row r="349">
      <c r="A349" s="97" t="str">
        <v>BIERE BOCK 33cl</v>
      </c>
      <c r="B349" s="9" t="str">
        <v>BIERE BOCK 33cl</v>
      </c>
      <c r="C349" s="9" t="str">
        <v>Boissons</v>
      </c>
      <c r="D349" s="9" t="str">
        <v>Pack de 24</v>
      </c>
      <c r="E349" s="97">
        <v>24</v>
      </c>
      <c r="F349" s="97">
        <v>7950</v>
      </c>
    </row>
    <row r="350">
      <c r="A350" s="97" t="str">
        <v>BIERE BOCK 50cl</v>
      </c>
      <c r="B350" s="9" t="str">
        <v>BIERE BOCK 50cl</v>
      </c>
      <c r="C350" s="9" t="str">
        <v>Boissons</v>
      </c>
      <c r="D350" s="9" t="str">
        <v>Pack de 24</v>
      </c>
      <c r="E350" s="97">
        <v>24</v>
      </c>
      <c r="F350" s="97">
        <v>7950</v>
      </c>
    </row>
    <row r="351">
      <c r="A351" s="97" t="str">
        <v>MILO</v>
      </c>
      <c r="B351" s="9" t="str">
        <v>MILO</v>
      </c>
      <c r="C351" s="9" t="str">
        <v>Boissons</v>
      </c>
      <c r="D351" s="9" t="str">
        <v>Sachet individuel</v>
      </c>
      <c r="E351" s="97">
        <v>300</v>
      </c>
      <c r="F351" s="97">
        <v>0</v>
      </c>
    </row>
    <row r="352">
      <c r="A352" s="97" t="str">
        <v>BOUTEILLE SPRITE 50cL</v>
      </c>
      <c r="B352" s="9" t="str">
        <v>BOUTEILLE SPRITE 50cL</v>
      </c>
      <c r="C352" s="9" t="str">
        <v>Boissons</v>
      </c>
      <c r="D352" s="9" t="str">
        <v>Pack de 6</v>
      </c>
      <c r="E352" s="97">
        <v>6</v>
      </c>
      <c r="F352" s="97">
        <v>2034</v>
      </c>
    </row>
    <row r="353">
      <c r="A353" s="97" t="str">
        <v>BOUTEILLE SPRITE 1.5L</v>
      </c>
      <c r="B353" s="9" t="str">
        <v>BOUTEILLE SPRITE 1.5L</v>
      </c>
      <c r="C353" s="9" t="str">
        <v>Boissons</v>
      </c>
      <c r="D353" s="9" t="str">
        <v>Pack de 6</v>
      </c>
      <c r="E353" s="97">
        <v>6</v>
      </c>
      <c r="F353" s="97">
        <v>3150</v>
      </c>
    </row>
    <row r="354">
      <c r="A354" s="97" t="str">
        <v>BOUTEILLE SPRITE 30cL</v>
      </c>
      <c r="B354" s="9" t="str">
        <v>BOUTEILLE SPRITE 30cL</v>
      </c>
      <c r="C354" s="9" t="str">
        <v>Boissons</v>
      </c>
      <c r="D354" s="9" t="str">
        <v>Pack de 12</v>
      </c>
      <c r="E354" s="97">
        <v>12</v>
      </c>
      <c r="F354" s="97">
        <v>1288</v>
      </c>
    </row>
    <row r="355">
      <c r="A355" s="97" t="str">
        <v>BOUTEILLE ORANGINA 50cL</v>
      </c>
      <c r="B355" s="9" t="str">
        <v>BOUTEILLE ORANGINA 50cL</v>
      </c>
      <c r="C355" s="9" t="str">
        <v>Boissons</v>
      </c>
      <c r="D355" s="9" t="str">
        <v>Pack de 6</v>
      </c>
      <c r="E355" s="97">
        <v>6</v>
      </c>
      <c r="F355" s="97">
        <v>2034</v>
      </c>
    </row>
    <row r="356">
      <c r="A356" s="97" t="str">
        <v>ORANGINA 33CL</v>
      </c>
      <c r="B356" s="9" t="str">
        <v>ORANGINA 33CL</v>
      </c>
      <c r="C356" s="9" t="str">
        <v>Boissons</v>
      </c>
      <c r="D356" s="9" t="str">
        <v>Pack de 24</v>
      </c>
      <c r="E356" s="97">
        <v>24</v>
      </c>
      <c r="F356" s="97">
        <v>7950</v>
      </c>
    </row>
    <row r="357">
      <c r="A357" s="97" t="str">
        <v>CHICKEN WINGS</v>
      </c>
      <c r="B357" s="9" t="str">
        <v>CHICKEN WINGS</v>
      </c>
      <c r="C357" s="9" t="str">
        <v>Nourriture - Surgelé</v>
      </c>
      <c r="D357" s="9" t="str">
        <v>Carton</v>
      </c>
      <c r="E357" s="97">
        <v>330</v>
      </c>
      <c r="F357" s="97">
        <v>0</v>
      </c>
    </row>
    <row r="358">
      <c r="A358" s="97" t="str">
        <v>CHICKEN WINGS - CAIRO</v>
      </c>
      <c r="B358" s="9" t="str">
        <v>CHICKEN WINGS - CAIRO</v>
      </c>
      <c r="C358" s="9" t="str">
        <v>Nourriture - Surgelé</v>
      </c>
      <c r="D358" s="9" t="str">
        <v>Carton</v>
      </c>
      <c r="E358" s="97">
        <v>340</v>
      </c>
      <c r="F358" s="97">
        <v>33024</v>
      </c>
    </row>
    <row r="359">
      <c r="A359" s="97" t="str">
        <v>CHICKEN WHOPPER GRILLED</v>
      </c>
      <c r="B359" s="9" t="str">
        <v>CHICKEN WHOPPER GRILLED</v>
      </c>
      <c r="C359" s="9" t="str">
        <v>Nourriture - Surgelé</v>
      </c>
      <c r="D359" s="9" t="str">
        <v>Carton</v>
      </c>
      <c r="E359" s="97">
        <v>67</v>
      </c>
      <c r="F359" s="97">
        <v>54150</v>
      </c>
    </row>
    <row r="360">
      <c r="A360" s="97" t="str">
        <v>CHILI CHEESE BITES</v>
      </c>
      <c r="B360" s="9" t="str">
        <v>CHILI CHEESE BITES</v>
      </c>
      <c r="C360" s="9" t="str">
        <v>Nourriture - Surgelé</v>
      </c>
      <c r="D360" s="9" t="str">
        <v>Carton</v>
      </c>
      <c r="E360" s="97">
        <v>450</v>
      </c>
      <c r="F360" s="97">
        <v>35002</v>
      </c>
    </row>
    <row r="361">
      <c r="A361" s="97" t="str">
        <v>CHILI CHEESE BITES NEW</v>
      </c>
      <c r="B361" s="9" t="str">
        <v>CHILI CHEESE BITES NEW</v>
      </c>
      <c r="C361" s="9" t="str">
        <v>Nourriture - Surgelé</v>
      </c>
      <c r="D361" s="9" t="str">
        <v>Carton</v>
      </c>
      <c r="E361" s="97">
        <v>450</v>
      </c>
      <c r="F361" s="97">
        <v>35002</v>
      </c>
    </row>
    <row r="362">
      <c r="A362" s="97" t="str">
        <v>CHILI CHEESE BITES CONWAY</v>
      </c>
      <c r="B362" s="9" t="str">
        <v>CHILI CHEESE BITES CONWAY</v>
      </c>
      <c r="C362" s="9" t="str">
        <v>Nourriture - Surgelé</v>
      </c>
      <c r="D362" s="9" t="str">
        <v>Carton</v>
      </c>
      <c r="E362" s="97">
        <v>208</v>
      </c>
      <c r="F362" s="97">
        <v>0</v>
      </c>
    </row>
    <row r="363">
      <c r="A363" s="97" t="str">
        <v>CRISPY CHICKEN PATTY</v>
      </c>
      <c r="B363" s="9" t="str">
        <v>CRISPY CHICKEN PATTY</v>
      </c>
      <c r="C363" s="9" t="str">
        <v>Nourriture - Surgelé</v>
      </c>
      <c r="D363" s="9" t="str">
        <v>Carton</v>
      </c>
      <c r="E363" s="97">
        <v>136</v>
      </c>
      <c r="F363" s="97">
        <v>0</v>
      </c>
    </row>
    <row r="364">
      <c r="A364" s="97" t="str">
        <v>CRISPY CHICKEN CAIRO</v>
      </c>
      <c r="B364" s="9" t="str">
        <v>CRISPY CHICKEN CAIRO</v>
      </c>
      <c r="C364" s="9" t="str">
        <v>Nourriture - Surgelé</v>
      </c>
      <c r="D364" s="9" t="str">
        <v>Carton</v>
      </c>
      <c r="E364" s="97">
        <v>112</v>
      </c>
      <c r="F364" s="97">
        <v>35193</v>
      </c>
    </row>
    <row r="365">
      <c r="A365" s="97" t="str">
        <v>CHICKEN CRUNCHY FILLER</v>
      </c>
      <c r="B365" s="9" t="str">
        <v xml:space="preserve">CHICKEN CRUNCHY FILLER </v>
      </c>
      <c r="C365" s="9" t="str">
        <v>Nourriture - Surgelé</v>
      </c>
      <c r="D365" s="9" t="str">
        <v>Carton</v>
      </c>
      <c r="E365" s="97">
        <v>10</v>
      </c>
      <c r="F365" s="97">
        <v>65262</v>
      </c>
    </row>
    <row r="366">
      <c r="A366" s="97" t="str">
        <v>VALUE PATTY CHICKEN  CRISPY</v>
      </c>
      <c r="B366" s="9" t="str">
        <v>VALUE PATTY CHICKEN  CRISPY</v>
      </c>
      <c r="C366" s="9" t="str">
        <v>Nourriture - Surgelé</v>
      </c>
      <c r="D366" s="9" t="str">
        <v>Carton</v>
      </c>
      <c r="E366" s="97">
        <v>250</v>
      </c>
      <c r="F366" s="97">
        <v>54326</v>
      </c>
    </row>
    <row r="367">
      <c r="A367" s="97" t="str">
        <v>CHICKEN STRIPS</v>
      </c>
      <c r="B367" s="9" t="str">
        <v>CHICKEN STRIPS</v>
      </c>
      <c r="C367" s="9" t="str">
        <v>Nourriture - Surgelé</v>
      </c>
      <c r="D367" s="9" t="str">
        <v>Carton</v>
      </c>
      <c r="E367" s="97">
        <v>250</v>
      </c>
      <c r="F367" s="97">
        <v>59775</v>
      </c>
    </row>
    <row r="368">
      <c r="A368" s="97" t="str">
        <v>NUGGETS - CAIRO</v>
      </c>
      <c r="B368" s="9" t="str">
        <v>NUGGETS - CAIRO</v>
      </c>
      <c r="C368" s="9" t="str">
        <v>Nourriture - Surgelé</v>
      </c>
      <c r="D368" s="9" t="str">
        <v>Carton</v>
      </c>
      <c r="E368" s="97">
        <v>660</v>
      </c>
      <c r="F368" s="97">
        <v>49519</v>
      </c>
    </row>
    <row r="369">
      <c r="A369" s="97" t="str">
        <v>FISH PATTY</v>
      </c>
      <c r="B369" s="9" t="str">
        <v>FISH PATTY</v>
      </c>
      <c r="C369" s="9" t="str">
        <v>Nourriture - Surgelé</v>
      </c>
      <c r="D369" s="9" t="str">
        <v>Carton</v>
      </c>
      <c r="E369" s="97">
        <v>40</v>
      </c>
      <c r="F369" s="97">
        <v>22512</v>
      </c>
    </row>
    <row r="370">
      <c r="A370" s="97" t="str">
        <v>FRITES</v>
      </c>
      <c r="B370" s="9" t="str">
        <v>FRITES</v>
      </c>
      <c r="C370" s="9" t="str">
        <v>Nourriture - Surgelé</v>
      </c>
      <c r="D370" s="9" t="str">
        <v>Carton</v>
      </c>
      <c r="E370" s="97">
        <v>5</v>
      </c>
      <c r="F370" s="97">
        <v>17643</v>
      </c>
    </row>
    <row r="371">
      <c r="A371" s="97" t="str">
        <v>H1 4' Bun</v>
      </c>
      <c r="B371" s="9" t="str">
        <v>H1 4' Bun</v>
      </c>
      <c r="C371" s="9" t="str">
        <v>Nourriture - Surgelé</v>
      </c>
      <c r="D371" s="9" t="str">
        <v>Carton</v>
      </c>
      <c r="E371" s="97">
        <v>120</v>
      </c>
      <c r="F371" s="97">
        <v>16440</v>
      </c>
    </row>
    <row r="372">
      <c r="A372" s="97" t="str">
        <v>4' Bun - Modern Bakeries</v>
      </c>
      <c r="B372" s="9" t="str">
        <v>4' Bun - Modern Bakeries</v>
      </c>
      <c r="C372" s="9" t="str">
        <v>Nourriture - Surgelé</v>
      </c>
      <c r="D372" s="9" t="str">
        <v>Carton</v>
      </c>
      <c r="E372" s="97">
        <v>120</v>
      </c>
      <c r="F372" s="97">
        <v>16440</v>
      </c>
    </row>
    <row r="373">
      <c r="A373" s="97" t="str">
        <v>H1 4' Bun Local</v>
      </c>
      <c r="B373" s="9" t="str">
        <v>H1 4' Bun Local</v>
      </c>
      <c r="C373" s="9" t="str">
        <v>Nourriture - Surgelé</v>
      </c>
      <c r="D373" s="9" t="str">
        <v>Inner</v>
      </c>
      <c r="E373" s="97">
        <v>1</v>
      </c>
      <c r="F373" s="97">
        <v>0</v>
      </c>
    </row>
    <row r="374">
      <c r="A374" s="97" t="str">
        <v>H1 4' Bun Local 01</v>
      </c>
      <c r="B374" s="9" t="str">
        <v>H1 4' Bun Local 01</v>
      </c>
      <c r="C374" s="9" t="str">
        <v>Nourriture - Surgelé</v>
      </c>
      <c r="D374" s="9" t="str">
        <v>Inner</v>
      </c>
      <c r="E374" s="97">
        <v>1</v>
      </c>
      <c r="F374" s="97">
        <v>0</v>
      </c>
    </row>
    <row r="375">
      <c r="A375" s="97" t="str">
        <v>H2 5' Bun</v>
      </c>
      <c r="B375" s="9" t="str">
        <v>H2 5' Bun</v>
      </c>
      <c r="C375" s="9" t="str">
        <v>Nourriture - Surgelé</v>
      </c>
      <c r="D375" s="9" t="str">
        <v>Carton</v>
      </c>
      <c r="E375" s="97">
        <v>72</v>
      </c>
      <c r="F375" s="97">
        <v>14472</v>
      </c>
    </row>
    <row r="376">
      <c r="A376" s="97" t="str">
        <v>H2 5' Bun Local</v>
      </c>
      <c r="B376" s="9" t="str">
        <v>H2 5' Bun Local</v>
      </c>
      <c r="C376" s="9" t="str">
        <v>Nourriture - Surgelé</v>
      </c>
      <c r="D376" s="9" t="str">
        <v>Inner</v>
      </c>
      <c r="E376" s="97">
        <v>1</v>
      </c>
      <c r="F376" s="97">
        <v>0</v>
      </c>
    </row>
    <row r="377">
      <c r="A377" s="97" t="str">
        <v>5' Bun - Modern Bakeries</v>
      </c>
      <c r="B377" s="9" t="str">
        <v>5' Bun - Modern Bakeries</v>
      </c>
      <c r="C377" s="9" t="str">
        <v>Nourriture - Surgelé</v>
      </c>
      <c r="D377" s="9" t="str">
        <v>Carton</v>
      </c>
      <c r="E377" s="97">
        <v>72</v>
      </c>
      <c r="F377" s="97">
        <v>14472</v>
      </c>
    </row>
    <row r="378">
      <c r="A378" s="97" t="str">
        <v>H3 7' Bun</v>
      </c>
      <c r="B378" s="9" t="str">
        <v>H3 7' Bun</v>
      </c>
      <c r="C378" s="9" t="str">
        <v>Nourriture - Surgelé</v>
      </c>
      <c r="D378" s="9" t="str">
        <v>Carton</v>
      </c>
      <c r="E378" s="97">
        <v>96</v>
      </c>
      <c r="F378" s="97">
        <v>17472</v>
      </c>
    </row>
    <row r="379">
      <c r="A379" s="97" t="str">
        <v>7' Bun - Modern Bakeries</v>
      </c>
      <c r="B379" s="9" t="str">
        <v>7' Bun - Modern Bakeries</v>
      </c>
      <c r="C379" s="9" t="str">
        <v>Nourriture - Surgelé</v>
      </c>
      <c r="D379" s="9" t="str">
        <v>Carton</v>
      </c>
      <c r="E379" s="97">
        <v>96</v>
      </c>
      <c r="F379" s="97">
        <v>17472</v>
      </c>
    </row>
    <row r="380">
      <c r="A380" s="97" t="str">
        <v>H3 7' Bun Local</v>
      </c>
      <c r="B380" s="9" t="str">
        <v>H3 7' Bun Local</v>
      </c>
      <c r="C380" s="9" t="str">
        <v>Nourriture - Surgelé</v>
      </c>
      <c r="D380" s="9" t="str">
        <v>Inner</v>
      </c>
      <c r="E380" s="97">
        <v>1</v>
      </c>
      <c r="F380" s="97">
        <v>0</v>
      </c>
    </row>
    <row r="381">
      <c r="A381" s="97" t="str">
        <v>H4 Corn dusted 4,5' Bun</v>
      </c>
      <c r="B381" s="9" t="str">
        <v>H4 Corn dusted 4,5' Bun</v>
      </c>
      <c r="C381" s="9" t="str">
        <v>Nourriture - Surgelé</v>
      </c>
      <c r="D381" s="9" t="str">
        <v>Carton</v>
      </c>
      <c r="E381" s="97">
        <v>72</v>
      </c>
      <c r="F381" s="97">
        <v>15048</v>
      </c>
    </row>
    <row r="382">
      <c r="A382" s="97" t="str">
        <v>4,5' Bun Corn Dusted - Modern Bakeries</v>
      </c>
      <c r="B382" s="9" t="str">
        <v>4,5' Bun Corn Dusted - Modern Bakeries</v>
      </c>
      <c r="C382" s="9" t="str">
        <v>Nourriture - Surgelé</v>
      </c>
      <c r="D382" s="9" t="str">
        <v>Carton</v>
      </c>
      <c r="E382" s="97">
        <v>72</v>
      </c>
      <c r="F382" s="97">
        <v>15048</v>
      </c>
    </row>
    <row r="383">
      <c r="A383" s="97" t="str">
        <v>4' Bun - Delico</v>
      </c>
      <c r="B383" s="9" t="str">
        <v>4' Bun - Delico</v>
      </c>
      <c r="C383" s="9" t="str">
        <v>Nourriture - Surgelé</v>
      </c>
      <c r="D383" s="9" t="str">
        <v>Carton</v>
      </c>
      <c r="E383" s="97">
        <v>120</v>
      </c>
      <c r="F383" s="97">
        <v>16396</v>
      </c>
    </row>
    <row r="384">
      <c r="A384" s="97" t="str">
        <v>5' Bun - Delico</v>
      </c>
      <c r="B384" s="9" t="str">
        <v>5' Bun - Delico</v>
      </c>
      <c r="C384" s="9" t="str">
        <v>Nourriture - Surgelé</v>
      </c>
      <c r="D384" s="9" t="str">
        <v>Carton</v>
      </c>
      <c r="E384" s="97">
        <v>72</v>
      </c>
      <c r="F384" s="97">
        <v>12347</v>
      </c>
    </row>
    <row r="385">
      <c r="A385" s="97" t="str">
        <v>7' Bun - Delico</v>
      </c>
      <c r="B385" s="9" t="str">
        <v>7' Bun - Delico</v>
      </c>
      <c r="C385" s="9" t="str">
        <v>Nourriture - Surgelé</v>
      </c>
      <c r="D385" s="9" t="str">
        <v>Carton</v>
      </c>
      <c r="E385" s="97">
        <v>126</v>
      </c>
      <c r="F385" s="97">
        <v>19806</v>
      </c>
    </row>
    <row r="386">
      <c r="A386" s="97" t="str">
        <v>4,5' Bun - Delico</v>
      </c>
      <c r="B386" s="9" t="str">
        <v>4,5' Bun - Delico</v>
      </c>
      <c r="C386" s="9" t="str">
        <v>Nourriture - Surgelé</v>
      </c>
      <c r="D386" s="9" t="str">
        <v>Carton</v>
      </c>
      <c r="E386" s="97">
        <v>72</v>
      </c>
      <c r="F386" s="97">
        <v>14028</v>
      </c>
    </row>
    <row r="387">
      <c r="A387" s="97" t="str">
        <v>BUN 4’’ NOUGATINE</v>
      </c>
      <c r="B387" s="9" t="str">
        <v xml:space="preserve">BUN 4’’ NOUGATINE </v>
      </c>
      <c r="C387" s="9" t="str">
        <v>Nourriture - Surgelé</v>
      </c>
      <c r="D387" s="9" t="str">
        <v>Unité</v>
      </c>
      <c r="E387" s="97">
        <v>72</v>
      </c>
      <c r="F387" s="97">
        <v>8640</v>
      </c>
    </row>
    <row r="388">
      <c r="A388" s="97" t="str">
        <v>BUN 5’’ NOUGATINE 48</v>
      </c>
      <c r="B388" s="9" t="str">
        <v>BUN 5’’ NOUGATINE 48</v>
      </c>
      <c r="C388" s="9" t="str">
        <v>Nourriture - Surgelé</v>
      </c>
      <c r="D388" s="9" t="str">
        <v>Unité</v>
      </c>
      <c r="E388" s="97">
        <v>48</v>
      </c>
      <c r="F388" s="97">
        <v>19600</v>
      </c>
    </row>
    <row r="389">
      <c r="A389" s="97" t="str">
        <v>HAMBURGER PATTY - Americana</v>
      </c>
      <c r="B389" s="9" t="str">
        <v>HAMBURGER PATTY - Americana</v>
      </c>
      <c r="C389" s="9" t="str">
        <v>Nourriture - Surgelé</v>
      </c>
      <c r="D389" s="9" t="str">
        <v>Carton</v>
      </c>
      <c r="E389" s="97">
        <v>240</v>
      </c>
      <c r="F389" s="97">
        <v>58905</v>
      </c>
    </row>
    <row r="390">
      <c r="A390" s="97" t="str">
        <v>HAMBURGER PATTY - Toledo</v>
      </c>
      <c r="B390" s="9" t="str">
        <v>HAMBURGER PATTY - Toledo</v>
      </c>
      <c r="C390" s="9" t="str">
        <v>Nourriture - Surgelé</v>
      </c>
      <c r="D390" s="9" t="str">
        <v>Carton</v>
      </c>
      <c r="E390" s="97">
        <v>373</v>
      </c>
      <c r="F390" s="97">
        <v>84534</v>
      </c>
    </row>
    <row r="391">
      <c r="A391" s="97" t="str">
        <v>LONG CHICKEN PATTY</v>
      </c>
      <c r="B391" s="9" t="str">
        <v>LONG CHICKEN PATTY</v>
      </c>
      <c r="C391" s="9" t="str">
        <v>Nourriture - Surgelé</v>
      </c>
      <c r="D391" s="9" t="str">
        <v>Carton</v>
      </c>
      <c r="E391" s="97">
        <v>112</v>
      </c>
      <c r="F391" s="97">
        <v>0</v>
      </c>
    </row>
    <row r="392">
      <c r="A392" s="97" t="str">
        <v>LONG CHICKEN PATTY - CAIRO</v>
      </c>
      <c r="B392" s="9" t="str">
        <v>LONG CHICKEN PATTY - CAIRO</v>
      </c>
      <c r="C392" s="9" t="str">
        <v>Nourriture - Surgelé</v>
      </c>
      <c r="D392" s="9" t="str">
        <v>Carton</v>
      </c>
      <c r="E392" s="97">
        <v>120</v>
      </c>
      <c r="F392" s="97">
        <v>56071</v>
      </c>
    </row>
    <row r="393">
      <c r="A393" s="97" t="str">
        <v>MOZZARELLA STICKS BIS</v>
      </c>
      <c r="B393" s="9" t="str">
        <v>MOZZARELLA STICKS BIS</v>
      </c>
      <c r="C393" s="9" t="str">
        <v>Nourriture - Surgelé</v>
      </c>
      <c r="D393" s="9" t="str">
        <v>Carton</v>
      </c>
      <c r="E393" s="97">
        <v>204</v>
      </c>
      <c r="F393" s="97">
        <v>30072.588088733424</v>
      </c>
    </row>
    <row r="394">
      <c r="A394" s="97" t="str">
        <v>MUFFIN CHOCOLAT</v>
      </c>
      <c r="B394" s="9" t="str">
        <v>MUFFIN CHOCOLAT</v>
      </c>
      <c r="C394" s="9" t="str">
        <v>Nourriture - Surgelé</v>
      </c>
      <c r="D394" s="9" t="str">
        <v>Carton</v>
      </c>
      <c r="E394" s="97">
        <v>60</v>
      </c>
      <c r="F394" s="97">
        <v>0</v>
      </c>
    </row>
    <row r="395">
      <c r="A395" s="97" t="str">
        <v>MUFFIN CHOCOLAT - NOUGATINE</v>
      </c>
      <c r="B395" s="9" t="str">
        <v>MUFFIN CHOCOLAT - NOUGATINE</v>
      </c>
      <c r="C395" s="9" t="str">
        <v>Nourriture - Surgelé</v>
      </c>
      <c r="D395" s="9" t="str">
        <v>Carton</v>
      </c>
      <c r="E395" s="97">
        <v>75</v>
      </c>
      <c r="F395" s="97">
        <v>0</v>
      </c>
    </row>
    <row r="396">
      <c r="A396" s="97" t="str">
        <v>MUFFIN VANILLE - NOUGATINE</v>
      </c>
      <c r="B396" s="9" t="str">
        <v>MUFFIN VANILLE - NOUGATINE</v>
      </c>
      <c r="C396" s="9" t="str">
        <v>Nourriture - Surgelé</v>
      </c>
      <c r="D396" s="9" t="str">
        <v>Carton</v>
      </c>
      <c r="E396" s="97">
        <v>75</v>
      </c>
      <c r="F396" s="97">
        <v>49922.49747398836</v>
      </c>
    </row>
    <row r="397">
      <c r="A397" s="97" t="str">
        <v>NUGGETS (ALFEIN)</v>
      </c>
      <c r="B397" s="9" t="str">
        <v>NUGGETS (ALFEIN)</v>
      </c>
      <c r="C397" s="9" t="str">
        <v>Nourriture - Surgelé</v>
      </c>
      <c r="D397" s="9" t="str">
        <v>Carton</v>
      </c>
      <c r="E397" s="97">
        <v>568</v>
      </c>
      <c r="F397" s="97">
        <v>0</v>
      </c>
    </row>
    <row r="398">
      <c r="A398" s="97" t="str">
        <v>ONION RINGS</v>
      </c>
      <c r="B398" s="9" t="str">
        <v>ONION RINGS</v>
      </c>
      <c r="C398" s="9" t="str">
        <v>Nourriture - Surgelé</v>
      </c>
      <c r="D398" s="9" t="str">
        <v>Carton</v>
      </c>
      <c r="E398" s="97">
        <v>792</v>
      </c>
      <c r="F398" s="97">
        <v>17138.64882623057</v>
      </c>
    </row>
    <row r="399">
      <c r="A399" s="97" t="str">
        <v>ONION RINGS - Mc Cain</v>
      </c>
      <c r="B399" s="9" t="str">
        <v>ONION RINGS - Mc Cain</v>
      </c>
      <c r="C399" s="9" t="str">
        <v>Nourriture - Surgelé</v>
      </c>
      <c r="D399" s="9" t="str">
        <v>Carton</v>
      </c>
      <c r="E399" s="97">
        <v>630</v>
      </c>
      <c r="F399" s="97">
        <v>17779</v>
      </c>
    </row>
    <row r="400">
      <c r="A400" s="97" t="str">
        <v>ŒUFS FRITS - ANGULAS AGUINAGA</v>
      </c>
      <c r="B400" s="9" t="str">
        <v>ŒUFS FRITS - ANGULAS AGUINAGA</v>
      </c>
      <c r="C400" s="9" t="str">
        <v>Nourriture - Surgelé</v>
      </c>
      <c r="D400" s="9" t="str">
        <v>Carton</v>
      </c>
      <c r="E400" s="97">
        <v>120</v>
      </c>
      <c r="F400" s="97">
        <v>45024.88848</v>
      </c>
    </row>
    <row r="401">
      <c r="A401" s="97" t="str">
        <v>TENDERCRISP PATTY</v>
      </c>
      <c r="B401" s="9" t="str">
        <v>TENDERCRISP PATTY</v>
      </c>
      <c r="C401" s="9" t="str">
        <v>Nourriture - Surgelé</v>
      </c>
      <c r="D401" s="9" t="str">
        <v>Carton</v>
      </c>
      <c r="E401" s="97">
        <v>95</v>
      </c>
      <c r="F401" s="97">
        <v>86714</v>
      </c>
    </row>
    <row r="402">
      <c r="A402" s="97" t="str">
        <v>WHOPPER PATTY  - Americana</v>
      </c>
      <c r="B402" s="9" t="str">
        <v>WHOPPER PATTY  - Americana</v>
      </c>
      <c r="C402" s="9" t="str">
        <v>Nourriture - Surgelé</v>
      </c>
      <c r="D402" s="9" t="str">
        <v>Carton</v>
      </c>
      <c r="E402" s="97">
        <v>112</v>
      </c>
      <c r="F402" s="97">
        <v>63637</v>
      </c>
    </row>
    <row r="403">
      <c r="A403" s="97" t="str">
        <v>WHOPPER PATTY  - Toledo</v>
      </c>
      <c r="B403" s="9" t="str">
        <v>WHOPPER PATTY  - Toledo</v>
      </c>
      <c r="C403" s="9" t="str">
        <v>Nourriture - Surgelé</v>
      </c>
      <c r="D403" s="9" t="str">
        <v>Carton</v>
      </c>
      <c r="E403" s="97">
        <v>152</v>
      </c>
      <c r="F403" s="97">
        <v>79777</v>
      </c>
    </row>
    <row r="404">
      <c r="A404" s="97" t="str">
        <v>FROMAGE TRANCHE</v>
      </c>
      <c r="B404" s="9" t="str">
        <v>FROMAGE TRANCHE</v>
      </c>
      <c r="C404" s="9" t="str">
        <v>Nourriture - Frais</v>
      </c>
      <c r="D404" s="9" t="str">
        <v>Carton</v>
      </c>
      <c r="E404" s="97">
        <v>1056</v>
      </c>
      <c r="F404" s="97">
        <v>65659</v>
      </c>
    </row>
    <row r="405">
      <c r="A405" s="97" t="str">
        <v>FROMAGE TRANCHE CONWAY</v>
      </c>
      <c r="B405" s="9" t="str">
        <v>FROMAGE TRANCHE CONWAY</v>
      </c>
      <c r="C405" s="9" t="str">
        <v>Nourriture - Frais</v>
      </c>
      <c r="D405" s="9" t="str">
        <v>Carton</v>
      </c>
      <c r="E405" s="97">
        <v>1104</v>
      </c>
      <c r="F405" s="97">
        <v>65426</v>
      </c>
    </row>
    <row r="406">
      <c r="A406" s="97" t="str">
        <v>FROMAGE MEDHDI NEW</v>
      </c>
      <c r="B406" s="9" t="str">
        <v>FROMAGE MEDHDI NEW</v>
      </c>
      <c r="C406" s="9" t="str">
        <v>Nourriture - Frais</v>
      </c>
      <c r="D406" s="9" t="str">
        <v>Carton</v>
      </c>
      <c r="E406" s="97">
        <v>288</v>
      </c>
      <c r="F406" s="97">
        <v>57451.42144884304</v>
      </c>
    </row>
    <row r="407">
      <c r="A407" s="97" t="str">
        <v>KIT KAT MIX</v>
      </c>
      <c r="B407" s="9" t="str">
        <v>KIT KAT MIX</v>
      </c>
      <c r="C407" s="9" t="str">
        <v>Nourriture - Frais</v>
      </c>
      <c r="D407" s="9" t="str">
        <v>Carton</v>
      </c>
      <c r="E407" s="97">
        <v>16</v>
      </c>
      <c r="F407" s="97">
        <v>54226</v>
      </c>
    </row>
    <row r="408">
      <c r="A408" s="97" t="str">
        <v>CONE GLACE - Conway</v>
      </c>
      <c r="B408" s="9" t="str">
        <v>CONE GLACE - Conway</v>
      </c>
      <c r="C408" s="9" t="str">
        <v>Nourriture - Sec</v>
      </c>
      <c r="D408" s="9" t="str">
        <v>Carton</v>
      </c>
      <c r="E408" s="97">
        <v>550</v>
      </c>
      <c r="F408" s="97">
        <v>26754</v>
      </c>
    </row>
    <row r="409">
      <c r="A409" s="97" t="str">
        <v>CONE GLACE - Frosty Boy</v>
      </c>
      <c r="B409" s="9" t="str">
        <v>CONE GLACE - Frosty Boy</v>
      </c>
      <c r="C409" s="9" t="str">
        <v>Nourriture - Sec</v>
      </c>
      <c r="D409" s="9" t="str">
        <v>Carton</v>
      </c>
      <c r="E409" s="97">
        <v>224</v>
      </c>
      <c r="F409" s="97">
        <v>6496</v>
      </c>
    </row>
    <row r="410">
      <c r="A410" s="97" t="str">
        <v>CONE GLACE – MEHDI</v>
      </c>
      <c r="B410" s="9" t="str">
        <v>CONE GLACE – MEHDI</v>
      </c>
      <c r="C410" s="9" t="str">
        <v>Nourriture - Sec</v>
      </c>
      <c r="D410" s="9" t="str">
        <v>Carton</v>
      </c>
      <c r="E410" s="97">
        <v>250</v>
      </c>
      <c r="F410" s="97">
        <v>12203</v>
      </c>
    </row>
    <row r="411">
      <c r="A411" s="97" t="str">
        <v>CONE GLACE 100</v>
      </c>
      <c r="B411" s="9" t="str">
        <v>CONE GLACE 100</v>
      </c>
      <c r="C411" s="9" t="str">
        <v>Nourriture - Sec</v>
      </c>
      <c r="D411" s="9" t="str">
        <v>Carton</v>
      </c>
      <c r="E411" s="97">
        <v>100</v>
      </c>
      <c r="F411" s="97">
        <v>26188.21744912</v>
      </c>
    </row>
    <row r="412">
      <c r="A412" s="97" t="str">
        <v>CORNICHONS</v>
      </c>
      <c r="B412" s="9" t="str">
        <v>CORNICHONS</v>
      </c>
      <c r="C412" s="9" t="str">
        <v>Nourriture - Sec</v>
      </c>
      <c r="D412" s="9" t="str">
        <v>Carton</v>
      </c>
      <c r="E412" s="97">
        <v>6</v>
      </c>
      <c r="F412" s="97">
        <v>17743.76230163202</v>
      </c>
    </row>
    <row r="413">
      <c r="A413" s="97" t="str">
        <v>CORNICHONS MEHDI</v>
      </c>
      <c r="B413" s="9" t="str">
        <v>CORNICHONS MEHDI</v>
      </c>
      <c r="C413" s="9" t="str">
        <v>Nourriture - Sec</v>
      </c>
      <c r="D413" s="9" t="str">
        <v>Pot de 10 Kg</v>
      </c>
      <c r="E413" s="97">
        <v>1</v>
      </c>
      <c r="F413" s="97">
        <v>17743.76230163202</v>
      </c>
    </row>
    <row r="414">
      <c r="A414" s="97" t="str">
        <v>CRISPY ONIONS</v>
      </c>
      <c r="B414" s="9" t="str">
        <v>CRISPY ONIONS</v>
      </c>
      <c r="C414" s="9" t="str">
        <v>Nourriture - Sec</v>
      </c>
      <c r="D414" s="9" t="str">
        <v>Carton</v>
      </c>
      <c r="E414" s="97">
        <v>6</v>
      </c>
      <c r="F414" s="97">
        <v>26318</v>
      </c>
    </row>
    <row r="415">
      <c r="A415" s="97" t="str">
        <v>SAUCE CARAMEL MONIN</v>
      </c>
      <c r="B415" s="9" t="str">
        <v xml:space="preserve">SAUCE CARAMEL MONIN </v>
      </c>
      <c r="C415" s="9" t="str">
        <v>Nourriture - Sec</v>
      </c>
      <c r="D415" s="9" t="str">
        <v>POT DE 1,89 L</v>
      </c>
      <c r="E415" s="97">
        <v>4</v>
      </c>
      <c r="F415" s="97">
        <v>50847</v>
      </c>
    </row>
    <row r="416">
      <c r="A416" s="97" t="str">
        <v>DIP BBQ</v>
      </c>
      <c r="B416" s="9" t="str">
        <v>DIP BBQ</v>
      </c>
      <c r="C416" s="9" t="str">
        <v>Nourriture - Sec</v>
      </c>
      <c r="D416" s="9" t="str">
        <v>Carton</v>
      </c>
      <c r="E416" s="97">
        <v>150</v>
      </c>
      <c r="F416" s="97">
        <v>14756</v>
      </c>
    </row>
    <row r="417">
      <c r="A417" s="97" t="str">
        <v>DIP CHIPOTLE RANCH</v>
      </c>
      <c r="B417" s="9" t="str">
        <v xml:space="preserve">DIP CHIPOTLE RANCH </v>
      </c>
      <c r="C417" s="9" t="str">
        <v>Nourriture - Sec</v>
      </c>
      <c r="D417" s="9" t="str">
        <v>Carton</v>
      </c>
      <c r="E417" s="97">
        <v>150</v>
      </c>
      <c r="F417" s="97">
        <v>16603</v>
      </c>
    </row>
    <row r="418">
      <c r="A418" s="97" t="str">
        <v>DIP CURRY</v>
      </c>
      <c r="B418" s="9" t="str">
        <v>DIP CURRY</v>
      </c>
      <c r="C418" s="9" t="str">
        <v>Nourriture - Sec</v>
      </c>
      <c r="D418" s="9" t="str">
        <v>Carton</v>
      </c>
      <c r="E418" s="97">
        <v>150</v>
      </c>
      <c r="F418" s="97">
        <v>14948</v>
      </c>
    </row>
    <row r="419">
      <c r="A419" s="97" t="str">
        <v>DIP HOT SALSA</v>
      </c>
      <c r="B419" s="9" t="str">
        <v>DIP HOT SALSA</v>
      </c>
      <c r="C419" s="9" t="str">
        <v>Nourriture - Sec</v>
      </c>
      <c r="D419" s="9" t="str">
        <v xml:space="preserve">Carton </v>
      </c>
      <c r="E419" s="97">
        <v>150</v>
      </c>
      <c r="F419" s="97">
        <v>14756</v>
      </c>
    </row>
    <row r="420">
      <c r="A420" s="97" t="str">
        <v>DIP FRITE SAUCE - 25GR</v>
      </c>
      <c r="B420" s="9" t="str">
        <v>DIP FRITE SAUCE - 25GR</v>
      </c>
      <c r="C420" s="9" t="str">
        <v>Nourriture - Sec</v>
      </c>
      <c r="D420" s="9" t="str">
        <v xml:space="preserve">Carton </v>
      </c>
      <c r="E420" s="97">
        <v>100</v>
      </c>
      <c r="F420" s="97">
        <v>0</v>
      </c>
    </row>
    <row r="421">
      <c r="A421" s="97" t="str">
        <v>DOSETTE FRITE SAUCE PORTION - 10GR</v>
      </c>
      <c r="B421" s="9" t="str">
        <v>DOSETTE FRITE SAUCE PORTION - 10GR</v>
      </c>
      <c r="C421" s="9" t="str">
        <v>Nourriture - Sec</v>
      </c>
      <c r="D421" s="9" t="str">
        <v>Carton</v>
      </c>
      <c r="E421" s="97">
        <v>200</v>
      </c>
      <c r="F421" s="97">
        <v>7500</v>
      </c>
    </row>
    <row r="422">
      <c r="A422" s="97" t="str">
        <v>DOSETTE KETCHUP PORTION - 10GR</v>
      </c>
      <c r="B422" s="9" t="str">
        <v>DOSETTE KETCHUP PORTION - 10GR</v>
      </c>
      <c r="C422" s="9" t="str">
        <v>Nourriture - Sec</v>
      </c>
      <c r="D422" s="9" t="str">
        <v>Carton</v>
      </c>
      <c r="E422" s="97">
        <v>1500</v>
      </c>
      <c r="F422" s="97">
        <v>34412</v>
      </c>
    </row>
    <row r="423">
      <c r="A423" s="97" t="str">
        <v>DOSETTE KETCHUP PUIDOR - 9GR</v>
      </c>
      <c r="B423" s="9" t="str">
        <v>DOSETTE KETCHUP PUIDOR - 9GR</v>
      </c>
      <c r="C423" s="9" t="str">
        <v>Nourriture - Sec</v>
      </c>
      <c r="D423" s="9" t="str">
        <v>Carton</v>
      </c>
      <c r="E423" s="97">
        <v>1000</v>
      </c>
      <c r="F423" s="97">
        <v>34411.69529515912</v>
      </c>
    </row>
    <row r="424">
      <c r="A424" s="97" t="str">
        <v>DOSETTE KETCHUP MEHDI - 12ml</v>
      </c>
      <c r="B424" s="9" t="str">
        <v>DOSETTE KETCHUP MEHDI - 12ml</v>
      </c>
      <c r="C424" s="9" t="str">
        <v>Nourriture - Sec</v>
      </c>
      <c r="D424" s="9" t="str">
        <v>Carton</v>
      </c>
      <c r="E424" s="97">
        <v>288</v>
      </c>
      <c r="F424" s="97">
        <v>34411.69529515912</v>
      </c>
    </row>
    <row r="425">
      <c r="A425" s="97" t="str">
        <v>DOSETTE KETCHUP SIPRO - 11ml</v>
      </c>
      <c r="B425" s="9" t="str">
        <v>DOSETTE KETCHUP SIPRO - 11ml</v>
      </c>
      <c r="C425" s="9" t="str">
        <v>Nourriture - Sec</v>
      </c>
      <c r="D425" s="9" t="str">
        <v>Carton</v>
      </c>
      <c r="E425" s="97">
        <v>288</v>
      </c>
      <c r="F425" s="97">
        <v>34411.69529515912</v>
      </c>
    </row>
    <row r="426">
      <c r="A426" s="97" t="str">
        <v>HUILE AYA 25 L</v>
      </c>
      <c r="B426" s="9" t="str">
        <v>HUILE AYA 25 L</v>
      </c>
      <c r="C426" s="9" t="str">
        <v>Nourriture - Sec</v>
      </c>
      <c r="D426" s="9" t="str">
        <v>Bidon de 25 L</v>
      </c>
      <c r="E426" s="97">
        <v>1</v>
      </c>
      <c r="F426" s="97">
        <v>21186.440677966104</v>
      </c>
    </row>
    <row r="427">
      <c r="A427" s="97" t="str">
        <v>JALAPENOS</v>
      </c>
      <c r="B427" s="9" t="str">
        <v>JALAPENOS</v>
      </c>
      <c r="C427" s="9" t="str">
        <v>Nourriture - Sec</v>
      </c>
      <c r="D427" s="9" t="str">
        <v>Carton</v>
      </c>
      <c r="E427" s="97">
        <v>4</v>
      </c>
      <c r="F427" s="97">
        <v>21186.440677966104</v>
      </c>
    </row>
    <row r="428">
      <c r="A428" s="97" t="str">
        <v>JALAPENOS - ZEYTURSAN</v>
      </c>
      <c r="B428" s="9" t="str">
        <v>JALAPENOS - ZEYTURSAN</v>
      </c>
      <c r="C428" s="9" t="str">
        <v>Nourriture - Sec</v>
      </c>
      <c r="D428" s="9" t="str">
        <v>Carton</v>
      </c>
      <c r="E428" s="97">
        <v>6</v>
      </c>
      <c r="F428" s="97">
        <v>24129.012370294542</v>
      </c>
    </row>
    <row r="429">
      <c r="A429" s="97" t="str">
        <v>JALAPENOS - MEHDI</v>
      </c>
      <c r="B429" s="9" t="str">
        <v>JALAPENOS - MEHDI</v>
      </c>
      <c r="C429" s="9" t="str">
        <v>Nourriture - Sec</v>
      </c>
      <c r="D429" s="9" t="str">
        <v>Carton</v>
      </c>
      <c r="E429" s="97">
        <v>6</v>
      </c>
      <c r="F429" s="97">
        <v>36000</v>
      </c>
    </row>
    <row r="430">
      <c r="A430" s="97" t="str">
        <v>JALAPENOS - MEHDI LOCAL</v>
      </c>
      <c r="B430" s="9" t="str">
        <v>JALAPENOS - MEHDI LOCAL</v>
      </c>
      <c r="C430" s="9" t="str">
        <v>Nourriture - Sec</v>
      </c>
      <c r="D430" s="9" t="str">
        <v>Carton</v>
      </c>
      <c r="E430" s="97">
        <v>6</v>
      </c>
      <c r="F430" s="97">
        <v>36000</v>
      </c>
    </row>
    <row r="431">
      <c r="A431" s="97" t="str">
        <v>MAIS DOUX</v>
      </c>
      <c r="B431" s="9" t="str">
        <v>MAIS DOUX</v>
      </c>
      <c r="C431" s="9" t="str">
        <v>Nourriture - Sec</v>
      </c>
      <c r="D431" s="9" t="str">
        <v>Pack de 12 boîtes</v>
      </c>
      <c r="E431" s="97">
        <v>12</v>
      </c>
      <c r="F431" s="97">
        <v>11184</v>
      </c>
    </row>
    <row r="432">
      <c r="A432" s="97" t="str">
        <v>MAIS DOUX 600 g</v>
      </c>
      <c r="B432" s="9" t="str">
        <v>MAIS DOUX 600 g</v>
      </c>
      <c r="C432" s="9" t="str">
        <v>Nourriture - Sec</v>
      </c>
      <c r="D432" s="9" t="str">
        <v>Pack de 12 boîtes</v>
      </c>
      <c r="E432" s="97">
        <v>12</v>
      </c>
      <c r="F432" s="97">
        <v>39242.10526315789</v>
      </c>
    </row>
    <row r="433">
      <c r="A433" s="97" t="str">
        <v>MIX Poudre</v>
      </c>
      <c r="B433" s="9" t="str">
        <v>MIX Poudre</v>
      </c>
      <c r="C433" s="9" t="str">
        <v>Nourriture - Sec</v>
      </c>
      <c r="D433" s="9" t="str">
        <v>Carton</v>
      </c>
      <c r="E433" s="97">
        <v>8</v>
      </c>
      <c r="F433" s="97">
        <v>32350</v>
      </c>
    </row>
    <row r="434">
      <c r="A434" s="97" t="str">
        <v>OIGNONS FRITS KHUNE (PROSUMA)</v>
      </c>
      <c r="B434" s="9" t="str">
        <v>OIGNONS FRITS KHUNE (PROSUMA)</v>
      </c>
      <c r="C434" s="9" t="str">
        <v>Nourriture - Sec</v>
      </c>
      <c r="D434" s="9" t="str">
        <v>Carton</v>
      </c>
      <c r="E434" s="97">
        <v>12</v>
      </c>
      <c r="F434" s="97">
        <v>1400</v>
      </c>
    </row>
    <row r="435">
      <c r="A435" s="97" t="str">
        <v>OIGNONS FRITS KHUNE (SUPERMARCHE)</v>
      </c>
      <c r="B435" s="9" t="str">
        <v>OIGNONS FRITS KHUNE (SUPERMARCHE)</v>
      </c>
      <c r="C435" s="9" t="str">
        <v>Nourriture - Sec</v>
      </c>
      <c r="D435" s="9" t="str">
        <v>inner</v>
      </c>
      <c r="E435" s="97">
        <v>12</v>
      </c>
      <c r="F435" s="97">
        <v>850</v>
      </c>
    </row>
    <row r="436">
      <c r="A436" s="97" t="str">
        <v>OREO MIX</v>
      </c>
      <c r="B436" s="9" t="str">
        <v>OREO MIX</v>
      </c>
      <c r="C436" s="9" t="str">
        <v>Nourriture - Sec</v>
      </c>
      <c r="D436" s="9" t="str">
        <v>Carton</v>
      </c>
      <c r="E436" s="97">
        <v>12</v>
      </c>
      <c r="F436" s="97">
        <v>38922.89746105597</v>
      </c>
    </row>
    <row r="437">
      <c r="A437" s="97" t="str">
        <v>OREO MIX CREME</v>
      </c>
      <c r="B437" s="9" t="str">
        <v>OREO MIX CREME</v>
      </c>
      <c r="C437" s="9" t="str">
        <v>Nourriture - Sec</v>
      </c>
      <c r="D437" s="9" t="str">
        <v>Carton</v>
      </c>
      <c r="E437" s="97">
        <v>12</v>
      </c>
      <c r="F437" s="97">
        <v>38989</v>
      </c>
    </row>
    <row r="438">
      <c r="A438" s="97" t="str">
        <v>TOBLERONE</v>
      </c>
      <c r="B438" s="9" t="str">
        <v>TOBLERONE</v>
      </c>
      <c r="C438" s="9" t="str">
        <v>Nourriture - Sec</v>
      </c>
      <c r="D438" s="9" t="str">
        <v>Carton</v>
      </c>
      <c r="E438" s="97">
        <v>12</v>
      </c>
      <c r="F438" s="97">
        <v>0</v>
      </c>
    </row>
    <row r="439">
      <c r="A439" s="97" t="str">
        <v>SAUCE BBQ WESTERN</v>
      </c>
      <c r="B439" s="9" t="str">
        <v>SAUCE BBQ WESTERN</v>
      </c>
      <c r="C439" s="9" t="str">
        <v>Nourriture - Sec</v>
      </c>
      <c r="D439" s="9" t="str">
        <v>Carton</v>
      </c>
      <c r="E439" s="97">
        <v>8</v>
      </c>
      <c r="F439" s="97">
        <v>19955</v>
      </c>
    </row>
    <row r="440">
      <c r="A440" s="97" t="str">
        <v>SAUCE BBQ SIPRO</v>
      </c>
      <c r="B440" s="9" t="str">
        <v xml:space="preserve">SAUCE BBQ SIPRO </v>
      </c>
      <c r="C440" s="9" t="str">
        <v>Nourriture - Sec</v>
      </c>
      <c r="D440" s="9" t="str">
        <v>Carton</v>
      </c>
      <c r="E440" s="97">
        <v>12</v>
      </c>
      <c r="F440" s="97">
        <v>11880</v>
      </c>
    </row>
    <row r="441">
      <c r="A441" s="97" t="str">
        <v>SAUCE BBQ PUIDOR</v>
      </c>
      <c r="B441" s="9" t="str">
        <v>SAUCE BBQ PUIDOR</v>
      </c>
      <c r="C441" s="9" t="str">
        <v>Nourriture - Sec</v>
      </c>
      <c r="D441" s="9" t="str">
        <v>Carton</v>
      </c>
      <c r="E441" s="97">
        <v>1</v>
      </c>
      <c r="F441" s="97">
        <v>59403.465919999995</v>
      </c>
    </row>
    <row r="442">
      <c r="A442" s="97" t="str">
        <v>SAUCE BIG KING</v>
      </c>
      <c r="B442" s="9" t="str">
        <v>SAUCE BIG KING</v>
      </c>
      <c r="C442" s="9" t="str">
        <v>Nourriture - Sec</v>
      </c>
      <c r="D442" s="9" t="str">
        <v>Carton</v>
      </c>
      <c r="E442" s="97">
        <v>14</v>
      </c>
      <c r="F442" s="97">
        <v>40082</v>
      </c>
    </row>
    <row r="443">
      <c r="A443" s="97" t="str">
        <v>SAUCE CARAMEL</v>
      </c>
      <c r="B443" s="9" t="str">
        <v>SAUCE CARAMEL</v>
      </c>
      <c r="C443" s="9" t="str">
        <v>Nourriture - Sec</v>
      </c>
      <c r="D443" s="9" t="str">
        <v>Carton</v>
      </c>
      <c r="E443" s="97">
        <v>6</v>
      </c>
      <c r="F443" s="97">
        <v>19557.4891464</v>
      </c>
    </row>
    <row r="444">
      <c r="A444" s="97" t="str">
        <v>SAUCE CARAMEL SD</v>
      </c>
      <c r="B444" s="9" t="str">
        <v>SAUCE CARAMEL SD</v>
      </c>
      <c r="C444" s="9" t="str">
        <v>Nourriture - Sec</v>
      </c>
      <c r="D444" s="9" t="str">
        <v>Carton</v>
      </c>
      <c r="E444" s="97">
        <v>6</v>
      </c>
      <c r="F444" s="97">
        <v>0</v>
      </c>
    </row>
    <row r="445">
      <c r="A445" s="97" t="str">
        <v>SAUCE CHILI CHEESE</v>
      </c>
      <c r="B445" s="9" t="str">
        <v>SAUCE CHILI CHEESE</v>
      </c>
      <c r="C445" s="9" t="str">
        <v>Nourriture - Sec</v>
      </c>
      <c r="D445" s="9" t="str">
        <v>Carton</v>
      </c>
      <c r="E445" s="97">
        <v>8</v>
      </c>
      <c r="F445" s="97">
        <v>25316</v>
      </c>
    </row>
    <row r="446">
      <c r="A446" s="97" t="str">
        <v>SAUCE CHOCOLAT CARAMEL MONIN</v>
      </c>
      <c r="B446" s="9" t="str">
        <v>SAUCE CHOCOLAT CARAMEL MONIN</v>
      </c>
      <c r="C446" s="9" t="str">
        <v>Nourriture - Sec</v>
      </c>
      <c r="D446" s="9" t="str">
        <v>Carton</v>
      </c>
      <c r="E446" s="97">
        <v>4</v>
      </c>
      <c r="F446" s="97">
        <v>48136</v>
      </c>
    </row>
    <row r="447">
      <c r="A447" s="97" t="str">
        <v>SAUCE CHOCOLAT NOIR MONIN</v>
      </c>
      <c r="B447" s="9" t="str">
        <v>SAUCE CHOCOLAT NOIR MONIN</v>
      </c>
      <c r="C447" s="9" t="str">
        <v>Nourriture - Sec</v>
      </c>
      <c r="D447" s="9" t="str">
        <v>Carton</v>
      </c>
      <c r="E447" s="97">
        <v>4</v>
      </c>
      <c r="F447" s="97">
        <v>41017</v>
      </c>
    </row>
    <row r="448">
      <c r="A448" s="97" t="str">
        <v>SAUCE CHOCOLAT</v>
      </c>
      <c r="B448" s="9" t="str">
        <v>SAUCE CHOCOLAT</v>
      </c>
      <c r="C448" s="9" t="str">
        <v>Nourriture - Sec</v>
      </c>
      <c r="D448" s="9" t="str">
        <v>Carton</v>
      </c>
      <c r="E448" s="97">
        <v>6</v>
      </c>
      <c r="F448" s="97">
        <v>41016.949</v>
      </c>
    </row>
    <row r="449">
      <c r="A449" s="97" t="str">
        <v>SAUCE FRAISE</v>
      </c>
      <c r="B449" s="9" t="str">
        <v>SAUCE FRAISE</v>
      </c>
      <c r="C449" s="9" t="str">
        <v>Nourriture - Sec</v>
      </c>
      <c r="D449" s="9" t="str">
        <v>Carton</v>
      </c>
      <c r="E449" s="97">
        <v>6</v>
      </c>
      <c r="F449" s="97">
        <v>0</v>
      </c>
    </row>
    <row r="450">
      <c r="A450" s="97" t="str">
        <v>SAUCE KETCHUP</v>
      </c>
      <c r="B450" s="9" t="str">
        <v>SAUCE KETCHUP</v>
      </c>
      <c r="C450" s="9" t="str">
        <v>Nourriture - Sec</v>
      </c>
      <c r="D450" s="9" t="str">
        <v>Carton</v>
      </c>
      <c r="E450" s="97">
        <v>1</v>
      </c>
      <c r="F450" s="97">
        <v>22192</v>
      </c>
    </row>
    <row r="451">
      <c r="A451" s="97" t="str">
        <v>SAUCE KETCHUP DOLLYS</v>
      </c>
      <c r="B451" s="9" t="str">
        <v>SAUCE KETCHUP DOLLYS</v>
      </c>
      <c r="C451" s="9" t="str">
        <v>Nourriture - Sec</v>
      </c>
      <c r="D451" s="9" t="str">
        <v>Carton</v>
      </c>
      <c r="E451" s="97">
        <v>4</v>
      </c>
      <c r="F451" s="97">
        <v>21864</v>
      </c>
    </row>
    <row r="452">
      <c r="A452" s="97" t="str">
        <v>KETCHUP - Local</v>
      </c>
      <c r="B452" s="9" t="str">
        <v>KETCHUP - Local</v>
      </c>
      <c r="C452" s="9" t="str">
        <v>Nourriture - Sec</v>
      </c>
      <c r="D452" s="9" t="str">
        <v>Carton</v>
      </c>
      <c r="E452" s="97">
        <v>4</v>
      </c>
      <c r="F452" s="97">
        <v>22192</v>
      </c>
    </row>
    <row r="453">
      <c r="A453" s="97" t="str">
        <v>SAUCE KETCHUP SIPRO 1Kg</v>
      </c>
      <c r="B453" s="9" t="str">
        <v>SAUCE KETCHUP SIPRO 1Kg</v>
      </c>
      <c r="C453" s="9" t="str">
        <v>Nourriture - Sec</v>
      </c>
      <c r="D453" s="9" t="str">
        <v>Carton</v>
      </c>
      <c r="E453" s="97">
        <v>6</v>
      </c>
      <c r="F453" s="97">
        <v>7119</v>
      </c>
    </row>
    <row r="454">
      <c r="A454" s="97" t="str">
        <v>SAUCE KETCHUP PUIDOR - MEHDI</v>
      </c>
      <c r="B454" s="9" t="str">
        <v>SAUCE KETCHUP PUIDOR - MEHDI</v>
      </c>
      <c r="C454" s="9" t="str">
        <v>Nourriture - Sec</v>
      </c>
      <c r="D454" s="9" t="str">
        <v>Carton</v>
      </c>
      <c r="E454" s="97">
        <v>1</v>
      </c>
      <c r="F454" s="97">
        <v>22192</v>
      </c>
    </row>
    <row r="455">
      <c r="A455" s="97" t="str">
        <v>TOMATE KETCHUP - MEHDI</v>
      </c>
      <c r="B455" s="9" t="str">
        <v>TOMATE KETCHUP - MEHDI</v>
      </c>
      <c r="C455" s="9" t="str">
        <v>Nourriture - Sec</v>
      </c>
      <c r="D455" s="9" t="str">
        <v>Carton</v>
      </c>
      <c r="E455" s="97">
        <v>6</v>
      </c>
      <c r="F455" s="97">
        <v>22192</v>
      </c>
    </row>
    <row r="456">
      <c r="A456" s="97" t="str">
        <v>SAUCE MAYONNAISE</v>
      </c>
      <c r="B456" s="9" t="str">
        <v>SAUCE MAYONNAISE</v>
      </c>
      <c r="C456" s="9" t="str">
        <v>Nourriture - Sec</v>
      </c>
      <c r="D456" s="9" t="str">
        <v>Carton</v>
      </c>
      <c r="E456" s="97">
        <v>72</v>
      </c>
      <c r="F456" s="97">
        <v>37288</v>
      </c>
    </row>
    <row r="457">
      <c r="A457" s="97" t="str">
        <v>MAYONNAISE - Local</v>
      </c>
      <c r="B457" s="9" t="str">
        <v>MAYONNAISE - Local</v>
      </c>
      <c r="C457" s="9" t="str">
        <v>Nourriture - Sec</v>
      </c>
      <c r="D457" s="9" t="str">
        <v>Carton</v>
      </c>
      <c r="E457" s="97">
        <v>4</v>
      </c>
      <c r="F457" s="97">
        <v>37288</v>
      </c>
    </row>
    <row r="458">
      <c r="A458" s="97" t="str">
        <v>SAUCE MAYO MEHDI</v>
      </c>
      <c r="B458" s="9" t="str">
        <v>SAUCE MAYO MEHDI</v>
      </c>
      <c r="C458" s="9" t="str">
        <v>Nourriture - Sec</v>
      </c>
      <c r="D458" s="9" t="str">
        <v>Carton</v>
      </c>
      <c r="E458" s="97">
        <v>4</v>
      </c>
      <c r="F458" s="97">
        <v>37288</v>
      </c>
    </row>
    <row r="459">
      <c r="A459" s="97" t="str">
        <v>SAUCE MAYO PUIDOR</v>
      </c>
      <c r="B459" s="9" t="str">
        <v>SAUCE MAYO PUIDOR</v>
      </c>
      <c r="C459" s="9" t="str">
        <v>Nourriture - Sec</v>
      </c>
      <c r="D459" s="9" t="str">
        <v>Carton</v>
      </c>
      <c r="E459" s="97">
        <v>4</v>
      </c>
      <c r="F459" s="97">
        <v>37288</v>
      </c>
    </row>
    <row r="460">
      <c r="A460" s="97" t="str">
        <v>MAYONNAISE PIMENTEE</v>
      </c>
      <c r="B460" s="9" t="str">
        <v>MAYONNAISE PIMENTEE</v>
      </c>
      <c r="C460" s="9" t="str">
        <v>Nourriture - Sec</v>
      </c>
      <c r="D460" s="9" t="str">
        <v>Carton</v>
      </c>
      <c r="E460" s="97">
        <v>12</v>
      </c>
      <c r="F460" s="97">
        <v>9153</v>
      </c>
    </row>
    <row r="461">
      <c r="A461" s="97" t="str">
        <v>MOUTARDE JAUNE BISKISHOP</v>
      </c>
      <c r="B461" s="9" t="str">
        <v xml:space="preserve">MOUTARDE JAUNE BISKISHOP </v>
      </c>
      <c r="C461" s="9" t="str">
        <v>Nourriture - Sec</v>
      </c>
      <c r="D461" s="9" t="str">
        <v>Bidon de 3,78 L</v>
      </c>
      <c r="E461" s="97">
        <v>4</v>
      </c>
      <c r="F461" s="97">
        <v>6166</v>
      </c>
    </row>
    <row r="462">
      <c r="A462" s="97" t="str">
        <v>VINAIGRETTE NATURE (500 ml)</v>
      </c>
      <c r="B462" s="9" t="str">
        <v>VINAIGRETTE NATURE (500 ml)</v>
      </c>
      <c r="C462" s="9" t="str">
        <v>Nourriture - Sec</v>
      </c>
      <c r="D462" s="9" t="str">
        <v>Carton (12*500ml)</v>
      </c>
      <c r="E462" s="97">
        <v>12</v>
      </c>
      <c r="F462" s="97">
        <v>0</v>
      </c>
    </row>
    <row r="463">
      <c r="A463" s="97" t="str">
        <v>SAUCE MOUTARDE</v>
      </c>
      <c r="B463" s="9" t="str">
        <v>SAUCE MOUTARDE</v>
      </c>
      <c r="C463" s="9" t="str">
        <v>Nourriture - Sec</v>
      </c>
      <c r="D463" s="9" t="str">
        <v>Carton</v>
      </c>
      <c r="E463" s="97">
        <v>1</v>
      </c>
      <c r="F463" s="97">
        <v>20459</v>
      </c>
    </row>
    <row r="464">
      <c r="A464" s="97" t="str">
        <v>SAUCE MOUTARDE - Local</v>
      </c>
      <c r="B464" s="9" t="str">
        <v>SAUCE MOUTARDE - Local</v>
      </c>
      <c r="C464" s="9" t="str">
        <v>Nourriture - Sec</v>
      </c>
      <c r="D464" s="9" t="str">
        <v>Carton</v>
      </c>
      <c r="E464" s="97">
        <v>12</v>
      </c>
      <c r="F464" s="97">
        <v>20459</v>
      </c>
    </row>
    <row r="465">
      <c r="A465" s="97" t="str">
        <v>SAUCE SALADE CESAR</v>
      </c>
      <c r="B465" s="9" t="str">
        <v>SAUCE SALADE CESAR</v>
      </c>
      <c r="C465" s="9" t="str">
        <v>Nourriture - Sec</v>
      </c>
      <c r="D465" s="9" t="str">
        <v>Carton</v>
      </c>
      <c r="E465" s="97">
        <v>30</v>
      </c>
      <c r="F465" s="97">
        <v>12353.189151579652</v>
      </c>
    </row>
    <row r="466">
      <c r="A466" s="97" t="str">
        <v>SAUCE SALADE CESAR 100</v>
      </c>
      <c r="B466" s="9" t="str">
        <v>SAUCE SALADE CESAR 100</v>
      </c>
      <c r="C466" s="9" t="str">
        <v>Nourriture - Sec</v>
      </c>
      <c r="D466" s="9" t="str">
        <v>Carton</v>
      </c>
      <c r="E466" s="97">
        <v>100</v>
      </c>
      <c r="F466" s="97">
        <v>18087.52925293472</v>
      </c>
    </row>
    <row r="467">
      <c r="A467" s="97" t="str">
        <v>SEL - Importé</v>
      </c>
      <c r="B467" s="9" t="str">
        <v>SEL - Importé</v>
      </c>
      <c r="C467" s="9" t="str">
        <v>Nourriture - Sec</v>
      </c>
      <c r="D467" s="9" t="str">
        <v>Sachet 1 Kg</v>
      </c>
      <c r="E467" s="97">
        <v>10</v>
      </c>
      <c r="F467" s="97">
        <v>0</v>
      </c>
    </row>
    <row r="468">
      <c r="A468" s="97" t="str">
        <v>SEL - Local</v>
      </c>
      <c r="B468" s="9" t="str">
        <v>SEL - Local</v>
      </c>
      <c r="C468" s="9" t="str">
        <v>Nourriture - Sec</v>
      </c>
      <c r="D468" s="9" t="str">
        <v>Sachet 0,9 Kg</v>
      </c>
      <c r="E468" s="97">
        <v>20</v>
      </c>
      <c r="F468" s="97">
        <v>15000</v>
      </c>
    </row>
    <row r="469">
      <c r="A469" s="97" t="str">
        <v>SEL FIN 500g</v>
      </c>
      <c r="B469" s="9" t="str">
        <v>SEL FIN 500g</v>
      </c>
      <c r="C469" s="9" t="str">
        <v>Nourriture - Sec</v>
      </c>
      <c r="D469" s="9" t="str">
        <v>Sachet 0,5 Kg</v>
      </c>
      <c r="E469" s="97">
        <v>20</v>
      </c>
      <c r="F469" s="97">
        <v>8333.333333333334</v>
      </c>
    </row>
    <row r="470">
      <c r="A470" s="97" t="str">
        <v>SIROP CHOCOLAT SGG</v>
      </c>
      <c r="B470" s="9" t="str">
        <v>SIROP CHOCOLAT SGG</v>
      </c>
      <c r="C470" s="9" t="str">
        <v>Nourriture - Sec</v>
      </c>
      <c r="D470" s="9" t="str">
        <v>12*0,624 kg / carton</v>
      </c>
      <c r="E470" s="97">
        <v>12</v>
      </c>
      <c r="F470" s="97">
        <v>30000</v>
      </c>
    </row>
    <row r="471">
      <c r="A471" s="97" t="str">
        <v>CONCOMBRE</v>
      </c>
      <c r="B471" s="9" t="str">
        <v>CONCOMBRE</v>
      </c>
      <c r="C471" s="9" t="str">
        <v>Nourriture - Frais</v>
      </c>
      <c r="D471" s="9" t="str">
        <v>Gramme</v>
      </c>
      <c r="E471" s="97">
        <v>1</v>
      </c>
      <c r="F471" s="97">
        <v>13</v>
      </c>
    </row>
    <row r="472">
      <c r="A472" s="97" t="str">
        <v>OIGNONS NON EPLUCHES</v>
      </c>
      <c r="B472" s="9" t="str">
        <v>OIGNONS NON EPLUCHES</v>
      </c>
      <c r="C472" s="9" t="str">
        <v>Nourriture - Frais</v>
      </c>
      <c r="D472" s="9" t="str">
        <v>Kg</v>
      </c>
      <c r="E472" s="97">
        <v>1</v>
      </c>
      <c r="F472" s="97">
        <v>4000</v>
      </c>
    </row>
    <row r="473">
      <c r="A473" s="97" t="str">
        <v>SALADE ICEBERG - Boule (YG)</v>
      </c>
      <c r="B473" s="9" t="str">
        <v>SALADE ICEBERG - Boule (YG)</v>
      </c>
      <c r="C473" s="9" t="str">
        <v>Nourriture - Frais</v>
      </c>
      <c r="D473" s="9" t="str">
        <v>Kg</v>
      </c>
      <c r="E473" s="97">
        <v>1</v>
      </c>
      <c r="F473" s="97">
        <v>30000</v>
      </c>
    </row>
    <row r="474">
      <c r="A474" s="97" t="str">
        <v>SALADE ICEBERG - Boule (SDB)</v>
      </c>
      <c r="B474" s="9" t="str">
        <v>SALADE ICEBERG - Boule (SDB)</v>
      </c>
      <c r="C474" s="9" t="str">
        <v>Nourriture - Frais</v>
      </c>
      <c r="D474" s="9" t="str">
        <v>Kg</v>
      </c>
      <c r="E474" s="97">
        <v>1</v>
      </c>
      <c r="F474" s="97">
        <v>43500</v>
      </c>
    </row>
    <row r="475">
      <c r="A475" s="97" t="str">
        <v>SALADE ICEBERG - Boule (SDB-06)</v>
      </c>
      <c r="B475" s="9" t="str">
        <v>SALADE ICEBERG - Boule (SDB-06)</v>
      </c>
      <c r="C475" s="9" t="str">
        <v>Nourriture - Frais</v>
      </c>
      <c r="D475" s="9" t="str">
        <v>Kg</v>
      </c>
      <c r="E475" s="97">
        <v>1</v>
      </c>
      <c r="F475" s="97">
        <v>26100</v>
      </c>
    </row>
    <row r="476">
      <c r="A476" s="97" t="str">
        <v>SALADE ICEBERG - Boule (BS)</v>
      </c>
      <c r="B476" s="9" t="str">
        <v>SALADE ICEBERG - Boule (BS)</v>
      </c>
      <c r="C476" s="9" t="str">
        <v>Nourriture - Frais</v>
      </c>
      <c r="D476" s="9" t="str">
        <v>Kg</v>
      </c>
      <c r="E476" s="97">
        <v>1</v>
      </c>
      <c r="F476" s="97">
        <v>48159.9478268971</v>
      </c>
    </row>
    <row r="477">
      <c r="A477" s="97" t="str">
        <v>SALADE ICEBERG BM</v>
      </c>
      <c r="B477" s="9" t="str">
        <v>SALADE ICEBERG BM</v>
      </c>
      <c r="C477" s="9" t="str">
        <v>Nourriture - Frais</v>
      </c>
      <c r="D477" s="9" t="str">
        <v>Kg</v>
      </c>
      <c r="E477" s="97">
        <v>1</v>
      </c>
      <c r="F477" s="97">
        <v>23000</v>
      </c>
    </row>
    <row r="478">
      <c r="A478" s="97" t="str">
        <v>SALADE ICEBERG - Boule ( HOREB)</v>
      </c>
      <c r="B478" s="9" t="str">
        <v>SALADE ICEBERG - Boule ( HOREB)</v>
      </c>
      <c r="C478" s="9" t="str">
        <v>Nourriture - Frais</v>
      </c>
      <c r="D478" s="9" t="str">
        <v>Kg</v>
      </c>
      <c r="E478" s="97">
        <v>1</v>
      </c>
      <c r="F478" s="97">
        <v>55000</v>
      </c>
    </row>
    <row r="479">
      <c r="A479" s="97" t="str">
        <v>TOMATES PFI</v>
      </c>
      <c r="B479" s="9" t="str">
        <v>TOMATES PFI</v>
      </c>
      <c r="C479" s="9" t="str">
        <v>Nourriture - Frais</v>
      </c>
      <c r="D479" s="9" t="str">
        <v>Kg</v>
      </c>
      <c r="E479" s="97">
        <v>1</v>
      </c>
      <c r="F479" s="97">
        <v>0</v>
      </c>
    </row>
    <row r="480">
      <c r="A480" s="97" t="str">
        <v>TOMATES BENEVA</v>
      </c>
      <c r="B480" s="9" t="str">
        <v>TOMATES BENEVA</v>
      </c>
      <c r="C480" s="9" t="str">
        <v>Nourriture - Frais</v>
      </c>
      <c r="D480" s="9" t="str">
        <v>Kg</v>
      </c>
      <c r="E480" s="97">
        <v>1</v>
      </c>
      <c r="F480" s="97">
        <v>0</v>
      </c>
    </row>
    <row r="481">
      <c r="A481" s="97" t="str">
        <v>BARBECUE SACHET 10 ML SIPRO</v>
      </c>
      <c r="B481" s="9" t="str">
        <v>BARBECUE SACHET 10 ML SIPRO</v>
      </c>
      <c r="C481" s="9" t="str">
        <v>Nourriture - Frais</v>
      </c>
      <c r="D481" s="9" t="str">
        <v>250 sachet /Carton</v>
      </c>
      <c r="E481" s="97">
        <v>250</v>
      </c>
      <c r="F481" s="97">
        <v>4026</v>
      </c>
    </row>
    <row r="482">
      <c r="A482" s="97" t="str">
        <v>KETCHUP SACHET 10 ML SIPRO</v>
      </c>
      <c r="B482" s="9" t="str">
        <v>KETCHUP SACHET 10 ML SIPRO</v>
      </c>
      <c r="C482" s="9" t="str">
        <v>Nourriture - Frais</v>
      </c>
      <c r="D482" s="9" t="str">
        <v>250 sachet /Carton</v>
      </c>
      <c r="E482" s="97">
        <v>250</v>
      </c>
      <c r="F482" s="97">
        <v>4026</v>
      </c>
    </row>
    <row r="483">
      <c r="A483" s="97" t="str">
        <v>MAYO CHILI SACHET 10 ML SIRPO</v>
      </c>
      <c r="B483" s="9" t="str">
        <v>MAYO CHILI SACHET 10 ML SIRPO</v>
      </c>
      <c r="C483" s="9" t="str">
        <v>Nourriture - Frais</v>
      </c>
      <c r="D483" s="9" t="str">
        <v>250 sachet /Carton</v>
      </c>
      <c r="E483" s="97">
        <v>250</v>
      </c>
      <c r="F483" s="97">
        <v>5250</v>
      </c>
    </row>
    <row r="484">
      <c r="A484" s="97" t="str">
        <v>DOSETTE FRITE SAUCE AMERIGO - 10GR</v>
      </c>
      <c r="B484" s="9" t="str">
        <v>DOSETTE FRITE SAUCE AMERIGO - 10GR</v>
      </c>
      <c r="C484" s="9" t="str">
        <v>Nourriture - Frais</v>
      </c>
      <c r="D484" s="9" t="str">
        <v>Carton</v>
      </c>
      <c r="E484" s="97">
        <v>288</v>
      </c>
      <c r="F484" s="97">
        <v>7500</v>
      </c>
    </row>
    <row r="485">
      <c r="A485" s="97" t="str">
        <v>DOSETTE AMERIGO – 10 GR</v>
      </c>
      <c r="B485" s="9" t="str">
        <v>DOSETTE AMERIGO – 10 GR</v>
      </c>
      <c r="C485" s="9" t="str">
        <v>Nourriture - Frais</v>
      </c>
      <c r="D485" s="9" t="str">
        <v>Carton</v>
      </c>
      <c r="E485" s="97">
        <v>250</v>
      </c>
      <c r="F485" s="97">
        <v>6250</v>
      </c>
    </row>
    <row r="486">
      <c r="A486" s="97" t="str">
        <v>SAUCE MAYONNAISE AMERIGO</v>
      </c>
      <c r="B486" s="9" t="str">
        <v>SAUCE MAYONNAISE AMERIGO</v>
      </c>
      <c r="C486" s="9" t="str">
        <v>Nourriture - Frais</v>
      </c>
      <c r="D486" s="9" t="str">
        <v>Carton de 4 * 3.8 kg</v>
      </c>
      <c r="E486" s="97">
        <v>4</v>
      </c>
      <c r="F486" s="97">
        <v>37288</v>
      </c>
    </row>
    <row r="487">
      <c r="A487" s="97" t="str">
        <v>SUCRE BUCHETTE</v>
      </c>
      <c r="B487" s="9" t="str">
        <v>SUCRE BUCHETTE</v>
      </c>
      <c r="C487" s="9" t="str">
        <v>Nourriture - Sec</v>
      </c>
      <c r="D487" s="9" t="str">
        <v>Carton de 250 bûchettes</v>
      </c>
      <c r="E487" s="97">
        <v>1</v>
      </c>
      <c r="F487" s="97">
        <v>0</v>
      </c>
    </row>
    <row r="488">
      <c r="A488" s="97" t="str">
        <v>AUTOCOLLANT LIVRAISON IMPRISUD</v>
      </c>
      <c r="B488" s="9" t="str">
        <v xml:space="preserve">AUTOCOLLANT LIVRAISON IMPRISUD </v>
      </c>
      <c r="C488" s="9" t="str">
        <v>Packaging</v>
      </c>
      <c r="D488" s="9" t="str">
        <v>8400 stickers par inner</v>
      </c>
      <c r="E488" s="97">
        <v>1</v>
      </c>
      <c r="F488" s="97">
        <v>33432</v>
      </c>
    </row>
    <row r="489">
      <c r="A489" s="97" t="str">
        <v>AUTOCOLLANT LIVRAISON IMPRISUD BIS</v>
      </c>
      <c r="B489" s="9" t="str">
        <v>AUTOCOLLANT LIVRAISON IMPRISUD BIS</v>
      </c>
      <c r="C489" s="9" t="str">
        <v>Packaging</v>
      </c>
      <c r="D489" s="9" t="str">
        <v>10500 stickers par inner</v>
      </c>
      <c r="E489" s="97">
        <v>1</v>
      </c>
      <c r="F489" s="97">
        <v>33432</v>
      </c>
    </row>
    <row r="490">
      <c r="A490" s="97" t="str">
        <v>BOITE A GATEAU</v>
      </c>
      <c r="B490" s="9" t="str">
        <v>BOITE A GATEAU</v>
      </c>
      <c r="C490" s="9" t="str">
        <v>Packaging</v>
      </c>
      <c r="D490" s="9" t="str">
        <v>Inner de 50</v>
      </c>
      <c r="E490" s="97">
        <v>1</v>
      </c>
      <c r="F490" s="97">
        <v>0</v>
      </c>
    </row>
    <row r="491">
      <c r="A491" s="97" t="str">
        <v>BOITE ENFANT</v>
      </c>
      <c r="B491" s="9" t="str">
        <v>BOITE ENFANT</v>
      </c>
      <c r="C491" s="9" t="str">
        <v>Packaging</v>
      </c>
      <c r="D491" s="9" t="str">
        <v>Carton</v>
      </c>
      <c r="E491" s="97">
        <v>180</v>
      </c>
      <c r="F491" s="97">
        <v>0</v>
      </c>
    </row>
    <row r="492">
      <c r="A492" s="97" t="str">
        <v>BOITE ENFANT 160</v>
      </c>
      <c r="B492" s="9" t="str">
        <v>BOITE ENFANT 160</v>
      </c>
      <c r="C492" s="9" t="str">
        <v>Packaging</v>
      </c>
      <c r="D492" s="9" t="str">
        <v>Carton</v>
      </c>
      <c r="E492" s="97">
        <v>160</v>
      </c>
      <c r="F492" s="97">
        <v>0</v>
      </c>
    </row>
    <row r="493">
      <c r="A493" s="97" t="str">
        <v>BOL A SALADE</v>
      </c>
      <c r="B493" s="9" t="str">
        <v>BOL A SALADE</v>
      </c>
      <c r="C493" s="9" t="str">
        <v>Packaging</v>
      </c>
      <c r="D493" s="9" t="str">
        <v>Carton</v>
      </c>
      <c r="E493" s="97">
        <v>360</v>
      </c>
      <c r="F493" s="97">
        <v>0</v>
      </c>
    </row>
    <row r="494">
      <c r="A494" s="97" t="str">
        <v>BOL A SALADE NEW</v>
      </c>
      <c r="B494" s="9" t="str">
        <v>BOL A SALADE NEW</v>
      </c>
      <c r="C494" s="9" t="str">
        <v>Packaging</v>
      </c>
      <c r="D494" s="9" t="str">
        <v>Carton</v>
      </c>
      <c r="E494" s="97">
        <v>200</v>
      </c>
      <c r="F494" s="97">
        <v>26971</v>
      </c>
    </row>
    <row r="495">
      <c r="A495" s="97" t="str">
        <v>BOL A SALADE NEW 200</v>
      </c>
      <c r="B495" s="9" t="str">
        <v>BOL A SALADE NEW 200</v>
      </c>
      <c r="C495" s="9" t="str">
        <v>Packaging</v>
      </c>
      <c r="D495" s="9" t="str">
        <v>Carton</v>
      </c>
      <c r="E495" s="97">
        <v>200</v>
      </c>
      <c r="F495" s="97">
        <v>26971</v>
      </c>
    </row>
    <row r="496">
      <c r="A496" s="97" t="str">
        <v>BOL PLASTIQUE 50 ml</v>
      </c>
      <c r="B496" s="9" t="str">
        <v>BOL PLASTIQUE 50 ml</v>
      </c>
      <c r="C496" s="9" t="str">
        <v>Packaging</v>
      </c>
      <c r="D496" s="9" t="str">
        <v>Inner de 50</v>
      </c>
      <c r="E496" s="97">
        <v>1</v>
      </c>
      <c r="F496" s="97">
        <v>0</v>
      </c>
    </row>
    <row r="497">
      <c r="A497" s="97" t="str">
        <v>COFFRET A FRITE</v>
      </c>
      <c r="B497" s="9" t="str">
        <v xml:space="preserve">COFFRET A FRITE </v>
      </c>
      <c r="C497" s="9" t="str">
        <v>Packaging</v>
      </c>
      <c r="D497" s="9" t="str">
        <v>Unité</v>
      </c>
      <c r="E497" s="97">
        <v>1000</v>
      </c>
      <c r="F497" s="97">
        <v>50000</v>
      </c>
    </row>
    <row r="498">
      <c r="A498" s="97" t="str">
        <v>COURONNE</v>
      </c>
      <c r="B498" s="9" t="str">
        <v>COURONNE</v>
      </c>
      <c r="C498" s="9" t="str">
        <v>Packaging</v>
      </c>
      <c r="D498" s="9" t="str">
        <v>Carton</v>
      </c>
      <c r="E498" s="97">
        <v>400</v>
      </c>
      <c r="F498" s="97">
        <v>16218</v>
      </c>
    </row>
    <row r="499">
      <c r="A499" s="97" t="str">
        <v>COURONNE 400</v>
      </c>
      <c r="B499" s="9" t="str">
        <v>COURONNE 400</v>
      </c>
      <c r="C499" s="9" t="str">
        <v>Packaging</v>
      </c>
      <c r="D499" s="9" t="str">
        <v>Carton</v>
      </c>
      <c r="E499" s="97">
        <v>400</v>
      </c>
      <c r="F499" s="97">
        <v>16218</v>
      </c>
    </row>
    <row r="500">
      <c r="A500" s="97" t="str">
        <v>COUVERCLE BOL A SALADE</v>
      </c>
      <c r="B500" s="9" t="str">
        <v>COUVERCLE BOL A SALADE</v>
      </c>
      <c r="C500" s="9" t="str">
        <v>Packaging</v>
      </c>
      <c r="D500" s="9" t="str">
        <v>Carton</v>
      </c>
      <c r="E500" s="97">
        <v>360</v>
      </c>
      <c r="F500" s="97">
        <v>0</v>
      </c>
    </row>
    <row r="501">
      <c r="A501" s="97" t="str">
        <v>COUVERCLE GOBELET 25 CL</v>
      </c>
      <c r="B501" s="9" t="str">
        <v>COUVERCLE GOBELET 25 CL</v>
      </c>
      <c r="C501" s="9" t="str">
        <v>Packaging</v>
      </c>
      <c r="D501" s="9" t="str">
        <v>Carton</v>
      </c>
      <c r="E501" s="97">
        <v>2000</v>
      </c>
      <c r="F501" s="97">
        <v>22985</v>
      </c>
    </row>
    <row r="502">
      <c r="A502" s="97" t="str">
        <v>COUVERCLE GOBELET 40/50CL</v>
      </c>
      <c r="B502" s="9" t="str">
        <v>COUVERCLE GOBELET 40/50CL</v>
      </c>
      <c r="C502" s="9" t="str">
        <v>Packaging</v>
      </c>
      <c r="D502" s="9" t="str">
        <v>Carton</v>
      </c>
      <c r="E502" s="97">
        <v>3750</v>
      </c>
      <c r="F502" s="97">
        <v>48092</v>
      </c>
    </row>
    <row r="503">
      <c r="A503" s="97" t="str">
        <v>COUVERCLE GOBELET 40/50CL - Conway</v>
      </c>
      <c r="B503" s="9" t="str">
        <v>COUVERCLE GOBELET 40/50CL - Conway</v>
      </c>
      <c r="C503" s="9" t="str">
        <v>Packaging</v>
      </c>
      <c r="D503" s="9" t="str">
        <v>Carton</v>
      </c>
      <c r="E503" s="97">
        <v>3750</v>
      </c>
      <c r="F503" s="97">
        <v>48092</v>
      </c>
    </row>
    <row r="504">
      <c r="A504" s="97" t="str">
        <v>COUVERCLE TASSE CAFE 20 CL</v>
      </c>
      <c r="B504" s="9" t="str">
        <v>COUVERCLE TASSE CAFE 20 CL</v>
      </c>
      <c r="C504" s="9" t="str">
        <v>Packaging</v>
      </c>
      <c r="D504" s="9" t="str">
        <v>Carton</v>
      </c>
      <c r="E504" s="97">
        <v>1000</v>
      </c>
      <c r="F504" s="97">
        <v>16399</v>
      </c>
    </row>
    <row r="505">
      <c r="A505" s="97" t="str">
        <v>COUVERCLE TASSE CAFE 30/40 CL</v>
      </c>
      <c r="B505" s="9" t="str">
        <v>COUVERCLE TASSE CAFE 30/40 CL</v>
      </c>
      <c r="C505" s="9" t="str">
        <v>Packaging</v>
      </c>
      <c r="D505" s="9" t="str">
        <v>Carton</v>
      </c>
      <c r="E505" s="97">
        <v>1000</v>
      </c>
      <c r="F505" s="97">
        <v>18367</v>
      </c>
    </row>
    <row r="506">
      <c r="A506" s="97" t="str">
        <v>COUVERCLE TASSE EXPRESSO</v>
      </c>
      <c r="B506" s="9" t="str">
        <v>COUVERCLE TASSE EXPRESSO</v>
      </c>
      <c r="C506" s="9" t="str">
        <v>Packaging</v>
      </c>
      <c r="D506" s="9" t="str">
        <v>Carton</v>
      </c>
      <c r="E506" s="97">
        <v>1000</v>
      </c>
      <c r="F506" s="97">
        <v>21446</v>
      </c>
    </row>
    <row r="507">
      <c r="A507" s="97" t="str">
        <v>FUSION COUVERCLE</v>
      </c>
      <c r="B507" s="9" t="str">
        <v>FUSION COUVERCLE</v>
      </c>
      <c r="C507" s="9" t="str">
        <v>Packaging</v>
      </c>
      <c r="D507" s="9" t="str">
        <v>Carton</v>
      </c>
      <c r="E507" s="97">
        <v>1440</v>
      </c>
      <c r="F507" s="97">
        <v>30688</v>
      </c>
    </row>
    <row r="508">
      <c r="A508" s="97" t="str">
        <v>FUSION CUILLERE</v>
      </c>
      <c r="B508" s="9" t="str">
        <v>FUSION CUILLERE</v>
      </c>
      <c r="C508" s="9" t="str">
        <v>Packaging</v>
      </c>
      <c r="D508" s="9" t="str">
        <v>Carton</v>
      </c>
      <c r="E508" s="97">
        <v>1000</v>
      </c>
      <c r="F508" s="97">
        <v>65641</v>
      </c>
    </row>
    <row r="509">
      <c r="A509" s="97" t="str">
        <v>FUSION CUILLERE BOIS</v>
      </c>
      <c r="B509" s="9" t="str">
        <v>FUSION CUILLERE BOIS</v>
      </c>
      <c r="C509" s="9" t="str">
        <v>Packaging</v>
      </c>
      <c r="D509" s="9" t="str">
        <v>Carton</v>
      </c>
      <c r="E509" s="97">
        <v>2000</v>
      </c>
      <c r="F509" s="97">
        <v>61249</v>
      </c>
    </row>
    <row r="510">
      <c r="A510" s="97" t="str">
        <v>FUSION CUP</v>
      </c>
      <c r="B510" s="9" t="str">
        <v>FUSION CUP</v>
      </c>
      <c r="C510" s="9" t="str">
        <v>Packaging</v>
      </c>
      <c r="D510" s="9" t="str">
        <v>Carton</v>
      </c>
      <c r="E510" s="97">
        <v>1440</v>
      </c>
      <c r="F510" s="97">
        <v>39672</v>
      </c>
    </row>
    <row r="511">
      <c r="A511" s="97" t="str">
        <v>FUSION CUP CONWAY</v>
      </c>
      <c r="B511" s="9" t="str">
        <v>FUSION CUP CONWAY</v>
      </c>
      <c r="C511" s="9" t="str">
        <v>Packaging</v>
      </c>
      <c r="D511" s="9" t="str">
        <v>Carton</v>
      </c>
      <c r="E511" s="97">
        <v>1000</v>
      </c>
      <c r="F511" s="97">
        <v>45546.57670425389</v>
      </c>
    </row>
    <row r="512">
      <c r="A512" s="97" t="str">
        <v>GOBELET 25 CL</v>
      </c>
      <c r="B512" s="9" t="str">
        <v>GOBELET 25 CL</v>
      </c>
      <c r="C512" s="9" t="str">
        <v>Packaging</v>
      </c>
      <c r="D512" s="9" t="str">
        <v>Carton</v>
      </c>
      <c r="E512" s="97">
        <v>2000</v>
      </c>
      <c r="F512" s="97">
        <v>52240</v>
      </c>
    </row>
    <row r="513">
      <c r="A513" s="97" t="str">
        <v>GOBELET 25 CL - Conway</v>
      </c>
      <c r="B513" s="9" t="str">
        <v>GOBELET 25 CL - Conway</v>
      </c>
      <c r="C513" s="9" t="str">
        <v>Packaging</v>
      </c>
      <c r="D513" s="9" t="str">
        <v>Carton</v>
      </c>
      <c r="E513" s="97">
        <v>2000</v>
      </c>
      <c r="F513" s="97">
        <v>52240</v>
      </c>
    </row>
    <row r="514">
      <c r="A514" s="97" t="str">
        <v>GOBELET 40 CL</v>
      </c>
      <c r="B514" s="9" t="str">
        <v>GOBELET 40 CL</v>
      </c>
      <c r="C514" s="9" t="str">
        <v>Packaging</v>
      </c>
      <c r="D514" s="9" t="str">
        <v>Carton</v>
      </c>
      <c r="E514" s="97">
        <v>1000</v>
      </c>
      <c r="F514" s="97">
        <v>38042</v>
      </c>
    </row>
    <row r="515">
      <c r="A515" s="97" t="str">
        <v>GOBELET 50 CL</v>
      </c>
      <c r="B515" s="9" t="str">
        <v>GOBELET 50 CL</v>
      </c>
      <c r="C515" s="9" t="str">
        <v>Packaging</v>
      </c>
      <c r="D515" s="9" t="str">
        <v>Carton</v>
      </c>
      <c r="E515" s="97">
        <v>1000</v>
      </c>
      <c r="F515" s="97">
        <v>42377</v>
      </c>
    </row>
    <row r="516">
      <c r="A516" s="97" t="str">
        <v>JOUETS ENFANT</v>
      </c>
      <c r="B516" s="9" t="str">
        <v>JOUETS ENFANT</v>
      </c>
      <c r="C516" s="9" t="str">
        <v>Packaging</v>
      </c>
      <c r="D516" s="9" t="str">
        <v>Carton</v>
      </c>
      <c r="E516" s="97">
        <v>200</v>
      </c>
      <c r="F516" s="97">
        <v>140695</v>
      </c>
    </row>
    <row r="517">
      <c r="A517" s="97" t="str">
        <v>LIVRET DE JEUX</v>
      </c>
      <c r="B517" s="9" t="str">
        <v>LIVRET DE JEUX</v>
      </c>
      <c r="C517" s="9" t="str">
        <v>Packaging</v>
      </c>
      <c r="D517" s="9" t="str">
        <v>Carton</v>
      </c>
      <c r="E517" s="97">
        <v>600</v>
      </c>
      <c r="F517" s="97">
        <v>0</v>
      </c>
    </row>
    <row r="518">
      <c r="A518" s="97" t="str">
        <v>Kit Couvert - Bois</v>
      </c>
      <c r="B518" s="9" t="str">
        <v>Kit Couvert - Bois</v>
      </c>
      <c r="C518" s="9" t="str">
        <v>Packaging</v>
      </c>
      <c r="D518" s="9" t="str">
        <v>Unité</v>
      </c>
      <c r="E518" s="97">
        <v>250</v>
      </c>
      <c r="F518" s="97">
        <v>0</v>
      </c>
    </row>
    <row r="519">
      <c r="A519" s="97" t="str">
        <v>Kit couvert BISKISHOP</v>
      </c>
      <c r="B519" s="9" t="str">
        <v xml:space="preserve">Kit couvert BISKISHOP </v>
      </c>
      <c r="C519" s="9" t="str">
        <v>Packaging</v>
      </c>
      <c r="D519" s="9" t="str">
        <v>Carton</v>
      </c>
      <c r="E519" s="97">
        <v>500</v>
      </c>
      <c r="F519" s="97">
        <v>52542.372881355936</v>
      </c>
    </row>
    <row r="520">
      <c r="A520" s="97" t="str">
        <v>PAILLE MILKSHAKE (PAPIER)</v>
      </c>
      <c r="B520" s="9" t="str">
        <v>PAILLE MILKSHAKE (PAPIER)</v>
      </c>
      <c r="C520" s="9" t="str">
        <v>Packaging</v>
      </c>
      <c r="D520" s="9" t="str">
        <v>Pack de 200</v>
      </c>
      <c r="E520" s="97">
        <v>200</v>
      </c>
      <c r="F520" s="97">
        <v>3200</v>
      </c>
    </row>
    <row r="521">
      <c r="A521" s="97" t="str">
        <v>PAILLE SODAS (PAPIER)</v>
      </c>
      <c r="B521" s="9" t="str">
        <v>PAILLE SODAS (PAPIER)</v>
      </c>
      <c r="C521" s="9" t="str">
        <v>Packaging</v>
      </c>
      <c r="D521" s="9" t="str">
        <v>Carton de 3500</v>
      </c>
      <c r="E521" s="97">
        <v>3500</v>
      </c>
      <c r="F521" s="97">
        <v>35000</v>
      </c>
    </row>
    <row r="522">
      <c r="A522" s="97" t="str">
        <v>PETITE CUILLERE SACHET INDIVIDUEL - Local</v>
      </c>
      <c r="B522" s="9" t="str">
        <v>PETITE CUILLERE SACHET INDIVIDUEL - Local</v>
      </c>
      <c r="C522" s="9" t="str">
        <v>Packaging</v>
      </c>
      <c r="D522" s="9" t="str">
        <v>Unité</v>
      </c>
      <c r="E522" s="97">
        <v>100</v>
      </c>
      <c r="F522" s="97">
        <v>1403</v>
      </c>
    </row>
    <row r="523">
      <c r="A523" s="97" t="str">
        <v>Porte Gobelet</v>
      </c>
      <c r="B523" s="9" t="str">
        <v>Porte Gobelet</v>
      </c>
      <c r="C523" s="9" t="str">
        <v>Packaging</v>
      </c>
      <c r="D523" s="9" t="str">
        <v>Unité</v>
      </c>
      <c r="E523" s="97">
        <v>480</v>
      </c>
      <c r="F523" s="97">
        <v>28576</v>
      </c>
    </row>
    <row r="524">
      <c r="A524" s="97" t="str">
        <v>Sac à emporter grand (250p)</v>
      </c>
      <c r="B524" s="9" t="str">
        <v>Sac à emporter grand (250p)</v>
      </c>
      <c r="C524" s="9" t="str">
        <v>Packaging</v>
      </c>
      <c r="D524" s="9" t="str">
        <v>Carton</v>
      </c>
      <c r="E524" s="97">
        <v>250</v>
      </c>
      <c r="F524" s="97">
        <v>25431</v>
      </c>
    </row>
    <row r="525">
      <c r="A525" s="97" t="str">
        <v>Sac à emporter moyen (1000p)</v>
      </c>
      <c r="B525" s="9" t="str">
        <v>Sac à emporter moyen (1000p)</v>
      </c>
      <c r="C525" s="9" t="str">
        <v>Packaging</v>
      </c>
      <c r="D525" s="9" t="str">
        <v>Carton</v>
      </c>
      <c r="E525" s="97">
        <v>1000</v>
      </c>
      <c r="F525" s="97">
        <v>31211</v>
      </c>
    </row>
    <row r="526">
      <c r="A526" s="97" t="str">
        <v>Sac à emporter petit (1000p)</v>
      </c>
      <c r="B526" s="9" t="str">
        <v>Sac à emporter petit (1000p)</v>
      </c>
      <c r="C526" s="9" t="str">
        <v>Packaging</v>
      </c>
      <c r="D526" s="9" t="str">
        <v>Carton</v>
      </c>
      <c r="E526" s="97">
        <v>1000</v>
      </c>
      <c r="F526" s="97">
        <v>27809</v>
      </c>
    </row>
    <row r="527">
      <c r="A527" s="97" t="str">
        <v>SAC ENFANT</v>
      </c>
      <c r="B527" s="9" t="str">
        <v>SAC ENFANT</v>
      </c>
      <c r="C527" s="9" t="str">
        <v>Packaging</v>
      </c>
      <c r="D527" s="9" t="str">
        <v>Carton</v>
      </c>
      <c r="E527" s="97">
        <v>400</v>
      </c>
      <c r="F527" s="97">
        <v>0</v>
      </c>
    </row>
    <row r="528">
      <c r="A528" s="97" t="str">
        <v>SAC ENFANT 1000</v>
      </c>
      <c r="B528" s="9" t="str">
        <v>SAC ENFANT 1000</v>
      </c>
      <c r="C528" s="9" t="str">
        <v>Packaging</v>
      </c>
      <c r="D528" s="9" t="str">
        <v>Carton</v>
      </c>
      <c r="E528" s="97">
        <v>1000</v>
      </c>
      <c r="F528" s="97">
        <v>65000</v>
      </c>
    </row>
    <row r="529">
      <c r="A529" s="97" t="str">
        <v>SACHET FRITES GRAND</v>
      </c>
      <c r="B529" s="9" t="str">
        <v>SACHET FRITES GRAND</v>
      </c>
      <c r="C529" s="9" t="str">
        <v>Packaging</v>
      </c>
      <c r="D529" s="9" t="str">
        <v>Carton</v>
      </c>
      <c r="E529" s="97">
        <v>6000</v>
      </c>
      <c r="F529" s="97">
        <v>50000.00000000001</v>
      </c>
    </row>
    <row r="530">
      <c r="A530" s="97" t="str">
        <v>SACHET FRITES MOYEN</v>
      </c>
      <c r="B530" s="9" t="str">
        <v>SACHET FRITES MOYEN</v>
      </c>
      <c r="C530" s="9" t="str">
        <v>Packaging</v>
      </c>
      <c r="D530" s="9" t="str">
        <v>Carton</v>
      </c>
      <c r="E530" s="97">
        <v>4000</v>
      </c>
      <c r="F530" s="97">
        <v>25714</v>
      </c>
    </row>
    <row r="531">
      <c r="A531" s="97" t="str">
        <v>SACHET FRITES PETIT</v>
      </c>
      <c r="B531" s="9" t="str">
        <v>SACHET FRITES PETIT</v>
      </c>
      <c r="C531" s="9" t="str">
        <v>Packaging</v>
      </c>
      <c r="D531" s="9" t="str">
        <v>Carton</v>
      </c>
      <c r="E531" s="97">
        <v>5000</v>
      </c>
      <c r="F531" s="97">
        <v>20670.56688932533</v>
      </c>
    </row>
    <row r="532">
      <c r="A532" s="97" t="str">
        <v>SACHET FRITES PETIT 4000</v>
      </c>
      <c r="B532" s="9" t="str">
        <v>SACHET FRITES PETIT 4000</v>
      </c>
      <c r="C532" s="9" t="str">
        <v>Packaging</v>
      </c>
      <c r="D532" s="9" t="str">
        <v>Carton</v>
      </c>
      <c r="E532" s="97">
        <v>4000</v>
      </c>
      <c r="F532" s="97">
        <v>20282</v>
      </c>
    </row>
    <row r="533">
      <c r="A533" s="97" t="str">
        <v>SACHET SNACK GRAND</v>
      </c>
      <c r="B533" s="9" t="str">
        <v>SACHET SNACK GRAND</v>
      </c>
      <c r="C533" s="9" t="str">
        <v>Packaging</v>
      </c>
      <c r="D533" s="9" t="str">
        <v>Carton</v>
      </c>
      <c r="E533" s="97">
        <v>3000</v>
      </c>
      <c r="F533" s="97">
        <v>32611</v>
      </c>
    </row>
    <row r="534">
      <c r="A534" s="97" t="str">
        <v>SACHET SNACK GRAND 3000</v>
      </c>
      <c r="B534" s="9" t="str">
        <v>SACHET SNACK GRAND 3000</v>
      </c>
      <c r="C534" s="9" t="str">
        <v>Packaging</v>
      </c>
      <c r="D534" s="9" t="str">
        <v>Carton</v>
      </c>
      <c r="E534" s="97">
        <v>3000</v>
      </c>
      <c r="F534" s="97">
        <v>32611</v>
      </c>
    </row>
    <row r="535">
      <c r="A535" s="97" t="str">
        <v>SACHET SNACK MOYEN</v>
      </c>
      <c r="B535" s="9" t="str">
        <v>SACHET SNACK MOYEN</v>
      </c>
      <c r="C535" s="9" t="str">
        <v>Packaging</v>
      </c>
      <c r="D535" s="9" t="str">
        <v>Carton</v>
      </c>
      <c r="E535" s="97">
        <v>4000</v>
      </c>
      <c r="F535" s="97">
        <v>42266</v>
      </c>
    </row>
    <row r="536">
      <c r="A536" s="97" t="str">
        <v>SACHET FRITES - SIKO</v>
      </c>
      <c r="B536" s="9" t="str">
        <v>SACHET FRITES - SIKO</v>
      </c>
      <c r="C536" s="9" t="str">
        <v>Packaging</v>
      </c>
      <c r="D536" s="9" t="str">
        <v>Inner</v>
      </c>
      <c r="E536" s="97">
        <v>1</v>
      </c>
      <c r="F536" s="97">
        <v>24077.99650003751</v>
      </c>
    </row>
    <row r="537">
      <c r="A537" s="97" t="str">
        <v>SACHET SNACK MOYEN 2000</v>
      </c>
      <c r="B537" s="9" t="str">
        <v>SACHET SNACK MOYEN 2000</v>
      </c>
      <c r="C537" s="9" t="str">
        <v>Packaging</v>
      </c>
      <c r="D537" s="9" t="str">
        <v>Carton</v>
      </c>
      <c r="E537" s="97">
        <v>2000</v>
      </c>
      <c r="F537" s="97">
        <v>16712.256073114164</v>
      </c>
    </row>
    <row r="538">
      <c r="A538" s="97" t="str">
        <v>SACHET SNACK MOYEN 4000</v>
      </c>
      <c r="B538" s="9" t="str">
        <v>SACHET SNACK MOYEN 4000</v>
      </c>
      <c r="C538" s="9" t="str">
        <v>Packaging</v>
      </c>
      <c r="D538" s="9" t="str">
        <v>Carton</v>
      </c>
      <c r="E538" s="97">
        <v>4000</v>
      </c>
      <c r="F538" s="97">
        <v>42266</v>
      </c>
    </row>
    <row r="539">
      <c r="A539" s="97" t="str">
        <v>SAC KRAFT BRUN 25 x 30 x 13</v>
      </c>
      <c r="B539" s="9" t="str">
        <v xml:space="preserve">SAC KRAFT BRUN 25 x 30 x 13 </v>
      </c>
      <c r="C539" s="9" t="str">
        <v>Packaging</v>
      </c>
      <c r="D539" s="9" t="str">
        <v>Carton</v>
      </c>
      <c r="E539" s="97">
        <v>800</v>
      </c>
      <c r="F539" s="97">
        <v>88000</v>
      </c>
    </row>
    <row r="540">
      <c r="A540" s="97" t="str">
        <v>SANDY PAPER CUP</v>
      </c>
      <c r="B540" s="9" t="str">
        <v>SANDY PAPER CUP</v>
      </c>
      <c r="C540" s="9" t="str">
        <v>Packaging</v>
      </c>
      <c r="D540" s="9" t="str">
        <v>Carton</v>
      </c>
      <c r="E540" s="97">
        <v>1750</v>
      </c>
      <c r="F540" s="97">
        <v>76553</v>
      </c>
    </row>
    <row r="541">
      <c r="A541" s="97" t="str">
        <v>SERVIETTES INTERFOLIE</v>
      </c>
      <c r="B541" s="9" t="str">
        <v>SERVIETTES INTERFOLIE</v>
      </c>
      <c r="C541" s="9" t="str">
        <v>Packaging</v>
      </c>
      <c r="D541" s="9" t="str">
        <v>Carton</v>
      </c>
      <c r="E541" s="97">
        <v>4800</v>
      </c>
      <c r="F541" s="97">
        <v>11434.771493282955</v>
      </c>
    </row>
    <row r="542">
      <c r="A542" s="97" t="str">
        <v>SERVIETTES PAPYRUS</v>
      </c>
      <c r="B542" s="9" t="str">
        <v>SERVIETTES PAPYRUS</v>
      </c>
      <c r="C542" s="9" t="str">
        <v>Packaging</v>
      </c>
      <c r="D542" s="9" t="str">
        <v>Carton</v>
      </c>
      <c r="E542" s="97">
        <v>3600</v>
      </c>
      <c r="F542" s="97">
        <v>10030</v>
      </c>
    </row>
    <row r="543">
      <c r="A543" s="97" t="str">
        <v>SERVIETTES NANO</v>
      </c>
      <c r="B543" s="9" t="str">
        <v>SERVIETTES NANO</v>
      </c>
      <c r="C543" s="9" t="str">
        <v>Packaging</v>
      </c>
      <c r="D543" s="9" t="str">
        <v>Carton</v>
      </c>
      <c r="E543" s="97">
        <v>900</v>
      </c>
      <c r="F543" s="97">
        <v>0</v>
      </c>
    </row>
    <row r="544">
      <c r="A544" s="97" t="str">
        <v>SET A PLATEAU</v>
      </c>
      <c r="B544" s="9" t="str">
        <v>SET A PLATEAU</v>
      </c>
      <c r="C544" s="9" t="str">
        <v>Packaging</v>
      </c>
      <c r="D544" s="9" t="str">
        <v>Pack de 500</v>
      </c>
      <c r="E544" s="97">
        <v>500</v>
      </c>
      <c r="F544" s="97">
        <v>6500</v>
      </c>
    </row>
    <row r="545">
      <c r="A545" s="97" t="str">
        <v>SNACK BUCKET</v>
      </c>
      <c r="B545" s="9" t="str">
        <v>SNACK BUCKET</v>
      </c>
      <c r="C545" s="9" t="str">
        <v>Packaging</v>
      </c>
      <c r="D545" s="9" t="str">
        <v>Carton</v>
      </c>
      <c r="E545" s="97">
        <v>400</v>
      </c>
      <c r="F545" s="97">
        <v>0</v>
      </c>
    </row>
    <row r="546">
      <c r="A546" s="97" t="str">
        <v>SNACK BUCKET NEW</v>
      </c>
      <c r="B546" s="9" t="str">
        <v>SNACK BUCKET NEW</v>
      </c>
      <c r="C546" s="9" t="str">
        <v>Packaging</v>
      </c>
      <c r="D546" s="9" t="str">
        <v>Carton</v>
      </c>
      <c r="E546" s="97">
        <v>240</v>
      </c>
      <c r="F546" s="97">
        <v>0</v>
      </c>
    </row>
    <row r="547">
      <c r="A547" s="97" t="str">
        <v>COUVERCLE SNACK BUCKET NEW</v>
      </c>
      <c r="B547" s="9" t="str">
        <v>COUVERCLE SNACK BUCKET NEW</v>
      </c>
      <c r="C547" s="9" t="str">
        <v>Packaging</v>
      </c>
      <c r="D547" s="9" t="str">
        <v>Carton</v>
      </c>
      <c r="E547" s="97">
        <v>240</v>
      </c>
      <c r="F547" s="97">
        <v>0</v>
      </c>
    </row>
    <row r="548">
      <c r="A548" s="97" t="str">
        <v>Sundae Cup</v>
      </c>
      <c r="B548" s="9" t="str">
        <v>Sundae Cup</v>
      </c>
      <c r="C548" s="9" t="str">
        <v>Packaging</v>
      </c>
      <c r="D548" s="9" t="str">
        <v>Carton</v>
      </c>
      <c r="E548" s="97">
        <v>1380</v>
      </c>
      <c r="F548" s="97">
        <v>0</v>
      </c>
    </row>
    <row r="549">
      <c r="A549" s="97" t="str">
        <v>TASSE CAFE 20 CL</v>
      </c>
      <c r="B549" s="9" t="str">
        <v>TASSE CAFE 20 CL</v>
      </c>
      <c r="C549" s="9" t="str">
        <v>Packaging</v>
      </c>
      <c r="D549" s="9" t="str">
        <v>Carton</v>
      </c>
      <c r="E549" s="97">
        <v>1250</v>
      </c>
      <c r="F549" s="97">
        <v>0</v>
      </c>
    </row>
    <row r="550">
      <c r="A550" s="97" t="str">
        <v>TASSE CAFE 20CL CONWAY</v>
      </c>
      <c r="B550" s="9" t="str">
        <v>TASSE CAFE 20CL CONWAY</v>
      </c>
      <c r="C550" s="9" t="str">
        <v>Packaging</v>
      </c>
      <c r="D550" s="9" t="str">
        <v>Carton</v>
      </c>
      <c r="E550" s="97">
        <v>1050</v>
      </c>
      <c r="F550" s="97">
        <v>0</v>
      </c>
    </row>
    <row r="551">
      <c r="A551" s="97" t="str">
        <v>TASSE CAFE 30CL</v>
      </c>
      <c r="B551" s="9" t="str">
        <v>TASSE CAFE 30CL</v>
      </c>
      <c r="C551" s="9" t="str">
        <v>Packaging</v>
      </c>
      <c r="D551" s="9" t="str">
        <v>Carton</v>
      </c>
      <c r="E551" s="97">
        <v>800</v>
      </c>
      <c r="F551" s="97">
        <v>0</v>
      </c>
    </row>
    <row r="552">
      <c r="A552" s="97" t="str">
        <v>Tasse expresso</v>
      </c>
      <c r="B552" s="9" t="str">
        <v>Tasse expresso</v>
      </c>
      <c r="C552" s="9" t="str">
        <v>Packaging</v>
      </c>
      <c r="D552" s="9" t="str">
        <v>Carton</v>
      </c>
      <c r="E552" s="97">
        <v>2000</v>
      </c>
      <c r="F552" s="97">
        <v>36734</v>
      </c>
    </row>
    <row r="553">
      <c r="A553" s="97" t="str">
        <v>Wrap Big King XL</v>
      </c>
      <c r="B553" s="9" t="str">
        <v>Wrap Big King XL</v>
      </c>
      <c r="C553" s="9" t="str">
        <v>Packaging</v>
      </c>
      <c r="D553" s="9" t="str">
        <v>Carton</v>
      </c>
      <c r="E553" s="97">
        <v>3000</v>
      </c>
      <c r="F553" s="97">
        <v>42196</v>
      </c>
    </row>
    <row r="554">
      <c r="A554" s="97" t="str">
        <v>WRAP DBL CHEESE/SMALL SPEC</v>
      </c>
      <c r="B554" s="9" t="str">
        <v>WRAP DBL CHEESE/SMALL SPEC</v>
      </c>
      <c r="C554" s="9" t="str">
        <v>Packaging</v>
      </c>
      <c r="D554" s="9" t="str">
        <v>Carton</v>
      </c>
      <c r="E554" s="97">
        <v>5000</v>
      </c>
      <c r="F554" s="97">
        <v>0</v>
      </c>
    </row>
    <row r="555">
      <c r="A555" s="97" t="str">
        <v>WRAP GOURMET</v>
      </c>
      <c r="B555" s="9" t="str">
        <v>WRAP GOURMET</v>
      </c>
      <c r="C555" s="9" t="str">
        <v>Packaging</v>
      </c>
      <c r="D555" s="9" t="str">
        <v>Carton</v>
      </c>
      <c r="E555" s="97">
        <v>2000</v>
      </c>
      <c r="F555" s="97">
        <v>16550.86393800051</v>
      </c>
    </row>
    <row r="556">
      <c r="A556" s="97" t="str">
        <v>WRAP HAMB/CHEESEBURGER</v>
      </c>
      <c r="B556" s="9" t="str">
        <v>WRAP HAMB/CHEESEBURGER</v>
      </c>
      <c r="C556" s="9" t="str">
        <v>Packaging</v>
      </c>
      <c r="D556" s="9" t="str">
        <v>Carton</v>
      </c>
      <c r="E556" s="97">
        <v>6000</v>
      </c>
      <c r="F556" s="97">
        <v>16754.260345687817</v>
      </c>
    </row>
    <row r="557">
      <c r="A557" s="97" t="str">
        <v>WRAP HAMB/CHEESEBURGER-5000</v>
      </c>
      <c r="B557" s="9" t="str">
        <v>WRAP HAMB/CHEESEBURGER-5000</v>
      </c>
      <c r="C557" s="9" t="str">
        <v>Packaging</v>
      </c>
      <c r="D557" s="9" t="str">
        <v>Carton</v>
      </c>
      <c r="E557" s="97">
        <v>5000</v>
      </c>
      <c r="F557" s="97">
        <v>0</v>
      </c>
    </row>
    <row r="558">
      <c r="A558" s="97" t="str">
        <v>Wrap Long Chicken</v>
      </c>
      <c r="B558" s="9" t="str">
        <v>Wrap Long Chicken</v>
      </c>
      <c r="C558" s="9" t="str">
        <v>Packaging</v>
      </c>
      <c r="D558" s="9" t="str">
        <v>Carton</v>
      </c>
      <c r="E558" s="97">
        <v>3000</v>
      </c>
      <c r="F558" s="97">
        <v>0</v>
      </c>
    </row>
    <row r="559">
      <c r="A559" s="97" t="str">
        <v>WRAP MULTI PETIT 5000</v>
      </c>
      <c r="B559" s="9" t="str">
        <v>WRAP MULTI PETIT 5000</v>
      </c>
      <c r="C559" s="9" t="str">
        <v>Packaging</v>
      </c>
      <c r="D559" s="9" t="str">
        <v>Carton</v>
      </c>
      <c r="E559" s="97">
        <v>5000</v>
      </c>
      <c r="F559" s="97">
        <v>54196</v>
      </c>
    </row>
    <row r="560">
      <c r="A560" s="97" t="str">
        <v>WRAP MULTI GRAND 3000</v>
      </c>
      <c r="B560" s="9" t="str">
        <v>WRAP MULTI GRAND 3000</v>
      </c>
      <c r="C560" s="9" t="str">
        <v>Packaging</v>
      </c>
      <c r="D560" s="9" t="str">
        <v>Carton</v>
      </c>
      <c r="E560" s="97">
        <v>3000</v>
      </c>
      <c r="F560" s="97">
        <v>53163</v>
      </c>
    </row>
    <row r="561">
      <c r="A561" s="97" t="str">
        <v>WRAP MULTI GRAND</v>
      </c>
      <c r="B561" s="9" t="str">
        <v>WRAP MULTI GRAND</v>
      </c>
      <c r="C561" s="9" t="str">
        <v>Packaging</v>
      </c>
      <c r="D561" s="9" t="str">
        <v>Carton</v>
      </c>
      <c r="E561" s="97">
        <v>2000</v>
      </c>
      <c r="F561" s="97">
        <v>30468</v>
      </c>
    </row>
    <row r="562">
      <c r="A562" s="97" t="str">
        <v>Wrap Steakhouse</v>
      </c>
      <c r="B562" s="9" t="str">
        <v>Wrap Steakhouse</v>
      </c>
      <c r="C562" s="9" t="str">
        <v>Packaging</v>
      </c>
      <c r="D562" s="9" t="str">
        <v>Carton</v>
      </c>
      <c r="E562" s="97">
        <v>2000</v>
      </c>
      <c r="F562" s="97">
        <v>0</v>
      </c>
    </row>
    <row r="563">
      <c r="A563" s="97" t="str">
        <v>Wrap Tendercrisp</v>
      </c>
      <c r="B563" s="9" t="str">
        <v>Wrap Tendercrisp</v>
      </c>
      <c r="C563" s="9" t="str">
        <v>Packaging</v>
      </c>
      <c r="D563" s="9" t="str">
        <v>Carton</v>
      </c>
      <c r="E563" s="97">
        <v>2000</v>
      </c>
      <c r="F563" s="97">
        <v>0</v>
      </c>
    </row>
    <row r="564">
      <c r="A564" s="97" t="str">
        <v>Wrap Whopper</v>
      </c>
      <c r="B564" s="9" t="str">
        <v>Wrap Whopper</v>
      </c>
      <c r="C564" s="9" t="str">
        <v>Packaging</v>
      </c>
      <c r="D564" s="9" t="str">
        <v>Carton</v>
      </c>
      <c r="E564" s="97">
        <v>2000</v>
      </c>
      <c r="F564" s="97">
        <v>36734</v>
      </c>
    </row>
    <row r="565">
      <c r="A565" s="97" t="str">
        <v>Wrap Whopper Jr</v>
      </c>
      <c r="B565" s="9" t="str">
        <v>Wrap Whopper Jr</v>
      </c>
      <c r="C565" s="9" t="str">
        <v>Packaging</v>
      </c>
      <c r="D565" s="9" t="str">
        <v>Carton</v>
      </c>
      <c r="E565" s="97">
        <v>5000</v>
      </c>
      <c r="F565" s="97">
        <v>0</v>
      </c>
    </row>
    <row r="566">
      <c r="A566" s="97" t="str">
        <v>ACTIGEL</v>
      </c>
      <c r="B566" s="9" t="str">
        <v>ACTIGEL</v>
      </c>
      <c r="C566" s="9" t="str">
        <v>Produits de Nettoyage</v>
      </c>
      <c r="D566" s="9" t="str">
        <v>Carton</v>
      </c>
      <c r="E566" s="97">
        <v>6</v>
      </c>
      <c r="F566" s="97">
        <v>16213</v>
      </c>
    </row>
    <row r="567">
      <c r="A567" s="97" t="str">
        <v>ANTIBACTERIAL HAND SOAP &amp; EPICARE</v>
      </c>
      <c r="B567" s="9" t="str">
        <v>ANTIBACTERIAL HAND SOAP &amp; EPICARE</v>
      </c>
      <c r="C567" s="9" t="str">
        <v>Produits de Nettoyage</v>
      </c>
      <c r="D567" s="9" t="str">
        <v>Carton</v>
      </c>
      <c r="E567" s="97">
        <v>12</v>
      </c>
      <c r="F567" s="97">
        <v>29510</v>
      </c>
    </row>
    <row r="568">
      <c r="A568" s="97" t="str">
        <v>AROMIST REFILL</v>
      </c>
      <c r="B568" s="9" t="str">
        <v>AROMIST REFILL</v>
      </c>
      <c r="C568" s="9" t="str">
        <v>Produits de Nettoyage</v>
      </c>
      <c r="D568" s="9" t="str">
        <v>Carton</v>
      </c>
      <c r="E568" s="97">
        <v>4</v>
      </c>
      <c r="F568" s="97">
        <v>24531</v>
      </c>
    </row>
    <row r="569">
      <c r="A569" s="97" t="str">
        <v>AROMIST STARTER KIT</v>
      </c>
      <c r="B569" s="9" t="str">
        <v>AROMIST STARTER KIT</v>
      </c>
      <c r="C569" s="9" t="str">
        <v>Produits de Nettoyage</v>
      </c>
      <c r="D569" s="9" t="str">
        <v>Carton</v>
      </c>
      <c r="E569" s="97">
        <v>1</v>
      </c>
      <c r="F569" s="97">
        <v>20941</v>
      </c>
    </row>
    <row r="570">
      <c r="A570" s="97" t="str">
        <v>AMH FOAM</v>
      </c>
      <c r="B570" s="9" t="str">
        <v>AMH FOAM</v>
      </c>
      <c r="C570" s="9" t="str">
        <v>Produits de Nettoyage</v>
      </c>
      <c r="D570" s="9" t="str">
        <v>Carton</v>
      </c>
      <c r="E570" s="97">
        <v>2</v>
      </c>
      <c r="F570" s="97">
        <v>57477</v>
      </c>
    </row>
    <row r="571">
      <c r="A571" s="97" t="str">
        <v>BACTIGEL GEL 1 LITRE</v>
      </c>
      <c r="B571" s="9" t="str">
        <v>BACTIGEL GEL 1 LITRE</v>
      </c>
      <c r="C571" s="9" t="str">
        <v>Produits de Nettoyage</v>
      </c>
      <c r="D571" s="9" t="str">
        <v>Carton</v>
      </c>
      <c r="E571" s="97">
        <v>12</v>
      </c>
      <c r="F571" s="97">
        <v>1144</v>
      </c>
    </row>
    <row r="572">
      <c r="A572" s="97" t="str">
        <v>BALAIS - Bleu</v>
      </c>
      <c r="B572" s="9" t="str">
        <v>BALAIS - Bleu</v>
      </c>
      <c r="C572" s="9" t="str">
        <v>Produits de Nettoyage</v>
      </c>
      <c r="D572" s="9" t="str">
        <v>Carton</v>
      </c>
      <c r="E572" s="97">
        <v>2</v>
      </c>
      <c r="F572" s="97">
        <v>22568</v>
      </c>
    </row>
    <row r="573">
      <c r="A573" s="97" t="str">
        <v>BALAIS - Jaune</v>
      </c>
      <c r="B573" s="9" t="str">
        <v>BALAIS - Jaune</v>
      </c>
      <c r="C573" s="9" t="str">
        <v>Produits de Nettoyage</v>
      </c>
      <c r="D573" s="9" t="str">
        <v>Carton</v>
      </c>
      <c r="E573" s="97">
        <v>2</v>
      </c>
      <c r="F573" s="97">
        <v>20081</v>
      </c>
    </row>
    <row r="574">
      <c r="A574" s="97" t="str">
        <v>BALAIS - Rouge</v>
      </c>
      <c r="B574" s="9" t="str">
        <v>BALAIS - Rouge</v>
      </c>
      <c r="C574" s="9" t="str">
        <v>Produits de Nettoyage</v>
      </c>
      <c r="D574" s="9" t="str">
        <v>Carton</v>
      </c>
      <c r="E574" s="97">
        <v>2</v>
      </c>
      <c r="F574" s="97">
        <v>23513</v>
      </c>
    </row>
    <row r="575">
      <c r="A575" s="97" t="str">
        <v>BROSSE - Bleu</v>
      </c>
      <c r="B575" s="9" t="str">
        <v>BROSSE - Bleu</v>
      </c>
      <c r="C575" s="9" t="str">
        <v>Produits de Nettoyage</v>
      </c>
      <c r="D575" s="9" t="str">
        <v>Carton</v>
      </c>
      <c r="E575" s="97">
        <v>2</v>
      </c>
      <c r="F575" s="97">
        <v>18454</v>
      </c>
    </row>
    <row r="576">
      <c r="A576" s="97" t="str">
        <v>BROSSE - Jaune</v>
      </c>
      <c r="B576" s="9" t="str">
        <v>BROSSE - Jaune</v>
      </c>
      <c r="C576" s="9" t="str">
        <v>Produits de Nettoyage</v>
      </c>
      <c r="D576" s="9" t="str">
        <v>Carton</v>
      </c>
      <c r="E576" s="97">
        <v>2</v>
      </c>
      <c r="F576" s="97">
        <v>27523</v>
      </c>
    </row>
    <row r="577">
      <c r="A577" s="97" t="str">
        <v>BROSSE - Rouge</v>
      </c>
      <c r="B577" s="9" t="str">
        <v>BROSSE - Rouge</v>
      </c>
      <c r="C577" s="9" t="str">
        <v>Produits de Nettoyage</v>
      </c>
      <c r="D577" s="9" t="str">
        <v>Carton</v>
      </c>
      <c r="E577" s="97">
        <v>2</v>
      </c>
      <c r="F577" s="97">
        <v>18857</v>
      </c>
    </row>
    <row r="578">
      <c r="A578" s="97" t="str">
        <v>BROSSE BOUTEILLE KETCHUP</v>
      </c>
      <c r="B578" s="9" t="str">
        <v>BROSSE BOUTEILLE KETCHUP</v>
      </c>
      <c r="C578" s="9" t="str">
        <v>Produits de Nettoyage</v>
      </c>
      <c r="D578" s="9" t="str">
        <v>Carton</v>
      </c>
      <c r="E578" s="97">
        <v>10</v>
      </c>
      <c r="F578" s="97">
        <v>5807</v>
      </c>
    </row>
    <row r="579">
      <c r="A579" s="97" t="str">
        <v>BROSSE A ONGLES</v>
      </c>
      <c r="B579" s="9" t="str">
        <v>BROSSE A ONGLES</v>
      </c>
      <c r="C579" s="9" t="str">
        <v>Produits de Nettoyage</v>
      </c>
      <c r="D579" s="9" t="str">
        <v>Carton</v>
      </c>
      <c r="E579" s="97">
        <v>20</v>
      </c>
      <c r="F579" s="97">
        <v>10524</v>
      </c>
    </row>
    <row r="580">
      <c r="A580" s="97" t="str">
        <v>DEGREASER</v>
      </c>
      <c r="B580" s="9" t="str">
        <v>DEGREASER</v>
      </c>
      <c r="C580" s="9" t="str">
        <v>Produits de Nettoyage</v>
      </c>
      <c r="D580" s="9" t="str">
        <v>Carton</v>
      </c>
      <c r="E580" s="97">
        <v>4</v>
      </c>
      <c r="F580" s="97">
        <v>18723</v>
      </c>
    </row>
    <row r="581">
      <c r="A581" s="97" t="str">
        <v>DELIMER</v>
      </c>
      <c r="B581" s="9" t="str">
        <v>DELIMER</v>
      </c>
      <c r="C581" s="9" t="str">
        <v>Produits de Nettoyage</v>
      </c>
      <c r="D581" s="9" t="str">
        <v>Carton</v>
      </c>
      <c r="E581" s="97">
        <v>48</v>
      </c>
      <c r="F581" s="97">
        <v>10758</v>
      </c>
    </row>
    <row r="582">
      <c r="A582" s="97" t="str">
        <v>CHARLOTTES PROMASTER</v>
      </c>
      <c r="B582" s="9" t="str">
        <v xml:space="preserve">CHARLOTTES PROMASTER </v>
      </c>
      <c r="C582" s="9" t="str">
        <v>Produits de Nettoyage</v>
      </c>
      <c r="D582" s="9" t="str">
        <v>Pack de 100</v>
      </c>
      <c r="E582" s="97">
        <v>100</v>
      </c>
      <c r="F582" s="97">
        <v>1700</v>
      </c>
    </row>
    <row r="583">
      <c r="A583" s="97" t="str">
        <v>CHLORINE TEST STRIPS</v>
      </c>
      <c r="B583" s="9" t="str">
        <v>CHLORINE TEST STRIPS</v>
      </c>
      <c r="C583" s="9" t="str">
        <v>Produits de Nettoyage</v>
      </c>
      <c r="D583" s="9" t="str">
        <v>Carton</v>
      </c>
      <c r="E583" s="97">
        <v>2</v>
      </c>
      <c r="F583" s="97">
        <v>6969</v>
      </c>
    </row>
    <row r="584">
      <c r="A584" s="97" t="str">
        <v>CHLORINE TEST STRIPS NEW</v>
      </c>
      <c r="B584" s="9" t="str">
        <v>CHLORINE TEST STRIPS NEW</v>
      </c>
      <c r="C584" s="9" t="str">
        <v>Produits de Nettoyage</v>
      </c>
      <c r="D584" s="9" t="str">
        <v>Carton</v>
      </c>
      <c r="E584" s="97">
        <v>200</v>
      </c>
      <c r="F584" s="97">
        <v>3558</v>
      </c>
    </row>
    <row r="585">
      <c r="A585" s="97" t="str">
        <v>FREEZER/COOLER CLEANER</v>
      </c>
      <c r="B585" s="9" t="str">
        <v>FREEZER/COOLER CLEANER</v>
      </c>
      <c r="C585" s="9" t="str">
        <v>Produits de Nettoyage</v>
      </c>
      <c r="D585" s="9" t="str">
        <v>Carton</v>
      </c>
      <c r="E585" s="97">
        <v>2</v>
      </c>
      <c r="F585" s="97">
        <v>33518</v>
      </c>
    </row>
    <row r="586">
      <c r="A586" s="97" t="str">
        <v>FRYER CLEANSER</v>
      </c>
      <c r="B586" s="9" t="str">
        <v>FRYER CLEANSER</v>
      </c>
      <c r="C586" s="9" t="str">
        <v>Produits de Nettoyage</v>
      </c>
      <c r="D586" s="9" t="str">
        <v>Carton</v>
      </c>
      <c r="E586" s="97">
        <v>6</v>
      </c>
      <c r="F586" s="97">
        <v>11633</v>
      </c>
    </row>
    <row r="587">
      <c r="A587" s="97" t="str">
        <v>GANTS NITRILE BLEU NON POUDRE - boite 100</v>
      </c>
      <c r="B587" s="9" t="str">
        <v>GANTS NITRILE BLEU NON POUDRE - boite 100</v>
      </c>
      <c r="C587" s="9" t="str">
        <v>Produits de Nettoyage</v>
      </c>
      <c r="D587" s="9" t="str">
        <v>Boîte</v>
      </c>
      <c r="E587" s="97">
        <v>1</v>
      </c>
      <c r="F587" s="97">
        <v>3178</v>
      </c>
    </row>
    <row r="588">
      <c r="A588" s="97" t="str">
        <v>GANTS VINYL BLEU NON POUDRE - boite 100</v>
      </c>
      <c r="B588" s="9" t="str">
        <v>GANTS VINYL BLEU NON POUDRE - boite 100</v>
      </c>
      <c r="C588" s="9" t="str">
        <v>Produits de Nettoyage</v>
      </c>
      <c r="D588" s="9" t="str">
        <v>Boîte</v>
      </c>
      <c r="E588" s="97">
        <v>10</v>
      </c>
      <c r="F588" s="97">
        <v>3902</v>
      </c>
    </row>
    <row r="589">
      <c r="A589" s="97" t="str">
        <v>GANTS SACHET PACK DE 100</v>
      </c>
      <c r="B589" s="9" t="str">
        <v>GANTS SACHET PACK DE 100</v>
      </c>
      <c r="C589" s="9" t="str">
        <v>Produits de Nettoyage</v>
      </c>
      <c r="D589" s="9" t="str">
        <v>Inner de 100</v>
      </c>
      <c r="E589" s="97">
        <v>100</v>
      </c>
      <c r="F589" s="97">
        <v>552</v>
      </c>
    </row>
    <row r="590">
      <c r="A590" s="97" t="str">
        <v>GANTS SACHET PACK DE 500</v>
      </c>
      <c r="B590" s="9" t="str">
        <v>GANTS SACHET PACK DE 500</v>
      </c>
      <c r="C590" s="9" t="str">
        <v>Produits de Nettoyage</v>
      </c>
      <c r="D590" s="9" t="str">
        <v>Boite de 500</v>
      </c>
      <c r="E590" s="97">
        <v>20</v>
      </c>
      <c r="F590" s="97">
        <v>5297</v>
      </c>
    </row>
    <row r="591">
      <c r="A591" s="97" t="str">
        <v>GLASS &amp; MULTISURFACE CLEANER</v>
      </c>
      <c r="B591" s="9" t="str">
        <v>GLASS &amp; MULTISURFACE CLEANER</v>
      </c>
      <c r="C591" s="9" t="str">
        <v>Produits de Nettoyage</v>
      </c>
      <c r="D591" s="9" t="str">
        <v>Carton</v>
      </c>
      <c r="E591" s="97">
        <v>4</v>
      </c>
      <c r="F591" s="97">
        <v>17505</v>
      </c>
    </row>
    <row r="592">
      <c r="A592" s="97" t="str">
        <v>GRAFFITI REMOVER (PEP-EX)</v>
      </c>
      <c r="B592" s="9" t="str">
        <v>GRAFFITI REMOVER (PEP-EX)</v>
      </c>
      <c r="C592" s="9" t="str">
        <v>Produits de Nettoyage</v>
      </c>
      <c r="D592" s="9" t="str">
        <v>Carton</v>
      </c>
      <c r="E592" s="97">
        <v>6</v>
      </c>
      <c r="F592" s="97">
        <v>27631</v>
      </c>
    </row>
    <row r="593">
      <c r="A593" s="97" t="str">
        <v>HEAT ACTIVATED GRILL &amp; TOASTER CLEANER</v>
      </c>
      <c r="B593" s="9" t="str">
        <v>HEAT ACTIVATED GRILL &amp; TOASTER CLEANER</v>
      </c>
      <c r="C593" s="9" t="str">
        <v>Produits de Nettoyage</v>
      </c>
      <c r="D593" s="9" t="str">
        <v>Carton</v>
      </c>
      <c r="E593" s="97">
        <v>4</v>
      </c>
      <c r="F593" s="97">
        <v>19046</v>
      </c>
    </row>
    <row r="594">
      <c r="A594" s="97" t="str">
        <v>HI TEMP BROILER - NO SCRATCH PAD</v>
      </c>
      <c r="B594" s="9" t="str">
        <v>HI TEMP BROILER - NO SCRATCH PAD</v>
      </c>
      <c r="C594" s="9" t="str">
        <v>Produits de Nettoyage</v>
      </c>
      <c r="D594" s="9" t="str">
        <v>Carton</v>
      </c>
      <c r="E594" s="97">
        <v>18</v>
      </c>
      <c r="F594" s="97">
        <v>11320</v>
      </c>
    </row>
    <row r="595">
      <c r="A595" s="97" t="str">
        <v>HI TEMP FRYER - PAD</v>
      </c>
      <c r="B595" s="9" t="str">
        <v>HI TEMP FRYER - PAD</v>
      </c>
      <c r="C595" s="9" t="str">
        <v>Produits de Nettoyage</v>
      </c>
      <c r="D595" s="9" t="str">
        <v>Carton</v>
      </c>
      <c r="E595" s="97">
        <v>10</v>
      </c>
      <c r="F595" s="97">
        <v>15464</v>
      </c>
    </row>
    <row r="596">
      <c r="A596" s="97" t="str">
        <v>SUPER CONTACT CLEANER</v>
      </c>
      <c r="B596" s="9" t="str">
        <v>SUPER CONTACT CLEANER</v>
      </c>
      <c r="C596" s="9" t="str">
        <v>Produits de Nettoyage</v>
      </c>
      <c r="D596" s="9" t="str">
        <v>Carton</v>
      </c>
      <c r="E596" s="97">
        <v>4</v>
      </c>
      <c r="F596" s="97">
        <v>17252</v>
      </c>
    </row>
    <row r="597">
      <c r="A597" s="97" t="str">
        <v>KOTE SOIL SHIELD</v>
      </c>
      <c r="B597" s="9" t="str">
        <v>KOTE SOIL SHIELD</v>
      </c>
      <c r="C597" s="9" t="str">
        <v>Produits de Nettoyage</v>
      </c>
      <c r="D597" s="9" t="str">
        <v>Carton</v>
      </c>
      <c r="E597" s="97">
        <v>6</v>
      </c>
      <c r="F597" s="97">
        <v>17605</v>
      </c>
    </row>
    <row r="598">
      <c r="A598" s="97" t="str">
        <v>KAY POWER PAD</v>
      </c>
      <c r="B598" s="9" t="str">
        <v>KAY POWER PAD</v>
      </c>
      <c r="C598" s="9" t="str">
        <v>Produits de Nettoyage</v>
      </c>
      <c r="D598" s="9" t="str">
        <v>Carton</v>
      </c>
      <c r="E598" s="97">
        <v>12</v>
      </c>
      <c r="F598" s="97">
        <v>18425</v>
      </c>
    </row>
    <row r="599">
      <c r="A599" s="97" t="str">
        <v>KAY 5</v>
      </c>
      <c r="B599" s="9" t="str">
        <v>KAY 5</v>
      </c>
      <c r="C599" s="9" t="str">
        <v>Produits de Nettoyage</v>
      </c>
      <c r="D599" s="9" t="str">
        <v>Carton</v>
      </c>
      <c r="E599" s="97">
        <v>200</v>
      </c>
      <c r="F599" s="97">
        <v>21512</v>
      </c>
    </row>
    <row r="600">
      <c r="A600" s="97" t="str">
        <v>KAY-5 SANITIZER</v>
      </c>
      <c r="B600" s="9" t="str">
        <v>KAY-5 SANITIZER</v>
      </c>
      <c r="C600" s="9" t="str">
        <v>Produits de Nettoyage</v>
      </c>
      <c r="D600" s="9" t="str">
        <v>Carton</v>
      </c>
      <c r="E600" s="97">
        <v>4</v>
      </c>
      <c r="F600" s="97">
        <v>22995</v>
      </c>
    </row>
    <row r="601">
      <c r="A601" s="97" t="str">
        <v>LAVETTE - Bleu</v>
      </c>
      <c r="B601" s="9" t="str">
        <v>LAVETTE - Bleu</v>
      </c>
      <c r="C601" s="9" t="str">
        <v>Produits de Nettoyage</v>
      </c>
      <c r="D601" s="9" t="str">
        <v>Carton</v>
      </c>
      <c r="E601" s="97">
        <v>100</v>
      </c>
      <c r="F601" s="97">
        <v>10708</v>
      </c>
    </row>
    <row r="602">
      <c r="A602" s="97" t="str">
        <v>LAVETTE - Jaune</v>
      </c>
      <c r="B602" s="9" t="str">
        <v>LAVETTE - Jaune</v>
      </c>
      <c r="C602" s="9" t="str">
        <v>Produits de Nettoyage</v>
      </c>
      <c r="D602" s="9" t="str">
        <v>Carton</v>
      </c>
      <c r="E602" s="97">
        <v>100</v>
      </c>
      <c r="F602" s="97">
        <v>11600</v>
      </c>
    </row>
    <row r="603">
      <c r="A603" s="97" t="str">
        <v>LAVETTE - Rouge</v>
      </c>
      <c r="B603" s="9" t="str">
        <v>LAVETTE - Rouge</v>
      </c>
      <c r="C603" s="9" t="str">
        <v>Produits de Nettoyage</v>
      </c>
      <c r="D603" s="9" t="str">
        <v>Carton</v>
      </c>
      <c r="E603" s="97">
        <v>100</v>
      </c>
      <c r="F603" s="97">
        <v>10886</v>
      </c>
    </row>
    <row r="604">
      <c r="A604" s="97" t="str">
        <v>LAVETTE - Vert</v>
      </c>
      <c r="B604" s="9" t="str">
        <v>LAVETTE - Vert</v>
      </c>
      <c r="C604" s="9" t="str">
        <v>Produits de Nettoyage</v>
      </c>
      <c r="D604" s="9" t="str">
        <v>Carton</v>
      </c>
      <c r="E604" s="97">
        <v>100</v>
      </c>
      <c r="F604" s="97">
        <v>11397</v>
      </c>
    </row>
    <row r="605">
      <c r="A605" s="97" t="str">
        <v>MULTIPURPOSE CONCENTRATE</v>
      </c>
      <c r="B605" s="9" t="str">
        <v>MULTIPURPOSE CONCENTRATE</v>
      </c>
      <c r="C605" s="9" t="str">
        <v>Produits de Nettoyage</v>
      </c>
      <c r="D605" s="9" t="str">
        <v>Bidon de 10 L</v>
      </c>
      <c r="E605" s="97">
        <v>1</v>
      </c>
      <c r="F605" s="97">
        <v>14323</v>
      </c>
    </row>
    <row r="606">
      <c r="A606" s="97" t="str">
        <v>ORION SOFT CARE PLUS PURE</v>
      </c>
      <c r="B606" s="9" t="str">
        <v>ORION SOFT CARE PLUS PURE</v>
      </c>
      <c r="C606" s="9" t="str">
        <v>Produits de Nettoyage</v>
      </c>
      <c r="D606" s="9" t="str">
        <v>Carton</v>
      </c>
      <c r="E606" s="97">
        <v>2</v>
      </c>
      <c r="F606" s="97">
        <v>38339</v>
      </c>
    </row>
    <row r="607">
      <c r="A607" s="97" t="str">
        <v>OVEN CLEANER</v>
      </c>
      <c r="B607" s="9" t="str">
        <v>OVEN CLEANER</v>
      </c>
      <c r="C607" s="9" t="str">
        <v>Produits de Nettoyage</v>
      </c>
      <c r="D607" s="9" t="str">
        <v>Carton</v>
      </c>
      <c r="E607" s="97">
        <v>6</v>
      </c>
      <c r="F607" s="97">
        <v>25141</v>
      </c>
    </row>
    <row r="608">
      <c r="A608" s="97" t="str">
        <v>PAPIER TOILETTE JUMBO (18 ROULEAUX)</v>
      </c>
      <c r="B608" s="9" t="str">
        <v>PAPIER TOILETTE JUMBO (18 ROULEAUX)</v>
      </c>
      <c r="C608" s="9" t="str">
        <v>Produits de Nettoyage</v>
      </c>
      <c r="D608" s="9" t="str">
        <v>Pack de 18</v>
      </c>
      <c r="E608" s="97">
        <v>18</v>
      </c>
      <c r="F608" s="97">
        <v>18305</v>
      </c>
    </row>
    <row r="609">
      <c r="A609" s="97" t="str">
        <v>QUARRY TILE FLOOR CLEANER</v>
      </c>
      <c r="B609" s="9" t="str">
        <v>QUARRY TILE FLOOR CLEANER</v>
      </c>
      <c r="C609" s="9" t="str">
        <v>Produits de Nettoyage</v>
      </c>
      <c r="D609" s="9" t="str">
        <v>Carton</v>
      </c>
      <c r="E609" s="97">
        <v>120</v>
      </c>
      <c r="F609" s="97">
        <v>19904</v>
      </c>
    </row>
    <row r="610">
      <c r="A610" s="97" t="str">
        <v>RACLETTE - Rouge</v>
      </c>
      <c r="B610" s="9" t="str">
        <v>RACLETTE - Rouge</v>
      </c>
      <c r="C610" s="9" t="str">
        <v>Produits de Nettoyage</v>
      </c>
      <c r="D610" s="9" t="str">
        <v>Carton</v>
      </c>
      <c r="E610" s="97">
        <v>2</v>
      </c>
      <c r="F610" s="97">
        <v>27894</v>
      </c>
    </row>
    <row r="611">
      <c r="A611" s="97" t="str">
        <v>RACLETTE - Bleu</v>
      </c>
      <c r="B611" s="9" t="str">
        <v>RACLETTE - Bleu</v>
      </c>
      <c r="C611" s="9" t="str">
        <v>Produits de Nettoyage</v>
      </c>
      <c r="D611" s="9" t="str">
        <v>Carton</v>
      </c>
      <c r="E611" s="97">
        <v>2</v>
      </c>
      <c r="F611" s="97">
        <v>27894</v>
      </c>
    </row>
    <row r="612">
      <c r="A612" s="97" t="str">
        <v>RESTROOM CLEANER</v>
      </c>
      <c r="B612" s="9" t="str">
        <v>RESTROOM CLEANER</v>
      </c>
      <c r="C612" s="9" t="str">
        <v>Produits de Nettoyage</v>
      </c>
      <c r="D612" s="9" t="str">
        <v>Carton</v>
      </c>
      <c r="E612" s="97">
        <v>6</v>
      </c>
      <c r="F612" s="97">
        <v>23074</v>
      </c>
    </row>
    <row r="613">
      <c r="A613" s="97" t="str">
        <v>ROULEAU ADVANCED</v>
      </c>
      <c r="B613" s="9" t="str">
        <v>ROULEAU ADVANCED</v>
      </c>
      <c r="C613" s="9" t="str">
        <v>Produits de Nettoyage</v>
      </c>
      <c r="D613" s="9" t="str">
        <v>PACK</v>
      </c>
      <c r="E613" s="97">
        <v>6</v>
      </c>
      <c r="F613" s="97">
        <v>36000</v>
      </c>
    </row>
    <row r="614">
      <c r="A614" s="97" t="str">
        <v>ROULEAU ESSUIE TOUT</v>
      </c>
      <c r="B614" s="9" t="str">
        <v>ROULEAU ESSUIE TOUT</v>
      </c>
      <c r="C614" s="9" t="str">
        <v>Produits de Nettoyage</v>
      </c>
      <c r="D614" s="9" t="str">
        <v>Unité</v>
      </c>
      <c r="E614" s="97">
        <v>6</v>
      </c>
      <c r="F614" s="97">
        <v>13600</v>
      </c>
    </row>
    <row r="615">
      <c r="A615" s="97" t="str">
        <v>ROULEAU ESSUIE TOUT - NANO</v>
      </c>
      <c r="B615" s="9" t="str">
        <v>ROULEAU ESSUIE TOUT - NANO</v>
      </c>
      <c r="C615" s="9" t="str">
        <v>Produits de Nettoyage</v>
      </c>
      <c r="D615" s="9" t="str">
        <v>PACK</v>
      </c>
      <c r="E615" s="97">
        <v>6</v>
      </c>
      <c r="F615" s="97">
        <v>9322</v>
      </c>
    </row>
    <row r="616">
      <c r="A616" s="97" t="str">
        <v>ROULEAU ESSUIE TOUT - 1*3</v>
      </c>
      <c r="B616" s="9" t="str">
        <v>ROULEAU ESSUIE TOUT - 1*3</v>
      </c>
      <c r="C616" s="9" t="str">
        <v>Produits de Nettoyage</v>
      </c>
      <c r="D616" s="9" t="str">
        <v>Pack de 03</v>
      </c>
      <c r="E616" s="97">
        <v>3</v>
      </c>
      <c r="F616" s="97">
        <v>7379</v>
      </c>
    </row>
    <row r="617">
      <c r="A617" s="97" t="str">
        <v>ROULEAU PH SMARTON 1*1</v>
      </c>
      <c r="B617" s="9" t="str">
        <v>ROULEAU PH SMARTON 1*1</v>
      </c>
      <c r="C617" s="9" t="str">
        <v>Produits de Nettoyage</v>
      </c>
      <c r="D617" s="9" t="str">
        <v>Unité</v>
      </c>
      <c r="E617" s="97">
        <v>1</v>
      </c>
      <c r="F617" s="97">
        <v>2850</v>
      </c>
    </row>
    <row r="618">
      <c r="A618" s="97" t="str">
        <v>ROOM CARE ECO</v>
      </c>
      <c r="B618" s="9" t="str">
        <v>ROOM CARE ECO</v>
      </c>
      <c r="C618" s="9" t="str">
        <v>Produits de Nettoyage</v>
      </c>
      <c r="D618" s="9" t="str">
        <v>6 X 1L / carton</v>
      </c>
      <c r="E618" s="97">
        <v>6</v>
      </c>
      <c r="F618" s="97">
        <v>18457</v>
      </c>
    </row>
    <row r="619">
      <c r="A619" s="97" t="str">
        <v>SAC POUBELLE - GM - Transparent</v>
      </c>
      <c r="B619" s="9" t="str">
        <v>SAC POUBELLE - GM - Transparent</v>
      </c>
      <c r="C619" s="9" t="str">
        <v>Produits de Nettoyage</v>
      </c>
      <c r="D619" s="9" t="str">
        <v>Pack de 50</v>
      </c>
      <c r="E619" s="97">
        <v>50</v>
      </c>
      <c r="F619" s="97">
        <v>7550</v>
      </c>
    </row>
    <row r="620">
      <c r="A620" s="97" t="str">
        <v>SAC POUBELLE - PM - Transparent</v>
      </c>
      <c r="B620" s="9" t="str">
        <v>SAC POUBELLE - PM - Transparent</v>
      </c>
      <c r="C620" s="9" t="str">
        <v>Produits de Nettoyage</v>
      </c>
      <c r="D620" s="9" t="str">
        <v>Pack de 250</v>
      </c>
      <c r="E620" s="97">
        <v>250</v>
      </c>
      <c r="F620" s="97">
        <v>22000</v>
      </c>
    </row>
    <row r="621">
      <c r="A621" s="97" t="str">
        <v>SANICHLOR</v>
      </c>
      <c r="B621" s="9" t="str">
        <v>SANICHLOR</v>
      </c>
      <c r="C621" s="9" t="str">
        <v>Produits de Nettoyage</v>
      </c>
      <c r="D621" s="9" t="str">
        <v>Carton</v>
      </c>
      <c r="E621" s="97">
        <v>960</v>
      </c>
      <c r="F621" s="97">
        <v>38621</v>
      </c>
    </row>
    <row r="622">
      <c r="A622" s="97" t="str">
        <v>SANITIZER TABLETTE</v>
      </c>
      <c r="B622" s="9" t="str">
        <v xml:space="preserve">SANITIZER TABLETTE </v>
      </c>
      <c r="C622" s="9" t="str">
        <v>Produits de Nettoyage</v>
      </c>
      <c r="D622" s="9" t="str">
        <v>Carton</v>
      </c>
      <c r="E622" s="97">
        <v>1380</v>
      </c>
      <c r="F622" s="97">
        <v>62935</v>
      </c>
    </row>
    <row r="623">
      <c r="A623" s="97" t="str">
        <v>SERPILLERE - Bleu</v>
      </c>
      <c r="B623" s="9" t="str">
        <v>SERPILLERE - Bleu</v>
      </c>
      <c r="C623" s="9" t="str">
        <v>Produits de Nettoyage</v>
      </c>
      <c r="D623" s="9" t="str">
        <v>Carton</v>
      </c>
      <c r="E623" s="97">
        <v>10</v>
      </c>
      <c r="F623" s="97">
        <v>42739</v>
      </c>
    </row>
    <row r="624">
      <c r="A624" s="97" t="str">
        <v>SERPILLERE - Jaune</v>
      </c>
      <c r="B624" s="9" t="str">
        <v>SERPILLERE - Jaune</v>
      </c>
      <c r="C624" s="9" t="str">
        <v>Produits de Nettoyage</v>
      </c>
      <c r="D624" s="9" t="str">
        <v>Carton</v>
      </c>
      <c r="E624" s="97">
        <v>10</v>
      </c>
      <c r="F624" s="97">
        <v>37600</v>
      </c>
    </row>
    <row r="625">
      <c r="A625" s="97" t="str">
        <v>SERPILLERE - Rouge</v>
      </c>
      <c r="B625" s="9" t="str">
        <v>SERPILLERE - Rouge</v>
      </c>
      <c r="C625" s="9" t="str">
        <v>Produits de Nettoyage</v>
      </c>
      <c r="D625" s="9" t="str">
        <v>Carton</v>
      </c>
      <c r="E625" s="97">
        <v>10</v>
      </c>
      <c r="F625" s="97">
        <v>41540</v>
      </c>
    </row>
    <row r="626">
      <c r="A626" s="97" t="str">
        <v>SERPILLERE - Vert</v>
      </c>
      <c r="B626" s="9" t="str">
        <v>SERPILLERE - Vert</v>
      </c>
      <c r="C626" s="9" t="str">
        <v>Produits de Nettoyage</v>
      </c>
      <c r="D626" s="9" t="str">
        <v>Carton</v>
      </c>
      <c r="E626" s="97">
        <v>10</v>
      </c>
      <c r="F626" s="97">
        <v>41540</v>
      </c>
    </row>
    <row r="627">
      <c r="A627" s="97" t="str">
        <v>SINK SANITIZER</v>
      </c>
      <c r="B627" s="9" t="str">
        <v>SINK SANITIZER</v>
      </c>
      <c r="C627" s="9" t="str">
        <v>Produits de Nettoyage</v>
      </c>
      <c r="D627" s="9" t="str">
        <v>Carton</v>
      </c>
      <c r="E627" s="97">
        <v>200</v>
      </c>
      <c r="F627" s="97">
        <v>16988</v>
      </c>
    </row>
    <row r="628">
      <c r="A628" s="97" t="str">
        <v>SINK SANITIZER TABLETS</v>
      </c>
      <c r="B628" s="9" t="str">
        <v>SINK SANITIZER TABLETS</v>
      </c>
      <c r="C628" s="9" t="str">
        <v>Produits de Nettoyage</v>
      </c>
      <c r="D628" s="9" t="str">
        <v>Carton</v>
      </c>
      <c r="E628" s="97">
        <v>200</v>
      </c>
      <c r="F628" s="97">
        <v>20573</v>
      </c>
    </row>
    <row r="629">
      <c r="A629" s="97" t="str">
        <v>STAINLESS CLEANER &amp; POLISH</v>
      </c>
      <c r="B629" s="9" t="str">
        <v>STAINLESS CLEANER &amp; POLISH</v>
      </c>
      <c r="C629" s="9" t="str">
        <v>Produits de Nettoyage</v>
      </c>
      <c r="D629" s="9" t="str">
        <v>Carton</v>
      </c>
      <c r="E629" s="97">
        <v>6</v>
      </c>
      <c r="F629" s="97">
        <v>10060</v>
      </c>
    </row>
    <row r="630">
      <c r="A630" s="97" t="str">
        <v>SUPERSOAK CONCENTRATE</v>
      </c>
      <c r="B630" s="9" t="str">
        <v>SUPERSOAK CONCENTRATE</v>
      </c>
      <c r="C630" s="9" t="str">
        <v>Produits de Nettoyage</v>
      </c>
      <c r="D630" s="9" t="str">
        <v>Bidon 10 L</v>
      </c>
      <c r="E630" s="97">
        <v>1</v>
      </c>
      <c r="F630" s="97">
        <v>27346</v>
      </c>
    </row>
    <row r="631">
      <c r="A631" s="97" t="str">
        <v>SUMA CARBON REMOVER</v>
      </c>
      <c r="B631" s="9" t="str">
        <v>SUMA CARBON REMOVER</v>
      </c>
      <c r="C631" s="9" t="str">
        <v>Produits de Nettoyage</v>
      </c>
      <c r="D631" s="9" t="str">
        <v>Carton</v>
      </c>
      <c r="E631" s="97">
        <v>2</v>
      </c>
      <c r="F631" s="97">
        <v>26823</v>
      </c>
    </row>
    <row r="632">
      <c r="A632" s="97" t="str">
        <v>PULY CAFF POWER</v>
      </c>
      <c r="B632" s="9" t="str">
        <v>PULY CAFF POWER</v>
      </c>
      <c r="C632" s="9" t="str">
        <v>Produits de Nettoyage</v>
      </c>
      <c r="D632" s="9" t="str">
        <v>Carton</v>
      </c>
      <c r="E632" s="97">
        <v>5</v>
      </c>
      <c r="F632" s="97">
        <v>12712</v>
      </c>
    </row>
    <row r="633">
      <c r="A633" s="97" t="str">
        <v>WMF LIQUIDE BLEU</v>
      </c>
      <c r="B633" s="9" t="str">
        <v>WMF LIQUIDE BLEU</v>
      </c>
      <c r="C633" s="9" t="str">
        <v>Produits de Nettoyage</v>
      </c>
      <c r="D633" s="9" t="str">
        <v>Bidon</v>
      </c>
      <c r="E633" s="97">
        <v>1</v>
      </c>
      <c r="F633" s="97">
        <v>9991</v>
      </c>
    </row>
    <row r="634">
      <c r="A634" s="97" t="str">
        <v>WMF PASTILLES</v>
      </c>
      <c r="B634" s="9" t="str">
        <v>WMF PASTILLES</v>
      </c>
      <c r="C634" s="9" t="str">
        <v>Produits de Nettoyage</v>
      </c>
      <c r="D634" s="9" t="str">
        <v>Pot de 100 pastilles</v>
      </c>
      <c r="E634" s="97">
        <v>1</v>
      </c>
      <c r="F634" s="97">
        <v>6888</v>
      </c>
    </row>
  </sheetData>
  <pageMargins left="0.4" right="0.4" top="0.5" bottom="0.5" header="0.3" footer="0.3"/>
  <ignoredErrors>
    <ignoredError numberStoredAsText="1" sqref="A1:F634"/>
  </ignoredErrors>
</worksheet>
</file>

<file path=xl/worksheets/sheet5.xml><?xml version="1.0" encoding="utf-8"?>
<worksheet xmlns="http://schemas.openxmlformats.org/spreadsheetml/2006/main" xmlns:r="http://schemas.openxmlformats.org/officeDocument/2006/relationships">
  <dimension ref="A1:AO191"/>
  <sheetViews>
    <sheetView workbookViewId="0">
      <pane xSplit="9" ySplit="4" topLeftCell="J5" activePane="bottomRight" state="frozen"/>
      <selection pane="bottomRight" activeCell="J5" sqref="J5"/>
    </sheetView>
  </sheetViews>
  <cols>
    <col min="1" max="1" width="19.71484375" customWidth="1"/>
    <col min="2" max="2" width="36.83203125" customWidth="1"/>
    <col min="3" max="3" width="10.83203125" customWidth="1"/>
    <col min="4" max="4" width="14.83203125" customWidth="1"/>
    <col min="5" max="5" width="14.83203125" customWidth="1"/>
    <col min="6" max="6" width="16.83203125" customWidth="1"/>
    <col min="7" max="7" width="14.83203125" customWidth="1"/>
    <col min="8" max="8" width="16.83203125" customWidth="1"/>
    <col min="9" max="9" width="24.83203125" customWidth="1"/>
    <col min="10" max="10" width="7.83203125" customWidth="1"/>
    <col min="11" max="11" width="7.83203125" customWidth="1"/>
    <col min="12" max="12" width="7.83203125" customWidth="1"/>
    <col min="13" max="13" width="7.83203125" customWidth="1"/>
    <col min="14" max="14" width="7.83203125" customWidth="1"/>
    <col min="15" max="15" width="7.83203125" customWidth="1"/>
    <col min="16" max="16" width="7.83203125" customWidth="1"/>
    <col min="17" max="17" width="7.83203125" customWidth="1"/>
    <col min="18" max="18" width="7.83203125" customWidth="1"/>
    <col min="19" max="19" width="7.83203125" customWidth="1"/>
    <col min="20" max="20" width="7.83203125" customWidth="1"/>
    <col min="21" max="21" width="7.83203125" customWidth="1"/>
    <col min="22" max="22" width="7.83203125" customWidth="1"/>
    <col min="23" max="23" width="7.83203125" customWidth="1"/>
    <col min="24" max="24" width="7.83203125" customWidth="1"/>
    <col min="25" max="25" width="7.83203125" customWidth="1"/>
    <col min="26" max="26" width="7.83203125" customWidth="1"/>
    <col min="27" max="27" width="7.83203125" customWidth="1"/>
    <col min="28" max="28" width="7.83203125" customWidth="1"/>
    <col min="29" max="29" width="7.83203125" customWidth="1"/>
    <col min="30" max="30" width="7.83203125" customWidth="1"/>
    <col min="31" max="31" width="7.83203125" customWidth="1"/>
    <col min="32" max="32" width="7.83203125" customWidth="1"/>
    <col min="33" max="33" width="7.83203125" customWidth="1"/>
    <col min="34" max="34" width="7.83203125" customWidth="1"/>
    <col min="35" max="35" width="7.83203125" customWidth="1"/>
    <col min="36" max="36" width="7.83203125" customWidth="1"/>
    <col min="37" max="37" width="7.83203125" customWidth="1"/>
    <col min="38" max="38" width="7.83203125" customWidth="1"/>
    <col min="39" max="39" width="7.83203125" customWidth="1"/>
    <col min="40" max="40" width="7.83203125" customWidth="1"/>
    <col min="41" max="41" width="14.83203125" customWidth="1"/>
  </cols>
  <sheetData>
    <row r="1" ht="80" customHeight="1">
      <c r="B1" s="63" t="str">
        <v>Pertes — BK1 · Octobre 2026</v>
      </c>
      <c r="I1" s="98" t="str">
        <v>CA HT du jour (saisie)</v>
      </c>
      <c r="J1" s="99">
        <v>0</v>
      </c>
      <c r="K1" s="100">
        <v>0</v>
      </c>
      <c r="L1" s="100">
        <v>0</v>
      </c>
      <c r="M1" s="100">
        <v>0</v>
      </c>
      <c r="N1" s="100">
        <v>0</v>
      </c>
      <c r="O1" s="100">
        <v>0</v>
      </c>
      <c r="P1" s="100">
        <v>0</v>
      </c>
      <c r="Q1" s="100">
        <v>0</v>
      </c>
      <c r="R1" s="100">
        <v>0</v>
      </c>
      <c r="S1" s="100">
        <v>0</v>
      </c>
      <c r="T1" s="100">
        <v>0</v>
      </c>
      <c r="U1" s="100">
        <v>0</v>
      </c>
      <c r="V1" s="100">
        <v>0</v>
      </c>
      <c r="W1" s="100">
        <v>0</v>
      </c>
      <c r="X1" s="100">
        <v>0</v>
      </c>
      <c r="Y1" s="100">
        <v>0</v>
      </c>
      <c r="Z1" s="100">
        <v>0</v>
      </c>
      <c r="AA1" s="100">
        <v>0</v>
      </c>
      <c r="AB1" s="100">
        <v>0</v>
      </c>
      <c r="AC1" s="100">
        <v>0</v>
      </c>
      <c r="AD1" s="100">
        <v>0</v>
      </c>
      <c r="AE1" s="100">
        <v>0</v>
      </c>
      <c r="AF1" s="100">
        <v>0</v>
      </c>
      <c r="AG1" s="100">
        <v>0</v>
      </c>
      <c r="AH1" s="100">
        <v>0</v>
      </c>
      <c r="AI1" s="100">
        <v>0</v>
      </c>
      <c r="AJ1" s="100">
        <v>0</v>
      </c>
      <c r="AK1" s="100">
        <v>0</v>
      </c>
      <c r="AL1" s="100">
        <v>0</v>
      </c>
      <c r="AM1" s="100">
        <v>0</v>
      </c>
      <c r="AN1" s="100">
        <v>0</v>
      </c>
      <c r="AO1" s="101">
        <f>SUM(J1:AN1)</f>
      </c>
    </row>
    <row r="2" ht="16" customHeight="1">
      <c r="A2" s="4" t="str">
        <v>◀ RÉFÉRENTIEL (pré-rempli)</v>
      </c>
      <c r="G2" s="6" t="str">
        <v>= CALCUL</v>
      </c>
      <c r="I2" s="102" t="str">
        <v>Valeur des pertes du jour</v>
      </c>
      <c r="J2" s="103">
        <f>SUMPRODUCT(J$5:J$190,$E$5:$E$190)</f>
      </c>
      <c r="K2" s="104">
        <f>SUMPRODUCT(K$5:K$190,$E$5:$E$190)</f>
      </c>
      <c r="L2" s="104">
        <f>SUMPRODUCT(L$5:L$190,$E$5:$E$190)</f>
      </c>
      <c r="M2" s="104">
        <f>SUMPRODUCT(M$5:M$190,$E$5:$E$190)</f>
      </c>
      <c r="N2" s="104">
        <f>SUMPRODUCT(N$5:N$190,$E$5:$E$190)</f>
      </c>
      <c r="O2" s="104">
        <f>SUMPRODUCT(O$5:O$190,$E$5:$E$190)</f>
      </c>
      <c r="P2" s="104">
        <f>SUMPRODUCT(P$5:P$190,$E$5:$E$190)</f>
      </c>
      <c r="Q2" s="104">
        <f>SUMPRODUCT(Q$5:Q$190,$E$5:$E$190)</f>
      </c>
      <c r="R2" s="104">
        <f>SUMPRODUCT(R$5:R$190,$E$5:$E$190)</f>
      </c>
      <c r="S2" s="104">
        <f>SUMPRODUCT(S$5:S$190,$E$5:$E$190)</f>
      </c>
      <c r="T2" s="104">
        <f>SUMPRODUCT(T$5:T$190,$E$5:$E$190)</f>
      </c>
      <c r="U2" s="104">
        <f>SUMPRODUCT(U$5:U$190,$E$5:$E$190)</f>
      </c>
      <c r="V2" s="104">
        <f>SUMPRODUCT(V$5:V$190,$E$5:$E$190)</f>
      </c>
      <c r="W2" s="104">
        <f>SUMPRODUCT(W$5:W$190,$E$5:$E$190)</f>
      </c>
      <c r="X2" s="104">
        <f>SUMPRODUCT(X$5:X$190,$E$5:$E$190)</f>
      </c>
      <c r="Y2" s="104">
        <f>SUMPRODUCT(Y$5:Y$190,$E$5:$E$190)</f>
      </c>
      <c r="Z2" s="104">
        <f>SUMPRODUCT(Z$5:Z$190,$E$5:$E$190)</f>
      </c>
      <c r="AA2" s="104">
        <f>SUMPRODUCT(AA$5:AA$190,$E$5:$E$190)</f>
      </c>
      <c r="AB2" s="104">
        <f>SUMPRODUCT(AB$5:AB$190,$E$5:$E$190)</f>
      </c>
      <c r="AC2" s="104">
        <f>SUMPRODUCT(AC$5:AC$190,$E$5:$E$190)</f>
      </c>
      <c r="AD2" s="104">
        <f>SUMPRODUCT(AD$5:AD$190,$E$5:$E$190)</f>
      </c>
      <c r="AE2" s="104">
        <f>SUMPRODUCT(AE$5:AE$190,$E$5:$E$190)</f>
      </c>
      <c r="AF2" s="104">
        <f>SUMPRODUCT(AF$5:AF$190,$E$5:$E$190)</f>
      </c>
      <c r="AG2" s="104">
        <f>SUMPRODUCT(AG$5:AG$190,$E$5:$E$190)</f>
      </c>
      <c r="AH2" s="104">
        <f>SUMPRODUCT(AH$5:AH$190,$E$5:$E$190)</f>
      </c>
      <c r="AI2" s="104">
        <f>SUMPRODUCT(AI$5:AI$190,$E$5:$E$190)</f>
      </c>
      <c r="AJ2" s="104">
        <f>SUMPRODUCT(AJ$5:AJ$190,$E$5:$E$190)</f>
      </c>
      <c r="AK2" s="104">
        <f>SUMPRODUCT(AK$5:AK$190,$E$5:$E$190)</f>
      </c>
      <c r="AL2" s="104">
        <f>SUMPRODUCT(AL$5:AL$190,$E$5:$E$190)</f>
      </c>
      <c r="AM2" s="104">
        <f>SUMPRODUCT(AM$5:AM$190,$E$5:$E$190)</f>
      </c>
      <c r="AN2" s="104">
        <f>SUMPRODUCT(AN$5:AN$190,$E$5:$E$190)</f>
      </c>
      <c r="AO2" s="105">
        <f>SUBTOTAL(9,$J$2:$AN$2)</f>
      </c>
    </row>
    <row r="3" ht="30" customHeight="1">
      <c r="A3" s="10" t="str">
        <v>📌 Saisir les quantités perdues jour par jour (colonnes vertes J→AN) et le CA HT du jour en ligne 1 (colonne I). Quantité perte = somme des jours ; Valeur = Prix pièce × Quantité ; Prix pièce = Prix carton ÷ Cond. Les lignes sans Cond./Prix sont des articles transmis absents de la base : les renseigner.</v>
      </c>
      <c r="I3" s="102" t="str">
        <v>Ratio perte / CA HT</v>
      </c>
      <c r="J3" s="106">
        <f>IF(J1=0,"",J2/J1)</f>
      </c>
      <c r="K3" s="106">
        <f>IF(K1=0,"",K2/K1)</f>
      </c>
      <c r="L3" s="106">
        <f>IF(L1=0,"",L2/L1)</f>
      </c>
      <c r="M3" s="106">
        <f>IF(M1=0,"",M2/M1)</f>
      </c>
      <c r="N3" s="106">
        <f>IF(N1=0,"",N2/N1)</f>
      </c>
      <c r="O3" s="106">
        <f>IF(O1=0,"",O2/O1)</f>
      </c>
      <c r="P3" s="106">
        <f>IF(P1=0,"",P2/P1)</f>
      </c>
      <c r="Q3" s="106">
        <f>IF(Q1=0,"",Q2/Q1)</f>
      </c>
      <c r="R3" s="106">
        <f>IF(R1=0,"",R2/R1)</f>
      </c>
      <c r="S3" s="106">
        <f>IF(S1=0,"",S2/S1)</f>
      </c>
      <c r="T3" s="106">
        <f>IF(T1=0,"",T2/T1)</f>
      </c>
      <c r="U3" s="106">
        <f>IF(U1=0,"",U2/U1)</f>
      </c>
      <c r="V3" s="106">
        <f>IF(V1=0,"",V2/V1)</f>
      </c>
      <c r="W3" s="106">
        <f>IF(W1=0,"",W2/W1)</f>
      </c>
      <c r="X3" s="106">
        <f>IF(X1=0,"",X2/X1)</f>
      </c>
      <c r="Y3" s="106">
        <f>IF(Y1=0,"",Y2/Y1)</f>
      </c>
      <c r="Z3" s="106">
        <f>IF(Z1=0,"",Z2/Z1)</f>
      </c>
      <c r="AA3" s="106">
        <f>IF(AA1=0,"",AA2/AA1)</f>
      </c>
      <c r="AB3" s="106">
        <f>IF(AB1=0,"",AB2/AB1)</f>
      </c>
      <c r="AC3" s="106">
        <f>IF(AC1=0,"",AC2/AC1)</f>
      </c>
      <c r="AD3" s="106">
        <f>IF(AD1=0,"",AD2/AD1)</f>
      </c>
      <c r="AE3" s="106">
        <f>IF(AE1=0,"",AE2/AE1)</f>
      </c>
      <c r="AF3" s="106">
        <f>IF(AF1=0,"",AF2/AF1)</f>
      </c>
      <c r="AG3" s="106">
        <f>IF(AG1=0,"",AG2/AG1)</f>
      </c>
      <c r="AH3" s="106">
        <f>IF(AH1=0,"",AH2/AH1)</f>
      </c>
      <c r="AI3" s="106">
        <f>IF(AI1=0,"",AI2/AI1)</f>
      </c>
      <c r="AJ3" s="106">
        <f>IF(AJ1=0,"",AJ2/AJ1)</f>
      </c>
      <c r="AK3" s="106">
        <f>IF(AK1=0,"",AK2/AK1)</f>
      </c>
      <c r="AL3" s="106">
        <f>IF(AL1=0,"",AL2/AL1)</f>
      </c>
      <c r="AM3" s="106">
        <f>IF(AM1=0,"",AM2/AM1)</f>
      </c>
      <c r="AN3" s="106">
        <f>IF(AN1=0,"",AN2/AN1)</f>
      </c>
      <c r="AO3" s="107">
        <f>IF(AO1=0,"",AO2/AO1)</f>
      </c>
    </row>
    <row r="4" ht="32" customHeight="1">
      <c r="A4" s="70" t="str">
        <v>Catégorie</v>
      </c>
      <c r="B4" s="70" t="str">
        <v>Nom Article</v>
      </c>
      <c r="C4" s="70" t="str">
        <v>Cond.</v>
      </c>
      <c r="D4" s="70" t="str">
        <v>Prix carton</v>
      </c>
      <c r="E4" s="70" t="str">
        <v>Prix pièce</v>
      </c>
      <c r="F4" s="70" t="str">
        <v>Unité de perte</v>
      </c>
      <c r="G4" s="71" t="str">
        <v>Quantité perte (Σ jours)</v>
      </c>
      <c r="H4" s="71" t="str">
        <v>Valeur perte</v>
      </c>
      <c r="I4" s="71" t="str">
        <v>Indicateurs jour</v>
      </c>
      <c r="J4" s="69" t="str">
        <v>1</v>
      </c>
      <c r="K4" s="69" t="str">
        <v>2</v>
      </c>
      <c r="L4" s="69" t="str">
        <v>3</v>
      </c>
      <c r="M4" s="69" t="str">
        <v>4</v>
      </c>
      <c r="N4" s="69" t="str">
        <v>5</v>
      </c>
      <c r="O4" s="69" t="str">
        <v>6</v>
      </c>
      <c r="P4" s="69" t="str">
        <v>7</v>
      </c>
      <c r="Q4" s="69" t="str">
        <v>8</v>
      </c>
      <c r="R4" s="69" t="str">
        <v>9</v>
      </c>
      <c r="S4" s="69" t="str">
        <v>10</v>
      </c>
      <c r="T4" s="69" t="str">
        <v>11</v>
      </c>
      <c r="U4" s="69" t="str">
        <v>12</v>
      </c>
      <c r="V4" s="69" t="str">
        <v>13</v>
      </c>
      <c r="W4" s="69" t="str">
        <v>14</v>
      </c>
      <c r="X4" s="69" t="str">
        <v>15</v>
      </c>
      <c r="Y4" s="69" t="str">
        <v>16</v>
      </c>
      <c r="Z4" s="69" t="str">
        <v>17</v>
      </c>
      <c r="AA4" s="69" t="str">
        <v>18</v>
      </c>
      <c r="AB4" s="69" t="str">
        <v>19</v>
      </c>
      <c r="AC4" s="69" t="str">
        <v>20</v>
      </c>
      <c r="AD4" s="69" t="str">
        <v>21</v>
      </c>
      <c r="AE4" s="69" t="str">
        <v>22</v>
      </c>
      <c r="AF4" s="69" t="str">
        <v>23</v>
      </c>
      <c r="AG4" s="69" t="str">
        <v>24</v>
      </c>
      <c r="AH4" s="69" t="str">
        <v>25</v>
      </c>
      <c r="AI4" s="69" t="str">
        <v>26</v>
      </c>
      <c r="AJ4" s="69" t="str">
        <v>27</v>
      </c>
      <c r="AK4" s="69" t="str">
        <v>28</v>
      </c>
      <c r="AL4" s="69" t="str">
        <v>29</v>
      </c>
      <c r="AM4" s="69" t="str">
        <v>30</v>
      </c>
      <c r="AN4" s="69" t="str">
        <v>31</v>
      </c>
    </row>
    <row r="5">
      <c r="A5" s="108" t="str">
        <v>Boissons</v>
      </c>
      <c r="B5" s="109" t="str">
        <v>CAFE EN GRAINS 250 g</v>
      </c>
      <c r="C5" s="76">
        <v>1</v>
      </c>
      <c r="D5" s="110">
        <v>3432</v>
      </c>
      <c r="E5" s="111">
        <f>IF(C5&gt;0,D5/C5,D5)</f>
      </c>
      <c r="F5" s="75" t="str">
        <v>Inner de 250 g</v>
      </c>
      <c r="G5" s="112">
        <f>SUM(J5:AN5)</f>
      </c>
      <c r="H5" s="112">
        <f>E5*G5</f>
      </c>
      <c r="J5" s="113">
        <v>0</v>
      </c>
      <c r="K5" s="114">
        <v>0</v>
      </c>
      <c r="L5" s="114">
        <v>0</v>
      </c>
      <c r="M5" s="114">
        <v>0</v>
      </c>
      <c r="N5" s="114">
        <v>0</v>
      </c>
      <c r="O5" s="114">
        <v>0</v>
      </c>
      <c r="P5" s="114">
        <v>0</v>
      </c>
      <c r="Q5" s="114">
        <v>0</v>
      </c>
      <c r="R5" s="114">
        <v>0</v>
      </c>
      <c r="S5" s="114">
        <v>0</v>
      </c>
      <c r="T5" s="114">
        <v>0</v>
      </c>
      <c r="U5" s="114">
        <v>0</v>
      </c>
      <c r="V5" s="114">
        <v>0</v>
      </c>
      <c r="W5" s="114">
        <v>0</v>
      </c>
      <c r="X5" s="114">
        <v>0</v>
      </c>
      <c r="Y5" s="114">
        <v>0</v>
      </c>
      <c r="Z5" s="114">
        <v>0</v>
      </c>
      <c r="AA5" s="114">
        <v>0</v>
      </c>
      <c r="AB5" s="114">
        <v>0</v>
      </c>
      <c r="AC5" s="114">
        <v>0</v>
      </c>
      <c r="AD5" s="114">
        <v>0</v>
      </c>
      <c r="AE5" s="114">
        <v>0</v>
      </c>
      <c r="AF5" s="114">
        <v>0</v>
      </c>
      <c r="AG5" s="114">
        <v>0</v>
      </c>
      <c r="AH5" s="114">
        <v>0</v>
      </c>
      <c r="AI5" s="114">
        <v>0</v>
      </c>
      <c r="AJ5" s="114">
        <v>0</v>
      </c>
      <c r="AK5" s="114">
        <v>0</v>
      </c>
      <c r="AL5" s="114">
        <v>0</v>
      </c>
      <c r="AM5" s="114">
        <v>0</v>
      </c>
      <c r="AN5" s="114">
        <v>0</v>
      </c>
    </row>
    <row r="6">
      <c r="A6" s="108" t="str">
        <v>Boissons</v>
      </c>
      <c r="B6" s="109" t="str">
        <v>PRESSEA - Ananas 200ML</v>
      </c>
      <c r="C6" s="115">
        <v>24</v>
      </c>
      <c r="D6" s="116">
        <v>3051</v>
      </c>
      <c r="E6" s="28">
        <f>IF(C6&gt;0,D6/C6,D6)</f>
      </c>
      <c r="F6" s="83" t="str">
        <v>Carton de 24</v>
      </c>
      <c r="G6" s="25">
        <f>SUM(J6:AN6)</f>
      </c>
      <c r="H6" s="25">
        <f>E6*G6</f>
      </c>
      <c r="J6" s="100">
        <v>0</v>
      </c>
      <c r="K6" s="100">
        <v>0</v>
      </c>
      <c r="L6" s="100">
        <v>0</v>
      </c>
      <c r="M6" s="100">
        <v>0</v>
      </c>
      <c r="N6" s="100">
        <v>0</v>
      </c>
      <c r="O6" s="100">
        <v>0</v>
      </c>
      <c r="P6" s="100">
        <v>0</v>
      </c>
      <c r="Q6" s="100">
        <v>0</v>
      </c>
      <c r="R6" s="100">
        <v>0</v>
      </c>
      <c r="S6" s="100">
        <v>0</v>
      </c>
      <c r="T6" s="100">
        <v>0</v>
      </c>
      <c r="U6" s="100">
        <v>0</v>
      </c>
      <c r="V6" s="100">
        <v>0</v>
      </c>
      <c r="W6" s="100">
        <v>0</v>
      </c>
      <c r="X6" s="100">
        <v>0</v>
      </c>
      <c r="Y6" s="100">
        <v>0</v>
      </c>
      <c r="Z6" s="100">
        <v>0</v>
      </c>
      <c r="AA6" s="100">
        <v>0</v>
      </c>
      <c r="AB6" s="100">
        <v>0</v>
      </c>
      <c r="AC6" s="100">
        <v>0</v>
      </c>
      <c r="AD6" s="100">
        <v>0</v>
      </c>
      <c r="AE6" s="100">
        <v>0</v>
      </c>
      <c r="AF6" s="100">
        <v>0</v>
      </c>
      <c r="AG6" s="100">
        <v>0</v>
      </c>
      <c r="AH6" s="100">
        <v>0</v>
      </c>
      <c r="AI6" s="100">
        <v>0</v>
      </c>
      <c r="AJ6" s="100">
        <v>0</v>
      </c>
      <c r="AK6" s="100">
        <v>0</v>
      </c>
      <c r="AL6" s="100">
        <v>0</v>
      </c>
      <c r="AM6" s="100">
        <v>0</v>
      </c>
      <c r="AN6" s="100">
        <v>0</v>
      </c>
    </row>
    <row r="7">
      <c r="A7" s="108" t="str">
        <v>Boissons</v>
      </c>
      <c r="B7" s="109" t="str">
        <v>PRESSEA - Orange 200ML</v>
      </c>
      <c r="C7" s="76">
        <v>24</v>
      </c>
      <c r="D7" s="110">
        <v>3051</v>
      </c>
      <c r="E7" s="111">
        <f>IF(C7&gt;0,D7/C7,D7)</f>
      </c>
      <c r="F7" s="75" t="str">
        <v>Carton de 24</v>
      </c>
      <c r="G7" s="112">
        <f>SUM(J7:AN7)</f>
      </c>
      <c r="H7" s="112">
        <f>E7*G7</f>
      </c>
      <c r="J7" s="114">
        <v>0</v>
      </c>
      <c r="K7" s="114">
        <v>0</v>
      </c>
      <c r="L7" s="114">
        <v>0</v>
      </c>
      <c r="M7" s="114">
        <v>0</v>
      </c>
      <c r="N7" s="114">
        <v>0</v>
      </c>
      <c r="O7" s="114">
        <v>0</v>
      </c>
      <c r="P7" s="114">
        <v>0</v>
      </c>
      <c r="Q7" s="114">
        <v>0</v>
      </c>
      <c r="R7" s="114">
        <v>0</v>
      </c>
      <c r="S7" s="114">
        <v>0</v>
      </c>
      <c r="T7" s="114">
        <v>0</v>
      </c>
      <c r="U7" s="114">
        <v>0</v>
      </c>
      <c r="V7" s="114">
        <v>0</v>
      </c>
      <c r="W7" s="114">
        <v>0</v>
      </c>
      <c r="X7" s="114">
        <v>0</v>
      </c>
      <c r="Y7" s="114">
        <v>0</v>
      </c>
      <c r="Z7" s="114">
        <v>0</v>
      </c>
      <c r="AA7" s="114">
        <v>0</v>
      </c>
      <c r="AB7" s="114">
        <v>0</v>
      </c>
      <c r="AC7" s="114">
        <v>0</v>
      </c>
      <c r="AD7" s="114">
        <v>0</v>
      </c>
      <c r="AE7" s="114">
        <v>0</v>
      </c>
      <c r="AF7" s="114">
        <v>0</v>
      </c>
      <c r="AG7" s="114">
        <v>0</v>
      </c>
      <c r="AH7" s="114">
        <v>0</v>
      </c>
      <c r="AI7" s="114">
        <v>0</v>
      </c>
      <c r="AJ7" s="114">
        <v>0</v>
      </c>
      <c r="AK7" s="114">
        <v>0</v>
      </c>
      <c r="AL7" s="114">
        <v>0</v>
      </c>
      <c r="AM7" s="114">
        <v>0</v>
      </c>
      <c r="AN7" s="114">
        <v>0</v>
      </c>
    </row>
    <row r="8">
      <c r="A8" s="108" t="str">
        <v>Boissons</v>
      </c>
      <c r="B8" s="109" t="str">
        <v>PRESSEA - Pomme 200ML</v>
      </c>
      <c r="C8" s="84">
        <v>24</v>
      </c>
      <c r="D8" s="116">
        <v>3051</v>
      </c>
      <c r="E8" s="28">
        <f>IF(C8&gt;0,D8/C8,D8)</f>
      </c>
      <c r="F8" s="83" t="str">
        <v>Carton de 24</v>
      </c>
      <c r="G8" s="25">
        <f>SUM(J8:AN8)</f>
      </c>
      <c r="H8" s="25">
        <f>E8*G8</f>
      </c>
      <c r="J8" s="100">
        <v>0</v>
      </c>
      <c r="K8" s="100">
        <v>0</v>
      </c>
      <c r="L8" s="100">
        <v>0</v>
      </c>
      <c r="M8" s="100">
        <v>0</v>
      </c>
      <c r="N8" s="100">
        <v>0</v>
      </c>
      <c r="O8" s="100">
        <v>0</v>
      </c>
      <c r="P8" s="100">
        <v>0</v>
      </c>
      <c r="Q8" s="100">
        <v>0</v>
      </c>
      <c r="R8" s="100">
        <v>0</v>
      </c>
      <c r="S8" s="100">
        <v>0</v>
      </c>
      <c r="T8" s="100">
        <v>0</v>
      </c>
      <c r="U8" s="100">
        <v>0</v>
      </c>
      <c r="V8" s="100">
        <v>0</v>
      </c>
      <c r="W8" s="100">
        <v>0</v>
      </c>
      <c r="X8" s="100">
        <v>0</v>
      </c>
      <c r="Y8" s="100">
        <v>0</v>
      </c>
      <c r="Z8" s="100">
        <v>0</v>
      </c>
      <c r="AA8" s="100">
        <v>0</v>
      </c>
      <c r="AB8" s="100">
        <v>0</v>
      </c>
      <c r="AC8" s="100">
        <v>0</v>
      </c>
      <c r="AD8" s="100">
        <v>0</v>
      </c>
      <c r="AE8" s="100">
        <v>0</v>
      </c>
      <c r="AF8" s="100">
        <v>0</v>
      </c>
      <c r="AG8" s="100">
        <v>0</v>
      </c>
      <c r="AH8" s="100">
        <v>0</v>
      </c>
      <c r="AI8" s="100">
        <v>0</v>
      </c>
      <c r="AJ8" s="100">
        <v>0</v>
      </c>
      <c r="AK8" s="100">
        <v>0</v>
      </c>
      <c r="AL8" s="100">
        <v>0</v>
      </c>
      <c r="AM8" s="100">
        <v>0</v>
      </c>
      <c r="AN8" s="100">
        <v>0</v>
      </c>
    </row>
    <row r="9">
      <c r="A9" s="108" t="str">
        <v>Boissons</v>
      </c>
      <c r="B9" s="109" t="str">
        <v>PRESSEA - Cocktail 200ML</v>
      </c>
      <c r="C9" s="76">
        <v>24</v>
      </c>
      <c r="D9" s="110">
        <v>3051</v>
      </c>
      <c r="E9" s="111">
        <f>IF(C9&gt;0,D9/C9,D9)</f>
      </c>
      <c r="F9" s="75" t="str">
        <v>Carton de 24</v>
      </c>
      <c r="G9" s="112">
        <f>SUM(J9:AN9)</f>
      </c>
      <c r="H9" s="112">
        <f>E9*G9</f>
      </c>
      <c r="J9" s="114">
        <v>0</v>
      </c>
      <c r="K9" s="114">
        <v>0</v>
      </c>
      <c r="L9" s="114">
        <v>0</v>
      </c>
      <c r="M9" s="114">
        <v>0</v>
      </c>
      <c r="N9" s="114">
        <v>0</v>
      </c>
      <c r="O9" s="114">
        <v>0</v>
      </c>
      <c r="P9" s="114">
        <v>0</v>
      </c>
      <c r="Q9" s="114">
        <v>0</v>
      </c>
      <c r="R9" s="114">
        <v>0</v>
      </c>
      <c r="S9" s="114">
        <v>0</v>
      </c>
      <c r="T9" s="114">
        <v>0</v>
      </c>
      <c r="U9" s="114">
        <v>0</v>
      </c>
      <c r="V9" s="114">
        <v>0</v>
      </c>
      <c r="W9" s="114">
        <v>0</v>
      </c>
      <c r="X9" s="114">
        <v>0</v>
      </c>
      <c r="Y9" s="114">
        <v>0</v>
      </c>
      <c r="Z9" s="114">
        <v>0</v>
      </c>
      <c r="AA9" s="114">
        <v>0</v>
      </c>
      <c r="AB9" s="114">
        <v>0</v>
      </c>
      <c r="AC9" s="114">
        <v>0</v>
      </c>
      <c r="AD9" s="114">
        <v>0</v>
      </c>
      <c r="AE9" s="114">
        <v>0</v>
      </c>
      <c r="AF9" s="114">
        <v>0</v>
      </c>
      <c r="AG9" s="114">
        <v>0</v>
      </c>
      <c r="AH9" s="114">
        <v>0</v>
      </c>
      <c r="AI9" s="114">
        <v>0</v>
      </c>
      <c r="AJ9" s="114">
        <v>0</v>
      </c>
      <c r="AK9" s="114">
        <v>0</v>
      </c>
      <c r="AL9" s="114">
        <v>0</v>
      </c>
      <c r="AM9" s="114">
        <v>0</v>
      </c>
      <c r="AN9" s="114">
        <v>0</v>
      </c>
    </row>
    <row r="10">
      <c r="A10" s="108" t="str">
        <v>Boissons</v>
      </c>
      <c r="B10" s="109" t="str">
        <v>PRESSEA - Goyave 200ML</v>
      </c>
      <c r="C10" s="84">
        <v>24</v>
      </c>
      <c r="D10" s="116">
        <v>3051</v>
      </c>
      <c r="E10" s="28">
        <f>IF(C10&gt;0,D10/C10,D10)</f>
      </c>
      <c r="F10" s="83" t="str">
        <v>Carton de 24</v>
      </c>
      <c r="G10" s="25">
        <f>SUM(J10:AN10)</f>
      </c>
      <c r="H10" s="25">
        <f>E10*G10</f>
      </c>
      <c r="J10" s="100">
        <v>0</v>
      </c>
      <c r="K10" s="100">
        <v>0</v>
      </c>
      <c r="L10" s="100">
        <v>0</v>
      </c>
      <c r="M10" s="100">
        <v>0</v>
      </c>
      <c r="N10" s="100">
        <v>0</v>
      </c>
      <c r="O10" s="100">
        <v>0</v>
      </c>
      <c r="P10" s="100">
        <v>0</v>
      </c>
      <c r="Q10" s="100">
        <v>0</v>
      </c>
      <c r="R10" s="100">
        <v>0</v>
      </c>
      <c r="S10" s="100">
        <v>0</v>
      </c>
      <c r="T10" s="100">
        <v>0</v>
      </c>
      <c r="U10" s="100">
        <v>0</v>
      </c>
      <c r="V10" s="100">
        <v>0</v>
      </c>
      <c r="W10" s="100">
        <v>0</v>
      </c>
      <c r="X10" s="100">
        <v>0</v>
      </c>
      <c r="Y10" s="100">
        <v>0</v>
      </c>
      <c r="Z10" s="100">
        <v>0</v>
      </c>
      <c r="AA10" s="100">
        <v>0</v>
      </c>
      <c r="AB10" s="100">
        <v>0</v>
      </c>
      <c r="AC10" s="100">
        <v>0</v>
      </c>
      <c r="AD10" s="100">
        <v>0</v>
      </c>
      <c r="AE10" s="100">
        <v>0</v>
      </c>
      <c r="AF10" s="100">
        <v>0</v>
      </c>
      <c r="AG10" s="100">
        <v>0</v>
      </c>
      <c r="AH10" s="100">
        <v>0</v>
      </c>
      <c r="AI10" s="100">
        <v>0</v>
      </c>
      <c r="AJ10" s="100">
        <v>0</v>
      </c>
      <c r="AK10" s="100">
        <v>0</v>
      </c>
      <c r="AL10" s="100">
        <v>0</v>
      </c>
      <c r="AM10" s="100">
        <v>0</v>
      </c>
      <c r="AN10" s="100">
        <v>0</v>
      </c>
    </row>
    <row r="11">
      <c r="A11" s="108" t="str">
        <v>Boissons</v>
      </c>
      <c r="B11" s="109" t="str">
        <v>BOUTEILLE COCA COLA 50cL</v>
      </c>
      <c r="C11" s="76">
        <v>6</v>
      </c>
      <c r="D11" s="110">
        <v>127.47175141242938</v>
      </c>
      <c r="E11" s="111">
        <f>IF(C11&gt;0,D11/C11,D11)</f>
      </c>
      <c r="F11" s="75" t="str">
        <v>Pack de 6</v>
      </c>
      <c r="G11" s="112">
        <f>SUM(J11:AN11)</f>
      </c>
      <c r="H11" s="112">
        <f>E11*G11</f>
      </c>
      <c r="J11" s="114">
        <v>0</v>
      </c>
      <c r="K11" s="114">
        <v>0</v>
      </c>
      <c r="L11" s="114">
        <v>0</v>
      </c>
      <c r="M11" s="114">
        <v>0</v>
      </c>
      <c r="N11" s="114">
        <v>0</v>
      </c>
      <c r="O11" s="114">
        <v>0</v>
      </c>
      <c r="P11" s="114">
        <v>0</v>
      </c>
      <c r="Q11" s="114">
        <v>0</v>
      </c>
      <c r="R11" s="114">
        <v>0</v>
      </c>
      <c r="S11" s="114">
        <v>0</v>
      </c>
      <c r="T11" s="114">
        <v>0</v>
      </c>
      <c r="U11" s="114">
        <v>0</v>
      </c>
      <c r="V11" s="114">
        <v>0</v>
      </c>
      <c r="W11" s="114">
        <v>0</v>
      </c>
      <c r="X11" s="114">
        <v>0</v>
      </c>
      <c r="Y11" s="114">
        <v>0</v>
      </c>
      <c r="Z11" s="114">
        <v>0</v>
      </c>
      <c r="AA11" s="114">
        <v>0</v>
      </c>
      <c r="AB11" s="114">
        <v>0</v>
      </c>
      <c r="AC11" s="114">
        <v>0</v>
      </c>
      <c r="AD11" s="114">
        <v>0</v>
      </c>
      <c r="AE11" s="114">
        <v>0</v>
      </c>
      <c r="AF11" s="114">
        <v>0</v>
      </c>
      <c r="AG11" s="114">
        <v>0</v>
      </c>
      <c r="AH11" s="114">
        <v>0</v>
      </c>
      <c r="AI11" s="114">
        <v>0</v>
      </c>
      <c r="AJ11" s="114">
        <v>0</v>
      </c>
      <c r="AK11" s="114">
        <v>0</v>
      </c>
      <c r="AL11" s="114">
        <v>0</v>
      </c>
      <c r="AM11" s="114">
        <v>0</v>
      </c>
      <c r="AN11" s="114">
        <v>0</v>
      </c>
    </row>
    <row r="12">
      <c r="A12" s="108" t="str">
        <v>Boissons</v>
      </c>
      <c r="B12" s="109" t="str">
        <v>BOUTEILLE COCA COLA 1.5L</v>
      </c>
      <c r="C12" s="84">
        <v>6</v>
      </c>
      <c r="D12" s="116">
        <v>127.47175141242938</v>
      </c>
      <c r="E12" s="28">
        <f>IF(C12&gt;0,D12/C12,D12)</f>
      </c>
      <c r="F12" s="83" t="str">
        <v>Pack de 6</v>
      </c>
      <c r="G12" s="25">
        <f>SUM(J12:AN12)</f>
      </c>
      <c r="H12" s="25">
        <f>E12*G12</f>
      </c>
      <c r="J12" s="100">
        <v>0</v>
      </c>
      <c r="K12" s="100">
        <v>0</v>
      </c>
      <c r="L12" s="100">
        <v>0</v>
      </c>
      <c r="M12" s="100">
        <v>0</v>
      </c>
      <c r="N12" s="100">
        <v>0</v>
      </c>
      <c r="O12" s="100">
        <v>0</v>
      </c>
      <c r="P12" s="100">
        <v>0</v>
      </c>
      <c r="Q12" s="100">
        <v>0</v>
      </c>
      <c r="R12" s="100">
        <v>0</v>
      </c>
      <c r="S12" s="100">
        <v>0</v>
      </c>
      <c r="T12" s="100">
        <v>0</v>
      </c>
      <c r="U12" s="100">
        <v>0</v>
      </c>
      <c r="V12" s="100">
        <v>0</v>
      </c>
      <c r="W12" s="100">
        <v>0</v>
      </c>
      <c r="X12" s="100">
        <v>0</v>
      </c>
      <c r="Y12" s="100">
        <v>0</v>
      </c>
      <c r="Z12" s="100">
        <v>0</v>
      </c>
      <c r="AA12" s="100">
        <v>0</v>
      </c>
      <c r="AB12" s="100">
        <v>0</v>
      </c>
      <c r="AC12" s="100">
        <v>0</v>
      </c>
      <c r="AD12" s="100">
        <v>0</v>
      </c>
      <c r="AE12" s="100">
        <v>0</v>
      </c>
      <c r="AF12" s="100">
        <v>0</v>
      </c>
      <c r="AG12" s="100">
        <v>0</v>
      </c>
      <c r="AH12" s="100">
        <v>0</v>
      </c>
      <c r="AI12" s="100">
        <v>0</v>
      </c>
      <c r="AJ12" s="100">
        <v>0</v>
      </c>
      <c r="AK12" s="100">
        <v>0</v>
      </c>
      <c r="AL12" s="100">
        <v>0</v>
      </c>
      <c r="AM12" s="100">
        <v>0</v>
      </c>
      <c r="AN12" s="100">
        <v>0</v>
      </c>
    </row>
    <row r="13">
      <c r="A13" s="108" t="str">
        <v>Boissons</v>
      </c>
      <c r="B13" s="109" t="str">
        <v>BOUTEILLE COCA COLA ZERO 50cL</v>
      </c>
      <c r="C13" s="76">
        <v>6</v>
      </c>
      <c r="D13" s="110">
        <v>107.34463276836159</v>
      </c>
      <c r="E13" s="111">
        <f>IF(C13&gt;0,D13/C13,D13)</f>
      </c>
      <c r="F13" s="75" t="str">
        <v>Pack de 6</v>
      </c>
      <c r="G13" s="112">
        <f>SUM(J13:AN13)</f>
      </c>
      <c r="H13" s="112">
        <f>E13*G13</f>
      </c>
      <c r="J13" s="114">
        <v>0</v>
      </c>
      <c r="K13" s="114">
        <v>0</v>
      </c>
      <c r="L13" s="114">
        <v>0</v>
      </c>
      <c r="M13" s="114">
        <v>0</v>
      </c>
      <c r="N13" s="114">
        <v>0</v>
      </c>
      <c r="O13" s="114">
        <v>0</v>
      </c>
      <c r="P13" s="114">
        <v>0</v>
      </c>
      <c r="Q13" s="114">
        <v>0</v>
      </c>
      <c r="R13" s="114">
        <v>0</v>
      </c>
      <c r="S13" s="114">
        <v>0</v>
      </c>
      <c r="T13" s="114">
        <v>0</v>
      </c>
      <c r="U13" s="114">
        <v>0</v>
      </c>
      <c r="V13" s="114">
        <v>0</v>
      </c>
      <c r="W13" s="114">
        <v>0</v>
      </c>
      <c r="X13" s="114">
        <v>0</v>
      </c>
      <c r="Y13" s="114">
        <v>0</v>
      </c>
      <c r="Z13" s="114">
        <v>0</v>
      </c>
      <c r="AA13" s="114">
        <v>0</v>
      </c>
      <c r="AB13" s="114">
        <v>0</v>
      </c>
      <c r="AC13" s="114">
        <v>0</v>
      </c>
      <c r="AD13" s="114">
        <v>0</v>
      </c>
      <c r="AE13" s="114">
        <v>0</v>
      </c>
      <c r="AF13" s="114">
        <v>0</v>
      </c>
      <c r="AG13" s="114">
        <v>0</v>
      </c>
      <c r="AH13" s="114">
        <v>0</v>
      </c>
      <c r="AI13" s="114">
        <v>0</v>
      </c>
      <c r="AJ13" s="114">
        <v>0</v>
      </c>
      <c r="AK13" s="114">
        <v>0</v>
      </c>
      <c r="AL13" s="114">
        <v>0</v>
      </c>
      <c r="AM13" s="114">
        <v>0</v>
      </c>
      <c r="AN13" s="114">
        <v>0</v>
      </c>
    </row>
    <row r="14">
      <c r="A14" s="108" t="str">
        <v>Boissons</v>
      </c>
      <c r="B14" s="109" t="str">
        <v>BOUTEILLE COCA COLA 30cL</v>
      </c>
      <c r="C14" s="84">
        <v>12</v>
      </c>
      <c r="D14" s="116">
        <v>127.47175141242938</v>
      </c>
      <c r="E14" s="28">
        <f>IF(C14&gt;0,D14/C14,D14)</f>
      </c>
      <c r="F14" s="83" t="str">
        <v>Pack de 12</v>
      </c>
      <c r="G14" s="25">
        <f>SUM(J14:AN14)</f>
      </c>
      <c r="H14" s="25">
        <f>E14*G14</f>
      </c>
      <c r="J14" s="100">
        <v>0</v>
      </c>
      <c r="K14" s="100">
        <v>0</v>
      </c>
      <c r="L14" s="100">
        <v>0</v>
      </c>
      <c r="M14" s="100">
        <v>0</v>
      </c>
      <c r="N14" s="100">
        <v>0</v>
      </c>
      <c r="O14" s="100">
        <v>0</v>
      </c>
      <c r="P14" s="100">
        <v>0</v>
      </c>
      <c r="Q14" s="100">
        <v>0</v>
      </c>
      <c r="R14" s="100">
        <v>0</v>
      </c>
      <c r="S14" s="100">
        <v>0</v>
      </c>
      <c r="T14" s="100">
        <v>0</v>
      </c>
      <c r="U14" s="100">
        <v>0</v>
      </c>
      <c r="V14" s="100">
        <v>0</v>
      </c>
      <c r="W14" s="100">
        <v>0</v>
      </c>
      <c r="X14" s="100">
        <v>0</v>
      </c>
      <c r="Y14" s="100">
        <v>0</v>
      </c>
      <c r="Z14" s="100">
        <v>0</v>
      </c>
      <c r="AA14" s="100">
        <v>0</v>
      </c>
      <c r="AB14" s="100">
        <v>0</v>
      </c>
      <c r="AC14" s="100">
        <v>0</v>
      </c>
      <c r="AD14" s="100">
        <v>0</v>
      </c>
      <c r="AE14" s="100">
        <v>0</v>
      </c>
      <c r="AF14" s="100">
        <v>0</v>
      </c>
      <c r="AG14" s="100">
        <v>0</v>
      </c>
      <c r="AH14" s="100">
        <v>0</v>
      </c>
      <c r="AI14" s="100">
        <v>0</v>
      </c>
      <c r="AJ14" s="100">
        <v>0</v>
      </c>
      <c r="AK14" s="100">
        <v>0</v>
      </c>
      <c r="AL14" s="100">
        <v>0</v>
      </c>
      <c r="AM14" s="100">
        <v>0</v>
      </c>
      <c r="AN14" s="100">
        <v>0</v>
      </c>
    </row>
    <row r="15">
      <c r="A15" s="108" t="str">
        <v>Boissons</v>
      </c>
      <c r="B15" s="109" t="str">
        <v>BOUTEILLE COCA COLA ZERO 30cL</v>
      </c>
      <c r="C15" s="76">
        <v>12</v>
      </c>
      <c r="D15" s="110">
        <v>107.34463276836159</v>
      </c>
      <c r="E15" s="111">
        <f>IF(C15&gt;0,D15/C15,D15)</f>
      </c>
      <c r="F15" s="75" t="str">
        <v>Pack de 12</v>
      </c>
      <c r="G15" s="112">
        <f>SUM(J15:AN15)</f>
      </c>
      <c r="H15" s="112">
        <f>E15*G15</f>
      </c>
      <c r="J15" s="114">
        <v>0</v>
      </c>
      <c r="K15" s="114">
        <v>0</v>
      </c>
      <c r="L15" s="114">
        <v>0</v>
      </c>
      <c r="M15" s="114">
        <v>0</v>
      </c>
      <c r="N15" s="114">
        <v>0</v>
      </c>
      <c r="O15" s="114">
        <v>0</v>
      </c>
      <c r="P15" s="114">
        <v>0</v>
      </c>
      <c r="Q15" s="114">
        <v>0</v>
      </c>
      <c r="R15" s="114">
        <v>0</v>
      </c>
      <c r="S15" s="114">
        <v>0</v>
      </c>
      <c r="T15" s="114">
        <v>0</v>
      </c>
      <c r="U15" s="114">
        <v>0</v>
      </c>
      <c r="V15" s="114">
        <v>0</v>
      </c>
      <c r="W15" s="114">
        <v>0</v>
      </c>
      <c r="X15" s="114">
        <v>0</v>
      </c>
      <c r="Y15" s="114">
        <v>0</v>
      </c>
      <c r="Z15" s="114">
        <v>0</v>
      </c>
      <c r="AA15" s="114">
        <v>0</v>
      </c>
      <c r="AB15" s="114">
        <v>0</v>
      </c>
      <c r="AC15" s="114">
        <v>0</v>
      </c>
      <c r="AD15" s="114">
        <v>0</v>
      </c>
      <c r="AE15" s="114">
        <v>0</v>
      </c>
      <c r="AF15" s="114">
        <v>0</v>
      </c>
      <c r="AG15" s="114">
        <v>0</v>
      </c>
      <c r="AH15" s="114">
        <v>0</v>
      </c>
      <c r="AI15" s="114">
        <v>0</v>
      </c>
      <c r="AJ15" s="114">
        <v>0</v>
      </c>
      <c r="AK15" s="114">
        <v>0</v>
      </c>
      <c r="AL15" s="114">
        <v>0</v>
      </c>
      <c r="AM15" s="114">
        <v>0</v>
      </c>
      <c r="AN15" s="114">
        <v>0</v>
      </c>
    </row>
    <row r="16">
      <c r="A16" s="108" t="str">
        <v>Boissons</v>
      </c>
      <c r="B16" s="109" t="str">
        <v>EAU KIRENE 50cl 12</v>
      </c>
      <c r="C16" s="84">
        <v>12</v>
      </c>
      <c r="D16" s="116">
        <v>966</v>
      </c>
      <c r="E16" s="28">
        <f>IF(C16&gt;0,D16/C16,D16)</f>
      </c>
      <c r="F16" s="83" t="str">
        <v>Pack de 12</v>
      </c>
      <c r="G16" s="25">
        <f>SUM(J16:AN16)</f>
      </c>
      <c r="H16" s="25">
        <f>E16*G16</f>
      </c>
      <c r="J16" s="100">
        <v>0</v>
      </c>
      <c r="K16" s="100">
        <v>0</v>
      </c>
      <c r="L16" s="100">
        <v>0</v>
      </c>
      <c r="M16" s="100">
        <v>0</v>
      </c>
      <c r="N16" s="100">
        <v>0</v>
      </c>
      <c r="O16" s="100">
        <v>0</v>
      </c>
      <c r="P16" s="100">
        <v>0</v>
      </c>
      <c r="Q16" s="100">
        <v>0</v>
      </c>
      <c r="R16" s="100">
        <v>0</v>
      </c>
      <c r="S16" s="100">
        <v>0</v>
      </c>
      <c r="T16" s="100">
        <v>0</v>
      </c>
      <c r="U16" s="100">
        <v>0</v>
      </c>
      <c r="V16" s="100">
        <v>0</v>
      </c>
      <c r="W16" s="100">
        <v>0</v>
      </c>
      <c r="X16" s="100">
        <v>0</v>
      </c>
      <c r="Y16" s="100">
        <v>0</v>
      </c>
      <c r="Z16" s="100">
        <v>0</v>
      </c>
      <c r="AA16" s="100">
        <v>0</v>
      </c>
      <c r="AB16" s="100">
        <v>0</v>
      </c>
      <c r="AC16" s="100">
        <v>0</v>
      </c>
      <c r="AD16" s="100">
        <v>0</v>
      </c>
      <c r="AE16" s="100">
        <v>0</v>
      </c>
      <c r="AF16" s="100">
        <v>0</v>
      </c>
      <c r="AG16" s="100">
        <v>0</v>
      </c>
      <c r="AH16" s="100">
        <v>0</v>
      </c>
      <c r="AI16" s="100">
        <v>0</v>
      </c>
      <c r="AJ16" s="100">
        <v>0</v>
      </c>
      <c r="AK16" s="100">
        <v>0</v>
      </c>
      <c r="AL16" s="100">
        <v>0</v>
      </c>
      <c r="AM16" s="100">
        <v>0</v>
      </c>
      <c r="AN16" s="100">
        <v>0</v>
      </c>
    </row>
    <row r="17">
      <c r="A17" s="108" t="str">
        <v>Boissons</v>
      </c>
      <c r="B17" s="109" t="str">
        <v>BOUTEILLE FANTA 50cL</v>
      </c>
      <c r="C17" s="76">
        <v>6</v>
      </c>
      <c r="D17" s="110">
        <v>2034</v>
      </c>
      <c r="E17" s="111">
        <f>IF(C17&gt;0,D17/C17,D17)</f>
      </c>
      <c r="F17" s="75" t="str">
        <v>Pack de 6</v>
      </c>
      <c r="G17" s="112">
        <f>SUM(J17:AN17)</f>
      </c>
      <c r="H17" s="112">
        <f>E17*G17</f>
      </c>
      <c r="J17" s="114">
        <v>0</v>
      </c>
      <c r="K17" s="114">
        <v>0</v>
      </c>
      <c r="L17" s="114">
        <v>0</v>
      </c>
      <c r="M17" s="114">
        <v>0</v>
      </c>
      <c r="N17" s="114">
        <v>0</v>
      </c>
      <c r="O17" s="114">
        <v>0</v>
      </c>
      <c r="P17" s="114">
        <v>0</v>
      </c>
      <c r="Q17" s="114">
        <v>0</v>
      </c>
      <c r="R17" s="114">
        <v>0</v>
      </c>
      <c r="S17" s="114">
        <v>0</v>
      </c>
      <c r="T17" s="114">
        <v>0</v>
      </c>
      <c r="U17" s="114">
        <v>0</v>
      </c>
      <c r="V17" s="114">
        <v>0</v>
      </c>
      <c r="W17" s="114">
        <v>0</v>
      </c>
      <c r="X17" s="114">
        <v>0</v>
      </c>
      <c r="Y17" s="114">
        <v>0</v>
      </c>
      <c r="Z17" s="114">
        <v>0</v>
      </c>
      <c r="AA17" s="114">
        <v>0</v>
      </c>
      <c r="AB17" s="114">
        <v>0</v>
      </c>
      <c r="AC17" s="114">
        <v>0</v>
      </c>
      <c r="AD17" s="114">
        <v>0</v>
      </c>
      <c r="AE17" s="114">
        <v>0</v>
      </c>
      <c r="AF17" s="114">
        <v>0</v>
      </c>
      <c r="AG17" s="114">
        <v>0</v>
      </c>
      <c r="AH17" s="114">
        <v>0</v>
      </c>
      <c r="AI17" s="114">
        <v>0</v>
      </c>
      <c r="AJ17" s="114">
        <v>0</v>
      </c>
      <c r="AK17" s="114">
        <v>0</v>
      </c>
      <c r="AL17" s="114">
        <v>0</v>
      </c>
      <c r="AM17" s="114">
        <v>0</v>
      </c>
      <c r="AN17" s="114">
        <v>0</v>
      </c>
    </row>
    <row r="18">
      <c r="A18" s="108" t="str">
        <v>Boissons</v>
      </c>
      <c r="B18" s="109" t="str">
        <v>BOUTEILLE FANTA 1.5L</v>
      </c>
      <c r="C18" s="84">
        <v>6</v>
      </c>
      <c r="D18" s="116">
        <v>3150</v>
      </c>
      <c r="E18" s="28">
        <f>IF(C18&gt;0,D18/C18,D18)</f>
      </c>
      <c r="F18" s="83" t="str">
        <v>Pack de 6</v>
      </c>
      <c r="G18" s="25">
        <f>SUM(J18:AN18)</f>
      </c>
      <c r="H18" s="25">
        <f>E18*G18</f>
      </c>
      <c r="J18" s="100">
        <v>0</v>
      </c>
      <c r="K18" s="100">
        <v>0</v>
      </c>
      <c r="L18" s="100">
        <v>0</v>
      </c>
      <c r="M18" s="100">
        <v>0</v>
      </c>
      <c r="N18" s="100">
        <v>0</v>
      </c>
      <c r="O18" s="100">
        <v>0</v>
      </c>
      <c r="P18" s="100">
        <v>0</v>
      </c>
      <c r="Q18" s="100">
        <v>0</v>
      </c>
      <c r="R18" s="100">
        <v>0</v>
      </c>
      <c r="S18" s="100">
        <v>0</v>
      </c>
      <c r="T18" s="100">
        <v>0</v>
      </c>
      <c r="U18" s="100">
        <v>0</v>
      </c>
      <c r="V18" s="100">
        <v>0</v>
      </c>
      <c r="W18" s="100">
        <v>0</v>
      </c>
      <c r="X18" s="100">
        <v>0</v>
      </c>
      <c r="Y18" s="100">
        <v>0</v>
      </c>
      <c r="Z18" s="100">
        <v>0</v>
      </c>
      <c r="AA18" s="100">
        <v>0</v>
      </c>
      <c r="AB18" s="100">
        <v>0</v>
      </c>
      <c r="AC18" s="100">
        <v>0</v>
      </c>
      <c r="AD18" s="100">
        <v>0</v>
      </c>
      <c r="AE18" s="100">
        <v>0</v>
      </c>
      <c r="AF18" s="100">
        <v>0</v>
      </c>
      <c r="AG18" s="100">
        <v>0</v>
      </c>
      <c r="AH18" s="100">
        <v>0</v>
      </c>
      <c r="AI18" s="100">
        <v>0</v>
      </c>
      <c r="AJ18" s="100">
        <v>0</v>
      </c>
      <c r="AK18" s="100">
        <v>0</v>
      </c>
      <c r="AL18" s="100">
        <v>0</v>
      </c>
      <c r="AM18" s="100">
        <v>0</v>
      </c>
      <c r="AN18" s="100">
        <v>0</v>
      </c>
    </row>
    <row r="19">
      <c r="A19" s="108" t="str">
        <v>Boissons</v>
      </c>
      <c r="B19" s="109" t="str">
        <v>BOUTEILLE FANTA 30cL</v>
      </c>
      <c r="C19" s="76">
        <v>12</v>
      </c>
      <c r="D19" s="110">
        <v>1288</v>
      </c>
      <c r="E19" s="111">
        <f>IF(C19&gt;0,D19/C19,D19)</f>
      </c>
      <c r="F19" s="75" t="str">
        <v>Pack de 12</v>
      </c>
      <c r="G19" s="112">
        <f>SUM(J19:AN19)</f>
      </c>
      <c r="H19" s="112">
        <f>E19*G19</f>
      </c>
      <c r="J19" s="114">
        <v>0</v>
      </c>
      <c r="K19" s="114">
        <v>0</v>
      </c>
      <c r="L19" s="114">
        <v>0</v>
      </c>
      <c r="M19" s="114">
        <v>0</v>
      </c>
      <c r="N19" s="114">
        <v>0</v>
      </c>
      <c r="O19" s="114">
        <v>0</v>
      </c>
      <c r="P19" s="114">
        <v>0</v>
      </c>
      <c r="Q19" s="114">
        <v>0</v>
      </c>
      <c r="R19" s="114">
        <v>0</v>
      </c>
      <c r="S19" s="114">
        <v>0</v>
      </c>
      <c r="T19" s="114">
        <v>0</v>
      </c>
      <c r="U19" s="114">
        <v>0</v>
      </c>
      <c r="V19" s="114">
        <v>0</v>
      </c>
      <c r="W19" s="114">
        <v>0</v>
      </c>
      <c r="X19" s="114">
        <v>0</v>
      </c>
      <c r="Y19" s="114">
        <v>0</v>
      </c>
      <c r="Z19" s="114">
        <v>0</v>
      </c>
      <c r="AA19" s="114">
        <v>0</v>
      </c>
      <c r="AB19" s="114">
        <v>0</v>
      </c>
      <c r="AC19" s="114">
        <v>0</v>
      </c>
      <c r="AD19" s="114">
        <v>0</v>
      </c>
      <c r="AE19" s="114">
        <v>0</v>
      </c>
      <c r="AF19" s="114">
        <v>0</v>
      </c>
      <c r="AG19" s="114">
        <v>0</v>
      </c>
      <c r="AH19" s="114">
        <v>0</v>
      </c>
      <c r="AI19" s="114">
        <v>0</v>
      </c>
      <c r="AJ19" s="114">
        <v>0</v>
      </c>
      <c r="AK19" s="114">
        <v>0</v>
      </c>
      <c r="AL19" s="114">
        <v>0</v>
      </c>
      <c r="AM19" s="114">
        <v>0</v>
      </c>
      <c r="AN19" s="114">
        <v>0</v>
      </c>
    </row>
    <row r="20">
      <c r="A20" s="108" t="str">
        <v>Boissons</v>
      </c>
      <c r="B20" s="109" t="str">
        <v>BOUTEILLE FANTA COCKTAIL 30cL</v>
      </c>
      <c r="C20" s="84">
        <v>12</v>
      </c>
      <c r="D20" s="116">
        <v>1288</v>
      </c>
      <c r="E20" s="28">
        <f>IF(C20&gt;0,D20/C20,D20)</f>
      </c>
      <c r="F20" s="83" t="str">
        <v>Pack de 12</v>
      </c>
      <c r="G20" s="25">
        <f>SUM(J20:AN20)</f>
      </c>
      <c r="H20" s="25">
        <f>E20*G20</f>
      </c>
      <c r="J20" s="100">
        <v>0</v>
      </c>
      <c r="K20" s="100">
        <v>0</v>
      </c>
      <c r="L20" s="100">
        <v>0</v>
      </c>
      <c r="M20" s="100">
        <v>0</v>
      </c>
      <c r="N20" s="100">
        <v>0</v>
      </c>
      <c r="O20" s="100">
        <v>0</v>
      </c>
      <c r="P20" s="100">
        <v>0</v>
      </c>
      <c r="Q20" s="100">
        <v>0</v>
      </c>
      <c r="R20" s="100">
        <v>0</v>
      </c>
      <c r="S20" s="100">
        <v>0</v>
      </c>
      <c r="T20" s="100">
        <v>0</v>
      </c>
      <c r="U20" s="100">
        <v>0</v>
      </c>
      <c r="V20" s="100">
        <v>0</v>
      </c>
      <c r="W20" s="100">
        <v>0</v>
      </c>
      <c r="X20" s="100">
        <v>0</v>
      </c>
      <c r="Y20" s="100">
        <v>0</v>
      </c>
      <c r="Z20" s="100">
        <v>0</v>
      </c>
      <c r="AA20" s="100">
        <v>0</v>
      </c>
      <c r="AB20" s="100">
        <v>0</v>
      </c>
      <c r="AC20" s="100">
        <v>0</v>
      </c>
      <c r="AD20" s="100">
        <v>0</v>
      </c>
      <c r="AE20" s="100">
        <v>0</v>
      </c>
      <c r="AF20" s="100">
        <v>0</v>
      </c>
      <c r="AG20" s="100">
        <v>0</v>
      </c>
      <c r="AH20" s="100">
        <v>0</v>
      </c>
      <c r="AI20" s="100">
        <v>0</v>
      </c>
      <c r="AJ20" s="100">
        <v>0</v>
      </c>
      <c r="AK20" s="100">
        <v>0</v>
      </c>
      <c r="AL20" s="100">
        <v>0</v>
      </c>
      <c r="AM20" s="100">
        <v>0</v>
      </c>
      <c r="AN20" s="100">
        <v>0</v>
      </c>
    </row>
    <row r="21">
      <c r="A21" s="108" t="str">
        <v>Boissons</v>
      </c>
      <c r="B21" s="109" t="str">
        <v>BOUTEILLE FANTA ANANAS 30cL</v>
      </c>
      <c r="C21" s="76">
        <v>12</v>
      </c>
      <c r="D21" s="110">
        <v>1288</v>
      </c>
      <c r="E21" s="111">
        <f>IF(C21&gt;0,D21/C21,D21)</f>
      </c>
      <c r="F21" s="75" t="str">
        <v>Pack de 12</v>
      </c>
      <c r="G21" s="112">
        <f>SUM(J21:AN21)</f>
      </c>
      <c r="H21" s="112">
        <f>E21*G21</f>
      </c>
      <c r="J21" s="114">
        <v>0</v>
      </c>
      <c r="K21" s="114">
        <v>0</v>
      </c>
      <c r="L21" s="114">
        <v>0</v>
      </c>
      <c r="M21" s="114">
        <v>0</v>
      </c>
      <c r="N21" s="114">
        <v>0</v>
      </c>
      <c r="O21" s="114">
        <v>0</v>
      </c>
      <c r="P21" s="114">
        <v>0</v>
      </c>
      <c r="Q21" s="114">
        <v>0</v>
      </c>
      <c r="R21" s="114">
        <v>0</v>
      </c>
      <c r="S21" s="114">
        <v>0</v>
      </c>
      <c r="T21" s="114">
        <v>0</v>
      </c>
      <c r="U21" s="114">
        <v>0</v>
      </c>
      <c r="V21" s="114">
        <v>0</v>
      </c>
      <c r="W21" s="114">
        <v>0</v>
      </c>
      <c r="X21" s="114">
        <v>0</v>
      </c>
      <c r="Y21" s="114">
        <v>0</v>
      </c>
      <c r="Z21" s="114">
        <v>0</v>
      </c>
      <c r="AA21" s="114">
        <v>0</v>
      </c>
      <c r="AB21" s="114">
        <v>0</v>
      </c>
      <c r="AC21" s="114">
        <v>0</v>
      </c>
      <c r="AD21" s="114">
        <v>0</v>
      </c>
      <c r="AE21" s="114">
        <v>0</v>
      </c>
      <c r="AF21" s="114">
        <v>0</v>
      </c>
      <c r="AG21" s="114">
        <v>0</v>
      </c>
      <c r="AH21" s="114">
        <v>0</v>
      </c>
      <c r="AI21" s="114">
        <v>0</v>
      </c>
      <c r="AJ21" s="114">
        <v>0</v>
      </c>
      <c r="AK21" s="114">
        <v>0</v>
      </c>
      <c r="AL21" s="114">
        <v>0</v>
      </c>
      <c r="AM21" s="114">
        <v>0</v>
      </c>
      <c r="AN21" s="114">
        <v>0</v>
      </c>
    </row>
    <row r="22">
      <c r="A22" s="108" t="str">
        <v>Boissons</v>
      </c>
      <c r="B22" s="109" t="str">
        <v>BOUTEILLE FANTA FRUITS ROUGES 30cL</v>
      </c>
      <c r="C22" s="84">
        <v>12</v>
      </c>
      <c r="D22" s="116">
        <v>1288</v>
      </c>
      <c r="E22" s="28">
        <f>IF(C22&gt;0,D22/C22,D22)</f>
      </c>
      <c r="F22" s="83" t="str">
        <v>Pack de 12</v>
      </c>
      <c r="G22" s="25">
        <f>SUM(J22:AN22)</f>
      </c>
      <c r="H22" s="25">
        <f>E22*G22</f>
      </c>
      <c r="J22" s="100">
        <v>0</v>
      </c>
      <c r="K22" s="100">
        <v>0</v>
      </c>
      <c r="L22" s="100">
        <v>0</v>
      </c>
      <c r="M22" s="100">
        <v>0</v>
      </c>
      <c r="N22" s="100">
        <v>0</v>
      </c>
      <c r="O22" s="100">
        <v>0</v>
      </c>
      <c r="P22" s="100">
        <v>0</v>
      </c>
      <c r="Q22" s="100">
        <v>0</v>
      </c>
      <c r="R22" s="100">
        <v>0</v>
      </c>
      <c r="S22" s="100">
        <v>0</v>
      </c>
      <c r="T22" s="100">
        <v>0</v>
      </c>
      <c r="U22" s="100">
        <v>0</v>
      </c>
      <c r="V22" s="100">
        <v>0</v>
      </c>
      <c r="W22" s="100">
        <v>0</v>
      </c>
      <c r="X22" s="100">
        <v>0</v>
      </c>
      <c r="Y22" s="100">
        <v>0</v>
      </c>
      <c r="Z22" s="100">
        <v>0</v>
      </c>
      <c r="AA22" s="100">
        <v>0</v>
      </c>
      <c r="AB22" s="100">
        <v>0</v>
      </c>
      <c r="AC22" s="100">
        <v>0</v>
      </c>
      <c r="AD22" s="100">
        <v>0</v>
      </c>
      <c r="AE22" s="100">
        <v>0</v>
      </c>
      <c r="AF22" s="100">
        <v>0</v>
      </c>
      <c r="AG22" s="100">
        <v>0</v>
      </c>
      <c r="AH22" s="100">
        <v>0</v>
      </c>
      <c r="AI22" s="100">
        <v>0</v>
      </c>
      <c r="AJ22" s="100">
        <v>0</v>
      </c>
      <c r="AK22" s="100">
        <v>0</v>
      </c>
      <c r="AL22" s="100">
        <v>0</v>
      </c>
      <c r="AM22" s="100">
        <v>0</v>
      </c>
      <c r="AN22" s="100">
        <v>0</v>
      </c>
    </row>
    <row r="23">
      <c r="A23" s="108" t="str">
        <v>Boissons</v>
      </c>
      <c r="B23" s="109" t="str">
        <v>BOUTEILLE FANTA POMME 30cL</v>
      </c>
      <c r="C23" s="76">
        <v>12</v>
      </c>
      <c r="D23" s="110">
        <v>1288</v>
      </c>
      <c r="E23" s="111">
        <f>IF(C23&gt;0,D23/C23,D23)</f>
      </c>
      <c r="F23" s="75" t="str">
        <v>Pack de 12</v>
      </c>
      <c r="G23" s="112">
        <f>SUM(J23:AN23)</f>
      </c>
      <c r="H23" s="112">
        <f>E23*G23</f>
      </c>
      <c r="J23" s="114">
        <v>0</v>
      </c>
      <c r="K23" s="114">
        <v>0</v>
      </c>
      <c r="L23" s="114">
        <v>0</v>
      </c>
      <c r="M23" s="114">
        <v>0</v>
      </c>
      <c r="N23" s="114">
        <v>0</v>
      </c>
      <c r="O23" s="114">
        <v>0</v>
      </c>
      <c r="P23" s="114">
        <v>0</v>
      </c>
      <c r="Q23" s="114">
        <v>0</v>
      </c>
      <c r="R23" s="114">
        <v>0</v>
      </c>
      <c r="S23" s="114">
        <v>0</v>
      </c>
      <c r="T23" s="114">
        <v>0</v>
      </c>
      <c r="U23" s="114">
        <v>0</v>
      </c>
      <c r="V23" s="114">
        <v>0</v>
      </c>
      <c r="W23" s="114">
        <v>0</v>
      </c>
      <c r="X23" s="114">
        <v>0</v>
      </c>
      <c r="Y23" s="114">
        <v>0</v>
      </c>
      <c r="Z23" s="114">
        <v>0</v>
      </c>
      <c r="AA23" s="114">
        <v>0</v>
      </c>
      <c r="AB23" s="114">
        <v>0</v>
      </c>
      <c r="AC23" s="114">
        <v>0</v>
      </c>
      <c r="AD23" s="114">
        <v>0</v>
      </c>
      <c r="AE23" s="114">
        <v>0</v>
      </c>
      <c r="AF23" s="114">
        <v>0</v>
      </c>
      <c r="AG23" s="114">
        <v>0</v>
      </c>
      <c r="AH23" s="114">
        <v>0</v>
      </c>
      <c r="AI23" s="114">
        <v>0</v>
      </c>
      <c r="AJ23" s="114">
        <v>0</v>
      </c>
      <c r="AK23" s="114">
        <v>0</v>
      </c>
      <c r="AL23" s="114">
        <v>0</v>
      </c>
      <c r="AM23" s="114">
        <v>0</v>
      </c>
      <c r="AN23" s="114">
        <v>0</v>
      </c>
    </row>
    <row r="24">
      <c r="A24" s="108" t="str">
        <v>Boissons</v>
      </c>
      <c r="B24" s="109" t="str">
        <v>BOUTEILLE SCHWEPPES AGRUMES 30cL</v>
      </c>
      <c r="C24" s="84">
        <v>12</v>
      </c>
      <c r="D24" s="116">
        <v>1288</v>
      </c>
      <c r="E24" s="28">
        <f>IF(C24&gt;0,D24/C24,D24)</f>
      </c>
      <c r="F24" s="83" t="str">
        <v>Pack de 12</v>
      </c>
      <c r="G24" s="25">
        <f>SUM(J24:AN24)</f>
      </c>
      <c r="H24" s="25">
        <f>E24*G24</f>
      </c>
      <c r="J24" s="100">
        <v>0</v>
      </c>
      <c r="K24" s="100">
        <v>0</v>
      </c>
      <c r="L24" s="100">
        <v>0</v>
      </c>
      <c r="M24" s="100">
        <v>0</v>
      </c>
      <c r="N24" s="100">
        <v>0</v>
      </c>
      <c r="O24" s="100">
        <v>0</v>
      </c>
      <c r="P24" s="100">
        <v>0</v>
      </c>
      <c r="Q24" s="100">
        <v>0</v>
      </c>
      <c r="R24" s="100">
        <v>0</v>
      </c>
      <c r="S24" s="100">
        <v>0</v>
      </c>
      <c r="T24" s="100">
        <v>0</v>
      </c>
      <c r="U24" s="100">
        <v>0</v>
      </c>
      <c r="V24" s="100">
        <v>0</v>
      </c>
      <c r="W24" s="100">
        <v>0</v>
      </c>
      <c r="X24" s="100">
        <v>0</v>
      </c>
      <c r="Y24" s="100">
        <v>0</v>
      </c>
      <c r="Z24" s="100">
        <v>0</v>
      </c>
      <c r="AA24" s="100">
        <v>0</v>
      </c>
      <c r="AB24" s="100">
        <v>0</v>
      </c>
      <c r="AC24" s="100">
        <v>0</v>
      </c>
      <c r="AD24" s="100">
        <v>0</v>
      </c>
      <c r="AE24" s="100">
        <v>0</v>
      </c>
      <c r="AF24" s="100">
        <v>0</v>
      </c>
      <c r="AG24" s="100">
        <v>0</v>
      </c>
      <c r="AH24" s="100">
        <v>0</v>
      </c>
      <c r="AI24" s="100">
        <v>0</v>
      </c>
      <c r="AJ24" s="100">
        <v>0</v>
      </c>
      <c r="AK24" s="100">
        <v>0</v>
      </c>
      <c r="AL24" s="100">
        <v>0</v>
      </c>
      <c r="AM24" s="100">
        <v>0</v>
      </c>
      <c r="AN24" s="100">
        <v>0</v>
      </c>
    </row>
    <row r="25">
      <c r="A25" s="108" t="str">
        <v>Boissons</v>
      </c>
      <c r="B25" s="109" t="str">
        <v>BOUTEILLE PEPSI ZERO 30CL</v>
      </c>
      <c r="C25" s="76">
        <v>12</v>
      </c>
      <c r="D25" s="110">
        <v>1288</v>
      </c>
      <c r="E25" s="111">
        <f>IF(C25&gt;0,D25/C25,D25)</f>
      </c>
      <c r="F25" s="75" t="str">
        <v>Pack de 12</v>
      </c>
      <c r="G25" s="112">
        <f>SUM(J25:AN25)</f>
      </c>
      <c r="H25" s="112">
        <f>E25*G25</f>
      </c>
      <c r="J25" s="114">
        <v>0</v>
      </c>
      <c r="K25" s="114">
        <v>0</v>
      </c>
      <c r="L25" s="114">
        <v>0</v>
      </c>
      <c r="M25" s="114">
        <v>0</v>
      </c>
      <c r="N25" s="114">
        <v>0</v>
      </c>
      <c r="O25" s="114">
        <v>0</v>
      </c>
      <c r="P25" s="114">
        <v>0</v>
      </c>
      <c r="Q25" s="114">
        <v>0</v>
      </c>
      <c r="R25" s="114">
        <v>0</v>
      </c>
      <c r="S25" s="114">
        <v>0</v>
      </c>
      <c r="T25" s="114">
        <v>0</v>
      </c>
      <c r="U25" s="114">
        <v>0</v>
      </c>
      <c r="V25" s="114">
        <v>0</v>
      </c>
      <c r="W25" s="114">
        <v>0</v>
      </c>
      <c r="X25" s="114">
        <v>0</v>
      </c>
      <c r="Y25" s="114">
        <v>0</v>
      </c>
      <c r="Z25" s="114">
        <v>0</v>
      </c>
      <c r="AA25" s="114">
        <v>0</v>
      </c>
      <c r="AB25" s="114">
        <v>0</v>
      </c>
      <c r="AC25" s="114">
        <v>0</v>
      </c>
      <c r="AD25" s="114">
        <v>0</v>
      </c>
      <c r="AE25" s="114">
        <v>0</v>
      </c>
      <c r="AF25" s="114">
        <v>0</v>
      </c>
      <c r="AG25" s="114">
        <v>0</v>
      </c>
      <c r="AH25" s="114">
        <v>0</v>
      </c>
      <c r="AI25" s="114">
        <v>0</v>
      </c>
      <c r="AJ25" s="114">
        <v>0</v>
      </c>
      <c r="AK25" s="114">
        <v>0</v>
      </c>
      <c r="AL25" s="114">
        <v>0</v>
      </c>
      <c r="AM25" s="114">
        <v>0</v>
      </c>
      <c r="AN25" s="114">
        <v>0</v>
      </c>
    </row>
    <row r="26">
      <c r="A26" s="108" t="str">
        <v>Boissons</v>
      </c>
      <c r="B26" s="109" t="str">
        <v>BOUTEILLE PEPSI 30CL</v>
      </c>
      <c r="C26" s="84">
        <v>12</v>
      </c>
      <c r="D26" s="116">
        <v>1520</v>
      </c>
      <c r="E26" s="28">
        <f>IF(C26&gt;0,D26/C26,D26)</f>
      </c>
      <c r="F26" s="83" t="str">
        <v>Pack de 12</v>
      </c>
      <c r="G26" s="25">
        <f>SUM(J26:AN26)</f>
      </c>
      <c r="H26" s="25">
        <f>E26*G26</f>
      </c>
      <c r="J26" s="100">
        <v>0</v>
      </c>
      <c r="K26" s="100">
        <v>0</v>
      </c>
      <c r="L26" s="100">
        <v>0</v>
      </c>
      <c r="M26" s="100">
        <v>0</v>
      </c>
      <c r="N26" s="100">
        <v>0</v>
      </c>
      <c r="O26" s="100">
        <v>0</v>
      </c>
      <c r="P26" s="100">
        <v>0</v>
      </c>
      <c r="Q26" s="100">
        <v>0</v>
      </c>
      <c r="R26" s="100">
        <v>0</v>
      </c>
      <c r="S26" s="100">
        <v>0</v>
      </c>
      <c r="T26" s="100">
        <v>0</v>
      </c>
      <c r="U26" s="100">
        <v>0</v>
      </c>
      <c r="V26" s="100">
        <v>0</v>
      </c>
      <c r="W26" s="100">
        <v>0</v>
      </c>
      <c r="X26" s="100">
        <v>0</v>
      </c>
      <c r="Y26" s="100">
        <v>0</v>
      </c>
      <c r="Z26" s="100">
        <v>0</v>
      </c>
      <c r="AA26" s="100">
        <v>0</v>
      </c>
      <c r="AB26" s="100">
        <v>0</v>
      </c>
      <c r="AC26" s="100">
        <v>0</v>
      </c>
      <c r="AD26" s="100">
        <v>0</v>
      </c>
      <c r="AE26" s="100">
        <v>0</v>
      </c>
      <c r="AF26" s="100">
        <v>0</v>
      </c>
      <c r="AG26" s="100">
        <v>0</v>
      </c>
      <c r="AH26" s="100">
        <v>0</v>
      </c>
      <c r="AI26" s="100">
        <v>0</v>
      </c>
      <c r="AJ26" s="100">
        <v>0</v>
      </c>
      <c r="AK26" s="100">
        <v>0</v>
      </c>
      <c r="AL26" s="100">
        <v>0</v>
      </c>
      <c r="AM26" s="100">
        <v>0</v>
      </c>
      <c r="AN26" s="100">
        <v>0</v>
      </c>
    </row>
    <row r="27">
      <c r="A27" s="108" t="str">
        <v>Boissons</v>
      </c>
      <c r="B27" s="109" t="str">
        <v>BOUTEILLE MIRINDA FRUIT ROUGE 30 CL</v>
      </c>
      <c r="C27" s="76">
        <v>12</v>
      </c>
      <c r="D27" s="110">
        <v>1288</v>
      </c>
      <c r="E27" s="111">
        <f>IF(C27&gt;0,D27/C27,D27)</f>
      </c>
      <c r="F27" s="75" t="str">
        <v>Pack de 12</v>
      </c>
      <c r="G27" s="112">
        <f>SUM(J27:AN27)</f>
      </c>
      <c r="H27" s="112">
        <f>E27*G27</f>
      </c>
      <c r="J27" s="114">
        <v>0</v>
      </c>
      <c r="K27" s="114">
        <v>0</v>
      </c>
      <c r="L27" s="114">
        <v>0</v>
      </c>
      <c r="M27" s="114">
        <v>0</v>
      </c>
      <c r="N27" s="114">
        <v>0</v>
      </c>
      <c r="O27" s="114">
        <v>0</v>
      </c>
      <c r="P27" s="114">
        <v>0</v>
      </c>
      <c r="Q27" s="114">
        <v>0</v>
      </c>
      <c r="R27" s="114">
        <v>0</v>
      </c>
      <c r="S27" s="114">
        <v>0</v>
      </c>
      <c r="T27" s="114">
        <v>0</v>
      </c>
      <c r="U27" s="114">
        <v>0</v>
      </c>
      <c r="V27" s="114">
        <v>0</v>
      </c>
      <c r="W27" s="114">
        <v>0</v>
      </c>
      <c r="X27" s="114">
        <v>0</v>
      </c>
      <c r="Y27" s="114">
        <v>0</v>
      </c>
      <c r="Z27" s="114">
        <v>0</v>
      </c>
      <c r="AA27" s="114">
        <v>0</v>
      </c>
      <c r="AB27" s="114">
        <v>0</v>
      </c>
      <c r="AC27" s="114">
        <v>0</v>
      </c>
      <c r="AD27" s="114">
        <v>0</v>
      </c>
      <c r="AE27" s="114">
        <v>0</v>
      </c>
      <c r="AF27" s="114">
        <v>0</v>
      </c>
      <c r="AG27" s="114">
        <v>0</v>
      </c>
      <c r="AH27" s="114">
        <v>0</v>
      </c>
      <c r="AI27" s="114">
        <v>0</v>
      </c>
      <c r="AJ27" s="114">
        <v>0</v>
      </c>
      <c r="AK27" s="114">
        <v>0</v>
      </c>
      <c r="AL27" s="114">
        <v>0</v>
      </c>
      <c r="AM27" s="114">
        <v>0</v>
      </c>
      <c r="AN27" s="114">
        <v>0</v>
      </c>
    </row>
    <row r="28">
      <c r="A28" s="108" t="str">
        <v>Boissons</v>
      </c>
      <c r="B28" s="109" t="str">
        <v>BOUTEILLE PEPSI 1,5L</v>
      </c>
      <c r="C28" s="84">
        <v>6</v>
      </c>
      <c r="D28" s="116">
        <v>3150</v>
      </c>
      <c r="E28" s="28">
        <f>IF(C28&gt;0,D28/C28,D28)</f>
      </c>
      <c r="F28" s="83" t="str">
        <v>Pack de 6</v>
      </c>
      <c r="G28" s="25">
        <f>SUM(J28:AN28)</f>
      </c>
      <c r="H28" s="25">
        <f>E28*G28</f>
      </c>
      <c r="J28" s="100">
        <v>0</v>
      </c>
      <c r="K28" s="100">
        <v>0</v>
      </c>
      <c r="L28" s="100">
        <v>0</v>
      </c>
      <c r="M28" s="100">
        <v>0</v>
      </c>
      <c r="N28" s="100">
        <v>0</v>
      </c>
      <c r="O28" s="100">
        <v>0</v>
      </c>
      <c r="P28" s="100">
        <v>0</v>
      </c>
      <c r="Q28" s="100">
        <v>0</v>
      </c>
      <c r="R28" s="100">
        <v>0</v>
      </c>
      <c r="S28" s="100">
        <v>0</v>
      </c>
      <c r="T28" s="100">
        <v>0</v>
      </c>
      <c r="U28" s="100">
        <v>0</v>
      </c>
      <c r="V28" s="100">
        <v>0</v>
      </c>
      <c r="W28" s="100">
        <v>0</v>
      </c>
      <c r="X28" s="100">
        <v>0</v>
      </c>
      <c r="Y28" s="100">
        <v>0</v>
      </c>
      <c r="Z28" s="100">
        <v>0</v>
      </c>
      <c r="AA28" s="100">
        <v>0</v>
      </c>
      <c r="AB28" s="100">
        <v>0</v>
      </c>
      <c r="AC28" s="100">
        <v>0</v>
      </c>
      <c r="AD28" s="100">
        <v>0</v>
      </c>
      <c r="AE28" s="100">
        <v>0</v>
      </c>
      <c r="AF28" s="100">
        <v>0</v>
      </c>
      <c r="AG28" s="100">
        <v>0</v>
      </c>
      <c r="AH28" s="100">
        <v>0</v>
      </c>
      <c r="AI28" s="100">
        <v>0</v>
      </c>
      <c r="AJ28" s="100">
        <v>0</v>
      </c>
      <c r="AK28" s="100">
        <v>0</v>
      </c>
      <c r="AL28" s="100">
        <v>0</v>
      </c>
      <c r="AM28" s="100">
        <v>0</v>
      </c>
      <c r="AN28" s="100">
        <v>0</v>
      </c>
    </row>
    <row r="29">
      <c r="A29" s="108" t="str">
        <v>Boissons</v>
      </c>
      <c r="B29" s="109" t="str">
        <v>CAN PEPSI 250 ml</v>
      </c>
      <c r="C29" s="76">
        <v>24</v>
      </c>
      <c r="D29" s="110">
        <v>4576</v>
      </c>
      <c r="E29" s="111">
        <f>IF(C29&gt;0,D29/C29,D29)</f>
      </c>
      <c r="F29" s="75" t="str">
        <v>Pack de 24</v>
      </c>
      <c r="G29" s="112">
        <f>SUM(J29:AN29)</f>
      </c>
      <c r="H29" s="112">
        <f>E29*G29</f>
      </c>
      <c r="J29" s="114">
        <v>0</v>
      </c>
      <c r="K29" s="114">
        <v>0</v>
      </c>
      <c r="L29" s="114">
        <v>0</v>
      </c>
      <c r="M29" s="114">
        <v>0</v>
      </c>
      <c r="N29" s="114">
        <v>0</v>
      </c>
      <c r="O29" s="114">
        <v>0</v>
      </c>
      <c r="P29" s="114">
        <v>0</v>
      </c>
      <c r="Q29" s="114">
        <v>0</v>
      </c>
      <c r="R29" s="114">
        <v>0</v>
      </c>
      <c r="S29" s="114">
        <v>0</v>
      </c>
      <c r="T29" s="114">
        <v>0</v>
      </c>
      <c r="U29" s="114">
        <v>0</v>
      </c>
      <c r="V29" s="114">
        <v>0</v>
      </c>
      <c r="W29" s="114">
        <v>0</v>
      </c>
      <c r="X29" s="114">
        <v>0</v>
      </c>
      <c r="Y29" s="114">
        <v>0</v>
      </c>
      <c r="Z29" s="114">
        <v>0</v>
      </c>
      <c r="AA29" s="114">
        <v>0</v>
      </c>
      <c r="AB29" s="114">
        <v>0</v>
      </c>
      <c r="AC29" s="114">
        <v>0</v>
      </c>
      <c r="AD29" s="114">
        <v>0</v>
      </c>
      <c r="AE29" s="114">
        <v>0</v>
      </c>
      <c r="AF29" s="114">
        <v>0</v>
      </c>
      <c r="AG29" s="114">
        <v>0</v>
      </c>
      <c r="AH29" s="114">
        <v>0</v>
      </c>
      <c r="AI29" s="114">
        <v>0</v>
      </c>
      <c r="AJ29" s="114">
        <v>0</v>
      </c>
      <c r="AK29" s="114">
        <v>0</v>
      </c>
      <c r="AL29" s="114">
        <v>0</v>
      </c>
      <c r="AM29" s="114">
        <v>0</v>
      </c>
      <c r="AN29" s="114">
        <v>0</v>
      </c>
    </row>
    <row r="30">
      <c r="A30" s="108" t="str">
        <v>Boissons</v>
      </c>
      <c r="B30" s="109" t="str">
        <v>CANETTE PEPSI ZERO 25 CL</v>
      </c>
      <c r="C30" s="84">
        <v>24</v>
      </c>
      <c r="D30" s="116">
        <v>1530</v>
      </c>
      <c r="E30" s="28">
        <f>IF(C30&gt;0,D30/C30,D30)</f>
      </c>
      <c r="F30" s="83" t="str">
        <v>Pack de 25</v>
      </c>
      <c r="G30" s="25">
        <f>SUM(J30:AN30)</f>
      </c>
      <c r="H30" s="25">
        <f>E30*G30</f>
      </c>
      <c r="J30" s="100">
        <v>0</v>
      </c>
      <c r="K30" s="100">
        <v>0</v>
      </c>
      <c r="L30" s="100">
        <v>0</v>
      </c>
      <c r="M30" s="100">
        <v>0</v>
      </c>
      <c r="N30" s="100">
        <v>0</v>
      </c>
      <c r="O30" s="100">
        <v>0</v>
      </c>
      <c r="P30" s="100">
        <v>0</v>
      </c>
      <c r="Q30" s="100">
        <v>0</v>
      </c>
      <c r="R30" s="100">
        <v>0</v>
      </c>
      <c r="S30" s="100">
        <v>0</v>
      </c>
      <c r="T30" s="100">
        <v>0</v>
      </c>
      <c r="U30" s="100">
        <v>0</v>
      </c>
      <c r="V30" s="100">
        <v>0</v>
      </c>
      <c r="W30" s="100">
        <v>0</v>
      </c>
      <c r="X30" s="100">
        <v>0</v>
      </c>
      <c r="Y30" s="100">
        <v>0</v>
      </c>
      <c r="Z30" s="100">
        <v>0</v>
      </c>
      <c r="AA30" s="100">
        <v>0</v>
      </c>
      <c r="AB30" s="100">
        <v>0</v>
      </c>
      <c r="AC30" s="100">
        <v>0</v>
      </c>
      <c r="AD30" s="100">
        <v>0</v>
      </c>
      <c r="AE30" s="100">
        <v>0</v>
      </c>
      <c r="AF30" s="100">
        <v>0</v>
      </c>
      <c r="AG30" s="100">
        <v>0</v>
      </c>
      <c r="AH30" s="100">
        <v>0</v>
      </c>
      <c r="AI30" s="100">
        <v>0</v>
      </c>
      <c r="AJ30" s="100">
        <v>0</v>
      </c>
      <c r="AK30" s="100">
        <v>0</v>
      </c>
      <c r="AL30" s="100">
        <v>0</v>
      </c>
      <c r="AM30" s="100">
        <v>0</v>
      </c>
      <c r="AN30" s="100">
        <v>0</v>
      </c>
    </row>
    <row r="31">
      <c r="A31" s="108" t="str">
        <v>Boissons</v>
      </c>
      <c r="B31" s="109" t="str">
        <v>BIERE BEAUFORT 33cl</v>
      </c>
      <c r="C31" s="76">
        <v>24</v>
      </c>
      <c r="D31" s="110">
        <v>7950</v>
      </c>
      <c r="E31" s="111">
        <f>IF(C31&gt;0,D31/C31,D31)</f>
      </c>
      <c r="F31" s="75" t="str">
        <v>Pack de 24</v>
      </c>
      <c r="G31" s="112">
        <f>SUM(J31:AN31)</f>
      </c>
      <c r="H31" s="112">
        <f>E31*G31</f>
      </c>
      <c r="J31" s="114">
        <v>0</v>
      </c>
      <c r="K31" s="114">
        <v>0</v>
      </c>
      <c r="L31" s="114">
        <v>0</v>
      </c>
      <c r="M31" s="114">
        <v>0</v>
      </c>
      <c r="N31" s="114">
        <v>0</v>
      </c>
      <c r="O31" s="114">
        <v>0</v>
      </c>
      <c r="P31" s="114">
        <v>0</v>
      </c>
      <c r="Q31" s="114">
        <v>0</v>
      </c>
      <c r="R31" s="114">
        <v>0</v>
      </c>
      <c r="S31" s="114">
        <v>0</v>
      </c>
      <c r="T31" s="114">
        <v>0</v>
      </c>
      <c r="U31" s="114">
        <v>0</v>
      </c>
      <c r="V31" s="114">
        <v>0</v>
      </c>
      <c r="W31" s="114">
        <v>0</v>
      </c>
      <c r="X31" s="114">
        <v>0</v>
      </c>
      <c r="Y31" s="114">
        <v>0</v>
      </c>
      <c r="Z31" s="114">
        <v>0</v>
      </c>
      <c r="AA31" s="114">
        <v>0</v>
      </c>
      <c r="AB31" s="114">
        <v>0</v>
      </c>
      <c r="AC31" s="114">
        <v>0</v>
      </c>
      <c r="AD31" s="114">
        <v>0</v>
      </c>
      <c r="AE31" s="114">
        <v>0</v>
      </c>
      <c r="AF31" s="114">
        <v>0</v>
      </c>
      <c r="AG31" s="114">
        <v>0</v>
      </c>
      <c r="AH31" s="114">
        <v>0</v>
      </c>
      <c r="AI31" s="114">
        <v>0</v>
      </c>
      <c r="AJ31" s="114">
        <v>0</v>
      </c>
      <c r="AK31" s="114">
        <v>0</v>
      </c>
      <c r="AL31" s="114">
        <v>0</v>
      </c>
      <c r="AM31" s="114">
        <v>0</v>
      </c>
      <c r="AN31" s="114">
        <v>0</v>
      </c>
    </row>
    <row r="32">
      <c r="A32" s="108" t="str">
        <v>Boissons</v>
      </c>
      <c r="B32" s="109" t="str">
        <v>BIERE BOCK 33cl</v>
      </c>
      <c r="C32" s="84">
        <v>24</v>
      </c>
      <c r="D32" s="116">
        <v>7950</v>
      </c>
      <c r="E32" s="28">
        <f>IF(C32&gt;0,D32/C32,D32)</f>
      </c>
      <c r="F32" s="83" t="str">
        <v>Pack de 24</v>
      </c>
      <c r="G32" s="25">
        <f>SUM(J32:AN32)</f>
      </c>
      <c r="H32" s="25">
        <f>E32*G32</f>
      </c>
      <c r="J32" s="100">
        <v>0</v>
      </c>
      <c r="K32" s="100">
        <v>0</v>
      </c>
      <c r="L32" s="100">
        <v>0</v>
      </c>
      <c r="M32" s="100">
        <v>0</v>
      </c>
      <c r="N32" s="100">
        <v>0</v>
      </c>
      <c r="O32" s="100">
        <v>0</v>
      </c>
      <c r="P32" s="100">
        <v>0</v>
      </c>
      <c r="Q32" s="100">
        <v>0</v>
      </c>
      <c r="R32" s="100">
        <v>0</v>
      </c>
      <c r="S32" s="100">
        <v>0</v>
      </c>
      <c r="T32" s="100">
        <v>0</v>
      </c>
      <c r="U32" s="100">
        <v>0</v>
      </c>
      <c r="V32" s="100">
        <v>0</v>
      </c>
      <c r="W32" s="100">
        <v>0</v>
      </c>
      <c r="X32" s="100">
        <v>0</v>
      </c>
      <c r="Y32" s="100">
        <v>0</v>
      </c>
      <c r="Z32" s="100">
        <v>0</v>
      </c>
      <c r="AA32" s="100">
        <v>0</v>
      </c>
      <c r="AB32" s="100">
        <v>0</v>
      </c>
      <c r="AC32" s="100">
        <v>0</v>
      </c>
      <c r="AD32" s="100">
        <v>0</v>
      </c>
      <c r="AE32" s="100">
        <v>0</v>
      </c>
      <c r="AF32" s="100">
        <v>0</v>
      </c>
      <c r="AG32" s="100">
        <v>0</v>
      </c>
      <c r="AH32" s="100">
        <v>0</v>
      </c>
      <c r="AI32" s="100">
        <v>0</v>
      </c>
      <c r="AJ32" s="100">
        <v>0</v>
      </c>
      <c r="AK32" s="100">
        <v>0</v>
      </c>
      <c r="AL32" s="100">
        <v>0</v>
      </c>
      <c r="AM32" s="100">
        <v>0</v>
      </c>
      <c r="AN32" s="100">
        <v>0</v>
      </c>
    </row>
    <row r="33">
      <c r="A33" s="108" t="str">
        <v>Boissons</v>
      </c>
      <c r="B33" s="109" t="str">
        <v>BIERE BOCK 50cl</v>
      </c>
      <c r="C33" s="76">
        <v>24</v>
      </c>
      <c r="D33" s="110">
        <v>7950</v>
      </c>
      <c r="E33" s="111">
        <f>IF(C33&gt;0,D33/C33,D33)</f>
      </c>
      <c r="F33" s="75" t="str">
        <v>Pack de 24</v>
      </c>
      <c r="G33" s="112">
        <f>SUM(J33:AN33)</f>
      </c>
      <c r="H33" s="112">
        <f>E33*G33</f>
      </c>
      <c r="J33" s="114">
        <v>0</v>
      </c>
      <c r="K33" s="114">
        <v>0</v>
      </c>
      <c r="L33" s="114">
        <v>0</v>
      </c>
      <c r="M33" s="114">
        <v>0</v>
      </c>
      <c r="N33" s="114">
        <v>0</v>
      </c>
      <c r="O33" s="114">
        <v>0</v>
      </c>
      <c r="P33" s="114">
        <v>0</v>
      </c>
      <c r="Q33" s="114">
        <v>0</v>
      </c>
      <c r="R33" s="114">
        <v>0</v>
      </c>
      <c r="S33" s="114">
        <v>0</v>
      </c>
      <c r="T33" s="114">
        <v>0</v>
      </c>
      <c r="U33" s="114">
        <v>0</v>
      </c>
      <c r="V33" s="114">
        <v>0</v>
      </c>
      <c r="W33" s="114">
        <v>0</v>
      </c>
      <c r="X33" s="114">
        <v>0</v>
      </c>
      <c r="Y33" s="114">
        <v>0</v>
      </c>
      <c r="Z33" s="114">
        <v>0</v>
      </c>
      <c r="AA33" s="114">
        <v>0</v>
      </c>
      <c r="AB33" s="114">
        <v>0</v>
      </c>
      <c r="AC33" s="114">
        <v>0</v>
      </c>
      <c r="AD33" s="114">
        <v>0</v>
      </c>
      <c r="AE33" s="114">
        <v>0</v>
      </c>
      <c r="AF33" s="114">
        <v>0</v>
      </c>
      <c r="AG33" s="114">
        <v>0</v>
      </c>
      <c r="AH33" s="114">
        <v>0</v>
      </c>
      <c r="AI33" s="114">
        <v>0</v>
      </c>
      <c r="AJ33" s="114">
        <v>0</v>
      </c>
      <c r="AK33" s="114">
        <v>0</v>
      </c>
      <c r="AL33" s="114">
        <v>0</v>
      </c>
      <c r="AM33" s="114">
        <v>0</v>
      </c>
      <c r="AN33" s="114">
        <v>0</v>
      </c>
    </row>
    <row r="34">
      <c r="A34" s="108" t="str">
        <v>Boissons</v>
      </c>
      <c r="B34" s="109" t="str">
        <v>MILO</v>
      </c>
      <c r="C34" s="84">
        <v>300</v>
      </c>
      <c r="D34" s="116">
        <v>0</v>
      </c>
      <c r="E34" s="28">
        <f>IF(C34&gt;0,D34/C34,D34)</f>
      </c>
      <c r="F34" s="83" t="str">
        <v>Sachet individuel de 300</v>
      </c>
      <c r="G34" s="25">
        <f>SUM(J34:AN34)</f>
      </c>
      <c r="H34" s="25">
        <f>E34*G34</f>
      </c>
      <c r="J34" s="100">
        <v>0</v>
      </c>
      <c r="K34" s="100">
        <v>0</v>
      </c>
      <c r="L34" s="100">
        <v>0</v>
      </c>
      <c r="M34" s="100">
        <v>0</v>
      </c>
      <c r="N34" s="100">
        <v>0</v>
      </c>
      <c r="O34" s="100">
        <v>0</v>
      </c>
      <c r="P34" s="100">
        <v>0</v>
      </c>
      <c r="Q34" s="100">
        <v>0</v>
      </c>
      <c r="R34" s="100">
        <v>0</v>
      </c>
      <c r="S34" s="100">
        <v>0</v>
      </c>
      <c r="T34" s="100">
        <v>0</v>
      </c>
      <c r="U34" s="100">
        <v>0</v>
      </c>
      <c r="V34" s="100">
        <v>0</v>
      </c>
      <c r="W34" s="100">
        <v>0</v>
      </c>
      <c r="X34" s="100">
        <v>0</v>
      </c>
      <c r="Y34" s="100">
        <v>0</v>
      </c>
      <c r="Z34" s="100">
        <v>0</v>
      </c>
      <c r="AA34" s="100">
        <v>0</v>
      </c>
      <c r="AB34" s="100">
        <v>0</v>
      </c>
      <c r="AC34" s="100">
        <v>0</v>
      </c>
      <c r="AD34" s="100">
        <v>0</v>
      </c>
      <c r="AE34" s="100">
        <v>0</v>
      </c>
      <c r="AF34" s="100">
        <v>0</v>
      </c>
      <c r="AG34" s="100">
        <v>0</v>
      </c>
      <c r="AH34" s="100">
        <v>0</v>
      </c>
      <c r="AI34" s="100">
        <v>0</v>
      </c>
      <c r="AJ34" s="100">
        <v>0</v>
      </c>
      <c r="AK34" s="100">
        <v>0</v>
      </c>
      <c r="AL34" s="100">
        <v>0</v>
      </c>
      <c r="AM34" s="100">
        <v>0</v>
      </c>
      <c r="AN34" s="100">
        <v>0</v>
      </c>
    </row>
    <row r="35">
      <c r="A35" s="108" t="str">
        <v>Boissons</v>
      </c>
      <c r="B35" s="109" t="str">
        <v>BOUTEILLE SPRITE 50cL</v>
      </c>
      <c r="C35" s="76">
        <v>6</v>
      </c>
      <c r="D35" s="110">
        <v>2034</v>
      </c>
      <c r="E35" s="111">
        <f>IF(C35&gt;0,D35/C35,D35)</f>
      </c>
      <c r="F35" s="75" t="str">
        <v>Pack de 6</v>
      </c>
      <c r="G35" s="112">
        <f>SUM(J35:AN35)</f>
      </c>
      <c r="H35" s="112">
        <f>E35*G35</f>
      </c>
      <c r="J35" s="114">
        <v>0</v>
      </c>
      <c r="K35" s="114">
        <v>0</v>
      </c>
      <c r="L35" s="114">
        <v>0</v>
      </c>
      <c r="M35" s="114">
        <v>0</v>
      </c>
      <c r="N35" s="114">
        <v>0</v>
      </c>
      <c r="O35" s="114">
        <v>0</v>
      </c>
      <c r="P35" s="114">
        <v>0</v>
      </c>
      <c r="Q35" s="114">
        <v>0</v>
      </c>
      <c r="R35" s="114">
        <v>0</v>
      </c>
      <c r="S35" s="114">
        <v>0</v>
      </c>
      <c r="T35" s="114">
        <v>0</v>
      </c>
      <c r="U35" s="114">
        <v>0</v>
      </c>
      <c r="V35" s="114">
        <v>0</v>
      </c>
      <c r="W35" s="114">
        <v>0</v>
      </c>
      <c r="X35" s="114">
        <v>0</v>
      </c>
      <c r="Y35" s="114">
        <v>0</v>
      </c>
      <c r="Z35" s="114">
        <v>0</v>
      </c>
      <c r="AA35" s="114">
        <v>0</v>
      </c>
      <c r="AB35" s="114">
        <v>0</v>
      </c>
      <c r="AC35" s="114">
        <v>0</v>
      </c>
      <c r="AD35" s="114">
        <v>0</v>
      </c>
      <c r="AE35" s="114">
        <v>0</v>
      </c>
      <c r="AF35" s="114">
        <v>0</v>
      </c>
      <c r="AG35" s="114">
        <v>0</v>
      </c>
      <c r="AH35" s="114">
        <v>0</v>
      </c>
      <c r="AI35" s="114">
        <v>0</v>
      </c>
      <c r="AJ35" s="114">
        <v>0</v>
      </c>
      <c r="AK35" s="114">
        <v>0</v>
      </c>
      <c r="AL35" s="114">
        <v>0</v>
      </c>
      <c r="AM35" s="114">
        <v>0</v>
      </c>
      <c r="AN35" s="114">
        <v>0</v>
      </c>
    </row>
    <row r="36">
      <c r="A36" s="108" t="str">
        <v>Boissons</v>
      </c>
      <c r="B36" s="109" t="str">
        <v>BOUTEILLE SPRITE 1.5L</v>
      </c>
      <c r="C36" s="84">
        <v>6</v>
      </c>
      <c r="D36" s="116">
        <v>3150</v>
      </c>
      <c r="E36" s="28">
        <f>IF(C36&gt;0,D36/C36,D36)</f>
      </c>
      <c r="F36" s="83" t="str">
        <v>Pack de 6</v>
      </c>
      <c r="G36" s="25">
        <f>SUM(J36:AN36)</f>
      </c>
      <c r="H36" s="25">
        <f>E36*G36</f>
      </c>
      <c r="J36" s="100">
        <v>0</v>
      </c>
      <c r="K36" s="100">
        <v>0</v>
      </c>
      <c r="L36" s="100">
        <v>0</v>
      </c>
      <c r="M36" s="100">
        <v>0</v>
      </c>
      <c r="N36" s="100">
        <v>0</v>
      </c>
      <c r="O36" s="100">
        <v>0</v>
      </c>
      <c r="P36" s="100">
        <v>0</v>
      </c>
      <c r="Q36" s="100">
        <v>0</v>
      </c>
      <c r="R36" s="100">
        <v>0</v>
      </c>
      <c r="S36" s="100">
        <v>0</v>
      </c>
      <c r="T36" s="100">
        <v>0</v>
      </c>
      <c r="U36" s="100">
        <v>0</v>
      </c>
      <c r="V36" s="100">
        <v>0</v>
      </c>
      <c r="W36" s="100">
        <v>0</v>
      </c>
      <c r="X36" s="100">
        <v>0</v>
      </c>
      <c r="Y36" s="100">
        <v>0</v>
      </c>
      <c r="Z36" s="100">
        <v>0</v>
      </c>
      <c r="AA36" s="100">
        <v>0</v>
      </c>
      <c r="AB36" s="100">
        <v>0</v>
      </c>
      <c r="AC36" s="100">
        <v>0</v>
      </c>
      <c r="AD36" s="100">
        <v>0</v>
      </c>
      <c r="AE36" s="100">
        <v>0</v>
      </c>
      <c r="AF36" s="100">
        <v>0</v>
      </c>
      <c r="AG36" s="100">
        <v>0</v>
      </c>
      <c r="AH36" s="100">
        <v>0</v>
      </c>
      <c r="AI36" s="100">
        <v>0</v>
      </c>
      <c r="AJ36" s="100">
        <v>0</v>
      </c>
      <c r="AK36" s="100">
        <v>0</v>
      </c>
      <c r="AL36" s="100">
        <v>0</v>
      </c>
      <c r="AM36" s="100">
        <v>0</v>
      </c>
      <c r="AN36" s="100">
        <v>0</v>
      </c>
    </row>
    <row r="37">
      <c r="A37" s="108" t="str">
        <v>Boissons</v>
      </c>
      <c r="B37" s="109" t="str">
        <v>BOUTEILLE SPRITE 30cL</v>
      </c>
      <c r="C37" s="76">
        <v>12</v>
      </c>
      <c r="D37" s="110">
        <v>1288</v>
      </c>
      <c r="E37" s="111">
        <f>IF(C37&gt;0,D37/C37,D37)</f>
      </c>
      <c r="F37" s="75" t="str">
        <v>Pack de 12</v>
      </c>
      <c r="G37" s="112">
        <f>SUM(J37:AN37)</f>
      </c>
      <c r="H37" s="112">
        <f>E37*G37</f>
      </c>
      <c r="J37" s="114">
        <v>0</v>
      </c>
      <c r="K37" s="114">
        <v>0</v>
      </c>
      <c r="L37" s="114">
        <v>0</v>
      </c>
      <c r="M37" s="114">
        <v>0</v>
      </c>
      <c r="N37" s="114">
        <v>0</v>
      </c>
      <c r="O37" s="114">
        <v>0</v>
      </c>
      <c r="P37" s="114">
        <v>0</v>
      </c>
      <c r="Q37" s="114">
        <v>0</v>
      </c>
      <c r="R37" s="114">
        <v>0</v>
      </c>
      <c r="S37" s="114">
        <v>0</v>
      </c>
      <c r="T37" s="114">
        <v>0</v>
      </c>
      <c r="U37" s="114">
        <v>0</v>
      </c>
      <c r="V37" s="114">
        <v>0</v>
      </c>
      <c r="W37" s="114">
        <v>0</v>
      </c>
      <c r="X37" s="114">
        <v>0</v>
      </c>
      <c r="Y37" s="114">
        <v>0</v>
      </c>
      <c r="Z37" s="114">
        <v>0</v>
      </c>
      <c r="AA37" s="114">
        <v>0</v>
      </c>
      <c r="AB37" s="114">
        <v>0</v>
      </c>
      <c r="AC37" s="114">
        <v>0</v>
      </c>
      <c r="AD37" s="114">
        <v>0</v>
      </c>
      <c r="AE37" s="114">
        <v>0</v>
      </c>
      <c r="AF37" s="114">
        <v>0</v>
      </c>
      <c r="AG37" s="114">
        <v>0</v>
      </c>
      <c r="AH37" s="114">
        <v>0</v>
      </c>
      <c r="AI37" s="114">
        <v>0</v>
      </c>
      <c r="AJ37" s="114">
        <v>0</v>
      </c>
      <c r="AK37" s="114">
        <v>0</v>
      </c>
      <c r="AL37" s="114">
        <v>0</v>
      </c>
      <c r="AM37" s="114">
        <v>0</v>
      </c>
      <c r="AN37" s="114">
        <v>0</v>
      </c>
    </row>
    <row r="38">
      <c r="A38" s="108" t="str">
        <v>Boissons</v>
      </c>
      <c r="B38" s="109" t="str">
        <v>BOUTEILLE ORANGINA 50cL</v>
      </c>
      <c r="C38" s="84">
        <v>6</v>
      </c>
      <c r="D38" s="116">
        <v>2034</v>
      </c>
      <c r="E38" s="28">
        <f>IF(C38&gt;0,D38/C38,D38)</f>
      </c>
      <c r="F38" s="83" t="str">
        <v>Pack de 6</v>
      </c>
      <c r="G38" s="25">
        <f>SUM(J38:AN38)</f>
      </c>
      <c r="H38" s="25">
        <f>E38*G38</f>
      </c>
      <c r="J38" s="100">
        <v>0</v>
      </c>
      <c r="K38" s="100">
        <v>0</v>
      </c>
      <c r="L38" s="100">
        <v>0</v>
      </c>
      <c r="M38" s="100">
        <v>0</v>
      </c>
      <c r="N38" s="100">
        <v>0</v>
      </c>
      <c r="O38" s="100">
        <v>0</v>
      </c>
      <c r="P38" s="100">
        <v>0</v>
      </c>
      <c r="Q38" s="100">
        <v>0</v>
      </c>
      <c r="R38" s="100">
        <v>0</v>
      </c>
      <c r="S38" s="100">
        <v>0</v>
      </c>
      <c r="T38" s="100">
        <v>0</v>
      </c>
      <c r="U38" s="100">
        <v>0</v>
      </c>
      <c r="V38" s="100">
        <v>0</v>
      </c>
      <c r="W38" s="100">
        <v>0</v>
      </c>
      <c r="X38" s="100">
        <v>0</v>
      </c>
      <c r="Y38" s="100">
        <v>0</v>
      </c>
      <c r="Z38" s="100">
        <v>0</v>
      </c>
      <c r="AA38" s="100">
        <v>0</v>
      </c>
      <c r="AB38" s="100">
        <v>0</v>
      </c>
      <c r="AC38" s="100">
        <v>0</v>
      </c>
      <c r="AD38" s="100">
        <v>0</v>
      </c>
      <c r="AE38" s="100">
        <v>0</v>
      </c>
      <c r="AF38" s="100">
        <v>0</v>
      </c>
      <c r="AG38" s="100">
        <v>0</v>
      </c>
      <c r="AH38" s="100">
        <v>0</v>
      </c>
      <c r="AI38" s="100">
        <v>0</v>
      </c>
      <c r="AJ38" s="100">
        <v>0</v>
      </c>
      <c r="AK38" s="100">
        <v>0</v>
      </c>
      <c r="AL38" s="100">
        <v>0</v>
      </c>
      <c r="AM38" s="100">
        <v>0</v>
      </c>
      <c r="AN38" s="100">
        <v>0</v>
      </c>
    </row>
    <row r="39">
      <c r="A39" s="108" t="str">
        <v>Boissons</v>
      </c>
      <c r="B39" s="109" t="str">
        <v>ORANGINA 33CL</v>
      </c>
      <c r="C39" s="76">
        <v>24</v>
      </c>
      <c r="D39" s="110">
        <v>7950</v>
      </c>
      <c r="E39" s="111">
        <f>IF(C39&gt;0,D39/C39,D39)</f>
      </c>
      <c r="F39" s="75" t="str">
        <v>Pack de 24</v>
      </c>
      <c r="G39" s="112">
        <f>SUM(J39:AN39)</f>
      </c>
      <c r="H39" s="112">
        <f>E39*G39</f>
      </c>
      <c r="J39" s="114">
        <v>0</v>
      </c>
      <c r="K39" s="114">
        <v>0</v>
      </c>
      <c r="L39" s="114">
        <v>0</v>
      </c>
      <c r="M39" s="114">
        <v>0</v>
      </c>
      <c r="N39" s="114">
        <v>0</v>
      </c>
      <c r="O39" s="114">
        <v>0</v>
      </c>
      <c r="P39" s="114">
        <v>0</v>
      </c>
      <c r="Q39" s="114">
        <v>0</v>
      </c>
      <c r="R39" s="114">
        <v>0</v>
      </c>
      <c r="S39" s="114">
        <v>0</v>
      </c>
      <c r="T39" s="114">
        <v>0</v>
      </c>
      <c r="U39" s="114">
        <v>0</v>
      </c>
      <c r="V39" s="114">
        <v>0</v>
      </c>
      <c r="W39" s="114">
        <v>0</v>
      </c>
      <c r="X39" s="114">
        <v>0</v>
      </c>
      <c r="Y39" s="114">
        <v>0</v>
      </c>
      <c r="Z39" s="114">
        <v>0</v>
      </c>
      <c r="AA39" s="114">
        <v>0</v>
      </c>
      <c r="AB39" s="114">
        <v>0</v>
      </c>
      <c r="AC39" s="114">
        <v>0</v>
      </c>
      <c r="AD39" s="114">
        <v>0</v>
      </c>
      <c r="AE39" s="114">
        <v>0</v>
      </c>
      <c r="AF39" s="114">
        <v>0</v>
      </c>
      <c r="AG39" s="114">
        <v>0</v>
      </c>
      <c r="AH39" s="114">
        <v>0</v>
      </c>
      <c r="AI39" s="114">
        <v>0</v>
      </c>
      <c r="AJ39" s="114">
        <v>0</v>
      </c>
      <c r="AK39" s="114">
        <v>0</v>
      </c>
      <c r="AL39" s="114">
        <v>0</v>
      </c>
      <c r="AM39" s="114">
        <v>0</v>
      </c>
      <c r="AN39" s="114">
        <v>0</v>
      </c>
    </row>
    <row r="40">
      <c r="A40" s="108" t="str">
        <v>Boissons</v>
      </c>
      <c r="B40" s="109" t="str">
        <v>MIRINDA ORANGE PET 30CL</v>
      </c>
      <c r="C40" s="84">
        <v>12</v>
      </c>
      <c r="D40" s="116">
        <v>1288.1355932203392</v>
      </c>
      <c r="E40" s="28">
        <f>IF(C40&gt;0,D40/C40,D40)</f>
      </c>
      <c r="F40" s="83" t="str">
        <v>Pack de 12</v>
      </c>
      <c r="G40" s="25">
        <f>SUM(J40:AN40)</f>
      </c>
      <c r="H40" s="25">
        <f>E40*G40</f>
      </c>
      <c r="J40" s="100">
        <v>0</v>
      </c>
      <c r="K40" s="100">
        <v>0</v>
      </c>
      <c r="L40" s="100">
        <v>0</v>
      </c>
      <c r="M40" s="100">
        <v>0</v>
      </c>
      <c r="N40" s="100">
        <v>0</v>
      </c>
      <c r="O40" s="100">
        <v>0</v>
      </c>
      <c r="P40" s="100">
        <v>0</v>
      </c>
      <c r="Q40" s="100">
        <v>0</v>
      </c>
      <c r="R40" s="100">
        <v>0</v>
      </c>
      <c r="S40" s="100">
        <v>0</v>
      </c>
      <c r="T40" s="100">
        <v>0</v>
      </c>
      <c r="U40" s="100">
        <v>0</v>
      </c>
      <c r="V40" s="100">
        <v>0</v>
      </c>
      <c r="W40" s="100">
        <v>0</v>
      </c>
      <c r="X40" s="100">
        <v>0</v>
      </c>
      <c r="Y40" s="100">
        <v>0</v>
      </c>
      <c r="Z40" s="100">
        <v>0</v>
      </c>
      <c r="AA40" s="100">
        <v>0</v>
      </c>
      <c r="AB40" s="100">
        <v>0</v>
      </c>
      <c r="AC40" s="100">
        <v>0</v>
      </c>
      <c r="AD40" s="100">
        <v>0</v>
      </c>
      <c r="AE40" s="100">
        <v>0</v>
      </c>
      <c r="AF40" s="100">
        <v>0</v>
      </c>
      <c r="AG40" s="100">
        <v>0</v>
      </c>
      <c r="AH40" s="100">
        <v>0</v>
      </c>
      <c r="AI40" s="100">
        <v>0</v>
      </c>
      <c r="AJ40" s="100">
        <v>0</v>
      </c>
      <c r="AK40" s="100">
        <v>0</v>
      </c>
      <c r="AL40" s="100">
        <v>0</v>
      </c>
      <c r="AM40" s="100">
        <v>0</v>
      </c>
      <c r="AN40" s="100">
        <v>0</v>
      </c>
    </row>
    <row r="41">
      <c r="A41" s="108" t="str">
        <v>Boissons</v>
      </c>
      <c r="B41" s="109" t="str">
        <v>BOUTEILLE 7UP 30CL</v>
      </c>
      <c r="C41" s="76">
        <v>12</v>
      </c>
      <c r="D41" s="110">
        <v>1288.1355932203392</v>
      </c>
      <c r="E41" s="111">
        <f>IF(C41&gt;0,D41/C41,D41)</f>
      </c>
      <c r="F41" s="75" t="str">
        <v>Pack de 12</v>
      </c>
      <c r="G41" s="112">
        <f>SUM(J41:AN41)</f>
      </c>
      <c r="H41" s="112">
        <f>E41*G41</f>
      </c>
      <c r="J41" s="114">
        <v>0</v>
      </c>
      <c r="K41" s="114">
        <v>0</v>
      </c>
      <c r="L41" s="114">
        <v>0</v>
      </c>
      <c r="M41" s="114">
        <v>0</v>
      </c>
      <c r="N41" s="114">
        <v>0</v>
      </c>
      <c r="O41" s="114">
        <v>0</v>
      </c>
      <c r="P41" s="114">
        <v>0</v>
      </c>
      <c r="Q41" s="114">
        <v>0</v>
      </c>
      <c r="R41" s="114">
        <v>0</v>
      </c>
      <c r="S41" s="114">
        <v>0</v>
      </c>
      <c r="T41" s="114">
        <v>0</v>
      </c>
      <c r="U41" s="114">
        <v>0</v>
      </c>
      <c r="V41" s="114">
        <v>0</v>
      </c>
      <c r="W41" s="114">
        <v>0</v>
      </c>
      <c r="X41" s="114">
        <v>0</v>
      </c>
      <c r="Y41" s="114">
        <v>0</v>
      </c>
      <c r="Z41" s="114">
        <v>0</v>
      </c>
      <c r="AA41" s="114">
        <v>0</v>
      </c>
      <c r="AB41" s="114">
        <v>0</v>
      </c>
      <c r="AC41" s="114">
        <v>0</v>
      </c>
      <c r="AD41" s="114">
        <v>0</v>
      </c>
      <c r="AE41" s="114">
        <v>0</v>
      </c>
      <c r="AF41" s="114">
        <v>0</v>
      </c>
      <c r="AG41" s="114">
        <v>0</v>
      </c>
      <c r="AH41" s="114">
        <v>0</v>
      </c>
      <c r="AI41" s="114">
        <v>0</v>
      </c>
      <c r="AJ41" s="114">
        <v>0</v>
      </c>
      <c r="AK41" s="114">
        <v>0</v>
      </c>
      <c r="AL41" s="114">
        <v>0</v>
      </c>
      <c r="AM41" s="114">
        <v>0</v>
      </c>
      <c r="AN41" s="114">
        <v>0</v>
      </c>
    </row>
    <row r="42">
      <c r="A42" s="108" t="str">
        <v>Boissons</v>
      </c>
      <c r="B42" s="109" t="str">
        <v>BOUTEILLE PEPSI ZERO 1,5L</v>
      </c>
      <c r="C42" s="84">
        <v>6</v>
      </c>
      <c r="D42" s="116">
        <v>3150</v>
      </c>
      <c r="E42" s="28">
        <f>IF(C42&gt;0,D42/C42,D42)</f>
      </c>
      <c r="F42" s="83" t="str">
        <v>Pack de 6</v>
      </c>
      <c r="G42" s="25">
        <f>SUM(J42:AN42)</f>
      </c>
      <c r="H42" s="25">
        <f>E42*G42</f>
      </c>
      <c r="J42" s="100">
        <v>0</v>
      </c>
      <c r="K42" s="100">
        <v>0</v>
      </c>
      <c r="L42" s="100">
        <v>0</v>
      </c>
      <c r="M42" s="100">
        <v>0</v>
      </c>
      <c r="N42" s="100">
        <v>0</v>
      </c>
      <c r="O42" s="100">
        <v>0</v>
      </c>
      <c r="P42" s="100">
        <v>0</v>
      </c>
      <c r="Q42" s="100">
        <v>0</v>
      </c>
      <c r="R42" s="100">
        <v>0</v>
      </c>
      <c r="S42" s="100">
        <v>0</v>
      </c>
      <c r="T42" s="100">
        <v>0</v>
      </c>
      <c r="U42" s="100">
        <v>0</v>
      </c>
      <c r="V42" s="100">
        <v>0</v>
      </c>
      <c r="W42" s="100">
        <v>0</v>
      </c>
      <c r="X42" s="100">
        <v>0</v>
      </c>
      <c r="Y42" s="100">
        <v>0</v>
      </c>
      <c r="Z42" s="100">
        <v>0</v>
      </c>
      <c r="AA42" s="100">
        <v>0</v>
      </c>
      <c r="AB42" s="100">
        <v>0</v>
      </c>
      <c r="AC42" s="100">
        <v>0</v>
      </c>
      <c r="AD42" s="100">
        <v>0</v>
      </c>
      <c r="AE42" s="100">
        <v>0</v>
      </c>
      <c r="AF42" s="100">
        <v>0</v>
      </c>
      <c r="AG42" s="100">
        <v>0</v>
      </c>
      <c r="AH42" s="100">
        <v>0</v>
      </c>
      <c r="AI42" s="100">
        <v>0</v>
      </c>
      <c r="AJ42" s="100">
        <v>0</v>
      </c>
      <c r="AK42" s="100">
        <v>0</v>
      </c>
      <c r="AL42" s="100">
        <v>0</v>
      </c>
      <c r="AM42" s="100">
        <v>0</v>
      </c>
      <c r="AN42" s="100">
        <v>0</v>
      </c>
    </row>
    <row r="43">
      <c r="A43" s="108" t="str">
        <v>Boissons</v>
      </c>
      <c r="B43" s="109" t="str">
        <v>EAU KIRENE 50 CL 16</v>
      </c>
      <c r="C43" s="76">
        <v>16</v>
      </c>
      <c r="D43" s="110">
        <v>1288.1355932203392</v>
      </c>
      <c r="E43" s="111">
        <f>IF(C43&gt;0,D43/C43,D43)</f>
      </c>
      <c r="F43" s="75" t="str">
        <v>Pack de 16</v>
      </c>
      <c r="G43" s="112">
        <f>SUM(J43:AN43)</f>
      </c>
      <c r="H43" s="112">
        <f>E43*G43</f>
      </c>
      <c r="J43" s="114">
        <v>0</v>
      </c>
      <c r="K43" s="114">
        <v>0</v>
      </c>
      <c r="L43" s="114">
        <v>0</v>
      </c>
      <c r="M43" s="114">
        <v>0</v>
      </c>
      <c r="N43" s="114">
        <v>0</v>
      </c>
      <c r="O43" s="114">
        <v>0</v>
      </c>
      <c r="P43" s="114">
        <v>0</v>
      </c>
      <c r="Q43" s="114">
        <v>0</v>
      </c>
      <c r="R43" s="114">
        <v>0</v>
      </c>
      <c r="S43" s="114">
        <v>0</v>
      </c>
      <c r="T43" s="114">
        <v>0</v>
      </c>
      <c r="U43" s="114">
        <v>0</v>
      </c>
      <c r="V43" s="114">
        <v>0</v>
      </c>
      <c r="W43" s="114">
        <v>0</v>
      </c>
      <c r="X43" s="114">
        <v>0</v>
      </c>
      <c r="Y43" s="114">
        <v>0</v>
      </c>
      <c r="Z43" s="114">
        <v>0</v>
      </c>
      <c r="AA43" s="114">
        <v>0</v>
      </c>
      <c r="AB43" s="114">
        <v>0</v>
      </c>
      <c r="AC43" s="114">
        <v>0</v>
      </c>
      <c r="AD43" s="114">
        <v>0</v>
      </c>
      <c r="AE43" s="114">
        <v>0</v>
      </c>
      <c r="AF43" s="114">
        <v>0</v>
      </c>
      <c r="AG43" s="114">
        <v>0</v>
      </c>
      <c r="AH43" s="114">
        <v>0</v>
      </c>
      <c r="AI43" s="114">
        <v>0</v>
      </c>
      <c r="AJ43" s="114">
        <v>0</v>
      </c>
      <c r="AK43" s="114">
        <v>0</v>
      </c>
      <c r="AL43" s="114">
        <v>0</v>
      </c>
      <c r="AM43" s="114">
        <v>0</v>
      </c>
      <c r="AN43" s="114">
        <v>0</v>
      </c>
    </row>
    <row r="44">
      <c r="A44" s="117" t="str">
        <v>Nourriture - Surgelé</v>
      </c>
      <c r="B44" s="118" t="str">
        <v>CHICKEN WINGS</v>
      </c>
      <c r="C44" s="84">
        <v>330</v>
      </c>
      <c r="D44" s="116">
        <v>0</v>
      </c>
      <c r="E44" s="28">
        <f>IF(C44&gt;0,D44/C44,D44)</f>
      </c>
      <c r="F44" s="83" t="str">
        <v>Carton de 330</v>
      </c>
      <c r="G44" s="25">
        <f>SUM(J44:AN44)</f>
      </c>
      <c r="H44" s="25">
        <f>E44*G44</f>
      </c>
      <c r="J44" s="100">
        <v>0</v>
      </c>
      <c r="K44" s="100">
        <v>0</v>
      </c>
      <c r="L44" s="100">
        <v>0</v>
      </c>
      <c r="M44" s="100">
        <v>0</v>
      </c>
      <c r="N44" s="100">
        <v>0</v>
      </c>
      <c r="O44" s="100">
        <v>0</v>
      </c>
      <c r="P44" s="100">
        <v>0</v>
      </c>
      <c r="Q44" s="100">
        <v>0</v>
      </c>
      <c r="R44" s="100">
        <v>0</v>
      </c>
      <c r="S44" s="100">
        <v>0</v>
      </c>
      <c r="T44" s="100">
        <v>0</v>
      </c>
      <c r="U44" s="100">
        <v>0</v>
      </c>
      <c r="V44" s="100">
        <v>0</v>
      </c>
      <c r="W44" s="100">
        <v>0</v>
      </c>
      <c r="X44" s="100">
        <v>0</v>
      </c>
      <c r="Y44" s="100">
        <v>0</v>
      </c>
      <c r="Z44" s="100">
        <v>0</v>
      </c>
      <c r="AA44" s="100">
        <v>0</v>
      </c>
      <c r="AB44" s="100">
        <v>0</v>
      </c>
      <c r="AC44" s="100">
        <v>0</v>
      </c>
      <c r="AD44" s="100">
        <v>0</v>
      </c>
      <c r="AE44" s="100">
        <v>0</v>
      </c>
      <c r="AF44" s="100">
        <v>0</v>
      </c>
      <c r="AG44" s="100">
        <v>0</v>
      </c>
      <c r="AH44" s="100">
        <v>0</v>
      </c>
      <c r="AI44" s="100">
        <v>0</v>
      </c>
      <c r="AJ44" s="100">
        <v>0</v>
      </c>
      <c r="AK44" s="100">
        <v>0</v>
      </c>
      <c r="AL44" s="100">
        <v>0</v>
      </c>
      <c r="AM44" s="100">
        <v>0</v>
      </c>
      <c r="AN44" s="100">
        <v>0</v>
      </c>
    </row>
    <row r="45">
      <c r="A45" s="117" t="str">
        <v>Nourriture - Surgelé</v>
      </c>
      <c r="B45" s="118" t="str">
        <v>CHICKEN WINGS - CAIRO</v>
      </c>
      <c r="C45" s="76">
        <v>340</v>
      </c>
      <c r="D45" s="110">
        <v>33024</v>
      </c>
      <c r="E45" s="111">
        <f>IF(C45&gt;0,D45/C45,D45)</f>
      </c>
      <c r="F45" s="75" t="str">
        <v>Carton de 340</v>
      </c>
      <c r="G45" s="112">
        <f>SUM(J45:AN45)</f>
      </c>
      <c r="H45" s="112">
        <f>E45*G45</f>
      </c>
      <c r="J45" s="114">
        <v>0</v>
      </c>
      <c r="K45" s="114">
        <v>0</v>
      </c>
      <c r="L45" s="114">
        <v>0</v>
      </c>
      <c r="M45" s="114">
        <v>0</v>
      </c>
      <c r="N45" s="114">
        <v>0</v>
      </c>
      <c r="O45" s="114">
        <v>0</v>
      </c>
      <c r="P45" s="114">
        <v>0</v>
      </c>
      <c r="Q45" s="114">
        <v>0</v>
      </c>
      <c r="R45" s="114">
        <v>0</v>
      </c>
      <c r="S45" s="114">
        <v>0</v>
      </c>
      <c r="T45" s="114">
        <v>0</v>
      </c>
      <c r="U45" s="114">
        <v>0</v>
      </c>
      <c r="V45" s="114">
        <v>0</v>
      </c>
      <c r="W45" s="114">
        <v>0</v>
      </c>
      <c r="X45" s="114">
        <v>0</v>
      </c>
      <c r="Y45" s="114">
        <v>0</v>
      </c>
      <c r="Z45" s="114">
        <v>0</v>
      </c>
      <c r="AA45" s="114">
        <v>0</v>
      </c>
      <c r="AB45" s="114">
        <v>0</v>
      </c>
      <c r="AC45" s="114">
        <v>0</v>
      </c>
      <c r="AD45" s="114">
        <v>0</v>
      </c>
      <c r="AE45" s="114">
        <v>0</v>
      </c>
      <c r="AF45" s="114">
        <v>0</v>
      </c>
      <c r="AG45" s="114">
        <v>0</v>
      </c>
      <c r="AH45" s="114">
        <v>0</v>
      </c>
      <c r="AI45" s="114">
        <v>0</v>
      </c>
      <c r="AJ45" s="114">
        <v>0</v>
      </c>
      <c r="AK45" s="114">
        <v>0</v>
      </c>
      <c r="AL45" s="114">
        <v>0</v>
      </c>
      <c r="AM45" s="114">
        <v>0</v>
      </c>
      <c r="AN45" s="114">
        <v>0</v>
      </c>
    </row>
    <row r="46">
      <c r="A46" s="117" t="str">
        <v>Nourriture - Surgelé</v>
      </c>
      <c r="B46" s="118" t="str">
        <v>CHICKEN WHOPPER GRILLED</v>
      </c>
      <c r="C46" s="84">
        <v>67</v>
      </c>
      <c r="D46" s="116">
        <v>54150</v>
      </c>
      <c r="E46" s="28">
        <f>IF(C46&gt;0,D46/C46,D46)</f>
      </c>
      <c r="F46" s="83" t="str">
        <v>Carton de 67</v>
      </c>
      <c r="G46" s="25">
        <f>SUM(J46:AN46)</f>
      </c>
      <c r="H46" s="25">
        <f>E46*G46</f>
      </c>
      <c r="J46" s="100">
        <v>0</v>
      </c>
      <c r="K46" s="100">
        <v>0</v>
      </c>
      <c r="L46" s="100">
        <v>0</v>
      </c>
      <c r="M46" s="100">
        <v>0</v>
      </c>
      <c r="N46" s="100">
        <v>0</v>
      </c>
      <c r="O46" s="100">
        <v>0</v>
      </c>
      <c r="P46" s="100">
        <v>0</v>
      </c>
      <c r="Q46" s="100">
        <v>0</v>
      </c>
      <c r="R46" s="100">
        <v>0</v>
      </c>
      <c r="S46" s="100">
        <v>0</v>
      </c>
      <c r="T46" s="100">
        <v>0</v>
      </c>
      <c r="U46" s="100">
        <v>0</v>
      </c>
      <c r="V46" s="100">
        <v>0</v>
      </c>
      <c r="W46" s="100">
        <v>0</v>
      </c>
      <c r="X46" s="100">
        <v>0</v>
      </c>
      <c r="Y46" s="100">
        <v>0</v>
      </c>
      <c r="Z46" s="100">
        <v>0</v>
      </c>
      <c r="AA46" s="100">
        <v>0</v>
      </c>
      <c r="AB46" s="100">
        <v>0</v>
      </c>
      <c r="AC46" s="100">
        <v>0</v>
      </c>
      <c r="AD46" s="100">
        <v>0</v>
      </c>
      <c r="AE46" s="100">
        <v>0</v>
      </c>
      <c r="AF46" s="100">
        <v>0</v>
      </c>
      <c r="AG46" s="100">
        <v>0</v>
      </c>
      <c r="AH46" s="100">
        <v>0</v>
      </c>
      <c r="AI46" s="100">
        <v>0</v>
      </c>
      <c r="AJ46" s="100">
        <v>0</v>
      </c>
      <c r="AK46" s="100">
        <v>0</v>
      </c>
      <c r="AL46" s="100">
        <v>0</v>
      </c>
      <c r="AM46" s="100">
        <v>0</v>
      </c>
      <c r="AN46" s="100">
        <v>0</v>
      </c>
    </row>
    <row r="47">
      <c r="A47" s="117" t="str">
        <v>Nourriture - Surgelé</v>
      </c>
      <c r="B47" s="118" t="str">
        <v>CHILI CHEESE BITES</v>
      </c>
      <c r="C47" s="76">
        <v>450</v>
      </c>
      <c r="D47" s="110">
        <v>35002</v>
      </c>
      <c r="E47" s="111">
        <f>IF(C47&gt;0,D47/C47,D47)</f>
      </c>
      <c r="F47" s="75" t="str">
        <v>Carton de 450</v>
      </c>
      <c r="G47" s="112">
        <f>SUM(J47:AN47)</f>
      </c>
      <c r="H47" s="112">
        <f>E47*G47</f>
      </c>
      <c r="J47" s="114">
        <v>0</v>
      </c>
      <c r="K47" s="114">
        <v>0</v>
      </c>
      <c r="L47" s="114">
        <v>0</v>
      </c>
      <c r="M47" s="114">
        <v>0</v>
      </c>
      <c r="N47" s="114">
        <v>0</v>
      </c>
      <c r="O47" s="114">
        <v>0</v>
      </c>
      <c r="P47" s="114">
        <v>0</v>
      </c>
      <c r="Q47" s="114">
        <v>0</v>
      </c>
      <c r="R47" s="114">
        <v>0</v>
      </c>
      <c r="S47" s="114">
        <v>0</v>
      </c>
      <c r="T47" s="114">
        <v>0</v>
      </c>
      <c r="U47" s="114">
        <v>0</v>
      </c>
      <c r="V47" s="114">
        <v>0</v>
      </c>
      <c r="W47" s="114">
        <v>0</v>
      </c>
      <c r="X47" s="114">
        <v>0</v>
      </c>
      <c r="Y47" s="114">
        <v>0</v>
      </c>
      <c r="Z47" s="114">
        <v>0</v>
      </c>
      <c r="AA47" s="114">
        <v>0</v>
      </c>
      <c r="AB47" s="114">
        <v>0</v>
      </c>
      <c r="AC47" s="114">
        <v>0</v>
      </c>
      <c r="AD47" s="114">
        <v>0</v>
      </c>
      <c r="AE47" s="114">
        <v>0</v>
      </c>
      <c r="AF47" s="114">
        <v>0</v>
      </c>
      <c r="AG47" s="114">
        <v>0</v>
      </c>
      <c r="AH47" s="114">
        <v>0</v>
      </c>
      <c r="AI47" s="114">
        <v>0</v>
      </c>
      <c r="AJ47" s="114">
        <v>0</v>
      </c>
      <c r="AK47" s="114">
        <v>0</v>
      </c>
      <c r="AL47" s="114">
        <v>0</v>
      </c>
      <c r="AM47" s="114">
        <v>0</v>
      </c>
      <c r="AN47" s="114">
        <v>0</v>
      </c>
    </row>
    <row r="48">
      <c r="A48" s="117" t="str">
        <v>Nourriture - Surgelé</v>
      </c>
      <c r="B48" s="118" t="str">
        <v>CHILI CHEESE BITES NEW</v>
      </c>
      <c r="C48" s="84">
        <v>450</v>
      </c>
      <c r="D48" s="116">
        <v>35002</v>
      </c>
      <c r="E48" s="28">
        <f>IF(C48&gt;0,D48/C48,D48)</f>
      </c>
      <c r="F48" s="83" t="str">
        <v>Carton de 450</v>
      </c>
      <c r="G48" s="25">
        <f>SUM(J48:AN48)</f>
      </c>
      <c r="H48" s="25">
        <f>E48*G48</f>
      </c>
      <c r="J48" s="100">
        <v>0</v>
      </c>
      <c r="K48" s="100">
        <v>0</v>
      </c>
      <c r="L48" s="100">
        <v>0</v>
      </c>
      <c r="M48" s="100">
        <v>0</v>
      </c>
      <c r="N48" s="100">
        <v>0</v>
      </c>
      <c r="O48" s="100">
        <v>0</v>
      </c>
      <c r="P48" s="100">
        <v>0</v>
      </c>
      <c r="Q48" s="100">
        <v>0</v>
      </c>
      <c r="R48" s="100">
        <v>0</v>
      </c>
      <c r="S48" s="100">
        <v>0</v>
      </c>
      <c r="T48" s="100">
        <v>0</v>
      </c>
      <c r="U48" s="100">
        <v>0</v>
      </c>
      <c r="V48" s="100">
        <v>0</v>
      </c>
      <c r="W48" s="100">
        <v>0</v>
      </c>
      <c r="X48" s="100">
        <v>0</v>
      </c>
      <c r="Y48" s="100">
        <v>0</v>
      </c>
      <c r="Z48" s="100">
        <v>0</v>
      </c>
      <c r="AA48" s="100">
        <v>0</v>
      </c>
      <c r="AB48" s="100">
        <v>0</v>
      </c>
      <c r="AC48" s="100">
        <v>0</v>
      </c>
      <c r="AD48" s="100">
        <v>0</v>
      </c>
      <c r="AE48" s="100">
        <v>0</v>
      </c>
      <c r="AF48" s="100">
        <v>0</v>
      </c>
      <c r="AG48" s="100">
        <v>0</v>
      </c>
      <c r="AH48" s="100">
        <v>0</v>
      </c>
      <c r="AI48" s="100">
        <v>0</v>
      </c>
      <c r="AJ48" s="100">
        <v>0</v>
      </c>
      <c r="AK48" s="100">
        <v>0</v>
      </c>
      <c r="AL48" s="100">
        <v>0</v>
      </c>
      <c r="AM48" s="100">
        <v>0</v>
      </c>
      <c r="AN48" s="100">
        <v>0</v>
      </c>
    </row>
    <row r="49">
      <c r="A49" s="117" t="str">
        <v>Nourriture - Surgelé</v>
      </c>
      <c r="B49" s="118" t="str">
        <v>CHILI CHEESE BITES CONWAY</v>
      </c>
      <c r="C49" s="76">
        <v>208</v>
      </c>
      <c r="D49" s="110">
        <v>0</v>
      </c>
      <c r="E49" s="111">
        <f>IF(C49&gt;0,D49/C49,D49)</f>
      </c>
      <c r="F49" s="75" t="str">
        <v>Carton de 208</v>
      </c>
      <c r="G49" s="112">
        <f>SUM(J49:AN49)</f>
      </c>
      <c r="H49" s="112">
        <f>E49*G49</f>
      </c>
      <c r="J49" s="114">
        <v>0</v>
      </c>
      <c r="K49" s="114">
        <v>0</v>
      </c>
      <c r="L49" s="114">
        <v>0</v>
      </c>
      <c r="M49" s="114">
        <v>0</v>
      </c>
      <c r="N49" s="114">
        <v>0</v>
      </c>
      <c r="O49" s="114">
        <v>0</v>
      </c>
      <c r="P49" s="114">
        <v>0</v>
      </c>
      <c r="Q49" s="114">
        <v>0</v>
      </c>
      <c r="R49" s="114">
        <v>0</v>
      </c>
      <c r="S49" s="114">
        <v>0</v>
      </c>
      <c r="T49" s="114">
        <v>0</v>
      </c>
      <c r="U49" s="114">
        <v>0</v>
      </c>
      <c r="V49" s="114">
        <v>0</v>
      </c>
      <c r="W49" s="114">
        <v>0</v>
      </c>
      <c r="X49" s="114">
        <v>0</v>
      </c>
      <c r="Y49" s="114">
        <v>0</v>
      </c>
      <c r="Z49" s="114">
        <v>0</v>
      </c>
      <c r="AA49" s="114">
        <v>0</v>
      </c>
      <c r="AB49" s="114">
        <v>0</v>
      </c>
      <c r="AC49" s="114">
        <v>0</v>
      </c>
      <c r="AD49" s="114">
        <v>0</v>
      </c>
      <c r="AE49" s="114">
        <v>0</v>
      </c>
      <c r="AF49" s="114">
        <v>0</v>
      </c>
      <c r="AG49" s="114">
        <v>0</v>
      </c>
      <c r="AH49" s="114">
        <v>0</v>
      </c>
      <c r="AI49" s="114">
        <v>0</v>
      </c>
      <c r="AJ49" s="114">
        <v>0</v>
      </c>
      <c r="AK49" s="114">
        <v>0</v>
      </c>
      <c r="AL49" s="114">
        <v>0</v>
      </c>
      <c r="AM49" s="114">
        <v>0</v>
      </c>
      <c r="AN49" s="114">
        <v>0</v>
      </c>
    </row>
    <row r="50">
      <c r="A50" s="117" t="str">
        <v>Nourriture - Surgelé</v>
      </c>
      <c r="B50" s="118" t="str">
        <v>CRISPY CHICKEN PATTY</v>
      </c>
      <c r="C50" s="84">
        <v>136</v>
      </c>
      <c r="D50" s="116">
        <v>0</v>
      </c>
      <c r="E50" s="28">
        <f>IF(C50&gt;0,D50/C50,D50)</f>
      </c>
      <c r="F50" s="83" t="str">
        <v>Carton de 136</v>
      </c>
      <c r="G50" s="25">
        <f>SUM(J50:AN50)</f>
      </c>
      <c r="H50" s="25">
        <f>E50*G50</f>
      </c>
      <c r="J50" s="100">
        <v>0</v>
      </c>
      <c r="K50" s="100">
        <v>0</v>
      </c>
      <c r="L50" s="100">
        <v>0</v>
      </c>
      <c r="M50" s="100">
        <v>0</v>
      </c>
      <c r="N50" s="100">
        <v>0</v>
      </c>
      <c r="O50" s="100">
        <v>0</v>
      </c>
      <c r="P50" s="100">
        <v>0</v>
      </c>
      <c r="Q50" s="100">
        <v>0</v>
      </c>
      <c r="R50" s="100">
        <v>0</v>
      </c>
      <c r="S50" s="100">
        <v>0</v>
      </c>
      <c r="T50" s="100">
        <v>0</v>
      </c>
      <c r="U50" s="100">
        <v>0</v>
      </c>
      <c r="V50" s="100">
        <v>0</v>
      </c>
      <c r="W50" s="100">
        <v>0</v>
      </c>
      <c r="X50" s="100">
        <v>0</v>
      </c>
      <c r="Y50" s="100">
        <v>0</v>
      </c>
      <c r="Z50" s="100">
        <v>0</v>
      </c>
      <c r="AA50" s="100">
        <v>0</v>
      </c>
      <c r="AB50" s="100">
        <v>0</v>
      </c>
      <c r="AC50" s="100">
        <v>0</v>
      </c>
      <c r="AD50" s="100">
        <v>0</v>
      </c>
      <c r="AE50" s="100">
        <v>0</v>
      </c>
      <c r="AF50" s="100">
        <v>0</v>
      </c>
      <c r="AG50" s="100">
        <v>0</v>
      </c>
      <c r="AH50" s="100">
        <v>0</v>
      </c>
      <c r="AI50" s="100">
        <v>0</v>
      </c>
      <c r="AJ50" s="100">
        <v>0</v>
      </c>
      <c r="AK50" s="100">
        <v>0</v>
      </c>
      <c r="AL50" s="100">
        <v>0</v>
      </c>
      <c r="AM50" s="100">
        <v>0</v>
      </c>
      <c r="AN50" s="100">
        <v>0</v>
      </c>
    </row>
    <row r="51">
      <c r="A51" s="117" t="str">
        <v>Nourriture - Surgelé</v>
      </c>
      <c r="B51" s="118" t="str">
        <v>CRISPY CHICKEN CAIRO</v>
      </c>
      <c r="C51" s="76">
        <v>112</v>
      </c>
      <c r="D51" s="110">
        <v>35193</v>
      </c>
      <c r="E51" s="111">
        <f>IF(C51&gt;0,D51/C51,D51)</f>
      </c>
      <c r="F51" s="75" t="str">
        <v>Carton de 112</v>
      </c>
      <c r="G51" s="112">
        <f>SUM(J51:AN51)</f>
      </c>
      <c r="H51" s="112">
        <f>E51*G51</f>
      </c>
      <c r="J51" s="114">
        <v>0</v>
      </c>
      <c r="K51" s="114">
        <v>0</v>
      </c>
      <c r="L51" s="114">
        <v>0</v>
      </c>
      <c r="M51" s="114">
        <v>0</v>
      </c>
      <c r="N51" s="114">
        <v>0</v>
      </c>
      <c r="O51" s="114">
        <v>0</v>
      </c>
      <c r="P51" s="114">
        <v>0</v>
      </c>
      <c r="Q51" s="114">
        <v>0</v>
      </c>
      <c r="R51" s="114">
        <v>0</v>
      </c>
      <c r="S51" s="114">
        <v>0</v>
      </c>
      <c r="T51" s="114">
        <v>0</v>
      </c>
      <c r="U51" s="114">
        <v>0</v>
      </c>
      <c r="V51" s="114">
        <v>0</v>
      </c>
      <c r="W51" s="114">
        <v>0</v>
      </c>
      <c r="X51" s="114">
        <v>0</v>
      </c>
      <c r="Y51" s="114">
        <v>0</v>
      </c>
      <c r="Z51" s="114">
        <v>0</v>
      </c>
      <c r="AA51" s="114">
        <v>0</v>
      </c>
      <c r="AB51" s="114">
        <v>0</v>
      </c>
      <c r="AC51" s="114">
        <v>0</v>
      </c>
      <c r="AD51" s="114">
        <v>0</v>
      </c>
      <c r="AE51" s="114">
        <v>0</v>
      </c>
      <c r="AF51" s="114">
        <v>0</v>
      </c>
      <c r="AG51" s="114">
        <v>0</v>
      </c>
      <c r="AH51" s="114">
        <v>0</v>
      </c>
      <c r="AI51" s="114">
        <v>0</v>
      </c>
      <c r="AJ51" s="114">
        <v>0</v>
      </c>
      <c r="AK51" s="114">
        <v>0</v>
      </c>
      <c r="AL51" s="114">
        <v>0</v>
      </c>
      <c r="AM51" s="114">
        <v>0</v>
      </c>
      <c r="AN51" s="114">
        <v>0</v>
      </c>
    </row>
    <row r="52">
      <c r="A52" s="117" t="str">
        <v>Nourriture - Surgelé</v>
      </c>
      <c r="B52" s="118" t="str">
        <v xml:space="preserve">CHICKEN CRUNCHY FILLER </v>
      </c>
      <c r="C52" s="84">
        <v>10</v>
      </c>
      <c r="D52" s="116">
        <v>65262</v>
      </c>
      <c r="E52" s="28">
        <f>IF(C52&gt;0,D52/C52,D52)</f>
      </c>
      <c r="F52" s="83" t="str">
        <v>Carton de 10</v>
      </c>
      <c r="G52" s="25">
        <f>SUM(J52:AN52)</f>
      </c>
      <c r="H52" s="25">
        <f>E52*G52</f>
      </c>
      <c r="J52" s="100">
        <v>0</v>
      </c>
      <c r="K52" s="100">
        <v>0</v>
      </c>
      <c r="L52" s="100">
        <v>0</v>
      </c>
      <c r="M52" s="100">
        <v>0</v>
      </c>
      <c r="N52" s="100">
        <v>0</v>
      </c>
      <c r="O52" s="100">
        <v>0</v>
      </c>
      <c r="P52" s="100">
        <v>0</v>
      </c>
      <c r="Q52" s="100">
        <v>0</v>
      </c>
      <c r="R52" s="100">
        <v>0</v>
      </c>
      <c r="S52" s="100">
        <v>0</v>
      </c>
      <c r="T52" s="100">
        <v>0</v>
      </c>
      <c r="U52" s="100">
        <v>0</v>
      </c>
      <c r="V52" s="100">
        <v>0</v>
      </c>
      <c r="W52" s="100">
        <v>0</v>
      </c>
      <c r="X52" s="100">
        <v>0</v>
      </c>
      <c r="Y52" s="100">
        <v>0</v>
      </c>
      <c r="Z52" s="100">
        <v>0</v>
      </c>
      <c r="AA52" s="100">
        <v>0</v>
      </c>
      <c r="AB52" s="100">
        <v>0</v>
      </c>
      <c r="AC52" s="100">
        <v>0</v>
      </c>
      <c r="AD52" s="100">
        <v>0</v>
      </c>
      <c r="AE52" s="100">
        <v>0</v>
      </c>
      <c r="AF52" s="100">
        <v>0</v>
      </c>
      <c r="AG52" s="100">
        <v>0</v>
      </c>
      <c r="AH52" s="100">
        <v>0</v>
      </c>
      <c r="AI52" s="100">
        <v>0</v>
      </c>
      <c r="AJ52" s="100">
        <v>0</v>
      </c>
      <c r="AK52" s="100">
        <v>0</v>
      </c>
      <c r="AL52" s="100">
        <v>0</v>
      </c>
      <c r="AM52" s="100">
        <v>0</v>
      </c>
      <c r="AN52" s="100">
        <v>0</v>
      </c>
    </row>
    <row r="53">
      <c r="A53" s="117" t="str">
        <v>Nourriture - Surgelé</v>
      </c>
      <c r="B53" s="118" t="str">
        <v>VALUE PATTY CHICKEN  CRISPY</v>
      </c>
      <c r="C53" s="76">
        <v>250</v>
      </c>
      <c r="D53" s="110">
        <v>54326</v>
      </c>
      <c r="E53" s="111">
        <f>IF(C53&gt;0,D53/C53,D53)</f>
      </c>
      <c r="F53" s="75" t="str">
        <v>Carton de 250</v>
      </c>
      <c r="G53" s="112">
        <f>SUM(J53:AN53)</f>
      </c>
      <c r="H53" s="112">
        <f>E53*G53</f>
      </c>
      <c r="J53" s="114">
        <v>0</v>
      </c>
      <c r="K53" s="114">
        <v>0</v>
      </c>
      <c r="L53" s="114">
        <v>0</v>
      </c>
      <c r="M53" s="114">
        <v>0</v>
      </c>
      <c r="N53" s="114">
        <v>0</v>
      </c>
      <c r="O53" s="114">
        <v>0</v>
      </c>
      <c r="P53" s="114">
        <v>0</v>
      </c>
      <c r="Q53" s="114">
        <v>0</v>
      </c>
      <c r="R53" s="114">
        <v>0</v>
      </c>
      <c r="S53" s="114">
        <v>0</v>
      </c>
      <c r="T53" s="114">
        <v>0</v>
      </c>
      <c r="U53" s="114">
        <v>0</v>
      </c>
      <c r="V53" s="114">
        <v>0</v>
      </c>
      <c r="W53" s="114">
        <v>0</v>
      </c>
      <c r="X53" s="114">
        <v>0</v>
      </c>
      <c r="Y53" s="114">
        <v>0</v>
      </c>
      <c r="Z53" s="114">
        <v>0</v>
      </c>
      <c r="AA53" s="114">
        <v>0</v>
      </c>
      <c r="AB53" s="114">
        <v>0</v>
      </c>
      <c r="AC53" s="114">
        <v>0</v>
      </c>
      <c r="AD53" s="114">
        <v>0</v>
      </c>
      <c r="AE53" s="114">
        <v>0</v>
      </c>
      <c r="AF53" s="114">
        <v>0</v>
      </c>
      <c r="AG53" s="114">
        <v>0</v>
      </c>
      <c r="AH53" s="114">
        <v>0</v>
      </c>
      <c r="AI53" s="114">
        <v>0</v>
      </c>
      <c r="AJ53" s="114">
        <v>0</v>
      </c>
      <c r="AK53" s="114">
        <v>0</v>
      </c>
      <c r="AL53" s="114">
        <v>0</v>
      </c>
      <c r="AM53" s="114">
        <v>0</v>
      </c>
      <c r="AN53" s="114">
        <v>0</v>
      </c>
    </row>
    <row r="54">
      <c r="A54" s="117" t="str">
        <v>Nourriture - Surgelé</v>
      </c>
      <c r="B54" s="118" t="str">
        <v>CHICKEN STRIPS</v>
      </c>
      <c r="C54" s="84">
        <v>250</v>
      </c>
      <c r="D54" s="116">
        <v>59775</v>
      </c>
      <c r="E54" s="28">
        <f>IF(C54&gt;0,D54/C54,D54)</f>
      </c>
      <c r="F54" s="83" t="str">
        <v>Carton de 250</v>
      </c>
      <c r="G54" s="25">
        <f>SUM(J54:AN54)</f>
      </c>
      <c r="H54" s="25">
        <f>E54*G54</f>
      </c>
      <c r="J54" s="100">
        <v>0</v>
      </c>
      <c r="K54" s="100">
        <v>0</v>
      </c>
      <c r="L54" s="100">
        <v>0</v>
      </c>
      <c r="M54" s="100">
        <v>0</v>
      </c>
      <c r="N54" s="100">
        <v>0</v>
      </c>
      <c r="O54" s="100">
        <v>0</v>
      </c>
      <c r="P54" s="100">
        <v>0</v>
      </c>
      <c r="Q54" s="100">
        <v>0</v>
      </c>
      <c r="R54" s="100">
        <v>0</v>
      </c>
      <c r="S54" s="100">
        <v>0</v>
      </c>
      <c r="T54" s="100">
        <v>0</v>
      </c>
      <c r="U54" s="100">
        <v>0</v>
      </c>
      <c r="V54" s="100">
        <v>0</v>
      </c>
      <c r="W54" s="100">
        <v>0</v>
      </c>
      <c r="X54" s="100">
        <v>0</v>
      </c>
      <c r="Y54" s="100">
        <v>0</v>
      </c>
      <c r="Z54" s="100">
        <v>0</v>
      </c>
      <c r="AA54" s="100">
        <v>0</v>
      </c>
      <c r="AB54" s="100">
        <v>0</v>
      </c>
      <c r="AC54" s="100">
        <v>0</v>
      </c>
      <c r="AD54" s="100">
        <v>0</v>
      </c>
      <c r="AE54" s="100">
        <v>0</v>
      </c>
      <c r="AF54" s="100">
        <v>0</v>
      </c>
      <c r="AG54" s="100">
        <v>0</v>
      </c>
      <c r="AH54" s="100">
        <v>0</v>
      </c>
      <c r="AI54" s="100">
        <v>0</v>
      </c>
      <c r="AJ54" s="100">
        <v>0</v>
      </c>
      <c r="AK54" s="100">
        <v>0</v>
      </c>
      <c r="AL54" s="100">
        <v>0</v>
      </c>
      <c r="AM54" s="100">
        <v>0</v>
      </c>
      <c r="AN54" s="100">
        <v>0</v>
      </c>
    </row>
    <row r="55">
      <c r="A55" s="117" t="str">
        <v>Nourriture - Surgelé</v>
      </c>
      <c r="B55" s="118" t="str">
        <v>NUGGETS - CAIRO</v>
      </c>
      <c r="C55" s="76">
        <v>660</v>
      </c>
      <c r="D55" s="110">
        <v>49519</v>
      </c>
      <c r="E55" s="111">
        <f>IF(C55&gt;0,D55/C55,D55)</f>
      </c>
      <c r="F55" s="75" t="str">
        <v>Carton de 660</v>
      </c>
      <c r="G55" s="112">
        <f>SUM(J55:AN55)</f>
      </c>
      <c r="H55" s="112">
        <f>E55*G55</f>
      </c>
      <c r="J55" s="114">
        <v>0</v>
      </c>
      <c r="K55" s="114">
        <v>0</v>
      </c>
      <c r="L55" s="114">
        <v>0</v>
      </c>
      <c r="M55" s="114">
        <v>0</v>
      </c>
      <c r="N55" s="114">
        <v>0</v>
      </c>
      <c r="O55" s="114">
        <v>0</v>
      </c>
      <c r="P55" s="114">
        <v>0</v>
      </c>
      <c r="Q55" s="114">
        <v>0</v>
      </c>
      <c r="R55" s="114">
        <v>0</v>
      </c>
      <c r="S55" s="114">
        <v>0</v>
      </c>
      <c r="T55" s="114">
        <v>0</v>
      </c>
      <c r="U55" s="114">
        <v>0</v>
      </c>
      <c r="V55" s="114">
        <v>0</v>
      </c>
      <c r="W55" s="114">
        <v>0</v>
      </c>
      <c r="X55" s="114">
        <v>0</v>
      </c>
      <c r="Y55" s="114">
        <v>0</v>
      </c>
      <c r="Z55" s="114">
        <v>0</v>
      </c>
      <c r="AA55" s="114">
        <v>0</v>
      </c>
      <c r="AB55" s="114">
        <v>0</v>
      </c>
      <c r="AC55" s="114">
        <v>0</v>
      </c>
      <c r="AD55" s="114">
        <v>0</v>
      </c>
      <c r="AE55" s="114">
        <v>0</v>
      </c>
      <c r="AF55" s="114">
        <v>0</v>
      </c>
      <c r="AG55" s="114">
        <v>0</v>
      </c>
      <c r="AH55" s="114">
        <v>0</v>
      </c>
      <c r="AI55" s="114">
        <v>0</v>
      </c>
      <c r="AJ55" s="114">
        <v>0</v>
      </c>
      <c r="AK55" s="114">
        <v>0</v>
      </c>
      <c r="AL55" s="114">
        <v>0</v>
      </c>
      <c r="AM55" s="114">
        <v>0</v>
      </c>
      <c r="AN55" s="114">
        <v>0</v>
      </c>
    </row>
    <row r="56">
      <c r="A56" s="117" t="str">
        <v>Nourriture - Surgelé</v>
      </c>
      <c r="B56" s="118" t="str">
        <v>FISH PATTY</v>
      </c>
      <c r="C56" s="84">
        <v>40</v>
      </c>
      <c r="D56" s="116">
        <v>22512</v>
      </c>
      <c r="E56" s="28">
        <f>IF(C56&gt;0,D56/C56,D56)</f>
      </c>
      <c r="F56" s="83" t="str">
        <v>Carton de 40</v>
      </c>
      <c r="G56" s="25">
        <f>SUM(J56:AN56)</f>
      </c>
      <c r="H56" s="25">
        <f>E56*G56</f>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row>
    <row r="57">
      <c r="A57" s="117" t="str">
        <v>Nourriture - Surgelé</v>
      </c>
      <c r="B57" s="118" t="str">
        <v>FRITES</v>
      </c>
      <c r="C57" s="76">
        <v>5</v>
      </c>
      <c r="D57" s="110">
        <v>17643</v>
      </c>
      <c r="E57" s="111">
        <f>IF(C57&gt;0,D57/C57,D57)</f>
      </c>
      <c r="F57" s="75" t="str">
        <v>Carton de 5</v>
      </c>
      <c r="G57" s="112">
        <f>SUM(J57:AN57)</f>
      </c>
      <c r="H57" s="112">
        <f>E57*G57</f>
      </c>
      <c r="J57" s="114">
        <v>0</v>
      </c>
      <c r="K57" s="114">
        <v>0</v>
      </c>
      <c r="L57" s="114">
        <v>0</v>
      </c>
      <c r="M57" s="114">
        <v>0</v>
      </c>
      <c r="N57" s="114">
        <v>0</v>
      </c>
      <c r="O57" s="114">
        <v>0</v>
      </c>
      <c r="P57" s="114">
        <v>0</v>
      </c>
      <c r="Q57" s="114">
        <v>0</v>
      </c>
      <c r="R57" s="114">
        <v>0</v>
      </c>
      <c r="S57" s="114">
        <v>0</v>
      </c>
      <c r="T57" s="114">
        <v>0</v>
      </c>
      <c r="U57" s="114">
        <v>0</v>
      </c>
      <c r="V57" s="114">
        <v>0</v>
      </c>
      <c r="W57" s="114">
        <v>0</v>
      </c>
      <c r="X57" s="114">
        <v>0</v>
      </c>
      <c r="Y57" s="114">
        <v>0</v>
      </c>
      <c r="Z57" s="114">
        <v>0</v>
      </c>
      <c r="AA57" s="114">
        <v>0</v>
      </c>
      <c r="AB57" s="114">
        <v>0</v>
      </c>
      <c r="AC57" s="114">
        <v>0</v>
      </c>
      <c r="AD57" s="114">
        <v>0</v>
      </c>
      <c r="AE57" s="114">
        <v>0</v>
      </c>
      <c r="AF57" s="114">
        <v>0</v>
      </c>
      <c r="AG57" s="114">
        <v>0</v>
      </c>
      <c r="AH57" s="114">
        <v>0</v>
      </c>
      <c r="AI57" s="114">
        <v>0</v>
      </c>
      <c r="AJ57" s="114">
        <v>0</v>
      </c>
      <c r="AK57" s="114">
        <v>0</v>
      </c>
      <c r="AL57" s="114">
        <v>0</v>
      </c>
      <c r="AM57" s="114">
        <v>0</v>
      </c>
      <c r="AN57" s="114">
        <v>0</v>
      </c>
    </row>
    <row r="58">
      <c r="A58" s="117" t="str">
        <v>Nourriture - Surgelé</v>
      </c>
      <c r="B58" s="118" t="str">
        <v>H1 4' Bun</v>
      </c>
      <c r="C58" s="84">
        <v>120</v>
      </c>
      <c r="D58" s="116">
        <v>16440</v>
      </c>
      <c r="E58" s="28">
        <f>IF(C58&gt;0,D58/C58,D58)</f>
      </c>
      <c r="F58" s="83" t="str">
        <v>Carton de 120</v>
      </c>
      <c r="G58" s="25">
        <f>SUM(J58:AN58)</f>
      </c>
      <c r="H58" s="25">
        <f>E58*G58</f>
      </c>
      <c r="J58" s="100">
        <v>0</v>
      </c>
      <c r="K58" s="100">
        <v>0</v>
      </c>
      <c r="L58" s="100">
        <v>0</v>
      </c>
      <c r="M58" s="100">
        <v>0</v>
      </c>
      <c r="N58" s="100">
        <v>0</v>
      </c>
      <c r="O58" s="100">
        <v>0</v>
      </c>
      <c r="P58" s="100">
        <v>0</v>
      </c>
      <c r="Q58" s="100">
        <v>0</v>
      </c>
      <c r="R58" s="100">
        <v>0</v>
      </c>
      <c r="S58" s="100">
        <v>0</v>
      </c>
      <c r="T58" s="100">
        <v>0</v>
      </c>
      <c r="U58" s="100">
        <v>0</v>
      </c>
      <c r="V58" s="100">
        <v>0</v>
      </c>
      <c r="W58" s="100">
        <v>0</v>
      </c>
      <c r="X58" s="100">
        <v>0</v>
      </c>
      <c r="Y58" s="100">
        <v>0</v>
      </c>
      <c r="Z58" s="100">
        <v>0</v>
      </c>
      <c r="AA58" s="100">
        <v>0</v>
      </c>
      <c r="AB58" s="100">
        <v>0</v>
      </c>
      <c r="AC58" s="100">
        <v>0</v>
      </c>
      <c r="AD58" s="100">
        <v>0</v>
      </c>
      <c r="AE58" s="100">
        <v>0</v>
      </c>
      <c r="AF58" s="100">
        <v>0</v>
      </c>
      <c r="AG58" s="100">
        <v>0</v>
      </c>
      <c r="AH58" s="100">
        <v>0</v>
      </c>
      <c r="AI58" s="100">
        <v>0</v>
      </c>
      <c r="AJ58" s="100">
        <v>0</v>
      </c>
      <c r="AK58" s="100">
        <v>0</v>
      </c>
      <c r="AL58" s="100">
        <v>0</v>
      </c>
      <c r="AM58" s="100">
        <v>0</v>
      </c>
      <c r="AN58" s="100">
        <v>0</v>
      </c>
    </row>
    <row r="59">
      <c r="A59" s="117" t="str">
        <v>Nourriture - Surgelé</v>
      </c>
      <c r="B59" s="118" t="str">
        <v>4' Bun - Modern Bakeries</v>
      </c>
      <c r="C59" s="76">
        <v>120</v>
      </c>
      <c r="D59" s="110">
        <v>16440</v>
      </c>
      <c r="E59" s="111">
        <f>IF(C59&gt;0,D59/C59,D59)</f>
      </c>
      <c r="F59" s="75" t="str">
        <v>Carton de 120</v>
      </c>
      <c r="G59" s="112">
        <f>SUM(J59:AN59)</f>
      </c>
      <c r="H59" s="112">
        <f>E59*G59</f>
      </c>
      <c r="J59" s="114">
        <v>0</v>
      </c>
      <c r="K59" s="114">
        <v>0</v>
      </c>
      <c r="L59" s="114">
        <v>0</v>
      </c>
      <c r="M59" s="114">
        <v>0</v>
      </c>
      <c r="N59" s="114">
        <v>0</v>
      </c>
      <c r="O59" s="114">
        <v>0</v>
      </c>
      <c r="P59" s="114">
        <v>0</v>
      </c>
      <c r="Q59" s="114">
        <v>0</v>
      </c>
      <c r="R59" s="114">
        <v>0</v>
      </c>
      <c r="S59" s="114">
        <v>0</v>
      </c>
      <c r="T59" s="114">
        <v>0</v>
      </c>
      <c r="U59" s="114">
        <v>0</v>
      </c>
      <c r="V59" s="114">
        <v>0</v>
      </c>
      <c r="W59" s="114">
        <v>0</v>
      </c>
      <c r="X59" s="114">
        <v>0</v>
      </c>
      <c r="Y59" s="114">
        <v>0</v>
      </c>
      <c r="Z59" s="114">
        <v>0</v>
      </c>
      <c r="AA59" s="114">
        <v>0</v>
      </c>
      <c r="AB59" s="114">
        <v>0</v>
      </c>
      <c r="AC59" s="114">
        <v>0</v>
      </c>
      <c r="AD59" s="114">
        <v>0</v>
      </c>
      <c r="AE59" s="114">
        <v>0</v>
      </c>
      <c r="AF59" s="114">
        <v>0</v>
      </c>
      <c r="AG59" s="114">
        <v>0</v>
      </c>
      <c r="AH59" s="114">
        <v>0</v>
      </c>
      <c r="AI59" s="114">
        <v>0</v>
      </c>
      <c r="AJ59" s="114">
        <v>0</v>
      </c>
      <c r="AK59" s="114">
        <v>0</v>
      </c>
      <c r="AL59" s="114">
        <v>0</v>
      </c>
      <c r="AM59" s="114">
        <v>0</v>
      </c>
      <c r="AN59" s="114">
        <v>0</v>
      </c>
    </row>
    <row r="60">
      <c r="A60" s="117" t="str">
        <v>Nourriture - Surgelé</v>
      </c>
      <c r="B60" s="118" t="str">
        <v>H1 4' Bun Local</v>
      </c>
      <c r="C60" s="84">
        <v>1</v>
      </c>
      <c r="D60" s="116">
        <v>0</v>
      </c>
      <c r="E60" s="28">
        <f>IF(C60&gt;0,D60/C60,D60)</f>
      </c>
      <c r="F60" s="83" t="str">
        <v>Inner</v>
      </c>
      <c r="G60" s="25">
        <f>SUM(J60:AN60)</f>
      </c>
      <c r="H60" s="25">
        <f>E60*G60</f>
      </c>
      <c r="J60" s="100">
        <v>0</v>
      </c>
      <c r="K60" s="100">
        <v>0</v>
      </c>
      <c r="L60" s="100">
        <v>0</v>
      </c>
      <c r="M60" s="100">
        <v>0</v>
      </c>
      <c r="N60" s="100">
        <v>0</v>
      </c>
      <c r="O60" s="100">
        <v>0</v>
      </c>
      <c r="P60" s="100">
        <v>0</v>
      </c>
      <c r="Q60" s="100">
        <v>0</v>
      </c>
      <c r="R60" s="100">
        <v>0</v>
      </c>
      <c r="S60" s="100">
        <v>0</v>
      </c>
      <c r="T60" s="100">
        <v>0</v>
      </c>
      <c r="U60" s="100">
        <v>0</v>
      </c>
      <c r="V60" s="100">
        <v>0</v>
      </c>
      <c r="W60" s="100">
        <v>0</v>
      </c>
      <c r="X60" s="100">
        <v>0</v>
      </c>
      <c r="Y60" s="100">
        <v>0</v>
      </c>
      <c r="Z60" s="100">
        <v>0</v>
      </c>
      <c r="AA60" s="100">
        <v>0</v>
      </c>
      <c r="AB60" s="100">
        <v>0</v>
      </c>
      <c r="AC60" s="100">
        <v>0</v>
      </c>
      <c r="AD60" s="100">
        <v>0</v>
      </c>
      <c r="AE60" s="100">
        <v>0</v>
      </c>
      <c r="AF60" s="100">
        <v>0</v>
      </c>
      <c r="AG60" s="100">
        <v>0</v>
      </c>
      <c r="AH60" s="100">
        <v>0</v>
      </c>
      <c r="AI60" s="100">
        <v>0</v>
      </c>
      <c r="AJ60" s="100">
        <v>0</v>
      </c>
      <c r="AK60" s="100">
        <v>0</v>
      </c>
      <c r="AL60" s="100">
        <v>0</v>
      </c>
      <c r="AM60" s="100">
        <v>0</v>
      </c>
      <c r="AN60" s="100">
        <v>0</v>
      </c>
    </row>
    <row r="61">
      <c r="A61" s="117" t="str">
        <v>Nourriture - Surgelé</v>
      </c>
      <c r="B61" s="118" t="str">
        <v>H2 5' Bun</v>
      </c>
      <c r="C61" s="76">
        <v>72</v>
      </c>
      <c r="D61" s="110">
        <v>14472</v>
      </c>
      <c r="E61" s="111">
        <f>IF(C61&gt;0,D61/C61,D61)</f>
      </c>
      <c r="F61" s="75" t="str">
        <v>Carton de 72</v>
      </c>
      <c r="G61" s="112">
        <f>SUM(J61:AN61)</f>
      </c>
      <c r="H61" s="112">
        <f>E61*G61</f>
      </c>
      <c r="J61" s="114">
        <v>0</v>
      </c>
      <c r="K61" s="114">
        <v>0</v>
      </c>
      <c r="L61" s="114">
        <v>0</v>
      </c>
      <c r="M61" s="114">
        <v>0</v>
      </c>
      <c r="N61" s="114">
        <v>0</v>
      </c>
      <c r="O61" s="114">
        <v>0</v>
      </c>
      <c r="P61" s="114">
        <v>0</v>
      </c>
      <c r="Q61" s="114">
        <v>0</v>
      </c>
      <c r="R61" s="114">
        <v>0</v>
      </c>
      <c r="S61" s="114">
        <v>0</v>
      </c>
      <c r="T61" s="114">
        <v>0</v>
      </c>
      <c r="U61" s="114">
        <v>0</v>
      </c>
      <c r="V61" s="114">
        <v>0</v>
      </c>
      <c r="W61" s="114">
        <v>0</v>
      </c>
      <c r="X61" s="114">
        <v>0</v>
      </c>
      <c r="Y61" s="114">
        <v>0</v>
      </c>
      <c r="Z61" s="114">
        <v>0</v>
      </c>
      <c r="AA61" s="114">
        <v>0</v>
      </c>
      <c r="AB61" s="114">
        <v>0</v>
      </c>
      <c r="AC61" s="114">
        <v>0</v>
      </c>
      <c r="AD61" s="114">
        <v>0</v>
      </c>
      <c r="AE61" s="114">
        <v>0</v>
      </c>
      <c r="AF61" s="114">
        <v>0</v>
      </c>
      <c r="AG61" s="114">
        <v>0</v>
      </c>
      <c r="AH61" s="114">
        <v>0</v>
      </c>
      <c r="AI61" s="114">
        <v>0</v>
      </c>
      <c r="AJ61" s="114">
        <v>0</v>
      </c>
      <c r="AK61" s="114">
        <v>0</v>
      </c>
      <c r="AL61" s="114">
        <v>0</v>
      </c>
      <c r="AM61" s="114">
        <v>0</v>
      </c>
      <c r="AN61" s="114">
        <v>0</v>
      </c>
    </row>
    <row r="62">
      <c r="A62" s="117" t="str">
        <v>Nourriture - Surgelé</v>
      </c>
      <c r="B62" s="118" t="str">
        <v>H2 5' Bun Local</v>
      </c>
      <c r="C62" s="84">
        <v>1</v>
      </c>
      <c r="D62" s="116">
        <v>0</v>
      </c>
      <c r="E62" s="28">
        <f>IF(C62&gt;0,D62/C62,D62)</f>
      </c>
      <c r="F62" s="83" t="str">
        <v>Inner</v>
      </c>
      <c r="G62" s="25">
        <f>SUM(J62:AN62)</f>
      </c>
      <c r="H62" s="25">
        <f>E62*G62</f>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row>
    <row r="63">
      <c r="A63" s="117" t="str">
        <v>Nourriture - Surgelé</v>
      </c>
      <c r="B63" s="118" t="str">
        <v>5' Bun - Modern Bakeries</v>
      </c>
      <c r="C63" s="76">
        <v>72</v>
      </c>
      <c r="D63" s="110">
        <v>14472</v>
      </c>
      <c r="E63" s="111">
        <f>IF(C63&gt;0,D63/C63,D63)</f>
      </c>
      <c r="F63" s="75" t="str">
        <v>Carton de 72</v>
      </c>
      <c r="G63" s="112">
        <f>SUM(J63:AN63)</f>
      </c>
      <c r="H63" s="112">
        <f>E63*G63</f>
      </c>
      <c r="J63" s="114">
        <v>0</v>
      </c>
      <c r="K63" s="114">
        <v>0</v>
      </c>
      <c r="L63" s="114">
        <v>0</v>
      </c>
      <c r="M63" s="114">
        <v>0</v>
      </c>
      <c r="N63" s="114">
        <v>0</v>
      </c>
      <c r="O63" s="114">
        <v>0</v>
      </c>
      <c r="P63" s="114">
        <v>0</v>
      </c>
      <c r="Q63" s="114">
        <v>0</v>
      </c>
      <c r="R63" s="114">
        <v>0</v>
      </c>
      <c r="S63" s="114">
        <v>0</v>
      </c>
      <c r="T63" s="114">
        <v>0</v>
      </c>
      <c r="U63" s="114">
        <v>0</v>
      </c>
      <c r="V63" s="114">
        <v>0</v>
      </c>
      <c r="W63" s="114">
        <v>0</v>
      </c>
      <c r="X63" s="114">
        <v>0</v>
      </c>
      <c r="Y63" s="114">
        <v>0</v>
      </c>
      <c r="Z63" s="114">
        <v>0</v>
      </c>
      <c r="AA63" s="114">
        <v>0</v>
      </c>
      <c r="AB63" s="114">
        <v>0</v>
      </c>
      <c r="AC63" s="114">
        <v>0</v>
      </c>
      <c r="AD63" s="114">
        <v>0</v>
      </c>
      <c r="AE63" s="114">
        <v>0</v>
      </c>
      <c r="AF63" s="114">
        <v>0</v>
      </c>
      <c r="AG63" s="114">
        <v>0</v>
      </c>
      <c r="AH63" s="114">
        <v>0</v>
      </c>
      <c r="AI63" s="114">
        <v>0</v>
      </c>
      <c r="AJ63" s="114">
        <v>0</v>
      </c>
      <c r="AK63" s="114">
        <v>0</v>
      </c>
      <c r="AL63" s="114">
        <v>0</v>
      </c>
      <c r="AM63" s="114">
        <v>0</v>
      </c>
      <c r="AN63" s="114">
        <v>0</v>
      </c>
    </row>
    <row r="64">
      <c r="A64" s="117" t="str">
        <v>Nourriture - Surgelé</v>
      </c>
      <c r="B64" s="118" t="str">
        <v>H3 7' Bun</v>
      </c>
      <c r="C64" s="84">
        <v>96</v>
      </c>
      <c r="D64" s="116">
        <v>17472</v>
      </c>
      <c r="E64" s="28">
        <f>IF(C64&gt;0,D64/C64,D64)</f>
      </c>
      <c r="F64" s="83" t="str">
        <v>Carton de 96</v>
      </c>
      <c r="G64" s="25">
        <f>SUM(J64:AN64)</f>
      </c>
      <c r="H64" s="25">
        <f>E64*G64</f>
      </c>
      <c r="J64" s="100">
        <v>0</v>
      </c>
      <c r="K64" s="100">
        <v>0</v>
      </c>
      <c r="L64" s="100">
        <v>0</v>
      </c>
      <c r="M64" s="100">
        <v>0</v>
      </c>
      <c r="N64" s="100">
        <v>0</v>
      </c>
      <c r="O64" s="100">
        <v>0</v>
      </c>
      <c r="P64" s="100">
        <v>0</v>
      </c>
      <c r="Q64" s="100">
        <v>0</v>
      </c>
      <c r="R64" s="100">
        <v>0</v>
      </c>
      <c r="S64" s="100">
        <v>0</v>
      </c>
      <c r="T64" s="100">
        <v>0</v>
      </c>
      <c r="U64" s="100">
        <v>0</v>
      </c>
      <c r="V64" s="100">
        <v>0</v>
      </c>
      <c r="W64" s="100">
        <v>0</v>
      </c>
      <c r="X64" s="100">
        <v>0</v>
      </c>
      <c r="Y64" s="100">
        <v>0</v>
      </c>
      <c r="Z64" s="100">
        <v>0</v>
      </c>
      <c r="AA64" s="100">
        <v>0</v>
      </c>
      <c r="AB64" s="100">
        <v>0</v>
      </c>
      <c r="AC64" s="100">
        <v>0</v>
      </c>
      <c r="AD64" s="100">
        <v>0</v>
      </c>
      <c r="AE64" s="100">
        <v>0</v>
      </c>
      <c r="AF64" s="100">
        <v>0</v>
      </c>
      <c r="AG64" s="100">
        <v>0</v>
      </c>
      <c r="AH64" s="100">
        <v>0</v>
      </c>
      <c r="AI64" s="100">
        <v>0</v>
      </c>
      <c r="AJ64" s="100">
        <v>0</v>
      </c>
      <c r="AK64" s="100">
        <v>0</v>
      </c>
      <c r="AL64" s="100">
        <v>0</v>
      </c>
      <c r="AM64" s="100">
        <v>0</v>
      </c>
      <c r="AN64" s="100">
        <v>0</v>
      </c>
    </row>
    <row r="65">
      <c r="A65" s="117" t="str">
        <v>Nourriture - Surgelé</v>
      </c>
      <c r="B65" s="118" t="str">
        <v>7' Bun - Modern Bakeries</v>
      </c>
      <c r="C65" s="76">
        <v>96</v>
      </c>
      <c r="D65" s="110">
        <v>17472</v>
      </c>
      <c r="E65" s="111">
        <f>IF(C65&gt;0,D65/C65,D65)</f>
      </c>
      <c r="F65" s="75" t="str">
        <v>Carton de 96</v>
      </c>
      <c r="G65" s="112">
        <f>SUM(J65:AN65)</f>
      </c>
      <c r="H65" s="112">
        <f>E65*G65</f>
      </c>
      <c r="J65" s="114">
        <v>0</v>
      </c>
      <c r="K65" s="114">
        <v>0</v>
      </c>
      <c r="L65" s="114">
        <v>0</v>
      </c>
      <c r="M65" s="114">
        <v>0</v>
      </c>
      <c r="N65" s="114">
        <v>0</v>
      </c>
      <c r="O65" s="114">
        <v>0</v>
      </c>
      <c r="P65" s="114">
        <v>0</v>
      </c>
      <c r="Q65" s="114">
        <v>0</v>
      </c>
      <c r="R65" s="114">
        <v>0</v>
      </c>
      <c r="S65" s="114">
        <v>0</v>
      </c>
      <c r="T65" s="114">
        <v>0</v>
      </c>
      <c r="U65" s="114">
        <v>0</v>
      </c>
      <c r="V65" s="114">
        <v>0</v>
      </c>
      <c r="W65" s="114">
        <v>0</v>
      </c>
      <c r="X65" s="114">
        <v>0</v>
      </c>
      <c r="Y65" s="114">
        <v>0</v>
      </c>
      <c r="Z65" s="114">
        <v>0</v>
      </c>
      <c r="AA65" s="114">
        <v>0</v>
      </c>
      <c r="AB65" s="114">
        <v>0</v>
      </c>
      <c r="AC65" s="114">
        <v>0</v>
      </c>
      <c r="AD65" s="114">
        <v>0</v>
      </c>
      <c r="AE65" s="114">
        <v>0</v>
      </c>
      <c r="AF65" s="114">
        <v>0</v>
      </c>
      <c r="AG65" s="114">
        <v>0</v>
      </c>
      <c r="AH65" s="114">
        <v>0</v>
      </c>
      <c r="AI65" s="114">
        <v>0</v>
      </c>
      <c r="AJ65" s="114">
        <v>0</v>
      </c>
      <c r="AK65" s="114">
        <v>0</v>
      </c>
      <c r="AL65" s="114">
        <v>0</v>
      </c>
      <c r="AM65" s="114">
        <v>0</v>
      </c>
      <c r="AN65" s="114">
        <v>0</v>
      </c>
    </row>
    <row r="66">
      <c r="A66" s="117" t="str">
        <v>Nourriture - Surgelé</v>
      </c>
      <c r="B66" s="118" t="str">
        <v>H3 7' Bun Local</v>
      </c>
      <c r="C66" s="84">
        <v>1</v>
      </c>
      <c r="D66" s="116">
        <v>0</v>
      </c>
      <c r="E66" s="28">
        <f>IF(C66&gt;0,D66/C66,D66)</f>
      </c>
      <c r="F66" s="83" t="str">
        <v>Inner</v>
      </c>
      <c r="G66" s="25">
        <f>SUM(J66:AN66)</f>
      </c>
      <c r="H66" s="25">
        <f>E66*G66</f>
      </c>
      <c r="J66" s="100">
        <v>0</v>
      </c>
      <c r="K66" s="100">
        <v>0</v>
      </c>
      <c r="L66" s="100">
        <v>0</v>
      </c>
      <c r="M66" s="100">
        <v>0</v>
      </c>
      <c r="N66" s="100">
        <v>0</v>
      </c>
      <c r="O66" s="100">
        <v>0</v>
      </c>
      <c r="P66" s="100">
        <v>0</v>
      </c>
      <c r="Q66" s="100">
        <v>0</v>
      </c>
      <c r="R66" s="100">
        <v>0</v>
      </c>
      <c r="S66" s="100">
        <v>0</v>
      </c>
      <c r="T66" s="100">
        <v>0</v>
      </c>
      <c r="U66" s="100">
        <v>0</v>
      </c>
      <c r="V66" s="100">
        <v>0</v>
      </c>
      <c r="W66" s="100">
        <v>0</v>
      </c>
      <c r="X66" s="100">
        <v>0</v>
      </c>
      <c r="Y66" s="100">
        <v>0</v>
      </c>
      <c r="Z66" s="100">
        <v>0</v>
      </c>
      <c r="AA66" s="100">
        <v>0</v>
      </c>
      <c r="AB66" s="100">
        <v>0</v>
      </c>
      <c r="AC66" s="100">
        <v>0</v>
      </c>
      <c r="AD66" s="100">
        <v>0</v>
      </c>
      <c r="AE66" s="100">
        <v>0</v>
      </c>
      <c r="AF66" s="100">
        <v>0</v>
      </c>
      <c r="AG66" s="100">
        <v>0</v>
      </c>
      <c r="AH66" s="100">
        <v>0</v>
      </c>
      <c r="AI66" s="100">
        <v>0</v>
      </c>
      <c r="AJ66" s="100">
        <v>0</v>
      </c>
      <c r="AK66" s="100">
        <v>0</v>
      </c>
      <c r="AL66" s="100">
        <v>0</v>
      </c>
      <c r="AM66" s="100">
        <v>0</v>
      </c>
      <c r="AN66" s="100">
        <v>0</v>
      </c>
    </row>
    <row r="67">
      <c r="A67" s="117" t="str">
        <v>Nourriture - Surgelé</v>
      </c>
      <c r="B67" s="118" t="str">
        <v>H4 Corn dusted 4,5' Bun</v>
      </c>
      <c r="C67" s="76">
        <v>72</v>
      </c>
      <c r="D67" s="110">
        <v>15048</v>
      </c>
      <c r="E67" s="111">
        <f>IF(C67&gt;0,D67/C67,D67)</f>
      </c>
      <c r="F67" s="75" t="str">
        <v>Carton de 72</v>
      </c>
      <c r="G67" s="112">
        <f>SUM(J67:AN67)</f>
      </c>
      <c r="H67" s="112">
        <f>E67*G67</f>
      </c>
      <c r="J67" s="114">
        <v>0</v>
      </c>
      <c r="K67" s="114">
        <v>0</v>
      </c>
      <c r="L67" s="114">
        <v>0</v>
      </c>
      <c r="M67" s="114">
        <v>0</v>
      </c>
      <c r="N67" s="114">
        <v>0</v>
      </c>
      <c r="O67" s="114">
        <v>0</v>
      </c>
      <c r="P67" s="114">
        <v>0</v>
      </c>
      <c r="Q67" s="114">
        <v>0</v>
      </c>
      <c r="R67" s="114">
        <v>0</v>
      </c>
      <c r="S67" s="114">
        <v>0</v>
      </c>
      <c r="T67" s="114">
        <v>0</v>
      </c>
      <c r="U67" s="114">
        <v>0</v>
      </c>
      <c r="V67" s="114">
        <v>0</v>
      </c>
      <c r="W67" s="114">
        <v>0</v>
      </c>
      <c r="X67" s="114">
        <v>0</v>
      </c>
      <c r="Y67" s="114">
        <v>0</v>
      </c>
      <c r="Z67" s="114">
        <v>0</v>
      </c>
      <c r="AA67" s="114">
        <v>0</v>
      </c>
      <c r="AB67" s="114">
        <v>0</v>
      </c>
      <c r="AC67" s="114">
        <v>0</v>
      </c>
      <c r="AD67" s="114">
        <v>0</v>
      </c>
      <c r="AE67" s="114">
        <v>0</v>
      </c>
      <c r="AF67" s="114">
        <v>0</v>
      </c>
      <c r="AG67" s="114">
        <v>0</v>
      </c>
      <c r="AH67" s="114">
        <v>0</v>
      </c>
      <c r="AI67" s="114">
        <v>0</v>
      </c>
      <c r="AJ67" s="114">
        <v>0</v>
      </c>
      <c r="AK67" s="114">
        <v>0</v>
      </c>
      <c r="AL67" s="114">
        <v>0</v>
      </c>
      <c r="AM67" s="114">
        <v>0</v>
      </c>
      <c r="AN67" s="114">
        <v>0</v>
      </c>
    </row>
    <row r="68">
      <c r="A68" s="117" t="str">
        <v>Nourriture - Surgelé</v>
      </c>
      <c r="B68" s="118" t="str">
        <v>4,5' Bun Corn Dusted - Modern Bakeries</v>
      </c>
      <c r="C68" s="84">
        <v>72</v>
      </c>
      <c r="D68" s="116">
        <v>15048</v>
      </c>
      <c r="E68" s="28">
        <f>IF(C68&gt;0,D68/C68,D68)</f>
      </c>
      <c r="F68" s="83" t="str">
        <v>Carton de 72</v>
      </c>
      <c r="G68" s="25">
        <f>SUM(J68:AN68)</f>
      </c>
      <c r="H68" s="25">
        <f>E68*G68</f>
      </c>
      <c r="J68" s="100">
        <v>0</v>
      </c>
      <c r="K68" s="100">
        <v>0</v>
      </c>
      <c r="L68" s="100">
        <v>0</v>
      </c>
      <c r="M68" s="100">
        <v>0</v>
      </c>
      <c r="N68" s="100">
        <v>0</v>
      </c>
      <c r="O68" s="100">
        <v>0</v>
      </c>
      <c r="P68" s="100">
        <v>0</v>
      </c>
      <c r="Q68" s="100">
        <v>0</v>
      </c>
      <c r="R68" s="100">
        <v>0</v>
      </c>
      <c r="S68" s="100">
        <v>0</v>
      </c>
      <c r="T68" s="100">
        <v>0</v>
      </c>
      <c r="U68" s="100">
        <v>0</v>
      </c>
      <c r="V68" s="100">
        <v>0</v>
      </c>
      <c r="W68" s="100">
        <v>0</v>
      </c>
      <c r="X68" s="100">
        <v>0</v>
      </c>
      <c r="Y68" s="100">
        <v>0</v>
      </c>
      <c r="Z68" s="100">
        <v>0</v>
      </c>
      <c r="AA68" s="100">
        <v>0</v>
      </c>
      <c r="AB68" s="100">
        <v>0</v>
      </c>
      <c r="AC68" s="100">
        <v>0</v>
      </c>
      <c r="AD68" s="100">
        <v>0</v>
      </c>
      <c r="AE68" s="100">
        <v>0</v>
      </c>
      <c r="AF68" s="100">
        <v>0</v>
      </c>
      <c r="AG68" s="100">
        <v>0</v>
      </c>
      <c r="AH68" s="100">
        <v>0</v>
      </c>
      <c r="AI68" s="100">
        <v>0</v>
      </c>
      <c r="AJ68" s="100">
        <v>0</v>
      </c>
      <c r="AK68" s="100">
        <v>0</v>
      </c>
      <c r="AL68" s="100">
        <v>0</v>
      </c>
      <c r="AM68" s="100">
        <v>0</v>
      </c>
      <c r="AN68" s="100">
        <v>0</v>
      </c>
    </row>
    <row r="69">
      <c r="A69" s="117" t="str">
        <v>Nourriture - Surgelé</v>
      </c>
      <c r="B69" s="118" t="str">
        <v>4' Bun - Delico</v>
      </c>
      <c r="C69" s="76">
        <v>120</v>
      </c>
      <c r="D69" s="110">
        <v>16396</v>
      </c>
      <c r="E69" s="111">
        <f>IF(C69&gt;0,D69/C69,D69)</f>
      </c>
      <c r="F69" s="75" t="str">
        <v>Carton de 120</v>
      </c>
      <c r="G69" s="112">
        <f>SUM(J69:AN69)</f>
      </c>
      <c r="H69" s="112">
        <f>E69*G69</f>
      </c>
      <c r="J69" s="114">
        <v>0</v>
      </c>
      <c r="K69" s="114">
        <v>0</v>
      </c>
      <c r="L69" s="114">
        <v>0</v>
      </c>
      <c r="M69" s="114">
        <v>0</v>
      </c>
      <c r="N69" s="114">
        <v>0</v>
      </c>
      <c r="O69" s="114">
        <v>0</v>
      </c>
      <c r="P69" s="114">
        <v>0</v>
      </c>
      <c r="Q69" s="114">
        <v>0</v>
      </c>
      <c r="R69" s="114">
        <v>0</v>
      </c>
      <c r="S69" s="114">
        <v>0</v>
      </c>
      <c r="T69" s="114">
        <v>0</v>
      </c>
      <c r="U69" s="114">
        <v>0</v>
      </c>
      <c r="V69" s="114">
        <v>0</v>
      </c>
      <c r="W69" s="114">
        <v>0</v>
      </c>
      <c r="X69" s="114">
        <v>0</v>
      </c>
      <c r="Y69" s="114">
        <v>0</v>
      </c>
      <c r="Z69" s="114">
        <v>0</v>
      </c>
      <c r="AA69" s="114">
        <v>0</v>
      </c>
      <c r="AB69" s="114">
        <v>0</v>
      </c>
      <c r="AC69" s="114">
        <v>0</v>
      </c>
      <c r="AD69" s="114">
        <v>0</v>
      </c>
      <c r="AE69" s="114">
        <v>0</v>
      </c>
      <c r="AF69" s="114">
        <v>0</v>
      </c>
      <c r="AG69" s="114">
        <v>0</v>
      </c>
      <c r="AH69" s="114">
        <v>0</v>
      </c>
      <c r="AI69" s="114">
        <v>0</v>
      </c>
      <c r="AJ69" s="114">
        <v>0</v>
      </c>
      <c r="AK69" s="114">
        <v>0</v>
      </c>
      <c r="AL69" s="114">
        <v>0</v>
      </c>
      <c r="AM69" s="114">
        <v>0</v>
      </c>
      <c r="AN69" s="114">
        <v>0</v>
      </c>
    </row>
    <row r="70">
      <c r="A70" s="117" t="str">
        <v>Nourriture - Surgelé</v>
      </c>
      <c r="B70" s="118" t="str">
        <v>5' Bun - Delico</v>
      </c>
      <c r="C70" s="84">
        <v>72</v>
      </c>
      <c r="D70" s="116">
        <v>12347</v>
      </c>
      <c r="E70" s="28">
        <f>IF(C70&gt;0,D70/C70,D70)</f>
      </c>
      <c r="F70" s="83" t="str">
        <v>Carton de 72</v>
      </c>
      <c r="G70" s="25">
        <f>SUM(J70:AN70)</f>
      </c>
      <c r="H70" s="25">
        <f>E70*G70</f>
      </c>
      <c r="J70" s="100">
        <v>0</v>
      </c>
      <c r="K70" s="100">
        <v>0</v>
      </c>
      <c r="L70" s="100">
        <v>0</v>
      </c>
      <c r="M70" s="100">
        <v>0</v>
      </c>
      <c r="N70" s="100">
        <v>0</v>
      </c>
      <c r="O70" s="100">
        <v>0</v>
      </c>
      <c r="P70" s="100">
        <v>0</v>
      </c>
      <c r="Q70" s="100">
        <v>0</v>
      </c>
      <c r="R70" s="100">
        <v>0</v>
      </c>
      <c r="S70" s="100">
        <v>0</v>
      </c>
      <c r="T70" s="100">
        <v>0</v>
      </c>
      <c r="U70" s="100">
        <v>0</v>
      </c>
      <c r="V70" s="100">
        <v>0</v>
      </c>
      <c r="W70" s="100">
        <v>0</v>
      </c>
      <c r="X70" s="100">
        <v>0</v>
      </c>
      <c r="Y70" s="100">
        <v>0</v>
      </c>
      <c r="Z70" s="100">
        <v>0</v>
      </c>
      <c r="AA70" s="100">
        <v>0</v>
      </c>
      <c r="AB70" s="100">
        <v>0</v>
      </c>
      <c r="AC70" s="100">
        <v>0</v>
      </c>
      <c r="AD70" s="100">
        <v>0</v>
      </c>
      <c r="AE70" s="100">
        <v>0</v>
      </c>
      <c r="AF70" s="100">
        <v>0</v>
      </c>
      <c r="AG70" s="100">
        <v>0</v>
      </c>
      <c r="AH70" s="100">
        <v>0</v>
      </c>
      <c r="AI70" s="100">
        <v>0</v>
      </c>
      <c r="AJ70" s="100">
        <v>0</v>
      </c>
      <c r="AK70" s="100">
        <v>0</v>
      </c>
      <c r="AL70" s="100">
        <v>0</v>
      </c>
      <c r="AM70" s="100">
        <v>0</v>
      </c>
      <c r="AN70" s="100">
        <v>0</v>
      </c>
    </row>
    <row r="71">
      <c r="A71" s="117" t="str">
        <v>Nourriture - Surgelé</v>
      </c>
      <c r="B71" s="118" t="str">
        <v>7' Bun - Delico</v>
      </c>
      <c r="C71" s="76">
        <v>126</v>
      </c>
      <c r="D71" s="110">
        <v>19806</v>
      </c>
      <c r="E71" s="111">
        <f>IF(C71&gt;0,D71/C71,D71)</f>
      </c>
      <c r="F71" s="75" t="str">
        <v>Carton de 126</v>
      </c>
      <c r="G71" s="112">
        <f>SUM(J71:AN71)</f>
      </c>
      <c r="H71" s="112">
        <f>E71*G71</f>
      </c>
      <c r="J71" s="114">
        <v>0</v>
      </c>
      <c r="K71" s="114">
        <v>0</v>
      </c>
      <c r="L71" s="114">
        <v>0</v>
      </c>
      <c r="M71" s="114">
        <v>0</v>
      </c>
      <c r="N71" s="114">
        <v>0</v>
      </c>
      <c r="O71" s="114">
        <v>0</v>
      </c>
      <c r="P71" s="114">
        <v>0</v>
      </c>
      <c r="Q71" s="114">
        <v>0</v>
      </c>
      <c r="R71" s="114">
        <v>0</v>
      </c>
      <c r="S71" s="114">
        <v>0</v>
      </c>
      <c r="T71" s="114">
        <v>0</v>
      </c>
      <c r="U71" s="114">
        <v>0</v>
      </c>
      <c r="V71" s="114">
        <v>0</v>
      </c>
      <c r="W71" s="114">
        <v>0</v>
      </c>
      <c r="X71" s="114">
        <v>0</v>
      </c>
      <c r="Y71" s="114">
        <v>0</v>
      </c>
      <c r="Z71" s="114">
        <v>0</v>
      </c>
      <c r="AA71" s="114">
        <v>0</v>
      </c>
      <c r="AB71" s="114">
        <v>0</v>
      </c>
      <c r="AC71" s="114">
        <v>0</v>
      </c>
      <c r="AD71" s="114">
        <v>0</v>
      </c>
      <c r="AE71" s="114">
        <v>0</v>
      </c>
      <c r="AF71" s="114">
        <v>0</v>
      </c>
      <c r="AG71" s="114">
        <v>0</v>
      </c>
      <c r="AH71" s="114">
        <v>0</v>
      </c>
      <c r="AI71" s="114">
        <v>0</v>
      </c>
      <c r="AJ71" s="114">
        <v>0</v>
      </c>
      <c r="AK71" s="114">
        <v>0</v>
      </c>
      <c r="AL71" s="114">
        <v>0</v>
      </c>
      <c r="AM71" s="114">
        <v>0</v>
      </c>
      <c r="AN71" s="114">
        <v>0</v>
      </c>
    </row>
    <row r="72">
      <c r="A72" s="117" t="str">
        <v>Nourriture - Surgelé</v>
      </c>
      <c r="B72" s="118" t="str">
        <v>4,5' Bun - Delico</v>
      </c>
      <c r="C72" s="84">
        <v>72</v>
      </c>
      <c r="D72" s="116">
        <v>14028</v>
      </c>
      <c r="E72" s="28">
        <f>IF(C72&gt;0,D72/C72,D72)</f>
      </c>
      <c r="F72" s="83" t="str">
        <v>Carton de 72</v>
      </c>
      <c r="G72" s="25">
        <f>SUM(J72:AN72)</f>
      </c>
      <c r="H72" s="25">
        <f>E72*G72</f>
      </c>
      <c r="J72" s="100">
        <v>0</v>
      </c>
      <c r="K72" s="100">
        <v>0</v>
      </c>
      <c r="L72" s="100">
        <v>0</v>
      </c>
      <c r="M72" s="100">
        <v>0</v>
      </c>
      <c r="N72" s="100">
        <v>0</v>
      </c>
      <c r="O72" s="100">
        <v>0</v>
      </c>
      <c r="P72" s="100">
        <v>0</v>
      </c>
      <c r="Q72" s="100">
        <v>0</v>
      </c>
      <c r="R72" s="100">
        <v>0</v>
      </c>
      <c r="S72" s="100">
        <v>0</v>
      </c>
      <c r="T72" s="100">
        <v>0</v>
      </c>
      <c r="U72" s="100">
        <v>0</v>
      </c>
      <c r="V72" s="100">
        <v>0</v>
      </c>
      <c r="W72" s="100">
        <v>0</v>
      </c>
      <c r="X72" s="100">
        <v>0</v>
      </c>
      <c r="Y72" s="100">
        <v>0</v>
      </c>
      <c r="Z72" s="100">
        <v>0</v>
      </c>
      <c r="AA72" s="100">
        <v>0</v>
      </c>
      <c r="AB72" s="100">
        <v>0</v>
      </c>
      <c r="AC72" s="100">
        <v>0</v>
      </c>
      <c r="AD72" s="100">
        <v>0</v>
      </c>
      <c r="AE72" s="100">
        <v>0</v>
      </c>
      <c r="AF72" s="100">
        <v>0</v>
      </c>
      <c r="AG72" s="100">
        <v>0</v>
      </c>
      <c r="AH72" s="100">
        <v>0</v>
      </c>
      <c r="AI72" s="100">
        <v>0</v>
      </c>
      <c r="AJ72" s="100">
        <v>0</v>
      </c>
      <c r="AK72" s="100">
        <v>0</v>
      </c>
      <c r="AL72" s="100">
        <v>0</v>
      </c>
      <c r="AM72" s="100">
        <v>0</v>
      </c>
      <c r="AN72" s="100">
        <v>0</v>
      </c>
    </row>
    <row r="73">
      <c r="A73" s="117" t="str">
        <v>Nourriture - Surgelé</v>
      </c>
      <c r="B73" s="118" t="str">
        <v xml:space="preserve">BUN 4’’ NOUGATINE </v>
      </c>
      <c r="C73" s="76">
        <v>72</v>
      </c>
      <c r="D73" s="110">
        <v>8640</v>
      </c>
      <c r="E73" s="111">
        <f>IF(C73&gt;0,D73/C73,D73)</f>
      </c>
      <c r="F73" s="75" t="str">
        <v>Unité de 72</v>
      </c>
      <c r="G73" s="112">
        <f>SUM(J73:AN73)</f>
      </c>
      <c r="H73" s="112">
        <f>E73*G73</f>
      </c>
      <c r="J73" s="114">
        <v>0</v>
      </c>
      <c r="K73" s="114">
        <v>0</v>
      </c>
      <c r="L73" s="114">
        <v>0</v>
      </c>
      <c r="M73" s="114">
        <v>0</v>
      </c>
      <c r="N73" s="114">
        <v>0</v>
      </c>
      <c r="O73" s="114">
        <v>0</v>
      </c>
      <c r="P73" s="114">
        <v>0</v>
      </c>
      <c r="Q73" s="114">
        <v>0</v>
      </c>
      <c r="R73" s="114">
        <v>0</v>
      </c>
      <c r="S73" s="114">
        <v>0</v>
      </c>
      <c r="T73" s="114">
        <v>0</v>
      </c>
      <c r="U73" s="114">
        <v>0</v>
      </c>
      <c r="V73" s="114">
        <v>0</v>
      </c>
      <c r="W73" s="114">
        <v>0</v>
      </c>
      <c r="X73" s="114">
        <v>0</v>
      </c>
      <c r="Y73" s="114">
        <v>0</v>
      </c>
      <c r="Z73" s="114">
        <v>0</v>
      </c>
      <c r="AA73" s="114">
        <v>0</v>
      </c>
      <c r="AB73" s="114">
        <v>0</v>
      </c>
      <c r="AC73" s="114">
        <v>0</v>
      </c>
      <c r="AD73" s="114">
        <v>0</v>
      </c>
      <c r="AE73" s="114">
        <v>0</v>
      </c>
      <c r="AF73" s="114">
        <v>0</v>
      </c>
      <c r="AG73" s="114">
        <v>0</v>
      </c>
      <c r="AH73" s="114">
        <v>0</v>
      </c>
      <c r="AI73" s="114">
        <v>0</v>
      </c>
      <c r="AJ73" s="114">
        <v>0</v>
      </c>
      <c r="AK73" s="114">
        <v>0</v>
      </c>
      <c r="AL73" s="114">
        <v>0</v>
      </c>
      <c r="AM73" s="114">
        <v>0</v>
      </c>
      <c r="AN73" s="114">
        <v>0</v>
      </c>
    </row>
    <row r="74">
      <c r="A74" s="117" t="str">
        <v>Nourriture - Surgelé</v>
      </c>
      <c r="B74" s="118" t="str">
        <v>BUN 5’’ NOUGATINE 48</v>
      </c>
      <c r="C74" s="84">
        <v>48</v>
      </c>
      <c r="D74" s="116">
        <v>19600</v>
      </c>
      <c r="E74" s="28">
        <f>IF(C74&gt;0,D74/C74,D74)</f>
      </c>
      <c r="F74" s="83" t="str">
        <v>Unité de 48</v>
      </c>
      <c r="G74" s="25">
        <f>SUM(J74:AN74)</f>
      </c>
      <c r="H74" s="25">
        <f>E74*G74</f>
      </c>
      <c r="J74" s="100">
        <v>0</v>
      </c>
      <c r="K74" s="100">
        <v>0</v>
      </c>
      <c r="L74" s="100">
        <v>0</v>
      </c>
      <c r="M74" s="100">
        <v>0</v>
      </c>
      <c r="N74" s="100">
        <v>0</v>
      </c>
      <c r="O74" s="100">
        <v>0</v>
      </c>
      <c r="P74" s="100">
        <v>0</v>
      </c>
      <c r="Q74" s="100">
        <v>0</v>
      </c>
      <c r="R74" s="100">
        <v>0</v>
      </c>
      <c r="S74" s="100">
        <v>0</v>
      </c>
      <c r="T74" s="100">
        <v>0</v>
      </c>
      <c r="U74" s="100">
        <v>0</v>
      </c>
      <c r="V74" s="100">
        <v>0</v>
      </c>
      <c r="W74" s="100">
        <v>0</v>
      </c>
      <c r="X74" s="100">
        <v>0</v>
      </c>
      <c r="Y74" s="100">
        <v>0</v>
      </c>
      <c r="Z74" s="100">
        <v>0</v>
      </c>
      <c r="AA74" s="100">
        <v>0</v>
      </c>
      <c r="AB74" s="100">
        <v>0</v>
      </c>
      <c r="AC74" s="100">
        <v>0</v>
      </c>
      <c r="AD74" s="100">
        <v>0</v>
      </c>
      <c r="AE74" s="100">
        <v>0</v>
      </c>
      <c r="AF74" s="100">
        <v>0</v>
      </c>
      <c r="AG74" s="100">
        <v>0</v>
      </c>
      <c r="AH74" s="100">
        <v>0</v>
      </c>
      <c r="AI74" s="100">
        <v>0</v>
      </c>
      <c r="AJ74" s="100">
        <v>0</v>
      </c>
      <c r="AK74" s="100">
        <v>0</v>
      </c>
      <c r="AL74" s="100">
        <v>0</v>
      </c>
      <c r="AM74" s="100">
        <v>0</v>
      </c>
      <c r="AN74" s="100">
        <v>0</v>
      </c>
    </row>
    <row r="75">
      <c r="A75" s="117" t="str">
        <v>Nourriture - Surgelé</v>
      </c>
      <c r="B75" s="118" t="str">
        <v>HAMBURGER PATTY - Americana</v>
      </c>
      <c r="C75" s="76">
        <v>240</v>
      </c>
      <c r="D75" s="110">
        <v>58905</v>
      </c>
      <c r="E75" s="111">
        <f>IF(C75&gt;0,D75/C75,D75)</f>
      </c>
      <c r="F75" s="75" t="str">
        <v>Carton de 240</v>
      </c>
      <c r="G75" s="112">
        <f>SUM(J75:AN75)</f>
      </c>
      <c r="H75" s="112">
        <f>E75*G75</f>
      </c>
      <c r="J75" s="114">
        <v>0</v>
      </c>
      <c r="K75" s="114">
        <v>0</v>
      </c>
      <c r="L75" s="114">
        <v>0</v>
      </c>
      <c r="M75" s="114">
        <v>0</v>
      </c>
      <c r="N75" s="114">
        <v>0</v>
      </c>
      <c r="O75" s="114">
        <v>0</v>
      </c>
      <c r="P75" s="114">
        <v>0</v>
      </c>
      <c r="Q75" s="114">
        <v>0</v>
      </c>
      <c r="R75" s="114">
        <v>0</v>
      </c>
      <c r="S75" s="114">
        <v>0</v>
      </c>
      <c r="T75" s="114">
        <v>0</v>
      </c>
      <c r="U75" s="114">
        <v>0</v>
      </c>
      <c r="V75" s="114">
        <v>0</v>
      </c>
      <c r="W75" s="114">
        <v>0</v>
      </c>
      <c r="X75" s="114">
        <v>0</v>
      </c>
      <c r="Y75" s="114">
        <v>0</v>
      </c>
      <c r="Z75" s="114">
        <v>0</v>
      </c>
      <c r="AA75" s="114">
        <v>0</v>
      </c>
      <c r="AB75" s="114">
        <v>0</v>
      </c>
      <c r="AC75" s="114">
        <v>0</v>
      </c>
      <c r="AD75" s="114">
        <v>0</v>
      </c>
      <c r="AE75" s="114">
        <v>0</v>
      </c>
      <c r="AF75" s="114">
        <v>0</v>
      </c>
      <c r="AG75" s="114">
        <v>0</v>
      </c>
      <c r="AH75" s="114">
        <v>0</v>
      </c>
      <c r="AI75" s="114">
        <v>0</v>
      </c>
      <c r="AJ75" s="114">
        <v>0</v>
      </c>
      <c r="AK75" s="114">
        <v>0</v>
      </c>
      <c r="AL75" s="114">
        <v>0</v>
      </c>
      <c r="AM75" s="114">
        <v>0</v>
      </c>
      <c r="AN75" s="114">
        <v>0</v>
      </c>
    </row>
    <row r="76">
      <c r="A76" s="117" t="str">
        <v>Nourriture - Surgelé</v>
      </c>
      <c r="B76" s="118" t="str">
        <v>HAMBURGER PATTY - Toledo</v>
      </c>
      <c r="C76" s="84">
        <v>373</v>
      </c>
      <c r="D76" s="116">
        <v>84534</v>
      </c>
      <c r="E76" s="28">
        <f>IF(C76&gt;0,D76/C76,D76)</f>
      </c>
      <c r="F76" s="83" t="str">
        <v>Carton de 373</v>
      </c>
      <c r="G76" s="25">
        <f>SUM(J76:AN76)</f>
      </c>
      <c r="H76" s="25">
        <f>E76*G76</f>
      </c>
      <c r="J76" s="100">
        <v>0</v>
      </c>
      <c r="K76" s="100">
        <v>0</v>
      </c>
      <c r="L76" s="100">
        <v>0</v>
      </c>
      <c r="M76" s="100">
        <v>0</v>
      </c>
      <c r="N76" s="100">
        <v>0</v>
      </c>
      <c r="O76" s="100">
        <v>0</v>
      </c>
      <c r="P76" s="100">
        <v>0</v>
      </c>
      <c r="Q76" s="100">
        <v>0</v>
      </c>
      <c r="R76" s="100">
        <v>0</v>
      </c>
      <c r="S76" s="100">
        <v>0</v>
      </c>
      <c r="T76" s="100">
        <v>0</v>
      </c>
      <c r="U76" s="100">
        <v>0</v>
      </c>
      <c r="V76" s="100">
        <v>0</v>
      </c>
      <c r="W76" s="100">
        <v>0</v>
      </c>
      <c r="X76" s="100">
        <v>0</v>
      </c>
      <c r="Y76" s="100">
        <v>0</v>
      </c>
      <c r="Z76" s="100">
        <v>0</v>
      </c>
      <c r="AA76" s="100">
        <v>0</v>
      </c>
      <c r="AB76" s="100">
        <v>0</v>
      </c>
      <c r="AC76" s="100">
        <v>0</v>
      </c>
      <c r="AD76" s="100">
        <v>0</v>
      </c>
      <c r="AE76" s="100">
        <v>0</v>
      </c>
      <c r="AF76" s="100">
        <v>0</v>
      </c>
      <c r="AG76" s="100">
        <v>0</v>
      </c>
      <c r="AH76" s="100">
        <v>0</v>
      </c>
      <c r="AI76" s="100">
        <v>0</v>
      </c>
      <c r="AJ76" s="100">
        <v>0</v>
      </c>
      <c r="AK76" s="100">
        <v>0</v>
      </c>
      <c r="AL76" s="100">
        <v>0</v>
      </c>
      <c r="AM76" s="100">
        <v>0</v>
      </c>
      <c r="AN76" s="100">
        <v>0</v>
      </c>
    </row>
    <row r="77">
      <c r="A77" s="117" t="str">
        <v>Nourriture - Surgelé</v>
      </c>
      <c r="B77" s="118" t="str">
        <v>LONG CHICKEN PATTY</v>
      </c>
      <c r="C77" s="76">
        <v>112</v>
      </c>
      <c r="D77" s="110">
        <v>0</v>
      </c>
      <c r="E77" s="111">
        <f>IF(C77&gt;0,D77/C77,D77)</f>
      </c>
      <c r="F77" s="75" t="str">
        <v>Carton de 112</v>
      </c>
      <c r="G77" s="112">
        <f>SUM(J77:AN77)</f>
      </c>
      <c r="H77" s="112">
        <f>E77*G77</f>
      </c>
      <c r="J77" s="114">
        <v>0</v>
      </c>
      <c r="K77" s="114">
        <v>0</v>
      </c>
      <c r="L77" s="114">
        <v>0</v>
      </c>
      <c r="M77" s="114">
        <v>0</v>
      </c>
      <c r="N77" s="114">
        <v>0</v>
      </c>
      <c r="O77" s="114">
        <v>0</v>
      </c>
      <c r="P77" s="114">
        <v>0</v>
      </c>
      <c r="Q77" s="114">
        <v>0</v>
      </c>
      <c r="R77" s="114">
        <v>0</v>
      </c>
      <c r="S77" s="114">
        <v>0</v>
      </c>
      <c r="T77" s="114">
        <v>0</v>
      </c>
      <c r="U77" s="114">
        <v>0</v>
      </c>
      <c r="V77" s="114">
        <v>0</v>
      </c>
      <c r="W77" s="114">
        <v>0</v>
      </c>
      <c r="X77" s="114">
        <v>0</v>
      </c>
      <c r="Y77" s="114">
        <v>0</v>
      </c>
      <c r="Z77" s="114">
        <v>0</v>
      </c>
      <c r="AA77" s="114">
        <v>0</v>
      </c>
      <c r="AB77" s="114">
        <v>0</v>
      </c>
      <c r="AC77" s="114">
        <v>0</v>
      </c>
      <c r="AD77" s="114">
        <v>0</v>
      </c>
      <c r="AE77" s="114">
        <v>0</v>
      </c>
      <c r="AF77" s="114">
        <v>0</v>
      </c>
      <c r="AG77" s="114">
        <v>0</v>
      </c>
      <c r="AH77" s="114">
        <v>0</v>
      </c>
      <c r="AI77" s="114">
        <v>0</v>
      </c>
      <c r="AJ77" s="114">
        <v>0</v>
      </c>
      <c r="AK77" s="114">
        <v>0</v>
      </c>
      <c r="AL77" s="114">
        <v>0</v>
      </c>
      <c r="AM77" s="114">
        <v>0</v>
      </c>
      <c r="AN77" s="114">
        <v>0</v>
      </c>
    </row>
    <row r="78">
      <c r="A78" s="117" t="str">
        <v>Nourriture - Surgelé</v>
      </c>
      <c r="B78" s="118" t="str">
        <v>LONG CHICKEN PATTY - CAIRO</v>
      </c>
      <c r="C78" s="84">
        <v>120</v>
      </c>
      <c r="D78" s="116">
        <v>56071</v>
      </c>
      <c r="E78" s="28">
        <f>IF(C78&gt;0,D78/C78,D78)</f>
      </c>
      <c r="F78" s="83" t="str">
        <v>Carton de 120</v>
      </c>
      <c r="G78" s="25">
        <f>SUM(J78:AN78)</f>
      </c>
      <c r="H78" s="25">
        <f>E78*G78</f>
      </c>
      <c r="J78" s="100">
        <v>0</v>
      </c>
      <c r="K78" s="100">
        <v>0</v>
      </c>
      <c r="L78" s="100">
        <v>0</v>
      </c>
      <c r="M78" s="100">
        <v>0</v>
      </c>
      <c r="N78" s="100">
        <v>0</v>
      </c>
      <c r="O78" s="100">
        <v>0</v>
      </c>
      <c r="P78" s="100">
        <v>0</v>
      </c>
      <c r="Q78" s="100">
        <v>0</v>
      </c>
      <c r="R78" s="100">
        <v>0</v>
      </c>
      <c r="S78" s="100">
        <v>0</v>
      </c>
      <c r="T78" s="100">
        <v>0</v>
      </c>
      <c r="U78" s="100">
        <v>0</v>
      </c>
      <c r="V78" s="100">
        <v>0</v>
      </c>
      <c r="W78" s="100">
        <v>0</v>
      </c>
      <c r="X78" s="100">
        <v>0</v>
      </c>
      <c r="Y78" s="100">
        <v>0</v>
      </c>
      <c r="Z78" s="100">
        <v>0</v>
      </c>
      <c r="AA78" s="100">
        <v>0</v>
      </c>
      <c r="AB78" s="100">
        <v>0</v>
      </c>
      <c r="AC78" s="100">
        <v>0</v>
      </c>
      <c r="AD78" s="100">
        <v>0</v>
      </c>
      <c r="AE78" s="100">
        <v>0</v>
      </c>
      <c r="AF78" s="100">
        <v>0</v>
      </c>
      <c r="AG78" s="100">
        <v>0</v>
      </c>
      <c r="AH78" s="100">
        <v>0</v>
      </c>
      <c r="AI78" s="100">
        <v>0</v>
      </c>
      <c r="AJ78" s="100">
        <v>0</v>
      </c>
      <c r="AK78" s="100">
        <v>0</v>
      </c>
      <c r="AL78" s="100">
        <v>0</v>
      </c>
      <c r="AM78" s="100">
        <v>0</v>
      </c>
      <c r="AN78" s="100">
        <v>0</v>
      </c>
    </row>
    <row r="79">
      <c r="A79" s="117" t="str">
        <v>Nourriture - Surgelé</v>
      </c>
      <c r="B79" s="118" t="str">
        <v>MUFFIN CHOCOLAT</v>
      </c>
      <c r="C79" s="76">
        <v>60</v>
      </c>
      <c r="D79" s="110">
        <v>0</v>
      </c>
      <c r="E79" s="111">
        <f>IF(C79&gt;0,D79/C79,D79)</f>
      </c>
      <c r="F79" s="75" t="str">
        <v>Carton de 60</v>
      </c>
      <c r="G79" s="112">
        <f>SUM(J79:AN79)</f>
      </c>
      <c r="H79" s="112">
        <f>E79*G79</f>
      </c>
      <c r="J79" s="114">
        <v>0</v>
      </c>
      <c r="K79" s="114">
        <v>0</v>
      </c>
      <c r="L79" s="114">
        <v>0</v>
      </c>
      <c r="M79" s="114">
        <v>0</v>
      </c>
      <c r="N79" s="114">
        <v>0</v>
      </c>
      <c r="O79" s="114">
        <v>0</v>
      </c>
      <c r="P79" s="114">
        <v>0</v>
      </c>
      <c r="Q79" s="114">
        <v>0</v>
      </c>
      <c r="R79" s="114">
        <v>0</v>
      </c>
      <c r="S79" s="114">
        <v>0</v>
      </c>
      <c r="T79" s="114">
        <v>0</v>
      </c>
      <c r="U79" s="114">
        <v>0</v>
      </c>
      <c r="V79" s="114">
        <v>0</v>
      </c>
      <c r="W79" s="114">
        <v>0</v>
      </c>
      <c r="X79" s="114">
        <v>0</v>
      </c>
      <c r="Y79" s="114">
        <v>0</v>
      </c>
      <c r="Z79" s="114">
        <v>0</v>
      </c>
      <c r="AA79" s="114">
        <v>0</v>
      </c>
      <c r="AB79" s="114">
        <v>0</v>
      </c>
      <c r="AC79" s="114">
        <v>0</v>
      </c>
      <c r="AD79" s="114">
        <v>0</v>
      </c>
      <c r="AE79" s="114">
        <v>0</v>
      </c>
      <c r="AF79" s="114">
        <v>0</v>
      </c>
      <c r="AG79" s="114">
        <v>0</v>
      </c>
      <c r="AH79" s="114">
        <v>0</v>
      </c>
      <c r="AI79" s="114">
        <v>0</v>
      </c>
      <c r="AJ79" s="114">
        <v>0</v>
      </c>
      <c r="AK79" s="114">
        <v>0</v>
      </c>
      <c r="AL79" s="114">
        <v>0</v>
      </c>
      <c r="AM79" s="114">
        <v>0</v>
      </c>
      <c r="AN79" s="114">
        <v>0</v>
      </c>
    </row>
    <row r="80">
      <c r="A80" s="117" t="str">
        <v>Nourriture - Surgelé</v>
      </c>
      <c r="B80" s="118" t="str">
        <v>MUFFIN CHOCOLAT - NOUGATINE</v>
      </c>
      <c r="C80" s="84">
        <v>75</v>
      </c>
      <c r="D80" s="116">
        <v>0</v>
      </c>
      <c r="E80" s="28">
        <f>IF(C80&gt;0,D80/C80,D80)</f>
      </c>
      <c r="F80" s="83" t="str">
        <v>Carton de 75</v>
      </c>
      <c r="G80" s="25">
        <f>SUM(J80:AN80)</f>
      </c>
      <c r="H80" s="25">
        <f>E80*G80</f>
      </c>
      <c r="J80" s="100">
        <v>0</v>
      </c>
      <c r="K80" s="100">
        <v>0</v>
      </c>
      <c r="L80" s="100">
        <v>0</v>
      </c>
      <c r="M80" s="100">
        <v>0</v>
      </c>
      <c r="N80" s="100">
        <v>0</v>
      </c>
      <c r="O80" s="100">
        <v>0</v>
      </c>
      <c r="P80" s="100">
        <v>0</v>
      </c>
      <c r="Q80" s="100">
        <v>0</v>
      </c>
      <c r="R80" s="100">
        <v>0</v>
      </c>
      <c r="S80" s="100">
        <v>0</v>
      </c>
      <c r="T80" s="100">
        <v>0</v>
      </c>
      <c r="U80" s="100">
        <v>0</v>
      </c>
      <c r="V80" s="100">
        <v>0</v>
      </c>
      <c r="W80" s="100">
        <v>0</v>
      </c>
      <c r="X80" s="100">
        <v>0</v>
      </c>
      <c r="Y80" s="100">
        <v>0</v>
      </c>
      <c r="Z80" s="100">
        <v>0</v>
      </c>
      <c r="AA80" s="100">
        <v>0</v>
      </c>
      <c r="AB80" s="100">
        <v>0</v>
      </c>
      <c r="AC80" s="100">
        <v>0</v>
      </c>
      <c r="AD80" s="100">
        <v>0</v>
      </c>
      <c r="AE80" s="100">
        <v>0</v>
      </c>
      <c r="AF80" s="100">
        <v>0</v>
      </c>
      <c r="AG80" s="100">
        <v>0</v>
      </c>
      <c r="AH80" s="100">
        <v>0</v>
      </c>
      <c r="AI80" s="100">
        <v>0</v>
      </c>
      <c r="AJ80" s="100">
        <v>0</v>
      </c>
      <c r="AK80" s="100">
        <v>0</v>
      </c>
      <c r="AL80" s="100">
        <v>0</v>
      </c>
      <c r="AM80" s="100">
        <v>0</v>
      </c>
      <c r="AN80" s="100">
        <v>0</v>
      </c>
    </row>
    <row r="81">
      <c r="A81" s="117" t="str">
        <v>Nourriture - Surgelé</v>
      </c>
      <c r="B81" s="118" t="str">
        <v>MUFFIN VANILLE - NOUGATINE</v>
      </c>
      <c r="C81" s="76">
        <v>75</v>
      </c>
      <c r="D81" s="110">
        <v>49922.49747398836</v>
      </c>
      <c r="E81" s="111">
        <f>IF(C81&gt;0,D81/C81,D81)</f>
      </c>
      <c r="F81" s="75" t="str">
        <v>Carton de 75</v>
      </c>
      <c r="G81" s="112">
        <f>SUM(J81:AN81)</f>
      </c>
      <c r="H81" s="112">
        <f>E81*G81</f>
      </c>
      <c r="J81" s="114">
        <v>0</v>
      </c>
      <c r="K81" s="114">
        <v>0</v>
      </c>
      <c r="L81" s="114">
        <v>0</v>
      </c>
      <c r="M81" s="114">
        <v>0</v>
      </c>
      <c r="N81" s="114">
        <v>0</v>
      </c>
      <c r="O81" s="114">
        <v>0</v>
      </c>
      <c r="P81" s="114">
        <v>0</v>
      </c>
      <c r="Q81" s="114">
        <v>0</v>
      </c>
      <c r="R81" s="114">
        <v>0</v>
      </c>
      <c r="S81" s="114">
        <v>0</v>
      </c>
      <c r="T81" s="114">
        <v>0</v>
      </c>
      <c r="U81" s="114">
        <v>0</v>
      </c>
      <c r="V81" s="114">
        <v>0</v>
      </c>
      <c r="W81" s="114">
        <v>0</v>
      </c>
      <c r="X81" s="114">
        <v>0</v>
      </c>
      <c r="Y81" s="114">
        <v>0</v>
      </c>
      <c r="Z81" s="114">
        <v>0</v>
      </c>
      <c r="AA81" s="114">
        <v>0</v>
      </c>
      <c r="AB81" s="114">
        <v>0</v>
      </c>
      <c r="AC81" s="114">
        <v>0</v>
      </c>
      <c r="AD81" s="114">
        <v>0</v>
      </c>
      <c r="AE81" s="114">
        <v>0</v>
      </c>
      <c r="AF81" s="114">
        <v>0</v>
      </c>
      <c r="AG81" s="114">
        <v>0</v>
      </c>
      <c r="AH81" s="114">
        <v>0</v>
      </c>
      <c r="AI81" s="114">
        <v>0</v>
      </c>
      <c r="AJ81" s="114">
        <v>0</v>
      </c>
      <c r="AK81" s="114">
        <v>0</v>
      </c>
      <c r="AL81" s="114">
        <v>0</v>
      </c>
      <c r="AM81" s="114">
        <v>0</v>
      </c>
      <c r="AN81" s="114">
        <v>0</v>
      </c>
    </row>
    <row r="82">
      <c r="A82" s="117" t="str">
        <v>Nourriture - Surgelé</v>
      </c>
      <c r="B82" s="118" t="str">
        <v>NUGGETS (ALFEIN)</v>
      </c>
      <c r="C82" s="84">
        <v>568</v>
      </c>
      <c r="D82" s="116">
        <v>0</v>
      </c>
      <c r="E82" s="28">
        <f>IF(C82&gt;0,D82/C82,D82)</f>
      </c>
      <c r="F82" s="83" t="str">
        <v>Carton de 568</v>
      </c>
      <c r="G82" s="25">
        <f>SUM(J82:AN82)</f>
      </c>
      <c r="H82" s="25">
        <f>E82*G82</f>
      </c>
      <c r="J82" s="100">
        <v>0</v>
      </c>
      <c r="K82" s="100">
        <v>0</v>
      </c>
      <c r="L82" s="100">
        <v>0</v>
      </c>
      <c r="M82" s="100">
        <v>0</v>
      </c>
      <c r="N82" s="100">
        <v>0</v>
      </c>
      <c r="O82" s="100">
        <v>0</v>
      </c>
      <c r="P82" s="100">
        <v>0</v>
      </c>
      <c r="Q82" s="100">
        <v>0</v>
      </c>
      <c r="R82" s="100">
        <v>0</v>
      </c>
      <c r="S82" s="100">
        <v>0</v>
      </c>
      <c r="T82" s="100">
        <v>0</v>
      </c>
      <c r="U82" s="100">
        <v>0</v>
      </c>
      <c r="V82" s="100">
        <v>0</v>
      </c>
      <c r="W82" s="100">
        <v>0</v>
      </c>
      <c r="X82" s="100">
        <v>0</v>
      </c>
      <c r="Y82" s="100">
        <v>0</v>
      </c>
      <c r="Z82" s="100">
        <v>0</v>
      </c>
      <c r="AA82" s="100">
        <v>0</v>
      </c>
      <c r="AB82" s="100">
        <v>0</v>
      </c>
      <c r="AC82" s="100">
        <v>0</v>
      </c>
      <c r="AD82" s="100">
        <v>0</v>
      </c>
      <c r="AE82" s="100">
        <v>0</v>
      </c>
      <c r="AF82" s="100">
        <v>0</v>
      </c>
      <c r="AG82" s="100">
        <v>0</v>
      </c>
      <c r="AH82" s="100">
        <v>0</v>
      </c>
      <c r="AI82" s="100">
        <v>0</v>
      </c>
      <c r="AJ82" s="100">
        <v>0</v>
      </c>
      <c r="AK82" s="100">
        <v>0</v>
      </c>
      <c r="AL82" s="100">
        <v>0</v>
      </c>
      <c r="AM82" s="100">
        <v>0</v>
      </c>
      <c r="AN82" s="100">
        <v>0</v>
      </c>
    </row>
    <row r="83">
      <c r="A83" s="117" t="str">
        <v>Nourriture - Surgelé</v>
      </c>
      <c r="B83" s="118" t="str">
        <v>ONION RINGS</v>
      </c>
      <c r="C83" s="76">
        <v>792</v>
      </c>
      <c r="D83" s="110">
        <v>17138.64882623057</v>
      </c>
      <c r="E83" s="111">
        <f>IF(C83&gt;0,D83/C83,D83)</f>
      </c>
      <c r="F83" s="75" t="str">
        <v>Carton de 792</v>
      </c>
      <c r="G83" s="112">
        <f>SUM(J83:AN83)</f>
      </c>
      <c r="H83" s="112">
        <f>E83*G83</f>
      </c>
      <c r="J83" s="114">
        <v>0</v>
      </c>
      <c r="K83" s="114">
        <v>0</v>
      </c>
      <c r="L83" s="114">
        <v>0</v>
      </c>
      <c r="M83" s="114">
        <v>0</v>
      </c>
      <c r="N83" s="114">
        <v>0</v>
      </c>
      <c r="O83" s="114">
        <v>0</v>
      </c>
      <c r="P83" s="114">
        <v>0</v>
      </c>
      <c r="Q83" s="114">
        <v>0</v>
      </c>
      <c r="R83" s="114">
        <v>0</v>
      </c>
      <c r="S83" s="114">
        <v>0</v>
      </c>
      <c r="T83" s="114">
        <v>0</v>
      </c>
      <c r="U83" s="114">
        <v>0</v>
      </c>
      <c r="V83" s="114">
        <v>0</v>
      </c>
      <c r="W83" s="114">
        <v>0</v>
      </c>
      <c r="X83" s="114">
        <v>0</v>
      </c>
      <c r="Y83" s="114">
        <v>0</v>
      </c>
      <c r="Z83" s="114">
        <v>0</v>
      </c>
      <c r="AA83" s="114">
        <v>0</v>
      </c>
      <c r="AB83" s="114">
        <v>0</v>
      </c>
      <c r="AC83" s="114">
        <v>0</v>
      </c>
      <c r="AD83" s="114">
        <v>0</v>
      </c>
      <c r="AE83" s="114">
        <v>0</v>
      </c>
      <c r="AF83" s="114">
        <v>0</v>
      </c>
      <c r="AG83" s="114">
        <v>0</v>
      </c>
      <c r="AH83" s="114">
        <v>0</v>
      </c>
      <c r="AI83" s="114">
        <v>0</v>
      </c>
      <c r="AJ83" s="114">
        <v>0</v>
      </c>
      <c r="AK83" s="114">
        <v>0</v>
      </c>
      <c r="AL83" s="114">
        <v>0</v>
      </c>
      <c r="AM83" s="114">
        <v>0</v>
      </c>
      <c r="AN83" s="114">
        <v>0</v>
      </c>
    </row>
    <row r="84">
      <c r="A84" s="117" t="str">
        <v>Nourriture - Surgelé</v>
      </c>
      <c r="B84" s="118" t="str">
        <v>ONION RINGS - Mc Cain</v>
      </c>
      <c r="C84" s="84">
        <v>630</v>
      </c>
      <c r="D84" s="116">
        <v>17779</v>
      </c>
      <c r="E84" s="28">
        <f>IF(C84&gt;0,D84/C84,D84)</f>
      </c>
      <c r="F84" s="83" t="str">
        <v>Carton de 630</v>
      </c>
      <c r="G84" s="25">
        <f>SUM(J84:AN84)</f>
      </c>
      <c r="H84" s="25">
        <f>E84*G84</f>
      </c>
      <c r="J84" s="100">
        <v>0</v>
      </c>
      <c r="K84" s="100">
        <v>0</v>
      </c>
      <c r="L84" s="100">
        <v>0</v>
      </c>
      <c r="M84" s="100">
        <v>0</v>
      </c>
      <c r="N84" s="100">
        <v>0</v>
      </c>
      <c r="O84" s="100">
        <v>0</v>
      </c>
      <c r="P84" s="100">
        <v>0</v>
      </c>
      <c r="Q84" s="100">
        <v>0</v>
      </c>
      <c r="R84" s="100">
        <v>0</v>
      </c>
      <c r="S84" s="100">
        <v>0</v>
      </c>
      <c r="T84" s="100">
        <v>0</v>
      </c>
      <c r="U84" s="100">
        <v>0</v>
      </c>
      <c r="V84" s="100">
        <v>0</v>
      </c>
      <c r="W84" s="100">
        <v>0</v>
      </c>
      <c r="X84" s="100">
        <v>0</v>
      </c>
      <c r="Y84" s="100">
        <v>0</v>
      </c>
      <c r="Z84" s="100">
        <v>0</v>
      </c>
      <c r="AA84" s="100">
        <v>0</v>
      </c>
      <c r="AB84" s="100">
        <v>0</v>
      </c>
      <c r="AC84" s="100">
        <v>0</v>
      </c>
      <c r="AD84" s="100">
        <v>0</v>
      </c>
      <c r="AE84" s="100">
        <v>0</v>
      </c>
      <c r="AF84" s="100">
        <v>0</v>
      </c>
      <c r="AG84" s="100">
        <v>0</v>
      </c>
      <c r="AH84" s="100">
        <v>0</v>
      </c>
      <c r="AI84" s="100">
        <v>0</v>
      </c>
      <c r="AJ84" s="100">
        <v>0</v>
      </c>
      <c r="AK84" s="100">
        <v>0</v>
      </c>
      <c r="AL84" s="100">
        <v>0</v>
      </c>
      <c r="AM84" s="100">
        <v>0</v>
      </c>
      <c r="AN84" s="100">
        <v>0</v>
      </c>
    </row>
    <row r="85">
      <c r="A85" s="117" t="str">
        <v>Nourriture - Surgelé</v>
      </c>
      <c r="B85" s="118" t="str">
        <v>ŒUFS FRITS - ANGULAS AGUINAGA</v>
      </c>
      <c r="C85" s="76">
        <v>120</v>
      </c>
      <c r="D85" s="110">
        <v>45024.88848</v>
      </c>
      <c r="E85" s="111">
        <f>IF(C85&gt;0,D85/C85,D85)</f>
      </c>
      <c r="F85" s="75" t="str">
        <v>Carton de 120</v>
      </c>
      <c r="G85" s="112">
        <f>SUM(J85:AN85)</f>
      </c>
      <c r="H85" s="112">
        <f>E85*G85</f>
      </c>
      <c r="J85" s="114">
        <v>0</v>
      </c>
      <c r="K85" s="114">
        <v>0</v>
      </c>
      <c r="L85" s="114">
        <v>0</v>
      </c>
      <c r="M85" s="114">
        <v>0</v>
      </c>
      <c r="N85" s="114">
        <v>0</v>
      </c>
      <c r="O85" s="114">
        <v>0</v>
      </c>
      <c r="P85" s="114">
        <v>0</v>
      </c>
      <c r="Q85" s="114">
        <v>0</v>
      </c>
      <c r="R85" s="114">
        <v>0</v>
      </c>
      <c r="S85" s="114">
        <v>0</v>
      </c>
      <c r="T85" s="114">
        <v>0</v>
      </c>
      <c r="U85" s="114">
        <v>0</v>
      </c>
      <c r="V85" s="114">
        <v>0</v>
      </c>
      <c r="W85" s="114">
        <v>0</v>
      </c>
      <c r="X85" s="114">
        <v>0</v>
      </c>
      <c r="Y85" s="114">
        <v>0</v>
      </c>
      <c r="Z85" s="114">
        <v>0</v>
      </c>
      <c r="AA85" s="114">
        <v>0</v>
      </c>
      <c r="AB85" s="114">
        <v>0</v>
      </c>
      <c r="AC85" s="114">
        <v>0</v>
      </c>
      <c r="AD85" s="114">
        <v>0</v>
      </c>
      <c r="AE85" s="114">
        <v>0</v>
      </c>
      <c r="AF85" s="114">
        <v>0</v>
      </c>
      <c r="AG85" s="114">
        <v>0</v>
      </c>
      <c r="AH85" s="114">
        <v>0</v>
      </c>
      <c r="AI85" s="114">
        <v>0</v>
      </c>
      <c r="AJ85" s="114">
        <v>0</v>
      </c>
      <c r="AK85" s="114">
        <v>0</v>
      </c>
      <c r="AL85" s="114">
        <v>0</v>
      </c>
      <c r="AM85" s="114">
        <v>0</v>
      </c>
      <c r="AN85" s="114">
        <v>0</v>
      </c>
    </row>
    <row r="86">
      <c r="A86" s="117" t="str">
        <v>Nourriture - Surgelé</v>
      </c>
      <c r="B86" s="118" t="str">
        <v>TENDERCRISP PATTY</v>
      </c>
      <c r="C86" s="84">
        <v>95</v>
      </c>
      <c r="D86" s="116">
        <v>86714</v>
      </c>
      <c r="E86" s="28">
        <f>IF(C86&gt;0,D86/C86,D86)</f>
      </c>
      <c r="F86" s="83" t="str">
        <v>Carton de 95</v>
      </c>
      <c r="G86" s="25">
        <f>SUM(J86:AN86)</f>
      </c>
      <c r="H86" s="25">
        <f>E86*G86</f>
      </c>
      <c r="J86" s="100">
        <v>0</v>
      </c>
      <c r="K86" s="100">
        <v>0</v>
      </c>
      <c r="L86" s="100">
        <v>0</v>
      </c>
      <c r="M86" s="100">
        <v>0</v>
      </c>
      <c r="N86" s="100">
        <v>0</v>
      </c>
      <c r="O86" s="100">
        <v>0</v>
      </c>
      <c r="P86" s="100">
        <v>0</v>
      </c>
      <c r="Q86" s="100">
        <v>0</v>
      </c>
      <c r="R86" s="100">
        <v>0</v>
      </c>
      <c r="S86" s="100">
        <v>0</v>
      </c>
      <c r="T86" s="100">
        <v>0</v>
      </c>
      <c r="U86" s="100">
        <v>0</v>
      </c>
      <c r="V86" s="100">
        <v>0</v>
      </c>
      <c r="W86" s="100">
        <v>0</v>
      </c>
      <c r="X86" s="100">
        <v>0</v>
      </c>
      <c r="Y86" s="100">
        <v>0</v>
      </c>
      <c r="Z86" s="100">
        <v>0</v>
      </c>
      <c r="AA86" s="100">
        <v>0</v>
      </c>
      <c r="AB86" s="100">
        <v>0</v>
      </c>
      <c r="AC86" s="100">
        <v>0</v>
      </c>
      <c r="AD86" s="100">
        <v>0</v>
      </c>
      <c r="AE86" s="100">
        <v>0</v>
      </c>
      <c r="AF86" s="100">
        <v>0</v>
      </c>
      <c r="AG86" s="100">
        <v>0</v>
      </c>
      <c r="AH86" s="100">
        <v>0</v>
      </c>
      <c r="AI86" s="100">
        <v>0</v>
      </c>
      <c r="AJ86" s="100">
        <v>0</v>
      </c>
      <c r="AK86" s="100">
        <v>0</v>
      </c>
      <c r="AL86" s="100">
        <v>0</v>
      </c>
      <c r="AM86" s="100">
        <v>0</v>
      </c>
      <c r="AN86" s="100">
        <v>0</v>
      </c>
    </row>
    <row r="87">
      <c r="A87" s="117" t="str">
        <v>Nourriture - Surgelé</v>
      </c>
      <c r="B87" s="118" t="str">
        <v>WHOPPER PATTY  - Americana</v>
      </c>
      <c r="C87" s="76">
        <v>112</v>
      </c>
      <c r="D87" s="110">
        <v>63637</v>
      </c>
      <c r="E87" s="111">
        <f>IF(C87&gt;0,D87/C87,D87)</f>
      </c>
      <c r="F87" s="75" t="str">
        <v>Carton de 112</v>
      </c>
      <c r="G87" s="112">
        <f>SUM(J87:AN87)</f>
      </c>
      <c r="H87" s="112">
        <f>E87*G87</f>
      </c>
      <c r="J87" s="114">
        <v>0</v>
      </c>
      <c r="K87" s="114">
        <v>0</v>
      </c>
      <c r="L87" s="114">
        <v>0</v>
      </c>
      <c r="M87" s="114">
        <v>0</v>
      </c>
      <c r="N87" s="114">
        <v>0</v>
      </c>
      <c r="O87" s="114">
        <v>0</v>
      </c>
      <c r="P87" s="114">
        <v>0</v>
      </c>
      <c r="Q87" s="114">
        <v>0</v>
      </c>
      <c r="R87" s="114">
        <v>0</v>
      </c>
      <c r="S87" s="114">
        <v>0</v>
      </c>
      <c r="T87" s="114">
        <v>0</v>
      </c>
      <c r="U87" s="114">
        <v>0</v>
      </c>
      <c r="V87" s="114">
        <v>0</v>
      </c>
      <c r="W87" s="114">
        <v>0</v>
      </c>
      <c r="X87" s="114">
        <v>0</v>
      </c>
      <c r="Y87" s="114">
        <v>0</v>
      </c>
      <c r="Z87" s="114">
        <v>0</v>
      </c>
      <c r="AA87" s="114">
        <v>0</v>
      </c>
      <c r="AB87" s="114">
        <v>0</v>
      </c>
      <c r="AC87" s="114">
        <v>0</v>
      </c>
      <c r="AD87" s="114">
        <v>0</v>
      </c>
      <c r="AE87" s="114">
        <v>0</v>
      </c>
      <c r="AF87" s="114">
        <v>0</v>
      </c>
      <c r="AG87" s="114">
        <v>0</v>
      </c>
      <c r="AH87" s="114">
        <v>0</v>
      </c>
      <c r="AI87" s="114">
        <v>0</v>
      </c>
      <c r="AJ87" s="114">
        <v>0</v>
      </c>
      <c r="AK87" s="114">
        <v>0</v>
      </c>
      <c r="AL87" s="114">
        <v>0</v>
      </c>
      <c r="AM87" s="114">
        <v>0</v>
      </c>
      <c r="AN87" s="114">
        <v>0</v>
      </c>
    </row>
    <row r="88">
      <c r="A88" s="117" t="str">
        <v>Nourriture - Surgelé</v>
      </c>
      <c r="B88" s="118" t="str">
        <v>WHOPPER PATTY  - Toledo</v>
      </c>
      <c r="C88" s="84">
        <v>152</v>
      </c>
      <c r="D88" s="116">
        <v>79777</v>
      </c>
      <c r="E88" s="28">
        <f>IF(C88&gt;0,D88/C88,D88)</f>
      </c>
      <c r="F88" s="83" t="str">
        <v>Carton de 152</v>
      </c>
      <c r="G88" s="25">
        <f>SUM(J88:AN88)</f>
      </c>
      <c r="H88" s="25">
        <f>E88*G88</f>
      </c>
      <c r="J88" s="100">
        <v>0</v>
      </c>
      <c r="K88" s="100">
        <v>0</v>
      </c>
      <c r="L88" s="100">
        <v>0</v>
      </c>
      <c r="M88" s="100">
        <v>0</v>
      </c>
      <c r="N88" s="100">
        <v>0</v>
      </c>
      <c r="O88" s="100">
        <v>0</v>
      </c>
      <c r="P88" s="100">
        <v>0</v>
      </c>
      <c r="Q88" s="100">
        <v>0</v>
      </c>
      <c r="R88" s="100">
        <v>0</v>
      </c>
      <c r="S88" s="100">
        <v>0</v>
      </c>
      <c r="T88" s="100">
        <v>0</v>
      </c>
      <c r="U88" s="100">
        <v>0</v>
      </c>
      <c r="V88" s="100">
        <v>0</v>
      </c>
      <c r="W88" s="100">
        <v>0</v>
      </c>
      <c r="X88" s="100">
        <v>0</v>
      </c>
      <c r="Y88" s="100">
        <v>0</v>
      </c>
      <c r="Z88" s="100">
        <v>0</v>
      </c>
      <c r="AA88" s="100">
        <v>0</v>
      </c>
      <c r="AB88" s="100">
        <v>0</v>
      </c>
      <c r="AC88" s="100">
        <v>0</v>
      </c>
      <c r="AD88" s="100">
        <v>0</v>
      </c>
      <c r="AE88" s="100">
        <v>0</v>
      </c>
      <c r="AF88" s="100">
        <v>0</v>
      </c>
      <c r="AG88" s="100">
        <v>0</v>
      </c>
      <c r="AH88" s="100">
        <v>0</v>
      </c>
      <c r="AI88" s="100">
        <v>0</v>
      </c>
      <c r="AJ88" s="100">
        <v>0</v>
      </c>
      <c r="AK88" s="100">
        <v>0</v>
      </c>
      <c r="AL88" s="100">
        <v>0</v>
      </c>
      <c r="AM88" s="100">
        <v>0</v>
      </c>
      <c r="AN88" s="100">
        <v>0</v>
      </c>
    </row>
    <row r="89">
      <c r="A89" s="117" t="str">
        <v>Nourriture - Frais</v>
      </c>
      <c r="B89" s="118" t="str">
        <v>FROMAGE TRANCHE</v>
      </c>
      <c r="C89" s="76">
        <v>1056</v>
      </c>
      <c r="D89" s="110">
        <v>65659</v>
      </c>
      <c r="E89" s="111">
        <f>IF(C89&gt;0,D89/C89,D89)</f>
      </c>
      <c r="F89" s="75" t="str">
        <v>Carton de 1056</v>
      </c>
      <c r="G89" s="112">
        <f>SUM(J89:AN89)</f>
      </c>
      <c r="H89" s="112">
        <f>E89*G89</f>
      </c>
      <c r="J89" s="114">
        <v>0</v>
      </c>
      <c r="K89" s="114">
        <v>0</v>
      </c>
      <c r="L89" s="114">
        <v>0</v>
      </c>
      <c r="M89" s="114">
        <v>0</v>
      </c>
      <c r="N89" s="114">
        <v>0</v>
      </c>
      <c r="O89" s="114">
        <v>0</v>
      </c>
      <c r="P89" s="114">
        <v>0</v>
      </c>
      <c r="Q89" s="114">
        <v>0</v>
      </c>
      <c r="R89" s="114">
        <v>0</v>
      </c>
      <c r="S89" s="114">
        <v>0</v>
      </c>
      <c r="T89" s="114">
        <v>0</v>
      </c>
      <c r="U89" s="114">
        <v>0</v>
      </c>
      <c r="V89" s="114">
        <v>0</v>
      </c>
      <c r="W89" s="114">
        <v>0</v>
      </c>
      <c r="X89" s="114">
        <v>0</v>
      </c>
      <c r="Y89" s="114">
        <v>0</v>
      </c>
      <c r="Z89" s="114">
        <v>0</v>
      </c>
      <c r="AA89" s="114">
        <v>0</v>
      </c>
      <c r="AB89" s="114">
        <v>0</v>
      </c>
      <c r="AC89" s="114">
        <v>0</v>
      </c>
      <c r="AD89" s="114">
        <v>0</v>
      </c>
      <c r="AE89" s="114">
        <v>0</v>
      </c>
      <c r="AF89" s="114">
        <v>0</v>
      </c>
      <c r="AG89" s="114">
        <v>0</v>
      </c>
      <c r="AH89" s="114">
        <v>0</v>
      </c>
      <c r="AI89" s="114">
        <v>0</v>
      </c>
      <c r="AJ89" s="114">
        <v>0</v>
      </c>
      <c r="AK89" s="114">
        <v>0</v>
      </c>
      <c r="AL89" s="114">
        <v>0</v>
      </c>
      <c r="AM89" s="114">
        <v>0</v>
      </c>
      <c r="AN89" s="114">
        <v>0</v>
      </c>
    </row>
    <row r="90">
      <c r="A90" s="117" t="str">
        <v>Nourriture - Frais</v>
      </c>
      <c r="B90" s="118" t="str">
        <v>FROMAGE TRANCHE CONWAY</v>
      </c>
      <c r="C90" s="84">
        <v>1104</v>
      </c>
      <c r="D90" s="116">
        <v>65426</v>
      </c>
      <c r="E90" s="28">
        <f>IF(C90&gt;0,D90/C90,D90)</f>
      </c>
      <c r="F90" s="83" t="str">
        <v>Carton de 1104</v>
      </c>
      <c r="G90" s="25">
        <f>SUM(J90:AN90)</f>
      </c>
      <c r="H90" s="25">
        <f>E90*G90</f>
      </c>
      <c r="J90" s="100">
        <v>0</v>
      </c>
      <c r="K90" s="100">
        <v>0</v>
      </c>
      <c r="L90" s="100">
        <v>0</v>
      </c>
      <c r="M90" s="100">
        <v>0</v>
      </c>
      <c r="N90" s="100">
        <v>0</v>
      </c>
      <c r="O90" s="100">
        <v>0</v>
      </c>
      <c r="P90" s="100">
        <v>0</v>
      </c>
      <c r="Q90" s="100">
        <v>0</v>
      </c>
      <c r="R90" s="100">
        <v>0</v>
      </c>
      <c r="S90" s="100">
        <v>0</v>
      </c>
      <c r="T90" s="100">
        <v>0</v>
      </c>
      <c r="U90" s="100">
        <v>0</v>
      </c>
      <c r="V90" s="100">
        <v>0</v>
      </c>
      <c r="W90" s="100">
        <v>0</v>
      </c>
      <c r="X90" s="100">
        <v>0</v>
      </c>
      <c r="Y90" s="100">
        <v>0</v>
      </c>
      <c r="Z90" s="100">
        <v>0</v>
      </c>
      <c r="AA90" s="100">
        <v>0</v>
      </c>
      <c r="AB90" s="100">
        <v>0</v>
      </c>
      <c r="AC90" s="100">
        <v>0</v>
      </c>
      <c r="AD90" s="100">
        <v>0</v>
      </c>
      <c r="AE90" s="100">
        <v>0</v>
      </c>
      <c r="AF90" s="100">
        <v>0</v>
      </c>
      <c r="AG90" s="100">
        <v>0</v>
      </c>
      <c r="AH90" s="100">
        <v>0</v>
      </c>
      <c r="AI90" s="100">
        <v>0</v>
      </c>
      <c r="AJ90" s="100">
        <v>0</v>
      </c>
      <c r="AK90" s="100">
        <v>0</v>
      </c>
      <c r="AL90" s="100">
        <v>0</v>
      </c>
      <c r="AM90" s="100">
        <v>0</v>
      </c>
      <c r="AN90" s="100">
        <v>0</v>
      </c>
    </row>
    <row r="91">
      <c r="A91" s="117" t="str">
        <v>Nourriture - Frais</v>
      </c>
      <c r="B91" s="118" t="str">
        <v>KIT KAT MIX</v>
      </c>
      <c r="C91" s="76">
        <v>16</v>
      </c>
      <c r="D91" s="110">
        <v>54226</v>
      </c>
      <c r="E91" s="111">
        <f>IF(C91&gt;0,D91/C91,D91)</f>
      </c>
      <c r="F91" s="75" t="str">
        <v>Carton de 16</v>
      </c>
      <c r="G91" s="112">
        <f>SUM(J91:AN91)</f>
      </c>
      <c r="H91" s="112">
        <f>E91*G91</f>
      </c>
      <c r="J91" s="114">
        <v>0</v>
      </c>
      <c r="K91" s="114">
        <v>0</v>
      </c>
      <c r="L91" s="114">
        <v>0</v>
      </c>
      <c r="M91" s="114">
        <v>0</v>
      </c>
      <c r="N91" s="114">
        <v>0</v>
      </c>
      <c r="O91" s="114">
        <v>0</v>
      </c>
      <c r="P91" s="114">
        <v>0</v>
      </c>
      <c r="Q91" s="114">
        <v>0</v>
      </c>
      <c r="R91" s="114">
        <v>0</v>
      </c>
      <c r="S91" s="114">
        <v>0</v>
      </c>
      <c r="T91" s="114">
        <v>0</v>
      </c>
      <c r="U91" s="114">
        <v>0</v>
      </c>
      <c r="V91" s="114">
        <v>0</v>
      </c>
      <c r="W91" s="114">
        <v>0</v>
      </c>
      <c r="X91" s="114">
        <v>0</v>
      </c>
      <c r="Y91" s="114">
        <v>0</v>
      </c>
      <c r="Z91" s="114">
        <v>0</v>
      </c>
      <c r="AA91" s="114">
        <v>0</v>
      </c>
      <c r="AB91" s="114">
        <v>0</v>
      </c>
      <c r="AC91" s="114">
        <v>0</v>
      </c>
      <c r="AD91" s="114">
        <v>0</v>
      </c>
      <c r="AE91" s="114">
        <v>0</v>
      </c>
      <c r="AF91" s="114">
        <v>0</v>
      </c>
      <c r="AG91" s="114">
        <v>0</v>
      </c>
      <c r="AH91" s="114">
        <v>0</v>
      </c>
      <c r="AI91" s="114">
        <v>0</v>
      </c>
      <c r="AJ91" s="114">
        <v>0</v>
      </c>
      <c r="AK91" s="114">
        <v>0</v>
      </c>
      <c r="AL91" s="114">
        <v>0</v>
      </c>
      <c r="AM91" s="114">
        <v>0</v>
      </c>
      <c r="AN91" s="114">
        <v>0</v>
      </c>
    </row>
    <row r="92">
      <c r="A92" s="117" t="str">
        <v>Nourriture - Frais</v>
      </c>
      <c r="B92" s="118" t="str">
        <v>CONCOMBRE</v>
      </c>
      <c r="C92" s="84">
        <v>1</v>
      </c>
      <c r="D92" s="116">
        <v>13</v>
      </c>
      <c r="E92" s="28">
        <f>IF(C92&gt;0,D92/C92,D92)</f>
      </c>
      <c r="F92" s="83" t="str">
        <v>Gramme</v>
      </c>
      <c r="G92" s="25">
        <f>SUM(J92:AN92)</f>
      </c>
      <c r="H92" s="25">
        <f>E92*G92</f>
      </c>
      <c r="J92" s="100">
        <v>0</v>
      </c>
      <c r="K92" s="100">
        <v>0</v>
      </c>
      <c r="L92" s="100">
        <v>0</v>
      </c>
      <c r="M92" s="100">
        <v>0</v>
      </c>
      <c r="N92" s="100">
        <v>0</v>
      </c>
      <c r="O92" s="100">
        <v>0</v>
      </c>
      <c r="P92" s="100">
        <v>0</v>
      </c>
      <c r="Q92" s="100">
        <v>0</v>
      </c>
      <c r="R92" s="100">
        <v>0</v>
      </c>
      <c r="S92" s="100">
        <v>0</v>
      </c>
      <c r="T92" s="100">
        <v>0</v>
      </c>
      <c r="U92" s="100">
        <v>0</v>
      </c>
      <c r="V92" s="100">
        <v>0</v>
      </c>
      <c r="W92" s="100">
        <v>0</v>
      </c>
      <c r="X92" s="100">
        <v>0</v>
      </c>
      <c r="Y92" s="100">
        <v>0</v>
      </c>
      <c r="Z92" s="100">
        <v>0</v>
      </c>
      <c r="AA92" s="100">
        <v>0</v>
      </c>
      <c r="AB92" s="100">
        <v>0</v>
      </c>
      <c r="AC92" s="100">
        <v>0</v>
      </c>
      <c r="AD92" s="100">
        <v>0</v>
      </c>
      <c r="AE92" s="100">
        <v>0</v>
      </c>
      <c r="AF92" s="100">
        <v>0</v>
      </c>
      <c r="AG92" s="100">
        <v>0</v>
      </c>
      <c r="AH92" s="100">
        <v>0</v>
      </c>
      <c r="AI92" s="100">
        <v>0</v>
      </c>
      <c r="AJ92" s="100">
        <v>0</v>
      </c>
      <c r="AK92" s="100">
        <v>0</v>
      </c>
      <c r="AL92" s="100">
        <v>0</v>
      </c>
      <c r="AM92" s="100">
        <v>0</v>
      </c>
      <c r="AN92" s="100">
        <v>0</v>
      </c>
    </row>
    <row r="93">
      <c r="A93" s="117" t="str">
        <v>Nourriture - Frais</v>
      </c>
      <c r="B93" s="118" t="str">
        <v>OIGNONS NON EPLUCHES</v>
      </c>
      <c r="C93" s="76">
        <v>1</v>
      </c>
      <c r="D93" s="110">
        <v>4000</v>
      </c>
      <c r="E93" s="111">
        <f>IF(C93&gt;0,D93/C93,D93)</f>
      </c>
      <c r="F93" s="75" t="str">
        <v>Kg</v>
      </c>
      <c r="G93" s="112">
        <f>SUM(J93:AN93)</f>
      </c>
      <c r="H93" s="112">
        <f>E93*G93</f>
      </c>
      <c r="J93" s="114">
        <v>0</v>
      </c>
      <c r="K93" s="114">
        <v>0</v>
      </c>
      <c r="L93" s="114">
        <v>0</v>
      </c>
      <c r="M93" s="114">
        <v>0</v>
      </c>
      <c r="N93" s="114">
        <v>0</v>
      </c>
      <c r="O93" s="114">
        <v>0</v>
      </c>
      <c r="P93" s="114">
        <v>0</v>
      </c>
      <c r="Q93" s="114">
        <v>0</v>
      </c>
      <c r="R93" s="114">
        <v>0</v>
      </c>
      <c r="S93" s="114">
        <v>0</v>
      </c>
      <c r="T93" s="114">
        <v>0</v>
      </c>
      <c r="U93" s="114">
        <v>0</v>
      </c>
      <c r="V93" s="114">
        <v>0</v>
      </c>
      <c r="W93" s="114">
        <v>0</v>
      </c>
      <c r="X93" s="114">
        <v>0</v>
      </c>
      <c r="Y93" s="114">
        <v>0</v>
      </c>
      <c r="Z93" s="114">
        <v>0</v>
      </c>
      <c r="AA93" s="114">
        <v>0</v>
      </c>
      <c r="AB93" s="114">
        <v>0</v>
      </c>
      <c r="AC93" s="114">
        <v>0</v>
      </c>
      <c r="AD93" s="114">
        <v>0</v>
      </c>
      <c r="AE93" s="114">
        <v>0</v>
      </c>
      <c r="AF93" s="114">
        <v>0</v>
      </c>
      <c r="AG93" s="114">
        <v>0</v>
      </c>
      <c r="AH93" s="114">
        <v>0</v>
      </c>
      <c r="AI93" s="114">
        <v>0</v>
      </c>
      <c r="AJ93" s="114">
        <v>0</v>
      </c>
      <c r="AK93" s="114">
        <v>0</v>
      </c>
      <c r="AL93" s="114">
        <v>0</v>
      </c>
      <c r="AM93" s="114">
        <v>0</v>
      </c>
      <c r="AN93" s="114">
        <v>0</v>
      </c>
    </row>
    <row r="94">
      <c r="A94" s="117" t="str">
        <v>Nourriture - Frais</v>
      </c>
      <c r="B94" s="118" t="str">
        <v>SALADE ICEBERG - Boule (YG)</v>
      </c>
      <c r="C94" s="84">
        <v>1</v>
      </c>
      <c r="D94" s="116">
        <v>30000</v>
      </c>
      <c r="E94" s="28">
        <f>IF(C94&gt;0,D94/C94,D94)</f>
      </c>
      <c r="F94" s="83" t="str">
        <v>Kg</v>
      </c>
      <c r="G94" s="25">
        <f>SUM(J94:AN94)</f>
      </c>
      <c r="H94" s="25">
        <f>E94*G94</f>
      </c>
      <c r="J94" s="100">
        <v>0</v>
      </c>
      <c r="K94" s="100">
        <v>0</v>
      </c>
      <c r="L94" s="100">
        <v>0</v>
      </c>
      <c r="M94" s="100">
        <v>0</v>
      </c>
      <c r="N94" s="100">
        <v>0</v>
      </c>
      <c r="O94" s="100">
        <v>0</v>
      </c>
      <c r="P94" s="100">
        <v>0</v>
      </c>
      <c r="Q94" s="100">
        <v>0</v>
      </c>
      <c r="R94" s="100">
        <v>0</v>
      </c>
      <c r="S94" s="100">
        <v>0</v>
      </c>
      <c r="T94" s="100">
        <v>0</v>
      </c>
      <c r="U94" s="100">
        <v>0</v>
      </c>
      <c r="V94" s="100">
        <v>0</v>
      </c>
      <c r="W94" s="100">
        <v>0</v>
      </c>
      <c r="X94" s="100">
        <v>0</v>
      </c>
      <c r="Y94" s="100">
        <v>0</v>
      </c>
      <c r="Z94" s="100">
        <v>0</v>
      </c>
      <c r="AA94" s="100">
        <v>0</v>
      </c>
      <c r="AB94" s="100">
        <v>0</v>
      </c>
      <c r="AC94" s="100">
        <v>0</v>
      </c>
      <c r="AD94" s="100">
        <v>0</v>
      </c>
      <c r="AE94" s="100">
        <v>0</v>
      </c>
      <c r="AF94" s="100">
        <v>0</v>
      </c>
      <c r="AG94" s="100">
        <v>0</v>
      </c>
      <c r="AH94" s="100">
        <v>0</v>
      </c>
      <c r="AI94" s="100">
        <v>0</v>
      </c>
      <c r="AJ94" s="100">
        <v>0</v>
      </c>
      <c r="AK94" s="100">
        <v>0</v>
      </c>
      <c r="AL94" s="100">
        <v>0</v>
      </c>
      <c r="AM94" s="100">
        <v>0</v>
      </c>
      <c r="AN94" s="100">
        <v>0</v>
      </c>
    </row>
    <row r="95">
      <c r="A95" s="117" t="str">
        <v>Nourriture - Frais</v>
      </c>
      <c r="B95" s="118" t="str">
        <v>SALADE ICEBERG - Boule (SDB)</v>
      </c>
      <c r="C95" s="76">
        <v>1</v>
      </c>
      <c r="D95" s="110">
        <v>43500</v>
      </c>
      <c r="E95" s="111">
        <f>IF(C95&gt;0,D95/C95,D95)</f>
      </c>
      <c r="F95" s="75" t="str">
        <v>Kg</v>
      </c>
      <c r="G95" s="112">
        <f>SUM(J95:AN95)</f>
      </c>
      <c r="H95" s="112">
        <f>E95*G95</f>
      </c>
      <c r="J95" s="114">
        <v>0</v>
      </c>
      <c r="K95" s="114">
        <v>0</v>
      </c>
      <c r="L95" s="114">
        <v>0</v>
      </c>
      <c r="M95" s="114">
        <v>0</v>
      </c>
      <c r="N95" s="114">
        <v>0</v>
      </c>
      <c r="O95" s="114">
        <v>0</v>
      </c>
      <c r="P95" s="114">
        <v>0</v>
      </c>
      <c r="Q95" s="114">
        <v>0</v>
      </c>
      <c r="R95" s="114">
        <v>0</v>
      </c>
      <c r="S95" s="114">
        <v>0</v>
      </c>
      <c r="T95" s="114">
        <v>0</v>
      </c>
      <c r="U95" s="114">
        <v>0</v>
      </c>
      <c r="V95" s="114">
        <v>0</v>
      </c>
      <c r="W95" s="114">
        <v>0</v>
      </c>
      <c r="X95" s="114">
        <v>0</v>
      </c>
      <c r="Y95" s="114">
        <v>0</v>
      </c>
      <c r="Z95" s="114">
        <v>0</v>
      </c>
      <c r="AA95" s="114">
        <v>0</v>
      </c>
      <c r="AB95" s="114">
        <v>0</v>
      </c>
      <c r="AC95" s="114">
        <v>0</v>
      </c>
      <c r="AD95" s="114">
        <v>0</v>
      </c>
      <c r="AE95" s="114">
        <v>0</v>
      </c>
      <c r="AF95" s="114">
        <v>0</v>
      </c>
      <c r="AG95" s="114">
        <v>0</v>
      </c>
      <c r="AH95" s="114">
        <v>0</v>
      </c>
      <c r="AI95" s="114">
        <v>0</v>
      </c>
      <c r="AJ95" s="114">
        <v>0</v>
      </c>
      <c r="AK95" s="114">
        <v>0</v>
      </c>
      <c r="AL95" s="114">
        <v>0</v>
      </c>
      <c r="AM95" s="114">
        <v>0</v>
      </c>
      <c r="AN95" s="114">
        <v>0</v>
      </c>
    </row>
    <row r="96">
      <c r="A96" s="117" t="str">
        <v>Nourriture - Frais</v>
      </c>
      <c r="B96" s="118" t="str">
        <v>SALADE ICEBERG - Boule (SDB-06)</v>
      </c>
      <c r="C96" s="84">
        <v>1</v>
      </c>
      <c r="D96" s="116">
        <v>26100</v>
      </c>
      <c r="E96" s="28">
        <f>IF(C96&gt;0,D96/C96,D96)</f>
      </c>
      <c r="F96" s="83" t="str">
        <v>Kg</v>
      </c>
      <c r="G96" s="25">
        <f>SUM(J96:AN96)</f>
      </c>
      <c r="H96" s="25">
        <f>E96*G96</f>
      </c>
      <c r="J96" s="100">
        <v>0</v>
      </c>
      <c r="K96" s="100">
        <v>0</v>
      </c>
      <c r="L96" s="100">
        <v>0</v>
      </c>
      <c r="M96" s="100">
        <v>0</v>
      </c>
      <c r="N96" s="100">
        <v>0</v>
      </c>
      <c r="O96" s="100">
        <v>0</v>
      </c>
      <c r="P96" s="100">
        <v>0</v>
      </c>
      <c r="Q96" s="100">
        <v>0</v>
      </c>
      <c r="R96" s="100">
        <v>0</v>
      </c>
      <c r="S96" s="100">
        <v>0</v>
      </c>
      <c r="T96" s="100">
        <v>0</v>
      </c>
      <c r="U96" s="100">
        <v>0</v>
      </c>
      <c r="V96" s="100">
        <v>0</v>
      </c>
      <c r="W96" s="100">
        <v>0</v>
      </c>
      <c r="X96" s="100">
        <v>0</v>
      </c>
      <c r="Y96" s="100">
        <v>0</v>
      </c>
      <c r="Z96" s="100">
        <v>0</v>
      </c>
      <c r="AA96" s="100">
        <v>0</v>
      </c>
      <c r="AB96" s="100">
        <v>0</v>
      </c>
      <c r="AC96" s="100">
        <v>0</v>
      </c>
      <c r="AD96" s="100">
        <v>0</v>
      </c>
      <c r="AE96" s="100">
        <v>0</v>
      </c>
      <c r="AF96" s="100">
        <v>0</v>
      </c>
      <c r="AG96" s="100">
        <v>0</v>
      </c>
      <c r="AH96" s="100">
        <v>0</v>
      </c>
      <c r="AI96" s="100">
        <v>0</v>
      </c>
      <c r="AJ96" s="100">
        <v>0</v>
      </c>
      <c r="AK96" s="100">
        <v>0</v>
      </c>
      <c r="AL96" s="100">
        <v>0</v>
      </c>
      <c r="AM96" s="100">
        <v>0</v>
      </c>
      <c r="AN96" s="100">
        <v>0</v>
      </c>
    </row>
    <row r="97">
      <c r="A97" s="117" t="str">
        <v>Nourriture - Frais</v>
      </c>
      <c r="B97" s="118" t="str">
        <v>SALADE ICEBERG - Boule (BS)</v>
      </c>
      <c r="C97" s="76">
        <v>1</v>
      </c>
      <c r="D97" s="110">
        <v>48159.9478268971</v>
      </c>
      <c r="E97" s="111">
        <f>IF(C97&gt;0,D97/C97,D97)</f>
      </c>
      <c r="F97" s="75" t="str">
        <v>Kg</v>
      </c>
      <c r="G97" s="112">
        <f>SUM(J97:AN97)</f>
      </c>
      <c r="H97" s="112">
        <f>E97*G97</f>
      </c>
      <c r="J97" s="114">
        <v>0</v>
      </c>
      <c r="K97" s="114">
        <v>0</v>
      </c>
      <c r="L97" s="114">
        <v>0</v>
      </c>
      <c r="M97" s="114">
        <v>0</v>
      </c>
      <c r="N97" s="114">
        <v>0</v>
      </c>
      <c r="O97" s="114">
        <v>0</v>
      </c>
      <c r="P97" s="114">
        <v>0</v>
      </c>
      <c r="Q97" s="114">
        <v>0</v>
      </c>
      <c r="R97" s="114">
        <v>0</v>
      </c>
      <c r="S97" s="114">
        <v>0</v>
      </c>
      <c r="T97" s="114">
        <v>0</v>
      </c>
      <c r="U97" s="114">
        <v>0</v>
      </c>
      <c r="V97" s="114">
        <v>0</v>
      </c>
      <c r="W97" s="114">
        <v>0</v>
      </c>
      <c r="X97" s="114">
        <v>0</v>
      </c>
      <c r="Y97" s="114">
        <v>0</v>
      </c>
      <c r="Z97" s="114">
        <v>0</v>
      </c>
      <c r="AA97" s="114">
        <v>0</v>
      </c>
      <c r="AB97" s="114">
        <v>0</v>
      </c>
      <c r="AC97" s="114">
        <v>0</v>
      </c>
      <c r="AD97" s="114">
        <v>0</v>
      </c>
      <c r="AE97" s="114">
        <v>0</v>
      </c>
      <c r="AF97" s="114">
        <v>0</v>
      </c>
      <c r="AG97" s="114">
        <v>0</v>
      </c>
      <c r="AH97" s="114">
        <v>0</v>
      </c>
      <c r="AI97" s="114">
        <v>0</v>
      </c>
      <c r="AJ97" s="114">
        <v>0</v>
      </c>
      <c r="AK97" s="114">
        <v>0</v>
      </c>
      <c r="AL97" s="114">
        <v>0</v>
      </c>
      <c r="AM97" s="114">
        <v>0</v>
      </c>
      <c r="AN97" s="114">
        <v>0</v>
      </c>
    </row>
    <row r="98">
      <c r="A98" s="117" t="str">
        <v>Nourriture - Frais</v>
      </c>
      <c r="B98" s="118" t="str">
        <v>SALADE ICEBERG - Boule ( HOREB)</v>
      </c>
      <c r="C98" s="84">
        <v>1</v>
      </c>
      <c r="D98" s="116">
        <v>55000</v>
      </c>
      <c r="E98" s="28">
        <f>IF(C98&gt;0,D98/C98,D98)</f>
      </c>
      <c r="F98" s="83" t="str">
        <v>Kg</v>
      </c>
      <c r="G98" s="25">
        <f>SUM(J98:AN98)</f>
      </c>
      <c r="H98" s="25">
        <f>E98*G98</f>
      </c>
      <c r="J98" s="100">
        <v>0</v>
      </c>
      <c r="K98" s="100">
        <v>0</v>
      </c>
      <c r="L98" s="100">
        <v>0</v>
      </c>
      <c r="M98" s="100">
        <v>0</v>
      </c>
      <c r="N98" s="100">
        <v>0</v>
      </c>
      <c r="O98" s="100">
        <v>0</v>
      </c>
      <c r="P98" s="100">
        <v>0</v>
      </c>
      <c r="Q98" s="100">
        <v>0</v>
      </c>
      <c r="R98" s="100">
        <v>0</v>
      </c>
      <c r="S98" s="100">
        <v>0</v>
      </c>
      <c r="T98" s="100">
        <v>0</v>
      </c>
      <c r="U98" s="100">
        <v>0</v>
      </c>
      <c r="V98" s="100">
        <v>0</v>
      </c>
      <c r="W98" s="100">
        <v>0</v>
      </c>
      <c r="X98" s="100">
        <v>0</v>
      </c>
      <c r="Y98" s="100">
        <v>0</v>
      </c>
      <c r="Z98" s="100">
        <v>0</v>
      </c>
      <c r="AA98" s="100">
        <v>0</v>
      </c>
      <c r="AB98" s="100">
        <v>0</v>
      </c>
      <c r="AC98" s="100">
        <v>0</v>
      </c>
      <c r="AD98" s="100">
        <v>0</v>
      </c>
      <c r="AE98" s="100">
        <v>0</v>
      </c>
      <c r="AF98" s="100">
        <v>0</v>
      </c>
      <c r="AG98" s="100">
        <v>0</v>
      </c>
      <c r="AH98" s="100">
        <v>0</v>
      </c>
      <c r="AI98" s="100">
        <v>0</v>
      </c>
      <c r="AJ98" s="100">
        <v>0</v>
      </c>
      <c r="AK98" s="100">
        <v>0</v>
      </c>
      <c r="AL98" s="100">
        <v>0</v>
      </c>
      <c r="AM98" s="100">
        <v>0</v>
      </c>
      <c r="AN98" s="100">
        <v>0</v>
      </c>
    </row>
    <row r="99">
      <c r="A99" s="117" t="str">
        <v>Nourriture - Frais</v>
      </c>
      <c r="B99" s="118" t="str">
        <v>TOMATES PFI</v>
      </c>
      <c r="C99" s="76">
        <v>1</v>
      </c>
      <c r="D99" s="110">
        <v>0</v>
      </c>
      <c r="E99" s="111">
        <f>IF(C99&gt;0,D99/C99,D99)</f>
      </c>
      <c r="F99" s="75" t="str">
        <v>Kg</v>
      </c>
      <c r="G99" s="112">
        <f>SUM(J99:AN99)</f>
      </c>
      <c r="H99" s="112">
        <f>E99*G99</f>
      </c>
      <c r="J99" s="114">
        <v>0</v>
      </c>
      <c r="K99" s="114">
        <v>0</v>
      </c>
      <c r="L99" s="114">
        <v>0</v>
      </c>
      <c r="M99" s="114">
        <v>0</v>
      </c>
      <c r="N99" s="114">
        <v>0</v>
      </c>
      <c r="O99" s="114">
        <v>0</v>
      </c>
      <c r="P99" s="114">
        <v>0</v>
      </c>
      <c r="Q99" s="114">
        <v>0</v>
      </c>
      <c r="R99" s="114">
        <v>0</v>
      </c>
      <c r="S99" s="114">
        <v>0</v>
      </c>
      <c r="T99" s="114">
        <v>0</v>
      </c>
      <c r="U99" s="114">
        <v>0</v>
      </c>
      <c r="V99" s="114">
        <v>0</v>
      </c>
      <c r="W99" s="114">
        <v>0</v>
      </c>
      <c r="X99" s="114">
        <v>0</v>
      </c>
      <c r="Y99" s="114">
        <v>0</v>
      </c>
      <c r="Z99" s="114">
        <v>0</v>
      </c>
      <c r="AA99" s="114">
        <v>0</v>
      </c>
      <c r="AB99" s="114">
        <v>0</v>
      </c>
      <c r="AC99" s="114">
        <v>0</v>
      </c>
      <c r="AD99" s="114">
        <v>0</v>
      </c>
      <c r="AE99" s="114">
        <v>0</v>
      </c>
      <c r="AF99" s="114">
        <v>0</v>
      </c>
      <c r="AG99" s="114">
        <v>0</v>
      </c>
      <c r="AH99" s="114">
        <v>0</v>
      </c>
      <c r="AI99" s="114">
        <v>0</v>
      </c>
      <c r="AJ99" s="114">
        <v>0</v>
      </c>
      <c r="AK99" s="114">
        <v>0</v>
      </c>
      <c r="AL99" s="114">
        <v>0</v>
      </c>
      <c r="AM99" s="114">
        <v>0</v>
      </c>
      <c r="AN99" s="114">
        <v>0</v>
      </c>
    </row>
    <row r="100">
      <c r="A100" s="117" t="str">
        <v>Nourriture - Frais</v>
      </c>
      <c r="B100" s="118" t="str">
        <v>DOSETTE FRITE SAUCE AMERIGO - 10GR</v>
      </c>
      <c r="C100" s="84">
        <v>288</v>
      </c>
      <c r="D100" s="116">
        <v>7500</v>
      </c>
      <c r="E100" s="28">
        <f>IF(C100&gt;0,D100/C100,D100)</f>
      </c>
      <c r="F100" s="83" t="str">
        <v>Carton de 288</v>
      </c>
      <c r="G100" s="25">
        <f>SUM(J100:AN100)</f>
      </c>
      <c r="H100" s="25">
        <f>E100*G100</f>
      </c>
      <c r="J100" s="100">
        <v>0</v>
      </c>
      <c r="K100" s="100">
        <v>0</v>
      </c>
      <c r="L100" s="100">
        <v>0</v>
      </c>
      <c r="M100" s="100">
        <v>0</v>
      </c>
      <c r="N100" s="100">
        <v>0</v>
      </c>
      <c r="O100" s="100">
        <v>0</v>
      </c>
      <c r="P100" s="100">
        <v>0</v>
      </c>
      <c r="Q100" s="100">
        <v>0</v>
      </c>
      <c r="R100" s="100">
        <v>0</v>
      </c>
      <c r="S100" s="100">
        <v>0</v>
      </c>
      <c r="T100" s="100">
        <v>0</v>
      </c>
      <c r="U100" s="100">
        <v>0</v>
      </c>
      <c r="V100" s="100">
        <v>0</v>
      </c>
      <c r="W100" s="100">
        <v>0</v>
      </c>
      <c r="X100" s="100">
        <v>0</v>
      </c>
      <c r="Y100" s="100">
        <v>0</v>
      </c>
      <c r="Z100" s="100">
        <v>0</v>
      </c>
      <c r="AA100" s="100">
        <v>0</v>
      </c>
      <c r="AB100" s="100">
        <v>0</v>
      </c>
      <c r="AC100" s="100">
        <v>0</v>
      </c>
      <c r="AD100" s="100">
        <v>0</v>
      </c>
      <c r="AE100" s="100">
        <v>0</v>
      </c>
      <c r="AF100" s="100">
        <v>0</v>
      </c>
      <c r="AG100" s="100">
        <v>0</v>
      </c>
      <c r="AH100" s="100">
        <v>0</v>
      </c>
      <c r="AI100" s="100">
        <v>0</v>
      </c>
      <c r="AJ100" s="100">
        <v>0</v>
      </c>
      <c r="AK100" s="100">
        <v>0</v>
      </c>
      <c r="AL100" s="100">
        <v>0</v>
      </c>
      <c r="AM100" s="100">
        <v>0</v>
      </c>
      <c r="AN100" s="100">
        <v>0</v>
      </c>
    </row>
    <row r="101">
      <c r="A101" s="117" t="str">
        <v>Nourriture - Frais</v>
      </c>
      <c r="B101" s="118" t="str">
        <v>SAUCE MAYONNAISE AMERIGO</v>
      </c>
      <c r="C101" s="76">
        <v>4</v>
      </c>
      <c r="D101" s="110">
        <v>37288</v>
      </c>
      <c r="E101" s="111">
        <f>IF(C101&gt;0,D101/C101,D101)</f>
      </c>
      <c r="F101" s="75" t="str">
        <v>Carton de 4 * 3.8 kg</v>
      </c>
      <c r="G101" s="112">
        <f>SUM(J101:AN101)</f>
      </c>
      <c r="H101" s="112">
        <f>E101*G101</f>
      </c>
      <c r="J101" s="114">
        <v>0</v>
      </c>
      <c r="K101" s="114">
        <v>0</v>
      </c>
      <c r="L101" s="114">
        <v>0</v>
      </c>
      <c r="M101" s="114">
        <v>0</v>
      </c>
      <c r="N101" s="114">
        <v>0</v>
      </c>
      <c r="O101" s="114">
        <v>0</v>
      </c>
      <c r="P101" s="114">
        <v>0</v>
      </c>
      <c r="Q101" s="114">
        <v>0</v>
      </c>
      <c r="R101" s="114">
        <v>0</v>
      </c>
      <c r="S101" s="114">
        <v>0</v>
      </c>
      <c r="T101" s="114">
        <v>0</v>
      </c>
      <c r="U101" s="114">
        <v>0</v>
      </c>
      <c r="V101" s="114">
        <v>0</v>
      </c>
      <c r="W101" s="114">
        <v>0</v>
      </c>
      <c r="X101" s="114">
        <v>0</v>
      </c>
      <c r="Y101" s="114">
        <v>0</v>
      </c>
      <c r="Z101" s="114">
        <v>0</v>
      </c>
      <c r="AA101" s="114">
        <v>0</v>
      </c>
      <c r="AB101" s="114">
        <v>0</v>
      </c>
      <c r="AC101" s="114">
        <v>0</v>
      </c>
      <c r="AD101" s="114">
        <v>0</v>
      </c>
      <c r="AE101" s="114">
        <v>0</v>
      </c>
      <c r="AF101" s="114">
        <v>0</v>
      </c>
      <c r="AG101" s="114">
        <v>0</v>
      </c>
      <c r="AH101" s="114">
        <v>0</v>
      </c>
      <c r="AI101" s="114">
        <v>0</v>
      </c>
      <c r="AJ101" s="114">
        <v>0</v>
      </c>
      <c r="AK101" s="114">
        <v>0</v>
      </c>
      <c r="AL101" s="114">
        <v>0</v>
      </c>
      <c r="AM101" s="114">
        <v>0</v>
      </c>
      <c r="AN101" s="114">
        <v>0</v>
      </c>
    </row>
    <row r="102">
      <c r="A102" s="117" t="str">
        <v>Nourriture - Sec</v>
      </c>
      <c r="B102" s="118" t="str">
        <v>CONE GLACE - Conway</v>
      </c>
      <c r="C102" s="84">
        <v>550</v>
      </c>
      <c r="D102" s="116">
        <v>26754</v>
      </c>
      <c r="E102" s="28">
        <f>IF(C102&gt;0,D102/C102,D102)</f>
      </c>
      <c r="F102" s="83" t="str">
        <v>Carton de 550</v>
      </c>
      <c r="G102" s="25">
        <f>SUM(J102:AN102)</f>
      </c>
      <c r="H102" s="25">
        <f>E102*G102</f>
      </c>
      <c r="J102" s="100">
        <v>0</v>
      </c>
      <c r="K102" s="100">
        <v>0</v>
      </c>
      <c r="L102" s="100">
        <v>0</v>
      </c>
      <c r="M102" s="100">
        <v>0</v>
      </c>
      <c r="N102" s="100">
        <v>0</v>
      </c>
      <c r="O102" s="100">
        <v>0</v>
      </c>
      <c r="P102" s="100">
        <v>0</v>
      </c>
      <c r="Q102" s="100">
        <v>0</v>
      </c>
      <c r="R102" s="100">
        <v>0</v>
      </c>
      <c r="S102" s="100">
        <v>0</v>
      </c>
      <c r="T102" s="100">
        <v>0</v>
      </c>
      <c r="U102" s="100">
        <v>0</v>
      </c>
      <c r="V102" s="100">
        <v>0</v>
      </c>
      <c r="W102" s="100">
        <v>0</v>
      </c>
      <c r="X102" s="100">
        <v>0</v>
      </c>
      <c r="Y102" s="100">
        <v>0</v>
      </c>
      <c r="Z102" s="100">
        <v>0</v>
      </c>
      <c r="AA102" s="100">
        <v>0</v>
      </c>
      <c r="AB102" s="100">
        <v>0</v>
      </c>
      <c r="AC102" s="100">
        <v>0</v>
      </c>
      <c r="AD102" s="100">
        <v>0</v>
      </c>
      <c r="AE102" s="100">
        <v>0</v>
      </c>
      <c r="AF102" s="100">
        <v>0</v>
      </c>
      <c r="AG102" s="100">
        <v>0</v>
      </c>
      <c r="AH102" s="100">
        <v>0</v>
      </c>
      <c r="AI102" s="100">
        <v>0</v>
      </c>
      <c r="AJ102" s="100">
        <v>0</v>
      </c>
      <c r="AK102" s="100">
        <v>0</v>
      </c>
      <c r="AL102" s="100">
        <v>0</v>
      </c>
      <c r="AM102" s="100">
        <v>0</v>
      </c>
      <c r="AN102" s="100">
        <v>0</v>
      </c>
    </row>
    <row r="103">
      <c r="A103" s="117" t="str">
        <v>Nourriture - Sec</v>
      </c>
      <c r="B103" s="118" t="str">
        <v>CONE GLACE - Frosty Boy</v>
      </c>
      <c r="C103" s="76">
        <v>224</v>
      </c>
      <c r="D103" s="110">
        <v>6496</v>
      </c>
      <c r="E103" s="111">
        <f>IF(C103&gt;0,D103/C103,D103)</f>
      </c>
      <c r="F103" s="75" t="str">
        <v>Carton de 224</v>
      </c>
      <c r="G103" s="112">
        <f>SUM(J103:AN103)</f>
      </c>
      <c r="H103" s="112">
        <f>E103*G103</f>
      </c>
      <c r="J103" s="114">
        <v>0</v>
      </c>
      <c r="K103" s="114">
        <v>0</v>
      </c>
      <c r="L103" s="114">
        <v>0</v>
      </c>
      <c r="M103" s="114">
        <v>0</v>
      </c>
      <c r="N103" s="114">
        <v>0</v>
      </c>
      <c r="O103" s="114">
        <v>0</v>
      </c>
      <c r="P103" s="114">
        <v>0</v>
      </c>
      <c r="Q103" s="114">
        <v>0</v>
      </c>
      <c r="R103" s="114">
        <v>0</v>
      </c>
      <c r="S103" s="114">
        <v>0</v>
      </c>
      <c r="T103" s="114">
        <v>0</v>
      </c>
      <c r="U103" s="114">
        <v>0</v>
      </c>
      <c r="V103" s="114">
        <v>0</v>
      </c>
      <c r="W103" s="114">
        <v>0</v>
      </c>
      <c r="X103" s="114">
        <v>0</v>
      </c>
      <c r="Y103" s="114">
        <v>0</v>
      </c>
      <c r="Z103" s="114">
        <v>0</v>
      </c>
      <c r="AA103" s="114">
        <v>0</v>
      </c>
      <c r="AB103" s="114">
        <v>0</v>
      </c>
      <c r="AC103" s="114">
        <v>0</v>
      </c>
      <c r="AD103" s="114">
        <v>0</v>
      </c>
      <c r="AE103" s="114">
        <v>0</v>
      </c>
      <c r="AF103" s="114">
        <v>0</v>
      </c>
      <c r="AG103" s="114">
        <v>0</v>
      </c>
      <c r="AH103" s="114">
        <v>0</v>
      </c>
      <c r="AI103" s="114">
        <v>0</v>
      </c>
      <c r="AJ103" s="114">
        <v>0</v>
      </c>
      <c r="AK103" s="114">
        <v>0</v>
      </c>
      <c r="AL103" s="114">
        <v>0</v>
      </c>
      <c r="AM103" s="114">
        <v>0</v>
      </c>
      <c r="AN103" s="114">
        <v>0</v>
      </c>
    </row>
    <row r="104">
      <c r="A104" s="117" t="str">
        <v>Nourriture - Sec</v>
      </c>
      <c r="B104" s="118" t="str">
        <v>CONE GLACE – MEHDI</v>
      </c>
      <c r="C104" s="84">
        <v>250</v>
      </c>
      <c r="D104" s="116">
        <v>12203</v>
      </c>
      <c r="E104" s="28">
        <f>IF(C104&gt;0,D104/C104,D104)</f>
      </c>
      <c r="F104" s="83" t="str">
        <v>Carton de 250</v>
      </c>
      <c r="G104" s="25">
        <f>SUM(J104:AN104)</f>
      </c>
      <c r="H104" s="25">
        <f>E104*G104</f>
      </c>
      <c r="J104" s="100">
        <v>0</v>
      </c>
      <c r="K104" s="100">
        <v>0</v>
      </c>
      <c r="L104" s="100">
        <v>0</v>
      </c>
      <c r="M104" s="100">
        <v>0</v>
      </c>
      <c r="N104" s="100">
        <v>0</v>
      </c>
      <c r="O104" s="100">
        <v>0</v>
      </c>
      <c r="P104" s="100">
        <v>0</v>
      </c>
      <c r="Q104" s="100">
        <v>0</v>
      </c>
      <c r="R104" s="100">
        <v>0</v>
      </c>
      <c r="S104" s="100">
        <v>0</v>
      </c>
      <c r="T104" s="100">
        <v>0</v>
      </c>
      <c r="U104" s="100">
        <v>0</v>
      </c>
      <c r="V104" s="100">
        <v>0</v>
      </c>
      <c r="W104" s="100">
        <v>0</v>
      </c>
      <c r="X104" s="100">
        <v>0</v>
      </c>
      <c r="Y104" s="100">
        <v>0</v>
      </c>
      <c r="Z104" s="100">
        <v>0</v>
      </c>
      <c r="AA104" s="100">
        <v>0</v>
      </c>
      <c r="AB104" s="100">
        <v>0</v>
      </c>
      <c r="AC104" s="100">
        <v>0</v>
      </c>
      <c r="AD104" s="100">
        <v>0</v>
      </c>
      <c r="AE104" s="100">
        <v>0</v>
      </c>
      <c r="AF104" s="100">
        <v>0</v>
      </c>
      <c r="AG104" s="100">
        <v>0</v>
      </c>
      <c r="AH104" s="100">
        <v>0</v>
      </c>
      <c r="AI104" s="100">
        <v>0</v>
      </c>
      <c r="AJ104" s="100">
        <v>0</v>
      </c>
      <c r="AK104" s="100">
        <v>0</v>
      </c>
      <c r="AL104" s="100">
        <v>0</v>
      </c>
      <c r="AM104" s="100">
        <v>0</v>
      </c>
      <c r="AN104" s="100">
        <v>0</v>
      </c>
    </row>
    <row r="105">
      <c r="A105" s="117" t="str">
        <v>Nourriture - Sec</v>
      </c>
      <c r="B105" s="118" t="str">
        <v>CONE GLACE 100</v>
      </c>
      <c r="C105" s="76">
        <v>100</v>
      </c>
      <c r="D105" s="110">
        <v>26188.21744912</v>
      </c>
      <c r="E105" s="111">
        <f>IF(C105&gt;0,D105/C105,D105)</f>
      </c>
      <c r="F105" s="75" t="str">
        <v>Carton de 100</v>
      </c>
      <c r="G105" s="112">
        <f>SUM(J105:AN105)</f>
      </c>
      <c r="H105" s="112">
        <f>E105*G105</f>
      </c>
      <c r="J105" s="114">
        <v>0</v>
      </c>
      <c r="K105" s="114">
        <v>0</v>
      </c>
      <c r="L105" s="114">
        <v>0</v>
      </c>
      <c r="M105" s="114">
        <v>0</v>
      </c>
      <c r="N105" s="114">
        <v>0</v>
      </c>
      <c r="O105" s="114">
        <v>0</v>
      </c>
      <c r="P105" s="114">
        <v>0</v>
      </c>
      <c r="Q105" s="114">
        <v>0</v>
      </c>
      <c r="R105" s="114">
        <v>0</v>
      </c>
      <c r="S105" s="114">
        <v>0</v>
      </c>
      <c r="T105" s="114">
        <v>0</v>
      </c>
      <c r="U105" s="114">
        <v>0</v>
      </c>
      <c r="V105" s="114">
        <v>0</v>
      </c>
      <c r="W105" s="114">
        <v>0</v>
      </c>
      <c r="X105" s="114">
        <v>0</v>
      </c>
      <c r="Y105" s="114">
        <v>0</v>
      </c>
      <c r="Z105" s="114">
        <v>0</v>
      </c>
      <c r="AA105" s="114">
        <v>0</v>
      </c>
      <c r="AB105" s="114">
        <v>0</v>
      </c>
      <c r="AC105" s="114">
        <v>0</v>
      </c>
      <c r="AD105" s="114">
        <v>0</v>
      </c>
      <c r="AE105" s="114">
        <v>0</v>
      </c>
      <c r="AF105" s="114">
        <v>0</v>
      </c>
      <c r="AG105" s="114">
        <v>0</v>
      </c>
      <c r="AH105" s="114">
        <v>0</v>
      </c>
      <c r="AI105" s="114">
        <v>0</v>
      </c>
      <c r="AJ105" s="114">
        <v>0</v>
      </c>
      <c r="AK105" s="114">
        <v>0</v>
      </c>
      <c r="AL105" s="114">
        <v>0</v>
      </c>
      <c r="AM105" s="114">
        <v>0</v>
      </c>
      <c r="AN105" s="114">
        <v>0</v>
      </c>
    </row>
    <row r="106">
      <c r="A106" s="117" t="str">
        <v>Nourriture - Sec</v>
      </c>
      <c r="B106" s="118" t="str">
        <v>CORNICHONS</v>
      </c>
      <c r="C106" s="84">
        <v>6</v>
      </c>
      <c r="D106" s="116">
        <v>17743.76230163202</v>
      </c>
      <c r="E106" s="28">
        <f>IF(C106&gt;0,D106/C106,D106)</f>
      </c>
      <c r="F106" s="83" t="str">
        <v>Carton de 6</v>
      </c>
      <c r="G106" s="25">
        <f>SUM(J106:AN106)</f>
      </c>
      <c r="H106" s="25">
        <f>E106*G106</f>
      </c>
      <c r="J106" s="100">
        <v>0</v>
      </c>
      <c r="K106" s="100">
        <v>0</v>
      </c>
      <c r="L106" s="100">
        <v>0</v>
      </c>
      <c r="M106" s="100">
        <v>0</v>
      </c>
      <c r="N106" s="100">
        <v>0</v>
      </c>
      <c r="O106" s="100">
        <v>0</v>
      </c>
      <c r="P106" s="100">
        <v>0</v>
      </c>
      <c r="Q106" s="100">
        <v>0</v>
      </c>
      <c r="R106" s="100">
        <v>0</v>
      </c>
      <c r="S106" s="100">
        <v>0</v>
      </c>
      <c r="T106" s="100">
        <v>0</v>
      </c>
      <c r="U106" s="100">
        <v>0</v>
      </c>
      <c r="V106" s="100">
        <v>0</v>
      </c>
      <c r="W106" s="100">
        <v>0</v>
      </c>
      <c r="X106" s="100">
        <v>0</v>
      </c>
      <c r="Y106" s="100">
        <v>0</v>
      </c>
      <c r="Z106" s="100">
        <v>0</v>
      </c>
      <c r="AA106" s="100">
        <v>0</v>
      </c>
      <c r="AB106" s="100">
        <v>0</v>
      </c>
      <c r="AC106" s="100">
        <v>0</v>
      </c>
      <c r="AD106" s="100">
        <v>0</v>
      </c>
      <c r="AE106" s="100">
        <v>0</v>
      </c>
      <c r="AF106" s="100">
        <v>0</v>
      </c>
      <c r="AG106" s="100">
        <v>0</v>
      </c>
      <c r="AH106" s="100">
        <v>0</v>
      </c>
      <c r="AI106" s="100">
        <v>0</v>
      </c>
      <c r="AJ106" s="100">
        <v>0</v>
      </c>
      <c r="AK106" s="100">
        <v>0</v>
      </c>
      <c r="AL106" s="100">
        <v>0</v>
      </c>
      <c r="AM106" s="100">
        <v>0</v>
      </c>
      <c r="AN106" s="100">
        <v>0</v>
      </c>
    </row>
    <row r="107">
      <c r="A107" s="117" t="str">
        <v>Nourriture - Sec</v>
      </c>
      <c r="B107" s="118" t="str">
        <v>CORNICHONS MEHDI</v>
      </c>
      <c r="C107" s="76">
        <v>1</v>
      </c>
      <c r="D107" s="110">
        <v>17743.76230163202</v>
      </c>
      <c r="E107" s="111">
        <f>IF(C107&gt;0,D107/C107,D107)</f>
      </c>
      <c r="F107" s="75" t="str">
        <v>Pot de 10 Kg</v>
      </c>
      <c r="G107" s="112">
        <f>SUM(J107:AN107)</f>
      </c>
      <c r="H107" s="112">
        <f>E107*G107</f>
      </c>
      <c r="J107" s="114">
        <v>0</v>
      </c>
      <c r="K107" s="114">
        <v>0</v>
      </c>
      <c r="L107" s="114">
        <v>0</v>
      </c>
      <c r="M107" s="114">
        <v>0</v>
      </c>
      <c r="N107" s="114">
        <v>0</v>
      </c>
      <c r="O107" s="114">
        <v>0</v>
      </c>
      <c r="P107" s="114">
        <v>0</v>
      </c>
      <c r="Q107" s="114">
        <v>0</v>
      </c>
      <c r="R107" s="114">
        <v>0</v>
      </c>
      <c r="S107" s="114">
        <v>0</v>
      </c>
      <c r="T107" s="114">
        <v>0</v>
      </c>
      <c r="U107" s="114">
        <v>0</v>
      </c>
      <c r="V107" s="114">
        <v>0</v>
      </c>
      <c r="W107" s="114">
        <v>0</v>
      </c>
      <c r="X107" s="114">
        <v>0</v>
      </c>
      <c r="Y107" s="114">
        <v>0</v>
      </c>
      <c r="Z107" s="114">
        <v>0</v>
      </c>
      <c r="AA107" s="114">
        <v>0</v>
      </c>
      <c r="AB107" s="114">
        <v>0</v>
      </c>
      <c r="AC107" s="114">
        <v>0</v>
      </c>
      <c r="AD107" s="114">
        <v>0</v>
      </c>
      <c r="AE107" s="114">
        <v>0</v>
      </c>
      <c r="AF107" s="114">
        <v>0</v>
      </c>
      <c r="AG107" s="114">
        <v>0</v>
      </c>
      <c r="AH107" s="114">
        <v>0</v>
      </c>
      <c r="AI107" s="114">
        <v>0</v>
      </c>
      <c r="AJ107" s="114">
        <v>0</v>
      </c>
      <c r="AK107" s="114">
        <v>0</v>
      </c>
      <c r="AL107" s="114">
        <v>0</v>
      </c>
      <c r="AM107" s="114">
        <v>0</v>
      </c>
      <c r="AN107" s="114">
        <v>0</v>
      </c>
    </row>
    <row r="108">
      <c r="A108" s="117" t="str">
        <v>Nourriture - Sec</v>
      </c>
      <c r="B108" s="118" t="str">
        <v>CRISPY ONIONS</v>
      </c>
      <c r="C108" s="84">
        <v>6</v>
      </c>
      <c r="D108" s="116">
        <v>26318</v>
      </c>
      <c r="E108" s="28">
        <f>IF(C108&gt;0,D108/C108,D108)</f>
      </c>
      <c r="F108" s="83" t="str">
        <v>Carton de 6</v>
      </c>
      <c r="G108" s="25">
        <f>SUM(J108:AN108)</f>
      </c>
      <c r="H108" s="25">
        <f>E108*G108</f>
      </c>
      <c r="J108" s="100">
        <v>0</v>
      </c>
      <c r="K108" s="100">
        <v>0</v>
      </c>
      <c r="L108" s="100">
        <v>0</v>
      </c>
      <c r="M108" s="100">
        <v>0</v>
      </c>
      <c r="N108" s="100">
        <v>0</v>
      </c>
      <c r="O108" s="100">
        <v>0</v>
      </c>
      <c r="P108" s="100">
        <v>0</v>
      </c>
      <c r="Q108" s="100">
        <v>0</v>
      </c>
      <c r="R108" s="100">
        <v>0</v>
      </c>
      <c r="S108" s="100">
        <v>0</v>
      </c>
      <c r="T108" s="100">
        <v>0</v>
      </c>
      <c r="U108" s="100">
        <v>0</v>
      </c>
      <c r="V108" s="100">
        <v>0</v>
      </c>
      <c r="W108" s="100">
        <v>0</v>
      </c>
      <c r="X108" s="100">
        <v>0</v>
      </c>
      <c r="Y108" s="100">
        <v>0</v>
      </c>
      <c r="Z108" s="100">
        <v>0</v>
      </c>
      <c r="AA108" s="100">
        <v>0</v>
      </c>
      <c r="AB108" s="100">
        <v>0</v>
      </c>
      <c r="AC108" s="100">
        <v>0</v>
      </c>
      <c r="AD108" s="100">
        <v>0</v>
      </c>
      <c r="AE108" s="100">
        <v>0</v>
      </c>
      <c r="AF108" s="100">
        <v>0</v>
      </c>
      <c r="AG108" s="100">
        <v>0</v>
      </c>
      <c r="AH108" s="100">
        <v>0</v>
      </c>
      <c r="AI108" s="100">
        <v>0</v>
      </c>
      <c r="AJ108" s="100">
        <v>0</v>
      </c>
      <c r="AK108" s="100">
        <v>0</v>
      </c>
      <c r="AL108" s="100">
        <v>0</v>
      </c>
      <c r="AM108" s="100">
        <v>0</v>
      </c>
      <c r="AN108" s="100">
        <v>0</v>
      </c>
    </row>
    <row r="109">
      <c r="A109" s="117" t="str">
        <v>Nourriture - Sec</v>
      </c>
      <c r="B109" s="118" t="str">
        <v>DIP BBQ</v>
      </c>
      <c r="C109" s="76">
        <v>150</v>
      </c>
      <c r="D109" s="110">
        <v>14756</v>
      </c>
      <c r="E109" s="111">
        <f>IF(C109&gt;0,D109/C109,D109)</f>
      </c>
      <c r="F109" s="75" t="str">
        <v>Carton de 150</v>
      </c>
      <c r="G109" s="112">
        <f>SUM(J109:AN109)</f>
      </c>
      <c r="H109" s="112">
        <f>E109*G109</f>
      </c>
      <c r="J109" s="114">
        <v>0</v>
      </c>
      <c r="K109" s="114">
        <v>0</v>
      </c>
      <c r="L109" s="114">
        <v>0</v>
      </c>
      <c r="M109" s="114">
        <v>0</v>
      </c>
      <c r="N109" s="114">
        <v>0</v>
      </c>
      <c r="O109" s="114">
        <v>0</v>
      </c>
      <c r="P109" s="114">
        <v>0</v>
      </c>
      <c r="Q109" s="114">
        <v>0</v>
      </c>
      <c r="R109" s="114">
        <v>0</v>
      </c>
      <c r="S109" s="114">
        <v>0</v>
      </c>
      <c r="T109" s="114">
        <v>0</v>
      </c>
      <c r="U109" s="114">
        <v>0</v>
      </c>
      <c r="V109" s="114">
        <v>0</v>
      </c>
      <c r="W109" s="114">
        <v>0</v>
      </c>
      <c r="X109" s="114">
        <v>0</v>
      </c>
      <c r="Y109" s="114">
        <v>0</v>
      </c>
      <c r="Z109" s="114">
        <v>0</v>
      </c>
      <c r="AA109" s="114">
        <v>0</v>
      </c>
      <c r="AB109" s="114">
        <v>0</v>
      </c>
      <c r="AC109" s="114">
        <v>0</v>
      </c>
      <c r="AD109" s="114">
        <v>0</v>
      </c>
      <c r="AE109" s="114">
        <v>0</v>
      </c>
      <c r="AF109" s="114">
        <v>0</v>
      </c>
      <c r="AG109" s="114">
        <v>0</v>
      </c>
      <c r="AH109" s="114">
        <v>0</v>
      </c>
      <c r="AI109" s="114">
        <v>0</v>
      </c>
      <c r="AJ109" s="114">
        <v>0</v>
      </c>
      <c r="AK109" s="114">
        <v>0</v>
      </c>
      <c r="AL109" s="114">
        <v>0</v>
      </c>
      <c r="AM109" s="114">
        <v>0</v>
      </c>
      <c r="AN109" s="114">
        <v>0</v>
      </c>
    </row>
    <row r="110">
      <c r="A110" s="117" t="str">
        <v>Nourriture - Sec</v>
      </c>
      <c r="B110" s="118" t="str">
        <v xml:space="preserve">DIP CHIPOTLE RANCH </v>
      </c>
      <c r="C110" s="84">
        <v>150</v>
      </c>
      <c r="D110" s="116">
        <v>16603</v>
      </c>
      <c r="E110" s="28">
        <f>IF(C110&gt;0,D110/C110,D110)</f>
      </c>
      <c r="F110" s="83" t="str">
        <v>Carton de 150</v>
      </c>
      <c r="G110" s="25">
        <f>SUM(J110:AN110)</f>
      </c>
      <c r="H110" s="25">
        <f>E110*G110</f>
      </c>
      <c r="J110" s="100">
        <v>0</v>
      </c>
      <c r="K110" s="100">
        <v>0</v>
      </c>
      <c r="L110" s="100">
        <v>0</v>
      </c>
      <c r="M110" s="100">
        <v>0</v>
      </c>
      <c r="N110" s="100">
        <v>0</v>
      </c>
      <c r="O110" s="100">
        <v>0</v>
      </c>
      <c r="P110" s="100">
        <v>0</v>
      </c>
      <c r="Q110" s="100">
        <v>0</v>
      </c>
      <c r="R110" s="100">
        <v>0</v>
      </c>
      <c r="S110" s="100">
        <v>0</v>
      </c>
      <c r="T110" s="100">
        <v>0</v>
      </c>
      <c r="U110" s="100">
        <v>0</v>
      </c>
      <c r="V110" s="100">
        <v>0</v>
      </c>
      <c r="W110" s="100">
        <v>0</v>
      </c>
      <c r="X110" s="100">
        <v>0</v>
      </c>
      <c r="Y110" s="100">
        <v>0</v>
      </c>
      <c r="Z110" s="100">
        <v>0</v>
      </c>
      <c r="AA110" s="100">
        <v>0</v>
      </c>
      <c r="AB110" s="100">
        <v>0</v>
      </c>
      <c r="AC110" s="100">
        <v>0</v>
      </c>
      <c r="AD110" s="100">
        <v>0</v>
      </c>
      <c r="AE110" s="100">
        <v>0</v>
      </c>
      <c r="AF110" s="100">
        <v>0</v>
      </c>
      <c r="AG110" s="100">
        <v>0</v>
      </c>
      <c r="AH110" s="100">
        <v>0</v>
      </c>
      <c r="AI110" s="100">
        <v>0</v>
      </c>
      <c r="AJ110" s="100">
        <v>0</v>
      </c>
      <c r="AK110" s="100">
        <v>0</v>
      </c>
      <c r="AL110" s="100">
        <v>0</v>
      </c>
      <c r="AM110" s="100">
        <v>0</v>
      </c>
      <c r="AN110" s="100">
        <v>0</v>
      </c>
    </row>
    <row r="111">
      <c r="A111" s="117" t="str">
        <v>Nourriture - Sec</v>
      </c>
      <c r="B111" s="118" t="str">
        <v>DIP CURRY</v>
      </c>
      <c r="C111" s="76">
        <v>150</v>
      </c>
      <c r="D111" s="110">
        <v>14948</v>
      </c>
      <c r="E111" s="111">
        <f>IF(C111&gt;0,D111/C111,D111)</f>
      </c>
      <c r="F111" s="75" t="str">
        <v>Carton de 150</v>
      </c>
      <c r="G111" s="112">
        <f>SUM(J111:AN111)</f>
      </c>
      <c r="H111" s="112">
        <f>E111*G111</f>
      </c>
      <c r="J111" s="114">
        <v>0</v>
      </c>
      <c r="K111" s="114">
        <v>0</v>
      </c>
      <c r="L111" s="114">
        <v>0</v>
      </c>
      <c r="M111" s="114">
        <v>0</v>
      </c>
      <c r="N111" s="114">
        <v>0</v>
      </c>
      <c r="O111" s="114">
        <v>0</v>
      </c>
      <c r="P111" s="114">
        <v>0</v>
      </c>
      <c r="Q111" s="114">
        <v>0</v>
      </c>
      <c r="R111" s="114">
        <v>0</v>
      </c>
      <c r="S111" s="114">
        <v>0</v>
      </c>
      <c r="T111" s="114">
        <v>0</v>
      </c>
      <c r="U111" s="114">
        <v>0</v>
      </c>
      <c r="V111" s="114">
        <v>0</v>
      </c>
      <c r="W111" s="114">
        <v>0</v>
      </c>
      <c r="X111" s="114">
        <v>0</v>
      </c>
      <c r="Y111" s="114">
        <v>0</v>
      </c>
      <c r="Z111" s="114">
        <v>0</v>
      </c>
      <c r="AA111" s="114">
        <v>0</v>
      </c>
      <c r="AB111" s="114">
        <v>0</v>
      </c>
      <c r="AC111" s="114">
        <v>0</v>
      </c>
      <c r="AD111" s="114">
        <v>0</v>
      </c>
      <c r="AE111" s="114">
        <v>0</v>
      </c>
      <c r="AF111" s="114">
        <v>0</v>
      </c>
      <c r="AG111" s="114">
        <v>0</v>
      </c>
      <c r="AH111" s="114">
        <v>0</v>
      </c>
      <c r="AI111" s="114">
        <v>0</v>
      </c>
      <c r="AJ111" s="114">
        <v>0</v>
      </c>
      <c r="AK111" s="114">
        <v>0</v>
      </c>
      <c r="AL111" s="114">
        <v>0</v>
      </c>
      <c r="AM111" s="114">
        <v>0</v>
      </c>
      <c r="AN111" s="114">
        <v>0</v>
      </c>
    </row>
    <row r="112">
      <c r="A112" s="117" t="str">
        <v>Nourriture - Sec</v>
      </c>
      <c r="B112" s="118" t="str">
        <v>DIP HOT SALSA</v>
      </c>
      <c r="C112" s="84">
        <v>150</v>
      </c>
      <c r="D112" s="116">
        <v>14756</v>
      </c>
      <c r="E112" s="28">
        <f>IF(C112&gt;0,D112/C112,D112)</f>
      </c>
      <c r="F112" s="83" t="str">
        <v>Carton de 150</v>
      </c>
      <c r="G112" s="25">
        <f>SUM(J112:AN112)</f>
      </c>
      <c r="H112" s="25">
        <f>E112*G112</f>
      </c>
      <c r="J112" s="100">
        <v>0</v>
      </c>
      <c r="K112" s="100">
        <v>0</v>
      </c>
      <c r="L112" s="100">
        <v>0</v>
      </c>
      <c r="M112" s="100">
        <v>0</v>
      </c>
      <c r="N112" s="100">
        <v>0</v>
      </c>
      <c r="O112" s="100">
        <v>0</v>
      </c>
      <c r="P112" s="100">
        <v>0</v>
      </c>
      <c r="Q112" s="100">
        <v>0</v>
      </c>
      <c r="R112" s="100">
        <v>0</v>
      </c>
      <c r="S112" s="100">
        <v>0</v>
      </c>
      <c r="T112" s="100">
        <v>0</v>
      </c>
      <c r="U112" s="100">
        <v>0</v>
      </c>
      <c r="V112" s="100">
        <v>0</v>
      </c>
      <c r="W112" s="100">
        <v>0</v>
      </c>
      <c r="X112" s="100">
        <v>0</v>
      </c>
      <c r="Y112" s="100">
        <v>0</v>
      </c>
      <c r="Z112" s="100">
        <v>0</v>
      </c>
      <c r="AA112" s="100">
        <v>0</v>
      </c>
      <c r="AB112" s="100">
        <v>0</v>
      </c>
      <c r="AC112" s="100">
        <v>0</v>
      </c>
      <c r="AD112" s="100">
        <v>0</v>
      </c>
      <c r="AE112" s="100">
        <v>0</v>
      </c>
      <c r="AF112" s="100">
        <v>0</v>
      </c>
      <c r="AG112" s="100">
        <v>0</v>
      </c>
      <c r="AH112" s="100">
        <v>0</v>
      </c>
      <c r="AI112" s="100">
        <v>0</v>
      </c>
      <c r="AJ112" s="100">
        <v>0</v>
      </c>
      <c r="AK112" s="100">
        <v>0</v>
      </c>
      <c r="AL112" s="100">
        <v>0</v>
      </c>
      <c r="AM112" s="100">
        <v>0</v>
      </c>
      <c r="AN112" s="100">
        <v>0</v>
      </c>
    </row>
    <row r="113">
      <c r="A113" s="117" t="str">
        <v>Nourriture - Sec</v>
      </c>
      <c r="B113" s="118" t="str">
        <v>DIP FRITE SAUCE - 25GR</v>
      </c>
      <c r="C113" s="76">
        <v>100</v>
      </c>
      <c r="D113" s="110">
        <v>0</v>
      </c>
      <c r="E113" s="111">
        <f>IF(C113&gt;0,D113/C113,D113)</f>
      </c>
      <c r="F113" s="75" t="str">
        <v>Carton de 100</v>
      </c>
      <c r="G113" s="112">
        <f>SUM(J113:AN113)</f>
      </c>
      <c r="H113" s="112">
        <f>E113*G113</f>
      </c>
      <c r="J113" s="114">
        <v>0</v>
      </c>
      <c r="K113" s="114">
        <v>0</v>
      </c>
      <c r="L113" s="114">
        <v>0</v>
      </c>
      <c r="M113" s="114">
        <v>0</v>
      </c>
      <c r="N113" s="114">
        <v>0</v>
      </c>
      <c r="O113" s="114">
        <v>0</v>
      </c>
      <c r="P113" s="114">
        <v>0</v>
      </c>
      <c r="Q113" s="114">
        <v>0</v>
      </c>
      <c r="R113" s="114">
        <v>0</v>
      </c>
      <c r="S113" s="114">
        <v>0</v>
      </c>
      <c r="T113" s="114">
        <v>0</v>
      </c>
      <c r="U113" s="114">
        <v>0</v>
      </c>
      <c r="V113" s="114">
        <v>0</v>
      </c>
      <c r="W113" s="114">
        <v>0</v>
      </c>
      <c r="X113" s="114">
        <v>0</v>
      </c>
      <c r="Y113" s="114">
        <v>0</v>
      </c>
      <c r="Z113" s="114">
        <v>0</v>
      </c>
      <c r="AA113" s="114">
        <v>0</v>
      </c>
      <c r="AB113" s="114">
        <v>0</v>
      </c>
      <c r="AC113" s="114">
        <v>0</v>
      </c>
      <c r="AD113" s="114">
        <v>0</v>
      </c>
      <c r="AE113" s="114">
        <v>0</v>
      </c>
      <c r="AF113" s="114">
        <v>0</v>
      </c>
      <c r="AG113" s="114">
        <v>0</v>
      </c>
      <c r="AH113" s="114">
        <v>0</v>
      </c>
      <c r="AI113" s="114">
        <v>0</v>
      </c>
      <c r="AJ113" s="114">
        <v>0</v>
      </c>
      <c r="AK113" s="114">
        <v>0</v>
      </c>
      <c r="AL113" s="114">
        <v>0</v>
      </c>
      <c r="AM113" s="114">
        <v>0</v>
      </c>
      <c r="AN113" s="114">
        <v>0</v>
      </c>
    </row>
    <row r="114">
      <c r="A114" s="117" t="str">
        <v>Nourriture - Sec</v>
      </c>
      <c r="B114" s="118" t="str">
        <v>DOSETTE FRITE SAUCE PORTION - 10GR</v>
      </c>
      <c r="C114" s="84">
        <v>200</v>
      </c>
      <c r="D114" s="116">
        <v>7500</v>
      </c>
      <c r="E114" s="28">
        <f>IF(C114&gt;0,D114/C114,D114)</f>
      </c>
      <c r="F114" s="83" t="str">
        <v>Carton de 200</v>
      </c>
      <c r="G114" s="25">
        <f>SUM(J114:AN114)</f>
      </c>
      <c r="H114" s="25">
        <f>E114*G114</f>
      </c>
      <c r="J114" s="100">
        <v>0</v>
      </c>
      <c r="K114" s="100">
        <v>0</v>
      </c>
      <c r="L114" s="100">
        <v>0</v>
      </c>
      <c r="M114" s="100">
        <v>0</v>
      </c>
      <c r="N114" s="100">
        <v>0</v>
      </c>
      <c r="O114" s="100">
        <v>0</v>
      </c>
      <c r="P114" s="100">
        <v>0</v>
      </c>
      <c r="Q114" s="100">
        <v>0</v>
      </c>
      <c r="R114" s="100">
        <v>0</v>
      </c>
      <c r="S114" s="100">
        <v>0</v>
      </c>
      <c r="T114" s="100">
        <v>0</v>
      </c>
      <c r="U114" s="100">
        <v>0</v>
      </c>
      <c r="V114" s="100">
        <v>0</v>
      </c>
      <c r="W114" s="100">
        <v>0</v>
      </c>
      <c r="X114" s="100">
        <v>0</v>
      </c>
      <c r="Y114" s="100">
        <v>0</v>
      </c>
      <c r="Z114" s="100">
        <v>0</v>
      </c>
      <c r="AA114" s="100">
        <v>0</v>
      </c>
      <c r="AB114" s="100">
        <v>0</v>
      </c>
      <c r="AC114" s="100">
        <v>0</v>
      </c>
      <c r="AD114" s="100">
        <v>0</v>
      </c>
      <c r="AE114" s="100">
        <v>0</v>
      </c>
      <c r="AF114" s="100">
        <v>0</v>
      </c>
      <c r="AG114" s="100">
        <v>0</v>
      </c>
      <c r="AH114" s="100">
        <v>0</v>
      </c>
      <c r="AI114" s="100">
        <v>0</v>
      </c>
      <c r="AJ114" s="100">
        <v>0</v>
      </c>
      <c r="AK114" s="100">
        <v>0</v>
      </c>
      <c r="AL114" s="100">
        <v>0</v>
      </c>
      <c r="AM114" s="100">
        <v>0</v>
      </c>
      <c r="AN114" s="100">
        <v>0</v>
      </c>
    </row>
    <row r="115">
      <c r="A115" s="117" t="str">
        <v>Nourriture - Sec</v>
      </c>
      <c r="B115" s="118" t="str">
        <v>DOSETTE KETCHUP PORTION - 10GR</v>
      </c>
      <c r="C115" s="76">
        <v>1500</v>
      </c>
      <c r="D115" s="110">
        <v>34412</v>
      </c>
      <c r="E115" s="111">
        <f>IF(C115&gt;0,D115/C115,D115)</f>
      </c>
      <c r="F115" s="75" t="str">
        <v>Carton de 1500</v>
      </c>
      <c r="G115" s="112">
        <f>SUM(J115:AN115)</f>
      </c>
      <c r="H115" s="112">
        <f>E115*G115</f>
      </c>
      <c r="J115" s="114">
        <v>0</v>
      </c>
      <c r="K115" s="114">
        <v>0</v>
      </c>
      <c r="L115" s="114">
        <v>0</v>
      </c>
      <c r="M115" s="114">
        <v>0</v>
      </c>
      <c r="N115" s="114">
        <v>0</v>
      </c>
      <c r="O115" s="114">
        <v>0</v>
      </c>
      <c r="P115" s="114">
        <v>0</v>
      </c>
      <c r="Q115" s="114">
        <v>0</v>
      </c>
      <c r="R115" s="114">
        <v>0</v>
      </c>
      <c r="S115" s="114">
        <v>0</v>
      </c>
      <c r="T115" s="114">
        <v>0</v>
      </c>
      <c r="U115" s="114">
        <v>0</v>
      </c>
      <c r="V115" s="114">
        <v>0</v>
      </c>
      <c r="W115" s="114">
        <v>0</v>
      </c>
      <c r="X115" s="114">
        <v>0</v>
      </c>
      <c r="Y115" s="114">
        <v>0</v>
      </c>
      <c r="Z115" s="114">
        <v>0</v>
      </c>
      <c r="AA115" s="114">
        <v>0</v>
      </c>
      <c r="AB115" s="114">
        <v>0</v>
      </c>
      <c r="AC115" s="114">
        <v>0</v>
      </c>
      <c r="AD115" s="114">
        <v>0</v>
      </c>
      <c r="AE115" s="114">
        <v>0</v>
      </c>
      <c r="AF115" s="114">
        <v>0</v>
      </c>
      <c r="AG115" s="114">
        <v>0</v>
      </c>
      <c r="AH115" s="114">
        <v>0</v>
      </c>
      <c r="AI115" s="114">
        <v>0</v>
      </c>
      <c r="AJ115" s="114">
        <v>0</v>
      </c>
      <c r="AK115" s="114">
        <v>0</v>
      </c>
      <c r="AL115" s="114">
        <v>0</v>
      </c>
      <c r="AM115" s="114">
        <v>0</v>
      </c>
      <c r="AN115" s="114">
        <v>0</v>
      </c>
    </row>
    <row r="116">
      <c r="A116" s="117" t="str">
        <v>Nourriture - Sec</v>
      </c>
      <c r="B116" s="118" t="str">
        <v>DOSETTE KETCHUP SIPRO - 11ml</v>
      </c>
      <c r="C116" s="84">
        <v>288</v>
      </c>
      <c r="D116" s="116">
        <v>34411.69529515912</v>
      </c>
      <c r="E116" s="28">
        <f>IF(C116&gt;0,D116/C116,D116)</f>
      </c>
      <c r="F116" s="83" t="str">
        <v>Carton de 288</v>
      </c>
      <c r="G116" s="25">
        <f>SUM(J116:AN116)</f>
      </c>
      <c r="H116" s="25">
        <f>E116*G116</f>
      </c>
      <c r="J116" s="100">
        <v>0</v>
      </c>
      <c r="K116" s="100">
        <v>0</v>
      </c>
      <c r="L116" s="100">
        <v>0</v>
      </c>
      <c r="M116" s="100">
        <v>0</v>
      </c>
      <c r="N116" s="100">
        <v>0</v>
      </c>
      <c r="O116" s="100">
        <v>0</v>
      </c>
      <c r="P116" s="100">
        <v>0</v>
      </c>
      <c r="Q116" s="100">
        <v>0</v>
      </c>
      <c r="R116" s="100">
        <v>0</v>
      </c>
      <c r="S116" s="100">
        <v>0</v>
      </c>
      <c r="T116" s="100">
        <v>0</v>
      </c>
      <c r="U116" s="100">
        <v>0</v>
      </c>
      <c r="V116" s="100">
        <v>0</v>
      </c>
      <c r="W116" s="100">
        <v>0</v>
      </c>
      <c r="X116" s="100">
        <v>0</v>
      </c>
      <c r="Y116" s="100">
        <v>0</v>
      </c>
      <c r="Z116" s="100">
        <v>0</v>
      </c>
      <c r="AA116" s="100">
        <v>0</v>
      </c>
      <c r="AB116" s="100">
        <v>0</v>
      </c>
      <c r="AC116" s="100">
        <v>0</v>
      </c>
      <c r="AD116" s="100">
        <v>0</v>
      </c>
      <c r="AE116" s="100">
        <v>0</v>
      </c>
      <c r="AF116" s="100">
        <v>0</v>
      </c>
      <c r="AG116" s="100">
        <v>0</v>
      </c>
      <c r="AH116" s="100">
        <v>0</v>
      </c>
      <c r="AI116" s="100">
        <v>0</v>
      </c>
      <c r="AJ116" s="100">
        <v>0</v>
      </c>
      <c r="AK116" s="100">
        <v>0</v>
      </c>
      <c r="AL116" s="100">
        <v>0</v>
      </c>
      <c r="AM116" s="100">
        <v>0</v>
      </c>
      <c r="AN116" s="100">
        <v>0</v>
      </c>
    </row>
    <row r="117">
      <c r="A117" s="117" t="str">
        <v>Nourriture - Sec</v>
      </c>
      <c r="B117" s="118" t="str">
        <v>HUILE AYA 25 L</v>
      </c>
      <c r="C117" s="76">
        <v>1</v>
      </c>
      <c r="D117" s="110">
        <v>21186.440677966104</v>
      </c>
      <c r="E117" s="111">
        <f>IF(C117&gt;0,D117/C117,D117)</f>
      </c>
      <c r="F117" s="75" t="str">
        <v>Bidon de 25 L</v>
      </c>
      <c r="G117" s="112">
        <f>SUM(J117:AN117)</f>
      </c>
      <c r="H117" s="112">
        <f>E117*G117</f>
      </c>
      <c r="J117" s="114">
        <v>0</v>
      </c>
      <c r="K117" s="114">
        <v>0</v>
      </c>
      <c r="L117" s="114">
        <v>0</v>
      </c>
      <c r="M117" s="114">
        <v>0</v>
      </c>
      <c r="N117" s="114">
        <v>0</v>
      </c>
      <c r="O117" s="114">
        <v>0</v>
      </c>
      <c r="P117" s="114">
        <v>0</v>
      </c>
      <c r="Q117" s="114">
        <v>0</v>
      </c>
      <c r="R117" s="114">
        <v>0</v>
      </c>
      <c r="S117" s="114">
        <v>0</v>
      </c>
      <c r="T117" s="114">
        <v>0</v>
      </c>
      <c r="U117" s="114">
        <v>0</v>
      </c>
      <c r="V117" s="114">
        <v>0</v>
      </c>
      <c r="W117" s="114">
        <v>0</v>
      </c>
      <c r="X117" s="114">
        <v>0</v>
      </c>
      <c r="Y117" s="114">
        <v>0</v>
      </c>
      <c r="Z117" s="114">
        <v>0</v>
      </c>
      <c r="AA117" s="114">
        <v>0</v>
      </c>
      <c r="AB117" s="114">
        <v>0</v>
      </c>
      <c r="AC117" s="114">
        <v>0</v>
      </c>
      <c r="AD117" s="114">
        <v>0</v>
      </c>
      <c r="AE117" s="114">
        <v>0</v>
      </c>
      <c r="AF117" s="114">
        <v>0</v>
      </c>
      <c r="AG117" s="114">
        <v>0</v>
      </c>
      <c r="AH117" s="114">
        <v>0</v>
      </c>
      <c r="AI117" s="114">
        <v>0</v>
      </c>
      <c r="AJ117" s="114">
        <v>0</v>
      </c>
      <c r="AK117" s="114">
        <v>0</v>
      </c>
      <c r="AL117" s="114">
        <v>0</v>
      </c>
      <c r="AM117" s="114">
        <v>0</v>
      </c>
      <c r="AN117" s="114">
        <v>0</v>
      </c>
    </row>
    <row r="118">
      <c r="A118" s="117" t="str">
        <v>Nourriture - Sec</v>
      </c>
      <c r="B118" s="118" t="str">
        <v>JALAPENOS</v>
      </c>
      <c r="C118" s="84">
        <v>4</v>
      </c>
      <c r="D118" s="116">
        <v>21186.440677966104</v>
      </c>
      <c r="E118" s="28">
        <f>IF(C118&gt;0,D118/C118,D118)</f>
      </c>
      <c r="F118" s="83" t="str">
        <v>Carton de 4</v>
      </c>
      <c r="G118" s="25">
        <f>SUM(J118:AN118)</f>
      </c>
      <c r="H118" s="25">
        <f>E118*G118</f>
      </c>
      <c r="J118" s="100">
        <v>0</v>
      </c>
      <c r="K118" s="100">
        <v>0</v>
      </c>
      <c r="L118" s="100">
        <v>0</v>
      </c>
      <c r="M118" s="100">
        <v>0</v>
      </c>
      <c r="N118" s="100">
        <v>0</v>
      </c>
      <c r="O118" s="100">
        <v>0</v>
      </c>
      <c r="P118" s="100">
        <v>0</v>
      </c>
      <c r="Q118" s="100">
        <v>0</v>
      </c>
      <c r="R118" s="100">
        <v>0</v>
      </c>
      <c r="S118" s="100">
        <v>0</v>
      </c>
      <c r="T118" s="100">
        <v>0</v>
      </c>
      <c r="U118" s="100">
        <v>0</v>
      </c>
      <c r="V118" s="100">
        <v>0</v>
      </c>
      <c r="W118" s="100">
        <v>0</v>
      </c>
      <c r="X118" s="100">
        <v>0</v>
      </c>
      <c r="Y118" s="100">
        <v>0</v>
      </c>
      <c r="Z118" s="100">
        <v>0</v>
      </c>
      <c r="AA118" s="100">
        <v>0</v>
      </c>
      <c r="AB118" s="100">
        <v>0</v>
      </c>
      <c r="AC118" s="100">
        <v>0</v>
      </c>
      <c r="AD118" s="100">
        <v>0</v>
      </c>
      <c r="AE118" s="100">
        <v>0</v>
      </c>
      <c r="AF118" s="100">
        <v>0</v>
      </c>
      <c r="AG118" s="100">
        <v>0</v>
      </c>
      <c r="AH118" s="100">
        <v>0</v>
      </c>
      <c r="AI118" s="100">
        <v>0</v>
      </c>
      <c r="AJ118" s="100">
        <v>0</v>
      </c>
      <c r="AK118" s="100">
        <v>0</v>
      </c>
      <c r="AL118" s="100">
        <v>0</v>
      </c>
      <c r="AM118" s="100">
        <v>0</v>
      </c>
      <c r="AN118" s="100">
        <v>0</v>
      </c>
    </row>
    <row r="119">
      <c r="A119" s="117" t="str">
        <v>Nourriture - Sec</v>
      </c>
      <c r="B119" s="118" t="str">
        <v>JALAPENOS - ZEYTURSAN</v>
      </c>
      <c r="C119" s="76">
        <v>6</v>
      </c>
      <c r="D119" s="110">
        <v>24129.012370294542</v>
      </c>
      <c r="E119" s="111">
        <f>IF(C119&gt;0,D119/C119,D119)</f>
      </c>
      <c r="F119" s="75" t="str">
        <v>Carton de 6</v>
      </c>
      <c r="G119" s="112">
        <f>SUM(J119:AN119)</f>
      </c>
      <c r="H119" s="112">
        <f>E119*G119</f>
      </c>
      <c r="J119" s="114">
        <v>0</v>
      </c>
      <c r="K119" s="114">
        <v>0</v>
      </c>
      <c r="L119" s="114">
        <v>0</v>
      </c>
      <c r="M119" s="114">
        <v>0</v>
      </c>
      <c r="N119" s="114">
        <v>0</v>
      </c>
      <c r="O119" s="114">
        <v>0</v>
      </c>
      <c r="P119" s="114">
        <v>0</v>
      </c>
      <c r="Q119" s="114">
        <v>0</v>
      </c>
      <c r="R119" s="114">
        <v>0</v>
      </c>
      <c r="S119" s="114">
        <v>0</v>
      </c>
      <c r="T119" s="114">
        <v>0</v>
      </c>
      <c r="U119" s="114">
        <v>0</v>
      </c>
      <c r="V119" s="114">
        <v>0</v>
      </c>
      <c r="W119" s="114">
        <v>0</v>
      </c>
      <c r="X119" s="114">
        <v>0</v>
      </c>
      <c r="Y119" s="114">
        <v>0</v>
      </c>
      <c r="Z119" s="114">
        <v>0</v>
      </c>
      <c r="AA119" s="114">
        <v>0</v>
      </c>
      <c r="AB119" s="114">
        <v>0</v>
      </c>
      <c r="AC119" s="114">
        <v>0</v>
      </c>
      <c r="AD119" s="114">
        <v>0</v>
      </c>
      <c r="AE119" s="114">
        <v>0</v>
      </c>
      <c r="AF119" s="114">
        <v>0</v>
      </c>
      <c r="AG119" s="114">
        <v>0</v>
      </c>
      <c r="AH119" s="114">
        <v>0</v>
      </c>
      <c r="AI119" s="114">
        <v>0</v>
      </c>
      <c r="AJ119" s="114">
        <v>0</v>
      </c>
      <c r="AK119" s="114">
        <v>0</v>
      </c>
      <c r="AL119" s="114">
        <v>0</v>
      </c>
      <c r="AM119" s="114">
        <v>0</v>
      </c>
      <c r="AN119" s="114">
        <v>0</v>
      </c>
    </row>
    <row r="120">
      <c r="A120" s="117" t="str">
        <v>Nourriture - Sec</v>
      </c>
      <c r="B120" s="118" t="str">
        <v>JALAPENOS - MEHDI</v>
      </c>
      <c r="C120" s="84">
        <v>6</v>
      </c>
      <c r="D120" s="116">
        <v>36000</v>
      </c>
      <c r="E120" s="28">
        <f>IF(C120&gt;0,D120/C120,D120)</f>
      </c>
      <c r="F120" s="83" t="str">
        <v>Carton de 6</v>
      </c>
      <c r="G120" s="25">
        <f>SUM(J120:AN120)</f>
      </c>
      <c r="H120" s="25">
        <f>E120*G120</f>
      </c>
      <c r="J120" s="100">
        <v>0</v>
      </c>
      <c r="K120" s="100">
        <v>0</v>
      </c>
      <c r="L120" s="100">
        <v>0</v>
      </c>
      <c r="M120" s="100">
        <v>0</v>
      </c>
      <c r="N120" s="100">
        <v>0</v>
      </c>
      <c r="O120" s="100">
        <v>0</v>
      </c>
      <c r="P120" s="100">
        <v>0</v>
      </c>
      <c r="Q120" s="100">
        <v>0</v>
      </c>
      <c r="R120" s="100">
        <v>0</v>
      </c>
      <c r="S120" s="100">
        <v>0</v>
      </c>
      <c r="T120" s="100">
        <v>0</v>
      </c>
      <c r="U120" s="100">
        <v>0</v>
      </c>
      <c r="V120" s="100">
        <v>0</v>
      </c>
      <c r="W120" s="100">
        <v>0</v>
      </c>
      <c r="X120" s="100">
        <v>0</v>
      </c>
      <c r="Y120" s="100">
        <v>0</v>
      </c>
      <c r="Z120" s="100">
        <v>0</v>
      </c>
      <c r="AA120" s="100">
        <v>0</v>
      </c>
      <c r="AB120" s="100">
        <v>0</v>
      </c>
      <c r="AC120" s="100">
        <v>0</v>
      </c>
      <c r="AD120" s="100">
        <v>0</v>
      </c>
      <c r="AE120" s="100">
        <v>0</v>
      </c>
      <c r="AF120" s="100">
        <v>0</v>
      </c>
      <c r="AG120" s="100">
        <v>0</v>
      </c>
      <c r="AH120" s="100">
        <v>0</v>
      </c>
      <c r="AI120" s="100">
        <v>0</v>
      </c>
      <c r="AJ120" s="100">
        <v>0</v>
      </c>
      <c r="AK120" s="100">
        <v>0</v>
      </c>
      <c r="AL120" s="100">
        <v>0</v>
      </c>
      <c r="AM120" s="100">
        <v>0</v>
      </c>
      <c r="AN120" s="100">
        <v>0</v>
      </c>
    </row>
    <row r="121">
      <c r="A121" s="117" t="str">
        <v>Nourriture - Sec</v>
      </c>
      <c r="B121" s="118" t="str">
        <v>JALAPENOS - MEHDI LOCAL</v>
      </c>
      <c r="C121" s="76">
        <v>6</v>
      </c>
      <c r="D121" s="110">
        <v>36000</v>
      </c>
      <c r="E121" s="111">
        <f>IF(C121&gt;0,D121/C121,D121)</f>
      </c>
      <c r="F121" s="75" t="str">
        <v>Carton de 6</v>
      </c>
      <c r="G121" s="112">
        <f>SUM(J121:AN121)</f>
      </c>
      <c r="H121" s="112">
        <f>E121*G121</f>
      </c>
      <c r="J121" s="114">
        <v>0</v>
      </c>
      <c r="K121" s="114">
        <v>0</v>
      </c>
      <c r="L121" s="114">
        <v>0</v>
      </c>
      <c r="M121" s="114">
        <v>0</v>
      </c>
      <c r="N121" s="114">
        <v>0</v>
      </c>
      <c r="O121" s="114">
        <v>0</v>
      </c>
      <c r="P121" s="114">
        <v>0</v>
      </c>
      <c r="Q121" s="114">
        <v>0</v>
      </c>
      <c r="R121" s="114">
        <v>0</v>
      </c>
      <c r="S121" s="114">
        <v>0</v>
      </c>
      <c r="T121" s="114">
        <v>0</v>
      </c>
      <c r="U121" s="114">
        <v>0</v>
      </c>
      <c r="V121" s="114">
        <v>0</v>
      </c>
      <c r="W121" s="114">
        <v>0</v>
      </c>
      <c r="X121" s="114">
        <v>0</v>
      </c>
      <c r="Y121" s="114">
        <v>0</v>
      </c>
      <c r="Z121" s="114">
        <v>0</v>
      </c>
      <c r="AA121" s="114">
        <v>0</v>
      </c>
      <c r="AB121" s="114">
        <v>0</v>
      </c>
      <c r="AC121" s="114">
        <v>0</v>
      </c>
      <c r="AD121" s="114">
        <v>0</v>
      </c>
      <c r="AE121" s="114">
        <v>0</v>
      </c>
      <c r="AF121" s="114">
        <v>0</v>
      </c>
      <c r="AG121" s="114">
        <v>0</v>
      </c>
      <c r="AH121" s="114">
        <v>0</v>
      </c>
      <c r="AI121" s="114">
        <v>0</v>
      </c>
      <c r="AJ121" s="114">
        <v>0</v>
      </c>
      <c r="AK121" s="114">
        <v>0</v>
      </c>
      <c r="AL121" s="114">
        <v>0</v>
      </c>
      <c r="AM121" s="114">
        <v>0</v>
      </c>
      <c r="AN121" s="114">
        <v>0</v>
      </c>
    </row>
    <row r="122">
      <c r="A122" s="117" t="str">
        <v>Nourriture - Sec</v>
      </c>
      <c r="B122" s="118" t="str">
        <v>MAIS DOUX</v>
      </c>
      <c r="C122" s="84">
        <v>12</v>
      </c>
      <c r="D122" s="116">
        <v>11184</v>
      </c>
      <c r="E122" s="28">
        <f>IF(C122&gt;0,D122/C122,D122)</f>
      </c>
      <c r="F122" s="83" t="str">
        <v>Pack de 12 boîtes</v>
      </c>
      <c r="G122" s="25">
        <f>SUM(J122:AN122)</f>
      </c>
      <c r="H122" s="25">
        <f>E122*G122</f>
      </c>
      <c r="J122" s="100">
        <v>0</v>
      </c>
      <c r="K122" s="100">
        <v>0</v>
      </c>
      <c r="L122" s="100">
        <v>0</v>
      </c>
      <c r="M122" s="100">
        <v>0</v>
      </c>
      <c r="N122" s="100">
        <v>0</v>
      </c>
      <c r="O122" s="100">
        <v>0</v>
      </c>
      <c r="P122" s="100">
        <v>0</v>
      </c>
      <c r="Q122" s="100">
        <v>0</v>
      </c>
      <c r="R122" s="100">
        <v>0</v>
      </c>
      <c r="S122" s="100">
        <v>0</v>
      </c>
      <c r="T122" s="100">
        <v>0</v>
      </c>
      <c r="U122" s="100">
        <v>0</v>
      </c>
      <c r="V122" s="100">
        <v>0</v>
      </c>
      <c r="W122" s="100">
        <v>0</v>
      </c>
      <c r="X122" s="100">
        <v>0</v>
      </c>
      <c r="Y122" s="100">
        <v>0</v>
      </c>
      <c r="Z122" s="100">
        <v>0</v>
      </c>
      <c r="AA122" s="100">
        <v>0</v>
      </c>
      <c r="AB122" s="100">
        <v>0</v>
      </c>
      <c r="AC122" s="100">
        <v>0</v>
      </c>
      <c r="AD122" s="100">
        <v>0</v>
      </c>
      <c r="AE122" s="100">
        <v>0</v>
      </c>
      <c r="AF122" s="100">
        <v>0</v>
      </c>
      <c r="AG122" s="100">
        <v>0</v>
      </c>
      <c r="AH122" s="100">
        <v>0</v>
      </c>
      <c r="AI122" s="100">
        <v>0</v>
      </c>
      <c r="AJ122" s="100">
        <v>0</v>
      </c>
      <c r="AK122" s="100">
        <v>0</v>
      </c>
      <c r="AL122" s="100">
        <v>0</v>
      </c>
      <c r="AM122" s="100">
        <v>0</v>
      </c>
      <c r="AN122" s="100">
        <v>0</v>
      </c>
    </row>
    <row r="123">
      <c r="A123" s="117" t="str">
        <v>Nourriture - Sec</v>
      </c>
      <c r="B123" s="118" t="str">
        <v>MAIS DOUX 600 g</v>
      </c>
      <c r="C123" s="76">
        <v>12</v>
      </c>
      <c r="D123" s="110">
        <v>39242.10526315789</v>
      </c>
      <c r="E123" s="111">
        <f>IF(C123&gt;0,D123/C123,D123)</f>
      </c>
      <c r="F123" s="75" t="str">
        <v>Pack de 12 boîtes</v>
      </c>
      <c r="G123" s="112">
        <f>SUM(J123:AN123)</f>
      </c>
      <c r="H123" s="112">
        <f>E123*G123</f>
      </c>
      <c r="J123" s="114">
        <v>0</v>
      </c>
      <c r="K123" s="114">
        <v>0</v>
      </c>
      <c r="L123" s="114">
        <v>0</v>
      </c>
      <c r="M123" s="114">
        <v>0</v>
      </c>
      <c r="N123" s="114">
        <v>0</v>
      </c>
      <c r="O123" s="114">
        <v>0</v>
      </c>
      <c r="P123" s="114">
        <v>0</v>
      </c>
      <c r="Q123" s="114">
        <v>0</v>
      </c>
      <c r="R123" s="114">
        <v>0</v>
      </c>
      <c r="S123" s="114">
        <v>0</v>
      </c>
      <c r="T123" s="114">
        <v>0</v>
      </c>
      <c r="U123" s="114">
        <v>0</v>
      </c>
      <c r="V123" s="114">
        <v>0</v>
      </c>
      <c r="W123" s="114">
        <v>0</v>
      </c>
      <c r="X123" s="114">
        <v>0</v>
      </c>
      <c r="Y123" s="114">
        <v>0</v>
      </c>
      <c r="Z123" s="114">
        <v>0</v>
      </c>
      <c r="AA123" s="114">
        <v>0</v>
      </c>
      <c r="AB123" s="114">
        <v>0</v>
      </c>
      <c r="AC123" s="114">
        <v>0</v>
      </c>
      <c r="AD123" s="114">
        <v>0</v>
      </c>
      <c r="AE123" s="114">
        <v>0</v>
      </c>
      <c r="AF123" s="114">
        <v>0</v>
      </c>
      <c r="AG123" s="114">
        <v>0</v>
      </c>
      <c r="AH123" s="114">
        <v>0</v>
      </c>
      <c r="AI123" s="114">
        <v>0</v>
      </c>
      <c r="AJ123" s="114">
        <v>0</v>
      </c>
      <c r="AK123" s="114">
        <v>0</v>
      </c>
      <c r="AL123" s="114">
        <v>0</v>
      </c>
      <c r="AM123" s="114">
        <v>0</v>
      </c>
      <c r="AN123" s="114">
        <v>0</v>
      </c>
    </row>
    <row r="124">
      <c r="A124" s="117" t="str">
        <v>Nourriture - Sec</v>
      </c>
      <c r="B124" s="118" t="str">
        <v>MIX Poudre</v>
      </c>
      <c r="C124" s="84">
        <v>8</v>
      </c>
      <c r="D124" s="116">
        <v>32350</v>
      </c>
      <c r="E124" s="28">
        <f>IF(C124&gt;0,D124/C124,D124)</f>
      </c>
      <c r="F124" s="83" t="str">
        <v>Carton de 8</v>
      </c>
      <c r="G124" s="25">
        <f>SUM(J124:AN124)</f>
      </c>
      <c r="H124" s="25">
        <f>E124*G124</f>
      </c>
      <c r="J124" s="100">
        <v>0</v>
      </c>
      <c r="K124" s="100">
        <v>0</v>
      </c>
      <c r="L124" s="100">
        <v>0</v>
      </c>
      <c r="M124" s="100">
        <v>0</v>
      </c>
      <c r="N124" s="100">
        <v>0</v>
      </c>
      <c r="O124" s="100">
        <v>0</v>
      </c>
      <c r="P124" s="100">
        <v>0</v>
      </c>
      <c r="Q124" s="100">
        <v>0</v>
      </c>
      <c r="R124" s="100">
        <v>0</v>
      </c>
      <c r="S124" s="100">
        <v>0</v>
      </c>
      <c r="T124" s="100">
        <v>0</v>
      </c>
      <c r="U124" s="100">
        <v>0</v>
      </c>
      <c r="V124" s="100">
        <v>0</v>
      </c>
      <c r="W124" s="100">
        <v>0</v>
      </c>
      <c r="X124" s="100">
        <v>0</v>
      </c>
      <c r="Y124" s="100">
        <v>0</v>
      </c>
      <c r="Z124" s="100">
        <v>0</v>
      </c>
      <c r="AA124" s="100">
        <v>0</v>
      </c>
      <c r="AB124" s="100">
        <v>0</v>
      </c>
      <c r="AC124" s="100">
        <v>0</v>
      </c>
      <c r="AD124" s="100">
        <v>0</v>
      </c>
      <c r="AE124" s="100">
        <v>0</v>
      </c>
      <c r="AF124" s="100">
        <v>0</v>
      </c>
      <c r="AG124" s="100">
        <v>0</v>
      </c>
      <c r="AH124" s="100">
        <v>0</v>
      </c>
      <c r="AI124" s="100">
        <v>0</v>
      </c>
      <c r="AJ124" s="100">
        <v>0</v>
      </c>
      <c r="AK124" s="100">
        <v>0</v>
      </c>
      <c r="AL124" s="100">
        <v>0</v>
      </c>
      <c r="AM124" s="100">
        <v>0</v>
      </c>
      <c r="AN124" s="100">
        <v>0</v>
      </c>
    </row>
    <row r="125">
      <c r="A125" s="117" t="str">
        <v>Nourriture - Sec</v>
      </c>
      <c r="B125" s="118" t="str">
        <v>OIGNONS FRITS KHUNE (PROSUMA)</v>
      </c>
      <c r="C125" s="76">
        <v>12</v>
      </c>
      <c r="D125" s="110">
        <v>1400</v>
      </c>
      <c r="E125" s="111">
        <f>IF(C125&gt;0,D125/C125,D125)</f>
      </c>
      <c r="F125" s="75" t="str">
        <v>Carton de 12</v>
      </c>
      <c r="G125" s="112">
        <f>SUM(J125:AN125)</f>
      </c>
      <c r="H125" s="112">
        <f>E125*G125</f>
      </c>
      <c r="J125" s="114">
        <v>0</v>
      </c>
      <c r="K125" s="114">
        <v>0</v>
      </c>
      <c r="L125" s="114">
        <v>0</v>
      </c>
      <c r="M125" s="114">
        <v>0</v>
      </c>
      <c r="N125" s="114">
        <v>0</v>
      </c>
      <c r="O125" s="114">
        <v>0</v>
      </c>
      <c r="P125" s="114">
        <v>0</v>
      </c>
      <c r="Q125" s="114">
        <v>0</v>
      </c>
      <c r="R125" s="114">
        <v>0</v>
      </c>
      <c r="S125" s="114">
        <v>0</v>
      </c>
      <c r="T125" s="114">
        <v>0</v>
      </c>
      <c r="U125" s="114">
        <v>0</v>
      </c>
      <c r="V125" s="114">
        <v>0</v>
      </c>
      <c r="W125" s="114">
        <v>0</v>
      </c>
      <c r="X125" s="114">
        <v>0</v>
      </c>
      <c r="Y125" s="114">
        <v>0</v>
      </c>
      <c r="Z125" s="114">
        <v>0</v>
      </c>
      <c r="AA125" s="114">
        <v>0</v>
      </c>
      <c r="AB125" s="114">
        <v>0</v>
      </c>
      <c r="AC125" s="114">
        <v>0</v>
      </c>
      <c r="AD125" s="114">
        <v>0</v>
      </c>
      <c r="AE125" s="114">
        <v>0</v>
      </c>
      <c r="AF125" s="114">
        <v>0</v>
      </c>
      <c r="AG125" s="114">
        <v>0</v>
      </c>
      <c r="AH125" s="114">
        <v>0</v>
      </c>
      <c r="AI125" s="114">
        <v>0</v>
      </c>
      <c r="AJ125" s="114">
        <v>0</v>
      </c>
      <c r="AK125" s="114">
        <v>0</v>
      </c>
      <c r="AL125" s="114">
        <v>0</v>
      </c>
      <c r="AM125" s="114">
        <v>0</v>
      </c>
      <c r="AN125" s="114">
        <v>0</v>
      </c>
    </row>
    <row r="126">
      <c r="A126" s="117" t="str">
        <v>Nourriture - Sec</v>
      </c>
      <c r="B126" s="118" t="str">
        <v>OREO MIX</v>
      </c>
      <c r="C126" s="84">
        <v>12</v>
      </c>
      <c r="D126" s="116">
        <v>38922.89746105597</v>
      </c>
      <c r="E126" s="28">
        <f>IF(C126&gt;0,D126/C126,D126)</f>
      </c>
      <c r="F126" s="83" t="str">
        <v>Carton de 12</v>
      </c>
      <c r="G126" s="25">
        <f>SUM(J126:AN126)</f>
      </c>
      <c r="H126" s="25">
        <f>E126*G126</f>
      </c>
      <c r="J126" s="100">
        <v>0</v>
      </c>
      <c r="K126" s="100">
        <v>0</v>
      </c>
      <c r="L126" s="100">
        <v>0</v>
      </c>
      <c r="M126" s="100">
        <v>0</v>
      </c>
      <c r="N126" s="100">
        <v>0</v>
      </c>
      <c r="O126" s="100">
        <v>0</v>
      </c>
      <c r="P126" s="100">
        <v>0</v>
      </c>
      <c r="Q126" s="100">
        <v>0</v>
      </c>
      <c r="R126" s="100">
        <v>0</v>
      </c>
      <c r="S126" s="100">
        <v>0</v>
      </c>
      <c r="T126" s="100">
        <v>0</v>
      </c>
      <c r="U126" s="100">
        <v>0</v>
      </c>
      <c r="V126" s="100">
        <v>0</v>
      </c>
      <c r="W126" s="100">
        <v>0</v>
      </c>
      <c r="X126" s="100">
        <v>0</v>
      </c>
      <c r="Y126" s="100">
        <v>0</v>
      </c>
      <c r="Z126" s="100">
        <v>0</v>
      </c>
      <c r="AA126" s="100">
        <v>0</v>
      </c>
      <c r="AB126" s="100">
        <v>0</v>
      </c>
      <c r="AC126" s="100">
        <v>0</v>
      </c>
      <c r="AD126" s="100">
        <v>0</v>
      </c>
      <c r="AE126" s="100">
        <v>0</v>
      </c>
      <c r="AF126" s="100">
        <v>0</v>
      </c>
      <c r="AG126" s="100">
        <v>0</v>
      </c>
      <c r="AH126" s="100">
        <v>0</v>
      </c>
      <c r="AI126" s="100">
        <v>0</v>
      </c>
      <c r="AJ126" s="100">
        <v>0</v>
      </c>
      <c r="AK126" s="100">
        <v>0</v>
      </c>
      <c r="AL126" s="100">
        <v>0</v>
      </c>
      <c r="AM126" s="100">
        <v>0</v>
      </c>
      <c r="AN126" s="100">
        <v>0</v>
      </c>
    </row>
    <row r="127">
      <c r="A127" s="117" t="str">
        <v>Nourriture - Sec</v>
      </c>
      <c r="B127" s="118" t="str">
        <v>OREO MIX CREME</v>
      </c>
      <c r="C127" s="76">
        <v>12</v>
      </c>
      <c r="D127" s="110">
        <v>38989</v>
      </c>
      <c r="E127" s="111">
        <f>IF(C127&gt;0,D127/C127,D127)</f>
      </c>
      <c r="F127" s="75" t="str">
        <v>Carton de 12</v>
      </c>
      <c r="G127" s="112">
        <f>SUM(J127:AN127)</f>
      </c>
      <c r="H127" s="112">
        <f>E127*G127</f>
      </c>
      <c r="J127" s="114">
        <v>0</v>
      </c>
      <c r="K127" s="114">
        <v>0</v>
      </c>
      <c r="L127" s="114">
        <v>0</v>
      </c>
      <c r="M127" s="114">
        <v>0</v>
      </c>
      <c r="N127" s="114">
        <v>0</v>
      </c>
      <c r="O127" s="114">
        <v>0</v>
      </c>
      <c r="P127" s="114">
        <v>0</v>
      </c>
      <c r="Q127" s="114">
        <v>0</v>
      </c>
      <c r="R127" s="114">
        <v>0</v>
      </c>
      <c r="S127" s="114">
        <v>0</v>
      </c>
      <c r="T127" s="114">
        <v>0</v>
      </c>
      <c r="U127" s="114">
        <v>0</v>
      </c>
      <c r="V127" s="114">
        <v>0</v>
      </c>
      <c r="W127" s="114">
        <v>0</v>
      </c>
      <c r="X127" s="114">
        <v>0</v>
      </c>
      <c r="Y127" s="114">
        <v>0</v>
      </c>
      <c r="Z127" s="114">
        <v>0</v>
      </c>
      <c r="AA127" s="114">
        <v>0</v>
      </c>
      <c r="AB127" s="114">
        <v>0</v>
      </c>
      <c r="AC127" s="114">
        <v>0</v>
      </c>
      <c r="AD127" s="114">
        <v>0</v>
      </c>
      <c r="AE127" s="114">
        <v>0</v>
      </c>
      <c r="AF127" s="114">
        <v>0</v>
      </c>
      <c r="AG127" s="114">
        <v>0</v>
      </c>
      <c r="AH127" s="114">
        <v>0</v>
      </c>
      <c r="AI127" s="114">
        <v>0</v>
      </c>
      <c r="AJ127" s="114">
        <v>0</v>
      </c>
      <c r="AK127" s="114">
        <v>0</v>
      </c>
      <c r="AL127" s="114">
        <v>0</v>
      </c>
      <c r="AM127" s="114">
        <v>0</v>
      </c>
      <c r="AN127" s="114">
        <v>0</v>
      </c>
    </row>
    <row r="128">
      <c r="A128" s="117" t="str">
        <v>Nourriture - Sec</v>
      </c>
      <c r="B128" s="118" t="str">
        <v>TOBLERONE</v>
      </c>
      <c r="C128" s="84">
        <v>12</v>
      </c>
      <c r="D128" s="116">
        <v>0</v>
      </c>
      <c r="E128" s="28">
        <f>IF(C128&gt;0,D128/C128,D128)</f>
      </c>
      <c r="F128" s="83" t="str">
        <v>Carton de 12</v>
      </c>
      <c r="G128" s="25">
        <f>SUM(J128:AN128)</f>
      </c>
      <c r="H128" s="25">
        <f>E128*G128</f>
      </c>
      <c r="J128" s="100">
        <v>0</v>
      </c>
      <c r="K128" s="100">
        <v>0</v>
      </c>
      <c r="L128" s="100">
        <v>0</v>
      </c>
      <c r="M128" s="100">
        <v>0</v>
      </c>
      <c r="N128" s="100">
        <v>0</v>
      </c>
      <c r="O128" s="100">
        <v>0</v>
      </c>
      <c r="P128" s="100">
        <v>0</v>
      </c>
      <c r="Q128" s="100">
        <v>0</v>
      </c>
      <c r="R128" s="100">
        <v>0</v>
      </c>
      <c r="S128" s="100">
        <v>0</v>
      </c>
      <c r="T128" s="100">
        <v>0</v>
      </c>
      <c r="U128" s="100">
        <v>0</v>
      </c>
      <c r="V128" s="100">
        <v>0</v>
      </c>
      <c r="W128" s="100">
        <v>0</v>
      </c>
      <c r="X128" s="100">
        <v>0</v>
      </c>
      <c r="Y128" s="100">
        <v>0</v>
      </c>
      <c r="Z128" s="100">
        <v>0</v>
      </c>
      <c r="AA128" s="100">
        <v>0</v>
      </c>
      <c r="AB128" s="100">
        <v>0</v>
      </c>
      <c r="AC128" s="100">
        <v>0</v>
      </c>
      <c r="AD128" s="100">
        <v>0</v>
      </c>
      <c r="AE128" s="100">
        <v>0</v>
      </c>
      <c r="AF128" s="100">
        <v>0</v>
      </c>
      <c r="AG128" s="100">
        <v>0</v>
      </c>
      <c r="AH128" s="100">
        <v>0</v>
      </c>
      <c r="AI128" s="100">
        <v>0</v>
      </c>
      <c r="AJ128" s="100">
        <v>0</v>
      </c>
      <c r="AK128" s="100">
        <v>0</v>
      </c>
      <c r="AL128" s="100">
        <v>0</v>
      </c>
      <c r="AM128" s="100">
        <v>0</v>
      </c>
      <c r="AN128" s="100">
        <v>0</v>
      </c>
    </row>
    <row r="129">
      <c r="A129" s="117" t="str">
        <v>Nourriture - Sec</v>
      </c>
      <c r="B129" s="118" t="str">
        <v>SAUCE BBQ WESTERN</v>
      </c>
      <c r="C129" s="76">
        <v>8</v>
      </c>
      <c r="D129" s="110">
        <v>19955</v>
      </c>
      <c r="E129" s="111">
        <f>IF(C129&gt;0,D129/C129,D129)</f>
      </c>
      <c r="F129" s="75" t="str">
        <v>Carton de 8</v>
      </c>
      <c r="G129" s="112">
        <f>SUM(J129:AN129)</f>
      </c>
      <c r="H129" s="112">
        <f>E129*G129</f>
      </c>
      <c r="J129" s="114">
        <v>0</v>
      </c>
      <c r="K129" s="114">
        <v>0</v>
      </c>
      <c r="L129" s="114">
        <v>0</v>
      </c>
      <c r="M129" s="114">
        <v>0</v>
      </c>
      <c r="N129" s="114">
        <v>0</v>
      </c>
      <c r="O129" s="114">
        <v>0</v>
      </c>
      <c r="P129" s="114">
        <v>0</v>
      </c>
      <c r="Q129" s="114">
        <v>0</v>
      </c>
      <c r="R129" s="114">
        <v>0</v>
      </c>
      <c r="S129" s="114">
        <v>0</v>
      </c>
      <c r="T129" s="114">
        <v>0</v>
      </c>
      <c r="U129" s="114">
        <v>0</v>
      </c>
      <c r="V129" s="114">
        <v>0</v>
      </c>
      <c r="W129" s="114">
        <v>0</v>
      </c>
      <c r="X129" s="114">
        <v>0</v>
      </c>
      <c r="Y129" s="114">
        <v>0</v>
      </c>
      <c r="Z129" s="114">
        <v>0</v>
      </c>
      <c r="AA129" s="114">
        <v>0</v>
      </c>
      <c r="AB129" s="114">
        <v>0</v>
      </c>
      <c r="AC129" s="114">
        <v>0</v>
      </c>
      <c r="AD129" s="114">
        <v>0</v>
      </c>
      <c r="AE129" s="114">
        <v>0</v>
      </c>
      <c r="AF129" s="114">
        <v>0</v>
      </c>
      <c r="AG129" s="114">
        <v>0</v>
      </c>
      <c r="AH129" s="114">
        <v>0</v>
      </c>
      <c r="AI129" s="114">
        <v>0</v>
      </c>
      <c r="AJ129" s="114">
        <v>0</v>
      </c>
      <c r="AK129" s="114">
        <v>0</v>
      </c>
      <c r="AL129" s="114">
        <v>0</v>
      </c>
      <c r="AM129" s="114">
        <v>0</v>
      </c>
      <c r="AN129" s="114">
        <v>0</v>
      </c>
    </row>
    <row r="130">
      <c r="A130" s="117" t="str">
        <v>Nourriture - Sec</v>
      </c>
      <c r="B130" s="118" t="str">
        <v xml:space="preserve">SAUCE BBQ SIPRO </v>
      </c>
      <c r="C130" s="84">
        <v>12</v>
      </c>
      <c r="D130" s="116">
        <v>11880</v>
      </c>
      <c r="E130" s="28">
        <f>IF(C130&gt;0,D130/C130,D130)</f>
      </c>
      <c r="F130" s="83" t="str">
        <v>Carton de 12</v>
      </c>
      <c r="G130" s="25">
        <f>SUM(J130:AN130)</f>
      </c>
      <c r="H130" s="25">
        <f>E130*G130</f>
      </c>
      <c r="J130" s="100">
        <v>0</v>
      </c>
      <c r="K130" s="100">
        <v>0</v>
      </c>
      <c r="L130" s="100">
        <v>0</v>
      </c>
      <c r="M130" s="100">
        <v>0</v>
      </c>
      <c r="N130" s="100">
        <v>0</v>
      </c>
      <c r="O130" s="100">
        <v>0</v>
      </c>
      <c r="P130" s="100">
        <v>0</v>
      </c>
      <c r="Q130" s="100">
        <v>0</v>
      </c>
      <c r="R130" s="100">
        <v>0</v>
      </c>
      <c r="S130" s="100">
        <v>0</v>
      </c>
      <c r="T130" s="100">
        <v>0</v>
      </c>
      <c r="U130" s="100">
        <v>0</v>
      </c>
      <c r="V130" s="100">
        <v>0</v>
      </c>
      <c r="W130" s="100">
        <v>0</v>
      </c>
      <c r="X130" s="100">
        <v>0</v>
      </c>
      <c r="Y130" s="100">
        <v>0</v>
      </c>
      <c r="Z130" s="100">
        <v>0</v>
      </c>
      <c r="AA130" s="100">
        <v>0</v>
      </c>
      <c r="AB130" s="100">
        <v>0</v>
      </c>
      <c r="AC130" s="100">
        <v>0</v>
      </c>
      <c r="AD130" s="100">
        <v>0</v>
      </c>
      <c r="AE130" s="100">
        <v>0</v>
      </c>
      <c r="AF130" s="100">
        <v>0</v>
      </c>
      <c r="AG130" s="100">
        <v>0</v>
      </c>
      <c r="AH130" s="100">
        <v>0</v>
      </c>
      <c r="AI130" s="100">
        <v>0</v>
      </c>
      <c r="AJ130" s="100">
        <v>0</v>
      </c>
      <c r="AK130" s="100">
        <v>0</v>
      </c>
      <c r="AL130" s="100">
        <v>0</v>
      </c>
      <c r="AM130" s="100">
        <v>0</v>
      </c>
      <c r="AN130" s="100">
        <v>0</v>
      </c>
    </row>
    <row r="131">
      <c r="A131" s="117" t="str">
        <v>Nourriture - Sec</v>
      </c>
      <c r="B131" s="118" t="str">
        <v>SAUCE BIG KING</v>
      </c>
      <c r="C131" s="76">
        <v>14</v>
      </c>
      <c r="D131" s="110">
        <v>40082</v>
      </c>
      <c r="E131" s="111">
        <f>IF(C131&gt;0,D131/C131,D131)</f>
      </c>
      <c r="F131" s="75" t="str">
        <v>Carton de 14</v>
      </c>
      <c r="G131" s="112">
        <f>SUM(J131:AN131)</f>
      </c>
      <c r="H131" s="112">
        <f>E131*G131</f>
      </c>
      <c r="J131" s="114">
        <v>0</v>
      </c>
      <c r="K131" s="114">
        <v>0</v>
      </c>
      <c r="L131" s="114">
        <v>0</v>
      </c>
      <c r="M131" s="114">
        <v>0</v>
      </c>
      <c r="N131" s="114">
        <v>0</v>
      </c>
      <c r="O131" s="114">
        <v>0</v>
      </c>
      <c r="P131" s="114">
        <v>0</v>
      </c>
      <c r="Q131" s="114">
        <v>0</v>
      </c>
      <c r="R131" s="114">
        <v>0</v>
      </c>
      <c r="S131" s="114">
        <v>0</v>
      </c>
      <c r="T131" s="114">
        <v>0</v>
      </c>
      <c r="U131" s="114">
        <v>0</v>
      </c>
      <c r="V131" s="114">
        <v>0</v>
      </c>
      <c r="W131" s="114">
        <v>0</v>
      </c>
      <c r="X131" s="114">
        <v>0</v>
      </c>
      <c r="Y131" s="114">
        <v>0</v>
      </c>
      <c r="Z131" s="114">
        <v>0</v>
      </c>
      <c r="AA131" s="114">
        <v>0</v>
      </c>
      <c r="AB131" s="114">
        <v>0</v>
      </c>
      <c r="AC131" s="114">
        <v>0</v>
      </c>
      <c r="AD131" s="114">
        <v>0</v>
      </c>
      <c r="AE131" s="114">
        <v>0</v>
      </c>
      <c r="AF131" s="114">
        <v>0</v>
      </c>
      <c r="AG131" s="114">
        <v>0</v>
      </c>
      <c r="AH131" s="114">
        <v>0</v>
      </c>
      <c r="AI131" s="114">
        <v>0</v>
      </c>
      <c r="AJ131" s="114">
        <v>0</v>
      </c>
      <c r="AK131" s="114">
        <v>0</v>
      </c>
      <c r="AL131" s="114">
        <v>0</v>
      </c>
      <c r="AM131" s="114">
        <v>0</v>
      </c>
      <c r="AN131" s="114">
        <v>0</v>
      </c>
    </row>
    <row r="132">
      <c r="A132" s="117" t="str">
        <v>Nourriture - Sec</v>
      </c>
      <c r="B132" s="118" t="str">
        <v>SAUCE CARAMEL</v>
      </c>
      <c r="C132" s="84">
        <v>6</v>
      </c>
      <c r="D132" s="116">
        <v>19557.4891464</v>
      </c>
      <c r="E132" s="28">
        <f>IF(C132&gt;0,D132/C132,D132)</f>
      </c>
      <c r="F132" s="83" t="str">
        <v>Carton de 6</v>
      </c>
      <c r="G132" s="25">
        <f>SUM(J132:AN132)</f>
      </c>
      <c r="H132" s="25">
        <f>E132*G132</f>
      </c>
      <c r="J132" s="100">
        <v>0</v>
      </c>
      <c r="K132" s="100">
        <v>0</v>
      </c>
      <c r="L132" s="100">
        <v>0</v>
      </c>
      <c r="M132" s="100">
        <v>0</v>
      </c>
      <c r="N132" s="100">
        <v>0</v>
      </c>
      <c r="O132" s="100">
        <v>0</v>
      </c>
      <c r="P132" s="100">
        <v>0</v>
      </c>
      <c r="Q132" s="100">
        <v>0</v>
      </c>
      <c r="R132" s="100">
        <v>0</v>
      </c>
      <c r="S132" s="100">
        <v>0</v>
      </c>
      <c r="T132" s="100">
        <v>0</v>
      </c>
      <c r="U132" s="100">
        <v>0</v>
      </c>
      <c r="V132" s="100">
        <v>0</v>
      </c>
      <c r="W132" s="100">
        <v>0</v>
      </c>
      <c r="X132" s="100">
        <v>0</v>
      </c>
      <c r="Y132" s="100">
        <v>0</v>
      </c>
      <c r="Z132" s="100">
        <v>0</v>
      </c>
      <c r="AA132" s="100">
        <v>0</v>
      </c>
      <c r="AB132" s="100">
        <v>0</v>
      </c>
      <c r="AC132" s="100">
        <v>0</v>
      </c>
      <c r="AD132" s="100">
        <v>0</v>
      </c>
      <c r="AE132" s="100">
        <v>0</v>
      </c>
      <c r="AF132" s="100">
        <v>0</v>
      </c>
      <c r="AG132" s="100">
        <v>0</v>
      </c>
      <c r="AH132" s="100">
        <v>0</v>
      </c>
      <c r="AI132" s="100">
        <v>0</v>
      </c>
      <c r="AJ132" s="100">
        <v>0</v>
      </c>
      <c r="AK132" s="100">
        <v>0</v>
      </c>
      <c r="AL132" s="100">
        <v>0</v>
      </c>
      <c r="AM132" s="100">
        <v>0</v>
      </c>
      <c r="AN132" s="100">
        <v>0</v>
      </c>
    </row>
    <row r="133">
      <c r="A133" s="117" t="str">
        <v>Nourriture - Sec</v>
      </c>
      <c r="B133" s="118" t="str">
        <v>SAUCE CARAMEL SD</v>
      </c>
      <c r="C133" s="76">
        <v>6</v>
      </c>
      <c r="D133" s="110">
        <v>0</v>
      </c>
      <c r="E133" s="111">
        <f>IF(C133&gt;0,D133/C133,D133)</f>
      </c>
      <c r="F133" s="75" t="str">
        <v>Carton de 6</v>
      </c>
      <c r="G133" s="112">
        <f>SUM(J133:AN133)</f>
      </c>
      <c r="H133" s="112">
        <f>E133*G133</f>
      </c>
      <c r="J133" s="114">
        <v>0</v>
      </c>
      <c r="K133" s="114">
        <v>0</v>
      </c>
      <c r="L133" s="114">
        <v>0</v>
      </c>
      <c r="M133" s="114">
        <v>0</v>
      </c>
      <c r="N133" s="114">
        <v>0</v>
      </c>
      <c r="O133" s="114">
        <v>0</v>
      </c>
      <c r="P133" s="114">
        <v>0</v>
      </c>
      <c r="Q133" s="114">
        <v>0</v>
      </c>
      <c r="R133" s="114">
        <v>0</v>
      </c>
      <c r="S133" s="114">
        <v>0</v>
      </c>
      <c r="T133" s="114">
        <v>0</v>
      </c>
      <c r="U133" s="114">
        <v>0</v>
      </c>
      <c r="V133" s="114">
        <v>0</v>
      </c>
      <c r="W133" s="114">
        <v>0</v>
      </c>
      <c r="X133" s="114">
        <v>0</v>
      </c>
      <c r="Y133" s="114">
        <v>0</v>
      </c>
      <c r="Z133" s="114">
        <v>0</v>
      </c>
      <c r="AA133" s="114">
        <v>0</v>
      </c>
      <c r="AB133" s="114">
        <v>0</v>
      </c>
      <c r="AC133" s="114">
        <v>0</v>
      </c>
      <c r="AD133" s="114">
        <v>0</v>
      </c>
      <c r="AE133" s="114">
        <v>0</v>
      </c>
      <c r="AF133" s="114">
        <v>0</v>
      </c>
      <c r="AG133" s="114">
        <v>0</v>
      </c>
      <c r="AH133" s="114">
        <v>0</v>
      </c>
      <c r="AI133" s="114">
        <v>0</v>
      </c>
      <c r="AJ133" s="114">
        <v>0</v>
      </c>
      <c r="AK133" s="114">
        <v>0</v>
      </c>
      <c r="AL133" s="114">
        <v>0</v>
      </c>
      <c r="AM133" s="114">
        <v>0</v>
      </c>
      <c r="AN133" s="114">
        <v>0</v>
      </c>
    </row>
    <row r="134">
      <c r="A134" s="117" t="str">
        <v>Nourriture - Sec</v>
      </c>
      <c r="B134" s="118" t="str">
        <v>SAUCE CHILI CHEESE</v>
      </c>
      <c r="C134" s="84">
        <v>8</v>
      </c>
      <c r="D134" s="116">
        <v>25316</v>
      </c>
      <c r="E134" s="28">
        <f>IF(C134&gt;0,D134/C134,D134)</f>
      </c>
      <c r="F134" s="83" t="str">
        <v>Carton de 8</v>
      </c>
      <c r="G134" s="25">
        <f>SUM(J134:AN134)</f>
      </c>
      <c r="H134" s="25">
        <f>E134*G134</f>
      </c>
      <c r="J134" s="100">
        <v>0</v>
      </c>
      <c r="K134" s="100">
        <v>0</v>
      </c>
      <c r="L134" s="100">
        <v>0</v>
      </c>
      <c r="M134" s="100">
        <v>0</v>
      </c>
      <c r="N134" s="100">
        <v>0</v>
      </c>
      <c r="O134" s="100">
        <v>0</v>
      </c>
      <c r="P134" s="100">
        <v>0</v>
      </c>
      <c r="Q134" s="100">
        <v>0</v>
      </c>
      <c r="R134" s="100">
        <v>0</v>
      </c>
      <c r="S134" s="100">
        <v>0</v>
      </c>
      <c r="T134" s="100">
        <v>0</v>
      </c>
      <c r="U134" s="100">
        <v>0</v>
      </c>
      <c r="V134" s="100">
        <v>0</v>
      </c>
      <c r="W134" s="100">
        <v>0</v>
      </c>
      <c r="X134" s="100">
        <v>0</v>
      </c>
      <c r="Y134" s="100">
        <v>0</v>
      </c>
      <c r="Z134" s="100">
        <v>0</v>
      </c>
      <c r="AA134" s="100">
        <v>0</v>
      </c>
      <c r="AB134" s="100">
        <v>0</v>
      </c>
      <c r="AC134" s="100">
        <v>0</v>
      </c>
      <c r="AD134" s="100">
        <v>0</v>
      </c>
      <c r="AE134" s="100">
        <v>0</v>
      </c>
      <c r="AF134" s="100">
        <v>0</v>
      </c>
      <c r="AG134" s="100">
        <v>0</v>
      </c>
      <c r="AH134" s="100">
        <v>0</v>
      </c>
      <c r="AI134" s="100">
        <v>0</v>
      </c>
      <c r="AJ134" s="100">
        <v>0</v>
      </c>
      <c r="AK134" s="100">
        <v>0</v>
      </c>
      <c r="AL134" s="100">
        <v>0</v>
      </c>
      <c r="AM134" s="100">
        <v>0</v>
      </c>
      <c r="AN134" s="100">
        <v>0</v>
      </c>
    </row>
    <row r="135">
      <c r="A135" s="117" t="str">
        <v>Nourriture - Sec</v>
      </c>
      <c r="B135" s="118" t="str">
        <v>SAUCE CHOCOLAT NOIR MONIN</v>
      </c>
      <c r="C135" s="76">
        <v>4</v>
      </c>
      <c r="D135" s="110">
        <v>41017</v>
      </c>
      <c r="E135" s="111">
        <f>IF(C135&gt;0,D135/C135,D135)</f>
      </c>
      <c r="F135" s="75" t="str">
        <v>Carton de 4</v>
      </c>
      <c r="G135" s="112">
        <f>SUM(J135:AN135)</f>
      </c>
      <c r="H135" s="112">
        <f>E135*G135</f>
      </c>
      <c r="J135" s="114">
        <v>0</v>
      </c>
      <c r="K135" s="114">
        <v>0</v>
      </c>
      <c r="L135" s="114">
        <v>0</v>
      </c>
      <c r="M135" s="114">
        <v>0</v>
      </c>
      <c r="N135" s="114">
        <v>0</v>
      </c>
      <c r="O135" s="114">
        <v>0</v>
      </c>
      <c r="P135" s="114">
        <v>0</v>
      </c>
      <c r="Q135" s="114">
        <v>0</v>
      </c>
      <c r="R135" s="114">
        <v>0</v>
      </c>
      <c r="S135" s="114">
        <v>0</v>
      </c>
      <c r="T135" s="114">
        <v>0</v>
      </c>
      <c r="U135" s="114">
        <v>0</v>
      </c>
      <c r="V135" s="114">
        <v>0</v>
      </c>
      <c r="W135" s="114">
        <v>0</v>
      </c>
      <c r="X135" s="114">
        <v>0</v>
      </c>
      <c r="Y135" s="114">
        <v>0</v>
      </c>
      <c r="Z135" s="114">
        <v>0</v>
      </c>
      <c r="AA135" s="114">
        <v>0</v>
      </c>
      <c r="AB135" s="114">
        <v>0</v>
      </c>
      <c r="AC135" s="114">
        <v>0</v>
      </c>
      <c r="AD135" s="114">
        <v>0</v>
      </c>
      <c r="AE135" s="114">
        <v>0</v>
      </c>
      <c r="AF135" s="114">
        <v>0</v>
      </c>
      <c r="AG135" s="114">
        <v>0</v>
      </c>
      <c r="AH135" s="114">
        <v>0</v>
      </c>
      <c r="AI135" s="114">
        <v>0</v>
      </c>
      <c r="AJ135" s="114">
        <v>0</v>
      </c>
      <c r="AK135" s="114">
        <v>0</v>
      </c>
      <c r="AL135" s="114">
        <v>0</v>
      </c>
      <c r="AM135" s="114">
        <v>0</v>
      </c>
      <c r="AN135" s="114">
        <v>0</v>
      </c>
    </row>
    <row r="136">
      <c r="A136" s="117" t="str">
        <v>Nourriture - Sec</v>
      </c>
      <c r="B136" s="118" t="str">
        <v>SAUCE CHOCOLAT</v>
      </c>
      <c r="C136" s="84">
        <v>6</v>
      </c>
      <c r="D136" s="116">
        <v>41016.949</v>
      </c>
      <c r="E136" s="28">
        <f>IF(C136&gt;0,D136/C136,D136)</f>
      </c>
      <c r="F136" s="83" t="str">
        <v>Carton de 6</v>
      </c>
      <c r="G136" s="25">
        <f>SUM(J136:AN136)</f>
      </c>
      <c r="H136" s="25">
        <f>E136*G136</f>
      </c>
      <c r="J136" s="100">
        <v>0</v>
      </c>
      <c r="K136" s="100">
        <v>0</v>
      </c>
      <c r="L136" s="100">
        <v>0</v>
      </c>
      <c r="M136" s="100">
        <v>0</v>
      </c>
      <c r="N136" s="100">
        <v>0</v>
      </c>
      <c r="O136" s="100">
        <v>0</v>
      </c>
      <c r="P136" s="100">
        <v>0</v>
      </c>
      <c r="Q136" s="100">
        <v>0</v>
      </c>
      <c r="R136" s="100">
        <v>0</v>
      </c>
      <c r="S136" s="100">
        <v>0</v>
      </c>
      <c r="T136" s="100">
        <v>0</v>
      </c>
      <c r="U136" s="100">
        <v>0</v>
      </c>
      <c r="V136" s="100">
        <v>0</v>
      </c>
      <c r="W136" s="100">
        <v>0</v>
      </c>
      <c r="X136" s="100">
        <v>0</v>
      </c>
      <c r="Y136" s="100">
        <v>0</v>
      </c>
      <c r="Z136" s="100">
        <v>0</v>
      </c>
      <c r="AA136" s="100">
        <v>0</v>
      </c>
      <c r="AB136" s="100">
        <v>0</v>
      </c>
      <c r="AC136" s="100">
        <v>0</v>
      </c>
      <c r="AD136" s="100">
        <v>0</v>
      </c>
      <c r="AE136" s="100">
        <v>0</v>
      </c>
      <c r="AF136" s="100">
        <v>0</v>
      </c>
      <c r="AG136" s="100">
        <v>0</v>
      </c>
      <c r="AH136" s="100">
        <v>0</v>
      </c>
      <c r="AI136" s="100">
        <v>0</v>
      </c>
      <c r="AJ136" s="100">
        <v>0</v>
      </c>
      <c r="AK136" s="100">
        <v>0</v>
      </c>
      <c r="AL136" s="100">
        <v>0</v>
      </c>
      <c r="AM136" s="100">
        <v>0</v>
      </c>
      <c r="AN136" s="100">
        <v>0</v>
      </c>
    </row>
    <row r="137">
      <c r="A137" s="117" t="str">
        <v>Nourriture - Sec</v>
      </c>
      <c r="B137" s="118" t="str">
        <v>SAUCE FRAISE</v>
      </c>
      <c r="C137" s="76">
        <v>6</v>
      </c>
      <c r="D137" s="110">
        <v>0</v>
      </c>
      <c r="E137" s="111">
        <f>IF(C137&gt;0,D137/C137,D137)</f>
      </c>
      <c r="F137" s="75" t="str">
        <v>Carton de 6</v>
      </c>
      <c r="G137" s="112">
        <f>SUM(J137:AN137)</f>
      </c>
      <c r="H137" s="112">
        <f>E137*G137</f>
      </c>
      <c r="J137" s="114">
        <v>0</v>
      </c>
      <c r="K137" s="114">
        <v>0</v>
      </c>
      <c r="L137" s="114">
        <v>0</v>
      </c>
      <c r="M137" s="114">
        <v>0</v>
      </c>
      <c r="N137" s="114">
        <v>0</v>
      </c>
      <c r="O137" s="114">
        <v>0</v>
      </c>
      <c r="P137" s="114">
        <v>0</v>
      </c>
      <c r="Q137" s="114">
        <v>0</v>
      </c>
      <c r="R137" s="114">
        <v>0</v>
      </c>
      <c r="S137" s="114">
        <v>0</v>
      </c>
      <c r="T137" s="114">
        <v>0</v>
      </c>
      <c r="U137" s="114">
        <v>0</v>
      </c>
      <c r="V137" s="114">
        <v>0</v>
      </c>
      <c r="W137" s="114">
        <v>0</v>
      </c>
      <c r="X137" s="114">
        <v>0</v>
      </c>
      <c r="Y137" s="114">
        <v>0</v>
      </c>
      <c r="Z137" s="114">
        <v>0</v>
      </c>
      <c r="AA137" s="114">
        <v>0</v>
      </c>
      <c r="AB137" s="114">
        <v>0</v>
      </c>
      <c r="AC137" s="114">
        <v>0</v>
      </c>
      <c r="AD137" s="114">
        <v>0</v>
      </c>
      <c r="AE137" s="114">
        <v>0</v>
      </c>
      <c r="AF137" s="114">
        <v>0</v>
      </c>
      <c r="AG137" s="114">
        <v>0</v>
      </c>
      <c r="AH137" s="114">
        <v>0</v>
      </c>
      <c r="AI137" s="114">
        <v>0</v>
      </c>
      <c r="AJ137" s="114">
        <v>0</v>
      </c>
      <c r="AK137" s="114">
        <v>0</v>
      </c>
      <c r="AL137" s="114">
        <v>0</v>
      </c>
      <c r="AM137" s="114">
        <v>0</v>
      </c>
      <c r="AN137" s="114">
        <v>0</v>
      </c>
    </row>
    <row r="138">
      <c r="A138" s="117" t="str">
        <v>Nourriture - Sec</v>
      </c>
      <c r="B138" s="118" t="str">
        <v>SAUCE KETCHUP</v>
      </c>
      <c r="C138" s="84">
        <v>1</v>
      </c>
      <c r="D138" s="116">
        <v>22192</v>
      </c>
      <c r="E138" s="28">
        <f>IF(C138&gt;0,D138/C138,D138)</f>
      </c>
      <c r="F138" s="83" t="str">
        <v>Carton</v>
      </c>
      <c r="G138" s="25">
        <f>SUM(J138:AN138)</f>
      </c>
      <c r="H138" s="25">
        <f>E138*G138</f>
      </c>
      <c r="J138" s="100">
        <v>0</v>
      </c>
      <c r="K138" s="100">
        <v>0</v>
      </c>
      <c r="L138" s="100">
        <v>0</v>
      </c>
      <c r="M138" s="100">
        <v>0</v>
      </c>
      <c r="N138" s="100">
        <v>0</v>
      </c>
      <c r="O138" s="100">
        <v>0</v>
      </c>
      <c r="P138" s="100">
        <v>0</v>
      </c>
      <c r="Q138" s="100">
        <v>0</v>
      </c>
      <c r="R138" s="100">
        <v>0</v>
      </c>
      <c r="S138" s="100">
        <v>0</v>
      </c>
      <c r="T138" s="100">
        <v>0</v>
      </c>
      <c r="U138" s="100">
        <v>0</v>
      </c>
      <c r="V138" s="100">
        <v>0</v>
      </c>
      <c r="W138" s="100">
        <v>0</v>
      </c>
      <c r="X138" s="100">
        <v>0</v>
      </c>
      <c r="Y138" s="100">
        <v>0</v>
      </c>
      <c r="Z138" s="100">
        <v>0</v>
      </c>
      <c r="AA138" s="100">
        <v>0</v>
      </c>
      <c r="AB138" s="100">
        <v>0</v>
      </c>
      <c r="AC138" s="100">
        <v>0</v>
      </c>
      <c r="AD138" s="100">
        <v>0</v>
      </c>
      <c r="AE138" s="100">
        <v>0</v>
      </c>
      <c r="AF138" s="100">
        <v>0</v>
      </c>
      <c r="AG138" s="100">
        <v>0</v>
      </c>
      <c r="AH138" s="100">
        <v>0</v>
      </c>
      <c r="AI138" s="100">
        <v>0</v>
      </c>
      <c r="AJ138" s="100">
        <v>0</v>
      </c>
      <c r="AK138" s="100">
        <v>0</v>
      </c>
      <c r="AL138" s="100">
        <v>0</v>
      </c>
      <c r="AM138" s="100">
        <v>0</v>
      </c>
      <c r="AN138" s="100">
        <v>0</v>
      </c>
    </row>
    <row r="139">
      <c r="A139" s="117" t="str">
        <v>Nourriture - Sec</v>
      </c>
      <c r="B139" s="118" t="str">
        <v>SAUCE KETCHUP DOLLYS</v>
      </c>
      <c r="C139" s="76">
        <v>4</v>
      </c>
      <c r="D139" s="110">
        <v>21864</v>
      </c>
      <c r="E139" s="111">
        <f>IF(C139&gt;0,D139/C139,D139)</f>
      </c>
      <c r="F139" s="75" t="str">
        <v>Carton de 4</v>
      </c>
      <c r="G139" s="112">
        <f>SUM(J139:AN139)</f>
      </c>
      <c r="H139" s="112">
        <f>E139*G139</f>
      </c>
      <c r="J139" s="114">
        <v>0</v>
      </c>
      <c r="K139" s="114">
        <v>0</v>
      </c>
      <c r="L139" s="114">
        <v>0</v>
      </c>
      <c r="M139" s="114">
        <v>0</v>
      </c>
      <c r="N139" s="114">
        <v>0</v>
      </c>
      <c r="O139" s="114">
        <v>0</v>
      </c>
      <c r="P139" s="114">
        <v>0</v>
      </c>
      <c r="Q139" s="114">
        <v>0</v>
      </c>
      <c r="R139" s="114">
        <v>0</v>
      </c>
      <c r="S139" s="114">
        <v>0</v>
      </c>
      <c r="T139" s="114">
        <v>0</v>
      </c>
      <c r="U139" s="114">
        <v>0</v>
      </c>
      <c r="V139" s="114">
        <v>0</v>
      </c>
      <c r="W139" s="114">
        <v>0</v>
      </c>
      <c r="X139" s="114">
        <v>0</v>
      </c>
      <c r="Y139" s="114">
        <v>0</v>
      </c>
      <c r="Z139" s="114">
        <v>0</v>
      </c>
      <c r="AA139" s="114">
        <v>0</v>
      </c>
      <c r="AB139" s="114">
        <v>0</v>
      </c>
      <c r="AC139" s="114">
        <v>0</v>
      </c>
      <c r="AD139" s="114">
        <v>0</v>
      </c>
      <c r="AE139" s="114">
        <v>0</v>
      </c>
      <c r="AF139" s="114">
        <v>0</v>
      </c>
      <c r="AG139" s="114">
        <v>0</v>
      </c>
      <c r="AH139" s="114">
        <v>0</v>
      </c>
      <c r="AI139" s="114">
        <v>0</v>
      </c>
      <c r="AJ139" s="114">
        <v>0</v>
      </c>
      <c r="AK139" s="114">
        <v>0</v>
      </c>
      <c r="AL139" s="114">
        <v>0</v>
      </c>
      <c r="AM139" s="114">
        <v>0</v>
      </c>
      <c r="AN139" s="114">
        <v>0</v>
      </c>
    </row>
    <row r="140">
      <c r="A140" s="117" t="str">
        <v>Nourriture - Sec</v>
      </c>
      <c r="B140" s="118" t="str">
        <v>KETCHUP - Local</v>
      </c>
      <c r="C140" s="84">
        <v>4</v>
      </c>
      <c r="D140" s="116">
        <v>22192</v>
      </c>
      <c r="E140" s="28">
        <f>IF(C140&gt;0,D140/C140,D140)</f>
      </c>
      <c r="F140" s="83" t="str">
        <v>Carton de 4</v>
      </c>
      <c r="G140" s="25">
        <f>SUM(J140:AN140)</f>
      </c>
      <c r="H140" s="25">
        <f>E140*G140</f>
      </c>
      <c r="J140" s="100">
        <v>0</v>
      </c>
      <c r="K140" s="100">
        <v>0</v>
      </c>
      <c r="L140" s="100">
        <v>0</v>
      </c>
      <c r="M140" s="100">
        <v>0</v>
      </c>
      <c r="N140" s="100">
        <v>0</v>
      </c>
      <c r="O140" s="100">
        <v>0</v>
      </c>
      <c r="P140" s="100">
        <v>0</v>
      </c>
      <c r="Q140" s="100">
        <v>0</v>
      </c>
      <c r="R140" s="100">
        <v>0</v>
      </c>
      <c r="S140" s="100">
        <v>0</v>
      </c>
      <c r="T140" s="100">
        <v>0</v>
      </c>
      <c r="U140" s="100">
        <v>0</v>
      </c>
      <c r="V140" s="100">
        <v>0</v>
      </c>
      <c r="W140" s="100">
        <v>0</v>
      </c>
      <c r="X140" s="100">
        <v>0</v>
      </c>
      <c r="Y140" s="100">
        <v>0</v>
      </c>
      <c r="Z140" s="100">
        <v>0</v>
      </c>
      <c r="AA140" s="100">
        <v>0</v>
      </c>
      <c r="AB140" s="100">
        <v>0</v>
      </c>
      <c r="AC140" s="100">
        <v>0</v>
      </c>
      <c r="AD140" s="100">
        <v>0</v>
      </c>
      <c r="AE140" s="100">
        <v>0</v>
      </c>
      <c r="AF140" s="100">
        <v>0</v>
      </c>
      <c r="AG140" s="100">
        <v>0</v>
      </c>
      <c r="AH140" s="100">
        <v>0</v>
      </c>
      <c r="AI140" s="100">
        <v>0</v>
      </c>
      <c r="AJ140" s="100">
        <v>0</v>
      </c>
      <c r="AK140" s="100">
        <v>0</v>
      </c>
      <c r="AL140" s="100">
        <v>0</v>
      </c>
      <c r="AM140" s="100">
        <v>0</v>
      </c>
      <c r="AN140" s="100">
        <v>0</v>
      </c>
    </row>
    <row r="141">
      <c r="A141" s="117" t="str">
        <v>Nourriture - Sec</v>
      </c>
      <c r="B141" s="118" t="str">
        <v>SAUCE KETCHUP SIPRO 1Kg</v>
      </c>
      <c r="C141" s="76">
        <v>6</v>
      </c>
      <c r="D141" s="110">
        <v>7119</v>
      </c>
      <c r="E141" s="111">
        <f>IF(C141&gt;0,D141/C141,D141)</f>
      </c>
      <c r="F141" s="75" t="str">
        <v>Carton de 6</v>
      </c>
      <c r="G141" s="112">
        <f>SUM(J141:AN141)</f>
      </c>
      <c r="H141" s="112">
        <f>E141*G141</f>
      </c>
      <c r="J141" s="114">
        <v>0</v>
      </c>
      <c r="K141" s="114">
        <v>0</v>
      </c>
      <c r="L141" s="114">
        <v>0</v>
      </c>
      <c r="M141" s="114">
        <v>0</v>
      </c>
      <c r="N141" s="114">
        <v>0</v>
      </c>
      <c r="O141" s="114">
        <v>0</v>
      </c>
      <c r="P141" s="114">
        <v>0</v>
      </c>
      <c r="Q141" s="114">
        <v>0</v>
      </c>
      <c r="R141" s="114">
        <v>0</v>
      </c>
      <c r="S141" s="114">
        <v>0</v>
      </c>
      <c r="T141" s="114">
        <v>0</v>
      </c>
      <c r="U141" s="114">
        <v>0</v>
      </c>
      <c r="V141" s="114">
        <v>0</v>
      </c>
      <c r="W141" s="114">
        <v>0</v>
      </c>
      <c r="X141" s="114">
        <v>0</v>
      </c>
      <c r="Y141" s="114">
        <v>0</v>
      </c>
      <c r="Z141" s="114">
        <v>0</v>
      </c>
      <c r="AA141" s="114">
        <v>0</v>
      </c>
      <c r="AB141" s="114">
        <v>0</v>
      </c>
      <c r="AC141" s="114">
        <v>0</v>
      </c>
      <c r="AD141" s="114">
        <v>0</v>
      </c>
      <c r="AE141" s="114">
        <v>0</v>
      </c>
      <c r="AF141" s="114">
        <v>0</v>
      </c>
      <c r="AG141" s="114">
        <v>0</v>
      </c>
      <c r="AH141" s="114">
        <v>0</v>
      </c>
      <c r="AI141" s="114">
        <v>0</v>
      </c>
      <c r="AJ141" s="114">
        <v>0</v>
      </c>
      <c r="AK141" s="114">
        <v>0</v>
      </c>
      <c r="AL141" s="114">
        <v>0</v>
      </c>
      <c r="AM141" s="114">
        <v>0</v>
      </c>
      <c r="AN141" s="114">
        <v>0</v>
      </c>
    </row>
    <row r="142">
      <c r="A142" s="117" t="str">
        <v>Nourriture - Sec</v>
      </c>
      <c r="B142" s="118" t="str">
        <v>SAUCE KETCHUP PUIDOR - MEHDI</v>
      </c>
      <c r="C142" s="84">
        <v>1</v>
      </c>
      <c r="D142" s="116">
        <v>22192</v>
      </c>
      <c r="E142" s="28">
        <f>IF(C142&gt;0,D142/C142,D142)</f>
      </c>
      <c r="F142" s="83" t="str">
        <v>Carton</v>
      </c>
      <c r="G142" s="25">
        <f>SUM(J142:AN142)</f>
      </c>
      <c r="H142" s="25">
        <f>E142*G142</f>
      </c>
      <c r="J142" s="100">
        <v>0</v>
      </c>
      <c r="K142" s="100">
        <v>0</v>
      </c>
      <c r="L142" s="100">
        <v>0</v>
      </c>
      <c r="M142" s="100">
        <v>0</v>
      </c>
      <c r="N142" s="100">
        <v>0</v>
      </c>
      <c r="O142" s="100">
        <v>0</v>
      </c>
      <c r="P142" s="100">
        <v>0</v>
      </c>
      <c r="Q142" s="100">
        <v>0</v>
      </c>
      <c r="R142" s="100">
        <v>0</v>
      </c>
      <c r="S142" s="100">
        <v>0</v>
      </c>
      <c r="T142" s="100">
        <v>0</v>
      </c>
      <c r="U142" s="100">
        <v>0</v>
      </c>
      <c r="V142" s="100">
        <v>0</v>
      </c>
      <c r="W142" s="100">
        <v>0</v>
      </c>
      <c r="X142" s="100">
        <v>0</v>
      </c>
      <c r="Y142" s="100">
        <v>0</v>
      </c>
      <c r="Z142" s="100">
        <v>0</v>
      </c>
      <c r="AA142" s="100">
        <v>0</v>
      </c>
      <c r="AB142" s="100">
        <v>0</v>
      </c>
      <c r="AC142" s="100">
        <v>0</v>
      </c>
      <c r="AD142" s="100">
        <v>0</v>
      </c>
      <c r="AE142" s="100">
        <v>0</v>
      </c>
      <c r="AF142" s="100">
        <v>0</v>
      </c>
      <c r="AG142" s="100">
        <v>0</v>
      </c>
      <c r="AH142" s="100">
        <v>0</v>
      </c>
      <c r="AI142" s="100">
        <v>0</v>
      </c>
      <c r="AJ142" s="100">
        <v>0</v>
      </c>
      <c r="AK142" s="100">
        <v>0</v>
      </c>
      <c r="AL142" s="100">
        <v>0</v>
      </c>
      <c r="AM142" s="100">
        <v>0</v>
      </c>
      <c r="AN142" s="100">
        <v>0</v>
      </c>
    </row>
    <row r="143">
      <c r="A143" s="117" t="str">
        <v>Nourriture - Sec</v>
      </c>
      <c r="B143" s="118" t="str">
        <v>TOMATE KETCHUP - MEHDI</v>
      </c>
      <c r="C143" s="76">
        <v>6</v>
      </c>
      <c r="D143" s="110">
        <v>22192</v>
      </c>
      <c r="E143" s="111">
        <f>IF(C143&gt;0,D143/C143,D143)</f>
      </c>
      <c r="F143" s="75" t="str">
        <v>Carton de 6</v>
      </c>
      <c r="G143" s="112">
        <f>SUM(J143:AN143)</f>
      </c>
      <c r="H143" s="112">
        <f>E143*G143</f>
      </c>
      <c r="J143" s="114">
        <v>0</v>
      </c>
      <c r="K143" s="114">
        <v>0</v>
      </c>
      <c r="L143" s="114">
        <v>0</v>
      </c>
      <c r="M143" s="114">
        <v>0</v>
      </c>
      <c r="N143" s="114">
        <v>0</v>
      </c>
      <c r="O143" s="114">
        <v>0</v>
      </c>
      <c r="P143" s="114">
        <v>0</v>
      </c>
      <c r="Q143" s="114">
        <v>0</v>
      </c>
      <c r="R143" s="114">
        <v>0</v>
      </c>
      <c r="S143" s="114">
        <v>0</v>
      </c>
      <c r="T143" s="114">
        <v>0</v>
      </c>
      <c r="U143" s="114">
        <v>0</v>
      </c>
      <c r="V143" s="114">
        <v>0</v>
      </c>
      <c r="W143" s="114">
        <v>0</v>
      </c>
      <c r="X143" s="114">
        <v>0</v>
      </c>
      <c r="Y143" s="114">
        <v>0</v>
      </c>
      <c r="Z143" s="114">
        <v>0</v>
      </c>
      <c r="AA143" s="114">
        <v>0</v>
      </c>
      <c r="AB143" s="114">
        <v>0</v>
      </c>
      <c r="AC143" s="114">
        <v>0</v>
      </c>
      <c r="AD143" s="114">
        <v>0</v>
      </c>
      <c r="AE143" s="114">
        <v>0</v>
      </c>
      <c r="AF143" s="114">
        <v>0</v>
      </c>
      <c r="AG143" s="114">
        <v>0</v>
      </c>
      <c r="AH143" s="114">
        <v>0</v>
      </c>
      <c r="AI143" s="114">
        <v>0</v>
      </c>
      <c r="AJ143" s="114">
        <v>0</v>
      </c>
      <c r="AK143" s="114">
        <v>0</v>
      </c>
      <c r="AL143" s="114">
        <v>0</v>
      </c>
      <c r="AM143" s="114">
        <v>0</v>
      </c>
      <c r="AN143" s="114">
        <v>0</v>
      </c>
    </row>
    <row r="144">
      <c r="A144" s="117" t="str">
        <v>Nourriture - Sec</v>
      </c>
      <c r="B144" s="118" t="str">
        <v>SAUCE MAYONNAISE</v>
      </c>
      <c r="C144" s="84">
        <v>72</v>
      </c>
      <c r="D144" s="116">
        <v>37288</v>
      </c>
      <c r="E144" s="28">
        <f>IF(C144&gt;0,D144/C144,D144)</f>
      </c>
      <c r="F144" s="83" t="str">
        <v>Carton de 72</v>
      </c>
      <c r="G144" s="25">
        <f>SUM(J144:AN144)</f>
      </c>
      <c r="H144" s="25">
        <f>E144*G144</f>
      </c>
      <c r="J144" s="100">
        <v>0</v>
      </c>
      <c r="K144" s="100">
        <v>0</v>
      </c>
      <c r="L144" s="100">
        <v>0</v>
      </c>
      <c r="M144" s="100">
        <v>0</v>
      </c>
      <c r="N144" s="100">
        <v>0</v>
      </c>
      <c r="O144" s="100">
        <v>0</v>
      </c>
      <c r="P144" s="100">
        <v>0</v>
      </c>
      <c r="Q144" s="100">
        <v>0</v>
      </c>
      <c r="R144" s="100">
        <v>0</v>
      </c>
      <c r="S144" s="100">
        <v>0</v>
      </c>
      <c r="T144" s="100">
        <v>0</v>
      </c>
      <c r="U144" s="100">
        <v>0</v>
      </c>
      <c r="V144" s="100">
        <v>0</v>
      </c>
      <c r="W144" s="100">
        <v>0</v>
      </c>
      <c r="X144" s="100">
        <v>0</v>
      </c>
      <c r="Y144" s="100">
        <v>0</v>
      </c>
      <c r="Z144" s="100">
        <v>0</v>
      </c>
      <c r="AA144" s="100">
        <v>0</v>
      </c>
      <c r="AB144" s="100">
        <v>0</v>
      </c>
      <c r="AC144" s="100">
        <v>0</v>
      </c>
      <c r="AD144" s="100">
        <v>0</v>
      </c>
      <c r="AE144" s="100">
        <v>0</v>
      </c>
      <c r="AF144" s="100">
        <v>0</v>
      </c>
      <c r="AG144" s="100">
        <v>0</v>
      </c>
      <c r="AH144" s="100">
        <v>0</v>
      </c>
      <c r="AI144" s="100">
        <v>0</v>
      </c>
      <c r="AJ144" s="100">
        <v>0</v>
      </c>
      <c r="AK144" s="100">
        <v>0</v>
      </c>
      <c r="AL144" s="100">
        <v>0</v>
      </c>
      <c r="AM144" s="100">
        <v>0</v>
      </c>
      <c r="AN144" s="100">
        <v>0</v>
      </c>
    </row>
    <row r="145">
      <c r="A145" s="117" t="str">
        <v>Nourriture - Sec</v>
      </c>
      <c r="B145" s="118" t="str">
        <v>MAYONNAISE - Local</v>
      </c>
      <c r="C145" s="76">
        <v>4</v>
      </c>
      <c r="D145" s="110">
        <v>37288</v>
      </c>
      <c r="E145" s="111">
        <f>IF(C145&gt;0,D145/C145,D145)</f>
      </c>
      <c r="F145" s="75" t="str">
        <v>Carton de 4</v>
      </c>
      <c r="G145" s="112">
        <f>SUM(J145:AN145)</f>
      </c>
      <c r="H145" s="112">
        <f>E145*G145</f>
      </c>
      <c r="J145" s="114">
        <v>0</v>
      </c>
      <c r="K145" s="114">
        <v>0</v>
      </c>
      <c r="L145" s="114">
        <v>0</v>
      </c>
      <c r="M145" s="114">
        <v>0</v>
      </c>
      <c r="N145" s="114">
        <v>0</v>
      </c>
      <c r="O145" s="114">
        <v>0</v>
      </c>
      <c r="P145" s="114">
        <v>0</v>
      </c>
      <c r="Q145" s="114">
        <v>0</v>
      </c>
      <c r="R145" s="114">
        <v>0</v>
      </c>
      <c r="S145" s="114">
        <v>0</v>
      </c>
      <c r="T145" s="114">
        <v>0</v>
      </c>
      <c r="U145" s="114">
        <v>0</v>
      </c>
      <c r="V145" s="114">
        <v>0</v>
      </c>
      <c r="W145" s="114">
        <v>0</v>
      </c>
      <c r="X145" s="114">
        <v>0</v>
      </c>
      <c r="Y145" s="114">
        <v>0</v>
      </c>
      <c r="Z145" s="114">
        <v>0</v>
      </c>
      <c r="AA145" s="114">
        <v>0</v>
      </c>
      <c r="AB145" s="114">
        <v>0</v>
      </c>
      <c r="AC145" s="114">
        <v>0</v>
      </c>
      <c r="AD145" s="114">
        <v>0</v>
      </c>
      <c r="AE145" s="114">
        <v>0</v>
      </c>
      <c r="AF145" s="114">
        <v>0</v>
      </c>
      <c r="AG145" s="114">
        <v>0</v>
      </c>
      <c r="AH145" s="114">
        <v>0</v>
      </c>
      <c r="AI145" s="114">
        <v>0</v>
      </c>
      <c r="AJ145" s="114">
        <v>0</v>
      </c>
      <c r="AK145" s="114">
        <v>0</v>
      </c>
      <c r="AL145" s="114">
        <v>0</v>
      </c>
      <c r="AM145" s="114">
        <v>0</v>
      </c>
      <c r="AN145" s="114">
        <v>0</v>
      </c>
    </row>
    <row r="146">
      <c r="A146" s="117" t="str">
        <v>Nourriture - Sec</v>
      </c>
      <c r="B146" s="118" t="str">
        <v>SAUCE MAYO MEHDI</v>
      </c>
      <c r="C146" s="84">
        <v>4</v>
      </c>
      <c r="D146" s="116">
        <v>37288</v>
      </c>
      <c r="E146" s="28">
        <f>IF(C146&gt;0,D146/C146,D146)</f>
      </c>
      <c r="F146" s="83" t="str">
        <v>Carton de 4</v>
      </c>
      <c r="G146" s="25">
        <f>SUM(J146:AN146)</f>
      </c>
      <c r="H146" s="25">
        <f>E146*G146</f>
      </c>
      <c r="J146" s="100">
        <v>0</v>
      </c>
      <c r="K146" s="100">
        <v>0</v>
      </c>
      <c r="L146" s="100">
        <v>0</v>
      </c>
      <c r="M146" s="100">
        <v>0</v>
      </c>
      <c r="N146" s="100">
        <v>0</v>
      </c>
      <c r="O146" s="100">
        <v>0</v>
      </c>
      <c r="P146" s="100">
        <v>0</v>
      </c>
      <c r="Q146" s="100">
        <v>0</v>
      </c>
      <c r="R146" s="100">
        <v>0</v>
      </c>
      <c r="S146" s="100">
        <v>0</v>
      </c>
      <c r="T146" s="100">
        <v>0</v>
      </c>
      <c r="U146" s="100">
        <v>0</v>
      </c>
      <c r="V146" s="100">
        <v>0</v>
      </c>
      <c r="W146" s="100">
        <v>0</v>
      </c>
      <c r="X146" s="100">
        <v>0</v>
      </c>
      <c r="Y146" s="100">
        <v>0</v>
      </c>
      <c r="Z146" s="100">
        <v>0</v>
      </c>
      <c r="AA146" s="100">
        <v>0</v>
      </c>
      <c r="AB146" s="100">
        <v>0</v>
      </c>
      <c r="AC146" s="100">
        <v>0</v>
      </c>
      <c r="AD146" s="100">
        <v>0</v>
      </c>
      <c r="AE146" s="100">
        <v>0</v>
      </c>
      <c r="AF146" s="100">
        <v>0</v>
      </c>
      <c r="AG146" s="100">
        <v>0</v>
      </c>
      <c r="AH146" s="100">
        <v>0</v>
      </c>
      <c r="AI146" s="100">
        <v>0</v>
      </c>
      <c r="AJ146" s="100">
        <v>0</v>
      </c>
      <c r="AK146" s="100">
        <v>0</v>
      </c>
      <c r="AL146" s="100">
        <v>0</v>
      </c>
      <c r="AM146" s="100">
        <v>0</v>
      </c>
      <c r="AN146" s="100">
        <v>0</v>
      </c>
    </row>
    <row r="147">
      <c r="A147" s="117" t="str">
        <v>Nourriture - Sec</v>
      </c>
      <c r="B147" s="118" t="str">
        <v>MAYONNAISE PIMENTEE</v>
      </c>
      <c r="C147" s="76">
        <v>12</v>
      </c>
      <c r="D147" s="110">
        <v>9153</v>
      </c>
      <c r="E147" s="111">
        <f>IF(C147&gt;0,D147/C147,D147)</f>
      </c>
      <c r="F147" s="75" t="str">
        <v>Carton de 12</v>
      </c>
      <c r="G147" s="112">
        <f>SUM(J147:AN147)</f>
      </c>
      <c r="H147" s="112">
        <f>E147*G147</f>
      </c>
      <c r="J147" s="114">
        <v>0</v>
      </c>
      <c r="K147" s="114">
        <v>0</v>
      </c>
      <c r="L147" s="114">
        <v>0</v>
      </c>
      <c r="M147" s="114">
        <v>0</v>
      </c>
      <c r="N147" s="114">
        <v>0</v>
      </c>
      <c r="O147" s="114">
        <v>0</v>
      </c>
      <c r="P147" s="114">
        <v>0</v>
      </c>
      <c r="Q147" s="114">
        <v>0</v>
      </c>
      <c r="R147" s="114">
        <v>0</v>
      </c>
      <c r="S147" s="114">
        <v>0</v>
      </c>
      <c r="T147" s="114">
        <v>0</v>
      </c>
      <c r="U147" s="114">
        <v>0</v>
      </c>
      <c r="V147" s="114">
        <v>0</v>
      </c>
      <c r="W147" s="114">
        <v>0</v>
      </c>
      <c r="X147" s="114">
        <v>0</v>
      </c>
      <c r="Y147" s="114">
        <v>0</v>
      </c>
      <c r="Z147" s="114">
        <v>0</v>
      </c>
      <c r="AA147" s="114">
        <v>0</v>
      </c>
      <c r="AB147" s="114">
        <v>0</v>
      </c>
      <c r="AC147" s="114">
        <v>0</v>
      </c>
      <c r="AD147" s="114">
        <v>0</v>
      </c>
      <c r="AE147" s="114">
        <v>0</v>
      </c>
      <c r="AF147" s="114">
        <v>0</v>
      </c>
      <c r="AG147" s="114">
        <v>0</v>
      </c>
      <c r="AH147" s="114">
        <v>0</v>
      </c>
      <c r="AI147" s="114">
        <v>0</v>
      </c>
      <c r="AJ147" s="114">
        <v>0</v>
      </c>
      <c r="AK147" s="114">
        <v>0</v>
      </c>
      <c r="AL147" s="114">
        <v>0</v>
      </c>
      <c r="AM147" s="114">
        <v>0</v>
      </c>
      <c r="AN147" s="114">
        <v>0</v>
      </c>
    </row>
    <row r="148">
      <c r="A148" s="117" t="str">
        <v>Nourriture - Sec</v>
      </c>
      <c r="B148" s="118" t="str">
        <v xml:space="preserve">MOUTARDE JAUNE BISKISHOP </v>
      </c>
      <c r="C148" s="84">
        <v>4</v>
      </c>
      <c r="D148" s="116">
        <v>6166</v>
      </c>
      <c r="E148" s="28">
        <f>IF(C148&gt;0,D148/C148,D148)</f>
      </c>
      <c r="F148" s="83" t="str">
        <v>Bidon de 3,78 L</v>
      </c>
      <c r="G148" s="25">
        <f>SUM(J148:AN148)</f>
      </c>
      <c r="H148" s="25">
        <f>E148*G148</f>
      </c>
      <c r="J148" s="100">
        <v>0</v>
      </c>
      <c r="K148" s="100">
        <v>0</v>
      </c>
      <c r="L148" s="100">
        <v>0</v>
      </c>
      <c r="M148" s="100">
        <v>0</v>
      </c>
      <c r="N148" s="100">
        <v>0</v>
      </c>
      <c r="O148" s="100">
        <v>0</v>
      </c>
      <c r="P148" s="100">
        <v>0</v>
      </c>
      <c r="Q148" s="100">
        <v>0</v>
      </c>
      <c r="R148" s="100">
        <v>0</v>
      </c>
      <c r="S148" s="100">
        <v>0</v>
      </c>
      <c r="T148" s="100">
        <v>0</v>
      </c>
      <c r="U148" s="100">
        <v>0</v>
      </c>
      <c r="V148" s="100">
        <v>0</v>
      </c>
      <c r="W148" s="100">
        <v>0</v>
      </c>
      <c r="X148" s="100">
        <v>0</v>
      </c>
      <c r="Y148" s="100">
        <v>0</v>
      </c>
      <c r="Z148" s="100">
        <v>0</v>
      </c>
      <c r="AA148" s="100">
        <v>0</v>
      </c>
      <c r="AB148" s="100">
        <v>0</v>
      </c>
      <c r="AC148" s="100">
        <v>0</v>
      </c>
      <c r="AD148" s="100">
        <v>0</v>
      </c>
      <c r="AE148" s="100">
        <v>0</v>
      </c>
      <c r="AF148" s="100">
        <v>0</v>
      </c>
      <c r="AG148" s="100">
        <v>0</v>
      </c>
      <c r="AH148" s="100">
        <v>0</v>
      </c>
      <c r="AI148" s="100">
        <v>0</v>
      </c>
      <c r="AJ148" s="100">
        <v>0</v>
      </c>
      <c r="AK148" s="100">
        <v>0</v>
      </c>
      <c r="AL148" s="100">
        <v>0</v>
      </c>
      <c r="AM148" s="100">
        <v>0</v>
      </c>
      <c r="AN148" s="100">
        <v>0</v>
      </c>
    </row>
    <row r="149">
      <c r="A149" s="117" t="str">
        <v>Nourriture - Sec</v>
      </c>
      <c r="B149" s="118" t="str">
        <v>VINAIGRETTE NATURE (500 ml)</v>
      </c>
      <c r="C149" s="76">
        <v>12</v>
      </c>
      <c r="D149" s="110">
        <v>0</v>
      </c>
      <c r="E149" s="111">
        <f>IF(C149&gt;0,D149/C149,D149)</f>
      </c>
      <c r="F149" s="75" t="str">
        <v>Carton (12*500ml)</v>
      </c>
      <c r="G149" s="112">
        <f>SUM(J149:AN149)</f>
      </c>
      <c r="H149" s="112">
        <f>E149*G149</f>
      </c>
      <c r="J149" s="114">
        <v>0</v>
      </c>
      <c r="K149" s="114">
        <v>0</v>
      </c>
      <c r="L149" s="114">
        <v>0</v>
      </c>
      <c r="M149" s="114">
        <v>0</v>
      </c>
      <c r="N149" s="114">
        <v>0</v>
      </c>
      <c r="O149" s="114">
        <v>0</v>
      </c>
      <c r="P149" s="114">
        <v>0</v>
      </c>
      <c r="Q149" s="114">
        <v>0</v>
      </c>
      <c r="R149" s="114">
        <v>0</v>
      </c>
      <c r="S149" s="114">
        <v>0</v>
      </c>
      <c r="T149" s="114">
        <v>0</v>
      </c>
      <c r="U149" s="114">
        <v>0</v>
      </c>
      <c r="V149" s="114">
        <v>0</v>
      </c>
      <c r="W149" s="114">
        <v>0</v>
      </c>
      <c r="X149" s="114">
        <v>0</v>
      </c>
      <c r="Y149" s="114">
        <v>0</v>
      </c>
      <c r="Z149" s="114">
        <v>0</v>
      </c>
      <c r="AA149" s="114">
        <v>0</v>
      </c>
      <c r="AB149" s="114">
        <v>0</v>
      </c>
      <c r="AC149" s="114">
        <v>0</v>
      </c>
      <c r="AD149" s="114">
        <v>0</v>
      </c>
      <c r="AE149" s="114">
        <v>0</v>
      </c>
      <c r="AF149" s="114">
        <v>0</v>
      </c>
      <c r="AG149" s="114">
        <v>0</v>
      </c>
      <c r="AH149" s="114">
        <v>0</v>
      </c>
      <c r="AI149" s="114">
        <v>0</v>
      </c>
      <c r="AJ149" s="114">
        <v>0</v>
      </c>
      <c r="AK149" s="114">
        <v>0</v>
      </c>
      <c r="AL149" s="114">
        <v>0</v>
      </c>
      <c r="AM149" s="114">
        <v>0</v>
      </c>
      <c r="AN149" s="114">
        <v>0</v>
      </c>
    </row>
    <row r="150">
      <c r="A150" s="117" t="str">
        <v>Nourriture - Sec</v>
      </c>
      <c r="B150" s="118" t="str">
        <v>SAUCE MOUTARDE</v>
      </c>
      <c r="C150" s="84">
        <v>1</v>
      </c>
      <c r="D150" s="116">
        <v>20459</v>
      </c>
      <c r="E150" s="28">
        <f>IF(C150&gt;0,D150/C150,D150)</f>
      </c>
      <c r="F150" s="83" t="str">
        <v>Carton</v>
      </c>
      <c r="G150" s="25">
        <f>SUM(J150:AN150)</f>
      </c>
      <c r="H150" s="25">
        <f>E150*G150</f>
      </c>
      <c r="J150" s="100">
        <v>0</v>
      </c>
      <c r="K150" s="100">
        <v>0</v>
      </c>
      <c r="L150" s="100">
        <v>0</v>
      </c>
      <c r="M150" s="100">
        <v>0</v>
      </c>
      <c r="N150" s="100">
        <v>0</v>
      </c>
      <c r="O150" s="100">
        <v>0</v>
      </c>
      <c r="P150" s="100">
        <v>0</v>
      </c>
      <c r="Q150" s="100">
        <v>0</v>
      </c>
      <c r="R150" s="100">
        <v>0</v>
      </c>
      <c r="S150" s="100">
        <v>0</v>
      </c>
      <c r="T150" s="100">
        <v>0</v>
      </c>
      <c r="U150" s="100">
        <v>0</v>
      </c>
      <c r="V150" s="100">
        <v>0</v>
      </c>
      <c r="W150" s="100">
        <v>0</v>
      </c>
      <c r="X150" s="100">
        <v>0</v>
      </c>
      <c r="Y150" s="100">
        <v>0</v>
      </c>
      <c r="Z150" s="100">
        <v>0</v>
      </c>
      <c r="AA150" s="100">
        <v>0</v>
      </c>
      <c r="AB150" s="100">
        <v>0</v>
      </c>
      <c r="AC150" s="100">
        <v>0</v>
      </c>
      <c r="AD150" s="100">
        <v>0</v>
      </c>
      <c r="AE150" s="100">
        <v>0</v>
      </c>
      <c r="AF150" s="100">
        <v>0</v>
      </c>
      <c r="AG150" s="100">
        <v>0</v>
      </c>
      <c r="AH150" s="100">
        <v>0</v>
      </c>
      <c r="AI150" s="100">
        <v>0</v>
      </c>
      <c r="AJ150" s="100">
        <v>0</v>
      </c>
      <c r="AK150" s="100">
        <v>0</v>
      </c>
      <c r="AL150" s="100">
        <v>0</v>
      </c>
      <c r="AM150" s="100">
        <v>0</v>
      </c>
      <c r="AN150" s="100">
        <v>0</v>
      </c>
    </row>
    <row r="151">
      <c r="A151" s="117" t="str">
        <v>Nourriture - Sec</v>
      </c>
      <c r="B151" s="118" t="str">
        <v>SAUCE SALADE CESAR</v>
      </c>
      <c r="C151" s="76">
        <v>30</v>
      </c>
      <c r="D151" s="110">
        <v>12353.189151579652</v>
      </c>
      <c r="E151" s="111">
        <f>IF(C151&gt;0,D151/C151,D151)</f>
      </c>
      <c r="F151" s="75" t="str">
        <v>Carton de 30</v>
      </c>
      <c r="G151" s="112">
        <f>SUM(J151:AN151)</f>
      </c>
      <c r="H151" s="112">
        <f>E151*G151</f>
      </c>
      <c r="J151" s="114">
        <v>0</v>
      </c>
      <c r="K151" s="114">
        <v>0</v>
      </c>
      <c r="L151" s="114">
        <v>0</v>
      </c>
      <c r="M151" s="114">
        <v>0</v>
      </c>
      <c r="N151" s="114">
        <v>0</v>
      </c>
      <c r="O151" s="114">
        <v>0</v>
      </c>
      <c r="P151" s="114">
        <v>0</v>
      </c>
      <c r="Q151" s="114">
        <v>0</v>
      </c>
      <c r="R151" s="114">
        <v>0</v>
      </c>
      <c r="S151" s="114">
        <v>0</v>
      </c>
      <c r="T151" s="114">
        <v>0</v>
      </c>
      <c r="U151" s="114">
        <v>0</v>
      </c>
      <c r="V151" s="114">
        <v>0</v>
      </c>
      <c r="W151" s="114">
        <v>0</v>
      </c>
      <c r="X151" s="114">
        <v>0</v>
      </c>
      <c r="Y151" s="114">
        <v>0</v>
      </c>
      <c r="Z151" s="114">
        <v>0</v>
      </c>
      <c r="AA151" s="114">
        <v>0</v>
      </c>
      <c r="AB151" s="114">
        <v>0</v>
      </c>
      <c r="AC151" s="114">
        <v>0</v>
      </c>
      <c r="AD151" s="114">
        <v>0</v>
      </c>
      <c r="AE151" s="114">
        <v>0</v>
      </c>
      <c r="AF151" s="114">
        <v>0</v>
      </c>
      <c r="AG151" s="114">
        <v>0</v>
      </c>
      <c r="AH151" s="114">
        <v>0</v>
      </c>
      <c r="AI151" s="114">
        <v>0</v>
      </c>
      <c r="AJ151" s="114">
        <v>0</v>
      </c>
      <c r="AK151" s="114">
        <v>0</v>
      </c>
      <c r="AL151" s="114">
        <v>0</v>
      </c>
      <c r="AM151" s="114">
        <v>0</v>
      </c>
      <c r="AN151" s="114">
        <v>0</v>
      </c>
    </row>
    <row r="152">
      <c r="A152" s="117" t="str">
        <v>Nourriture - Sec</v>
      </c>
      <c r="B152" s="118" t="str">
        <v>SAUCE SALADE CESAR 100</v>
      </c>
      <c r="C152" s="84">
        <v>100</v>
      </c>
      <c r="D152" s="116">
        <v>18087.52925293472</v>
      </c>
      <c r="E152" s="28">
        <f>IF(C152&gt;0,D152/C152,D152)</f>
      </c>
      <c r="F152" s="83" t="str">
        <v>Carton de 100</v>
      </c>
      <c r="G152" s="25">
        <f>SUM(J152:AN152)</f>
      </c>
      <c r="H152" s="25">
        <f>E152*G152</f>
      </c>
      <c r="J152" s="100">
        <v>0</v>
      </c>
      <c r="K152" s="100">
        <v>0</v>
      </c>
      <c r="L152" s="100">
        <v>0</v>
      </c>
      <c r="M152" s="100">
        <v>0</v>
      </c>
      <c r="N152" s="100">
        <v>0</v>
      </c>
      <c r="O152" s="100">
        <v>0</v>
      </c>
      <c r="P152" s="100">
        <v>0</v>
      </c>
      <c r="Q152" s="100">
        <v>0</v>
      </c>
      <c r="R152" s="100">
        <v>0</v>
      </c>
      <c r="S152" s="100">
        <v>0</v>
      </c>
      <c r="T152" s="100">
        <v>0</v>
      </c>
      <c r="U152" s="100">
        <v>0</v>
      </c>
      <c r="V152" s="100">
        <v>0</v>
      </c>
      <c r="W152" s="100">
        <v>0</v>
      </c>
      <c r="X152" s="100">
        <v>0</v>
      </c>
      <c r="Y152" s="100">
        <v>0</v>
      </c>
      <c r="Z152" s="100">
        <v>0</v>
      </c>
      <c r="AA152" s="100">
        <v>0</v>
      </c>
      <c r="AB152" s="100">
        <v>0</v>
      </c>
      <c r="AC152" s="100">
        <v>0</v>
      </c>
      <c r="AD152" s="100">
        <v>0</v>
      </c>
      <c r="AE152" s="100">
        <v>0</v>
      </c>
      <c r="AF152" s="100">
        <v>0</v>
      </c>
      <c r="AG152" s="100">
        <v>0</v>
      </c>
      <c r="AH152" s="100">
        <v>0</v>
      </c>
      <c r="AI152" s="100">
        <v>0</v>
      </c>
      <c r="AJ152" s="100">
        <v>0</v>
      </c>
      <c r="AK152" s="100">
        <v>0</v>
      </c>
      <c r="AL152" s="100">
        <v>0</v>
      </c>
      <c r="AM152" s="100">
        <v>0</v>
      </c>
      <c r="AN152" s="100">
        <v>0</v>
      </c>
    </row>
    <row r="153">
      <c r="A153" s="117" t="str">
        <v>Nourriture - Sec</v>
      </c>
      <c r="B153" s="118" t="str">
        <v>SEL - Local</v>
      </c>
      <c r="C153" s="76">
        <v>20</v>
      </c>
      <c r="D153" s="110">
        <v>15000</v>
      </c>
      <c r="E153" s="111">
        <f>IF(C153&gt;0,D153/C153,D153)</f>
      </c>
      <c r="F153" s="75" t="str">
        <v>Sachet 0,9 Kg</v>
      </c>
      <c r="G153" s="112">
        <f>SUM(J153:AN153)</f>
      </c>
      <c r="H153" s="112">
        <f>E153*G153</f>
      </c>
      <c r="J153" s="114">
        <v>0</v>
      </c>
      <c r="K153" s="114">
        <v>0</v>
      </c>
      <c r="L153" s="114">
        <v>0</v>
      </c>
      <c r="M153" s="114">
        <v>0</v>
      </c>
      <c r="N153" s="114">
        <v>0</v>
      </c>
      <c r="O153" s="114">
        <v>0</v>
      </c>
      <c r="P153" s="114">
        <v>0</v>
      </c>
      <c r="Q153" s="114">
        <v>0</v>
      </c>
      <c r="R153" s="114">
        <v>0</v>
      </c>
      <c r="S153" s="114">
        <v>0</v>
      </c>
      <c r="T153" s="114">
        <v>0</v>
      </c>
      <c r="U153" s="114">
        <v>0</v>
      </c>
      <c r="V153" s="114">
        <v>0</v>
      </c>
      <c r="W153" s="114">
        <v>0</v>
      </c>
      <c r="X153" s="114">
        <v>0</v>
      </c>
      <c r="Y153" s="114">
        <v>0</v>
      </c>
      <c r="Z153" s="114">
        <v>0</v>
      </c>
      <c r="AA153" s="114">
        <v>0</v>
      </c>
      <c r="AB153" s="114">
        <v>0</v>
      </c>
      <c r="AC153" s="114">
        <v>0</v>
      </c>
      <c r="AD153" s="114">
        <v>0</v>
      </c>
      <c r="AE153" s="114">
        <v>0</v>
      </c>
      <c r="AF153" s="114">
        <v>0</v>
      </c>
      <c r="AG153" s="114">
        <v>0</v>
      </c>
      <c r="AH153" s="114">
        <v>0</v>
      </c>
      <c r="AI153" s="114">
        <v>0</v>
      </c>
      <c r="AJ153" s="114">
        <v>0</v>
      </c>
      <c r="AK153" s="114">
        <v>0</v>
      </c>
      <c r="AL153" s="114">
        <v>0</v>
      </c>
      <c r="AM153" s="114">
        <v>0</v>
      </c>
      <c r="AN153" s="114">
        <v>0</v>
      </c>
    </row>
    <row r="154">
      <c r="A154" s="117" t="str">
        <v>Nourriture - Sec</v>
      </c>
      <c r="B154" s="118" t="str">
        <v>SIROP CHOCOLAT SGG</v>
      </c>
      <c r="C154" s="84">
        <v>12</v>
      </c>
      <c r="D154" s="116">
        <v>30000</v>
      </c>
      <c r="E154" s="28">
        <f>IF(C154&gt;0,D154/C154,D154)</f>
      </c>
      <c r="F154" s="83" t="str">
        <v>12*0,624 kg / carton</v>
      </c>
      <c r="G154" s="25">
        <f>SUM(J154:AN154)</f>
      </c>
      <c r="H154" s="25">
        <f>E154*G154</f>
      </c>
      <c r="J154" s="100">
        <v>0</v>
      </c>
      <c r="K154" s="100">
        <v>0</v>
      </c>
      <c r="L154" s="100">
        <v>0</v>
      </c>
      <c r="M154" s="100">
        <v>0</v>
      </c>
      <c r="N154" s="100">
        <v>0</v>
      </c>
      <c r="O154" s="100">
        <v>0</v>
      </c>
      <c r="P154" s="100">
        <v>0</v>
      </c>
      <c r="Q154" s="100">
        <v>0</v>
      </c>
      <c r="R154" s="100">
        <v>0</v>
      </c>
      <c r="S154" s="100">
        <v>0</v>
      </c>
      <c r="T154" s="100">
        <v>0</v>
      </c>
      <c r="U154" s="100">
        <v>0</v>
      </c>
      <c r="V154" s="100">
        <v>0</v>
      </c>
      <c r="W154" s="100">
        <v>0</v>
      </c>
      <c r="X154" s="100">
        <v>0</v>
      </c>
      <c r="Y154" s="100">
        <v>0</v>
      </c>
      <c r="Z154" s="100">
        <v>0</v>
      </c>
      <c r="AA154" s="100">
        <v>0</v>
      </c>
      <c r="AB154" s="100">
        <v>0</v>
      </c>
      <c r="AC154" s="100">
        <v>0</v>
      </c>
      <c r="AD154" s="100">
        <v>0</v>
      </c>
      <c r="AE154" s="100">
        <v>0</v>
      </c>
      <c r="AF154" s="100">
        <v>0</v>
      </c>
      <c r="AG154" s="100">
        <v>0</v>
      </c>
      <c r="AH154" s="100">
        <v>0</v>
      </c>
      <c r="AI154" s="100">
        <v>0</v>
      </c>
      <c r="AJ154" s="100">
        <v>0</v>
      </c>
      <c r="AK154" s="100">
        <v>0</v>
      </c>
      <c r="AL154" s="100">
        <v>0</v>
      </c>
      <c r="AM154" s="100">
        <v>0</v>
      </c>
      <c r="AN154" s="100">
        <v>0</v>
      </c>
    </row>
    <row r="155">
      <c r="A155" s="119" t="str">
        <v>Nourriture</v>
      </c>
      <c r="B155" s="120" t="str">
        <v>FROMAGE MEDHI NEW</v>
      </c>
      <c r="C155" s="76">
        <v>1056</v>
      </c>
      <c r="D155" s="110">
        <v>57451.42144884304</v>
      </c>
      <c r="E155" s="111">
        <f>IF(C155&gt;0,D155/C155,D155)</f>
      </c>
      <c r="F155" s="75" t="str">
        <v>Carton de 1056</v>
      </c>
      <c r="G155" s="112">
        <f>SUM(J155:AN155)</f>
      </c>
      <c r="H155" s="112">
        <f>E155*G155</f>
      </c>
      <c r="J155" s="114">
        <v>0</v>
      </c>
      <c r="K155" s="114">
        <v>0</v>
      </c>
      <c r="L155" s="114">
        <v>0</v>
      </c>
      <c r="M155" s="114">
        <v>0</v>
      </c>
      <c r="N155" s="114">
        <v>0</v>
      </c>
      <c r="O155" s="114">
        <v>0</v>
      </c>
      <c r="P155" s="114">
        <v>0</v>
      </c>
      <c r="Q155" s="114">
        <v>0</v>
      </c>
      <c r="R155" s="114">
        <v>0</v>
      </c>
      <c r="S155" s="114">
        <v>0</v>
      </c>
      <c r="T155" s="114">
        <v>0</v>
      </c>
      <c r="U155" s="114">
        <v>0</v>
      </c>
      <c r="V155" s="114">
        <v>0</v>
      </c>
      <c r="W155" s="114">
        <v>0</v>
      </c>
      <c r="X155" s="114">
        <v>0</v>
      </c>
      <c r="Y155" s="114">
        <v>0</v>
      </c>
      <c r="Z155" s="114">
        <v>0</v>
      </c>
      <c r="AA155" s="114">
        <v>0</v>
      </c>
      <c r="AB155" s="114">
        <v>0</v>
      </c>
      <c r="AC155" s="114">
        <v>0</v>
      </c>
      <c r="AD155" s="114">
        <v>0</v>
      </c>
      <c r="AE155" s="114">
        <v>0</v>
      </c>
      <c r="AF155" s="114">
        <v>0</v>
      </c>
      <c r="AG155" s="114">
        <v>0</v>
      </c>
      <c r="AH155" s="114">
        <v>0</v>
      </c>
      <c r="AI155" s="114">
        <v>0</v>
      </c>
      <c r="AJ155" s="114">
        <v>0</v>
      </c>
      <c r="AK155" s="114">
        <v>0</v>
      </c>
      <c r="AL155" s="114">
        <v>0</v>
      </c>
      <c r="AM155" s="114">
        <v>0</v>
      </c>
      <c r="AN155" s="114">
        <v>0</v>
      </c>
    </row>
    <row r="156">
      <c r="A156" s="119" t="str">
        <v>Nourriture</v>
      </c>
      <c r="B156" s="120" t="str">
        <v>HUILE AYA 5 L</v>
      </c>
      <c r="C156" s="84">
        <v>25</v>
      </c>
      <c r="D156" s="116">
        <v>21186.440677966104</v>
      </c>
      <c r="E156" s="28">
        <f>IF(C156&gt;0,D156/C156,D156)</f>
      </c>
      <c r="F156" s="83" t="str">
        <v>Carton de 25</v>
      </c>
      <c r="G156" s="25">
        <f>SUM(J156:AN156)</f>
      </c>
      <c r="H156" s="25">
        <f>E156*G156</f>
      </c>
      <c r="J156" s="100">
        <v>0</v>
      </c>
      <c r="K156" s="100">
        <v>0</v>
      </c>
      <c r="L156" s="100">
        <v>0</v>
      </c>
      <c r="M156" s="100">
        <v>0</v>
      </c>
      <c r="N156" s="100">
        <v>0</v>
      </c>
      <c r="O156" s="100">
        <v>0</v>
      </c>
      <c r="P156" s="100">
        <v>0</v>
      </c>
      <c r="Q156" s="100">
        <v>0</v>
      </c>
      <c r="R156" s="100">
        <v>0</v>
      </c>
      <c r="S156" s="100">
        <v>0</v>
      </c>
      <c r="T156" s="100">
        <v>0</v>
      </c>
      <c r="U156" s="100">
        <v>0</v>
      </c>
      <c r="V156" s="100">
        <v>0</v>
      </c>
      <c r="W156" s="100">
        <v>0</v>
      </c>
      <c r="X156" s="100">
        <v>0</v>
      </c>
      <c r="Y156" s="100">
        <v>0</v>
      </c>
      <c r="Z156" s="100">
        <v>0</v>
      </c>
      <c r="AA156" s="100">
        <v>0</v>
      </c>
      <c r="AB156" s="100">
        <v>0</v>
      </c>
      <c r="AC156" s="100">
        <v>0</v>
      </c>
      <c r="AD156" s="100">
        <v>0</v>
      </c>
      <c r="AE156" s="100">
        <v>0</v>
      </c>
      <c r="AF156" s="100">
        <v>0</v>
      </c>
      <c r="AG156" s="100">
        <v>0</v>
      </c>
      <c r="AH156" s="100">
        <v>0</v>
      </c>
      <c r="AI156" s="100">
        <v>0</v>
      </c>
      <c r="AJ156" s="100">
        <v>0</v>
      </c>
      <c r="AK156" s="100">
        <v>0</v>
      </c>
      <c r="AL156" s="100">
        <v>0</v>
      </c>
      <c r="AM156" s="100">
        <v>0</v>
      </c>
      <c r="AN156" s="100">
        <v>0</v>
      </c>
    </row>
    <row r="157">
      <c r="A157" s="119" t="str">
        <v>Nourriture</v>
      </c>
      <c r="B157" s="120" t="str">
        <v>BUN 7'' NOUGATINE</v>
      </c>
      <c r="C157" s="76">
        <v>75</v>
      </c>
      <c r="D157" s="110">
        <v>9375</v>
      </c>
      <c r="E157" s="111">
        <f>IF(C157&gt;0,D157/C157,D157)</f>
      </c>
      <c r="F157" s="75" t="str">
        <v>Carton de 75</v>
      </c>
      <c r="G157" s="112">
        <f>SUM(J157:AN157)</f>
      </c>
      <c r="H157" s="112">
        <f>E157*G157</f>
      </c>
      <c r="J157" s="114">
        <v>0</v>
      </c>
      <c r="K157" s="114">
        <v>0</v>
      </c>
      <c r="L157" s="114">
        <v>0</v>
      </c>
      <c r="M157" s="114">
        <v>0</v>
      </c>
      <c r="N157" s="114">
        <v>0</v>
      </c>
      <c r="O157" s="114">
        <v>0</v>
      </c>
      <c r="P157" s="114">
        <v>0</v>
      </c>
      <c r="Q157" s="114">
        <v>0</v>
      </c>
      <c r="R157" s="114">
        <v>0</v>
      </c>
      <c r="S157" s="114">
        <v>0</v>
      </c>
      <c r="T157" s="114">
        <v>0</v>
      </c>
      <c r="U157" s="114">
        <v>0</v>
      </c>
      <c r="V157" s="114">
        <v>0</v>
      </c>
      <c r="W157" s="114">
        <v>0</v>
      </c>
      <c r="X157" s="114">
        <v>0</v>
      </c>
      <c r="Y157" s="114">
        <v>0</v>
      </c>
      <c r="Z157" s="114">
        <v>0</v>
      </c>
      <c r="AA157" s="114">
        <v>0</v>
      </c>
      <c r="AB157" s="114">
        <v>0</v>
      </c>
      <c r="AC157" s="114">
        <v>0</v>
      </c>
      <c r="AD157" s="114">
        <v>0</v>
      </c>
      <c r="AE157" s="114">
        <v>0</v>
      </c>
      <c r="AF157" s="114">
        <v>0</v>
      </c>
      <c r="AG157" s="114">
        <v>0</v>
      </c>
      <c r="AH157" s="114">
        <v>0</v>
      </c>
      <c r="AI157" s="114">
        <v>0</v>
      </c>
      <c r="AJ157" s="114">
        <v>0</v>
      </c>
      <c r="AK157" s="114">
        <v>0</v>
      </c>
      <c r="AL157" s="114">
        <v>0</v>
      </c>
      <c r="AM157" s="114">
        <v>0</v>
      </c>
      <c r="AN157" s="114">
        <v>0</v>
      </c>
    </row>
    <row r="158">
      <c r="A158" s="119" t="str">
        <v>Nourriture</v>
      </c>
      <c r="B158" s="120" t="str">
        <v>BUN 5'' Nougatine</v>
      </c>
      <c r="C158" s="84">
        <v>54</v>
      </c>
      <c r="D158" s="116">
        <v>7560</v>
      </c>
      <c r="E158" s="28">
        <f>IF(C158&gt;0,D158/C158,D158)</f>
      </c>
      <c r="F158" s="83" t="str">
        <v>Carton de 54</v>
      </c>
      <c r="G158" s="25">
        <f>SUM(J158:AN158)</f>
      </c>
      <c r="H158" s="25">
        <f>E158*G158</f>
      </c>
      <c r="J158" s="100">
        <v>0</v>
      </c>
      <c r="K158" s="100">
        <v>0</v>
      </c>
      <c r="L158" s="100">
        <v>0</v>
      </c>
      <c r="M158" s="100">
        <v>0</v>
      </c>
      <c r="N158" s="100">
        <v>0</v>
      </c>
      <c r="O158" s="100">
        <v>0</v>
      </c>
      <c r="P158" s="100">
        <v>0</v>
      </c>
      <c r="Q158" s="100">
        <v>0</v>
      </c>
      <c r="R158" s="100">
        <v>0</v>
      </c>
      <c r="S158" s="100">
        <v>0</v>
      </c>
      <c r="T158" s="100">
        <v>0</v>
      </c>
      <c r="U158" s="100">
        <v>0</v>
      </c>
      <c r="V158" s="100">
        <v>0</v>
      </c>
      <c r="W158" s="100">
        <v>0</v>
      </c>
      <c r="X158" s="100">
        <v>0</v>
      </c>
      <c r="Y158" s="100">
        <v>0</v>
      </c>
      <c r="Z158" s="100">
        <v>0</v>
      </c>
      <c r="AA158" s="100">
        <v>0</v>
      </c>
      <c r="AB158" s="100">
        <v>0</v>
      </c>
      <c r="AC158" s="100">
        <v>0</v>
      </c>
      <c r="AD158" s="100">
        <v>0</v>
      </c>
      <c r="AE158" s="100">
        <v>0</v>
      </c>
      <c r="AF158" s="100">
        <v>0</v>
      </c>
      <c r="AG158" s="100">
        <v>0</v>
      </c>
      <c r="AH158" s="100">
        <v>0</v>
      </c>
      <c r="AI158" s="100">
        <v>0</v>
      </c>
      <c r="AJ158" s="100">
        <v>0</v>
      </c>
      <c r="AK158" s="100">
        <v>0</v>
      </c>
      <c r="AL158" s="100">
        <v>0</v>
      </c>
      <c r="AM158" s="100">
        <v>0</v>
      </c>
      <c r="AN158" s="100">
        <v>0</v>
      </c>
    </row>
    <row r="159">
      <c r="A159" s="119" t="str">
        <v>Nourriture</v>
      </c>
      <c r="B159" s="120" t="str">
        <v>MOZZARELLA STICKS</v>
      </c>
      <c r="C159" s="76">
        <v>204</v>
      </c>
      <c r="D159" s="110">
        <v>30072.588088733424</v>
      </c>
      <c r="E159" s="111">
        <f>IF(C159&gt;0,D159/C159,D159)</f>
      </c>
      <c r="F159" s="75" t="str">
        <v>Carton de 204</v>
      </c>
      <c r="G159" s="112">
        <f>SUM(J159:AN159)</f>
      </c>
      <c r="H159" s="112">
        <f>E159*G159</f>
      </c>
      <c r="J159" s="114">
        <v>0</v>
      </c>
      <c r="K159" s="114">
        <v>0</v>
      </c>
      <c r="L159" s="114">
        <v>0</v>
      </c>
      <c r="M159" s="114">
        <v>0</v>
      </c>
      <c r="N159" s="114">
        <v>0</v>
      </c>
      <c r="O159" s="114">
        <v>0</v>
      </c>
      <c r="P159" s="114">
        <v>0</v>
      </c>
      <c r="Q159" s="114">
        <v>0</v>
      </c>
      <c r="R159" s="114">
        <v>0</v>
      </c>
      <c r="S159" s="114">
        <v>0</v>
      </c>
      <c r="T159" s="114">
        <v>0</v>
      </c>
      <c r="U159" s="114">
        <v>0</v>
      </c>
      <c r="V159" s="114">
        <v>0</v>
      </c>
      <c r="W159" s="114">
        <v>0</v>
      </c>
      <c r="X159" s="114">
        <v>0</v>
      </c>
      <c r="Y159" s="114">
        <v>0</v>
      </c>
      <c r="Z159" s="114">
        <v>0</v>
      </c>
      <c r="AA159" s="114">
        <v>0</v>
      </c>
      <c r="AB159" s="114">
        <v>0</v>
      </c>
      <c r="AC159" s="114">
        <v>0</v>
      </c>
      <c r="AD159" s="114">
        <v>0</v>
      </c>
      <c r="AE159" s="114">
        <v>0</v>
      </c>
      <c r="AF159" s="114">
        <v>0</v>
      </c>
      <c r="AG159" s="114">
        <v>0</v>
      </c>
      <c r="AH159" s="114">
        <v>0</v>
      </c>
      <c r="AI159" s="114">
        <v>0</v>
      </c>
      <c r="AJ159" s="114">
        <v>0</v>
      </c>
      <c r="AK159" s="114">
        <v>0</v>
      </c>
      <c r="AL159" s="114">
        <v>0</v>
      </c>
      <c r="AM159" s="114">
        <v>0</v>
      </c>
      <c r="AN159" s="114">
        <v>0</v>
      </c>
    </row>
    <row r="160">
      <c r="A160" s="119" t="str">
        <v>Produits finis</v>
      </c>
      <c r="B160" s="120" t="str">
        <v>CHICKEN BURGER PETIT PRIX</v>
      </c>
      <c r="C160" s="84">
        <v>1</v>
      </c>
      <c r="D160" s="116">
        <v>472.9707376281145</v>
      </c>
      <c r="E160" s="28">
        <f>IF(C160&gt;0,D160/C160,D160)</f>
      </c>
      <c r="F160" s="83" t="str">
        <v>pièce</v>
      </c>
      <c r="G160" s="25">
        <f>SUM(J160:AN160)</f>
      </c>
      <c r="H160" s="25">
        <f>E160*G160</f>
      </c>
      <c r="J160" s="100">
        <v>0</v>
      </c>
      <c r="K160" s="100">
        <v>0</v>
      </c>
      <c r="L160" s="100">
        <v>0</v>
      </c>
      <c r="M160" s="100">
        <v>0</v>
      </c>
      <c r="N160" s="100">
        <v>0</v>
      </c>
      <c r="O160" s="100">
        <v>0</v>
      </c>
      <c r="P160" s="100">
        <v>0</v>
      </c>
      <c r="Q160" s="100">
        <v>0</v>
      </c>
      <c r="R160" s="100">
        <v>0</v>
      </c>
      <c r="S160" s="100">
        <v>0</v>
      </c>
      <c r="T160" s="100">
        <v>0</v>
      </c>
      <c r="U160" s="100">
        <v>0</v>
      </c>
      <c r="V160" s="100">
        <v>0</v>
      </c>
      <c r="W160" s="100">
        <v>0</v>
      </c>
      <c r="X160" s="100">
        <v>0</v>
      </c>
      <c r="Y160" s="100">
        <v>0</v>
      </c>
      <c r="Z160" s="100">
        <v>0</v>
      </c>
      <c r="AA160" s="100">
        <v>0</v>
      </c>
      <c r="AB160" s="100">
        <v>0</v>
      </c>
      <c r="AC160" s="100">
        <v>0</v>
      </c>
      <c r="AD160" s="100">
        <v>0</v>
      </c>
      <c r="AE160" s="100">
        <v>0</v>
      </c>
      <c r="AF160" s="100">
        <v>0</v>
      </c>
      <c r="AG160" s="100">
        <v>0</v>
      </c>
      <c r="AH160" s="100">
        <v>0</v>
      </c>
      <c r="AI160" s="100">
        <v>0</v>
      </c>
      <c r="AJ160" s="100">
        <v>0</v>
      </c>
      <c r="AK160" s="100">
        <v>0</v>
      </c>
      <c r="AL160" s="100">
        <v>0</v>
      </c>
      <c r="AM160" s="100">
        <v>0</v>
      </c>
      <c r="AN160" s="100">
        <v>0</v>
      </c>
    </row>
    <row r="161">
      <c r="A161" s="119" t="str">
        <v>Produits finis</v>
      </c>
      <c r="B161" s="120" t="str">
        <v>SALADE POULET CROUSTILLANT</v>
      </c>
      <c r="C161" s="76">
        <v>1</v>
      </c>
      <c r="D161" s="110">
        <v>1702.7183035621106</v>
      </c>
      <c r="E161" s="111">
        <f>IF(C161&gt;0,D161/C161,D161)</f>
      </c>
      <c r="F161" s="75" t="str">
        <v>pièce</v>
      </c>
      <c r="G161" s="112">
        <f>SUM(J161:AN161)</f>
      </c>
      <c r="H161" s="112">
        <f>E161*G161</f>
      </c>
      <c r="J161" s="114">
        <v>0</v>
      </c>
      <c r="K161" s="114">
        <v>0</v>
      </c>
      <c r="L161" s="114">
        <v>0</v>
      </c>
      <c r="M161" s="114">
        <v>0</v>
      </c>
      <c r="N161" s="114">
        <v>0</v>
      </c>
      <c r="O161" s="114">
        <v>0</v>
      </c>
      <c r="P161" s="114">
        <v>0</v>
      </c>
      <c r="Q161" s="114">
        <v>0</v>
      </c>
      <c r="R161" s="114">
        <v>0</v>
      </c>
      <c r="S161" s="114">
        <v>0</v>
      </c>
      <c r="T161" s="114">
        <v>0</v>
      </c>
      <c r="U161" s="114">
        <v>0</v>
      </c>
      <c r="V161" s="114">
        <v>0</v>
      </c>
      <c r="W161" s="114">
        <v>0</v>
      </c>
      <c r="X161" s="114">
        <v>0</v>
      </c>
      <c r="Y161" s="114">
        <v>0</v>
      </c>
      <c r="Z161" s="114">
        <v>0</v>
      </c>
      <c r="AA161" s="114">
        <v>0</v>
      </c>
      <c r="AB161" s="114">
        <v>0</v>
      </c>
      <c r="AC161" s="114">
        <v>0</v>
      </c>
      <c r="AD161" s="114">
        <v>0</v>
      </c>
      <c r="AE161" s="114">
        <v>0</v>
      </c>
      <c r="AF161" s="114">
        <v>0</v>
      </c>
      <c r="AG161" s="114">
        <v>0</v>
      </c>
      <c r="AH161" s="114">
        <v>0</v>
      </c>
      <c r="AI161" s="114">
        <v>0</v>
      </c>
      <c r="AJ161" s="114">
        <v>0</v>
      </c>
      <c r="AK161" s="114">
        <v>0</v>
      </c>
      <c r="AL161" s="114">
        <v>0</v>
      </c>
      <c r="AM161" s="114">
        <v>0</v>
      </c>
      <c r="AN161" s="114">
        <v>0</v>
      </c>
    </row>
    <row r="162">
      <c r="A162" s="119" t="str">
        <v>Produits finis</v>
      </c>
      <c r="B162" s="120" t="str">
        <v>SALADE POULET GRILLE</v>
      </c>
      <c r="C162" s="84">
        <v>1</v>
      </c>
      <c r="D162" s="116">
        <v>2036.8285392500934</v>
      </c>
      <c r="E162" s="28">
        <f>IF(C162&gt;0,D162/C162,D162)</f>
      </c>
      <c r="F162" s="83" t="str">
        <v>pièce</v>
      </c>
      <c r="G162" s="25">
        <f>SUM(J162:AN162)</f>
      </c>
      <c r="H162" s="25">
        <f>E162*G162</f>
      </c>
      <c r="J162" s="100">
        <v>0</v>
      </c>
      <c r="K162" s="100">
        <v>0</v>
      </c>
      <c r="L162" s="100">
        <v>0</v>
      </c>
      <c r="M162" s="100">
        <v>0</v>
      </c>
      <c r="N162" s="100">
        <v>0</v>
      </c>
      <c r="O162" s="100">
        <v>0</v>
      </c>
      <c r="P162" s="100">
        <v>0</v>
      </c>
      <c r="Q162" s="100">
        <v>0</v>
      </c>
      <c r="R162" s="100">
        <v>0</v>
      </c>
      <c r="S162" s="100">
        <v>0</v>
      </c>
      <c r="T162" s="100">
        <v>0</v>
      </c>
      <c r="U162" s="100">
        <v>0</v>
      </c>
      <c r="V162" s="100">
        <v>0</v>
      </c>
      <c r="W162" s="100">
        <v>0</v>
      </c>
      <c r="X162" s="100">
        <v>0</v>
      </c>
      <c r="Y162" s="100">
        <v>0</v>
      </c>
      <c r="Z162" s="100">
        <v>0</v>
      </c>
      <c r="AA162" s="100">
        <v>0</v>
      </c>
      <c r="AB162" s="100">
        <v>0</v>
      </c>
      <c r="AC162" s="100">
        <v>0</v>
      </c>
      <c r="AD162" s="100">
        <v>0</v>
      </c>
      <c r="AE162" s="100">
        <v>0</v>
      </c>
      <c r="AF162" s="100">
        <v>0</v>
      </c>
      <c r="AG162" s="100">
        <v>0</v>
      </c>
      <c r="AH162" s="100">
        <v>0</v>
      </c>
      <c r="AI162" s="100">
        <v>0</v>
      </c>
      <c r="AJ162" s="100">
        <v>0</v>
      </c>
      <c r="AK162" s="100">
        <v>0</v>
      </c>
      <c r="AL162" s="100">
        <v>0</v>
      </c>
      <c r="AM162" s="100">
        <v>0</v>
      </c>
      <c r="AN162" s="100">
        <v>0</v>
      </c>
    </row>
    <row r="163">
      <c r="A163" s="119" t="str">
        <v>SANDWICHS</v>
      </c>
      <c r="B163" s="120" t="str">
        <v>WHOPPER</v>
      </c>
      <c r="C163" s="76">
        <v>1</v>
      </c>
      <c r="D163" s="110">
        <v>1186.6720790730283</v>
      </c>
      <c r="E163" s="111">
        <f>IF(C163&gt;0,D163/C163,D163)</f>
      </c>
      <c r="F163" s="75" t="str">
        <v>pièce</v>
      </c>
      <c r="G163" s="112">
        <f>SUM(J163:AN163)</f>
      </c>
      <c r="H163" s="112">
        <f>E163*G163</f>
      </c>
      <c r="J163" s="114">
        <v>0</v>
      </c>
      <c r="K163" s="114">
        <v>0</v>
      </c>
      <c r="L163" s="114">
        <v>0</v>
      </c>
      <c r="M163" s="114">
        <v>0</v>
      </c>
      <c r="N163" s="114">
        <v>0</v>
      </c>
      <c r="O163" s="114">
        <v>0</v>
      </c>
      <c r="P163" s="114">
        <v>0</v>
      </c>
      <c r="Q163" s="114">
        <v>0</v>
      </c>
      <c r="R163" s="114">
        <v>0</v>
      </c>
      <c r="S163" s="114">
        <v>0</v>
      </c>
      <c r="T163" s="114">
        <v>0</v>
      </c>
      <c r="U163" s="114">
        <v>0</v>
      </c>
      <c r="V163" s="114">
        <v>0</v>
      </c>
      <c r="W163" s="114">
        <v>0</v>
      </c>
      <c r="X163" s="114">
        <v>0</v>
      </c>
      <c r="Y163" s="114">
        <v>0</v>
      </c>
      <c r="Z163" s="114">
        <v>0</v>
      </c>
      <c r="AA163" s="114">
        <v>0</v>
      </c>
      <c r="AB163" s="114">
        <v>0</v>
      </c>
      <c r="AC163" s="114">
        <v>0</v>
      </c>
      <c r="AD163" s="114">
        <v>0</v>
      </c>
      <c r="AE163" s="114">
        <v>0</v>
      </c>
      <c r="AF163" s="114">
        <v>0</v>
      </c>
      <c r="AG163" s="114">
        <v>0</v>
      </c>
      <c r="AH163" s="114">
        <v>0</v>
      </c>
      <c r="AI163" s="114">
        <v>0</v>
      </c>
      <c r="AJ163" s="114">
        <v>0</v>
      </c>
      <c r="AK163" s="114">
        <v>0</v>
      </c>
      <c r="AL163" s="114">
        <v>0</v>
      </c>
      <c r="AM163" s="114">
        <v>0</v>
      </c>
      <c r="AN163" s="114">
        <v>0</v>
      </c>
    </row>
    <row r="164">
      <c r="A164" s="119" t="str">
        <v>SANDWICHS</v>
      </c>
      <c r="B164" s="120" t="str">
        <v>WHOPPER CHEESE</v>
      </c>
      <c r="C164" s="84">
        <v>1</v>
      </c>
      <c r="D164" s="116">
        <v>1295.4815893928067</v>
      </c>
      <c r="E164" s="28">
        <f>IF(C164&gt;0,D164/C164,D164)</f>
      </c>
      <c r="F164" s="83" t="str">
        <v>pièce</v>
      </c>
      <c r="G164" s="25">
        <f>SUM(J164:AN164)</f>
      </c>
      <c r="H164" s="25">
        <f>E164*G164</f>
      </c>
      <c r="J164" s="100">
        <v>0</v>
      </c>
      <c r="K164" s="100">
        <v>0</v>
      </c>
      <c r="L164" s="100">
        <v>0</v>
      </c>
      <c r="M164" s="100">
        <v>0</v>
      </c>
      <c r="N164" s="100">
        <v>0</v>
      </c>
      <c r="O164" s="100">
        <v>0</v>
      </c>
      <c r="P164" s="100">
        <v>0</v>
      </c>
      <c r="Q164" s="100">
        <v>0</v>
      </c>
      <c r="R164" s="100">
        <v>0</v>
      </c>
      <c r="S164" s="100">
        <v>0</v>
      </c>
      <c r="T164" s="100">
        <v>0</v>
      </c>
      <c r="U164" s="100">
        <v>0</v>
      </c>
      <c r="V164" s="100">
        <v>0</v>
      </c>
      <c r="W164" s="100">
        <v>0</v>
      </c>
      <c r="X164" s="100">
        <v>0</v>
      </c>
      <c r="Y164" s="100">
        <v>0</v>
      </c>
      <c r="Z164" s="100">
        <v>0</v>
      </c>
      <c r="AA164" s="100">
        <v>0</v>
      </c>
      <c r="AB164" s="100">
        <v>0</v>
      </c>
      <c r="AC164" s="100">
        <v>0</v>
      </c>
      <c r="AD164" s="100">
        <v>0</v>
      </c>
      <c r="AE164" s="100">
        <v>0</v>
      </c>
      <c r="AF164" s="100">
        <v>0</v>
      </c>
      <c r="AG164" s="100">
        <v>0</v>
      </c>
      <c r="AH164" s="100">
        <v>0</v>
      </c>
      <c r="AI164" s="100">
        <v>0</v>
      </c>
      <c r="AJ164" s="100">
        <v>0</v>
      </c>
      <c r="AK164" s="100">
        <v>0</v>
      </c>
      <c r="AL164" s="100">
        <v>0</v>
      </c>
      <c r="AM164" s="100">
        <v>0</v>
      </c>
      <c r="AN164" s="100">
        <v>0</v>
      </c>
    </row>
    <row r="165">
      <c r="A165" s="119" t="str">
        <v>SANDWICHS</v>
      </c>
      <c r="B165" s="120" t="str">
        <v>DOUBLE WHOPPER</v>
      </c>
      <c r="C165" s="76">
        <v>1</v>
      </c>
      <c r="D165" s="110">
        <v>1759.0420386722744</v>
      </c>
      <c r="E165" s="111">
        <f>IF(C165&gt;0,D165/C165,D165)</f>
      </c>
      <c r="F165" s="75" t="str">
        <v>pièce</v>
      </c>
      <c r="G165" s="112">
        <f>SUM(J165:AN165)</f>
      </c>
      <c r="H165" s="112">
        <f>E165*G165</f>
      </c>
      <c r="J165" s="114">
        <v>0</v>
      </c>
      <c r="K165" s="114">
        <v>0</v>
      </c>
      <c r="L165" s="114">
        <v>0</v>
      </c>
      <c r="M165" s="114">
        <v>0</v>
      </c>
      <c r="N165" s="114">
        <v>0</v>
      </c>
      <c r="O165" s="114">
        <v>0</v>
      </c>
      <c r="P165" s="114">
        <v>0</v>
      </c>
      <c r="Q165" s="114">
        <v>0</v>
      </c>
      <c r="R165" s="114">
        <v>0</v>
      </c>
      <c r="S165" s="114">
        <v>0</v>
      </c>
      <c r="T165" s="114">
        <v>0</v>
      </c>
      <c r="U165" s="114">
        <v>0</v>
      </c>
      <c r="V165" s="114">
        <v>0</v>
      </c>
      <c r="W165" s="114">
        <v>0</v>
      </c>
      <c r="X165" s="114">
        <v>0</v>
      </c>
      <c r="Y165" s="114">
        <v>0</v>
      </c>
      <c r="Z165" s="114">
        <v>0</v>
      </c>
      <c r="AA165" s="114">
        <v>0</v>
      </c>
      <c r="AB165" s="114">
        <v>0</v>
      </c>
      <c r="AC165" s="114">
        <v>0</v>
      </c>
      <c r="AD165" s="114">
        <v>0</v>
      </c>
      <c r="AE165" s="114">
        <v>0</v>
      </c>
      <c r="AF165" s="114">
        <v>0</v>
      </c>
      <c r="AG165" s="114">
        <v>0</v>
      </c>
      <c r="AH165" s="114">
        <v>0</v>
      </c>
      <c r="AI165" s="114">
        <v>0</v>
      </c>
      <c r="AJ165" s="114">
        <v>0</v>
      </c>
      <c r="AK165" s="114">
        <v>0</v>
      </c>
      <c r="AL165" s="114">
        <v>0</v>
      </c>
      <c r="AM165" s="114">
        <v>0</v>
      </c>
      <c r="AN165" s="114">
        <v>0</v>
      </c>
    </row>
    <row r="166">
      <c r="A166" s="119" t="str">
        <v>SANDWICHS</v>
      </c>
      <c r="B166" s="120" t="str">
        <v>WHOPPER Junior</v>
      </c>
      <c r="C166" s="84">
        <v>1</v>
      </c>
      <c r="D166" s="116">
        <v>612.2214252490262</v>
      </c>
      <c r="E166" s="28">
        <f>IF(C166&gt;0,D166/C166,D166)</f>
      </c>
      <c r="F166" s="83" t="str">
        <v>pièce</v>
      </c>
      <c r="G166" s="25">
        <f>SUM(J166:AN166)</f>
      </c>
      <c r="H166" s="25">
        <f>E166*G166</f>
      </c>
      <c r="J166" s="100">
        <v>0</v>
      </c>
      <c r="K166" s="100">
        <v>0</v>
      </c>
      <c r="L166" s="100">
        <v>0</v>
      </c>
      <c r="M166" s="100">
        <v>0</v>
      </c>
      <c r="N166" s="100">
        <v>0</v>
      </c>
      <c r="O166" s="100">
        <v>0</v>
      </c>
      <c r="P166" s="100">
        <v>0</v>
      </c>
      <c r="Q166" s="100">
        <v>0</v>
      </c>
      <c r="R166" s="100">
        <v>0</v>
      </c>
      <c r="S166" s="100">
        <v>0</v>
      </c>
      <c r="T166" s="100">
        <v>0</v>
      </c>
      <c r="U166" s="100">
        <v>0</v>
      </c>
      <c r="V166" s="100">
        <v>0</v>
      </c>
      <c r="W166" s="100">
        <v>0</v>
      </c>
      <c r="X166" s="100">
        <v>0</v>
      </c>
      <c r="Y166" s="100">
        <v>0</v>
      </c>
      <c r="Z166" s="100">
        <v>0</v>
      </c>
      <c r="AA166" s="100">
        <v>0</v>
      </c>
      <c r="AB166" s="100">
        <v>0</v>
      </c>
      <c r="AC166" s="100">
        <v>0</v>
      </c>
      <c r="AD166" s="100">
        <v>0</v>
      </c>
      <c r="AE166" s="100">
        <v>0</v>
      </c>
      <c r="AF166" s="100">
        <v>0</v>
      </c>
      <c r="AG166" s="100">
        <v>0</v>
      </c>
      <c r="AH166" s="100">
        <v>0</v>
      </c>
      <c r="AI166" s="100">
        <v>0</v>
      </c>
      <c r="AJ166" s="100">
        <v>0</v>
      </c>
      <c r="AK166" s="100">
        <v>0</v>
      </c>
      <c r="AL166" s="100">
        <v>0</v>
      </c>
      <c r="AM166" s="100">
        <v>0</v>
      </c>
      <c r="AN166" s="100">
        <v>0</v>
      </c>
    </row>
    <row r="167">
      <c r="A167" s="119" t="str">
        <v>SANDWICHS</v>
      </c>
      <c r="B167" s="120" t="str">
        <v>BIG KING</v>
      </c>
      <c r="C167" s="76">
        <v>1</v>
      </c>
      <c r="D167" s="110">
        <v>899.0533424202085</v>
      </c>
      <c r="E167" s="111">
        <f>IF(C167&gt;0,D167/C167,D167)</f>
      </c>
      <c r="F167" s="75" t="str">
        <v>pièce</v>
      </c>
      <c r="G167" s="112">
        <f>SUM(J167:AN167)</f>
      </c>
      <c r="H167" s="112">
        <f>E167*G167</f>
      </c>
      <c r="J167" s="114">
        <v>0</v>
      </c>
      <c r="K167" s="114">
        <v>0</v>
      </c>
      <c r="L167" s="114">
        <v>0</v>
      </c>
      <c r="M167" s="114">
        <v>0</v>
      </c>
      <c r="N167" s="114">
        <v>0</v>
      </c>
      <c r="O167" s="114">
        <v>0</v>
      </c>
      <c r="P167" s="114">
        <v>0</v>
      </c>
      <c r="Q167" s="114">
        <v>0</v>
      </c>
      <c r="R167" s="114">
        <v>0</v>
      </c>
      <c r="S167" s="114">
        <v>0</v>
      </c>
      <c r="T167" s="114">
        <v>0</v>
      </c>
      <c r="U167" s="114">
        <v>0</v>
      </c>
      <c r="V167" s="114">
        <v>0</v>
      </c>
      <c r="W167" s="114">
        <v>0</v>
      </c>
      <c r="X167" s="114">
        <v>0</v>
      </c>
      <c r="Y167" s="114">
        <v>0</v>
      </c>
      <c r="Z167" s="114">
        <v>0</v>
      </c>
      <c r="AA167" s="114">
        <v>0</v>
      </c>
      <c r="AB167" s="114">
        <v>0</v>
      </c>
      <c r="AC167" s="114">
        <v>0</v>
      </c>
      <c r="AD167" s="114">
        <v>0</v>
      </c>
      <c r="AE167" s="114">
        <v>0</v>
      </c>
      <c r="AF167" s="114">
        <v>0</v>
      </c>
      <c r="AG167" s="114">
        <v>0</v>
      </c>
      <c r="AH167" s="114">
        <v>0</v>
      </c>
      <c r="AI167" s="114">
        <v>0</v>
      </c>
      <c r="AJ167" s="114">
        <v>0</v>
      </c>
      <c r="AK167" s="114">
        <v>0</v>
      </c>
      <c r="AL167" s="114">
        <v>0</v>
      </c>
      <c r="AM167" s="114">
        <v>0</v>
      </c>
      <c r="AN167" s="114">
        <v>0</v>
      </c>
    </row>
    <row r="168">
      <c r="A168" s="119" t="str">
        <v>SANDWICHS</v>
      </c>
      <c r="B168" s="120" t="str">
        <v>BIG KING XXL</v>
      </c>
      <c r="C168" s="84">
        <v>1</v>
      </c>
      <c r="D168" s="116">
        <v>1830.7744400528654</v>
      </c>
      <c r="E168" s="28">
        <f>IF(C168&gt;0,D168/C168,D168)</f>
      </c>
      <c r="F168" s="83" t="str">
        <v>pièce</v>
      </c>
      <c r="G168" s="25">
        <f>SUM(J168:AN168)</f>
      </c>
      <c r="H168" s="25">
        <f>E168*G168</f>
      </c>
      <c r="J168" s="100">
        <v>0</v>
      </c>
      <c r="K168" s="100">
        <v>0</v>
      </c>
      <c r="L168" s="100">
        <v>0</v>
      </c>
      <c r="M168" s="100">
        <v>0</v>
      </c>
      <c r="N168" s="100">
        <v>0</v>
      </c>
      <c r="O168" s="100">
        <v>0</v>
      </c>
      <c r="P168" s="100">
        <v>0</v>
      </c>
      <c r="Q168" s="100">
        <v>0</v>
      </c>
      <c r="R168" s="100">
        <v>0</v>
      </c>
      <c r="S168" s="100">
        <v>0</v>
      </c>
      <c r="T168" s="100">
        <v>0</v>
      </c>
      <c r="U168" s="100">
        <v>0</v>
      </c>
      <c r="V168" s="100">
        <v>0</v>
      </c>
      <c r="W168" s="100">
        <v>0</v>
      </c>
      <c r="X168" s="100">
        <v>0</v>
      </c>
      <c r="Y168" s="100">
        <v>0</v>
      </c>
      <c r="Z168" s="100">
        <v>0</v>
      </c>
      <c r="AA168" s="100">
        <v>0</v>
      </c>
      <c r="AB168" s="100">
        <v>0</v>
      </c>
      <c r="AC168" s="100">
        <v>0</v>
      </c>
      <c r="AD168" s="100">
        <v>0</v>
      </c>
      <c r="AE168" s="100">
        <v>0</v>
      </c>
      <c r="AF168" s="100">
        <v>0</v>
      </c>
      <c r="AG168" s="100">
        <v>0</v>
      </c>
      <c r="AH168" s="100">
        <v>0</v>
      </c>
      <c r="AI168" s="100">
        <v>0</v>
      </c>
      <c r="AJ168" s="100">
        <v>0</v>
      </c>
      <c r="AK168" s="100">
        <v>0</v>
      </c>
      <c r="AL168" s="100">
        <v>0</v>
      </c>
      <c r="AM168" s="100">
        <v>0</v>
      </c>
      <c r="AN168" s="100">
        <v>0</v>
      </c>
    </row>
    <row r="169">
      <c r="A169" s="119" t="str">
        <v>SANDWICHS</v>
      </c>
      <c r="B169" s="120" t="str">
        <v>DELUXE</v>
      </c>
      <c r="C169" s="76">
        <v>1</v>
      </c>
      <c r="D169" s="110">
        <v>1329.873222863249</v>
      </c>
      <c r="E169" s="111">
        <f>IF(C169&gt;0,D169/C169,D169)</f>
      </c>
      <c r="F169" s="75" t="str">
        <v>pièce</v>
      </c>
      <c r="G169" s="112">
        <f>SUM(J169:AN169)</f>
      </c>
      <c r="H169" s="112">
        <f>E169*G169</f>
      </c>
      <c r="J169" s="114">
        <v>0</v>
      </c>
      <c r="K169" s="114">
        <v>0</v>
      </c>
      <c r="L169" s="114">
        <v>0</v>
      </c>
      <c r="M169" s="114">
        <v>0</v>
      </c>
      <c r="N169" s="114">
        <v>0</v>
      </c>
      <c r="O169" s="114">
        <v>0</v>
      </c>
      <c r="P169" s="114">
        <v>0</v>
      </c>
      <c r="Q169" s="114">
        <v>0</v>
      </c>
      <c r="R169" s="114">
        <v>0</v>
      </c>
      <c r="S169" s="114">
        <v>0</v>
      </c>
      <c r="T169" s="114">
        <v>0</v>
      </c>
      <c r="U169" s="114">
        <v>0</v>
      </c>
      <c r="V169" s="114">
        <v>0</v>
      </c>
      <c r="W169" s="114">
        <v>0</v>
      </c>
      <c r="X169" s="114">
        <v>0</v>
      </c>
      <c r="Y169" s="114">
        <v>0</v>
      </c>
      <c r="Z169" s="114">
        <v>0</v>
      </c>
      <c r="AA169" s="114">
        <v>0</v>
      </c>
      <c r="AB169" s="114">
        <v>0</v>
      </c>
      <c r="AC169" s="114">
        <v>0</v>
      </c>
      <c r="AD169" s="114">
        <v>0</v>
      </c>
      <c r="AE169" s="114">
        <v>0</v>
      </c>
      <c r="AF169" s="114">
        <v>0</v>
      </c>
      <c r="AG169" s="114">
        <v>0</v>
      </c>
      <c r="AH169" s="114">
        <v>0</v>
      </c>
      <c r="AI169" s="114">
        <v>0</v>
      </c>
      <c r="AJ169" s="114">
        <v>0</v>
      </c>
      <c r="AK169" s="114">
        <v>0</v>
      </c>
      <c r="AL169" s="114">
        <v>0</v>
      </c>
      <c r="AM169" s="114">
        <v>0</v>
      </c>
      <c r="AN169" s="114">
        <v>0</v>
      </c>
    </row>
    <row r="170">
      <c r="A170" s="119" t="str">
        <v>SANDWICHS</v>
      </c>
      <c r="B170" s="120" t="str">
        <v>LONG CHICKEN</v>
      </c>
      <c r="C170" s="84">
        <v>1</v>
      </c>
      <c r="D170" s="116">
        <v>821.7445666481844</v>
      </c>
      <c r="E170" s="28">
        <f>IF(C170&gt;0,D170/C170,D170)</f>
      </c>
      <c r="F170" s="83" t="str">
        <v>pièce</v>
      </c>
      <c r="G170" s="25">
        <f>SUM(J170:AN170)</f>
      </c>
      <c r="H170" s="25">
        <f>E170*G170</f>
      </c>
      <c r="J170" s="100">
        <v>0</v>
      </c>
      <c r="K170" s="100">
        <v>0</v>
      </c>
      <c r="L170" s="100">
        <v>0</v>
      </c>
      <c r="M170" s="100">
        <v>0</v>
      </c>
      <c r="N170" s="100">
        <v>0</v>
      </c>
      <c r="O170" s="100">
        <v>0</v>
      </c>
      <c r="P170" s="100">
        <v>0</v>
      </c>
      <c r="Q170" s="100">
        <v>0</v>
      </c>
      <c r="R170" s="100">
        <v>0</v>
      </c>
      <c r="S170" s="100">
        <v>0</v>
      </c>
      <c r="T170" s="100">
        <v>0</v>
      </c>
      <c r="U170" s="100">
        <v>0</v>
      </c>
      <c r="V170" s="100">
        <v>0</v>
      </c>
      <c r="W170" s="100">
        <v>0</v>
      </c>
      <c r="X170" s="100">
        <v>0</v>
      </c>
      <c r="Y170" s="100">
        <v>0</v>
      </c>
      <c r="Z170" s="100">
        <v>0</v>
      </c>
      <c r="AA170" s="100">
        <v>0</v>
      </c>
      <c r="AB170" s="100">
        <v>0</v>
      </c>
      <c r="AC170" s="100">
        <v>0</v>
      </c>
      <c r="AD170" s="100">
        <v>0</v>
      </c>
      <c r="AE170" s="100">
        <v>0</v>
      </c>
      <c r="AF170" s="100">
        <v>0</v>
      </c>
      <c r="AG170" s="100">
        <v>0</v>
      </c>
      <c r="AH170" s="100">
        <v>0</v>
      </c>
      <c r="AI170" s="100">
        <v>0</v>
      </c>
      <c r="AJ170" s="100">
        <v>0</v>
      </c>
      <c r="AK170" s="100">
        <v>0</v>
      </c>
      <c r="AL170" s="100">
        <v>0</v>
      </c>
      <c r="AM170" s="100">
        <v>0</v>
      </c>
      <c r="AN170" s="100">
        <v>0</v>
      </c>
    </row>
    <row r="171">
      <c r="A171" s="119" t="str">
        <v>SANDWICHS</v>
      </c>
      <c r="B171" s="120" t="str">
        <v>LONG CHILI CHEESE CHICKEN</v>
      </c>
      <c r="C171" s="76">
        <v>1</v>
      </c>
      <c r="D171" s="110">
        <v>1008.3313225704032</v>
      </c>
      <c r="E171" s="111">
        <f>IF(C171&gt;0,D171/C171,D171)</f>
      </c>
      <c r="F171" s="75" t="str">
        <v>pièce</v>
      </c>
      <c r="G171" s="112">
        <f>SUM(J171:AN171)</f>
      </c>
      <c r="H171" s="112">
        <f>E171*G171</f>
      </c>
      <c r="J171" s="114">
        <v>0</v>
      </c>
      <c r="K171" s="114">
        <v>0</v>
      </c>
      <c r="L171" s="114">
        <v>0</v>
      </c>
      <c r="M171" s="114">
        <v>0</v>
      </c>
      <c r="N171" s="114">
        <v>0</v>
      </c>
      <c r="O171" s="114">
        <v>0</v>
      </c>
      <c r="P171" s="114">
        <v>0</v>
      </c>
      <c r="Q171" s="114">
        <v>0</v>
      </c>
      <c r="R171" s="114">
        <v>0</v>
      </c>
      <c r="S171" s="114">
        <v>0</v>
      </c>
      <c r="T171" s="114">
        <v>0</v>
      </c>
      <c r="U171" s="114">
        <v>0</v>
      </c>
      <c r="V171" s="114">
        <v>0</v>
      </c>
      <c r="W171" s="114">
        <v>0</v>
      </c>
      <c r="X171" s="114">
        <v>0</v>
      </c>
      <c r="Y171" s="114">
        <v>0</v>
      </c>
      <c r="Z171" s="114">
        <v>0</v>
      </c>
      <c r="AA171" s="114">
        <v>0</v>
      </c>
      <c r="AB171" s="114">
        <v>0</v>
      </c>
      <c r="AC171" s="114">
        <v>0</v>
      </c>
      <c r="AD171" s="114">
        <v>0</v>
      </c>
      <c r="AE171" s="114">
        <v>0</v>
      </c>
      <c r="AF171" s="114">
        <v>0</v>
      </c>
      <c r="AG171" s="114">
        <v>0</v>
      </c>
      <c r="AH171" s="114">
        <v>0</v>
      </c>
      <c r="AI171" s="114">
        <v>0</v>
      </c>
      <c r="AJ171" s="114">
        <v>0</v>
      </c>
      <c r="AK171" s="114">
        <v>0</v>
      </c>
      <c r="AL171" s="114">
        <v>0</v>
      </c>
      <c r="AM171" s="114">
        <v>0</v>
      </c>
      <c r="AN171" s="114">
        <v>0</v>
      </c>
    </row>
    <row r="172">
      <c r="A172" s="119" t="str">
        <v>SANDWICHS</v>
      </c>
      <c r="B172" s="120" t="str">
        <v>EXTRA LONG CHILI CHEESE</v>
      </c>
      <c r="C172" s="84">
        <v>1</v>
      </c>
      <c r="D172" s="116">
        <v>1164.7802106644356</v>
      </c>
      <c r="E172" s="28">
        <f>IF(C172&gt;0,D172/C172,D172)</f>
      </c>
      <c r="F172" s="83" t="str">
        <v>pièce</v>
      </c>
      <c r="G172" s="25">
        <f>SUM(J172:AN172)</f>
      </c>
      <c r="H172" s="25">
        <f>E172*G172</f>
      </c>
      <c r="J172" s="100">
        <v>0</v>
      </c>
      <c r="K172" s="100">
        <v>0</v>
      </c>
      <c r="L172" s="100">
        <v>0</v>
      </c>
      <c r="M172" s="100">
        <v>0</v>
      </c>
      <c r="N172" s="100">
        <v>0</v>
      </c>
      <c r="O172" s="100">
        <v>0</v>
      </c>
      <c r="P172" s="100">
        <v>0</v>
      </c>
      <c r="Q172" s="100">
        <v>0</v>
      </c>
      <c r="R172" s="100">
        <v>0</v>
      </c>
      <c r="S172" s="100">
        <v>0</v>
      </c>
      <c r="T172" s="100">
        <v>0</v>
      </c>
      <c r="U172" s="100">
        <v>0</v>
      </c>
      <c r="V172" s="100">
        <v>0</v>
      </c>
      <c r="W172" s="100">
        <v>0</v>
      </c>
      <c r="X172" s="100">
        <v>0</v>
      </c>
      <c r="Y172" s="100">
        <v>0</v>
      </c>
      <c r="Z172" s="100">
        <v>0</v>
      </c>
      <c r="AA172" s="100">
        <v>0</v>
      </c>
      <c r="AB172" s="100">
        <v>0</v>
      </c>
      <c r="AC172" s="100">
        <v>0</v>
      </c>
      <c r="AD172" s="100">
        <v>0</v>
      </c>
      <c r="AE172" s="100">
        <v>0</v>
      </c>
      <c r="AF172" s="100">
        <v>0</v>
      </c>
      <c r="AG172" s="100">
        <v>0</v>
      </c>
      <c r="AH172" s="100">
        <v>0</v>
      </c>
      <c r="AI172" s="100">
        <v>0</v>
      </c>
      <c r="AJ172" s="100">
        <v>0</v>
      </c>
      <c r="AK172" s="100">
        <v>0</v>
      </c>
      <c r="AL172" s="100">
        <v>0</v>
      </c>
      <c r="AM172" s="100">
        <v>0</v>
      </c>
      <c r="AN172" s="100">
        <v>0</v>
      </c>
    </row>
    <row r="173">
      <c r="A173" s="119" t="str">
        <v>SANDWICHS</v>
      </c>
      <c r="B173" s="120" t="str">
        <v>CHILI CHEESE BURGER</v>
      </c>
      <c r="C173" s="76">
        <v>1</v>
      </c>
      <c r="D173" s="110">
        <v>714.2146984240919</v>
      </c>
      <c r="E173" s="111">
        <f>IF(C173&gt;0,D173/C173,D173)</f>
      </c>
      <c r="F173" s="75" t="str">
        <v>pièce</v>
      </c>
      <c r="G173" s="112">
        <f>SUM(J173:AN173)</f>
      </c>
      <c r="H173" s="112">
        <f>E173*G173</f>
      </c>
      <c r="J173" s="114">
        <v>0</v>
      </c>
      <c r="K173" s="114">
        <v>0</v>
      </c>
      <c r="L173" s="114">
        <v>0</v>
      </c>
      <c r="M173" s="114">
        <v>0</v>
      </c>
      <c r="N173" s="114">
        <v>0</v>
      </c>
      <c r="O173" s="114">
        <v>0</v>
      </c>
      <c r="P173" s="114">
        <v>0</v>
      </c>
      <c r="Q173" s="114">
        <v>0</v>
      </c>
      <c r="R173" s="114">
        <v>0</v>
      </c>
      <c r="S173" s="114">
        <v>0</v>
      </c>
      <c r="T173" s="114">
        <v>0</v>
      </c>
      <c r="U173" s="114">
        <v>0</v>
      </c>
      <c r="V173" s="114">
        <v>0</v>
      </c>
      <c r="W173" s="114">
        <v>0</v>
      </c>
      <c r="X173" s="114">
        <v>0</v>
      </c>
      <c r="Y173" s="114">
        <v>0</v>
      </c>
      <c r="Z173" s="114">
        <v>0</v>
      </c>
      <c r="AA173" s="114">
        <v>0</v>
      </c>
      <c r="AB173" s="114">
        <v>0</v>
      </c>
      <c r="AC173" s="114">
        <v>0</v>
      </c>
      <c r="AD173" s="114">
        <v>0</v>
      </c>
      <c r="AE173" s="114">
        <v>0</v>
      </c>
      <c r="AF173" s="114">
        <v>0</v>
      </c>
      <c r="AG173" s="114">
        <v>0</v>
      </c>
      <c r="AH173" s="114">
        <v>0</v>
      </c>
      <c r="AI173" s="114">
        <v>0</v>
      </c>
      <c r="AJ173" s="114">
        <v>0</v>
      </c>
      <c r="AK173" s="114">
        <v>0</v>
      </c>
      <c r="AL173" s="114">
        <v>0</v>
      </c>
      <c r="AM173" s="114">
        <v>0</v>
      </c>
      <c r="AN173" s="114">
        <v>0</v>
      </c>
    </row>
    <row r="174">
      <c r="A174" s="119" t="str">
        <v>SANDWICHS</v>
      </c>
      <c r="B174" s="120" t="str">
        <v>HAMBURGER</v>
      </c>
      <c r="C174" s="84">
        <v>1</v>
      </c>
      <c r="D174" s="116">
        <v>446.9692069044847</v>
      </c>
      <c r="E174" s="28">
        <f>IF(C174&gt;0,D174/C174,D174)</f>
      </c>
      <c r="F174" s="83" t="str">
        <v>pièce</v>
      </c>
      <c r="G174" s="25">
        <f>SUM(J174:AN174)</f>
      </c>
      <c r="H174" s="25">
        <f>E174*G174</f>
      </c>
      <c r="J174" s="100">
        <v>0</v>
      </c>
      <c r="K174" s="100">
        <v>0</v>
      </c>
      <c r="L174" s="100">
        <v>0</v>
      </c>
      <c r="M174" s="100">
        <v>0</v>
      </c>
      <c r="N174" s="100">
        <v>0</v>
      </c>
      <c r="O174" s="100">
        <v>0</v>
      </c>
      <c r="P174" s="100">
        <v>0</v>
      </c>
      <c r="Q174" s="100">
        <v>0</v>
      </c>
      <c r="R174" s="100">
        <v>0</v>
      </c>
      <c r="S174" s="100">
        <v>0</v>
      </c>
      <c r="T174" s="100">
        <v>0</v>
      </c>
      <c r="U174" s="100">
        <v>0</v>
      </c>
      <c r="V174" s="100">
        <v>0</v>
      </c>
      <c r="W174" s="100">
        <v>0</v>
      </c>
      <c r="X174" s="100">
        <v>0</v>
      </c>
      <c r="Y174" s="100">
        <v>0</v>
      </c>
      <c r="Z174" s="100">
        <v>0</v>
      </c>
      <c r="AA174" s="100">
        <v>0</v>
      </c>
      <c r="AB174" s="100">
        <v>0</v>
      </c>
      <c r="AC174" s="100">
        <v>0</v>
      </c>
      <c r="AD174" s="100">
        <v>0</v>
      </c>
      <c r="AE174" s="100">
        <v>0</v>
      </c>
      <c r="AF174" s="100">
        <v>0</v>
      </c>
      <c r="AG174" s="100">
        <v>0</v>
      </c>
      <c r="AH174" s="100">
        <v>0</v>
      </c>
      <c r="AI174" s="100">
        <v>0</v>
      </c>
      <c r="AJ174" s="100">
        <v>0</v>
      </c>
      <c r="AK174" s="100">
        <v>0</v>
      </c>
      <c r="AL174" s="100">
        <v>0</v>
      </c>
      <c r="AM174" s="100">
        <v>0</v>
      </c>
      <c r="AN174" s="100">
        <v>0</v>
      </c>
    </row>
    <row r="175">
      <c r="A175" s="119" t="str">
        <v>SANDWICHS</v>
      </c>
      <c r="B175" s="120" t="str">
        <v>HAMBURGER JUNIOR</v>
      </c>
      <c r="C175" s="76">
        <v>1</v>
      </c>
      <c r="D175" s="110">
        <v>1401.0032620117895</v>
      </c>
      <c r="E175" s="111">
        <f>IF(C175&gt;0,D175/C175,D175)</f>
      </c>
      <c r="F175" s="75" t="str">
        <v>pièce</v>
      </c>
      <c r="G175" s="112">
        <f>SUM(J175:AN175)</f>
      </c>
      <c r="H175" s="112">
        <f>E175*G175</f>
      </c>
      <c r="J175" s="114">
        <v>0</v>
      </c>
      <c r="K175" s="114">
        <v>0</v>
      </c>
      <c r="L175" s="114">
        <v>0</v>
      </c>
      <c r="M175" s="114">
        <v>0</v>
      </c>
      <c r="N175" s="114">
        <v>0</v>
      </c>
      <c r="O175" s="114">
        <v>0</v>
      </c>
      <c r="P175" s="114">
        <v>0</v>
      </c>
      <c r="Q175" s="114">
        <v>0</v>
      </c>
      <c r="R175" s="114">
        <v>0</v>
      </c>
      <c r="S175" s="114">
        <v>0</v>
      </c>
      <c r="T175" s="114">
        <v>0</v>
      </c>
      <c r="U175" s="114">
        <v>0</v>
      </c>
      <c r="V175" s="114">
        <v>0</v>
      </c>
      <c r="W175" s="114">
        <v>0</v>
      </c>
      <c r="X175" s="114">
        <v>0</v>
      </c>
      <c r="Y175" s="114">
        <v>0</v>
      </c>
      <c r="Z175" s="114">
        <v>0</v>
      </c>
      <c r="AA175" s="114">
        <v>0</v>
      </c>
      <c r="AB175" s="114">
        <v>0</v>
      </c>
      <c r="AC175" s="114">
        <v>0</v>
      </c>
      <c r="AD175" s="114">
        <v>0</v>
      </c>
      <c r="AE175" s="114">
        <v>0</v>
      </c>
      <c r="AF175" s="114">
        <v>0</v>
      </c>
      <c r="AG175" s="114">
        <v>0</v>
      </c>
      <c r="AH175" s="114">
        <v>0</v>
      </c>
      <c r="AI175" s="114">
        <v>0</v>
      </c>
      <c r="AJ175" s="114">
        <v>0</v>
      </c>
      <c r="AK175" s="114">
        <v>0</v>
      </c>
      <c r="AL175" s="114">
        <v>0</v>
      </c>
      <c r="AM175" s="114">
        <v>0</v>
      </c>
      <c r="AN175" s="114">
        <v>0</v>
      </c>
    </row>
    <row r="176">
      <c r="A176" s="119" t="str">
        <v>SANDWICHS</v>
      </c>
      <c r="B176" s="120" t="str">
        <v>CHEESEBURGER</v>
      </c>
      <c r="C176" s="84">
        <v>1</v>
      </c>
      <c r="D176" s="116">
        <v>501.3739620643739</v>
      </c>
      <c r="E176" s="28">
        <f>IF(C176&gt;0,D176/C176,D176)</f>
      </c>
      <c r="F176" s="83" t="str">
        <v>pièce</v>
      </c>
      <c r="G176" s="25">
        <f>SUM(J176:AN176)</f>
      </c>
      <c r="H176" s="25">
        <f>E176*G176</f>
      </c>
      <c r="J176" s="100">
        <v>0</v>
      </c>
      <c r="K176" s="100">
        <v>0</v>
      </c>
      <c r="L176" s="100">
        <v>0</v>
      </c>
      <c r="M176" s="100">
        <v>0</v>
      </c>
      <c r="N176" s="100">
        <v>0</v>
      </c>
      <c r="O176" s="100">
        <v>0</v>
      </c>
      <c r="P176" s="100">
        <v>0</v>
      </c>
      <c r="Q176" s="100">
        <v>0</v>
      </c>
      <c r="R176" s="100">
        <v>0</v>
      </c>
      <c r="S176" s="100">
        <v>0</v>
      </c>
      <c r="T176" s="100">
        <v>0</v>
      </c>
      <c r="U176" s="100">
        <v>0</v>
      </c>
      <c r="V176" s="100">
        <v>0</v>
      </c>
      <c r="W176" s="100">
        <v>0</v>
      </c>
      <c r="X176" s="100">
        <v>0</v>
      </c>
      <c r="Y176" s="100">
        <v>0</v>
      </c>
      <c r="Z176" s="100">
        <v>0</v>
      </c>
      <c r="AA176" s="100">
        <v>0</v>
      </c>
      <c r="AB176" s="100">
        <v>0</v>
      </c>
      <c r="AC176" s="100">
        <v>0</v>
      </c>
      <c r="AD176" s="100">
        <v>0</v>
      </c>
      <c r="AE176" s="100">
        <v>0</v>
      </c>
      <c r="AF176" s="100">
        <v>0</v>
      </c>
      <c r="AG176" s="100">
        <v>0</v>
      </c>
      <c r="AH176" s="100">
        <v>0</v>
      </c>
      <c r="AI176" s="100">
        <v>0</v>
      </c>
      <c r="AJ176" s="100">
        <v>0</v>
      </c>
      <c r="AK176" s="100">
        <v>0</v>
      </c>
      <c r="AL176" s="100">
        <v>0</v>
      </c>
      <c r="AM176" s="100">
        <v>0</v>
      </c>
      <c r="AN176" s="100">
        <v>0</v>
      </c>
    </row>
    <row r="177">
      <c r="A177" s="119" t="str">
        <v>SANDWICHS</v>
      </c>
      <c r="B177" s="120" t="str">
        <v>CHEESEBURGER JUNIOR</v>
      </c>
      <c r="C177" s="76">
        <v>1</v>
      </c>
      <c r="D177" s="110">
        <v>1455.4080171716787</v>
      </c>
      <c r="E177" s="111">
        <f>IF(C177&gt;0,D177/C177,D177)</f>
      </c>
      <c r="F177" s="75" t="str">
        <v>pièce</v>
      </c>
      <c r="G177" s="112">
        <f>SUM(J177:AN177)</f>
      </c>
      <c r="H177" s="112">
        <f>E177*G177</f>
      </c>
      <c r="J177" s="114">
        <v>0</v>
      </c>
      <c r="K177" s="114">
        <v>0</v>
      </c>
      <c r="L177" s="114">
        <v>0</v>
      </c>
      <c r="M177" s="114">
        <v>0</v>
      </c>
      <c r="N177" s="114">
        <v>0</v>
      </c>
      <c r="O177" s="114">
        <v>0</v>
      </c>
      <c r="P177" s="114">
        <v>0</v>
      </c>
      <c r="Q177" s="114">
        <v>0</v>
      </c>
      <c r="R177" s="114">
        <v>0</v>
      </c>
      <c r="S177" s="114">
        <v>0</v>
      </c>
      <c r="T177" s="114">
        <v>0</v>
      </c>
      <c r="U177" s="114">
        <v>0</v>
      </c>
      <c r="V177" s="114">
        <v>0</v>
      </c>
      <c r="W177" s="114">
        <v>0</v>
      </c>
      <c r="X177" s="114">
        <v>0</v>
      </c>
      <c r="Y177" s="114">
        <v>0</v>
      </c>
      <c r="Z177" s="114">
        <v>0</v>
      </c>
      <c r="AA177" s="114">
        <v>0</v>
      </c>
      <c r="AB177" s="114">
        <v>0</v>
      </c>
      <c r="AC177" s="114">
        <v>0</v>
      </c>
      <c r="AD177" s="114">
        <v>0</v>
      </c>
      <c r="AE177" s="114">
        <v>0</v>
      </c>
      <c r="AF177" s="114">
        <v>0</v>
      </c>
      <c r="AG177" s="114">
        <v>0</v>
      </c>
      <c r="AH177" s="114">
        <v>0</v>
      </c>
      <c r="AI177" s="114">
        <v>0</v>
      </c>
      <c r="AJ177" s="114">
        <v>0</v>
      </c>
      <c r="AK177" s="114">
        <v>0</v>
      </c>
      <c r="AL177" s="114">
        <v>0</v>
      </c>
      <c r="AM177" s="114">
        <v>0</v>
      </c>
      <c r="AN177" s="114">
        <v>0</v>
      </c>
    </row>
    <row r="178">
      <c r="A178" s="119" t="str">
        <v>SANDWICHS</v>
      </c>
      <c r="B178" s="120" t="str">
        <v>DOUBLE CHEESE BURGER</v>
      </c>
      <c r="C178" s="84">
        <v>1</v>
      </c>
      <c r="D178" s="116">
        <v>803.0277186246915</v>
      </c>
      <c r="E178" s="28">
        <f>IF(C178&gt;0,D178/C178,D178)</f>
      </c>
      <c r="F178" s="83" t="str">
        <v>pièce</v>
      </c>
      <c r="G178" s="25">
        <f>SUM(J178:AN178)</f>
      </c>
      <c r="H178" s="25">
        <f>E178*G178</f>
      </c>
      <c r="J178" s="100">
        <v>0</v>
      </c>
      <c r="K178" s="100">
        <v>0</v>
      </c>
      <c r="L178" s="100">
        <v>0</v>
      </c>
      <c r="M178" s="100">
        <v>0</v>
      </c>
      <c r="N178" s="100">
        <v>0</v>
      </c>
      <c r="O178" s="100">
        <v>0</v>
      </c>
      <c r="P178" s="100">
        <v>0</v>
      </c>
      <c r="Q178" s="100">
        <v>0</v>
      </c>
      <c r="R178" s="100">
        <v>0</v>
      </c>
      <c r="S178" s="100">
        <v>0</v>
      </c>
      <c r="T178" s="100">
        <v>0</v>
      </c>
      <c r="U178" s="100">
        <v>0</v>
      </c>
      <c r="V178" s="100">
        <v>0</v>
      </c>
      <c r="W178" s="100">
        <v>0</v>
      </c>
      <c r="X178" s="100">
        <v>0</v>
      </c>
      <c r="Y178" s="100">
        <v>0</v>
      </c>
      <c r="Z178" s="100">
        <v>0</v>
      </c>
      <c r="AA178" s="100">
        <v>0</v>
      </c>
      <c r="AB178" s="100">
        <v>0</v>
      </c>
      <c r="AC178" s="100">
        <v>0</v>
      </c>
      <c r="AD178" s="100">
        <v>0</v>
      </c>
      <c r="AE178" s="100">
        <v>0</v>
      </c>
      <c r="AF178" s="100">
        <v>0</v>
      </c>
      <c r="AG178" s="100">
        <v>0</v>
      </c>
      <c r="AH178" s="100">
        <v>0</v>
      </c>
      <c r="AI178" s="100">
        <v>0</v>
      </c>
      <c r="AJ178" s="100">
        <v>0</v>
      </c>
      <c r="AK178" s="100">
        <v>0</v>
      </c>
      <c r="AL178" s="100">
        <v>0</v>
      </c>
      <c r="AM178" s="100">
        <v>0</v>
      </c>
      <c r="AN178" s="100">
        <v>0</v>
      </c>
    </row>
    <row r="179">
      <c r="A179" s="119" t="str">
        <v>SANDWICHS</v>
      </c>
      <c r="B179" s="120" t="str">
        <v>TENDERCRISP</v>
      </c>
      <c r="C179" s="76">
        <v>1</v>
      </c>
      <c r="D179" s="110">
        <v>1080.6382114694409</v>
      </c>
      <c r="E179" s="111">
        <f>IF(C179&gt;0,D179/C179,D179)</f>
      </c>
      <c r="F179" s="75" t="str">
        <v>pièce</v>
      </c>
      <c r="G179" s="112">
        <f>SUM(J179:AN179)</f>
      </c>
      <c r="H179" s="112">
        <f>E179*G179</f>
      </c>
      <c r="J179" s="114">
        <v>0</v>
      </c>
      <c r="K179" s="114">
        <v>0</v>
      </c>
      <c r="L179" s="114">
        <v>0</v>
      </c>
      <c r="M179" s="114">
        <v>0</v>
      </c>
      <c r="N179" s="114">
        <v>0</v>
      </c>
      <c r="O179" s="114">
        <v>0</v>
      </c>
      <c r="P179" s="114">
        <v>0</v>
      </c>
      <c r="Q179" s="114">
        <v>0</v>
      </c>
      <c r="R179" s="114">
        <v>0</v>
      </c>
      <c r="S179" s="114">
        <v>0</v>
      </c>
      <c r="T179" s="114">
        <v>0</v>
      </c>
      <c r="U179" s="114">
        <v>0</v>
      </c>
      <c r="V179" s="114">
        <v>0</v>
      </c>
      <c r="W179" s="114">
        <v>0</v>
      </c>
      <c r="X179" s="114">
        <v>0</v>
      </c>
      <c r="Y179" s="114">
        <v>0</v>
      </c>
      <c r="Z179" s="114">
        <v>0</v>
      </c>
      <c r="AA179" s="114">
        <v>0</v>
      </c>
      <c r="AB179" s="114">
        <v>0</v>
      </c>
      <c r="AC179" s="114">
        <v>0</v>
      </c>
      <c r="AD179" s="114">
        <v>0</v>
      </c>
      <c r="AE179" s="114">
        <v>0</v>
      </c>
      <c r="AF179" s="114">
        <v>0</v>
      </c>
      <c r="AG179" s="114">
        <v>0</v>
      </c>
      <c r="AH179" s="114">
        <v>0</v>
      </c>
      <c r="AI179" s="114">
        <v>0</v>
      </c>
      <c r="AJ179" s="114">
        <v>0</v>
      </c>
      <c r="AK179" s="114">
        <v>0</v>
      </c>
      <c r="AL179" s="114">
        <v>0</v>
      </c>
      <c r="AM179" s="114">
        <v>0</v>
      </c>
      <c r="AN179" s="114">
        <v>0</v>
      </c>
    </row>
    <row r="180">
      <c r="A180" s="119" t="str">
        <v>SANDWICHS</v>
      </c>
      <c r="B180" s="120" t="str">
        <v>TENDERGRILL</v>
      </c>
      <c r="C180" s="84">
        <v>1</v>
      </c>
      <c r="D180" s="116">
        <v>1353.479427161926</v>
      </c>
      <c r="E180" s="28">
        <f>IF(C180&gt;0,D180/C180,D180)</f>
      </c>
      <c r="F180" s="83" t="str">
        <v>pièce</v>
      </c>
      <c r="G180" s="25">
        <f>SUM(J180:AN180)</f>
      </c>
      <c r="H180" s="25">
        <f>E180*G180</f>
      </c>
      <c r="J180" s="100">
        <v>0</v>
      </c>
      <c r="K180" s="100">
        <v>0</v>
      </c>
      <c r="L180" s="100">
        <v>0</v>
      </c>
      <c r="M180" s="100">
        <v>0</v>
      </c>
      <c r="N180" s="100">
        <v>0</v>
      </c>
      <c r="O180" s="100">
        <v>0</v>
      </c>
      <c r="P180" s="100">
        <v>0</v>
      </c>
      <c r="Q180" s="100">
        <v>0</v>
      </c>
      <c r="R180" s="100">
        <v>0</v>
      </c>
      <c r="S180" s="100">
        <v>0</v>
      </c>
      <c r="T180" s="100">
        <v>0</v>
      </c>
      <c r="U180" s="100">
        <v>0</v>
      </c>
      <c r="V180" s="100">
        <v>0</v>
      </c>
      <c r="W180" s="100">
        <v>0</v>
      </c>
      <c r="X180" s="100">
        <v>0</v>
      </c>
      <c r="Y180" s="100">
        <v>0</v>
      </c>
      <c r="Z180" s="100">
        <v>0</v>
      </c>
      <c r="AA180" s="100">
        <v>0</v>
      </c>
      <c r="AB180" s="100">
        <v>0</v>
      </c>
      <c r="AC180" s="100">
        <v>0</v>
      </c>
      <c r="AD180" s="100">
        <v>0</v>
      </c>
      <c r="AE180" s="100">
        <v>0</v>
      </c>
      <c r="AF180" s="100">
        <v>0</v>
      </c>
      <c r="AG180" s="100">
        <v>0</v>
      </c>
      <c r="AH180" s="100">
        <v>0</v>
      </c>
      <c r="AI180" s="100">
        <v>0</v>
      </c>
      <c r="AJ180" s="100">
        <v>0</v>
      </c>
      <c r="AK180" s="100">
        <v>0</v>
      </c>
      <c r="AL180" s="100">
        <v>0</v>
      </c>
      <c r="AM180" s="100">
        <v>0</v>
      </c>
      <c r="AN180" s="100">
        <v>0</v>
      </c>
    </row>
    <row r="181">
      <c r="A181" s="119" t="str">
        <v>SANDWICHS</v>
      </c>
      <c r="B181" s="120" t="str">
        <v>CRISPY CHICKEN</v>
      </c>
      <c r="C181" s="76">
        <v>1</v>
      </c>
      <c r="D181" s="110">
        <v>711.8431064199209</v>
      </c>
      <c r="E181" s="111">
        <f>IF(C181&gt;0,D181/C181,D181)</f>
      </c>
      <c r="F181" s="75" t="str">
        <v>pièce</v>
      </c>
      <c r="G181" s="112">
        <f>SUM(J181:AN181)</f>
      </c>
      <c r="H181" s="112">
        <f>E181*G181</f>
      </c>
      <c r="J181" s="114">
        <v>0</v>
      </c>
      <c r="K181" s="114">
        <v>0</v>
      </c>
      <c r="L181" s="114">
        <v>0</v>
      </c>
      <c r="M181" s="114">
        <v>0</v>
      </c>
      <c r="N181" s="114">
        <v>0</v>
      </c>
      <c r="O181" s="114">
        <v>0</v>
      </c>
      <c r="P181" s="114">
        <v>0</v>
      </c>
      <c r="Q181" s="114">
        <v>0</v>
      </c>
      <c r="R181" s="114">
        <v>0</v>
      </c>
      <c r="S181" s="114">
        <v>0</v>
      </c>
      <c r="T181" s="114">
        <v>0</v>
      </c>
      <c r="U181" s="114">
        <v>0</v>
      </c>
      <c r="V181" s="114">
        <v>0</v>
      </c>
      <c r="W181" s="114">
        <v>0</v>
      </c>
      <c r="X181" s="114">
        <v>0</v>
      </c>
      <c r="Y181" s="114">
        <v>0</v>
      </c>
      <c r="Z181" s="114">
        <v>0</v>
      </c>
      <c r="AA181" s="114">
        <v>0</v>
      </c>
      <c r="AB181" s="114">
        <v>0</v>
      </c>
      <c r="AC181" s="114">
        <v>0</v>
      </c>
      <c r="AD181" s="114">
        <v>0</v>
      </c>
      <c r="AE181" s="114">
        <v>0</v>
      </c>
      <c r="AF181" s="114">
        <v>0</v>
      </c>
      <c r="AG181" s="114">
        <v>0</v>
      </c>
      <c r="AH181" s="114">
        <v>0</v>
      </c>
      <c r="AI181" s="114">
        <v>0</v>
      </c>
      <c r="AJ181" s="114">
        <v>0</v>
      </c>
      <c r="AK181" s="114">
        <v>0</v>
      </c>
      <c r="AL181" s="114">
        <v>0</v>
      </c>
      <c r="AM181" s="114">
        <v>0</v>
      </c>
      <c r="AN181" s="114">
        <v>0</v>
      </c>
    </row>
    <row r="182">
      <c r="A182" s="119" t="str">
        <v>SANDWICHS</v>
      </c>
      <c r="B182" s="120" t="str">
        <v>VALUE CHICKEN JR</v>
      </c>
      <c r="C182" s="84">
        <v>1</v>
      </c>
      <c r="D182" s="116">
        <v>1462.5700388308305</v>
      </c>
      <c r="E182" s="28">
        <f>IF(C182&gt;0,D182/C182,D182)</f>
      </c>
      <c r="F182" s="83" t="str">
        <v>pièce</v>
      </c>
      <c r="G182" s="25">
        <f>SUM(J182:AN182)</f>
      </c>
      <c r="H182" s="25">
        <f>E182*G182</f>
      </c>
      <c r="J182" s="100">
        <v>0</v>
      </c>
      <c r="K182" s="100">
        <v>0</v>
      </c>
      <c r="L182" s="100">
        <v>0</v>
      </c>
      <c r="M182" s="100">
        <v>0</v>
      </c>
      <c r="N182" s="100">
        <v>0</v>
      </c>
      <c r="O182" s="100">
        <v>0</v>
      </c>
      <c r="P182" s="100">
        <v>0</v>
      </c>
      <c r="Q182" s="100">
        <v>0</v>
      </c>
      <c r="R182" s="100">
        <v>0</v>
      </c>
      <c r="S182" s="100">
        <v>0</v>
      </c>
      <c r="T182" s="100">
        <v>0</v>
      </c>
      <c r="U182" s="100">
        <v>0</v>
      </c>
      <c r="V182" s="100">
        <v>0</v>
      </c>
      <c r="W182" s="100">
        <v>0</v>
      </c>
      <c r="X182" s="100">
        <v>0</v>
      </c>
      <c r="Y182" s="100">
        <v>0</v>
      </c>
      <c r="Z182" s="100">
        <v>0</v>
      </c>
      <c r="AA182" s="100">
        <v>0</v>
      </c>
      <c r="AB182" s="100">
        <v>0</v>
      </c>
      <c r="AC182" s="100">
        <v>0</v>
      </c>
      <c r="AD182" s="100">
        <v>0</v>
      </c>
      <c r="AE182" s="100">
        <v>0</v>
      </c>
      <c r="AF182" s="100">
        <v>0</v>
      </c>
      <c r="AG182" s="100">
        <v>0</v>
      </c>
      <c r="AH182" s="100">
        <v>0</v>
      </c>
      <c r="AI182" s="100">
        <v>0</v>
      </c>
      <c r="AJ182" s="100">
        <v>0</v>
      </c>
      <c r="AK182" s="100">
        <v>0</v>
      </c>
      <c r="AL182" s="100">
        <v>0</v>
      </c>
      <c r="AM182" s="100">
        <v>0</v>
      </c>
      <c r="AN182" s="100">
        <v>0</v>
      </c>
    </row>
    <row r="183">
      <c r="A183" s="119" t="str">
        <v>SANDWICHS</v>
      </c>
      <c r="B183" s="120" t="str">
        <v>KING FISH</v>
      </c>
      <c r="C183" s="76">
        <v>1</v>
      </c>
      <c r="D183" s="110">
        <v>888.6969484669008</v>
      </c>
      <c r="E183" s="111">
        <f>IF(C183&gt;0,D183/C183,D183)</f>
      </c>
      <c r="F183" s="75" t="str">
        <v>pièce</v>
      </c>
      <c r="G183" s="112">
        <f>SUM(J183:AN183)</f>
      </c>
      <c r="H183" s="112">
        <f>E183*G183</f>
      </c>
      <c r="J183" s="114">
        <v>0</v>
      </c>
      <c r="K183" s="114">
        <v>0</v>
      </c>
      <c r="L183" s="114">
        <v>0</v>
      </c>
      <c r="M183" s="114">
        <v>0</v>
      </c>
      <c r="N183" s="114">
        <v>0</v>
      </c>
      <c r="O183" s="114">
        <v>0</v>
      </c>
      <c r="P183" s="114">
        <v>0</v>
      </c>
      <c r="Q183" s="114">
        <v>0</v>
      </c>
      <c r="R183" s="114">
        <v>0</v>
      </c>
      <c r="S183" s="114">
        <v>0</v>
      </c>
      <c r="T183" s="114">
        <v>0</v>
      </c>
      <c r="U183" s="114">
        <v>0</v>
      </c>
      <c r="V183" s="114">
        <v>0</v>
      </c>
      <c r="W183" s="114">
        <v>0</v>
      </c>
      <c r="X183" s="114">
        <v>0</v>
      </c>
      <c r="Y183" s="114">
        <v>0</v>
      </c>
      <c r="Z183" s="114">
        <v>0</v>
      </c>
      <c r="AA183" s="114">
        <v>0</v>
      </c>
      <c r="AB183" s="114">
        <v>0</v>
      </c>
      <c r="AC183" s="114">
        <v>0</v>
      </c>
      <c r="AD183" s="114">
        <v>0</v>
      </c>
      <c r="AE183" s="114">
        <v>0</v>
      </c>
      <c r="AF183" s="114">
        <v>0</v>
      </c>
      <c r="AG183" s="114">
        <v>0</v>
      </c>
      <c r="AH183" s="114">
        <v>0</v>
      </c>
      <c r="AI183" s="114">
        <v>0</v>
      </c>
      <c r="AJ183" s="114">
        <v>0</v>
      </c>
      <c r="AK183" s="114">
        <v>0</v>
      </c>
      <c r="AL183" s="114">
        <v>0</v>
      </c>
      <c r="AM183" s="114">
        <v>0</v>
      </c>
      <c r="AN183" s="114">
        <v>0</v>
      </c>
    </row>
    <row r="184">
      <c r="A184" s="119" t="str">
        <v>SANDWICHS</v>
      </c>
      <c r="B184" s="120" t="str">
        <v>LTO #4: MOZZARELLA STICKS x4</v>
      </c>
      <c r="C184" s="84">
        <v>1</v>
      </c>
      <c r="D184" s="116">
        <v>632.8848839671394</v>
      </c>
      <c r="E184" s="28">
        <f>IF(C184&gt;0,D184/C184,D184)</f>
      </c>
      <c r="F184" s="83" t="str">
        <v>pièce</v>
      </c>
      <c r="G184" s="25">
        <f>SUM(J184:AN184)</f>
      </c>
      <c r="H184" s="25">
        <f>E184*G184</f>
      </c>
      <c r="J184" s="100">
        <v>0</v>
      </c>
      <c r="K184" s="100">
        <v>0</v>
      </c>
      <c r="L184" s="100">
        <v>0</v>
      </c>
      <c r="M184" s="100">
        <v>0</v>
      </c>
      <c r="N184" s="100">
        <v>0</v>
      </c>
      <c r="O184" s="100">
        <v>0</v>
      </c>
      <c r="P184" s="100">
        <v>0</v>
      </c>
      <c r="Q184" s="100">
        <v>0</v>
      </c>
      <c r="R184" s="100">
        <v>0</v>
      </c>
      <c r="S184" s="100">
        <v>0</v>
      </c>
      <c r="T184" s="100">
        <v>0</v>
      </c>
      <c r="U184" s="100">
        <v>0</v>
      </c>
      <c r="V184" s="100">
        <v>0</v>
      </c>
      <c r="W184" s="100">
        <v>0</v>
      </c>
      <c r="X184" s="100">
        <v>0</v>
      </c>
      <c r="Y184" s="100">
        <v>0</v>
      </c>
      <c r="Z184" s="100">
        <v>0</v>
      </c>
      <c r="AA184" s="100">
        <v>0</v>
      </c>
      <c r="AB184" s="100">
        <v>0</v>
      </c>
      <c r="AC184" s="100">
        <v>0</v>
      </c>
      <c r="AD184" s="100">
        <v>0</v>
      </c>
      <c r="AE184" s="100">
        <v>0</v>
      </c>
      <c r="AF184" s="100">
        <v>0</v>
      </c>
      <c r="AG184" s="100">
        <v>0</v>
      </c>
      <c r="AH184" s="100">
        <v>0</v>
      </c>
      <c r="AI184" s="100">
        <v>0</v>
      </c>
      <c r="AJ184" s="100">
        <v>0</v>
      </c>
      <c r="AK184" s="100">
        <v>0</v>
      </c>
      <c r="AL184" s="100">
        <v>0</v>
      </c>
      <c r="AM184" s="100">
        <v>0</v>
      </c>
      <c r="AN184" s="100">
        <v>0</v>
      </c>
    </row>
    <row r="185">
      <c r="A185" s="119" t="str">
        <v>SANDWICHS</v>
      </c>
      <c r="B185" s="120" t="str">
        <v>LTO #5: MOZZARELLA STICKS x6</v>
      </c>
      <c r="C185" s="76">
        <v>1</v>
      </c>
      <c r="D185" s="110">
        <v>952.1973823445524</v>
      </c>
      <c r="E185" s="111">
        <f>IF(C185&gt;0,D185/C185,D185)</f>
      </c>
      <c r="F185" s="75" t="str">
        <v>pièce</v>
      </c>
      <c r="G185" s="112">
        <f>SUM(J185:AN185)</f>
      </c>
      <c r="H185" s="112">
        <f>E185*G185</f>
      </c>
      <c r="J185" s="114">
        <v>0</v>
      </c>
      <c r="K185" s="114">
        <v>0</v>
      </c>
      <c r="L185" s="114">
        <v>0</v>
      </c>
      <c r="M185" s="114">
        <v>0</v>
      </c>
      <c r="N185" s="114">
        <v>0</v>
      </c>
      <c r="O185" s="114">
        <v>0</v>
      </c>
      <c r="P185" s="114">
        <v>0</v>
      </c>
      <c r="Q185" s="114">
        <v>0</v>
      </c>
      <c r="R185" s="114">
        <v>0</v>
      </c>
      <c r="S185" s="114">
        <v>0</v>
      </c>
      <c r="T185" s="114">
        <v>0</v>
      </c>
      <c r="U185" s="114">
        <v>0</v>
      </c>
      <c r="V185" s="114">
        <v>0</v>
      </c>
      <c r="W185" s="114">
        <v>0</v>
      </c>
      <c r="X185" s="114">
        <v>0</v>
      </c>
      <c r="Y185" s="114">
        <v>0</v>
      </c>
      <c r="Z185" s="114">
        <v>0</v>
      </c>
      <c r="AA185" s="114">
        <v>0</v>
      </c>
      <c r="AB185" s="114">
        <v>0</v>
      </c>
      <c r="AC185" s="114">
        <v>0</v>
      </c>
      <c r="AD185" s="114">
        <v>0</v>
      </c>
      <c r="AE185" s="114">
        <v>0</v>
      </c>
      <c r="AF185" s="114">
        <v>0</v>
      </c>
      <c r="AG185" s="114">
        <v>0</v>
      </c>
      <c r="AH185" s="114">
        <v>0</v>
      </c>
      <c r="AI185" s="114">
        <v>0</v>
      </c>
      <c r="AJ185" s="114">
        <v>0</v>
      </c>
      <c r="AK185" s="114">
        <v>0</v>
      </c>
      <c r="AL185" s="114">
        <v>0</v>
      </c>
      <c r="AM185" s="114">
        <v>0</v>
      </c>
      <c r="AN185" s="114">
        <v>0</v>
      </c>
    </row>
    <row r="186">
      <c r="A186" s="119" t="str">
        <v>SANDWICHS</v>
      </c>
      <c r="B186" s="120" t="str">
        <v>LTO #6: MOZZARELLA STICKS x9</v>
      </c>
      <c r="C186" s="84">
        <v>1</v>
      </c>
      <c r="D186" s="116">
        <v>1419.8305949682388</v>
      </c>
      <c r="E186" s="28">
        <f>IF(C186&gt;0,D186/C186,D186)</f>
      </c>
      <c r="F186" s="83" t="str">
        <v>pièce</v>
      </c>
      <c r="G186" s="25">
        <f>SUM(J186:AN186)</f>
      </c>
      <c r="H186" s="25">
        <f>E186*G186</f>
      </c>
      <c r="J186" s="100">
        <v>0</v>
      </c>
      <c r="K186" s="100">
        <v>0</v>
      </c>
      <c r="L186" s="100">
        <v>0</v>
      </c>
      <c r="M186" s="100">
        <v>0</v>
      </c>
      <c r="N186" s="100">
        <v>0</v>
      </c>
      <c r="O186" s="100">
        <v>0</v>
      </c>
      <c r="P186" s="100">
        <v>0</v>
      </c>
      <c r="Q186" s="100">
        <v>0</v>
      </c>
      <c r="R186" s="100">
        <v>0</v>
      </c>
      <c r="S186" s="100">
        <v>0</v>
      </c>
      <c r="T186" s="100">
        <v>0</v>
      </c>
      <c r="U186" s="100">
        <v>0</v>
      </c>
      <c r="V186" s="100">
        <v>0</v>
      </c>
      <c r="W186" s="100">
        <v>0</v>
      </c>
      <c r="X186" s="100">
        <v>0</v>
      </c>
      <c r="Y186" s="100">
        <v>0</v>
      </c>
      <c r="Z186" s="100">
        <v>0</v>
      </c>
      <c r="AA186" s="100">
        <v>0</v>
      </c>
      <c r="AB186" s="100">
        <v>0</v>
      </c>
      <c r="AC186" s="100">
        <v>0</v>
      </c>
      <c r="AD186" s="100">
        <v>0</v>
      </c>
      <c r="AE186" s="100">
        <v>0</v>
      </c>
      <c r="AF186" s="100">
        <v>0</v>
      </c>
      <c r="AG186" s="100">
        <v>0</v>
      </c>
      <c r="AH186" s="100">
        <v>0</v>
      </c>
      <c r="AI186" s="100">
        <v>0</v>
      </c>
      <c r="AJ186" s="100">
        <v>0</v>
      </c>
      <c r="AK186" s="100">
        <v>0</v>
      </c>
      <c r="AL186" s="100">
        <v>0</v>
      </c>
      <c r="AM186" s="100">
        <v>0</v>
      </c>
      <c r="AN186" s="100">
        <v>0</v>
      </c>
    </row>
    <row r="187">
      <c r="A187" s="119" t="str">
        <v>SALADS</v>
      </c>
      <c r="B187" s="120" t="str">
        <v>SALADE FRAICHEUR</v>
      </c>
      <c r="C187" s="76">
        <v>1</v>
      </c>
      <c r="D187" s="110">
        <v>1201.7000961519277</v>
      </c>
      <c r="E187" s="111">
        <f>IF(C187&gt;0,D187/C187,D187)</f>
      </c>
      <c r="F187" s="75" t="str">
        <v>pièce</v>
      </c>
      <c r="G187" s="112">
        <f>SUM(J187:AN187)</f>
      </c>
      <c r="H187" s="112">
        <f>E187*G187</f>
      </c>
      <c r="J187" s="114">
        <v>0</v>
      </c>
      <c r="K187" s="114">
        <v>0</v>
      </c>
      <c r="L187" s="114">
        <v>0</v>
      </c>
      <c r="M187" s="114">
        <v>0</v>
      </c>
      <c r="N187" s="114">
        <v>0</v>
      </c>
      <c r="O187" s="114">
        <v>0</v>
      </c>
      <c r="P187" s="114">
        <v>0</v>
      </c>
      <c r="Q187" s="114">
        <v>0</v>
      </c>
      <c r="R187" s="114">
        <v>0</v>
      </c>
      <c r="S187" s="114">
        <v>0</v>
      </c>
      <c r="T187" s="114">
        <v>0</v>
      </c>
      <c r="U187" s="114">
        <v>0</v>
      </c>
      <c r="V187" s="114">
        <v>0</v>
      </c>
      <c r="W187" s="114">
        <v>0</v>
      </c>
      <c r="X187" s="114">
        <v>0</v>
      </c>
      <c r="Y187" s="114">
        <v>0</v>
      </c>
      <c r="Z187" s="114">
        <v>0</v>
      </c>
      <c r="AA187" s="114">
        <v>0</v>
      </c>
      <c r="AB187" s="114">
        <v>0</v>
      </c>
      <c r="AC187" s="114">
        <v>0</v>
      </c>
      <c r="AD187" s="114">
        <v>0</v>
      </c>
      <c r="AE187" s="114">
        <v>0</v>
      </c>
      <c r="AF187" s="114">
        <v>0</v>
      </c>
      <c r="AG187" s="114">
        <v>0</v>
      </c>
      <c r="AH187" s="114">
        <v>0</v>
      </c>
      <c r="AI187" s="114">
        <v>0</v>
      </c>
      <c r="AJ187" s="114">
        <v>0</v>
      </c>
      <c r="AK187" s="114">
        <v>0</v>
      </c>
      <c r="AL187" s="114">
        <v>0</v>
      </c>
      <c r="AM187" s="114">
        <v>0</v>
      </c>
      <c r="AN187" s="114">
        <v>0</v>
      </c>
    </row>
    <row r="188">
      <c r="A188" s="119" t="str">
        <v>HOT BEVERAGES</v>
      </c>
      <c r="B188" s="120" t="str">
        <v>M EXPRESSO</v>
      </c>
      <c r="C188" s="84">
        <v>1</v>
      </c>
      <c r="D188" s="116">
        <v>283.3340635404994</v>
      </c>
      <c r="E188" s="28">
        <f>IF(C188&gt;0,D188/C188,D188)</f>
      </c>
      <c r="F188" s="83" t="str">
        <v>pièce</v>
      </c>
      <c r="G188" s="25">
        <f>SUM(J188:AN188)</f>
      </c>
      <c r="H188" s="25">
        <f>E188*G188</f>
      </c>
      <c r="J188" s="100">
        <v>0</v>
      </c>
      <c r="K188" s="100">
        <v>0</v>
      </c>
      <c r="L188" s="100">
        <v>0</v>
      </c>
      <c r="M188" s="100">
        <v>0</v>
      </c>
      <c r="N188" s="100">
        <v>0</v>
      </c>
      <c r="O188" s="100">
        <v>0</v>
      </c>
      <c r="P188" s="100">
        <v>0</v>
      </c>
      <c r="Q188" s="100">
        <v>0</v>
      </c>
      <c r="R188" s="100">
        <v>0</v>
      </c>
      <c r="S188" s="100">
        <v>0</v>
      </c>
      <c r="T188" s="100">
        <v>0</v>
      </c>
      <c r="U188" s="100">
        <v>0</v>
      </c>
      <c r="V188" s="100">
        <v>0</v>
      </c>
      <c r="W188" s="100">
        <v>0</v>
      </c>
      <c r="X188" s="100">
        <v>0</v>
      </c>
      <c r="Y188" s="100">
        <v>0</v>
      </c>
      <c r="Z188" s="100">
        <v>0</v>
      </c>
      <c r="AA188" s="100">
        <v>0</v>
      </c>
      <c r="AB188" s="100">
        <v>0</v>
      </c>
      <c r="AC188" s="100">
        <v>0</v>
      </c>
      <c r="AD188" s="100">
        <v>0</v>
      </c>
      <c r="AE188" s="100">
        <v>0</v>
      </c>
      <c r="AF188" s="100">
        <v>0</v>
      </c>
      <c r="AG188" s="100">
        <v>0</v>
      </c>
      <c r="AH188" s="100">
        <v>0</v>
      </c>
      <c r="AI188" s="100">
        <v>0</v>
      </c>
      <c r="AJ188" s="100">
        <v>0</v>
      </c>
      <c r="AK188" s="100">
        <v>0</v>
      </c>
      <c r="AL188" s="100">
        <v>0</v>
      </c>
      <c r="AM188" s="100">
        <v>0</v>
      </c>
      <c r="AN188" s="100">
        <v>0</v>
      </c>
    </row>
    <row r="189">
      <c r="A189" s="119" t="str">
        <v>HOT BEVERAGES</v>
      </c>
      <c r="B189" s="120" t="str">
        <v>L EXPRESSO</v>
      </c>
      <c r="C189" s="76">
        <v>1</v>
      </c>
      <c r="D189" s="110">
        <v>283.3340635404994</v>
      </c>
      <c r="E189" s="111">
        <f>IF(C189&gt;0,D189/C189,D189)</f>
      </c>
      <c r="F189" s="75" t="str">
        <v>pièce</v>
      </c>
      <c r="G189" s="112">
        <f>SUM(J189:AN189)</f>
      </c>
      <c r="H189" s="112">
        <f>E189*G189</f>
      </c>
      <c r="J189" s="114">
        <v>0</v>
      </c>
      <c r="K189" s="114">
        <v>0</v>
      </c>
      <c r="L189" s="114">
        <v>0</v>
      </c>
      <c r="M189" s="114">
        <v>0</v>
      </c>
      <c r="N189" s="114">
        <v>0</v>
      </c>
      <c r="O189" s="114">
        <v>0</v>
      </c>
      <c r="P189" s="114">
        <v>0</v>
      </c>
      <c r="Q189" s="114">
        <v>0</v>
      </c>
      <c r="R189" s="114">
        <v>0</v>
      </c>
      <c r="S189" s="114">
        <v>0</v>
      </c>
      <c r="T189" s="114">
        <v>0</v>
      </c>
      <c r="U189" s="114">
        <v>0</v>
      </c>
      <c r="V189" s="114">
        <v>0</v>
      </c>
      <c r="W189" s="114">
        <v>0</v>
      </c>
      <c r="X189" s="114">
        <v>0</v>
      </c>
      <c r="Y189" s="114">
        <v>0</v>
      </c>
      <c r="Z189" s="114">
        <v>0</v>
      </c>
      <c r="AA189" s="114">
        <v>0</v>
      </c>
      <c r="AB189" s="114">
        <v>0</v>
      </c>
      <c r="AC189" s="114">
        <v>0</v>
      </c>
      <c r="AD189" s="114">
        <v>0</v>
      </c>
      <c r="AE189" s="114">
        <v>0</v>
      </c>
      <c r="AF189" s="114">
        <v>0</v>
      </c>
      <c r="AG189" s="114">
        <v>0</v>
      </c>
      <c r="AH189" s="114">
        <v>0</v>
      </c>
      <c r="AI189" s="114">
        <v>0</v>
      </c>
      <c r="AJ189" s="114">
        <v>0</v>
      </c>
      <c r="AK189" s="114">
        <v>0</v>
      </c>
      <c r="AL189" s="114">
        <v>0</v>
      </c>
      <c r="AM189" s="114">
        <v>0</v>
      </c>
      <c r="AN189" s="114">
        <v>0</v>
      </c>
    </row>
    <row r="190">
      <c r="A190" s="119" t="str">
        <v/>
      </c>
      <c r="B190" s="120" t="str">
        <v>BBQ TENDERCRISP</v>
      </c>
      <c r="C190" s="121" t="str">
        <v/>
      </c>
      <c r="D190" s="121" t="str">
        <v/>
      </c>
      <c r="E190" s="28">
        <f>IF(AND(ISNUMBER(C190),C190&gt;0),D190/C190,0)</f>
      </c>
      <c r="F190" s="83" t="str">
        <v/>
      </c>
      <c r="G190" s="25">
        <f>SUM(J190:AN190)</f>
      </c>
      <c r="H190" s="25">
        <f>E190*G190</f>
      </c>
      <c r="J190" s="100">
        <v>0</v>
      </c>
      <c r="K190" s="100">
        <v>0</v>
      </c>
      <c r="L190" s="100">
        <v>0</v>
      </c>
      <c r="M190" s="100">
        <v>0</v>
      </c>
      <c r="N190" s="100">
        <v>0</v>
      </c>
      <c r="O190" s="100">
        <v>0</v>
      </c>
      <c r="P190" s="100">
        <v>0</v>
      </c>
      <c r="Q190" s="100">
        <v>0</v>
      </c>
      <c r="R190" s="100">
        <v>0</v>
      </c>
      <c r="S190" s="100">
        <v>0</v>
      </c>
      <c r="T190" s="100">
        <v>0</v>
      </c>
      <c r="U190" s="100">
        <v>0</v>
      </c>
      <c r="V190" s="100">
        <v>0</v>
      </c>
      <c r="W190" s="100">
        <v>0</v>
      </c>
      <c r="X190" s="100">
        <v>0</v>
      </c>
      <c r="Y190" s="100">
        <v>0</v>
      </c>
      <c r="Z190" s="100">
        <v>0</v>
      </c>
      <c r="AA190" s="100">
        <v>0</v>
      </c>
      <c r="AB190" s="100">
        <v>0</v>
      </c>
      <c r="AC190" s="100">
        <v>0</v>
      </c>
      <c r="AD190" s="100">
        <v>0</v>
      </c>
      <c r="AE190" s="100">
        <v>0</v>
      </c>
      <c r="AF190" s="100">
        <v>0</v>
      </c>
      <c r="AG190" s="100">
        <v>0</v>
      </c>
      <c r="AH190" s="100">
        <v>0</v>
      </c>
      <c r="AI190" s="100">
        <v>0</v>
      </c>
      <c r="AJ190" s="100">
        <v>0</v>
      </c>
      <c r="AK190" s="100">
        <v>0</v>
      </c>
      <c r="AL190" s="100">
        <v>0</v>
      </c>
      <c r="AM190" s="100">
        <v>0</v>
      </c>
      <c r="AN190" s="100">
        <v>0</v>
      </c>
    </row>
    <row r="191">
      <c r="F191" s="122" t="str">
        <v>TOTAL PERTES</v>
      </c>
      <c r="H191" s="123">
        <f>SUM(H5:H190)</f>
      </c>
    </row>
  </sheetData>
  <mergeCells count="5">
    <mergeCell ref="B1:H1"/>
    <mergeCell ref="A2:F2"/>
    <mergeCell ref="G2:H2"/>
    <mergeCell ref="J2:AN2"/>
    <mergeCell ref="A3:H3"/>
  </mergeCells>
  <pageMargins left="0.4" right="0.4" top="0.5" bottom="0.5" header="0.3" footer="0.3"/>
  <ignoredErrors>
    <ignoredError numberStoredAsText="1" sqref="A1:AO191"/>
  </ignoredErrors>
  <drawing r:id="rIdLogoBK"/>
</worksheet>
</file>

<file path=xl/worksheets/sheet6.xml><?xml version="1.0" encoding="utf-8"?>
<worksheet xmlns="http://schemas.openxmlformats.org/spreadsheetml/2006/main" xmlns:r="http://schemas.openxmlformats.org/officeDocument/2006/relationships">
  <dimension ref="A1:I205"/>
  <sheetViews>
    <sheetView workbookViewId="0"/>
  </sheetViews>
  <cols>
    <col min="1" max="1" width="19.71484375" customWidth="1"/>
    <col min="2" max="2" width="36.83203125" customWidth="1"/>
    <col min="3" max="3" width="20.83203125" customWidth="1"/>
    <col min="4" max="4" width="16.83203125" customWidth="1"/>
    <col min="5" max="5" width="10.83203125" customWidth="1"/>
    <col min="6" max="6" width="12.83203125" customWidth="1"/>
    <col min="7" max="7" width="14.83203125" customWidth="1"/>
    <col min="8" max="8" width="14.83203125" customWidth="1"/>
    <col min="9" max="9" width="16.83203125" customWidth="1"/>
  </cols>
  <sheetData>
    <row r="1" ht="80" customHeight="1">
      <c r="B1" s="124" t="str">
        <v>Prélèvements Douane — BK1 · Octobre 2026</v>
      </c>
    </row>
    <row r="2" ht="16" customHeight="1">
      <c r="A2" s="5" t="str">
        <v>✏️ SAISIE</v>
      </c>
      <c r="B2" s="4" t="str">
        <v>= AUTO</v>
      </c>
      <c r="D2" s="5" t="str">
        <v>✏️ CODE / DÉSIGNATION</v>
      </c>
      <c r="E2" s="4" t="str">
        <v>= AUTO</v>
      </c>
      <c r="F2" s="5" t="str">
        <v>✏️ QTÉ</v>
      </c>
      <c r="G2" s="4" t="str">
        <v>= AUTO</v>
      </c>
      <c r="H2" s="6" t="str">
        <v>= CALCUL</v>
      </c>
    </row>
    <row r="3" ht="30" customHeight="1">
      <c r="A3" s="10" t="str">
        <v>📌 Saisir uniquement : Date (A), Code article (D — ou la Désignation exacte si l'article n'a pas de code) et Quantité (F). L'Article, la Catégorie, le Conditionnement, les prix et la Valeur se remplissent automatiquement. Une ligne par prélèvement.</v>
      </c>
    </row>
    <row r="4" ht="32" customHeight="1">
      <c r="A4" s="69" t="str">
        <v>Date</v>
      </c>
      <c r="B4" s="70" t="str">
        <v>Article</v>
      </c>
      <c r="C4" s="70" t="str">
        <v>Catégorie</v>
      </c>
      <c r="D4" s="69" t="str">
        <v>Code / Désignation</v>
      </c>
      <c r="E4" s="70" t="str">
        <v>Cond.</v>
      </c>
      <c r="F4" s="69" t="str">
        <v>Quantité</v>
      </c>
      <c r="G4" s="70" t="str">
        <v>Prix carton</v>
      </c>
      <c r="H4" s="71" t="str">
        <v>Prix pièce</v>
      </c>
      <c r="I4" s="71" t="str">
        <v>Valeur (FCFA)</v>
      </c>
    </row>
    <row r="5">
      <c r="A5" s="74" t="str">
        <v/>
      </c>
      <c r="B5" s="75">
        <f>IF($D5="","",IFERROR(VLOOKUP(TRIM(D5&amp;""),'Référentiel Articles'!$A$2:$F$634,2,FALSE),""))</f>
      </c>
      <c r="C5" s="75">
        <f>IF($D5="","",IFERROR(VLOOKUP(TRIM(D5&amp;""),'Référentiel Articles'!$A$2:$F$634,3,FALSE),""))</f>
      </c>
      <c r="D5" s="74" t="str">
        <v/>
      </c>
      <c r="E5" s="76">
        <f>IF($D5="","",IFERROR(VLOOKUP(TRIM(D5&amp;""),'Référentiel Articles'!$A$2:$F$634,5,FALSE),""))</f>
      </c>
      <c r="F5" s="77" t="str">
        <v/>
      </c>
      <c r="G5" s="76">
        <f>IF($D5="","",IFERROR(VLOOKUP(TRIM(D5&amp;""),'Référentiel Articles'!$A$2:$F$634,6,FALSE),""))</f>
      </c>
      <c r="H5" s="125">
        <f>IF($G5="","",IF($E5&gt;0,$G5/$E5,$G5))</f>
      </c>
      <c r="I5" s="78">
        <f>IF(OR($F5="",$H5=""),"",$F5*$H5)</f>
      </c>
    </row>
    <row r="6">
      <c r="A6" s="80" t="str">
        <v/>
      </c>
      <c r="B6" s="82">
        <f>IF($D6="","",IFERROR(VLOOKUP(TRIM(D6&amp;""),'Référentiel Articles'!$A$2:$F$634,2,FALSE),""))</f>
      </c>
      <c r="C6" s="82">
        <f>IF($D6="","",IFERROR(VLOOKUP(TRIM(D6&amp;""),'Référentiel Articles'!$A$2:$F$634,3,FALSE),""))</f>
      </c>
      <c r="D6" s="80" t="str">
        <v/>
      </c>
      <c r="E6" s="115">
        <f>IF($D6="","",IFERROR(VLOOKUP(TRIM(D6&amp;""),'Référentiel Articles'!$A$2:$F$634,5,FALSE),""))</f>
      </c>
      <c r="F6" s="126" t="str">
        <v/>
      </c>
      <c r="G6" s="115">
        <f>IF($D6="","",IFERROR(VLOOKUP(TRIM(D6&amp;""),'Référentiel Articles'!$A$2:$F$634,6,FALSE),""))</f>
      </c>
      <c r="H6" s="127">
        <f>IF($G6="","",IF($E6&gt;0,$G6/$E6,$G6))</f>
      </c>
      <c r="I6" s="90">
        <f>IF(OR($F6="",$H6=""),"",$F6*$H6)</f>
      </c>
    </row>
    <row r="7">
      <c r="A7" s="74" t="str">
        <v/>
      </c>
      <c r="B7" s="75">
        <f>IF($D7="","",IFERROR(VLOOKUP(TRIM(D7&amp;""),'Référentiel Articles'!$A$2:$F$634,2,FALSE),""))</f>
      </c>
      <c r="C7" s="75">
        <f>IF($D7="","",IFERROR(VLOOKUP(TRIM(D7&amp;""),'Référentiel Articles'!$A$2:$F$634,3,FALSE),""))</f>
      </c>
      <c r="D7" s="74" t="str">
        <v/>
      </c>
      <c r="E7" s="76">
        <f>IF($D7="","",IFERROR(VLOOKUP(TRIM(D7&amp;""),'Référentiel Articles'!$A$2:$F$634,5,FALSE),""))</f>
      </c>
      <c r="F7" s="77" t="str">
        <v/>
      </c>
      <c r="G7" s="76">
        <f>IF($D7="","",IFERROR(VLOOKUP(TRIM(D7&amp;""),'Référentiel Articles'!$A$2:$F$634,6,FALSE),""))</f>
      </c>
      <c r="H7" s="125">
        <f>IF($G7="","",IF($E7&gt;0,$G7/$E7,$G7))</f>
      </c>
      <c r="I7" s="78">
        <f>IF(OR($F7="",$H7=""),"",$F7*$H7)</f>
      </c>
    </row>
    <row r="8">
      <c r="A8" s="81" t="str">
        <v/>
      </c>
      <c r="B8" s="82">
        <f>IF($D8="","",IFERROR(VLOOKUP(TRIM(D8&amp;""),'Référentiel Articles'!$A$2:$F$634,2,FALSE),""))</f>
      </c>
      <c r="C8" s="82">
        <f>IF($D8="","",IFERROR(VLOOKUP(TRIM(D8&amp;""),'Référentiel Articles'!$A$2:$F$634,3,FALSE),""))</f>
      </c>
      <c r="D8" s="81" t="str">
        <v/>
      </c>
      <c r="E8" s="115">
        <f>IF($D8="","",IFERROR(VLOOKUP(TRIM(D8&amp;""),'Référentiel Articles'!$A$2:$F$634,5,FALSE),""))</f>
      </c>
      <c r="F8" s="85" t="str">
        <v/>
      </c>
      <c r="G8" s="115">
        <f>IF($D8="","",IFERROR(VLOOKUP(TRIM(D8&amp;""),'Référentiel Articles'!$A$2:$F$634,6,FALSE),""))</f>
      </c>
      <c r="H8" s="128">
        <f>IF($G8="","",IF($E8&gt;0,$G8/$E8,$G8))</f>
      </c>
      <c r="I8" s="90">
        <f>IF(OR($F8="",$H8=""),"",$F8*$H8)</f>
      </c>
    </row>
    <row r="9">
      <c r="A9" s="74" t="str">
        <v/>
      </c>
      <c r="B9" s="75">
        <f>IF($D9="","",IFERROR(VLOOKUP(TRIM(D9&amp;""),'Référentiel Articles'!$A$2:$F$634,2,FALSE),""))</f>
      </c>
      <c r="C9" s="75">
        <f>IF($D9="","",IFERROR(VLOOKUP(TRIM(D9&amp;""),'Référentiel Articles'!$A$2:$F$634,3,FALSE),""))</f>
      </c>
      <c r="D9" s="74" t="str">
        <v/>
      </c>
      <c r="E9" s="76">
        <f>IF($D9="","",IFERROR(VLOOKUP(TRIM(D9&amp;""),'Référentiel Articles'!$A$2:$F$634,5,FALSE),""))</f>
      </c>
      <c r="F9" s="77" t="str">
        <v/>
      </c>
      <c r="G9" s="76">
        <f>IF($D9="","",IFERROR(VLOOKUP(TRIM(D9&amp;""),'Référentiel Articles'!$A$2:$F$634,6,FALSE),""))</f>
      </c>
      <c r="H9" s="125">
        <f>IF($G9="","",IF($E9&gt;0,$G9/$E9,$G9))</f>
      </c>
      <c r="I9" s="78">
        <f>IF(OR($F9="",$H9=""),"",$F9*$H9)</f>
      </c>
    </row>
    <row r="10">
      <c r="A10" s="81" t="str">
        <v/>
      </c>
      <c r="B10" s="82">
        <f>IF($D10="","",IFERROR(VLOOKUP(TRIM(D10&amp;""),'Référentiel Articles'!$A$2:$F$634,2,FALSE),""))</f>
      </c>
      <c r="C10" s="82">
        <f>IF($D10="","",IFERROR(VLOOKUP(TRIM(D10&amp;""),'Référentiel Articles'!$A$2:$F$634,3,FALSE),""))</f>
      </c>
      <c r="D10" s="81" t="str">
        <v/>
      </c>
      <c r="E10" s="115">
        <f>IF($D10="","",IFERROR(VLOOKUP(TRIM(D10&amp;""),'Référentiel Articles'!$A$2:$F$634,5,FALSE),""))</f>
      </c>
      <c r="F10" s="85" t="str">
        <v/>
      </c>
      <c r="G10" s="115">
        <f>IF($D10="","",IFERROR(VLOOKUP(TRIM(D10&amp;""),'Référentiel Articles'!$A$2:$F$634,6,FALSE),""))</f>
      </c>
      <c r="H10" s="128">
        <f>IF($G10="","",IF($E10&gt;0,$G10/$E10,$G10))</f>
      </c>
      <c r="I10" s="90">
        <f>IF(OR($F10="",$H10=""),"",$F10*$H10)</f>
      </c>
    </row>
    <row r="11">
      <c r="A11" s="74" t="str">
        <v/>
      </c>
      <c r="B11" s="75">
        <f>IF($D11="","",IFERROR(VLOOKUP(TRIM(D11&amp;""),'Référentiel Articles'!$A$2:$F$634,2,FALSE),""))</f>
      </c>
      <c r="C11" s="75">
        <f>IF($D11="","",IFERROR(VLOOKUP(TRIM(D11&amp;""),'Référentiel Articles'!$A$2:$F$634,3,FALSE),""))</f>
      </c>
      <c r="D11" s="74" t="str">
        <v/>
      </c>
      <c r="E11" s="76">
        <f>IF($D11="","",IFERROR(VLOOKUP(TRIM(D11&amp;""),'Référentiel Articles'!$A$2:$F$634,5,FALSE),""))</f>
      </c>
      <c r="F11" s="77" t="str">
        <v/>
      </c>
      <c r="G11" s="76">
        <f>IF($D11="","",IFERROR(VLOOKUP(TRIM(D11&amp;""),'Référentiel Articles'!$A$2:$F$634,6,FALSE),""))</f>
      </c>
      <c r="H11" s="125">
        <f>IF($G11="","",IF($E11&gt;0,$G11/$E11,$G11))</f>
      </c>
      <c r="I11" s="78">
        <f>IF(OR($F11="",$H11=""),"",$F11*$H11)</f>
      </c>
    </row>
    <row r="12">
      <c r="A12" s="81" t="str">
        <v/>
      </c>
      <c r="B12" s="82">
        <f>IF($D12="","",IFERROR(VLOOKUP(TRIM(D12&amp;""),'Référentiel Articles'!$A$2:$F$634,2,FALSE),""))</f>
      </c>
      <c r="C12" s="82">
        <f>IF($D12="","",IFERROR(VLOOKUP(TRIM(D12&amp;""),'Référentiel Articles'!$A$2:$F$634,3,FALSE),""))</f>
      </c>
      <c r="D12" s="81" t="str">
        <v/>
      </c>
      <c r="E12" s="115">
        <f>IF($D12="","",IFERROR(VLOOKUP(TRIM(D12&amp;""),'Référentiel Articles'!$A$2:$F$634,5,FALSE),""))</f>
      </c>
      <c r="F12" s="85" t="str">
        <v/>
      </c>
      <c r="G12" s="115">
        <f>IF($D12="","",IFERROR(VLOOKUP(TRIM(D12&amp;""),'Référentiel Articles'!$A$2:$F$634,6,FALSE),""))</f>
      </c>
      <c r="H12" s="128">
        <f>IF($G12="","",IF($E12&gt;0,$G12/$E12,$G12))</f>
      </c>
      <c r="I12" s="90">
        <f>IF(OR($F12="",$H12=""),"",$F12*$H12)</f>
      </c>
    </row>
    <row r="13">
      <c r="A13" s="74" t="str">
        <v/>
      </c>
      <c r="B13" s="75">
        <f>IF($D13="","",IFERROR(VLOOKUP(TRIM(D13&amp;""),'Référentiel Articles'!$A$2:$F$634,2,FALSE),""))</f>
      </c>
      <c r="C13" s="75">
        <f>IF($D13="","",IFERROR(VLOOKUP(TRIM(D13&amp;""),'Référentiel Articles'!$A$2:$F$634,3,FALSE),""))</f>
      </c>
      <c r="D13" s="74" t="str">
        <v/>
      </c>
      <c r="E13" s="76">
        <f>IF($D13="","",IFERROR(VLOOKUP(TRIM(D13&amp;""),'Référentiel Articles'!$A$2:$F$634,5,FALSE),""))</f>
      </c>
      <c r="F13" s="77" t="str">
        <v/>
      </c>
      <c r="G13" s="76">
        <f>IF($D13="","",IFERROR(VLOOKUP(TRIM(D13&amp;""),'Référentiel Articles'!$A$2:$F$634,6,FALSE),""))</f>
      </c>
      <c r="H13" s="125">
        <f>IF($G13="","",IF($E13&gt;0,$G13/$E13,$G13))</f>
      </c>
      <c r="I13" s="78">
        <f>IF(OR($F13="",$H13=""),"",$F13*$H13)</f>
      </c>
    </row>
    <row r="14">
      <c r="A14" s="81" t="str">
        <v/>
      </c>
      <c r="B14" s="82">
        <f>IF($D14="","",IFERROR(VLOOKUP(TRIM(D14&amp;""),'Référentiel Articles'!$A$2:$F$634,2,FALSE),""))</f>
      </c>
      <c r="C14" s="82">
        <f>IF($D14="","",IFERROR(VLOOKUP(TRIM(D14&amp;""),'Référentiel Articles'!$A$2:$F$634,3,FALSE),""))</f>
      </c>
      <c r="D14" s="81" t="str">
        <v/>
      </c>
      <c r="E14" s="115">
        <f>IF($D14="","",IFERROR(VLOOKUP(TRIM(D14&amp;""),'Référentiel Articles'!$A$2:$F$634,5,FALSE),""))</f>
      </c>
      <c r="F14" s="85" t="str">
        <v/>
      </c>
      <c r="G14" s="115">
        <f>IF($D14="","",IFERROR(VLOOKUP(TRIM(D14&amp;""),'Référentiel Articles'!$A$2:$F$634,6,FALSE),""))</f>
      </c>
      <c r="H14" s="128">
        <f>IF($G14="","",IF($E14&gt;0,$G14/$E14,$G14))</f>
      </c>
      <c r="I14" s="90">
        <f>IF(OR($F14="",$H14=""),"",$F14*$H14)</f>
      </c>
    </row>
    <row r="15">
      <c r="A15" s="74" t="str">
        <v/>
      </c>
      <c r="B15" s="75">
        <f>IF($D15="","",IFERROR(VLOOKUP(TRIM(D15&amp;""),'Référentiel Articles'!$A$2:$F$634,2,FALSE),""))</f>
      </c>
      <c r="C15" s="75">
        <f>IF($D15="","",IFERROR(VLOOKUP(TRIM(D15&amp;""),'Référentiel Articles'!$A$2:$F$634,3,FALSE),""))</f>
      </c>
      <c r="D15" s="74" t="str">
        <v/>
      </c>
      <c r="E15" s="76">
        <f>IF($D15="","",IFERROR(VLOOKUP(TRIM(D15&amp;""),'Référentiel Articles'!$A$2:$F$634,5,FALSE),""))</f>
      </c>
      <c r="F15" s="77" t="str">
        <v/>
      </c>
      <c r="G15" s="76">
        <f>IF($D15="","",IFERROR(VLOOKUP(TRIM(D15&amp;""),'Référentiel Articles'!$A$2:$F$634,6,FALSE),""))</f>
      </c>
      <c r="H15" s="125">
        <f>IF($G15="","",IF($E15&gt;0,$G15/$E15,$G15))</f>
      </c>
      <c r="I15" s="78">
        <f>IF(OR($F15="",$H15=""),"",$F15*$H15)</f>
      </c>
    </row>
    <row r="16">
      <c r="A16" s="81" t="str">
        <v/>
      </c>
      <c r="B16" s="82">
        <f>IF($D16="","",IFERROR(VLOOKUP(TRIM(D16&amp;""),'Référentiel Articles'!$A$2:$F$634,2,FALSE),""))</f>
      </c>
      <c r="C16" s="82">
        <f>IF($D16="","",IFERROR(VLOOKUP(TRIM(D16&amp;""),'Référentiel Articles'!$A$2:$F$634,3,FALSE),""))</f>
      </c>
      <c r="D16" s="81" t="str">
        <v/>
      </c>
      <c r="E16" s="115">
        <f>IF($D16="","",IFERROR(VLOOKUP(TRIM(D16&amp;""),'Référentiel Articles'!$A$2:$F$634,5,FALSE),""))</f>
      </c>
      <c r="F16" s="85" t="str">
        <v/>
      </c>
      <c r="G16" s="115">
        <f>IF($D16="","",IFERROR(VLOOKUP(TRIM(D16&amp;""),'Référentiel Articles'!$A$2:$F$634,6,FALSE),""))</f>
      </c>
      <c r="H16" s="128">
        <f>IF($G16="","",IF($E16&gt;0,$G16/$E16,$G16))</f>
      </c>
      <c r="I16" s="90">
        <f>IF(OR($F16="",$H16=""),"",$F16*$H16)</f>
      </c>
    </row>
    <row r="17">
      <c r="A17" s="74" t="str">
        <v/>
      </c>
      <c r="B17" s="75">
        <f>IF($D17="","",IFERROR(VLOOKUP(TRIM(D17&amp;""),'Référentiel Articles'!$A$2:$F$634,2,FALSE),""))</f>
      </c>
      <c r="C17" s="75">
        <f>IF($D17="","",IFERROR(VLOOKUP(TRIM(D17&amp;""),'Référentiel Articles'!$A$2:$F$634,3,FALSE),""))</f>
      </c>
      <c r="D17" s="74" t="str">
        <v/>
      </c>
      <c r="E17" s="76">
        <f>IF($D17="","",IFERROR(VLOOKUP(TRIM(D17&amp;""),'Référentiel Articles'!$A$2:$F$634,5,FALSE),""))</f>
      </c>
      <c r="F17" s="77" t="str">
        <v/>
      </c>
      <c r="G17" s="76">
        <f>IF($D17="","",IFERROR(VLOOKUP(TRIM(D17&amp;""),'Référentiel Articles'!$A$2:$F$634,6,FALSE),""))</f>
      </c>
      <c r="H17" s="125">
        <f>IF($G17="","",IF($E17&gt;0,$G17/$E17,$G17))</f>
      </c>
      <c r="I17" s="78">
        <f>IF(OR($F17="",$H17=""),"",$F17*$H17)</f>
      </c>
    </row>
    <row r="18">
      <c r="A18" s="81" t="str">
        <v/>
      </c>
      <c r="B18" s="82">
        <f>IF($D18="","",IFERROR(VLOOKUP(TRIM(D18&amp;""),'Référentiel Articles'!$A$2:$F$634,2,FALSE),""))</f>
      </c>
      <c r="C18" s="82">
        <f>IF($D18="","",IFERROR(VLOOKUP(TRIM(D18&amp;""),'Référentiel Articles'!$A$2:$F$634,3,FALSE),""))</f>
      </c>
      <c r="D18" s="81" t="str">
        <v/>
      </c>
      <c r="E18" s="115">
        <f>IF($D18="","",IFERROR(VLOOKUP(TRIM(D18&amp;""),'Référentiel Articles'!$A$2:$F$634,5,FALSE),""))</f>
      </c>
      <c r="F18" s="85" t="str">
        <v/>
      </c>
      <c r="G18" s="115">
        <f>IF($D18="","",IFERROR(VLOOKUP(TRIM(D18&amp;""),'Référentiel Articles'!$A$2:$F$634,6,FALSE),""))</f>
      </c>
      <c r="H18" s="128">
        <f>IF($G18="","",IF($E18&gt;0,$G18/$E18,$G18))</f>
      </c>
      <c r="I18" s="90">
        <f>IF(OR($F18="",$H18=""),"",$F18*$H18)</f>
      </c>
    </row>
    <row r="19">
      <c r="A19" s="74" t="str">
        <v/>
      </c>
      <c r="B19" s="75">
        <f>IF($D19="","",IFERROR(VLOOKUP(TRIM(D19&amp;""),'Référentiel Articles'!$A$2:$F$634,2,FALSE),""))</f>
      </c>
      <c r="C19" s="75">
        <f>IF($D19="","",IFERROR(VLOOKUP(TRIM(D19&amp;""),'Référentiel Articles'!$A$2:$F$634,3,FALSE),""))</f>
      </c>
      <c r="D19" s="74" t="str">
        <v/>
      </c>
      <c r="E19" s="76">
        <f>IF($D19="","",IFERROR(VLOOKUP(TRIM(D19&amp;""),'Référentiel Articles'!$A$2:$F$634,5,FALSE),""))</f>
      </c>
      <c r="F19" s="77" t="str">
        <v/>
      </c>
      <c r="G19" s="76">
        <f>IF($D19="","",IFERROR(VLOOKUP(TRIM(D19&amp;""),'Référentiel Articles'!$A$2:$F$634,6,FALSE),""))</f>
      </c>
      <c r="H19" s="125">
        <f>IF($G19="","",IF($E19&gt;0,$G19/$E19,$G19))</f>
      </c>
      <c r="I19" s="78">
        <f>IF(OR($F19="",$H19=""),"",$F19*$H19)</f>
      </c>
    </row>
    <row r="20">
      <c r="A20" s="81" t="str">
        <v/>
      </c>
      <c r="B20" s="82">
        <f>IF($D20="","",IFERROR(VLOOKUP(TRIM(D20&amp;""),'Référentiel Articles'!$A$2:$F$634,2,FALSE),""))</f>
      </c>
      <c r="C20" s="82">
        <f>IF($D20="","",IFERROR(VLOOKUP(TRIM(D20&amp;""),'Référentiel Articles'!$A$2:$F$634,3,FALSE),""))</f>
      </c>
      <c r="D20" s="81" t="str">
        <v/>
      </c>
      <c r="E20" s="115">
        <f>IF($D20="","",IFERROR(VLOOKUP(TRIM(D20&amp;""),'Référentiel Articles'!$A$2:$F$634,5,FALSE),""))</f>
      </c>
      <c r="F20" s="85" t="str">
        <v/>
      </c>
      <c r="G20" s="115">
        <f>IF($D20="","",IFERROR(VLOOKUP(TRIM(D20&amp;""),'Référentiel Articles'!$A$2:$F$634,6,FALSE),""))</f>
      </c>
      <c r="H20" s="128">
        <f>IF($G20="","",IF($E20&gt;0,$G20/$E20,$G20))</f>
      </c>
      <c r="I20" s="90">
        <f>IF(OR($F20="",$H20=""),"",$F20*$H20)</f>
      </c>
    </row>
    <row r="21">
      <c r="A21" s="74" t="str">
        <v/>
      </c>
      <c r="B21" s="75">
        <f>IF($D21="","",IFERROR(VLOOKUP(TRIM(D21&amp;""),'Référentiel Articles'!$A$2:$F$634,2,FALSE),""))</f>
      </c>
      <c r="C21" s="75">
        <f>IF($D21="","",IFERROR(VLOOKUP(TRIM(D21&amp;""),'Référentiel Articles'!$A$2:$F$634,3,FALSE),""))</f>
      </c>
      <c r="D21" s="74" t="str">
        <v/>
      </c>
      <c r="E21" s="76">
        <f>IF($D21="","",IFERROR(VLOOKUP(TRIM(D21&amp;""),'Référentiel Articles'!$A$2:$F$634,5,FALSE),""))</f>
      </c>
      <c r="F21" s="77" t="str">
        <v/>
      </c>
      <c r="G21" s="76">
        <f>IF($D21="","",IFERROR(VLOOKUP(TRIM(D21&amp;""),'Référentiel Articles'!$A$2:$F$634,6,FALSE),""))</f>
      </c>
      <c r="H21" s="125">
        <f>IF($G21="","",IF($E21&gt;0,$G21/$E21,$G21))</f>
      </c>
      <c r="I21" s="78">
        <f>IF(OR($F21="",$H21=""),"",$F21*$H21)</f>
      </c>
    </row>
    <row r="22">
      <c r="A22" s="81" t="str">
        <v/>
      </c>
      <c r="B22" s="82">
        <f>IF($D22="","",IFERROR(VLOOKUP(TRIM(D22&amp;""),'Référentiel Articles'!$A$2:$F$634,2,FALSE),""))</f>
      </c>
      <c r="C22" s="82">
        <f>IF($D22="","",IFERROR(VLOOKUP(TRIM(D22&amp;""),'Référentiel Articles'!$A$2:$F$634,3,FALSE),""))</f>
      </c>
      <c r="D22" s="81" t="str">
        <v/>
      </c>
      <c r="E22" s="115">
        <f>IF($D22="","",IFERROR(VLOOKUP(TRIM(D22&amp;""),'Référentiel Articles'!$A$2:$F$634,5,FALSE),""))</f>
      </c>
      <c r="F22" s="85" t="str">
        <v/>
      </c>
      <c r="G22" s="115">
        <f>IF($D22="","",IFERROR(VLOOKUP(TRIM(D22&amp;""),'Référentiel Articles'!$A$2:$F$634,6,FALSE),""))</f>
      </c>
      <c r="H22" s="128">
        <f>IF($G22="","",IF($E22&gt;0,$G22/$E22,$G22))</f>
      </c>
      <c r="I22" s="90">
        <f>IF(OR($F22="",$H22=""),"",$F22*$H22)</f>
      </c>
    </row>
    <row r="23">
      <c r="A23" s="74" t="str">
        <v/>
      </c>
      <c r="B23" s="75">
        <f>IF($D23="","",IFERROR(VLOOKUP(TRIM(D23&amp;""),'Référentiel Articles'!$A$2:$F$634,2,FALSE),""))</f>
      </c>
      <c r="C23" s="75">
        <f>IF($D23="","",IFERROR(VLOOKUP(TRIM(D23&amp;""),'Référentiel Articles'!$A$2:$F$634,3,FALSE),""))</f>
      </c>
      <c r="D23" s="74" t="str">
        <v/>
      </c>
      <c r="E23" s="76">
        <f>IF($D23="","",IFERROR(VLOOKUP(TRIM(D23&amp;""),'Référentiel Articles'!$A$2:$F$634,5,FALSE),""))</f>
      </c>
      <c r="F23" s="77" t="str">
        <v/>
      </c>
      <c r="G23" s="76">
        <f>IF($D23="","",IFERROR(VLOOKUP(TRIM(D23&amp;""),'Référentiel Articles'!$A$2:$F$634,6,FALSE),""))</f>
      </c>
      <c r="H23" s="125">
        <f>IF($G23="","",IF($E23&gt;0,$G23/$E23,$G23))</f>
      </c>
      <c r="I23" s="78">
        <f>IF(OR($F23="",$H23=""),"",$F23*$H23)</f>
      </c>
    </row>
    <row r="24">
      <c r="A24" s="81" t="str">
        <v/>
      </c>
      <c r="B24" s="82">
        <f>IF($D24="","",IFERROR(VLOOKUP(TRIM(D24&amp;""),'Référentiel Articles'!$A$2:$F$634,2,FALSE),""))</f>
      </c>
      <c r="C24" s="82">
        <f>IF($D24="","",IFERROR(VLOOKUP(TRIM(D24&amp;""),'Référentiel Articles'!$A$2:$F$634,3,FALSE),""))</f>
      </c>
      <c r="D24" s="81" t="str">
        <v/>
      </c>
      <c r="E24" s="115">
        <f>IF($D24="","",IFERROR(VLOOKUP(TRIM(D24&amp;""),'Référentiel Articles'!$A$2:$F$634,5,FALSE),""))</f>
      </c>
      <c r="F24" s="85" t="str">
        <v/>
      </c>
      <c r="G24" s="115">
        <f>IF($D24="","",IFERROR(VLOOKUP(TRIM(D24&amp;""),'Référentiel Articles'!$A$2:$F$634,6,FALSE),""))</f>
      </c>
      <c r="H24" s="128">
        <f>IF($G24="","",IF($E24&gt;0,$G24/$E24,$G24))</f>
      </c>
      <c r="I24" s="90">
        <f>IF(OR($F24="",$H24=""),"",$F24*$H24)</f>
      </c>
    </row>
    <row r="25">
      <c r="A25" s="74" t="str">
        <v/>
      </c>
      <c r="B25" s="75">
        <f>IF($D25="","",IFERROR(VLOOKUP(TRIM(D25&amp;""),'Référentiel Articles'!$A$2:$F$634,2,FALSE),""))</f>
      </c>
      <c r="C25" s="75">
        <f>IF($D25="","",IFERROR(VLOOKUP(TRIM(D25&amp;""),'Référentiel Articles'!$A$2:$F$634,3,FALSE),""))</f>
      </c>
      <c r="D25" s="74" t="str">
        <v/>
      </c>
      <c r="E25" s="76">
        <f>IF($D25="","",IFERROR(VLOOKUP(TRIM(D25&amp;""),'Référentiel Articles'!$A$2:$F$634,5,FALSE),""))</f>
      </c>
      <c r="F25" s="77" t="str">
        <v/>
      </c>
      <c r="G25" s="76">
        <f>IF($D25="","",IFERROR(VLOOKUP(TRIM(D25&amp;""),'Référentiel Articles'!$A$2:$F$634,6,FALSE),""))</f>
      </c>
      <c r="H25" s="125">
        <f>IF($G25="","",IF($E25&gt;0,$G25/$E25,$G25))</f>
      </c>
      <c r="I25" s="78">
        <f>IF(OR($F25="",$H25=""),"",$F25*$H25)</f>
      </c>
    </row>
    <row r="26">
      <c r="A26" s="81" t="str">
        <v/>
      </c>
      <c r="B26" s="82">
        <f>IF($D26="","",IFERROR(VLOOKUP(TRIM(D26&amp;""),'Référentiel Articles'!$A$2:$F$634,2,FALSE),""))</f>
      </c>
      <c r="C26" s="82">
        <f>IF($D26="","",IFERROR(VLOOKUP(TRIM(D26&amp;""),'Référentiel Articles'!$A$2:$F$634,3,FALSE),""))</f>
      </c>
      <c r="D26" s="81" t="str">
        <v/>
      </c>
      <c r="E26" s="115">
        <f>IF($D26="","",IFERROR(VLOOKUP(TRIM(D26&amp;""),'Référentiel Articles'!$A$2:$F$634,5,FALSE),""))</f>
      </c>
      <c r="F26" s="85" t="str">
        <v/>
      </c>
      <c r="G26" s="115">
        <f>IF($D26="","",IFERROR(VLOOKUP(TRIM(D26&amp;""),'Référentiel Articles'!$A$2:$F$634,6,FALSE),""))</f>
      </c>
      <c r="H26" s="128">
        <f>IF($G26="","",IF($E26&gt;0,$G26/$E26,$G26))</f>
      </c>
      <c r="I26" s="90">
        <f>IF(OR($F26="",$H26=""),"",$F26*$H26)</f>
      </c>
    </row>
    <row r="27">
      <c r="A27" s="74" t="str">
        <v/>
      </c>
      <c r="B27" s="75">
        <f>IF($D27="","",IFERROR(VLOOKUP(TRIM(D27&amp;""),'Référentiel Articles'!$A$2:$F$634,2,FALSE),""))</f>
      </c>
      <c r="C27" s="75">
        <f>IF($D27="","",IFERROR(VLOOKUP(TRIM(D27&amp;""),'Référentiel Articles'!$A$2:$F$634,3,FALSE),""))</f>
      </c>
      <c r="D27" s="74" t="str">
        <v/>
      </c>
      <c r="E27" s="76">
        <f>IF($D27="","",IFERROR(VLOOKUP(TRIM(D27&amp;""),'Référentiel Articles'!$A$2:$F$634,5,FALSE),""))</f>
      </c>
      <c r="F27" s="77" t="str">
        <v/>
      </c>
      <c r="G27" s="76">
        <f>IF($D27="","",IFERROR(VLOOKUP(TRIM(D27&amp;""),'Référentiel Articles'!$A$2:$F$634,6,FALSE),""))</f>
      </c>
      <c r="H27" s="125">
        <f>IF($G27="","",IF($E27&gt;0,$G27/$E27,$G27))</f>
      </c>
      <c r="I27" s="78">
        <f>IF(OR($F27="",$H27=""),"",$F27*$H27)</f>
      </c>
    </row>
    <row r="28">
      <c r="A28" s="81" t="str">
        <v/>
      </c>
      <c r="B28" s="82">
        <f>IF($D28="","",IFERROR(VLOOKUP(TRIM(D28&amp;""),'Référentiel Articles'!$A$2:$F$634,2,FALSE),""))</f>
      </c>
      <c r="C28" s="82">
        <f>IF($D28="","",IFERROR(VLOOKUP(TRIM(D28&amp;""),'Référentiel Articles'!$A$2:$F$634,3,FALSE),""))</f>
      </c>
      <c r="D28" s="81" t="str">
        <v/>
      </c>
      <c r="E28" s="115">
        <f>IF($D28="","",IFERROR(VLOOKUP(TRIM(D28&amp;""),'Référentiel Articles'!$A$2:$F$634,5,FALSE),""))</f>
      </c>
      <c r="F28" s="85" t="str">
        <v/>
      </c>
      <c r="G28" s="115">
        <f>IF($D28="","",IFERROR(VLOOKUP(TRIM(D28&amp;""),'Référentiel Articles'!$A$2:$F$634,6,FALSE),""))</f>
      </c>
      <c r="H28" s="128">
        <f>IF($G28="","",IF($E28&gt;0,$G28/$E28,$G28))</f>
      </c>
      <c r="I28" s="90">
        <f>IF(OR($F28="",$H28=""),"",$F28*$H28)</f>
      </c>
    </row>
    <row r="29">
      <c r="A29" s="74" t="str">
        <v/>
      </c>
      <c r="B29" s="75">
        <f>IF($D29="","",IFERROR(VLOOKUP(TRIM(D29&amp;""),'Référentiel Articles'!$A$2:$F$634,2,FALSE),""))</f>
      </c>
      <c r="C29" s="75">
        <f>IF($D29="","",IFERROR(VLOOKUP(TRIM(D29&amp;""),'Référentiel Articles'!$A$2:$F$634,3,FALSE),""))</f>
      </c>
      <c r="D29" s="74" t="str">
        <v/>
      </c>
      <c r="E29" s="76">
        <f>IF($D29="","",IFERROR(VLOOKUP(TRIM(D29&amp;""),'Référentiel Articles'!$A$2:$F$634,5,FALSE),""))</f>
      </c>
      <c r="F29" s="77" t="str">
        <v/>
      </c>
      <c r="G29" s="76">
        <f>IF($D29="","",IFERROR(VLOOKUP(TRIM(D29&amp;""),'Référentiel Articles'!$A$2:$F$634,6,FALSE),""))</f>
      </c>
      <c r="H29" s="125">
        <f>IF($G29="","",IF($E29&gt;0,$G29/$E29,$G29))</f>
      </c>
      <c r="I29" s="78">
        <f>IF(OR($F29="",$H29=""),"",$F29*$H29)</f>
      </c>
    </row>
    <row r="30">
      <c r="A30" s="81" t="str">
        <v/>
      </c>
      <c r="B30" s="82">
        <f>IF($D30="","",IFERROR(VLOOKUP(TRIM(D30&amp;""),'Référentiel Articles'!$A$2:$F$634,2,FALSE),""))</f>
      </c>
      <c r="C30" s="82">
        <f>IF($D30="","",IFERROR(VLOOKUP(TRIM(D30&amp;""),'Référentiel Articles'!$A$2:$F$634,3,FALSE),""))</f>
      </c>
      <c r="D30" s="81" t="str">
        <v/>
      </c>
      <c r="E30" s="115">
        <f>IF($D30="","",IFERROR(VLOOKUP(TRIM(D30&amp;""),'Référentiel Articles'!$A$2:$F$634,5,FALSE),""))</f>
      </c>
      <c r="F30" s="85" t="str">
        <v/>
      </c>
      <c r="G30" s="115">
        <f>IF($D30="","",IFERROR(VLOOKUP(TRIM(D30&amp;""),'Référentiel Articles'!$A$2:$F$634,6,FALSE),""))</f>
      </c>
      <c r="H30" s="128">
        <f>IF($G30="","",IF($E30&gt;0,$G30/$E30,$G30))</f>
      </c>
      <c r="I30" s="90">
        <f>IF(OR($F30="",$H30=""),"",$F30*$H30)</f>
      </c>
    </row>
    <row r="31">
      <c r="A31" s="74" t="str">
        <v/>
      </c>
      <c r="B31" s="75">
        <f>IF($D31="","",IFERROR(VLOOKUP(TRIM(D31&amp;""),'Référentiel Articles'!$A$2:$F$634,2,FALSE),""))</f>
      </c>
      <c r="C31" s="75">
        <f>IF($D31="","",IFERROR(VLOOKUP(TRIM(D31&amp;""),'Référentiel Articles'!$A$2:$F$634,3,FALSE),""))</f>
      </c>
      <c r="D31" s="74" t="str">
        <v/>
      </c>
      <c r="E31" s="76">
        <f>IF($D31="","",IFERROR(VLOOKUP(TRIM(D31&amp;""),'Référentiel Articles'!$A$2:$F$634,5,FALSE),""))</f>
      </c>
      <c r="F31" s="77" t="str">
        <v/>
      </c>
      <c r="G31" s="76">
        <f>IF($D31="","",IFERROR(VLOOKUP(TRIM(D31&amp;""),'Référentiel Articles'!$A$2:$F$634,6,FALSE),""))</f>
      </c>
      <c r="H31" s="125">
        <f>IF($G31="","",IF($E31&gt;0,$G31/$E31,$G31))</f>
      </c>
      <c r="I31" s="78">
        <f>IF(OR($F31="",$H31=""),"",$F31*$H31)</f>
      </c>
    </row>
    <row r="32">
      <c r="A32" s="81" t="str">
        <v/>
      </c>
      <c r="B32" s="82">
        <f>IF($D32="","",IFERROR(VLOOKUP(TRIM(D32&amp;""),'Référentiel Articles'!$A$2:$F$634,2,FALSE),""))</f>
      </c>
      <c r="C32" s="82">
        <f>IF($D32="","",IFERROR(VLOOKUP(TRIM(D32&amp;""),'Référentiel Articles'!$A$2:$F$634,3,FALSE),""))</f>
      </c>
      <c r="D32" s="81" t="str">
        <v/>
      </c>
      <c r="E32" s="115">
        <f>IF($D32="","",IFERROR(VLOOKUP(TRIM(D32&amp;""),'Référentiel Articles'!$A$2:$F$634,5,FALSE),""))</f>
      </c>
      <c r="F32" s="85" t="str">
        <v/>
      </c>
      <c r="G32" s="115">
        <f>IF($D32="","",IFERROR(VLOOKUP(TRIM(D32&amp;""),'Référentiel Articles'!$A$2:$F$634,6,FALSE),""))</f>
      </c>
      <c r="H32" s="128">
        <f>IF($G32="","",IF($E32&gt;0,$G32/$E32,$G32))</f>
      </c>
      <c r="I32" s="90">
        <f>IF(OR($F32="",$H32=""),"",$F32*$H32)</f>
      </c>
    </row>
    <row r="33">
      <c r="A33" s="74" t="str">
        <v/>
      </c>
      <c r="B33" s="75">
        <f>IF($D33="","",IFERROR(VLOOKUP(TRIM(D33&amp;""),'Référentiel Articles'!$A$2:$F$634,2,FALSE),""))</f>
      </c>
      <c r="C33" s="75">
        <f>IF($D33="","",IFERROR(VLOOKUP(TRIM(D33&amp;""),'Référentiel Articles'!$A$2:$F$634,3,FALSE),""))</f>
      </c>
      <c r="D33" s="74" t="str">
        <v/>
      </c>
      <c r="E33" s="76">
        <f>IF($D33="","",IFERROR(VLOOKUP(TRIM(D33&amp;""),'Référentiel Articles'!$A$2:$F$634,5,FALSE),""))</f>
      </c>
      <c r="F33" s="77" t="str">
        <v/>
      </c>
      <c r="G33" s="76">
        <f>IF($D33="","",IFERROR(VLOOKUP(TRIM(D33&amp;""),'Référentiel Articles'!$A$2:$F$634,6,FALSE),""))</f>
      </c>
      <c r="H33" s="125">
        <f>IF($G33="","",IF($E33&gt;0,$G33/$E33,$G33))</f>
      </c>
      <c r="I33" s="78">
        <f>IF(OR($F33="",$H33=""),"",$F33*$H33)</f>
      </c>
    </row>
    <row r="34">
      <c r="A34" s="81" t="str">
        <v/>
      </c>
      <c r="B34" s="82">
        <f>IF($D34="","",IFERROR(VLOOKUP(TRIM(D34&amp;""),'Référentiel Articles'!$A$2:$F$634,2,FALSE),""))</f>
      </c>
      <c r="C34" s="82">
        <f>IF($D34="","",IFERROR(VLOOKUP(TRIM(D34&amp;""),'Référentiel Articles'!$A$2:$F$634,3,FALSE),""))</f>
      </c>
      <c r="D34" s="81" t="str">
        <v/>
      </c>
      <c r="E34" s="115">
        <f>IF($D34="","",IFERROR(VLOOKUP(TRIM(D34&amp;""),'Référentiel Articles'!$A$2:$F$634,5,FALSE),""))</f>
      </c>
      <c r="F34" s="85" t="str">
        <v/>
      </c>
      <c r="G34" s="115">
        <f>IF($D34="","",IFERROR(VLOOKUP(TRIM(D34&amp;""),'Référentiel Articles'!$A$2:$F$634,6,FALSE),""))</f>
      </c>
      <c r="H34" s="128">
        <f>IF($G34="","",IF($E34&gt;0,$G34/$E34,$G34))</f>
      </c>
      <c r="I34" s="90">
        <f>IF(OR($F34="",$H34=""),"",$F34*$H34)</f>
      </c>
    </row>
    <row r="35">
      <c r="A35" s="74" t="str">
        <v/>
      </c>
      <c r="B35" s="75">
        <f>IF($D35="","",IFERROR(VLOOKUP(TRIM(D35&amp;""),'Référentiel Articles'!$A$2:$F$634,2,FALSE),""))</f>
      </c>
      <c r="C35" s="75">
        <f>IF($D35="","",IFERROR(VLOOKUP(TRIM(D35&amp;""),'Référentiel Articles'!$A$2:$F$634,3,FALSE),""))</f>
      </c>
      <c r="D35" s="74" t="str">
        <v/>
      </c>
      <c r="E35" s="76">
        <f>IF($D35="","",IFERROR(VLOOKUP(TRIM(D35&amp;""),'Référentiel Articles'!$A$2:$F$634,5,FALSE),""))</f>
      </c>
      <c r="F35" s="77" t="str">
        <v/>
      </c>
      <c r="G35" s="76">
        <f>IF($D35="","",IFERROR(VLOOKUP(TRIM(D35&amp;""),'Référentiel Articles'!$A$2:$F$634,6,FALSE),""))</f>
      </c>
      <c r="H35" s="125">
        <f>IF($G35="","",IF($E35&gt;0,$G35/$E35,$G35))</f>
      </c>
      <c r="I35" s="78">
        <f>IF(OR($F35="",$H35=""),"",$F35*$H35)</f>
      </c>
    </row>
    <row r="36">
      <c r="A36" s="81" t="str">
        <v/>
      </c>
      <c r="B36" s="82">
        <f>IF($D36="","",IFERROR(VLOOKUP(TRIM(D36&amp;""),'Référentiel Articles'!$A$2:$F$634,2,FALSE),""))</f>
      </c>
      <c r="C36" s="82">
        <f>IF($D36="","",IFERROR(VLOOKUP(TRIM(D36&amp;""),'Référentiel Articles'!$A$2:$F$634,3,FALSE),""))</f>
      </c>
      <c r="D36" s="81" t="str">
        <v/>
      </c>
      <c r="E36" s="115">
        <f>IF($D36="","",IFERROR(VLOOKUP(TRIM(D36&amp;""),'Référentiel Articles'!$A$2:$F$634,5,FALSE),""))</f>
      </c>
      <c r="F36" s="85" t="str">
        <v/>
      </c>
      <c r="G36" s="115">
        <f>IF($D36="","",IFERROR(VLOOKUP(TRIM(D36&amp;""),'Référentiel Articles'!$A$2:$F$634,6,FALSE),""))</f>
      </c>
      <c r="H36" s="128">
        <f>IF($G36="","",IF($E36&gt;0,$G36/$E36,$G36))</f>
      </c>
      <c r="I36" s="90">
        <f>IF(OR($F36="",$H36=""),"",$F36*$H36)</f>
      </c>
    </row>
    <row r="37">
      <c r="A37" s="74" t="str">
        <v/>
      </c>
      <c r="B37" s="75">
        <f>IF($D37="","",IFERROR(VLOOKUP(TRIM(D37&amp;""),'Référentiel Articles'!$A$2:$F$634,2,FALSE),""))</f>
      </c>
      <c r="C37" s="75">
        <f>IF($D37="","",IFERROR(VLOOKUP(TRIM(D37&amp;""),'Référentiel Articles'!$A$2:$F$634,3,FALSE),""))</f>
      </c>
      <c r="D37" s="74" t="str">
        <v/>
      </c>
      <c r="E37" s="76">
        <f>IF($D37="","",IFERROR(VLOOKUP(TRIM(D37&amp;""),'Référentiel Articles'!$A$2:$F$634,5,FALSE),""))</f>
      </c>
      <c r="F37" s="77" t="str">
        <v/>
      </c>
      <c r="G37" s="76">
        <f>IF($D37="","",IFERROR(VLOOKUP(TRIM(D37&amp;""),'Référentiel Articles'!$A$2:$F$634,6,FALSE),""))</f>
      </c>
      <c r="H37" s="125">
        <f>IF($G37="","",IF($E37&gt;0,$G37/$E37,$G37))</f>
      </c>
      <c r="I37" s="78">
        <f>IF(OR($F37="",$H37=""),"",$F37*$H37)</f>
      </c>
    </row>
    <row r="38">
      <c r="A38" s="81" t="str">
        <v/>
      </c>
      <c r="B38" s="82">
        <f>IF($D38="","",IFERROR(VLOOKUP(TRIM(D38&amp;""),'Référentiel Articles'!$A$2:$F$634,2,FALSE),""))</f>
      </c>
      <c r="C38" s="82">
        <f>IF($D38="","",IFERROR(VLOOKUP(TRIM(D38&amp;""),'Référentiel Articles'!$A$2:$F$634,3,FALSE),""))</f>
      </c>
      <c r="D38" s="81" t="str">
        <v/>
      </c>
      <c r="E38" s="115">
        <f>IF($D38="","",IFERROR(VLOOKUP(TRIM(D38&amp;""),'Référentiel Articles'!$A$2:$F$634,5,FALSE),""))</f>
      </c>
      <c r="F38" s="85" t="str">
        <v/>
      </c>
      <c r="G38" s="115">
        <f>IF($D38="","",IFERROR(VLOOKUP(TRIM(D38&amp;""),'Référentiel Articles'!$A$2:$F$634,6,FALSE),""))</f>
      </c>
      <c r="H38" s="128">
        <f>IF($G38="","",IF($E38&gt;0,$G38/$E38,$G38))</f>
      </c>
      <c r="I38" s="90">
        <f>IF(OR($F38="",$H38=""),"",$F38*$H38)</f>
      </c>
    </row>
    <row r="39">
      <c r="A39" s="74" t="str">
        <v/>
      </c>
      <c r="B39" s="75">
        <f>IF($D39="","",IFERROR(VLOOKUP(TRIM(D39&amp;""),'Référentiel Articles'!$A$2:$F$634,2,FALSE),""))</f>
      </c>
      <c r="C39" s="75">
        <f>IF($D39="","",IFERROR(VLOOKUP(TRIM(D39&amp;""),'Référentiel Articles'!$A$2:$F$634,3,FALSE),""))</f>
      </c>
      <c r="D39" s="74" t="str">
        <v/>
      </c>
      <c r="E39" s="76">
        <f>IF($D39="","",IFERROR(VLOOKUP(TRIM(D39&amp;""),'Référentiel Articles'!$A$2:$F$634,5,FALSE),""))</f>
      </c>
      <c r="F39" s="77" t="str">
        <v/>
      </c>
      <c r="G39" s="76">
        <f>IF($D39="","",IFERROR(VLOOKUP(TRIM(D39&amp;""),'Référentiel Articles'!$A$2:$F$634,6,FALSE),""))</f>
      </c>
      <c r="H39" s="125">
        <f>IF($G39="","",IF($E39&gt;0,$G39/$E39,$G39))</f>
      </c>
      <c r="I39" s="78">
        <f>IF(OR($F39="",$H39=""),"",$F39*$H39)</f>
      </c>
    </row>
    <row r="40">
      <c r="A40" s="81" t="str">
        <v/>
      </c>
      <c r="B40" s="82">
        <f>IF($D40="","",IFERROR(VLOOKUP(TRIM(D40&amp;""),'Référentiel Articles'!$A$2:$F$634,2,FALSE),""))</f>
      </c>
      <c r="C40" s="82">
        <f>IF($D40="","",IFERROR(VLOOKUP(TRIM(D40&amp;""),'Référentiel Articles'!$A$2:$F$634,3,FALSE),""))</f>
      </c>
      <c r="D40" s="81" t="str">
        <v/>
      </c>
      <c r="E40" s="115">
        <f>IF($D40="","",IFERROR(VLOOKUP(TRIM(D40&amp;""),'Référentiel Articles'!$A$2:$F$634,5,FALSE),""))</f>
      </c>
      <c r="F40" s="85" t="str">
        <v/>
      </c>
      <c r="G40" s="115">
        <f>IF($D40="","",IFERROR(VLOOKUP(TRIM(D40&amp;""),'Référentiel Articles'!$A$2:$F$634,6,FALSE),""))</f>
      </c>
      <c r="H40" s="128">
        <f>IF($G40="","",IF($E40&gt;0,$G40/$E40,$G40))</f>
      </c>
      <c r="I40" s="90">
        <f>IF(OR($F40="",$H40=""),"",$F40*$H40)</f>
      </c>
    </row>
    <row r="41">
      <c r="A41" s="74" t="str">
        <v/>
      </c>
      <c r="B41" s="75">
        <f>IF($D41="","",IFERROR(VLOOKUP(TRIM(D41&amp;""),'Référentiel Articles'!$A$2:$F$634,2,FALSE),""))</f>
      </c>
      <c r="C41" s="75">
        <f>IF($D41="","",IFERROR(VLOOKUP(TRIM(D41&amp;""),'Référentiel Articles'!$A$2:$F$634,3,FALSE),""))</f>
      </c>
      <c r="D41" s="74" t="str">
        <v/>
      </c>
      <c r="E41" s="76">
        <f>IF($D41="","",IFERROR(VLOOKUP(TRIM(D41&amp;""),'Référentiel Articles'!$A$2:$F$634,5,FALSE),""))</f>
      </c>
      <c r="F41" s="77" t="str">
        <v/>
      </c>
      <c r="G41" s="76">
        <f>IF($D41="","",IFERROR(VLOOKUP(TRIM(D41&amp;""),'Référentiel Articles'!$A$2:$F$634,6,FALSE),""))</f>
      </c>
      <c r="H41" s="125">
        <f>IF($G41="","",IF($E41&gt;0,$G41/$E41,$G41))</f>
      </c>
      <c r="I41" s="78">
        <f>IF(OR($F41="",$H41=""),"",$F41*$H41)</f>
      </c>
    </row>
    <row r="42">
      <c r="A42" s="81" t="str">
        <v/>
      </c>
      <c r="B42" s="82">
        <f>IF($D42="","",IFERROR(VLOOKUP(TRIM(D42&amp;""),'Référentiel Articles'!$A$2:$F$634,2,FALSE),""))</f>
      </c>
      <c r="C42" s="82">
        <f>IF($D42="","",IFERROR(VLOOKUP(TRIM(D42&amp;""),'Référentiel Articles'!$A$2:$F$634,3,FALSE),""))</f>
      </c>
      <c r="D42" s="81" t="str">
        <v/>
      </c>
      <c r="E42" s="115">
        <f>IF($D42="","",IFERROR(VLOOKUP(TRIM(D42&amp;""),'Référentiel Articles'!$A$2:$F$634,5,FALSE),""))</f>
      </c>
      <c r="F42" s="85" t="str">
        <v/>
      </c>
      <c r="G42" s="115">
        <f>IF($D42="","",IFERROR(VLOOKUP(TRIM(D42&amp;""),'Référentiel Articles'!$A$2:$F$634,6,FALSE),""))</f>
      </c>
      <c r="H42" s="128">
        <f>IF($G42="","",IF($E42&gt;0,$G42/$E42,$G42))</f>
      </c>
      <c r="I42" s="90">
        <f>IF(OR($F42="",$H42=""),"",$F42*$H42)</f>
      </c>
    </row>
    <row r="43">
      <c r="A43" s="74" t="str">
        <v/>
      </c>
      <c r="B43" s="75">
        <f>IF($D43="","",IFERROR(VLOOKUP(TRIM(D43&amp;""),'Référentiel Articles'!$A$2:$F$634,2,FALSE),""))</f>
      </c>
      <c r="C43" s="75">
        <f>IF($D43="","",IFERROR(VLOOKUP(TRIM(D43&amp;""),'Référentiel Articles'!$A$2:$F$634,3,FALSE),""))</f>
      </c>
      <c r="D43" s="74" t="str">
        <v/>
      </c>
      <c r="E43" s="76">
        <f>IF($D43="","",IFERROR(VLOOKUP(TRIM(D43&amp;""),'Référentiel Articles'!$A$2:$F$634,5,FALSE),""))</f>
      </c>
      <c r="F43" s="77" t="str">
        <v/>
      </c>
      <c r="G43" s="76">
        <f>IF($D43="","",IFERROR(VLOOKUP(TRIM(D43&amp;""),'Référentiel Articles'!$A$2:$F$634,6,FALSE),""))</f>
      </c>
      <c r="H43" s="125">
        <f>IF($G43="","",IF($E43&gt;0,$G43/$E43,$G43))</f>
      </c>
      <c r="I43" s="78">
        <f>IF(OR($F43="",$H43=""),"",$F43*$H43)</f>
      </c>
    </row>
    <row r="44">
      <c r="A44" s="81" t="str">
        <v/>
      </c>
      <c r="B44" s="82">
        <f>IF($D44="","",IFERROR(VLOOKUP(TRIM(D44&amp;""),'Référentiel Articles'!$A$2:$F$634,2,FALSE),""))</f>
      </c>
      <c r="C44" s="82">
        <f>IF($D44="","",IFERROR(VLOOKUP(TRIM(D44&amp;""),'Référentiel Articles'!$A$2:$F$634,3,FALSE),""))</f>
      </c>
      <c r="D44" s="81" t="str">
        <v/>
      </c>
      <c r="E44" s="115">
        <f>IF($D44="","",IFERROR(VLOOKUP(TRIM(D44&amp;""),'Référentiel Articles'!$A$2:$F$634,5,FALSE),""))</f>
      </c>
      <c r="F44" s="85" t="str">
        <v/>
      </c>
      <c r="G44" s="115">
        <f>IF($D44="","",IFERROR(VLOOKUP(TRIM(D44&amp;""),'Référentiel Articles'!$A$2:$F$634,6,FALSE),""))</f>
      </c>
      <c r="H44" s="128">
        <f>IF($G44="","",IF($E44&gt;0,$G44/$E44,$G44))</f>
      </c>
      <c r="I44" s="90">
        <f>IF(OR($F44="",$H44=""),"",$F44*$H44)</f>
      </c>
    </row>
    <row r="45">
      <c r="A45" s="74" t="str">
        <v/>
      </c>
      <c r="B45" s="75">
        <f>IF($D45="","",IFERROR(VLOOKUP(TRIM(D45&amp;""),'Référentiel Articles'!$A$2:$F$634,2,FALSE),""))</f>
      </c>
      <c r="C45" s="75">
        <f>IF($D45="","",IFERROR(VLOOKUP(TRIM(D45&amp;""),'Référentiel Articles'!$A$2:$F$634,3,FALSE),""))</f>
      </c>
      <c r="D45" s="74" t="str">
        <v/>
      </c>
      <c r="E45" s="76">
        <f>IF($D45="","",IFERROR(VLOOKUP(TRIM(D45&amp;""),'Référentiel Articles'!$A$2:$F$634,5,FALSE),""))</f>
      </c>
      <c r="F45" s="77" t="str">
        <v/>
      </c>
      <c r="G45" s="76">
        <f>IF($D45="","",IFERROR(VLOOKUP(TRIM(D45&amp;""),'Référentiel Articles'!$A$2:$F$634,6,FALSE),""))</f>
      </c>
      <c r="H45" s="125">
        <f>IF($G45="","",IF($E45&gt;0,$G45/$E45,$G45))</f>
      </c>
      <c r="I45" s="78">
        <f>IF(OR($F45="",$H45=""),"",$F45*$H45)</f>
      </c>
    </row>
    <row r="46">
      <c r="A46" s="81" t="str">
        <v/>
      </c>
      <c r="B46" s="82">
        <f>IF($D46="","",IFERROR(VLOOKUP(TRIM(D46&amp;""),'Référentiel Articles'!$A$2:$F$634,2,FALSE),""))</f>
      </c>
      <c r="C46" s="82">
        <f>IF($D46="","",IFERROR(VLOOKUP(TRIM(D46&amp;""),'Référentiel Articles'!$A$2:$F$634,3,FALSE),""))</f>
      </c>
      <c r="D46" s="81" t="str">
        <v/>
      </c>
      <c r="E46" s="115">
        <f>IF($D46="","",IFERROR(VLOOKUP(TRIM(D46&amp;""),'Référentiel Articles'!$A$2:$F$634,5,FALSE),""))</f>
      </c>
      <c r="F46" s="85" t="str">
        <v/>
      </c>
      <c r="G46" s="115">
        <f>IF($D46="","",IFERROR(VLOOKUP(TRIM(D46&amp;""),'Référentiel Articles'!$A$2:$F$634,6,FALSE),""))</f>
      </c>
      <c r="H46" s="128">
        <f>IF($G46="","",IF($E46&gt;0,$G46/$E46,$G46))</f>
      </c>
      <c r="I46" s="90">
        <f>IF(OR($F46="",$H46=""),"",$F46*$H46)</f>
      </c>
    </row>
    <row r="47">
      <c r="A47" s="74" t="str">
        <v/>
      </c>
      <c r="B47" s="75">
        <f>IF($D47="","",IFERROR(VLOOKUP(TRIM(D47&amp;""),'Référentiel Articles'!$A$2:$F$634,2,FALSE),""))</f>
      </c>
      <c r="C47" s="75">
        <f>IF($D47="","",IFERROR(VLOOKUP(TRIM(D47&amp;""),'Référentiel Articles'!$A$2:$F$634,3,FALSE),""))</f>
      </c>
      <c r="D47" s="74" t="str">
        <v/>
      </c>
      <c r="E47" s="76">
        <f>IF($D47="","",IFERROR(VLOOKUP(TRIM(D47&amp;""),'Référentiel Articles'!$A$2:$F$634,5,FALSE),""))</f>
      </c>
      <c r="F47" s="77" t="str">
        <v/>
      </c>
      <c r="G47" s="76">
        <f>IF($D47="","",IFERROR(VLOOKUP(TRIM(D47&amp;""),'Référentiel Articles'!$A$2:$F$634,6,FALSE),""))</f>
      </c>
      <c r="H47" s="125">
        <f>IF($G47="","",IF($E47&gt;0,$G47/$E47,$G47))</f>
      </c>
      <c r="I47" s="78">
        <f>IF(OR($F47="",$H47=""),"",$F47*$H47)</f>
      </c>
    </row>
    <row r="48">
      <c r="A48" s="81" t="str">
        <v/>
      </c>
      <c r="B48" s="82">
        <f>IF($D48="","",IFERROR(VLOOKUP(TRIM(D48&amp;""),'Référentiel Articles'!$A$2:$F$634,2,FALSE),""))</f>
      </c>
      <c r="C48" s="82">
        <f>IF($D48="","",IFERROR(VLOOKUP(TRIM(D48&amp;""),'Référentiel Articles'!$A$2:$F$634,3,FALSE),""))</f>
      </c>
      <c r="D48" s="81" t="str">
        <v/>
      </c>
      <c r="E48" s="115">
        <f>IF($D48="","",IFERROR(VLOOKUP(TRIM(D48&amp;""),'Référentiel Articles'!$A$2:$F$634,5,FALSE),""))</f>
      </c>
      <c r="F48" s="85" t="str">
        <v/>
      </c>
      <c r="G48" s="115">
        <f>IF($D48="","",IFERROR(VLOOKUP(TRIM(D48&amp;""),'Référentiel Articles'!$A$2:$F$634,6,FALSE),""))</f>
      </c>
      <c r="H48" s="128">
        <f>IF($G48="","",IF($E48&gt;0,$G48/$E48,$G48))</f>
      </c>
      <c r="I48" s="90">
        <f>IF(OR($F48="",$H48=""),"",$F48*$H48)</f>
      </c>
    </row>
    <row r="49">
      <c r="A49" s="74" t="str">
        <v/>
      </c>
      <c r="B49" s="75">
        <f>IF($D49="","",IFERROR(VLOOKUP(TRIM(D49&amp;""),'Référentiel Articles'!$A$2:$F$634,2,FALSE),""))</f>
      </c>
      <c r="C49" s="75">
        <f>IF($D49="","",IFERROR(VLOOKUP(TRIM(D49&amp;""),'Référentiel Articles'!$A$2:$F$634,3,FALSE),""))</f>
      </c>
      <c r="D49" s="74" t="str">
        <v/>
      </c>
      <c r="E49" s="76">
        <f>IF($D49="","",IFERROR(VLOOKUP(TRIM(D49&amp;""),'Référentiel Articles'!$A$2:$F$634,5,FALSE),""))</f>
      </c>
      <c r="F49" s="77" t="str">
        <v/>
      </c>
      <c r="G49" s="76">
        <f>IF($D49="","",IFERROR(VLOOKUP(TRIM(D49&amp;""),'Référentiel Articles'!$A$2:$F$634,6,FALSE),""))</f>
      </c>
      <c r="H49" s="125">
        <f>IF($G49="","",IF($E49&gt;0,$G49/$E49,$G49))</f>
      </c>
      <c r="I49" s="78">
        <f>IF(OR($F49="",$H49=""),"",$F49*$H49)</f>
      </c>
    </row>
    <row r="50">
      <c r="A50" s="81" t="str">
        <v/>
      </c>
      <c r="B50" s="82">
        <f>IF($D50="","",IFERROR(VLOOKUP(TRIM(D50&amp;""),'Référentiel Articles'!$A$2:$F$634,2,FALSE),""))</f>
      </c>
      <c r="C50" s="82">
        <f>IF($D50="","",IFERROR(VLOOKUP(TRIM(D50&amp;""),'Référentiel Articles'!$A$2:$F$634,3,FALSE),""))</f>
      </c>
      <c r="D50" s="81" t="str">
        <v/>
      </c>
      <c r="E50" s="115">
        <f>IF($D50="","",IFERROR(VLOOKUP(TRIM(D50&amp;""),'Référentiel Articles'!$A$2:$F$634,5,FALSE),""))</f>
      </c>
      <c r="F50" s="85" t="str">
        <v/>
      </c>
      <c r="G50" s="115">
        <f>IF($D50="","",IFERROR(VLOOKUP(TRIM(D50&amp;""),'Référentiel Articles'!$A$2:$F$634,6,FALSE),""))</f>
      </c>
      <c r="H50" s="128">
        <f>IF($G50="","",IF($E50&gt;0,$G50/$E50,$G50))</f>
      </c>
      <c r="I50" s="90">
        <f>IF(OR($F50="",$H50=""),"",$F50*$H50)</f>
      </c>
    </row>
    <row r="51">
      <c r="A51" s="74" t="str">
        <v/>
      </c>
      <c r="B51" s="75">
        <f>IF($D51="","",IFERROR(VLOOKUP(TRIM(D51&amp;""),'Référentiel Articles'!$A$2:$F$634,2,FALSE),""))</f>
      </c>
      <c r="C51" s="75">
        <f>IF($D51="","",IFERROR(VLOOKUP(TRIM(D51&amp;""),'Référentiel Articles'!$A$2:$F$634,3,FALSE),""))</f>
      </c>
      <c r="D51" s="74" t="str">
        <v/>
      </c>
      <c r="E51" s="76">
        <f>IF($D51="","",IFERROR(VLOOKUP(TRIM(D51&amp;""),'Référentiel Articles'!$A$2:$F$634,5,FALSE),""))</f>
      </c>
      <c r="F51" s="77" t="str">
        <v/>
      </c>
      <c r="G51" s="76">
        <f>IF($D51="","",IFERROR(VLOOKUP(TRIM(D51&amp;""),'Référentiel Articles'!$A$2:$F$634,6,FALSE),""))</f>
      </c>
      <c r="H51" s="125">
        <f>IF($G51="","",IF($E51&gt;0,$G51/$E51,$G51))</f>
      </c>
      <c r="I51" s="78">
        <f>IF(OR($F51="",$H51=""),"",$F51*$H51)</f>
      </c>
    </row>
    <row r="52">
      <c r="A52" s="81" t="str">
        <v/>
      </c>
      <c r="B52" s="82">
        <f>IF($D52="","",IFERROR(VLOOKUP(TRIM(D52&amp;""),'Référentiel Articles'!$A$2:$F$634,2,FALSE),""))</f>
      </c>
      <c r="C52" s="82">
        <f>IF($D52="","",IFERROR(VLOOKUP(TRIM(D52&amp;""),'Référentiel Articles'!$A$2:$F$634,3,FALSE),""))</f>
      </c>
      <c r="D52" s="81" t="str">
        <v/>
      </c>
      <c r="E52" s="115">
        <f>IF($D52="","",IFERROR(VLOOKUP(TRIM(D52&amp;""),'Référentiel Articles'!$A$2:$F$634,5,FALSE),""))</f>
      </c>
      <c r="F52" s="85" t="str">
        <v/>
      </c>
      <c r="G52" s="115">
        <f>IF($D52="","",IFERROR(VLOOKUP(TRIM(D52&amp;""),'Référentiel Articles'!$A$2:$F$634,6,FALSE),""))</f>
      </c>
      <c r="H52" s="128">
        <f>IF($G52="","",IF($E52&gt;0,$G52/$E52,$G52))</f>
      </c>
      <c r="I52" s="90">
        <f>IF(OR($F52="",$H52=""),"",$F52*$H52)</f>
      </c>
    </row>
    <row r="53">
      <c r="A53" s="74" t="str">
        <v/>
      </c>
      <c r="B53" s="75">
        <f>IF($D53="","",IFERROR(VLOOKUP(TRIM(D53&amp;""),'Référentiel Articles'!$A$2:$F$634,2,FALSE),""))</f>
      </c>
      <c r="C53" s="75">
        <f>IF($D53="","",IFERROR(VLOOKUP(TRIM(D53&amp;""),'Référentiel Articles'!$A$2:$F$634,3,FALSE),""))</f>
      </c>
      <c r="D53" s="74" t="str">
        <v/>
      </c>
      <c r="E53" s="76">
        <f>IF($D53="","",IFERROR(VLOOKUP(TRIM(D53&amp;""),'Référentiel Articles'!$A$2:$F$634,5,FALSE),""))</f>
      </c>
      <c r="F53" s="77" t="str">
        <v/>
      </c>
      <c r="G53" s="76">
        <f>IF($D53="","",IFERROR(VLOOKUP(TRIM(D53&amp;""),'Référentiel Articles'!$A$2:$F$634,6,FALSE),""))</f>
      </c>
      <c r="H53" s="125">
        <f>IF($G53="","",IF($E53&gt;0,$G53/$E53,$G53))</f>
      </c>
      <c r="I53" s="78">
        <f>IF(OR($F53="",$H53=""),"",$F53*$H53)</f>
      </c>
    </row>
    <row r="54">
      <c r="A54" s="81" t="str">
        <v/>
      </c>
      <c r="B54" s="82">
        <f>IF($D54="","",IFERROR(VLOOKUP(TRIM(D54&amp;""),'Référentiel Articles'!$A$2:$F$634,2,FALSE),""))</f>
      </c>
      <c r="C54" s="82">
        <f>IF($D54="","",IFERROR(VLOOKUP(TRIM(D54&amp;""),'Référentiel Articles'!$A$2:$F$634,3,FALSE),""))</f>
      </c>
      <c r="D54" s="81" t="str">
        <v/>
      </c>
      <c r="E54" s="115">
        <f>IF($D54="","",IFERROR(VLOOKUP(TRIM(D54&amp;""),'Référentiel Articles'!$A$2:$F$634,5,FALSE),""))</f>
      </c>
      <c r="F54" s="85" t="str">
        <v/>
      </c>
      <c r="G54" s="115">
        <f>IF($D54="","",IFERROR(VLOOKUP(TRIM(D54&amp;""),'Référentiel Articles'!$A$2:$F$634,6,FALSE),""))</f>
      </c>
      <c r="H54" s="128">
        <f>IF($G54="","",IF($E54&gt;0,$G54/$E54,$G54))</f>
      </c>
      <c r="I54" s="90">
        <f>IF(OR($F54="",$H54=""),"",$F54*$H54)</f>
      </c>
    </row>
    <row r="55">
      <c r="A55" s="74" t="str">
        <v/>
      </c>
      <c r="B55" s="75">
        <f>IF($D55="","",IFERROR(VLOOKUP(TRIM(D55&amp;""),'Référentiel Articles'!$A$2:$F$634,2,FALSE),""))</f>
      </c>
      <c r="C55" s="75">
        <f>IF($D55="","",IFERROR(VLOOKUP(TRIM(D55&amp;""),'Référentiel Articles'!$A$2:$F$634,3,FALSE),""))</f>
      </c>
      <c r="D55" s="74" t="str">
        <v/>
      </c>
      <c r="E55" s="76">
        <f>IF($D55="","",IFERROR(VLOOKUP(TRIM(D55&amp;""),'Référentiel Articles'!$A$2:$F$634,5,FALSE),""))</f>
      </c>
      <c r="F55" s="77" t="str">
        <v/>
      </c>
      <c r="G55" s="76">
        <f>IF($D55="","",IFERROR(VLOOKUP(TRIM(D55&amp;""),'Référentiel Articles'!$A$2:$F$634,6,FALSE),""))</f>
      </c>
      <c r="H55" s="125">
        <f>IF($G55="","",IF($E55&gt;0,$G55/$E55,$G55))</f>
      </c>
      <c r="I55" s="78">
        <f>IF(OR($F55="",$H55=""),"",$F55*$H55)</f>
      </c>
    </row>
    <row r="56">
      <c r="A56" s="81" t="str">
        <v/>
      </c>
      <c r="B56" s="82">
        <f>IF($D56="","",IFERROR(VLOOKUP(TRIM(D56&amp;""),'Référentiel Articles'!$A$2:$F$634,2,FALSE),""))</f>
      </c>
      <c r="C56" s="82">
        <f>IF($D56="","",IFERROR(VLOOKUP(TRIM(D56&amp;""),'Référentiel Articles'!$A$2:$F$634,3,FALSE),""))</f>
      </c>
      <c r="D56" s="81" t="str">
        <v/>
      </c>
      <c r="E56" s="115">
        <f>IF($D56="","",IFERROR(VLOOKUP(TRIM(D56&amp;""),'Référentiel Articles'!$A$2:$F$634,5,FALSE),""))</f>
      </c>
      <c r="F56" s="85" t="str">
        <v/>
      </c>
      <c r="G56" s="115">
        <f>IF($D56="","",IFERROR(VLOOKUP(TRIM(D56&amp;""),'Référentiel Articles'!$A$2:$F$634,6,FALSE),""))</f>
      </c>
      <c r="H56" s="128">
        <f>IF($G56="","",IF($E56&gt;0,$G56/$E56,$G56))</f>
      </c>
      <c r="I56" s="90">
        <f>IF(OR($F56="",$H56=""),"",$F56*$H56)</f>
      </c>
    </row>
    <row r="57">
      <c r="A57" s="74" t="str">
        <v/>
      </c>
      <c r="B57" s="75">
        <f>IF($D57="","",IFERROR(VLOOKUP(TRIM(D57&amp;""),'Référentiel Articles'!$A$2:$F$634,2,FALSE),""))</f>
      </c>
      <c r="C57" s="75">
        <f>IF($D57="","",IFERROR(VLOOKUP(TRIM(D57&amp;""),'Référentiel Articles'!$A$2:$F$634,3,FALSE),""))</f>
      </c>
      <c r="D57" s="74" t="str">
        <v/>
      </c>
      <c r="E57" s="76">
        <f>IF($D57="","",IFERROR(VLOOKUP(TRIM(D57&amp;""),'Référentiel Articles'!$A$2:$F$634,5,FALSE),""))</f>
      </c>
      <c r="F57" s="77" t="str">
        <v/>
      </c>
      <c r="G57" s="76">
        <f>IF($D57="","",IFERROR(VLOOKUP(TRIM(D57&amp;""),'Référentiel Articles'!$A$2:$F$634,6,FALSE),""))</f>
      </c>
      <c r="H57" s="125">
        <f>IF($G57="","",IF($E57&gt;0,$G57/$E57,$G57))</f>
      </c>
      <c r="I57" s="78">
        <f>IF(OR($F57="",$H57=""),"",$F57*$H57)</f>
      </c>
    </row>
    <row r="58">
      <c r="A58" s="81" t="str">
        <v/>
      </c>
      <c r="B58" s="82">
        <f>IF($D58="","",IFERROR(VLOOKUP(TRIM(D58&amp;""),'Référentiel Articles'!$A$2:$F$634,2,FALSE),""))</f>
      </c>
      <c r="C58" s="82">
        <f>IF($D58="","",IFERROR(VLOOKUP(TRIM(D58&amp;""),'Référentiel Articles'!$A$2:$F$634,3,FALSE),""))</f>
      </c>
      <c r="D58" s="81" t="str">
        <v/>
      </c>
      <c r="E58" s="115">
        <f>IF($D58="","",IFERROR(VLOOKUP(TRIM(D58&amp;""),'Référentiel Articles'!$A$2:$F$634,5,FALSE),""))</f>
      </c>
      <c r="F58" s="85" t="str">
        <v/>
      </c>
      <c r="G58" s="115">
        <f>IF($D58="","",IFERROR(VLOOKUP(TRIM(D58&amp;""),'Référentiel Articles'!$A$2:$F$634,6,FALSE),""))</f>
      </c>
      <c r="H58" s="128">
        <f>IF($G58="","",IF($E58&gt;0,$G58/$E58,$G58))</f>
      </c>
      <c r="I58" s="90">
        <f>IF(OR($F58="",$H58=""),"",$F58*$H58)</f>
      </c>
    </row>
    <row r="59">
      <c r="A59" s="74" t="str">
        <v/>
      </c>
      <c r="B59" s="75">
        <f>IF($D59="","",IFERROR(VLOOKUP(TRIM(D59&amp;""),'Référentiel Articles'!$A$2:$F$634,2,FALSE),""))</f>
      </c>
      <c r="C59" s="75">
        <f>IF($D59="","",IFERROR(VLOOKUP(TRIM(D59&amp;""),'Référentiel Articles'!$A$2:$F$634,3,FALSE),""))</f>
      </c>
      <c r="D59" s="74" t="str">
        <v/>
      </c>
      <c r="E59" s="76">
        <f>IF($D59="","",IFERROR(VLOOKUP(TRIM(D59&amp;""),'Référentiel Articles'!$A$2:$F$634,5,FALSE),""))</f>
      </c>
      <c r="F59" s="77" t="str">
        <v/>
      </c>
      <c r="G59" s="76">
        <f>IF($D59="","",IFERROR(VLOOKUP(TRIM(D59&amp;""),'Référentiel Articles'!$A$2:$F$634,6,FALSE),""))</f>
      </c>
      <c r="H59" s="125">
        <f>IF($G59="","",IF($E59&gt;0,$G59/$E59,$G59))</f>
      </c>
      <c r="I59" s="78">
        <f>IF(OR($F59="",$H59=""),"",$F59*$H59)</f>
      </c>
    </row>
    <row r="60">
      <c r="A60" s="81" t="str">
        <v/>
      </c>
      <c r="B60" s="82">
        <f>IF($D60="","",IFERROR(VLOOKUP(TRIM(D60&amp;""),'Référentiel Articles'!$A$2:$F$634,2,FALSE),""))</f>
      </c>
      <c r="C60" s="82">
        <f>IF($D60="","",IFERROR(VLOOKUP(TRIM(D60&amp;""),'Référentiel Articles'!$A$2:$F$634,3,FALSE),""))</f>
      </c>
      <c r="D60" s="81" t="str">
        <v/>
      </c>
      <c r="E60" s="115">
        <f>IF($D60="","",IFERROR(VLOOKUP(TRIM(D60&amp;""),'Référentiel Articles'!$A$2:$F$634,5,FALSE),""))</f>
      </c>
      <c r="F60" s="85" t="str">
        <v/>
      </c>
      <c r="G60" s="115">
        <f>IF($D60="","",IFERROR(VLOOKUP(TRIM(D60&amp;""),'Référentiel Articles'!$A$2:$F$634,6,FALSE),""))</f>
      </c>
      <c r="H60" s="128">
        <f>IF($G60="","",IF($E60&gt;0,$G60/$E60,$G60))</f>
      </c>
      <c r="I60" s="90">
        <f>IF(OR($F60="",$H60=""),"",$F60*$H60)</f>
      </c>
    </row>
    <row r="61">
      <c r="A61" s="74" t="str">
        <v/>
      </c>
      <c r="B61" s="75">
        <f>IF($D61="","",IFERROR(VLOOKUP(TRIM(D61&amp;""),'Référentiel Articles'!$A$2:$F$634,2,FALSE),""))</f>
      </c>
      <c r="C61" s="75">
        <f>IF($D61="","",IFERROR(VLOOKUP(TRIM(D61&amp;""),'Référentiel Articles'!$A$2:$F$634,3,FALSE),""))</f>
      </c>
      <c r="D61" s="74" t="str">
        <v/>
      </c>
      <c r="E61" s="76">
        <f>IF($D61="","",IFERROR(VLOOKUP(TRIM(D61&amp;""),'Référentiel Articles'!$A$2:$F$634,5,FALSE),""))</f>
      </c>
      <c r="F61" s="77" t="str">
        <v/>
      </c>
      <c r="G61" s="76">
        <f>IF($D61="","",IFERROR(VLOOKUP(TRIM(D61&amp;""),'Référentiel Articles'!$A$2:$F$634,6,FALSE),""))</f>
      </c>
      <c r="H61" s="125">
        <f>IF($G61="","",IF($E61&gt;0,$G61/$E61,$G61))</f>
      </c>
      <c r="I61" s="78">
        <f>IF(OR($F61="",$H61=""),"",$F61*$H61)</f>
      </c>
    </row>
    <row r="62">
      <c r="A62" s="81" t="str">
        <v/>
      </c>
      <c r="B62" s="82">
        <f>IF($D62="","",IFERROR(VLOOKUP(TRIM(D62&amp;""),'Référentiel Articles'!$A$2:$F$634,2,FALSE),""))</f>
      </c>
      <c r="C62" s="82">
        <f>IF($D62="","",IFERROR(VLOOKUP(TRIM(D62&amp;""),'Référentiel Articles'!$A$2:$F$634,3,FALSE),""))</f>
      </c>
      <c r="D62" s="81" t="str">
        <v/>
      </c>
      <c r="E62" s="115">
        <f>IF($D62="","",IFERROR(VLOOKUP(TRIM(D62&amp;""),'Référentiel Articles'!$A$2:$F$634,5,FALSE),""))</f>
      </c>
      <c r="F62" s="85" t="str">
        <v/>
      </c>
      <c r="G62" s="115">
        <f>IF($D62="","",IFERROR(VLOOKUP(TRIM(D62&amp;""),'Référentiel Articles'!$A$2:$F$634,6,FALSE),""))</f>
      </c>
      <c r="H62" s="128">
        <f>IF($G62="","",IF($E62&gt;0,$G62/$E62,$G62))</f>
      </c>
      <c r="I62" s="90">
        <f>IF(OR($F62="",$H62=""),"",$F62*$H62)</f>
      </c>
    </row>
    <row r="63">
      <c r="A63" s="74" t="str">
        <v/>
      </c>
      <c r="B63" s="75">
        <f>IF($D63="","",IFERROR(VLOOKUP(TRIM(D63&amp;""),'Référentiel Articles'!$A$2:$F$634,2,FALSE),""))</f>
      </c>
      <c r="C63" s="75">
        <f>IF($D63="","",IFERROR(VLOOKUP(TRIM(D63&amp;""),'Référentiel Articles'!$A$2:$F$634,3,FALSE),""))</f>
      </c>
      <c r="D63" s="74" t="str">
        <v/>
      </c>
      <c r="E63" s="76">
        <f>IF($D63="","",IFERROR(VLOOKUP(TRIM(D63&amp;""),'Référentiel Articles'!$A$2:$F$634,5,FALSE),""))</f>
      </c>
      <c r="F63" s="77" t="str">
        <v/>
      </c>
      <c r="G63" s="76">
        <f>IF($D63="","",IFERROR(VLOOKUP(TRIM(D63&amp;""),'Référentiel Articles'!$A$2:$F$634,6,FALSE),""))</f>
      </c>
      <c r="H63" s="125">
        <f>IF($G63="","",IF($E63&gt;0,$G63/$E63,$G63))</f>
      </c>
      <c r="I63" s="78">
        <f>IF(OR($F63="",$H63=""),"",$F63*$H63)</f>
      </c>
    </row>
    <row r="64">
      <c r="A64" s="81" t="str">
        <v/>
      </c>
      <c r="B64" s="82">
        <f>IF($D64="","",IFERROR(VLOOKUP(TRIM(D64&amp;""),'Référentiel Articles'!$A$2:$F$634,2,FALSE),""))</f>
      </c>
      <c r="C64" s="82">
        <f>IF($D64="","",IFERROR(VLOOKUP(TRIM(D64&amp;""),'Référentiel Articles'!$A$2:$F$634,3,FALSE),""))</f>
      </c>
      <c r="D64" s="81" t="str">
        <v/>
      </c>
      <c r="E64" s="115">
        <f>IF($D64="","",IFERROR(VLOOKUP(TRIM(D64&amp;""),'Référentiel Articles'!$A$2:$F$634,5,FALSE),""))</f>
      </c>
      <c r="F64" s="85" t="str">
        <v/>
      </c>
      <c r="G64" s="115">
        <f>IF($D64="","",IFERROR(VLOOKUP(TRIM(D64&amp;""),'Référentiel Articles'!$A$2:$F$634,6,FALSE),""))</f>
      </c>
      <c r="H64" s="128">
        <f>IF($G64="","",IF($E64&gt;0,$G64/$E64,$G64))</f>
      </c>
      <c r="I64" s="90">
        <f>IF(OR($F64="",$H64=""),"",$F64*$H64)</f>
      </c>
    </row>
    <row r="65">
      <c r="A65" s="74" t="str">
        <v/>
      </c>
      <c r="B65" s="75">
        <f>IF($D65="","",IFERROR(VLOOKUP(TRIM(D65&amp;""),'Référentiel Articles'!$A$2:$F$634,2,FALSE),""))</f>
      </c>
      <c r="C65" s="75">
        <f>IF($D65="","",IFERROR(VLOOKUP(TRIM(D65&amp;""),'Référentiel Articles'!$A$2:$F$634,3,FALSE),""))</f>
      </c>
      <c r="D65" s="74" t="str">
        <v/>
      </c>
      <c r="E65" s="76">
        <f>IF($D65="","",IFERROR(VLOOKUP(TRIM(D65&amp;""),'Référentiel Articles'!$A$2:$F$634,5,FALSE),""))</f>
      </c>
      <c r="F65" s="77" t="str">
        <v/>
      </c>
      <c r="G65" s="76">
        <f>IF($D65="","",IFERROR(VLOOKUP(TRIM(D65&amp;""),'Référentiel Articles'!$A$2:$F$634,6,FALSE),""))</f>
      </c>
      <c r="H65" s="125">
        <f>IF($G65="","",IF($E65&gt;0,$G65/$E65,$G65))</f>
      </c>
      <c r="I65" s="78">
        <f>IF(OR($F65="",$H65=""),"",$F65*$H65)</f>
      </c>
    </row>
    <row r="66">
      <c r="A66" s="81" t="str">
        <v/>
      </c>
      <c r="B66" s="82">
        <f>IF($D66="","",IFERROR(VLOOKUP(TRIM(D66&amp;""),'Référentiel Articles'!$A$2:$F$634,2,FALSE),""))</f>
      </c>
      <c r="C66" s="82">
        <f>IF($D66="","",IFERROR(VLOOKUP(TRIM(D66&amp;""),'Référentiel Articles'!$A$2:$F$634,3,FALSE),""))</f>
      </c>
      <c r="D66" s="81" t="str">
        <v/>
      </c>
      <c r="E66" s="115">
        <f>IF($D66="","",IFERROR(VLOOKUP(TRIM(D66&amp;""),'Référentiel Articles'!$A$2:$F$634,5,FALSE),""))</f>
      </c>
      <c r="F66" s="85" t="str">
        <v/>
      </c>
      <c r="G66" s="115">
        <f>IF($D66="","",IFERROR(VLOOKUP(TRIM(D66&amp;""),'Référentiel Articles'!$A$2:$F$634,6,FALSE),""))</f>
      </c>
      <c r="H66" s="128">
        <f>IF($G66="","",IF($E66&gt;0,$G66/$E66,$G66))</f>
      </c>
      <c r="I66" s="90">
        <f>IF(OR($F66="",$H66=""),"",$F66*$H66)</f>
      </c>
    </row>
    <row r="67">
      <c r="A67" s="74" t="str">
        <v/>
      </c>
      <c r="B67" s="75">
        <f>IF($D67="","",IFERROR(VLOOKUP(TRIM(D67&amp;""),'Référentiel Articles'!$A$2:$F$634,2,FALSE),""))</f>
      </c>
      <c r="C67" s="75">
        <f>IF($D67="","",IFERROR(VLOOKUP(TRIM(D67&amp;""),'Référentiel Articles'!$A$2:$F$634,3,FALSE),""))</f>
      </c>
      <c r="D67" s="74" t="str">
        <v/>
      </c>
      <c r="E67" s="76">
        <f>IF($D67="","",IFERROR(VLOOKUP(TRIM(D67&amp;""),'Référentiel Articles'!$A$2:$F$634,5,FALSE),""))</f>
      </c>
      <c r="F67" s="77" t="str">
        <v/>
      </c>
      <c r="G67" s="76">
        <f>IF($D67="","",IFERROR(VLOOKUP(TRIM(D67&amp;""),'Référentiel Articles'!$A$2:$F$634,6,FALSE),""))</f>
      </c>
      <c r="H67" s="125">
        <f>IF($G67="","",IF($E67&gt;0,$G67/$E67,$G67))</f>
      </c>
      <c r="I67" s="78">
        <f>IF(OR($F67="",$H67=""),"",$F67*$H67)</f>
      </c>
    </row>
    <row r="68">
      <c r="A68" s="81" t="str">
        <v/>
      </c>
      <c r="B68" s="82">
        <f>IF($D68="","",IFERROR(VLOOKUP(TRIM(D68&amp;""),'Référentiel Articles'!$A$2:$F$634,2,FALSE),""))</f>
      </c>
      <c r="C68" s="82">
        <f>IF($D68="","",IFERROR(VLOOKUP(TRIM(D68&amp;""),'Référentiel Articles'!$A$2:$F$634,3,FALSE),""))</f>
      </c>
      <c r="D68" s="81" t="str">
        <v/>
      </c>
      <c r="E68" s="115">
        <f>IF($D68="","",IFERROR(VLOOKUP(TRIM(D68&amp;""),'Référentiel Articles'!$A$2:$F$634,5,FALSE),""))</f>
      </c>
      <c r="F68" s="85" t="str">
        <v/>
      </c>
      <c r="G68" s="115">
        <f>IF($D68="","",IFERROR(VLOOKUP(TRIM(D68&amp;""),'Référentiel Articles'!$A$2:$F$634,6,FALSE),""))</f>
      </c>
      <c r="H68" s="128">
        <f>IF($G68="","",IF($E68&gt;0,$G68/$E68,$G68))</f>
      </c>
      <c r="I68" s="90">
        <f>IF(OR($F68="",$H68=""),"",$F68*$H68)</f>
      </c>
    </row>
    <row r="69">
      <c r="A69" s="74" t="str">
        <v/>
      </c>
      <c r="B69" s="75">
        <f>IF($D69="","",IFERROR(VLOOKUP(TRIM(D69&amp;""),'Référentiel Articles'!$A$2:$F$634,2,FALSE),""))</f>
      </c>
      <c r="C69" s="75">
        <f>IF($D69="","",IFERROR(VLOOKUP(TRIM(D69&amp;""),'Référentiel Articles'!$A$2:$F$634,3,FALSE),""))</f>
      </c>
      <c r="D69" s="74" t="str">
        <v/>
      </c>
      <c r="E69" s="76">
        <f>IF($D69="","",IFERROR(VLOOKUP(TRIM(D69&amp;""),'Référentiel Articles'!$A$2:$F$634,5,FALSE),""))</f>
      </c>
      <c r="F69" s="77" t="str">
        <v/>
      </c>
      <c r="G69" s="76">
        <f>IF($D69="","",IFERROR(VLOOKUP(TRIM(D69&amp;""),'Référentiel Articles'!$A$2:$F$634,6,FALSE),""))</f>
      </c>
      <c r="H69" s="125">
        <f>IF($G69="","",IF($E69&gt;0,$G69/$E69,$G69))</f>
      </c>
      <c r="I69" s="78">
        <f>IF(OR($F69="",$H69=""),"",$F69*$H69)</f>
      </c>
    </row>
    <row r="70">
      <c r="A70" s="81" t="str">
        <v/>
      </c>
      <c r="B70" s="82">
        <f>IF($D70="","",IFERROR(VLOOKUP(TRIM(D70&amp;""),'Référentiel Articles'!$A$2:$F$634,2,FALSE),""))</f>
      </c>
      <c r="C70" s="82">
        <f>IF($D70="","",IFERROR(VLOOKUP(TRIM(D70&amp;""),'Référentiel Articles'!$A$2:$F$634,3,FALSE),""))</f>
      </c>
      <c r="D70" s="81" t="str">
        <v/>
      </c>
      <c r="E70" s="115">
        <f>IF($D70="","",IFERROR(VLOOKUP(TRIM(D70&amp;""),'Référentiel Articles'!$A$2:$F$634,5,FALSE),""))</f>
      </c>
      <c r="F70" s="85" t="str">
        <v/>
      </c>
      <c r="G70" s="115">
        <f>IF($D70="","",IFERROR(VLOOKUP(TRIM(D70&amp;""),'Référentiel Articles'!$A$2:$F$634,6,FALSE),""))</f>
      </c>
      <c r="H70" s="128">
        <f>IF($G70="","",IF($E70&gt;0,$G70/$E70,$G70))</f>
      </c>
      <c r="I70" s="90">
        <f>IF(OR($F70="",$H70=""),"",$F70*$H70)</f>
      </c>
    </row>
    <row r="71">
      <c r="A71" s="74" t="str">
        <v/>
      </c>
      <c r="B71" s="75">
        <f>IF($D71="","",IFERROR(VLOOKUP(TRIM(D71&amp;""),'Référentiel Articles'!$A$2:$F$634,2,FALSE),""))</f>
      </c>
      <c r="C71" s="75">
        <f>IF($D71="","",IFERROR(VLOOKUP(TRIM(D71&amp;""),'Référentiel Articles'!$A$2:$F$634,3,FALSE),""))</f>
      </c>
      <c r="D71" s="74" t="str">
        <v/>
      </c>
      <c r="E71" s="76">
        <f>IF($D71="","",IFERROR(VLOOKUP(TRIM(D71&amp;""),'Référentiel Articles'!$A$2:$F$634,5,FALSE),""))</f>
      </c>
      <c r="F71" s="77" t="str">
        <v/>
      </c>
      <c r="G71" s="76">
        <f>IF($D71="","",IFERROR(VLOOKUP(TRIM(D71&amp;""),'Référentiel Articles'!$A$2:$F$634,6,FALSE),""))</f>
      </c>
      <c r="H71" s="125">
        <f>IF($G71="","",IF($E71&gt;0,$G71/$E71,$G71))</f>
      </c>
      <c r="I71" s="78">
        <f>IF(OR($F71="",$H71=""),"",$F71*$H71)</f>
      </c>
    </row>
    <row r="72">
      <c r="A72" s="81" t="str">
        <v/>
      </c>
      <c r="B72" s="82">
        <f>IF($D72="","",IFERROR(VLOOKUP(TRIM(D72&amp;""),'Référentiel Articles'!$A$2:$F$634,2,FALSE),""))</f>
      </c>
      <c r="C72" s="82">
        <f>IF($D72="","",IFERROR(VLOOKUP(TRIM(D72&amp;""),'Référentiel Articles'!$A$2:$F$634,3,FALSE),""))</f>
      </c>
      <c r="D72" s="81" t="str">
        <v/>
      </c>
      <c r="E72" s="115">
        <f>IF($D72="","",IFERROR(VLOOKUP(TRIM(D72&amp;""),'Référentiel Articles'!$A$2:$F$634,5,FALSE),""))</f>
      </c>
      <c r="F72" s="85" t="str">
        <v/>
      </c>
      <c r="G72" s="115">
        <f>IF($D72="","",IFERROR(VLOOKUP(TRIM(D72&amp;""),'Référentiel Articles'!$A$2:$F$634,6,FALSE),""))</f>
      </c>
      <c r="H72" s="128">
        <f>IF($G72="","",IF($E72&gt;0,$G72/$E72,$G72))</f>
      </c>
      <c r="I72" s="90">
        <f>IF(OR($F72="",$H72=""),"",$F72*$H72)</f>
      </c>
    </row>
    <row r="73">
      <c r="A73" s="74" t="str">
        <v/>
      </c>
      <c r="B73" s="75">
        <f>IF($D73="","",IFERROR(VLOOKUP(TRIM(D73&amp;""),'Référentiel Articles'!$A$2:$F$634,2,FALSE),""))</f>
      </c>
      <c r="C73" s="75">
        <f>IF($D73="","",IFERROR(VLOOKUP(TRIM(D73&amp;""),'Référentiel Articles'!$A$2:$F$634,3,FALSE),""))</f>
      </c>
      <c r="D73" s="74" t="str">
        <v/>
      </c>
      <c r="E73" s="76">
        <f>IF($D73="","",IFERROR(VLOOKUP(TRIM(D73&amp;""),'Référentiel Articles'!$A$2:$F$634,5,FALSE),""))</f>
      </c>
      <c r="F73" s="77" t="str">
        <v/>
      </c>
      <c r="G73" s="76">
        <f>IF($D73="","",IFERROR(VLOOKUP(TRIM(D73&amp;""),'Référentiel Articles'!$A$2:$F$634,6,FALSE),""))</f>
      </c>
      <c r="H73" s="125">
        <f>IF($G73="","",IF($E73&gt;0,$G73/$E73,$G73))</f>
      </c>
      <c r="I73" s="78">
        <f>IF(OR($F73="",$H73=""),"",$F73*$H73)</f>
      </c>
    </row>
    <row r="74">
      <c r="A74" s="81" t="str">
        <v/>
      </c>
      <c r="B74" s="82">
        <f>IF($D74="","",IFERROR(VLOOKUP(TRIM(D74&amp;""),'Référentiel Articles'!$A$2:$F$634,2,FALSE),""))</f>
      </c>
      <c r="C74" s="82">
        <f>IF($D74="","",IFERROR(VLOOKUP(TRIM(D74&amp;""),'Référentiel Articles'!$A$2:$F$634,3,FALSE),""))</f>
      </c>
      <c r="D74" s="81" t="str">
        <v/>
      </c>
      <c r="E74" s="115">
        <f>IF($D74="","",IFERROR(VLOOKUP(TRIM(D74&amp;""),'Référentiel Articles'!$A$2:$F$634,5,FALSE),""))</f>
      </c>
      <c r="F74" s="85" t="str">
        <v/>
      </c>
      <c r="G74" s="115">
        <f>IF($D74="","",IFERROR(VLOOKUP(TRIM(D74&amp;""),'Référentiel Articles'!$A$2:$F$634,6,FALSE),""))</f>
      </c>
      <c r="H74" s="128">
        <f>IF($G74="","",IF($E74&gt;0,$G74/$E74,$G74))</f>
      </c>
      <c r="I74" s="90">
        <f>IF(OR($F74="",$H74=""),"",$F74*$H74)</f>
      </c>
    </row>
    <row r="75">
      <c r="A75" s="74" t="str">
        <v/>
      </c>
      <c r="B75" s="75">
        <f>IF($D75="","",IFERROR(VLOOKUP(TRIM(D75&amp;""),'Référentiel Articles'!$A$2:$F$634,2,FALSE),""))</f>
      </c>
      <c r="C75" s="75">
        <f>IF($D75="","",IFERROR(VLOOKUP(TRIM(D75&amp;""),'Référentiel Articles'!$A$2:$F$634,3,FALSE),""))</f>
      </c>
      <c r="D75" s="74" t="str">
        <v/>
      </c>
      <c r="E75" s="76">
        <f>IF($D75="","",IFERROR(VLOOKUP(TRIM(D75&amp;""),'Référentiel Articles'!$A$2:$F$634,5,FALSE),""))</f>
      </c>
      <c r="F75" s="77" t="str">
        <v/>
      </c>
      <c r="G75" s="76">
        <f>IF($D75="","",IFERROR(VLOOKUP(TRIM(D75&amp;""),'Référentiel Articles'!$A$2:$F$634,6,FALSE),""))</f>
      </c>
      <c r="H75" s="125">
        <f>IF($G75="","",IF($E75&gt;0,$G75/$E75,$G75))</f>
      </c>
      <c r="I75" s="78">
        <f>IF(OR($F75="",$H75=""),"",$F75*$H75)</f>
      </c>
    </row>
    <row r="76">
      <c r="A76" s="81" t="str">
        <v/>
      </c>
      <c r="B76" s="82">
        <f>IF($D76="","",IFERROR(VLOOKUP(TRIM(D76&amp;""),'Référentiel Articles'!$A$2:$F$634,2,FALSE),""))</f>
      </c>
      <c r="C76" s="82">
        <f>IF($D76="","",IFERROR(VLOOKUP(TRIM(D76&amp;""),'Référentiel Articles'!$A$2:$F$634,3,FALSE),""))</f>
      </c>
      <c r="D76" s="81" t="str">
        <v/>
      </c>
      <c r="E76" s="115">
        <f>IF($D76="","",IFERROR(VLOOKUP(TRIM(D76&amp;""),'Référentiel Articles'!$A$2:$F$634,5,FALSE),""))</f>
      </c>
      <c r="F76" s="85" t="str">
        <v/>
      </c>
      <c r="G76" s="115">
        <f>IF($D76="","",IFERROR(VLOOKUP(TRIM(D76&amp;""),'Référentiel Articles'!$A$2:$F$634,6,FALSE),""))</f>
      </c>
      <c r="H76" s="128">
        <f>IF($G76="","",IF($E76&gt;0,$G76/$E76,$G76))</f>
      </c>
      <c r="I76" s="90">
        <f>IF(OR($F76="",$H76=""),"",$F76*$H76)</f>
      </c>
    </row>
    <row r="77">
      <c r="A77" s="74" t="str">
        <v/>
      </c>
      <c r="B77" s="75">
        <f>IF($D77="","",IFERROR(VLOOKUP(TRIM(D77&amp;""),'Référentiel Articles'!$A$2:$F$634,2,FALSE),""))</f>
      </c>
      <c r="C77" s="75">
        <f>IF($D77="","",IFERROR(VLOOKUP(TRIM(D77&amp;""),'Référentiel Articles'!$A$2:$F$634,3,FALSE),""))</f>
      </c>
      <c r="D77" s="74" t="str">
        <v/>
      </c>
      <c r="E77" s="76">
        <f>IF($D77="","",IFERROR(VLOOKUP(TRIM(D77&amp;""),'Référentiel Articles'!$A$2:$F$634,5,FALSE),""))</f>
      </c>
      <c r="F77" s="77" t="str">
        <v/>
      </c>
      <c r="G77" s="76">
        <f>IF($D77="","",IFERROR(VLOOKUP(TRIM(D77&amp;""),'Référentiel Articles'!$A$2:$F$634,6,FALSE),""))</f>
      </c>
      <c r="H77" s="125">
        <f>IF($G77="","",IF($E77&gt;0,$G77/$E77,$G77))</f>
      </c>
      <c r="I77" s="78">
        <f>IF(OR($F77="",$H77=""),"",$F77*$H77)</f>
      </c>
    </row>
    <row r="78">
      <c r="A78" s="81" t="str">
        <v/>
      </c>
      <c r="B78" s="82">
        <f>IF($D78="","",IFERROR(VLOOKUP(TRIM(D78&amp;""),'Référentiel Articles'!$A$2:$F$634,2,FALSE),""))</f>
      </c>
      <c r="C78" s="82">
        <f>IF($D78="","",IFERROR(VLOOKUP(TRIM(D78&amp;""),'Référentiel Articles'!$A$2:$F$634,3,FALSE),""))</f>
      </c>
      <c r="D78" s="81" t="str">
        <v/>
      </c>
      <c r="E78" s="115">
        <f>IF($D78="","",IFERROR(VLOOKUP(TRIM(D78&amp;""),'Référentiel Articles'!$A$2:$F$634,5,FALSE),""))</f>
      </c>
      <c r="F78" s="85" t="str">
        <v/>
      </c>
      <c r="G78" s="115">
        <f>IF($D78="","",IFERROR(VLOOKUP(TRIM(D78&amp;""),'Référentiel Articles'!$A$2:$F$634,6,FALSE),""))</f>
      </c>
      <c r="H78" s="128">
        <f>IF($G78="","",IF($E78&gt;0,$G78/$E78,$G78))</f>
      </c>
      <c r="I78" s="90">
        <f>IF(OR($F78="",$H78=""),"",$F78*$H78)</f>
      </c>
    </row>
    <row r="79">
      <c r="A79" s="74" t="str">
        <v/>
      </c>
      <c r="B79" s="75">
        <f>IF($D79="","",IFERROR(VLOOKUP(TRIM(D79&amp;""),'Référentiel Articles'!$A$2:$F$634,2,FALSE),""))</f>
      </c>
      <c r="C79" s="75">
        <f>IF($D79="","",IFERROR(VLOOKUP(TRIM(D79&amp;""),'Référentiel Articles'!$A$2:$F$634,3,FALSE),""))</f>
      </c>
      <c r="D79" s="74" t="str">
        <v/>
      </c>
      <c r="E79" s="76">
        <f>IF($D79="","",IFERROR(VLOOKUP(TRIM(D79&amp;""),'Référentiel Articles'!$A$2:$F$634,5,FALSE),""))</f>
      </c>
      <c r="F79" s="77" t="str">
        <v/>
      </c>
      <c r="G79" s="76">
        <f>IF($D79="","",IFERROR(VLOOKUP(TRIM(D79&amp;""),'Référentiel Articles'!$A$2:$F$634,6,FALSE),""))</f>
      </c>
      <c r="H79" s="125">
        <f>IF($G79="","",IF($E79&gt;0,$G79/$E79,$G79))</f>
      </c>
      <c r="I79" s="78">
        <f>IF(OR($F79="",$H79=""),"",$F79*$H79)</f>
      </c>
    </row>
    <row r="80">
      <c r="A80" s="81" t="str">
        <v/>
      </c>
      <c r="B80" s="82">
        <f>IF($D80="","",IFERROR(VLOOKUP(TRIM(D80&amp;""),'Référentiel Articles'!$A$2:$F$634,2,FALSE),""))</f>
      </c>
      <c r="C80" s="82">
        <f>IF($D80="","",IFERROR(VLOOKUP(TRIM(D80&amp;""),'Référentiel Articles'!$A$2:$F$634,3,FALSE),""))</f>
      </c>
      <c r="D80" s="81" t="str">
        <v/>
      </c>
      <c r="E80" s="115">
        <f>IF($D80="","",IFERROR(VLOOKUP(TRIM(D80&amp;""),'Référentiel Articles'!$A$2:$F$634,5,FALSE),""))</f>
      </c>
      <c r="F80" s="85" t="str">
        <v/>
      </c>
      <c r="G80" s="115">
        <f>IF($D80="","",IFERROR(VLOOKUP(TRIM(D80&amp;""),'Référentiel Articles'!$A$2:$F$634,6,FALSE),""))</f>
      </c>
      <c r="H80" s="128">
        <f>IF($G80="","",IF($E80&gt;0,$G80/$E80,$G80))</f>
      </c>
      <c r="I80" s="90">
        <f>IF(OR($F80="",$H80=""),"",$F80*$H80)</f>
      </c>
    </row>
    <row r="81">
      <c r="A81" s="74" t="str">
        <v/>
      </c>
      <c r="B81" s="75">
        <f>IF($D81="","",IFERROR(VLOOKUP(TRIM(D81&amp;""),'Référentiel Articles'!$A$2:$F$634,2,FALSE),""))</f>
      </c>
      <c r="C81" s="75">
        <f>IF($D81="","",IFERROR(VLOOKUP(TRIM(D81&amp;""),'Référentiel Articles'!$A$2:$F$634,3,FALSE),""))</f>
      </c>
      <c r="D81" s="74" t="str">
        <v/>
      </c>
      <c r="E81" s="76">
        <f>IF($D81="","",IFERROR(VLOOKUP(TRIM(D81&amp;""),'Référentiel Articles'!$A$2:$F$634,5,FALSE),""))</f>
      </c>
      <c r="F81" s="77" t="str">
        <v/>
      </c>
      <c r="G81" s="76">
        <f>IF($D81="","",IFERROR(VLOOKUP(TRIM(D81&amp;""),'Référentiel Articles'!$A$2:$F$634,6,FALSE),""))</f>
      </c>
      <c r="H81" s="125">
        <f>IF($G81="","",IF($E81&gt;0,$G81/$E81,$G81))</f>
      </c>
      <c r="I81" s="78">
        <f>IF(OR($F81="",$H81=""),"",$F81*$H81)</f>
      </c>
    </row>
    <row r="82">
      <c r="A82" s="81" t="str">
        <v/>
      </c>
      <c r="B82" s="82">
        <f>IF($D82="","",IFERROR(VLOOKUP(TRIM(D82&amp;""),'Référentiel Articles'!$A$2:$F$634,2,FALSE),""))</f>
      </c>
      <c r="C82" s="82">
        <f>IF($D82="","",IFERROR(VLOOKUP(TRIM(D82&amp;""),'Référentiel Articles'!$A$2:$F$634,3,FALSE),""))</f>
      </c>
      <c r="D82" s="81" t="str">
        <v/>
      </c>
      <c r="E82" s="115">
        <f>IF($D82="","",IFERROR(VLOOKUP(TRIM(D82&amp;""),'Référentiel Articles'!$A$2:$F$634,5,FALSE),""))</f>
      </c>
      <c r="F82" s="85" t="str">
        <v/>
      </c>
      <c r="G82" s="115">
        <f>IF($D82="","",IFERROR(VLOOKUP(TRIM(D82&amp;""),'Référentiel Articles'!$A$2:$F$634,6,FALSE),""))</f>
      </c>
      <c r="H82" s="128">
        <f>IF($G82="","",IF($E82&gt;0,$G82/$E82,$G82))</f>
      </c>
      <c r="I82" s="90">
        <f>IF(OR($F82="",$H82=""),"",$F82*$H82)</f>
      </c>
    </row>
    <row r="83">
      <c r="A83" s="74" t="str">
        <v/>
      </c>
      <c r="B83" s="75">
        <f>IF($D83="","",IFERROR(VLOOKUP(TRIM(D83&amp;""),'Référentiel Articles'!$A$2:$F$634,2,FALSE),""))</f>
      </c>
      <c r="C83" s="75">
        <f>IF($D83="","",IFERROR(VLOOKUP(TRIM(D83&amp;""),'Référentiel Articles'!$A$2:$F$634,3,FALSE),""))</f>
      </c>
      <c r="D83" s="74" t="str">
        <v/>
      </c>
      <c r="E83" s="76">
        <f>IF($D83="","",IFERROR(VLOOKUP(TRIM(D83&amp;""),'Référentiel Articles'!$A$2:$F$634,5,FALSE),""))</f>
      </c>
      <c r="F83" s="77" t="str">
        <v/>
      </c>
      <c r="G83" s="76">
        <f>IF($D83="","",IFERROR(VLOOKUP(TRIM(D83&amp;""),'Référentiel Articles'!$A$2:$F$634,6,FALSE),""))</f>
      </c>
      <c r="H83" s="125">
        <f>IF($G83="","",IF($E83&gt;0,$G83/$E83,$G83))</f>
      </c>
      <c r="I83" s="78">
        <f>IF(OR($F83="",$H83=""),"",$F83*$H83)</f>
      </c>
    </row>
    <row r="84">
      <c r="A84" s="81" t="str">
        <v/>
      </c>
      <c r="B84" s="82">
        <f>IF($D84="","",IFERROR(VLOOKUP(TRIM(D84&amp;""),'Référentiel Articles'!$A$2:$F$634,2,FALSE),""))</f>
      </c>
      <c r="C84" s="82">
        <f>IF($D84="","",IFERROR(VLOOKUP(TRIM(D84&amp;""),'Référentiel Articles'!$A$2:$F$634,3,FALSE),""))</f>
      </c>
      <c r="D84" s="81" t="str">
        <v/>
      </c>
      <c r="E84" s="115">
        <f>IF($D84="","",IFERROR(VLOOKUP(TRIM(D84&amp;""),'Référentiel Articles'!$A$2:$F$634,5,FALSE),""))</f>
      </c>
      <c r="F84" s="85" t="str">
        <v/>
      </c>
      <c r="G84" s="115">
        <f>IF($D84="","",IFERROR(VLOOKUP(TRIM(D84&amp;""),'Référentiel Articles'!$A$2:$F$634,6,FALSE),""))</f>
      </c>
      <c r="H84" s="128">
        <f>IF($G84="","",IF($E84&gt;0,$G84/$E84,$G84))</f>
      </c>
      <c r="I84" s="90">
        <f>IF(OR($F84="",$H84=""),"",$F84*$H84)</f>
      </c>
    </row>
    <row r="85">
      <c r="A85" s="74" t="str">
        <v/>
      </c>
      <c r="B85" s="75">
        <f>IF($D85="","",IFERROR(VLOOKUP(TRIM(D85&amp;""),'Référentiel Articles'!$A$2:$F$634,2,FALSE),""))</f>
      </c>
      <c r="C85" s="75">
        <f>IF($D85="","",IFERROR(VLOOKUP(TRIM(D85&amp;""),'Référentiel Articles'!$A$2:$F$634,3,FALSE),""))</f>
      </c>
      <c r="D85" s="74" t="str">
        <v/>
      </c>
      <c r="E85" s="76">
        <f>IF($D85="","",IFERROR(VLOOKUP(TRIM(D85&amp;""),'Référentiel Articles'!$A$2:$F$634,5,FALSE),""))</f>
      </c>
      <c r="F85" s="77" t="str">
        <v/>
      </c>
      <c r="G85" s="76">
        <f>IF($D85="","",IFERROR(VLOOKUP(TRIM(D85&amp;""),'Référentiel Articles'!$A$2:$F$634,6,FALSE),""))</f>
      </c>
      <c r="H85" s="125">
        <f>IF($G85="","",IF($E85&gt;0,$G85/$E85,$G85))</f>
      </c>
      <c r="I85" s="78">
        <f>IF(OR($F85="",$H85=""),"",$F85*$H85)</f>
      </c>
    </row>
    <row r="86">
      <c r="A86" s="81" t="str">
        <v/>
      </c>
      <c r="B86" s="82">
        <f>IF($D86="","",IFERROR(VLOOKUP(TRIM(D86&amp;""),'Référentiel Articles'!$A$2:$F$634,2,FALSE),""))</f>
      </c>
      <c r="C86" s="82">
        <f>IF($D86="","",IFERROR(VLOOKUP(TRIM(D86&amp;""),'Référentiel Articles'!$A$2:$F$634,3,FALSE),""))</f>
      </c>
      <c r="D86" s="81" t="str">
        <v/>
      </c>
      <c r="E86" s="115">
        <f>IF($D86="","",IFERROR(VLOOKUP(TRIM(D86&amp;""),'Référentiel Articles'!$A$2:$F$634,5,FALSE),""))</f>
      </c>
      <c r="F86" s="85" t="str">
        <v/>
      </c>
      <c r="G86" s="115">
        <f>IF($D86="","",IFERROR(VLOOKUP(TRIM(D86&amp;""),'Référentiel Articles'!$A$2:$F$634,6,FALSE),""))</f>
      </c>
      <c r="H86" s="128">
        <f>IF($G86="","",IF($E86&gt;0,$G86/$E86,$G86))</f>
      </c>
      <c r="I86" s="90">
        <f>IF(OR($F86="",$H86=""),"",$F86*$H86)</f>
      </c>
    </row>
    <row r="87">
      <c r="A87" s="74" t="str">
        <v/>
      </c>
      <c r="B87" s="75">
        <f>IF($D87="","",IFERROR(VLOOKUP(TRIM(D87&amp;""),'Référentiel Articles'!$A$2:$F$634,2,FALSE),""))</f>
      </c>
      <c r="C87" s="75">
        <f>IF($D87="","",IFERROR(VLOOKUP(TRIM(D87&amp;""),'Référentiel Articles'!$A$2:$F$634,3,FALSE),""))</f>
      </c>
      <c r="D87" s="74" t="str">
        <v/>
      </c>
      <c r="E87" s="76">
        <f>IF($D87="","",IFERROR(VLOOKUP(TRIM(D87&amp;""),'Référentiel Articles'!$A$2:$F$634,5,FALSE),""))</f>
      </c>
      <c r="F87" s="77" t="str">
        <v/>
      </c>
      <c r="G87" s="76">
        <f>IF($D87="","",IFERROR(VLOOKUP(TRIM(D87&amp;""),'Référentiel Articles'!$A$2:$F$634,6,FALSE),""))</f>
      </c>
      <c r="H87" s="125">
        <f>IF($G87="","",IF($E87&gt;0,$G87/$E87,$G87))</f>
      </c>
      <c r="I87" s="78">
        <f>IF(OR($F87="",$H87=""),"",$F87*$H87)</f>
      </c>
    </row>
    <row r="88">
      <c r="A88" s="81" t="str">
        <v/>
      </c>
      <c r="B88" s="82">
        <f>IF($D88="","",IFERROR(VLOOKUP(TRIM(D88&amp;""),'Référentiel Articles'!$A$2:$F$634,2,FALSE),""))</f>
      </c>
      <c r="C88" s="82">
        <f>IF($D88="","",IFERROR(VLOOKUP(TRIM(D88&amp;""),'Référentiel Articles'!$A$2:$F$634,3,FALSE),""))</f>
      </c>
      <c r="D88" s="81" t="str">
        <v/>
      </c>
      <c r="E88" s="115">
        <f>IF($D88="","",IFERROR(VLOOKUP(TRIM(D88&amp;""),'Référentiel Articles'!$A$2:$F$634,5,FALSE),""))</f>
      </c>
      <c r="F88" s="85" t="str">
        <v/>
      </c>
      <c r="G88" s="115">
        <f>IF($D88="","",IFERROR(VLOOKUP(TRIM(D88&amp;""),'Référentiel Articles'!$A$2:$F$634,6,FALSE),""))</f>
      </c>
      <c r="H88" s="128">
        <f>IF($G88="","",IF($E88&gt;0,$G88/$E88,$G88))</f>
      </c>
      <c r="I88" s="90">
        <f>IF(OR($F88="",$H88=""),"",$F88*$H88)</f>
      </c>
    </row>
    <row r="89">
      <c r="A89" s="74" t="str">
        <v/>
      </c>
      <c r="B89" s="75">
        <f>IF($D89="","",IFERROR(VLOOKUP(TRIM(D89&amp;""),'Référentiel Articles'!$A$2:$F$634,2,FALSE),""))</f>
      </c>
      <c r="C89" s="75">
        <f>IF($D89="","",IFERROR(VLOOKUP(TRIM(D89&amp;""),'Référentiel Articles'!$A$2:$F$634,3,FALSE),""))</f>
      </c>
      <c r="D89" s="74" t="str">
        <v/>
      </c>
      <c r="E89" s="76">
        <f>IF($D89="","",IFERROR(VLOOKUP(TRIM(D89&amp;""),'Référentiel Articles'!$A$2:$F$634,5,FALSE),""))</f>
      </c>
      <c r="F89" s="77" t="str">
        <v/>
      </c>
      <c r="G89" s="76">
        <f>IF($D89="","",IFERROR(VLOOKUP(TRIM(D89&amp;""),'Référentiel Articles'!$A$2:$F$634,6,FALSE),""))</f>
      </c>
      <c r="H89" s="125">
        <f>IF($G89="","",IF($E89&gt;0,$G89/$E89,$G89))</f>
      </c>
      <c r="I89" s="78">
        <f>IF(OR($F89="",$H89=""),"",$F89*$H89)</f>
      </c>
    </row>
    <row r="90">
      <c r="A90" s="81" t="str">
        <v/>
      </c>
      <c r="B90" s="82">
        <f>IF($D90="","",IFERROR(VLOOKUP(TRIM(D90&amp;""),'Référentiel Articles'!$A$2:$F$634,2,FALSE),""))</f>
      </c>
      <c r="C90" s="82">
        <f>IF($D90="","",IFERROR(VLOOKUP(TRIM(D90&amp;""),'Référentiel Articles'!$A$2:$F$634,3,FALSE),""))</f>
      </c>
      <c r="D90" s="81" t="str">
        <v/>
      </c>
      <c r="E90" s="115">
        <f>IF($D90="","",IFERROR(VLOOKUP(TRIM(D90&amp;""),'Référentiel Articles'!$A$2:$F$634,5,FALSE),""))</f>
      </c>
      <c r="F90" s="85" t="str">
        <v/>
      </c>
      <c r="G90" s="115">
        <f>IF($D90="","",IFERROR(VLOOKUP(TRIM(D90&amp;""),'Référentiel Articles'!$A$2:$F$634,6,FALSE),""))</f>
      </c>
      <c r="H90" s="128">
        <f>IF($G90="","",IF($E90&gt;0,$G90/$E90,$G90))</f>
      </c>
      <c r="I90" s="90">
        <f>IF(OR($F90="",$H90=""),"",$F90*$H90)</f>
      </c>
    </row>
    <row r="91">
      <c r="A91" s="74" t="str">
        <v/>
      </c>
      <c r="B91" s="75">
        <f>IF($D91="","",IFERROR(VLOOKUP(TRIM(D91&amp;""),'Référentiel Articles'!$A$2:$F$634,2,FALSE),""))</f>
      </c>
      <c r="C91" s="75">
        <f>IF($D91="","",IFERROR(VLOOKUP(TRIM(D91&amp;""),'Référentiel Articles'!$A$2:$F$634,3,FALSE),""))</f>
      </c>
      <c r="D91" s="74" t="str">
        <v/>
      </c>
      <c r="E91" s="76">
        <f>IF($D91="","",IFERROR(VLOOKUP(TRIM(D91&amp;""),'Référentiel Articles'!$A$2:$F$634,5,FALSE),""))</f>
      </c>
      <c r="F91" s="77" t="str">
        <v/>
      </c>
      <c r="G91" s="76">
        <f>IF($D91="","",IFERROR(VLOOKUP(TRIM(D91&amp;""),'Référentiel Articles'!$A$2:$F$634,6,FALSE),""))</f>
      </c>
      <c r="H91" s="125">
        <f>IF($G91="","",IF($E91&gt;0,$G91/$E91,$G91))</f>
      </c>
      <c r="I91" s="78">
        <f>IF(OR($F91="",$H91=""),"",$F91*$H91)</f>
      </c>
    </row>
    <row r="92">
      <c r="A92" s="81" t="str">
        <v/>
      </c>
      <c r="B92" s="82">
        <f>IF($D92="","",IFERROR(VLOOKUP(TRIM(D92&amp;""),'Référentiel Articles'!$A$2:$F$634,2,FALSE),""))</f>
      </c>
      <c r="C92" s="82">
        <f>IF($D92="","",IFERROR(VLOOKUP(TRIM(D92&amp;""),'Référentiel Articles'!$A$2:$F$634,3,FALSE),""))</f>
      </c>
      <c r="D92" s="81" t="str">
        <v/>
      </c>
      <c r="E92" s="115">
        <f>IF($D92="","",IFERROR(VLOOKUP(TRIM(D92&amp;""),'Référentiel Articles'!$A$2:$F$634,5,FALSE),""))</f>
      </c>
      <c r="F92" s="85" t="str">
        <v/>
      </c>
      <c r="G92" s="115">
        <f>IF($D92="","",IFERROR(VLOOKUP(TRIM(D92&amp;""),'Référentiel Articles'!$A$2:$F$634,6,FALSE),""))</f>
      </c>
      <c r="H92" s="128">
        <f>IF($G92="","",IF($E92&gt;0,$G92/$E92,$G92))</f>
      </c>
      <c r="I92" s="90">
        <f>IF(OR($F92="",$H92=""),"",$F92*$H92)</f>
      </c>
    </row>
    <row r="93">
      <c r="A93" s="74" t="str">
        <v/>
      </c>
      <c r="B93" s="75">
        <f>IF($D93="","",IFERROR(VLOOKUP(TRIM(D93&amp;""),'Référentiel Articles'!$A$2:$F$634,2,FALSE),""))</f>
      </c>
      <c r="C93" s="75">
        <f>IF($D93="","",IFERROR(VLOOKUP(TRIM(D93&amp;""),'Référentiel Articles'!$A$2:$F$634,3,FALSE),""))</f>
      </c>
      <c r="D93" s="74" t="str">
        <v/>
      </c>
      <c r="E93" s="76">
        <f>IF($D93="","",IFERROR(VLOOKUP(TRIM(D93&amp;""),'Référentiel Articles'!$A$2:$F$634,5,FALSE),""))</f>
      </c>
      <c r="F93" s="77" t="str">
        <v/>
      </c>
      <c r="G93" s="76">
        <f>IF($D93="","",IFERROR(VLOOKUP(TRIM(D93&amp;""),'Référentiel Articles'!$A$2:$F$634,6,FALSE),""))</f>
      </c>
      <c r="H93" s="125">
        <f>IF($G93="","",IF($E93&gt;0,$G93/$E93,$G93))</f>
      </c>
      <c r="I93" s="78">
        <f>IF(OR($F93="",$H93=""),"",$F93*$H93)</f>
      </c>
    </row>
    <row r="94">
      <c r="A94" s="81" t="str">
        <v/>
      </c>
      <c r="B94" s="82">
        <f>IF($D94="","",IFERROR(VLOOKUP(TRIM(D94&amp;""),'Référentiel Articles'!$A$2:$F$634,2,FALSE),""))</f>
      </c>
      <c r="C94" s="82">
        <f>IF($D94="","",IFERROR(VLOOKUP(TRIM(D94&amp;""),'Référentiel Articles'!$A$2:$F$634,3,FALSE),""))</f>
      </c>
      <c r="D94" s="81" t="str">
        <v/>
      </c>
      <c r="E94" s="115">
        <f>IF($D94="","",IFERROR(VLOOKUP(TRIM(D94&amp;""),'Référentiel Articles'!$A$2:$F$634,5,FALSE),""))</f>
      </c>
      <c r="F94" s="85" t="str">
        <v/>
      </c>
      <c r="G94" s="115">
        <f>IF($D94="","",IFERROR(VLOOKUP(TRIM(D94&amp;""),'Référentiel Articles'!$A$2:$F$634,6,FALSE),""))</f>
      </c>
      <c r="H94" s="128">
        <f>IF($G94="","",IF($E94&gt;0,$G94/$E94,$G94))</f>
      </c>
      <c r="I94" s="90">
        <f>IF(OR($F94="",$H94=""),"",$F94*$H94)</f>
      </c>
    </row>
    <row r="95">
      <c r="A95" s="74" t="str">
        <v/>
      </c>
      <c r="B95" s="75">
        <f>IF($D95="","",IFERROR(VLOOKUP(TRIM(D95&amp;""),'Référentiel Articles'!$A$2:$F$634,2,FALSE),""))</f>
      </c>
      <c r="C95" s="75">
        <f>IF($D95="","",IFERROR(VLOOKUP(TRIM(D95&amp;""),'Référentiel Articles'!$A$2:$F$634,3,FALSE),""))</f>
      </c>
      <c r="D95" s="74" t="str">
        <v/>
      </c>
      <c r="E95" s="76">
        <f>IF($D95="","",IFERROR(VLOOKUP(TRIM(D95&amp;""),'Référentiel Articles'!$A$2:$F$634,5,FALSE),""))</f>
      </c>
      <c r="F95" s="77" t="str">
        <v/>
      </c>
      <c r="G95" s="76">
        <f>IF($D95="","",IFERROR(VLOOKUP(TRIM(D95&amp;""),'Référentiel Articles'!$A$2:$F$634,6,FALSE),""))</f>
      </c>
      <c r="H95" s="125">
        <f>IF($G95="","",IF($E95&gt;0,$G95/$E95,$G95))</f>
      </c>
      <c r="I95" s="78">
        <f>IF(OR($F95="",$H95=""),"",$F95*$H95)</f>
      </c>
    </row>
    <row r="96">
      <c r="A96" s="81" t="str">
        <v/>
      </c>
      <c r="B96" s="82">
        <f>IF($D96="","",IFERROR(VLOOKUP(TRIM(D96&amp;""),'Référentiel Articles'!$A$2:$F$634,2,FALSE),""))</f>
      </c>
      <c r="C96" s="82">
        <f>IF($D96="","",IFERROR(VLOOKUP(TRIM(D96&amp;""),'Référentiel Articles'!$A$2:$F$634,3,FALSE),""))</f>
      </c>
      <c r="D96" s="81" t="str">
        <v/>
      </c>
      <c r="E96" s="115">
        <f>IF($D96="","",IFERROR(VLOOKUP(TRIM(D96&amp;""),'Référentiel Articles'!$A$2:$F$634,5,FALSE),""))</f>
      </c>
      <c r="F96" s="85" t="str">
        <v/>
      </c>
      <c r="G96" s="115">
        <f>IF($D96="","",IFERROR(VLOOKUP(TRIM(D96&amp;""),'Référentiel Articles'!$A$2:$F$634,6,FALSE),""))</f>
      </c>
      <c r="H96" s="128">
        <f>IF($G96="","",IF($E96&gt;0,$G96/$E96,$G96))</f>
      </c>
      <c r="I96" s="90">
        <f>IF(OR($F96="",$H96=""),"",$F96*$H96)</f>
      </c>
    </row>
    <row r="97">
      <c r="A97" s="74" t="str">
        <v/>
      </c>
      <c r="B97" s="75">
        <f>IF($D97="","",IFERROR(VLOOKUP(TRIM(D97&amp;""),'Référentiel Articles'!$A$2:$F$634,2,FALSE),""))</f>
      </c>
      <c r="C97" s="75">
        <f>IF($D97="","",IFERROR(VLOOKUP(TRIM(D97&amp;""),'Référentiel Articles'!$A$2:$F$634,3,FALSE),""))</f>
      </c>
      <c r="D97" s="74" t="str">
        <v/>
      </c>
      <c r="E97" s="76">
        <f>IF($D97="","",IFERROR(VLOOKUP(TRIM(D97&amp;""),'Référentiel Articles'!$A$2:$F$634,5,FALSE),""))</f>
      </c>
      <c r="F97" s="77" t="str">
        <v/>
      </c>
      <c r="G97" s="76">
        <f>IF($D97="","",IFERROR(VLOOKUP(TRIM(D97&amp;""),'Référentiel Articles'!$A$2:$F$634,6,FALSE),""))</f>
      </c>
      <c r="H97" s="125">
        <f>IF($G97="","",IF($E97&gt;0,$G97/$E97,$G97))</f>
      </c>
      <c r="I97" s="78">
        <f>IF(OR($F97="",$H97=""),"",$F97*$H97)</f>
      </c>
    </row>
    <row r="98">
      <c r="A98" s="81" t="str">
        <v/>
      </c>
      <c r="B98" s="82">
        <f>IF($D98="","",IFERROR(VLOOKUP(TRIM(D98&amp;""),'Référentiel Articles'!$A$2:$F$634,2,FALSE),""))</f>
      </c>
      <c r="C98" s="82">
        <f>IF($D98="","",IFERROR(VLOOKUP(TRIM(D98&amp;""),'Référentiel Articles'!$A$2:$F$634,3,FALSE),""))</f>
      </c>
      <c r="D98" s="81" t="str">
        <v/>
      </c>
      <c r="E98" s="115">
        <f>IF($D98="","",IFERROR(VLOOKUP(TRIM(D98&amp;""),'Référentiel Articles'!$A$2:$F$634,5,FALSE),""))</f>
      </c>
      <c r="F98" s="85" t="str">
        <v/>
      </c>
      <c r="G98" s="115">
        <f>IF($D98="","",IFERROR(VLOOKUP(TRIM(D98&amp;""),'Référentiel Articles'!$A$2:$F$634,6,FALSE),""))</f>
      </c>
      <c r="H98" s="128">
        <f>IF($G98="","",IF($E98&gt;0,$G98/$E98,$G98))</f>
      </c>
      <c r="I98" s="90">
        <f>IF(OR($F98="",$H98=""),"",$F98*$H98)</f>
      </c>
    </row>
    <row r="99">
      <c r="A99" s="74" t="str">
        <v/>
      </c>
      <c r="B99" s="75">
        <f>IF($D99="","",IFERROR(VLOOKUP(TRIM(D99&amp;""),'Référentiel Articles'!$A$2:$F$634,2,FALSE),""))</f>
      </c>
      <c r="C99" s="75">
        <f>IF($D99="","",IFERROR(VLOOKUP(TRIM(D99&amp;""),'Référentiel Articles'!$A$2:$F$634,3,FALSE),""))</f>
      </c>
      <c r="D99" s="74" t="str">
        <v/>
      </c>
      <c r="E99" s="76">
        <f>IF($D99="","",IFERROR(VLOOKUP(TRIM(D99&amp;""),'Référentiel Articles'!$A$2:$F$634,5,FALSE),""))</f>
      </c>
      <c r="F99" s="77" t="str">
        <v/>
      </c>
      <c r="G99" s="76">
        <f>IF($D99="","",IFERROR(VLOOKUP(TRIM(D99&amp;""),'Référentiel Articles'!$A$2:$F$634,6,FALSE),""))</f>
      </c>
      <c r="H99" s="125">
        <f>IF($G99="","",IF($E99&gt;0,$G99/$E99,$G99))</f>
      </c>
      <c r="I99" s="78">
        <f>IF(OR($F99="",$H99=""),"",$F99*$H99)</f>
      </c>
    </row>
    <row r="100">
      <c r="A100" s="81" t="str">
        <v/>
      </c>
      <c r="B100" s="82">
        <f>IF($D100="","",IFERROR(VLOOKUP(TRIM(D100&amp;""),'Référentiel Articles'!$A$2:$F$634,2,FALSE),""))</f>
      </c>
      <c r="C100" s="82">
        <f>IF($D100="","",IFERROR(VLOOKUP(TRIM(D100&amp;""),'Référentiel Articles'!$A$2:$F$634,3,FALSE),""))</f>
      </c>
      <c r="D100" s="81" t="str">
        <v/>
      </c>
      <c r="E100" s="115">
        <f>IF($D100="","",IFERROR(VLOOKUP(TRIM(D100&amp;""),'Référentiel Articles'!$A$2:$F$634,5,FALSE),""))</f>
      </c>
      <c r="F100" s="85" t="str">
        <v/>
      </c>
      <c r="G100" s="115">
        <f>IF($D100="","",IFERROR(VLOOKUP(TRIM(D100&amp;""),'Référentiel Articles'!$A$2:$F$634,6,FALSE),""))</f>
      </c>
      <c r="H100" s="128">
        <f>IF($G100="","",IF($E100&gt;0,$G100/$E100,$G100))</f>
      </c>
      <c r="I100" s="90">
        <f>IF(OR($F100="",$H100=""),"",$F100*$H100)</f>
      </c>
    </row>
    <row r="101">
      <c r="A101" s="74" t="str">
        <v/>
      </c>
      <c r="B101" s="75">
        <f>IF($D101="","",IFERROR(VLOOKUP(TRIM(D101&amp;""),'Référentiel Articles'!$A$2:$F$634,2,FALSE),""))</f>
      </c>
      <c r="C101" s="75">
        <f>IF($D101="","",IFERROR(VLOOKUP(TRIM(D101&amp;""),'Référentiel Articles'!$A$2:$F$634,3,FALSE),""))</f>
      </c>
      <c r="D101" s="74" t="str">
        <v/>
      </c>
      <c r="E101" s="76">
        <f>IF($D101="","",IFERROR(VLOOKUP(TRIM(D101&amp;""),'Référentiel Articles'!$A$2:$F$634,5,FALSE),""))</f>
      </c>
      <c r="F101" s="77" t="str">
        <v/>
      </c>
      <c r="G101" s="76">
        <f>IF($D101="","",IFERROR(VLOOKUP(TRIM(D101&amp;""),'Référentiel Articles'!$A$2:$F$634,6,FALSE),""))</f>
      </c>
      <c r="H101" s="125">
        <f>IF($G101="","",IF($E101&gt;0,$G101/$E101,$G101))</f>
      </c>
      <c r="I101" s="78">
        <f>IF(OR($F101="",$H101=""),"",$F101*$H101)</f>
      </c>
    </row>
    <row r="102">
      <c r="A102" s="81" t="str">
        <v/>
      </c>
      <c r="B102" s="82">
        <f>IF($D102="","",IFERROR(VLOOKUP(TRIM(D102&amp;""),'Référentiel Articles'!$A$2:$F$634,2,FALSE),""))</f>
      </c>
      <c r="C102" s="82">
        <f>IF($D102="","",IFERROR(VLOOKUP(TRIM(D102&amp;""),'Référentiel Articles'!$A$2:$F$634,3,FALSE),""))</f>
      </c>
      <c r="D102" s="81" t="str">
        <v/>
      </c>
      <c r="E102" s="115">
        <f>IF($D102="","",IFERROR(VLOOKUP(TRIM(D102&amp;""),'Référentiel Articles'!$A$2:$F$634,5,FALSE),""))</f>
      </c>
      <c r="F102" s="85" t="str">
        <v/>
      </c>
      <c r="G102" s="115">
        <f>IF($D102="","",IFERROR(VLOOKUP(TRIM(D102&amp;""),'Référentiel Articles'!$A$2:$F$634,6,FALSE),""))</f>
      </c>
      <c r="H102" s="128">
        <f>IF($G102="","",IF($E102&gt;0,$G102/$E102,$G102))</f>
      </c>
      <c r="I102" s="90">
        <f>IF(OR($F102="",$H102=""),"",$F102*$H102)</f>
      </c>
    </row>
    <row r="103">
      <c r="A103" s="74" t="str">
        <v/>
      </c>
      <c r="B103" s="75">
        <f>IF($D103="","",IFERROR(VLOOKUP(TRIM(D103&amp;""),'Référentiel Articles'!$A$2:$F$634,2,FALSE),""))</f>
      </c>
      <c r="C103" s="75">
        <f>IF($D103="","",IFERROR(VLOOKUP(TRIM(D103&amp;""),'Référentiel Articles'!$A$2:$F$634,3,FALSE),""))</f>
      </c>
      <c r="D103" s="74" t="str">
        <v/>
      </c>
      <c r="E103" s="76">
        <f>IF($D103="","",IFERROR(VLOOKUP(TRIM(D103&amp;""),'Référentiel Articles'!$A$2:$F$634,5,FALSE),""))</f>
      </c>
      <c r="F103" s="77" t="str">
        <v/>
      </c>
      <c r="G103" s="76">
        <f>IF($D103="","",IFERROR(VLOOKUP(TRIM(D103&amp;""),'Référentiel Articles'!$A$2:$F$634,6,FALSE),""))</f>
      </c>
      <c r="H103" s="125">
        <f>IF($G103="","",IF($E103&gt;0,$G103/$E103,$G103))</f>
      </c>
      <c r="I103" s="78">
        <f>IF(OR($F103="",$H103=""),"",$F103*$H103)</f>
      </c>
    </row>
    <row r="104">
      <c r="A104" s="81" t="str">
        <v/>
      </c>
      <c r="B104" s="82">
        <f>IF($D104="","",IFERROR(VLOOKUP(TRIM(D104&amp;""),'Référentiel Articles'!$A$2:$F$634,2,FALSE),""))</f>
      </c>
      <c r="C104" s="82">
        <f>IF($D104="","",IFERROR(VLOOKUP(TRIM(D104&amp;""),'Référentiel Articles'!$A$2:$F$634,3,FALSE),""))</f>
      </c>
      <c r="D104" s="81" t="str">
        <v/>
      </c>
      <c r="E104" s="115">
        <f>IF($D104="","",IFERROR(VLOOKUP(TRIM(D104&amp;""),'Référentiel Articles'!$A$2:$F$634,5,FALSE),""))</f>
      </c>
      <c r="F104" s="85" t="str">
        <v/>
      </c>
      <c r="G104" s="115">
        <f>IF($D104="","",IFERROR(VLOOKUP(TRIM(D104&amp;""),'Référentiel Articles'!$A$2:$F$634,6,FALSE),""))</f>
      </c>
      <c r="H104" s="128">
        <f>IF($G104="","",IF($E104&gt;0,$G104/$E104,$G104))</f>
      </c>
      <c r="I104" s="90">
        <f>IF(OR($F104="",$H104=""),"",$F104*$H104)</f>
      </c>
    </row>
    <row r="105">
      <c r="A105" s="74" t="str">
        <v/>
      </c>
      <c r="B105" s="75">
        <f>IF($D105="","",IFERROR(VLOOKUP(TRIM(D105&amp;""),'Référentiel Articles'!$A$2:$F$634,2,FALSE),""))</f>
      </c>
      <c r="C105" s="75">
        <f>IF($D105="","",IFERROR(VLOOKUP(TRIM(D105&amp;""),'Référentiel Articles'!$A$2:$F$634,3,FALSE),""))</f>
      </c>
      <c r="D105" s="74" t="str">
        <v/>
      </c>
      <c r="E105" s="76">
        <f>IF($D105="","",IFERROR(VLOOKUP(TRIM(D105&amp;""),'Référentiel Articles'!$A$2:$F$634,5,FALSE),""))</f>
      </c>
      <c r="F105" s="77" t="str">
        <v/>
      </c>
      <c r="G105" s="76">
        <f>IF($D105="","",IFERROR(VLOOKUP(TRIM(D105&amp;""),'Référentiel Articles'!$A$2:$F$634,6,FALSE),""))</f>
      </c>
      <c r="H105" s="125">
        <f>IF($G105="","",IF($E105&gt;0,$G105/$E105,$G105))</f>
      </c>
      <c r="I105" s="78">
        <f>IF(OR($F105="",$H105=""),"",$F105*$H105)</f>
      </c>
    </row>
    <row r="106">
      <c r="A106" s="81" t="str">
        <v/>
      </c>
      <c r="B106" s="82">
        <f>IF($D106="","",IFERROR(VLOOKUP(TRIM(D106&amp;""),'Référentiel Articles'!$A$2:$F$634,2,FALSE),""))</f>
      </c>
      <c r="C106" s="82">
        <f>IF($D106="","",IFERROR(VLOOKUP(TRIM(D106&amp;""),'Référentiel Articles'!$A$2:$F$634,3,FALSE),""))</f>
      </c>
      <c r="D106" s="81" t="str">
        <v/>
      </c>
      <c r="E106" s="115">
        <f>IF($D106="","",IFERROR(VLOOKUP(TRIM(D106&amp;""),'Référentiel Articles'!$A$2:$F$634,5,FALSE),""))</f>
      </c>
      <c r="F106" s="85" t="str">
        <v/>
      </c>
      <c r="G106" s="115">
        <f>IF($D106="","",IFERROR(VLOOKUP(TRIM(D106&amp;""),'Référentiel Articles'!$A$2:$F$634,6,FALSE),""))</f>
      </c>
      <c r="H106" s="128">
        <f>IF($G106="","",IF($E106&gt;0,$G106/$E106,$G106))</f>
      </c>
      <c r="I106" s="90">
        <f>IF(OR($F106="",$H106=""),"",$F106*$H106)</f>
      </c>
    </row>
    <row r="107">
      <c r="A107" s="74" t="str">
        <v/>
      </c>
      <c r="B107" s="75">
        <f>IF($D107="","",IFERROR(VLOOKUP(TRIM(D107&amp;""),'Référentiel Articles'!$A$2:$F$634,2,FALSE),""))</f>
      </c>
      <c r="C107" s="75">
        <f>IF($D107="","",IFERROR(VLOOKUP(TRIM(D107&amp;""),'Référentiel Articles'!$A$2:$F$634,3,FALSE),""))</f>
      </c>
      <c r="D107" s="74" t="str">
        <v/>
      </c>
      <c r="E107" s="76">
        <f>IF($D107="","",IFERROR(VLOOKUP(TRIM(D107&amp;""),'Référentiel Articles'!$A$2:$F$634,5,FALSE),""))</f>
      </c>
      <c r="F107" s="77" t="str">
        <v/>
      </c>
      <c r="G107" s="76">
        <f>IF($D107="","",IFERROR(VLOOKUP(TRIM(D107&amp;""),'Référentiel Articles'!$A$2:$F$634,6,FALSE),""))</f>
      </c>
      <c r="H107" s="125">
        <f>IF($G107="","",IF($E107&gt;0,$G107/$E107,$G107))</f>
      </c>
      <c r="I107" s="78">
        <f>IF(OR($F107="",$H107=""),"",$F107*$H107)</f>
      </c>
    </row>
    <row r="108">
      <c r="A108" s="81" t="str">
        <v/>
      </c>
      <c r="B108" s="82">
        <f>IF($D108="","",IFERROR(VLOOKUP(TRIM(D108&amp;""),'Référentiel Articles'!$A$2:$F$634,2,FALSE),""))</f>
      </c>
      <c r="C108" s="82">
        <f>IF($D108="","",IFERROR(VLOOKUP(TRIM(D108&amp;""),'Référentiel Articles'!$A$2:$F$634,3,FALSE),""))</f>
      </c>
      <c r="D108" s="81" t="str">
        <v/>
      </c>
      <c r="E108" s="115">
        <f>IF($D108="","",IFERROR(VLOOKUP(TRIM(D108&amp;""),'Référentiel Articles'!$A$2:$F$634,5,FALSE),""))</f>
      </c>
      <c r="F108" s="85" t="str">
        <v/>
      </c>
      <c r="G108" s="115">
        <f>IF($D108="","",IFERROR(VLOOKUP(TRIM(D108&amp;""),'Référentiel Articles'!$A$2:$F$634,6,FALSE),""))</f>
      </c>
      <c r="H108" s="128">
        <f>IF($G108="","",IF($E108&gt;0,$G108/$E108,$G108))</f>
      </c>
      <c r="I108" s="90">
        <f>IF(OR($F108="",$H108=""),"",$F108*$H108)</f>
      </c>
    </row>
    <row r="109">
      <c r="A109" s="74" t="str">
        <v/>
      </c>
      <c r="B109" s="75">
        <f>IF($D109="","",IFERROR(VLOOKUP(TRIM(D109&amp;""),'Référentiel Articles'!$A$2:$F$634,2,FALSE),""))</f>
      </c>
      <c r="C109" s="75">
        <f>IF($D109="","",IFERROR(VLOOKUP(TRIM(D109&amp;""),'Référentiel Articles'!$A$2:$F$634,3,FALSE),""))</f>
      </c>
      <c r="D109" s="74" t="str">
        <v/>
      </c>
      <c r="E109" s="76">
        <f>IF($D109="","",IFERROR(VLOOKUP(TRIM(D109&amp;""),'Référentiel Articles'!$A$2:$F$634,5,FALSE),""))</f>
      </c>
      <c r="F109" s="77" t="str">
        <v/>
      </c>
      <c r="G109" s="76">
        <f>IF($D109="","",IFERROR(VLOOKUP(TRIM(D109&amp;""),'Référentiel Articles'!$A$2:$F$634,6,FALSE),""))</f>
      </c>
      <c r="H109" s="125">
        <f>IF($G109="","",IF($E109&gt;0,$G109/$E109,$G109))</f>
      </c>
      <c r="I109" s="78">
        <f>IF(OR($F109="",$H109=""),"",$F109*$H109)</f>
      </c>
    </row>
    <row r="110">
      <c r="A110" s="81" t="str">
        <v/>
      </c>
      <c r="B110" s="82">
        <f>IF($D110="","",IFERROR(VLOOKUP(TRIM(D110&amp;""),'Référentiel Articles'!$A$2:$F$634,2,FALSE),""))</f>
      </c>
      <c r="C110" s="82">
        <f>IF($D110="","",IFERROR(VLOOKUP(TRIM(D110&amp;""),'Référentiel Articles'!$A$2:$F$634,3,FALSE),""))</f>
      </c>
      <c r="D110" s="81" t="str">
        <v/>
      </c>
      <c r="E110" s="115">
        <f>IF($D110="","",IFERROR(VLOOKUP(TRIM(D110&amp;""),'Référentiel Articles'!$A$2:$F$634,5,FALSE),""))</f>
      </c>
      <c r="F110" s="85" t="str">
        <v/>
      </c>
      <c r="G110" s="115">
        <f>IF($D110="","",IFERROR(VLOOKUP(TRIM(D110&amp;""),'Référentiel Articles'!$A$2:$F$634,6,FALSE),""))</f>
      </c>
      <c r="H110" s="128">
        <f>IF($G110="","",IF($E110&gt;0,$G110/$E110,$G110))</f>
      </c>
      <c r="I110" s="90">
        <f>IF(OR($F110="",$H110=""),"",$F110*$H110)</f>
      </c>
    </row>
    <row r="111">
      <c r="A111" s="74" t="str">
        <v/>
      </c>
      <c r="B111" s="75">
        <f>IF($D111="","",IFERROR(VLOOKUP(TRIM(D111&amp;""),'Référentiel Articles'!$A$2:$F$634,2,FALSE),""))</f>
      </c>
      <c r="C111" s="75">
        <f>IF($D111="","",IFERROR(VLOOKUP(TRIM(D111&amp;""),'Référentiel Articles'!$A$2:$F$634,3,FALSE),""))</f>
      </c>
      <c r="D111" s="74" t="str">
        <v/>
      </c>
      <c r="E111" s="76">
        <f>IF($D111="","",IFERROR(VLOOKUP(TRIM(D111&amp;""),'Référentiel Articles'!$A$2:$F$634,5,FALSE),""))</f>
      </c>
      <c r="F111" s="77" t="str">
        <v/>
      </c>
      <c r="G111" s="76">
        <f>IF($D111="","",IFERROR(VLOOKUP(TRIM(D111&amp;""),'Référentiel Articles'!$A$2:$F$634,6,FALSE),""))</f>
      </c>
      <c r="H111" s="125">
        <f>IF($G111="","",IF($E111&gt;0,$G111/$E111,$G111))</f>
      </c>
      <c r="I111" s="78">
        <f>IF(OR($F111="",$H111=""),"",$F111*$H111)</f>
      </c>
    </row>
    <row r="112">
      <c r="A112" s="81" t="str">
        <v/>
      </c>
      <c r="B112" s="82">
        <f>IF($D112="","",IFERROR(VLOOKUP(TRIM(D112&amp;""),'Référentiel Articles'!$A$2:$F$634,2,FALSE),""))</f>
      </c>
      <c r="C112" s="82">
        <f>IF($D112="","",IFERROR(VLOOKUP(TRIM(D112&amp;""),'Référentiel Articles'!$A$2:$F$634,3,FALSE),""))</f>
      </c>
      <c r="D112" s="81" t="str">
        <v/>
      </c>
      <c r="E112" s="115">
        <f>IF($D112="","",IFERROR(VLOOKUP(TRIM(D112&amp;""),'Référentiel Articles'!$A$2:$F$634,5,FALSE),""))</f>
      </c>
      <c r="F112" s="85" t="str">
        <v/>
      </c>
      <c r="G112" s="115">
        <f>IF($D112="","",IFERROR(VLOOKUP(TRIM(D112&amp;""),'Référentiel Articles'!$A$2:$F$634,6,FALSE),""))</f>
      </c>
      <c r="H112" s="128">
        <f>IF($G112="","",IF($E112&gt;0,$G112/$E112,$G112))</f>
      </c>
      <c r="I112" s="90">
        <f>IF(OR($F112="",$H112=""),"",$F112*$H112)</f>
      </c>
    </row>
    <row r="113">
      <c r="A113" s="74" t="str">
        <v/>
      </c>
      <c r="B113" s="75">
        <f>IF($D113="","",IFERROR(VLOOKUP(TRIM(D113&amp;""),'Référentiel Articles'!$A$2:$F$634,2,FALSE),""))</f>
      </c>
      <c r="C113" s="75">
        <f>IF($D113="","",IFERROR(VLOOKUP(TRIM(D113&amp;""),'Référentiel Articles'!$A$2:$F$634,3,FALSE),""))</f>
      </c>
      <c r="D113" s="74" t="str">
        <v/>
      </c>
      <c r="E113" s="76">
        <f>IF($D113="","",IFERROR(VLOOKUP(TRIM(D113&amp;""),'Référentiel Articles'!$A$2:$F$634,5,FALSE),""))</f>
      </c>
      <c r="F113" s="77" t="str">
        <v/>
      </c>
      <c r="G113" s="76">
        <f>IF($D113="","",IFERROR(VLOOKUP(TRIM(D113&amp;""),'Référentiel Articles'!$A$2:$F$634,6,FALSE),""))</f>
      </c>
      <c r="H113" s="125">
        <f>IF($G113="","",IF($E113&gt;0,$G113/$E113,$G113))</f>
      </c>
      <c r="I113" s="78">
        <f>IF(OR($F113="",$H113=""),"",$F113*$H113)</f>
      </c>
    </row>
    <row r="114">
      <c r="A114" s="81" t="str">
        <v/>
      </c>
      <c r="B114" s="82">
        <f>IF($D114="","",IFERROR(VLOOKUP(TRIM(D114&amp;""),'Référentiel Articles'!$A$2:$F$634,2,FALSE),""))</f>
      </c>
      <c r="C114" s="82">
        <f>IF($D114="","",IFERROR(VLOOKUP(TRIM(D114&amp;""),'Référentiel Articles'!$A$2:$F$634,3,FALSE),""))</f>
      </c>
      <c r="D114" s="81" t="str">
        <v/>
      </c>
      <c r="E114" s="115">
        <f>IF($D114="","",IFERROR(VLOOKUP(TRIM(D114&amp;""),'Référentiel Articles'!$A$2:$F$634,5,FALSE),""))</f>
      </c>
      <c r="F114" s="85" t="str">
        <v/>
      </c>
      <c r="G114" s="115">
        <f>IF($D114="","",IFERROR(VLOOKUP(TRIM(D114&amp;""),'Référentiel Articles'!$A$2:$F$634,6,FALSE),""))</f>
      </c>
      <c r="H114" s="128">
        <f>IF($G114="","",IF($E114&gt;0,$G114/$E114,$G114))</f>
      </c>
      <c r="I114" s="90">
        <f>IF(OR($F114="",$H114=""),"",$F114*$H114)</f>
      </c>
    </row>
    <row r="115">
      <c r="A115" s="74" t="str">
        <v/>
      </c>
      <c r="B115" s="75">
        <f>IF($D115="","",IFERROR(VLOOKUP(TRIM(D115&amp;""),'Référentiel Articles'!$A$2:$F$634,2,FALSE),""))</f>
      </c>
      <c r="C115" s="75">
        <f>IF($D115="","",IFERROR(VLOOKUP(TRIM(D115&amp;""),'Référentiel Articles'!$A$2:$F$634,3,FALSE),""))</f>
      </c>
      <c r="D115" s="74" t="str">
        <v/>
      </c>
      <c r="E115" s="76">
        <f>IF($D115="","",IFERROR(VLOOKUP(TRIM(D115&amp;""),'Référentiel Articles'!$A$2:$F$634,5,FALSE),""))</f>
      </c>
      <c r="F115" s="77" t="str">
        <v/>
      </c>
      <c r="G115" s="76">
        <f>IF($D115="","",IFERROR(VLOOKUP(TRIM(D115&amp;""),'Référentiel Articles'!$A$2:$F$634,6,FALSE),""))</f>
      </c>
      <c r="H115" s="125">
        <f>IF($G115="","",IF($E115&gt;0,$G115/$E115,$G115))</f>
      </c>
      <c r="I115" s="78">
        <f>IF(OR($F115="",$H115=""),"",$F115*$H115)</f>
      </c>
    </row>
    <row r="116">
      <c r="A116" s="81" t="str">
        <v/>
      </c>
      <c r="B116" s="82">
        <f>IF($D116="","",IFERROR(VLOOKUP(TRIM(D116&amp;""),'Référentiel Articles'!$A$2:$F$634,2,FALSE),""))</f>
      </c>
      <c r="C116" s="82">
        <f>IF($D116="","",IFERROR(VLOOKUP(TRIM(D116&amp;""),'Référentiel Articles'!$A$2:$F$634,3,FALSE),""))</f>
      </c>
      <c r="D116" s="81" t="str">
        <v/>
      </c>
      <c r="E116" s="115">
        <f>IF($D116="","",IFERROR(VLOOKUP(TRIM(D116&amp;""),'Référentiel Articles'!$A$2:$F$634,5,FALSE),""))</f>
      </c>
      <c r="F116" s="85" t="str">
        <v/>
      </c>
      <c r="G116" s="115">
        <f>IF($D116="","",IFERROR(VLOOKUP(TRIM(D116&amp;""),'Référentiel Articles'!$A$2:$F$634,6,FALSE),""))</f>
      </c>
      <c r="H116" s="128">
        <f>IF($G116="","",IF($E116&gt;0,$G116/$E116,$G116))</f>
      </c>
      <c r="I116" s="90">
        <f>IF(OR($F116="",$H116=""),"",$F116*$H116)</f>
      </c>
    </row>
    <row r="117">
      <c r="A117" s="74" t="str">
        <v/>
      </c>
      <c r="B117" s="75">
        <f>IF($D117="","",IFERROR(VLOOKUP(TRIM(D117&amp;""),'Référentiel Articles'!$A$2:$F$634,2,FALSE),""))</f>
      </c>
      <c r="C117" s="75">
        <f>IF($D117="","",IFERROR(VLOOKUP(TRIM(D117&amp;""),'Référentiel Articles'!$A$2:$F$634,3,FALSE),""))</f>
      </c>
      <c r="D117" s="74" t="str">
        <v/>
      </c>
      <c r="E117" s="76">
        <f>IF($D117="","",IFERROR(VLOOKUP(TRIM(D117&amp;""),'Référentiel Articles'!$A$2:$F$634,5,FALSE),""))</f>
      </c>
      <c r="F117" s="77" t="str">
        <v/>
      </c>
      <c r="G117" s="76">
        <f>IF($D117="","",IFERROR(VLOOKUP(TRIM(D117&amp;""),'Référentiel Articles'!$A$2:$F$634,6,FALSE),""))</f>
      </c>
      <c r="H117" s="125">
        <f>IF($G117="","",IF($E117&gt;0,$G117/$E117,$G117))</f>
      </c>
      <c r="I117" s="78">
        <f>IF(OR($F117="",$H117=""),"",$F117*$H117)</f>
      </c>
    </row>
    <row r="118">
      <c r="A118" s="81" t="str">
        <v/>
      </c>
      <c r="B118" s="82">
        <f>IF($D118="","",IFERROR(VLOOKUP(TRIM(D118&amp;""),'Référentiel Articles'!$A$2:$F$634,2,FALSE),""))</f>
      </c>
      <c r="C118" s="82">
        <f>IF($D118="","",IFERROR(VLOOKUP(TRIM(D118&amp;""),'Référentiel Articles'!$A$2:$F$634,3,FALSE),""))</f>
      </c>
      <c r="D118" s="81" t="str">
        <v/>
      </c>
      <c r="E118" s="115">
        <f>IF($D118="","",IFERROR(VLOOKUP(TRIM(D118&amp;""),'Référentiel Articles'!$A$2:$F$634,5,FALSE),""))</f>
      </c>
      <c r="F118" s="85" t="str">
        <v/>
      </c>
      <c r="G118" s="115">
        <f>IF($D118="","",IFERROR(VLOOKUP(TRIM(D118&amp;""),'Référentiel Articles'!$A$2:$F$634,6,FALSE),""))</f>
      </c>
      <c r="H118" s="128">
        <f>IF($G118="","",IF($E118&gt;0,$G118/$E118,$G118))</f>
      </c>
      <c r="I118" s="90">
        <f>IF(OR($F118="",$H118=""),"",$F118*$H118)</f>
      </c>
    </row>
    <row r="119">
      <c r="A119" s="74" t="str">
        <v/>
      </c>
      <c r="B119" s="75">
        <f>IF($D119="","",IFERROR(VLOOKUP(TRIM(D119&amp;""),'Référentiel Articles'!$A$2:$F$634,2,FALSE),""))</f>
      </c>
      <c r="C119" s="75">
        <f>IF($D119="","",IFERROR(VLOOKUP(TRIM(D119&amp;""),'Référentiel Articles'!$A$2:$F$634,3,FALSE),""))</f>
      </c>
      <c r="D119" s="74" t="str">
        <v/>
      </c>
      <c r="E119" s="76">
        <f>IF($D119="","",IFERROR(VLOOKUP(TRIM(D119&amp;""),'Référentiel Articles'!$A$2:$F$634,5,FALSE),""))</f>
      </c>
      <c r="F119" s="77" t="str">
        <v/>
      </c>
      <c r="G119" s="76">
        <f>IF($D119="","",IFERROR(VLOOKUP(TRIM(D119&amp;""),'Référentiel Articles'!$A$2:$F$634,6,FALSE),""))</f>
      </c>
      <c r="H119" s="125">
        <f>IF($G119="","",IF($E119&gt;0,$G119/$E119,$G119))</f>
      </c>
      <c r="I119" s="78">
        <f>IF(OR($F119="",$H119=""),"",$F119*$H119)</f>
      </c>
    </row>
    <row r="120">
      <c r="A120" s="81" t="str">
        <v/>
      </c>
      <c r="B120" s="82">
        <f>IF($D120="","",IFERROR(VLOOKUP(TRIM(D120&amp;""),'Référentiel Articles'!$A$2:$F$634,2,FALSE),""))</f>
      </c>
      <c r="C120" s="82">
        <f>IF($D120="","",IFERROR(VLOOKUP(TRIM(D120&amp;""),'Référentiel Articles'!$A$2:$F$634,3,FALSE),""))</f>
      </c>
      <c r="D120" s="81" t="str">
        <v/>
      </c>
      <c r="E120" s="115">
        <f>IF($D120="","",IFERROR(VLOOKUP(TRIM(D120&amp;""),'Référentiel Articles'!$A$2:$F$634,5,FALSE),""))</f>
      </c>
      <c r="F120" s="85" t="str">
        <v/>
      </c>
      <c r="G120" s="115">
        <f>IF($D120="","",IFERROR(VLOOKUP(TRIM(D120&amp;""),'Référentiel Articles'!$A$2:$F$634,6,FALSE),""))</f>
      </c>
      <c r="H120" s="128">
        <f>IF($G120="","",IF($E120&gt;0,$G120/$E120,$G120))</f>
      </c>
      <c r="I120" s="90">
        <f>IF(OR($F120="",$H120=""),"",$F120*$H120)</f>
      </c>
    </row>
    <row r="121">
      <c r="A121" s="74" t="str">
        <v/>
      </c>
      <c r="B121" s="75">
        <f>IF($D121="","",IFERROR(VLOOKUP(TRIM(D121&amp;""),'Référentiel Articles'!$A$2:$F$634,2,FALSE),""))</f>
      </c>
      <c r="C121" s="75">
        <f>IF($D121="","",IFERROR(VLOOKUP(TRIM(D121&amp;""),'Référentiel Articles'!$A$2:$F$634,3,FALSE),""))</f>
      </c>
      <c r="D121" s="74" t="str">
        <v/>
      </c>
      <c r="E121" s="76">
        <f>IF($D121="","",IFERROR(VLOOKUP(TRIM(D121&amp;""),'Référentiel Articles'!$A$2:$F$634,5,FALSE),""))</f>
      </c>
      <c r="F121" s="77" t="str">
        <v/>
      </c>
      <c r="G121" s="76">
        <f>IF($D121="","",IFERROR(VLOOKUP(TRIM(D121&amp;""),'Référentiel Articles'!$A$2:$F$634,6,FALSE),""))</f>
      </c>
      <c r="H121" s="125">
        <f>IF($G121="","",IF($E121&gt;0,$G121/$E121,$G121))</f>
      </c>
      <c r="I121" s="78">
        <f>IF(OR($F121="",$H121=""),"",$F121*$H121)</f>
      </c>
    </row>
    <row r="122">
      <c r="A122" s="81" t="str">
        <v/>
      </c>
      <c r="B122" s="82">
        <f>IF($D122="","",IFERROR(VLOOKUP(TRIM(D122&amp;""),'Référentiel Articles'!$A$2:$F$634,2,FALSE),""))</f>
      </c>
      <c r="C122" s="82">
        <f>IF($D122="","",IFERROR(VLOOKUP(TRIM(D122&amp;""),'Référentiel Articles'!$A$2:$F$634,3,FALSE),""))</f>
      </c>
      <c r="D122" s="81" t="str">
        <v/>
      </c>
      <c r="E122" s="115">
        <f>IF($D122="","",IFERROR(VLOOKUP(TRIM(D122&amp;""),'Référentiel Articles'!$A$2:$F$634,5,FALSE),""))</f>
      </c>
      <c r="F122" s="85" t="str">
        <v/>
      </c>
      <c r="G122" s="115">
        <f>IF($D122="","",IFERROR(VLOOKUP(TRIM(D122&amp;""),'Référentiel Articles'!$A$2:$F$634,6,FALSE),""))</f>
      </c>
      <c r="H122" s="128">
        <f>IF($G122="","",IF($E122&gt;0,$G122/$E122,$G122))</f>
      </c>
      <c r="I122" s="90">
        <f>IF(OR($F122="",$H122=""),"",$F122*$H122)</f>
      </c>
    </row>
    <row r="123">
      <c r="A123" s="74" t="str">
        <v/>
      </c>
      <c r="B123" s="75">
        <f>IF($D123="","",IFERROR(VLOOKUP(TRIM(D123&amp;""),'Référentiel Articles'!$A$2:$F$634,2,FALSE),""))</f>
      </c>
      <c r="C123" s="75">
        <f>IF($D123="","",IFERROR(VLOOKUP(TRIM(D123&amp;""),'Référentiel Articles'!$A$2:$F$634,3,FALSE),""))</f>
      </c>
      <c r="D123" s="74" t="str">
        <v/>
      </c>
      <c r="E123" s="76">
        <f>IF($D123="","",IFERROR(VLOOKUP(TRIM(D123&amp;""),'Référentiel Articles'!$A$2:$F$634,5,FALSE),""))</f>
      </c>
      <c r="F123" s="77" t="str">
        <v/>
      </c>
      <c r="G123" s="76">
        <f>IF($D123="","",IFERROR(VLOOKUP(TRIM(D123&amp;""),'Référentiel Articles'!$A$2:$F$634,6,FALSE),""))</f>
      </c>
      <c r="H123" s="125">
        <f>IF($G123="","",IF($E123&gt;0,$G123/$E123,$G123))</f>
      </c>
      <c r="I123" s="78">
        <f>IF(OR($F123="",$H123=""),"",$F123*$H123)</f>
      </c>
    </row>
    <row r="124">
      <c r="A124" s="81" t="str">
        <v/>
      </c>
      <c r="B124" s="82">
        <f>IF($D124="","",IFERROR(VLOOKUP(TRIM(D124&amp;""),'Référentiel Articles'!$A$2:$F$634,2,FALSE),""))</f>
      </c>
      <c r="C124" s="82">
        <f>IF($D124="","",IFERROR(VLOOKUP(TRIM(D124&amp;""),'Référentiel Articles'!$A$2:$F$634,3,FALSE),""))</f>
      </c>
      <c r="D124" s="81" t="str">
        <v/>
      </c>
      <c r="E124" s="115">
        <f>IF($D124="","",IFERROR(VLOOKUP(TRIM(D124&amp;""),'Référentiel Articles'!$A$2:$F$634,5,FALSE),""))</f>
      </c>
      <c r="F124" s="85" t="str">
        <v/>
      </c>
      <c r="G124" s="115">
        <f>IF($D124="","",IFERROR(VLOOKUP(TRIM(D124&amp;""),'Référentiel Articles'!$A$2:$F$634,6,FALSE),""))</f>
      </c>
      <c r="H124" s="128">
        <f>IF($G124="","",IF($E124&gt;0,$G124/$E124,$G124))</f>
      </c>
      <c r="I124" s="90">
        <f>IF(OR($F124="",$H124=""),"",$F124*$H124)</f>
      </c>
    </row>
    <row r="125">
      <c r="A125" s="74" t="str">
        <v/>
      </c>
      <c r="B125" s="75">
        <f>IF($D125="","",IFERROR(VLOOKUP(TRIM(D125&amp;""),'Référentiel Articles'!$A$2:$F$634,2,FALSE),""))</f>
      </c>
      <c r="C125" s="75">
        <f>IF($D125="","",IFERROR(VLOOKUP(TRIM(D125&amp;""),'Référentiel Articles'!$A$2:$F$634,3,FALSE),""))</f>
      </c>
      <c r="D125" s="74" t="str">
        <v/>
      </c>
      <c r="E125" s="76">
        <f>IF($D125="","",IFERROR(VLOOKUP(TRIM(D125&amp;""),'Référentiel Articles'!$A$2:$F$634,5,FALSE),""))</f>
      </c>
      <c r="F125" s="77" t="str">
        <v/>
      </c>
      <c r="G125" s="76">
        <f>IF($D125="","",IFERROR(VLOOKUP(TRIM(D125&amp;""),'Référentiel Articles'!$A$2:$F$634,6,FALSE),""))</f>
      </c>
      <c r="H125" s="125">
        <f>IF($G125="","",IF($E125&gt;0,$G125/$E125,$G125))</f>
      </c>
      <c r="I125" s="78">
        <f>IF(OR($F125="",$H125=""),"",$F125*$H125)</f>
      </c>
    </row>
    <row r="126">
      <c r="A126" s="81" t="str">
        <v/>
      </c>
      <c r="B126" s="82">
        <f>IF($D126="","",IFERROR(VLOOKUP(TRIM(D126&amp;""),'Référentiel Articles'!$A$2:$F$634,2,FALSE),""))</f>
      </c>
      <c r="C126" s="82">
        <f>IF($D126="","",IFERROR(VLOOKUP(TRIM(D126&amp;""),'Référentiel Articles'!$A$2:$F$634,3,FALSE),""))</f>
      </c>
      <c r="D126" s="81" t="str">
        <v/>
      </c>
      <c r="E126" s="115">
        <f>IF($D126="","",IFERROR(VLOOKUP(TRIM(D126&amp;""),'Référentiel Articles'!$A$2:$F$634,5,FALSE),""))</f>
      </c>
      <c r="F126" s="85" t="str">
        <v/>
      </c>
      <c r="G126" s="115">
        <f>IF($D126="","",IFERROR(VLOOKUP(TRIM(D126&amp;""),'Référentiel Articles'!$A$2:$F$634,6,FALSE),""))</f>
      </c>
      <c r="H126" s="128">
        <f>IF($G126="","",IF($E126&gt;0,$G126/$E126,$G126))</f>
      </c>
      <c r="I126" s="90">
        <f>IF(OR($F126="",$H126=""),"",$F126*$H126)</f>
      </c>
    </row>
    <row r="127">
      <c r="A127" s="74" t="str">
        <v/>
      </c>
      <c r="B127" s="75">
        <f>IF($D127="","",IFERROR(VLOOKUP(TRIM(D127&amp;""),'Référentiel Articles'!$A$2:$F$634,2,FALSE),""))</f>
      </c>
      <c r="C127" s="75">
        <f>IF($D127="","",IFERROR(VLOOKUP(TRIM(D127&amp;""),'Référentiel Articles'!$A$2:$F$634,3,FALSE),""))</f>
      </c>
      <c r="D127" s="74" t="str">
        <v/>
      </c>
      <c r="E127" s="76">
        <f>IF($D127="","",IFERROR(VLOOKUP(TRIM(D127&amp;""),'Référentiel Articles'!$A$2:$F$634,5,FALSE),""))</f>
      </c>
      <c r="F127" s="77" t="str">
        <v/>
      </c>
      <c r="G127" s="76">
        <f>IF($D127="","",IFERROR(VLOOKUP(TRIM(D127&amp;""),'Référentiel Articles'!$A$2:$F$634,6,FALSE),""))</f>
      </c>
      <c r="H127" s="125">
        <f>IF($G127="","",IF($E127&gt;0,$G127/$E127,$G127))</f>
      </c>
      <c r="I127" s="78">
        <f>IF(OR($F127="",$H127=""),"",$F127*$H127)</f>
      </c>
    </row>
    <row r="128">
      <c r="A128" s="81" t="str">
        <v/>
      </c>
      <c r="B128" s="82">
        <f>IF($D128="","",IFERROR(VLOOKUP(TRIM(D128&amp;""),'Référentiel Articles'!$A$2:$F$634,2,FALSE),""))</f>
      </c>
      <c r="C128" s="82">
        <f>IF($D128="","",IFERROR(VLOOKUP(TRIM(D128&amp;""),'Référentiel Articles'!$A$2:$F$634,3,FALSE),""))</f>
      </c>
      <c r="D128" s="81" t="str">
        <v/>
      </c>
      <c r="E128" s="115">
        <f>IF($D128="","",IFERROR(VLOOKUP(TRIM(D128&amp;""),'Référentiel Articles'!$A$2:$F$634,5,FALSE),""))</f>
      </c>
      <c r="F128" s="85" t="str">
        <v/>
      </c>
      <c r="G128" s="115">
        <f>IF($D128="","",IFERROR(VLOOKUP(TRIM(D128&amp;""),'Référentiel Articles'!$A$2:$F$634,6,FALSE),""))</f>
      </c>
      <c r="H128" s="128">
        <f>IF($G128="","",IF($E128&gt;0,$G128/$E128,$G128))</f>
      </c>
      <c r="I128" s="90">
        <f>IF(OR($F128="",$H128=""),"",$F128*$H128)</f>
      </c>
    </row>
    <row r="129">
      <c r="A129" s="74" t="str">
        <v/>
      </c>
      <c r="B129" s="75">
        <f>IF($D129="","",IFERROR(VLOOKUP(TRIM(D129&amp;""),'Référentiel Articles'!$A$2:$F$634,2,FALSE),""))</f>
      </c>
      <c r="C129" s="75">
        <f>IF($D129="","",IFERROR(VLOOKUP(TRIM(D129&amp;""),'Référentiel Articles'!$A$2:$F$634,3,FALSE),""))</f>
      </c>
      <c r="D129" s="74" t="str">
        <v/>
      </c>
      <c r="E129" s="76">
        <f>IF($D129="","",IFERROR(VLOOKUP(TRIM(D129&amp;""),'Référentiel Articles'!$A$2:$F$634,5,FALSE),""))</f>
      </c>
      <c r="F129" s="77" t="str">
        <v/>
      </c>
      <c r="G129" s="76">
        <f>IF($D129="","",IFERROR(VLOOKUP(TRIM(D129&amp;""),'Référentiel Articles'!$A$2:$F$634,6,FALSE),""))</f>
      </c>
      <c r="H129" s="125">
        <f>IF($G129="","",IF($E129&gt;0,$G129/$E129,$G129))</f>
      </c>
      <c r="I129" s="78">
        <f>IF(OR($F129="",$H129=""),"",$F129*$H129)</f>
      </c>
    </row>
    <row r="130">
      <c r="A130" s="81" t="str">
        <v/>
      </c>
      <c r="B130" s="82">
        <f>IF($D130="","",IFERROR(VLOOKUP(TRIM(D130&amp;""),'Référentiel Articles'!$A$2:$F$634,2,FALSE),""))</f>
      </c>
      <c r="C130" s="82">
        <f>IF($D130="","",IFERROR(VLOOKUP(TRIM(D130&amp;""),'Référentiel Articles'!$A$2:$F$634,3,FALSE),""))</f>
      </c>
      <c r="D130" s="81" t="str">
        <v/>
      </c>
      <c r="E130" s="115">
        <f>IF($D130="","",IFERROR(VLOOKUP(TRIM(D130&amp;""),'Référentiel Articles'!$A$2:$F$634,5,FALSE),""))</f>
      </c>
      <c r="F130" s="85" t="str">
        <v/>
      </c>
      <c r="G130" s="115">
        <f>IF($D130="","",IFERROR(VLOOKUP(TRIM(D130&amp;""),'Référentiel Articles'!$A$2:$F$634,6,FALSE),""))</f>
      </c>
      <c r="H130" s="128">
        <f>IF($G130="","",IF($E130&gt;0,$G130/$E130,$G130))</f>
      </c>
      <c r="I130" s="90">
        <f>IF(OR($F130="",$H130=""),"",$F130*$H130)</f>
      </c>
    </row>
    <row r="131">
      <c r="A131" s="74" t="str">
        <v/>
      </c>
      <c r="B131" s="75">
        <f>IF($D131="","",IFERROR(VLOOKUP(TRIM(D131&amp;""),'Référentiel Articles'!$A$2:$F$634,2,FALSE),""))</f>
      </c>
      <c r="C131" s="75">
        <f>IF($D131="","",IFERROR(VLOOKUP(TRIM(D131&amp;""),'Référentiel Articles'!$A$2:$F$634,3,FALSE),""))</f>
      </c>
      <c r="D131" s="74" t="str">
        <v/>
      </c>
      <c r="E131" s="76">
        <f>IF($D131="","",IFERROR(VLOOKUP(TRIM(D131&amp;""),'Référentiel Articles'!$A$2:$F$634,5,FALSE),""))</f>
      </c>
      <c r="F131" s="77" t="str">
        <v/>
      </c>
      <c r="G131" s="76">
        <f>IF($D131="","",IFERROR(VLOOKUP(TRIM(D131&amp;""),'Référentiel Articles'!$A$2:$F$634,6,FALSE),""))</f>
      </c>
      <c r="H131" s="125">
        <f>IF($G131="","",IF($E131&gt;0,$G131/$E131,$G131))</f>
      </c>
      <c r="I131" s="78">
        <f>IF(OR($F131="",$H131=""),"",$F131*$H131)</f>
      </c>
    </row>
    <row r="132">
      <c r="A132" s="81" t="str">
        <v/>
      </c>
      <c r="B132" s="82">
        <f>IF($D132="","",IFERROR(VLOOKUP(TRIM(D132&amp;""),'Référentiel Articles'!$A$2:$F$634,2,FALSE),""))</f>
      </c>
      <c r="C132" s="82">
        <f>IF($D132="","",IFERROR(VLOOKUP(TRIM(D132&amp;""),'Référentiel Articles'!$A$2:$F$634,3,FALSE),""))</f>
      </c>
      <c r="D132" s="81" t="str">
        <v/>
      </c>
      <c r="E132" s="115">
        <f>IF($D132="","",IFERROR(VLOOKUP(TRIM(D132&amp;""),'Référentiel Articles'!$A$2:$F$634,5,FALSE),""))</f>
      </c>
      <c r="F132" s="85" t="str">
        <v/>
      </c>
      <c r="G132" s="115">
        <f>IF($D132="","",IFERROR(VLOOKUP(TRIM(D132&amp;""),'Référentiel Articles'!$A$2:$F$634,6,FALSE),""))</f>
      </c>
      <c r="H132" s="128">
        <f>IF($G132="","",IF($E132&gt;0,$G132/$E132,$G132))</f>
      </c>
      <c r="I132" s="90">
        <f>IF(OR($F132="",$H132=""),"",$F132*$H132)</f>
      </c>
    </row>
    <row r="133">
      <c r="A133" s="74" t="str">
        <v/>
      </c>
      <c r="B133" s="75">
        <f>IF($D133="","",IFERROR(VLOOKUP(TRIM(D133&amp;""),'Référentiel Articles'!$A$2:$F$634,2,FALSE),""))</f>
      </c>
      <c r="C133" s="75">
        <f>IF($D133="","",IFERROR(VLOOKUP(TRIM(D133&amp;""),'Référentiel Articles'!$A$2:$F$634,3,FALSE),""))</f>
      </c>
      <c r="D133" s="74" t="str">
        <v/>
      </c>
      <c r="E133" s="76">
        <f>IF($D133="","",IFERROR(VLOOKUP(TRIM(D133&amp;""),'Référentiel Articles'!$A$2:$F$634,5,FALSE),""))</f>
      </c>
      <c r="F133" s="77" t="str">
        <v/>
      </c>
      <c r="G133" s="76">
        <f>IF($D133="","",IFERROR(VLOOKUP(TRIM(D133&amp;""),'Référentiel Articles'!$A$2:$F$634,6,FALSE),""))</f>
      </c>
      <c r="H133" s="125">
        <f>IF($G133="","",IF($E133&gt;0,$G133/$E133,$G133))</f>
      </c>
      <c r="I133" s="78">
        <f>IF(OR($F133="",$H133=""),"",$F133*$H133)</f>
      </c>
    </row>
    <row r="134">
      <c r="A134" s="81" t="str">
        <v/>
      </c>
      <c r="B134" s="82">
        <f>IF($D134="","",IFERROR(VLOOKUP(TRIM(D134&amp;""),'Référentiel Articles'!$A$2:$F$634,2,FALSE),""))</f>
      </c>
      <c r="C134" s="82">
        <f>IF($D134="","",IFERROR(VLOOKUP(TRIM(D134&amp;""),'Référentiel Articles'!$A$2:$F$634,3,FALSE),""))</f>
      </c>
      <c r="D134" s="81" t="str">
        <v/>
      </c>
      <c r="E134" s="115">
        <f>IF($D134="","",IFERROR(VLOOKUP(TRIM(D134&amp;""),'Référentiel Articles'!$A$2:$F$634,5,FALSE),""))</f>
      </c>
      <c r="F134" s="85" t="str">
        <v/>
      </c>
      <c r="G134" s="115">
        <f>IF($D134="","",IFERROR(VLOOKUP(TRIM(D134&amp;""),'Référentiel Articles'!$A$2:$F$634,6,FALSE),""))</f>
      </c>
      <c r="H134" s="128">
        <f>IF($G134="","",IF($E134&gt;0,$G134/$E134,$G134))</f>
      </c>
      <c r="I134" s="90">
        <f>IF(OR($F134="",$H134=""),"",$F134*$H134)</f>
      </c>
    </row>
    <row r="135">
      <c r="A135" s="74" t="str">
        <v/>
      </c>
      <c r="B135" s="75">
        <f>IF($D135="","",IFERROR(VLOOKUP(TRIM(D135&amp;""),'Référentiel Articles'!$A$2:$F$634,2,FALSE),""))</f>
      </c>
      <c r="C135" s="75">
        <f>IF($D135="","",IFERROR(VLOOKUP(TRIM(D135&amp;""),'Référentiel Articles'!$A$2:$F$634,3,FALSE),""))</f>
      </c>
      <c r="D135" s="74" t="str">
        <v/>
      </c>
      <c r="E135" s="76">
        <f>IF($D135="","",IFERROR(VLOOKUP(TRIM(D135&amp;""),'Référentiel Articles'!$A$2:$F$634,5,FALSE),""))</f>
      </c>
      <c r="F135" s="77" t="str">
        <v/>
      </c>
      <c r="G135" s="76">
        <f>IF($D135="","",IFERROR(VLOOKUP(TRIM(D135&amp;""),'Référentiel Articles'!$A$2:$F$634,6,FALSE),""))</f>
      </c>
      <c r="H135" s="125">
        <f>IF($G135="","",IF($E135&gt;0,$G135/$E135,$G135))</f>
      </c>
      <c r="I135" s="78">
        <f>IF(OR($F135="",$H135=""),"",$F135*$H135)</f>
      </c>
    </row>
    <row r="136">
      <c r="A136" s="81" t="str">
        <v/>
      </c>
      <c r="B136" s="82">
        <f>IF($D136="","",IFERROR(VLOOKUP(TRIM(D136&amp;""),'Référentiel Articles'!$A$2:$F$634,2,FALSE),""))</f>
      </c>
      <c r="C136" s="82">
        <f>IF($D136="","",IFERROR(VLOOKUP(TRIM(D136&amp;""),'Référentiel Articles'!$A$2:$F$634,3,FALSE),""))</f>
      </c>
      <c r="D136" s="81" t="str">
        <v/>
      </c>
      <c r="E136" s="115">
        <f>IF($D136="","",IFERROR(VLOOKUP(TRIM(D136&amp;""),'Référentiel Articles'!$A$2:$F$634,5,FALSE),""))</f>
      </c>
      <c r="F136" s="85" t="str">
        <v/>
      </c>
      <c r="G136" s="115">
        <f>IF($D136="","",IFERROR(VLOOKUP(TRIM(D136&amp;""),'Référentiel Articles'!$A$2:$F$634,6,FALSE),""))</f>
      </c>
      <c r="H136" s="128">
        <f>IF($G136="","",IF($E136&gt;0,$G136/$E136,$G136))</f>
      </c>
      <c r="I136" s="90">
        <f>IF(OR($F136="",$H136=""),"",$F136*$H136)</f>
      </c>
    </row>
    <row r="137">
      <c r="A137" s="74" t="str">
        <v/>
      </c>
      <c r="B137" s="75">
        <f>IF($D137="","",IFERROR(VLOOKUP(TRIM(D137&amp;""),'Référentiel Articles'!$A$2:$F$634,2,FALSE),""))</f>
      </c>
      <c r="C137" s="75">
        <f>IF($D137="","",IFERROR(VLOOKUP(TRIM(D137&amp;""),'Référentiel Articles'!$A$2:$F$634,3,FALSE),""))</f>
      </c>
      <c r="D137" s="74" t="str">
        <v/>
      </c>
      <c r="E137" s="76">
        <f>IF($D137="","",IFERROR(VLOOKUP(TRIM(D137&amp;""),'Référentiel Articles'!$A$2:$F$634,5,FALSE),""))</f>
      </c>
      <c r="F137" s="77" t="str">
        <v/>
      </c>
      <c r="G137" s="76">
        <f>IF($D137="","",IFERROR(VLOOKUP(TRIM(D137&amp;""),'Référentiel Articles'!$A$2:$F$634,6,FALSE),""))</f>
      </c>
      <c r="H137" s="125">
        <f>IF($G137="","",IF($E137&gt;0,$G137/$E137,$G137))</f>
      </c>
      <c r="I137" s="78">
        <f>IF(OR($F137="",$H137=""),"",$F137*$H137)</f>
      </c>
    </row>
    <row r="138">
      <c r="A138" s="81" t="str">
        <v/>
      </c>
      <c r="B138" s="82">
        <f>IF($D138="","",IFERROR(VLOOKUP(TRIM(D138&amp;""),'Référentiel Articles'!$A$2:$F$634,2,FALSE),""))</f>
      </c>
      <c r="C138" s="82">
        <f>IF($D138="","",IFERROR(VLOOKUP(TRIM(D138&amp;""),'Référentiel Articles'!$A$2:$F$634,3,FALSE),""))</f>
      </c>
      <c r="D138" s="81" t="str">
        <v/>
      </c>
      <c r="E138" s="115">
        <f>IF($D138="","",IFERROR(VLOOKUP(TRIM(D138&amp;""),'Référentiel Articles'!$A$2:$F$634,5,FALSE),""))</f>
      </c>
      <c r="F138" s="85" t="str">
        <v/>
      </c>
      <c r="G138" s="115">
        <f>IF($D138="","",IFERROR(VLOOKUP(TRIM(D138&amp;""),'Référentiel Articles'!$A$2:$F$634,6,FALSE),""))</f>
      </c>
      <c r="H138" s="128">
        <f>IF($G138="","",IF($E138&gt;0,$G138/$E138,$G138))</f>
      </c>
      <c r="I138" s="90">
        <f>IF(OR($F138="",$H138=""),"",$F138*$H138)</f>
      </c>
    </row>
    <row r="139">
      <c r="A139" s="74" t="str">
        <v/>
      </c>
      <c r="B139" s="75">
        <f>IF($D139="","",IFERROR(VLOOKUP(TRIM(D139&amp;""),'Référentiel Articles'!$A$2:$F$634,2,FALSE),""))</f>
      </c>
      <c r="C139" s="75">
        <f>IF($D139="","",IFERROR(VLOOKUP(TRIM(D139&amp;""),'Référentiel Articles'!$A$2:$F$634,3,FALSE),""))</f>
      </c>
      <c r="D139" s="74" t="str">
        <v/>
      </c>
      <c r="E139" s="76">
        <f>IF($D139="","",IFERROR(VLOOKUP(TRIM(D139&amp;""),'Référentiel Articles'!$A$2:$F$634,5,FALSE),""))</f>
      </c>
      <c r="F139" s="77" t="str">
        <v/>
      </c>
      <c r="G139" s="76">
        <f>IF($D139="","",IFERROR(VLOOKUP(TRIM(D139&amp;""),'Référentiel Articles'!$A$2:$F$634,6,FALSE),""))</f>
      </c>
      <c r="H139" s="125">
        <f>IF($G139="","",IF($E139&gt;0,$G139/$E139,$G139))</f>
      </c>
      <c r="I139" s="78">
        <f>IF(OR($F139="",$H139=""),"",$F139*$H139)</f>
      </c>
    </row>
    <row r="140">
      <c r="A140" s="81" t="str">
        <v/>
      </c>
      <c r="B140" s="82">
        <f>IF($D140="","",IFERROR(VLOOKUP(TRIM(D140&amp;""),'Référentiel Articles'!$A$2:$F$634,2,FALSE),""))</f>
      </c>
      <c r="C140" s="82">
        <f>IF($D140="","",IFERROR(VLOOKUP(TRIM(D140&amp;""),'Référentiel Articles'!$A$2:$F$634,3,FALSE),""))</f>
      </c>
      <c r="D140" s="81" t="str">
        <v/>
      </c>
      <c r="E140" s="115">
        <f>IF($D140="","",IFERROR(VLOOKUP(TRIM(D140&amp;""),'Référentiel Articles'!$A$2:$F$634,5,FALSE),""))</f>
      </c>
      <c r="F140" s="85" t="str">
        <v/>
      </c>
      <c r="G140" s="115">
        <f>IF($D140="","",IFERROR(VLOOKUP(TRIM(D140&amp;""),'Référentiel Articles'!$A$2:$F$634,6,FALSE),""))</f>
      </c>
      <c r="H140" s="128">
        <f>IF($G140="","",IF($E140&gt;0,$G140/$E140,$G140))</f>
      </c>
      <c r="I140" s="90">
        <f>IF(OR($F140="",$H140=""),"",$F140*$H140)</f>
      </c>
    </row>
    <row r="141">
      <c r="A141" s="74" t="str">
        <v/>
      </c>
      <c r="B141" s="75">
        <f>IF($D141="","",IFERROR(VLOOKUP(TRIM(D141&amp;""),'Référentiel Articles'!$A$2:$F$634,2,FALSE),""))</f>
      </c>
      <c r="C141" s="75">
        <f>IF($D141="","",IFERROR(VLOOKUP(TRIM(D141&amp;""),'Référentiel Articles'!$A$2:$F$634,3,FALSE),""))</f>
      </c>
      <c r="D141" s="74" t="str">
        <v/>
      </c>
      <c r="E141" s="76">
        <f>IF($D141="","",IFERROR(VLOOKUP(TRIM(D141&amp;""),'Référentiel Articles'!$A$2:$F$634,5,FALSE),""))</f>
      </c>
      <c r="F141" s="77" t="str">
        <v/>
      </c>
      <c r="G141" s="76">
        <f>IF($D141="","",IFERROR(VLOOKUP(TRIM(D141&amp;""),'Référentiel Articles'!$A$2:$F$634,6,FALSE),""))</f>
      </c>
      <c r="H141" s="125">
        <f>IF($G141="","",IF($E141&gt;0,$G141/$E141,$G141))</f>
      </c>
      <c r="I141" s="78">
        <f>IF(OR($F141="",$H141=""),"",$F141*$H141)</f>
      </c>
    </row>
    <row r="142">
      <c r="A142" s="81" t="str">
        <v/>
      </c>
      <c r="B142" s="82">
        <f>IF($D142="","",IFERROR(VLOOKUP(TRIM(D142&amp;""),'Référentiel Articles'!$A$2:$F$634,2,FALSE),""))</f>
      </c>
      <c r="C142" s="82">
        <f>IF($D142="","",IFERROR(VLOOKUP(TRIM(D142&amp;""),'Référentiel Articles'!$A$2:$F$634,3,FALSE),""))</f>
      </c>
      <c r="D142" s="81" t="str">
        <v/>
      </c>
      <c r="E142" s="115">
        <f>IF($D142="","",IFERROR(VLOOKUP(TRIM(D142&amp;""),'Référentiel Articles'!$A$2:$F$634,5,FALSE),""))</f>
      </c>
      <c r="F142" s="85" t="str">
        <v/>
      </c>
      <c r="G142" s="115">
        <f>IF($D142="","",IFERROR(VLOOKUP(TRIM(D142&amp;""),'Référentiel Articles'!$A$2:$F$634,6,FALSE),""))</f>
      </c>
      <c r="H142" s="128">
        <f>IF($G142="","",IF($E142&gt;0,$G142/$E142,$G142))</f>
      </c>
      <c r="I142" s="90">
        <f>IF(OR($F142="",$H142=""),"",$F142*$H142)</f>
      </c>
    </row>
    <row r="143">
      <c r="A143" s="74" t="str">
        <v/>
      </c>
      <c r="B143" s="75">
        <f>IF($D143="","",IFERROR(VLOOKUP(TRIM(D143&amp;""),'Référentiel Articles'!$A$2:$F$634,2,FALSE),""))</f>
      </c>
      <c r="C143" s="75">
        <f>IF($D143="","",IFERROR(VLOOKUP(TRIM(D143&amp;""),'Référentiel Articles'!$A$2:$F$634,3,FALSE),""))</f>
      </c>
      <c r="D143" s="74" t="str">
        <v/>
      </c>
      <c r="E143" s="76">
        <f>IF($D143="","",IFERROR(VLOOKUP(TRIM(D143&amp;""),'Référentiel Articles'!$A$2:$F$634,5,FALSE),""))</f>
      </c>
      <c r="F143" s="77" t="str">
        <v/>
      </c>
      <c r="G143" s="76">
        <f>IF($D143="","",IFERROR(VLOOKUP(TRIM(D143&amp;""),'Référentiel Articles'!$A$2:$F$634,6,FALSE),""))</f>
      </c>
      <c r="H143" s="125">
        <f>IF($G143="","",IF($E143&gt;0,$G143/$E143,$G143))</f>
      </c>
      <c r="I143" s="78">
        <f>IF(OR($F143="",$H143=""),"",$F143*$H143)</f>
      </c>
    </row>
    <row r="144">
      <c r="A144" s="81" t="str">
        <v/>
      </c>
      <c r="B144" s="82">
        <f>IF($D144="","",IFERROR(VLOOKUP(TRIM(D144&amp;""),'Référentiel Articles'!$A$2:$F$634,2,FALSE),""))</f>
      </c>
      <c r="C144" s="82">
        <f>IF($D144="","",IFERROR(VLOOKUP(TRIM(D144&amp;""),'Référentiel Articles'!$A$2:$F$634,3,FALSE),""))</f>
      </c>
      <c r="D144" s="81" t="str">
        <v/>
      </c>
      <c r="E144" s="115">
        <f>IF($D144="","",IFERROR(VLOOKUP(TRIM(D144&amp;""),'Référentiel Articles'!$A$2:$F$634,5,FALSE),""))</f>
      </c>
      <c r="F144" s="85" t="str">
        <v/>
      </c>
      <c r="G144" s="115">
        <f>IF($D144="","",IFERROR(VLOOKUP(TRIM(D144&amp;""),'Référentiel Articles'!$A$2:$F$634,6,FALSE),""))</f>
      </c>
      <c r="H144" s="128">
        <f>IF($G144="","",IF($E144&gt;0,$G144/$E144,$G144))</f>
      </c>
      <c r="I144" s="90">
        <f>IF(OR($F144="",$H144=""),"",$F144*$H144)</f>
      </c>
    </row>
    <row r="145">
      <c r="A145" s="74" t="str">
        <v/>
      </c>
      <c r="B145" s="75">
        <f>IF($D145="","",IFERROR(VLOOKUP(TRIM(D145&amp;""),'Référentiel Articles'!$A$2:$F$634,2,FALSE),""))</f>
      </c>
      <c r="C145" s="75">
        <f>IF($D145="","",IFERROR(VLOOKUP(TRIM(D145&amp;""),'Référentiel Articles'!$A$2:$F$634,3,FALSE),""))</f>
      </c>
      <c r="D145" s="74" t="str">
        <v/>
      </c>
      <c r="E145" s="76">
        <f>IF($D145="","",IFERROR(VLOOKUP(TRIM(D145&amp;""),'Référentiel Articles'!$A$2:$F$634,5,FALSE),""))</f>
      </c>
      <c r="F145" s="77" t="str">
        <v/>
      </c>
      <c r="G145" s="76">
        <f>IF($D145="","",IFERROR(VLOOKUP(TRIM(D145&amp;""),'Référentiel Articles'!$A$2:$F$634,6,FALSE),""))</f>
      </c>
      <c r="H145" s="125">
        <f>IF($G145="","",IF($E145&gt;0,$G145/$E145,$G145))</f>
      </c>
      <c r="I145" s="78">
        <f>IF(OR($F145="",$H145=""),"",$F145*$H145)</f>
      </c>
    </row>
    <row r="146">
      <c r="A146" s="81" t="str">
        <v/>
      </c>
      <c r="B146" s="82">
        <f>IF($D146="","",IFERROR(VLOOKUP(TRIM(D146&amp;""),'Référentiel Articles'!$A$2:$F$634,2,FALSE),""))</f>
      </c>
      <c r="C146" s="82">
        <f>IF($D146="","",IFERROR(VLOOKUP(TRIM(D146&amp;""),'Référentiel Articles'!$A$2:$F$634,3,FALSE),""))</f>
      </c>
      <c r="D146" s="81" t="str">
        <v/>
      </c>
      <c r="E146" s="115">
        <f>IF($D146="","",IFERROR(VLOOKUP(TRIM(D146&amp;""),'Référentiel Articles'!$A$2:$F$634,5,FALSE),""))</f>
      </c>
      <c r="F146" s="85" t="str">
        <v/>
      </c>
      <c r="G146" s="115">
        <f>IF($D146="","",IFERROR(VLOOKUP(TRIM(D146&amp;""),'Référentiel Articles'!$A$2:$F$634,6,FALSE),""))</f>
      </c>
      <c r="H146" s="128">
        <f>IF($G146="","",IF($E146&gt;0,$G146/$E146,$G146))</f>
      </c>
      <c r="I146" s="90">
        <f>IF(OR($F146="",$H146=""),"",$F146*$H146)</f>
      </c>
    </row>
    <row r="147">
      <c r="A147" s="74" t="str">
        <v/>
      </c>
      <c r="B147" s="75">
        <f>IF($D147="","",IFERROR(VLOOKUP(TRIM(D147&amp;""),'Référentiel Articles'!$A$2:$F$634,2,FALSE),""))</f>
      </c>
      <c r="C147" s="75">
        <f>IF($D147="","",IFERROR(VLOOKUP(TRIM(D147&amp;""),'Référentiel Articles'!$A$2:$F$634,3,FALSE),""))</f>
      </c>
      <c r="D147" s="74" t="str">
        <v/>
      </c>
      <c r="E147" s="76">
        <f>IF($D147="","",IFERROR(VLOOKUP(TRIM(D147&amp;""),'Référentiel Articles'!$A$2:$F$634,5,FALSE),""))</f>
      </c>
      <c r="F147" s="77" t="str">
        <v/>
      </c>
      <c r="G147" s="76">
        <f>IF($D147="","",IFERROR(VLOOKUP(TRIM(D147&amp;""),'Référentiel Articles'!$A$2:$F$634,6,FALSE),""))</f>
      </c>
      <c r="H147" s="125">
        <f>IF($G147="","",IF($E147&gt;0,$G147/$E147,$G147))</f>
      </c>
      <c r="I147" s="78">
        <f>IF(OR($F147="",$H147=""),"",$F147*$H147)</f>
      </c>
    </row>
    <row r="148">
      <c r="A148" s="81" t="str">
        <v/>
      </c>
      <c r="B148" s="82">
        <f>IF($D148="","",IFERROR(VLOOKUP(TRIM(D148&amp;""),'Référentiel Articles'!$A$2:$F$634,2,FALSE),""))</f>
      </c>
      <c r="C148" s="82">
        <f>IF($D148="","",IFERROR(VLOOKUP(TRIM(D148&amp;""),'Référentiel Articles'!$A$2:$F$634,3,FALSE),""))</f>
      </c>
      <c r="D148" s="81" t="str">
        <v/>
      </c>
      <c r="E148" s="115">
        <f>IF($D148="","",IFERROR(VLOOKUP(TRIM(D148&amp;""),'Référentiel Articles'!$A$2:$F$634,5,FALSE),""))</f>
      </c>
      <c r="F148" s="85" t="str">
        <v/>
      </c>
      <c r="G148" s="115">
        <f>IF($D148="","",IFERROR(VLOOKUP(TRIM(D148&amp;""),'Référentiel Articles'!$A$2:$F$634,6,FALSE),""))</f>
      </c>
      <c r="H148" s="128">
        <f>IF($G148="","",IF($E148&gt;0,$G148/$E148,$G148))</f>
      </c>
      <c r="I148" s="90">
        <f>IF(OR($F148="",$H148=""),"",$F148*$H148)</f>
      </c>
    </row>
    <row r="149">
      <c r="A149" s="74" t="str">
        <v/>
      </c>
      <c r="B149" s="75">
        <f>IF($D149="","",IFERROR(VLOOKUP(TRIM(D149&amp;""),'Référentiel Articles'!$A$2:$F$634,2,FALSE),""))</f>
      </c>
      <c r="C149" s="75">
        <f>IF($D149="","",IFERROR(VLOOKUP(TRIM(D149&amp;""),'Référentiel Articles'!$A$2:$F$634,3,FALSE),""))</f>
      </c>
      <c r="D149" s="74" t="str">
        <v/>
      </c>
      <c r="E149" s="76">
        <f>IF($D149="","",IFERROR(VLOOKUP(TRIM(D149&amp;""),'Référentiel Articles'!$A$2:$F$634,5,FALSE),""))</f>
      </c>
      <c r="F149" s="77" t="str">
        <v/>
      </c>
      <c r="G149" s="76">
        <f>IF($D149="","",IFERROR(VLOOKUP(TRIM(D149&amp;""),'Référentiel Articles'!$A$2:$F$634,6,FALSE),""))</f>
      </c>
      <c r="H149" s="125">
        <f>IF($G149="","",IF($E149&gt;0,$G149/$E149,$G149))</f>
      </c>
      <c r="I149" s="78">
        <f>IF(OR($F149="",$H149=""),"",$F149*$H149)</f>
      </c>
    </row>
    <row r="150">
      <c r="A150" s="81" t="str">
        <v/>
      </c>
      <c r="B150" s="82">
        <f>IF($D150="","",IFERROR(VLOOKUP(TRIM(D150&amp;""),'Référentiel Articles'!$A$2:$F$634,2,FALSE),""))</f>
      </c>
      <c r="C150" s="82">
        <f>IF($D150="","",IFERROR(VLOOKUP(TRIM(D150&amp;""),'Référentiel Articles'!$A$2:$F$634,3,FALSE),""))</f>
      </c>
      <c r="D150" s="81" t="str">
        <v/>
      </c>
      <c r="E150" s="115">
        <f>IF($D150="","",IFERROR(VLOOKUP(TRIM(D150&amp;""),'Référentiel Articles'!$A$2:$F$634,5,FALSE),""))</f>
      </c>
      <c r="F150" s="85" t="str">
        <v/>
      </c>
      <c r="G150" s="115">
        <f>IF($D150="","",IFERROR(VLOOKUP(TRIM(D150&amp;""),'Référentiel Articles'!$A$2:$F$634,6,FALSE),""))</f>
      </c>
      <c r="H150" s="128">
        <f>IF($G150="","",IF($E150&gt;0,$G150/$E150,$G150))</f>
      </c>
      <c r="I150" s="90">
        <f>IF(OR($F150="",$H150=""),"",$F150*$H150)</f>
      </c>
    </row>
    <row r="151">
      <c r="A151" s="74" t="str">
        <v/>
      </c>
      <c r="B151" s="75">
        <f>IF($D151="","",IFERROR(VLOOKUP(TRIM(D151&amp;""),'Référentiel Articles'!$A$2:$F$634,2,FALSE),""))</f>
      </c>
      <c r="C151" s="75">
        <f>IF($D151="","",IFERROR(VLOOKUP(TRIM(D151&amp;""),'Référentiel Articles'!$A$2:$F$634,3,FALSE),""))</f>
      </c>
      <c r="D151" s="74" t="str">
        <v/>
      </c>
      <c r="E151" s="76">
        <f>IF($D151="","",IFERROR(VLOOKUP(TRIM(D151&amp;""),'Référentiel Articles'!$A$2:$F$634,5,FALSE),""))</f>
      </c>
      <c r="F151" s="77" t="str">
        <v/>
      </c>
      <c r="G151" s="76">
        <f>IF($D151="","",IFERROR(VLOOKUP(TRIM(D151&amp;""),'Référentiel Articles'!$A$2:$F$634,6,FALSE),""))</f>
      </c>
      <c r="H151" s="125">
        <f>IF($G151="","",IF($E151&gt;0,$G151/$E151,$G151))</f>
      </c>
      <c r="I151" s="78">
        <f>IF(OR($F151="",$H151=""),"",$F151*$H151)</f>
      </c>
    </row>
    <row r="152">
      <c r="A152" s="81" t="str">
        <v/>
      </c>
      <c r="B152" s="82">
        <f>IF($D152="","",IFERROR(VLOOKUP(TRIM(D152&amp;""),'Référentiel Articles'!$A$2:$F$634,2,FALSE),""))</f>
      </c>
      <c r="C152" s="82">
        <f>IF($D152="","",IFERROR(VLOOKUP(TRIM(D152&amp;""),'Référentiel Articles'!$A$2:$F$634,3,FALSE),""))</f>
      </c>
      <c r="D152" s="81" t="str">
        <v/>
      </c>
      <c r="E152" s="115">
        <f>IF($D152="","",IFERROR(VLOOKUP(TRIM(D152&amp;""),'Référentiel Articles'!$A$2:$F$634,5,FALSE),""))</f>
      </c>
      <c r="F152" s="85" t="str">
        <v/>
      </c>
      <c r="G152" s="115">
        <f>IF($D152="","",IFERROR(VLOOKUP(TRIM(D152&amp;""),'Référentiel Articles'!$A$2:$F$634,6,FALSE),""))</f>
      </c>
      <c r="H152" s="128">
        <f>IF($G152="","",IF($E152&gt;0,$G152/$E152,$G152))</f>
      </c>
      <c r="I152" s="90">
        <f>IF(OR($F152="",$H152=""),"",$F152*$H152)</f>
      </c>
    </row>
    <row r="153">
      <c r="A153" s="74" t="str">
        <v/>
      </c>
      <c r="B153" s="75">
        <f>IF($D153="","",IFERROR(VLOOKUP(TRIM(D153&amp;""),'Référentiel Articles'!$A$2:$F$634,2,FALSE),""))</f>
      </c>
      <c r="C153" s="75">
        <f>IF($D153="","",IFERROR(VLOOKUP(TRIM(D153&amp;""),'Référentiel Articles'!$A$2:$F$634,3,FALSE),""))</f>
      </c>
      <c r="D153" s="74" t="str">
        <v/>
      </c>
      <c r="E153" s="76">
        <f>IF($D153="","",IFERROR(VLOOKUP(TRIM(D153&amp;""),'Référentiel Articles'!$A$2:$F$634,5,FALSE),""))</f>
      </c>
      <c r="F153" s="77" t="str">
        <v/>
      </c>
      <c r="G153" s="76">
        <f>IF($D153="","",IFERROR(VLOOKUP(TRIM(D153&amp;""),'Référentiel Articles'!$A$2:$F$634,6,FALSE),""))</f>
      </c>
      <c r="H153" s="125">
        <f>IF($G153="","",IF($E153&gt;0,$G153/$E153,$G153))</f>
      </c>
      <c r="I153" s="78">
        <f>IF(OR($F153="",$H153=""),"",$F153*$H153)</f>
      </c>
    </row>
    <row r="154">
      <c r="A154" s="81" t="str">
        <v/>
      </c>
      <c r="B154" s="82">
        <f>IF($D154="","",IFERROR(VLOOKUP(TRIM(D154&amp;""),'Référentiel Articles'!$A$2:$F$634,2,FALSE),""))</f>
      </c>
      <c r="C154" s="82">
        <f>IF($D154="","",IFERROR(VLOOKUP(TRIM(D154&amp;""),'Référentiel Articles'!$A$2:$F$634,3,FALSE),""))</f>
      </c>
      <c r="D154" s="81" t="str">
        <v/>
      </c>
      <c r="E154" s="115">
        <f>IF($D154="","",IFERROR(VLOOKUP(TRIM(D154&amp;""),'Référentiel Articles'!$A$2:$F$634,5,FALSE),""))</f>
      </c>
      <c r="F154" s="85" t="str">
        <v/>
      </c>
      <c r="G154" s="115">
        <f>IF($D154="","",IFERROR(VLOOKUP(TRIM(D154&amp;""),'Référentiel Articles'!$A$2:$F$634,6,FALSE),""))</f>
      </c>
      <c r="H154" s="128">
        <f>IF($G154="","",IF($E154&gt;0,$G154/$E154,$G154))</f>
      </c>
      <c r="I154" s="90">
        <f>IF(OR($F154="",$H154=""),"",$F154*$H154)</f>
      </c>
    </row>
    <row r="155">
      <c r="A155" s="74" t="str">
        <v/>
      </c>
      <c r="B155" s="75">
        <f>IF($D155="","",IFERROR(VLOOKUP(TRIM(D155&amp;""),'Référentiel Articles'!$A$2:$F$634,2,FALSE),""))</f>
      </c>
      <c r="C155" s="75">
        <f>IF($D155="","",IFERROR(VLOOKUP(TRIM(D155&amp;""),'Référentiel Articles'!$A$2:$F$634,3,FALSE),""))</f>
      </c>
      <c r="D155" s="74" t="str">
        <v/>
      </c>
      <c r="E155" s="76">
        <f>IF($D155="","",IFERROR(VLOOKUP(TRIM(D155&amp;""),'Référentiel Articles'!$A$2:$F$634,5,FALSE),""))</f>
      </c>
      <c r="F155" s="77" t="str">
        <v/>
      </c>
      <c r="G155" s="76">
        <f>IF($D155="","",IFERROR(VLOOKUP(TRIM(D155&amp;""),'Référentiel Articles'!$A$2:$F$634,6,FALSE),""))</f>
      </c>
      <c r="H155" s="125">
        <f>IF($G155="","",IF($E155&gt;0,$G155/$E155,$G155))</f>
      </c>
      <c r="I155" s="78">
        <f>IF(OR($F155="",$H155=""),"",$F155*$H155)</f>
      </c>
    </row>
    <row r="156">
      <c r="A156" s="81" t="str">
        <v/>
      </c>
      <c r="B156" s="82">
        <f>IF($D156="","",IFERROR(VLOOKUP(TRIM(D156&amp;""),'Référentiel Articles'!$A$2:$F$634,2,FALSE),""))</f>
      </c>
      <c r="C156" s="82">
        <f>IF($D156="","",IFERROR(VLOOKUP(TRIM(D156&amp;""),'Référentiel Articles'!$A$2:$F$634,3,FALSE),""))</f>
      </c>
      <c r="D156" s="81" t="str">
        <v/>
      </c>
      <c r="E156" s="115">
        <f>IF($D156="","",IFERROR(VLOOKUP(TRIM(D156&amp;""),'Référentiel Articles'!$A$2:$F$634,5,FALSE),""))</f>
      </c>
      <c r="F156" s="85" t="str">
        <v/>
      </c>
      <c r="G156" s="115">
        <f>IF($D156="","",IFERROR(VLOOKUP(TRIM(D156&amp;""),'Référentiel Articles'!$A$2:$F$634,6,FALSE),""))</f>
      </c>
      <c r="H156" s="128">
        <f>IF($G156="","",IF($E156&gt;0,$G156/$E156,$G156))</f>
      </c>
      <c r="I156" s="90">
        <f>IF(OR($F156="",$H156=""),"",$F156*$H156)</f>
      </c>
    </row>
    <row r="157">
      <c r="A157" s="74" t="str">
        <v/>
      </c>
      <c r="B157" s="75">
        <f>IF($D157="","",IFERROR(VLOOKUP(TRIM(D157&amp;""),'Référentiel Articles'!$A$2:$F$634,2,FALSE),""))</f>
      </c>
      <c r="C157" s="75">
        <f>IF($D157="","",IFERROR(VLOOKUP(TRIM(D157&amp;""),'Référentiel Articles'!$A$2:$F$634,3,FALSE),""))</f>
      </c>
      <c r="D157" s="74" t="str">
        <v/>
      </c>
      <c r="E157" s="76">
        <f>IF($D157="","",IFERROR(VLOOKUP(TRIM(D157&amp;""),'Référentiel Articles'!$A$2:$F$634,5,FALSE),""))</f>
      </c>
      <c r="F157" s="77" t="str">
        <v/>
      </c>
      <c r="G157" s="76">
        <f>IF($D157="","",IFERROR(VLOOKUP(TRIM(D157&amp;""),'Référentiel Articles'!$A$2:$F$634,6,FALSE),""))</f>
      </c>
      <c r="H157" s="125">
        <f>IF($G157="","",IF($E157&gt;0,$G157/$E157,$G157))</f>
      </c>
      <c r="I157" s="78">
        <f>IF(OR($F157="",$H157=""),"",$F157*$H157)</f>
      </c>
    </row>
    <row r="158">
      <c r="A158" s="81" t="str">
        <v/>
      </c>
      <c r="B158" s="82">
        <f>IF($D158="","",IFERROR(VLOOKUP(TRIM(D158&amp;""),'Référentiel Articles'!$A$2:$F$634,2,FALSE),""))</f>
      </c>
      <c r="C158" s="82">
        <f>IF($D158="","",IFERROR(VLOOKUP(TRIM(D158&amp;""),'Référentiel Articles'!$A$2:$F$634,3,FALSE),""))</f>
      </c>
      <c r="D158" s="81" t="str">
        <v/>
      </c>
      <c r="E158" s="115">
        <f>IF($D158="","",IFERROR(VLOOKUP(TRIM(D158&amp;""),'Référentiel Articles'!$A$2:$F$634,5,FALSE),""))</f>
      </c>
      <c r="F158" s="85" t="str">
        <v/>
      </c>
      <c r="G158" s="115">
        <f>IF($D158="","",IFERROR(VLOOKUP(TRIM(D158&amp;""),'Référentiel Articles'!$A$2:$F$634,6,FALSE),""))</f>
      </c>
      <c r="H158" s="128">
        <f>IF($G158="","",IF($E158&gt;0,$G158/$E158,$G158))</f>
      </c>
      <c r="I158" s="90">
        <f>IF(OR($F158="",$H158=""),"",$F158*$H158)</f>
      </c>
    </row>
    <row r="159">
      <c r="A159" s="74" t="str">
        <v/>
      </c>
      <c r="B159" s="75">
        <f>IF($D159="","",IFERROR(VLOOKUP(TRIM(D159&amp;""),'Référentiel Articles'!$A$2:$F$634,2,FALSE),""))</f>
      </c>
      <c r="C159" s="75">
        <f>IF($D159="","",IFERROR(VLOOKUP(TRIM(D159&amp;""),'Référentiel Articles'!$A$2:$F$634,3,FALSE),""))</f>
      </c>
      <c r="D159" s="74" t="str">
        <v/>
      </c>
      <c r="E159" s="76">
        <f>IF($D159="","",IFERROR(VLOOKUP(TRIM(D159&amp;""),'Référentiel Articles'!$A$2:$F$634,5,FALSE),""))</f>
      </c>
      <c r="F159" s="77" t="str">
        <v/>
      </c>
      <c r="G159" s="76">
        <f>IF($D159="","",IFERROR(VLOOKUP(TRIM(D159&amp;""),'Référentiel Articles'!$A$2:$F$634,6,FALSE),""))</f>
      </c>
      <c r="H159" s="125">
        <f>IF($G159="","",IF($E159&gt;0,$G159/$E159,$G159))</f>
      </c>
      <c r="I159" s="78">
        <f>IF(OR($F159="",$H159=""),"",$F159*$H159)</f>
      </c>
    </row>
    <row r="160">
      <c r="A160" s="81" t="str">
        <v/>
      </c>
      <c r="B160" s="82">
        <f>IF($D160="","",IFERROR(VLOOKUP(TRIM(D160&amp;""),'Référentiel Articles'!$A$2:$F$634,2,FALSE),""))</f>
      </c>
      <c r="C160" s="82">
        <f>IF($D160="","",IFERROR(VLOOKUP(TRIM(D160&amp;""),'Référentiel Articles'!$A$2:$F$634,3,FALSE),""))</f>
      </c>
      <c r="D160" s="81" t="str">
        <v/>
      </c>
      <c r="E160" s="115">
        <f>IF($D160="","",IFERROR(VLOOKUP(TRIM(D160&amp;""),'Référentiel Articles'!$A$2:$F$634,5,FALSE),""))</f>
      </c>
      <c r="F160" s="85" t="str">
        <v/>
      </c>
      <c r="G160" s="115">
        <f>IF($D160="","",IFERROR(VLOOKUP(TRIM(D160&amp;""),'Référentiel Articles'!$A$2:$F$634,6,FALSE),""))</f>
      </c>
      <c r="H160" s="128">
        <f>IF($G160="","",IF($E160&gt;0,$G160/$E160,$G160))</f>
      </c>
      <c r="I160" s="90">
        <f>IF(OR($F160="",$H160=""),"",$F160*$H160)</f>
      </c>
    </row>
    <row r="161">
      <c r="A161" s="74" t="str">
        <v/>
      </c>
      <c r="B161" s="75">
        <f>IF($D161="","",IFERROR(VLOOKUP(TRIM(D161&amp;""),'Référentiel Articles'!$A$2:$F$634,2,FALSE),""))</f>
      </c>
      <c r="C161" s="75">
        <f>IF($D161="","",IFERROR(VLOOKUP(TRIM(D161&amp;""),'Référentiel Articles'!$A$2:$F$634,3,FALSE),""))</f>
      </c>
      <c r="D161" s="74" t="str">
        <v/>
      </c>
      <c r="E161" s="76">
        <f>IF($D161="","",IFERROR(VLOOKUP(TRIM(D161&amp;""),'Référentiel Articles'!$A$2:$F$634,5,FALSE),""))</f>
      </c>
      <c r="F161" s="77" t="str">
        <v/>
      </c>
      <c r="G161" s="76">
        <f>IF($D161="","",IFERROR(VLOOKUP(TRIM(D161&amp;""),'Référentiel Articles'!$A$2:$F$634,6,FALSE),""))</f>
      </c>
      <c r="H161" s="125">
        <f>IF($G161="","",IF($E161&gt;0,$G161/$E161,$G161))</f>
      </c>
      <c r="I161" s="78">
        <f>IF(OR($F161="",$H161=""),"",$F161*$H161)</f>
      </c>
    </row>
    <row r="162">
      <c r="A162" s="81" t="str">
        <v/>
      </c>
      <c r="B162" s="82">
        <f>IF($D162="","",IFERROR(VLOOKUP(TRIM(D162&amp;""),'Référentiel Articles'!$A$2:$F$634,2,FALSE),""))</f>
      </c>
      <c r="C162" s="82">
        <f>IF($D162="","",IFERROR(VLOOKUP(TRIM(D162&amp;""),'Référentiel Articles'!$A$2:$F$634,3,FALSE),""))</f>
      </c>
      <c r="D162" s="81" t="str">
        <v/>
      </c>
      <c r="E162" s="115">
        <f>IF($D162="","",IFERROR(VLOOKUP(TRIM(D162&amp;""),'Référentiel Articles'!$A$2:$F$634,5,FALSE),""))</f>
      </c>
      <c r="F162" s="85" t="str">
        <v/>
      </c>
      <c r="G162" s="115">
        <f>IF($D162="","",IFERROR(VLOOKUP(TRIM(D162&amp;""),'Référentiel Articles'!$A$2:$F$634,6,FALSE),""))</f>
      </c>
      <c r="H162" s="128">
        <f>IF($G162="","",IF($E162&gt;0,$G162/$E162,$G162))</f>
      </c>
      <c r="I162" s="90">
        <f>IF(OR($F162="",$H162=""),"",$F162*$H162)</f>
      </c>
    </row>
    <row r="163">
      <c r="A163" s="74" t="str">
        <v/>
      </c>
      <c r="B163" s="75">
        <f>IF($D163="","",IFERROR(VLOOKUP(TRIM(D163&amp;""),'Référentiel Articles'!$A$2:$F$634,2,FALSE),""))</f>
      </c>
      <c r="C163" s="75">
        <f>IF($D163="","",IFERROR(VLOOKUP(TRIM(D163&amp;""),'Référentiel Articles'!$A$2:$F$634,3,FALSE),""))</f>
      </c>
      <c r="D163" s="74" t="str">
        <v/>
      </c>
      <c r="E163" s="76">
        <f>IF($D163="","",IFERROR(VLOOKUP(TRIM(D163&amp;""),'Référentiel Articles'!$A$2:$F$634,5,FALSE),""))</f>
      </c>
      <c r="F163" s="77" t="str">
        <v/>
      </c>
      <c r="G163" s="76">
        <f>IF($D163="","",IFERROR(VLOOKUP(TRIM(D163&amp;""),'Référentiel Articles'!$A$2:$F$634,6,FALSE),""))</f>
      </c>
      <c r="H163" s="125">
        <f>IF($G163="","",IF($E163&gt;0,$G163/$E163,$G163))</f>
      </c>
      <c r="I163" s="78">
        <f>IF(OR($F163="",$H163=""),"",$F163*$H163)</f>
      </c>
    </row>
    <row r="164">
      <c r="A164" s="81" t="str">
        <v/>
      </c>
      <c r="B164" s="82">
        <f>IF($D164="","",IFERROR(VLOOKUP(TRIM(D164&amp;""),'Référentiel Articles'!$A$2:$F$634,2,FALSE),""))</f>
      </c>
      <c r="C164" s="82">
        <f>IF($D164="","",IFERROR(VLOOKUP(TRIM(D164&amp;""),'Référentiel Articles'!$A$2:$F$634,3,FALSE),""))</f>
      </c>
      <c r="D164" s="81" t="str">
        <v/>
      </c>
      <c r="E164" s="115">
        <f>IF($D164="","",IFERROR(VLOOKUP(TRIM(D164&amp;""),'Référentiel Articles'!$A$2:$F$634,5,FALSE),""))</f>
      </c>
      <c r="F164" s="85" t="str">
        <v/>
      </c>
      <c r="G164" s="115">
        <f>IF($D164="","",IFERROR(VLOOKUP(TRIM(D164&amp;""),'Référentiel Articles'!$A$2:$F$634,6,FALSE),""))</f>
      </c>
      <c r="H164" s="128">
        <f>IF($G164="","",IF($E164&gt;0,$G164/$E164,$G164))</f>
      </c>
      <c r="I164" s="90">
        <f>IF(OR($F164="",$H164=""),"",$F164*$H164)</f>
      </c>
    </row>
    <row r="165">
      <c r="A165" s="74" t="str">
        <v/>
      </c>
      <c r="B165" s="75">
        <f>IF($D165="","",IFERROR(VLOOKUP(TRIM(D165&amp;""),'Référentiel Articles'!$A$2:$F$634,2,FALSE),""))</f>
      </c>
      <c r="C165" s="75">
        <f>IF($D165="","",IFERROR(VLOOKUP(TRIM(D165&amp;""),'Référentiel Articles'!$A$2:$F$634,3,FALSE),""))</f>
      </c>
      <c r="D165" s="74" t="str">
        <v/>
      </c>
      <c r="E165" s="76">
        <f>IF($D165="","",IFERROR(VLOOKUP(TRIM(D165&amp;""),'Référentiel Articles'!$A$2:$F$634,5,FALSE),""))</f>
      </c>
      <c r="F165" s="77" t="str">
        <v/>
      </c>
      <c r="G165" s="76">
        <f>IF($D165="","",IFERROR(VLOOKUP(TRIM(D165&amp;""),'Référentiel Articles'!$A$2:$F$634,6,FALSE),""))</f>
      </c>
      <c r="H165" s="125">
        <f>IF($G165="","",IF($E165&gt;0,$G165/$E165,$G165))</f>
      </c>
      <c r="I165" s="78">
        <f>IF(OR($F165="",$H165=""),"",$F165*$H165)</f>
      </c>
    </row>
    <row r="166">
      <c r="A166" s="81" t="str">
        <v/>
      </c>
      <c r="B166" s="82">
        <f>IF($D166="","",IFERROR(VLOOKUP(TRIM(D166&amp;""),'Référentiel Articles'!$A$2:$F$634,2,FALSE),""))</f>
      </c>
      <c r="C166" s="82">
        <f>IF($D166="","",IFERROR(VLOOKUP(TRIM(D166&amp;""),'Référentiel Articles'!$A$2:$F$634,3,FALSE),""))</f>
      </c>
      <c r="D166" s="81" t="str">
        <v/>
      </c>
      <c r="E166" s="115">
        <f>IF($D166="","",IFERROR(VLOOKUP(TRIM(D166&amp;""),'Référentiel Articles'!$A$2:$F$634,5,FALSE),""))</f>
      </c>
      <c r="F166" s="85" t="str">
        <v/>
      </c>
      <c r="G166" s="115">
        <f>IF($D166="","",IFERROR(VLOOKUP(TRIM(D166&amp;""),'Référentiel Articles'!$A$2:$F$634,6,FALSE),""))</f>
      </c>
      <c r="H166" s="128">
        <f>IF($G166="","",IF($E166&gt;0,$G166/$E166,$G166))</f>
      </c>
      <c r="I166" s="90">
        <f>IF(OR($F166="",$H166=""),"",$F166*$H166)</f>
      </c>
    </row>
    <row r="167">
      <c r="A167" s="74" t="str">
        <v/>
      </c>
      <c r="B167" s="75">
        <f>IF($D167="","",IFERROR(VLOOKUP(TRIM(D167&amp;""),'Référentiel Articles'!$A$2:$F$634,2,FALSE),""))</f>
      </c>
      <c r="C167" s="75">
        <f>IF($D167="","",IFERROR(VLOOKUP(TRIM(D167&amp;""),'Référentiel Articles'!$A$2:$F$634,3,FALSE),""))</f>
      </c>
      <c r="D167" s="74" t="str">
        <v/>
      </c>
      <c r="E167" s="76">
        <f>IF($D167="","",IFERROR(VLOOKUP(TRIM(D167&amp;""),'Référentiel Articles'!$A$2:$F$634,5,FALSE),""))</f>
      </c>
      <c r="F167" s="77" t="str">
        <v/>
      </c>
      <c r="G167" s="76">
        <f>IF($D167="","",IFERROR(VLOOKUP(TRIM(D167&amp;""),'Référentiel Articles'!$A$2:$F$634,6,FALSE),""))</f>
      </c>
      <c r="H167" s="125">
        <f>IF($G167="","",IF($E167&gt;0,$G167/$E167,$G167))</f>
      </c>
      <c r="I167" s="78">
        <f>IF(OR($F167="",$H167=""),"",$F167*$H167)</f>
      </c>
    </row>
    <row r="168">
      <c r="A168" s="81" t="str">
        <v/>
      </c>
      <c r="B168" s="82">
        <f>IF($D168="","",IFERROR(VLOOKUP(TRIM(D168&amp;""),'Référentiel Articles'!$A$2:$F$634,2,FALSE),""))</f>
      </c>
      <c r="C168" s="82">
        <f>IF($D168="","",IFERROR(VLOOKUP(TRIM(D168&amp;""),'Référentiel Articles'!$A$2:$F$634,3,FALSE),""))</f>
      </c>
      <c r="D168" s="81" t="str">
        <v/>
      </c>
      <c r="E168" s="115">
        <f>IF($D168="","",IFERROR(VLOOKUP(TRIM(D168&amp;""),'Référentiel Articles'!$A$2:$F$634,5,FALSE),""))</f>
      </c>
      <c r="F168" s="85" t="str">
        <v/>
      </c>
      <c r="G168" s="115">
        <f>IF($D168="","",IFERROR(VLOOKUP(TRIM(D168&amp;""),'Référentiel Articles'!$A$2:$F$634,6,FALSE),""))</f>
      </c>
      <c r="H168" s="128">
        <f>IF($G168="","",IF($E168&gt;0,$G168/$E168,$G168))</f>
      </c>
      <c r="I168" s="90">
        <f>IF(OR($F168="",$H168=""),"",$F168*$H168)</f>
      </c>
    </row>
    <row r="169">
      <c r="A169" s="74" t="str">
        <v/>
      </c>
      <c r="B169" s="75">
        <f>IF($D169="","",IFERROR(VLOOKUP(TRIM(D169&amp;""),'Référentiel Articles'!$A$2:$F$634,2,FALSE),""))</f>
      </c>
      <c r="C169" s="75">
        <f>IF($D169="","",IFERROR(VLOOKUP(TRIM(D169&amp;""),'Référentiel Articles'!$A$2:$F$634,3,FALSE),""))</f>
      </c>
      <c r="D169" s="74" t="str">
        <v/>
      </c>
      <c r="E169" s="76">
        <f>IF($D169="","",IFERROR(VLOOKUP(TRIM(D169&amp;""),'Référentiel Articles'!$A$2:$F$634,5,FALSE),""))</f>
      </c>
      <c r="F169" s="77" t="str">
        <v/>
      </c>
      <c r="G169" s="76">
        <f>IF($D169="","",IFERROR(VLOOKUP(TRIM(D169&amp;""),'Référentiel Articles'!$A$2:$F$634,6,FALSE),""))</f>
      </c>
      <c r="H169" s="125">
        <f>IF($G169="","",IF($E169&gt;0,$G169/$E169,$G169))</f>
      </c>
      <c r="I169" s="78">
        <f>IF(OR($F169="",$H169=""),"",$F169*$H169)</f>
      </c>
    </row>
    <row r="170">
      <c r="A170" s="81" t="str">
        <v/>
      </c>
      <c r="B170" s="82">
        <f>IF($D170="","",IFERROR(VLOOKUP(TRIM(D170&amp;""),'Référentiel Articles'!$A$2:$F$634,2,FALSE),""))</f>
      </c>
      <c r="C170" s="82">
        <f>IF($D170="","",IFERROR(VLOOKUP(TRIM(D170&amp;""),'Référentiel Articles'!$A$2:$F$634,3,FALSE),""))</f>
      </c>
      <c r="D170" s="81" t="str">
        <v/>
      </c>
      <c r="E170" s="115">
        <f>IF($D170="","",IFERROR(VLOOKUP(TRIM(D170&amp;""),'Référentiel Articles'!$A$2:$F$634,5,FALSE),""))</f>
      </c>
      <c r="F170" s="85" t="str">
        <v/>
      </c>
      <c r="G170" s="115">
        <f>IF($D170="","",IFERROR(VLOOKUP(TRIM(D170&amp;""),'Référentiel Articles'!$A$2:$F$634,6,FALSE),""))</f>
      </c>
      <c r="H170" s="128">
        <f>IF($G170="","",IF($E170&gt;0,$G170/$E170,$G170))</f>
      </c>
      <c r="I170" s="90">
        <f>IF(OR($F170="",$H170=""),"",$F170*$H170)</f>
      </c>
    </row>
    <row r="171">
      <c r="A171" s="74" t="str">
        <v/>
      </c>
      <c r="B171" s="75">
        <f>IF($D171="","",IFERROR(VLOOKUP(TRIM(D171&amp;""),'Référentiel Articles'!$A$2:$F$634,2,FALSE),""))</f>
      </c>
      <c r="C171" s="75">
        <f>IF($D171="","",IFERROR(VLOOKUP(TRIM(D171&amp;""),'Référentiel Articles'!$A$2:$F$634,3,FALSE),""))</f>
      </c>
      <c r="D171" s="74" t="str">
        <v/>
      </c>
      <c r="E171" s="76">
        <f>IF($D171="","",IFERROR(VLOOKUP(TRIM(D171&amp;""),'Référentiel Articles'!$A$2:$F$634,5,FALSE),""))</f>
      </c>
      <c r="F171" s="77" t="str">
        <v/>
      </c>
      <c r="G171" s="76">
        <f>IF($D171="","",IFERROR(VLOOKUP(TRIM(D171&amp;""),'Référentiel Articles'!$A$2:$F$634,6,FALSE),""))</f>
      </c>
      <c r="H171" s="125">
        <f>IF($G171="","",IF($E171&gt;0,$G171/$E171,$G171))</f>
      </c>
      <c r="I171" s="78">
        <f>IF(OR($F171="",$H171=""),"",$F171*$H171)</f>
      </c>
    </row>
    <row r="172">
      <c r="A172" s="81" t="str">
        <v/>
      </c>
      <c r="B172" s="82">
        <f>IF($D172="","",IFERROR(VLOOKUP(TRIM(D172&amp;""),'Référentiel Articles'!$A$2:$F$634,2,FALSE),""))</f>
      </c>
      <c r="C172" s="82">
        <f>IF($D172="","",IFERROR(VLOOKUP(TRIM(D172&amp;""),'Référentiel Articles'!$A$2:$F$634,3,FALSE),""))</f>
      </c>
      <c r="D172" s="81" t="str">
        <v/>
      </c>
      <c r="E172" s="115">
        <f>IF($D172="","",IFERROR(VLOOKUP(TRIM(D172&amp;""),'Référentiel Articles'!$A$2:$F$634,5,FALSE),""))</f>
      </c>
      <c r="F172" s="85" t="str">
        <v/>
      </c>
      <c r="G172" s="115">
        <f>IF($D172="","",IFERROR(VLOOKUP(TRIM(D172&amp;""),'Référentiel Articles'!$A$2:$F$634,6,FALSE),""))</f>
      </c>
      <c r="H172" s="128">
        <f>IF($G172="","",IF($E172&gt;0,$G172/$E172,$G172))</f>
      </c>
      <c r="I172" s="90">
        <f>IF(OR($F172="",$H172=""),"",$F172*$H172)</f>
      </c>
    </row>
    <row r="173">
      <c r="A173" s="74" t="str">
        <v/>
      </c>
      <c r="B173" s="75">
        <f>IF($D173="","",IFERROR(VLOOKUP(TRIM(D173&amp;""),'Référentiel Articles'!$A$2:$F$634,2,FALSE),""))</f>
      </c>
      <c r="C173" s="75">
        <f>IF($D173="","",IFERROR(VLOOKUP(TRIM(D173&amp;""),'Référentiel Articles'!$A$2:$F$634,3,FALSE),""))</f>
      </c>
      <c r="D173" s="74" t="str">
        <v/>
      </c>
      <c r="E173" s="76">
        <f>IF($D173="","",IFERROR(VLOOKUP(TRIM(D173&amp;""),'Référentiel Articles'!$A$2:$F$634,5,FALSE),""))</f>
      </c>
      <c r="F173" s="77" t="str">
        <v/>
      </c>
      <c r="G173" s="76">
        <f>IF($D173="","",IFERROR(VLOOKUP(TRIM(D173&amp;""),'Référentiel Articles'!$A$2:$F$634,6,FALSE),""))</f>
      </c>
      <c r="H173" s="125">
        <f>IF($G173="","",IF($E173&gt;0,$G173/$E173,$G173))</f>
      </c>
      <c r="I173" s="78">
        <f>IF(OR($F173="",$H173=""),"",$F173*$H173)</f>
      </c>
    </row>
    <row r="174">
      <c r="A174" s="81" t="str">
        <v/>
      </c>
      <c r="B174" s="82">
        <f>IF($D174="","",IFERROR(VLOOKUP(TRIM(D174&amp;""),'Référentiel Articles'!$A$2:$F$634,2,FALSE),""))</f>
      </c>
      <c r="C174" s="82">
        <f>IF($D174="","",IFERROR(VLOOKUP(TRIM(D174&amp;""),'Référentiel Articles'!$A$2:$F$634,3,FALSE),""))</f>
      </c>
      <c r="D174" s="81" t="str">
        <v/>
      </c>
      <c r="E174" s="115">
        <f>IF($D174="","",IFERROR(VLOOKUP(TRIM(D174&amp;""),'Référentiel Articles'!$A$2:$F$634,5,FALSE),""))</f>
      </c>
      <c r="F174" s="85" t="str">
        <v/>
      </c>
      <c r="G174" s="115">
        <f>IF($D174="","",IFERROR(VLOOKUP(TRIM(D174&amp;""),'Référentiel Articles'!$A$2:$F$634,6,FALSE),""))</f>
      </c>
      <c r="H174" s="128">
        <f>IF($G174="","",IF($E174&gt;0,$G174/$E174,$G174))</f>
      </c>
      <c r="I174" s="90">
        <f>IF(OR($F174="",$H174=""),"",$F174*$H174)</f>
      </c>
    </row>
    <row r="175">
      <c r="A175" s="74" t="str">
        <v/>
      </c>
      <c r="B175" s="75">
        <f>IF($D175="","",IFERROR(VLOOKUP(TRIM(D175&amp;""),'Référentiel Articles'!$A$2:$F$634,2,FALSE),""))</f>
      </c>
      <c r="C175" s="75">
        <f>IF($D175="","",IFERROR(VLOOKUP(TRIM(D175&amp;""),'Référentiel Articles'!$A$2:$F$634,3,FALSE),""))</f>
      </c>
      <c r="D175" s="74" t="str">
        <v/>
      </c>
      <c r="E175" s="76">
        <f>IF($D175="","",IFERROR(VLOOKUP(TRIM(D175&amp;""),'Référentiel Articles'!$A$2:$F$634,5,FALSE),""))</f>
      </c>
      <c r="F175" s="77" t="str">
        <v/>
      </c>
      <c r="G175" s="76">
        <f>IF($D175="","",IFERROR(VLOOKUP(TRIM(D175&amp;""),'Référentiel Articles'!$A$2:$F$634,6,FALSE),""))</f>
      </c>
      <c r="H175" s="125">
        <f>IF($G175="","",IF($E175&gt;0,$G175/$E175,$G175))</f>
      </c>
      <c r="I175" s="78">
        <f>IF(OR($F175="",$H175=""),"",$F175*$H175)</f>
      </c>
    </row>
    <row r="176">
      <c r="A176" s="81" t="str">
        <v/>
      </c>
      <c r="B176" s="82">
        <f>IF($D176="","",IFERROR(VLOOKUP(TRIM(D176&amp;""),'Référentiel Articles'!$A$2:$F$634,2,FALSE),""))</f>
      </c>
      <c r="C176" s="82">
        <f>IF($D176="","",IFERROR(VLOOKUP(TRIM(D176&amp;""),'Référentiel Articles'!$A$2:$F$634,3,FALSE),""))</f>
      </c>
      <c r="D176" s="81" t="str">
        <v/>
      </c>
      <c r="E176" s="115">
        <f>IF($D176="","",IFERROR(VLOOKUP(TRIM(D176&amp;""),'Référentiel Articles'!$A$2:$F$634,5,FALSE),""))</f>
      </c>
      <c r="F176" s="85" t="str">
        <v/>
      </c>
      <c r="G176" s="115">
        <f>IF($D176="","",IFERROR(VLOOKUP(TRIM(D176&amp;""),'Référentiel Articles'!$A$2:$F$634,6,FALSE),""))</f>
      </c>
      <c r="H176" s="128">
        <f>IF($G176="","",IF($E176&gt;0,$G176/$E176,$G176))</f>
      </c>
      <c r="I176" s="90">
        <f>IF(OR($F176="",$H176=""),"",$F176*$H176)</f>
      </c>
    </row>
    <row r="177">
      <c r="A177" s="74" t="str">
        <v/>
      </c>
      <c r="B177" s="75">
        <f>IF($D177="","",IFERROR(VLOOKUP(TRIM(D177&amp;""),'Référentiel Articles'!$A$2:$F$634,2,FALSE),""))</f>
      </c>
      <c r="C177" s="75">
        <f>IF($D177="","",IFERROR(VLOOKUP(TRIM(D177&amp;""),'Référentiel Articles'!$A$2:$F$634,3,FALSE),""))</f>
      </c>
      <c r="D177" s="74" t="str">
        <v/>
      </c>
      <c r="E177" s="76">
        <f>IF($D177="","",IFERROR(VLOOKUP(TRIM(D177&amp;""),'Référentiel Articles'!$A$2:$F$634,5,FALSE),""))</f>
      </c>
      <c r="F177" s="77" t="str">
        <v/>
      </c>
      <c r="G177" s="76">
        <f>IF($D177="","",IFERROR(VLOOKUP(TRIM(D177&amp;""),'Référentiel Articles'!$A$2:$F$634,6,FALSE),""))</f>
      </c>
      <c r="H177" s="125">
        <f>IF($G177="","",IF($E177&gt;0,$G177/$E177,$G177))</f>
      </c>
      <c r="I177" s="78">
        <f>IF(OR($F177="",$H177=""),"",$F177*$H177)</f>
      </c>
    </row>
    <row r="178">
      <c r="A178" s="81" t="str">
        <v/>
      </c>
      <c r="B178" s="82">
        <f>IF($D178="","",IFERROR(VLOOKUP(TRIM(D178&amp;""),'Référentiel Articles'!$A$2:$F$634,2,FALSE),""))</f>
      </c>
      <c r="C178" s="82">
        <f>IF($D178="","",IFERROR(VLOOKUP(TRIM(D178&amp;""),'Référentiel Articles'!$A$2:$F$634,3,FALSE),""))</f>
      </c>
      <c r="D178" s="81" t="str">
        <v/>
      </c>
      <c r="E178" s="115">
        <f>IF($D178="","",IFERROR(VLOOKUP(TRIM(D178&amp;""),'Référentiel Articles'!$A$2:$F$634,5,FALSE),""))</f>
      </c>
      <c r="F178" s="85" t="str">
        <v/>
      </c>
      <c r="G178" s="115">
        <f>IF($D178="","",IFERROR(VLOOKUP(TRIM(D178&amp;""),'Référentiel Articles'!$A$2:$F$634,6,FALSE),""))</f>
      </c>
      <c r="H178" s="128">
        <f>IF($G178="","",IF($E178&gt;0,$G178/$E178,$G178))</f>
      </c>
      <c r="I178" s="90">
        <f>IF(OR($F178="",$H178=""),"",$F178*$H178)</f>
      </c>
    </row>
    <row r="179">
      <c r="A179" s="74" t="str">
        <v/>
      </c>
      <c r="B179" s="75">
        <f>IF($D179="","",IFERROR(VLOOKUP(TRIM(D179&amp;""),'Référentiel Articles'!$A$2:$F$634,2,FALSE),""))</f>
      </c>
      <c r="C179" s="75">
        <f>IF($D179="","",IFERROR(VLOOKUP(TRIM(D179&amp;""),'Référentiel Articles'!$A$2:$F$634,3,FALSE),""))</f>
      </c>
      <c r="D179" s="74" t="str">
        <v/>
      </c>
      <c r="E179" s="76">
        <f>IF($D179="","",IFERROR(VLOOKUP(TRIM(D179&amp;""),'Référentiel Articles'!$A$2:$F$634,5,FALSE),""))</f>
      </c>
      <c r="F179" s="77" t="str">
        <v/>
      </c>
      <c r="G179" s="76">
        <f>IF($D179="","",IFERROR(VLOOKUP(TRIM(D179&amp;""),'Référentiel Articles'!$A$2:$F$634,6,FALSE),""))</f>
      </c>
      <c r="H179" s="125">
        <f>IF($G179="","",IF($E179&gt;0,$G179/$E179,$G179))</f>
      </c>
      <c r="I179" s="78">
        <f>IF(OR($F179="",$H179=""),"",$F179*$H179)</f>
      </c>
    </row>
    <row r="180">
      <c r="A180" s="81" t="str">
        <v/>
      </c>
      <c r="B180" s="82">
        <f>IF($D180="","",IFERROR(VLOOKUP(TRIM(D180&amp;""),'Référentiel Articles'!$A$2:$F$634,2,FALSE),""))</f>
      </c>
      <c r="C180" s="82">
        <f>IF($D180="","",IFERROR(VLOOKUP(TRIM(D180&amp;""),'Référentiel Articles'!$A$2:$F$634,3,FALSE),""))</f>
      </c>
      <c r="D180" s="81" t="str">
        <v/>
      </c>
      <c r="E180" s="115">
        <f>IF($D180="","",IFERROR(VLOOKUP(TRIM(D180&amp;""),'Référentiel Articles'!$A$2:$F$634,5,FALSE),""))</f>
      </c>
      <c r="F180" s="85" t="str">
        <v/>
      </c>
      <c r="G180" s="115">
        <f>IF($D180="","",IFERROR(VLOOKUP(TRIM(D180&amp;""),'Référentiel Articles'!$A$2:$F$634,6,FALSE),""))</f>
      </c>
      <c r="H180" s="128">
        <f>IF($G180="","",IF($E180&gt;0,$G180/$E180,$G180))</f>
      </c>
      <c r="I180" s="90">
        <f>IF(OR($F180="",$H180=""),"",$F180*$H180)</f>
      </c>
    </row>
    <row r="181">
      <c r="A181" s="74" t="str">
        <v/>
      </c>
      <c r="B181" s="75">
        <f>IF($D181="","",IFERROR(VLOOKUP(TRIM(D181&amp;""),'Référentiel Articles'!$A$2:$F$634,2,FALSE),""))</f>
      </c>
      <c r="C181" s="75">
        <f>IF($D181="","",IFERROR(VLOOKUP(TRIM(D181&amp;""),'Référentiel Articles'!$A$2:$F$634,3,FALSE),""))</f>
      </c>
      <c r="D181" s="74" t="str">
        <v/>
      </c>
      <c r="E181" s="76">
        <f>IF($D181="","",IFERROR(VLOOKUP(TRIM(D181&amp;""),'Référentiel Articles'!$A$2:$F$634,5,FALSE),""))</f>
      </c>
      <c r="F181" s="77" t="str">
        <v/>
      </c>
      <c r="G181" s="76">
        <f>IF($D181="","",IFERROR(VLOOKUP(TRIM(D181&amp;""),'Référentiel Articles'!$A$2:$F$634,6,FALSE),""))</f>
      </c>
      <c r="H181" s="125">
        <f>IF($G181="","",IF($E181&gt;0,$G181/$E181,$G181))</f>
      </c>
      <c r="I181" s="78">
        <f>IF(OR($F181="",$H181=""),"",$F181*$H181)</f>
      </c>
    </row>
    <row r="182">
      <c r="A182" s="81" t="str">
        <v/>
      </c>
      <c r="B182" s="82">
        <f>IF($D182="","",IFERROR(VLOOKUP(TRIM(D182&amp;""),'Référentiel Articles'!$A$2:$F$634,2,FALSE),""))</f>
      </c>
      <c r="C182" s="82">
        <f>IF($D182="","",IFERROR(VLOOKUP(TRIM(D182&amp;""),'Référentiel Articles'!$A$2:$F$634,3,FALSE),""))</f>
      </c>
      <c r="D182" s="81" t="str">
        <v/>
      </c>
      <c r="E182" s="115">
        <f>IF($D182="","",IFERROR(VLOOKUP(TRIM(D182&amp;""),'Référentiel Articles'!$A$2:$F$634,5,FALSE),""))</f>
      </c>
      <c r="F182" s="85" t="str">
        <v/>
      </c>
      <c r="G182" s="115">
        <f>IF($D182="","",IFERROR(VLOOKUP(TRIM(D182&amp;""),'Référentiel Articles'!$A$2:$F$634,6,FALSE),""))</f>
      </c>
      <c r="H182" s="128">
        <f>IF($G182="","",IF($E182&gt;0,$G182/$E182,$G182))</f>
      </c>
      <c r="I182" s="90">
        <f>IF(OR($F182="",$H182=""),"",$F182*$H182)</f>
      </c>
    </row>
    <row r="183">
      <c r="A183" s="74" t="str">
        <v/>
      </c>
      <c r="B183" s="75">
        <f>IF($D183="","",IFERROR(VLOOKUP(TRIM(D183&amp;""),'Référentiel Articles'!$A$2:$F$634,2,FALSE),""))</f>
      </c>
      <c r="C183" s="75">
        <f>IF($D183="","",IFERROR(VLOOKUP(TRIM(D183&amp;""),'Référentiel Articles'!$A$2:$F$634,3,FALSE),""))</f>
      </c>
      <c r="D183" s="74" t="str">
        <v/>
      </c>
      <c r="E183" s="76">
        <f>IF($D183="","",IFERROR(VLOOKUP(TRIM(D183&amp;""),'Référentiel Articles'!$A$2:$F$634,5,FALSE),""))</f>
      </c>
      <c r="F183" s="77" t="str">
        <v/>
      </c>
      <c r="G183" s="76">
        <f>IF($D183="","",IFERROR(VLOOKUP(TRIM(D183&amp;""),'Référentiel Articles'!$A$2:$F$634,6,FALSE),""))</f>
      </c>
      <c r="H183" s="125">
        <f>IF($G183="","",IF($E183&gt;0,$G183/$E183,$G183))</f>
      </c>
      <c r="I183" s="78">
        <f>IF(OR($F183="",$H183=""),"",$F183*$H183)</f>
      </c>
    </row>
    <row r="184">
      <c r="A184" s="81" t="str">
        <v/>
      </c>
      <c r="B184" s="82">
        <f>IF($D184="","",IFERROR(VLOOKUP(TRIM(D184&amp;""),'Référentiel Articles'!$A$2:$F$634,2,FALSE),""))</f>
      </c>
      <c r="C184" s="82">
        <f>IF($D184="","",IFERROR(VLOOKUP(TRIM(D184&amp;""),'Référentiel Articles'!$A$2:$F$634,3,FALSE),""))</f>
      </c>
      <c r="D184" s="81" t="str">
        <v/>
      </c>
      <c r="E184" s="115">
        <f>IF($D184="","",IFERROR(VLOOKUP(TRIM(D184&amp;""),'Référentiel Articles'!$A$2:$F$634,5,FALSE),""))</f>
      </c>
      <c r="F184" s="85" t="str">
        <v/>
      </c>
      <c r="G184" s="115">
        <f>IF($D184="","",IFERROR(VLOOKUP(TRIM(D184&amp;""),'Référentiel Articles'!$A$2:$F$634,6,FALSE),""))</f>
      </c>
      <c r="H184" s="128">
        <f>IF($G184="","",IF($E184&gt;0,$G184/$E184,$G184))</f>
      </c>
      <c r="I184" s="90">
        <f>IF(OR($F184="",$H184=""),"",$F184*$H184)</f>
      </c>
    </row>
    <row r="185">
      <c r="A185" s="74" t="str">
        <v/>
      </c>
      <c r="B185" s="75">
        <f>IF($D185="","",IFERROR(VLOOKUP(TRIM(D185&amp;""),'Référentiel Articles'!$A$2:$F$634,2,FALSE),""))</f>
      </c>
      <c r="C185" s="75">
        <f>IF($D185="","",IFERROR(VLOOKUP(TRIM(D185&amp;""),'Référentiel Articles'!$A$2:$F$634,3,FALSE),""))</f>
      </c>
      <c r="D185" s="74" t="str">
        <v/>
      </c>
      <c r="E185" s="76">
        <f>IF($D185="","",IFERROR(VLOOKUP(TRIM(D185&amp;""),'Référentiel Articles'!$A$2:$F$634,5,FALSE),""))</f>
      </c>
      <c r="F185" s="77" t="str">
        <v/>
      </c>
      <c r="G185" s="76">
        <f>IF($D185="","",IFERROR(VLOOKUP(TRIM(D185&amp;""),'Référentiel Articles'!$A$2:$F$634,6,FALSE),""))</f>
      </c>
      <c r="H185" s="125">
        <f>IF($G185="","",IF($E185&gt;0,$G185/$E185,$G185))</f>
      </c>
      <c r="I185" s="78">
        <f>IF(OR($F185="",$H185=""),"",$F185*$H185)</f>
      </c>
    </row>
    <row r="186">
      <c r="A186" s="81" t="str">
        <v/>
      </c>
      <c r="B186" s="82">
        <f>IF($D186="","",IFERROR(VLOOKUP(TRIM(D186&amp;""),'Référentiel Articles'!$A$2:$F$634,2,FALSE),""))</f>
      </c>
      <c r="C186" s="82">
        <f>IF($D186="","",IFERROR(VLOOKUP(TRIM(D186&amp;""),'Référentiel Articles'!$A$2:$F$634,3,FALSE),""))</f>
      </c>
      <c r="D186" s="81" t="str">
        <v/>
      </c>
      <c r="E186" s="115">
        <f>IF($D186="","",IFERROR(VLOOKUP(TRIM(D186&amp;""),'Référentiel Articles'!$A$2:$F$634,5,FALSE),""))</f>
      </c>
      <c r="F186" s="85" t="str">
        <v/>
      </c>
      <c r="G186" s="115">
        <f>IF($D186="","",IFERROR(VLOOKUP(TRIM(D186&amp;""),'Référentiel Articles'!$A$2:$F$634,6,FALSE),""))</f>
      </c>
      <c r="H186" s="128">
        <f>IF($G186="","",IF($E186&gt;0,$G186/$E186,$G186))</f>
      </c>
      <c r="I186" s="90">
        <f>IF(OR($F186="",$H186=""),"",$F186*$H186)</f>
      </c>
    </row>
    <row r="187">
      <c r="A187" s="74" t="str">
        <v/>
      </c>
      <c r="B187" s="75">
        <f>IF($D187="","",IFERROR(VLOOKUP(TRIM(D187&amp;""),'Référentiel Articles'!$A$2:$F$634,2,FALSE),""))</f>
      </c>
      <c r="C187" s="75">
        <f>IF($D187="","",IFERROR(VLOOKUP(TRIM(D187&amp;""),'Référentiel Articles'!$A$2:$F$634,3,FALSE),""))</f>
      </c>
      <c r="D187" s="74" t="str">
        <v/>
      </c>
      <c r="E187" s="76">
        <f>IF($D187="","",IFERROR(VLOOKUP(TRIM(D187&amp;""),'Référentiel Articles'!$A$2:$F$634,5,FALSE),""))</f>
      </c>
      <c r="F187" s="77" t="str">
        <v/>
      </c>
      <c r="G187" s="76">
        <f>IF($D187="","",IFERROR(VLOOKUP(TRIM(D187&amp;""),'Référentiel Articles'!$A$2:$F$634,6,FALSE),""))</f>
      </c>
      <c r="H187" s="125">
        <f>IF($G187="","",IF($E187&gt;0,$G187/$E187,$G187))</f>
      </c>
      <c r="I187" s="78">
        <f>IF(OR($F187="",$H187=""),"",$F187*$H187)</f>
      </c>
    </row>
    <row r="188">
      <c r="A188" s="81" t="str">
        <v/>
      </c>
      <c r="B188" s="82">
        <f>IF($D188="","",IFERROR(VLOOKUP(TRIM(D188&amp;""),'Référentiel Articles'!$A$2:$F$634,2,FALSE),""))</f>
      </c>
      <c r="C188" s="82">
        <f>IF($D188="","",IFERROR(VLOOKUP(TRIM(D188&amp;""),'Référentiel Articles'!$A$2:$F$634,3,FALSE),""))</f>
      </c>
      <c r="D188" s="81" t="str">
        <v/>
      </c>
      <c r="E188" s="115">
        <f>IF($D188="","",IFERROR(VLOOKUP(TRIM(D188&amp;""),'Référentiel Articles'!$A$2:$F$634,5,FALSE),""))</f>
      </c>
      <c r="F188" s="85" t="str">
        <v/>
      </c>
      <c r="G188" s="115">
        <f>IF($D188="","",IFERROR(VLOOKUP(TRIM(D188&amp;""),'Référentiel Articles'!$A$2:$F$634,6,FALSE),""))</f>
      </c>
      <c r="H188" s="128">
        <f>IF($G188="","",IF($E188&gt;0,$G188/$E188,$G188))</f>
      </c>
      <c r="I188" s="90">
        <f>IF(OR($F188="",$H188=""),"",$F188*$H188)</f>
      </c>
    </row>
    <row r="189">
      <c r="A189" s="74" t="str">
        <v/>
      </c>
      <c r="B189" s="75">
        <f>IF($D189="","",IFERROR(VLOOKUP(TRIM(D189&amp;""),'Référentiel Articles'!$A$2:$F$634,2,FALSE),""))</f>
      </c>
      <c r="C189" s="75">
        <f>IF($D189="","",IFERROR(VLOOKUP(TRIM(D189&amp;""),'Référentiel Articles'!$A$2:$F$634,3,FALSE),""))</f>
      </c>
      <c r="D189" s="74" t="str">
        <v/>
      </c>
      <c r="E189" s="76">
        <f>IF($D189="","",IFERROR(VLOOKUP(TRIM(D189&amp;""),'Référentiel Articles'!$A$2:$F$634,5,FALSE),""))</f>
      </c>
      <c r="F189" s="77" t="str">
        <v/>
      </c>
      <c r="G189" s="76">
        <f>IF($D189="","",IFERROR(VLOOKUP(TRIM(D189&amp;""),'Référentiel Articles'!$A$2:$F$634,6,FALSE),""))</f>
      </c>
      <c r="H189" s="125">
        <f>IF($G189="","",IF($E189&gt;0,$G189/$E189,$G189))</f>
      </c>
      <c r="I189" s="78">
        <f>IF(OR($F189="",$H189=""),"",$F189*$H189)</f>
      </c>
    </row>
    <row r="190">
      <c r="A190" s="81" t="str">
        <v/>
      </c>
      <c r="B190" s="82">
        <f>IF($D190="","",IFERROR(VLOOKUP(TRIM(D190&amp;""),'Référentiel Articles'!$A$2:$F$634,2,FALSE),""))</f>
      </c>
      <c r="C190" s="82">
        <f>IF($D190="","",IFERROR(VLOOKUP(TRIM(D190&amp;""),'Référentiel Articles'!$A$2:$F$634,3,FALSE),""))</f>
      </c>
      <c r="D190" s="81" t="str">
        <v/>
      </c>
      <c r="E190" s="115">
        <f>IF($D190="","",IFERROR(VLOOKUP(TRIM(D190&amp;""),'Référentiel Articles'!$A$2:$F$634,5,FALSE),""))</f>
      </c>
      <c r="F190" s="85" t="str">
        <v/>
      </c>
      <c r="G190" s="115">
        <f>IF($D190="","",IFERROR(VLOOKUP(TRIM(D190&amp;""),'Référentiel Articles'!$A$2:$F$634,6,FALSE),""))</f>
      </c>
      <c r="H190" s="128">
        <f>IF($G190="","",IF($E190&gt;0,$G190/$E190,$G190))</f>
      </c>
      <c r="I190" s="90">
        <f>IF(OR($F190="",$H190=""),"",$F190*$H190)</f>
      </c>
    </row>
    <row r="191">
      <c r="A191" s="74" t="str">
        <v/>
      </c>
      <c r="B191" s="75">
        <f>IF($D191="","",IFERROR(VLOOKUP(TRIM(D191&amp;""),'Référentiel Articles'!$A$2:$F$634,2,FALSE),""))</f>
      </c>
      <c r="C191" s="75">
        <f>IF($D191="","",IFERROR(VLOOKUP(TRIM(D191&amp;""),'Référentiel Articles'!$A$2:$F$634,3,FALSE),""))</f>
      </c>
      <c r="D191" s="74" t="str">
        <v/>
      </c>
      <c r="E191" s="76">
        <f>IF($D191="","",IFERROR(VLOOKUP(TRIM(D191&amp;""),'Référentiel Articles'!$A$2:$F$634,5,FALSE),""))</f>
      </c>
      <c r="F191" s="77" t="str">
        <v/>
      </c>
      <c r="G191" s="76">
        <f>IF($D191="","",IFERROR(VLOOKUP(TRIM(D191&amp;""),'Référentiel Articles'!$A$2:$F$634,6,FALSE),""))</f>
      </c>
      <c r="H191" s="125">
        <f>IF($G191="","",IF($E191&gt;0,$G191/$E191,$G191))</f>
      </c>
      <c r="I191" s="78">
        <f>IF(OR($F191="",$H191=""),"",$F191*$H191)</f>
      </c>
    </row>
    <row r="192">
      <c r="A192" s="81" t="str">
        <v/>
      </c>
      <c r="B192" s="82">
        <f>IF($D192="","",IFERROR(VLOOKUP(TRIM(D192&amp;""),'Référentiel Articles'!$A$2:$F$634,2,FALSE),""))</f>
      </c>
      <c r="C192" s="82">
        <f>IF($D192="","",IFERROR(VLOOKUP(TRIM(D192&amp;""),'Référentiel Articles'!$A$2:$F$634,3,FALSE),""))</f>
      </c>
      <c r="D192" s="81" t="str">
        <v/>
      </c>
      <c r="E192" s="115">
        <f>IF($D192="","",IFERROR(VLOOKUP(TRIM(D192&amp;""),'Référentiel Articles'!$A$2:$F$634,5,FALSE),""))</f>
      </c>
      <c r="F192" s="85" t="str">
        <v/>
      </c>
      <c r="G192" s="115">
        <f>IF($D192="","",IFERROR(VLOOKUP(TRIM(D192&amp;""),'Référentiel Articles'!$A$2:$F$634,6,FALSE),""))</f>
      </c>
      <c r="H192" s="128">
        <f>IF($G192="","",IF($E192&gt;0,$G192/$E192,$G192))</f>
      </c>
      <c r="I192" s="90">
        <f>IF(OR($F192="",$H192=""),"",$F192*$H192)</f>
      </c>
    </row>
    <row r="193">
      <c r="A193" s="74" t="str">
        <v/>
      </c>
      <c r="B193" s="75">
        <f>IF($D193="","",IFERROR(VLOOKUP(TRIM(D193&amp;""),'Référentiel Articles'!$A$2:$F$634,2,FALSE),""))</f>
      </c>
      <c r="C193" s="75">
        <f>IF($D193="","",IFERROR(VLOOKUP(TRIM(D193&amp;""),'Référentiel Articles'!$A$2:$F$634,3,FALSE),""))</f>
      </c>
      <c r="D193" s="74" t="str">
        <v/>
      </c>
      <c r="E193" s="76">
        <f>IF($D193="","",IFERROR(VLOOKUP(TRIM(D193&amp;""),'Référentiel Articles'!$A$2:$F$634,5,FALSE),""))</f>
      </c>
      <c r="F193" s="77" t="str">
        <v/>
      </c>
      <c r="G193" s="76">
        <f>IF($D193="","",IFERROR(VLOOKUP(TRIM(D193&amp;""),'Référentiel Articles'!$A$2:$F$634,6,FALSE),""))</f>
      </c>
      <c r="H193" s="125">
        <f>IF($G193="","",IF($E193&gt;0,$G193/$E193,$G193))</f>
      </c>
      <c r="I193" s="78">
        <f>IF(OR($F193="",$H193=""),"",$F193*$H193)</f>
      </c>
    </row>
    <row r="194">
      <c r="A194" s="81" t="str">
        <v/>
      </c>
      <c r="B194" s="82">
        <f>IF($D194="","",IFERROR(VLOOKUP(TRIM(D194&amp;""),'Référentiel Articles'!$A$2:$F$634,2,FALSE),""))</f>
      </c>
      <c r="C194" s="82">
        <f>IF($D194="","",IFERROR(VLOOKUP(TRIM(D194&amp;""),'Référentiel Articles'!$A$2:$F$634,3,FALSE),""))</f>
      </c>
      <c r="D194" s="81" t="str">
        <v/>
      </c>
      <c r="E194" s="115">
        <f>IF($D194="","",IFERROR(VLOOKUP(TRIM(D194&amp;""),'Référentiel Articles'!$A$2:$F$634,5,FALSE),""))</f>
      </c>
      <c r="F194" s="85" t="str">
        <v/>
      </c>
      <c r="G194" s="115">
        <f>IF($D194="","",IFERROR(VLOOKUP(TRIM(D194&amp;""),'Référentiel Articles'!$A$2:$F$634,6,FALSE),""))</f>
      </c>
      <c r="H194" s="128">
        <f>IF($G194="","",IF($E194&gt;0,$G194/$E194,$G194))</f>
      </c>
      <c r="I194" s="90">
        <f>IF(OR($F194="",$H194=""),"",$F194*$H194)</f>
      </c>
    </row>
    <row r="195">
      <c r="A195" s="74" t="str">
        <v/>
      </c>
      <c r="B195" s="75">
        <f>IF($D195="","",IFERROR(VLOOKUP(TRIM(D195&amp;""),'Référentiel Articles'!$A$2:$F$634,2,FALSE),""))</f>
      </c>
      <c r="C195" s="75">
        <f>IF($D195="","",IFERROR(VLOOKUP(TRIM(D195&amp;""),'Référentiel Articles'!$A$2:$F$634,3,FALSE),""))</f>
      </c>
      <c r="D195" s="74" t="str">
        <v/>
      </c>
      <c r="E195" s="76">
        <f>IF($D195="","",IFERROR(VLOOKUP(TRIM(D195&amp;""),'Référentiel Articles'!$A$2:$F$634,5,FALSE),""))</f>
      </c>
      <c r="F195" s="77" t="str">
        <v/>
      </c>
      <c r="G195" s="76">
        <f>IF($D195="","",IFERROR(VLOOKUP(TRIM(D195&amp;""),'Référentiel Articles'!$A$2:$F$634,6,FALSE),""))</f>
      </c>
      <c r="H195" s="125">
        <f>IF($G195="","",IF($E195&gt;0,$G195/$E195,$G195))</f>
      </c>
      <c r="I195" s="78">
        <f>IF(OR($F195="",$H195=""),"",$F195*$H195)</f>
      </c>
    </row>
    <row r="196">
      <c r="A196" s="81" t="str">
        <v/>
      </c>
      <c r="B196" s="82">
        <f>IF($D196="","",IFERROR(VLOOKUP(TRIM(D196&amp;""),'Référentiel Articles'!$A$2:$F$634,2,FALSE),""))</f>
      </c>
      <c r="C196" s="82">
        <f>IF($D196="","",IFERROR(VLOOKUP(TRIM(D196&amp;""),'Référentiel Articles'!$A$2:$F$634,3,FALSE),""))</f>
      </c>
      <c r="D196" s="81" t="str">
        <v/>
      </c>
      <c r="E196" s="115">
        <f>IF($D196="","",IFERROR(VLOOKUP(TRIM(D196&amp;""),'Référentiel Articles'!$A$2:$F$634,5,FALSE),""))</f>
      </c>
      <c r="F196" s="85" t="str">
        <v/>
      </c>
      <c r="G196" s="115">
        <f>IF($D196="","",IFERROR(VLOOKUP(TRIM(D196&amp;""),'Référentiel Articles'!$A$2:$F$634,6,FALSE),""))</f>
      </c>
      <c r="H196" s="128">
        <f>IF($G196="","",IF($E196&gt;0,$G196/$E196,$G196))</f>
      </c>
      <c r="I196" s="90">
        <f>IF(OR($F196="",$H196=""),"",$F196*$H196)</f>
      </c>
    </row>
    <row r="197">
      <c r="A197" s="74" t="str">
        <v/>
      </c>
      <c r="B197" s="75">
        <f>IF($D197="","",IFERROR(VLOOKUP(TRIM(D197&amp;""),'Référentiel Articles'!$A$2:$F$634,2,FALSE),""))</f>
      </c>
      <c r="C197" s="75">
        <f>IF($D197="","",IFERROR(VLOOKUP(TRIM(D197&amp;""),'Référentiel Articles'!$A$2:$F$634,3,FALSE),""))</f>
      </c>
      <c r="D197" s="74" t="str">
        <v/>
      </c>
      <c r="E197" s="76">
        <f>IF($D197="","",IFERROR(VLOOKUP(TRIM(D197&amp;""),'Référentiel Articles'!$A$2:$F$634,5,FALSE),""))</f>
      </c>
      <c r="F197" s="77" t="str">
        <v/>
      </c>
      <c r="G197" s="76">
        <f>IF($D197="","",IFERROR(VLOOKUP(TRIM(D197&amp;""),'Référentiel Articles'!$A$2:$F$634,6,FALSE),""))</f>
      </c>
      <c r="H197" s="125">
        <f>IF($G197="","",IF($E197&gt;0,$G197/$E197,$G197))</f>
      </c>
      <c r="I197" s="78">
        <f>IF(OR($F197="",$H197=""),"",$F197*$H197)</f>
      </c>
    </row>
    <row r="198">
      <c r="A198" s="81" t="str">
        <v/>
      </c>
      <c r="B198" s="82">
        <f>IF($D198="","",IFERROR(VLOOKUP(TRIM(D198&amp;""),'Référentiel Articles'!$A$2:$F$634,2,FALSE),""))</f>
      </c>
      <c r="C198" s="82">
        <f>IF($D198="","",IFERROR(VLOOKUP(TRIM(D198&amp;""),'Référentiel Articles'!$A$2:$F$634,3,FALSE),""))</f>
      </c>
      <c r="D198" s="81" t="str">
        <v/>
      </c>
      <c r="E198" s="115">
        <f>IF($D198="","",IFERROR(VLOOKUP(TRIM(D198&amp;""),'Référentiel Articles'!$A$2:$F$634,5,FALSE),""))</f>
      </c>
      <c r="F198" s="85" t="str">
        <v/>
      </c>
      <c r="G198" s="115">
        <f>IF($D198="","",IFERROR(VLOOKUP(TRIM(D198&amp;""),'Référentiel Articles'!$A$2:$F$634,6,FALSE),""))</f>
      </c>
      <c r="H198" s="128">
        <f>IF($G198="","",IF($E198&gt;0,$G198/$E198,$G198))</f>
      </c>
      <c r="I198" s="90">
        <f>IF(OR($F198="",$H198=""),"",$F198*$H198)</f>
      </c>
    </row>
    <row r="199">
      <c r="A199" s="74" t="str">
        <v/>
      </c>
      <c r="B199" s="75">
        <f>IF($D199="","",IFERROR(VLOOKUP(TRIM(D199&amp;""),'Référentiel Articles'!$A$2:$F$634,2,FALSE),""))</f>
      </c>
      <c r="C199" s="75">
        <f>IF($D199="","",IFERROR(VLOOKUP(TRIM(D199&amp;""),'Référentiel Articles'!$A$2:$F$634,3,FALSE),""))</f>
      </c>
      <c r="D199" s="74" t="str">
        <v/>
      </c>
      <c r="E199" s="76">
        <f>IF($D199="","",IFERROR(VLOOKUP(TRIM(D199&amp;""),'Référentiel Articles'!$A$2:$F$634,5,FALSE),""))</f>
      </c>
      <c r="F199" s="77" t="str">
        <v/>
      </c>
      <c r="G199" s="76">
        <f>IF($D199="","",IFERROR(VLOOKUP(TRIM(D199&amp;""),'Référentiel Articles'!$A$2:$F$634,6,FALSE),""))</f>
      </c>
      <c r="H199" s="125">
        <f>IF($G199="","",IF($E199&gt;0,$G199/$E199,$G199))</f>
      </c>
      <c r="I199" s="78">
        <f>IF(OR($F199="",$H199=""),"",$F199*$H199)</f>
      </c>
    </row>
    <row r="200">
      <c r="A200" s="81" t="str">
        <v/>
      </c>
      <c r="B200" s="82">
        <f>IF($D200="","",IFERROR(VLOOKUP(TRIM(D200&amp;""),'Référentiel Articles'!$A$2:$F$634,2,FALSE),""))</f>
      </c>
      <c r="C200" s="82">
        <f>IF($D200="","",IFERROR(VLOOKUP(TRIM(D200&amp;""),'Référentiel Articles'!$A$2:$F$634,3,FALSE),""))</f>
      </c>
      <c r="D200" s="81" t="str">
        <v/>
      </c>
      <c r="E200" s="115">
        <f>IF($D200="","",IFERROR(VLOOKUP(TRIM(D200&amp;""),'Référentiel Articles'!$A$2:$F$634,5,FALSE),""))</f>
      </c>
      <c r="F200" s="85" t="str">
        <v/>
      </c>
      <c r="G200" s="115">
        <f>IF($D200="","",IFERROR(VLOOKUP(TRIM(D200&amp;""),'Référentiel Articles'!$A$2:$F$634,6,FALSE),""))</f>
      </c>
      <c r="H200" s="128">
        <f>IF($G200="","",IF($E200&gt;0,$G200/$E200,$G200))</f>
      </c>
      <c r="I200" s="90">
        <f>IF(OR($F200="",$H200=""),"",$F200*$H200)</f>
      </c>
    </row>
    <row r="201">
      <c r="A201" s="74" t="str">
        <v/>
      </c>
      <c r="B201" s="75">
        <f>IF($D201="","",IFERROR(VLOOKUP(TRIM(D201&amp;""),'Référentiel Articles'!$A$2:$F$634,2,FALSE),""))</f>
      </c>
      <c r="C201" s="75">
        <f>IF($D201="","",IFERROR(VLOOKUP(TRIM(D201&amp;""),'Référentiel Articles'!$A$2:$F$634,3,FALSE),""))</f>
      </c>
      <c r="D201" s="74" t="str">
        <v/>
      </c>
      <c r="E201" s="76">
        <f>IF($D201="","",IFERROR(VLOOKUP(TRIM(D201&amp;""),'Référentiel Articles'!$A$2:$F$634,5,FALSE),""))</f>
      </c>
      <c r="F201" s="77" t="str">
        <v/>
      </c>
      <c r="G201" s="76">
        <f>IF($D201="","",IFERROR(VLOOKUP(TRIM(D201&amp;""),'Référentiel Articles'!$A$2:$F$634,6,FALSE),""))</f>
      </c>
      <c r="H201" s="125">
        <f>IF($G201="","",IF($E201&gt;0,$G201/$E201,$G201))</f>
      </c>
      <c r="I201" s="78">
        <f>IF(OR($F201="",$H201=""),"",$F201*$H201)</f>
      </c>
    </row>
    <row r="202">
      <c r="A202" s="81" t="str">
        <v/>
      </c>
      <c r="B202" s="82">
        <f>IF($D202="","",IFERROR(VLOOKUP(TRIM(D202&amp;""),'Référentiel Articles'!$A$2:$F$634,2,FALSE),""))</f>
      </c>
      <c r="C202" s="82">
        <f>IF($D202="","",IFERROR(VLOOKUP(TRIM(D202&amp;""),'Référentiel Articles'!$A$2:$F$634,3,FALSE),""))</f>
      </c>
      <c r="D202" s="81" t="str">
        <v/>
      </c>
      <c r="E202" s="115">
        <f>IF($D202="","",IFERROR(VLOOKUP(TRIM(D202&amp;""),'Référentiel Articles'!$A$2:$F$634,5,FALSE),""))</f>
      </c>
      <c r="F202" s="85" t="str">
        <v/>
      </c>
      <c r="G202" s="115">
        <f>IF($D202="","",IFERROR(VLOOKUP(TRIM(D202&amp;""),'Référentiel Articles'!$A$2:$F$634,6,FALSE),""))</f>
      </c>
      <c r="H202" s="128">
        <f>IF($G202="","",IF($E202&gt;0,$G202/$E202,$G202))</f>
      </c>
      <c r="I202" s="90">
        <f>IF(OR($F202="",$H202=""),"",$F202*$H202)</f>
      </c>
    </row>
    <row r="203">
      <c r="A203" s="74" t="str">
        <v/>
      </c>
      <c r="B203" s="75">
        <f>IF($D203="","",IFERROR(VLOOKUP(TRIM(D203&amp;""),'Référentiel Articles'!$A$2:$F$634,2,FALSE),""))</f>
      </c>
      <c r="C203" s="75">
        <f>IF($D203="","",IFERROR(VLOOKUP(TRIM(D203&amp;""),'Référentiel Articles'!$A$2:$F$634,3,FALSE),""))</f>
      </c>
      <c r="D203" s="74" t="str">
        <v/>
      </c>
      <c r="E203" s="76">
        <f>IF($D203="","",IFERROR(VLOOKUP(TRIM(D203&amp;""),'Référentiel Articles'!$A$2:$F$634,5,FALSE),""))</f>
      </c>
      <c r="F203" s="77" t="str">
        <v/>
      </c>
      <c r="G203" s="76">
        <f>IF($D203="","",IFERROR(VLOOKUP(TRIM(D203&amp;""),'Référentiel Articles'!$A$2:$F$634,6,FALSE),""))</f>
      </c>
      <c r="H203" s="125">
        <f>IF($G203="","",IF($E203&gt;0,$G203/$E203,$G203))</f>
      </c>
      <c r="I203" s="78">
        <f>IF(OR($F203="",$H203=""),"",$F203*$H203)</f>
      </c>
    </row>
    <row r="204">
      <c r="A204" s="81" t="str">
        <v/>
      </c>
      <c r="B204" s="82">
        <f>IF($D204="","",IFERROR(VLOOKUP(TRIM(D204&amp;""),'Référentiel Articles'!$A$2:$F$634,2,FALSE),""))</f>
      </c>
      <c r="C204" s="82">
        <f>IF($D204="","",IFERROR(VLOOKUP(TRIM(D204&amp;""),'Référentiel Articles'!$A$2:$F$634,3,FALSE),""))</f>
      </c>
      <c r="D204" s="81" t="str">
        <v/>
      </c>
      <c r="E204" s="115">
        <f>IF($D204="","",IFERROR(VLOOKUP(TRIM(D204&amp;""),'Référentiel Articles'!$A$2:$F$634,5,FALSE),""))</f>
      </c>
      <c r="F204" s="85" t="str">
        <v/>
      </c>
      <c r="G204" s="115">
        <f>IF($D204="","",IFERROR(VLOOKUP(TRIM(D204&amp;""),'Référentiel Articles'!$A$2:$F$634,6,FALSE),""))</f>
      </c>
      <c r="H204" s="128">
        <f>IF($G204="","",IF($E204&gt;0,$G204/$E204,$G204))</f>
      </c>
      <c r="I204" s="90">
        <f>IF(OR($F204="",$H204=""),"",$F204*$H204)</f>
      </c>
    </row>
    <row r="205">
      <c r="A205" s="123" t="str">
        <v>TOTAL</v>
      </c>
      <c r="I205" s="129">
        <f>SUM($I$5:$I$204)</f>
      </c>
    </row>
  </sheetData>
  <mergeCells count="4">
    <mergeCell ref="B1:I1"/>
    <mergeCell ref="B2:C2"/>
    <mergeCell ref="H2:I2"/>
    <mergeCell ref="A3:I3"/>
  </mergeCells>
  <pageMargins left="0.4" right="0.4" top="0.5" bottom="0.5" header="0.3" footer="0.3"/>
  <ignoredErrors>
    <ignoredError numberStoredAsText="1" sqref="A1:I205"/>
  </ignoredErrors>
  <drawing r:id="rIdLogoBK"/>
</worksheet>
</file>

<file path=xl/worksheets/sheet7.xml><?xml version="1.0" encoding="utf-8"?>
<worksheet xmlns="http://schemas.openxmlformats.org/spreadsheetml/2006/main" xmlns:r="http://schemas.openxmlformats.org/officeDocument/2006/relationships">
  <dimension ref="A1:H3"/>
  <sheetViews>
    <sheetView workbookViewId="0"/>
  </sheetViews>
  <cols>
    <col min="1" max="1" width="19.71484375" customWidth="1"/>
    <col min="2" max="2" width="12.83203125" customWidth="1"/>
    <col min="3" max="3" width="13.83203125" customWidth="1"/>
    <col min="4" max="4" width="8.83203125" customWidth="1"/>
    <col min="5" max="5" width="8.83203125" customWidth="1"/>
    <col min="6" max="6" width="8.83203125" customWidth="1"/>
    <col min="7" max="7" width="12.83203125" customWidth="1"/>
    <col min="8" max="8" width="10.83203125" customWidth="1"/>
  </cols>
  <sheetData>
    <row r="1" ht="80" customHeight="1">
      <c r="B1" s="63" t="str">
        <v>Offerts / Repas</v>
      </c>
    </row>
    <row r="2">
      <c r="A2" s="93" t="str">
        <v>BK</v>
      </c>
      <c r="B2" s="94" t="str">
        <v>Staff Meal</v>
      </c>
      <c r="C2" s="94" t="str">
        <v>Manager Meal</v>
      </c>
      <c r="D2" s="94" t="str">
        <v>GT</v>
      </c>
      <c r="E2" s="94" t="str">
        <v>Offer</v>
      </c>
      <c r="F2" s="94" t="str">
        <v>HO</v>
      </c>
      <c r="G2" s="94" t="str">
        <v>Discount CJ</v>
      </c>
      <c r="H2" s="94" t="str">
        <v>Total</v>
      </c>
    </row>
    <row r="3">
      <c r="A3" s="9" t="str">
        <v>BK1</v>
      </c>
    </row>
  </sheetData>
  <mergeCells count="1">
    <mergeCell ref="B1:H1"/>
  </mergeCells>
  <pageMargins left="0.4" right="0.4" top="0.5" bottom="0.5" header="0.3" footer="0.3"/>
  <ignoredErrors>
    <ignoredError numberStoredAsText="1" sqref="A1:H3"/>
  </ignoredErrors>
  <drawing r:id="rIdLogoBK"/>
</worksheet>
</file>

<file path=xl/worksheets/sheet8.xml><?xml version="1.0" encoding="utf-8"?>
<worksheet xmlns="http://schemas.openxmlformats.org/spreadsheetml/2006/main" xmlns:r="http://schemas.openxmlformats.org/officeDocument/2006/relationships">
  <dimension ref="A1:C377"/>
  <sheetViews>
    <sheetView workbookViewId="0"/>
  </sheetViews>
  <cols>
    <col min="1" max="1" width="14.83203125" customWidth="1"/>
    <col min="2" max="2" width="42.83203125" customWidth="1"/>
    <col min="3" max="3" width="18.83203125" customWidth="1"/>
  </cols>
  <sheetData>
    <row r="1">
      <c r="A1" s="94" t="str">
        <v>PLU</v>
      </c>
      <c r="B1" s="93" t="str">
        <v>Produit</v>
      </c>
      <c r="C1" s="94" t="str">
        <v>Coût unitaire (FCFA)</v>
      </c>
    </row>
    <row r="2">
      <c r="A2" s="97" t="str">
        <v>110</v>
      </c>
      <c r="B2" s="9" t="str">
        <v>WHOPPER</v>
      </c>
      <c r="C2" s="68">
        <v>1186.6720790730283</v>
      </c>
    </row>
    <row r="3">
      <c r="A3" s="68" t="str">
        <v>115</v>
      </c>
      <c r="B3" s="9" t="str">
        <v>WHOPPER CHEESE</v>
      </c>
      <c r="C3" s="68">
        <v>1295.4815893928067</v>
      </c>
    </row>
    <row r="4">
      <c r="A4" s="68" t="str">
        <v>120</v>
      </c>
      <c r="B4" s="9" t="str">
        <v>DOUBLE WHOPPER</v>
      </c>
      <c r="C4" s="68">
        <v>1759.0420386722744</v>
      </c>
    </row>
    <row r="5">
      <c r="A5" s="68" t="str">
        <v>130</v>
      </c>
      <c r="B5" s="9" t="str">
        <v>WHOPPER Junior</v>
      </c>
      <c r="C5" s="68">
        <v>612.2214252490262</v>
      </c>
    </row>
    <row r="6">
      <c r="A6" s="68" t="str">
        <v>200112</v>
      </c>
      <c r="B6" s="9" t="str">
        <v>BIG KING</v>
      </c>
      <c r="C6" s="68">
        <v>899.0533424202085</v>
      </c>
    </row>
    <row r="7">
      <c r="A7" s="68" t="str">
        <v>1102</v>
      </c>
      <c r="B7" s="9" t="str">
        <v>BIG KING XXL</v>
      </c>
      <c r="C7" s="68">
        <v>1830.7744400528654</v>
      </c>
    </row>
    <row r="8">
      <c r="A8" s="68" t="str">
        <v>150111</v>
      </c>
      <c r="B8" s="9" t="str">
        <v>DELUXE</v>
      </c>
      <c r="C8" s="68">
        <v>1329.873222863249</v>
      </c>
    </row>
    <row r="9">
      <c r="A9" s="68" t="str">
        <v>310</v>
      </c>
      <c r="B9" s="9" t="str">
        <v>LONG CHICKEN</v>
      </c>
      <c r="C9" s="68">
        <v>821.7445666481844</v>
      </c>
    </row>
    <row r="10">
      <c r="A10" s="68" t="str">
        <v>263</v>
      </c>
      <c r="B10" s="9" t="str">
        <v>LONG CHILI CHEESE CHICKEN</v>
      </c>
      <c r="C10" s="68">
        <v>1008.3313225704032</v>
      </c>
    </row>
    <row r="11">
      <c r="A11" s="68" t="str">
        <v>261</v>
      </c>
      <c r="B11" s="9" t="str">
        <v>EXTRA LONG CHILI CHEESE</v>
      </c>
      <c r="C11" s="68">
        <v>1164.7802106644356</v>
      </c>
    </row>
    <row r="12">
      <c r="A12" s="68" t="str">
        <v>262</v>
      </c>
      <c r="B12" s="9" t="str">
        <v>CHILI CHEESE BURGER</v>
      </c>
      <c r="C12" s="68">
        <v>714.2146984240919</v>
      </c>
    </row>
    <row r="13">
      <c r="A13" s="68" t="str">
        <v>210</v>
      </c>
      <c r="B13" s="9" t="str">
        <v>HAMBURGER</v>
      </c>
      <c r="C13" s="68">
        <v>446.9692069044847</v>
      </c>
    </row>
    <row r="14">
      <c r="A14" s="68" t="str">
        <v>810</v>
      </c>
      <c r="B14" s="9" t="str">
        <v>HAMBURGER JUNIOR</v>
      </c>
      <c r="C14" s="68">
        <v>1401.0032620117895</v>
      </c>
    </row>
    <row r="15">
      <c r="A15" s="68" t="str">
        <v>220</v>
      </c>
      <c r="B15" s="9" t="str">
        <v>CHEESEBURGER</v>
      </c>
      <c r="C15" s="68">
        <v>501.3739620643739</v>
      </c>
    </row>
    <row r="16">
      <c r="A16" s="68" t="str">
        <v>815</v>
      </c>
      <c r="B16" s="9" t="str">
        <v>CHEESEBURGER JUNIOR</v>
      </c>
      <c r="C16" s="68">
        <v>1455.4080171716787</v>
      </c>
    </row>
    <row r="17">
      <c r="A17" s="68" t="str">
        <v>225</v>
      </c>
      <c r="B17" s="9" t="str">
        <v>DOUBLE CHEESE BURGER</v>
      </c>
      <c r="C17" s="68">
        <v>803.0277186246915</v>
      </c>
    </row>
    <row r="18">
      <c r="A18" s="68" t="str">
        <v>330</v>
      </c>
      <c r="B18" s="9" t="str">
        <v>TENDERCRISP</v>
      </c>
      <c r="C18" s="68">
        <v>1080.6382114694409</v>
      </c>
    </row>
    <row r="19">
      <c r="A19" s="68" t="str">
        <v>350</v>
      </c>
      <c r="B19" s="9" t="str">
        <v>TENDERGRILL</v>
      </c>
      <c r="C19" s="68">
        <v>1353.479427161926</v>
      </c>
    </row>
    <row r="20">
      <c r="A20" s="68" t="str">
        <v>200132</v>
      </c>
      <c r="B20" s="9" t="str">
        <v>CRISPY CHICKEN</v>
      </c>
      <c r="C20" s="68">
        <v>711.8431064199209</v>
      </c>
    </row>
    <row r="21">
      <c r="A21" s="68" t="str">
        <v>500150</v>
      </c>
      <c r="B21" s="9" t="str">
        <v>VALUE CHICKEN</v>
      </c>
      <c r="C21" s="68">
        <v>472.9707376281145</v>
      </c>
    </row>
    <row r="22">
      <c r="A22" s="68" t="str">
        <v/>
      </c>
      <c r="B22" s="9" t="str">
        <v>VALUE CHICKEN JR</v>
      </c>
      <c r="C22" s="68">
        <v>1462.5700388308305</v>
      </c>
    </row>
    <row r="23">
      <c r="A23" s="68" t="str">
        <v>383</v>
      </c>
      <c r="B23" s="9" t="str">
        <v>KING FISH</v>
      </c>
      <c r="C23" s="68">
        <v>888.6969484669008</v>
      </c>
    </row>
    <row r="24">
      <c r="A24" s="68" t="str">
        <v/>
      </c>
      <c r="B24" s="9" t="str">
        <v>LTO #4: MOZZARELLA STICKS x4</v>
      </c>
      <c r="C24" s="68">
        <v>632.8848839671394</v>
      </c>
    </row>
    <row r="25">
      <c r="A25" s="68" t="str">
        <v/>
      </c>
      <c r="B25" s="9" t="str">
        <v>LTO #5: MOZZARELLA STICKS x6</v>
      </c>
      <c r="C25" s="68">
        <v>952.1973823445524</v>
      </c>
    </row>
    <row r="26">
      <c r="A26" s="68" t="str">
        <v/>
      </c>
      <c r="B26" s="9" t="str">
        <v>LTO #6: MOZZARELLA STICKS x9</v>
      </c>
      <c r="C26" s="68">
        <v>1419.8305949682388</v>
      </c>
    </row>
    <row r="27">
      <c r="A27" s="68" t="str">
        <v>740</v>
      </c>
      <c r="B27" s="9" t="str">
        <v>6 ONION RINGS</v>
      </c>
      <c r="C27" s="68">
        <v>212.78494307094223</v>
      </c>
    </row>
    <row r="28">
      <c r="A28" s="68" t="str">
        <v>741</v>
      </c>
      <c r="B28" s="9" t="str">
        <v>9 ONION RINGS</v>
      </c>
      <c r="C28" s="68">
        <v>301.2361267277054</v>
      </c>
    </row>
    <row r="29">
      <c r="A29" s="68" t="str">
        <v>754</v>
      </c>
      <c r="B29" s="9" t="str">
        <v>4 CHILI CHEESE BITES</v>
      </c>
      <c r="C29" s="68">
        <v>322.8503847757645</v>
      </c>
    </row>
    <row r="30">
      <c r="A30" s="68" t="str">
        <v>755</v>
      </c>
      <c r="B30" s="9" t="str">
        <v>6 CHILI CHEESE BITES</v>
      </c>
      <c r="C30" s="68">
        <v>477.87013355749025</v>
      </c>
    </row>
    <row r="31">
      <c r="A31" s="68" t="str">
        <v>756</v>
      </c>
      <c r="B31" s="9" t="str">
        <v>9 CHILI CHEESE BITES</v>
      </c>
      <c r="C31" s="68">
        <v>708.3397217876453</v>
      </c>
    </row>
    <row r="32">
      <c r="A32" s="68" t="str">
        <v>369</v>
      </c>
      <c r="B32" s="9" t="str">
        <v>4 NUGGETS</v>
      </c>
      <c r="C32" s="68">
        <v>347.5868202524157</v>
      </c>
    </row>
    <row r="33">
      <c r="A33" s="68" t="str">
        <v>835</v>
      </c>
      <c r="B33" s="9" t="str">
        <v>4 NUGGETS JUNIOR</v>
      </c>
      <c r="C33" s="68">
        <v>1337.5867401153678</v>
      </c>
    </row>
    <row r="34">
      <c r="A34" s="68" t="str">
        <v>361</v>
      </c>
      <c r="B34" s="9" t="str">
        <v>6 NUGGETS</v>
      </c>
      <c r="C34" s="68">
        <v>524.250286772467</v>
      </c>
    </row>
    <row r="35">
      <c r="A35" s="68" t="str">
        <v>1101</v>
      </c>
      <c r="B35" s="9" t="str">
        <v>9 NUGGETS</v>
      </c>
      <c r="C35" s="68">
        <v>777.9099516101105</v>
      </c>
    </row>
    <row r="36">
      <c r="A36" s="68" t="str">
        <v>1106</v>
      </c>
      <c r="B36" s="9" t="str">
        <v>12 NUGGETS</v>
      </c>
      <c r="C36" s="68">
        <v>1036.5957530851026</v>
      </c>
    </row>
    <row r="37">
      <c r="A37" s="68" t="str">
        <v>500147</v>
      </c>
      <c r="B37" s="9" t="str">
        <v>3 CHICKEN STRIPS</v>
      </c>
      <c r="C37" s="68">
        <v>736.9520461706996</v>
      </c>
    </row>
    <row r="38">
      <c r="A38" s="68" t="str">
        <v>500148</v>
      </c>
      <c r="B38" s="9" t="str">
        <v>6 CHICKEN STRIPS</v>
      </c>
      <c r="C38" s="68">
        <v>1455.1610017392554</v>
      </c>
    </row>
    <row r="39">
      <c r="A39" s="68" t="str">
        <v/>
      </c>
      <c r="B39" s="9" t="str">
        <v>9 CHICKEN STRIPS</v>
      </c>
      <c r="C39" s="68">
        <v>2174.2760240602934</v>
      </c>
    </row>
    <row r="40">
      <c r="A40" s="68" t="str">
        <v>500142</v>
      </c>
      <c r="B40" s="9" t="str">
        <v>4 WINGS</v>
      </c>
      <c r="C40" s="68">
        <v>433.27038048757345</v>
      </c>
    </row>
    <row r="41">
      <c r="A41" s="68" t="str">
        <v>500128</v>
      </c>
      <c r="B41" s="9" t="str">
        <v>6 WINGS</v>
      </c>
      <c r="C41" s="68">
        <v>643.5001271252037</v>
      </c>
    </row>
    <row r="42">
      <c r="A42" s="68" t="str">
        <v>500129</v>
      </c>
      <c r="B42" s="9" t="str">
        <v>9 WINGS</v>
      </c>
      <c r="C42" s="68">
        <v>956.7847121392155</v>
      </c>
    </row>
    <row r="43">
      <c r="A43" s="68" t="str">
        <v>500132</v>
      </c>
      <c r="B43" s="9" t="str">
        <v>12 WINGS</v>
      </c>
      <c r="C43" s="68">
        <v>1275.095433790576</v>
      </c>
    </row>
    <row r="44">
      <c r="A44" s="68" t="str">
        <v>706</v>
      </c>
      <c r="B44" s="9" t="str">
        <v>SMALL FRIES</v>
      </c>
      <c r="C44" s="68">
        <v>229.73560242459507</v>
      </c>
    </row>
    <row r="45">
      <c r="A45" s="68" t="str">
        <v>710</v>
      </c>
      <c r="B45" s="9" t="str">
        <v>MEDIUM FRIES</v>
      </c>
      <c r="C45" s="68">
        <v>283.47860330090526</v>
      </c>
    </row>
    <row r="46">
      <c r="A46" s="68" t="str">
        <v>717</v>
      </c>
      <c r="B46" s="9" t="str">
        <v>LARGE FRIES</v>
      </c>
      <c r="C46" s="68">
        <v>411.0698888437247</v>
      </c>
    </row>
    <row r="47">
      <c r="A47" s="68" t="str">
        <v>410</v>
      </c>
      <c r="B47" s="9" t="str">
        <v>SALADE FRAICHEUR</v>
      </c>
      <c r="C47" s="68">
        <v>1201.7000961519277</v>
      </c>
    </row>
    <row r="48">
      <c r="A48" s="68" t="str">
        <v>494</v>
      </c>
      <c r="B48" s="9" t="str">
        <v>CRISPY CHICKEN SALAD</v>
      </c>
      <c r="C48" s="68">
        <v>1702.7183035621106</v>
      </c>
    </row>
    <row r="49">
      <c r="A49" s="68" t="str">
        <v>479</v>
      </c>
      <c r="B49" s="9" t="str">
        <v>GRILLED CHICLEN SALAD</v>
      </c>
      <c r="C49" s="68">
        <v>2036.8285392500934</v>
      </c>
    </row>
    <row r="50">
      <c r="A50" s="68" t="str">
        <v>2508</v>
      </c>
      <c r="B50" s="9" t="str">
        <v>SUNDAE Vanilla</v>
      </c>
      <c r="C50" s="68">
        <v>96.96787844632514</v>
      </c>
    </row>
    <row r="51">
      <c r="A51" s="68" t="str">
        <v>2510</v>
      </c>
      <c r="B51" s="9" t="str">
        <v>SUNDAE Chocolate</v>
      </c>
      <c r="C51" s="68">
        <v>205.47832553627225</v>
      </c>
    </row>
    <row r="52">
      <c r="A52" s="68" t="str">
        <v>2513</v>
      </c>
      <c r="B52" s="9" t="str">
        <v>SUNDAE Strawberry</v>
      </c>
      <c r="C52" s="68">
        <v>180.23506002632513</v>
      </c>
    </row>
    <row r="53">
      <c r="A53" s="68" t="str">
        <v>2509</v>
      </c>
      <c r="B53" s="9" t="str">
        <v>SUNDAE Caramel</v>
      </c>
      <c r="C53" s="68">
        <v>231.4849631024098</v>
      </c>
    </row>
    <row r="54">
      <c r="A54" s="68" t="str">
        <v>2507</v>
      </c>
      <c r="B54" s="9" t="str">
        <v>CONE</v>
      </c>
      <c r="C54" s="68">
        <v>70.8627168526334</v>
      </c>
    </row>
    <row r="55">
      <c r="A55" s="68" t="str">
        <v>2531</v>
      </c>
      <c r="B55" s="9" t="str">
        <v>FUSION Kit Kat</v>
      </c>
      <c r="C55" s="68">
        <v>368.8813181302093</v>
      </c>
    </row>
    <row r="56">
      <c r="A56" s="68" t="str">
        <v>2530</v>
      </c>
      <c r="B56" s="9" t="str">
        <v>FUSION Oreo</v>
      </c>
      <c r="C56" s="68">
        <v>286.73089910505036</v>
      </c>
    </row>
    <row r="57">
      <c r="A57" s="68" t="str">
        <v>2542</v>
      </c>
      <c r="B57" s="9" t="str">
        <v>FUSION Toblerone</v>
      </c>
      <c r="C57" s="68">
        <v>359.76951193699966</v>
      </c>
    </row>
    <row r="58">
      <c r="A58" s="68" t="str">
        <v/>
      </c>
      <c r="B58" s="9" t="str">
        <v>GAUFFRE / WAFFLE</v>
      </c>
      <c r="C58" s="68">
        <v>362.90650411111113</v>
      </c>
    </row>
    <row r="59">
      <c r="A59" s="68" t="str">
        <v/>
      </c>
      <c r="B59" s="9" t="str">
        <v>CHOCOLATE FILLED MUFFIN</v>
      </c>
      <c r="C59" s="68">
        <v>620.6976051111111</v>
      </c>
    </row>
    <row r="60">
      <c r="A60" s="68" t="str">
        <v/>
      </c>
      <c r="B60" s="9" t="str">
        <v>OREO CAKE</v>
      </c>
      <c r="C60" s="68">
        <v>709.2518001111112</v>
      </c>
    </row>
    <row r="61">
      <c r="A61" s="68" t="str">
        <v>400131</v>
      </c>
      <c r="B61" s="9" t="str">
        <v>Small MILKSHAKE Vanilla</v>
      </c>
      <c r="C61" s="68">
        <v>111.50847553268223</v>
      </c>
    </row>
    <row r="62">
      <c r="A62" s="68" t="str">
        <v>400132</v>
      </c>
      <c r="B62" s="9" t="str">
        <v>Medium MILKSHAKE Vanilla</v>
      </c>
      <c r="C62" s="68">
        <v>151.70634756895558</v>
      </c>
    </row>
    <row r="63">
      <c r="A63" s="68" t="str">
        <v>400133</v>
      </c>
      <c r="B63" s="9" t="str">
        <v>Large MILKSHAKE Vanilla</v>
      </c>
      <c r="C63" s="68">
        <v>177.2761385890165</v>
      </c>
    </row>
    <row r="64">
      <c r="A64" s="68" t="str">
        <v>400151</v>
      </c>
      <c r="B64" s="9" t="str">
        <v>Small MILKSHAKE OREO</v>
      </c>
      <c r="C64" s="68">
        <v>273.6872149537487</v>
      </c>
    </row>
    <row r="65">
      <c r="A65" s="68" t="str">
        <v>400152</v>
      </c>
      <c r="B65" s="9" t="str">
        <v>Medium MILKSHAKE OREO</v>
      </c>
      <c r="C65" s="68">
        <v>313.8850869900221</v>
      </c>
    </row>
    <row r="66">
      <c r="A66" s="68" t="str">
        <v>400153</v>
      </c>
      <c r="B66" s="9" t="str">
        <v>Large MILKSHAKE OREO</v>
      </c>
      <c r="C66" s="68">
        <v>339.45487801008306</v>
      </c>
    </row>
    <row r="67">
      <c r="A67" s="68" t="str">
        <v>400141</v>
      </c>
      <c r="B67" s="9" t="str">
        <v>Small MILKSHAKE Toblerone</v>
      </c>
      <c r="C67" s="68">
        <v>308.82463232569813</v>
      </c>
    </row>
    <row r="68">
      <c r="A68" s="68" t="str">
        <v>400142</v>
      </c>
      <c r="B68" s="9" t="str">
        <v>Medim MILKSHAKE Toblerone</v>
      </c>
      <c r="C68" s="68">
        <v>349.0225043619714</v>
      </c>
    </row>
    <row r="69">
      <c r="A69" s="68" t="str">
        <v>400143</v>
      </c>
      <c r="B69" s="9" t="str">
        <v>Large MILKSHAKE Toblerone</v>
      </c>
      <c r="C69" s="68">
        <v>374.5922953820324</v>
      </c>
    </row>
    <row r="70">
      <c r="A70" s="68" t="str">
        <v>400101</v>
      </c>
      <c r="B70" s="9" t="str">
        <v>Pepsi small</v>
      </c>
      <c r="C70" s="68">
        <v>124.03496202480473</v>
      </c>
    </row>
    <row r="71">
      <c r="A71" s="68" t="str">
        <v>400102</v>
      </c>
      <c r="B71" s="9" t="str">
        <v>Pepsi Medium</v>
      </c>
      <c r="C71" s="68">
        <v>124.03496202480473</v>
      </c>
    </row>
    <row r="72">
      <c r="A72" s="68" t="str">
        <v>400103</v>
      </c>
      <c r="B72" s="9" t="str">
        <v>Pepsi large</v>
      </c>
      <c r="C72" s="68">
        <v>124.03496202480473</v>
      </c>
    </row>
    <row r="73">
      <c r="A73" s="68" t="str">
        <v>400121</v>
      </c>
      <c r="B73" s="9" t="str">
        <v>Pepsi Zero small</v>
      </c>
      <c r="C73" s="68">
        <v>124.03496202480473</v>
      </c>
    </row>
    <row r="74">
      <c r="A74" s="68" t="str">
        <v>400122</v>
      </c>
      <c r="B74" s="9" t="str">
        <v>Pepsi Zero medium</v>
      </c>
      <c r="C74" s="68">
        <v>124.03496202480473</v>
      </c>
    </row>
    <row r="75">
      <c r="A75" s="68" t="str">
        <v>400123</v>
      </c>
      <c r="B75" s="9" t="str">
        <v>Pepsi Zero large</v>
      </c>
      <c r="C75" s="68">
        <v>124.03496202480473</v>
      </c>
    </row>
    <row r="76">
      <c r="A76" s="68" t="str">
        <v>400116</v>
      </c>
      <c r="B76" s="9" t="str">
        <v>Mirinda taste 1 small</v>
      </c>
      <c r="C76" s="68">
        <v>124.03496202480473</v>
      </c>
    </row>
    <row r="77">
      <c r="A77" s="68" t="str">
        <v>400117</v>
      </c>
      <c r="B77" s="9" t="str">
        <v>Mirinda taste 1 medium</v>
      </c>
      <c r="C77" s="68">
        <v>124.03496202480473</v>
      </c>
    </row>
    <row r="78">
      <c r="A78" s="68" t="str">
        <v>400118</v>
      </c>
      <c r="B78" s="9" t="str">
        <v>Mirinda taste 1 large</v>
      </c>
      <c r="C78" s="68">
        <v>124.03496202480473</v>
      </c>
    </row>
    <row r="79">
      <c r="A79" s="68" t="str">
        <v>400116</v>
      </c>
      <c r="B79" s="9" t="str">
        <v>Mirinda taste 2 small</v>
      </c>
      <c r="C79" s="68">
        <v>124.03496202480473</v>
      </c>
    </row>
    <row r="80">
      <c r="A80" s="68" t="str">
        <v>400117</v>
      </c>
      <c r="B80" s="9" t="str">
        <v>Mirinda taste 2 medium</v>
      </c>
      <c r="C80" s="68">
        <v>124.03496202480473</v>
      </c>
    </row>
    <row r="81">
      <c r="A81" s="68" t="str">
        <v>400118</v>
      </c>
      <c r="B81" s="9" t="str">
        <v>Mirinda taste 2 large</v>
      </c>
      <c r="C81" s="68">
        <v>124.03496202480473</v>
      </c>
    </row>
    <row r="82">
      <c r="A82" s="68" t="str">
        <v>400111</v>
      </c>
      <c r="B82" s="9" t="str">
        <v>7up small</v>
      </c>
      <c r="C82" s="68">
        <v>124.03496202480473</v>
      </c>
    </row>
    <row r="83">
      <c r="A83" s="68" t="str">
        <v>400112</v>
      </c>
      <c r="B83" s="9" t="str">
        <v>7up medium</v>
      </c>
      <c r="C83" s="68">
        <v>124.03496202480473</v>
      </c>
    </row>
    <row r="84">
      <c r="A84" s="68" t="str">
        <v>400113</v>
      </c>
      <c r="B84" s="9" t="str">
        <v>7up large</v>
      </c>
      <c r="C84" s="68">
        <v>124.03496202480473</v>
      </c>
    </row>
    <row r="85">
      <c r="A85" s="68" t="str">
        <v/>
      </c>
      <c r="B85" s="9" t="str">
        <v>Orangina LARGE</v>
      </c>
      <c r="C85" s="68">
        <v>351.66490552762957</v>
      </c>
    </row>
    <row r="86">
      <c r="A86" s="68" t="str">
        <v/>
      </c>
      <c r="B86" s="9" t="str">
        <v>Orangina SMALL</v>
      </c>
      <c r="C86" s="68">
        <v>344.7624055276296</v>
      </c>
    </row>
    <row r="87">
      <c r="A87" s="68" t="str">
        <v/>
      </c>
      <c r="B87" s="9" t="str">
        <v>Canette PREESEA</v>
      </c>
      <c r="C87" s="68">
        <v>298.68185468017197</v>
      </c>
    </row>
    <row r="88">
      <c r="A88" s="68" t="str">
        <v/>
      </c>
      <c r="B88" s="9" t="str">
        <v>Jus PRESSEA</v>
      </c>
      <c r="C88" s="68">
        <v>129.90475517890772</v>
      </c>
    </row>
    <row r="89">
      <c r="A89" s="68" t="str">
        <v/>
      </c>
      <c r="B89" s="9" t="str">
        <v>Beer medium</v>
      </c>
      <c r="C89" s="68">
        <v>334.0361111111111</v>
      </c>
    </row>
    <row r="90">
      <c r="A90" s="68" t="str">
        <v/>
      </c>
      <c r="B90" s="9" t="str">
        <v>Beer Large</v>
      </c>
      <c r="C90" s="68">
        <v>2.78611111111111</v>
      </c>
    </row>
    <row r="91">
      <c r="A91" s="68" t="str">
        <v>2360</v>
      </c>
      <c r="B91" s="9" t="str">
        <v>Water bottle</v>
      </c>
      <c r="C91" s="68">
        <v>83.29458568738231</v>
      </c>
    </row>
    <row r="92">
      <c r="A92" s="68" t="str">
        <v>2305</v>
      </c>
      <c r="B92" s="9" t="str">
        <v>M COFFEE</v>
      </c>
      <c r="C92" s="68">
        <v>301.2454771111111</v>
      </c>
    </row>
    <row r="93">
      <c r="A93" s="68" t="str">
        <v>2310</v>
      </c>
      <c r="B93" s="9" t="str">
        <v>L COFFEE</v>
      </c>
      <c r="C93" s="68">
        <v>307.1490901111111</v>
      </c>
    </row>
    <row r="94">
      <c r="A94" s="68" t="str">
        <v>2308</v>
      </c>
      <c r="B94" s="9" t="str">
        <v>M EXPRESSO</v>
      </c>
      <c r="C94" s="68">
        <v>283.3340635404994</v>
      </c>
    </row>
    <row r="95">
      <c r="A95" s="68" t="str">
        <v>2309</v>
      </c>
      <c r="B95" s="9" t="str">
        <v>L EXPRESSO</v>
      </c>
      <c r="C95" s="68">
        <v>283.3340635404994</v>
      </c>
    </row>
    <row r="96">
      <c r="A96" s="68" t="str">
        <v>2302</v>
      </c>
      <c r="B96" s="9" t="str">
        <v>M LATTE MACCHIATO</v>
      </c>
      <c r="C96" s="68">
        <v>532.4538104444445</v>
      </c>
    </row>
    <row r="97">
      <c r="A97" s="68" t="str">
        <v>2303</v>
      </c>
      <c r="B97" s="9" t="str">
        <v>L LATTE MACCHIATO</v>
      </c>
      <c r="C97" s="68">
        <v>584.5990901111112</v>
      </c>
    </row>
    <row r="98">
      <c r="A98" s="68" t="str">
        <v>2317</v>
      </c>
      <c r="B98" s="9" t="str">
        <v>M CAPPUCCINO</v>
      </c>
      <c r="C98" s="68">
        <v>532.4538104444445</v>
      </c>
    </row>
    <row r="99">
      <c r="A99" s="68" t="str">
        <v>2318</v>
      </c>
      <c r="B99" s="9" t="str">
        <v>L CAPPUCCINO</v>
      </c>
      <c r="C99" s="68">
        <v>584.5990901111112</v>
      </c>
    </row>
    <row r="100">
      <c r="A100" s="68" t="str">
        <v>2388</v>
      </c>
      <c r="B100" s="9" t="str">
        <v>M TEA</v>
      </c>
      <c r="C100" s="68">
        <v>120.31332711111112</v>
      </c>
    </row>
    <row r="101">
      <c r="A101" s="68" t="str">
        <v>2390</v>
      </c>
      <c r="B101" s="9" t="str">
        <v>L TEA</v>
      </c>
      <c r="C101" s="68">
        <v>126.21694011111113</v>
      </c>
    </row>
    <row r="102">
      <c r="A102" s="68" t="str">
        <v>2314</v>
      </c>
      <c r="B102" s="9" t="str">
        <v>M THE WITH MILK</v>
      </c>
      <c r="C102" s="68">
        <v>212.79666044444443</v>
      </c>
    </row>
    <row r="103">
      <c r="A103" s="68" t="str">
        <v>2315</v>
      </c>
      <c r="B103" s="9" t="str">
        <v>L TEA WITH MILK</v>
      </c>
      <c r="C103" s="68">
        <v>311.1836067777778</v>
      </c>
    </row>
    <row r="104">
      <c r="A104" s="68" t="str">
        <v>2350</v>
      </c>
      <c r="B104" s="9" t="str">
        <v>M HOT CHOCOLATE</v>
      </c>
      <c r="C104" s="68">
        <v>432.4516604444444</v>
      </c>
    </row>
    <row r="105">
      <c r="A105" s="68" t="str">
        <v>2355</v>
      </c>
      <c r="B105" s="9" t="str">
        <v>L HOT CHOCOLATE</v>
      </c>
      <c r="C105" s="68">
        <v>530.8386067777778</v>
      </c>
    </row>
    <row r="106">
      <c r="A106" s="68" t="str">
        <v>114</v>
      </c>
      <c r="B106" s="9" t="str">
        <v>REBEL WHOP PATTY</v>
      </c>
      <c r="C106" s="68">
        <v>576.586203</v>
      </c>
    </row>
    <row r="107">
      <c r="A107" s="68" t="str">
        <v>125</v>
      </c>
      <c r="B107" s="9" t="str">
        <v>DBL WHOP FRO</v>
      </c>
      <c r="C107" s="68">
        <v>1806.2596271210105</v>
      </c>
    </row>
    <row r="108">
      <c r="A108" s="68" t="str">
        <v>135</v>
      </c>
      <c r="B108" s="9" t="str">
        <v>WHOP JR FRO</v>
      </c>
      <c r="C108" s="68">
        <v>742.3689971383162</v>
      </c>
    </row>
    <row r="109">
      <c r="A109" s="68" t="str">
        <v>150</v>
      </c>
      <c r="B109" s="9" t="str">
        <v>TPL WHOP</v>
      </c>
      <c r="C109" s="68">
        <v>2214.9317396478873</v>
      </c>
    </row>
    <row r="110">
      <c r="A110" s="68" t="str">
        <v>155</v>
      </c>
      <c r="B110" s="9" t="str">
        <v>TPL WHOP FRO</v>
      </c>
      <c r="C110" s="68">
        <v>2614.2355982382624</v>
      </c>
    </row>
    <row r="111">
      <c r="A111" s="68" t="str">
        <v>170</v>
      </c>
      <c r="B111" s="9" t="str">
        <v>CHILI CHEESEBURGER TOWER</v>
      </c>
      <c r="C111" s="68">
        <v>1411.9873779074574</v>
      </c>
    </row>
    <row r="112">
      <c r="A112" s="68" t="str">
        <v>226</v>
      </c>
      <c r="B112" s="9" t="str">
        <v>BIG KING</v>
      </c>
      <c r="C112" s="68">
        <v>915.0292077076554</v>
      </c>
    </row>
    <row r="113">
      <c r="A113" s="68" t="str">
        <v>246</v>
      </c>
      <c r="B113" s="9" t="str">
        <v>Egg &amp; Beef Burger ALC</v>
      </c>
      <c r="C113" s="68">
        <v>1486.84881293742</v>
      </c>
    </row>
    <row r="114">
      <c r="A114" s="68" t="str">
        <v>249</v>
      </c>
      <c r="B114" s="9" t="str">
        <v>Egg &amp; Chicken Burger ALC</v>
      </c>
      <c r="C114" s="68">
        <v>1728.3313424483</v>
      </c>
    </row>
    <row r="115">
      <c r="A115" s="68" t="str">
        <v>252</v>
      </c>
      <c r="B115" s="9" t="str">
        <v>HAMBURGER</v>
      </c>
      <c r="C115" s="68">
        <v>443.9795973982407</v>
      </c>
    </row>
    <row r="116">
      <c r="A116" s="68" t="str">
        <v>268</v>
      </c>
      <c r="B116" s="9" t="str">
        <v>CHILI CZ CRISPY CHK TOWER</v>
      </c>
      <c r="C116" s="68">
        <v>1749.657682361579</v>
      </c>
    </row>
    <row r="117">
      <c r="A117" s="68" t="str">
        <v>269</v>
      </c>
      <c r="B117" s="9" t="str">
        <v>X-TRA LONG BBQ BEEF</v>
      </c>
      <c r="C117" s="68">
        <v>1090</v>
      </c>
    </row>
    <row r="118">
      <c r="A118" s="68" t="str">
        <v>311</v>
      </c>
      <c r="B118" s="9" t="str">
        <v>LONG CHICKEN FROMAGE</v>
      </c>
      <c r="C118" s="68">
        <v>1074.521331881286</v>
      </c>
    </row>
    <row r="119">
      <c r="A119" s="68" t="str">
        <v>331</v>
      </c>
      <c r="B119" s="9" t="str">
        <v>TCRISP FRO</v>
      </c>
      <c r="C119" s="68">
        <v>1220.1891928803775</v>
      </c>
    </row>
    <row r="120">
      <c r="A120" s="68" t="str">
        <v>379</v>
      </c>
      <c r="B120" s="9" t="str">
        <v>LONG VEGY</v>
      </c>
      <c r="C120" s="68">
        <v>536.572826</v>
      </c>
    </row>
    <row r="121">
      <c r="A121" s="68" t="str">
        <v>614</v>
      </c>
      <c r="B121" s="9" t="str">
        <v>GAUFFRES</v>
      </c>
      <c r="C121" s="68">
        <v>362.90650411111113</v>
      </c>
    </row>
    <row r="122">
      <c r="A122" s="68" t="str">
        <v>705</v>
      </c>
      <c r="B122" s="9" t="str">
        <v>PETITE FRITES</v>
      </c>
      <c r="C122" s="68">
        <v>242</v>
      </c>
    </row>
    <row r="123">
      <c r="A123" s="68" t="str">
        <v>713</v>
      </c>
      <c r="B123" s="9" t="str">
        <v>MOYEN FRITES MN</v>
      </c>
      <c r="C123" s="68">
        <v>242.4315934</v>
      </c>
    </row>
    <row r="124">
      <c r="A124" s="68" t="str">
        <v>715</v>
      </c>
      <c r="B124" s="9" t="str">
        <v>GRAND FRITES</v>
      </c>
      <c r="C124" s="68">
        <v>435</v>
      </c>
    </row>
    <row r="125">
      <c r="A125" s="68" t="str">
        <v>728</v>
      </c>
      <c r="B125" s="9" t="str">
        <v>MOYEN FRITES</v>
      </c>
      <c r="C125" s="68">
        <v>242</v>
      </c>
    </row>
    <row r="126">
      <c r="A126" s="68" t="str">
        <v>732</v>
      </c>
      <c r="B126" s="9" t="str">
        <v>2 xMOYEN FRITES</v>
      </c>
      <c r="C126" s="68">
        <v>484</v>
      </c>
    </row>
    <row r="127">
      <c r="A127" s="68" t="str">
        <v>742</v>
      </c>
      <c r="B127" s="9" t="str">
        <v>9PC ONION RINGS</v>
      </c>
      <c r="C127" s="68">
        <v>314.31356958705555</v>
      </c>
    </row>
    <row r="128">
      <c r="A128" s="68" t="str">
        <v>743</v>
      </c>
      <c r="B128" s="9" t="str">
        <v>6PC ONION RINGS</v>
      </c>
      <c r="C128" s="68">
        <v>223.41522429425748</v>
      </c>
    </row>
    <row r="129">
      <c r="A129" s="68" t="str">
        <v>749</v>
      </c>
      <c r="B129" s="9" t="str">
        <v>6PC ONION RINGS</v>
      </c>
      <c r="C129" s="68">
        <v>223.41522429425748</v>
      </c>
    </row>
    <row r="130">
      <c r="A130" s="68" t="str">
        <v>776</v>
      </c>
      <c r="B130" s="9" t="str">
        <v>3 x MOYEN FRITES MN</v>
      </c>
      <c r="C130" s="68">
        <v>726</v>
      </c>
    </row>
    <row r="131">
      <c r="A131" s="68" t="str">
        <v>777</v>
      </c>
      <c r="B131" s="9" t="str">
        <v>MOZZARELLA STICKS X 4 PC</v>
      </c>
      <c r="C131" s="68">
        <v>730.3669568893278</v>
      </c>
    </row>
    <row r="132">
      <c r="A132" s="68" t="str">
        <v>778</v>
      </c>
      <c r="B132" s="9" t="str">
        <v>MOZZARELLA STICKS X 6 PC</v>
      </c>
      <c r="C132" s="68">
        <v>1139.398887280633</v>
      </c>
    </row>
    <row r="133">
      <c r="A133" s="68" t="str">
        <v>779</v>
      </c>
      <c r="B133" s="9" t="str">
        <v>MOZZARELLA STICKS X 9 PC</v>
      </c>
      <c r="C133" s="68">
        <v>1598.710018973108</v>
      </c>
    </row>
    <row r="134">
      <c r="A134" s="68" t="str">
        <v>797</v>
      </c>
      <c r="B134" s="9" t="str">
        <v>Chilli Cheese S</v>
      </c>
      <c r="C134" s="68">
        <v>69.14086074308139</v>
      </c>
    </row>
    <row r="135">
      <c r="A135" s="68" t="str">
        <v>798</v>
      </c>
      <c r="B135" s="9" t="str">
        <v>Jalapenos</v>
      </c>
      <c r="C135" s="68">
        <v>23.098867131530064</v>
      </c>
    </row>
    <row r="136">
      <c r="A136" s="68" t="str">
        <v>840</v>
      </c>
      <c r="B136" s="9" t="str">
        <v>Kid 6 Chicken Nuggets</v>
      </c>
      <c r="C136" s="68">
        <v>1855</v>
      </c>
    </row>
    <row r="137">
      <c r="A137" s="68" t="str">
        <v>1010</v>
      </c>
      <c r="B137" s="9" t="str">
        <v>WHOP PATTY</v>
      </c>
      <c r="C137" s="68">
        <v>541.775971117252</v>
      </c>
    </row>
    <row r="138">
      <c r="A138" s="68" t="str">
        <v>1011</v>
      </c>
      <c r="B138" s="9" t="str">
        <v>HAMBURGER PATTY</v>
      </c>
      <c r="C138" s="68">
        <v>232.31871653877093</v>
      </c>
    </row>
    <row r="139">
      <c r="A139" s="68" t="str">
        <v>1012</v>
      </c>
      <c r="B139" s="9" t="str">
        <v>FROMAGE PATTY</v>
      </c>
      <c r="C139" s="68">
        <v>66.55192929518749</v>
      </c>
    </row>
    <row r="140">
      <c r="A140" s="68" t="str">
        <v>1013</v>
      </c>
      <c r="B140" s="9" t="str">
        <v>LNG CHCKN PATTY</v>
      </c>
      <c r="C140" s="68">
        <v>467.26348511181885</v>
      </c>
    </row>
    <row r="141">
      <c r="A141" s="68" t="str">
        <v>1014</v>
      </c>
      <c r="B141" s="9" t="str">
        <v>TCRISP PATTY</v>
      </c>
      <c r="C141" s="68">
        <v>543.9413233254126</v>
      </c>
    </row>
    <row r="142">
      <c r="A142" s="68" t="str">
        <v>1015</v>
      </c>
      <c r="B142" s="9" t="str">
        <v>TGRIL PATTY</v>
      </c>
      <c r="C142" s="68">
        <v>808.2086345906789</v>
      </c>
    </row>
    <row r="143">
      <c r="A143" s="68" t="str">
        <v>1046</v>
      </c>
      <c r="B143" s="9" t="str">
        <v>CRSPY PL PATY</v>
      </c>
      <c r="C143" s="68">
        <v>314.2277257726929</v>
      </c>
    </row>
    <row r="144">
      <c r="A144" s="68" t="str">
        <v>1058</v>
      </c>
      <c r="B144" s="9" t="str">
        <v>FISH PATTY</v>
      </c>
      <c r="C144" s="68">
        <v>562.797132840833</v>
      </c>
    </row>
    <row r="145">
      <c r="A145" s="68" t="str">
        <v>1059</v>
      </c>
      <c r="B145" s="9" t="str">
        <v>EXTRA EGG</v>
      </c>
      <c r="C145" s="68">
        <v>375</v>
      </c>
    </row>
    <row r="146">
      <c r="A146" s="68" t="str">
        <v>1060</v>
      </c>
      <c r="B146" s="9" t="str">
        <v>CHICKEN PATTY</v>
      </c>
      <c r="C146" s="68">
        <v>217.30524222289569</v>
      </c>
    </row>
    <row r="147">
      <c r="A147" s="68" t="str">
        <v>1061</v>
      </c>
      <c r="B147" s="9" t="str">
        <v>CHILI CHEESE PATTY</v>
      </c>
      <c r="C147" s="68">
        <v>520.8298580000001</v>
      </c>
    </row>
    <row r="148">
      <c r="A148" s="68" t="str">
        <v>1810</v>
      </c>
      <c r="B148" s="9" t="str">
        <v>Kid Double Hamburger</v>
      </c>
      <c r="C148" s="68">
        <v>1522</v>
      </c>
    </row>
    <row r="149">
      <c r="A149" s="68" t="str">
        <v>1830</v>
      </c>
      <c r="B149" s="9" t="str">
        <v>Kid Double Cheeseburger</v>
      </c>
      <c r="C149" s="68">
        <v>1588</v>
      </c>
    </row>
    <row r="150">
      <c r="A150" s="68" t="str">
        <v>1850</v>
      </c>
      <c r="B150" s="9" t="str">
        <v>Kid Double Chicken Burger</v>
      </c>
      <c r="C150" s="68">
        <v>1609.0429714784125</v>
      </c>
    </row>
    <row r="151">
      <c r="A151" s="68" t="str">
        <v>2362</v>
      </c>
      <c r="B151" s="9" t="str">
        <v>BOUTEILLE EAU</v>
      </c>
      <c r="C151" s="68">
        <v>80.5084745762712</v>
      </c>
    </row>
    <row r="152">
      <c r="A152" s="68" t="str">
        <v>2515</v>
      </c>
      <c r="B152" s="9" t="str">
        <v>3 x CONES</v>
      </c>
      <c r="C152" s="68">
        <v>215.6735535286308</v>
      </c>
    </row>
    <row r="153">
      <c r="A153" s="68" t="str">
        <v>2546</v>
      </c>
      <c r="B153" s="9" t="str">
        <v>MUFFIN Chocolat</v>
      </c>
      <c r="C153" s="68">
        <v>620.6976051111111</v>
      </c>
    </row>
    <row r="154">
      <c r="A154" s="68" t="str">
        <v>2547</v>
      </c>
      <c r="B154" s="9" t="str">
        <v>MUFFIN Red Fruits</v>
      </c>
      <c r="C154" s="68">
        <v>620.6976051111111</v>
      </c>
    </row>
    <row r="155">
      <c r="A155" s="68" t="str">
        <v>2549</v>
      </c>
      <c r="B155" s="9" t="str">
        <v>Chocolate Donut</v>
      </c>
      <c r="C155" s="68">
        <v>620.6976051111111</v>
      </c>
    </row>
    <row r="156">
      <c r="A156" s="68" t="str">
        <v>2551</v>
      </c>
      <c r="B156" s="9" t="str">
        <v>BROWNIE</v>
      </c>
      <c r="C156" s="68">
        <v>516</v>
      </c>
    </row>
    <row r="157">
      <c r="A157" s="68" t="str">
        <v>2552</v>
      </c>
      <c r="B157" s="9" t="str">
        <v>OREO CAKE</v>
      </c>
      <c r="C157" s="68">
        <v>709.2518001111112</v>
      </c>
    </row>
    <row r="158">
      <c r="A158" s="68" t="str">
        <v>3052</v>
      </c>
      <c r="B158" s="9" t="str">
        <v>CHOCOLAT TOPPING</v>
      </c>
      <c r="C158" s="68">
        <v>520.8298580000001</v>
      </c>
    </row>
    <row r="159">
      <c r="A159" s="68" t="str">
        <v>5304</v>
      </c>
      <c r="B159" s="9" t="str">
        <v>**CHEDDAR FRO</v>
      </c>
      <c r="C159" s="68">
        <v>133.10385859037498</v>
      </c>
    </row>
    <row r="160">
      <c r="A160" s="68" t="str">
        <v>5310</v>
      </c>
      <c r="B160" s="9" t="str">
        <v>EXTRA CHEESE</v>
      </c>
      <c r="C160" s="68">
        <v>133.10385859037498</v>
      </c>
    </row>
    <row r="161">
      <c r="A161" s="68" t="str">
        <v>5311</v>
      </c>
      <c r="B161" s="9" t="str">
        <v>FRO</v>
      </c>
      <c r="C161" s="68">
        <v>133.10385859037498</v>
      </c>
    </row>
    <row r="162">
      <c r="A162" s="68" t="str">
        <v>5318</v>
      </c>
      <c r="B162" s="9" t="str">
        <v>GR FRO</v>
      </c>
      <c r="C162" s="68">
        <v>133.10385859037498</v>
      </c>
    </row>
    <row r="163">
      <c r="A163" s="68" t="str">
        <v>5329</v>
      </c>
      <c r="B163" s="9" t="str">
        <v>ADD BACON</v>
      </c>
      <c r="C163" s="68">
        <v>2</v>
      </c>
    </row>
    <row r="164">
      <c r="A164" s="68" t="str">
        <v>5337</v>
      </c>
      <c r="B164" s="9" t="str">
        <v>**Bacon 2 Half TRANCHEs</v>
      </c>
      <c r="C164" s="68">
        <v>2</v>
      </c>
    </row>
    <row r="165">
      <c r="A165" s="68" t="str">
        <v>5360</v>
      </c>
      <c r="B165" s="9" t="str">
        <v>ketchup</v>
      </c>
      <c r="C165" s="68">
        <v>21</v>
      </c>
    </row>
    <row r="166">
      <c r="A166" s="68" t="str">
        <v>5377</v>
      </c>
      <c r="B166" s="9" t="str">
        <v>ketchup</v>
      </c>
      <c r="C166" s="68">
        <v>21</v>
      </c>
    </row>
    <row r="167">
      <c r="A167" s="68" t="str">
        <v>5380</v>
      </c>
      <c r="B167" s="9" t="str">
        <v>salade</v>
      </c>
      <c r="C167" s="68">
        <v>144.42404066323132</v>
      </c>
    </row>
    <row r="168">
      <c r="A168" s="68" t="str">
        <v>5390</v>
      </c>
      <c r="B168" s="9" t="str">
        <v>mayo</v>
      </c>
      <c r="C168" s="68">
        <v>51.51648157894738</v>
      </c>
    </row>
    <row r="169">
      <c r="A169" s="68" t="str">
        <v>5400</v>
      </c>
      <c r="B169" s="9" t="str">
        <v>MOUTARDE</v>
      </c>
      <c r="C169" s="68">
        <v>11.231975193673989</v>
      </c>
    </row>
    <row r="170">
      <c r="A170" s="68" t="str">
        <v>5410</v>
      </c>
      <c r="B170" s="9" t="str">
        <v>oignon</v>
      </c>
      <c r="C170" s="68">
        <v>11.200000000000001</v>
      </c>
    </row>
    <row r="171">
      <c r="A171" s="68" t="str">
        <v>5420</v>
      </c>
      <c r="B171" s="9" t="str">
        <v>pickles</v>
      </c>
      <c r="C171" s="68">
        <v>35.4166912208224</v>
      </c>
    </row>
    <row r="172">
      <c r="A172" s="68" t="str">
        <v>5451</v>
      </c>
      <c r="B172" s="9" t="str">
        <v>tomate</v>
      </c>
      <c r="C172" s="68">
        <v>131.25</v>
      </c>
    </row>
    <row r="173">
      <c r="A173" s="68" t="str">
        <v>5483</v>
      </c>
      <c r="B173" s="9" t="str">
        <v>crispy oignon</v>
      </c>
      <c r="C173" s="68">
        <v>122.81513774270192</v>
      </c>
    </row>
    <row r="174">
      <c r="A174" s="68" t="str">
        <v>5510</v>
      </c>
      <c r="B174" s="9" t="str">
        <v>bbq sauce</v>
      </c>
      <c r="C174" s="68">
        <v>59.8871452239355</v>
      </c>
    </row>
    <row r="175">
      <c r="A175" s="68" t="str">
        <v>5515</v>
      </c>
      <c r="B175" s="9" t="str">
        <v>bbq sauce</v>
      </c>
      <c r="C175" s="68">
        <v>59.8871452239355</v>
      </c>
    </row>
    <row r="176">
      <c r="A176" s="68" t="str">
        <v>5517</v>
      </c>
      <c r="B176" s="9" t="str">
        <v>caramel sauce</v>
      </c>
      <c r="C176" s="68">
        <v>83.26</v>
      </c>
    </row>
    <row r="177">
      <c r="A177" s="68" t="str">
        <v>5527</v>
      </c>
      <c r="B177" s="9" t="str">
        <v>Fraise sauce</v>
      </c>
      <c r="C177" s="68">
        <v>83.26718158</v>
      </c>
    </row>
    <row r="178">
      <c r="A178" s="68" t="str">
        <v>5537</v>
      </c>
      <c r="B178" s="9" t="str">
        <v>Caesar Sauce</v>
      </c>
      <c r="C178" s="68">
        <v>432.26257826962234</v>
      </c>
    </row>
    <row r="179">
      <c r="A179" s="68" t="str">
        <v>5548</v>
      </c>
      <c r="B179" s="9" t="str">
        <v>XtraChocoSauce</v>
      </c>
      <c r="C179" s="68">
        <v>17.8</v>
      </c>
    </row>
    <row r="180">
      <c r="A180" s="68" t="str">
        <v>5549</v>
      </c>
      <c r="B180" s="9" t="str">
        <v>XtraCrmelSauce</v>
      </c>
      <c r="C180" s="68">
        <v>83.26</v>
      </c>
    </row>
    <row r="181">
      <c r="A181" s="68" t="str">
        <v>5552</v>
      </c>
      <c r="B181" s="9" t="str">
        <v>XtraSberrySauce</v>
      </c>
      <c r="C181" s="68">
        <v>108.51044</v>
      </c>
    </row>
    <row r="182">
      <c r="A182" s="68" t="str">
        <v>5569</v>
      </c>
      <c r="B182" s="9" t="str">
        <v>Yogurt Sauce</v>
      </c>
      <c r="C182" s="68">
        <v>219.089638</v>
      </c>
    </row>
    <row r="183">
      <c r="A183" s="68" t="str">
        <v>5585</v>
      </c>
      <c r="B183" s="9" t="str">
        <v>BIG KING SAUCE</v>
      </c>
      <c r="C183" s="68">
        <v>60.122559</v>
      </c>
    </row>
    <row r="184">
      <c r="A184" s="68" t="str">
        <v>16007</v>
      </c>
      <c r="B184" s="9" t="str">
        <v>biere Flag</v>
      </c>
      <c r="C184" s="68">
        <v>334.0361111111111</v>
      </c>
    </row>
    <row r="185">
      <c r="A185" s="68" t="str">
        <v>16013</v>
      </c>
      <c r="B185" s="9" t="str">
        <v>BEAUFORT CAN 33CL</v>
      </c>
      <c r="C185" s="68">
        <v>331</v>
      </c>
    </row>
    <row r="186">
      <c r="A186" s="68" t="str">
        <v>16014</v>
      </c>
      <c r="B186" s="9" t="str">
        <v>BOCK CAN 33CL</v>
      </c>
      <c r="C186" s="68">
        <v>331</v>
      </c>
    </row>
    <row r="187">
      <c r="A187" s="68" t="str">
        <v>29003</v>
      </c>
      <c r="B187" s="9" t="str">
        <v>ADD MOUTARDE</v>
      </c>
      <c r="C187" s="68">
        <v>11.231975193673989</v>
      </c>
    </row>
    <row r="188">
      <c r="A188" s="68" t="str">
        <v>29004</v>
      </c>
      <c r="B188" s="9" t="str">
        <v>ADD ketchup</v>
      </c>
      <c r="C188" s="68">
        <v>21</v>
      </c>
    </row>
    <row r="189">
      <c r="A189" s="68" t="str">
        <v>29005</v>
      </c>
      <c r="B189" s="9" t="str">
        <v>ADD mayo</v>
      </c>
      <c r="C189" s="68">
        <v>51.51648157894738</v>
      </c>
    </row>
    <row r="190">
      <c r="A190" s="68" t="str">
        <v>29006</v>
      </c>
      <c r="B190" s="9" t="str">
        <v>ADD Cornichon</v>
      </c>
      <c r="C190" s="68">
        <v>35.4166912208224</v>
      </c>
    </row>
    <row r="191">
      <c r="A191" s="68" t="str">
        <v>29007</v>
      </c>
      <c r="B191" s="9" t="str">
        <v>ADD oignon</v>
      </c>
      <c r="C191" s="68">
        <v>11.200000000000001</v>
      </c>
    </row>
    <row r="192">
      <c r="A192" s="68" t="str">
        <v>29008</v>
      </c>
      <c r="B192" s="9" t="str">
        <v>ADD salade</v>
      </c>
      <c r="C192" s="68">
        <v>144.42404066323132</v>
      </c>
    </row>
    <row r="193">
      <c r="A193" s="68" t="str">
        <v>29009</v>
      </c>
      <c r="B193" s="9" t="str">
        <v>ADD tomate</v>
      </c>
      <c r="C193" s="68">
        <v>131.25</v>
      </c>
    </row>
    <row r="194">
      <c r="A194" s="68" t="str">
        <v>29011</v>
      </c>
      <c r="B194" s="9" t="str">
        <v>ADD crsp oignon</v>
      </c>
      <c r="C194" s="68">
        <v>122.81513774270192</v>
      </c>
    </row>
    <row r="195">
      <c r="A195" s="68" t="str">
        <v>29015</v>
      </c>
      <c r="B195" s="9" t="str">
        <v>ADD PEU mayo</v>
      </c>
      <c r="C195" s="68">
        <v>51.51648157894738</v>
      </c>
    </row>
    <row r="196">
      <c r="A196" s="68" t="str">
        <v>29070</v>
      </c>
      <c r="B196" s="9" t="str">
        <v>BCP MOUTARDE</v>
      </c>
      <c r="C196" s="68">
        <v>5.6159875968369946</v>
      </c>
    </row>
    <row r="197">
      <c r="A197" s="68" t="str">
        <v>29071</v>
      </c>
      <c r="B197" s="9" t="str">
        <v>BCP ketchup</v>
      </c>
      <c r="C197" s="68">
        <v>10.5</v>
      </c>
    </row>
    <row r="198">
      <c r="A198" s="68" t="str">
        <v>29072</v>
      </c>
      <c r="B198" s="9" t="str">
        <v>BCP mayo</v>
      </c>
      <c r="C198" s="68">
        <v>25.75824078947369</v>
      </c>
    </row>
    <row r="199">
      <c r="A199" s="68" t="str">
        <v>29073</v>
      </c>
      <c r="B199" s="9" t="str">
        <v>BCP pickle</v>
      </c>
      <c r="C199" s="68">
        <v>17.7083456104112</v>
      </c>
    </row>
    <row r="200">
      <c r="A200" s="68" t="str">
        <v>29074</v>
      </c>
      <c r="B200" s="9" t="str">
        <v>BCP oignon</v>
      </c>
      <c r="C200" s="68">
        <v>5.6000000000000005</v>
      </c>
    </row>
    <row r="201">
      <c r="A201" s="68" t="str">
        <v>29078</v>
      </c>
      <c r="B201" s="9" t="str">
        <v>BCP crsp oignon</v>
      </c>
      <c r="C201" s="68">
        <v>61.40756887135096</v>
      </c>
    </row>
    <row r="202">
      <c r="A202" s="68" t="str">
        <v>30007</v>
      </c>
      <c r="B202" s="9" t="str">
        <v>ADD**salade</v>
      </c>
      <c r="C202" s="68">
        <v>144.42404066323132</v>
      </c>
    </row>
    <row r="203">
      <c r="A203" s="68" t="str">
        <v>30008</v>
      </c>
      <c r="B203" s="9" t="str">
        <v>ADD**tomate</v>
      </c>
      <c r="C203" s="68">
        <v>131.25</v>
      </c>
    </row>
    <row r="204">
      <c r="A204" s="68" t="str">
        <v>30093</v>
      </c>
      <c r="B204" s="9" t="str">
        <v>BCP**oignon</v>
      </c>
      <c r="C204" s="68">
        <v>5.6000000000000005</v>
      </c>
    </row>
    <row r="205">
      <c r="A205" s="68" t="str">
        <v>30094</v>
      </c>
      <c r="B205" s="9" t="str">
        <v>BCP**salade</v>
      </c>
      <c r="C205" s="68">
        <v>72.21202033161566</v>
      </c>
    </row>
    <row r="206">
      <c r="A206" s="68" t="str">
        <v>30095</v>
      </c>
      <c r="B206" s="9" t="str">
        <v>BCP**tomate</v>
      </c>
      <c r="C206" s="68">
        <v>131.25</v>
      </c>
    </row>
    <row r="207">
      <c r="A207" s="68" t="str">
        <v>200106</v>
      </c>
      <c r="B207" s="9" t="str">
        <v>9 NUGGETS</v>
      </c>
      <c r="C207" s="68">
        <v>813.6926231458278</v>
      </c>
    </row>
    <row r="208">
      <c r="A208" s="68" t="str">
        <v>400106</v>
      </c>
      <c r="B208" s="9" t="str">
        <v>PT LIGHT COCA</v>
      </c>
      <c r="C208" s="68">
        <v>123.99181844203243</v>
      </c>
    </row>
    <row r="209">
      <c r="A209" s="68" t="str">
        <v>400107</v>
      </c>
      <c r="B209" s="9" t="str">
        <v>MOY LIGHT COCA</v>
      </c>
      <c r="C209" s="68">
        <v>123.99181844203243</v>
      </c>
    </row>
    <row r="210">
      <c r="A210" s="68" t="str">
        <v>400108</v>
      </c>
      <c r="B210" s="9" t="str">
        <v>GRD LIGHT COCA</v>
      </c>
      <c r="C210" s="68">
        <v>123.99181844203243</v>
      </c>
    </row>
    <row r="211">
      <c r="A211" s="68" t="str">
        <v>400149</v>
      </c>
      <c r="B211" s="9" t="str">
        <v>MOY COCA</v>
      </c>
      <c r="C211" s="68">
        <v>123.99181844203243</v>
      </c>
    </row>
    <row r="212">
      <c r="A212" s="68" t="str">
        <v>400150</v>
      </c>
      <c r="B212" s="9" t="str">
        <v>MOY COCA ZERO</v>
      </c>
      <c r="C212" s="68">
        <v>123.99181844203243</v>
      </c>
    </row>
    <row r="213">
      <c r="A213" s="68" t="str">
        <v>400160</v>
      </c>
      <c r="B213" s="9" t="str">
        <v>CAPRISUN ORANGE</v>
      </c>
      <c r="C213" s="68">
        <v>127.11864406779661</v>
      </c>
    </row>
    <row r="214">
      <c r="A214" s="68" t="str">
        <v>400161</v>
      </c>
      <c r="B214" s="9" t="str">
        <v>CAPRISUN MULTIF</v>
      </c>
      <c r="C214" s="68">
        <v>127.11864406779661</v>
      </c>
    </row>
    <row r="215">
      <c r="A215" s="68" t="str">
        <v>400162</v>
      </c>
      <c r="B215" s="9" t="str">
        <v>PETITE ORANGINA</v>
      </c>
      <c r="C215" s="68">
        <v>332</v>
      </c>
    </row>
    <row r="216">
      <c r="A216" s="68" t="str">
        <v>400163</v>
      </c>
      <c r="B216" s="9" t="str">
        <v>MOY ORANGINA</v>
      </c>
      <c r="C216" s="68">
        <v>332</v>
      </c>
    </row>
    <row r="217">
      <c r="A217" s="68" t="str">
        <v>400164</v>
      </c>
      <c r="B217" s="9" t="str">
        <v>GRD ORANGINA</v>
      </c>
      <c r="C217" s="68">
        <v>339</v>
      </c>
    </row>
    <row r="218">
      <c r="A218" s="68" t="str">
        <v>400170</v>
      </c>
      <c r="B218" s="9" t="str">
        <v>MINI PRESSEA ANANAS</v>
      </c>
      <c r="C218" s="68">
        <v>127.11864406779661</v>
      </c>
    </row>
    <row r="219">
      <c r="A219" s="68" t="str">
        <v>400171</v>
      </c>
      <c r="B219" s="9" t="str">
        <v>PET CARAMEL BEURR S SHAKE</v>
      </c>
      <c r="C219" s="68">
        <v>274.099759801029</v>
      </c>
    </row>
    <row r="220">
      <c r="A220" s="68" t="str">
        <v>400172</v>
      </c>
      <c r="B220" s="9" t="str">
        <v>MOYEN CARAMEL BEURR SHAKE</v>
      </c>
      <c r="C220" s="68">
        <v>315.8215365047197</v>
      </c>
    </row>
    <row r="221">
      <c r="A221" s="68" t="str">
        <v>400173</v>
      </c>
      <c r="B221" s="9" t="str">
        <v>GRAND CARAMEL BEURR SHAKE</v>
      </c>
      <c r="C221" s="68">
        <v>339.72841746525756</v>
      </c>
    </row>
    <row r="222">
      <c r="A222" s="68" t="str">
        <v>400174</v>
      </c>
      <c r="B222" s="9" t="str">
        <v>MINI PRESSEA ORANGE</v>
      </c>
      <c r="C222" s="68">
        <v>127.11864406779661</v>
      </c>
    </row>
    <row r="223">
      <c r="A223" s="68" t="str">
        <v>400175</v>
      </c>
      <c r="B223" s="9" t="str">
        <v>MINI PRESSEA POMME</v>
      </c>
      <c r="C223" s="68">
        <v>127.11864406779661</v>
      </c>
    </row>
    <row r="224">
      <c r="A224" s="68" t="str">
        <v>400176</v>
      </c>
      <c r="B224" s="9" t="str">
        <v>MINI PRESSEA COCKTAIL</v>
      </c>
      <c r="C224" s="68">
        <v>127.11864406779661</v>
      </c>
    </row>
    <row r="225">
      <c r="A225" s="68" t="str">
        <v>400177</v>
      </c>
      <c r="B225" s="9" t="str">
        <v>MINI PRESSEA GOYAVE</v>
      </c>
      <c r="C225" s="68">
        <v>127.11864406779661</v>
      </c>
    </row>
    <row r="226">
      <c r="A226" s="68" t="str">
        <v>400191</v>
      </c>
      <c r="B226" s="9" t="str">
        <v>PETITE CAFE SHAKE</v>
      </c>
      <c r="C226" s="68">
        <v>274.099759801029</v>
      </c>
    </row>
    <row r="227">
      <c r="A227" s="68" t="str">
        <v>400192</v>
      </c>
      <c r="B227" s="9" t="str">
        <v>MOYEN CAFE SHAKE</v>
      </c>
      <c r="C227" s="68">
        <v>315.8215365047197</v>
      </c>
    </row>
    <row r="228">
      <c r="A228" s="68" t="str">
        <v>400193</v>
      </c>
      <c r="B228" s="9" t="str">
        <v>GRAND CAFE SHAKE</v>
      </c>
      <c r="C228" s="68">
        <v>339.72841746525756</v>
      </c>
    </row>
    <row r="229">
      <c r="A229" s="68" t="str">
        <v>400206</v>
      </c>
      <c r="B229" s="9" t="str">
        <v>CAN PRES ORANG</v>
      </c>
      <c r="C229" s="68">
        <v>337.5</v>
      </c>
    </row>
    <row r="230">
      <c r="A230" s="68" t="str">
        <v>400207</v>
      </c>
      <c r="B230" s="9" t="str">
        <v>CAN PRES ANANAS</v>
      </c>
      <c r="C230" s="68">
        <v>337.5</v>
      </c>
    </row>
    <row r="231">
      <c r="A231" s="68" t="str">
        <v>400208</v>
      </c>
      <c r="B231" s="9" t="str">
        <v>CAN PRES COCO A</v>
      </c>
      <c r="C231" s="68">
        <v>337.5</v>
      </c>
    </row>
    <row r="232">
      <c r="A232" s="68" t="str">
        <v>400209</v>
      </c>
      <c r="B232" s="9" t="str">
        <v>CAN PRES CKTL</v>
      </c>
      <c r="C232" s="68">
        <v>337.5</v>
      </c>
    </row>
    <row r="233">
      <c r="A233" s="68" t="str">
        <v>400251</v>
      </c>
      <c r="B233" s="9" t="str">
        <v>PETITE OREO MILKSHAKE</v>
      </c>
      <c r="C233" s="68">
        <v>274.099759801029</v>
      </c>
    </row>
    <row r="234">
      <c r="A234" s="68" t="str">
        <v>400252</v>
      </c>
      <c r="B234" s="9" t="str">
        <v>MOYEN OREO SHAKE</v>
      </c>
      <c r="C234" s="68">
        <v>315.8215365047197</v>
      </c>
    </row>
    <row r="235">
      <c r="A235" s="68" t="str">
        <v>400253</v>
      </c>
      <c r="B235" s="9" t="str">
        <v>GRAND OREO SHAKE</v>
      </c>
      <c r="C235" s="68">
        <v>339.72841746525756</v>
      </c>
    </row>
    <row r="236">
      <c r="A236" s="68" t="str">
        <v>400265</v>
      </c>
      <c r="B236" s="9" t="str">
        <v>PEPSI COLA PET 300ML</v>
      </c>
      <c r="C236" s="68">
        <v>127.47175141242938</v>
      </c>
    </row>
    <row r="237">
      <c r="A237" s="68" t="str">
        <v>400266</v>
      </c>
      <c r="B237" s="9" t="str">
        <v>PEPSI ZERO SUCRE PET 300M</v>
      </c>
      <c r="C237" s="68">
        <v>123</v>
      </c>
    </row>
    <row r="238">
      <c r="A238" s="68" t="str">
        <v>400267</v>
      </c>
      <c r="B238" s="9" t="str">
        <v>SEVEN UP ZERO SUC PET 300</v>
      </c>
      <c r="C238" s="68">
        <v>127</v>
      </c>
    </row>
    <row r="239">
      <c r="A239" s="68" t="str">
        <v>400268</v>
      </c>
      <c r="B239" s="9" t="str">
        <v>MIRINDA ORANGE PET 300ML</v>
      </c>
      <c r="C239" s="68">
        <v>123</v>
      </c>
    </row>
    <row r="240">
      <c r="A240" s="68" t="str">
        <v>400269</v>
      </c>
      <c r="B240" s="9" t="str">
        <v>MIRINDA FRUITY PET 300ML</v>
      </c>
      <c r="C240" s="68">
        <v>123</v>
      </c>
    </row>
    <row r="241">
      <c r="A241" s="68" t="str">
        <v>500143</v>
      </c>
      <c r="B241" s="9" t="str">
        <v>CHICKEN WINGS 4PC</v>
      </c>
      <c r="C241" s="68">
        <v>413.73792119706854</v>
      </c>
    </row>
    <row r="242">
      <c r="A242" s="68" t="str">
        <v>500149</v>
      </c>
      <c r="B242" s="9" t="str">
        <v>CHICKEN TENDER STRIPS X9</v>
      </c>
      <c r="C242" s="68">
        <v>2189.3006746038186</v>
      </c>
    </row>
    <row r="243">
      <c r="A243" s="68" t="str">
        <v>500151</v>
      </c>
      <c r="B243" s="9" t="str">
        <v>CHICKEN BURGER</v>
      </c>
      <c r="C243" s="68">
        <v>494.9618784572083</v>
      </c>
    </row>
    <row r="244">
      <c r="A244" s="68" t="str">
        <v>500152</v>
      </c>
      <c r="B244" s="9" t="str">
        <v>PL WINGS 4PC</v>
      </c>
      <c r="C244" s="68">
        <v>413.73792119706854</v>
      </c>
    </row>
    <row r="245">
      <c r="A245" s="68" t="str">
        <v>500250</v>
      </c>
      <c r="B245" s="9" t="str">
        <v>3 x CHICKEN BURGER</v>
      </c>
      <c r="C245" s="68">
        <v>1484.8856353716249</v>
      </c>
    </row>
    <row r="246">
      <c r="A246" s="68" t="str">
        <v>660010</v>
      </c>
      <c r="B246" s="9" t="str">
        <v>Frite Sauce</v>
      </c>
      <c r="C246" s="68">
        <v>25</v>
      </c>
    </row>
    <row r="247">
      <c r="A247" s="68" t="str">
        <v>660011</v>
      </c>
      <c r="B247" s="9" t="str">
        <v>BBQ dip</v>
      </c>
      <c r="C247" s="68">
        <v>87.53409305434086</v>
      </c>
    </row>
    <row r="248">
      <c r="A248" s="68" t="str">
        <v>660012</v>
      </c>
      <c r="B248" s="9" t="str">
        <v>Hot Salsa Dip</v>
      </c>
      <c r="C248" s="68">
        <v>88.55419499999999</v>
      </c>
    </row>
    <row r="249">
      <c r="A249" s="68" t="str">
        <v>660013</v>
      </c>
      <c r="B249" s="9" t="str">
        <v>Sweet&amp;Sour Dip</v>
      </c>
      <c r="C249" s="68">
        <v>88.55419499999999</v>
      </c>
    </row>
    <row r="250">
      <c r="A250" s="68" t="str">
        <v>660014</v>
      </c>
      <c r="B250" s="9" t="str">
        <v>Curry Dip</v>
      </c>
      <c r="C250" s="68">
        <v>100.4272046694525</v>
      </c>
    </row>
    <row r="251">
      <c r="A251" s="68" t="str">
        <v>660018</v>
      </c>
      <c r="B251" s="9" t="str">
        <v>BBQ Sachet</v>
      </c>
      <c r="C251" s="68">
        <v>16.104</v>
      </c>
    </row>
    <row r="252">
      <c r="A252" s="68" t="str">
        <v>660019</v>
      </c>
      <c r="B252" s="9" t="str">
        <v>CHILI Mayo Sach</v>
      </c>
      <c r="C252" s="68">
        <v>18</v>
      </c>
    </row>
    <row r="253">
      <c r="A253" s="68" t="str">
        <v>8017</v>
      </c>
      <c r="B253" s="9" t="str">
        <v>ENFT JOUET</v>
      </c>
      <c r="C253" s="68">
        <v>0</v>
      </c>
    </row>
    <row r="254">
      <c r="A254" s="68" t="str">
        <v>900331</v>
      </c>
      <c r="B254" s="9" t="str">
        <v>12 CHK NUG MN MOY</v>
      </c>
      <c r="C254" s="68">
        <v>0</v>
      </c>
    </row>
    <row r="255">
      <c r="A255" s="68" t="str">
        <v>900332</v>
      </c>
      <c r="B255" s="9" t="str">
        <v>12 PL NUG MN GR</v>
      </c>
      <c r="C255" s="68">
        <v>0</v>
      </c>
    </row>
    <row r="256">
      <c r="A256" s="68" t="str">
        <v>400190</v>
      </c>
      <c r="B256" s="9" t="str">
        <v>FANTA POMME 30CL</v>
      </c>
      <c r="C256" s="68">
        <v>0</v>
      </c>
    </row>
    <row r="257">
      <c r="A257" s="68" t="str">
        <v>900408</v>
      </c>
      <c r="B257" s="9" t="str">
        <v>Menu YERE Nugge</v>
      </c>
      <c r="C257" s="68">
        <v>0</v>
      </c>
    </row>
    <row r="258">
      <c r="A258" s="68" t="str">
        <v>900340</v>
      </c>
      <c r="B258" s="9" t="str">
        <v>TRPWHOPCHSMNGR</v>
      </c>
      <c r="C258" s="68">
        <v>0</v>
      </c>
    </row>
    <row r="259">
      <c r="A259" s="68" t="str">
        <v>905268</v>
      </c>
      <c r="B259" s="9" t="str">
        <v>LN CHKCHS MR GR</v>
      </c>
      <c r="C259" s="68">
        <v>0</v>
      </c>
    </row>
    <row r="260">
      <c r="A260" s="68" t="str">
        <v>900349</v>
      </c>
      <c r="B260" s="9" t="str">
        <v>DBL CHL CHS ML</v>
      </c>
      <c r="C260" s="68">
        <v>0</v>
      </c>
    </row>
    <row r="261">
      <c r="A261" s="68" t="str">
        <v>5195</v>
      </c>
      <c r="B261" s="9" t="str">
        <v>PLAIN</v>
      </c>
      <c r="C261" s="68">
        <v>0</v>
      </c>
    </row>
    <row r="262">
      <c r="A262" s="68" t="str">
        <v>900375</v>
      </c>
      <c r="B262" s="9" t="str">
        <v>CKN TENDER STRIPS GRN X3</v>
      </c>
      <c r="C262" s="68">
        <v>0</v>
      </c>
    </row>
    <row r="263">
      <c r="A263" s="68" t="str">
        <v>905395</v>
      </c>
      <c r="B263" s="9" t="str">
        <v>yerecknbur boisson marker</v>
      </c>
      <c r="C263" s="68">
        <v>0</v>
      </c>
    </row>
    <row r="264">
      <c r="A264" s="68" t="str">
        <v>905269</v>
      </c>
      <c r="B264" s="9" t="str">
        <v>LN CHKCHS M MOY</v>
      </c>
      <c r="C264" s="68">
        <v>0</v>
      </c>
    </row>
    <row r="265">
      <c r="A265" s="68" t="str">
        <v>900326</v>
      </c>
      <c r="B265" s="9" t="str">
        <v>TDR GRIL MN GRD</v>
      </c>
      <c r="C265" s="68">
        <v>0</v>
      </c>
    </row>
    <row r="266">
      <c r="A266" s="68" t="str">
        <v>900409</v>
      </c>
      <c r="B266" s="9" t="str">
        <v>Menu Yere Nug+B</v>
      </c>
      <c r="C266" s="68">
        <v>0</v>
      </c>
    </row>
    <row r="267">
      <c r="A267" s="68" t="str">
        <v>900399</v>
      </c>
      <c r="B267" s="9" t="str">
        <v>Menu Yere Hamburger</v>
      </c>
      <c r="C267" s="68">
        <v>0</v>
      </c>
    </row>
    <row r="268">
      <c r="A268" s="68" t="str">
        <v>900043</v>
      </c>
      <c r="B268" s="9" t="str">
        <v>DBL FRO MN GR</v>
      </c>
      <c r="C268" s="68">
        <v>0</v>
      </c>
    </row>
    <row r="269">
      <c r="A269" s="68" t="str">
        <v>29110</v>
      </c>
      <c r="B269" s="9" t="str">
        <v>NO crsp oignon</v>
      </c>
      <c r="C269" s="68">
        <v>0</v>
      </c>
    </row>
    <row r="270">
      <c r="A270" s="68" t="str">
        <v>900287</v>
      </c>
      <c r="B270" s="9" t="str">
        <v>WHOP FRO MN GR</v>
      </c>
      <c r="C270" s="68">
        <v>0</v>
      </c>
    </row>
    <row r="271">
      <c r="A271" s="68" t="str">
        <v>905303</v>
      </c>
      <c r="B271" s="9" t="str">
        <v>Whop Wed Milksh</v>
      </c>
      <c r="C271" s="68">
        <v>0</v>
      </c>
    </row>
    <row r="272">
      <c r="A272" s="68" t="str">
        <v>900400</v>
      </c>
      <c r="B272" s="9" t="str">
        <v>Menu Yere Hamburger+Boiss</v>
      </c>
      <c r="C272" s="68">
        <v>0</v>
      </c>
    </row>
    <row r="273">
      <c r="A273" s="68" t="str">
        <v>29115</v>
      </c>
      <c r="B273" s="9" t="str">
        <v>NO FROMAGE</v>
      </c>
      <c r="C273" s="68">
        <v>0</v>
      </c>
    </row>
    <row r="274">
      <c r="A274" s="68" t="str">
        <v>5568</v>
      </c>
      <c r="B274" s="9" t="str">
        <v>Sans Sauce</v>
      </c>
      <c r="C274" s="68">
        <v>0</v>
      </c>
    </row>
    <row r="275">
      <c r="A275" s="68" t="str">
        <v>900295</v>
      </c>
      <c r="B275" s="9" t="str">
        <v>WHOPJRCH MN MOY</v>
      </c>
      <c r="C275" s="68">
        <v>0</v>
      </c>
    </row>
    <row r="276">
      <c r="A276" s="68" t="str">
        <v>905417</v>
      </c>
      <c r="B276" s="9" t="str">
        <v>MONDAY KING Marker</v>
      </c>
      <c r="C276" s="68">
        <v>0</v>
      </c>
    </row>
    <row r="277">
      <c r="A277" s="68" t="str">
        <v>900034</v>
      </c>
      <c r="B277" s="9" t="str">
        <v>WHOP JR MN GR</v>
      </c>
      <c r="C277" s="68">
        <v>0</v>
      </c>
    </row>
    <row r="278">
      <c r="A278" s="68" t="str">
        <v>905286</v>
      </c>
      <c r="B278" s="9" t="str">
        <v>WINGS X9 ML LG</v>
      </c>
      <c r="C278" s="68">
        <v>0</v>
      </c>
    </row>
    <row r="279">
      <c r="A279" s="68" t="str">
        <v>5105</v>
      </c>
      <c r="B279" s="9" t="str">
        <v>COUPE EN DEUX</v>
      </c>
      <c r="C279" s="68">
        <v>0</v>
      </c>
    </row>
    <row r="280">
      <c r="A280" s="68" t="str">
        <v>900404</v>
      </c>
      <c r="B280" s="9" t="str">
        <v>X LN BBQ BEEF MN GRAND</v>
      </c>
      <c r="C280" s="68">
        <v>0</v>
      </c>
    </row>
    <row r="281">
      <c r="A281" s="68" t="str">
        <v>905284</v>
      </c>
      <c r="B281" s="9" t="str">
        <v>WINGS X6 ML LG</v>
      </c>
      <c r="C281" s="68">
        <v>0</v>
      </c>
    </row>
    <row r="282">
      <c r="A282" s="68" t="str">
        <v>900100</v>
      </c>
      <c r="B282" s="9" t="str">
        <v>T/C CRIS MN GR</v>
      </c>
      <c r="C282" s="68">
        <v>0</v>
      </c>
    </row>
    <row r="283">
      <c r="A283" s="68" t="str">
        <v>5340</v>
      </c>
      <c r="B283" s="9" t="str">
        <v>glace</v>
      </c>
      <c r="C283" s="68">
        <v>0</v>
      </c>
    </row>
    <row r="284">
      <c r="A284" s="68" t="str">
        <v>900381</v>
      </c>
      <c r="B284" s="9" t="str">
        <v>CHICKEN BURGER GRN MN</v>
      </c>
      <c r="C284" s="68">
        <v>0</v>
      </c>
    </row>
    <row r="285">
      <c r="A285" s="68" t="str">
        <v>900384</v>
      </c>
      <c r="B285" s="9" t="str">
        <v>HAMBURGER MENU KID LARGE</v>
      </c>
      <c r="C285" s="68">
        <v>0</v>
      </c>
    </row>
    <row r="286">
      <c r="A286" s="68" t="str">
        <v>900016</v>
      </c>
      <c r="B286" s="9" t="str">
        <v>BIG KING MN GR</v>
      </c>
      <c r="C286" s="68">
        <v>0</v>
      </c>
    </row>
    <row r="287">
      <c r="A287" s="68" t="str">
        <v>900040</v>
      </c>
      <c r="B287" s="9" t="str">
        <v>HAMBRGR MN GR</v>
      </c>
      <c r="C287" s="68">
        <v>0</v>
      </c>
    </row>
    <row r="288">
      <c r="A288" s="68" t="str">
        <v>900272</v>
      </c>
      <c r="B288" s="9" t="str">
        <v>9 PL NUG MN GR</v>
      </c>
      <c r="C288" s="68">
        <v>0</v>
      </c>
    </row>
    <row r="289">
      <c r="A289" s="68" t="str">
        <v>900004</v>
      </c>
      <c r="B289" s="9" t="str">
        <v>WHOP MN GR</v>
      </c>
      <c r="C289" s="68">
        <v>0</v>
      </c>
    </row>
    <row r="290">
      <c r="A290" s="68" t="str">
        <v>905428</v>
      </c>
      <c r="B290" s="9" t="str">
        <v>Bogo Sunday/Shake marker</v>
      </c>
      <c r="C290" s="68">
        <v>0</v>
      </c>
    </row>
    <row r="291">
      <c r="A291" s="68" t="str">
        <v>900385</v>
      </c>
      <c r="B291" s="9" t="str">
        <v>CHEESEBURGER MN KID LARGE</v>
      </c>
      <c r="C291" s="68">
        <v>0</v>
      </c>
    </row>
    <row r="292">
      <c r="A292" s="68" t="str">
        <v>900341</v>
      </c>
      <c r="B292" s="9" t="str">
        <v>TRPWHOPCHSMNMOY</v>
      </c>
      <c r="C292" s="68">
        <v>0</v>
      </c>
    </row>
    <row r="293">
      <c r="A293" s="68" t="str">
        <v>900094</v>
      </c>
      <c r="B293" s="9" t="str">
        <v>CHSBGR MN GR</v>
      </c>
      <c r="C293" s="68">
        <v>0</v>
      </c>
    </row>
    <row r="294">
      <c r="A294" s="68" t="str">
        <v>900036</v>
      </c>
      <c r="B294" s="9" t="str">
        <v>TRP WHOP MN MOY</v>
      </c>
      <c r="C294" s="68">
        <v>0</v>
      </c>
    </row>
    <row r="295">
      <c r="A295" s="68" t="str">
        <v>900293</v>
      </c>
      <c r="B295" s="9" t="str">
        <v>DWHOPFRO MN GR</v>
      </c>
      <c r="C295" s="68">
        <v>0</v>
      </c>
    </row>
    <row r="296">
      <c r="A296" s="68" t="str">
        <v>905405</v>
      </c>
      <c r="B296" s="9" t="str">
        <v>Chili Friday</v>
      </c>
      <c r="C296" s="68">
        <v>0</v>
      </c>
    </row>
    <row r="297">
      <c r="A297" s="68" t="str">
        <v>900379</v>
      </c>
      <c r="B297" s="9" t="str">
        <v>CKN TENDER STRIPS GRN X9</v>
      </c>
      <c r="C297" s="68">
        <v>0</v>
      </c>
    </row>
    <row r="298">
      <c r="A298" s="68" t="str">
        <v>900292</v>
      </c>
      <c r="B298" s="9" t="str">
        <v>DWHOPFRO MN MOY</v>
      </c>
      <c r="C298" s="68">
        <v>0</v>
      </c>
    </row>
    <row r="299">
      <c r="A299" s="68" t="str">
        <v>905281</v>
      </c>
      <c r="B299" s="9" t="str">
        <v>yerew cone mark</v>
      </c>
      <c r="C299" s="68">
        <v>0</v>
      </c>
    </row>
    <row r="300">
      <c r="A300" s="68" t="str">
        <v>905394</v>
      </c>
      <c r="B300" s="9" t="str">
        <v>yerechickenburger marker</v>
      </c>
      <c r="C300" s="68">
        <v>0</v>
      </c>
    </row>
    <row r="301">
      <c r="A301" s="68" t="str">
        <v>900348</v>
      </c>
      <c r="B301" s="9" t="str">
        <v>KING FISH</v>
      </c>
      <c r="C301" s="68">
        <v>0</v>
      </c>
    </row>
    <row r="302">
      <c r="A302" s="68" t="str">
        <v>5431</v>
      </c>
      <c r="B302" s="9" t="str">
        <v>NO sel</v>
      </c>
      <c r="C302" s="68">
        <v>0</v>
      </c>
    </row>
    <row r="303">
      <c r="A303" s="68" t="str">
        <v>900387</v>
      </c>
      <c r="B303" s="9" t="str">
        <v>NUGGETS MENU KID LARGE</v>
      </c>
      <c r="C303" s="68">
        <v>0</v>
      </c>
    </row>
    <row r="304">
      <c r="A304" s="68" t="str">
        <v>900338</v>
      </c>
      <c r="B304" s="9" t="str">
        <v>CHLICHZL/CKNMOY</v>
      </c>
      <c r="C304" s="68">
        <v>0</v>
      </c>
    </row>
    <row r="305">
      <c r="A305" s="68" t="str">
        <v>900057</v>
      </c>
      <c r="B305" s="9" t="str">
        <v>6 PL NUG MN MOY</v>
      </c>
      <c r="C305" s="68">
        <v>0</v>
      </c>
    </row>
    <row r="306">
      <c r="A306" s="68" t="str">
        <v>900325</v>
      </c>
      <c r="B306" s="9" t="str">
        <v>TDR CHICKEN GRILL MN MOY</v>
      </c>
      <c r="C306" s="68">
        <v>0</v>
      </c>
    </row>
    <row r="307">
      <c r="A307" s="68" t="str">
        <v>900377</v>
      </c>
      <c r="B307" s="9" t="str">
        <v>CKN TENDER STRIPS GRN X6</v>
      </c>
      <c r="C307" s="68">
        <v>0</v>
      </c>
    </row>
    <row r="308">
      <c r="A308" s="68" t="str">
        <v>900120</v>
      </c>
      <c r="B308" s="9" t="str">
        <v>ENFT BGR MN PT</v>
      </c>
      <c r="C308" s="68">
        <v>0</v>
      </c>
    </row>
    <row r="309">
      <c r="A309" s="68" t="str">
        <v>900329</v>
      </c>
      <c r="B309" s="9" t="str">
        <v>BIG K XL MN GR</v>
      </c>
      <c r="C309" s="68">
        <v>0</v>
      </c>
    </row>
    <row r="310">
      <c r="A310" s="68" t="str">
        <v>900007</v>
      </c>
      <c r="B310" s="9" t="str">
        <v>DBL WHOP MN GR</v>
      </c>
      <c r="C310" s="68">
        <v>0</v>
      </c>
    </row>
    <row r="311">
      <c r="A311" s="68" t="str">
        <v>900286</v>
      </c>
      <c r="B311" s="9" t="str">
        <v>WHOP FRO MN MOY</v>
      </c>
      <c r="C311" s="68">
        <v>0</v>
      </c>
    </row>
    <row r="312">
      <c r="A312" s="68" t="str">
        <v>900093</v>
      </c>
      <c r="B312" s="9" t="str">
        <v>CHSBGR MN MOY</v>
      </c>
      <c r="C312" s="68">
        <v>0</v>
      </c>
    </row>
    <row r="313">
      <c r="A313" s="68" t="str">
        <v>905280</v>
      </c>
      <c r="B313" s="9" t="str">
        <v>yerewings marker</v>
      </c>
      <c r="C313" s="68">
        <v>0</v>
      </c>
    </row>
    <row r="314">
      <c r="A314" s="68" t="str">
        <v>905359</v>
      </c>
      <c r="B314" s="9" t="str">
        <v>Add 2 Milksh Ma</v>
      </c>
      <c r="C314" s="68">
        <v>0</v>
      </c>
    </row>
    <row r="315">
      <c r="A315" s="68" t="str">
        <v>900335</v>
      </c>
      <c r="B315" s="9" t="str">
        <v>XLNGCHLICHZGR</v>
      </c>
      <c r="C315" s="68">
        <v>0</v>
      </c>
    </row>
    <row r="316">
      <c r="A316" s="68" t="str">
        <v>905283</v>
      </c>
      <c r="B316" s="9" t="str">
        <v>WINGS X6 ML MED</v>
      </c>
      <c r="C316" s="68">
        <v>0</v>
      </c>
    </row>
    <row r="317">
      <c r="A317" s="68" t="str">
        <v>905434</v>
      </c>
      <c r="B317" s="9" t="str">
        <v>5 hamb 2 frites</v>
      </c>
      <c r="C317" s="68">
        <v>0</v>
      </c>
    </row>
    <row r="318">
      <c r="A318" s="68" t="str">
        <v>900058</v>
      </c>
      <c r="B318" s="9" t="str">
        <v>6 PL NUG MN GR</v>
      </c>
      <c r="C318" s="68">
        <v>0</v>
      </c>
    </row>
    <row r="319">
      <c r="A319" s="68" t="str">
        <v>905288</v>
      </c>
      <c r="B319" s="9" t="str">
        <v>WINGS X12 ML LG</v>
      </c>
      <c r="C319" s="68">
        <v>0</v>
      </c>
    </row>
    <row r="320">
      <c r="A320" s="68" t="str">
        <v>900351</v>
      </c>
      <c r="B320" s="9" t="str">
        <v>Menu Yere Cone</v>
      </c>
      <c r="C320" s="68">
        <v>0</v>
      </c>
    </row>
    <row r="321">
      <c r="A321" s="68" t="str">
        <v>900018</v>
      </c>
      <c r="B321" s="9" t="str">
        <v>STKHSE MN MOY</v>
      </c>
      <c r="C321" s="68">
        <v>0</v>
      </c>
    </row>
    <row r="322">
      <c r="A322" s="68" t="str">
        <v>900271</v>
      </c>
      <c r="B322" s="9" t="str">
        <v>9 CHK NUG MN MOY</v>
      </c>
      <c r="C322" s="68">
        <v>0</v>
      </c>
    </row>
    <row r="323">
      <c r="A323" s="68" t="str">
        <v>900354</v>
      </c>
      <c r="B323" s="9" t="str">
        <v>DBL CHL CHS MOY</v>
      </c>
      <c r="C323" s="68">
        <v>0</v>
      </c>
    </row>
    <row r="324">
      <c r="A324" s="68" t="str">
        <v>900015</v>
      </c>
      <c r="B324" s="9" t="str">
        <v>BIG KING MN MOY</v>
      </c>
      <c r="C324" s="68">
        <v>0</v>
      </c>
    </row>
    <row r="325">
      <c r="A325" s="68" t="str">
        <v>900334</v>
      </c>
      <c r="B325" s="9" t="str">
        <v>XLNGCHLICHZMOY</v>
      </c>
      <c r="C325" s="68">
        <v>0</v>
      </c>
    </row>
    <row r="326">
      <c r="A326" s="68" t="str">
        <v>900099</v>
      </c>
      <c r="B326" s="9" t="str">
        <v>T/C CRIS MN MOY</v>
      </c>
      <c r="C326" s="68">
        <v>0</v>
      </c>
    </row>
    <row r="327">
      <c r="A327" s="68" t="str">
        <v>900033</v>
      </c>
      <c r="B327" s="9" t="str">
        <v>WHOP JR MN MOY</v>
      </c>
      <c r="C327" s="68">
        <v>0</v>
      </c>
    </row>
    <row r="328">
      <c r="A328" s="68" t="str">
        <v>900378</v>
      </c>
      <c r="B328" s="9" t="str">
        <v>CKN TENDER STRIPS MOY X9</v>
      </c>
      <c r="C328" s="68">
        <v>0</v>
      </c>
    </row>
    <row r="329">
      <c r="A329" s="68" t="str">
        <v>900322</v>
      </c>
      <c r="B329" s="9" t="str">
        <v>CRS CKN MN MOY</v>
      </c>
      <c r="C329" s="68">
        <v>0</v>
      </c>
    </row>
    <row r="330">
      <c r="A330" s="68" t="str">
        <v>900374</v>
      </c>
      <c r="B330" s="9" t="str">
        <v>CKN TENDER STRIPS MOY X3</v>
      </c>
      <c r="C330" s="68">
        <v>0</v>
      </c>
    </row>
    <row r="331">
      <c r="A331" s="68" t="str">
        <v>905287</v>
      </c>
      <c r="B331" s="9" t="str">
        <v>WINGS X12 ML MD</v>
      </c>
      <c r="C331" s="68">
        <v>0</v>
      </c>
    </row>
    <row r="332">
      <c r="A332" s="68" t="str">
        <v>900380</v>
      </c>
      <c r="B332" s="9" t="str">
        <v>CHICKEN BURGER MOY MN</v>
      </c>
      <c r="C332" s="68">
        <v>0</v>
      </c>
    </row>
    <row r="333">
      <c r="A333" s="68" t="str">
        <v>900006</v>
      </c>
      <c r="B333" s="9" t="str">
        <v>DBL WHOP MN MOY</v>
      </c>
      <c r="C333" s="68">
        <v>0</v>
      </c>
    </row>
    <row r="334">
      <c r="A334" s="68" t="str">
        <v>900376</v>
      </c>
      <c r="B334" s="9" t="str">
        <v>CKN TENDER STRIPS MOY X6</v>
      </c>
      <c r="C334" s="68">
        <v>0</v>
      </c>
    </row>
    <row r="335">
      <c r="A335" s="68" t="str">
        <v>905285</v>
      </c>
      <c r="B335" s="9" t="str">
        <v>WINGS X9 ML MED</v>
      </c>
      <c r="C335" s="68">
        <v>0</v>
      </c>
    </row>
    <row r="336">
      <c r="A336" s="68" t="str">
        <v>900352</v>
      </c>
      <c r="B336" s="9" t="str">
        <v>KING FISH MED</v>
      </c>
      <c r="C336" s="68">
        <v>0</v>
      </c>
    </row>
    <row r="337">
      <c r="A337" s="68" t="str">
        <v>900042</v>
      </c>
      <c r="B337" s="9" t="str">
        <v>DBL FRO MN MOY</v>
      </c>
      <c r="C337" s="68">
        <v>0</v>
      </c>
    </row>
    <row r="338">
      <c r="A338" s="68" t="str">
        <v>900403</v>
      </c>
      <c r="B338" s="9" t="str">
        <v>X LN BBQ BEEF MN MOY</v>
      </c>
      <c r="C338" s="68">
        <v>0</v>
      </c>
    </row>
    <row r="339">
      <c r="A339" s="68" t="str">
        <v>900013</v>
      </c>
      <c r="B339" s="9" t="str">
        <v>LNG CKN MN GR</v>
      </c>
      <c r="C339" s="68">
        <v>0</v>
      </c>
    </row>
    <row r="340">
      <c r="A340" s="68" t="str">
        <v>905302</v>
      </c>
      <c r="B340" s="9" t="str">
        <v>Whopper Wed</v>
      </c>
      <c r="C340" s="68">
        <v>0</v>
      </c>
    </row>
    <row r="341">
      <c r="A341" s="68" t="str">
        <v>900350</v>
      </c>
      <c r="B341" s="9" t="str">
        <v>Menu Yere</v>
      </c>
      <c r="C341" s="68">
        <v>0</v>
      </c>
    </row>
    <row r="342">
      <c r="A342" s="68" t="str">
        <v>900382</v>
      </c>
      <c r="B342" s="9" t="str">
        <v>ENFT CHICKEN BURGER MN PT</v>
      </c>
      <c r="C342" s="68">
        <v>0</v>
      </c>
    </row>
    <row r="343">
      <c r="A343" s="68" t="str">
        <v>900003</v>
      </c>
      <c r="B343" s="9" t="str">
        <v>WHOP MN MOY</v>
      </c>
      <c r="C343" s="68">
        <v>0</v>
      </c>
    </row>
    <row r="344">
      <c r="A344" s="68" t="str">
        <v>900123</v>
      </c>
      <c r="B344" s="9" t="str">
        <v>ENFT CHB MN PT</v>
      </c>
      <c r="C344" s="68">
        <v>0</v>
      </c>
    </row>
    <row r="345">
      <c r="A345" s="68" t="str">
        <v>900323</v>
      </c>
      <c r="B345" s="9" t="str">
        <v>CRS CKN MN GRD</v>
      </c>
      <c r="C345" s="68">
        <v>0</v>
      </c>
    </row>
    <row r="346">
      <c r="A346" s="68" t="str">
        <v>905432</v>
      </c>
      <c r="B346" s="9" t="str">
        <v>Menu 6 Nug Peps</v>
      </c>
      <c r="C346" s="68">
        <v>0</v>
      </c>
    </row>
    <row r="347">
      <c r="A347" s="68" t="str">
        <v>900039</v>
      </c>
      <c r="B347" s="9" t="str">
        <v>HAMBRGR MN MOY</v>
      </c>
      <c r="C347" s="68">
        <v>0</v>
      </c>
    </row>
    <row r="348">
      <c r="A348" s="68" t="str">
        <v>905323</v>
      </c>
      <c r="B348" s="9" t="str">
        <v>Sauc choic BBQ/Sal marker</v>
      </c>
      <c r="C348" s="68">
        <v>0</v>
      </c>
    </row>
    <row r="349">
      <c r="A349" s="68" t="str">
        <v>900339</v>
      </c>
      <c r="B349" s="9" t="str">
        <v>CHLICHZL/CKNGR</v>
      </c>
      <c r="C349" s="68">
        <v>0</v>
      </c>
    </row>
    <row r="350">
      <c r="A350" s="68" t="str">
        <v>905424</v>
      </c>
      <c r="B350" s="9" t="str">
        <v>Menu Delux Mark</v>
      </c>
      <c r="C350" s="68">
        <v>0</v>
      </c>
    </row>
    <row r="351">
      <c r="A351" s="68" t="str">
        <v>900012</v>
      </c>
      <c r="B351" s="9" t="str">
        <v>LNG CKN MN MOY</v>
      </c>
      <c r="C351" s="68">
        <v>0</v>
      </c>
    </row>
    <row r="352">
      <c r="A352" s="68" t="str">
        <v>905431</v>
      </c>
      <c r="B352" s="9" t="str">
        <v>Menu 6 Wing Pep</v>
      </c>
      <c r="C352" s="68">
        <v>0</v>
      </c>
    </row>
    <row r="353">
      <c r="A353" s="68" t="str">
        <v>900019</v>
      </c>
      <c r="B353" s="9" t="str">
        <v>STKHSE MN GR</v>
      </c>
      <c r="C353" s="68">
        <v>0</v>
      </c>
    </row>
    <row r="354">
      <c r="A354" s="68" t="str">
        <v>905435</v>
      </c>
      <c r="B354" s="9" t="str">
        <v>Ext Lng Chil Cz Whop 2 Fr</v>
      </c>
      <c r="C354" s="68">
        <v>0</v>
      </c>
    </row>
    <row r="355">
      <c r="A355" s="68" t="str">
        <v>900328</v>
      </c>
      <c r="B355" s="9" t="str">
        <v>BIG KING MN MOY</v>
      </c>
      <c r="C355" s="68">
        <v>0</v>
      </c>
    </row>
    <row r="356">
      <c r="A356" s="68" t="str">
        <v>900129</v>
      </c>
      <c r="B356" s="9" t="str">
        <v>ENFT NUG MN PT</v>
      </c>
      <c r="C356" s="68">
        <v>0</v>
      </c>
    </row>
    <row r="357">
      <c r="A357" s="68" t="str">
        <v>905433</v>
      </c>
      <c r="B357" s="9" t="str">
        <v>2 Dbl Chil Chz</v>
      </c>
      <c r="C357" s="68">
        <v>0</v>
      </c>
    </row>
    <row r="358">
      <c r="A358" s="68" t="str">
        <v>5505</v>
      </c>
      <c r="B358" s="9" t="str">
        <v>NO Sauce</v>
      </c>
      <c r="C358" s="68">
        <v>0</v>
      </c>
    </row>
    <row r="359">
      <c r="A359" s="68" t="str">
        <v>905426</v>
      </c>
      <c r="B359" s="9" t="str">
        <v>2 Ckn Brg 4 Nug</v>
      </c>
      <c r="C359" s="68">
        <v>0</v>
      </c>
    </row>
    <row r="360">
      <c r="A360" s="68" t="str">
        <v>50000</v>
      </c>
      <c r="B360" s="9" t="str">
        <v>GLOVO</v>
      </c>
      <c r="C360" s="68">
        <v>0</v>
      </c>
    </row>
    <row r="361">
      <c r="A361" s="68" t="str">
        <v>5572</v>
      </c>
      <c r="B361" s="9" t="str">
        <v>Balsamic Sauce</v>
      </c>
      <c r="C361" s="68">
        <v>0</v>
      </c>
    </row>
    <row r="362">
      <c r="A362" s="68" t="str">
        <v>8063</v>
      </c>
      <c r="B362" s="9" t="str">
        <v>Kit Couvert</v>
      </c>
      <c r="C362" s="68">
        <v>0</v>
      </c>
    </row>
    <row r="363">
      <c r="A363" s="68" t="str">
        <v>29052</v>
      </c>
      <c r="B363" s="9" t="str">
        <v>PEU mayo</v>
      </c>
      <c r="C363" s="68">
        <v>0</v>
      </c>
    </row>
    <row r="364">
      <c r="A364" s="68" t="str">
        <v>29055</v>
      </c>
      <c r="B364" s="9" t="str">
        <v>PEU salade</v>
      </c>
      <c r="C364" s="68">
        <v>0</v>
      </c>
    </row>
    <row r="365">
      <c r="A365" s="68" t="str">
        <v>400178</v>
      </c>
      <c r="B365" s="9" t="str">
        <v>SCHWEPPES 30CL</v>
      </c>
      <c r="C365" s="68">
        <v>0</v>
      </c>
    </row>
    <row r="366">
      <c r="A366" s="68" t="str">
        <v>400180</v>
      </c>
      <c r="B366" s="9" t="str">
        <v>FANTA COCTAIL 30CL</v>
      </c>
      <c r="C366" s="68">
        <v>0</v>
      </c>
    </row>
    <row r="367">
      <c r="A367" s="68" t="str">
        <v>400188</v>
      </c>
      <c r="B367" s="9" t="str">
        <v>FANTA FRUITS ROUGES 30CL</v>
      </c>
      <c r="C367" s="68">
        <v>0</v>
      </c>
    </row>
    <row r="368">
      <c r="A368" s="68" t="str">
        <v>400189</v>
      </c>
      <c r="B368" s="9" t="str">
        <v>FANTA ANANAS 30CL</v>
      </c>
      <c r="C368" s="68">
        <v>0</v>
      </c>
    </row>
    <row r="369">
      <c r="A369" s="68" t="str">
        <v>900037</v>
      </c>
      <c r="B369" s="9" t="str">
        <v>TRP WHOP MN GR</v>
      </c>
      <c r="C369" s="68">
        <v>0</v>
      </c>
    </row>
    <row r="370">
      <c r="A370" s="68" t="str">
        <v>500144</v>
      </c>
      <c r="B370" s="9" t="str">
        <v>6 SPICY NUGGETS</v>
      </c>
      <c r="C370" s="68">
        <v>0</v>
      </c>
    </row>
    <row r="371">
      <c r="A371" s="68" t="str">
        <v>500145</v>
      </c>
      <c r="B371" s="9" t="str">
        <v>9 SPICY NUGGETS</v>
      </c>
      <c r="C371" s="68">
        <v>0</v>
      </c>
    </row>
    <row r="372">
      <c r="A372" s="68" t="str">
        <v>500146</v>
      </c>
      <c r="B372" s="9" t="str">
        <v>12 SPICY NUGGETS</v>
      </c>
      <c r="C372" s="68">
        <v>0</v>
      </c>
    </row>
    <row r="373">
      <c r="A373" s="68" t="str">
        <v>377</v>
      </c>
      <c r="B373" s="9" t="str">
        <v>BBQ TCRISP</v>
      </c>
      <c r="C373" s="68">
        <v>0</v>
      </c>
    </row>
    <row r="374">
      <c r="A374" s="68" t="str">
        <v>384</v>
      </c>
      <c r="B374" s="9" t="str">
        <v>3 x HAMBURGER</v>
      </c>
      <c r="C374" s="68">
        <v>0</v>
      </c>
    </row>
    <row r="375">
      <c r="A375" s="68" t="str">
        <v>722</v>
      </c>
      <c r="B375" s="9" t="str">
        <v>FRENCH FRITES Menu</v>
      </c>
      <c r="C375" s="68">
        <v>0</v>
      </c>
    </row>
    <row r="376">
      <c r="A376" s="68" t="str">
        <v>729</v>
      </c>
      <c r="B376" s="9" t="str">
        <v>Améliorez avec Frit&amp;Boiss</v>
      </c>
      <c r="C376" s="68">
        <v>0</v>
      </c>
    </row>
    <row r="377">
      <c r="A377" s="68" t="str">
        <v>731</v>
      </c>
      <c r="B377" s="9" t="str">
        <v>NO THANKS!</v>
      </c>
      <c r="C377" s="68">
        <v>0</v>
      </c>
    </row>
  </sheetData>
  <pageMargins left="0.4" right="0.4" top="0.5" bottom="0.5" header="0.3" footer="0.3"/>
  <ignoredErrors>
    <ignoredError numberStoredAsText="1" sqref="A1:C377"/>
  </ignoredErrors>
</worksheet>
</file>

<file path=xl/worksheets/sheet9.xml><?xml version="1.0" encoding="utf-8"?>
<worksheet xmlns="http://schemas.openxmlformats.org/spreadsheetml/2006/main" xmlns:r="http://schemas.openxmlformats.org/officeDocument/2006/relationships">
  <dimension ref="A1:I1003"/>
  <sheetViews>
    <sheetView workbookViewId="0"/>
  </sheetViews>
  <cols>
    <col min="1" max="1" width="19.71484375" customWidth="1"/>
    <col min="2" max="2" width="38.83203125" customWidth="1"/>
    <col min="3" max="3" width="14.83203125" customWidth="1"/>
    <col min="4" max="4" width="14.83203125" customWidth="1"/>
    <col min="5" max="5" width="16.83203125" customWidth="1"/>
    <col min="6" max="6" width="28.83203125" customWidth="1"/>
    <col min="7" max="7" width="3.83203125" customWidth="1"/>
    <col min="8" max="8" width="30.83203125" customWidth="1"/>
    <col min="9" max="9" width="16.83203125" customWidth="1"/>
  </cols>
  <sheetData>
    <row r="1" ht="80" customHeight="1">
      <c r="B1" s="63" t="str">
        <v>PMIX (Ventes) — BK1 · Octobre 2026</v>
      </c>
      <c r="H1" s="95" t="str">
        <v>RÉCAP PMIX — BK1</v>
      </c>
    </row>
    <row r="2">
      <c r="A2" s="93" t="str">
        <v>Item PLU</v>
      </c>
      <c r="B2" s="93" t="str">
        <v>Item Name</v>
      </c>
      <c r="C2" s="94" t="str">
        <v>Qty Sold</v>
      </c>
      <c r="D2" s="94" t="str">
        <v>Price</v>
      </c>
      <c r="E2" s="94" t="str">
        <v>Amount</v>
      </c>
      <c r="F2" s="93" t="str">
        <v>Status</v>
      </c>
      <c r="H2" s="93" t="str">
        <v>INDICATEUR</v>
      </c>
      <c r="I2" s="94" t="str">
        <v>VALEUR</v>
      </c>
    </row>
    <row r="3">
      <c r="A3" s="68" t="str">
        <v/>
      </c>
      <c r="B3" s="9">
        <f>IF(A3="","",IFERROR(VLOOKUP(TRIM(A3&amp;""),'Référentiel PMIX'!$A$2:$C$377,2,FALSE),""))</f>
      </c>
      <c r="C3" s="68" t="str">
        <v/>
      </c>
      <c r="D3" s="68">
        <f>IF(A3="","",IFERROR(VLOOKUP(TRIM(A3&amp;""),'Référentiel PMIX'!$A$2:$C$377,3,FALSE),""))</f>
      </c>
      <c r="E3" s="68">
        <f>IF(OR(A3="",C3=""),"",IF(AND(ISNUMBER(C3),ISNUMBER(D3)),C3*D3,""))</f>
      </c>
      <c r="F3" s="9">
        <f>IF(A3="","",IF(COUNTIF('Référentiel PMIX'!$A$2:$A$377,TRIM(A3&amp;""))=0,"PLU ABSENT DU RATIO","OK"))</f>
      </c>
      <c r="H3" s="9" t="str">
        <v>Lignes saisies (PLU en A)</v>
      </c>
      <c r="I3" s="68">
        <f>SUMPRODUCT(--($A$3:$A$1002&lt;&gt;""))</f>
      </c>
    </row>
    <row r="4">
      <c r="A4" s="130" t="str">
        <v/>
      </c>
      <c r="B4" s="91">
        <f>IF(A4="","",IFERROR(VLOOKUP(TRIM(A4&amp;""),'Référentiel PMIX'!$A$2:$C$377,2,FALSE),""))</f>
      </c>
      <c r="C4" s="92" t="str">
        <v/>
      </c>
      <c r="D4" s="92">
        <f>IF(A4="","",IFERROR(VLOOKUP(TRIM(A4&amp;""),'Référentiel PMIX'!$A$2:$C$377,3,FALSE),""))</f>
      </c>
      <c r="E4" s="92">
        <f>IF(OR(A4="",C4=""),"",IF(AND(ISNUMBER(C4),ISNUMBER(D4)),C4*D4,""))</f>
      </c>
      <c r="F4" s="91">
        <f>IF(A4="","",IF(COUNTIF('Référentiel PMIX'!$A$2:$A$377,TRIM(A4&amp;""))=0,"PLU ABSENT DU RATIO","OK"))</f>
      </c>
      <c r="H4" s="9" t="str">
        <v>dont PLU absent du ratio</v>
      </c>
      <c r="I4" s="68">
        <f>SUMPRODUCT(--($A$3:$A$1002&lt;&gt;""),--($F$3:$F$1002="PLU ABSENT DU RATIO"))</f>
      </c>
    </row>
    <row r="5">
      <c r="A5" s="68" t="str">
        <v/>
      </c>
      <c r="B5" s="9">
        <f>IF(A5="","",IFERROR(VLOOKUP(TRIM(A5&amp;""),'Référentiel PMIX'!$A$2:$C$377,2,FALSE),""))</f>
      </c>
      <c r="C5" s="68" t="str">
        <v/>
      </c>
      <c r="D5" s="68">
        <f>IF(A5="","",IFERROR(VLOOKUP(TRIM(A5&amp;""),'Référentiel PMIX'!$A$2:$C$377,3,FALSE),""))</f>
      </c>
      <c r="E5" s="68">
        <f>IF(OR(A5="",C5=""),"",IF(AND(ISNUMBER(C5),ISNUMBER(D5)),C5*D5,""))</f>
      </c>
      <c r="F5" s="9">
        <f>IF(A5="","",IF(COUNTIF('Référentiel PMIX'!$A$2:$A$377,TRIM(A5&amp;""))=0,"PLU ABSENT DU RATIO","OK"))</f>
      </c>
      <c r="H5" s="9" t="str">
        <v>TOTAL COUVERTS</v>
      </c>
      <c r="I5" s="68">
        <f>SUM($C$3:$C$1002)</f>
      </c>
    </row>
    <row r="6">
      <c r="A6" s="130" t="str">
        <v/>
      </c>
      <c r="B6" s="91">
        <f>IF(A6="","",IFERROR(VLOOKUP(TRIM(A6&amp;""),'Référentiel PMIX'!$A$2:$C$377,2,FALSE),""))</f>
      </c>
      <c r="C6" s="92" t="str">
        <v/>
      </c>
      <c r="D6" s="92">
        <f>IF(A6="","",IFERROR(VLOOKUP(TRIM(A6&amp;""),'Référentiel PMIX'!$A$2:$C$377,3,FALSE),""))</f>
      </c>
      <c r="E6" s="92">
        <f>IF(OR(A6="",C6=""),"",IF(AND(ISNUMBER(C6),ISNUMBER(D6)),C6*D6,""))</f>
      </c>
      <c r="F6" s="91">
        <f>IF(A6="","",IF(COUNTIF('Référentiel PMIX'!$A$2:$A$377,TRIM(A6&amp;""))=0,"PLU ABSENT DU RATIO","OK"))</f>
      </c>
      <c r="H6" s="72" t="str">
        <v>TOTAL COÛT MATIÈRE (FCFA)</v>
      </c>
      <c r="I6" s="73">
        <f>SUM($E$3:$E$1002)</f>
      </c>
    </row>
    <row r="7">
      <c r="A7" s="68" t="str">
        <v/>
      </c>
      <c r="B7" s="9">
        <f>IF(A7="","",IFERROR(VLOOKUP(TRIM(A7&amp;""),'Référentiel PMIX'!$A$2:$C$377,2,FALSE),""))</f>
      </c>
      <c r="C7" s="68" t="str">
        <v/>
      </c>
      <c r="D7" s="68">
        <f>IF(A7="","",IFERROR(VLOOKUP(TRIM(A7&amp;""),'Référentiel PMIX'!$A$2:$C$377,3,FALSE),""))</f>
      </c>
      <c r="E7" s="68">
        <f>IF(OR(A7="",C7=""),"",IF(AND(ISNUMBER(C7),ISNUMBER(D7)),C7*D7,""))</f>
      </c>
      <c r="F7" s="9">
        <f>IF(A7="","",IF(COUNTIF('Référentiel PMIX'!$A$2:$A$377,TRIM(A7&amp;""))=0,"PLU ABSENT DU RATIO","OK"))</f>
      </c>
      <c r="H7" s="9" t="str">
        <v>Coût moyen / article vendu</v>
      </c>
      <c r="I7" s="68">
        <f>IFERROR(IF($I$5=0,"",$I$6/$I$5),"contrôle requis")</f>
      </c>
    </row>
    <row r="8">
      <c r="A8" s="130" t="str">
        <v/>
      </c>
      <c r="B8" s="91">
        <f>IF(A8="","",IFERROR(VLOOKUP(TRIM(A8&amp;""),'Référentiel PMIX'!$A$2:$C$377,2,FALSE),""))</f>
      </c>
      <c r="C8" s="92" t="str">
        <v/>
      </c>
      <c r="D8" s="92">
        <f>IF(A8="","",IFERROR(VLOOKUP(TRIM(A8&amp;""),'Référentiel PMIX'!$A$2:$C$377,3,FALSE),""))</f>
      </c>
      <c r="E8" s="92">
        <f>IF(OR(A8="",C8=""),"",IF(AND(ISNUMBER(C8),ISNUMBER(D8)),C8*D8,""))</f>
      </c>
      <c r="F8" s="91">
        <f>IF(A8="","",IF(COUNTIF('Référentiel PMIX'!$A$2:$A$377,TRIM(A8&amp;""))=0,"PLU ABSENT DU RATIO","OK"))</f>
      </c>
      <c r="H8" s="9" t="str">
        <v>dont quantités non chiffrables</v>
      </c>
      <c r="I8" s="68">
        <f>SUMPRODUCT(--($A$3:$A$1002&lt;&gt;""),--(ISNUMBER($C$3:$C$1002)=FALSE))</f>
      </c>
    </row>
    <row r="9">
      <c r="A9" s="68" t="str">
        <v/>
      </c>
      <c r="B9" s="9">
        <f>IF(A9="","",IFERROR(VLOOKUP(TRIM(A9&amp;""),'Référentiel PMIX'!$A$2:$C$377,2,FALSE),""))</f>
      </c>
      <c r="C9" s="68" t="str">
        <v/>
      </c>
      <c r="D9" s="68">
        <f>IF(A9="","",IFERROR(VLOOKUP(TRIM(A9&amp;""),'Référentiel PMIX'!$A$2:$C$377,3,FALSE),""))</f>
      </c>
      <c r="E9" s="68">
        <f>IF(OR(A9="",C9=""),"",IF(AND(ISNUMBER(C9),ISNUMBER(D9)),C9*D9,""))</f>
      </c>
      <c r="F9" s="9">
        <f>IF(A9="","",IF(COUNTIF('Référentiel PMIX'!$A$2:$A$377,TRIM(A9&amp;""))=0,"PLU ABSENT DU RATIO","OK"))</f>
      </c>
    </row>
    <row r="10">
      <c r="A10" s="130" t="str">
        <v/>
      </c>
      <c r="B10" s="91">
        <f>IF(A10="","",IFERROR(VLOOKUP(TRIM(A10&amp;""),'Référentiel PMIX'!$A$2:$C$377,2,FALSE),""))</f>
      </c>
      <c r="C10" s="92" t="str">
        <v/>
      </c>
      <c r="D10" s="92">
        <f>IF(A10="","",IFERROR(VLOOKUP(TRIM(A10&amp;""),'Référentiel PMIX'!$A$2:$C$377,3,FALSE),""))</f>
      </c>
      <c r="E10" s="92">
        <f>IF(OR(A10="",C10=""),"",IF(AND(ISNUMBER(C10),ISNUMBER(D10)),C10*D10,""))</f>
      </c>
      <c r="F10" s="91">
        <f>IF(A10="","",IF(COUNTIF('Référentiel PMIX'!$A$2:$A$377,TRIM(A10&amp;""))=0,"PLU ABSENT DU RATIO","OK"))</f>
      </c>
    </row>
    <row r="11">
      <c r="A11" s="68" t="str">
        <v/>
      </c>
      <c r="B11" s="9">
        <f>IF(A11="","",IFERROR(VLOOKUP(TRIM(A11&amp;""),'Référentiel PMIX'!$A$2:$C$377,2,FALSE),""))</f>
      </c>
      <c r="C11" s="68" t="str">
        <v/>
      </c>
      <c r="D11" s="68">
        <f>IF(A11="","",IFERROR(VLOOKUP(TRIM(A11&amp;""),'Référentiel PMIX'!$A$2:$C$377,3,FALSE),""))</f>
      </c>
      <c r="E11" s="68">
        <f>IF(OR(A11="",C11=""),"",IF(AND(ISNUMBER(C11),ISNUMBER(D11)),C11*D11,""))</f>
      </c>
      <c r="F11" s="9">
        <f>IF(A11="","",IF(COUNTIF('Référentiel PMIX'!$A$2:$A$377,TRIM(A11&amp;""))=0,"PLU ABSENT DU RATIO","OK"))</f>
      </c>
    </row>
    <row r="12">
      <c r="A12" s="130" t="str">
        <v/>
      </c>
      <c r="B12" s="91">
        <f>IF(A12="","",IFERROR(VLOOKUP(TRIM(A12&amp;""),'Référentiel PMIX'!$A$2:$C$377,2,FALSE),""))</f>
      </c>
      <c r="C12" s="92" t="str">
        <v/>
      </c>
      <c r="D12" s="92">
        <f>IF(A12="","",IFERROR(VLOOKUP(TRIM(A12&amp;""),'Référentiel PMIX'!$A$2:$C$377,3,FALSE),""))</f>
      </c>
      <c r="E12" s="92">
        <f>IF(OR(A12="",C12=""),"",IF(AND(ISNUMBER(C12),ISNUMBER(D12)),C12*D12,""))</f>
      </c>
      <c r="F12" s="91">
        <f>IF(A12="","",IF(COUNTIF('Référentiel PMIX'!$A$2:$A$377,TRIM(A12&amp;""))=0,"PLU ABSENT DU RATIO","OK"))</f>
      </c>
    </row>
    <row r="13">
      <c r="A13" s="68" t="str">
        <v/>
      </c>
      <c r="B13" s="9">
        <f>IF(A13="","",IFERROR(VLOOKUP(TRIM(A13&amp;""),'Référentiel PMIX'!$A$2:$C$377,2,FALSE),""))</f>
      </c>
      <c r="C13" s="68" t="str">
        <v/>
      </c>
      <c r="D13" s="68">
        <f>IF(A13="","",IFERROR(VLOOKUP(TRIM(A13&amp;""),'Référentiel PMIX'!$A$2:$C$377,3,FALSE),""))</f>
      </c>
      <c r="E13" s="68">
        <f>IF(OR(A13="",C13=""),"",IF(AND(ISNUMBER(C13),ISNUMBER(D13)),C13*D13,""))</f>
      </c>
      <c r="F13" s="9">
        <f>IF(A13="","",IF(COUNTIF('Référentiel PMIX'!$A$2:$A$377,TRIM(A13&amp;""))=0,"PLU ABSENT DU RATIO","OK"))</f>
      </c>
    </row>
    <row r="14">
      <c r="A14" s="130" t="str">
        <v/>
      </c>
      <c r="B14" s="91">
        <f>IF(A14="","",IFERROR(VLOOKUP(TRIM(A14&amp;""),'Référentiel PMIX'!$A$2:$C$377,2,FALSE),""))</f>
      </c>
      <c r="C14" s="92" t="str">
        <v/>
      </c>
      <c r="D14" s="92">
        <f>IF(A14="","",IFERROR(VLOOKUP(TRIM(A14&amp;""),'Référentiel PMIX'!$A$2:$C$377,3,FALSE),""))</f>
      </c>
      <c r="E14" s="92">
        <f>IF(OR(A14="",C14=""),"",IF(AND(ISNUMBER(C14),ISNUMBER(D14)),C14*D14,""))</f>
      </c>
      <c r="F14" s="91">
        <f>IF(A14="","",IF(COUNTIF('Référentiel PMIX'!$A$2:$A$377,TRIM(A14&amp;""))=0,"PLU ABSENT DU RATIO","OK"))</f>
      </c>
    </row>
    <row r="15">
      <c r="A15" s="68" t="str">
        <v/>
      </c>
      <c r="B15" s="9">
        <f>IF(A15="","",IFERROR(VLOOKUP(TRIM(A15&amp;""),'Référentiel PMIX'!$A$2:$C$377,2,FALSE),""))</f>
      </c>
      <c r="C15" s="68" t="str">
        <v/>
      </c>
      <c r="D15" s="68">
        <f>IF(A15="","",IFERROR(VLOOKUP(TRIM(A15&amp;""),'Référentiel PMIX'!$A$2:$C$377,3,FALSE),""))</f>
      </c>
      <c r="E15" s="68">
        <f>IF(OR(A15="",C15=""),"",IF(AND(ISNUMBER(C15),ISNUMBER(D15)),C15*D15,""))</f>
      </c>
      <c r="F15" s="9">
        <f>IF(A15="","",IF(COUNTIF('Référentiel PMIX'!$A$2:$A$377,TRIM(A15&amp;""))=0,"PLU ABSENT DU RATIO","OK"))</f>
      </c>
    </row>
    <row r="16">
      <c r="A16" s="130" t="str">
        <v/>
      </c>
      <c r="B16" s="91">
        <f>IF(A16="","",IFERROR(VLOOKUP(TRIM(A16&amp;""),'Référentiel PMIX'!$A$2:$C$377,2,FALSE),""))</f>
      </c>
      <c r="C16" s="92" t="str">
        <v/>
      </c>
      <c r="D16" s="92">
        <f>IF(A16="","",IFERROR(VLOOKUP(TRIM(A16&amp;""),'Référentiel PMIX'!$A$2:$C$377,3,FALSE),""))</f>
      </c>
      <c r="E16" s="92">
        <f>IF(OR(A16="",C16=""),"",IF(AND(ISNUMBER(C16),ISNUMBER(D16)),C16*D16,""))</f>
      </c>
      <c r="F16" s="91">
        <f>IF(A16="","",IF(COUNTIF('Référentiel PMIX'!$A$2:$A$377,TRIM(A16&amp;""))=0,"PLU ABSENT DU RATIO","OK"))</f>
      </c>
    </row>
    <row r="17">
      <c r="A17" s="68" t="str">
        <v/>
      </c>
      <c r="B17" s="9">
        <f>IF(A17="","",IFERROR(VLOOKUP(TRIM(A17&amp;""),'Référentiel PMIX'!$A$2:$C$377,2,FALSE),""))</f>
      </c>
      <c r="C17" s="68" t="str">
        <v/>
      </c>
      <c r="D17" s="68">
        <f>IF(A17="","",IFERROR(VLOOKUP(TRIM(A17&amp;""),'Référentiel PMIX'!$A$2:$C$377,3,FALSE),""))</f>
      </c>
      <c r="E17" s="68">
        <f>IF(OR(A17="",C17=""),"",IF(AND(ISNUMBER(C17),ISNUMBER(D17)),C17*D17,""))</f>
      </c>
      <c r="F17" s="9">
        <f>IF(A17="","",IF(COUNTIF('Référentiel PMIX'!$A$2:$A$377,TRIM(A17&amp;""))=0,"PLU ABSENT DU RATIO","OK"))</f>
      </c>
    </row>
    <row r="18">
      <c r="A18" s="130" t="str">
        <v/>
      </c>
      <c r="B18" s="91">
        <f>IF(A18="","",IFERROR(VLOOKUP(TRIM(A18&amp;""),'Référentiel PMIX'!$A$2:$C$377,2,FALSE),""))</f>
      </c>
      <c r="C18" s="92" t="str">
        <v/>
      </c>
      <c r="D18" s="92">
        <f>IF(A18="","",IFERROR(VLOOKUP(TRIM(A18&amp;""),'Référentiel PMIX'!$A$2:$C$377,3,FALSE),""))</f>
      </c>
      <c r="E18" s="92">
        <f>IF(OR(A18="",C18=""),"",IF(AND(ISNUMBER(C18),ISNUMBER(D18)),C18*D18,""))</f>
      </c>
      <c r="F18" s="91">
        <f>IF(A18="","",IF(COUNTIF('Référentiel PMIX'!$A$2:$A$377,TRIM(A18&amp;""))=0,"PLU ABSENT DU RATIO","OK"))</f>
      </c>
    </row>
    <row r="19">
      <c r="A19" s="68" t="str">
        <v/>
      </c>
      <c r="B19" s="9">
        <f>IF(A19="","",IFERROR(VLOOKUP(TRIM(A19&amp;""),'Référentiel PMIX'!$A$2:$C$377,2,FALSE),""))</f>
      </c>
      <c r="C19" s="68" t="str">
        <v/>
      </c>
      <c r="D19" s="68">
        <f>IF(A19="","",IFERROR(VLOOKUP(TRIM(A19&amp;""),'Référentiel PMIX'!$A$2:$C$377,3,FALSE),""))</f>
      </c>
      <c r="E19" s="68">
        <f>IF(OR(A19="",C19=""),"",IF(AND(ISNUMBER(C19),ISNUMBER(D19)),C19*D19,""))</f>
      </c>
      <c r="F19" s="9">
        <f>IF(A19="","",IF(COUNTIF('Référentiel PMIX'!$A$2:$A$377,TRIM(A19&amp;""))=0,"PLU ABSENT DU RATIO","OK"))</f>
      </c>
    </row>
    <row r="20">
      <c r="A20" s="130" t="str">
        <v/>
      </c>
      <c r="B20" s="91">
        <f>IF(A20="","",IFERROR(VLOOKUP(TRIM(A20&amp;""),'Référentiel PMIX'!$A$2:$C$377,2,FALSE),""))</f>
      </c>
      <c r="C20" s="92" t="str">
        <v/>
      </c>
      <c r="D20" s="92">
        <f>IF(A20="","",IFERROR(VLOOKUP(TRIM(A20&amp;""),'Référentiel PMIX'!$A$2:$C$377,3,FALSE),""))</f>
      </c>
      <c r="E20" s="92">
        <f>IF(OR(A20="",C20=""),"",IF(AND(ISNUMBER(C20),ISNUMBER(D20)),C20*D20,""))</f>
      </c>
      <c r="F20" s="91">
        <f>IF(A20="","",IF(COUNTIF('Référentiel PMIX'!$A$2:$A$377,TRIM(A20&amp;""))=0,"PLU ABSENT DU RATIO","OK"))</f>
      </c>
    </row>
    <row r="21">
      <c r="A21" s="68" t="str">
        <v/>
      </c>
      <c r="B21" s="9">
        <f>IF(A21="","",IFERROR(VLOOKUP(TRIM(A21&amp;""),'Référentiel PMIX'!$A$2:$C$377,2,FALSE),""))</f>
      </c>
      <c r="C21" s="68" t="str">
        <v/>
      </c>
      <c r="D21" s="68">
        <f>IF(A21="","",IFERROR(VLOOKUP(TRIM(A21&amp;""),'Référentiel PMIX'!$A$2:$C$377,3,FALSE),""))</f>
      </c>
      <c r="E21" s="68">
        <f>IF(OR(A21="",C21=""),"",IF(AND(ISNUMBER(C21),ISNUMBER(D21)),C21*D21,""))</f>
      </c>
      <c r="F21" s="9">
        <f>IF(A21="","",IF(COUNTIF('Référentiel PMIX'!$A$2:$A$377,TRIM(A21&amp;""))=0,"PLU ABSENT DU RATIO","OK"))</f>
      </c>
    </row>
    <row r="22">
      <c r="A22" s="130" t="str">
        <v/>
      </c>
      <c r="B22" s="91">
        <f>IF(A22="","",IFERROR(VLOOKUP(TRIM(A22&amp;""),'Référentiel PMIX'!$A$2:$C$377,2,FALSE),""))</f>
      </c>
      <c r="C22" s="92" t="str">
        <v/>
      </c>
      <c r="D22" s="92">
        <f>IF(A22="","",IFERROR(VLOOKUP(TRIM(A22&amp;""),'Référentiel PMIX'!$A$2:$C$377,3,FALSE),""))</f>
      </c>
      <c r="E22" s="92">
        <f>IF(OR(A22="",C22=""),"",IF(AND(ISNUMBER(C22),ISNUMBER(D22)),C22*D22,""))</f>
      </c>
      <c r="F22" s="91">
        <f>IF(A22="","",IF(COUNTIF('Référentiel PMIX'!$A$2:$A$377,TRIM(A22&amp;""))=0,"PLU ABSENT DU RATIO","OK"))</f>
      </c>
    </row>
    <row r="23">
      <c r="A23" s="68" t="str">
        <v/>
      </c>
      <c r="B23" s="9">
        <f>IF(A23="","",IFERROR(VLOOKUP(TRIM(A23&amp;""),'Référentiel PMIX'!$A$2:$C$377,2,FALSE),""))</f>
      </c>
      <c r="C23" s="68" t="str">
        <v/>
      </c>
      <c r="D23" s="68">
        <f>IF(A23="","",IFERROR(VLOOKUP(TRIM(A23&amp;""),'Référentiel PMIX'!$A$2:$C$377,3,FALSE),""))</f>
      </c>
      <c r="E23" s="68">
        <f>IF(OR(A23="",C23=""),"",IF(AND(ISNUMBER(C23),ISNUMBER(D23)),C23*D23,""))</f>
      </c>
      <c r="F23" s="9">
        <f>IF(A23="","",IF(COUNTIF('Référentiel PMIX'!$A$2:$A$377,TRIM(A23&amp;""))=0,"PLU ABSENT DU RATIO","OK"))</f>
      </c>
    </row>
    <row r="24">
      <c r="A24" s="130" t="str">
        <v/>
      </c>
      <c r="B24" s="91">
        <f>IF(A24="","",IFERROR(VLOOKUP(TRIM(A24&amp;""),'Référentiel PMIX'!$A$2:$C$377,2,FALSE),""))</f>
      </c>
      <c r="C24" s="92" t="str">
        <v/>
      </c>
      <c r="D24" s="92">
        <f>IF(A24="","",IFERROR(VLOOKUP(TRIM(A24&amp;""),'Référentiel PMIX'!$A$2:$C$377,3,FALSE),""))</f>
      </c>
      <c r="E24" s="92">
        <f>IF(OR(A24="",C24=""),"",IF(AND(ISNUMBER(C24),ISNUMBER(D24)),C24*D24,""))</f>
      </c>
      <c r="F24" s="91">
        <f>IF(A24="","",IF(COUNTIF('Référentiel PMIX'!$A$2:$A$377,TRIM(A24&amp;""))=0,"PLU ABSENT DU RATIO","OK"))</f>
      </c>
    </row>
    <row r="25">
      <c r="A25" s="68" t="str">
        <v/>
      </c>
      <c r="B25" s="9">
        <f>IF(A25="","",IFERROR(VLOOKUP(TRIM(A25&amp;""),'Référentiel PMIX'!$A$2:$C$377,2,FALSE),""))</f>
      </c>
      <c r="C25" s="68" t="str">
        <v/>
      </c>
      <c r="D25" s="68">
        <f>IF(A25="","",IFERROR(VLOOKUP(TRIM(A25&amp;""),'Référentiel PMIX'!$A$2:$C$377,3,FALSE),""))</f>
      </c>
      <c r="E25" s="68">
        <f>IF(OR(A25="",C25=""),"",IF(AND(ISNUMBER(C25),ISNUMBER(D25)),C25*D25,""))</f>
      </c>
      <c r="F25" s="9">
        <f>IF(A25="","",IF(COUNTIF('Référentiel PMIX'!$A$2:$A$377,TRIM(A25&amp;""))=0,"PLU ABSENT DU RATIO","OK"))</f>
      </c>
    </row>
    <row r="26">
      <c r="A26" s="130" t="str">
        <v/>
      </c>
      <c r="B26" s="91">
        <f>IF(A26="","",IFERROR(VLOOKUP(TRIM(A26&amp;""),'Référentiel PMIX'!$A$2:$C$377,2,FALSE),""))</f>
      </c>
      <c r="C26" s="92" t="str">
        <v/>
      </c>
      <c r="D26" s="92">
        <f>IF(A26="","",IFERROR(VLOOKUP(TRIM(A26&amp;""),'Référentiel PMIX'!$A$2:$C$377,3,FALSE),""))</f>
      </c>
      <c r="E26" s="92">
        <f>IF(OR(A26="",C26=""),"",IF(AND(ISNUMBER(C26),ISNUMBER(D26)),C26*D26,""))</f>
      </c>
      <c r="F26" s="91">
        <f>IF(A26="","",IF(COUNTIF('Référentiel PMIX'!$A$2:$A$377,TRIM(A26&amp;""))=0,"PLU ABSENT DU RATIO","OK"))</f>
      </c>
    </row>
    <row r="27">
      <c r="A27" s="68" t="str">
        <v/>
      </c>
      <c r="B27" s="9">
        <f>IF(A27="","",IFERROR(VLOOKUP(TRIM(A27&amp;""),'Référentiel PMIX'!$A$2:$C$377,2,FALSE),""))</f>
      </c>
      <c r="C27" s="68" t="str">
        <v/>
      </c>
      <c r="D27" s="68">
        <f>IF(A27="","",IFERROR(VLOOKUP(TRIM(A27&amp;""),'Référentiel PMIX'!$A$2:$C$377,3,FALSE),""))</f>
      </c>
      <c r="E27" s="68">
        <f>IF(OR(A27="",C27=""),"",IF(AND(ISNUMBER(C27),ISNUMBER(D27)),C27*D27,""))</f>
      </c>
      <c r="F27" s="9">
        <f>IF(A27="","",IF(COUNTIF('Référentiel PMIX'!$A$2:$A$377,TRIM(A27&amp;""))=0,"PLU ABSENT DU RATIO","OK"))</f>
      </c>
    </row>
    <row r="28">
      <c r="A28" s="130" t="str">
        <v/>
      </c>
      <c r="B28" s="91">
        <f>IF(A28="","",IFERROR(VLOOKUP(TRIM(A28&amp;""),'Référentiel PMIX'!$A$2:$C$377,2,FALSE),""))</f>
      </c>
      <c r="C28" s="92" t="str">
        <v/>
      </c>
      <c r="D28" s="92">
        <f>IF(A28="","",IFERROR(VLOOKUP(TRIM(A28&amp;""),'Référentiel PMIX'!$A$2:$C$377,3,FALSE),""))</f>
      </c>
      <c r="E28" s="92">
        <f>IF(OR(A28="",C28=""),"",IF(AND(ISNUMBER(C28),ISNUMBER(D28)),C28*D28,""))</f>
      </c>
      <c r="F28" s="91">
        <f>IF(A28="","",IF(COUNTIF('Référentiel PMIX'!$A$2:$A$377,TRIM(A28&amp;""))=0,"PLU ABSENT DU RATIO","OK"))</f>
      </c>
    </row>
    <row r="29">
      <c r="A29" s="68" t="str">
        <v/>
      </c>
      <c r="B29" s="9">
        <f>IF(A29="","",IFERROR(VLOOKUP(TRIM(A29&amp;""),'Référentiel PMIX'!$A$2:$C$377,2,FALSE),""))</f>
      </c>
      <c r="C29" s="68" t="str">
        <v/>
      </c>
      <c r="D29" s="68">
        <f>IF(A29="","",IFERROR(VLOOKUP(TRIM(A29&amp;""),'Référentiel PMIX'!$A$2:$C$377,3,FALSE),""))</f>
      </c>
      <c r="E29" s="68">
        <f>IF(OR(A29="",C29=""),"",IF(AND(ISNUMBER(C29),ISNUMBER(D29)),C29*D29,""))</f>
      </c>
      <c r="F29" s="9">
        <f>IF(A29="","",IF(COUNTIF('Référentiel PMIX'!$A$2:$A$377,TRIM(A29&amp;""))=0,"PLU ABSENT DU RATIO","OK"))</f>
      </c>
    </row>
    <row r="30">
      <c r="A30" s="130" t="str">
        <v/>
      </c>
      <c r="B30" s="91">
        <f>IF(A30="","",IFERROR(VLOOKUP(TRIM(A30&amp;""),'Référentiel PMIX'!$A$2:$C$377,2,FALSE),""))</f>
      </c>
      <c r="C30" s="92" t="str">
        <v/>
      </c>
      <c r="D30" s="92">
        <f>IF(A30="","",IFERROR(VLOOKUP(TRIM(A30&amp;""),'Référentiel PMIX'!$A$2:$C$377,3,FALSE),""))</f>
      </c>
      <c r="E30" s="92">
        <f>IF(OR(A30="",C30=""),"",IF(AND(ISNUMBER(C30),ISNUMBER(D30)),C30*D30,""))</f>
      </c>
      <c r="F30" s="91">
        <f>IF(A30="","",IF(COUNTIF('Référentiel PMIX'!$A$2:$A$377,TRIM(A30&amp;""))=0,"PLU ABSENT DU RATIO","OK"))</f>
      </c>
    </row>
    <row r="31">
      <c r="A31" s="68" t="str">
        <v/>
      </c>
      <c r="B31" s="9">
        <f>IF(A31="","",IFERROR(VLOOKUP(TRIM(A31&amp;""),'Référentiel PMIX'!$A$2:$C$377,2,FALSE),""))</f>
      </c>
      <c r="C31" s="68" t="str">
        <v/>
      </c>
      <c r="D31" s="68">
        <f>IF(A31="","",IFERROR(VLOOKUP(TRIM(A31&amp;""),'Référentiel PMIX'!$A$2:$C$377,3,FALSE),""))</f>
      </c>
      <c r="E31" s="68">
        <f>IF(OR(A31="",C31=""),"",IF(AND(ISNUMBER(C31),ISNUMBER(D31)),C31*D31,""))</f>
      </c>
      <c r="F31" s="9">
        <f>IF(A31="","",IF(COUNTIF('Référentiel PMIX'!$A$2:$A$377,TRIM(A31&amp;""))=0,"PLU ABSENT DU RATIO","OK"))</f>
      </c>
    </row>
    <row r="32">
      <c r="A32" s="130" t="str">
        <v/>
      </c>
      <c r="B32" s="91">
        <f>IF(A32="","",IFERROR(VLOOKUP(TRIM(A32&amp;""),'Référentiel PMIX'!$A$2:$C$377,2,FALSE),""))</f>
      </c>
      <c r="C32" s="92" t="str">
        <v/>
      </c>
      <c r="D32" s="92">
        <f>IF(A32="","",IFERROR(VLOOKUP(TRIM(A32&amp;""),'Référentiel PMIX'!$A$2:$C$377,3,FALSE),""))</f>
      </c>
      <c r="E32" s="92">
        <f>IF(OR(A32="",C32=""),"",IF(AND(ISNUMBER(C32),ISNUMBER(D32)),C32*D32,""))</f>
      </c>
      <c r="F32" s="91">
        <f>IF(A32="","",IF(COUNTIF('Référentiel PMIX'!$A$2:$A$377,TRIM(A32&amp;""))=0,"PLU ABSENT DU RATIO","OK"))</f>
      </c>
    </row>
    <row r="33">
      <c r="A33" s="68" t="str">
        <v/>
      </c>
      <c r="B33" s="9">
        <f>IF(A33="","",IFERROR(VLOOKUP(TRIM(A33&amp;""),'Référentiel PMIX'!$A$2:$C$377,2,FALSE),""))</f>
      </c>
      <c r="C33" s="68" t="str">
        <v/>
      </c>
      <c r="D33" s="68">
        <f>IF(A33="","",IFERROR(VLOOKUP(TRIM(A33&amp;""),'Référentiel PMIX'!$A$2:$C$377,3,FALSE),""))</f>
      </c>
      <c r="E33" s="68">
        <f>IF(OR(A33="",C33=""),"",IF(AND(ISNUMBER(C33),ISNUMBER(D33)),C33*D33,""))</f>
      </c>
      <c r="F33" s="9">
        <f>IF(A33="","",IF(COUNTIF('Référentiel PMIX'!$A$2:$A$377,TRIM(A33&amp;""))=0,"PLU ABSENT DU RATIO","OK"))</f>
      </c>
    </row>
    <row r="34">
      <c r="A34" s="130" t="str">
        <v/>
      </c>
      <c r="B34" s="91">
        <f>IF(A34="","",IFERROR(VLOOKUP(TRIM(A34&amp;""),'Référentiel PMIX'!$A$2:$C$377,2,FALSE),""))</f>
      </c>
      <c r="C34" s="92" t="str">
        <v/>
      </c>
      <c r="D34" s="92">
        <f>IF(A34="","",IFERROR(VLOOKUP(TRIM(A34&amp;""),'Référentiel PMIX'!$A$2:$C$377,3,FALSE),""))</f>
      </c>
      <c r="E34" s="92">
        <f>IF(OR(A34="",C34=""),"",IF(AND(ISNUMBER(C34),ISNUMBER(D34)),C34*D34,""))</f>
      </c>
      <c r="F34" s="91">
        <f>IF(A34="","",IF(COUNTIF('Référentiel PMIX'!$A$2:$A$377,TRIM(A34&amp;""))=0,"PLU ABSENT DU RATIO","OK"))</f>
      </c>
    </row>
    <row r="35">
      <c r="A35" s="68" t="str">
        <v/>
      </c>
      <c r="B35" s="9">
        <f>IF(A35="","",IFERROR(VLOOKUP(TRIM(A35&amp;""),'Référentiel PMIX'!$A$2:$C$377,2,FALSE),""))</f>
      </c>
      <c r="C35" s="68" t="str">
        <v/>
      </c>
      <c r="D35" s="68">
        <f>IF(A35="","",IFERROR(VLOOKUP(TRIM(A35&amp;""),'Référentiel PMIX'!$A$2:$C$377,3,FALSE),""))</f>
      </c>
      <c r="E35" s="68">
        <f>IF(OR(A35="",C35=""),"",IF(AND(ISNUMBER(C35),ISNUMBER(D35)),C35*D35,""))</f>
      </c>
      <c r="F35" s="9">
        <f>IF(A35="","",IF(COUNTIF('Référentiel PMIX'!$A$2:$A$377,TRIM(A35&amp;""))=0,"PLU ABSENT DU RATIO","OK"))</f>
      </c>
    </row>
    <row r="36">
      <c r="A36" s="130" t="str">
        <v/>
      </c>
      <c r="B36" s="91">
        <f>IF(A36="","",IFERROR(VLOOKUP(TRIM(A36&amp;""),'Référentiel PMIX'!$A$2:$C$377,2,FALSE),""))</f>
      </c>
      <c r="C36" s="92" t="str">
        <v/>
      </c>
      <c r="D36" s="92">
        <f>IF(A36="","",IFERROR(VLOOKUP(TRIM(A36&amp;""),'Référentiel PMIX'!$A$2:$C$377,3,FALSE),""))</f>
      </c>
      <c r="E36" s="92">
        <f>IF(OR(A36="",C36=""),"",IF(AND(ISNUMBER(C36),ISNUMBER(D36)),C36*D36,""))</f>
      </c>
      <c r="F36" s="91">
        <f>IF(A36="","",IF(COUNTIF('Référentiel PMIX'!$A$2:$A$377,TRIM(A36&amp;""))=0,"PLU ABSENT DU RATIO","OK"))</f>
      </c>
    </row>
    <row r="37">
      <c r="A37" s="68" t="str">
        <v/>
      </c>
      <c r="B37" s="9">
        <f>IF(A37="","",IFERROR(VLOOKUP(TRIM(A37&amp;""),'Référentiel PMIX'!$A$2:$C$377,2,FALSE),""))</f>
      </c>
      <c r="C37" s="68" t="str">
        <v/>
      </c>
      <c r="D37" s="68">
        <f>IF(A37="","",IFERROR(VLOOKUP(TRIM(A37&amp;""),'Référentiel PMIX'!$A$2:$C$377,3,FALSE),""))</f>
      </c>
      <c r="E37" s="68">
        <f>IF(OR(A37="",C37=""),"",IF(AND(ISNUMBER(C37),ISNUMBER(D37)),C37*D37,""))</f>
      </c>
      <c r="F37" s="9">
        <f>IF(A37="","",IF(COUNTIF('Référentiel PMIX'!$A$2:$A$377,TRIM(A37&amp;""))=0,"PLU ABSENT DU RATIO","OK"))</f>
      </c>
    </row>
    <row r="38">
      <c r="A38" s="130" t="str">
        <v/>
      </c>
      <c r="B38" s="91">
        <f>IF(A38="","",IFERROR(VLOOKUP(TRIM(A38&amp;""),'Référentiel PMIX'!$A$2:$C$377,2,FALSE),""))</f>
      </c>
      <c r="C38" s="92" t="str">
        <v/>
      </c>
      <c r="D38" s="92">
        <f>IF(A38="","",IFERROR(VLOOKUP(TRIM(A38&amp;""),'Référentiel PMIX'!$A$2:$C$377,3,FALSE),""))</f>
      </c>
      <c r="E38" s="92">
        <f>IF(OR(A38="",C38=""),"",IF(AND(ISNUMBER(C38),ISNUMBER(D38)),C38*D38,""))</f>
      </c>
      <c r="F38" s="91">
        <f>IF(A38="","",IF(COUNTIF('Référentiel PMIX'!$A$2:$A$377,TRIM(A38&amp;""))=0,"PLU ABSENT DU RATIO","OK"))</f>
      </c>
    </row>
    <row r="39">
      <c r="A39" s="68" t="str">
        <v/>
      </c>
      <c r="B39" s="9">
        <f>IF(A39="","",IFERROR(VLOOKUP(TRIM(A39&amp;""),'Référentiel PMIX'!$A$2:$C$377,2,FALSE),""))</f>
      </c>
      <c r="C39" s="68" t="str">
        <v/>
      </c>
      <c r="D39" s="68">
        <f>IF(A39="","",IFERROR(VLOOKUP(TRIM(A39&amp;""),'Référentiel PMIX'!$A$2:$C$377,3,FALSE),""))</f>
      </c>
      <c r="E39" s="68">
        <f>IF(OR(A39="",C39=""),"",IF(AND(ISNUMBER(C39),ISNUMBER(D39)),C39*D39,""))</f>
      </c>
      <c r="F39" s="9">
        <f>IF(A39="","",IF(COUNTIF('Référentiel PMIX'!$A$2:$A$377,TRIM(A39&amp;""))=0,"PLU ABSENT DU RATIO","OK"))</f>
      </c>
    </row>
    <row r="40">
      <c r="A40" s="130" t="str">
        <v/>
      </c>
      <c r="B40" s="91">
        <f>IF(A40="","",IFERROR(VLOOKUP(TRIM(A40&amp;""),'Référentiel PMIX'!$A$2:$C$377,2,FALSE),""))</f>
      </c>
      <c r="C40" s="92" t="str">
        <v/>
      </c>
      <c r="D40" s="92">
        <f>IF(A40="","",IFERROR(VLOOKUP(TRIM(A40&amp;""),'Référentiel PMIX'!$A$2:$C$377,3,FALSE),""))</f>
      </c>
      <c r="E40" s="92">
        <f>IF(OR(A40="",C40=""),"",IF(AND(ISNUMBER(C40),ISNUMBER(D40)),C40*D40,""))</f>
      </c>
      <c r="F40" s="91">
        <f>IF(A40="","",IF(COUNTIF('Référentiel PMIX'!$A$2:$A$377,TRIM(A40&amp;""))=0,"PLU ABSENT DU RATIO","OK"))</f>
      </c>
    </row>
    <row r="41">
      <c r="A41" s="68" t="str">
        <v/>
      </c>
      <c r="B41" s="9">
        <f>IF(A41="","",IFERROR(VLOOKUP(TRIM(A41&amp;""),'Référentiel PMIX'!$A$2:$C$377,2,FALSE),""))</f>
      </c>
      <c r="C41" s="68" t="str">
        <v/>
      </c>
      <c r="D41" s="68">
        <f>IF(A41="","",IFERROR(VLOOKUP(TRIM(A41&amp;""),'Référentiel PMIX'!$A$2:$C$377,3,FALSE),""))</f>
      </c>
      <c r="E41" s="68">
        <f>IF(OR(A41="",C41=""),"",IF(AND(ISNUMBER(C41),ISNUMBER(D41)),C41*D41,""))</f>
      </c>
      <c r="F41" s="9">
        <f>IF(A41="","",IF(COUNTIF('Référentiel PMIX'!$A$2:$A$377,TRIM(A41&amp;""))=0,"PLU ABSENT DU RATIO","OK"))</f>
      </c>
    </row>
    <row r="42">
      <c r="A42" s="130" t="str">
        <v/>
      </c>
      <c r="B42" s="91">
        <f>IF(A42="","",IFERROR(VLOOKUP(TRIM(A42&amp;""),'Référentiel PMIX'!$A$2:$C$377,2,FALSE),""))</f>
      </c>
      <c r="C42" s="92" t="str">
        <v/>
      </c>
      <c r="D42" s="92">
        <f>IF(A42="","",IFERROR(VLOOKUP(TRIM(A42&amp;""),'Référentiel PMIX'!$A$2:$C$377,3,FALSE),""))</f>
      </c>
      <c r="E42" s="92">
        <f>IF(OR(A42="",C42=""),"",IF(AND(ISNUMBER(C42),ISNUMBER(D42)),C42*D42,""))</f>
      </c>
      <c r="F42" s="91">
        <f>IF(A42="","",IF(COUNTIF('Référentiel PMIX'!$A$2:$A$377,TRIM(A42&amp;""))=0,"PLU ABSENT DU RATIO","OK"))</f>
      </c>
    </row>
    <row r="43">
      <c r="A43" s="68" t="str">
        <v/>
      </c>
      <c r="B43" s="9">
        <f>IF(A43="","",IFERROR(VLOOKUP(TRIM(A43&amp;""),'Référentiel PMIX'!$A$2:$C$377,2,FALSE),""))</f>
      </c>
      <c r="C43" s="68" t="str">
        <v/>
      </c>
      <c r="D43" s="68">
        <f>IF(A43="","",IFERROR(VLOOKUP(TRIM(A43&amp;""),'Référentiel PMIX'!$A$2:$C$377,3,FALSE),""))</f>
      </c>
      <c r="E43" s="68">
        <f>IF(OR(A43="",C43=""),"",IF(AND(ISNUMBER(C43),ISNUMBER(D43)),C43*D43,""))</f>
      </c>
      <c r="F43" s="9">
        <f>IF(A43="","",IF(COUNTIF('Référentiel PMIX'!$A$2:$A$377,TRIM(A43&amp;""))=0,"PLU ABSENT DU RATIO","OK"))</f>
      </c>
    </row>
    <row r="44">
      <c r="A44" s="130" t="str">
        <v/>
      </c>
      <c r="B44" s="91">
        <f>IF(A44="","",IFERROR(VLOOKUP(TRIM(A44&amp;""),'Référentiel PMIX'!$A$2:$C$377,2,FALSE),""))</f>
      </c>
      <c r="C44" s="92" t="str">
        <v/>
      </c>
      <c r="D44" s="92">
        <f>IF(A44="","",IFERROR(VLOOKUP(TRIM(A44&amp;""),'Référentiel PMIX'!$A$2:$C$377,3,FALSE),""))</f>
      </c>
      <c r="E44" s="92">
        <f>IF(OR(A44="",C44=""),"",IF(AND(ISNUMBER(C44),ISNUMBER(D44)),C44*D44,""))</f>
      </c>
      <c r="F44" s="91">
        <f>IF(A44="","",IF(COUNTIF('Référentiel PMIX'!$A$2:$A$377,TRIM(A44&amp;""))=0,"PLU ABSENT DU RATIO","OK"))</f>
      </c>
    </row>
    <row r="45">
      <c r="A45" s="68" t="str">
        <v/>
      </c>
      <c r="B45" s="9">
        <f>IF(A45="","",IFERROR(VLOOKUP(TRIM(A45&amp;""),'Référentiel PMIX'!$A$2:$C$377,2,FALSE),""))</f>
      </c>
      <c r="C45" s="68" t="str">
        <v/>
      </c>
      <c r="D45" s="68">
        <f>IF(A45="","",IFERROR(VLOOKUP(TRIM(A45&amp;""),'Référentiel PMIX'!$A$2:$C$377,3,FALSE),""))</f>
      </c>
      <c r="E45" s="68">
        <f>IF(OR(A45="",C45=""),"",IF(AND(ISNUMBER(C45),ISNUMBER(D45)),C45*D45,""))</f>
      </c>
      <c r="F45" s="9">
        <f>IF(A45="","",IF(COUNTIF('Référentiel PMIX'!$A$2:$A$377,TRIM(A45&amp;""))=0,"PLU ABSENT DU RATIO","OK"))</f>
      </c>
    </row>
    <row r="46">
      <c r="A46" s="130" t="str">
        <v/>
      </c>
      <c r="B46" s="91">
        <f>IF(A46="","",IFERROR(VLOOKUP(TRIM(A46&amp;""),'Référentiel PMIX'!$A$2:$C$377,2,FALSE),""))</f>
      </c>
      <c r="C46" s="92" t="str">
        <v/>
      </c>
      <c r="D46" s="92">
        <f>IF(A46="","",IFERROR(VLOOKUP(TRIM(A46&amp;""),'Référentiel PMIX'!$A$2:$C$377,3,FALSE),""))</f>
      </c>
      <c r="E46" s="92">
        <f>IF(OR(A46="",C46=""),"",IF(AND(ISNUMBER(C46),ISNUMBER(D46)),C46*D46,""))</f>
      </c>
      <c r="F46" s="91">
        <f>IF(A46="","",IF(COUNTIF('Référentiel PMIX'!$A$2:$A$377,TRIM(A46&amp;""))=0,"PLU ABSENT DU RATIO","OK"))</f>
      </c>
    </row>
    <row r="47">
      <c r="A47" s="68" t="str">
        <v/>
      </c>
      <c r="B47" s="9">
        <f>IF(A47="","",IFERROR(VLOOKUP(TRIM(A47&amp;""),'Référentiel PMIX'!$A$2:$C$377,2,FALSE),""))</f>
      </c>
      <c r="C47" s="68" t="str">
        <v/>
      </c>
      <c r="D47" s="68">
        <f>IF(A47="","",IFERROR(VLOOKUP(TRIM(A47&amp;""),'Référentiel PMIX'!$A$2:$C$377,3,FALSE),""))</f>
      </c>
      <c r="E47" s="68">
        <f>IF(OR(A47="",C47=""),"",IF(AND(ISNUMBER(C47),ISNUMBER(D47)),C47*D47,""))</f>
      </c>
      <c r="F47" s="9">
        <f>IF(A47="","",IF(COUNTIF('Référentiel PMIX'!$A$2:$A$377,TRIM(A47&amp;""))=0,"PLU ABSENT DU RATIO","OK"))</f>
      </c>
    </row>
    <row r="48">
      <c r="A48" s="130" t="str">
        <v/>
      </c>
      <c r="B48" s="91">
        <f>IF(A48="","",IFERROR(VLOOKUP(TRIM(A48&amp;""),'Référentiel PMIX'!$A$2:$C$377,2,FALSE),""))</f>
      </c>
      <c r="C48" s="92" t="str">
        <v/>
      </c>
      <c r="D48" s="92">
        <f>IF(A48="","",IFERROR(VLOOKUP(TRIM(A48&amp;""),'Référentiel PMIX'!$A$2:$C$377,3,FALSE),""))</f>
      </c>
      <c r="E48" s="92">
        <f>IF(OR(A48="",C48=""),"",IF(AND(ISNUMBER(C48),ISNUMBER(D48)),C48*D48,""))</f>
      </c>
      <c r="F48" s="91">
        <f>IF(A48="","",IF(COUNTIF('Référentiel PMIX'!$A$2:$A$377,TRIM(A48&amp;""))=0,"PLU ABSENT DU RATIO","OK"))</f>
      </c>
    </row>
    <row r="49">
      <c r="A49" s="68" t="str">
        <v/>
      </c>
      <c r="B49" s="9">
        <f>IF(A49="","",IFERROR(VLOOKUP(TRIM(A49&amp;""),'Référentiel PMIX'!$A$2:$C$377,2,FALSE),""))</f>
      </c>
      <c r="C49" s="68" t="str">
        <v/>
      </c>
      <c r="D49" s="68">
        <f>IF(A49="","",IFERROR(VLOOKUP(TRIM(A49&amp;""),'Référentiel PMIX'!$A$2:$C$377,3,FALSE),""))</f>
      </c>
      <c r="E49" s="68">
        <f>IF(OR(A49="",C49=""),"",IF(AND(ISNUMBER(C49),ISNUMBER(D49)),C49*D49,""))</f>
      </c>
      <c r="F49" s="9">
        <f>IF(A49="","",IF(COUNTIF('Référentiel PMIX'!$A$2:$A$377,TRIM(A49&amp;""))=0,"PLU ABSENT DU RATIO","OK"))</f>
      </c>
    </row>
    <row r="50">
      <c r="A50" s="130" t="str">
        <v/>
      </c>
      <c r="B50" s="91">
        <f>IF(A50="","",IFERROR(VLOOKUP(TRIM(A50&amp;""),'Référentiel PMIX'!$A$2:$C$377,2,FALSE),""))</f>
      </c>
      <c r="C50" s="92" t="str">
        <v/>
      </c>
      <c r="D50" s="92">
        <f>IF(A50="","",IFERROR(VLOOKUP(TRIM(A50&amp;""),'Référentiel PMIX'!$A$2:$C$377,3,FALSE),""))</f>
      </c>
      <c r="E50" s="92">
        <f>IF(OR(A50="",C50=""),"",IF(AND(ISNUMBER(C50),ISNUMBER(D50)),C50*D50,""))</f>
      </c>
      <c r="F50" s="91">
        <f>IF(A50="","",IF(COUNTIF('Référentiel PMIX'!$A$2:$A$377,TRIM(A50&amp;""))=0,"PLU ABSENT DU RATIO","OK"))</f>
      </c>
    </row>
    <row r="51">
      <c r="A51" s="68" t="str">
        <v/>
      </c>
      <c r="B51" s="9">
        <f>IF(A51="","",IFERROR(VLOOKUP(TRIM(A51&amp;""),'Référentiel PMIX'!$A$2:$C$377,2,FALSE),""))</f>
      </c>
      <c r="C51" s="68" t="str">
        <v/>
      </c>
      <c r="D51" s="68">
        <f>IF(A51="","",IFERROR(VLOOKUP(TRIM(A51&amp;""),'Référentiel PMIX'!$A$2:$C$377,3,FALSE),""))</f>
      </c>
      <c r="E51" s="68">
        <f>IF(OR(A51="",C51=""),"",IF(AND(ISNUMBER(C51),ISNUMBER(D51)),C51*D51,""))</f>
      </c>
      <c r="F51" s="9">
        <f>IF(A51="","",IF(COUNTIF('Référentiel PMIX'!$A$2:$A$377,TRIM(A51&amp;""))=0,"PLU ABSENT DU RATIO","OK"))</f>
      </c>
    </row>
    <row r="52">
      <c r="A52" s="130" t="str">
        <v/>
      </c>
      <c r="B52" s="91">
        <f>IF(A52="","",IFERROR(VLOOKUP(TRIM(A52&amp;""),'Référentiel PMIX'!$A$2:$C$377,2,FALSE),""))</f>
      </c>
      <c r="C52" s="92" t="str">
        <v/>
      </c>
      <c r="D52" s="92">
        <f>IF(A52="","",IFERROR(VLOOKUP(TRIM(A52&amp;""),'Référentiel PMIX'!$A$2:$C$377,3,FALSE),""))</f>
      </c>
      <c r="E52" s="92">
        <f>IF(OR(A52="",C52=""),"",IF(AND(ISNUMBER(C52),ISNUMBER(D52)),C52*D52,""))</f>
      </c>
      <c r="F52" s="91">
        <f>IF(A52="","",IF(COUNTIF('Référentiel PMIX'!$A$2:$A$377,TRIM(A52&amp;""))=0,"PLU ABSENT DU RATIO","OK"))</f>
      </c>
    </row>
    <row r="53">
      <c r="A53" s="68" t="str">
        <v/>
      </c>
      <c r="B53" s="9">
        <f>IF(A53="","",IFERROR(VLOOKUP(TRIM(A53&amp;""),'Référentiel PMIX'!$A$2:$C$377,2,FALSE),""))</f>
      </c>
      <c r="C53" s="68" t="str">
        <v/>
      </c>
      <c r="D53" s="68">
        <f>IF(A53="","",IFERROR(VLOOKUP(TRIM(A53&amp;""),'Référentiel PMIX'!$A$2:$C$377,3,FALSE),""))</f>
      </c>
      <c r="E53" s="68">
        <f>IF(OR(A53="",C53=""),"",IF(AND(ISNUMBER(C53),ISNUMBER(D53)),C53*D53,""))</f>
      </c>
      <c r="F53" s="9">
        <f>IF(A53="","",IF(COUNTIF('Référentiel PMIX'!$A$2:$A$377,TRIM(A53&amp;""))=0,"PLU ABSENT DU RATIO","OK"))</f>
      </c>
    </row>
    <row r="54">
      <c r="A54" s="130" t="str">
        <v/>
      </c>
      <c r="B54" s="91">
        <f>IF(A54="","",IFERROR(VLOOKUP(TRIM(A54&amp;""),'Référentiel PMIX'!$A$2:$C$377,2,FALSE),""))</f>
      </c>
      <c r="C54" s="92" t="str">
        <v/>
      </c>
      <c r="D54" s="92">
        <f>IF(A54="","",IFERROR(VLOOKUP(TRIM(A54&amp;""),'Référentiel PMIX'!$A$2:$C$377,3,FALSE),""))</f>
      </c>
      <c r="E54" s="92">
        <f>IF(OR(A54="",C54=""),"",IF(AND(ISNUMBER(C54),ISNUMBER(D54)),C54*D54,""))</f>
      </c>
      <c r="F54" s="91">
        <f>IF(A54="","",IF(COUNTIF('Référentiel PMIX'!$A$2:$A$377,TRIM(A54&amp;""))=0,"PLU ABSENT DU RATIO","OK"))</f>
      </c>
    </row>
    <row r="55">
      <c r="A55" s="68" t="str">
        <v/>
      </c>
      <c r="B55" s="9">
        <f>IF(A55="","",IFERROR(VLOOKUP(TRIM(A55&amp;""),'Référentiel PMIX'!$A$2:$C$377,2,FALSE),""))</f>
      </c>
      <c r="C55" s="68" t="str">
        <v/>
      </c>
      <c r="D55" s="68">
        <f>IF(A55="","",IFERROR(VLOOKUP(TRIM(A55&amp;""),'Référentiel PMIX'!$A$2:$C$377,3,FALSE),""))</f>
      </c>
      <c r="E55" s="68">
        <f>IF(OR(A55="",C55=""),"",IF(AND(ISNUMBER(C55),ISNUMBER(D55)),C55*D55,""))</f>
      </c>
      <c r="F55" s="9">
        <f>IF(A55="","",IF(COUNTIF('Référentiel PMIX'!$A$2:$A$377,TRIM(A55&amp;""))=0,"PLU ABSENT DU RATIO","OK"))</f>
      </c>
    </row>
    <row r="56">
      <c r="A56" s="130" t="str">
        <v/>
      </c>
      <c r="B56" s="91">
        <f>IF(A56="","",IFERROR(VLOOKUP(TRIM(A56&amp;""),'Référentiel PMIX'!$A$2:$C$377,2,FALSE),""))</f>
      </c>
      <c r="C56" s="92" t="str">
        <v/>
      </c>
      <c r="D56" s="92">
        <f>IF(A56="","",IFERROR(VLOOKUP(TRIM(A56&amp;""),'Référentiel PMIX'!$A$2:$C$377,3,FALSE),""))</f>
      </c>
      <c r="E56" s="92">
        <f>IF(OR(A56="",C56=""),"",IF(AND(ISNUMBER(C56),ISNUMBER(D56)),C56*D56,""))</f>
      </c>
      <c r="F56" s="91">
        <f>IF(A56="","",IF(COUNTIF('Référentiel PMIX'!$A$2:$A$377,TRIM(A56&amp;""))=0,"PLU ABSENT DU RATIO","OK"))</f>
      </c>
    </row>
    <row r="57">
      <c r="A57" s="68" t="str">
        <v/>
      </c>
      <c r="B57" s="9">
        <f>IF(A57="","",IFERROR(VLOOKUP(TRIM(A57&amp;""),'Référentiel PMIX'!$A$2:$C$377,2,FALSE),""))</f>
      </c>
      <c r="C57" s="68" t="str">
        <v/>
      </c>
      <c r="D57" s="68">
        <f>IF(A57="","",IFERROR(VLOOKUP(TRIM(A57&amp;""),'Référentiel PMIX'!$A$2:$C$377,3,FALSE),""))</f>
      </c>
      <c r="E57" s="68">
        <f>IF(OR(A57="",C57=""),"",IF(AND(ISNUMBER(C57),ISNUMBER(D57)),C57*D57,""))</f>
      </c>
      <c r="F57" s="9">
        <f>IF(A57="","",IF(COUNTIF('Référentiel PMIX'!$A$2:$A$377,TRIM(A57&amp;""))=0,"PLU ABSENT DU RATIO","OK"))</f>
      </c>
    </row>
    <row r="58">
      <c r="A58" s="130" t="str">
        <v/>
      </c>
      <c r="B58" s="91">
        <f>IF(A58="","",IFERROR(VLOOKUP(TRIM(A58&amp;""),'Référentiel PMIX'!$A$2:$C$377,2,FALSE),""))</f>
      </c>
      <c r="C58" s="92" t="str">
        <v/>
      </c>
      <c r="D58" s="92">
        <f>IF(A58="","",IFERROR(VLOOKUP(TRIM(A58&amp;""),'Référentiel PMIX'!$A$2:$C$377,3,FALSE),""))</f>
      </c>
      <c r="E58" s="92">
        <f>IF(OR(A58="",C58=""),"",IF(AND(ISNUMBER(C58),ISNUMBER(D58)),C58*D58,""))</f>
      </c>
      <c r="F58" s="91">
        <f>IF(A58="","",IF(COUNTIF('Référentiel PMIX'!$A$2:$A$377,TRIM(A58&amp;""))=0,"PLU ABSENT DU RATIO","OK"))</f>
      </c>
    </row>
    <row r="59">
      <c r="A59" s="68" t="str">
        <v/>
      </c>
      <c r="B59" s="9">
        <f>IF(A59="","",IFERROR(VLOOKUP(TRIM(A59&amp;""),'Référentiel PMIX'!$A$2:$C$377,2,FALSE),""))</f>
      </c>
      <c r="C59" s="68" t="str">
        <v/>
      </c>
      <c r="D59" s="68">
        <f>IF(A59="","",IFERROR(VLOOKUP(TRIM(A59&amp;""),'Référentiel PMIX'!$A$2:$C$377,3,FALSE),""))</f>
      </c>
      <c r="E59" s="68">
        <f>IF(OR(A59="",C59=""),"",IF(AND(ISNUMBER(C59),ISNUMBER(D59)),C59*D59,""))</f>
      </c>
      <c r="F59" s="9">
        <f>IF(A59="","",IF(COUNTIF('Référentiel PMIX'!$A$2:$A$377,TRIM(A59&amp;""))=0,"PLU ABSENT DU RATIO","OK"))</f>
      </c>
    </row>
    <row r="60">
      <c r="A60" s="130" t="str">
        <v/>
      </c>
      <c r="B60" s="91">
        <f>IF(A60="","",IFERROR(VLOOKUP(TRIM(A60&amp;""),'Référentiel PMIX'!$A$2:$C$377,2,FALSE),""))</f>
      </c>
      <c r="C60" s="92" t="str">
        <v/>
      </c>
      <c r="D60" s="92">
        <f>IF(A60="","",IFERROR(VLOOKUP(TRIM(A60&amp;""),'Référentiel PMIX'!$A$2:$C$377,3,FALSE),""))</f>
      </c>
      <c r="E60" s="92">
        <f>IF(OR(A60="",C60=""),"",IF(AND(ISNUMBER(C60),ISNUMBER(D60)),C60*D60,""))</f>
      </c>
      <c r="F60" s="91">
        <f>IF(A60="","",IF(COUNTIF('Référentiel PMIX'!$A$2:$A$377,TRIM(A60&amp;""))=0,"PLU ABSENT DU RATIO","OK"))</f>
      </c>
    </row>
    <row r="61">
      <c r="A61" s="68" t="str">
        <v/>
      </c>
      <c r="B61" s="9">
        <f>IF(A61="","",IFERROR(VLOOKUP(TRIM(A61&amp;""),'Référentiel PMIX'!$A$2:$C$377,2,FALSE),""))</f>
      </c>
      <c r="C61" s="68" t="str">
        <v/>
      </c>
      <c r="D61" s="68">
        <f>IF(A61="","",IFERROR(VLOOKUP(TRIM(A61&amp;""),'Référentiel PMIX'!$A$2:$C$377,3,FALSE),""))</f>
      </c>
      <c r="E61" s="68">
        <f>IF(OR(A61="",C61=""),"",IF(AND(ISNUMBER(C61),ISNUMBER(D61)),C61*D61,""))</f>
      </c>
      <c r="F61" s="9">
        <f>IF(A61="","",IF(COUNTIF('Référentiel PMIX'!$A$2:$A$377,TRIM(A61&amp;""))=0,"PLU ABSENT DU RATIO","OK"))</f>
      </c>
    </row>
    <row r="62">
      <c r="A62" s="130" t="str">
        <v/>
      </c>
      <c r="B62" s="91">
        <f>IF(A62="","",IFERROR(VLOOKUP(TRIM(A62&amp;""),'Référentiel PMIX'!$A$2:$C$377,2,FALSE),""))</f>
      </c>
      <c r="C62" s="92" t="str">
        <v/>
      </c>
      <c r="D62" s="92">
        <f>IF(A62="","",IFERROR(VLOOKUP(TRIM(A62&amp;""),'Référentiel PMIX'!$A$2:$C$377,3,FALSE),""))</f>
      </c>
      <c r="E62" s="92">
        <f>IF(OR(A62="",C62=""),"",IF(AND(ISNUMBER(C62),ISNUMBER(D62)),C62*D62,""))</f>
      </c>
      <c r="F62" s="91">
        <f>IF(A62="","",IF(COUNTIF('Référentiel PMIX'!$A$2:$A$377,TRIM(A62&amp;""))=0,"PLU ABSENT DU RATIO","OK"))</f>
      </c>
    </row>
    <row r="63">
      <c r="A63" s="68" t="str">
        <v/>
      </c>
      <c r="B63" s="9">
        <f>IF(A63="","",IFERROR(VLOOKUP(TRIM(A63&amp;""),'Référentiel PMIX'!$A$2:$C$377,2,FALSE),""))</f>
      </c>
      <c r="C63" s="68" t="str">
        <v/>
      </c>
      <c r="D63" s="68">
        <f>IF(A63="","",IFERROR(VLOOKUP(TRIM(A63&amp;""),'Référentiel PMIX'!$A$2:$C$377,3,FALSE),""))</f>
      </c>
      <c r="E63" s="68">
        <f>IF(OR(A63="",C63=""),"",IF(AND(ISNUMBER(C63),ISNUMBER(D63)),C63*D63,""))</f>
      </c>
      <c r="F63" s="9">
        <f>IF(A63="","",IF(COUNTIF('Référentiel PMIX'!$A$2:$A$377,TRIM(A63&amp;""))=0,"PLU ABSENT DU RATIO","OK"))</f>
      </c>
    </row>
    <row r="64">
      <c r="A64" s="130" t="str">
        <v/>
      </c>
      <c r="B64" s="91">
        <f>IF(A64="","",IFERROR(VLOOKUP(TRIM(A64&amp;""),'Référentiel PMIX'!$A$2:$C$377,2,FALSE),""))</f>
      </c>
      <c r="C64" s="92" t="str">
        <v/>
      </c>
      <c r="D64" s="92">
        <f>IF(A64="","",IFERROR(VLOOKUP(TRIM(A64&amp;""),'Référentiel PMIX'!$A$2:$C$377,3,FALSE),""))</f>
      </c>
      <c r="E64" s="92">
        <f>IF(OR(A64="",C64=""),"",IF(AND(ISNUMBER(C64),ISNUMBER(D64)),C64*D64,""))</f>
      </c>
      <c r="F64" s="91">
        <f>IF(A64="","",IF(COUNTIF('Référentiel PMIX'!$A$2:$A$377,TRIM(A64&amp;""))=0,"PLU ABSENT DU RATIO","OK"))</f>
      </c>
    </row>
    <row r="65">
      <c r="A65" s="68" t="str">
        <v/>
      </c>
      <c r="B65" s="9">
        <f>IF(A65="","",IFERROR(VLOOKUP(TRIM(A65&amp;""),'Référentiel PMIX'!$A$2:$C$377,2,FALSE),""))</f>
      </c>
      <c r="C65" s="68" t="str">
        <v/>
      </c>
      <c r="D65" s="68">
        <f>IF(A65="","",IFERROR(VLOOKUP(TRIM(A65&amp;""),'Référentiel PMIX'!$A$2:$C$377,3,FALSE),""))</f>
      </c>
      <c r="E65" s="68">
        <f>IF(OR(A65="",C65=""),"",IF(AND(ISNUMBER(C65),ISNUMBER(D65)),C65*D65,""))</f>
      </c>
      <c r="F65" s="9">
        <f>IF(A65="","",IF(COUNTIF('Référentiel PMIX'!$A$2:$A$377,TRIM(A65&amp;""))=0,"PLU ABSENT DU RATIO","OK"))</f>
      </c>
    </row>
    <row r="66">
      <c r="A66" s="130" t="str">
        <v/>
      </c>
      <c r="B66" s="91">
        <f>IF(A66="","",IFERROR(VLOOKUP(TRIM(A66&amp;""),'Référentiel PMIX'!$A$2:$C$377,2,FALSE),""))</f>
      </c>
      <c r="C66" s="92" t="str">
        <v/>
      </c>
      <c r="D66" s="92">
        <f>IF(A66="","",IFERROR(VLOOKUP(TRIM(A66&amp;""),'Référentiel PMIX'!$A$2:$C$377,3,FALSE),""))</f>
      </c>
      <c r="E66" s="92">
        <f>IF(OR(A66="",C66=""),"",IF(AND(ISNUMBER(C66),ISNUMBER(D66)),C66*D66,""))</f>
      </c>
      <c r="F66" s="91">
        <f>IF(A66="","",IF(COUNTIF('Référentiel PMIX'!$A$2:$A$377,TRIM(A66&amp;""))=0,"PLU ABSENT DU RATIO","OK"))</f>
      </c>
    </row>
    <row r="67">
      <c r="A67" s="68" t="str">
        <v/>
      </c>
      <c r="B67" s="9">
        <f>IF(A67="","",IFERROR(VLOOKUP(TRIM(A67&amp;""),'Référentiel PMIX'!$A$2:$C$377,2,FALSE),""))</f>
      </c>
      <c r="C67" s="68" t="str">
        <v/>
      </c>
      <c r="D67" s="68">
        <f>IF(A67="","",IFERROR(VLOOKUP(TRIM(A67&amp;""),'Référentiel PMIX'!$A$2:$C$377,3,FALSE),""))</f>
      </c>
      <c r="E67" s="68">
        <f>IF(OR(A67="",C67=""),"",IF(AND(ISNUMBER(C67),ISNUMBER(D67)),C67*D67,""))</f>
      </c>
      <c r="F67" s="9">
        <f>IF(A67="","",IF(COUNTIF('Référentiel PMIX'!$A$2:$A$377,TRIM(A67&amp;""))=0,"PLU ABSENT DU RATIO","OK"))</f>
      </c>
    </row>
    <row r="68">
      <c r="A68" s="130" t="str">
        <v/>
      </c>
      <c r="B68" s="91">
        <f>IF(A68="","",IFERROR(VLOOKUP(TRIM(A68&amp;""),'Référentiel PMIX'!$A$2:$C$377,2,FALSE),""))</f>
      </c>
      <c r="C68" s="92" t="str">
        <v/>
      </c>
      <c r="D68" s="92">
        <f>IF(A68="","",IFERROR(VLOOKUP(TRIM(A68&amp;""),'Référentiel PMIX'!$A$2:$C$377,3,FALSE),""))</f>
      </c>
      <c r="E68" s="92">
        <f>IF(OR(A68="",C68=""),"",IF(AND(ISNUMBER(C68),ISNUMBER(D68)),C68*D68,""))</f>
      </c>
      <c r="F68" s="91">
        <f>IF(A68="","",IF(COUNTIF('Référentiel PMIX'!$A$2:$A$377,TRIM(A68&amp;""))=0,"PLU ABSENT DU RATIO","OK"))</f>
      </c>
    </row>
    <row r="69">
      <c r="A69" s="68" t="str">
        <v/>
      </c>
      <c r="B69" s="9">
        <f>IF(A69="","",IFERROR(VLOOKUP(TRIM(A69&amp;""),'Référentiel PMIX'!$A$2:$C$377,2,FALSE),""))</f>
      </c>
      <c r="C69" s="68" t="str">
        <v/>
      </c>
      <c r="D69" s="68">
        <f>IF(A69="","",IFERROR(VLOOKUP(TRIM(A69&amp;""),'Référentiel PMIX'!$A$2:$C$377,3,FALSE),""))</f>
      </c>
      <c r="E69" s="68">
        <f>IF(OR(A69="",C69=""),"",IF(AND(ISNUMBER(C69),ISNUMBER(D69)),C69*D69,""))</f>
      </c>
      <c r="F69" s="9">
        <f>IF(A69="","",IF(COUNTIF('Référentiel PMIX'!$A$2:$A$377,TRIM(A69&amp;""))=0,"PLU ABSENT DU RATIO","OK"))</f>
      </c>
    </row>
    <row r="70">
      <c r="A70" s="130" t="str">
        <v/>
      </c>
      <c r="B70" s="91">
        <f>IF(A70="","",IFERROR(VLOOKUP(TRIM(A70&amp;""),'Référentiel PMIX'!$A$2:$C$377,2,FALSE),""))</f>
      </c>
      <c r="C70" s="92" t="str">
        <v/>
      </c>
      <c r="D70" s="92">
        <f>IF(A70="","",IFERROR(VLOOKUP(TRIM(A70&amp;""),'Référentiel PMIX'!$A$2:$C$377,3,FALSE),""))</f>
      </c>
      <c r="E70" s="92">
        <f>IF(OR(A70="",C70=""),"",IF(AND(ISNUMBER(C70),ISNUMBER(D70)),C70*D70,""))</f>
      </c>
      <c r="F70" s="91">
        <f>IF(A70="","",IF(COUNTIF('Référentiel PMIX'!$A$2:$A$377,TRIM(A70&amp;""))=0,"PLU ABSENT DU RATIO","OK"))</f>
      </c>
    </row>
    <row r="71">
      <c r="A71" s="68" t="str">
        <v/>
      </c>
      <c r="B71" s="9">
        <f>IF(A71="","",IFERROR(VLOOKUP(TRIM(A71&amp;""),'Référentiel PMIX'!$A$2:$C$377,2,FALSE),""))</f>
      </c>
      <c r="C71" s="68" t="str">
        <v/>
      </c>
      <c r="D71" s="68">
        <f>IF(A71="","",IFERROR(VLOOKUP(TRIM(A71&amp;""),'Référentiel PMIX'!$A$2:$C$377,3,FALSE),""))</f>
      </c>
      <c r="E71" s="68">
        <f>IF(OR(A71="",C71=""),"",IF(AND(ISNUMBER(C71),ISNUMBER(D71)),C71*D71,""))</f>
      </c>
      <c r="F71" s="9">
        <f>IF(A71="","",IF(COUNTIF('Référentiel PMIX'!$A$2:$A$377,TRIM(A71&amp;""))=0,"PLU ABSENT DU RATIO","OK"))</f>
      </c>
    </row>
    <row r="72">
      <c r="A72" s="130" t="str">
        <v/>
      </c>
      <c r="B72" s="91">
        <f>IF(A72="","",IFERROR(VLOOKUP(TRIM(A72&amp;""),'Référentiel PMIX'!$A$2:$C$377,2,FALSE),""))</f>
      </c>
      <c r="C72" s="92" t="str">
        <v/>
      </c>
      <c r="D72" s="92">
        <f>IF(A72="","",IFERROR(VLOOKUP(TRIM(A72&amp;""),'Référentiel PMIX'!$A$2:$C$377,3,FALSE),""))</f>
      </c>
      <c r="E72" s="92">
        <f>IF(OR(A72="",C72=""),"",IF(AND(ISNUMBER(C72),ISNUMBER(D72)),C72*D72,""))</f>
      </c>
      <c r="F72" s="91">
        <f>IF(A72="","",IF(COUNTIF('Référentiel PMIX'!$A$2:$A$377,TRIM(A72&amp;""))=0,"PLU ABSENT DU RATIO","OK"))</f>
      </c>
    </row>
    <row r="73">
      <c r="A73" s="68" t="str">
        <v/>
      </c>
      <c r="B73" s="9">
        <f>IF(A73="","",IFERROR(VLOOKUP(TRIM(A73&amp;""),'Référentiel PMIX'!$A$2:$C$377,2,FALSE),""))</f>
      </c>
      <c r="C73" s="68" t="str">
        <v/>
      </c>
      <c r="D73" s="68">
        <f>IF(A73="","",IFERROR(VLOOKUP(TRIM(A73&amp;""),'Référentiel PMIX'!$A$2:$C$377,3,FALSE),""))</f>
      </c>
      <c r="E73" s="68">
        <f>IF(OR(A73="",C73=""),"",IF(AND(ISNUMBER(C73),ISNUMBER(D73)),C73*D73,""))</f>
      </c>
      <c r="F73" s="9">
        <f>IF(A73="","",IF(COUNTIF('Référentiel PMIX'!$A$2:$A$377,TRIM(A73&amp;""))=0,"PLU ABSENT DU RATIO","OK"))</f>
      </c>
    </row>
    <row r="74">
      <c r="A74" s="130" t="str">
        <v/>
      </c>
      <c r="B74" s="91">
        <f>IF(A74="","",IFERROR(VLOOKUP(TRIM(A74&amp;""),'Référentiel PMIX'!$A$2:$C$377,2,FALSE),""))</f>
      </c>
      <c r="C74" s="92" t="str">
        <v/>
      </c>
      <c r="D74" s="92">
        <f>IF(A74="","",IFERROR(VLOOKUP(TRIM(A74&amp;""),'Référentiel PMIX'!$A$2:$C$377,3,FALSE),""))</f>
      </c>
      <c r="E74" s="92">
        <f>IF(OR(A74="",C74=""),"",IF(AND(ISNUMBER(C74),ISNUMBER(D74)),C74*D74,""))</f>
      </c>
      <c r="F74" s="91">
        <f>IF(A74="","",IF(COUNTIF('Référentiel PMIX'!$A$2:$A$377,TRIM(A74&amp;""))=0,"PLU ABSENT DU RATIO","OK"))</f>
      </c>
    </row>
    <row r="75">
      <c r="A75" s="68" t="str">
        <v/>
      </c>
      <c r="B75" s="9">
        <f>IF(A75="","",IFERROR(VLOOKUP(TRIM(A75&amp;""),'Référentiel PMIX'!$A$2:$C$377,2,FALSE),""))</f>
      </c>
      <c r="C75" s="68" t="str">
        <v/>
      </c>
      <c r="D75" s="68">
        <f>IF(A75="","",IFERROR(VLOOKUP(TRIM(A75&amp;""),'Référentiel PMIX'!$A$2:$C$377,3,FALSE),""))</f>
      </c>
      <c r="E75" s="68">
        <f>IF(OR(A75="",C75=""),"",IF(AND(ISNUMBER(C75),ISNUMBER(D75)),C75*D75,""))</f>
      </c>
      <c r="F75" s="9">
        <f>IF(A75="","",IF(COUNTIF('Référentiel PMIX'!$A$2:$A$377,TRIM(A75&amp;""))=0,"PLU ABSENT DU RATIO","OK"))</f>
      </c>
    </row>
    <row r="76">
      <c r="A76" s="130" t="str">
        <v/>
      </c>
      <c r="B76" s="91">
        <f>IF(A76="","",IFERROR(VLOOKUP(TRIM(A76&amp;""),'Référentiel PMIX'!$A$2:$C$377,2,FALSE),""))</f>
      </c>
      <c r="C76" s="92" t="str">
        <v/>
      </c>
      <c r="D76" s="92">
        <f>IF(A76="","",IFERROR(VLOOKUP(TRIM(A76&amp;""),'Référentiel PMIX'!$A$2:$C$377,3,FALSE),""))</f>
      </c>
      <c r="E76" s="92">
        <f>IF(OR(A76="",C76=""),"",IF(AND(ISNUMBER(C76),ISNUMBER(D76)),C76*D76,""))</f>
      </c>
      <c r="F76" s="91">
        <f>IF(A76="","",IF(COUNTIF('Référentiel PMIX'!$A$2:$A$377,TRIM(A76&amp;""))=0,"PLU ABSENT DU RATIO","OK"))</f>
      </c>
    </row>
    <row r="77">
      <c r="A77" s="68" t="str">
        <v/>
      </c>
      <c r="B77" s="9">
        <f>IF(A77="","",IFERROR(VLOOKUP(TRIM(A77&amp;""),'Référentiel PMIX'!$A$2:$C$377,2,FALSE),""))</f>
      </c>
      <c r="C77" s="68" t="str">
        <v/>
      </c>
      <c r="D77" s="68">
        <f>IF(A77="","",IFERROR(VLOOKUP(TRIM(A77&amp;""),'Référentiel PMIX'!$A$2:$C$377,3,FALSE),""))</f>
      </c>
      <c r="E77" s="68">
        <f>IF(OR(A77="",C77=""),"",IF(AND(ISNUMBER(C77),ISNUMBER(D77)),C77*D77,""))</f>
      </c>
      <c r="F77" s="9">
        <f>IF(A77="","",IF(COUNTIF('Référentiel PMIX'!$A$2:$A$377,TRIM(A77&amp;""))=0,"PLU ABSENT DU RATIO","OK"))</f>
      </c>
    </row>
    <row r="78">
      <c r="A78" s="130" t="str">
        <v/>
      </c>
      <c r="B78" s="91">
        <f>IF(A78="","",IFERROR(VLOOKUP(TRIM(A78&amp;""),'Référentiel PMIX'!$A$2:$C$377,2,FALSE),""))</f>
      </c>
      <c r="C78" s="92" t="str">
        <v/>
      </c>
      <c r="D78" s="92">
        <f>IF(A78="","",IFERROR(VLOOKUP(TRIM(A78&amp;""),'Référentiel PMIX'!$A$2:$C$377,3,FALSE),""))</f>
      </c>
      <c r="E78" s="92">
        <f>IF(OR(A78="",C78=""),"",IF(AND(ISNUMBER(C78),ISNUMBER(D78)),C78*D78,""))</f>
      </c>
      <c r="F78" s="91">
        <f>IF(A78="","",IF(COUNTIF('Référentiel PMIX'!$A$2:$A$377,TRIM(A78&amp;""))=0,"PLU ABSENT DU RATIO","OK"))</f>
      </c>
    </row>
    <row r="79">
      <c r="A79" s="68" t="str">
        <v/>
      </c>
      <c r="B79" s="9">
        <f>IF(A79="","",IFERROR(VLOOKUP(TRIM(A79&amp;""),'Référentiel PMIX'!$A$2:$C$377,2,FALSE),""))</f>
      </c>
      <c r="C79" s="68" t="str">
        <v/>
      </c>
      <c r="D79" s="68">
        <f>IF(A79="","",IFERROR(VLOOKUP(TRIM(A79&amp;""),'Référentiel PMIX'!$A$2:$C$377,3,FALSE),""))</f>
      </c>
      <c r="E79" s="68">
        <f>IF(OR(A79="",C79=""),"",IF(AND(ISNUMBER(C79),ISNUMBER(D79)),C79*D79,""))</f>
      </c>
      <c r="F79" s="9">
        <f>IF(A79="","",IF(COUNTIF('Référentiel PMIX'!$A$2:$A$377,TRIM(A79&amp;""))=0,"PLU ABSENT DU RATIO","OK"))</f>
      </c>
    </row>
    <row r="80">
      <c r="A80" s="130" t="str">
        <v/>
      </c>
      <c r="B80" s="91">
        <f>IF(A80="","",IFERROR(VLOOKUP(TRIM(A80&amp;""),'Référentiel PMIX'!$A$2:$C$377,2,FALSE),""))</f>
      </c>
      <c r="C80" s="92" t="str">
        <v/>
      </c>
      <c r="D80" s="92">
        <f>IF(A80="","",IFERROR(VLOOKUP(TRIM(A80&amp;""),'Référentiel PMIX'!$A$2:$C$377,3,FALSE),""))</f>
      </c>
      <c r="E80" s="92">
        <f>IF(OR(A80="",C80=""),"",IF(AND(ISNUMBER(C80),ISNUMBER(D80)),C80*D80,""))</f>
      </c>
      <c r="F80" s="91">
        <f>IF(A80="","",IF(COUNTIF('Référentiel PMIX'!$A$2:$A$377,TRIM(A80&amp;""))=0,"PLU ABSENT DU RATIO","OK"))</f>
      </c>
    </row>
    <row r="81">
      <c r="A81" s="68" t="str">
        <v/>
      </c>
      <c r="B81" s="9">
        <f>IF(A81="","",IFERROR(VLOOKUP(TRIM(A81&amp;""),'Référentiel PMIX'!$A$2:$C$377,2,FALSE),""))</f>
      </c>
      <c r="C81" s="68" t="str">
        <v/>
      </c>
      <c r="D81" s="68">
        <f>IF(A81="","",IFERROR(VLOOKUP(TRIM(A81&amp;""),'Référentiel PMIX'!$A$2:$C$377,3,FALSE),""))</f>
      </c>
      <c r="E81" s="68">
        <f>IF(OR(A81="",C81=""),"",IF(AND(ISNUMBER(C81),ISNUMBER(D81)),C81*D81,""))</f>
      </c>
      <c r="F81" s="9">
        <f>IF(A81="","",IF(COUNTIF('Référentiel PMIX'!$A$2:$A$377,TRIM(A81&amp;""))=0,"PLU ABSENT DU RATIO","OK"))</f>
      </c>
    </row>
    <row r="82">
      <c r="A82" s="130" t="str">
        <v/>
      </c>
      <c r="B82" s="91">
        <f>IF(A82="","",IFERROR(VLOOKUP(TRIM(A82&amp;""),'Référentiel PMIX'!$A$2:$C$377,2,FALSE),""))</f>
      </c>
      <c r="C82" s="92" t="str">
        <v/>
      </c>
      <c r="D82" s="92">
        <f>IF(A82="","",IFERROR(VLOOKUP(TRIM(A82&amp;""),'Référentiel PMIX'!$A$2:$C$377,3,FALSE),""))</f>
      </c>
      <c r="E82" s="92">
        <f>IF(OR(A82="",C82=""),"",IF(AND(ISNUMBER(C82),ISNUMBER(D82)),C82*D82,""))</f>
      </c>
      <c r="F82" s="91">
        <f>IF(A82="","",IF(COUNTIF('Référentiel PMIX'!$A$2:$A$377,TRIM(A82&amp;""))=0,"PLU ABSENT DU RATIO","OK"))</f>
      </c>
    </row>
    <row r="83">
      <c r="A83" s="68" t="str">
        <v/>
      </c>
      <c r="B83" s="9">
        <f>IF(A83="","",IFERROR(VLOOKUP(TRIM(A83&amp;""),'Référentiel PMIX'!$A$2:$C$377,2,FALSE),""))</f>
      </c>
      <c r="C83" s="68" t="str">
        <v/>
      </c>
      <c r="D83" s="68">
        <f>IF(A83="","",IFERROR(VLOOKUP(TRIM(A83&amp;""),'Référentiel PMIX'!$A$2:$C$377,3,FALSE),""))</f>
      </c>
      <c r="E83" s="68">
        <f>IF(OR(A83="",C83=""),"",IF(AND(ISNUMBER(C83),ISNUMBER(D83)),C83*D83,""))</f>
      </c>
      <c r="F83" s="9">
        <f>IF(A83="","",IF(COUNTIF('Référentiel PMIX'!$A$2:$A$377,TRIM(A83&amp;""))=0,"PLU ABSENT DU RATIO","OK"))</f>
      </c>
    </row>
    <row r="84">
      <c r="A84" s="130" t="str">
        <v/>
      </c>
      <c r="B84" s="91">
        <f>IF(A84="","",IFERROR(VLOOKUP(TRIM(A84&amp;""),'Référentiel PMIX'!$A$2:$C$377,2,FALSE),""))</f>
      </c>
      <c r="C84" s="92" t="str">
        <v/>
      </c>
      <c r="D84" s="92">
        <f>IF(A84="","",IFERROR(VLOOKUP(TRIM(A84&amp;""),'Référentiel PMIX'!$A$2:$C$377,3,FALSE),""))</f>
      </c>
      <c r="E84" s="92">
        <f>IF(OR(A84="",C84=""),"",IF(AND(ISNUMBER(C84),ISNUMBER(D84)),C84*D84,""))</f>
      </c>
      <c r="F84" s="91">
        <f>IF(A84="","",IF(COUNTIF('Référentiel PMIX'!$A$2:$A$377,TRIM(A84&amp;""))=0,"PLU ABSENT DU RATIO","OK"))</f>
      </c>
    </row>
    <row r="85">
      <c r="A85" s="68" t="str">
        <v/>
      </c>
      <c r="B85" s="9">
        <f>IF(A85="","",IFERROR(VLOOKUP(TRIM(A85&amp;""),'Référentiel PMIX'!$A$2:$C$377,2,FALSE),""))</f>
      </c>
      <c r="C85" s="68" t="str">
        <v/>
      </c>
      <c r="D85" s="68">
        <f>IF(A85="","",IFERROR(VLOOKUP(TRIM(A85&amp;""),'Référentiel PMIX'!$A$2:$C$377,3,FALSE),""))</f>
      </c>
      <c r="E85" s="68">
        <f>IF(OR(A85="",C85=""),"",IF(AND(ISNUMBER(C85),ISNUMBER(D85)),C85*D85,""))</f>
      </c>
      <c r="F85" s="9">
        <f>IF(A85="","",IF(COUNTIF('Référentiel PMIX'!$A$2:$A$377,TRIM(A85&amp;""))=0,"PLU ABSENT DU RATIO","OK"))</f>
      </c>
    </row>
    <row r="86">
      <c r="A86" s="130" t="str">
        <v/>
      </c>
      <c r="B86" s="91">
        <f>IF(A86="","",IFERROR(VLOOKUP(TRIM(A86&amp;""),'Référentiel PMIX'!$A$2:$C$377,2,FALSE),""))</f>
      </c>
      <c r="C86" s="92" t="str">
        <v/>
      </c>
      <c r="D86" s="92">
        <f>IF(A86="","",IFERROR(VLOOKUP(TRIM(A86&amp;""),'Référentiel PMIX'!$A$2:$C$377,3,FALSE),""))</f>
      </c>
      <c r="E86" s="92">
        <f>IF(OR(A86="",C86=""),"",IF(AND(ISNUMBER(C86),ISNUMBER(D86)),C86*D86,""))</f>
      </c>
      <c r="F86" s="91">
        <f>IF(A86="","",IF(COUNTIF('Référentiel PMIX'!$A$2:$A$377,TRIM(A86&amp;""))=0,"PLU ABSENT DU RATIO","OK"))</f>
      </c>
    </row>
    <row r="87">
      <c r="A87" s="68" t="str">
        <v/>
      </c>
      <c r="B87" s="9">
        <f>IF(A87="","",IFERROR(VLOOKUP(TRIM(A87&amp;""),'Référentiel PMIX'!$A$2:$C$377,2,FALSE),""))</f>
      </c>
      <c r="C87" s="68" t="str">
        <v/>
      </c>
      <c r="D87" s="68">
        <f>IF(A87="","",IFERROR(VLOOKUP(TRIM(A87&amp;""),'Référentiel PMIX'!$A$2:$C$377,3,FALSE),""))</f>
      </c>
      <c r="E87" s="68">
        <f>IF(OR(A87="",C87=""),"",IF(AND(ISNUMBER(C87),ISNUMBER(D87)),C87*D87,""))</f>
      </c>
      <c r="F87" s="9">
        <f>IF(A87="","",IF(COUNTIF('Référentiel PMIX'!$A$2:$A$377,TRIM(A87&amp;""))=0,"PLU ABSENT DU RATIO","OK"))</f>
      </c>
    </row>
    <row r="88">
      <c r="A88" s="130" t="str">
        <v/>
      </c>
      <c r="B88" s="91">
        <f>IF(A88="","",IFERROR(VLOOKUP(TRIM(A88&amp;""),'Référentiel PMIX'!$A$2:$C$377,2,FALSE),""))</f>
      </c>
      <c r="C88" s="92" t="str">
        <v/>
      </c>
      <c r="D88" s="92">
        <f>IF(A88="","",IFERROR(VLOOKUP(TRIM(A88&amp;""),'Référentiel PMIX'!$A$2:$C$377,3,FALSE),""))</f>
      </c>
      <c r="E88" s="92">
        <f>IF(OR(A88="",C88=""),"",IF(AND(ISNUMBER(C88),ISNUMBER(D88)),C88*D88,""))</f>
      </c>
      <c r="F88" s="91">
        <f>IF(A88="","",IF(COUNTIF('Référentiel PMIX'!$A$2:$A$377,TRIM(A88&amp;""))=0,"PLU ABSENT DU RATIO","OK"))</f>
      </c>
    </row>
    <row r="89">
      <c r="A89" s="68" t="str">
        <v/>
      </c>
      <c r="B89" s="9">
        <f>IF(A89="","",IFERROR(VLOOKUP(TRIM(A89&amp;""),'Référentiel PMIX'!$A$2:$C$377,2,FALSE),""))</f>
      </c>
      <c r="C89" s="68" t="str">
        <v/>
      </c>
      <c r="D89" s="68">
        <f>IF(A89="","",IFERROR(VLOOKUP(TRIM(A89&amp;""),'Référentiel PMIX'!$A$2:$C$377,3,FALSE),""))</f>
      </c>
      <c r="E89" s="68">
        <f>IF(OR(A89="",C89=""),"",IF(AND(ISNUMBER(C89),ISNUMBER(D89)),C89*D89,""))</f>
      </c>
      <c r="F89" s="9">
        <f>IF(A89="","",IF(COUNTIF('Référentiel PMIX'!$A$2:$A$377,TRIM(A89&amp;""))=0,"PLU ABSENT DU RATIO","OK"))</f>
      </c>
    </row>
    <row r="90">
      <c r="A90" s="130" t="str">
        <v/>
      </c>
      <c r="B90" s="91">
        <f>IF(A90="","",IFERROR(VLOOKUP(TRIM(A90&amp;""),'Référentiel PMIX'!$A$2:$C$377,2,FALSE),""))</f>
      </c>
      <c r="C90" s="92" t="str">
        <v/>
      </c>
      <c r="D90" s="92">
        <f>IF(A90="","",IFERROR(VLOOKUP(TRIM(A90&amp;""),'Référentiel PMIX'!$A$2:$C$377,3,FALSE),""))</f>
      </c>
      <c r="E90" s="92">
        <f>IF(OR(A90="",C90=""),"",IF(AND(ISNUMBER(C90),ISNUMBER(D90)),C90*D90,""))</f>
      </c>
      <c r="F90" s="91">
        <f>IF(A90="","",IF(COUNTIF('Référentiel PMIX'!$A$2:$A$377,TRIM(A90&amp;""))=0,"PLU ABSENT DU RATIO","OK"))</f>
      </c>
    </row>
    <row r="91">
      <c r="A91" s="68" t="str">
        <v/>
      </c>
      <c r="B91" s="9">
        <f>IF(A91="","",IFERROR(VLOOKUP(TRIM(A91&amp;""),'Référentiel PMIX'!$A$2:$C$377,2,FALSE),""))</f>
      </c>
      <c r="C91" s="68" t="str">
        <v/>
      </c>
      <c r="D91" s="68">
        <f>IF(A91="","",IFERROR(VLOOKUP(TRIM(A91&amp;""),'Référentiel PMIX'!$A$2:$C$377,3,FALSE),""))</f>
      </c>
      <c r="E91" s="68">
        <f>IF(OR(A91="",C91=""),"",IF(AND(ISNUMBER(C91),ISNUMBER(D91)),C91*D91,""))</f>
      </c>
      <c r="F91" s="9">
        <f>IF(A91="","",IF(COUNTIF('Référentiel PMIX'!$A$2:$A$377,TRIM(A91&amp;""))=0,"PLU ABSENT DU RATIO","OK"))</f>
      </c>
    </row>
    <row r="92">
      <c r="A92" s="130" t="str">
        <v/>
      </c>
      <c r="B92" s="91">
        <f>IF(A92="","",IFERROR(VLOOKUP(TRIM(A92&amp;""),'Référentiel PMIX'!$A$2:$C$377,2,FALSE),""))</f>
      </c>
      <c r="C92" s="92" t="str">
        <v/>
      </c>
      <c r="D92" s="92">
        <f>IF(A92="","",IFERROR(VLOOKUP(TRIM(A92&amp;""),'Référentiel PMIX'!$A$2:$C$377,3,FALSE),""))</f>
      </c>
      <c r="E92" s="92">
        <f>IF(OR(A92="",C92=""),"",IF(AND(ISNUMBER(C92),ISNUMBER(D92)),C92*D92,""))</f>
      </c>
      <c r="F92" s="91">
        <f>IF(A92="","",IF(COUNTIF('Référentiel PMIX'!$A$2:$A$377,TRIM(A92&amp;""))=0,"PLU ABSENT DU RATIO","OK"))</f>
      </c>
    </row>
    <row r="93">
      <c r="A93" s="68" t="str">
        <v/>
      </c>
      <c r="B93" s="9">
        <f>IF(A93="","",IFERROR(VLOOKUP(TRIM(A93&amp;""),'Référentiel PMIX'!$A$2:$C$377,2,FALSE),""))</f>
      </c>
      <c r="C93" s="68" t="str">
        <v/>
      </c>
      <c r="D93" s="68">
        <f>IF(A93="","",IFERROR(VLOOKUP(TRIM(A93&amp;""),'Référentiel PMIX'!$A$2:$C$377,3,FALSE),""))</f>
      </c>
      <c r="E93" s="68">
        <f>IF(OR(A93="",C93=""),"",IF(AND(ISNUMBER(C93),ISNUMBER(D93)),C93*D93,""))</f>
      </c>
      <c r="F93" s="9">
        <f>IF(A93="","",IF(COUNTIF('Référentiel PMIX'!$A$2:$A$377,TRIM(A93&amp;""))=0,"PLU ABSENT DU RATIO","OK"))</f>
      </c>
    </row>
    <row r="94">
      <c r="A94" s="130" t="str">
        <v/>
      </c>
      <c r="B94" s="91">
        <f>IF(A94="","",IFERROR(VLOOKUP(TRIM(A94&amp;""),'Référentiel PMIX'!$A$2:$C$377,2,FALSE),""))</f>
      </c>
      <c r="C94" s="92" t="str">
        <v/>
      </c>
      <c r="D94" s="92">
        <f>IF(A94="","",IFERROR(VLOOKUP(TRIM(A94&amp;""),'Référentiel PMIX'!$A$2:$C$377,3,FALSE),""))</f>
      </c>
      <c r="E94" s="92">
        <f>IF(OR(A94="",C94=""),"",IF(AND(ISNUMBER(C94),ISNUMBER(D94)),C94*D94,""))</f>
      </c>
      <c r="F94" s="91">
        <f>IF(A94="","",IF(COUNTIF('Référentiel PMIX'!$A$2:$A$377,TRIM(A94&amp;""))=0,"PLU ABSENT DU RATIO","OK"))</f>
      </c>
    </row>
    <row r="95">
      <c r="A95" s="68" t="str">
        <v/>
      </c>
      <c r="B95" s="9">
        <f>IF(A95="","",IFERROR(VLOOKUP(TRIM(A95&amp;""),'Référentiel PMIX'!$A$2:$C$377,2,FALSE),""))</f>
      </c>
      <c r="C95" s="68" t="str">
        <v/>
      </c>
      <c r="D95" s="68">
        <f>IF(A95="","",IFERROR(VLOOKUP(TRIM(A95&amp;""),'Référentiel PMIX'!$A$2:$C$377,3,FALSE),""))</f>
      </c>
      <c r="E95" s="68">
        <f>IF(OR(A95="",C95=""),"",IF(AND(ISNUMBER(C95),ISNUMBER(D95)),C95*D95,""))</f>
      </c>
      <c r="F95" s="9">
        <f>IF(A95="","",IF(COUNTIF('Référentiel PMIX'!$A$2:$A$377,TRIM(A95&amp;""))=0,"PLU ABSENT DU RATIO","OK"))</f>
      </c>
    </row>
    <row r="96">
      <c r="A96" s="130" t="str">
        <v/>
      </c>
      <c r="B96" s="91">
        <f>IF(A96="","",IFERROR(VLOOKUP(TRIM(A96&amp;""),'Référentiel PMIX'!$A$2:$C$377,2,FALSE),""))</f>
      </c>
      <c r="C96" s="92" t="str">
        <v/>
      </c>
      <c r="D96" s="92">
        <f>IF(A96="","",IFERROR(VLOOKUP(TRIM(A96&amp;""),'Référentiel PMIX'!$A$2:$C$377,3,FALSE),""))</f>
      </c>
      <c r="E96" s="92">
        <f>IF(OR(A96="",C96=""),"",IF(AND(ISNUMBER(C96),ISNUMBER(D96)),C96*D96,""))</f>
      </c>
      <c r="F96" s="91">
        <f>IF(A96="","",IF(COUNTIF('Référentiel PMIX'!$A$2:$A$377,TRIM(A96&amp;""))=0,"PLU ABSENT DU RATIO","OK"))</f>
      </c>
    </row>
    <row r="97">
      <c r="A97" s="68" t="str">
        <v/>
      </c>
      <c r="B97" s="9">
        <f>IF(A97="","",IFERROR(VLOOKUP(TRIM(A97&amp;""),'Référentiel PMIX'!$A$2:$C$377,2,FALSE),""))</f>
      </c>
      <c r="C97" s="68" t="str">
        <v/>
      </c>
      <c r="D97" s="68">
        <f>IF(A97="","",IFERROR(VLOOKUP(TRIM(A97&amp;""),'Référentiel PMIX'!$A$2:$C$377,3,FALSE),""))</f>
      </c>
      <c r="E97" s="68">
        <f>IF(OR(A97="",C97=""),"",IF(AND(ISNUMBER(C97),ISNUMBER(D97)),C97*D97,""))</f>
      </c>
      <c r="F97" s="9">
        <f>IF(A97="","",IF(COUNTIF('Référentiel PMIX'!$A$2:$A$377,TRIM(A97&amp;""))=0,"PLU ABSENT DU RATIO","OK"))</f>
      </c>
    </row>
    <row r="98">
      <c r="A98" s="130" t="str">
        <v/>
      </c>
      <c r="B98" s="91">
        <f>IF(A98="","",IFERROR(VLOOKUP(TRIM(A98&amp;""),'Référentiel PMIX'!$A$2:$C$377,2,FALSE),""))</f>
      </c>
      <c r="C98" s="92" t="str">
        <v/>
      </c>
      <c r="D98" s="92">
        <f>IF(A98="","",IFERROR(VLOOKUP(TRIM(A98&amp;""),'Référentiel PMIX'!$A$2:$C$377,3,FALSE),""))</f>
      </c>
      <c r="E98" s="92">
        <f>IF(OR(A98="",C98=""),"",IF(AND(ISNUMBER(C98),ISNUMBER(D98)),C98*D98,""))</f>
      </c>
      <c r="F98" s="91">
        <f>IF(A98="","",IF(COUNTIF('Référentiel PMIX'!$A$2:$A$377,TRIM(A98&amp;""))=0,"PLU ABSENT DU RATIO","OK"))</f>
      </c>
    </row>
    <row r="99">
      <c r="A99" s="68" t="str">
        <v/>
      </c>
      <c r="B99" s="9">
        <f>IF(A99="","",IFERROR(VLOOKUP(TRIM(A99&amp;""),'Référentiel PMIX'!$A$2:$C$377,2,FALSE),""))</f>
      </c>
      <c r="C99" s="68" t="str">
        <v/>
      </c>
      <c r="D99" s="68">
        <f>IF(A99="","",IFERROR(VLOOKUP(TRIM(A99&amp;""),'Référentiel PMIX'!$A$2:$C$377,3,FALSE),""))</f>
      </c>
      <c r="E99" s="68">
        <f>IF(OR(A99="",C99=""),"",IF(AND(ISNUMBER(C99),ISNUMBER(D99)),C99*D99,""))</f>
      </c>
      <c r="F99" s="9">
        <f>IF(A99="","",IF(COUNTIF('Référentiel PMIX'!$A$2:$A$377,TRIM(A99&amp;""))=0,"PLU ABSENT DU RATIO","OK"))</f>
      </c>
    </row>
    <row r="100">
      <c r="A100" s="130" t="str">
        <v/>
      </c>
      <c r="B100" s="91">
        <f>IF(A100="","",IFERROR(VLOOKUP(TRIM(A100&amp;""),'Référentiel PMIX'!$A$2:$C$377,2,FALSE),""))</f>
      </c>
      <c r="C100" s="92" t="str">
        <v/>
      </c>
      <c r="D100" s="92">
        <f>IF(A100="","",IFERROR(VLOOKUP(TRIM(A100&amp;""),'Référentiel PMIX'!$A$2:$C$377,3,FALSE),""))</f>
      </c>
      <c r="E100" s="92">
        <f>IF(OR(A100="",C100=""),"",IF(AND(ISNUMBER(C100),ISNUMBER(D100)),C100*D100,""))</f>
      </c>
      <c r="F100" s="91">
        <f>IF(A100="","",IF(COUNTIF('Référentiel PMIX'!$A$2:$A$377,TRIM(A100&amp;""))=0,"PLU ABSENT DU RATIO","OK"))</f>
      </c>
    </row>
    <row r="101">
      <c r="A101" s="68" t="str">
        <v/>
      </c>
      <c r="B101" s="9">
        <f>IF(A101="","",IFERROR(VLOOKUP(TRIM(A101&amp;""),'Référentiel PMIX'!$A$2:$C$377,2,FALSE),""))</f>
      </c>
      <c r="C101" s="68" t="str">
        <v/>
      </c>
      <c r="D101" s="68">
        <f>IF(A101="","",IFERROR(VLOOKUP(TRIM(A101&amp;""),'Référentiel PMIX'!$A$2:$C$377,3,FALSE),""))</f>
      </c>
      <c r="E101" s="68">
        <f>IF(OR(A101="",C101=""),"",IF(AND(ISNUMBER(C101),ISNUMBER(D101)),C101*D101,""))</f>
      </c>
      <c r="F101" s="9">
        <f>IF(A101="","",IF(COUNTIF('Référentiel PMIX'!$A$2:$A$377,TRIM(A101&amp;""))=0,"PLU ABSENT DU RATIO","OK"))</f>
      </c>
    </row>
    <row r="102">
      <c r="A102" s="130" t="str">
        <v/>
      </c>
      <c r="B102" s="91">
        <f>IF(A102="","",IFERROR(VLOOKUP(TRIM(A102&amp;""),'Référentiel PMIX'!$A$2:$C$377,2,FALSE),""))</f>
      </c>
      <c r="C102" s="92" t="str">
        <v/>
      </c>
      <c r="D102" s="92">
        <f>IF(A102="","",IFERROR(VLOOKUP(TRIM(A102&amp;""),'Référentiel PMIX'!$A$2:$C$377,3,FALSE),""))</f>
      </c>
      <c r="E102" s="92">
        <f>IF(OR(A102="",C102=""),"",IF(AND(ISNUMBER(C102),ISNUMBER(D102)),C102*D102,""))</f>
      </c>
      <c r="F102" s="91">
        <f>IF(A102="","",IF(COUNTIF('Référentiel PMIX'!$A$2:$A$377,TRIM(A102&amp;""))=0,"PLU ABSENT DU RATIO","OK"))</f>
      </c>
    </row>
    <row r="103">
      <c r="A103" s="68" t="str">
        <v/>
      </c>
      <c r="B103" s="9">
        <f>IF(A103="","",IFERROR(VLOOKUP(TRIM(A103&amp;""),'Référentiel PMIX'!$A$2:$C$377,2,FALSE),""))</f>
      </c>
      <c r="C103" s="68" t="str">
        <v/>
      </c>
      <c r="D103" s="68">
        <f>IF(A103="","",IFERROR(VLOOKUP(TRIM(A103&amp;""),'Référentiel PMIX'!$A$2:$C$377,3,FALSE),""))</f>
      </c>
      <c r="E103" s="68">
        <f>IF(OR(A103="",C103=""),"",IF(AND(ISNUMBER(C103),ISNUMBER(D103)),C103*D103,""))</f>
      </c>
      <c r="F103" s="9">
        <f>IF(A103="","",IF(COUNTIF('Référentiel PMIX'!$A$2:$A$377,TRIM(A103&amp;""))=0,"PLU ABSENT DU RATIO","OK"))</f>
      </c>
    </row>
    <row r="104">
      <c r="A104" s="130" t="str">
        <v/>
      </c>
      <c r="B104" s="91">
        <f>IF(A104="","",IFERROR(VLOOKUP(TRIM(A104&amp;""),'Référentiel PMIX'!$A$2:$C$377,2,FALSE),""))</f>
      </c>
      <c r="C104" s="92" t="str">
        <v/>
      </c>
      <c r="D104" s="92">
        <f>IF(A104="","",IFERROR(VLOOKUP(TRIM(A104&amp;""),'Référentiel PMIX'!$A$2:$C$377,3,FALSE),""))</f>
      </c>
      <c r="E104" s="92">
        <f>IF(OR(A104="",C104=""),"",IF(AND(ISNUMBER(C104),ISNUMBER(D104)),C104*D104,""))</f>
      </c>
      <c r="F104" s="91">
        <f>IF(A104="","",IF(COUNTIF('Référentiel PMIX'!$A$2:$A$377,TRIM(A104&amp;""))=0,"PLU ABSENT DU RATIO","OK"))</f>
      </c>
    </row>
    <row r="105">
      <c r="A105" s="68" t="str">
        <v/>
      </c>
      <c r="B105" s="9">
        <f>IF(A105="","",IFERROR(VLOOKUP(TRIM(A105&amp;""),'Référentiel PMIX'!$A$2:$C$377,2,FALSE),""))</f>
      </c>
      <c r="C105" s="68" t="str">
        <v/>
      </c>
      <c r="D105" s="68">
        <f>IF(A105="","",IFERROR(VLOOKUP(TRIM(A105&amp;""),'Référentiel PMIX'!$A$2:$C$377,3,FALSE),""))</f>
      </c>
      <c r="E105" s="68">
        <f>IF(OR(A105="",C105=""),"",IF(AND(ISNUMBER(C105),ISNUMBER(D105)),C105*D105,""))</f>
      </c>
      <c r="F105" s="9">
        <f>IF(A105="","",IF(COUNTIF('Référentiel PMIX'!$A$2:$A$377,TRIM(A105&amp;""))=0,"PLU ABSENT DU RATIO","OK"))</f>
      </c>
    </row>
    <row r="106">
      <c r="A106" s="130" t="str">
        <v/>
      </c>
      <c r="B106" s="91">
        <f>IF(A106="","",IFERROR(VLOOKUP(TRIM(A106&amp;""),'Référentiel PMIX'!$A$2:$C$377,2,FALSE),""))</f>
      </c>
      <c r="C106" s="92" t="str">
        <v/>
      </c>
      <c r="D106" s="92">
        <f>IF(A106="","",IFERROR(VLOOKUP(TRIM(A106&amp;""),'Référentiel PMIX'!$A$2:$C$377,3,FALSE),""))</f>
      </c>
      <c r="E106" s="92">
        <f>IF(OR(A106="",C106=""),"",IF(AND(ISNUMBER(C106),ISNUMBER(D106)),C106*D106,""))</f>
      </c>
      <c r="F106" s="91">
        <f>IF(A106="","",IF(COUNTIF('Référentiel PMIX'!$A$2:$A$377,TRIM(A106&amp;""))=0,"PLU ABSENT DU RATIO","OK"))</f>
      </c>
    </row>
    <row r="107">
      <c r="A107" s="68" t="str">
        <v/>
      </c>
      <c r="B107" s="9">
        <f>IF(A107="","",IFERROR(VLOOKUP(TRIM(A107&amp;""),'Référentiel PMIX'!$A$2:$C$377,2,FALSE),""))</f>
      </c>
      <c r="C107" s="68" t="str">
        <v/>
      </c>
      <c r="D107" s="68">
        <f>IF(A107="","",IFERROR(VLOOKUP(TRIM(A107&amp;""),'Référentiel PMIX'!$A$2:$C$377,3,FALSE),""))</f>
      </c>
      <c r="E107" s="68">
        <f>IF(OR(A107="",C107=""),"",IF(AND(ISNUMBER(C107),ISNUMBER(D107)),C107*D107,""))</f>
      </c>
      <c r="F107" s="9">
        <f>IF(A107="","",IF(COUNTIF('Référentiel PMIX'!$A$2:$A$377,TRIM(A107&amp;""))=0,"PLU ABSENT DU RATIO","OK"))</f>
      </c>
    </row>
    <row r="108">
      <c r="A108" s="130" t="str">
        <v/>
      </c>
      <c r="B108" s="91">
        <f>IF(A108="","",IFERROR(VLOOKUP(TRIM(A108&amp;""),'Référentiel PMIX'!$A$2:$C$377,2,FALSE),""))</f>
      </c>
      <c r="C108" s="92" t="str">
        <v/>
      </c>
      <c r="D108" s="92">
        <f>IF(A108="","",IFERROR(VLOOKUP(TRIM(A108&amp;""),'Référentiel PMIX'!$A$2:$C$377,3,FALSE),""))</f>
      </c>
      <c r="E108" s="92">
        <f>IF(OR(A108="",C108=""),"",IF(AND(ISNUMBER(C108),ISNUMBER(D108)),C108*D108,""))</f>
      </c>
      <c r="F108" s="91">
        <f>IF(A108="","",IF(COUNTIF('Référentiel PMIX'!$A$2:$A$377,TRIM(A108&amp;""))=0,"PLU ABSENT DU RATIO","OK"))</f>
      </c>
    </row>
    <row r="109">
      <c r="A109" s="68" t="str">
        <v/>
      </c>
      <c r="B109" s="9">
        <f>IF(A109="","",IFERROR(VLOOKUP(TRIM(A109&amp;""),'Référentiel PMIX'!$A$2:$C$377,2,FALSE),""))</f>
      </c>
      <c r="C109" s="68" t="str">
        <v/>
      </c>
      <c r="D109" s="68">
        <f>IF(A109="","",IFERROR(VLOOKUP(TRIM(A109&amp;""),'Référentiel PMIX'!$A$2:$C$377,3,FALSE),""))</f>
      </c>
      <c r="E109" s="68">
        <f>IF(OR(A109="",C109=""),"",IF(AND(ISNUMBER(C109),ISNUMBER(D109)),C109*D109,""))</f>
      </c>
      <c r="F109" s="9">
        <f>IF(A109="","",IF(COUNTIF('Référentiel PMIX'!$A$2:$A$377,TRIM(A109&amp;""))=0,"PLU ABSENT DU RATIO","OK"))</f>
      </c>
    </row>
    <row r="110">
      <c r="A110" s="130" t="str">
        <v/>
      </c>
      <c r="B110" s="91">
        <f>IF(A110="","",IFERROR(VLOOKUP(TRIM(A110&amp;""),'Référentiel PMIX'!$A$2:$C$377,2,FALSE),""))</f>
      </c>
      <c r="C110" s="92" t="str">
        <v/>
      </c>
      <c r="D110" s="92">
        <f>IF(A110="","",IFERROR(VLOOKUP(TRIM(A110&amp;""),'Référentiel PMIX'!$A$2:$C$377,3,FALSE),""))</f>
      </c>
      <c r="E110" s="92">
        <f>IF(OR(A110="",C110=""),"",IF(AND(ISNUMBER(C110),ISNUMBER(D110)),C110*D110,""))</f>
      </c>
      <c r="F110" s="91">
        <f>IF(A110="","",IF(COUNTIF('Référentiel PMIX'!$A$2:$A$377,TRIM(A110&amp;""))=0,"PLU ABSENT DU RATIO","OK"))</f>
      </c>
    </row>
    <row r="111">
      <c r="A111" s="68" t="str">
        <v/>
      </c>
      <c r="B111" s="9">
        <f>IF(A111="","",IFERROR(VLOOKUP(TRIM(A111&amp;""),'Référentiel PMIX'!$A$2:$C$377,2,FALSE),""))</f>
      </c>
      <c r="C111" s="68" t="str">
        <v/>
      </c>
      <c r="D111" s="68">
        <f>IF(A111="","",IFERROR(VLOOKUP(TRIM(A111&amp;""),'Référentiel PMIX'!$A$2:$C$377,3,FALSE),""))</f>
      </c>
      <c r="E111" s="68">
        <f>IF(OR(A111="",C111=""),"",IF(AND(ISNUMBER(C111),ISNUMBER(D111)),C111*D111,""))</f>
      </c>
      <c r="F111" s="9">
        <f>IF(A111="","",IF(COUNTIF('Référentiel PMIX'!$A$2:$A$377,TRIM(A111&amp;""))=0,"PLU ABSENT DU RATIO","OK"))</f>
      </c>
    </row>
    <row r="112">
      <c r="A112" s="130" t="str">
        <v/>
      </c>
      <c r="B112" s="91">
        <f>IF(A112="","",IFERROR(VLOOKUP(TRIM(A112&amp;""),'Référentiel PMIX'!$A$2:$C$377,2,FALSE),""))</f>
      </c>
      <c r="C112" s="92" t="str">
        <v/>
      </c>
      <c r="D112" s="92">
        <f>IF(A112="","",IFERROR(VLOOKUP(TRIM(A112&amp;""),'Référentiel PMIX'!$A$2:$C$377,3,FALSE),""))</f>
      </c>
      <c r="E112" s="92">
        <f>IF(OR(A112="",C112=""),"",IF(AND(ISNUMBER(C112),ISNUMBER(D112)),C112*D112,""))</f>
      </c>
      <c r="F112" s="91">
        <f>IF(A112="","",IF(COUNTIF('Référentiel PMIX'!$A$2:$A$377,TRIM(A112&amp;""))=0,"PLU ABSENT DU RATIO","OK"))</f>
      </c>
    </row>
    <row r="113">
      <c r="A113" s="68" t="str">
        <v/>
      </c>
      <c r="B113" s="9">
        <f>IF(A113="","",IFERROR(VLOOKUP(TRIM(A113&amp;""),'Référentiel PMIX'!$A$2:$C$377,2,FALSE),""))</f>
      </c>
      <c r="C113" s="68" t="str">
        <v/>
      </c>
      <c r="D113" s="68">
        <f>IF(A113="","",IFERROR(VLOOKUP(TRIM(A113&amp;""),'Référentiel PMIX'!$A$2:$C$377,3,FALSE),""))</f>
      </c>
      <c r="E113" s="68">
        <f>IF(OR(A113="",C113=""),"",IF(AND(ISNUMBER(C113),ISNUMBER(D113)),C113*D113,""))</f>
      </c>
      <c r="F113" s="9">
        <f>IF(A113="","",IF(COUNTIF('Référentiel PMIX'!$A$2:$A$377,TRIM(A113&amp;""))=0,"PLU ABSENT DU RATIO","OK"))</f>
      </c>
    </row>
    <row r="114">
      <c r="A114" s="130" t="str">
        <v/>
      </c>
      <c r="B114" s="91">
        <f>IF(A114="","",IFERROR(VLOOKUP(TRIM(A114&amp;""),'Référentiel PMIX'!$A$2:$C$377,2,FALSE),""))</f>
      </c>
      <c r="C114" s="92" t="str">
        <v/>
      </c>
      <c r="D114" s="92">
        <f>IF(A114="","",IFERROR(VLOOKUP(TRIM(A114&amp;""),'Référentiel PMIX'!$A$2:$C$377,3,FALSE),""))</f>
      </c>
      <c r="E114" s="92">
        <f>IF(OR(A114="",C114=""),"",IF(AND(ISNUMBER(C114),ISNUMBER(D114)),C114*D114,""))</f>
      </c>
      <c r="F114" s="91">
        <f>IF(A114="","",IF(COUNTIF('Référentiel PMIX'!$A$2:$A$377,TRIM(A114&amp;""))=0,"PLU ABSENT DU RATIO","OK"))</f>
      </c>
    </row>
    <row r="115">
      <c r="A115" s="68" t="str">
        <v/>
      </c>
      <c r="B115" s="9">
        <f>IF(A115="","",IFERROR(VLOOKUP(TRIM(A115&amp;""),'Référentiel PMIX'!$A$2:$C$377,2,FALSE),""))</f>
      </c>
      <c r="C115" s="68" t="str">
        <v/>
      </c>
      <c r="D115" s="68">
        <f>IF(A115="","",IFERROR(VLOOKUP(TRIM(A115&amp;""),'Référentiel PMIX'!$A$2:$C$377,3,FALSE),""))</f>
      </c>
      <c r="E115" s="68">
        <f>IF(OR(A115="",C115=""),"",IF(AND(ISNUMBER(C115),ISNUMBER(D115)),C115*D115,""))</f>
      </c>
      <c r="F115" s="9">
        <f>IF(A115="","",IF(COUNTIF('Référentiel PMIX'!$A$2:$A$377,TRIM(A115&amp;""))=0,"PLU ABSENT DU RATIO","OK"))</f>
      </c>
    </row>
    <row r="116">
      <c r="A116" s="130" t="str">
        <v/>
      </c>
      <c r="B116" s="91">
        <f>IF(A116="","",IFERROR(VLOOKUP(TRIM(A116&amp;""),'Référentiel PMIX'!$A$2:$C$377,2,FALSE),""))</f>
      </c>
      <c r="C116" s="92" t="str">
        <v/>
      </c>
      <c r="D116" s="92">
        <f>IF(A116="","",IFERROR(VLOOKUP(TRIM(A116&amp;""),'Référentiel PMIX'!$A$2:$C$377,3,FALSE),""))</f>
      </c>
      <c r="E116" s="92">
        <f>IF(OR(A116="",C116=""),"",IF(AND(ISNUMBER(C116),ISNUMBER(D116)),C116*D116,""))</f>
      </c>
      <c r="F116" s="91">
        <f>IF(A116="","",IF(COUNTIF('Référentiel PMIX'!$A$2:$A$377,TRIM(A116&amp;""))=0,"PLU ABSENT DU RATIO","OK"))</f>
      </c>
    </row>
    <row r="117">
      <c r="A117" s="68" t="str">
        <v/>
      </c>
      <c r="B117" s="9">
        <f>IF(A117="","",IFERROR(VLOOKUP(TRIM(A117&amp;""),'Référentiel PMIX'!$A$2:$C$377,2,FALSE),""))</f>
      </c>
      <c r="C117" s="68" t="str">
        <v/>
      </c>
      <c r="D117" s="68">
        <f>IF(A117="","",IFERROR(VLOOKUP(TRIM(A117&amp;""),'Référentiel PMIX'!$A$2:$C$377,3,FALSE),""))</f>
      </c>
      <c r="E117" s="68">
        <f>IF(OR(A117="",C117=""),"",IF(AND(ISNUMBER(C117),ISNUMBER(D117)),C117*D117,""))</f>
      </c>
      <c r="F117" s="9">
        <f>IF(A117="","",IF(COUNTIF('Référentiel PMIX'!$A$2:$A$377,TRIM(A117&amp;""))=0,"PLU ABSENT DU RATIO","OK"))</f>
      </c>
    </row>
    <row r="118">
      <c r="A118" s="130" t="str">
        <v/>
      </c>
      <c r="B118" s="91">
        <f>IF(A118="","",IFERROR(VLOOKUP(TRIM(A118&amp;""),'Référentiel PMIX'!$A$2:$C$377,2,FALSE),""))</f>
      </c>
      <c r="C118" s="92" t="str">
        <v/>
      </c>
      <c r="D118" s="92">
        <f>IF(A118="","",IFERROR(VLOOKUP(TRIM(A118&amp;""),'Référentiel PMIX'!$A$2:$C$377,3,FALSE),""))</f>
      </c>
      <c r="E118" s="92">
        <f>IF(OR(A118="",C118=""),"",IF(AND(ISNUMBER(C118),ISNUMBER(D118)),C118*D118,""))</f>
      </c>
      <c r="F118" s="91">
        <f>IF(A118="","",IF(COUNTIF('Référentiel PMIX'!$A$2:$A$377,TRIM(A118&amp;""))=0,"PLU ABSENT DU RATIO","OK"))</f>
      </c>
    </row>
    <row r="119">
      <c r="A119" s="68" t="str">
        <v/>
      </c>
      <c r="B119" s="9">
        <f>IF(A119="","",IFERROR(VLOOKUP(TRIM(A119&amp;""),'Référentiel PMIX'!$A$2:$C$377,2,FALSE),""))</f>
      </c>
      <c r="C119" s="68" t="str">
        <v/>
      </c>
      <c r="D119" s="68">
        <f>IF(A119="","",IFERROR(VLOOKUP(TRIM(A119&amp;""),'Référentiel PMIX'!$A$2:$C$377,3,FALSE),""))</f>
      </c>
      <c r="E119" s="68">
        <f>IF(OR(A119="",C119=""),"",IF(AND(ISNUMBER(C119),ISNUMBER(D119)),C119*D119,""))</f>
      </c>
      <c r="F119" s="9">
        <f>IF(A119="","",IF(COUNTIF('Référentiel PMIX'!$A$2:$A$377,TRIM(A119&amp;""))=0,"PLU ABSENT DU RATIO","OK"))</f>
      </c>
    </row>
    <row r="120">
      <c r="A120" s="130" t="str">
        <v/>
      </c>
      <c r="B120" s="91">
        <f>IF(A120="","",IFERROR(VLOOKUP(TRIM(A120&amp;""),'Référentiel PMIX'!$A$2:$C$377,2,FALSE),""))</f>
      </c>
      <c r="C120" s="92" t="str">
        <v/>
      </c>
      <c r="D120" s="92">
        <f>IF(A120="","",IFERROR(VLOOKUP(TRIM(A120&amp;""),'Référentiel PMIX'!$A$2:$C$377,3,FALSE),""))</f>
      </c>
      <c r="E120" s="92">
        <f>IF(OR(A120="",C120=""),"",IF(AND(ISNUMBER(C120),ISNUMBER(D120)),C120*D120,""))</f>
      </c>
      <c r="F120" s="91">
        <f>IF(A120="","",IF(COUNTIF('Référentiel PMIX'!$A$2:$A$377,TRIM(A120&amp;""))=0,"PLU ABSENT DU RATIO","OK"))</f>
      </c>
    </row>
    <row r="121">
      <c r="A121" s="68" t="str">
        <v/>
      </c>
      <c r="B121" s="9">
        <f>IF(A121="","",IFERROR(VLOOKUP(TRIM(A121&amp;""),'Référentiel PMIX'!$A$2:$C$377,2,FALSE),""))</f>
      </c>
      <c r="C121" s="68" t="str">
        <v/>
      </c>
      <c r="D121" s="68">
        <f>IF(A121="","",IFERROR(VLOOKUP(TRIM(A121&amp;""),'Référentiel PMIX'!$A$2:$C$377,3,FALSE),""))</f>
      </c>
      <c r="E121" s="68">
        <f>IF(OR(A121="",C121=""),"",IF(AND(ISNUMBER(C121),ISNUMBER(D121)),C121*D121,""))</f>
      </c>
      <c r="F121" s="9">
        <f>IF(A121="","",IF(COUNTIF('Référentiel PMIX'!$A$2:$A$377,TRIM(A121&amp;""))=0,"PLU ABSENT DU RATIO","OK"))</f>
      </c>
    </row>
    <row r="122">
      <c r="A122" s="130" t="str">
        <v/>
      </c>
      <c r="B122" s="91">
        <f>IF(A122="","",IFERROR(VLOOKUP(TRIM(A122&amp;""),'Référentiel PMIX'!$A$2:$C$377,2,FALSE),""))</f>
      </c>
      <c r="C122" s="92" t="str">
        <v/>
      </c>
      <c r="D122" s="92">
        <f>IF(A122="","",IFERROR(VLOOKUP(TRIM(A122&amp;""),'Référentiel PMIX'!$A$2:$C$377,3,FALSE),""))</f>
      </c>
      <c r="E122" s="92">
        <f>IF(OR(A122="",C122=""),"",IF(AND(ISNUMBER(C122),ISNUMBER(D122)),C122*D122,""))</f>
      </c>
      <c r="F122" s="91">
        <f>IF(A122="","",IF(COUNTIF('Référentiel PMIX'!$A$2:$A$377,TRIM(A122&amp;""))=0,"PLU ABSENT DU RATIO","OK"))</f>
      </c>
    </row>
    <row r="123">
      <c r="A123" s="68" t="str">
        <v/>
      </c>
      <c r="B123" s="9">
        <f>IF(A123="","",IFERROR(VLOOKUP(TRIM(A123&amp;""),'Référentiel PMIX'!$A$2:$C$377,2,FALSE),""))</f>
      </c>
      <c r="C123" s="68" t="str">
        <v/>
      </c>
      <c r="D123" s="68">
        <f>IF(A123="","",IFERROR(VLOOKUP(TRIM(A123&amp;""),'Référentiel PMIX'!$A$2:$C$377,3,FALSE),""))</f>
      </c>
      <c r="E123" s="68">
        <f>IF(OR(A123="",C123=""),"",IF(AND(ISNUMBER(C123),ISNUMBER(D123)),C123*D123,""))</f>
      </c>
      <c r="F123" s="9">
        <f>IF(A123="","",IF(COUNTIF('Référentiel PMIX'!$A$2:$A$377,TRIM(A123&amp;""))=0,"PLU ABSENT DU RATIO","OK"))</f>
      </c>
    </row>
    <row r="124">
      <c r="A124" s="130" t="str">
        <v/>
      </c>
      <c r="B124" s="91">
        <f>IF(A124="","",IFERROR(VLOOKUP(TRIM(A124&amp;""),'Référentiel PMIX'!$A$2:$C$377,2,FALSE),""))</f>
      </c>
      <c r="C124" s="92" t="str">
        <v/>
      </c>
      <c r="D124" s="92">
        <f>IF(A124="","",IFERROR(VLOOKUP(TRIM(A124&amp;""),'Référentiel PMIX'!$A$2:$C$377,3,FALSE),""))</f>
      </c>
      <c r="E124" s="92">
        <f>IF(OR(A124="",C124=""),"",IF(AND(ISNUMBER(C124),ISNUMBER(D124)),C124*D124,""))</f>
      </c>
      <c r="F124" s="91">
        <f>IF(A124="","",IF(COUNTIF('Référentiel PMIX'!$A$2:$A$377,TRIM(A124&amp;""))=0,"PLU ABSENT DU RATIO","OK"))</f>
      </c>
    </row>
    <row r="125">
      <c r="A125" s="68" t="str">
        <v/>
      </c>
      <c r="B125" s="9">
        <f>IF(A125="","",IFERROR(VLOOKUP(TRIM(A125&amp;""),'Référentiel PMIX'!$A$2:$C$377,2,FALSE),""))</f>
      </c>
      <c r="C125" s="68" t="str">
        <v/>
      </c>
      <c r="D125" s="68">
        <f>IF(A125="","",IFERROR(VLOOKUP(TRIM(A125&amp;""),'Référentiel PMIX'!$A$2:$C$377,3,FALSE),""))</f>
      </c>
      <c r="E125" s="68">
        <f>IF(OR(A125="",C125=""),"",IF(AND(ISNUMBER(C125),ISNUMBER(D125)),C125*D125,""))</f>
      </c>
      <c r="F125" s="9">
        <f>IF(A125="","",IF(COUNTIF('Référentiel PMIX'!$A$2:$A$377,TRIM(A125&amp;""))=0,"PLU ABSENT DU RATIO","OK"))</f>
      </c>
    </row>
    <row r="126">
      <c r="A126" s="130" t="str">
        <v/>
      </c>
      <c r="B126" s="91">
        <f>IF(A126="","",IFERROR(VLOOKUP(TRIM(A126&amp;""),'Référentiel PMIX'!$A$2:$C$377,2,FALSE),""))</f>
      </c>
      <c r="C126" s="92" t="str">
        <v/>
      </c>
      <c r="D126" s="92">
        <f>IF(A126="","",IFERROR(VLOOKUP(TRIM(A126&amp;""),'Référentiel PMIX'!$A$2:$C$377,3,FALSE),""))</f>
      </c>
      <c r="E126" s="92">
        <f>IF(OR(A126="",C126=""),"",IF(AND(ISNUMBER(C126),ISNUMBER(D126)),C126*D126,""))</f>
      </c>
      <c r="F126" s="91">
        <f>IF(A126="","",IF(COUNTIF('Référentiel PMIX'!$A$2:$A$377,TRIM(A126&amp;""))=0,"PLU ABSENT DU RATIO","OK"))</f>
      </c>
    </row>
    <row r="127">
      <c r="A127" s="68" t="str">
        <v/>
      </c>
      <c r="B127" s="9">
        <f>IF(A127="","",IFERROR(VLOOKUP(TRIM(A127&amp;""),'Référentiel PMIX'!$A$2:$C$377,2,FALSE),""))</f>
      </c>
      <c r="C127" s="68" t="str">
        <v/>
      </c>
      <c r="D127" s="68">
        <f>IF(A127="","",IFERROR(VLOOKUP(TRIM(A127&amp;""),'Référentiel PMIX'!$A$2:$C$377,3,FALSE),""))</f>
      </c>
      <c r="E127" s="68">
        <f>IF(OR(A127="",C127=""),"",IF(AND(ISNUMBER(C127),ISNUMBER(D127)),C127*D127,""))</f>
      </c>
      <c r="F127" s="9">
        <f>IF(A127="","",IF(COUNTIF('Référentiel PMIX'!$A$2:$A$377,TRIM(A127&amp;""))=0,"PLU ABSENT DU RATIO","OK"))</f>
      </c>
    </row>
    <row r="128">
      <c r="A128" s="130" t="str">
        <v/>
      </c>
      <c r="B128" s="91">
        <f>IF(A128="","",IFERROR(VLOOKUP(TRIM(A128&amp;""),'Référentiel PMIX'!$A$2:$C$377,2,FALSE),""))</f>
      </c>
      <c r="C128" s="92" t="str">
        <v/>
      </c>
      <c r="D128" s="92">
        <f>IF(A128="","",IFERROR(VLOOKUP(TRIM(A128&amp;""),'Référentiel PMIX'!$A$2:$C$377,3,FALSE),""))</f>
      </c>
      <c r="E128" s="92">
        <f>IF(OR(A128="",C128=""),"",IF(AND(ISNUMBER(C128),ISNUMBER(D128)),C128*D128,""))</f>
      </c>
      <c r="F128" s="91">
        <f>IF(A128="","",IF(COUNTIF('Référentiel PMIX'!$A$2:$A$377,TRIM(A128&amp;""))=0,"PLU ABSENT DU RATIO","OK"))</f>
      </c>
    </row>
    <row r="129">
      <c r="A129" s="68" t="str">
        <v/>
      </c>
      <c r="B129" s="9">
        <f>IF(A129="","",IFERROR(VLOOKUP(TRIM(A129&amp;""),'Référentiel PMIX'!$A$2:$C$377,2,FALSE),""))</f>
      </c>
      <c r="C129" s="68" t="str">
        <v/>
      </c>
      <c r="D129" s="68">
        <f>IF(A129="","",IFERROR(VLOOKUP(TRIM(A129&amp;""),'Référentiel PMIX'!$A$2:$C$377,3,FALSE),""))</f>
      </c>
      <c r="E129" s="68">
        <f>IF(OR(A129="",C129=""),"",IF(AND(ISNUMBER(C129),ISNUMBER(D129)),C129*D129,""))</f>
      </c>
      <c r="F129" s="9">
        <f>IF(A129="","",IF(COUNTIF('Référentiel PMIX'!$A$2:$A$377,TRIM(A129&amp;""))=0,"PLU ABSENT DU RATIO","OK"))</f>
      </c>
    </row>
    <row r="130">
      <c r="A130" s="130" t="str">
        <v/>
      </c>
      <c r="B130" s="91">
        <f>IF(A130="","",IFERROR(VLOOKUP(TRIM(A130&amp;""),'Référentiel PMIX'!$A$2:$C$377,2,FALSE),""))</f>
      </c>
      <c r="C130" s="92" t="str">
        <v/>
      </c>
      <c r="D130" s="92">
        <f>IF(A130="","",IFERROR(VLOOKUP(TRIM(A130&amp;""),'Référentiel PMIX'!$A$2:$C$377,3,FALSE),""))</f>
      </c>
      <c r="E130" s="92">
        <f>IF(OR(A130="",C130=""),"",IF(AND(ISNUMBER(C130),ISNUMBER(D130)),C130*D130,""))</f>
      </c>
      <c r="F130" s="91">
        <f>IF(A130="","",IF(COUNTIF('Référentiel PMIX'!$A$2:$A$377,TRIM(A130&amp;""))=0,"PLU ABSENT DU RATIO","OK"))</f>
      </c>
    </row>
    <row r="131">
      <c r="A131" s="68" t="str">
        <v/>
      </c>
      <c r="B131" s="9">
        <f>IF(A131="","",IFERROR(VLOOKUP(TRIM(A131&amp;""),'Référentiel PMIX'!$A$2:$C$377,2,FALSE),""))</f>
      </c>
      <c r="C131" s="68" t="str">
        <v/>
      </c>
      <c r="D131" s="68">
        <f>IF(A131="","",IFERROR(VLOOKUP(TRIM(A131&amp;""),'Référentiel PMIX'!$A$2:$C$377,3,FALSE),""))</f>
      </c>
      <c r="E131" s="68">
        <f>IF(OR(A131="",C131=""),"",IF(AND(ISNUMBER(C131),ISNUMBER(D131)),C131*D131,""))</f>
      </c>
      <c r="F131" s="9">
        <f>IF(A131="","",IF(COUNTIF('Référentiel PMIX'!$A$2:$A$377,TRIM(A131&amp;""))=0,"PLU ABSENT DU RATIO","OK"))</f>
      </c>
    </row>
    <row r="132">
      <c r="A132" s="130" t="str">
        <v/>
      </c>
      <c r="B132" s="91">
        <f>IF(A132="","",IFERROR(VLOOKUP(TRIM(A132&amp;""),'Référentiel PMIX'!$A$2:$C$377,2,FALSE),""))</f>
      </c>
      <c r="C132" s="92" t="str">
        <v/>
      </c>
      <c r="D132" s="92">
        <f>IF(A132="","",IFERROR(VLOOKUP(TRIM(A132&amp;""),'Référentiel PMIX'!$A$2:$C$377,3,FALSE),""))</f>
      </c>
      <c r="E132" s="92">
        <f>IF(OR(A132="",C132=""),"",IF(AND(ISNUMBER(C132),ISNUMBER(D132)),C132*D132,""))</f>
      </c>
      <c r="F132" s="91">
        <f>IF(A132="","",IF(COUNTIF('Référentiel PMIX'!$A$2:$A$377,TRIM(A132&amp;""))=0,"PLU ABSENT DU RATIO","OK"))</f>
      </c>
    </row>
    <row r="133">
      <c r="A133" s="68" t="str">
        <v/>
      </c>
      <c r="B133" s="9">
        <f>IF(A133="","",IFERROR(VLOOKUP(TRIM(A133&amp;""),'Référentiel PMIX'!$A$2:$C$377,2,FALSE),""))</f>
      </c>
      <c r="C133" s="68" t="str">
        <v/>
      </c>
      <c r="D133" s="68">
        <f>IF(A133="","",IFERROR(VLOOKUP(TRIM(A133&amp;""),'Référentiel PMIX'!$A$2:$C$377,3,FALSE),""))</f>
      </c>
      <c r="E133" s="68">
        <f>IF(OR(A133="",C133=""),"",IF(AND(ISNUMBER(C133),ISNUMBER(D133)),C133*D133,""))</f>
      </c>
      <c r="F133" s="9">
        <f>IF(A133="","",IF(COUNTIF('Référentiel PMIX'!$A$2:$A$377,TRIM(A133&amp;""))=0,"PLU ABSENT DU RATIO","OK"))</f>
      </c>
    </row>
    <row r="134">
      <c r="A134" s="130" t="str">
        <v/>
      </c>
      <c r="B134" s="91">
        <f>IF(A134="","",IFERROR(VLOOKUP(TRIM(A134&amp;""),'Référentiel PMIX'!$A$2:$C$377,2,FALSE),""))</f>
      </c>
      <c r="C134" s="92" t="str">
        <v/>
      </c>
      <c r="D134" s="92">
        <f>IF(A134="","",IFERROR(VLOOKUP(TRIM(A134&amp;""),'Référentiel PMIX'!$A$2:$C$377,3,FALSE),""))</f>
      </c>
      <c r="E134" s="92">
        <f>IF(OR(A134="",C134=""),"",IF(AND(ISNUMBER(C134),ISNUMBER(D134)),C134*D134,""))</f>
      </c>
      <c r="F134" s="91">
        <f>IF(A134="","",IF(COUNTIF('Référentiel PMIX'!$A$2:$A$377,TRIM(A134&amp;""))=0,"PLU ABSENT DU RATIO","OK"))</f>
      </c>
    </row>
    <row r="135">
      <c r="A135" s="68" t="str">
        <v/>
      </c>
      <c r="B135" s="9">
        <f>IF(A135="","",IFERROR(VLOOKUP(TRIM(A135&amp;""),'Référentiel PMIX'!$A$2:$C$377,2,FALSE),""))</f>
      </c>
      <c r="C135" s="68" t="str">
        <v/>
      </c>
      <c r="D135" s="68">
        <f>IF(A135="","",IFERROR(VLOOKUP(TRIM(A135&amp;""),'Référentiel PMIX'!$A$2:$C$377,3,FALSE),""))</f>
      </c>
      <c r="E135" s="68">
        <f>IF(OR(A135="",C135=""),"",IF(AND(ISNUMBER(C135),ISNUMBER(D135)),C135*D135,""))</f>
      </c>
      <c r="F135" s="9">
        <f>IF(A135="","",IF(COUNTIF('Référentiel PMIX'!$A$2:$A$377,TRIM(A135&amp;""))=0,"PLU ABSENT DU RATIO","OK"))</f>
      </c>
    </row>
    <row r="136">
      <c r="A136" s="130" t="str">
        <v/>
      </c>
      <c r="B136" s="91">
        <f>IF(A136="","",IFERROR(VLOOKUP(TRIM(A136&amp;""),'Référentiel PMIX'!$A$2:$C$377,2,FALSE),""))</f>
      </c>
      <c r="C136" s="92" t="str">
        <v/>
      </c>
      <c r="D136" s="92">
        <f>IF(A136="","",IFERROR(VLOOKUP(TRIM(A136&amp;""),'Référentiel PMIX'!$A$2:$C$377,3,FALSE),""))</f>
      </c>
      <c r="E136" s="92">
        <f>IF(OR(A136="",C136=""),"",IF(AND(ISNUMBER(C136),ISNUMBER(D136)),C136*D136,""))</f>
      </c>
      <c r="F136" s="91">
        <f>IF(A136="","",IF(COUNTIF('Référentiel PMIX'!$A$2:$A$377,TRIM(A136&amp;""))=0,"PLU ABSENT DU RATIO","OK"))</f>
      </c>
    </row>
    <row r="137">
      <c r="A137" s="68" t="str">
        <v/>
      </c>
      <c r="B137" s="9">
        <f>IF(A137="","",IFERROR(VLOOKUP(TRIM(A137&amp;""),'Référentiel PMIX'!$A$2:$C$377,2,FALSE),""))</f>
      </c>
      <c r="C137" s="68" t="str">
        <v/>
      </c>
      <c r="D137" s="68">
        <f>IF(A137="","",IFERROR(VLOOKUP(TRIM(A137&amp;""),'Référentiel PMIX'!$A$2:$C$377,3,FALSE),""))</f>
      </c>
      <c r="E137" s="68">
        <f>IF(OR(A137="",C137=""),"",IF(AND(ISNUMBER(C137),ISNUMBER(D137)),C137*D137,""))</f>
      </c>
      <c r="F137" s="9">
        <f>IF(A137="","",IF(COUNTIF('Référentiel PMIX'!$A$2:$A$377,TRIM(A137&amp;""))=0,"PLU ABSENT DU RATIO","OK"))</f>
      </c>
    </row>
    <row r="138">
      <c r="A138" s="130" t="str">
        <v/>
      </c>
      <c r="B138" s="91">
        <f>IF(A138="","",IFERROR(VLOOKUP(TRIM(A138&amp;""),'Référentiel PMIX'!$A$2:$C$377,2,FALSE),""))</f>
      </c>
      <c r="C138" s="92" t="str">
        <v/>
      </c>
      <c r="D138" s="92">
        <f>IF(A138="","",IFERROR(VLOOKUP(TRIM(A138&amp;""),'Référentiel PMIX'!$A$2:$C$377,3,FALSE),""))</f>
      </c>
      <c r="E138" s="92">
        <f>IF(OR(A138="",C138=""),"",IF(AND(ISNUMBER(C138),ISNUMBER(D138)),C138*D138,""))</f>
      </c>
      <c r="F138" s="91">
        <f>IF(A138="","",IF(COUNTIF('Référentiel PMIX'!$A$2:$A$377,TRIM(A138&amp;""))=0,"PLU ABSENT DU RATIO","OK"))</f>
      </c>
    </row>
    <row r="139">
      <c r="A139" s="68" t="str">
        <v/>
      </c>
      <c r="B139" s="9">
        <f>IF(A139="","",IFERROR(VLOOKUP(TRIM(A139&amp;""),'Référentiel PMIX'!$A$2:$C$377,2,FALSE),""))</f>
      </c>
      <c r="C139" s="68" t="str">
        <v/>
      </c>
      <c r="D139" s="68">
        <f>IF(A139="","",IFERROR(VLOOKUP(TRIM(A139&amp;""),'Référentiel PMIX'!$A$2:$C$377,3,FALSE),""))</f>
      </c>
      <c r="E139" s="68">
        <f>IF(OR(A139="",C139=""),"",IF(AND(ISNUMBER(C139),ISNUMBER(D139)),C139*D139,""))</f>
      </c>
      <c r="F139" s="9">
        <f>IF(A139="","",IF(COUNTIF('Référentiel PMIX'!$A$2:$A$377,TRIM(A139&amp;""))=0,"PLU ABSENT DU RATIO","OK"))</f>
      </c>
    </row>
    <row r="140">
      <c r="A140" s="130" t="str">
        <v/>
      </c>
      <c r="B140" s="91">
        <f>IF(A140="","",IFERROR(VLOOKUP(TRIM(A140&amp;""),'Référentiel PMIX'!$A$2:$C$377,2,FALSE),""))</f>
      </c>
      <c r="C140" s="92" t="str">
        <v/>
      </c>
      <c r="D140" s="92">
        <f>IF(A140="","",IFERROR(VLOOKUP(TRIM(A140&amp;""),'Référentiel PMIX'!$A$2:$C$377,3,FALSE),""))</f>
      </c>
      <c r="E140" s="92">
        <f>IF(OR(A140="",C140=""),"",IF(AND(ISNUMBER(C140),ISNUMBER(D140)),C140*D140,""))</f>
      </c>
      <c r="F140" s="91">
        <f>IF(A140="","",IF(COUNTIF('Référentiel PMIX'!$A$2:$A$377,TRIM(A140&amp;""))=0,"PLU ABSENT DU RATIO","OK"))</f>
      </c>
    </row>
    <row r="141">
      <c r="A141" s="68" t="str">
        <v/>
      </c>
      <c r="B141" s="9">
        <f>IF(A141="","",IFERROR(VLOOKUP(TRIM(A141&amp;""),'Référentiel PMIX'!$A$2:$C$377,2,FALSE),""))</f>
      </c>
      <c r="C141" s="68" t="str">
        <v/>
      </c>
      <c r="D141" s="68">
        <f>IF(A141="","",IFERROR(VLOOKUP(TRIM(A141&amp;""),'Référentiel PMIX'!$A$2:$C$377,3,FALSE),""))</f>
      </c>
      <c r="E141" s="68">
        <f>IF(OR(A141="",C141=""),"",IF(AND(ISNUMBER(C141),ISNUMBER(D141)),C141*D141,""))</f>
      </c>
      <c r="F141" s="9">
        <f>IF(A141="","",IF(COUNTIF('Référentiel PMIX'!$A$2:$A$377,TRIM(A141&amp;""))=0,"PLU ABSENT DU RATIO","OK"))</f>
      </c>
    </row>
    <row r="142">
      <c r="A142" s="130" t="str">
        <v/>
      </c>
      <c r="B142" s="91">
        <f>IF(A142="","",IFERROR(VLOOKUP(TRIM(A142&amp;""),'Référentiel PMIX'!$A$2:$C$377,2,FALSE),""))</f>
      </c>
      <c r="C142" s="92" t="str">
        <v/>
      </c>
      <c r="D142" s="92">
        <f>IF(A142="","",IFERROR(VLOOKUP(TRIM(A142&amp;""),'Référentiel PMIX'!$A$2:$C$377,3,FALSE),""))</f>
      </c>
      <c r="E142" s="92">
        <f>IF(OR(A142="",C142=""),"",IF(AND(ISNUMBER(C142),ISNUMBER(D142)),C142*D142,""))</f>
      </c>
      <c r="F142" s="91">
        <f>IF(A142="","",IF(COUNTIF('Référentiel PMIX'!$A$2:$A$377,TRIM(A142&amp;""))=0,"PLU ABSENT DU RATIO","OK"))</f>
      </c>
    </row>
    <row r="143">
      <c r="A143" s="68" t="str">
        <v/>
      </c>
      <c r="B143" s="9">
        <f>IF(A143="","",IFERROR(VLOOKUP(TRIM(A143&amp;""),'Référentiel PMIX'!$A$2:$C$377,2,FALSE),""))</f>
      </c>
      <c r="C143" s="68" t="str">
        <v/>
      </c>
      <c r="D143" s="68">
        <f>IF(A143="","",IFERROR(VLOOKUP(TRIM(A143&amp;""),'Référentiel PMIX'!$A$2:$C$377,3,FALSE),""))</f>
      </c>
      <c r="E143" s="68">
        <f>IF(OR(A143="",C143=""),"",IF(AND(ISNUMBER(C143),ISNUMBER(D143)),C143*D143,""))</f>
      </c>
      <c r="F143" s="9">
        <f>IF(A143="","",IF(COUNTIF('Référentiel PMIX'!$A$2:$A$377,TRIM(A143&amp;""))=0,"PLU ABSENT DU RATIO","OK"))</f>
      </c>
    </row>
    <row r="144">
      <c r="A144" s="130" t="str">
        <v/>
      </c>
      <c r="B144" s="91">
        <f>IF(A144="","",IFERROR(VLOOKUP(TRIM(A144&amp;""),'Référentiel PMIX'!$A$2:$C$377,2,FALSE),""))</f>
      </c>
      <c r="C144" s="92" t="str">
        <v/>
      </c>
      <c r="D144" s="92">
        <f>IF(A144="","",IFERROR(VLOOKUP(TRIM(A144&amp;""),'Référentiel PMIX'!$A$2:$C$377,3,FALSE),""))</f>
      </c>
      <c r="E144" s="92">
        <f>IF(OR(A144="",C144=""),"",IF(AND(ISNUMBER(C144),ISNUMBER(D144)),C144*D144,""))</f>
      </c>
      <c r="F144" s="91">
        <f>IF(A144="","",IF(COUNTIF('Référentiel PMIX'!$A$2:$A$377,TRIM(A144&amp;""))=0,"PLU ABSENT DU RATIO","OK"))</f>
      </c>
    </row>
    <row r="145">
      <c r="A145" s="68" t="str">
        <v/>
      </c>
      <c r="B145" s="9">
        <f>IF(A145="","",IFERROR(VLOOKUP(TRIM(A145&amp;""),'Référentiel PMIX'!$A$2:$C$377,2,FALSE),""))</f>
      </c>
      <c r="C145" s="68" t="str">
        <v/>
      </c>
      <c r="D145" s="68">
        <f>IF(A145="","",IFERROR(VLOOKUP(TRIM(A145&amp;""),'Référentiel PMIX'!$A$2:$C$377,3,FALSE),""))</f>
      </c>
      <c r="E145" s="68">
        <f>IF(OR(A145="",C145=""),"",IF(AND(ISNUMBER(C145),ISNUMBER(D145)),C145*D145,""))</f>
      </c>
      <c r="F145" s="9">
        <f>IF(A145="","",IF(COUNTIF('Référentiel PMIX'!$A$2:$A$377,TRIM(A145&amp;""))=0,"PLU ABSENT DU RATIO","OK"))</f>
      </c>
    </row>
    <row r="146">
      <c r="A146" s="130" t="str">
        <v/>
      </c>
      <c r="B146" s="91">
        <f>IF(A146="","",IFERROR(VLOOKUP(TRIM(A146&amp;""),'Référentiel PMIX'!$A$2:$C$377,2,FALSE),""))</f>
      </c>
      <c r="C146" s="92" t="str">
        <v/>
      </c>
      <c r="D146" s="92">
        <f>IF(A146="","",IFERROR(VLOOKUP(TRIM(A146&amp;""),'Référentiel PMIX'!$A$2:$C$377,3,FALSE),""))</f>
      </c>
      <c r="E146" s="92">
        <f>IF(OR(A146="",C146=""),"",IF(AND(ISNUMBER(C146),ISNUMBER(D146)),C146*D146,""))</f>
      </c>
      <c r="F146" s="91">
        <f>IF(A146="","",IF(COUNTIF('Référentiel PMIX'!$A$2:$A$377,TRIM(A146&amp;""))=0,"PLU ABSENT DU RATIO","OK"))</f>
      </c>
    </row>
    <row r="147">
      <c r="A147" s="68" t="str">
        <v/>
      </c>
      <c r="B147" s="9">
        <f>IF(A147="","",IFERROR(VLOOKUP(TRIM(A147&amp;""),'Référentiel PMIX'!$A$2:$C$377,2,FALSE),""))</f>
      </c>
      <c r="C147" s="68" t="str">
        <v/>
      </c>
      <c r="D147" s="68">
        <f>IF(A147="","",IFERROR(VLOOKUP(TRIM(A147&amp;""),'Référentiel PMIX'!$A$2:$C$377,3,FALSE),""))</f>
      </c>
      <c r="E147" s="68">
        <f>IF(OR(A147="",C147=""),"",IF(AND(ISNUMBER(C147),ISNUMBER(D147)),C147*D147,""))</f>
      </c>
      <c r="F147" s="9">
        <f>IF(A147="","",IF(COUNTIF('Référentiel PMIX'!$A$2:$A$377,TRIM(A147&amp;""))=0,"PLU ABSENT DU RATIO","OK"))</f>
      </c>
    </row>
    <row r="148">
      <c r="A148" s="130" t="str">
        <v/>
      </c>
      <c r="B148" s="91">
        <f>IF(A148="","",IFERROR(VLOOKUP(TRIM(A148&amp;""),'Référentiel PMIX'!$A$2:$C$377,2,FALSE),""))</f>
      </c>
      <c r="C148" s="92" t="str">
        <v/>
      </c>
      <c r="D148" s="92">
        <f>IF(A148="","",IFERROR(VLOOKUP(TRIM(A148&amp;""),'Référentiel PMIX'!$A$2:$C$377,3,FALSE),""))</f>
      </c>
      <c r="E148" s="92">
        <f>IF(OR(A148="",C148=""),"",IF(AND(ISNUMBER(C148),ISNUMBER(D148)),C148*D148,""))</f>
      </c>
      <c r="F148" s="91">
        <f>IF(A148="","",IF(COUNTIF('Référentiel PMIX'!$A$2:$A$377,TRIM(A148&amp;""))=0,"PLU ABSENT DU RATIO","OK"))</f>
      </c>
    </row>
    <row r="149">
      <c r="A149" s="68" t="str">
        <v/>
      </c>
      <c r="B149" s="9">
        <f>IF(A149="","",IFERROR(VLOOKUP(TRIM(A149&amp;""),'Référentiel PMIX'!$A$2:$C$377,2,FALSE),""))</f>
      </c>
      <c r="C149" s="68" t="str">
        <v/>
      </c>
      <c r="D149" s="68">
        <f>IF(A149="","",IFERROR(VLOOKUP(TRIM(A149&amp;""),'Référentiel PMIX'!$A$2:$C$377,3,FALSE),""))</f>
      </c>
      <c r="E149" s="68">
        <f>IF(OR(A149="",C149=""),"",IF(AND(ISNUMBER(C149),ISNUMBER(D149)),C149*D149,""))</f>
      </c>
      <c r="F149" s="9">
        <f>IF(A149="","",IF(COUNTIF('Référentiel PMIX'!$A$2:$A$377,TRIM(A149&amp;""))=0,"PLU ABSENT DU RATIO","OK"))</f>
      </c>
    </row>
    <row r="150">
      <c r="A150" s="130" t="str">
        <v/>
      </c>
      <c r="B150" s="91">
        <f>IF(A150="","",IFERROR(VLOOKUP(TRIM(A150&amp;""),'Référentiel PMIX'!$A$2:$C$377,2,FALSE),""))</f>
      </c>
      <c r="C150" s="92" t="str">
        <v/>
      </c>
      <c r="D150" s="92">
        <f>IF(A150="","",IFERROR(VLOOKUP(TRIM(A150&amp;""),'Référentiel PMIX'!$A$2:$C$377,3,FALSE),""))</f>
      </c>
      <c r="E150" s="92">
        <f>IF(OR(A150="",C150=""),"",IF(AND(ISNUMBER(C150),ISNUMBER(D150)),C150*D150,""))</f>
      </c>
      <c r="F150" s="91">
        <f>IF(A150="","",IF(COUNTIF('Référentiel PMIX'!$A$2:$A$377,TRIM(A150&amp;""))=0,"PLU ABSENT DU RATIO","OK"))</f>
      </c>
    </row>
    <row r="151">
      <c r="A151" s="68" t="str">
        <v/>
      </c>
      <c r="B151" s="9">
        <f>IF(A151="","",IFERROR(VLOOKUP(TRIM(A151&amp;""),'Référentiel PMIX'!$A$2:$C$377,2,FALSE),""))</f>
      </c>
      <c r="C151" s="68" t="str">
        <v/>
      </c>
      <c r="D151" s="68">
        <f>IF(A151="","",IFERROR(VLOOKUP(TRIM(A151&amp;""),'Référentiel PMIX'!$A$2:$C$377,3,FALSE),""))</f>
      </c>
      <c r="E151" s="68">
        <f>IF(OR(A151="",C151=""),"",IF(AND(ISNUMBER(C151),ISNUMBER(D151)),C151*D151,""))</f>
      </c>
      <c r="F151" s="9">
        <f>IF(A151="","",IF(COUNTIF('Référentiel PMIX'!$A$2:$A$377,TRIM(A151&amp;""))=0,"PLU ABSENT DU RATIO","OK"))</f>
      </c>
    </row>
    <row r="152">
      <c r="A152" s="130" t="str">
        <v/>
      </c>
      <c r="B152" s="91">
        <f>IF(A152="","",IFERROR(VLOOKUP(TRIM(A152&amp;""),'Référentiel PMIX'!$A$2:$C$377,2,FALSE),""))</f>
      </c>
      <c r="C152" s="92" t="str">
        <v/>
      </c>
      <c r="D152" s="92">
        <f>IF(A152="","",IFERROR(VLOOKUP(TRIM(A152&amp;""),'Référentiel PMIX'!$A$2:$C$377,3,FALSE),""))</f>
      </c>
      <c r="E152" s="92">
        <f>IF(OR(A152="",C152=""),"",IF(AND(ISNUMBER(C152),ISNUMBER(D152)),C152*D152,""))</f>
      </c>
      <c r="F152" s="91">
        <f>IF(A152="","",IF(COUNTIF('Référentiel PMIX'!$A$2:$A$377,TRIM(A152&amp;""))=0,"PLU ABSENT DU RATIO","OK"))</f>
      </c>
    </row>
    <row r="153">
      <c r="A153" s="68" t="str">
        <v/>
      </c>
      <c r="B153" s="9">
        <f>IF(A153="","",IFERROR(VLOOKUP(TRIM(A153&amp;""),'Référentiel PMIX'!$A$2:$C$377,2,FALSE),""))</f>
      </c>
      <c r="C153" s="68" t="str">
        <v/>
      </c>
      <c r="D153" s="68">
        <f>IF(A153="","",IFERROR(VLOOKUP(TRIM(A153&amp;""),'Référentiel PMIX'!$A$2:$C$377,3,FALSE),""))</f>
      </c>
      <c r="E153" s="68">
        <f>IF(OR(A153="",C153=""),"",IF(AND(ISNUMBER(C153),ISNUMBER(D153)),C153*D153,""))</f>
      </c>
      <c r="F153" s="9">
        <f>IF(A153="","",IF(COUNTIF('Référentiel PMIX'!$A$2:$A$377,TRIM(A153&amp;""))=0,"PLU ABSENT DU RATIO","OK"))</f>
      </c>
    </row>
    <row r="154">
      <c r="A154" s="130" t="str">
        <v/>
      </c>
      <c r="B154" s="91">
        <f>IF(A154="","",IFERROR(VLOOKUP(TRIM(A154&amp;""),'Référentiel PMIX'!$A$2:$C$377,2,FALSE),""))</f>
      </c>
      <c r="C154" s="92" t="str">
        <v/>
      </c>
      <c r="D154" s="92">
        <f>IF(A154="","",IFERROR(VLOOKUP(TRIM(A154&amp;""),'Référentiel PMIX'!$A$2:$C$377,3,FALSE),""))</f>
      </c>
      <c r="E154" s="92">
        <f>IF(OR(A154="",C154=""),"",IF(AND(ISNUMBER(C154),ISNUMBER(D154)),C154*D154,""))</f>
      </c>
      <c r="F154" s="91">
        <f>IF(A154="","",IF(COUNTIF('Référentiel PMIX'!$A$2:$A$377,TRIM(A154&amp;""))=0,"PLU ABSENT DU RATIO","OK"))</f>
      </c>
    </row>
    <row r="155">
      <c r="A155" s="68" t="str">
        <v/>
      </c>
      <c r="B155" s="9">
        <f>IF(A155="","",IFERROR(VLOOKUP(TRIM(A155&amp;""),'Référentiel PMIX'!$A$2:$C$377,2,FALSE),""))</f>
      </c>
      <c r="C155" s="68" t="str">
        <v/>
      </c>
      <c r="D155" s="68">
        <f>IF(A155="","",IFERROR(VLOOKUP(TRIM(A155&amp;""),'Référentiel PMIX'!$A$2:$C$377,3,FALSE),""))</f>
      </c>
      <c r="E155" s="68">
        <f>IF(OR(A155="",C155=""),"",IF(AND(ISNUMBER(C155),ISNUMBER(D155)),C155*D155,""))</f>
      </c>
      <c r="F155" s="9">
        <f>IF(A155="","",IF(COUNTIF('Référentiel PMIX'!$A$2:$A$377,TRIM(A155&amp;""))=0,"PLU ABSENT DU RATIO","OK"))</f>
      </c>
    </row>
    <row r="156">
      <c r="A156" s="130" t="str">
        <v/>
      </c>
      <c r="B156" s="91">
        <f>IF(A156="","",IFERROR(VLOOKUP(TRIM(A156&amp;""),'Référentiel PMIX'!$A$2:$C$377,2,FALSE),""))</f>
      </c>
      <c r="C156" s="92" t="str">
        <v/>
      </c>
      <c r="D156" s="92">
        <f>IF(A156="","",IFERROR(VLOOKUP(TRIM(A156&amp;""),'Référentiel PMIX'!$A$2:$C$377,3,FALSE),""))</f>
      </c>
      <c r="E156" s="92">
        <f>IF(OR(A156="",C156=""),"",IF(AND(ISNUMBER(C156),ISNUMBER(D156)),C156*D156,""))</f>
      </c>
      <c r="F156" s="91">
        <f>IF(A156="","",IF(COUNTIF('Référentiel PMIX'!$A$2:$A$377,TRIM(A156&amp;""))=0,"PLU ABSENT DU RATIO","OK"))</f>
      </c>
    </row>
    <row r="157">
      <c r="A157" s="68" t="str">
        <v/>
      </c>
      <c r="B157" s="9">
        <f>IF(A157="","",IFERROR(VLOOKUP(TRIM(A157&amp;""),'Référentiel PMIX'!$A$2:$C$377,2,FALSE),""))</f>
      </c>
      <c r="C157" s="68" t="str">
        <v/>
      </c>
      <c r="D157" s="68">
        <f>IF(A157="","",IFERROR(VLOOKUP(TRIM(A157&amp;""),'Référentiel PMIX'!$A$2:$C$377,3,FALSE),""))</f>
      </c>
      <c r="E157" s="68">
        <f>IF(OR(A157="",C157=""),"",IF(AND(ISNUMBER(C157),ISNUMBER(D157)),C157*D157,""))</f>
      </c>
      <c r="F157" s="9">
        <f>IF(A157="","",IF(COUNTIF('Référentiel PMIX'!$A$2:$A$377,TRIM(A157&amp;""))=0,"PLU ABSENT DU RATIO","OK"))</f>
      </c>
    </row>
    <row r="158">
      <c r="A158" s="130" t="str">
        <v/>
      </c>
      <c r="B158" s="91">
        <f>IF(A158="","",IFERROR(VLOOKUP(TRIM(A158&amp;""),'Référentiel PMIX'!$A$2:$C$377,2,FALSE),""))</f>
      </c>
      <c r="C158" s="92" t="str">
        <v/>
      </c>
      <c r="D158" s="92">
        <f>IF(A158="","",IFERROR(VLOOKUP(TRIM(A158&amp;""),'Référentiel PMIX'!$A$2:$C$377,3,FALSE),""))</f>
      </c>
      <c r="E158" s="92">
        <f>IF(OR(A158="",C158=""),"",IF(AND(ISNUMBER(C158),ISNUMBER(D158)),C158*D158,""))</f>
      </c>
      <c r="F158" s="91">
        <f>IF(A158="","",IF(COUNTIF('Référentiel PMIX'!$A$2:$A$377,TRIM(A158&amp;""))=0,"PLU ABSENT DU RATIO","OK"))</f>
      </c>
    </row>
    <row r="159">
      <c r="A159" s="68" t="str">
        <v/>
      </c>
      <c r="B159" s="9">
        <f>IF(A159="","",IFERROR(VLOOKUP(TRIM(A159&amp;""),'Référentiel PMIX'!$A$2:$C$377,2,FALSE),""))</f>
      </c>
      <c r="C159" s="68" t="str">
        <v/>
      </c>
      <c r="D159" s="68">
        <f>IF(A159="","",IFERROR(VLOOKUP(TRIM(A159&amp;""),'Référentiel PMIX'!$A$2:$C$377,3,FALSE),""))</f>
      </c>
      <c r="E159" s="68">
        <f>IF(OR(A159="",C159=""),"",IF(AND(ISNUMBER(C159),ISNUMBER(D159)),C159*D159,""))</f>
      </c>
      <c r="F159" s="9">
        <f>IF(A159="","",IF(COUNTIF('Référentiel PMIX'!$A$2:$A$377,TRIM(A159&amp;""))=0,"PLU ABSENT DU RATIO","OK"))</f>
      </c>
    </row>
    <row r="160">
      <c r="A160" s="130" t="str">
        <v/>
      </c>
      <c r="B160" s="91">
        <f>IF(A160="","",IFERROR(VLOOKUP(TRIM(A160&amp;""),'Référentiel PMIX'!$A$2:$C$377,2,FALSE),""))</f>
      </c>
      <c r="C160" s="92" t="str">
        <v/>
      </c>
      <c r="D160" s="92">
        <f>IF(A160="","",IFERROR(VLOOKUP(TRIM(A160&amp;""),'Référentiel PMIX'!$A$2:$C$377,3,FALSE),""))</f>
      </c>
      <c r="E160" s="92">
        <f>IF(OR(A160="",C160=""),"",IF(AND(ISNUMBER(C160),ISNUMBER(D160)),C160*D160,""))</f>
      </c>
      <c r="F160" s="91">
        <f>IF(A160="","",IF(COUNTIF('Référentiel PMIX'!$A$2:$A$377,TRIM(A160&amp;""))=0,"PLU ABSENT DU RATIO","OK"))</f>
      </c>
    </row>
    <row r="161">
      <c r="A161" s="68" t="str">
        <v/>
      </c>
      <c r="B161" s="9">
        <f>IF(A161="","",IFERROR(VLOOKUP(TRIM(A161&amp;""),'Référentiel PMIX'!$A$2:$C$377,2,FALSE),""))</f>
      </c>
      <c r="C161" s="68" t="str">
        <v/>
      </c>
      <c r="D161" s="68">
        <f>IF(A161="","",IFERROR(VLOOKUP(TRIM(A161&amp;""),'Référentiel PMIX'!$A$2:$C$377,3,FALSE),""))</f>
      </c>
      <c r="E161" s="68">
        <f>IF(OR(A161="",C161=""),"",IF(AND(ISNUMBER(C161),ISNUMBER(D161)),C161*D161,""))</f>
      </c>
      <c r="F161" s="9">
        <f>IF(A161="","",IF(COUNTIF('Référentiel PMIX'!$A$2:$A$377,TRIM(A161&amp;""))=0,"PLU ABSENT DU RATIO","OK"))</f>
      </c>
    </row>
    <row r="162">
      <c r="A162" s="130" t="str">
        <v/>
      </c>
      <c r="B162" s="91">
        <f>IF(A162="","",IFERROR(VLOOKUP(TRIM(A162&amp;""),'Référentiel PMIX'!$A$2:$C$377,2,FALSE),""))</f>
      </c>
      <c r="C162" s="92" t="str">
        <v/>
      </c>
      <c r="D162" s="92">
        <f>IF(A162="","",IFERROR(VLOOKUP(TRIM(A162&amp;""),'Référentiel PMIX'!$A$2:$C$377,3,FALSE),""))</f>
      </c>
      <c r="E162" s="92">
        <f>IF(OR(A162="",C162=""),"",IF(AND(ISNUMBER(C162),ISNUMBER(D162)),C162*D162,""))</f>
      </c>
      <c r="F162" s="91">
        <f>IF(A162="","",IF(COUNTIF('Référentiel PMIX'!$A$2:$A$377,TRIM(A162&amp;""))=0,"PLU ABSENT DU RATIO","OK"))</f>
      </c>
    </row>
    <row r="163">
      <c r="A163" s="68" t="str">
        <v/>
      </c>
      <c r="B163" s="9">
        <f>IF(A163="","",IFERROR(VLOOKUP(TRIM(A163&amp;""),'Référentiel PMIX'!$A$2:$C$377,2,FALSE),""))</f>
      </c>
      <c r="C163" s="68" t="str">
        <v/>
      </c>
      <c r="D163" s="68">
        <f>IF(A163="","",IFERROR(VLOOKUP(TRIM(A163&amp;""),'Référentiel PMIX'!$A$2:$C$377,3,FALSE),""))</f>
      </c>
      <c r="E163" s="68">
        <f>IF(OR(A163="",C163=""),"",IF(AND(ISNUMBER(C163),ISNUMBER(D163)),C163*D163,""))</f>
      </c>
      <c r="F163" s="9">
        <f>IF(A163="","",IF(COUNTIF('Référentiel PMIX'!$A$2:$A$377,TRIM(A163&amp;""))=0,"PLU ABSENT DU RATIO","OK"))</f>
      </c>
    </row>
    <row r="164">
      <c r="A164" s="130" t="str">
        <v/>
      </c>
      <c r="B164" s="91">
        <f>IF(A164="","",IFERROR(VLOOKUP(TRIM(A164&amp;""),'Référentiel PMIX'!$A$2:$C$377,2,FALSE),""))</f>
      </c>
      <c r="C164" s="92" t="str">
        <v/>
      </c>
      <c r="D164" s="92">
        <f>IF(A164="","",IFERROR(VLOOKUP(TRIM(A164&amp;""),'Référentiel PMIX'!$A$2:$C$377,3,FALSE),""))</f>
      </c>
      <c r="E164" s="92">
        <f>IF(OR(A164="",C164=""),"",IF(AND(ISNUMBER(C164),ISNUMBER(D164)),C164*D164,""))</f>
      </c>
      <c r="F164" s="91">
        <f>IF(A164="","",IF(COUNTIF('Référentiel PMIX'!$A$2:$A$377,TRIM(A164&amp;""))=0,"PLU ABSENT DU RATIO","OK"))</f>
      </c>
    </row>
    <row r="165">
      <c r="A165" s="68" t="str">
        <v/>
      </c>
      <c r="B165" s="9">
        <f>IF(A165="","",IFERROR(VLOOKUP(TRIM(A165&amp;""),'Référentiel PMIX'!$A$2:$C$377,2,FALSE),""))</f>
      </c>
      <c r="C165" s="68" t="str">
        <v/>
      </c>
      <c r="D165" s="68">
        <f>IF(A165="","",IFERROR(VLOOKUP(TRIM(A165&amp;""),'Référentiel PMIX'!$A$2:$C$377,3,FALSE),""))</f>
      </c>
      <c r="E165" s="68">
        <f>IF(OR(A165="",C165=""),"",IF(AND(ISNUMBER(C165),ISNUMBER(D165)),C165*D165,""))</f>
      </c>
      <c r="F165" s="9">
        <f>IF(A165="","",IF(COUNTIF('Référentiel PMIX'!$A$2:$A$377,TRIM(A165&amp;""))=0,"PLU ABSENT DU RATIO","OK"))</f>
      </c>
    </row>
    <row r="166">
      <c r="A166" s="130" t="str">
        <v/>
      </c>
      <c r="B166" s="91">
        <f>IF(A166="","",IFERROR(VLOOKUP(TRIM(A166&amp;""),'Référentiel PMIX'!$A$2:$C$377,2,FALSE),""))</f>
      </c>
      <c r="C166" s="92" t="str">
        <v/>
      </c>
      <c r="D166" s="92">
        <f>IF(A166="","",IFERROR(VLOOKUP(TRIM(A166&amp;""),'Référentiel PMIX'!$A$2:$C$377,3,FALSE),""))</f>
      </c>
      <c r="E166" s="92">
        <f>IF(OR(A166="",C166=""),"",IF(AND(ISNUMBER(C166),ISNUMBER(D166)),C166*D166,""))</f>
      </c>
      <c r="F166" s="91">
        <f>IF(A166="","",IF(COUNTIF('Référentiel PMIX'!$A$2:$A$377,TRIM(A166&amp;""))=0,"PLU ABSENT DU RATIO","OK"))</f>
      </c>
    </row>
    <row r="167">
      <c r="A167" s="68" t="str">
        <v/>
      </c>
      <c r="B167" s="9">
        <f>IF(A167="","",IFERROR(VLOOKUP(TRIM(A167&amp;""),'Référentiel PMIX'!$A$2:$C$377,2,FALSE),""))</f>
      </c>
      <c r="C167" s="68" t="str">
        <v/>
      </c>
      <c r="D167" s="68">
        <f>IF(A167="","",IFERROR(VLOOKUP(TRIM(A167&amp;""),'Référentiel PMIX'!$A$2:$C$377,3,FALSE),""))</f>
      </c>
      <c r="E167" s="68">
        <f>IF(OR(A167="",C167=""),"",IF(AND(ISNUMBER(C167),ISNUMBER(D167)),C167*D167,""))</f>
      </c>
      <c r="F167" s="9">
        <f>IF(A167="","",IF(COUNTIF('Référentiel PMIX'!$A$2:$A$377,TRIM(A167&amp;""))=0,"PLU ABSENT DU RATIO","OK"))</f>
      </c>
    </row>
    <row r="168">
      <c r="A168" s="130" t="str">
        <v/>
      </c>
      <c r="B168" s="91">
        <f>IF(A168="","",IFERROR(VLOOKUP(TRIM(A168&amp;""),'Référentiel PMIX'!$A$2:$C$377,2,FALSE),""))</f>
      </c>
      <c r="C168" s="92" t="str">
        <v/>
      </c>
      <c r="D168" s="92">
        <f>IF(A168="","",IFERROR(VLOOKUP(TRIM(A168&amp;""),'Référentiel PMIX'!$A$2:$C$377,3,FALSE),""))</f>
      </c>
      <c r="E168" s="92">
        <f>IF(OR(A168="",C168=""),"",IF(AND(ISNUMBER(C168),ISNUMBER(D168)),C168*D168,""))</f>
      </c>
      <c r="F168" s="91">
        <f>IF(A168="","",IF(COUNTIF('Référentiel PMIX'!$A$2:$A$377,TRIM(A168&amp;""))=0,"PLU ABSENT DU RATIO","OK"))</f>
      </c>
    </row>
    <row r="169">
      <c r="A169" s="68" t="str">
        <v/>
      </c>
      <c r="B169" s="9">
        <f>IF(A169="","",IFERROR(VLOOKUP(TRIM(A169&amp;""),'Référentiel PMIX'!$A$2:$C$377,2,FALSE),""))</f>
      </c>
      <c r="C169" s="68" t="str">
        <v/>
      </c>
      <c r="D169" s="68">
        <f>IF(A169="","",IFERROR(VLOOKUP(TRIM(A169&amp;""),'Référentiel PMIX'!$A$2:$C$377,3,FALSE),""))</f>
      </c>
      <c r="E169" s="68">
        <f>IF(OR(A169="",C169=""),"",IF(AND(ISNUMBER(C169),ISNUMBER(D169)),C169*D169,""))</f>
      </c>
      <c r="F169" s="9">
        <f>IF(A169="","",IF(COUNTIF('Référentiel PMIX'!$A$2:$A$377,TRIM(A169&amp;""))=0,"PLU ABSENT DU RATIO","OK"))</f>
      </c>
    </row>
    <row r="170">
      <c r="A170" s="130" t="str">
        <v/>
      </c>
      <c r="B170" s="91">
        <f>IF(A170="","",IFERROR(VLOOKUP(TRIM(A170&amp;""),'Référentiel PMIX'!$A$2:$C$377,2,FALSE),""))</f>
      </c>
      <c r="C170" s="92" t="str">
        <v/>
      </c>
      <c r="D170" s="92">
        <f>IF(A170="","",IFERROR(VLOOKUP(TRIM(A170&amp;""),'Référentiel PMIX'!$A$2:$C$377,3,FALSE),""))</f>
      </c>
      <c r="E170" s="92">
        <f>IF(OR(A170="",C170=""),"",IF(AND(ISNUMBER(C170),ISNUMBER(D170)),C170*D170,""))</f>
      </c>
      <c r="F170" s="91">
        <f>IF(A170="","",IF(COUNTIF('Référentiel PMIX'!$A$2:$A$377,TRIM(A170&amp;""))=0,"PLU ABSENT DU RATIO","OK"))</f>
      </c>
    </row>
    <row r="171">
      <c r="A171" s="68" t="str">
        <v/>
      </c>
      <c r="B171" s="9">
        <f>IF(A171="","",IFERROR(VLOOKUP(TRIM(A171&amp;""),'Référentiel PMIX'!$A$2:$C$377,2,FALSE),""))</f>
      </c>
      <c r="C171" s="68" t="str">
        <v/>
      </c>
      <c r="D171" s="68">
        <f>IF(A171="","",IFERROR(VLOOKUP(TRIM(A171&amp;""),'Référentiel PMIX'!$A$2:$C$377,3,FALSE),""))</f>
      </c>
      <c r="E171" s="68">
        <f>IF(OR(A171="",C171=""),"",IF(AND(ISNUMBER(C171),ISNUMBER(D171)),C171*D171,""))</f>
      </c>
      <c r="F171" s="9">
        <f>IF(A171="","",IF(COUNTIF('Référentiel PMIX'!$A$2:$A$377,TRIM(A171&amp;""))=0,"PLU ABSENT DU RATIO","OK"))</f>
      </c>
    </row>
    <row r="172">
      <c r="A172" s="130" t="str">
        <v/>
      </c>
      <c r="B172" s="91">
        <f>IF(A172="","",IFERROR(VLOOKUP(TRIM(A172&amp;""),'Référentiel PMIX'!$A$2:$C$377,2,FALSE),""))</f>
      </c>
      <c r="C172" s="92" t="str">
        <v/>
      </c>
      <c r="D172" s="92">
        <f>IF(A172="","",IFERROR(VLOOKUP(TRIM(A172&amp;""),'Référentiel PMIX'!$A$2:$C$377,3,FALSE),""))</f>
      </c>
      <c r="E172" s="92">
        <f>IF(OR(A172="",C172=""),"",IF(AND(ISNUMBER(C172),ISNUMBER(D172)),C172*D172,""))</f>
      </c>
      <c r="F172" s="91">
        <f>IF(A172="","",IF(COUNTIF('Référentiel PMIX'!$A$2:$A$377,TRIM(A172&amp;""))=0,"PLU ABSENT DU RATIO","OK"))</f>
      </c>
    </row>
    <row r="173">
      <c r="A173" s="68" t="str">
        <v/>
      </c>
      <c r="B173" s="9">
        <f>IF(A173="","",IFERROR(VLOOKUP(TRIM(A173&amp;""),'Référentiel PMIX'!$A$2:$C$377,2,FALSE),""))</f>
      </c>
      <c r="C173" s="68" t="str">
        <v/>
      </c>
      <c r="D173" s="68">
        <f>IF(A173="","",IFERROR(VLOOKUP(TRIM(A173&amp;""),'Référentiel PMIX'!$A$2:$C$377,3,FALSE),""))</f>
      </c>
      <c r="E173" s="68">
        <f>IF(OR(A173="",C173=""),"",IF(AND(ISNUMBER(C173),ISNUMBER(D173)),C173*D173,""))</f>
      </c>
      <c r="F173" s="9">
        <f>IF(A173="","",IF(COUNTIF('Référentiel PMIX'!$A$2:$A$377,TRIM(A173&amp;""))=0,"PLU ABSENT DU RATIO","OK"))</f>
      </c>
    </row>
    <row r="174">
      <c r="A174" s="130" t="str">
        <v/>
      </c>
      <c r="B174" s="91">
        <f>IF(A174="","",IFERROR(VLOOKUP(TRIM(A174&amp;""),'Référentiel PMIX'!$A$2:$C$377,2,FALSE),""))</f>
      </c>
      <c r="C174" s="92" t="str">
        <v/>
      </c>
      <c r="D174" s="92">
        <f>IF(A174="","",IFERROR(VLOOKUP(TRIM(A174&amp;""),'Référentiel PMIX'!$A$2:$C$377,3,FALSE),""))</f>
      </c>
      <c r="E174" s="92">
        <f>IF(OR(A174="",C174=""),"",IF(AND(ISNUMBER(C174),ISNUMBER(D174)),C174*D174,""))</f>
      </c>
      <c r="F174" s="91">
        <f>IF(A174="","",IF(COUNTIF('Référentiel PMIX'!$A$2:$A$377,TRIM(A174&amp;""))=0,"PLU ABSENT DU RATIO","OK"))</f>
      </c>
    </row>
    <row r="175">
      <c r="A175" s="68" t="str">
        <v/>
      </c>
      <c r="B175" s="9">
        <f>IF(A175="","",IFERROR(VLOOKUP(TRIM(A175&amp;""),'Référentiel PMIX'!$A$2:$C$377,2,FALSE),""))</f>
      </c>
      <c r="C175" s="68" t="str">
        <v/>
      </c>
      <c r="D175" s="68">
        <f>IF(A175="","",IFERROR(VLOOKUP(TRIM(A175&amp;""),'Référentiel PMIX'!$A$2:$C$377,3,FALSE),""))</f>
      </c>
      <c r="E175" s="68">
        <f>IF(OR(A175="",C175=""),"",IF(AND(ISNUMBER(C175),ISNUMBER(D175)),C175*D175,""))</f>
      </c>
      <c r="F175" s="9">
        <f>IF(A175="","",IF(COUNTIF('Référentiel PMIX'!$A$2:$A$377,TRIM(A175&amp;""))=0,"PLU ABSENT DU RATIO","OK"))</f>
      </c>
    </row>
    <row r="176">
      <c r="A176" s="130" t="str">
        <v/>
      </c>
      <c r="B176" s="91">
        <f>IF(A176="","",IFERROR(VLOOKUP(TRIM(A176&amp;""),'Référentiel PMIX'!$A$2:$C$377,2,FALSE),""))</f>
      </c>
      <c r="C176" s="92" t="str">
        <v/>
      </c>
      <c r="D176" s="92">
        <f>IF(A176="","",IFERROR(VLOOKUP(TRIM(A176&amp;""),'Référentiel PMIX'!$A$2:$C$377,3,FALSE),""))</f>
      </c>
      <c r="E176" s="92">
        <f>IF(OR(A176="",C176=""),"",IF(AND(ISNUMBER(C176),ISNUMBER(D176)),C176*D176,""))</f>
      </c>
      <c r="F176" s="91">
        <f>IF(A176="","",IF(COUNTIF('Référentiel PMIX'!$A$2:$A$377,TRIM(A176&amp;""))=0,"PLU ABSENT DU RATIO","OK"))</f>
      </c>
    </row>
    <row r="177">
      <c r="A177" s="68" t="str">
        <v/>
      </c>
      <c r="B177" s="9">
        <f>IF(A177="","",IFERROR(VLOOKUP(TRIM(A177&amp;""),'Référentiel PMIX'!$A$2:$C$377,2,FALSE),""))</f>
      </c>
      <c r="C177" s="68" t="str">
        <v/>
      </c>
      <c r="D177" s="68">
        <f>IF(A177="","",IFERROR(VLOOKUP(TRIM(A177&amp;""),'Référentiel PMIX'!$A$2:$C$377,3,FALSE),""))</f>
      </c>
      <c r="E177" s="68">
        <f>IF(OR(A177="",C177=""),"",IF(AND(ISNUMBER(C177),ISNUMBER(D177)),C177*D177,""))</f>
      </c>
      <c r="F177" s="9">
        <f>IF(A177="","",IF(COUNTIF('Référentiel PMIX'!$A$2:$A$377,TRIM(A177&amp;""))=0,"PLU ABSENT DU RATIO","OK"))</f>
      </c>
    </row>
    <row r="178">
      <c r="A178" s="130" t="str">
        <v/>
      </c>
      <c r="B178" s="91">
        <f>IF(A178="","",IFERROR(VLOOKUP(TRIM(A178&amp;""),'Référentiel PMIX'!$A$2:$C$377,2,FALSE),""))</f>
      </c>
      <c r="C178" s="92" t="str">
        <v/>
      </c>
      <c r="D178" s="92">
        <f>IF(A178="","",IFERROR(VLOOKUP(TRIM(A178&amp;""),'Référentiel PMIX'!$A$2:$C$377,3,FALSE),""))</f>
      </c>
      <c r="E178" s="92">
        <f>IF(OR(A178="",C178=""),"",IF(AND(ISNUMBER(C178),ISNUMBER(D178)),C178*D178,""))</f>
      </c>
      <c r="F178" s="91">
        <f>IF(A178="","",IF(COUNTIF('Référentiel PMIX'!$A$2:$A$377,TRIM(A178&amp;""))=0,"PLU ABSENT DU RATIO","OK"))</f>
      </c>
    </row>
    <row r="179">
      <c r="A179" s="68" t="str">
        <v/>
      </c>
      <c r="B179" s="9">
        <f>IF(A179="","",IFERROR(VLOOKUP(TRIM(A179&amp;""),'Référentiel PMIX'!$A$2:$C$377,2,FALSE),""))</f>
      </c>
      <c r="C179" s="68" t="str">
        <v/>
      </c>
      <c r="D179" s="68">
        <f>IF(A179="","",IFERROR(VLOOKUP(TRIM(A179&amp;""),'Référentiel PMIX'!$A$2:$C$377,3,FALSE),""))</f>
      </c>
      <c r="E179" s="68">
        <f>IF(OR(A179="",C179=""),"",IF(AND(ISNUMBER(C179),ISNUMBER(D179)),C179*D179,""))</f>
      </c>
      <c r="F179" s="9">
        <f>IF(A179="","",IF(COUNTIF('Référentiel PMIX'!$A$2:$A$377,TRIM(A179&amp;""))=0,"PLU ABSENT DU RATIO","OK"))</f>
      </c>
    </row>
    <row r="180">
      <c r="A180" s="130" t="str">
        <v/>
      </c>
      <c r="B180" s="91">
        <f>IF(A180="","",IFERROR(VLOOKUP(TRIM(A180&amp;""),'Référentiel PMIX'!$A$2:$C$377,2,FALSE),""))</f>
      </c>
      <c r="C180" s="92" t="str">
        <v/>
      </c>
      <c r="D180" s="92">
        <f>IF(A180="","",IFERROR(VLOOKUP(TRIM(A180&amp;""),'Référentiel PMIX'!$A$2:$C$377,3,FALSE),""))</f>
      </c>
      <c r="E180" s="92">
        <f>IF(OR(A180="",C180=""),"",IF(AND(ISNUMBER(C180),ISNUMBER(D180)),C180*D180,""))</f>
      </c>
      <c r="F180" s="91">
        <f>IF(A180="","",IF(COUNTIF('Référentiel PMIX'!$A$2:$A$377,TRIM(A180&amp;""))=0,"PLU ABSENT DU RATIO","OK"))</f>
      </c>
    </row>
    <row r="181">
      <c r="A181" s="68" t="str">
        <v/>
      </c>
      <c r="B181" s="9">
        <f>IF(A181="","",IFERROR(VLOOKUP(TRIM(A181&amp;""),'Référentiel PMIX'!$A$2:$C$377,2,FALSE),""))</f>
      </c>
      <c r="C181" s="68" t="str">
        <v/>
      </c>
      <c r="D181" s="68">
        <f>IF(A181="","",IFERROR(VLOOKUP(TRIM(A181&amp;""),'Référentiel PMIX'!$A$2:$C$377,3,FALSE),""))</f>
      </c>
      <c r="E181" s="68">
        <f>IF(OR(A181="",C181=""),"",IF(AND(ISNUMBER(C181),ISNUMBER(D181)),C181*D181,""))</f>
      </c>
      <c r="F181" s="9">
        <f>IF(A181="","",IF(COUNTIF('Référentiel PMIX'!$A$2:$A$377,TRIM(A181&amp;""))=0,"PLU ABSENT DU RATIO","OK"))</f>
      </c>
    </row>
    <row r="182">
      <c r="A182" s="130" t="str">
        <v/>
      </c>
      <c r="B182" s="91">
        <f>IF(A182="","",IFERROR(VLOOKUP(TRIM(A182&amp;""),'Référentiel PMIX'!$A$2:$C$377,2,FALSE),""))</f>
      </c>
      <c r="C182" s="92" t="str">
        <v/>
      </c>
      <c r="D182" s="92">
        <f>IF(A182="","",IFERROR(VLOOKUP(TRIM(A182&amp;""),'Référentiel PMIX'!$A$2:$C$377,3,FALSE),""))</f>
      </c>
      <c r="E182" s="92">
        <f>IF(OR(A182="",C182=""),"",IF(AND(ISNUMBER(C182),ISNUMBER(D182)),C182*D182,""))</f>
      </c>
      <c r="F182" s="91">
        <f>IF(A182="","",IF(COUNTIF('Référentiel PMIX'!$A$2:$A$377,TRIM(A182&amp;""))=0,"PLU ABSENT DU RATIO","OK"))</f>
      </c>
    </row>
    <row r="183">
      <c r="A183" s="68" t="str">
        <v/>
      </c>
      <c r="B183" s="9">
        <f>IF(A183="","",IFERROR(VLOOKUP(TRIM(A183&amp;""),'Référentiel PMIX'!$A$2:$C$377,2,FALSE),""))</f>
      </c>
      <c r="C183" s="68" t="str">
        <v/>
      </c>
      <c r="D183" s="68">
        <f>IF(A183="","",IFERROR(VLOOKUP(TRIM(A183&amp;""),'Référentiel PMIX'!$A$2:$C$377,3,FALSE),""))</f>
      </c>
      <c r="E183" s="68">
        <f>IF(OR(A183="",C183=""),"",IF(AND(ISNUMBER(C183),ISNUMBER(D183)),C183*D183,""))</f>
      </c>
      <c r="F183" s="9">
        <f>IF(A183="","",IF(COUNTIF('Référentiel PMIX'!$A$2:$A$377,TRIM(A183&amp;""))=0,"PLU ABSENT DU RATIO","OK"))</f>
      </c>
    </row>
    <row r="184">
      <c r="A184" s="130" t="str">
        <v/>
      </c>
      <c r="B184" s="91">
        <f>IF(A184="","",IFERROR(VLOOKUP(TRIM(A184&amp;""),'Référentiel PMIX'!$A$2:$C$377,2,FALSE),""))</f>
      </c>
      <c r="C184" s="92" t="str">
        <v/>
      </c>
      <c r="D184" s="92">
        <f>IF(A184="","",IFERROR(VLOOKUP(TRIM(A184&amp;""),'Référentiel PMIX'!$A$2:$C$377,3,FALSE),""))</f>
      </c>
      <c r="E184" s="92">
        <f>IF(OR(A184="",C184=""),"",IF(AND(ISNUMBER(C184),ISNUMBER(D184)),C184*D184,""))</f>
      </c>
      <c r="F184" s="91">
        <f>IF(A184="","",IF(COUNTIF('Référentiel PMIX'!$A$2:$A$377,TRIM(A184&amp;""))=0,"PLU ABSENT DU RATIO","OK"))</f>
      </c>
    </row>
    <row r="185">
      <c r="A185" s="68" t="str">
        <v/>
      </c>
      <c r="B185" s="9">
        <f>IF(A185="","",IFERROR(VLOOKUP(TRIM(A185&amp;""),'Référentiel PMIX'!$A$2:$C$377,2,FALSE),""))</f>
      </c>
      <c r="C185" s="68" t="str">
        <v/>
      </c>
      <c r="D185" s="68">
        <f>IF(A185="","",IFERROR(VLOOKUP(TRIM(A185&amp;""),'Référentiel PMIX'!$A$2:$C$377,3,FALSE),""))</f>
      </c>
      <c r="E185" s="68">
        <f>IF(OR(A185="",C185=""),"",IF(AND(ISNUMBER(C185),ISNUMBER(D185)),C185*D185,""))</f>
      </c>
      <c r="F185" s="9">
        <f>IF(A185="","",IF(COUNTIF('Référentiel PMIX'!$A$2:$A$377,TRIM(A185&amp;""))=0,"PLU ABSENT DU RATIO","OK"))</f>
      </c>
    </row>
    <row r="186">
      <c r="A186" s="130" t="str">
        <v/>
      </c>
      <c r="B186" s="91">
        <f>IF(A186="","",IFERROR(VLOOKUP(TRIM(A186&amp;""),'Référentiel PMIX'!$A$2:$C$377,2,FALSE),""))</f>
      </c>
      <c r="C186" s="92" t="str">
        <v/>
      </c>
      <c r="D186" s="92">
        <f>IF(A186="","",IFERROR(VLOOKUP(TRIM(A186&amp;""),'Référentiel PMIX'!$A$2:$C$377,3,FALSE),""))</f>
      </c>
      <c r="E186" s="92">
        <f>IF(OR(A186="",C186=""),"",IF(AND(ISNUMBER(C186),ISNUMBER(D186)),C186*D186,""))</f>
      </c>
      <c r="F186" s="91">
        <f>IF(A186="","",IF(COUNTIF('Référentiel PMIX'!$A$2:$A$377,TRIM(A186&amp;""))=0,"PLU ABSENT DU RATIO","OK"))</f>
      </c>
    </row>
    <row r="187">
      <c r="A187" s="68" t="str">
        <v/>
      </c>
      <c r="B187" s="9">
        <f>IF(A187="","",IFERROR(VLOOKUP(TRIM(A187&amp;""),'Référentiel PMIX'!$A$2:$C$377,2,FALSE),""))</f>
      </c>
      <c r="C187" s="68" t="str">
        <v/>
      </c>
      <c r="D187" s="68">
        <f>IF(A187="","",IFERROR(VLOOKUP(TRIM(A187&amp;""),'Référentiel PMIX'!$A$2:$C$377,3,FALSE),""))</f>
      </c>
      <c r="E187" s="68">
        <f>IF(OR(A187="",C187=""),"",IF(AND(ISNUMBER(C187),ISNUMBER(D187)),C187*D187,""))</f>
      </c>
      <c r="F187" s="9">
        <f>IF(A187="","",IF(COUNTIF('Référentiel PMIX'!$A$2:$A$377,TRIM(A187&amp;""))=0,"PLU ABSENT DU RATIO","OK"))</f>
      </c>
    </row>
    <row r="188">
      <c r="A188" s="130" t="str">
        <v/>
      </c>
      <c r="B188" s="91">
        <f>IF(A188="","",IFERROR(VLOOKUP(TRIM(A188&amp;""),'Référentiel PMIX'!$A$2:$C$377,2,FALSE),""))</f>
      </c>
      <c r="C188" s="92" t="str">
        <v/>
      </c>
      <c r="D188" s="92">
        <f>IF(A188="","",IFERROR(VLOOKUP(TRIM(A188&amp;""),'Référentiel PMIX'!$A$2:$C$377,3,FALSE),""))</f>
      </c>
      <c r="E188" s="92">
        <f>IF(OR(A188="",C188=""),"",IF(AND(ISNUMBER(C188),ISNUMBER(D188)),C188*D188,""))</f>
      </c>
      <c r="F188" s="91">
        <f>IF(A188="","",IF(COUNTIF('Référentiel PMIX'!$A$2:$A$377,TRIM(A188&amp;""))=0,"PLU ABSENT DU RATIO","OK"))</f>
      </c>
    </row>
    <row r="189">
      <c r="A189" s="68" t="str">
        <v/>
      </c>
      <c r="B189" s="9">
        <f>IF(A189="","",IFERROR(VLOOKUP(TRIM(A189&amp;""),'Référentiel PMIX'!$A$2:$C$377,2,FALSE),""))</f>
      </c>
      <c r="C189" s="68" t="str">
        <v/>
      </c>
      <c r="D189" s="68">
        <f>IF(A189="","",IFERROR(VLOOKUP(TRIM(A189&amp;""),'Référentiel PMIX'!$A$2:$C$377,3,FALSE),""))</f>
      </c>
      <c r="E189" s="68">
        <f>IF(OR(A189="",C189=""),"",IF(AND(ISNUMBER(C189),ISNUMBER(D189)),C189*D189,""))</f>
      </c>
      <c r="F189" s="9">
        <f>IF(A189="","",IF(COUNTIF('Référentiel PMIX'!$A$2:$A$377,TRIM(A189&amp;""))=0,"PLU ABSENT DU RATIO","OK"))</f>
      </c>
    </row>
    <row r="190">
      <c r="A190" s="130" t="str">
        <v/>
      </c>
      <c r="B190" s="91">
        <f>IF(A190="","",IFERROR(VLOOKUP(TRIM(A190&amp;""),'Référentiel PMIX'!$A$2:$C$377,2,FALSE),""))</f>
      </c>
      <c r="C190" s="92" t="str">
        <v/>
      </c>
      <c r="D190" s="92">
        <f>IF(A190="","",IFERROR(VLOOKUP(TRIM(A190&amp;""),'Référentiel PMIX'!$A$2:$C$377,3,FALSE),""))</f>
      </c>
      <c r="E190" s="92">
        <f>IF(OR(A190="",C190=""),"",IF(AND(ISNUMBER(C190),ISNUMBER(D190)),C190*D190,""))</f>
      </c>
      <c r="F190" s="91">
        <f>IF(A190="","",IF(COUNTIF('Référentiel PMIX'!$A$2:$A$377,TRIM(A190&amp;""))=0,"PLU ABSENT DU RATIO","OK"))</f>
      </c>
    </row>
    <row r="191">
      <c r="A191" s="68" t="str">
        <v/>
      </c>
      <c r="B191" s="9">
        <f>IF(A191="","",IFERROR(VLOOKUP(TRIM(A191&amp;""),'Référentiel PMIX'!$A$2:$C$377,2,FALSE),""))</f>
      </c>
      <c r="C191" s="68" t="str">
        <v/>
      </c>
      <c r="D191" s="68">
        <f>IF(A191="","",IFERROR(VLOOKUP(TRIM(A191&amp;""),'Référentiel PMIX'!$A$2:$C$377,3,FALSE),""))</f>
      </c>
      <c r="E191" s="68">
        <f>IF(OR(A191="",C191=""),"",IF(AND(ISNUMBER(C191),ISNUMBER(D191)),C191*D191,""))</f>
      </c>
      <c r="F191" s="9">
        <f>IF(A191="","",IF(COUNTIF('Référentiel PMIX'!$A$2:$A$377,TRIM(A191&amp;""))=0,"PLU ABSENT DU RATIO","OK"))</f>
      </c>
    </row>
    <row r="192">
      <c r="A192" s="130" t="str">
        <v/>
      </c>
      <c r="B192" s="91">
        <f>IF(A192="","",IFERROR(VLOOKUP(TRIM(A192&amp;""),'Référentiel PMIX'!$A$2:$C$377,2,FALSE),""))</f>
      </c>
      <c r="C192" s="92" t="str">
        <v/>
      </c>
      <c r="D192" s="92">
        <f>IF(A192="","",IFERROR(VLOOKUP(TRIM(A192&amp;""),'Référentiel PMIX'!$A$2:$C$377,3,FALSE),""))</f>
      </c>
      <c r="E192" s="92">
        <f>IF(OR(A192="",C192=""),"",IF(AND(ISNUMBER(C192),ISNUMBER(D192)),C192*D192,""))</f>
      </c>
      <c r="F192" s="91">
        <f>IF(A192="","",IF(COUNTIF('Référentiel PMIX'!$A$2:$A$377,TRIM(A192&amp;""))=0,"PLU ABSENT DU RATIO","OK"))</f>
      </c>
    </row>
    <row r="193">
      <c r="A193" s="68" t="str">
        <v/>
      </c>
      <c r="B193" s="9">
        <f>IF(A193="","",IFERROR(VLOOKUP(TRIM(A193&amp;""),'Référentiel PMIX'!$A$2:$C$377,2,FALSE),""))</f>
      </c>
      <c r="C193" s="68" t="str">
        <v/>
      </c>
      <c r="D193" s="68">
        <f>IF(A193="","",IFERROR(VLOOKUP(TRIM(A193&amp;""),'Référentiel PMIX'!$A$2:$C$377,3,FALSE),""))</f>
      </c>
      <c r="E193" s="68">
        <f>IF(OR(A193="",C193=""),"",IF(AND(ISNUMBER(C193),ISNUMBER(D193)),C193*D193,""))</f>
      </c>
      <c r="F193" s="9">
        <f>IF(A193="","",IF(COUNTIF('Référentiel PMIX'!$A$2:$A$377,TRIM(A193&amp;""))=0,"PLU ABSENT DU RATIO","OK"))</f>
      </c>
    </row>
    <row r="194">
      <c r="A194" s="130" t="str">
        <v/>
      </c>
      <c r="B194" s="91">
        <f>IF(A194="","",IFERROR(VLOOKUP(TRIM(A194&amp;""),'Référentiel PMIX'!$A$2:$C$377,2,FALSE),""))</f>
      </c>
      <c r="C194" s="92" t="str">
        <v/>
      </c>
      <c r="D194" s="92">
        <f>IF(A194="","",IFERROR(VLOOKUP(TRIM(A194&amp;""),'Référentiel PMIX'!$A$2:$C$377,3,FALSE),""))</f>
      </c>
      <c r="E194" s="92">
        <f>IF(OR(A194="",C194=""),"",IF(AND(ISNUMBER(C194),ISNUMBER(D194)),C194*D194,""))</f>
      </c>
      <c r="F194" s="91">
        <f>IF(A194="","",IF(COUNTIF('Référentiel PMIX'!$A$2:$A$377,TRIM(A194&amp;""))=0,"PLU ABSENT DU RATIO","OK"))</f>
      </c>
    </row>
    <row r="195">
      <c r="A195" s="68" t="str">
        <v/>
      </c>
      <c r="B195" s="9">
        <f>IF(A195="","",IFERROR(VLOOKUP(TRIM(A195&amp;""),'Référentiel PMIX'!$A$2:$C$377,2,FALSE),""))</f>
      </c>
      <c r="C195" s="68" t="str">
        <v/>
      </c>
      <c r="D195" s="68">
        <f>IF(A195="","",IFERROR(VLOOKUP(TRIM(A195&amp;""),'Référentiel PMIX'!$A$2:$C$377,3,FALSE),""))</f>
      </c>
      <c r="E195" s="68">
        <f>IF(OR(A195="",C195=""),"",IF(AND(ISNUMBER(C195),ISNUMBER(D195)),C195*D195,""))</f>
      </c>
      <c r="F195" s="9">
        <f>IF(A195="","",IF(COUNTIF('Référentiel PMIX'!$A$2:$A$377,TRIM(A195&amp;""))=0,"PLU ABSENT DU RATIO","OK"))</f>
      </c>
    </row>
    <row r="196">
      <c r="A196" s="130" t="str">
        <v/>
      </c>
      <c r="B196" s="91">
        <f>IF(A196="","",IFERROR(VLOOKUP(TRIM(A196&amp;""),'Référentiel PMIX'!$A$2:$C$377,2,FALSE),""))</f>
      </c>
      <c r="C196" s="92" t="str">
        <v/>
      </c>
      <c r="D196" s="92">
        <f>IF(A196="","",IFERROR(VLOOKUP(TRIM(A196&amp;""),'Référentiel PMIX'!$A$2:$C$377,3,FALSE),""))</f>
      </c>
      <c r="E196" s="92">
        <f>IF(OR(A196="",C196=""),"",IF(AND(ISNUMBER(C196),ISNUMBER(D196)),C196*D196,""))</f>
      </c>
      <c r="F196" s="91">
        <f>IF(A196="","",IF(COUNTIF('Référentiel PMIX'!$A$2:$A$377,TRIM(A196&amp;""))=0,"PLU ABSENT DU RATIO","OK"))</f>
      </c>
    </row>
    <row r="197">
      <c r="A197" s="68" t="str">
        <v/>
      </c>
      <c r="B197" s="9">
        <f>IF(A197="","",IFERROR(VLOOKUP(TRIM(A197&amp;""),'Référentiel PMIX'!$A$2:$C$377,2,FALSE),""))</f>
      </c>
      <c r="C197" s="68" t="str">
        <v/>
      </c>
      <c r="D197" s="68">
        <f>IF(A197="","",IFERROR(VLOOKUP(TRIM(A197&amp;""),'Référentiel PMIX'!$A$2:$C$377,3,FALSE),""))</f>
      </c>
      <c r="E197" s="68">
        <f>IF(OR(A197="",C197=""),"",IF(AND(ISNUMBER(C197),ISNUMBER(D197)),C197*D197,""))</f>
      </c>
      <c r="F197" s="9">
        <f>IF(A197="","",IF(COUNTIF('Référentiel PMIX'!$A$2:$A$377,TRIM(A197&amp;""))=0,"PLU ABSENT DU RATIO","OK"))</f>
      </c>
    </row>
    <row r="198">
      <c r="A198" s="130" t="str">
        <v/>
      </c>
      <c r="B198" s="91">
        <f>IF(A198="","",IFERROR(VLOOKUP(TRIM(A198&amp;""),'Référentiel PMIX'!$A$2:$C$377,2,FALSE),""))</f>
      </c>
      <c r="C198" s="92" t="str">
        <v/>
      </c>
      <c r="D198" s="92">
        <f>IF(A198="","",IFERROR(VLOOKUP(TRIM(A198&amp;""),'Référentiel PMIX'!$A$2:$C$377,3,FALSE),""))</f>
      </c>
      <c r="E198" s="92">
        <f>IF(OR(A198="",C198=""),"",IF(AND(ISNUMBER(C198),ISNUMBER(D198)),C198*D198,""))</f>
      </c>
      <c r="F198" s="91">
        <f>IF(A198="","",IF(COUNTIF('Référentiel PMIX'!$A$2:$A$377,TRIM(A198&amp;""))=0,"PLU ABSENT DU RATIO","OK"))</f>
      </c>
    </row>
    <row r="199">
      <c r="A199" s="68" t="str">
        <v/>
      </c>
      <c r="B199" s="9">
        <f>IF(A199="","",IFERROR(VLOOKUP(TRIM(A199&amp;""),'Référentiel PMIX'!$A$2:$C$377,2,FALSE),""))</f>
      </c>
      <c r="C199" s="68" t="str">
        <v/>
      </c>
      <c r="D199" s="68">
        <f>IF(A199="","",IFERROR(VLOOKUP(TRIM(A199&amp;""),'Référentiel PMIX'!$A$2:$C$377,3,FALSE),""))</f>
      </c>
      <c r="E199" s="68">
        <f>IF(OR(A199="",C199=""),"",IF(AND(ISNUMBER(C199),ISNUMBER(D199)),C199*D199,""))</f>
      </c>
      <c r="F199" s="9">
        <f>IF(A199="","",IF(COUNTIF('Référentiel PMIX'!$A$2:$A$377,TRIM(A199&amp;""))=0,"PLU ABSENT DU RATIO","OK"))</f>
      </c>
    </row>
    <row r="200">
      <c r="A200" s="130" t="str">
        <v/>
      </c>
      <c r="B200" s="91">
        <f>IF(A200="","",IFERROR(VLOOKUP(TRIM(A200&amp;""),'Référentiel PMIX'!$A$2:$C$377,2,FALSE),""))</f>
      </c>
      <c r="C200" s="92" t="str">
        <v/>
      </c>
      <c r="D200" s="92">
        <f>IF(A200="","",IFERROR(VLOOKUP(TRIM(A200&amp;""),'Référentiel PMIX'!$A$2:$C$377,3,FALSE),""))</f>
      </c>
      <c r="E200" s="92">
        <f>IF(OR(A200="",C200=""),"",IF(AND(ISNUMBER(C200),ISNUMBER(D200)),C200*D200,""))</f>
      </c>
      <c r="F200" s="91">
        <f>IF(A200="","",IF(COUNTIF('Référentiel PMIX'!$A$2:$A$377,TRIM(A200&amp;""))=0,"PLU ABSENT DU RATIO","OK"))</f>
      </c>
    </row>
    <row r="201">
      <c r="A201" s="68" t="str">
        <v/>
      </c>
      <c r="B201" s="9">
        <f>IF(A201="","",IFERROR(VLOOKUP(TRIM(A201&amp;""),'Référentiel PMIX'!$A$2:$C$377,2,FALSE),""))</f>
      </c>
      <c r="C201" s="68" t="str">
        <v/>
      </c>
      <c r="D201" s="68">
        <f>IF(A201="","",IFERROR(VLOOKUP(TRIM(A201&amp;""),'Référentiel PMIX'!$A$2:$C$377,3,FALSE),""))</f>
      </c>
      <c r="E201" s="68">
        <f>IF(OR(A201="",C201=""),"",IF(AND(ISNUMBER(C201),ISNUMBER(D201)),C201*D201,""))</f>
      </c>
      <c r="F201" s="9">
        <f>IF(A201="","",IF(COUNTIF('Référentiel PMIX'!$A$2:$A$377,TRIM(A201&amp;""))=0,"PLU ABSENT DU RATIO","OK"))</f>
      </c>
    </row>
    <row r="202">
      <c r="A202" s="130" t="str">
        <v/>
      </c>
      <c r="B202" s="91">
        <f>IF(A202="","",IFERROR(VLOOKUP(TRIM(A202&amp;""),'Référentiel PMIX'!$A$2:$C$377,2,FALSE),""))</f>
      </c>
      <c r="C202" s="92" t="str">
        <v/>
      </c>
      <c r="D202" s="92">
        <f>IF(A202="","",IFERROR(VLOOKUP(TRIM(A202&amp;""),'Référentiel PMIX'!$A$2:$C$377,3,FALSE),""))</f>
      </c>
      <c r="E202" s="92">
        <f>IF(OR(A202="",C202=""),"",IF(AND(ISNUMBER(C202),ISNUMBER(D202)),C202*D202,""))</f>
      </c>
      <c r="F202" s="91">
        <f>IF(A202="","",IF(COUNTIF('Référentiel PMIX'!$A$2:$A$377,TRIM(A202&amp;""))=0,"PLU ABSENT DU RATIO","OK"))</f>
      </c>
    </row>
    <row r="203">
      <c r="A203" s="68" t="str">
        <v/>
      </c>
      <c r="B203" s="9">
        <f>IF(A203="","",IFERROR(VLOOKUP(TRIM(A203&amp;""),'Référentiel PMIX'!$A$2:$C$377,2,FALSE),""))</f>
      </c>
      <c r="C203" s="68" t="str">
        <v/>
      </c>
      <c r="D203" s="68">
        <f>IF(A203="","",IFERROR(VLOOKUP(TRIM(A203&amp;""),'Référentiel PMIX'!$A$2:$C$377,3,FALSE),""))</f>
      </c>
      <c r="E203" s="68">
        <f>IF(OR(A203="",C203=""),"",IF(AND(ISNUMBER(C203),ISNUMBER(D203)),C203*D203,""))</f>
      </c>
      <c r="F203" s="9">
        <f>IF(A203="","",IF(COUNTIF('Référentiel PMIX'!$A$2:$A$377,TRIM(A203&amp;""))=0,"PLU ABSENT DU RATIO","OK"))</f>
      </c>
    </row>
    <row r="204">
      <c r="A204" s="130" t="str">
        <v/>
      </c>
      <c r="B204" s="91">
        <f>IF(A204="","",IFERROR(VLOOKUP(TRIM(A204&amp;""),'Référentiel PMIX'!$A$2:$C$377,2,FALSE),""))</f>
      </c>
      <c r="C204" s="92" t="str">
        <v/>
      </c>
      <c r="D204" s="92">
        <f>IF(A204="","",IFERROR(VLOOKUP(TRIM(A204&amp;""),'Référentiel PMIX'!$A$2:$C$377,3,FALSE),""))</f>
      </c>
      <c r="E204" s="92">
        <f>IF(OR(A204="",C204=""),"",IF(AND(ISNUMBER(C204),ISNUMBER(D204)),C204*D204,""))</f>
      </c>
      <c r="F204" s="91">
        <f>IF(A204="","",IF(COUNTIF('Référentiel PMIX'!$A$2:$A$377,TRIM(A204&amp;""))=0,"PLU ABSENT DU RATIO","OK"))</f>
      </c>
    </row>
    <row r="205">
      <c r="A205" s="68" t="str">
        <v/>
      </c>
      <c r="B205" s="9">
        <f>IF(A205="","",IFERROR(VLOOKUP(TRIM(A205&amp;""),'Référentiel PMIX'!$A$2:$C$377,2,FALSE),""))</f>
      </c>
      <c r="C205" s="68" t="str">
        <v/>
      </c>
      <c r="D205" s="68">
        <f>IF(A205="","",IFERROR(VLOOKUP(TRIM(A205&amp;""),'Référentiel PMIX'!$A$2:$C$377,3,FALSE),""))</f>
      </c>
      <c r="E205" s="68">
        <f>IF(OR(A205="",C205=""),"",IF(AND(ISNUMBER(C205),ISNUMBER(D205)),C205*D205,""))</f>
      </c>
      <c r="F205" s="9">
        <f>IF(A205="","",IF(COUNTIF('Référentiel PMIX'!$A$2:$A$377,TRIM(A205&amp;""))=0,"PLU ABSENT DU RATIO","OK"))</f>
      </c>
    </row>
    <row r="206">
      <c r="A206" s="130" t="str">
        <v/>
      </c>
      <c r="B206" s="91">
        <f>IF(A206="","",IFERROR(VLOOKUP(TRIM(A206&amp;""),'Référentiel PMIX'!$A$2:$C$377,2,FALSE),""))</f>
      </c>
      <c r="C206" s="92" t="str">
        <v/>
      </c>
      <c r="D206" s="92">
        <f>IF(A206="","",IFERROR(VLOOKUP(TRIM(A206&amp;""),'Référentiel PMIX'!$A$2:$C$377,3,FALSE),""))</f>
      </c>
      <c r="E206" s="92">
        <f>IF(OR(A206="",C206=""),"",IF(AND(ISNUMBER(C206),ISNUMBER(D206)),C206*D206,""))</f>
      </c>
      <c r="F206" s="91">
        <f>IF(A206="","",IF(COUNTIF('Référentiel PMIX'!$A$2:$A$377,TRIM(A206&amp;""))=0,"PLU ABSENT DU RATIO","OK"))</f>
      </c>
    </row>
    <row r="207">
      <c r="A207" s="68" t="str">
        <v/>
      </c>
      <c r="B207" s="9">
        <f>IF(A207="","",IFERROR(VLOOKUP(TRIM(A207&amp;""),'Référentiel PMIX'!$A$2:$C$377,2,FALSE),""))</f>
      </c>
      <c r="C207" s="68" t="str">
        <v/>
      </c>
      <c r="D207" s="68">
        <f>IF(A207="","",IFERROR(VLOOKUP(TRIM(A207&amp;""),'Référentiel PMIX'!$A$2:$C$377,3,FALSE),""))</f>
      </c>
      <c r="E207" s="68">
        <f>IF(OR(A207="",C207=""),"",IF(AND(ISNUMBER(C207),ISNUMBER(D207)),C207*D207,""))</f>
      </c>
      <c r="F207" s="9">
        <f>IF(A207="","",IF(COUNTIF('Référentiel PMIX'!$A$2:$A$377,TRIM(A207&amp;""))=0,"PLU ABSENT DU RATIO","OK"))</f>
      </c>
    </row>
    <row r="208">
      <c r="A208" s="130" t="str">
        <v/>
      </c>
      <c r="B208" s="91">
        <f>IF(A208="","",IFERROR(VLOOKUP(TRIM(A208&amp;""),'Référentiel PMIX'!$A$2:$C$377,2,FALSE),""))</f>
      </c>
      <c r="C208" s="92" t="str">
        <v/>
      </c>
      <c r="D208" s="92">
        <f>IF(A208="","",IFERROR(VLOOKUP(TRIM(A208&amp;""),'Référentiel PMIX'!$A$2:$C$377,3,FALSE),""))</f>
      </c>
      <c r="E208" s="92">
        <f>IF(OR(A208="",C208=""),"",IF(AND(ISNUMBER(C208),ISNUMBER(D208)),C208*D208,""))</f>
      </c>
      <c r="F208" s="91">
        <f>IF(A208="","",IF(COUNTIF('Référentiel PMIX'!$A$2:$A$377,TRIM(A208&amp;""))=0,"PLU ABSENT DU RATIO","OK"))</f>
      </c>
    </row>
    <row r="209">
      <c r="A209" s="68" t="str">
        <v/>
      </c>
      <c r="B209" s="9">
        <f>IF(A209="","",IFERROR(VLOOKUP(TRIM(A209&amp;""),'Référentiel PMIX'!$A$2:$C$377,2,FALSE),""))</f>
      </c>
      <c r="C209" s="68" t="str">
        <v/>
      </c>
      <c r="D209" s="68">
        <f>IF(A209="","",IFERROR(VLOOKUP(TRIM(A209&amp;""),'Référentiel PMIX'!$A$2:$C$377,3,FALSE),""))</f>
      </c>
      <c r="E209" s="68">
        <f>IF(OR(A209="",C209=""),"",IF(AND(ISNUMBER(C209),ISNUMBER(D209)),C209*D209,""))</f>
      </c>
      <c r="F209" s="9">
        <f>IF(A209="","",IF(COUNTIF('Référentiel PMIX'!$A$2:$A$377,TRIM(A209&amp;""))=0,"PLU ABSENT DU RATIO","OK"))</f>
      </c>
    </row>
    <row r="210">
      <c r="A210" s="130" t="str">
        <v/>
      </c>
      <c r="B210" s="91">
        <f>IF(A210="","",IFERROR(VLOOKUP(TRIM(A210&amp;""),'Référentiel PMIX'!$A$2:$C$377,2,FALSE),""))</f>
      </c>
      <c r="C210" s="92" t="str">
        <v/>
      </c>
      <c r="D210" s="92">
        <f>IF(A210="","",IFERROR(VLOOKUP(TRIM(A210&amp;""),'Référentiel PMIX'!$A$2:$C$377,3,FALSE),""))</f>
      </c>
      <c r="E210" s="92">
        <f>IF(OR(A210="",C210=""),"",IF(AND(ISNUMBER(C210),ISNUMBER(D210)),C210*D210,""))</f>
      </c>
      <c r="F210" s="91">
        <f>IF(A210="","",IF(COUNTIF('Référentiel PMIX'!$A$2:$A$377,TRIM(A210&amp;""))=0,"PLU ABSENT DU RATIO","OK"))</f>
      </c>
    </row>
    <row r="211">
      <c r="A211" s="68" t="str">
        <v/>
      </c>
      <c r="B211" s="9">
        <f>IF(A211="","",IFERROR(VLOOKUP(TRIM(A211&amp;""),'Référentiel PMIX'!$A$2:$C$377,2,FALSE),""))</f>
      </c>
      <c r="C211" s="68" t="str">
        <v/>
      </c>
      <c r="D211" s="68">
        <f>IF(A211="","",IFERROR(VLOOKUP(TRIM(A211&amp;""),'Référentiel PMIX'!$A$2:$C$377,3,FALSE),""))</f>
      </c>
      <c r="E211" s="68">
        <f>IF(OR(A211="",C211=""),"",IF(AND(ISNUMBER(C211),ISNUMBER(D211)),C211*D211,""))</f>
      </c>
      <c r="F211" s="9">
        <f>IF(A211="","",IF(COUNTIF('Référentiel PMIX'!$A$2:$A$377,TRIM(A211&amp;""))=0,"PLU ABSENT DU RATIO","OK"))</f>
      </c>
    </row>
    <row r="212">
      <c r="A212" s="130" t="str">
        <v/>
      </c>
      <c r="B212" s="91">
        <f>IF(A212="","",IFERROR(VLOOKUP(TRIM(A212&amp;""),'Référentiel PMIX'!$A$2:$C$377,2,FALSE),""))</f>
      </c>
      <c r="C212" s="92" t="str">
        <v/>
      </c>
      <c r="D212" s="92">
        <f>IF(A212="","",IFERROR(VLOOKUP(TRIM(A212&amp;""),'Référentiel PMIX'!$A$2:$C$377,3,FALSE),""))</f>
      </c>
      <c r="E212" s="92">
        <f>IF(OR(A212="",C212=""),"",IF(AND(ISNUMBER(C212),ISNUMBER(D212)),C212*D212,""))</f>
      </c>
      <c r="F212" s="91">
        <f>IF(A212="","",IF(COUNTIF('Référentiel PMIX'!$A$2:$A$377,TRIM(A212&amp;""))=0,"PLU ABSENT DU RATIO","OK"))</f>
      </c>
    </row>
    <row r="213">
      <c r="A213" s="68" t="str">
        <v/>
      </c>
      <c r="B213" s="9">
        <f>IF(A213="","",IFERROR(VLOOKUP(TRIM(A213&amp;""),'Référentiel PMIX'!$A$2:$C$377,2,FALSE),""))</f>
      </c>
      <c r="C213" s="68" t="str">
        <v/>
      </c>
      <c r="D213" s="68">
        <f>IF(A213="","",IFERROR(VLOOKUP(TRIM(A213&amp;""),'Référentiel PMIX'!$A$2:$C$377,3,FALSE),""))</f>
      </c>
      <c r="E213" s="68">
        <f>IF(OR(A213="",C213=""),"",IF(AND(ISNUMBER(C213),ISNUMBER(D213)),C213*D213,""))</f>
      </c>
      <c r="F213" s="9">
        <f>IF(A213="","",IF(COUNTIF('Référentiel PMIX'!$A$2:$A$377,TRIM(A213&amp;""))=0,"PLU ABSENT DU RATIO","OK"))</f>
      </c>
    </row>
    <row r="214">
      <c r="A214" s="130" t="str">
        <v/>
      </c>
      <c r="B214" s="91">
        <f>IF(A214="","",IFERROR(VLOOKUP(TRIM(A214&amp;""),'Référentiel PMIX'!$A$2:$C$377,2,FALSE),""))</f>
      </c>
      <c r="C214" s="92" t="str">
        <v/>
      </c>
      <c r="D214" s="92">
        <f>IF(A214="","",IFERROR(VLOOKUP(TRIM(A214&amp;""),'Référentiel PMIX'!$A$2:$C$377,3,FALSE),""))</f>
      </c>
      <c r="E214" s="92">
        <f>IF(OR(A214="",C214=""),"",IF(AND(ISNUMBER(C214),ISNUMBER(D214)),C214*D214,""))</f>
      </c>
      <c r="F214" s="91">
        <f>IF(A214="","",IF(COUNTIF('Référentiel PMIX'!$A$2:$A$377,TRIM(A214&amp;""))=0,"PLU ABSENT DU RATIO","OK"))</f>
      </c>
    </row>
    <row r="215">
      <c r="A215" s="68" t="str">
        <v/>
      </c>
      <c r="B215" s="9">
        <f>IF(A215="","",IFERROR(VLOOKUP(TRIM(A215&amp;""),'Référentiel PMIX'!$A$2:$C$377,2,FALSE),""))</f>
      </c>
      <c r="C215" s="68" t="str">
        <v/>
      </c>
      <c r="D215" s="68">
        <f>IF(A215="","",IFERROR(VLOOKUP(TRIM(A215&amp;""),'Référentiel PMIX'!$A$2:$C$377,3,FALSE),""))</f>
      </c>
      <c r="E215" s="68">
        <f>IF(OR(A215="",C215=""),"",IF(AND(ISNUMBER(C215),ISNUMBER(D215)),C215*D215,""))</f>
      </c>
      <c r="F215" s="9">
        <f>IF(A215="","",IF(COUNTIF('Référentiel PMIX'!$A$2:$A$377,TRIM(A215&amp;""))=0,"PLU ABSENT DU RATIO","OK"))</f>
      </c>
    </row>
    <row r="216">
      <c r="A216" s="130" t="str">
        <v/>
      </c>
      <c r="B216" s="91">
        <f>IF(A216="","",IFERROR(VLOOKUP(TRIM(A216&amp;""),'Référentiel PMIX'!$A$2:$C$377,2,FALSE),""))</f>
      </c>
      <c r="C216" s="92" t="str">
        <v/>
      </c>
      <c r="D216" s="92">
        <f>IF(A216="","",IFERROR(VLOOKUP(TRIM(A216&amp;""),'Référentiel PMIX'!$A$2:$C$377,3,FALSE),""))</f>
      </c>
      <c r="E216" s="92">
        <f>IF(OR(A216="",C216=""),"",IF(AND(ISNUMBER(C216),ISNUMBER(D216)),C216*D216,""))</f>
      </c>
      <c r="F216" s="91">
        <f>IF(A216="","",IF(COUNTIF('Référentiel PMIX'!$A$2:$A$377,TRIM(A216&amp;""))=0,"PLU ABSENT DU RATIO","OK"))</f>
      </c>
    </row>
    <row r="217">
      <c r="A217" s="68" t="str">
        <v/>
      </c>
      <c r="B217" s="9">
        <f>IF(A217="","",IFERROR(VLOOKUP(TRIM(A217&amp;""),'Référentiel PMIX'!$A$2:$C$377,2,FALSE),""))</f>
      </c>
      <c r="C217" s="68" t="str">
        <v/>
      </c>
      <c r="D217" s="68">
        <f>IF(A217="","",IFERROR(VLOOKUP(TRIM(A217&amp;""),'Référentiel PMIX'!$A$2:$C$377,3,FALSE),""))</f>
      </c>
      <c r="E217" s="68">
        <f>IF(OR(A217="",C217=""),"",IF(AND(ISNUMBER(C217),ISNUMBER(D217)),C217*D217,""))</f>
      </c>
      <c r="F217" s="9">
        <f>IF(A217="","",IF(COUNTIF('Référentiel PMIX'!$A$2:$A$377,TRIM(A217&amp;""))=0,"PLU ABSENT DU RATIO","OK"))</f>
      </c>
    </row>
    <row r="218">
      <c r="A218" s="130" t="str">
        <v/>
      </c>
      <c r="B218" s="91">
        <f>IF(A218="","",IFERROR(VLOOKUP(TRIM(A218&amp;""),'Référentiel PMIX'!$A$2:$C$377,2,FALSE),""))</f>
      </c>
      <c r="C218" s="92" t="str">
        <v/>
      </c>
      <c r="D218" s="92">
        <f>IF(A218="","",IFERROR(VLOOKUP(TRIM(A218&amp;""),'Référentiel PMIX'!$A$2:$C$377,3,FALSE),""))</f>
      </c>
      <c r="E218" s="92">
        <f>IF(OR(A218="",C218=""),"",IF(AND(ISNUMBER(C218),ISNUMBER(D218)),C218*D218,""))</f>
      </c>
      <c r="F218" s="91">
        <f>IF(A218="","",IF(COUNTIF('Référentiel PMIX'!$A$2:$A$377,TRIM(A218&amp;""))=0,"PLU ABSENT DU RATIO","OK"))</f>
      </c>
    </row>
    <row r="219">
      <c r="A219" s="68" t="str">
        <v/>
      </c>
      <c r="B219" s="9">
        <f>IF(A219="","",IFERROR(VLOOKUP(TRIM(A219&amp;""),'Référentiel PMIX'!$A$2:$C$377,2,FALSE),""))</f>
      </c>
      <c r="C219" s="68" t="str">
        <v/>
      </c>
      <c r="D219" s="68">
        <f>IF(A219="","",IFERROR(VLOOKUP(TRIM(A219&amp;""),'Référentiel PMIX'!$A$2:$C$377,3,FALSE),""))</f>
      </c>
      <c r="E219" s="68">
        <f>IF(OR(A219="",C219=""),"",IF(AND(ISNUMBER(C219),ISNUMBER(D219)),C219*D219,""))</f>
      </c>
      <c r="F219" s="9">
        <f>IF(A219="","",IF(COUNTIF('Référentiel PMIX'!$A$2:$A$377,TRIM(A219&amp;""))=0,"PLU ABSENT DU RATIO","OK"))</f>
      </c>
    </row>
    <row r="220">
      <c r="A220" s="130" t="str">
        <v/>
      </c>
      <c r="B220" s="91">
        <f>IF(A220="","",IFERROR(VLOOKUP(TRIM(A220&amp;""),'Référentiel PMIX'!$A$2:$C$377,2,FALSE),""))</f>
      </c>
      <c r="C220" s="92" t="str">
        <v/>
      </c>
      <c r="D220" s="92">
        <f>IF(A220="","",IFERROR(VLOOKUP(TRIM(A220&amp;""),'Référentiel PMIX'!$A$2:$C$377,3,FALSE),""))</f>
      </c>
      <c r="E220" s="92">
        <f>IF(OR(A220="",C220=""),"",IF(AND(ISNUMBER(C220),ISNUMBER(D220)),C220*D220,""))</f>
      </c>
      <c r="F220" s="91">
        <f>IF(A220="","",IF(COUNTIF('Référentiel PMIX'!$A$2:$A$377,TRIM(A220&amp;""))=0,"PLU ABSENT DU RATIO","OK"))</f>
      </c>
    </row>
    <row r="221">
      <c r="A221" s="68" t="str">
        <v/>
      </c>
      <c r="B221" s="9">
        <f>IF(A221="","",IFERROR(VLOOKUP(TRIM(A221&amp;""),'Référentiel PMIX'!$A$2:$C$377,2,FALSE),""))</f>
      </c>
      <c r="C221" s="68" t="str">
        <v/>
      </c>
      <c r="D221" s="68">
        <f>IF(A221="","",IFERROR(VLOOKUP(TRIM(A221&amp;""),'Référentiel PMIX'!$A$2:$C$377,3,FALSE),""))</f>
      </c>
      <c r="E221" s="68">
        <f>IF(OR(A221="",C221=""),"",IF(AND(ISNUMBER(C221),ISNUMBER(D221)),C221*D221,""))</f>
      </c>
      <c r="F221" s="9">
        <f>IF(A221="","",IF(COUNTIF('Référentiel PMIX'!$A$2:$A$377,TRIM(A221&amp;""))=0,"PLU ABSENT DU RATIO","OK"))</f>
      </c>
    </row>
    <row r="222">
      <c r="A222" s="130" t="str">
        <v/>
      </c>
      <c r="B222" s="91">
        <f>IF(A222="","",IFERROR(VLOOKUP(TRIM(A222&amp;""),'Référentiel PMIX'!$A$2:$C$377,2,FALSE),""))</f>
      </c>
      <c r="C222" s="92" t="str">
        <v/>
      </c>
      <c r="D222" s="92">
        <f>IF(A222="","",IFERROR(VLOOKUP(TRIM(A222&amp;""),'Référentiel PMIX'!$A$2:$C$377,3,FALSE),""))</f>
      </c>
      <c r="E222" s="92">
        <f>IF(OR(A222="",C222=""),"",IF(AND(ISNUMBER(C222),ISNUMBER(D222)),C222*D222,""))</f>
      </c>
      <c r="F222" s="91">
        <f>IF(A222="","",IF(COUNTIF('Référentiel PMIX'!$A$2:$A$377,TRIM(A222&amp;""))=0,"PLU ABSENT DU RATIO","OK"))</f>
      </c>
    </row>
    <row r="223">
      <c r="A223" s="68" t="str">
        <v/>
      </c>
      <c r="B223" s="9">
        <f>IF(A223="","",IFERROR(VLOOKUP(TRIM(A223&amp;""),'Référentiel PMIX'!$A$2:$C$377,2,FALSE),""))</f>
      </c>
      <c r="C223" s="68" t="str">
        <v/>
      </c>
      <c r="D223" s="68">
        <f>IF(A223="","",IFERROR(VLOOKUP(TRIM(A223&amp;""),'Référentiel PMIX'!$A$2:$C$377,3,FALSE),""))</f>
      </c>
      <c r="E223" s="68">
        <f>IF(OR(A223="",C223=""),"",IF(AND(ISNUMBER(C223),ISNUMBER(D223)),C223*D223,""))</f>
      </c>
      <c r="F223" s="9">
        <f>IF(A223="","",IF(COUNTIF('Référentiel PMIX'!$A$2:$A$377,TRIM(A223&amp;""))=0,"PLU ABSENT DU RATIO","OK"))</f>
      </c>
    </row>
    <row r="224">
      <c r="A224" s="130" t="str">
        <v/>
      </c>
      <c r="B224" s="91">
        <f>IF(A224="","",IFERROR(VLOOKUP(TRIM(A224&amp;""),'Référentiel PMIX'!$A$2:$C$377,2,FALSE),""))</f>
      </c>
      <c r="C224" s="92" t="str">
        <v/>
      </c>
      <c r="D224" s="92">
        <f>IF(A224="","",IFERROR(VLOOKUP(TRIM(A224&amp;""),'Référentiel PMIX'!$A$2:$C$377,3,FALSE),""))</f>
      </c>
      <c r="E224" s="92">
        <f>IF(OR(A224="",C224=""),"",IF(AND(ISNUMBER(C224),ISNUMBER(D224)),C224*D224,""))</f>
      </c>
      <c r="F224" s="91">
        <f>IF(A224="","",IF(COUNTIF('Référentiel PMIX'!$A$2:$A$377,TRIM(A224&amp;""))=0,"PLU ABSENT DU RATIO","OK"))</f>
      </c>
    </row>
    <row r="225">
      <c r="A225" s="68" t="str">
        <v/>
      </c>
      <c r="B225" s="9">
        <f>IF(A225="","",IFERROR(VLOOKUP(TRIM(A225&amp;""),'Référentiel PMIX'!$A$2:$C$377,2,FALSE),""))</f>
      </c>
      <c r="C225" s="68" t="str">
        <v/>
      </c>
      <c r="D225" s="68">
        <f>IF(A225="","",IFERROR(VLOOKUP(TRIM(A225&amp;""),'Référentiel PMIX'!$A$2:$C$377,3,FALSE),""))</f>
      </c>
      <c r="E225" s="68">
        <f>IF(OR(A225="",C225=""),"",IF(AND(ISNUMBER(C225),ISNUMBER(D225)),C225*D225,""))</f>
      </c>
      <c r="F225" s="9">
        <f>IF(A225="","",IF(COUNTIF('Référentiel PMIX'!$A$2:$A$377,TRIM(A225&amp;""))=0,"PLU ABSENT DU RATIO","OK"))</f>
      </c>
    </row>
    <row r="226">
      <c r="A226" s="130" t="str">
        <v/>
      </c>
      <c r="B226" s="91">
        <f>IF(A226="","",IFERROR(VLOOKUP(TRIM(A226&amp;""),'Référentiel PMIX'!$A$2:$C$377,2,FALSE),""))</f>
      </c>
      <c r="C226" s="92" t="str">
        <v/>
      </c>
      <c r="D226" s="92">
        <f>IF(A226="","",IFERROR(VLOOKUP(TRIM(A226&amp;""),'Référentiel PMIX'!$A$2:$C$377,3,FALSE),""))</f>
      </c>
      <c r="E226" s="92">
        <f>IF(OR(A226="",C226=""),"",IF(AND(ISNUMBER(C226),ISNUMBER(D226)),C226*D226,""))</f>
      </c>
      <c r="F226" s="91">
        <f>IF(A226="","",IF(COUNTIF('Référentiel PMIX'!$A$2:$A$377,TRIM(A226&amp;""))=0,"PLU ABSENT DU RATIO","OK"))</f>
      </c>
    </row>
    <row r="227">
      <c r="A227" s="68" t="str">
        <v/>
      </c>
      <c r="B227" s="9">
        <f>IF(A227="","",IFERROR(VLOOKUP(TRIM(A227&amp;""),'Référentiel PMIX'!$A$2:$C$377,2,FALSE),""))</f>
      </c>
      <c r="C227" s="68" t="str">
        <v/>
      </c>
      <c r="D227" s="68">
        <f>IF(A227="","",IFERROR(VLOOKUP(TRIM(A227&amp;""),'Référentiel PMIX'!$A$2:$C$377,3,FALSE),""))</f>
      </c>
      <c r="E227" s="68">
        <f>IF(OR(A227="",C227=""),"",IF(AND(ISNUMBER(C227),ISNUMBER(D227)),C227*D227,""))</f>
      </c>
      <c r="F227" s="9">
        <f>IF(A227="","",IF(COUNTIF('Référentiel PMIX'!$A$2:$A$377,TRIM(A227&amp;""))=0,"PLU ABSENT DU RATIO","OK"))</f>
      </c>
    </row>
    <row r="228">
      <c r="A228" s="130" t="str">
        <v/>
      </c>
      <c r="B228" s="91">
        <f>IF(A228="","",IFERROR(VLOOKUP(TRIM(A228&amp;""),'Référentiel PMIX'!$A$2:$C$377,2,FALSE),""))</f>
      </c>
      <c r="C228" s="92" t="str">
        <v/>
      </c>
      <c r="D228" s="92">
        <f>IF(A228="","",IFERROR(VLOOKUP(TRIM(A228&amp;""),'Référentiel PMIX'!$A$2:$C$377,3,FALSE),""))</f>
      </c>
      <c r="E228" s="92">
        <f>IF(OR(A228="",C228=""),"",IF(AND(ISNUMBER(C228),ISNUMBER(D228)),C228*D228,""))</f>
      </c>
      <c r="F228" s="91">
        <f>IF(A228="","",IF(COUNTIF('Référentiel PMIX'!$A$2:$A$377,TRIM(A228&amp;""))=0,"PLU ABSENT DU RATIO","OK"))</f>
      </c>
    </row>
    <row r="229">
      <c r="A229" s="68" t="str">
        <v/>
      </c>
      <c r="B229" s="9">
        <f>IF(A229="","",IFERROR(VLOOKUP(TRIM(A229&amp;""),'Référentiel PMIX'!$A$2:$C$377,2,FALSE),""))</f>
      </c>
      <c r="C229" s="68" t="str">
        <v/>
      </c>
      <c r="D229" s="68">
        <f>IF(A229="","",IFERROR(VLOOKUP(TRIM(A229&amp;""),'Référentiel PMIX'!$A$2:$C$377,3,FALSE),""))</f>
      </c>
      <c r="E229" s="68">
        <f>IF(OR(A229="",C229=""),"",IF(AND(ISNUMBER(C229),ISNUMBER(D229)),C229*D229,""))</f>
      </c>
      <c r="F229" s="9">
        <f>IF(A229="","",IF(COUNTIF('Référentiel PMIX'!$A$2:$A$377,TRIM(A229&amp;""))=0,"PLU ABSENT DU RATIO","OK"))</f>
      </c>
    </row>
    <row r="230">
      <c r="A230" s="130" t="str">
        <v/>
      </c>
      <c r="B230" s="91">
        <f>IF(A230="","",IFERROR(VLOOKUP(TRIM(A230&amp;""),'Référentiel PMIX'!$A$2:$C$377,2,FALSE),""))</f>
      </c>
      <c r="C230" s="92" t="str">
        <v/>
      </c>
      <c r="D230" s="92">
        <f>IF(A230="","",IFERROR(VLOOKUP(TRIM(A230&amp;""),'Référentiel PMIX'!$A$2:$C$377,3,FALSE),""))</f>
      </c>
      <c r="E230" s="92">
        <f>IF(OR(A230="",C230=""),"",IF(AND(ISNUMBER(C230),ISNUMBER(D230)),C230*D230,""))</f>
      </c>
      <c r="F230" s="91">
        <f>IF(A230="","",IF(COUNTIF('Référentiel PMIX'!$A$2:$A$377,TRIM(A230&amp;""))=0,"PLU ABSENT DU RATIO","OK"))</f>
      </c>
    </row>
    <row r="231">
      <c r="A231" s="68" t="str">
        <v/>
      </c>
      <c r="B231" s="9">
        <f>IF(A231="","",IFERROR(VLOOKUP(TRIM(A231&amp;""),'Référentiel PMIX'!$A$2:$C$377,2,FALSE),""))</f>
      </c>
      <c r="C231" s="68" t="str">
        <v/>
      </c>
      <c r="D231" s="68">
        <f>IF(A231="","",IFERROR(VLOOKUP(TRIM(A231&amp;""),'Référentiel PMIX'!$A$2:$C$377,3,FALSE),""))</f>
      </c>
      <c r="E231" s="68">
        <f>IF(OR(A231="",C231=""),"",IF(AND(ISNUMBER(C231),ISNUMBER(D231)),C231*D231,""))</f>
      </c>
      <c r="F231" s="9">
        <f>IF(A231="","",IF(COUNTIF('Référentiel PMIX'!$A$2:$A$377,TRIM(A231&amp;""))=0,"PLU ABSENT DU RATIO","OK"))</f>
      </c>
    </row>
    <row r="232">
      <c r="A232" s="130" t="str">
        <v/>
      </c>
      <c r="B232" s="91">
        <f>IF(A232="","",IFERROR(VLOOKUP(TRIM(A232&amp;""),'Référentiel PMIX'!$A$2:$C$377,2,FALSE),""))</f>
      </c>
      <c r="C232" s="92" t="str">
        <v/>
      </c>
      <c r="D232" s="92">
        <f>IF(A232="","",IFERROR(VLOOKUP(TRIM(A232&amp;""),'Référentiel PMIX'!$A$2:$C$377,3,FALSE),""))</f>
      </c>
      <c r="E232" s="92">
        <f>IF(OR(A232="",C232=""),"",IF(AND(ISNUMBER(C232),ISNUMBER(D232)),C232*D232,""))</f>
      </c>
      <c r="F232" s="91">
        <f>IF(A232="","",IF(COUNTIF('Référentiel PMIX'!$A$2:$A$377,TRIM(A232&amp;""))=0,"PLU ABSENT DU RATIO","OK"))</f>
      </c>
    </row>
    <row r="233">
      <c r="A233" s="68" t="str">
        <v/>
      </c>
      <c r="B233" s="9">
        <f>IF(A233="","",IFERROR(VLOOKUP(TRIM(A233&amp;""),'Référentiel PMIX'!$A$2:$C$377,2,FALSE),""))</f>
      </c>
      <c r="C233" s="68" t="str">
        <v/>
      </c>
      <c r="D233" s="68">
        <f>IF(A233="","",IFERROR(VLOOKUP(TRIM(A233&amp;""),'Référentiel PMIX'!$A$2:$C$377,3,FALSE),""))</f>
      </c>
      <c r="E233" s="68">
        <f>IF(OR(A233="",C233=""),"",IF(AND(ISNUMBER(C233),ISNUMBER(D233)),C233*D233,""))</f>
      </c>
      <c r="F233" s="9">
        <f>IF(A233="","",IF(COUNTIF('Référentiel PMIX'!$A$2:$A$377,TRIM(A233&amp;""))=0,"PLU ABSENT DU RATIO","OK"))</f>
      </c>
    </row>
    <row r="234">
      <c r="A234" s="130" t="str">
        <v/>
      </c>
      <c r="B234" s="91">
        <f>IF(A234="","",IFERROR(VLOOKUP(TRIM(A234&amp;""),'Référentiel PMIX'!$A$2:$C$377,2,FALSE),""))</f>
      </c>
      <c r="C234" s="92" t="str">
        <v/>
      </c>
      <c r="D234" s="92">
        <f>IF(A234="","",IFERROR(VLOOKUP(TRIM(A234&amp;""),'Référentiel PMIX'!$A$2:$C$377,3,FALSE),""))</f>
      </c>
      <c r="E234" s="92">
        <f>IF(OR(A234="",C234=""),"",IF(AND(ISNUMBER(C234),ISNUMBER(D234)),C234*D234,""))</f>
      </c>
      <c r="F234" s="91">
        <f>IF(A234="","",IF(COUNTIF('Référentiel PMIX'!$A$2:$A$377,TRIM(A234&amp;""))=0,"PLU ABSENT DU RATIO","OK"))</f>
      </c>
    </row>
    <row r="235">
      <c r="A235" s="68" t="str">
        <v/>
      </c>
      <c r="B235" s="9">
        <f>IF(A235="","",IFERROR(VLOOKUP(TRIM(A235&amp;""),'Référentiel PMIX'!$A$2:$C$377,2,FALSE),""))</f>
      </c>
      <c r="C235" s="68" t="str">
        <v/>
      </c>
      <c r="D235" s="68">
        <f>IF(A235="","",IFERROR(VLOOKUP(TRIM(A235&amp;""),'Référentiel PMIX'!$A$2:$C$377,3,FALSE),""))</f>
      </c>
      <c r="E235" s="68">
        <f>IF(OR(A235="",C235=""),"",IF(AND(ISNUMBER(C235),ISNUMBER(D235)),C235*D235,""))</f>
      </c>
      <c r="F235" s="9">
        <f>IF(A235="","",IF(COUNTIF('Référentiel PMIX'!$A$2:$A$377,TRIM(A235&amp;""))=0,"PLU ABSENT DU RATIO","OK"))</f>
      </c>
    </row>
    <row r="236">
      <c r="A236" s="130" t="str">
        <v/>
      </c>
      <c r="B236" s="91">
        <f>IF(A236="","",IFERROR(VLOOKUP(TRIM(A236&amp;""),'Référentiel PMIX'!$A$2:$C$377,2,FALSE),""))</f>
      </c>
      <c r="C236" s="92" t="str">
        <v/>
      </c>
      <c r="D236" s="92">
        <f>IF(A236="","",IFERROR(VLOOKUP(TRIM(A236&amp;""),'Référentiel PMIX'!$A$2:$C$377,3,FALSE),""))</f>
      </c>
      <c r="E236" s="92">
        <f>IF(OR(A236="",C236=""),"",IF(AND(ISNUMBER(C236),ISNUMBER(D236)),C236*D236,""))</f>
      </c>
      <c r="F236" s="91">
        <f>IF(A236="","",IF(COUNTIF('Référentiel PMIX'!$A$2:$A$377,TRIM(A236&amp;""))=0,"PLU ABSENT DU RATIO","OK"))</f>
      </c>
    </row>
    <row r="237">
      <c r="A237" s="68" t="str">
        <v/>
      </c>
      <c r="B237" s="9">
        <f>IF(A237="","",IFERROR(VLOOKUP(TRIM(A237&amp;""),'Référentiel PMIX'!$A$2:$C$377,2,FALSE),""))</f>
      </c>
      <c r="C237" s="68" t="str">
        <v/>
      </c>
      <c r="D237" s="68">
        <f>IF(A237="","",IFERROR(VLOOKUP(TRIM(A237&amp;""),'Référentiel PMIX'!$A$2:$C$377,3,FALSE),""))</f>
      </c>
      <c r="E237" s="68">
        <f>IF(OR(A237="",C237=""),"",IF(AND(ISNUMBER(C237),ISNUMBER(D237)),C237*D237,""))</f>
      </c>
      <c r="F237" s="9">
        <f>IF(A237="","",IF(COUNTIF('Référentiel PMIX'!$A$2:$A$377,TRIM(A237&amp;""))=0,"PLU ABSENT DU RATIO","OK"))</f>
      </c>
    </row>
    <row r="238">
      <c r="A238" s="130" t="str">
        <v/>
      </c>
      <c r="B238" s="91">
        <f>IF(A238="","",IFERROR(VLOOKUP(TRIM(A238&amp;""),'Référentiel PMIX'!$A$2:$C$377,2,FALSE),""))</f>
      </c>
      <c r="C238" s="92" t="str">
        <v/>
      </c>
      <c r="D238" s="92">
        <f>IF(A238="","",IFERROR(VLOOKUP(TRIM(A238&amp;""),'Référentiel PMIX'!$A$2:$C$377,3,FALSE),""))</f>
      </c>
      <c r="E238" s="92">
        <f>IF(OR(A238="",C238=""),"",IF(AND(ISNUMBER(C238),ISNUMBER(D238)),C238*D238,""))</f>
      </c>
      <c r="F238" s="91">
        <f>IF(A238="","",IF(COUNTIF('Référentiel PMIX'!$A$2:$A$377,TRIM(A238&amp;""))=0,"PLU ABSENT DU RATIO","OK"))</f>
      </c>
    </row>
    <row r="239">
      <c r="A239" s="68" t="str">
        <v/>
      </c>
      <c r="B239" s="9">
        <f>IF(A239="","",IFERROR(VLOOKUP(TRIM(A239&amp;""),'Référentiel PMIX'!$A$2:$C$377,2,FALSE),""))</f>
      </c>
      <c r="C239" s="68" t="str">
        <v/>
      </c>
      <c r="D239" s="68">
        <f>IF(A239="","",IFERROR(VLOOKUP(TRIM(A239&amp;""),'Référentiel PMIX'!$A$2:$C$377,3,FALSE),""))</f>
      </c>
      <c r="E239" s="68">
        <f>IF(OR(A239="",C239=""),"",IF(AND(ISNUMBER(C239),ISNUMBER(D239)),C239*D239,""))</f>
      </c>
      <c r="F239" s="9">
        <f>IF(A239="","",IF(COUNTIF('Référentiel PMIX'!$A$2:$A$377,TRIM(A239&amp;""))=0,"PLU ABSENT DU RATIO","OK"))</f>
      </c>
    </row>
    <row r="240">
      <c r="A240" s="130" t="str">
        <v/>
      </c>
      <c r="B240" s="91">
        <f>IF(A240="","",IFERROR(VLOOKUP(TRIM(A240&amp;""),'Référentiel PMIX'!$A$2:$C$377,2,FALSE),""))</f>
      </c>
      <c r="C240" s="92" t="str">
        <v/>
      </c>
      <c r="D240" s="92">
        <f>IF(A240="","",IFERROR(VLOOKUP(TRIM(A240&amp;""),'Référentiel PMIX'!$A$2:$C$377,3,FALSE),""))</f>
      </c>
      <c r="E240" s="92">
        <f>IF(OR(A240="",C240=""),"",IF(AND(ISNUMBER(C240),ISNUMBER(D240)),C240*D240,""))</f>
      </c>
      <c r="F240" s="91">
        <f>IF(A240="","",IF(COUNTIF('Référentiel PMIX'!$A$2:$A$377,TRIM(A240&amp;""))=0,"PLU ABSENT DU RATIO","OK"))</f>
      </c>
    </row>
    <row r="241">
      <c r="A241" s="68" t="str">
        <v/>
      </c>
      <c r="B241" s="9">
        <f>IF(A241="","",IFERROR(VLOOKUP(TRIM(A241&amp;""),'Référentiel PMIX'!$A$2:$C$377,2,FALSE),""))</f>
      </c>
      <c r="C241" s="68" t="str">
        <v/>
      </c>
      <c r="D241" s="68">
        <f>IF(A241="","",IFERROR(VLOOKUP(TRIM(A241&amp;""),'Référentiel PMIX'!$A$2:$C$377,3,FALSE),""))</f>
      </c>
      <c r="E241" s="68">
        <f>IF(OR(A241="",C241=""),"",IF(AND(ISNUMBER(C241),ISNUMBER(D241)),C241*D241,""))</f>
      </c>
      <c r="F241" s="9">
        <f>IF(A241="","",IF(COUNTIF('Référentiel PMIX'!$A$2:$A$377,TRIM(A241&amp;""))=0,"PLU ABSENT DU RATIO","OK"))</f>
      </c>
    </row>
    <row r="242">
      <c r="A242" s="130" t="str">
        <v/>
      </c>
      <c r="B242" s="91">
        <f>IF(A242="","",IFERROR(VLOOKUP(TRIM(A242&amp;""),'Référentiel PMIX'!$A$2:$C$377,2,FALSE),""))</f>
      </c>
      <c r="C242" s="92" t="str">
        <v/>
      </c>
      <c r="D242" s="92">
        <f>IF(A242="","",IFERROR(VLOOKUP(TRIM(A242&amp;""),'Référentiel PMIX'!$A$2:$C$377,3,FALSE),""))</f>
      </c>
      <c r="E242" s="92">
        <f>IF(OR(A242="",C242=""),"",IF(AND(ISNUMBER(C242),ISNUMBER(D242)),C242*D242,""))</f>
      </c>
      <c r="F242" s="91">
        <f>IF(A242="","",IF(COUNTIF('Référentiel PMIX'!$A$2:$A$377,TRIM(A242&amp;""))=0,"PLU ABSENT DU RATIO","OK"))</f>
      </c>
    </row>
    <row r="243">
      <c r="A243" s="68" t="str">
        <v/>
      </c>
      <c r="B243" s="9">
        <f>IF(A243="","",IFERROR(VLOOKUP(TRIM(A243&amp;""),'Référentiel PMIX'!$A$2:$C$377,2,FALSE),""))</f>
      </c>
      <c r="C243" s="68" t="str">
        <v/>
      </c>
      <c r="D243" s="68">
        <f>IF(A243="","",IFERROR(VLOOKUP(TRIM(A243&amp;""),'Référentiel PMIX'!$A$2:$C$377,3,FALSE),""))</f>
      </c>
      <c r="E243" s="68">
        <f>IF(OR(A243="",C243=""),"",IF(AND(ISNUMBER(C243),ISNUMBER(D243)),C243*D243,""))</f>
      </c>
      <c r="F243" s="9">
        <f>IF(A243="","",IF(COUNTIF('Référentiel PMIX'!$A$2:$A$377,TRIM(A243&amp;""))=0,"PLU ABSENT DU RATIO","OK"))</f>
      </c>
    </row>
    <row r="244">
      <c r="A244" s="130" t="str">
        <v/>
      </c>
      <c r="B244" s="91">
        <f>IF(A244="","",IFERROR(VLOOKUP(TRIM(A244&amp;""),'Référentiel PMIX'!$A$2:$C$377,2,FALSE),""))</f>
      </c>
      <c r="C244" s="92" t="str">
        <v/>
      </c>
      <c r="D244" s="92">
        <f>IF(A244="","",IFERROR(VLOOKUP(TRIM(A244&amp;""),'Référentiel PMIX'!$A$2:$C$377,3,FALSE),""))</f>
      </c>
      <c r="E244" s="92">
        <f>IF(OR(A244="",C244=""),"",IF(AND(ISNUMBER(C244),ISNUMBER(D244)),C244*D244,""))</f>
      </c>
      <c r="F244" s="91">
        <f>IF(A244="","",IF(COUNTIF('Référentiel PMIX'!$A$2:$A$377,TRIM(A244&amp;""))=0,"PLU ABSENT DU RATIO","OK"))</f>
      </c>
    </row>
    <row r="245">
      <c r="A245" s="68" t="str">
        <v/>
      </c>
      <c r="B245" s="9">
        <f>IF(A245="","",IFERROR(VLOOKUP(TRIM(A245&amp;""),'Référentiel PMIX'!$A$2:$C$377,2,FALSE),""))</f>
      </c>
      <c r="C245" s="68" t="str">
        <v/>
      </c>
      <c r="D245" s="68">
        <f>IF(A245="","",IFERROR(VLOOKUP(TRIM(A245&amp;""),'Référentiel PMIX'!$A$2:$C$377,3,FALSE),""))</f>
      </c>
      <c r="E245" s="68">
        <f>IF(OR(A245="",C245=""),"",IF(AND(ISNUMBER(C245),ISNUMBER(D245)),C245*D245,""))</f>
      </c>
      <c r="F245" s="9">
        <f>IF(A245="","",IF(COUNTIF('Référentiel PMIX'!$A$2:$A$377,TRIM(A245&amp;""))=0,"PLU ABSENT DU RATIO","OK"))</f>
      </c>
    </row>
    <row r="246">
      <c r="A246" s="130" t="str">
        <v/>
      </c>
      <c r="B246" s="91">
        <f>IF(A246="","",IFERROR(VLOOKUP(TRIM(A246&amp;""),'Référentiel PMIX'!$A$2:$C$377,2,FALSE),""))</f>
      </c>
      <c r="C246" s="92" t="str">
        <v/>
      </c>
      <c r="D246" s="92">
        <f>IF(A246="","",IFERROR(VLOOKUP(TRIM(A246&amp;""),'Référentiel PMIX'!$A$2:$C$377,3,FALSE),""))</f>
      </c>
      <c r="E246" s="92">
        <f>IF(OR(A246="",C246=""),"",IF(AND(ISNUMBER(C246),ISNUMBER(D246)),C246*D246,""))</f>
      </c>
      <c r="F246" s="91">
        <f>IF(A246="","",IF(COUNTIF('Référentiel PMIX'!$A$2:$A$377,TRIM(A246&amp;""))=0,"PLU ABSENT DU RATIO","OK"))</f>
      </c>
    </row>
    <row r="247">
      <c r="A247" s="68" t="str">
        <v/>
      </c>
      <c r="B247" s="9">
        <f>IF(A247="","",IFERROR(VLOOKUP(TRIM(A247&amp;""),'Référentiel PMIX'!$A$2:$C$377,2,FALSE),""))</f>
      </c>
      <c r="C247" s="68" t="str">
        <v/>
      </c>
      <c r="D247" s="68">
        <f>IF(A247="","",IFERROR(VLOOKUP(TRIM(A247&amp;""),'Référentiel PMIX'!$A$2:$C$377,3,FALSE),""))</f>
      </c>
      <c r="E247" s="68">
        <f>IF(OR(A247="",C247=""),"",IF(AND(ISNUMBER(C247),ISNUMBER(D247)),C247*D247,""))</f>
      </c>
      <c r="F247" s="9">
        <f>IF(A247="","",IF(COUNTIF('Référentiel PMIX'!$A$2:$A$377,TRIM(A247&amp;""))=0,"PLU ABSENT DU RATIO","OK"))</f>
      </c>
    </row>
    <row r="248">
      <c r="A248" s="130" t="str">
        <v/>
      </c>
      <c r="B248" s="91">
        <f>IF(A248="","",IFERROR(VLOOKUP(TRIM(A248&amp;""),'Référentiel PMIX'!$A$2:$C$377,2,FALSE),""))</f>
      </c>
      <c r="C248" s="92" t="str">
        <v/>
      </c>
      <c r="D248" s="92">
        <f>IF(A248="","",IFERROR(VLOOKUP(TRIM(A248&amp;""),'Référentiel PMIX'!$A$2:$C$377,3,FALSE),""))</f>
      </c>
      <c r="E248" s="92">
        <f>IF(OR(A248="",C248=""),"",IF(AND(ISNUMBER(C248),ISNUMBER(D248)),C248*D248,""))</f>
      </c>
      <c r="F248" s="91">
        <f>IF(A248="","",IF(COUNTIF('Référentiel PMIX'!$A$2:$A$377,TRIM(A248&amp;""))=0,"PLU ABSENT DU RATIO","OK"))</f>
      </c>
    </row>
    <row r="249">
      <c r="A249" s="68" t="str">
        <v/>
      </c>
      <c r="B249" s="9">
        <f>IF(A249="","",IFERROR(VLOOKUP(TRIM(A249&amp;""),'Référentiel PMIX'!$A$2:$C$377,2,FALSE),""))</f>
      </c>
      <c r="C249" s="68" t="str">
        <v/>
      </c>
      <c r="D249" s="68">
        <f>IF(A249="","",IFERROR(VLOOKUP(TRIM(A249&amp;""),'Référentiel PMIX'!$A$2:$C$377,3,FALSE),""))</f>
      </c>
      <c r="E249" s="68">
        <f>IF(OR(A249="",C249=""),"",IF(AND(ISNUMBER(C249),ISNUMBER(D249)),C249*D249,""))</f>
      </c>
      <c r="F249" s="9">
        <f>IF(A249="","",IF(COUNTIF('Référentiel PMIX'!$A$2:$A$377,TRIM(A249&amp;""))=0,"PLU ABSENT DU RATIO","OK"))</f>
      </c>
    </row>
    <row r="250">
      <c r="A250" s="130" t="str">
        <v/>
      </c>
      <c r="B250" s="91">
        <f>IF(A250="","",IFERROR(VLOOKUP(TRIM(A250&amp;""),'Référentiel PMIX'!$A$2:$C$377,2,FALSE),""))</f>
      </c>
      <c r="C250" s="92" t="str">
        <v/>
      </c>
      <c r="D250" s="92">
        <f>IF(A250="","",IFERROR(VLOOKUP(TRIM(A250&amp;""),'Référentiel PMIX'!$A$2:$C$377,3,FALSE),""))</f>
      </c>
      <c r="E250" s="92">
        <f>IF(OR(A250="",C250=""),"",IF(AND(ISNUMBER(C250),ISNUMBER(D250)),C250*D250,""))</f>
      </c>
      <c r="F250" s="91">
        <f>IF(A250="","",IF(COUNTIF('Référentiel PMIX'!$A$2:$A$377,TRIM(A250&amp;""))=0,"PLU ABSENT DU RATIO","OK"))</f>
      </c>
    </row>
    <row r="251">
      <c r="A251" s="68" t="str">
        <v/>
      </c>
      <c r="B251" s="9">
        <f>IF(A251="","",IFERROR(VLOOKUP(TRIM(A251&amp;""),'Référentiel PMIX'!$A$2:$C$377,2,FALSE),""))</f>
      </c>
      <c r="C251" s="68" t="str">
        <v/>
      </c>
      <c r="D251" s="68">
        <f>IF(A251="","",IFERROR(VLOOKUP(TRIM(A251&amp;""),'Référentiel PMIX'!$A$2:$C$377,3,FALSE),""))</f>
      </c>
      <c r="E251" s="68">
        <f>IF(OR(A251="",C251=""),"",IF(AND(ISNUMBER(C251),ISNUMBER(D251)),C251*D251,""))</f>
      </c>
      <c r="F251" s="9">
        <f>IF(A251="","",IF(COUNTIF('Référentiel PMIX'!$A$2:$A$377,TRIM(A251&amp;""))=0,"PLU ABSENT DU RATIO","OK"))</f>
      </c>
    </row>
    <row r="252">
      <c r="A252" s="130" t="str">
        <v/>
      </c>
      <c r="B252" s="91">
        <f>IF(A252="","",IFERROR(VLOOKUP(TRIM(A252&amp;""),'Référentiel PMIX'!$A$2:$C$377,2,FALSE),""))</f>
      </c>
      <c r="C252" s="92" t="str">
        <v/>
      </c>
      <c r="D252" s="92">
        <f>IF(A252="","",IFERROR(VLOOKUP(TRIM(A252&amp;""),'Référentiel PMIX'!$A$2:$C$377,3,FALSE),""))</f>
      </c>
      <c r="E252" s="92">
        <f>IF(OR(A252="",C252=""),"",IF(AND(ISNUMBER(C252),ISNUMBER(D252)),C252*D252,""))</f>
      </c>
      <c r="F252" s="91">
        <f>IF(A252="","",IF(COUNTIF('Référentiel PMIX'!$A$2:$A$377,TRIM(A252&amp;""))=0,"PLU ABSENT DU RATIO","OK"))</f>
      </c>
    </row>
    <row r="253">
      <c r="A253" s="68" t="str">
        <v/>
      </c>
      <c r="B253" s="9">
        <f>IF(A253="","",IFERROR(VLOOKUP(TRIM(A253&amp;""),'Référentiel PMIX'!$A$2:$C$377,2,FALSE),""))</f>
      </c>
      <c r="C253" s="68" t="str">
        <v/>
      </c>
      <c r="D253" s="68">
        <f>IF(A253="","",IFERROR(VLOOKUP(TRIM(A253&amp;""),'Référentiel PMIX'!$A$2:$C$377,3,FALSE),""))</f>
      </c>
      <c r="E253" s="68">
        <f>IF(OR(A253="",C253=""),"",IF(AND(ISNUMBER(C253),ISNUMBER(D253)),C253*D253,""))</f>
      </c>
      <c r="F253" s="9">
        <f>IF(A253="","",IF(COUNTIF('Référentiel PMIX'!$A$2:$A$377,TRIM(A253&amp;""))=0,"PLU ABSENT DU RATIO","OK"))</f>
      </c>
    </row>
    <row r="254">
      <c r="A254" s="130" t="str">
        <v/>
      </c>
      <c r="B254" s="91">
        <f>IF(A254="","",IFERROR(VLOOKUP(TRIM(A254&amp;""),'Référentiel PMIX'!$A$2:$C$377,2,FALSE),""))</f>
      </c>
      <c r="C254" s="92" t="str">
        <v/>
      </c>
      <c r="D254" s="92">
        <f>IF(A254="","",IFERROR(VLOOKUP(TRIM(A254&amp;""),'Référentiel PMIX'!$A$2:$C$377,3,FALSE),""))</f>
      </c>
      <c r="E254" s="92">
        <f>IF(OR(A254="",C254=""),"",IF(AND(ISNUMBER(C254),ISNUMBER(D254)),C254*D254,""))</f>
      </c>
      <c r="F254" s="91">
        <f>IF(A254="","",IF(COUNTIF('Référentiel PMIX'!$A$2:$A$377,TRIM(A254&amp;""))=0,"PLU ABSENT DU RATIO","OK"))</f>
      </c>
    </row>
    <row r="255">
      <c r="A255" s="68" t="str">
        <v/>
      </c>
      <c r="B255" s="9">
        <f>IF(A255="","",IFERROR(VLOOKUP(TRIM(A255&amp;""),'Référentiel PMIX'!$A$2:$C$377,2,FALSE),""))</f>
      </c>
      <c r="C255" s="68" t="str">
        <v/>
      </c>
      <c r="D255" s="68">
        <f>IF(A255="","",IFERROR(VLOOKUP(TRIM(A255&amp;""),'Référentiel PMIX'!$A$2:$C$377,3,FALSE),""))</f>
      </c>
      <c r="E255" s="68">
        <f>IF(OR(A255="",C255=""),"",IF(AND(ISNUMBER(C255),ISNUMBER(D255)),C255*D255,""))</f>
      </c>
      <c r="F255" s="9">
        <f>IF(A255="","",IF(COUNTIF('Référentiel PMIX'!$A$2:$A$377,TRIM(A255&amp;""))=0,"PLU ABSENT DU RATIO","OK"))</f>
      </c>
    </row>
    <row r="256">
      <c r="A256" s="130" t="str">
        <v/>
      </c>
      <c r="B256" s="91">
        <f>IF(A256="","",IFERROR(VLOOKUP(TRIM(A256&amp;""),'Référentiel PMIX'!$A$2:$C$377,2,FALSE),""))</f>
      </c>
      <c r="C256" s="92" t="str">
        <v/>
      </c>
      <c r="D256" s="92">
        <f>IF(A256="","",IFERROR(VLOOKUP(TRIM(A256&amp;""),'Référentiel PMIX'!$A$2:$C$377,3,FALSE),""))</f>
      </c>
      <c r="E256" s="92">
        <f>IF(OR(A256="",C256=""),"",IF(AND(ISNUMBER(C256),ISNUMBER(D256)),C256*D256,""))</f>
      </c>
      <c r="F256" s="91">
        <f>IF(A256="","",IF(COUNTIF('Référentiel PMIX'!$A$2:$A$377,TRIM(A256&amp;""))=0,"PLU ABSENT DU RATIO","OK"))</f>
      </c>
    </row>
    <row r="257">
      <c r="A257" s="68" t="str">
        <v/>
      </c>
      <c r="B257" s="9">
        <f>IF(A257="","",IFERROR(VLOOKUP(TRIM(A257&amp;""),'Référentiel PMIX'!$A$2:$C$377,2,FALSE),""))</f>
      </c>
      <c r="C257" s="68" t="str">
        <v/>
      </c>
      <c r="D257" s="68">
        <f>IF(A257="","",IFERROR(VLOOKUP(TRIM(A257&amp;""),'Référentiel PMIX'!$A$2:$C$377,3,FALSE),""))</f>
      </c>
      <c r="E257" s="68">
        <f>IF(OR(A257="",C257=""),"",IF(AND(ISNUMBER(C257),ISNUMBER(D257)),C257*D257,""))</f>
      </c>
      <c r="F257" s="9">
        <f>IF(A257="","",IF(COUNTIF('Référentiel PMIX'!$A$2:$A$377,TRIM(A257&amp;""))=0,"PLU ABSENT DU RATIO","OK"))</f>
      </c>
    </row>
    <row r="258">
      <c r="A258" s="130" t="str">
        <v/>
      </c>
      <c r="B258" s="91">
        <f>IF(A258="","",IFERROR(VLOOKUP(TRIM(A258&amp;""),'Référentiel PMIX'!$A$2:$C$377,2,FALSE),""))</f>
      </c>
      <c r="C258" s="92" t="str">
        <v/>
      </c>
      <c r="D258" s="92">
        <f>IF(A258="","",IFERROR(VLOOKUP(TRIM(A258&amp;""),'Référentiel PMIX'!$A$2:$C$377,3,FALSE),""))</f>
      </c>
      <c r="E258" s="92">
        <f>IF(OR(A258="",C258=""),"",IF(AND(ISNUMBER(C258),ISNUMBER(D258)),C258*D258,""))</f>
      </c>
      <c r="F258" s="91">
        <f>IF(A258="","",IF(COUNTIF('Référentiel PMIX'!$A$2:$A$377,TRIM(A258&amp;""))=0,"PLU ABSENT DU RATIO","OK"))</f>
      </c>
    </row>
    <row r="259">
      <c r="A259" s="68" t="str">
        <v/>
      </c>
      <c r="B259" s="9">
        <f>IF(A259="","",IFERROR(VLOOKUP(TRIM(A259&amp;""),'Référentiel PMIX'!$A$2:$C$377,2,FALSE),""))</f>
      </c>
      <c r="C259" s="68" t="str">
        <v/>
      </c>
      <c r="D259" s="68">
        <f>IF(A259="","",IFERROR(VLOOKUP(TRIM(A259&amp;""),'Référentiel PMIX'!$A$2:$C$377,3,FALSE),""))</f>
      </c>
      <c r="E259" s="68">
        <f>IF(OR(A259="",C259=""),"",IF(AND(ISNUMBER(C259),ISNUMBER(D259)),C259*D259,""))</f>
      </c>
      <c r="F259" s="9">
        <f>IF(A259="","",IF(COUNTIF('Référentiel PMIX'!$A$2:$A$377,TRIM(A259&amp;""))=0,"PLU ABSENT DU RATIO","OK"))</f>
      </c>
    </row>
    <row r="260">
      <c r="A260" s="130" t="str">
        <v/>
      </c>
      <c r="B260" s="91">
        <f>IF(A260="","",IFERROR(VLOOKUP(TRIM(A260&amp;""),'Référentiel PMIX'!$A$2:$C$377,2,FALSE),""))</f>
      </c>
      <c r="C260" s="92" t="str">
        <v/>
      </c>
      <c r="D260" s="92">
        <f>IF(A260="","",IFERROR(VLOOKUP(TRIM(A260&amp;""),'Référentiel PMIX'!$A$2:$C$377,3,FALSE),""))</f>
      </c>
      <c r="E260" s="92">
        <f>IF(OR(A260="",C260=""),"",IF(AND(ISNUMBER(C260),ISNUMBER(D260)),C260*D260,""))</f>
      </c>
      <c r="F260" s="91">
        <f>IF(A260="","",IF(COUNTIF('Référentiel PMIX'!$A$2:$A$377,TRIM(A260&amp;""))=0,"PLU ABSENT DU RATIO","OK"))</f>
      </c>
    </row>
    <row r="261">
      <c r="A261" s="68" t="str">
        <v/>
      </c>
      <c r="B261" s="9">
        <f>IF(A261="","",IFERROR(VLOOKUP(TRIM(A261&amp;""),'Référentiel PMIX'!$A$2:$C$377,2,FALSE),""))</f>
      </c>
      <c r="C261" s="68" t="str">
        <v/>
      </c>
      <c r="D261" s="68">
        <f>IF(A261="","",IFERROR(VLOOKUP(TRIM(A261&amp;""),'Référentiel PMIX'!$A$2:$C$377,3,FALSE),""))</f>
      </c>
      <c r="E261" s="68">
        <f>IF(OR(A261="",C261=""),"",IF(AND(ISNUMBER(C261),ISNUMBER(D261)),C261*D261,""))</f>
      </c>
      <c r="F261" s="9">
        <f>IF(A261="","",IF(COUNTIF('Référentiel PMIX'!$A$2:$A$377,TRIM(A261&amp;""))=0,"PLU ABSENT DU RATIO","OK"))</f>
      </c>
    </row>
    <row r="262">
      <c r="A262" s="130" t="str">
        <v/>
      </c>
      <c r="B262" s="91">
        <f>IF(A262="","",IFERROR(VLOOKUP(TRIM(A262&amp;""),'Référentiel PMIX'!$A$2:$C$377,2,FALSE),""))</f>
      </c>
      <c r="C262" s="92" t="str">
        <v/>
      </c>
      <c r="D262" s="92">
        <f>IF(A262="","",IFERROR(VLOOKUP(TRIM(A262&amp;""),'Référentiel PMIX'!$A$2:$C$377,3,FALSE),""))</f>
      </c>
      <c r="E262" s="92">
        <f>IF(OR(A262="",C262=""),"",IF(AND(ISNUMBER(C262),ISNUMBER(D262)),C262*D262,""))</f>
      </c>
      <c r="F262" s="91">
        <f>IF(A262="","",IF(COUNTIF('Référentiel PMIX'!$A$2:$A$377,TRIM(A262&amp;""))=0,"PLU ABSENT DU RATIO","OK"))</f>
      </c>
    </row>
    <row r="263">
      <c r="A263" s="68" t="str">
        <v/>
      </c>
      <c r="B263" s="9">
        <f>IF(A263="","",IFERROR(VLOOKUP(TRIM(A263&amp;""),'Référentiel PMIX'!$A$2:$C$377,2,FALSE),""))</f>
      </c>
      <c r="C263" s="68" t="str">
        <v/>
      </c>
      <c r="D263" s="68">
        <f>IF(A263="","",IFERROR(VLOOKUP(TRIM(A263&amp;""),'Référentiel PMIX'!$A$2:$C$377,3,FALSE),""))</f>
      </c>
      <c r="E263" s="68">
        <f>IF(OR(A263="",C263=""),"",IF(AND(ISNUMBER(C263),ISNUMBER(D263)),C263*D263,""))</f>
      </c>
      <c r="F263" s="9">
        <f>IF(A263="","",IF(COUNTIF('Référentiel PMIX'!$A$2:$A$377,TRIM(A263&amp;""))=0,"PLU ABSENT DU RATIO","OK"))</f>
      </c>
    </row>
    <row r="264">
      <c r="A264" s="130" t="str">
        <v/>
      </c>
      <c r="B264" s="91">
        <f>IF(A264="","",IFERROR(VLOOKUP(TRIM(A264&amp;""),'Référentiel PMIX'!$A$2:$C$377,2,FALSE),""))</f>
      </c>
      <c r="C264" s="92" t="str">
        <v/>
      </c>
      <c r="D264" s="92">
        <f>IF(A264="","",IFERROR(VLOOKUP(TRIM(A264&amp;""),'Référentiel PMIX'!$A$2:$C$377,3,FALSE),""))</f>
      </c>
      <c r="E264" s="92">
        <f>IF(OR(A264="",C264=""),"",IF(AND(ISNUMBER(C264),ISNUMBER(D264)),C264*D264,""))</f>
      </c>
      <c r="F264" s="91">
        <f>IF(A264="","",IF(COUNTIF('Référentiel PMIX'!$A$2:$A$377,TRIM(A264&amp;""))=0,"PLU ABSENT DU RATIO","OK"))</f>
      </c>
    </row>
    <row r="265">
      <c r="A265" s="68" t="str">
        <v/>
      </c>
      <c r="B265" s="9">
        <f>IF(A265="","",IFERROR(VLOOKUP(TRIM(A265&amp;""),'Référentiel PMIX'!$A$2:$C$377,2,FALSE),""))</f>
      </c>
      <c r="C265" s="68" t="str">
        <v/>
      </c>
      <c r="D265" s="68">
        <f>IF(A265="","",IFERROR(VLOOKUP(TRIM(A265&amp;""),'Référentiel PMIX'!$A$2:$C$377,3,FALSE),""))</f>
      </c>
      <c r="E265" s="68">
        <f>IF(OR(A265="",C265=""),"",IF(AND(ISNUMBER(C265),ISNUMBER(D265)),C265*D265,""))</f>
      </c>
      <c r="F265" s="9">
        <f>IF(A265="","",IF(COUNTIF('Référentiel PMIX'!$A$2:$A$377,TRIM(A265&amp;""))=0,"PLU ABSENT DU RATIO","OK"))</f>
      </c>
    </row>
    <row r="266">
      <c r="A266" s="130" t="str">
        <v/>
      </c>
      <c r="B266" s="91">
        <f>IF(A266="","",IFERROR(VLOOKUP(TRIM(A266&amp;""),'Référentiel PMIX'!$A$2:$C$377,2,FALSE),""))</f>
      </c>
      <c r="C266" s="92" t="str">
        <v/>
      </c>
      <c r="D266" s="92">
        <f>IF(A266="","",IFERROR(VLOOKUP(TRIM(A266&amp;""),'Référentiel PMIX'!$A$2:$C$377,3,FALSE),""))</f>
      </c>
      <c r="E266" s="92">
        <f>IF(OR(A266="",C266=""),"",IF(AND(ISNUMBER(C266),ISNUMBER(D266)),C266*D266,""))</f>
      </c>
      <c r="F266" s="91">
        <f>IF(A266="","",IF(COUNTIF('Référentiel PMIX'!$A$2:$A$377,TRIM(A266&amp;""))=0,"PLU ABSENT DU RATIO","OK"))</f>
      </c>
    </row>
    <row r="267">
      <c r="A267" s="68" t="str">
        <v/>
      </c>
      <c r="B267" s="9">
        <f>IF(A267="","",IFERROR(VLOOKUP(TRIM(A267&amp;""),'Référentiel PMIX'!$A$2:$C$377,2,FALSE),""))</f>
      </c>
      <c r="C267" s="68" t="str">
        <v/>
      </c>
      <c r="D267" s="68">
        <f>IF(A267="","",IFERROR(VLOOKUP(TRIM(A267&amp;""),'Référentiel PMIX'!$A$2:$C$377,3,FALSE),""))</f>
      </c>
      <c r="E267" s="68">
        <f>IF(OR(A267="",C267=""),"",IF(AND(ISNUMBER(C267),ISNUMBER(D267)),C267*D267,""))</f>
      </c>
      <c r="F267" s="9">
        <f>IF(A267="","",IF(COUNTIF('Référentiel PMIX'!$A$2:$A$377,TRIM(A267&amp;""))=0,"PLU ABSENT DU RATIO","OK"))</f>
      </c>
    </row>
    <row r="268">
      <c r="A268" s="130" t="str">
        <v/>
      </c>
      <c r="B268" s="91">
        <f>IF(A268="","",IFERROR(VLOOKUP(TRIM(A268&amp;""),'Référentiel PMIX'!$A$2:$C$377,2,FALSE),""))</f>
      </c>
      <c r="C268" s="92" t="str">
        <v/>
      </c>
      <c r="D268" s="92">
        <f>IF(A268="","",IFERROR(VLOOKUP(TRIM(A268&amp;""),'Référentiel PMIX'!$A$2:$C$377,3,FALSE),""))</f>
      </c>
      <c r="E268" s="92">
        <f>IF(OR(A268="",C268=""),"",IF(AND(ISNUMBER(C268),ISNUMBER(D268)),C268*D268,""))</f>
      </c>
      <c r="F268" s="91">
        <f>IF(A268="","",IF(COUNTIF('Référentiel PMIX'!$A$2:$A$377,TRIM(A268&amp;""))=0,"PLU ABSENT DU RATIO","OK"))</f>
      </c>
    </row>
    <row r="269">
      <c r="A269" s="68" t="str">
        <v/>
      </c>
      <c r="B269" s="9">
        <f>IF(A269="","",IFERROR(VLOOKUP(TRIM(A269&amp;""),'Référentiel PMIX'!$A$2:$C$377,2,FALSE),""))</f>
      </c>
      <c r="C269" s="68" t="str">
        <v/>
      </c>
      <c r="D269" s="68">
        <f>IF(A269="","",IFERROR(VLOOKUP(TRIM(A269&amp;""),'Référentiel PMIX'!$A$2:$C$377,3,FALSE),""))</f>
      </c>
      <c r="E269" s="68">
        <f>IF(OR(A269="",C269=""),"",IF(AND(ISNUMBER(C269),ISNUMBER(D269)),C269*D269,""))</f>
      </c>
      <c r="F269" s="9">
        <f>IF(A269="","",IF(COUNTIF('Référentiel PMIX'!$A$2:$A$377,TRIM(A269&amp;""))=0,"PLU ABSENT DU RATIO","OK"))</f>
      </c>
    </row>
    <row r="270">
      <c r="A270" s="130" t="str">
        <v/>
      </c>
      <c r="B270" s="91">
        <f>IF(A270="","",IFERROR(VLOOKUP(TRIM(A270&amp;""),'Référentiel PMIX'!$A$2:$C$377,2,FALSE),""))</f>
      </c>
      <c r="C270" s="92" t="str">
        <v/>
      </c>
      <c r="D270" s="92">
        <f>IF(A270="","",IFERROR(VLOOKUP(TRIM(A270&amp;""),'Référentiel PMIX'!$A$2:$C$377,3,FALSE),""))</f>
      </c>
      <c r="E270" s="92">
        <f>IF(OR(A270="",C270=""),"",IF(AND(ISNUMBER(C270),ISNUMBER(D270)),C270*D270,""))</f>
      </c>
      <c r="F270" s="91">
        <f>IF(A270="","",IF(COUNTIF('Référentiel PMIX'!$A$2:$A$377,TRIM(A270&amp;""))=0,"PLU ABSENT DU RATIO","OK"))</f>
      </c>
    </row>
    <row r="271">
      <c r="A271" s="68" t="str">
        <v/>
      </c>
      <c r="B271" s="9">
        <f>IF(A271="","",IFERROR(VLOOKUP(TRIM(A271&amp;""),'Référentiel PMIX'!$A$2:$C$377,2,FALSE),""))</f>
      </c>
      <c r="C271" s="68" t="str">
        <v/>
      </c>
      <c r="D271" s="68">
        <f>IF(A271="","",IFERROR(VLOOKUP(TRIM(A271&amp;""),'Référentiel PMIX'!$A$2:$C$377,3,FALSE),""))</f>
      </c>
      <c r="E271" s="68">
        <f>IF(OR(A271="",C271=""),"",IF(AND(ISNUMBER(C271),ISNUMBER(D271)),C271*D271,""))</f>
      </c>
      <c r="F271" s="9">
        <f>IF(A271="","",IF(COUNTIF('Référentiel PMIX'!$A$2:$A$377,TRIM(A271&amp;""))=0,"PLU ABSENT DU RATIO","OK"))</f>
      </c>
    </row>
    <row r="272">
      <c r="A272" s="130" t="str">
        <v/>
      </c>
      <c r="B272" s="91">
        <f>IF(A272="","",IFERROR(VLOOKUP(TRIM(A272&amp;""),'Référentiel PMIX'!$A$2:$C$377,2,FALSE),""))</f>
      </c>
      <c r="C272" s="92" t="str">
        <v/>
      </c>
      <c r="D272" s="92">
        <f>IF(A272="","",IFERROR(VLOOKUP(TRIM(A272&amp;""),'Référentiel PMIX'!$A$2:$C$377,3,FALSE),""))</f>
      </c>
      <c r="E272" s="92">
        <f>IF(OR(A272="",C272=""),"",IF(AND(ISNUMBER(C272),ISNUMBER(D272)),C272*D272,""))</f>
      </c>
      <c r="F272" s="91">
        <f>IF(A272="","",IF(COUNTIF('Référentiel PMIX'!$A$2:$A$377,TRIM(A272&amp;""))=0,"PLU ABSENT DU RATIO","OK"))</f>
      </c>
    </row>
    <row r="273">
      <c r="A273" s="68" t="str">
        <v/>
      </c>
      <c r="B273" s="9">
        <f>IF(A273="","",IFERROR(VLOOKUP(TRIM(A273&amp;""),'Référentiel PMIX'!$A$2:$C$377,2,FALSE),""))</f>
      </c>
      <c r="C273" s="68" t="str">
        <v/>
      </c>
      <c r="D273" s="68">
        <f>IF(A273="","",IFERROR(VLOOKUP(TRIM(A273&amp;""),'Référentiel PMIX'!$A$2:$C$377,3,FALSE),""))</f>
      </c>
      <c r="E273" s="68">
        <f>IF(OR(A273="",C273=""),"",IF(AND(ISNUMBER(C273),ISNUMBER(D273)),C273*D273,""))</f>
      </c>
      <c r="F273" s="9">
        <f>IF(A273="","",IF(COUNTIF('Référentiel PMIX'!$A$2:$A$377,TRIM(A273&amp;""))=0,"PLU ABSENT DU RATIO","OK"))</f>
      </c>
    </row>
    <row r="274">
      <c r="A274" s="130" t="str">
        <v/>
      </c>
      <c r="B274" s="91">
        <f>IF(A274="","",IFERROR(VLOOKUP(TRIM(A274&amp;""),'Référentiel PMIX'!$A$2:$C$377,2,FALSE),""))</f>
      </c>
      <c r="C274" s="92" t="str">
        <v/>
      </c>
      <c r="D274" s="92">
        <f>IF(A274="","",IFERROR(VLOOKUP(TRIM(A274&amp;""),'Référentiel PMIX'!$A$2:$C$377,3,FALSE),""))</f>
      </c>
      <c r="E274" s="92">
        <f>IF(OR(A274="",C274=""),"",IF(AND(ISNUMBER(C274),ISNUMBER(D274)),C274*D274,""))</f>
      </c>
      <c r="F274" s="91">
        <f>IF(A274="","",IF(COUNTIF('Référentiel PMIX'!$A$2:$A$377,TRIM(A274&amp;""))=0,"PLU ABSENT DU RATIO","OK"))</f>
      </c>
    </row>
    <row r="275">
      <c r="A275" s="68" t="str">
        <v/>
      </c>
      <c r="B275" s="9">
        <f>IF(A275="","",IFERROR(VLOOKUP(TRIM(A275&amp;""),'Référentiel PMIX'!$A$2:$C$377,2,FALSE),""))</f>
      </c>
      <c r="C275" s="68" t="str">
        <v/>
      </c>
      <c r="D275" s="68">
        <f>IF(A275="","",IFERROR(VLOOKUP(TRIM(A275&amp;""),'Référentiel PMIX'!$A$2:$C$377,3,FALSE),""))</f>
      </c>
      <c r="E275" s="68">
        <f>IF(OR(A275="",C275=""),"",IF(AND(ISNUMBER(C275),ISNUMBER(D275)),C275*D275,""))</f>
      </c>
      <c r="F275" s="9">
        <f>IF(A275="","",IF(COUNTIF('Référentiel PMIX'!$A$2:$A$377,TRIM(A275&amp;""))=0,"PLU ABSENT DU RATIO","OK"))</f>
      </c>
    </row>
    <row r="276">
      <c r="A276" s="130" t="str">
        <v/>
      </c>
      <c r="B276" s="91">
        <f>IF(A276="","",IFERROR(VLOOKUP(TRIM(A276&amp;""),'Référentiel PMIX'!$A$2:$C$377,2,FALSE),""))</f>
      </c>
      <c r="C276" s="92" t="str">
        <v/>
      </c>
      <c r="D276" s="92">
        <f>IF(A276="","",IFERROR(VLOOKUP(TRIM(A276&amp;""),'Référentiel PMIX'!$A$2:$C$377,3,FALSE),""))</f>
      </c>
      <c r="E276" s="92">
        <f>IF(OR(A276="",C276=""),"",IF(AND(ISNUMBER(C276),ISNUMBER(D276)),C276*D276,""))</f>
      </c>
      <c r="F276" s="91">
        <f>IF(A276="","",IF(COUNTIF('Référentiel PMIX'!$A$2:$A$377,TRIM(A276&amp;""))=0,"PLU ABSENT DU RATIO","OK"))</f>
      </c>
    </row>
    <row r="277">
      <c r="A277" s="68" t="str">
        <v/>
      </c>
      <c r="B277" s="9">
        <f>IF(A277="","",IFERROR(VLOOKUP(TRIM(A277&amp;""),'Référentiel PMIX'!$A$2:$C$377,2,FALSE),""))</f>
      </c>
      <c r="C277" s="68" t="str">
        <v/>
      </c>
      <c r="D277" s="68">
        <f>IF(A277="","",IFERROR(VLOOKUP(TRIM(A277&amp;""),'Référentiel PMIX'!$A$2:$C$377,3,FALSE),""))</f>
      </c>
      <c r="E277" s="68">
        <f>IF(OR(A277="",C277=""),"",IF(AND(ISNUMBER(C277),ISNUMBER(D277)),C277*D277,""))</f>
      </c>
      <c r="F277" s="9">
        <f>IF(A277="","",IF(COUNTIF('Référentiel PMIX'!$A$2:$A$377,TRIM(A277&amp;""))=0,"PLU ABSENT DU RATIO","OK"))</f>
      </c>
    </row>
    <row r="278">
      <c r="A278" s="130" t="str">
        <v/>
      </c>
      <c r="B278" s="91">
        <f>IF(A278="","",IFERROR(VLOOKUP(TRIM(A278&amp;""),'Référentiel PMIX'!$A$2:$C$377,2,FALSE),""))</f>
      </c>
      <c r="C278" s="92" t="str">
        <v/>
      </c>
      <c r="D278" s="92">
        <f>IF(A278="","",IFERROR(VLOOKUP(TRIM(A278&amp;""),'Référentiel PMIX'!$A$2:$C$377,3,FALSE),""))</f>
      </c>
      <c r="E278" s="92">
        <f>IF(OR(A278="",C278=""),"",IF(AND(ISNUMBER(C278),ISNUMBER(D278)),C278*D278,""))</f>
      </c>
      <c r="F278" s="91">
        <f>IF(A278="","",IF(COUNTIF('Référentiel PMIX'!$A$2:$A$377,TRIM(A278&amp;""))=0,"PLU ABSENT DU RATIO","OK"))</f>
      </c>
    </row>
    <row r="279">
      <c r="A279" s="68" t="str">
        <v/>
      </c>
      <c r="B279" s="9">
        <f>IF(A279="","",IFERROR(VLOOKUP(TRIM(A279&amp;""),'Référentiel PMIX'!$A$2:$C$377,2,FALSE),""))</f>
      </c>
      <c r="C279" s="68" t="str">
        <v/>
      </c>
      <c r="D279" s="68">
        <f>IF(A279="","",IFERROR(VLOOKUP(TRIM(A279&amp;""),'Référentiel PMIX'!$A$2:$C$377,3,FALSE),""))</f>
      </c>
      <c r="E279" s="68">
        <f>IF(OR(A279="",C279=""),"",IF(AND(ISNUMBER(C279),ISNUMBER(D279)),C279*D279,""))</f>
      </c>
      <c r="F279" s="9">
        <f>IF(A279="","",IF(COUNTIF('Référentiel PMIX'!$A$2:$A$377,TRIM(A279&amp;""))=0,"PLU ABSENT DU RATIO","OK"))</f>
      </c>
    </row>
    <row r="280">
      <c r="A280" s="130" t="str">
        <v/>
      </c>
      <c r="B280" s="91">
        <f>IF(A280="","",IFERROR(VLOOKUP(TRIM(A280&amp;""),'Référentiel PMIX'!$A$2:$C$377,2,FALSE),""))</f>
      </c>
      <c r="C280" s="92" t="str">
        <v/>
      </c>
      <c r="D280" s="92">
        <f>IF(A280="","",IFERROR(VLOOKUP(TRIM(A280&amp;""),'Référentiel PMIX'!$A$2:$C$377,3,FALSE),""))</f>
      </c>
      <c r="E280" s="92">
        <f>IF(OR(A280="",C280=""),"",IF(AND(ISNUMBER(C280),ISNUMBER(D280)),C280*D280,""))</f>
      </c>
      <c r="F280" s="91">
        <f>IF(A280="","",IF(COUNTIF('Référentiel PMIX'!$A$2:$A$377,TRIM(A280&amp;""))=0,"PLU ABSENT DU RATIO","OK"))</f>
      </c>
    </row>
    <row r="281">
      <c r="A281" s="68" t="str">
        <v/>
      </c>
      <c r="B281" s="9">
        <f>IF(A281="","",IFERROR(VLOOKUP(TRIM(A281&amp;""),'Référentiel PMIX'!$A$2:$C$377,2,FALSE),""))</f>
      </c>
      <c r="C281" s="68" t="str">
        <v/>
      </c>
      <c r="D281" s="68">
        <f>IF(A281="","",IFERROR(VLOOKUP(TRIM(A281&amp;""),'Référentiel PMIX'!$A$2:$C$377,3,FALSE),""))</f>
      </c>
      <c r="E281" s="68">
        <f>IF(OR(A281="",C281=""),"",IF(AND(ISNUMBER(C281),ISNUMBER(D281)),C281*D281,""))</f>
      </c>
      <c r="F281" s="9">
        <f>IF(A281="","",IF(COUNTIF('Référentiel PMIX'!$A$2:$A$377,TRIM(A281&amp;""))=0,"PLU ABSENT DU RATIO","OK"))</f>
      </c>
    </row>
    <row r="282">
      <c r="A282" s="130" t="str">
        <v/>
      </c>
      <c r="B282" s="91">
        <f>IF(A282="","",IFERROR(VLOOKUP(TRIM(A282&amp;""),'Référentiel PMIX'!$A$2:$C$377,2,FALSE),""))</f>
      </c>
      <c r="C282" s="92" t="str">
        <v/>
      </c>
      <c r="D282" s="92">
        <f>IF(A282="","",IFERROR(VLOOKUP(TRIM(A282&amp;""),'Référentiel PMIX'!$A$2:$C$377,3,FALSE),""))</f>
      </c>
      <c r="E282" s="92">
        <f>IF(OR(A282="",C282=""),"",IF(AND(ISNUMBER(C282),ISNUMBER(D282)),C282*D282,""))</f>
      </c>
      <c r="F282" s="91">
        <f>IF(A282="","",IF(COUNTIF('Référentiel PMIX'!$A$2:$A$377,TRIM(A282&amp;""))=0,"PLU ABSENT DU RATIO","OK"))</f>
      </c>
    </row>
    <row r="283">
      <c r="A283" s="68" t="str">
        <v/>
      </c>
      <c r="B283" s="9">
        <f>IF(A283="","",IFERROR(VLOOKUP(TRIM(A283&amp;""),'Référentiel PMIX'!$A$2:$C$377,2,FALSE),""))</f>
      </c>
      <c r="C283" s="68" t="str">
        <v/>
      </c>
      <c r="D283" s="68">
        <f>IF(A283="","",IFERROR(VLOOKUP(TRIM(A283&amp;""),'Référentiel PMIX'!$A$2:$C$377,3,FALSE),""))</f>
      </c>
      <c r="E283" s="68">
        <f>IF(OR(A283="",C283=""),"",IF(AND(ISNUMBER(C283),ISNUMBER(D283)),C283*D283,""))</f>
      </c>
      <c r="F283" s="9">
        <f>IF(A283="","",IF(COUNTIF('Référentiel PMIX'!$A$2:$A$377,TRIM(A283&amp;""))=0,"PLU ABSENT DU RATIO","OK"))</f>
      </c>
    </row>
    <row r="284">
      <c r="A284" s="130" t="str">
        <v/>
      </c>
      <c r="B284" s="91">
        <f>IF(A284="","",IFERROR(VLOOKUP(TRIM(A284&amp;""),'Référentiel PMIX'!$A$2:$C$377,2,FALSE),""))</f>
      </c>
      <c r="C284" s="92" t="str">
        <v/>
      </c>
      <c r="D284" s="92">
        <f>IF(A284="","",IFERROR(VLOOKUP(TRIM(A284&amp;""),'Référentiel PMIX'!$A$2:$C$377,3,FALSE),""))</f>
      </c>
      <c r="E284" s="92">
        <f>IF(OR(A284="",C284=""),"",IF(AND(ISNUMBER(C284),ISNUMBER(D284)),C284*D284,""))</f>
      </c>
      <c r="F284" s="91">
        <f>IF(A284="","",IF(COUNTIF('Référentiel PMIX'!$A$2:$A$377,TRIM(A284&amp;""))=0,"PLU ABSENT DU RATIO","OK"))</f>
      </c>
    </row>
    <row r="285">
      <c r="A285" s="68" t="str">
        <v/>
      </c>
      <c r="B285" s="9">
        <f>IF(A285="","",IFERROR(VLOOKUP(TRIM(A285&amp;""),'Référentiel PMIX'!$A$2:$C$377,2,FALSE),""))</f>
      </c>
      <c r="C285" s="68" t="str">
        <v/>
      </c>
      <c r="D285" s="68">
        <f>IF(A285="","",IFERROR(VLOOKUP(TRIM(A285&amp;""),'Référentiel PMIX'!$A$2:$C$377,3,FALSE),""))</f>
      </c>
      <c r="E285" s="68">
        <f>IF(OR(A285="",C285=""),"",IF(AND(ISNUMBER(C285),ISNUMBER(D285)),C285*D285,""))</f>
      </c>
      <c r="F285" s="9">
        <f>IF(A285="","",IF(COUNTIF('Référentiel PMIX'!$A$2:$A$377,TRIM(A285&amp;""))=0,"PLU ABSENT DU RATIO","OK"))</f>
      </c>
    </row>
    <row r="286">
      <c r="A286" s="130" t="str">
        <v/>
      </c>
      <c r="B286" s="91">
        <f>IF(A286="","",IFERROR(VLOOKUP(TRIM(A286&amp;""),'Référentiel PMIX'!$A$2:$C$377,2,FALSE),""))</f>
      </c>
      <c r="C286" s="92" t="str">
        <v/>
      </c>
      <c r="D286" s="92">
        <f>IF(A286="","",IFERROR(VLOOKUP(TRIM(A286&amp;""),'Référentiel PMIX'!$A$2:$C$377,3,FALSE),""))</f>
      </c>
      <c r="E286" s="92">
        <f>IF(OR(A286="",C286=""),"",IF(AND(ISNUMBER(C286),ISNUMBER(D286)),C286*D286,""))</f>
      </c>
      <c r="F286" s="91">
        <f>IF(A286="","",IF(COUNTIF('Référentiel PMIX'!$A$2:$A$377,TRIM(A286&amp;""))=0,"PLU ABSENT DU RATIO","OK"))</f>
      </c>
    </row>
    <row r="287">
      <c r="A287" s="68" t="str">
        <v/>
      </c>
      <c r="B287" s="9">
        <f>IF(A287="","",IFERROR(VLOOKUP(TRIM(A287&amp;""),'Référentiel PMIX'!$A$2:$C$377,2,FALSE),""))</f>
      </c>
      <c r="C287" s="68" t="str">
        <v/>
      </c>
      <c r="D287" s="68">
        <f>IF(A287="","",IFERROR(VLOOKUP(TRIM(A287&amp;""),'Référentiel PMIX'!$A$2:$C$377,3,FALSE),""))</f>
      </c>
      <c r="E287" s="68">
        <f>IF(OR(A287="",C287=""),"",IF(AND(ISNUMBER(C287),ISNUMBER(D287)),C287*D287,""))</f>
      </c>
      <c r="F287" s="9">
        <f>IF(A287="","",IF(COUNTIF('Référentiel PMIX'!$A$2:$A$377,TRIM(A287&amp;""))=0,"PLU ABSENT DU RATIO","OK"))</f>
      </c>
    </row>
    <row r="288">
      <c r="A288" s="130" t="str">
        <v/>
      </c>
      <c r="B288" s="91">
        <f>IF(A288="","",IFERROR(VLOOKUP(TRIM(A288&amp;""),'Référentiel PMIX'!$A$2:$C$377,2,FALSE),""))</f>
      </c>
      <c r="C288" s="92" t="str">
        <v/>
      </c>
      <c r="D288" s="92">
        <f>IF(A288="","",IFERROR(VLOOKUP(TRIM(A288&amp;""),'Référentiel PMIX'!$A$2:$C$377,3,FALSE),""))</f>
      </c>
      <c r="E288" s="92">
        <f>IF(OR(A288="",C288=""),"",IF(AND(ISNUMBER(C288),ISNUMBER(D288)),C288*D288,""))</f>
      </c>
      <c r="F288" s="91">
        <f>IF(A288="","",IF(COUNTIF('Référentiel PMIX'!$A$2:$A$377,TRIM(A288&amp;""))=0,"PLU ABSENT DU RATIO","OK"))</f>
      </c>
    </row>
    <row r="289">
      <c r="A289" s="68" t="str">
        <v/>
      </c>
      <c r="B289" s="9">
        <f>IF(A289="","",IFERROR(VLOOKUP(TRIM(A289&amp;""),'Référentiel PMIX'!$A$2:$C$377,2,FALSE),""))</f>
      </c>
      <c r="C289" s="68" t="str">
        <v/>
      </c>
      <c r="D289" s="68">
        <f>IF(A289="","",IFERROR(VLOOKUP(TRIM(A289&amp;""),'Référentiel PMIX'!$A$2:$C$377,3,FALSE),""))</f>
      </c>
      <c r="E289" s="68">
        <f>IF(OR(A289="",C289=""),"",IF(AND(ISNUMBER(C289),ISNUMBER(D289)),C289*D289,""))</f>
      </c>
      <c r="F289" s="9">
        <f>IF(A289="","",IF(COUNTIF('Référentiel PMIX'!$A$2:$A$377,TRIM(A289&amp;""))=0,"PLU ABSENT DU RATIO","OK"))</f>
      </c>
    </row>
    <row r="290">
      <c r="A290" s="130" t="str">
        <v/>
      </c>
      <c r="B290" s="91">
        <f>IF(A290="","",IFERROR(VLOOKUP(TRIM(A290&amp;""),'Référentiel PMIX'!$A$2:$C$377,2,FALSE),""))</f>
      </c>
      <c r="C290" s="92" t="str">
        <v/>
      </c>
      <c r="D290" s="92">
        <f>IF(A290="","",IFERROR(VLOOKUP(TRIM(A290&amp;""),'Référentiel PMIX'!$A$2:$C$377,3,FALSE),""))</f>
      </c>
      <c r="E290" s="92">
        <f>IF(OR(A290="",C290=""),"",IF(AND(ISNUMBER(C290),ISNUMBER(D290)),C290*D290,""))</f>
      </c>
      <c r="F290" s="91">
        <f>IF(A290="","",IF(COUNTIF('Référentiel PMIX'!$A$2:$A$377,TRIM(A290&amp;""))=0,"PLU ABSENT DU RATIO","OK"))</f>
      </c>
    </row>
    <row r="291">
      <c r="A291" s="68" t="str">
        <v/>
      </c>
      <c r="B291" s="9">
        <f>IF(A291="","",IFERROR(VLOOKUP(TRIM(A291&amp;""),'Référentiel PMIX'!$A$2:$C$377,2,FALSE),""))</f>
      </c>
      <c r="C291" s="68" t="str">
        <v/>
      </c>
      <c r="D291" s="68">
        <f>IF(A291="","",IFERROR(VLOOKUP(TRIM(A291&amp;""),'Référentiel PMIX'!$A$2:$C$377,3,FALSE),""))</f>
      </c>
      <c r="E291" s="68">
        <f>IF(OR(A291="",C291=""),"",IF(AND(ISNUMBER(C291),ISNUMBER(D291)),C291*D291,""))</f>
      </c>
      <c r="F291" s="9">
        <f>IF(A291="","",IF(COUNTIF('Référentiel PMIX'!$A$2:$A$377,TRIM(A291&amp;""))=0,"PLU ABSENT DU RATIO","OK"))</f>
      </c>
    </row>
    <row r="292">
      <c r="A292" s="130" t="str">
        <v/>
      </c>
      <c r="B292" s="91">
        <f>IF(A292="","",IFERROR(VLOOKUP(TRIM(A292&amp;""),'Référentiel PMIX'!$A$2:$C$377,2,FALSE),""))</f>
      </c>
      <c r="C292" s="92" t="str">
        <v/>
      </c>
      <c r="D292" s="92">
        <f>IF(A292="","",IFERROR(VLOOKUP(TRIM(A292&amp;""),'Référentiel PMIX'!$A$2:$C$377,3,FALSE),""))</f>
      </c>
      <c r="E292" s="92">
        <f>IF(OR(A292="",C292=""),"",IF(AND(ISNUMBER(C292),ISNUMBER(D292)),C292*D292,""))</f>
      </c>
      <c r="F292" s="91">
        <f>IF(A292="","",IF(COUNTIF('Référentiel PMIX'!$A$2:$A$377,TRIM(A292&amp;""))=0,"PLU ABSENT DU RATIO","OK"))</f>
      </c>
    </row>
    <row r="293">
      <c r="A293" s="68" t="str">
        <v/>
      </c>
      <c r="B293" s="9">
        <f>IF(A293="","",IFERROR(VLOOKUP(TRIM(A293&amp;""),'Référentiel PMIX'!$A$2:$C$377,2,FALSE),""))</f>
      </c>
      <c r="C293" s="68" t="str">
        <v/>
      </c>
      <c r="D293" s="68">
        <f>IF(A293="","",IFERROR(VLOOKUP(TRIM(A293&amp;""),'Référentiel PMIX'!$A$2:$C$377,3,FALSE),""))</f>
      </c>
      <c r="E293" s="68">
        <f>IF(OR(A293="",C293=""),"",IF(AND(ISNUMBER(C293),ISNUMBER(D293)),C293*D293,""))</f>
      </c>
      <c r="F293" s="9">
        <f>IF(A293="","",IF(COUNTIF('Référentiel PMIX'!$A$2:$A$377,TRIM(A293&amp;""))=0,"PLU ABSENT DU RATIO","OK"))</f>
      </c>
    </row>
    <row r="294">
      <c r="A294" s="130" t="str">
        <v/>
      </c>
      <c r="B294" s="91">
        <f>IF(A294="","",IFERROR(VLOOKUP(TRIM(A294&amp;""),'Référentiel PMIX'!$A$2:$C$377,2,FALSE),""))</f>
      </c>
      <c r="C294" s="92" t="str">
        <v/>
      </c>
      <c r="D294" s="92">
        <f>IF(A294="","",IFERROR(VLOOKUP(TRIM(A294&amp;""),'Référentiel PMIX'!$A$2:$C$377,3,FALSE),""))</f>
      </c>
      <c r="E294" s="92">
        <f>IF(OR(A294="",C294=""),"",IF(AND(ISNUMBER(C294),ISNUMBER(D294)),C294*D294,""))</f>
      </c>
      <c r="F294" s="91">
        <f>IF(A294="","",IF(COUNTIF('Référentiel PMIX'!$A$2:$A$377,TRIM(A294&amp;""))=0,"PLU ABSENT DU RATIO","OK"))</f>
      </c>
    </row>
    <row r="295">
      <c r="A295" s="68" t="str">
        <v/>
      </c>
      <c r="B295" s="9">
        <f>IF(A295="","",IFERROR(VLOOKUP(TRIM(A295&amp;""),'Référentiel PMIX'!$A$2:$C$377,2,FALSE),""))</f>
      </c>
      <c r="C295" s="68" t="str">
        <v/>
      </c>
      <c r="D295" s="68">
        <f>IF(A295="","",IFERROR(VLOOKUP(TRIM(A295&amp;""),'Référentiel PMIX'!$A$2:$C$377,3,FALSE),""))</f>
      </c>
      <c r="E295" s="68">
        <f>IF(OR(A295="",C295=""),"",IF(AND(ISNUMBER(C295),ISNUMBER(D295)),C295*D295,""))</f>
      </c>
      <c r="F295" s="9">
        <f>IF(A295="","",IF(COUNTIF('Référentiel PMIX'!$A$2:$A$377,TRIM(A295&amp;""))=0,"PLU ABSENT DU RATIO","OK"))</f>
      </c>
    </row>
    <row r="296">
      <c r="A296" s="130" t="str">
        <v/>
      </c>
      <c r="B296" s="91">
        <f>IF(A296="","",IFERROR(VLOOKUP(TRIM(A296&amp;""),'Référentiel PMIX'!$A$2:$C$377,2,FALSE),""))</f>
      </c>
      <c r="C296" s="92" t="str">
        <v/>
      </c>
      <c r="D296" s="92">
        <f>IF(A296="","",IFERROR(VLOOKUP(TRIM(A296&amp;""),'Référentiel PMIX'!$A$2:$C$377,3,FALSE),""))</f>
      </c>
      <c r="E296" s="92">
        <f>IF(OR(A296="",C296=""),"",IF(AND(ISNUMBER(C296),ISNUMBER(D296)),C296*D296,""))</f>
      </c>
      <c r="F296" s="91">
        <f>IF(A296="","",IF(COUNTIF('Référentiel PMIX'!$A$2:$A$377,TRIM(A296&amp;""))=0,"PLU ABSENT DU RATIO","OK"))</f>
      </c>
    </row>
    <row r="297">
      <c r="A297" s="68" t="str">
        <v/>
      </c>
      <c r="B297" s="9">
        <f>IF(A297="","",IFERROR(VLOOKUP(TRIM(A297&amp;""),'Référentiel PMIX'!$A$2:$C$377,2,FALSE),""))</f>
      </c>
      <c r="C297" s="68" t="str">
        <v/>
      </c>
      <c r="D297" s="68">
        <f>IF(A297="","",IFERROR(VLOOKUP(TRIM(A297&amp;""),'Référentiel PMIX'!$A$2:$C$377,3,FALSE),""))</f>
      </c>
      <c r="E297" s="68">
        <f>IF(OR(A297="",C297=""),"",IF(AND(ISNUMBER(C297),ISNUMBER(D297)),C297*D297,""))</f>
      </c>
      <c r="F297" s="9">
        <f>IF(A297="","",IF(COUNTIF('Référentiel PMIX'!$A$2:$A$377,TRIM(A297&amp;""))=0,"PLU ABSENT DU RATIO","OK"))</f>
      </c>
    </row>
    <row r="298">
      <c r="A298" s="130" t="str">
        <v/>
      </c>
      <c r="B298" s="91">
        <f>IF(A298="","",IFERROR(VLOOKUP(TRIM(A298&amp;""),'Référentiel PMIX'!$A$2:$C$377,2,FALSE),""))</f>
      </c>
      <c r="C298" s="92" t="str">
        <v/>
      </c>
      <c r="D298" s="92">
        <f>IF(A298="","",IFERROR(VLOOKUP(TRIM(A298&amp;""),'Référentiel PMIX'!$A$2:$C$377,3,FALSE),""))</f>
      </c>
      <c r="E298" s="92">
        <f>IF(OR(A298="",C298=""),"",IF(AND(ISNUMBER(C298),ISNUMBER(D298)),C298*D298,""))</f>
      </c>
      <c r="F298" s="91">
        <f>IF(A298="","",IF(COUNTIF('Référentiel PMIX'!$A$2:$A$377,TRIM(A298&amp;""))=0,"PLU ABSENT DU RATIO","OK"))</f>
      </c>
    </row>
    <row r="299">
      <c r="A299" s="68" t="str">
        <v/>
      </c>
      <c r="B299" s="9">
        <f>IF(A299="","",IFERROR(VLOOKUP(TRIM(A299&amp;""),'Référentiel PMIX'!$A$2:$C$377,2,FALSE),""))</f>
      </c>
      <c r="C299" s="68" t="str">
        <v/>
      </c>
      <c r="D299" s="68">
        <f>IF(A299="","",IFERROR(VLOOKUP(TRIM(A299&amp;""),'Référentiel PMIX'!$A$2:$C$377,3,FALSE),""))</f>
      </c>
      <c r="E299" s="68">
        <f>IF(OR(A299="",C299=""),"",IF(AND(ISNUMBER(C299),ISNUMBER(D299)),C299*D299,""))</f>
      </c>
      <c r="F299" s="9">
        <f>IF(A299="","",IF(COUNTIF('Référentiel PMIX'!$A$2:$A$377,TRIM(A299&amp;""))=0,"PLU ABSENT DU RATIO","OK"))</f>
      </c>
    </row>
    <row r="300">
      <c r="A300" s="130" t="str">
        <v/>
      </c>
      <c r="B300" s="91">
        <f>IF(A300="","",IFERROR(VLOOKUP(TRIM(A300&amp;""),'Référentiel PMIX'!$A$2:$C$377,2,FALSE),""))</f>
      </c>
      <c r="C300" s="92" t="str">
        <v/>
      </c>
      <c r="D300" s="92">
        <f>IF(A300="","",IFERROR(VLOOKUP(TRIM(A300&amp;""),'Référentiel PMIX'!$A$2:$C$377,3,FALSE),""))</f>
      </c>
      <c r="E300" s="92">
        <f>IF(OR(A300="",C300=""),"",IF(AND(ISNUMBER(C300),ISNUMBER(D300)),C300*D300,""))</f>
      </c>
      <c r="F300" s="91">
        <f>IF(A300="","",IF(COUNTIF('Référentiel PMIX'!$A$2:$A$377,TRIM(A300&amp;""))=0,"PLU ABSENT DU RATIO","OK"))</f>
      </c>
    </row>
    <row r="301">
      <c r="A301" s="68" t="str">
        <v/>
      </c>
      <c r="B301" s="9">
        <f>IF(A301="","",IFERROR(VLOOKUP(TRIM(A301&amp;""),'Référentiel PMIX'!$A$2:$C$377,2,FALSE),""))</f>
      </c>
      <c r="C301" s="68" t="str">
        <v/>
      </c>
      <c r="D301" s="68">
        <f>IF(A301="","",IFERROR(VLOOKUP(TRIM(A301&amp;""),'Référentiel PMIX'!$A$2:$C$377,3,FALSE),""))</f>
      </c>
      <c r="E301" s="68">
        <f>IF(OR(A301="",C301=""),"",IF(AND(ISNUMBER(C301),ISNUMBER(D301)),C301*D301,""))</f>
      </c>
      <c r="F301" s="9">
        <f>IF(A301="","",IF(COUNTIF('Référentiel PMIX'!$A$2:$A$377,TRIM(A301&amp;""))=0,"PLU ABSENT DU RATIO","OK"))</f>
      </c>
    </row>
    <row r="302">
      <c r="A302" s="130" t="str">
        <v/>
      </c>
      <c r="B302" s="91">
        <f>IF(A302="","",IFERROR(VLOOKUP(TRIM(A302&amp;""),'Référentiel PMIX'!$A$2:$C$377,2,FALSE),""))</f>
      </c>
      <c r="C302" s="92" t="str">
        <v/>
      </c>
      <c r="D302" s="92">
        <f>IF(A302="","",IFERROR(VLOOKUP(TRIM(A302&amp;""),'Référentiel PMIX'!$A$2:$C$377,3,FALSE),""))</f>
      </c>
      <c r="E302" s="92">
        <f>IF(OR(A302="",C302=""),"",IF(AND(ISNUMBER(C302),ISNUMBER(D302)),C302*D302,""))</f>
      </c>
      <c r="F302" s="91">
        <f>IF(A302="","",IF(COUNTIF('Référentiel PMIX'!$A$2:$A$377,TRIM(A302&amp;""))=0,"PLU ABSENT DU RATIO","OK"))</f>
      </c>
    </row>
    <row r="303">
      <c r="A303" s="68" t="str">
        <v/>
      </c>
      <c r="B303" s="9">
        <f>IF(A303="","",IFERROR(VLOOKUP(TRIM(A303&amp;""),'Référentiel PMIX'!$A$2:$C$377,2,FALSE),""))</f>
      </c>
      <c r="C303" s="68" t="str">
        <v/>
      </c>
      <c r="D303" s="68">
        <f>IF(A303="","",IFERROR(VLOOKUP(TRIM(A303&amp;""),'Référentiel PMIX'!$A$2:$C$377,3,FALSE),""))</f>
      </c>
      <c r="E303" s="68">
        <f>IF(OR(A303="",C303=""),"",IF(AND(ISNUMBER(C303),ISNUMBER(D303)),C303*D303,""))</f>
      </c>
      <c r="F303" s="9">
        <f>IF(A303="","",IF(COUNTIF('Référentiel PMIX'!$A$2:$A$377,TRIM(A303&amp;""))=0,"PLU ABSENT DU RATIO","OK"))</f>
      </c>
    </row>
    <row r="304">
      <c r="A304" s="130" t="str">
        <v/>
      </c>
      <c r="B304" s="91">
        <f>IF(A304="","",IFERROR(VLOOKUP(TRIM(A304&amp;""),'Référentiel PMIX'!$A$2:$C$377,2,FALSE),""))</f>
      </c>
      <c r="C304" s="92" t="str">
        <v/>
      </c>
      <c r="D304" s="92">
        <f>IF(A304="","",IFERROR(VLOOKUP(TRIM(A304&amp;""),'Référentiel PMIX'!$A$2:$C$377,3,FALSE),""))</f>
      </c>
      <c r="E304" s="92">
        <f>IF(OR(A304="",C304=""),"",IF(AND(ISNUMBER(C304),ISNUMBER(D304)),C304*D304,""))</f>
      </c>
      <c r="F304" s="91">
        <f>IF(A304="","",IF(COUNTIF('Référentiel PMIX'!$A$2:$A$377,TRIM(A304&amp;""))=0,"PLU ABSENT DU RATIO","OK"))</f>
      </c>
    </row>
    <row r="305">
      <c r="A305" s="68" t="str">
        <v/>
      </c>
      <c r="B305" s="9">
        <f>IF(A305="","",IFERROR(VLOOKUP(TRIM(A305&amp;""),'Référentiel PMIX'!$A$2:$C$377,2,FALSE),""))</f>
      </c>
      <c r="C305" s="68" t="str">
        <v/>
      </c>
      <c r="D305" s="68">
        <f>IF(A305="","",IFERROR(VLOOKUP(TRIM(A305&amp;""),'Référentiel PMIX'!$A$2:$C$377,3,FALSE),""))</f>
      </c>
      <c r="E305" s="68">
        <f>IF(OR(A305="",C305=""),"",IF(AND(ISNUMBER(C305),ISNUMBER(D305)),C305*D305,""))</f>
      </c>
      <c r="F305" s="9">
        <f>IF(A305="","",IF(COUNTIF('Référentiel PMIX'!$A$2:$A$377,TRIM(A305&amp;""))=0,"PLU ABSENT DU RATIO","OK"))</f>
      </c>
    </row>
    <row r="306">
      <c r="A306" s="130" t="str">
        <v/>
      </c>
      <c r="B306" s="91">
        <f>IF(A306="","",IFERROR(VLOOKUP(TRIM(A306&amp;""),'Référentiel PMIX'!$A$2:$C$377,2,FALSE),""))</f>
      </c>
      <c r="C306" s="92" t="str">
        <v/>
      </c>
      <c r="D306" s="92">
        <f>IF(A306="","",IFERROR(VLOOKUP(TRIM(A306&amp;""),'Référentiel PMIX'!$A$2:$C$377,3,FALSE),""))</f>
      </c>
      <c r="E306" s="92">
        <f>IF(OR(A306="",C306=""),"",IF(AND(ISNUMBER(C306),ISNUMBER(D306)),C306*D306,""))</f>
      </c>
      <c r="F306" s="91">
        <f>IF(A306="","",IF(COUNTIF('Référentiel PMIX'!$A$2:$A$377,TRIM(A306&amp;""))=0,"PLU ABSENT DU RATIO","OK"))</f>
      </c>
    </row>
    <row r="307">
      <c r="A307" s="68" t="str">
        <v/>
      </c>
      <c r="B307" s="9">
        <f>IF(A307="","",IFERROR(VLOOKUP(TRIM(A307&amp;""),'Référentiel PMIX'!$A$2:$C$377,2,FALSE),""))</f>
      </c>
      <c r="C307" s="68" t="str">
        <v/>
      </c>
      <c r="D307" s="68">
        <f>IF(A307="","",IFERROR(VLOOKUP(TRIM(A307&amp;""),'Référentiel PMIX'!$A$2:$C$377,3,FALSE),""))</f>
      </c>
      <c r="E307" s="68">
        <f>IF(OR(A307="",C307=""),"",IF(AND(ISNUMBER(C307),ISNUMBER(D307)),C307*D307,""))</f>
      </c>
      <c r="F307" s="9">
        <f>IF(A307="","",IF(COUNTIF('Référentiel PMIX'!$A$2:$A$377,TRIM(A307&amp;""))=0,"PLU ABSENT DU RATIO","OK"))</f>
      </c>
    </row>
    <row r="308">
      <c r="A308" s="130" t="str">
        <v/>
      </c>
      <c r="B308" s="91">
        <f>IF(A308="","",IFERROR(VLOOKUP(TRIM(A308&amp;""),'Référentiel PMIX'!$A$2:$C$377,2,FALSE),""))</f>
      </c>
      <c r="C308" s="92" t="str">
        <v/>
      </c>
      <c r="D308" s="92">
        <f>IF(A308="","",IFERROR(VLOOKUP(TRIM(A308&amp;""),'Référentiel PMIX'!$A$2:$C$377,3,FALSE),""))</f>
      </c>
      <c r="E308" s="92">
        <f>IF(OR(A308="",C308=""),"",IF(AND(ISNUMBER(C308),ISNUMBER(D308)),C308*D308,""))</f>
      </c>
      <c r="F308" s="91">
        <f>IF(A308="","",IF(COUNTIF('Référentiel PMIX'!$A$2:$A$377,TRIM(A308&amp;""))=0,"PLU ABSENT DU RATIO","OK"))</f>
      </c>
    </row>
    <row r="309">
      <c r="A309" s="68" t="str">
        <v/>
      </c>
      <c r="B309" s="9">
        <f>IF(A309="","",IFERROR(VLOOKUP(TRIM(A309&amp;""),'Référentiel PMIX'!$A$2:$C$377,2,FALSE),""))</f>
      </c>
      <c r="C309" s="68" t="str">
        <v/>
      </c>
      <c r="D309" s="68">
        <f>IF(A309="","",IFERROR(VLOOKUP(TRIM(A309&amp;""),'Référentiel PMIX'!$A$2:$C$377,3,FALSE),""))</f>
      </c>
      <c r="E309" s="68">
        <f>IF(OR(A309="",C309=""),"",IF(AND(ISNUMBER(C309),ISNUMBER(D309)),C309*D309,""))</f>
      </c>
      <c r="F309" s="9">
        <f>IF(A309="","",IF(COUNTIF('Référentiel PMIX'!$A$2:$A$377,TRIM(A309&amp;""))=0,"PLU ABSENT DU RATIO","OK"))</f>
      </c>
    </row>
    <row r="310">
      <c r="A310" s="130" t="str">
        <v/>
      </c>
      <c r="B310" s="91">
        <f>IF(A310="","",IFERROR(VLOOKUP(TRIM(A310&amp;""),'Référentiel PMIX'!$A$2:$C$377,2,FALSE),""))</f>
      </c>
      <c r="C310" s="92" t="str">
        <v/>
      </c>
      <c r="D310" s="92">
        <f>IF(A310="","",IFERROR(VLOOKUP(TRIM(A310&amp;""),'Référentiel PMIX'!$A$2:$C$377,3,FALSE),""))</f>
      </c>
      <c r="E310" s="92">
        <f>IF(OR(A310="",C310=""),"",IF(AND(ISNUMBER(C310),ISNUMBER(D310)),C310*D310,""))</f>
      </c>
      <c r="F310" s="91">
        <f>IF(A310="","",IF(COUNTIF('Référentiel PMIX'!$A$2:$A$377,TRIM(A310&amp;""))=0,"PLU ABSENT DU RATIO","OK"))</f>
      </c>
    </row>
    <row r="311">
      <c r="A311" s="68" t="str">
        <v/>
      </c>
      <c r="B311" s="9">
        <f>IF(A311="","",IFERROR(VLOOKUP(TRIM(A311&amp;""),'Référentiel PMIX'!$A$2:$C$377,2,FALSE),""))</f>
      </c>
      <c r="C311" s="68" t="str">
        <v/>
      </c>
      <c r="D311" s="68">
        <f>IF(A311="","",IFERROR(VLOOKUP(TRIM(A311&amp;""),'Référentiel PMIX'!$A$2:$C$377,3,FALSE),""))</f>
      </c>
      <c r="E311" s="68">
        <f>IF(OR(A311="",C311=""),"",IF(AND(ISNUMBER(C311),ISNUMBER(D311)),C311*D311,""))</f>
      </c>
      <c r="F311" s="9">
        <f>IF(A311="","",IF(COUNTIF('Référentiel PMIX'!$A$2:$A$377,TRIM(A311&amp;""))=0,"PLU ABSENT DU RATIO","OK"))</f>
      </c>
    </row>
    <row r="312">
      <c r="A312" s="130" t="str">
        <v/>
      </c>
      <c r="B312" s="91">
        <f>IF(A312="","",IFERROR(VLOOKUP(TRIM(A312&amp;""),'Référentiel PMIX'!$A$2:$C$377,2,FALSE),""))</f>
      </c>
      <c r="C312" s="92" t="str">
        <v/>
      </c>
      <c r="D312" s="92">
        <f>IF(A312="","",IFERROR(VLOOKUP(TRIM(A312&amp;""),'Référentiel PMIX'!$A$2:$C$377,3,FALSE),""))</f>
      </c>
      <c r="E312" s="92">
        <f>IF(OR(A312="",C312=""),"",IF(AND(ISNUMBER(C312),ISNUMBER(D312)),C312*D312,""))</f>
      </c>
      <c r="F312" s="91">
        <f>IF(A312="","",IF(COUNTIF('Référentiel PMIX'!$A$2:$A$377,TRIM(A312&amp;""))=0,"PLU ABSENT DU RATIO","OK"))</f>
      </c>
    </row>
    <row r="313">
      <c r="A313" s="68" t="str">
        <v/>
      </c>
      <c r="B313" s="9">
        <f>IF(A313="","",IFERROR(VLOOKUP(TRIM(A313&amp;""),'Référentiel PMIX'!$A$2:$C$377,2,FALSE),""))</f>
      </c>
      <c r="C313" s="68" t="str">
        <v/>
      </c>
      <c r="D313" s="68">
        <f>IF(A313="","",IFERROR(VLOOKUP(TRIM(A313&amp;""),'Référentiel PMIX'!$A$2:$C$377,3,FALSE),""))</f>
      </c>
      <c r="E313" s="68">
        <f>IF(OR(A313="",C313=""),"",IF(AND(ISNUMBER(C313),ISNUMBER(D313)),C313*D313,""))</f>
      </c>
      <c r="F313" s="9">
        <f>IF(A313="","",IF(COUNTIF('Référentiel PMIX'!$A$2:$A$377,TRIM(A313&amp;""))=0,"PLU ABSENT DU RATIO","OK"))</f>
      </c>
    </row>
    <row r="314">
      <c r="A314" s="130" t="str">
        <v/>
      </c>
      <c r="B314" s="91">
        <f>IF(A314="","",IFERROR(VLOOKUP(TRIM(A314&amp;""),'Référentiel PMIX'!$A$2:$C$377,2,FALSE),""))</f>
      </c>
      <c r="C314" s="92" t="str">
        <v/>
      </c>
      <c r="D314" s="92">
        <f>IF(A314="","",IFERROR(VLOOKUP(TRIM(A314&amp;""),'Référentiel PMIX'!$A$2:$C$377,3,FALSE),""))</f>
      </c>
      <c r="E314" s="92">
        <f>IF(OR(A314="",C314=""),"",IF(AND(ISNUMBER(C314),ISNUMBER(D314)),C314*D314,""))</f>
      </c>
      <c r="F314" s="91">
        <f>IF(A314="","",IF(COUNTIF('Référentiel PMIX'!$A$2:$A$377,TRIM(A314&amp;""))=0,"PLU ABSENT DU RATIO","OK"))</f>
      </c>
    </row>
    <row r="315">
      <c r="A315" s="68" t="str">
        <v/>
      </c>
      <c r="B315" s="9">
        <f>IF(A315="","",IFERROR(VLOOKUP(TRIM(A315&amp;""),'Référentiel PMIX'!$A$2:$C$377,2,FALSE),""))</f>
      </c>
      <c r="C315" s="68" t="str">
        <v/>
      </c>
      <c r="D315" s="68">
        <f>IF(A315="","",IFERROR(VLOOKUP(TRIM(A315&amp;""),'Référentiel PMIX'!$A$2:$C$377,3,FALSE),""))</f>
      </c>
      <c r="E315" s="68">
        <f>IF(OR(A315="",C315=""),"",IF(AND(ISNUMBER(C315),ISNUMBER(D315)),C315*D315,""))</f>
      </c>
      <c r="F315" s="9">
        <f>IF(A315="","",IF(COUNTIF('Référentiel PMIX'!$A$2:$A$377,TRIM(A315&amp;""))=0,"PLU ABSENT DU RATIO","OK"))</f>
      </c>
    </row>
    <row r="316">
      <c r="A316" s="130" t="str">
        <v/>
      </c>
      <c r="B316" s="91">
        <f>IF(A316="","",IFERROR(VLOOKUP(TRIM(A316&amp;""),'Référentiel PMIX'!$A$2:$C$377,2,FALSE),""))</f>
      </c>
      <c r="C316" s="92" t="str">
        <v/>
      </c>
      <c r="D316" s="92">
        <f>IF(A316="","",IFERROR(VLOOKUP(TRIM(A316&amp;""),'Référentiel PMIX'!$A$2:$C$377,3,FALSE),""))</f>
      </c>
      <c r="E316" s="92">
        <f>IF(OR(A316="",C316=""),"",IF(AND(ISNUMBER(C316),ISNUMBER(D316)),C316*D316,""))</f>
      </c>
      <c r="F316" s="91">
        <f>IF(A316="","",IF(COUNTIF('Référentiel PMIX'!$A$2:$A$377,TRIM(A316&amp;""))=0,"PLU ABSENT DU RATIO","OK"))</f>
      </c>
    </row>
    <row r="317">
      <c r="A317" s="68" t="str">
        <v/>
      </c>
      <c r="B317" s="9">
        <f>IF(A317="","",IFERROR(VLOOKUP(TRIM(A317&amp;""),'Référentiel PMIX'!$A$2:$C$377,2,FALSE),""))</f>
      </c>
      <c r="C317" s="68" t="str">
        <v/>
      </c>
      <c r="D317" s="68">
        <f>IF(A317="","",IFERROR(VLOOKUP(TRIM(A317&amp;""),'Référentiel PMIX'!$A$2:$C$377,3,FALSE),""))</f>
      </c>
      <c r="E317" s="68">
        <f>IF(OR(A317="",C317=""),"",IF(AND(ISNUMBER(C317),ISNUMBER(D317)),C317*D317,""))</f>
      </c>
      <c r="F317" s="9">
        <f>IF(A317="","",IF(COUNTIF('Référentiel PMIX'!$A$2:$A$377,TRIM(A317&amp;""))=0,"PLU ABSENT DU RATIO","OK"))</f>
      </c>
    </row>
    <row r="318">
      <c r="A318" s="130" t="str">
        <v/>
      </c>
      <c r="B318" s="91">
        <f>IF(A318="","",IFERROR(VLOOKUP(TRIM(A318&amp;""),'Référentiel PMIX'!$A$2:$C$377,2,FALSE),""))</f>
      </c>
      <c r="C318" s="92" t="str">
        <v/>
      </c>
      <c r="D318" s="92">
        <f>IF(A318="","",IFERROR(VLOOKUP(TRIM(A318&amp;""),'Référentiel PMIX'!$A$2:$C$377,3,FALSE),""))</f>
      </c>
      <c r="E318" s="92">
        <f>IF(OR(A318="",C318=""),"",IF(AND(ISNUMBER(C318),ISNUMBER(D318)),C318*D318,""))</f>
      </c>
      <c r="F318" s="91">
        <f>IF(A318="","",IF(COUNTIF('Référentiel PMIX'!$A$2:$A$377,TRIM(A318&amp;""))=0,"PLU ABSENT DU RATIO","OK"))</f>
      </c>
    </row>
    <row r="319">
      <c r="A319" s="68" t="str">
        <v/>
      </c>
      <c r="B319" s="9">
        <f>IF(A319="","",IFERROR(VLOOKUP(TRIM(A319&amp;""),'Référentiel PMIX'!$A$2:$C$377,2,FALSE),""))</f>
      </c>
      <c r="C319" s="68" t="str">
        <v/>
      </c>
      <c r="D319" s="68">
        <f>IF(A319="","",IFERROR(VLOOKUP(TRIM(A319&amp;""),'Référentiel PMIX'!$A$2:$C$377,3,FALSE),""))</f>
      </c>
      <c r="E319" s="68">
        <f>IF(OR(A319="",C319=""),"",IF(AND(ISNUMBER(C319),ISNUMBER(D319)),C319*D319,""))</f>
      </c>
      <c r="F319" s="9">
        <f>IF(A319="","",IF(COUNTIF('Référentiel PMIX'!$A$2:$A$377,TRIM(A319&amp;""))=0,"PLU ABSENT DU RATIO","OK"))</f>
      </c>
    </row>
    <row r="320">
      <c r="A320" s="130" t="str">
        <v/>
      </c>
      <c r="B320" s="91">
        <f>IF(A320="","",IFERROR(VLOOKUP(TRIM(A320&amp;""),'Référentiel PMIX'!$A$2:$C$377,2,FALSE),""))</f>
      </c>
      <c r="C320" s="92" t="str">
        <v/>
      </c>
      <c r="D320" s="92">
        <f>IF(A320="","",IFERROR(VLOOKUP(TRIM(A320&amp;""),'Référentiel PMIX'!$A$2:$C$377,3,FALSE),""))</f>
      </c>
      <c r="E320" s="92">
        <f>IF(OR(A320="",C320=""),"",IF(AND(ISNUMBER(C320),ISNUMBER(D320)),C320*D320,""))</f>
      </c>
      <c r="F320" s="91">
        <f>IF(A320="","",IF(COUNTIF('Référentiel PMIX'!$A$2:$A$377,TRIM(A320&amp;""))=0,"PLU ABSENT DU RATIO","OK"))</f>
      </c>
    </row>
    <row r="321">
      <c r="A321" s="68" t="str">
        <v/>
      </c>
      <c r="B321" s="9">
        <f>IF(A321="","",IFERROR(VLOOKUP(TRIM(A321&amp;""),'Référentiel PMIX'!$A$2:$C$377,2,FALSE),""))</f>
      </c>
      <c r="C321" s="68" t="str">
        <v/>
      </c>
      <c r="D321" s="68">
        <f>IF(A321="","",IFERROR(VLOOKUP(TRIM(A321&amp;""),'Référentiel PMIX'!$A$2:$C$377,3,FALSE),""))</f>
      </c>
      <c r="E321" s="68">
        <f>IF(OR(A321="",C321=""),"",IF(AND(ISNUMBER(C321),ISNUMBER(D321)),C321*D321,""))</f>
      </c>
      <c r="F321" s="9">
        <f>IF(A321="","",IF(COUNTIF('Référentiel PMIX'!$A$2:$A$377,TRIM(A321&amp;""))=0,"PLU ABSENT DU RATIO","OK"))</f>
      </c>
    </row>
    <row r="322">
      <c r="A322" s="130" t="str">
        <v/>
      </c>
      <c r="B322" s="91">
        <f>IF(A322="","",IFERROR(VLOOKUP(TRIM(A322&amp;""),'Référentiel PMIX'!$A$2:$C$377,2,FALSE),""))</f>
      </c>
      <c r="C322" s="92" t="str">
        <v/>
      </c>
      <c r="D322" s="92">
        <f>IF(A322="","",IFERROR(VLOOKUP(TRIM(A322&amp;""),'Référentiel PMIX'!$A$2:$C$377,3,FALSE),""))</f>
      </c>
      <c r="E322" s="92">
        <f>IF(OR(A322="",C322=""),"",IF(AND(ISNUMBER(C322),ISNUMBER(D322)),C322*D322,""))</f>
      </c>
      <c r="F322" s="91">
        <f>IF(A322="","",IF(COUNTIF('Référentiel PMIX'!$A$2:$A$377,TRIM(A322&amp;""))=0,"PLU ABSENT DU RATIO","OK"))</f>
      </c>
    </row>
    <row r="323">
      <c r="A323" s="68" t="str">
        <v/>
      </c>
      <c r="B323" s="9">
        <f>IF(A323="","",IFERROR(VLOOKUP(TRIM(A323&amp;""),'Référentiel PMIX'!$A$2:$C$377,2,FALSE),""))</f>
      </c>
      <c r="C323" s="68" t="str">
        <v/>
      </c>
      <c r="D323" s="68">
        <f>IF(A323="","",IFERROR(VLOOKUP(TRIM(A323&amp;""),'Référentiel PMIX'!$A$2:$C$377,3,FALSE),""))</f>
      </c>
      <c r="E323" s="68">
        <f>IF(OR(A323="",C323=""),"",IF(AND(ISNUMBER(C323),ISNUMBER(D323)),C323*D323,""))</f>
      </c>
      <c r="F323" s="9">
        <f>IF(A323="","",IF(COUNTIF('Référentiel PMIX'!$A$2:$A$377,TRIM(A323&amp;""))=0,"PLU ABSENT DU RATIO","OK"))</f>
      </c>
    </row>
    <row r="324">
      <c r="A324" s="130" t="str">
        <v/>
      </c>
      <c r="B324" s="91">
        <f>IF(A324="","",IFERROR(VLOOKUP(TRIM(A324&amp;""),'Référentiel PMIX'!$A$2:$C$377,2,FALSE),""))</f>
      </c>
      <c r="C324" s="92" t="str">
        <v/>
      </c>
      <c r="D324" s="92">
        <f>IF(A324="","",IFERROR(VLOOKUP(TRIM(A324&amp;""),'Référentiel PMIX'!$A$2:$C$377,3,FALSE),""))</f>
      </c>
      <c r="E324" s="92">
        <f>IF(OR(A324="",C324=""),"",IF(AND(ISNUMBER(C324),ISNUMBER(D324)),C324*D324,""))</f>
      </c>
      <c r="F324" s="91">
        <f>IF(A324="","",IF(COUNTIF('Référentiel PMIX'!$A$2:$A$377,TRIM(A324&amp;""))=0,"PLU ABSENT DU RATIO","OK"))</f>
      </c>
    </row>
    <row r="325">
      <c r="A325" s="68" t="str">
        <v/>
      </c>
      <c r="B325" s="9">
        <f>IF(A325="","",IFERROR(VLOOKUP(TRIM(A325&amp;""),'Référentiel PMIX'!$A$2:$C$377,2,FALSE),""))</f>
      </c>
      <c r="C325" s="68" t="str">
        <v/>
      </c>
      <c r="D325" s="68">
        <f>IF(A325="","",IFERROR(VLOOKUP(TRIM(A325&amp;""),'Référentiel PMIX'!$A$2:$C$377,3,FALSE),""))</f>
      </c>
      <c r="E325" s="68">
        <f>IF(OR(A325="",C325=""),"",IF(AND(ISNUMBER(C325),ISNUMBER(D325)),C325*D325,""))</f>
      </c>
      <c r="F325" s="9">
        <f>IF(A325="","",IF(COUNTIF('Référentiel PMIX'!$A$2:$A$377,TRIM(A325&amp;""))=0,"PLU ABSENT DU RATIO","OK"))</f>
      </c>
    </row>
    <row r="326">
      <c r="A326" s="130" t="str">
        <v/>
      </c>
      <c r="B326" s="91">
        <f>IF(A326="","",IFERROR(VLOOKUP(TRIM(A326&amp;""),'Référentiel PMIX'!$A$2:$C$377,2,FALSE),""))</f>
      </c>
      <c r="C326" s="92" t="str">
        <v/>
      </c>
      <c r="D326" s="92">
        <f>IF(A326="","",IFERROR(VLOOKUP(TRIM(A326&amp;""),'Référentiel PMIX'!$A$2:$C$377,3,FALSE),""))</f>
      </c>
      <c r="E326" s="92">
        <f>IF(OR(A326="",C326=""),"",IF(AND(ISNUMBER(C326),ISNUMBER(D326)),C326*D326,""))</f>
      </c>
      <c r="F326" s="91">
        <f>IF(A326="","",IF(COUNTIF('Référentiel PMIX'!$A$2:$A$377,TRIM(A326&amp;""))=0,"PLU ABSENT DU RATIO","OK"))</f>
      </c>
    </row>
    <row r="327">
      <c r="A327" s="68" t="str">
        <v/>
      </c>
      <c r="B327" s="9">
        <f>IF(A327="","",IFERROR(VLOOKUP(TRIM(A327&amp;""),'Référentiel PMIX'!$A$2:$C$377,2,FALSE),""))</f>
      </c>
      <c r="C327" s="68" t="str">
        <v/>
      </c>
      <c r="D327" s="68">
        <f>IF(A327="","",IFERROR(VLOOKUP(TRIM(A327&amp;""),'Référentiel PMIX'!$A$2:$C$377,3,FALSE),""))</f>
      </c>
      <c r="E327" s="68">
        <f>IF(OR(A327="",C327=""),"",IF(AND(ISNUMBER(C327),ISNUMBER(D327)),C327*D327,""))</f>
      </c>
      <c r="F327" s="9">
        <f>IF(A327="","",IF(COUNTIF('Référentiel PMIX'!$A$2:$A$377,TRIM(A327&amp;""))=0,"PLU ABSENT DU RATIO","OK"))</f>
      </c>
    </row>
    <row r="328">
      <c r="A328" s="130" t="str">
        <v/>
      </c>
      <c r="B328" s="91">
        <f>IF(A328="","",IFERROR(VLOOKUP(TRIM(A328&amp;""),'Référentiel PMIX'!$A$2:$C$377,2,FALSE),""))</f>
      </c>
      <c r="C328" s="92" t="str">
        <v/>
      </c>
      <c r="D328" s="92">
        <f>IF(A328="","",IFERROR(VLOOKUP(TRIM(A328&amp;""),'Référentiel PMIX'!$A$2:$C$377,3,FALSE),""))</f>
      </c>
      <c r="E328" s="92">
        <f>IF(OR(A328="",C328=""),"",IF(AND(ISNUMBER(C328),ISNUMBER(D328)),C328*D328,""))</f>
      </c>
      <c r="F328" s="91">
        <f>IF(A328="","",IF(COUNTIF('Référentiel PMIX'!$A$2:$A$377,TRIM(A328&amp;""))=0,"PLU ABSENT DU RATIO","OK"))</f>
      </c>
    </row>
    <row r="329">
      <c r="A329" s="68" t="str">
        <v/>
      </c>
      <c r="B329" s="9">
        <f>IF(A329="","",IFERROR(VLOOKUP(TRIM(A329&amp;""),'Référentiel PMIX'!$A$2:$C$377,2,FALSE),""))</f>
      </c>
      <c r="C329" s="68" t="str">
        <v/>
      </c>
      <c r="D329" s="68">
        <f>IF(A329="","",IFERROR(VLOOKUP(TRIM(A329&amp;""),'Référentiel PMIX'!$A$2:$C$377,3,FALSE),""))</f>
      </c>
      <c r="E329" s="68">
        <f>IF(OR(A329="",C329=""),"",IF(AND(ISNUMBER(C329),ISNUMBER(D329)),C329*D329,""))</f>
      </c>
      <c r="F329" s="9">
        <f>IF(A329="","",IF(COUNTIF('Référentiel PMIX'!$A$2:$A$377,TRIM(A329&amp;""))=0,"PLU ABSENT DU RATIO","OK"))</f>
      </c>
    </row>
    <row r="330">
      <c r="A330" s="130" t="str">
        <v/>
      </c>
      <c r="B330" s="91">
        <f>IF(A330="","",IFERROR(VLOOKUP(TRIM(A330&amp;""),'Référentiel PMIX'!$A$2:$C$377,2,FALSE),""))</f>
      </c>
      <c r="C330" s="92" t="str">
        <v/>
      </c>
      <c r="D330" s="92">
        <f>IF(A330="","",IFERROR(VLOOKUP(TRIM(A330&amp;""),'Référentiel PMIX'!$A$2:$C$377,3,FALSE),""))</f>
      </c>
      <c r="E330" s="92">
        <f>IF(OR(A330="",C330=""),"",IF(AND(ISNUMBER(C330),ISNUMBER(D330)),C330*D330,""))</f>
      </c>
      <c r="F330" s="91">
        <f>IF(A330="","",IF(COUNTIF('Référentiel PMIX'!$A$2:$A$377,TRIM(A330&amp;""))=0,"PLU ABSENT DU RATIO","OK"))</f>
      </c>
    </row>
    <row r="331">
      <c r="A331" s="68" t="str">
        <v/>
      </c>
      <c r="B331" s="9">
        <f>IF(A331="","",IFERROR(VLOOKUP(TRIM(A331&amp;""),'Référentiel PMIX'!$A$2:$C$377,2,FALSE),""))</f>
      </c>
      <c r="C331" s="68" t="str">
        <v/>
      </c>
      <c r="D331" s="68">
        <f>IF(A331="","",IFERROR(VLOOKUP(TRIM(A331&amp;""),'Référentiel PMIX'!$A$2:$C$377,3,FALSE),""))</f>
      </c>
      <c r="E331" s="68">
        <f>IF(OR(A331="",C331=""),"",IF(AND(ISNUMBER(C331),ISNUMBER(D331)),C331*D331,""))</f>
      </c>
      <c r="F331" s="9">
        <f>IF(A331="","",IF(COUNTIF('Référentiel PMIX'!$A$2:$A$377,TRIM(A331&amp;""))=0,"PLU ABSENT DU RATIO","OK"))</f>
      </c>
    </row>
    <row r="332">
      <c r="A332" s="130" t="str">
        <v/>
      </c>
      <c r="B332" s="91">
        <f>IF(A332="","",IFERROR(VLOOKUP(TRIM(A332&amp;""),'Référentiel PMIX'!$A$2:$C$377,2,FALSE),""))</f>
      </c>
      <c r="C332" s="92" t="str">
        <v/>
      </c>
      <c r="D332" s="92">
        <f>IF(A332="","",IFERROR(VLOOKUP(TRIM(A332&amp;""),'Référentiel PMIX'!$A$2:$C$377,3,FALSE),""))</f>
      </c>
      <c r="E332" s="92">
        <f>IF(OR(A332="",C332=""),"",IF(AND(ISNUMBER(C332),ISNUMBER(D332)),C332*D332,""))</f>
      </c>
      <c r="F332" s="91">
        <f>IF(A332="","",IF(COUNTIF('Référentiel PMIX'!$A$2:$A$377,TRIM(A332&amp;""))=0,"PLU ABSENT DU RATIO","OK"))</f>
      </c>
    </row>
    <row r="333">
      <c r="A333" s="68" t="str">
        <v/>
      </c>
      <c r="B333" s="9">
        <f>IF(A333="","",IFERROR(VLOOKUP(TRIM(A333&amp;""),'Référentiel PMIX'!$A$2:$C$377,2,FALSE),""))</f>
      </c>
      <c r="C333" s="68" t="str">
        <v/>
      </c>
      <c r="D333" s="68">
        <f>IF(A333="","",IFERROR(VLOOKUP(TRIM(A333&amp;""),'Référentiel PMIX'!$A$2:$C$377,3,FALSE),""))</f>
      </c>
      <c r="E333" s="68">
        <f>IF(OR(A333="",C333=""),"",IF(AND(ISNUMBER(C333),ISNUMBER(D333)),C333*D333,""))</f>
      </c>
      <c r="F333" s="9">
        <f>IF(A333="","",IF(COUNTIF('Référentiel PMIX'!$A$2:$A$377,TRIM(A333&amp;""))=0,"PLU ABSENT DU RATIO","OK"))</f>
      </c>
    </row>
    <row r="334">
      <c r="A334" s="130" t="str">
        <v/>
      </c>
      <c r="B334" s="91">
        <f>IF(A334="","",IFERROR(VLOOKUP(TRIM(A334&amp;""),'Référentiel PMIX'!$A$2:$C$377,2,FALSE),""))</f>
      </c>
      <c r="C334" s="92" t="str">
        <v/>
      </c>
      <c r="D334" s="92">
        <f>IF(A334="","",IFERROR(VLOOKUP(TRIM(A334&amp;""),'Référentiel PMIX'!$A$2:$C$377,3,FALSE),""))</f>
      </c>
      <c r="E334" s="92">
        <f>IF(OR(A334="",C334=""),"",IF(AND(ISNUMBER(C334),ISNUMBER(D334)),C334*D334,""))</f>
      </c>
      <c r="F334" s="91">
        <f>IF(A334="","",IF(COUNTIF('Référentiel PMIX'!$A$2:$A$377,TRIM(A334&amp;""))=0,"PLU ABSENT DU RATIO","OK"))</f>
      </c>
    </row>
    <row r="335">
      <c r="A335" s="68" t="str">
        <v/>
      </c>
      <c r="B335" s="9">
        <f>IF(A335="","",IFERROR(VLOOKUP(TRIM(A335&amp;""),'Référentiel PMIX'!$A$2:$C$377,2,FALSE),""))</f>
      </c>
      <c r="C335" s="68" t="str">
        <v/>
      </c>
      <c r="D335" s="68">
        <f>IF(A335="","",IFERROR(VLOOKUP(TRIM(A335&amp;""),'Référentiel PMIX'!$A$2:$C$377,3,FALSE),""))</f>
      </c>
      <c r="E335" s="68">
        <f>IF(OR(A335="",C335=""),"",IF(AND(ISNUMBER(C335),ISNUMBER(D335)),C335*D335,""))</f>
      </c>
      <c r="F335" s="9">
        <f>IF(A335="","",IF(COUNTIF('Référentiel PMIX'!$A$2:$A$377,TRIM(A335&amp;""))=0,"PLU ABSENT DU RATIO","OK"))</f>
      </c>
    </row>
    <row r="336">
      <c r="A336" s="130" t="str">
        <v/>
      </c>
      <c r="B336" s="91">
        <f>IF(A336="","",IFERROR(VLOOKUP(TRIM(A336&amp;""),'Référentiel PMIX'!$A$2:$C$377,2,FALSE),""))</f>
      </c>
      <c r="C336" s="92" t="str">
        <v/>
      </c>
      <c r="D336" s="92">
        <f>IF(A336="","",IFERROR(VLOOKUP(TRIM(A336&amp;""),'Référentiel PMIX'!$A$2:$C$377,3,FALSE),""))</f>
      </c>
      <c r="E336" s="92">
        <f>IF(OR(A336="",C336=""),"",IF(AND(ISNUMBER(C336),ISNUMBER(D336)),C336*D336,""))</f>
      </c>
      <c r="F336" s="91">
        <f>IF(A336="","",IF(COUNTIF('Référentiel PMIX'!$A$2:$A$377,TRIM(A336&amp;""))=0,"PLU ABSENT DU RATIO","OK"))</f>
      </c>
    </row>
    <row r="337">
      <c r="A337" s="68" t="str">
        <v/>
      </c>
      <c r="B337" s="9">
        <f>IF(A337="","",IFERROR(VLOOKUP(TRIM(A337&amp;""),'Référentiel PMIX'!$A$2:$C$377,2,FALSE),""))</f>
      </c>
      <c r="C337" s="68" t="str">
        <v/>
      </c>
      <c r="D337" s="68">
        <f>IF(A337="","",IFERROR(VLOOKUP(TRIM(A337&amp;""),'Référentiel PMIX'!$A$2:$C$377,3,FALSE),""))</f>
      </c>
      <c r="E337" s="68">
        <f>IF(OR(A337="",C337=""),"",IF(AND(ISNUMBER(C337),ISNUMBER(D337)),C337*D337,""))</f>
      </c>
      <c r="F337" s="9">
        <f>IF(A337="","",IF(COUNTIF('Référentiel PMIX'!$A$2:$A$377,TRIM(A337&amp;""))=0,"PLU ABSENT DU RATIO","OK"))</f>
      </c>
    </row>
    <row r="338">
      <c r="A338" s="130" t="str">
        <v/>
      </c>
      <c r="B338" s="91">
        <f>IF(A338="","",IFERROR(VLOOKUP(TRIM(A338&amp;""),'Référentiel PMIX'!$A$2:$C$377,2,FALSE),""))</f>
      </c>
      <c r="C338" s="92" t="str">
        <v/>
      </c>
      <c r="D338" s="92">
        <f>IF(A338="","",IFERROR(VLOOKUP(TRIM(A338&amp;""),'Référentiel PMIX'!$A$2:$C$377,3,FALSE),""))</f>
      </c>
      <c r="E338" s="92">
        <f>IF(OR(A338="",C338=""),"",IF(AND(ISNUMBER(C338),ISNUMBER(D338)),C338*D338,""))</f>
      </c>
      <c r="F338" s="91">
        <f>IF(A338="","",IF(COUNTIF('Référentiel PMIX'!$A$2:$A$377,TRIM(A338&amp;""))=0,"PLU ABSENT DU RATIO","OK"))</f>
      </c>
    </row>
    <row r="339">
      <c r="A339" s="68" t="str">
        <v/>
      </c>
      <c r="B339" s="9">
        <f>IF(A339="","",IFERROR(VLOOKUP(TRIM(A339&amp;""),'Référentiel PMIX'!$A$2:$C$377,2,FALSE),""))</f>
      </c>
      <c r="C339" s="68" t="str">
        <v/>
      </c>
      <c r="D339" s="68">
        <f>IF(A339="","",IFERROR(VLOOKUP(TRIM(A339&amp;""),'Référentiel PMIX'!$A$2:$C$377,3,FALSE),""))</f>
      </c>
      <c r="E339" s="68">
        <f>IF(OR(A339="",C339=""),"",IF(AND(ISNUMBER(C339),ISNUMBER(D339)),C339*D339,""))</f>
      </c>
      <c r="F339" s="9">
        <f>IF(A339="","",IF(COUNTIF('Référentiel PMIX'!$A$2:$A$377,TRIM(A339&amp;""))=0,"PLU ABSENT DU RATIO","OK"))</f>
      </c>
    </row>
    <row r="340">
      <c r="A340" s="130" t="str">
        <v/>
      </c>
      <c r="B340" s="91">
        <f>IF(A340="","",IFERROR(VLOOKUP(TRIM(A340&amp;""),'Référentiel PMIX'!$A$2:$C$377,2,FALSE),""))</f>
      </c>
      <c r="C340" s="92" t="str">
        <v/>
      </c>
      <c r="D340" s="92">
        <f>IF(A340="","",IFERROR(VLOOKUP(TRIM(A340&amp;""),'Référentiel PMIX'!$A$2:$C$377,3,FALSE),""))</f>
      </c>
      <c r="E340" s="92">
        <f>IF(OR(A340="",C340=""),"",IF(AND(ISNUMBER(C340),ISNUMBER(D340)),C340*D340,""))</f>
      </c>
      <c r="F340" s="91">
        <f>IF(A340="","",IF(COUNTIF('Référentiel PMIX'!$A$2:$A$377,TRIM(A340&amp;""))=0,"PLU ABSENT DU RATIO","OK"))</f>
      </c>
    </row>
    <row r="341">
      <c r="A341" s="68" t="str">
        <v/>
      </c>
      <c r="B341" s="9">
        <f>IF(A341="","",IFERROR(VLOOKUP(TRIM(A341&amp;""),'Référentiel PMIX'!$A$2:$C$377,2,FALSE),""))</f>
      </c>
      <c r="C341" s="68" t="str">
        <v/>
      </c>
      <c r="D341" s="68">
        <f>IF(A341="","",IFERROR(VLOOKUP(TRIM(A341&amp;""),'Référentiel PMIX'!$A$2:$C$377,3,FALSE),""))</f>
      </c>
      <c r="E341" s="68">
        <f>IF(OR(A341="",C341=""),"",IF(AND(ISNUMBER(C341),ISNUMBER(D341)),C341*D341,""))</f>
      </c>
      <c r="F341" s="9">
        <f>IF(A341="","",IF(COUNTIF('Référentiel PMIX'!$A$2:$A$377,TRIM(A341&amp;""))=0,"PLU ABSENT DU RATIO","OK"))</f>
      </c>
    </row>
    <row r="342">
      <c r="A342" s="130" t="str">
        <v/>
      </c>
      <c r="B342" s="91">
        <f>IF(A342="","",IFERROR(VLOOKUP(TRIM(A342&amp;""),'Référentiel PMIX'!$A$2:$C$377,2,FALSE),""))</f>
      </c>
      <c r="C342" s="92" t="str">
        <v/>
      </c>
      <c r="D342" s="92">
        <f>IF(A342="","",IFERROR(VLOOKUP(TRIM(A342&amp;""),'Référentiel PMIX'!$A$2:$C$377,3,FALSE),""))</f>
      </c>
      <c r="E342" s="92">
        <f>IF(OR(A342="",C342=""),"",IF(AND(ISNUMBER(C342),ISNUMBER(D342)),C342*D342,""))</f>
      </c>
      <c r="F342" s="91">
        <f>IF(A342="","",IF(COUNTIF('Référentiel PMIX'!$A$2:$A$377,TRIM(A342&amp;""))=0,"PLU ABSENT DU RATIO","OK"))</f>
      </c>
    </row>
    <row r="343">
      <c r="A343" s="68" t="str">
        <v/>
      </c>
      <c r="B343" s="9">
        <f>IF(A343="","",IFERROR(VLOOKUP(TRIM(A343&amp;""),'Référentiel PMIX'!$A$2:$C$377,2,FALSE),""))</f>
      </c>
      <c r="C343" s="68" t="str">
        <v/>
      </c>
      <c r="D343" s="68">
        <f>IF(A343="","",IFERROR(VLOOKUP(TRIM(A343&amp;""),'Référentiel PMIX'!$A$2:$C$377,3,FALSE),""))</f>
      </c>
      <c r="E343" s="68">
        <f>IF(OR(A343="",C343=""),"",IF(AND(ISNUMBER(C343),ISNUMBER(D343)),C343*D343,""))</f>
      </c>
      <c r="F343" s="9">
        <f>IF(A343="","",IF(COUNTIF('Référentiel PMIX'!$A$2:$A$377,TRIM(A343&amp;""))=0,"PLU ABSENT DU RATIO","OK"))</f>
      </c>
    </row>
    <row r="344">
      <c r="A344" s="130" t="str">
        <v/>
      </c>
      <c r="B344" s="91">
        <f>IF(A344="","",IFERROR(VLOOKUP(TRIM(A344&amp;""),'Référentiel PMIX'!$A$2:$C$377,2,FALSE),""))</f>
      </c>
      <c r="C344" s="92" t="str">
        <v/>
      </c>
      <c r="D344" s="92">
        <f>IF(A344="","",IFERROR(VLOOKUP(TRIM(A344&amp;""),'Référentiel PMIX'!$A$2:$C$377,3,FALSE),""))</f>
      </c>
      <c r="E344" s="92">
        <f>IF(OR(A344="",C344=""),"",IF(AND(ISNUMBER(C344),ISNUMBER(D344)),C344*D344,""))</f>
      </c>
      <c r="F344" s="91">
        <f>IF(A344="","",IF(COUNTIF('Référentiel PMIX'!$A$2:$A$377,TRIM(A344&amp;""))=0,"PLU ABSENT DU RATIO","OK"))</f>
      </c>
    </row>
    <row r="345">
      <c r="A345" s="68" t="str">
        <v/>
      </c>
      <c r="B345" s="9">
        <f>IF(A345="","",IFERROR(VLOOKUP(TRIM(A345&amp;""),'Référentiel PMIX'!$A$2:$C$377,2,FALSE),""))</f>
      </c>
      <c r="C345" s="68" t="str">
        <v/>
      </c>
      <c r="D345" s="68">
        <f>IF(A345="","",IFERROR(VLOOKUP(TRIM(A345&amp;""),'Référentiel PMIX'!$A$2:$C$377,3,FALSE),""))</f>
      </c>
      <c r="E345" s="68">
        <f>IF(OR(A345="",C345=""),"",IF(AND(ISNUMBER(C345),ISNUMBER(D345)),C345*D345,""))</f>
      </c>
      <c r="F345" s="9">
        <f>IF(A345="","",IF(COUNTIF('Référentiel PMIX'!$A$2:$A$377,TRIM(A345&amp;""))=0,"PLU ABSENT DU RATIO","OK"))</f>
      </c>
    </row>
    <row r="346">
      <c r="A346" s="130" t="str">
        <v/>
      </c>
      <c r="B346" s="91">
        <f>IF(A346="","",IFERROR(VLOOKUP(TRIM(A346&amp;""),'Référentiel PMIX'!$A$2:$C$377,2,FALSE),""))</f>
      </c>
      <c r="C346" s="92" t="str">
        <v/>
      </c>
      <c r="D346" s="92">
        <f>IF(A346="","",IFERROR(VLOOKUP(TRIM(A346&amp;""),'Référentiel PMIX'!$A$2:$C$377,3,FALSE),""))</f>
      </c>
      <c r="E346" s="92">
        <f>IF(OR(A346="",C346=""),"",IF(AND(ISNUMBER(C346),ISNUMBER(D346)),C346*D346,""))</f>
      </c>
      <c r="F346" s="91">
        <f>IF(A346="","",IF(COUNTIF('Référentiel PMIX'!$A$2:$A$377,TRIM(A346&amp;""))=0,"PLU ABSENT DU RATIO","OK"))</f>
      </c>
    </row>
    <row r="347">
      <c r="A347" s="68" t="str">
        <v/>
      </c>
      <c r="B347" s="9">
        <f>IF(A347="","",IFERROR(VLOOKUP(TRIM(A347&amp;""),'Référentiel PMIX'!$A$2:$C$377,2,FALSE),""))</f>
      </c>
      <c r="C347" s="68" t="str">
        <v/>
      </c>
      <c r="D347" s="68">
        <f>IF(A347="","",IFERROR(VLOOKUP(TRIM(A347&amp;""),'Référentiel PMIX'!$A$2:$C$377,3,FALSE),""))</f>
      </c>
      <c r="E347" s="68">
        <f>IF(OR(A347="",C347=""),"",IF(AND(ISNUMBER(C347),ISNUMBER(D347)),C347*D347,""))</f>
      </c>
      <c r="F347" s="9">
        <f>IF(A347="","",IF(COUNTIF('Référentiel PMIX'!$A$2:$A$377,TRIM(A347&amp;""))=0,"PLU ABSENT DU RATIO","OK"))</f>
      </c>
    </row>
    <row r="348">
      <c r="A348" s="130" t="str">
        <v/>
      </c>
      <c r="B348" s="91">
        <f>IF(A348="","",IFERROR(VLOOKUP(TRIM(A348&amp;""),'Référentiel PMIX'!$A$2:$C$377,2,FALSE),""))</f>
      </c>
      <c r="C348" s="92" t="str">
        <v/>
      </c>
      <c r="D348" s="92">
        <f>IF(A348="","",IFERROR(VLOOKUP(TRIM(A348&amp;""),'Référentiel PMIX'!$A$2:$C$377,3,FALSE),""))</f>
      </c>
      <c r="E348" s="92">
        <f>IF(OR(A348="",C348=""),"",IF(AND(ISNUMBER(C348),ISNUMBER(D348)),C348*D348,""))</f>
      </c>
      <c r="F348" s="91">
        <f>IF(A348="","",IF(COUNTIF('Référentiel PMIX'!$A$2:$A$377,TRIM(A348&amp;""))=0,"PLU ABSENT DU RATIO","OK"))</f>
      </c>
    </row>
    <row r="349">
      <c r="A349" s="68" t="str">
        <v/>
      </c>
      <c r="B349" s="9">
        <f>IF(A349="","",IFERROR(VLOOKUP(TRIM(A349&amp;""),'Référentiel PMIX'!$A$2:$C$377,2,FALSE),""))</f>
      </c>
      <c r="C349" s="68" t="str">
        <v/>
      </c>
      <c r="D349" s="68">
        <f>IF(A349="","",IFERROR(VLOOKUP(TRIM(A349&amp;""),'Référentiel PMIX'!$A$2:$C$377,3,FALSE),""))</f>
      </c>
      <c r="E349" s="68">
        <f>IF(OR(A349="",C349=""),"",IF(AND(ISNUMBER(C349),ISNUMBER(D349)),C349*D349,""))</f>
      </c>
      <c r="F349" s="9">
        <f>IF(A349="","",IF(COUNTIF('Référentiel PMIX'!$A$2:$A$377,TRIM(A349&amp;""))=0,"PLU ABSENT DU RATIO","OK"))</f>
      </c>
    </row>
    <row r="350">
      <c r="A350" s="130" t="str">
        <v/>
      </c>
      <c r="B350" s="91">
        <f>IF(A350="","",IFERROR(VLOOKUP(TRIM(A350&amp;""),'Référentiel PMIX'!$A$2:$C$377,2,FALSE),""))</f>
      </c>
      <c r="C350" s="92" t="str">
        <v/>
      </c>
      <c r="D350" s="92">
        <f>IF(A350="","",IFERROR(VLOOKUP(TRIM(A350&amp;""),'Référentiel PMIX'!$A$2:$C$377,3,FALSE),""))</f>
      </c>
      <c r="E350" s="92">
        <f>IF(OR(A350="",C350=""),"",IF(AND(ISNUMBER(C350),ISNUMBER(D350)),C350*D350,""))</f>
      </c>
      <c r="F350" s="91">
        <f>IF(A350="","",IF(COUNTIF('Référentiel PMIX'!$A$2:$A$377,TRIM(A350&amp;""))=0,"PLU ABSENT DU RATIO","OK"))</f>
      </c>
    </row>
    <row r="351">
      <c r="A351" s="68" t="str">
        <v/>
      </c>
      <c r="B351" s="9">
        <f>IF(A351="","",IFERROR(VLOOKUP(TRIM(A351&amp;""),'Référentiel PMIX'!$A$2:$C$377,2,FALSE),""))</f>
      </c>
      <c r="C351" s="68" t="str">
        <v/>
      </c>
      <c r="D351" s="68">
        <f>IF(A351="","",IFERROR(VLOOKUP(TRIM(A351&amp;""),'Référentiel PMIX'!$A$2:$C$377,3,FALSE),""))</f>
      </c>
      <c r="E351" s="68">
        <f>IF(OR(A351="",C351=""),"",IF(AND(ISNUMBER(C351),ISNUMBER(D351)),C351*D351,""))</f>
      </c>
      <c r="F351" s="9">
        <f>IF(A351="","",IF(COUNTIF('Référentiel PMIX'!$A$2:$A$377,TRIM(A351&amp;""))=0,"PLU ABSENT DU RATIO","OK"))</f>
      </c>
    </row>
    <row r="352">
      <c r="A352" s="130" t="str">
        <v/>
      </c>
      <c r="B352" s="91">
        <f>IF(A352="","",IFERROR(VLOOKUP(TRIM(A352&amp;""),'Référentiel PMIX'!$A$2:$C$377,2,FALSE),""))</f>
      </c>
      <c r="C352" s="92" t="str">
        <v/>
      </c>
      <c r="D352" s="92">
        <f>IF(A352="","",IFERROR(VLOOKUP(TRIM(A352&amp;""),'Référentiel PMIX'!$A$2:$C$377,3,FALSE),""))</f>
      </c>
      <c r="E352" s="92">
        <f>IF(OR(A352="",C352=""),"",IF(AND(ISNUMBER(C352),ISNUMBER(D352)),C352*D352,""))</f>
      </c>
      <c r="F352" s="91">
        <f>IF(A352="","",IF(COUNTIF('Référentiel PMIX'!$A$2:$A$377,TRIM(A352&amp;""))=0,"PLU ABSENT DU RATIO","OK"))</f>
      </c>
    </row>
    <row r="353">
      <c r="A353" s="68" t="str">
        <v/>
      </c>
      <c r="B353" s="9">
        <f>IF(A353="","",IFERROR(VLOOKUP(TRIM(A353&amp;""),'Référentiel PMIX'!$A$2:$C$377,2,FALSE),""))</f>
      </c>
      <c r="C353" s="68" t="str">
        <v/>
      </c>
      <c r="D353" s="68">
        <f>IF(A353="","",IFERROR(VLOOKUP(TRIM(A353&amp;""),'Référentiel PMIX'!$A$2:$C$377,3,FALSE),""))</f>
      </c>
      <c r="E353" s="68">
        <f>IF(OR(A353="",C353=""),"",IF(AND(ISNUMBER(C353),ISNUMBER(D353)),C353*D353,""))</f>
      </c>
      <c r="F353" s="9">
        <f>IF(A353="","",IF(COUNTIF('Référentiel PMIX'!$A$2:$A$377,TRIM(A353&amp;""))=0,"PLU ABSENT DU RATIO","OK"))</f>
      </c>
    </row>
    <row r="354">
      <c r="A354" s="130" t="str">
        <v/>
      </c>
      <c r="B354" s="91">
        <f>IF(A354="","",IFERROR(VLOOKUP(TRIM(A354&amp;""),'Référentiel PMIX'!$A$2:$C$377,2,FALSE),""))</f>
      </c>
      <c r="C354" s="92" t="str">
        <v/>
      </c>
      <c r="D354" s="92">
        <f>IF(A354="","",IFERROR(VLOOKUP(TRIM(A354&amp;""),'Référentiel PMIX'!$A$2:$C$377,3,FALSE),""))</f>
      </c>
      <c r="E354" s="92">
        <f>IF(OR(A354="",C354=""),"",IF(AND(ISNUMBER(C354),ISNUMBER(D354)),C354*D354,""))</f>
      </c>
      <c r="F354" s="91">
        <f>IF(A354="","",IF(COUNTIF('Référentiel PMIX'!$A$2:$A$377,TRIM(A354&amp;""))=0,"PLU ABSENT DU RATIO","OK"))</f>
      </c>
    </row>
    <row r="355">
      <c r="A355" s="68" t="str">
        <v/>
      </c>
      <c r="B355" s="9">
        <f>IF(A355="","",IFERROR(VLOOKUP(TRIM(A355&amp;""),'Référentiel PMIX'!$A$2:$C$377,2,FALSE),""))</f>
      </c>
      <c r="C355" s="68" t="str">
        <v/>
      </c>
      <c r="D355" s="68">
        <f>IF(A355="","",IFERROR(VLOOKUP(TRIM(A355&amp;""),'Référentiel PMIX'!$A$2:$C$377,3,FALSE),""))</f>
      </c>
      <c r="E355" s="68">
        <f>IF(OR(A355="",C355=""),"",IF(AND(ISNUMBER(C355),ISNUMBER(D355)),C355*D355,""))</f>
      </c>
      <c r="F355" s="9">
        <f>IF(A355="","",IF(COUNTIF('Référentiel PMIX'!$A$2:$A$377,TRIM(A355&amp;""))=0,"PLU ABSENT DU RATIO","OK"))</f>
      </c>
    </row>
    <row r="356">
      <c r="A356" s="130" t="str">
        <v/>
      </c>
      <c r="B356" s="91">
        <f>IF(A356="","",IFERROR(VLOOKUP(TRIM(A356&amp;""),'Référentiel PMIX'!$A$2:$C$377,2,FALSE),""))</f>
      </c>
      <c r="C356" s="92" t="str">
        <v/>
      </c>
      <c r="D356" s="92">
        <f>IF(A356="","",IFERROR(VLOOKUP(TRIM(A356&amp;""),'Référentiel PMIX'!$A$2:$C$377,3,FALSE),""))</f>
      </c>
      <c r="E356" s="92">
        <f>IF(OR(A356="",C356=""),"",IF(AND(ISNUMBER(C356),ISNUMBER(D356)),C356*D356,""))</f>
      </c>
      <c r="F356" s="91">
        <f>IF(A356="","",IF(COUNTIF('Référentiel PMIX'!$A$2:$A$377,TRIM(A356&amp;""))=0,"PLU ABSENT DU RATIO","OK"))</f>
      </c>
    </row>
    <row r="357">
      <c r="A357" s="68" t="str">
        <v/>
      </c>
      <c r="B357" s="9">
        <f>IF(A357="","",IFERROR(VLOOKUP(TRIM(A357&amp;""),'Référentiel PMIX'!$A$2:$C$377,2,FALSE),""))</f>
      </c>
      <c r="C357" s="68" t="str">
        <v/>
      </c>
      <c r="D357" s="68">
        <f>IF(A357="","",IFERROR(VLOOKUP(TRIM(A357&amp;""),'Référentiel PMIX'!$A$2:$C$377,3,FALSE),""))</f>
      </c>
      <c r="E357" s="68">
        <f>IF(OR(A357="",C357=""),"",IF(AND(ISNUMBER(C357),ISNUMBER(D357)),C357*D357,""))</f>
      </c>
      <c r="F357" s="9">
        <f>IF(A357="","",IF(COUNTIF('Référentiel PMIX'!$A$2:$A$377,TRIM(A357&amp;""))=0,"PLU ABSENT DU RATIO","OK"))</f>
      </c>
    </row>
    <row r="358">
      <c r="A358" s="130" t="str">
        <v/>
      </c>
      <c r="B358" s="91">
        <f>IF(A358="","",IFERROR(VLOOKUP(TRIM(A358&amp;""),'Référentiel PMIX'!$A$2:$C$377,2,FALSE),""))</f>
      </c>
      <c r="C358" s="92" t="str">
        <v/>
      </c>
      <c r="D358" s="92">
        <f>IF(A358="","",IFERROR(VLOOKUP(TRIM(A358&amp;""),'Référentiel PMIX'!$A$2:$C$377,3,FALSE),""))</f>
      </c>
      <c r="E358" s="92">
        <f>IF(OR(A358="",C358=""),"",IF(AND(ISNUMBER(C358),ISNUMBER(D358)),C358*D358,""))</f>
      </c>
      <c r="F358" s="91">
        <f>IF(A358="","",IF(COUNTIF('Référentiel PMIX'!$A$2:$A$377,TRIM(A358&amp;""))=0,"PLU ABSENT DU RATIO","OK"))</f>
      </c>
    </row>
    <row r="359">
      <c r="A359" s="68" t="str">
        <v/>
      </c>
      <c r="B359" s="9">
        <f>IF(A359="","",IFERROR(VLOOKUP(TRIM(A359&amp;""),'Référentiel PMIX'!$A$2:$C$377,2,FALSE),""))</f>
      </c>
      <c r="C359" s="68" t="str">
        <v/>
      </c>
      <c r="D359" s="68">
        <f>IF(A359="","",IFERROR(VLOOKUP(TRIM(A359&amp;""),'Référentiel PMIX'!$A$2:$C$377,3,FALSE),""))</f>
      </c>
      <c r="E359" s="68">
        <f>IF(OR(A359="",C359=""),"",IF(AND(ISNUMBER(C359),ISNUMBER(D359)),C359*D359,""))</f>
      </c>
      <c r="F359" s="9">
        <f>IF(A359="","",IF(COUNTIF('Référentiel PMIX'!$A$2:$A$377,TRIM(A359&amp;""))=0,"PLU ABSENT DU RATIO","OK"))</f>
      </c>
    </row>
    <row r="360">
      <c r="A360" s="130" t="str">
        <v/>
      </c>
      <c r="B360" s="91">
        <f>IF(A360="","",IFERROR(VLOOKUP(TRIM(A360&amp;""),'Référentiel PMIX'!$A$2:$C$377,2,FALSE),""))</f>
      </c>
      <c r="C360" s="92" t="str">
        <v/>
      </c>
      <c r="D360" s="92">
        <f>IF(A360="","",IFERROR(VLOOKUP(TRIM(A360&amp;""),'Référentiel PMIX'!$A$2:$C$377,3,FALSE),""))</f>
      </c>
      <c r="E360" s="92">
        <f>IF(OR(A360="",C360=""),"",IF(AND(ISNUMBER(C360),ISNUMBER(D360)),C360*D360,""))</f>
      </c>
      <c r="F360" s="91">
        <f>IF(A360="","",IF(COUNTIF('Référentiel PMIX'!$A$2:$A$377,TRIM(A360&amp;""))=0,"PLU ABSENT DU RATIO","OK"))</f>
      </c>
    </row>
    <row r="361">
      <c r="A361" s="68" t="str">
        <v/>
      </c>
      <c r="B361" s="9">
        <f>IF(A361="","",IFERROR(VLOOKUP(TRIM(A361&amp;""),'Référentiel PMIX'!$A$2:$C$377,2,FALSE),""))</f>
      </c>
      <c r="C361" s="68" t="str">
        <v/>
      </c>
      <c r="D361" s="68">
        <f>IF(A361="","",IFERROR(VLOOKUP(TRIM(A361&amp;""),'Référentiel PMIX'!$A$2:$C$377,3,FALSE),""))</f>
      </c>
      <c r="E361" s="68">
        <f>IF(OR(A361="",C361=""),"",IF(AND(ISNUMBER(C361),ISNUMBER(D361)),C361*D361,""))</f>
      </c>
      <c r="F361" s="9">
        <f>IF(A361="","",IF(COUNTIF('Référentiel PMIX'!$A$2:$A$377,TRIM(A361&amp;""))=0,"PLU ABSENT DU RATIO","OK"))</f>
      </c>
    </row>
    <row r="362">
      <c r="A362" s="130" t="str">
        <v/>
      </c>
      <c r="B362" s="91">
        <f>IF(A362="","",IFERROR(VLOOKUP(TRIM(A362&amp;""),'Référentiel PMIX'!$A$2:$C$377,2,FALSE),""))</f>
      </c>
      <c r="C362" s="92" t="str">
        <v/>
      </c>
      <c r="D362" s="92">
        <f>IF(A362="","",IFERROR(VLOOKUP(TRIM(A362&amp;""),'Référentiel PMIX'!$A$2:$C$377,3,FALSE),""))</f>
      </c>
      <c r="E362" s="92">
        <f>IF(OR(A362="",C362=""),"",IF(AND(ISNUMBER(C362),ISNUMBER(D362)),C362*D362,""))</f>
      </c>
      <c r="F362" s="91">
        <f>IF(A362="","",IF(COUNTIF('Référentiel PMIX'!$A$2:$A$377,TRIM(A362&amp;""))=0,"PLU ABSENT DU RATIO","OK"))</f>
      </c>
    </row>
    <row r="363">
      <c r="A363" s="68" t="str">
        <v/>
      </c>
      <c r="B363" s="9">
        <f>IF(A363="","",IFERROR(VLOOKUP(TRIM(A363&amp;""),'Référentiel PMIX'!$A$2:$C$377,2,FALSE),""))</f>
      </c>
      <c r="C363" s="68" t="str">
        <v/>
      </c>
      <c r="D363" s="68">
        <f>IF(A363="","",IFERROR(VLOOKUP(TRIM(A363&amp;""),'Référentiel PMIX'!$A$2:$C$377,3,FALSE),""))</f>
      </c>
      <c r="E363" s="68">
        <f>IF(OR(A363="",C363=""),"",IF(AND(ISNUMBER(C363),ISNUMBER(D363)),C363*D363,""))</f>
      </c>
      <c r="F363" s="9">
        <f>IF(A363="","",IF(COUNTIF('Référentiel PMIX'!$A$2:$A$377,TRIM(A363&amp;""))=0,"PLU ABSENT DU RATIO","OK"))</f>
      </c>
    </row>
    <row r="364">
      <c r="A364" s="130" t="str">
        <v/>
      </c>
      <c r="B364" s="91">
        <f>IF(A364="","",IFERROR(VLOOKUP(TRIM(A364&amp;""),'Référentiel PMIX'!$A$2:$C$377,2,FALSE),""))</f>
      </c>
      <c r="C364" s="92" t="str">
        <v/>
      </c>
      <c r="D364" s="92">
        <f>IF(A364="","",IFERROR(VLOOKUP(TRIM(A364&amp;""),'Référentiel PMIX'!$A$2:$C$377,3,FALSE),""))</f>
      </c>
      <c r="E364" s="92">
        <f>IF(OR(A364="",C364=""),"",IF(AND(ISNUMBER(C364),ISNUMBER(D364)),C364*D364,""))</f>
      </c>
      <c r="F364" s="91">
        <f>IF(A364="","",IF(COUNTIF('Référentiel PMIX'!$A$2:$A$377,TRIM(A364&amp;""))=0,"PLU ABSENT DU RATIO","OK"))</f>
      </c>
    </row>
    <row r="365">
      <c r="A365" s="68" t="str">
        <v/>
      </c>
      <c r="B365" s="9">
        <f>IF(A365="","",IFERROR(VLOOKUP(TRIM(A365&amp;""),'Référentiel PMIX'!$A$2:$C$377,2,FALSE),""))</f>
      </c>
      <c r="C365" s="68" t="str">
        <v/>
      </c>
      <c r="D365" s="68">
        <f>IF(A365="","",IFERROR(VLOOKUP(TRIM(A365&amp;""),'Référentiel PMIX'!$A$2:$C$377,3,FALSE),""))</f>
      </c>
      <c r="E365" s="68">
        <f>IF(OR(A365="",C365=""),"",IF(AND(ISNUMBER(C365),ISNUMBER(D365)),C365*D365,""))</f>
      </c>
      <c r="F365" s="9">
        <f>IF(A365="","",IF(COUNTIF('Référentiel PMIX'!$A$2:$A$377,TRIM(A365&amp;""))=0,"PLU ABSENT DU RATIO","OK"))</f>
      </c>
    </row>
    <row r="366">
      <c r="A366" s="130" t="str">
        <v/>
      </c>
      <c r="B366" s="91">
        <f>IF(A366="","",IFERROR(VLOOKUP(TRIM(A366&amp;""),'Référentiel PMIX'!$A$2:$C$377,2,FALSE),""))</f>
      </c>
      <c r="C366" s="92" t="str">
        <v/>
      </c>
      <c r="D366" s="92">
        <f>IF(A366="","",IFERROR(VLOOKUP(TRIM(A366&amp;""),'Référentiel PMIX'!$A$2:$C$377,3,FALSE),""))</f>
      </c>
      <c r="E366" s="92">
        <f>IF(OR(A366="",C366=""),"",IF(AND(ISNUMBER(C366),ISNUMBER(D366)),C366*D366,""))</f>
      </c>
      <c r="F366" s="91">
        <f>IF(A366="","",IF(COUNTIF('Référentiel PMIX'!$A$2:$A$377,TRIM(A366&amp;""))=0,"PLU ABSENT DU RATIO","OK"))</f>
      </c>
    </row>
    <row r="367">
      <c r="A367" s="68" t="str">
        <v/>
      </c>
      <c r="B367" s="9">
        <f>IF(A367="","",IFERROR(VLOOKUP(TRIM(A367&amp;""),'Référentiel PMIX'!$A$2:$C$377,2,FALSE),""))</f>
      </c>
      <c r="C367" s="68" t="str">
        <v/>
      </c>
      <c r="D367" s="68">
        <f>IF(A367="","",IFERROR(VLOOKUP(TRIM(A367&amp;""),'Référentiel PMIX'!$A$2:$C$377,3,FALSE),""))</f>
      </c>
      <c r="E367" s="68">
        <f>IF(OR(A367="",C367=""),"",IF(AND(ISNUMBER(C367),ISNUMBER(D367)),C367*D367,""))</f>
      </c>
      <c r="F367" s="9">
        <f>IF(A367="","",IF(COUNTIF('Référentiel PMIX'!$A$2:$A$377,TRIM(A367&amp;""))=0,"PLU ABSENT DU RATIO","OK"))</f>
      </c>
    </row>
    <row r="368">
      <c r="A368" s="130" t="str">
        <v/>
      </c>
      <c r="B368" s="91">
        <f>IF(A368="","",IFERROR(VLOOKUP(TRIM(A368&amp;""),'Référentiel PMIX'!$A$2:$C$377,2,FALSE),""))</f>
      </c>
      <c r="C368" s="92" t="str">
        <v/>
      </c>
      <c r="D368" s="92">
        <f>IF(A368="","",IFERROR(VLOOKUP(TRIM(A368&amp;""),'Référentiel PMIX'!$A$2:$C$377,3,FALSE),""))</f>
      </c>
      <c r="E368" s="92">
        <f>IF(OR(A368="",C368=""),"",IF(AND(ISNUMBER(C368),ISNUMBER(D368)),C368*D368,""))</f>
      </c>
      <c r="F368" s="91">
        <f>IF(A368="","",IF(COUNTIF('Référentiel PMIX'!$A$2:$A$377,TRIM(A368&amp;""))=0,"PLU ABSENT DU RATIO","OK"))</f>
      </c>
    </row>
    <row r="369">
      <c r="A369" s="68" t="str">
        <v/>
      </c>
      <c r="B369" s="9">
        <f>IF(A369="","",IFERROR(VLOOKUP(TRIM(A369&amp;""),'Référentiel PMIX'!$A$2:$C$377,2,FALSE),""))</f>
      </c>
      <c r="C369" s="68" t="str">
        <v/>
      </c>
      <c r="D369" s="68">
        <f>IF(A369="","",IFERROR(VLOOKUP(TRIM(A369&amp;""),'Référentiel PMIX'!$A$2:$C$377,3,FALSE),""))</f>
      </c>
      <c r="E369" s="68">
        <f>IF(OR(A369="",C369=""),"",IF(AND(ISNUMBER(C369),ISNUMBER(D369)),C369*D369,""))</f>
      </c>
      <c r="F369" s="9">
        <f>IF(A369="","",IF(COUNTIF('Référentiel PMIX'!$A$2:$A$377,TRIM(A369&amp;""))=0,"PLU ABSENT DU RATIO","OK"))</f>
      </c>
    </row>
    <row r="370">
      <c r="A370" s="130" t="str">
        <v/>
      </c>
      <c r="B370" s="91">
        <f>IF(A370="","",IFERROR(VLOOKUP(TRIM(A370&amp;""),'Référentiel PMIX'!$A$2:$C$377,2,FALSE),""))</f>
      </c>
      <c r="C370" s="92" t="str">
        <v/>
      </c>
      <c r="D370" s="92">
        <f>IF(A370="","",IFERROR(VLOOKUP(TRIM(A370&amp;""),'Référentiel PMIX'!$A$2:$C$377,3,FALSE),""))</f>
      </c>
      <c r="E370" s="92">
        <f>IF(OR(A370="",C370=""),"",IF(AND(ISNUMBER(C370),ISNUMBER(D370)),C370*D370,""))</f>
      </c>
      <c r="F370" s="91">
        <f>IF(A370="","",IF(COUNTIF('Référentiel PMIX'!$A$2:$A$377,TRIM(A370&amp;""))=0,"PLU ABSENT DU RATIO","OK"))</f>
      </c>
    </row>
    <row r="371">
      <c r="A371" s="68" t="str">
        <v/>
      </c>
      <c r="B371" s="9">
        <f>IF(A371="","",IFERROR(VLOOKUP(TRIM(A371&amp;""),'Référentiel PMIX'!$A$2:$C$377,2,FALSE),""))</f>
      </c>
      <c r="C371" s="68" t="str">
        <v/>
      </c>
      <c r="D371" s="68">
        <f>IF(A371="","",IFERROR(VLOOKUP(TRIM(A371&amp;""),'Référentiel PMIX'!$A$2:$C$377,3,FALSE),""))</f>
      </c>
      <c r="E371" s="68">
        <f>IF(OR(A371="",C371=""),"",IF(AND(ISNUMBER(C371),ISNUMBER(D371)),C371*D371,""))</f>
      </c>
      <c r="F371" s="9">
        <f>IF(A371="","",IF(COUNTIF('Référentiel PMIX'!$A$2:$A$377,TRIM(A371&amp;""))=0,"PLU ABSENT DU RATIO","OK"))</f>
      </c>
    </row>
    <row r="372">
      <c r="A372" s="130" t="str">
        <v/>
      </c>
      <c r="B372" s="91">
        <f>IF(A372="","",IFERROR(VLOOKUP(TRIM(A372&amp;""),'Référentiel PMIX'!$A$2:$C$377,2,FALSE),""))</f>
      </c>
      <c r="C372" s="92" t="str">
        <v/>
      </c>
      <c r="D372" s="92">
        <f>IF(A372="","",IFERROR(VLOOKUP(TRIM(A372&amp;""),'Référentiel PMIX'!$A$2:$C$377,3,FALSE),""))</f>
      </c>
      <c r="E372" s="92">
        <f>IF(OR(A372="",C372=""),"",IF(AND(ISNUMBER(C372),ISNUMBER(D372)),C372*D372,""))</f>
      </c>
      <c r="F372" s="91">
        <f>IF(A372="","",IF(COUNTIF('Référentiel PMIX'!$A$2:$A$377,TRIM(A372&amp;""))=0,"PLU ABSENT DU RATIO","OK"))</f>
      </c>
    </row>
    <row r="373">
      <c r="A373" s="68" t="str">
        <v/>
      </c>
      <c r="B373" s="9">
        <f>IF(A373="","",IFERROR(VLOOKUP(TRIM(A373&amp;""),'Référentiel PMIX'!$A$2:$C$377,2,FALSE),""))</f>
      </c>
      <c r="C373" s="68" t="str">
        <v/>
      </c>
      <c r="D373" s="68">
        <f>IF(A373="","",IFERROR(VLOOKUP(TRIM(A373&amp;""),'Référentiel PMIX'!$A$2:$C$377,3,FALSE),""))</f>
      </c>
      <c r="E373" s="68">
        <f>IF(OR(A373="",C373=""),"",IF(AND(ISNUMBER(C373),ISNUMBER(D373)),C373*D373,""))</f>
      </c>
      <c r="F373" s="9">
        <f>IF(A373="","",IF(COUNTIF('Référentiel PMIX'!$A$2:$A$377,TRIM(A373&amp;""))=0,"PLU ABSENT DU RATIO","OK"))</f>
      </c>
    </row>
    <row r="374">
      <c r="A374" s="130" t="str">
        <v/>
      </c>
      <c r="B374" s="91">
        <f>IF(A374="","",IFERROR(VLOOKUP(TRIM(A374&amp;""),'Référentiel PMIX'!$A$2:$C$377,2,FALSE),""))</f>
      </c>
      <c r="C374" s="92" t="str">
        <v/>
      </c>
      <c r="D374" s="92">
        <f>IF(A374="","",IFERROR(VLOOKUP(TRIM(A374&amp;""),'Référentiel PMIX'!$A$2:$C$377,3,FALSE),""))</f>
      </c>
      <c r="E374" s="92">
        <f>IF(OR(A374="",C374=""),"",IF(AND(ISNUMBER(C374),ISNUMBER(D374)),C374*D374,""))</f>
      </c>
      <c r="F374" s="91">
        <f>IF(A374="","",IF(COUNTIF('Référentiel PMIX'!$A$2:$A$377,TRIM(A374&amp;""))=0,"PLU ABSENT DU RATIO","OK"))</f>
      </c>
    </row>
    <row r="375">
      <c r="A375" s="68" t="str">
        <v/>
      </c>
      <c r="B375" s="9">
        <f>IF(A375="","",IFERROR(VLOOKUP(TRIM(A375&amp;""),'Référentiel PMIX'!$A$2:$C$377,2,FALSE),""))</f>
      </c>
      <c r="C375" s="68" t="str">
        <v/>
      </c>
      <c r="D375" s="68">
        <f>IF(A375="","",IFERROR(VLOOKUP(TRIM(A375&amp;""),'Référentiel PMIX'!$A$2:$C$377,3,FALSE),""))</f>
      </c>
      <c r="E375" s="68">
        <f>IF(OR(A375="",C375=""),"",IF(AND(ISNUMBER(C375),ISNUMBER(D375)),C375*D375,""))</f>
      </c>
      <c r="F375" s="9">
        <f>IF(A375="","",IF(COUNTIF('Référentiel PMIX'!$A$2:$A$377,TRIM(A375&amp;""))=0,"PLU ABSENT DU RATIO","OK"))</f>
      </c>
    </row>
    <row r="376">
      <c r="A376" s="130" t="str">
        <v/>
      </c>
      <c r="B376" s="91">
        <f>IF(A376="","",IFERROR(VLOOKUP(TRIM(A376&amp;""),'Référentiel PMIX'!$A$2:$C$377,2,FALSE),""))</f>
      </c>
      <c r="C376" s="92" t="str">
        <v/>
      </c>
      <c r="D376" s="92">
        <f>IF(A376="","",IFERROR(VLOOKUP(TRIM(A376&amp;""),'Référentiel PMIX'!$A$2:$C$377,3,FALSE),""))</f>
      </c>
      <c r="E376" s="92">
        <f>IF(OR(A376="",C376=""),"",IF(AND(ISNUMBER(C376),ISNUMBER(D376)),C376*D376,""))</f>
      </c>
      <c r="F376" s="91">
        <f>IF(A376="","",IF(COUNTIF('Référentiel PMIX'!$A$2:$A$377,TRIM(A376&amp;""))=0,"PLU ABSENT DU RATIO","OK"))</f>
      </c>
    </row>
    <row r="377">
      <c r="A377" s="68" t="str">
        <v/>
      </c>
      <c r="B377" s="9">
        <f>IF(A377="","",IFERROR(VLOOKUP(TRIM(A377&amp;""),'Référentiel PMIX'!$A$2:$C$377,2,FALSE),""))</f>
      </c>
      <c r="C377" s="68" t="str">
        <v/>
      </c>
      <c r="D377" s="68">
        <f>IF(A377="","",IFERROR(VLOOKUP(TRIM(A377&amp;""),'Référentiel PMIX'!$A$2:$C$377,3,FALSE),""))</f>
      </c>
      <c r="E377" s="68">
        <f>IF(OR(A377="",C377=""),"",IF(AND(ISNUMBER(C377),ISNUMBER(D377)),C377*D377,""))</f>
      </c>
      <c r="F377" s="9">
        <f>IF(A377="","",IF(COUNTIF('Référentiel PMIX'!$A$2:$A$377,TRIM(A377&amp;""))=0,"PLU ABSENT DU RATIO","OK"))</f>
      </c>
    </row>
    <row r="378">
      <c r="A378" s="130" t="str">
        <v/>
      </c>
      <c r="B378" s="91">
        <f>IF(A378="","",IFERROR(VLOOKUP(TRIM(A378&amp;""),'Référentiel PMIX'!$A$2:$C$377,2,FALSE),""))</f>
      </c>
      <c r="C378" s="92" t="str">
        <v/>
      </c>
      <c r="D378" s="92">
        <f>IF(A378="","",IFERROR(VLOOKUP(TRIM(A378&amp;""),'Référentiel PMIX'!$A$2:$C$377,3,FALSE),""))</f>
      </c>
      <c r="E378" s="92">
        <f>IF(OR(A378="",C378=""),"",IF(AND(ISNUMBER(C378),ISNUMBER(D378)),C378*D378,""))</f>
      </c>
      <c r="F378" s="91">
        <f>IF(A378="","",IF(COUNTIF('Référentiel PMIX'!$A$2:$A$377,TRIM(A378&amp;""))=0,"PLU ABSENT DU RATIO","OK"))</f>
      </c>
    </row>
    <row r="379">
      <c r="A379" s="68" t="str">
        <v/>
      </c>
      <c r="B379" s="9">
        <f>IF(A379="","",IFERROR(VLOOKUP(TRIM(A379&amp;""),'Référentiel PMIX'!$A$2:$C$377,2,FALSE),""))</f>
      </c>
      <c r="C379" s="68" t="str">
        <v/>
      </c>
      <c r="D379" s="68">
        <f>IF(A379="","",IFERROR(VLOOKUP(TRIM(A379&amp;""),'Référentiel PMIX'!$A$2:$C$377,3,FALSE),""))</f>
      </c>
      <c r="E379" s="68">
        <f>IF(OR(A379="",C379=""),"",IF(AND(ISNUMBER(C379),ISNUMBER(D379)),C379*D379,""))</f>
      </c>
      <c r="F379" s="9">
        <f>IF(A379="","",IF(COUNTIF('Référentiel PMIX'!$A$2:$A$377,TRIM(A379&amp;""))=0,"PLU ABSENT DU RATIO","OK"))</f>
      </c>
    </row>
    <row r="380">
      <c r="A380" s="130" t="str">
        <v/>
      </c>
      <c r="B380" s="91">
        <f>IF(A380="","",IFERROR(VLOOKUP(TRIM(A380&amp;""),'Référentiel PMIX'!$A$2:$C$377,2,FALSE),""))</f>
      </c>
      <c r="C380" s="92" t="str">
        <v/>
      </c>
      <c r="D380" s="92">
        <f>IF(A380="","",IFERROR(VLOOKUP(TRIM(A380&amp;""),'Référentiel PMIX'!$A$2:$C$377,3,FALSE),""))</f>
      </c>
      <c r="E380" s="92">
        <f>IF(OR(A380="",C380=""),"",IF(AND(ISNUMBER(C380),ISNUMBER(D380)),C380*D380,""))</f>
      </c>
      <c r="F380" s="91">
        <f>IF(A380="","",IF(COUNTIF('Référentiel PMIX'!$A$2:$A$377,TRIM(A380&amp;""))=0,"PLU ABSENT DU RATIO","OK"))</f>
      </c>
    </row>
    <row r="381">
      <c r="A381" s="68" t="str">
        <v/>
      </c>
      <c r="B381" s="9">
        <f>IF(A381="","",IFERROR(VLOOKUP(TRIM(A381&amp;""),'Référentiel PMIX'!$A$2:$C$377,2,FALSE),""))</f>
      </c>
      <c r="C381" s="68" t="str">
        <v/>
      </c>
      <c r="D381" s="68">
        <f>IF(A381="","",IFERROR(VLOOKUP(TRIM(A381&amp;""),'Référentiel PMIX'!$A$2:$C$377,3,FALSE),""))</f>
      </c>
      <c r="E381" s="68">
        <f>IF(OR(A381="",C381=""),"",IF(AND(ISNUMBER(C381),ISNUMBER(D381)),C381*D381,""))</f>
      </c>
      <c r="F381" s="9">
        <f>IF(A381="","",IF(COUNTIF('Référentiel PMIX'!$A$2:$A$377,TRIM(A381&amp;""))=0,"PLU ABSENT DU RATIO","OK"))</f>
      </c>
    </row>
    <row r="382">
      <c r="A382" s="130" t="str">
        <v/>
      </c>
      <c r="B382" s="91">
        <f>IF(A382="","",IFERROR(VLOOKUP(TRIM(A382&amp;""),'Référentiel PMIX'!$A$2:$C$377,2,FALSE),""))</f>
      </c>
      <c r="C382" s="92" t="str">
        <v/>
      </c>
      <c r="D382" s="92">
        <f>IF(A382="","",IFERROR(VLOOKUP(TRIM(A382&amp;""),'Référentiel PMIX'!$A$2:$C$377,3,FALSE),""))</f>
      </c>
      <c r="E382" s="92">
        <f>IF(OR(A382="",C382=""),"",IF(AND(ISNUMBER(C382),ISNUMBER(D382)),C382*D382,""))</f>
      </c>
      <c r="F382" s="91">
        <f>IF(A382="","",IF(COUNTIF('Référentiel PMIX'!$A$2:$A$377,TRIM(A382&amp;""))=0,"PLU ABSENT DU RATIO","OK"))</f>
      </c>
    </row>
    <row r="383">
      <c r="A383" s="68" t="str">
        <v/>
      </c>
      <c r="B383" s="9">
        <f>IF(A383="","",IFERROR(VLOOKUP(TRIM(A383&amp;""),'Référentiel PMIX'!$A$2:$C$377,2,FALSE),""))</f>
      </c>
      <c r="C383" s="68" t="str">
        <v/>
      </c>
      <c r="D383" s="68">
        <f>IF(A383="","",IFERROR(VLOOKUP(TRIM(A383&amp;""),'Référentiel PMIX'!$A$2:$C$377,3,FALSE),""))</f>
      </c>
      <c r="E383" s="68">
        <f>IF(OR(A383="",C383=""),"",IF(AND(ISNUMBER(C383),ISNUMBER(D383)),C383*D383,""))</f>
      </c>
      <c r="F383" s="9">
        <f>IF(A383="","",IF(COUNTIF('Référentiel PMIX'!$A$2:$A$377,TRIM(A383&amp;""))=0,"PLU ABSENT DU RATIO","OK"))</f>
      </c>
    </row>
    <row r="384">
      <c r="A384" s="130" t="str">
        <v/>
      </c>
      <c r="B384" s="91">
        <f>IF(A384="","",IFERROR(VLOOKUP(TRIM(A384&amp;""),'Référentiel PMIX'!$A$2:$C$377,2,FALSE),""))</f>
      </c>
      <c r="C384" s="92" t="str">
        <v/>
      </c>
      <c r="D384" s="92">
        <f>IF(A384="","",IFERROR(VLOOKUP(TRIM(A384&amp;""),'Référentiel PMIX'!$A$2:$C$377,3,FALSE),""))</f>
      </c>
      <c r="E384" s="92">
        <f>IF(OR(A384="",C384=""),"",IF(AND(ISNUMBER(C384),ISNUMBER(D384)),C384*D384,""))</f>
      </c>
      <c r="F384" s="91">
        <f>IF(A384="","",IF(COUNTIF('Référentiel PMIX'!$A$2:$A$377,TRIM(A384&amp;""))=0,"PLU ABSENT DU RATIO","OK"))</f>
      </c>
    </row>
    <row r="385">
      <c r="A385" s="68" t="str">
        <v/>
      </c>
      <c r="B385" s="9">
        <f>IF(A385="","",IFERROR(VLOOKUP(TRIM(A385&amp;""),'Référentiel PMIX'!$A$2:$C$377,2,FALSE),""))</f>
      </c>
      <c r="C385" s="68" t="str">
        <v/>
      </c>
      <c r="D385" s="68">
        <f>IF(A385="","",IFERROR(VLOOKUP(TRIM(A385&amp;""),'Référentiel PMIX'!$A$2:$C$377,3,FALSE),""))</f>
      </c>
      <c r="E385" s="68">
        <f>IF(OR(A385="",C385=""),"",IF(AND(ISNUMBER(C385),ISNUMBER(D385)),C385*D385,""))</f>
      </c>
      <c r="F385" s="9">
        <f>IF(A385="","",IF(COUNTIF('Référentiel PMIX'!$A$2:$A$377,TRIM(A385&amp;""))=0,"PLU ABSENT DU RATIO","OK"))</f>
      </c>
    </row>
    <row r="386">
      <c r="A386" s="130" t="str">
        <v/>
      </c>
      <c r="B386" s="91">
        <f>IF(A386="","",IFERROR(VLOOKUP(TRIM(A386&amp;""),'Référentiel PMIX'!$A$2:$C$377,2,FALSE),""))</f>
      </c>
      <c r="C386" s="92" t="str">
        <v/>
      </c>
      <c r="D386" s="92">
        <f>IF(A386="","",IFERROR(VLOOKUP(TRIM(A386&amp;""),'Référentiel PMIX'!$A$2:$C$377,3,FALSE),""))</f>
      </c>
      <c r="E386" s="92">
        <f>IF(OR(A386="",C386=""),"",IF(AND(ISNUMBER(C386),ISNUMBER(D386)),C386*D386,""))</f>
      </c>
      <c r="F386" s="91">
        <f>IF(A386="","",IF(COUNTIF('Référentiel PMIX'!$A$2:$A$377,TRIM(A386&amp;""))=0,"PLU ABSENT DU RATIO","OK"))</f>
      </c>
    </row>
    <row r="387">
      <c r="A387" s="68" t="str">
        <v/>
      </c>
      <c r="B387" s="9">
        <f>IF(A387="","",IFERROR(VLOOKUP(TRIM(A387&amp;""),'Référentiel PMIX'!$A$2:$C$377,2,FALSE),""))</f>
      </c>
      <c r="C387" s="68" t="str">
        <v/>
      </c>
      <c r="D387" s="68">
        <f>IF(A387="","",IFERROR(VLOOKUP(TRIM(A387&amp;""),'Référentiel PMIX'!$A$2:$C$377,3,FALSE),""))</f>
      </c>
      <c r="E387" s="68">
        <f>IF(OR(A387="",C387=""),"",IF(AND(ISNUMBER(C387),ISNUMBER(D387)),C387*D387,""))</f>
      </c>
      <c r="F387" s="9">
        <f>IF(A387="","",IF(COUNTIF('Référentiel PMIX'!$A$2:$A$377,TRIM(A387&amp;""))=0,"PLU ABSENT DU RATIO","OK"))</f>
      </c>
    </row>
    <row r="388">
      <c r="A388" s="130" t="str">
        <v/>
      </c>
      <c r="B388" s="91">
        <f>IF(A388="","",IFERROR(VLOOKUP(TRIM(A388&amp;""),'Référentiel PMIX'!$A$2:$C$377,2,FALSE),""))</f>
      </c>
      <c r="C388" s="92" t="str">
        <v/>
      </c>
      <c r="D388" s="92">
        <f>IF(A388="","",IFERROR(VLOOKUP(TRIM(A388&amp;""),'Référentiel PMIX'!$A$2:$C$377,3,FALSE),""))</f>
      </c>
      <c r="E388" s="92">
        <f>IF(OR(A388="",C388=""),"",IF(AND(ISNUMBER(C388),ISNUMBER(D388)),C388*D388,""))</f>
      </c>
      <c r="F388" s="91">
        <f>IF(A388="","",IF(COUNTIF('Référentiel PMIX'!$A$2:$A$377,TRIM(A388&amp;""))=0,"PLU ABSENT DU RATIO","OK"))</f>
      </c>
    </row>
    <row r="389">
      <c r="A389" s="68" t="str">
        <v/>
      </c>
      <c r="B389" s="9">
        <f>IF(A389="","",IFERROR(VLOOKUP(TRIM(A389&amp;""),'Référentiel PMIX'!$A$2:$C$377,2,FALSE),""))</f>
      </c>
      <c r="C389" s="68" t="str">
        <v/>
      </c>
      <c r="D389" s="68">
        <f>IF(A389="","",IFERROR(VLOOKUP(TRIM(A389&amp;""),'Référentiel PMIX'!$A$2:$C$377,3,FALSE),""))</f>
      </c>
      <c r="E389" s="68">
        <f>IF(OR(A389="",C389=""),"",IF(AND(ISNUMBER(C389),ISNUMBER(D389)),C389*D389,""))</f>
      </c>
      <c r="F389" s="9">
        <f>IF(A389="","",IF(COUNTIF('Référentiel PMIX'!$A$2:$A$377,TRIM(A389&amp;""))=0,"PLU ABSENT DU RATIO","OK"))</f>
      </c>
    </row>
    <row r="390">
      <c r="A390" s="130" t="str">
        <v/>
      </c>
      <c r="B390" s="91">
        <f>IF(A390="","",IFERROR(VLOOKUP(TRIM(A390&amp;""),'Référentiel PMIX'!$A$2:$C$377,2,FALSE),""))</f>
      </c>
      <c r="C390" s="92" t="str">
        <v/>
      </c>
      <c r="D390" s="92">
        <f>IF(A390="","",IFERROR(VLOOKUP(TRIM(A390&amp;""),'Référentiel PMIX'!$A$2:$C$377,3,FALSE),""))</f>
      </c>
      <c r="E390" s="92">
        <f>IF(OR(A390="",C390=""),"",IF(AND(ISNUMBER(C390),ISNUMBER(D390)),C390*D390,""))</f>
      </c>
      <c r="F390" s="91">
        <f>IF(A390="","",IF(COUNTIF('Référentiel PMIX'!$A$2:$A$377,TRIM(A390&amp;""))=0,"PLU ABSENT DU RATIO","OK"))</f>
      </c>
    </row>
    <row r="391">
      <c r="A391" s="68" t="str">
        <v/>
      </c>
      <c r="B391" s="9">
        <f>IF(A391="","",IFERROR(VLOOKUP(TRIM(A391&amp;""),'Référentiel PMIX'!$A$2:$C$377,2,FALSE),""))</f>
      </c>
      <c r="C391" s="68" t="str">
        <v/>
      </c>
      <c r="D391" s="68">
        <f>IF(A391="","",IFERROR(VLOOKUP(TRIM(A391&amp;""),'Référentiel PMIX'!$A$2:$C$377,3,FALSE),""))</f>
      </c>
      <c r="E391" s="68">
        <f>IF(OR(A391="",C391=""),"",IF(AND(ISNUMBER(C391),ISNUMBER(D391)),C391*D391,""))</f>
      </c>
      <c r="F391" s="9">
        <f>IF(A391="","",IF(COUNTIF('Référentiel PMIX'!$A$2:$A$377,TRIM(A391&amp;""))=0,"PLU ABSENT DU RATIO","OK"))</f>
      </c>
    </row>
    <row r="392">
      <c r="A392" s="130" t="str">
        <v/>
      </c>
      <c r="B392" s="91">
        <f>IF(A392="","",IFERROR(VLOOKUP(TRIM(A392&amp;""),'Référentiel PMIX'!$A$2:$C$377,2,FALSE),""))</f>
      </c>
      <c r="C392" s="92" t="str">
        <v/>
      </c>
      <c r="D392" s="92">
        <f>IF(A392="","",IFERROR(VLOOKUP(TRIM(A392&amp;""),'Référentiel PMIX'!$A$2:$C$377,3,FALSE),""))</f>
      </c>
      <c r="E392" s="92">
        <f>IF(OR(A392="",C392=""),"",IF(AND(ISNUMBER(C392),ISNUMBER(D392)),C392*D392,""))</f>
      </c>
      <c r="F392" s="91">
        <f>IF(A392="","",IF(COUNTIF('Référentiel PMIX'!$A$2:$A$377,TRIM(A392&amp;""))=0,"PLU ABSENT DU RATIO","OK"))</f>
      </c>
    </row>
    <row r="393">
      <c r="A393" s="68" t="str">
        <v/>
      </c>
      <c r="B393" s="9">
        <f>IF(A393="","",IFERROR(VLOOKUP(TRIM(A393&amp;""),'Référentiel PMIX'!$A$2:$C$377,2,FALSE),""))</f>
      </c>
      <c r="C393" s="68" t="str">
        <v/>
      </c>
      <c r="D393" s="68">
        <f>IF(A393="","",IFERROR(VLOOKUP(TRIM(A393&amp;""),'Référentiel PMIX'!$A$2:$C$377,3,FALSE),""))</f>
      </c>
      <c r="E393" s="68">
        <f>IF(OR(A393="",C393=""),"",IF(AND(ISNUMBER(C393),ISNUMBER(D393)),C393*D393,""))</f>
      </c>
      <c r="F393" s="9">
        <f>IF(A393="","",IF(COUNTIF('Référentiel PMIX'!$A$2:$A$377,TRIM(A393&amp;""))=0,"PLU ABSENT DU RATIO","OK"))</f>
      </c>
    </row>
    <row r="394">
      <c r="A394" s="130" t="str">
        <v/>
      </c>
      <c r="B394" s="91">
        <f>IF(A394="","",IFERROR(VLOOKUP(TRIM(A394&amp;""),'Référentiel PMIX'!$A$2:$C$377,2,FALSE),""))</f>
      </c>
      <c r="C394" s="92" t="str">
        <v/>
      </c>
      <c r="D394" s="92">
        <f>IF(A394="","",IFERROR(VLOOKUP(TRIM(A394&amp;""),'Référentiel PMIX'!$A$2:$C$377,3,FALSE),""))</f>
      </c>
      <c r="E394" s="92">
        <f>IF(OR(A394="",C394=""),"",IF(AND(ISNUMBER(C394),ISNUMBER(D394)),C394*D394,""))</f>
      </c>
      <c r="F394" s="91">
        <f>IF(A394="","",IF(COUNTIF('Référentiel PMIX'!$A$2:$A$377,TRIM(A394&amp;""))=0,"PLU ABSENT DU RATIO","OK"))</f>
      </c>
    </row>
    <row r="395">
      <c r="A395" s="68" t="str">
        <v/>
      </c>
      <c r="B395" s="9">
        <f>IF(A395="","",IFERROR(VLOOKUP(TRIM(A395&amp;""),'Référentiel PMIX'!$A$2:$C$377,2,FALSE),""))</f>
      </c>
      <c r="C395" s="68" t="str">
        <v/>
      </c>
      <c r="D395" s="68">
        <f>IF(A395="","",IFERROR(VLOOKUP(TRIM(A395&amp;""),'Référentiel PMIX'!$A$2:$C$377,3,FALSE),""))</f>
      </c>
      <c r="E395" s="68">
        <f>IF(OR(A395="",C395=""),"",IF(AND(ISNUMBER(C395),ISNUMBER(D395)),C395*D395,""))</f>
      </c>
      <c r="F395" s="9">
        <f>IF(A395="","",IF(COUNTIF('Référentiel PMIX'!$A$2:$A$377,TRIM(A395&amp;""))=0,"PLU ABSENT DU RATIO","OK"))</f>
      </c>
    </row>
    <row r="396">
      <c r="A396" s="130" t="str">
        <v/>
      </c>
      <c r="B396" s="91">
        <f>IF(A396="","",IFERROR(VLOOKUP(TRIM(A396&amp;""),'Référentiel PMIX'!$A$2:$C$377,2,FALSE),""))</f>
      </c>
      <c r="C396" s="92" t="str">
        <v/>
      </c>
      <c r="D396" s="92">
        <f>IF(A396="","",IFERROR(VLOOKUP(TRIM(A396&amp;""),'Référentiel PMIX'!$A$2:$C$377,3,FALSE),""))</f>
      </c>
      <c r="E396" s="92">
        <f>IF(OR(A396="",C396=""),"",IF(AND(ISNUMBER(C396),ISNUMBER(D396)),C396*D396,""))</f>
      </c>
      <c r="F396" s="91">
        <f>IF(A396="","",IF(COUNTIF('Référentiel PMIX'!$A$2:$A$377,TRIM(A396&amp;""))=0,"PLU ABSENT DU RATIO","OK"))</f>
      </c>
    </row>
    <row r="397">
      <c r="A397" s="68" t="str">
        <v/>
      </c>
      <c r="B397" s="9">
        <f>IF(A397="","",IFERROR(VLOOKUP(TRIM(A397&amp;""),'Référentiel PMIX'!$A$2:$C$377,2,FALSE),""))</f>
      </c>
      <c r="C397" s="68" t="str">
        <v/>
      </c>
      <c r="D397" s="68">
        <f>IF(A397="","",IFERROR(VLOOKUP(TRIM(A397&amp;""),'Référentiel PMIX'!$A$2:$C$377,3,FALSE),""))</f>
      </c>
      <c r="E397" s="68">
        <f>IF(OR(A397="",C397=""),"",IF(AND(ISNUMBER(C397),ISNUMBER(D397)),C397*D397,""))</f>
      </c>
      <c r="F397" s="9">
        <f>IF(A397="","",IF(COUNTIF('Référentiel PMIX'!$A$2:$A$377,TRIM(A397&amp;""))=0,"PLU ABSENT DU RATIO","OK"))</f>
      </c>
    </row>
    <row r="398">
      <c r="A398" s="130" t="str">
        <v/>
      </c>
      <c r="B398" s="91">
        <f>IF(A398="","",IFERROR(VLOOKUP(TRIM(A398&amp;""),'Référentiel PMIX'!$A$2:$C$377,2,FALSE),""))</f>
      </c>
      <c r="C398" s="92" t="str">
        <v/>
      </c>
      <c r="D398" s="92">
        <f>IF(A398="","",IFERROR(VLOOKUP(TRIM(A398&amp;""),'Référentiel PMIX'!$A$2:$C$377,3,FALSE),""))</f>
      </c>
      <c r="E398" s="92">
        <f>IF(OR(A398="",C398=""),"",IF(AND(ISNUMBER(C398),ISNUMBER(D398)),C398*D398,""))</f>
      </c>
      <c r="F398" s="91">
        <f>IF(A398="","",IF(COUNTIF('Référentiel PMIX'!$A$2:$A$377,TRIM(A398&amp;""))=0,"PLU ABSENT DU RATIO","OK"))</f>
      </c>
    </row>
    <row r="399">
      <c r="A399" s="68" t="str">
        <v/>
      </c>
      <c r="B399" s="9">
        <f>IF(A399="","",IFERROR(VLOOKUP(TRIM(A399&amp;""),'Référentiel PMIX'!$A$2:$C$377,2,FALSE),""))</f>
      </c>
      <c r="C399" s="68" t="str">
        <v/>
      </c>
      <c r="D399" s="68">
        <f>IF(A399="","",IFERROR(VLOOKUP(TRIM(A399&amp;""),'Référentiel PMIX'!$A$2:$C$377,3,FALSE),""))</f>
      </c>
      <c r="E399" s="68">
        <f>IF(OR(A399="",C399=""),"",IF(AND(ISNUMBER(C399),ISNUMBER(D399)),C399*D399,""))</f>
      </c>
      <c r="F399" s="9">
        <f>IF(A399="","",IF(COUNTIF('Référentiel PMIX'!$A$2:$A$377,TRIM(A399&amp;""))=0,"PLU ABSENT DU RATIO","OK"))</f>
      </c>
    </row>
    <row r="400">
      <c r="A400" s="130" t="str">
        <v/>
      </c>
      <c r="B400" s="91">
        <f>IF(A400="","",IFERROR(VLOOKUP(TRIM(A400&amp;""),'Référentiel PMIX'!$A$2:$C$377,2,FALSE),""))</f>
      </c>
      <c r="C400" s="92" t="str">
        <v/>
      </c>
      <c r="D400" s="92">
        <f>IF(A400="","",IFERROR(VLOOKUP(TRIM(A400&amp;""),'Référentiel PMIX'!$A$2:$C$377,3,FALSE),""))</f>
      </c>
      <c r="E400" s="92">
        <f>IF(OR(A400="",C400=""),"",IF(AND(ISNUMBER(C400),ISNUMBER(D400)),C400*D400,""))</f>
      </c>
      <c r="F400" s="91">
        <f>IF(A400="","",IF(COUNTIF('Référentiel PMIX'!$A$2:$A$377,TRIM(A400&amp;""))=0,"PLU ABSENT DU RATIO","OK"))</f>
      </c>
    </row>
    <row r="401">
      <c r="A401" s="68" t="str">
        <v/>
      </c>
      <c r="B401" s="9">
        <f>IF(A401="","",IFERROR(VLOOKUP(TRIM(A401&amp;""),'Référentiel PMIX'!$A$2:$C$377,2,FALSE),""))</f>
      </c>
      <c r="C401" s="68" t="str">
        <v/>
      </c>
      <c r="D401" s="68">
        <f>IF(A401="","",IFERROR(VLOOKUP(TRIM(A401&amp;""),'Référentiel PMIX'!$A$2:$C$377,3,FALSE),""))</f>
      </c>
      <c r="E401" s="68">
        <f>IF(OR(A401="",C401=""),"",IF(AND(ISNUMBER(C401),ISNUMBER(D401)),C401*D401,""))</f>
      </c>
      <c r="F401" s="9">
        <f>IF(A401="","",IF(COUNTIF('Référentiel PMIX'!$A$2:$A$377,TRIM(A401&amp;""))=0,"PLU ABSENT DU RATIO","OK"))</f>
      </c>
    </row>
    <row r="402">
      <c r="A402" s="130" t="str">
        <v/>
      </c>
      <c r="B402" s="91">
        <f>IF(A402="","",IFERROR(VLOOKUP(TRIM(A402&amp;""),'Référentiel PMIX'!$A$2:$C$377,2,FALSE),""))</f>
      </c>
      <c r="C402" s="92" t="str">
        <v/>
      </c>
      <c r="D402" s="92">
        <f>IF(A402="","",IFERROR(VLOOKUP(TRIM(A402&amp;""),'Référentiel PMIX'!$A$2:$C$377,3,FALSE),""))</f>
      </c>
      <c r="E402" s="92">
        <f>IF(OR(A402="",C402=""),"",IF(AND(ISNUMBER(C402),ISNUMBER(D402)),C402*D402,""))</f>
      </c>
      <c r="F402" s="91">
        <f>IF(A402="","",IF(COUNTIF('Référentiel PMIX'!$A$2:$A$377,TRIM(A402&amp;""))=0,"PLU ABSENT DU RATIO","OK"))</f>
      </c>
    </row>
    <row r="403">
      <c r="A403" s="68" t="str">
        <v/>
      </c>
      <c r="B403" s="9">
        <f>IF(A403="","",IFERROR(VLOOKUP(TRIM(A403&amp;""),'Référentiel PMIX'!$A$2:$C$377,2,FALSE),""))</f>
      </c>
      <c r="C403" s="68" t="str">
        <v/>
      </c>
      <c r="D403" s="68">
        <f>IF(A403="","",IFERROR(VLOOKUP(TRIM(A403&amp;""),'Référentiel PMIX'!$A$2:$C$377,3,FALSE),""))</f>
      </c>
      <c r="E403" s="68">
        <f>IF(OR(A403="",C403=""),"",IF(AND(ISNUMBER(C403),ISNUMBER(D403)),C403*D403,""))</f>
      </c>
      <c r="F403" s="9">
        <f>IF(A403="","",IF(COUNTIF('Référentiel PMIX'!$A$2:$A$377,TRIM(A403&amp;""))=0,"PLU ABSENT DU RATIO","OK"))</f>
      </c>
    </row>
    <row r="404">
      <c r="A404" s="130" t="str">
        <v/>
      </c>
      <c r="B404" s="91">
        <f>IF(A404="","",IFERROR(VLOOKUP(TRIM(A404&amp;""),'Référentiel PMIX'!$A$2:$C$377,2,FALSE),""))</f>
      </c>
      <c r="C404" s="92" t="str">
        <v/>
      </c>
      <c r="D404" s="92">
        <f>IF(A404="","",IFERROR(VLOOKUP(TRIM(A404&amp;""),'Référentiel PMIX'!$A$2:$C$377,3,FALSE),""))</f>
      </c>
      <c r="E404" s="92">
        <f>IF(OR(A404="",C404=""),"",IF(AND(ISNUMBER(C404),ISNUMBER(D404)),C404*D404,""))</f>
      </c>
      <c r="F404" s="91">
        <f>IF(A404="","",IF(COUNTIF('Référentiel PMIX'!$A$2:$A$377,TRIM(A404&amp;""))=0,"PLU ABSENT DU RATIO","OK"))</f>
      </c>
    </row>
    <row r="405">
      <c r="A405" s="68" t="str">
        <v/>
      </c>
      <c r="B405" s="9">
        <f>IF(A405="","",IFERROR(VLOOKUP(TRIM(A405&amp;""),'Référentiel PMIX'!$A$2:$C$377,2,FALSE),""))</f>
      </c>
      <c r="C405" s="68" t="str">
        <v/>
      </c>
      <c r="D405" s="68">
        <f>IF(A405="","",IFERROR(VLOOKUP(TRIM(A405&amp;""),'Référentiel PMIX'!$A$2:$C$377,3,FALSE),""))</f>
      </c>
      <c r="E405" s="68">
        <f>IF(OR(A405="",C405=""),"",IF(AND(ISNUMBER(C405),ISNUMBER(D405)),C405*D405,""))</f>
      </c>
      <c r="F405" s="9">
        <f>IF(A405="","",IF(COUNTIF('Référentiel PMIX'!$A$2:$A$377,TRIM(A405&amp;""))=0,"PLU ABSENT DU RATIO","OK"))</f>
      </c>
    </row>
    <row r="406">
      <c r="A406" s="130" t="str">
        <v/>
      </c>
      <c r="B406" s="91">
        <f>IF(A406="","",IFERROR(VLOOKUP(TRIM(A406&amp;""),'Référentiel PMIX'!$A$2:$C$377,2,FALSE),""))</f>
      </c>
      <c r="C406" s="92" t="str">
        <v/>
      </c>
      <c r="D406" s="92">
        <f>IF(A406="","",IFERROR(VLOOKUP(TRIM(A406&amp;""),'Référentiel PMIX'!$A$2:$C$377,3,FALSE),""))</f>
      </c>
      <c r="E406" s="92">
        <f>IF(OR(A406="",C406=""),"",IF(AND(ISNUMBER(C406),ISNUMBER(D406)),C406*D406,""))</f>
      </c>
      <c r="F406" s="91">
        <f>IF(A406="","",IF(COUNTIF('Référentiel PMIX'!$A$2:$A$377,TRIM(A406&amp;""))=0,"PLU ABSENT DU RATIO","OK"))</f>
      </c>
    </row>
    <row r="407">
      <c r="A407" s="68" t="str">
        <v/>
      </c>
      <c r="B407" s="9">
        <f>IF(A407="","",IFERROR(VLOOKUP(TRIM(A407&amp;""),'Référentiel PMIX'!$A$2:$C$377,2,FALSE),""))</f>
      </c>
      <c r="C407" s="68" t="str">
        <v/>
      </c>
      <c r="D407" s="68">
        <f>IF(A407="","",IFERROR(VLOOKUP(TRIM(A407&amp;""),'Référentiel PMIX'!$A$2:$C$377,3,FALSE),""))</f>
      </c>
      <c r="E407" s="68">
        <f>IF(OR(A407="",C407=""),"",IF(AND(ISNUMBER(C407),ISNUMBER(D407)),C407*D407,""))</f>
      </c>
      <c r="F407" s="9">
        <f>IF(A407="","",IF(COUNTIF('Référentiel PMIX'!$A$2:$A$377,TRIM(A407&amp;""))=0,"PLU ABSENT DU RATIO","OK"))</f>
      </c>
    </row>
    <row r="408">
      <c r="A408" s="130" t="str">
        <v/>
      </c>
      <c r="B408" s="91">
        <f>IF(A408="","",IFERROR(VLOOKUP(TRIM(A408&amp;""),'Référentiel PMIX'!$A$2:$C$377,2,FALSE),""))</f>
      </c>
      <c r="C408" s="92" t="str">
        <v/>
      </c>
      <c r="D408" s="92">
        <f>IF(A408="","",IFERROR(VLOOKUP(TRIM(A408&amp;""),'Référentiel PMIX'!$A$2:$C$377,3,FALSE),""))</f>
      </c>
      <c r="E408" s="92">
        <f>IF(OR(A408="",C408=""),"",IF(AND(ISNUMBER(C408),ISNUMBER(D408)),C408*D408,""))</f>
      </c>
      <c r="F408" s="91">
        <f>IF(A408="","",IF(COUNTIF('Référentiel PMIX'!$A$2:$A$377,TRIM(A408&amp;""))=0,"PLU ABSENT DU RATIO","OK"))</f>
      </c>
    </row>
    <row r="409">
      <c r="A409" s="68" t="str">
        <v/>
      </c>
      <c r="B409" s="9">
        <f>IF(A409="","",IFERROR(VLOOKUP(TRIM(A409&amp;""),'Référentiel PMIX'!$A$2:$C$377,2,FALSE),""))</f>
      </c>
      <c r="C409" s="68" t="str">
        <v/>
      </c>
      <c r="D409" s="68">
        <f>IF(A409="","",IFERROR(VLOOKUP(TRIM(A409&amp;""),'Référentiel PMIX'!$A$2:$C$377,3,FALSE),""))</f>
      </c>
      <c r="E409" s="68">
        <f>IF(OR(A409="",C409=""),"",IF(AND(ISNUMBER(C409),ISNUMBER(D409)),C409*D409,""))</f>
      </c>
      <c r="F409" s="9">
        <f>IF(A409="","",IF(COUNTIF('Référentiel PMIX'!$A$2:$A$377,TRIM(A409&amp;""))=0,"PLU ABSENT DU RATIO","OK"))</f>
      </c>
    </row>
    <row r="410">
      <c r="A410" s="130" t="str">
        <v/>
      </c>
      <c r="B410" s="91">
        <f>IF(A410="","",IFERROR(VLOOKUP(TRIM(A410&amp;""),'Référentiel PMIX'!$A$2:$C$377,2,FALSE),""))</f>
      </c>
      <c r="C410" s="92" t="str">
        <v/>
      </c>
      <c r="D410" s="92">
        <f>IF(A410="","",IFERROR(VLOOKUP(TRIM(A410&amp;""),'Référentiel PMIX'!$A$2:$C$377,3,FALSE),""))</f>
      </c>
      <c r="E410" s="92">
        <f>IF(OR(A410="",C410=""),"",IF(AND(ISNUMBER(C410),ISNUMBER(D410)),C410*D410,""))</f>
      </c>
      <c r="F410" s="91">
        <f>IF(A410="","",IF(COUNTIF('Référentiel PMIX'!$A$2:$A$377,TRIM(A410&amp;""))=0,"PLU ABSENT DU RATIO","OK"))</f>
      </c>
    </row>
    <row r="411">
      <c r="A411" s="68" t="str">
        <v/>
      </c>
      <c r="B411" s="9">
        <f>IF(A411="","",IFERROR(VLOOKUP(TRIM(A411&amp;""),'Référentiel PMIX'!$A$2:$C$377,2,FALSE),""))</f>
      </c>
      <c r="C411" s="68" t="str">
        <v/>
      </c>
      <c r="D411" s="68">
        <f>IF(A411="","",IFERROR(VLOOKUP(TRIM(A411&amp;""),'Référentiel PMIX'!$A$2:$C$377,3,FALSE),""))</f>
      </c>
      <c r="E411" s="68">
        <f>IF(OR(A411="",C411=""),"",IF(AND(ISNUMBER(C411),ISNUMBER(D411)),C411*D411,""))</f>
      </c>
      <c r="F411" s="9">
        <f>IF(A411="","",IF(COUNTIF('Référentiel PMIX'!$A$2:$A$377,TRIM(A411&amp;""))=0,"PLU ABSENT DU RATIO","OK"))</f>
      </c>
    </row>
    <row r="412">
      <c r="A412" s="130" t="str">
        <v/>
      </c>
      <c r="B412" s="91">
        <f>IF(A412="","",IFERROR(VLOOKUP(TRIM(A412&amp;""),'Référentiel PMIX'!$A$2:$C$377,2,FALSE),""))</f>
      </c>
      <c r="C412" s="92" t="str">
        <v/>
      </c>
      <c r="D412" s="92">
        <f>IF(A412="","",IFERROR(VLOOKUP(TRIM(A412&amp;""),'Référentiel PMIX'!$A$2:$C$377,3,FALSE),""))</f>
      </c>
      <c r="E412" s="92">
        <f>IF(OR(A412="",C412=""),"",IF(AND(ISNUMBER(C412),ISNUMBER(D412)),C412*D412,""))</f>
      </c>
      <c r="F412" s="91">
        <f>IF(A412="","",IF(COUNTIF('Référentiel PMIX'!$A$2:$A$377,TRIM(A412&amp;""))=0,"PLU ABSENT DU RATIO","OK"))</f>
      </c>
    </row>
    <row r="413">
      <c r="A413" s="68" t="str">
        <v/>
      </c>
      <c r="B413" s="9">
        <f>IF(A413="","",IFERROR(VLOOKUP(TRIM(A413&amp;""),'Référentiel PMIX'!$A$2:$C$377,2,FALSE),""))</f>
      </c>
      <c r="C413" s="68" t="str">
        <v/>
      </c>
      <c r="D413" s="68">
        <f>IF(A413="","",IFERROR(VLOOKUP(TRIM(A413&amp;""),'Référentiel PMIX'!$A$2:$C$377,3,FALSE),""))</f>
      </c>
      <c r="E413" s="68">
        <f>IF(OR(A413="",C413=""),"",IF(AND(ISNUMBER(C413),ISNUMBER(D413)),C413*D413,""))</f>
      </c>
      <c r="F413" s="9">
        <f>IF(A413="","",IF(COUNTIF('Référentiel PMIX'!$A$2:$A$377,TRIM(A413&amp;""))=0,"PLU ABSENT DU RATIO","OK"))</f>
      </c>
    </row>
    <row r="414">
      <c r="A414" s="130" t="str">
        <v/>
      </c>
      <c r="B414" s="91">
        <f>IF(A414="","",IFERROR(VLOOKUP(TRIM(A414&amp;""),'Référentiel PMIX'!$A$2:$C$377,2,FALSE),""))</f>
      </c>
      <c r="C414" s="92" t="str">
        <v/>
      </c>
      <c r="D414" s="92">
        <f>IF(A414="","",IFERROR(VLOOKUP(TRIM(A414&amp;""),'Référentiel PMIX'!$A$2:$C$377,3,FALSE),""))</f>
      </c>
      <c r="E414" s="92">
        <f>IF(OR(A414="",C414=""),"",IF(AND(ISNUMBER(C414),ISNUMBER(D414)),C414*D414,""))</f>
      </c>
      <c r="F414" s="91">
        <f>IF(A414="","",IF(COUNTIF('Référentiel PMIX'!$A$2:$A$377,TRIM(A414&amp;""))=0,"PLU ABSENT DU RATIO","OK"))</f>
      </c>
    </row>
    <row r="415">
      <c r="A415" s="68" t="str">
        <v/>
      </c>
      <c r="B415" s="9">
        <f>IF(A415="","",IFERROR(VLOOKUP(TRIM(A415&amp;""),'Référentiel PMIX'!$A$2:$C$377,2,FALSE),""))</f>
      </c>
      <c r="C415" s="68" t="str">
        <v/>
      </c>
      <c r="D415" s="68">
        <f>IF(A415="","",IFERROR(VLOOKUP(TRIM(A415&amp;""),'Référentiel PMIX'!$A$2:$C$377,3,FALSE),""))</f>
      </c>
      <c r="E415" s="68">
        <f>IF(OR(A415="",C415=""),"",IF(AND(ISNUMBER(C415),ISNUMBER(D415)),C415*D415,""))</f>
      </c>
      <c r="F415" s="9">
        <f>IF(A415="","",IF(COUNTIF('Référentiel PMIX'!$A$2:$A$377,TRIM(A415&amp;""))=0,"PLU ABSENT DU RATIO","OK"))</f>
      </c>
    </row>
    <row r="416">
      <c r="A416" s="130" t="str">
        <v/>
      </c>
      <c r="B416" s="91">
        <f>IF(A416="","",IFERROR(VLOOKUP(TRIM(A416&amp;""),'Référentiel PMIX'!$A$2:$C$377,2,FALSE),""))</f>
      </c>
      <c r="C416" s="92" t="str">
        <v/>
      </c>
      <c r="D416" s="92">
        <f>IF(A416="","",IFERROR(VLOOKUP(TRIM(A416&amp;""),'Référentiel PMIX'!$A$2:$C$377,3,FALSE),""))</f>
      </c>
      <c r="E416" s="92">
        <f>IF(OR(A416="",C416=""),"",IF(AND(ISNUMBER(C416),ISNUMBER(D416)),C416*D416,""))</f>
      </c>
      <c r="F416" s="91">
        <f>IF(A416="","",IF(COUNTIF('Référentiel PMIX'!$A$2:$A$377,TRIM(A416&amp;""))=0,"PLU ABSENT DU RATIO","OK"))</f>
      </c>
    </row>
    <row r="417">
      <c r="A417" s="68" t="str">
        <v/>
      </c>
      <c r="B417" s="9">
        <f>IF(A417="","",IFERROR(VLOOKUP(TRIM(A417&amp;""),'Référentiel PMIX'!$A$2:$C$377,2,FALSE),""))</f>
      </c>
      <c r="C417" s="68" t="str">
        <v/>
      </c>
      <c r="D417" s="68">
        <f>IF(A417="","",IFERROR(VLOOKUP(TRIM(A417&amp;""),'Référentiel PMIX'!$A$2:$C$377,3,FALSE),""))</f>
      </c>
      <c r="E417" s="68">
        <f>IF(OR(A417="",C417=""),"",IF(AND(ISNUMBER(C417),ISNUMBER(D417)),C417*D417,""))</f>
      </c>
      <c r="F417" s="9">
        <f>IF(A417="","",IF(COUNTIF('Référentiel PMIX'!$A$2:$A$377,TRIM(A417&amp;""))=0,"PLU ABSENT DU RATIO","OK"))</f>
      </c>
    </row>
    <row r="418">
      <c r="A418" s="130" t="str">
        <v/>
      </c>
      <c r="B418" s="91">
        <f>IF(A418="","",IFERROR(VLOOKUP(TRIM(A418&amp;""),'Référentiel PMIX'!$A$2:$C$377,2,FALSE),""))</f>
      </c>
      <c r="C418" s="92" t="str">
        <v/>
      </c>
      <c r="D418" s="92">
        <f>IF(A418="","",IFERROR(VLOOKUP(TRIM(A418&amp;""),'Référentiel PMIX'!$A$2:$C$377,3,FALSE),""))</f>
      </c>
      <c r="E418" s="92">
        <f>IF(OR(A418="",C418=""),"",IF(AND(ISNUMBER(C418),ISNUMBER(D418)),C418*D418,""))</f>
      </c>
      <c r="F418" s="91">
        <f>IF(A418="","",IF(COUNTIF('Référentiel PMIX'!$A$2:$A$377,TRIM(A418&amp;""))=0,"PLU ABSENT DU RATIO","OK"))</f>
      </c>
    </row>
    <row r="419">
      <c r="A419" s="68" t="str">
        <v/>
      </c>
      <c r="B419" s="9">
        <f>IF(A419="","",IFERROR(VLOOKUP(TRIM(A419&amp;""),'Référentiel PMIX'!$A$2:$C$377,2,FALSE),""))</f>
      </c>
      <c r="C419" s="68" t="str">
        <v/>
      </c>
      <c r="D419" s="68">
        <f>IF(A419="","",IFERROR(VLOOKUP(TRIM(A419&amp;""),'Référentiel PMIX'!$A$2:$C$377,3,FALSE),""))</f>
      </c>
      <c r="E419" s="68">
        <f>IF(OR(A419="",C419=""),"",IF(AND(ISNUMBER(C419),ISNUMBER(D419)),C419*D419,""))</f>
      </c>
      <c r="F419" s="9">
        <f>IF(A419="","",IF(COUNTIF('Référentiel PMIX'!$A$2:$A$377,TRIM(A419&amp;""))=0,"PLU ABSENT DU RATIO","OK"))</f>
      </c>
    </row>
    <row r="420">
      <c r="A420" s="130" t="str">
        <v/>
      </c>
      <c r="B420" s="91">
        <f>IF(A420="","",IFERROR(VLOOKUP(TRIM(A420&amp;""),'Référentiel PMIX'!$A$2:$C$377,2,FALSE),""))</f>
      </c>
      <c r="C420" s="92" t="str">
        <v/>
      </c>
      <c r="D420" s="92">
        <f>IF(A420="","",IFERROR(VLOOKUP(TRIM(A420&amp;""),'Référentiel PMIX'!$A$2:$C$377,3,FALSE),""))</f>
      </c>
      <c r="E420" s="92">
        <f>IF(OR(A420="",C420=""),"",IF(AND(ISNUMBER(C420),ISNUMBER(D420)),C420*D420,""))</f>
      </c>
      <c r="F420" s="91">
        <f>IF(A420="","",IF(COUNTIF('Référentiel PMIX'!$A$2:$A$377,TRIM(A420&amp;""))=0,"PLU ABSENT DU RATIO","OK"))</f>
      </c>
    </row>
    <row r="421">
      <c r="A421" s="68" t="str">
        <v/>
      </c>
      <c r="B421" s="9">
        <f>IF(A421="","",IFERROR(VLOOKUP(TRIM(A421&amp;""),'Référentiel PMIX'!$A$2:$C$377,2,FALSE),""))</f>
      </c>
      <c r="C421" s="68" t="str">
        <v/>
      </c>
      <c r="D421" s="68">
        <f>IF(A421="","",IFERROR(VLOOKUP(TRIM(A421&amp;""),'Référentiel PMIX'!$A$2:$C$377,3,FALSE),""))</f>
      </c>
      <c r="E421" s="68">
        <f>IF(OR(A421="",C421=""),"",IF(AND(ISNUMBER(C421),ISNUMBER(D421)),C421*D421,""))</f>
      </c>
      <c r="F421" s="9">
        <f>IF(A421="","",IF(COUNTIF('Référentiel PMIX'!$A$2:$A$377,TRIM(A421&amp;""))=0,"PLU ABSENT DU RATIO","OK"))</f>
      </c>
    </row>
    <row r="422">
      <c r="A422" s="130" t="str">
        <v/>
      </c>
      <c r="B422" s="91">
        <f>IF(A422="","",IFERROR(VLOOKUP(TRIM(A422&amp;""),'Référentiel PMIX'!$A$2:$C$377,2,FALSE),""))</f>
      </c>
      <c r="C422" s="92" t="str">
        <v/>
      </c>
      <c r="D422" s="92">
        <f>IF(A422="","",IFERROR(VLOOKUP(TRIM(A422&amp;""),'Référentiel PMIX'!$A$2:$C$377,3,FALSE),""))</f>
      </c>
      <c r="E422" s="92">
        <f>IF(OR(A422="",C422=""),"",IF(AND(ISNUMBER(C422),ISNUMBER(D422)),C422*D422,""))</f>
      </c>
      <c r="F422" s="91">
        <f>IF(A422="","",IF(COUNTIF('Référentiel PMIX'!$A$2:$A$377,TRIM(A422&amp;""))=0,"PLU ABSENT DU RATIO","OK"))</f>
      </c>
    </row>
    <row r="423">
      <c r="A423" s="68" t="str">
        <v/>
      </c>
      <c r="B423" s="9">
        <f>IF(A423="","",IFERROR(VLOOKUP(TRIM(A423&amp;""),'Référentiel PMIX'!$A$2:$C$377,2,FALSE),""))</f>
      </c>
      <c r="C423" s="68" t="str">
        <v/>
      </c>
      <c r="D423" s="68">
        <f>IF(A423="","",IFERROR(VLOOKUP(TRIM(A423&amp;""),'Référentiel PMIX'!$A$2:$C$377,3,FALSE),""))</f>
      </c>
      <c r="E423" s="68">
        <f>IF(OR(A423="",C423=""),"",IF(AND(ISNUMBER(C423),ISNUMBER(D423)),C423*D423,""))</f>
      </c>
      <c r="F423" s="9">
        <f>IF(A423="","",IF(COUNTIF('Référentiel PMIX'!$A$2:$A$377,TRIM(A423&amp;""))=0,"PLU ABSENT DU RATIO","OK"))</f>
      </c>
    </row>
    <row r="424">
      <c r="A424" s="130" t="str">
        <v/>
      </c>
      <c r="B424" s="91">
        <f>IF(A424="","",IFERROR(VLOOKUP(TRIM(A424&amp;""),'Référentiel PMIX'!$A$2:$C$377,2,FALSE),""))</f>
      </c>
      <c r="C424" s="92" t="str">
        <v/>
      </c>
      <c r="D424" s="92">
        <f>IF(A424="","",IFERROR(VLOOKUP(TRIM(A424&amp;""),'Référentiel PMIX'!$A$2:$C$377,3,FALSE),""))</f>
      </c>
      <c r="E424" s="92">
        <f>IF(OR(A424="",C424=""),"",IF(AND(ISNUMBER(C424),ISNUMBER(D424)),C424*D424,""))</f>
      </c>
      <c r="F424" s="91">
        <f>IF(A424="","",IF(COUNTIF('Référentiel PMIX'!$A$2:$A$377,TRIM(A424&amp;""))=0,"PLU ABSENT DU RATIO","OK"))</f>
      </c>
    </row>
    <row r="425">
      <c r="A425" s="68" t="str">
        <v/>
      </c>
      <c r="B425" s="9">
        <f>IF(A425="","",IFERROR(VLOOKUP(TRIM(A425&amp;""),'Référentiel PMIX'!$A$2:$C$377,2,FALSE),""))</f>
      </c>
      <c r="C425" s="68" t="str">
        <v/>
      </c>
      <c r="D425" s="68">
        <f>IF(A425="","",IFERROR(VLOOKUP(TRIM(A425&amp;""),'Référentiel PMIX'!$A$2:$C$377,3,FALSE),""))</f>
      </c>
      <c r="E425" s="68">
        <f>IF(OR(A425="",C425=""),"",IF(AND(ISNUMBER(C425),ISNUMBER(D425)),C425*D425,""))</f>
      </c>
      <c r="F425" s="9">
        <f>IF(A425="","",IF(COUNTIF('Référentiel PMIX'!$A$2:$A$377,TRIM(A425&amp;""))=0,"PLU ABSENT DU RATIO","OK"))</f>
      </c>
    </row>
    <row r="426">
      <c r="A426" s="130" t="str">
        <v/>
      </c>
      <c r="B426" s="91">
        <f>IF(A426="","",IFERROR(VLOOKUP(TRIM(A426&amp;""),'Référentiel PMIX'!$A$2:$C$377,2,FALSE),""))</f>
      </c>
      <c r="C426" s="92" t="str">
        <v/>
      </c>
      <c r="D426" s="92">
        <f>IF(A426="","",IFERROR(VLOOKUP(TRIM(A426&amp;""),'Référentiel PMIX'!$A$2:$C$377,3,FALSE),""))</f>
      </c>
      <c r="E426" s="92">
        <f>IF(OR(A426="",C426=""),"",IF(AND(ISNUMBER(C426),ISNUMBER(D426)),C426*D426,""))</f>
      </c>
      <c r="F426" s="91">
        <f>IF(A426="","",IF(COUNTIF('Référentiel PMIX'!$A$2:$A$377,TRIM(A426&amp;""))=0,"PLU ABSENT DU RATIO","OK"))</f>
      </c>
    </row>
    <row r="427">
      <c r="A427" s="68" t="str">
        <v/>
      </c>
      <c r="B427" s="9">
        <f>IF(A427="","",IFERROR(VLOOKUP(TRIM(A427&amp;""),'Référentiel PMIX'!$A$2:$C$377,2,FALSE),""))</f>
      </c>
      <c r="C427" s="68" t="str">
        <v/>
      </c>
      <c r="D427" s="68">
        <f>IF(A427="","",IFERROR(VLOOKUP(TRIM(A427&amp;""),'Référentiel PMIX'!$A$2:$C$377,3,FALSE),""))</f>
      </c>
      <c r="E427" s="68">
        <f>IF(OR(A427="",C427=""),"",IF(AND(ISNUMBER(C427),ISNUMBER(D427)),C427*D427,""))</f>
      </c>
      <c r="F427" s="9">
        <f>IF(A427="","",IF(COUNTIF('Référentiel PMIX'!$A$2:$A$377,TRIM(A427&amp;""))=0,"PLU ABSENT DU RATIO","OK"))</f>
      </c>
    </row>
    <row r="428">
      <c r="A428" s="130" t="str">
        <v/>
      </c>
      <c r="B428" s="91">
        <f>IF(A428="","",IFERROR(VLOOKUP(TRIM(A428&amp;""),'Référentiel PMIX'!$A$2:$C$377,2,FALSE),""))</f>
      </c>
      <c r="C428" s="92" t="str">
        <v/>
      </c>
      <c r="D428" s="92">
        <f>IF(A428="","",IFERROR(VLOOKUP(TRIM(A428&amp;""),'Référentiel PMIX'!$A$2:$C$377,3,FALSE),""))</f>
      </c>
      <c r="E428" s="92">
        <f>IF(OR(A428="",C428=""),"",IF(AND(ISNUMBER(C428),ISNUMBER(D428)),C428*D428,""))</f>
      </c>
      <c r="F428" s="91">
        <f>IF(A428="","",IF(COUNTIF('Référentiel PMIX'!$A$2:$A$377,TRIM(A428&amp;""))=0,"PLU ABSENT DU RATIO","OK"))</f>
      </c>
    </row>
    <row r="429">
      <c r="A429" s="68" t="str">
        <v/>
      </c>
      <c r="B429" s="9">
        <f>IF(A429="","",IFERROR(VLOOKUP(TRIM(A429&amp;""),'Référentiel PMIX'!$A$2:$C$377,2,FALSE),""))</f>
      </c>
      <c r="C429" s="68" t="str">
        <v/>
      </c>
      <c r="D429" s="68">
        <f>IF(A429="","",IFERROR(VLOOKUP(TRIM(A429&amp;""),'Référentiel PMIX'!$A$2:$C$377,3,FALSE),""))</f>
      </c>
      <c r="E429" s="68">
        <f>IF(OR(A429="",C429=""),"",IF(AND(ISNUMBER(C429),ISNUMBER(D429)),C429*D429,""))</f>
      </c>
      <c r="F429" s="9">
        <f>IF(A429="","",IF(COUNTIF('Référentiel PMIX'!$A$2:$A$377,TRIM(A429&amp;""))=0,"PLU ABSENT DU RATIO","OK"))</f>
      </c>
    </row>
    <row r="430">
      <c r="A430" s="130" t="str">
        <v/>
      </c>
      <c r="B430" s="91">
        <f>IF(A430="","",IFERROR(VLOOKUP(TRIM(A430&amp;""),'Référentiel PMIX'!$A$2:$C$377,2,FALSE),""))</f>
      </c>
      <c r="C430" s="92" t="str">
        <v/>
      </c>
      <c r="D430" s="92">
        <f>IF(A430="","",IFERROR(VLOOKUP(TRIM(A430&amp;""),'Référentiel PMIX'!$A$2:$C$377,3,FALSE),""))</f>
      </c>
      <c r="E430" s="92">
        <f>IF(OR(A430="",C430=""),"",IF(AND(ISNUMBER(C430),ISNUMBER(D430)),C430*D430,""))</f>
      </c>
      <c r="F430" s="91">
        <f>IF(A430="","",IF(COUNTIF('Référentiel PMIX'!$A$2:$A$377,TRIM(A430&amp;""))=0,"PLU ABSENT DU RATIO","OK"))</f>
      </c>
    </row>
    <row r="431">
      <c r="A431" s="68" t="str">
        <v/>
      </c>
      <c r="B431" s="9">
        <f>IF(A431="","",IFERROR(VLOOKUP(TRIM(A431&amp;""),'Référentiel PMIX'!$A$2:$C$377,2,FALSE),""))</f>
      </c>
      <c r="C431" s="68" t="str">
        <v/>
      </c>
      <c r="D431" s="68">
        <f>IF(A431="","",IFERROR(VLOOKUP(TRIM(A431&amp;""),'Référentiel PMIX'!$A$2:$C$377,3,FALSE),""))</f>
      </c>
      <c r="E431" s="68">
        <f>IF(OR(A431="",C431=""),"",IF(AND(ISNUMBER(C431),ISNUMBER(D431)),C431*D431,""))</f>
      </c>
      <c r="F431" s="9">
        <f>IF(A431="","",IF(COUNTIF('Référentiel PMIX'!$A$2:$A$377,TRIM(A431&amp;""))=0,"PLU ABSENT DU RATIO","OK"))</f>
      </c>
    </row>
    <row r="432">
      <c r="A432" s="130" t="str">
        <v/>
      </c>
      <c r="B432" s="91">
        <f>IF(A432="","",IFERROR(VLOOKUP(TRIM(A432&amp;""),'Référentiel PMIX'!$A$2:$C$377,2,FALSE),""))</f>
      </c>
      <c r="C432" s="92" t="str">
        <v/>
      </c>
      <c r="D432" s="92">
        <f>IF(A432="","",IFERROR(VLOOKUP(TRIM(A432&amp;""),'Référentiel PMIX'!$A$2:$C$377,3,FALSE),""))</f>
      </c>
      <c r="E432" s="92">
        <f>IF(OR(A432="",C432=""),"",IF(AND(ISNUMBER(C432),ISNUMBER(D432)),C432*D432,""))</f>
      </c>
      <c r="F432" s="91">
        <f>IF(A432="","",IF(COUNTIF('Référentiel PMIX'!$A$2:$A$377,TRIM(A432&amp;""))=0,"PLU ABSENT DU RATIO","OK"))</f>
      </c>
    </row>
    <row r="433">
      <c r="A433" s="68" t="str">
        <v/>
      </c>
      <c r="B433" s="9">
        <f>IF(A433="","",IFERROR(VLOOKUP(TRIM(A433&amp;""),'Référentiel PMIX'!$A$2:$C$377,2,FALSE),""))</f>
      </c>
      <c r="C433" s="68" t="str">
        <v/>
      </c>
      <c r="D433" s="68">
        <f>IF(A433="","",IFERROR(VLOOKUP(TRIM(A433&amp;""),'Référentiel PMIX'!$A$2:$C$377,3,FALSE),""))</f>
      </c>
      <c r="E433" s="68">
        <f>IF(OR(A433="",C433=""),"",IF(AND(ISNUMBER(C433),ISNUMBER(D433)),C433*D433,""))</f>
      </c>
      <c r="F433" s="9">
        <f>IF(A433="","",IF(COUNTIF('Référentiel PMIX'!$A$2:$A$377,TRIM(A433&amp;""))=0,"PLU ABSENT DU RATIO","OK"))</f>
      </c>
    </row>
    <row r="434">
      <c r="A434" s="130" t="str">
        <v/>
      </c>
      <c r="B434" s="91">
        <f>IF(A434="","",IFERROR(VLOOKUP(TRIM(A434&amp;""),'Référentiel PMIX'!$A$2:$C$377,2,FALSE),""))</f>
      </c>
      <c r="C434" s="92" t="str">
        <v/>
      </c>
      <c r="D434" s="92">
        <f>IF(A434="","",IFERROR(VLOOKUP(TRIM(A434&amp;""),'Référentiel PMIX'!$A$2:$C$377,3,FALSE),""))</f>
      </c>
      <c r="E434" s="92">
        <f>IF(OR(A434="",C434=""),"",IF(AND(ISNUMBER(C434),ISNUMBER(D434)),C434*D434,""))</f>
      </c>
      <c r="F434" s="91">
        <f>IF(A434="","",IF(COUNTIF('Référentiel PMIX'!$A$2:$A$377,TRIM(A434&amp;""))=0,"PLU ABSENT DU RATIO","OK"))</f>
      </c>
    </row>
    <row r="435">
      <c r="A435" s="68" t="str">
        <v/>
      </c>
      <c r="B435" s="9">
        <f>IF(A435="","",IFERROR(VLOOKUP(TRIM(A435&amp;""),'Référentiel PMIX'!$A$2:$C$377,2,FALSE),""))</f>
      </c>
      <c r="C435" s="68" t="str">
        <v/>
      </c>
      <c r="D435" s="68">
        <f>IF(A435="","",IFERROR(VLOOKUP(TRIM(A435&amp;""),'Référentiel PMIX'!$A$2:$C$377,3,FALSE),""))</f>
      </c>
      <c r="E435" s="68">
        <f>IF(OR(A435="",C435=""),"",IF(AND(ISNUMBER(C435),ISNUMBER(D435)),C435*D435,""))</f>
      </c>
      <c r="F435" s="9">
        <f>IF(A435="","",IF(COUNTIF('Référentiel PMIX'!$A$2:$A$377,TRIM(A435&amp;""))=0,"PLU ABSENT DU RATIO","OK"))</f>
      </c>
    </row>
    <row r="436">
      <c r="A436" s="130" t="str">
        <v/>
      </c>
      <c r="B436" s="91">
        <f>IF(A436="","",IFERROR(VLOOKUP(TRIM(A436&amp;""),'Référentiel PMIX'!$A$2:$C$377,2,FALSE),""))</f>
      </c>
      <c r="C436" s="92" t="str">
        <v/>
      </c>
      <c r="D436" s="92">
        <f>IF(A436="","",IFERROR(VLOOKUP(TRIM(A436&amp;""),'Référentiel PMIX'!$A$2:$C$377,3,FALSE),""))</f>
      </c>
      <c r="E436" s="92">
        <f>IF(OR(A436="",C436=""),"",IF(AND(ISNUMBER(C436),ISNUMBER(D436)),C436*D436,""))</f>
      </c>
      <c r="F436" s="91">
        <f>IF(A436="","",IF(COUNTIF('Référentiel PMIX'!$A$2:$A$377,TRIM(A436&amp;""))=0,"PLU ABSENT DU RATIO","OK"))</f>
      </c>
    </row>
    <row r="437">
      <c r="A437" s="68" t="str">
        <v/>
      </c>
      <c r="B437" s="9">
        <f>IF(A437="","",IFERROR(VLOOKUP(TRIM(A437&amp;""),'Référentiel PMIX'!$A$2:$C$377,2,FALSE),""))</f>
      </c>
      <c r="C437" s="68" t="str">
        <v/>
      </c>
      <c r="D437" s="68">
        <f>IF(A437="","",IFERROR(VLOOKUP(TRIM(A437&amp;""),'Référentiel PMIX'!$A$2:$C$377,3,FALSE),""))</f>
      </c>
      <c r="E437" s="68">
        <f>IF(OR(A437="",C437=""),"",IF(AND(ISNUMBER(C437),ISNUMBER(D437)),C437*D437,""))</f>
      </c>
      <c r="F437" s="9">
        <f>IF(A437="","",IF(COUNTIF('Référentiel PMIX'!$A$2:$A$377,TRIM(A437&amp;""))=0,"PLU ABSENT DU RATIO","OK"))</f>
      </c>
    </row>
    <row r="438">
      <c r="A438" s="130" t="str">
        <v/>
      </c>
      <c r="B438" s="91">
        <f>IF(A438="","",IFERROR(VLOOKUP(TRIM(A438&amp;""),'Référentiel PMIX'!$A$2:$C$377,2,FALSE),""))</f>
      </c>
      <c r="C438" s="92" t="str">
        <v/>
      </c>
      <c r="D438" s="92">
        <f>IF(A438="","",IFERROR(VLOOKUP(TRIM(A438&amp;""),'Référentiel PMIX'!$A$2:$C$377,3,FALSE),""))</f>
      </c>
      <c r="E438" s="92">
        <f>IF(OR(A438="",C438=""),"",IF(AND(ISNUMBER(C438),ISNUMBER(D438)),C438*D438,""))</f>
      </c>
      <c r="F438" s="91">
        <f>IF(A438="","",IF(COUNTIF('Référentiel PMIX'!$A$2:$A$377,TRIM(A438&amp;""))=0,"PLU ABSENT DU RATIO","OK"))</f>
      </c>
    </row>
    <row r="439">
      <c r="A439" s="68" t="str">
        <v/>
      </c>
      <c r="B439" s="9">
        <f>IF(A439="","",IFERROR(VLOOKUP(TRIM(A439&amp;""),'Référentiel PMIX'!$A$2:$C$377,2,FALSE),""))</f>
      </c>
      <c r="C439" s="68" t="str">
        <v/>
      </c>
      <c r="D439" s="68">
        <f>IF(A439="","",IFERROR(VLOOKUP(TRIM(A439&amp;""),'Référentiel PMIX'!$A$2:$C$377,3,FALSE),""))</f>
      </c>
      <c r="E439" s="68">
        <f>IF(OR(A439="",C439=""),"",IF(AND(ISNUMBER(C439),ISNUMBER(D439)),C439*D439,""))</f>
      </c>
      <c r="F439" s="9">
        <f>IF(A439="","",IF(COUNTIF('Référentiel PMIX'!$A$2:$A$377,TRIM(A439&amp;""))=0,"PLU ABSENT DU RATIO","OK"))</f>
      </c>
    </row>
    <row r="440">
      <c r="A440" s="130" t="str">
        <v/>
      </c>
      <c r="B440" s="91">
        <f>IF(A440="","",IFERROR(VLOOKUP(TRIM(A440&amp;""),'Référentiel PMIX'!$A$2:$C$377,2,FALSE),""))</f>
      </c>
      <c r="C440" s="92" t="str">
        <v/>
      </c>
      <c r="D440" s="92">
        <f>IF(A440="","",IFERROR(VLOOKUP(TRIM(A440&amp;""),'Référentiel PMIX'!$A$2:$C$377,3,FALSE),""))</f>
      </c>
      <c r="E440" s="92">
        <f>IF(OR(A440="",C440=""),"",IF(AND(ISNUMBER(C440),ISNUMBER(D440)),C440*D440,""))</f>
      </c>
      <c r="F440" s="91">
        <f>IF(A440="","",IF(COUNTIF('Référentiel PMIX'!$A$2:$A$377,TRIM(A440&amp;""))=0,"PLU ABSENT DU RATIO","OK"))</f>
      </c>
    </row>
    <row r="441">
      <c r="A441" s="68" t="str">
        <v/>
      </c>
      <c r="B441" s="9">
        <f>IF(A441="","",IFERROR(VLOOKUP(TRIM(A441&amp;""),'Référentiel PMIX'!$A$2:$C$377,2,FALSE),""))</f>
      </c>
      <c r="C441" s="68" t="str">
        <v/>
      </c>
      <c r="D441" s="68">
        <f>IF(A441="","",IFERROR(VLOOKUP(TRIM(A441&amp;""),'Référentiel PMIX'!$A$2:$C$377,3,FALSE),""))</f>
      </c>
      <c r="E441" s="68">
        <f>IF(OR(A441="",C441=""),"",IF(AND(ISNUMBER(C441),ISNUMBER(D441)),C441*D441,""))</f>
      </c>
      <c r="F441" s="9">
        <f>IF(A441="","",IF(COUNTIF('Référentiel PMIX'!$A$2:$A$377,TRIM(A441&amp;""))=0,"PLU ABSENT DU RATIO","OK"))</f>
      </c>
    </row>
    <row r="442">
      <c r="A442" s="130" t="str">
        <v/>
      </c>
      <c r="B442" s="91">
        <f>IF(A442="","",IFERROR(VLOOKUP(TRIM(A442&amp;""),'Référentiel PMIX'!$A$2:$C$377,2,FALSE),""))</f>
      </c>
      <c r="C442" s="92" t="str">
        <v/>
      </c>
      <c r="D442" s="92">
        <f>IF(A442="","",IFERROR(VLOOKUP(TRIM(A442&amp;""),'Référentiel PMIX'!$A$2:$C$377,3,FALSE),""))</f>
      </c>
      <c r="E442" s="92">
        <f>IF(OR(A442="",C442=""),"",IF(AND(ISNUMBER(C442),ISNUMBER(D442)),C442*D442,""))</f>
      </c>
      <c r="F442" s="91">
        <f>IF(A442="","",IF(COUNTIF('Référentiel PMIX'!$A$2:$A$377,TRIM(A442&amp;""))=0,"PLU ABSENT DU RATIO","OK"))</f>
      </c>
    </row>
    <row r="443">
      <c r="A443" s="68" t="str">
        <v/>
      </c>
      <c r="B443" s="9">
        <f>IF(A443="","",IFERROR(VLOOKUP(TRIM(A443&amp;""),'Référentiel PMIX'!$A$2:$C$377,2,FALSE),""))</f>
      </c>
      <c r="C443" s="68" t="str">
        <v/>
      </c>
      <c r="D443" s="68">
        <f>IF(A443="","",IFERROR(VLOOKUP(TRIM(A443&amp;""),'Référentiel PMIX'!$A$2:$C$377,3,FALSE),""))</f>
      </c>
      <c r="E443" s="68">
        <f>IF(OR(A443="",C443=""),"",IF(AND(ISNUMBER(C443),ISNUMBER(D443)),C443*D443,""))</f>
      </c>
      <c r="F443" s="9">
        <f>IF(A443="","",IF(COUNTIF('Référentiel PMIX'!$A$2:$A$377,TRIM(A443&amp;""))=0,"PLU ABSENT DU RATIO","OK"))</f>
      </c>
    </row>
    <row r="444">
      <c r="A444" s="130" t="str">
        <v/>
      </c>
      <c r="B444" s="91">
        <f>IF(A444="","",IFERROR(VLOOKUP(TRIM(A444&amp;""),'Référentiel PMIX'!$A$2:$C$377,2,FALSE),""))</f>
      </c>
      <c r="C444" s="92" t="str">
        <v/>
      </c>
      <c r="D444" s="92">
        <f>IF(A444="","",IFERROR(VLOOKUP(TRIM(A444&amp;""),'Référentiel PMIX'!$A$2:$C$377,3,FALSE),""))</f>
      </c>
      <c r="E444" s="92">
        <f>IF(OR(A444="",C444=""),"",IF(AND(ISNUMBER(C444),ISNUMBER(D444)),C444*D444,""))</f>
      </c>
      <c r="F444" s="91">
        <f>IF(A444="","",IF(COUNTIF('Référentiel PMIX'!$A$2:$A$377,TRIM(A444&amp;""))=0,"PLU ABSENT DU RATIO","OK"))</f>
      </c>
    </row>
    <row r="445">
      <c r="A445" s="68" t="str">
        <v/>
      </c>
      <c r="B445" s="9">
        <f>IF(A445="","",IFERROR(VLOOKUP(TRIM(A445&amp;""),'Référentiel PMIX'!$A$2:$C$377,2,FALSE),""))</f>
      </c>
      <c r="C445" s="68" t="str">
        <v/>
      </c>
      <c r="D445" s="68">
        <f>IF(A445="","",IFERROR(VLOOKUP(TRIM(A445&amp;""),'Référentiel PMIX'!$A$2:$C$377,3,FALSE),""))</f>
      </c>
      <c r="E445" s="68">
        <f>IF(OR(A445="",C445=""),"",IF(AND(ISNUMBER(C445),ISNUMBER(D445)),C445*D445,""))</f>
      </c>
      <c r="F445" s="9">
        <f>IF(A445="","",IF(COUNTIF('Référentiel PMIX'!$A$2:$A$377,TRIM(A445&amp;""))=0,"PLU ABSENT DU RATIO","OK"))</f>
      </c>
    </row>
    <row r="446">
      <c r="A446" s="130" t="str">
        <v/>
      </c>
      <c r="B446" s="91">
        <f>IF(A446="","",IFERROR(VLOOKUP(TRIM(A446&amp;""),'Référentiel PMIX'!$A$2:$C$377,2,FALSE),""))</f>
      </c>
      <c r="C446" s="92" t="str">
        <v/>
      </c>
      <c r="D446" s="92">
        <f>IF(A446="","",IFERROR(VLOOKUP(TRIM(A446&amp;""),'Référentiel PMIX'!$A$2:$C$377,3,FALSE),""))</f>
      </c>
      <c r="E446" s="92">
        <f>IF(OR(A446="",C446=""),"",IF(AND(ISNUMBER(C446),ISNUMBER(D446)),C446*D446,""))</f>
      </c>
      <c r="F446" s="91">
        <f>IF(A446="","",IF(COUNTIF('Référentiel PMIX'!$A$2:$A$377,TRIM(A446&amp;""))=0,"PLU ABSENT DU RATIO","OK"))</f>
      </c>
    </row>
    <row r="447">
      <c r="A447" s="68" t="str">
        <v/>
      </c>
      <c r="B447" s="9">
        <f>IF(A447="","",IFERROR(VLOOKUP(TRIM(A447&amp;""),'Référentiel PMIX'!$A$2:$C$377,2,FALSE),""))</f>
      </c>
      <c r="C447" s="68" t="str">
        <v/>
      </c>
      <c r="D447" s="68">
        <f>IF(A447="","",IFERROR(VLOOKUP(TRIM(A447&amp;""),'Référentiel PMIX'!$A$2:$C$377,3,FALSE),""))</f>
      </c>
      <c r="E447" s="68">
        <f>IF(OR(A447="",C447=""),"",IF(AND(ISNUMBER(C447),ISNUMBER(D447)),C447*D447,""))</f>
      </c>
      <c r="F447" s="9">
        <f>IF(A447="","",IF(COUNTIF('Référentiel PMIX'!$A$2:$A$377,TRIM(A447&amp;""))=0,"PLU ABSENT DU RATIO","OK"))</f>
      </c>
    </row>
    <row r="448">
      <c r="A448" s="130" t="str">
        <v/>
      </c>
      <c r="B448" s="91">
        <f>IF(A448="","",IFERROR(VLOOKUP(TRIM(A448&amp;""),'Référentiel PMIX'!$A$2:$C$377,2,FALSE),""))</f>
      </c>
      <c r="C448" s="92" t="str">
        <v/>
      </c>
      <c r="D448" s="92">
        <f>IF(A448="","",IFERROR(VLOOKUP(TRIM(A448&amp;""),'Référentiel PMIX'!$A$2:$C$377,3,FALSE),""))</f>
      </c>
      <c r="E448" s="92">
        <f>IF(OR(A448="",C448=""),"",IF(AND(ISNUMBER(C448),ISNUMBER(D448)),C448*D448,""))</f>
      </c>
      <c r="F448" s="91">
        <f>IF(A448="","",IF(COUNTIF('Référentiel PMIX'!$A$2:$A$377,TRIM(A448&amp;""))=0,"PLU ABSENT DU RATIO","OK"))</f>
      </c>
    </row>
    <row r="449">
      <c r="A449" s="68" t="str">
        <v/>
      </c>
      <c r="B449" s="9">
        <f>IF(A449="","",IFERROR(VLOOKUP(TRIM(A449&amp;""),'Référentiel PMIX'!$A$2:$C$377,2,FALSE),""))</f>
      </c>
      <c r="C449" s="68" t="str">
        <v/>
      </c>
      <c r="D449" s="68">
        <f>IF(A449="","",IFERROR(VLOOKUP(TRIM(A449&amp;""),'Référentiel PMIX'!$A$2:$C$377,3,FALSE),""))</f>
      </c>
      <c r="E449" s="68">
        <f>IF(OR(A449="",C449=""),"",IF(AND(ISNUMBER(C449),ISNUMBER(D449)),C449*D449,""))</f>
      </c>
      <c r="F449" s="9">
        <f>IF(A449="","",IF(COUNTIF('Référentiel PMIX'!$A$2:$A$377,TRIM(A449&amp;""))=0,"PLU ABSENT DU RATIO","OK"))</f>
      </c>
    </row>
    <row r="450">
      <c r="A450" s="130" t="str">
        <v/>
      </c>
      <c r="B450" s="91">
        <f>IF(A450="","",IFERROR(VLOOKUP(TRIM(A450&amp;""),'Référentiel PMIX'!$A$2:$C$377,2,FALSE),""))</f>
      </c>
      <c r="C450" s="92" t="str">
        <v/>
      </c>
      <c r="D450" s="92">
        <f>IF(A450="","",IFERROR(VLOOKUP(TRIM(A450&amp;""),'Référentiel PMIX'!$A$2:$C$377,3,FALSE),""))</f>
      </c>
      <c r="E450" s="92">
        <f>IF(OR(A450="",C450=""),"",IF(AND(ISNUMBER(C450),ISNUMBER(D450)),C450*D450,""))</f>
      </c>
      <c r="F450" s="91">
        <f>IF(A450="","",IF(COUNTIF('Référentiel PMIX'!$A$2:$A$377,TRIM(A450&amp;""))=0,"PLU ABSENT DU RATIO","OK"))</f>
      </c>
    </row>
    <row r="451">
      <c r="A451" s="68" t="str">
        <v/>
      </c>
      <c r="B451" s="9">
        <f>IF(A451="","",IFERROR(VLOOKUP(TRIM(A451&amp;""),'Référentiel PMIX'!$A$2:$C$377,2,FALSE),""))</f>
      </c>
      <c r="C451" s="68" t="str">
        <v/>
      </c>
      <c r="D451" s="68">
        <f>IF(A451="","",IFERROR(VLOOKUP(TRIM(A451&amp;""),'Référentiel PMIX'!$A$2:$C$377,3,FALSE),""))</f>
      </c>
      <c r="E451" s="68">
        <f>IF(OR(A451="",C451=""),"",IF(AND(ISNUMBER(C451),ISNUMBER(D451)),C451*D451,""))</f>
      </c>
      <c r="F451" s="9">
        <f>IF(A451="","",IF(COUNTIF('Référentiel PMIX'!$A$2:$A$377,TRIM(A451&amp;""))=0,"PLU ABSENT DU RATIO","OK"))</f>
      </c>
    </row>
    <row r="452">
      <c r="A452" s="130" t="str">
        <v/>
      </c>
      <c r="B452" s="91">
        <f>IF(A452="","",IFERROR(VLOOKUP(TRIM(A452&amp;""),'Référentiel PMIX'!$A$2:$C$377,2,FALSE),""))</f>
      </c>
      <c r="C452" s="92" t="str">
        <v/>
      </c>
      <c r="D452" s="92">
        <f>IF(A452="","",IFERROR(VLOOKUP(TRIM(A452&amp;""),'Référentiel PMIX'!$A$2:$C$377,3,FALSE),""))</f>
      </c>
      <c r="E452" s="92">
        <f>IF(OR(A452="",C452=""),"",IF(AND(ISNUMBER(C452),ISNUMBER(D452)),C452*D452,""))</f>
      </c>
      <c r="F452" s="91">
        <f>IF(A452="","",IF(COUNTIF('Référentiel PMIX'!$A$2:$A$377,TRIM(A452&amp;""))=0,"PLU ABSENT DU RATIO","OK"))</f>
      </c>
    </row>
    <row r="453">
      <c r="A453" s="68" t="str">
        <v/>
      </c>
      <c r="B453" s="9">
        <f>IF(A453="","",IFERROR(VLOOKUP(TRIM(A453&amp;""),'Référentiel PMIX'!$A$2:$C$377,2,FALSE),""))</f>
      </c>
      <c r="C453" s="68" t="str">
        <v/>
      </c>
      <c r="D453" s="68">
        <f>IF(A453="","",IFERROR(VLOOKUP(TRIM(A453&amp;""),'Référentiel PMIX'!$A$2:$C$377,3,FALSE),""))</f>
      </c>
      <c r="E453" s="68">
        <f>IF(OR(A453="",C453=""),"",IF(AND(ISNUMBER(C453),ISNUMBER(D453)),C453*D453,""))</f>
      </c>
      <c r="F453" s="9">
        <f>IF(A453="","",IF(COUNTIF('Référentiel PMIX'!$A$2:$A$377,TRIM(A453&amp;""))=0,"PLU ABSENT DU RATIO","OK"))</f>
      </c>
    </row>
    <row r="454">
      <c r="A454" s="130" t="str">
        <v/>
      </c>
      <c r="B454" s="91">
        <f>IF(A454="","",IFERROR(VLOOKUP(TRIM(A454&amp;""),'Référentiel PMIX'!$A$2:$C$377,2,FALSE),""))</f>
      </c>
      <c r="C454" s="92" t="str">
        <v/>
      </c>
      <c r="D454" s="92">
        <f>IF(A454="","",IFERROR(VLOOKUP(TRIM(A454&amp;""),'Référentiel PMIX'!$A$2:$C$377,3,FALSE),""))</f>
      </c>
      <c r="E454" s="92">
        <f>IF(OR(A454="",C454=""),"",IF(AND(ISNUMBER(C454),ISNUMBER(D454)),C454*D454,""))</f>
      </c>
      <c r="F454" s="91">
        <f>IF(A454="","",IF(COUNTIF('Référentiel PMIX'!$A$2:$A$377,TRIM(A454&amp;""))=0,"PLU ABSENT DU RATIO","OK"))</f>
      </c>
    </row>
    <row r="455">
      <c r="A455" s="68" t="str">
        <v/>
      </c>
      <c r="B455" s="9">
        <f>IF(A455="","",IFERROR(VLOOKUP(TRIM(A455&amp;""),'Référentiel PMIX'!$A$2:$C$377,2,FALSE),""))</f>
      </c>
      <c r="C455" s="68" t="str">
        <v/>
      </c>
      <c r="D455" s="68">
        <f>IF(A455="","",IFERROR(VLOOKUP(TRIM(A455&amp;""),'Référentiel PMIX'!$A$2:$C$377,3,FALSE),""))</f>
      </c>
      <c r="E455" s="68">
        <f>IF(OR(A455="",C455=""),"",IF(AND(ISNUMBER(C455),ISNUMBER(D455)),C455*D455,""))</f>
      </c>
      <c r="F455" s="9">
        <f>IF(A455="","",IF(COUNTIF('Référentiel PMIX'!$A$2:$A$377,TRIM(A455&amp;""))=0,"PLU ABSENT DU RATIO","OK"))</f>
      </c>
    </row>
    <row r="456">
      <c r="A456" s="130" t="str">
        <v/>
      </c>
      <c r="B456" s="91">
        <f>IF(A456="","",IFERROR(VLOOKUP(TRIM(A456&amp;""),'Référentiel PMIX'!$A$2:$C$377,2,FALSE),""))</f>
      </c>
      <c r="C456" s="92" t="str">
        <v/>
      </c>
      <c r="D456" s="92">
        <f>IF(A456="","",IFERROR(VLOOKUP(TRIM(A456&amp;""),'Référentiel PMIX'!$A$2:$C$377,3,FALSE),""))</f>
      </c>
      <c r="E456" s="92">
        <f>IF(OR(A456="",C456=""),"",IF(AND(ISNUMBER(C456),ISNUMBER(D456)),C456*D456,""))</f>
      </c>
      <c r="F456" s="91">
        <f>IF(A456="","",IF(COUNTIF('Référentiel PMIX'!$A$2:$A$377,TRIM(A456&amp;""))=0,"PLU ABSENT DU RATIO","OK"))</f>
      </c>
    </row>
    <row r="457">
      <c r="A457" s="68" t="str">
        <v/>
      </c>
      <c r="B457" s="9">
        <f>IF(A457="","",IFERROR(VLOOKUP(TRIM(A457&amp;""),'Référentiel PMIX'!$A$2:$C$377,2,FALSE),""))</f>
      </c>
      <c r="C457" s="68" t="str">
        <v/>
      </c>
      <c r="D457" s="68">
        <f>IF(A457="","",IFERROR(VLOOKUP(TRIM(A457&amp;""),'Référentiel PMIX'!$A$2:$C$377,3,FALSE),""))</f>
      </c>
      <c r="E457" s="68">
        <f>IF(OR(A457="",C457=""),"",IF(AND(ISNUMBER(C457),ISNUMBER(D457)),C457*D457,""))</f>
      </c>
      <c r="F457" s="9">
        <f>IF(A457="","",IF(COUNTIF('Référentiel PMIX'!$A$2:$A$377,TRIM(A457&amp;""))=0,"PLU ABSENT DU RATIO","OK"))</f>
      </c>
    </row>
    <row r="458">
      <c r="A458" s="130" t="str">
        <v/>
      </c>
      <c r="B458" s="91">
        <f>IF(A458="","",IFERROR(VLOOKUP(TRIM(A458&amp;""),'Référentiel PMIX'!$A$2:$C$377,2,FALSE),""))</f>
      </c>
      <c r="C458" s="92" t="str">
        <v/>
      </c>
      <c r="D458" s="92">
        <f>IF(A458="","",IFERROR(VLOOKUP(TRIM(A458&amp;""),'Référentiel PMIX'!$A$2:$C$377,3,FALSE),""))</f>
      </c>
      <c r="E458" s="92">
        <f>IF(OR(A458="",C458=""),"",IF(AND(ISNUMBER(C458),ISNUMBER(D458)),C458*D458,""))</f>
      </c>
      <c r="F458" s="91">
        <f>IF(A458="","",IF(COUNTIF('Référentiel PMIX'!$A$2:$A$377,TRIM(A458&amp;""))=0,"PLU ABSENT DU RATIO","OK"))</f>
      </c>
    </row>
    <row r="459">
      <c r="A459" s="68" t="str">
        <v/>
      </c>
      <c r="B459" s="9">
        <f>IF(A459="","",IFERROR(VLOOKUP(TRIM(A459&amp;""),'Référentiel PMIX'!$A$2:$C$377,2,FALSE),""))</f>
      </c>
      <c r="C459" s="68" t="str">
        <v/>
      </c>
      <c r="D459" s="68">
        <f>IF(A459="","",IFERROR(VLOOKUP(TRIM(A459&amp;""),'Référentiel PMIX'!$A$2:$C$377,3,FALSE),""))</f>
      </c>
      <c r="E459" s="68">
        <f>IF(OR(A459="",C459=""),"",IF(AND(ISNUMBER(C459),ISNUMBER(D459)),C459*D459,""))</f>
      </c>
      <c r="F459" s="9">
        <f>IF(A459="","",IF(COUNTIF('Référentiel PMIX'!$A$2:$A$377,TRIM(A459&amp;""))=0,"PLU ABSENT DU RATIO","OK"))</f>
      </c>
    </row>
    <row r="460">
      <c r="A460" s="130" t="str">
        <v/>
      </c>
      <c r="B460" s="91">
        <f>IF(A460="","",IFERROR(VLOOKUP(TRIM(A460&amp;""),'Référentiel PMIX'!$A$2:$C$377,2,FALSE),""))</f>
      </c>
      <c r="C460" s="92" t="str">
        <v/>
      </c>
      <c r="D460" s="92">
        <f>IF(A460="","",IFERROR(VLOOKUP(TRIM(A460&amp;""),'Référentiel PMIX'!$A$2:$C$377,3,FALSE),""))</f>
      </c>
      <c r="E460" s="92">
        <f>IF(OR(A460="",C460=""),"",IF(AND(ISNUMBER(C460),ISNUMBER(D460)),C460*D460,""))</f>
      </c>
      <c r="F460" s="91">
        <f>IF(A460="","",IF(COUNTIF('Référentiel PMIX'!$A$2:$A$377,TRIM(A460&amp;""))=0,"PLU ABSENT DU RATIO","OK"))</f>
      </c>
    </row>
    <row r="461">
      <c r="A461" s="68" t="str">
        <v/>
      </c>
      <c r="B461" s="9">
        <f>IF(A461="","",IFERROR(VLOOKUP(TRIM(A461&amp;""),'Référentiel PMIX'!$A$2:$C$377,2,FALSE),""))</f>
      </c>
      <c r="C461" s="68" t="str">
        <v/>
      </c>
      <c r="D461" s="68">
        <f>IF(A461="","",IFERROR(VLOOKUP(TRIM(A461&amp;""),'Référentiel PMIX'!$A$2:$C$377,3,FALSE),""))</f>
      </c>
      <c r="E461" s="68">
        <f>IF(OR(A461="",C461=""),"",IF(AND(ISNUMBER(C461),ISNUMBER(D461)),C461*D461,""))</f>
      </c>
      <c r="F461" s="9">
        <f>IF(A461="","",IF(COUNTIF('Référentiel PMIX'!$A$2:$A$377,TRIM(A461&amp;""))=0,"PLU ABSENT DU RATIO","OK"))</f>
      </c>
    </row>
    <row r="462">
      <c r="A462" s="130" t="str">
        <v/>
      </c>
      <c r="B462" s="91">
        <f>IF(A462="","",IFERROR(VLOOKUP(TRIM(A462&amp;""),'Référentiel PMIX'!$A$2:$C$377,2,FALSE),""))</f>
      </c>
      <c r="C462" s="92" t="str">
        <v/>
      </c>
      <c r="D462" s="92">
        <f>IF(A462="","",IFERROR(VLOOKUP(TRIM(A462&amp;""),'Référentiel PMIX'!$A$2:$C$377,3,FALSE),""))</f>
      </c>
      <c r="E462" s="92">
        <f>IF(OR(A462="",C462=""),"",IF(AND(ISNUMBER(C462),ISNUMBER(D462)),C462*D462,""))</f>
      </c>
      <c r="F462" s="91">
        <f>IF(A462="","",IF(COUNTIF('Référentiel PMIX'!$A$2:$A$377,TRIM(A462&amp;""))=0,"PLU ABSENT DU RATIO","OK"))</f>
      </c>
    </row>
    <row r="463">
      <c r="A463" s="68" t="str">
        <v/>
      </c>
      <c r="B463" s="9">
        <f>IF(A463="","",IFERROR(VLOOKUP(TRIM(A463&amp;""),'Référentiel PMIX'!$A$2:$C$377,2,FALSE),""))</f>
      </c>
      <c r="C463" s="68" t="str">
        <v/>
      </c>
      <c r="D463" s="68">
        <f>IF(A463="","",IFERROR(VLOOKUP(TRIM(A463&amp;""),'Référentiel PMIX'!$A$2:$C$377,3,FALSE),""))</f>
      </c>
      <c r="E463" s="68">
        <f>IF(OR(A463="",C463=""),"",IF(AND(ISNUMBER(C463),ISNUMBER(D463)),C463*D463,""))</f>
      </c>
      <c r="F463" s="9">
        <f>IF(A463="","",IF(COUNTIF('Référentiel PMIX'!$A$2:$A$377,TRIM(A463&amp;""))=0,"PLU ABSENT DU RATIO","OK"))</f>
      </c>
    </row>
    <row r="464">
      <c r="A464" s="130" t="str">
        <v/>
      </c>
      <c r="B464" s="91">
        <f>IF(A464="","",IFERROR(VLOOKUP(TRIM(A464&amp;""),'Référentiel PMIX'!$A$2:$C$377,2,FALSE),""))</f>
      </c>
      <c r="C464" s="92" t="str">
        <v/>
      </c>
      <c r="D464" s="92">
        <f>IF(A464="","",IFERROR(VLOOKUP(TRIM(A464&amp;""),'Référentiel PMIX'!$A$2:$C$377,3,FALSE),""))</f>
      </c>
      <c r="E464" s="92">
        <f>IF(OR(A464="",C464=""),"",IF(AND(ISNUMBER(C464),ISNUMBER(D464)),C464*D464,""))</f>
      </c>
      <c r="F464" s="91">
        <f>IF(A464="","",IF(COUNTIF('Référentiel PMIX'!$A$2:$A$377,TRIM(A464&amp;""))=0,"PLU ABSENT DU RATIO","OK"))</f>
      </c>
    </row>
    <row r="465">
      <c r="A465" s="68" t="str">
        <v/>
      </c>
      <c r="B465" s="9">
        <f>IF(A465="","",IFERROR(VLOOKUP(TRIM(A465&amp;""),'Référentiel PMIX'!$A$2:$C$377,2,FALSE),""))</f>
      </c>
      <c r="C465" s="68" t="str">
        <v/>
      </c>
      <c r="D465" s="68">
        <f>IF(A465="","",IFERROR(VLOOKUP(TRIM(A465&amp;""),'Référentiel PMIX'!$A$2:$C$377,3,FALSE),""))</f>
      </c>
      <c r="E465" s="68">
        <f>IF(OR(A465="",C465=""),"",IF(AND(ISNUMBER(C465),ISNUMBER(D465)),C465*D465,""))</f>
      </c>
      <c r="F465" s="9">
        <f>IF(A465="","",IF(COUNTIF('Référentiel PMIX'!$A$2:$A$377,TRIM(A465&amp;""))=0,"PLU ABSENT DU RATIO","OK"))</f>
      </c>
    </row>
    <row r="466">
      <c r="A466" s="130" t="str">
        <v/>
      </c>
      <c r="B466" s="91">
        <f>IF(A466="","",IFERROR(VLOOKUP(TRIM(A466&amp;""),'Référentiel PMIX'!$A$2:$C$377,2,FALSE),""))</f>
      </c>
      <c r="C466" s="92" t="str">
        <v/>
      </c>
      <c r="D466" s="92">
        <f>IF(A466="","",IFERROR(VLOOKUP(TRIM(A466&amp;""),'Référentiel PMIX'!$A$2:$C$377,3,FALSE),""))</f>
      </c>
      <c r="E466" s="92">
        <f>IF(OR(A466="",C466=""),"",IF(AND(ISNUMBER(C466),ISNUMBER(D466)),C466*D466,""))</f>
      </c>
      <c r="F466" s="91">
        <f>IF(A466="","",IF(COUNTIF('Référentiel PMIX'!$A$2:$A$377,TRIM(A466&amp;""))=0,"PLU ABSENT DU RATIO","OK"))</f>
      </c>
    </row>
    <row r="467">
      <c r="A467" s="68" t="str">
        <v/>
      </c>
      <c r="B467" s="9">
        <f>IF(A467="","",IFERROR(VLOOKUP(TRIM(A467&amp;""),'Référentiel PMIX'!$A$2:$C$377,2,FALSE),""))</f>
      </c>
      <c r="C467" s="68" t="str">
        <v/>
      </c>
      <c r="D467" s="68">
        <f>IF(A467="","",IFERROR(VLOOKUP(TRIM(A467&amp;""),'Référentiel PMIX'!$A$2:$C$377,3,FALSE),""))</f>
      </c>
      <c r="E467" s="68">
        <f>IF(OR(A467="",C467=""),"",IF(AND(ISNUMBER(C467),ISNUMBER(D467)),C467*D467,""))</f>
      </c>
      <c r="F467" s="9">
        <f>IF(A467="","",IF(COUNTIF('Référentiel PMIX'!$A$2:$A$377,TRIM(A467&amp;""))=0,"PLU ABSENT DU RATIO","OK"))</f>
      </c>
    </row>
    <row r="468">
      <c r="A468" s="130" t="str">
        <v/>
      </c>
      <c r="B468" s="91">
        <f>IF(A468="","",IFERROR(VLOOKUP(TRIM(A468&amp;""),'Référentiel PMIX'!$A$2:$C$377,2,FALSE),""))</f>
      </c>
      <c r="C468" s="92" t="str">
        <v/>
      </c>
      <c r="D468" s="92">
        <f>IF(A468="","",IFERROR(VLOOKUP(TRIM(A468&amp;""),'Référentiel PMIX'!$A$2:$C$377,3,FALSE),""))</f>
      </c>
      <c r="E468" s="92">
        <f>IF(OR(A468="",C468=""),"",IF(AND(ISNUMBER(C468),ISNUMBER(D468)),C468*D468,""))</f>
      </c>
      <c r="F468" s="91">
        <f>IF(A468="","",IF(COUNTIF('Référentiel PMIX'!$A$2:$A$377,TRIM(A468&amp;""))=0,"PLU ABSENT DU RATIO","OK"))</f>
      </c>
    </row>
    <row r="469">
      <c r="A469" s="68" t="str">
        <v/>
      </c>
      <c r="B469" s="9">
        <f>IF(A469="","",IFERROR(VLOOKUP(TRIM(A469&amp;""),'Référentiel PMIX'!$A$2:$C$377,2,FALSE),""))</f>
      </c>
      <c r="C469" s="68" t="str">
        <v/>
      </c>
      <c r="D469" s="68">
        <f>IF(A469="","",IFERROR(VLOOKUP(TRIM(A469&amp;""),'Référentiel PMIX'!$A$2:$C$377,3,FALSE),""))</f>
      </c>
      <c r="E469" s="68">
        <f>IF(OR(A469="",C469=""),"",IF(AND(ISNUMBER(C469),ISNUMBER(D469)),C469*D469,""))</f>
      </c>
      <c r="F469" s="9">
        <f>IF(A469="","",IF(COUNTIF('Référentiel PMIX'!$A$2:$A$377,TRIM(A469&amp;""))=0,"PLU ABSENT DU RATIO","OK"))</f>
      </c>
    </row>
    <row r="470">
      <c r="A470" s="130" t="str">
        <v/>
      </c>
      <c r="B470" s="91">
        <f>IF(A470="","",IFERROR(VLOOKUP(TRIM(A470&amp;""),'Référentiel PMIX'!$A$2:$C$377,2,FALSE),""))</f>
      </c>
      <c r="C470" s="92" t="str">
        <v/>
      </c>
      <c r="D470" s="92">
        <f>IF(A470="","",IFERROR(VLOOKUP(TRIM(A470&amp;""),'Référentiel PMIX'!$A$2:$C$377,3,FALSE),""))</f>
      </c>
      <c r="E470" s="92">
        <f>IF(OR(A470="",C470=""),"",IF(AND(ISNUMBER(C470),ISNUMBER(D470)),C470*D470,""))</f>
      </c>
      <c r="F470" s="91">
        <f>IF(A470="","",IF(COUNTIF('Référentiel PMIX'!$A$2:$A$377,TRIM(A470&amp;""))=0,"PLU ABSENT DU RATIO","OK"))</f>
      </c>
    </row>
    <row r="471">
      <c r="A471" s="68" t="str">
        <v/>
      </c>
      <c r="B471" s="9">
        <f>IF(A471="","",IFERROR(VLOOKUP(TRIM(A471&amp;""),'Référentiel PMIX'!$A$2:$C$377,2,FALSE),""))</f>
      </c>
      <c r="C471" s="68" t="str">
        <v/>
      </c>
      <c r="D471" s="68">
        <f>IF(A471="","",IFERROR(VLOOKUP(TRIM(A471&amp;""),'Référentiel PMIX'!$A$2:$C$377,3,FALSE),""))</f>
      </c>
      <c r="E471" s="68">
        <f>IF(OR(A471="",C471=""),"",IF(AND(ISNUMBER(C471),ISNUMBER(D471)),C471*D471,""))</f>
      </c>
      <c r="F471" s="9">
        <f>IF(A471="","",IF(COUNTIF('Référentiel PMIX'!$A$2:$A$377,TRIM(A471&amp;""))=0,"PLU ABSENT DU RATIO","OK"))</f>
      </c>
    </row>
    <row r="472">
      <c r="A472" s="130" t="str">
        <v/>
      </c>
      <c r="B472" s="91">
        <f>IF(A472="","",IFERROR(VLOOKUP(TRIM(A472&amp;""),'Référentiel PMIX'!$A$2:$C$377,2,FALSE),""))</f>
      </c>
      <c r="C472" s="92" t="str">
        <v/>
      </c>
      <c r="D472" s="92">
        <f>IF(A472="","",IFERROR(VLOOKUP(TRIM(A472&amp;""),'Référentiel PMIX'!$A$2:$C$377,3,FALSE),""))</f>
      </c>
      <c r="E472" s="92">
        <f>IF(OR(A472="",C472=""),"",IF(AND(ISNUMBER(C472),ISNUMBER(D472)),C472*D472,""))</f>
      </c>
      <c r="F472" s="91">
        <f>IF(A472="","",IF(COUNTIF('Référentiel PMIX'!$A$2:$A$377,TRIM(A472&amp;""))=0,"PLU ABSENT DU RATIO","OK"))</f>
      </c>
    </row>
    <row r="473">
      <c r="A473" s="68" t="str">
        <v/>
      </c>
      <c r="B473" s="9">
        <f>IF(A473="","",IFERROR(VLOOKUP(TRIM(A473&amp;""),'Référentiel PMIX'!$A$2:$C$377,2,FALSE),""))</f>
      </c>
      <c r="C473" s="68" t="str">
        <v/>
      </c>
      <c r="D473" s="68">
        <f>IF(A473="","",IFERROR(VLOOKUP(TRIM(A473&amp;""),'Référentiel PMIX'!$A$2:$C$377,3,FALSE),""))</f>
      </c>
      <c r="E473" s="68">
        <f>IF(OR(A473="",C473=""),"",IF(AND(ISNUMBER(C473),ISNUMBER(D473)),C473*D473,""))</f>
      </c>
      <c r="F473" s="9">
        <f>IF(A473="","",IF(COUNTIF('Référentiel PMIX'!$A$2:$A$377,TRIM(A473&amp;""))=0,"PLU ABSENT DU RATIO","OK"))</f>
      </c>
    </row>
    <row r="474">
      <c r="A474" s="130" t="str">
        <v/>
      </c>
      <c r="B474" s="91">
        <f>IF(A474="","",IFERROR(VLOOKUP(TRIM(A474&amp;""),'Référentiel PMIX'!$A$2:$C$377,2,FALSE),""))</f>
      </c>
      <c r="C474" s="92" t="str">
        <v/>
      </c>
      <c r="D474" s="92">
        <f>IF(A474="","",IFERROR(VLOOKUP(TRIM(A474&amp;""),'Référentiel PMIX'!$A$2:$C$377,3,FALSE),""))</f>
      </c>
      <c r="E474" s="92">
        <f>IF(OR(A474="",C474=""),"",IF(AND(ISNUMBER(C474),ISNUMBER(D474)),C474*D474,""))</f>
      </c>
      <c r="F474" s="91">
        <f>IF(A474="","",IF(COUNTIF('Référentiel PMIX'!$A$2:$A$377,TRIM(A474&amp;""))=0,"PLU ABSENT DU RATIO","OK"))</f>
      </c>
    </row>
    <row r="475">
      <c r="A475" s="68" t="str">
        <v/>
      </c>
      <c r="B475" s="9">
        <f>IF(A475="","",IFERROR(VLOOKUP(TRIM(A475&amp;""),'Référentiel PMIX'!$A$2:$C$377,2,FALSE),""))</f>
      </c>
      <c r="C475" s="68" t="str">
        <v/>
      </c>
      <c r="D475" s="68">
        <f>IF(A475="","",IFERROR(VLOOKUP(TRIM(A475&amp;""),'Référentiel PMIX'!$A$2:$C$377,3,FALSE),""))</f>
      </c>
      <c r="E475" s="68">
        <f>IF(OR(A475="",C475=""),"",IF(AND(ISNUMBER(C475),ISNUMBER(D475)),C475*D475,""))</f>
      </c>
      <c r="F475" s="9">
        <f>IF(A475="","",IF(COUNTIF('Référentiel PMIX'!$A$2:$A$377,TRIM(A475&amp;""))=0,"PLU ABSENT DU RATIO","OK"))</f>
      </c>
    </row>
    <row r="476">
      <c r="A476" s="130" t="str">
        <v/>
      </c>
      <c r="B476" s="91">
        <f>IF(A476="","",IFERROR(VLOOKUP(TRIM(A476&amp;""),'Référentiel PMIX'!$A$2:$C$377,2,FALSE),""))</f>
      </c>
      <c r="C476" s="92" t="str">
        <v/>
      </c>
      <c r="D476" s="92">
        <f>IF(A476="","",IFERROR(VLOOKUP(TRIM(A476&amp;""),'Référentiel PMIX'!$A$2:$C$377,3,FALSE),""))</f>
      </c>
      <c r="E476" s="92">
        <f>IF(OR(A476="",C476=""),"",IF(AND(ISNUMBER(C476),ISNUMBER(D476)),C476*D476,""))</f>
      </c>
      <c r="F476" s="91">
        <f>IF(A476="","",IF(COUNTIF('Référentiel PMIX'!$A$2:$A$377,TRIM(A476&amp;""))=0,"PLU ABSENT DU RATIO","OK"))</f>
      </c>
    </row>
    <row r="477">
      <c r="A477" s="68" t="str">
        <v/>
      </c>
      <c r="B477" s="9">
        <f>IF(A477="","",IFERROR(VLOOKUP(TRIM(A477&amp;""),'Référentiel PMIX'!$A$2:$C$377,2,FALSE),""))</f>
      </c>
      <c r="C477" s="68" t="str">
        <v/>
      </c>
      <c r="D477" s="68">
        <f>IF(A477="","",IFERROR(VLOOKUP(TRIM(A477&amp;""),'Référentiel PMIX'!$A$2:$C$377,3,FALSE),""))</f>
      </c>
      <c r="E477" s="68">
        <f>IF(OR(A477="",C477=""),"",IF(AND(ISNUMBER(C477),ISNUMBER(D477)),C477*D477,""))</f>
      </c>
      <c r="F477" s="9">
        <f>IF(A477="","",IF(COUNTIF('Référentiel PMIX'!$A$2:$A$377,TRIM(A477&amp;""))=0,"PLU ABSENT DU RATIO","OK"))</f>
      </c>
    </row>
    <row r="478">
      <c r="A478" s="130" t="str">
        <v/>
      </c>
      <c r="B478" s="91">
        <f>IF(A478="","",IFERROR(VLOOKUP(TRIM(A478&amp;""),'Référentiel PMIX'!$A$2:$C$377,2,FALSE),""))</f>
      </c>
      <c r="C478" s="92" t="str">
        <v/>
      </c>
      <c r="D478" s="92">
        <f>IF(A478="","",IFERROR(VLOOKUP(TRIM(A478&amp;""),'Référentiel PMIX'!$A$2:$C$377,3,FALSE),""))</f>
      </c>
      <c r="E478" s="92">
        <f>IF(OR(A478="",C478=""),"",IF(AND(ISNUMBER(C478),ISNUMBER(D478)),C478*D478,""))</f>
      </c>
      <c r="F478" s="91">
        <f>IF(A478="","",IF(COUNTIF('Référentiel PMIX'!$A$2:$A$377,TRIM(A478&amp;""))=0,"PLU ABSENT DU RATIO","OK"))</f>
      </c>
    </row>
    <row r="479">
      <c r="A479" s="68" t="str">
        <v/>
      </c>
      <c r="B479" s="9">
        <f>IF(A479="","",IFERROR(VLOOKUP(TRIM(A479&amp;""),'Référentiel PMIX'!$A$2:$C$377,2,FALSE),""))</f>
      </c>
      <c r="C479" s="68" t="str">
        <v/>
      </c>
      <c r="D479" s="68">
        <f>IF(A479="","",IFERROR(VLOOKUP(TRIM(A479&amp;""),'Référentiel PMIX'!$A$2:$C$377,3,FALSE),""))</f>
      </c>
      <c r="E479" s="68">
        <f>IF(OR(A479="",C479=""),"",IF(AND(ISNUMBER(C479),ISNUMBER(D479)),C479*D479,""))</f>
      </c>
      <c r="F479" s="9">
        <f>IF(A479="","",IF(COUNTIF('Référentiel PMIX'!$A$2:$A$377,TRIM(A479&amp;""))=0,"PLU ABSENT DU RATIO","OK"))</f>
      </c>
    </row>
    <row r="480">
      <c r="A480" s="130" t="str">
        <v/>
      </c>
      <c r="B480" s="91">
        <f>IF(A480="","",IFERROR(VLOOKUP(TRIM(A480&amp;""),'Référentiel PMIX'!$A$2:$C$377,2,FALSE),""))</f>
      </c>
      <c r="C480" s="92" t="str">
        <v/>
      </c>
      <c r="D480" s="92">
        <f>IF(A480="","",IFERROR(VLOOKUP(TRIM(A480&amp;""),'Référentiel PMIX'!$A$2:$C$377,3,FALSE),""))</f>
      </c>
      <c r="E480" s="92">
        <f>IF(OR(A480="",C480=""),"",IF(AND(ISNUMBER(C480),ISNUMBER(D480)),C480*D480,""))</f>
      </c>
      <c r="F480" s="91">
        <f>IF(A480="","",IF(COUNTIF('Référentiel PMIX'!$A$2:$A$377,TRIM(A480&amp;""))=0,"PLU ABSENT DU RATIO","OK"))</f>
      </c>
    </row>
    <row r="481">
      <c r="A481" s="68" t="str">
        <v/>
      </c>
      <c r="B481" s="9">
        <f>IF(A481="","",IFERROR(VLOOKUP(TRIM(A481&amp;""),'Référentiel PMIX'!$A$2:$C$377,2,FALSE),""))</f>
      </c>
      <c r="C481" s="68" t="str">
        <v/>
      </c>
      <c r="D481" s="68">
        <f>IF(A481="","",IFERROR(VLOOKUP(TRIM(A481&amp;""),'Référentiel PMIX'!$A$2:$C$377,3,FALSE),""))</f>
      </c>
      <c r="E481" s="68">
        <f>IF(OR(A481="",C481=""),"",IF(AND(ISNUMBER(C481),ISNUMBER(D481)),C481*D481,""))</f>
      </c>
      <c r="F481" s="9">
        <f>IF(A481="","",IF(COUNTIF('Référentiel PMIX'!$A$2:$A$377,TRIM(A481&amp;""))=0,"PLU ABSENT DU RATIO","OK"))</f>
      </c>
    </row>
    <row r="482">
      <c r="A482" s="130" t="str">
        <v/>
      </c>
      <c r="B482" s="91">
        <f>IF(A482="","",IFERROR(VLOOKUP(TRIM(A482&amp;""),'Référentiel PMIX'!$A$2:$C$377,2,FALSE),""))</f>
      </c>
      <c r="C482" s="92" t="str">
        <v/>
      </c>
      <c r="D482" s="92">
        <f>IF(A482="","",IFERROR(VLOOKUP(TRIM(A482&amp;""),'Référentiel PMIX'!$A$2:$C$377,3,FALSE),""))</f>
      </c>
      <c r="E482" s="92">
        <f>IF(OR(A482="",C482=""),"",IF(AND(ISNUMBER(C482),ISNUMBER(D482)),C482*D482,""))</f>
      </c>
      <c r="F482" s="91">
        <f>IF(A482="","",IF(COUNTIF('Référentiel PMIX'!$A$2:$A$377,TRIM(A482&amp;""))=0,"PLU ABSENT DU RATIO","OK"))</f>
      </c>
    </row>
    <row r="483">
      <c r="A483" s="68" t="str">
        <v/>
      </c>
      <c r="B483" s="9">
        <f>IF(A483="","",IFERROR(VLOOKUP(TRIM(A483&amp;""),'Référentiel PMIX'!$A$2:$C$377,2,FALSE),""))</f>
      </c>
      <c r="C483" s="68" t="str">
        <v/>
      </c>
      <c r="D483" s="68">
        <f>IF(A483="","",IFERROR(VLOOKUP(TRIM(A483&amp;""),'Référentiel PMIX'!$A$2:$C$377,3,FALSE),""))</f>
      </c>
      <c r="E483" s="68">
        <f>IF(OR(A483="",C483=""),"",IF(AND(ISNUMBER(C483),ISNUMBER(D483)),C483*D483,""))</f>
      </c>
      <c r="F483" s="9">
        <f>IF(A483="","",IF(COUNTIF('Référentiel PMIX'!$A$2:$A$377,TRIM(A483&amp;""))=0,"PLU ABSENT DU RATIO","OK"))</f>
      </c>
    </row>
    <row r="484">
      <c r="A484" s="130" t="str">
        <v/>
      </c>
      <c r="B484" s="91">
        <f>IF(A484="","",IFERROR(VLOOKUP(TRIM(A484&amp;""),'Référentiel PMIX'!$A$2:$C$377,2,FALSE),""))</f>
      </c>
      <c r="C484" s="92" t="str">
        <v/>
      </c>
      <c r="D484" s="92">
        <f>IF(A484="","",IFERROR(VLOOKUP(TRIM(A484&amp;""),'Référentiel PMIX'!$A$2:$C$377,3,FALSE),""))</f>
      </c>
      <c r="E484" s="92">
        <f>IF(OR(A484="",C484=""),"",IF(AND(ISNUMBER(C484),ISNUMBER(D484)),C484*D484,""))</f>
      </c>
      <c r="F484" s="91">
        <f>IF(A484="","",IF(COUNTIF('Référentiel PMIX'!$A$2:$A$377,TRIM(A484&amp;""))=0,"PLU ABSENT DU RATIO","OK"))</f>
      </c>
    </row>
    <row r="485">
      <c r="A485" s="68" t="str">
        <v/>
      </c>
      <c r="B485" s="9">
        <f>IF(A485="","",IFERROR(VLOOKUP(TRIM(A485&amp;""),'Référentiel PMIX'!$A$2:$C$377,2,FALSE),""))</f>
      </c>
      <c r="C485" s="68" t="str">
        <v/>
      </c>
      <c r="D485" s="68">
        <f>IF(A485="","",IFERROR(VLOOKUP(TRIM(A485&amp;""),'Référentiel PMIX'!$A$2:$C$377,3,FALSE),""))</f>
      </c>
      <c r="E485" s="68">
        <f>IF(OR(A485="",C485=""),"",IF(AND(ISNUMBER(C485),ISNUMBER(D485)),C485*D485,""))</f>
      </c>
      <c r="F485" s="9">
        <f>IF(A485="","",IF(COUNTIF('Référentiel PMIX'!$A$2:$A$377,TRIM(A485&amp;""))=0,"PLU ABSENT DU RATIO","OK"))</f>
      </c>
    </row>
    <row r="486">
      <c r="A486" s="130" t="str">
        <v/>
      </c>
      <c r="B486" s="91">
        <f>IF(A486="","",IFERROR(VLOOKUP(TRIM(A486&amp;""),'Référentiel PMIX'!$A$2:$C$377,2,FALSE),""))</f>
      </c>
      <c r="C486" s="92" t="str">
        <v/>
      </c>
      <c r="D486" s="92">
        <f>IF(A486="","",IFERROR(VLOOKUP(TRIM(A486&amp;""),'Référentiel PMIX'!$A$2:$C$377,3,FALSE),""))</f>
      </c>
      <c r="E486" s="92">
        <f>IF(OR(A486="",C486=""),"",IF(AND(ISNUMBER(C486),ISNUMBER(D486)),C486*D486,""))</f>
      </c>
      <c r="F486" s="91">
        <f>IF(A486="","",IF(COUNTIF('Référentiel PMIX'!$A$2:$A$377,TRIM(A486&amp;""))=0,"PLU ABSENT DU RATIO","OK"))</f>
      </c>
    </row>
    <row r="487">
      <c r="A487" s="68" t="str">
        <v/>
      </c>
      <c r="B487" s="9">
        <f>IF(A487="","",IFERROR(VLOOKUP(TRIM(A487&amp;""),'Référentiel PMIX'!$A$2:$C$377,2,FALSE),""))</f>
      </c>
      <c r="C487" s="68" t="str">
        <v/>
      </c>
      <c r="D487" s="68">
        <f>IF(A487="","",IFERROR(VLOOKUP(TRIM(A487&amp;""),'Référentiel PMIX'!$A$2:$C$377,3,FALSE),""))</f>
      </c>
      <c r="E487" s="68">
        <f>IF(OR(A487="",C487=""),"",IF(AND(ISNUMBER(C487),ISNUMBER(D487)),C487*D487,""))</f>
      </c>
      <c r="F487" s="9">
        <f>IF(A487="","",IF(COUNTIF('Référentiel PMIX'!$A$2:$A$377,TRIM(A487&amp;""))=0,"PLU ABSENT DU RATIO","OK"))</f>
      </c>
    </row>
    <row r="488">
      <c r="A488" s="130" t="str">
        <v/>
      </c>
      <c r="B488" s="91">
        <f>IF(A488="","",IFERROR(VLOOKUP(TRIM(A488&amp;""),'Référentiel PMIX'!$A$2:$C$377,2,FALSE),""))</f>
      </c>
      <c r="C488" s="92" t="str">
        <v/>
      </c>
      <c r="D488" s="92">
        <f>IF(A488="","",IFERROR(VLOOKUP(TRIM(A488&amp;""),'Référentiel PMIX'!$A$2:$C$377,3,FALSE),""))</f>
      </c>
      <c r="E488" s="92">
        <f>IF(OR(A488="",C488=""),"",IF(AND(ISNUMBER(C488),ISNUMBER(D488)),C488*D488,""))</f>
      </c>
      <c r="F488" s="91">
        <f>IF(A488="","",IF(COUNTIF('Référentiel PMIX'!$A$2:$A$377,TRIM(A488&amp;""))=0,"PLU ABSENT DU RATIO","OK"))</f>
      </c>
    </row>
    <row r="489">
      <c r="A489" s="68" t="str">
        <v/>
      </c>
      <c r="B489" s="9">
        <f>IF(A489="","",IFERROR(VLOOKUP(TRIM(A489&amp;""),'Référentiel PMIX'!$A$2:$C$377,2,FALSE),""))</f>
      </c>
      <c r="C489" s="68" t="str">
        <v/>
      </c>
      <c r="D489" s="68">
        <f>IF(A489="","",IFERROR(VLOOKUP(TRIM(A489&amp;""),'Référentiel PMIX'!$A$2:$C$377,3,FALSE),""))</f>
      </c>
      <c r="E489" s="68">
        <f>IF(OR(A489="",C489=""),"",IF(AND(ISNUMBER(C489),ISNUMBER(D489)),C489*D489,""))</f>
      </c>
      <c r="F489" s="9">
        <f>IF(A489="","",IF(COUNTIF('Référentiel PMIX'!$A$2:$A$377,TRIM(A489&amp;""))=0,"PLU ABSENT DU RATIO","OK"))</f>
      </c>
    </row>
    <row r="490">
      <c r="A490" s="130" t="str">
        <v/>
      </c>
      <c r="B490" s="91">
        <f>IF(A490="","",IFERROR(VLOOKUP(TRIM(A490&amp;""),'Référentiel PMIX'!$A$2:$C$377,2,FALSE),""))</f>
      </c>
      <c r="C490" s="92" t="str">
        <v/>
      </c>
      <c r="D490" s="92">
        <f>IF(A490="","",IFERROR(VLOOKUP(TRIM(A490&amp;""),'Référentiel PMIX'!$A$2:$C$377,3,FALSE),""))</f>
      </c>
      <c r="E490" s="92">
        <f>IF(OR(A490="",C490=""),"",IF(AND(ISNUMBER(C490),ISNUMBER(D490)),C490*D490,""))</f>
      </c>
      <c r="F490" s="91">
        <f>IF(A490="","",IF(COUNTIF('Référentiel PMIX'!$A$2:$A$377,TRIM(A490&amp;""))=0,"PLU ABSENT DU RATIO","OK"))</f>
      </c>
    </row>
    <row r="491">
      <c r="A491" s="68" t="str">
        <v/>
      </c>
      <c r="B491" s="9">
        <f>IF(A491="","",IFERROR(VLOOKUP(TRIM(A491&amp;""),'Référentiel PMIX'!$A$2:$C$377,2,FALSE),""))</f>
      </c>
      <c r="C491" s="68" t="str">
        <v/>
      </c>
      <c r="D491" s="68">
        <f>IF(A491="","",IFERROR(VLOOKUP(TRIM(A491&amp;""),'Référentiel PMIX'!$A$2:$C$377,3,FALSE),""))</f>
      </c>
      <c r="E491" s="68">
        <f>IF(OR(A491="",C491=""),"",IF(AND(ISNUMBER(C491),ISNUMBER(D491)),C491*D491,""))</f>
      </c>
      <c r="F491" s="9">
        <f>IF(A491="","",IF(COUNTIF('Référentiel PMIX'!$A$2:$A$377,TRIM(A491&amp;""))=0,"PLU ABSENT DU RATIO","OK"))</f>
      </c>
    </row>
    <row r="492">
      <c r="A492" s="130" t="str">
        <v/>
      </c>
      <c r="B492" s="91">
        <f>IF(A492="","",IFERROR(VLOOKUP(TRIM(A492&amp;""),'Référentiel PMIX'!$A$2:$C$377,2,FALSE),""))</f>
      </c>
      <c r="C492" s="92" t="str">
        <v/>
      </c>
      <c r="D492" s="92">
        <f>IF(A492="","",IFERROR(VLOOKUP(TRIM(A492&amp;""),'Référentiel PMIX'!$A$2:$C$377,3,FALSE),""))</f>
      </c>
      <c r="E492" s="92">
        <f>IF(OR(A492="",C492=""),"",IF(AND(ISNUMBER(C492),ISNUMBER(D492)),C492*D492,""))</f>
      </c>
      <c r="F492" s="91">
        <f>IF(A492="","",IF(COUNTIF('Référentiel PMIX'!$A$2:$A$377,TRIM(A492&amp;""))=0,"PLU ABSENT DU RATIO","OK"))</f>
      </c>
    </row>
    <row r="493">
      <c r="A493" s="68" t="str">
        <v/>
      </c>
      <c r="B493" s="9">
        <f>IF(A493="","",IFERROR(VLOOKUP(TRIM(A493&amp;""),'Référentiel PMIX'!$A$2:$C$377,2,FALSE),""))</f>
      </c>
      <c r="C493" s="68" t="str">
        <v/>
      </c>
      <c r="D493" s="68">
        <f>IF(A493="","",IFERROR(VLOOKUP(TRIM(A493&amp;""),'Référentiel PMIX'!$A$2:$C$377,3,FALSE),""))</f>
      </c>
      <c r="E493" s="68">
        <f>IF(OR(A493="",C493=""),"",IF(AND(ISNUMBER(C493),ISNUMBER(D493)),C493*D493,""))</f>
      </c>
      <c r="F493" s="9">
        <f>IF(A493="","",IF(COUNTIF('Référentiel PMIX'!$A$2:$A$377,TRIM(A493&amp;""))=0,"PLU ABSENT DU RATIO","OK"))</f>
      </c>
    </row>
    <row r="494">
      <c r="A494" s="130" t="str">
        <v/>
      </c>
      <c r="B494" s="91">
        <f>IF(A494="","",IFERROR(VLOOKUP(TRIM(A494&amp;""),'Référentiel PMIX'!$A$2:$C$377,2,FALSE),""))</f>
      </c>
      <c r="C494" s="92" t="str">
        <v/>
      </c>
      <c r="D494" s="92">
        <f>IF(A494="","",IFERROR(VLOOKUP(TRIM(A494&amp;""),'Référentiel PMIX'!$A$2:$C$377,3,FALSE),""))</f>
      </c>
      <c r="E494" s="92">
        <f>IF(OR(A494="",C494=""),"",IF(AND(ISNUMBER(C494),ISNUMBER(D494)),C494*D494,""))</f>
      </c>
      <c r="F494" s="91">
        <f>IF(A494="","",IF(COUNTIF('Référentiel PMIX'!$A$2:$A$377,TRIM(A494&amp;""))=0,"PLU ABSENT DU RATIO","OK"))</f>
      </c>
    </row>
    <row r="495">
      <c r="A495" s="68" t="str">
        <v/>
      </c>
      <c r="B495" s="9">
        <f>IF(A495="","",IFERROR(VLOOKUP(TRIM(A495&amp;""),'Référentiel PMIX'!$A$2:$C$377,2,FALSE),""))</f>
      </c>
      <c r="C495" s="68" t="str">
        <v/>
      </c>
      <c r="D495" s="68">
        <f>IF(A495="","",IFERROR(VLOOKUP(TRIM(A495&amp;""),'Référentiel PMIX'!$A$2:$C$377,3,FALSE),""))</f>
      </c>
      <c r="E495" s="68">
        <f>IF(OR(A495="",C495=""),"",IF(AND(ISNUMBER(C495),ISNUMBER(D495)),C495*D495,""))</f>
      </c>
      <c r="F495" s="9">
        <f>IF(A495="","",IF(COUNTIF('Référentiel PMIX'!$A$2:$A$377,TRIM(A495&amp;""))=0,"PLU ABSENT DU RATIO","OK"))</f>
      </c>
    </row>
    <row r="496">
      <c r="A496" s="130" t="str">
        <v/>
      </c>
      <c r="B496" s="91">
        <f>IF(A496="","",IFERROR(VLOOKUP(TRIM(A496&amp;""),'Référentiel PMIX'!$A$2:$C$377,2,FALSE),""))</f>
      </c>
      <c r="C496" s="92" t="str">
        <v/>
      </c>
      <c r="D496" s="92">
        <f>IF(A496="","",IFERROR(VLOOKUP(TRIM(A496&amp;""),'Référentiel PMIX'!$A$2:$C$377,3,FALSE),""))</f>
      </c>
      <c r="E496" s="92">
        <f>IF(OR(A496="",C496=""),"",IF(AND(ISNUMBER(C496),ISNUMBER(D496)),C496*D496,""))</f>
      </c>
      <c r="F496" s="91">
        <f>IF(A496="","",IF(COUNTIF('Référentiel PMIX'!$A$2:$A$377,TRIM(A496&amp;""))=0,"PLU ABSENT DU RATIO","OK"))</f>
      </c>
    </row>
    <row r="497">
      <c r="A497" s="68" t="str">
        <v/>
      </c>
      <c r="B497" s="9">
        <f>IF(A497="","",IFERROR(VLOOKUP(TRIM(A497&amp;""),'Référentiel PMIX'!$A$2:$C$377,2,FALSE),""))</f>
      </c>
      <c r="C497" s="68" t="str">
        <v/>
      </c>
      <c r="D497" s="68">
        <f>IF(A497="","",IFERROR(VLOOKUP(TRIM(A497&amp;""),'Référentiel PMIX'!$A$2:$C$377,3,FALSE),""))</f>
      </c>
      <c r="E497" s="68">
        <f>IF(OR(A497="",C497=""),"",IF(AND(ISNUMBER(C497),ISNUMBER(D497)),C497*D497,""))</f>
      </c>
      <c r="F497" s="9">
        <f>IF(A497="","",IF(COUNTIF('Référentiel PMIX'!$A$2:$A$377,TRIM(A497&amp;""))=0,"PLU ABSENT DU RATIO","OK"))</f>
      </c>
    </row>
    <row r="498">
      <c r="A498" s="130" t="str">
        <v/>
      </c>
      <c r="B498" s="91">
        <f>IF(A498="","",IFERROR(VLOOKUP(TRIM(A498&amp;""),'Référentiel PMIX'!$A$2:$C$377,2,FALSE),""))</f>
      </c>
      <c r="C498" s="92" t="str">
        <v/>
      </c>
      <c r="D498" s="92">
        <f>IF(A498="","",IFERROR(VLOOKUP(TRIM(A498&amp;""),'Référentiel PMIX'!$A$2:$C$377,3,FALSE),""))</f>
      </c>
      <c r="E498" s="92">
        <f>IF(OR(A498="",C498=""),"",IF(AND(ISNUMBER(C498),ISNUMBER(D498)),C498*D498,""))</f>
      </c>
      <c r="F498" s="91">
        <f>IF(A498="","",IF(COUNTIF('Référentiel PMIX'!$A$2:$A$377,TRIM(A498&amp;""))=0,"PLU ABSENT DU RATIO","OK"))</f>
      </c>
    </row>
    <row r="499">
      <c r="A499" s="68" t="str">
        <v/>
      </c>
      <c r="B499" s="9">
        <f>IF(A499="","",IFERROR(VLOOKUP(TRIM(A499&amp;""),'Référentiel PMIX'!$A$2:$C$377,2,FALSE),""))</f>
      </c>
      <c r="C499" s="68" t="str">
        <v/>
      </c>
      <c r="D499" s="68">
        <f>IF(A499="","",IFERROR(VLOOKUP(TRIM(A499&amp;""),'Référentiel PMIX'!$A$2:$C$377,3,FALSE),""))</f>
      </c>
      <c r="E499" s="68">
        <f>IF(OR(A499="",C499=""),"",IF(AND(ISNUMBER(C499),ISNUMBER(D499)),C499*D499,""))</f>
      </c>
      <c r="F499" s="9">
        <f>IF(A499="","",IF(COUNTIF('Référentiel PMIX'!$A$2:$A$377,TRIM(A499&amp;""))=0,"PLU ABSENT DU RATIO","OK"))</f>
      </c>
    </row>
    <row r="500">
      <c r="A500" s="130" t="str">
        <v/>
      </c>
      <c r="B500" s="91">
        <f>IF(A500="","",IFERROR(VLOOKUP(TRIM(A500&amp;""),'Référentiel PMIX'!$A$2:$C$377,2,FALSE),""))</f>
      </c>
      <c r="C500" s="92" t="str">
        <v/>
      </c>
      <c r="D500" s="92">
        <f>IF(A500="","",IFERROR(VLOOKUP(TRIM(A500&amp;""),'Référentiel PMIX'!$A$2:$C$377,3,FALSE),""))</f>
      </c>
      <c r="E500" s="92">
        <f>IF(OR(A500="",C500=""),"",IF(AND(ISNUMBER(C500),ISNUMBER(D500)),C500*D500,""))</f>
      </c>
      <c r="F500" s="91">
        <f>IF(A500="","",IF(COUNTIF('Référentiel PMIX'!$A$2:$A$377,TRIM(A500&amp;""))=0,"PLU ABSENT DU RATIO","OK"))</f>
      </c>
    </row>
    <row r="501">
      <c r="A501" s="68" t="str">
        <v/>
      </c>
      <c r="B501" s="9">
        <f>IF(A501="","",IFERROR(VLOOKUP(TRIM(A501&amp;""),'Référentiel PMIX'!$A$2:$C$377,2,FALSE),""))</f>
      </c>
      <c r="C501" s="68" t="str">
        <v/>
      </c>
      <c r="D501" s="68">
        <f>IF(A501="","",IFERROR(VLOOKUP(TRIM(A501&amp;""),'Référentiel PMIX'!$A$2:$C$377,3,FALSE),""))</f>
      </c>
      <c r="E501" s="68">
        <f>IF(OR(A501="",C501=""),"",IF(AND(ISNUMBER(C501),ISNUMBER(D501)),C501*D501,""))</f>
      </c>
      <c r="F501" s="9">
        <f>IF(A501="","",IF(COUNTIF('Référentiel PMIX'!$A$2:$A$377,TRIM(A501&amp;""))=0,"PLU ABSENT DU RATIO","OK"))</f>
      </c>
    </row>
    <row r="502">
      <c r="A502" s="130" t="str">
        <v/>
      </c>
      <c r="B502" s="91">
        <f>IF(A502="","",IFERROR(VLOOKUP(TRIM(A502&amp;""),'Référentiel PMIX'!$A$2:$C$377,2,FALSE),""))</f>
      </c>
      <c r="C502" s="92" t="str">
        <v/>
      </c>
      <c r="D502" s="92">
        <f>IF(A502="","",IFERROR(VLOOKUP(TRIM(A502&amp;""),'Référentiel PMIX'!$A$2:$C$377,3,FALSE),""))</f>
      </c>
      <c r="E502" s="92">
        <f>IF(OR(A502="",C502=""),"",IF(AND(ISNUMBER(C502),ISNUMBER(D502)),C502*D502,""))</f>
      </c>
      <c r="F502" s="91">
        <f>IF(A502="","",IF(COUNTIF('Référentiel PMIX'!$A$2:$A$377,TRIM(A502&amp;""))=0,"PLU ABSENT DU RATIO","OK"))</f>
      </c>
    </row>
    <row r="503">
      <c r="A503" s="68" t="str">
        <v/>
      </c>
      <c r="B503" s="9">
        <f>IF(A503="","",IFERROR(VLOOKUP(TRIM(A503&amp;""),'Référentiel PMIX'!$A$2:$C$377,2,FALSE),""))</f>
      </c>
      <c r="C503" s="68" t="str">
        <v/>
      </c>
      <c r="D503" s="68">
        <f>IF(A503="","",IFERROR(VLOOKUP(TRIM(A503&amp;""),'Référentiel PMIX'!$A$2:$C$377,3,FALSE),""))</f>
      </c>
      <c r="E503" s="68">
        <f>IF(OR(A503="",C503=""),"",IF(AND(ISNUMBER(C503),ISNUMBER(D503)),C503*D503,""))</f>
      </c>
      <c r="F503" s="9">
        <f>IF(A503="","",IF(COUNTIF('Référentiel PMIX'!$A$2:$A$377,TRIM(A503&amp;""))=0,"PLU ABSENT DU RATIO","OK"))</f>
      </c>
    </row>
    <row r="504">
      <c r="A504" s="130" t="str">
        <v/>
      </c>
      <c r="B504" s="91">
        <f>IF(A504="","",IFERROR(VLOOKUP(TRIM(A504&amp;""),'Référentiel PMIX'!$A$2:$C$377,2,FALSE),""))</f>
      </c>
      <c r="C504" s="92" t="str">
        <v/>
      </c>
      <c r="D504" s="92">
        <f>IF(A504="","",IFERROR(VLOOKUP(TRIM(A504&amp;""),'Référentiel PMIX'!$A$2:$C$377,3,FALSE),""))</f>
      </c>
      <c r="E504" s="92">
        <f>IF(OR(A504="",C504=""),"",IF(AND(ISNUMBER(C504),ISNUMBER(D504)),C504*D504,""))</f>
      </c>
      <c r="F504" s="91">
        <f>IF(A504="","",IF(COUNTIF('Référentiel PMIX'!$A$2:$A$377,TRIM(A504&amp;""))=0,"PLU ABSENT DU RATIO","OK"))</f>
      </c>
    </row>
    <row r="505">
      <c r="A505" s="68" t="str">
        <v/>
      </c>
      <c r="B505" s="9">
        <f>IF(A505="","",IFERROR(VLOOKUP(TRIM(A505&amp;""),'Référentiel PMIX'!$A$2:$C$377,2,FALSE),""))</f>
      </c>
      <c r="C505" s="68" t="str">
        <v/>
      </c>
      <c r="D505" s="68">
        <f>IF(A505="","",IFERROR(VLOOKUP(TRIM(A505&amp;""),'Référentiel PMIX'!$A$2:$C$377,3,FALSE),""))</f>
      </c>
      <c r="E505" s="68">
        <f>IF(OR(A505="",C505=""),"",IF(AND(ISNUMBER(C505),ISNUMBER(D505)),C505*D505,""))</f>
      </c>
      <c r="F505" s="9">
        <f>IF(A505="","",IF(COUNTIF('Référentiel PMIX'!$A$2:$A$377,TRIM(A505&amp;""))=0,"PLU ABSENT DU RATIO","OK"))</f>
      </c>
    </row>
    <row r="506">
      <c r="A506" s="130" t="str">
        <v/>
      </c>
      <c r="B506" s="91">
        <f>IF(A506="","",IFERROR(VLOOKUP(TRIM(A506&amp;""),'Référentiel PMIX'!$A$2:$C$377,2,FALSE),""))</f>
      </c>
      <c r="C506" s="92" t="str">
        <v/>
      </c>
      <c r="D506" s="92">
        <f>IF(A506="","",IFERROR(VLOOKUP(TRIM(A506&amp;""),'Référentiel PMIX'!$A$2:$C$377,3,FALSE),""))</f>
      </c>
      <c r="E506" s="92">
        <f>IF(OR(A506="",C506=""),"",IF(AND(ISNUMBER(C506),ISNUMBER(D506)),C506*D506,""))</f>
      </c>
      <c r="F506" s="91">
        <f>IF(A506="","",IF(COUNTIF('Référentiel PMIX'!$A$2:$A$377,TRIM(A506&amp;""))=0,"PLU ABSENT DU RATIO","OK"))</f>
      </c>
    </row>
    <row r="507">
      <c r="A507" s="68" t="str">
        <v/>
      </c>
      <c r="B507" s="9">
        <f>IF(A507="","",IFERROR(VLOOKUP(TRIM(A507&amp;""),'Référentiel PMIX'!$A$2:$C$377,2,FALSE),""))</f>
      </c>
      <c r="C507" s="68" t="str">
        <v/>
      </c>
      <c r="D507" s="68">
        <f>IF(A507="","",IFERROR(VLOOKUP(TRIM(A507&amp;""),'Référentiel PMIX'!$A$2:$C$377,3,FALSE),""))</f>
      </c>
      <c r="E507" s="68">
        <f>IF(OR(A507="",C507=""),"",IF(AND(ISNUMBER(C507),ISNUMBER(D507)),C507*D507,""))</f>
      </c>
      <c r="F507" s="9">
        <f>IF(A507="","",IF(COUNTIF('Référentiel PMIX'!$A$2:$A$377,TRIM(A507&amp;""))=0,"PLU ABSENT DU RATIO","OK"))</f>
      </c>
    </row>
    <row r="508">
      <c r="A508" s="130" t="str">
        <v/>
      </c>
      <c r="B508" s="91">
        <f>IF(A508="","",IFERROR(VLOOKUP(TRIM(A508&amp;""),'Référentiel PMIX'!$A$2:$C$377,2,FALSE),""))</f>
      </c>
      <c r="C508" s="92" t="str">
        <v/>
      </c>
      <c r="D508" s="92">
        <f>IF(A508="","",IFERROR(VLOOKUP(TRIM(A508&amp;""),'Référentiel PMIX'!$A$2:$C$377,3,FALSE),""))</f>
      </c>
      <c r="E508" s="92">
        <f>IF(OR(A508="",C508=""),"",IF(AND(ISNUMBER(C508),ISNUMBER(D508)),C508*D508,""))</f>
      </c>
      <c r="F508" s="91">
        <f>IF(A508="","",IF(COUNTIF('Référentiel PMIX'!$A$2:$A$377,TRIM(A508&amp;""))=0,"PLU ABSENT DU RATIO","OK"))</f>
      </c>
    </row>
    <row r="509">
      <c r="A509" s="68" t="str">
        <v/>
      </c>
      <c r="B509" s="9">
        <f>IF(A509="","",IFERROR(VLOOKUP(TRIM(A509&amp;""),'Référentiel PMIX'!$A$2:$C$377,2,FALSE),""))</f>
      </c>
      <c r="C509" s="68" t="str">
        <v/>
      </c>
      <c r="D509" s="68">
        <f>IF(A509="","",IFERROR(VLOOKUP(TRIM(A509&amp;""),'Référentiel PMIX'!$A$2:$C$377,3,FALSE),""))</f>
      </c>
      <c r="E509" s="68">
        <f>IF(OR(A509="",C509=""),"",IF(AND(ISNUMBER(C509),ISNUMBER(D509)),C509*D509,""))</f>
      </c>
      <c r="F509" s="9">
        <f>IF(A509="","",IF(COUNTIF('Référentiel PMIX'!$A$2:$A$377,TRIM(A509&amp;""))=0,"PLU ABSENT DU RATIO","OK"))</f>
      </c>
    </row>
    <row r="510">
      <c r="A510" s="130" t="str">
        <v/>
      </c>
      <c r="B510" s="91">
        <f>IF(A510="","",IFERROR(VLOOKUP(TRIM(A510&amp;""),'Référentiel PMIX'!$A$2:$C$377,2,FALSE),""))</f>
      </c>
      <c r="C510" s="92" t="str">
        <v/>
      </c>
      <c r="D510" s="92">
        <f>IF(A510="","",IFERROR(VLOOKUP(TRIM(A510&amp;""),'Référentiel PMIX'!$A$2:$C$377,3,FALSE),""))</f>
      </c>
      <c r="E510" s="92">
        <f>IF(OR(A510="",C510=""),"",IF(AND(ISNUMBER(C510),ISNUMBER(D510)),C510*D510,""))</f>
      </c>
      <c r="F510" s="91">
        <f>IF(A510="","",IF(COUNTIF('Référentiel PMIX'!$A$2:$A$377,TRIM(A510&amp;""))=0,"PLU ABSENT DU RATIO","OK"))</f>
      </c>
    </row>
    <row r="511">
      <c r="A511" s="68" t="str">
        <v/>
      </c>
      <c r="B511" s="9">
        <f>IF(A511="","",IFERROR(VLOOKUP(TRIM(A511&amp;""),'Référentiel PMIX'!$A$2:$C$377,2,FALSE),""))</f>
      </c>
      <c r="C511" s="68" t="str">
        <v/>
      </c>
      <c r="D511" s="68">
        <f>IF(A511="","",IFERROR(VLOOKUP(TRIM(A511&amp;""),'Référentiel PMIX'!$A$2:$C$377,3,FALSE),""))</f>
      </c>
      <c r="E511" s="68">
        <f>IF(OR(A511="",C511=""),"",IF(AND(ISNUMBER(C511),ISNUMBER(D511)),C511*D511,""))</f>
      </c>
      <c r="F511" s="9">
        <f>IF(A511="","",IF(COUNTIF('Référentiel PMIX'!$A$2:$A$377,TRIM(A511&amp;""))=0,"PLU ABSENT DU RATIO","OK"))</f>
      </c>
    </row>
    <row r="512">
      <c r="A512" s="130" t="str">
        <v/>
      </c>
      <c r="B512" s="91">
        <f>IF(A512="","",IFERROR(VLOOKUP(TRIM(A512&amp;""),'Référentiel PMIX'!$A$2:$C$377,2,FALSE),""))</f>
      </c>
      <c r="C512" s="92" t="str">
        <v/>
      </c>
      <c r="D512" s="92">
        <f>IF(A512="","",IFERROR(VLOOKUP(TRIM(A512&amp;""),'Référentiel PMIX'!$A$2:$C$377,3,FALSE),""))</f>
      </c>
      <c r="E512" s="92">
        <f>IF(OR(A512="",C512=""),"",IF(AND(ISNUMBER(C512),ISNUMBER(D512)),C512*D512,""))</f>
      </c>
      <c r="F512" s="91">
        <f>IF(A512="","",IF(COUNTIF('Référentiel PMIX'!$A$2:$A$377,TRIM(A512&amp;""))=0,"PLU ABSENT DU RATIO","OK"))</f>
      </c>
    </row>
    <row r="513">
      <c r="A513" s="68" t="str">
        <v/>
      </c>
      <c r="B513" s="9">
        <f>IF(A513="","",IFERROR(VLOOKUP(TRIM(A513&amp;""),'Référentiel PMIX'!$A$2:$C$377,2,FALSE),""))</f>
      </c>
      <c r="C513" s="68" t="str">
        <v/>
      </c>
      <c r="D513" s="68">
        <f>IF(A513="","",IFERROR(VLOOKUP(TRIM(A513&amp;""),'Référentiel PMIX'!$A$2:$C$377,3,FALSE),""))</f>
      </c>
      <c r="E513" s="68">
        <f>IF(OR(A513="",C513=""),"",IF(AND(ISNUMBER(C513),ISNUMBER(D513)),C513*D513,""))</f>
      </c>
      <c r="F513" s="9">
        <f>IF(A513="","",IF(COUNTIF('Référentiel PMIX'!$A$2:$A$377,TRIM(A513&amp;""))=0,"PLU ABSENT DU RATIO","OK"))</f>
      </c>
    </row>
    <row r="514">
      <c r="A514" s="130" t="str">
        <v/>
      </c>
      <c r="B514" s="91">
        <f>IF(A514="","",IFERROR(VLOOKUP(TRIM(A514&amp;""),'Référentiel PMIX'!$A$2:$C$377,2,FALSE),""))</f>
      </c>
      <c r="C514" s="92" t="str">
        <v/>
      </c>
      <c r="D514" s="92">
        <f>IF(A514="","",IFERROR(VLOOKUP(TRIM(A514&amp;""),'Référentiel PMIX'!$A$2:$C$377,3,FALSE),""))</f>
      </c>
      <c r="E514" s="92">
        <f>IF(OR(A514="",C514=""),"",IF(AND(ISNUMBER(C514),ISNUMBER(D514)),C514*D514,""))</f>
      </c>
      <c r="F514" s="91">
        <f>IF(A514="","",IF(COUNTIF('Référentiel PMIX'!$A$2:$A$377,TRIM(A514&amp;""))=0,"PLU ABSENT DU RATIO","OK"))</f>
      </c>
    </row>
    <row r="515">
      <c r="A515" s="68" t="str">
        <v/>
      </c>
      <c r="B515" s="9">
        <f>IF(A515="","",IFERROR(VLOOKUP(TRIM(A515&amp;""),'Référentiel PMIX'!$A$2:$C$377,2,FALSE),""))</f>
      </c>
      <c r="C515" s="68" t="str">
        <v/>
      </c>
      <c r="D515" s="68">
        <f>IF(A515="","",IFERROR(VLOOKUP(TRIM(A515&amp;""),'Référentiel PMIX'!$A$2:$C$377,3,FALSE),""))</f>
      </c>
      <c r="E515" s="68">
        <f>IF(OR(A515="",C515=""),"",IF(AND(ISNUMBER(C515),ISNUMBER(D515)),C515*D515,""))</f>
      </c>
      <c r="F515" s="9">
        <f>IF(A515="","",IF(COUNTIF('Référentiel PMIX'!$A$2:$A$377,TRIM(A515&amp;""))=0,"PLU ABSENT DU RATIO","OK"))</f>
      </c>
    </row>
    <row r="516">
      <c r="A516" s="130" t="str">
        <v/>
      </c>
      <c r="B516" s="91">
        <f>IF(A516="","",IFERROR(VLOOKUP(TRIM(A516&amp;""),'Référentiel PMIX'!$A$2:$C$377,2,FALSE),""))</f>
      </c>
      <c r="C516" s="92" t="str">
        <v/>
      </c>
      <c r="D516" s="92">
        <f>IF(A516="","",IFERROR(VLOOKUP(TRIM(A516&amp;""),'Référentiel PMIX'!$A$2:$C$377,3,FALSE),""))</f>
      </c>
      <c r="E516" s="92">
        <f>IF(OR(A516="",C516=""),"",IF(AND(ISNUMBER(C516),ISNUMBER(D516)),C516*D516,""))</f>
      </c>
      <c r="F516" s="91">
        <f>IF(A516="","",IF(COUNTIF('Référentiel PMIX'!$A$2:$A$377,TRIM(A516&amp;""))=0,"PLU ABSENT DU RATIO","OK"))</f>
      </c>
    </row>
    <row r="517">
      <c r="A517" s="68" t="str">
        <v/>
      </c>
      <c r="B517" s="9">
        <f>IF(A517="","",IFERROR(VLOOKUP(TRIM(A517&amp;""),'Référentiel PMIX'!$A$2:$C$377,2,FALSE),""))</f>
      </c>
      <c r="C517" s="68" t="str">
        <v/>
      </c>
      <c r="D517" s="68">
        <f>IF(A517="","",IFERROR(VLOOKUP(TRIM(A517&amp;""),'Référentiel PMIX'!$A$2:$C$377,3,FALSE),""))</f>
      </c>
      <c r="E517" s="68">
        <f>IF(OR(A517="",C517=""),"",IF(AND(ISNUMBER(C517),ISNUMBER(D517)),C517*D517,""))</f>
      </c>
      <c r="F517" s="9">
        <f>IF(A517="","",IF(COUNTIF('Référentiel PMIX'!$A$2:$A$377,TRIM(A517&amp;""))=0,"PLU ABSENT DU RATIO","OK"))</f>
      </c>
    </row>
    <row r="518">
      <c r="A518" s="130" t="str">
        <v/>
      </c>
      <c r="B518" s="91">
        <f>IF(A518="","",IFERROR(VLOOKUP(TRIM(A518&amp;""),'Référentiel PMIX'!$A$2:$C$377,2,FALSE),""))</f>
      </c>
      <c r="C518" s="92" t="str">
        <v/>
      </c>
      <c r="D518" s="92">
        <f>IF(A518="","",IFERROR(VLOOKUP(TRIM(A518&amp;""),'Référentiel PMIX'!$A$2:$C$377,3,FALSE),""))</f>
      </c>
      <c r="E518" s="92">
        <f>IF(OR(A518="",C518=""),"",IF(AND(ISNUMBER(C518),ISNUMBER(D518)),C518*D518,""))</f>
      </c>
      <c r="F518" s="91">
        <f>IF(A518="","",IF(COUNTIF('Référentiel PMIX'!$A$2:$A$377,TRIM(A518&amp;""))=0,"PLU ABSENT DU RATIO","OK"))</f>
      </c>
    </row>
    <row r="519">
      <c r="A519" s="68" t="str">
        <v/>
      </c>
      <c r="B519" s="9">
        <f>IF(A519="","",IFERROR(VLOOKUP(TRIM(A519&amp;""),'Référentiel PMIX'!$A$2:$C$377,2,FALSE),""))</f>
      </c>
      <c r="C519" s="68" t="str">
        <v/>
      </c>
      <c r="D519" s="68">
        <f>IF(A519="","",IFERROR(VLOOKUP(TRIM(A519&amp;""),'Référentiel PMIX'!$A$2:$C$377,3,FALSE),""))</f>
      </c>
      <c r="E519" s="68">
        <f>IF(OR(A519="",C519=""),"",IF(AND(ISNUMBER(C519),ISNUMBER(D519)),C519*D519,""))</f>
      </c>
      <c r="F519" s="9">
        <f>IF(A519="","",IF(COUNTIF('Référentiel PMIX'!$A$2:$A$377,TRIM(A519&amp;""))=0,"PLU ABSENT DU RATIO","OK"))</f>
      </c>
    </row>
    <row r="520">
      <c r="A520" s="130" t="str">
        <v/>
      </c>
      <c r="B520" s="91">
        <f>IF(A520="","",IFERROR(VLOOKUP(TRIM(A520&amp;""),'Référentiel PMIX'!$A$2:$C$377,2,FALSE),""))</f>
      </c>
      <c r="C520" s="92" t="str">
        <v/>
      </c>
      <c r="D520" s="92">
        <f>IF(A520="","",IFERROR(VLOOKUP(TRIM(A520&amp;""),'Référentiel PMIX'!$A$2:$C$377,3,FALSE),""))</f>
      </c>
      <c r="E520" s="92">
        <f>IF(OR(A520="",C520=""),"",IF(AND(ISNUMBER(C520),ISNUMBER(D520)),C520*D520,""))</f>
      </c>
      <c r="F520" s="91">
        <f>IF(A520="","",IF(COUNTIF('Référentiel PMIX'!$A$2:$A$377,TRIM(A520&amp;""))=0,"PLU ABSENT DU RATIO","OK"))</f>
      </c>
    </row>
    <row r="521">
      <c r="A521" s="68" t="str">
        <v/>
      </c>
      <c r="B521" s="9">
        <f>IF(A521="","",IFERROR(VLOOKUP(TRIM(A521&amp;""),'Référentiel PMIX'!$A$2:$C$377,2,FALSE),""))</f>
      </c>
      <c r="C521" s="68" t="str">
        <v/>
      </c>
      <c r="D521" s="68">
        <f>IF(A521="","",IFERROR(VLOOKUP(TRIM(A521&amp;""),'Référentiel PMIX'!$A$2:$C$377,3,FALSE),""))</f>
      </c>
      <c r="E521" s="68">
        <f>IF(OR(A521="",C521=""),"",IF(AND(ISNUMBER(C521),ISNUMBER(D521)),C521*D521,""))</f>
      </c>
      <c r="F521" s="9">
        <f>IF(A521="","",IF(COUNTIF('Référentiel PMIX'!$A$2:$A$377,TRIM(A521&amp;""))=0,"PLU ABSENT DU RATIO","OK"))</f>
      </c>
    </row>
    <row r="522">
      <c r="A522" s="130" t="str">
        <v/>
      </c>
      <c r="B522" s="91">
        <f>IF(A522="","",IFERROR(VLOOKUP(TRIM(A522&amp;""),'Référentiel PMIX'!$A$2:$C$377,2,FALSE),""))</f>
      </c>
      <c r="C522" s="92" t="str">
        <v/>
      </c>
      <c r="D522" s="92">
        <f>IF(A522="","",IFERROR(VLOOKUP(TRIM(A522&amp;""),'Référentiel PMIX'!$A$2:$C$377,3,FALSE),""))</f>
      </c>
      <c r="E522" s="92">
        <f>IF(OR(A522="",C522=""),"",IF(AND(ISNUMBER(C522),ISNUMBER(D522)),C522*D522,""))</f>
      </c>
      <c r="F522" s="91">
        <f>IF(A522="","",IF(COUNTIF('Référentiel PMIX'!$A$2:$A$377,TRIM(A522&amp;""))=0,"PLU ABSENT DU RATIO","OK"))</f>
      </c>
    </row>
    <row r="523">
      <c r="A523" s="68" t="str">
        <v/>
      </c>
      <c r="B523" s="9">
        <f>IF(A523="","",IFERROR(VLOOKUP(TRIM(A523&amp;""),'Référentiel PMIX'!$A$2:$C$377,2,FALSE),""))</f>
      </c>
      <c r="C523" s="68" t="str">
        <v/>
      </c>
      <c r="D523" s="68">
        <f>IF(A523="","",IFERROR(VLOOKUP(TRIM(A523&amp;""),'Référentiel PMIX'!$A$2:$C$377,3,FALSE),""))</f>
      </c>
      <c r="E523" s="68">
        <f>IF(OR(A523="",C523=""),"",IF(AND(ISNUMBER(C523),ISNUMBER(D523)),C523*D523,""))</f>
      </c>
      <c r="F523" s="9">
        <f>IF(A523="","",IF(COUNTIF('Référentiel PMIX'!$A$2:$A$377,TRIM(A523&amp;""))=0,"PLU ABSENT DU RATIO","OK"))</f>
      </c>
    </row>
    <row r="524">
      <c r="A524" s="130" t="str">
        <v/>
      </c>
      <c r="B524" s="91">
        <f>IF(A524="","",IFERROR(VLOOKUP(TRIM(A524&amp;""),'Référentiel PMIX'!$A$2:$C$377,2,FALSE),""))</f>
      </c>
      <c r="C524" s="92" t="str">
        <v/>
      </c>
      <c r="D524" s="92">
        <f>IF(A524="","",IFERROR(VLOOKUP(TRIM(A524&amp;""),'Référentiel PMIX'!$A$2:$C$377,3,FALSE),""))</f>
      </c>
      <c r="E524" s="92">
        <f>IF(OR(A524="",C524=""),"",IF(AND(ISNUMBER(C524),ISNUMBER(D524)),C524*D524,""))</f>
      </c>
      <c r="F524" s="91">
        <f>IF(A524="","",IF(COUNTIF('Référentiel PMIX'!$A$2:$A$377,TRIM(A524&amp;""))=0,"PLU ABSENT DU RATIO","OK"))</f>
      </c>
    </row>
    <row r="525">
      <c r="A525" s="68" t="str">
        <v/>
      </c>
      <c r="B525" s="9">
        <f>IF(A525="","",IFERROR(VLOOKUP(TRIM(A525&amp;""),'Référentiel PMIX'!$A$2:$C$377,2,FALSE),""))</f>
      </c>
      <c r="C525" s="68" t="str">
        <v/>
      </c>
      <c r="D525" s="68">
        <f>IF(A525="","",IFERROR(VLOOKUP(TRIM(A525&amp;""),'Référentiel PMIX'!$A$2:$C$377,3,FALSE),""))</f>
      </c>
      <c r="E525" s="68">
        <f>IF(OR(A525="",C525=""),"",IF(AND(ISNUMBER(C525),ISNUMBER(D525)),C525*D525,""))</f>
      </c>
      <c r="F525" s="9">
        <f>IF(A525="","",IF(COUNTIF('Référentiel PMIX'!$A$2:$A$377,TRIM(A525&amp;""))=0,"PLU ABSENT DU RATIO","OK"))</f>
      </c>
    </row>
    <row r="526">
      <c r="A526" s="130" t="str">
        <v/>
      </c>
      <c r="B526" s="91">
        <f>IF(A526="","",IFERROR(VLOOKUP(TRIM(A526&amp;""),'Référentiel PMIX'!$A$2:$C$377,2,FALSE),""))</f>
      </c>
      <c r="C526" s="92" t="str">
        <v/>
      </c>
      <c r="D526" s="92">
        <f>IF(A526="","",IFERROR(VLOOKUP(TRIM(A526&amp;""),'Référentiel PMIX'!$A$2:$C$377,3,FALSE),""))</f>
      </c>
      <c r="E526" s="92">
        <f>IF(OR(A526="",C526=""),"",IF(AND(ISNUMBER(C526),ISNUMBER(D526)),C526*D526,""))</f>
      </c>
      <c r="F526" s="91">
        <f>IF(A526="","",IF(COUNTIF('Référentiel PMIX'!$A$2:$A$377,TRIM(A526&amp;""))=0,"PLU ABSENT DU RATIO","OK"))</f>
      </c>
    </row>
    <row r="527">
      <c r="A527" s="68" t="str">
        <v/>
      </c>
      <c r="B527" s="9">
        <f>IF(A527="","",IFERROR(VLOOKUP(TRIM(A527&amp;""),'Référentiel PMIX'!$A$2:$C$377,2,FALSE),""))</f>
      </c>
      <c r="C527" s="68" t="str">
        <v/>
      </c>
      <c r="D527" s="68">
        <f>IF(A527="","",IFERROR(VLOOKUP(TRIM(A527&amp;""),'Référentiel PMIX'!$A$2:$C$377,3,FALSE),""))</f>
      </c>
      <c r="E527" s="68">
        <f>IF(OR(A527="",C527=""),"",IF(AND(ISNUMBER(C527),ISNUMBER(D527)),C527*D527,""))</f>
      </c>
      <c r="F527" s="9">
        <f>IF(A527="","",IF(COUNTIF('Référentiel PMIX'!$A$2:$A$377,TRIM(A527&amp;""))=0,"PLU ABSENT DU RATIO","OK"))</f>
      </c>
    </row>
    <row r="528">
      <c r="A528" s="130" t="str">
        <v/>
      </c>
      <c r="B528" s="91">
        <f>IF(A528="","",IFERROR(VLOOKUP(TRIM(A528&amp;""),'Référentiel PMIX'!$A$2:$C$377,2,FALSE),""))</f>
      </c>
      <c r="C528" s="92" t="str">
        <v/>
      </c>
      <c r="D528" s="92">
        <f>IF(A528="","",IFERROR(VLOOKUP(TRIM(A528&amp;""),'Référentiel PMIX'!$A$2:$C$377,3,FALSE),""))</f>
      </c>
      <c r="E528" s="92">
        <f>IF(OR(A528="",C528=""),"",IF(AND(ISNUMBER(C528),ISNUMBER(D528)),C528*D528,""))</f>
      </c>
      <c r="F528" s="91">
        <f>IF(A528="","",IF(COUNTIF('Référentiel PMIX'!$A$2:$A$377,TRIM(A528&amp;""))=0,"PLU ABSENT DU RATIO","OK"))</f>
      </c>
    </row>
    <row r="529">
      <c r="A529" s="68" t="str">
        <v/>
      </c>
      <c r="B529" s="9">
        <f>IF(A529="","",IFERROR(VLOOKUP(TRIM(A529&amp;""),'Référentiel PMIX'!$A$2:$C$377,2,FALSE),""))</f>
      </c>
      <c r="C529" s="68" t="str">
        <v/>
      </c>
      <c r="D529" s="68">
        <f>IF(A529="","",IFERROR(VLOOKUP(TRIM(A529&amp;""),'Référentiel PMIX'!$A$2:$C$377,3,FALSE),""))</f>
      </c>
      <c r="E529" s="68">
        <f>IF(OR(A529="",C529=""),"",IF(AND(ISNUMBER(C529),ISNUMBER(D529)),C529*D529,""))</f>
      </c>
      <c r="F529" s="9">
        <f>IF(A529="","",IF(COUNTIF('Référentiel PMIX'!$A$2:$A$377,TRIM(A529&amp;""))=0,"PLU ABSENT DU RATIO","OK"))</f>
      </c>
    </row>
    <row r="530">
      <c r="A530" s="130" t="str">
        <v/>
      </c>
      <c r="B530" s="91">
        <f>IF(A530="","",IFERROR(VLOOKUP(TRIM(A530&amp;""),'Référentiel PMIX'!$A$2:$C$377,2,FALSE),""))</f>
      </c>
      <c r="C530" s="92" t="str">
        <v/>
      </c>
      <c r="D530" s="92">
        <f>IF(A530="","",IFERROR(VLOOKUP(TRIM(A530&amp;""),'Référentiel PMIX'!$A$2:$C$377,3,FALSE),""))</f>
      </c>
      <c r="E530" s="92">
        <f>IF(OR(A530="",C530=""),"",IF(AND(ISNUMBER(C530),ISNUMBER(D530)),C530*D530,""))</f>
      </c>
      <c r="F530" s="91">
        <f>IF(A530="","",IF(COUNTIF('Référentiel PMIX'!$A$2:$A$377,TRIM(A530&amp;""))=0,"PLU ABSENT DU RATIO","OK"))</f>
      </c>
    </row>
    <row r="531">
      <c r="A531" s="68" t="str">
        <v/>
      </c>
      <c r="B531" s="9">
        <f>IF(A531="","",IFERROR(VLOOKUP(TRIM(A531&amp;""),'Référentiel PMIX'!$A$2:$C$377,2,FALSE),""))</f>
      </c>
      <c r="C531" s="68" t="str">
        <v/>
      </c>
      <c r="D531" s="68">
        <f>IF(A531="","",IFERROR(VLOOKUP(TRIM(A531&amp;""),'Référentiel PMIX'!$A$2:$C$377,3,FALSE),""))</f>
      </c>
      <c r="E531" s="68">
        <f>IF(OR(A531="",C531=""),"",IF(AND(ISNUMBER(C531),ISNUMBER(D531)),C531*D531,""))</f>
      </c>
      <c r="F531" s="9">
        <f>IF(A531="","",IF(COUNTIF('Référentiel PMIX'!$A$2:$A$377,TRIM(A531&amp;""))=0,"PLU ABSENT DU RATIO","OK"))</f>
      </c>
    </row>
    <row r="532">
      <c r="A532" s="130" t="str">
        <v/>
      </c>
      <c r="B532" s="91">
        <f>IF(A532="","",IFERROR(VLOOKUP(TRIM(A532&amp;""),'Référentiel PMIX'!$A$2:$C$377,2,FALSE),""))</f>
      </c>
      <c r="C532" s="92" t="str">
        <v/>
      </c>
      <c r="D532" s="92">
        <f>IF(A532="","",IFERROR(VLOOKUP(TRIM(A532&amp;""),'Référentiel PMIX'!$A$2:$C$377,3,FALSE),""))</f>
      </c>
      <c r="E532" s="92">
        <f>IF(OR(A532="",C532=""),"",IF(AND(ISNUMBER(C532),ISNUMBER(D532)),C532*D532,""))</f>
      </c>
      <c r="F532" s="91">
        <f>IF(A532="","",IF(COUNTIF('Référentiel PMIX'!$A$2:$A$377,TRIM(A532&amp;""))=0,"PLU ABSENT DU RATIO","OK"))</f>
      </c>
    </row>
    <row r="533">
      <c r="A533" s="68" t="str">
        <v/>
      </c>
      <c r="B533" s="9">
        <f>IF(A533="","",IFERROR(VLOOKUP(TRIM(A533&amp;""),'Référentiel PMIX'!$A$2:$C$377,2,FALSE),""))</f>
      </c>
      <c r="C533" s="68" t="str">
        <v/>
      </c>
      <c r="D533" s="68">
        <f>IF(A533="","",IFERROR(VLOOKUP(TRIM(A533&amp;""),'Référentiel PMIX'!$A$2:$C$377,3,FALSE),""))</f>
      </c>
      <c r="E533" s="68">
        <f>IF(OR(A533="",C533=""),"",IF(AND(ISNUMBER(C533),ISNUMBER(D533)),C533*D533,""))</f>
      </c>
      <c r="F533" s="9">
        <f>IF(A533="","",IF(COUNTIF('Référentiel PMIX'!$A$2:$A$377,TRIM(A533&amp;""))=0,"PLU ABSENT DU RATIO","OK"))</f>
      </c>
    </row>
    <row r="534">
      <c r="A534" s="130" t="str">
        <v/>
      </c>
      <c r="B534" s="91">
        <f>IF(A534="","",IFERROR(VLOOKUP(TRIM(A534&amp;""),'Référentiel PMIX'!$A$2:$C$377,2,FALSE),""))</f>
      </c>
      <c r="C534" s="92" t="str">
        <v/>
      </c>
      <c r="D534" s="92">
        <f>IF(A534="","",IFERROR(VLOOKUP(TRIM(A534&amp;""),'Référentiel PMIX'!$A$2:$C$377,3,FALSE),""))</f>
      </c>
      <c r="E534" s="92">
        <f>IF(OR(A534="",C534=""),"",IF(AND(ISNUMBER(C534),ISNUMBER(D534)),C534*D534,""))</f>
      </c>
      <c r="F534" s="91">
        <f>IF(A534="","",IF(COUNTIF('Référentiel PMIX'!$A$2:$A$377,TRIM(A534&amp;""))=0,"PLU ABSENT DU RATIO","OK"))</f>
      </c>
    </row>
    <row r="535">
      <c r="A535" s="68" t="str">
        <v/>
      </c>
      <c r="B535" s="9">
        <f>IF(A535="","",IFERROR(VLOOKUP(TRIM(A535&amp;""),'Référentiel PMIX'!$A$2:$C$377,2,FALSE),""))</f>
      </c>
      <c r="C535" s="68" t="str">
        <v/>
      </c>
      <c r="D535" s="68">
        <f>IF(A535="","",IFERROR(VLOOKUP(TRIM(A535&amp;""),'Référentiel PMIX'!$A$2:$C$377,3,FALSE),""))</f>
      </c>
      <c r="E535" s="68">
        <f>IF(OR(A535="",C535=""),"",IF(AND(ISNUMBER(C535),ISNUMBER(D535)),C535*D535,""))</f>
      </c>
      <c r="F535" s="9">
        <f>IF(A535="","",IF(COUNTIF('Référentiel PMIX'!$A$2:$A$377,TRIM(A535&amp;""))=0,"PLU ABSENT DU RATIO","OK"))</f>
      </c>
    </row>
    <row r="536">
      <c r="A536" s="130" t="str">
        <v/>
      </c>
      <c r="B536" s="91">
        <f>IF(A536="","",IFERROR(VLOOKUP(TRIM(A536&amp;""),'Référentiel PMIX'!$A$2:$C$377,2,FALSE),""))</f>
      </c>
      <c r="C536" s="92" t="str">
        <v/>
      </c>
      <c r="D536" s="92">
        <f>IF(A536="","",IFERROR(VLOOKUP(TRIM(A536&amp;""),'Référentiel PMIX'!$A$2:$C$377,3,FALSE),""))</f>
      </c>
      <c r="E536" s="92">
        <f>IF(OR(A536="",C536=""),"",IF(AND(ISNUMBER(C536),ISNUMBER(D536)),C536*D536,""))</f>
      </c>
      <c r="F536" s="91">
        <f>IF(A536="","",IF(COUNTIF('Référentiel PMIX'!$A$2:$A$377,TRIM(A536&amp;""))=0,"PLU ABSENT DU RATIO","OK"))</f>
      </c>
    </row>
    <row r="537">
      <c r="A537" s="68" t="str">
        <v/>
      </c>
      <c r="B537" s="9">
        <f>IF(A537="","",IFERROR(VLOOKUP(TRIM(A537&amp;""),'Référentiel PMIX'!$A$2:$C$377,2,FALSE),""))</f>
      </c>
      <c r="C537" s="68" t="str">
        <v/>
      </c>
      <c r="D537" s="68">
        <f>IF(A537="","",IFERROR(VLOOKUP(TRIM(A537&amp;""),'Référentiel PMIX'!$A$2:$C$377,3,FALSE),""))</f>
      </c>
      <c r="E537" s="68">
        <f>IF(OR(A537="",C537=""),"",IF(AND(ISNUMBER(C537),ISNUMBER(D537)),C537*D537,""))</f>
      </c>
      <c r="F537" s="9">
        <f>IF(A537="","",IF(COUNTIF('Référentiel PMIX'!$A$2:$A$377,TRIM(A537&amp;""))=0,"PLU ABSENT DU RATIO","OK"))</f>
      </c>
    </row>
    <row r="538">
      <c r="A538" s="130" t="str">
        <v/>
      </c>
      <c r="B538" s="91">
        <f>IF(A538="","",IFERROR(VLOOKUP(TRIM(A538&amp;""),'Référentiel PMIX'!$A$2:$C$377,2,FALSE),""))</f>
      </c>
      <c r="C538" s="92" t="str">
        <v/>
      </c>
      <c r="D538" s="92">
        <f>IF(A538="","",IFERROR(VLOOKUP(TRIM(A538&amp;""),'Référentiel PMIX'!$A$2:$C$377,3,FALSE),""))</f>
      </c>
      <c r="E538" s="92">
        <f>IF(OR(A538="",C538=""),"",IF(AND(ISNUMBER(C538),ISNUMBER(D538)),C538*D538,""))</f>
      </c>
      <c r="F538" s="91">
        <f>IF(A538="","",IF(COUNTIF('Référentiel PMIX'!$A$2:$A$377,TRIM(A538&amp;""))=0,"PLU ABSENT DU RATIO","OK"))</f>
      </c>
    </row>
    <row r="539">
      <c r="A539" s="68" t="str">
        <v/>
      </c>
      <c r="B539" s="9">
        <f>IF(A539="","",IFERROR(VLOOKUP(TRIM(A539&amp;""),'Référentiel PMIX'!$A$2:$C$377,2,FALSE),""))</f>
      </c>
      <c r="C539" s="68" t="str">
        <v/>
      </c>
      <c r="D539" s="68">
        <f>IF(A539="","",IFERROR(VLOOKUP(TRIM(A539&amp;""),'Référentiel PMIX'!$A$2:$C$377,3,FALSE),""))</f>
      </c>
      <c r="E539" s="68">
        <f>IF(OR(A539="",C539=""),"",IF(AND(ISNUMBER(C539),ISNUMBER(D539)),C539*D539,""))</f>
      </c>
      <c r="F539" s="9">
        <f>IF(A539="","",IF(COUNTIF('Référentiel PMIX'!$A$2:$A$377,TRIM(A539&amp;""))=0,"PLU ABSENT DU RATIO","OK"))</f>
      </c>
    </row>
    <row r="540">
      <c r="A540" s="130" t="str">
        <v/>
      </c>
      <c r="B540" s="91">
        <f>IF(A540="","",IFERROR(VLOOKUP(TRIM(A540&amp;""),'Référentiel PMIX'!$A$2:$C$377,2,FALSE),""))</f>
      </c>
      <c r="C540" s="92" t="str">
        <v/>
      </c>
      <c r="D540" s="92">
        <f>IF(A540="","",IFERROR(VLOOKUP(TRIM(A540&amp;""),'Référentiel PMIX'!$A$2:$C$377,3,FALSE),""))</f>
      </c>
      <c r="E540" s="92">
        <f>IF(OR(A540="",C540=""),"",IF(AND(ISNUMBER(C540),ISNUMBER(D540)),C540*D540,""))</f>
      </c>
      <c r="F540" s="91">
        <f>IF(A540="","",IF(COUNTIF('Référentiel PMIX'!$A$2:$A$377,TRIM(A540&amp;""))=0,"PLU ABSENT DU RATIO","OK"))</f>
      </c>
    </row>
    <row r="541">
      <c r="A541" s="68" t="str">
        <v/>
      </c>
      <c r="B541" s="9">
        <f>IF(A541="","",IFERROR(VLOOKUP(TRIM(A541&amp;""),'Référentiel PMIX'!$A$2:$C$377,2,FALSE),""))</f>
      </c>
      <c r="C541" s="68" t="str">
        <v/>
      </c>
      <c r="D541" s="68">
        <f>IF(A541="","",IFERROR(VLOOKUP(TRIM(A541&amp;""),'Référentiel PMIX'!$A$2:$C$377,3,FALSE),""))</f>
      </c>
      <c r="E541" s="68">
        <f>IF(OR(A541="",C541=""),"",IF(AND(ISNUMBER(C541),ISNUMBER(D541)),C541*D541,""))</f>
      </c>
      <c r="F541" s="9">
        <f>IF(A541="","",IF(COUNTIF('Référentiel PMIX'!$A$2:$A$377,TRIM(A541&amp;""))=0,"PLU ABSENT DU RATIO","OK"))</f>
      </c>
    </row>
    <row r="542">
      <c r="A542" s="130" t="str">
        <v/>
      </c>
      <c r="B542" s="91">
        <f>IF(A542="","",IFERROR(VLOOKUP(TRIM(A542&amp;""),'Référentiel PMIX'!$A$2:$C$377,2,FALSE),""))</f>
      </c>
      <c r="C542" s="92" t="str">
        <v/>
      </c>
      <c r="D542" s="92">
        <f>IF(A542="","",IFERROR(VLOOKUP(TRIM(A542&amp;""),'Référentiel PMIX'!$A$2:$C$377,3,FALSE),""))</f>
      </c>
      <c r="E542" s="92">
        <f>IF(OR(A542="",C542=""),"",IF(AND(ISNUMBER(C542),ISNUMBER(D542)),C542*D542,""))</f>
      </c>
      <c r="F542" s="91">
        <f>IF(A542="","",IF(COUNTIF('Référentiel PMIX'!$A$2:$A$377,TRIM(A542&amp;""))=0,"PLU ABSENT DU RATIO","OK"))</f>
      </c>
    </row>
    <row r="543">
      <c r="A543" s="68" t="str">
        <v/>
      </c>
      <c r="B543" s="9">
        <f>IF(A543="","",IFERROR(VLOOKUP(TRIM(A543&amp;""),'Référentiel PMIX'!$A$2:$C$377,2,FALSE),""))</f>
      </c>
      <c r="C543" s="68" t="str">
        <v/>
      </c>
      <c r="D543" s="68">
        <f>IF(A543="","",IFERROR(VLOOKUP(TRIM(A543&amp;""),'Référentiel PMIX'!$A$2:$C$377,3,FALSE),""))</f>
      </c>
      <c r="E543" s="68">
        <f>IF(OR(A543="",C543=""),"",IF(AND(ISNUMBER(C543),ISNUMBER(D543)),C543*D543,""))</f>
      </c>
      <c r="F543" s="9">
        <f>IF(A543="","",IF(COUNTIF('Référentiel PMIX'!$A$2:$A$377,TRIM(A543&amp;""))=0,"PLU ABSENT DU RATIO","OK"))</f>
      </c>
    </row>
    <row r="544">
      <c r="A544" s="130" t="str">
        <v/>
      </c>
      <c r="B544" s="91">
        <f>IF(A544="","",IFERROR(VLOOKUP(TRIM(A544&amp;""),'Référentiel PMIX'!$A$2:$C$377,2,FALSE),""))</f>
      </c>
      <c r="C544" s="92" t="str">
        <v/>
      </c>
      <c r="D544" s="92">
        <f>IF(A544="","",IFERROR(VLOOKUP(TRIM(A544&amp;""),'Référentiel PMIX'!$A$2:$C$377,3,FALSE),""))</f>
      </c>
      <c r="E544" s="92">
        <f>IF(OR(A544="",C544=""),"",IF(AND(ISNUMBER(C544),ISNUMBER(D544)),C544*D544,""))</f>
      </c>
      <c r="F544" s="91">
        <f>IF(A544="","",IF(COUNTIF('Référentiel PMIX'!$A$2:$A$377,TRIM(A544&amp;""))=0,"PLU ABSENT DU RATIO","OK"))</f>
      </c>
    </row>
    <row r="545">
      <c r="A545" s="68" t="str">
        <v/>
      </c>
      <c r="B545" s="9">
        <f>IF(A545="","",IFERROR(VLOOKUP(TRIM(A545&amp;""),'Référentiel PMIX'!$A$2:$C$377,2,FALSE),""))</f>
      </c>
      <c r="C545" s="68" t="str">
        <v/>
      </c>
      <c r="D545" s="68">
        <f>IF(A545="","",IFERROR(VLOOKUP(TRIM(A545&amp;""),'Référentiel PMIX'!$A$2:$C$377,3,FALSE),""))</f>
      </c>
      <c r="E545" s="68">
        <f>IF(OR(A545="",C545=""),"",IF(AND(ISNUMBER(C545),ISNUMBER(D545)),C545*D545,""))</f>
      </c>
      <c r="F545" s="9">
        <f>IF(A545="","",IF(COUNTIF('Référentiel PMIX'!$A$2:$A$377,TRIM(A545&amp;""))=0,"PLU ABSENT DU RATIO","OK"))</f>
      </c>
    </row>
    <row r="546">
      <c r="A546" s="130" t="str">
        <v/>
      </c>
      <c r="B546" s="91">
        <f>IF(A546="","",IFERROR(VLOOKUP(TRIM(A546&amp;""),'Référentiel PMIX'!$A$2:$C$377,2,FALSE),""))</f>
      </c>
      <c r="C546" s="92" t="str">
        <v/>
      </c>
      <c r="D546" s="92">
        <f>IF(A546="","",IFERROR(VLOOKUP(TRIM(A546&amp;""),'Référentiel PMIX'!$A$2:$C$377,3,FALSE),""))</f>
      </c>
      <c r="E546" s="92">
        <f>IF(OR(A546="",C546=""),"",IF(AND(ISNUMBER(C546),ISNUMBER(D546)),C546*D546,""))</f>
      </c>
      <c r="F546" s="91">
        <f>IF(A546="","",IF(COUNTIF('Référentiel PMIX'!$A$2:$A$377,TRIM(A546&amp;""))=0,"PLU ABSENT DU RATIO","OK"))</f>
      </c>
    </row>
    <row r="547">
      <c r="A547" s="68" t="str">
        <v/>
      </c>
      <c r="B547" s="9">
        <f>IF(A547="","",IFERROR(VLOOKUP(TRIM(A547&amp;""),'Référentiel PMIX'!$A$2:$C$377,2,FALSE),""))</f>
      </c>
      <c r="C547" s="68" t="str">
        <v/>
      </c>
      <c r="D547" s="68">
        <f>IF(A547="","",IFERROR(VLOOKUP(TRIM(A547&amp;""),'Référentiel PMIX'!$A$2:$C$377,3,FALSE),""))</f>
      </c>
      <c r="E547" s="68">
        <f>IF(OR(A547="",C547=""),"",IF(AND(ISNUMBER(C547),ISNUMBER(D547)),C547*D547,""))</f>
      </c>
      <c r="F547" s="9">
        <f>IF(A547="","",IF(COUNTIF('Référentiel PMIX'!$A$2:$A$377,TRIM(A547&amp;""))=0,"PLU ABSENT DU RATIO","OK"))</f>
      </c>
    </row>
    <row r="548">
      <c r="A548" s="130" t="str">
        <v/>
      </c>
      <c r="B548" s="91">
        <f>IF(A548="","",IFERROR(VLOOKUP(TRIM(A548&amp;""),'Référentiel PMIX'!$A$2:$C$377,2,FALSE),""))</f>
      </c>
      <c r="C548" s="92" t="str">
        <v/>
      </c>
      <c r="D548" s="92">
        <f>IF(A548="","",IFERROR(VLOOKUP(TRIM(A548&amp;""),'Référentiel PMIX'!$A$2:$C$377,3,FALSE),""))</f>
      </c>
      <c r="E548" s="92">
        <f>IF(OR(A548="",C548=""),"",IF(AND(ISNUMBER(C548),ISNUMBER(D548)),C548*D548,""))</f>
      </c>
      <c r="F548" s="91">
        <f>IF(A548="","",IF(COUNTIF('Référentiel PMIX'!$A$2:$A$377,TRIM(A548&amp;""))=0,"PLU ABSENT DU RATIO","OK"))</f>
      </c>
    </row>
    <row r="549">
      <c r="A549" s="68" t="str">
        <v/>
      </c>
      <c r="B549" s="9">
        <f>IF(A549="","",IFERROR(VLOOKUP(TRIM(A549&amp;""),'Référentiel PMIX'!$A$2:$C$377,2,FALSE),""))</f>
      </c>
      <c r="C549" s="68" t="str">
        <v/>
      </c>
      <c r="D549" s="68">
        <f>IF(A549="","",IFERROR(VLOOKUP(TRIM(A549&amp;""),'Référentiel PMIX'!$A$2:$C$377,3,FALSE),""))</f>
      </c>
      <c r="E549" s="68">
        <f>IF(OR(A549="",C549=""),"",IF(AND(ISNUMBER(C549),ISNUMBER(D549)),C549*D549,""))</f>
      </c>
      <c r="F549" s="9">
        <f>IF(A549="","",IF(COUNTIF('Référentiel PMIX'!$A$2:$A$377,TRIM(A549&amp;""))=0,"PLU ABSENT DU RATIO","OK"))</f>
      </c>
    </row>
    <row r="550">
      <c r="A550" s="130" t="str">
        <v/>
      </c>
      <c r="B550" s="91">
        <f>IF(A550="","",IFERROR(VLOOKUP(TRIM(A550&amp;""),'Référentiel PMIX'!$A$2:$C$377,2,FALSE),""))</f>
      </c>
      <c r="C550" s="92" t="str">
        <v/>
      </c>
      <c r="D550" s="92">
        <f>IF(A550="","",IFERROR(VLOOKUP(TRIM(A550&amp;""),'Référentiel PMIX'!$A$2:$C$377,3,FALSE),""))</f>
      </c>
      <c r="E550" s="92">
        <f>IF(OR(A550="",C550=""),"",IF(AND(ISNUMBER(C550),ISNUMBER(D550)),C550*D550,""))</f>
      </c>
      <c r="F550" s="91">
        <f>IF(A550="","",IF(COUNTIF('Référentiel PMIX'!$A$2:$A$377,TRIM(A550&amp;""))=0,"PLU ABSENT DU RATIO","OK"))</f>
      </c>
    </row>
    <row r="551">
      <c r="A551" s="68" t="str">
        <v/>
      </c>
      <c r="B551" s="9">
        <f>IF(A551="","",IFERROR(VLOOKUP(TRIM(A551&amp;""),'Référentiel PMIX'!$A$2:$C$377,2,FALSE),""))</f>
      </c>
      <c r="C551" s="68" t="str">
        <v/>
      </c>
      <c r="D551" s="68">
        <f>IF(A551="","",IFERROR(VLOOKUP(TRIM(A551&amp;""),'Référentiel PMIX'!$A$2:$C$377,3,FALSE),""))</f>
      </c>
      <c r="E551" s="68">
        <f>IF(OR(A551="",C551=""),"",IF(AND(ISNUMBER(C551),ISNUMBER(D551)),C551*D551,""))</f>
      </c>
      <c r="F551" s="9">
        <f>IF(A551="","",IF(COUNTIF('Référentiel PMIX'!$A$2:$A$377,TRIM(A551&amp;""))=0,"PLU ABSENT DU RATIO","OK"))</f>
      </c>
    </row>
    <row r="552">
      <c r="A552" s="130" t="str">
        <v/>
      </c>
      <c r="B552" s="91">
        <f>IF(A552="","",IFERROR(VLOOKUP(TRIM(A552&amp;""),'Référentiel PMIX'!$A$2:$C$377,2,FALSE),""))</f>
      </c>
      <c r="C552" s="92" t="str">
        <v/>
      </c>
      <c r="D552" s="92">
        <f>IF(A552="","",IFERROR(VLOOKUP(TRIM(A552&amp;""),'Référentiel PMIX'!$A$2:$C$377,3,FALSE),""))</f>
      </c>
      <c r="E552" s="92">
        <f>IF(OR(A552="",C552=""),"",IF(AND(ISNUMBER(C552),ISNUMBER(D552)),C552*D552,""))</f>
      </c>
      <c r="F552" s="91">
        <f>IF(A552="","",IF(COUNTIF('Référentiel PMIX'!$A$2:$A$377,TRIM(A552&amp;""))=0,"PLU ABSENT DU RATIO","OK"))</f>
      </c>
    </row>
    <row r="553">
      <c r="A553" s="68" t="str">
        <v/>
      </c>
      <c r="B553" s="9">
        <f>IF(A553="","",IFERROR(VLOOKUP(TRIM(A553&amp;""),'Référentiel PMIX'!$A$2:$C$377,2,FALSE),""))</f>
      </c>
      <c r="C553" s="68" t="str">
        <v/>
      </c>
      <c r="D553" s="68">
        <f>IF(A553="","",IFERROR(VLOOKUP(TRIM(A553&amp;""),'Référentiel PMIX'!$A$2:$C$377,3,FALSE),""))</f>
      </c>
      <c r="E553" s="68">
        <f>IF(OR(A553="",C553=""),"",IF(AND(ISNUMBER(C553),ISNUMBER(D553)),C553*D553,""))</f>
      </c>
      <c r="F553" s="9">
        <f>IF(A553="","",IF(COUNTIF('Référentiel PMIX'!$A$2:$A$377,TRIM(A553&amp;""))=0,"PLU ABSENT DU RATIO","OK"))</f>
      </c>
    </row>
    <row r="554">
      <c r="A554" s="130" t="str">
        <v/>
      </c>
      <c r="B554" s="91">
        <f>IF(A554="","",IFERROR(VLOOKUP(TRIM(A554&amp;""),'Référentiel PMIX'!$A$2:$C$377,2,FALSE),""))</f>
      </c>
      <c r="C554" s="92" t="str">
        <v/>
      </c>
      <c r="D554" s="92">
        <f>IF(A554="","",IFERROR(VLOOKUP(TRIM(A554&amp;""),'Référentiel PMIX'!$A$2:$C$377,3,FALSE),""))</f>
      </c>
      <c r="E554" s="92">
        <f>IF(OR(A554="",C554=""),"",IF(AND(ISNUMBER(C554),ISNUMBER(D554)),C554*D554,""))</f>
      </c>
      <c r="F554" s="91">
        <f>IF(A554="","",IF(COUNTIF('Référentiel PMIX'!$A$2:$A$377,TRIM(A554&amp;""))=0,"PLU ABSENT DU RATIO","OK"))</f>
      </c>
    </row>
    <row r="555">
      <c r="A555" s="68" t="str">
        <v/>
      </c>
      <c r="B555" s="9">
        <f>IF(A555="","",IFERROR(VLOOKUP(TRIM(A555&amp;""),'Référentiel PMIX'!$A$2:$C$377,2,FALSE),""))</f>
      </c>
      <c r="C555" s="68" t="str">
        <v/>
      </c>
      <c r="D555" s="68">
        <f>IF(A555="","",IFERROR(VLOOKUP(TRIM(A555&amp;""),'Référentiel PMIX'!$A$2:$C$377,3,FALSE),""))</f>
      </c>
      <c r="E555" s="68">
        <f>IF(OR(A555="",C555=""),"",IF(AND(ISNUMBER(C555),ISNUMBER(D555)),C555*D555,""))</f>
      </c>
      <c r="F555" s="9">
        <f>IF(A555="","",IF(COUNTIF('Référentiel PMIX'!$A$2:$A$377,TRIM(A555&amp;""))=0,"PLU ABSENT DU RATIO","OK"))</f>
      </c>
    </row>
    <row r="556">
      <c r="A556" s="130" t="str">
        <v/>
      </c>
      <c r="B556" s="91">
        <f>IF(A556="","",IFERROR(VLOOKUP(TRIM(A556&amp;""),'Référentiel PMIX'!$A$2:$C$377,2,FALSE),""))</f>
      </c>
      <c r="C556" s="92" t="str">
        <v/>
      </c>
      <c r="D556" s="92">
        <f>IF(A556="","",IFERROR(VLOOKUP(TRIM(A556&amp;""),'Référentiel PMIX'!$A$2:$C$377,3,FALSE),""))</f>
      </c>
      <c r="E556" s="92">
        <f>IF(OR(A556="",C556=""),"",IF(AND(ISNUMBER(C556),ISNUMBER(D556)),C556*D556,""))</f>
      </c>
      <c r="F556" s="91">
        <f>IF(A556="","",IF(COUNTIF('Référentiel PMIX'!$A$2:$A$377,TRIM(A556&amp;""))=0,"PLU ABSENT DU RATIO","OK"))</f>
      </c>
    </row>
    <row r="557">
      <c r="A557" s="68" t="str">
        <v/>
      </c>
      <c r="B557" s="9">
        <f>IF(A557="","",IFERROR(VLOOKUP(TRIM(A557&amp;""),'Référentiel PMIX'!$A$2:$C$377,2,FALSE),""))</f>
      </c>
      <c r="C557" s="68" t="str">
        <v/>
      </c>
      <c r="D557" s="68">
        <f>IF(A557="","",IFERROR(VLOOKUP(TRIM(A557&amp;""),'Référentiel PMIX'!$A$2:$C$377,3,FALSE),""))</f>
      </c>
      <c r="E557" s="68">
        <f>IF(OR(A557="",C557=""),"",IF(AND(ISNUMBER(C557),ISNUMBER(D557)),C557*D557,""))</f>
      </c>
      <c r="F557" s="9">
        <f>IF(A557="","",IF(COUNTIF('Référentiel PMIX'!$A$2:$A$377,TRIM(A557&amp;""))=0,"PLU ABSENT DU RATIO","OK"))</f>
      </c>
    </row>
    <row r="558">
      <c r="A558" s="130" t="str">
        <v/>
      </c>
      <c r="B558" s="91">
        <f>IF(A558="","",IFERROR(VLOOKUP(TRIM(A558&amp;""),'Référentiel PMIX'!$A$2:$C$377,2,FALSE),""))</f>
      </c>
      <c r="C558" s="92" t="str">
        <v/>
      </c>
      <c r="D558" s="92">
        <f>IF(A558="","",IFERROR(VLOOKUP(TRIM(A558&amp;""),'Référentiel PMIX'!$A$2:$C$377,3,FALSE),""))</f>
      </c>
      <c r="E558" s="92">
        <f>IF(OR(A558="",C558=""),"",IF(AND(ISNUMBER(C558),ISNUMBER(D558)),C558*D558,""))</f>
      </c>
      <c r="F558" s="91">
        <f>IF(A558="","",IF(COUNTIF('Référentiel PMIX'!$A$2:$A$377,TRIM(A558&amp;""))=0,"PLU ABSENT DU RATIO","OK"))</f>
      </c>
    </row>
    <row r="559">
      <c r="A559" s="68" t="str">
        <v/>
      </c>
      <c r="B559" s="9">
        <f>IF(A559="","",IFERROR(VLOOKUP(TRIM(A559&amp;""),'Référentiel PMIX'!$A$2:$C$377,2,FALSE),""))</f>
      </c>
      <c r="C559" s="68" t="str">
        <v/>
      </c>
      <c r="D559" s="68">
        <f>IF(A559="","",IFERROR(VLOOKUP(TRIM(A559&amp;""),'Référentiel PMIX'!$A$2:$C$377,3,FALSE),""))</f>
      </c>
      <c r="E559" s="68">
        <f>IF(OR(A559="",C559=""),"",IF(AND(ISNUMBER(C559),ISNUMBER(D559)),C559*D559,""))</f>
      </c>
      <c r="F559" s="9">
        <f>IF(A559="","",IF(COUNTIF('Référentiel PMIX'!$A$2:$A$377,TRIM(A559&amp;""))=0,"PLU ABSENT DU RATIO","OK"))</f>
      </c>
    </row>
    <row r="560">
      <c r="A560" s="130" t="str">
        <v/>
      </c>
      <c r="B560" s="91">
        <f>IF(A560="","",IFERROR(VLOOKUP(TRIM(A560&amp;""),'Référentiel PMIX'!$A$2:$C$377,2,FALSE),""))</f>
      </c>
      <c r="C560" s="92" t="str">
        <v/>
      </c>
      <c r="D560" s="92">
        <f>IF(A560="","",IFERROR(VLOOKUP(TRIM(A560&amp;""),'Référentiel PMIX'!$A$2:$C$377,3,FALSE),""))</f>
      </c>
      <c r="E560" s="92">
        <f>IF(OR(A560="",C560=""),"",IF(AND(ISNUMBER(C560),ISNUMBER(D560)),C560*D560,""))</f>
      </c>
      <c r="F560" s="91">
        <f>IF(A560="","",IF(COUNTIF('Référentiel PMIX'!$A$2:$A$377,TRIM(A560&amp;""))=0,"PLU ABSENT DU RATIO","OK"))</f>
      </c>
    </row>
    <row r="561">
      <c r="A561" s="68" t="str">
        <v/>
      </c>
      <c r="B561" s="9">
        <f>IF(A561="","",IFERROR(VLOOKUP(TRIM(A561&amp;""),'Référentiel PMIX'!$A$2:$C$377,2,FALSE),""))</f>
      </c>
      <c r="C561" s="68" t="str">
        <v/>
      </c>
      <c r="D561" s="68">
        <f>IF(A561="","",IFERROR(VLOOKUP(TRIM(A561&amp;""),'Référentiel PMIX'!$A$2:$C$377,3,FALSE),""))</f>
      </c>
      <c r="E561" s="68">
        <f>IF(OR(A561="",C561=""),"",IF(AND(ISNUMBER(C561),ISNUMBER(D561)),C561*D561,""))</f>
      </c>
      <c r="F561" s="9">
        <f>IF(A561="","",IF(COUNTIF('Référentiel PMIX'!$A$2:$A$377,TRIM(A561&amp;""))=0,"PLU ABSENT DU RATIO","OK"))</f>
      </c>
    </row>
    <row r="562">
      <c r="A562" s="130" t="str">
        <v/>
      </c>
      <c r="B562" s="91">
        <f>IF(A562="","",IFERROR(VLOOKUP(TRIM(A562&amp;""),'Référentiel PMIX'!$A$2:$C$377,2,FALSE),""))</f>
      </c>
      <c r="C562" s="92" t="str">
        <v/>
      </c>
      <c r="D562" s="92">
        <f>IF(A562="","",IFERROR(VLOOKUP(TRIM(A562&amp;""),'Référentiel PMIX'!$A$2:$C$377,3,FALSE),""))</f>
      </c>
      <c r="E562" s="92">
        <f>IF(OR(A562="",C562=""),"",IF(AND(ISNUMBER(C562),ISNUMBER(D562)),C562*D562,""))</f>
      </c>
      <c r="F562" s="91">
        <f>IF(A562="","",IF(COUNTIF('Référentiel PMIX'!$A$2:$A$377,TRIM(A562&amp;""))=0,"PLU ABSENT DU RATIO","OK"))</f>
      </c>
    </row>
    <row r="563">
      <c r="A563" s="68" t="str">
        <v/>
      </c>
      <c r="B563" s="9">
        <f>IF(A563="","",IFERROR(VLOOKUP(TRIM(A563&amp;""),'Référentiel PMIX'!$A$2:$C$377,2,FALSE),""))</f>
      </c>
      <c r="C563" s="68" t="str">
        <v/>
      </c>
      <c r="D563" s="68">
        <f>IF(A563="","",IFERROR(VLOOKUP(TRIM(A563&amp;""),'Référentiel PMIX'!$A$2:$C$377,3,FALSE),""))</f>
      </c>
      <c r="E563" s="68">
        <f>IF(OR(A563="",C563=""),"",IF(AND(ISNUMBER(C563),ISNUMBER(D563)),C563*D563,""))</f>
      </c>
      <c r="F563" s="9">
        <f>IF(A563="","",IF(COUNTIF('Référentiel PMIX'!$A$2:$A$377,TRIM(A563&amp;""))=0,"PLU ABSENT DU RATIO","OK"))</f>
      </c>
    </row>
    <row r="564">
      <c r="A564" s="130" t="str">
        <v/>
      </c>
      <c r="B564" s="91">
        <f>IF(A564="","",IFERROR(VLOOKUP(TRIM(A564&amp;""),'Référentiel PMIX'!$A$2:$C$377,2,FALSE),""))</f>
      </c>
      <c r="C564" s="92" t="str">
        <v/>
      </c>
      <c r="D564" s="92">
        <f>IF(A564="","",IFERROR(VLOOKUP(TRIM(A564&amp;""),'Référentiel PMIX'!$A$2:$C$377,3,FALSE),""))</f>
      </c>
      <c r="E564" s="92">
        <f>IF(OR(A564="",C564=""),"",IF(AND(ISNUMBER(C564),ISNUMBER(D564)),C564*D564,""))</f>
      </c>
      <c r="F564" s="91">
        <f>IF(A564="","",IF(COUNTIF('Référentiel PMIX'!$A$2:$A$377,TRIM(A564&amp;""))=0,"PLU ABSENT DU RATIO","OK"))</f>
      </c>
    </row>
    <row r="565">
      <c r="A565" s="68" t="str">
        <v/>
      </c>
      <c r="B565" s="9">
        <f>IF(A565="","",IFERROR(VLOOKUP(TRIM(A565&amp;""),'Référentiel PMIX'!$A$2:$C$377,2,FALSE),""))</f>
      </c>
      <c r="C565" s="68" t="str">
        <v/>
      </c>
      <c r="D565" s="68">
        <f>IF(A565="","",IFERROR(VLOOKUP(TRIM(A565&amp;""),'Référentiel PMIX'!$A$2:$C$377,3,FALSE),""))</f>
      </c>
      <c r="E565" s="68">
        <f>IF(OR(A565="",C565=""),"",IF(AND(ISNUMBER(C565),ISNUMBER(D565)),C565*D565,""))</f>
      </c>
      <c r="F565" s="9">
        <f>IF(A565="","",IF(COUNTIF('Référentiel PMIX'!$A$2:$A$377,TRIM(A565&amp;""))=0,"PLU ABSENT DU RATIO","OK"))</f>
      </c>
    </row>
    <row r="566">
      <c r="A566" s="130" t="str">
        <v/>
      </c>
      <c r="B566" s="91">
        <f>IF(A566="","",IFERROR(VLOOKUP(TRIM(A566&amp;""),'Référentiel PMIX'!$A$2:$C$377,2,FALSE),""))</f>
      </c>
      <c r="C566" s="92" t="str">
        <v/>
      </c>
      <c r="D566" s="92">
        <f>IF(A566="","",IFERROR(VLOOKUP(TRIM(A566&amp;""),'Référentiel PMIX'!$A$2:$C$377,3,FALSE),""))</f>
      </c>
      <c r="E566" s="92">
        <f>IF(OR(A566="",C566=""),"",IF(AND(ISNUMBER(C566),ISNUMBER(D566)),C566*D566,""))</f>
      </c>
      <c r="F566" s="91">
        <f>IF(A566="","",IF(COUNTIF('Référentiel PMIX'!$A$2:$A$377,TRIM(A566&amp;""))=0,"PLU ABSENT DU RATIO","OK"))</f>
      </c>
    </row>
    <row r="567">
      <c r="A567" s="68" t="str">
        <v/>
      </c>
      <c r="B567" s="9">
        <f>IF(A567="","",IFERROR(VLOOKUP(TRIM(A567&amp;""),'Référentiel PMIX'!$A$2:$C$377,2,FALSE),""))</f>
      </c>
      <c r="C567" s="68" t="str">
        <v/>
      </c>
      <c r="D567" s="68">
        <f>IF(A567="","",IFERROR(VLOOKUP(TRIM(A567&amp;""),'Référentiel PMIX'!$A$2:$C$377,3,FALSE),""))</f>
      </c>
      <c r="E567" s="68">
        <f>IF(OR(A567="",C567=""),"",IF(AND(ISNUMBER(C567),ISNUMBER(D567)),C567*D567,""))</f>
      </c>
      <c r="F567" s="9">
        <f>IF(A567="","",IF(COUNTIF('Référentiel PMIX'!$A$2:$A$377,TRIM(A567&amp;""))=0,"PLU ABSENT DU RATIO","OK"))</f>
      </c>
    </row>
    <row r="568">
      <c r="A568" s="130" t="str">
        <v/>
      </c>
      <c r="B568" s="91">
        <f>IF(A568="","",IFERROR(VLOOKUP(TRIM(A568&amp;""),'Référentiel PMIX'!$A$2:$C$377,2,FALSE),""))</f>
      </c>
      <c r="C568" s="92" t="str">
        <v/>
      </c>
      <c r="D568" s="92">
        <f>IF(A568="","",IFERROR(VLOOKUP(TRIM(A568&amp;""),'Référentiel PMIX'!$A$2:$C$377,3,FALSE),""))</f>
      </c>
      <c r="E568" s="92">
        <f>IF(OR(A568="",C568=""),"",IF(AND(ISNUMBER(C568),ISNUMBER(D568)),C568*D568,""))</f>
      </c>
      <c r="F568" s="91">
        <f>IF(A568="","",IF(COUNTIF('Référentiel PMIX'!$A$2:$A$377,TRIM(A568&amp;""))=0,"PLU ABSENT DU RATIO","OK"))</f>
      </c>
    </row>
    <row r="569">
      <c r="A569" s="68" t="str">
        <v/>
      </c>
      <c r="B569" s="9">
        <f>IF(A569="","",IFERROR(VLOOKUP(TRIM(A569&amp;""),'Référentiel PMIX'!$A$2:$C$377,2,FALSE),""))</f>
      </c>
      <c r="C569" s="68" t="str">
        <v/>
      </c>
      <c r="D569" s="68">
        <f>IF(A569="","",IFERROR(VLOOKUP(TRIM(A569&amp;""),'Référentiel PMIX'!$A$2:$C$377,3,FALSE),""))</f>
      </c>
      <c r="E569" s="68">
        <f>IF(OR(A569="",C569=""),"",IF(AND(ISNUMBER(C569),ISNUMBER(D569)),C569*D569,""))</f>
      </c>
      <c r="F569" s="9">
        <f>IF(A569="","",IF(COUNTIF('Référentiel PMIX'!$A$2:$A$377,TRIM(A569&amp;""))=0,"PLU ABSENT DU RATIO","OK"))</f>
      </c>
    </row>
    <row r="570">
      <c r="A570" s="130" t="str">
        <v/>
      </c>
      <c r="B570" s="91">
        <f>IF(A570="","",IFERROR(VLOOKUP(TRIM(A570&amp;""),'Référentiel PMIX'!$A$2:$C$377,2,FALSE),""))</f>
      </c>
      <c r="C570" s="92" t="str">
        <v/>
      </c>
      <c r="D570" s="92">
        <f>IF(A570="","",IFERROR(VLOOKUP(TRIM(A570&amp;""),'Référentiel PMIX'!$A$2:$C$377,3,FALSE),""))</f>
      </c>
      <c r="E570" s="92">
        <f>IF(OR(A570="",C570=""),"",IF(AND(ISNUMBER(C570),ISNUMBER(D570)),C570*D570,""))</f>
      </c>
      <c r="F570" s="91">
        <f>IF(A570="","",IF(COUNTIF('Référentiel PMIX'!$A$2:$A$377,TRIM(A570&amp;""))=0,"PLU ABSENT DU RATIO","OK"))</f>
      </c>
    </row>
    <row r="571">
      <c r="A571" s="68" t="str">
        <v/>
      </c>
      <c r="B571" s="9">
        <f>IF(A571="","",IFERROR(VLOOKUP(TRIM(A571&amp;""),'Référentiel PMIX'!$A$2:$C$377,2,FALSE),""))</f>
      </c>
      <c r="C571" s="68" t="str">
        <v/>
      </c>
      <c r="D571" s="68">
        <f>IF(A571="","",IFERROR(VLOOKUP(TRIM(A571&amp;""),'Référentiel PMIX'!$A$2:$C$377,3,FALSE),""))</f>
      </c>
      <c r="E571" s="68">
        <f>IF(OR(A571="",C571=""),"",IF(AND(ISNUMBER(C571),ISNUMBER(D571)),C571*D571,""))</f>
      </c>
      <c r="F571" s="9">
        <f>IF(A571="","",IF(COUNTIF('Référentiel PMIX'!$A$2:$A$377,TRIM(A571&amp;""))=0,"PLU ABSENT DU RATIO","OK"))</f>
      </c>
    </row>
    <row r="572">
      <c r="A572" s="130" t="str">
        <v/>
      </c>
      <c r="B572" s="91">
        <f>IF(A572="","",IFERROR(VLOOKUP(TRIM(A572&amp;""),'Référentiel PMIX'!$A$2:$C$377,2,FALSE),""))</f>
      </c>
      <c r="C572" s="92" t="str">
        <v/>
      </c>
      <c r="D572" s="92">
        <f>IF(A572="","",IFERROR(VLOOKUP(TRIM(A572&amp;""),'Référentiel PMIX'!$A$2:$C$377,3,FALSE),""))</f>
      </c>
      <c r="E572" s="92">
        <f>IF(OR(A572="",C572=""),"",IF(AND(ISNUMBER(C572),ISNUMBER(D572)),C572*D572,""))</f>
      </c>
      <c r="F572" s="91">
        <f>IF(A572="","",IF(COUNTIF('Référentiel PMIX'!$A$2:$A$377,TRIM(A572&amp;""))=0,"PLU ABSENT DU RATIO","OK"))</f>
      </c>
    </row>
    <row r="573">
      <c r="A573" s="68" t="str">
        <v/>
      </c>
      <c r="B573" s="9">
        <f>IF(A573="","",IFERROR(VLOOKUP(TRIM(A573&amp;""),'Référentiel PMIX'!$A$2:$C$377,2,FALSE),""))</f>
      </c>
      <c r="C573" s="68" t="str">
        <v/>
      </c>
      <c r="D573" s="68">
        <f>IF(A573="","",IFERROR(VLOOKUP(TRIM(A573&amp;""),'Référentiel PMIX'!$A$2:$C$377,3,FALSE),""))</f>
      </c>
      <c r="E573" s="68">
        <f>IF(OR(A573="",C573=""),"",IF(AND(ISNUMBER(C573),ISNUMBER(D573)),C573*D573,""))</f>
      </c>
      <c r="F573" s="9">
        <f>IF(A573="","",IF(COUNTIF('Référentiel PMIX'!$A$2:$A$377,TRIM(A573&amp;""))=0,"PLU ABSENT DU RATIO","OK"))</f>
      </c>
    </row>
    <row r="574">
      <c r="A574" s="130" t="str">
        <v/>
      </c>
      <c r="B574" s="91">
        <f>IF(A574="","",IFERROR(VLOOKUP(TRIM(A574&amp;""),'Référentiel PMIX'!$A$2:$C$377,2,FALSE),""))</f>
      </c>
      <c r="C574" s="92" t="str">
        <v/>
      </c>
      <c r="D574" s="92">
        <f>IF(A574="","",IFERROR(VLOOKUP(TRIM(A574&amp;""),'Référentiel PMIX'!$A$2:$C$377,3,FALSE),""))</f>
      </c>
      <c r="E574" s="92">
        <f>IF(OR(A574="",C574=""),"",IF(AND(ISNUMBER(C574),ISNUMBER(D574)),C574*D574,""))</f>
      </c>
      <c r="F574" s="91">
        <f>IF(A574="","",IF(COUNTIF('Référentiel PMIX'!$A$2:$A$377,TRIM(A574&amp;""))=0,"PLU ABSENT DU RATIO","OK"))</f>
      </c>
    </row>
    <row r="575">
      <c r="A575" s="68" t="str">
        <v/>
      </c>
      <c r="B575" s="9">
        <f>IF(A575="","",IFERROR(VLOOKUP(TRIM(A575&amp;""),'Référentiel PMIX'!$A$2:$C$377,2,FALSE),""))</f>
      </c>
      <c r="C575" s="68" t="str">
        <v/>
      </c>
      <c r="D575" s="68">
        <f>IF(A575="","",IFERROR(VLOOKUP(TRIM(A575&amp;""),'Référentiel PMIX'!$A$2:$C$377,3,FALSE),""))</f>
      </c>
      <c r="E575" s="68">
        <f>IF(OR(A575="",C575=""),"",IF(AND(ISNUMBER(C575),ISNUMBER(D575)),C575*D575,""))</f>
      </c>
      <c r="F575" s="9">
        <f>IF(A575="","",IF(COUNTIF('Référentiel PMIX'!$A$2:$A$377,TRIM(A575&amp;""))=0,"PLU ABSENT DU RATIO","OK"))</f>
      </c>
    </row>
    <row r="576">
      <c r="A576" s="130" t="str">
        <v/>
      </c>
      <c r="B576" s="91">
        <f>IF(A576="","",IFERROR(VLOOKUP(TRIM(A576&amp;""),'Référentiel PMIX'!$A$2:$C$377,2,FALSE),""))</f>
      </c>
      <c r="C576" s="92" t="str">
        <v/>
      </c>
      <c r="D576" s="92">
        <f>IF(A576="","",IFERROR(VLOOKUP(TRIM(A576&amp;""),'Référentiel PMIX'!$A$2:$C$377,3,FALSE),""))</f>
      </c>
      <c r="E576" s="92">
        <f>IF(OR(A576="",C576=""),"",IF(AND(ISNUMBER(C576),ISNUMBER(D576)),C576*D576,""))</f>
      </c>
      <c r="F576" s="91">
        <f>IF(A576="","",IF(COUNTIF('Référentiel PMIX'!$A$2:$A$377,TRIM(A576&amp;""))=0,"PLU ABSENT DU RATIO","OK"))</f>
      </c>
    </row>
    <row r="577">
      <c r="A577" s="68" t="str">
        <v/>
      </c>
      <c r="B577" s="9">
        <f>IF(A577="","",IFERROR(VLOOKUP(TRIM(A577&amp;""),'Référentiel PMIX'!$A$2:$C$377,2,FALSE),""))</f>
      </c>
      <c r="C577" s="68" t="str">
        <v/>
      </c>
      <c r="D577" s="68">
        <f>IF(A577="","",IFERROR(VLOOKUP(TRIM(A577&amp;""),'Référentiel PMIX'!$A$2:$C$377,3,FALSE),""))</f>
      </c>
      <c r="E577" s="68">
        <f>IF(OR(A577="",C577=""),"",IF(AND(ISNUMBER(C577),ISNUMBER(D577)),C577*D577,""))</f>
      </c>
      <c r="F577" s="9">
        <f>IF(A577="","",IF(COUNTIF('Référentiel PMIX'!$A$2:$A$377,TRIM(A577&amp;""))=0,"PLU ABSENT DU RATIO","OK"))</f>
      </c>
    </row>
    <row r="578">
      <c r="A578" s="130" t="str">
        <v/>
      </c>
      <c r="B578" s="91">
        <f>IF(A578="","",IFERROR(VLOOKUP(TRIM(A578&amp;""),'Référentiel PMIX'!$A$2:$C$377,2,FALSE),""))</f>
      </c>
      <c r="C578" s="92" t="str">
        <v/>
      </c>
      <c r="D578" s="92">
        <f>IF(A578="","",IFERROR(VLOOKUP(TRIM(A578&amp;""),'Référentiel PMIX'!$A$2:$C$377,3,FALSE),""))</f>
      </c>
      <c r="E578" s="92">
        <f>IF(OR(A578="",C578=""),"",IF(AND(ISNUMBER(C578),ISNUMBER(D578)),C578*D578,""))</f>
      </c>
      <c r="F578" s="91">
        <f>IF(A578="","",IF(COUNTIF('Référentiel PMIX'!$A$2:$A$377,TRIM(A578&amp;""))=0,"PLU ABSENT DU RATIO","OK"))</f>
      </c>
    </row>
    <row r="579">
      <c r="A579" s="68" t="str">
        <v/>
      </c>
      <c r="B579" s="9">
        <f>IF(A579="","",IFERROR(VLOOKUP(TRIM(A579&amp;""),'Référentiel PMIX'!$A$2:$C$377,2,FALSE),""))</f>
      </c>
      <c r="C579" s="68" t="str">
        <v/>
      </c>
      <c r="D579" s="68">
        <f>IF(A579="","",IFERROR(VLOOKUP(TRIM(A579&amp;""),'Référentiel PMIX'!$A$2:$C$377,3,FALSE),""))</f>
      </c>
      <c r="E579" s="68">
        <f>IF(OR(A579="",C579=""),"",IF(AND(ISNUMBER(C579),ISNUMBER(D579)),C579*D579,""))</f>
      </c>
      <c r="F579" s="9">
        <f>IF(A579="","",IF(COUNTIF('Référentiel PMIX'!$A$2:$A$377,TRIM(A579&amp;""))=0,"PLU ABSENT DU RATIO","OK"))</f>
      </c>
    </row>
    <row r="580">
      <c r="A580" s="130" t="str">
        <v/>
      </c>
      <c r="B580" s="91">
        <f>IF(A580="","",IFERROR(VLOOKUP(TRIM(A580&amp;""),'Référentiel PMIX'!$A$2:$C$377,2,FALSE),""))</f>
      </c>
      <c r="C580" s="92" t="str">
        <v/>
      </c>
      <c r="D580" s="92">
        <f>IF(A580="","",IFERROR(VLOOKUP(TRIM(A580&amp;""),'Référentiel PMIX'!$A$2:$C$377,3,FALSE),""))</f>
      </c>
      <c r="E580" s="92">
        <f>IF(OR(A580="",C580=""),"",IF(AND(ISNUMBER(C580),ISNUMBER(D580)),C580*D580,""))</f>
      </c>
      <c r="F580" s="91">
        <f>IF(A580="","",IF(COUNTIF('Référentiel PMIX'!$A$2:$A$377,TRIM(A580&amp;""))=0,"PLU ABSENT DU RATIO","OK"))</f>
      </c>
    </row>
    <row r="581">
      <c r="A581" s="68" t="str">
        <v/>
      </c>
      <c r="B581" s="9">
        <f>IF(A581="","",IFERROR(VLOOKUP(TRIM(A581&amp;""),'Référentiel PMIX'!$A$2:$C$377,2,FALSE),""))</f>
      </c>
      <c r="C581" s="68" t="str">
        <v/>
      </c>
      <c r="D581" s="68">
        <f>IF(A581="","",IFERROR(VLOOKUP(TRIM(A581&amp;""),'Référentiel PMIX'!$A$2:$C$377,3,FALSE),""))</f>
      </c>
      <c r="E581" s="68">
        <f>IF(OR(A581="",C581=""),"",IF(AND(ISNUMBER(C581),ISNUMBER(D581)),C581*D581,""))</f>
      </c>
      <c r="F581" s="9">
        <f>IF(A581="","",IF(COUNTIF('Référentiel PMIX'!$A$2:$A$377,TRIM(A581&amp;""))=0,"PLU ABSENT DU RATIO","OK"))</f>
      </c>
    </row>
    <row r="582">
      <c r="A582" s="130" t="str">
        <v/>
      </c>
      <c r="B582" s="91">
        <f>IF(A582="","",IFERROR(VLOOKUP(TRIM(A582&amp;""),'Référentiel PMIX'!$A$2:$C$377,2,FALSE),""))</f>
      </c>
      <c r="C582" s="92" t="str">
        <v/>
      </c>
      <c r="D582" s="92">
        <f>IF(A582="","",IFERROR(VLOOKUP(TRIM(A582&amp;""),'Référentiel PMIX'!$A$2:$C$377,3,FALSE),""))</f>
      </c>
      <c r="E582" s="92">
        <f>IF(OR(A582="",C582=""),"",IF(AND(ISNUMBER(C582),ISNUMBER(D582)),C582*D582,""))</f>
      </c>
      <c r="F582" s="91">
        <f>IF(A582="","",IF(COUNTIF('Référentiel PMIX'!$A$2:$A$377,TRIM(A582&amp;""))=0,"PLU ABSENT DU RATIO","OK"))</f>
      </c>
    </row>
    <row r="583">
      <c r="A583" s="68" t="str">
        <v/>
      </c>
      <c r="B583" s="9">
        <f>IF(A583="","",IFERROR(VLOOKUP(TRIM(A583&amp;""),'Référentiel PMIX'!$A$2:$C$377,2,FALSE),""))</f>
      </c>
      <c r="C583" s="68" t="str">
        <v/>
      </c>
      <c r="D583" s="68">
        <f>IF(A583="","",IFERROR(VLOOKUP(TRIM(A583&amp;""),'Référentiel PMIX'!$A$2:$C$377,3,FALSE),""))</f>
      </c>
      <c r="E583" s="68">
        <f>IF(OR(A583="",C583=""),"",IF(AND(ISNUMBER(C583),ISNUMBER(D583)),C583*D583,""))</f>
      </c>
      <c r="F583" s="9">
        <f>IF(A583="","",IF(COUNTIF('Référentiel PMIX'!$A$2:$A$377,TRIM(A583&amp;""))=0,"PLU ABSENT DU RATIO","OK"))</f>
      </c>
    </row>
    <row r="584">
      <c r="A584" s="130" t="str">
        <v/>
      </c>
      <c r="B584" s="91">
        <f>IF(A584="","",IFERROR(VLOOKUP(TRIM(A584&amp;""),'Référentiel PMIX'!$A$2:$C$377,2,FALSE),""))</f>
      </c>
      <c r="C584" s="92" t="str">
        <v/>
      </c>
      <c r="D584" s="92">
        <f>IF(A584="","",IFERROR(VLOOKUP(TRIM(A584&amp;""),'Référentiel PMIX'!$A$2:$C$377,3,FALSE),""))</f>
      </c>
      <c r="E584" s="92">
        <f>IF(OR(A584="",C584=""),"",IF(AND(ISNUMBER(C584),ISNUMBER(D584)),C584*D584,""))</f>
      </c>
      <c r="F584" s="91">
        <f>IF(A584="","",IF(COUNTIF('Référentiel PMIX'!$A$2:$A$377,TRIM(A584&amp;""))=0,"PLU ABSENT DU RATIO","OK"))</f>
      </c>
    </row>
    <row r="585">
      <c r="A585" s="68" t="str">
        <v/>
      </c>
      <c r="B585" s="9">
        <f>IF(A585="","",IFERROR(VLOOKUP(TRIM(A585&amp;""),'Référentiel PMIX'!$A$2:$C$377,2,FALSE),""))</f>
      </c>
      <c r="C585" s="68" t="str">
        <v/>
      </c>
      <c r="D585" s="68">
        <f>IF(A585="","",IFERROR(VLOOKUP(TRIM(A585&amp;""),'Référentiel PMIX'!$A$2:$C$377,3,FALSE),""))</f>
      </c>
      <c r="E585" s="68">
        <f>IF(OR(A585="",C585=""),"",IF(AND(ISNUMBER(C585),ISNUMBER(D585)),C585*D585,""))</f>
      </c>
      <c r="F585" s="9">
        <f>IF(A585="","",IF(COUNTIF('Référentiel PMIX'!$A$2:$A$377,TRIM(A585&amp;""))=0,"PLU ABSENT DU RATIO","OK"))</f>
      </c>
    </row>
    <row r="586">
      <c r="A586" s="130" t="str">
        <v/>
      </c>
      <c r="B586" s="91">
        <f>IF(A586="","",IFERROR(VLOOKUP(TRIM(A586&amp;""),'Référentiel PMIX'!$A$2:$C$377,2,FALSE),""))</f>
      </c>
      <c r="C586" s="92" t="str">
        <v/>
      </c>
      <c r="D586" s="92">
        <f>IF(A586="","",IFERROR(VLOOKUP(TRIM(A586&amp;""),'Référentiel PMIX'!$A$2:$C$377,3,FALSE),""))</f>
      </c>
      <c r="E586" s="92">
        <f>IF(OR(A586="",C586=""),"",IF(AND(ISNUMBER(C586),ISNUMBER(D586)),C586*D586,""))</f>
      </c>
      <c r="F586" s="91">
        <f>IF(A586="","",IF(COUNTIF('Référentiel PMIX'!$A$2:$A$377,TRIM(A586&amp;""))=0,"PLU ABSENT DU RATIO","OK"))</f>
      </c>
    </row>
    <row r="587">
      <c r="A587" s="68" t="str">
        <v/>
      </c>
      <c r="B587" s="9">
        <f>IF(A587="","",IFERROR(VLOOKUP(TRIM(A587&amp;""),'Référentiel PMIX'!$A$2:$C$377,2,FALSE),""))</f>
      </c>
      <c r="C587" s="68" t="str">
        <v/>
      </c>
      <c r="D587" s="68">
        <f>IF(A587="","",IFERROR(VLOOKUP(TRIM(A587&amp;""),'Référentiel PMIX'!$A$2:$C$377,3,FALSE),""))</f>
      </c>
      <c r="E587" s="68">
        <f>IF(OR(A587="",C587=""),"",IF(AND(ISNUMBER(C587),ISNUMBER(D587)),C587*D587,""))</f>
      </c>
      <c r="F587" s="9">
        <f>IF(A587="","",IF(COUNTIF('Référentiel PMIX'!$A$2:$A$377,TRIM(A587&amp;""))=0,"PLU ABSENT DU RATIO","OK"))</f>
      </c>
    </row>
    <row r="588">
      <c r="A588" s="130" t="str">
        <v/>
      </c>
      <c r="B588" s="91">
        <f>IF(A588="","",IFERROR(VLOOKUP(TRIM(A588&amp;""),'Référentiel PMIX'!$A$2:$C$377,2,FALSE),""))</f>
      </c>
      <c r="C588" s="92" t="str">
        <v/>
      </c>
      <c r="D588" s="92">
        <f>IF(A588="","",IFERROR(VLOOKUP(TRIM(A588&amp;""),'Référentiel PMIX'!$A$2:$C$377,3,FALSE),""))</f>
      </c>
      <c r="E588" s="92">
        <f>IF(OR(A588="",C588=""),"",IF(AND(ISNUMBER(C588),ISNUMBER(D588)),C588*D588,""))</f>
      </c>
      <c r="F588" s="91">
        <f>IF(A588="","",IF(COUNTIF('Référentiel PMIX'!$A$2:$A$377,TRIM(A588&amp;""))=0,"PLU ABSENT DU RATIO","OK"))</f>
      </c>
    </row>
    <row r="589">
      <c r="A589" s="68" t="str">
        <v/>
      </c>
      <c r="B589" s="9">
        <f>IF(A589="","",IFERROR(VLOOKUP(TRIM(A589&amp;""),'Référentiel PMIX'!$A$2:$C$377,2,FALSE),""))</f>
      </c>
      <c r="C589" s="68" t="str">
        <v/>
      </c>
      <c r="D589" s="68">
        <f>IF(A589="","",IFERROR(VLOOKUP(TRIM(A589&amp;""),'Référentiel PMIX'!$A$2:$C$377,3,FALSE),""))</f>
      </c>
      <c r="E589" s="68">
        <f>IF(OR(A589="",C589=""),"",IF(AND(ISNUMBER(C589),ISNUMBER(D589)),C589*D589,""))</f>
      </c>
      <c r="F589" s="9">
        <f>IF(A589="","",IF(COUNTIF('Référentiel PMIX'!$A$2:$A$377,TRIM(A589&amp;""))=0,"PLU ABSENT DU RATIO","OK"))</f>
      </c>
    </row>
    <row r="590">
      <c r="A590" s="130" t="str">
        <v/>
      </c>
      <c r="B590" s="91">
        <f>IF(A590="","",IFERROR(VLOOKUP(TRIM(A590&amp;""),'Référentiel PMIX'!$A$2:$C$377,2,FALSE),""))</f>
      </c>
      <c r="C590" s="92" t="str">
        <v/>
      </c>
      <c r="D590" s="92">
        <f>IF(A590="","",IFERROR(VLOOKUP(TRIM(A590&amp;""),'Référentiel PMIX'!$A$2:$C$377,3,FALSE),""))</f>
      </c>
      <c r="E590" s="92">
        <f>IF(OR(A590="",C590=""),"",IF(AND(ISNUMBER(C590),ISNUMBER(D590)),C590*D590,""))</f>
      </c>
      <c r="F590" s="91">
        <f>IF(A590="","",IF(COUNTIF('Référentiel PMIX'!$A$2:$A$377,TRIM(A590&amp;""))=0,"PLU ABSENT DU RATIO","OK"))</f>
      </c>
    </row>
    <row r="591">
      <c r="A591" s="68" t="str">
        <v/>
      </c>
      <c r="B591" s="9">
        <f>IF(A591="","",IFERROR(VLOOKUP(TRIM(A591&amp;""),'Référentiel PMIX'!$A$2:$C$377,2,FALSE),""))</f>
      </c>
      <c r="C591" s="68" t="str">
        <v/>
      </c>
      <c r="D591" s="68">
        <f>IF(A591="","",IFERROR(VLOOKUP(TRIM(A591&amp;""),'Référentiel PMIX'!$A$2:$C$377,3,FALSE),""))</f>
      </c>
      <c r="E591" s="68">
        <f>IF(OR(A591="",C591=""),"",IF(AND(ISNUMBER(C591),ISNUMBER(D591)),C591*D591,""))</f>
      </c>
      <c r="F591" s="9">
        <f>IF(A591="","",IF(COUNTIF('Référentiel PMIX'!$A$2:$A$377,TRIM(A591&amp;""))=0,"PLU ABSENT DU RATIO","OK"))</f>
      </c>
    </row>
    <row r="592">
      <c r="A592" s="130" t="str">
        <v/>
      </c>
      <c r="B592" s="91">
        <f>IF(A592="","",IFERROR(VLOOKUP(TRIM(A592&amp;""),'Référentiel PMIX'!$A$2:$C$377,2,FALSE),""))</f>
      </c>
      <c r="C592" s="92" t="str">
        <v/>
      </c>
      <c r="D592" s="92">
        <f>IF(A592="","",IFERROR(VLOOKUP(TRIM(A592&amp;""),'Référentiel PMIX'!$A$2:$C$377,3,FALSE),""))</f>
      </c>
      <c r="E592" s="92">
        <f>IF(OR(A592="",C592=""),"",IF(AND(ISNUMBER(C592),ISNUMBER(D592)),C592*D592,""))</f>
      </c>
      <c r="F592" s="91">
        <f>IF(A592="","",IF(COUNTIF('Référentiel PMIX'!$A$2:$A$377,TRIM(A592&amp;""))=0,"PLU ABSENT DU RATIO","OK"))</f>
      </c>
    </row>
    <row r="593">
      <c r="A593" s="68" t="str">
        <v/>
      </c>
      <c r="B593" s="9">
        <f>IF(A593="","",IFERROR(VLOOKUP(TRIM(A593&amp;""),'Référentiel PMIX'!$A$2:$C$377,2,FALSE),""))</f>
      </c>
      <c r="C593" s="68" t="str">
        <v/>
      </c>
      <c r="D593" s="68">
        <f>IF(A593="","",IFERROR(VLOOKUP(TRIM(A593&amp;""),'Référentiel PMIX'!$A$2:$C$377,3,FALSE),""))</f>
      </c>
      <c r="E593" s="68">
        <f>IF(OR(A593="",C593=""),"",IF(AND(ISNUMBER(C593),ISNUMBER(D593)),C593*D593,""))</f>
      </c>
      <c r="F593" s="9">
        <f>IF(A593="","",IF(COUNTIF('Référentiel PMIX'!$A$2:$A$377,TRIM(A593&amp;""))=0,"PLU ABSENT DU RATIO","OK"))</f>
      </c>
    </row>
    <row r="594">
      <c r="A594" s="130" t="str">
        <v/>
      </c>
      <c r="B594" s="91">
        <f>IF(A594="","",IFERROR(VLOOKUP(TRIM(A594&amp;""),'Référentiel PMIX'!$A$2:$C$377,2,FALSE),""))</f>
      </c>
      <c r="C594" s="92" t="str">
        <v/>
      </c>
      <c r="D594" s="92">
        <f>IF(A594="","",IFERROR(VLOOKUP(TRIM(A594&amp;""),'Référentiel PMIX'!$A$2:$C$377,3,FALSE),""))</f>
      </c>
      <c r="E594" s="92">
        <f>IF(OR(A594="",C594=""),"",IF(AND(ISNUMBER(C594),ISNUMBER(D594)),C594*D594,""))</f>
      </c>
      <c r="F594" s="91">
        <f>IF(A594="","",IF(COUNTIF('Référentiel PMIX'!$A$2:$A$377,TRIM(A594&amp;""))=0,"PLU ABSENT DU RATIO","OK"))</f>
      </c>
    </row>
    <row r="595">
      <c r="A595" s="68" t="str">
        <v/>
      </c>
      <c r="B595" s="9">
        <f>IF(A595="","",IFERROR(VLOOKUP(TRIM(A595&amp;""),'Référentiel PMIX'!$A$2:$C$377,2,FALSE),""))</f>
      </c>
      <c r="C595" s="68" t="str">
        <v/>
      </c>
      <c r="D595" s="68">
        <f>IF(A595="","",IFERROR(VLOOKUP(TRIM(A595&amp;""),'Référentiel PMIX'!$A$2:$C$377,3,FALSE),""))</f>
      </c>
      <c r="E595" s="68">
        <f>IF(OR(A595="",C595=""),"",IF(AND(ISNUMBER(C595),ISNUMBER(D595)),C595*D595,""))</f>
      </c>
      <c r="F595" s="9">
        <f>IF(A595="","",IF(COUNTIF('Référentiel PMIX'!$A$2:$A$377,TRIM(A595&amp;""))=0,"PLU ABSENT DU RATIO","OK"))</f>
      </c>
    </row>
    <row r="596">
      <c r="A596" s="130" t="str">
        <v/>
      </c>
      <c r="B596" s="91">
        <f>IF(A596="","",IFERROR(VLOOKUP(TRIM(A596&amp;""),'Référentiel PMIX'!$A$2:$C$377,2,FALSE),""))</f>
      </c>
      <c r="C596" s="92" t="str">
        <v/>
      </c>
      <c r="D596" s="92">
        <f>IF(A596="","",IFERROR(VLOOKUP(TRIM(A596&amp;""),'Référentiel PMIX'!$A$2:$C$377,3,FALSE),""))</f>
      </c>
      <c r="E596" s="92">
        <f>IF(OR(A596="",C596=""),"",IF(AND(ISNUMBER(C596),ISNUMBER(D596)),C596*D596,""))</f>
      </c>
      <c r="F596" s="91">
        <f>IF(A596="","",IF(COUNTIF('Référentiel PMIX'!$A$2:$A$377,TRIM(A596&amp;""))=0,"PLU ABSENT DU RATIO","OK"))</f>
      </c>
    </row>
    <row r="597">
      <c r="A597" s="68" t="str">
        <v/>
      </c>
      <c r="B597" s="9">
        <f>IF(A597="","",IFERROR(VLOOKUP(TRIM(A597&amp;""),'Référentiel PMIX'!$A$2:$C$377,2,FALSE),""))</f>
      </c>
      <c r="C597" s="68" t="str">
        <v/>
      </c>
      <c r="D597" s="68">
        <f>IF(A597="","",IFERROR(VLOOKUP(TRIM(A597&amp;""),'Référentiel PMIX'!$A$2:$C$377,3,FALSE),""))</f>
      </c>
      <c r="E597" s="68">
        <f>IF(OR(A597="",C597=""),"",IF(AND(ISNUMBER(C597),ISNUMBER(D597)),C597*D597,""))</f>
      </c>
      <c r="F597" s="9">
        <f>IF(A597="","",IF(COUNTIF('Référentiel PMIX'!$A$2:$A$377,TRIM(A597&amp;""))=0,"PLU ABSENT DU RATIO","OK"))</f>
      </c>
    </row>
    <row r="598">
      <c r="A598" s="130" t="str">
        <v/>
      </c>
      <c r="B598" s="91">
        <f>IF(A598="","",IFERROR(VLOOKUP(TRIM(A598&amp;""),'Référentiel PMIX'!$A$2:$C$377,2,FALSE),""))</f>
      </c>
      <c r="C598" s="92" t="str">
        <v/>
      </c>
      <c r="D598" s="92">
        <f>IF(A598="","",IFERROR(VLOOKUP(TRIM(A598&amp;""),'Référentiel PMIX'!$A$2:$C$377,3,FALSE),""))</f>
      </c>
      <c r="E598" s="92">
        <f>IF(OR(A598="",C598=""),"",IF(AND(ISNUMBER(C598),ISNUMBER(D598)),C598*D598,""))</f>
      </c>
      <c r="F598" s="91">
        <f>IF(A598="","",IF(COUNTIF('Référentiel PMIX'!$A$2:$A$377,TRIM(A598&amp;""))=0,"PLU ABSENT DU RATIO","OK"))</f>
      </c>
    </row>
    <row r="599">
      <c r="A599" s="68" t="str">
        <v/>
      </c>
      <c r="B599" s="9">
        <f>IF(A599="","",IFERROR(VLOOKUP(TRIM(A599&amp;""),'Référentiel PMIX'!$A$2:$C$377,2,FALSE),""))</f>
      </c>
      <c r="C599" s="68" t="str">
        <v/>
      </c>
      <c r="D599" s="68">
        <f>IF(A599="","",IFERROR(VLOOKUP(TRIM(A599&amp;""),'Référentiel PMIX'!$A$2:$C$377,3,FALSE),""))</f>
      </c>
      <c r="E599" s="68">
        <f>IF(OR(A599="",C599=""),"",IF(AND(ISNUMBER(C599),ISNUMBER(D599)),C599*D599,""))</f>
      </c>
      <c r="F599" s="9">
        <f>IF(A599="","",IF(COUNTIF('Référentiel PMIX'!$A$2:$A$377,TRIM(A599&amp;""))=0,"PLU ABSENT DU RATIO","OK"))</f>
      </c>
    </row>
    <row r="600">
      <c r="A600" s="130" t="str">
        <v/>
      </c>
      <c r="B600" s="91">
        <f>IF(A600="","",IFERROR(VLOOKUP(TRIM(A600&amp;""),'Référentiel PMIX'!$A$2:$C$377,2,FALSE),""))</f>
      </c>
      <c r="C600" s="92" t="str">
        <v/>
      </c>
      <c r="D600" s="92">
        <f>IF(A600="","",IFERROR(VLOOKUP(TRIM(A600&amp;""),'Référentiel PMIX'!$A$2:$C$377,3,FALSE),""))</f>
      </c>
      <c r="E600" s="92">
        <f>IF(OR(A600="",C600=""),"",IF(AND(ISNUMBER(C600),ISNUMBER(D600)),C600*D600,""))</f>
      </c>
      <c r="F600" s="91">
        <f>IF(A600="","",IF(COUNTIF('Référentiel PMIX'!$A$2:$A$377,TRIM(A600&amp;""))=0,"PLU ABSENT DU RATIO","OK"))</f>
      </c>
    </row>
    <row r="601">
      <c r="A601" s="68" t="str">
        <v/>
      </c>
      <c r="B601" s="9">
        <f>IF(A601="","",IFERROR(VLOOKUP(TRIM(A601&amp;""),'Référentiel PMIX'!$A$2:$C$377,2,FALSE),""))</f>
      </c>
      <c r="C601" s="68" t="str">
        <v/>
      </c>
      <c r="D601" s="68">
        <f>IF(A601="","",IFERROR(VLOOKUP(TRIM(A601&amp;""),'Référentiel PMIX'!$A$2:$C$377,3,FALSE),""))</f>
      </c>
      <c r="E601" s="68">
        <f>IF(OR(A601="",C601=""),"",IF(AND(ISNUMBER(C601),ISNUMBER(D601)),C601*D601,""))</f>
      </c>
      <c r="F601" s="9">
        <f>IF(A601="","",IF(COUNTIF('Référentiel PMIX'!$A$2:$A$377,TRIM(A601&amp;""))=0,"PLU ABSENT DU RATIO","OK"))</f>
      </c>
    </row>
    <row r="602">
      <c r="A602" s="130" t="str">
        <v/>
      </c>
      <c r="B602" s="91">
        <f>IF(A602="","",IFERROR(VLOOKUP(TRIM(A602&amp;""),'Référentiel PMIX'!$A$2:$C$377,2,FALSE),""))</f>
      </c>
      <c r="C602" s="92" t="str">
        <v/>
      </c>
      <c r="D602" s="92">
        <f>IF(A602="","",IFERROR(VLOOKUP(TRIM(A602&amp;""),'Référentiel PMIX'!$A$2:$C$377,3,FALSE),""))</f>
      </c>
      <c r="E602" s="92">
        <f>IF(OR(A602="",C602=""),"",IF(AND(ISNUMBER(C602),ISNUMBER(D602)),C602*D602,""))</f>
      </c>
      <c r="F602" s="91">
        <f>IF(A602="","",IF(COUNTIF('Référentiel PMIX'!$A$2:$A$377,TRIM(A602&amp;""))=0,"PLU ABSENT DU RATIO","OK"))</f>
      </c>
    </row>
    <row r="603">
      <c r="A603" s="68" t="str">
        <v/>
      </c>
      <c r="B603" s="9">
        <f>IF(A603="","",IFERROR(VLOOKUP(TRIM(A603&amp;""),'Référentiel PMIX'!$A$2:$C$377,2,FALSE),""))</f>
      </c>
      <c r="C603" s="68" t="str">
        <v/>
      </c>
      <c r="D603" s="68">
        <f>IF(A603="","",IFERROR(VLOOKUP(TRIM(A603&amp;""),'Référentiel PMIX'!$A$2:$C$377,3,FALSE),""))</f>
      </c>
      <c r="E603" s="68">
        <f>IF(OR(A603="",C603=""),"",IF(AND(ISNUMBER(C603),ISNUMBER(D603)),C603*D603,""))</f>
      </c>
      <c r="F603" s="9">
        <f>IF(A603="","",IF(COUNTIF('Référentiel PMIX'!$A$2:$A$377,TRIM(A603&amp;""))=0,"PLU ABSENT DU RATIO","OK"))</f>
      </c>
    </row>
    <row r="604">
      <c r="A604" s="130" t="str">
        <v/>
      </c>
      <c r="B604" s="91">
        <f>IF(A604="","",IFERROR(VLOOKUP(TRIM(A604&amp;""),'Référentiel PMIX'!$A$2:$C$377,2,FALSE),""))</f>
      </c>
      <c r="C604" s="92" t="str">
        <v/>
      </c>
      <c r="D604" s="92">
        <f>IF(A604="","",IFERROR(VLOOKUP(TRIM(A604&amp;""),'Référentiel PMIX'!$A$2:$C$377,3,FALSE),""))</f>
      </c>
      <c r="E604" s="92">
        <f>IF(OR(A604="",C604=""),"",IF(AND(ISNUMBER(C604),ISNUMBER(D604)),C604*D604,""))</f>
      </c>
      <c r="F604" s="91">
        <f>IF(A604="","",IF(COUNTIF('Référentiel PMIX'!$A$2:$A$377,TRIM(A604&amp;""))=0,"PLU ABSENT DU RATIO","OK"))</f>
      </c>
    </row>
    <row r="605">
      <c r="A605" s="68" t="str">
        <v/>
      </c>
      <c r="B605" s="9">
        <f>IF(A605="","",IFERROR(VLOOKUP(TRIM(A605&amp;""),'Référentiel PMIX'!$A$2:$C$377,2,FALSE),""))</f>
      </c>
      <c r="C605" s="68" t="str">
        <v/>
      </c>
      <c r="D605" s="68">
        <f>IF(A605="","",IFERROR(VLOOKUP(TRIM(A605&amp;""),'Référentiel PMIX'!$A$2:$C$377,3,FALSE),""))</f>
      </c>
      <c r="E605" s="68">
        <f>IF(OR(A605="",C605=""),"",IF(AND(ISNUMBER(C605),ISNUMBER(D605)),C605*D605,""))</f>
      </c>
      <c r="F605" s="9">
        <f>IF(A605="","",IF(COUNTIF('Référentiel PMIX'!$A$2:$A$377,TRIM(A605&amp;""))=0,"PLU ABSENT DU RATIO","OK"))</f>
      </c>
    </row>
    <row r="606">
      <c r="A606" s="130" t="str">
        <v/>
      </c>
      <c r="B606" s="91">
        <f>IF(A606="","",IFERROR(VLOOKUP(TRIM(A606&amp;""),'Référentiel PMIX'!$A$2:$C$377,2,FALSE),""))</f>
      </c>
      <c r="C606" s="92" t="str">
        <v/>
      </c>
      <c r="D606" s="92">
        <f>IF(A606="","",IFERROR(VLOOKUP(TRIM(A606&amp;""),'Référentiel PMIX'!$A$2:$C$377,3,FALSE),""))</f>
      </c>
      <c r="E606" s="92">
        <f>IF(OR(A606="",C606=""),"",IF(AND(ISNUMBER(C606),ISNUMBER(D606)),C606*D606,""))</f>
      </c>
      <c r="F606" s="91">
        <f>IF(A606="","",IF(COUNTIF('Référentiel PMIX'!$A$2:$A$377,TRIM(A606&amp;""))=0,"PLU ABSENT DU RATIO","OK"))</f>
      </c>
    </row>
    <row r="607">
      <c r="A607" s="68" t="str">
        <v/>
      </c>
      <c r="B607" s="9">
        <f>IF(A607="","",IFERROR(VLOOKUP(TRIM(A607&amp;""),'Référentiel PMIX'!$A$2:$C$377,2,FALSE),""))</f>
      </c>
      <c r="C607" s="68" t="str">
        <v/>
      </c>
      <c r="D607" s="68">
        <f>IF(A607="","",IFERROR(VLOOKUP(TRIM(A607&amp;""),'Référentiel PMIX'!$A$2:$C$377,3,FALSE),""))</f>
      </c>
      <c r="E607" s="68">
        <f>IF(OR(A607="",C607=""),"",IF(AND(ISNUMBER(C607),ISNUMBER(D607)),C607*D607,""))</f>
      </c>
      <c r="F607" s="9">
        <f>IF(A607="","",IF(COUNTIF('Référentiel PMIX'!$A$2:$A$377,TRIM(A607&amp;""))=0,"PLU ABSENT DU RATIO","OK"))</f>
      </c>
    </row>
    <row r="608">
      <c r="A608" s="130" t="str">
        <v/>
      </c>
      <c r="B608" s="91">
        <f>IF(A608="","",IFERROR(VLOOKUP(TRIM(A608&amp;""),'Référentiel PMIX'!$A$2:$C$377,2,FALSE),""))</f>
      </c>
      <c r="C608" s="92" t="str">
        <v/>
      </c>
      <c r="D608" s="92">
        <f>IF(A608="","",IFERROR(VLOOKUP(TRIM(A608&amp;""),'Référentiel PMIX'!$A$2:$C$377,3,FALSE),""))</f>
      </c>
      <c r="E608" s="92">
        <f>IF(OR(A608="",C608=""),"",IF(AND(ISNUMBER(C608),ISNUMBER(D608)),C608*D608,""))</f>
      </c>
      <c r="F608" s="91">
        <f>IF(A608="","",IF(COUNTIF('Référentiel PMIX'!$A$2:$A$377,TRIM(A608&amp;""))=0,"PLU ABSENT DU RATIO","OK"))</f>
      </c>
    </row>
    <row r="609">
      <c r="A609" s="68" t="str">
        <v/>
      </c>
      <c r="B609" s="9">
        <f>IF(A609="","",IFERROR(VLOOKUP(TRIM(A609&amp;""),'Référentiel PMIX'!$A$2:$C$377,2,FALSE),""))</f>
      </c>
      <c r="C609" s="68" t="str">
        <v/>
      </c>
      <c r="D609" s="68">
        <f>IF(A609="","",IFERROR(VLOOKUP(TRIM(A609&amp;""),'Référentiel PMIX'!$A$2:$C$377,3,FALSE),""))</f>
      </c>
      <c r="E609" s="68">
        <f>IF(OR(A609="",C609=""),"",IF(AND(ISNUMBER(C609),ISNUMBER(D609)),C609*D609,""))</f>
      </c>
      <c r="F609" s="9">
        <f>IF(A609="","",IF(COUNTIF('Référentiel PMIX'!$A$2:$A$377,TRIM(A609&amp;""))=0,"PLU ABSENT DU RATIO","OK"))</f>
      </c>
    </row>
    <row r="610">
      <c r="A610" s="130" t="str">
        <v/>
      </c>
      <c r="B610" s="91">
        <f>IF(A610="","",IFERROR(VLOOKUP(TRIM(A610&amp;""),'Référentiel PMIX'!$A$2:$C$377,2,FALSE),""))</f>
      </c>
      <c r="C610" s="92" t="str">
        <v/>
      </c>
      <c r="D610" s="92">
        <f>IF(A610="","",IFERROR(VLOOKUP(TRIM(A610&amp;""),'Référentiel PMIX'!$A$2:$C$377,3,FALSE),""))</f>
      </c>
      <c r="E610" s="92">
        <f>IF(OR(A610="",C610=""),"",IF(AND(ISNUMBER(C610),ISNUMBER(D610)),C610*D610,""))</f>
      </c>
      <c r="F610" s="91">
        <f>IF(A610="","",IF(COUNTIF('Référentiel PMIX'!$A$2:$A$377,TRIM(A610&amp;""))=0,"PLU ABSENT DU RATIO","OK"))</f>
      </c>
    </row>
    <row r="611">
      <c r="A611" s="68" t="str">
        <v/>
      </c>
      <c r="B611" s="9">
        <f>IF(A611="","",IFERROR(VLOOKUP(TRIM(A611&amp;""),'Référentiel PMIX'!$A$2:$C$377,2,FALSE),""))</f>
      </c>
      <c r="C611" s="68" t="str">
        <v/>
      </c>
      <c r="D611" s="68">
        <f>IF(A611="","",IFERROR(VLOOKUP(TRIM(A611&amp;""),'Référentiel PMIX'!$A$2:$C$377,3,FALSE),""))</f>
      </c>
      <c r="E611" s="68">
        <f>IF(OR(A611="",C611=""),"",IF(AND(ISNUMBER(C611),ISNUMBER(D611)),C611*D611,""))</f>
      </c>
      <c r="F611" s="9">
        <f>IF(A611="","",IF(COUNTIF('Référentiel PMIX'!$A$2:$A$377,TRIM(A611&amp;""))=0,"PLU ABSENT DU RATIO","OK"))</f>
      </c>
    </row>
    <row r="612">
      <c r="A612" s="130" t="str">
        <v/>
      </c>
      <c r="B612" s="91">
        <f>IF(A612="","",IFERROR(VLOOKUP(TRIM(A612&amp;""),'Référentiel PMIX'!$A$2:$C$377,2,FALSE),""))</f>
      </c>
      <c r="C612" s="92" t="str">
        <v/>
      </c>
      <c r="D612" s="92">
        <f>IF(A612="","",IFERROR(VLOOKUP(TRIM(A612&amp;""),'Référentiel PMIX'!$A$2:$C$377,3,FALSE),""))</f>
      </c>
      <c r="E612" s="92">
        <f>IF(OR(A612="",C612=""),"",IF(AND(ISNUMBER(C612),ISNUMBER(D612)),C612*D612,""))</f>
      </c>
      <c r="F612" s="91">
        <f>IF(A612="","",IF(COUNTIF('Référentiel PMIX'!$A$2:$A$377,TRIM(A612&amp;""))=0,"PLU ABSENT DU RATIO","OK"))</f>
      </c>
    </row>
    <row r="613">
      <c r="A613" s="68" t="str">
        <v/>
      </c>
      <c r="B613" s="9">
        <f>IF(A613="","",IFERROR(VLOOKUP(TRIM(A613&amp;""),'Référentiel PMIX'!$A$2:$C$377,2,FALSE),""))</f>
      </c>
      <c r="C613" s="68" t="str">
        <v/>
      </c>
      <c r="D613" s="68">
        <f>IF(A613="","",IFERROR(VLOOKUP(TRIM(A613&amp;""),'Référentiel PMIX'!$A$2:$C$377,3,FALSE),""))</f>
      </c>
      <c r="E613" s="68">
        <f>IF(OR(A613="",C613=""),"",IF(AND(ISNUMBER(C613),ISNUMBER(D613)),C613*D613,""))</f>
      </c>
      <c r="F613" s="9">
        <f>IF(A613="","",IF(COUNTIF('Référentiel PMIX'!$A$2:$A$377,TRIM(A613&amp;""))=0,"PLU ABSENT DU RATIO","OK"))</f>
      </c>
    </row>
    <row r="614">
      <c r="A614" s="130" t="str">
        <v/>
      </c>
      <c r="B614" s="91">
        <f>IF(A614="","",IFERROR(VLOOKUP(TRIM(A614&amp;""),'Référentiel PMIX'!$A$2:$C$377,2,FALSE),""))</f>
      </c>
      <c r="C614" s="92" t="str">
        <v/>
      </c>
      <c r="D614" s="92">
        <f>IF(A614="","",IFERROR(VLOOKUP(TRIM(A614&amp;""),'Référentiel PMIX'!$A$2:$C$377,3,FALSE),""))</f>
      </c>
      <c r="E614" s="92">
        <f>IF(OR(A614="",C614=""),"",IF(AND(ISNUMBER(C614),ISNUMBER(D614)),C614*D614,""))</f>
      </c>
      <c r="F614" s="91">
        <f>IF(A614="","",IF(COUNTIF('Référentiel PMIX'!$A$2:$A$377,TRIM(A614&amp;""))=0,"PLU ABSENT DU RATIO","OK"))</f>
      </c>
    </row>
    <row r="615">
      <c r="A615" s="68" t="str">
        <v/>
      </c>
      <c r="B615" s="9">
        <f>IF(A615="","",IFERROR(VLOOKUP(TRIM(A615&amp;""),'Référentiel PMIX'!$A$2:$C$377,2,FALSE),""))</f>
      </c>
      <c r="C615" s="68" t="str">
        <v/>
      </c>
      <c r="D615" s="68">
        <f>IF(A615="","",IFERROR(VLOOKUP(TRIM(A615&amp;""),'Référentiel PMIX'!$A$2:$C$377,3,FALSE),""))</f>
      </c>
      <c r="E615" s="68">
        <f>IF(OR(A615="",C615=""),"",IF(AND(ISNUMBER(C615),ISNUMBER(D615)),C615*D615,""))</f>
      </c>
      <c r="F615" s="9">
        <f>IF(A615="","",IF(COUNTIF('Référentiel PMIX'!$A$2:$A$377,TRIM(A615&amp;""))=0,"PLU ABSENT DU RATIO","OK"))</f>
      </c>
    </row>
    <row r="616">
      <c r="A616" s="130" t="str">
        <v/>
      </c>
      <c r="B616" s="91">
        <f>IF(A616="","",IFERROR(VLOOKUP(TRIM(A616&amp;""),'Référentiel PMIX'!$A$2:$C$377,2,FALSE),""))</f>
      </c>
      <c r="C616" s="92" t="str">
        <v/>
      </c>
      <c r="D616" s="92">
        <f>IF(A616="","",IFERROR(VLOOKUP(TRIM(A616&amp;""),'Référentiel PMIX'!$A$2:$C$377,3,FALSE),""))</f>
      </c>
      <c r="E616" s="92">
        <f>IF(OR(A616="",C616=""),"",IF(AND(ISNUMBER(C616),ISNUMBER(D616)),C616*D616,""))</f>
      </c>
      <c r="F616" s="91">
        <f>IF(A616="","",IF(COUNTIF('Référentiel PMIX'!$A$2:$A$377,TRIM(A616&amp;""))=0,"PLU ABSENT DU RATIO","OK"))</f>
      </c>
    </row>
    <row r="617">
      <c r="A617" s="68" t="str">
        <v/>
      </c>
      <c r="B617" s="9">
        <f>IF(A617="","",IFERROR(VLOOKUP(TRIM(A617&amp;""),'Référentiel PMIX'!$A$2:$C$377,2,FALSE),""))</f>
      </c>
      <c r="C617" s="68" t="str">
        <v/>
      </c>
      <c r="D617" s="68">
        <f>IF(A617="","",IFERROR(VLOOKUP(TRIM(A617&amp;""),'Référentiel PMIX'!$A$2:$C$377,3,FALSE),""))</f>
      </c>
      <c r="E617" s="68">
        <f>IF(OR(A617="",C617=""),"",IF(AND(ISNUMBER(C617),ISNUMBER(D617)),C617*D617,""))</f>
      </c>
      <c r="F617" s="9">
        <f>IF(A617="","",IF(COUNTIF('Référentiel PMIX'!$A$2:$A$377,TRIM(A617&amp;""))=0,"PLU ABSENT DU RATIO","OK"))</f>
      </c>
    </row>
    <row r="618">
      <c r="A618" s="130" t="str">
        <v/>
      </c>
      <c r="B618" s="91">
        <f>IF(A618="","",IFERROR(VLOOKUP(TRIM(A618&amp;""),'Référentiel PMIX'!$A$2:$C$377,2,FALSE),""))</f>
      </c>
      <c r="C618" s="92" t="str">
        <v/>
      </c>
      <c r="D618" s="92">
        <f>IF(A618="","",IFERROR(VLOOKUP(TRIM(A618&amp;""),'Référentiel PMIX'!$A$2:$C$377,3,FALSE),""))</f>
      </c>
      <c r="E618" s="92">
        <f>IF(OR(A618="",C618=""),"",IF(AND(ISNUMBER(C618),ISNUMBER(D618)),C618*D618,""))</f>
      </c>
      <c r="F618" s="91">
        <f>IF(A618="","",IF(COUNTIF('Référentiel PMIX'!$A$2:$A$377,TRIM(A618&amp;""))=0,"PLU ABSENT DU RATIO","OK"))</f>
      </c>
    </row>
    <row r="619">
      <c r="A619" s="68" t="str">
        <v/>
      </c>
      <c r="B619" s="9">
        <f>IF(A619="","",IFERROR(VLOOKUP(TRIM(A619&amp;""),'Référentiel PMIX'!$A$2:$C$377,2,FALSE),""))</f>
      </c>
      <c r="C619" s="68" t="str">
        <v/>
      </c>
      <c r="D619" s="68">
        <f>IF(A619="","",IFERROR(VLOOKUP(TRIM(A619&amp;""),'Référentiel PMIX'!$A$2:$C$377,3,FALSE),""))</f>
      </c>
      <c r="E619" s="68">
        <f>IF(OR(A619="",C619=""),"",IF(AND(ISNUMBER(C619),ISNUMBER(D619)),C619*D619,""))</f>
      </c>
      <c r="F619" s="9">
        <f>IF(A619="","",IF(COUNTIF('Référentiel PMIX'!$A$2:$A$377,TRIM(A619&amp;""))=0,"PLU ABSENT DU RATIO","OK"))</f>
      </c>
    </row>
    <row r="620">
      <c r="A620" s="130" t="str">
        <v/>
      </c>
      <c r="B620" s="91">
        <f>IF(A620="","",IFERROR(VLOOKUP(TRIM(A620&amp;""),'Référentiel PMIX'!$A$2:$C$377,2,FALSE),""))</f>
      </c>
      <c r="C620" s="92" t="str">
        <v/>
      </c>
      <c r="D620" s="92">
        <f>IF(A620="","",IFERROR(VLOOKUP(TRIM(A620&amp;""),'Référentiel PMIX'!$A$2:$C$377,3,FALSE),""))</f>
      </c>
      <c r="E620" s="92">
        <f>IF(OR(A620="",C620=""),"",IF(AND(ISNUMBER(C620),ISNUMBER(D620)),C620*D620,""))</f>
      </c>
      <c r="F620" s="91">
        <f>IF(A620="","",IF(COUNTIF('Référentiel PMIX'!$A$2:$A$377,TRIM(A620&amp;""))=0,"PLU ABSENT DU RATIO","OK"))</f>
      </c>
    </row>
    <row r="621">
      <c r="A621" s="68" t="str">
        <v/>
      </c>
      <c r="B621" s="9">
        <f>IF(A621="","",IFERROR(VLOOKUP(TRIM(A621&amp;""),'Référentiel PMIX'!$A$2:$C$377,2,FALSE),""))</f>
      </c>
      <c r="C621" s="68" t="str">
        <v/>
      </c>
      <c r="D621" s="68">
        <f>IF(A621="","",IFERROR(VLOOKUP(TRIM(A621&amp;""),'Référentiel PMIX'!$A$2:$C$377,3,FALSE),""))</f>
      </c>
      <c r="E621" s="68">
        <f>IF(OR(A621="",C621=""),"",IF(AND(ISNUMBER(C621),ISNUMBER(D621)),C621*D621,""))</f>
      </c>
      <c r="F621" s="9">
        <f>IF(A621="","",IF(COUNTIF('Référentiel PMIX'!$A$2:$A$377,TRIM(A621&amp;""))=0,"PLU ABSENT DU RATIO","OK"))</f>
      </c>
    </row>
    <row r="622">
      <c r="A622" s="130" t="str">
        <v/>
      </c>
      <c r="B622" s="91">
        <f>IF(A622="","",IFERROR(VLOOKUP(TRIM(A622&amp;""),'Référentiel PMIX'!$A$2:$C$377,2,FALSE),""))</f>
      </c>
      <c r="C622" s="92" t="str">
        <v/>
      </c>
      <c r="D622" s="92">
        <f>IF(A622="","",IFERROR(VLOOKUP(TRIM(A622&amp;""),'Référentiel PMIX'!$A$2:$C$377,3,FALSE),""))</f>
      </c>
      <c r="E622" s="92">
        <f>IF(OR(A622="",C622=""),"",IF(AND(ISNUMBER(C622),ISNUMBER(D622)),C622*D622,""))</f>
      </c>
      <c r="F622" s="91">
        <f>IF(A622="","",IF(COUNTIF('Référentiel PMIX'!$A$2:$A$377,TRIM(A622&amp;""))=0,"PLU ABSENT DU RATIO","OK"))</f>
      </c>
    </row>
    <row r="623">
      <c r="A623" s="68" t="str">
        <v/>
      </c>
      <c r="B623" s="9">
        <f>IF(A623="","",IFERROR(VLOOKUP(TRIM(A623&amp;""),'Référentiel PMIX'!$A$2:$C$377,2,FALSE),""))</f>
      </c>
      <c r="C623" s="68" t="str">
        <v/>
      </c>
      <c r="D623" s="68">
        <f>IF(A623="","",IFERROR(VLOOKUP(TRIM(A623&amp;""),'Référentiel PMIX'!$A$2:$C$377,3,FALSE),""))</f>
      </c>
      <c r="E623" s="68">
        <f>IF(OR(A623="",C623=""),"",IF(AND(ISNUMBER(C623),ISNUMBER(D623)),C623*D623,""))</f>
      </c>
      <c r="F623" s="9">
        <f>IF(A623="","",IF(COUNTIF('Référentiel PMIX'!$A$2:$A$377,TRIM(A623&amp;""))=0,"PLU ABSENT DU RATIO","OK"))</f>
      </c>
    </row>
    <row r="624">
      <c r="A624" s="130" t="str">
        <v/>
      </c>
      <c r="B624" s="91">
        <f>IF(A624="","",IFERROR(VLOOKUP(TRIM(A624&amp;""),'Référentiel PMIX'!$A$2:$C$377,2,FALSE),""))</f>
      </c>
      <c r="C624" s="92" t="str">
        <v/>
      </c>
      <c r="D624" s="92">
        <f>IF(A624="","",IFERROR(VLOOKUP(TRIM(A624&amp;""),'Référentiel PMIX'!$A$2:$C$377,3,FALSE),""))</f>
      </c>
      <c r="E624" s="92">
        <f>IF(OR(A624="",C624=""),"",IF(AND(ISNUMBER(C624),ISNUMBER(D624)),C624*D624,""))</f>
      </c>
      <c r="F624" s="91">
        <f>IF(A624="","",IF(COUNTIF('Référentiel PMIX'!$A$2:$A$377,TRIM(A624&amp;""))=0,"PLU ABSENT DU RATIO","OK"))</f>
      </c>
    </row>
    <row r="625">
      <c r="A625" s="68" t="str">
        <v/>
      </c>
      <c r="B625" s="9">
        <f>IF(A625="","",IFERROR(VLOOKUP(TRIM(A625&amp;""),'Référentiel PMIX'!$A$2:$C$377,2,FALSE),""))</f>
      </c>
      <c r="C625" s="68" t="str">
        <v/>
      </c>
      <c r="D625" s="68">
        <f>IF(A625="","",IFERROR(VLOOKUP(TRIM(A625&amp;""),'Référentiel PMIX'!$A$2:$C$377,3,FALSE),""))</f>
      </c>
      <c r="E625" s="68">
        <f>IF(OR(A625="",C625=""),"",IF(AND(ISNUMBER(C625),ISNUMBER(D625)),C625*D625,""))</f>
      </c>
      <c r="F625" s="9">
        <f>IF(A625="","",IF(COUNTIF('Référentiel PMIX'!$A$2:$A$377,TRIM(A625&amp;""))=0,"PLU ABSENT DU RATIO","OK"))</f>
      </c>
    </row>
    <row r="626">
      <c r="A626" s="130" t="str">
        <v/>
      </c>
      <c r="B626" s="91">
        <f>IF(A626="","",IFERROR(VLOOKUP(TRIM(A626&amp;""),'Référentiel PMIX'!$A$2:$C$377,2,FALSE),""))</f>
      </c>
      <c r="C626" s="92" t="str">
        <v/>
      </c>
      <c r="D626" s="92">
        <f>IF(A626="","",IFERROR(VLOOKUP(TRIM(A626&amp;""),'Référentiel PMIX'!$A$2:$C$377,3,FALSE),""))</f>
      </c>
      <c r="E626" s="92">
        <f>IF(OR(A626="",C626=""),"",IF(AND(ISNUMBER(C626),ISNUMBER(D626)),C626*D626,""))</f>
      </c>
      <c r="F626" s="91">
        <f>IF(A626="","",IF(COUNTIF('Référentiel PMIX'!$A$2:$A$377,TRIM(A626&amp;""))=0,"PLU ABSENT DU RATIO","OK"))</f>
      </c>
    </row>
    <row r="627">
      <c r="A627" s="68" t="str">
        <v/>
      </c>
      <c r="B627" s="9">
        <f>IF(A627="","",IFERROR(VLOOKUP(TRIM(A627&amp;""),'Référentiel PMIX'!$A$2:$C$377,2,FALSE),""))</f>
      </c>
      <c r="C627" s="68" t="str">
        <v/>
      </c>
      <c r="D627" s="68">
        <f>IF(A627="","",IFERROR(VLOOKUP(TRIM(A627&amp;""),'Référentiel PMIX'!$A$2:$C$377,3,FALSE),""))</f>
      </c>
      <c r="E627" s="68">
        <f>IF(OR(A627="",C627=""),"",IF(AND(ISNUMBER(C627),ISNUMBER(D627)),C627*D627,""))</f>
      </c>
      <c r="F627" s="9">
        <f>IF(A627="","",IF(COUNTIF('Référentiel PMIX'!$A$2:$A$377,TRIM(A627&amp;""))=0,"PLU ABSENT DU RATIO","OK"))</f>
      </c>
    </row>
    <row r="628">
      <c r="A628" s="130" t="str">
        <v/>
      </c>
      <c r="B628" s="91">
        <f>IF(A628="","",IFERROR(VLOOKUP(TRIM(A628&amp;""),'Référentiel PMIX'!$A$2:$C$377,2,FALSE),""))</f>
      </c>
      <c r="C628" s="92" t="str">
        <v/>
      </c>
      <c r="D628" s="92">
        <f>IF(A628="","",IFERROR(VLOOKUP(TRIM(A628&amp;""),'Référentiel PMIX'!$A$2:$C$377,3,FALSE),""))</f>
      </c>
      <c r="E628" s="92">
        <f>IF(OR(A628="",C628=""),"",IF(AND(ISNUMBER(C628),ISNUMBER(D628)),C628*D628,""))</f>
      </c>
      <c r="F628" s="91">
        <f>IF(A628="","",IF(COUNTIF('Référentiel PMIX'!$A$2:$A$377,TRIM(A628&amp;""))=0,"PLU ABSENT DU RATIO","OK"))</f>
      </c>
    </row>
    <row r="629">
      <c r="A629" s="68" t="str">
        <v/>
      </c>
      <c r="B629" s="9">
        <f>IF(A629="","",IFERROR(VLOOKUP(TRIM(A629&amp;""),'Référentiel PMIX'!$A$2:$C$377,2,FALSE),""))</f>
      </c>
      <c r="C629" s="68" t="str">
        <v/>
      </c>
      <c r="D629" s="68">
        <f>IF(A629="","",IFERROR(VLOOKUP(TRIM(A629&amp;""),'Référentiel PMIX'!$A$2:$C$377,3,FALSE),""))</f>
      </c>
      <c r="E629" s="68">
        <f>IF(OR(A629="",C629=""),"",IF(AND(ISNUMBER(C629),ISNUMBER(D629)),C629*D629,""))</f>
      </c>
      <c r="F629" s="9">
        <f>IF(A629="","",IF(COUNTIF('Référentiel PMIX'!$A$2:$A$377,TRIM(A629&amp;""))=0,"PLU ABSENT DU RATIO","OK"))</f>
      </c>
    </row>
    <row r="630">
      <c r="A630" s="130" t="str">
        <v/>
      </c>
      <c r="B630" s="91">
        <f>IF(A630="","",IFERROR(VLOOKUP(TRIM(A630&amp;""),'Référentiel PMIX'!$A$2:$C$377,2,FALSE),""))</f>
      </c>
      <c r="C630" s="92" t="str">
        <v/>
      </c>
      <c r="D630" s="92">
        <f>IF(A630="","",IFERROR(VLOOKUP(TRIM(A630&amp;""),'Référentiel PMIX'!$A$2:$C$377,3,FALSE),""))</f>
      </c>
      <c r="E630" s="92">
        <f>IF(OR(A630="",C630=""),"",IF(AND(ISNUMBER(C630),ISNUMBER(D630)),C630*D630,""))</f>
      </c>
      <c r="F630" s="91">
        <f>IF(A630="","",IF(COUNTIF('Référentiel PMIX'!$A$2:$A$377,TRIM(A630&amp;""))=0,"PLU ABSENT DU RATIO","OK"))</f>
      </c>
    </row>
    <row r="631">
      <c r="A631" s="68" t="str">
        <v/>
      </c>
      <c r="B631" s="9">
        <f>IF(A631="","",IFERROR(VLOOKUP(TRIM(A631&amp;""),'Référentiel PMIX'!$A$2:$C$377,2,FALSE),""))</f>
      </c>
      <c r="C631" s="68" t="str">
        <v/>
      </c>
      <c r="D631" s="68">
        <f>IF(A631="","",IFERROR(VLOOKUP(TRIM(A631&amp;""),'Référentiel PMIX'!$A$2:$C$377,3,FALSE),""))</f>
      </c>
      <c r="E631" s="68">
        <f>IF(OR(A631="",C631=""),"",IF(AND(ISNUMBER(C631),ISNUMBER(D631)),C631*D631,""))</f>
      </c>
      <c r="F631" s="9">
        <f>IF(A631="","",IF(COUNTIF('Référentiel PMIX'!$A$2:$A$377,TRIM(A631&amp;""))=0,"PLU ABSENT DU RATIO","OK"))</f>
      </c>
    </row>
    <row r="632">
      <c r="A632" s="130" t="str">
        <v/>
      </c>
      <c r="B632" s="91">
        <f>IF(A632="","",IFERROR(VLOOKUP(TRIM(A632&amp;""),'Référentiel PMIX'!$A$2:$C$377,2,FALSE),""))</f>
      </c>
      <c r="C632" s="92" t="str">
        <v/>
      </c>
      <c r="D632" s="92">
        <f>IF(A632="","",IFERROR(VLOOKUP(TRIM(A632&amp;""),'Référentiel PMIX'!$A$2:$C$377,3,FALSE),""))</f>
      </c>
      <c r="E632" s="92">
        <f>IF(OR(A632="",C632=""),"",IF(AND(ISNUMBER(C632),ISNUMBER(D632)),C632*D632,""))</f>
      </c>
      <c r="F632" s="91">
        <f>IF(A632="","",IF(COUNTIF('Référentiel PMIX'!$A$2:$A$377,TRIM(A632&amp;""))=0,"PLU ABSENT DU RATIO","OK"))</f>
      </c>
    </row>
    <row r="633">
      <c r="A633" s="68" t="str">
        <v/>
      </c>
      <c r="B633" s="9">
        <f>IF(A633="","",IFERROR(VLOOKUP(TRIM(A633&amp;""),'Référentiel PMIX'!$A$2:$C$377,2,FALSE),""))</f>
      </c>
      <c r="C633" s="68" t="str">
        <v/>
      </c>
      <c r="D633" s="68">
        <f>IF(A633="","",IFERROR(VLOOKUP(TRIM(A633&amp;""),'Référentiel PMIX'!$A$2:$C$377,3,FALSE),""))</f>
      </c>
      <c r="E633" s="68">
        <f>IF(OR(A633="",C633=""),"",IF(AND(ISNUMBER(C633),ISNUMBER(D633)),C633*D633,""))</f>
      </c>
      <c r="F633" s="9">
        <f>IF(A633="","",IF(COUNTIF('Référentiel PMIX'!$A$2:$A$377,TRIM(A633&amp;""))=0,"PLU ABSENT DU RATIO","OK"))</f>
      </c>
    </row>
    <row r="634">
      <c r="A634" s="130" t="str">
        <v/>
      </c>
      <c r="B634" s="91">
        <f>IF(A634="","",IFERROR(VLOOKUP(TRIM(A634&amp;""),'Référentiel PMIX'!$A$2:$C$377,2,FALSE),""))</f>
      </c>
      <c r="C634" s="92" t="str">
        <v/>
      </c>
      <c r="D634" s="92">
        <f>IF(A634="","",IFERROR(VLOOKUP(TRIM(A634&amp;""),'Référentiel PMIX'!$A$2:$C$377,3,FALSE),""))</f>
      </c>
      <c r="E634" s="92">
        <f>IF(OR(A634="",C634=""),"",IF(AND(ISNUMBER(C634),ISNUMBER(D634)),C634*D634,""))</f>
      </c>
      <c r="F634" s="91">
        <f>IF(A634="","",IF(COUNTIF('Référentiel PMIX'!$A$2:$A$377,TRIM(A634&amp;""))=0,"PLU ABSENT DU RATIO","OK"))</f>
      </c>
    </row>
    <row r="635">
      <c r="A635" s="68" t="str">
        <v/>
      </c>
      <c r="B635" s="9">
        <f>IF(A635="","",IFERROR(VLOOKUP(TRIM(A635&amp;""),'Référentiel PMIX'!$A$2:$C$377,2,FALSE),""))</f>
      </c>
      <c r="C635" s="68" t="str">
        <v/>
      </c>
      <c r="D635" s="68">
        <f>IF(A635="","",IFERROR(VLOOKUP(TRIM(A635&amp;""),'Référentiel PMIX'!$A$2:$C$377,3,FALSE),""))</f>
      </c>
      <c r="E635" s="68">
        <f>IF(OR(A635="",C635=""),"",IF(AND(ISNUMBER(C635),ISNUMBER(D635)),C635*D635,""))</f>
      </c>
      <c r="F635" s="9">
        <f>IF(A635="","",IF(COUNTIF('Référentiel PMIX'!$A$2:$A$377,TRIM(A635&amp;""))=0,"PLU ABSENT DU RATIO","OK"))</f>
      </c>
    </row>
    <row r="636">
      <c r="A636" s="130" t="str">
        <v/>
      </c>
      <c r="B636" s="91">
        <f>IF(A636="","",IFERROR(VLOOKUP(TRIM(A636&amp;""),'Référentiel PMIX'!$A$2:$C$377,2,FALSE),""))</f>
      </c>
      <c r="C636" s="92" t="str">
        <v/>
      </c>
      <c r="D636" s="92">
        <f>IF(A636="","",IFERROR(VLOOKUP(TRIM(A636&amp;""),'Référentiel PMIX'!$A$2:$C$377,3,FALSE),""))</f>
      </c>
      <c r="E636" s="92">
        <f>IF(OR(A636="",C636=""),"",IF(AND(ISNUMBER(C636),ISNUMBER(D636)),C636*D636,""))</f>
      </c>
      <c r="F636" s="91">
        <f>IF(A636="","",IF(COUNTIF('Référentiel PMIX'!$A$2:$A$377,TRIM(A636&amp;""))=0,"PLU ABSENT DU RATIO","OK"))</f>
      </c>
    </row>
    <row r="637">
      <c r="A637" s="68" t="str">
        <v/>
      </c>
      <c r="B637" s="9">
        <f>IF(A637="","",IFERROR(VLOOKUP(TRIM(A637&amp;""),'Référentiel PMIX'!$A$2:$C$377,2,FALSE),""))</f>
      </c>
      <c r="C637" s="68" t="str">
        <v/>
      </c>
      <c r="D637" s="68">
        <f>IF(A637="","",IFERROR(VLOOKUP(TRIM(A637&amp;""),'Référentiel PMIX'!$A$2:$C$377,3,FALSE),""))</f>
      </c>
      <c r="E637" s="68">
        <f>IF(OR(A637="",C637=""),"",IF(AND(ISNUMBER(C637),ISNUMBER(D637)),C637*D637,""))</f>
      </c>
      <c r="F637" s="9">
        <f>IF(A637="","",IF(COUNTIF('Référentiel PMIX'!$A$2:$A$377,TRIM(A637&amp;""))=0,"PLU ABSENT DU RATIO","OK"))</f>
      </c>
    </row>
    <row r="638">
      <c r="A638" s="130" t="str">
        <v/>
      </c>
      <c r="B638" s="91">
        <f>IF(A638="","",IFERROR(VLOOKUP(TRIM(A638&amp;""),'Référentiel PMIX'!$A$2:$C$377,2,FALSE),""))</f>
      </c>
      <c r="C638" s="92" t="str">
        <v/>
      </c>
      <c r="D638" s="92">
        <f>IF(A638="","",IFERROR(VLOOKUP(TRIM(A638&amp;""),'Référentiel PMIX'!$A$2:$C$377,3,FALSE),""))</f>
      </c>
      <c r="E638" s="92">
        <f>IF(OR(A638="",C638=""),"",IF(AND(ISNUMBER(C638),ISNUMBER(D638)),C638*D638,""))</f>
      </c>
      <c r="F638" s="91">
        <f>IF(A638="","",IF(COUNTIF('Référentiel PMIX'!$A$2:$A$377,TRIM(A638&amp;""))=0,"PLU ABSENT DU RATIO","OK"))</f>
      </c>
    </row>
    <row r="639">
      <c r="A639" s="68" t="str">
        <v/>
      </c>
      <c r="B639" s="9">
        <f>IF(A639="","",IFERROR(VLOOKUP(TRIM(A639&amp;""),'Référentiel PMIX'!$A$2:$C$377,2,FALSE),""))</f>
      </c>
      <c r="C639" s="68" t="str">
        <v/>
      </c>
      <c r="D639" s="68">
        <f>IF(A639="","",IFERROR(VLOOKUP(TRIM(A639&amp;""),'Référentiel PMIX'!$A$2:$C$377,3,FALSE),""))</f>
      </c>
      <c r="E639" s="68">
        <f>IF(OR(A639="",C639=""),"",IF(AND(ISNUMBER(C639),ISNUMBER(D639)),C639*D639,""))</f>
      </c>
      <c r="F639" s="9">
        <f>IF(A639="","",IF(COUNTIF('Référentiel PMIX'!$A$2:$A$377,TRIM(A639&amp;""))=0,"PLU ABSENT DU RATIO","OK"))</f>
      </c>
    </row>
    <row r="640">
      <c r="A640" s="130" t="str">
        <v/>
      </c>
      <c r="B640" s="91">
        <f>IF(A640="","",IFERROR(VLOOKUP(TRIM(A640&amp;""),'Référentiel PMIX'!$A$2:$C$377,2,FALSE),""))</f>
      </c>
      <c r="C640" s="92" t="str">
        <v/>
      </c>
      <c r="D640" s="92">
        <f>IF(A640="","",IFERROR(VLOOKUP(TRIM(A640&amp;""),'Référentiel PMIX'!$A$2:$C$377,3,FALSE),""))</f>
      </c>
      <c r="E640" s="92">
        <f>IF(OR(A640="",C640=""),"",IF(AND(ISNUMBER(C640),ISNUMBER(D640)),C640*D640,""))</f>
      </c>
      <c r="F640" s="91">
        <f>IF(A640="","",IF(COUNTIF('Référentiel PMIX'!$A$2:$A$377,TRIM(A640&amp;""))=0,"PLU ABSENT DU RATIO","OK"))</f>
      </c>
    </row>
    <row r="641">
      <c r="A641" s="68" t="str">
        <v/>
      </c>
      <c r="B641" s="9">
        <f>IF(A641="","",IFERROR(VLOOKUP(TRIM(A641&amp;""),'Référentiel PMIX'!$A$2:$C$377,2,FALSE),""))</f>
      </c>
      <c r="C641" s="68" t="str">
        <v/>
      </c>
      <c r="D641" s="68">
        <f>IF(A641="","",IFERROR(VLOOKUP(TRIM(A641&amp;""),'Référentiel PMIX'!$A$2:$C$377,3,FALSE),""))</f>
      </c>
      <c r="E641" s="68">
        <f>IF(OR(A641="",C641=""),"",IF(AND(ISNUMBER(C641),ISNUMBER(D641)),C641*D641,""))</f>
      </c>
      <c r="F641" s="9">
        <f>IF(A641="","",IF(COUNTIF('Référentiel PMIX'!$A$2:$A$377,TRIM(A641&amp;""))=0,"PLU ABSENT DU RATIO","OK"))</f>
      </c>
    </row>
    <row r="642">
      <c r="A642" s="130" t="str">
        <v/>
      </c>
      <c r="B642" s="91">
        <f>IF(A642="","",IFERROR(VLOOKUP(TRIM(A642&amp;""),'Référentiel PMIX'!$A$2:$C$377,2,FALSE),""))</f>
      </c>
      <c r="C642" s="92" t="str">
        <v/>
      </c>
      <c r="D642" s="92">
        <f>IF(A642="","",IFERROR(VLOOKUP(TRIM(A642&amp;""),'Référentiel PMIX'!$A$2:$C$377,3,FALSE),""))</f>
      </c>
      <c r="E642" s="92">
        <f>IF(OR(A642="",C642=""),"",IF(AND(ISNUMBER(C642),ISNUMBER(D642)),C642*D642,""))</f>
      </c>
      <c r="F642" s="91">
        <f>IF(A642="","",IF(COUNTIF('Référentiel PMIX'!$A$2:$A$377,TRIM(A642&amp;""))=0,"PLU ABSENT DU RATIO","OK"))</f>
      </c>
    </row>
    <row r="643">
      <c r="A643" s="68" t="str">
        <v/>
      </c>
      <c r="B643" s="9">
        <f>IF(A643="","",IFERROR(VLOOKUP(TRIM(A643&amp;""),'Référentiel PMIX'!$A$2:$C$377,2,FALSE),""))</f>
      </c>
      <c r="C643" s="68" t="str">
        <v/>
      </c>
      <c r="D643" s="68">
        <f>IF(A643="","",IFERROR(VLOOKUP(TRIM(A643&amp;""),'Référentiel PMIX'!$A$2:$C$377,3,FALSE),""))</f>
      </c>
      <c r="E643" s="68">
        <f>IF(OR(A643="",C643=""),"",IF(AND(ISNUMBER(C643),ISNUMBER(D643)),C643*D643,""))</f>
      </c>
      <c r="F643" s="9">
        <f>IF(A643="","",IF(COUNTIF('Référentiel PMIX'!$A$2:$A$377,TRIM(A643&amp;""))=0,"PLU ABSENT DU RATIO","OK"))</f>
      </c>
    </row>
    <row r="644">
      <c r="A644" s="130" t="str">
        <v/>
      </c>
      <c r="B644" s="91">
        <f>IF(A644="","",IFERROR(VLOOKUP(TRIM(A644&amp;""),'Référentiel PMIX'!$A$2:$C$377,2,FALSE),""))</f>
      </c>
      <c r="C644" s="92" t="str">
        <v/>
      </c>
      <c r="D644" s="92">
        <f>IF(A644="","",IFERROR(VLOOKUP(TRIM(A644&amp;""),'Référentiel PMIX'!$A$2:$C$377,3,FALSE),""))</f>
      </c>
      <c r="E644" s="92">
        <f>IF(OR(A644="",C644=""),"",IF(AND(ISNUMBER(C644),ISNUMBER(D644)),C644*D644,""))</f>
      </c>
      <c r="F644" s="91">
        <f>IF(A644="","",IF(COUNTIF('Référentiel PMIX'!$A$2:$A$377,TRIM(A644&amp;""))=0,"PLU ABSENT DU RATIO","OK"))</f>
      </c>
    </row>
    <row r="645">
      <c r="A645" s="68" t="str">
        <v/>
      </c>
      <c r="B645" s="9">
        <f>IF(A645="","",IFERROR(VLOOKUP(TRIM(A645&amp;""),'Référentiel PMIX'!$A$2:$C$377,2,FALSE),""))</f>
      </c>
      <c r="C645" s="68" t="str">
        <v/>
      </c>
      <c r="D645" s="68">
        <f>IF(A645="","",IFERROR(VLOOKUP(TRIM(A645&amp;""),'Référentiel PMIX'!$A$2:$C$377,3,FALSE),""))</f>
      </c>
      <c r="E645" s="68">
        <f>IF(OR(A645="",C645=""),"",IF(AND(ISNUMBER(C645),ISNUMBER(D645)),C645*D645,""))</f>
      </c>
      <c r="F645" s="9">
        <f>IF(A645="","",IF(COUNTIF('Référentiel PMIX'!$A$2:$A$377,TRIM(A645&amp;""))=0,"PLU ABSENT DU RATIO","OK"))</f>
      </c>
    </row>
    <row r="646">
      <c r="A646" s="130" t="str">
        <v/>
      </c>
      <c r="B646" s="91">
        <f>IF(A646="","",IFERROR(VLOOKUP(TRIM(A646&amp;""),'Référentiel PMIX'!$A$2:$C$377,2,FALSE),""))</f>
      </c>
      <c r="C646" s="92" t="str">
        <v/>
      </c>
      <c r="D646" s="92">
        <f>IF(A646="","",IFERROR(VLOOKUP(TRIM(A646&amp;""),'Référentiel PMIX'!$A$2:$C$377,3,FALSE),""))</f>
      </c>
      <c r="E646" s="92">
        <f>IF(OR(A646="",C646=""),"",IF(AND(ISNUMBER(C646),ISNUMBER(D646)),C646*D646,""))</f>
      </c>
      <c r="F646" s="91">
        <f>IF(A646="","",IF(COUNTIF('Référentiel PMIX'!$A$2:$A$377,TRIM(A646&amp;""))=0,"PLU ABSENT DU RATIO","OK"))</f>
      </c>
    </row>
    <row r="647">
      <c r="A647" s="68" t="str">
        <v/>
      </c>
      <c r="B647" s="9">
        <f>IF(A647="","",IFERROR(VLOOKUP(TRIM(A647&amp;""),'Référentiel PMIX'!$A$2:$C$377,2,FALSE),""))</f>
      </c>
      <c r="C647" s="68" t="str">
        <v/>
      </c>
      <c r="D647" s="68">
        <f>IF(A647="","",IFERROR(VLOOKUP(TRIM(A647&amp;""),'Référentiel PMIX'!$A$2:$C$377,3,FALSE),""))</f>
      </c>
      <c r="E647" s="68">
        <f>IF(OR(A647="",C647=""),"",IF(AND(ISNUMBER(C647),ISNUMBER(D647)),C647*D647,""))</f>
      </c>
      <c r="F647" s="9">
        <f>IF(A647="","",IF(COUNTIF('Référentiel PMIX'!$A$2:$A$377,TRIM(A647&amp;""))=0,"PLU ABSENT DU RATIO","OK"))</f>
      </c>
    </row>
    <row r="648">
      <c r="A648" s="130" t="str">
        <v/>
      </c>
      <c r="B648" s="91">
        <f>IF(A648="","",IFERROR(VLOOKUP(TRIM(A648&amp;""),'Référentiel PMIX'!$A$2:$C$377,2,FALSE),""))</f>
      </c>
      <c r="C648" s="92" t="str">
        <v/>
      </c>
      <c r="D648" s="92">
        <f>IF(A648="","",IFERROR(VLOOKUP(TRIM(A648&amp;""),'Référentiel PMIX'!$A$2:$C$377,3,FALSE),""))</f>
      </c>
      <c r="E648" s="92">
        <f>IF(OR(A648="",C648=""),"",IF(AND(ISNUMBER(C648),ISNUMBER(D648)),C648*D648,""))</f>
      </c>
      <c r="F648" s="91">
        <f>IF(A648="","",IF(COUNTIF('Référentiel PMIX'!$A$2:$A$377,TRIM(A648&amp;""))=0,"PLU ABSENT DU RATIO","OK"))</f>
      </c>
    </row>
    <row r="649">
      <c r="A649" s="68" t="str">
        <v/>
      </c>
      <c r="B649" s="9">
        <f>IF(A649="","",IFERROR(VLOOKUP(TRIM(A649&amp;""),'Référentiel PMIX'!$A$2:$C$377,2,FALSE),""))</f>
      </c>
      <c r="C649" s="68" t="str">
        <v/>
      </c>
      <c r="D649" s="68">
        <f>IF(A649="","",IFERROR(VLOOKUP(TRIM(A649&amp;""),'Référentiel PMIX'!$A$2:$C$377,3,FALSE),""))</f>
      </c>
      <c r="E649" s="68">
        <f>IF(OR(A649="",C649=""),"",IF(AND(ISNUMBER(C649),ISNUMBER(D649)),C649*D649,""))</f>
      </c>
      <c r="F649" s="9">
        <f>IF(A649="","",IF(COUNTIF('Référentiel PMIX'!$A$2:$A$377,TRIM(A649&amp;""))=0,"PLU ABSENT DU RATIO","OK"))</f>
      </c>
    </row>
    <row r="650">
      <c r="A650" s="130" t="str">
        <v/>
      </c>
      <c r="B650" s="91">
        <f>IF(A650="","",IFERROR(VLOOKUP(TRIM(A650&amp;""),'Référentiel PMIX'!$A$2:$C$377,2,FALSE),""))</f>
      </c>
      <c r="C650" s="92" t="str">
        <v/>
      </c>
      <c r="D650" s="92">
        <f>IF(A650="","",IFERROR(VLOOKUP(TRIM(A650&amp;""),'Référentiel PMIX'!$A$2:$C$377,3,FALSE),""))</f>
      </c>
      <c r="E650" s="92">
        <f>IF(OR(A650="",C650=""),"",IF(AND(ISNUMBER(C650),ISNUMBER(D650)),C650*D650,""))</f>
      </c>
      <c r="F650" s="91">
        <f>IF(A650="","",IF(COUNTIF('Référentiel PMIX'!$A$2:$A$377,TRIM(A650&amp;""))=0,"PLU ABSENT DU RATIO","OK"))</f>
      </c>
    </row>
    <row r="651">
      <c r="A651" s="68" t="str">
        <v/>
      </c>
      <c r="B651" s="9">
        <f>IF(A651="","",IFERROR(VLOOKUP(TRIM(A651&amp;""),'Référentiel PMIX'!$A$2:$C$377,2,FALSE),""))</f>
      </c>
      <c r="C651" s="68" t="str">
        <v/>
      </c>
      <c r="D651" s="68">
        <f>IF(A651="","",IFERROR(VLOOKUP(TRIM(A651&amp;""),'Référentiel PMIX'!$A$2:$C$377,3,FALSE),""))</f>
      </c>
      <c r="E651" s="68">
        <f>IF(OR(A651="",C651=""),"",IF(AND(ISNUMBER(C651),ISNUMBER(D651)),C651*D651,""))</f>
      </c>
      <c r="F651" s="9">
        <f>IF(A651="","",IF(COUNTIF('Référentiel PMIX'!$A$2:$A$377,TRIM(A651&amp;""))=0,"PLU ABSENT DU RATIO","OK"))</f>
      </c>
    </row>
    <row r="652">
      <c r="A652" s="130" t="str">
        <v/>
      </c>
      <c r="B652" s="91">
        <f>IF(A652="","",IFERROR(VLOOKUP(TRIM(A652&amp;""),'Référentiel PMIX'!$A$2:$C$377,2,FALSE),""))</f>
      </c>
      <c r="C652" s="92" t="str">
        <v/>
      </c>
      <c r="D652" s="92">
        <f>IF(A652="","",IFERROR(VLOOKUP(TRIM(A652&amp;""),'Référentiel PMIX'!$A$2:$C$377,3,FALSE),""))</f>
      </c>
      <c r="E652" s="92">
        <f>IF(OR(A652="",C652=""),"",IF(AND(ISNUMBER(C652),ISNUMBER(D652)),C652*D652,""))</f>
      </c>
      <c r="F652" s="91">
        <f>IF(A652="","",IF(COUNTIF('Référentiel PMIX'!$A$2:$A$377,TRIM(A652&amp;""))=0,"PLU ABSENT DU RATIO","OK"))</f>
      </c>
    </row>
    <row r="653">
      <c r="A653" s="68" t="str">
        <v/>
      </c>
      <c r="B653" s="9">
        <f>IF(A653="","",IFERROR(VLOOKUP(TRIM(A653&amp;""),'Référentiel PMIX'!$A$2:$C$377,2,FALSE),""))</f>
      </c>
      <c r="C653" s="68" t="str">
        <v/>
      </c>
      <c r="D653" s="68">
        <f>IF(A653="","",IFERROR(VLOOKUP(TRIM(A653&amp;""),'Référentiel PMIX'!$A$2:$C$377,3,FALSE),""))</f>
      </c>
      <c r="E653" s="68">
        <f>IF(OR(A653="",C653=""),"",IF(AND(ISNUMBER(C653),ISNUMBER(D653)),C653*D653,""))</f>
      </c>
      <c r="F653" s="9">
        <f>IF(A653="","",IF(COUNTIF('Référentiel PMIX'!$A$2:$A$377,TRIM(A653&amp;""))=0,"PLU ABSENT DU RATIO","OK"))</f>
      </c>
    </row>
    <row r="654">
      <c r="A654" s="130" t="str">
        <v/>
      </c>
      <c r="B654" s="91">
        <f>IF(A654="","",IFERROR(VLOOKUP(TRIM(A654&amp;""),'Référentiel PMIX'!$A$2:$C$377,2,FALSE),""))</f>
      </c>
      <c r="C654" s="92" t="str">
        <v/>
      </c>
      <c r="D654" s="92">
        <f>IF(A654="","",IFERROR(VLOOKUP(TRIM(A654&amp;""),'Référentiel PMIX'!$A$2:$C$377,3,FALSE),""))</f>
      </c>
      <c r="E654" s="92">
        <f>IF(OR(A654="",C654=""),"",IF(AND(ISNUMBER(C654),ISNUMBER(D654)),C654*D654,""))</f>
      </c>
      <c r="F654" s="91">
        <f>IF(A654="","",IF(COUNTIF('Référentiel PMIX'!$A$2:$A$377,TRIM(A654&amp;""))=0,"PLU ABSENT DU RATIO","OK"))</f>
      </c>
    </row>
    <row r="655">
      <c r="A655" s="68" t="str">
        <v/>
      </c>
      <c r="B655" s="9">
        <f>IF(A655="","",IFERROR(VLOOKUP(TRIM(A655&amp;""),'Référentiel PMIX'!$A$2:$C$377,2,FALSE),""))</f>
      </c>
      <c r="C655" s="68" t="str">
        <v/>
      </c>
      <c r="D655" s="68">
        <f>IF(A655="","",IFERROR(VLOOKUP(TRIM(A655&amp;""),'Référentiel PMIX'!$A$2:$C$377,3,FALSE),""))</f>
      </c>
      <c r="E655" s="68">
        <f>IF(OR(A655="",C655=""),"",IF(AND(ISNUMBER(C655),ISNUMBER(D655)),C655*D655,""))</f>
      </c>
      <c r="F655" s="9">
        <f>IF(A655="","",IF(COUNTIF('Référentiel PMIX'!$A$2:$A$377,TRIM(A655&amp;""))=0,"PLU ABSENT DU RATIO","OK"))</f>
      </c>
    </row>
    <row r="656">
      <c r="A656" s="130" t="str">
        <v/>
      </c>
      <c r="B656" s="91">
        <f>IF(A656="","",IFERROR(VLOOKUP(TRIM(A656&amp;""),'Référentiel PMIX'!$A$2:$C$377,2,FALSE),""))</f>
      </c>
      <c r="C656" s="92" t="str">
        <v/>
      </c>
      <c r="D656" s="92">
        <f>IF(A656="","",IFERROR(VLOOKUP(TRIM(A656&amp;""),'Référentiel PMIX'!$A$2:$C$377,3,FALSE),""))</f>
      </c>
      <c r="E656" s="92">
        <f>IF(OR(A656="",C656=""),"",IF(AND(ISNUMBER(C656),ISNUMBER(D656)),C656*D656,""))</f>
      </c>
      <c r="F656" s="91">
        <f>IF(A656="","",IF(COUNTIF('Référentiel PMIX'!$A$2:$A$377,TRIM(A656&amp;""))=0,"PLU ABSENT DU RATIO","OK"))</f>
      </c>
    </row>
    <row r="657">
      <c r="A657" s="68" t="str">
        <v/>
      </c>
      <c r="B657" s="9">
        <f>IF(A657="","",IFERROR(VLOOKUP(TRIM(A657&amp;""),'Référentiel PMIX'!$A$2:$C$377,2,FALSE),""))</f>
      </c>
      <c r="C657" s="68" t="str">
        <v/>
      </c>
      <c r="D657" s="68">
        <f>IF(A657="","",IFERROR(VLOOKUP(TRIM(A657&amp;""),'Référentiel PMIX'!$A$2:$C$377,3,FALSE),""))</f>
      </c>
      <c r="E657" s="68">
        <f>IF(OR(A657="",C657=""),"",IF(AND(ISNUMBER(C657),ISNUMBER(D657)),C657*D657,""))</f>
      </c>
      <c r="F657" s="9">
        <f>IF(A657="","",IF(COUNTIF('Référentiel PMIX'!$A$2:$A$377,TRIM(A657&amp;""))=0,"PLU ABSENT DU RATIO","OK"))</f>
      </c>
    </row>
    <row r="658">
      <c r="A658" s="130" t="str">
        <v/>
      </c>
      <c r="B658" s="91">
        <f>IF(A658="","",IFERROR(VLOOKUP(TRIM(A658&amp;""),'Référentiel PMIX'!$A$2:$C$377,2,FALSE),""))</f>
      </c>
      <c r="C658" s="92" t="str">
        <v/>
      </c>
      <c r="D658" s="92">
        <f>IF(A658="","",IFERROR(VLOOKUP(TRIM(A658&amp;""),'Référentiel PMIX'!$A$2:$C$377,3,FALSE),""))</f>
      </c>
      <c r="E658" s="92">
        <f>IF(OR(A658="",C658=""),"",IF(AND(ISNUMBER(C658),ISNUMBER(D658)),C658*D658,""))</f>
      </c>
      <c r="F658" s="91">
        <f>IF(A658="","",IF(COUNTIF('Référentiel PMIX'!$A$2:$A$377,TRIM(A658&amp;""))=0,"PLU ABSENT DU RATIO","OK"))</f>
      </c>
    </row>
    <row r="659">
      <c r="A659" s="68" t="str">
        <v/>
      </c>
      <c r="B659" s="9">
        <f>IF(A659="","",IFERROR(VLOOKUP(TRIM(A659&amp;""),'Référentiel PMIX'!$A$2:$C$377,2,FALSE),""))</f>
      </c>
      <c r="C659" s="68" t="str">
        <v/>
      </c>
      <c r="D659" s="68">
        <f>IF(A659="","",IFERROR(VLOOKUP(TRIM(A659&amp;""),'Référentiel PMIX'!$A$2:$C$377,3,FALSE),""))</f>
      </c>
      <c r="E659" s="68">
        <f>IF(OR(A659="",C659=""),"",IF(AND(ISNUMBER(C659),ISNUMBER(D659)),C659*D659,""))</f>
      </c>
      <c r="F659" s="9">
        <f>IF(A659="","",IF(COUNTIF('Référentiel PMIX'!$A$2:$A$377,TRIM(A659&amp;""))=0,"PLU ABSENT DU RATIO","OK"))</f>
      </c>
    </row>
    <row r="660">
      <c r="A660" s="130" t="str">
        <v/>
      </c>
      <c r="B660" s="91">
        <f>IF(A660="","",IFERROR(VLOOKUP(TRIM(A660&amp;""),'Référentiel PMIX'!$A$2:$C$377,2,FALSE),""))</f>
      </c>
      <c r="C660" s="92" t="str">
        <v/>
      </c>
      <c r="D660" s="92">
        <f>IF(A660="","",IFERROR(VLOOKUP(TRIM(A660&amp;""),'Référentiel PMIX'!$A$2:$C$377,3,FALSE),""))</f>
      </c>
      <c r="E660" s="92">
        <f>IF(OR(A660="",C660=""),"",IF(AND(ISNUMBER(C660),ISNUMBER(D660)),C660*D660,""))</f>
      </c>
      <c r="F660" s="91">
        <f>IF(A660="","",IF(COUNTIF('Référentiel PMIX'!$A$2:$A$377,TRIM(A660&amp;""))=0,"PLU ABSENT DU RATIO","OK"))</f>
      </c>
    </row>
    <row r="661">
      <c r="A661" s="68" t="str">
        <v/>
      </c>
      <c r="B661" s="9">
        <f>IF(A661="","",IFERROR(VLOOKUP(TRIM(A661&amp;""),'Référentiel PMIX'!$A$2:$C$377,2,FALSE),""))</f>
      </c>
      <c r="C661" s="68" t="str">
        <v/>
      </c>
      <c r="D661" s="68">
        <f>IF(A661="","",IFERROR(VLOOKUP(TRIM(A661&amp;""),'Référentiel PMIX'!$A$2:$C$377,3,FALSE),""))</f>
      </c>
      <c r="E661" s="68">
        <f>IF(OR(A661="",C661=""),"",IF(AND(ISNUMBER(C661),ISNUMBER(D661)),C661*D661,""))</f>
      </c>
      <c r="F661" s="9">
        <f>IF(A661="","",IF(COUNTIF('Référentiel PMIX'!$A$2:$A$377,TRIM(A661&amp;""))=0,"PLU ABSENT DU RATIO","OK"))</f>
      </c>
    </row>
    <row r="662">
      <c r="A662" s="130" t="str">
        <v/>
      </c>
      <c r="B662" s="91">
        <f>IF(A662="","",IFERROR(VLOOKUP(TRIM(A662&amp;""),'Référentiel PMIX'!$A$2:$C$377,2,FALSE),""))</f>
      </c>
      <c r="C662" s="92" t="str">
        <v/>
      </c>
      <c r="D662" s="92">
        <f>IF(A662="","",IFERROR(VLOOKUP(TRIM(A662&amp;""),'Référentiel PMIX'!$A$2:$C$377,3,FALSE),""))</f>
      </c>
      <c r="E662" s="92">
        <f>IF(OR(A662="",C662=""),"",IF(AND(ISNUMBER(C662),ISNUMBER(D662)),C662*D662,""))</f>
      </c>
      <c r="F662" s="91">
        <f>IF(A662="","",IF(COUNTIF('Référentiel PMIX'!$A$2:$A$377,TRIM(A662&amp;""))=0,"PLU ABSENT DU RATIO","OK"))</f>
      </c>
    </row>
    <row r="663">
      <c r="A663" s="68" t="str">
        <v/>
      </c>
      <c r="B663" s="9">
        <f>IF(A663="","",IFERROR(VLOOKUP(TRIM(A663&amp;""),'Référentiel PMIX'!$A$2:$C$377,2,FALSE),""))</f>
      </c>
      <c r="C663" s="68" t="str">
        <v/>
      </c>
      <c r="D663" s="68">
        <f>IF(A663="","",IFERROR(VLOOKUP(TRIM(A663&amp;""),'Référentiel PMIX'!$A$2:$C$377,3,FALSE),""))</f>
      </c>
      <c r="E663" s="68">
        <f>IF(OR(A663="",C663=""),"",IF(AND(ISNUMBER(C663),ISNUMBER(D663)),C663*D663,""))</f>
      </c>
      <c r="F663" s="9">
        <f>IF(A663="","",IF(COUNTIF('Référentiel PMIX'!$A$2:$A$377,TRIM(A663&amp;""))=0,"PLU ABSENT DU RATIO","OK"))</f>
      </c>
    </row>
    <row r="664">
      <c r="A664" s="130" t="str">
        <v/>
      </c>
      <c r="B664" s="91">
        <f>IF(A664="","",IFERROR(VLOOKUP(TRIM(A664&amp;""),'Référentiel PMIX'!$A$2:$C$377,2,FALSE),""))</f>
      </c>
      <c r="C664" s="92" t="str">
        <v/>
      </c>
      <c r="D664" s="92">
        <f>IF(A664="","",IFERROR(VLOOKUP(TRIM(A664&amp;""),'Référentiel PMIX'!$A$2:$C$377,3,FALSE),""))</f>
      </c>
      <c r="E664" s="92">
        <f>IF(OR(A664="",C664=""),"",IF(AND(ISNUMBER(C664),ISNUMBER(D664)),C664*D664,""))</f>
      </c>
      <c r="F664" s="91">
        <f>IF(A664="","",IF(COUNTIF('Référentiel PMIX'!$A$2:$A$377,TRIM(A664&amp;""))=0,"PLU ABSENT DU RATIO","OK"))</f>
      </c>
    </row>
    <row r="665">
      <c r="A665" s="68" t="str">
        <v/>
      </c>
      <c r="B665" s="9">
        <f>IF(A665="","",IFERROR(VLOOKUP(TRIM(A665&amp;""),'Référentiel PMIX'!$A$2:$C$377,2,FALSE),""))</f>
      </c>
      <c r="C665" s="68" t="str">
        <v/>
      </c>
      <c r="D665" s="68">
        <f>IF(A665="","",IFERROR(VLOOKUP(TRIM(A665&amp;""),'Référentiel PMIX'!$A$2:$C$377,3,FALSE),""))</f>
      </c>
      <c r="E665" s="68">
        <f>IF(OR(A665="",C665=""),"",IF(AND(ISNUMBER(C665),ISNUMBER(D665)),C665*D665,""))</f>
      </c>
      <c r="F665" s="9">
        <f>IF(A665="","",IF(COUNTIF('Référentiel PMIX'!$A$2:$A$377,TRIM(A665&amp;""))=0,"PLU ABSENT DU RATIO","OK"))</f>
      </c>
    </row>
    <row r="666">
      <c r="A666" s="130" t="str">
        <v/>
      </c>
      <c r="B666" s="91">
        <f>IF(A666="","",IFERROR(VLOOKUP(TRIM(A666&amp;""),'Référentiel PMIX'!$A$2:$C$377,2,FALSE),""))</f>
      </c>
      <c r="C666" s="92" t="str">
        <v/>
      </c>
      <c r="D666" s="92">
        <f>IF(A666="","",IFERROR(VLOOKUP(TRIM(A666&amp;""),'Référentiel PMIX'!$A$2:$C$377,3,FALSE),""))</f>
      </c>
      <c r="E666" s="92">
        <f>IF(OR(A666="",C666=""),"",IF(AND(ISNUMBER(C666),ISNUMBER(D666)),C666*D666,""))</f>
      </c>
      <c r="F666" s="91">
        <f>IF(A666="","",IF(COUNTIF('Référentiel PMIX'!$A$2:$A$377,TRIM(A666&amp;""))=0,"PLU ABSENT DU RATIO","OK"))</f>
      </c>
    </row>
    <row r="667">
      <c r="A667" s="68" t="str">
        <v/>
      </c>
      <c r="B667" s="9">
        <f>IF(A667="","",IFERROR(VLOOKUP(TRIM(A667&amp;""),'Référentiel PMIX'!$A$2:$C$377,2,FALSE),""))</f>
      </c>
      <c r="C667" s="68" t="str">
        <v/>
      </c>
      <c r="D667" s="68">
        <f>IF(A667="","",IFERROR(VLOOKUP(TRIM(A667&amp;""),'Référentiel PMIX'!$A$2:$C$377,3,FALSE),""))</f>
      </c>
      <c r="E667" s="68">
        <f>IF(OR(A667="",C667=""),"",IF(AND(ISNUMBER(C667),ISNUMBER(D667)),C667*D667,""))</f>
      </c>
      <c r="F667" s="9">
        <f>IF(A667="","",IF(COUNTIF('Référentiel PMIX'!$A$2:$A$377,TRIM(A667&amp;""))=0,"PLU ABSENT DU RATIO","OK"))</f>
      </c>
    </row>
    <row r="668">
      <c r="A668" s="130" t="str">
        <v/>
      </c>
      <c r="B668" s="91">
        <f>IF(A668="","",IFERROR(VLOOKUP(TRIM(A668&amp;""),'Référentiel PMIX'!$A$2:$C$377,2,FALSE),""))</f>
      </c>
      <c r="C668" s="92" t="str">
        <v/>
      </c>
      <c r="D668" s="92">
        <f>IF(A668="","",IFERROR(VLOOKUP(TRIM(A668&amp;""),'Référentiel PMIX'!$A$2:$C$377,3,FALSE),""))</f>
      </c>
      <c r="E668" s="92">
        <f>IF(OR(A668="",C668=""),"",IF(AND(ISNUMBER(C668),ISNUMBER(D668)),C668*D668,""))</f>
      </c>
      <c r="F668" s="91">
        <f>IF(A668="","",IF(COUNTIF('Référentiel PMIX'!$A$2:$A$377,TRIM(A668&amp;""))=0,"PLU ABSENT DU RATIO","OK"))</f>
      </c>
    </row>
    <row r="669">
      <c r="A669" s="68" t="str">
        <v/>
      </c>
      <c r="B669" s="9">
        <f>IF(A669="","",IFERROR(VLOOKUP(TRIM(A669&amp;""),'Référentiel PMIX'!$A$2:$C$377,2,FALSE),""))</f>
      </c>
      <c r="C669" s="68" t="str">
        <v/>
      </c>
      <c r="D669" s="68">
        <f>IF(A669="","",IFERROR(VLOOKUP(TRIM(A669&amp;""),'Référentiel PMIX'!$A$2:$C$377,3,FALSE),""))</f>
      </c>
      <c r="E669" s="68">
        <f>IF(OR(A669="",C669=""),"",IF(AND(ISNUMBER(C669),ISNUMBER(D669)),C669*D669,""))</f>
      </c>
      <c r="F669" s="9">
        <f>IF(A669="","",IF(COUNTIF('Référentiel PMIX'!$A$2:$A$377,TRIM(A669&amp;""))=0,"PLU ABSENT DU RATIO","OK"))</f>
      </c>
    </row>
    <row r="670">
      <c r="A670" s="130" t="str">
        <v/>
      </c>
      <c r="B670" s="91">
        <f>IF(A670="","",IFERROR(VLOOKUP(TRIM(A670&amp;""),'Référentiel PMIX'!$A$2:$C$377,2,FALSE),""))</f>
      </c>
      <c r="C670" s="92" t="str">
        <v/>
      </c>
      <c r="D670" s="92">
        <f>IF(A670="","",IFERROR(VLOOKUP(TRIM(A670&amp;""),'Référentiel PMIX'!$A$2:$C$377,3,FALSE),""))</f>
      </c>
      <c r="E670" s="92">
        <f>IF(OR(A670="",C670=""),"",IF(AND(ISNUMBER(C670),ISNUMBER(D670)),C670*D670,""))</f>
      </c>
      <c r="F670" s="91">
        <f>IF(A670="","",IF(COUNTIF('Référentiel PMIX'!$A$2:$A$377,TRIM(A670&amp;""))=0,"PLU ABSENT DU RATIO","OK"))</f>
      </c>
    </row>
    <row r="671">
      <c r="A671" s="68" t="str">
        <v/>
      </c>
      <c r="B671" s="9">
        <f>IF(A671="","",IFERROR(VLOOKUP(TRIM(A671&amp;""),'Référentiel PMIX'!$A$2:$C$377,2,FALSE),""))</f>
      </c>
      <c r="C671" s="68" t="str">
        <v/>
      </c>
      <c r="D671" s="68">
        <f>IF(A671="","",IFERROR(VLOOKUP(TRIM(A671&amp;""),'Référentiel PMIX'!$A$2:$C$377,3,FALSE),""))</f>
      </c>
      <c r="E671" s="68">
        <f>IF(OR(A671="",C671=""),"",IF(AND(ISNUMBER(C671),ISNUMBER(D671)),C671*D671,""))</f>
      </c>
      <c r="F671" s="9">
        <f>IF(A671="","",IF(COUNTIF('Référentiel PMIX'!$A$2:$A$377,TRIM(A671&amp;""))=0,"PLU ABSENT DU RATIO","OK"))</f>
      </c>
    </row>
    <row r="672">
      <c r="A672" s="130" t="str">
        <v/>
      </c>
      <c r="B672" s="91">
        <f>IF(A672="","",IFERROR(VLOOKUP(TRIM(A672&amp;""),'Référentiel PMIX'!$A$2:$C$377,2,FALSE),""))</f>
      </c>
      <c r="C672" s="92" t="str">
        <v/>
      </c>
      <c r="D672" s="92">
        <f>IF(A672="","",IFERROR(VLOOKUP(TRIM(A672&amp;""),'Référentiel PMIX'!$A$2:$C$377,3,FALSE),""))</f>
      </c>
      <c r="E672" s="92">
        <f>IF(OR(A672="",C672=""),"",IF(AND(ISNUMBER(C672),ISNUMBER(D672)),C672*D672,""))</f>
      </c>
      <c r="F672" s="91">
        <f>IF(A672="","",IF(COUNTIF('Référentiel PMIX'!$A$2:$A$377,TRIM(A672&amp;""))=0,"PLU ABSENT DU RATIO","OK"))</f>
      </c>
    </row>
    <row r="673">
      <c r="A673" s="68" t="str">
        <v/>
      </c>
      <c r="B673" s="9">
        <f>IF(A673="","",IFERROR(VLOOKUP(TRIM(A673&amp;""),'Référentiel PMIX'!$A$2:$C$377,2,FALSE),""))</f>
      </c>
      <c r="C673" s="68" t="str">
        <v/>
      </c>
      <c r="D673" s="68">
        <f>IF(A673="","",IFERROR(VLOOKUP(TRIM(A673&amp;""),'Référentiel PMIX'!$A$2:$C$377,3,FALSE),""))</f>
      </c>
      <c r="E673" s="68">
        <f>IF(OR(A673="",C673=""),"",IF(AND(ISNUMBER(C673),ISNUMBER(D673)),C673*D673,""))</f>
      </c>
      <c r="F673" s="9">
        <f>IF(A673="","",IF(COUNTIF('Référentiel PMIX'!$A$2:$A$377,TRIM(A673&amp;""))=0,"PLU ABSENT DU RATIO","OK"))</f>
      </c>
    </row>
    <row r="674">
      <c r="A674" s="130" t="str">
        <v/>
      </c>
      <c r="B674" s="91">
        <f>IF(A674="","",IFERROR(VLOOKUP(TRIM(A674&amp;""),'Référentiel PMIX'!$A$2:$C$377,2,FALSE),""))</f>
      </c>
      <c r="C674" s="92" t="str">
        <v/>
      </c>
      <c r="D674" s="92">
        <f>IF(A674="","",IFERROR(VLOOKUP(TRIM(A674&amp;""),'Référentiel PMIX'!$A$2:$C$377,3,FALSE),""))</f>
      </c>
      <c r="E674" s="92">
        <f>IF(OR(A674="",C674=""),"",IF(AND(ISNUMBER(C674),ISNUMBER(D674)),C674*D674,""))</f>
      </c>
      <c r="F674" s="91">
        <f>IF(A674="","",IF(COUNTIF('Référentiel PMIX'!$A$2:$A$377,TRIM(A674&amp;""))=0,"PLU ABSENT DU RATIO","OK"))</f>
      </c>
    </row>
    <row r="675">
      <c r="A675" s="68" t="str">
        <v/>
      </c>
      <c r="B675" s="9">
        <f>IF(A675="","",IFERROR(VLOOKUP(TRIM(A675&amp;""),'Référentiel PMIX'!$A$2:$C$377,2,FALSE),""))</f>
      </c>
      <c r="C675" s="68" t="str">
        <v/>
      </c>
      <c r="D675" s="68">
        <f>IF(A675="","",IFERROR(VLOOKUP(TRIM(A675&amp;""),'Référentiel PMIX'!$A$2:$C$377,3,FALSE),""))</f>
      </c>
      <c r="E675" s="68">
        <f>IF(OR(A675="",C675=""),"",IF(AND(ISNUMBER(C675),ISNUMBER(D675)),C675*D675,""))</f>
      </c>
      <c r="F675" s="9">
        <f>IF(A675="","",IF(COUNTIF('Référentiel PMIX'!$A$2:$A$377,TRIM(A675&amp;""))=0,"PLU ABSENT DU RATIO","OK"))</f>
      </c>
    </row>
    <row r="676">
      <c r="A676" s="130" t="str">
        <v/>
      </c>
      <c r="B676" s="91">
        <f>IF(A676="","",IFERROR(VLOOKUP(TRIM(A676&amp;""),'Référentiel PMIX'!$A$2:$C$377,2,FALSE),""))</f>
      </c>
      <c r="C676" s="92" t="str">
        <v/>
      </c>
      <c r="D676" s="92">
        <f>IF(A676="","",IFERROR(VLOOKUP(TRIM(A676&amp;""),'Référentiel PMIX'!$A$2:$C$377,3,FALSE),""))</f>
      </c>
      <c r="E676" s="92">
        <f>IF(OR(A676="",C676=""),"",IF(AND(ISNUMBER(C676),ISNUMBER(D676)),C676*D676,""))</f>
      </c>
      <c r="F676" s="91">
        <f>IF(A676="","",IF(COUNTIF('Référentiel PMIX'!$A$2:$A$377,TRIM(A676&amp;""))=0,"PLU ABSENT DU RATIO","OK"))</f>
      </c>
    </row>
    <row r="677">
      <c r="A677" s="68" t="str">
        <v/>
      </c>
      <c r="B677" s="9">
        <f>IF(A677="","",IFERROR(VLOOKUP(TRIM(A677&amp;""),'Référentiel PMIX'!$A$2:$C$377,2,FALSE),""))</f>
      </c>
      <c r="C677" s="68" t="str">
        <v/>
      </c>
      <c r="D677" s="68">
        <f>IF(A677="","",IFERROR(VLOOKUP(TRIM(A677&amp;""),'Référentiel PMIX'!$A$2:$C$377,3,FALSE),""))</f>
      </c>
      <c r="E677" s="68">
        <f>IF(OR(A677="",C677=""),"",IF(AND(ISNUMBER(C677),ISNUMBER(D677)),C677*D677,""))</f>
      </c>
      <c r="F677" s="9">
        <f>IF(A677="","",IF(COUNTIF('Référentiel PMIX'!$A$2:$A$377,TRIM(A677&amp;""))=0,"PLU ABSENT DU RATIO","OK"))</f>
      </c>
    </row>
    <row r="678">
      <c r="A678" s="130" t="str">
        <v/>
      </c>
      <c r="B678" s="91">
        <f>IF(A678="","",IFERROR(VLOOKUP(TRIM(A678&amp;""),'Référentiel PMIX'!$A$2:$C$377,2,FALSE),""))</f>
      </c>
      <c r="C678" s="92" t="str">
        <v/>
      </c>
      <c r="D678" s="92">
        <f>IF(A678="","",IFERROR(VLOOKUP(TRIM(A678&amp;""),'Référentiel PMIX'!$A$2:$C$377,3,FALSE),""))</f>
      </c>
      <c r="E678" s="92">
        <f>IF(OR(A678="",C678=""),"",IF(AND(ISNUMBER(C678),ISNUMBER(D678)),C678*D678,""))</f>
      </c>
      <c r="F678" s="91">
        <f>IF(A678="","",IF(COUNTIF('Référentiel PMIX'!$A$2:$A$377,TRIM(A678&amp;""))=0,"PLU ABSENT DU RATIO","OK"))</f>
      </c>
    </row>
    <row r="679">
      <c r="A679" s="68" t="str">
        <v/>
      </c>
      <c r="B679" s="9">
        <f>IF(A679="","",IFERROR(VLOOKUP(TRIM(A679&amp;""),'Référentiel PMIX'!$A$2:$C$377,2,FALSE),""))</f>
      </c>
      <c r="C679" s="68" t="str">
        <v/>
      </c>
      <c r="D679" s="68">
        <f>IF(A679="","",IFERROR(VLOOKUP(TRIM(A679&amp;""),'Référentiel PMIX'!$A$2:$C$377,3,FALSE),""))</f>
      </c>
      <c r="E679" s="68">
        <f>IF(OR(A679="",C679=""),"",IF(AND(ISNUMBER(C679),ISNUMBER(D679)),C679*D679,""))</f>
      </c>
      <c r="F679" s="9">
        <f>IF(A679="","",IF(COUNTIF('Référentiel PMIX'!$A$2:$A$377,TRIM(A679&amp;""))=0,"PLU ABSENT DU RATIO","OK"))</f>
      </c>
    </row>
    <row r="680">
      <c r="A680" s="130" t="str">
        <v/>
      </c>
      <c r="B680" s="91">
        <f>IF(A680="","",IFERROR(VLOOKUP(TRIM(A680&amp;""),'Référentiel PMIX'!$A$2:$C$377,2,FALSE),""))</f>
      </c>
      <c r="C680" s="92" t="str">
        <v/>
      </c>
      <c r="D680" s="92">
        <f>IF(A680="","",IFERROR(VLOOKUP(TRIM(A680&amp;""),'Référentiel PMIX'!$A$2:$C$377,3,FALSE),""))</f>
      </c>
      <c r="E680" s="92">
        <f>IF(OR(A680="",C680=""),"",IF(AND(ISNUMBER(C680),ISNUMBER(D680)),C680*D680,""))</f>
      </c>
      <c r="F680" s="91">
        <f>IF(A680="","",IF(COUNTIF('Référentiel PMIX'!$A$2:$A$377,TRIM(A680&amp;""))=0,"PLU ABSENT DU RATIO","OK"))</f>
      </c>
    </row>
    <row r="681">
      <c r="A681" s="68" t="str">
        <v/>
      </c>
      <c r="B681" s="9">
        <f>IF(A681="","",IFERROR(VLOOKUP(TRIM(A681&amp;""),'Référentiel PMIX'!$A$2:$C$377,2,FALSE),""))</f>
      </c>
      <c r="C681" s="68" t="str">
        <v/>
      </c>
      <c r="D681" s="68">
        <f>IF(A681="","",IFERROR(VLOOKUP(TRIM(A681&amp;""),'Référentiel PMIX'!$A$2:$C$377,3,FALSE),""))</f>
      </c>
      <c r="E681" s="68">
        <f>IF(OR(A681="",C681=""),"",IF(AND(ISNUMBER(C681),ISNUMBER(D681)),C681*D681,""))</f>
      </c>
      <c r="F681" s="9">
        <f>IF(A681="","",IF(COUNTIF('Référentiel PMIX'!$A$2:$A$377,TRIM(A681&amp;""))=0,"PLU ABSENT DU RATIO","OK"))</f>
      </c>
    </row>
    <row r="682">
      <c r="A682" s="130" t="str">
        <v/>
      </c>
      <c r="B682" s="91">
        <f>IF(A682="","",IFERROR(VLOOKUP(TRIM(A682&amp;""),'Référentiel PMIX'!$A$2:$C$377,2,FALSE),""))</f>
      </c>
      <c r="C682" s="92" t="str">
        <v/>
      </c>
      <c r="D682" s="92">
        <f>IF(A682="","",IFERROR(VLOOKUP(TRIM(A682&amp;""),'Référentiel PMIX'!$A$2:$C$377,3,FALSE),""))</f>
      </c>
      <c r="E682" s="92">
        <f>IF(OR(A682="",C682=""),"",IF(AND(ISNUMBER(C682),ISNUMBER(D682)),C682*D682,""))</f>
      </c>
      <c r="F682" s="91">
        <f>IF(A682="","",IF(COUNTIF('Référentiel PMIX'!$A$2:$A$377,TRIM(A682&amp;""))=0,"PLU ABSENT DU RATIO","OK"))</f>
      </c>
    </row>
    <row r="683">
      <c r="A683" s="68" t="str">
        <v/>
      </c>
      <c r="B683" s="9">
        <f>IF(A683="","",IFERROR(VLOOKUP(TRIM(A683&amp;""),'Référentiel PMIX'!$A$2:$C$377,2,FALSE),""))</f>
      </c>
      <c r="C683" s="68" t="str">
        <v/>
      </c>
      <c r="D683" s="68">
        <f>IF(A683="","",IFERROR(VLOOKUP(TRIM(A683&amp;""),'Référentiel PMIX'!$A$2:$C$377,3,FALSE),""))</f>
      </c>
      <c r="E683" s="68">
        <f>IF(OR(A683="",C683=""),"",IF(AND(ISNUMBER(C683),ISNUMBER(D683)),C683*D683,""))</f>
      </c>
      <c r="F683" s="9">
        <f>IF(A683="","",IF(COUNTIF('Référentiel PMIX'!$A$2:$A$377,TRIM(A683&amp;""))=0,"PLU ABSENT DU RATIO","OK"))</f>
      </c>
    </row>
    <row r="684">
      <c r="A684" s="130" t="str">
        <v/>
      </c>
      <c r="B684" s="91">
        <f>IF(A684="","",IFERROR(VLOOKUP(TRIM(A684&amp;""),'Référentiel PMIX'!$A$2:$C$377,2,FALSE),""))</f>
      </c>
      <c r="C684" s="92" t="str">
        <v/>
      </c>
      <c r="D684" s="92">
        <f>IF(A684="","",IFERROR(VLOOKUP(TRIM(A684&amp;""),'Référentiel PMIX'!$A$2:$C$377,3,FALSE),""))</f>
      </c>
      <c r="E684" s="92">
        <f>IF(OR(A684="",C684=""),"",IF(AND(ISNUMBER(C684),ISNUMBER(D684)),C684*D684,""))</f>
      </c>
      <c r="F684" s="91">
        <f>IF(A684="","",IF(COUNTIF('Référentiel PMIX'!$A$2:$A$377,TRIM(A684&amp;""))=0,"PLU ABSENT DU RATIO","OK"))</f>
      </c>
    </row>
    <row r="685">
      <c r="A685" s="68" t="str">
        <v/>
      </c>
      <c r="B685" s="9">
        <f>IF(A685="","",IFERROR(VLOOKUP(TRIM(A685&amp;""),'Référentiel PMIX'!$A$2:$C$377,2,FALSE),""))</f>
      </c>
      <c r="C685" s="68" t="str">
        <v/>
      </c>
      <c r="D685" s="68">
        <f>IF(A685="","",IFERROR(VLOOKUP(TRIM(A685&amp;""),'Référentiel PMIX'!$A$2:$C$377,3,FALSE),""))</f>
      </c>
      <c r="E685" s="68">
        <f>IF(OR(A685="",C685=""),"",IF(AND(ISNUMBER(C685),ISNUMBER(D685)),C685*D685,""))</f>
      </c>
      <c r="F685" s="9">
        <f>IF(A685="","",IF(COUNTIF('Référentiel PMIX'!$A$2:$A$377,TRIM(A685&amp;""))=0,"PLU ABSENT DU RATIO","OK"))</f>
      </c>
    </row>
    <row r="686">
      <c r="A686" s="130" t="str">
        <v/>
      </c>
      <c r="B686" s="91">
        <f>IF(A686="","",IFERROR(VLOOKUP(TRIM(A686&amp;""),'Référentiel PMIX'!$A$2:$C$377,2,FALSE),""))</f>
      </c>
      <c r="C686" s="92" t="str">
        <v/>
      </c>
      <c r="D686" s="92">
        <f>IF(A686="","",IFERROR(VLOOKUP(TRIM(A686&amp;""),'Référentiel PMIX'!$A$2:$C$377,3,FALSE),""))</f>
      </c>
      <c r="E686" s="92">
        <f>IF(OR(A686="",C686=""),"",IF(AND(ISNUMBER(C686),ISNUMBER(D686)),C686*D686,""))</f>
      </c>
      <c r="F686" s="91">
        <f>IF(A686="","",IF(COUNTIF('Référentiel PMIX'!$A$2:$A$377,TRIM(A686&amp;""))=0,"PLU ABSENT DU RATIO","OK"))</f>
      </c>
    </row>
    <row r="687">
      <c r="A687" s="68" t="str">
        <v/>
      </c>
      <c r="B687" s="9">
        <f>IF(A687="","",IFERROR(VLOOKUP(TRIM(A687&amp;""),'Référentiel PMIX'!$A$2:$C$377,2,FALSE),""))</f>
      </c>
      <c r="C687" s="68" t="str">
        <v/>
      </c>
      <c r="D687" s="68">
        <f>IF(A687="","",IFERROR(VLOOKUP(TRIM(A687&amp;""),'Référentiel PMIX'!$A$2:$C$377,3,FALSE),""))</f>
      </c>
      <c r="E687" s="68">
        <f>IF(OR(A687="",C687=""),"",IF(AND(ISNUMBER(C687),ISNUMBER(D687)),C687*D687,""))</f>
      </c>
      <c r="F687" s="9">
        <f>IF(A687="","",IF(COUNTIF('Référentiel PMIX'!$A$2:$A$377,TRIM(A687&amp;""))=0,"PLU ABSENT DU RATIO","OK"))</f>
      </c>
    </row>
    <row r="688">
      <c r="A688" s="130" t="str">
        <v/>
      </c>
      <c r="B688" s="91">
        <f>IF(A688="","",IFERROR(VLOOKUP(TRIM(A688&amp;""),'Référentiel PMIX'!$A$2:$C$377,2,FALSE),""))</f>
      </c>
      <c r="C688" s="92" t="str">
        <v/>
      </c>
      <c r="D688" s="92">
        <f>IF(A688="","",IFERROR(VLOOKUP(TRIM(A688&amp;""),'Référentiel PMIX'!$A$2:$C$377,3,FALSE),""))</f>
      </c>
      <c r="E688" s="92">
        <f>IF(OR(A688="",C688=""),"",IF(AND(ISNUMBER(C688),ISNUMBER(D688)),C688*D688,""))</f>
      </c>
      <c r="F688" s="91">
        <f>IF(A688="","",IF(COUNTIF('Référentiel PMIX'!$A$2:$A$377,TRIM(A688&amp;""))=0,"PLU ABSENT DU RATIO","OK"))</f>
      </c>
    </row>
    <row r="689">
      <c r="A689" s="68" t="str">
        <v/>
      </c>
      <c r="B689" s="9">
        <f>IF(A689="","",IFERROR(VLOOKUP(TRIM(A689&amp;""),'Référentiel PMIX'!$A$2:$C$377,2,FALSE),""))</f>
      </c>
      <c r="C689" s="68" t="str">
        <v/>
      </c>
      <c r="D689" s="68">
        <f>IF(A689="","",IFERROR(VLOOKUP(TRIM(A689&amp;""),'Référentiel PMIX'!$A$2:$C$377,3,FALSE),""))</f>
      </c>
      <c r="E689" s="68">
        <f>IF(OR(A689="",C689=""),"",IF(AND(ISNUMBER(C689),ISNUMBER(D689)),C689*D689,""))</f>
      </c>
      <c r="F689" s="9">
        <f>IF(A689="","",IF(COUNTIF('Référentiel PMIX'!$A$2:$A$377,TRIM(A689&amp;""))=0,"PLU ABSENT DU RATIO","OK"))</f>
      </c>
    </row>
    <row r="690">
      <c r="A690" s="130" t="str">
        <v/>
      </c>
      <c r="B690" s="91">
        <f>IF(A690="","",IFERROR(VLOOKUP(TRIM(A690&amp;""),'Référentiel PMIX'!$A$2:$C$377,2,FALSE),""))</f>
      </c>
      <c r="C690" s="92" t="str">
        <v/>
      </c>
      <c r="D690" s="92">
        <f>IF(A690="","",IFERROR(VLOOKUP(TRIM(A690&amp;""),'Référentiel PMIX'!$A$2:$C$377,3,FALSE),""))</f>
      </c>
      <c r="E690" s="92">
        <f>IF(OR(A690="",C690=""),"",IF(AND(ISNUMBER(C690),ISNUMBER(D690)),C690*D690,""))</f>
      </c>
      <c r="F690" s="91">
        <f>IF(A690="","",IF(COUNTIF('Référentiel PMIX'!$A$2:$A$377,TRIM(A690&amp;""))=0,"PLU ABSENT DU RATIO","OK"))</f>
      </c>
    </row>
    <row r="691">
      <c r="A691" s="68" t="str">
        <v/>
      </c>
      <c r="B691" s="9">
        <f>IF(A691="","",IFERROR(VLOOKUP(TRIM(A691&amp;""),'Référentiel PMIX'!$A$2:$C$377,2,FALSE),""))</f>
      </c>
      <c r="C691" s="68" t="str">
        <v/>
      </c>
      <c r="D691" s="68">
        <f>IF(A691="","",IFERROR(VLOOKUP(TRIM(A691&amp;""),'Référentiel PMIX'!$A$2:$C$377,3,FALSE),""))</f>
      </c>
      <c r="E691" s="68">
        <f>IF(OR(A691="",C691=""),"",IF(AND(ISNUMBER(C691),ISNUMBER(D691)),C691*D691,""))</f>
      </c>
      <c r="F691" s="9">
        <f>IF(A691="","",IF(COUNTIF('Référentiel PMIX'!$A$2:$A$377,TRIM(A691&amp;""))=0,"PLU ABSENT DU RATIO","OK"))</f>
      </c>
    </row>
    <row r="692">
      <c r="A692" s="130" t="str">
        <v/>
      </c>
      <c r="B692" s="91">
        <f>IF(A692="","",IFERROR(VLOOKUP(TRIM(A692&amp;""),'Référentiel PMIX'!$A$2:$C$377,2,FALSE),""))</f>
      </c>
      <c r="C692" s="92" t="str">
        <v/>
      </c>
      <c r="D692" s="92">
        <f>IF(A692="","",IFERROR(VLOOKUP(TRIM(A692&amp;""),'Référentiel PMIX'!$A$2:$C$377,3,FALSE),""))</f>
      </c>
      <c r="E692" s="92">
        <f>IF(OR(A692="",C692=""),"",IF(AND(ISNUMBER(C692),ISNUMBER(D692)),C692*D692,""))</f>
      </c>
      <c r="F692" s="91">
        <f>IF(A692="","",IF(COUNTIF('Référentiel PMIX'!$A$2:$A$377,TRIM(A692&amp;""))=0,"PLU ABSENT DU RATIO","OK"))</f>
      </c>
    </row>
    <row r="693">
      <c r="A693" s="68" t="str">
        <v/>
      </c>
      <c r="B693" s="9">
        <f>IF(A693="","",IFERROR(VLOOKUP(TRIM(A693&amp;""),'Référentiel PMIX'!$A$2:$C$377,2,FALSE),""))</f>
      </c>
      <c r="C693" s="68" t="str">
        <v/>
      </c>
      <c r="D693" s="68">
        <f>IF(A693="","",IFERROR(VLOOKUP(TRIM(A693&amp;""),'Référentiel PMIX'!$A$2:$C$377,3,FALSE),""))</f>
      </c>
      <c r="E693" s="68">
        <f>IF(OR(A693="",C693=""),"",IF(AND(ISNUMBER(C693),ISNUMBER(D693)),C693*D693,""))</f>
      </c>
      <c r="F693" s="9">
        <f>IF(A693="","",IF(COUNTIF('Référentiel PMIX'!$A$2:$A$377,TRIM(A693&amp;""))=0,"PLU ABSENT DU RATIO","OK"))</f>
      </c>
    </row>
    <row r="694">
      <c r="A694" s="130" t="str">
        <v/>
      </c>
      <c r="B694" s="91">
        <f>IF(A694="","",IFERROR(VLOOKUP(TRIM(A694&amp;""),'Référentiel PMIX'!$A$2:$C$377,2,FALSE),""))</f>
      </c>
      <c r="C694" s="92" t="str">
        <v/>
      </c>
      <c r="D694" s="92">
        <f>IF(A694="","",IFERROR(VLOOKUP(TRIM(A694&amp;""),'Référentiel PMIX'!$A$2:$C$377,3,FALSE),""))</f>
      </c>
      <c r="E694" s="92">
        <f>IF(OR(A694="",C694=""),"",IF(AND(ISNUMBER(C694),ISNUMBER(D694)),C694*D694,""))</f>
      </c>
      <c r="F694" s="91">
        <f>IF(A694="","",IF(COUNTIF('Référentiel PMIX'!$A$2:$A$377,TRIM(A694&amp;""))=0,"PLU ABSENT DU RATIO","OK"))</f>
      </c>
    </row>
    <row r="695">
      <c r="A695" s="68" t="str">
        <v/>
      </c>
      <c r="B695" s="9">
        <f>IF(A695="","",IFERROR(VLOOKUP(TRIM(A695&amp;""),'Référentiel PMIX'!$A$2:$C$377,2,FALSE),""))</f>
      </c>
      <c r="C695" s="68" t="str">
        <v/>
      </c>
      <c r="D695" s="68">
        <f>IF(A695="","",IFERROR(VLOOKUP(TRIM(A695&amp;""),'Référentiel PMIX'!$A$2:$C$377,3,FALSE),""))</f>
      </c>
      <c r="E695" s="68">
        <f>IF(OR(A695="",C695=""),"",IF(AND(ISNUMBER(C695),ISNUMBER(D695)),C695*D695,""))</f>
      </c>
      <c r="F695" s="9">
        <f>IF(A695="","",IF(COUNTIF('Référentiel PMIX'!$A$2:$A$377,TRIM(A695&amp;""))=0,"PLU ABSENT DU RATIO","OK"))</f>
      </c>
    </row>
    <row r="696">
      <c r="A696" s="130" t="str">
        <v/>
      </c>
      <c r="B696" s="91">
        <f>IF(A696="","",IFERROR(VLOOKUP(TRIM(A696&amp;""),'Référentiel PMIX'!$A$2:$C$377,2,FALSE),""))</f>
      </c>
      <c r="C696" s="92" t="str">
        <v/>
      </c>
      <c r="D696" s="92">
        <f>IF(A696="","",IFERROR(VLOOKUP(TRIM(A696&amp;""),'Référentiel PMIX'!$A$2:$C$377,3,FALSE),""))</f>
      </c>
      <c r="E696" s="92">
        <f>IF(OR(A696="",C696=""),"",IF(AND(ISNUMBER(C696),ISNUMBER(D696)),C696*D696,""))</f>
      </c>
      <c r="F696" s="91">
        <f>IF(A696="","",IF(COUNTIF('Référentiel PMIX'!$A$2:$A$377,TRIM(A696&amp;""))=0,"PLU ABSENT DU RATIO","OK"))</f>
      </c>
    </row>
    <row r="697">
      <c r="A697" s="68" t="str">
        <v/>
      </c>
      <c r="B697" s="9">
        <f>IF(A697="","",IFERROR(VLOOKUP(TRIM(A697&amp;""),'Référentiel PMIX'!$A$2:$C$377,2,FALSE),""))</f>
      </c>
      <c r="C697" s="68" t="str">
        <v/>
      </c>
      <c r="D697" s="68">
        <f>IF(A697="","",IFERROR(VLOOKUP(TRIM(A697&amp;""),'Référentiel PMIX'!$A$2:$C$377,3,FALSE),""))</f>
      </c>
      <c r="E697" s="68">
        <f>IF(OR(A697="",C697=""),"",IF(AND(ISNUMBER(C697),ISNUMBER(D697)),C697*D697,""))</f>
      </c>
      <c r="F697" s="9">
        <f>IF(A697="","",IF(COUNTIF('Référentiel PMIX'!$A$2:$A$377,TRIM(A697&amp;""))=0,"PLU ABSENT DU RATIO","OK"))</f>
      </c>
    </row>
    <row r="698">
      <c r="A698" s="130" t="str">
        <v/>
      </c>
      <c r="B698" s="91">
        <f>IF(A698="","",IFERROR(VLOOKUP(TRIM(A698&amp;""),'Référentiel PMIX'!$A$2:$C$377,2,FALSE),""))</f>
      </c>
      <c r="C698" s="92" t="str">
        <v/>
      </c>
      <c r="D698" s="92">
        <f>IF(A698="","",IFERROR(VLOOKUP(TRIM(A698&amp;""),'Référentiel PMIX'!$A$2:$C$377,3,FALSE),""))</f>
      </c>
      <c r="E698" s="92">
        <f>IF(OR(A698="",C698=""),"",IF(AND(ISNUMBER(C698),ISNUMBER(D698)),C698*D698,""))</f>
      </c>
      <c r="F698" s="91">
        <f>IF(A698="","",IF(COUNTIF('Référentiel PMIX'!$A$2:$A$377,TRIM(A698&amp;""))=0,"PLU ABSENT DU RATIO","OK"))</f>
      </c>
    </row>
    <row r="699">
      <c r="A699" s="68" t="str">
        <v/>
      </c>
      <c r="B699" s="9">
        <f>IF(A699="","",IFERROR(VLOOKUP(TRIM(A699&amp;""),'Référentiel PMIX'!$A$2:$C$377,2,FALSE),""))</f>
      </c>
      <c r="C699" s="68" t="str">
        <v/>
      </c>
      <c r="D699" s="68">
        <f>IF(A699="","",IFERROR(VLOOKUP(TRIM(A699&amp;""),'Référentiel PMIX'!$A$2:$C$377,3,FALSE),""))</f>
      </c>
      <c r="E699" s="68">
        <f>IF(OR(A699="",C699=""),"",IF(AND(ISNUMBER(C699),ISNUMBER(D699)),C699*D699,""))</f>
      </c>
      <c r="F699" s="9">
        <f>IF(A699="","",IF(COUNTIF('Référentiel PMIX'!$A$2:$A$377,TRIM(A699&amp;""))=0,"PLU ABSENT DU RATIO","OK"))</f>
      </c>
    </row>
    <row r="700">
      <c r="A700" s="130" t="str">
        <v/>
      </c>
      <c r="B700" s="91">
        <f>IF(A700="","",IFERROR(VLOOKUP(TRIM(A700&amp;""),'Référentiel PMIX'!$A$2:$C$377,2,FALSE),""))</f>
      </c>
      <c r="C700" s="92" t="str">
        <v/>
      </c>
      <c r="D700" s="92">
        <f>IF(A700="","",IFERROR(VLOOKUP(TRIM(A700&amp;""),'Référentiel PMIX'!$A$2:$C$377,3,FALSE),""))</f>
      </c>
      <c r="E700" s="92">
        <f>IF(OR(A700="",C700=""),"",IF(AND(ISNUMBER(C700),ISNUMBER(D700)),C700*D700,""))</f>
      </c>
      <c r="F700" s="91">
        <f>IF(A700="","",IF(COUNTIF('Référentiel PMIX'!$A$2:$A$377,TRIM(A700&amp;""))=0,"PLU ABSENT DU RATIO","OK"))</f>
      </c>
    </row>
    <row r="701">
      <c r="A701" s="68" t="str">
        <v/>
      </c>
      <c r="B701" s="9">
        <f>IF(A701="","",IFERROR(VLOOKUP(TRIM(A701&amp;""),'Référentiel PMIX'!$A$2:$C$377,2,FALSE),""))</f>
      </c>
      <c r="C701" s="68" t="str">
        <v/>
      </c>
      <c r="D701" s="68">
        <f>IF(A701="","",IFERROR(VLOOKUP(TRIM(A701&amp;""),'Référentiel PMIX'!$A$2:$C$377,3,FALSE),""))</f>
      </c>
      <c r="E701" s="68">
        <f>IF(OR(A701="",C701=""),"",IF(AND(ISNUMBER(C701),ISNUMBER(D701)),C701*D701,""))</f>
      </c>
      <c r="F701" s="9">
        <f>IF(A701="","",IF(COUNTIF('Référentiel PMIX'!$A$2:$A$377,TRIM(A701&amp;""))=0,"PLU ABSENT DU RATIO","OK"))</f>
      </c>
    </row>
    <row r="702">
      <c r="A702" s="130" t="str">
        <v/>
      </c>
      <c r="B702" s="91">
        <f>IF(A702="","",IFERROR(VLOOKUP(TRIM(A702&amp;""),'Référentiel PMIX'!$A$2:$C$377,2,FALSE),""))</f>
      </c>
      <c r="C702" s="92" t="str">
        <v/>
      </c>
      <c r="D702" s="92">
        <f>IF(A702="","",IFERROR(VLOOKUP(TRIM(A702&amp;""),'Référentiel PMIX'!$A$2:$C$377,3,FALSE),""))</f>
      </c>
      <c r="E702" s="92">
        <f>IF(OR(A702="",C702=""),"",IF(AND(ISNUMBER(C702),ISNUMBER(D702)),C702*D702,""))</f>
      </c>
      <c r="F702" s="91">
        <f>IF(A702="","",IF(COUNTIF('Référentiel PMIX'!$A$2:$A$377,TRIM(A702&amp;""))=0,"PLU ABSENT DU RATIO","OK"))</f>
      </c>
    </row>
    <row r="703">
      <c r="A703" s="68" t="str">
        <v/>
      </c>
      <c r="B703" s="9">
        <f>IF(A703="","",IFERROR(VLOOKUP(TRIM(A703&amp;""),'Référentiel PMIX'!$A$2:$C$377,2,FALSE),""))</f>
      </c>
      <c r="C703" s="68" t="str">
        <v/>
      </c>
      <c r="D703" s="68">
        <f>IF(A703="","",IFERROR(VLOOKUP(TRIM(A703&amp;""),'Référentiel PMIX'!$A$2:$C$377,3,FALSE),""))</f>
      </c>
      <c r="E703" s="68">
        <f>IF(OR(A703="",C703=""),"",IF(AND(ISNUMBER(C703),ISNUMBER(D703)),C703*D703,""))</f>
      </c>
      <c r="F703" s="9">
        <f>IF(A703="","",IF(COUNTIF('Référentiel PMIX'!$A$2:$A$377,TRIM(A703&amp;""))=0,"PLU ABSENT DU RATIO","OK"))</f>
      </c>
    </row>
    <row r="704">
      <c r="A704" s="130" t="str">
        <v/>
      </c>
      <c r="B704" s="91">
        <f>IF(A704="","",IFERROR(VLOOKUP(TRIM(A704&amp;""),'Référentiel PMIX'!$A$2:$C$377,2,FALSE),""))</f>
      </c>
      <c r="C704" s="92" t="str">
        <v/>
      </c>
      <c r="D704" s="92">
        <f>IF(A704="","",IFERROR(VLOOKUP(TRIM(A704&amp;""),'Référentiel PMIX'!$A$2:$C$377,3,FALSE),""))</f>
      </c>
      <c r="E704" s="92">
        <f>IF(OR(A704="",C704=""),"",IF(AND(ISNUMBER(C704),ISNUMBER(D704)),C704*D704,""))</f>
      </c>
      <c r="F704" s="91">
        <f>IF(A704="","",IF(COUNTIF('Référentiel PMIX'!$A$2:$A$377,TRIM(A704&amp;""))=0,"PLU ABSENT DU RATIO","OK"))</f>
      </c>
    </row>
    <row r="705">
      <c r="A705" s="68" t="str">
        <v/>
      </c>
      <c r="B705" s="9">
        <f>IF(A705="","",IFERROR(VLOOKUP(TRIM(A705&amp;""),'Référentiel PMIX'!$A$2:$C$377,2,FALSE),""))</f>
      </c>
      <c r="C705" s="68" t="str">
        <v/>
      </c>
      <c r="D705" s="68">
        <f>IF(A705="","",IFERROR(VLOOKUP(TRIM(A705&amp;""),'Référentiel PMIX'!$A$2:$C$377,3,FALSE),""))</f>
      </c>
      <c r="E705" s="68">
        <f>IF(OR(A705="",C705=""),"",IF(AND(ISNUMBER(C705),ISNUMBER(D705)),C705*D705,""))</f>
      </c>
      <c r="F705" s="9">
        <f>IF(A705="","",IF(COUNTIF('Référentiel PMIX'!$A$2:$A$377,TRIM(A705&amp;""))=0,"PLU ABSENT DU RATIO","OK"))</f>
      </c>
    </row>
    <row r="706">
      <c r="A706" s="130" t="str">
        <v/>
      </c>
      <c r="B706" s="91">
        <f>IF(A706="","",IFERROR(VLOOKUP(TRIM(A706&amp;""),'Référentiel PMIX'!$A$2:$C$377,2,FALSE),""))</f>
      </c>
      <c r="C706" s="92" t="str">
        <v/>
      </c>
      <c r="D706" s="92">
        <f>IF(A706="","",IFERROR(VLOOKUP(TRIM(A706&amp;""),'Référentiel PMIX'!$A$2:$C$377,3,FALSE),""))</f>
      </c>
      <c r="E706" s="92">
        <f>IF(OR(A706="",C706=""),"",IF(AND(ISNUMBER(C706),ISNUMBER(D706)),C706*D706,""))</f>
      </c>
      <c r="F706" s="91">
        <f>IF(A706="","",IF(COUNTIF('Référentiel PMIX'!$A$2:$A$377,TRIM(A706&amp;""))=0,"PLU ABSENT DU RATIO","OK"))</f>
      </c>
    </row>
    <row r="707">
      <c r="A707" s="68" t="str">
        <v/>
      </c>
      <c r="B707" s="9">
        <f>IF(A707="","",IFERROR(VLOOKUP(TRIM(A707&amp;""),'Référentiel PMIX'!$A$2:$C$377,2,FALSE),""))</f>
      </c>
      <c r="C707" s="68" t="str">
        <v/>
      </c>
      <c r="D707" s="68">
        <f>IF(A707="","",IFERROR(VLOOKUP(TRIM(A707&amp;""),'Référentiel PMIX'!$A$2:$C$377,3,FALSE),""))</f>
      </c>
      <c r="E707" s="68">
        <f>IF(OR(A707="",C707=""),"",IF(AND(ISNUMBER(C707),ISNUMBER(D707)),C707*D707,""))</f>
      </c>
      <c r="F707" s="9">
        <f>IF(A707="","",IF(COUNTIF('Référentiel PMIX'!$A$2:$A$377,TRIM(A707&amp;""))=0,"PLU ABSENT DU RATIO","OK"))</f>
      </c>
    </row>
    <row r="708">
      <c r="A708" s="130" t="str">
        <v/>
      </c>
      <c r="B708" s="91">
        <f>IF(A708="","",IFERROR(VLOOKUP(TRIM(A708&amp;""),'Référentiel PMIX'!$A$2:$C$377,2,FALSE),""))</f>
      </c>
      <c r="C708" s="92" t="str">
        <v/>
      </c>
      <c r="D708" s="92">
        <f>IF(A708="","",IFERROR(VLOOKUP(TRIM(A708&amp;""),'Référentiel PMIX'!$A$2:$C$377,3,FALSE),""))</f>
      </c>
      <c r="E708" s="92">
        <f>IF(OR(A708="",C708=""),"",IF(AND(ISNUMBER(C708),ISNUMBER(D708)),C708*D708,""))</f>
      </c>
      <c r="F708" s="91">
        <f>IF(A708="","",IF(COUNTIF('Référentiel PMIX'!$A$2:$A$377,TRIM(A708&amp;""))=0,"PLU ABSENT DU RATIO","OK"))</f>
      </c>
    </row>
    <row r="709">
      <c r="A709" s="68" t="str">
        <v/>
      </c>
      <c r="B709" s="9">
        <f>IF(A709="","",IFERROR(VLOOKUP(TRIM(A709&amp;""),'Référentiel PMIX'!$A$2:$C$377,2,FALSE),""))</f>
      </c>
      <c r="C709" s="68" t="str">
        <v/>
      </c>
      <c r="D709" s="68">
        <f>IF(A709="","",IFERROR(VLOOKUP(TRIM(A709&amp;""),'Référentiel PMIX'!$A$2:$C$377,3,FALSE),""))</f>
      </c>
      <c r="E709" s="68">
        <f>IF(OR(A709="",C709=""),"",IF(AND(ISNUMBER(C709),ISNUMBER(D709)),C709*D709,""))</f>
      </c>
      <c r="F709" s="9">
        <f>IF(A709="","",IF(COUNTIF('Référentiel PMIX'!$A$2:$A$377,TRIM(A709&amp;""))=0,"PLU ABSENT DU RATIO","OK"))</f>
      </c>
    </row>
    <row r="710">
      <c r="A710" s="130" t="str">
        <v/>
      </c>
      <c r="B710" s="91">
        <f>IF(A710="","",IFERROR(VLOOKUP(TRIM(A710&amp;""),'Référentiel PMIX'!$A$2:$C$377,2,FALSE),""))</f>
      </c>
      <c r="C710" s="92" t="str">
        <v/>
      </c>
      <c r="D710" s="92">
        <f>IF(A710="","",IFERROR(VLOOKUP(TRIM(A710&amp;""),'Référentiel PMIX'!$A$2:$C$377,3,FALSE),""))</f>
      </c>
      <c r="E710" s="92">
        <f>IF(OR(A710="",C710=""),"",IF(AND(ISNUMBER(C710),ISNUMBER(D710)),C710*D710,""))</f>
      </c>
      <c r="F710" s="91">
        <f>IF(A710="","",IF(COUNTIF('Référentiel PMIX'!$A$2:$A$377,TRIM(A710&amp;""))=0,"PLU ABSENT DU RATIO","OK"))</f>
      </c>
    </row>
    <row r="711">
      <c r="A711" s="68" t="str">
        <v/>
      </c>
      <c r="B711" s="9">
        <f>IF(A711="","",IFERROR(VLOOKUP(TRIM(A711&amp;""),'Référentiel PMIX'!$A$2:$C$377,2,FALSE),""))</f>
      </c>
      <c r="C711" s="68" t="str">
        <v/>
      </c>
      <c r="D711" s="68">
        <f>IF(A711="","",IFERROR(VLOOKUP(TRIM(A711&amp;""),'Référentiel PMIX'!$A$2:$C$377,3,FALSE),""))</f>
      </c>
      <c r="E711" s="68">
        <f>IF(OR(A711="",C711=""),"",IF(AND(ISNUMBER(C711),ISNUMBER(D711)),C711*D711,""))</f>
      </c>
      <c r="F711" s="9">
        <f>IF(A711="","",IF(COUNTIF('Référentiel PMIX'!$A$2:$A$377,TRIM(A711&amp;""))=0,"PLU ABSENT DU RATIO","OK"))</f>
      </c>
    </row>
    <row r="712">
      <c r="A712" s="130" t="str">
        <v/>
      </c>
      <c r="B712" s="91">
        <f>IF(A712="","",IFERROR(VLOOKUP(TRIM(A712&amp;""),'Référentiel PMIX'!$A$2:$C$377,2,FALSE),""))</f>
      </c>
      <c r="C712" s="92" t="str">
        <v/>
      </c>
      <c r="D712" s="92">
        <f>IF(A712="","",IFERROR(VLOOKUP(TRIM(A712&amp;""),'Référentiel PMIX'!$A$2:$C$377,3,FALSE),""))</f>
      </c>
      <c r="E712" s="92">
        <f>IF(OR(A712="",C712=""),"",IF(AND(ISNUMBER(C712),ISNUMBER(D712)),C712*D712,""))</f>
      </c>
      <c r="F712" s="91">
        <f>IF(A712="","",IF(COUNTIF('Référentiel PMIX'!$A$2:$A$377,TRIM(A712&amp;""))=0,"PLU ABSENT DU RATIO","OK"))</f>
      </c>
    </row>
    <row r="713">
      <c r="A713" s="68" t="str">
        <v/>
      </c>
      <c r="B713" s="9">
        <f>IF(A713="","",IFERROR(VLOOKUP(TRIM(A713&amp;""),'Référentiel PMIX'!$A$2:$C$377,2,FALSE),""))</f>
      </c>
      <c r="C713" s="68" t="str">
        <v/>
      </c>
      <c r="D713" s="68">
        <f>IF(A713="","",IFERROR(VLOOKUP(TRIM(A713&amp;""),'Référentiel PMIX'!$A$2:$C$377,3,FALSE),""))</f>
      </c>
      <c r="E713" s="68">
        <f>IF(OR(A713="",C713=""),"",IF(AND(ISNUMBER(C713),ISNUMBER(D713)),C713*D713,""))</f>
      </c>
      <c r="F713" s="9">
        <f>IF(A713="","",IF(COUNTIF('Référentiel PMIX'!$A$2:$A$377,TRIM(A713&amp;""))=0,"PLU ABSENT DU RATIO","OK"))</f>
      </c>
    </row>
    <row r="714">
      <c r="A714" s="130" t="str">
        <v/>
      </c>
      <c r="B714" s="91">
        <f>IF(A714="","",IFERROR(VLOOKUP(TRIM(A714&amp;""),'Référentiel PMIX'!$A$2:$C$377,2,FALSE),""))</f>
      </c>
      <c r="C714" s="92" t="str">
        <v/>
      </c>
      <c r="D714" s="92">
        <f>IF(A714="","",IFERROR(VLOOKUP(TRIM(A714&amp;""),'Référentiel PMIX'!$A$2:$C$377,3,FALSE),""))</f>
      </c>
      <c r="E714" s="92">
        <f>IF(OR(A714="",C714=""),"",IF(AND(ISNUMBER(C714),ISNUMBER(D714)),C714*D714,""))</f>
      </c>
      <c r="F714" s="91">
        <f>IF(A714="","",IF(COUNTIF('Référentiel PMIX'!$A$2:$A$377,TRIM(A714&amp;""))=0,"PLU ABSENT DU RATIO","OK"))</f>
      </c>
    </row>
    <row r="715">
      <c r="A715" s="68" t="str">
        <v/>
      </c>
      <c r="B715" s="9">
        <f>IF(A715="","",IFERROR(VLOOKUP(TRIM(A715&amp;""),'Référentiel PMIX'!$A$2:$C$377,2,FALSE),""))</f>
      </c>
      <c r="C715" s="68" t="str">
        <v/>
      </c>
      <c r="D715" s="68">
        <f>IF(A715="","",IFERROR(VLOOKUP(TRIM(A715&amp;""),'Référentiel PMIX'!$A$2:$C$377,3,FALSE),""))</f>
      </c>
      <c r="E715" s="68">
        <f>IF(OR(A715="",C715=""),"",IF(AND(ISNUMBER(C715),ISNUMBER(D715)),C715*D715,""))</f>
      </c>
      <c r="F715" s="9">
        <f>IF(A715="","",IF(COUNTIF('Référentiel PMIX'!$A$2:$A$377,TRIM(A715&amp;""))=0,"PLU ABSENT DU RATIO","OK"))</f>
      </c>
    </row>
    <row r="716">
      <c r="A716" s="130" t="str">
        <v/>
      </c>
      <c r="B716" s="91">
        <f>IF(A716="","",IFERROR(VLOOKUP(TRIM(A716&amp;""),'Référentiel PMIX'!$A$2:$C$377,2,FALSE),""))</f>
      </c>
      <c r="C716" s="92" t="str">
        <v/>
      </c>
      <c r="D716" s="92">
        <f>IF(A716="","",IFERROR(VLOOKUP(TRIM(A716&amp;""),'Référentiel PMIX'!$A$2:$C$377,3,FALSE),""))</f>
      </c>
      <c r="E716" s="92">
        <f>IF(OR(A716="",C716=""),"",IF(AND(ISNUMBER(C716),ISNUMBER(D716)),C716*D716,""))</f>
      </c>
      <c r="F716" s="91">
        <f>IF(A716="","",IF(COUNTIF('Référentiel PMIX'!$A$2:$A$377,TRIM(A716&amp;""))=0,"PLU ABSENT DU RATIO","OK"))</f>
      </c>
    </row>
    <row r="717">
      <c r="A717" s="68" t="str">
        <v/>
      </c>
      <c r="B717" s="9">
        <f>IF(A717="","",IFERROR(VLOOKUP(TRIM(A717&amp;""),'Référentiel PMIX'!$A$2:$C$377,2,FALSE),""))</f>
      </c>
      <c r="C717" s="68" t="str">
        <v/>
      </c>
      <c r="D717" s="68">
        <f>IF(A717="","",IFERROR(VLOOKUP(TRIM(A717&amp;""),'Référentiel PMIX'!$A$2:$C$377,3,FALSE),""))</f>
      </c>
      <c r="E717" s="68">
        <f>IF(OR(A717="",C717=""),"",IF(AND(ISNUMBER(C717),ISNUMBER(D717)),C717*D717,""))</f>
      </c>
      <c r="F717" s="9">
        <f>IF(A717="","",IF(COUNTIF('Référentiel PMIX'!$A$2:$A$377,TRIM(A717&amp;""))=0,"PLU ABSENT DU RATIO","OK"))</f>
      </c>
    </row>
    <row r="718">
      <c r="A718" s="130" t="str">
        <v/>
      </c>
      <c r="B718" s="91">
        <f>IF(A718="","",IFERROR(VLOOKUP(TRIM(A718&amp;""),'Référentiel PMIX'!$A$2:$C$377,2,FALSE),""))</f>
      </c>
      <c r="C718" s="92" t="str">
        <v/>
      </c>
      <c r="D718" s="92">
        <f>IF(A718="","",IFERROR(VLOOKUP(TRIM(A718&amp;""),'Référentiel PMIX'!$A$2:$C$377,3,FALSE),""))</f>
      </c>
      <c r="E718" s="92">
        <f>IF(OR(A718="",C718=""),"",IF(AND(ISNUMBER(C718),ISNUMBER(D718)),C718*D718,""))</f>
      </c>
      <c r="F718" s="91">
        <f>IF(A718="","",IF(COUNTIF('Référentiel PMIX'!$A$2:$A$377,TRIM(A718&amp;""))=0,"PLU ABSENT DU RATIO","OK"))</f>
      </c>
    </row>
    <row r="719">
      <c r="A719" s="68" t="str">
        <v/>
      </c>
      <c r="B719" s="9">
        <f>IF(A719="","",IFERROR(VLOOKUP(TRIM(A719&amp;""),'Référentiel PMIX'!$A$2:$C$377,2,FALSE),""))</f>
      </c>
      <c r="C719" s="68" t="str">
        <v/>
      </c>
      <c r="D719" s="68">
        <f>IF(A719="","",IFERROR(VLOOKUP(TRIM(A719&amp;""),'Référentiel PMIX'!$A$2:$C$377,3,FALSE),""))</f>
      </c>
      <c r="E719" s="68">
        <f>IF(OR(A719="",C719=""),"",IF(AND(ISNUMBER(C719),ISNUMBER(D719)),C719*D719,""))</f>
      </c>
      <c r="F719" s="9">
        <f>IF(A719="","",IF(COUNTIF('Référentiel PMIX'!$A$2:$A$377,TRIM(A719&amp;""))=0,"PLU ABSENT DU RATIO","OK"))</f>
      </c>
    </row>
    <row r="720">
      <c r="A720" s="130" t="str">
        <v/>
      </c>
      <c r="B720" s="91">
        <f>IF(A720="","",IFERROR(VLOOKUP(TRIM(A720&amp;""),'Référentiel PMIX'!$A$2:$C$377,2,FALSE),""))</f>
      </c>
      <c r="C720" s="92" t="str">
        <v/>
      </c>
      <c r="D720" s="92">
        <f>IF(A720="","",IFERROR(VLOOKUP(TRIM(A720&amp;""),'Référentiel PMIX'!$A$2:$C$377,3,FALSE),""))</f>
      </c>
      <c r="E720" s="92">
        <f>IF(OR(A720="",C720=""),"",IF(AND(ISNUMBER(C720),ISNUMBER(D720)),C720*D720,""))</f>
      </c>
      <c r="F720" s="91">
        <f>IF(A720="","",IF(COUNTIF('Référentiel PMIX'!$A$2:$A$377,TRIM(A720&amp;""))=0,"PLU ABSENT DU RATIO","OK"))</f>
      </c>
    </row>
    <row r="721">
      <c r="A721" s="68" t="str">
        <v/>
      </c>
      <c r="B721" s="9">
        <f>IF(A721="","",IFERROR(VLOOKUP(TRIM(A721&amp;""),'Référentiel PMIX'!$A$2:$C$377,2,FALSE),""))</f>
      </c>
      <c r="C721" s="68" t="str">
        <v/>
      </c>
      <c r="D721" s="68">
        <f>IF(A721="","",IFERROR(VLOOKUP(TRIM(A721&amp;""),'Référentiel PMIX'!$A$2:$C$377,3,FALSE),""))</f>
      </c>
      <c r="E721" s="68">
        <f>IF(OR(A721="",C721=""),"",IF(AND(ISNUMBER(C721),ISNUMBER(D721)),C721*D721,""))</f>
      </c>
      <c r="F721" s="9">
        <f>IF(A721="","",IF(COUNTIF('Référentiel PMIX'!$A$2:$A$377,TRIM(A721&amp;""))=0,"PLU ABSENT DU RATIO","OK"))</f>
      </c>
    </row>
    <row r="722">
      <c r="A722" s="130" t="str">
        <v/>
      </c>
      <c r="B722" s="91">
        <f>IF(A722="","",IFERROR(VLOOKUP(TRIM(A722&amp;""),'Référentiel PMIX'!$A$2:$C$377,2,FALSE),""))</f>
      </c>
      <c r="C722" s="92" t="str">
        <v/>
      </c>
      <c r="D722" s="92">
        <f>IF(A722="","",IFERROR(VLOOKUP(TRIM(A722&amp;""),'Référentiel PMIX'!$A$2:$C$377,3,FALSE),""))</f>
      </c>
      <c r="E722" s="92">
        <f>IF(OR(A722="",C722=""),"",IF(AND(ISNUMBER(C722),ISNUMBER(D722)),C722*D722,""))</f>
      </c>
      <c r="F722" s="91">
        <f>IF(A722="","",IF(COUNTIF('Référentiel PMIX'!$A$2:$A$377,TRIM(A722&amp;""))=0,"PLU ABSENT DU RATIO","OK"))</f>
      </c>
    </row>
    <row r="723">
      <c r="A723" s="68" t="str">
        <v/>
      </c>
      <c r="B723" s="9">
        <f>IF(A723="","",IFERROR(VLOOKUP(TRIM(A723&amp;""),'Référentiel PMIX'!$A$2:$C$377,2,FALSE),""))</f>
      </c>
      <c r="C723" s="68" t="str">
        <v/>
      </c>
      <c r="D723" s="68">
        <f>IF(A723="","",IFERROR(VLOOKUP(TRIM(A723&amp;""),'Référentiel PMIX'!$A$2:$C$377,3,FALSE),""))</f>
      </c>
      <c r="E723" s="68">
        <f>IF(OR(A723="",C723=""),"",IF(AND(ISNUMBER(C723),ISNUMBER(D723)),C723*D723,""))</f>
      </c>
      <c r="F723" s="9">
        <f>IF(A723="","",IF(COUNTIF('Référentiel PMIX'!$A$2:$A$377,TRIM(A723&amp;""))=0,"PLU ABSENT DU RATIO","OK"))</f>
      </c>
    </row>
    <row r="724">
      <c r="A724" s="130" t="str">
        <v/>
      </c>
      <c r="B724" s="91">
        <f>IF(A724="","",IFERROR(VLOOKUP(TRIM(A724&amp;""),'Référentiel PMIX'!$A$2:$C$377,2,FALSE),""))</f>
      </c>
      <c r="C724" s="92" t="str">
        <v/>
      </c>
      <c r="D724" s="92">
        <f>IF(A724="","",IFERROR(VLOOKUP(TRIM(A724&amp;""),'Référentiel PMIX'!$A$2:$C$377,3,FALSE),""))</f>
      </c>
      <c r="E724" s="92">
        <f>IF(OR(A724="",C724=""),"",IF(AND(ISNUMBER(C724),ISNUMBER(D724)),C724*D724,""))</f>
      </c>
      <c r="F724" s="91">
        <f>IF(A724="","",IF(COUNTIF('Référentiel PMIX'!$A$2:$A$377,TRIM(A724&amp;""))=0,"PLU ABSENT DU RATIO","OK"))</f>
      </c>
    </row>
    <row r="725">
      <c r="A725" s="68" t="str">
        <v/>
      </c>
      <c r="B725" s="9">
        <f>IF(A725="","",IFERROR(VLOOKUP(TRIM(A725&amp;""),'Référentiel PMIX'!$A$2:$C$377,2,FALSE),""))</f>
      </c>
      <c r="C725" s="68" t="str">
        <v/>
      </c>
      <c r="D725" s="68">
        <f>IF(A725="","",IFERROR(VLOOKUP(TRIM(A725&amp;""),'Référentiel PMIX'!$A$2:$C$377,3,FALSE),""))</f>
      </c>
      <c r="E725" s="68">
        <f>IF(OR(A725="",C725=""),"",IF(AND(ISNUMBER(C725),ISNUMBER(D725)),C725*D725,""))</f>
      </c>
      <c r="F725" s="9">
        <f>IF(A725="","",IF(COUNTIF('Référentiel PMIX'!$A$2:$A$377,TRIM(A725&amp;""))=0,"PLU ABSENT DU RATIO","OK"))</f>
      </c>
    </row>
    <row r="726">
      <c r="A726" s="130" t="str">
        <v/>
      </c>
      <c r="B726" s="91">
        <f>IF(A726="","",IFERROR(VLOOKUP(TRIM(A726&amp;""),'Référentiel PMIX'!$A$2:$C$377,2,FALSE),""))</f>
      </c>
      <c r="C726" s="92" t="str">
        <v/>
      </c>
      <c r="D726" s="92">
        <f>IF(A726="","",IFERROR(VLOOKUP(TRIM(A726&amp;""),'Référentiel PMIX'!$A$2:$C$377,3,FALSE),""))</f>
      </c>
      <c r="E726" s="92">
        <f>IF(OR(A726="",C726=""),"",IF(AND(ISNUMBER(C726),ISNUMBER(D726)),C726*D726,""))</f>
      </c>
      <c r="F726" s="91">
        <f>IF(A726="","",IF(COUNTIF('Référentiel PMIX'!$A$2:$A$377,TRIM(A726&amp;""))=0,"PLU ABSENT DU RATIO","OK"))</f>
      </c>
    </row>
    <row r="727">
      <c r="A727" s="68" t="str">
        <v/>
      </c>
      <c r="B727" s="9">
        <f>IF(A727="","",IFERROR(VLOOKUP(TRIM(A727&amp;""),'Référentiel PMIX'!$A$2:$C$377,2,FALSE),""))</f>
      </c>
      <c r="C727" s="68" t="str">
        <v/>
      </c>
      <c r="D727" s="68">
        <f>IF(A727="","",IFERROR(VLOOKUP(TRIM(A727&amp;""),'Référentiel PMIX'!$A$2:$C$377,3,FALSE),""))</f>
      </c>
      <c r="E727" s="68">
        <f>IF(OR(A727="",C727=""),"",IF(AND(ISNUMBER(C727),ISNUMBER(D727)),C727*D727,""))</f>
      </c>
      <c r="F727" s="9">
        <f>IF(A727="","",IF(COUNTIF('Référentiel PMIX'!$A$2:$A$377,TRIM(A727&amp;""))=0,"PLU ABSENT DU RATIO","OK"))</f>
      </c>
    </row>
    <row r="728">
      <c r="A728" s="130" t="str">
        <v/>
      </c>
      <c r="B728" s="91">
        <f>IF(A728="","",IFERROR(VLOOKUP(TRIM(A728&amp;""),'Référentiel PMIX'!$A$2:$C$377,2,FALSE),""))</f>
      </c>
      <c r="C728" s="92" t="str">
        <v/>
      </c>
      <c r="D728" s="92">
        <f>IF(A728="","",IFERROR(VLOOKUP(TRIM(A728&amp;""),'Référentiel PMIX'!$A$2:$C$377,3,FALSE),""))</f>
      </c>
      <c r="E728" s="92">
        <f>IF(OR(A728="",C728=""),"",IF(AND(ISNUMBER(C728),ISNUMBER(D728)),C728*D728,""))</f>
      </c>
      <c r="F728" s="91">
        <f>IF(A728="","",IF(COUNTIF('Référentiel PMIX'!$A$2:$A$377,TRIM(A728&amp;""))=0,"PLU ABSENT DU RATIO","OK"))</f>
      </c>
    </row>
    <row r="729">
      <c r="A729" s="68" t="str">
        <v/>
      </c>
      <c r="B729" s="9">
        <f>IF(A729="","",IFERROR(VLOOKUP(TRIM(A729&amp;""),'Référentiel PMIX'!$A$2:$C$377,2,FALSE),""))</f>
      </c>
      <c r="C729" s="68" t="str">
        <v/>
      </c>
      <c r="D729" s="68">
        <f>IF(A729="","",IFERROR(VLOOKUP(TRIM(A729&amp;""),'Référentiel PMIX'!$A$2:$C$377,3,FALSE),""))</f>
      </c>
      <c r="E729" s="68">
        <f>IF(OR(A729="",C729=""),"",IF(AND(ISNUMBER(C729),ISNUMBER(D729)),C729*D729,""))</f>
      </c>
      <c r="F729" s="9">
        <f>IF(A729="","",IF(COUNTIF('Référentiel PMIX'!$A$2:$A$377,TRIM(A729&amp;""))=0,"PLU ABSENT DU RATIO","OK"))</f>
      </c>
    </row>
    <row r="730">
      <c r="A730" s="130" t="str">
        <v/>
      </c>
      <c r="B730" s="91">
        <f>IF(A730="","",IFERROR(VLOOKUP(TRIM(A730&amp;""),'Référentiel PMIX'!$A$2:$C$377,2,FALSE),""))</f>
      </c>
      <c r="C730" s="92" t="str">
        <v/>
      </c>
      <c r="D730" s="92">
        <f>IF(A730="","",IFERROR(VLOOKUP(TRIM(A730&amp;""),'Référentiel PMIX'!$A$2:$C$377,3,FALSE),""))</f>
      </c>
      <c r="E730" s="92">
        <f>IF(OR(A730="",C730=""),"",IF(AND(ISNUMBER(C730),ISNUMBER(D730)),C730*D730,""))</f>
      </c>
      <c r="F730" s="91">
        <f>IF(A730="","",IF(COUNTIF('Référentiel PMIX'!$A$2:$A$377,TRIM(A730&amp;""))=0,"PLU ABSENT DU RATIO","OK"))</f>
      </c>
    </row>
    <row r="731">
      <c r="A731" s="68" t="str">
        <v/>
      </c>
      <c r="B731" s="9">
        <f>IF(A731="","",IFERROR(VLOOKUP(TRIM(A731&amp;""),'Référentiel PMIX'!$A$2:$C$377,2,FALSE),""))</f>
      </c>
      <c r="C731" s="68" t="str">
        <v/>
      </c>
      <c r="D731" s="68">
        <f>IF(A731="","",IFERROR(VLOOKUP(TRIM(A731&amp;""),'Référentiel PMIX'!$A$2:$C$377,3,FALSE),""))</f>
      </c>
      <c r="E731" s="68">
        <f>IF(OR(A731="",C731=""),"",IF(AND(ISNUMBER(C731),ISNUMBER(D731)),C731*D731,""))</f>
      </c>
      <c r="F731" s="9">
        <f>IF(A731="","",IF(COUNTIF('Référentiel PMIX'!$A$2:$A$377,TRIM(A731&amp;""))=0,"PLU ABSENT DU RATIO","OK"))</f>
      </c>
    </row>
    <row r="732">
      <c r="A732" s="130" t="str">
        <v/>
      </c>
      <c r="B732" s="91">
        <f>IF(A732="","",IFERROR(VLOOKUP(TRIM(A732&amp;""),'Référentiel PMIX'!$A$2:$C$377,2,FALSE),""))</f>
      </c>
      <c r="C732" s="92" t="str">
        <v/>
      </c>
      <c r="D732" s="92">
        <f>IF(A732="","",IFERROR(VLOOKUP(TRIM(A732&amp;""),'Référentiel PMIX'!$A$2:$C$377,3,FALSE),""))</f>
      </c>
      <c r="E732" s="92">
        <f>IF(OR(A732="",C732=""),"",IF(AND(ISNUMBER(C732),ISNUMBER(D732)),C732*D732,""))</f>
      </c>
      <c r="F732" s="91">
        <f>IF(A732="","",IF(COUNTIF('Référentiel PMIX'!$A$2:$A$377,TRIM(A732&amp;""))=0,"PLU ABSENT DU RATIO","OK"))</f>
      </c>
    </row>
    <row r="733">
      <c r="A733" s="68" t="str">
        <v/>
      </c>
      <c r="B733" s="9">
        <f>IF(A733="","",IFERROR(VLOOKUP(TRIM(A733&amp;""),'Référentiel PMIX'!$A$2:$C$377,2,FALSE),""))</f>
      </c>
      <c r="C733" s="68" t="str">
        <v/>
      </c>
      <c r="D733" s="68">
        <f>IF(A733="","",IFERROR(VLOOKUP(TRIM(A733&amp;""),'Référentiel PMIX'!$A$2:$C$377,3,FALSE),""))</f>
      </c>
      <c r="E733" s="68">
        <f>IF(OR(A733="",C733=""),"",IF(AND(ISNUMBER(C733),ISNUMBER(D733)),C733*D733,""))</f>
      </c>
      <c r="F733" s="9">
        <f>IF(A733="","",IF(COUNTIF('Référentiel PMIX'!$A$2:$A$377,TRIM(A733&amp;""))=0,"PLU ABSENT DU RATIO","OK"))</f>
      </c>
    </row>
    <row r="734">
      <c r="A734" s="130" t="str">
        <v/>
      </c>
      <c r="B734" s="91">
        <f>IF(A734="","",IFERROR(VLOOKUP(TRIM(A734&amp;""),'Référentiel PMIX'!$A$2:$C$377,2,FALSE),""))</f>
      </c>
      <c r="C734" s="92" t="str">
        <v/>
      </c>
      <c r="D734" s="92">
        <f>IF(A734="","",IFERROR(VLOOKUP(TRIM(A734&amp;""),'Référentiel PMIX'!$A$2:$C$377,3,FALSE),""))</f>
      </c>
      <c r="E734" s="92">
        <f>IF(OR(A734="",C734=""),"",IF(AND(ISNUMBER(C734),ISNUMBER(D734)),C734*D734,""))</f>
      </c>
      <c r="F734" s="91">
        <f>IF(A734="","",IF(COUNTIF('Référentiel PMIX'!$A$2:$A$377,TRIM(A734&amp;""))=0,"PLU ABSENT DU RATIO","OK"))</f>
      </c>
    </row>
    <row r="735">
      <c r="A735" s="68" t="str">
        <v/>
      </c>
      <c r="B735" s="9">
        <f>IF(A735="","",IFERROR(VLOOKUP(TRIM(A735&amp;""),'Référentiel PMIX'!$A$2:$C$377,2,FALSE),""))</f>
      </c>
      <c r="C735" s="68" t="str">
        <v/>
      </c>
      <c r="D735" s="68">
        <f>IF(A735="","",IFERROR(VLOOKUP(TRIM(A735&amp;""),'Référentiel PMIX'!$A$2:$C$377,3,FALSE),""))</f>
      </c>
      <c r="E735" s="68">
        <f>IF(OR(A735="",C735=""),"",IF(AND(ISNUMBER(C735),ISNUMBER(D735)),C735*D735,""))</f>
      </c>
      <c r="F735" s="9">
        <f>IF(A735="","",IF(COUNTIF('Référentiel PMIX'!$A$2:$A$377,TRIM(A735&amp;""))=0,"PLU ABSENT DU RATIO","OK"))</f>
      </c>
    </row>
    <row r="736">
      <c r="A736" s="130" t="str">
        <v/>
      </c>
      <c r="B736" s="91">
        <f>IF(A736="","",IFERROR(VLOOKUP(TRIM(A736&amp;""),'Référentiel PMIX'!$A$2:$C$377,2,FALSE),""))</f>
      </c>
      <c r="C736" s="92" t="str">
        <v/>
      </c>
      <c r="D736" s="92">
        <f>IF(A736="","",IFERROR(VLOOKUP(TRIM(A736&amp;""),'Référentiel PMIX'!$A$2:$C$377,3,FALSE),""))</f>
      </c>
      <c r="E736" s="92">
        <f>IF(OR(A736="",C736=""),"",IF(AND(ISNUMBER(C736),ISNUMBER(D736)),C736*D736,""))</f>
      </c>
      <c r="F736" s="91">
        <f>IF(A736="","",IF(COUNTIF('Référentiel PMIX'!$A$2:$A$377,TRIM(A736&amp;""))=0,"PLU ABSENT DU RATIO","OK"))</f>
      </c>
    </row>
    <row r="737">
      <c r="A737" s="68" t="str">
        <v/>
      </c>
      <c r="B737" s="9">
        <f>IF(A737="","",IFERROR(VLOOKUP(TRIM(A737&amp;""),'Référentiel PMIX'!$A$2:$C$377,2,FALSE),""))</f>
      </c>
      <c r="C737" s="68" t="str">
        <v/>
      </c>
      <c r="D737" s="68">
        <f>IF(A737="","",IFERROR(VLOOKUP(TRIM(A737&amp;""),'Référentiel PMIX'!$A$2:$C$377,3,FALSE),""))</f>
      </c>
      <c r="E737" s="68">
        <f>IF(OR(A737="",C737=""),"",IF(AND(ISNUMBER(C737),ISNUMBER(D737)),C737*D737,""))</f>
      </c>
      <c r="F737" s="9">
        <f>IF(A737="","",IF(COUNTIF('Référentiel PMIX'!$A$2:$A$377,TRIM(A737&amp;""))=0,"PLU ABSENT DU RATIO","OK"))</f>
      </c>
    </row>
    <row r="738">
      <c r="A738" s="130" t="str">
        <v/>
      </c>
      <c r="B738" s="91">
        <f>IF(A738="","",IFERROR(VLOOKUP(TRIM(A738&amp;""),'Référentiel PMIX'!$A$2:$C$377,2,FALSE),""))</f>
      </c>
      <c r="C738" s="92" t="str">
        <v/>
      </c>
      <c r="D738" s="92">
        <f>IF(A738="","",IFERROR(VLOOKUP(TRIM(A738&amp;""),'Référentiel PMIX'!$A$2:$C$377,3,FALSE),""))</f>
      </c>
      <c r="E738" s="92">
        <f>IF(OR(A738="",C738=""),"",IF(AND(ISNUMBER(C738),ISNUMBER(D738)),C738*D738,""))</f>
      </c>
      <c r="F738" s="91">
        <f>IF(A738="","",IF(COUNTIF('Référentiel PMIX'!$A$2:$A$377,TRIM(A738&amp;""))=0,"PLU ABSENT DU RATIO","OK"))</f>
      </c>
    </row>
    <row r="739">
      <c r="A739" s="68" t="str">
        <v/>
      </c>
      <c r="B739" s="9">
        <f>IF(A739="","",IFERROR(VLOOKUP(TRIM(A739&amp;""),'Référentiel PMIX'!$A$2:$C$377,2,FALSE),""))</f>
      </c>
      <c r="C739" s="68" t="str">
        <v/>
      </c>
      <c r="D739" s="68">
        <f>IF(A739="","",IFERROR(VLOOKUP(TRIM(A739&amp;""),'Référentiel PMIX'!$A$2:$C$377,3,FALSE),""))</f>
      </c>
      <c r="E739" s="68">
        <f>IF(OR(A739="",C739=""),"",IF(AND(ISNUMBER(C739),ISNUMBER(D739)),C739*D739,""))</f>
      </c>
      <c r="F739" s="9">
        <f>IF(A739="","",IF(COUNTIF('Référentiel PMIX'!$A$2:$A$377,TRIM(A739&amp;""))=0,"PLU ABSENT DU RATIO","OK"))</f>
      </c>
    </row>
    <row r="740">
      <c r="A740" s="130" t="str">
        <v/>
      </c>
      <c r="B740" s="91">
        <f>IF(A740="","",IFERROR(VLOOKUP(TRIM(A740&amp;""),'Référentiel PMIX'!$A$2:$C$377,2,FALSE),""))</f>
      </c>
      <c r="C740" s="92" t="str">
        <v/>
      </c>
      <c r="D740" s="92">
        <f>IF(A740="","",IFERROR(VLOOKUP(TRIM(A740&amp;""),'Référentiel PMIX'!$A$2:$C$377,3,FALSE),""))</f>
      </c>
      <c r="E740" s="92">
        <f>IF(OR(A740="",C740=""),"",IF(AND(ISNUMBER(C740),ISNUMBER(D740)),C740*D740,""))</f>
      </c>
      <c r="F740" s="91">
        <f>IF(A740="","",IF(COUNTIF('Référentiel PMIX'!$A$2:$A$377,TRIM(A740&amp;""))=0,"PLU ABSENT DU RATIO","OK"))</f>
      </c>
    </row>
    <row r="741">
      <c r="A741" s="68" t="str">
        <v/>
      </c>
      <c r="B741" s="9">
        <f>IF(A741="","",IFERROR(VLOOKUP(TRIM(A741&amp;""),'Référentiel PMIX'!$A$2:$C$377,2,FALSE),""))</f>
      </c>
      <c r="C741" s="68" t="str">
        <v/>
      </c>
      <c r="D741" s="68">
        <f>IF(A741="","",IFERROR(VLOOKUP(TRIM(A741&amp;""),'Référentiel PMIX'!$A$2:$C$377,3,FALSE),""))</f>
      </c>
      <c r="E741" s="68">
        <f>IF(OR(A741="",C741=""),"",IF(AND(ISNUMBER(C741),ISNUMBER(D741)),C741*D741,""))</f>
      </c>
      <c r="F741" s="9">
        <f>IF(A741="","",IF(COUNTIF('Référentiel PMIX'!$A$2:$A$377,TRIM(A741&amp;""))=0,"PLU ABSENT DU RATIO","OK"))</f>
      </c>
    </row>
    <row r="742">
      <c r="A742" s="130" t="str">
        <v/>
      </c>
      <c r="B742" s="91">
        <f>IF(A742="","",IFERROR(VLOOKUP(TRIM(A742&amp;""),'Référentiel PMIX'!$A$2:$C$377,2,FALSE),""))</f>
      </c>
      <c r="C742" s="92" t="str">
        <v/>
      </c>
      <c r="D742" s="92">
        <f>IF(A742="","",IFERROR(VLOOKUP(TRIM(A742&amp;""),'Référentiel PMIX'!$A$2:$C$377,3,FALSE),""))</f>
      </c>
      <c r="E742" s="92">
        <f>IF(OR(A742="",C742=""),"",IF(AND(ISNUMBER(C742),ISNUMBER(D742)),C742*D742,""))</f>
      </c>
      <c r="F742" s="91">
        <f>IF(A742="","",IF(COUNTIF('Référentiel PMIX'!$A$2:$A$377,TRIM(A742&amp;""))=0,"PLU ABSENT DU RATIO","OK"))</f>
      </c>
    </row>
    <row r="743">
      <c r="A743" s="68" t="str">
        <v/>
      </c>
      <c r="B743" s="9">
        <f>IF(A743="","",IFERROR(VLOOKUP(TRIM(A743&amp;""),'Référentiel PMIX'!$A$2:$C$377,2,FALSE),""))</f>
      </c>
      <c r="C743" s="68" t="str">
        <v/>
      </c>
      <c r="D743" s="68">
        <f>IF(A743="","",IFERROR(VLOOKUP(TRIM(A743&amp;""),'Référentiel PMIX'!$A$2:$C$377,3,FALSE),""))</f>
      </c>
      <c r="E743" s="68">
        <f>IF(OR(A743="",C743=""),"",IF(AND(ISNUMBER(C743),ISNUMBER(D743)),C743*D743,""))</f>
      </c>
      <c r="F743" s="9">
        <f>IF(A743="","",IF(COUNTIF('Référentiel PMIX'!$A$2:$A$377,TRIM(A743&amp;""))=0,"PLU ABSENT DU RATIO","OK"))</f>
      </c>
    </row>
    <row r="744">
      <c r="A744" s="130" t="str">
        <v/>
      </c>
      <c r="B744" s="91">
        <f>IF(A744="","",IFERROR(VLOOKUP(TRIM(A744&amp;""),'Référentiel PMIX'!$A$2:$C$377,2,FALSE),""))</f>
      </c>
      <c r="C744" s="92" t="str">
        <v/>
      </c>
      <c r="D744" s="92">
        <f>IF(A744="","",IFERROR(VLOOKUP(TRIM(A744&amp;""),'Référentiel PMIX'!$A$2:$C$377,3,FALSE),""))</f>
      </c>
      <c r="E744" s="92">
        <f>IF(OR(A744="",C744=""),"",IF(AND(ISNUMBER(C744),ISNUMBER(D744)),C744*D744,""))</f>
      </c>
      <c r="F744" s="91">
        <f>IF(A744="","",IF(COUNTIF('Référentiel PMIX'!$A$2:$A$377,TRIM(A744&amp;""))=0,"PLU ABSENT DU RATIO","OK"))</f>
      </c>
    </row>
    <row r="745">
      <c r="A745" s="68" t="str">
        <v/>
      </c>
      <c r="B745" s="9">
        <f>IF(A745="","",IFERROR(VLOOKUP(TRIM(A745&amp;""),'Référentiel PMIX'!$A$2:$C$377,2,FALSE),""))</f>
      </c>
      <c r="C745" s="68" t="str">
        <v/>
      </c>
      <c r="D745" s="68">
        <f>IF(A745="","",IFERROR(VLOOKUP(TRIM(A745&amp;""),'Référentiel PMIX'!$A$2:$C$377,3,FALSE),""))</f>
      </c>
      <c r="E745" s="68">
        <f>IF(OR(A745="",C745=""),"",IF(AND(ISNUMBER(C745),ISNUMBER(D745)),C745*D745,""))</f>
      </c>
      <c r="F745" s="9">
        <f>IF(A745="","",IF(COUNTIF('Référentiel PMIX'!$A$2:$A$377,TRIM(A745&amp;""))=0,"PLU ABSENT DU RATIO","OK"))</f>
      </c>
    </row>
    <row r="746">
      <c r="A746" s="130" t="str">
        <v/>
      </c>
      <c r="B746" s="91">
        <f>IF(A746="","",IFERROR(VLOOKUP(TRIM(A746&amp;""),'Référentiel PMIX'!$A$2:$C$377,2,FALSE),""))</f>
      </c>
      <c r="C746" s="92" t="str">
        <v/>
      </c>
      <c r="D746" s="92">
        <f>IF(A746="","",IFERROR(VLOOKUP(TRIM(A746&amp;""),'Référentiel PMIX'!$A$2:$C$377,3,FALSE),""))</f>
      </c>
      <c r="E746" s="92">
        <f>IF(OR(A746="",C746=""),"",IF(AND(ISNUMBER(C746),ISNUMBER(D746)),C746*D746,""))</f>
      </c>
      <c r="F746" s="91">
        <f>IF(A746="","",IF(COUNTIF('Référentiel PMIX'!$A$2:$A$377,TRIM(A746&amp;""))=0,"PLU ABSENT DU RATIO","OK"))</f>
      </c>
    </row>
    <row r="747">
      <c r="A747" s="68" t="str">
        <v/>
      </c>
      <c r="B747" s="9">
        <f>IF(A747="","",IFERROR(VLOOKUP(TRIM(A747&amp;""),'Référentiel PMIX'!$A$2:$C$377,2,FALSE),""))</f>
      </c>
      <c r="C747" s="68" t="str">
        <v/>
      </c>
      <c r="D747" s="68">
        <f>IF(A747="","",IFERROR(VLOOKUP(TRIM(A747&amp;""),'Référentiel PMIX'!$A$2:$C$377,3,FALSE),""))</f>
      </c>
      <c r="E747" s="68">
        <f>IF(OR(A747="",C747=""),"",IF(AND(ISNUMBER(C747),ISNUMBER(D747)),C747*D747,""))</f>
      </c>
      <c r="F747" s="9">
        <f>IF(A747="","",IF(COUNTIF('Référentiel PMIX'!$A$2:$A$377,TRIM(A747&amp;""))=0,"PLU ABSENT DU RATIO","OK"))</f>
      </c>
    </row>
    <row r="748">
      <c r="A748" s="130" t="str">
        <v/>
      </c>
      <c r="B748" s="91">
        <f>IF(A748="","",IFERROR(VLOOKUP(TRIM(A748&amp;""),'Référentiel PMIX'!$A$2:$C$377,2,FALSE),""))</f>
      </c>
      <c r="C748" s="92" t="str">
        <v/>
      </c>
      <c r="D748" s="92">
        <f>IF(A748="","",IFERROR(VLOOKUP(TRIM(A748&amp;""),'Référentiel PMIX'!$A$2:$C$377,3,FALSE),""))</f>
      </c>
      <c r="E748" s="92">
        <f>IF(OR(A748="",C748=""),"",IF(AND(ISNUMBER(C748),ISNUMBER(D748)),C748*D748,""))</f>
      </c>
      <c r="F748" s="91">
        <f>IF(A748="","",IF(COUNTIF('Référentiel PMIX'!$A$2:$A$377,TRIM(A748&amp;""))=0,"PLU ABSENT DU RATIO","OK"))</f>
      </c>
    </row>
    <row r="749">
      <c r="A749" s="68" t="str">
        <v/>
      </c>
      <c r="B749" s="9">
        <f>IF(A749="","",IFERROR(VLOOKUP(TRIM(A749&amp;""),'Référentiel PMIX'!$A$2:$C$377,2,FALSE),""))</f>
      </c>
      <c r="C749" s="68" t="str">
        <v/>
      </c>
      <c r="D749" s="68">
        <f>IF(A749="","",IFERROR(VLOOKUP(TRIM(A749&amp;""),'Référentiel PMIX'!$A$2:$C$377,3,FALSE),""))</f>
      </c>
      <c r="E749" s="68">
        <f>IF(OR(A749="",C749=""),"",IF(AND(ISNUMBER(C749),ISNUMBER(D749)),C749*D749,""))</f>
      </c>
      <c r="F749" s="9">
        <f>IF(A749="","",IF(COUNTIF('Référentiel PMIX'!$A$2:$A$377,TRIM(A749&amp;""))=0,"PLU ABSENT DU RATIO","OK"))</f>
      </c>
    </row>
    <row r="750">
      <c r="A750" s="130" t="str">
        <v/>
      </c>
      <c r="B750" s="91">
        <f>IF(A750="","",IFERROR(VLOOKUP(TRIM(A750&amp;""),'Référentiel PMIX'!$A$2:$C$377,2,FALSE),""))</f>
      </c>
      <c r="C750" s="92" t="str">
        <v/>
      </c>
      <c r="D750" s="92">
        <f>IF(A750="","",IFERROR(VLOOKUP(TRIM(A750&amp;""),'Référentiel PMIX'!$A$2:$C$377,3,FALSE),""))</f>
      </c>
      <c r="E750" s="92">
        <f>IF(OR(A750="",C750=""),"",IF(AND(ISNUMBER(C750),ISNUMBER(D750)),C750*D750,""))</f>
      </c>
      <c r="F750" s="91">
        <f>IF(A750="","",IF(COUNTIF('Référentiel PMIX'!$A$2:$A$377,TRIM(A750&amp;""))=0,"PLU ABSENT DU RATIO","OK"))</f>
      </c>
    </row>
    <row r="751">
      <c r="A751" s="68" t="str">
        <v/>
      </c>
      <c r="B751" s="9">
        <f>IF(A751="","",IFERROR(VLOOKUP(TRIM(A751&amp;""),'Référentiel PMIX'!$A$2:$C$377,2,FALSE),""))</f>
      </c>
      <c r="C751" s="68" t="str">
        <v/>
      </c>
      <c r="D751" s="68">
        <f>IF(A751="","",IFERROR(VLOOKUP(TRIM(A751&amp;""),'Référentiel PMIX'!$A$2:$C$377,3,FALSE),""))</f>
      </c>
      <c r="E751" s="68">
        <f>IF(OR(A751="",C751=""),"",IF(AND(ISNUMBER(C751),ISNUMBER(D751)),C751*D751,""))</f>
      </c>
      <c r="F751" s="9">
        <f>IF(A751="","",IF(COUNTIF('Référentiel PMIX'!$A$2:$A$377,TRIM(A751&amp;""))=0,"PLU ABSENT DU RATIO","OK"))</f>
      </c>
    </row>
    <row r="752">
      <c r="A752" s="130" t="str">
        <v/>
      </c>
      <c r="B752" s="91">
        <f>IF(A752="","",IFERROR(VLOOKUP(TRIM(A752&amp;""),'Référentiel PMIX'!$A$2:$C$377,2,FALSE),""))</f>
      </c>
      <c r="C752" s="92" t="str">
        <v/>
      </c>
      <c r="D752" s="92">
        <f>IF(A752="","",IFERROR(VLOOKUP(TRIM(A752&amp;""),'Référentiel PMIX'!$A$2:$C$377,3,FALSE),""))</f>
      </c>
      <c r="E752" s="92">
        <f>IF(OR(A752="",C752=""),"",IF(AND(ISNUMBER(C752),ISNUMBER(D752)),C752*D752,""))</f>
      </c>
      <c r="F752" s="91">
        <f>IF(A752="","",IF(COUNTIF('Référentiel PMIX'!$A$2:$A$377,TRIM(A752&amp;""))=0,"PLU ABSENT DU RATIO","OK"))</f>
      </c>
    </row>
    <row r="753">
      <c r="A753" s="68" t="str">
        <v/>
      </c>
      <c r="B753" s="9">
        <f>IF(A753="","",IFERROR(VLOOKUP(TRIM(A753&amp;""),'Référentiel PMIX'!$A$2:$C$377,2,FALSE),""))</f>
      </c>
      <c r="C753" s="68" t="str">
        <v/>
      </c>
      <c r="D753" s="68">
        <f>IF(A753="","",IFERROR(VLOOKUP(TRIM(A753&amp;""),'Référentiel PMIX'!$A$2:$C$377,3,FALSE),""))</f>
      </c>
      <c r="E753" s="68">
        <f>IF(OR(A753="",C753=""),"",IF(AND(ISNUMBER(C753),ISNUMBER(D753)),C753*D753,""))</f>
      </c>
      <c r="F753" s="9">
        <f>IF(A753="","",IF(COUNTIF('Référentiel PMIX'!$A$2:$A$377,TRIM(A753&amp;""))=0,"PLU ABSENT DU RATIO","OK"))</f>
      </c>
    </row>
    <row r="754">
      <c r="A754" s="130" t="str">
        <v/>
      </c>
      <c r="B754" s="91">
        <f>IF(A754="","",IFERROR(VLOOKUP(TRIM(A754&amp;""),'Référentiel PMIX'!$A$2:$C$377,2,FALSE),""))</f>
      </c>
      <c r="C754" s="92" t="str">
        <v/>
      </c>
      <c r="D754" s="92">
        <f>IF(A754="","",IFERROR(VLOOKUP(TRIM(A754&amp;""),'Référentiel PMIX'!$A$2:$C$377,3,FALSE),""))</f>
      </c>
      <c r="E754" s="92">
        <f>IF(OR(A754="",C754=""),"",IF(AND(ISNUMBER(C754),ISNUMBER(D754)),C754*D754,""))</f>
      </c>
      <c r="F754" s="91">
        <f>IF(A754="","",IF(COUNTIF('Référentiel PMIX'!$A$2:$A$377,TRIM(A754&amp;""))=0,"PLU ABSENT DU RATIO","OK"))</f>
      </c>
    </row>
    <row r="755">
      <c r="A755" s="68" t="str">
        <v/>
      </c>
      <c r="B755" s="9">
        <f>IF(A755="","",IFERROR(VLOOKUP(TRIM(A755&amp;""),'Référentiel PMIX'!$A$2:$C$377,2,FALSE),""))</f>
      </c>
      <c r="C755" s="68" t="str">
        <v/>
      </c>
      <c r="D755" s="68">
        <f>IF(A755="","",IFERROR(VLOOKUP(TRIM(A755&amp;""),'Référentiel PMIX'!$A$2:$C$377,3,FALSE),""))</f>
      </c>
      <c r="E755" s="68">
        <f>IF(OR(A755="",C755=""),"",IF(AND(ISNUMBER(C755),ISNUMBER(D755)),C755*D755,""))</f>
      </c>
      <c r="F755" s="9">
        <f>IF(A755="","",IF(COUNTIF('Référentiel PMIX'!$A$2:$A$377,TRIM(A755&amp;""))=0,"PLU ABSENT DU RATIO","OK"))</f>
      </c>
    </row>
    <row r="756">
      <c r="A756" s="130" t="str">
        <v/>
      </c>
      <c r="B756" s="91">
        <f>IF(A756="","",IFERROR(VLOOKUP(TRIM(A756&amp;""),'Référentiel PMIX'!$A$2:$C$377,2,FALSE),""))</f>
      </c>
      <c r="C756" s="92" t="str">
        <v/>
      </c>
      <c r="D756" s="92">
        <f>IF(A756="","",IFERROR(VLOOKUP(TRIM(A756&amp;""),'Référentiel PMIX'!$A$2:$C$377,3,FALSE),""))</f>
      </c>
      <c r="E756" s="92">
        <f>IF(OR(A756="",C756=""),"",IF(AND(ISNUMBER(C756),ISNUMBER(D756)),C756*D756,""))</f>
      </c>
      <c r="F756" s="91">
        <f>IF(A756="","",IF(COUNTIF('Référentiel PMIX'!$A$2:$A$377,TRIM(A756&amp;""))=0,"PLU ABSENT DU RATIO","OK"))</f>
      </c>
    </row>
    <row r="757">
      <c r="A757" s="68" t="str">
        <v/>
      </c>
      <c r="B757" s="9">
        <f>IF(A757="","",IFERROR(VLOOKUP(TRIM(A757&amp;""),'Référentiel PMIX'!$A$2:$C$377,2,FALSE),""))</f>
      </c>
      <c r="C757" s="68" t="str">
        <v/>
      </c>
      <c r="D757" s="68">
        <f>IF(A757="","",IFERROR(VLOOKUP(TRIM(A757&amp;""),'Référentiel PMIX'!$A$2:$C$377,3,FALSE),""))</f>
      </c>
      <c r="E757" s="68">
        <f>IF(OR(A757="",C757=""),"",IF(AND(ISNUMBER(C757),ISNUMBER(D757)),C757*D757,""))</f>
      </c>
      <c r="F757" s="9">
        <f>IF(A757="","",IF(COUNTIF('Référentiel PMIX'!$A$2:$A$377,TRIM(A757&amp;""))=0,"PLU ABSENT DU RATIO","OK"))</f>
      </c>
    </row>
    <row r="758">
      <c r="A758" s="130" t="str">
        <v/>
      </c>
      <c r="B758" s="91">
        <f>IF(A758="","",IFERROR(VLOOKUP(TRIM(A758&amp;""),'Référentiel PMIX'!$A$2:$C$377,2,FALSE),""))</f>
      </c>
      <c r="C758" s="92" t="str">
        <v/>
      </c>
      <c r="D758" s="92">
        <f>IF(A758="","",IFERROR(VLOOKUP(TRIM(A758&amp;""),'Référentiel PMIX'!$A$2:$C$377,3,FALSE),""))</f>
      </c>
      <c r="E758" s="92">
        <f>IF(OR(A758="",C758=""),"",IF(AND(ISNUMBER(C758),ISNUMBER(D758)),C758*D758,""))</f>
      </c>
      <c r="F758" s="91">
        <f>IF(A758="","",IF(COUNTIF('Référentiel PMIX'!$A$2:$A$377,TRIM(A758&amp;""))=0,"PLU ABSENT DU RATIO","OK"))</f>
      </c>
    </row>
    <row r="759">
      <c r="A759" s="68" t="str">
        <v/>
      </c>
      <c r="B759" s="9">
        <f>IF(A759="","",IFERROR(VLOOKUP(TRIM(A759&amp;""),'Référentiel PMIX'!$A$2:$C$377,2,FALSE),""))</f>
      </c>
      <c r="C759" s="68" t="str">
        <v/>
      </c>
      <c r="D759" s="68">
        <f>IF(A759="","",IFERROR(VLOOKUP(TRIM(A759&amp;""),'Référentiel PMIX'!$A$2:$C$377,3,FALSE),""))</f>
      </c>
      <c r="E759" s="68">
        <f>IF(OR(A759="",C759=""),"",IF(AND(ISNUMBER(C759),ISNUMBER(D759)),C759*D759,""))</f>
      </c>
      <c r="F759" s="9">
        <f>IF(A759="","",IF(COUNTIF('Référentiel PMIX'!$A$2:$A$377,TRIM(A759&amp;""))=0,"PLU ABSENT DU RATIO","OK"))</f>
      </c>
    </row>
    <row r="760">
      <c r="A760" s="130" t="str">
        <v/>
      </c>
      <c r="B760" s="91">
        <f>IF(A760="","",IFERROR(VLOOKUP(TRIM(A760&amp;""),'Référentiel PMIX'!$A$2:$C$377,2,FALSE),""))</f>
      </c>
      <c r="C760" s="92" t="str">
        <v/>
      </c>
      <c r="D760" s="92">
        <f>IF(A760="","",IFERROR(VLOOKUP(TRIM(A760&amp;""),'Référentiel PMIX'!$A$2:$C$377,3,FALSE),""))</f>
      </c>
      <c r="E760" s="92">
        <f>IF(OR(A760="",C760=""),"",IF(AND(ISNUMBER(C760),ISNUMBER(D760)),C760*D760,""))</f>
      </c>
      <c r="F760" s="91">
        <f>IF(A760="","",IF(COUNTIF('Référentiel PMIX'!$A$2:$A$377,TRIM(A760&amp;""))=0,"PLU ABSENT DU RATIO","OK"))</f>
      </c>
    </row>
    <row r="761">
      <c r="A761" s="68" t="str">
        <v/>
      </c>
      <c r="B761" s="9">
        <f>IF(A761="","",IFERROR(VLOOKUP(TRIM(A761&amp;""),'Référentiel PMIX'!$A$2:$C$377,2,FALSE),""))</f>
      </c>
      <c r="C761" s="68" t="str">
        <v/>
      </c>
      <c r="D761" s="68">
        <f>IF(A761="","",IFERROR(VLOOKUP(TRIM(A761&amp;""),'Référentiel PMIX'!$A$2:$C$377,3,FALSE),""))</f>
      </c>
      <c r="E761" s="68">
        <f>IF(OR(A761="",C761=""),"",IF(AND(ISNUMBER(C761),ISNUMBER(D761)),C761*D761,""))</f>
      </c>
      <c r="F761" s="9">
        <f>IF(A761="","",IF(COUNTIF('Référentiel PMIX'!$A$2:$A$377,TRIM(A761&amp;""))=0,"PLU ABSENT DU RATIO","OK"))</f>
      </c>
    </row>
    <row r="762">
      <c r="A762" s="130" t="str">
        <v/>
      </c>
      <c r="B762" s="91">
        <f>IF(A762="","",IFERROR(VLOOKUP(TRIM(A762&amp;""),'Référentiel PMIX'!$A$2:$C$377,2,FALSE),""))</f>
      </c>
      <c r="C762" s="92" t="str">
        <v/>
      </c>
      <c r="D762" s="92">
        <f>IF(A762="","",IFERROR(VLOOKUP(TRIM(A762&amp;""),'Référentiel PMIX'!$A$2:$C$377,3,FALSE),""))</f>
      </c>
      <c r="E762" s="92">
        <f>IF(OR(A762="",C762=""),"",IF(AND(ISNUMBER(C762),ISNUMBER(D762)),C762*D762,""))</f>
      </c>
      <c r="F762" s="91">
        <f>IF(A762="","",IF(COUNTIF('Référentiel PMIX'!$A$2:$A$377,TRIM(A762&amp;""))=0,"PLU ABSENT DU RATIO","OK"))</f>
      </c>
    </row>
    <row r="763">
      <c r="A763" s="68" t="str">
        <v/>
      </c>
      <c r="B763" s="9">
        <f>IF(A763="","",IFERROR(VLOOKUP(TRIM(A763&amp;""),'Référentiel PMIX'!$A$2:$C$377,2,FALSE),""))</f>
      </c>
      <c r="C763" s="68" t="str">
        <v/>
      </c>
      <c r="D763" s="68">
        <f>IF(A763="","",IFERROR(VLOOKUP(TRIM(A763&amp;""),'Référentiel PMIX'!$A$2:$C$377,3,FALSE),""))</f>
      </c>
      <c r="E763" s="68">
        <f>IF(OR(A763="",C763=""),"",IF(AND(ISNUMBER(C763),ISNUMBER(D763)),C763*D763,""))</f>
      </c>
      <c r="F763" s="9">
        <f>IF(A763="","",IF(COUNTIF('Référentiel PMIX'!$A$2:$A$377,TRIM(A763&amp;""))=0,"PLU ABSENT DU RATIO","OK"))</f>
      </c>
    </row>
    <row r="764">
      <c r="A764" s="130" t="str">
        <v/>
      </c>
      <c r="B764" s="91">
        <f>IF(A764="","",IFERROR(VLOOKUP(TRIM(A764&amp;""),'Référentiel PMIX'!$A$2:$C$377,2,FALSE),""))</f>
      </c>
      <c r="C764" s="92" t="str">
        <v/>
      </c>
      <c r="D764" s="92">
        <f>IF(A764="","",IFERROR(VLOOKUP(TRIM(A764&amp;""),'Référentiel PMIX'!$A$2:$C$377,3,FALSE),""))</f>
      </c>
      <c r="E764" s="92">
        <f>IF(OR(A764="",C764=""),"",IF(AND(ISNUMBER(C764),ISNUMBER(D764)),C764*D764,""))</f>
      </c>
      <c r="F764" s="91">
        <f>IF(A764="","",IF(COUNTIF('Référentiel PMIX'!$A$2:$A$377,TRIM(A764&amp;""))=0,"PLU ABSENT DU RATIO","OK"))</f>
      </c>
    </row>
    <row r="765">
      <c r="A765" s="68" t="str">
        <v/>
      </c>
      <c r="B765" s="9">
        <f>IF(A765="","",IFERROR(VLOOKUP(TRIM(A765&amp;""),'Référentiel PMIX'!$A$2:$C$377,2,FALSE),""))</f>
      </c>
      <c r="C765" s="68" t="str">
        <v/>
      </c>
      <c r="D765" s="68">
        <f>IF(A765="","",IFERROR(VLOOKUP(TRIM(A765&amp;""),'Référentiel PMIX'!$A$2:$C$377,3,FALSE),""))</f>
      </c>
      <c r="E765" s="68">
        <f>IF(OR(A765="",C765=""),"",IF(AND(ISNUMBER(C765),ISNUMBER(D765)),C765*D765,""))</f>
      </c>
      <c r="F765" s="9">
        <f>IF(A765="","",IF(COUNTIF('Référentiel PMIX'!$A$2:$A$377,TRIM(A765&amp;""))=0,"PLU ABSENT DU RATIO","OK"))</f>
      </c>
    </row>
    <row r="766">
      <c r="A766" s="130" t="str">
        <v/>
      </c>
      <c r="B766" s="91">
        <f>IF(A766="","",IFERROR(VLOOKUP(TRIM(A766&amp;""),'Référentiel PMIX'!$A$2:$C$377,2,FALSE),""))</f>
      </c>
      <c r="C766" s="92" t="str">
        <v/>
      </c>
      <c r="D766" s="92">
        <f>IF(A766="","",IFERROR(VLOOKUP(TRIM(A766&amp;""),'Référentiel PMIX'!$A$2:$C$377,3,FALSE),""))</f>
      </c>
      <c r="E766" s="92">
        <f>IF(OR(A766="",C766=""),"",IF(AND(ISNUMBER(C766),ISNUMBER(D766)),C766*D766,""))</f>
      </c>
      <c r="F766" s="91">
        <f>IF(A766="","",IF(COUNTIF('Référentiel PMIX'!$A$2:$A$377,TRIM(A766&amp;""))=0,"PLU ABSENT DU RATIO","OK"))</f>
      </c>
    </row>
    <row r="767">
      <c r="A767" s="68" t="str">
        <v/>
      </c>
      <c r="B767" s="9">
        <f>IF(A767="","",IFERROR(VLOOKUP(TRIM(A767&amp;""),'Référentiel PMIX'!$A$2:$C$377,2,FALSE),""))</f>
      </c>
      <c r="C767" s="68" t="str">
        <v/>
      </c>
      <c r="D767" s="68">
        <f>IF(A767="","",IFERROR(VLOOKUP(TRIM(A767&amp;""),'Référentiel PMIX'!$A$2:$C$377,3,FALSE),""))</f>
      </c>
      <c r="E767" s="68">
        <f>IF(OR(A767="",C767=""),"",IF(AND(ISNUMBER(C767),ISNUMBER(D767)),C767*D767,""))</f>
      </c>
      <c r="F767" s="9">
        <f>IF(A767="","",IF(COUNTIF('Référentiel PMIX'!$A$2:$A$377,TRIM(A767&amp;""))=0,"PLU ABSENT DU RATIO","OK"))</f>
      </c>
    </row>
    <row r="768">
      <c r="A768" s="130" t="str">
        <v/>
      </c>
      <c r="B768" s="91">
        <f>IF(A768="","",IFERROR(VLOOKUP(TRIM(A768&amp;""),'Référentiel PMIX'!$A$2:$C$377,2,FALSE),""))</f>
      </c>
      <c r="C768" s="92" t="str">
        <v/>
      </c>
      <c r="D768" s="92">
        <f>IF(A768="","",IFERROR(VLOOKUP(TRIM(A768&amp;""),'Référentiel PMIX'!$A$2:$C$377,3,FALSE),""))</f>
      </c>
      <c r="E768" s="92">
        <f>IF(OR(A768="",C768=""),"",IF(AND(ISNUMBER(C768),ISNUMBER(D768)),C768*D768,""))</f>
      </c>
      <c r="F768" s="91">
        <f>IF(A768="","",IF(COUNTIF('Référentiel PMIX'!$A$2:$A$377,TRIM(A768&amp;""))=0,"PLU ABSENT DU RATIO","OK"))</f>
      </c>
    </row>
    <row r="769">
      <c r="A769" s="68" t="str">
        <v/>
      </c>
      <c r="B769" s="9">
        <f>IF(A769="","",IFERROR(VLOOKUP(TRIM(A769&amp;""),'Référentiel PMIX'!$A$2:$C$377,2,FALSE),""))</f>
      </c>
      <c r="C769" s="68" t="str">
        <v/>
      </c>
      <c r="D769" s="68">
        <f>IF(A769="","",IFERROR(VLOOKUP(TRIM(A769&amp;""),'Référentiel PMIX'!$A$2:$C$377,3,FALSE),""))</f>
      </c>
      <c r="E769" s="68">
        <f>IF(OR(A769="",C769=""),"",IF(AND(ISNUMBER(C769),ISNUMBER(D769)),C769*D769,""))</f>
      </c>
      <c r="F769" s="9">
        <f>IF(A769="","",IF(COUNTIF('Référentiel PMIX'!$A$2:$A$377,TRIM(A769&amp;""))=0,"PLU ABSENT DU RATIO","OK"))</f>
      </c>
    </row>
    <row r="770">
      <c r="A770" s="130" t="str">
        <v/>
      </c>
      <c r="B770" s="91">
        <f>IF(A770="","",IFERROR(VLOOKUP(TRIM(A770&amp;""),'Référentiel PMIX'!$A$2:$C$377,2,FALSE),""))</f>
      </c>
      <c r="C770" s="92" t="str">
        <v/>
      </c>
      <c r="D770" s="92">
        <f>IF(A770="","",IFERROR(VLOOKUP(TRIM(A770&amp;""),'Référentiel PMIX'!$A$2:$C$377,3,FALSE),""))</f>
      </c>
      <c r="E770" s="92">
        <f>IF(OR(A770="",C770=""),"",IF(AND(ISNUMBER(C770),ISNUMBER(D770)),C770*D770,""))</f>
      </c>
      <c r="F770" s="91">
        <f>IF(A770="","",IF(COUNTIF('Référentiel PMIX'!$A$2:$A$377,TRIM(A770&amp;""))=0,"PLU ABSENT DU RATIO","OK"))</f>
      </c>
    </row>
    <row r="771">
      <c r="A771" s="68" t="str">
        <v/>
      </c>
      <c r="B771" s="9">
        <f>IF(A771="","",IFERROR(VLOOKUP(TRIM(A771&amp;""),'Référentiel PMIX'!$A$2:$C$377,2,FALSE),""))</f>
      </c>
      <c r="C771" s="68" t="str">
        <v/>
      </c>
      <c r="D771" s="68">
        <f>IF(A771="","",IFERROR(VLOOKUP(TRIM(A771&amp;""),'Référentiel PMIX'!$A$2:$C$377,3,FALSE),""))</f>
      </c>
      <c r="E771" s="68">
        <f>IF(OR(A771="",C771=""),"",IF(AND(ISNUMBER(C771),ISNUMBER(D771)),C771*D771,""))</f>
      </c>
      <c r="F771" s="9">
        <f>IF(A771="","",IF(COUNTIF('Référentiel PMIX'!$A$2:$A$377,TRIM(A771&amp;""))=0,"PLU ABSENT DU RATIO","OK"))</f>
      </c>
    </row>
    <row r="772">
      <c r="A772" s="130" t="str">
        <v/>
      </c>
      <c r="B772" s="91">
        <f>IF(A772="","",IFERROR(VLOOKUP(TRIM(A772&amp;""),'Référentiel PMIX'!$A$2:$C$377,2,FALSE),""))</f>
      </c>
      <c r="C772" s="92" t="str">
        <v/>
      </c>
      <c r="D772" s="92">
        <f>IF(A772="","",IFERROR(VLOOKUP(TRIM(A772&amp;""),'Référentiel PMIX'!$A$2:$C$377,3,FALSE),""))</f>
      </c>
      <c r="E772" s="92">
        <f>IF(OR(A772="",C772=""),"",IF(AND(ISNUMBER(C772),ISNUMBER(D772)),C772*D772,""))</f>
      </c>
      <c r="F772" s="91">
        <f>IF(A772="","",IF(COUNTIF('Référentiel PMIX'!$A$2:$A$377,TRIM(A772&amp;""))=0,"PLU ABSENT DU RATIO","OK"))</f>
      </c>
    </row>
    <row r="773">
      <c r="A773" s="68" t="str">
        <v/>
      </c>
      <c r="B773" s="9">
        <f>IF(A773="","",IFERROR(VLOOKUP(TRIM(A773&amp;""),'Référentiel PMIX'!$A$2:$C$377,2,FALSE),""))</f>
      </c>
      <c r="C773" s="68" t="str">
        <v/>
      </c>
      <c r="D773" s="68">
        <f>IF(A773="","",IFERROR(VLOOKUP(TRIM(A773&amp;""),'Référentiel PMIX'!$A$2:$C$377,3,FALSE),""))</f>
      </c>
      <c r="E773" s="68">
        <f>IF(OR(A773="",C773=""),"",IF(AND(ISNUMBER(C773),ISNUMBER(D773)),C773*D773,""))</f>
      </c>
      <c r="F773" s="9">
        <f>IF(A773="","",IF(COUNTIF('Référentiel PMIX'!$A$2:$A$377,TRIM(A773&amp;""))=0,"PLU ABSENT DU RATIO","OK"))</f>
      </c>
    </row>
    <row r="774">
      <c r="A774" s="130" t="str">
        <v/>
      </c>
      <c r="B774" s="91">
        <f>IF(A774="","",IFERROR(VLOOKUP(TRIM(A774&amp;""),'Référentiel PMIX'!$A$2:$C$377,2,FALSE),""))</f>
      </c>
      <c r="C774" s="92" t="str">
        <v/>
      </c>
      <c r="D774" s="92">
        <f>IF(A774="","",IFERROR(VLOOKUP(TRIM(A774&amp;""),'Référentiel PMIX'!$A$2:$C$377,3,FALSE),""))</f>
      </c>
      <c r="E774" s="92">
        <f>IF(OR(A774="",C774=""),"",IF(AND(ISNUMBER(C774),ISNUMBER(D774)),C774*D774,""))</f>
      </c>
      <c r="F774" s="91">
        <f>IF(A774="","",IF(COUNTIF('Référentiel PMIX'!$A$2:$A$377,TRIM(A774&amp;""))=0,"PLU ABSENT DU RATIO","OK"))</f>
      </c>
    </row>
    <row r="775">
      <c r="A775" s="68" t="str">
        <v/>
      </c>
      <c r="B775" s="9">
        <f>IF(A775="","",IFERROR(VLOOKUP(TRIM(A775&amp;""),'Référentiel PMIX'!$A$2:$C$377,2,FALSE),""))</f>
      </c>
      <c r="C775" s="68" t="str">
        <v/>
      </c>
      <c r="D775" s="68">
        <f>IF(A775="","",IFERROR(VLOOKUP(TRIM(A775&amp;""),'Référentiel PMIX'!$A$2:$C$377,3,FALSE),""))</f>
      </c>
      <c r="E775" s="68">
        <f>IF(OR(A775="",C775=""),"",IF(AND(ISNUMBER(C775),ISNUMBER(D775)),C775*D775,""))</f>
      </c>
      <c r="F775" s="9">
        <f>IF(A775="","",IF(COUNTIF('Référentiel PMIX'!$A$2:$A$377,TRIM(A775&amp;""))=0,"PLU ABSENT DU RATIO","OK"))</f>
      </c>
    </row>
    <row r="776">
      <c r="A776" s="130" t="str">
        <v/>
      </c>
      <c r="B776" s="91">
        <f>IF(A776="","",IFERROR(VLOOKUP(TRIM(A776&amp;""),'Référentiel PMIX'!$A$2:$C$377,2,FALSE),""))</f>
      </c>
      <c r="C776" s="92" t="str">
        <v/>
      </c>
      <c r="D776" s="92">
        <f>IF(A776="","",IFERROR(VLOOKUP(TRIM(A776&amp;""),'Référentiel PMIX'!$A$2:$C$377,3,FALSE),""))</f>
      </c>
      <c r="E776" s="92">
        <f>IF(OR(A776="",C776=""),"",IF(AND(ISNUMBER(C776),ISNUMBER(D776)),C776*D776,""))</f>
      </c>
      <c r="F776" s="91">
        <f>IF(A776="","",IF(COUNTIF('Référentiel PMIX'!$A$2:$A$377,TRIM(A776&amp;""))=0,"PLU ABSENT DU RATIO","OK"))</f>
      </c>
    </row>
    <row r="777">
      <c r="A777" s="68" t="str">
        <v/>
      </c>
      <c r="B777" s="9">
        <f>IF(A777="","",IFERROR(VLOOKUP(TRIM(A777&amp;""),'Référentiel PMIX'!$A$2:$C$377,2,FALSE),""))</f>
      </c>
      <c r="C777" s="68" t="str">
        <v/>
      </c>
      <c r="D777" s="68">
        <f>IF(A777="","",IFERROR(VLOOKUP(TRIM(A777&amp;""),'Référentiel PMIX'!$A$2:$C$377,3,FALSE),""))</f>
      </c>
      <c r="E777" s="68">
        <f>IF(OR(A777="",C777=""),"",IF(AND(ISNUMBER(C777),ISNUMBER(D777)),C777*D777,""))</f>
      </c>
      <c r="F777" s="9">
        <f>IF(A777="","",IF(COUNTIF('Référentiel PMIX'!$A$2:$A$377,TRIM(A777&amp;""))=0,"PLU ABSENT DU RATIO","OK"))</f>
      </c>
    </row>
    <row r="778">
      <c r="A778" s="130" t="str">
        <v/>
      </c>
      <c r="B778" s="91">
        <f>IF(A778="","",IFERROR(VLOOKUP(TRIM(A778&amp;""),'Référentiel PMIX'!$A$2:$C$377,2,FALSE),""))</f>
      </c>
      <c r="C778" s="92" t="str">
        <v/>
      </c>
      <c r="D778" s="92">
        <f>IF(A778="","",IFERROR(VLOOKUP(TRIM(A778&amp;""),'Référentiel PMIX'!$A$2:$C$377,3,FALSE),""))</f>
      </c>
      <c r="E778" s="92">
        <f>IF(OR(A778="",C778=""),"",IF(AND(ISNUMBER(C778),ISNUMBER(D778)),C778*D778,""))</f>
      </c>
      <c r="F778" s="91">
        <f>IF(A778="","",IF(COUNTIF('Référentiel PMIX'!$A$2:$A$377,TRIM(A778&amp;""))=0,"PLU ABSENT DU RATIO","OK"))</f>
      </c>
    </row>
    <row r="779">
      <c r="A779" s="68" t="str">
        <v/>
      </c>
      <c r="B779" s="9">
        <f>IF(A779="","",IFERROR(VLOOKUP(TRIM(A779&amp;""),'Référentiel PMIX'!$A$2:$C$377,2,FALSE),""))</f>
      </c>
      <c r="C779" s="68" t="str">
        <v/>
      </c>
      <c r="D779" s="68">
        <f>IF(A779="","",IFERROR(VLOOKUP(TRIM(A779&amp;""),'Référentiel PMIX'!$A$2:$C$377,3,FALSE),""))</f>
      </c>
      <c r="E779" s="68">
        <f>IF(OR(A779="",C779=""),"",IF(AND(ISNUMBER(C779),ISNUMBER(D779)),C779*D779,""))</f>
      </c>
      <c r="F779" s="9">
        <f>IF(A779="","",IF(COUNTIF('Référentiel PMIX'!$A$2:$A$377,TRIM(A779&amp;""))=0,"PLU ABSENT DU RATIO","OK"))</f>
      </c>
    </row>
    <row r="780">
      <c r="A780" s="130" t="str">
        <v/>
      </c>
      <c r="B780" s="91">
        <f>IF(A780="","",IFERROR(VLOOKUP(TRIM(A780&amp;""),'Référentiel PMIX'!$A$2:$C$377,2,FALSE),""))</f>
      </c>
      <c r="C780" s="92" t="str">
        <v/>
      </c>
      <c r="D780" s="92">
        <f>IF(A780="","",IFERROR(VLOOKUP(TRIM(A780&amp;""),'Référentiel PMIX'!$A$2:$C$377,3,FALSE),""))</f>
      </c>
      <c r="E780" s="92">
        <f>IF(OR(A780="",C780=""),"",IF(AND(ISNUMBER(C780),ISNUMBER(D780)),C780*D780,""))</f>
      </c>
      <c r="F780" s="91">
        <f>IF(A780="","",IF(COUNTIF('Référentiel PMIX'!$A$2:$A$377,TRIM(A780&amp;""))=0,"PLU ABSENT DU RATIO","OK"))</f>
      </c>
    </row>
    <row r="781">
      <c r="A781" s="68" t="str">
        <v/>
      </c>
      <c r="B781" s="9">
        <f>IF(A781="","",IFERROR(VLOOKUP(TRIM(A781&amp;""),'Référentiel PMIX'!$A$2:$C$377,2,FALSE),""))</f>
      </c>
      <c r="C781" s="68" t="str">
        <v/>
      </c>
      <c r="D781" s="68">
        <f>IF(A781="","",IFERROR(VLOOKUP(TRIM(A781&amp;""),'Référentiel PMIX'!$A$2:$C$377,3,FALSE),""))</f>
      </c>
      <c r="E781" s="68">
        <f>IF(OR(A781="",C781=""),"",IF(AND(ISNUMBER(C781),ISNUMBER(D781)),C781*D781,""))</f>
      </c>
      <c r="F781" s="9">
        <f>IF(A781="","",IF(COUNTIF('Référentiel PMIX'!$A$2:$A$377,TRIM(A781&amp;""))=0,"PLU ABSENT DU RATIO","OK"))</f>
      </c>
    </row>
    <row r="782">
      <c r="A782" s="130" t="str">
        <v/>
      </c>
      <c r="B782" s="91">
        <f>IF(A782="","",IFERROR(VLOOKUP(TRIM(A782&amp;""),'Référentiel PMIX'!$A$2:$C$377,2,FALSE),""))</f>
      </c>
      <c r="C782" s="92" t="str">
        <v/>
      </c>
      <c r="D782" s="92">
        <f>IF(A782="","",IFERROR(VLOOKUP(TRIM(A782&amp;""),'Référentiel PMIX'!$A$2:$C$377,3,FALSE),""))</f>
      </c>
      <c r="E782" s="92">
        <f>IF(OR(A782="",C782=""),"",IF(AND(ISNUMBER(C782),ISNUMBER(D782)),C782*D782,""))</f>
      </c>
      <c r="F782" s="91">
        <f>IF(A782="","",IF(COUNTIF('Référentiel PMIX'!$A$2:$A$377,TRIM(A782&amp;""))=0,"PLU ABSENT DU RATIO","OK"))</f>
      </c>
    </row>
    <row r="783">
      <c r="A783" s="68" t="str">
        <v/>
      </c>
      <c r="B783" s="9">
        <f>IF(A783="","",IFERROR(VLOOKUP(TRIM(A783&amp;""),'Référentiel PMIX'!$A$2:$C$377,2,FALSE),""))</f>
      </c>
      <c r="C783" s="68" t="str">
        <v/>
      </c>
      <c r="D783" s="68">
        <f>IF(A783="","",IFERROR(VLOOKUP(TRIM(A783&amp;""),'Référentiel PMIX'!$A$2:$C$377,3,FALSE),""))</f>
      </c>
      <c r="E783" s="68">
        <f>IF(OR(A783="",C783=""),"",IF(AND(ISNUMBER(C783),ISNUMBER(D783)),C783*D783,""))</f>
      </c>
      <c r="F783" s="9">
        <f>IF(A783="","",IF(COUNTIF('Référentiel PMIX'!$A$2:$A$377,TRIM(A783&amp;""))=0,"PLU ABSENT DU RATIO","OK"))</f>
      </c>
    </row>
    <row r="784">
      <c r="A784" s="130" t="str">
        <v/>
      </c>
      <c r="B784" s="91">
        <f>IF(A784="","",IFERROR(VLOOKUP(TRIM(A784&amp;""),'Référentiel PMIX'!$A$2:$C$377,2,FALSE),""))</f>
      </c>
      <c r="C784" s="92" t="str">
        <v/>
      </c>
      <c r="D784" s="92">
        <f>IF(A784="","",IFERROR(VLOOKUP(TRIM(A784&amp;""),'Référentiel PMIX'!$A$2:$C$377,3,FALSE),""))</f>
      </c>
      <c r="E784" s="92">
        <f>IF(OR(A784="",C784=""),"",IF(AND(ISNUMBER(C784),ISNUMBER(D784)),C784*D784,""))</f>
      </c>
      <c r="F784" s="91">
        <f>IF(A784="","",IF(COUNTIF('Référentiel PMIX'!$A$2:$A$377,TRIM(A784&amp;""))=0,"PLU ABSENT DU RATIO","OK"))</f>
      </c>
    </row>
    <row r="785">
      <c r="A785" s="68" t="str">
        <v/>
      </c>
      <c r="B785" s="9">
        <f>IF(A785="","",IFERROR(VLOOKUP(TRIM(A785&amp;""),'Référentiel PMIX'!$A$2:$C$377,2,FALSE),""))</f>
      </c>
      <c r="C785" s="68" t="str">
        <v/>
      </c>
      <c r="D785" s="68">
        <f>IF(A785="","",IFERROR(VLOOKUP(TRIM(A785&amp;""),'Référentiel PMIX'!$A$2:$C$377,3,FALSE),""))</f>
      </c>
      <c r="E785" s="68">
        <f>IF(OR(A785="",C785=""),"",IF(AND(ISNUMBER(C785),ISNUMBER(D785)),C785*D785,""))</f>
      </c>
      <c r="F785" s="9">
        <f>IF(A785="","",IF(COUNTIF('Référentiel PMIX'!$A$2:$A$377,TRIM(A785&amp;""))=0,"PLU ABSENT DU RATIO","OK"))</f>
      </c>
    </row>
    <row r="786">
      <c r="A786" s="130" t="str">
        <v/>
      </c>
      <c r="B786" s="91">
        <f>IF(A786="","",IFERROR(VLOOKUP(TRIM(A786&amp;""),'Référentiel PMIX'!$A$2:$C$377,2,FALSE),""))</f>
      </c>
      <c r="C786" s="92" t="str">
        <v/>
      </c>
      <c r="D786" s="92">
        <f>IF(A786="","",IFERROR(VLOOKUP(TRIM(A786&amp;""),'Référentiel PMIX'!$A$2:$C$377,3,FALSE),""))</f>
      </c>
      <c r="E786" s="92">
        <f>IF(OR(A786="",C786=""),"",IF(AND(ISNUMBER(C786),ISNUMBER(D786)),C786*D786,""))</f>
      </c>
      <c r="F786" s="91">
        <f>IF(A786="","",IF(COUNTIF('Référentiel PMIX'!$A$2:$A$377,TRIM(A786&amp;""))=0,"PLU ABSENT DU RATIO","OK"))</f>
      </c>
    </row>
    <row r="787">
      <c r="A787" s="68" t="str">
        <v/>
      </c>
      <c r="B787" s="9">
        <f>IF(A787="","",IFERROR(VLOOKUP(TRIM(A787&amp;""),'Référentiel PMIX'!$A$2:$C$377,2,FALSE),""))</f>
      </c>
      <c r="C787" s="68" t="str">
        <v/>
      </c>
      <c r="D787" s="68">
        <f>IF(A787="","",IFERROR(VLOOKUP(TRIM(A787&amp;""),'Référentiel PMIX'!$A$2:$C$377,3,FALSE),""))</f>
      </c>
      <c r="E787" s="68">
        <f>IF(OR(A787="",C787=""),"",IF(AND(ISNUMBER(C787),ISNUMBER(D787)),C787*D787,""))</f>
      </c>
      <c r="F787" s="9">
        <f>IF(A787="","",IF(COUNTIF('Référentiel PMIX'!$A$2:$A$377,TRIM(A787&amp;""))=0,"PLU ABSENT DU RATIO","OK"))</f>
      </c>
    </row>
    <row r="788">
      <c r="A788" s="130" t="str">
        <v/>
      </c>
      <c r="B788" s="91">
        <f>IF(A788="","",IFERROR(VLOOKUP(TRIM(A788&amp;""),'Référentiel PMIX'!$A$2:$C$377,2,FALSE),""))</f>
      </c>
      <c r="C788" s="92" t="str">
        <v/>
      </c>
      <c r="D788" s="92">
        <f>IF(A788="","",IFERROR(VLOOKUP(TRIM(A788&amp;""),'Référentiel PMIX'!$A$2:$C$377,3,FALSE),""))</f>
      </c>
      <c r="E788" s="92">
        <f>IF(OR(A788="",C788=""),"",IF(AND(ISNUMBER(C788),ISNUMBER(D788)),C788*D788,""))</f>
      </c>
      <c r="F788" s="91">
        <f>IF(A788="","",IF(COUNTIF('Référentiel PMIX'!$A$2:$A$377,TRIM(A788&amp;""))=0,"PLU ABSENT DU RATIO","OK"))</f>
      </c>
    </row>
    <row r="789">
      <c r="A789" s="68" t="str">
        <v/>
      </c>
      <c r="B789" s="9">
        <f>IF(A789="","",IFERROR(VLOOKUP(TRIM(A789&amp;""),'Référentiel PMIX'!$A$2:$C$377,2,FALSE),""))</f>
      </c>
      <c r="C789" s="68" t="str">
        <v/>
      </c>
      <c r="D789" s="68">
        <f>IF(A789="","",IFERROR(VLOOKUP(TRIM(A789&amp;""),'Référentiel PMIX'!$A$2:$C$377,3,FALSE),""))</f>
      </c>
      <c r="E789" s="68">
        <f>IF(OR(A789="",C789=""),"",IF(AND(ISNUMBER(C789),ISNUMBER(D789)),C789*D789,""))</f>
      </c>
      <c r="F789" s="9">
        <f>IF(A789="","",IF(COUNTIF('Référentiel PMIX'!$A$2:$A$377,TRIM(A789&amp;""))=0,"PLU ABSENT DU RATIO","OK"))</f>
      </c>
    </row>
    <row r="790">
      <c r="A790" s="130" t="str">
        <v/>
      </c>
      <c r="B790" s="91">
        <f>IF(A790="","",IFERROR(VLOOKUP(TRIM(A790&amp;""),'Référentiel PMIX'!$A$2:$C$377,2,FALSE),""))</f>
      </c>
      <c r="C790" s="92" t="str">
        <v/>
      </c>
      <c r="D790" s="92">
        <f>IF(A790="","",IFERROR(VLOOKUP(TRIM(A790&amp;""),'Référentiel PMIX'!$A$2:$C$377,3,FALSE),""))</f>
      </c>
      <c r="E790" s="92">
        <f>IF(OR(A790="",C790=""),"",IF(AND(ISNUMBER(C790),ISNUMBER(D790)),C790*D790,""))</f>
      </c>
      <c r="F790" s="91">
        <f>IF(A790="","",IF(COUNTIF('Référentiel PMIX'!$A$2:$A$377,TRIM(A790&amp;""))=0,"PLU ABSENT DU RATIO","OK"))</f>
      </c>
    </row>
    <row r="791">
      <c r="A791" s="68" t="str">
        <v/>
      </c>
      <c r="B791" s="9">
        <f>IF(A791="","",IFERROR(VLOOKUP(TRIM(A791&amp;""),'Référentiel PMIX'!$A$2:$C$377,2,FALSE),""))</f>
      </c>
      <c r="C791" s="68" t="str">
        <v/>
      </c>
      <c r="D791" s="68">
        <f>IF(A791="","",IFERROR(VLOOKUP(TRIM(A791&amp;""),'Référentiel PMIX'!$A$2:$C$377,3,FALSE),""))</f>
      </c>
      <c r="E791" s="68">
        <f>IF(OR(A791="",C791=""),"",IF(AND(ISNUMBER(C791),ISNUMBER(D791)),C791*D791,""))</f>
      </c>
      <c r="F791" s="9">
        <f>IF(A791="","",IF(COUNTIF('Référentiel PMIX'!$A$2:$A$377,TRIM(A791&amp;""))=0,"PLU ABSENT DU RATIO","OK"))</f>
      </c>
    </row>
    <row r="792">
      <c r="A792" s="130" t="str">
        <v/>
      </c>
      <c r="B792" s="91">
        <f>IF(A792="","",IFERROR(VLOOKUP(TRIM(A792&amp;""),'Référentiel PMIX'!$A$2:$C$377,2,FALSE),""))</f>
      </c>
      <c r="C792" s="92" t="str">
        <v/>
      </c>
      <c r="D792" s="92">
        <f>IF(A792="","",IFERROR(VLOOKUP(TRIM(A792&amp;""),'Référentiel PMIX'!$A$2:$C$377,3,FALSE),""))</f>
      </c>
      <c r="E792" s="92">
        <f>IF(OR(A792="",C792=""),"",IF(AND(ISNUMBER(C792),ISNUMBER(D792)),C792*D792,""))</f>
      </c>
      <c r="F792" s="91">
        <f>IF(A792="","",IF(COUNTIF('Référentiel PMIX'!$A$2:$A$377,TRIM(A792&amp;""))=0,"PLU ABSENT DU RATIO","OK"))</f>
      </c>
    </row>
    <row r="793">
      <c r="A793" s="68" t="str">
        <v/>
      </c>
      <c r="B793" s="9">
        <f>IF(A793="","",IFERROR(VLOOKUP(TRIM(A793&amp;""),'Référentiel PMIX'!$A$2:$C$377,2,FALSE),""))</f>
      </c>
      <c r="C793" s="68" t="str">
        <v/>
      </c>
      <c r="D793" s="68">
        <f>IF(A793="","",IFERROR(VLOOKUP(TRIM(A793&amp;""),'Référentiel PMIX'!$A$2:$C$377,3,FALSE),""))</f>
      </c>
      <c r="E793" s="68">
        <f>IF(OR(A793="",C793=""),"",IF(AND(ISNUMBER(C793),ISNUMBER(D793)),C793*D793,""))</f>
      </c>
      <c r="F793" s="9">
        <f>IF(A793="","",IF(COUNTIF('Référentiel PMIX'!$A$2:$A$377,TRIM(A793&amp;""))=0,"PLU ABSENT DU RATIO","OK"))</f>
      </c>
    </row>
    <row r="794">
      <c r="A794" s="130" t="str">
        <v/>
      </c>
      <c r="B794" s="91">
        <f>IF(A794="","",IFERROR(VLOOKUP(TRIM(A794&amp;""),'Référentiel PMIX'!$A$2:$C$377,2,FALSE),""))</f>
      </c>
      <c r="C794" s="92" t="str">
        <v/>
      </c>
      <c r="D794" s="92">
        <f>IF(A794="","",IFERROR(VLOOKUP(TRIM(A794&amp;""),'Référentiel PMIX'!$A$2:$C$377,3,FALSE),""))</f>
      </c>
      <c r="E794" s="92">
        <f>IF(OR(A794="",C794=""),"",IF(AND(ISNUMBER(C794),ISNUMBER(D794)),C794*D794,""))</f>
      </c>
      <c r="F794" s="91">
        <f>IF(A794="","",IF(COUNTIF('Référentiel PMIX'!$A$2:$A$377,TRIM(A794&amp;""))=0,"PLU ABSENT DU RATIO","OK"))</f>
      </c>
    </row>
    <row r="795">
      <c r="A795" s="68" t="str">
        <v/>
      </c>
      <c r="B795" s="9">
        <f>IF(A795="","",IFERROR(VLOOKUP(TRIM(A795&amp;""),'Référentiel PMIX'!$A$2:$C$377,2,FALSE),""))</f>
      </c>
      <c r="C795" s="68" t="str">
        <v/>
      </c>
      <c r="D795" s="68">
        <f>IF(A795="","",IFERROR(VLOOKUP(TRIM(A795&amp;""),'Référentiel PMIX'!$A$2:$C$377,3,FALSE),""))</f>
      </c>
      <c r="E795" s="68">
        <f>IF(OR(A795="",C795=""),"",IF(AND(ISNUMBER(C795),ISNUMBER(D795)),C795*D795,""))</f>
      </c>
      <c r="F795" s="9">
        <f>IF(A795="","",IF(COUNTIF('Référentiel PMIX'!$A$2:$A$377,TRIM(A795&amp;""))=0,"PLU ABSENT DU RATIO","OK"))</f>
      </c>
    </row>
    <row r="796">
      <c r="A796" s="130" t="str">
        <v/>
      </c>
      <c r="B796" s="91">
        <f>IF(A796="","",IFERROR(VLOOKUP(TRIM(A796&amp;""),'Référentiel PMIX'!$A$2:$C$377,2,FALSE),""))</f>
      </c>
      <c r="C796" s="92" t="str">
        <v/>
      </c>
      <c r="D796" s="92">
        <f>IF(A796="","",IFERROR(VLOOKUP(TRIM(A796&amp;""),'Référentiel PMIX'!$A$2:$C$377,3,FALSE),""))</f>
      </c>
      <c r="E796" s="92">
        <f>IF(OR(A796="",C796=""),"",IF(AND(ISNUMBER(C796),ISNUMBER(D796)),C796*D796,""))</f>
      </c>
      <c r="F796" s="91">
        <f>IF(A796="","",IF(COUNTIF('Référentiel PMIX'!$A$2:$A$377,TRIM(A796&amp;""))=0,"PLU ABSENT DU RATIO","OK"))</f>
      </c>
    </row>
    <row r="797">
      <c r="A797" s="68" t="str">
        <v/>
      </c>
      <c r="B797" s="9">
        <f>IF(A797="","",IFERROR(VLOOKUP(TRIM(A797&amp;""),'Référentiel PMIX'!$A$2:$C$377,2,FALSE),""))</f>
      </c>
      <c r="C797" s="68" t="str">
        <v/>
      </c>
      <c r="D797" s="68">
        <f>IF(A797="","",IFERROR(VLOOKUP(TRIM(A797&amp;""),'Référentiel PMIX'!$A$2:$C$377,3,FALSE),""))</f>
      </c>
      <c r="E797" s="68">
        <f>IF(OR(A797="",C797=""),"",IF(AND(ISNUMBER(C797),ISNUMBER(D797)),C797*D797,""))</f>
      </c>
      <c r="F797" s="9">
        <f>IF(A797="","",IF(COUNTIF('Référentiel PMIX'!$A$2:$A$377,TRIM(A797&amp;""))=0,"PLU ABSENT DU RATIO","OK"))</f>
      </c>
    </row>
    <row r="798">
      <c r="A798" s="130" t="str">
        <v/>
      </c>
      <c r="B798" s="91">
        <f>IF(A798="","",IFERROR(VLOOKUP(TRIM(A798&amp;""),'Référentiel PMIX'!$A$2:$C$377,2,FALSE),""))</f>
      </c>
      <c r="C798" s="92" t="str">
        <v/>
      </c>
      <c r="D798" s="92">
        <f>IF(A798="","",IFERROR(VLOOKUP(TRIM(A798&amp;""),'Référentiel PMIX'!$A$2:$C$377,3,FALSE),""))</f>
      </c>
      <c r="E798" s="92">
        <f>IF(OR(A798="",C798=""),"",IF(AND(ISNUMBER(C798),ISNUMBER(D798)),C798*D798,""))</f>
      </c>
      <c r="F798" s="91">
        <f>IF(A798="","",IF(COUNTIF('Référentiel PMIX'!$A$2:$A$377,TRIM(A798&amp;""))=0,"PLU ABSENT DU RATIO","OK"))</f>
      </c>
    </row>
    <row r="799">
      <c r="A799" s="68" t="str">
        <v/>
      </c>
      <c r="B799" s="9">
        <f>IF(A799="","",IFERROR(VLOOKUP(TRIM(A799&amp;""),'Référentiel PMIX'!$A$2:$C$377,2,FALSE),""))</f>
      </c>
      <c r="C799" s="68" t="str">
        <v/>
      </c>
      <c r="D799" s="68">
        <f>IF(A799="","",IFERROR(VLOOKUP(TRIM(A799&amp;""),'Référentiel PMIX'!$A$2:$C$377,3,FALSE),""))</f>
      </c>
      <c r="E799" s="68">
        <f>IF(OR(A799="",C799=""),"",IF(AND(ISNUMBER(C799),ISNUMBER(D799)),C799*D799,""))</f>
      </c>
      <c r="F799" s="9">
        <f>IF(A799="","",IF(COUNTIF('Référentiel PMIX'!$A$2:$A$377,TRIM(A799&amp;""))=0,"PLU ABSENT DU RATIO","OK"))</f>
      </c>
    </row>
    <row r="800">
      <c r="A800" s="130" t="str">
        <v/>
      </c>
      <c r="B800" s="91">
        <f>IF(A800="","",IFERROR(VLOOKUP(TRIM(A800&amp;""),'Référentiel PMIX'!$A$2:$C$377,2,FALSE),""))</f>
      </c>
      <c r="C800" s="92" t="str">
        <v/>
      </c>
      <c r="D800" s="92">
        <f>IF(A800="","",IFERROR(VLOOKUP(TRIM(A800&amp;""),'Référentiel PMIX'!$A$2:$C$377,3,FALSE),""))</f>
      </c>
      <c r="E800" s="92">
        <f>IF(OR(A800="",C800=""),"",IF(AND(ISNUMBER(C800),ISNUMBER(D800)),C800*D800,""))</f>
      </c>
      <c r="F800" s="91">
        <f>IF(A800="","",IF(COUNTIF('Référentiel PMIX'!$A$2:$A$377,TRIM(A800&amp;""))=0,"PLU ABSENT DU RATIO","OK"))</f>
      </c>
    </row>
    <row r="801">
      <c r="A801" s="68" t="str">
        <v/>
      </c>
      <c r="B801" s="9">
        <f>IF(A801="","",IFERROR(VLOOKUP(TRIM(A801&amp;""),'Référentiel PMIX'!$A$2:$C$377,2,FALSE),""))</f>
      </c>
      <c r="C801" s="68" t="str">
        <v/>
      </c>
      <c r="D801" s="68">
        <f>IF(A801="","",IFERROR(VLOOKUP(TRIM(A801&amp;""),'Référentiel PMIX'!$A$2:$C$377,3,FALSE),""))</f>
      </c>
      <c r="E801" s="68">
        <f>IF(OR(A801="",C801=""),"",IF(AND(ISNUMBER(C801),ISNUMBER(D801)),C801*D801,""))</f>
      </c>
      <c r="F801" s="9">
        <f>IF(A801="","",IF(COUNTIF('Référentiel PMIX'!$A$2:$A$377,TRIM(A801&amp;""))=0,"PLU ABSENT DU RATIO","OK"))</f>
      </c>
    </row>
    <row r="802">
      <c r="A802" s="130" t="str">
        <v/>
      </c>
      <c r="B802" s="91">
        <f>IF(A802="","",IFERROR(VLOOKUP(TRIM(A802&amp;""),'Référentiel PMIX'!$A$2:$C$377,2,FALSE),""))</f>
      </c>
      <c r="C802" s="92" t="str">
        <v/>
      </c>
      <c r="D802" s="92">
        <f>IF(A802="","",IFERROR(VLOOKUP(TRIM(A802&amp;""),'Référentiel PMIX'!$A$2:$C$377,3,FALSE),""))</f>
      </c>
      <c r="E802" s="92">
        <f>IF(OR(A802="",C802=""),"",IF(AND(ISNUMBER(C802),ISNUMBER(D802)),C802*D802,""))</f>
      </c>
      <c r="F802" s="91">
        <f>IF(A802="","",IF(COUNTIF('Référentiel PMIX'!$A$2:$A$377,TRIM(A802&amp;""))=0,"PLU ABSENT DU RATIO","OK"))</f>
      </c>
    </row>
    <row r="803">
      <c r="A803" s="68" t="str">
        <v/>
      </c>
      <c r="B803" s="9">
        <f>IF(A803="","",IFERROR(VLOOKUP(TRIM(A803&amp;""),'Référentiel PMIX'!$A$2:$C$377,2,FALSE),""))</f>
      </c>
      <c r="C803" s="68" t="str">
        <v/>
      </c>
      <c r="D803" s="68">
        <f>IF(A803="","",IFERROR(VLOOKUP(TRIM(A803&amp;""),'Référentiel PMIX'!$A$2:$C$377,3,FALSE),""))</f>
      </c>
      <c r="E803" s="68">
        <f>IF(OR(A803="",C803=""),"",IF(AND(ISNUMBER(C803),ISNUMBER(D803)),C803*D803,""))</f>
      </c>
      <c r="F803" s="9">
        <f>IF(A803="","",IF(COUNTIF('Référentiel PMIX'!$A$2:$A$377,TRIM(A803&amp;""))=0,"PLU ABSENT DU RATIO","OK"))</f>
      </c>
    </row>
    <row r="804">
      <c r="A804" s="130" t="str">
        <v/>
      </c>
      <c r="B804" s="91">
        <f>IF(A804="","",IFERROR(VLOOKUP(TRIM(A804&amp;""),'Référentiel PMIX'!$A$2:$C$377,2,FALSE),""))</f>
      </c>
      <c r="C804" s="92" t="str">
        <v/>
      </c>
      <c r="D804" s="92">
        <f>IF(A804="","",IFERROR(VLOOKUP(TRIM(A804&amp;""),'Référentiel PMIX'!$A$2:$C$377,3,FALSE),""))</f>
      </c>
      <c r="E804" s="92">
        <f>IF(OR(A804="",C804=""),"",IF(AND(ISNUMBER(C804),ISNUMBER(D804)),C804*D804,""))</f>
      </c>
      <c r="F804" s="91">
        <f>IF(A804="","",IF(COUNTIF('Référentiel PMIX'!$A$2:$A$377,TRIM(A804&amp;""))=0,"PLU ABSENT DU RATIO","OK"))</f>
      </c>
    </row>
    <row r="805">
      <c r="A805" s="68" t="str">
        <v/>
      </c>
      <c r="B805" s="9">
        <f>IF(A805="","",IFERROR(VLOOKUP(TRIM(A805&amp;""),'Référentiel PMIX'!$A$2:$C$377,2,FALSE),""))</f>
      </c>
      <c r="C805" s="68" t="str">
        <v/>
      </c>
      <c r="D805" s="68">
        <f>IF(A805="","",IFERROR(VLOOKUP(TRIM(A805&amp;""),'Référentiel PMIX'!$A$2:$C$377,3,FALSE),""))</f>
      </c>
      <c r="E805" s="68">
        <f>IF(OR(A805="",C805=""),"",IF(AND(ISNUMBER(C805),ISNUMBER(D805)),C805*D805,""))</f>
      </c>
      <c r="F805" s="9">
        <f>IF(A805="","",IF(COUNTIF('Référentiel PMIX'!$A$2:$A$377,TRIM(A805&amp;""))=0,"PLU ABSENT DU RATIO","OK"))</f>
      </c>
    </row>
    <row r="806">
      <c r="A806" s="130" t="str">
        <v/>
      </c>
      <c r="B806" s="91">
        <f>IF(A806="","",IFERROR(VLOOKUP(TRIM(A806&amp;""),'Référentiel PMIX'!$A$2:$C$377,2,FALSE),""))</f>
      </c>
      <c r="C806" s="92" t="str">
        <v/>
      </c>
      <c r="D806" s="92">
        <f>IF(A806="","",IFERROR(VLOOKUP(TRIM(A806&amp;""),'Référentiel PMIX'!$A$2:$C$377,3,FALSE),""))</f>
      </c>
      <c r="E806" s="92">
        <f>IF(OR(A806="",C806=""),"",IF(AND(ISNUMBER(C806),ISNUMBER(D806)),C806*D806,""))</f>
      </c>
      <c r="F806" s="91">
        <f>IF(A806="","",IF(COUNTIF('Référentiel PMIX'!$A$2:$A$377,TRIM(A806&amp;""))=0,"PLU ABSENT DU RATIO","OK"))</f>
      </c>
    </row>
    <row r="807">
      <c r="A807" s="68" t="str">
        <v/>
      </c>
      <c r="B807" s="9">
        <f>IF(A807="","",IFERROR(VLOOKUP(TRIM(A807&amp;""),'Référentiel PMIX'!$A$2:$C$377,2,FALSE),""))</f>
      </c>
      <c r="C807" s="68" t="str">
        <v/>
      </c>
      <c r="D807" s="68">
        <f>IF(A807="","",IFERROR(VLOOKUP(TRIM(A807&amp;""),'Référentiel PMIX'!$A$2:$C$377,3,FALSE),""))</f>
      </c>
      <c r="E807" s="68">
        <f>IF(OR(A807="",C807=""),"",IF(AND(ISNUMBER(C807),ISNUMBER(D807)),C807*D807,""))</f>
      </c>
      <c r="F807" s="9">
        <f>IF(A807="","",IF(COUNTIF('Référentiel PMIX'!$A$2:$A$377,TRIM(A807&amp;""))=0,"PLU ABSENT DU RATIO","OK"))</f>
      </c>
    </row>
    <row r="808">
      <c r="A808" s="130" t="str">
        <v/>
      </c>
      <c r="B808" s="91">
        <f>IF(A808="","",IFERROR(VLOOKUP(TRIM(A808&amp;""),'Référentiel PMIX'!$A$2:$C$377,2,FALSE),""))</f>
      </c>
      <c r="C808" s="92" t="str">
        <v/>
      </c>
      <c r="D808" s="92">
        <f>IF(A808="","",IFERROR(VLOOKUP(TRIM(A808&amp;""),'Référentiel PMIX'!$A$2:$C$377,3,FALSE),""))</f>
      </c>
      <c r="E808" s="92">
        <f>IF(OR(A808="",C808=""),"",IF(AND(ISNUMBER(C808),ISNUMBER(D808)),C808*D808,""))</f>
      </c>
      <c r="F808" s="91">
        <f>IF(A808="","",IF(COUNTIF('Référentiel PMIX'!$A$2:$A$377,TRIM(A808&amp;""))=0,"PLU ABSENT DU RATIO","OK"))</f>
      </c>
    </row>
    <row r="809">
      <c r="A809" s="68" t="str">
        <v/>
      </c>
      <c r="B809" s="9">
        <f>IF(A809="","",IFERROR(VLOOKUP(TRIM(A809&amp;""),'Référentiel PMIX'!$A$2:$C$377,2,FALSE),""))</f>
      </c>
      <c r="C809" s="68" t="str">
        <v/>
      </c>
      <c r="D809" s="68">
        <f>IF(A809="","",IFERROR(VLOOKUP(TRIM(A809&amp;""),'Référentiel PMIX'!$A$2:$C$377,3,FALSE),""))</f>
      </c>
      <c r="E809" s="68">
        <f>IF(OR(A809="",C809=""),"",IF(AND(ISNUMBER(C809),ISNUMBER(D809)),C809*D809,""))</f>
      </c>
      <c r="F809" s="9">
        <f>IF(A809="","",IF(COUNTIF('Référentiel PMIX'!$A$2:$A$377,TRIM(A809&amp;""))=0,"PLU ABSENT DU RATIO","OK"))</f>
      </c>
    </row>
    <row r="810">
      <c r="A810" s="130" t="str">
        <v/>
      </c>
      <c r="B810" s="91">
        <f>IF(A810="","",IFERROR(VLOOKUP(TRIM(A810&amp;""),'Référentiel PMIX'!$A$2:$C$377,2,FALSE),""))</f>
      </c>
      <c r="C810" s="92" t="str">
        <v/>
      </c>
      <c r="D810" s="92">
        <f>IF(A810="","",IFERROR(VLOOKUP(TRIM(A810&amp;""),'Référentiel PMIX'!$A$2:$C$377,3,FALSE),""))</f>
      </c>
      <c r="E810" s="92">
        <f>IF(OR(A810="",C810=""),"",IF(AND(ISNUMBER(C810),ISNUMBER(D810)),C810*D810,""))</f>
      </c>
      <c r="F810" s="91">
        <f>IF(A810="","",IF(COUNTIF('Référentiel PMIX'!$A$2:$A$377,TRIM(A810&amp;""))=0,"PLU ABSENT DU RATIO","OK"))</f>
      </c>
    </row>
    <row r="811">
      <c r="A811" s="68" t="str">
        <v/>
      </c>
      <c r="B811" s="9">
        <f>IF(A811="","",IFERROR(VLOOKUP(TRIM(A811&amp;""),'Référentiel PMIX'!$A$2:$C$377,2,FALSE),""))</f>
      </c>
      <c r="C811" s="68" t="str">
        <v/>
      </c>
      <c r="D811" s="68">
        <f>IF(A811="","",IFERROR(VLOOKUP(TRIM(A811&amp;""),'Référentiel PMIX'!$A$2:$C$377,3,FALSE),""))</f>
      </c>
      <c r="E811" s="68">
        <f>IF(OR(A811="",C811=""),"",IF(AND(ISNUMBER(C811),ISNUMBER(D811)),C811*D811,""))</f>
      </c>
      <c r="F811" s="9">
        <f>IF(A811="","",IF(COUNTIF('Référentiel PMIX'!$A$2:$A$377,TRIM(A811&amp;""))=0,"PLU ABSENT DU RATIO","OK"))</f>
      </c>
    </row>
    <row r="812">
      <c r="A812" s="130" t="str">
        <v/>
      </c>
      <c r="B812" s="91">
        <f>IF(A812="","",IFERROR(VLOOKUP(TRIM(A812&amp;""),'Référentiel PMIX'!$A$2:$C$377,2,FALSE),""))</f>
      </c>
      <c r="C812" s="92" t="str">
        <v/>
      </c>
      <c r="D812" s="92">
        <f>IF(A812="","",IFERROR(VLOOKUP(TRIM(A812&amp;""),'Référentiel PMIX'!$A$2:$C$377,3,FALSE),""))</f>
      </c>
      <c r="E812" s="92">
        <f>IF(OR(A812="",C812=""),"",IF(AND(ISNUMBER(C812),ISNUMBER(D812)),C812*D812,""))</f>
      </c>
      <c r="F812" s="91">
        <f>IF(A812="","",IF(COUNTIF('Référentiel PMIX'!$A$2:$A$377,TRIM(A812&amp;""))=0,"PLU ABSENT DU RATIO","OK"))</f>
      </c>
    </row>
    <row r="813">
      <c r="A813" s="68" t="str">
        <v/>
      </c>
      <c r="B813" s="9">
        <f>IF(A813="","",IFERROR(VLOOKUP(TRIM(A813&amp;""),'Référentiel PMIX'!$A$2:$C$377,2,FALSE),""))</f>
      </c>
      <c r="C813" s="68" t="str">
        <v/>
      </c>
      <c r="D813" s="68">
        <f>IF(A813="","",IFERROR(VLOOKUP(TRIM(A813&amp;""),'Référentiel PMIX'!$A$2:$C$377,3,FALSE),""))</f>
      </c>
      <c r="E813" s="68">
        <f>IF(OR(A813="",C813=""),"",IF(AND(ISNUMBER(C813),ISNUMBER(D813)),C813*D813,""))</f>
      </c>
      <c r="F813" s="9">
        <f>IF(A813="","",IF(COUNTIF('Référentiel PMIX'!$A$2:$A$377,TRIM(A813&amp;""))=0,"PLU ABSENT DU RATIO","OK"))</f>
      </c>
    </row>
    <row r="814">
      <c r="A814" s="130" t="str">
        <v/>
      </c>
      <c r="B814" s="91">
        <f>IF(A814="","",IFERROR(VLOOKUP(TRIM(A814&amp;""),'Référentiel PMIX'!$A$2:$C$377,2,FALSE),""))</f>
      </c>
      <c r="C814" s="92" t="str">
        <v/>
      </c>
      <c r="D814" s="92">
        <f>IF(A814="","",IFERROR(VLOOKUP(TRIM(A814&amp;""),'Référentiel PMIX'!$A$2:$C$377,3,FALSE),""))</f>
      </c>
      <c r="E814" s="92">
        <f>IF(OR(A814="",C814=""),"",IF(AND(ISNUMBER(C814),ISNUMBER(D814)),C814*D814,""))</f>
      </c>
      <c r="F814" s="91">
        <f>IF(A814="","",IF(COUNTIF('Référentiel PMIX'!$A$2:$A$377,TRIM(A814&amp;""))=0,"PLU ABSENT DU RATIO","OK"))</f>
      </c>
    </row>
    <row r="815">
      <c r="A815" s="68" t="str">
        <v/>
      </c>
      <c r="B815" s="9">
        <f>IF(A815="","",IFERROR(VLOOKUP(TRIM(A815&amp;""),'Référentiel PMIX'!$A$2:$C$377,2,FALSE),""))</f>
      </c>
      <c r="C815" s="68" t="str">
        <v/>
      </c>
      <c r="D815" s="68">
        <f>IF(A815="","",IFERROR(VLOOKUP(TRIM(A815&amp;""),'Référentiel PMIX'!$A$2:$C$377,3,FALSE),""))</f>
      </c>
      <c r="E815" s="68">
        <f>IF(OR(A815="",C815=""),"",IF(AND(ISNUMBER(C815),ISNUMBER(D815)),C815*D815,""))</f>
      </c>
      <c r="F815" s="9">
        <f>IF(A815="","",IF(COUNTIF('Référentiel PMIX'!$A$2:$A$377,TRIM(A815&amp;""))=0,"PLU ABSENT DU RATIO","OK"))</f>
      </c>
    </row>
    <row r="816">
      <c r="A816" s="130" t="str">
        <v/>
      </c>
      <c r="B816" s="91">
        <f>IF(A816="","",IFERROR(VLOOKUP(TRIM(A816&amp;""),'Référentiel PMIX'!$A$2:$C$377,2,FALSE),""))</f>
      </c>
      <c r="C816" s="92" t="str">
        <v/>
      </c>
      <c r="D816" s="92">
        <f>IF(A816="","",IFERROR(VLOOKUP(TRIM(A816&amp;""),'Référentiel PMIX'!$A$2:$C$377,3,FALSE),""))</f>
      </c>
      <c r="E816" s="92">
        <f>IF(OR(A816="",C816=""),"",IF(AND(ISNUMBER(C816),ISNUMBER(D816)),C816*D816,""))</f>
      </c>
      <c r="F816" s="91">
        <f>IF(A816="","",IF(COUNTIF('Référentiel PMIX'!$A$2:$A$377,TRIM(A816&amp;""))=0,"PLU ABSENT DU RATIO","OK"))</f>
      </c>
    </row>
    <row r="817">
      <c r="A817" s="68" t="str">
        <v/>
      </c>
      <c r="B817" s="9">
        <f>IF(A817="","",IFERROR(VLOOKUP(TRIM(A817&amp;""),'Référentiel PMIX'!$A$2:$C$377,2,FALSE),""))</f>
      </c>
      <c r="C817" s="68" t="str">
        <v/>
      </c>
      <c r="D817" s="68">
        <f>IF(A817="","",IFERROR(VLOOKUP(TRIM(A817&amp;""),'Référentiel PMIX'!$A$2:$C$377,3,FALSE),""))</f>
      </c>
      <c r="E817" s="68">
        <f>IF(OR(A817="",C817=""),"",IF(AND(ISNUMBER(C817),ISNUMBER(D817)),C817*D817,""))</f>
      </c>
      <c r="F817" s="9">
        <f>IF(A817="","",IF(COUNTIF('Référentiel PMIX'!$A$2:$A$377,TRIM(A817&amp;""))=0,"PLU ABSENT DU RATIO","OK"))</f>
      </c>
    </row>
    <row r="818">
      <c r="A818" s="130" t="str">
        <v/>
      </c>
      <c r="B818" s="91">
        <f>IF(A818="","",IFERROR(VLOOKUP(TRIM(A818&amp;""),'Référentiel PMIX'!$A$2:$C$377,2,FALSE),""))</f>
      </c>
      <c r="C818" s="92" t="str">
        <v/>
      </c>
      <c r="D818" s="92">
        <f>IF(A818="","",IFERROR(VLOOKUP(TRIM(A818&amp;""),'Référentiel PMIX'!$A$2:$C$377,3,FALSE),""))</f>
      </c>
      <c r="E818" s="92">
        <f>IF(OR(A818="",C818=""),"",IF(AND(ISNUMBER(C818),ISNUMBER(D818)),C818*D818,""))</f>
      </c>
      <c r="F818" s="91">
        <f>IF(A818="","",IF(COUNTIF('Référentiel PMIX'!$A$2:$A$377,TRIM(A818&amp;""))=0,"PLU ABSENT DU RATIO","OK"))</f>
      </c>
    </row>
    <row r="819">
      <c r="A819" s="68" t="str">
        <v/>
      </c>
      <c r="B819" s="9">
        <f>IF(A819="","",IFERROR(VLOOKUP(TRIM(A819&amp;""),'Référentiel PMIX'!$A$2:$C$377,2,FALSE),""))</f>
      </c>
      <c r="C819" s="68" t="str">
        <v/>
      </c>
      <c r="D819" s="68">
        <f>IF(A819="","",IFERROR(VLOOKUP(TRIM(A819&amp;""),'Référentiel PMIX'!$A$2:$C$377,3,FALSE),""))</f>
      </c>
      <c r="E819" s="68">
        <f>IF(OR(A819="",C819=""),"",IF(AND(ISNUMBER(C819),ISNUMBER(D819)),C819*D819,""))</f>
      </c>
      <c r="F819" s="9">
        <f>IF(A819="","",IF(COUNTIF('Référentiel PMIX'!$A$2:$A$377,TRIM(A819&amp;""))=0,"PLU ABSENT DU RATIO","OK"))</f>
      </c>
    </row>
    <row r="820">
      <c r="A820" s="130" t="str">
        <v/>
      </c>
      <c r="B820" s="91">
        <f>IF(A820="","",IFERROR(VLOOKUP(TRIM(A820&amp;""),'Référentiel PMIX'!$A$2:$C$377,2,FALSE),""))</f>
      </c>
      <c r="C820" s="92" t="str">
        <v/>
      </c>
      <c r="D820" s="92">
        <f>IF(A820="","",IFERROR(VLOOKUP(TRIM(A820&amp;""),'Référentiel PMIX'!$A$2:$C$377,3,FALSE),""))</f>
      </c>
      <c r="E820" s="92">
        <f>IF(OR(A820="",C820=""),"",IF(AND(ISNUMBER(C820),ISNUMBER(D820)),C820*D820,""))</f>
      </c>
      <c r="F820" s="91">
        <f>IF(A820="","",IF(COUNTIF('Référentiel PMIX'!$A$2:$A$377,TRIM(A820&amp;""))=0,"PLU ABSENT DU RATIO","OK"))</f>
      </c>
    </row>
    <row r="821">
      <c r="A821" s="68" t="str">
        <v/>
      </c>
      <c r="B821" s="9">
        <f>IF(A821="","",IFERROR(VLOOKUP(TRIM(A821&amp;""),'Référentiel PMIX'!$A$2:$C$377,2,FALSE),""))</f>
      </c>
      <c r="C821" s="68" t="str">
        <v/>
      </c>
      <c r="D821" s="68">
        <f>IF(A821="","",IFERROR(VLOOKUP(TRIM(A821&amp;""),'Référentiel PMIX'!$A$2:$C$377,3,FALSE),""))</f>
      </c>
      <c r="E821" s="68">
        <f>IF(OR(A821="",C821=""),"",IF(AND(ISNUMBER(C821),ISNUMBER(D821)),C821*D821,""))</f>
      </c>
      <c r="F821" s="9">
        <f>IF(A821="","",IF(COUNTIF('Référentiel PMIX'!$A$2:$A$377,TRIM(A821&amp;""))=0,"PLU ABSENT DU RATIO","OK"))</f>
      </c>
    </row>
    <row r="822">
      <c r="A822" s="130" t="str">
        <v/>
      </c>
      <c r="B822" s="91">
        <f>IF(A822="","",IFERROR(VLOOKUP(TRIM(A822&amp;""),'Référentiel PMIX'!$A$2:$C$377,2,FALSE),""))</f>
      </c>
      <c r="C822" s="92" t="str">
        <v/>
      </c>
      <c r="D822" s="92">
        <f>IF(A822="","",IFERROR(VLOOKUP(TRIM(A822&amp;""),'Référentiel PMIX'!$A$2:$C$377,3,FALSE),""))</f>
      </c>
      <c r="E822" s="92">
        <f>IF(OR(A822="",C822=""),"",IF(AND(ISNUMBER(C822),ISNUMBER(D822)),C822*D822,""))</f>
      </c>
      <c r="F822" s="91">
        <f>IF(A822="","",IF(COUNTIF('Référentiel PMIX'!$A$2:$A$377,TRIM(A822&amp;""))=0,"PLU ABSENT DU RATIO","OK"))</f>
      </c>
    </row>
    <row r="823">
      <c r="A823" s="68" t="str">
        <v/>
      </c>
      <c r="B823" s="9">
        <f>IF(A823="","",IFERROR(VLOOKUP(TRIM(A823&amp;""),'Référentiel PMIX'!$A$2:$C$377,2,FALSE),""))</f>
      </c>
      <c r="C823" s="68" t="str">
        <v/>
      </c>
      <c r="D823" s="68">
        <f>IF(A823="","",IFERROR(VLOOKUP(TRIM(A823&amp;""),'Référentiel PMIX'!$A$2:$C$377,3,FALSE),""))</f>
      </c>
      <c r="E823" s="68">
        <f>IF(OR(A823="",C823=""),"",IF(AND(ISNUMBER(C823),ISNUMBER(D823)),C823*D823,""))</f>
      </c>
      <c r="F823" s="9">
        <f>IF(A823="","",IF(COUNTIF('Référentiel PMIX'!$A$2:$A$377,TRIM(A823&amp;""))=0,"PLU ABSENT DU RATIO","OK"))</f>
      </c>
    </row>
    <row r="824">
      <c r="A824" s="130" t="str">
        <v/>
      </c>
      <c r="B824" s="91">
        <f>IF(A824="","",IFERROR(VLOOKUP(TRIM(A824&amp;""),'Référentiel PMIX'!$A$2:$C$377,2,FALSE),""))</f>
      </c>
      <c r="C824" s="92" t="str">
        <v/>
      </c>
      <c r="D824" s="92">
        <f>IF(A824="","",IFERROR(VLOOKUP(TRIM(A824&amp;""),'Référentiel PMIX'!$A$2:$C$377,3,FALSE),""))</f>
      </c>
      <c r="E824" s="92">
        <f>IF(OR(A824="",C824=""),"",IF(AND(ISNUMBER(C824),ISNUMBER(D824)),C824*D824,""))</f>
      </c>
      <c r="F824" s="91">
        <f>IF(A824="","",IF(COUNTIF('Référentiel PMIX'!$A$2:$A$377,TRIM(A824&amp;""))=0,"PLU ABSENT DU RATIO","OK"))</f>
      </c>
    </row>
    <row r="825">
      <c r="A825" s="68" t="str">
        <v/>
      </c>
      <c r="B825" s="9">
        <f>IF(A825="","",IFERROR(VLOOKUP(TRIM(A825&amp;""),'Référentiel PMIX'!$A$2:$C$377,2,FALSE),""))</f>
      </c>
      <c r="C825" s="68" t="str">
        <v/>
      </c>
      <c r="D825" s="68">
        <f>IF(A825="","",IFERROR(VLOOKUP(TRIM(A825&amp;""),'Référentiel PMIX'!$A$2:$C$377,3,FALSE),""))</f>
      </c>
      <c r="E825" s="68">
        <f>IF(OR(A825="",C825=""),"",IF(AND(ISNUMBER(C825),ISNUMBER(D825)),C825*D825,""))</f>
      </c>
      <c r="F825" s="9">
        <f>IF(A825="","",IF(COUNTIF('Référentiel PMIX'!$A$2:$A$377,TRIM(A825&amp;""))=0,"PLU ABSENT DU RATIO","OK"))</f>
      </c>
    </row>
    <row r="826">
      <c r="A826" s="130" t="str">
        <v/>
      </c>
      <c r="B826" s="91">
        <f>IF(A826="","",IFERROR(VLOOKUP(TRIM(A826&amp;""),'Référentiel PMIX'!$A$2:$C$377,2,FALSE),""))</f>
      </c>
      <c r="C826" s="92" t="str">
        <v/>
      </c>
      <c r="D826" s="92">
        <f>IF(A826="","",IFERROR(VLOOKUP(TRIM(A826&amp;""),'Référentiel PMIX'!$A$2:$C$377,3,FALSE),""))</f>
      </c>
      <c r="E826" s="92">
        <f>IF(OR(A826="",C826=""),"",IF(AND(ISNUMBER(C826),ISNUMBER(D826)),C826*D826,""))</f>
      </c>
      <c r="F826" s="91">
        <f>IF(A826="","",IF(COUNTIF('Référentiel PMIX'!$A$2:$A$377,TRIM(A826&amp;""))=0,"PLU ABSENT DU RATIO","OK"))</f>
      </c>
    </row>
    <row r="827">
      <c r="A827" s="68" t="str">
        <v/>
      </c>
      <c r="B827" s="9">
        <f>IF(A827="","",IFERROR(VLOOKUP(TRIM(A827&amp;""),'Référentiel PMIX'!$A$2:$C$377,2,FALSE),""))</f>
      </c>
      <c r="C827" s="68" t="str">
        <v/>
      </c>
      <c r="D827" s="68">
        <f>IF(A827="","",IFERROR(VLOOKUP(TRIM(A827&amp;""),'Référentiel PMIX'!$A$2:$C$377,3,FALSE),""))</f>
      </c>
      <c r="E827" s="68">
        <f>IF(OR(A827="",C827=""),"",IF(AND(ISNUMBER(C827),ISNUMBER(D827)),C827*D827,""))</f>
      </c>
      <c r="F827" s="9">
        <f>IF(A827="","",IF(COUNTIF('Référentiel PMIX'!$A$2:$A$377,TRIM(A827&amp;""))=0,"PLU ABSENT DU RATIO","OK"))</f>
      </c>
    </row>
    <row r="828">
      <c r="A828" s="130" t="str">
        <v/>
      </c>
      <c r="B828" s="91">
        <f>IF(A828="","",IFERROR(VLOOKUP(TRIM(A828&amp;""),'Référentiel PMIX'!$A$2:$C$377,2,FALSE),""))</f>
      </c>
      <c r="C828" s="92" t="str">
        <v/>
      </c>
      <c r="D828" s="92">
        <f>IF(A828="","",IFERROR(VLOOKUP(TRIM(A828&amp;""),'Référentiel PMIX'!$A$2:$C$377,3,FALSE),""))</f>
      </c>
      <c r="E828" s="92">
        <f>IF(OR(A828="",C828=""),"",IF(AND(ISNUMBER(C828),ISNUMBER(D828)),C828*D828,""))</f>
      </c>
      <c r="F828" s="91">
        <f>IF(A828="","",IF(COUNTIF('Référentiel PMIX'!$A$2:$A$377,TRIM(A828&amp;""))=0,"PLU ABSENT DU RATIO","OK"))</f>
      </c>
    </row>
    <row r="829">
      <c r="A829" s="68" t="str">
        <v/>
      </c>
      <c r="B829" s="9">
        <f>IF(A829="","",IFERROR(VLOOKUP(TRIM(A829&amp;""),'Référentiel PMIX'!$A$2:$C$377,2,FALSE),""))</f>
      </c>
      <c r="C829" s="68" t="str">
        <v/>
      </c>
      <c r="D829" s="68">
        <f>IF(A829="","",IFERROR(VLOOKUP(TRIM(A829&amp;""),'Référentiel PMIX'!$A$2:$C$377,3,FALSE),""))</f>
      </c>
      <c r="E829" s="68">
        <f>IF(OR(A829="",C829=""),"",IF(AND(ISNUMBER(C829),ISNUMBER(D829)),C829*D829,""))</f>
      </c>
      <c r="F829" s="9">
        <f>IF(A829="","",IF(COUNTIF('Référentiel PMIX'!$A$2:$A$377,TRIM(A829&amp;""))=0,"PLU ABSENT DU RATIO","OK"))</f>
      </c>
    </row>
    <row r="830">
      <c r="A830" s="130" t="str">
        <v/>
      </c>
      <c r="B830" s="91">
        <f>IF(A830="","",IFERROR(VLOOKUP(TRIM(A830&amp;""),'Référentiel PMIX'!$A$2:$C$377,2,FALSE),""))</f>
      </c>
      <c r="C830" s="92" t="str">
        <v/>
      </c>
      <c r="D830" s="92">
        <f>IF(A830="","",IFERROR(VLOOKUP(TRIM(A830&amp;""),'Référentiel PMIX'!$A$2:$C$377,3,FALSE),""))</f>
      </c>
      <c r="E830" s="92">
        <f>IF(OR(A830="",C830=""),"",IF(AND(ISNUMBER(C830),ISNUMBER(D830)),C830*D830,""))</f>
      </c>
      <c r="F830" s="91">
        <f>IF(A830="","",IF(COUNTIF('Référentiel PMIX'!$A$2:$A$377,TRIM(A830&amp;""))=0,"PLU ABSENT DU RATIO","OK"))</f>
      </c>
    </row>
    <row r="831">
      <c r="A831" s="68" t="str">
        <v/>
      </c>
      <c r="B831" s="9">
        <f>IF(A831="","",IFERROR(VLOOKUP(TRIM(A831&amp;""),'Référentiel PMIX'!$A$2:$C$377,2,FALSE),""))</f>
      </c>
      <c r="C831" s="68" t="str">
        <v/>
      </c>
      <c r="D831" s="68">
        <f>IF(A831="","",IFERROR(VLOOKUP(TRIM(A831&amp;""),'Référentiel PMIX'!$A$2:$C$377,3,FALSE),""))</f>
      </c>
      <c r="E831" s="68">
        <f>IF(OR(A831="",C831=""),"",IF(AND(ISNUMBER(C831),ISNUMBER(D831)),C831*D831,""))</f>
      </c>
      <c r="F831" s="9">
        <f>IF(A831="","",IF(COUNTIF('Référentiel PMIX'!$A$2:$A$377,TRIM(A831&amp;""))=0,"PLU ABSENT DU RATIO","OK"))</f>
      </c>
    </row>
    <row r="832">
      <c r="A832" s="130" t="str">
        <v/>
      </c>
      <c r="B832" s="91">
        <f>IF(A832="","",IFERROR(VLOOKUP(TRIM(A832&amp;""),'Référentiel PMIX'!$A$2:$C$377,2,FALSE),""))</f>
      </c>
      <c r="C832" s="92" t="str">
        <v/>
      </c>
      <c r="D832" s="92">
        <f>IF(A832="","",IFERROR(VLOOKUP(TRIM(A832&amp;""),'Référentiel PMIX'!$A$2:$C$377,3,FALSE),""))</f>
      </c>
      <c r="E832" s="92">
        <f>IF(OR(A832="",C832=""),"",IF(AND(ISNUMBER(C832),ISNUMBER(D832)),C832*D832,""))</f>
      </c>
      <c r="F832" s="91">
        <f>IF(A832="","",IF(COUNTIF('Référentiel PMIX'!$A$2:$A$377,TRIM(A832&amp;""))=0,"PLU ABSENT DU RATIO","OK"))</f>
      </c>
    </row>
    <row r="833">
      <c r="A833" s="68" t="str">
        <v/>
      </c>
      <c r="B833" s="9">
        <f>IF(A833="","",IFERROR(VLOOKUP(TRIM(A833&amp;""),'Référentiel PMIX'!$A$2:$C$377,2,FALSE),""))</f>
      </c>
      <c r="C833" s="68" t="str">
        <v/>
      </c>
      <c r="D833" s="68">
        <f>IF(A833="","",IFERROR(VLOOKUP(TRIM(A833&amp;""),'Référentiel PMIX'!$A$2:$C$377,3,FALSE),""))</f>
      </c>
      <c r="E833" s="68">
        <f>IF(OR(A833="",C833=""),"",IF(AND(ISNUMBER(C833),ISNUMBER(D833)),C833*D833,""))</f>
      </c>
      <c r="F833" s="9">
        <f>IF(A833="","",IF(COUNTIF('Référentiel PMIX'!$A$2:$A$377,TRIM(A833&amp;""))=0,"PLU ABSENT DU RATIO","OK"))</f>
      </c>
    </row>
    <row r="834">
      <c r="A834" s="130" t="str">
        <v/>
      </c>
      <c r="B834" s="91">
        <f>IF(A834="","",IFERROR(VLOOKUP(TRIM(A834&amp;""),'Référentiel PMIX'!$A$2:$C$377,2,FALSE),""))</f>
      </c>
      <c r="C834" s="92" t="str">
        <v/>
      </c>
      <c r="D834" s="92">
        <f>IF(A834="","",IFERROR(VLOOKUP(TRIM(A834&amp;""),'Référentiel PMIX'!$A$2:$C$377,3,FALSE),""))</f>
      </c>
      <c r="E834" s="92">
        <f>IF(OR(A834="",C834=""),"",IF(AND(ISNUMBER(C834),ISNUMBER(D834)),C834*D834,""))</f>
      </c>
      <c r="F834" s="91">
        <f>IF(A834="","",IF(COUNTIF('Référentiel PMIX'!$A$2:$A$377,TRIM(A834&amp;""))=0,"PLU ABSENT DU RATIO","OK"))</f>
      </c>
    </row>
    <row r="835">
      <c r="A835" s="68" t="str">
        <v/>
      </c>
      <c r="B835" s="9">
        <f>IF(A835="","",IFERROR(VLOOKUP(TRIM(A835&amp;""),'Référentiel PMIX'!$A$2:$C$377,2,FALSE),""))</f>
      </c>
      <c r="C835" s="68" t="str">
        <v/>
      </c>
      <c r="D835" s="68">
        <f>IF(A835="","",IFERROR(VLOOKUP(TRIM(A835&amp;""),'Référentiel PMIX'!$A$2:$C$377,3,FALSE),""))</f>
      </c>
      <c r="E835" s="68">
        <f>IF(OR(A835="",C835=""),"",IF(AND(ISNUMBER(C835),ISNUMBER(D835)),C835*D835,""))</f>
      </c>
      <c r="F835" s="9">
        <f>IF(A835="","",IF(COUNTIF('Référentiel PMIX'!$A$2:$A$377,TRIM(A835&amp;""))=0,"PLU ABSENT DU RATIO","OK"))</f>
      </c>
    </row>
    <row r="836">
      <c r="A836" s="130" t="str">
        <v/>
      </c>
      <c r="B836" s="91">
        <f>IF(A836="","",IFERROR(VLOOKUP(TRIM(A836&amp;""),'Référentiel PMIX'!$A$2:$C$377,2,FALSE),""))</f>
      </c>
      <c r="C836" s="92" t="str">
        <v/>
      </c>
      <c r="D836" s="92">
        <f>IF(A836="","",IFERROR(VLOOKUP(TRIM(A836&amp;""),'Référentiel PMIX'!$A$2:$C$377,3,FALSE),""))</f>
      </c>
      <c r="E836" s="92">
        <f>IF(OR(A836="",C836=""),"",IF(AND(ISNUMBER(C836),ISNUMBER(D836)),C836*D836,""))</f>
      </c>
      <c r="F836" s="91">
        <f>IF(A836="","",IF(COUNTIF('Référentiel PMIX'!$A$2:$A$377,TRIM(A836&amp;""))=0,"PLU ABSENT DU RATIO","OK"))</f>
      </c>
    </row>
    <row r="837">
      <c r="A837" s="68" t="str">
        <v/>
      </c>
      <c r="B837" s="9">
        <f>IF(A837="","",IFERROR(VLOOKUP(TRIM(A837&amp;""),'Référentiel PMIX'!$A$2:$C$377,2,FALSE),""))</f>
      </c>
      <c r="C837" s="68" t="str">
        <v/>
      </c>
      <c r="D837" s="68">
        <f>IF(A837="","",IFERROR(VLOOKUP(TRIM(A837&amp;""),'Référentiel PMIX'!$A$2:$C$377,3,FALSE),""))</f>
      </c>
      <c r="E837" s="68">
        <f>IF(OR(A837="",C837=""),"",IF(AND(ISNUMBER(C837),ISNUMBER(D837)),C837*D837,""))</f>
      </c>
      <c r="F837" s="9">
        <f>IF(A837="","",IF(COUNTIF('Référentiel PMIX'!$A$2:$A$377,TRIM(A837&amp;""))=0,"PLU ABSENT DU RATIO","OK"))</f>
      </c>
    </row>
    <row r="838">
      <c r="A838" s="130" t="str">
        <v/>
      </c>
      <c r="B838" s="91">
        <f>IF(A838="","",IFERROR(VLOOKUP(TRIM(A838&amp;""),'Référentiel PMIX'!$A$2:$C$377,2,FALSE),""))</f>
      </c>
      <c r="C838" s="92" t="str">
        <v/>
      </c>
      <c r="D838" s="92">
        <f>IF(A838="","",IFERROR(VLOOKUP(TRIM(A838&amp;""),'Référentiel PMIX'!$A$2:$C$377,3,FALSE),""))</f>
      </c>
      <c r="E838" s="92">
        <f>IF(OR(A838="",C838=""),"",IF(AND(ISNUMBER(C838),ISNUMBER(D838)),C838*D838,""))</f>
      </c>
      <c r="F838" s="91">
        <f>IF(A838="","",IF(COUNTIF('Référentiel PMIX'!$A$2:$A$377,TRIM(A838&amp;""))=0,"PLU ABSENT DU RATIO","OK"))</f>
      </c>
    </row>
    <row r="839">
      <c r="A839" s="68" t="str">
        <v/>
      </c>
      <c r="B839" s="9">
        <f>IF(A839="","",IFERROR(VLOOKUP(TRIM(A839&amp;""),'Référentiel PMIX'!$A$2:$C$377,2,FALSE),""))</f>
      </c>
      <c r="C839" s="68" t="str">
        <v/>
      </c>
      <c r="D839" s="68">
        <f>IF(A839="","",IFERROR(VLOOKUP(TRIM(A839&amp;""),'Référentiel PMIX'!$A$2:$C$377,3,FALSE),""))</f>
      </c>
      <c r="E839" s="68">
        <f>IF(OR(A839="",C839=""),"",IF(AND(ISNUMBER(C839),ISNUMBER(D839)),C839*D839,""))</f>
      </c>
      <c r="F839" s="9">
        <f>IF(A839="","",IF(COUNTIF('Référentiel PMIX'!$A$2:$A$377,TRIM(A839&amp;""))=0,"PLU ABSENT DU RATIO","OK"))</f>
      </c>
    </row>
    <row r="840">
      <c r="A840" s="130" t="str">
        <v/>
      </c>
      <c r="B840" s="91">
        <f>IF(A840="","",IFERROR(VLOOKUP(TRIM(A840&amp;""),'Référentiel PMIX'!$A$2:$C$377,2,FALSE),""))</f>
      </c>
      <c r="C840" s="92" t="str">
        <v/>
      </c>
      <c r="D840" s="92">
        <f>IF(A840="","",IFERROR(VLOOKUP(TRIM(A840&amp;""),'Référentiel PMIX'!$A$2:$C$377,3,FALSE),""))</f>
      </c>
      <c r="E840" s="92">
        <f>IF(OR(A840="",C840=""),"",IF(AND(ISNUMBER(C840),ISNUMBER(D840)),C840*D840,""))</f>
      </c>
      <c r="F840" s="91">
        <f>IF(A840="","",IF(COUNTIF('Référentiel PMIX'!$A$2:$A$377,TRIM(A840&amp;""))=0,"PLU ABSENT DU RATIO","OK"))</f>
      </c>
    </row>
    <row r="841">
      <c r="A841" s="68" t="str">
        <v/>
      </c>
      <c r="B841" s="9">
        <f>IF(A841="","",IFERROR(VLOOKUP(TRIM(A841&amp;""),'Référentiel PMIX'!$A$2:$C$377,2,FALSE),""))</f>
      </c>
      <c r="C841" s="68" t="str">
        <v/>
      </c>
      <c r="D841" s="68">
        <f>IF(A841="","",IFERROR(VLOOKUP(TRIM(A841&amp;""),'Référentiel PMIX'!$A$2:$C$377,3,FALSE),""))</f>
      </c>
      <c r="E841" s="68">
        <f>IF(OR(A841="",C841=""),"",IF(AND(ISNUMBER(C841),ISNUMBER(D841)),C841*D841,""))</f>
      </c>
      <c r="F841" s="9">
        <f>IF(A841="","",IF(COUNTIF('Référentiel PMIX'!$A$2:$A$377,TRIM(A841&amp;""))=0,"PLU ABSENT DU RATIO","OK"))</f>
      </c>
    </row>
    <row r="842">
      <c r="A842" s="130" t="str">
        <v/>
      </c>
      <c r="B842" s="91">
        <f>IF(A842="","",IFERROR(VLOOKUP(TRIM(A842&amp;""),'Référentiel PMIX'!$A$2:$C$377,2,FALSE),""))</f>
      </c>
      <c r="C842" s="92" t="str">
        <v/>
      </c>
      <c r="D842" s="92">
        <f>IF(A842="","",IFERROR(VLOOKUP(TRIM(A842&amp;""),'Référentiel PMIX'!$A$2:$C$377,3,FALSE),""))</f>
      </c>
      <c r="E842" s="92">
        <f>IF(OR(A842="",C842=""),"",IF(AND(ISNUMBER(C842),ISNUMBER(D842)),C842*D842,""))</f>
      </c>
      <c r="F842" s="91">
        <f>IF(A842="","",IF(COUNTIF('Référentiel PMIX'!$A$2:$A$377,TRIM(A842&amp;""))=0,"PLU ABSENT DU RATIO","OK"))</f>
      </c>
    </row>
    <row r="843">
      <c r="A843" s="68" t="str">
        <v/>
      </c>
      <c r="B843" s="9">
        <f>IF(A843="","",IFERROR(VLOOKUP(TRIM(A843&amp;""),'Référentiel PMIX'!$A$2:$C$377,2,FALSE),""))</f>
      </c>
      <c r="C843" s="68" t="str">
        <v/>
      </c>
      <c r="D843" s="68">
        <f>IF(A843="","",IFERROR(VLOOKUP(TRIM(A843&amp;""),'Référentiel PMIX'!$A$2:$C$377,3,FALSE),""))</f>
      </c>
      <c r="E843" s="68">
        <f>IF(OR(A843="",C843=""),"",IF(AND(ISNUMBER(C843),ISNUMBER(D843)),C843*D843,""))</f>
      </c>
      <c r="F843" s="9">
        <f>IF(A843="","",IF(COUNTIF('Référentiel PMIX'!$A$2:$A$377,TRIM(A843&amp;""))=0,"PLU ABSENT DU RATIO","OK"))</f>
      </c>
    </row>
    <row r="844">
      <c r="A844" s="130" t="str">
        <v/>
      </c>
      <c r="B844" s="91">
        <f>IF(A844="","",IFERROR(VLOOKUP(TRIM(A844&amp;""),'Référentiel PMIX'!$A$2:$C$377,2,FALSE),""))</f>
      </c>
      <c r="C844" s="92" t="str">
        <v/>
      </c>
      <c r="D844" s="92">
        <f>IF(A844="","",IFERROR(VLOOKUP(TRIM(A844&amp;""),'Référentiel PMIX'!$A$2:$C$377,3,FALSE),""))</f>
      </c>
      <c r="E844" s="92">
        <f>IF(OR(A844="",C844=""),"",IF(AND(ISNUMBER(C844),ISNUMBER(D844)),C844*D844,""))</f>
      </c>
      <c r="F844" s="91">
        <f>IF(A844="","",IF(COUNTIF('Référentiel PMIX'!$A$2:$A$377,TRIM(A844&amp;""))=0,"PLU ABSENT DU RATIO","OK"))</f>
      </c>
    </row>
    <row r="845">
      <c r="A845" s="68" t="str">
        <v/>
      </c>
      <c r="B845" s="9">
        <f>IF(A845="","",IFERROR(VLOOKUP(TRIM(A845&amp;""),'Référentiel PMIX'!$A$2:$C$377,2,FALSE),""))</f>
      </c>
      <c r="C845" s="68" t="str">
        <v/>
      </c>
      <c r="D845" s="68">
        <f>IF(A845="","",IFERROR(VLOOKUP(TRIM(A845&amp;""),'Référentiel PMIX'!$A$2:$C$377,3,FALSE),""))</f>
      </c>
      <c r="E845" s="68">
        <f>IF(OR(A845="",C845=""),"",IF(AND(ISNUMBER(C845),ISNUMBER(D845)),C845*D845,""))</f>
      </c>
      <c r="F845" s="9">
        <f>IF(A845="","",IF(COUNTIF('Référentiel PMIX'!$A$2:$A$377,TRIM(A845&amp;""))=0,"PLU ABSENT DU RATIO","OK"))</f>
      </c>
    </row>
    <row r="846">
      <c r="A846" s="130" t="str">
        <v/>
      </c>
      <c r="B846" s="91">
        <f>IF(A846="","",IFERROR(VLOOKUP(TRIM(A846&amp;""),'Référentiel PMIX'!$A$2:$C$377,2,FALSE),""))</f>
      </c>
      <c r="C846" s="92" t="str">
        <v/>
      </c>
      <c r="D846" s="92">
        <f>IF(A846="","",IFERROR(VLOOKUP(TRIM(A846&amp;""),'Référentiel PMIX'!$A$2:$C$377,3,FALSE),""))</f>
      </c>
      <c r="E846" s="92">
        <f>IF(OR(A846="",C846=""),"",IF(AND(ISNUMBER(C846),ISNUMBER(D846)),C846*D846,""))</f>
      </c>
      <c r="F846" s="91">
        <f>IF(A846="","",IF(COUNTIF('Référentiel PMIX'!$A$2:$A$377,TRIM(A846&amp;""))=0,"PLU ABSENT DU RATIO","OK"))</f>
      </c>
    </row>
    <row r="847">
      <c r="A847" s="68" t="str">
        <v/>
      </c>
      <c r="B847" s="9">
        <f>IF(A847="","",IFERROR(VLOOKUP(TRIM(A847&amp;""),'Référentiel PMIX'!$A$2:$C$377,2,FALSE),""))</f>
      </c>
      <c r="C847" s="68" t="str">
        <v/>
      </c>
      <c r="D847" s="68">
        <f>IF(A847="","",IFERROR(VLOOKUP(TRIM(A847&amp;""),'Référentiel PMIX'!$A$2:$C$377,3,FALSE),""))</f>
      </c>
      <c r="E847" s="68">
        <f>IF(OR(A847="",C847=""),"",IF(AND(ISNUMBER(C847),ISNUMBER(D847)),C847*D847,""))</f>
      </c>
      <c r="F847" s="9">
        <f>IF(A847="","",IF(COUNTIF('Référentiel PMIX'!$A$2:$A$377,TRIM(A847&amp;""))=0,"PLU ABSENT DU RATIO","OK"))</f>
      </c>
    </row>
    <row r="848">
      <c r="A848" s="130" t="str">
        <v/>
      </c>
      <c r="B848" s="91">
        <f>IF(A848="","",IFERROR(VLOOKUP(TRIM(A848&amp;""),'Référentiel PMIX'!$A$2:$C$377,2,FALSE),""))</f>
      </c>
      <c r="C848" s="92" t="str">
        <v/>
      </c>
      <c r="D848" s="92">
        <f>IF(A848="","",IFERROR(VLOOKUP(TRIM(A848&amp;""),'Référentiel PMIX'!$A$2:$C$377,3,FALSE),""))</f>
      </c>
      <c r="E848" s="92">
        <f>IF(OR(A848="",C848=""),"",IF(AND(ISNUMBER(C848),ISNUMBER(D848)),C848*D848,""))</f>
      </c>
      <c r="F848" s="91">
        <f>IF(A848="","",IF(COUNTIF('Référentiel PMIX'!$A$2:$A$377,TRIM(A848&amp;""))=0,"PLU ABSENT DU RATIO","OK"))</f>
      </c>
    </row>
    <row r="849">
      <c r="A849" s="68" t="str">
        <v/>
      </c>
      <c r="B849" s="9">
        <f>IF(A849="","",IFERROR(VLOOKUP(TRIM(A849&amp;""),'Référentiel PMIX'!$A$2:$C$377,2,FALSE),""))</f>
      </c>
      <c r="C849" s="68" t="str">
        <v/>
      </c>
      <c r="D849" s="68">
        <f>IF(A849="","",IFERROR(VLOOKUP(TRIM(A849&amp;""),'Référentiel PMIX'!$A$2:$C$377,3,FALSE),""))</f>
      </c>
      <c r="E849" s="68">
        <f>IF(OR(A849="",C849=""),"",IF(AND(ISNUMBER(C849),ISNUMBER(D849)),C849*D849,""))</f>
      </c>
      <c r="F849" s="9">
        <f>IF(A849="","",IF(COUNTIF('Référentiel PMIX'!$A$2:$A$377,TRIM(A849&amp;""))=0,"PLU ABSENT DU RATIO","OK"))</f>
      </c>
    </row>
    <row r="850">
      <c r="A850" s="130" t="str">
        <v/>
      </c>
      <c r="B850" s="91">
        <f>IF(A850="","",IFERROR(VLOOKUP(TRIM(A850&amp;""),'Référentiel PMIX'!$A$2:$C$377,2,FALSE),""))</f>
      </c>
      <c r="C850" s="92" t="str">
        <v/>
      </c>
      <c r="D850" s="92">
        <f>IF(A850="","",IFERROR(VLOOKUP(TRIM(A850&amp;""),'Référentiel PMIX'!$A$2:$C$377,3,FALSE),""))</f>
      </c>
      <c r="E850" s="92">
        <f>IF(OR(A850="",C850=""),"",IF(AND(ISNUMBER(C850),ISNUMBER(D850)),C850*D850,""))</f>
      </c>
      <c r="F850" s="91">
        <f>IF(A850="","",IF(COUNTIF('Référentiel PMIX'!$A$2:$A$377,TRIM(A850&amp;""))=0,"PLU ABSENT DU RATIO","OK"))</f>
      </c>
    </row>
    <row r="851">
      <c r="A851" s="68" t="str">
        <v/>
      </c>
      <c r="B851" s="9">
        <f>IF(A851="","",IFERROR(VLOOKUP(TRIM(A851&amp;""),'Référentiel PMIX'!$A$2:$C$377,2,FALSE),""))</f>
      </c>
      <c r="C851" s="68" t="str">
        <v/>
      </c>
      <c r="D851" s="68">
        <f>IF(A851="","",IFERROR(VLOOKUP(TRIM(A851&amp;""),'Référentiel PMIX'!$A$2:$C$377,3,FALSE),""))</f>
      </c>
      <c r="E851" s="68">
        <f>IF(OR(A851="",C851=""),"",IF(AND(ISNUMBER(C851),ISNUMBER(D851)),C851*D851,""))</f>
      </c>
      <c r="F851" s="9">
        <f>IF(A851="","",IF(COUNTIF('Référentiel PMIX'!$A$2:$A$377,TRIM(A851&amp;""))=0,"PLU ABSENT DU RATIO","OK"))</f>
      </c>
    </row>
    <row r="852">
      <c r="A852" s="130" t="str">
        <v/>
      </c>
      <c r="B852" s="91">
        <f>IF(A852="","",IFERROR(VLOOKUP(TRIM(A852&amp;""),'Référentiel PMIX'!$A$2:$C$377,2,FALSE),""))</f>
      </c>
      <c r="C852" s="92" t="str">
        <v/>
      </c>
      <c r="D852" s="92">
        <f>IF(A852="","",IFERROR(VLOOKUP(TRIM(A852&amp;""),'Référentiel PMIX'!$A$2:$C$377,3,FALSE),""))</f>
      </c>
      <c r="E852" s="92">
        <f>IF(OR(A852="",C852=""),"",IF(AND(ISNUMBER(C852),ISNUMBER(D852)),C852*D852,""))</f>
      </c>
      <c r="F852" s="91">
        <f>IF(A852="","",IF(COUNTIF('Référentiel PMIX'!$A$2:$A$377,TRIM(A852&amp;""))=0,"PLU ABSENT DU RATIO","OK"))</f>
      </c>
    </row>
    <row r="853">
      <c r="A853" s="68" t="str">
        <v/>
      </c>
      <c r="B853" s="9">
        <f>IF(A853="","",IFERROR(VLOOKUP(TRIM(A853&amp;""),'Référentiel PMIX'!$A$2:$C$377,2,FALSE),""))</f>
      </c>
      <c r="C853" s="68" t="str">
        <v/>
      </c>
      <c r="D853" s="68">
        <f>IF(A853="","",IFERROR(VLOOKUP(TRIM(A853&amp;""),'Référentiel PMIX'!$A$2:$C$377,3,FALSE),""))</f>
      </c>
      <c r="E853" s="68">
        <f>IF(OR(A853="",C853=""),"",IF(AND(ISNUMBER(C853),ISNUMBER(D853)),C853*D853,""))</f>
      </c>
      <c r="F853" s="9">
        <f>IF(A853="","",IF(COUNTIF('Référentiel PMIX'!$A$2:$A$377,TRIM(A853&amp;""))=0,"PLU ABSENT DU RATIO","OK"))</f>
      </c>
    </row>
    <row r="854">
      <c r="A854" s="130" t="str">
        <v/>
      </c>
      <c r="B854" s="91">
        <f>IF(A854="","",IFERROR(VLOOKUP(TRIM(A854&amp;""),'Référentiel PMIX'!$A$2:$C$377,2,FALSE),""))</f>
      </c>
      <c r="C854" s="92" t="str">
        <v/>
      </c>
      <c r="D854" s="92">
        <f>IF(A854="","",IFERROR(VLOOKUP(TRIM(A854&amp;""),'Référentiel PMIX'!$A$2:$C$377,3,FALSE),""))</f>
      </c>
      <c r="E854" s="92">
        <f>IF(OR(A854="",C854=""),"",IF(AND(ISNUMBER(C854),ISNUMBER(D854)),C854*D854,""))</f>
      </c>
      <c r="F854" s="91">
        <f>IF(A854="","",IF(COUNTIF('Référentiel PMIX'!$A$2:$A$377,TRIM(A854&amp;""))=0,"PLU ABSENT DU RATIO","OK"))</f>
      </c>
    </row>
    <row r="855">
      <c r="A855" s="68" t="str">
        <v/>
      </c>
      <c r="B855" s="9">
        <f>IF(A855="","",IFERROR(VLOOKUP(TRIM(A855&amp;""),'Référentiel PMIX'!$A$2:$C$377,2,FALSE),""))</f>
      </c>
      <c r="C855" s="68" t="str">
        <v/>
      </c>
      <c r="D855" s="68">
        <f>IF(A855="","",IFERROR(VLOOKUP(TRIM(A855&amp;""),'Référentiel PMIX'!$A$2:$C$377,3,FALSE),""))</f>
      </c>
      <c r="E855" s="68">
        <f>IF(OR(A855="",C855=""),"",IF(AND(ISNUMBER(C855),ISNUMBER(D855)),C855*D855,""))</f>
      </c>
      <c r="F855" s="9">
        <f>IF(A855="","",IF(COUNTIF('Référentiel PMIX'!$A$2:$A$377,TRIM(A855&amp;""))=0,"PLU ABSENT DU RATIO","OK"))</f>
      </c>
    </row>
    <row r="856">
      <c r="A856" s="130" t="str">
        <v/>
      </c>
      <c r="B856" s="91">
        <f>IF(A856="","",IFERROR(VLOOKUP(TRIM(A856&amp;""),'Référentiel PMIX'!$A$2:$C$377,2,FALSE),""))</f>
      </c>
      <c r="C856" s="92" t="str">
        <v/>
      </c>
      <c r="D856" s="92">
        <f>IF(A856="","",IFERROR(VLOOKUP(TRIM(A856&amp;""),'Référentiel PMIX'!$A$2:$C$377,3,FALSE),""))</f>
      </c>
      <c r="E856" s="92">
        <f>IF(OR(A856="",C856=""),"",IF(AND(ISNUMBER(C856),ISNUMBER(D856)),C856*D856,""))</f>
      </c>
      <c r="F856" s="91">
        <f>IF(A856="","",IF(COUNTIF('Référentiel PMIX'!$A$2:$A$377,TRIM(A856&amp;""))=0,"PLU ABSENT DU RATIO","OK"))</f>
      </c>
    </row>
    <row r="857">
      <c r="A857" s="68" t="str">
        <v/>
      </c>
      <c r="B857" s="9">
        <f>IF(A857="","",IFERROR(VLOOKUP(TRIM(A857&amp;""),'Référentiel PMIX'!$A$2:$C$377,2,FALSE),""))</f>
      </c>
      <c r="C857" s="68" t="str">
        <v/>
      </c>
      <c r="D857" s="68">
        <f>IF(A857="","",IFERROR(VLOOKUP(TRIM(A857&amp;""),'Référentiel PMIX'!$A$2:$C$377,3,FALSE),""))</f>
      </c>
      <c r="E857" s="68">
        <f>IF(OR(A857="",C857=""),"",IF(AND(ISNUMBER(C857),ISNUMBER(D857)),C857*D857,""))</f>
      </c>
      <c r="F857" s="9">
        <f>IF(A857="","",IF(COUNTIF('Référentiel PMIX'!$A$2:$A$377,TRIM(A857&amp;""))=0,"PLU ABSENT DU RATIO","OK"))</f>
      </c>
    </row>
    <row r="858">
      <c r="A858" s="130" t="str">
        <v/>
      </c>
      <c r="B858" s="91">
        <f>IF(A858="","",IFERROR(VLOOKUP(TRIM(A858&amp;""),'Référentiel PMIX'!$A$2:$C$377,2,FALSE),""))</f>
      </c>
      <c r="C858" s="92" t="str">
        <v/>
      </c>
      <c r="D858" s="92">
        <f>IF(A858="","",IFERROR(VLOOKUP(TRIM(A858&amp;""),'Référentiel PMIX'!$A$2:$C$377,3,FALSE),""))</f>
      </c>
      <c r="E858" s="92">
        <f>IF(OR(A858="",C858=""),"",IF(AND(ISNUMBER(C858),ISNUMBER(D858)),C858*D858,""))</f>
      </c>
      <c r="F858" s="91">
        <f>IF(A858="","",IF(COUNTIF('Référentiel PMIX'!$A$2:$A$377,TRIM(A858&amp;""))=0,"PLU ABSENT DU RATIO","OK"))</f>
      </c>
    </row>
    <row r="859">
      <c r="A859" s="68" t="str">
        <v/>
      </c>
      <c r="B859" s="9">
        <f>IF(A859="","",IFERROR(VLOOKUP(TRIM(A859&amp;""),'Référentiel PMIX'!$A$2:$C$377,2,FALSE),""))</f>
      </c>
      <c r="C859" s="68" t="str">
        <v/>
      </c>
      <c r="D859" s="68">
        <f>IF(A859="","",IFERROR(VLOOKUP(TRIM(A859&amp;""),'Référentiel PMIX'!$A$2:$C$377,3,FALSE),""))</f>
      </c>
      <c r="E859" s="68">
        <f>IF(OR(A859="",C859=""),"",IF(AND(ISNUMBER(C859),ISNUMBER(D859)),C859*D859,""))</f>
      </c>
      <c r="F859" s="9">
        <f>IF(A859="","",IF(COUNTIF('Référentiel PMIX'!$A$2:$A$377,TRIM(A859&amp;""))=0,"PLU ABSENT DU RATIO","OK"))</f>
      </c>
    </row>
    <row r="860">
      <c r="A860" s="130" t="str">
        <v/>
      </c>
      <c r="B860" s="91">
        <f>IF(A860="","",IFERROR(VLOOKUP(TRIM(A860&amp;""),'Référentiel PMIX'!$A$2:$C$377,2,FALSE),""))</f>
      </c>
      <c r="C860" s="92" t="str">
        <v/>
      </c>
      <c r="D860" s="92">
        <f>IF(A860="","",IFERROR(VLOOKUP(TRIM(A860&amp;""),'Référentiel PMIX'!$A$2:$C$377,3,FALSE),""))</f>
      </c>
      <c r="E860" s="92">
        <f>IF(OR(A860="",C860=""),"",IF(AND(ISNUMBER(C860),ISNUMBER(D860)),C860*D860,""))</f>
      </c>
      <c r="F860" s="91">
        <f>IF(A860="","",IF(COUNTIF('Référentiel PMIX'!$A$2:$A$377,TRIM(A860&amp;""))=0,"PLU ABSENT DU RATIO","OK"))</f>
      </c>
    </row>
    <row r="861">
      <c r="A861" s="68" t="str">
        <v/>
      </c>
      <c r="B861" s="9">
        <f>IF(A861="","",IFERROR(VLOOKUP(TRIM(A861&amp;""),'Référentiel PMIX'!$A$2:$C$377,2,FALSE),""))</f>
      </c>
      <c r="C861" s="68" t="str">
        <v/>
      </c>
      <c r="D861" s="68">
        <f>IF(A861="","",IFERROR(VLOOKUP(TRIM(A861&amp;""),'Référentiel PMIX'!$A$2:$C$377,3,FALSE),""))</f>
      </c>
      <c r="E861" s="68">
        <f>IF(OR(A861="",C861=""),"",IF(AND(ISNUMBER(C861),ISNUMBER(D861)),C861*D861,""))</f>
      </c>
      <c r="F861" s="9">
        <f>IF(A861="","",IF(COUNTIF('Référentiel PMIX'!$A$2:$A$377,TRIM(A861&amp;""))=0,"PLU ABSENT DU RATIO","OK"))</f>
      </c>
    </row>
    <row r="862">
      <c r="A862" s="130" t="str">
        <v/>
      </c>
      <c r="B862" s="91">
        <f>IF(A862="","",IFERROR(VLOOKUP(TRIM(A862&amp;""),'Référentiel PMIX'!$A$2:$C$377,2,FALSE),""))</f>
      </c>
      <c r="C862" s="92" t="str">
        <v/>
      </c>
      <c r="D862" s="92">
        <f>IF(A862="","",IFERROR(VLOOKUP(TRIM(A862&amp;""),'Référentiel PMIX'!$A$2:$C$377,3,FALSE),""))</f>
      </c>
      <c r="E862" s="92">
        <f>IF(OR(A862="",C862=""),"",IF(AND(ISNUMBER(C862),ISNUMBER(D862)),C862*D862,""))</f>
      </c>
      <c r="F862" s="91">
        <f>IF(A862="","",IF(COUNTIF('Référentiel PMIX'!$A$2:$A$377,TRIM(A862&amp;""))=0,"PLU ABSENT DU RATIO","OK"))</f>
      </c>
    </row>
    <row r="863">
      <c r="A863" s="68" t="str">
        <v/>
      </c>
      <c r="B863" s="9">
        <f>IF(A863="","",IFERROR(VLOOKUP(TRIM(A863&amp;""),'Référentiel PMIX'!$A$2:$C$377,2,FALSE),""))</f>
      </c>
      <c r="C863" s="68" t="str">
        <v/>
      </c>
      <c r="D863" s="68">
        <f>IF(A863="","",IFERROR(VLOOKUP(TRIM(A863&amp;""),'Référentiel PMIX'!$A$2:$C$377,3,FALSE),""))</f>
      </c>
      <c r="E863" s="68">
        <f>IF(OR(A863="",C863=""),"",IF(AND(ISNUMBER(C863),ISNUMBER(D863)),C863*D863,""))</f>
      </c>
      <c r="F863" s="9">
        <f>IF(A863="","",IF(COUNTIF('Référentiel PMIX'!$A$2:$A$377,TRIM(A863&amp;""))=0,"PLU ABSENT DU RATIO","OK"))</f>
      </c>
    </row>
    <row r="864">
      <c r="A864" s="130" t="str">
        <v/>
      </c>
      <c r="B864" s="91">
        <f>IF(A864="","",IFERROR(VLOOKUP(TRIM(A864&amp;""),'Référentiel PMIX'!$A$2:$C$377,2,FALSE),""))</f>
      </c>
      <c r="C864" s="92" t="str">
        <v/>
      </c>
      <c r="D864" s="92">
        <f>IF(A864="","",IFERROR(VLOOKUP(TRIM(A864&amp;""),'Référentiel PMIX'!$A$2:$C$377,3,FALSE),""))</f>
      </c>
      <c r="E864" s="92">
        <f>IF(OR(A864="",C864=""),"",IF(AND(ISNUMBER(C864),ISNUMBER(D864)),C864*D864,""))</f>
      </c>
      <c r="F864" s="91">
        <f>IF(A864="","",IF(COUNTIF('Référentiel PMIX'!$A$2:$A$377,TRIM(A864&amp;""))=0,"PLU ABSENT DU RATIO","OK"))</f>
      </c>
    </row>
    <row r="865">
      <c r="A865" s="68" t="str">
        <v/>
      </c>
      <c r="B865" s="9">
        <f>IF(A865="","",IFERROR(VLOOKUP(TRIM(A865&amp;""),'Référentiel PMIX'!$A$2:$C$377,2,FALSE),""))</f>
      </c>
      <c r="C865" s="68" t="str">
        <v/>
      </c>
      <c r="D865" s="68">
        <f>IF(A865="","",IFERROR(VLOOKUP(TRIM(A865&amp;""),'Référentiel PMIX'!$A$2:$C$377,3,FALSE),""))</f>
      </c>
      <c r="E865" s="68">
        <f>IF(OR(A865="",C865=""),"",IF(AND(ISNUMBER(C865),ISNUMBER(D865)),C865*D865,""))</f>
      </c>
      <c r="F865" s="9">
        <f>IF(A865="","",IF(COUNTIF('Référentiel PMIX'!$A$2:$A$377,TRIM(A865&amp;""))=0,"PLU ABSENT DU RATIO","OK"))</f>
      </c>
    </row>
    <row r="866">
      <c r="A866" s="130" t="str">
        <v/>
      </c>
      <c r="B866" s="91">
        <f>IF(A866="","",IFERROR(VLOOKUP(TRIM(A866&amp;""),'Référentiel PMIX'!$A$2:$C$377,2,FALSE),""))</f>
      </c>
      <c r="C866" s="92" t="str">
        <v/>
      </c>
      <c r="D866" s="92">
        <f>IF(A866="","",IFERROR(VLOOKUP(TRIM(A866&amp;""),'Référentiel PMIX'!$A$2:$C$377,3,FALSE),""))</f>
      </c>
      <c r="E866" s="92">
        <f>IF(OR(A866="",C866=""),"",IF(AND(ISNUMBER(C866),ISNUMBER(D866)),C866*D866,""))</f>
      </c>
      <c r="F866" s="91">
        <f>IF(A866="","",IF(COUNTIF('Référentiel PMIX'!$A$2:$A$377,TRIM(A866&amp;""))=0,"PLU ABSENT DU RATIO","OK"))</f>
      </c>
    </row>
    <row r="867">
      <c r="A867" s="68" t="str">
        <v/>
      </c>
      <c r="B867" s="9">
        <f>IF(A867="","",IFERROR(VLOOKUP(TRIM(A867&amp;""),'Référentiel PMIX'!$A$2:$C$377,2,FALSE),""))</f>
      </c>
      <c r="C867" s="68" t="str">
        <v/>
      </c>
      <c r="D867" s="68">
        <f>IF(A867="","",IFERROR(VLOOKUP(TRIM(A867&amp;""),'Référentiel PMIX'!$A$2:$C$377,3,FALSE),""))</f>
      </c>
      <c r="E867" s="68">
        <f>IF(OR(A867="",C867=""),"",IF(AND(ISNUMBER(C867),ISNUMBER(D867)),C867*D867,""))</f>
      </c>
      <c r="F867" s="9">
        <f>IF(A867="","",IF(COUNTIF('Référentiel PMIX'!$A$2:$A$377,TRIM(A867&amp;""))=0,"PLU ABSENT DU RATIO","OK"))</f>
      </c>
    </row>
    <row r="868">
      <c r="A868" s="130" t="str">
        <v/>
      </c>
      <c r="B868" s="91">
        <f>IF(A868="","",IFERROR(VLOOKUP(TRIM(A868&amp;""),'Référentiel PMIX'!$A$2:$C$377,2,FALSE),""))</f>
      </c>
      <c r="C868" s="92" t="str">
        <v/>
      </c>
      <c r="D868" s="92">
        <f>IF(A868="","",IFERROR(VLOOKUP(TRIM(A868&amp;""),'Référentiel PMIX'!$A$2:$C$377,3,FALSE),""))</f>
      </c>
      <c r="E868" s="92">
        <f>IF(OR(A868="",C868=""),"",IF(AND(ISNUMBER(C868),ISNUMBER(D868)),C868*D868,""))</f>
      </c>
      <c r="F868" s="91">
        <f>IF(A868="","",IF(COUNTIF('Référentiel PMIX'!$A$2:$A$377,TRIM(A868&amp;""))=0,"PLU ABSENT DU RATIO","OK"))</f>
      </c>
    </row>
    <row r="869">
      <c r="A869" s="68" t="str">
        <v/>
      </c>
      <c r="B869" s="9">
        <f>IF(A869="","",IFERROR(VLOOKUP(TRIM(A869&amp;""),'Référentiel PMIX'!$A$2:$C$377,2,FALSE),""))</f>
      </c>
      <c r="C869" s="68" t="str">
        <v/>
      </c>
      <c r="D869" s="68">
        <f>IF(A869="","",IFERROR(VLOOKUP(TRIM(A869&amp;""),'Référentiel PMIX'!$A$2:$C$377,3,FALSE),""))</f>
      </c>
      <c r="E869" s="68">
        <f>IF(OR(A869="",C869=""),"",IF(AND(ISNUMBER(C869),ISNUMBER(D869)),C869*D869,""))</f>
      </c>
      <c r="F869" s="9">
        <f>IF(A869="","",IF(COUNTIF('Référentiel PMIX'!$A$2:$A$377,TRIM(A869&amp;""))=0,"PLU ABSENT DU RATIO","OK"))</f>
      </c>
    </row>
    <row r="870">
      <c r="A870" s="130" t="str">
        <v/>
      </c>
      <c r="B870" s="91">
        <f>IF(A870="","",IFERROR(VLOOKUP(TRIM(A870&amp;""),'Référentiel PMIX'!$A$2:$C$377,2,FALSE),""))</f>
      </c>
      <c r="C870" s="92" t="str">
        <v/>
      </c>
      <c r="D870" s="92">
        <f>IF(A870="","",IFERROR(VLOOKUP(TRIM(A870&amp;""),'Référentiel PMIX'!$A$2:$C$377,3,FALSE),""))</f>
      </c>
      <c r="E870" s="92">
        <f>IF(OR(A870="",C870=""),"",IF(AND(ISNUMBER(C870),ISNUMBER(D870)),C870*D870,""))</f>
      </c>
      <c r="F870" s="91">
        <f>IF(A870="","",IF(COUNTIF('Référentiel PMIX'!$A$2:$A$377,TRIM(A870&amp;""))=0,"PLU ABSENT DU RATIO","OK"))</f>
      </c>
    </row>
    <row r="871">
      <c r="A871" s="68" t="str">
        <v/>
      </c>
      <c r="B871" s="9">
        <f>IF(A871="","",IFERROR(VLOOKUP(TRIM(A871&amp;""),'Référentiel PMIX'!$A$2:$C$377,2,FALSE),""))</f>
      </c>
      <c r="C871" s="68" t="str">
        <v/>
      </c>
      <c r="D871" s="68">
        <f>IF(A871="","",IFERROR(VLOOKUP(TRIM(A871&amp;""),'Référentiel PMIX'!$A$2:$C$377,3,FALSE),""))</f>
      </c>
      <c r="E871" s="68">
        <f>IF(OR(A871="",C871=""),"",IF(AND(ISNUMBER(C871),ISNUMBER(D871)),C871*D871,""))</f>
      </c>
      <c r="F871" s="9">
        <f>IF(A871="","",IF(COUNTIF('Référentiel PMIX'!$A$2:$A$377,TRIM(A871&amp;""))=0,"PLU ABSENT DU RATIO","OK"))</f>
      </c>
    </row>
    <row r="872">
      <c r="A872" s="130" t="str">
        <v/>
      </c>
      <c r="B872" s="91">
        <f>IF(A872="","",IFERROR(VLOOKUP(TRIM(A872&amp;""),'Référentiel PMIX'!$A$2:$C$377,2,FALSE),""))</f>
      </c>
      <c r="C872" s="92" t="str">
        <v/>
      </c>
      <c r="D872" s="92">
        <f>IF(A872="","",IFERROR(VLOOKUP(TRIM(A872&amp;""),'Référentiel PMIX'!$A$2:$C$377,3,FALSE),""))</f>
      </c>
      <c r="E872" s="92">
        <f>IF(OR(A872="",C872=""),"",IF(AND(ISNUMBER(C872),ISNUMBER(D872)),C872*D872,""))</f>
      </c>
      <c r="F872" s="91">
        <f>IF(A872="","",IF(COUNTIF('Référentiel PMIX'!$A$2:$A$377,TRIM(A872&amp;""))=0,"PLU ABSENT DU RATIO","OK"))</f>
      </c>
    </row>
    <row r="873">
      <c r="A873" s="68" t="str">
        <v/>
      </c>
      <c r="B873" s="9">
        <f>IF(A873="","",IFERROR(VLOOKUP(TRIM(A873&amp;""),'Référentiel PMIX'!$A$2:$C$377,2,FALSE),""))</f>
      </c>
      <c r="C873" s="68" t="str">
        <v/>
      </c>
      <c r="D873" s="68">
        <f>IF(A873="","",IFERROR(VLOOKUP(TRIM(A873&amp;""),'Référentiel PMIX'!$A$2:$C$377,3,FALSE),""))</f>
      </c>
      <c r="E873" s="68">
        <f>IF(OR(A873="",C873=""),"",IF(AND(ISNUMBER(C873),ISNUMBER(D873)),C873*D873,""))</f>
      </c>
      <c r="F873" s="9">
        <f>IF(A873="","",IF(COUNTIF('Référentiel PMIX'!$A$2:$A$377,TRIM(A873&amp;""))=0,"PLU ABSENT DU RATIO","OK"))</f>
      </c>
    </row>
    <row r="874">
      <c r="A874" s="130" t="str">
        <v/>
      </c>
      <c r="B874" s="91">
        <f>IF(A874="","",IFERROR(VLOOKUP(TRIM(A874&amp;""),'Référentiel PMIX'!$A$2:$C$377,2,FALSE),""))</f>
      </c>
      <c r="C874" s="92" t="str">
        <v/>
      </c>
      <c r="D874" s="92">
        <f>IF(A874="","",IFERROR(VLOOKUP(TRIM(A874&amp;""),'Référentiel PMIX'!$A$2:$C$377,3,FALSE),""))</f>
      </c>
      <c r="E874" s="92">
        <f>IF(OR(A874="",C874=""),"",IF(AND(ISNUMBER(C874),ISNUMBER(D874)),C874*D874,""))</f>
      </c>
      <c r="F874" s="91">
        <f>IF(A874="","",IF(COUNTIF('Référentiel PMIX'!$A$2:$A$377,TRIM(A874&amp;""))=0,"PLU ABSENT DU RATIO","OK"))</f>
      </c>
    </row>
    <row r="875">
      <c r="A875" s="68" t="str">
        <v/>
      </c>
      <c r="B875" s="9">
        <f>IF(A875="","",IFERROR(VLOOKUP(TRIM(A875&amp;""),'Référentiel PMIX'!$A$2:$C$377,2,FALSE),""))</f>
      </c>
      <c r="C875" s="68" t="str">
        <v/>
      </c>
      <c r="D875" s="68">
        <f>IF(A875="","",IFERROR(VLOOKUP(TRIM(A875&amp;""),'Référentiel PMIX'!$A$2:$C$377,3,FALSE),""))</f>
      </c>
      <c r="E875" s="68">
        <f>IF(OR(A875="",C875=""),"",IF(AND(ISNUMBER(C875),ISNUMBER(D875)),C875*D875,""))</f>
      </c>
      <c r="F875" s="9">
        <f>IF(A875="","",IF(COUNTIF('Référentiel PMIX'!$A$2:$A$377,TRIM(A875&amp;""))=0,"PLU ABSENT DU RATIO","OK"))</f>
      </c>
    </row>
    <row r="876">
      <c r="A876" s="130" t="str">
        <v/>
      </c>
      <c r="B876" s="91">
        <f>IF(A876="","",IFERROR(VLOOKUP(TRIM(A876&amp;""),'Référentiel PMIX'!$A$2:$C$377,2,FALSE),""))</f>
      </c>
      <c r="C876" s="92" t="str">
        <v/>
      </c>
      <c r="D876" s="92">
        <f>IF(A876="","",IFERROR(VLOOKUP(TRIM(A876&amp;""),'Référentiel PMIX'!$A$2:$C$377,3,FALSE),""))</f>
      </c>
      <c r="E876" s="92">
        <f>IF(OR(A876="",C876=""),"",IF(AND(ISNUMBER(C876),ISNUMBER(D876)),C876*D876,""))</f>
      </c>
      <c r="F876" s="91">
        <f>IF(A876="","",IF(COUNTIF('Référentiel PMIX'!$A$2:$A$377,TRIM(A876&amp;""))=0,"PLU ABSENT DU RATIO","OK"))</f>
      </c>
    </row>
    <row r="877">
      <c r="A877" s="68" t="str">
        <v/>
      </c>
      <c r="B877" s="9">
        <f>IF(A877="","",IFERROR(VLOOKUP(TRIM(A877&amp;""),'Référentiel PMIX'!$A$2:$C$377,2,FALSE),""))</f>
      </c>
      <c r="C877" s="68" t="str">
        <v/>
      </c>
      <c r="D877" s="68">
        <f>IF(A877="","",IFERROR(VLOOKUP(TRIM(A877&amp;""),'Référentiel PMIX'!$A$2:$C$377,3,FALSE),""))</f>
      </c>
      <c r="E877" s="68">
        <f>IF(OR(A877="",C877=""),"",IF(AND(ISNUMBER(C877),ISNUMBER(D877)),C877*D877,""))</f>
      </c>
      <c r="F877" s="9">
        <f>IF(A877="","",IF(COUNTIF('Référentiel PMIX'!$A$2:$A$377,TRIM(A877&amp;""))=0,"PLU ABSENT DU RATIO","OK"))</f>
      </c>
    </row>
    <row r="878">
      <c r="A878" s="130" t="str">
        <v/>
      </c>
      <c r="B878" s="91">
        <f>IF(A878="","",IFERROR(VLOOKUP(TRIM(A878&amp;""),'Référentiel PMIX'!$A$2:$C$377,2,FALSE),""))</f>
      </c>
      <c r="C878" s="92" t="str">
        <v/>
      </c>
      <c r="D878" s="92">
        <f>IF(A878="","",IFERROR(VLOOKUP(TRIM(A878&amp;""),'Référentiel PMIX'!$A$2:$C$377,3,FALSE),""))</f>
      </c>
      <c r="E878" s="92">
        <f>IF(OR(A878="",C878=""),"",IF(AND(ISNUMBER(C878),ISNUMBER(D878)),C878*D878,""))</f>
      </c>
      <c r="F878" s="91">
        <f>IF(A878="","",IF(COUNTIF('Référentiel PMIX'!$A$2:$A$377,TRIM(A878&amp;""))=0,"PLU ABSENT DU RATIO","OK"))</f>
      </c>
    </row>
    <row r="879">
      <c r="A879" s="68" t="str">
        <v/>
      </c>
      <c r="B879" s="9">
        <f>IF(A879="","",IFERROR(VLOOKUP(TRIM(A879&amp;""),'Référentiel PMIX'!$A$2:$C$377,2,FALSE),""))</f>
      </c>
      <c r="C879" s="68" t="str">
        <v/>
      </c>
      <c r="D879" s="68">
        <f>IF(A879="","",IFERROR(VLOOKUP(TRIM(A879&amp;""),'Référentiel PMIX'!$A$2:$C$377,3,FALSE),""))</f>
      </c>
      <c r="E879" s="68">
        <f>IF(OR(A879="",C879=""),"",IF(AND(ISNUMBER(C879),ISNUMBER(D879)),C879*D879,""))</f>
      </c>
      <c r="F879" s="9">
        <f>IF(A879="","",IF(COUNTIF('Référentiel PMIX'!$A$2:$A$377,TRIM(A879&amp;""))=0,"PLU ABSENT DU RATIO","OK"))</f>
      </c>
    </row>
    <row r="880">
      <c r="A880" s="130" t="str">
        <v/>
      </c>
      <c r="B880" s="91">
        <f>IF(A880="","",IFERROR(VLOOKUP(TRIM(A880&amp;""),'Référentiel PMIX'!$A$2:$C$377,2,FALSE),""))</f>
      </c>
      <c r="C880" s="92" t="str">
        <v/>
      </c>
      <c r="D880" s="92">
        <f>IF(A880="","",IFERROR(VLOOKUP(TRIM(A880&amp;""),'Référentiel PMIX'!$A$2:$C$377,3,FALSE),""))</f>
      </c>
      <c r="E880" s="92">
        <f>IF(OR(A880="",C880=""),"",IF(AND(ISNUMBER(C880),ISNUMBER(D880)),C880*D880,""))</f>
      </c>
      <c r="F880" s="91">
        <f>IF(A880="","",IF(COUNTIF('Référentiel PMIX'!$A$2:$A$377,TRIM(A880&amp;""))=0,"PLU ABSENT DU RATIO","OK"))</f>
      </c>
    </row>
    <row r="881">
      <c r="A881" s="68" t="str">
        <v/>
      </c>
      <c r="B881" s="9">
        <f>IF(A881="","",IFERROR(VLOOKUP(TRIM(A881&amp;""),'Référentiel PMIX'!$A$2:$C$377,2,FALSE),""))</f>
      </c>
      <c r="C881" s="68" t="str">
        <v/>
      </c>
      <c r="D881" s="68">
        <f>IF(A881="","",IFERROR(VLOOKUP(TRIM(A881&amp;""),'Référentiel PMIX'!$A$2:$C$377,3,FALSE),""))</f>
      </c>
      <c r="E881" s="68">
        <f>IF(OR(A881="",C881=""),"",IF(AND(ISNUMBER(C881),ISNUMBER(D881)),C881*D881,""))</f>
      </c>
      <c r="F881" s="9">
        <f>IF(A881="","",IF(COUNTIF('Référentiel PMIX'!$A$2:$A$377,TRIM(A881&amp;""))=0,"PLU ABSENT DU RATIO","OK"))</f>
      </c>
    </row>
    <row r="882">
      <c r="A882" s="130" t="str">
        <v/>
      </c>
      <c r="B882" s="91">
        <f>IF(A882="","",IFERROR(VLOOKUP(TRIM(A882&amp;""),'Référentiel PMIX'!$A$2:$C$377,2,FALSE),""))</f>
      </c>
      <c r="C882" s="92" t="str">
        <v/>
      </c>
      <c r="D882" s="92">
        <f>IF(A882="","",IFERROR(VLOOKUP(TRIM(A882&amp;""),'Référentiel PMIX'!$A$2:$C$377,3,FALSE),""))</f>
      </c>
      <c r="E882" s="92">
        <f>IF(OR(A882="",C882=""),"",IF(AND(ISNUMBER(C882),ISNUMBER(D882)),C882*D882,""))</f>
      </c>
      <c r="F882" s="91">
        <f>IF(A882="","",IF(COUNTIF('Référentiel PMIX'!$A$2:$A$377,TRIM(A882&amp;""))=0,"PLU ABSENT DU RATIO","OK"))</f>
      </c>
    </row>
    <row r="883">
      <c r="A883" s="68" t="str">
        <v/>
      </c>
      <c r="B883" s="9">
        <f>IF(A883="","",IFERROR(VLOOKUP(TRIM(A883&amp;""),'Référentiel PMIX'!$A$2:$C$377,2,FALSE),""))</f>
      </c>
      <c r="C883" s="68" t="str">
        <v/>
      </c>
      <c r="D883" s="68">
        <f>IF(A883="","",IFERROR(VLOOKUP(TRIM(A883&amp;""),'Référentiel PMIX'!$A$2:$C$377,3,FALSE),""))</f>
      </c>
      <c r="E883" s="68">
        <f>IF(OR(A883="",C883=""),"",IF(AND(ISNUMBER(C883),ISNUMBER(D883)),C883*D883,""))</f>
      </c>
      <c r="F883" s="9">
        <f>IF(A883="","",IF(COUNTIF('Référentiel PMIX'!$A$2:$A$377,TRIM(A883&amp;""))=0,"PLU ABSENT DU RATIO","OK"))</f>
      </c>
    </row>
    <row r="884">
      <c r="A884" s="130" t="str">
        <v/>
      </c>
      <c r="B884" s="91">
        <f>IF(A884="","",IFERROR(VLOOKUP(TRIM(A884&amp;""),'Référentiel PMIX'!$A$2:$C$377,2,FALSE),""))</f>
      </c>
      <c r="C884" s="92" t="str">
        <v/>
      </c>
      <c r="D884" s="92">
        <f>IF(A884="","",IFERROR(VLOOKUP(TRIM(A884&amp;""),'Référentiel PMIX'!$A$2:$C$377,3,FALSE),""))</f>
      </c>
      <c r="E884" s="92">
        <f>IF(OR(A884="",C884=""),"",IF(AND(ISNUMBER(C884),ISNUMBER(D884)),C884*D884,""))</f>
      </c>
      <c r="F884" s="91">
        <f>IF(A884="","",IF(COUNTIF('Référentiel PMIX'!$A$2:$A$377,TRIM(A884&amp;""))=0,"PLU ABSENT DU RATIO","OK"))</f>
      </c>
    </row>
    <row r="885">
      <c r="A885" s="68" t="str">
        <v/>
      </c>
      <c r="B885" s="9">
        <f>IF(A885="","",IFERROR(VLOOKUP(TRIM(A885&amp;""),'Référentiel PMIX'!$A$2:$C$377,2,FALSE),""))</f>
      </c>
      <c r="C885" s="68" t="str">
        <v/>
      </c>
      <c r="D885" s="68">
        <f>IF(A885="","",IFERROR(VLOOKUP(TRIM(A885&amp;""),'Référentiel PMIX'!$A$2:$C$377,3,FALSE),""))</f>
      </c>
      <c r="E885" s="68">
        <f>IF(OR(A885="",C885=""),"",IF(AND(ISNUMBER(C885),ISNUMBER(D885)),C885*D885,""))</f>
      </c>
      <c r="F885" s="9">
        <f>IF(A885="","",IF(COUNTIF('Référentiel PMIX'!$A$2:$A$377,TRIM(A885&amp;""))=0,"PLU ABSENT DU RATIO","OK"))</f>
      </c>
    </row>
    <row r="886">
      <c r="A886" s="130" t="str">
        <v/>
      </c>
      <c r="B886" s="91">
        <f>IF(A886="","",IFERROR(VLOOKUP(TRIM(A886&amp;""),'Référentiel PMIX'!$A$2:$C$377,2,FALSE),""))</f>
      </c>
      <c r="C886" s="92" t="str">
        <v/>
      </c>
      <c r="D886" s="92">
        <f>IF(A886="","",IFERROR(VLOOKUP(TRIM(A886&amp;""),'Référentiel PMIX'!$A$2:$C$377,3,FALSE),""))</f>
      </c>
      <c r="E886" s="92">
        <f>IF(OR(A886="",C886=""),"",IF(AND(ISNUMBER(C886),ISNUMBER(D886)),C886*D886,""))</f>
      </c>
      <c r="F886" s="91">
        <f>IF(A886="","",IF(COUNTIF('Référentiel PMIX'!$A$2:$A$377,TRIM(A886&amp;""))=0,"PLU ABSENT DU RATIO","OK"))</f>
      </c>
    </row>
    <row r="887">
      <c r="A887" s="68" t="str">
        <v/>
      </c>
      <c r="B887" s="9">
        <f>IF(A887="","",IFERROR(VLOOKUP(TRIM(A887&amp;""),'Référentiel PMIX'!$A$2:$C$377,2,FALSE),""))</f>
      </c>
      <c r="C887" s="68" t="str">
        <v/>
      </c>
      <c r="D887" s="68">
        <f>IF(A887="","",IFERROR(VLOOKUP(TRIM(A887&amp;""),'Référentiel PMIX'!$A$2:$C$377,3,FALSE),""))</f>
      </c>
      <c r="E887" s="68">
        <f>IF(OR(A887="",C887=""),"",IF(AND(ISNUMBER(C887),ISNUMBER(D887)),C887*D887,""))</f>
      </c>
      <c r="F887" s="9">
        <f>IF(A887="","",IF(COUNTIF('Référentiel PMIX'!$A$2:$A$377,TRIM(A887&amp;""))=0,"PLU ABSENT DU RATIO","OK"))</f>
      </c>
    </row>
    <row r="888">
      <c r="A888" s="130" t="str">
        <v/>
      </c>
      <c r="B888" s="91">
        <f>IF(A888="","",IFERROR(VLOOKUP(TRIM(A888&amp;""),'Référentiel PMIX'!$A$2:$C$377,2,FALSE),""))</f>
      </c>
      <c r="C888" s="92" t="str">
        <v/>
      </c>
      <c r="D888" s="92">
        <f>IF(A888="","",IFERROR(VLOOKUP(TRIM(A888&amp;""),'Référentiel PMIX'!$A$2:$C$377,3,FALSE),""))</f>
      </c>
      <c r="E888" s="92">
        <f>IF(OR(A888="",C888=""),"",IF(AND(ISNUMBER(C888),ISNUMBER(D888)),C888*D888,""))</f>
      </c>
      <c r="F888" s="91">
        <f>IF(A888="","",IF(COUNTIF('Référentiel PMIX'!$A$2:$A$377,TRIM(A888&amp;""))=0,"PLU ABSENT DU RATIO","OK"))</f>
      </c>
    </row>
    <row r="889">
      <c r="A889" s="68" t="str">
        <v/>
      </c>
      <c r="B889" s="9">
        <f>IF(A889="","",IFERROR(VLOOKUP(TRIM(A889&amp;""),'Référentiel PMIX'!$A$2:$C$377,2,FALSE),""))</f>
      </c>
      <c r="C889" s="68" t="str">
        <v/>
      </c>
      <c r="D889" s="68">
        <f>IF(A889="","",IFERROR(VLOOKUP(TRIM(A889&amp;""),'Référentiel PMIX'!$A$2:$C$377,3,FALSE),""))</f>
      </c>
      <c r="E889" s="68">
        <f>IF(OR(A889="",C889=""),"",IF(AND(ISNUMBER(C889),ISNUMBER(D889)),C889*D889,""))</f>
      </c>
      <c r="F889" s="9">
        <f>IF(A889="","",IF(COUNTIF('Référentiel PMIX'!$A$2:$A$377,TRIM(A889&amp;""))=0,"PLU ABSENT DU RATIO","OK"))</f>
      </c>
    </row>
    <row r="890">
      <c r="A890" s="130" t="str">
        <v/>
      </c>
      <c r="B890" s="91">
        <f>IF(A890="","",IFERROR(VLOOKUP(TRIM(A890&amp;""),'Référentiel PMIX'!$A$2:$C$377,2,FALSE),""))</f>
      </c>
      <c r="C890" s="92" t="str">
        <v/>
      </c>
      <c r="D890" s="92">
        <f>IF(A890="","",IFERROR(VLOOKUP(TRIM(A890&amp;""),'Référentiel PMIX'!$A$2:$C$377,3,FALSE),""))</f>
      </c>
      <c r="E890" s="92">
        <f>IF(OR(A890="",C890=""),"",IF(AND(ISNUMBER(C890),ISNUMBER(D890)),C890*D890,""))</f>
      </c>
      <c r="F890" s="91">
        <f>IF(A890="","",IF(COUNTIF('Référentiel PMIX'!$A$2:$A$377,TRIM(A890&amp;""))=0,"PLU ABSENT DU RATIO","OK"))</f>
      </c>
    </row>
    <row r="891">
      <c r="A891" s="68" t="str">
        <v/>
      </c>
      <c r="B891" s="9">
        <f>IF(A891="","",IFERROR(VLOOKUP(TRIM(A891&amp;""),'Référentiel PMIX'!$A$2:$C$377,2,FALSE),""))</f>
      </c>
      <c r="C891" s="68" t="str">
        <v/>
      </c>
      <c r="D891" s="68">
        <f>IF(A891="","",IFERROR(VLOOKUP(TRIM(A891&amp;""),'Référentiel PMIX'!$A$2:$C$377,3,FALSE),""))</f>
      </c>
      <c r="E891" s="68">
        <f>IF(OR(A891="",C891=""),"",IF(AND(ISNUMBER(C891),ISNUMBER(D891)),C891*D891,""))</f>
      </c>
      <c r="F891" s="9">
        <f>IF(A891="","",IF(COUNTIF('Référentiel PMIX'!$A$2:$A$377,TRIM(A891&amp;""))=0,"PLU ABSENT DU RATIO","OK"))</f>
      </c>
    </row>
    <row r="892">
      <c r="A892" s="130" t="str">
        <v/>
      </c>
      <c r="B892" s="91">
        <f>IF(A892="","",IFERROR(VLOOKUP(TRIM(A892&amp;""),'Référentiel PMIX'!$A$2:$C$377,2,FALSE),""))</f>
      </c>
      <c r="C892" s="92" t="str">
        <v/>
      </c>
      <c r="D892" s="92">
        <f>IF(A892="","",IFERROR(VLOOKUP(TRIM(A892&amp;""),'Référentiel PMIX'!$A$2:$C$377,3,FALSE),""))</f>
      </c>
      <c r="E892" s="92">
        <f>IF(OR(A892="",C892=""),"",IF(AND(ISNUMBER(C892),ISNUMBER(D892)),C892*D892,""))</f>
      </c>
      <c r="F892" s="91">
        <f>IF(A892="","",IF(COUNTIF('Référentiel PMIX'!$A$2:$A$377,TRIM(A892&amp;""))=0,"PLU ABSENT DU RATIO","OK"))</f>
      </c>
    </row>
    <row r="893">
      <c r="A893" s="68" t="str">
        <v/>
      </c>
      <c r="B893" s="9">
        <f>IF(A893="","",IFERROR(VLOOKUP(TRIM(A893&amp;""),'Référentiel PMIX'!$A$2:$C$377,2,FALSE),""))</f>
      </c>
      <c r="C893" s="68" t="str">
        <v/>
      </c>
      <c r="D893" s="68">
        <f>IF(A893="","",IFERROR(VLOOKUP(TRIM(A893&amp;""),'Référentiel PMIX'!$A$2:$C$377,3,FALSE),""))</f>
      </c>
      <c r="E893" s="68">
        <f>IF(OR(A893="",C893=""),"",IF(AND(ISNUMBER(C893),ISNUMBER(D893)),C893*D893,""))</f>
      </c>
      <c r="F893" s="9">
        <f>IF(A893="","",IF(COUNTIF('Référentiel PMIX'!$A$2:$A$377,TRIM(A893&amp;""))=0,"PLU ABSENT DU RATIO","OK"))</f>
      </c>
    </row>
    <row r="894">
      <c r="A894" s="130" t="str">
        <v/>
      </c>
      <c r="B894" s="91">
        <f>IF(A894="","",IFERROR(VLOOKUP(TRIM(A894&amp;""),'Référentiel PMIX'!$A$2:$C$377,2,FALSE),""))</f>
      </c>
      <c r="C894" s="92" t="str">
        <v/>
      </c>
      <c r="D894" s="92">
        <f>IF(A894="","",IFERROR(VLOOKUP(TRIM(A894&amp;""),'Référentiel PMIX'!$A$2:$C$377,3,FALSE),""))</f>
      </c>
      <c r="E894" s="92">
        <f>IF(OR(A894="",C894=""),"",IF(AND(ISNUMBER(C894),ISNUMBER(D894)),C894*D894,""))</f>
      </c>
      <c r="F894" s="91">
        <f>IF(A894="","",IF(COUNTIF('Référentiel PMIX'!$A$2:$A$377,TRIM(A894&amp;""))=0,"PLU ABSENT DU RATIO","OK"))</f>
      </c>
    </row>
    <row r="895">
      <c r="A895" s="68" t="str">
        <v/>
      </c>
      <c r="B895" s="9">
        <f>IF(A895="","",IFERROR(VLOOKUP(TRIM(A895&amp;""),'Référentiel PMIX'!$A$2:$C$377,2,FALSE),""))</f>
      </c>
      <c r="C895" s="68" t="str">
        <v/>
      </c>
      <c r="D895" s="68">
        <f>IF(A895="","",IFERROR(VLOOKUP(TRIM(A895&amp;""),'Référentiel PMIX'!$A$2:$C$377,3,FALSE),""))</f>
      </c>
      <c r="E895" s="68">
        <f>IF(OR(A895="",C895=""),"",IF(AND(ISNUMBER(C895),ISNUMBER(D895)),C895*D895,""))</f>
      </c>
      <c r="F895" s="9">
        <f>IF(A895="","",IF(COUNTIF('Référentiel PMIX'!$A$2:$A$377,TRIM(A895&amp;""))=0,"PLU ABSENT DU RATIO","OK"))</f>
      </c>
    </row>
    <row r="896">
      <c r="A896" s="130" t="str">
        <v/>
      </c>
      <c r="B896" s="91">
        <f>IF(A896="","",IFERROR(VLOOKUP(TRIM(A896&amp;""),'Référentiel PMIX'!$A$2:$C$377,2,FALSE),""))</f>
      </c>
      <c r="C896" s="92" t="str">
        <v/>
      </c>
      <c r="D896" s="92">
        <f>IF(A896="","",IFERROR(VLOOKUP(TRIM(A896&amp;""),'Référentiel PMIX'!$A$2:$C$377,3,FALSE),""))</f>
      </c>
      <c r="E896" s="92">
        <f>IF(OR(A896="",C896=""),"",IF(AND(ISNUMBER(C896),ISNUMBER(D896)),C896*D896,""))</f>
      </c>
      <c r="F896" s="91">
        <f>IF(A896="","",IF(COUNTIF('Référentiel PMIX'!$A$2:$A$377,TRIM(A896&amp;""))=0,"PLU ABSENT DU RATIO","OK"))</f>
      </c>
    </row>
    <row r="897">
      <c r="A897" s="68" t="str">
        <v/>
      </c>
      <c r="B897" s="9">
        <f>IF(A897="","",IFERROR(VLOOKUP(TRIM(A897&amp;""),'Référentiel PMIX'!$A$2:$C$377,2,FALSE),""))</f>
      </c>
      <c r="C897" s="68" t="str">
        <v/>
      </c>
      <c r="D897" s="68">
        <f>IF(A897="","",IFERROR(VLOOKUP(TRIM(A897&amp;""),'Référentiel PMIX'!$A$2:$C$377,3,FALSE),""))</f>
      </c>
      <c r="E897" s="68">
        <f>IF(OR(A897="",C897=""),"",IF(AND(ISNUMBER(C897),ISNUMBER(D897)),C897*D897,""))</f>
      </c>
      <c r="F897" s="9">
        <f>IF(A897="","",IF(COUNTIF('Référentiel PMIX'!$A$2:$A$377,TRIM(A897&amp;""))=0,"PLU ABSENT DU RATIO","OK"))</f>
      </c>
    </row>
    <row r="898">
      <c r="A898" s="130" t="str">
        <v/>
      </c>
      <c r="B898" s="91">
        <f>IF(A898="","",IFERROR(VLOOKUP(TRIM(A898&amp;""),'Référentiel PMIX'!$A$2:$C$377,2,FALSE),""))</f>
      </c>
      <c r="C898" s="92" t="str">
        <v/>
      </c>
      <c r="D898" s="92">
        <f>IF(A898="","",IFERROR(VLOOKUP(TRIM(A898&amp;""),'Référentiel PMIX'!$A$2:$C$377,3,FALSE),""))</f>
      </c>
      <c r="E898" s="92">
        <f>IF(OR(A898="",C898=""),"",IF(AND(ISNUMBER(C898),ISNUMBER(D898)),C898*D898,""))</f>
      </c>
      <c r="F898" s="91">
        <f>IF(A898="","",IF(COUNTIF('Référentiel PMIX'!$A$2:$A$377,TRIM(A898&amp;""))=0,"PLU ABSENT DU RATIO","OK"))</f>
      </c>
    </row>
    <row r="899">
      <c r="A899" s="68" t="str">
        <v/>
      </c>
      <c r="B899" s="9">
        <f>IF(A899="","",IFERROR(VLOOKUP(TRIM(A899&amp;""),'Référentiel PMIX'!$A$2:$C$377,2,FALSE),""))</f>
      </c>
      <c r="C899" s="68" t="str">
        <v/>
      </c>
      <c r="D899" s="68">
        <f>IF(A899="","",IFERROR(VLOOKUP(TRIM(A899&amp;""),'Référentiel PMIX'!$A$2:$C$377,3,FALSE),""))</f>
      </c>
      <c r="E899" s="68">
        <f>IF(OR(A899="",C899=""),"",IF(AND(ISNUMBER(C899),ISNUMBER(D899)),C899*D899,""))</f>
      </c>
      <c r="F899" s="9">
        <f>IF(A899="","",IF(COUNTIF('Référentiel PMIX'!$A$2:$A$377,TRIM(A899&amp;""))=0,"PLU ABSENT DU RATIO","OK"))</f>
      </c>
    </row>
    <row r="900">
      <c r="A900" s="130" t="str">
        <v/>
      </c>
      <c r="B900" s="91">
        <f>IF(A900="","",IFERROR(VLOOKUP(TRIM(A900&amp;""),'Référentiel PMIX'!$A$2:$C$377,2,FALSE),""))</f>
      </c>
      <c r="C900" s="92" t="str">
        <v/>
      </c>
      <c r="D900" s="92">
        <f>IF(A900="","",IFERROR(VLOOKUP(TRIM(A900&amp;""),'Référentiel PMIX'!$A$2:$C$377,3,FALSE),""))</f>
      </c>
      <c r="E900" s="92">
        <f>IF(OR(A900="",C900=""),"",IF(AND(ISNUMBER(C900),ISNUMBER(D900)),C900*D900,""))</f>
      </c>
      <c r="F900" s="91">
        <f>IF(A900="","",IF(COUNTIF('Référentiel PMIX'!$A$2:$A$377,TRIM(A900&amp;""))=0,"PLU ABSENT DU RATIO","OK"))</f>
      </c>
    </row>
    <row r="901">
      <c r="A901" s="68" t="str">
        <v/>
      </c>
      <c r="B901" s="9">
        <f>IF(A901="","",IFERROR(VLOOKUP(TRIM(A901&amp;""),'Référentiel PMIX'!$A$2:$C$377,2,FALSE),""))</f>
      </c>
      <c r="C901" s="68" t="str">
        <v/>
      </c>
      <c r="D901" s="68">
        <f>IF(A901="","",IFERROR(VLOOKUP(TRIM(A901&amp;""),'Référentiel PMIX'!$A$2:$C$377,3,FALSE),""))</f>
      </c>
      <c r="E901" s="68">
        <f>IF(OR(A901="",C901=""),"",IF(AND(ISNUMBER(C901),ISNUMBER(D901)),C901*D901,""))</f>
      </c>
      <c r="F901" s="9">
        <f>IF(A901="","",IF(COUNTIF('Référentiel PMIX'!$A$2:$A$377,TRIM(A901&amp;""))=0,"PLU ABSENT DU RATIO","OK"))</f>
      </c>
    </row>
    <row r="902">
      <c r="A902" s="130" t="str">
        <v/>
      </c>
      <c r="B902" s="91">
        <f>IF(A902="","",IFERROR(VLOOKUP(TRIM(A902&amp;""),'Référentiel PMIX'!$A$2:$C$377,2,FALSE),""))</f>
      </c>
      <c r="C902" s="92" t="str">
        <v/>
      </c>
      <c r="D902" s="92">
        <f>IF(A902="","",IFERROR(VLOOKUP(TRIM(A902&amp;""),'Référentiel PMIX'!$A$2:$C$377,3,FALSE),""))</f>
      </c>
      <c r="E902" s="92">
        <f>IF(OR(A902="",C902=""),"",IF(AND(ISNUMBER(C902),ISNUMBER(D902)),C902*D902,""))</f>
      </c>
      <c r="F902" s="91">
        <f>IF(A902="","",IF(COUNTIF('Référentiel PMIX'!$A$2:$A$377,TRIM(A902&amp;""))=0,"PLU ABSENT DU RATIO","OK"))</f>
      </c>
    </row>
    <row r="903">
      <c r="A903" s="68" t="str">
        <v/>
      </c>
      <c r="B903" s="9">
        <f>IF(A903="","",IFERROR(VLOOKUP(TRIM(A903&amp;""),'Référentiel PMIX'!$A$2:$C$377,2,FALSE),""))</f>
      </c>
      <c r="C903" s="68" t="str">
        <v/>
      </c>
      <c r="D903" s="68">
        <f>IF(A903="","",IFERROR(VLOOKUP(TRIM(A903&amp;""),'Référentiel PMIX'!$A$2:$C$377,3,FALSE),""))</f>
      </c>
      <c r="E903" s="68">
        <f>IF(OR(A903="",C903=""),"",IF(AND(ISNUMBER(C903),ISNUMBER(D903)),C903*D903,""))</f>
      </c>
      <c r="F903" s="9">
        <f>IF(A903="","",IF(COUNTIF('Référentiel PMIX'!$A$2:$A$377,TRIM(A903&amp;""))=0,"PLU ABSENT DU RATIO","OK"))</f>
      </c>
    </row>
    <row r="904">
      <c r="A904" s="130" t="str">
        <v/>
      </c>
      <c r="B904" s="91">
        <f>IF(A904="","",IFERROR(VLOOKUP(TRIM(A904&amp;""),'Référentiel PMIX'!$A$2:$C$377,2,FALSE),""))</f>
      </c>
      <c r="C904" s="92" t="str">
        <v/>
      </c>
      <c r="D904" s="92">
        <f>IF(A904="","",IFERROR(VLOOKUP(TRIM(A904&amp;""),'Référentiel PMIX'!$A$2:$C$377,3,FALSE),""))</f>
      </c>
      <c r="E904" s="92">
        <f>IF(OR(A904="",C904=""),"",IF(AND(ISNUMBER(C904),ISNUMBER(D904)),C904*D904,""))</f>
      </c>
      <c r="F904" s="91">
        <f>IF(A904="","",IF(COUNTIF('Référentiel PMIX'!$A$2:$A$377,TRIM(A904&amp;""))=0,"PLU ABSENT DU RATIO","OK"))</f>
      </c>
    </row>
    <row r="905">
      <c r="A905" s="68" t="str">
        <v/>
      </c>
      <c r="B905" s="9">
        <f>IF(A905="","",IFERROR(VLOOKUP(TRIM(A905&amp;""),'Référentiel PMIX'!$A$2:$C$377,2,FALSE),""))</f>
      </c>
      <c r="C905" s="68" t="str">
        <v/>
      </c>
      <c r="D905" s="68">
        <f>IF(A905="","",IFERROR(VLOOKUP(TRIM(A905&amp;""),'Référentiel PMIX'!$A$2:$C$377,3,FALSE),""))</f>
      </c>
      <c r="E905" s="68">
        <f>IF(OR(A905="",C905=""),"",IF(AND(ISNUMBER(C905),ISNUMBER(D905)),C905*D905,""))</f>
      </c>
      <c r="F905" s="9">
        <f>IF(A905="","",IF(COUNTIF('Référentiel PMIX'!$A$2:$A$377,TRIM(A905&amp;""))=0,"PLU ABSENT DU RATIO","OK"))</f>
      </c>
    </row>
    <row r="906">
      <c r="A906" s="130" t="str">
        <v/>
      </c>
      <c r="B906" s="91">
        <f>IF(A906="","",IFERROR(VLOOKUP(TRIM(A906&amp;""),'Référentiel PMIX'!$A$2:$C$377,2,FALSE),""))</f>
      </c>
      <c r="C906" s="92" t="str">
        <v/>
      </c>
      <c r="D906" s="92">
        <f>IF(A906="","",IFERROR(VLOOKUP(TRIM(A906&amp;""),'Référentiel PMIX'!$A$2:$C$377,3,FALSE),""))</f>
      </c>
      <c r="E906" s="92">
        <f>IF(OR(A906="",C906=""),"",IF(AND(ISNUMBER(C906),ISNUMBER(D906)),C906*D906,""))</f>
      </c>
      <c r="F906" s="91">
        <f>IF(A906="","",IF(COUNTIF('Référentiel PMIX'!$A$2:$A$377,TRIM(A906&amp;""))=0,"PLU ABSENT DU RATIO","OK"))</f>
      </c>
    </row>
    <row r="907">
      <c r="A907" s="68" t="str">
        <v/>
      </c>
      <c r="B907" s="9">
        <f>IF(A907="","",IFERROR(VLOOKUP(TRIM(A907&amp;""),'Référentiel PMIX'!$A$2:$C$377,2,FALSE),""))</f>
      </c>
      <c r="C907" s="68" t="str">
        <v/>
      </c>
      <c r="D907" s="68">
        <f>IF(A907="","",IFERROR(VLOOKUP(TRIM(A907&amp;""),'Référentiel PMIX'!$A$2:$C$377,3,FALSE),""))</f>
      </c>
      <c r="E907" s="68">
        <f>IF(OR(A907="",C907=""),"",IF(AND(ISNUMBER(C907),ISNUMBER(D907)),C907*D907,""))</f>
      </c>
      <c r="F907" s="9">
        <f>IF(A907="","",IF(COUNTIF('Référentiel PMIX'!$A$2:$A$377,TRIM(A907&amp;""))=0,"PLU ABSENT DU RATIO","OK"))</f>
      </c>
    </row>
    <row r="908">
      <c r="A908" s="130" t="str">
        <v/>
      </c>
      <c r="B908" s="91">
        <f>IF(A908="","",IFERROR(VLOOKUP(TRIM(A908&amp;""),'Référentiel PMIX'!$A$2:$C$377,2,FALSE),""))</f>
      </c>
      <c r="C908" s="92" t="str">
        <v/>
      </c>
      <c r="D908" s="92">
        <f>IF(A908="","",IFERROR(VLOOKUP(TRIM(A908&amp;""),'Référentiel PMIX'!$A$2:$C$377,3,FALSE),""))</f>
      </c>
      <c r="E908" s="92">
        <f>IF(OR(A908="",C908=""),"",IF(AND(ISNUMBER(C908),ISNUMBER(D908)),C908*D908,""))</f>
      </c>
      <c r="F908" s="91">
        <f>IF(A908="","",IF(COUNTIF('Référentiel PMIX'!$A$2:$A$377,TRIM(A908&amp;""))=0,"PLU ABSENT DU RATIO","OK"))</f>
      </c>
    </row>
    <row r="909">
      <c r="A909" s="68" t="str">
        <v/>
      </c>
      <c r="B909" s="9">
        <f>IF(A909="","",IFERROR(VLOOKUP(TRIM(A909&amp;""),'Référentiel PMIX'!$A$2:$C$377,2,FALSE),""))</f>
      </c>
      <c r="C909" s="68" t="str">
        <v/>
      </c>
      <c r="D909" s="68">
        <f>IF(A909="","",IFERROR(VLOOKUP(TRIM(A909&amp;""),'Référentiel PMIX'!$A$2:$C$377,3,FALSE),""))</f>
      </c>
      <c r="E909" s="68">
        <f>IF(OR(A909="",C909=""),"",IF(AND(ISNUMBER(C909),ISNUMBER(D909)),C909*D909,""))</f>
      </c>
      <c r="F909" s="9">
        <f>IF(A909="","",IF(COUNTIF('Référentiel PMIX'!$A$2:$A$377,TRIM(A909&amp;""))=0,"PLU ABSENT DU RATIO","OK"))</f>
      </c>
    </row>
    <row r="910">
      <c r="A910" s="130" t="str">
        <v/>
      </c>
      <c r="B910" s="91">
        <f>IF(A910="","",IFERROR(VLOOKUP(TRIM(A910&amp;""),'Référentiel PMIX'!$A$2:$C$377,2,FALSE),""))</f>
      </c>
      <c r="C910" s="92" t="str">
        <v/>
      </c>
      <c r="D910" s="92">
        <f>IF(A910="","",IFERROR(VLOOKUP(TRIM(A910&amp;""),'Référentiel PMIX'!$A$2:$C$377,3,FALSE),""))</f>
      </c>
      <c r="E910" s="92">
        <f>IF(OR(A910="",C910=""),"",IF(AND(ISNUMBER(C910),ISNUMBER(D910)),C910*D910,""))</f>
      </c>
      <c r="F910" s="91">
        <f>IF(A910="","",IF(COUNTIF('Référentiel PMIX'!$A$2:$A$377,TRIM(A910&amp;""))=0,"PLU ABSENT DU RATIO","OK"))</f>
      </c>
    </row>
    <row r="911">
      <c r="A911" s="68" t="str">
        <v/>
      </c>
      <c r="B911" s="9">
        <f>IF(A911="","",IFERROR(VLOOKUP(TRIM(A911&amp;""),'Référentiel PMIX'!$A$2:$C$377,2,FALSE),""))</f>
      </c>
      <c r="C911" s="68" t="str">
        <v/>
      </c>
      <c r="D911" s="68">
        <f>IF(A911="","",IFERROR(VLOOKUP(TRIM(A911&amp;""),'Référentiel PMIX'!$A$2:$C$377,3,FALSE),""))</f>
      </c>
      <c r="E911" s="68">
        <f>IF(OR(A911="",C911=""),"",IF(AND(ISNUMBER(C911),ISNUMBER(D911)),C911*D911,""))</f>
      </c>
      <c r="F911" s="9">
        <f>IF(A911="","",IF(COUNTIF('Référentiel PMIX'!$A$2:$A$377,TRIM(A911&amp;""))=0,"PLU ABSENT DU RATIO","OK"))</f>
      </c>
    </row>
    <row r="912">
      <c r="A912" s="130" t="str">
        <v/>
      </c>
      <c r="B912" s="91">
        <f>IF(A912="","",IFERROR(VLOOKUP(TRIM(A912&amp;""),'Référentiel PMIX'!$A$2:$C$377,2,FALSE),""))</f>
      </c>
      <c r="C912" s="92" t="str">
        <v/>
      </c>
      <c r="D912" s="92">
        <f>IF(A912="","",IFERROR(VLOOKUP(TRIM(A912&amp;""),'Référentiel PMIX'!$A$2:$C$377,3,FALSE),""))</f>
      </c>
      <c r="E912" s="92">
        <f>IF(OR(A912="",C912=""),"",IF(AND(ISNUMBER(C912),ISNUMBER(D912)),C912*D912,""))</f>
      </c>
      <c r="F912" s="91">
        <f>IF(A912="","",IF(COUNTIF('Référentiel PMIX'!$A$2:$A$377,TRIM(A912&amp;""))=0,"PLU ABSENT DU RATIO","OK"))</f>
      </c>
    </row>
    <row r="913">
      <c r="A913" s="68" t="str">
        <v/>
      </c>
      <c r="B913" s="9">
        <f>IF(A913="","",IFERROR(VLOOKUP(TRIM(A913&amp;""),'Référentiel PMIX'!$A$2:$C$377,2,FALSE),""))</f>
      </c>
      <c r="C913" s="68" t="str">
        <v/>
      </c>
      <c r="D913" s="68">
        <f>IF(A913="","",IFERROR(VLOOKUP(TRIM(A913&amp;""),'Référentiel PMIX'!$A$2:$C$377,3,FALSE),""))</f>
      </c>
      <c r="E913" s="68">
        <f>IF(OR(A913="",C913=""),"",IF(AND(ISNUMBER(C913),ISNUMBER(D913)),C913*D913,""))</f>
      </c>
      <c r="F913" s="9">
        <f>IF(A913="","",IF(COUNTIF('Référentiel PMIX'!$A$2:$A$377,TRIM(A913&amp;""))=0,"PLU ABSENT DU RATIO","OK"))</f>
      </c>
    </row>
    <row r="914">
      <c r="A914" s="130" t="str">
        <v/>
      </c>
      <c r="B914" s="91">
        <f>IF(A914="","",IFERROR(VLOOKUP(TRIM(A914&amp;""),'Référentiel PMIX'!$A$2:$C$377,2,FALSE),""))</f>
      </c>
      <c r="C914" s="92" t="str">
        <v/>
      </c>
      <c r="D914" s="92">
        <f>IF(A914="","",IFERROR(VLOOKUP(TRIM(A914&amp;""),'Référentiel PMIX'!$A$2:$C$377,3,FALSE),""))</f>
      </c>
      <c r="E914" s="92">
        <f>IF(OR(A914="",C914=""),"",IF(AND(ISNUMBER(C914),ISNUMBER(D914)),C914*D914,""))</f>
      </c>
      <c r="F914" s="91">
        <f>IF(A914="","",IF(COUNTIF('Référentiel PMIX'!$A$2:$A$377,TRIM(A914&amp;""))=0,"PLU ABSENT DU RATIO","OK"))</f>
      </c>
    </row>
    <row r="915">
      <c r="A915" s="68" t="str">
        <v/>
      </c>
      <c r="B915" s="9">
        <f>IF(A915="","",IFERROR(VLOOKUP(TRIM(A915&amp;""),'Référentiel PMIX'!$A$2:$C$377,2,FALSE),""))</f>
      </c>
      <c r="C915" s="68" t="str">
        <v/>
      </c>
      <c r="D915" s="68">
        <f>IF(A915="","",IFERROR(VLOOKUP(TRIM(A915&amp;""),'Référentiel PMIX'!$A$2:$C$377,3,FALSE),""))</f>
      </c>
      <c r="E915" s="68">
        <f>IF(OR(A915="",C915=""),"",IF(AND(ISNUMBER(C915),ISNUMBER(D915)),C915*D915,""))</f>
      </c>
      <c r="F915" s="9">
        <f>IF(A915="","",IF(COUNTIF('Référentiel PMIX'!$A$2:$A$377,TRIM(A915&amp;""))=0,"PLU ABSENT DU RATIO","OK"))</f>
      </c>
    </row>
    <row r="916">
      <c r="A916" s="130" t="str">
        <v/>
      </c>
      <c r="B916" s="91">
        <f>IF(A916="","",IFERROR(VLOOKUP(TRIM(A916&amp;""),'Référentiel PMIX'!$A$2:$C$377,2,FALSE),""))</f>
      </c>
      <c r="C916" s="92" t="str">
        <v/>
      </c>
      <c r="D916" s="92">
        <f>IF(A916="","",IFERROR(VLOOKUP(TRIM(A916&amp;""),'Référentiel PMIX'!$A$2:$C$377,3,FALSE),""))</f>
      </c>
      <c r="E916" s="92">
        <f>IF(OR(A916="",C916=""),"",IF(AND(ISNUMBER(C916),ISNUMBER(D916)),C916*D916,""))</f>
      </c>
      <c r="F916" s="91">
        <f>IF(A916="","",IF(COUNTIF('Référentiel PMIX'!$A$2:$A$377,TRIM(A916&amp;""))=0,"PLU ABSENT DU RATIO","OK"))</f>
      </c>
    </row>
    <row r="917">
      <c r="A917" s="68" t="str">
        <v/>
      </c>
      <c r="B917" s="9">
        <f>IF(A917="","",IFERROR(VLOOKUP(TRIM(A917&amp;""),'Référentiel PMIX'!$A$2:$C$377,2,FALSE),""))</f>
      </c>
      <c r="C917" s="68" t="str">
        <v/>
      </c>
      <c r="D917" s="68">
        <f>IF(A917="","",IFERROR(VLOOKUP(TRIM(A917&amp;""),'Référentiel PMIX'!$A$2:$C$377,3,FALSE),""))</f>
      </c>
      <c r="E917" s="68">
        <f>IF(OR(A917="",C917=""),"",IF(AND(ISNUMBER(C917),ISNUMBER(D917)),C917*D917,""))</f>
      </c>
      <c r="F917" s="9">
        <f>IF(A917="","",IF(COUNTIF('Référentiel PMIX'!$A$2:$A$377,TRIM(A917&amp;""))=0,"PLU ABSENT DU RATIO","OK"))</f>
      </c>
    </row>
    <row r="918">
      <c r="A918" s="130" t="str">
        <v/>
      </c>
      <c r="B918" s="91">
        <f>IF(A918="","",IFERROR(VLOOKUP(TRIM(A918&amp;""),'Référentiel PMIX'!$A$2:$C$377,2,FALSE),""))</f>
      </c>
      <c r="C918" s="92" t="str">
        <v/>
      </c>
      <c r="D918" s="92">
        <f>IF(A918="","",IFERROR(VLOOKUP(TRIM(A918&amp;""),'Référentiel PMIX'!$A$2:$C$377,3,FALSE),""))</f>
      </c>
      <c r="E918" s="92">
        <f>IF(OR(A918="",C918=""),"",IF(AND(ISNUMBER(C918),ISNUMBER(D918)),C918*D918,""))</f>
      </c>
      <c r="F918" s="91">
        <f>IF(A918="","",IF(COUNTIF('Référentiel PMIX'!$A$2:$A$377,TRIM(A918&amp;""))=0,"PLU ABSENT DU RATIO","OK"))</f>
      </c>
    </row>
    <row r="919">
      <c r="A919" s="68" t="str">
        <v/>
      </c>
      <c r="B919" s="9">
        <f>IF(A919="","",IFERROR(VLOOKUP(TRIM(A919&amp;""),'Référentiel PMIX'!$A$2:$C$377,2,FALSE),""))</f>
      </c>
      <c r="C919" s="68" t="str">
        <v/>
      </c>
      <c r="D919" s="68">
        <f>IF(A919="","",IFERROR(VLOOKUP(TRIM(A919&amp;""),'Référentiel PMIX'!$A$2:$C$377,3,FALSE),""))</f>
      </c>
      <c r="E919" s="68">
        <f>IF(OR(A919="",C919=""),"",IF(AND(ISNUMBER(C919),ISNUMBER(D919)),C919*D919,""))</f>
      </c>
      <c r="F919" s="9">
        <f>IF(A919="","",IF(COUNTIF('Référentiel PMIX'!$A$2:$A$377,TRIM(A919&amp;""))=0,"PLU ABSENT DU RATIO","OK"))</f>
      </c>
    </row>
    <row r="920">
      <c r="A920" s="130" t="str">
        <v/>
      </c>
      <c r="B920" s="91">
        <f>IF(A920="","",IFERROR(VLOOKUP(TRIM(A920&amp;""),'Référentiel PMIX'!$A$2:$C$377,2,FALSE),""))</f>
      </c>
      <c r="C920" s="92" t="str">
        <v/>
      </c>
      <c r="D920" s="92">
        <f>IF(A920="","",IFERROR(VLOOKUP(TRIM(A920&amp;""),'Référentiel PMIX'!$A$2:$C$377,3,FALSE),""))</f>
      </c>
      <c r="E920" s="92">
        <f>IF(OR(A920="",C920=""),"",IF(AND(ISNUMBER(C920),ISNUMBER(D920)),C920*D920,""))</f>
      </c>
      <c r="F920" s="91">
        <f>IF(A920="","",IF(COUNTIF('Référentiel PMIX'!$A$2:$A$377,TRIM(A920&amp;""))=0,"PLU ABSENT DU RATIO","OK"))</f>
      </c>
    </row>
    <row r="921">
      <c r="A921" s="68" t="str">
        <v/>
      </c>
      <c r="B921" s="9">
        <f>IF(A921="","",IFERROR(VLOOKUP(TRIM(A921&amp;""),'Référentiel PMIX'!$A$2:$C$377,2,FALSE),""))</f>
      </c>
      <c r="C921" s="68" t="str">
        <v/>
      </c>
      <c r="D921" s="68">
        <f>IF(A921="","",IFERROR(VLOOKUP(TRIM(A921&amp;""),'Référentiel PMIX'!$A$2:$C$377,3,FALSE),""))</f>
      </c>
      <c r="E921" s="68">
        <f>IF(OR(A921="",C921=""),"",IF(AND(ISNUMBER(C921),ISNUMBER(D921)),C921*D921,""))</f>
      </c>
      <c r="F921" s="9">
        <f>IF(A921="","",IF(COUNTIF('Référentiel PMIX'!$A$2:$A$377,TRIM(A921&amp;""))=0,"PLU ABSENT DU RATIO","OK"))</f>
      </c>
    </row>
    <row r="922">
      <c r="A922" s="130" t="str">
        <v/>
      </c>
      <c r="B922" s="91">
        <f>IF(A922="","",IFERROR(VLOOKUP(TRIM(A922&amp;""),'Référentiel PMIX'!$A$2:$C$377,2,FALSE),""))</f>
      </c>
      <c r="C922" s="92" t="str">
        <v/>
      </c>
      <c r="D922" s="92">
        <f>IF(A922="","",IFERROR(VLOOKUP(TRIM(A922&amp;""),'Référentiel PMIX'!$A$2:$C$377,3,FALSE),""))</f>
      </c>
      <c r="E922" s="92">
        <f>IF(OR(A922="",C922=""),"",IF(AND(ISNUMBER(C922),ISNUMBER(D922)),C922*D922,""))</f>
      </c>
      <c r="F922" s="91">
        <f>IF(A922="","",IF(COUNTIF('Référentiel PMIX'!$A$2:$A$377,TRIM(A922&amp;""))=0,"PLU ABSENT DU RATIO","OK"))</f>
      </c>
    </row>
    <row r="923">
      <c r="A923" s="68" t="str">
        <v/>
      </c>
      <c r="B923" s="9">
        <f>IF(A923="","",IFERROR(VLOOKUP(TRIM(A923&amp;""),'Référentiel PMIX'!$A$2:$C$377,2,FALSE),""))</f>
      </c>
      <c r="C923" s="68" t="str">
        <v/>
      </c>
      <c r="D923" s="68">
        <f>IF(A923="","",IFERROR(VLOOKUP(TRIM(A923&amp;""),'Référentiel PMIX'!$A$2:$C$377,3,FALSE),""))</f>
      </c>
      <c r="E923" s="68">
        <f>IF(OR(A923="",C923=""),"",IF(AND(ISNUMBER(C923),ISNUMBER(D923)),C923*D923,""))</f>
      </c>
      <c r="F923" s="9">
        <f>IF(A923="","",IF(COUNTIF('Référentiel PMIX'!$A$2:$A$377,TRIM(A923&amp;""))=0,"PLU ABSENT DU RATIO","OK"))</f>
      </c>
    </row>
    <row r="924">
      <c r="A924" s="130" t="str">
        <v/>
      </c>
      <c r="B924" s="91">
        <f>IF(A924="","",IFERROR(VLOOKUP(TRIM(A924&amp;""),'Référentiel PMIX'!$A$2:$C$377,2,FALSE),""))</f>
      </c>
      <c r="C924" s="92" t="str">
        <v/>
      </c>
      <c r="D924" s="92">
        <f>IF(A924="","",IFERROR(VLOOKUP(TRIM(A924&amp;""),'Référentiel PMIX'!$A$2:$C$377,3,FALSE),""))</f>
      </c>
      <c r="E924" s="92">
        <f>IF(OR(A924="",C924=""),"",IF(AND(ISNUMBER(C924),ISNUMBER(D924)),C924*D924,""))</f>
      </c>
      <c r="F924" s="91">
        <f>IF(A924="","",IF(COUNTIF('Référentiel PMIX'!$A$2:$A$377,TRIM(A924&amp;""))=0,"PLU ABSENT DU RATIO","OK"))</f>
      </c>
    </row>
    <row r="925">
      <c r="A925" s="68" t="str">
        <v/>
      </c>
      <c r="B925" s="9">
        <f>IF(A925="","",IFERROR(VLOOKUP(TRIM(A925&amp;""),'Référentiel PMIX'!$A$2:$C$377,2,FALSE),""))</f>
      </c>
      <c r="C925" s="68" t="str">
        <v/>
      </c>
      <c r="D925" s="68">
        <f>IF(A925="","",IFERROR(VLOOKUP(TRIM(A925&amp;""),'Référentiel PMIX'!$A$2:$C$377,3,FALSE),""))</f>
      </c>
      <c r="E925" s="68">
        <f>IF(OR(A925="",C925=""),"",IF(AND(ISNUMBER(C925),ISNUMBER(D925)),C925*D925,""))</f>
      </c>
      <c r="F925" s="9">
        <f>IF(A925="","",IF(COUNTIF('Référentiel PMIX'!$A$2:$A$377,TRIM(A925&amp;""))=0,"PLU ABSENT DU RATIO","OK"))</f>
      </c>
    </row>
    <row r="926">
      <c r="A926" s="130" t="str">
        <v/>
      </c>
      <c r="B926" s="91">
        <f>IF(A926="","",IFERROR(VLOOKUP(TRIM(A926&amp;""),'Référentiel PMIX'!$A$2:$C$377,2,FALSE),""))</f>
      </c>
      <c r="C926" s="92" t="str">
        <v/>
      </c>
      <c r="D926" s="92">
        <f>IF(A926="","",IFERROR(VLOOKUP(TRIM(A926&amp;""),'Référentiel PMIX'!$A$2:$C$377,3,FALSE),""))</f>
      </c>
      <c r="E926" s="92">
        <f>IF(OR(A926="",C926=""),"",IF(AND(ISNUMBER(C926),ISNUMBER(D926)),C926*D926,""))</f>
      </c>
      <c r="F926" s="91">
        <f>IF(A926="","",IF(COUNTIF('Référentiel PMIX'!$A$2:$A$377,TRIM(A926&amp;""))=0,"PLU ABSENT DU RATIO","OK"))</f>
      </c>
    </row>
    <row r="927">
      <c r="A927" s="68" t="str">
        <v/>
      </c>
      <c r="B927" s="9">
        <f>IF(A927="","",IFERROR(VLOOKUP(TRIM(A927&amp;""),'Référentiel PMIX'!$A$2:$C$377,2,FALSE),""))</f>
      </c>
      <c r="C927" s="68" t="str">
        <v/>
      </c>
      <c r="D927" s="68">
        <f>IF(A927="","",IFERROR(VLOOKUP(TRIM(A927&amp;""),'Référentiel PMIX'!$A$2:$C$377,3,FALSE),""))</f>
      </c>
      <c r="E927" s="68">
        <f>IF(OR(A927="",C927=""),"",IF(AND(ISNUMBER(C927),ISNUMBER(D927)),C927*D927,""))</f>
      </c>
      <c r="F927" s="9">
        <f>IF(A927="","",IF(COUNTIF('Référentiel PMIX'!$A$2:$A$377,TRIM(A927&amp;""))=0,"PLU ABSENT DU RATIO","OK"))</f>
      </c>
    </row>
    <row r="928">
      <c r="A928" s="130" t="str">
        <v/>
      </c>
      <c r="B928" s="91">
        <f>IF(A928="","",IFERROR(VLOOKUP(TRIM(A928&amp;""),'Référentiel PMIX'!$A$2:$C$377,2,FALSE),""))</f>
      </c>
      <c r="C928" s="92" t="str">
        <v/>
      </c>
      <c r="D928" s="92">
        <f>IF(A928="","",IFERROR(VLOOKUP(TRIM(A928&amp;""),'Référentiel PMIX'!$A$2:$C$377,3,FALSE),""))</f>
      </c>
      <c r="E928" s="92">
        <f>IF(OR(A928="",C928=""),"",IF(AND(ISNUMBER(C928),ISNUMBER(D928)),C928*D928,""))</f>
      </c>
      <c r="F928" s="91">
        <f>IF(A928="","",IF(COUNTIF('Référentiel PMIX'!$A$2:$A$377,TRIM(A928&amp;""))=0,"PLU ABSENT DU RATIO","OK"))</f>
      </c>
    </row>
    <row r="929">
      <c r="A929" s="68" t="str">
        <v/>
      </c>
      <c r="B929" s="9">
        <f>IF(A929="","",IFERROR(VLOOKUP(TRIM(A929&amp;""),'Référentiel PMIX'!$A$2:$C$377,2,FALSE),""))</f>
      </c>
      <c r="C929" s="68" t="str">
        <v/>
      </c>
      <c r="D929" s="68">
        <f>IF(A929="","",IFERROR(VLOOKUP(TRIM(A929&amp;""),'Référentiel PMIX'!$A$2:$C$377,3,FALSE),""))</f>
      </c>
      <c r="E929" s="68">
        <f>IF(OR(A929="",C929=""),"",IF(AND(ISNUMBER(C929),ISNUMBER(D929)),C929*D929,""))</f>
      </c>
      <c r="F929" s="9">
        <f>IF(A929="","",IF(COUNTIF('Référentiel PMIX'!$A$2:$A$377,TRIM(A929&amp;""))=0,"PLU ABSENT DU RATIO","OK"))</f>
      </c>
    </row>
    <row r="930">
      <c r="A930" s="130" t="str">
        <v/>
      </c>
      <c r="B930" s="91">
        <f>IF(A930="","",IFERROR(VLOOKUP(TRIM(A930&amp;""),'Référentiel PMIX'!$A$2:$C$377,2,FALSE),""))</f>
      </c>
      <c r="C930" s="92" t="str">
        <v/>
      </c>
      <c r="D930" s="92">
        <f>IF(A930="","",IFERROR(VLOOKUP(TRIM(A930&amp;""),'Référentiel PMIX'!$A$2:$C$377,3,FALSE),""))</f>
      </c>
      <c r="E930" s="92">
        <f>IF(OR(A930="",C930=""),"",IF(AND(ISNUMBER(C930),ISNUMBER(D930)),C930*D930,""))</f>
      </c>
      <c r="F930" s="91">
        <f>IF(A930="","",IF(COUNTIF('Référentiel PMIX'!$A$2:$A$377,TRIM(A930&amp;""))=0,"PLU ABSENT DU RATIO","OK"))</f>
      </c>
    </row>
    <row r="931">
      <c r="A931" s="68" t="str">
        <v/>
      </c>
      <c r="B931" s="9">
        <f>IF(A931="","",IFERROR(VLOOKUP(TRIM(A931&amp;""),'Référentiel PMIX'!$A$2:$C$377,2,FALSE),""))</f>
      </c>
      <c r="C931" s="68" t="str">
        <v/>
      </c>
      <c r="D931" s="68">
        <f>IF(A931="","",IFERROR(VLOOKUP(TRIM(A931&amp;""),'Référentiel PMIX'!$A$2:$C$377,3,FALSE),""))</f>
      </c>
      <c r="E931" s="68">
        <f>IF(OR(A931="",C931=""),"",IF(AND(ISNUMBER(C931),ISNUMBER(D931)),C931*D931,""))</f>
      </c>
      <c r="F931" s="9">
        <f>IF(A931="","",IF(COUNTIF('Référentiel PMIX'!$A$2:$A$377,TRIM(A931&amp;""))=0,"PLU ABSENT DU RATIO","OK"))</f>
      </c>
    </row>
    <row r="932">
      <c r="A932" s="130" t="str">
        <v/>
      </c>
      <c r="B932" s="91">
        <f>IF(A932="","",IFERROR(VLOOKUP(TRIM(A932&amp;""),'Référentiel PMIX'!$A$2:$C$377,2,FALSE),""))</f>
      </c>
      <c r="C932" s="92" t="str">
        <v/>
      </c>
      <c r="D932" s="92">
        <f>IF(A932="","",IFERROR(VLOOKUP(TRIM(A932&amp;""),'Référentiel PMIX'!$A$2:$C$377,3,FALSE),""))</f>
      </c>
      <c r="E932" s="92">
        <f>IF(OR(A932="",C932=""),"",IF(AND(ISNUMBER(C932),ISNUMBER(D932)),C932*D932,""))</f>
      </c>
      <c r="F932" s="91">
        <f>IF(A932="","",IF(COUNTIF('Référentiel PMIX'!$A$2:$A$377,TRIM(A932&amp;""))=0,"PLU ABSENT DU RATIO","OK"))</f>
      </c>
    </row>
    <row r="933">
      <c r="A933" s="68" t="str">
        <v/>
      </c>
      <c r="B933" s="9">
        <f>IF(A933="","",IFERROR(VLOOKUP(TRIM(A933&amp;""),'Référentiel PMIX'!$A$2:$C$377,2,FALSE),""))</f>
      </c>
      <c r="C933" s="68" t="str">
        <v/>
      </c>
      <c r="D933" s="68">
        <f>IF(A933="","",IFERROR(VLOOKUP(TRIM(A933&amp;""),'Référentiel PMIX'!$A$2:$C$377,3,FALSE),""))</f>
      </c>
      <c r="E933" s="68">
        <f>IF(OR(A933="",C933=""),"",IF(AND(ISNUMBER(C933),ISNUMBER(D933)),C933*D933,""))</f>
      </c>
      <c r="F933" s="9">
        <f>IF(A933="","",IF(COUNTIF('Référentiel PMIX'!$A$2:$A$377,TRIM(A933&amp;""))=0,"PLU ABSENT DU RATIO","OK"))</f>
      </c>
    </row>
    <row r="934">
      <c r="A934" s="130" t="str">
        <v/>
      </c>
      <c r="B934" s="91">
        <f>IF(A934="","",IFERROR(VLOOKUP(TRIM(A934&amp;""),'Référentiel PMIX'!$A$2:$C$377,2,FALSE),""))</f>
      </c>
      <c r="C934" s="92" t="str">
        <v/>
      </c>
      <c r="D934" s="92">
        <f>IF(A934="","",IFERROR(VLOOKUP(TRIM(A934&amp;""),'Référentiel PMIX'!$A$2:$C$377,3,FALSE),""))</f>
      </c>
      <c r="E934" s="92">
        <f>IF(OR(A934="",C934=""),"",IF(AND(ISNUMBER(C934),ISNUMBER(D934)),C934*D934,""))</f>
      </c>
      <c r="F934" s="91">
        <f>IF(A934="","",IF(COUNTIF('Référentiel PMIX'!$A$2:$A$377,TRIM(A934&amp;""))=0,"PLU ABSENT DU RATIO","OK"))</f>
      </c>
    </row>
    <row r="935">
      <c r="A935" s="68" t="str">
        <v/>
      </c>
      <c r="B935" s="9">
        <f>IF(A935="","",IFERROR(VLOOKUP(TRIM(A935&amp;""),'Référentiel PMIX'!$A$2:$C$377,2,FALSE),""))</f>
      </c>
      <c r="C935" s="68" t="str">
        <v/>
      </c>
      <c r="D935" s="68">
        <f>IF(A935="","",IFERROR(VLOOKUP(TRIM(A935&amp;""),'Référentiel PMIX'!$A$2:$C$377,3,FALSE),""))</f>
      </c>
      <c r="E935" s="68">
        <f>IF(OR(A935="",C935=""),"",IF(AND(ISNUMBER(C935),ISNUMBER(D935)),C935*D935,""))</f>
      </c>
      <c r="F935" s="9">
        <f>IF(A935="","",IF(COUNTIF('Référentiel PMIX'!$A$2:$A$377,TRIM(A935&amp;""))=0,"PLU ABSENT DU RATIO","OK"))</f>
      </c>
    </row>
    <row r="936">
      <c r="A936" s="130" t="str">
        <v/>
      </c>
      <c r="B936" s="91">
        <f>IF(A936="","",IFERROR(VLOOKUP(TRIM(A936&amp;""),'Référentiel PMIX'!$A$2:$C$377,2,FALSE),""))</f>
      </c>
      <c r="C936" s="92" t="str">
        <v/>
      </c>
      <c r="D936" s="92">
        <f>IF(A936="","",IFERROR(VLOOKUP(TRIM(A936&amp;""),'Référentiel PMIX'!$A$2:$C$377,3,FALSE),""))</f>
      </c>
      <c r="E936" s="92">
        <f>IF(OR(A936="",C936=""),"",IF(AND(ISNUMBER(C936),ISNUMBER(D936)),C936*D936,""))</f>
      </c>
      <c r="F936" s="91">
        <f>IF(A936="","",IF(COUNTIF('Référentiel PMIX'!$A$2:$A$377,TRIM(A936&amp;""))=0,"PLU ABSENT DU RATIO","OK"))</f>
      </c>
    </row>
    <row r="937">
      <c r="A937" s="68" t="str">
        <v/>
      </c>
      <c r="B937" s="9">
        <f>IF(A937="","",IFERROR(VLOOKUP(TRIM(A937&amp;""),'Référentiel PMIX'!$A$2:$C$377,2,FALSE),""))</f>
      </c>
      <c r="C937" s="68" t="str">
        <v/>
      </c>
      <c r="D937" s="68">
        <f>IF(A937="","",IFERROR(VLOOKUP(TRIM(A937&amp;""),'Référentiel PMIX'!$A$2:$C$377,3,FALSE),""))</f>
      </c>
      <c r="E937" s="68">
        <f>IF(OR(A937="",C937=""),"",IF(AND(ISNUMBER(C937),ISNUMBER(D937)),C937*D937,""))</f>
      </c>
      <c r="F937" s="9">
        <f>IF(A937="","",IF(COUNTIF('Référentiel PMIX'!$A$2:$A$377,TRIM(A937&amp;""))=0,"PLU ABSENT DU RATIO","OK"))</f>
      </c>
    </row>
    <row r="938">
      <c r="A938" s="130" t="str">
        <v/>
      </c>
      <c r="B938" s="91">
        <f>IF(A938="","",IFERROR(VLOOKUP(TRIM(A938&amp;""),'Référentiel PMIX'!$A$2:$C$377,2,FALSE),""))</f>
      </c>
      <c r="C938" s="92" t="str">
        <v/>
      </c>
      <c r="D938" s="92">
        <f>IF(A938="","",IFERROR(VLOOKUP(TRIM(A938&amp;""),'Référentiel PMIX'!$A$2:$C$377,3,FALSE),""))</f>
      </c>
      <c r="E938" s="92">
        <f>IF(OR(A938="",C938=""),"",IF(AND(ISNUMBER(C938),ISNUMBER(D938)),C938*D938,""))</f>
      </c>
      <c r="F938" s="91">
        <f>IF(A938="","",IF(COUNTIF('Référentiel PMIX'!$A$2:$A$377,TRIM(A938&amp;""))=0,"PLU ABSENT DU RATIO","OK"))</f>
      </c>
    </row>
    <row r="939">
      <c r="A939" s="68" t="str">
        <v/>
      </c>
      <c r="B939" s="9">
        <f>IF(A939="","",IFERROR(VLOOKUP(TRIM(A939&amp;""),'Référentiel PMIX'!$A$2:$C$377,2,FALSE),""))</f>
      </c>
      <c r="C939" s="68" t="str">
        <v/>
      </c>
      <c r="D939" s="68">
        <f>IF(A939="","",IFERROR(VLOOKUP(TRIM(A939&amp;""),'Référentiel PMIX'!$A$2:$C$377,3,FALSE),""))</f>
      </c>
      <c r="E939" s="68">
        <f>IF(OR(A939="",C939=""),"",IF(AND(ISNUMBER(C939),ISNUMBER(D939)),C939*D939,""))</f>
      </c>
      <c r="F939" s="9">
        <f>IF(A939="","",IF(COUNTIF('Référentiel PMIX'!$A$2:$A$377,TRIM(A939&amp;""))=0,"PLU ABSENT DU RATIO","OK"))</f>
      </c>
    </row>
    <row r="940">
      <c r="A940" s="130" t="str">
        <v/>
      </c>
      <c r="B940" s="91">
        <f>IF(A940="","",IFERROR(VLOOKUP(TRIM(A940&amp;""),'Référentiel PMIX'!$A$2:$C$377,2,FALSE),""))</f>
      </c>
      <c r="C940" s="92" t="str">
        <v/>
      </c>
      <c r="D940" s="92">
        <f>IF(A940="","",IFERROR(VLOOKUP(TRIM(A940&amp;""),'Référentiel PMIX'!$A$2:$C$377,3,FALSE),""))</f>
      </c>
      <c r="E940" s="92">
        <f>IF(OR(A940="",C940=""),"",IF(AND(ISNUMBER(C940),ISNUMBER(D940)),C940*D940,""))</f>
      </c>
      <c r="F940" s="91">
        <f>IF(A940="","",IF(COUNTIF('Référentiel PMIX'!$A$2:$A$377,TRIM(A940&amp;""))=0,"PLU ABSENT DU RATIO","OK"))</f>
      </c>
    </row>
    <row r="941">
      <c r="A941" s="68" t="str">
        <v/>
      </c>
      <c r="B941" s="9">
        <f>IF(A941="","",IFERROR(VLOOKUP(TRIM(A941&amp;""),'Référentiel PMIX'!$A$2:$C$377,2,FALSE),""))</f>
      </c>
      <c r="C941" s="68" t="str">
        <v/>
      </c>
      <c r="D941" s="68">
        <f>IF(A941="","",IFERROR(VLOOKUP(TRIM(A941&amp;""),'Référentiel PMIX'!$A$2:$C$377,3,FALSE),""))</f>
      </c>
      <c r="E941" s="68">
        <f>IF(OR(A941="",C941=""),"",IF(AND(ISNUMBER(C941),ISNUMBER(D941)),C941*D941,""))</f>
      </c>
      <c r="F941" s="9">
        <f>IF(A941="","",IF(COUNTIF('Référentiel PMIX'!$A$2:$A$377,TRIM(A941&amp;""))=0,"PLU ABSENT DU RATIO","OK"))</f>
      </c>
    </row>
    <row r="942">
      <c r="A942" s="130" t="str">
        <v/>
      </c>
      <c r="B942" s="91">
        <f>IF(A942="","",IFERROR(VLOOKUP(TRIM(A942&amp;""),'Référentiel PMIX'!$A$2:$C$377,2,FALSE),""))</f>
      </c>
      <c r="C942" s="92" t="str">
        <v/>
      </c>
      <c r="D942" s="92">
        <f>IF(A942="","",IFERROR(VLOOKUP(TRIM(A942&amp;""),'Référentiel PMIX'!$A$2:$C$377,3,FALSE),""))</f>
      </c>
      <c r="E942" s="92">
        <f>IF(OR(A942="",C942=""),"",IF(AND(ISNUMBER(C942),ISNUMBER(D942)),C942*D942,""))</f>
      </c>
      <c r="F942" s="91">
        <f>IF(A942="","",IF(COUNTIF('Référentiel PMIX'!$A$2:$A$377,TRIM(A942&amp;""))=0,"PLU ABSENT DU RATIO","OK"))</f>
      </c>
    </row>
    <row r="943">
      <c r="A943" s="68" t="str">
        <v/>
      </c>
      <c r="B943" s="9">
        <f>IF(A943="","",IFERROR(VLOOKUP(TRIM(A943&amp;""),'Référentiel PMIX'!$A$2:$C$377,2,FALSE),""))</f>
      </c>
      <c r="C943" s="68" t="str">
        <v/>
      </c>
      <c r="D943" s="68">
        <f>IF(A943="","",IFERROR(VLOOKUP(TRIM(A943&amp;""),'Référentiel PMIX'!$A$2:$C$377,3,FALSE),""))</f>
      </c>
      <c r="E943" s="68">
        <f>IF(OR(A943="",C943=""),"",IF(AND(ISNUMBER(C943),ISNUMBER(D943)),C943*D943,""))</f>
      </c>
      <c r="F943" s="9">
        <f>IF(A943="","",IF(COUNTIF('Référentiel PMIX'!$A$2:$A$377,TRIM(A943&amp;""))=0,"PLU ABSENT DU RATIO","OK"))</f>
      </c>
    </row>
    <row r="944">
      <c r="A944" s="130" t="str">
        <v/>
      </c>
      <c r="B944" s="91">
        <f>IF(A944="","",IFERROR(VLOOKUP(TRIM(A944&amp;""),'Référentiel PMIX'!$A$2:$C$377,2,FALSE),""))</f>
      </c>
      <c r="C944" s="92" t="str">
        <v/>
      </c>
      <c r="D944" s="92">
        <f>IF(A944="","",IFERROR(VLOOKUP(TRIM(A944&amp;""),'Référentiel PMIX'!$A$2:$C$377,3,FALSE),""))</f>
      </c>
      <c r="E944" s="92">
        <f>IF(OR(A944="",C944=""),"",IF(AND(ISNUMBER(C944),ISNUMBER(D944)),C944*D944,""))</f>
      </c>
      <c r="F944" s="91">
        <f>IF(A944="","",IF(COUNTIF('Référentiel PMIX'!$A$2:$A$377,TRIM(A944&amp;""))=0,"PLU ABSENT DU RATIO","OK"))</f>
      </c>
    </row>
    <row r="945">
      <c r="A945" s="68" t="str">
        <v/>
      </c>
      <c r="B945" s="9">
        <f>IF(A945="","",IFERROR(VLOOKUP(TRIM(A945&amp;""),'Référentiel PMIX'!$A$2:$C$377,2,FALSE),""))</f>
      </c>
      <c r="C945" s="68" t="str">
        <v/>
      </c>
      <c r="D945" s="68">
        <f>IF(A945="","",IFERROR(VLOOKUP(TRIM(A945&amp;""),'Référentiel PMIX'!$A$2:$C$377,3,FALSE),""))</f>
      </c>
      <c r="E945" s="68">
        <f>IF(OR(A945="",C945=""),"",IF(AND(ISNUMBER(C945),ISNUMBER(D945)),C945*D945,""))</f>
      </c>
      <c r="F945" s="9">
        <f>IF(A945="","",IF(COUNTIF('Référentiel PMIX'!$A$2:$A$377,TRIM(A945&amp;""))=0,"PLU ABSENT DU RATIO","OK"))</f>
      </c>
    </row>
    <row r="946">
      <c r="A946" s="130" t="str">
        <v/>
      </c>
      <c r="B946" s="91">
        <f>IF(A946="","",IFERROR(VLOOKUP(TRIM(A946&amp;""),'Référentiel PMIX'!$A$2:$C$377,2,FALSE),""))</f>
      </c>
      <c r="C946" s="92" t="str">
        <v/>
      </c>
      <c r="D946" s="92">
        <f>IF(A946="","",IFERROR(VLOOKUP(TRIM(A946&amp;""),'Référentiel PMIX'!$A$2:$C$377,3,FALSE),""))</f>
      </c>
      <c r="E946" s="92">
        <f>IF(OR(A946="",C946=""),"",IF(AND(ISNUMBER(C946),ISNUMBER(D946)),C946*D946,""))</f>
      </c>
      <c r="F946" s="91">
        <f>IF(A946="","",IF(COUNTIF('Référentiel PMIX'!$A$2:$A$377,TRIM(A946&amp;""))=0,"PLU ABSENT DU RATIO","OK"))</f>
      </c>
    </row>
    <row r="947">
      <c r="A947" s="68" t="str">
        <v/>
      </c>
      <c r="B947" s="9">
        <f>IF(A947="","",IFERROR(VLOOKUP(TRIM(A947&amp;""),'Référentiel PMIX'!$A$2:$C$377,2,FALSE),""))</f>
      </c>
      <c r="C947" s="68" t="str">
        <v/>
      </c>
      <c r="D947" s="68">
        <f>IF(A947="","",IFERROR(VLOOKUP(TRIM(A947&amp;""),'Référentiel PMIX'!$A$2:$C$377,3,FALSE),""))</f>
      </c>
      <c r="E947" s="68">
        <f>IF(OR(A947="",C947=""),"",IF(AND(ISNUMBER(C947),ISNUMBER(D947)),C947*D947,""))</f>
      </c>
      <c r="F947" s="9">
        <f>IF(A947="","",IF(COUNTIF('Référentiel PMIX'!$A$2:$A$377,TRIM(A947&amp;""))=0,"PLU ABSENT DU RATIO","OK"))</f>
      </c>
    </row>
    <row r="948">
      <c r="A948" s="130" t="str">
        <v/>
      </c>
      <c r="B948" s="91">
        <f>IF(A948="","",IFERROR(VLOOKUP(TRIM(A948&amp;""),'Référentiel PMIX'!$A$2:$C$377,2,FALSE),""))</f>
      </c>
      <c r="C948" s="92" t="str">
        <v/>
      </c>
      <c r="D948" s="92">
        <f>IF(A948="","",IFERROR(VLOOKUP(TRIM(A948&amp;""),'Référentiel PMIX'!$A$2:$C$377,3,FALSE),""))</f>
      </c>
      <c r="E948" s="92">
        <f>IF(OR(A948="",C948=""),"",IF(AND(ISNUMBER(C948),ISNUMBER(D948)),C948*D948,""))</f>
      </c>
      <c r="F948" s="91">
        <f>IF(A948="","",IF(COUNTIF('Référentiel PMIX'!$A$2:$A$377,TRIM(A948&amp;""))=0,"PLU ABSENT DU RATIO","OK"))</f>
      </c>
    </row>
    <row r="949">
      <c r="A949" s="68" t="str">
        <v/>
      </c>
      <c r="B949" s="9">
        <f>IF(A949="","",IFERROR(VLOOKUP(TRIM(A949&amp;""),'Référentiel PMIX'!$A$2:$C$377,2,FALSE),""))</f>
      </c>
      <c r="C949" s="68" t="str">
        <v/>
      </c>
      <c r="D949" s="68">
        <f>IF(A949="","",IFERROR(VLOOKUP(TRIM(A949&amp;""),'Référentiel PMIX'!$A$2:$C$377,3,FALSE),""))</f>
      </c>
      <c r="E949" s="68">
        <f>IF(OR(A949="",C949=""),"",IF(AND(ISNUMBER(C949),ISNUMBER(D949)),C949*D949,""))</f>
      </c>
      <c r="F949" s="9">
        <f>IF(A949="","",IF(COUNTIF('Référentiel PMIX'!$A$2:$A$377,TRIM(A949&amp;""))=0,"PLU ABSENT DU RATIO","OK"))</f>
      </c>
    </row>
    <row r="950">
      <c r="A950" s="130" t="str">
        <v/>
      </c>
      <c r="B950" s="91">
        <f>IF(A950="","",IFERROR(VLOOKUP(TRIM(A950&amp;""),'Référentiel PMIX'!$A$2:$C$377,2,FALSE),""))</f>
      </c>
      <c r="C950" s="92" t="str">
        <v/>
      </c>
      <c r="D950" s="92">
        <f>IF(A950="","",IFERROR(VLOOKUP(TRIM(A950&amp;""),'Référentiel PMIX'!$A$2:$C$377,3,FALSE),""))</f>
      </c>
      <c r="E950" s="92">
        <f>IF(OR(A950="",C950=""),"",IF(AND(ISNUMBER(C950),ISNUMBER(D950)),C950*D950,""))</f>
      </c>
      <c r="F950" s="91">
        <f>IF(A950="","",IF(COUNTIF('Référentiel PMIX'!$A$2:$A$377,TRIM(A950&amp;""))=0,"PLU ABSENT DU RATIO","OK"))</f>
      </c>
    </row>
    <row r="951">
      <c r="A951" s="68" t="str">
        <v/>
      </c>
      <c r="B951" s="9">
        <f>IF(A951="","",IFERROR(VLOOKUP(TRIM(A951&amp;""),'Référentiel PMIX'!$A$2:$C$377,2,FALSE),""))</f>
      </c>
      <c r="C951" s="68" t="str">
        <v/>
      </c>
      <c r="D951" s="68">
        <f>IF(A951="","",IFERROR(VLOOKUP(TRIM(A951&amp;""),'Référentiel PMIX'!$A$2:$C$377,3,FALSE),""))</f>
      </c>
      <c r="E951" s="68">
        <f>IF(OR(A951="",C951=""),"",IF(AND(ISNUMBER(C951),ISNUMBER(D951)),C951*D951,""))</f>
      </c>
      <c r="F951" s="9">
        <f>IF(A951="","",IF(COUNTIF('Référentiel PMIX'!$A$2:$A$377,TRIM(A951&amp;""))=0,"PLU ABSENT DU RATIO","OK"))</f>
      </c>
    </row>
    <row r="952">
      <c r="A952" s="130" t="str">
        <v/>
      </c>
      <c r="B952" s="91">
        <f>IF(A952="","",IFERROR(VLOOKUP(TRIM(A952&amp;""),'Référentiel PMIX'!$A$2:$C$377,2,FALSE),""))</f>
      </c>
      <c r="C952" s="92" t="str">
        <v/>
      </c>
      <c r="D952" s="92">
        <f>IF(A952="","",IFERROR(VLOOKUP(TRIM(A952&amp;""),'Référentiel PMIX'!$A$2:$C$377,3,FALSE),""))</f>
      </c>
      <c r="E952" s="92">
        <f>IF(OR(A952="",C952=""),"",IF(AND(ISNUMBER(C952),ISNUMBER(D952)),C952*D952,""))</f>
      </c>
      <c r="F952" s="91">
        <f>IF(A952="","",IF(COUNTIF('Référentiel PMIX'!$A$2:$A$377,TRIM(A952&amp;""))=0,"PLU ABSENT DU RATIO","OK"))</f>
      </c>
    </row>
    <row r="953">
      <c r="A953" s="68" t="str">
        <v/>
      </c>
      <c r="B953" s="9">
        <f>IF(A953="","",IFERROR(VLOOKUP(TRIM(A953&amp;""),'Référentiel PMIX'!$A$2:$C$377,2,FALSE),""))</f>
      </c>
      <c r="C953" s="68" t="str">
        <v/>
      </c>
      <c r="D953" s="68">
        <f>IF(A953="","",IFERROR(VLOOKUP(TRIM(A953&amp;""),'Référentiel PMIX'!$A$2:$C$377,3,FALSE),""))</f>
      </c>
      <c r="E953" s="68">
        <f>IF(OR(A953="",C953=""),"",IF(AND(ISNUMBER(C953),ISNUMBER(D953)),C953*D953,""))</f>
      </c>
      <c r="F953" s="9">
        <f>IF(A953="","",IF(COUNTIF('Référentiel PMIX'!$A$2:$A$377,TRIM(A953&amp;""))=0,"PLU ABSENT DU RATIO","OK"))</f>
      </c>
    </row>
    <row r="954">
      <c r="A954" s="130" t="str">
        <v/>
      </c>
      <c r="B954" s="91">
        <f>IF(A954="","",IFERROR(VLOOKUP(TRIM(A954&amp;""),'Référentiel PMIX'!$A$2:$C$377,2,FALSE),""))</f>
      </c>
      <c r="C954" s="92" t="str">
        <v/>
      </c>
      <c r="D954" s="92">
        <f>IF(A954="","",IFERROR(VLOOKUP(TRIM(A954&amp;""),'Référentiel PMIX'!$A$2:$C$377,3,FALSE),""))</f>
      </c>
      <c r="E954" s="92">
        <f>IF(OR(A954="",C954=""),"",IF(AND(ISNUMBER(C954),ISNUMBER(D954)),C954*D954,""))</f>
      </c>
      <c r="F954" s="91">
        <f>IF(A954="","",IF(COUNTIF('Référentiel PMIX'!$A$2:$A$377,TRIM(A954&amp;""))=0,"PLU ABSENT DU RATIO","OK"))</f>
      </c>
    </row>
    <row r="955">
      <c r="A955" s="68" t="str">
        <v/>
      </c>
      <c r="B955" s="9">
        <f>IF(A955="","",IFERROR(VLOOKUP(TRIM(A955&amp;""),'Référentiel PMIX'!$A$2:$C$377,2,FALSE),""))</f>
      </c>
      <c r="C955" s="68" t="str">
        <v/>
      </c>
      <c r="D955" s="68">
        <f>IF(A955="","",IFERROR(VLOOKUP(TRIM(A955&amp;""),'Référentiel PMIX'!$A$2:$C$377,3,FALSE),""))</f>
      </c>
      <c r="E955" s="68">
        <f>IF(OR(A955="",C955=""),"",IF(AND(ISNUMBER(C955),ISNUMBER(D955)),C955*D955,""))</f>
      </c>
      <c r="F955" s="9">
        <f>IF(A955="","",IF(COUNTIF('Référentiel PMIX'!$A$2:$A$377,TRIM(A955&amp;""))=0,"PLU ABSENT DU RATIO","OK"))</f>
      </c>
    </row>
    <row r="956">
      <c r="A956" s="130" t="str">
        <v/>
      </c>
      <c r="B956" s="91">
        <f>IF(A956="","",IFERROR(VLOOKUP(TRIM(A956&amp;""),'Référentiel PMIX'!$A$2:$C$377,2,FALSE),""))</f>
      </c>
      <c r="C956" s="92" t="str">
        <v/>
      </c>
      <c r="D956" s="92">
        <f>IF(A956="","",IFERROR(VLOOKUP(TRIM(A956&amp;""),'Référentiel PMIX'!$A$2:$C$377,3,FALSE),""))</f>
      </c>
      <c r="E956" s="92">
        <f>IF(OR(A956="",C956=""),"",IF(AND(ISNUMBER(C956),ISNUMBER(D956)),C956*D956,""))</f>
      </c>
      <c r="F956" s="91">
        <f>IF(A956="","",IF(COUNTIF('Référentiel PMIX'!$A$2:$A$377,TRIM(A956&amp;""))=0,"PLU ABSENT DU RATIO","OK"))</f>
      </c>
    </row>
    <row r="957">
      <c r="A957" s="68" t="str">
        <v/>
      </c>
      <c r="B957" s="9">
        <f>IF(A957="","",IFERROR(VLOOKUP(TRIM(A957&amp;""),'Référentiel PMIX'!$A$2:$C$377,2,FALSE),""))</f>
      </c>
      <c r="C957" s="68" t="str">
        <v/>
      </c>
      <c r="D957" s="68">
        <f>IF(A957="","",IFERROR(VLOOKUP(TRIM(A957&amp;""),'Référentiel PMIX'!$A$2:$C$377,3,FALSE),""))</f>
      </c>
      <c r="E957" s="68">
        <f>IF(OR(A957="",C957=""),"",IF(AND(ISNUMBER(C957),ISNUMBER(D957)),C957*D957,""))</f>
      </c>
      <c r="F957" s="9">
        <f>IF(A957="","",IF(COUNTIF('Référentiel PMIX'!$A$2:$A$377,TRIM(A957&amp;""))=0,"PLU ABSENT DU RATIO","OK"))</f>
      </c>
    </row>
    <row r="958">
      <c r="A958" s="130" t="str">
        <v/>
      </c>
      <c r="B958" s="91">
        <f>IF(A958="","",IFERROR(VLOOKUP(TRIM(A958&amp;""),'Référentiel PMIX'!$A$2:$C$377,2,FALSE),""))</f>
      </c>
      <c r="C958" s="92" t="str">
        <v/>
      </c>
      <c r="D958" s="92">
        <f>IF(A958="","",IFERROR(VLOOKUP(TRIM(A958&amp;""),'Référentiel PMIX'!$A$2:$C$377,3,FALSE),""))</f>
      </c>
      <c r="E958" s="92">
        <f>IF(OR(A958="",C958=""),"",IF(AND(ISNUMBER(C958),ISNUMBER(D958)),C958*D958,""))</f>
      </c>
      <c r="F958" s="91">
        <f>IF(A958="","",IF(COUNTIF('Référentiel PMIX'!$A$2:$A$377,TRIM(A958&amp;""))=0,"PLU ABSENT DU RATIO","OK"))</f>
      </c>
    </row>
    <row r="959">
      <c r="A959" s="68" t="str">
        <v/>
      </c>
      <c r="B959" s="9">
        <f>IF(A959="","",IFERROR(VLOOKUP(TRIM(A959&amp;""),'Référentiel PMIX'!$A$2:$C$377,2,FALSE),""))</f>
      </c>
      <c r="C959" s="68" t="str">
        <v/>
      </c>
      <c r="D959" s="68">
        <f>IF(A959="","",IFERROR(VLOOKUP(TRIM(A959&amp;""),'Référentiel PMIX'!$A$2:$C$377,3,FALSE),""))</f>
      </c>
      <c r="E959" s="68">
        <f>IF(OR(A959="",C959=""),"",IF(AND(ISNUMBER(C959),ISNUMBER(D959)),C959*D959,""))</f>
      </c>
      <c r="F959" s="9">
        <f>IF(A959="","",IF(COUNTIF('Référentiel PMIX'!$A$2:$A$377,TRIM(A959&amp;""))=0,"PLU ABSENT DU RATIO","OK"))</f>
      </c>
    </row>
    <row r="960">
      <c r="A960" s="130" t="str">
        <v/>
      </c>
      <c r="B960" s="91">
        <f>IF(A960="","",IFERROR(VLOOKUP(TRIM(A960&amp;""),'Référentiel PMIX'!$A$2:$C$377,2,FALSE),""))</f>
      </c>
      <c r="C960" s="92" t="str">
        <v/>
      </c>
      <c r="D960" s="92">
        <f>IF(A960="","",IFERROR(VLOOKUP(TRIM(A960&amp;""),'Référentiel PMIX'!$A$2:$C$377,3,FALSE),""))</f>
      </c>
      <c r="E960" s="92">
        <f>IF(OR(A960="",C960=""),"",IF(AND(ISNUMBER(C960),ISNUMBER(D960)),C960*D960,""))</f>
      </c>
      <c r="F960" s="91">
        <f>IF(A960="","",IF(COUNTIF('Référentiel PMIX'!$A$2:$A$377,TRIM(A960&amp;""))=0,"PLU ABSENT DU RATIO","OK"))</f>
      </c>
    </row>
    <row r="961">
      <c r="A961" s="68" t="str">
        <v/>
      </c>
      <c r="B961" s="9">
        <f>IF(A961="","",IFERROR(VLOOKUP(TRIM(A961&amp;""),'Référentiel PMIX'!$A$2:$C$377,2,FALSE),""))</f>
      </c>
      <c r="C961" s="68" t="str">
        <v/>
      </c>
      <c r="D961" s="68">
        <f>IF(A961="","",IFERROR(VLOOKUP(TRIM(A961&amp;""),'Référentiel PMIX'!$A$2:$C$377,3,FALSE),""))</f>
      </c>
      <c r="E961" s="68">
        <f>IF(OR(A961="",C961=""),"",IF(AND(ISNUMBER(C961),ISNUMBER(D961)),C961*D961,""))</f>
      </c>
      <c r="F961" s="9">
        <f>IF(A961="","",IF(COUNTIF('Référentiel PMIX'!$A$2:$A$377,TRIM(A961&amp;""))=0,"PLU ABSENT DU RATIO","OK"))</f>
      </c>
    </row>
    <row r="962">
      <c r="A962" s="130" t="str">
        <v/>
      </c>
      <c r="B962" s="91">
        <f>IF(A962="","",IFERROR(VLOOKUP(TRIM(A962&amp;""),'Référentiel PMIX'!$A$2:$C$377,2,FALSE),""))</f>
      </c>
      <c r="C962" s="92" t="str">
        <v/>
      </c>
      <c r="D962" s="92">
        <f>IF(A962="","",IFERROR(VLOOKUP(TRIM(A962&amp;""),'Référentiel PMIX'!$A$2:$C$377,3,FALSE),""))</f>
      </c>
      <c r="E962" s="92">
        <f>IF(OR(A962="",C962=""),"",IF(AND(ISNUMBER(C962),ISNUMBER(D962)),C962*D962,""))</f>
      </c>
      <c r="F962" s="91">
        <f>IF(A962="","",IF(COUNTIF('Référentiel PMIX'!$A$2:$A$377,TRIM(A962&amp;""))=0,"PLU ABSENT DU RATIO","OK"))</f>
      </c>
    </row>
    <row r="963">
      <c r="A963" s="68" t="str">
        <v/>
      </c>
      <c r="B963" s="9">
        <f>IF(A963="","",IFERROR(VLOOKUP(TRIM(A963&amp;""),'Référentiel PMIX'!$A$2:$C$377,2,FALSE),""))</f>
      </c>
      <c r="C963" s="68" t="str">
        <v/>
      </c>
      <c r="D963" s="68">
        <f>IF(A963="","",IFERROR(VLOOKUP(TRIM(A963&amp;""),'Référentiel PMIX'!$A$2:$C$377,3,FALSE),""))</f>
      </c>
      <c r="E963" s="68">
        <f>IF(OR(A963="",C963=""),"",IF(AND(ISNUMBER(C963),ISNUMBER(D963)),C963*D963,""))</f>
      </c>
      <c r="F963" s="9">
        <f>IF(A963="","",IF(COUNTIF('Référentiel PMIX'!$A$2:$A$377,TRIM(A963&amp;""))=0,"PLU ABSENT DU RATIO","OK"))</f>
      </c>
    </row>
    <row r="964">
      <c r="A964" s="130" t="str">
        <v/>
      </c>
      <c r="B964" s="91">
        <f>IF(A964="","",IFERROR(VLOOKUP(TRIM(A964&amp;""),'Référentiel PMIX'!$A$2:$C$377,2,FALSE),""))</f>
      </c>
      <c r="C964" s="92" t="str">
        <v/>
      </c>
      <c r="D964" s="92">
        <f>IF(A964="","",IFERROR(VLOOKUP(TRIM(A964&amp;""),'Référentiel PMIX'!$A$2:$C$377,3,FALSE),""))</f>
      </c>
      <c r="E964" s="92">
        <f>IF(OR(A964="",C964=""),"",IF(AND(ISNUMBER(C964),ISNUMBER(D964)),C964*D964,""))</f>
      </c>
      <c r="F964" s="91">
        <f>IF(A964="","",IF(COUNTIF('Référentiel PMIX'!$A$2:$A$377,TRIM(A964&amp;""))=0,"PLU ABSENT DU RATIO","OK"))</f>
      </c>
    </row>
    <row r="965">
      <c r="A965" s="68" t="str">
        <v/>
      </c>
      <c r="B965" s="9">
        <f>IF(A965="","",IFERROR(VLOOKUP(TRIM(A965&amp;""),'Référentiel PMIX'!$A$2:$C$377,2,FALSE),""))</f>
      </c>
      <c r="C965" s="68" t="str">
        <v/>
      </c>
      <c r="D965" s="68">
        <f>IF(A965="","",IFERROR(VLOOKUP(TRIM(A965&amp;""),'Référentiel PMIX'!$A$2:$C$377,3,FALSE),""))</f>
      </c>
      <c r="E965" s="68">
        <f>IF(OR(A965="",C965=""),"",IF(AND(ISNUMBER(C965),ISNUMBER(D965)),C965*D965,""))</f>
      </c>
      <c r="F965" s="9">
        <f>IF(A965="","",IF(COUNTIF('Référentiel PMIX'!$A$2:$A$377,TRIM(A965&amp;""))=0,"PLU ABSENT DU RATIO","OK"))</f>
      </c>
    </row>
    <row r="966">
      <c r="A966" s="130" t="str">
        <v/>
      </c>
      <c r="B966" s="91">
        <f>IF(A966="","",IFERROR(VLOOKUP(TRIM(A966&amp;""),'Référentiel PMIX'!$A$2:$C$377,2,FALSE),""))</f>
      </c>
      <c r="C966" s="92" t="str">
        <v/>
      </c>
      <c r="D966" s="92">
        <f>IF(A966="","",IFERROR(VLOOKUP(TRIM(A966&amp;""),'Référentiel PMIX'!$A$2:$C$377,3,FALSE),""))</f>
      </c>
      <c r="E966" s="92">
        <f>IF(OR(A966="",C966=""),"",IF(AND(ISNUMBER(C966),ISNUMBER(D966)),C966*D966,""))</f>
      </c>
      <c r="F966" s="91">
        <f>IF(A966="","",IF(COUNTIF('Référentiel PMIX'!$A$2:$A$377,TRIM(A966&amp;""))=0,"PLU ABSENT DU RATIO","OK"))</f>
      </c>
    </row>
    <row r="967">
      <c r="A967" s="68" t="str">
        <v/>
      </c>
      <c r="B967" s="9">
        <f>IF(A967="","",IFERROR(VLOOKUP(TRIM(A967&amp;""),'Référentiel PMIX'!$A$2:$C$377,2,FALSE),""))</f>
      </c>
      <c r="C967" s="68" t="str">
        <v/>
      </c>
      <c r="D967" s="68">
        <f>IF(A967="","",IFERROR(VLOOKUP(TRIM(A967&amp;""),'Référentiel PMIX'!$A$2:$C$377,3,FALSE),""))</f>
      </c>
      <c r="E967" s="68">
        <f>IF(OR(A967="",C967=""),"",IF(AND(ISNUMBER(C967),ISNUMBER(D967)),C967*D967,""))</f>
      </c>
      <c r="F967" s="9">
        <f>IF(A967="","",IF(COUNTIF('Référentiel PMIX'!$A$2:$A$377,TRIM(A967&amp;""))=0,"PLU ABSENT DU RATIO","OK"))</f>
      </c>
    </row>
    <row r="968">
      <c r="A968" s="130" t="str">
        <v/>
      </c>
      <c r="B968" s="91">
        <f>IF(A968="","",IFERROR(VLOOKUP(TRIM(A968&amp;""),'Référentiel PMIX'!$A$2:$C$377,2,FALSE),""))</f>
      </c>
      <c r="C968" s="92" t="str">
        <v/>
      </c>
      <c r="D968" s="92">
        <f>IF(A968="","",IFERROR(VLOOKUP(TRIM(A968&amp;""),'Référentiel PMIX'!$A$2:$C$377,3,FALSE),""))</f>
      </c>
      <c r="E968" s="92">
        <f>IF(OR(A968="",C968=""),"",IF(AND(ISNUMBER(C968),ISNUMBER(D968)),C968*D968,""))</f>
      </c>
      <c r="F968" s="91">
        <f>IF(A968="","",IF(COUNTIF('Référentiel PMIX'!$A$2:$A$377,TRIM(A968&amp;""))=0,"PLU ABSENT DU RATIO","OK"))</f>
      </c>
    </row>
    <row r="969">
      <c r="A969" s="68" t="str">
        <v/>
      </c>
      <c r="B969" s="9">
        <f>IF(A969="","",IFERROR(VLOOKUP(TRIM(A969&amp;""),'Référentiel PMIX'!$A$2:$C$377,2,FALSE),""))</f>
      </c>
      <c r="C969" s="68" t="str">
        <v/>
      </c>
      <c r="D969" s="68">
        <f>IF(A969="","",IFERROR(VLOOKUP(TRIM(A969&amp;""),'Référentiel PMIX'!$A$2:$C$377,3,FALSE),""))</f>
      </c>
      <c r="E969" s="68">
        <f>IF(OR(A969="",C969=""),"",IF(AND(ISNUMBER(C969),ISNUMBER(D969)),C969*D969,""))</f>
      </c>
      <c r="F969" s="9">
        <f>IF(A969="","",IF(COUNTIF('Référentiel PMIX'!$A$2:$A$377,TRIM(A969&amp;""))=0,"PLU ABSENT DU RATIO","OK"))</f>
      </c>
    </row>
    <row r="970">
      <c r="A970" s="130" t="str">
        <v/>
      </c>
      <c r="B970" s="91">
        <f>IF(A970="","",IFERROR(VLOOKUP(TRIM(A970&amp;""),'Référentiel PMIX'!$A$2:$C$377,2,FALSE),""))</f>
      </c>
      <c r="C970" s="92" t="str">
        <v/>
      </c>
      <c r="D970" s="92">
        <f>IF(A970="","",IFERROR(VLOOKUP(TRIM(A970&amp;""),'Référentiel PMIX'!$A$2:$C$377,3,FALSE),""))</f>
      </c>
      <c r="E970" s="92">
        <f>IF(OR(A970="",C970=""),"",IF(AND(ISNUMBER(C970),ISNUMBER(D970)),C970*D970,""))</f>
      </c>
      <c r="F970" s="91">
        <f>IF(A970="","",IF(COUNTIF('Référentiel PMIX'!$A$2:$A$377,TRIM(A970&amp;""))=0,"PLU ABSENT DU RATIO","OK"))</f>
      </c>
    </row>
    <row r="971">
      <c r="A971" s="68" t="str">
        <v/>
      </c>
      <c r="B971" s="9">
        <f>IF(A971="","",IFERROR(VLOOKUP(TRIM(A971&amp;""),'Référentiel PMIX'!$A$2:$C$377,2,FALSE),""))</f>
      </c>
      <c r="C971" s="68" t="str">
        <v/>
      </c>
      <c r="D971" s="68">
        <f>IF(A971="","",IFERROR(VLOOKUP(TRIM(A971&amp;""),'Référentiel PMIX'!$A$2:$C$377,3,FALSE),""))</f>
      </c>
      <c r="E971" s="68">
        <f>IF(OR(A971="",C971=""),"",IF(AND(ISNUMBER(C971),ISNUMBER(D971)),C971*D971,""))</f>
      </c>
      <c r="F971" s="9">
        <f>IF(A971="","",IF(COUNTIF('Référentiel PMIX'!$A$2:$A$377,TRIM(A971&amp;""))=0,"PLU ABSENT DU RATIO","OK"))</f>
      </c>
    </row>
    <row r="972">
      <c r="A972" s="130" t="str">
        <v/>
      </c>
      <c r="B972" s="91">
        <f>IF(A972="","",IFERROR(VLOOKUP(TRIM(A972&amp;""),'Référentiel PMIX'!$A$2:$C$377,2,FALSE),""))</f>
      </c>
      <c r="C972" s="92" t="str">
        <v/>
      </c>
      <c r="D972" s="92">
        <f>IF(A972="","",IFERROR(VLOOKUP(TRIM(A972&amp;""),'Référentiel PMIX'!$A$2:$C$377,3,FALSE),""))</f>
      </c>
      <c r="E972" s="92">
        <f>IF(OR(A972="",C972=""),"",IF(AND(ISNUMBER(C972),ISNUMBER(D972)),C972*D972,""))</f>
      </c>
      <c r="F972" s="91">
        <f>IF(A972="","",IF(COUNTIF('Référentiel PMIX'!$A$2:$A$377,TRIM(A972&amp;""))=0,"PLU ABSENT DU RATIO","OK"))</f>
      </c>
    </row>
    <row r="973">
      <c r="A973" s="68" t="str">
        <v/>
      </c>
      <c r="B973" s="9">
        <f>IF(A973="","",IFERROR(VLOOKUP(TRIM(A973&amp;""),'Référentiel PMIX'!$A$2:$C$377,2,FALSE),""))</f>
      </c>
      <c r="C973" s="68" t="str">
        <v/>
      </c>
      <c r="D973" s="68">
        <f>IF(A973="","",IFERROR(VLOOKUP(TRIM(A973&amp;""),'Référentiel PMIX'!$A$2:$C$377,3,FALSE),""))</f>
      </c>
      <c r="E973" s="68">
        <f>IF(OR(A973="",C973=""),"",IF(AND(ISNUMBER(C973),ISNUMBER(D973)),C973*D973,""))</f>
      </c>
      <c r="F973" s="9">
        <f>IF(A973="","",IF(COUNTIF('Référentiel PMIX'!$A$2:$A$377,TRIM(A973&amp;""))=0,"PLU ABSENT DU RATIO","OK"))</f>
      </c>
    </row>
    <row r="974">
      <c r="A974" s="130" t="str">
        <v/>
      </c>
      <c r="B974" s="91">
        <f>IF(A974="","",IFERROR(VLOOKUP(TRIM(A974&amp;""),'Référentiel PMIX'!$A$2:$C$377,2,FALSE),""))</f>
      </c>
      <c r="C974" s="92" t="str">
        <v/>
      </c>
      <c r="D974" s="92">
        <f>IF(A974="","",IFERROR(VLOOKUP(TRIM(A974&amp;""),'Référentiel PMIX'!$A$2:$C$377,3,FALSE),""))</f>
      </c>
      <c r="E974" s="92">
        <f>IF(OR(A974="",C974=""),"",IF(AND(ISNUMBER(C974),ISNUMBER(D974)),C974*D974,""))</f>
      </c>
      <c r="F974" s="91">
        <f>IF(A974="","",IF(COUNTIF('Référentiel PMIX'!$A$2:$A$377,TRIM(A974&amp;""))=0,"PLU ABSENT DU RATIO","OK"))</f>
      </c>
    </row>
    <row r="975">
      <c r="A975" s="68" t="str">
        <v/>
      </c>
      <c r="B975" s="9">
        <f>IF(A975="","",IFERROR(VLOOKUP(TRIM(A975&amp;""),'Référentiel PMIX'!$A$2:$C$377,2,FALSE),""))</f>
      </c>
      <c r="C975" s="68" t="str">
        <v/>
      </c>
      <c r="D975" s="68">
        <f>IF(A975="","",IFERROR(VLOOKUP(TRIM(A975&amp;""),'Référentiel PMIX'!$A$2:$C$377,3,FALSE),""))</f>
      </c>
      <c r="E975" s="68">
        <f>IF(OR(A975="",C975=""),"",IF(AND(ISNUMBER(C975),ISNUMBER(D975)),C975*D975,""))</f>
      </c>
      <c r="F975" s="9">
        <f>IF(A975="","",IF(COUNTIF('Référentiel PMIX'!$A$2:$A$377,TRIM(A975&amp;""))=0,"PLU ABSENT DU RATIO","OK"))</f>
      </c>
    </row>
    <row r="976">
      <c r="A976" s="130" t="str">
        <v/>
      </c>
      <c r="B976" s="91">
        <f>IF(A976="","",IFERROR(VLOOKUP(TRIM(A976&amp;""),'Référentiel PMIX'!$A$2:$C$377,2,FALSE),""))</f>
      </c>
      <c r="C976" s="92" t="str">
        <v/>
      </c>
      <c r="D976" s="92">
        <f>IF(A976="","",IFERROR(VLOOKUP(TRIM(A976&amp;""),'Référentiel PMIX'!$A$2:$C$377,3,FALSE),""))</f>
      </c>
      <c r="E976" s="92">
        <f>IF(OR(A976="",C976=""),"",IF(AND(ISNUMBER(C976),ISNUMBER(D976)),C976*D976,""))</f>
      </c>
      <c r="F976" s="91">
        <f>IF(A976="","",IF(COUNTIF('Référentiel PMIX'!$A$2:$A$377,TRIM(A976&amp;""))=0,"PLU ABSENT DU RATIO","OK"))</f>
      </c>
    </row>
    <row r="977">
      <c r="A977" s="68" t="str">
        <v/>
      </c>
      <c r="B977" s="9">
        <f>IF(A977="","",IFERROR(VLOOKUP(TRIM(A977&amp;""),'Référentiel PMIX'!$A$2:$C$377,2,FALSE),""))</f>
      </c>
      <c r="C977" s="68" t="str">
        <v/>
      </c>
      <c r="D977" s="68">
        <f>IF(A977="","",IFERROR(VLOOKUP(TRIM(A977&amp;""),'Référentiel PMIX'!$A$2:$C$377,3,FALSE),""))</f>
      </c>
      <c r="E977" s="68">
        <f>IF(OR(A977="",C977=""),"",IF(AND(ISNUMBER(C977),ISNUMBER(D977)),C977*D977,""))</f>
      </c>
      <c r="F977" s="9">
        <f>IF(A977="","",IF(COUNTIF('Référentiel PMIX'!$A$2:$A$377,TRIM(A977&amp;""))=0,"PLU ABSENT DU RATIO","OK"))</f>
      </c>
    </row>
    <row r="978">
      <c r="A978" s="130" t="str">
        <v/>
      </c>
      <c r="B978" s="91">
        <f>IF(A978="","",IFERROR(VLOOKUP(TRIM(A978&amp;""),'Référentiel PMIX'!$A$2:$C$377,2,FALSE),""))</f>
      </c>
      <c r="C978" s="92" t="str">
        <v/>
      </c>
      <c r="D978" s="92">
        <f>IF(A978="","",IFERROR(VLOOKUP(TRIM(A978&amp;""),'Référentiel PMIX'!$A$2:$C$377,3,FALSE),""))</f>
      </c>
      <c r="E978" s="92">
        <f>IF(OR(A978="",C978=""),"",IF(AND(ISNUMBER(C978),ISNUMBER(D978)),C978*D978,""))</f>
      </c>
      <c r="F978" s="91">
        <f>IF(A978="","",IF(COUNTIF('Référentiel PMIX'!$A$2:$A$377,TRIM(A978&amp;""))=0,"PLU ABSENT DU RATIO","OK"))</f>
      </c>
    </row>
    <row r="979">
      <c r="A979" s="68" t="str">
        <v/>
      </c>
      <c r="B979" s="9">
        <f>IF(A979="","",IFERROR(VLOOKUP(TRIM(A979&amp;""),'Référentiel PMIX'!$A$2:$C$377,2,FALSE),""))</f>
      </c>
      <c r="C979" s="68" t="str">
        <v/>
      </c>
      <c r="D979" s="68">
        <f>IF(A979="","",IFERROR(VLOOKUP(TRIM(A979&amp;""),'Référentiel PMIX'!$A$2:$C$377,3,FALSE),""))</f>
      </c>
      <c r="E979" s="68">
        <f>IF(OR(A979="",C979=""),"",IF(AND(ISNUMBER(C979),ISNUMBER(D979)),C979*D979,""))</f>
      </c>
      <c r="F979" s="9">
        <f>IF(A979="","",IF(COUNTIF('Référentiel PMIX'!$A$2:$A$377,TRIM(A979&amp;""))=0,"PLU ABSENT DU RATIO","OK"))</f>
      </c>
    </row>
    <row r="980">
      <c r="A980" s="130" t="str">
        <v/>
      </c>
      <c r="B980" s="91">
        <f>IF(A980="","",IFERROR(VLOOKUP(TRIM(A980&amp;""),'Référentiel PMIX'!$A$2:$C$377,2,FALSE),""))</f>
      </c>
      <c r="C980" s="92" t="str">
        <v/>
      </c>
      <c r="D980" s="92">
        <f>IF(A980="","",IFERROR(VLOOKUP(TRIM(A980&amp;""),'Référentiel PMIX'!$A$2:$C$377,3,FALSE),""))</f>
      </c>
      <c r="E980" s="92">
        <f>IF(OR(A980="",C980=""),"",IF(AND(ISNUMBER(C980),ISNUMBER(D980)),C980*D980,""))</f>
      </c>
      <c r="F980" s="91">
        <f>IF(A980="","",IF(COUNTIF('Référentiel PMIX'!$A$2:$A$377,TRIM(A980&amp;""))=0,"PLU ABSENT DU RATIO","OK"))</f>
      </c>
    </row>
    <row r="981">
      <c r="A981" s="68" t="str">
        <v/>
      </c>
      <c r="B981" s="9">
        <f>IF(A981="","",IFERROR(VLOOKUP(TRIM(A981&amp;""),'Référentiel PMIX'!$A$2:$C$377,2,FALSE),""))</f>
      </c>
      <c r="C981" s="68" t="str">
        <v/>
      </c>
      <c r="D981" s="68">
        <f>IF(A981="","",IFERROR(VLOOKUP(TRIM(A981&amp;""),'Référentiel PMIX'!$A$2:$C$377,3,FALSE),""))</f>
      </c>
      <c r="E981" s="68">
        <f>IF(OR(A981="",C981=""),"",IF(AND(ISNUMBER(C981),ISNUMBER(D981)),C981*D981,""))</f>
      </c>
      <c r="F981" s="9">
        <f>IF(A981="","",IF(COUNTIF('Référentiel PMIX'!$A$2:$A$377,TRIM(A981&amp;""))=0,"PLU ABSENT DU RATIO","OK"))</f>
      </c>
    </row>
    <row r="982">
      <c r="A982" s="130" t="str">
        <v/>
      </c>
      <c r="B982" s="91">
        <f>IF(A982="","",IFERROR(VLOOKUP(TRIM(A982&amp;""),'Référentiel PMIX'!$A$2:$C$377,2,FALSE),""))</f>
      </c>
      <c r="C982" s="92" t="str">
        <v/>
      </c>
      <c r="D982" s="92">
        <f>IF(A982="","",IFERROR(VLOOKUP(TRIM(A982&amp;""),'Référentiel PMIX'!$A$2:$C$377,3,FALSE),""))</f>
      </c>
      <c r="E982" s="92">
        <f>IF(OR(A982="",C982=""),"",IF(AND(ISNUMBER(C982),ISNUMBER(D982)),C982*D982,""))</f>
      </c>
      <c r="F982" s="91">
        <f>IF(A982="","",IF(COUNTIF('Référentiel PMIX'!$A$2:$A$377,TRIM(A982&amp;""))=0,"PLU ABSENT DU RATIO","OK"))</f>
      </c>
    </row>
    <row r="983">
      <c r="A983" s="68" t="str">
        <v/>
      </c>
      <c r="B983" s="9">
        <f>IF(A983="","",IFERROR(VLOOKUP(TRIM(A983&amp;""),'Référentiel PMIX'!$A$2:$C$377,2,FALSE),""))</f>
      </c>
      <c r="C983" s="68" t="str">
        <v/>
      </c>
      <c r="D983" s="68">
        <f>IF(A983="","",IFERROR(VLOOKUP(TRIM(A983&amp;""),'Référentiel PMIX'!$A$2:$C$377,3,FALSE),""))</f>
      </c>
      <c r="E983" s="68">
        <f>IF(OR(A983="",C983=""),"",IF(AND(ISNUMBER(C983),ISNUMBER(D983)),C983*D983,""))</f>
      </c>
      <c r="F983" s="9">
        <f>IF(A983="","",IF(COUNTIF('Référentiel PMIX'!$A$2:$A$377,TRIM(A983&amp;""))=0,"PLU ABSENT DU RATIO","OK"))</f>
      </c>
    </row>
    <row r="984">
      <c r="A984" s="130" t="str">
        <v/>
      </c>
      <c r="B984" s="91">
        <f>IF(A984="","",IFERROR(VLOOKUP(TRIM(A984&amp;""),'Référentiel PMIX'!$A$2:$C$377,2,FALSE),""))</f>
      </c>
      <c r="C984" s="92" t="str">
        <v/>
      </c>
      <c r="D984" s="92">
        <f>IF(A984="","",IFERROR(VLOOKUP(TRIM(A984&amp;""),'Référentiel PMIX'!$A$2:$C$377,3,FALSE),""))</f>
      </c>
      <c r="E984" s="92">
        <f>IF(OR(A984="",C984=""),"",IF(AND(ISNUMBER(C984),ISNUMBER(D984)),C984*D984,""))</f>
      </c>
      <c r="F984" s="91">
        <f>IF(A984="","",IF(COUNTIF('Référentiel PMIX'!$A$2:$A$377,TRIM(A984&amp;""))=0,"PLU ABSENT DU RATIO","OK"))</f>
      </c>
    </row>
    <row r="985">
      <c r="A985" s="68" t="str">
        <v/>
      </c>
      <c r="B985" s="9">
        <f>IF(A985="","",IFERROR(VLOOKUP(TRIM(A985&amp;""),'Référentiel PMIX'!$A$2:$C$377,2,FALSE),""))</f>
      </c>
      <c r="C985" s="68" t="str">
        <v/>
      </c>
      <c r="D985" s="68">
        <f>IF(A985="","",IFERROR(VLOOKUP(TRIM(A985&amp;""),'Référentiel PMIX'!$A$2:$C$377,3,FALSE),""))</f>
      </c>
      <c r="E985" s="68">
        <f>IF(OR(A985="",C985=""),"",IF(AND(ISNUMBER(C985),ISNUMBER(D985)),C985*D985,""))</f>
      </c>
      <c r="F985" s="9">
        <f>IF(A985="","",IF(COUNTIF('Référentiel PMIX'!$A$2:$A$377,TRIM(A985&amp;""))=0,"PLU ABSENT DU RATIO","OK"))</f>
      </c>
    </row>
    <row r="986">
      <c r="A986" s="130" t="str">
        <v/>
      </c>
      <c r="B986" s="91">
        <f>IF(A986="","",IFERROR(VLOOKUP(TRIM(A986&amp;""),'Référentiel PMIX'!$A$2:$C$377,2,FALSE),""))</f>
      </c>
      <c r="C986" s="92" t="str">
        <v/>
      </c>
      <c r="D986" s="92">
        <f>IF(A986="","",IFERROR(VLOOKUP(TRIM(A986&amp;""),'Référentiel PMIX'!$A$2:$C$377,3,FALSE),""))</f>
      </c>
      <c r="E986" s="92">
        <f>IF(OR(A986="",C986=""),"",IF(AND(ISNUMBER(C986),ISNUMBER(D986)),C986*D986,""))</f>
      </c>
      <c r="F986" s="91">
        <f>IF(A986="","",IF(COUNTIF('Référentiel PMIX'!$A$2:$A$377,TRIM(A986&amp;""))=0,"PLU ABSENT DU RATIO","OK"))</f>
      </c>
    </row>
    <row r="987">
      <c r="A987" s="68" t="str">
        <v/>
      </c>
      <c r="B987" s="9">
        <f>IF(A987="","",IFERROR(VLOOKUP(TRIM(A987&amp;""),'Référentiel PMIX'!$A$2:$C$377,2,FALSE),""))</f>
      </c>
      <c r="C987" s="68" t="str">
        <v/>
      </c>
      <c r="D987" s="68">
        <f>IF(A987="","",IFERROR(VLOOKUP(TRIM(A987&amp;""),'Référentiel PMIX'!$A$2:$C$377,3,FALSE),""))</f>
      </c>
      <c r="E987" s="68">
        <f>IF(OR(A987="",C987=""),"",IF(AND(ISNUMBER(C987),ISNUMBER(D987)),C987*D987,""))</f>
      </c>
      <c r="F987" s="9">
        <f>IF(A987="","",IF(COUNTIF('Référentiel PMIX'!$A$2:$A$377,TRIM(A987&amp;""))=0,"PLU ABSENT DU RATIO","OK"))</f>
      </c>
    </row>
    <row r="988">
      <c r="A988" s="130" t="str">
        <v/>
      </c>
      <c r="B988" s="91">
        <f>IF(A988="","",IFERROR(VLOOKUP(TRIM(A988&amp;""),'Référentiel PMIX'!$A$2:$C$377,2,FALSE),""))</f>
      </c>
      <c r="C988" s="92" t="str">
        <v/>
      </c>
      <c r="D988" s="92">
        <f>IF(A988="","",IFERROR(VLOOKUP(TRIM(A988&amp;""),'Référentiel PMIX'!$A$2:$C$377,3,FALSE),""))</f>
      </c>
      <c r="E988" s="92">
        <f>IF(OR(A988="",C988=""),"",IF(AND(ISNUMBER(C988),ISNUMBER(D988)),C988*D988,""))</f>
      </c>
      <c r="F988" s="91">
        <f>IF(A988="","",IF(COUNTIF('Référentiel PMIX'!$A$2:$A$377,TRIM(A988&amp;""))=0,"PLU ABSENT DU RATIO","OK"))</f>
      </c>
    </row>
    <row r="989">
      <c r="A989" s="68" t="str">
        <v/>
      </c>
      <c r="B989" s="9">
        <f>IF(A989="","",IFERROR(VLOOKUP(TRIM(A989&amp;""),'Référentiel PMIX'!$A$2:$C$377,2,FALSE),""))</f>
      </c>
      <c r="C989" s="68" t="str">
        <v/>
      </c>
      <c r="D989" s="68">
        <f>IF(A989="","",IFERROR(VLOOKUP(TRIM(A989&amp;""),'Référentiel PMIX'!$A$2:$C$377,3,FALSE),""))</f>
      </c>
      <c r="E989" s="68">
        <f>IF(OR(A989="",C989=""),"",IF(AND(ISNUMBER(C989),ISNUMBER(D989)),C989*D989,""))</f>
      </c>
      <c r="F989" s="9">
        <f>IF(A989="","",IF(COUNTIF('Référentiel PMIX'!$A$2:$A$377,TRIM(A989&amp;""))=0,"PLU ABSENT DU RATIO","OK"))</f>
      </c>
    </row>
    <row r="990">
      <c r="A990" s="130" t="str">
        <v/>
      </c>
      <c r="B990" s="91">
        <f>IF(A990="","",IFERROR(VLOOKUP(TRIM(A990&amp;""),'Référentiel PMIX'!$A$2:$C$377,2,FALSE),""))</f>
      </c>
      <c r="C990" s="92" t="str">
        <v/>
      </c>
      <c r="D990" s="92">
        <f>IF(A990="","",IFERROR(VLOOKUP(TRIM(A990&amp;""),'Référentiel PMIX'!$A$2:$C$377,3,FALSE),""))</f>
      </c>
      <c r="E990" s="92">
        <f>IF(OR(A990="",C990=""),"",IF(AND(ISNUMBER(C990),ISNUMBER(D990)),C990*D990,""))</f>
      </c>
      <c r="F990" s="91">
        <f>IF(A990="","",IF(COUNTIF('Référentiel PMIX'!$A$2:$A$377,TRIM(A990&amp;""))=0,"PLU ABSENT DU RATIO","OK"))</f>
      </c>
    </row>
    <row r="991">
      <c r="A991" s="68" t="str">
        <v/>
      </c>
      <c r="B991" s="9">
        <f>IF(A991="","",IFERROR(VLOOKUP(TRIM(A991&amp;""),'Référentiel PMIX'!$A$2:$C$377,2,FALSE),""))</f>
      </c>
      <c r="C991" s="68" t="str">
        <v/>
      </c>
      <c r="D991" s="68">
        <f>IF(A991="","",IFERROR(VLOOKUP(TRIM(A991&amp;""),'Référentiel PMIX'!$A$2:$C$377,3,FALSE),""))</f>
      </c>
      <c r="E991" s="68">
        <f>IF(OR(A991="",C991=""),"",IF(AND(ISNUMBER(C991),ISNUMBER(D991)),C991*D991,""))</f>
      </c>
      <c r="F991" s="9">
        <f>IF(A991="","",IF(COUNTIF('Référentiel PMIX'!$A$2:$A$377,TRIM(A991&amp;""))=0,"PLU ABSENT DU RATIO","OK"))</f>
      </c>
    </row>
    <row r="992">
      <c r="A992" s="130" t="str">
        <v/>
      </c>
      <c r="B992" s="91">
        <f>IF(A992="","",IFERROR(VLOOKUP(TRIM(A992&amp;""),'Référentiel PMIX'!$A$2:$C$377,2,FALSE),""))</f>
      </c>
      <c r="C992" s="92" t="str">
        <v/>
      </c>
      <c r="D992" s="92">
        <f>IF(A992="","",IFERROR(VLOOKUP(TRIM(A992&amp;""),'Référentiel PMIX'!$A$2:$C$377,3,FALSE),""))</f>
      </c>
      <c r="E992" s="92">
        <f>IF(OR(A992="",C992=""),"",IF(AND(ISNUMBER(C992),ISNUMBER(D992)),C992*D992,""))</f>
      </c>
      <c r="F992" s="91">
        <f>IF(A992="","",IF(COUNTIF('Référentiel PMIX'!$A$2:$A$377,TRIM(A992&amp;""))=0,"PLU ABSENT DU RATIO","OK"))</f>
      </c>
    </row>
    <row r="993">
      <c r="A993" s="68" t="str">
        <v/>
      </c>
      <c r="B993" s="9">
        <f>IF(A993="","",IFERROR(VLOOKUP(TRIM(A993&amp;""),'Référentiel PMIX'!$A$2:$C$377,2,FALSE),""))</f>
      </c>
      <c r="C993" s="68" t="str">
        <v/>
      </c>
      <c r="D993" s="68">
        <f>IF(A993="","",IFERROR(VLOOKUP(TRIM(A993&amp;""),'Référentiel PMIX'!$A$2:$C$377,3,FALSE),""))</f>
      </c>
      <c r="E993" s="68">
        <f>IF(OR(A993="",C993=""),"",IF(AND(ISNUMBER(C993),ISNUMBER(D993)),C993*D993,""))</f>
      </c>
      <c r="F993" s="9">
        <f>IF(A993="","",IF(COUNTIF('Référentiel PMIX'!$A$2:$A$377,TRIM(A993&amp;""))=0,"PLU ABSENT DU RATIO","OK"))</f>
      </c>
    </row>
    <row r="994">
      <c r="A994" s="130" t="str">
        <v/>
      </c>
      <c r="B994" s="91">
        <f>IF(A994="","",IFERROR(VLOOKUP(TRIM(A994&amp;""),'Référentiel PMIX'!$A$2:$C$377,2,FALSE),""))</f>
      </c>
      <c r="C994" s="92" t="str">
        <v/>
      </c>
      <c r="D994" s="92">
        <f>IF(A994="","",IFERROR(VLOOKUP(TRIM(A994&amp;""),'Référentiel PMIX'!$A$2:$C$377,3,FALSE),""))</f>
      </c>
      <c r="E994" s="92">
        <f>IF(OR(A994="",C994=""),"",IF(AND(ISNUMBER(C994),ISNUMBER(D994)),C994*D994,""))</f>
      </c>
      <c r="F994" s="91">
        <f>IF(A994="","",IF(COUNTIF('Référentiel PMIX'!$A$2:$A$377,TRIM(A994&amp;""))=0,"PLU ABSENT DU RATIO","OK"))</f>
      </c>
    </row>
    <row r="995">
      <c r="A995" s="68" t="str">
        <v/>
      </c>
      <c r="B995" s="9">
        <f>IF(A995="","",IFERROR(VLOOKUP(TRIM(A995&amp;""),'Référentiel PMIX'!$A$2:$C$377,2,FALSE),""))</f>
      </c>
      <c r="C995" s="68" t="str">
        <v/>
      </c>
      <c r="D995" s="68">
        <f>IF(A995="","",IFERROR(VLOOKUP(TRIM(A995&amp;""),'Référentiel PMIX'!$A$2:$C$377,3,FALSE),""))</f>
      </c>
      <c r="E995" s="68">
        <f>IF(OR(A995="",C995=""),"",IF(AND(ISNUMBER(C995),ISNUMBER(D995)),C995*D995,""))</f>
      </c>
      <c r="F995" s="9">
        <f>IF(A995="","",IF(COUNTIF('Référentiel PMIX'!$A$2:$A$377,TRIM(A995&amp;""))=0,"PLU ABSENT DU RATIO","OK"))</f>
      </c>
    </row>
    <row r="996">
      <c r="A996" s="130" t="str">
        <v/>
      </c>
      <c r="B996" s="91">
        <f>IF(A996="","",IFERROR(VLOOKUP(TRIM(A996&amp;""),'Référentiel PMIX'!$A$2:$C$377,2,FALSE),""))</f>
      </c>
      <c r="C996" s="92" t="str">
        <v/>
      </c>
      <c r="D996" s="92">
        <f>IF(A996="","",IFERROR(VLOOKUP(TRIM(A996&amp;""),'Référentiel PMIX'!$A$2:$C$377,3,FALSE),""))</f>
      </c>
      <c r="E996" s="92">
        <f>IF(OR(A996="",C996=""),"",IF(AND(ISNUMBER(C996),ISNUMBER(D996)),C996*D996,""))</f>
      </c>
      <c r="F996" s="91">
        <f>IF(A996="","",IF(COUNTIF('Référentiel PMIX'!$A$2:$A$377,TRIM(A996&amp;""))=0,"PLU ABSENT DU RATIO","OK"))</f>
      </c>
    </row>
    <row r="997">
      <c r="A997" s="68" t="str">
        <v/>
      </c>
      <c r="B997" s="9">
        <f>IF(A997="","",IFERROR(VLOOKUP(TRIM(A997&amp;""),'Référentiel PMIX'!$A$2:$C$377,2,FALSE),""))</f>
      </c>
      <c r="C997" s="68" t="str">
        <v/>
      </c>
      <c r="D997" s="68">
        <f>IF(A997="","",IFERROR(VLOOKUP(TRIM(A997&amp;""),'Référentiel PMIX'!$A$2:$C$377,3,FALSE),""))</f>
      </c>
      <c r="E997" s="68">
        <f>IF(OR(A997="",C997=""),"",IF(AND(ISNUMBER(C997),ISNUMBER(D997)),C997*D997,""))</f>
      </c>
      <c r="F997" s="9">
        <f>IF(A997="","",IF(COUNTIF('Référentiel PMIX'!$A$2:$A$377,TRIM(A997&amp;""))=0,"PLU ABSENT DU RATIO","OK"))</f>
      </c>
    </row>
    <row r="998">
      <c r="A998" s="130" t="str">
        <v/>
      </c>
      <c r="B998" s="91">
        <f>IF(A998="","",IFERROR(VLOOKUP(TRIM(A998&amp;""),'Référentiel PMIX'!$A$2:$C$377,2,FALSE),""))</f>
      </c>
      <c r="C998" s="92" t="str">
        <v/>
      </c>
      <c r="D998" s="92">
        <f>IF(A998="","",IFERROR(VLOOKUP(TRIM(A998&amp;""),'Référentiel PMIX'!$A$2:$C$377,3,FALSE),""))</f>
      </c>
      <c r="E998" s="92">
        <f>IF(OR(A998="",C998=""),"",IF(AND(ISNUMBER(C998),ISNUMBER(D998)),C998*D998,""))</f>
      </c>
      <c r="F998" s="91">
        <f>IF(A998="","",IF(COUNTIF('Référentiel PMIX'!$A$2:$A$377,TRIM(A998&amp;""))=0,"PLU ABSENT DU RATIO","OK"))</f>
      </c>
    </row>
    <row r="999">
      <c r="A999" s="68" t="str">
        <v/>
      </c>
      <c r="B999" s="9">
        <f>IF(A999="","",IFERROR(VLOOKUP(TRIM(A999&amp;""),'Référentiel PMIX'!$A$2:$C$377,2,FALSE),""))</f>
      </c>
      <c r="C999" s="68" t="str">
        <v/>
      </c>
      <c r="D999" s="68">
        <f>IF(A999="","",IFERROR(VLOOKUP(TRIM(A999&amp;""),'Référentiel PMIX'!$A$2:$C$377,3,FALSE),""))</f>
      </c>
      <c r="E999" s="68">
        <f>IF(OR(A999="",C999=""),"",IF(AND(ISNUMBER(C999),ISNUMBER(D999)),C999*D999,""))</f>
      </c>
      <c r="F999" s="9">
        <f>IF(A999="","",IF(COUNTIF('Référentiel PMIX'!$A$2:$A$377,TRIM(A999&amp;""))=0,"PLU ABSENT DU RATIO","OK"))</f>
      </c>
    </row>
    <row r="1000">
      <c r="A1000" s="130" t="str">
        <v/>
      </c>
      <c r="B1000" s="91">
        <f>IF(A1000="","",IFERROR(VLOOKUP(TRIM(A1000&amp;""),'Référentiel PMIX'!$A$2:$C$377,2,FALSE),""))</f>
      </c>
      <c r="C1000" s="92" t="str">
        <v/>
      </c>
      <c r="D1000" s="92">
        <f>IF(A1000="","",IFERROR(VLOOKUP(TRIM(A1000&amp;""),'Référentiel PMIX'!$A$2:$C$377,3,FALSE),""))</f>
      </c>
      <c r="E1000" s="92">
        <f>IF(OR(A1000="",C1000=""),"",IF(AND(ISNUMBER(C1000),ISNUMBER(D1000)),C1000*D1000,""))</f>
      </c>
      <c r="F1000" s="91">
        <f>IF(A1000="","",IF(COUNTIF('Référentiel PMIX'!$A$2:$A$377,TRIM(A1000&amp;""))=0,"PLU ABSENT DU RATIO","OK"))</f>
      </c>
    </row>
    <row r="1001">
      <c r="A1001" s="68" t="str">
        <v/>
      </c>
      <c r="B1001" s="9">
        <f>IF(A1001="","",IFERROR(VLOOKUP(TRIM(A1001&amp;""),'Référentiel PMIX'!$A$2:$C$377,2,FALSE),""))</f>
      </c>
      <c r="C1001" s="68" t="str">
        <v/>
      </c>
      <c r="D1001" s="68">
        <f>IF(A1001="","",IFERROR(VLOOKUP(TRIM(A1001&amp;""),'Référentiel PMIX'!$A$2:$C$377,3,FALSE),""))</f>
      </c>
      <c r="E1001" s="68">
        <f>IF(OR(A1001="",C1001=""),"",IF(AND(ISNUMBER(C1001),ISNUMBER(D1001)),C1001*D1001,""))</f>
      </c>
      <c r="F1001" s="9">
        <f>IF(A1001="","",IF(COUNTIF('Référentiel PMIX'!$A$2:$A$377,TRIM(A1001&amp;""))=0,"PLU ABSENT DU RATIO","OK"))</f>
      </c>
    </row>
    <row r="1002">
      <c r="A1002" s="130" t="str">
        <v/>
      </c>
      <c r="B1002" s="91">
        <f>IF(A1002="","",IFERROR(VLOOKUP(TRIM(A1002&amp;""),'Référentiel PMIX'!$A$2:$C$377,2,FALSE),""))</f>
      </c>
      <c r="C1002" s="92" t="str">
        <v/>
      </c>
      <c r="D1002" s="92">
        <f>IF(A1002="","",IFERROR(VLOOKUP(TRIM(A1002&amp;""),'Référentiel PMIX'!$A$2:$C$377,3,FALSE),""))</f>
      </c>
      <c r="E1002" s="92">
        <f>IF(OR(A1002="",C1002=""),"",IF(AND(ISNUMBER(C1002),ISNUMBER(D1002)),C1002*D1002,""))</f>
      </c>
      <c r="F1002" s="91">
        <f>IF(A1002="","",IF(COUNTIF('Référentiel PMIX'!$A$2:$A$377,TRIM(A1002&amp;""))=0,"PLU ABSENT DU RATIO","OK"))</f>
      </c>
    </row>
    <row r="1003">
      <c r="B1003" s="72" t="str">
        <v>TOTAL</v>
      </c>
      <c r="C1003" s="73">
        <f>SUM(C3:C1002)</f>
      </c>
      <c r="E1003" s="73">
        <f>SUM(E3:E1002)</f>
      </c>
    </row>
  </sheetData>
  <mergeCells count="2">
    <mergeCell ref="B1:F1"/>
    <mergeCell ref="H1:I1"/>
  </mergeCells>
  <pageMargins left="0.4" right="0.4" top="0.5" bottom="0.5" header="0.3" footer="0.3"/>
  <ignoredErrors>
    <ignoredError numberStoredAsText="1" sqref="A1:I1003"/>
  </ignoredErrors>
  <drawing r:id="rIdLogoBK"/>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9</vt:i4>
      </vt:variant>
    </vt:vector>
  </HeadingPairs>
  <TitlesOfParts>
    <vt:vector size="9" baseType="lpstr">
      <vt:lpstr>Inventaire Initial</vt:lpstr>
      <vt:lpstr>Inventaire Final</vt:lpstr>
      <vt:lpstr>Transferts</vt:lpstr>
      <vt:lpstr>Référentiel Articles</vt:lpstr>
      <vt:lpstr>Pertes</vt:lpstr>
      <vt:lpstr>P.Douane</vt:lpstr>
      <vt:lpstr>Offert</vt:lpstr>
      <vt:lpstr>Référentiel PMIX</vt:lpstr>
      <vt:lpstr>PMIX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